
<file path=[Content_Types].xml><?xml version="1.0" encoding="utf-8"?>
<Types xmlns="http://schemas.openxmlformats.org/package/2006/content-types">
  <Default Extension="bin" ContentType="application/vnd.openxmlformats-officedocument.spreadsheetml.printerSettings"/>
  <Default Extension="emf" ContentType="image/x-emf"/>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externalLinks/externalLink27.xml" ContentType="application/vnd.openxmlformats-officedocument.spreadsheetml.externalLink+xml"/>
  <Override PartName="/xl/externalLinks/externalLink28.xml" ContentType="application/vnd.openxmlformats-officedocument.spreadsheetml.externalLink+xml"/>
  <Override PartName="/xl/externalLinks/externalLink29.xml" ContentType="application/vnd.openxmlformats-officedocument.spreadsheetml.externalLink+xml"/>
  <Override PartName="/xl/externalLinks/externalLink30.xml" ContentType="application/vnd.openxmlformats-officedocument.spreadsheetml.externalLink+xml"/>
  <Override PartName="/xl/externalLinks/externalLink31.xml" ContentType="application/vnd.openxmlformats-officedocument.spreadsheetml.externalLink+xml"/>
  <Override PartName="/xl/externalLinks/externalLink32.xml" ContentType="application/vnd.openxmlformats-officedocument.spreadsheetml.externalLink+xml"/>
  <Override PartName="/xl/externalLinks/externalLink33.xml" ContentType="application/vnd.openxmlformats-officedocument.spreadsheetml.externalLink+xml"/>
  <Override PartName="/xl/externalLinks/externalLink34.xml" ContentType="application/vnd.openxmlformats-officedocument.spreadsheetml.externalLink+xml"/>
  <Override PartName="/xl/externalLinks/externalLink35.xml" ContentType="application/vnd.openxmlformats-officedocument.spreadsheetml.externalLink+xml"/>
  <Override PartName="/xl/externalLinks/externalLink36.xml" ContentType="application/vnd.openxmlformats-officedocument.spreadsheetml.externalLink+xml"/>
  <Override PartName="/xl/externalLinks/externalLink37.xml" ContentType="application/vnd.openxmlformats-officedocument.spreadsheetml.externalLink+xml"/>
  <Override PartName="/xl/externalLinks/externalLink38.xml" ContentType="application/vnd.openxmlformats-officedocument.spreadsheetml.externalLink+xml"/>
  <Override PartName="/xl/externalLinks/externalLink39.xml" ContentType="application/vnd.openxmlformats-officedocument.spreadsheetml.externalLink+xml"/>
  <Override PartName="/xl/externalLinks/externalLink40.xml" ContentType="application/vnd.openxmlformats-officedocument.spreadsheetml.externalLink+xml"/>
  <Override PartName="/xl/externalLinks/externalLink41.xml" ContentType="application/vnd.openxmlformats-officedocument.spreadsheetml.externalLink+xml"/>
  <Override PartName="/xl/externalLinks/externalLink42.xml" ContentType="application/vnd.openxmlformats-officedocument.spreadsheetml.externalLink+xml"/>
  <Override PartName="/xl/externalLinks/externalLink43.xml" ContentType="application/vnd.openxmlformats-officedocument.spreadsheetml.externalLink+xml"/>
  <Override PartName="/xl/externalLinks/externalLink44.xml" ContentType="application/vnd.openxmlformats-officedocument.spreadsheetml.externalLink+xml"/>
  <Override PartName="/xl/externalLinks/externalLink45.xml" ContentType="application/vnd.openxmlformats-officedocument.spreadsheetml.externalLink+xml"/>
  <Override PartName="/xl/externalLinks/externalLink46.xml" ContentType="application/vnd.openxmlformats-officedocument.spreadsheetml.externalLink+xml"/>
  <Override PartName="/xl/externalLinks/externalLink47.xml" ContentType="application/vnd.openxmlformats-officedocument.spreadsheetml.externalLink+xml"/>
  <Override PartName="/xl/externalLinks/externalLink48.xml" ContentType="application/vnd.openxmlformats-officedocument.spreadsheetml.externalLink+xml"/>
  <Override PartName="/xl/externalLinks/externalLink49.xml" ContentType="application/vnd.openxmlformats-officedocument.spreadsheetml.externalLink+xml"/>
  <Override PartName="/xl/externalLinks/externalLink50.xml" ContentType="application/vnd.openxmlformats-officedocument.spreadsheetml.externalLink+xml"/>
  <Override PartName="/xl/externalLinks/externalLink51.xml" ContentType="application/vnd.openxmlformats-officedocument.spreadsheetml.externalLink+xml"/>
  <Override PartName="/xl/externalLinks/externalLink52.xml" ContentType="application/vnd.openxmlformats-officedocument.spreadsheetml.externalLink+xml"/>
  <Override PartName="/xl/externalLinks/externalLink53.xml" ContentType="application/vnd.openxmlformats-officedocument.spreadsheetml.externalLink+xml"/>
  <Override PartName="/xl/externalLinks/externalLink54.xml" ContentType="application/vnd.openxmlformats-officedocument.spreadsheetml.externalLink+xml"/>
  <Override PartName="/xl/externalLinks/externalLink55.xml" ContentType="application/vnd.openxmlformats-officedocument.spreadsheetml.externalLink+xml"/>
  <Override PartName="/xl/externalLinks/externalLink56.xml" ContentType="application/vnd.openxmlformats-officedocument.spreadsheetml.externalLink+xml"/>
  <Override PartName="/xl/externalLinks/externalLink57.xml" ContentType="application/vnd.openxmlformats-officedocument.spreadsheetml.externalLink+xml"/>
  <Override PartName="/xl/externalLinks/externalLink58.xml" ContentType="application/vnd.openxmlformats-officedocument.spreadsheetml.externalLink+xml"/>
  <Override PartName="/xl/externalLinks/externalLink59.xml" ContentType="application/vnd.openxmlformats-officedocument.spreadsheetml.externalLink+xml"/>
  <Override PartName="/xl/externalLinks/externalLink60.xml" ContentType="application/vnd.openxmlformats-officedocument.spreadsheetml.externalLink+xml"/>
  <Override PartName="/xl/externalLinks/externalLink61.xml" ContentType="application/vnd.openxmlformats-officedocument.spreadsheetml.externalLink+xml"/>
  <Override PartName="/xl/externalLinks/externalLink62.xml" ContentType="application/vnd.openxmlformats-officedocument.spreadsheetml.externalLink+xml"/>
  <Override PartName="/xl/externalLinks/externalLink63.xml" ContentType="application/vnd.openxmlformats-officedocument.spreadsheetml.externalLink+xml"/>
  <Override PartName="/xl/externalLinks/externalLink64.xml" ContentType="application/vnd.openxmlformats-officedocument.spreadsheetml.externalLink+xml"/>
  <Override PartName="/xl/externalLinks/externalLink65.xml" ContentType="application/vnd.openxmlformats-officedocument.spreadsheetml.externalLink+xml"/>
  <Override PartName="/xl/externalLinks/externalLink66.xml" ContentType="application/vnd.openxmlformats-officedocument.spreadsheetml.externalLink+xml"/>
  <Override PartName="/xl/externalLinks/externalLink67.xml" ContentType="application/vnd.openxmlformats-officedocument.spreadsheetml.externalLink+xml"/>
  <Override PartName="/xl/externalLinks/externalLink68.xml" ContentType="application/vnd.openxmlformats-officedocument.spreadsheetml.externalLink+xml"/>
  <Override PartName="/xl/externalLinks/externalLink69.xml" ContentType="application/vnd.openxmlformats-officedocument.spreadsheetml.externalLink+xml"/>
  <Override PartName="/xl/externalLinks/externalLink70.xml" ContentType="application/vnd.openxmlformats-officedocument.spreadsheetml.externalLink+xml"/>
  <Override PartName="/xl/externalLinks/externalLink71.xml" ContentType="application/vnd.openxmlformats-officedocument.spreadsheetml.externalLink+xml"/>
  <Override PartName="/xl/externalLinks/externalLink72.xml" ContentType="application/vnd.openxmlformats-officedocument.spreadsheetml.externalLink+xml"/>
  <Override PartName="/xl/externalLinks/externalLink73.xml" ContentType="application/vnd.openxmlformats-officedocument.spreadsheetml.externalLink+xml"/>
  <Override PartName="/xl/externalLinks/externalLink74.xml" ContentType="application/vnd.openxmlformats-officedocument.spreadsheetml.externalLink+xml"/>
  <Override PartName="/xl/externalLinks/externalLink75.xml" ContentType="application/vnd.openxmlformats-officedocument.spreadsheetml.externalLink+xml"/>
  <Override PartName="/xl/externalLinks/externalLink76.xml" ContentType="application/vnd.openxmlformats-officedocument.spreadsheetml.externalLink+xml"/>
  <Override PartName="/xl/externalLinks/externalLink77.xml" ContentType="application/vnd.openxmlformats-officedocument.spreadsheetml.externalLink+xml"/>
  <Override PartName="/xl/externalLinks/externalLink78.xml" ContentType="application/vnd.openxmlformats-officedocument.spreadsheetml.externalLink+xml"/>
  <Override PartName="/xl/externalLinks/externalLink79.xml" ContentType="application/vnd.openxmlformats-officedocument.spreadsheetml.externalLink+xml"/>
  <Override PartName="/xl/externalLinks/externalLink80.xml" ContentType="application/vnd.openxmlformats-officedocument.spreadsheetml.externalLink+xml"/>
  <Override PartName="/xl/externalLinks/externalLink81.xml" ContentType="application/vnd.openxmlformats-officedocument.spreadsheetml.externalLink+xml"/>
  <Override PartName="/xl/externalLinks/externalLink82.xml" ContentType="application/vnd.openxmlformats-officedocument.spreadsheetml.externalLink+xml"/>
  <Override PartName="/xl/externalLinks/externalLink83.xml" ContentType="application/vnd.openxmlformats-officedocument.spreadsheetml.externalLink+xml"/>
  <Override PartName="/xl/externalLinks/externalLink84.xml" ContentType="application/vnd.openxmlformats-officedocument.spreadsheetml.externalLink+xml"/>
  <Override PartName="/xl/externalLinks/externalLink85.xml" ContentType="application/vnd.openxmlformats-officedocument.spreadsheetml.externalLink+xml"/>
  <Override PartName="/xl/externalLinks/externalLink86.xml" ContentType="application/vnd.openxmlformats-officedocument.spreadsheetml.externalLink+xml"/>
  <Override PartName="/xl/externalLinks/externalLink87.xml" ContentType="application/vnd.openxmlformats-officedocument.spreadsheetml.externalLink+xml"/>
  <Override PartName="/xl/externalLinks/externalLink88.xml" ContentType="application/vnd.openxmlformats-officedocument.spreadsheetml.externalLink+xml"/>
  <Override PartName="/xl/externalLinks/externalLink89.xml" ContentType="application/vnd.openxmlformats-officedocument.spreadsheetml.externalLink+xml"/>
  <Override PartName="/xl/externalLinks/externalLink90.xml" ContentType="application/vnd.openxmlformats-officedocument.spreadsheetml.externalLink+xml"/>
  <Override PartName="/xl/externalLinks/externalLink91.xml" ContentType="application/vnd.openxmlformats-officedocument.spreadsheetml.externalLink+xml"/>
  <Override PartName="/xl/externalLinks/externalLink92.xml" ContentType="application/vnd.openxmlformats-officedocument.spreadsheetml.externalLink+xml"/>
  <Override PartName="/xl/externalLinks/externalLink93.xml" ContentType="application/vnd.openxmlformats-officedocument.spreadsheetml.externalLink+xml"/>
  <Override PartName="/xl/externalLinks/externalLink94.xml" ContentType="application/vnd.openxmlformats-officedocument.spreadsheetml.externalLink+xml"/>
  <Override PartName="/xl/externalLinks/externalLink95.xml" ContentType="application/vnd.openxmlformats-officedocument.spreadsheetml.externalLink+xml"/>
  <Override PartName="/xl/externalLinks/externalLink96.xml" ContentType="application/vnd.openxmlformats-officedocument.spreadsheetml.externalLink+xml"/>
  <Override PartName="/xl/externalLinks/externalLink97.xml" ContentType="application/vnd.openxmlformats-officedocument.spreadsheetml.externalLink+xml"/>
  <Override PartName="/xl/externalLinks/externalLink98.xml" ContentType="application/vnd.openxmlformats-officedocument.spreadsheetml.externalLink+xml"/>
  <Override PartName="/xl/externalLinks/externalLink99.xml" ContentType="application/vnd.openxmlformats-officedocument.spreadsheetml.externalLink+xml"/>
  <Override PartName="/xl/externalLinks/externalLink100.xml" ContentType="application/vnd.openxmlformats-officedocument.spreadsheetml.externalLink+xml"/>
  <Override PartName="/xl/externalLinks/externalLink101.xml" ContentType="application/vnd.openxmlformats-officedocument.spreadsheetml.externalLink+xml"/>
  <Override PartName="/xl/externalLinks/externalLink102.xml" ContentType="application/vnd.openxmlformats-officedocument.spreadsheetml.externalLink+xml"/>
  <Override PartName="/xl/externalLinks/externalLink103.xml" ContentType="application/vnd.openxmlformats-officedocument.spreadsheetml.externalLink+xml"/>
  <Override PartName="/xl/externalLinks/externalLink104.xml" ContentType="application/vnd.openxmlformats-officedocument.spreadsheetml.externalLink+xml"/>
  <Override PartName="/xl/externalLinks/externalLink105.xml" ContentType="application/vnd.openxmlformats-officedocument.spreadsheetml.externalLink+xml"/>
  <Override PartName="/xl/externalLinks/externalLink106.xml" ContentType="application/vnd.openxmlformats-officedocument.spreadsheetml.externalLink+xml"/>
  <Override PartName="/xl/externalLinks/externalLink107.xml" ContentType="application/vnd.openxmlformats-officedocument.spreadsheetml.externalLink+xml"/>
  <Override PartName="/xl/externalLinks/externalLink108.xml" ContentType="application/vnd.openxmlformats-officedocument.spreadsheetml.externalLink+xml"/>
  <Override PartName="/xl/externalLinks/externalLink109.xml" ContentType="application/vnd.openxmlformats-officedocument.spreadsheetml.externalLink+xml"/>
  <Override PartName="/xl/externalLinks/externalLink110.xml" ContentType="application/vnd.openxmlformats-officedocument.spreadsheetml.externalLink+xml"/>
  <Override PartName="/xl/externalLinks/externalLink111.xml" ContentType="application/vnd.openxmlformats-officedocument.spreadsheetml.externalLink+xml"/>
  <Override PartName="/xl/externalLinks/externalLink112.xml" ContentType="application/vnd.openxmlformats-officedocument.spreadsheetml.externalLink+xml"/>
  <Override PartName="/xl/externalLinks/externalLink113.xml" ContentType="application/vnd.openxmlformats-officedocument.spreadsheetml.externalLink+xml"/>
  <Override PartName="/xl/externalLinks/externalLink114.xml" ContentType="application/vnd.openxmlformats-officedocument.spreadsheetml.externalLink+xml"/>
  <Override PartName="/xl/externalLinks/externalLink115.xml" ContentType="application/vnd.openxmlformats-officedocument.spreadsheetml.externalLink+xml"/>
  <Override PartName="/xl/externalLinks/externalLink116.xml" ContentType="application/vnd.openxmlformats-officedocument.spreadsheetml.externalLink+xml"/>
  <Override PartName="/xl/externalLinks/externalLink117.xml" ContentType="application/vnd.openxmlformats-officedocument.spreadsheetml.externalLink+xml"/>
  <Override PartName="/xl/externalLinks/externalLink118.xml" ContentType="application/vnd.openxmlformats-officedocument.spreadsheetml.externalLink+xml"/>
  <Override PartName="/xl/externalLinks/externalLink119.xml" ContentType="application/vnd.openxmlformats-officedocument.spreadsheetml.externalLink+xml"/>
  <Override PartName="/xl/externalLinks/externalLink120.xml" ContentType="application/vnd.openxmlformats-officedocument.spreadsheetml.externalLink+xml"/>
  <Override PartName="/xl/externalLinks/externalLink121.xml" ContentType="application/vnd.openxmlformats-officedocument.spreadsheetml.externalLink+xml"/>
  <Override PartName="/xl/externalLinks/externalLink122.xml" ContentType="application/vnd.openxmlformats-officedocument.spreadsheetml.externalLink+xml"/>
  <Override PartName="/xl/externalLinks/externalLink123.xml" ContentType="application/vnd.openxmlformats-officedocument.spreadsheetml.externalLink+xml"/>
  <Override PartName="/xl/externalLinks/externalLink124.xml" ContentType="application/vnd.openxmlformats-officedocument.spreadsheetml.externalLink+xml"/>
  <Override PartName="/xl/externalLinks/externalLink125.xml" ContentType="application/vnd.openxmlformats-officedocument.spreadsheetml.externalLink+xml"/>
  <Override PartName="/xl/externalLinks/externalLink126.xml" ContentType="application/vnd.openxmlformats-officedocument.spreadsheetml.externalLink+xml"/>
  <Override PartName="/xl/externalLinks/externalLink127.xml" ContentType="application/vnd.openxmlformats-officedocument.spreadsheetml.externalLink+xml"/>
  <Override PartName="/xl/externalLinks/externalLink128.xml" ContentType="application/vnd.openxmlformats-officedocument.spreadsheetml.externalLink+xml"/>
  <Override PartName="/xl/externalLinks/externalLink129.xml" ContentType="application/vnd.openxmlformats-officedocument.spreadsheetml.externalLink+xml"/>
  <Override PartName="/xl/externalLinks/externalLink130.xml" ContentType="application/vnd.openxmlformats-officedocument.spreadsheetml.externalLink+xml"/>
  <Override PartName="/xl/externalLinks/externalLink131.xml" ContentType="application/vnd.openxmlformats-officedocument.spreadsheetml.externalLink+xml"/>
  <Override PartName="/xl/externalLinks/externalLink132.xml" ContentType="application/vnd.openxmlformats-officedocument.spreadsheetml.externalLink+xml"/>
  <Override PartName="/xl/externalLinks/externalLink133.xml" ContentType="application/vnd.openxmlformats-officedocument.spreadsheetml.externalLink+xml"/>
  <Override PartName="/xl/externalLinks/externalLink134.xml" ContentType="application/vnd.openxmlformats-officedocument.spreadsheetml.externalLink+xml"/>
  <Override PartName="/xl/externalLinks/externalLink135.xml" ContentType="application/vnd.openxmlformats-officedocument.spreadsheetml.externalLink+xml"/>
  <Override PartName="/xl/externalLinks/externalLink136.xml" ContentType="application/vnd.openxmlformats-officedocument.spreadsheetml.externalLink+xml"/>
  <Override PartName="/xl/externalLinks/externalLink137.xml" ContentType="application/vnd.openxmlformats-officedocument.spreadsheetml.externalLink+xml"/>
  <Override PartName="/xl/externalLinks/externalLink138.xml" ContentType="application/vnd.openxmlformats-officedocument.spreadsheetml.externalLink+xml"/>
  <Override PartName="/xl/externalLinks/externalLink139.xml" ContentType="application/vnd.openxmlformats-officedocument.spreadsheetml.externalLink+xml"/>
  <Override PartName="/xl/externalLinks/externalLink140.xml" ContentType="application/vnd.openxmlformats-officedocument.spreadsheetml.externalLink+xml"/>
  <Override PartName="/xl/externalLinks/externalLink141.xml" ContentType="application/vnd.openxmlformats-officedocument.spreadsheetml.externalLink+xml"/>
  <Override PartName="/xl/externalLinks/externalLink142.xml" ContentType="application/vnd.openxmlformats-officedocument.spreadsheetml.externalLink+xml"/>
  <Override PartName="/xl/externalLinks/externalLink143.xml" ContentType="application/vnd.openxmlformats-officedocument.spreadsheetml.externalLink+xml"/>
  <Override PartName="/xl/externalLinks/externalLink144.xml" ContentType="application/vnd.openxmlformats-officedocument.spreadsheetml.externalLink+xml"/>
  <Override PartName="/xl/externalLinks/externalLink145.xml" ContentType="application/vnd.openxmlformats-officedocument.spreadsheetml.externalLink+xml"/>
  <Override PartName="/xl/externalLinks/externalLink146.xml" ContentType="application/vnd.openxmlformats-officedocument.spreadsheetml.externalLink+xml"/>
  <Override PartName="/xl/externalLinks/externalLink147.xml" ContentType="application/vnd.openxmlformats-officedocument.spreadsheetml.externalLink+xml"/>
  <Override PartName="/xl/externalLinks/externalLink148.xml" ContentType="application/vnd.openxmlformats-officedocument.spreadsheetml.externalLink+xml"/>
  <Override PartName="/xl/externalLinks/externalLink149.xml" ContentType="application/vnd.openxmlformats-officedocument.spreadsheetml.externalLink+xml"/>
  <Override PartName="/xl/externalLinks/externalLink150.xml" ContentType="application/vnd.openxmlformats-officedocument.spreadsheetml.externalLink+xml"/>
  <Override PartName="/xl/externalLinks/externalLink151.xml" ContentType="application/vnd.openxmlformats-officedocument.spreadsheetml.externalLink+xml"/>
  <Override PartName="/xl/externalLinks/externalLink152.xml" ContentType="application/vnd.openxmlformats-officedocument.spreadsheetml.externalLink+xml"/>
  <Override PartName="/xl/externalLinks/externalLink153.xml" ContentType="application/vnd.openxmlformats-officedocument.spreadsheetml.externalLink+xml"/>
  <Override PartName="/xl/externalLinks/externalLink154.xml" ContentType="application/vnd.openxmlformats-officedocument.spreadsheetml.externalLink+xml"/>
  <Override PartName="/xl/externalLinks/externalLink155.xml" ContentType="application/vnd.openxmlformats-officedocument.spreadsheetml.externalLink+xml"/>
  <Override PartName="/xl/externalLinks/externalLink156.xml" ContentType="application/vnd.openxmlformats-officedocument.spreadsheetml.externalLink+xml"/>
  <Override PartName="/xl/externalLinks/externalLink157.xml" ContentType="application/vnd.openxmlformats-officedocument.spreadsheetml.externalLink+xml"/>
  <Override PartName="/xl/externalLinks/externalLink158.xml" ContentType="application/vnd.openxmlformats-officedocument.spreadsheetml.externalLink+xml"/>
  <Override PartName="/xl/externalLinks/externalLink159.xml" ContentType="application/vnd.openxmlformats-officedocument.spreadsheetml.externalLink+xml"/>
  <Override PartName="/xl/externalLinks/externalLink160.xml" ContentType="application/vnd.openxmlformats-officedocument.spreadsheetml.externalLink+xml"/>
  <Override PartName="/xl/externalLinks/externalLink161.xml" ContentType="application/vnd.openxmlformats-officedocument.spreadsheetml.externalLink+xml"/>
  <Override PartName="/xl/externalLinks/externalLink162.xml" ContentType="application/vnd.openxmlformats-officedocument.spreadsheetml.externalLink+xml"/>
  <Override PartName="/xl/externalLinks/externalLink163.xml" ContentType="application/vnd.openxmlformats-officedocument.spreadsheetml.externalLink+xml"/>
  <Override PartName="/xl/externalLinks/externalLink164.xml" ContentType="application/vnd.openxmlformats-officedocument.spreadsheetml.externalLink+xml"/>
  <Override PartName="/xl/externalLinks/externalLink165.xml" ContentType="application/vnd.openxmlformats-officedocument.spreadsheetml.externalLink+xml"/>
  <Override PartName="/xl/externalLinks/externalLink166.xml" ContentType="application/vnd.openxmlformats-officedocument.spreadsheetml.externalLink+xml"/>
  <Override PartName="/xl/externalLinks/externalLink167.xml" ContentType="application/vnd.openxmlformats-officedocument.spreadsheetml.externalLink+xml"/>
  <Override PartName="/xl/externalLinks/externalLink168.xml" ContentType="application/vnd.openxmlformats-officedocument.spreadsheetml.externalLink+xml"/>
  <Override PartName="/xl/externalLinks/externalLink169.xml" ContentType="application/vnd.openxmlformats-officedocument.spreadsheetml.externalLink+xml"/>
  <Override PartName="/xl/externalLinks/externalLink170.xml" ContentType="application/vnd.openxmlformats-officedocument.spreadsheetml.externalLink+xml"/>
  <Override PartName="/xl/externalLinks/externalLink171.xml" ContentType="application/vnd.openxmlformats-officedocument.spreadsheetml.externalLink+xml"/>
  <Override PartName="/xl/externalLinks/externalLink172.xml" ContentType="application/vnd.openxmlformats-officedocument.spreadsheetml.externalLink+xml"/>
  <Override PartName="/xl/externalLinks/externalLink173.xml" ContentType="application/vnd.openxmlformats-officedocument.spreadsheetml.externalLink+xml"/>
  <Override PartName="/xl/externalLinks/externalLink174.xml" ContentType="application/vnd.openxmlformats-officedocument.spreadsheetml.externalLink+xml"/>
  <Override PartName="/xl/externalLinks/externalLink175.xml" ContentType="application/vnd.openxmlformats-officedocument.spreadsheetml.externalLink+xml"/>
  <Override PartName="/xl/externalLinks/externalLink176.xml" ContentType="application/vnd.openxmlformats-officedocument.spreadsheetml.externalLink+xml"/>
  <Override PartName="/xl/externalLinks/externalLink177.xml" ContentType="application/vnd.openxmlformats-officedocument.spreadsheetml.externalLink+xml"/>
  <Override PartName="/xl/externalLinks/externalLink178.xml" ContentType="application/vnd.openxmlformats-officedocument.spreadsheetml.externalLink+xml"/>
  <Override PartName="/xl/externalLinks/externalLink179.xml" ContentType="application/vnd.openxmlformats-officedocument.spreadsheetml.externalLink+xml"/>
  <Override PartName="/xl/externalLinks/externalLink180.xml" ContentType="application/vnd.openxmlformats-officedocument.spreadsheetml.externalLink+xml"/>
  <Override PartName="/xl/externalLinks/externalLink181.xml" ContentType="application/vnd.openxmlformats-officedocument.spreadsheetml.externalLink+xml"/>
  <Override PartName="/xl/externalLinks/externalLink182.xml" ContentType="application/vnd.openxmlformats-officedocument.spreadsheetml.externalLink+xml"/>
  <Override PartName="/xl/externalLinks/externalLink183.xml" ContentType="application/vnd.openxmlformats-officedocument.spreadsheetml.externalLink+xml"/>
  <Override PartName="/xl/externalLinks/externalLink184.xml" ContentType="application/vnd.openxmlformats-officedocument.spreadsheetml.externalLink+xml"/>
  <Override PartName="/xl/externalLinks/externalLink185.xml" ContentType="application/vnd.openxmlformats-officedocument.spreadsheetml.externalLink+xml"/>
  <Override PartName="/xl/externalLinks/externalLink186.xml" ContentType="application/vnd.openxmlformats-officedocument.spreadsheetml.externalLink+xml"/>
  <Override PartName="/xl/externalLinks/externalLink187.xml" ContentType="application/vnd.openxmlformats-officedocument.spreadsheetml.externalLink+xml"/>
  <Override PartName="/xl/externalLinks/externalLink188.xml" ContentType="application/vnd.openxmlformats-officedocument.spreadsheetml.externalLink+xml"/>
  <Override PartName="/xl/externalLinks/externalLink189.xml" ContentType="application/vnd.openxmlformats-officedocument.spreadsheetml.externalLink+xml"/>
  <Override PartName="/xl/externalLinks/externalLink190.xml" ContentType="application/vnd.openxmlformats-officedocument.spreadsheetml.externalLink+xml"/>
  <Override PartName="/xl/externalLinks/externalLink191.xml" ContentType="application/vnd.openxmlformats-officedocument.spreadsheetml.externalLink+xml"/>
  <Override PartName="/xl/externalLinks/externalLink19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dRichValueWebImage.xml" ContentType="application/vnd.ms-excel.rdrichvaluewebimage+xml"/>
  <Override PartName="/xl/richData/rdrichvalue.xml" ContentType="application/vnd.ms-excel.rdrichvalue+xml"/>
  <Override PartName="/xl/richData/rdrichvaluestructure.xml" ContentType="application/vnd.ms-excel.rdrichvaluestructure+xml"/>
  <Override PartName="/xl/richData/rdarray.xml" ContentType="application/vnd.ms-excel.rdarray+xml"/>
  <Override PartName="/xl/richData/richStyles.xml" ContentType="application/vnd.ms-excel.richstyles+xml"/>
  <Override PartName="/xl/richData/rdsupportingpropertybagstructure.xml" ContentType="application/vnd.ms-excel.rdsupportingpropertybagstructure+xml"/>
  <Override PartName="/xl/richData/rdsupportingpropertybag.xml" ContentType="application/vnd.ms-excel.rdsupportingpropertybag+xml"/>
  <Override PartName="/xl/richData/rdRichValueTypes.xml" ContentType="application/vnd.ms-excel.rdrichvaluetypes+xml"/>
  <Override PartName="/xl/drawings/drawing1.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drawings/drawing2.xml" ContentType="application/vnd.openxmlformats-officedocument.drawing+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drawings/drawing3.xml" ContentType="application/vnd.openxmlformats-officedocument.drawing+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drawings/drawing4.xml" ContentType="application/vnd.openxmlformats-officedocument.drawing+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drawings/drawing5.xml" ContentType="application/vnd.openxmlformats-officedocument.drawing+xml"/>
  <Override PartName="/xl/drawings/drawing6.xml" ContentType="application/vnd.openxmlformats-officedocument.drawing+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drawings/drawing7.xml" ContentType="application/vnd.openxmlformats-officedocument.drawing+xml"/>
  <Override PartName="/xl/charts/chart6.xml" ContentType="application/vnd.openxmlformats-officedocument.drawingml.chart+xml"/>
  <Override PartName="/xl/charts/style6.xml" ContentType="application/vnd.ms-office.chartstyle+xml"/>
  <Override PartName="/xl/charts/colors6.xml" ContentType="application/vnd.ms-office.chartcolorstyle+xml"/>
  <Override PartName="/xl/drawings/drawing8.xml" ContentType="application/vnd.openxmlformats-officedocument.drawing+xml"/>
  <Override PartName="/xl/charts/chart7.xml" ContentType="application/vnd.openxmlformats-officedocument.drawingml.chart+xml"/>
  <Override PartName="/xl/charts/style7.xml" ContentType="application/vnd.ms-office.chartstyle+xml"/>
  <Override PartName="/xl/charts/colors7.xml" ContentType="application/vnd.ms-office.chartcolorstyle+xml"/>
  <Override PartName="/xl/theme/themeOverride1.xml" ContentType="application/vnd.openxmlformats-officedocument.themeOverride+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charts/chartEx1.xml" ContentType="application/vnd.ms-office.chartex+xml"/>
  <Override PartName="/xl/charts/style8.xml" ContentType="application/vnd.ms-office.chartstyle+xml"/>
  <Override PartName="/xl/charts/colors8.xml" ContentType="application/vnd.ms-office.chartcolorstyle+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charts/chart8.xml" ContentType="application/vnd.openxmlformats-officedocument.drawingml.chart+xml"/>
  <Override PartName="/xl/charts/style9.xml" ContentType="application/vnd.ms-office.chartstyle+xml"/>
  <Override PartName="/xl/charts/colors9.xml" ContentType="application/vnd.ms-office.chartcolorstyle+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Metadata/LabelInfo.xml" ContentType="application/vnd.ms-office.classificationlabel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microsoft.com/office/2020/02/relationships/classificationlabels" Target="docMetadata/LabelInfo.xml"/><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6130"/>
  <workbookPr/>
  <mc:AlternateContent xmlns:mc="http://schemas.openxmlformats.org/markup-compatibility/2006">
    <mc:Choice Requires="x15">
      <x15ac:absPath xmlns:x15ac="http://schemas.microsoft.com/office/spreadsheetml/2010/11/ac" url="https://dgprd.sharepoint.com/sites/Depto.deEstudiosEconmicos/Shared Documents/Informes/Informe Enero - Diciembre/"/>
    </mc:Choice>
  </mc:AlternateContent>
  <xr:revisionPtr revIDLastSave="615" documentId="8_{859ACD40-FF45-4427-AE33-D969FBEFC8FE}" xr6:coauthVersionLast="47" xr6:coauthVersionMax="47" xr10:uidLastSave="{1C706893-31AF-407A-BAA0-3628E8D11143}"/>
  <bookViews>
    <workbookView xWindow="28680" yWindow="-120" windowWidth="29040" windowHeight="15720" tabRatio="987" firstSheet="17" activeTab="35" xr2:uid="{00000000-000D-0000-FFFF-FFFF00000000}"/>
  </bookViews>
  <sheets>
    <sheet name="Gráfico 1 " sheetId="60" r:id="rId1"/>
    <sheet name="Gráfico 2 " sheetId="61" r:id="rId2"/>
    <sheet name="Gráfico 3 " sheetId="62" r:id="rId3"/>
    <sheet name="Gráfico 4" sheetId="63" r:id="rId4"/>
    <sheet name="Gráfico 5 " sheetId="64" r:id="rId5"/>
    <sheet name="Gráfico 6" sheetId="65" r:id="rId6"/>
    <sheet name="Gráfico 7" sheetId="19" r:id="rId7"/>
    <sheet name="Tabla 1" sheetId="20" r:id="rId8"/>
    <sheet name="Gráfico 8 " sheetId="68" r:id="rId9"/>
    <sheet name="Gráfico 9 " sheetId="22" r:id="rId10"/>
    <sheet name="Gráfico 10 " sheetId="23" r:id="rId11"/>
    <sheet name="Gráfico 11 " sheetId="24" r:id="rId12"/>
    <sheet name="Tabla 2" sheetId="25" r:id="rId13"/>
    <sheet name="Tabla 3" sheetId="26" r:id="rId14"/>
    <sheet name="Tabla 4" sheetId="27" r:id="rId15"/>
    <sheet name="Tabla 5" sheetId="70" r:id="rId16"/>
    <sheet name="Tabla 6" sheetId="29" r:id="rId17"/>
    <sheet name="Tabla 7" sheetId="30" r:id="rId18"/>
    <sheet name="Tabla 8" sheetId="31" r:id="rId19"/>
    <sheet name="Tabla 9" sheetId="32" r:id="rId20"/>
    <sheet name="Tabla 10" sheetId="33" r:id="rId21"/>
    <sheet name="Tabla 11" sheetId="34" r:id="rId22"/>
    <sheet name="Tabla 12" sheetId="35" r:id="rId23"/>
    <sheet name="Tabla 13" sheetId="121" r:id="rId24"/>
    <sheet name="Tabla 14" sheetId="122" r:id="rId25"/>
    <sheet name="Tabla 15" sheetId="38" r:id="rId26"/>
    <sheet name="Tabla 16" sheetId="67" r:id="rId27"/>
    <sheet name="Tabla 17" sheetId="92" r:id="rId28"/>
    <sheet name="Gráfico 12" sheetId="93" r:id="rId29"/>
    <sheet name="Tabla 18" sheetId="94" r:id="rId30"/>
    <sheet name="Tabla 19" sheetId="81" r:id="rId31"/>
    <sheet name="Tabla 20" sheetId="39" r:id="rId32"/>
    <sheet name="Tabla 21" sheetId="40" r:id="rId33"/>
    <sheet name="Gráfico 13" sheetId="123" r:id="rId34"/>
    <sheet name="Tabla 22" sheetId="41" r:id="rId35"/>
    <sheet name="Tabla 23" sheetId="139" r:id="rId36"/>
    <sheet name="Gráfico 14" sheetId="125" r:id="rId37"/>
    <sheet name="Tabla 24" sheetId="126" r:id="rId38"/>
    <sheet name="Gráfico 15" sheetId="127" r:id="rId39"/>
    <sheet name="Tabla 25" sheetId="128" r:id="rId40"/>
    <sheet name="Tabla 26" sheetId="43" r:id="rId41"/>
    <sheet name="Tabla 27" sheetId="71" r:id="rId42"/>
    <sheet name="Tabla 28" sheetId="78" r:id="rId43"/>
    <sheet name="Tabla 29" sheetId="79" r:id="rId44"/>
    <sheet name="Tabla 30" sheetId="80" r:id="rId45"/>
    <sheet name="Tabla 31" sheetId="75" r:id="rId46"/>
    <sheet name="Tabla 32" sheetId="76" r:id="rId47"/>
    <sheet name="Tabla 33" sheetId="82" r:id="rId48"/>
    <sheet name="Tabla 34" sheetId="46" r:id="rId49"/>
    <sheet name="Tabla 35" sheetId="129" r:id="rId50"/>
    <sheet name="Tabla 36" sheetId="130" r:id="rId51"/>
    <sheet name="Tabla 37" sheetId="131" r:id="rId52"/>
    <sheet name="Tabla 38" sheetId="47" r:id="rId53"/>
    <sheet name="Tabla 39" sheetId="132" r:id="rId54"/>
    <sheet name="Tabla 40" sheetId="133" r:id="rId55"/>
    <sheet name="Tabla 41" sheetId="134" r:id="rId56"/>
    <sheet name="Tabla 42" sheetId="45" r:id="rId57"/>
    <sheet name="Tabla 43" sheetId="49" r:id="rId58"/>
    <sheet name="Tabla 44" sheetId="50" r:id="rId59"/>
    <sheet name="Tabla 45" sheetId="51" r:id="rId60"/>
    <sheet name="Tabla 46" sheetId="85" r:id="rId61"/>
    <sheet name="Tabla 47" sheetId="86" r:id="rId62"/>
    <sheet name="Tabla 48" sheetId="87" r:id="rId63"/>
    <sheet name="Tabla 49" sheetId="88" r:id="rId64"/>
    <sheet name="Tabla 50" sheetId="89" r:id="rId65"/>
    <sheet name="Tabla 51" sheetId="90" r:id="rId66"/>
    <sheet name="Tabla 52" sheetId="91" r:id="rId67"/>
    <sheet name="Tabla 53" sheetId="114" r:id="rId68"/>
    <sheet name="Gráfico 16" sheetId="115" r:id="rId69"/>
    <sheet name="Tabla 54" sheetId="116" r:id="rId70"/>
    <sheet name="Tabla 55" sheetId="117" r:id="rId71"/>
    <sheet name="Tabla 56" sheetId="118" r:id="rId72"/>
    <sheet name="Tabla 57" sheetId="119" r:id="rId73"/>
    <sheet name="Tabla 58" sheetId="120" r:id="rId74"/>
    <sheet name="Anexo 1" sheetId="135" r:id="rId75"/>
    <sheet name="Anexo 2 " sheetId="136" r:id="rId76"/>
    <sheet name="Anexo 3 " sheetId="137" r:id="rId77"/>
  </sheets>
  <externalReferences>
    <externalReference r:id="rId78"/>
    <externalReference r:id="rId79"/>
    <externalReference r:id="rId80"/>
    <externalReference r:id="rId81"/>
    <externalReference r:id="rId82"/>
    <externalReference r:id="rId83"/>
    <externalReference r:id="rId84"/>
    <externalReference r:id="rId85"/>
    <externalReference r:id="rId86"/>
    <externalReference r:id="rId87"/>
    <externalReference r:id="rId88"/>
    <externalReference r:id="rId89"/>
    <externalReference r:id="rId90"/>
    <externalReference r:id="rId91"/>
    <externalReference r:id="rId92"/>
    <externalReference r:id="rId93"/>
    <externalReference r:id="rId94"/>
    <externalReference r:id="rId95"/>
    <externalReference r:id="rId96"/>
    <externalReference r:id="rId97"/>
    <externalReference r:id="rId98"/>
    <externalReference r:id="rId99"/>
    <externalReference r:id="rId100"/>
    <externalReference r:id="rId101"/>
    <externalReference r:id="rId102"/>
    <externalReference r:id="rId103"/>
    <externalReference r:id="rId104"/>
    <externalReference r:id="rId105"/>
    <externalReference r:id="rId106"/>
    <externalReference r:id="rId107"/>
    <externalReference r:id="rId108"/>
    <externalReference r:id="rId109"/>
    <externalReference r:id="rId110"/>
    <externalReference r:id="rId111"/>
    <externalReference r:id="rId112"/>
    <externalReference r:id="rId113"/>
    <externalReference r:id="rId114"/>
    <externalReference r:id="rId115"/>
    <externalReference r:id="rId116"/>
    <externalReference r:id="rId117"/>
    <externalReference r:id="rId118"/>
    <externalReference r:id="rId119"/>
    <externalReference r:id="rId120"/>
    <externalReference r:id="rId121"/>
    <externalReference r:id="rId122"/>
    <externalReference r:id="rId123"/>
    <externalReference r:id="rId124"/>
    <externalReference r:id="rId125"/>
    <externalReference r:id="rId126"/>
    <externalReference r:id="rId127"/>
    <externalReference r:id="rId128"/>
    <externalReference r:id="rId129"/>
    <externalReference r:id="rId130"/>
    <externalReference r:id="rId131"/>
    <externalReference r:id="rId132"/>
    <externalReference r:id="rId133"/>
    <externalReference r:id="rId134"/>
    <externalReference r:id="rId135"/>
    <externalReference r:id="rId136"/>
    <externalReference r:id="rId137"/>
    <externalReference r:id="rId138"/>
    <externalReference r:id="rId139"/>
    <externalReference r:id="rId140"/>
    <externalReference r:id="rId141"/>
    <externalReference r:id="rId142"/>
    <externalReference r:id="rId143"/>
    <externalReference r:id="rId144"/>
    <externalReference r:id="rId145"/>
    <externalReference r:id="rId146"/>
    <externalReference r:id="rId147"/>
    <externalReference r:id="rId148"/>
    <externalReference r:id="rId149"/>
    <externalReference r:id="rId150"/>
    <externalReference r:id="rId151"/>
    <externalReference r:id="rId152"/>
    <externalReference r:id="rId153"/>
    <externalReference r:id="rId154"/>
    <externalReference r:id="rId155"/>
    <externalReference r:id="rId156"/>
    <externalReference r:id="rId157"/>
    <externalReference r:id="rId158"/>
    <externalReference r:id="rId159"/>
    <externalReference r:id="rId160"/>
    <externalReference r:id="rId161"/>
    <externalReference r:id="rId162"/>
    <externalReference r:id="rId163"/>
    <externalReference r:id="rId164"/>
    <externalReference r:id="rId165"/>
    <externalReference r:id="rId166"/>
    <externalReference r:id="rId167"/>
    <externalReference r:id="rId168"/>
    <externalReference r:id="rId169"/>
    <externalReference r:id="rId170"/>
    <externalReference r:id="rId171"/>
    <externalReference r:id="rId172"/>
    <externalReference r:id="rId173"/>
    <externalReference r:id="rId174"/>
    <externalReference r:id="rId175"/>
    <externalReference r:id="rId176"/>
    <externalReference r:id="rId177"/>
    <externalReference r:id="rId178"/>
    <externalReference r:id="rId179"/>
    <externalReference r:id="rId180"/>
    <externalReference r:id="rId181"/>
    <externalReference r:id="rId182"/>
    <externalReference r:id="rId183"/>
    <externalReference r:id="rId184"/>
    <externalReference r:id="rId185"/>
    <externalReference r:id="rId186"/>
    <externalReference r:id="rId187"/>
    <externalReference r:id="rId188"/>
    <externalReference r:id="rId189"/>
    <externalReference r:id="rId190"/>
    <externalReference r:id="rId191"/>
    <externalReference r:id="rId192"/>
    <externalReference r:id="rId193"/>
    <externalReference r:id="rId194"/>
    <externalReference r:id="rId195"/>
    <externalReference r:id="rId196"/>
    <externalReference r:id="rId197"/>
    <externalReference r:id="rId198"/>
    <externalReference r:id="rId199"/>
    <externalReference r:id="rId200"/>
    <externalReference r:id="rId201"/>
    <externalReference r:id="rId202"/>
    <externalReference r:id="rId203"/>
    <externalReference r:id="rId204"/>
    <externalReference r:id="rId205"/>
    <externalReference r:id="rId206"/>
    <externalReference r:id="rId207"/>
    <externalReference r:id="rId208"/>
    <externalReference r:id="rId209"/>
    <externalReference r:id="rId210"/>
    <externalReference r:id="rId211"/>
    <externalReference r:id="rId212"/>
    <externalReference r:id="rId213"/>
    <externalReference r:id="rId214"/>
    <externalReference r:id="rId215"/>
    <externalReference r:id="rId216"/>
    <externalReference r:id="rId217"/>
    <externalReference r:id="rId218"/>
    <externalReference r:id="rId219"/>
    <externalReference r:id="rId220"/>
    <externalReference r:id="rId221"/>
    <externalReference r:id="rId222"/>
    <externalReference r:id="rId223"/>
    <externalReference r:id="rId224"/>
    <externalReference r:id="rId225"/>
    <externalReference r:id="rId226"/>
    <externalReference r:id="rId227"/>
    <externalReference r:id="rId228"/>
    <externalReference r:id="rId229"/>
    <externalReference r:id="rId230"/>
    <externalReference r:id="rId231"/>
    <externalReference r:id="rId232"/>
    <externalReference r:id="rId233"/>
    <externalReference r:id="rId234"/>
    <externalReference r:id="rId235"/>
    <externalReference r:id="rId236"/>
    <externalReference r:id="rId237"/>
    <externalReference r:id="rId238"/>
    <externalReference r:id="rId239"/>
    <externalReference r:id="rId240"/>
    <externalReference r:id="rId241"/>
    <externalReference r:id="rId242"/>
    <externalReference r:id="rId243"/>
    <externalReference r:id="rId244"/>
    <externalReference r:id="rId245"/>
    <externalReference r:id="rId246"/>
    <externalReference r:id="rId247"/>
    <externalReference r:id="rId248"/>
    <externalReference r:id="rId249"/>
    <externalReference r:id="rId250"/>
    <externalReference r:id="rId251"/>
    <externalReference r:id="rId252"/>
    <externalReference r:id="rId253"/>
    <externalReference r:id="rId254"/>
    <externalReference r:id="rId255"/>
    <externalReference r:id="rId256"/>
    <externalReference r:id="rId257"/>
    <externalReference r:id="rId258"/>
    <externalReference r:id="rId259"/>
    <externalReference r:id="rId260"/>
    <externalReference r:id="rId261"/>
    <externalReference r:id="rId262"/>
    <externalReference r:id="rId263"/>
    <externalReference r:id="rId264"/>
    <externalReference r:id="rId265"/>
    <externalReference r:id="rId266"/>
    <externalReference r:id="rId267"/>
    <externalReference r:id="rId268"/>
    <externalReference r:id="rId269"/>
  </externalReferences>
  <definedNames>
    <definedName name="\0" localSheetId="76">#REF!</definedName>
    <definedName name="\0" localSheetId="10">#REF!</definedName>
    <definedName name="\0" localSheetId="8">#REF!</definedName>
    <definedName name="\0" localSheetId="25">#REF!</definedName>
    <definedName name="\0" localSheetId="27">#REF!</definedName>
    <definedName name="\0" localSheetId="29">#REF!</definedName>
    <definedName name="\0" localSheetId="31">#REF!</definedName>
    <definedName name="\0" localSheetId="32">#REF!</definedName>
    <definedName name="\0" localSheetId="34">#REF!</definedName>
    <definedName name="\0" localSheetId="35">#REF!</definedName>
    <definedName name="\0" localSheetId="40">#REF!</definedName>
    <definedName name="\0" localSheetId="41">#REF!</definedName>
    <definedName name="\0" localSheetId="42">#REF!</definedName>
    <definedName name="\0" localSheetId="43">#REF!</definedName>
    <definedName name="\0" localSheetId="45">#REF!</definedName>
    <definedName name="\0" localSheetId="46">#REF!</definedName>
    <definedName name="\0" localSheetId="48">#REF!</definedName>
    <definedName name="\0" localSheetId="52">#REF!</definedName>
    <definedName name="\0" localSheetId="14">#REF!</definedName>
    <definedName name="\0" localSheetId="56">#REF!</definedName>
    <definedName name="\0" localSheetId="60">#REF!</definedName>
    <definedName name="\0" localSheetId="62">#REF!</definedName>
    <definedName name="\0" localSheetId="15">#REF!</definedName>
    <definedName name="\0" localSheetId="64">#REF!</definedName>
    <definedName name="\0" localSheetId="66">#REF!</definedName>
    <definedName name="\0">#REF!</definedName>
    <definedName name="\A" localSheetId="76">#REF!</definedName>
    <definedName name="\A" localSheetId="10">#REF!</definedName>
    <definedName name="\A" localSheetId="25">#REF!</definedName>
    <definedName name="\A" localSheetId="27">#REF!</definedName>
    <definedName name="\A" localSheetId="29">#REF!</definedName>
    <definedName name="\A" localSheetId="31">#REF!</definedName>
    <definedName name="\A" localSheetId="32">#REF!</definedName>
    <definedName name="\A" localSheetId="34">#REF!</definedName>
    <definedName name="\A" localSheetId="35">#REF!</definedName>
    <definedName name="\A" localSheetId="40">#REF!</definedName>
    <definedName name="\A" localSheetId="41">#REF!</definedName>
    <definedName name="\A" localSheetId="42">#REF!</definedName>
    <definedName name="\A" localSheetId="43">#REF!</definedName>
    <definedName name="\A" localSheetId="45">#REF!</definedName>
    <definedName name="\A" localSheetId="46">#REF!</definedName>
    <definedName name="\A" localSheetId="48">#REF!</definedName>
    <definedName name="\A" localSheetId="52">#REF!</definedName>
    <definedName name="\A" localSheetId="14">#REF!</definedName>
    <definedName name="\A" localSheetId="56">#REF!</definedName>
    <definedName name="\A" localSheetId="60">#REF!</definedName>
    <definedName name="\A" localSheetId="62">#REF!</definedName>
    <definedName name="\A" localSheetId="15">#REF!</definedName>
    <definedName name="\A" localSheetId="64">#REF!</definedName>
    <definedName name="\A" localSheetId="66">#REF!</definedName>
    <definedName name="\A">#REF!</definedName>
    <definedName name="\B" localSheetId="76">#REF!</definedName>
    <definedName name="\B" localSheetId="10">[1]A!#REF!</definedName>
    <definedName name="\B" localSheetId="25">#REF!</definedName>
    <definedName name="\B" localSheetId="27">#REF!</definedName>
    <definedName name="\B" localSheetId="29">#REF!</definedName>
    <definedName name="\B" localSheetId="31">#REF!</definedName>
    <definedName name="\B" localSheetId="32">#REF!</definedName>
    <definedName name="\B" localSheetId="34">#REF!</definedName>
    <definedName name="\B" localSheetId="35">#REF!</definedName>
    <definedName name="\B" localSheetId="40">#REF!</definedName>
    <definedName name="\B" localSheetId="41">#REF!</definedName>
    <definedName name="\B" localSheetId="42">#REF!</definedName>
    <definedName name="\B" localSheetId="43">#REF!</definedName>
    <definedName name="\B" localSheetId="45">#REF!</definedName>
    <definedName name="\B" localSheetId="46">#REF!</definedName>
    <definedName name="\B" localSheetId="47">#REF!</definedName>
    <definedName name="\B" localSheetId="48">#REF!</definedName>
    <definedName name="\B" localSheetId="52">#REF!</definedName>
    <definedName name="\B" localSheetId="14">#REF!</definedName>
    <definedName name="\B" localSheetId="56">#REF!</definedName>
    <definedName name="\B" localSheetId="15">#REF!</definedName>
    <definedName name="\B">#REF!</definedName>
    <definedName name="\bmiii">[2]Q6!$E$32:$AH$32</definedName>
    <definedName name="\C" localSheetId="76">#REF!</definedName>
    <definedName name="\C" localSheetId="10">[1]A!#REF!</definedName>
    <definedName name="\C" localSheetId="8">#REF!</definedName>
    <definedName name="\C" localSheetId="25">#REF!</definedName>
    <definedName name="\C" localSheetId="31">#REF!</definedName>
    <definedName name="\C" localSheetId="32">#REF!</definedName>
    <definedName name="\C" localSheetId="34">#REF!</definedName>
    <definedName name="\C" localSheetId="35">#REF!</definedName>
    <definedName name="\C" localSheetId="40">#REF!</definedName>
    <definedName name="\C" localSheetId="41">#REF!</definedName>
    <definedName name="\C" localSheetId="42">#REF!</definedName>
    <definedName name="\C" localSheetId="43">#REF!</definedName>
    <definedName name="\C" localSheetId="45">#REF!</definedName>
    <definedName name="\C" localSheetId="46">#REF!</definedName>
    <definedName name="\C" localSheetId="47">#REF!</definedName>
    <definedName name="\C" localSheetId="48">#REF!</definedName>
    <definedName name="\C" localSheetId="52">#REF!</definedName>
    <definedName name="\C" localSheetId="14">#REF!</definedName>
    <definedName name="\C" localSheetId="56">#REF!</definedName>
    <definedName name="\C" localSheetId="15">#REF!</definedName>
    <definedName name="\C">#REF!</definedName>
    <definedName name="\cc" localSheetId="8">[3]Debt!#REF!</definedName>
    <definedName name="\cc" localSheetId="35">[3]Debt!#REF!</definedName>
    <definedName name="\cc">[3]Debt!#REF!</definedName>
    <definedName name="\D" localSheetId="76">#REF!</definedName>
    <definedName name="\D" localSheetId="10">#REF!</definedName>
    <definedName name="\D" localSheetId="8">#REF!</definedName>
    <definedName name="\D" localSheetId="25">#REF!</definedName>
    <definedName name="\D" localSheetId="31">#REF!</definedName>
    <definedName name="\D" localSheetId="32">#REF!</definedName>
    <definedName name="\D" localSheetId="34">#REF!</definedName>
    <definedName name="\D" localSheetId="35">#REF!</definedName>
    <definedName name="\D" localSheetId="40">#REF!</definedName>
    <definedName name="\D" localSheetId="41">#REF!</definedName>
    <definedName name="\D" localSheetId="42">#REF!</definedName>
    <definedName name="\D" localSheetId="43">#REF!</definedName>
    <definedName name="\D" localSheetId="45">#REF!</definedName>
    <definedName name="\D" localSheetId="46">#REF!</definedName>
    <definedName name="\D" localSheetId="48">#REF!</definedName>
    <definedName name="\D" localSheetId="52">#REF!</definedName>
    <definedName name="\D" localSheetId="14">#REF!</definedName>
    <definedName name="\D" localSheetId="56">#REF!</definedName>
    <definedName name="\D" localSheetId="15">#REF!</definedName>
    <definedName name="\D">#REF!</definedName>
    <definedName name="\E" localSheetId="76">#REF!</definedName>
    <definedName name="\E" localSheetId="10">#REF!</definedName>
    <definedName name="\E" localSheetId="25">#REF!</definedName>
    <definedName name="\E" localSheetId="31">#REF!</definedName>
    <definedName name="\E" localSheetId="32">#REF!</definedName>
    <definedName name="\E" localSheetId="34">#REF!</definedName>
    <definedName name="\E" localSheetId="35">#REF!</definedName>
    <definedName name="\E" localSheetId="40">#REF!</definedName>
    <definedName name="\E" localSheetId="41">#REF!</definedName>
    <definedName name="\E" localSheetId="42">#REF!</definedName>
    <definedName name="\E" localSheetId="43">#REF!</definedName>
    <definedName name="\E" localSheetId="45">#REF!</definedName>
    <definedName name="\E" localSheetId="46">#REF!</definedName>
    <definedName name="\E" localSheetId="48">#REF!</definedName>
    <definedName name="\E" localSheetId="52">#REF!</definedName>
    <definedName name="\E" localSheetId="14">#REF!</definedName>
    <definedName name="\E" localSheetId="56">#REF!</definedName>
    <definedName name="\E" localSheetId="15">#REF!</definedName>
    <definedName name="\E">#REF!</definedName>
    <definedName name="\F" localSheetId="76">#REF!</definedName>
    <definedName name="\F" localSheetId="10">#REF!</definedName>
    <definedName name="\F" localSheetId="25">#REF!</definedName>
    <definedName name="\F" localSheetId="31">#REF!</definedName>
    <definedName name="\F" localSheetId="32">#REF!</definedName>
    <definedName name="\F" localSheetId="34">#REF!</definedName>
    <definedName name="\F" localSheetId="35">#REF!</definedName>
    <definedName name="\F" localSheetId="40">#REF!</definedName>
    <definedName name="\F" localSheetId="41">#REF!</definedName>
    <definedName name="\F" localSheetId="42">#REF!</definedName>
    <definedName name="\F" localSheetId="43">#REF!</definedName>
    <definedName name="\F" localSheetId="45">#REF!</definedName>
    <definedName name="\F" localSheetId="46">#REF!</definedName>
    <definedName name="\F" localSheetId="48">#REF!</definedName>
    <definedName name="\F" localSheetId="52">#REF!</definedName>
    <definedName name="\F" localSheetId="14">#REF!</definedName>
    <definedName name="\F" localSheetId="56">#REF!</definedName>
    <definedName name="\F" localSheetId="15">#REF!</definedName>
    <definedName name="\F">#REF!</definedName>
    <definedName name="\G" localSheetId="76">#REF!</definedName>
    <definedName name="\G" localSheetId="25">#REF!</definedName>
    <definedName name="\G" localSheetId="31">#REF!</definedName>
    <definedName name="\G" localSheetId="32">#REF!</definedName>
    <definedName name="\G" localSheetId="34">#REF!</definedName>
    <definedName name="\G" localSheetId="35">#REF!</definedName>
    <definedName name="\G" localSheetId="40">#REF!</definedName>
    <definedName name="\G" localSheetId="41">#REF!</definedName>
    <definedName name="\G" localSheetId="42">#REF!</definedName>
    <definedName name="\G" localSheetId="43">#REF!</definedName>
    <definedName name="\G" localSheetId="45">#REF!</definedName>
    <definedName name="\G" localSheetId="46">#REF!</definedName>
    <definedName name="\G" localSheetId="48">#REF!</definedName>
    <definedName name="\G" localSheetId="52">#REF!</definedName>
    <definedName name="\G" localSheetId="14">#REF!</definedName>
    <definedName name="\G" localSheetId="56">#REF!</definedName>
    <definedName name="\G" localSheetId="15">#REF!</definedName>
    <definedName name="\G">#REF!</definedName>
    <definedName name="\gg">[3]Debt!#REF!</definedName>
    <definedName name="\H" localSheetId="76">#REF!</definedName>
    <definedName name="\H" localSheetId="10">#REF!</definedName>
    <definedName name="\H" localSheetId="8">#REF!</definedName>
    <definedName name="\H" localSheetId="25">#REF!</definedName>
    <definedName name="\H" localSheetId="31">#REF!</definedName>
    <definedName name="\H" localSheetId="32">#REF!</definedName>
    <definedName name="\H" localSheetId="34">#REF!</definedName>
    <definedName name="\H" localSheetId="35">#REF!</definedName>
    <definedName name="\H" localSheetId="40">#REF!</definedName>
    <definedName name="\H" localSheetId="41">#REF!</definedName>
    <definedName name="\H" localSheetId="42">#REF!</definedName>
    <definedName name="\H" localSheetId="43">#REF!</definedName>
    <definedName name="\H" localSheetId="45">#REF!</definedName>
    <definedName name="\H" localSheetId="46">#REF!</definedName>
    <definedName name="\H" localSheetId="48">#REF!</definedName>
    <definedName name="\H" localSheetId="52">#REF!</definedName>
    <definedName name="\H" localSheetId="14">#REF!</definedName>
    <definedName name="\H" localSheetId="56">#REF!</definedName>
    <definedName name="\H" localSheetId="15">#REF!</definedName>
    <definedName name="\H">#REF!</definedName>
    <definedName name="\I" localSheetId="76">#REF!</definedName>
    <definedName name="\I" localSheetId="10">#REF!</definedName>
    <definedName name="\I" localSheetId="25">#REF!</definedName>
    <definedName name="\I" localSheetId="31">#REF!</definedName>
    <definedName name="\I" localSheetId="32">#REF!</definedName>
    <definedName name="\I" localSheetId="34">#REF!</definedName>
    <definedName name="\I" localSheetId="35">#REF!</definedName>
    <definedName name="\I" localSheetId="40">#REF!</definedName>
    <definedName name="\I" localSheetId="41">#REF!</definedName>
    <definedName name="\I" localSheetId="42">#REF!</definedName>
    <definedName name="\I" localSheetId="43">#REF!</definedName>
    <definedName name="\I" localSheetId="45">#REF!</definedName>
    <definedName name="\I" localSheetId="46">#REF!</definedName>
    <definedName name="\I" localSheetId="48">#REF!</definedName>
    <definedName name="\I" localSheetId="52">#REF!</definedName>
    <definedName name="\I" localSheetId="14">#REF!</definedName>
    <definedName name="\I" localSheetId="56">#REF!</definedName>
    <definedName name="\I" localSheetId="15">#REF!</definedName>
    <definedName name="\I">#REF!</definedName>
    <definedName name="\J" localSheetId="76">#REF!</definedName>
    <definedName name="\J" localSheetId="10">#REF!</definedName>
    <definedName name="\J" localSheetId="25">#REF!</definedName>
    <definedName name="\J" localSheetId="31">#REF!</definedName>
    <definedName name="\J" localSheetId="32">#REF!</definedName>
    <definedName name="\J" localSheetId="34">#REF!</definedName>
    <definedName name="\J" localSheetId="35">#REF!</definedName>
    <definedName name="\J" localSheetId="40">#REF!</definedName>
    <definedName name="\J" localSheetId="41">#REF!</definedName>
    <definedName name="\J" localSheetId="42">#REF!</definedName>
    <definedName name="\J" localSheetId="43">#REF!</definedName>
    <definedName name="\J" localSheetId="45">#REF!</definedName>
    <definedName name="\J" localSheetId="46">#REF!</definedName>
    <definedName name="\J" localSheetId="48">#REF!</definedName>
    <definedName name="\J" localSheetId="52">#REF!</definedName>
    <definedName name="\J" localSheetId="14">#REF!</definedName>
    <definedName name="\J" localSheetId="56">#REF!</definedName>
    <definedName name="\J" localSheetId="15">#REF!</definedName>
    <definedName name="\J">#REF!</definedName>
    <definedName name="\K" localSheetId="76">#REF!</definedName>
    <definedName name="\K" localSheetId="25">#REF!</definedName>
    <definedName name="\K" localSheetId="31">#REF!</definedName>
    <definedName name="\K" localSheetId="32">#REF!</definedName>
    <definedName name="\K" localSheetId="34">#REF!</definedName>
    <definedName name="\K" localSheetId="35">#REF!</definedName>
    <definedName name="\K" localSheetId="40">#REF!</definedName>
    <definedName name="\K" localSheetId="41">#REF!</definedName>
    <definedName name="\K" localSheetId="42">#REF!</definedName>
    <definedName name="\K" localSheetId="43">#REF!</definedName>
    <definedName name="\K" localSheetId="45">#REF!</definedName>
    <definedName name="\K" localSheetId="46">#REF!</definedName>
    <definedName name="\K" localSheetId="48">#REF!</definedName>
    <definedName name="\K" localSheetId="52">#REF!</definedName>
    <definedName name="\K" localSheetId="14">#REF!</definedName>
    <definedName name="\K" localSheetId="56">#REF!</definedName>
    <definedName name="\K" localSheetId="15">#REF!</definedName>
    <definedName name="\K">#REF!</definedName>
    <definedName name="\kk">[3]Debt!#REF!</definedName>
    <definedName name="\L" localSheetId="76">#REF!</definedName>
    <definedName name="\L" localSheetId="10">#REF!</definedName>
    <definedName name="\L" localSheetId="8">#REF!</definedName>
    <definedName name="\L" localSheetId="25">#REF!</definedName>
    <definedName name="\L" localSheetId="31">#REF!</definedName>
    <definedName name="\L" localSheetId="32">#REF!</definedName>
    <definedName name="\L" localSheetId="34">#REF!</definedName>
    <definedName name="\L" localSheetId="35">#REF!</definedName>
    <definedName name="\L" localSheetId="40">#REF!</definedName>
    <definedName name="\L" localSheetId="41">#REF!</definedName>
    <definedName name="\L" localSheetId="42">#REF!</definedName>
    <definedName name="\L" localSheetId="43">#REF!</definedName>
    <definedName name="\L" localSheetId="45">#REF!</definedName>
    <definedName name="\L" localSheetId="46">#REF!</definedName>
    <definedName name="\L" localSheetId="48">#REF!</definedName>
    <definedName name="\L" localSheetId="52">#REF!</definedName>
    <definedName name="\L" localSheetId="14">#REF!</definedName>
    <definedName name="\L" localSheetId="56">#REF!</definedName>
    <definedName name="\L" localSheetId="15">#REF!</definedName>
    <definedName name="\L">#REF!</definedName>
    <definedName name="\M" localSheetId="76">#REF!</definedName>
    <definedName name="\M" localSheetId="10">[4]TC!#REF!</definedName>
    <definedName name="\M" localSheetId="8">#REF!</definedName>
    <definedName name="\M" localSheetId="25">#REF!</definedName>
    <definedName name="\M" localSheetId="31">#REF!</definedName>
    <definedName name="\M" localSheetId="32">#REF!</definedName>
    <definedName name="\M" localSheetId="34">#REF!</definedName>
    <definedName name="\M" localSheetId="35">#REF!</definedName>
    <definedName name="\M" localSheetId="40">#REF!</definedName>
    <definedName name="\M" localSheetId="41">#REF!</definedName>
    <definedName name="\M" localSheetId="42">#REF!</definedName>
    <definedName name="\M" localSheetId="43">#REF!</definedName>
    <definedName name="\M" localSheetId="45">#REF!</definedName>
    <definedName name="\M" localSheetId="46">#REF!</definedName>
    <definedName name="\M" localSheetId="47">#REF!</definedName>
    <definedName name="\M" localSheetId="48">#REF!</definedName>
    <definedName name="\M" localSheetId="52">#REF!</definedName>
    <definedName name="\M" localSheetId="14">#REF!</definedName>
    <definedName name="\M" localSheetId="56">#REF!</definedName>
    <definedName name="\M" localSheetId="15">#REF!</definedName>
    <definedName name="\M">#REF!</definedName>
    <definedName name="\N" localSheetId="76">#REF!</definedName>
    <definedName name="\N" localSheetId="10">#REF!</definedName>
    <definedName name="\N" localSheetId="8">#REF!</definedName>
    <definedName name="\N" localSheetId="25">#REF!</definedName>
    <definedName name="\N" localSheetId="31">#REF!</definedName>
    <definedName name="\N" localSheetId="32">#REF!</definedName>
    <definedName name="\N" localSheetId="34">#REF!</definedName>
    <definedName name="\N" localSheetId="35">#REF!</definedName>
    <definedName name="\N" localSheetId="40">#REF!</definedName>
    <definedName name="\N" localSheetId="41">#REF!</definedName>
    <definedName name="\N" localSheetId="42">#REF!</definedName>
    <definedName name="\N" localSheetId="43">#REF!</definedName>
    <definedName name="\N" localSheetId="45">#REF!</definedName>
    <definedName name="\N" localSheetId="46">#REF!</definedName>
    <definedName name="\N" localSheetId="48">#REF!</definedName>
    <definedName name="\N" localSheetId="52">#REF!</definedName>
    <definedName name="\N" localSheetId="14">#REF!</definedName>
    <definedName name="\N" localSheetId="56">#REF!</definedName>
    <definedName name="\N" localSheetId="15">#REF!</definedName>
    <definedName name="\N">#REF!</definedName>
    <definedName name="\Ñ" localSheetId="76">#REF!</definedName>
    <definedName name="\Ñ" localSheetId="25">#REF!</definedName>
    <definedName name="\Ñ" localSheetId="31">#REF!</definedName>
    <definedName name="\Ñ" localSheetId="32">#REF!</definedName>
    <definedName name="\Ñ" localSheetId="34">#REF!</definedName>
    <definedName name="\Ñ" localSheetId="35">#REF!</definedName>
    <definedName name="\Ñ" localSheetId="40">#REF!</definedName>
    <definedName name="\Ñ" localSheetId="45">#REF!</definedName>
    <definedName name="\Ñ" localSheetId="46">#REF!</definedName>
    <definedName name="\Ñ" localSheetId="14">#REF!</definedName>
    <definedName name="\Ñ" localSheetId="15">#REF!</definedName>
    <definedName name="\Ñ">#REF!</definedName>
    <definedName name="\O" localSheetId="76">#REF!</definedName>
    <definedName name="\O" localSheetId="10">#REF!</definedName>
    <definedName name="\O" localSheetId="25">#REF!</definedName>
    <definedName name="\O" localSheetId="31">#REF!</definedName>
    <definedName name="\O" localSheetId="32">#REF!</definedName>
    <definedName name="\O" localSheetId="34">#REF!</definedName>
    <definedName name="\O" localSheetId="35">#REF!</definedName>
    <definedName name="\O" localSheetId="40">#REF!</definedName>
    <definedName name="\O" localSheetId="41">#REF!</definedName>
    <definedName name="\O" localSheetId="42">#REF!</definedName>
    <definedName name="\O" localSheetId="43">#REF!</definedName>
    <definedName name="\O" localSheetId="45">#REF!</definedName>
    <definedName name="\O" localSheetId="46">#REF!</definedName>
    <definedName name="\O" localSheetId="48">#REF!</definedName>
    <definedName name="\O" localSheetId="52">#REF!</definedName>
    <definedName name="\O" localSheetId="14">#REF!</definedName>
    <definedName name="\O" localSheetId="56">#REF!</definedName>
    <definedName name="\O" localSheetId="15">#REF!</definedName>
    <definedName name="\O">#REF!</definedName>
    <definedName name="\P" localSheetId="76">#REF!</definedName>
    <definedName name="\P" localSheetId="10">#REF!</definedName>
    <definedName name="\P" localSheetId="25">#REF!</definedName>
    <definedName name="\P" localSheetId="31">#REF!</definedName>
    <definedName name="\P" localSheetId="32">#REF!</definedName>
    <definedName name="\P" localSheetId="34">#REF!</definedName>
    <definedName name="\P" localSheetId="35">#REF!</definedName>
    <definedName name="\P" localSheetId="40">#REF!</definedName>
    <definedName name="\P" localSheetId="41">#REF!</definedName>
    <definedName name="\P" localSheetId="42">#REF!</definedName>
    <definedName name="\P" localSheetId="43">#REF!</definedName>
    <definedName name="\P" localSheetId="45">#REF!</definedName>
    <definedName name="\P" localSheetId="46">#REF!</definedName>
    <definedName name="\P" localSheetId="48">#REF!</definedName>
    <definedName name="\P" localSheetId="52">#REF!</definedName>
    <definedName name="\P" localSheetId="14">#REF!</definedName>
    <definedName name="\P" localSheetId="56">#REF!</definedName>
    <definedName name="\P" localSheetId="15">#REF!</definedName>
    <definedName name="\P">#REF!</definedName>
    <definedName name="\Q" localSheetId="76">#REF!</definedName>
    <definedName name="\Q" localSheetId="25">#REF!</definedName>
    <definedName name="\Q" localSheetId="31">#REF!</definedName>
    <definedName name="\Q" localSheetId="32">#REF!</definedName>
    <definedName name="\Q" localSheetId="34">#REF!</definedName>
    <definedName name="\Q" localSheetId="35">#REF!</definedName>
    <definedName name="\Q" localSheetId="40">#REF!</definedName>
    <definedName name="\Q" localSheetId="41">#REF!</definedName>
    <definedName name="\Q" localSheetId="42">#REF!</definedName>
    <definedName name="\Q" localSheetId="43">#REF!</definedName>
    <definedName name="\Q" localSheetId="45">#REF!</definedName>
    <definedName name="\Q" localSheetId="46">#REF!</definedName>
    <definedName name="\Q" localSheetId="48">#REF!</definedName>
    <definedName name="\Q" localSheetId="52">#REF!</definedName>
    <definedName name="\Q" localSheetId="14">#REF!</definedName>
    <definedName name="\Q" localSheetId="56">#REF!</definedName>
    <definedName name="\Q" localSheetId="15">#REF!</definedName>
    <definedName name="\Q">#REF!</definedName>
    <definedName name="\R" localSheetId="76">#REF!</definedName>
    <definedName name="\R" localSheetId="10">[4]TC!#REF!</definedName>
    <definedName name="\R" localSheetId="25">#REF!</definedName>
    <definedName name="\R" localSheetId="31">#REF!</definedName>
    <definedName name="\R" localSheetId="32">#REF!</definedName>
    <definedName name="\R" localSheetId="34">#REF!</definedName>
    <definedName name="\R" localSheetId="35">#REF!</definedName>
    <definedName name="\R" localSheetId="40">#REF!</definedName>
    <definedName name="\R" localSheetId="41">#REF!</definedName>
    <definedName name="\R" localSheetId="42">#REF!</definedName>
    <definedName name="\R" localSheetId="43">#REF!</definedName>
    <definedName name="\R" localSheetId="45">#REF!</definedName>
    <definedName name="\R" localSheetId="46">#REF!</definedName>
    <definedName name="\R" localSheetId="47">#REF!</definedName>
    <definedName name="\R" localSheetId="48">#REF!</definedName>
    <definedName name="\R" localSheetId="52">#REF!</definedName>
    <definedName name="\R" localSheetId="14">#REF!</definedName>
    <definedName name="\R" localSheetId="56">#REF!</definedName>
    <definedName name="\R" localSheetId="15">#REF!</definedName>
    <definedName name="\R">#REF!</definedName>
    <definedName name="\S" localSheetId="76">#REF!</definedName>
    <definedName name="\S" localSheetId="10">#REF!</definedName>
    <definedName name="\S" localSheetId="8">#REF!</definedName>
    <definedName name="\S" localSheetId="25">#REF!</definedName>
    <definedName name="\S" localSheetId="31">#REF!</definedName>
    <definedName name="\S" localSheetId="32">#REF!</definedName>
    <definedName name="\S" localSheetId="34">#REF!</definedName>
    <definedName name="\S" localSheetId="35">#REF!</definedName>
    <definedName name="\S" localSheetId="40">#REF!</definedName>
    <definedName name="\S" localSheetId="41">#REF!</definedName>
    <definedName name="\S" localSheetId="42">#REF!</definedName>
    <definedName name="\S" localSheetId="43">#REF!</definedName>
    <definedName name="\S" localSheetId="45">#REF!</definedName>
    <definedName name="\S" localSheetId="46">#REF!</definedName>
    <definedName name="\S" localSheetId="48">#REF!</definedName>
    <definedName name="\S" localSheetId="52">#REF!</definedName>
    <definedName name="\S" localSheetId="14">#REF!</definedName>
    <definedName name="\S" localSheetId="56">#REF!</definedName>
    <definedName name="\S" localSheetId="15">#REF!</definedName>
    <definedName name="\S">#REF!</definedName>
    <definedName name="\T" localSheetId="76">#REF!</definedName>
    <definedName name="\T" localSheetId="10">#REF!</definedName>
    <definedName name="\T" localSheetId="25">#REF!</definedName>
    <definedName name="\T" localSheetId="31">#REF!</definedName>
    <definedName name="\T" localSheetId="32">#REF!</definedName>
    <definedName name="\T" localSheetId="34">#REF!</definedName>
    <definedName name="\T" localSheetId="35">#REF!</definedName>
    <definedName name="\T" localSheetId="40">#REF!</definedName>
    <definedName name="\T" localSheetId="41">#REF!</definedName>
    <definedName name="\T" localSheetId="42">#REF!</definedName>
    <definedName name="\T" localSheetId="43">#REF!</definedName>
    <definedName name="\T" localSheetId="45">#REF!</definedName>
    <definedName name="\T" localSheetId="46">#REF!</definedName>
    <definedName name="\T" localSheetId="48">#REF!</definedName>
    <definedName name="\T" localSheetId="52">#REF!</definedName>
    <definedName name="\T" localSheetId="14">#REF!</definedName>
    <definedName name="\T" localSheetId="56">#REF!</definedName>
    <definedName name="\T" localSheetId="15">#REF!</definedName>
    <definedName name="\T">#REF!</definedName>
    <definedName name="\T1" localSheetId="76">#REF!</definedName>
    <definedName name="\T1" localSheetId="25">#REF!</definedName>
    <definedName name="\T1" localSheetId="31">#REF!</definedName>
    <definedName name="\T1" localSheetId="32">#REF!</definedName>
    <definedName name="\T1" localSheetId="34">#REF!</definedName>
    <definedName name="\T1" localSheetId="35">#REF!</definedName>
    <definedName name="\T1" localSheetId="40">#REF!</definedName>
    <definedName name="\T1" localSheetId="45">#REF!</definedName>
    <definedName name="\T1" localSheetId="46">#REF!</definedName>
    <definedName name="\T1" localSheetId="14">#REF!</definedName>
    <definedName name="\T1" localSheetId="15">#REF!</definedName>
    <definedName name="\T1">#REF!</definedName>
    <definedName name="\T2" localSheetId="76">[5]BOP!#REF!</definedName>
    <definedName name="\T2" localSheetId="25">[5]BOP!#REF!</definedName>
    <definedName name="\T2" localSheetId="31">[5]BOP!#REF!</definedName>
    <definedName name="\T2" localSheetId="40">[5]BOP!#REF!</definedName>
    <definedName name="\T2" localSheetId="45">[5]BOP!#REF!</definedName>
    <definedName name="\T2" localSheetId="46">[5]BOP!#REF!</definedName>
    <definedName name="\T2">[5]BOP!#REF!</definedName>
    <definedName name="\tt">[3]Debt!#REF!</definedName>
    <definedName name="\U" localSheetId="76">#REF!</definedName>
    <definedName name="\U" localSheetId="10">#REF!</definedName>
    <definedName name="\U" localSheetId="8">#REF!</definedName>
    <definedName name="\U" localSheetId="25">#REF!</definedName>
    <definedName name="\U" localSheetId="31">#REF!</definedName>
    <definedName name="\U" localSheetId="32">#REF!</definedName>
    <definedName name="\U" localSheetId="34">#REF!</definedName>
    <definedName name="\U" localSheetId="35">#REF!</definedName>
    <definedName name="\U" localSheetId="40">#REF!</definedName>
    <definedName name="\U" localSheetId="41">#REF!</definedName>
    <definedName name="\U" localSheetId="42">#REF!</definedName>
    <definedName name="\U" localSheetId="43">#REF!</definedName>
    <definedName name="\U" localSheetId="45">#REF!</definedName>
    <definedName name="\U" localSheetId="46">#REF!</definedName>
    <definedName name="\U" localSheetId="48">#REF!</definedName>
    <definedName name="\U" localSheetId="52">#REF!</definedName>
    <definedName name="\U" localSheetId="14">#REF!</definedName>
    <definedName name="\U" localSheetId="56">#REF!</definedName>
    <definedName name="\U" localSheetId="15">#REF!</definedName>
    <definedName name="\U" localSheetId="66">#REF!</definedName>
    <definedName name="\U">#REF!</definedName>
    <definedName name="\V" localSheetId="76">#REF!</definedName>
    <definedName name="\V" localSheetId="10">#REF!</definedName>
    <definedName name="\V" localSheetId="25">#REF!</definedName>
    <definedName name="\V" localSheetId="31">#REF!</definedName>
    <definedName name="\V" localSheetId="32">#REF!</definedName>
    <definedName name="\V" localSheetId="34">#REF!</definedName>
    <definedName name="\V" localSheetId="35">#REF!</definedName>
    <definedName name="\V" localSheetId="40">#REF!</definedName>
    <definedName name="\V" localSheetId="41">#REF!</definedName>
    <definedName name="\V" localSheetId="42">#REF!</definedName>
    <definedName name="\V" localSheetId="43">#REF!</definedName>
    <definedName name="\V" localSheetId="45">#REF!</definedName>
    <definedName name="\V" localSheetId="46">#REF!</definedName>
    <definedName name="\V" localSheetId="48">#REF!</definedName>
    <definedName name="\V" localSheetId="52">#REF!</definedName>
    <definedName name="\V" localSheetId="14">#REF!</definedName>
    <definedName name="\V" localSheetId="56">#REF!</definedName>
    <definedName name="\V" localSheetId="15">#REF!</definedName>
    <definedName name="\V" localSheetId="66">#REF!</definedName>
    <definedName name="\V">#REF!</definedName>
    <definedName name="\W" localSheetId="76">#REF!</definedName>
    <definedName name="\W" localSheetId="10">#REF!</definedName>
    <definedName name="\W" localSheetId="25">#REF!</definedName>
    <definedName name="\W" localSheetId="31">#REF!</definedName>
    <definedName name="\W" localSheetId="32">#REF!</definedName>
    <definedName name="\W" localSheetId="34">#REF!</definedName>
    <definedName name="\W" localSheetId="35">#REF!</definedName>
    <definedName name="\W" localSheetId="40">#REF!</definedName>
    <definedName name="\W" localSheetId="41">#REF!</definedName>
    <definedName name="\W" localSheetId="42">#REF!</definedName>
    <definedName name="\W" localSheetId="43">#REF!</definedName>
    <definedName name="\W" localSheetId="45">#REF!</definedName>
    <definedName name="\W" localSheetId="46">#REF!</definedName>
    <definedName name="\W" localSheetId="48">#REF!</definedName>
    <definedName name="\W" localSheetId="52">#REF!</definedName>
    <definedName name="\W" localSheetId="14">#REF!</definedName>
    <definedName name="\W" localSheetId="56">#REF!</definedName>
    <definedName name="\W" localSheetId="15">#REF!</definedName>
    <definedName name="\W">#REF!</definedName>
    <definedName name="\X" localSheetId="76">#REF!</definedName>
    <definedName name="\X" localSheetId="25">#REF!</definedName>
    <definedName name="\X" localSheetId="31">#REF!</definedName>
    <definedName name="\X" localSheetId="32">#REF!</definedName>
    <definedName name="\X" localSheetId="34">#REF!</definedName>
    <definedName name="\X" localSheetId="35">#REF!</definedName>
    <definedName name="\X" localSheetId="40">#REF!</definedName>
    <definedName name="\X" localSheetId="41">#REF!</definedName>
    <definedName name="\X" localSheetId="42">#REF!</definedName>
    <definedName name="\X" localSheetId="43">#REF!</definedName>
    <definedName name="\X" localSheetId="45">#REF!</definedName>
    <definedName name="\X" localSheetId="46">#REF!</definedName>
    <definedName name="\X" localSheetId="48">#REF!</definedName>
    <definedName name="\X" localSheetId="52">#REF!</definedName>
    <definedName name="\X" localSheetId="14">#REF!</definedName>
    <definedName name="\X" localSheetId="56">#REF!</definedName>
    <definedName name="\X" localSheetId="15">#REF!</definedName>
    <definedName name="\X">#REF!</definedName>
    <definedName name="\Y" localSheetId="76">#REF!</definedName>
    <definedName name="\Y" localSheetId="25">#REF!</definedName>
    <definedName name="\Y" localSheetId="31">#REF!</definedName>
    <definedName name="\Y" localSheetId="32">#REF!</definedName>
    <definedName name="\Y" localSheetId="34">#REF!</definedName>
    <definedName name="\Y" localSheetId="35">#REF!</definedName>
    <definedName name="\Y" localSheetId="40">#REF!</definedName>
    <definedName name="\Y" localSheetId="41">#REF!</definedName>
    <definedName name="\Y" localSheetId="42">#REF!</definedName>
    <definedName name="\Y" localSheetId="43">#REF!</definedName>
    <definedName name="\Y" localSheetId="45">#REF!</definedName>
    <definedName name="\Y" localSheetId="46">#REF!</definedName>
    <definedName name="\Y" localSheetId="48">#REF!</definedName>
    <definedName name="\Y" localSheetId="52">#REF!</definedName>
    <definedName name="\Y" localSheetId="14">#REF!</definedName>
    <definedName name="\Y" localSheetId="56">#REF!</definedName>
    <definedName name="\Y" localSheetId="15">#REF!</definedName>
    <definedName name="\Y">#REF!</definedName>
    <definedName name="\Z" localSheetId="76">#REF!</definedName>
    <definedName name="\Z" localSheetId="25">#REF!</definedName>
    <definedName name="\Z" localSheetId="31">#REF!</definedName>
    <definedName name="\Z" localSheetId="32">#REF!</definedName>
    <definedName name="\Z" localSheetId="34">#REF!</definedName>
    <definedName name="\Z" localSheetId="35">#REF!</definedName>
    <definedName name="\Z" localSheetId="40">#REF!</definedName>
    <definedName name="\Z" localSheetId="41">#REF!</definedName>
    <definedName name="\Z" localSheetId="42">#REF!</definedName>
    <definedName name="\Z" localSheetId="43">#REF!</definedName>
    <definedName name="\Z" localSheetId="45">#REF!</definedName>
    <definedName name="\Z" localSheetId="46">#REF!</definedName>
    <definedName name="\Z" localSheetId="48">#REF!</definedName>
    <definedName name="\Z" localSheetId="52">#REF!</definedName>
    <definedName name="\Z" localSheetId="14">#REF!</definedName>
    <definedName name="\Z" localSheetId="56">#REF!</definedName>
    <definedName name="\Z" localSheetId="15">#REF!</definedName>
    <definedName name="\Z">#REF!</definedName>
    <definedName name="_._IMPUESTOS_SOBRE_COMBUSTIBLES_Y_GAS_NATURAL">[6]C!$B$27:$N$27</definedName>
    <definedName name="_._IMPUESTOS_SOBRE_ENERGIA_ELECTRICA">[6]C!$B$28:$N$28</definedName>
    <definedName name="______________________ROS1">#N/A</definedName>
    <definedName name="______________________ROS2">#N/A</definedName>
    <definedName name="______________________ROS3">#N/A</definedName>
    <definedName name="______________________ROS4">#N/A</definedName>
    <definedName name="_____________________ROS1">#N/A</definedName>
    <definedName name="_____________________ROS2">#N/A</definedName>
    <definedName name="_____________________ROS3">#N/A</definedName>
    <definedName name="_____________________ROS4">#N/A</definedName>
    <definedName name="____________________ROS1">#N/A</definedName>
    <definedName name="____________________ROS2">#N/A</definedName>
    <definedName name="____________________ROS3">#N/A</definedName>
    <definedName name="____________________ROS4">#N/A</definedName>
    <definedName name="___________________ROS1">#N/A</definedName>
    <definedName name="___________________ROS2">#N/A</definedName>
    <definedName name="___________________ROS3">#N/A</definedName>
    <definedName name="___________________ROS4">#N/A</definedName>
    <definedName name="__________________ROS1">#N/A</definedName>
    <definedName name="__________________ROS2">#N/A</definedName>
    <definedName name="__________________ROS3">#N/A</definedName>
    <definedName name="__________________ROS4">#N/A</definedName>
    <definedName name="_________________ROS1">#N/A</definedName>
    <definedName name="_________________ROS2">#N/A</definedName>
    <definedName name="_________________ROS3">#N/A</definedName>
    <definedName name="_________________ROS4">#N/A</definedName>
    <definedName name="________________ROS1">#N/A</definedName>
    <definedName name="________________ROS2">#N/A</definedName>
    <definedName name="________________ROS3">#N/A</definedName>
    <definedName name="________________ROS4">#N/A</definedName>
    <definedName name="_______________ROS1">#N/A</definedName>
    <definedName name="_______________ROS2">#N/A</definedName>
    <definedName name="_______________ROS3">#N/A</definedName>
    <definedName name="_______________ROS4">#N/A</definedName>
    <definedName name="______________ROS1">#N/A</definedName>
    <definedName name="______________ROS2">#N/A</definedName>
    <definedName name="______________ROS3">#N/A</definedName>
    <definedName name="______________ROS4">#N/A</definedName>
    <definedName name="_____________ROS1">#N/A</definedName>
    <definedName name="_____________ROS2">#N/A</definedName>
    <definedName name="_____________ROS3">#N/A</definedName>
    <definedName name="_____________ROS4">#N/A</definedName>
    <definedName name="____________asd1" localSheetId="8">[7]!____________asd1</definedName>
    <definedName name="____________asd1">[7]!____________asd1</definedName>
    <definedName name="____________ROS1">#N/A</definedName>
    <definedName name="____________ROS2">#N/A</definedName>
    <definedName name="____________ROS3">#N/A</definedName>
    <definedName name="____________ROS4">#N/A</definedName>
    <definedName name="____________tnt1" localSheetId="8">[7]!____________tnt1</definedName>
    <definedName name="____________tnt1">[7]!____________tnt1</definedName>
    <definedName name="___________ROS1">#N/A</definedName>
    <definedName name="___________ROS2">#N/A</definedName>
    <definedName name="___________ROS3">#N/A</definedName>
    <definedName name="___________ROS4">#N/A</definedName>
    <definedName name="__________asd1" localSheetId="8">[7]!__________asd1</definedName>
    <definedName name="__________asd1">[7]!__________asd1</definedName>
    <definedName name="__________ROS1">#N/A</definedName>
    <definedName name="__________ROS2">#N/A</definedName>
    <definedName name="__________ROS3">#N/A</definedName>
    <definedName name="__________ROS4">#N/A</definedName>
    <definedName name="__________tnt1" localSheetId="8">[7]!__________tnt1</definedName>
    <definedName name="__________tnt1">[7]!__________tnt1</definedName>
    <definedName name="_________asd1" localSheetId="8">[7]!_________asd1</definedName>
    <definedName name="_________asd1">[7]!_________asd1</definedName>
    <definedName name="_________ROS1">#N/A</definedName>
    <definedName name="_________ROS2">#N/A</definedName>
    <definedName name="_________ROS3">#N/A</definedName>
    <definedName name="_________ROS4">#N/A</definedName>
    <definedName name="_________tAB4">'[8]shared data'!$A$1:$G$71</definedName>
    <definedName name="_________tnt1" localSheetId="8">[7]!_________tnt1</definedName>
    <definedName name="_________tnt1">[7]!_________tnt1</definedName>
    <definedName name="________asd1" localSheetId="8">[7]!________asd1</definedName>
    <definedName name="________asd1">[7]!________asd1</definedName>
    <definedName name="________ROS1">#N/A</definedName>
    <definedName name="________ROS2">#N/A</definedName>
    <definedName name="________ROS3">#N/A</definedName>
    <definedName name="________ROS4">#N/A</definedName>
    <definedName name="________tAB4">'[8]shared data'!$A$1:$G$71</definedName>
    <definedName name="________tnt1" localSheetId="8">[7]!________tnt1</definedName>
    <definedName name="________tnt1">[7]!________tnt1</definedName>
    <definedName name="_______asd1" localSheetId="8">[7]!_______asd1</definedName>
    <definedName name="_______asd1">[7]!_______asd1</definedName>
    <definedName name="_______FAL4" localSheetId="76">#REF!</definedName>
    <definedName name="_______FAL4" localSheetId="8">#REF!</definedName>
    <definedName name="_______FAL4" localSheetId="25">#REF!</definedName>
    <definedName name="_______FAL4" localSheetId="31">#REF!</definedName>
    <definedName name="_______FAL4" localSheetId="32">#REF!</definedName>
    <definedName name="_______FAL4" localSheetId="34">#REF!</definedName>
    <definedName name="_______FAL4" localSheetId="35">#REF!</definedName>
    <definedName name="_______FAL4" localSheetId="40">#REF!</definedName>
    <definedName name="_______FAL4" localSheetId="41">#REF!</definedName>
    <definedName name="_______FAL4" localSheetId="42">#REF!</definedName>
    <definedName name="_______FAL4" localSheetId="43">#REF!</definedName>
    <definedName name="_______FAL4" localSheetId="45">#REF!</definedName>
    <definedName name="_______FAL4" localSheetId="46">#REF!</definedName>
    <definedName name="_______FAL4" localSheetId="48">#REF!</definedName>
    <definedName name="_______FAL4" localSheetId="52">#REF!</definedName>
    <definedName name="_______FAL4" localSheetId="14">#REF!</definedName>
    <definedName name="_______FAL4" localSheetId="56">#REF!</definedName>
    <definedName name="_______FAL4" localSheetId="15">#REF!</definedName>
    <definedName name="_______FAL4" localSheetId="66">#REF!</definedName>
    <definedName name="_______FAL4">#REF!</definedName>
    <definedName name="_______FAL6" localSheetId="76">#REF!</definedName>
    <definedName name="_______FAL6" localSheetId="8">#REF!</definedName>
    <definedName name="_______FAL6" localSheetId="25">#REF!</definedName>
    <definedName name="_______FAL6" localSheetId="31">#REF!</definedName>
    <definedName name="_______FAL6" localSheetId="32">#REF!</definedName>
    <definedName name="_______FAL6" localSheetId="34">#REF!</definedName>
    <definedName name="_______FAL6" localSheetId="35">#REF!</definedName>
    <definedName name="_______FAL6" localSheetId="40">#REF!</definedName>
    <definedName name="_______FAL6" localSheetId="41">#REF!</definedName>
    <definedName name="_______FAL6" localSheetId="42">#REF!</definedName>
    <definedName name="_______FAL6" localSheetId="43">#REF!</definedName>
    <definedName name="_______FAL6" localSheetId="45">#REF!</definedName>
    <definedName name="_______FAL6" localSheetId="46">#REF!</definedName>
    <definedName name="_______FAL6" localSheetId="48">#REF!</definedName>
    <definedName name="_______FAL6" localSheetId="52">#REF!</definedName>
    <definedName name="_______FAL6" localSheetId="14">#REF!</definedName>
    <definedName name="_______FAL6" localSheetId="56">#REF!</definedName>
    <definedName name="_______FAL6" localSheetId="15">#REF!</definedName>
    <definedName name="_______FAL6" localSheetId="66">#REF!</definedName>
    <definedName name="_______FAL6">#REF!</definedName>
    <definedName name="_______FAL7" localSheetId="76">#REF!</definedName>
    <definedName name="_______FAL7" localSheetId="8">#REF!</definedName>
    <definedName name="_______FAL7" localSheetId="25">#REF!</definedName>
    <definedName name="_______FAL7" localSheetId="31">#REF!</definedName>
    <definedName name="_______FAL7" localSheetId="32">#REF!</definedName>
    <definedName name="_______FAL7" localSheetId="34">#REF!</definedName>
    <definedName name="_______FAL7" localSheetId="35">#REF!</definedName>
    <definedName name="_______FAL7" localSheetId="40">#REF!</definedName>
    <definedName name="_______FAL7" localSheetId="41">#REF!</definedName>
    <definedName name="_______FAL7" localSheetId="42">#REF!</definedName>
    <definedName name="_______FAL7" localSheetId="43">#REF!</definedName>
    <definedName name="_______FAL7" localSheetId="45">#REF!</definedName>
    <definedName name="_______FAL7" localSheetId="46">#REF!</definedName>
    <definedName name="_______FAL7" localSheetId="48">#REF!</definedName>
    <definedName name="_______FAL7" localSheetId="52">#REF!</definedName>
    <definedName name="_______FAL7" localSheetId="14">#REF!</definedName>
    <definedName name="_______FAL7" localSheetId="56">#REF!</definedName>
    <definedName name="_______FAL7" localSheetId="15">#REF!</definedName>
    <definedName name="_______FAL7">#REF!</definedName>
    <definedName name="_______ROS1">#N/A</definedName>
    <definedName name="_______ROS2">#N/A</definedName>
    <definedName name="_______ROS3">#N/A</definedName>
    <definedName name="_______ROS4">#N/A</definedName>
    <definedName name="_______tAB4">'[8]shared data'!$A$1:$G$71</definedName>
    <definedName name="_______tnt1" localSheetId="8">[7]!_______tnt1</definedName>
    <definedName name="_______tnt1">[7]!_______tnt1</definedName>
    <definedName name="______asd1" localSheetId="8">[7]!______asd1</definedName>
    <definedName name="______asd1">[7]!______asd1</definedName>
    <definedName name="______AUS1" localSheetId="76">#REF!</definedName>
    <definedName name="______AUS1" localSheetId="8">#REF!</definedName>
    <definedName name="______AUS1" localSheetId="25">#REF!</definedName>
    <definedName name="______AUS1" localSheetId="31">#REF!</definedName>
    <definedName name="______AUS1" localSheetId="32">#REF!</definedName>
    <definedName name="______AUS1" localSheetId="34">#REF!</definedName>
    <definedName name="______AUS1" localSheetId="35">#REF!</definedName>
    <definedName name="______AUS1" localSheetId="40">#REF!</definedName>
    <definedName name="______AUS1" localSheetId="41">#REF!</definedName>
    <definedName name="______AUS1" localSheetId="42">#REF!</definedName>
    <definedName name="______AUS1" localSheetId="43">#REF!</definedName>
    <definedName name="______AUS1" localSheetId="45">#REF!</definedName>
    <definedName name="______AUS1" localSheetId="46">#REF!</definedName>
    <definedName name="______AUS1" localSheetId="48">#REF!</definedName>
    <definedName name="______AUS1" localSheetId="52">#REF!</definedName>
    <definedName name="______AUS1" localSheetId="14">#REF!</definedName>
    <definedName name="______AUS1" localSheetId="56">#REF!</definedName>
    <definedName name="______AUS1" localSheetId="15">#REF!</definedName>
    <definedName name="______AUS1" localSheetId="66">#REF!</definedName>
    <definedName name="______AUS1">#REF!</definedName>
    <definedName name="______DEG1" localSheetId="76">#REF!</definedName>
    <definedName name="______DEG1" localSheetId="8">#REF!</definedName>
    <definedName name="______DEG1" localSheetId="25">#REF!</definedName>
    <definedName name="______DEG1" localSheetId="31">#REF!</definedName>
    <definedName name="______DEG1" localSheetId="32">#REF!</definedName>
    <definedName name="______DEG1" localSheetId="34">#REF!</definedName>
    <definedName name="______DEG1" localSheetId="35">#REF!</definedName>
    <definedName name="______DEG1" localSheetId="40">#REF!</definedName>
    <definedName name="______DEG1" localSheetId="41">#REF!</definedName>
    <definedName name="______DEG1" localSheetId="42">#REF!</definedName>
    <definedName name="______DEG1" localSheetId="43">#REF!</definedName>
    <definedName name="______DEG1" localSheetId="45">#REF!</definedName>
    <definedName name="______DEG1" localSheetId="46">#REF!</definedName>
    <definedName name="______DEG1" localSheetId="48">#REF!</definedName>
    <definedName name="______DEG1" localSheetId="52">#REF!</definedName>
    <definedName name="______DEG1" localSheetId="14">#REF!</definedName>
    <definedName name="______DEG1" localSheetId="56">#REF!</definedName>
    <definedName name="______DEG1" localSheetId="15">#REF!</definedName>
    <definedName name="______DEG1" localSheetId="66">#REF!</definedName>
    <definedName name="______DEG1">#REF!</definedName>
    <definedName name="______DKR1" localSheetId="76">#REF!</definedName>
    <definedName name="______DKR1" localSheetId="8">#REF!</definedName>
    <definedName name="______DKR1" localSheetId="25">#REF!</definedName>
    <definedName name="______DKR1" localSheetId="31">#REF!</definedName>
    <definedName name="______DKR1" localSheetId="32">#REF!</definedName>
    <definedName name="______DKR1" localSheetId="34">#REF!</definedName>
    <definedName name="______DKR1" localSheetId="35">#REF!</definedName>
    <definedName name="______DKR1" localSheetId="40">#REF!</definedName>
    <definedName name="______DKR1" localSheetId="41">#REF!</definedName>
    <definedName name="______DKR1" localSheetId="42">#REF!</definedName>
    <definedName name="______DKR1" localSheetId="43">#REF!</definedName>
    <definedName name="______DKR1" localSheetId="45">#REF!</definedName>
    <definedName name="______DKR1" localSheetId="46">#REF!</definedName>
    <definedName name="______DKR1" localSheetId="48">#REF!</definedName>
    <definedName name="______DKR1" localSheetId="52">#REF!</definedName>
    <definedName name="______DKR1" localSheetId="14">#REF!</definedName>
    <definedName name="______DKR1" localSheetId="56">#REF!</definedName>
    <definedName name="______DKR1" localSheetId="15">#REF!</definedName>
    <definedName name="______DKR1">#REF!</definedName>
    <definedName name="______ECU1" localSheetId="76">#REF!</definedName>
    <definedName name="______ECU1" localSheetId="25">#REF!</definedName>
    <definedName name="______ECU1" localSheetId="31">#REF!</definedName>
    <definedName name="______ECU1" localSheetId="32">#REF!</definedName>
    <definedName name="______ECU1" localSheetId="34">#REF!</definedName>
    <definedName name="______ECU1" localSheetId="35">#REF!</definedName>
    <definedName name="______ECU1" localSheetId="40">#REF!</definedName>
    <definedName name="______ECU1" localSheetId="41">#REF!</definedName>
    <definedName name="______ECU1" localSheetId="42">#REF!</definedName>
    <definedName name="______ECU1" localSheetId="43">#REF!</definedName>
    <definedName name="______ECU1" localSheetId="45">#REF!</definedName>
    <definedName name="______ECU1" localSheetId="46">#REF!</definedName>
    <definedName name="______ECU1" localSheetId="48">#REF!</definedName>
    <definedName name="______ECU1" localSheetId="52">#REF!</definedName>
    <definedName name="______ECU1" localSheetId="14">#REF!</definedName>
    <definedName name="______ECU1" localSheetId="56">#REF!</definedName>
    <definedName name="______ECU1" localSheetId="15">#REF!</definedName>
    <definedName name="______ECU1">#REF!</definedName>
    <definedName name="______ESC1" localSheetId="76">#REF!</definedName>
    <definedName name="______ESC1" localSheetId="25">#REF!</definedName>
    <definedName name="______ESC1" localSheetId="31">#REF!</definedName>
    <definedName name="______ESC1" localSheetId="32">#REF!</definedName>
    <definedName name="______ESC1" localSheetId="34">#REF!</definedName>
    <definedName name="______ESC1" localSheetId="35">#REF!</definedName>
    <definedName name="______ESC1" localSheetId="40">#REF!</definedName>
    <definedName name="______ESC1" localSheetId="41">#REF!</definedName>
    <definedName name="______ESC1" localSheetId="42">#REF!</definedName>
    <definedName name="______ESC1" localSheetId="43">#REF!</definedName>
    <definedName name="______ESC1" localSheetId="45">#REF!</definedName>
    <definedName name="______ESC1" localSheetId="46">#REF!</definedName>
    <definedName name="______ESC1" localSheetId="48">#REF!</definedName>
    <definedName name="______ESC1" localSheetId="52">#REF!</definedName>
    <definedName name="______ESC1" localSheetId="14">#REF!</definedName>
    <definedName name="______ESC1" localSheetId="56">#REF!</definedName>
    <definedName name="______ESC1" localSheetId="15">#REF!</definedName>
    <definedName name="______ESC1">#REF!</definedName>
    <definedName name="______FAL2" localSheetId="76">#REF!</definedName>
    <definedName name="______FAL2" localSheetId="25">#REF!</definedName>
    <definedName name="______FAL2" localSheetId="31">#REF!</definedName>
    <definedName name="______FAL2" localSheetId="32">#REF!</definedName>
    <definedName name="______FAL2" localSheetId="34">#REF!</definedName>
    <definedName name="______FAL2" localSheetId="35">#REF!</definedName>
    <definedName name="______FAL2" localSheetId="40">#REF!</definedName>
    <definedName name="______FAL2" localSheetId="41">#REF!</definedName>
    <definedName name="______FAL2" localSheetId="42">#REF!</definedName>
    <definedName name="______FAL2" localSheetId="43">#REF!</definedName>
    <definedName name="______FAL2" localSheetId="45">#REF!</definedName>
    <definedName name="______FAL2" localSheetId="46">#REF!</definedName>
    <definedName name="______FAL2" localSheetId="48">#REF!</definedName>
    <definedName name="______FAL2" localSheetId="52">#REF!</definedName>
    <definedName name="______FAL2" localSheetId="14">#REF!</definedName>
    <definedName name="______FAL2" localSheetId="56">#REF!</definedName>
    <definedName name="______FAL2" localSheetId="15">#REF!</definedName>
    <definedName name="______FAL2">#REF!</definedName>
    <definedName name="______FAL3" localSheetId="76">#REF!</definedName>
    <definedName name="______FAL3" localSheetId="25">#REF!</definedName>
    <definedName name="______FAL3" localSheetId="31">#REF!</definedName>
    <definedName name="______FAL3" localSheetId="32">#REF!</definedName>
    <definedName name="______FAL3" localSheetId="34">#REF!</definedName>
    <definedName name="______FAL3" localSheetId="35">#REF!</definedName>
    <definedName name="______FAL3" localSheetId="40">#REF!</definedName>
    <definedName name="______FAL3" localSheetId="41">#REF!</definedName>
    <definedName name="______FAL3" localSheetId="42">#REF!</definedName>
    <definedName name="______FAL3" localSheetId="43">#REF!</definedName>
    <definedName name="______FAL3" localSheetId="45">#REF!</definedName>
    <definedName name="______FAL3" localSheetId="46">#REF!</definedName>
    <definedName name="______FAL3" localSheetId="48">#REF!</definedName>
    <definedName name="______FAL3" localSheetId="52">#REF!</definedName>
    <definedName name="______FAL3" localSheetId="14">#REF!</definedName>
    <definedName name="______FAL3" localSheetId="56">#REF!</definedName>
    <definedName name="______FAL3" localSheetId="15">#REF!</definedName>
    <definedName name="______FAL3">#REF!</definedName>
    <definedName name="______FAL4" localSheetId="76">#REF!</definedName>
    <definedName name="______FAL4" localSheetId="25">#REF!</definedName>
    <definedName name="______FAL4" localSheetId="31">#REF!</definedName>
    <definedName name="______FAL4" localSheetId="32">#REF!</definedName>
    <definedName name="______FAL4" localSheetId="34">#REF!</definedName>
    <definedName name="______FAL4" localSheetId="35">#REF!</definedName>
    <definedName name="______FAL4" localSheetId="40">#REF!</definedName>
    <definedName name="______FAL4" localSheetId="41">#REF!</definedName>
    <definedName name="______FAL4" localSheetId="42">#REF!</definedName>
    <definedName name="______FAL4" localSheetId="43">#REF!</definedName>
    <definedName name="______FAL4" localSheetId="45">#REF!</definedName>
    <definedName name="______FAL4" localSheetId="46">#REF!</definedName>
    <definedName name="______FAL4" localSheetId="48">#REF!</definedName>
    <definedName name="______FAL4" localSheetId="52">#REF!</definedName>
    <definedName name="______FAL4" localSheetId="14">#REF!</definedName>
    <definedName name="______FAL4" localSheetId="56">#REF!</definedName>
    <definedName name="______FAL4" localSheetId="15">#REF!</definedName>
    <definedName name="______FAL4">#REF!</definedName>
    <definedName name="______FAL5" localSheetId="76">#REF!</definedName>
    <definedName name="______FAL5" localSheetId="25">#REF!</definedName>
    <definedName name="______FAL5" localSheetId="31">#REF!</definedName>
    <definedName name="______FAL5" localSheetId="32">#REF!</definedName>
    <definedName name="______FAL5" localSheetId="34">#REF!</definedName>
    <definedName name="______FAL5" localSheetId="35">#REF!</definedName>
    <definedName name="______FAL5" localSheetId="40">#REF!</definedName>
    <definedName name="______FAL5" localSheetId="41">#REF!</definedName>
    <definedName name="______FAL5" localSheetId="42">#REF!</definedName>
    <definedName name="______FAL5" localSheetId="43">#REF!</definedName>
    <definedName name="______FAL5" localSheetId="45">#REF!</definedName>
    <definedName name="______FAL5" localSheetId="46">#REF!</definedName>
    <definedName name="______FAL5" localSheetId="48">#REF!</definedName>
    <definedName name="______FAL5" localSheetId="52">#REF!</definedName>
    <definedName name="______FAL5" localSheetId="14">#REF!</definedName>
    <definedName name="______FAL5" localSheetId="56">#REF!</definedName>
    <definedName name="______FAL5" localSheetId="15">#REF!</definedName>
    <definedName name="______FAL5">#REF!</definedName>
    <definedName name="______FAL6" localSheetId="76">#REF!</definedName>
    <definedName name="______FAL6" localSheetId="25">#REF!</definedName>
    <definedName name="______FAL6" localSheetId="31">#REF!</definedName>
    <definedName name="______FAL6" localSheetId="32">#REF!</definedName>
    <definedName name="______FAL6" localSheetId="34">#REF!</definedName>
    <definedName name="______FAL6" localSheetId="35">#REF!</definedName>
    <definedName name="______FAL6" localSheetId="40">#REF!</definedName>
    <definedName name="______FAL6" localSheetId="41">#REF!</definedName>
    <definedName name="______FAL6" localSheetId="42">#REF!</definedName>
    <definedName name="______FAL6" localSheetId="43">#REF!</definedName>
    <definedName name="______FAL6" localSheetId="45">#REF!</definedName>
    <definedName name="______FAL6" localSheetId="46">#REF!</definedName>
    <definedName name="______FAL6" localSheetId="48">#REF!</definedName>
    <definedName name="______FAL6" localSheetId="52">#REF!</definedName>
    <definedName name="______FAL6" localSheetId="14">#REF!</definedName>
    <definedName name="______FAL6" localSheetId="56">#REF!</definedName>
    <definedName name="______FAL6" localSheetId="15">#REF!</definedName>
    <definedName name="______FAL6">#REF!</definedName>
    <definedName name="______FAL7" localSheetId="76">#REF!</definedName>
    <definedName name="______FAL7" localSheetId="25">#REF!</definedName>
    <definedName name="______FAL7" localSheetId="31">#REF!</definedName>
    <definedName name="______FAL7" localSheetId="32">#REF!</definedName>
    <definedName name="______FAL7" localSheetId="34">#REF!</definedName>
    <definedName name="______FAL7" localSheetId="35">#REF!</definedName>
    <definedName name="______FAL7" localSheetId="40">#REF!</definedName>
    <definedName name="______FAL7" localSheetId="41">#REF!</definedName>
    <definedName name="______FAL7" localSheetId="42">#REF!</definedName>
    <definedName name="______FAL7" localSheetId="43">#REF!</definedName>
    <definedName name="______FAL7" localSheetId="45">#REF!</definedName>
    <definedName name="______FAL7" localSheetId="46">#REF!</definedName>
    <definedName name="______FAL7" localSheetId="48">#REF!</definedName>
    <definedName name="______FAL7" localSheetId="52">#REF!</definedName>
    <definedName name="______FAL7" localSheetId="14">#REF!</definedName>
    <definedName name="______FAL7" localSheetId="56">#REF!</definedName>
    <definedName name="______FAL7" localSheetId="15">#REF!</definedName>
    <definedName name="______FAL7">#REF!</definedName>
    <definedName name="______FMK1" localSheetId="76">#REF!</definedName>
    <definedName name="______FMK1" localSheetId="25">#REF!</definedName>
    <definedName name="______FMK1" localSheetId="31">#REF!</definedName>
    <definedName name="______FMK1" localSheetId="32">#REF!</definedName>
    <definedName name="______FMK1" localSheetId="34">#REF!</definedName>
    <definedName name="______FMK1" localSheetId="35">#REF!</definedName>
    <definedName name="______FMK1" localSheetId="40">#REF!</definedName>
    <definedName name="______FMK1" localSheetId="41">#REF!</definedName>
    <definedName name="______FMK1" localSheetId="42">#REF!</definedName>
    <definedName name="______FMK1" localSheetId="43">#REF!</definedName>
    <definedName name="______FMK1" localSheetId="45">#REF!</definedName>
    <definedName name="______FMK1" localSheetId="46">#REF!</definedName>
    <definedName name="______FMK1" localSheetId="48">#REF!</definedName>
    <definedName name="______FMK1" localSheetId="52">#REF!</definedName>
    <definedName name="______FMK1" localSheetId="14">#REF!</definedName>
    <definedName name="______FMK1" localSheetId="56">#REF!</definedName>
    <definedName name="______FMK1" localSheetId="15">#REF!</definedName>
    <definedName name="______FMK1">#REF!</definedName>
    <definedName name="______IKR1" localSheetId="76">#REF!</definedName>
    <definedName name="______IKR1" localSheetId="25">#REF!</definedName>
    <definedName name="______IKR1" localSheetId="31">#REF!</definedName>
    <definedName name="______IKR1" localSheetId="32">#REF!</definedName>
    <definedName name="______IKR1" localSheetId="34">#REF!</definedName>
    <definedName name="______IKR1" localSheetId="35">#REF!</definedName>
    <definedName name="______IKR1" localSheetId="40">#REF!</definedName>
    <definedName name="______IKR1" localSheetId="41">#REF!</definedName>
    <definedName name="______IKR1" localSheetId="42">#REF!</definedName>
    <definedName name="______IKR1" localSheetId="43">#REF!</definedName>
    <definedName name="______IKR1" localSheetId="45">#REF!</definedName>
    <definedName name="______IKR1" localSheetId="46">#REF!</definedName>
    <definedName name="______IKR1" localSheetId="48">#REF!</definedName>
    <definedName name="______IKR1" localSheetId="52">#REF!</definedName>
    <definedName name="______IKR1" localSheetId="14">#REF!</definedName>
    <definedName name="______IKR1" localSheetId="56">#REF!</definedName>
    <definedName name="______IKR1" localSheetId="15">#REF!</definedName>
    <definedName name="______IKR1">#REF!</definedName>
    <definedName name="______IRP1" localSheetId="76">#REF!</definedName>
    <definedName name="______IRP1" localSheetId="25">#REF!</definedName>
    <definedName name="______IRP1" localSheetId="31">#REF!</definedName>
    <definedName name="______IRP1" localSheetId="32">#REF!</definedName>
    <definedName name="______IRP1" localSheetId="34">#REF!</definedName>
    <definedName name="______IRP1" localSheetId="35">#REF!</definedName>
    <definedName name="______IRP1" localSheetId="40">#REF!</definedName>
    <definedName name="______IRP1" localSheetId="41">#REF!</definedName>
    <definedName name="______IRP1" localSheetId="42">#REF!</definedName>
    <definedName name="______IRP1" localSheetId="43">#REF!</definedName>
    <definedName name="______IRP1" localSheetId="45">#REF!</definedName>
    <definedName name="______IRP1" localSheetId="46">#REF!</definedName>
    <definedName name="______IRP1" localSheetId="48">#REF!</definedName>
    <definedName name="______IRP1" localSheetId="52">#REF!</definedName>
    <definedName name="______IRP1" localSheetId="14">#REF!</definedName>
    <definedName name="______IRP1" localSheetId="56">#REF!</definedName>
    <definedName name="______IRP1" localSheetId="15">#REF!</definedName>
    <definedName name="______IRP1">#REF!</definedName>
    <definedName name="______LIT1" localSheetId="76">#REF!</definedName>
    <definedName name="______LIT1" localSheetId="25">#REF!</definedName>
    <definedName name="______LIT1" localSheetId="31">#REF!</definedName>
    <definedName name="______LIT1" localSheetId="32">#REF!</definedName>
    <definedName name="______LIT1" localSheetId="34">#REF!</definedName>
    <definedName name="______LIT1" localSheetId="35">#REF!</definedName>
    <definedName name="______LIT1" localSheetId="40">#REF!</definedName>
    <definedName name="______LIT1" localSheetId="41">#REF!</definedName>
    <definedName name="______LIT1" localSheetId="42">#REF!</definedName>
    <definedName name="______LIT1" localSheetId="43">#REF!</definedName>
    <definedName name="______LIT1" localSheetId="45">#REF!</definedName>
    <definedName name="______LIT1" localSheetId="46">#REF!</definedName>
    <definedName name="______LIT1" localSheetId="48">#REF!</definedName>
    <definedName name="______LIT1" localSheetId="52">#REF!</definedName>
    <definedName name="______LIT1" localSheetId="14">#REF!</definedName>
    <definedName name="______LIT1" localSheetId="56">#REF!</definedName>
    <definedName name="______LIT1" localSheetId="15">#REF!</definedName>
    <definedName name="______LIT1">#REF!</definedName>
    <definedName name="______LL2" localSheetId="74"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76"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28"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8"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25"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27"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29"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31"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32"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34"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35"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40"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41"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42"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43"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44"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45"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46"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47"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48"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52"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14"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56"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60"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62"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15"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64"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66"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16" hidden="1">{FALSE,FALSE,-1.25,-15.5,484.5,276.75,FALSE,FALSE,TRUE,TRUE,0,12,#N/A,46,#N/A,2.93460490463215,15.35,1,FALSE,FALSE,3,TRUE,1,FALSE,100,"Swvu.PLA1.","ACwvu.PLA1.",#N/A,FALSE,FALSE,0,0,0,0,2,"","",TRUE,TRUE,FALSE,FALSE,1,60,#N/A,#N/A,FALSE,FALSE,FALSE,FALSE,FALSE,FALSE,FALSE,9,65532,65532,FALSE,FALSE,TRUE,TRUE,TRUE}</definedName>
    <definedName name="______LL2" hidden="1">{FALSE,FALSE,-1.25,-15.5,484.5,276.75,FALSE,FALSE,TRUE,TRUE,0,12,#N/A,46,#N/A,2.93460490463215,15.35,1,FALSE,FALSE,3,TRUE,1,FALSE,100,"Swvu.PLA1.","ACwvu.PLA1.",#N/A,FALSE,FALSE,0,0,0,0,2,"","",TRUE,TRUE,FALSE,FALSE,1,60,#N/A,#N/A,FALSE,FALSE,FALSE,FALSE,FALSE,FALSE,FALSE,9,65532,65532,FALSE,FALSE,TRUE,TRUE,TRUE}</definedName>
    <definedName name="______MEX1" localSheetId="76">#REF!</definedName>
    <definedName name="______MEX1" localSheetId="8">#REF!</definedName>
    <definedName name="______MEX1" localSheetId="25">#REF!</definedName>
    <definedName name="______MEX1" localSheetId="31">#REF!</definedName>
    <definedName name="______MEX1" localSheetId="32">#REF!</definedName>
    <definedName name="______MEX1" localSheetId="34">#REF!</definedName>
    <definedName name="______MEX1" localSheetId="35">#REF!</definedName>
    <definedName name="______MEX1" localSheetId="40">#REF!</definedName>
    <definedName name="______MEX1" localSheetId="41">#REF!</definedName>
    <definedName name="______MEX1" localSheetId="42">#REF!</definedName>
    <definedName name="______MEX1" localSheetId="43">#REF!</definedName>
    <definedName name="______MEX1" localSheetId="45">#REF!</definedName>
    <definedName name="______MEX1" localSheetId="46">#REF!</definedName>
    <definedName name="______MEX1" localSheetId="48">#REF!</definedName>
    <definedName name="______MEX1" localSheetId="52">#REF!</definedName>
    <definedName name="______MEX1" localSheetId="14">#REF!</definedName>
    <definedName name="______MEX1" localSheetId="56">#REF!</definedName>
    <definedName name="______MEX1" localSheetId="15">#REF!</definedName>
    <definedName name="______MEX1" localSheetId="66">#REF!</definedName>
    <definedName name="______MEX1">#REF!</definedName>
    <definedName name="______PTA1" localSheetId="76">#REF!</definedName>
    <definedName name="______PTA1" localSheetId="8">#REF!</definedName>
    <definedName name="______PTA1" localSheetId="25">#REF!</definedName>
    <definedName name="______PTA1" localSheetId="31">#REF!</definedName>
    <definedName name="______PTA1" localSheetId="32">#REF!</definedName>
    <definedName name="______PTA1" localSheetId="34">#REF!</definedName>
    <definedName name="______PTA1" localSheetId="35">#REF!</definedName>
    <definedName name="______PTA1" localSheetId="40">#REF!</definedName>
    <definedName name="______PTA1" localSheetId="41">#REF!</definedName>
    <definedName name="______PTA1" localSheetId="42">#REF!</definedName>
    <definedName name="______PTA1" localSheetId="43">#REF!</definedName>
    <definedName name="______PTA1" localSheetId="45">#REF!</definedName>
    <definedName name="______PTA1" localSheetId="46">#REF!</definedName>
    <definedName name="______PTA1" localSheetId="48">#REF!</definedName>
    <definedName name="______PTA1" localSheetId="52">#REF!</definedName>
    <definedName name="______PTA1" localSheetId="14">#REF!</definedName>
    <definedName name="______PTA1" localSheetId="56">#REF!</definedName>
    <definedName name="______PTA1" localSheetId="15">#REF!</definedName>
    <definedName name="______PTA1" localSheetId="66">#REF!</definedName>
    <definedName name="______PTA1">#REF!</definedName>
    <definedName name="______ROS1">#N/A</definedName>
    <definedName name="______ROS2">#N/A</definedName>
    <definedName name="______ROS3">#N/A</definedName>
    <definedName name="______ROS4">#N/A</definedName>
    <definedName name="______SAR1" localSheetId="76">#REF!</definedName>
    <definedName name="______SAR1" localSheetId="8">#REF!</definedName>
    <definedName name="______SAR1" localSheetId="25">#REF!</definedName>
    <definedName name="______SAR1" localSheetId="31">#REF!</definedName>
    <definedName name="______SAR1" localSheetId="32">#REF!</definedName>
    <definedName name="______SAR1" localSheetId="34">#REF!</definedName>
    <definedName name="______SAR1" localSheetId="35">#REF!</definedName>
    <definedName name="______SAR1" localSheetId="40">#REF!</definedName>
    <definedName name="______SAR1" localSheetId="41">#REF!</definedName>
    <definedName name="______SAR1" localSheetId="42">#REF!</definedName>
    <definedName name="______SAR1" localSheetId="43">#REF!</definedName>
    <definedName name="______SAR1" localSheetId="45">#REF!</definedName>
    <definedName name="______SAR1" localSheetId="46">#REF!</definedName>
    <definedName name="______SAR1" localSheetId="48">#REF!</definedName>
    <definedName name="______SAR1" localSheetId="52">#REF!</definedName>
    <definedName name="______SAR1" localSheetId="14">#REF!</definedName>
    <definedName name="______SAR1" localSheetId="56">#REF!</definedName>
    <definedName name="______SAR1" localSheetId="15">#REF!</definedName>
    <definedName name="______SAR1" localSheetId="66">#REF!</definedName>
    <definedName name="______SAR1">#REF!</definedName>
    <definedName name="______SRT11" localSheetId="74" hidden="1">{"Minpmon",#N/A,FALSE,"Monthinput"}</definedName>
    <definedName name="______SRT11" localSheetId="76" hidden="1">{"Minpmon",#N/A,FALSE,"Monthinput"}</definedName>
    <definedName name="______SRT11" localSheetId="28" hidden="1">{"Minpmon",#N/A,FALSE,"Monthinput"}</definedName>
    <definedName name="______SRT11" localSheetId="8" hidden="1">{"Minpmon",#N/A,FALSE,"Monthinput"}</definedName>
    <definedName name="______SRT11" localSheetId="25" hidden="1">{"Minpmon",#N/A,FALSE,"Monthinput"}</definedName>
    <definedName name="______SRT11" localSheetId="27" hidden="1">{"Minpmon",#N/A,FALSE,"Monthinput"}</definedName>
    <definedName name="______SRT11" localSheetId="29" hidden="1">{"Minpmon",#N/A,FALSE,"Monthinput"}</definedName>
    <definedName name="______SRT11" localSheetId="31" hidden="1">{"Minpmon",#N/A,FALSE,"Monthinput"}</definedName>
    <definedName name="______SRT11" localSheetId="32" hidden="1">{"Minpmon",#N/A,FALSE,"Monthinput"}</definedName>
    <definedName name="______SRT11" localSheetId="34" hidden="1">{"Minpmon",#N/A,FALSE,"Monthinput"}</definedName>
    <definedName name="______SRT11" localSheetId="35" hidden="1">{"Minpmon",#N/A,FALSE,"Monthinput"}</definedName>
    <definedName name="______SRT11" localSheetId="40" hidden="1">{"Minpmon",#N/A,FALSE,"Monthinput"}</definedName>
    <definedName name="______SRT11" localSheetId="41" hidden="1">{"Minpmon",#N/A,FALSE,"Monthinput"}</definedName>
    <definedName name="______SRT11" localSheetId="42" hidden="1">{"Minpmon",#N/A,FALSE,"Monthinput"}</definedName>
    <definedName name="______SRT11" localSheetId="43" hidden="1">{"Minpmon",#N/A,FALSE,"Monthinput"}</definedName>
    <definedName name="______SRT11" localSheetId="44" hidden="1">{"Minpmon",#N/A,FALSE,"Monthinput"}</definedName>
    <definedName name="______SRT11" localSheetId="45" hidden="1">{"Minpmon",#N/A,FALSE,"Monthinput"}</definedName>
    <definedName name="______SRT11" localSheetId="46" hidden="1">{"Minpmon",#N/A,FALSE,"Monthinput"}</definedName>
    <definedName name="______SRT11" localSheetId="47" hidden="1">{"Minpmon",#N/A,FALSE,"Monthinput"}</definedName>
    <definedName name="______SRT11" localSheetId="48" hidden="1">{"Minpmon",#N/A,FALSE,"Monthinput"}</definedName>
    <definedName name="______SRT11" localSheetId="52" hidden="1">{"Minpmon",#N/A,FALSE,"Monthinput"}</definedName>
    <definedName name="______SRT11" localSheetId="14" hidden="1">{"Minpmon",#N/A,FALSE,"Monthinput"}</definedName>
    <definedName name="______SRT11" localSheetId="56" hidden="1">{"Minpmon",#N/A,FALSE,"Monthinput"}</definedName>
    <definedName name="______SRT11" localSheetId="60" hidden="1">{"Minpmon",#N/A,FALSE,"Monthinput"}</definedName>
    <definedName name="______SRT11" localSheetId="62" hidden="1">{"Minpmon",#N/A,FALSE,"Monthinput"}</definedName>
    <definedName name="______SRT11" localSheetId="15" hidden="1">{"Minpmon",#N/A,FALSE,"Monthinput"}</definedName>
    <definedName name="______SRT11" localSheetId="64" hidden="1">{"Minpmon",#N/A,FALSE,"Monthinput"}</definedName>
    <definedName name="______SRT11" localSheetId="66" hidden="1">{"Minpmon",#N/A,FALSE,"Monthinput"}</definedName>
    <definedName name="______SRT11" localSheetId="16" hidden="1">{"Minpmon",#N/A,FALSE,"Monthinput"}</definedName>
    <definedName name="______SRT11" hidden="1">{"Minpmon",#N/A,FALSE,"Monthinput"}</definedName>
    <definedName name="______tAB4">'[8]shared data'!$A$1:$G$71</definedName>
    <definedName name="______tnt1" localSheetId="8">[7]!______tnt1</definedName>
    <definedName name="______tnt1">[7]!______tnt1</definedName>
    <definedName name="_____asd1">#N/A</definedName>
    <definedName name="_____AUS1" localSheetId="76">#REF!</definedName>
    <definedName name="_____AUS1" localSheetId="8">#REF!</definedName>
    <definedName name="_____AUS1" localSheetId="25">#REF!</definedName>
    <definedName name="_____AUS1" localSheetId="31">#REF!</definedName>
    <definedName name="_____AUS1" localSheetId="32">#REF!</definedName>
    <definedName name="_____AUS1" localSheetId="34">#REF!</definedName>
    <definedName name="_____AUS1" localSheetId="35">#REF!</definedName>
    <definedName name="_____AUS1" localSheetId="40">#REF!</definedName>
    <definedName name="_____AUS1" localSheetId="41">#REF!</definedName>
    <definedName name="_____AUS1" localSheetId="42">#REF!</definedName>
    <definedName name="_____AUS1" localSheetId="43">#REF!</definedName>
    <definedName name="_____AUS1" localSheetId="45">#REF!</definedName>
    <definedName name="_____AUS1" localSheetId="46">#REF!</definedName>
    <definedName name="_____AUS1" localSheetId="48">#REF!</definedName>
    <definedName name="_____AUS1" localSheetId="52">#REF!</definedName>
    <definedName name="_____AUS1" localSheetId="14">#REF!</definedName>
    <definedName name="_____AUS1" localSheetId="56">#REF!</definedName>
    <definedName name="_____AUS1" localSheetId="15">#REF!</definedName>
    <definedName name="_____AUS1" localSheetId="66">#REF!</definedName>
    <definedName name="_____AUS1">#REF!</definedName>
    <definedName name="_____DEG1" localSheetId="76">#REF!</definedName>
    <definedName name="_____DEG1" localSheetId="8">#REF!</definedName>
    <definedName name="_____DEG1" localSheetId="25">#REF!</definedName>
    <definedName name="_____DEG1" localSheetId="31">#REF!</definedName>
    <definedName name="_____DEG1" localSheetId="32">#REF!</definedName>
    <definedName name="_____DEG1" localSheetId="34">#REF!</definedName>
    <definedName name="_____DEG1" localSheetId="35">#REF!</definedName>
    <definedName name="_____DEG1" localSheetId="40">#REF!</definedName>
    <definedName name="_____DEG1" localSheetId="41">#REF!</definedName>
    <definedName name="_____DEG1" localSheetId="42">#REF!</definedName>
    <definedName name="_____DEG1" localSheetId="43">#REF!</definedName>
    <definedName name="_____DEG1" localSheetId="45">#REF!</definedName>
    <definedName name="_____DEG1" localSheetId="46">#REF!</definedName>
    <definedName name="_____DEG1" localSheetId="48">#REF!</definedName>
    <definedName name="_____DEG1" localSheetId="52">#REF!</definedName>
    <definedName name="_____DEG1" localSheetId="14">#REF!</definedName>
    <definedName name="_____DEG1" localSheetId="56">#REF!</definedName>
    <definedName name="_____DEG1" localSheetId="15">#REF!</definedName>
    <definedName name="_____DEG1" localSheetId="66">#REF!</definedName>
    <definedName name="_____DEG1">#REF!</definedName>
    <definedName name="_____DKR1" localSheetId="76">#REF!</definedName>
    <definedName name="_____DKR1" localSheetId="8">#REF!</definedName>
    <definedName name="_____DKR1" localSheetId="25">#REF!</definedName>
    <definedName name="_____DKR1" localSheetId="31">#REF!</definedName>
    <definedName name="_____DKR1" localSheetId="32">#REF!</definedName>
    <definedName name="_____DKR1" localSheetId="34">#REF!</definedName>
    <definedName name="_____DKR1" localSheetId="35">#REF!</definedName>
    <definedName name="_____DKR1" localSheetId="40">#REF!</definedName>
    <definedName name="_____DKR1" localSheetId="41">#REF!</definedName>
    <definedName name="_____DKR1" localSheetId="42">#REF!</definedName>
    <definedName name="_____DKR1" localSheetId="43">#REF!</definedName>
    <definedName name="_____DKR1" localSheetId="45">#REF!</definedName>
    <definedName name="_____DKR1" localSheetId="46">#REF!</definedName>
    <definedName name="_____DKR1" localSheetId="48">#REF!</definedName>
    <definedName name="_____DKR1" localSheetId="52">#REF!</definedName>
    <definedName name="_____DKR1" localSheetId="14">#REF!</definedName>
    <definedName name="_____DKR1" localSheetId="56">#REF!</definedName>
    <definedName name="_____DKR1" localSheetId="15">#REF!</definedName>
    <definedName name="_____DKR1">#REF!</definedName>
    <definedName name="_____ECU1" localSheetId="76">#REF!</definedName>
    <definedName name="_____ECU1" localSheetId="25">#REF!</definedName>
    <definedName name="_____ECU1" localSheetId="31">#REF!</definedName>
    <definedName name="_____ECU1" localSheetId="32">#REF!</definedName>
    <definedName name="_____ECU1" localSheetId="34">#REF!</definedName>
    <definedName name="_____ECU1" localSheetId="35">#REF!</definedName>
    <definedName name="_____ECU1" localSheetId="40">#REF!</definedName>
    <definedName name="_____ECU1" localSheetId="41">#REF!</definedName>
    <definedName name="_____ECU1" localSheetId="42">#REF!</definedName>
    <definedName name="_____ECU1" localSheetId="43">#REF!</definedName>
    <definedName name="_____ECU1" localSheetId="45">#REF!</definedName>
    <definedName name="_____ECU1" localSheetId="46">#REF!</definedName>
    <definedName name="_____ECU1" localSheetId="48">#REF!</definedName>
    <definedName name="_____ECU1" localSheetId="52">#REF!</definedName>
    <definedName name="_____ECU1" localSheetId="14">#REF!</definedName>
    <definedName name="_____ECU1" localSheetId="56">#REF!</definedName>
    <definedName name="_____ECU1" localSheetId="15">#REF!</definedName>
    <definedName name="_____ECU1">#REF!</definedName>
    <definedName name="_____ESC1" localSheetId="76">#REF!</definedName>
    <definedName name="_____ESC1" localSheetId="25">#REF!</definedName>
    <definedName name="_____ESC1" localSheetId="31">#REF!</definedName>
    <definedName name="_____ESC1" localSheetId="32">#REF!</definedName>
    <definedName name="_____ESC1" localSheetId="34">#REF!</definedName>
    <definedName name="_____ESC1" localSheetId="35">#REF!</definedName>
    <definedName name="_____ESC1" localSheetId="40">#REF!</definedName>
    <definedName name="_____ESC1" localSheetId="41">#REF!</definedName>
    <definedName name="_____ESC1" localSheetId="42">#REF!</definedName>
    <definedName name="_____ESC1" localSheetId="43">#REF!</definedName>
    <definedName name="_____ESC1" localSheetId="45">#REF!</definedName>
    <definedName name="_____ESC1" localSheetId="46">#REF!</definedName>
    <definedName name="_____ESC1" localSheetId="48">#REF!</definedName>
    <definedName name="_____ESC1" localSheetId="52">#REF!</definedName>
    <definedName name="_____ESC1" localSheetId="14">#REF!</definedName>
    <definedName name="_____ESC1" localSheetId="56">#REF!</definedName>
    <definedName name="_____ESC1" localSheetId="15">#REF!</definedName>
    <definedName name="_____ESC1">#REF!</definedName>
    <definedName name="_____FAL2" localSheetId="76">#REF!</definedName>
    <definedName name="_____FAL2" localSheetId="25">#REF!</definedName>
    <definedName name="_____FAL2" localSheetId="31">#REF!</definedName>
    <definedName name="_____FAL2" localSheetId="32">#REF!</definedName>
    <definedName name="_____FAL2" localSheetId="34">#REF!</definedName>
    <definedName name="_____FAL2" localSheetId="35">#REF!</definedName>
    <definedName name="_____FAL2" localSheetId="40">#REF!</definedName>
    <definedName name="_____FAL2" localSheetId="41">#REF!</definedName>
    <definedName name="_____FAL2" localSheetId="42">#REF!</definedName>
    <definedName name="_____FAL2" localSheetId="43">#REF!</definedName>
    <definedName name="_____FAL2" localSheetId="45">#REF!</definedName>
    <definedName name="_____FAL2" localSheetId="46">#REF!</definedName>
    <definedName name="_____FAL2" localSheetId="48">#REF!</definedName>
    <definedName name="_____FAL2" localSheetId="52">#REF!</definedName>
    <definedName name="_____FAL2" localSheetId="14">#REF!</definedName>
    <definedName name="_____FAL2" localSheetId="56">#REF!</definedName>
    <definedName name="_____FAL2" localSheetId="15">#REF!</definedName>
    <definedName name="_____FAL2">#REF!</definedName>
    <definedName name="_____FAL3" localSheetId="76">#REF!</definedName>
    <definedName name="_____FAL3" localSheetId="25">#REF!</definedName>
    <definedName name="_____FAL3" localSheetId="31">#REF!</definedName>
    <definedName name="_____FAL3" localSheetId="32">#REF!</definedName>
    <definedName name="_____FAL3" localSheetId="34">#REF!</definedName>
    <definedName name="_____FAL3" localSheetId="35">#REF!</definedName>
    <definedName name="_____FAL3" localSheetId="40">#REF!</definedName>
    <definedName name="_____FAL3" localSheetId="41">#REF!</definedName>
    <definedName name="_____FAL3" localSheetId="42">#REF!</definedName>
    <definedName name="_____FAL3" localSheetId="43">#REF!</definedName>
    <definedName name="_____FAL3" localSheetId="45">#REF!</definedName>
    <definedName name="_____FAL3" localSheetId="46">#REF!</definedName>
    <definedName name="_____FAL3" localSheetId="48">#REF!</definedName>
    <definedName name="_____FAL3" localSheetId="52">#REF!</definedName>
    <definedName name="_____FAL3" localSheetId="14">#REF!</definedName>
    <definedName name="_____FAL3" localSheetId="56">#REF!</definedName>
    <definedName name="_____FAL3" localSheetId="15">#REF!</definedName>
    <definedName name="_____FAL3">#REF!</definedName>
    <definedName name="_____FAL4" localSheetId="76">#REF!</definedName>
    <definedName name="_____FAL4" localSheetId="25">#REF!</definedName>
    <definedName name="_____FAL4" localSheetId="31">#REF!</definedName>
    <definedName name="_____FAL4" localSheetId="32">#REF!</definedName>
    <definedName name="_____FAL4" localSheetId="34">#REF!</definedName>
    <definedName name="_____FAL4" localSheetId="35">#REF!</definedName>
    <definedName name="_____FAL4" localSheetId="40">#REF!</definedName>
    <definedName name="_____FAL4" localSheetId="41">#REF!</definedName>
    <definedName name="_____FAL4" localSheetId="42">#REF!</definedName>
    <definedName name="_____FAL4" localSheetId="43">#REF!</definedName>
    <definedName name="_____FAL4" localSheetId="45">#REF!</definedName>
    <definedName name="_____FAL4" localSheetId="46">#REF!</definedName>
    <definedName name="_____FAL4" localSheetId="48">#REF!</definedName>
    <definedName name="_____FAL4" localSheetId="52">#REF!</definedName>
    <definedName name="_____FAL4" localSheetId="14">#REF!</definedName>
    <definedName name="_____FAL4" localSheetId="56">#REF!</definedName>
    <definedName name="_____FAL4" localSheetId="15">#REF!</definedName>
    <definedName name="_____FAL4">#REF!</definedName>
    <definedName name="_____FAL5" localSheetId="76">#REF!</definedName>
    <definedName name="_____FAL5" localSheetId="25">#REF!</definedName>
    <definedName name="_____FAL5" localSheetId="31">#REF!</definedName>
    <definedName name="_____FAL5" localSheetId="32">#REF!</definedName>
    <definedName name="_____FAL5" localSheetId="34">#REF!</definedName>
    <definedName name="_____FAL5" localSheetId="35">#REF!</definedName>
    <definedName name="_____FAL5" localSheetId="40">#REF!</definedName>
    <definedName name="_____FAL5" localSheetId="41">#REF!</definedName>
    <definedName name="_____FAL5" localSheetId="42">#REF!</definedName>
    <definedName name="_____FAL5" localSheetId="43">#REF!</definedName>
    <definedName name="_____FAL5" localSheetId="45">#REF!</definedName>
    <definedName name="_____FAL5" localSheetId="46">#REF!</definedName>
    <definedName name="_____FAL5" localSheetId="48">#REF!</definedName>
    <definedName name="_____FAL5" localSheetId="52">#REF!</definedName>
    <definedName name="_____FAL5" localSheetId="14">#REF!</definedName>
    <definedName name="_____FAL5" localSheetId="56">#REF!</definedName>
    <definedName name="_____FAL5" localSheetId="15">#REF!</definedName>
    <definedName name="_____FAL5">#REF!</definedName>
    <definedName name="_____FAL6" localSheetId="76">#REF!</definedName>
    <definedName name="_____FAL6" localSheetId="25">#REF!</definedName>
    <definedName name="_____FAL6" localSheetId="31">#REF!</definedName>
    <definedName name="_____FAL6" localSheetId="32">#REF!</definedName>
    <definedName name="_____FAL6" localSheetId="34">#REF!</definedName>
    <definedName name="_____FAL6" localSheetId="35">#REF!</definedName>
    <definedName name="_____FAL6" localSheetId="40">#REF!</definedName>
    <definedName name="_____FAL6" localSheetId="41">#REF!</definedName>
    <definedName name="_____FAL6" localSheetId="42">#REF!</definedName>
    <definedName name="_____FAL6" localSheetId="43">#REF!</definedName>
    <definedName name="_____FAL6" localSheetId="45">#REF!</definedName>
    <definedName name="_____FAL6" localSheetId="46">#REF!</definedName>
    <definedName name="_____FAL6" localSheetId="48">#REF!</definedName>
    <definedName name="_____FAL6" localSheetId="52">#REF!</definedName>
    <definedName name="_____FAL6" localSheetId="14">#REF!</definedName>
    <definedName name="_____FAL6" localSheetId="56">#REF!</definedName>
    <definedName name="_____FAL6" localSheetId="15">#REF!</definedName>
    <definedName name="_____FAL6">#REF!</definedName>
    <definedName name="_____FAL7" localSheetId="76">#REF!</definedName>
    <definedName name="_____FAL7" localSheetId="25">#REF!</definedName>
    <definedName name="_____FAL7" localSheetId="31">#REF!</definedName>
    <definedName name="_____FAL7" localSheetId="32">#REF!</definedName>
    <definedName name="_____FAL7" localSheetId="34">#REF!</definedName>
    <definedName name="_____FAL7" localSheetId="35">#REF!</definedName>
    <definedName name="_____FAL7" localSheetId="40">#REF!</definedName>
    <definedName name="_____FAL7" localSheetId="41">#REF!</definedName>
    <definedName name="_____FAL7" localSheetId="42">#REF!</definedName>
    <definedName name="_____FAL7" localSheetId="43">#REF!</definedName>
    <definedName name="_____FAL7" localSheetId="45">#REF!</definedName>
    <definedName name="_____FAL7" localSheetId="46">#REF!</definedName>
    <definedName name="_____FAL7" localSheetId="48">#REF!</definedName>
    <definedName name="_____FAL7" localSheetId="52">#REF!</definedName>
    <definedName name="_____FAL7" localSheetId="14">#REF!</definedName>
    <definedName name="_____FAL7" localSheetId="56">#REF!</definedName>
    <definedName name="_____FAL7" localSheetId="15">#REF!</definedName>
    <definedName name="_____FAL7">#REF!</definedName>
    <definedName name="_____FMK1" localSheetId="76">#REF!</definedName>
    <definedName name="_____FMK1" localSheetId="25">#REF!</definedName>
    <definedName name="_____FMK1" localSheetId="31">#REF!</definedName>
    <definedName name="_____FMK1" localSheetId="32">#REF!</definedName>
    <definedName name="_____FMK1" localSheetId="34">#REF!</definedName>
    <definedName name="_____FMK1" localSheetId="35">#REF!</definedName>
    <definedName name="_____FMK1" localSheetId="40">#REF!</definedName>
    <definedName name="_____FMK1" localSheetId="41">#REF!</definedName>
    <definedName name="_____FMK1" localSheetId="42">#REF!</definedName>
    <definedName name="_____FMK1" localSheetId="43">#REF!</definedName>
    <definedName name="_____FMK1" localSheetId="45">#REF!</definedName>
    <definedName name="_____FMK1" localSheetId="46">#REF!</definedName>
    <definedName name="_____FMK1" localSheetId="48">#REF!</definedName>
    <definedName name="_____FMK1" localSheetId="52">#REF!</definedName>
    <definedName name="_____FMK1" localSheetId="14">#REF!</definedName>
    <definedName name="_____FMK1" localSheetId="56">#REF!</definedName>
    <definedName name="_____FMK1" localSheetId="15">#REF!</definedName>
    <definedName name="_____FMK1">#REF!</definedName>
    <definedName name="_____IKR1" localSheetId="76">#REF!</definedName>
    <definedName name="_____IKR1" localSheetId="25">#REF!</definedName>
    <definedName name="_____IKR1" localSheetId="31">#REF!</definedName>
    <definedName name="_____IKR1" localSheetId="32">#REF!</definedName>
    <definedName name="_____IKR1" localSheetId="34">#REF!</definedName>
    <definedName name="_____IKR1" localSheetId="35">#REF!</definedName>
    <definedName name="_____IKR1" localSheetId="40">#REF!</definedName>
    <definedName name="_____IKR1" localSheetId="41">#REF!</definedName>
    <definedName name="_____IKR1" localSheetId="42">#REF!</definedName>
    <definedName name="_____IKR1" localSheetId="43">#REF!</definedName>
    <definedName name="_____IKR1" localSheetId="45">#REF!</definedName>
    <definedName name="_____IKR1" localSheetId="46">#REF!</definedName>
    <definedName name="_____IKR1" localSheetId="48">#REF!</definedName>
    <definedName name="_____IKR1" localSheetId="52">#REF!</definedName>
    <definedName name="_____IKR1" localSheetId="14">#REF!</definedName>
    <definedName name="_____IKR1" localSheetId="56">#REF!</definedName>
    <definedName name="_____IKR1" localSheetId="15">#REF!</definedName>
    <definedName name="_____IKR1">#REF!</definedName>
    <definedName name="_____IRP1" localSheetId="76">#REF!</definedName>
    <definedName name="_____IRP1" localSheetId="25">#REF!</definedName>
    <definedName name="_____IRP1" localSheetId="31">#REF!</definedName>
    <definedName name="_____IRP1" localSheetId="32">#REF!</definedName>
    <definedName name="_____IRP1" localSheetId="34">#REF!</definedName>
    <definedName name="_____IRP1" localSheetId="35">#REF!</definedName>
    <definedName name="_____IRP1" localSheetId="40">#REF!</definedName>
    <definedName name="_____IRP1" localSheetId="41">#REF!</definedName>
    <definedName name="_____IRP1" localSheetId="42">#REF!</definedName>
    <definedName name="_____IRP1" localSheetId="43">#REF!</definedName>
    <definedName name="_____IRP1" localSheetId="45">#REF!</definedName>
    <definedName name="_____IRP1" localSheetId="46">#REF!</definedName>
    <definedName name="_____IRP1" localSheetId="48">#REF!</definedName>
    <definedName name="_____IRP1" localSheetId="52">#REF!</definedName>
    <definedName name="_____IRP1" localSheetId="14">#REF!</definedName>
    <definedName name="_____IRP1" localSheetId="56">#REF!</definedName>
    <definedName name="_____IRP1" localSheetId="15">#REF!</definedName>
    <definedName name="_____IRP1">#REF!</definedName>
    <definedName name="_____LIT1" localSheetId="76">#REF!</definedName>
    <definedName name="_____LIT1" localSheetId="25">#REF!</definedName>
    <definedName name="_____LIT1" localSheetId="31">#REF!</definedName>
    <definedName name="_____LIT1" localSheetId="32">#REF!</definedName>
    <definedName name="_____LIT1" localSheetId="34">#REF!</definedName>
    <definedName name="_____LIT1" localSheetId="35">#REF!</definedName>
    <definedName name="_____LIT1" localSheetId="40">#REF!</definedName>
    <definedName name="_____LIT1" localSheetId="41">#REF!</definedName>
    <definedName name="_____LIT1" localSheetId="42">#REF!</definedName>
    <definedName name="_____LIT1" localSheetId="43">#REF!</definedName>
    <definedName name="_____LIT1" localSheetId="45">#REF!</definedName>
    <definedName name="_____LIT1" localSheetId="46">#REF!</definedName>
    <definedName name="_____LIT1" localSheetId="48">#REF!</definedName>
    <definedName name="_____LIT1" localSheetId="52">#REF!</definedName>
    <definedName name="_____LIT1" localSheetId="14">#REF!</definedName>
    <definedName name="_____LIT1" localSheetId="56">#REF!</definedName>
    <definedName name="_____LIT1" localSheetId="15">#REF!</definedName>
    <definedName name="_____LIT1">#REF!</definedName>
    <definedName name="_____LL2" localSheetId="74"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76"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28"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8"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25"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27"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29"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31"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32"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34"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35"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40"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41"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42"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43"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44"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45"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46"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47"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48"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52"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14"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56"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60"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62"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15"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64"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66"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16" hidden="1">{FALSE,FALSE,-1.25,-15.5,484.5,276.75,FALSE,FALSE,TRUE,TRUE,0,12,#N/A,46,#N/A,2.93460490463215,15.35,1,FALSE,FALSE,3,TRUE,1,FALSE,100,"Swvu.PLA1.","ACwvu.PLA1.",#N/A,FALSE,FALSE,0,0,0,0,2,"","",TRUE,TRUE,FALSE,FALSE,1,60,#N/A,#N/A,FALSE,FALSE,FALSE,FALSE,FALSE,FALSE,FALSE,9,65532,65532,FALSE,FALSE,TRUE,TRUE,TRUE}</definedName>
    <definedName name="_____LL2" hidden="1">{FALSE,FALSE,-1.25,-15.5,484.5,276.75,FALSE,FALSE,TRUE,TRUE,0,12,#N/A,46,#N/A,2.93460490463215,15.35,1,FALSE,FALSE,3,TRUE,1,FALSE,100,"Swvu.PLA1.","ACwvu.PLA1.",#N/A,FALSE,FALSE,0,0,0,0,2,"","",TRUE,TRUE,FALSE,FALSE,1,60,#N/A,#N/A,FALSE,FALSE,FALSE,FALSE,FALSE,FALSE,FALSE,9,65532,65532,FALSE,FALSE,TRUE,TRUE,TRUE}</definedName>
    <definedName name="_____MEX1" localSheetId="76">#REF!</definedName>
    <definedName name="_____MEX1" localSheetId="8">#REF!</definedName>
    <definedName name="_____MEX1" localSheetId="25">#REF!</definedName>
    <definedName name="_____MEX1" localSheetId="31">#REF!</definedName>
    <definedName name="_____MEX1" localSheetId="32">#REF!</definedName>
    <definedName name="_____MEX1" localSheetId="34">#REF!</definedName>
    <definedName name="_____MEX1" localSheetId="35">#REF!</definedName>
    <definedName name="_____MEX1" localSheetId="40">#REF!</definedName>
    <definedName name="_____MEX1" localSheetId="41">#REF!</definedName>
    <definedName name="_____MEX1" localSheetId="42">#REF!</definedName>
    <definedName name="_____MEX1" localSheetId="43">#REF!</definedName>
    <definedName name="_____MEX1" localSheetId="45">#REF!</definedName>
    <definedName name="_____MEX1" localSheetId="46">#REF!</definedName>
    <definedName name="_____MEX1" localSheetId="48">#REF!</definedName>
    <definedName name="_____MEX1" localSheetId="52">#REF!</definedName>
    <definedName name="_____MEX1" localSheetId="14">#REF!</definedName>
    <definedName name="_____MEX1" localSheetId="56">#REF!</definedName>
    <definedName name="_____MEX1" localSheetId="15">#REF!</definedName>
    <definedName name="_____MEX1" localSheetId="66">#REF!</definedName>
    <definedName name="_____MEX1">#REF!</definedName>
    <definedName name="_____PTA1" localSheetId="76">#REF!</definedName>
    <definedName name="_____PTA1" localSheetId="8">#REF!</definedName>
    <definedName name="_____PTA1" localSheetId="25">#REF!</definedName>
    <definedName name="_____PTA1" localSheetId="31">#REF!</definedName>
    <definedName name="_____PTA1" localSheetId="32">#REF!</definedName>
    <definedName name="_____PTA1" localSheetId="34">#REF!</definedName>
    <definedName name="_____PTA1" localSheetId="35">#REF!</definedName>
    <definedName name="_____PTA1" localSheetId="40">#REF!</definedName>
    <definedName name="_____PTA1" localSheetId="41">#REF!</definedName>
    <definedName name="_____PTA1" localSheetId="42">#REF!</definedName>
    <definedName name="_____PTA1" localSheetId="43">#REF!</definedName>
    <definedName name="_____PTA1" localSheetId="45">#REF!</definedName>
    <definedName name="_____PTA1" localSheetId="46">#REF!</definedName>
    <definedName name="_____PTA1" localSheetId="48">#REF!</definedName>
    <definedName name="_____PTA1" localSheetId="52">#REF!</definedName>
    <definedName name="_____PTA1" localSheetId="14">#REF!</definedName>
    <definedName name="_____PTA1" localSheetId="56">#REF!</definedName>
    <definedName name="_____PTA1" localSheetId="15">#REF!</definedName>
    <definedName name="_____PTA1" localSheetId="66">#REF!</definedName>
    <definedName name="_____PTA1">#REF!</definedName>
    <definedName name="_____ROS1">#N/A</definedName>
    <definedName name="_____ROS2">#N/A</definedName>
    <definedName name="_____ROS3">#N/A</definedName>
    <definedName name="_____ROS4">#N/A</definedName>
    <definedName name="_____SAR1" localSheetId="76">#REF!</definedName>
    <definedName name="_____SAR1" localSheetId="8">#REF!</definedName>
    <definedName name="_____SAR1" localSheetId="25">#REF!</definedName>
    <definedName name="_____SAR1" localSheetId="31">#REF!</definedName>
    <definedName name="_____SAR1" localSheetId="32">#REF!</definedName>
    <definedName name="_____SAR1" localSheetId="34">#REF!</definedName>
    <definedName name="_____SAR1" localSheetId="35">#REF!</definedName>
    <definedName name="_____SAR1" localSheetId="40">#REF!</definedName>
    <definedName name="_____SAR1" localSheetId="41">#REF!</definedName>
    <definedName name="_____SAR1" localSheetId="42">#REF!</definedName>
    <definedName name="_____SAR1" localSheetId="43">#REF!</definedName>
    <definedName name="_____SAR1" localSheetId="45">#REF!</definedName>
    <definedName name="_____SAR1" localSheetId="46">#REF!</definedName>
    <definedName name="_____SAR1" localSheetId="48">#REF!</definedName>
    <definedName name="_____SAR1" localSheetId="52">#REF!</definedName>
    <definedName name="_____SAR1" localSheetId="14">#REF!</definedName>
    <definedName name="_____SAR1" localSheetId="56">#REF!</definedName>
    <definedName name="_____SAR1" localSheetId="15">#REF!</definedName>
    <definedName name="_____SAR1" localSheetId="66">#REF!</definedName>
    <definedName name="_____SAR1">#REF!</definedName>
    <definedName name="_____SRT11" localSheetId="74" hidden="1">{"Minpmon",#N/A,FALSE,"Monthinput"}</definedName>
    <definedName name="_____SRT11" localSheetId="76" hidden="1">{"Minpmon",#N/A,FALSE,"Monthinput"}</definedName>
    <definedName name="_____SRT11" localSheetId="28" hidden="1">{"Minpmon",#N/A,FALSE,"Monthinput"}</definedName>
    <definedName name="_____SRT11" localSheetId="8" hidden="1">{"Minpmon",#N/A,FALSE,"Monthinput"}</definedName>
    <definedName name="_____SRT11" localSheetId="25" hidden="1">{"Minpmon",#N/A,FALSE,"Monthinput"}</definedName>
    <definedName name="_____SRT11" localSheetId="27" hidden="1">{"Minpmon",#N/A,FALSE,"Monthinput"}</definedName>
    <definedName name="_____SRT11" localSheetId="29" hidden="1">{"Minpmon",#N/A,FALSE,"Monthinput"}</definedName>
    <definedName name="_____SRT11" localSheetId="31" hidden="1">{"Minpmon",#N/A,FALSE,"Monthinput"}</definedName>
    <definedName name="_____SRT11" localSheetId="32" hidden="1">{"Minpmon",#N/A,FALSE,"Monthinput"}</definedName>
    <definedName name="_____SRT11" localSheetId="34" hidden="1">{"Minpmon",#N/A,FALSE,"Monthinput"}</definedName>
    <definedName name="_____SRT11" localSheetId="35" hidden="1">{"Minpmon",#N/A,FALSE,"Monthinput"}</definedName>
    <definedName name="_____SRT11" localSheetId="40" hidden="1">{"Minpmon",#N/A,FALSE,"Monthinput"}</definedName>
    <definedName name="_____SRT11" localSheetId="41" hidden="1">{"Minpmon",#N/A,FALSE,"Monthinput"}</definedName>
    <definedName name="_____SRT11" localSheetId="42" hidden="1">{"Minpmon",#N/A,FALSE,"Monthinput"}</definedName>
    <definedName name="_____SRT11" localSheetId="43" hidden="1">{"Minpmon",#N/A,FALSE,"Monthinput"}</definedName>
    <definedName name="_____SRT11" localSheetId="44" hidden="1">{"Minpmon",#N/A,FALSE,"Monthinput"}</definedName>
    <definedName name="_____SRT11" localSheetId="45" hidden="1">{"Minpmon",#N/A,FALSE,"Monthinput"}</definedName>
    <definedName name="_____SRT11" localSheetId="46" hidden="1">{"Minpmon",#N/A,FALSE,"Monthinput"}</definedName>
    <definedName name="_____SRT11" localSheetId="47" hidden="1">{"Minpmon",#N/A,FALSE,"Monthinput"}</definedName>
    <definedName name="_____SRT11" localSheetId="48" hidden="1">{"Minpmon",#N/A,FALSE,"Monthinput"}</definedName>
    <definedName name="_____SRT11" localSheetId="52" hidden="1">{"Minpmon",#N/A,FALSE,"Monthinput"}</definedName>
    <definedName name="_____SRT11" localSheetId="14" hidden="1">{"Minpmon",#N/A,FALSE,"Monthinput"}</definedName>
    <definedName name="_____SRT11" localSheetId="56" hidden="1">{"Minpmon",#N/A,FALSE,"Monthinput"}</definedName>
    <definedName name="_____SRT11" localSheetId="60" hidden="1">{"Minpmon",#N/A,FALSE,"Monthinput"}</definedName>
    <definedName name="_____SRT11" localSheetId="62" hidden="1">{"Minpmon",#N/A,FALSE,"Monthinput"}</definedName>
    <definedName name="_____SRT11" localSheetId="15" hidden="1">{"Minpmon",#N/A,FALSE,"Monthinput"}</definedName>
    <definedName name="_____SRT11" localSheetId="64" hidden="1">{"Minpmon",#N/A,FALSE,"Monthinput"}</definedName>
    <definedName name="_____SRT11" localSheetId="66" hidden="1">{"Minpmon",#N/A,FALSE,"Monthinput"}</definedName>
    <definedName name="_____SRT11" localSheetId="16" hidden="1">{"Minpmon",#N/A,FALSE,"Monthinput"}</definedName>
    <definedName name="_____SRT11" hidden="1">{"Minpmon",#N/A,FALSE,"Monthinput"}</definedName>
    <definedName name="_____tAB4">'[8]shared data'!$A$1:$G$71</definedName>
    <definedName name="_____tnt1">#N/A</definedName>
    <definedName name="_____TOT58" localSheetId="8">[9]GROWTH!#REF!</definedName>
    <definedName name="_____TOT58" localSheetId="35">[9]GROWTH!#REF!</definedName>
    <definedName name="_____TOT58" localSheetId="47">[9]GROWTH!#REF!</definedName>
    <definedName name="_____TOT58">[9]GROWTH!#REF!</definedName>
    <definedName name="____asd1">#N/A</definedName>
    <definedName name="____AUS1" localSheetId="76">#REF!</definedName>
    <definedName name="____AUS1" localSheetId="8">#REF!</definedName>
    <definedName name="____AUS1" localSheetId="25">#REF!</definedName>
    <definedName name="____AUS1" localSheetId="31">#REF!</definedName>
    <definedName name="____AUS1" localSheetId="32">#REF!</definedName>
    <definedName name="____AUS1" localSheetId="34">#REF!</definedName>
    <definedName name="____AUS1" localSheetId="35">#REF!</definedName>
    <definedName name="____AUS1" localSheetId="40">#REF!</definedName>
    <definedName name="____AUS1" localSheetId="41">#REF!</definedName>
    <definedName name="____AUS1" localSheetId="42">#REF!</definedName>
    <definedName name="____AUS1" localSheetId="43">#REF!</definedName>
    <definedName name="____AUS1" localSheetId="45">#REF!</definedName>
    <definedName name="____AUS1" localSheetId="46">#REF!</definedName>
    <definedName name="____AUS1" localSheetId="48">#REF!</definedName>
    <definedName name="____AUS1" localSheetId="52">#REF!</definedName>
    <definedName name="____AUS1" localSheetId="14">#REF!</definedName>
    <definedName name="____AUS1" localSheetId="56">#REF!</definedName>
    <definedName name="____AUS1" localSheetId="15">#REF!</definedName>
    <definedName name="____AUS1" localSheetId="66">#REF!</definedName>
    <definedName name="____AUS1">#REF!</definedName>
    <definedName name="____DEG1" localSheetId="76">#REF!</definedName>
    <definedName name="____DEG1" localSheetId="8">#REF!</definedName>
    <definedName name="____DEG1" localSheetId="25">#REF!</definedName>
    <definedName name="____DEG1" localSheetId="31">#REF!</definedName>
    <definedName name="____DEG1" localSheetId="32">#REF!</definedName>
    <definedName name="____DEG1" localSheetId="34">#REF!</definedName>
    <definedName name="____DEG1" localSheetId="35">#REF!</definedName>
    <definedName name="____DEG1" localSheetId="40">#REF!</definedName>
    <definedName name="____DEG1" localSheetId="41">#REF!</definedName>
    <definedName name="____DEG1" localSheetId="42">#REF!</definedName>
    <definedName name="____DEG1" localSheetId="43">#REF!</definedName>
    <definedName name="____DEG1" localSheetId="45">#REF!</definedName>
    <definedName name="____DEG1" localSheetId="46">#REF!</definedName>
    <definedName name="____DEG1" localSheetId="48">#REF!</definedName>
    <definedName name="____DEG1" localSheetId="52">#REF!</definedName>
    <definedName name="____DEG1" localSheetId="14">#REF!</definedName>
    <definedName name="____DEG1" localSheetId="56">#REF!</definedName>
    <definedName name="____DEG1" localSheetId="15">#REF!</definedName>
    <definedName name="____DEG1" localSheetId="66">#REF!</definedName>
    <definedName name="____DEG1">#REF!</definedName>
    <definedName name="____DKR1" localSheetId="76">#REF!</definedName>
    <definedName name="____DKR1" localSheetId="8">#REF!</definedName>
    <definedName name="____DKR1" localSheetId="25">#REF!</definedName>
    <definedName name="____DKR1" localSheetId="31">#REF!</definedName>
    <definedName name="____DKR1" localSheetId="32">#REF!</definedName>
    <definedName name="____DKR1" localSheetId="34">#REF!</definedName>
    <definedName name="____DKR1" localSheetId="35">#REF!</definedName>
    <definedName name="____DKR1" localSheetId="40">#REF!</definedName>
    <definedName name="____DKR1" localSheetId="41">#REF!</definedName>
    <definedName name="____DKR1" localSheetId="42">#REF!</definedName>
    <definedName name="____DKR1" localSheetId="43">#REF!</definedName>
    <definedName name="____DKR1" localSheetId="45">#REF!</definedName>
    <definedName name="____DKR1" localSheetId="46">#REF!</definedName>
    <definedName name="____DKR1" localSheetId="48">#REF!</definedName>
    <definedName name="____DKR1" localSheetId="52">#REF!</definedName>
    <definedName name="____DKR1" localSheetId="14">#REF!</definedName>
    <definedName name="____DKR1" localSheetId="56">#REF!</definedName>
    <definedName name="____DKR1" localSheetId="15">#REF!</definedName>
    <definedName name="____DKR1">#REF!</definedName>
    <definedName name="____ECU1" localSheetId="76">#REF!</definedName>
    <definedName name="____ECU1" localSheetId="25">#REF!</definedName>
    <definedName name="____ECU1" localSheetId="31">#REF!</definedName>
    <definedName name="____ECU1" localSheetId="32">#REF!</definedName>
    <definedName name="____ECU1" localSheetId="34">#REF!</definedName>
    <definedName name="____ECU1" localSheetId="35">#REF!</definedName>
    <definedName name="____ECU1" localSheetId="40">#REF!</definedName>
    <definedName name="____ECU1" localSheetId="41">#REF!</definedName>
    <definedName name="____ECU1" localSheetId="42">#REF!</definedName>
    <definedName name="____ECU1" localSheetId="43">#REF!</definedName>
    <definedName name="____ECU1" localSheetId="45">#REF!</definedName>
    <definedName name="____ECU1" localSheetId="46">#REF!</definedName>
    <definedName name="____ECU1" localSheetId="48">#REF!</definedName>
    <definedName name="____ECU1" localSheetId="52">#REF!</definedName>
    <definedName name="____ECU1" localSheetId="14">#REF!</definedName>
    <definedName name="____ECU1" localSheetId="56">#REF!</definedName>
    <definedName name="____ECU1" localSheetId="15">#REF!</definedName>
    <definedName name="____ECU1">#REF!</definedName>
    <definedName name="____ESC1" localSheetId="76">#REF!</definedName>
    <definedName name="____ESC1" localSheetId="25">#REF!</definedName>
    <definedName name="____ESC1" localSheetId="31">#REF!</definedName>
    <definedName name="____ESC1" localSheetId="32">#REF!</definedName>
    <definedName name="____ESC1" localSheetId="34">#REF!</definedName>
    <definedName name="____ESC1" localSheetId="35">#REF!</definedName>
    <definedName name="____ESC1" localSheetId="40">#REF!</definedName>
    <definedName name="____ESC1" localSheetId="41">#REF!</definedName>
    <definedName name="____ESC1" localSheetId="42">#REF!</definedName>
    <definedName name="____ESC1" localSheetId="43">#REF!</definedName>
    <definedName name="____ESC1" localSheetId="45">#REF!</definedName>
    <definedName name="____ESC1" localSheetId="46">#REF!</definedName>
    <definedName name="____ESC1" localSheetId="48">#REF!</definedName>
    <definedName name="____ESC1" localSheetId="52">#REF!</definedName>
    <definedName name="____ESC1" localSheetId="14">#REF!</definedName>
    <definedName name="____ESC1" localSheetId="56">#REF!</definedName>
    <definedName name="____ESC1" localSheetId="15">#REF!</definedName>
    <definedName name="____ESC1">#REF!</definedName>
    <definedName name="____FAL2" localSheetId="76">#REF!</definedName>
    <definedName name="____FAL2" localSheetId="25">#REF!</definedName>
    <definedName name="____FAL2" localSheetId="31">#REF!</definedName>
    <definedName name="____FAL2" localSheetId="32">#REF!</definedName>
    <definedName name="____FAL2" localSheetId="34">#REF!</definedName>
    <definedName name="____FAL2" localSheetId="35">#REF!</definedName>
    <definedName name="____FAL2" localSheetId="40">#REF!</definedName>
    <definedName name="____FAL2" localSheetId="41">#REF!</definedName>
    <definedName name="____FAL2" localSheetId="42">#REF!</definedName>
    <definedName name="____FAL2" localSheetId="43">#REF!</definedName>
    <definedName name="____FAL2" localSheetId="45">#REF!</definedName>
    <definedName name="____FAL2" localSheetId="46">#REF!</definedName>
    <definedName name="____FAL2" localSheetId="48">#REF!</definedName>
    <definedName name="____FAL2" localSheetId="52">#REF!</definedName>
    <definedName name="____FAL2" localSheetId="14">#REF!</definedName>
    <definedName name="____FAL2" localSheetId="56">#REF!</definedName>
    <definedName name="____FAL2" localSheetId="15">#REF!</definedName>
    <definedName name="____FAL2">#REF!</definedName>
    <definedName name="____FAL3" localSheetId="76">#REF!</definedName>
    <definedName name="____FAL3" localSheetId="25">#REF!</definedName>
    <definedName name="____FAL3" localSheetId="31">#REF!</definedName>
    <definedName name="____FAL3" localSheetId="32">#REF!</definedName>
    <definedName name="____FAL3" localSheetId="34">#REF!</definedName>
    <definedName name="____FAL3" localSheetId="35">#REF!</definedName>
    <definedName name="____FAL3" localSheetId="40">#REF!</definedName>
    <definedName name="____FAL3" localSheetId="41">#REF!</definedName>
    <definedName name="____FAL3" localSheetId="42">#REF!</definedName>
    <definedName name="____FAL3" localSheetId="43">#REF!</definedName>
    <definedName name="____FAL3" localSheetId="45">#REF!</definedName>
    <definedName name="____FAL3" localSheetId="46">#REF!</definedName>
    <definedName name="____FAL3" localSheetId="48">#REF!</definedName>
    <definedName name="____FAL3" localSheetId="52">#REF!</definedName>
    <definedName name="____FAL3" localSheetId="14">#REF!</definedName>
    <definedName name="____FAL3" localSheetId="56">#REF!</definedName>
    <definedName name="____FAL3" localSheetId="15">#REF!</definedName>
    <definedName name="____FAL3">#REF!</definedName>
    <definedName name="____FAL4" localSheetId="76">#REF!</definedName>
    <definedName name="____FAL4" localSheetId="25">#REF!</definedName>
    <definedName name="____FAL4" localSheetId="31">#REF!</definedName>
    <definedName name="____FAL4" localSheetId="32">#REF!</definedName>
    <definedName name="____FAL4" localSheetId="34">#REF!</definedName>
    <definedName name="____FAL4" localSheetId="35">#REF!</definedName>
    <definedName name="____FAL4" localSheetId="40">#REF!</definedName>
    <definedName name="____FAL4" localSheetId="41">#REF!</definedName>
    <definedName name="____FAL4" localSheetId="42">#REF!</definedName>
    <definedName name="____FAL4" localSheetId="43">#REF!</definedName>
    <definedName name="____FAL4" localSheetId="45">#REF!</definedName>
    <definedName name="____FAL4" localSheetId="46">#REF!</definedName>
    <definedName name="____FAL4" localSheetId="48">#REF!</definedName>
    <definedName name="____FAL4" localSheetId="52">#REF!</definedName>
    <definedName name="____FAL4" localSheetId="14">#REF!</definedName>
    <definedName name="____FAL4" localSheetId="56">#REF!</definedName>
    <definedName name="____FAL4" localSheetId="15">#REF!</definedName>
    <definedName name="____FAL4">#REF!</definedName>
    <definedName name="____FAL5" localSheetId="76">#REF!</definedName>
    <definedName name="____FAL5" localSheetId="25">#REF!</definedName>
    <definedName name="____FAL5" localSheetId="31">#REF!</definedName>
    <definedName name="____FAL5" localSheetId="32">#REF!</definedName>
    <definedName name="____FAL5" localSheetId="34">#REF!</definedName>
    <definedName name="____FAL5" localSheetId="35">#REF!</definedName>
    <definedName name="____FAL5" localSheetId="40">#REF!</definedName>
    <definedName name="____FAL5" localSheetId="41">#REF!</definedName>
    <definedName name="____FAL5" localSheetId="42">#REF!</definedName>
    <definedName name="____FAL5" localSheetId="43">#REF!</definedName>
    <definedName name="____FAL5" localSheetId="45">#REF!</definedName>
    <definedName name="____FAL5" localSheetId="46">#REF!</definedName>
    <definedName name="____FAL5" localSheetId="48">#REF!</definedName>
    <definedName name="____FAL5" localSheetId="52">#REF!</definedName>
    <definedName name="____FAL5" localSheetId="14">#REF!</definedName>
    <definedName name="____FAL5" localSheetId="56">#REF!</definedName>
    <definedName name="____FAL5" localSheetId="15">#REF!</definedName>
    <definedName name="____FAL5">#REF!</definedName>
    <definedName name="____FAL6" localSheetId="76">#REF!</definedName>
    <definedName name="____FAL6" localSheetId="25">#REF!</definedName>
    <definedName name="____FAL6" localSheetId="31">#REF!</definedName>
    <definedName name="____FAL6" localSheetId="32">#REF!</definedName>
    <definedName name="____FAL6" localSheetId="34">#REF!</definedName>
    <definedName name="____FAL6" localSheetId="35">#REF!</definedName>
    <definedName name="____FAL6" localSheetId="40">#REF!</definedName>
    <definedName name="____FAL6" localSheetId="41">#REF!</definedName>
    <definedName name="____FAL6" localSheetId="42">#REF!</definedName>
    <definedName name="____FAL6" localSheetId="43">#REF!</definedName>
    <definedName name="____FAL6" localSheetId="45">#REF!</definedName>
    <definedName name="____FAL6" localSheetId="46">#REF!</definedName>
    <definedName name="____FAL6" localSheetId="48">#REF!</definedName>
    <definedName name="____FAL6" localSheetId="52">#REF!</definedName>
    <definedName name="____FAL6" localSheetId="14">#REF!</definedName>
    <definedName name="____FAL6" localSheetId="56">#REF!</definedName>
    <definedName name="____FAL6" localSheetId="15">#REF!</definedName>
    <definedName name="____FAL6">#REF!</definedName>
    <definedName name="____FAL7" localSheetId="76">#REF!</definedName>
    <definedName name="____FAL7" localSheetId="25">#REF!</definedName>
    <definedName name="____FAL7" localSheetId="31">#REF!</definedName>
    <definedName name="____FAL7" localSheetId="32">#REF!</definedName>
    <definedName name="____FAL7" localSheetId="34">#REF!</definedName>
    <definedName name="____FAL7" localSheetId="35">#REF!</definedName>
    <definedName name="____FAL7" localSheetId="40">#REF!</definedName>
    <definedName name="____FAL7" localSheetId="41">#REF!</definedName>
    <definedName name="____FAL7" localSheetId="42">#REF!</definedName>
    <definedName name="____FAL7" localSheetId="43">#REF!</definedName>
    <definedName name="____FAL7" localSheetId="45">#REF!</definedName>
    <definedName name="____FAL7" localSheetId="46">#REF!</definedName>
    <definedName name="____FAL7" localSheetId="48">#REF!</definedName>
    <definedName name="____FAL7" localSheetId="52">#REF!</definedName>
    <definedName name="____FAL7" localSheetId="14">#REF!</definedName>
    <definedName name="____FAL7" localSheetId="56">#REF!</definedName>
    <definedName name="____FAL7" localSheetId="15">#REF!</definedName>
    <definedName name="____FAL7">#REF!</definedName>
    <definedName name="____FMK1" localSheetId="76">#REF!</definedName>
    <definedName name="____FMK1" localSheetId="25">#REF!</definedName>
    <definedName name="____FMK1" localSheetId="31">#REF!</definedName>
    <definedName name="____FMK1" localSheetId="32">#REF!</definedName>
    <definedName name="____FMK1" localSheetId="34">#REF!</definedName>
    <definedName name="____FMK1" localSheetId="35">#REF!</definedName>
    <definedName name="____FMK1" localSheetId="40">#REF!</definedName>
    <definedName name="____FMK1" localSheetId="41">#REF!</definedName>
    <definedName name="____FMK1" localSheetId="42">#REF!</definedName>
    <definedName name="____FMK1" localSheetId="43">#REF!</definedName>
    <definedName name="____FMK1" localSheetId="45">#REF!</definedName>
    <definedName name="____FMK1" localSheetId="46">#REF!</definedName>
    <definedName name="____FMK1" localSheetId="48">#REF!</definedName>
    <definedName name="____FMK1" localSheetId="52">#REF!</definedName>
    <definedName name="____FMK1" localSheetId="14">#REF!</definedName>
    <definedName name="____FMK1" localSheetId="56">#REF!</definedName>
    <definedName name="____FMK1" localSheetId="15">#REF!</definedName>
    <definedName name="____FMK1">#REF!</definedName>
    <definedName name="____IKR1" localSheetId="76">#REF!</definedName>
    <definedName name="____IKR1" localSheetId="25">#REF!</definedName>
    <definedName name="____IKR1" localSheetId="31">#REF!</definedName>
    <definedName name="____IKR1" localSheetId="32">#REF!</definedName>
    <definedName name="____IKR1" localSheetId="34">#REF!</definedName>
    <definedName name="____IKR1" localSheetId="35">#REF!</definedName>
    <definedName name="____IKR1" localSheetId="40">#REF!</definedName>
    <definedName name="____IKR1" localSheetId="41">#REF!</definedName>
    <definedName name="____IKR1" localSheetId="42">#REF!</definedName>
    <definedName name="____IKR1" localSheetId="43">#REF!</definedName>
    <definedName name="____IKR1" localSheetId="45">#REF!</definedName>
    <definedName name="____IKR1" localSheetId="46">#REF!</definedName>
    <definedName name="____IKR1" localSheetId="48">#REF!</definedName>
    <definedName name="____IKR1" localSheetId="52">#REF!</definedName>
    <definedName name="____IKR1" localSheetId="14">#REF!</definedName>
    <definedName name="____IKR1" localSheetId="56">#REF!</definedName>
    <definedName name="____IKR1" localSheetId="15">#REF!</definedName>
    <definedName name="____IKR1">#REF!</definedName>
    <definedName name="____IRP1" localSheetId="76">#REF!</definedName>
    <definedName name="____IRP1" localSheetId="25">#REF!</definedName>
    <definedName name="____IRP1" localSheetId="31">#REF!</definedName>
    <definedName name="____IRP1" localSheetId="32">#REF!</definedName>
    <definedName name="____IRP1" localSheetId="34">#REF!</definedName>
    <definedName name="____IRP1" localSheetId="35">#REF!</definedName>
    <definedName name="____IRP1" localSheetId="40">#REF!</definedName>
    <definedName name="____IRP1" localSheetId="41">#REF!</definedName>
    <definedName name="____IRP1" localSheetId="42">#REF!</definedName>
    <definedName name="____IRP1" localSheetId="43">#REF!</definedName>
    <definedName name="____IRP1" localSheetId="45">#REF!</definedName>
    <definedName name="____IRP1" localSheetId="46">#REF!</definedName>
    <definedName name="____IRP1" localSheetId="48">#REF!</definedName>
    <definedName name="____IRP1" localSheetId="52">#REF!</definedName>
    <definedName name="____IRP1" localSheetId="14">#REF!</definedName>
    <definedName name="____IRP1" localSheetId="56">#REF!</definedName>
    <definedName name="____IRP1" localSheetId="15">#REF!</definedName>
    <definedName name="____IRP1">#REF!</definedName>
    <definedName name="____LIT1" localSheetId="76">#REF!</definedName>
    <definedName name="____LIT1" localSheetId="25">#REF!</definedName>
    <definedName name="____LIT1" localSheetId="31">#REF!</definedName>
    <definedName name="____LIT1" localSheetId="32">#REF!</definedName>
    <definedName name="____LIT1" localSheetId="34">#REF!</definedName>
    <definedName name="____LIT1" localSheetId="35">#REF!</definedName>
    <definedName name="____LIT1" localSheetId="40">#REF!</definedName>
    <definedName name="____LIT1" localSheetId="41">#REF!</definedName>
    <definedName name="____LIT1" localSheetId="42">#REF!</definedName>
    <definedName name="____LIT1" localSheetId="43">#REF!</definedName>
    <definedName name="____LIT1" localSheetId="45">#REF!</definedName>
    <definedName name="____LIT1" localSheetId="46">#REF!</definedName>
    <definedName name="____LIT1" localSheetId="48">#REF!</definedName>
    <definedName name="____LIT1" localSheetId="52">#REF!</definedName>
    <definedName name="____LIT1" localSheetId="14">#REF!</definedName>
    <definedName name="____LIT1" localSheetId="56">#REF!</definedName>
    <definedName name="____LIT1" localSheetId="15">#REF!</definedName>
    <definedName name="____LIT1">#REF!</definedName>
    <definedName name="____LL2" localSheetId="74" hidden="1">{FALSE,FALSE,-1.25,-15.5,484.5,276.75,FALSE,FALSE,TRUE,TRUE,0,12,#N/A,46,#N/A,2.93460490463215,15.35,1,FALSE,FALSE,3,TRUE,1,FALSE,100,"Swvu.PLA1.","ACwvu.PLA1.",#N/A,FALSE,FALSE,0,0,0,0,2,"","",TRUE,TRUE,FALSE,FALSE,1,60,#N/A,#N/A,FALSE,FALSE,FALSE,FALSE,FALSE,FALSE,FALSE,9,65532,65532,FALSE,FALSE,TRUE,TRUE,TRUE}</definedName>
    <definedName name="____LL2" localSheetId="76" hidden="1">{FALSE,FALSE,-1.25,-15.5,484.5,276.75,FALSE,FALSE,TRUE,TRUE,0,12,#N/A,46,#N/A,2.93460490463215,15.35,1,FALSE,FALSE,3,TRUE,1,FALSE,100,"Swvu.PLA1.","ACwvu.PLA1.",#N/A,FALSE,FALSE,0,0,0,0,2,"","",TRUE,TRUE,FALSE,FALSE,1,60,#N/A,#N/A,FALSE,FALSE,FALSE,FALSE,FALSE,FALSE,FALSE,9,65532,65532,FALSE,FALSE,TRUE,TRUE,TRUE}</definedName>
    <definedName name="____LL2" localSheetId="28" hidden="1">{FALSE,FALSE,-1.25,-15.5,484.5,276.75,FALSE,FALSE,TRUE,TRUE,0,12,#N/A,46,#N/A,2.93460490463215,15.35,1,FALSE,FALSE,3,TRUE,1,FALSE,100,"Swvu.PLA1.","ACwvu.PLA1.",#N/A,FALSE,FALSE,0,0,0,0,2,"","",TRUE,TRUE,FALSE,FALSE,1,60,#N/A,#N/A,FALSE,FALSE,FALSE,FALSE,FALSE,FALSE,FALSE,9,65532,65532,FALSE,FALSE,TRUE,TRUE,TRUE}</definedName>
    <definedName name="____LL2" localSheetId="8" hidden="1">{FALSE,FALSE,-1.25,-15.5,484.5,276.75,FALSE,FALSE,TRUE,TRUE,0,12,#N/A,46,#N/A,2.93460490463215,15.35,1,FALSE,FALSE,3,TRUE,1,FALSE,100,"Swvu.PLA1.","ACwvu.PLA1.",#N/A,FALSE,FALSE,0,0,0,0,2,"","",TRUE,TRUE,FALSE,FALSE,1,60,#N/A,#N/A,FALSE,FALSE,FALSE,FALSE,FALSE,FALSE,FALSE,9,65532,65532,FALSE,FALSE,TRUE,TRUE,TRUE}</definedName>
    <definedName name="____LL2" localSheetId="25" hidden="1">{FALSE,FALSE,-1.25,-15.5,484.5,276.75,FALSE,FALSE,TRUE,TRUE,0,12,#N/A,46,#N/A,2.93460490463215,15.35,1,FALSE,FALSE,3,TRUE,1,FALSE,100,"Swvu.PLA1.","ACwvu.PLA1.",#N/A,FALSE,FALSE,0,0,0,0,2,"","",TRUE,TRUE,FALSE,FALSE,1,60,#N/A,#N/A,FALSE,FALSE,FALSE,FALSE,FALSE,FALSE,FALSE,9,65532,65532,FALSE,FALSE,TRUE,TRUE,TRUE}</definedName>
    <definedName name="____LL2" localSheetId="27" hidden="1">{FALSE,FALSE,-1.25,-15.5,484.5,276.75,FALSE,FALSE,TRUE,TRUE,0,12,#N/A,46,#N/A,2.93460490463215,15.35,1,FALSE,FALSE,3,TRUE,1,FALSE,100,"Swvu.PLA1.","ACwvu.PLA1.",#N/A,FALSE,FALSE,0,0,0,0,2,"","",TRUE,TRUE,FALSE,FALSE,1,60,#N/A,#N/A,FALSE,FALSE,FALSE,FALSE,FALSE,FALSE,FALSE,9,65532,65532,FALSE,FALSE,TRUE,TRUE,TRUE}</definedName>
    <definedName name="____LL2" localSheetId="29" hidden="1">{FALSE,FALSE,-1.25,-15.5,484.5,276.75,FALSE,FALSE,TRUE,TRUE,0,12,#N/A,46,#N/A,2.93460490463215,15.35,1,FALSE,FALSE,3,TRUE,1,FALSE,100,"Swvu.PLA1.","ACwvu.PLA1.",#N/A,FALSE,FALSE,0,0,0,0,2,"","",TRUE,TRUE,FALSE,FALSE,1,60,#N/A,#N/A,FALSE,FALSE,FALSE,FALSE,FALSE,FALSE,FALSE,9,65532,65532,FALSE,FALSE,TRUE,TRUE,TRUE}</definedName>
    <definedName name="____LL2" localSheetId="31" hidden="1">{FALSE,FALSE,-1.25,-15.5,484.5,276.75,FALSE,FALSE,TRUE,TRUE,0,12,#N/A,46,#N/A,2.93460490463215,15.35,1,FALSE,FALSE,3,TRUE,1,FALSE,100,"Swvu.PLA1.","ACwvu.PLA1.",#N/A,FALSE,FALSE,0,0,0,0,2,"","",TRUE,TRUE,FALSE,FALSE,1,60,#N/A,#N/A,FALSE,FALSE,FALSE,FALSE,FALSE,FALSE,FALSE,9,65532,65532,FALSE,FALSE,TRUE,TRUE,TRUE}</definedName>
    <definedName name="____LL2" localSheetId="32" hidden="1">{FALSE,FALSE,-1.25,-15.5,484.5,276.75,FALSE,FALSE,TRUE,TRUE,0,12,#N/A,46,#N/A,2.93460490463215,15.35,1,FALSE,FALSE,3,TRUE,1,FALSE,100,"Swvu.PLA1.","ACwvu.PLA1.",#N/A,FALSE,FALSE,0,0,0,0,2,"","",TRUE,TRUE,FALSE,FALSE,1,60,#N/A,#N/A,FALSE,FALSE,FALSE,FALSE,FALSE,FALSE,FALSE,9,65532,65532,FALSE,FALSE,TRUE,TRUE,TRUE}</definedName>
    <definedName name="____LL2" localSheetId="34" hidden="1">{FALSE,FALSE,-1.25,-15.5,484.5,276.75,FALSE,FALSE,TRUE,TRUE,0,12,#N/A,46,#N/A,2.93460490463215,15.35,1,FALSE,FALSE,3,TRUE,1,FALSE,100,"Swvu.PLA1.","ACwvu.PLA1.",#N/A,FALSE,FALSE,0,0,0,0,2,"","",TRUE,TRUE,FALSE,FALSE,1,60,#N/A,#N/A,FALSE,FALSE,FALSE,FALSE,FALSE,FALSE,FALSE,9,65532,65532,FALSE,FALSE,TRUE,TRUE,TRUE}</definedName>
    <definedName name="____LL2" localSheetId="35" hidden="1">{FALSE,FALSE,-1.25,-15.5,484.5,276.75,FALSE,FALSE,TRUE,TRUE,0,12,#N/A,46,#N/A,2.93460490463215,15.35,1,FALSE,FALSE,3,TRUE,1,FALSE,100,"Swvu.PLA1.","ACwvu.PLA1.",#N/A,FALSE,FALSE,0,0,0,0,2,"","",TRUE,TRUE,FALSE,FALSE,1,60,#N/A,#N/A,FALSE,FALSE,FALSE,FALSE,FALSE,FALSE,FALSE,9,65532,65532,FALSE,FALSE,TRUE,TRUE,TRUE}</definedName>
    <definedName name="____LL2" localSheetId="40" hidden="1">{FALSE,FALSE,-1.25,-15.5,484.5,276.75,FALSE,FALSE,TRUE,TRUE,0,12,#N/A,46,#N/A,2.93460490463215,15.35,1,FALSE,FALSE,3,TRUE,1,FALSE,100,"Swvu.PLA1.","ACwvu.PLA1.",#N/A,FALSE,FALSE,0,0,0,0,2,"","",TRUE,TRUE,FALSE,FALSE,1,60,#N/A,#N/A,FALSE,FALSE,FALSE,FALSE,FALSE,FALSE,FALSE,9,65532,65532,FALSE,FALSE,TRUE,TRUE,TRUE}</definedName>
    <definedName name="____LL2" localSheetId="41" hidden="1">{FALSE,FALSE,-1.25,-15.5,484.5,276.75,FALSE,FALSE,TRUE,TRUE,0,12,#N/A,46,#N/A,2.93460490463215,15.35,1,FALSE,FALSE,3,TRUE,1,FALSE,100,"Swvu.PLA1.","ACwvu.PLA1.",#N/A,FALSE,FALSE,0,0,0,0,2,"","",TRUE,TRUE,FALSE,FALSE,1,60,#N/A,#N/A,FALSE,FALSE,FALSE,FALSE,FALSE,FALSE,FALSE,9,65532,65532,FALSE,FALSE,TRUE,TRUE,TRUE}</definedName>
    <definedName name="____LL2" localSheetId="42" hidden="1">{FALSE,FALSE,-1.25,-15.5,484.5,276.75,FALSE,FALSE,TRUE,TRUE,0,12,#N/A,46,#N/A,2.93460490463215,15.35,1,FALSE,FALSE,3,TRUE,1,FALSE,100,"Swvu.PLA1.","ACwvu.PLA1.",#N/A,FALSE,FALSE,0,0,0,0,2,"","",TRUE,TRUE,FALSE,FALSE,1,60,#N/A,#N/A,FALSE,FALSE,FALSE,FALSE,FALSE,FALSE,FALSE,9,65532,65532,FALSE,FALSE,TRUE,TRUE,TRUE}</definedName>
    <definedName name="____LL2" localSheetId="43" hidden="1">{FALSE,FALSE,-1.25,-15.5,484.5,276.75,FALSE,FALSE,TRUE,TRUE,0,12,#N/A,46,#N/A,2.93460490463215,15.35,1,FALSE,FALSE,3,TRUE,1,FALSE,100,"Swvu.PLA1.","ACwvu.PLA1.",#N/A,FALSE,FALSE,0,0,0,0,2,"","",TRUE,TRUE,FALSE,FALSE,1,60,#N/A,#N/A,FALSE,FALSE,FALSE,FALSE,FALSE,FALSE,FALSE,9,65532,65532,FALSE,FALSE,TRUE,TRUE,TRUE}</definedName>
    <definedName name="____LL2" localSheetId="44" hidden="1">{FALSE,FALSE,-1.25,-15.5,484.5,276.75,FALSE,FALSE,TRUE,TRUE,0,12,#N/A,46,#N/A,2.93460490463215,15.35,1,FALSE,FALSE,3,TRUE,1,FALSE,100,"Swvu.PLA1.","ACwvu.PLA1.",#N/A,FALSE,FALSE,0,0,0,0,2,"","",TRUE,TRUE,FALSE,FALSE,1,60,#N/A,#N/A,FALSE,FALSE,FALSE,FALSE,FALSE,FALSE,FALSE,9,65532,65532,FALSE,FALSE,TRUE,TRUE,TRUE}</definedName>
    <definedName name="____LL2" localSheetId="45" hidden="1">{FALSE,FALSE,-1.25,-15.5,484.5,276.75,FALSE,FALSE,TRUE,TRUE,0,12,#N/A,46,#N/A,2.93460490463215,15.35,1,FALSE,FALSE,3,TRUE,1,FALSE,100,"Swvu.PLA1.","ACwvu.PLA1.",#N/A,FALSE,FALSE,0,0,0,0,2,"","",TRUE,TRUE,FALSE,FALSE,1,60,#N/A,#N/A,FALSE,FALSE,FALSE,FALSE,FALSE,FALSE,FALSE,9,65532,65532,FALSE,FALSE,TRUE,TRUE,TRUE}</definedName>
    <definedName name="____LL2" localSheetId="46" hidden="1">{FALSE,FALSE,-1.25,-15.5,484.5,276.75,FALSE,FALSE,TRUE,TRUE,0,12,#N/A,46,#N/A,2.93460490463215,15.35,1,FALSE,FALSE,3,TRUE,1,FALSE,100,"Swvu.PLA1.","ACwvu.PLA1.",#N/A,FALSE,FALSE,0,0,0,0,2,"","",TRUE,TRUE,FALSE,FALSE,1,60,#N/A,#N/A,FALSE,FALSE,FALSE,FALSE,FALSE,FALSE,FALSE,9,65532,65532,FALSE,FALSE,TRUE,TRUE,TRUE}</definedName>
    <definedName name="____LL2" localSheetId="47" hidden="1">{FALSE,FALSE,-1.25,-15.5,484.5,276.75,FALSE,FALSE,TRUE,TRUE,0,12,#N/A,46,#N/A,2.93460490463215,15.35,1,FALSE,FALSE,3,TRUE,1,FALSE,100,"Swvu.PLA1.","ACwvu.PLA1.",#N/A,FALSE,FALSE,0,0,0,0,2,"","",TRUE,TRUE,FALSE,FALSE,1,60,#N/A,#N/A,FALSE,FALSE,FALSE,FALSE,FALSE,FALSE,FALSE,9,65532,65532,FALSE,FALSE,TRUE,TRUE,TRUE}</definedName>
    <definedName name="____LL2" localSheetId="48" hidden="1">{FALSE,FALSE,-1.25,-15.5,484.5,276.75,FALSE,FALSE,TRUE,TRUE,0,12,#N/A,46,#N/A,2.93460490463215,15.35,1,FALSE,FALSE,3,TRUE,1,FALSE,100,"Swvu.PLA1.","ACwvu.PLA1.",#N/A,FALSE,FALSE,0,0,0,0,2,"","",TRUE,TRUE,FALSE,FALSE,1,60,#N/A,#N/A,FALSE,FALSE,FALSE,FALSE,FALSE,FALSE,FALSE,9,65532,65532,FALSE,FALSE,TRUE,TRUE,TRUE}</definedName>
    <definedName name="____LL2" localSheetId="52" hidden="1">{FALSE,FALSE,-1.25,-15.5,484.5,276.75,FALSE,FALSE,TRUE,TRUE,0,12,#N/A,46,#N/A,2.93460490463215,15.35,1,FALSE,FALSE,3,TRUE,1,FALSE,100,"Swvu.PLA1.","ACwvu.PLA1.",#N/A,FALSE,FALSE,0,0,0,0,2,"","",TRUE,TRUE,FALSE,FALSE,1,60,#N/A,#N/A,FALSE,FALSE,FALSE,FALSE,FALSE,FALSE,FALSE,9,65532,65532,FALSE,FALSE,TRUE,TRUE,TRUE}</definedName>
    <definedName name="____LL2" localSheetId="14" hidden="1">{FALSE,FALSE,-1.25,-15.5,484.5,276.75,FALSE,FALSE,TRUE,TRUE,0,12,#N/A,46,#N/A,2.93460490463215,15.35,1,FALSE,FALSE,3,TRUE,1,FALSE,100,"Swvu.PLA1.","ACwvu.PLA1.",#N/A,FALSE,FALSE,0,0,0,0,2,"","",TRUE,TRUE,FALSE,FALSE,1,60,#N/A,#N/A,FALSE,FALSE,FALSE,FALSE,FALSE,FALSE,FALSE,9,65532,65532,FALSE,FALSE,TRUE,TRUE,TRUE}</definedName>
    <definedName name="____LL2" localSheetId="56" hidden="1">{FALSE,FALSE,-1.25,-15.5,484.5,276.75,FALSE,FALSE,TRUE,TRUE,0,12,#N/A,46,#N/A,2.93460490463215,15.35,1,FALSE,FALSE,3,TRUE,1,FALSE,100,"Swvu.PLA1.","ACwvu.PLA1.",#N/A,FALSE,FALSE,0,0,0,0,2,"","",TRUE,TRUE,FALSE,FALSE,1,60,#N/A,#N/A,FALSE,FALSE,FALSE,FALSE,FALSE,FALSE,FALSE,9,65532,65532,FALSE,FALSE,TRUE,TRUE,TRUE}</definedName>
    <definedName name="____LL2" localSheetId="60" hidden="1">{FALSE,FALSE,-1.25,-15.5,484.5,276.75,FALSE,FALSE,TRUE,TRUE,0,12,#N/A,46,#N/A,2.93460490463215,15.35,1,FALSE,FALSE,3,TRUE,1,FALSE,100,"Swvu.PLA1.","ACwvu.PLA1.",#N/A,FALSE,FALSE,0,0,0,0,2,"","",TRUE,TRUE,FALSE,FALSE,1,60,#N/A,#N/A,FALSE,FALSE,FALSE,FALSE,FALSE,FALSE,FALSE,9,65532,65532,FALSE,FALSE,TRUE,TRUE,TRUE}</definedName>
    <definedName name="____LL2" localSheetId="62" hidden="1">{FALSE,FALSE,-1.25,-15.5,484.5,276.75,FALSE,FALSE,TRUE,TRUE,0,12,#N/A,46,#N/A,2.93460490463215,15.35,1,FALSE,FALSE,3,TRUE,1,FALSE,100,"Swvu.PLA1.","ACwvu.PLA1.",#N/A,FALSE,FALSE,0,0,0,0,2,"","",TRUE,TRUE,FALSE,FALSE,1,60,#N/A,#N/A,FALSE,FALSE,FALSE,FALSE,FALSE,FALSE,FALSE,9,65532,65532,FALSE,FALSE,TRUE,TRUE,TRUE}</definedName>
    <definedName name="____LL2" localSheetId="15" hidden="1">{FALSE,FALSE,-1.25,-15.5,484.5,276.75,FALSE,FALSE,TRUE,TRUE,0,12,#N/A,46,#N/A,2.93460490463215,15.35,1,FALSE,FALSE,3,TRUE,1,FALSE,100,"Swvu.PLA1.","ACwvu.PLA1.",#N/A,FALSE,FALSE,0,0,0,0,2,"","",TRUE,TRUE,FALSE,FALSE,1,60,#N/A,#N/A,FALSE,FALSE,FALSE,FALSE,FALSE,FALSE,FALSE,9,65532,65532,FALSE,FALSE,TRUE,TRUE,TRUE}</definedName>
    <definedName name="____LL2" localSheetId="64" hidden="1">{FALSE,FALSE,-1.25,-15.5,484.5,276.75,FALSE,FALSE,TRUE,TRUE,0,12,#N/A,46,#N/A,2.93460490463215,15.35,1,FALSE,FALSE,3,TRUE,1,FALSE,100,"Swvu.PLA1.","ACwvu.PLA1.",#N/A,FALSE,FALSE,0,0,0,0,2,"","",TRUE,TRUE,FALSE,FALSE,1,60,#N/A,#N/A,FALSE,FALSE,FALSE,FALSE,FALSE,FALSE,FALSE,9,65532,65532,FALSE,FALSE,TRUE,TRUE,TRUE}</definedName>
    <definedName name="____LL2" localSheetId="66" hidden="1">{FALSE,FALSE,-1.25,-15.5,484.5,276.75,FALSE,FALSE,TRUE,TRUE,0,12,#N/A,46,#N/A,2.93460490463215,15.35,1,FALSE,FALSE,3,TRUE,1,FALSE,100,"Swvu.PLA1.","ACwvu.PLA1.",#N/A,FALSE,FALSE,0,0,0,0,2,"","",TRUE,TRUE,FALSE,FALSE,1,60,#N/A,#N/A,FALSE,FALSE,FALSE,FALSE,FALSE,FALSE,FALSE,9,65532,65532,FALSE,FALSE,TRUE,TRUE,TRUE}</definedName>
    <definedName name="____LL2" localSheetId="16" hidden="1">{FALSE,FALSE,-1.25,-15.5,484.5,276.75,FALSE,FALSE,TRUE,TRUE,0,12,#N/A,46,#N/A,2.93460490463215,15.35,1,FALSE,FALSE,3,TRUE,1,FALSE,100,"Swvu.PLA1.","ACwvu.PLA1.",#N/A,FALSE,FALSE,0,0,0,0,2,"","",TRUE,TRUE,FALSE,FALSE,1,60,#N/A,#N/A,FALSE,FALSE,FALSE,FALSE,FALSE,FALSE,FALSE,9,65532,65532,FALSE,FALSE,TRUE,TRUE,TRUE}</definedName>
    <definedName name="____LL2" hidden="1">{FALSE,FALSE,-1.25,-15.5,484.5,276.75,FALSE,FALSE,TRUE,TRUE,0,12,#N/A,46,#N/A,2.93460490463215,15.35,1,FALSE,FALSE,3,TRUE,1,FALSE,100,"Swvu.PLA1.","ACwvu.PLA1.",#N/A,FALSE,FALSE,0,0,0,0,2,"","",TRUE,TRUE,FALSE,FALSE,1,60,#N/A,#N/A,FALSE,FALSE,FALSE,FALSE,FALSE,FALSE,FALSE,9,65532,65532,FALSE,FALSE,TRUE,TRUE,TRUE}</definedName>
    <definedName name="____MEX1" localSheetId="76">#REF!</definedName>
    <definedName name="____MEX1" localSheetId="8">#REF!</definedName>
    <definedName name="____MEX1" localSheetId="25">#REF!</definedName>
    <definedName name="____MEX1" localSheetId="31">#REF!</definedName>
    <definedName name="____MEX1" localSheetId="32">#REF!</definedName>
    <definedName name="____MEX1" localSheetId="34">#REF!</definedName>
    <definedName name="____MEX1" localSheetId="35">#REF!</definedName>
    <definedName name="____MEX1" localSheetId="40">#REF!</definedName>
    <definedName name="____MEX1" localSheetId="41">#REF!</definedName>
    <definedName name="____MEX1" localSheetId="42">#REF!</definedName>
    <definedName name="____MEX1" localSheetId="43">#REF!</definedName>
    <definedName name="____MEX1" localSheetId="45">#REF!</definedName>
    <definedName name="____MEX1" localSheetId="46">#REF!</definedName>
    <definedName name="____MEX1" localSheetId="48">#REF!</definedName>
    <definedName name="____MEX1" localSheetId="52">#REF!</definedName>
    <definedName name="____MEX1" localSheetId="14">#REF!</definedName>
    <definedName name="____MEX1" localSheetId="56">#REF!</definedName>
    <definedName name="____MEX1" localSheetId="15">#REF!</definedName>
    <definedName name="____MEX1" localSheetId="66">#REF!</definedName>
    <definedName name="____MEX1">#REF!</definedName>
    <definedName name="____PTA1" localSheetId="76">#REF!</definedName>
    <definedName name="____PTA1" localSheetId="8">#REF!</definedName>
    <definedName name="____PTA1" localSheetId="25">#REF!</definedName>
    <definedName name="____PTA1" localSheetId="31">#REF!</definedName>
    <definedName name="____PTA1" localSheetId="32">#REF!</definedName>
    <definedName name="____PTA1" localSheetId="34">#REF!</definedName>
    <definedName name="____PTA1" localSheetId="35">#REF!</definedName>
    <definedName name="____PTA1" localSheetId="40">#REF!</definedName>
    <definedName name="____PTA1" localSheetId="41">#REF!</definedName>
    <definedName name="____PTA1" localSheetId="42">#REF!</definedName>
    <definedName name="____PTA1" localSheetId="43">#REF!</definedName>
    <definedName name="____PTA1" localSheetId="45">#REF!</definedName>
    <definedName name="____PTA1" localSheetId="46">#REF!</definedName>
    <definedName name="____PTA1" localSheetId="48">#REF!</definedName>
    <definedName name="____PTA1" localSheetId="52">#REF!</definedName>
    <definedName name="____PTA1" localSheetId="14">#REF!</definedName>
    <definedName name="____PTA1" localSheetId="56">#REF!</definedName>
    <definedName name="____PTA1" localSheetId="15">#REF!</definedName>
    <definedName name="____PTA1" localSheetId="66">#REF!</definedName>
    <definedName name="____PTA1">#REF!</definedName>
    <definedName name="____ROS1">#N/A</definedName>
    <definedName name="____ROS2">#N/A</definedName>
    <definedName name="____ROS3">#N/A</definedName>
    <definedName name="____ROS4">#N/A</definedName>
    <definedName name="____SAR1" localSheetId="76">#REF!</definedName>
    <definedName name="____SAR1" localSheetId="8">#REF!</definedName>
    <definedName name="____SAR1" localSheetId="25">#REF!</definedName>
    <definedName name="____SAR1" localSheetId="31">#REF!</definedName>
    <definedName name="____SAR1" localSheetId="32">#REF!</definedName>
    <definedName name="____SAR1" localSheetId="34">#REF!</definedName>
    <definedName name="____SAR1" localSheetId="35">#REF!</definedName>
    <definedName name="____SAR1" localSheetId="40">#REF!</definedName>
    <definedName name="____SAR1" localSheetId="41">#REF!</definedName>
    <definedName name="____SAR1" localSheetId="42">#REF!</definedName>
    <definedName name="____SAR1" localSheetId="43">#REF!</definedName>
    <definedName name="____SAR1" localSheetId="45">#REF!</definedName>
    <definedName name="____SAR1" localSheetId="46">#REF!</definedName>
    <definedName name="____SAR1" localSheetId="48">#REF!</definedName>
    <definedName name="____SAR1" localSheetId="52">#REF!</definedName>
    <definedName name="____SAR1" localSheetId="14">#REF!</definedName>
    <definedName name="____SAR1" localSheetId="56">#REF!</definedName>
    <definedName name="____SAR1" localSheetId="15">#REF!</definedName>
    <definedName name="____SAR1" localSheetId="66">#REF!</definedName>
    <definedName name="____SAR1">#REF!</definedName>
    <definedName name="____SRT11" localSheetId="74" hidden="1">{"Minpmon",#N/A,FALSE,"Monthinput"}</definedName>
    <definedName name="____SRT11" localSheetId="76" hidden="1">{"Minpmon",#N/A,FALSE,"Monthinput"}</definedName>
    <definedName name="____SRT11" localSheetId="28" hidden="1">{"Minpmon",#N/A,FALSE,"Monthinput"}</definedName>
    <definedName name="____SRT11" localSheetId="8" hidden="1">{"Minpmon",#N/A,FALSE,"Monthinput"}</definedName>
    <definedName name="____SRT11" localSheetId="25" hidden="1">{"Minpmon",#N/A,FALSE,"Monthinput"}</definedName>
    <definedName name="____SRT11" localSheetId="27" hidden="1">{"Minpmon",#N/A,FALSE,"Monthinput"}</definedName>
    <definedName name="____SRT11" localSheetId="29" hidden="1">{"Minpmon",#N/A,FALSE,"Monthinput"}</definedName>
    <definedName name="____SRT11" localSheetId="31" hidden="1">{"Minpmon",#N/A,FALSE,"Monthinput"}</definedName>
    <definedName name="____SRT11" localSheetId="32" hidden="1">{"Minpmon",#N/A,FALSE,"Monthinput"}</definedName>
    <definedName name="____SRT11" localSheetId="34" hidden="1">{"Minpmon",#N/A,FALSE,"Monthinput"}</definedName>
    <definedName name="____SRT11" localSheetId="35" hidden="1">{"Minpmon",#N/A,FALSE,"Monthinput"}</definedName>
    <definedName name="____SRT11" localSheetId="40" hidden="1">{"Minpmon",#N/A,FALSE,"Monthinput"}</definedName>
    <definedName name="____SRT11" localSheetId="41" hidden="1">{"Minpmon",#N/A,FALSE,"Monthinput"}</definedName>
    <definedName name="____SRT11" localSheetId="42" hidden="1">{"Minpmon",#N/A,FALSE,"Monthinput"}</definedName>
    <definedName name="____SRT11" localSheetId="43" hidden="1">{"Minpmon",#N/A,FALSE,"Monthinput"}</definedName>
    <definedName name="____SRT11" localSheetId="44" hidden="1">{"Minpmon",#N/A,FALSE,"Monthinput"}</definedName>
    <definedName name="____SRT11" localSheetId="45" hidden="1">{"Minpmon",#N/A,FALSE,"Monthinput"}</definedName>
    <definedName name="____SRT11" localSheetId="46" hidden="1">{"Minpmon",#N/A,FALSE,"Monthinput"}</definedName>
    <definedName name="____SRT11" localSheetId="47" hidden="1">{"Minpmon",#N/A,FALSE,"Monthinput"}</definedName>
    <definedName name="____SRT11" localSheetId="48" hidden="1">{"Minpmon",#N/A,FALSE,"Monthinput"}</definedName>
    <definedName name="____SRT11" localSheetId="52" hidden="1">{"Minpmon",#N/A,FALSE,"Monthinput"}</definedName>
    <definedName name="____SRT11" localSheetId="14" hidden="1">{"Minpmon",#N/A,FALSE,"Monthinput"}</definedName>
    <definedName name="____SRT11" localSheetId="56" hidden="1">{"Minpmon",#N/A,FALSE,"Monthinput"}</definedName>
    <definedName name="____SRT11" localSheetId="60" hidden="1">{"Minpmon",#N/A,FALSE,"Monthinput"}</definedName>
    <definedName name="____SRT11" localSheetId="62" hidden="1">{"Minpmon",#N/A,FALSE,"Monthinput"}</definedName>
    <definedName name="____SRT11" localSheetId="15" hidden="1">{"Minpmon",#N/A,FALSE,"Monthinput"}</definedName>
    <definedName name="____SRT11" localSheetId="64" hidden="1">{"Minpmon",#N/A,FALSE,"Monthinput"}</definedName>
    <definedName name="____SRT11" localSheetId="66" hidden="1">{"Minpmon",#N/A,FALSE,"Monthinput"}</definedName>
    <definedName name="____SRT11" localSheetId="16" hidden="1">{"Minpmon",#N/A,FALSE,"Monthinput"}</definedName>
    <definedName name="____SRT11" hidden="1">{"Minpmon",#N/A,FALSE,"Monthinput"}</definedName>
    <definedName name="____tAB4">'[8]shared data'!$A$1:$G$71</definedName>
    <definedName name="____tnt1">#N/A</definedName>
    <definedName name="____TOT58" localSheetId="8">[9]GROWTH!#REF!</definedName>
    <definedName name="____TOT58" localSheetId="35">[9]GROWTH!#REF!</definedName>
    <definedName name="____TOT58" localSheetId="47">[9]GROWTH!#REF!</definedName>
    <definedName name="____TOT58">[9]GROWTH!#REF!</definedName>
    <definedName name="___asd1">#N/A</definedName>
    <definedName name="___AUS1" localSheetId="76">#REF!</definedName>
    <definedName name="___AUS1" localSheetId="8">#REF!</definedName>
    <definedName name="___AUS1" localSheetId="25">#REF!</definedName>
    <definedName name="___AUS1" localSheetId="31">#REF!</definedName>
    <definedName name="___AUS1" localSheetId="32">#REF!</definedName>
    <definedName name="___AUS1" localSheetId="34">#REF!</definedName>
    <definedName name="___AUS1" localSheetId="35">#REF!</definedName>
    <definedName name="___AUS1" localSheetId="40">#REF!</definedName>
    <definedName name="___AUS1" localSheetId="41">#REF!</definedName>
    <definedName name="___AUS1" localSheetId="42">#REF!</definedName>
    <definedName name="___AUS1" localSheetId="43">#REF!</definedName>
    <definedName name="___AUS1" localSheetId="45">#REF!</definedName>
    <definedName name="___AUS1" localSheetId="46">#REF!</definedName>
    <definedName name="___AUS1" localSheetId="48">#REF!</definedName>
    <definedName name="___AUS1" localSheetId="52">#REF!</definedName>
    <definedName name="___AUS1" localSheetId="14">#REF!</definedName>
    <definedName name="___AUS1" localSheetId="56">#REF!</definedName>
    <definedName name="___AUS1" localSheetId="15">#REF!</definedName>
    <definedName name="___AUS1" localSheetId="66">#REF!</definedName>
    <definedName name="___AUS1">#REF!</definedName>
    <definedName name="___DEG1" localSheetId="76">#REF!</definedName>
    <definedName name="___DEG1" localSheetId="8">#REF!</definedName>
    <definedName name="___DEG1" localSheetId="25">#REF!</definedName>
    <definedName name="___DEG1" localSheetId="31">#REF!</definedName>
    <definedName name="___DEG1" localSheetId="32">#REF!</definedName>
    <definedName name="___DEG1" localSheetId="34">#REF!</definedName>
    <definedName name="___DEG1" localSheetId="35">#REF!</definedName>
    <definedName name="___DEG1" localSheetId="40">#REF!</definedName>
    <definedName name="___DEG1" localSheetId="41">#REF!</definedName>
    <definedName name="___DEG1" localSheetId="42">#REF!</definedName>
    <definedName name="___DEG1" localSheetId="43">#REF!</definedName>
    <definedName name="___DEG1" localSheetId="45">#REF!</definedName>
    <definedName name="___DEG1" localSheetId="46">#REF!</definedName>
    <definedName name="___DEG1" localSheetId="48">#REF!</definedName>
    <definedName name="___DEG1" localSheetId="52">#REF!</definedName>
    <definedName name="___DEG1" localSheetId="14">#REF!</definedName>
    <definedName name="___DEG1" localSheetId="56">#REF!</definedName>
    <definedName name="___DEG1" localSheetId="15">#REF!</definedName>
    <definedName name="___DEG1" localSheetId="66">#REF!</definedName>
    <definedName name="___DEG1">#REF!</definedName>
    <definedName name="___DKR1" localSheetId="76">#REF!</definedName>
    <definedName name="___DKR1" localSheetId="8">#REF!</definedName>
    <definedName name="___DKR1" localSheetId="25">#REF!</definedName>
    <definedName name="___DKR1" localSheetId="31">#REF!</definedName>
    <definedName name="___DKR1" localSheetId="32">#REF!</definedName>
    <definedName name="___DKR1" localSheetId="34">#REF!</definedName>
    <definedName name="___DKR1" localSheetId="35">#REF!</definedName>
    <definedName name="___DKR1" localSheetId="40">#REF!</definedName>
    <definedName name="___DKR1" localSheetId="41">#REF!</definedName>
    <definedName name="___DKR1" localSheetId="42">#REF!</definedName>
    <definedName name="___DKR1" localSheetId="43">#REF!</definedName>
    <definedName name="___DKR1" localSheetId="45">#REF!</definedName>
    <definedName name="___DKR1" localSheetId="46">#REF!</definedName>
    <definedName name="___DKR1" localSheetId="48">#REF!</definedName>
    <definedName name="___DKR1" localSheetId="52">#REF!</definedName>
    <definedName name="___DKR1" localSheetId="14">#REF!</definedName>
    <definedName name="___DKR1" localSheetId="56">#REF!</definedName>
    <definedName name="___DKR1" localSheetId="15">#REF!</definedName>
    <definedName name="___DKR1">#REF!</definedName>
    <definedName name="___ECU1" localSheetId="76">#REF!</definedName>
    <definedName name="___ECU1" localSheetId="25">#REF!</definedName>
    <definedName name="___ECU1" localSheetId="31">#REF!</definedName>
    <definedName name="___ECU1" localSheetId="32">#REF!</definedName>
    <definedName name="___ECU1" localSheetId="34">#REF!</definedName>
    <definedName name="___ECU1" localSheetId="35">#REF!</definedName>
    <definedName name="___ECU1" localSheetId="40">#REF!</definedName>
    <definedName name="___ECU1" localSheetId="41">#REF!</definedName>
    <definedName name="___ECU1" localSheetId="42">#REF!</definedName>
    <definedName name="___ECU1" localSheetId="43">#REF!</definedName>
    <definedName name="___ECU1" localSheetId="45">#REF!</definedName>
    <definedName name="___ECU1" localSheetId="46">#REF!</definedName>
    <definedName name="___ECU1" localSheetId="48">#REF!</definedName>
    <definedName name="___ECU1" localSheetId="52">#REF!</definedName>
    <definedName name="___ECU1" localSheetId="14">#REF!</definedName>
    <definedName name="___ECU1" localSheetId="56">#REF!</definedName>
    <definedName name="___ECU1" localSheetId="15">#REF!</definedName>
    <definedName name="___ECU1">#REF!</definedName>
    <definedName name="___ESC1" localSheetId="76">#REF!</definedName>
    <definedName name="___ESC1" localSheetId="25">#REF!</definedName>
    <definedName name="___ESC1" localSheetId="31">#REF!</definedName>
    <definedName name="___ESC1" localSheetId="32">#REF!</definedName>
    <definedName name="___ESC1" localSheetId="34">#REF!</definedName>
    <definedName name="___ESC1" localSheetId="35">#REF!</definedName>
    <definedName name="___ESC1" localSheetId="40">#REF!</definedName>
    <definedName name="___ESC1" localSheetId="41">#REF!</definedName>
    <definedName name="___ESC1" localSheetId="42">#REF!</definedName>
    <definedName name="___ESC1" localSheetId="43">#REF!</definedName>
    <definedName name="___ESC1" localSheetId="45">#REF!</definedName>
    <definedName name="___ESC1" localSheetId="46">#REF!</definedName>
    <definedName name="___ESC1" localSheetId="48">#REF!</definedName>
    <definedName name="___ESC1" localSheetId="52">#REF!</definedName>
    <definedName name="___ESC1" localSheetId="14">#REF!</definedName>
    <definedName name="___ESC1" localSheetId="56">#REF!</definedName>
    <definedName name="___ESC1" localSheetId="15">#REF!</definedName>
    <definedName name="___ESC1">#REF!</definedName>
    <definedName name="___F" localSheetId="76" hidden="1">'[10]Fax a enviar'!#REF!</definedName>
    <definedName name="___F" localSheetId="25" hidden="1">'[10]Fax a enviar'!#REF!</definedName>
    <definedName name="___F" localSheetId="31" hidden="1">'[10]Fax a enviar'!#REF!</definedName>
    <definedName name="___F" localSheetId="40" hidden="1">'[10]Fax a enviar'!#REF!</definedName>
    <definedName name="___F" localSheetId="45" hidden="1">'[10]Fax a enviar'!#REF!</definedName>
    <definedName name="___F" localSheetId="46" hidden="1">'[10]Fax a enviar'!#REF!</definedName>
    <definedName name="___F" hidden="1">'[10]Fax a enviar'!#REF!</definedName>
    <definedName name="___FAL2" localSheetId="76">#REF!</definedName>
    <definedName name="___FAL2" localSheetId="8">#REF!</definedName>
    <definedName name="___FAL2" localSheetId="25">#REF!</definedName>
    <definedName name="___FAL2" localSheetId="31">#REF!</definedName>
    <definedName name="___FAL2" localSheetId="32">#REF!</definedName>
    <definedName name="___FAL2" localSheetId="34">#REF!</definedName>
    <definedName name="___FAL2" localSheetId="35">#REF!</definedName>
    <definedName name="___FAL2" localSheetId="40">#REF!</definedName>
    <definedName name="___FAL2" localSheetId="41">#REF!</definedName>
    <definedName name="___FAL2" localSheetId="42">#REF!</definedName>
    <definedName name="___FAL2" localSheetId="43">#REF!</definedName>
    <definedName name="___FAL2" localSheetId="45">#REF!</definedName>
    <definedName name="___FAL2" localSheetId="46">#REF!</definedName>
    <definedName name="___FAL2" localSheetId="48">#REF!</definedName>
    <definedName name="___FAL2" localSheetId="52">#REF!</definedName>
    <definedName name="___FAL2" localSheetId="14">#REF!</definedName>
    <definedName name="___FAL2" localSheetId="56">#REF!</definedName>
    <definedName name="___FAL2" localSheetId="15">#REF!</definedName>
    <definedName name="___FAL2" localSheetId="66">#REF!</definedName>
    <definedName name="___FAL2">#REF!</definedName>
    <definedName name="___FAL3" localSheetId="76">#REF!</definedName>
    <definedName name="___FAL3" localSheetId="8">#REF!</definedName>
    <definedName name="___FAL3" localSheetId="25">#REF!</definedName>
    <definedName name="___FAL3" localSheetId="31">#REF!</definedName>
    <definedName name="___FAL3" localSheetId="32">#REF!</definedName>
    <definedName name="___FAL3" localSheetId="34">#REF!</definedName>
    <definedName name="___FAL3" localSheetId="35">#REF!</definedName>
    <definedName name="___FAL3" localSheetId="40">#REF!</definedName>
    <definedName name="___FAL3" localSheetId="41">#REF!</definedName>
    <definedName name="___FAL3" localSheetId="42">#REF!</definedName>
    <definedName name="___FAL3" localSheetId="43">#REF!</definedName>
    <definedName name="___FAL3" localSheetId="45">#REF!</definedName>
    <definedName name="___FAL3" localSheetId="46">#REF!</definedName>
    <definedName name="___FAL3" localSheetId="48">#REF!</definedName>
    <definedName name="___FAL3" localSheetId="52">#REF!</definedName>
    <definedName name="___FAL3" localSheetId="14">#REF!</definedName>
    <definedName name="___FAL3" localSheetId="56">#REF!</definedName>
    <definedName name="___FAL3" localSheetId="15">#REF!</definedName>
    <definedName name="___FAL3" localSheetId="66">#REF!</definedName>
    <definedName name="___FAL3">#REF!</definedName>
    <definedName name="___FAL4" localSheetId="76">#REF!</definedName>
    <definedName name="___FAL4" localSheetId="8">#REF!</definedName>
    <definedName name="___FAL4" localSheetId="25">#REF!</definedName>
    <definedName name="___FAL4" localSheetId="31">#REF!</definedName>
    <definedName name="___FAL4" localSheetId="32">#REF!</definedName>
    <definedName name="___FAL4" localSheetId="34">#REF!</definedName>
    <definedName name="___FAL4" localSheetId="35">#REF!</definedName>
    <definedName name="___FAL4" localSheetId="40">#REF!</definedName>
    <definedName name="___FAL4" localSheetId="41">#REF!</definedName>
    <definedName name="___FAL4" localSheetId="42">#REF!</definedName>
    <definedName name="___FAL4" localSheetId="43">#REF!</definedName>
    <definedName name="___FAL4" localSheetId="45">#REF!</definedName>
    <definedName name="___FAL4" localSheetId="46">#REF!</definedName>
    <definedName name="___FAL4" localSheetId="48">#REF!</definedName>
    <definedName name="___FAL4" localSheetId="52">#REF!</definedName>
    <definedName name="___FAL4" localSheetId="14">#REF!</definedName>
    <definedName name="___FAL4" localSheetId="56">#REF!</definedName>
    <definedName name="___FAL4" localSheetId="15">#REF!</definedName>
    <definedName name="___FAL4">#REF!</definedName>
    <definedName name="___FAL5" localSheetId="76">#REF!</definedName>
    <definedName name="___FAL5" localSheetId="25">#REF!</definedName>
    <definedName name="___FAL5" localSheetId="31">#REF!</definedName>
    <definedName name="___FAL5" localSheetId="32">#REF!</definedName>
    <definedName name="___FAL5" localSheetId="34">#REF!</definedName>
    <definedName name="___FAL5" localSheetId="35">#REF!</definedName>
    <definedName name="___FAL5" localSheetId="40">#REF!</definedName>
    <definedName name="___FAL5" localSheetId="41">#REF!</definedName>
    <definedName name="___FAL5" localSheetId="42">#REF!</definedName>
    <definedName name="___FAL5" localSheetId="43">#REF!</definedName>
    <definedName name="___FAL5" localSheetId="45">#REF!</definedName>
    <definedName name="___FAL5" localSheetId="46">#REF!</definedName>
    <definedName name="___FAL5" localSheetId="48">#REF!</definedName>
    <definedName name="___FAL5" localSheetId="52">#REF!</definedName>
    <definedName name="___FAL5" localSheetId="14">#REF!</definedName>
    <definedName name="___FAL5" localSheetId="56">#REF!</definedName>
    <definedName name="___FAL5" localSheetId="15">#REF!</definedName>
    <definedName name="___FAL5">#REF!</definedName>
    <definedName name="___FAL6" localSheetId="76">#REF!</definedName>
    <definedName name="___FAL6" localSheetId="25">#REF!</definedName>
    <definedName name="___FAL6" localSheetId="31">#REF!</definedName>
    <definedName name="___FAL6" localSheetId="32">#REF!</definedName>
    <definedName name="___FAL6" localSheetId="34">#REF!</definedName>
    <definedName name="___FAL6" localSheetId="35">#REF!</definedName>
    <definedName name="___FAL6" localSheetId="40">#REF!</definedName>
    <definedName name="___FAL6" localSheetId="41">#REF!</definedName>
    <definedName name="___FAL6" localSheetId="42">#REF!</definedName>
    <definedName name="___FAL6" localSheetId="43">#REF!</definedName>
    <definedName name="___FAL6" localSheetId="45">#REF!</definedName>
    <definedName name="___FAL6" localSheetId="46">#REF!</definedName>
    <definedName name="___FAL6" localSheetId="48">#REF!</definedName>
    <definedName name="___FAL6" localSheetId="52">#REF!</definedName>
    <definedName name="___FAL6" localSheetId="14">#REF!</definedName>
    <definedName name="___FAL6" localSheetId="56">#REF!</definedName>
    <definedName name="___FAL6" localSheetId="15">#REF!</definedName>
    <definedName name="___FAL6">#REF!</definedName>
    <definedName name="___FAL7" localSheetId="76">#REF!</definedName>
    <definedName name="___FAL7" localSheetId="25">#REF!</definedName>
    <definedName name="___FAL7" localSheetId="31">#REF!</definedName>
    <definedName name="___FAL7" localSheetId="32">#REF!</definedName>
    <definedName name="___FAL7" localSheetId="34">#REF!</definedName>
    <definedName name="___FAL7" localSheetId="35">#REF!</definedName>
    <definedName name="___FAL7" localSheetId="40">#REF!</definedName>
    <definedName name="___FAL7" localSheetId="41">#REF!</definedName>
    <definedName name="___FAL7" localSheetId="42">#REF!</definedName>
    <definedName name="___FAL7" localSheetId="43">#REF!</definedName>
    <definedName name="___FAL7" localSheetId="45">#REF!</definedName>
    <definedName name="___FAL7" localSheetId="46">#REF!</definedName>
    <definedName name="___FAL7" localSheetId="48">#REF!</definedName>
    <definedName name="___FAL7" localSheetId="52">#REF!</definedName>
    <definedName name="___FAL7" localSheetId="14">#REF!</definedName>
    <definedName name="___FAL7" localSheetId="56">#REF!</definedName>
    <definedName name="___FAL7" localSheetId="15">#REF!</definedName>
    <definedName name="___FAL7">#REF!</definedName>
    <definedName name="___FMK1" localSheetId="76">#REF!</definedName>
    <definedName name="___FMK1" localSheetId="25">#REF!</definedName>
    <definedName name="___FMK1" localSheetId="31">#REF!</definedName>
    <definedName name="___FMK1" localSheetId="32">#REF!</definedName>
    <definedName name="___FMK1" localSheetId="34">#REF!</definedName>
    <definedName name="___FMK1" localSheetId="35">#REF!</definedName>
    <definedName name="___FMK1" localSheetId="40">#REF!</definedName>
    <definedName name="___FMK1" localSheetId="41">#REF!</definedName>
    <definedName name="___FMK1" localSheetId="42">#REF!</definedName>
    <definedName name="___FMK1" localSheetId="43">#REF!</definedName>
    <definedName name="___FMK1" localSheetId="45">#REF!</definedName>
    <definedName name="___FMK1" localSheetId="46">#REF!</definedName>
    <definedName name="___FMK1" localSheetId="48">#REF!</definedName>
    <definedName name="___FMK1" localSheetId="52">#REF!</definedName>
    <definedName name="___FMK1" localSheetId="14">#REF!</definedName>
    <definedName name="___FMK1" localSheetId="56">#REF!</definedName>
    <definedName name="___FMK1" localSheetId="15">#REF!</definedName>
    <definedName name="___FMK1">#REF!</definedName>
    <definedName name="___IKR1" localSheetId="76">#REF!</definedName>
    <definedName name="___IKR1" localSheetId="25">#REF!</definedName>
    <definedName name="___IKR1" localSheetId="31">#REF!</definedName>
    <definedName name="___IKR1" localSheetId="32">#REF!</definedName>
    <definedName name="___IKR1" localSheetId="34">#REF!</definedName>
    <definedName name="___IKR1" localSheetId="35">#REF!</definedName>
    <definedName name="___IKR1" localSheetId="40">#REF!</definedName>
    <definedName name="___IKR1" localSheetId="41">#REF!</definedName>
    <definedName name="___IKR1" localSheetId="42">#REF!</definedName>
    <definedName name="___IKR1" localSheetId="43">#REF!</definedName>
    <definedName name="___IKR1" localSheetId="45">#REF!</definedName>
    <definedName name="___IKR1" localSheetId="46">#REF!</definedName>
    <definedName name="___IKR1" localSheetId="48">#REF!</definedName>
    <definedName name="___IKR1" localSheetId="52">#REF!</definedName>
    <definedName name="___IKR1" localSheetId="14">#REF!</definedName>
    <definedName name="___IKR1" localSheetId="56">#REF!</definedName>
    <definedName name="___IKR1" localSheetId="15">#REF!</definedName>
    <definedName name="___IKR1">#REF!</definedName>
    <definedName name="___IRP1" localSheetId="76">#REF!</definedName>
    <definedName name="___IRP1" localSheetId="25">#REF!</definedName>
    <definedName name="___IRP1" localSheetId="31">#REF!</definedName>
    <definedName name="___IRP1" localSheetId="32">#REF!</definedName>
    <definedName name="___IRP1" localSheetId="34">#REF!</definedName>
    <definedName name="___IRP1" localSheetId="35">#REF!</definedName>
    <definedName name="___IRP1" localSheetId="40">#REF!</definedName>
    <definedName name="___IRP1" localSheetId="41">#REF!</definedName>
    <definedName name="___IRP1" localSheetId="42">#REF!</definedName>
    <definedName name="___IRP1" localSheetId="43">#REF!</definedName>
    <definedName name="___IRP1" localSheetId="45">#REF!</definedName>
    <definedName name="___IRP1" localSheetId="46">#REF!</definedName>
    <definedName name="___IRP1" localSheetId="48">#REF!</definedName>
    <definedName name="___IRP1" localSheetId="52">#REF!</definedName>
    <definedName name="___IRP1" localSheetId="14">#REF!</definedName>
    <definedName name="___IRP1" localSheetId="56">#REF!</definedName>
    <definedName name="___IRP1" localSheetId="15">#REF!</definedName>
    <definedName name="___IRP1">#REF!</definedName>
    <definedName name="___LIT1" localSheetId="76">#REF!</definedName>
    <definedName name="___LIT1" localSheetId="25">#REF!</definedName>
    <definedName name="___LIT1" localSheetId="31">#REF!</definedName>
    <definedName name="___LIT1" localSheetId="32">#REF!</definedName>
    <definedName name="___LIT1" localSheetId="34">#REF!</definedName>
    <definedName name="___LIT1" localSheetId="35">#REF!</definedName>
    <definedName name="___LIT1" localSheetId="40">#REF!</definedName>
    <definedName name="___LIT1" localSheetId="41">#REF!</definedName>
    <definedName name="___LIT1" localSheetId="42">#REF!</definedName>
    <definedName name="___LIT1" localSheetId="43">#REF!</definedName>
    <definedName name="___LIT1" localSheetId="45">#REF!</definedName>
    <definedName name="___LIT1" localSheetId="46">#REF!</definedName>
    <definedName name="___LIT1" localSheetId="48">#REF!</definedName>
    <definedName name="___LIT1" localSheetId="52">#REF!</definedName>
    <definedName name="___LIT1" localSheetId="14">#REF!</definedName>
    <definedName name="___LIT1" localSheetId="56">#REF!</definedName>
    <definedName name="___LIT1" localSheetId="15">#REF!</definedName>
    <definedName name="___LIT1">#REF!</definedName>
    <definedName name="___LL2" localSheetId="74" hidden="1">{FALSE,FALSE,-1.25,-15.5,484.5,276.75,FALSE,FALSE,TRUE,TRUE,0,12,#N/A,46,#N/A,2.93460490463215,15.35,1,FALSE,FALSE,3,TRUE,1,FALSE,100,"Swvu.PLA1.","ACwvu.PLA1.",#N/A,FALSE,FALSE,0,0,0,0,2,"","",TRUE,TRUE,FALSE,FALSE,1,60,#N/A,#N/A,FALSE,FALSE,FALSE,FALSE,FALSE,FALSE,FALSE,9,65532,65532,FALSE,FALSE,TRUE,TRUE,TRUE}</definedName>
    <definedName name="___LL2" localSheetId="76" hidden="1">{FALSE,FALSE,-1.25,-15.5,484.5,276.75,FALSE,FALSE,TRUE,TRUE,0,12,#N/A,46,#N/A,2.93460490463215,15.35,1,FALSE,FALSE,3,TRUE,1,FALSE,100,"Swvu.PLA1.","ACwvu.PLA1.",#N/A,FALSE,FALSE,0,0,0,0,2,"","",TRUE,TRUE,FALSE,FALSE,1,60,#N/A,#N/A,FALSE,FALSE,FALSE,FALSE,FALSE,FALSE,FALSE,9,65532,65532,FALSE,FALSE,TRUE,TRUE,TRUE}</definedName>
    <definedName name="___LL2" localSheetId="28" hidden="1">{FALSE,FALSE,-1.25,-15.5,484.5,276.75,FALSE,FALSE,TRUE,TRUE,0,12,#N/A,46,#N/A,2.93460490463215,15.35,1,FALSE,FALSE,3,TRUE,1,FALSE,100,"Swvu.PLA1.","ACwvu.PLA1.",#N/A,FALSE,FALSE,0,0,0,0,2,"","",TRUE,TRUE,FALSE,FALSE,1,60,#N/A,#N/A,FALSE,FALSE,FALSE,FALSE,FALSE,FALSE,FALSE,9,65532,65532,FALSE,FALSE,TRUE,TRUE,TRUE}</definedName>
    <definedName name="___LL2" localSheetId="8" hidden="1">{FALSE,FALSE,-1.25,-15.5,484.5,276.75,FALSE,FALSE,TRUE,TRUE,0,12,#N/A,46,#N/A,2.93460490463215,15.35,1,FALSE,FALSE,3,TRUE,1,FALSE,100,"Swvu.PLA1.","ACwvu.PLA1.",#N/A,FALSE,FALSE,0,0,0,0,2,"","",TRUE,TRUE,FALSE,FALSE,1,60,#N/A,#N/A,FALSE,FALSE,FALSE,FALSE,FALSE,FALSE,FALSE,9,65532,65532,FALSE,FALSE,TRUE,TRUE,TRUE}</definedName>
    <definedName name="___LL2" localSheetId="25" hidden="1">{FALSE,FALSE,-1.25,-15.5,484.5,276.75,FALSE,FALSE,TRUE,TRUE,0,12,#N/A,46,#N/A,2.93460490463215,15.35,1,FALSE,FALSE,3,TRUE,1,FALSE,100,"Swvu.PLA1.","ACwvu.PLA1.",#N/A,FALSE,FALSE,0,0,0,0,2,"","",TRUE,TRUE,FALSE,FALSE,1,60,#N/A,#N/A,FALSE,FALSE,FALSE,FALSE,FALSE,FALSE,FALSE,9,65532,65532,FALSE,FALSE,TRUE,TRUE,TRUE}</definedName>
    <definedName name="___LL2" localSheetId="27" hidden="1">{FALSE,FALSE,-1.25,-15.5,484.5,276.75,FALSE,FALSE,TRUE,TRUE,0,12,#N/A,46,#N/A,2.93460490463215,15.35,1,FALSE,FALSE,3,TRUE,1,FALSE,100,"Swvu.PLA1.","ACwvu.PLA1.",#N/A,FALSE,FALSE,0,0,0,0,2,"","",TRUE,TRUE,FALSE,FALSE,1,60,#N/A,#N/A,FALSE,FALSE,FALSE,FALSE,FALSE,FALSE,FALSE,9,65532,65532,FALSE,FALSE,TRUE,TRUE,TRUE}</definedName>
    <definedName name="___LL2" localSheetId="29" hidden="1">{FALSE,FALSE,-1.25,-15.5,484.5,276.75,FALSE,FALSE,TRUE,TRUE,0,12,#N/A,46,#N/A,2.93460490463215,15.35,1,FALSE,FALSE,3,TRUE,1,FALSE,100,"Swvu.PLA1.","ACwvu.PLA1.",#N/A,FALSE,FALSE,0,0,0,0,2,"","",TRUE,TRUE,FALSE,FALSE,1,60,#N/A,#N/A,FALSE,FALSE,FALSE,FALSE,FALSE,FALSE,FALSE,9,65532,65532,FALSE,FALSE,TRUE,TRUE,TRUE}</definedName>
    <definedName name="___LL2" localSheetId="31" hidden="1">{FALSE,FALSE,-1.25,-15.5,484.5,276.75,FALSE,FALSE,TRUE,TRUE,0,12,#N/A,46,#N/A,2.93460490463215,15.35,1,FALSE,FALSE,3,TRUE,1,FALSE,100,"Swvu.PLA1.","ACwvu.PLA1.",#N/A,FALSE,FALSE,0,0,0,0,2,"","",TRUE,TRUE,FALSE,FALSE,1,60,#N/A,#N/A,FALSE,FALSE,FALSE,FALSE,FALSE,FALSE,FALSE,9,65532,65532,FALSE,FALSE,TRUE,TRUE,TRUE}</definedName>
    <definedName name="___LL2" localSheetId="32" hidden="1">{FALSE,FALSE,-1.25,-15.5,484.5,276.75,FALSE,FALSE,TRUE,TRUE,0,12,#N/A,46,#N/A,2.93460490463215,15.35,1,FALSE,FALSE,3,TRUE,1,FALSE,100,"Swvu.PLA1.","ACwvu.PLA1.",#N/A,FALSE,FALSE,0,0,0,0,2,"","",TRUE,TRUE,FALSE,FALSE,1,60,#N/A,#N/A,FALSE,FALSE,FALSE,FALSE,FALSE,FALSE,FALSE,9,65532,65532,FALSE,FALSE,TRUE,TRUE,TRUE}</definedName>
    <definedName name="___LL2" localSheetId="34" hidden="1">{FALSE,FALSE,-1.25,-15.5,484.5,276.75,FALSE,FALSE,TRUE,TRUE,0,12,#N/A,46,#N/A,2.93460490463215,15.35,1,FALSE,FALSE,3,TRUE,1,FALSE,100,"Swvu.PLA1.","ACwvu.PLA1.",#N/A,FALSE,FALSE,0,0,0,0,2,"","",TRUE,TRUE,FALSE,FALSE,1,60,#N/A,#N/A,FALSE,FALSE,FALSE,FALSE,FALSE,FALSE,FALSE,9,65532,65532,FALSE,FALSE,TRUE,TRUE,TRUE}</definedName>
    <definedName name="___LL2" localSheetId="35" hidden="1">{FALSE,FALSE,-1.25,-15.5,484.5,276.75,FALSE,FALSE,TRUE,TRUE,0,12,#N/A,46,#N/A,2.93460490463215,15.35,1,FALSE,FALSE,3,TRUE,1,FALSE,100,"Swvu.PLA1.","ACwvu.PLA1.",#N/A,FALSE,FALSE,0,0,0,0,2,"","",TRUE,TRUE,FALSE,FALSE,1,60,#N/A,#N/A,FALSE,FALSE,FALSE,FALSE,FALSE,FALSE,FALSE,9,65532,65532,FALSE,FALSE,TRUE,TRUE,TRUE}</definedName>
    <definedName name="___LL2" localSheetId="40" hidden="1">{FALSE,FALSE,-1.25,-15.5,484.5,276.75,FALSE,FALSE,TRUE,TRUE,0,12,#N/A,46,#N/A,2.93460490463215,15.35,1,FALSE,FALSE,3,TRUE,1,FALSE,100,"Swvu.PLA1.","ACwvu.PLA1.",#N/A,FALSE,FALSE,0,0,0,0,2,"","",TRUE,TRUE,FALSE,FALSE,1,60,#N/A,#N/A,FALSE,FALSE,FALSE,FALSE,FALSE,FALSE,FALSE,9,65532,65532,FALSE,FALSE,TRUE,TRUE,TRUE}</definedName>
    <definedName name="___LL2" localSheetId="41" hidden="1">{FALSE,FALSE,-1.25,-15.5,484.5,276.75,FALSE,FALSE,TRUE,TRUE,0,12,#N/A,46,#N/A,2.93460490463215,15.35,1,FALSE,FALSE,3,TRUE,1,FALSE,100,"Swvu.PLA1.","ACwvu.PLA1.",#N/A,FALSE,FALSE,0,0,0,0,2,"","",TRUE,TRUE,FALSE,FALSE,1,60,#N/A,#N/A,FALSE,FALSE,FALSE,FALSE,FALSE,FALSE,FALSE,9,65532,65532,FALSE,FALSE,TRUE,TRUE,TRUE}</definedName>
    <definedName name="___LL2" localSheetId="42" hidden="1">{FALSE,FALSE,-1.25,-15.5,484.5,276.75,FALSE,FALSE,TRUE,TRUE,0,12,#N/A,46,#N/A,2.93460490463215,15.35,1,FALSE,FALSE,3,TRUE,1,FALSE,100,"Swvu.PLA1.","ACwvu.PLA1.",#N/A,FALSE,FALSE,0,0,0,0,2,"","",TRUE,TRUE,FALSE,FALSE,1,60,#N/A,#N/A,FALSE,FALSE,FALSE,FALSE,FALSE,FALSE,FALSE,9,65532,65532,FALSE,FALSE,TRUE,TRUE,TRUE}</definedName>
    <definedName name="___LL2" localSheetId="43" hidden="1">{FALSE,FALSE,-1.25,-15.5,484.5,276.75,FALSE,FALSE,TRUE,TRUE,0,12,#N/A,46,#N/A,2.93460490463215,15.35,1,FALSE,FALSE,3,TRUE,1,FALSE,100,"Swvu.PLA1.","ACwvu.PLA1.",#N/A,FALSE,FALSE,0,0,0,0,2,"","",TRUE,TRUE,FALSE,FALSE,1,60,#N/A,#N/A,FALSE,FALSE,FALSE,FALSE,FALSE,FALSE,FALSE,9,65532,65532,FALSE,FALSE,TRUE,TRUE,TRUE}</definedName>
    <definedName name="___LL2" localSheetId="44" hidden="1">{FALSE,FALSE,-1.25,-15.5,484.5,276.75,FALSE,FALSE,TRUE,TRUE,0,12,#N/A,46,#N/A,2.93460490463215,15.35,1,FALSE,FALSE,3,TRUE,1,FALSE,100,"Swvu.PLA1.","ACwvu.PLA1.",#N/A,FALSE,FALSE,0,0,0,0,2,"","",TRUE,TRUE,FALSE,FALSE,1,60,#N/A,#N/A,FALSE,FALSE,FALSE,FALSE,FALSE,FALSE,FALSE,9,65532,65532,FALSE,FALSE,TRUE,TRUE,TRUE}</definedName>
    <definedName name="___LL2" localSheetId="45" hidden="1">{FALSE,FALSE,-1.25,-15.5,484.5,276.75,FALSE,FALSE,TRUE,TRUE,0,12,#N/A,46,#N/A,2.93460490463215,15.35,1,FALSE,FALSE,3,TRUE,1,FALSE,100,"Swvu.PLA1.","ACwvu.PLA1.",#N/A,FALSE,FALSE,0,0,0,0,2,"","",TRUE,TRUE,FALSE,FALSE,1,60,#N/A,#N/A,FALSE,FALSE,FALSE,FALSE,FALSE,FALSE,FALSE,9,65532,65532,FALSE,FALSE,TRUE,TRUE,TRUE}</definedName>
    <definedName name="___LL2" localSheetId="46" hidden="1">{FALSE,FALSE,-1.25,-15.5,484.5,276.75,FALSE,FALSE,TRUE,TRUE,0,12,#N/A,46,#N/A,2.93460490463215,15.35,1,FALSE,FALSE,3,TRUE,1,FALSE,100,"Swvu.PLA1.","ACwvu.PLA1.",#N/A,FALSE,FALSE,0,0,0,0,2,"","",TRUE,TRUE,FALSE,FALSE,1,60,#N/A,#N/A,FALSE,FALSE,FALSE,FALSE,FALSE,FALSE,FALSE,9,65532,65532,FALSE,FALSE,TRUE,TRUE,TRUE}</definedName>
    <definedName name="___LL2" localSheetId="47" hidden="1">{FALSE,FALSE,-1.25,-15.5,484.5,276.75,FALSE,FALSE,TRUE,TRUE,0,12,#N/A,46,#N/A,2.93460490463215,15.35,1,FALSE,FALSE,3,TRUE,1,FALSE,100,"Swvu.PLA1.","ACwvu.PLA1.",#N/A,FALSE,FALSE,0,0,0,0,2,"","",TRUE,TRUE,FALSE,FALSE,1,60,#N/A,#N/A,FALSE,FALSE,FALSE,FALSE,FALSE,FALSE,FALSE,9,65532,65532,FALSE,FALSE,TRUE,TRUE,TRUE}</definedName>
    <definedName name="___LL2" localSheetId="48" hidden="1">{FALSE,FALSE,-1.25,-15.5,484.5,276.75,FALSE,FALSE,TRUE,TRUE,0,12,#N/A,46,#N/A,2.93460490463215,15.35,1,FALSE,FALSE,3,TRUE,1,FALSE,100,"Swvu.PLA1.","ACwvu.PLA1.",#N/A,FALSE,FALSE,0,0,0,0,2,"","",TRUE,TRUE,FALSE,FALSE,1,60,#N/A,#N/A,FALSE,FALSE,FALSE,FALSE,FALSE,FALSE,FALSE,9,65532,65532,FALSE,FALSE,TRUE,TRUE,TRUE}</definedName>
    <definedName name="___LL2" localSheetId="52" hidden="1">{FALSE,FALSE,-1.25,-15.5,484.5,276.75,FALSE,FALSE,TRUE,TRUE,0,12,#N/A,46,#N/A,2.93460490463215,15.35,1,FALSE,FALSE,3,TRUE,1,FALSE,100,"Swvu.PLA1.","ACwvu.PLA1.",#N/A,FALSE,FALSE,0,0,0,0,2,"","",TRUE,TRUE,FALSE,FALSE,1,60,#N/A,#N/A,FALSE,FALSE,FALSE,FALSE,FALSE,FALSE,FALSE,9,65532,65532,FALSE,FALSE,TRUE,TRUE,TRUE}</definedName>
    <definedName name="___LL2" localSheetId="14" hidden="1">{FALSE,FALSE,-1.25,-15.5,484.5,276.75,FALSE,FALSE,TRUE,TRUE,0,12,#N/A,46,#N/A,2.93460490463215,15.35,1,FALSE,FALSE,3,TRUE,1,FALSE,100,"Swvu.PLA1.","ACwvu.PLA1.",#N/A,FALSE,FALSE,0,0,0,0,2,"","",TRUE,TRUE,FALSE,FALSE,1,60,#N/A,#N/A,FALSE,FALSE,FALSE,FALSE,FALSE,FALSE,FALSE,9,65532,65532,FALSE,FALSE,TRUE,TRUE,TRUE}</definedName>
    <definedName name="___LL2" localSheetId="56" hidden="1">{FALSE,FALSE,-1.25,-15.5,484.5,276.75,FALSE,FALSE,TRUE,TRUE,0,12,#N/A,46,#N/A,2.93460490463215,15.35,1,FALSE,FALSE,3,TRUE,1,FALSE,100,"Swvu.PLA1.","ACwvu.PLA1.",#N/A,FALSE,FALSE,0,0,0,0,2,"","",TRUE,TRUE,FALSE,FALSE,1,60,#N/A,#N/A,FALSE,FALSE,FALSE,FALSE,FALSE,FALSE,FALSE,9,65532,65532,FALSE,FALSE,TRUE,TRUE,TRUE}</definedName>
    <definedName name="___LL2" localSheetId="60" hidden="1">{FALSE,FALSE,-1.25,-15.5,484.5,276.75,FALSE,FALSE,TRUE,TRUE,0,12,#N/A,46,#N/A,2.93460490463215,15.35,1,FALSE,FALSE,3,TRUE,1,FALSE,100,"Swvu.PLA1.","ACwvu.PLA1.",#N/A,FALSE,FALSE,0,0,0,0,2,"","",TRUE,TRUE,FALSE,FALSE,1,60,#N/A,#N/A,FALSE,FALSE,FALSE,FALSE,FALSE,FALSE,FALSE,9,65532,65532,FALSE,FALSE,TRUE,TRUE,TRUE}</definedName>
    <definedName name="___LL2" localSheetId="62" hidden="1">{FALSE,FALSE,-1.25,-15.5,484.5,276.75,FALSE,FALSE,TRUE,TRUE,0,12,#N/A,46,#N/A,2.93460490463215,15.35,1,FALSE,FALSE,3,TRUE,1,FALSE,100,"Swvu.PLA1.","ACwvu.PLA1.",#N/A,FALSE,FALSE,0,0,0,0,2,"","",TRUE,TRUE,FALSE,FALSE,1,60,#N/A,#N/A,FALSE,FALSE,FALSE,FALSE,FALSE,FALSE,FALSE,9,65532,65532,FALSE,FALSE,TRUE,TRUE,TRUE}</definedName>
    <definedName name="___LL2" localSheetId="15" hidden="1">{FALSE,FALSE,-1.25,-15.5,484.5,276.75,FALSE,FALSE,TRUE,TRUE,0,12,#N/A,46,#N/A,2.93460490463215,15.35,1,FALSE,FALSE,3,TRUE,1,FALSE,100,"Swvu.PLA1.","ACwvu.PLA1.",#N/A,FALSE,FALSE,0,0,0,0,2,"","",TRUE,TRUE,FALSE,FALSE,1,60,#N/A,#N/A,FALSE,FALSE,FALSE,FALSE,FALSE,FALSE,FALSE,9,65532,65532,FALSE,FALSE,TRUE,TRUE,TRUE}</definedName>
    <definedName name="___LL2" localSheetId="64" hidden="1">{FALSE,FALSE,-1.25,-15.5,484.5,276.75,FALSE,FALSE,TRUE,TRUE,0,12,#N/A,46,#N/A,2.93460490463215,15.35,1,FALSE,FALSE,3,TRUE,1,FALSE,100,"Swvu.PLA1.","ACwvu.PLA1.",#N/A,FALSE,FALSE,0,0,0,0,2,"","",TRUE,TRUE,FALSE,FALSE,1,60,#N/A,#N/A,FALSE,FALSE,FALSE,FALSE,FALSE,FALSE,FALSE,9,65532,65532,FALSE,FALSE,TRUE,TRUE,TRUE}</definedName>
    <definedName name="___LL2" localSheetId="66" hidden="1">{FALSE,FALSE,-1.25,-15.5,484.5,276.75,FALSE,FALSE,TRUE,TRUE,0,12,#N/A,46,#N/A,2.93460490463215,15.35,1,FALSE,FALSE,3,TRUE,1,FALSE,100,"Swvu.PLA1.","ACwvu.PLA1.",#N/A,FALSE,FALSE,0,0,0,0,2,"","",TRUE,TRUE,FALSE,FALSE,1,60,#N/A,#N/A,FALSE,FALSE,FALSE,FALSE,FALSE,FALSE,FALSE,9,65532,65532,FALSE,FALSE,TRUE,TRUE,TRUE}</definedName>
    <definedName name="___LL2" localSheetId="16" hidden="1">{FALSE,FALSE,-1.25,-15.5,484.5,276.75,FALSE,FALSE,TRUE,TRUE,0,12,#N/A,46,#N/A,2.93460490463215,15.35,1,FALSE,FALSE,3,TRUE,1,FALSE,100,"Swvu.PLA1.","ACwvu.PLA1.",#N/A,FALSE,FALSE,0,0,0,0,2,"","",TRUE,TRUE,FALSE,FALSE,1,60,#N/A,#N/A,FALSE,FALSE,FALSE,FALSE,FALSE,FALSE,FALSE,9,65532,65532,FALSE,FALSE,TRUE,TRUE,TRUE}</definedName>
    <definedName name="___LL2" hidden="1">{FALSE,FALSE,-1.25,-15.5,484.5,276.75,FALSE,FALSE,TRUE,TRUE,0,12,#N/A,46,#N/A,2.93460490463215,15.35,1,FALSE,FALSE,3,TRUE,1,FALSE,100,"Swvu.PLA1.","ACwvu.PLA1.",#N/A,FALSE,FALSE,0,0,0,0,2,"","",TRUE,TRUE,FALSE,FALSE,1,60,#N/A,#N/A,FALSE,FALSE,FALSE,FALSE,FALSE,FALSE,FALSE,9,65532,65532,FALSE,FALSE,TRUE,TRUE,TRUE}</definedName>
    <definedName name="___MEX1" localSheetId="76">#REF!</definedName>
    <definedName name="___MEX1" localSheetId="8">#REF!</definedName>
    <definedName name="___MEX1" localSheetId="25">#REF!</definedName>
    <definedName name="___MEX1" localSheetId="31">#REF!</definedName>
    <definedName name="___MEX1" localSheetId="32">#REF!</definedName>
    <definedName name="___MEX1" localSheetId="34">#REF!</definedName>
    <definedName name="___MEX1" localSheetId="35">#REF!</definedName>
    <definedName name="___MEX1" localSheetId="40">#REF!</definedName>
    <definedName name="___MEX1" localSheetId="41">#REF!</definedName>
    <definedName name="___MEX1" localSheetId="42">#REF!</definedName>
    <definedName name="___MEX1" localSheetId="43">#REF!</definedName>
    <definedName name="___MEX1" localSheetId="45">#REF!</definedName>
    <definedName name="___MEX1" localSheetId="46">#REF!</definedName>
    <definedName name="___MEX1" localSheetId="48">#REF!</definedName>
    <definedName name="___MEX1" localSheetId="52">#REF!</definedName>
    <definedName name="___MEX1" localSheetId="14">#REF!</definedName>
    <definedName name="___MEX1" localSheetId="56">#REF!</definedName>
    <definedName name="___MEX1" localSheetId="15">#REF!</definedName>
    <definedName name="___MEX1" localSheetId="66">#REF!</definedName>
    <definedName name="___MEX1">#REF!</definedName>
    <definedName name="___PTA1" localSheetId="76">#REF!</definedName>
    <definedName name="___PTA1" localSheetId="8">#REF!</definedName>
    <definedName name="___PTA1" localSheetId="25">#REF!</definedName>
    <definedName name="___PTA1" localSheetId="31">#REF!</definedName>
    <definedName name="___PTA1" localSheetId="32">#REF!</definedName>
    <definedName name="___PTA1" localSheetId="34">#REF!</definedName>
    <definedName name="___PTA1" localSheetId="35">#REF!</definedName>
    <definedName name="___PTA1" localSheetId="40">#REF!</definedName>
    <definedName name="___PTA1" localSheetId="41">#REF!</definedName>
    <definedName name="___PTA1" localSheetId="42">#REF!</definedName>
    <definedName name="___PTA1" localSheetId="43">#REF!</definedName>
    <definedName name="___PTA1" localSheetId="45">#REF!</definedName>
    <definedName name="___PTA1" localSheetId="46">#REF!</definedName>
    <definedName name="___PTA1" localSheetId="48">#REF!</definedName>
    <definedName name="___PTA1" localSheetId="52">#REF!</definedName>
    <definedName name="___PTA1" localSheetId="14">#REF!</definedName>
    <definedName name="___PTA1" localSheetId="56">#REF!</definedName>
    <definedName name="___PTA1" localSheetId="15">#REF!</definedName>
    <definedName name="___PTA1" localSheetId="66">#REF!</definedName>
    <definedName name="___PTA1">#REF!</definedName>
    <definedName name="___ROS1">#N/A</definedName>
    <definedName name="___ROS2">#N/A</definedName>
    <definedName name="___ROS3">#N/A</definedName>
    <definedName name="___ROS4">#N/A</definedName>
    <definedName name="___SAR1" localSheetId="76">#REF!</definedName>
    <definedName name="___SAR1" localSheetId="8">#REF!</definedName>
    <definedName name="___SAR1" localSheetId="25">#REF!</definedName>
    <definedName name="___SAR1" localSheetId="31">#REF!</definedName>
    <definedName name="___SAR1" localSheetId="32">#REF!</definedName>
    <definedName name="___SAR1" localSheetId="34">#REF!</definedName>
    <definedName name="___SAR1" localSheetId="35">#REF!</definedName>
    <definedName name="___SAR1" localSheetId="40">#REF!</definedName>
    <definedName name="___SAR1" localSheetId="41">#REF!</definedName>
    <definedName name="___SAR1" localSheetId="42">#REF!</definedName>
    <definedName name="___SAR1" localSheetId="43">#REF!</definedName>
    <definedName name="___SAR1" localSheetId="45">#REF!</definedName>
    <definedName name="___SAR1" localSheetId="46">#REF!</definedName>
    <definedName name="___SAR1" localSheetId="48">#REF!</definedName>
    <definedName name="___SAR1" localSheetId="52">#REF!</definedName>
    <definedName name="___SAR1" localSheetId="14">#REF!</definedName>
    <definedName name="___SAR1" localSheetId="56">#REF!</definedName>
    <definedName name="___SAR1" localSheetId="15">#REF!</definedName>
    <definedName name="___SAR1" localSheetId="66">#REF!</definedName>
    <definedName name="___SAR1">#REF!</definedName>
    <definedName name="___SRT11" localSheetId="74" hidden="1">{"Minpmon",#N/A,FALSE,"Monthinput"}</definedName>
    <definedName name="___SRT11" localSheetId="76" hidden="1">{"Minpmon",#N/A,FALSE,"Monthinput"}</definedName>
    <definedName name="___SRT11" localSheetId="28" hidden="1">{"Minpmon",#N/A,FALSE,"Monthinput"}</definedName>
    <definedName name="___SRT11" localSheetId="8" hidden="1">{"Minpmon",#N/A,FALSE,"Monthinput"}</definedName>
    <definedName name="___SRT11" localSheetId="25" hidden="1">{"Minpmon",#N/A,FALSE,"Monthinput"}</definedName>
    <definedName name="___SRT11" localSheetId="27" hidden="1">{"Minpmon",#N/A,FALSE,"Monthinput"}</definedName>
    <definedName name="___SRT11" localSheetId="29" hidden="1">{"Minpmon",#N/A,FALSE,"Monthinput"}</definedName>
    <definedName name="___SRT11" localSheetId="31" hidden="1">{"Minpmon",#N/A,FALSE,"Monthinput"}</definedName>
    <definedName name="___SRT11" localSheetId="32" hidden="1">{"Minpmon",#N/A,FALSE,"Monthinput"}</definedName>
    <definedName name="___SRT11" localSheetId="34" hidden="1">{"Minpmon",#N/A,FALSE,"Monthinput"}</definedName>
    <definedName name="___SRT11" localSheetId="35" hidden="1">{"Minpmon",#N/A,FALSE,"Monthinput"}</definedName>
    <definedName name="___SRT11" localSheetId="40" hidden="1">{"Minpmon",#N/A,FALSE,"Monthinput"}</definedName>
    <definedName name="___SRT11" localSheetId="41" hidden="1">{"Minpmon",#N/A,FALSE,"Monthinput"}</definedName>
    <definedName name="___SRT11" localSheetId="42" hidden="1">{"Minpmon",#N/A,FALSE,"Monthinput"}</definedName>
    <definedName name="___SRT11" localSheetId="43" hidden="1">{"Minpmon",#N/A,FALSE,"Monthinput"}</definedName>
    <definedName name="___SRT11" localSheetId="44" hidden="1">{"Minpmon",#N/A,FALSE,"Monthinput"}</definedName>
    <definedName name="___SRT11" localSheetId="45" hidden="1">{"Minpmon",#N/A,FALSE,"Monthinput"}</definedName>
    <definedName name="___SRT11" localSheetId="46" hidden="1">{"Minpmon",#N/A,FALSE,"Monthinput"}</definedName>
    <definedName name="___SRT11" localSheetId="47" hidden="1">{"Minpmon",#N/A,FALSE,"Monthinput"}</definedName>
    <definedName name="___SRT11" localSheetId="48" hidden="1">{"Minpmon",#N/A,FALSE,"Monthinput"}</definedName>
    <definedName name="___SRT11" localSheetId="52" hidden="1">{"Minpmon",#N/A,FALSE,"Monthinput"}</definedName>
    <definedName name="___SRT11" localSheetId="14" hidden="1">{"Minpmon",#N/A,FALSE,"Monthinput"}</definedName>
    <definedName name="___SRT11" localSheetId="56" hidden="1">{"Minpmon",#N/A,FALSE,"Monthinput"}</definedName>
    <definedName name="___SRT11" localSheetId="60" hidden="1">{"Minpmon",#N/A,FALSE,"Monthinput"}</definedName>
    <definedName name="___SRT11" localSheetId="62" hidden="1">{"Minpmon",#N/A,FALSE,"Monthinput"}</definedName>
    <definedName name="___SRT11" localSheetId="15" hidden="1">{"Minpmon",#N/A,FALSE,"Monthinput"}</definedName>
    <definedName name="___SRT11" localSheetId="64" hidden="1">{"Minpmon",#N/A,FALSE,"Monthinput"}</definedName>
    <definedName name="___SRT11" localSheetId="66" hidden="1">{"Minpmon",#N/A,FALSE,"Monthinput"}</definedName>
    <definedName name="___SRT11" localSheetId="16" hidden="1">{"Minpmon",#N/A,FALSE,"Monthinput"}</definedName>
    <definedName name="___SRT11" hidden="1">{"Minpmon",#N/A,FALSE,"Monthinput"}</definedName>
    <definedName name="___tAB4">'[8]shared data'!$A$1:$G$71</definedName>
    <definedName name="___tnt1">#N/A</definedName>
    <definedName name="___TOT58" localSheetId="8">[9]GROWTH!#REF!</definedName>
    <definedName name="___TOT58" localSheetId="35">[9]GROWTH!#REF!</definedName>
    <definedName name="___TOT58" localSheetId="47">[9]GROWTH!#REF!</definedName>
    <definedName name="___TOT58">[9]GROWTH!#REF!</definedName>
    <definedName name="__10FA_L" localSheetId="76">#REF!</definedName>
    <definedName name="__10FA_L" localSheetId="8">#REF!</definedName>
    <definedName name="__10FA_L" localSheetId="25">#REF!</definedName>
    <definedName name="__10FA_L" localSheetId="31">#REF!</definedName>
    <definedName name="__10FA_L" localSheetId="32">#REF!</definedName>
    <definedName name="__10FA_L" localSheetId="34">#REF!</definedName>
    <definedName name="__10FA_L" localSheetId="35">#REF!</definedName>
    <definedName name="__10FA_L" localSheetId="40">#REF!</definedName>
    <definedName name="__10FA_L" localSheetId="43">#REF!</definedName>
    <definedName name="__10FA_L" localSheetId="45">#REF!</definedName>
    <definedName name="__10FA_L" localSheetId="46">#REF!</definedName>
    <definedName name="__10FA_L" localSheetId="52">#REF!</definedName>
    <definedName name="__10FA_L" localSheetId="14">#REF!</definedName>
    <definedName name="__10FA_L" localSheetId="15">#REF!</definedName>
    <definedName name="__10FA_L" localSheetId="66">#REF!</definedName>
    <definedName name="__10FA_L">#REF!</definedName>
    <definedName name="__11GAZ_LIABS" localSheetId="76">#REF!</definedName>
    <definedName name="__11GAZ_LIABS" localSheetId="8">#REF!</definedName>
    <definedName name="__11GAZ_LIABS" localSheetId="25">#REF!</definedName>
    <definedName name="__11GAZ_LIABS" localSheetId="31">#REF!</definedName>
    <definedName name="__11GAZ_LIABS" localSheetId="32">#REF!</definedName>
    <definedName name="__11GAZ_LIABS" localSheetId="34">#REF!</definedName>
    <definedName name="__11GAZ_LIABS" localSheetId="35">#REF!</definedName>
    <definedName name="__11GAZ_LIABS" localSheetId="40">#REF!</definedName>
    <definedName name="__11GAZ_LIABS" localSheetId="45">#REF!</definedName>
    <definedName name="__11GAZ_LIABS" localSheetId="46">#REF!</definedName>
    <definedName name="__11GAZ_LIABS" localSheetId="14">#REF!</definedName>
    <definedName name="__11GAZ_LIABS" localSheetId="15">#REF!</definedName>
    <definedName name="__11GAZ_LIABS" localSheetId="66">#REF!</definedName>
    <definedName name="__11GAZ_LIABS">#REF!</definedName>
    <definedName name="__123Graph_A" localSheetId="76" hidden="1">[11]C!#REF!</definedName>
    <definedName name="__123Graph_A" localSheetId="10" hidden="1">'[12]shared data'!#REF!</definedName>
    <definedName name="__123Graph_A" localSheetId="8" hidden="1">[11]C!#REF!</definedName>
    <definedName name="__123Graph_A" localSheetId="25" hidden="1">[13]C!#REF!</definedName>
    <definedName name="__123Graph_A" localSheetId="31" hidden="1">[11]C!#REF!</definedName>
    <definedName name="__123Graph_A" localSheetId="40" hidden="1">[14]C!#REF!</definedName>
    <definedName name="__123Graph_A" localSheetId="45" hidden="1">[14]C!#REF!</definedName>
    <definedName name="__123Graph_A" localSheetId="46" hidden="1">[14]C!#REF!</definedName>
    <definedName name="__123Graph_A" localSheetId="14" hidden="1">[13]C!#REF!</definedName>
    <definedName name="__123Graph_A" localSheetId="15" hidden="1">[13]C!#REF!</definedName>
    <definedName name="__123Graph_A" localSheetId="66" hidden="1">[11]C!#REF!</definedName>
    <definedName name="__123Graph_A" hidden="1">[11]C!#REF!</definedName>
    <definedName name="__123Graph_AChart1" localSheetId="76" hidden="1">[15]IN_Cable!#REF!</definedName>
    <definedName name="__123Graph_AChart1" localSheetId="10" hidden="1">[16]Cable!#REF!</definedName>
    <definedName name="__123Graph_AChart1" localSheetId="25" hidden="1">[15]IN_Cable!#REF!</definedName>
    <definedName name="__123Graph_AChart1" localSheetId="31" hidden="1">[15]IN_Cable!#REF!</definedName>
    <definedName name="__123Graph_AChart1" localSheetId="46" hidden="1">[15]IN_Cable!#REF!</definedName>
    <definedName name="__123Graph_AChart1" localSheetId="14" hidden="1">[15]IN_Cable!#REF!</definedName>
    <definedName name="__123Graph_AChart1" localSheetId="15" hidden="1">[15]IN_Cable!#REF!</definedName>
    <definedName name="__123Graph_AChart1" localSheetId="66" hidden="1">[15]IN_Cable!#REF!</definedName>
    <definedName name="__123Graph_AChart1" hidden="1">[15]IN_Cable!#REF!</definedName>
    <definedName name="__123Graph_AChart2" localSheetId="10" hidden="1">[16]Cable!#REF!</definedName>
    <definedName name="__123Graph_AChart2" localSheetId="25" hidden="1">[15]IN_Cable!#REF!</definedName>
    <definedName name="__123Graph_AChart2" localSheetId="31" hidden="1">[15]IN_Cable!#REF!</definedName>
    <definedName name="__123Graph_AChart2" localSheetId="14" hidden="1">[15]IN_Cable!#REF!</definedName>
    <definedName name="__123Graph_AChart2" localSheetId="15" hidden="1">[15]IN_Cable!#REF!</definedName>
    <definedName name="__123Graph_AChart2" localSheetId="66" hidden="1">[15]IN_Cable!#REF!</definedName>
    <definedName name="__123Graph_AChart2" hidden="1">[15]IN_Cable!#REF!</definedName>
    <definedName name="__123Graph_AChart3" localSheetId="10" hidden="1">[16]Cable!#REF!</definedName>
    <definedName name="__123Graph_AChart3" hidden="1">[15]IN_Cable!#REF!</definedName>
    <definedName name="__123Graph_AChart4" localSheetId="10" hidden="1">[16]Cable!#REF!</definedName>
    <definedName name="__123Graph_AChart4" hidden="1">[15]IN_Cable!#REF!</definedName>
    <definedName name="__123Graph_AChart5" localSheetId="10" hidden="1">[16]Cable!#REF!</definedName>
    <definedName name="__123Graph_AChart5" hidden="1">[15]IN_Cable!#REF!</definedName>
    <definedName name="__123Graph_AChart6" localSheetId="10" hidden="1">[16]Cable!#REF!</definedName>
    <definedName name="__123Graph_AChart6" hidden="1">[15]IN_Cable!#REF!</definedName>
    <definedName name="__123Graph_AChart7" localSheetId="10" hidden="1">[16]Cable!#REF!</definedName>
    <definedName name="__123Graph_AChart7" hidden="1">[15]IN_Cable!#REF!</definedName>
    <definedName name="__123Graph_ACurrent" localSheetId="10" hidden="1">'[17]Base Original'!#REF!</definedName>
    <definedName name="__123Graph_ACurrent" hidden="1">[15]IN_Cable!#REF!</definedName>
    <definedName name="__123Graph_ADEBT" localSheetId="76" hidden="1">#REF!</definedName>
    <definedName name="__123Graph_ADEBT" localSheetId="10" hidden="1">#REF!</definedName>
    <definedName name="__123Graph_ADEBT" localSheetId="8" hidden="1">#REF!</definedName>
    <definedName name="__123Graph_ADEBT" localSheetId="25" hidden="1">#REF!</definedName>
    <definedName name="__123Graph_ADEBT" localSheetId="31" hidden="1">#REF!</definedName>
    <definedName name="__123Graph_ADEBT" localSheetId="32" hidden="1">#REF!</definedName>
    <definedName name="__123Graph_ADEBT" localSheetId="34" hidden="1">#REF!</definedName>
    <definedName name="__123Graph_ADEBT" localSheetId="35" hidden="1">#REF!</definedName>
    <definedName name="__123Graph_ADEBT" localSheetId="40" hidden="1">#REF!</definedName>
    <definedName name="__123Graph_ADEBT" localSheetId="41" hidden="1">#REF!</definedName>
    <definedName name="__123Graph_ADEBT" localSheetId="42" hidden="1">#REF!</definedName>
    <definedName name="__123Graph_ADEBT" localSheetId="43" hidden="1">#REF!</definedName>
    <definedName name="__123Graph_ADEBT" localSheetId="45" hidden="1">#REF!</definedName>
    <definedName name="__123Graph_ADEBT" localSheetId="46" hidden="1">#REF!</definedName>
    <definedName name="__123Graph_ADEBT" localSheetId="48" hidden="1">#REF!</definedName>
    <definedName name="__123Graph_ADEBT" localSheetId="52" hidden="1">#REF!</definedName>
    <definedName name="__123Graph_ADEBT" localSheetId="14" hidden="1">#REF!</definedName>
    <definedName name="__123Graph_ADEBT" localSheetId="56" hidden="1">#REF!</definedName>
    <definedName name="__123Graph_ADEBT" localSheetId="15" hidden="1">#REF!</definedName>
    <definedName name="__123Graph_ADEBT" localSheetId="66" hidden="1">#REF!</definedName>
    <definedName name="__123Graph_ADEBT" hidden="1">#REF!</definedName>
    <definedName name="__123Graph_ADIFFERENTIAL" localSheetId="76" hidden="1">[18]TAB25b!#REF!</definedName>
    <definedName name="__123Graph_ADIFFERENTIAL" localSheetId="8" hidden="1">[18]TAB25b!#REF!</definedName>
    <definedName name="__123Graph_ADIFFERENTIAL" localSheetId="25" hidden="1">[18]TAB25b!#REF!</definedName>
    <definedName name="__123Graph_ADIFFERENTIAL" localSheetId="31" hidden="1">[18]TAB25b!#REF!</definedName>
    <definedName name="__123Graph_ADIFFERENTIAL" localSheetId="40" hidden="1">[18]TAB25b!#REF!</definedName>
    <definedName name="__123Graph_ADIFFERENTIAL" localSheetId="45" hidden="1">[18]TAB25b!#REF!</definedName>
    <definedName name="__123Graph_ADIFFERENTIAL" localSheetId="46" hidden="1">[18]TAB25b!#REF!</definedName>
    <definedName name="__123Graph_ADIFFERENTIAL" localSheetId="14" hidden="1">[18]TAB25b!#REF!</definedName>
    <definedName name="__123Graph_ADIFFERENTIAL" localSheetId="15" hidden="1">[18]TAB25b!#REF!</definedName>
    <definedName name="__123Graph_ADIFFERENTIAL" localSheetId="66" hidden="1">[18]TAB25b!#REF!</definedName>
    <definedName name="__123Graph_ADIFFERENTIAL" hidden="1">[18]TAB25b!#REF!</definedName>
    <definedName name="__123Graph_AINTEREST" localSheetId="8" hidden="1">[18]TAB25b!#REF!</definedName>
    <definedName name="__123Graph_AINTEREST" localSheetId="31" hidden="1">[18]TAB25b!#REF!</definedName>
    <definedName name="__123Graph_AINTEREST" localSheetId="46" hidden="1">[18]TAB25b!#REF!</definedName>
    <definedName name="__123Graph_AINTEREST" hidden="1">[18]TAB25b!#REF!</definedName>
    <definedName name="__123Graph_AREER" localSheetId="31" hidden="1">[19]ER!#REF!</definedName>
    <definedName name="__123Graph_AREER" localSheetId="46" hidden="1">[19]ER!#REF!</definedName>
    <definedName name="__123Graph_AREER" hidden="1">[19]ER!#REF!</definedName>
    <definedName name="__123Graph_ASPREAD" localSheetId="31" hidden="1">[18]TAB25b!#REF!</definedName>
    <definedName name="__123Graph_ASPREAD" localSheetId="46" hidden="1">[18]TAB25b!#REF!</definedName>
    <definedName name="__123Graph_ASPREAD" hidden="1">[18]TAB25b!#REF!</definedName>
    <definedName name="__123Graph_B" localSheetId="10" hidden="1">'[12]shared data'!#REF!</definedName>
    <definedName name="__123Graph_B" localSheetId="25" hidden="1">[13]C!#REF!</definedName>
    <definedName name="__123Graph_B" localSheetId="31" hidden="1">[20]FLUJO!$B$7929:$C$7929</definedName>
    <definedName name="__123Graph_B" localSheetId="40" hidden="1">[14]C!#REF!</definedName>
    <definedName name="__123Graph_B" localSheetId="45" hidden="1">[14]C!#REF!</definedName>
    <definedName name="__123Graph_B" localSheetId="46" hidden="1">[14]C!#REF!</definedName>
    <definedName name="__123Graph_B" localSheetId="14" hidden="1">[13]C!#REF!</definedName>
    <definedName name="__123Graph_B" localSheetId="15" hidden="1">[13]C!#REF!</definedName>
    <definedName name="__123Graph_B" localSheetId="66" hidden="1">[20]FLUJO!$B$7929:$C$7929</definedName>
    <definedName name="__123Graph_B" hidden="1">[20]FLUJO!$B$7929:$C$7929</definedName>
    <definedName name="__123Graph_BChart1" localSheetId="25" hidden="1">#REF!</definedName>
    <definedName name="__123Graph_BChart1" localSheetId="31" hidden="1">#REF!</definedName>
    <definedName name="__123Graph_BChart1" localSheetId="35" hidden="1">#REF!</definedName>
    <definedName name="__123Graph_BChart1" hidden="1">#REF!</definedName>
    <definedName name="__123Graph_BChart2" localSheetId="25" hidden="1">#REF!</definedName>
    <definedName name="__123Graph_BChart2" localSheetId="31" hidden="1">#REF!</definedName>
    <definedName name="__123Graph_BChart2" localSheetId="35" hidden="1">#REF!</definedName>
    <definedName name="__123Graph_BChart2" hidden="1">#REF!</definedName>
    <definedName name="__123Graph_BChart3" localSheetId="25" hidden="1">#REF!</definedName>
    <definedName name="__123Graph_BChart3" localSheetId="31" hidden="1">#REF!</definedName>
    <definedName name="__123Graph_BChart3" localSheetId="35" hidden="1">#REF!</definedName>
    <definedName name="__123Graph_BChart3" hidden="1">#REF!</definedName>
    <definedName name="__123Graph_BChart4" localSheetId="25" hidden="1">#REF!</definedName>
    <definedName name="__123Graph_BChart4" localSheetId="31" hidden="1">#REF!</definedName>
    <definedName name="__123Graph_BChart4" localSheetId="35" hidden="1">#REF!</definedName>
    <definedName name="__123Graph_BChart4" hidden="1">#REF!</definedName>
    <definedName name="__123Graph_BChart5" localSheetId="25" hidden="1">#REF!</definedName>
    <definedName name="__123Graph_BChart5" localSheetId="31" hidden="1">#REF!</definedName>
    <definedName name="__123Graph_BChart5" localSheetId="35" hidden="1">#REF!</definedName>
    <definedName name="__123Graph_BChart5" hidden="1">#REF!</definedName>
    <definedName name="__123Graph_BChart6" localSheetId="25" hidden="1">#REF!</definedName>
    <definedName name="__123Graph_BChart6" localSheetId="31" hidden="1">#REF!</definedName>
    <definedName name="__123Graph_BChart6" localSheetId="35" hidden="1">#REF!</definedName>
    <definedName name="__123Graph_BChart6" hidden="1">#REF!</definedName>
    <definedName name="__123Graph_BChart7" localSheetId="25" hidden="1">#REF!</definedName>
    <definedName name="__123Graph_BChart7" localSheetId="31" hidden="1">#REF!</definedName>
    <definedName name="__123Graph_BChart7" localSheetId="35" hidden="1">#REF!</definedName>
    <definedName name="__123Graph_BChart7" hidden="1">#REF!</definedName>
    <definedName name="__123Graph_BCurrent" localSheetId="76" hidden="1">[21]G!#REF!</definedName>
    <definedName name="__123Graph_BCurrent" localSheetId="10" hidden="1">'[17]Base Original'!#REF!</definedName>
    <definedName name="__123Graph_BCurrent" localSheetId="8" hidden="1">[21]G!#REF!</definedName>
    <definedName name="__123Graph_BCurrent" localSheetId="25" hidden="1">[21]G!#REF!</definedName>
    <definedName name="__123Graph_BCurrent" localSheetId="31" hidden="1">[21]G!#REF!</definedName>
    <definedName name="__123Graph_BCurrent" localSheetId="40" hidden="1">[21]G!#REF!</definedName>
    <definedName name="__123Graph_BCurrent" localSheetId="43" hidden="1">[21]G!#REF!</definedName>
    <definedName name="__123Graph_BCurrent" localSheetId="45" hidden="1">[21]G!#REF!</definedName>
    <definedName name="__123Graph_BCurrent" localSheetId="46" hidden="1">[21]G!#REF!</definedName>
    <definedName name="__123Graph_BCurrent" localSheetId="47" hidden="1">[21]G!#REF!</definedName>
    <definedName name="__123Graph_BCurrent" localSheetId="52" hidden="1">[21]G!#REF!</definedName>
    <definedName name="__123Graph_BCurrent" localSheetId="14" hidden="1">[21]G!#REF!</definedName>
    <definedName name="__123Graph_BCurrent" localSheetId="15" hidden="1">[21]G!#REF!</definedName>
    <definedName name="__123Graph_BCurrent" localSheetId="66" hidden="1">[21]G!#REF!</definedName>
    <definedName name="__123Graph_BCurrent" hidden="1">[21]G!#REF!</definedName>
    <definedName name="__123Graph_BDEBT" localSheetId="76" hidden="1">#REF!</definedName>
    <definedName name="__123Graph_BDEBT" localSheetId="10" hidden="1">#REF!</definedName>
    <definedName name="__123Graph_BDEBT" localSheetId="8" hidden="1">#REF!</definedName>
    <definedName name="__123Graph_BDEBT" localSheetId="25" hidden="1">#REF!</definedName>
    <definedName name="__123Graph_BDEBT" localSheetId="31" hidden="1">#REF!</definedName>
    <definedName name="__123Graph_BDEBT" localSheetId="32" hidden="1">#REF!</definedName>
    <definedName name="__123Graph_BDEBT" localSheetId="34" hidden="1">#REF!</definedName>
    <definedName name="__123Graph_BDEBT" localSheetId="35" hidden="1">#REF!</definedName>
    <definedName name="__123Graph_BDEBT" localSheetId="40" hidden="1">#REF!</definedName>
    <definedName name="__123Graph_BDEBT" localSheetId="41" hidden="1">#REF!</definedName>
    <definedName name="__123Graph_BDEBT" localSheetId="42" hidden="1">#REF!</definedName>
    <definedName name="__123Graph_BDEBT" localSheetId="43" hidden="1">#REF!</definedName>
    <definedName name="__123Graph_BDEBT" localSheetId="45" hidden="1">#REF!</definedName>
    <definedName name="__123Graph_BDEBT" localSheetId="46" hidden="1">#REF!</definedName>
    <definedName name="__123Graph_BDEBT" localSheetId="48" hidden="1">#REF!</definedName>
    <definedName name="__123Graph_BDEBT" localSheetId="52" hidden="1">#REF!</definedName>
    <definedName name="__123Graph_BDEBT" localSheetId="14" hidden="1">#REF!</definedName>
    <definedName name="__123Graph_BDEBT" localSheetId="56" hidden="1">#REF!</definedName>
    <definedName name="__123Graph_BDEBT" localSheetId="15" hidden="1">#REF!</definedName>
    <definedName name="__123Graph_BDEBT" localSheetId="66" hidden="1">#REF!</definedName>
    <definedName name="__123Graph_BDEBT" hidden="1">#REF!</definedName>
    <definedName name="__123Graph_BINTEREST" localSheetId="76" hidden="1">[18]TAB25b!#REF!</definedName>
    <definedName name="__123Graph_BINTEREST" localSheetId="10" hidden="1">[18]TAB25b!#REF!</definedName>
    <definedName name="__123Graph_BINTEREST" localSheetId="8" hidden="1">[18]TAB25b!#REF!</definedName>
    <definedName name="__123Graph_BINTEREST" localSheetId="25" hidden="1">[18]TAB25b!#REF!</definedName>
    <definedName name="__123Graph_BINTEREST" localSheetId="31" hidden="1">[18]TAB25b!#REF!</definedName>
    <definedName name="__123Graph_BINTEREST" localSheetId="40" hidden="1">[18]TAB25b!#REF!</definedName>
    <definedName name="__123Graph_BINTEREST" localSheetId="45" hidden="1">[18]TAB25b!#REF!</definedName>
    <definedName name="__123Graph_BINTEREST" localSheetId="46" hidden="1">[18]TAB25b!#REF!</definedName>
    <definedName name="__123Graph_BINTEREST" localSheetId="14" hidden="1">[18]TAB25b!#REF!</definedName>
    <definedName name="__123Graph_BINTEREST" localSheetId="15" hidden="1">[18]TAB25b!#REF!</definedName>
    <definedName name="__123Graph_BINTEREST" localSheetId="66" hidden="1">[18]TAB25b!#REF!</definedName>
    <definedName name="__123Graph_BINTEREST" hidden="1">[18]TAB25b!#REF!</definedName>
    <definedName name="__123Graph_BREER" localSheetId="76" hidden="1">[19]ER!#REF!</definedName>
    <definedName name="__123Graph_BREER" localSheetId="25" hidden="1">[19]ER!#REF!</definedName>
    <definedName name="__123Graph_BREER" localSheetId="31" hidden="1">[19]ER!#REF!</definedName>
    <definedName name="__123Graph_BREER" localSheetId="46" hidden="1">[19]ER!#REF!</definedName>
    <definedName name="__123Graph_BREER" localSheetId="14" hidden="1">[19]ER!#REF!</definedName>
    <definedName name="__123Graph_BREER" localSheetId="15" hidden="1">[19]ER!#REF!</definedName>
    <definedName name="__123Graph_BREER" hidden="1">[19]ER!#REF!</definedName>
    <definedName name="__123Graph_C" localSheetId="10" hidden="1">'[12]shared data'!#REF!</definedName>
    <definedName name="__123Graph_C" localSheetId="25" hidden="1">[13]C!#REF!</definedName>
    <definedName name="__123Graph_C" localSheetId="31" hidden="1">[20]FLUJO!$B$7936:$C$7936</definedName>
    <definedName name="__123Graph_C" localSheetId="40" hidden="1">[14]C!#REF!</definedName>
    <definedName name="__123Graph_C" localSheetId="45" hidden="1">[14]C!#REF!</definedName>
    <definedName name="__123Graph_C" localSheetId="46" hidden="1">[14]C!#REF!</definedName>
    <definedName name="__123Graph_C" localSheetId="14" hidden="1">[13]C!#REF!</definedName>
    <definedName name="__123Graph_C" localSheetId="15" hidden="1">[13]C!#REF!</definedName>
    <definedName name="__123Graph_C" localSheetId="66" hidden="1">[20]FLUJO!$B$7936:$C$7936</definedName>
    <definedName name="__123Graph_C" hidden="1">[20]FLUJO!$B$7936:$C$7936</definedName>
    <definedName name="__123Graph_CCurrent" localSheetId="76" hidden="1">'[17]Base Original'!#REF!</definedName>
    <definedName name="__123Graph_CCurrent" localSheetId="10" hidden="1">'[17]Base Original'!#REF!</definedName>
    <definedName name="__123Graph_CCurrent" localSheetId="8" hidden="1">'[17]Base Original'!#REF!</definedName>
    <definedName name="__123Graph_CCurrent" localSheetId="25" hidden="1">'[17]Base Original'!#REF!</definedName>
    <definedName name="__123Graph_CCurrent" localSheetId="31" hidden="1">'[17]Base Original'!#REF!</definedName>
    <definedName name="__123Graph_CCurrent" localSheetId="35" hidden="1">'[17]Base Original'!#REF!</definedName>
    <definedName name="__123Graph_CCurrent" localSheetId="40" hidden="1">'[17]Base Original'!#REF!</definedName>
    <definedName name="__123Graph_CCurrent" localSheetId="43" hidden="1">'[17]Base Original'!#REF!</definedName>
    <definedName name="__123Graph_CCurrent" localSheetId="45" hidden="1">'[17]Base Original'!#REF!</definedName>
    <definedName name="__123Graph_CCurrent" localSheetId="46" hidden="1">'[17]Base Original'!#REF!</definedName>
    <definedName name="__123Graph_CCurrent" localSheetId="47" hidden="1">'[17]Base Original'!#REF!</definedName>
    <definedName name="__123Graph_CCurrent" localSheetId="52" hidden="1">'[17]Base Original'!#REF!</definedName>
    <definedName name="__123Graph_CCurrent" localSheetId="14" hidden="1">'[17]Base Original'!#REF!</definedName>
    <definedName name="__123Graph_CCurrent" localSheetId="15" hidden="1">'[17]Base Original'!#REF!</definedName>
    <definedName name="__123Graph_CCurrent" localSheetId="66" hidden="1">'[17]Base Original'!#REF!</definedName>
    <definedName name="__123Graph_CCurrent" hidden="1">'[17]Base Original'!#REF!</definedName>
    <definedName name="__123Graph_CREER" localSheetId="76" hidden="1">[19]ER!#REF!</definedName>
    <definedName name="__123Graph_CREER" localSheetId="8" hidden="1">[19]ER!#REF!</definedName>
    <definedName name="__123Graph_CREER" localSheetId="25" hidden="1">[19]ER!#REF!</definedName>
    <definedName name="__123Graph_CREER" localSheetId="31" hidden="1">[19]ER!#REF!</definedName>
    <definedName name="__123Graph_CREER" localSheetId="35" hidden="1">[19]ER!#REF!</definedName>
    <definedName name="__123Graph_CREER" localSheetId="40" hidden="1">[19]ER!#REF!</definedName>
    <definedName name="__123Graph_CREER" localSheetId="45" hidden="1">[19]ER!#REF!</definedName>
    <definedName name="__123Graph_CREER" localSheetId="46" hidden="1">[19]ER!#REF!</definedName>
    <definedName name="__123Graph_CREER" localSheetId="14" hidden="1">[19]ER!#REF!</definedName>
    <definedName name="__123Graph_CREER" localSheetId="15" hidden="1">[19]ER!#REF!</definedName>
    <definedName name="__123Graph_CREER" localSheetId="66" hidden="1">[19]ER!#REF!</definedName>
    <definedName name="__123Graph_CREER" hidden="1">[19]ER!#REF!</definedName>
    <definedName name="__123Graph_D" localSheetId="10" hidden="1">'[22]shared data'!$B$7937:$C$7937</definedName>
    <definedName name="__123Graph_D" hidden="1">[20]FLUJO!$B$7942:$C$7942</definedName>
    <definedName name="__123Graph_DCurrent" localSheetId="76" hidden="1">'[17]Base Original'!#REF!</definedName>
    <definedName name="__123Graph_DCurrent" localSheetId="10" hidden="1">'[17]Base Original'!#REF!</definedName>
    <definedName name="__123Graph_DCurrent" localSheetId="8" hidden="1">'[17]Base Original'!#REF!</definedName>
    <definedName name="__123Graph_DCurrent" localSheetId="25" hidden="1">'[17]Base Original'!#REF!</definedName>
    <definedName name="__123Graph_DCurrent" localSheetId="31" hidden="1">'[17]Base Original'!#REF!</definedName>
    <definedName name="__123Graph_DCurrent" localSheetId="35" hidden="1">'[17]Base Original'!#REF!</definedName>
    <definedName name="__123Graph_DCurrent" localSheetId="41" hidden="1">'[23]Base Original'!#REF!</definedName>
    <definedName name="__123Graph_DCurrent" localSheetId="42" hidden="1">'[23]Base Original'!#REF!</definedName>
    <definedName name="__123Graph_DCurrent" localSheetId="43" hidden="1">'[23]Base Original'!#REF!</definedName>
    <definedName name="__123Graph_DCurrent" localSheetId="46" hidden="1">'[17]Base Original'!#REF!</definedName>
    <definedName name="__123Graph_DCurrent" localSheetId="47" hidden="1">'[17]Base Original'!#REF!</definedName>
    <definedName name="__123Graph_DCurrent" localSheetId="48" hidden="1">'[23]Base Original'!#REF!</definedName>
    <definedName name="__123Graph_DCurrent" localSheetId="52" hidden="1">'[23]Base Original'!#REF!</definedName>
    <definedName name="__123Graph_DCurrent" localSheetId="14" hidden="1">'[17]Base Original'!#REF!</definedName>
    <definedName name="__123Graph_DCurrent" localSheetId="56" hidden="1">'[23]Base Original'!#REF!</definedName>
    <definedName name="__123Graph_DCurrent" localSheetId="15" hidden="1">'[17]Base Original'!#REF!</definedName>
    <definedName name="__123Graph_DCurrent" localSheetId="66" hidden="1">'[17]Base Original'!#REF!</definedName>
    <definedName name="__123Graph_DCurrent" hidden="1">'[17]Base Original'!#REF!</definedName>
    <definedName name="__123Graph_E" localSheetId="76" hidden="1">[11]C!#REF!</definedName>
    <definedName name="__123Graph_E" localSheetId="10" hidden="1">'[12]shared data'!#REF!</definedName>
    <definedName name="__123Graph_E" localSheetId="8" hidden="1">[11]C!#REF!</definedName>
    <definedName name="__123Graph_E" localSheetId="25" hidden="1">[13]C!#REF!</definedName>
    <definedName name="__123Graph_E" localSheetId="31" hidden="1">[11]C!#REF!</definedName>
    <definedName name="__123Graph_E" localSheetId="35" hidden="1">[11]C!#REF!</definedName>
    <definedName name="__123Graph_E" localSheetId="40" hidden="1">[14]C!#REF!</definedName>
    <definedName name="__123Graph_E" localSheetId="41" hidden="1">[14]C!#REF!</definedName>
    <definedName name="__123Graph_E" localSheetId="42" hidden="1">[14]C!#REF!</definedName>
    <definedName name="__123Graph_E" localSheetId="43" hidden="1">[14]C!#REF!</definedName>
    <definedName name="__123Graph_E" localSheetId="45" hidden="1">[14]C!#REF!</definedName>
    <definedName name="__123Graph_E" localSheetId="46" hidden="1">[14]C!#REF!</definedName>
    <definedName name="__123Graph_E" localSheetId="48" hidden="1">[14]C!#REF!</definedName>
    <definedName name="__123Graph_E" localSheetId="52" hidden="1">[14]C!#REF!</definedName>
    <definedName name="__123Graph_E" localSheetId="14" hidden="1">[13]C!#REF!</definedName>
    <definedName name="__123Graph_E" localSheetId="56" hidden="1">[14]C!#REF!</definedName>
    <definedName name="__123Graph_E" localSheetId="15" hidden="1">[13]C!#REF!</definedName>
    <definedName name="__123Graph_E" localSheetId="66" hidden="1">[11]C!#REF!</definedName>
    <definedName name="__123Graph_E" hidden="1">[11]C!#REF!</definedName>
    <definedName name="__123Graph_ECurrent" localSheetId="76" hidden="1">'[17]Base Original'!#REF!</definedName>
    <definedName name="__123Graph_ECurrent" localSheetId="10" hidden="1">'[17]Base Original'!#REF!</definedName>
    <definedName name="__123Graph_ECurrent" localSheetId="25" hidden="1">'[17]Base Original'!#REF!</definedName>
    <definedName name="__123Graph_ECurrent" localSheetId="31" hidden="1">'[17]Base Original'!#REF!</definedName>
    <definedName name="__123Graph_ECurrent" localSheetId="35" hidden="1">'[17]Base Original'!#REF!</definedName>
    <definedName name="__123Graph_ECurrent" localSheetId="41" hidden="1">'[23]Base Original'!#REF!</definedName>
    <definedName name="__123Graph_ECurrent" localSheetId="42" hidden="1">'[23]Base Original'!#REF!</definedName>
    <definedName name="__123Graph_ECurrent" localSheetId="43" hidden="1">'[23]Base Original'!#REF!</definedName>
    <definedName name="__123Graph_ECurrent" localSheetId="48" hidden="1">'[23]Base Original'!#REF!</definedName>
    <definedName name="__123Graph_ECurrent" localSheetId="52" hidden="1">'[23]Base Original'!#REF!</definedName>
    <definedName name="__123Graph_ECurrent" localSheetId="14" hidden="1">'[17]Base Original'!#REF!</definedName>
    <definedName name="__123Graph_ECurrent" localSheetId="56" hidden="1">'[23]Base Original'!#REF!</definedName>
    <definedName name="__123Graph_ECurrent" localSheetId="15" hidden="1">'[17]Base Original'!#REF!</definedName>
    <definedName name="__123Graph_ECurrent" localSheetId="66" hidden="1">'[17]Base Original'!#REF!</definedName>
    <definedName name="__123Graph_ECurrent" hidden="1">'[17]Base Original'!#REF!</definedName>
    <definedName name="__123Graph_F" localSheetId="76" hidden="1">[11]C!#REF!</definedName>
    <definedName name="__123Graph_F" localSheetId="10" hidden="1">'[12]shared data'!#REF!</definedName>
    <definedName name="__123Graph_F" localSheetId="25" hidden="1">[13]C!#REF!</definedName>
    <definedName name="__123Graph_F" localSheetId="31" hidden="1">[11]C!#REF!</definedName>
    <definedName name="__123Graph_F" localSheetId="35" hidden="1">[11]C!#REF!</definedName>
    <definedName name="__123Graph_F" localSheetId="40" hidden="1">[14]C!#REF!</definedName>
    <definedName name="__123Graph_F" localSheetId="41" hidden="1">[14]C!#REF!</definedName>
    <definedName name="__123Graph_F" localSheetId="42" hidden="1">[14]C!#REF!</definedName>
    <definedName name="__123Graph_F" localSheetId="43" hidden="1">[14]C!#REF!</definedName>
    <definedName name="__123Graph_F" localSheetId="45" hidden="1">[14]C!#REF!</definedName>
    <definedName name="__123Graph_F" localSheetId="46" hidden="1">[14]C!#REF!</definedName>
    <definedName name="__123Graph_F" localSheetId="48" hidden="1">[14]C!#REF!</definedName>
    <definedName name="__123Graph_F" localSheetId="52" hidden="1">[14]C!#REF!</definedName>
    <definedName name="__123Graph_F" localSheetId="14" hidden="1">[13]C!#REF!</definedName>
    <definedName name="__123Graph_F" localSheetId="56" hidden="1">[14]C!#REF!</definedName>
    <definedName name="__123Graph_F" localSheetId="15" hidden="1">[13]C!#REF!</definedName>
    <definedName name="__123Graph_F" localSheetId="66" hidden="1">[11]C!#REF!</definedName>
    <definedName name="__123Graph_F" hidden="1">[11]C!#REF!</definedName>
    <definedName name="__123Graph_FCurrent" localSheetId="76" hidden="1">[24]Base!#REF!</definedName>
    <definedName name="__123Graph_FCurrent" localSheetId="25" hidden="1">[24]Base!#REF!</definedName>
    <definedName name="__123Graph_FCurrent" localSheetId="31" hidden="1">[24]Base!#REF!</definedName>
    <definedName name="__123Graph_FCurrent" localSheetId="35" hidden="1">[24]Base!#REF!</definedName>
    <definedName name="__123Graph_FCurrent" localSheetId="41" hidden="1">[25]Base!#REF!</definedName>
    <definedName name="__123Graph_FCurrent" localSheetId="42" hidden="1">[25]Base!#REF!</definedName>
    <definedName name="__123Graph_FCurrent" localSheetId="43" hidden="1">[25]Base!#REF!</definedName>
    <definedName name="__123Graph_FCurrent" localSheetId="48" hidden="1">[25]Base!#REF!</definedName>
    <definedName name="__123Graph_FCurrent" localSheetId="52" hidden="1">[25]Base!#REF!</definedName>
    <definedName name="__123Graph_FCurrent" localSheetId="14" hidden="1">[24]Base!#REF!</definedName>
    <definedName name="__123Graph_FCurrent" localSheetId="56" hidden="1">[25]Base!#REF!</definedName>
    <definedName name="__123Graph_FCurrent" localSheetId="15" hidden="1">[24]Base!#REF!</definedName>
    <definedName name="__123Graph_FCurrent" hidden="1">[24]Base!#REF!</definedName>
    <definedName name="__123Graph_X" localSheetId="10" hidden="1">'[8]shared data'!$B$7901:$C$7901</definedName>
    <definedName name="__123Graph_X" hidden="1">[20]FLUJO!$B$7906:$C$7906</definedName>
    <definedName name="__123Graph_XDIFFERENTIAL" localSheetId="76" hidden="1">[18]TAB25b!#REF!</definedName>
    <definedName name="__123Graph_XDIFFERENTIAL" localSheetId="10" hidden="1">[18]TAB25b!#REF!</definedName>
    <definedName name="__123Graph_XDIFFERENTIAL" localSheetId="8" hidden="1">[18]TAB25b!#REF!</definedName>
    <definedName name="__123Graph_XDIFFERENTIAL" localSheetId="25" hidden="1">[18]TAB25b!#REF!</definedName>
    <definedName name="__123Graph_XDIFFERENTIAL" localSheetId="31" hidden="1">[18]TAB25b!#REF!</definedName>
    <definedName name="__123Graph_XDIFFERENTIAL" localSheetId="35" hidden="1">[18]TAB25b!#REF!</definedName>
    <definedName name="__123Graph_XDIFFERENTIAL" localSheetId="41" hidden="1">[26]TAB25b!#REF!</definedName>
    <definedName name="__123Graph_XDIFFERENTIAL" localSheetId="42" hidden="1">[26]TAB25b!#REF!</definedName>
    <definedName name="__123Graph_XDIFFERENTIAL" localSheetId="43" hidden="1">[26]TAB25b!#REF!</definedName>
    <definedName name="__123Graph_XDIFFERENTIAL" localSheetId="46" hidden="1">[18]TAB25b!#REF!</definedName>
    <definedName name="__123Graph_XDIFFERENTIAL" localSheetId="47" hidden="1">[18]TAB25b!#REF!</definedName>
    <definedName name="__123Graph_XDIFFERENTIAL" localSheetId="48" hidden="1">[26]TAB25b!#REF!</definedName>
    <definedName name="__123Graph_XDIFFERENTIAL" localSheetId="52" hidden="1">[26]TAB25b!#REF!</definedName>
    <definedName name="__123Graph_XDIFFERENTIAL" localSheetId="14" hidden="1">[18]TAB25b!#REF!</definedName>
    <definedName name="__123Graph_XDIFFERENTIAL" localSheetId="56" hidden="1">[26]TAB25b!#REF!</definedName>
    <definedName name="__123Graph_XDIFFERENTIAL" localSheetId="15" hidden="1">[18]TAB25b!#REF!</definedName>
    <definedName name="__123Graph_XDIFFERENTIAL" localSheetId="66" hidden="1">[18]TAB25b!#REF!</definedName>
    <definedName name="__123Graph_XDIFFERENTIAL" hidden="1">[18]TAB25b!#REF!</definedName>
    <definedName name="__123Graph_XSPREAD" localSheetId="76" hidden="1">[18]TAB25b!#REF!</definedName>
    <definedName name="__123Graph_XSPREAD" localSheetId="10" hidden="1">[18]TAB25b!#REF!</definedName>
    <definedName name="__123Graph_XSPREAD" localSheetId="8" hidden="1">[18]TAB25b!#REF!</definedName>
    <definedName name="__123Graph_XSPREAD" localSheetId="25" hidden="1">[18]TAB25b!#REF!</definedName>
    <definedName name="__123Graph_XSPREAD" localSheetId="31" hidden="1">[18]TAB25b!#REF!</definedName>
    <definedName name="__123Graph_XSPREAD" localSheetId="35" hidden="1">[18]TAB25b!#REF!</definedName>
    <definedName name="__123Graph_XSPREAD" localSheetId="41" hidden="1">[26]TAB25b!#REF!</definedName>
    <definedName name="__123Graph_XSPREAD" localSheetId="42" hidden="1">[26]TAB25b!#REF!</definedName>
    <definedName name="__123Graph_XSPREAD" localSheetId="43" hidden="1">[26]TAB25b!#REF!</definedName>
    <definedName name="__123Graph_XSPREAD" localSheetId="48" hidden="1">[26]TAB25b!#REF!</definedName>
    <definedName name="__123Graph_XSPREAD" localSheetId="52" hidden="1">[26]TAB25b!#REF!</definedName>
    <definedName name="__123Graph_XSPREAD" localSheetId="14" hidden="1">[18]TAB25b!#REF!</definedName>
    <definedName name="__123Graph_XSPREAD" localSheetId="56" hidden="1">[26]TAB25b!#REF!</definedName>
    <definedName name="__123Graph_XSPREAD" localSheetId="15" hidden="1">[18]TAB25b!#REF!</definedName>
    <definedName name="__123Graph_XSPREAD" localSheetId="66" hidden="1">[18]TAB25b!#REF!</definedName>
    <definedName name="__123Graph_XSPREAD" hidden="1">[18]TAB25b!#REF!</definedName>
    <definedName name="__12INT_RESERVES" localSheetId="76">#REF!</definedName>
    <definedName name="__12INT_RESERVES" localSheetId="8">#REF!</definedName>
    <definedName name="__12INT_RESERVES" localSheetId="25">#REF!</definedName>
    <definedName name="__12INT_RESERVES" localSheetId="31">#REF!</definedName>
    <definedName name="__12INT_RESERVES" localSheetId="32">#REF!</definedName>
    <definedName name="__12INT_RESERVES" localSheetId="34">#REF!</definedName>
    <definedName name="__12INT_RESERVES" localSheetId="35">#REF!</definedName>
    <definedName name="__12INT_RESERVES" localSheetId="40">#REF!</definedName>
    <definedName name="__12INT_RESERVES" localSheetId="43">#REF!</definedName>
    <definedName name="__12INT_RESERVES" localSheetId="45">#REF!</definedName>
    <definedName name="__12INT_RESERVES" localSheetId="46">#REF!</definedName>
    <definedName name="__12INT_RESERVES" localSheetId="52">#REF!</definedName>
    <definedName name="__12INT_RESERVES" localSheetId="14">#REF!</definedName>
    <definedName name="__12INT_RESERVES" localSheetId="15">#REF!</definedName>
    <definedName name="__12INT_RESERVES" localSheetId="66">#REF!</definedName>
    <definedName name="__12INT_RESERVES">#REF!</definedName>
    <definedName name="__1r" localSheetId="76">#REF!</definedName>
    <definedName name="__1r" localSheetId="8">#REF!</definedName>
    <definedName name="__1r" localSheetId="25">#REF!</definedName>
    <definedName name="__1r" localSheetId="31">#REF!</definedName>
    <definedName name="__1r" localSheetId="32">#REF!</definedName>
    <definedName name="__1r" localSheetId="34">#REF!</definedName>
    <definedName name="__1r" localSheetId="35">#REF!</definedName>
    <definedName name="__1r" localSheetId="40">#REF!</definedName>
    <definedName name="__1r" localSheetId="45">#REF!</definedName>
    <definedName name="__1r" localSheetId="46">#REF!</definedName>
    <definedName name="__1r" localSheetId="14">#REF!</definedName>
    <definedName name="__1r" localSheetId="15">#REF!</definedName>
    <definedName name="__1r" localSheetId="66">#REF!</definedName>
    <definedName name="__1r">#REF!</definedName>
    <definedName name="__2Macros_Import_.qbop" localSheetId="74">[27]!'[Macros Import].qbop'</definedName>
    <definedName name="__2Macros_Import_.qbop" localSheetId="8">[27]!'[Macros Import].qbop'</definedName>
    <definedName name="__2Macros_Import_.qbop" localSheetId="40">[27]!'[Macros Import].qbop'</definedName>
    <definedName name="__2Macros_Import_.qbop" localSheetId="41">[27]!'[Macros Import].qbop'</definedName>
    <definedName name="__2Macros_Import_.qbop" localSheetId="42">[27]!'[Macros Import].qbop'</definedName>
    <definedName name="__2Macros_Import_.qbop" localSheetId="43">[27]!'[Macros Import].qbop'</definedName>
    <definedName name="__2Macros_Import_.qbop" localSheetId="45">[27]!'[Macros Import].qbop'</definedName>
    <definedName name="__2Macros_Import_.qbop" localSheetId="52">[27]!'[Macros Import].qbop'</definedName>
    <definedName name="__2Macros_Import_.qbop" localSheetId="14">[27]!'[Macros Import].qbop'</definedName>
    <definedName name="__2Macros_Import_.qbop" localSheetId="15">[27]!'[Macros Import].qbop'</definedName>
    <definedName name="__2Macros_Import_.qbop">[27]!'[Macros Import].qbop'</definedName>
    <definedName name="__3__123Graph_ACPI_ER_LOG" localSheetId="8" hidden="1">[19]ER!#REF!</definedName>
    <definedName name="__3__123Graph_ACPI_ER_LOG" localSheetId="25" hidden="1">[19]ER!#REF!</definedName>
    <definedName name="__3__123Graph_ACPI_ER_LOG" localSheetId="31" hidden="1">[19]ER!#REF!</definedName>
    <definedName name="__3__123Graph_ACPI_ER_LOG" localSheetId="35" hidden="1">[19]ER!#REF!</definedName>
    <definedName name="__3__123Graph_ACPI_ER_LOG" localSheetId="47" hidden="1">[19]ER!#REF!</definedName>
    <definedName name="__3__123Graph_ACPI_ER_LOG" localSheetId="14" hidden="1">[19]ER!#REF!</definedName>
    <definedName name="__3__123Graph_ACPI_ER_LOG" localSheetId="15" hidden="1">[19]ER!#REF!</definedName>
    <definedName name="__3__123Graph_ACPI_ER_LOG" localSheetId="66" hidden="1">[19]ER!#REF!</definedName>
    <definedName name="__3__123Graph_ACPI_ER_LOG" hidden="1">[19]ER!#REF!</definedName>
    <definedName name="__4__123Graph_BCPI_ER_LOG" localSheetId="8" hidden="1">[19]ER!#REF!</definedName>
    <definedName name="__4__123Graph_BCPI_ER_LOG" localSheetId="25" hidden="1">[19]ER!#REF!</definedName>
    <definedName name="__4__123Graph_BCPI_ER_LOG" localSheetId="31" hidden="1">[19]ER!#REF!</definedName>
    <definedName name="__4__123Graph_BCPI_ER_LOG" localSheetId="35" hidden="1">[19]ER!#REF!</definedName>
    <definedName name="__4__123Graph_BCPI_ER_LOG" localSheetId="47" hidden="1">[19]ER!#REF!</definedName>
    <definedName name="__4__123Graph_BCPI_ER_LOG" localSheetId="14" hidden="1">[19]ER!#REF!</definedName>
    <definedName name="__4__123Graph_BCPI_ER_LOG" localSheetId="15" hidden="1">[19]ER!#REF!</definedName>
    <definedName name="__4__123Graph_BCPI_ER_LOG" localSheetId="66" hidden="1">[19]ER!#REF!</definedName>
    <definedName name="__4__123Graph_BCPI_ER_LOG" hidden="1">[19]ER!#REF!</definedName>
    <definedName name="__5__123Graph_BIBA_IBRD" localSheetId="8" hidden="1">[19]WB!#REF!</definedName>
    <definedName name="__5__123Graph_BIBA_IBRD" localSheetId="25" hidden="1">[19]WB!#REF!</definedName>
    <definedName name="__5__123Graph_BIBA_IBRD" localSheetId="31" hidden="1">[19]WB!#REF!</definedName>
    <definedName name="__5__123Graph_BIBA_IBRD" localSheetId="35" hidden="1">[19]WB!#REF!</definedName>
    <definedName name="__5__123Graph_BIBA_IBRD" localSheetId="47" hidden="1">[19]WB!#REF!</definedName>
    <definedName name="__5__123Graph_BIBA_IBRD" localSheetId="14" hidden="1">[19]WB!#REF!</definedName>
    <definedName name="__5__123Graph_BIBA_IBRD" localSheetId="15" hidden="1">[19]WB!#REF!</definedName>
    <definedName name="__5__123Graph_BIBA_IBRD" localSheetId="66" hidden="1">[19]WB!#REF!</definedName>
    <definedName name="__5__123Graph_BIBA_IBRD" hidden="1">[19]WB!#REF!</definedName>
    <definedName name="__6B.2_B.3" localSheetId="76">#REF!</definedName>
    <definedName name="__6B.2_B.3" localSheetId="8">#REF!</definedName>
    <definedName name="__6B.2_B.3" localSheetId="25">#REF!</definedName>
    <definedName name="__6B.2_B.3" localSheetId="31">#REF!</definedName>
    <definedName name="__6B.2_B.3" localSheetId="32">#REF!</definedName>
    <definedName name="__6B.2_B.3" localSheetId="34">#REF!</definedName>
    <definedName name="__6B.2_B.3" localSheetId="35">#REF!</definedName>
    <definedName name="__6B.2_B.3" localSheetId="40">#REF!</definedName>
    <definedName name="__6B.2_B.3" localSheetId="43">#REF!</definedName>
    <definedName name="__6B.2_B.3" localSheetId="45">#REF!</definedName>
    <definedName name="__6B.2_B.3" localSheetId="46">#REF!</definedName>
    <definedName name="__6B.2_B.3" localSheetId="52">#REF!</definedName>
    <definedName name="__6B.2_B.3" localSheetId="14">#REF!</definedName>
    <definedName name="__6B.2_B.3" localSheetId="15">#REF!</definedName>
    <definedName name="__6B.2_B.3" localSheetId="66">#REF!</definedName>
    <definedName name="__6B.2_B.3">#REF!</definedName>
    <definedName name="__7B.4___5" localSheetId="76">#REF!</definedName>
    <definedName name="__7B.4___5" localSheetId="8">#REF!</definedName>
    <definedName name="__7B.4___5" localSheetId="25">#REF!</definedName>
    <definedName name="__7B.4___5" localSheetId="31">#REF!</definedName>
    <definedName name="__7B.4___5" localSheetId="32">#REF!</definedName>
    <definedName name="__7B.4___5" localSheetId="34">#REF!</definedName>
    <definedName name="__7B.4___5" localSheetId="35">#REF!</definedName>
    <definedName name="__7B.4___5" localSheetId="40">#REF!</definedName>
    <definedName name="__7B.4___5" localSheetId="45">#REF!</definedName>
    <definedName name="__7B.4___5" localSheetId="46">#REF!</definedName>
    <definedName name="__7B.4___5" localSheetId="14">#REF!</definedName>
    <definedName name="__7B.4___5" localSheetId="15">#REF!</definedName>
    <definedName name="__7B.4___5" localSheetId="66">#REF!</definedName>
    <definedName name="__7B.4___5">#REF!</definedName>
    <definedName name="__8CONSOL_B2" localSheetId="76">#REF!</definedName>
    <definedName name="__8CONSOL_B2" localSheetId="8">#REF!</definedName>
    <definedName name="__8CONSOL_B2" localSheetId="25">#REF!</definedName>
    <definedName name="__8CONSOL_B2" localSheetId="31">#REF!</definedName>
    <definedName name="__8CONSOL_B2" localSheetId="32">#REF!</definedName>
    <definedName name="__8CONSOL_B2" localSheetId="34">#REF!</definedName>
    <definedName name="__8CONSOL_B2" localSheetId="35">#REF!</definedName>
    <definedName name="__8CONSOL_B2" localSheetId="40">#REF!</definedName>
    <definedName name="__8CONSOL_B2" localSheetId="45">#REF!</definedName>
    <definedName name="__8CONSOL_B2" localSheetId="46">#REF!</definedName>
    <definedName name="__8CONSOL_B2" localSheetId="14">#REF!</definedName>
    <definedName name="__8CONSOL_B2" localSheetId="15">#REF!</definedName>
    <definedName name="__8CONSOL_B2">#REF!</definedName>
    <definedName name="__9CONSOL_DEPOSITS" localSheetId="76">'[28]A 11'!#REF!</definedName>
    <definedName name="__9CONSOL_DEPOSITS" localSheetId="8">'[28]A 11'!#REF!</definedName>
    <definedName name="__9CONSOL_DEPOSITS" localSheetId="25">'[28]A 11'!#REF!</definedName>
    <definedName name="__9CONSOL_DEPOSITS" localSheetId="31">'[28]A 11'!#REF!</definedName>
    <definedName name="__9CONSOL_DEPOSITS" localSheetId="40">'[28]A 11'!#REF!</definedName>
    <definedName name="__9CONSOL_DEPOSITS" localSheetId="45">'[28]A 11'!#REF!</definedName>
    <definedName name="__9CONSOL_DEPOSITS" localSheetId="46">'[28]A 11'!#REF!</definedName>
    <definedName name="__9CONSOL_DEPOSITS" localSheetId="14">'[28]A 11'!#REF!</definedName>
    <definedName name="__9CONSOL_DEPOSITS" localSheetId="15">'[28]A 11'!#REF!</definedName>
    <definedName name="__9CONSOL_DEPOSITS">'[28]A 11'!#REF!</definedName>
    <definedName name="__asd1" localSheetId="8">[7]!__asd1</definedName>
    <definedName name="__asd1">[7]!__asd1</definedName>
    <definedName name="__AUS1" localSheetId="76">#REF!</definedName>
    <definedName name="__AUS1" localSheetId="8">#REF!</definedName>
    <definedName name="__AUS1" localSheetId="25">#REF!</definedName>
    <definedName name="__AUS1" localSheetId="31">#REF!</definedName>
    <definedName name="__AUS1" localSheetId="32">#REF!</definedName>
    <definedName name="__AUS1" localSheetId="34">#REF!</definedName>
    <definedName name="__AUS1" localSheetId="35">#REF!</definedName>
    <definedName name="__AUS1" localSheetId="40">#REF!</definedName>
    <definedName name="__AUS1" localSheetId="41">#REF!</definedName>
    <definedName name="__AUS1" localSheetId="42">#REF!</definedName>
    <definedName name="__AUS1" localSheetId="43">#REF!</definedName>
    <definedName name="__AUS1" localSheetId="45">#REF!</definedName>
    <definedName name="__AUS1" localSheetId="46">#REF!</definedName>
    <definedName name="__AUS1" localSheetId="48">#REF!</definedName>
    <definedName name="__AUS1" localSheetId="52">#REF!</definedName>
    <definedName name="__AUS1" localSheetId="14">#REF!</definedName>
    <definedName name="__AUS1" localSheetId="56">#REF!</definedName>
    <definedName name="__AUS1" localSheetId="15">#REF!</definedName>
    <definedName name="__AUS1" localSheetId="66">#REF!</definedName>
    <definedName name="__AUS1">#REF!</definedName>
    <definedName name="__BOP2" localSheetId="76">[29]BoP!#REF!</definedName>
    <definedName name="__BOP2" localSheetId="8">[29]BoP!#REF!</definedName>
    <definedName name="__BOP2" localSheetId="25">[29]BoP!#REF!</definedName>
    <definedName name="__BOP2" localSheetId="31">[29]BoP!#REF!</definedName>
    <definedName name="__BOP2" localSheetId="40">[29]BoP!#REF!</definedName>
    <definedName name="__BOP2" localSheetId="45">[29]BoP!#REF!</definedName>
    <definedName name="__BOP2" localSheetId="46">[29]BoP!#REF!</definedName>
    <definedName name="__BOP2" localSheetId="14">[29]BoP!#REF!</definedName>
    <definedName name="__BOP2" localSheetId="15">[29]BoP!#REF!</definedName>
    <definedName name="__BOP2" localSheetId="66">[29]BoP!#REF!</definedName>
    <definedName name="__BOP2">[29]BoP!#REF!</definedName>
    <definedName name="__DEG1" localSheetId="76">#REF!</definedName>
    <definedName name="__DEG1" localSheetId="8">#REF!</definedName>
    <definedName name="__DEG1" localSheetId="25">#REF!</definedName>
    <definedName name="__DEG1" localSheetId="31">#REF!</definedName>
    <definedName name="__DEG1" localSheetId="32">#REF!</definedName>
    <definedName name="__DEG1" localSheetId="34">#REF!</definedName>
    <definedName name="__DEG1" localSheetId="35">#REF!</definedName>
    <definedName name="__DEG1" localSheetId="40">#REF!</definedName>
    <definedName name="__DEG1" localSheetId="41">#REF!</definedName>
    <definedName name="__DEG1" localSheetId="42">#REF!</definedName>
    <definedName name="__DEG1" localSheetId="43">#REF!</definedName>
    <definedName name="__DEG1" localSheetId="45">#REF!</definedName>
    <definedName name="__DEG1" localSheetId="46">#REF!</definedName>
    <definedName name="__DEG1" localSheetId="48">#REF!</definedName>
    <definedName name="__DEG1" localSheetId="52">#REF!</definedName>
    <definedName name="__DEG1" localSheetId="14">#REF!</definedName>
    <definedName name="__DEG1" localSheetId="56">#REF!</definedName>
    <definedName name="__DEG1" localSheetId="15">#REF!</definedName>
    <definedName name="__DEG1" localSheetId="66">#REF!</definedName>
    <definedName name="__DEG1">#REF!</definedName>
    <definedName name="__DKR1" localSheetId="76">#REF!</definedName>
    <definedName name="__DKR1" localSheetId="8">#REF!</definedName>
    <definedName name="__DKR1" localSheetId="25">#REF!</definedName>
    <definedName name="__DKR1" localSheetId="31">#REF!</definedName>
    <definedName name="__DKR1" localSheetId="32">#REF!</definedName>
    <definedName name="__DKR1" localSheetId="34">#REF!</definedName>
    <definedName name="__DKR1" localSheetId="35">#REF!</definedName>
    <definedName name="__DKR1" localSheetId="40">#REF!</definedName>
    <definedName name="__DKR1" localSheetId="41">#REF!</definedName>
    <definedName name="__DKR1" localSheetId="42">#REF!</definedName>
    <definedName name="__DKR1" localSheetId="43">#REF!</definedName>
    <definedName name="__DKR1" localSheetId="45">#REF!</definedName>
    <definedName name="__DKR1" localSheetId="46">#REF!</definedName>
    <definedName name="__DKR1" localSheetId="48">#REF!</definedName>
    <definedName name="__DKR1" localSheetId="52">#REF!</definedName>
    <definedName name="__DKR1" localSheetId="14">#REF!</definedName>
    <definedName name="__DKR1" localSheetId="56">#REF!</definedName>
    <definedName name="__DKR1" localSheetId="15">#REF!</definedName>
    <definedName name="__DKR1" localSheetId="66">#REF!</definedName>
    <definedName name="__DKR1">#REF!</definedName>
    <definedName name="__ECU1" localSheetId="76">#REF!</definedName>
    <definedName name="__ECU1" localSheetId="8">#REF!</definedName>
    <definedName name="__ECU1" localSheetId="25">#REF!</definedName>
    <definedName name="__ECU1" localSheetId="31">#REF!</definedName>
    <definedName name="__ECU1" localSheetId="32">#REF!</definedName>
    <definedName name="__ECU1" localSheetId="34">#REF!</definedName>
    <definedName name="__ECU1" localSheetId="35">#REF!</definedName>
    <definedName name="__ECU1" localSheetId="40">#REF!</definedName>
    <definedName name="__ECU1" localSheetId="41">#REF!</definedName>
    <definedName name="__ECU1" localSheetId="42">#REF!</definedName>
    <definedName name="__ECU1" localSheetId="43">#REF!</definedName>
    <definedName name="__ECU1" localSheetId="45">#REF!</definedName>
    <definedName name="__ECU1" localSheetId="46">#REF!</definedName>
    <definedName name="__ECU1" localSheetId="48">#REF!</definedName>
    <definedName name="__ECU1" localSheetId="52">#REF!</definedName>
    <definedName name="__ECU1" localSheetId="14">#REF!</definedName>
    <definedName name="__ECU1" localSheetId="56">#REF!</definedName>
    <definedName name="__ECU1" localSheetId="15">#REF!</definedName>
    <definedName name="__ECU1">#REF!</definedName>
    <definedName name="__END94" localSheetId="76">#REF!</definedName>
    <definedName name="__END94" localSheetId="25">#REF!</definedName>
    <definedName name="__END94" localSheetId="31">#REF!</definedName>
    <definedName name="__END94" localSheetId="32">#REF!</definedName>
    <definedName name="__END94" localSheetId="34">#REF!</definedName>
    <definedName name="__END94" localSheetId="35">#REF!</definedName>
    <definedName name="__END94" localSheetId="40">#REF!</definedName>
    <definedName name="__END94" localSheetId="45">#REF!</definedName>
    <definedName name="__END94" localSheetId="46">#REF!</definedName>
    <definedName name="__END94" localSheetId="14">#REF!</definedName>
    <definedName name="__END94" localSheetId="15">#REF!</definedName>
    <definedName name="__END94">#REF!</definedName>
    <definedName name="__ESC1" localSheetId="76">#REF!</definedName>
    <definedName name="__ESC1" localSheetId="25">#REF!</definedName>
    <definedName name="__ESC1" localSheetId="31">#REF!</definedName>
    <definedName name="__ESC1" localSheetId="32">#REF!</definedName>
    <definedName name="__ESC1" localSheetId="34">#REF!</definedName>
    <definedName name="__ESC1" localSheetId="35">#REF!</definedName>
    <definedName name="__ESC1" localSheetId="40">#REF!</definedName>
    <definedName name="__ESC1" localSheetId="41">#REF!</definedName>
    <definedName name="__ESC1" localSheetId="42">#REF!</definedName>
    <definedName name="__ESC1" localSheetId="43">#REF!</definedName>
    <definedName name="__ESC1" localSheetId="45">#REF!</definedName>
    <definedName name="__ESC1" localSheetId="46">#REF!</definedName>
    <definedName name="__ESC1" localSheetId="48">#REF!</definedName>
    <definedName name="__ESC1" localSheetId="52">#REF!</definedName>
    <definedName name="__ESC1" localSheetId="14">#REF!</definedName>
    <definedName name="__ESC1" localSheetId="56">#REF!</definedName>
    <definedName name="__ESC1" localSheetId="15">#REF!</definedName>
    <definedName name="__ESC1">#REF!</definedName>
    <definedName name="__F" localSheetId="76" hidden="1">'[10]Fax a enviar'!#REF!</definedName>
    <definedName name="__F" localSheetId="25" hidden="1">'[10]Fax a enviar'!#REF!</definedName>
    <definedName name="__F" localSheetId="31" hidden="1">'[10]Fax a enviar'!#REF!</definedName>
    <definedName name="__F" localSheetId="40" hidden="1">'[10]Fax a enviar'!#REF!</definedName>
    <definedName name="__F" localSheetId="45" hidden="1">'[10]Fax a enviar'!#REF!</definedName>
    <definedName name="__F" localSheetId="46" hidden="1">'[10]Fax a enviar'!#REF!</definedName>
    <definedName name="__F" hidden="1">'[10]Fax a enviar'!#REF!</definedName>
    <definedName name="__FAL2" localSheetId="76">#REF!</definedName>
    <definedName name="__FAL2" localSheetId="8">#REF!</definedName>
    <definedName name="__FAL2" localSheetId="25">#REF!</definedName>
    <definedName name="__FAL2" localSheetId="31">#REF!</definedName>
    <definedName name="__FAL2" localSheetId="32">#REF!</definedName>
    <definedName name="__FAL2" localSheetId="34">#REF!</definedName>
    <definedName name="__FAL2" localSheetId="35">#REF!</definedName>
    <definedName name="__FAL2" localSheetId="40">#REF!</definedName>
    <definedName name="__FAL2" localSheetId="41">#REF!</definedName>
    <definedName name="__FAL2" localSheetId="42">#REF!</definedName>
    <definedName name="__FAL2" localSheetId="43">#REF!</definedName>
    <definedName name="__FAL2" localSheetId="45">#REF!</definedName>
    <definedName name="__FAL2" localSheetId="46">#REF!</definedName>
    <definedName name="__FAL2" localSheetId="48">#REF!</definedName>
    <definedName name="__FAL2" localSheetId="52">#REF!</definedName>
    <definedName name="__FAL2" localSheetId="14">#REF!</definedName>
    <definedName name="__FAL2" localSheetId="56">#REF!</definedName>
    <definedName name="__FAL2" localSheetId="15">#REF!</definedName>
    <definedName name="__FAL2" localSheetId="66">#REF!</definedName>
    <definedName name="__FAL2">#REF!</definedName>
    <definedName name="__FAL3" localSheetId="76">#REF!</definedName>
    <definedName name="__FAL3" localSheetId="8">#REF!</definedName>
    <definedName name="__FAL3" localSheetId="25">#REF!</definedName>
    <definedName name="__FAL3" localSheetId="31">#REF!</definedName>
    <definedName name="__FAL3" localSheetId="32">#REF!</definedName>
    <definedName name="__FAL3" localSheetId="34">#REF!</definedName>
    <definedName name="__FAL3" localSheetId="35">#REF!</definedName>
    <definedName name="__FAL3" localSheetId="40">#REF!</definedName>
    <definedName name="__FAL3" localSheetId="41">#REF!</definedName>
    <definedName name="__FAL3" localSheetId="42">#REF!</definedName>
    <definedName name="__FAL3" localSheetId="43">#REF!</definedName>
    <definedName name="__FAL3" localSheetId="45">#REF!</definedName>
    <definedName name="__FAL3" localSheetId="46">#REF!</definedName>
    <definedName name="__FAL3" localSheetId="48">#REF!</definedName>
    <definedName name="__FAL3" localSheetId="52">#REF!</definedName>
    <definedName name="__FAL3" localSheetId="14">#REF!</definedName>
    <definedName name="__FAL3" localSheetId="56">#REF!</definedName>
    <definedName name="__FAL3" localSheetId="15">#REF!</definedName>
    <definedName name="__FAL3" localSheetId="66">#REF!</definedName>
    <definedName name="__FAL3">#REF!</definedName>
    <definedName name="__FAL4" localSheetId="76">#REF!</definedName>
    <definedName name="__FAL4" localSheetId="8">#REF!</definedName>
    <definedName name="__FAL4" localSheetId="25">#REF!</definedName>
    <definedName name="__FAL4" localSheetId="31">#REF!</definedName>
    <definedName name="__FAL4" localSheetId="32">#REF!</definedName>
    <definedName name="__FAL4" localSheetId="34">#REF!</definedName>
    <definedName name="__FAL4" localSheetId="35">#REF!</definedName>
    <definedName name="__FAL4" localSheetId="40">#REF!</definedName>
    <definedName name="__FAL4" localSheetId="41">#REF!</definedName>
    <definedName name="__FAL4" localSheetId="42">#REF!</definedName>
    <definedName name="__FAL4" localSheetId="43">#REF!</definedName>
    <definedName name="__FAL4" localSheetId="45">#REF!</definedName>
    <definedName name="__FAL4" localSheetId="46">#REF!</definedName>
    <definedName name="__FAL4" localSheetId="48">#REF!</definedName>
    <definedName name="__FAL4" localSheetId="52">#REF!</definedName>
    <definedName name="__FAL4" localSheetId="14">#REF!</definedName>
    <definedName name="__FAL4" localSheetId="56">#REF!</definedName>
    <definedName name="__FAL4" localSheetId="15">#REF!</definedName>
    <definedName name="__FAL4">#REF!</definedName>
    <definedName name="__FAL5" localSheetId="76">#REF!</definedName>
    <definedName name="__FAL5" localSheetId="25">#REF!</definedName>
    <definedName name="__FAL5" localSheetId="31">#REF!</definedName>
    <definedName name="__FAL5" localSheetId="32">#REF!</definedName>
    <definedName name="__FAL5" localSheetId="34">#REF!</definedName>
    <definedName name="__FAL5" localSheetId="35">#REF!</definedName>
    <definedName name="__FAL5" localSheetId="40">#REF!</definedName>
    <definedName name="__FAL5" localSheetId="41">#REF!</definedName>
    <definedName name="__FAL5" localSheetId="42">#REF!</definedName>
    <definedName name="__FAL5" localSheetId="43">#REF!</definedName>
    <definedName name="__FAL5" localSheetId="45">#REF!</definedName>
    <definedName name="__FAL5" localSheetId="46">#REF!</definedName>
    <definedName name="__FAL5" localSheetId="48">#REF!</definedName>
    <definedName name="__FAL5" localSheetId="52">#REF!</definedName>
    <definedName name="__FAL5" localSheetId="14">#REF!</definedName>
    <definedName name="__FAL5" localSheetId="56">#REF!</definedName>
    <definedName name="__FAL5" localSheetId="15">#REF!</definedName>
    <definedName name="__FAL5">#REF!</definedName>
    <definedName name="__FAL6" localSheetId="76">#REF!</definedName>
    <definedName name="__FAL6" localSheetId="25">#REF!</definedName>
    <definedName name="__FAL6" localSheetId="31">#REF!</definedName>
    <definedName name="__FAL6" localSheetId="32">#REF!</definedName>
    <definedName name="__FAL6" localSheetId="34">#REF!</definedName>
    <definedName name="__FAL6" localSheetId="35">#REF!</definedName>
    <definedName name="__FAL6" localSheetId="40">#REF!</definedName>
    <definedName name="__FAL6" localSheetId="41">#REF!</definedName>
    <definedName name="__FAL6" localSheetId="42">#REF!</definedName>
    <definedName name="__FAL6" localSheetId="43">#REF!</definedName>
    <definedName name="__FAL6" localSheetId="45">#REF!</definedName>
    <definedName name="__FAL6" localSheetId="46">#REF!</definedName>
    <definedName name="__FAL6" localSheetId="48">#REF!</definedName>
    <definedName name="__FAL6" localSheetId="52">#REF!</definedName>
    <definedName name="__FAL6" localSheetId="14">#REF!</definedName>
    <definedName name="__FAL6" localSheetId="56">#REF!</definedName>
    <definedName name="__FAL6" localSheetId="15">#REF!</definedName>
    <definedName name="__FAL6">#REF!</definedName>
    <definedName name="__FAL7" localSheetId="76">#REF!</definedName>
    <definedName name="__FAL7" localSheetId="25">#REF!</definedName>
    <definedName name="__FAL7" localSheetId="31">#REF!</definedName>
    <definedName name="__FAL7" localSheetId="32">#REF!</definedName>
    <definedName name="__FAL7" localSheetId="34">#REF!</definedName>
    <definedName name="__FAL7" localSheetId="35">#REF!</definedName>
    <definedName name="__FAL7" localSheetId="40">#REF!</definedName>
    <definedName name="__FAL7" localSheetId="41">#REF!</definedName>
    <definedName name="__FAL7" localSheetId="42">#REF!</definedName>
    <definedName name="__FAL7" localSheetId="43">#REF!</definedName>
    <definedName name="__FAL7" localSheetId="45">#REF!</definedName>
    <definedName name="__FAL7" localSheetId="46">#REF!</definedName>
    <definedName name="__FAL7" localSheetId="48">#REF!</definedName>
    <definedName name="__FAL7" localSheetId="52">#REF!</definedName>
    <definedName name="__FAL7" localSheetId="14">#REF!</definedName>
    <definedName name="__FAL7" localSheetId="56">#REF!</definedName>
    <definedName name="__FAL7" localSheetId="15">#REF!</definedName>
    <definedName name="__FAL7">#REF!</definedName>
    <definedName name="__FMK1" localSheetId="76">#REF!</definedName>
    <definedName name="__FMK1" localSheetId="25">#REF!</definedName>
    <definedName name="__FMK1" localSheetId="31">#REF!</definedName>
    <definedName name="__FMK1" localSheetId="32">#REF!</definedName>
    <definedName name="__FMK1" localSheetId="34">#REF!</definedName>
    <definedName name="__FMK1" localSheetId="35">#REF!</definedName>
    <definedName name="__FMK1" localSheetId="40">#REF!</definedName>
    <definedName name="__FMK1" localSheetId="41">#REF!</definedName>
    <definedName name="__FMK1" localSheetId="42">#REF!</definedName>
    <definedName name="__FMK1" localSheetId="43">#REF!</definedName>
    <definedName name="__FMK1" localSheetId="45">#REF!</definedName>
    <definedName name="__FMK1" localSheetId="46">#REF!</definedName>
    <definedName name="__FMK1" localSheetId="48">#REF!</definedName>
    <definedName name="__FMK1" localSheetId="52">#REF!</definedName>
    <definedName name="__FMK1" localSheetId="14">#REF!</definedName>
    <definedName name="__FMK1" localSheetId="56">#REF!</definedName>
    <definedName name="__FMK1" localSheetId="15">#REF!</definedName>
    <definedName name="__FMK1">#REF!</definedName>
    <definedName name="__IKR1" localSheetId="76">#REF!</definedName>
    <definedName name="__IKR1" localSheetId="25">#REF!</definedName>
    <definedName name="__IKR1" localSheetId="31">#REF!</definedName>
    <definedName name="__IKR1" localSheetId="32">#REF!</definedName>
    <definedName name="__IKR1" localSheetId="34">#REF!</definedName>
    <definedName name="__IKR1" localSheetId="35">#REF!</definedName>
    <definedName name="__IKR1" localSheetId="40">#REF!</definedName>
    <definedName name="__IKR1" localSheetId="41">#REF!</definedName>
    <definedName name="__IKR1" localSheetId="42">#REF!</definedName>
    <definedName name="__IKR1" localSheetId="43">#REF!</definedName>
    <definedName name="__IKR1" localSheetId="45">#REF!</definedName>
    <definedName name="__IKR1" localSheetId="46">#REF!</definedName>
    <definedName name="__IKR1" localSheetId="48">#REF!</definedName>
    <definedName name="__IKR1" localSheetId="52">#REF!</definedName>
    <definedName name="__IKR1" localSheetId="14">#REF!</definedName>
    <definedName name="__IKR1" localSheetId="56">#REF!</definedName>
    <definedName name="__IKR1" localSheetId="15">#REF!</definedName>
    <definedName name="__IKR1">#REF!</definedName>
    <definedName name="__IRP1" localSheetId="76">#REF!</definedName>
    <definedName name="__IRP1" localSheetId="25">#REF!</definedName>
    <definedName name="__IRP1" localSheetId="31">#REF!</definedName>
    <definedName name="__IRP1" localSheetId="32">#REF!</definedName>
    <definedName name="__IRP1" localSheetId="34">#REF!</definedName>
    <definedName name="__IRP1" localSheetId="35">#REF!</definedName>
    <definedName name="__IRP1" localSheetId="40">#REF!</definedName>
    <definedName name="__IRP1" localSheetId="41">#REF!</definedName>
    <definedName name="__IRP1" localSheetId="42">#REF!</definedName>
    <definedName name="__IRP1" localSheetId="43">#REF!</definedName>
    <definedName name="__IRP1" localSheetId="45">#REF!</definedName>
    <definedName name="__IRP1" localSheetId="46">#REF!</definedName>
    <definedName name="__IRP1" localSheetId="48">#REF!</definedName>
    <definedName name="__IRP1" localSheetId="52">#REF!</definedName>
    <definedName name="__IRP1" localSheetId="14">#REF!</definedName>
    <definedName name="__IRP1" localSheetId="56">#REF!</definedName>
    <definedName name="__IRP1" localSheetId="15">#REF!</definedName>
    <definedName name="__IRP1">#REF!</definedName>
    <definedName name="__LIT1" localSheetId="76">#REF!</definedName>
    <definedName name="__LIT1" localSheetId="25">#REF!</definedName>
    <definedName name="__LIT1" localSheetId="31">#REF!</definedName>
    <definedName name="__LIT1" localSheetId="32">#REF!</definedName>
    <definedName name="__LIT1" localSheetId="34">#REF!</definedName>
    <definedName name="__LIT1" localSheetId="35">#REF!</definedName>
    <definedName name="__LIT1" localSheetId="40">#REF!</definedName>
    <definedName name="__LIT1" localSheetId="41">#REF!</definedName>
    <definedName name="__LIT1" localSheetId="42">#REF!</definedName>
    <definedName name="__LIT1" localSheetId="43">#REF!</definedName>
    <definedName name="__LIT1" localSheetId="45">#REF!</definedName>
    <definedName name="__LIT1" localSheetId="46">#REF!</definedName>
    <definedName name="__LIT1" localSheetId="48">#REF!</definedName>
    <definedName name="__LIT1" localSheetId="52">#REF!</definedName>
    <definedName name="__LIT1" localSheetId="14">#REF!</definedName>
    <definedName name="__LIT1" localSheetId="56">#REF!</definedName>
    <definedName name="__LIT1" localSheetId="15">#REF!</definedName>
    <definedName name="__LIT1">#REF!</definedName>
    <definedName name="__MEX1" localSheetId="76">#REF!</definedName>
    <definedName name="__MEX1" localSheetId="25">#REF!</definedName>
    <definedName name="__MEX1" localSheetId="31">#REF!</definedName>
    <definedName name="__MEX1" localSheetId="32">#REF!</definedName>
    <definedName name="__MEX1" localSheetId="34">#REF!</definedName>
    <definedName name="__MEX1" localSheetId="35">#REF!</definedName>
    <definedName name="__MEX1" localSheetId="40">#REF!</definedName>
    <definedName name="__MEX1" localSheetId="41">#REF!</definedName>
    <definedName name="__MEX1" localSheetId="42">#REF!</definedName>
    <definedName name="__MEX1" localSheetId="43">#REF!</definedName>
    <definedName name="__MEX1" localSheetId="45">#REF!</definedName>
    <definedName name="__MEX1" localSheetId="46">#REF!</definedName>
    <definedName name="__MEX1" localSheetId="48">#REF!</definedName>
    <definedName name="__MEX1" localSheetId="52">#REF!</definedName>
    <definedName name="__MEX1" localSheetId="14">#REF!</definedName>
    <definedName name="__MEX1" localSheetId="56">#REF!</definedName>
    <definedName name="__MEX1" localSheetId="15">#REF!</definedName>
    <definedName name="__MEX1">#REF!</definedName>
    <definedName name="__PTA1" localSheetId="76">#REF!</definedName>
    <definedName name="__PTA1" localSheetId="25">#REF!</definedName>
    <definedName name="__PTA1" localSheetId="31">#REF!</definedName>
    <definedName name="__PTA1" localSheetId="32">#REF!</definedName>
    <definedName name="__PTA1" localSheetId="34">#REF!</definedName>
    <definedName name="__PTA1" localSheetId="35">#REF!</definedName>
    <definedName name="__PTA1" localSheetId="40">#REF!</definedName>
    <definedName name="__PTA1" localSheetId="41">#REF!</definedName>
    <definedName name="__PTA1" localSheetId="42">#REF!</definedName>
    <definedName name="__PTA1" localSheetId="43">#REF!</definedName>
    <definedName name="__PTA1" localSheetId="45">#REF!</definedName>
    <definedName name="__PTA1" localSheetId="46">#REF!</definedName>
    <definedName name="__PTA1" localSheetId="48">#REF!</definedName>
    <definedName name="__PTA1" localSheetId="52">#REF!</definedName>
    <definedName name="__PTA1" localSheetId="14">#REF!</definedName>
    <definedName name="__PTA1" localSheetId="56">#REF!</definedName>
    <definedName name="__PTA1" localSheetId="15">#REF!</definedName>
    <definedName name="__PTA1">#REF!</definedName>
    <definedName name="__RES2" localSheetId="76">[29]RES!#REF!</definedName>
    <definedName name="__RES2" localSheetId="25">[29]RES!#REF!</definedName>
    <definedName name="__RES2" localSheetId="31">[29]RES!#REF!</definedName>
    <definedName name="__RES2" localSheetId="40">[29]RES!#REF!</definedName>
    <definedName name="__RES2" localSheetId="45">[29]RES!#REF!</definedName>
    <definedName name="__RES2" localSheetId="46">[29]RES!#REF!</definedName>
    <definedName name="__RES2">[29]RES!#REF!</definedName>
    <definedName name="__ROS1">#N/A</definedName>
    <definedName name="__ROS2">#N/A</definedName>
    <definedName name="__ROS3">#N/A</definedName>
    <definedName name="__ROS4">#N/A</definedName>
    <definedName name="__SAR1" localSheetId="76">#REF!</definedName>
    <definedName name="__SAR1" localSheetId="8">#REF!</definedName>
    <definedName name="__SAR1" localSheetId="25">#REF!</definedName>
    <definedName name="__SAR1" localSheetId="31">#REF!</definedName>
    <definedName name="__SAR1" localSheetId="32">#REF!</definedName>
    <definedName name="__SAR1" localSheetId="34">#REF!</definedName>
    <definedName name="__SAR1" localSheetId="35">#REF!</definedName>
    <definedName name="__SAR1" localSheetId="40">#REF!</definedName>
    <definedName name="__SAR1" localSheetId="41">#REF!</definedName>
    <definedName name="__SAR1" localSheetId="42">#REF!</definedName>
    <definedName name="__SAR1" localSheetId="43">#REF!</definedName>
    <definedName name="__SAR1" localSheetId="45">#REF!</definedName>
    <definedName name="__SAR1" localSheetId="46">#REF!</definedName>
    <definedName name="__SAR1" localSheetId="48">#REF!</definedName>
    <definedName name="__SAR1" localSheetId="52">#REF!</definedName>
    <definedName name="__SAR1" localSheetId="14">#REF!</definedName>
    <definedName name="__SAR1" localSheetId="56">#REF!</definedName>
    <definedName name="__SAR1" localSheetId="15">#REF!</definedName>
    <definedName name="__SAR1" localSheetId="66">#REF!</definedName>
    <definedName name="__SAR1">#REF!</definedName>
    <definedName name="__SUM2" localSheetId="76">#REF!</definedName>
    <definedName name="__SUM2" localSheetId="8">#REF!</definedName>
    <definedName name="__SUM2" localSheetId="25">#REF!</definedName>
    <definedName name="__SUM2" localSheetId="31">#REF!</definedName>
    <definedName name="__SUM2" localSheetId="32">#REF!</definedName>
    <definedName name="__SUM2" localSheetId="34">#REF!</definedName>
    <definedName name="__SUM2" localSheetId="35">#REF!</definedName>
    <definedName name="__SUM2" localSheetId="40">#REF!</definedName>
    <definedName name="__SUM2" localSheetId="45">#REF!</definedName>
    <definedName name="__SUM2" localSheetId="46">#REF!</definedName>
    <definedName name="__SUM2" localSheetId="14">#REF!</definedName>
    <definedName name="__SUM2" localSheetId="15">#REF!</definedName>
    <definedName name="__SUM2" localSheetId="66">#REF!</definedName>
    <definedName name="__SUM2">#REF!</definedName>
    <definedName name="__TAB1" localSheetId="76">#REF!</definedName>
    <definedName name="__TAB1" localSheetId="8">#REF!</definedName>
    <definedName name="__TAB1" localSheetId="25">#REF!</definedName>
    <definedName name="__TAB1" localSheetId="31">#REF!</definedName>
    <definedName name="__TAB1" localSheetId="32">#REF!</definedName>
    <definedName name="__TAB1" localSheetId="34">#REF!</definedName>
    <definedName name="__TAB1" localSheetId="35">#REF!</definedName>
    <definedName name="__TAB1" localSheetId="40">#REF!</definedName>
    <definedName name="__TAB1" localSheetId="45">#REF!</definedName>
    <definedName name="__TAB1" localSheetId="46">#REF!</definedName>
    <definedName name="__TAB1" localSheetId="14">#REF!</definedName>
    <definedName name="__TAB1" localSheetId="15">#REF!</definedName>
    <definedName name="__TAB1">#REF!</definedName>
    <definedName name="__Tab19" localSheetId="76">#REF!</definedName>
    <definedName name="__Tab19" localSheetId="25">#REF!</definedName>
    <definedName name="__Tab19" localSheetId="31">#REF!</definedName>
    <definedName name="__Tab19" localSheetId="32">#REF!</definedName>
    <definedName name="__Tab19" localSheetId="34">#REF!</definedName>
    <definedName name="__Tab19" localSheetId="35">#REF!</definedName>
    <definedName name="__Tab19" localSheetId="40">#REF!</definedName>
    <definedName name="__Tab19" localSheetId="45">#REF!</definedName>
    <definedName name="__Tab19" localSheetId="46">#REF!</definedName>
    <definedName name="__Tab19" localSheetId="14">#REF!</definedName>
    <definedName name="__Tab19" localSheetId="15">#REF!</definedName>
    <definedName name="__Tab19">#REF!</definedName>
    <definedName name="__Tab20" localSheetId="76">#REF!</definedName>
    <definedName name="__Tab20" localSheetId="25">#REF!</definedName>
    <definedName name="__Tab20" localSheetId="31">#REF!</definedName>
    <definedName name="__Tab20" localSheetId="32">#REF!</definedName>
    <definedName name="__Tab20" localSheetId="34">#REF!</definedName>
    <definedName name="__Tab20" localSheetId="35">#REF!</definedName>
    <definedName name="__Tab20" localSheetId="40">#REF!</definedName>
    <definedName name="__Tab20" localSheetId="45">#REF!</definedName>
    <definedName name="__Tab20" localSheetId="46">#REF!</definedName>
    <definedName name="__Tab20" localSheetId="14">#REF!</definedName>
    <definedName name="__Tab20" localSheetId="15">#REF!</definedName>
    <definedName name="__Tab20">#REF!</definedName>
    <definedName name="__Tab21" localSheetId="76">#REF!</definedName>
    <definedName name="__Tab21" localSheetId="25">#REF!</definedName>
    <definedName name="__Tab21" localSheetId="31">#REF!</definedName>
    <definedName name="__Tab21" localSheetId="32">#REF!</definedName>
    <definedName name="__Tab21" localSheetId="34">#REF!</definedName>
    <definedName name="__Tab21" localSheetId="35">#REF!</definedName>
    <definedName name="__Tab21" localSheetId="40">#REF!</definedName>
    <definedName name="__Tab21" localSheetId="45">#REF!</definedName>
    <definedName name="__Tab21" localSheetId="46">#REF!</definedName>
    <definedName name="__Tab21" localSheetId="14">#REF!</definedName>
    <definedName name="__Tab21" localSheetId="15">#REF!</definedName>
    <definedName name="__Tab21">#REF!</definedName>
    <definedName name="__Tab22" localSheetId="76">#REF!</definedName>
    <definedName name="__Tab22" localSheetId="25">#REF!</definedName>
    <definedName name="__Tab22" localSheetId="31">#REF!</definedName>
    <definedName name="__Tab22" localSheetId="32">#REF!</definedName>
    <definedName name="__Tab22" localSheetId="34">#REF!</definedName>
    <definedName name="__Tab22" localSheetId="35">#REF!</definedName>
    <definedName name="__Tab22" localSheetId="40">#REF!</definedName>
    <definedName name="__Tab22" localSheetId="45">#REF!</definedName>
    <definedName name="__Tab22" localSheetId="46">#REF!</definedName>
    <definedName name="__Tab22" localSheetId="14">#REF!</definedName>
    <definedName name="__Tab22" localSheetId="15">#REF!</definedName>
    <definedName name="__Tab22">#REF!</definedName>
    <definedName name="__Tab23" localSheetId="76">#REF!</definedName>
    <definedName name="__Tab23" localSheetId="25">#REF!</definedName>
    <definedName name="__Tab23" localSheetId="31">#REF!</definedName>
    <definedName name="__Tab23" localSheetId="32">#REF!</definedName>
    <definedName name="__Tab23" localSheetId="34">#REF!</definedName>
    <definedName name="__Tab23" localSheetId="35">#REF!</definedName>
    <definedName name="__Tab23" localSheetId="40">#REF!</definedName>
    <definedName name="__Tab23" localSheetId="45">#REF!</definedName>
    <definedName name="__Tab23" localSheetId="46">#REF!</definedName>
    <definedName name="__Tab23" localSheetId="14">#REF!</definedName>
    <definedName name="__Tab23" localSheetId="15">#REF!</definedName>
    <definedName name="__Tab23">#REF!</definedName>
    <definedName name="__Tab24" localSheetId="76">#REF!</definedName>
    <definedName name="__Tab24" localSheetId="25">#REF!</definedName>
    <definedName name="__Tab24" localSheetId="31">#REF!</definedName>
    <definedName name="__Tab24" localSheetId="32">#REF!</definedName>
    <definedName name="__Tab24" localSheetId="34">#REF!</definedName>
    <definedName name="__Tab24" localSheetId="35">#REF!</definedName>
    <definedName name="__Tab24" localSheetId="40">#REF!</definedName>
    <definedName name="__Tab24" localSheetId="45">#REF!</definedName>
    <definedName name="__Tab24" localSheetId="46">#REF!</definedName>
    <definedName name="__Tab24" localSheetId="14">#REF!</definedName>
    <definedName name="__Tab24" localSheetId="15">#REF!</definedName>
    <definedName name="__Tab24">#REF!</definedName>
    <definedName name="__Tab26" localSheetId="76">#REF!</definedName>
    <definedName name="__Tab26" localSheetId="25">#REF!</definedName>
    <definedName name="__Tab26" localSheetId="31">#REF!</definedName>
    <definedName name="__Tab26" localSheetId="32">#REF!</definedName>
    <definedName name="__Tab26" localSheetId="34">#REF!</definedName>
    <definedName name="__Tab26" localSheetId="35">#REF!</definedName>
    <definedName name="__Tab26" localSheetId="40">#REF!</definedName>
    <definedName name="__Tab26" localSheetId="45">#REF!</definedName>
    <definedName name="__Tab26" localSheetId="46">#REF!</definedName>
    <definedName name="__Tab26" localSheetId="14">#REF!</definedName>
    <definedName name="__Tab26" localSheetId="15">#REF!</definedName>
    <definedName name="__Tab26">#REF!</definedName>
    <definedName name="__Tab27" localSheetId="76">#REF!</definedName>
    <definedName name="__Tab27" localSheetId="25">#REF!</definedName>
    <definedName name="__Tab27" localSheetId="31">#REF!</definedName>
    <definedName name="__Tab27" localSheetId="32">#REF!</definedName>
    <definedName name="__Tab27" localSheetId="34">#REF!</definedName>
    <definedName name="__Tab27" localSheetId="35">#REF!</definedName>
    <definedName name="__Tab27" localSheetId="40">#REF!</definedName>
    <definedName name="__Tab27" localSheetId="45">#REF!</definedName>
    <definedName name="__Tab27" localSheetId="46">#REF!</definedName>
    <definedName name="__Tab27" localSheetId="14">#REF!</definedName>
    <definedName name="__Tab27" localSheetId="15">#REF!</definedName>
    <definedName name="__Tab27">#REF!</definedName>
    <definedName name="__Tab28" localSheetId="76">#REF!</definedName>
    <definedName name="__Tab28" localSheetId="25">#REF!</definedName>
    <definedName name="__Tab28" localSheetId="31">#REF!</definedName>
    <definedName name="__Tab28" localSheetId="32">#REF!</definedName>
    <definedName name="__Tab28" localSheetId="34">#REF!</definedName>
    <definedName name="__Tab28" localSheetId="35">#REF!</definedName>
    <definedName name="__Tab28" localSheetId="40">#REF!</definedName>
    <definedName name="__Tab28" localSheetId="45">#REF!</definedName>
    <definedName name="__Tab28" localSheetId="46">#REF!</definedName>
    <definedName name="__Tab28" localSheetId="14">#REF!</definedName>
    <definedName name="__Tab28" localSheetId="15">#REF!</definedName>
    <definedName name="__Tab28">#REF!</definedName>
    <definedName name="__Tab29" localSheetId="76">#REF!</definedName>
    <definedName name="__Tab29" localSheetId="25">#REF!</definedName>
    <definedName name="__Tab29" localSheetId="31">#REF!</definedName>
    <definedName name="__Tab29" localSheetId="32">#REF!</definedName>
    <definedName name="__Tab29" localSheetId="34">#REF!</definedName>
    <definedName name="__Tab29" localSheetId="35">#REF!</definedName>
    <definedName name="__Tab29" localSheetId="40">#REF!</definedName>
    <definedName name="__Tab29" localSheetId="45">#REF!</definedName>
    <definedName name="__Tab29" localSheetId="46">#REF!</definedName>
    <definedName name="__Tab29" localSheetId="14">#REF!</definedName>
    <definedName name="__Tab29" localSheetId="15">#REF!</definedName>
    <definedName name="__Tab29">#REF!</definedName>
    <definedName name="__Tab30" localSheetId="76">#REF!</definedName>
    <definedName name="__Tab30" localSheetId="25">#REF!</definedName>
    <definedName name="__Tab30" localSheetId="31">#REF!</definedName>
    <definedName name="__Tab30" localSheetId="32">#REF!</definedName>
    <definedName name="__Tab30" localSheetId="34">#REF!</definedName>
    <definedName name="__Tab30" localSheetId="35">#REF!</definedName>
    <definedName name="__Tab30" localSheetId="40">#REF!</definedName>
    <definedName name="__Tab30" localSheetId="45">#REF!</definedName>
    <definedName name="__Tab30" localSheetId="46">#REF!</definedName>
    <definedName name="__Tab30" localSheetId="14">#REF!</definedName>
    <definedName name="__Tab30" localSheetId="15">#REF!</definedName>
    <definedName name="__Tab30">#REF!</definedName>
    <definedName name="__Tab31" localSheetId="76">#REF!</definedName>
    <definedName name="__Tab31" localSheetId="25">#REF!</definedName>
    <definedName name="__Tab31" localSheetId="31">#REF!</definedName>
    <definedName name="__Tab31" localSheetId="32">#REF!</definedName>
    <definedName name="__Tab31" localSheetId="34">#REF!</definedName>
    <definedName name="__Tab31" localSheetId="35">#REF!</definedName>
    <definedName name="__Tab31" localSheetId="40">#REF!</definedName>
    <definedName name="__Tab31" localSheetId="45">#REF!</definedName>
    <definedName name="__Tab31" localSheetId="46">#REF!</definedName>
    <definedName name="__Tab31" localSheetId="14">#REF!</definedName>
    <definedName name="__Tab31" localSheetId="15">#REF!</definedName>
    <definedName name="__Tab31">#REF!</definedName>
    <definedName name="__Tab32" localSheetId="76">#REF!</definedName>
    <definedName name="__Tab32" localSheetId="25">#REF!</definedName>
    <definedName name="__Tab32" localSheetId="31">#REF!</definedName>
    <definedName name="__Tab32" localSheetId="32">#REF!</definedName>
    <definedName name="__Tab32" localSheetId="34">#REF!</definedName>
    <definedName name="__Tab32" localSheetId="35">#REF!</definedName>
    <definedName name="__Tab32" localSheetId="40">#REF!</definedName>
    <definedName name="__Tab32" localSheetId="45">#REF!</definedName>
    <definedName name="__Tab32" localSheetId="46">#REF!</definedName>
    <definedName name="__Tab32" localSheetId="14">#REF!</definedName>
    <definedName name="__Tab32" localSheetId="15">#REF!</definedName>
    <definedName name="__Tab32">#REF!</definedName>
    <definedName name="__Tab33" localSheetId="76">#REF!</definedName>
    <definedName name="__Tab33" localSheetId="25">#REF!</definedName>
    <definedName name="__Tab33" localSheetId="31">#REF!</definedName>
    <definedName name="__Tab33" localSheetId="32">#REF!</definedName>
    <definedName name="__Tab33" localSheetId="34">#REF!</definedName>
    <definedName name="__Tab33" localSheetId="35">#REF!</definedName>
    <definedName name="__Tab33" localSheetId="40">#REF!</definedName>
    <definedName name="__Tab33" localSheetId="45">#REF!</definedName>
    <definedName name="__Tab33" localSheetId="46">#REF!</definedName>
    <definedName name="__Tab33" localSheetId="14">#REF!</definedName>
    <definedName name="__Tab33" localSheetId="15">#REF!</definedName>
    <definedName name="__Tab33">#REF!</definedName>
    <definedName name="__Tab34" localSheetId="76">#REF!</definedName>
    <definedName name="__Tab34" localSheetId="25">#REF!</definedName>
    <definedName name="__Tab34" localSheetId="31">#REF!</definedName>
    <definedName name="__Tab34" localSheetId="32">#REF!</definedName>
    <definedName name="__Tab34" localSheetId="34">#REF!</definedName>
    <definedName name="__Tab34" localSheetId="35">#REF!</definedName>
    <definedName name="__Tab34" localSheetId="40">#REF!</definedName>
    <definedName name="__Tab34" localSheetId="45">#REF!</definedName>
    <definedName name="__Tab34" localSheetId="46">#REF!</definedName>
    <definedName name="__Tab34" localSheetId="14">#REF!</definedName>
    <definedName name="__Tab34" localSheetId="15">#REF!</definedName>
    <definedName name="__Tab34">#REF!</definedName>
    <definedName name="__Tab35" localSheetId="76">#REF!</definedName>
    <definedName name="__Tab35" localSheetId="25">#REF!</definedName>
    <definedName name="__Tab35" localSheetId="31">#REF!</definedName>
    <definedName name="__Tab35" localSheetId="32">#REF!</definedName>
    <definedName name="__Tab35" localSheetId="34">#REF!</definedName>
    <definedName name="__Tab35" localSheetId="35">#REF!</definedName>
    <definedName name="__Tab35" localSheetId="40">#REF!</definedName>
    <definedName name="__Tab35" localSheetId="45">#REF!</definedName>
    <definedName name="__Tab35" localSheetId="46">#REF!</definedName>
    <definedName name="__Tab35" localSheetId="14">#REF!</definedName>
    <definedName name="__Tab35" localSheetId="15">#REF!</definedName>
    <definedName name="__Tab35">#REF!</definedName>
    <definedName name="__tAB4">'[8]shared data'!$A$1:$G$71</definedName>
    <definedName name="__tnt1" localSheetId="8">[7]!__tnt1</definedName>
    <definedName name="__tnt1">[7]!__tnt1</definedName>
    <definedName name="__TOT58" localSheetId="76">[9]GROWTH!#REF!</definedName>
    <definedName name="__TOT58" localSheetId="8">[9]GROWTH!#REF!</definedName>
    <definedName name="__TOT58" localSheetId="25">[9]GROWTH!#REF!</definedName>
    <definedName name="__TOT58" localSheetId="31">[9]GROWTH!#REF!</definedName>
    <definedName name="__TOT58" localSheetId="35">[9]GROWTH!#REF!</definedName>
    <definedName name="__TOT58" localSheetId="40">[9]GROWTH!#REF!</definedName>
    <definedName name="__TOT58" localSheetId="45">[9]GROWTH!#REF!</definedName>
    <definedName name="__TOT58" localSheetId="46">[9]GROWTH!#REF!</definedName>
    <definedName name="__TOT58">[9]GROWTH!#REF!</definedName>
    <definedName name="__WB2" localSheetId="76">#REF!</definedName>
    <definedName name="__WB2" localSheetId="8">#REF!</definedName>
    <definedName name="__WB2" localSheetId="25">#REF!</definedName>
    <definedName name="__WB2" localSheetId="31">#REF!</definedName>
    <definedName name="__WB2" localSheetId="32">#REF!</definedName>
    <definedName name="__WB2" localSheetId="34">#REF!</definedName>
    <definedName name="__WB2" localSheetId="35">#REF!</definedName>
    <definedName name="__WB2" localSheetId="40">#REF!</definedName>
    <definedName name="__WB2" localSheetId="43">#REF!</definedName>
    <definedName name="__WB2" localSheetId="45">#REF!</definedName>
    <definedName name="__WB2" localSheetId="46">#REF!</definedName>
    <definedName name="__WB2" localSheetId="52">#REF!</definedName>
    <definedName name="__WB2" localSheetId="14">#REF!</definedName>
    <definedName name="__WB2" localSheetId="15">#REF!</definedName>
    <definedName name="__WB2" localSheetId="66">#REF!</definedName>
    <definedName name="__WB2">#REF!</definedName>
    <definedName name="__YR0110">'[5]Imp:DSA output'!$O$9:$R$464</definedName>
    <definedName name="__YR89">'[5]Imp:DSA output'!$C$9:$C$464</definedName>
    <definedName name="__YR90">'[5]Imp:DSA output'!$D$9:$D$464</definedName>
    <definedName name="__YR91">'[5]Imp:DSA output'!$E$9:$E$464</definedName>
    <definedName name="__YR92">'[5]Imp:DSA output'!$F$9:$F$464</definedName>
    <definedName name="__YR93">'[5]Imp:DSA output'!$G$9:$G$464</definedName>
    <definedName name="__YR94">'[5]Imp:DSA output'!$H$9:$H$464</definedName>
    <definedName name="__YR95">'[5]Imp:DSA output'!$I$9:$I$464</definedName>
    <definedName name="_1">#N/A</definedName>
    <definedName name="_10_0GRÁFICO_N_10.2">[30]Afiliados!#REF!</definedName>
    <definedName name="_10FA_L" localSheetId="8">#REF!</definedName>
    <definedName name="_10FA_L" localSheetId="25">#REF!</definedName>
    <definedName name="_10FA_L" localSheetId="31">#REF!</definedName>
    <definedName name="_10FA_L" localSheetId="32">#REF!</definedName>
    <definedName name="_10FA_L" localSheetId="34">#REF!</definedName>
    <definedName name="_10FA_L" localSheetId="35">#REF!</definedName>
    <definedName name="_10FA_L" localSheetId="47">#REF!</definedName>
    <definedName name="_10FA_L" localSheetId="14">#REF!</definedName>
    <definedName name="_10FA_L" localSheetId="15">#REF!</definedName>
    <definedName name="_10FA_L" localSheetId="66">#REF!</definedName>
    <definedName name="_10FA_L">#REF!</definedName>
    <definedName name="_11__123Graph_AFIG_D" localSheetId="76" hidden="1">#REF!</definedName>
    <definedName name="_11__123Graph_AFIG_D" localSheetId="8" hidden="1">#REF!</definedName>
    <definedName name="_11__123Graph_AFIG_D" localSheetId="25" hidden="1">#REF!</definedName>
    <definedName name="_11__123Graph_AFIG_D" localSheetId="31" hidden="1">#REF!</definedName>
    <definedName name="_11__123Graph_AFIG_D" localSheetId="32" hidden="1">#REF!</definedName>
    <definedName name="_11__123Graph_AFIG_D" localSheetId="34" hidden="1">#REF!</definedName>
    <definedName name="_11__123Graph_AFIG_D" localSheetId="35" hidden="1">#REF!</definedName>
    <definedName name="_11__123Graph_AFIG_D" localSheetId="40" hidden="1">#REF!</definedName>
    <definedName name="_11__123Graph_AFIG_D" localSheetId="41" hidden="1">#REF!</definedName>
    <definedName name="_11__123Graph_AFIG_D" localSheetId="42" hidden="1">#REF!</definedName>
    <definedName name="_11__123Graph_AFIG_D" localSheetId="43" hidden="1">#REF!</definedName>
    <definedName name="_11__123Graph_AFIG_D" localSheetId="45" hidden="1">#REF!</definedName>
    <definedName name="_11__123Graph_AFIG_D" localSheetId="46" hidden="1">#REF!</definedName>
    <definedName name="_11__123Graph_AFIG_D" localSheetId="48" hidden="1">#REF!</definedName>
    <definedName name="_11__123Graph_AFIG_D" localSheetId="52" hidden="1">#REF!</definedName>
    <definedName name="_11__123Graph_AFIG_D" localSheetId="14" hidden="1">#REF!</definedName>
    <definedName name="_11__123Graph_AFIG_D" localSheetId="56" hidden="1">#REF!</definedName>
    <definedName name="_11__123Graph_AFIG_D" localSheetId="15" hidden="1">#REF!</definedName>
    <definedName name="_11__123Graph_AFIG_D" localSheetId="66" hidden="1">#REF!</definedName>
    <definedName name="_11__123Graph_AFIG_D" hidden="1">#REF!</definedName>
    <definedName name="_11absorc" localSheetId="8">[31]Programa!#REF!</definedName>
    <definedName name="_11absorc">[31]Programa!#REF!</definedName>
    <definedName name="_11GAZ_LIABS" localSheetId="76">#REF!</definedName>
    <definedName name="_11GAZ_LIABS" localSheetId="8">#REF!</definedName>
    <definedName name="_11GAZ_LIABS" localSheetId="25">#REF!</definedName>
    <definedName name="_11GAZ_LIABS" localSheetId="31">#REF!</definedName>
    <definedName name="_11GAZ_LIABS" localSheetId="32">#REF!</definedName>
    <definedName name="_11GAZ_LIABS" localSheetId="34">#REF!</definedName>
    <definedName name="_11GAZ_LIABS" localSheetId="35">#REF!</definedName>
    <definedName name="_11GAZ_LIABS" localSheetId="40">#REF!</definedName>
    <definedName name="_11GAZ_LIABS" localSheetId="45">#REF!</definedName>
    <definedName name="_11GAZ_LIABS" localSheetId="46">#REF!</definedName>
    <definedName name="_11GAZ_LIABS" localSheetId="14">#REF!</definedName>
    <definedName name="_11GAZ_LIABS" localSheetId="15">#REF!</definedName>
    <definedName name="_11GAZ_LIABS">#REF!</definedName>
    <definedName name="_12__123Graph_AIBA_IBRD" hidden="1">[32]WB!$Q$62:$AK$62</definedName>
    <definedName name="_12c" localSheetId="8">[31]Programa!#REF!</definedName>
    <definedName name="_12c" localSheetId="35">[31]Programa!#REF!</definedName>
    <definedName name="_12c">[31]Programa!#REF!</definedName>
    <definedName name="_12INT_RESERVES" localSheetId="76">#REF!</definedName>
    <definedName name="_12INT_RESERVES" localSheetId="8">#REF!</definedName>
    <definedName name="_12INT_RESERVES" localSheetId="25">#REF!</definedName>
    <definedName name="_12INT_RESERVES" localSheetId="31">#REF!</definedName>
    <definedName name="_12INT_RESERVES" localSheetId="32">#REF!</definedName>
    <definedName name="_12INT_RESERVES" localSheetId="34">#REF!</definedName>
    <definedName name="_12INT_RESERVES" localSheetId="35">#REF!</definedName>
    <definedName name="_12INT_RESERVES" localSheetId="40">#REF!</definedName>
    <definedName name="_12INT_RESERVES" localSheetId="43">#REF!</definedName>
    <definedName name="_12INT_RESERVES" localSheetId="45">#REF!</definedName>
    <definedName name="_12INT_RESERVES" localSheetId="46">#REF!</definedName>
    <definedName name="_12INT_RESERVES" localSheetId="52">#REF!</definedName>
    <definedName name="_12INT_RESERVES" localSheetId="14">#REF!</definedName>
    <definedName name="_12INT_RESERVES" localSheetId="15">#REF!</definedName>
    <definedName name="_12INT_RESERVES" localSheetId="66">#REF!</definedName>
    <definedName name="_12INT_RESERVES">#REF!</definedName>
    <definedName name="_15Macros_Import_.qbop" localSheetId="74">[27]!'[Macros Import].qbop'</definedName>
    <definedName name="_15Macros_Import_.qbop" localSheetId="8">[27]!'[Macros Import].qbop'</definedName>
    <definedName name="_15Macros_Import_.qbop" localSheetId="40">[27]!'[Macros Import].qbop'</definedName>
    <definedName name="_15Macros_Import_.qbop" localSheetId="41">[27]!'[Macros Import].qbop'</definedName>
    <definedName name="_15Macros_Import_.qbop" localSheetId="42">[27]!'[Macros Import].qbop'</definedName>
    <definedName name="_15Macros_Import_.qbop" localSheetId="43">[27]!'[Macros Import].qbop'</definedName>
    <definedName name="_15Macros_Import_.qbop" localSheetId="45">[27]!'[Macros Import].qbop'</definedName>
    <definedName name="_15Macros_Import_.qbop" localSheetId="52">[27]!'[Macros Import].qbop'</definedName>
    <definedName name="_15Macros_Import_.qbop" localSheetId="14">[27]!'[Macros Import].qbop'</definedName>
    <definedName name="_15Macros_Import_.qbop" localSheetId="15">[27]!'[Macros Import].qbop'</definedName>
    <definedName name="_15Macros_Import_.qbop">[27]!'[Macros Import].qbop'</definedName>
    <definedName name="_16__123Graph_ATERMS_OF_TRADE" localSheetId="76" hidden="1">#REF!</definedName>
    <definedName name="_16__123Graph_ATERMS_OF_TRADE" localSheetId="8" hidden="1">#REF!</definedName>
    <definedName name="_16__123Graph_ATERMS_OF_TRADE" localSheetId="25" hidden="1">#REF!</definedName>
    <definedName name="_16__123Graph_ATERMS_OF_TRADE" localSheetId="31" hidden="1">#REF!</definedName>
    <definedName name="_16__123Graph_ATERMS_OF_TRADE" localSheetId="32" hidden="1">#REF!</definedName>
    <definedName name="_16__123Graph_ATERMS_OF_TRADE" localSheetId="34" hidden="1">#REF!</definedName>
    <definedName name="_16__123Graph_ATERMS_OF_TRADE" localSheetId="35" hidden="1">#REF!</definedName>
    <definedName name="_16__123Graph_ATERMS_OF_TRADE" localSheetId="40" hidden="1">#REF!</definedName>
    <definedName name="_16__123Graph_ATERMS_OF_TRADE" localSheetId="41" hidden="1">#REF!</definedName>
    <definedName name="_16__123Graph_ATERMS_OF_TRADE" localSheetId="42" hidden="1">#REF!</definedName>
    <definedName name="_16__123Graph_ATERMS_OF_TRADE" localSheetId="43" hidden="1">#REF!</definedName>
    <definedName name="_16__123Graph_ATERMS_OF_TRADE" localSheetId="45" hidden="1">#REF!</definedName>
    <definedName name="_16__123Graph_ATERMS_OF_TRADE" localSheetId="46" hidden="1">#REF!</definedName>
    <definedName name="_16__123Graph_ATERMS_OF_TRADE" localSheetId="48" hidden="1">#REF!</definedName>
    <definedName name="_16__123Graph_ATERMS_OF_TRADE" localSheetId="52" hidden="1">#REF!</definedName>
    <definedName name="_16__123Graph_ATERMS_OF_TRADE" localSheetId="14" hidden="1">#REF!</definedName>
    <definedName name="_16__123Graph_ATERMS_OF_TRADE" localSheetId="56" hidden="1">#REF!</definedName>
    <definedName name="_16__123Graph_ATERMS_OF_TRADE" localSheetId="15" hidden="1">#REF!</definedName>
    <definedName name="_16__123Graph_ATERMS_OF_TRADE" localSheetId="66" hidden="1">#REF!</definedName>
    <definedName name="_16__123Graph_ATERMS_OF_TRADE" hidden="1">#REF!</definedName>
    <definedName name="_17__123Graph_AWB_ADJ_PRJ" hidden="1">[32]WB!$Q$255:$AK$255</definedName>
    <definedName name="_19__123Graph_BCPI_ER_LOG" localSheetId="76" hidden="1">[32]ER!#REF!</definedName>
    <definedName name="_19__123Graph_BCPI_ER_LOG" localSheetId="8" hidden="1">[32]ER!#REF!</definedName>
    <definedName name="_19__123Graph_BCPI_ER_LOG" localSheetId="25" hidden="1">[32]ER!#REF!</definedName>
    <definedName name="_19__123Graph_BCPI_ER_LOG" localSheetId="31" hidden="1">[32]ER!#REF!</definedName>
    <definedName name="_19__123Graph_BCPI_ER_LOG" localSheetId="35" hidden="1">[32]ER!#REF!</definedName>
    <definedName name="_19__123Graph_BCPI_ER_LOG" localSheetId="41" hidden="1">[32]ER!#REF!</definedName>
    <definedName name="_19__123Graph_BCPI_ER_LOG" localSheetId="42" hidden="1">[32]ER!#REF!</definedName>
    <definedName name="_19__123Graph_BCPI_ER_LOG" localSheetId="43" hidden="1">[32]ER!#REF!</definedName>
    <definedName name="_19__123Graph_BCPI_ER_LOG" localSheetId="46" hidden="1">[32]ER!#REF!</definedName>
    <definedName name="_19__123Graph_BCPI_ER_LOG" localSheetId="48" hidden="1">[32]ER!#REF!</definedName>
    <definedName name="_19__123Graph_BCPI_ER_LOG" localSheetId="52" hidden="1">[32]ER!#REF!</definedName>
    <definedName name="_19__123Graph_BCPI_ER_LOG" localSheetId="14" hidden="1">[32]ER!#REF!</definedName>
    <definedName name="_19__123Graph_BCPI_ER_LOG" localSheetId="56" hidden="1">[32]ER!#REF!</definedName>
    <definedName name="_19__123Graph_BCPI_ER_LOG" localSheetId="15" hidden="1">[32]ER!#REF!</definedName>
    <definedName name="_19__123Graph_BCPI_ER_LOG" localSheetId="66" hidden="1">[32]ER!#REF!</definedName>
    <definedName name="_19__123Graph_BCPI_ER_LOG" hidden="1">[32]ER!#REF!</definedName>
    <definedName name="_1981" localSheetId="8">#REF!</definedName>
    <definedName name="_1981" localSheetId="35">#REF!</definedName>
    <definedName name="_1981">#REF!</definedName>
    <definedName name="_1982" localSheetId="8">#REF!</definedName>
    <definedName name="_1982" localSheetId="35">#REF!</definedName>
    <definedName name="_1982">#REF!</definedName>
    <definedName name="_1983" localSheetId="8">#REF!</definedName>
    <definedName name="_1983" localSheetId="35">#REF!</definedName>
    <definedName name="_1983">#REF!</definedName>
    <definedName name="_1984" localSheetId="35">#REF!</definedName>
    <definedName name="_1984">#REF!</definedName>
    <definedName name="_1985" localSheetId="35">#REF!</definedName>
    <definedName name="_1985">#REF!</definedName>
    <definedName name="_1986" localSheetId="35">#REF!</definedName>
    <definedName name="_1986">#REF!</definedName>
    <definedName name="_1987" localSheetId="10">#REF!</definedName>
    <definedName name="_1987">#N/A</definedName>
    <definedName name="_1988" localSheetId="35">#REF!</definedName>
    <definedName name="_1988">#REF!</definedName>
    <definedName name="_1989" localSheetId="35">#REF!</definedName>
    <definedName name="_1989">#REF!</definedName>
    <definedName name="_1990" localSheetId="35">#REF!</definedName>
    <definedName name="_1990">#REF!</definedName>
    <definedName name="_1991" localSheetId="35">#REF!</definedName>
    <definedName name="_1991">#REF!</definedName>
    <definedName name="_1992" localSheetId="35">#REF!</definedName>
    <definedName name="_1992">#REF!</definedName>
    <definedName name="_1993" localSheetId="35">#REF!</definedName>
    <definedName name="_1993">#REF!</definedName>
    <definedName name="_1994" localSheetId="35">#REF!</definedName>
    <definedName name="_1994">#REF!</definedName>
    <definedName name="_1995" localSheetId="35">#REF!</definedName>
    <definedName name="_1995">#REF!</definedName>
    <definedName name="_1996" localSheetId="35">#REF!</definedName>
    <definedName name="_1996">#REF!</definedName>
    <definedName name="_1997" localSheetId="35">#REF!</definedName>
    <definedName name="_1997">#REF!</definedName>
    <definedName name="_1998" localSheetId="35">#REF!</definedName>
    <definedName name="_1998">#REF!</definedName>
    <definedName name="_1999" localSheetId="35">#REF!</definedName>
    <definedName name="_1999">#REF!</definedName>
    <definedName name="_1IMPRESION" localSheetId="76">#REF!</definedName>
    <definedName name="_1IMPRESION" localSheetId="25">#REF!</definedName>
    <definedName name="_1IMPRESION" localSheetId="31">#REF!</definedName>
    <definedName name="_1IMPRESION" localSheetId="32">#REF!</definedName>
    <definedName name="_1IMPRESION" localSheetId="34">#REF!</definedName>
    <definedName name="_1IMPRESION" localSheetId="35">#REF!</definedName>
    <definedName name="_1IMPRESION" localSheetId="40">#REF!</definedName>
    <definedName name="_1IMPRESION" localSheetId="43">#REF!</definedName>
    <definedName name="_1IMPRESION" localSheetId="45">#REF!</definedName>
    <definedName name="_1IMPRESION" localSheetId="46">#REF!</definedName>
    <definedName name="_1IMPRESION" localSheetId="52">#REF!</definedName>
    <definedName name="_1IMPRESION" localSheetId="14">#REF!</definedName>
    <definedName name="_1IMPRESION" localSheetId="15">#REF!</definedName>
    <definedName name="_1IMPRESION" localSheetId="66">#REF!</definedName>
    <definedName name="_1IMPRESION">#REF!</definedName>
    <definedName name="_1Macros_Import_.qbop" localSheetId="8">[33]!'[Macros Import].qbop'</definedName>
    <definedName name="_1Macros_Import_.qbop" localSheetId="41">[33]!'[Macros Import].qbop'</definedName>
    <definedName name="_1Macros_Import_.qbop" localSheetId="42">[33]!'[Macros Import].qbop'</definedName>
    <definedName name="_1Macros_Import_.qbop" localSheetId="15">[33]!'[Macros Import].qbop'</definedName>
    <definedName name="_1Macros_Import_.qbop">[33]!'[Macros Import].qbop'</definedName>
    <definedName name="_1r" localSheetId="76">#REF!</definedName>
    <definedName name="_1r" localSheetId="8">#REF!</definedName>
    <definedName name="_1r" localSheetId="25">#REF!</definedName>
    <definedName name="_1r" localSheetId="31">#REF!</definedName>
    <definedName name="_1r" localSheetId="32">#REF!</definedName>
    <definedName name="_1r" localSheetId="34">#REF!</definedName>
    <definedName name="_1r" localSheetId="35">#REF!</definedName>
    <definedName name="_1r" localSheetId="40">#REF!</definedName>
    <definedName name="_1r" localSheetId="45">#REF!</definedName>
    <definedName name="_1r" localSheetId="46">#REF!</definedName>
    <definedName name="_1r" localSheetId="14">#REF!</definedName>
    <definedName name="_1r" localSheetId="15">#REF!</definedName>
    <definedName name="_1r" localSheetId="66">#REF!</definedName>
    <definedName name="_1r">#REF!</definedName>
    <definedName name="_2">#N/A</definedName>
    <definedName name="_2__123Graph_AFIG_D" localSheetId="8" hidden="1">#REF!</definedName>
    <definedName name="_2__123Graph_AFIG_D" localSheetId="35" hidden="1">#REF!</definedName>
    <definedName name="_2__123Graph_AFIG_D" hidden="1">#REF!</definedName>
    <definedName name="_20__123Graph_BIBA_IBRD" localSheetId="76" hidden="1">[32]WB!#REF!</definedName>
    <definedName name="_20__123Graph_BIBA_IBRD" localSheetId="8" hidden="1">[32]WB!#REF!</definedName>
    <definedName name="_20__123Graph_BIBA_IBRD" localSheetId="25" hidden="1">[32]WB!#REF!</definedName>
    <definedName name="_20__123Graph_BIBA_IBRD" localSheetId="31" hidden="1">[32]WB!#REF!</definedName>
    <definedName name="_20__123Graph_BIBA_IBRD" localSheetId="35" hidden="1">[32]WB!#REF!</definedName>
    <definedName name="_20__123Graph_BIBA_IBRD" localSheetId="41" hidden="1">[32]WB!#REF!</definedName>
    <definedName name="_20__123Graph_BIBA_IBRD" localSheetId="42" hidden="1">[32]WB!#REF!</definedName>
    <definedName name="_20__123Graph_BIBA_IBRD" localSheetId="43" hidden="1">[32]WB!#REF!</definedName>
    <definedName name="_20__123Graph_BIBA_IBRD" localSheetId="46" hidden="1">[32]WB!#REF!</definedName>
    <definedName name="_20__123Graph_BIBA_IBRD" localSheetId="48" hidden="1">[32]WB!#REF!</definedName>
    <definedName name="_20__123Graph_BIBA_IBRD" localSheetId="52" hidden="1">[32]WB!#REF!</definedName>
    <definedName name="_20__123Graph_BIBA_IBRD" localSheetId="14" hidden="1">[32]WB!#REF!</definedName>
    <definedName name="_20__123Graph_BIBA_IBRD" localSheetId="56" hidden="1">[32]WB!#REF!</definedName>
    <definedName name="_20__123Graph_BIBA_IBRD" localSheetId="15" hidden="1">[32]WB!#REF!</definedName>
    <definedName name="_20__123Graph_BIBA_IBRD" localSheetId="66" hidden="1">[32]WB!#REF!</definedName>
    <definedName name="_20__123Graph_BIBA_IBRD" hidden="1">[32]WB!#REF!</definedName>
    <definedName name="_2000" localSheetId="8">#REF!</definedName>
    <definedName name="_2000" localSheetId="35">#REF!</definedName>
    <definedName name="_2000">#REF!</definedName>
    <definedName name="_2001" localSheetId="8">#REF!</definedName>
    <definedName name="_2001" localSheetId="35">#REF!</definedName>
    <definedName name="_2001">#REF!</definedName>
    <definedName name="_2002" localSheetId="8">#REF!</definedName>
    <definedName name="_2002" localSheetId="35">#REF!</definedName>
    <definedName name="_2002">#REF!</definedName>
    <definedName name="_2003" localSheetId="35">#REF!</definedName>
    <definedName name="_2003">#REF!</definedName>
    <definedName name="_24__123Graph_BTERMS_OF_TRADE" localSheetId="76" hidden="1">#REF!</definedName>
    <definedName name="_24__123Graph_BTERMS_OF_TRADE" localSheetId="25" hidden="1">#REF!</definedName>
    <definedName name="_24__123Graph_BTERMS_OF_TRADE" localSheetId="31" hidden="1">#REF!</definedName>
    <definedName name="_24__123Graph_BTERMS_OF_TRADE" localSheetId="32" hidden="1">#REF!</definedName>
    <definedName name="_24__123Graph_BTERMS_OF_TRADE" localSheetId="34" hidden="1">#REF!</definedName>
    <definedName name="_24__123Graph_BTERMS_OF_TRADE" localSheetId="35" hidden="1">#REF!</definedName>
    <definedName name="_24__123Graph_BTERMS_OF_TRADE" localSheetId="40" hidden="1">#REF!</definedName>
    <definedName name="_24__123Graph_BTERMS_OF_TRADE" localSheetId="41" hidden="1">#REF!</definedName>
    <definedName name="_24__123Graph_BTERMS_OF_TRADE" localSheetId="42" hidden="1">#REF!</definedName>
    <definedName name="_24__123Graph_BTERMS_OF_TRADE" localSheetId="43" hidden="1">#REF!</definedName>
    <definedName name="_24__123Graph_BTERMS_OF_TRADE" localSheetId="45" hidden="1">#REF!</definedName>
    <definedName name="_24__123Graph_BTERMS_OF_TRADE" localSheetId="46" hidden="1">#REF!</definedName>
    <definedName name="_24__123Graph_BTERMS_OF_TRADE" localSheetId="48" hidden="1">#REF!</definedName>
    <definedName name="_24__123Graph_BTERMS_OF_TRADE" localSheetId="52" hidden="1">#REF!</definedName>
    <definedName name="_24__123Graph_BTERMS_OF_TRADE" localSheetId="14" hidden="1">#REF!</definedName>
    <definedName name="_24__123Graph_BTERMS_OF_TRADE" localSheetId="56" hidden="1">#REF!</definedName>
    <definedName name="_24__123Graph_BTERMS_OF_TRADE" localSheetId="15" hidden="1">#REF!</definedName>
    <definedName name="_24__123Graph_BTERMS_OF_TRADE" localSheetId="66" hidden="1">#REF!</definedName>
    <definedName name="_24__123Graph_BTERMS_OF_TRADE" hidden="1">#REF!</definedName>
    <definedName name="_24Macros_Import_.qbop" localSheetId="74">[34]!'[Macros Import].qbop'</definedName>
    <definedName name="_24Macros_Import_.qbop" localSheetId="8">[34]!'[Macros Import].qbop'</definedName>
    <definedName name="_24Macros_Import_.qbop" localSheetId="40">[34]!'[Macros Import].qbop'</definedName>
    <definedName name="_24Macros_Import_.qbop" localSheetId="41">[34]!'[Macros Import].qbop'</definedName>
    <definedName name="_24Macros_Import_.qbop" localSheetId="42">[34]!'[Macros Import].qbop'</definedName>
    <definedName name="_24Macros_Import_.qbop" localSheetId="43">[34]!'[Macros Import].qbop'</definedName>
    <definedName name="_24Macros_Import_.qbop" localSheetId="45">[34]!'[Macros Import].qbop'</definedName>
    <definedName name="_24Macros_Import_.qbop" localSheetId="52">[34]!'[Macros Import].qbop'</definedName>
    <definedName name="_24Macros_Import_.qbop" localSheetId="14">[34]!'[Macros Import].qbop'</definedName>
    <definedName name="_24Macros_Import_.qbop" localSheetId="15">[34]!'[Macros Import].qbop'</definedName>
    <definedName name="_24Macros_Import_.qbop">[34]!'[Macros Import].qbop'</definedName>
    <definedName name="_25__123Graph_ACPI_ER_LOG" localSheetId="8" hidden="1">[35]ER!#REF!</definedName>
    <definedName name="_25__123Graph_ACPI_ER_LOG" localSheetId="25" hidden="1">[35]ER!#REF!</definedName>
    <definedName name="_25__123Graph_ACPI_ER_LOG" localSheetId="31" hidden="1">[35]ER!#REF!</definedName>
    <definedName name="_25__123Graph_ACPI_ER_LOG" localSheetId="35" hidden="1">[35]ER!#REF!</definedName>
    <definedName name="_25__123Graph_ACPI_ER_LOG" localSheetId="47" hidden="1">[35]ER!#REF!</definedName>
    <definedName name="_25__123Graph_ACPI_ER_LOG" localSheetId="14" hidden="1">[35]ER!#REF!</definedName>
    <definedName name="_25__123Graph_ACPI_ER_LOG" localSheetId="15" hidden="1">[35]ER!#REF!</definedName>
    <definedName name="_25__123Graph_ACPI_ER_LOG" localSheetId="66" hidden="1">[35]ER!#REF!</definedName>
    <definedName name="_25__123Graph_ACPI_ER_LOG" hidden="1">[35]ER!#REF!</definedName>
    <definedName name="_25__123Graph_BWB_ADJ_PRJ" hidden="1">[32]WB!$Q$257:$AK$257</definedName>
    <definedName name="_26__123Graph_BCPI_ER_LOG" localSheetId="8" hidden="1">[35]ER!#REF!</definedName>
    <definedName name="_26__123Graph_BCPI_ER_LOG" localSheetId="25" hidden="1">[35]ER!#REF!</definedName>
    <definedName name="_26__123Graph_BCPI_ER_LOG" localSheetId="31" hidden="1">[35]ER!#REF!</definedName>
    <definedName name="_26__123Graph_BCPI_ER_LOG" localSheetId="35" hidden="1">[35]ER!#REF!</definedName>
    <definedName name="_26__123Graph_BCPI_ER_LOG" localSheetId="47" hidden="1">[35]ER!#REF!</definedName>
    <definedName name="_26__123Graph_BCPI_ER_LOG" localSheetId="14" hidden="1">[35]ER!#REF!</definedName>
    <definedName name="_26__123Graph_BCPI_ER_LOG" localSheetId="15" hidden="1">[35]ER!#REF!</definedName>
    <definedName name="_26__123Graph_BCPI_ER_LOG" localSheetId="66" hidden="1">[35]ER!#REF!</definedName>
    <definedName name="_26__123Graph_BCPI_ER_LOG" hidden="1">[35]ER!#REF!</definedName>
    <definedName name="_27__123Graph_ACPI_ER_LOG" localSheetId="8" hidden="1">[19]ER!#REF!</definedName>
    <definedName name="_27__123Graph_ACPI_ER_LOG" localSheetId="25" hidden="1">[19]ER!#REF!</definedName>
    <definedName name="_27__123Graph_ACPI_ER_LOG" localSheetId="31" hidden="1">[19]ER!#REF!</definedName>
    <definedName name="_27__123Graph_ACPI_ER_LOG" localSheetId="35" hidden="1">[19]ER!#REF!</definedName>
    <definedName name="_27__123Graph_ACPI_ER_LOG" localSheetId="47" hidden="1">[19]ER!#REF!</definedName>
    <definedName name="_27__123Graph_ACPI_ER_LOG" localSheetId="14" hidden="1">[19]ER!#REF!</definedName>
    <definedName name="_27__123Graph_ACPI_ER_LOG" localSheetId="15" hidden="1">[19]ER!#REF!</definedName>
    <definedName name="_27__123Graph_ACPI_ER_LOG" localSheetId="66" hidden="1">[19]ER!#REF!</definedName>
    <definedName name="_27__123Graph_ACPI_ER_LOG" hidden="1">[19]ER!#REF!</definedName>
    <definedName name="_27__123Graph_BIBA_IBRD" localSheetId="8" hidden="1">[35]WB!#REF!</definedName>
    <definedName name="_27__123Graph_BIBA_IBRD" localSheetId="25" hidden="1">[35]WB!#REF!</definedName>
    <definedName name="_27__123Graph_BIBA_IBRD" localSheetId="31" hidden="1">[35]WB!#REF!</definedName>
    <definedName name="_27__123Graph_BIBA_IBRD" localSheetId="35" hidden="1">[35]WB!#REF!</definedName>
    <definedName name="_27__123Graph_BIBA_IBRD" localSheetId="47" hidden="1">[35]WB!#REF!</definedName>
    <definedName name="_27__123Graph_BIBA_IBRD" localSheetId="14" hidden="1">[35]WB!#REF!</definedName>
    <definedName name="_27__123Graph_BIBA_IBRD" localSheetId="15" hidden="1">[35]WB!#REF!</definedName>
    <definedName name="_27__123Graph_BIBA_IBRD" localSheetId="66" hidden="1">[35]WB!#REF!</definedName>
    <definedName name="_27__123Graph_BIBA_IBRD" hidden="1">[35]WB!#REF!</definedName>
    <definedName name="_28B.2_B.3" localSheetId="76">#REF!</definedName>
    <definedName name="_28B.2_B.3" localSheetId="8">#REF!</definedName>
    <definedName name="_28B.2_B.3" localSheetId="25">#REF!</definedName>
    <definedName name="_28B.2_B.3" localSheetId="31">#REF!</definedName>
    <definedName name="_28B.2_B.3" localSheetId="32">#REF!</definedName>
    <definedName name="_28B.2_B.3" localSheetId="34">#REF!</definedName>
    <definedName name="_28B.2_B.3" localSheetId="35">#REF!</definedName>
    <definedName name="_28B.2_B.3" localSheetId="40">#REF!</definedName>
    <definedName name="_28B.2_B.3" localSheetId="43">#REF!</definedName>
    <definedName name="_28B.2_B.3" localSheetId="45">#REF!</definedName>
    <definedName name="_28B.2_B.3" localSheetId="46">#REF!</definedName>
    <definedName name="_28B.2_B.3" localSheetId="52">#REF!</definedName>
    <definedName name="_28B.2_B.3" localSheetId="14">#REF!</definedName>
    <definedName name="_28B.2_B.3" localSheetId="15">#REF!</definedName>
    <definedName name="_28B.2_B.3" localSheetId="66">#REF!</definedName>
    <definedName name="_28B.2_B.3">#REF!</definedName>
    <definedName name="_29__123Graph_XFIG_D" localSheetId="76" hidden="1">#REF!</definedName>
    <definedName name="_29__123Graph_XFIG_D" localSheetId="8" hidden="1">#REF!</definedName>
    <definedName name="_29__123Graph_XFIG_D" localSheetId="25" hidden="1">#REF!</definedName>
    <definedName name="_29__123Graph_XFIG_D" localSheetId="31" hidden="1">#REF!</definedName>
    <definedName name="_29__123Graph_XFIG_D" localSheetId="32" hidden="1">#REF!</definedName>
    <definedName name="_29__123Graph_XFIG_D" localSheetId="34" hidden="1">#REF!</definedName>
    <definedName name="_29__123Graph_XFIG_D" localSheetId="35" hidden="1">#REF!</definedName>
    <definedName name="_29__123Graph_XFIG_D" localSheetId="40" hidden="1">#REF!</definedName>
    <definedName name="_29__123Graph_XFIG_D" localSheetId="41" hidden="1">#REF!</definedName>
    <definedName name="_29__123Graph_XFIG_D" localSheetId="42" hidden="1">#REF!</definedName>
    <definedName name="_29__123Graph_XFIG_D" localSheetId="43" hidden="1">#REF!</definedName>
    <definedName name="_29__123Graph_XFIG_D" localSheetId="45" hidden="1">#REF!</definedName>
    <definedName name="_29__123Graph_XFIG_D" localSheetId="46" hidden="1">#REF!</definedName>
    <definedName name="_29__123Graph_XFIG_D" localSheetId="48" hidden="1">#REF!</definedName>
    <definedName name="_29__123Graph_XFIG_D" localSheetId="52" hidden="1">#REF!</definedName>
    <definedName name="_29__123Graph_XFIG_D" localSheetId="14" hidden="1">#REF!</definedName>
    <definedName name="_29__123Graph_XFIG_D" localSheetId="56" hidden="1">#REF!</definedName>
    <definedName name="_29__123Graph_XFIG_D" localSheetId="15" hidden="1">#REF!</definedName>
    <definedName name="_29__123Graph_XFIG_D" localSheetId="66" hidden="1">#REF!</definedName>
    <definedName name="_29__123Graph_XFIG_D" hidden="1">#REF!</definedName>
    <definedName name="_29B.4___5" localSheetId="76">#REF!</definedName>
    <definedName name="_29B.4___5" localSheetId="8">#REF!</definedName>
    <definedName name="_29B.4___5" localSheetId="25">#REF!</definedName>
    <definedName name="_29B.4___5" localSheetId="31">#REF!</definedName>
    <definedName name="_29B.4___5" localSheetId="32">#REF!</definedName>
    <definedName name="_29B.4___5" localSheetId="34">#REF!</definedName>
    <definedName name="_29B.4___5" localSheetId="35">#REF!</definedName>
    <definedName name="_29B.4___5" localSheetId="40">#REF!</definedName>
    <definedName name="_29B.4___5" localSheetId="45">#REF!</definedName>
    <definedName name="_29B.4___5" localSheetId="46">#REF!</definedName>
    <definedName name="_29B.4___5" localSheetId="14">#REF!</definedName>
    <definedName name="_29B.4___5" localSheetId="15">#REF!</definedName>
    <definedName name="_29B.4___5">#REF!</definedName>
    <definedName name="_2IMPRESION" localSheetId="76">#REF!</definedName>
    <definedName name="_2IMPRESION" localSheetId="25">#REF!</definedName>
    <definedName name="_2IMPRESION" localSheetId="31">#REF!</definedName>
    <definedName name="_2IMPRESION" localSheetId="32">#REF!</definedName>
    <definedName name="_2IMPRESION" localSheetId="34">#REF!</definedName>
    <definedName name="_2IMPRESION" localSheetId="35">#REF!</definedName>
    <definedName name="_2IMPRESION" localSheetId="40">#REF!</definedName>
    <definedName name="_2IMPRESION" localSheetId="45">#REF!</definedName>
    <definedName name="_2IMPRESION" localSheetId="46">#REF!</definedName>
    <definedName name="_2IMPRESION" localSheetId="14">#REF!</definedName>
    <definedName name="_2IMPRESION" localSheetId="15">#REF!</definedName>
    <definedName name="_2IMPRESION">#REF!</definedName>
    <definedName name="_2Macros_Import_.qbop" localSheetId="74">[36]!'[Macros Import].qbop'</definedName>
    <definedName name="_2Macros_Import_.qbop" localSheetId="8">[36]!'[Macros Import].qbop'</definedName>
    <definedName name="_2Macros_Import_.qbop" localSheetId="40">[36]!'[Macros Import].qbop'</definedName>
    <definedName name="_2Macros_Import_.qbop" localSheetId="41">[36]!'[Macros Import].qbop'</definedName>
    <definedName name="_2Macros_Import_.qbop" localSheetId="42">[36]!'[Macros Import].qbop'</definedName>
    <definedName name="_2Macros_Import_.qbop" localSheetId="43">[36]!'[Macros Import].qbop'</definedName>
    <definedName name="_2Macros_Import_.qbop" localSheetId="45">[36]!'[Macros Import].qbop'</definedName>
    <definedName name="_2Macros_Import_.qbop" localSheetId="52">[36]!'[Macros Import].qbop'</definedName>
    <definedName name="_2Macros_Import_.qbop" localSheetId="14">[36]!'[Macros Import].qbop'</definedName>
    <definedName name="_2Macros_Import_.qbop" localSheetId="15">[36]!'[Macros Import].qbop'</definedName>
    <definedName name="_2Macros_Import_.qbop">[36]!'[Macros Import].qbop'</definedName>
    <definedName name="_3">#N/A</definedName>
    <definedName name="_3.__No_club_de_París__Después_del_30_Jun_84" localSheetId="76">#REF!</definedName>
    <definedName name="_3.__No_club_de_París__Después_del_30_Jun_84" localSheetId="10">#REF!</definedName>
    <definedName name="_3.__No_club_de_París__Después_del_30_Jun_84" localSheetId="8">#REF!</definedName>
    <definedName name="_3.__No_club_de_París__Después_del_30_Jun_84" localSheetId="25">#REF!</definedName>
    <definedName name="_3.__No_club_de_París__Después_del_30_Jun_84" localSheetId="31">#REF!</definedName>
    <definedName name="_3.__No_club_de_París__Después_del_30_Jun_84" localSheetId="32">#REF!</definedName>
    <definedName name="_3.__No_club_de_París__Después_del_30_Jun_84" localSheetId="34">#REF!</definedName>
    <definedName name="_3.__No_club_de_París__Después_del_30_Jun_84" localSheetId="35">#REF!</definedName>
    <definedName name="_3.__No_club_de_París__Después_del_30_Jun_84" localSheetId="40">#REF!</definedName>
    <definedName name="_3.__No_club_de_París__Después_del_30_Jun_84" localSheetId="41">#REF!</definedName>
    <definedName name="_3.__No_club_de_París__Después_del_30_Jun_84" localSheetId="42">#REF!</definedName>
    <definedName name="_3.__No_club_de_París__Después_del_30_Jun_84" localSheetId="43">#REF!</definedName>
    <definedName name="_3.__No_club_de_París__Después_del_30_Jun_84" localSheetId="45">#REF!</definedName>
    <definedName name="_3.__No_club_de_París__Después_del_30_Jun_84" localSheetId="46">#REF!</definedName>
    <definedName name="_3.__No_club_de_París__Después_del_30_Jun_84" localSheetId="48">#REF!</definedName>
    <definedName name="_3.__No_club_de_París__Después_del_30_Jun_84" localSheetId="52">#REF!</definedName>
    <definedName name="_3.__No_club_de_París__Después_del_30_Jun_84" localSheetId="14">#REF!</definedName>
    <definedName name="_3.__No_club_de_París__Después_del_30_Jun_84" localSheetId="56">#REF!</definedName>
    <definedName name="_3.__No_club_de_París__Después_del_30_Jun_84" localSheetId="15">#REF!</definedName>
    <definedName name="_3.__No_club_de_París__Después_del_30_Jun_84" localSheetId="66">#REF!</definedName>
    <definedName name="_3.__No_club_de_París__Después_del_30_Jun_84">#REF!</definedName>
    <definedName name="_3__123Graph_ACPI_ER_LOG" localSheetId="76" hidden="1">[19]ER!#REF!</definedName>
    <definedName name="_3__123Graph_ACPI_ER_LOG" localSheetId="8" hidden="1">[19]ER!#REF!</definedName>
    <definedName name="_3__123Graph_ACPI_ER_LOG" localSheetId="25" hidden="1">[19]ER!#REF!</definedName>
    <definedName name="_3__123Graph_ACPI_ER_LOG" localSheetId="31" hidden="1">[19]ER!#REF!</definedName>
    <definedName name="_3__123Graph_ACPI_ER_LOG" localSheetId="40" hidden="1">[19]ER!#REF!</definedName>
    <definedName name="_3__123Graph_ACPI_ER_LOG" localSheetId="45" hidden="1">[19]ER!#REF!</definedName>
    <definedName name="_3__123Graph_ACPI_ER_LOG" localSheetId="46" hidden="1">[19]ER!#REF!</definedName>
    <definedName name="_3__123Graph_ACPI_ER_LOG" localSheetId="14" hidden="1">[19]ER!#REF!</definedName>
    <definedName name="_3__123Graph_ACPI_ER_LOG" localSheetId="15" hidden="1">[19]ER!#REF!</definedName>
    <definedName name="_3__123Graph_ACPI_ER_LOG" localSheetId="66" hidden="1">[19]ER!#REF!</definedName>
    <definedName name="_3__123Graph_ACPI_ER_LOG" hidden="1">[19]ER!#REF!</definedName>
    <definedName name="_3__123Graph_ATERMS_OF_TRADE" localSheetId="8" hidden="1">#REF!</definedName>
    <definedName name="_3__123Graph_ATERMS_OF_TRADE" localSheetId="35" hidden="1">#REF!</definedName>
    <definedName name="_3__123Graph_ATERMS_OF_TRADE" hidden="1">#REF!</definedName>
    <definedName name="_30__123Graph_XREALEX_WAGE" localSheetId="76" hidden="1">[37]PRIVATE!#REF!</definedName>
    <definedName name="_30__123Graph_XREALEX_WAGE" localSheetId="8" hidden="1">[37]PRIVATE!#REF!</definedName>
    <definedName name="_30__123Graph_XREALEX_WAGE" localSheetId="25" hidden="1">[37]PRIVATE!#REF!</definedName>
    <definedName name="_30__123Graph_XREALEX_WAGE" localSheetId="31" hidden="1">[37]PRIVATE!#REF!</definedName>
    <definedName name="_30__123Graph_XREALEX_WAGE" localSheetId="35" hidden="1">[37]PRIVATE!#REF!</definedName>
    <definedName name="_30__123Graph_XREALEX_WAGE" localSheetId="41" hidden="1">[37]PRIVATE!#REF!</definedName>
    <definedName name="_30__123Graph_XREALEX_WAGE" localSheetId="42" hidden="1">[37]PRIVATE!#REF!</definedName>
    <definedName name="_30__123Graph_XREALEX_WAGE" localSheetId="43" hidden="1">[37]PRIVATE!#REF!</definedName>
    <definedName name="_30__123Graph_XREALEX_WAGE" localSheetId="48" hidden="1">[37]PRIVATE!#REF!</definedName>
    <definedName name="_30__123Graph_XREALEX_WAGE" localSheetId="52" hidden="1">[37]PRIVATE!#REF!</definedName>
    <definedName name="_30__123Graph_XREALEX_WAGE" localSheetId="14" hidden="1">[37]PRIVATE!#REF!</definedName>
    <definedName name="_30__123Graph_XREALEX_WAGE" localSheetId="56" hidden="1">[37]PRIVATE!#REF!</definedName>
    <definedName name="_30__123Graph_XREALEX_WAGE" localSheetId="15" hidden="1">[37]PRIVATE!#REF!</definedName>
    <definedName name="_30__123Graph_XREALEX_WAGE" localSheetId="66" hidden="1">[37]PRIVATE!#REF!</definedName>
    <definedName name="_30__123Graph_XREALEX_WAGE" hidden="1">[37]PRIVATE!#REF!</definedName>
    <definedName name="_30CONSOL_B2" localSheetId="76">#REF!</definedName>
    <definedName name="_30CONSOL_B2" localSheetId="8">#REF!</definedName>
    <definedName name="_30CONSOL_B2" localSheetId="25">#REF!</definedName>
    <definedName name="_30CONSOL_B2" localSheetId="31">#REF!</definedName>
    <definedName name="_30CONSOL_B2" localSheetId="32">#REF!</definedName>
    <definedName name="_30CONSOL_B2" localSheetId="34">#REF!</definedName>
    <definedName name="_30CONSOL_B2" localSheetId="35">#REF!</definedName>
    <definedName name="_30CONSOL_B2" localSheetId="40">#REF!</definedName>
    <definedName name="_30CONSOL_B2" localSheetId="43">#REF!</definedName>
    <definedName name="_30CONSOL_B2" localSheetId="45">#REF!</definedName>
    <definedName name="_30CONSOL_B2" localSheetId="46">#REF!</definedName>
    <definedName name="_30CONSOL_B2" localSheetId="52">#REF!</definedName>
    <definedName name="_30CONSOL_B2" localSheetId="14">#REF!</definedName>
    <definedName name="_30CONSOL_B2" localSheetId="15">#REF!</definedName>
    <definedName name="_30CONSOL_B2" localSheetId="66">#REF!</definedName>
    <definedName name="_30CONSOL_B2">#REF!</definedName>
    <definedName name="_31CONSOL_DEPOSITS" localSheetId="76">'[38]A 11'!#REF!</definedName>
    <definedName name="_31CONSOL_DEPOSITS" localSheetId="8">'[38]A 11'!#REF!</definedName>
    <definedName name="_31CONSOL_DEPOSITS" localSheetId="25">'[38]A 11'!#REF!</definedName>
    <definedName name="_31CONSOL_DEPOSITS" localSheetId="31">'[38]A 11'!#REF!</definedName>
    <definedName name="_31CONSOL_DEPOSITS" localSheetId="40">'[38]A 11'!#REF!</definedName>
    <definedName name="_31CONSOL_DEPOSITS" localSheetId="43">'[38]A 11'!#REF!</definedName>
    <definedName name="_31CONSOL_DEPOSITS" localSheetId="45">'[38]A 11'!#REF!</definedName>
    <definedName name="_31CONSOL_DEPOSITS" localSheetId="46">'[38]A 11'!#REF!</definedName>
    <definedName name="_31CONSOL_DEPOSITS" localSheetId="52">'[38]A 11'!#REF!</definedName>
    <definedName name="_31CONSOL_DEPOSITS" localSheetId="14">'[38]A 11'!#REF!</definedName>
    <definedName name="_31CONSOL_DEPOSITS" localSheetId="15">'[38]A 11'!#REF!</definedName>
    <definedName name="_31CONSOL_DEPOSITS" localSheetId="66">'[38]A 11'!#REF!</definedName>
    <definedName name="_31CONSOL_DEPOSITS">'[38]A 11'!#REF!</definedName>
    <definedName name="_32FA_L" localSheetId="76">#REF!</definedName>
    <definedName name="_32FA_L" localSheetId="8">#REF!</definedName>
    <definedName name="_32FA_L" localSheetId="25">#REF!</definedName>
    <definedName name="_32FA_L" localSheetId="31">#REF!</definedName>
    <definedName name="_32FA_L" localSheetId="32">#REF!</definedName>
    <definedName name="_32FA_L" localSheetId="34">#REF!</definedName>
    <definedName name="_32FA_L" localSheetId="35">#REF!</definedName>
    <definedName name="_32FA_L" localSheetId="40">#REF!</definedName>
    <definedName name="_32FA_L" localSheetId="43">#REF!</definedName>
    <definedName name="_32FA_L" localSheetId="45">#REF!</definedName>
    <definedName name="_32FA_L" localSheetId="46">#REF!</definedName>
    <definedName name="_32FA_L" localSheetId="52">#REF!</definedName>
    <definedName name="_32FA_L" localSheetId="14">#REF!</definedName>
    <definedName name="_32FA_L" localSheetId="15">#REF!</definedName>
    <definedName name="_32FA_L" localSheetId="66">#REF!</definedName>
    <definedName name="_32FA_L">#REF!</definedName>
    <definedName name="_33GAZ_LIABS" localSheetId="76">#REF!</definedName>
    <definedName name="_33GAZ_LIABS" localSheetId="8">#REF!</definedName>
    <definedName name="_33GAZ_LIABS" localSheetId="25">#REF!</definedName>
    <definedName name="_33GAZ_LIABS" localSheetId="31">#REF!</definedName>
    <definedName name="_33GAZ_LIABS" localSheetId="32">#REF!</definedName>
    <definedName name="_33GAZ_LIABS" localSheetId="34">#REF!</definedName>
    <definedName name="_33GAZ_LIABS" localSheetId="35">#REF!</definedName>
    <definedName name="_33GAZ_LIABS" localSheetId="40">#REF!</definedName>
    <definedName name="_33GAZ_LIABS" localSheetId="45">#REF!</definedName>
    <definedName name="_33GAZ_LIABS" localSheetId="46">#REF!</definedName>
    <definedName name="_33GAZ_LIABS" localSheetId="14">#REF!</definedName>
    <definedName name="_33GAZ_LIABS" localSheetId="15">#REF!</definedName>
    <definedName name="_33GAZ_LIABS" localSheetId="66">#REF!</definedName>
    <definedName name="_33GAZ_LIABS">#REF!</definedName>
    <definedName name="_34__123Graph_XTERMS_OF_TRADE" localSheetId="76" hidden="1">#REF!</definedName>
    <definedName name="_34__123Graph_XTERMS_OF_TRADE" localSheetId="8" hidden="1">#REF!</definedName>
    <definedName name="_34__123Graph_XTERMS_OF_TRADE" localSheetId="25" hidden="1">#REF!</definedName>
    <definedName name="_34__123Graph_XTERMS_OF_TRADE" localSheetId="31" hidden="1">#REF!</definedName>
    <definedName name="_34__123Graph_XTERMS_OF_TRADE" localSheetId="32" hidden="1">#REF!</definedName>
    <definedName name="_34__123Graph_XTERMS_OF_TRADE" localSheetId="34" hidden="1">#REF!</definedName>
    <definedName name="_34__123Graph_XTERMS_OF_TRADE" localSheetId="35" hidden="1">#REF!</definedName>
    <definedName name="_34__123Graph_XTERMS_OF_TRADE" localSheetId="40" hidden="1">#REF!</definedName>
    <definedName name="_34__123Graph_XTERMS_OF_TRADE" localSheetId="41" hidden="1">#REF!</definedName>
    <definedName name="_34__123Graph_XTERMS_OF_TRADE" localSheetId="42" hidden="1">#REF!</definedName>
    <definedName name="_34__123Graph_XTERMS_OF_TRADE" localSheetId="43" hidden="1">#REF!</definedName>
    <definedName name="_34__123Graph_XTERMS_OF_TRADE" localSheetId="45" hidden="1">#REF!</definedName>
    <definedName name="_34__123Graph_XTERMS_OF_TRADE" localSheetId="46" hidden="1">#REF!</definedName>
    <definedName name="_34__123Graph_XTERMS_OF_TRADE" localSheetId="48" hidden="1">#REF!</definedName>
    <definedName name="_34__123Graph_XTERMS_OF_TRADE" localSheetId="52" hidden="1">#REF!</definedName>
    <definedName name="_34__123Graph_XTERMS_OF_TRADE" localSheetId="14" hidden="1">#REF!</definedName>
    <definedName name="_34__123Graph_XTERMS_OF_TRADE" localSheetId="56" hidden="1">#REF!</definedName>
    <definedName name="_34__123Graph_XTERMS_OF_TRADE" localSheetId="15" hidden="1">#REF!</definedName>
    <definedName name="_34__123Graph_XTERMS_OF_TRADE" hidden="1">#REF!</definedName>
    <definedName name="_34INT_RESERVES" localSheetId="76">#REF!</definedName>
    <definedName name="_34INT_RESERVES" localSheetId="25">#REF!</definedName>
    <definedName name="_34INT_RESERVES" localSheetId="31">#REF!</definedName>
    <definedName name="_34INT_RESERVES" localSheetId="32">#REF!</definedName>
    <definedName name="_34INT_RESERVES" localSheetId="34">#REF!</definedName>
    <definedName name="_34INT_RESERVES" localSheetId="35">#REF!</definedName>
    <definedName name="_34INT_RESERVES" localSheetId="40">#REF!</definedName>
    <definedName name="_34INT_RESERVES" localSheetId="45">#REF!</definedName>
    <definedName name="_34INT_RESERVES" localSheetId="46">#REF!</definedName>
    <definedName name="_34INT_RESERVES" localSheetId="14">#REF!</definedName>
    <definedName name="_34INT_RESERVES" localSheetId="15">#REF!</definedName>
    <definedName name="_34INT_RESERVES">#REF!</definedName>
    <definedName name="_39__123Graph_BCPI_ER_LOG" localSheetId="76" hidden="1">[19]ER!#REF!</definedName>
    <definedName name="_39__123Graph_BCPI_ER_LOG" localSheetId="25" hidden="1">[19]ER!#REF!</definedName>
    <definedName name="_39__123Graph_BCPI_ER_LOG" localSheetId="31" hidden="1">[19]ER!#REF!</definedName>
    <definedName name="_39__123Graph_BCPI_ER_LOG" localSheetId="40" hidden="1">[19]ER!#REF!</definedName>
    <definedName name="_39__123Graph_BCPI_ER_LOG" localSheetId="45" hidden="1">[19]ER!#REF!</definedName>
    <definedName name="_39__123Graph_BCPI_ER_LOG" localSheetId="46" hidden="1">[19]ER!#REF!</definedName>
    <definedName name="_39__123Graph_BCPI_ER_LOG" hidden="1">[19]ER!#REF!</definedName>
    <definedName name="_4">#N/A</definedName>
    <definedName name="_4__123Graph_BCPI_ER_LOG" localSheetId="76" hidden="1">[19]ER!#REF!</definedName>
    <definedName name="_4__123Graph_BCPI_ER_LOG" localSheetId="25" hidden="1">[19]ER!#REF!</definedName>
    <definedName name="_4__123Graph_BCPI_ER_LOG" localSheetId="31" hidden="1">[19]ER!#REF!</definedName>
    <definedName name="_4__123Graph_BCPI_ER_LOG" localSheetId="46" hidden="1">[19]ER!#REF!</definedName>
    <definedName name="_4__123Graph_BCPI_ER_LOG" hidden="1">[19]ER!#REF!</definedName>
    <definedName name="_4__123Graph_BTERMS_OF_TRADE" localSheetId="8" hidden="1">#REF!</definedName>
    <definedName name="_4__123Graph_BTERMS_OF_TRADE" localSheetId="35" hidden="1">#REF!</definedName>
    <definedName name="_4__123Graph_BTERMS_OF_TRADE" hidden="1">#REF!</definedName>
    <definedName name="_5">#N/A</definedName>
    <definedName name="_5__123Graph_BIBA_IBRD" localSheetId="76" hidden="1">[19]WB!#REF!</definedName>
    <definedName name="_5__123Graph_BIBA_IBRD" localSheetId="25" hidden="1">[19]WB!#REF!</definedName>
    <definedName name="_5__123Graph_BIBA_IBRD" localSheetId="31" hidden="1">[19]WB!#REF!</definedName>
    <definedName name="_5__123Graph_BIBA_IBRD" localSheetId="35" hidden="1">[19]WB!#REF!</definedName>
    <definedName name="_5__123Graph_BIBA_IBRD" localSheetId="46" hidden="1">[19]WB!#REF!</definedName>
    <definedName name="_5__123Graph_BIBA_IBRD" hidden="1">[19]WB!#REF!</definedName>
    <definedName name="_5__123Graph_XFIG_D" localSheetId="8" hidden="1">#REF!</definedName>
    <definedName name="_5__123Graph_XFIG_D" localSheetId="35" hidden="1">#REF!</definedName>
    <definedName name="_5__123Graph_XFIG_D" hidden="1">#REF!</definedName>
    <definedName name="_51__123Graph_BIBA_IBRD" localSheetId="76" hidden="1">[19]WB!#REF!</definedName>
    <definedName name="_51__123Graph_BIBA_IBRD" localSheetId="25" hidden="1">[19]WB!#REF!</definedName>
    <definedName name="_51__123Graph_BIBA_IBRD" localSheetId="31" hidden="1">[19]WB!#REF!</definedName>
    <definedName name="_51__123Graph_BIBA_IBRD" localSheetId="35" hidden="1">[19]WB!#REF!</definedName>
    <definedName name="_51__123Graph_BIBA_IBRD" localSheetId="46" hidden="1">[19]WB!#REF!</definedName>
    <definedName name="_51__123Graph_BIBA_IBRD" hidden="1">[19]WB!#REF!</definedName>
    <definedName name="_518" localSheetId="8">#REF!</definedName>
    <definedName name="_518" localSheetId="35">#REF!</definedName>
    <definedName name="_518">#REF!</definedName>
    <definedName name="_52B.2_B.3" localSheetId="76">#REF!</definedName>
    <definedName name="_52B.2_B.3" localSheetId="8">#REF!</definedName>
    <definedName name="_52B.2_B.3" localSheetId="25">#REF!</definedName>
    <definedName name="_52B.2_B.3" localSheetId="31">#REF!</definedName>
    <definedName name="_52B.2_B.3" localSheetId="32">#REF!</definedName>
    <definedName name="_52B.2_B.3" localSheetId="34">#REF!</definedName>
    <definedName name="_52B.2_B.3" localSheetId="35">#REF!</definedName>
    <definedName name="_52B.2_B.3" localSheetId="40">#REF!</definedName>
    <definedName name="_52B.2_B.3" localSheetId="43">#REF!</definedName>
    <definedName name="_52B.2_B.3" localSheetId="45">#REF!</definedName>
    <definedName name="_52B.2_B.3" localSheetId="46">#REF!</definedName>
    <definedName name="_52B.2_B.3" localSheetId="52">#REF!</definedName>
    <definedName name="_52B.2_B.3" localSheetId="14">#REF!</definedName>
    <definedName name="_52B.2_B.3" localSheetId="15">#REF!</definedName>
    <definedName name="_52B.2_B.3" localSheetId="66">#REF!</definedName>
    <definedName name="_52B.2_B.3">#REF!</definedName>
    <definedName name="_53B.4___5" localSheetId="76">#REF!</definedName>
    <definedName name="_53B.4___5" localSheetId="8">#REF!</definedName>
    <definedName name="_53B.4___5" localSheetId="25">#REF!</definedName>
    <definedName name="_53B.4___5" localSheetId="31">#REF!</definedName>
    <definedName name="_53B.4___5" localSheetId="32">#REF!</definedName>
    <definedName name="_53B.4___5" localSheetId="34">#REF!</definedName>
    <definedName name="_53B.4___5" localSheetId="35">#REF!</definedName>
    <definedName name="_53B.4___5" localSheetId="40">#REF!</definedName>
    <definedName name="_53B.4___5" localSheetId="45">#REF!</definedName>
    <definedName name="_53B.4___5" localSheetId="46">#REF!</definedName>
    <definedName name="_53B.4___5" localSheetId="14">#REF!</definedName>
    <definedName name="_53B.4___5" localSheetId="15">#REF!</definedName>
    <definedName name="_53B.4___5" localSheetId="66">#REF!</definedName>
    <definedName name="_53B.4___5">#REF!</definedName>
    <definedName name="_54CONSOL_B2" localSheetId="76">#REF!</definedName>
    <definedName name="_54CONSOL_B2" localSheetId="25">#REF!</definedName>
    <definedName name="_54CONSOL_B2" localSheetId="31">#REF!</definedName>
    <definedName name="_54CONSOL_B2" localSheetId="32">#REF!</definedName>
    <definedName name="_54CONSOL_B2" localSheetId="34">#REF!</definedName>
    <definedName name="_54CONSOL_B2" localSheetId="35">#REF!</definedName>
    <definedName name="_54CONSOL_B2" localSheetId="40">#REF!</definedName>
    <definedName name="_54CONSOL_B2" localSheetId="45">#REF!</definedName>
    <definedName name="_54CONSOL_B2" localSheetId="46">#REF!</definedName>
    <definedName name="_54CONSOL_B2" localSheetId="14">#REF!</definedName>
    <definedName name="_54CONSOL_B2" localSheetId="15">#REF!</definedName>
    <definedName name="_54CONSOL_B2">#REF!</definedName>
    <definedName name="_6">#N/A</definedName>
    <definedName name="_6__123Graph_XTERMS_OF_TRADE" localSheetId="35" hidden="1">#REF!</definedName>
    <definedName name="_6__123Graph_XTERMS_OF_TRADE" hidden="1">#REF!</definedName>
    <definedName name="_617" localSheetId="35">#REF!</definedName>
    <definedName name="_617">#REF!</definedName>
    <definedName name="_675" localSheetId="35">#REF!</definedName>
    <definedName name="_675">#REF!</definedName>
    <definedName name="_681" localSheetId="35">#REF!</definedName>
    <definedName name="_681">#REF!</definedName>
    <definedName name="_68CONSOL_DEPOSITS" localSheetId="76">'[28]A 11'!#REF!</definedName>
    <definedName name="_68CONSOL_DEPOSITS" localSheetId="25">'[28]A 11'!#REF!</definedName>
    <definedName name="_68CONSOL_DEPOSITS" localSheetId="31">'[28]A 11'!#REF!</definedName>
    <definedName name="_68CONSOL_DEPOSITS" localSheetId="40">'[28]A 11'!#REF!</definedName>
    <definedName name="_68CONSOL_DEPOSITS" localSheetId="45">'[28]A 11'!#REF!</definedName>
    <definedName name="_68CONSOL_DEPOSITS" localSheetId="46">'[28]A 11'!#REF!</definedName>
    <definedName name="_68CONSOL_DEPOSITS" localSheetId="14">'[28]A 11'!#REF!</definedName>
    <definedName name="_68CONSOL_DEPOSITS" localSheetId="15">'[28]A 11'!#REF!</definedName>
    <definedName name="_68CONSOL_DEPOSITS">'[28]A 11'!#REF!</definedName>
    <definedName name="_69FA_L" localSheetId="76">#REF!</definedName>
    <definedName name="_69FA_L" localSheetId="8">#REF!</definedName>
    <definedName name="_69FA_L" localSheetId="25">#REF!</definedName>
    <definedName name="_69FA_L" localSheetId="31">#REF!</definedName>
    <definedName name="_69FA_L" localSheetId="32">#REF!</definedName>
    <definedName name="_69FA_L" localSheetId="34">#REF!</definedName>
    <definedName name="_69FA_L" localSheetId="35">#REF!</definedName>
    <definedName name="_69FA_L" localSheetId="40">#REF!</definedName>
    <definedName name="_69FA_L" localSheetId="43">#REF!</definedName>
    <definedName name="_69FA_L" localSheetId="45">#REF!</definedName>
    <definedName name="_69FA_L" localSheetId="46">#REF!</definedName>
    <definedName name="_69FA_L" localSheetId="52">#REF!</definedName>
    <definedName name="_69FA_L" localSheetId="14">#REF!</definedName>
    <definedName name="_69FA_L" localSheetId="15">#REF!</definedName>
    <definedName name="_69FA_L" localSheetId="66">#REF!</definedName>
    <definedName name="_69FA_L">#REF!</definedName>
    <definedName name="_6B.2_B.3" localSheetId="76">#REF!</definedName>
    <definedName name="_6B.2_B.3" localSheetId="8">#REF!</definedName>
    <definedName name="_6B.2_B.3" localSheetId="25">#REF!</definedName>
    <definedName name="_6B.2_B.3" localSheetId="31">#REF!</definedName>
    <definedName name="_6B.2_B.3" localSheetId="32">#REF!</definedName>
    <definedName name="_6B.2_B.3" localSheetId="34">#REF!</definedName>
    <definedName name="_6B.2_B.3" localSheetId="35">#REF!</definedName>
    <definedName name="_6B.2_B.3" localSheetId="40">#REF!</definedName>
    <definedName name="_6B.2_B.3" localSheetId="45">#REF!</definedName>
    <definedName name="_6B.2_B.3" localSheetId="46">#REF!</definedName>
    <definedName name="_6B.2_B.3" localSheetId="14">#REF!</definedName>
    <definedName name="_6B.2_B.3" localSheetId="15">#REF!</definedName>
    <definedName name="_6B.2_B.3" localSheetId="66">#REF!</definedName>
    <definedName name="_6B.2_B.3">#REF!</definedName>
    <definedName name="_7">#N/A</definedName>
    <definedName name="_7__123Graph_ACPI_ER_LOG" localSheetId="76" hidden="1">[32]ER!#REF!</definedName>
    <definedName name="_7__123Graph_ACPI_ER_LOG" localSheetId="8" hidden="1">[32]ER!#REF!</definedName>
    <definedName name="_7__123Graph_ACPI_ER_LOG" localSheetId="25" hidden="1">[32]ER!#REF!</definedName>
    <definedName name="_7__123Graph_ACPI_ER_LOG" localSheetId="31" hidden="1">[32]ER!#REF!</definedName>
    <definedName name="_7__123Graph_ACPI_ER_LOG" localSheetId="41" hidden="1">[32]ER!#REF!</definedName>
    <definedName name="_7__123Graph_ACPI_ER_LOG" localSheetId="42" hidden="1">[32]ER!#REF!</definedName>
    <definedName name="_7__123Graph_ACPI_ER_LOG" localSheetId="43" hidden="1">[32]ER!#REF!</definedName>
    <definedName name="_7__123Graph_ACPI_ER_LOG" localSheetId="48" hidden="1">[32]ER!#REF!</definedName>
    <definedName name="_7__123Graph_ACPI_ER_LOG" localSheetId="52" hidden="1">[32]ER!#REF!</definedName>
    <definedName name="_7__123Graph_ACPI_ER_LOG" localSheetId="14" hidden="1">[32]ER!#REF!</definedName>
    <definedName name="_7__123Graph_ACPI_ER_LOG" localSheetId="56" hidden="1">[32]ER!#REF!</definedName>
    <definedName name="_7__123Graph_ACPI_ER_LOG" localSheetId="15" hidden="1">[32]ER!#REF!</definedName>
    <definedName name="_7__123Graph_ACPI_ER_LOG" localSheetId="66" hidden="1">[32]ER!#REF!</definedName>
    <definedName name="_7__123Graph_ACPI_ER_LOG" hidden="1">[32]ER!#REF!</definedName>
    <definedName name="_7_0absorc" localSheetId="8">[31]Programa!#REF!</definedName>
    <definedName name="_7_0absorc">[31]Programa!#REF!</definedName>
    <definedName name="_70GAZ_LIABS" localSheetId="76">#REF!</definedName>
    <definedName name="_70GAZ_LIABS" localSheetId="8">#REF!</definedName>
    <definedName name="_70GAZ_LIABS" localSheetId="25">#REF!</definedName>
    <definedName name="_70GAZ_LIABS" localSheetId="31">#REF!</definedName>
    <definedName name="_70GAZ_LIABS" localSheetId="32">#REF!</definedName>
    <definedName name="_70GAZ_LIABS" localSheetId="34">#REF!</definedName>
    <definedName name="_70GAZ_LIABS" localSheetId="35">#REF!</definedName>
    <definedName name="_70GAZ_LIABS" localSheetId="40">#REF!</definedName>
    <definedName name="_70GAZ_LIABS" localSheetId="43">#REF!</definedName>
    <definedName name="_70GAZ_LIABS" localSheetId="45">#REF!</definedName>
    <definedName name="_70GAZ_LIABS" localSheetId="46">#REF!</definedName>
    <definedName name="_70GAZ_LIABS" localSheetId="52">#REF!</definedName>
    <definedName name="_70GAZ_LIABS" localSheetId="14">#REF!</definedName>
    <definedName name="_70GAZ_LIABS" localSheetId="15">#REF!</definedName>
    <definedName name="_70GAZ_LIABS" localSheetId="66">#REF!</definedName>
    <definedName name="_70GAZ_LIABS">#REF!</definedName>
    <definedName name="_71INT_RESERVES" localSheetId="76">#REF!</definedName>
    <definedName name="_71INT_RESERVES" localSheetId="8">#REF!</definedName>
    <definedName name="_71INT_RESERVES" localSheetId="25">#REF!</definedName>
    <definedName name="_71INT_RESERVES" localSheetId="31">#REF!</definedName>
    <definedName name="_71INT_RESERVES" localSheetId="32">#REF!</definedName>
    <definedName name="_71INT_RESERVES" localSheetId="34">#REF!</definedName>
    <definedName name="_71INT_RESERVES" localSheetId="35">#REF!</definedName>
    <definedName name="_71INT_RESERVES" localSheetId="40">#REF!</definedName>
    <definedName name="_71INT_RESERVES" localSheetId="45">#REF!</definedName>
    <definedName name="_71INT_RESERVES" localSheetId="46">#REF!</definedName>
    <definedName name="_71INT_RESERVES" localSheetId="14">#REF!</definedName>
    <definedName name="_71INT_RESERVES" localSheetId="15">#REF!</definedName>
    <definedName name="_71INT_RESERVES" localSheetId="66">#REF!</definedName>
    <definedName name="_71INT_RESERVES">#REF!</definedName>
    <definedName name="_7B.4___5" localSheetId="76">#REF!</definedName>
    <definedName name="_7B.4___5" localSheetId="8">#REF!</definedName>
    <definedName name="_7B.4___5" localSheetId="25">#REF!</definedName>
    <definedName name="_7B.4___5" localSheetId="31">#REF!</definedName>
    <definedName name="_7B.4___5" localSheetId="32">#REF!</definedName>
    <definedName name="_7B.4___5" localSheetId="34">#REF!</definedName>
    <definedName name="_7B.4___5" localSheetId="35">#REF!</definedName>
    <definedName name="_7B.4___5" localSheetId="40">#REF!</definedName>
    <definedName name="_7B.4___5" localSheetId="45">#REF!</definedName>
    <definedName name="_7B.4___5" localSheetId="46">#REF!</definedName>
    <definedName name="_7B.4___5" localSheetId="14">#REF!</definedName>
    <definedName name="_7B.4___5" localSheetId="15">#REF!</definedName>
    <definedName name="_7B.4___5">#REF!</definedName>
    <definedName name="_8">#N/A</definedName>
    <definedName name="_8_0c" localSheetId="8">[31]Programa!#REF!</definedName>
    <definedName name="_8_0c">[31]Programa!#REF!</definedName>
    <definedName name="_88" localSheetId="76">#REF!</definedName>
    <definedName name="_88" localSheetId="8">#REF!</definedName>
    <definedName name="_88" localSheetId="25">#REF!</definedName>
    <definedName name="_88" localSheetId="31">#REF!</definedName>
    <definedName name="_88" localSheetId="32">#REF!</definedName>
    <definedName name="_88" localSheetId="34">#REF!</definedName>
    <definedName name="_88" localSheetId="35">#REF!</definedName>
    <definedName name="_88" localSheetId="40">#REF!</definedName>
    <definedName name="_88" localSheetId="41">#REF!</definedName>
    <definedName name="_88" localSheetId="42">#REF!</definedName>
    <definedName name="_88" localSheetId="43">#REF!</definedName>
    <definedName name="_88" localSheetId="45">#REF!</definedName>
    <definedName name="_88" localSheetId="46">#REF!</definedName>
    <definedName name="_88" localSheetId="48">#REF!</definedName>
    <definedName name="_88" localSheetId="52">#REF!</definedName>
    <definedName name="_88" localSheetId="14">#REF!</definedName>
    <definedName name="_88" localSheetId="56">#REF!</definedName>
    <definedName name="_88" localSheetId="15">#REF!</definedName>
    <definedName name="_88" localSheetId="66">#REF!</definedName>
    <definedName name="_88">#REF!</definedName>
    <definedName name="_89" localSheetId="76">#REF!</definedName>
    <definedName name="_89" localSheetId="8">#REF!</definedName>
    <definedName name="_89" localSheetId="25">#REF!</definedName>
    <definedName name="_89" localSheetId="31">#REF!</definedName>
    <definedName name="_89" localSheetId="32">#REF!</definedName>
    <definedName name="_89" localSheetId="34">#REF!</definedName>
    <definedName name="_89" localSheetId="35">#REF!</definedName>
    <definedName name="_89" localSheetId="40">#REF!</definedName>
    <definedName name="_89" localSheetId="41">#REF!</definedName>
    <definedName name="_89" localSheetId="42">#REF!</definedName>
    <definedName name="_89" localSheetId="43">#REF!</definedName>
    <definedName name="_89" localSheetId="45">#REF!</definedName>
    <definedName name="_89" localSheetId="46">#REF!</definedName>
    <definedName name="_89" localSheetId="48">#REF!</definedName>
    <definedName name="_89" localSheetId="52">#REF!</definedName>
    <definedName name="_89" localSheetId="14">#REF!</definedName>
    <definedName name="_89" localSheetId="56">#REF!</definedName>
    <definedName name="_89" localSheetId="15">#REF!</definedName>
    <definedName name="_89" localSheetId="66">#REF!</definedName>
    <definedName name="_89">#REF!</definedName>
    <definedName name="_8CONSOL_B2" localSheetId="76">#REF!</definedName>
    <definedName name="_8CONSOL_B2" localSheetId="8">#REF!</definedName>
    <definedName name="_8CONSOL_B2" localSheetId="25">#REF!</definedName>
    <definedName name="_8CONSOL_B2" localSheetId="31">#REF!</definedName>
    <definedName name="_8CONSOL_B2" localSheetId="32">#REF!</definedName>
    <definedName name="_8CONSOL_B2" localSheetId="34">#REF!</definedName>
    <definedName name="_8CONSOL_B2" localSheetId="35">#REF!</definedName>
    <definedName name="_8CONSOL_B2" localSheetId="40">#REF!</definedName>
    <definedName name="_8CONSOL_B2" localSheetId="45">#REF!</definedName>
    <definedName name="_8CONSOL_B2" localSheetId="46">#REF!</definedName>
    <definedName name="_8CONSOL_B2" localSheetId="14">#REF!</definedName>
    <definedName name="_8CONSOL_B2" localSheetId="15">#REF!</definedName>
    <definedName name="_8CONSOL_B2">#REF!</definedName>
    <definedName name="_9_0CUADRO_N__4." localSheetId="8">[30]Afiliados!#REF!</definedName>
    <definedName name="_9_0CUADRO_N__4.">[30]Afiliados!#REF!</definedName>
    <definedName name="_9CONSOL_DEPOSITS" localSheetId="76">'[39]A 11'!#REF!</definedName>
    <definedName name="_9CONSOL_DEPOSITS" localSheetId="8">'[39]A 11'!#REF!</definedName>
    <definedName name="_9CONSOL_DEPOSITS" localSheetId="25">'[39]A 11'!#REF!</definedName>
    <definedName name="_9CONSOL_DEPOSITS" localSheetId="31">'[39]A 11'!#REF!</definedName>
    <definedName name="_9CONSOL_DEPOSITS" localSheetId="40">'[39]A 11'!#REF!</definedName>
    <definedName name="_9CONSOL_DEPOSITS" localSheetId="45">'[39]A 11'!#REF!</definedName>
    <definedName name="_9CONSOL_DEPOSITS" localSheetId="46">'[39]A 11'!#REF!</definedName>
    <definedName name="_9CONSOL_DEPOSITS" localSheetId="14">'[39]A 11'!#REF!</definedName>
    <definedName name="_9CONSOL_DEPOSITS" localSheetId="15">'[39]A 11'!#REF!</definedName>
    <definedName name="_9CONSOL_DEPOSITS">'[39]A 11'!#REF!</definedName>
    <definedName name="_aaV110" localSheetId="76">[40]QNEWLOR!#REF!</definedName>
    <definedName name="_aaV110" localSheetId="8">[40]QNEWLOR!#REF!</definedName>
    <definedName name="_aaV110" localSheetId="25">[40]QNEWLOR!#REF!</definedName>
    <definedName name="_aaV110" localSheetId="31">[40]QNEWLOR!#REF!</definedName>
    <definedName name="_aaV110" localSheetId="41">[41]QNEWLOR!#REF!</definedName>
    <definedName name="_aaV110" localSheetId="42">[41]QNEWLOR!#REF!</definedName>
    <definedName name="_aaV110" localSheetId="43">[41]QNEWLOR!#REF!</definedName>
    <definedName name="_aaV110" localSheetId="48">[41]QNEWLOR!#REF!</definedName>
    <definedName name="_aaV110" localSheetId="52">[41]QNEWLOR!#REF!</definedName>
    <definedName name="_aaV110" localSheetId="14">[40]QNEWLOR!#REF!</definedName>
    <definedName name="_aaV110" localSheetId="56">[41]QNEWLOR!#REF!</definedName>
    <definedName name="_aaV110" localSheetId="15">[40]QNEWLOR!#REF!</definedName>
    <definedName name="_aaV110">[40]QNEWLOR!#REF!</definedName>
    <definedName name="_aIV114" localSheetId="76">[40]QNEWLOR!#REF!</definedName>
    <definedName name="_aIV114" localSheetId="8">[40]QNEWLOR!#REF!</definedName>
    <definedName name="_aIV114" localSheetId="25">[40]QNEWLOR!#REF!</definedName>
    <definedName name="_aIV114" localSheetId="31">[40]QNEWLOR!#REF!</definedName>
    <definedName name="_aIV114" localSheetId="41">[41]QNEWLOR!#REF!</definedName>
    <definedName name="_aIV114" localSheetId="42">[41]QNEWLOR!#REF!</definedName>
    <definedName name="_aIV114" localSheetId="43">[41]QNEWLOR!#REF!</definedName>
    <definedName name="_aIV114" localSheetId="48">[41]QNEWLOR!#REF!</definedName>
    <definedName name="_aIV114" localSheetId="52">[41]QNEWLOR!#REF!</definedName>
    <definedName name="_aIV114" localSheetId="14">[40]QNEWLOR!#REF!</definedName>
    <definedName name="_aIV114" localSheetId="56">[41]QNEWLOR!#REF!</definedName>
    <definedName name="_aIV114" localSheetId="15">[40]QNEWLOR!#REF!</definedName>
    <definedName name="_aIV114">[40]QNEWLOR!#REF!</definedName>
    <definedName name="_aIV190" localSheetId="76">[40]QNEWLOR!#REF!</definedName>
    <definedName name="_aIV190" localSheetId="25">[40]QNEWLOR!#REF!</definedName>
    <definedName name="_aIV190" localSheetId="31">[40]QNEWLOR!#REF!</definedName>
    <definedName name="_aIV190" localSheetId="14">[40]QNEWLOR!#REF!</definedName>
    <definedName name="_aIV190" localSheetId="15">[40]QNEWLOR!#REF!</definedName>
    <definedName name="_aIV190">[40]QNEWLOR!#REF!</definedName>
    <definedName name="_AJU97" localSheetId="8">#REF!</definedName>
    <definedName name="_AJU97" localSheetId="35">#REF!</definedName>
    <definedName name="_AJU97" localSheetId="42">#REF!</definedName>
    <definedName name="_AJU97" localSheetId="43">#REF!</definedName>
    <definedName name="_AJU97" localSheetId="44">#REF!</definedName>
    <definedName name="_AJU97">#REF!</definedName>
    <definedName name="_AJU98" localSheetId="8">#REF!</definedName>
    <definedName name="_AJU98" localSheetId="35">#REF!</definedName>
    <definedName name="_AJU98">#REF!</definedName>
    <definedName name="_AJU99" localSheetId="8">#REF!</definedName>
    <definedName name="_AJU99" localSheetId="35">#REF!</definedName>
    <definedName name="_AJU99">#REF!</definedName>
    <definedName name="_ANO97" localSheetId="35">#REF!</definedName>
    <definedName name="_ANO97">#REF!</definedName>
    <definedName name="_ANO98" localSheetId="35">#REF!</definedName>
    <definedName name="_ANO98">#REF!</definedName>
    <definedName name="_ANO99" localSheetId="35">#REF!</definedName>
    <definedName name="_ANO99">#REF!</definedName>
    <definedName name="_asd1">#N/A</definedName>
    <definedName name="_AUS1" localSheetId="76">#REF!</definedName>
    <definedName name="_AUS1" localSheetId="10">#REF!</definedName>
    <definedName name="_AUS1" localSheetId="8">#REF!</definedName>
    <definedName name="_AUS1" localSheetId="25">#REF!</definedName>
    <definedName name="_AUS1" localSheetId="31">#REF!</definedName>
    <definedName name="_AUS1" localSheetId="32">#REF!</definedName>
    <definedName name="_AUS1" localSheetId="34">#REF!</definedName>
    <definedName name="_AUS1" localSheetId="35">#REF!</definedName>
    <definedName name="_AUS1" localSheetId="40">#REF!</definedName>
    <definedName name="_AUS1" localSheetId="41">#REF!</definedName>
    <definedName name="_AUS1" localSheetId="42">#REF!</definedName>
    <definedName name="_AUS1" localSheetId="43">#REF!</definedName>
    <definedName name="_AUS1" localSheetId="45">#REF!</definedName>
    <definedName name="_AUS1" localSheetId="46">#REF!</definedName>
    <definedName name="_AUS1" localSheetId="48">#REF!</definedName>
    <definedName name="_AUS1" localSheetId="52">#REF!</definedName>
    <definedName name="_AUS1" localSheetId="14">#REF!</definedName>
    <definedName name="_AUS1" localSheetId="56">#REF!</definedName>
    <definedName name="_AUS1" localSheetId="15">#REF!</definedName>
    <definedName name="_AUS1" localSheetId="66">#REF!</definedName>
    <definedName name="_AUS1">#REF!</definedName>
    <definedName name="_bla2" localSheetId="76" hidden="1">#REF!</definedName>
    <definedName name="_bla2" localSheetId="8" hidden="1">#REF!</definedName>
    <definedName name="_bla2" localSheetId="25" hidden="1">#REF!</definedName>
    <definedName name="_bla2" localSheetId="31" hidden="1">#REF!</definedName>
    <definedName name="_bla2" localSheetId="32" hidden="1">#REF!</definedName>
    <definedName name="_bla2" localSheetId="34" hidden="1">#REF!</definedName>
    <definedName name="_bla2" localSheetId="35" hidden="1">#REF!</definedName>
    <definedName name="_bla2" localSheetId="40" hidden="1">#REF!</definedName>
    <definedName name="_bla2" localSheetId="41" hidden="1">#REF!</definedName>
    <definedName name="_bla2" localSheetId="42" hidden="1">#REF!</definedName>
    <definedName name="_bla2" localSheetId="43" hidden="1">#REF!</definedName>
    <definedName name="_bla2" localSheetId="45" hidden="1">#REF!</definedName>
    <definedName name="_bla2" localSheetId="46" hidden="1">#REF!</definedName>
    <definedName name="_bla2" localSheetId="48" hidden="1">#REF!</definedName>
    <definedName name="_bla2" localSheetId="52" hidden="1">#REF!</definedName>
    <definedName name="_bla2" localSheetId="14" hidden="1">#REF!</definedName>
    <definedName name="_bla2" localSheetId="56" hidden="1">#REF!</definedName>
    <definedName name="_bla2" localSheetId="15" hidden="1">#REF!</definedName>
    <definedName name="_bla2" localSheetId="66" hidden="1">#REF!</definedName>
    <definedName name="_bla2" hidden="1">#REF!</definedName>
    <definedName name="_bla3" localSheetId="76" hidden="1">#REF!</definedName>
    <definedName name="_bla3" localSheetId="25" hidden="1">#REF!</definedName>
    <definedName name="_bla3" localSheetId="31" hidden="1">#REF!</definedName>
    <definedName name="_bla3" localSheetId="32" hidden="1">#REF!</definedName>
    <definedName name="_bla3" localSheetId="34" hidden="1">#REF!</definedName>
    <definedName name="_bla3" localSheetId="35" hidden="1">#REF!</definedName>
    <definedName name="_bla3" localSheetId="40" hidden="1">#REF!</definedName>
    <definedName name="_bla3" localSheetId="41" hidden="1">#REF!</definedName>
    <definedName name="_bla3" localSheetId="42" hidden="1">#REF!</definedName>
    <definedName name="_bla3" localSheetId="43" hidden="1">#REF!</definedName>
    <definedName name="_bla3" localSheetId="45" hidden="1">#REF!</definedName>
    <definedName name="_bla3" localSheetId="46" hidden="1">#REF!</definedName>
    <definedName name="_bla3" localSheetId="48" hidden="1">#REF!</definedName>
    <definedName name="_bla3" localSheetId="52" hidden="1">#REF!</definedName>
    <definedName name="_bla3" localSheetId="14" hidden="1">#REF!</definedName>
    <definedName name="_bla3" localSheetId="56" hidden="1">#REF!</definedName>
    <definedName name="_bla3" localSheetId="15" hidden="1">#REF!</definedName>
    <definedName name="_bla3" hidden="1">#REF!</definedName>
    <definedName name="_bla4" localSheetId="76" hidden="1">#REF!</definedName>
    <definedName name="_bla4" localSheetId="25" hidden="1">#REF!</definedName>
    <definedName name="_bla4" localSheetId="31" hidden="1">#REF!</definedName>
    <definedName name="_bla4" localSheetId="32" hidden="1">#REF!</definedName>
    <definedName name="_bla4" localSheetId="34" hidden="1">#REF!</definedName>
    <definedName name="_bla4" localSheetId="35" hidden="1">#REF!</definedName>
    <definedName name="_bla4" localSheetId="40" hidden="1">#REF!</definedName>
    <definedName name="_bla4" localSheetId="41" hidden="1">#REF!</definedName>
    <definedName name="_bla4" localSheetId="42" hidden="1">#REF!</definedName>
    <definedName name="_bla4" localSheetId="43" hidden="1">#REF!</definedName>
    <definedName name="_bla4" localSheetId="45" hidden="1">#REF!</definedName>
    <definedName name="_bla4" localSheetId="46" hidden="1">#REF!</definedName>
    <definedName name="_bla4" localSheetId="48" hidden="1">#REF!</definedName>
    <definedName name="_bla4" localSheetId="52" hidden="1">#REF!</definedName>
    <definedName name="_bla4" localSheetId="14" hidden="1">#REF!</definedName>
    <definedName name="_bla4" localSheetId="56" hidden="1">#REF!</definedName>
    <definedName name="_bla4" localSheetId="15" hidden="1">#REF!</definedName>
    <definedName name="_bla4" hidden="1">#REF!</definedName>
    <definedName name="_BOP1" localSheetId="35">#REF!</definedName>
    <definedName name="_BOP1">#REF!</definedName>
    <definedName name="_BOP2" localSheetId="76">[42]BoP!#REF!</definedName>
    <definedName name="_BOP2" localSheetId="10">[43]BoP!#REF!</definedName>
    <definedName name="_BOP2" localSheetId="25">[42]BoP!#REF!</definedName>
    <definedName name="_BOP2" localSheetId="31">[42]BoP!#REF!</definedName>
    <definedName name="_BOP2" localSheetId="40">[42]BoP!#REF!</definedName>
    <definedName name="_BOP2" localSheetId="45">[42]BoP!#REF!</definedName>
    <definedName name="_BOP2" localSheetId="46">[42]BoP!#REF!</definedName>
    <definedName name="_BOP2">[42]BoP!#REF!</definedName>
    <definedName name="_bop3">[44]BOP!#REF!</definedName>
    <definedName name="_BTO2" localSheetId="8">#REF!</definedName>
    <definedName name="_BTO2" localSheetId="35">#REF!</definedName>
    <definedName name="_BTO2" localSheetId="42">#REF!</definedName>
    <definedName name="_BTO2" localSheetId="43">#REF!</definedName>
    <definedName name="_BTO2" localSheetId="44">#REF!</definedName>
    <definedName name="_BTO2">#REF!</definedName>
    <definedName name="_CEL96" localSheetId="8">#REF!</definedName>
    <definedName name="_CEL96" localSheetId="35">#REF!</definedName>
    <definedName name="_CEL96">#REF!</definedName>
    <definedName name="_cud21" localSheetId="8">#REF!</definedName>
    <definedName name="_cud21" localSheetId="35">#REF!</definedName>
    <definedName name="_cud21">#REF!</definedName>
    <definedName name="_D" localSheetId="76">#REF!</definedName>
    <definedName name="_D" localSheetId="25">#REF!</definedName>
    <definedName name="_D" localSheetId="31">#REF!</definedName>
    <definedName name="_D" localSheetId="32">#REF!</definedName>
    <definedName name="_D" localSheetId="34">#REF!</definedName>
    <definedName name="_D" localSheetId="35">#REF!</definedName>
    <definedName name="_D" localSheetId="40">#REF!</definedName>
    <definedName name="_D" localSheetId="43">#REF!</definedName>
    <definedName name="_D" localSheetId="45">#REF!</definedName>
    <definedName name="_D" localSheetId="46">#REF!</definedName>
    <definedName name="_D" localSheetId="52">#REF!</definedName>
    <definedName name="_D" localSheetId="14">#REF!</definedName>
    <definedName name="_D" localSheetId="15">#REF!</definedName>
    <definedName name="_D" localSheetId="66">#REF!</definedName>
    <definedName name="_D">#REF!</definedName>
    <definedName name="_dcc2000" localSheetId="35">#REF!</definedName>
    <definedName name="_dcc2000">#REF!</definedName>
    <definedName name="_dcc2001" localSheetId="35">#REF!</definedName>
    <definedName name="_dcc2001">#REF!</definedName>
    <definedName name="_dcc2002" localSheetId="35">#REF!</definedName>
    <definedName name="_dcc2002">#REF!</definedName>
    <definedName name="_dcc2003" localSheetId="35">#REF!</definedName>
    <definedName name="_dcc2003">#REF!</definedName>
    <definedName name="_dcc98" localSheetId="8">[31]Programa!#REF!</definedName>
    <definedName name="_dcc98">[31]Programa!#REF!</definedName>
    <definedName name="_dcc99" localSheetId="8">#REF!</definedName>
    <definedName name="_dcc99" localSheetId="35">#REF!</definedName>
    <definedName name="_dcc99">#REF!</definedName>
    <definedName name="_DEG1" localSheetId="76">#REF!</definedName>
    <definedName name="_DEG1" localSheetId="10">#REF!</definedName>
    <definedName name="_DEG1" localSheetId="8">#REF!</definedName>
    <definedName name="_DEG1" localSheetId="25">#REF!</definedName>
    <definedName name="_DEG1" localSheetId="31">#REF!</definedName>
    <definedName name="_DEG1" localSheetId="32">#REF!</definedName>
    <definedName name="_DEG1" localSheetId="34">#REF!</definedName>
    <definedName name="_DEG1" localSheetId="35">#REF!</definedName>
    <definedName name="_DEG1" localSheetId="40">#REF!</definedName>
    <definedName name="_DEG1" localSheetId="41">#REF!</definedName>
    <definedName name="_DEG1" localSheetId="42">#REF!</definedName>
    <definedName name="_DEG1" localSheetId="43">#REF!</definedName>
    <definedName name="_DEG1" localSheetId="45">#REF!</definedName>
    <definedName name="_DEG1" localSheetId="46">#REF!</definedName>
    <definedName name="_DEG1" localSheetId="48">#REF!</definedName>
    <definedName name="_DEG1" localSheetId="52">#REF!</definedName>
    <definedName name="_DEG1" localSheetId="14">#REF!</definedName>
    <definedName name="_DEG1" localSheetId="56">#REF!</definedName>
    <definedName name="_DEG1" localSheetId="15">#REF!</definedName>
    <definedName name="_DEG1" localSheetId="66">#REF!</definedName>
    <definedName name="_DEG1">#REF!</definedName>
    <definedName name="_dic96" localSheetId="35">#REF!</definedName>
    <definedName name="_dic96">#REF!</definedName>
    <definedName name="_DKR1" localSheetId="76">#REF!</definedName>
    <definedName name="_DKR1" localSheetId="10">#REF!</definedName>
    <definedName name="_DKR1" localSheetId="25">#REF!</definedName>
    <definedName name="_DKR1" localSheetId="31">#REF!</definedName>
    <definedName name="_DKR1" localSheetId="32">#REF!</definedName>
    <definedName name="_DKR1" localSheetId="34">#REF!</definedName>
    <definedName name="_DKR1" localSheetId="35">#REF!</definedName>
    <definedName name="_DKR1" localSheetId="40">#REF!</definedName>
    <definedName name="_DKR1" localSheetId="41">#REF!</definedName>
    <definedName name="_DKR1" localSheetId="42">#REF!</definedName>
    <definedName name="_DKR1" localSheetId="43">#REF!</definedName>
    <definedName name="_DKR1" localSheetId="45">#REF!</definedName>
    <definedName name="_DKR1" localSheetId="46">#REF!</definedName>
    <definedName name="_DKR1" localSheetId="48">#REF!</definedName>
    <definedName name="_DKR1" localSheetId="52">#REF!</definedName>
    <definedName name="_DKR1" localSheetId="14">#REF!</definedName>
    <definedName name="_DKR1" localSheetId="56">#REF!</definedName>
    <definedName name="_DKR1" localSheetId="15">#REF!</definedName>
    <definedName name="_DKR1">#REF!</definedName>
    <definedName name="_DLX1.EMA" localSheetId="76">#REF!</definedName>
    <definedName name="_DLX1.EMA" localSheetId="25">#REF!</definedName>
    <definedName name="_DLX1.EMA" localSheetId="31">#REF!</definedName>
    <definedName name="_DLX1.EMA" localSheetId="32">#REF!</definedName>
    <definedName name="_DLX1.EMA" localSheetId="34">#REF!</definedName>
    <definedName name="_DLX1.EMA" localSheetId="35">#REF!</definedName>
    <definedName name="_DLX1.EMA" localSheetId="40">#REF!</definedName>
    <definedName name="_DLX1.EMA" localSheetId="41">#REF!</definedName>
    <definedName name="_DLX1.EMA" localSheetId="42">#REF!</definedName>
    <definedName name="_DLX1.EMA" localSheetId="43">#REF!</definedName>
    <definedName name="_DLX1.EMA" localSheetId="45">#REF!</definedName>
    <definedName name="_DLX1.EMA" localSheetId="46">#REF!</definedName>
    <definedName name="_DLX1.EMA" localSheetId="48">#REF!</definedName>
    <definedName name="_DLX1.EMA" localSheetId="52">#REF!</definedName>
    <definedName name="_DLX1.EMA" localSheetId="14">#REF!</definedName>
    <definedName name="_DLX1.EMA" localSheetId="56">#REF!</definedName>
    <definedName name="_DLX1.EMA" localSheetId="15">#REF!</definedName>
    <definedName name="_DLX1.EMA">#REF!</definedName>
    <definedName name="_DLX1.EMG" localSheetId="76">#REF!</definedName>
    <definedName name="_DLX1.EMG" localSheetId="25">#REF!</definedName>
    <definedName name="_DLX1.EMG" localSheetId="31">#REF!</definedName>
    <definedName name="_DLX1.EMG" localSheetId="32">#REF!</definedName>
    <definedName name="_DLX1.EMG" localSheetId="34">#REF!</definedName>
    <definedName name="_DLX1.EMG" localSheetId="35">#REF!</definedName>
    <definedName name="_DLX1.EMG" localSheetId="40">#REF!</definedName>
    <definedName name="_DLX1.EMG" localSheetId="41">#REF!</definedName>
    <definedName name="_DLX1.EMG" localSheetId="42">#REF!</definedName>
    <definedName name="_DLX1.EMG" localSheetId="43">#REF!</definedName>
    <definedName name="_DLX1.EMG" localSheetId="45">#REF!</definedName>
    <definedName name="_DLX1.EMG" localSheetId="46">#REF!</definedName>
    <definedName name="_DLX1.EMG" localSheetId="48">#REF!</definedName>
    <definedName name="_DLX1.EMG" localSheetId="52">#REF!</definedName>
    <definedName name="_DLX1.EMG" localSheetId="14">#REF!</definedName>
    <definedName name="_DLX1.EMG" localSheetId="56">#REF!</definedName>
    <definedName name="_DLX1.EMG" localSheetId="15">#REF!</definedName>
    <definedName name="_DLX1.EMG">#REF!</definedName>
    <definedName name="_DLX10.EMA" localSheetId="76">#REF!</definedName>
    <definedName name="_DLX10.EMA" localSheetId="25">#REF!</definedName>
    <definedName name="_DLX10.EMA" localSheetId="31">#REF!</definedName>
    <definedName name="_DLX10.EMA" localSheetId="32">#REF!</definedName>
    <definedName name="_DLX10.EMA" localSheetId="34">#REF!</definedName>
    <definedName name="_DLX10.EMA" localSheetId="35">#REF!</definedName>
    <definedName name="_DLX10.EMA" localSheetId="40">#REF!</definedName>
    <definedName name="_DLX10.EMA" localSheetId="41">#REF!</definedName>
    <definedName name="_DLX10.EMA" localSheetId="42">#REF!</definedName>
    <definedName name="_DLX10.EMA" localSheetId="43">#REF!</definedName>
    <definedName name="_DLX10.EMA" localSheetId="45">#REF!</definedName>
    <definedName name="_DLX10.EMA" localSheetId="46">#REF!</definedName>
    <definedName name="_DLX10.EMA" localSheetId="48">#REF!</definedName>
    <definedName name="_DLX10.EMA" localSheetId="52">#REF!</definedName>
    <definedName name="_DLX10.EMA" localSheetId="14">#REF!</definedName>
    <definedName name="_DLX10.EMA" localSheetId="56">#REF!</definedName>
    <definedName name="_DLX10.EMA" localSheetId="15">#REF!</definedName>
    <definedName name="_DLX10.EMA">#REF!</definedName>
    <definedName name="_DLX11.EMA" localSheetId="76">#REF!</definedName>
    <definedName name="_DLX11.EMA" localSheetId="25">#REF!</definedName>
    <definedName name="_DLX11.EMA" localSheetId="31">#REF!</definedName>
    <definedName name="_DLX11.EMA" localSheetId="32">#REF!</definedName>
    <definedName name="_DLX11.EMA" localSheetId="34">#REF!</definedName>
    <definedName name="_DLX11.EMA" localSheetId="35">#REF!</definedName>
    <definedName name="_DLX11.EMA" localSheetId="40">#REF!</definedName>
    <definedName name="_DLX11.EMA" localSheetId="41">#REF!</definedName>
    <definedName name="_DLX11.EMA" localSheetId="42">#REF!</definedName>
    <definedName name="_DLX11.EMA" localSheetId="43">#REF!</definedName>
    <definedName name="_DLX11.EMA" localSheetId="45">#REF!</definedName>
    <definedName name="_DLX11.EMA" localSheetId="46">#REF!</definedName>
    <definedName name="_DLX11.EMA" localSheetId="48">#REF!</definedName>
    <definedName name="_DLX11.EMA" localSheetId="52">#REF!</definedName>
    <definedName name="_DLX11.EMA" localSheetId="14">#REF!</definedName>
    <definedName name="_DLX11.EMA" localSheetId="56">#REF!</definedName>
    <definedName name="_DLX11.EMA" localSheetId="15">#REF!</definedName>
    <definedName name="_DLX11.EMA">#REF!</definedName>
    <definedName name="_DLX12.EMA" localSheetId="76">#REF!</definedName>
    <definedName name="_DLX12.EMA" localSheetId="25">#REF!</definedName>
    <definedName name="_DLX12.EMA" localSheetId="31">#REF!</definedName>
    <definedName name="_DLX12.EMA" localSheetId="32">#REF!</definedName>
    <definedName name="_DLX12.EMA" localSheetId="34">#REF!</definedName>
    <definedName name="_DLX12.EMA" localSheetId="35">#REF!</definedName>
    <definedName name="_DLX12.EMA" localSheetId="40">#REF!</definedName>
    <definedName name="_DLX12.EMA" localSheetId="41">#REF!</definedName>
    <definedName name="_DLX12.EMA" localSheetId="42">#REF!</definedName>
    <definedName name="_DLX12.EMA" localSheetId="43">#REF!</definedName>
    <definedName name="_DLX12.EMA" localSheetId="45">#REF!</definedName>
    <definedName name="_DLX12.EMA" localSheetId="46">#REF!</definedName>
    <definedName name="_DLX12.EMA" localSheetId="48">#REF!</definedName>
    <definedName name="_DLX12.EMA" localSheetId="52">#REF!</definedName>
    <definedName name="_DLX12.EMA" localSheetId="14">#REF!</definedName>
    <definedName name="_DLX12.EMA" localSheetId="56">#REF!</definedName>
    <definedName name="_DLX12.EMA" localSheetId="15">#REF!</definedName>
    <definedName name="_DLX12.EMA">#REF!</definedName>
    <definedName name="_DLX13.EMA" localSheetId="76">#REF!</definedName>
    <definedName name="_DLX13.EMA" localSheetId="25">#REF!</definedName>
    <definedName name="_DLX13.EMA" localSheetId="31">#REF!</definedName>
    <definedName name="_DLX13.EMA" localSheetId="32">#REF!</definedName>
    <definedName name="_DLX13.EMA" localSheetId="34">#REF!</definedName>
    <definedName name="_DLX13.EMA" localSheetId="35">#REF!</definedName>
    <definedName name="_DLX13.EMA" localSheetId="40">#REF!</definedName>
    <definedName name="_DLX13.EMA" localSheetId="41">#REF!</definedName>
    <definedName name="_DLX13.EMA" localSheetId="42">#REF!</definedName>
    <definedName name="_DLX13.EMA" localSheetId="43">#REF!</definedName>
    <definedName name="_DLX13.EMA" localSheetId="45">#REF!</definedName>
    <definedName name="_DLX13.EMA" localSheetId="46">#REF!</definedName>
    <definedName name="_DLX13.EMA" localSheetId="48">#REF!</definedName>
    <definedName name="_DLX13.EMA" localSheetId="52">#REF!</definedName>
    <definedName name="_DLX13.EMA" localSheetId="14">#REF!</definedName>
    <definedName name="_DLX13.EMA" localSheetId="56">#REF!</definedName>
    <definedName name="_DLX13.EMA" localSheetId="15">#REF!</definedName>
    <definedName name="_DLX13.EMA">#REF!</definedName>
    <definedName name="_DLX14.EMA" localSheetId="76">#REF!</definedName>
    <definedName name="_DLX14.EMA" localSheetId="25">#REF!</definedName>
    <definedName name="_DLX14.EMA" localSheetId="31">#REF!</definedName>
    <definedName name="_DLX14.EMA" localSheetId="32">#REF!</definedName>
    <definedName name="_DLX14.EMA" localSheetId="34">#REF!</definedName>
    <definedName name="_DLX14.EMA" localSheetId="35">#REF!</definedName>
    <definedName name="_DLX14.EMA" localSheetId="40">#REF!</definedName>
    <definedName name="_DLX14.EMA" localSheetId="41">#REF!</definedName>
    <definedName name="_DLX14.EMA" localSheetId="42">#REF!</definedName>
    <definedName name="_DLX14.EMA" localSheetId="43">#REF!</definedName>
    <definedName name="_DLX14.EMA" localSheetId="45">#REF!</definedName>
    <definedName name="_DLX14.EMA" localSheetId="46">#REF!</definedName>
    <definedName name="_DLX14.EMA" localSheetId="48">#REF!</definedName>
    <definedName name="_DLX14.EMA" localSheetId="52">#REF!</definedName>
    <definedName name="_DLX14.EMA" localSheetId="14">#REF!</definedName>
    <definedName name="_DLX14.EMA" localSheetId="56">#REF!</definedName>
    <definedName name="_DLX14.EMA" localSheetId="15">#REF!</definedName>
    <definedName name="_DLX14.EMA">#REF!</definedName>
    <definedName name="_DLX16.EMA" localSheetId="76">#REF!</definedName>
    <definedName name="_DLX16.EMA" localSheetId="25">#REF!</definedName>
    <definedName name="_DLX16.EMA" localSheetId="31">#REF!</definedName>
    <definedName name="_DLX16.EMA" localSheetId="32">#REF!</definedName>
    <definedName name="_DLX16.EMA" localSheetId="34">#REF!</definedName>
    <definedName name="_DLX16.EMA" localSheetId="35">#REF!</definedName>
    <definedName name="_DLX16.EMA" localSheetId="40">#REF!</definedName>
    <definedName name="_DLX16.EMA" localSheetId="41">#REF!</definedName>
    <definedName name="_DLX16.EMA" localSheetId="42">#REF!</definedName>
    <definedName name="_DLX16.EMA" localSheetId="43">#REF!</definedName>
    <definedName name="_DLX16.EMA" localSheetId="45">#REF!</definedName>
    <definedName name="_DLX16.EMA" localSheetId="46">#REF!</definedName>
    <definedName name="_DLX16.EMA" localSheetId="48">#REF!</definedName>
    <definedName name="_DLX16.EMA" localSheetId="52">#REF!</definedName>
    <definedName name="_DLX16.EMA" localSheetId="14">#REF!</definedName>
    <definedName name="_DLX16.EMA" localSheetId="56">#REF!</definedName>
    <definedName name="_DLX16.EMA" localSheetId="15">#REF!</definedName>
    <definedName name="_DLX16.EMA">#REF!</definedName>
    <definedName name="_DLX2.EMA" localSheetId="76">#REF!,#REF!</definedName>
    <definedName name="_DLX2.EMA" localSheetId="8">#REF!,#REF!</definedName>
    <definedName name="_DLX2.EMA" localSheetId="25">#REF!,#REF!</definedName>
    <definedName name="_DLX2.EMA" localSheetId="31">#REF!,#REF!</definedName>
    <definedName name="_DLX2.EMA" localSheetId="32">#REF!,#REF!</definedName>
    <definedName name="_DLX2.EMA" localSheetId="34">#REF!,#REF!</definedName>
    <definedName name="_DLX2.EMA" localSheetId="35">#REF!,#REF!</definedName>
    <definedName name="_DLX2.EMA" localSheetId="40">#REF!,#REF!</definedName>
    <definedName name="_DLX2.EMA" localSheetId="41">#REF!,#REF!</definedName>
    <definedName name="_DLX2.EMA" localSheetId="42">#REF!,#REF!</definedName>
    <definedName name="_DLX2.EMA" localSheetId="43">#REF!,#REF!</definedName>
    <definedName name="_DLX2.EMA" localSheetId="45">#REF!,#REF!</definedName>
    <definedName name="_DLX2.EMA" localSheetId="46">#REF!,#REF!</definedName>
    <definedName name="_DLX2.EMA" localSheetId="48">#REF!,#REF!</definedName>
    <definedName name="_DLX2.EMA" localSheetId="52">#REF!,#REF!</definedName>
    <definedName name="_DLX2.EMA" localSheetId="14">#REF!,#REF!</definedName>
    <definedName name="_DLX2.EMA" localSheetId="56">#REF!,#REF!</definedName>
    <definedName name="_DLX2.EMA" localSheetId="15">#REF!,#REF!</definedName>
    <definedName name="_DLX2.EMA" localSheetId="66">#REF!,#REF!</definedName>
    <definedName name="_DLX2.EMA">#REF!,#REF!</definedName>
    <definedName name="_DLX2.EMG" localSheetId="76">#REF!</definedName>
    <definedName name="_DLX2.EMG" localSheetId="8">#REF!</definedName>
    <definedName name="_DLX2.EMG" localSheetId="25">#REF!</definedName>
    <definedName name="_DLX2.EMG" localSheetId="31">#REF!</definedName>
    <definedName name="_DLX2.EMG" localSheetId="32">#REF!</definedName>
    <definedName name="_DLX2.EMG" localSheetId="34">#REF!</definedName>
    <definedName name="_DLX2.EMG" localSheetId="35">#REF!</definedName>
    <definedName name="_DLX2.EMG" localSheetId="40">#REF!</definedName>
    <definedName name="_DLX2.EMG" localSheetId="41">#REF!</definedName>
    <definedName name="_DLX2.EMG" localSheetId="42">#REF!</definedName>
    <definedName name="_DLX2.EMG" localSheetId="43">#REF!</definedName>
    <definedName name="_DLX2.EMG" localSheetId="45">#REF!</definedName>
    <definedName name="_DLX2.EMG" localSheetId="46">#REF!</definedName>
    <definedName name="_DLX2.EMG" localSheetId="48">#REF!</definedName>
    <definedName name="_DLX2.EMG" localSheetId="52">#REF!</definedName>
    <definedName name="_DLX2.EMG" localSheetId="14">#REF!</definedName>
    <definedName name="_DLX2.EMG" localSheetId="56">#REF!</definedName>
    <definedName name="_DLX2.EMG" localSheetId="15">#REF!</definedName>
    <definedName name="_DLX2.EMG" localSheetId="66">#REF!</definedName>
    <definedName name="_DLX2.EMG">#REF!</definedName>
    <definedName name="_DLX4.EMA" localSheetId="76">#REF!</definedName>
    <definedName name="_DLX4.EMA" localSheetId="8">#REF!</definedName>
    <definedName name="_DLX4.EMA" localSheetId="25">#REF!</definedName>
    <definedName name="_DLX4.EMA" localSheetId="31">#REF!</definedName>
    <definedName name="_DLX4.EMA" localSheetId="32">#REF!</definedName>
    <definedName name="_DLX4.EMA" localSheetId="34">#REF!</definedName>
    <definedName name="_DLX4.EMA" localSheetId="35">#REF!</definedName>
    <definedName name="_DLX4.EMA" localSheetId="40">#REF!</definedName>
    <definedName name="_DLX4.EMA" localSheetId="41">#REF!</definedName>
    <definedName name="_DLX4.EMA" localSheetId="42">#REF!</definedName>
    <definedName name="_DLX4.EMA" localSheetId="43">#REF!</definedName>
    <definedName name="_DLX4.EMA" localSheetId="45">#REF!</definedName>
    <definedName name="_DLX4.EMA" localSheetId="46">#REF!</definedName>
    <definedName name="_DLX4.EMA" localSheetId="48">#REF!</definedName>
    <definedName name="_DLX4.EMA" localSheetId="52">#REF!</definedName>
    <definedName name="_DLX4.EMA" localSheetId="14">#REF!</definedName>
    <definedName name="_DLX4.EMA" localSheetId="56">#REF!</definedName>
    <definedName name="_DLX4.EMA" localSheetId="15">#REF!</definedName>
    <definedName name="_DLX4.EMA" localSheetId="66">#REF!</definedName>
    <definedName name="_DLX4.EMA">#REF!</definedName>
    <definedName name="_DLX4.EMG" localSheetId="76">#REF!</definedName>
    <definedName name="_DLX4.EMG" localSheetId="8">#REF!</definedName>
    <definedName name="_DLX4.EMG" localSheetId="25">#REF!</definedName>
    <definedName name="_DLX4.EMG" localSheetId="31">#REF!</definedName>
    <definedName name="_DLX4.EMG" localSheetId="32">#REF!</definedName>
    <definedName name="_DLX4.EMG" localSheetId="34">#REF!</definedName>
    <definedName name="_DLX4.EMG" localSheetId="35">#REF!</definedName>
    <definedName name="_DLX4.EMG" localSheetId="40">#REF!</definedName>
    <definedName name="_DLX4.EMG" localSheetId="41">#REF!</definedName>
    <definedName name="_DLX4.EMG" localSheetId="42">#REF!</definedName>
    <definedName name="_DLX4.EMG" localSheetId="43">#REF!</definedName>
    <definedName name="_DLX4.EMG" localSheetId="45">#REF!</definedName>
    <definedName name="_DLX4.EMG" localSheetId="46">#REF!</definedName>
    <definedName name="_DLX4.EMG" localSheetId="48">#REF!</definedName>
    <definedName name="_DLX4.EMG" localSheetId="52">#REF!</definedName>
    <definedName name="_DLX4.EMG" localSheetId="14">#REF!</definedName>
    <definedName name="_DLX4.EMG" localSheetId="56">#REF!</definedName>
    <definedName name="_DLX4.EMG" localSheetId="15">#REF!</definedName>
    <definedName name="_DLX4.EMG">#REF!</definedName>
    <definedName name="_DLX5.EMA" localSheetId="76">#REF!</definedName>
    <definedName name="_DLX5.EMA" localSheetId="25">#REF!</definedName>
    <definedName name="_DLX5.EMA" localSheetId="31">#REF!</definedName>
    <definedName name="_DLX5.EMA" localSheetId="32">#REF!</definedName>
    <definedName name="_DLX5.EMA" localSheetId="34">#REF!</definedName>
    <definedName name="_DLX5.EMA" localSheetId="35">#REF!</definedName>
    <definedName name="_DLX5.EMA" localSheetId="40">#REF!</definedName>
    <definedName name="_DLX5.EMA" localSheetId="41">#REF!</definedName>
    <definedName name="_DLX5.EMA" localSheetId="42">#REF!</definedName>
    <definedName name="_DLX5.EMA" localSheetId="43">#REF!</definedName>
    <definedName name="_DLX5.EMA" localSheetId="45">#REF!</definedName>
    <definedName name="_DLX5.EMA" localSheetId="46">#REF!</definedName>
    <definedName name="_DLX5.EMA" localSheetId="48">#REF!</definedName>
    <definedName name="_DLX5.EMA" localSheetId="52">#REF!</definedName>
    <definedName name="_DLX5.EMA" localSheetId="14">#REF!</definedName>
    <definedName name="_DLX5.EMA" localSheetId="56">#REF!</definedName>
    <definedName name="_DLX5.EMA" localSheetId="15">#REF!</definedName>
    <definedName name="_DLX5.EMA">#REF!</definedName>
    <definedName name="_DLX6.EMA" localSheetId="76">#REF!</definedName>
    <definedName name="_DLX6.EMA" localSheetId="25">#REF!</definedName>
    <definedName name="_DLX6.EMA" localSheetId="31">#REF!</definedName>
    <definedName name="_DLX6.EMA" localSheetId="32">#REF!</definedName>
    <definedName name="_DLX6.EMA" localSheetId="34">#REF!</definedName>
    <definedName name="_DLX6.EMA" localSheetId="35">#REF!</definedName>
    <definedName name="_DLX6.EMA" localSheetId="40">#REF!</definedName>
    <definedName name="_DLX6.EMA" localSheetId="41">#REF!</definedName>
    <definedName name="_DLX6.EMA" localSheetId="42">#REF!</definedName>
    <definedName name="_DLX6.EMA" localSheetId="43">#REF!</definedName>
    <definedName name="_DLX6.EMA" localSheetId="45">#REF!</definedName>
    <definedName name="_DLX6.EMA" localSheetId="46">#REF!</definedName>
    <definedName name="_DLX6.EMA" localSheetId="48">#REF!</definedName>
    <definedName name="_DLX6.EMA" localSheetId="52">#REF!</definedName>
    <definedName name="_DLX6.EMA" localSheetId="14">#REF!</definedName>
    <definedName name="_DLX6.EMA" localSheetId="56">#REF!</definedName>
    <definedName name="_DLX6.EMA" localSheetId="15">#REF!</definedName>
    <definedName name="_DLX6.EMA">#REF!</definedName>
    <definedName name="_DLX7.EMA" localSheetId="76">#REF!</definedName>
    <definedName name="_DLX7.EMA" localSheetId="25">#REF!</definedName>
    <definedName name="_DLX7.EMA" localSheetId="31">#REF!</definedName>
    <definedName name="_DLX7.EMA" localSheetId="32">#REF!</definedName>
    <definedName name="_DLX7.EMA" localSheetId="34">#REF!</definedName>
    <definedName name="_DLX7.EMA" localSheetId="35">#REF!</definedName>
    <definedName name="_DLX7.EMA" localSheetId="40">#REF!</definedName>
    <definedName name="_DLX7.EMA" localSheetId="41">#REF!</definedName>
    <definedName name="_DLX7.EMA" localSheetId="42">#REF!</definedName>
    <definedName name="_DLX7.EMA" localSheetId="43">#REF!</definedName>
    <definedName name="_DLX7.EMA" localSheetId="45">#REF!</definedName>
    <definedName name="_DLX7.EMA" localSheetId="46">#REF!</definedName>
    <definedName name="_DLX7.EMA" localSheetId="48">#REF!</definedName>
    <definedName name="_DLX7.EMA" localSheetId="52">#REF!</definedName>
    <definedName name="_DLX7.EMA" localSheetId="14">#REF!</definedName>
    <definedName name="_DLX7.EMA" localSheetId="56">#REF!</definedName>
    <definedName name="_DLX7.EMA" localSheetId="15">#REF!</definedName>
    <definedName name="_DLX7.EMA">#REF!</definedName>
    <definedName name="_DLX8.EMA" localSheetId="76">#REF!</definedName>
    <definedName name="_DLX8.EMA" localSheetId="25">#REF!</definedName>
    <definedName name="_DLX8.EMA" localSheetId="31">#REF!</definedName>
    <definedName name="_DLX8.EMA" localSheetId="32">#REF!</definedName>
    <definedName name="_DLX8.EMA" localSheetId="34">#REF!</definedName>
    <definedName name="_DLX8.EMA" localSheetId="35">#REF!</definedName>
    <definedName name="_DLX8.EMA" localSheetId="40">#REF!</definedName>
    <definedName name="_DLX8.EMA" localSheetId="41">#REF!</definedName>
    <definedName name="_DLX8.EMA" localSheetId="42">#REF!</definedName>
    <definedName name="_DLX8.EMA" localSheetId="43">#REF!</definedName>
    <definedName name="_DLX8.EMA" localSheetId="45">#REF!</definedName>
    <definedName name="_DLX8.EMA" localSheetId="46">#REF!</definedName>
    <definedName name="_DLX8.EMA" localSheetId="48">#REF!</definedName>
    <definedName name="_DLX8.EMA" localSheetId="52">#REF!</definedName>
    <definedName name="_DLX8.EMA" localSheetId="14">#REF!</definedName>
    <definedName name="_DLX8.EMA" localSheetId="56">#REF!</definedName>
    <definedName name="_DLX8.EMA" localSheetId="15">#REF!</definedName>
    <definedName name="_DLX8.EMA">#REF!</definedName>
    <definedName name="_DLX9.EMA" localSheetId="76">#REF!</definedName>
    <definedName name="_DLX9.EMA" localSheetId="25">#REF!</definedName>
    <definedName name="_DLX9.EMA" localSheetId="31">#REF!</definedName>
    <definedName name="_DLX9.EMA" localSheetId="32">#REF!</definedName>
    <definedName name="_DLX9.EMA" localSheetId="34">#REF!</definedName>
    <definedName name="_DLX9.EMA" localSheetId="35">#REF!</definedName>
    <definedName name="_DLX9.EMA" localSheetId="40">#REF!</definedName>
    <definedName name="_DLX9.EMA" localSheetId="41">#REF!</definedName>
    <definedName name="_DLX9.EMA" localSheetId="42">#REF!</definedName>
    <definedName name="_DLX9.EMA" localSheetId="43">#REF!</definedName>
    <definedName name="_DLX9.EMA" localSheetId="45">#REF!</definedName>
    <definedName name="_DLX9.EMA" localSheetId="46">#REF!</definedName>
    <definedName name="_DLX9.EMA" localSheetId="48">#REF!</definedName>
    <definedName name="_DLX9.EMA" localSheetId="52">#REF!</definedName>
    <definedName name="_DLX9.EMA" localSheetId="14">#REF!</definedName>
    <definedName name="_DLX9.EMA" localSheetId="56">#REF!</definedName>
    <definedName name="_DLX9.EMA" localSheetId="15">#REF!</definedName>
    <definedName name="_DLX9.EMA">#REF!</definedName>
    <definedName name="_ECU1" localSheetId="76">#REF!</definedName>
    <definedName name="_ECU1" localSheetId="25">#REF!</definedName>
    <definedName name="_ECU1" localSheetId="31">#REF!</definedName>
    <definedName name="_ECU1" localSheetId="32">#REF!</definedName>
    <definedName name="_ECU1" localSheetId="34">#REF!</definedName>
    <definedName name="_ECU1" localSheetId="35">#REF!</definedName>
    <definedName name="_ECU1" localSheetId="40">#REF!</definedName>
    <definedName name="_ECU1" localSheetId="41">#REF!</definedName>
    <definedName name="_ECU1" localSheetId="42">#REF!</definedName>
    <definedName name="_ECU1" localSheetId="43">#REF!</definedName>
    <definedName name="_ECU1" localSheetId="45">#REF!</definedName>
    <definedName name="_ECU1" localSheetId="46">#REF!</definedName>
    <definedName name="_ECU1" localSheetId="48">#REF!</definedName>
    <definedName name="_ECU1" localSheetId="52">#REF!</definedName>
    <definedName name="_ECU1" localSheetId="14">#REF!</definedName>
    <definedName name="_ECU1" localSheetId="56">#REF!</definedName>
    <definedName name="_ECU1" localSheetId="15">#REF!</definedName>
    <definedName name="_ECU1">#REF!</definedName>
    <definedName name="_emi2000" localSheetId="35">#REF!</definedName>
    <definedName name="_emi2000">#REF!</definedName>
    <definedName name="_emi2001" localSheetId="35">#REF!</definedName>
    <definedName name="_emi2001">#REF!</definedName>
    <definedName name="_emi2002" localSheetId="35">#REF!</definedName>
    <definedName name="_emi2002">#REF!</definedName>
    <definedName name="_emi2003" localSheetId="35">#REF!</definedName>
    <definedName name="_emi2003">#REF!</definedName>
    <definedName name="_emi98" localSheetId="35">#REF!</definedName>
    <definedName name="_emi98">#REF!</definedName>
    <definedName name="_emi99" localSheetId="35">#REF!</definedName>
    <definedName name="_emi99">#REF!</definedName>
    <definedName name="_END94" localSheetId="76">#REF!</definedName>
    <definedName name="_END94" localSheetId="25">#REF!</definedName>
    <definedName name="_END94" localSheetId="31">#REF!</definedName>
    <definedName name="_END94" localSheetId="32">#REF!</definedName>
    <definedName name="_END94" localSheetId="34">#REF!</definedName>
    <definedName name="_END94" localSheetId="35">#REF!</definedName>
    <definedName name="_END94" localSheetId="40">#REF!</definedName>
    <definedName name="_END94" localSheetId="45">#REF!</definedName>
    <definedName name="_END94" localSheetId="46">#REF!</definedName>
    <definedName name="_END94" localSheetId="14">#REF!</definedName>
    <definedName name="_END94" localSheetId="15">#REF!</definedName>
    <definedName name="_END94">#REF!</definedName>
    <definedName name="_ESC1" localSheetId="76">#REF!</definedName>
    <definedName name="_ESC1" localSheetId="25">#REF!</definedName>
    <definedName name="_ESC1" localSheetId="31">#REF!</definedName>
    <definedName name="_ESC1" localSheetId="32">#REF!</definedName>
    <definedName name="_ESC1" localSheetId="34">#REF!</definedName>
    <definedName name="_ESC1" localSheetId="35">#REF!</definedName>
    <definedName name="_ESC1" localSheetId="40">#REF!</definedName>
    <definedName name="_ESC1" localSheetId="41">#REF!</definedName>
    <definedName name="_ESC1" localSheetId="42">#REF!</definedName>
    <definedName name="_ESC1" localSheetId="43">#REF!</definedName>
    <definedName name="_ESC1" localSheetId="45">#REF!</definedName>
    <definedName name="_ESC1" localSheetId="46">#REF!</definedName>
    <definedName name="_ESC1" localSheetId="48">#REF!</definedName>
    <definedName name="_ESC1" localSheetId="52">#REF!</definedName>
    <definedName name="_ESC1" localSheetId="14">#REF!</definedName>
    <definedName name="_ESC1" localSheetId="56">#REF!</definedName>
    <definedName name="_ESC1" localSheetId="15">#REF!</definedName>
    <definedName name="_ESC1">#REF!</definedName>
    <definedName name="_EX9596" localSheetId="76">#REF!</definedName>
    <definedName name="_EX9596" localSheetId="25">#REF!</definedName>
    <definedName name="_EX9596" localSheetId="31">#REF!</definedName>
    <definedName name="_EX9596" localSheetId="32">#REF!</definedName>
    <definedName name="_EX9596" localSheetId="34">#REF!</definedName>
    <definedName name="_EX9596" localSheetId="35">#REF!</definedName>
    <definedName name="_EX9596" localSheetId="40">#REF!</definedName>
    <definedName name="_EX9596" localSheetId="41">#REF!</definedName>
    <definedName name="_EX9596" localSheetId="42">#REF!</definedName>
    <definedName name="_EX9596" localSheetId="43">#REF!</definedName>
    <definedName name="_EX9596" localSheetId="45">#REF!</definedName>
    <definedName name="_EX9596" localSheetId="46">#REF!</definedName>
    <definedName name="_EX9596" localSheetId="48">#REF!</definedName>
    <definedName name="_EX9596" localSheetId="52">#REF!</definedName>
    <definedName name="_EX9596" localSheetId="14">#REF!</definedName>
    <definedName name="_EX9596" localSheetId="56">#REF!</definedName>
    <definedName name="_EX9596" localSheetId="15">#REF!</definedName>
    <definedName name="_EX9596">#REF!</definedName>
    <definedName name="_EXP5" localSheetId="35">#REF!</definedName>
    <definedName name="_EXP5">#REF!</definedName>
    <definedName name="_EXP6" localSheetId="35">#REF!</definedName>
    <definedName name="_EXP6">#REF!</definedName>
    <definedName name="_EXP7" localSheetId="35">#REF!</definedName>
    <definedName name="_EXP7">#REF!</definedName>
    <definedName name="_EXP9" localSheetId="35">#REF!</definedName>
    <definedName name="_EXP9">#REF!</definedName>
    <definedName name="_EXR1" localSheetId="35">#REF!</definedName>
    <definedName name="_EXR1">#REF!</definedName>
    <definedName name="_EXR2" localSheetId="35">#REF!</definedName>
    <definedName name="_EXR2">#REF!</definedName>
    <definedName name="_EXR3" localSheetId="35">#REF!</definedName>
    <definedName name="_EXR3">#REF!</definedName>
    <definedName name="_F" localSheetId="76" hidden="1">'[45]Fax a enviar'!#REF!</definedName>
    <definedName name="_F" localSheetId="25" hidden="1">'[45]Fax a enviar'!#REF!</definedName>
    <definedName name="_F" localSheetId="31" hidden="1">'[45]Fax a enviar'!#REF!</definedName>
    <definedName name="_F" localSheetId="40" hidden="1">'[45]Fax a enviar'!#REF!</definedName>
    <definedName name="_F" localSheetId="45" hidden="1">'[45]Fax a enviar'!#REF!</definedName>
    <definedName name="_F" localSheetId="46" hidden="1">'[45]Fax a enviar'!#REF!</definedName>
    <definedName name="_F" hidden="1">'[45]Fax a enviar'!#REF!</definedName>
    <definedName name="_FAL1" localSheetId="76">#REF!</definedName>
    <definedName name="_FAL1" localSheetId="10">#REF!</definedName>
    <definedName name="_FAL1" localSheetId="8">#REF!</definedName>
    <definedName name="_FAL1" localSheetId="25">#REF!</definedName>
    <definedName name="_FAL1" localSheetId="31">#REF!</definedName>
    <definedName name="_FAL1" localSheetId="32">#REF!</definedName>
    <definedName name="_FAL1" localSheetId="34">#REF!</definedName>
    <definedName name="_FAL1" localSheetId="35">#REF!</definedName>
    <definedName name="_FAL1" localSheetId="40">#REF!</definedName>
    <definedName name="_FAL1" localSheetId="41">#REF!</definedName>
    <definedName name="_FAL1" localSheetId="42">#REF!</definedName>
    <definedName name="_FAL1" localSheetId="43">#REF!</definedName>
    <definedName name="_FAL1" localSheetId="45">#REF!</definedName>
    <definedName name="_FAL1" localSheetId="46">#REF!</definedName>
    <definedName name="_FAL1" localSheetId="48">#REF!</definedName>
    <definedName name="_FAL1" localSheetId="52">#REF!</definedName>
    <definedName name="_FAL1" localSheetId="14">#REF!</definedName>
    <definedName name="_FAL1" localSheetId="56">#REF!</definedName>
    <definedName name="_FAL1" localSheetId="15">#REF!</definedName>
    <definedName name="_FAL1" localSheetId="66">#REF!</definedName>
    <definedName name="_FAL1">#REF!</definedName>
    <definedName name="_FAL10" localSheetId="8">#REF!</definedName>
    <definedName name="_FAL10" localSheetId="35">#REF!</definedName>
    <definedName name="_FAL10">#REF!</definedName>
    <definedName name="_FAL11" localSheetId="35">#REF!</definedName>
    <definedName name="_FAL11">#REF!</definedName>
    <definedName name="_FAL12" localSheetId="35">#REF!</definedName>
    <definedName name="_FAL12">#REF!</definedName>
    <definedName name="_FAL2" localSheetId="76">#REF!</definedName>
    <definedName name="_FAL2" localSheetId="10">#REF!</definedName>
    <definedName name="_FAL2" localSheetId="25">#REF!</definedName>
    <definedName name="_FAL2" localSheetId="31">#REF!</definedName>
    <definedName name="_FAL2" localSheetId="32">#REF!</definedName>
    <definedName name="_FAL2" localSheetId="34">#REF!</definedName>
    <definedName name="_FAL2" localSheetId="35">#REF!</definedName>
    <definedName name="_FAL2" localSheetId="40">#REF!</definedName>
    <definedName name="_FAL2" localSheetId="41">#REF!</definedName>
    <definedName name="_FAL2" localSheetId="42">#REF!</definedName>
    <definedName name="_FAL2" localSheetId="43">#REF!</definedName>
    <definedName name="_FAL2" localSheetId="45">#REF!</definedName>
    <definedName name="_FAL2" localSheetId="46">#REF!</definedName>
    <definedName name="_FAL2" localSheetId="48">#REF!</definedName>
    <definedName name="_FAL2" localSheetId="52">#REF!</definedName>
    <definedName name="_FAL2" localSheetId="14">#REF!</definedName>
    <definedName name="_FAL2" localSheetId="56">#REF!</definedName>
    <definedName name="_FAL2" localSheetId="15">#REF!</definedName>
    <definedName name="_FAL2" localSheetId="66">#REF!</definedName>
    <definedName name="_FAL2">#REF!</definedName>
    <definedName name="_FAL3" localSheetId="76">#REF!</definedName>
    <definedName name="_FAL3" localSheetId="10">#REF!</definedName>
    <definedName name="_FAL3" localSheetId="25">#REF!</definedName>
    <definedName name="_FAL3" localSheetId="31">#REF!</definedName>
    <definedName name="_FAL3" localSheetId="32">#REF!</definedName>
    <definedName name="_FAL3" localSheetId="34">#REF!</definedName>
    <definedName name="_FAL3" localSheetId="35">#REF!</definedName>
    <definedName name="_FAL3" localSheetId="40">#REF!</definedName>
    <definedName name="_FAL3" localSheetId="41">#REF!</definedName>
    <definedName name="_FAL3" localSheetId="42">#REF!</definedName>
    <definedName name="_FAL3" localSheetId="43">#REF!</definedName>
    <definedName name="_FAL3" localSheetId="45">#REF!</definedName>
    <definedName name="_FAL3" localSheetId="46">#REF!</definedName>
    <definedName name="_FAL3" localSheetId="48">#REF!</definedName>
    <definedName name="_FAL3" localSheetId="52">#REF!</definedName>
    <definedName name="_FAL3" localSheetId="14">#REF!</definedName>
    <definedName name="_FAL3" localSheetId="56">#REF!</definedName>
    <definedName name="_FAL3" localSheetId="15">#REF!</definedName>
    <definedName name="_FAL3">#REF!</definedName>
    <definedName name="_FAL4" localSheetId="76">#REF!</definedName>
    <definedName name="_FAL4" localSheetId="25">#REF!</definedName>
    <definedName name="_FAL4" localSheetId="31">#REF!</definedName>
    <definedName name="_FAL4" localSheetId="32">#REF!</definedName>
    <definedName name="_FAL4" localSheetId="34">#REF!</definedName>
    <definedName name="_FAL4" localSheetId="35">#REF!</definedName>
    <definedName name="_FAL4" localSheetId="40">#REF!</definedName>
    <definedName name="_FAL4" localSheetId="41">#REF!</definedName>
    <definedName name="_FAL4" localSheetId="42">#REF!</definedName>
    <definedName name="_FAL4" localSheetId="43">#REF!</definedName>
    <definedName name="_FAL4" localSheetId="45">#REF!</definedName>
    <definedName name="_FAL4" localSheetId="46">#REF!</definedName>
    <definedName name="_FAL4" localSheetId="48">#REF!</definedName>
    <definedName name="_FAL4" localSheetId="52">#REF!</definedName>
    <definedName name="_FAL4" localSheetId="14">#REF!</definedName>
    <definedName name="_FAL4" localSheetId="56">#REF!</definedName>
    <definedName name="_FAL4" localSheetId="15">#REF!</definedName>
    <definedName name="_FAL4">#REF!</definedName>
    <definedName name="_FAL5" localSheetId="76">#REF!</definedName>
    <definedName name="_FAL5" localSheetId="25">#REF!</definedName>
    <definedName name="_FAL5" localSheetId="31">#REF!</definedName>
    <definedName name="_FAL5" localSheetId="32">#REF!</definedName>
    <definedName name="_FAL5" localSheetId="34">#REF!</definedName>
    <definedName name="_FAL5" localSheetId="35">#REF!</definedName>
    <definedName name="_FAL5" localSheetId="40">#REF!</definedName>
    <definedName name="_FAL5" localSheetId="41">#REF!</definedName>
    <definedName name="_FAL5" localSheetId="42">#REF!</definedName>
    <definedName name="_FAL5" localSheetId="43">#REF!</definedName>
    <definedName name="_FAL5" localSheetId="45">#REF!</definedName>
    <definedName name="_FAL5" localSheetId="46">#REF!</definedName>
    <definedName name="_FAL5" localSheetId="48">#REF!</definedName>
    <definedName name="_FAL5" localSheetId="52">#REF!</definedName>
    <definedName name="_FAL5" localSheetId="14">#REF!</definedName>
    <definedName name="_FAL5" localSheetId="56">#REF!</definedName>
    <definedName name="_FAL5" localSheetId="15">#REF!</definedName>
    <definedName name="_FAL5">#REF!</definedName>
    <definedName name="_FAL6" localSheetId="76">#REF!</definedName>
    <definedName name="_FAL6" localSheetId="25">#REF!</definedName>
    <definedName name="_FAL6" localSheetId="31">#REF!</definedName>
    <definedName name="_FAL6" localSheetId="32">#REF!</definedName>
    <definedName name="_FAL6" localSheetId="34">#REF!</definedName>
    <definedName name="_FAL6" localSheetId="35">#REF!</definedName>
    <definedName name="_FAL6" localSheetId="40">#REF!</definedName>
    <definedName name="_FAL6" localSheetId="41">#REF!</definedName>
    <definedName name="_FAL6" localSheetId="42">#REF!</definedName>
    <definedName name="_FAL6" localSheetId="43">#REF!</definedName>
    <definedName name="_FAL6" localSheetId="45">#REF!</definedName>
    <definedName name="_FAL6" localSheetId="46">#REF!</definedName>
    <definedName name="_FAL6" localSheetId="48">#REF!</definedName>
    <definedName name="_FAL6" localSheetId="52">#REF!</definedName>
    <definedName name="_FAL6" localSheetId="14">#REF!</definedName>
    <definedName name="_FAL6" localSheetId="56">#REF!</definedName>
    <definedName name="_FAL6" localSheetId="15">#REF!</definedName>
    <definedName name="_FAL6">#REF!</definedName>
    <definedName name="_FAL7" localSheetId="76">#REF!</definedName>
    <definedName name="_FAL7" localSheetId="25">#REF!</definedName>
    <definedName name="_FAL7" localSheetId="31">#REF!</definedName>
    <definedName name="_FAL7" localSheetId="32">#REF!</definedName>
    <definedName name="_FAL7" localSheetId="34">#REF!</definedName>
    <definedName name="_FAL7" localSheetId="35">#REF!</definedName>
    <definedName name="_FAL7" localSheetId="40">#REF!</definedName>
    <definedName name="_FAL7" localSheetId="41">#REF!</definedName>
    <definedName name="_FAL7" localSheetId="42">#REF!</definedName>
    <definedName name="_FAL7" localSheetId="43">#REF!</definedName>
    <definedName name="_FAL7" localSheetId="45">#REF!</definedName>
    <definedName name="_FAL7" localSheetId="46">#REF!</definedName>
    <definedName name="_FAL7" localSheetId="48">#REF!</definedName>
    <definedName name="_FAL7" localSheetId="52">#REF!</definedName>
    <definedName name="_FAL7" localSheetId="14">#REF!</definedName>
    <definedName name="_FAL7" localSheetId="56">#REF!</definedName>
    <definedName name="_FAL7" localSheetId="15">#REF!</definedName>
    <definedName name="_FAL7">#REF!</definedName>
    <definedName name="_FAL8" localSheetId="35">#REF!</definedName>
    <definedName name="_FAL8">#REF!</definedName>
    <definedName name="_FAL89" localSheetId="76">#REF!</definedName>
    <definedName name="_FAL89" localSheetId="25">#REF!</definedName>
    <definedName name="_FAL89" localSheetId="31">#REF!</definedName>
    <definedName name="_FAL89" localSheetId="32">#REF!</definedName>
    <definedName name="_FAL89" localSheetId="34">#REF!</definedName>
    <definedName name="_FAL89" localSheetId="35">#REF!</definedName>
    <definedName name="_FAL89" localSheetId="40">#REF!</definedName>
    <definedName name="_FAL89" localSheetId="41">#REF!</definedName>
    <definedName name="_FAL89" localSheetId="42">#REF!</definedName>
    <definedName name="_FAL89" localSheetId="43">#REF!</definedName>
    <definedName name="_FAL89" localSheetId="45">#REF!</definedName>
    <definedName name="_FAL89" localSheetId="46">#REF!</definedName>
    <definedName name="_FAL89" localSheetId="48">#REF!</definedName>
    <definedName name="_FAL89" localSheetId="52">#REF!</definedName>
    <definedName name="_FAL89" localSheetId="14">#REF!</definedName>
    <definedName name="_FAL89" localSheetId="56">#REF!</definedName>
    <definedName name="_FAL89" localSheetId="15">#REF!</definedName>
    <definedName name="_FAL89">#REF!</definedName>
    <definedName name="_FAL9" localSheetId="35">#REF!</definedName>
    <definedName name="_FAL9">#REF!</definedName>
    <definedName name="_Fill" localSheetId="76" hidden="1">#REF!</definedName>
    <definedName name="_Fill" localSheetId="10" hidden="1">'[8]shared data'!$A$4:$A$642</definedName>
    <definedName name="_Fill" localSheetId="25" hidden="1">#REF!</definedName>
    <definedName name="_Fill" localSheetId="31" hidden="1">#REF!</definedName>
    <definedName name="_Fill" localSheetId="32" hidden="1">#REF!</definedName>
    <definedName name="_Fill" localSheetId="34" hidden="1">#REF!</definedName>
    <definedName name="_Fill" localSheetId="35" hidden="1">#REF!</definedName>
    <definedName name="_Fill" localSheetId="40" hidden="1">#REF!</definedName>
    <definedName name="_Fill" localSheetId="41" hidden="1">#REF!</definedName>
    <definedName name="_Fill" localSheetId="42" hidden="1">#REF!</definedName>
    <definedName name="_Fill" localSheetId="43" hidden="1">#REF!</definedName>
    <definedName name="_Fill" localSheetId="45" hidden="1">#REF!</definedName>
    <definedName name="_Fill" localSheetId="46" hidden="1">#REF!</definedName>
    <definedName name="_Fill" localSheetId="47" hidden="1">#REF!</definedName>
    <definedName name="_Fill" localSheetId="48" hidden="1">#REF!</definedName>
    <definedName name="_Fill" localSheetId="52" hidden="1">#REF!</definedName>
    <definedName name="_Fill" localSheetId="14" hidden="1">#REF!</definedName>
    <definedName name="_Fill" localSheetId="56" hidden="1">#REF!</definedName>
    <definedName name="_Fill" localSheetId="15" hidden="1">#REF!</definedName>
    <definedName name="_Fill" hidden="1">#REF!</definedName>
    <definedName name="_Fill1" localSheetId="76" hidden="1">#REF!</definedName>
    <definedName name="_Fill1" localSheetId="10" hidden="1">#REF!</definedName>
    <definedName name="_Fill1" localSheetId="8" hidden="1">#REF!</definedName>
    <definedName name="_Fill1" localSheetId="25" hidden="1">#REF!</definedName>
    <definedName name="_Fill1" localSheetId="31" hidden="1">#REF!</definedName>
    <definedName name="_Fill1" localSheetId="32" hidden="1">#REF!</definedName>
    <definedName name="_Fill1" localSheetId="34" hidden="1">#REF!</definedName>
    <definedName name="_Fill1" localSheetId="35" hidden="1">#REF!</definedName>
    <definedName name="_Fill1" localSheetId="40" hidden="1">#REF!</definedName>
    <definedName name="_Fill1" localSheetId="41" hidden="1">#REF!</definedName>
    <definedName name="_Fill1" localSheetId="42" hidden="1">#REF!</definedName>
    <definedName name="_Fill1" localSheetId="43" hidden="1">#REF!</definedName>
    <definedName name="_Fill1" localSheetId="45" hidden="1">#REF!</definedName>
    <definedName name="_Fill1" localSheetId="46" hidden="1">#REF!</definedName>
    <definedName name="_Fill1" localSheetId="48" hidden="1">#REF!</definedName>
    <definedName name="_Fill1" localSheetId="52" hidden="1">#REF!</definedName>
    <definedName name="_Fill1" localSheetId="14" hidden="1">#REF!</definedName>
    <definedName name="_Fill1" localSheetId="56" hidden="1">#REF!</definedName>
    <definedName name="_Fill1" localSheetId="15" hidden="1">#REF!</definedName>
    <definedName name="_Fill1" hidden="1">#REF!</definedName>
    <definedName name="_xlnm._FilterDatabase" localSheetId="11" hidden="1">'Gráfico 11 '!$A$2:$B$15</definedName>
    <definedName name="_xlnm._FilterDatabase" localSheetId="42" hidden="1">'Tabla 28'!#REF!</definedName>
    <definedName name="_xlnm._FilterDatabase" localSheetId="43" hidden="1">'Tabla 29'!#REF!</definedName>
    <definedName name="_xlnm._FilterDatabase" localSheetId="48" hidden="1">'Tabla 34'!$G$1:$G$130</definedName>
    <definedName name="_xlnm._FilterDatabase" localSheetId="52" hidden="1">'Tabla 38'!$G$1:$G$77</definedName>
    <definedName name="_xlnm._FilterDatabase" hidden="1">[46]C!$P$428:$T$428</definedName>
    <definedName name="_FIS96" localSheetId="8">#REF!</definedName>
    <definedName name="_FIS96" localSheetId="35">#REF!</definedName>
    <definedName name="_FIS96" localSheetId="42">#REF!</definedName>
    <definedName name="_FIS96" localSheetId="43">#REF!</definedName>
    <definedName name="_FIS96" localSheetId="44">#REF!</definedName>
    <definedName name="_FIS96">#REF!</definedName>
    <definedName name="_FIV1" localSheetId="8">#REF!</definedName>
    <definedName name="_FIV1" localSheetId="35">#REF!</definedName>
    <definedName name="_FIV1">#REF!</definedName>
    <definedName name="_FMK1" localSheetId="76">#REF!</definedName>
    <definedName name="_FMK1" localSheetId="10">#REF!</definedName>
    <definedName name="_FMK1" localSheetId="25">#REF!</definedName>
    <definedName name="_FMK1" localSheetId="31">#REF!</definedName>
    <definedName name="_FMK1" localSheetId="32">#REF!</definedName>
    <definedName name="_FMK1" localSheetId="34">#REF!</definedName>
    <definedName name="_FMK1" localSheetId="35">#REF!</definedName>
    <definedName name="_FMK1" localSheetId="40">#REF!</definedName>
    <definedName name="_FMK1" localSheetId="41">#REF!</definedName>
    <definedName name="_FMK1" localSheetId="42">#REF!</definedName>
    <definedName name="_FMK1" localSheetId="43">#REF!</definedName>
    <definedName name="_FMK1" localSheetId="45">#REF!</definedName>
    <definedName name="_FMK1" localSheetId="46">#REF!</definedName>
    <definedName name="_FMK1" localSheetId="48">#REF!</definedName>
    <definedName name="_FMK1" localSheetId="52">#REF!</definedName>
    <definedName name="_FMK1" localSheetId="14">#REF!</definedName>
    <definedName name="_FMK1" localSheetId="56">#REF!</definedName>
    <definedName name="_FMK1" localSheetId="15">#REF!</definedName>
    <definedName name="_FMK1" localSheetId="66">#REF!</definedName>
    <definedName name="_FMK1">#REF!</definedName>
    <definedName name="_ftnref1" localSheetId="25">#REF!</definedName>
    <definedName name="_ftnref1" localSheetId="31">#REF!</definedName>
    <definedName name="_ftnref1" localSheetId="35">#REF!</definedName>
    <definedName name="_ftnref1" localSheetId="66">#REF!</definedName>
    <definedName name="_ftnref1">#REF!</definedName>
    <definedName name="_Hlk97726676" localSheetId="49">'Tabla 35'!$G$7</definedName>
    <definedName name="_Hlk97726751" localSheetId="51">'Tabla 37'!$I$6</definedName>
    <definedName name="_Hlk97726815" localSheetId="53">'Tabla 39'!$I$7</definedName>
    <definedName name="_IKR1" localSheetId="76">#REF!</definedName>
    <definedName name="_IKR1" localSheetId="10">#REF!</definedName>
    <definedName name="_IKR1" localSheetId="25">#REF!</definedName>
    <definedName name="_IKR1" localSheetId="31">#REF!</definedName>
    <definedName name="_IKR1" localSheetId="32">#REF!</definedName>
    <definedName name="_IKR1" localSheetId="34">#REF!</definedName>
    <definedName name="_IKR1" localSheetId="35">#REF!</definedName>
    <definedName name="_IKR1" localSheetId="40">#REF!</definedName>
    <definedName name="_IKR1" localSheetId="41">#REF!</definedName>
    <definedName name="_IKR1" localSheetId="42">#REF!</definedName>
    <definedName name="_IKR1" localSheetId="43">#REF!</definedName>
    <definedName name="_IKR1" localSheetId="45">#REF!</definedName>
    <definedName name="_IKR1" localSheetId="46">#REF!</definedName>
    <definedName name="_IKR1" localSheetId="48">#REF!</definedName>
    <definedName name="_IKR1" localSheetId="52">#REF!</definedName>
    <definedName name="_IKR1" localSheetId="14">#REF!</definedName>
    <definedName name="_IKR1" localSheetId="56">#REF!</definedName>
    <definedName name="_IKR1" localSheetId="15">#REF!</definedName>
    <definedName name="_IKR1">#REF!</definedName>
    <definedName name="_IMP10" localSheetId="35">#REF!</definedName>
    <definedName name="_IMP10">#REF!</definedName>
    <definedName name="_IMP2" localSheetId="35">#REF!</definedName>
    <definedName name="_IMP2">#REF!</definedName>
    <definedName name="_IMP4" localSheetId="35">#REF!</definedName>
    <definedName name="_IMP4">#REF!</definedName>
    <definedName name="_IMP6" localSheetId="35">#REF!</definedName>
    <definedName name="_IMP6">#REF!</definedName>
    <definedName name="_IMP7" localSheetId="35">#REF!</definedName>
    <definedName name="_IMP7">#REF!</definedName>
    <definedName name="_IMP8" localSheetId="35">#REF!</definedName>
    <definedName name="_IMP8">#REF!</definedName>
    <definedName name="_INE1" localSheetId="35">#REF!</definedName>
    <definedName name="_INE1">#REF!</definedName>
    <definedName name="_ipc2000" localSheetId="35">#REF!</definedName>
    <definedName name="_ipc2000">#REF!</definedName>
    <definedName name="_ipc2001" localSheetId="35">#REF!</definedName>
    <definedName name="_ipc2001">#REF!</definedName>
    <definedName name="_ipc2002" localSheetId="35">#REF!</definedName>
    <definedName name="_ipc2002">#REF!</definedName>
    <definedName name="_ipc2003" localSheetId="35">#REF!</definedName>
    <definedName name="_ipc2003">#REF!</definedName>
    <definedName name="_ipc98" localSheetId="35">#REF!</definedName>
    <definedName name="_ipc98">#REF!</definedName>
    <definedName name="_ipc99" localSheetId="35">#REF!</definedName>
    <definedName name="_ipc99">#REF!</definedName>
    <definedName name="_IRP1" localSheetId="76">#REF!</definedName>
    <definedName name="_IRP1" localSheetId="10">#REF!</definedName>
    <definedName name="_IRP1" localSheetId="25">#REF!</definedName>
    <definedName name="_IRP1" localSheetId="31">#REF!</definedName>
    <definedName name="_IRP1" localSheetId="32">#REF!</definedName>
    <definedName name="_IRP1" localSheetId="34">#REF!</definedName>
    <definedName name="_IRP1" localSheetId="35">#REF!</definedName>
    <definedName name="_IRP1" localSheetId="40">#REF!</definedName>
    <definedName name="_IRP1" localSheetId="41">#REF!</definedName>
    <definedName name="_IRP1" localSheetId="42">#REF!</definedName>
    <definedName name="_IRP1" localSheetId="43">#REF!</definedName>
    <definedName name="_IRP1" localSheetId="45">#REF!</definedName>
    <definedName name="_IRP1" localSheetId="46">#REF!</definedName>
    <definedName name="_IRP1" localSheetId="48">#REF!</definedName>
    <definedName name="_IRP1" localSheetId="52">#REF!</definedName>
    <definedName name="_IRP1" localSheetId="14">#REF!</definedName>
    <definedName name="_IRP1" localSheetId="56">#REF!</definedName>
    <definedName name="_IRP1" localSheetId="15">#REF!</definedName>
    <definedName name="_IRP1">#REF!</definedName>
    <definedName name="_Jin2">[47]CCFF!#REF!</definedName>
    <definedName name="_JR1" localSheetId="8">#REF!</definedName>
    <definedName name="_JR1" localSheetId="35">#REF!</definedName>
    <definedName name="_JR1" localSheetId="42">#REF!</definedName>
    <definedName name="_JR1" localSheetId="43">#REF!</definedName>
    <definedName name="_JR1" localSheetId="44">#REF!</definedName>
    <definedName name="_JR1">#REF!</definedName>
    <definedName name="_JR2" localSheetId="8">#REF!</definedName>
    <definedName name="_JR2" localSheetId="35">#REF!</definedName>
    <definedName name="_JR2">#REF!</definedName>
    <definedName name="_Key1" localSheetId="76" hidden="1">#REF!</definedName>
    <definedName name="_Key1" localSheetId="10" hidden="1">#REF!</definedName>
    <definedName name="_Key1" localSheetId="25" hidden="1">#REF!</definedName>
    <definedName name="_Key1" localSheetId="31" hidden="1">#REF!</definedName>
    <definedName name="_Key1" localSheetId="32" hidden="1">#REF!</definedName>
    <definedName name="_Key1" localSheetId="34" hidden="1">#REF!</definedName>
    <definedName name="_Key1" localSheetId="35" hidden="1">#REF!</definedName>
    <definedName name="_Key1" localSheetId="40" hidden="1">#REF!</definedName>
    <definedName name="_Key1" localSheetId="41" hidden="1">#REF!</definedName>
    <definedName name="_Key1" localSheetId="42" hidden="1">#REF!</definedName>
    <definedName name="_Key1" localSheetId="43" hidden="1">#REF!</definedName>
    <definedName name="_Key1" localSheetId="45" hidden="1">#REF!</definedName>
    <definedName name="_Key1" localSheetId="46" hidden="1">#REF!</definedName>
    <definedName name="_Key1" localSheetId="48" hidden="1">#REF!</definedName>
    <definedName name="_Key1" localSheetId="52" hidden="1">#REF!</definedName>
    <definedName name="_Key1" localSheetId="14" hidden="1">#REF!</definedName>
    <definedName name="_Key1" localSheetId="56" hidden="1">#REF!</definedName>
    <definedName name="_Key1" localSheetId="15" hidden="1">#REF!</definedName>
    <definedName name="_Key1" hidden="1">#REF!</definedName>
    <definedName name="_Key2" localSheetId="76" hidden="1">#REF!</definedName>
    <definedName name="_Key2" localSheetId="25" hidden="1">#REF!</definedName>
    <definedName name="_Key2" localSheetId="31" hidden="1">#REF!</definedName>
    <definedName name="_Key2" localSheetId="32" hidden="1">#REF!</definedName>
    <definedName name="_Key2" localSheetId="34" hidden="1">#REF!</definedName>
    <definedName name="_Key2" localSheetId="35" hidden="1">#REF!</definedName>
    <definedName name="_Key2" localSheetId="40" hidden="1">#REF!</definedName>
    <definedName name="_Key2" localSheetId="41" hidden="1">#REF!</definedName>
    <definedName name="_Key2" localSheetId="42" hidden="1">#REF!</definedName>
    <definedName name="_Key2" localSheetId="43" hidden="1">#REF!</definedName>
    <definedName name="_Key2" localSheetId="45" hidden="1">#REF!</definedName>
    <definedName name="_Key2" localSheetId="46" hidden="1">#REF!</definedName>
    <definedName name="_Key2" localSheetId="48" hidden="1">#REF!</definedName>
    <definedName name="_Key2" localSheetId="52" hidden="1">#REF!</definedName>
    <definedName name="_Key2" localSheetId="14" hidden="1">#REF!</definedName>
    <definedName name="_Key2" localSheetId="56" hidden="1">#REF!</definedName>
    <definedName name="_Key2" localSheetId="15" hidden="1">#REF!</definedName>
    <definedName name="_Key2" hidden="1">#REF!</definedName>
    <definedName name="_LIT1" localSheetId="76">#REF!</definedName>
    <definedName name="_LIT1" localSheetId="25">#REF!</definedName>
    <definedName name="_LIT1" localSheetId="31">#REF!</definedName>
    <definedName name="_LIT1" localSheetId="32">#REF!</definedName>
    <definedName name="_LIT1" localSheetId="34">#REF!</definedName>
    <definedName name="_LIT1" localSheetId="35">#REF!</definedName>
    <definedName name="_LIT1" localSheetId="40">#REF!</definedName>
    <definedName name="_LIT1" localSheetId="41">#REF!</definedName>
    <definedName name="_LIT1" localSheetId="42">#REF!</definedName>
    <definedName name="_LIT1" localSheetId="43">#REF!</definedName>
    <definedName name="_LIT1" localSheetId="45">#REF!</definedName>
    <definedName name="_LIT1" localSheetId="46">#REF!</definedName>
    <definedName name="_LIT1" localSheetId="48">#REF!</definedName>
    <definedName name="_LIT1" localSheetId="52">#REF!</definedName>
    <definedName name="_LIT1" localSheetId="14">#REF!</definedName>
    <definedName name="_LIT1" localSheetId="56">#REF!</definedName>
    <definedName name="_LIT1" localSheetId="15">#REF!</definedName>
    <definedName name="_LIT1">#REF!</definedName>
    <definedName name="_LL2" localSheetId="74" hidden="1">{FALSE,FALSE,-1.25,-15.5,484.5,276.75,FALSE,FALSE,TRUE,TRUE,0,12,#N/A,46,#N/A,2.93460490463215,15.35,1,FALSE,FALSE,3,TRUE,1,FALSE,100,"Swvu.PLA1.","ACwvu.PLA1.",#N/A,FALSE,FALSE,0,0,0,0,2,"","",TRUE,TRUE,FALSE,FALSE,1,60,#N/A,#N/A,FALSE,FALSE,FALSE,FALSE,FALSE,FALSE,FALSE,9,65532,65532,FALSE,FALSE,TRUE,TRUE,TRUE}</definedName>
    <definedName name="_LL2" localSheetId="76" hidden="1">{FALSE,FALSE,-1.25,-15.5,484.5,276.75,FALSE,FALSE,TRUE,TRUE,0,12,#N/A,46,#N/A,2.93460490463215,15.35,1,FALSE,FALSE,3,TRUE,1,FALSE,100,"Swvu.PLA1.","ACwvu.PLA1.",#N/A,FALSE,FALSE,0,0,0,0,2,"","",TRUE,TRUE,FALSE,FALSE,1,60,#N/A,#N/A,FALSE,FALSE,FALSE,FALSE,FALSE,FALSE,FALSE,9,65532,65532,FALSE,FALSE,TRUE,TRUE,TRUE}</definedName>
    <definedName name="_LL2" localSheetId="10" hidden="1">{FALSE,FALSE,-1.25,-15.5,484.5,276.75,FALSE,FALSE,TRUE,TRUE,0,12,#N/A,46,#N/A,2.93460490463215,15.35,1,FALSE,FALSE,3,TRUE,1,FALSE,100,"Swvu.PLA1.","ACwvu.PLA1.",#N/A,FALSE,FALSE,0,0,0,0,2,"","",TRUE,TRUE,FALSE,FALSE,1,60,#N/A,#N/A,FALSE,FALSE,FALSE,FALSE,FALSE,FALSE,FALSE,9,65532,65532,FALSE,FALSE,TRUE,TRUE,TRUE}</definedName>
    <definedName name="_LL2" localSheetId="28" hidden="1">{FALSE,FALSE,-1.25,-15.5,484.5,276.75,FALSE,FALSE,TRUE,TRUE,0,12,#N/A,46,#N/A,2.93460490463215,15.35,1,FALSE,FALSE,3,TRUE,1,FALSE,100,"Swvu.PLA1.","ACwvu.PLA1.",#N/A,FALSE,FALSE,0,0,0,0,2,"","",TRUE,TRUE,FALSE,FALSE,1,60,#N/A,#N/A,FALSE,FALSE,FALSE,FALSE,FALSE,FALSE,FALSE,9,65532,65532,FALSE,FALSE,TRUE,TRUE,TRUE}</definedName>
    <definedName name="_LL2" localSheetId="8" hidden="1">{FALSE,FALSE,-1.25,-15.5,484.5,276.75,FALSE,FALSE,TRUE,TRUE,0,12,#N/A,46,#N/A,2.93460490463215,15.35,1,FALSE,FALSE,3,TRUE,1,FALSE,100,"Swvu.PLA1.","ACwvu.PLA1.",#N/A,FALSE,FALSE,0,0,0,0,2,"","",TRUE,TRUE,FALSE,FALSE,1,60,#N/A,#N/A,FALSE,FALSE,FALSE,FALSE,FALSE,FALSE,FALSE,9,65532,65532,FALSE,FALSE,TRUE,TRUE,TRUE}</definedName>
    <definedName name="_LL2" localSheetId="25" hidden="1">{FALSE,FALSE,-1.25,-15.5,484.5,276.75,FALSE,FALSE,TRUE,TRUE,0,12,#N/A,46,#N/A,2.93460490463215,15.35,1,FALSE,FALSE,3,TRUE,1,FALSE,100,"Swvu.PLA1.","ACwvu.PLA1.",#N/A,FALSE,FALSE,0,0,0,0,2,"","",TRUE,TRUE,FALSE,FALSE,1,60,#N/A,#N/A,FALSE,FALSE,FALSE,FALSE,FALSE,FALSE,FALSE,9,65532,65532,FALSE,FALSE,TRUE,TRUE,TRUE}</definedName>
    <definedName name="_LL2" localSheetId="27" hidden="1">{FALSE,FALSE,-1.25,-15.5,484.5,276.75,FALSE,FALSE,TRUE,TRUE,0,12,#N/A,46,#N/A,2.93460490463215,15.35,1,FALSE,FALSE,3,TRUE,1,FALSE,100,"Swvu.PLA1.","ACwvu.PLA1.",#N/A,FALSE,FALSE,0,0,0,0,2,"","",TRUE,TRUE,FALSE,FALSE,1,60,#N/A,#N/A,FALSE,FALSE,FALSE,FALSE,FALSE,FALSE,FALSE,9,65532,65532,FALSE,FALSE,TRUE,TRUE,TRUE}</definedName>
    <definedName name="_LL2" localSheetId="29" hidden="1">{FALSE,FALSE,-1.25,-15.5,484.5,276.75,FALSE,FALSE,TRUE,TRUE,0,12,#N/A,46,#N/A,2.93460490463215,15.35,1,FALSE,FALSE,3,TRUE,1,FALSE,100,"Swvu.PLA1.","ACwvu.PLA1.",#N/A,FALSE,FALSE,0,0,0,0,2,"","",TRUE,TRUE,FALSE,FALSE,1,60,#N/A,#N/A,FALSE,FALSE,FALSE,FALSE,FALSE,FALSE,FALSE,9,65532,65532,FALSE,FALSE,TRUE,TRUE,TRUE}</definedName>
    <definedName name="_LL2" localSheetId="31" hidden="1">{FALSE,FALSE,-1.25,-15.5,484.5,276.75,FALSE,FALSE,TRUE,TRUE,0,12,#N/A,46,#N/A,2.93460490463215,15.35,1,FALSE,FALSE,3,TRUE,1,FALSE,100,"Swvu.PLA1.","ACwvu.PLA1.",#N/A,FALSE,FALSE,0,0,0,0,2,"","",TRUE,TRUE,FALSE,FALSE,1,60,#N/A,#N/A,FALSE,FALSE,FALSE,FALSE,FALSE,FALSE,FALSE,9,65532,65532,FALSE,FALSE,TRUE,TRUE,TRUE}</definedName>
    <definedName name="_LL2" localSheetId="32" hidden="1">{FALSE,FALSE,-1.25,-15.5,484.5,276.75,FALSE,FALSE,TRUE,TRUE,0,12,#N/A,46,#N/A,2.93460490463215,15.35,1,FALSE,FALSE,3,TRUE,1,FALSE,100,"Swvu.PLA1.","ACwvu.PLA1.",#N/A,FALSE,FALSE,0,0,0,0,2,"","",TRUE,TRUE,FALSE,FALSE,1,60,#N/A,#N/A,FALSE,FALSE,FALSE,FALSE,FALSE,FALSE,FALSE,9,65532,65532,FALSE,FALSE,TRUE,TRUE,TRUE}</definedName>
    <definedName name="_LL2" localSheetId="34" hidden="1">{FALSE,FALSE,-1.25,-15.5,484.5,276.75,FALSE,FALSE,TRUE,TRUE,0,12,#N/A,46,#N/A,2.93460490463215,15.35,1,FALSE,FALSE,3,TRUE,1,FALSE,100,"Swvu.PLA1.","ACwvu.PLA1.",#N/A,FALSE,FALSE,0,0,0,0,2,"","",TRUE,TRUE,FALSE,FALSE,1,60,#N/A,#N/A,FALSE,FALSE,FALSE,FALSE,FALSE,FALSE,FALSE,9,65532,65532,FALSE,FALSE,TRUE,TRUE,TRUE}</definedName>
    <definedName name="_LL2" localSheetId="35" hidden="1">{FALSE,FALSE,-1.25,-15.5,484.5,276.75,FALSE,FALSE,TRUE,TRUE,0,12,#N/A,46,#N/A,2.93460490463215,15.35,1,FALSE,FALSE,3,TRUE,1,FALSE,100,"Swvu.PLA1.","ACwvu.PLA1.",#N/A,FALSE,FALSE,0,0,0,0,2,"","",TRUE,TRUE,FALSE,FALSE,1,60,#N/A,#N/A,FALSE,FALSE,FALSE,FALSE,FALSE,FALSE,FALSE,9,65532,65532,FALSE,FALSE,TRUE,TRUE,TRUE}</definedName>
    <definedName name="_LL2" localSheetId="40" hidden="1">{FALSE,FALSE,-1.25,-15.5,484.5,276.75,FALSE,FALSE,TRUE,TRUE,0,12,#N/A,46,#N/A,2.93460490463215,15.35,1,FALSE,FALSE,3,TRUE,1,FALSE,100,"Swvu.PLA1.","ACwvu.PLA1.",#N/A,FALSE,FALSE,0,0,0,0,2,"","",TRUE,TRUE,FALSE,FALSE,1,60,#N/A,#N/A,FALSE,FALSE,FALSE,FALSE,FALSE,FALSE,FALSE,9,65532,65532,FALSE,FALSE,TRUE,TRUE,TRUE}</definedName>
    <definedName name="_LL2" localSheetId="41" hidden="1">{FALSE,FALSE,-1.25,-15.5,484.5,276.75,FALSE,FALSE,TRUE,TRUE,0,12,#N/A,46,#N/A,2.93460490463215,15.35,1,FALSE,FALSE,3,TRUE,1,FALSE,100,"Swvu.PLA1.","ACwvu.PLA1.",#N/A,FALSE,FALSE,0,0,0,0,2,"","",TRUE,TRUE,FALSE,FALSE,1,60,#N/A,#N/A,FALSE,FALSE,FALSE,FALSE,FALSE,FALSE,FALSE,9,65532,65532,FALSE,FALSE,TRUE,TRUE,TRUE}</definedName>
    <definedName name="_LL2" localSheetId="42" hidden="1">{FALSE,FALSE,-1.25,-15.5,484.5,276.75,FALSE,FALSE,TRUE,TRUE,0,12,#N/A,46,#N/A,2.93460490463215,15.35,1,FALSE,FALSE,3,TRUE,1,FALSE,100,"Swvu.PLA1.","ACwvu.PLA1.",#N/A,FALSE,FALSE,0,0,0,0,2,"","",TRUE,TRUE,FALSE,FALSE,1,60,#N/A,#N/A,FALSE,FALSE,FALSE,FALSE,FALSE,FALSE,FALSE,9,65532,65532,FALSE,FALSE,TRUE,TRUE,TRUE}</definedName>
    <definedName name="_LL2" localSheetId="43" hidden="1">{FALSE,FALSE,-1.25,-15.5,484.5,276.75,FALSE,FALSE,TRUE,TRUE,0,12,#N/A,46,#N/A,2.93460490463215,15.35,1,FALSE,FALSE,3,TRUE,1,FALSE,100,"Swvu.PLA1.","ACwvu.PLA1.",#N/A,FALSE,FALSE,0,0,0,0,2,"","",TRUE,TRUE,FALSE,FALSE,1,60,#N/A,#N/A,FALSE,FALSE,FALSE,FALSE,FALSE,FALSE,FALSE,9,65532,65532,FALSE,FALSE,TRUE,TRUE,TRUE}</definedName>
    <definedName name="_LL2" localSheetId="44" hidden="1">{FALSE,FALSE,-1.25,-15.5,484.5,276.75,FALSE,FALSE,TRUE,TRUE,0,12,#N/A,46,#N/A,2.93460490463215,15.35,1,FALSE,FALSE,3,TRUE,1,FALSE,100,"Swvu.PLA1.","ACwvu.PLA1.",#N/A,FALSE,FALSE,0,0,0,0,2,"","",TRUE,TRUE,FALSE,FALSE,1,60,#N/A,#N/A,FALSE,FALSE,FALSE,FALSE,FALSE,FALSE,FALSE,9,65532,65532,FALSE,FALSE,TRUE,TRUE,TRUE}</definedName>
    <definedName name="_LL2" localSheetId="45" hidden="1">{FALSE,FALSE,-1.25,-15.5,484.5,276.75,FALSE,FALSE,TRUE,TRUE,0,12,#N/A,46,#N/A,2.93460490463215,15.35,1,FALSE,FALSE,3,TRUE,1,FALSE,100,"Swvu.PLA1.","ACwvu.PLA1.",#N/A,FALSE,FALSE,0,0,0,0,2,"","",TRUE,TRUE,FALSE,FALSE,1,60,#N/A,#N/A,FALSE,FALSE,FALSE,FALSE,FALSE,FALSE,FALSE,9,65532,65532,FALSE,FALSE,TRUE,TRUE,TRUE}</definedName>
    <definedName name="_LL2" localSheetId="46" hidden="1">{FALSE,FALSE,-1.25,-15.5,484.5,276.75,FALSE,FALSE,TRUE,TRUE,0,12,#N/A,46,#N/A,2.93460490463215,15.35,1,FALSE,FALSE,3,TRUE,1,FALSE,100,"Swvu.PLA1.","ACwvu.PLA1.",#N/A,FALSE,FALSE,0,0,0,0,2,"","",TRUE,TRUE,FALSE,FALSE,1,60,#N/A,#N/A,FALSE,FALSE,FALSE,FALSE,FALSE,FALSE,FALSE,9,65532,65532,FALSE,FALSE,TRUE,TRUE,TRUE}</definedName>
    <definedName name="_LL2" localSheetId="47" hidden="1">{FALSE,FALSE,-1.25,-15.5,484.5,276.75,FALSE,FALSE,TRUE,TRUE,0,12,#N/A,46,#N/A,2.93460490463215,15.35,1,FALSE,FALSE,3,TRUE,1,FALSE,100,"Swvu.PLA1.","ACwvu.PLA1.",#N/A,FALSE,FALSE,0,0,0,0,2,"","",TRUE,TRUE,FALSE,FALSE,1,60,#N/A,#N/A,FALSE,FALSE,FALSE,FALSE,FALSE,FALSE,FALSE,9,65532,65532,FALSE,FALSE,TRUE,TRUE,TRUE}</definedName>
    <definedName name="_LL2" localSheetId="48" hidden="1">{FALSE,FALSE,-1.25,-15.5,484.5,276.75,FALSE,FALSE,TRUE,TRUE,0,12,#N/A,46,#N/A,2.93460490463215,15.35,1,FALSE,FALSE,3,TRUE,1,FALSE,100,"Swvu.PLA1.","ACwvu.PLA1.",#N/A,FALSE,FALSE,0,0,0,0,2,"","",TRUE,TRUE,FALSE,FALSE,1,60,#N/A,#N/A,FALSE,FALSE,FALSE,FALSE,FALSE,FALSE,FALSE,9,65532,65532,FALSE,FALSE,TRUE,TRUE,TRUE}</definedName>
    <definedName name="_LL2" localSheetId="52" hidden="1">{FALSE,FALSE,-1.25,-15.5,484.5,276.75,FALSE,FALSE,TRUE,TRUE,0,12,#N/A,46,#N/A,2.93460490463215,15.35,1,FALSE,FALSE,3,TRUE,1,FALSE,100,"Swvu.PLA1.","ACwvu.PLA1.",#N/A,FALSE,FALSE,0,0,0,0,2,"","",TRUE,TRUE,FALSE,FALSE,1,60,#N/A,#N/A,FALSE,FALSE,FALSE,FALSE,FALSE,FALSE,FALSE,9,65532,65532,FALSE,FALSE,TRUE,TRUE,TRUE}</definedName>
    <definedName name="_LL2" localSheetId="14" hidden="1">{FALSE,FALSE,-1.25,-15.5,484.5,276.75,FALSE,FALSE,TRUE,TRUE,0,12,#N/A,46,#N/A,2.93460490463215,15.35,1,FALSE,FALSE,3,TRUE,1,FALSE,100,"Swvu.PLA1.","ACwvu.PLA1.",#N/A,FALSE,FALSE,0,0,0,0,2,"","",TRUE,TRUE,FALSE,FALSE,1,60,#N/A,#N/A,FALSE,FALSE,FALSE,FALSE,FALSE,FALSE,FALSE,9,65532,65532,FALSE,FALSE,TRUE,TRUE,TRUE}</definedName>
    <definedName name="_LL2" localSheetId="56" hidden="1">{FALSE,FALSE,-1.25,-15.5,484.5,276.75,FALSE,FALSE,TRUE,TRUE,0,12,#N/A,46,#N/A,2.93460490463215,15.35,1,FALSE,FALSE,3,TRUE,1,FALSE,100,"Swvu.PLA1.","ACwvu.PLA1.",#N/A,FALSE,FALSE,0,0,0,0,2,"","",TRUE,TRUE,FALSE,FALSE,1,60,#N/A,#N/A,FALSE,FALSE,FALSE,FALSE,FALSE,FALSE,FALSE,9,65532,65532,FALSE,FALSE,TRUE,TRUE,TRUE}</definedName>
    <definedName name="_LL2" localSheetId="60" hidden="1">{FALSE,FALSE,-1.25,-15.5,484.5,276.75,FALSE,FALSE,TRUE,TRUE,0,12,#N/A,46,#N/A,2.93460490463215,15.35,1,FALSE,FALSE,3,TRUE,1,FALSE,100,"Swvu.PLA1.","ACwvu.PLA1.",#N/A,FALSE,FALSE,0,0,0,0,2,"","",TRUE,TRUE,FALSE,FALSE,1,60,#N/A,#N/A,FALSE,FALSE,FALSE,FALSE,FALSE,FALSE,FALSE,9,65532,65532,FALSE,FALSE,TRUE,TRUE,TRUE}</definedName>
    <definedName name="_LL2" localSheetId="62" hidden="1">{FALSE,FALSE,-1.25,-15.5,484.5,276.75,FALSE,FALSE,TRUE,TRUE,0,12,#N/A,46,#N/A,2.93460490463215,15.35,1,FALSE,FALSE,3,TRUE,1,FALSE,100,"Swvu.PLA1.","ACwvu.PLA1.",#N/A,FALSE,FALSE,0,0,0,0,2,"","",TRUE,TRUE,FALSE,FALSE,1,60,#N/A,#N/A,FALSE,FALSE,FALSE,FALSE,FALSE,FALSE,FALSE,9,65532,65532,FALSE,FALSE,TRUE,TRUE,TRUE}</definedName>
    <definedName name="_LL2" localSheetId="15" hidden="1">{FALSE,FALSE,-1.25,-15.5,484.5,276.75,FALSE,FALSE,TRUE,TRUE,0,12,#N/A,46,#N/A,2.93460490463215,15.35,1,FALSE,FALSE,3,TRUE,1,FALSE,100,"Swvu.PLA1.","ACwvu.PLA1.",#N/A,FALSE,FALSE,0,0,0,0,2,"","",TRUE,TRUE,FALSE,FALSE,1,60,#N/A,#N/A,FALSE,FALSE,FALSE,FALSE,FALSE,FALSE,FALSE,9,65532,65532,FALSE,FALSE,TRUE,TRUE,TRUE}</definedName>
    <definedName name="_LL2" localSheetId="64" hidden="1">{FALSE,FALSE,-1.25,-15.5,484.5,276.75,FALSE,FALSE,TRUE,TRUE,0,12,#N/A,46,#N/A,2.93460490463215,15.35,1,FALSE,FALSE,3,TRUE,1,FALSE,100,"Swvu.PLA1.","ACwvu.PLA1.",#N/A,FALSE,FALSE,0,0,0,0,2,"","",TRUE,TRUE,FALSE,FALSE,1,60,#N/A,#N/A,FALSE,FALSE,FALSE,FALSE,FALSE,FALSE,FALSE,9,65532,65532,FALSE,FALSE,TRUE,TRUE,TRUE}</definedName>
    <definedName name="_LL2" localSheetId="66" hidden="1">{FALSE,FALSE,-1.25,-15.5,484.5,276.75,FALSE,FALSE,TRUE,TRUE,0,12,#N/A,46,#N/A,2.93460490463215,15.35,1,FALSE,FALSE,3,TRUE,1,FALSE,100,"Swvu.PLA1.","ACwvu.PLA1.",#N/A,FALSE,FALSE,0,0,0,0,2,"","",TRUE,TRUE,FALSE,FALSE,1,60,#N/A,#N/A,FALSE,FALSE,FALSE,FALSE,FALSE,FALSE,FALSE,9,65532,65532,FALSE,FALSE,TRUE,TRUE,TRUE}</definedName>
    <definedName name="_LL2" localSheetId="16" hidden="1">{FALSE,FALSE,-1.25,-15.5,484.5,276.75,FALSE,FALSE,TRUE,TRUE,0,12,#N/A,46,#N/A,2.93460490463215,15.35,1,FALSE,FALSE,3,TRUE,1,FALSE,100,"Swvu.PLA1.","ACwvu.PLA1.",#N/A,FALSE,FALSE,0,0,0,0,2,"","",TRUE,TRUE,FALSE,FALSE,1,60,#N/A,#N/A,FALSE,FALSE,FALSE,FALSE,FALSE,FALSE,FALSE,9,65532,65532,FALSE,FALSE,TRUE,TRUE,TRUE}</definedName>
    <definedName name="_LL2" hidden="1">{FALSE,FALSE,-1.25,-15.5,484.5,276.75,FALSE,FALSE,TRUE,TRUE,0,12,#N/A,46,#N/A,2.93460490463215,15.35,1,FALSE,FALSE,3,TRUE,1,FALSE,100,"Swvu.PLA1.","ACwvu.PLA1.",#N/A,FALSE,FALSE,0,0,0,0,2,"","",TRUE,TRUE,FALSE,FALSE,1,60,#N/A,#N/A,FALSE,FALSE,FALSE,FALSE,FALSE,FALSE,FALSE,9,65532,65532,FALSE,FALSE,TRUE,TRUE,TRUE}</definedName>
    <definedName name="_M" localSheetId="35">#REF!</definedName>
    <definedName name="_M">#REF!</definedName>
    <definedName name="_MAR1" localSheetId="35">#REF!</definedName>
    <definedName name="_MAR1">#REF!</definedName>
    <definedName name="_MAR2" localSheetId="35">#REF!</definedName>
    <definedName name="_MAR2">#REF!</definedName>
    <definedName name="_MAR3" localSheetId="35">#REF!</definedName>
    <definedName name="_MAR3">#REF!</definedName>
    <definedName name="_MAR4" localSheetId="35">#REF!</definedName>
    <definedName name="_MAR4">#REF!</definedName>
    <definedName name="_MAR5" localSheetId="35">#REF!</definedName>
    <definedName name="_MAR5">#REF!</definedName>
    <definedName name="_MAR6" localSheetId="35">#REF!</definedName>
    <definedName name="_MAR6">#REF!</definedName>
    <definedName name="_MatMult_A" hidden="1">'[48]Fax a enviar'!#REF!</definedName>
    <definedName name="_MatMult_AxB" hidden="1">'[48]Fax a enviar'!#REF!</definedName>
    <definedName name="_MatMult_B" hidden="1">'[48]Fax a enviar'!#REF!</definedName>
    <definedName name="_mcv2">[49]Q2!$E$63:$AH$63</definedName>
    <definedName name="_me98" localSheetId="8">[31]Programa!#REF!</definedName>
    <definedName name="_me98" localSheetId="35">[31]Programa!#REF!</definedName>
    <definedName name="_me98">[31]Programa!#REF!</definedName>
    <definedName name="_MEX1" localSheetId="76">#REF!</definedName>
    <definedName name="_MEX1" localSheetId="10">#REF!</definedName>
    <definedName name="_MEX1" localSheetId="8">#REF!</definedName>
    <definedName name="_MEX1" localSheetId="25">#REF!</definedName>
    <definedName name="_MEX1" localSheetId="31">#REF!</definedName>
    <definedName name="_MEX1" localSheetId="32">#REF!</definedName>
    <definedName name="_MEX1" localSheetId="34">#REF!</definedName>
    <definedName name="_MEX1" localSheetId="35">#REF!</definedName>
    <definedName name="_MEX1" localSheetId="40">#REF!</definedName>
    <definedName name="_MEX1" localSheetId="41">#REF!</definedName>
    <definedName name="_MEX1" localSheetId="42">#REF!</definedName>
    <definedName name="_MEX1" localSheetId="43">#REF!</definedName>
    <definedName name="_MEX1" localSheetId="45">#REF!</definedName>
    <definedName name="_MEX1" localSheetId="46">#REF!</definedName>
    <definedName name="_MEX1" localSheetId="48">#REF!</definedName>
    <definedName name="_MEX1" localSheetId="52">#REF!</definedName>
    <definedName name="_MEX1" localSheetId="14">#REF!</definedName>
    <definedName name="_MEX1" localSheetId="56">#REF!</definedName>
    <definedName name="_MEX1" localSheetId="15">#REF!</definedName>
    <definedName name="_MEX1" localSheetId="66">#REF!</definedName>
    <definedName name="_MEX1">#REF!</definedName>
    <definedName name="_mk14" localSheetId="8">[50]NFPEntps!#REF!</definedName>
    <definedName name="_mk14">[50]NFPEntps!#REF!</definedName>
    <definedName name="_MTS2" localSheetId="8">'[51]Annual Tables'!#REF!</definedName>
    <definedName name="_MTS2">'[51]Annual Tables'!#REF!</definedName>
    <definedName name="_NA1">[52]raw!#REF!</definedName>
    <definedName name="_NA2">[52]raw!#REF!</definedName>
    <definedName name="_NA3">[52]raw!#REF!</definedName>
    <definedName name="_NB1">[52]raw!#REF!</definedName>
    <definedName name="_NB2">[52]raw!#REF!</definedName>
    <definedName name="_NB3" localSheetId="8">[53]raw!$A$513:$F$513</definedName>
    <definedName name="_NB3">[53]raw!$A$513:$F$513</definedName>
    <definedName name="_NC1">[52]raw!#REF!</definedName>
    <definedName name="_NC3">[52]raw!#REF!</definedName>
    <definedName name="_NC4">[52]raw!#REF!</definedName>
    <definedName name="_npp2000" localSheetId="8">#REF!</definedName>
    <definedName name="_npp2000" localSheetId="35">#REF!</definedName>
    <definedName name="_npp2000" localSheetId="42">#REF!</definedName>
    <definedName name="_npp2000" localSheetId="43">#REF!</definedName>
    <definedName name="_npp2000" localSheetId="44">#REF!</definedName>
    <definedName name="_npp2000">#REF!</definedName>
    <definedName name="_npp2001" localSheetId="8">#REF!</definedName>
    <definedName name="_npp2001" localSheetId="35">#REF!</definedName>
    <definedName name="_npp2001">#REF!</definedName>
    <definedName name="_npp2002" localSheetId="8">#REF!</definedName>
    <definedName name="_npp2002" localSheetId="35">#REF!</definedName>
    <definedName name="_npp2002">#REF!</definedName>
    <definedName name="_npp2003" localSheetId="35">#REF!</definedName>
    <definedName name="_npp2003">#REF!</definedName>
    <definedName name="_npp98" localSheetId="35">#REF!</definedName>
    <definedName name="_npp98">#REF!</definedName>
    <definedName name="_npp99" localSheetId="35">#REF!</definedName>
    <definedName name="_npp99">#REF!</definedName>
    <definedName name="_ORC98" localSheetId="35">#REF!</definedName>
    <definedName name="_ORC98">#REF!</definedName>
    <definedName name="_Order1" localSheetId="25" hidden="1">0</definedName>
    <definedName name="_Order1" localSheetId="31" hidden="1">255</definedName>
    <definedName name="_Order1" localSheetId="40" hidden="1">0</definedName>
    <definedName name="_Order1" localSheetId="45" hidden="1">0</definedName>
    <definedName name="_Order1" localSheetId="46" hidden="1">0</definedName>
    <definedName name="_Order1" localSheetId="14" hidden="1">0</definedName>
    <definedName name="_Order1" localSheetId="15" hidden="1">0</definedName>
    <definedName name="_Order1" localSheetId="66" hidden="1">255</definedName>
    <definedName name="_Order1" hidden="1">255</definedName>
    <definedName name="_Order2" hidden="1">255</definedName>
    <definedName name="_os1">#N/A</definedName>
    <definedName name="_P" localSheetId="76">#REF!</definedName>
    <definedName name="_P" localSheetId="8">#REF!</definedName>
    <definedName name="_P" localSheetId="25">#REF!</definedName>
    <definedName name="_P" localSheetId="31">#REF!</definedName>
    <definedName name="_P" localSheetId="32">#REF!</definedName>
    <definedName name="_P" localSheetId="34">#REF!</definedName>
    <definedName name="_P" localSheetId="35">#REF!</definedName>
    <definedName name="_P" localSheetId="40">#REF!</definedName>
    <definedName name="_P" localSheetId="43">#REF!</definedName>
    <definedName name="_P" localSheetId="45">#REF!</definedName>
    <definedName name="_P" localSheetId="46">#REF!</definedName>
    <definedName name="_P" localSheetId="52">#REF!</definedName>
    <definedName name="_P" localSheetId="14">#REF!</definedName>
    <definedName name="_P" localSheetId="15">#REF!</definedName>
    <definedName name="_P" localSheetId="66">#REF!</definedName>
    <definedName name="_P">#REF!</definedName>
    <definedName name="_PAG2">[51]Index!#REF!</definedName>
    <definedName name="_PAG3">[51]Index!#REF!</definedName>
    <definedName name="_PAG4">[51]Index!#REF!</definedName>
    <definedName name="_PAG5">[51]Index!#REF!</definedName>
    <definedName name="_PAG6">[51]Index!#REF!</definedName>
    <definedName name="_PAG7" localSheetId="8">#REF!</definedName>
    <definedName name="_PAG7" localSheetId="35">#REF!</definedName>
    <definedName name="_PAG7" localSheetId="42">#REF!</definedName>
    <definedName name="_PAG7" localSheetId="43">#REF!</definedName>
    <definedName name="_PAG7" localSheetId="44">#REF!</definedName>
    <definedName name="_PAG7">#REF!</definedName>
    <definedName name="_Parse_Out" localSheetId="76" hidden="1">#REF!</definedName>
    <definedName name="_Parse_Out" localSheetId="10" hidden="1">#REF!</definedName>
    <definedName name="_Parse_Out" localSheetId="8" hidden="1">#REF!</definedName>
    <definedName name="_Parse_Out" localSheetId="25" hidden="1">#REF!</definedName>
    <definedName name="_Parse_Out" localSheetId="31" hidden="1">#REF!</definedName>
    <definedName name="_Parse_Out" localSheetId="32" hidden="1">#REF!</definedName>
    <definedName name="_Parse_Out" localSheetId="34" hidden="1">#REF!</definedName>
    <definedName name="_Parse_Out" localSheetId="35" hidden="1">#REF!</definedName>
    <definedName name="_Parse_Out" localSheetId="40" hidden="1">#REF!</definedName>
    <definedName name="_Parse_Out" localSheetId="41" hidden="1">#REF!</definedName>
    <definedName name="_Parse_Out" localSheetId="42" hidden="1">#REF!</definedName>
    <definedName name="_Parse_Out" localSheetId="43" hidden="1">#REF!</definedName>
    <definedName name="_Parse_Out" localSheetId="45" hidden="1">#REF!</definedName>
    <definedName name="_Parse_Out" localSheetId="46" hidden="1">#REF!</definedName>
    <definedName name="_Parse_Out" localSheetId="48" hidden="1">#REF!</definedName>
    <definedName name="_Parse_Out" localSheetId="52" hidden="1">#REF!</definedName>
    <definedName name="_Parse_Out" localSheetId="14" hidden="1">#REF!</definedName>
    <definedName name="_Parse_Out" localSheetId="56" hidden="1">#REF!</definedName>
    <definedName name="_Parse_Out" localSheetId="15" hidden="1">#REF!</definedName>
    <definedName name="_Parse_Out" localSheetId="66" hidden="1">#REF!</definedName>
    <definedName name="_Parse_Out" hidden="1">#REF!</definedName>
    <definedName name="_pib2000" localSheetId="35">#REF!</definedName>
    <definedName name="_pib2000">#REF!</definedName>
    <definedName name="_pib2001" localSheetId="35">#REF!</definedName>
    <definedName name="_pib2001">#REF!</definedName>
    <definedName name="_pib2002" localSheetId="35">#REF!</definedName>
    <definedName name="_pib2002">#REF!</definedName>
    <definedName name="_pib2003" localSheetId="35">#REF!</definedName>
    <definedName name="_pib2003">#REF!</definedName>
    <definedName name="_pib98" localSheetId="8">[31]Programa!#REF!</definedName>
    <definedName name="_pib98">[31]Programa!#REF!</definedName>
    <definedName name="_pib99" localSheetId="8">#REF!</definedName>
    <definedName name="_pib99" localSheetId="35">#REF!</definedName>
    <definedName name="_pib99">#REF!</definedName>
    <definedName name="_POR96" localSheetId="8">#REF!</definedName>
    <definedName name="_POR96" localSheetId="35">#REF!</definedName>
    <definedName name="_POR96">#REF!</definedName>
    <definedName name="_PRN96" localSheetId="8">#REF!</definedName>
    <definedName name="_PRN96" localSheetId="35">#REF!</definedName>
    <definedName name="_PRN96">#REF!</definedName>
    <definedName name="_PTA1" localSheetId="76">#REF!</definedName>
    <definedName name="_PTA1" localSheetId="10">#REF!</definedName>
    <definedName name="_PTA1" localSheetId="25">#REF!</definedName>
    <definedName name="_PTA1" localSheetId="31">#REF!</definedName>
    <definedName name="_PTA1" localSheetId="32">#REF!</definedName>
    <definedName name="_PTA1" localSheetId="34">#REF!</definedName>
    <definedName name="_PTA1" localSheetId="35">#REF!</definedName>
    <definedName name="_PTA1" localSheetId="40">#REF!</definedName>
    <definedName name="_PTA1" localSheetId="41">#REF!</definedName>
    <definedName name="_PTA1" localSheetId="42">#REF!</definedName>
    <definedName name="_PTA1" localSheetId="43">#REF!</definedName>
    <definedName name="_PTA1" localSheetId="45">#REF!</definedName>
    <definedName name="_PTA1" localSheetId="46">#REF!</definedName>
    <definedName name="_PTA1" localSheetId="48">#REF!</definedName>
    <definedName name="_PTA1" localSheetId="52">#REF!</definedName>
    <definedName name="_PTA1" localSheetId="14">#REF!</definedName>
    <definedName name="_PTA1" localSheetId="56">#REF!</definedName>
    <definedName name="_PTA1" localSheetId="15">#REF!</definedName>
    <definedName name="_PTA1">#REF!</definedName>
    <definedName name="_qV196" localSheetId="76">[40]QNEWLOR!#REF!</definedName>
    <definedName name="_qV196" localSheetId="25">[40]QNEWLOR!#REF!</definedName>
    <definedName name="_qV196" localSheetId="31">[40]QNEWLOR!#REF!</definedName>
    <definedName name="_qV196" localSheetId="41">[41]QNEWLOR!#REF!</definedName>
    <definedName name="_qV196" localSheetId="42">[41]QNEWLOR!#REF!</definedName>
    <definedName name="_qV196" localSheetId="43">[41]QNEWLOR!#REF!</definedName>
    <definedName name="_qV196" localSheetId="48">[41]QNEWLOR!#REF!</definedName>
    <definedName name="_qV196" localSheetId="52">[41]QNEWLOR!#REF!</definedName>
    <definedName name="_qV196" localSheetId="14">[40]QNEWLOR!#REF!</definedName>
    <definedName name="_qV196" localSheetId="56">[41]QNEWLOR!#REF!</definedName>
    <definedName name="_qV196" localSheetId="15">[40]QNEWLOR!#REF!</definedName>
    <definedName name="_qV196">[40]QNEWLOR!#REF!</definedName>
    <definedName name="_red42" localSheetId="8">'[54]RED Table 41'!$A$7:$I$7</definedName>
    <definedName name="_red42">'[54]RED Table 41'!$A$7:$I$7</definedName>
    <definedName name="_ref2" localSheetId="76">#REF!</definedName>
    <definedName name="_ref2" localSheetId="8">#REF!</definedName>
    <definedName name="_ref2" localSheetId="25">#REF!</definedName>
    <definedName name="_ref2" localSheetId="31">#REF!</definedName>
    <definedName name="_ref2" localSheetId="32">#REF!</definedName>
    <definedName name="_ref2" localSheetId="34">#REF!</definedName>
    <definedName name="_ref2" localSheetId="35">#REF!</definedName>
    <definedName name="_ref2" localSheetId="40">#REF!</definedName>
    <definedName name="_ref2" localSheetId="41">#REF!</definedName>
    <definedName name="_ref2" localSheetId="42">#REF!</definedName>
    <definedName name="_ref2" localSheetId="43">#REF!</definedName>
    <definedName name="_ref2" localSheetId="45">#REF!</definedName>
    <definedName name="_ref2" localSheetId="46">#REF!</definedName>
    <definedName name="_ref2" localSheetId="48">#REF!</definedName>
    <definedName name="_ref2" localSheetId="52">#REF!</definedName>
    <definedName name="_ref2" localSheetId="14">#REF!</definedName>
    <definedName name="_ref2" localSheetId="56">#REF!</definedName>
    <definedName name="_ref2" localSheetId="15">#REF!</definedName>
    <definedName name="_ref2" localSheetId="66">#REF!</definedName>
    <definedName name="_ref2">#REF!</definedName>
    <definedName name="_Regression_Int" hidden="1">1</definedName>
    <definedName name="_Regression_Out" localSheetId="76" hidden="1">#REF!</definedName>
    <definedName name="_Regression_Out" localSheetId="10" hidden="1">#REF!</definedName>
    <definedName name="_Regression_Out" localSheetId="8" hidden="1">#REF!</definedName>
    <definedName name="_Regression_Out" localSheetId="25" hidden="1">#REF!</definedName>
    <definedName name="_Regression_Out" localSheetId="31" hidden="1">#REF!</definedName>
    <definedName name="_Regression_Out" localSheetId="32" hidden="1">#REF!</definedName>
    <definedName name="_Regression_Out" localSheetId="34" hidden="1">#REF!</definedName>
    <definedName name="_Regression_Out" localSheetId="35" hidden="1">#REF!</definedName>
    <definedName name="_Regression_Out" localSheetId="40" hidden="1">#REF!</definedName>
    <definedName name="_Regression_Out" localSheetId="41" hidden="1">#REF!</definedName>
    <definedName name="_Regression_Out" localSheetId="42" hidden="1">#REF!</definedName>
    <definedName name="_Regression_Out" localSheetId="43" hidden="1">#REF!</definedName>
    <definedName name="_Regression_Out" localSheetId="45" hidden="1">#REF!</definedName>
    <definedName name="_Regression_Out" localSheetId="46" hidden="1">#REF!</definedName>
    <definedName name="_Regression_Out" localSheetId="48" hidden="1">#REF!</definedName>
    <definedName name="_Regression_Out" localSheetId="52" hidden="1">#REF!</definedName>
    <definedName name="_Regression_Out" localSheetId="14" hidden="1">#REF!</definedName>
    <definedName name="_Regression_Out" localSheetId="56" hidden="1">#REF!</definedName>
    <definedName name="_Regression_Out" localSheetId="15" hidden="1">#REF!</definedName>
    <definedName name="_Regression_Out" localSheetId="66" hidden="1">#REF!</definedName>
    <definedName name="_Regression_Out" hidden="1">#REF!</definedName>
    <definedName name="_Regression_X" localSheetId="76" hidden="1">#REF!</definedName>
    <definedName name="_Regression_X" localSheetId="10" hidden="1">#REF!</definedName>
    <definedName name="_Regression_X" localSheetId="25" hidden="1">#REF!</definedName>
    <definedName name="_Regression_X" localSheetId="31" hidden="1">#REF!</definedName>
    <definedName name="_Regression_X" localSheetId="32" hidden="1">#REF!</definedName>
    <definedName name="_Regression_X" localSheetId="34" hidden="1">#REF!</definedName>
    <definedName name="_Regression_X" localSheetId="35" hidden="1">#REF!</definedName>
    <definedName name="_Regression_X" localSheetId="40" hidden="1">#REF!</definedName>
    <definedName name="_Regression_X" localSheetId="41" hidden="1">#REF!</definedName>
    <definedName name="_Regression_X" localSheetId="42" hidden="1">#REF!</definedName>
    <definedName name="_Regression_X" localSheetId="43" hidden="1">#REF!</definedName>
    <definedName name="_Regression_X" localSheetId="45" hidden="1">#REF!</definedName>
    <definedName name="_Regression_X" localSheetId="46" hidden="1">#REF!</definedName>
    <definedName name="_Regression_X" localSheetId="48" hidden="1">#REF!</definedName>
    <definedName name="_Regression_X" localSheetId="52" hidden="1">#REF!</definedName>
    <definedName name="_Regression_X" localSheetId="14" hidden="1">#REF!</definedName>
    <definedName name="_Regression_X" localSheetId="56" hidden="1">#REF!</definedName>
    <definedName name="_Regression_X" localSheetId="15" hidden="1">#REF!</definedName>
    <definedName name="_Regression_X" localSheetId="66" hidden="1">#REF!</definedName>
    <definedName name="_Regression_X" hidden="1">#REF!</definedName>
    <definedName name="_Regression_Y" localSheetId="76" hidden="1">#REF!</definedName>
    <definedName name="_Regression_Y" localSheetId="25" hidden="1">#REF!</definedName>
    <definedName name="_Regression_Y" localSheetId="31" hidden="1">#REF!</definedName>
    <definedName name="_Regression_Y" localSheetId="32" hidden="1">#REF!</definedName>
    <definedName name="_Regression_Y" localSheetId="34" hidden="1">#REF!</definedName>
    <definedName name="_Regression_Y" localSheetId="35" hidden="1">#REF!</definedName>
    <definedName name="_Regression_Y" localSheetId="40" hidden="1">#REF!</definedName>
    <definedName name="_Regression_Y" localSheetId="41" hidden="1">#REF!</definedName>
    <definedName name="_Regression_Y" localSheetId="42" hidden="1">#REF!</definedName>
    <definedName name="_Regression_Y" localSheetId="43" hidden="1">#REF!</definedName>
    <definedName name="_Regression_Y" localSheetId="45" hidden="1">#REF!</definedName>
    <definedName name="_Regression_Y" localSheetId="46" hidden="1">#REF!</definedName>
    <definedName name="_Regression_Y" localSheetId="48" hidden="1">#REF!</definedName>
    <definedName name="_Regression_Y" localSheetId="52" hidden="1">#REF!</definedName>
    <definedName name="_Regression_Y" localSheetId="14" hidden="1">#REF!</definedName>
    <definedName name="_Regression_Y" localSheetId="56" hidden="1">#REF!</definedName>
    <definedName name="_Regression_Y" localSheetId="15" hidden="1">#REF!</definedName>
    <definedName name="_Regression_Y" hidden="1">#REF!</definedName>
    <definedName name="_RES2" localSheetId="76">[42]RES!#REF!</definedName>
    <definedName name="_RES2" localSheetId="10">[43]RES!#REF!</definedName>
    <definedName name="_RES2" localSheetId="25">[42]RES!#REF!</definedName>
    <definedName name="_RES2" localSheetId="31">[42]RES!#REF!</definedName>
    <definedName name="_RES2" localSheetId="40">[42]RES!#REF!</definedName>
    <definedName name="_RES2" localSheetId="45">[42]RES!#REF!</definedName>
    <definedName name="_RES2" localSheetId="46">[42]RES!#REF!</definedName>
    <definedName name="_RES2" localSheetId="14">[42]RES!#REF!</definedName>
    <definedName name="_RES2" localSheetId="15">[42]RES!#REF!</definedName>
    <definedName name="_RES2">[42]RES!#REF!</definedName>
    <definedName name="_rge1" localSheetId="8">#REF!</definedName>
    <definedName name="_rge1" localSheetId="35">#REF!</definedName>
    <definedName name="_rge1" localSheetId="42">#REF!</definedName>
    <definedName name="_rge1" localSheetId="43">#REF!</definedName>
    <definedName name="_rge1" localSheetId="44">#REF!</definedName>
    <definedName name="_rge1">#REF!</definedName>
    <definedName name="_ROS1">#N/A</definedName>
    <definedName name="_ROS2">#N/A</definedName>
    <definedName name="_ROS3">#N/A</definedName>
    <definedName name="_ROS4">#N/A</definedName>
    <definedName name="_SAR1" localSheetId="76">#REF!</definedName>
    <definedName name="_SAR1" localSheetId="10">#REF!</definedName>
    <definedName name="_SAR1" localSheetId="8">#REF!</definedName>
    <definedName name="_SAR1" localSheetId="25">#REF!</definedName>
    <definedName name="_SAR1" localSheetId="31">#REF!</definedName>
    <definedName name="_SAR1" localSheetId="32">#REF!</definedName>
    <definedName name="_SAR1" localSheetId="34">#REF!</definedName>
    <definedName name="_SAR1" localSheetId="35">#REF!</definedName>
    <definedName name="_SAR1" localSheetId="40">#REF!</definedName>
    <definedName name="_SAR1" localSheetId="41">#REF!</definedName>
    <definedName name="_SAR1" localSheetId="42">#REF!</definedName>
    <definedName name="_SAR1" localSheetId="43">#REF!</definedName>
    <definedName name="_SAR1" localSheetId="45">#REF!</definedName>
    <definedName name="_SAR1" localSheetId="46">#REF!</definedName>
    <definedName name="_SAR1" localSheetId="48">#REF!</definedName>
    <definedName name="_SAR1" localSheetId="52">#REF!</definedName>
    <definedName name="_SAR1" localSheetId="14">#REF!</definedName>
    <definedName name="_SAR1" localSheetId="56">#REF!</definedName>
    <definedName name="_SAR1" localSheetId="15">#REF!</definedName>
    <definedName name="_SAR1" localSheetId="66">#REF!</definedName>
    <definedName name="_SAR1">#REF!</definedName>
    <definedName name="_sei2" localSheetId="8">#REF!</definedName>
    <definedName name="_sei2" localSheetId="35">#REF!</definedName>
    <definedName name="_sei2">#REF!</definedName>
    <definedName name="_sei98" localSheetId="35">#REF!</definedName>
    <definedName name="_sei98">#REF!</definedName>
    <definedName name="_Sort" localSheetId="76" hidden="1">#REF!</definedName>
    <definedName name="_Sort" localSheetId="10" hidden="1">#REF!</definedName>
    <definedName name="_Sort" localSheetId="25" hidden="1">#REF!</definedName>
    <definedName name="_Sort" localSheetId="31" hidden="1">#REF!</definedName>
    <definedName name="_Sort" localSheetId="32" hidden="1">#REF!</definedName>
    <definedName name="_Sort" localSheetId="34" hidden="1">#REF!</definedName>
    <definedName name="_Sort" localSheetId="35" hidden="1">#REF!</definedName>
    <definedName name="_Sort" localSheetId="40" hidden="1">#REF!</definedName>
    <definedName name="_Sort" localSheetId="41" hidden="1">#REF!</definedName>
    <definedName name="_Sort" localSheetId="42" hidden="1">#REF!</definedName>
    <definedName name="_Sort" localSheetId="43" hidden="1">#REF!</definedName>
    <definedName name="_Sort" localSheetId="45" hidden="1">#REF!</definedName>
    <definedName name="_Sort" localSheetId="46" hidden="1">#REF!</definedName>
    <definedName name="_Sort" localSheetId="48" hidden="1">#REF!</definedName>
    <definedName name="_Sort" localSheetId="52" hidden="1">#REF!</definedName>
    <definedName name="_Sort" localSheetId="14" hidden="1">#REF!</definedName>
    <definedName name="_Sort" localSheetId="56" hidden="1">#REF!</definedName>
    <definedName name="_Sort" localSheetId="15" hidden="1">#REF!</definedName>
    <definedName name="_Sort" localSheetId="66" hidden="1">#REF!</definedName>
    <definedName name="_Sort" hidden="1">#REF!</definedName>
    <definedName name="_SRN96" localSheetId="35">#REF!</definedName>
    <definedName name="_SRN96">#REF!</definedName>
    <definedName name="_SRT11" localSheetId="74" hidden="1">{"Minpmon",#N/A,FALSE,"Monthinput"}</definedName>
    <definedName name="_SRT11" localSheetId="76" hidden="1">{"Minpmon",#N/A,FALSE,"Monthinput"}</definedName>
    <definedName name="_SRT11" localSheetId="10" hidden="1">{"Minpmon",#N/A,FALSE,"Monthinput"}</definedName>
    <definedName name="_SRT11" localSheetId="28" hidden="1">{"Minpmon",#N/A,FALSE,"Monthinput"}</definedName>
    <definedName name="_SRT11" localSheetId="8" hidden="1">{"Minpmon",#N/A,FALSE,"Monthinput"}</definedName>
    <definedName name="_SRT11" localSheetId="25" hidden="1">{"Minpmon",#N/A,FALSE,"Monthinput"}</definedName>
    <definedName name="_SRT11" localSheetId="27" hidden="1">{"Minpmon",#N/A,FALSE,"Monthinput"}</definedName>
    <definedName name="_SRT11" localSheetId="29" hidden="1">{"Minpmon",#N/A,FALSE,"Monthinput"}</definedName>
    <definedName name="_SRT11" localSheetId="31" hidden="1">{"Minpmon",#N/A,FALSE,"Monthinput"}</definedName>
    <definedName name="_SRT11" localSheetId="32" hidden="1">{"Minpmon",#N/A,FALSE,"Monthinput"}</definedName>
    <definedName name="_SRT11" localSheetId="34" hidden="1">{"Minpmon",#N/A,FALSE,"Monthinput"}</definedName>
    <definedName name="_SRT11" localSheetId="35" hidden="1">{"Minpmon",#N/A,FALSE,"Monthinput"}</definedName>
    <definedName name="_SRT11" localSheetId="40" hidden="1">{"Minpmon",#N/A,FALSE,"Monthinput"}</definedName>
    <definedName name="_SRT11" localSheetId="41" hidden="1">{"Minpmon",#N/A,FALSE,"Monthinput"}</definedName>
    <definedName name="_SRT11" localSheetId="42" hidden="1">{"Minpmon",#N/A,FALSE,"Monthinput"}</definedName>
    <definedName name="_SRT11" localSheetId="43" hidden="1">{"Minpmon",#N/A,FALSE,"Monthinput"}</definedName>
    <definedName name="_SRT11" localSheetId="44" hidden="1">{"Minpmon",#N/A,FALSE,"Monthinput"}</definedName>
    <definedName name="_SRT11" localSheetId="45" hidden="1">{"Minpmon",#N/A,FALSE,"Monthinput"}</definedName>
    <definedName name="_SRT11" localSheetId="46" hidden="1">{"Minpmon",#N/A,FALSE,"Monthinput"}</definedName>
    <definedName name="_SRT11" localSheetId="47" hidden="1">{"Minpmon",#N/A,FALSE,"Monthinput"}</definedName>
    <definedName name="_SRT11" localSheetId="48" hidden="1">{"Minpmon",#N/A,FALSE,"Monthinput"}</definedName>
    <definedName name="_SRT11" localSheetId="52" hidden="1">{"Minpmon",#N/A,FALSE,"Monthinput"}</definedName>
    <definedName name="_SRT11" localSheetId="14" hidden="1">{"Minpmon",#N/A,FALSE,"Monthinput"}</definedName>
    <definedName name="_SRT11" localSheetId="56" hidden="1">{"Minpmon",#N/A,FALSE,"Monthinput"}</definedName>
    <definedName name="_SRT11" localSheetId="60" hidden="1">{"Minpmon",#N/A,FALSE,"Monthinput"}</definedName>
    <definedName name="_SRT11" localSheetId="62" hidden="1">{"Minpmon",#N/A,FALSE,"Monthinput"}</definedName>
    <definedName name="_SRT11" localSheetId="15" hidden="1">{"Minpmon",#N/A,FALSE,"Monthinput"}</definedName>
    <definedName name="_SRT11" localSheetId="64" hidden="1">{"Minpmon",#N/A,FALSE,"Monthinput"}</definedName>
    <definedName name="_SRT11" localSheetId="66" hidden="1">{"Minpmon",#N/A,FALSE,"Monthinput"}</definedName>
    <definedName name="_SRT11" localSheetId="16" hidden="1">{"Minpmon",#N/A,FALSE,"Monthinput"}</definedName>
    <definedName name="_SRT11" hidden="1">{"Minpmon",#N/A,FALSE,"Monthinput"}</definedName>
    <definedName name="_SRT111" localSheetId="74" hidden="1">{"Minpmon",#N/A,FALSE,"Monthinput"}</definedName>
    <definedName name="_SRT111" localSheetId="76" hidden="1">{"Minpmon",#N/A,FALSE,"Monthinput"}</definedName>
    <definedName name="_SRT111" localSheetId="28" hidden="1">{"Minpmon",#N/A,FALSE,"Monthinput"}</definedName>
    <definedName name="_SRT111" localSheetId="8" hidden="1">{"Minpmon",#N/A,FALSE,"Monthinput"}</definedName>
    <definedName name="_SRT111" localSheetId="25" hidden="1">{"Minpmon",#N/A,FALSE,"Monthinput"}</definedName>
    <definedName name="_SRT111" localSheetId="27" hidden="1">{"Minpmon",#N/A,FALSE,"Monthinput"}</definedName>
    <definedName name="_SRT111" localSheetId="29" hidden="1">{"Minpmon",#N/A,FALSE,"Monthinput"}</definedName>
    <definedName name="_SRT111" localSheetId="31" hidden="1">{"Minpmon",#N/A,FALSE,"Monthinput"}</definedName>
    <definedName name="_SRT111" localSheetId="32" hidden="1">{"Minpmon",#N/A,FALSE,"Monthinput"}</definedName>
    <definedName name="_SRT111" localSheetId="34" hidden="1">{"Minpmon",#N/A,FALSE,"Monthinput"}</definedName>
    <definedName name="_SRT111" localSheetId="35" hidden="1">{"Minpmon",#N/A,FALSE,"Monthinput"}</definedName>
    <definedName name="_SRT111" localSheetId="40" hidden="1">{"Minpmon",#N/A,FALSE,"Monthinput"}</definedName>
    <definedName name="_SRT111" localSheetId="41" hidden="1">{"Minpmon",#N/A,FALSE,"Monthinput"}</definedName>
    <definedName name="_SRT111" localSheetId="42" hidden="1">{"Minpmon",#N/A,FALSE,"Monthinput"}</definedName>
    <definedName name="_SRT111" localSheetId="43" hidden="1">{"Minpmon",#N/A,FALSE,"Monthinput"}</definedName>
    <definedName name="_SRT111" localSheetId="44" hidden="1">{"Minpmon",#N/A,FALSE,"Monthinput"}</definedName>
    <definedName name="_SRT111" localSheetId="45" hidden="1">{"Minpmon",#N/A,FALSE,"Monthinput"}</definedName>
    <definedName name="_SRT111" localSheetId="46" hidden="1">{"Minpmon",#N/A,FALSE,"Monthinput"}</definedName>
    <definedName name="_SRT111" localSheetId="47" hidden="1">{"Minpmon",#N/A,FALSE,"Monthinput"}</definedName>
    <definedName name="_SRT111" localSheetId="48" hidden="1">{"Minpmon",#N/A,FALSE,"Monthinput"}</definedName>
    <definedName name="_SRT111" localSheetId="52" hidden="1">{"Minpmon",#N/A,FALSE,"Monthinput"}</definedName>
    <definedName name="_SRT111" localSheetId="14" hidden="1">{"Minpmon",#N/A,FALSE,"Monthinput"}</definedName>
    <definedName name="_SRT111" localSheetId="56" hidden="1">{"Minpmon",#N/A,FALSE,"Monthinput"}</definedName>
    <definedName name="_SRT111" localSheetId="60" hidden="1">{"Minpmon",#N/A,FALSE,"Monthinput"}</definedName>
    <definedName name="_SRT111" localSheetId="62" hidden="1">{"Minpmon",#N/A,FALSE,"Monthinput"}</definedName>
    <definedName name="_SRT111" localSheetId="15" hidden="1">{"Minpmon",#N/A,FALSE,"Monthinput"}</definedName>
    <definedName name="_SRT111" localSheetId="64" hidden="1">{"Minpmon",#N/A,FALSE,"Monthinput"}</definedName>
    <definedName name="_SRT111" localSheetId="66" hidden="1">{"Minpmon",#N/A,FALSE,"Monthinput"}</definedName>
    <definedName name="_SRT111" localSheetId="16" hidden="1">{"Minpmon",#N/A,FALSE,"Monthinput"}</definedName>
    <definedName name="_SRT111" hidden="1">{"Minpmon",#N/A,FALSE,"Monthinput"}</definedName>
    <definedName name="_SUM2" localSheetId="8">#REF!</definedName>
    <definedName name="_SUM2" localSheetId="25">#REF!</definedName>
    <definedName name="_SUM2" localSheetId="31">#REF!</definedName>
    <definedName name="_SUM2" localSheetId="32">#REF!</definedName>
    <definedName name="_SUM2" localSheetId="34">#REF!</definedName>
    <definedName name="_SUM2" localSheetId="35">#REF!</definedName>
    <definedName name="_SUM2" localSheetId="47">#REF!</definedName>
    <definedName name="_SUM2" localSheetId="14">#REF!</definedName>
    <definedName name="_SUM2" localSheetId="15">#REF!</definedName>
    <definedName name="_SUM2" localSheetId="66">#REF!</definedName>
    <definedName name="_SUM2">#REF!</definedName>
    <definedName name="_TAB1" localSheetId="76">#REF!</definedName>
    <definedName name="_TAB1" localSheetId="10">#REF!</definedName>
    <definedName name="_TAB1" localSheetId="8">#REF!</definedName>
    <definedName name="_TAB1" localSheetId="25">#REF!</definedName>
    <definedName name="_TAB1" localSheetId="31">#REF!</definedName>
    <definedName name="_TAB1" localSheetId="32">#REF!</definedName>
    <definedName name="_TAB1" localSheetId="34">#REF!</definedName>
    <definedName name="_TAB1" localSheetId="35">#REF!</definedName>
    <definedName name="_TAB1" localSheetId="40">#REF!</definedName>
    <definedName name="_TAB1" localSheetId="45">#REF!</definedName>
    <definedName name="_TAB1" localSheetId="46">#REF!</definedName>
    <definedName name="_TAB1" localSheetId="14">#REF!</definedName>
    <definedName name="_TAB1" localSheetId="15">#REF!</definedName>
    <definedName name="_TAB1" localSheetId="66">#REF!</definedName>
    <definedName name="_TAB1">#REF!</definedName>
    <definedName name="_TAB10" localSheetId="8">[4]TC!#REF!</definedName>
    <definedName name="_TAB10">[4]TC!#REF!</definedName>
    <definedName name="_TAB11" localSheetId="8">[4]TC!#REF!</definedName>
    <definedName name="_TAB11">[4]TC!#REF!</definedName>
    <definedName name="_TAB12" localSheetId="8">#REF!</definedName>
    <definedName name="_TAB12" localSheetId="35">#REF!</definedName>
    <definedName name="_TAB12">#REF!</definedName>
    <definedName name="_TAB13" localSheetId="8">[4]TC!#REF!</definedName>
    <definedName name="_TAB13" localSheetId="35">[4]TC!#REF!</definedName>
    <definedName name="_TAB13">[4]TC!#REF!</definedName>
    <definedName name="_TAB16" localSheetId="8">[4]Null1!#REF!</definedName>
    <definedName name="_TAB16" localSheetId="35">[4]Null1!#REF!</definedName>
    <definedName name="_TAB16">[4]Null1!#REF!</definedName>
    <definedName name="_TAB18" localSheetId="8">[4]TC!#REF!</definedName>
    <definedName name="_TAB18">[4]TC!#REF!</definedName>
    <definedName name="_Tab19" localSheetId="76">#REF!</definedName>
    <definedName name="_TAB19" localSheetId="10">[4]TC!#REF!</definedName>
    <definedName name="_Tab19" localSheetId="8">#REF!</definedName>
    <definedName name="_Tab19" localSheetId="25">#REF!</definedName>
    <definedName name="_Tab19" localSheetId="31">#REF!</definedName>
    <definedName name="_Tab19" localSheetId="32">#REF!</definedName>
    <definedName name="_Tab19" localSheetId="34">#REF!</definedName>
    <definedName name="_Tab19" localSheetId="35">#REF!</definedName>
    <definedName name="_Tab19" localSheetId="40">#REF!</definedName>
    <definedName name="_Tab19" localSheetId="45">#REF!</definedName>
    <definedName name="_Tab19" localSheetId="46">#REF!</definedName>
    <definedName name="_Tab19" localSheetId="47">#REF!</definedName>
    <definedName name="_Tab19" localSheetId="14">#REF!</definedName>
    <definedName name="_Tab19" localSheetId="15">#REF!</definedName>
    <definedName name="_Tab19">#REF!</definedName>
    <definedName name="_Tab2" localSheetId="8">#REF!</definedName>
    <definedName name="_Tab2" localSheetId="35">#REF!</definedName>
    <definedName name="_Tab2">#REF!</definedName>
    <definedName name="_Tab20" localSheetId="76">#REF!</definedName>
    <definedName name="_TAB20" localSheetId="10">[4]TC!#REF!</definedName>
    <definedName name="_Tab20" localSheetId="8">#REF!</definedName>
    <definedName name="_Tab20" localSheetId="25">#REF!</definedName>
    <definedName name="_Tab20" localSheetId="31">#REF!</definedName>
    <definedName name="_Tab20" localSheetId="32">#REF!</definedName>
    <definedName name="_Tab20" localSheetId="34">#REF!</definedName>
    <definedName name="_Tab20" localSheetId="35">#REF!</definedName>
    <definedName name="_Tab20" localSheetId="40">#REF!</definedName>
    <definedName name="_Tab20" localSheetId="45">#REF!</definedName>
    <definedName name="_Tab20" localSheetId="46">#REF!</definedName>
    <definedName name="_Tab20" localSheetId="47">#REF!</definedName>
    <definedName name="_Tab20" localSheetId="14">#REF!</definedName>
    <definedName name="_Tab20" localSheetId="15">#REF!</definedName>
    <definedName name="_Tab20">#REF!</definedName>
    <definedName name="_Tab21" localSheetId="76">#REF!</definedName>
    <definedName name="_TAB21" localSheetId="10">[4]TC!#REF!</definedName>
    <definedName name="_Tab21" localSheetId="8">#REF!</definedName>
    <definedName name="_Tab21" localSheetId="25">#REF!</definedName>
    <definedName name="_Tab21" localSheetId="31">#REF!</definedName>
    <definedName name="_Tab21" localSheetId="32">#REF!</definedName>
    <definedName name="_Tab21" localSheetId="34">#REF!</definedName>
    <definedName name="_Tab21" localSheetId="35">#REF!</definedName>
    <definedName name="_Tab21" localSheetId="40">#REF!</definedName>
    <definedName name="_Tab21" localSheetId="45">#REF!</definedName>
    <definedName name="_Tab21" localSheetId="46">#REF!</definedName>
    <definedName name="_Tab21" localSheetId="47">#REF!</definedName>
    <definedName name="_Tab21" localSheetId="14">#REF!</definedName>
    <definedName name="_Tab21" localSheetId="15">#REF!</definedName>
    <definedName name="_Tab21">#REF!</definedName>
    <definedName name="_Tab22" localSheetId="76">#REF!</definedName>
    <definedName name="_TAB22" localSheetId="10">[4]TC!#REF!</definedName>
    <definedName name="_Tab22" localSheetId="8">#REF!</definedName>
    <definedName name="_Tab22" localSheetId="25">#REF!</definedName>
    <definedName name="_Tab22" localSheetId="31">#REF!</definedName>
    <definedName name="_Tab22" localSheetId="32">#REF!</definedName>
    <definedName name="_Tab22" localSheetId="34">#REF!</definedName>
    <definedName name="_Tab22" localSheetId="35">#REF!</definedName>
    <definedName name="_Tab22" localSheetId="40">#REF!</definedName>
    <definedName name="_Tab22" localSheetId="45">#REF!</definedName>
    <definedName name="_Tab22" localSheetId="46">#REF!</definedName>
    <definedName name="_Tab22" localSheetId="47">#REF!</definedName>
    <definedName name="_Tab22" localSheetId="14">#REF!</definedName>
    <definedName name="_Tab22" localSheetId="15">#REF!</definedName>
    <definedName name="_Tab22">#REF!</definedName>
    <definedName name="_Tab23" localSheetId="76">#REF!</definedName>
    <definedName name="_Tab23" localSheetId="10">#REF!</definedName>
    <definedName name="_Tab23" localSheetId="8">#REF!</definedName>
    <definedName name="_Tab23" localSheetId="25">#REF!</definedName>
    <definedName name="_Tab23" localSheetId="31">#REF!</definedName>
    <definedName name="_Tab23" localSheetId="32">#REF!</definedName>
    <definedName name="_Tab23" localSheetId="34">#REF!</definedName>
    <definedName name="_Tab23" localSheetId="35">#REF!</definedName>
    <definedName name="_Tab23" localSheetId="40">#REF!</definedName>
    <definedName name="_Tab23" localSheetId="45">#REF!</definedName>
    <definedName name="_Tab23" localSheetId="46">#REF!</definedName>
    <definedName name="_Tab23" localSheetId="14">#REF!</definedName>
    <definedName name="_Tab23" localSheetId="15">#REF!</definedName>
    <definedName name="_Tab23">#REF!</definedName>
    <definedName name="_Tab24" localSheetId="76">#REF!</definedName>
    <definedName name="_Tab24" localSheetId="10">#REF!</definedName>
    <definedName name="_Tab24" localSheetId="25">#REF!</definedName>
    <definedName name="_Tab24" localSheetId="31">#REF!</definedName>
    <definedName name="_Tab24" localSheetId="32">#REF!</definedName>
    <definedName name="_Tab24" localSheetId="34">#REF!</definedName>
    <definedName name="_Tab24" localSheetId="35">#REF!</definedName>
    <definedName name="_Tab24" localSheetId="40">#REF!</definedName>
    <definedName name="_Tab24" localSheetId="45">#REF!</definedName>
    <definedName name="_Tab24" localSheetId="46">#REF!</definedName>
    <definedName name="_Tab24" localSheetId="14">#REF!</definedName>
    <definedName name="_Tab24" localSheetId="15">#REF!</definedName>
    <definedName name="_Tab24">#REF!</definedName>
    <definedName name="_Tab26" localSheetId="76">#REF!</definedName>
    <definedName name="_Tab26" localSheetId="10">#REF!</definedName>
    <definedName name="_Tab26" localSheetId="25">#REF!</definedName>
    <definedName name="_Tab26" localSheetId="31">#REF!</definedName>
    <definedName name="_Tab26" localSheetId="32">#REF!</definedName>
    <definedName name="_Tab26" localSheetId="34">#REF!</definedName>
    <definedName name="_Tab26" localSheetId="35">#REF!</definedName>
    <definedName name="_Tab26" localSheetId="40">#REF!</definedName>
    <definedName name="_Tab26" localSheetId="45">#REF!</definedName>
    <definedName name="_Tab26" localSheetId="46">#REF!</definedName>
    <definedName name="_Tab26" localSheetId="14">#REF!</definedName>
    <definedName name="_Tab26" localSheetId="15">#REF!</definedName>
    <definedName name="_Tab26">#REF!</definedName>
    <definedName name="_Tab27" localSheetId="76">#REF!</definedName>
    <definedName name="_Tab27" localSheetId="25">#REF!</definedName>
    <definedName name="_Tab27" localSheetId="31">#REF!</definedName>
    <definedName name="_Tab27" localSheetId="32">#REF!</definedName>
    <definedName name="_Tab27" localSheetId="34">#REF!</definedName>
    <definedName name="_Tab27" localSheetId="35">#REF!</definedName>
    <definedName name="_Tab27" localSheetId="40">#REF!</definedName>
    <definedName name="_Tab27" localSheetId="45">#REF!</definedName>
    <definedName name="_Tab27" localSheetId="46">#REF!</definedName>
    <definedName name="_Tab27" localSheetId="14">#REF!</definedName>
    <definedName name="_Tab27" localSheetId="15">#REF!</definedName>
    <definedName name="_Tab27">#REF!</definedName>
    <definedName name="_Tab28" localSheetId="76">#REF!</definedName>
    <definedName name="_Tab28" localSheetId="25">#REF!</definedName>
    <definedName name="_Tab28" localSheetId="31">#REF!</definedName>
    <definedName name="_Tab28" localSheetId="32">#REF!</definedName>
    <definedName name="_Tab28" localSheetId="34">#REF!</definedName>
    <definedName name="_Tab28" localSheetId="35">#REF!</definedName>
    <definedName name="_Tab28" localSheetId="40">#REF!</definedName>
    <definedName name="_Tab28" localSheetId="45">#REF!</definedName>
    <definedName name="_Tab28" localSheetId="46">#REF!</definedName>
    <definedName name="_Tab28" localSheetId="14">#REF!</definedName>
    <definedName name="_Tab28" localSheetId="15">#REF!</definedName>
    <definedName name="_Tab28">#REF!</definedName>
    <definedName name="_Tab29" localSheetId="76">#REF!</definedName>
    <definedName name="_Tab29" localSheetId="25">#REF!</definedName>
    <definedName name="_Tab29" localSheetId="31">#REF!</definedName>
    <definedName name="_Tab29" localSheetId="32">#REF!</definedName>
    <definedName name="_Tab29" localSheetId="34">#REF!</definedName>
    <definedName name="_Tab29" localSheetId="35">#REF!</definedName>
    <definedName name="_Tab29" localSheetId="40">#REF!</definedName>
    <definedName name="_Tab29" localSheetId="45">#REF!</definedName>
    <definedName name="_Tab29" localSheetId="46">#REF!</definedName>
    <definedName name="_Tab29" localSheetId="14">#REF!</definedName>
    <definedName name="_Tab29" localSheetId="15">#REF!</definedName>
    <definedName name="_Tab29">#REF!</definedName>
    <definedName name="_TAB3">[4]TC!#REF!</definedName>
    <definedName name="_Tab30" localSheetId="76">#REF!</definedName>
    <definedName name="_Tab30" localSheetId="10">#REF!</definedName>
    <definedName name="_Tab30" localSheetId="8">#REF!</definedName>
    <definedName name="_Tab30" localSheetId="25">#REF!</definedName>
    <definedName name="_Tab30" localSheetId="31">#REF!</definedName>
    <definedName name="_Tab30" localSheetId="32">#REF!</definedName>
    <definedName name="_Tab30" localSheetId="34">#REF!</definedName>
    <definedName name="_Tab30" localSheetId="35">#REF!</definedName>
    <definedName name="_Tab30" localSheetId="40">#REF!</definedName>
    <definedName name="_Tab30" localSheetId="45">#REF!</definedName>
    <definedName name="_Tab30" localSheetId="46">#REF!</definedName>
    <definedName name="_Tab30" localSheetId="14">#REF!</definedName>
    <definedName name="_Tab30" localSheetId="15">#REF!</definedName>
    <definedName name="_Tab30">#REF!</definedName>
    <definedName name="_Tab31" localSheetId="76">#REF!</definedName>
    <definedName name="_Tab31" localSheetId="10">#REF!</definedName>
    <definedName name="_Tab31" localSheetId="25">#REF!</definedName>
    <definedName name="_Tab31" localSheetId="31">#REF!</definedName>
    <definedName name="_Tab31" localSheetId="32">#REF!</definedName>
    <definedName name="_Tab31" localSheetId="34">#REF!</definedName>
    <definedName name="_Tab31" localSheetId="35">#REF!</definedName>
    <definedName name="_Tab31" localSheetId="40">#REF!</definedName>
    <definedName name="_Tab31" localSheetId="45">#REF!</definedName>
    <definedName name="_Tab31" localSheetId="46">#REF!</definedName>
    <definedName name="_Tab31" localSheetId="14">#REF!</definedName>
    <definedName name="_Tab31" localSheetId="15">#REF!</definedName>
    <definedName name="_Tab31">#REF!</definedName>
    <definedName name="_Tab32" localSheetId="76">#REF!</definedName>
    <definedName name="_Tab32" localSheetId="10">#REF!</definedName>
    <definedName name="_Tab32" localSheetId="25">#REF!</definedName>
    <definedName name="_Tab32" localSheetId="31">#REF!</definedName>
    <definedName name="_Tab32" localSheetId="32">#REF!</definedName>
    <definedName name="_Tab32" localSheetId="34">#REF!</definedName>
    <definedName name="_Tab32" localSheetId="35">#REF!</definedName>
    <definedName name="_Tab32" localSheetId="40">#REF!</definedName>
    <definedName name="_Tab32" localSheetId="45">#REF!</definedName>
    <definedName name="_Tab32" localSheetId="46">#REF!</definedName>
    <definedName name="_Tab32" localSheetId="14">#REF!</definedName>
    <definedName name="_Tab32" localSheetId="15">#REF!</definedName>
    <definedName name="_Tab32">#REF!</definedName>
    <definedName name="_Tab33" localSheetId="76">#REF!</definedName>
    <definedName name="_Tab33" localSheetId="25">#REF!</definedName>
    <definedName name="_Tab33" localSheetId="31">#REF!</definedName>
    <definedName name="_Tab33" localSheetId="32">#REF!</definedName>
    <definedName name="_Tab33" localSheetId="34">#REF!</definedName>
    <definedName name="_Tab33" localSheetId="35">#REF!</definedName>
    <definedName name="_Tab33" localSheetId="40">#REF!</definedName>
    <definedName name="_Tab33" localSheetId="45">#REF!</definedName>
    <definedName name="_Tab33" localSheetId="46">#REF!</definedName>
    <definedName name="_Tab33" localSheetId="14">#REF!</definedName>
    <definedName name="_Tab33" localSheetId="15">#REF!</definedName>
    <definedName name="_Tab33">#REF!</definedName>
    <definedName name="_Tab34" localSheetId="76">#REF!</definedName>
    <definedName name="_Tab34" localSheetId="25">#REF!</definedName>
    <definedName name="_Tab34" localSheetId="31">#REF!</definedName>
    <definedName name="_Tab34" localSheetId="32">#REF!</definedName>
    <definedName name="_Tab34" localSheetId="34">#REF!</definedName>
    <definedName name="_Tab34" localSheetId="35">#REF!</definedName>
    <definedName name="_Tab34" localSheetId="40">#REF!</definedName>
    <definedName name="_Tab34" localSheetId="45">#REF!</definedName>
    <definedName name="_Tab34" localSheetId="46">#REF!</definedName>
    <definedName name="_Tab34" localSheetId="14">#REF!</definedName>
    <definedName name="_Tab34" localSheetId="15">#REF!</definedName>
    <definedName name="_Tab34">#REF!</definedName>
    <definedName name="_Tab35" localSheetId="76">#REF!</definedName>
    <definedName name="_Tab35" localSheetId="25">#REF!</definedName>
    <definedName name="_Tab35" localSheetId="31">#REF!</definedName>
    <definedName name="_Tab35" localSheetId="32">#REF!</definedName>
    <definedName name="_Tab35" localSheetId="34">#REF!</definedName>
    <definedName name="_Tab35" localSheetId="35">#REF!</definedName>
    <definedName name="_Tab35" localSheetId="40">#REF!</definedName>
    <definedName name="_Tab35" localSheetId="45">#REF!</definedName>
    <definedName name="_Tab35" localSheetId="46">#REF!</definedName>
    <definedName name="_Tab35" localSheetId="14">#REF!</definedName>
    <definedName name="_Tab35" localSheetId="15">#REF!</definedName>
    <definedName name="_Tab35">#REF!</definedName>
    <definedName name="_Tab36" localSheetId="35">#REF!</definedName>
    <definedName name="_Tab36">#REF!</definedName>
    <definedName name="_Tab37" localSheetId="35">#REF!</definedName>
    <definedName name="_Tab37">#REF!</definedName>
    <definedName name="_Tab38" localSheetId="35">#REF!</definedName>
    <definedName name="_Tab38">#REF!</definedName>
    <definedName name="_Tab39" localSheetId="35">#REF!</definedName>
    <definedName name="_Tab39">#REF!</definedName>
    <definedName name="_tAB4" localSheetId="10">'[8]shared data'!$A$1:$G$71</definedName>
    <definedName name="_tAB4">'[55]shared data'!$A$1:$G$71</definedName>
    <definedName name="_Tab40" localSheetId="8">#REF!</definedName>
    <definedName name="_Tab40" localSheetId="35">#REF!</definedName>
    <definedName name="_Tab40" localSheetId="42">#REF!</definedName>
    <definedName name="_Tab40" localSheetId="43">#REF!</definedName>
    <definedName name="_Tab40" localSheetId="44">#REF!</definedName>
    <definedName name="_Tab40">#REF!</definedName>
    <definedName name="_tab41" localSheetId="8">#REF!</definedName>
    <definedName name="_tab41" localSheetId="35">#REF!</definedName>
    <definedName name="_tab41">#REF!</definedName>
    <definedName name="_TAB5" localSheetId="8">[4]TC!#REF!</definedName>
    <definedName name="_TAB5">[4]TC!#REF!</definedName>
    <definedName name="_TAB6" localSheetId="8">[4]TC!#REF!</definedName>
    <definedName name="_TAB6">[4]TC!#REF!</definedName>
    <definedName name="_TAB7" localSheetId="8">#REF!</definedName>
    <definedName name="_TAB7" localSheetId="35">#REF!</definedName>
    <definedName name="_TAB7">#REF!</definedName>
    <definedName name="_TAB8" localSheetId="8">[4]TC!#REF!</definedName>
    <definedName name="_TAB8" localSheetId="35">[4]TC!#REF!</definedName>
    <definedName name="_TAB8">[4]TC!#REF!</definedName>
    <definedName name="_TAB9" localSheetId="8">[4]TC!#REF!</definedName>
    <definedName name="_TAB9" localSheetId="35">[4]TC!#REF!</definedName>
    <definedName name="_TAB9">[4]TC!#REF!</definedName>
    <definedName name="_tbl1" localSheetId="8">#REF!</definedName>
    <definedName name="_tbl1" localSheetId="35">#REF!</definedName>
    <definedName name="_tbl1">#REF!</definedName>
    <definedName name="_tnt1">#N/A</definedName>
    <definedName name="_Toc115281166" localSheetId="25">'Tabla 15'!$C$5</definedName>
    <definedName name="_Toc131146227" localSheetId="24">'Tabla 14'!$F$8</definedName>
    <definedName name="_Toc131146234" localSheetId="37">'Tabla 24'!$G$5</definedName>
    <definedName name="_Toc131146235" localSheetId="39">'Tabla 25'!$E$5</definedName>
    <definedName name="_Toc131146245" localSheetId="49">'Tabla 35'!$G$5</definedName>
    <definedName name="_Toc131146246" localSheetId="50">'Tabla 36'!$I$5</definedName>
    <definedName name="_Toc131146260" localSheetId="36">'Gráfico 14'!$E$5</definedName>
    <definedName name="_Toc131146261" localSheetId="38">'Gráfico 15'!$G$5</definedName>
    <definedName name="_Toc191191306_3" localSheetId="76">[56]anex7!#REF!</definedName>
    <definedName name="_Toc191191306_3" localSheetId="8">[56]anex7!#REF!</definedName>
    <definedName name="_Toc191191306_3" localSheetId="25">[56]anex7!#REF!</definedName>
    <definedName name="_Toc191191306_3" localSheetId="31">[56]anex7!#REF!</definedName>
    <definedName name="_Toc191191306_3" localSheetId="32">[56]anex7!#REF!</definedName>
    <definedName name="_Toc191191306_3" localSheetId="34">[56]anex7!#REF!</definedName>
    <definedName name="_Toc191191306_3" localSheetId="41">[56]anex7!#REF!</definedName>
    <definedName name="_Toc191191306_3" localSheetId="42">[56]anex7!#REF!</definedName>
    <definedName name="_Toc191191306_3" localSheetId="43">[56]anex7!#REF!</definedName>
    <definedName name="_Toc191191306_3" localSheetId="44">[56]anex7!#REF!</definedName>
    <definedName name="_Toc191191306_3" localSheetId="47">[56]anex7!#REF!</definedName>
    <definedName name="_Toc191191306_3" localSheetId="48">[56]anex7!#REF!</definedName>
    <definedName name="_Toc191191306_3" localSheetId="52">[56]anex7!#REF!</definedName>
    <definedName name="_Toc191191306_3" localSheetId="14">[56]anex7!#REF!</definedName>
    <definedName name="_Toc191191306_3" localSheetId="56">[56]anex7!#REF!</definedName>
    <definedName name="_Toc191191306_3" localSheetId="15">[56]anex7!#REF!</definedName>
    <definedName name="_Toc191191306_3" localSheetId="66">[56]anex7!#REF!</definedName>
    <definedName name="_Toc191191306_3">[56]anex7!#REF!</definedName>
    <definedName name="_Toc68095820" localSheetId="30">'Tabla 19'!$A$2</definedName>
    <definedName name="_Toc86397539" localSheetId="51">'Tabla 37'!$I$4</definedName>
    <definedName name="_Toc86397542" localSheetId="55">'Tabla 41'!$K$7</definedName>
    <definedName name="_Toc86397544" localSheetId="53">'Tabla 39'!$I$6</definedName>
    <definedName name="_Toc95726606" localSheetId="23">'Tabla 13'!$C$5</definedName>
    <definedName name="_TOT58" localSheetId="76">[9]GROWTH!#REF!</definedName>
    <definedName name="_TOT58" localSheetId="8">[9]GROWTH!#REF!</definedName>
    <definedName name="_TOT58" localSheetId="25">[9]GROWTH!#REF!</definedName>
    <definedName name="_TOT58" localSheetId="31">[9]GROWTH!#REF!</definedName>
    <definedName name="_TOT58" localSheetId="32">[9]GROWTH!#REF!</definedName>
    <definedName name="_TOT58" localSheetId="34">[9]GROWTH!#REF!</definedName>
    <definedName name="_TOT58" localSheetId="41">[57]GROWTH!#REF!</definedName>
    <definedName name="_TOT58" localSheetId="42">[57]GROWTH!#REF!</definedName>
    <definedName name="_TOT58" localSheetId="43">[57]GROWTH!#REF!</definedName>
    <definedName name="_TOT58" localSheetId="48">[57]GROWTH!#REF!</definedName>
    <definedName name="_TOT58" localSheetId="52">[57]GROWTH!#REF!</definedName>
    <definedName name="_TOT58" localSheetId="14">[9]GROWTH!#REF!</definedName>
    <definedName name="_TOT58" localSheetId="56">[57]GROWTH!#REF!</definedName>
    <definedName name="_TOT58" localSheetId="15">[9]GROWTH!#REF!</definedName>
    <definedName name="_TOT58" localSheetId="66">[9]GROWTH!#REF!</definedName>
    <definedName name="_TOT58">[9]GROWTH!#REF!</definedName>
    <definedName name="_UES96" localSheetId="8">#REF!</definedName>
    <definedName name="_UES96" localSheetId="35">#REF!</definedName>
    <definedName name="_UES96">#REF!</definedName>
    <definedName name="_VAO98" localSheetId="8">#REF!</definedName>
    <definedName name="_VAO98" localSheetId="35">#REF!</definedName>
    <definedName name="_VAO98">#REF!</definedName>
    <definedName name="_VAO99" localSheetId="35">#REF!</definedName>
    <definedName name="_VAO99">#REF!</definedName>
    <definedName name="_WB2" localSheetId="76">#REF!</definedName>
    <definedName name="_WB2" localSheetId="25">#REF!</definedName>
    <definedName name="_WB2" localSheetId="31">#REF!</definedName>
    <definedName name="_WB2" localSheetId="32">#REF!</definedName>
    <definedName name="_WB2" localSheetId="34">#REF!</definedName>
    <definedName name="_WB2" localSheetId="35">#REF!</definedName>
    <definedName name="_WB2" localSheetId="40">#REF!</definedName>
    <definedName name="_WB2" localSheetId="43">#REF!</definedName>
    <definedName name="_WB2" localSheetId="45">#REF!</definedName>
    <definedName name="_WB2" localSheetId="46">#REF!</definedName>
    <definedName name="_WB2" localSheetId="52">#REF!</definedName>
    <definedName name="_WB2" localSheetId="14">#REF!</definedName>
    <definedName name="_WB2" localSheetId="15">#REF!</definedName>
    <definedName name="_WB2" localSheetId="66">#REF!</definedName>
    <definedName name="_WB2">#REF!</definedName>
    <definedName name="_WEO1" localSheetId="35">#REF!</definedName>
    <definedName name="_WEO1">#REF!</definedName>
    <definedName name="_WEO2" localSheetId="35">#REF!</definedName>
    <definedName name="_WEO2">#REF!</definedName>
    <definedName name="_xlchart.v5.0" hidden="1">'Gráfico 11 '!$A$2</definedName>
    <definedName name="_xlchart.v5.1" hidden="1">'Gráfico 11 '!$A$3:$A$15</definedName>
    <definedName name="_xlchart.v5.2" hidden="1">'Gráfico 11 '!$B$2</definedName>
    <definedName name="_xlchart.v5.3" hidden="1">'Gráfico 11 '!$B$3:$B$15</definedName>
    <definedName name="_xlcn.WorksheetConnection_MUCI2020v3.xlsxTabla1" hidden="1">[58]!Tabla1[#Data]</definedName>
    <definedName name="_YR0110">'[5]Imp:DSA output'!$O$9:$R$464</definedName>
    <definedName name="_YR89">'[5]Imp:DSA output'!$C$9:$C$464</definedName>
    <definedName name="_YR90">'[5]Imp:DSA output'!$D$9:$D$464</definedName>
    <definedName name="_YR91">'[5]Imp:DSA output'!$E$9:$E$464</definedName>
    <definedName name="_YR92">'[5]Imp:DSA output'!$F$9:$F$464</definedName>
    <definedName name="_YR93">'[5]Imp:DSA output'!$G$9:$G$464</definedName>
    <definedName name="_YR94">'[5]Imp:DSA output'!$H$9:$H$464</definedName>
    <definedName name="_YR95">'[5]Imp:DSA output'!$I$9:$I$464</definedName>
    <definedName name="_Z" localSheetId="8">[5]Imp!#REF!</definedName>
    <definedName name="_Z" localSheetId="25">[5]Imp!#REF!</definedName>
    <definedName name="_Z" localSheetId="31">[5]Imp!#REF!</definedName>
    <definedName name="_Z" localSheetId="35">[5]Imp!#REF!</definedName>
    <definedName name="_Z" localSheetId="47">[5]Imp!#REF!</definedName>
    <definedName name="_Z" localSheetId="14">[5]Imp!#REF!</definedName>
    <definedName name="_Z" localSheetId="15">[5]Imp!#REF!</definedName>
    <definedName name="_Z" localSheetId="66">[5]Imp!#REF!</definedName>
    <definedName name="_Z">[5]Imp!#REF!</definedName>
    <definedName name="a" localSheetId="76" hidden="1">[32]WB!#REF!</definedName>
    <definedName name="A" localSheetId="10">#REF!</definedName>
    <definedName name="a" localSheetId="8" hidden="1">[32]WB!#REF!</definedName>
    <definedName name="A" localSheetId="25">#REF!</definedName>
    <definedName name="a" localSheetId="31" hidden="1">[32]WB!#REF!</definedName>
    <definedName name="a" localSheetId="35" hidden="1">[32]WB!#REF!</definedName>
    <definedName name="A" localSheetId="40">#REF!</definedName>
    <definedName name="A" localSheetId="41">#REF!</definedName>
    <definedName name="A" localSheetId="42">#REF!</definedName>
    <definedName name="A" localSheetId="43">#REF!</definedName>
    <definedName name="A" localSheetId="45">#REF!</definedName>
    <definedName name="A" localSheetId="46">#REF!</definedName>
    <definedName name="A" localSheetId="48">#REF!</definedName>
    <definedName name="A" localSheetId="52">#REF!</definedName>
    <definedName name="A" localSheetId="14">#REF!</definedName>
    <definedName name="A" localSheetId="56">#REF!</definedName>
    <definedName name="A" localSheetId="15">#REF!</definedName>
    <definedName name="a" localSheetId="66" hidden="1">[32]WB!#REF!</definedName>
    <definedName name="a" hidden="1">[32]WB!#REF!</definedName>
    <definedName name="a\V104" localSheetId="76">[40]QNEWLOR!#REF!</definedName>
    <definedName name="a\V104" localSheetId="8">[40]QNEWLOR!#REF!</definedName>
    <definedName name="a\V104" localSheetId="31">[40]QNEWLOR!#REF!</definedName>
    <definedName name="a\V104" localSheetId="35">[40]QNEWLOR!#REF!</definedName>
    <definedName name="a\V104" localSheetId="46">[40]QNEWLOR!#REF!</definedName>
    <definedName name="a\V104" localSheetId="66">[40]QNEWLOR!#REF!</definedName>
    <definedName name="a\V104">[40]QNEWLOR!#REF!</definedName>
    <definedName name="A_impresión_IM" localSheetId="10">'[59]Federal-r'!#REF!</definedName>
    <definedName name="A_impresión_IM">'[60]ponder a y p '!$A$1:$N$50</definedName>
    <definedName name="aa" localSheetId="74" hidden="1">{FALSE,FALSE,-1.25,-15.5,484.5,276.75,FALSE,FALSE,TRUE,TRUE,0,12,#N/A,46,#N/A,2.93460490463215,15.35,1,FALSE,FALSE,3,TRUE,1,FALSE,100,"Swvu.PLA1.","ACwvu.PLA1.",#N/A,FALSE,FALSE,0,0,0,0,2,"","",TRUE,TRUE,FALSE,FALSE,1,60,#N/A,#N/A,FALSE,FALSE,FALSE,FALSE,FALSE,FALSE,FALSE,9,65532,65532,FALSE,FALSE,TRUE,TRUE,TRUE}</definedName>
    <definedName name="aa" localSheetId="76" hidden="1">{FALSE,FALSE,-1.25,-15.5,484.5,276.75,FALSE,FALSE,TRUE,TRUE,0,12,#N/A,46,#N/A,2.93460490463215,15.35,1,FALSE,FALSE,3,TRUE,1,FALSE,100,"Swvu.PLA1.","ACwvu.PLA1.",#N/A,FALSE,FALSE,0,0,0,0,2,"","",TRUE,TRUE,FALSE,FALSE,1,60,#N/A,#N/A,FALSE,FALSE,FALSE,FALSE,FALSE,FALSE,FALSE,9,65532,65532,FALSE,FALSE,TRUE,TRUE,TRUE}</definedName>
    <definedName name="aa" localSheetId="10" hidden="1">{"Main Economic Indicators",#N/A,FALSE,"C"}</definedName>
    <definedName name="aa" localSheetId="28" hidden="1">{FALSE,FALSE,-1.25,-15.5,484.5,276.75,FALSE,FALSE,TRUE,TRUE,0,12,#N/A,46,#N/A,2.93460490463215,15.35,1,FALSE,FALSE,3,TRUE,1,FALSE,100,"Swvu.PLA1.","ACwvu.PLA1.",#N/A,FALSE,FALSE,0,0,0,0,2,"","",TRUE,TRUE,FALSE,FALSE,1,60,#N/A,#N/A,FALSE,FALSE,FALSE,FALSE,FALSE,FALSE,FALSE,9,65532,65532,FALSE,FALSE,TRUE,TRUE,TRUE}</definedName>
    <definedName name="aa" localSheetId="8" hidden="1">{FALSE,FALSE,-1.25,-15.5,484.5,276.75,FALSE,FALSE,TRUE,TRUE,0,12,#N/A,46,#N/A,2.93460490463215,15.35,1,FALSE,FALSE,3,TRUE,1,FALSE,100,"Swvu.PLA1.","ACwvu.PLA1.",#N/A,FALSE,FALSE,0,0,0,0,2,"","",TRUE,TRUE,FALSE,FALSE,1,60,#N/A,#N/A,FALSE,FALSE,FALSE,FALSE,FALSE,FALSE,FALSE,9,65532,65532,FALSE,FALSE,TRUE,TRUE,TRUE}</definedName>
    <definedName name="aa" localSheetId="25" hidden="1">{FALSE,FALSE,-1.25,-15.5,484.5,276.75,FALSE,FALSE,TRUE,TRUE,0,12,#N/A,46,#N/A,2.93460490463215,15.35,1,FALSE,FALSE,3,TRUE,1,FALSE,100,"Swvu.PLA1.","ACwvu.PLA1.",#N/A,FALSE,FALSE,0,0,0,0,2,"","",TRUE,TRUE,FALSE,FALSE,1,60,#N/A,#N/A,FALSE,FALSE,FALSE,FALSE,FALSE,FALSE,FALSE,9,65532,65532,FALSE,FALSE,TRUE,TRUE,TRUE}</definedName>
    <definedName name="aa" localSheetId="27" hidden="1">{FALSE,FALSE,-1.25,-15.5,484.5,276.75,FALSE,FALSE,TRUE,TRUE,0,12,#N/A,46,#N/A,2.93460490463215,15.35,1,FALSE,FALSE,3,TRUE,1,FALSE,100,"Swvu.PLA1.","ACwvu.PLA1.",#N/A,FALSE,FALSE,0,0,0,0,2,"","",TRUE,TRUE,FALSE,FALSE,1,60,#N/A,#N/A,FALSE,FALSE,FALSE,FALSE,FALSE,FALSE,FALSE,9,65532,65532,FALSE,FALSE,TRUE,TRUE,TRUE}</definedName>
    <definedName name="aa" localSheetId="29" hidden="1">{FALSE,FALSE,-1.25,-15.5,484.5,276.75,FALSE,FALSE,TRUE,TRUE,0,12,#N/A,46,#N/A,2.93460490463215,15.35,1,FALSE,FALSE,3,TRUE,1,FALSE,100,"Swvu.PLA1.","ACwvu.PLA1.",#N/A,FALSE,FALSE,0,0,0,0,2,"","",TRUE,TRUE,FALSE,FALSE,1,60,#N/A,#N/A,FALSE,FALSE,FALSE,FALSE,FALSE,FALSE,FALSE,9,65532,65532,FALSE,FALSE,TRUE,TRUE,TRUE}</definedName>
    <definedName name="aa" localSheetId="31" hidden="1">{FALSE,FALSE,-1.25,-15.5,484.5,276.75,FALSE,FALSE,TRUE,TRUE,0,12,#N/A,46,#N/A,2.93460490463215,15.35,1,FALSE,FALSE,3,TRUE,1,FALSE,100,"Swvu.PLA1.","ACwvu.PLA1.",#N/A,FALSE,FALSE,0,0,0,0,2,"","",TRUE,TRUE,FALSE,FALSE,1,60,#N/A,#N/A,FALSE,FALSE,FALSE,FALSE,FALSE,FALSE,FALSE,9,65532,65532,FALSE,FALSE,TRUE,TRUE,TRUE}</definedName>
    <definedName name="aa" localSheetId="32" hidden="1">{FALSE,FALSE,-1.25,-15.5,484.5,276.75,FALSE,FALSE,TRUE,TRUE,0,12,#N/A,46,#N/A,2.93460490463215,15.35,1,FALSE,FALSE,3,TRUE,1,FALSE,100,"Swvu.PLA1.","ACwvu.PLA1.",#N/A,FALSE,FALSE,0,0,0,0,2,"","",TRUE,TRUE,FALSE,FALSE,1,60,#N/A,#N/A,FALSE,FALSE,FALSE,FALSE,FALSE,FALSE,FALSE,9,65532,65532,FALSE,FALSE,TRUE,TRUE,TRUE}</definedName>
    <definedName name="aa" localSheetId="34" hidden="1">{FALSE,FALSE,-1.25,-15.5,484.5,276.75,FALSE,FALSE,TRUE,TRUE,0,12,#N/A,46,#N/A,2.93460490463215,15.35,1,FALSE,FALSE,3,TRUE,1,FALSE,100,"Swvu.PLA1.","ACwvu.PLA1.",#N/A,FALSE,FALSE,0,0,0,0,2,"","",TRUE,TRUE,FALSE,FALSE,1,60,#N/A,#N/A,FALSE,FALSE,FALSE,FALSE,FALSE,FALSE,FALSE,9,65532,65532,FALSE,FALSE,TRUE,TRUE,TRUE}</definedName>
    <definedName name="aa" localSheetId="35" hidden="1">{FALSE,FALSE,-1.25,-15.5,484.5,276.75,FALSE,FALSE,TRUE,TRUE,0,12,#N/A,46,#N/A,2.93460490463215,15.35,1,FALSE,FALSE,3,TRUE,1,FALSE,100,"Swvu.PLA1.","ACwvu.PLA1.",#N/A,FALSE,FALSE,0,0,0,0,2,"","",TRUE,TRUE,FALSE,FALSE,1,60,#N/A,#N/A,FALSE,FALSE,FALSE,FALSE,FALSE,FALSE,FALSE,9,65532,65532,FALSE,FALSE,TRUE,TRUE,TRUE}</definedName>
    <definedName name="aa" localSheetId="40" hidden="1">{FALSE,FALSE,-1.25,-15.5,484.5,276.75,FALSE,FALSE,TRUE,TRUE,0,12,#N/A,46,#N/A,2.93460490463215,15.35,1,FALSE,FALSE,3,TRUE,1,FALSE,100,"Swvu.PLA1.","ACwvu.PLA1.",#N/A,FALSE,FALSE,0,0,0,0,2,"","",TRUE,TRUE,FALSE,FALSE,1,60,#N/A,#N/A,FALSE,FALSE,FALSE,FALSE,FALSE,FALSE,FALSE,9,65532,65532,FALSE,FALSE,TRUE,TRUE,TRUE}</definedName>
    <definedName name="aa" localSheetId="41" hidden="1">{FALSE,FALSE,-1.25,-15.5,484.5,276.75,FALSE,FALSE,TRUE,TRUE,0,12,#N/A,46,#N/A,2.93460490463215,15.35,1,FALSE,FALSE,3,TRUE,1,FALSE,100,"Swvu.PLA1.","ACwvu.PLA1.",#N/A,FALSE,FALSE,0,0,0,0,2,"","",TRUE,TRUE,FALSE,FALSE,1,60,#N/A,#N/A,FALSE,FALSE,FALSE,FALSE,FALSE,FALSE,FALSE,9,65532,65532,FALSE,FALSE,TRUE,TRUE,TRUE}</definedName>
    <definedName name="aa" localSheetId="42" hidden="1">{FALSE,FALSE,-1.25,-15.5,484.5,276.75,FALSE,FALSE,TRUE,TRUE,0,12,#N/A,46,#N/A,2.93460490463215,15.35,1,FALSE,FALSE,3,TRUE,1,FALSE,100,"Swvu.PLA1.","ACwvu.PLA1.",#N/A,FALSE,FALSE,0,0,0,0,2,"","",TRUE,TRUE,FALSE,FALSE,1,60,#N/A,#N/A,FALSE,FALSE,FALSE,FALSE,FALSE,FALSE,FALSE,9,65532,65532,FALSE,FALSE,TRUE,TRUE,TRUE}</definedName>
    <definedName name="aa" localSheetId="43" hidden="1">{FALSE,FALSE,-1.25,-15.5,484.5,276.75,FALSE,FALSE,TRUE,TRUE,0,12,#N/A,46,#N/A,2.93460490463215,15.35,1,FALSE,FALSE,3,TRUE,1,FALSE,100,"Swvu.PLA1.","ACwvu.PLA1.",#N/A,FALSE,FALSE,0,0,0,0,2,"","",TRUE,TRUE,FALSE,FALSE,1,60,#N/A,#N/A,FALSE,FALSE,FALSE,FALSE,FALSE,FALSE,FALSE,9,65532,65532,FALSE,FALSE,TRUE,TRUE,TRUE}</definedName>
    <definedName name="aa" localSheetId="44" hidden="1">{FALSE,FALSE,-1.25,-15.5,484.5,276.75,FALSE,FALSE,TRUE,TRUE,0,12,#N/A,46,#N/A,2.93460490463215,15.35,1,FALSE,FALSE,3,TRUE,1,FALSE,100,"Swvu.PLA1.","ACwvu.PLA1.",#N/A,FALSE,FALSE,0,0,0,0,2,"","",TRUE,TRUE,FALSE,FALSE,1,60,#N/A,#N/A,FALSE,FALSE,FALSE,FALSE,FALSE,FALSE,FALSE,9,65532,65532,FALSE,FALSE,TRUE,TRUE,TRUE}</definedName>
    <definedName name="aa" localSheetId="45" hidden="1">{FALSE,FALSE,-1.25,-15.5,484.5,276.75,FALSE,FALSE,TRUE,TRUE,0,12,#N/A,46,#N/A,2.93460490463215,15.35,1,FALSE,FALSE,3,TRUE,1,FALSE,100,"Swvu.PLA1.","ACwvu.PLA1.",#N/A,FALSE,FALSE,0,0,0,0,2,"","",TRUE,TRUE,FALSE,FALSE,1,60,#N/A,#N/A,FALSE,FALSE,FALSE,FALSE,FALSE,FALSE,FALSE,9,65532,65532,FALSE,FALSE,TRUE,TRUE,TRUE}</definedName>
    <definedName name="aa" localSheetId="46" hidden="1">{FALSE,FALSE,-1.25,-15.5,484.5,276.75,FALSE,FALSE,TRUE,TRUE,0,12,#N/A,46,#N/A,2.93460490463215,15.35,1,FALSE,FALSE,3,TRUE,1,FALSE,100,"Swvu.PLA1.","ACwvu.PLA1.",#N/A,FALSE,FALSE,0,0,0,0,2,"","",TRUE,TRUE,FALSE,FALSE,1,60,#N/A,#N/A,FALSE,FALSE,FALSE,FALSE,FALSE,FALSE,FALSE,9,65532,65532,FALSE,FALSE,TRUE,TRUE,TRUE}</definedName>
    <definedName name="aa" localSheetId="47" hidden="1">{FALSE,FALSE,-1.25,-15.5,484.5,276.75,FALSE,FALSE,TRUE,TRUE,0,12,#N/A,46,#N/A,2.93460490463215,15.35,1,FALSE,FALSE,3,TRUE,1,FALSE,100,"Swvu.PLA1.","ACwvu.PLA1.",#N/A,FALSE,FALSE,0,0,0,0,2,"","",TRUE,TRUE,FALSE,FALSE,1,60,#N/A,#N/A,FALSE,FALSE,FALSE,FALSE,FALSE,FALSE,FALSE,9,65532,65532,FALSE,FALSE,TRUE,TRUE,TRUE}</definedName>
    <definedName name="aa" localSheetId="48" hidden="1">{FALSE,FALSE,-1.25,-15.5,484.5,276.75,FALSE,FALSE,TRUE,TRUE,0,12,#N/A,46,#N/A,2.93460490463215,15.35,1,FALSE,FALSE,3,TRUE,1,FALSE,100,"Swvu.PLA1.","ACwvu.PLA1.",#N/A,FALSE,FALSE,0,0,0,0,2,"","",TRUE,TRUE,FALSE,FALSE,1,60,#N/A,#N/A,FALSE,FALSE,FALSE,FALSE,FALSE,FALSE,FALSE,9,65532,65532,FALSE,FALSE,TRUE,TRUE,TRUE}</definedName>
    <definedName name="aa" localSheetId="52" hidden="1">{FALSE,FALSE,-1.25,-15.5,484.5,276.75,FALSE,FALSE,TRUE,TRUE,0,12,#N/A,46,#N/A,2.93460490463215,15.35,1,FALSE,FALSE,3,TRUE,1,FALSE,100,"Swvu.PLA1.","ACwvu.PLA1.",#N/A,FALSE,FALSE,0,0,0,0,2,"","",TRUE,TRUE,FALSE,FALSE,1,60,#N/A,#N/A,FALSE,FALSE,FALSE,FALSE,FALSE,FALSE,FALSE,9,65532,65532,FALSE,FALSE,TRUE,TRUE,TRUE}</definedName>
    <definedName name="aa" localSheetId="14" hidden="1">{FALSE,FALSE,-1.25,-15.5,484.5,276.75,FALSE,FALSE,TRUE,TRUE,0,12,#N/A,46,#N/A,2.93460490463215,15.35,1,FALSE,FALSE,3,TRUE,1,FALSE,100,"Swvu.PLA1.","ACwvu.PLA1.",#N/A,FALSE,FALSE,0,0,0,0,2,"","",TRUE,TRUE,FALSE,FALSE,1,60,#N/A,#N/A,FALSE,FALSE,FALSE,FALSE,FALSE,FALSE,FALSE,9,65532,65532,FALSE,FALSE,TRUE,TRUE,TRUE}</definedName>
    <definedName name="aa" localSheetId="56" hidden="1">{FALSE,FALSE,-1.25,-15.5,484.5,276.75,FALSE,FALSE,TRUE,TRUE,0,12,#N/A,46,#N/A,2.93460490463215,15.35,1,FALSE,FALSE,3,TRUE,1,FALSE,100,"Swvu.PLA1.","ACwvu.PLA1.",#N/A,FALSE,FALSE,0,0,0,0,2,"","",TRUE,TRUE,FALSE,FALSE,1,60,#N/A,#N/A,FALSE,FALSE,FALSE,FALSE,FALSE,FALSE,FALSE,9,65532,65532,FALSE,FALSE,TRUE,TRUE,TRUE}</definedName>
    <definedName name="aa" localSheetId="60" hidden="1">{FALSE,FALSE,-1.25,-15.5,484.5,276.75,FALSE,FALSE,TRUE,TRUE,0,12,#N/A,46,#N/A,2.93460490463215,15.35,1,FALSE,FALSE,3,TRUE,1,FALSE,100,"Swvu.PLA1.","ACwvu.PLA1.",#N/A,FALSE,FALSE,0,0,0,0,2,"","",TRUE,TRUE,FALSE,FALSE,1,60,#N/A,#N/A,FALSE,FALSE,FALSE,FALSE,FALSE,FALSE,FALSE,9,65532,65532,FALSE,FALSE,TRUE,TRUE,TRUE}</definedName>
    <definedName name="aa" localSheetId="62" hidden="1">{FALSE,FALSE,-1.25,-15.5,484.5,276.75,FALSE,FALSE,TRUE,TRUE,0,12,#N/A,46,#N/A,2.93460490463215,15.35,1,FALSE,FALSE,3,TRUE,1,FALSE,100,"Swvu.PLA1.","ACwvu.PLA1.",#N/A,FALSE,FALSE,0,0,0,0,2,"","",TRUE,TRUE,FALSE,FALSE,1,60,#N/A,#N/A,FALSE,FALSE,FALSE,FALSE,FALSE,FALSE,FALSE,9,65532,65532,FALSE,FALSE,TRUE,TRUE,TRUE}</definedName>
    <definedName name="aa" localSheetId="15" hidden="1">{FALSE,FALSE,-1.25,-15.5,484.5,276.75,FALSE,FALSE,TRUE,TRUE,0,12,#N/A,46,#N/A,2.93460490463215,15.35,1,FALSE,FALSE,3,TRUE,1,FALSE,100,"Swvu.PLA1.","ACwvu.PLA1.",#N/A,FALSE,FALSE,0,0,0,0,2,"","",TRUE,TRUE,FALSE,FALSE,1,60,#N/A,#N/A,FALSE,FALSE,FALSE,FALSE,FALSE,FALSE,FALSE,9,65532,65532,FALSE,FALSE,TRUE,TRUE,TRUE}</definedName>
    <definedName name="aa" localSheetId="64" hidden="1">{FALSE,FALSE,-1.25,-15.5,484.5,276.75,FALSE,FALSE,TRUE,TRUE,0,12,#N/A,46,#N/A,2.93460490463215,15.35,1,FALSE,FALSE,3,TRUE,1,FALSE,100,"Swvu.PLA1.","ACwvu.PLA1.",#N/A,FALSE,FALSE,0,0,0,0,2,"","",TRUE,TRUE,FALSE,FALSE,1,60,#N/A,#N/A,FALSE,FALSE,FALSE,FALSE,FALSE,FALSE,FALSE,9,65532,65532,FALSE,FALSE,TRUE,TRUE,TRUE}</definedName>
    <definedName name="aa" localSheetId="66" hidden="1">{FALSE,FALSE,-1.25,-15.5,484.5,276.75,FALSE,FALSE,TRUE,TRUE,0,12,#N/A,46,#N/A,2.93460490463215,15.35,1,FALSE,FALSE,3,TRUE,1,FALSE,100,"Swvu.PLA1.","ACwvu.PLA1.",#N/A,FALSE,FALSE,0,0,0,0,2,"","",TRUE,TRUE,FALSE,FALSE,1,60,#N/A,#N/A,FALSE,FALSE,FALSE,FALSE,FALSE,FALSE,FALSE,9,65532,65532,FALSE,FALSE,TRUE,TRUE,TRUE}</definedName>
    <definedName name="aa" localSheetId="16" hidden="1">{FALSE,FALSE,-1.25,-15.5,484.5,276.75,FALSE,FALSE,TRUE,TRUE,0,12,#N/A,46,#N/A,2.93460490463215,15.35,1,FALSE,FALSE,3,TRUE,1,FALSE,100,"Swvu.PLA1.","ACwvu.PLA1.",#N/A,FALSE,FALSE,0,0,0,0,2,"","",TRUE,TRUE,FALSE,FALSE,1,60,#N/A,#N/A,FALSE,FALSE,FALSE,FALSE,FALSE,FALSE,FALSE,9,65532,65532,FALSE,FALSE,TRUE,TRUE,TRUE}</definedName>
    <definedName name="aa" hidden="1">{FALSE,FALSE,-1.25,-15.5,484.5,276.75,FALSE,FALSE,TRUE,TRUE,0,12,#N/A,46,#N/A,2.93460490463215,15.35,1,FALSE,FALSE,3,TRUE,1,FALSE,100,"Swvu.PLA1.","ACwvu.PLA1.",#N/A,FALSE,FALSE,0,0,0,0,2,"","",TRUE,TRUE,FALSE,FALSE,1,60,#N/A,#N/A,FALSE,FALSE,FALSE,FALSE,FALSE,FALSE,FALSE,9,65532,65532,FALSE,FALSE,TRUE,TRUE,TRUE}</definedName>
    <definedName name="aaa" localSheetId="74" hidden="1">{"Riqfin97",#N/A,FALSE,"Tran";"Riqfinpro",#N/A,FALSE,"Tran"}</definedName>
    <definedName name="aaa" localSheetId="76" hidden="1">{"Riqfin97",#N/A,FALSE,"Tran";"Riqfinpro",#N/A,FALSE,"Tran"}</definedName>
    <definedName name="aaa" localSheetId="10" hidden="1">{"Riqfin97",#N/A,FALSE,"Tran";"Riqfinpro",#N/A,FALSE,"Tran"}</definedName>
    <definedName name="aaa" localSheetId="28" hidden="1">{"Riqfin97",#N/A,FALSE,"Tran";"Riqfinpro",#N/A,FALSE,"Tran"}</definedName>
    <definedName name="aaa" localSheetId="8" hidden="1">{"Riqfin97",#N/A,FALSE,"Tran";"Riqfinpro",#N/A,FALSE,"Tran"}</definedName>
    <definedName name="aaa" localSheetId="25" hidden="1">{"Riqfin97",#N/A,FALSE,"Tran";"Riqfinpro",#N/A,FALSE,"Tran"}</definedName>
    <definedName name="aaa" localSheetId="27" hidden="1">{"Riqfin97",#N/A,FALSE,"Tran";"Riqfinpro",#N/A,FALSE,"Tran"}</definedName>
    <definedName name="aaa" localSheetId="29" hidden="1">{"Riqfin97",#N/A,FALSE,"Tran";"Riqfinpro",#N/A,FALSE,"Tran"}</definedName>
    <definedName name="aaa" localSheetId="31" hidden="1">{"Riqfin97",#N/A,FALSE,"Tran";"Riqfinpro",#N/A,FALSE,"Tran"}</definedName>
    <definedName name="aaa" localSheetId="32" hidden="1">{"Riqfin97",#N/A,FALSE,"Tran";"Riqfinpro",#N/A,FALSE,"Tran"}</definedName>
    <definedName name="aaa" localSheetId="34" hidden="1">{"Riqfin97",#N/A,FALSE,"Tran";"Riqfinpro",#N/A,FALSE,"Tran"}</definedName>
    <definedName name="aaa" localSheetId="35" hidden="1">{"Riqfin97",#N/A,FALSE,"Tran";"Riqfinpro",#N/A,FALSE,"Tran"}</definedName>
    <definedName name="aaa" localSheetId="40" hidden="1">{"Riqfin97",#N/A,FALSE,"Tran";"Riqfinpro",#N/A,FALSE,"Tran"}</definedName>
    <definedName name="aaa" localSheetId="41" hidden="1">{"Riqfin97",#N/A,FALSE,"Tran";"Riqfinpro",#N/A,FALSE,"Tran"}</definedName>
    <definedName name="aaa" localSheetId="42" hidden="1">{"Riqfin97",#N/A,FALSE,"Tran";"Riqfinpro",#N/A,FALSE,"Tran"}</definedName>
    <definedName name="aaa" localSheetId="43" hidden="1">{"Riqfin97",#N/A,FALSE,"Tran";"Riqfinpro",#N/A,FALSE,"Tran"}</definedName>
    <definedName name="aaa" localSheetId="44" hidden="1">{"Riqfin97",#N/A,FALSE,"Tran";"Riqfinpro",#N/A,FALSE,"Tran"}</definedName>
    <definedName name="aaa" localSheetId="45" hidden="1">{"Riqfin97",#N/A,FALSE,"Tran";"Riqfinpro",#N/A,FALSE,"Tran"}</definedName>
    <definedName name="aaa" localSheetId="46" hidden="1">{"Riqfin97",#N/A,FALSE,"Tran";"Riqfinpro",#N/A,FALSE,"Tran"}</definedName>
    <definedName name="aaa" localSheetId="47" hidden="1">{"Riqfin97",#N/A,FALSE,"Tran";"Riqfinpro",#N/A,FALSE,"Tran"}</definedName>
    <definedName name="aaa" localSheetId="48" hidden="1">{"Riqfin97",#N/A,FALSE,"Tran";"Riqfinpro",#N/A,FALSE,"Tran"}</definedName>
    <definedName name="aaa" localSheetId="52" hidden="1">{"Riqfin97",#N/A,FALSE,"Tran";"Riqfinpro",#N/A,FALSE,"Tran"}</definedName>
    <definedName name="aaa" localSheetId="14" hidden="1">{"Riqfin97",#N/A,FALSE,"Tran";"Riqfinpro",#N/A,FALSE,"Tran"}</definedName>
    <definedName name="aaa" localSheetId="56" hidden="1">{"Riqfin97",#N/A,FALSE,"Tran";"Riqfinpro",#N/A,FALSE,"Tran"}</definedName>
    <definedName name="aaa" localSheetId="60" hidden="1">{"Riqfin97",#N/A,FALSE,"Tran";"Riqfinpro",#N/A,FALSE,"Tran"}</definedName>
    <definedName name="aaa" localSheetId="62" hidden="1">{"Riqfin97",#N/A,FALSE,"Tran";"Riqfinpro",#N/A,FALSE,"Tran"}</definedName>
    <definedName name="aaa" localSheetId="15" hidden="1">{"Riqfin97",#N/A,FALSE,"Tran";"Riqfinpro",#N/A,FALSE,"Tran"}</definedName>
    <definedName name="aaa" localSheetId="64" hidden="1">{"Riqfin97",#N/A,FALSE,"Tran";"Riqfinpro",#N/A,FALSE,"Tran"}</definedName>
    <definedName name="aaa" localSheetId="66" hidden="1">{"Riqfin97",#N/A,FALSE,"Tran";"Riqfinpro",#N/A,FALSE,"Tran"}</definedName>
    <definedName name="aaa" localSheetId="16" hidden="1">{"Riqfin97",#N/A,FALSE,"Tran";"Riqfinpro",#N/A,FALSE,"Tran"}</definedName>
    <definedName name="aaa" hidden="1">{"Riqfin97",#N/A,FALSE,"Tran";"Riqfinpro",#N/A,FALSE,"Tran"}</definedName>
    <definedName name="aaaaaaaaaa">#N/A</definedName>
    <definedName name="ABR._89" localSheetId="35">#REF!</definedName>
    <definedName name="ABR._89">#REF!</definedName>
    <definedName name="abu" localSheetId="74" hidden="1">{FALSE,FALSE,-1.25,-15.5,484.5,276.75,FALSE,FALSE,TRUE,TRUE,0,12,#N/A,46,#N/A,2.93460490463215,15.35,1,FALSE,FALSE,3,TRUE,1,FALSE,100,"Swvu.PLA1.","ACwvu.PLA1.",#N/A,FALSE,FALSE,0,0,0,0,2,"","",TRUE,TRUE,FALSE,FALSE,1,60,#N/A,#N/A,FALSE,FALSE,FALSE,FALSE,FALSE,FALSE,FALSE,9,65532,65532,FALSE,FALSE,TRUE,TRUE,TRUE}</definedName>
    <definedName name="abu" localSheetId="76" hidden="1">{FALSE,FALSE,-1.25,-15.5,484.5,276.75,FALSE,FALSE,TRUE,TRUE,0,12,#N/A,46,#N/A,2.93460490463215,15.35,1,FALSE,FALSE,3,TRUE,1,FALSE,100,"Swvu.PLA1.","ACwvu.PLA1.",#N/A,FALSE,FALSE,0,0,0,0,2,"","",TRUE,TRUE,FALSE,FALSE,1,60,#N/A,#N/A,FALSE,FALSE,FALSE,FALSE,FALSE,FALSE,FALSE,9,65532,65532,FALSE,FALSE,TRUE,TRUE,TRUE}</definedName>
    <definedName name="abu" localSheetId="10" hidden="1">{FALSE,FALSE,-1.25,-15.5,484.5,276.75,FALSE,FALSE,TRUE,TRUE,0,12,#N/A,46,#N/A,2.93460490463215,15.35,1,FALSE,FALSE,3,TRUE,1,FALSE,100,"Swvu.PLA1.","ACwvu.PLA1.",#N/A,FALSE,FALSE,0,0,0,0,2,"","",TRUE,TRUE,FALSE,FALSE,1,60,#N/A,#N/A,FALSE,FALSE,FALSE,FALSE,FALSE,FALSE,FALSE,9,65532,65532,FALSE,FALSE,TRUE,TRUE,TRUE}</definedName>
    <definedName name="abu" localSheetId="28" hidden="1">{FALSE,FALSE,-1.25,-15.5,484.5,276.75,FALSE,FALSE,TRUE,TRUE,0,12,#N/A,46,#N/A,2.93460490463215,15.35,1,FALSE,FALSE,3,TRUE,1,FALSE,100,"Swvu.PLA1.","ACwvu.PLA1.",#N/A,FALSE,FALSE,0,0,0,0,2,"","",TRUE,TRUE,FALSE,FALSE,1,60,#N/A,#N/A,FALSE,FALSE,FALSE,FALSE,FALSE,FALSE,FALSE,9,65532,65532,FALSE,FALSE,TRUE,TRUE,TRUE}</definedName>
    <definedName name="abu" localSheetId="8" hidden="1">{FALSE,FALSE,-1.25,-15.5,484.5,276.75,FALSE,FALSE,TRUE,TRUE,0,12,#N/A,46,#N/A,2.93460490463215,15.35,1,FALSE,FALSE,3,TRUE,1,FALSE,100,"Swvu.PLA1.","ACwvu.PLA1.",#N/A,FALSE,FALSE,0,0,0,0,2,"","",TRUE,TRUE,FALSE,FALSE,1,60,#N/A,#N/A,FALSE,FALSE,FALSE,FALSE,FALSE,FALSE,FALSE,9,65532,65532,FALSE,FALSE,TRUE,TRUE,TRUE}</definedName>
    <definedName name="abu" localSheetId="25" hidden="1">{FALSE,FALSE,-1.25,-15.5,484.5,276.75,FALSE,FALSE,TRUE,TRUE,0,12,#N/A,46,#N/A,2.93460490463215,15.35,1,FALSE,FALSE,3,TRUE,1,FALSE,100,"Swvu.PLA1.","ACwvu.PLA1.",#N/A,FALSE,FALSE,0,0,0,0,2,"","",TRUE,TRUE,FALSE,FALSE,1,60,#N/A,#N/A,FALSE,FALSE,FALSE,FALSE,FALSE,FALSE,FALSE,9,65532,65532,FALSE,FALSE,TRUE,TRUE,TRUE}</definedName>
    <definedName name="abu" localSheetId="27" hidden="1">{FALSE,FALSE,-1.25,-15.5,484.5,276.75,FALSE,FALSE,TRUE,TRUE,0,12,#N/A,46,#N/A,2.93460490463215,15.35,1,FALSE,FALSE,3,TRUE,1,FALSE,100,"Swvu.PLA1.","ACwvu.PLA1.",#N/A,FALSE,FALSE,0,0,0,0,2,"","",TRUE,TRUE,FALSE,FALSE,1,60,#N/A,#N/A,FALSE,FALSE,FALSE,FALSE,FALSE,FALSE,FALSE,9,65532,65532,FALSE,FALSE,TRUE,TRUE,TRUE}</definedName>
    <definedName name="abu" localSheetId="29" hidden="1">{FALSE,FALSE,-1.25,-15.5,484.5,276.75,FALSE,FALSE,TRUE,TRUE,0,12,#N/A,46,#N/A,2.93460490463215,15.35,1,FALSE,FALSE,3,TRUE,1,FALSE,100,"Swvu.PLA1.","ACwvu.PLA1.",#N/A,FALSE,FALSE,0,0,0,0,2,"","",TRUE,TRUE,FALSE,FALSE,1,60,#N/A,#N/A,FALSE,FALSE,FALSE,FALSE,FALSE,FALSE,FALSE,9,65532,65532,FALSE,FALSE,TRUE,TRUE,TRUE}</definedName>
    <definedName name="abu" localSheetId="31" hidden="1">{FALSE,FALSE,-1.25,-15.5,484.5,276.75,FALSE,FALSE,TRUE,TRUE,0,12,#N/A,46,#N/A,2.93460490463215,15.35,1,FALSE,FALSE,3,TRUE,1,FALSE,100,"Swvu.PLA1.","ACwvu.PLA1.",#N/A,FALSE,FALSE,0,0,0,0,2,"","",TRUE,TRUE,FALSE,FALSE,1,60,#N/A,#N/A,FALSE,FALSE,FALSE,FALSE,FALSE,FALSE,FALSE,9,65532,65532,FALSE,FALSE,TRUE,TRUE,TRUE}</definedName>
    <definedName name="abu" localSheetId="32" hidden="1">{FALSE,FALSE,-1.25,-15.5,484.5,276.75,FALSE,FALSE,TRUE,TRUE,0,12,#N/A,46,#N/A,2.93460490463215,15.35,1,FALSE,FALSE,3,TRUE,1,FALSE,100,"Swvu.PLA1.","ACwvu.PLA1.",#N/A,FALSE,FALSE,0,0,0,0,2,"","",TRUE,TRUE,FALSE,FALSE,1,60,#N/A,#N/A,FALSE,FALSE,FALSE,FALSE,FALSE,FALSE,FALSE,9,65532,65532,FALSE,FALSE,TRUE,TRUE,TRUE}</definedName>
    <definedName name="abu" localSheetId="34" hidden="1">{FALSE,FALSE,-1.25,-15.5,484.5,276.75,FALSE,FALSE,TRUE,TRUE,0,12,#N/A,46,#N/A,2.93460490463215,15.35,1,FALSE,FALSE,3,TRUE,1,FALSE,100,"Swvu.PLA1.","ACwvu.PLA1.",#N/A,FALSE,FALSE,0,0,0,0,2,"","",TRUE,TRUE,FALSE,FALSE,1,60,#N/A,#N/A,FALSE,FALSE,FALSE,FALSE,FALSE,FALSE,FALSE,9,65532,65532,FALSE,FALSE,TRUE,TRUE,TRUE}</definedName>
    <definedName name="abu" localSheetId="35" hidden="1">{FALSE,FALSE,-1.25,-15.5,484.5,276.75,FALSE,FALSE,TRUE,TRUE,0,12,#N/A,46,#N/A,2.93460490463215,15.35,1,FALSE,FALSE,3,TRUE,1,FALSE,100,"Swvu.PLA1.","ACwvu.PLA1.",#N/A,FALSE,FALSE,0,0,0,0,2,"","",TRUE,TRUE,FALSE,FALSE,1,60,#N/A,#N/A,FALSE,FALSE,FALSE,FALSE,FALSE,FALSE,FALSE,9,65532,65532,FALSE,FALSE,TRUE,TRUE,TRUE}</definedName>
    <definedName name="abu" localSheetId="40" hidden="1">{FALSE,FALSE,-1.25,-15.5,484.5,276.75,FALSE,FALSE,TRUE,TRUE,0,12,#N/A,46,#N/A,2.93460490463215,15.35,1,FALSE,FALSE,3,TRUE,1,FALSE,100,"Swvu.PLA1.","ACwvu.PLA1.",#N/A,FALSE,FALSE,0,0,0,0,2,"","",TRUE,TRUE,FALSE,FALSE,1,60,#N/A,#N/A,FALSE,FALSE,FALSE,FALSE,FALSE,FALSE,FALSE,9,65532,65532,FALSE,FALSE,TRUE,TRUE,TRUE}</definedName>
    <definedName name="abu" localSheetId="41" hidden="1">{FALSE,FALSE,-1.25,-15.5,484.5,276.75,FALSE,FALSE,TRUE,TRUE,0,12,#N/A,46,#N/A,2.93460490463215,15.35,1,FALSE,FALSE,3,TRUE,1,FALSE,100,"Swvu.PLA1.","ACwvu.PLA1.",#N/A,FALSE,FALSE,0,0,0,0,2,"","",TRUE,TRUE,FALSE,FALSE,1,60,#N/A,#N/A,FALSE,FALSE,FALSE,FALSE,FALSE,FALSE,FALSE,9,65532,65532,FALSE,FALSE,TRUE,TRUE,TRUE}</definedName>
    <definedName name="abu" localSheetId="42" hidden="1">{FALSE,FALSE,-1.25,-15.5,484.5,276.75,FALSE,FALSE,TRUE,TRUE,0,12,#N/A,46,#N/A,2.93460490463215,15.35,1,FALSE,FALSE,3,TRUE,1,FALSE,100,"Swvu.PLA1.","ACwvu.PLA1.",#N/A,FALSE,FALSE,0,0,0,0,2,"","",TRUE,TRUE,FALSE,FALSE,1,60,#N/A,#N/A,FALSE,FALSE,FALSE,FALSE,FALSE,FALSE,FALSE,9,65532,65532,FALSE,FALSE,TRUE,TRUE,TRUE}</definedName>
    <definedName name="abu" localSheetId="43" hidden="1">{FALSE,FALSE,-1.25,-15.5,484.5,276.75,FALSE,FALSE,TRUE,TRUE,0,12,#N/A,46,#N/A,2.93460490463215,15.35,1,FALSE,FALSE,3,TRUE,1,FALSE,100,"Swvu.PLA1.","ACwvu.PLA1.",#N/A,FALSE,FALSE,0,0,0,0,2,"","",TRUE,TRUE,FALSE,FALSE,1,60,#N/A,#N/A,FALSE,FALSE,FALSE,FALSE,FALSE,FALSE,FALSE,9,65532,65532,FALSE,FALSE,TRUE,TRUE,TRUE}</definedName>
    <definedName name="abu" localSheetId="44" hidden="1">{FALSE,FALSE,-1.25,-15.5,484.5,276.75,FALSE,FALSE,TRUE,TRUE,0,12,#N/A,46,#N/A,2.93460490463215,15.35,1,FALSE,FALSE,3,TRUE,1,FALSE,100,"Swvu.PLA1.","ACwvu.PLA1.",#N/A,FALSE,FALSE,0,0,0,0,2,"","",TRUE,TRUE,FALSE,FALSE,1,60,#N/A,#N/A,FALSE,FALSE,FALSE,FALSE,FALSE,FALSE,FALSE,9,65532,65532,FALSE,FALSE,TRUE,TRUE,TRUE}</definedName>
    <definedName name="abu" localSheetId="45" hidden="1">{FALSE,FALSE,-1.25,-15.5,484.5,276.75,FALSE,FALSE,TRUE,TRUE,0,12,#N/A,46,#N/A,2.93460490463215,15.35,1,FALSE,FALSE,3,TRUE,1,FALSE,100,"Swvu.PLA1.","ACwvu.PLA1.",#N/A,FALSE,FALSE,0,0,0,0,2,"","",TRUE,TRUE,FALSE,FALSE,1,60,#N/A,#N/A,FALSE,FALSE,FALSE,FALSE,FALSE,FALSE,FALSE,9,65532,65532,FALSE,FALSE,TRUE,TRUE,TRUE}</definedName>
    <definedName name="abu" localSheetId="46" hidden="1">{FALSE,FALSE,-1.25,-15.5,484.5,276.75,FALSE,FALSE,TRUE,TRUE,0,12,#N/A,46,#N/A,2.93460490463215,15.35,1,FALSE,FALSE,3,TRUE,1,FALSE,100,"Swvu.PLA1.","ACwvu.PLA1.",#N/A,FALSE,FALSE,0,0,0,0,2,"","",TRUE,TRUE,FALSE,FALSE,1,60,#N/A,#N/A,FALSE,FALSE,FALSE,FALSE,FALSE,FALSE,FALSE,9,65532,65532,FALSE,FALSE,TRUE,TRUE,TRUE}</definedName>
    <definedName name="abu" localSheetId="47" hidden="1">{FALSE,FALSE,-1.25,-15.5,484.5,276.75,FALSE,FALSE,TRUE,TRUE,0,12,#N/A,46,#N/A,2.93460490463215,15.35,1,FALSE,FALSE,3,TRUE,1,FALSE,100,"Swvu.PLA1.","ACwvu.PLA1.",#N/A,FALSE,FALSE,0,0,0,0,2,"","",TRUE,TRUE,FALSE,FALSE,1,60,#N/A,#N/A,FALSE,FALSE,FALSE,FALSE,FALSE,FALSE,FALSE,9,65532,65532,FALSE,FALSE,TRUE,TRUE,TRUE}</definedName>
    <definedName name="abu" localSheetId="48" hidden="1">{FALSE,FALSE,-1.25,-15.5,484.5,276.75,FALSE,FALSE,TRUE,TRUE,0,12,#N/A,46,#N/A,2.93460490463215,15.35,1,FALSE,FALSE,3,TRUE,1,FALSE,100,"Swvu.PLA1.","ACwvu.PLA1.",#N/A,FALSE,FALSE,0,0,0,0,2,"","",TRUE,TRUE,FALSE,FALSE,1,60,#N/A,#N/A,FALSE,FALSE,FALSE,FALSE,FALSE,FALSE,FALSE,9,65532,65532,FALSE,FALSE,TRUE,TRUE,TRUE}</definedName>
    <definedName name="abu" localSheetId="52" hidden="1">{FALSE,FALSE,-1.25,-15.5,484.5,276.75,FALSE,FALSE,TRUE,TRUE,0,12,#N/A,46,#N/A,2.93460490463215,15.35,1,FALSE,FALSE,3,TRUE,1,FALSE,100,"Swvu.PLA1.","ACwvu.PLA1.",#N/A,FALSE,FALSE,0,0,0,0,2,"","",TRUE,TRUE,FALSE,FALSE,1,60,#N/A,#N/A,FALSE,FALSE,FALSE,FALSE,FALSE,FALSE,FALSE,9,65532,65532,FALSE,FALSE,TRUE,TRUE,TRUE}</definedName>
    <definedName name="abu" localSheetId="14" hidden="1">{FALSE,FALSE,-1.25,-15.5,484.5,276.75,FALSE,FALSE,TRUE,TRUE,0,12,#N/A,46,#N/A,2.93460490463215,15.35,1,FALSE,FALSE,3,TRUE,1,FALSE,100,"Swvu.PLA1.","ACwvu.PLA1.",#N/A,FALSE,FALSE,0,0,0,0,2,"","",TRUE,TRUE,FALSE,FALSE,1,60,#N/A,#N/A,FALSE,FALSE,FALSE,FALSE,FALSE,FALSE,FALSE,9,65532,65532,FALSE,FALSE,TRUE,TRUE,TRUE}</definedName>
    <definedName name="abu" localSheetId="56" hidden="1">{FALSE,FALSE,-1.25,-15.5,484.5,276.75,FALSE,FALSE,TRUE,TRUE,0,12,#N/A,46,#N/A,2.93460490463215,15.35,1,FALSE,FALSE,3,TRUE,1,FALSE,100,"Swvu.PLA1.","ACwvu.PLA1.",#N/A,FALSE,FALSE,0,0,0,0,2,"","",TRUE,TRUE,FALSE,FALSE,1,60,#N/A,#N/A,FALSE,FALSE,FALSE,FALSE,FALSE,FALSE,FALSE,9,65532,65532,FALSE,FALSE,TRUE,TRUE,TRUE}</definedName>
    <definedName name="abu" localSheetId="60" hidden="1">{FALSE,FALSE,-1.25,-15.5,484.5,276.75,FALSE,FALSE,TRUE,TRUE,0,12,#N/A,46,#N/A,2.93460490463215,15.35,1,FALSE,FALSE,3,TRUE,1,FALSE,100,"Swvu.PLA1.","ACwvu.PLA1.",#N/A,FALSE,FALSE,0,0,0,0,2,"","",TRUE,TRUE,FALSE,FALSE,1,60,#N/A,#N/A,FALSE,FALSE,FALSE,FALSE,FALSE,FALSE,FALSE,9,65532,65532,FALSE,FALSE,TRUE,TRUE,TRUE}</definedName>
    <definedName name="abu" localSheetId="62" hidden="1">{FALSE,FALSE,-1.25,-15.5,484.5,276.75,FALSE,FALSE,TRUE,TRUE,0,12,#N/A,46,#N/A,2.93460490463215,15.35,1,FALSE,FALSE,3,TRUE,1,FALSE,100,"Swvu.PLA1.","ACwvu.PLA1.",#N/A,FALSE,FALSE,0,0,0,0,2,"","",TRUE,TRUE,FALSE,FALSE,1,60,#N/A,#N/A,FALSE,FALSE,FALSE,FALSE,FALSE,FALSE,FALSE,9,65532,65532,FALSE,FALSE,TRUE,TRUE,TRUE}</definedName>
    <definedName name="abu" localSheetId="15" hidden="1">{FALSE,FALSE,-1.25,-15.5,484.5,276.75,FALSE,FALSE,TRUE,TRUE,0,12,#N/A,46,#N/A,2.93460490463215,15.35,1,FALSE,FALSE,3,TRUE,1,FALSE,100,"Swvu.PLA1.","ACwvu.PLA1.",#N/A,FALSE,FALSE,0,0,0,0,2,"","",TRUE,TRUE,FALSE,FALSE,1,60,#N/A,#N/A,FALSE,FALSE,FALSE,FALSE,FALSE,FALSE,FALSE,9,65532,65532,FALSE,FALSE,TRUE,TRUE,TRUE}</definedName>
    <definedName name="abu" localSheetId="64" hidden="1">{FALSE,FALSE,-1.25,-15.5,484.5,276.75,FALSE,FALSE,TRUE,TRUE,0,12,#N/A,46,#N/A,2.93460490463215,15.35,1,FALSE,FALSE,3,TRUE,1,FALSE,100,"Swvu.PLA1.","ACwvu.PLA1.",#N/A,FALSE,FALSE,0,0,0,0,2,"","",TRUE,TRUE,FALSE,FALSE,1,60,#N/A,#N/A,FALSE,FALSE,FALSE,FALSE,FALSE,FALSE,FALSE,9,65532,65532,FALSE,FALSE,TRUE,TRUE,TRUE}</definedName>
    <definedName name="abu" localSheetId="66" hidden="1">{FALSE,FALSE,-1.25,-15.5,484.5,276.75,FALSE,FALSE,TRUE,TRUE,0,12,#N/A,46,#N/A,2.93460490463215,15.35,1,FALSE,FALSE,3,TRUE,1,FALSE,100,"Swvu.PLA1.","ACwvu.PLA1.",#N/A,FALSE,FALSE,0,0,0,0,2,"","",TRUE,TRUE,FALSE,FALSE,1,60,#N/A,#N/A,FALSE,FALSE,FALSE,FALSE,FALSE,FALSE,FALSE,9,65532,65532,FALSE,FALSE,TRUE,TRUE,TRUE}</definedName>
    <definedName name="abu" localSheetId="16" hidden="1">{FALSE,FALSE,-1.25,-15.5,484.5,276.75,FALSE,FALSE,TRUE,TRUE,0,12,#N/A,46,#N/A,2.93460490463215,15.35,1,FALSE,FALSE,3,TRUE,1,FALSE,100,"Swvu.PLA1.","ACwvu.PLA1.",#N/A,FALSE,FALSE,0,0,0,0,2,"","",TRUE,TRUE,FALSE,FALSE,1,60,#N/A,#N/A,FALSE,FALSE,FALSE,FALSE,FALSE,FALSE,FALSE,9,65532,65532,FALSE,FALSE,TRUE,TRUE,TRUE}</definedName>
    <definedName name="abu" hidden="1">{FALSE,FALSE,-1.25,-15.5,484.5,276.75,FALSE,FALSE,TRUE,TRUE,0,12,#N/A,46,#N/A,2.93460490463215,15.35,1,FALSE,FALSE,3,TRUE,1,FALSE,100,"Swvu.PLA1.","ACwvu.PLA1.",#N/A,FALSE,FALSE,0,0,0,0,2,"","",TRUE,TRUE,FALSE,FALSE,1,60,#N/A,#N/A,FALSE,FALSE,FALSE,FALSE,FALSE,FALSE,FALSE,9,65532,65532,FALSE,FALSE,TRUE,TRUE,TRUE}</definedName>
    <definedName name="abv" localSheetId="8">#REF!</definedName>
    <definedName name="abv" localSheetId="25">#REF!</definedName>
    <definedName name="abv" localSheetId="31">#REF!</definedName>
    <definedName name="abv" localSheetId="32">#REF!</definedName>
    <definedName name="abv" localSheetId="34">#REF!</definedName>
    <definedName name="abv" localSheetId="35">#REF!</definedName>
    <definedName name="abv" localSheetId="47">#REF!</definedName>
    <definedName name="abv" localSheetId="14">#REF!</definedName>
    <definedName name="abv" localSheetId="15">#REF!</definedName>
    <definedName name="abv" localSheetId="66">#REF!</definedName>
    <definedName name="abv">#REF!</definedName>
    <definedName name="abx" localSheetId="76">#REF!</definedName>
    <definedName name="abx" localSheetId="8">#REF!</definedName>
    <definedName name="abx" localSheetId="25">#REF!</definedName>
    <definedName name="abx" localSheetId="31">#REF!</definedName>
    <definedName name="abx" localSheetId="32">#REF!</definedName>
    <definedName name="abx" localSheetId="34">#REF!</definedName>
    <definedName name="abx" localSheetId="35">#REF!</definedName>
    <definedName name="abx" localSheetId="40">#REF!</definedName>
    <definedName name="abx" localSheetId="41">#REF!</definedName>
    <definedName name="abx" localSheetId="42">#REF!</definedName>
    <definedName name="abx" localSheetId="43">#REF!</definedName>
    <definedName name="abx" localSheetId="45">#REF!</definedName>
    <definedName name="abx" localSheetId="46">#REF!</definedName>
    <definedName name="abx" localSheetId="48">#REF!</definedName>
    <definedName name="abx" localSheetId="52">#REF!</definedName>
    <definedName name="abx" localSheetId="14">#REF!</definedName>
    <definedName name="abx" localSheetId="56">#REF!</definedName>
    <definedName name="abx" localSheetId="15">#REF!</definedName>
    <definedName name="abx" localSheetId="66">#REF!</definedName>
    <definedName name="abx">#REF!</definedName>
    <definedName name="AccessDatabase" hidden="1">"\\De2kp-42538\BOLETIN\Claga\CLAGA2000.mdb"</definedName>
    <definedName name="ACENARIO" localSheetId="35">#REF!</definedName>
    <definedName name="ACENARIO">#REF!</definedName>
    <definedName name="acentral" localSheetId="35">#REF!</definedName>
    <definedName name="acentral">#REF!</definedName>
    <definedName name="ACT" localSheetId="35">#REF!</definedName>
    <definedName name="ACT">#REF!</definedName>
    <definedName name="Act.Inmv.Bruto">'[61]Ranking Bancario'!$AX$4:$BB$54</definedName>
    <definedName name="Act.Inmv.Neto">'[61]Ranking Bancario'!$AP$4:$AT$54</definedName>
    <definedName name="ACTIVATE" localSheetId="10">#REF!</definedName>
    <definedName name="ACTIVATE" localSheetId="8">#REF!</definedName>
    <definedName name="ACTIVATE" localSheetId="25">#REF!</definedName>
    <definedName name="ACTIVATE" localSheetId="31">#REF!</definedName>
    <definedName name="ACTIVATE" localSheetId="32">#REF!</definedName>
    <definedName name="ACTIVATE" localSheetId="34">#REF!</definedName>
    <definedName name="ACTIVATE" localSheetId="35">#REF!</definedName>
    <definedName name="ACTIVATE" localSheetId="47">#REF!</definedName>
    <definedName name="ACTIVATE" localSheetId="14">#REF!</definedName>
    <definedName name="ACTIVATE" localSheetId="15">#REF!</definedName>
    <definedName name="ACTIVATE" localSheetId="66">#REF!</definedName>
    <definedName name="ACTIVATE">#REF!</definedName>
    <definedName name="Actual" localSheetId="76">#REF!</definedName>
    <definedName name="Actual" localSheetId="8">#REF!</definedName>
    <definedName name="Actual" localSheetId="25">#REF!</definedName>
    <definedName name="Actual" localSheetId="31">#REF!</definedName>
    <definedName name="Actual" localSheetId="32">#REF!</definedName>
    <definedName name="Actual" localSheetId="34">#REF!</definedName>
    <definedName name="Actual" localSheetId="35">#REF!</definedName>
    <definedName name="Actual" localSheetId="40">#REF!</definedName>
    <definedName name="Actual" localSheetId="41">#REF!</definedName>
    <definedName name="Actual" localSheetId="42">#REF!</definedName>
    <definedName name="Actual" localSheetId="43">#REF!</definedName>
    <definedName name="Actual" localSheetId="45">#REF!</definedName>
    <definedName name="Actual" localSheetId="46">#REF!</definedName>
    <definedName name="Actual" localSheetId="48">#REF!</definedName>
    <definedName name="Actual" localSheetId="52">#REF!</definedName>
    <definedName name="Actual" localSheetId="14">#REF!</definedName>
    <definedName name="Actual" localSheetId="56">#REF!</definedName>
    <definedName name="Actual" localSheetId="15">#REF!</definedName>
    <definedName name="Actual" localSheetId="66">#REF!</definedName>
    <definedName name="Actual">#REF!</definedName>
    <definedName name="ACUMULADO">#N/A</definedName>
    <definedName name="ACwvu.PLA1." localSheetId="76" hidden="1">'[62]COP FED'!#REF!</definedName>
    <definedName name="ACwvu.PLA1." localSheetId="10" hidden="1">'[6]COP FED'!#REF!</definedName>
    <definedName name="ACwvu.PLA1." localSheetId="8" hidden="1">'[62]COP FED'!#REF!</definedName>
    <definedName name="ACwvu.PLA1." localSheetId="25" hidden="1">'[62]COP FED'!#REF!</definedName>
    <definedName name="ACwvu.PLA1." localSheetId="31" hidden="1">'[62]COP FED'!#REF!</definedName>
    <definedName name="ACwvu.PLA1." localSheetId="41" hidden="1">'[63]COP FED'!#REF!</definedName>
    <definedName name="ACwvu.PLA1." localSheetId="42" hidden="1">'[63]COP FED'!#REF!</definedName>
    <definedName name="ACwvu.PLA1." localSheetId="43" hidden="1">'[63]COP FED'!#REF!</definedName>
    <definedName name="ACwvu.PLA1." localSheetId="46" hidden="1">'[62]COP FED'!#REF!</definedName>
    <definedName name="ACwvu.PLA1." localSheetId="47" hidden="1">'[62]COP FED'!#REF!</definedName>
    <definedName name="ACwvu.PLA1." localSheetId="48" hidden="1">'[63]COP FED'!#REF!</definedName>
    <definedName name="ACwvu.PLA1." localSheetId="52" hidden="1">'[63]COP FED'!#REF!</definedName>
    <definedName name="ACwvu.PLA1." localSheetId="14" hidden="1">'[62]COP FED'!#REF!</definedName>
    <definedName name="ACwvu.PLA1." localSheetId="56" hidden="1">'[63]COP FED'!#REF!</definedName>
    <definedName name="ACwvu.PLA1." localSheetId="15" hidden="1">'[62]COP FED'!#REF!</definedName>
    <definedName name="ACwvu.PLA1." localSheetId="66" hidden="1">'[62]COP FED'!#REF!</definedName>
    <definedName name="ACwvu.PLA1." hidden="1">'[62]COP FED'!#REF!</definedName>
    <definedName name="ACwvu.PLA2." localSheetId="10" hidden="1">'[6]COP FED'!$A$1:$N$49</definedName>
    <definedName name="ACwvu.PLA2." hidden="1">'[62]COP FED'!$A$1:$N$49</definedName>
    <definedName name="ad" localSheetId="74" hidden="1">{"Riqfin97",#N/A,FALSE,"Tran";"Riqfinpro",#N/A,FALSE,"Tran"}</definedName>
    <definedName name="ad" localSheetId="76" hidden="1">{"Riqfin97",#N/A,FALSE,"Tran";"Riqfinpro",#N/A,FALSE,"Tran"}</definedName>
    <definedName name="ad" localSheetId="10" hidden="1">{"Riqfin97",#N/A,FALSE,"Tran";"Riqfinpro",#N/A,FALSE,"Tran"}</definedName>
    <definedName name="ad" localSheetId="28" hidden="1">{"Riqfin97",#N/A,FALSE,"Tran";"Riqfinpro",#N/A,FALSE,"Tran"}</definedName>
    <definedName name="ad" localSheetId="8" hidden="1">{"Riqfin97",#N/A,FALSE,"Tran";"Riqfinpro",#N/A,FALSE,"Tran"}</definedName>
    <definedName name="ad" localSheetId="25" hidden="1">{"Riqfin97",#N/A,FALSE,"Tran";"Riqfinpro",#N/A,FALSE,"Tran"}</definedName>
    <definedName name="ad" localSheetId="27" hidden="1">{"Riqfin97",#N/A,FALSE,"Tran";"Riqfinpro",#N/A,FALSE,"Tran"}</definedName>
    <definedName name="ad" localSheetId="29" hidden="1">{"Riqfin97",#N/A,FALSE,"Tran";"Riqfinpro",#N/A,FALSE,"Tran"}</definedName>
    <definedName name="ad" localSheetId="31" hidden="1">{"Riqfin97",#N/A,FALSE,"Tran";"Riqfinpro",#N/A,FALSE,"Tran"}</definedName>
    <definedName name="ad" localSheetId="32" hidden="1">{"Riqfin97",#N/A,FALSE,"Tran";"Riqfinpro",#N/A,FALSE,"Tran"}</definedName>
    <definedName name="ad" localSheetId="34" hidden="1">{"Riqfin97",#N/A,FALSE,"Tran";"Riqfinpro",#N/A,FALSE,"Tran"}</definedName>
    <definedName name="ad" localSheetId="35" hidden="1">{"Riqfin97",#N/A,FALSE,"Tran";"Riqfinpro",#N/A,FALSE,"Tran"}</definedName>
    <definedName name="ad" localSheetId="40" hidden="1">{"Riqfin97",#N/A,FALSE,"Tran";"Riqfinpro",#N/A,FALSE,"Tran"}</definedName>
    <definedName name="ad" localSheetId="41" hidden="1">{"Riqfin97",#N/A,FALSE,"Tran";"Riqfinpro",#N/A,FALSE,"Tran"}</definedName>
    <definedName name="ad" localSheetId="42" hidden="1">{"Riqfin97",#N/A,FALSE,"Tran";"Riqfinpro",#N/A,FALSE,"Tran"}</definedName>
    <definedName name="ad" localSheetId="43" hidden="1">{"Riqfin97",#N/A,FALSE,"Tran";"Riqfinpro",#N/A,FALSE,"Tran"}</definedName>
    <definedName name="ad" localSheetId="44" hidden="1">{"Riqfin97",#N/A,FALSE,"Tran";"Riqfinpro",#N/A,FALSE,"Tran"}</definedName>
    <definedName name="ad" localSheetId="45" hidden="1">{"Riqfin97",#N/A,FALSE,"Tran";"Riqfinpro",#N/A,FALSE,"Tran"}</definedName>
    <definedName name="ad" localSheetId="46" hidden="1">{"Riqfin97",#N/A,FALSE,"Tran";"Riqfinpro",#N/A,FALSE,"Tran"}</definedName>
    <definedName name="ad" localSheetId="47" hidden="1">{"Riqfin97",#N/A,FALSE,"Tran";"Riqfinpro",#N/A,FALSE,"Tran"}</definedName>
    <definedName name="ad" localSheetId="48" hidden="1">{"Riqfin97",#N/A,FALSE,"Tran";"Riqfinpro",#N/A,FALSE,"Tran"}</definedName>
    <definedName name="ad" localSheetId="52" hidden="1">{"Riqfin97",#N/A,FALSE,"Tran";"Riqfinpro",#N/A,FALSE,"Tran"}</definedName>
    <definedName name="ad" localSheetId="14" hidden="1">{"Riqfin97",#N/A,FALSE,"Tran";"Riqfinpro",#N/A,FALSE,"Tran"}</definedName>
    <definedName name="ad" localSheetId="56" hidden="1">{"Riqfin97",#N/A,FALSE,"Tran";"Riqfinpro",#N/A,FALSE,"Tran"}</definedName>
    <definedName name="ad" localSheetId="60" hidden="1">{"Riqfin97",#N/A,FALSE,"Tran";"Riqfinpro",#N/A,FALSE,"Tran"}</definedName>
    <definedName name="ad" localSheetId="62" hidden="1">{"Riqfin97",#N/A,FALSE,"Tran";"Riqfinpro",#N/A,FALSE,"Tran"}</definedName>
    <definedName name="ad" localSheetId="15" hidden="1">{"Riqfin97",#N/A,FALSE,"Tran";"Riqfinpro",#N/A,FALSE,"Tran"}</definedName>
    <definedName name="ad" localSheetId="64" hidden="1">{"Riqfin97",#N/A,FALSE,"Tran";"Riqfinpro",#N/A,FALSE,"Tran"}</definedName>
    <definedName name="ad" localSheetId="66" hidden="1">{"Riqfin97",#N/A,FALSE,"Tran";"Riqfinpro",#N/A,FALSE,"Tran"}</definedName>
    <definedName name="ad" localSheetId="16" hidden="1">{"Riqfin97",#N/A,FALSE,"Tran";"Riqfinpro",#N/A,FALSE,"Tran"}</definedName>
    <definedName name="ad" hidden="1">{"Riqfin97",#N/A,FALSE,"Tran";"Riqfinpro",#N/A,FALSE,"Tran"}</definedName>
    <definedName name="adaD" localSheetId="76">#REF!</definedName>
    <definedName name="adaD" localSheetId="8">#REF!</definedName>
    <definedName name="adaD" localSheetId="25">#REF!</definedName>
    <definedName name="adaD" localSheetId="31">#REF!</definedName>
    <definedName name="adaD" localSheetId="32">#REF!</definedName>
    <definedName name="adaD" localSheetId="34">#REF!</definedName>
    <definedName name="adaD" localSheetId="35">#REF!</definedName>
    <definedName name="adaD" localSheetId="40">#REF!</definedName>
    <definedName name="adaD" localSheetId="41">#REF!</definedName>
    <definedName name="adaD" localSheetId="42">#REF!</definedName>
    <definedName name="adaD" localSheetId="43">#REF!</definedName>
    <definedName name="adaD" localSheetId="45">#REF!</definedName>
    <definedName name="adaD" localSheetId="46">#REF!</definedName>
    <definedName name="adaD" localSheetId="48">#REF!</definedName>
    <definedName name="adaD" localSheetId="52">#REF!</definedName>
    <definedName name="adaD" localSheetId="14">#REF!</definedName>
    <definedName name="adaD" localSheetId="56">#REF!</definedName>
    <definedName name="adaD" localSheetId="15">#REF!</definedName>
    <definedName name="adaD" localSheetId="66">#REF!</definedName>
    <definedName name="adaD">#REF!</definedName>
    <definedName name="Adb">[64]CIRRs!$C$59</definedName>
    <definedName name="Adf">[64]CIRRs!$C$60</definedName>
    <definedName name="ADICIONAIS" localSheetId="8">#REF!</definedName>
    <definedName name="ADICIONAIS" localSheetId="35">#REF!</definedName>
    <definedName name="ADICIONAIS" localSheetId="42">#REF!</definedName>
    <definedName name="ADICIONAIS" localSheetId="43">#REF!</definedName>
    <definedName name="ADICIONAIS" localSheetId="44">#REF!</definedName>
    <definedName name="ADICIONAIS">#REF!</definedName>
    <definedName name="adrra" localSheetId="76">#REF!</definedName>
    <definedName name="adrra" localSheetId="8">#REF!</definedName>
    <definedName name="adrra" localSheetId="25">#REF!</definedName>
    <definedName name="adrra" localSheetId="31">#REF!</definedName>
    <definedName name="adrra" localSheetId="32">#REF!</definedName>
    <definedName name="adrra" localSheetId="34">#REF!</definedName>
    <definedName name="adrra" localSheetId="35">#REF!</definedName>
    <definedName name="adrra" localSheetId="40">#REF!</definedName>
    <definedName name="adrra" localSheetId="41">#REF!</definedName>
    <definedName name="adrra" localSheetId="42">#REF!</definedName>
    <definedName name="adrra" localSheetId="43">#REF!</definedName>
    <definedName name="adrra" localSheetId="45">#REF!</definedName>
    <definedName name="adrra" localSheetId="46">#REF!</definedName>
    <definedName name="adrra" localSheetId="48">#REF!</definedName>
    <definedName name="adrra" localSheetId="52">#REF!</definedName>
    <definedName name="adrra" localSheetId="14">#REF!</definedName>
    <definedName name="adrra" localSheetId="56">#REF!</definedName>
    <definedName name="adrra" localSheetId="15">#REF!</definedName>
    <definedName name="adrra" localSheetId="66">#REF!</definedName>
    <definedName name="adrra">#REF!</definedName>
    <definedName name="adsadrr" localSheetId="76" hidden="1">#REF!</definedName>
    <definedName name="adsadrr" localSheetId="8" hidden="1">#REF!</definedName>
    <definedName name="adsadrr" localSheetId="25" hidden="1">#REF!</definedName>
    <definedName name="adsadrr" localSheetId="31" hidden="1">#REF!</definedName>
    <definedName name="adsadrr" localSheetId="32" hidden="1">#REF!</definedName>
    <definedName name="adsadrr" localSheetId="34" hidden="1">#REF!</definedName>
    <definedName name="adsadrr" localSheetId="35" hidden="1">#REF!</definedName>
    <definedName name="adsadrr" localSheetId="40" hidden="1">#REF!</definedName>
    <definedName name="adsadrr" localSheetId="41" hidden="1">#REF!</definedName>
    <definedName name="adsadrr" localSheetId="42" hidden="1">#REF!</definedName>
    <definedName name="adsadrr" localSheetId="43" hidden="1">#REF!</definedName>
    <definedName name="adsadrr" localSheetId="45" hidden="1">#REF!</definedName>
    <definedName name="adsadrr" localSheetId="46" hidden="1">#REF!</definedName>
    <definedName name="adsadrr" localSheetId="48" hidden="1">#REF!</definedName>
    <definedName name="adsadrr" localSheetId="52" hidden="1">#REF!</definedName>
    <definedName name="adsadrr" localSheetId="14" hidden="1">#REF!</definedName>
    <definedName name="adsadrr" localSheetId="56" hidden="1">#REF!</definedName>
    <definedName name="adsadrr" localSheetId="15" hidden="1">#REF!</definedName>
    <definedName name="adsadrr" hidden="1">#REF!</definedName>
    <definedName name="adsftreagtrgtqergt" localSheetId="8">[7]!adsftreagtrgtqergt</definedName>
    <definedName name="adsftreagtrgtqergt">[7]!adsftreagtrgtqergt</definedName>
    <definedName name="af" localSheetId="74" hidden="1">{"Tab1",#N/A,FALSE,"P";"Tab2",#N/A,FALSE,"P"}</definedName>
    <definedName name="af" localSheetId="76" hidden="1">{"Tab1",#N/A,FALSE,"P";"Tab2",#N/A,FALSE,"P"}</definedName>
    <definedName name="af" localSheetId="10" hidden="1">{"Tab1",#N/A,FALSE,"P";"Tab2",#N/A,FALSE,"P"}</definedName>
    <definedName name="af" localSheetId="28" hidden="1">{"Tab1",#N/A,FALSE,"P";"Tab2",#N/A,FALSE,"P"}</definedName>
    <definedName name="af" localSheetId="8" hidden="1">{"Tab1",#N/A,FALSE,"P";"Tab2",#N/A,FALSE,"P"}</definedName>
    <definedName name="af" localSheetId="25" hidden="1">{"Tab1",#N/A,FALSE,"P";"Tab2",#N/A,FALSE,"P"}</definedName>
    <definedName name="af" localSheetId="27" hidden="1">{"Tab1",#N/A,FALSE,"P";"Tab2",#N/A,FALSE,"P"}</definedName>
    <definedName name="af" localSheetId="29" hidden="1">{"Tab1",#N/A,FALSE,"P";"Tab2",#N/A,FALSE,"P"}</definedName>
    <definedName name="af" localSheetId="31" hidden="1">{"Tab1",#N/A,FALSE,"P";"Tab2",#N/A,FALSE,"P"}</definedName>
    <definedName name="af" localSheetId="32" hidden="1">{"Tab1",#N/A,FALSE,"P";"Tab2",#N/A,FALSE,"P"}</definedName>
    <definedName name="af" localSheetId="34" hidden="1">{"Tab1",#N/A,FALSE,"P";"Tab2",#N/A,FALSE,"P"}</definedName>
    <definedName name="af" localSheetId="35" hidden="1">{"Tab1",#N/A,FALSE,"P";"Tab2",#N/A,FALSE,"P"}</definedName>
    <definedName name="af" localSheetId="40" hidden="1">{"Tab1",#N/A,FALSE,"P";"Tab2",#N/A,FALSE,"P"}</definedName>
    <definedName name="af" localSheetId="41" hidden="1">{"Tab1",#N/A,FALSE,"P";"Tab2",#N/A,FALSE,"P"}</definedName>
    <definedName name="af" localSheetId="42" hidden="1">{"Tab1",#N/A,FALSE,"P";"Tab2",#N/A,FALSE,"P"}</definedName>
    <definedName name="af" localSheetId="43" hidden="1">{"Tab1",#N/A,FALSE,"P";"Tab2",#N/A,FALSE,"P"}</definedName>
    <definedName name="af" localSheetId="44" hidden="1">{"Tab1",#N/A,FALSE,"P";"Tab2",#N/A,FALSE,"P"}</definedName>
    <definedName name="af" localSheetId="45" hidden="1">{"Tab1",#N/A,FALSE,"P";"Tab2",#N/A,FALSE,"P"}</definedName>
    <definedName name="af" localSheetId="46" hidden="1">{"Tab1",#N/A,FALSE,"P";"Tab2",#N/A,FALSE,"P"}</definedName>
    <definedName name="af" localSheetId="47" hidden="1">{"Tab1",#N/A,FALSE,"P";"Tab2",#N/A,FALSE,"P"}</definedName>
    <definedName name="af" localSheetId="48" hidden="1">{"Tab1",#N/A,FALSE,"P";"Tab2",#N/A,FALSE,"P"}</definedName>
    <definedName name="af" localSheetId="52" hidden="1">{"Tab1",#N/A,FALSE,"P";"Tab2",#N/A,FALSE,"P"}</definedName>
    <definedName name="af" localSheetId="14" hidden="1">{"Tab1",#N/A,FALSE,"P";"Tab2",#N/A,FALSE,"P"}</definedName>
    <definedName name="af" localSheetId="56" hidden="1">{"Tab1",#N/A,FALSE,"P";"Tab2",#N/A,FALSE,"P"}</definedName>
    <definedName name="af" localSheetId="60" hidden="1">{"Tab1",#N/A,FALSE,"P";"Tab2",#N/A,FALSE,"P"}</definedName>
    <definedName name="af" localSheetId="62" hidden="1">{"Tab1",#N/A,FALSE,"P";"Tab2",#N/A,FALSE,"P"}</definedName>
    <definedName name="af" localSheetId="15" hidden="1">{"Tab1",#N/A,FALSE,"P";"Tab2",#N/A,FALSE,"P"}</definedName>
    <definedName name="af" localSheetId="64" hidden="1">{"Tab1",#N/A,FALSE,"P";"Tab2",#N/A,FALSE,"P"}</definedName>
    <definedName name="af" localSheetId="66" hidden="1">{"Tab1",#N/A,FALSE,"P";"Tab2",#N/A,FALSE,"P"}</definedName>
    <definedName name="af" localSheetId="16" hidden="1">{"Tab1",#N/A,FALSE,"P";"Tab2",#N/A,FALSE,"P"}</definedName>
    <definedName name="af" hidden="1">{"Tab1",#N/A,FALSE,"P";"Tab2",#N/A,FALSE,"P"}</definedName>
    <definedName name="aff" localSheetId="74" hidden="1">{"Tab1",#N/A,FALSE,"P";"Tab2",#N/A,FALSE,"P"}</definedName>
    <definedName name="aff" localSheetId="76" hidden="1">{"Tab1",#N/A,FALSE,"P";"Tab2",#N/A,FALSE,"P"}</definedName>
    <definedName name="aff" localSheetId="28" hidden="1">{"Tab1",#N/A,FALSE,"P";"Tab2",#N/A,FALSE,"P"}</definedName>
    <definedName name="aff" localSheetId="8" hidden="1">{"Tab1",#N/A,FALSE,"P";"Tab2",#N/A,FALSE,"P"}</definedName>
    <definedName name="aff" localSheetId="25" hidden="1">{"Tab1",#N/A,FALSE,"P";"Tab2",#N/A,FALSE,"P"}</definedName>
    <definedName name="aff" localSheetId="27" hidden="1">{"Tab1",#N/A,FALSE,"P";"Tab2",#N/A,FALSE,"P"}</definedName>
    <definedName name="aff" localSheetId="29" hidden="1">{"Tab1",#N/A,FALSE,"P";"Tab2",#N/A,FALSE,"P"}</definedName>
    <definedName name="aff" localSheetId="31" hidden="1">{"Tab1",#N/A,FALSE,"P";"Tab2",#N/A,FALSE,"P"}</definedName>
    <definedName name="aff" localSheetId="32" hidden="1">{"Tab1",#N/A,FALSE,"P";"Tab2",#N/A,FALSE,"P"}</definedName>
    <definedName name="aff" localSheetId="34" hidden="1">{"Tab1",#N/A,FALSE,"P";"Tab2",#N/A,FALSE,"P"}</definedName>
    <definedName name="aff" localSheetId="35" hidden="1">{"Tab1",#N/A,FALSE,"P";"Tab2",#N/A,FALSE,"P"}</definedName>
    <definedName name="aff" localSheetId="40" hidden="1">{"Tab1",#N/A,FALSE,"P";"Tab2",#N/A,FALSE,"P"}</definedName>
    <definedName name="aff" localSheetId="41" hidden="1">{"Tab1",#N/A,FALSE,"P";"Tab2",#N/A,FALSE,"P"}</definedName>
    <definedName name="aff" localSheetId="42" hidden="1">{"Tab1",#N/A,FALSE,"P";"Tab2",#N/A,FALSE,"P"}</definedName>
    <definedName name="aff" localSheetId="43" hidden="1">{"Tab1",#N/A,FALSE,"P";"Tab2",#N/A,FALSE,"P"}</definedName>
    <definedName name="aff" localSheetId="44" hidden="1">{"Tab1",#N/A,FALSE,"P";"Tab2",#N/A,FALSE,"P"}</definedName>
    <definedName name="aff" localSheetId="45" hidden="1">{"Tab1",#N/A,FALSE,"P";"Tab2",#N/A,FALSE,"P"}</definedName>
    <definedName name="aff" localSheetId="46" hidden="1">{"Tab1",#N/A,FALSE,"P";"Tab2",#N/A,FALSE,"P"}</definedName>
    <definedName name="aff" localSheetId="47" hidden="1">{"Tab1",#N/A,FALSE,"P";"Tab2",#N/A,FALSE,"P"}</definedName>
    <definedName name="aff" localSheetId="48" hidden="1">{"Tab1",#N/A,FALSE,"P";"Tab2",#N/A,FALSE,"P"}</definedName>
    <definedName name="aff" localSheetId="52" hidden="1">{"Tab1",#N/A,FALSE,"P";"Tab2",#N/A,FALSE,"P"}</definedName>
    <definedName name="aff" localSheetId="14" hidden="1">{"Tab1",#N/A,FALSE,"P";"Tab2",#N/A,FALSE,"P"}</definedName>
    <definedName name="aff" localSheetId="56" hidden="1">{"Tab1",#N/A,FALSE,"P";"Tab2",#N/A,FALSE,"P"}</definedName>
    <definedName name="aff" localSheetId="60" hidden="1">{"Tab1",#N/A,FALSE,"P";"Tab2",#N/A,FALSE,"P"}</definedName>
    <definedName name="aff" localSheetId="62" hidden="1">{"Tab1",#N/A,FALSE,"P";"Tab2",#N/A,FALSE,"P"}</definedName>
    <definedName name="aff" localSheetId="15" hidden="1">{"Tab1",#N/A,FALSE,"P";"Tab2",#N/A,FALSE,"P"}</definedName>
    <definedName name="aff" localSheetId="64" hidden="1">{"Tab1",#N/A,FALSE,"P";"Tab2",#N/A,FALSE,"P"}</definedName>
    <definedName name="aff" localSheetId="66" hidden="1">{"Tab1",#N/A,FALSE,"P";"Tab2",#N/A,FALSE,"P"}</definedName>
    <definedName name="aff" localSheetId="16" hidden="1">{"Tab1",#N/A,FALSE,"P";"Tab2",#N/A,FALSE,"P"}</definedName>
    <definedName name="aff" hidden="1">{"Tab1",#N/A,FALSE,"P";"Tab2",#N/A,FALSE,"P"}</definedName>
    <definedName name="ag" localSheetId="74" hidden="1">{"Tab1",#N/A,FALSE,"P";"Tab2",#N/A,FALSE,"P"}</definedName>
    <definedName name="ag" localSheetId="76" hidden="1">{"Tab1",#N/A,FALSE,"P";"Tab2",#N/A,FALSE,"P"}</definedName>
    <definedName name="ag" localSheetId="10" hidden="1">{"Tab1",#N/A,FALSE,"P";"Tab2",#N/A,FALSE,"P"}</definedName>
    <definedName name="ag" localSheetId="28" hidden="1">{"Tab1",#N/A,FALSE,"P";"Tab2",#N/A,FALSE,"P"}</definedName>
    <definedName name="ag" localSheetId="8" hidden="1">{"Tab1",#N/A,FALSE,"P";"Tab2",#N/A,FALSE,"P"}</definedName>
    <definedName name="ag" localSheetId="25" hidden="1">{"Tab1",#N/A,FALSE,"P";"Tab2",#N/A,FALSE,"P"}</definedName>
    <definedName name="ag" localSheetId="27" hidden="1">{"Tab1",#N/A,FALSE,"P";"Tab2",#N/A,FALSE,"P"}</definedName>
    <definedName name="ag" localSheetId="29" hidden="1">{"Tab1",#N/A,FALSE,"P";"Tab2",#N/A,FALSE,"P"}</definedName>
    <definedName name="ag" localSheetId="31" hidden="1">{"Tab1",#N/A,FALSE,"P";"Tab2",#N/A,FALSE,"P"}</definedName>
    <definedName name="ag" localSheetId="32" hidden="1">{"Tab1",#N/A,FALSE,"P";"Tab2",#N/A,FALSE,"P"}</definedName>
    <definedName name="ag" localSheetId="34" hidden="1">{"Tab1",#N/A,FALSE,"P";"Tab2",#N/A,FALSE,"P"}</definedName>
    <definedName name="ag" localSheetId="35" hidden="1">{"Tab1",#N/A,FALSE,"P";"Tab2",#N/A,FALSE,"P"}</definedName>
    <definedName name="ag" localSheetId="40" hidden="1">{"Tab1",#N/A,FALSE,"P";"Tab2",#N/A,FALSE,"P"}</definedName>
    <definedName name="ag" localSheetId="41" hidden="1">{"Tab1",#N/A,FALSE,"P";"Tab2",#N/A,FALSE,"P"}</definedName>
    <definedName name="ag" localSheetId="42" hidden="1">{"Tab1",#N/A,FALSE,"P";"Tab2",#N/A,FALSE,"P"}</definedName>
    <definedName name="ag" localSheetId="43" hidden="1">{"Tab1",#N/A,FALSE,"P";"Tab2",#N/A,FALSE,"P"}</definedName>
    <definedName name="ag" localSheetId="44" hidden="1">{"Tab1",#N/A,FALSE,"P";"Tab2",#N/A,FALSE,"P"}</definedName>
    <definedName name="ag" localSheetId="45" hidden="1">{"Tab1",#N/A,FALSE,"P";"Tab2",#N/A,FALSE,"P"}</definedName>
    <definedName name="ag" localSheetId="46" hidden="1">{"Tab1",#N/A,FALSE,"P";"Tab2",#N/A,FALSE,"P"}</definedName>
    <definedName name="ag" localSheetId="47" hidden="1">{"Tab1",#N/A,FALSE,"P";"Tab2",#N/A,FALSE,"P"}</definedName>
    <definedName name="ag" localSheetId="48" hidden="1">{"Tab1",#N/A,FALSE,"P";"Tab2",#N/A,FALSE,"P"}</definedName>
    <definedName name="ag" localSheetId="52" hidden="1">{"Tab1",#N/A,FALSE,"P";"Tab2",#N/A,FALSE,"P"}</definedName>
    <definedName name="ag" localSheetId="14" hidden="1">{"Tab1",#N/A,FALSE,"P";"Tab2",#N/A,FALSE,"P"}</definedName>
    <definedName name="ag" localSheetId="56" hidden="1">{"Tab1",#N/A,FALSE,"P";"Tab2",#N/A,FALSE,"P"}</definedName>
    <definedName name="ag" localSheetId="60" hidden="1">{"Tab1",#N/A,FALSE,"P";"Tab2",#N/A,FALSE,"P"}</definedName>
    <definedName name="ag" localSheetId="62" hidden="1">{"Tab1",#N/A,FALSE,"P";"Tab2",#N/A,FALSE,"P"}</definedName>
    <definedName name="ag" localSheetId="15" hidden="1">{"Tab1",#N/A,FALSE,"P";"Tab2",#N/A,FALSE,"P"}</definedName>
    <definedName name="ag" localSheetId="64" hidden="1">{"Tab1",#N/A,FALSE,"P";"Tab2",#N/A,FALSE,"P"}</definedName>
    <definedName name="ag" localSheetId="66" hidden="1">{"Tab1",#N/A,FALSE,"P";"Tab2",#N/A,FALSE,"P"}</definedName>
    <definedName name="ag" localSheetId="16" hidden="1">{"Tab1",#N/A,FALSE,"P";"Tab2",#N/A,FALSE,"P"}</definedName>
    <definedName name="ag" hidden="1">{"Tab1",#N/A,FALSE,"P";"Tab2",#N/A,FALSE,"P"}</definedName>
    <definedName name="AGO._89" localSheetId="35">#REF!</definedName>
    <definedName name="AGO._89">#REF!</definedName>
    <definedName name="Agregados">'[61]Ganancias o Pérdidas BC'!$C$10:$H$34</definedName>
    <definedName name="ah" localSheetId="74" hidden="1">{"Riqfin97",#N/A,FALSE,"Tran";"Riqfinpro",#N/A,FALSE,"Tran"}</definedName>
    <definedName name="ah" localSheetId="76" hidden="1">{"Riqfin97",#N/A,FALSE,"Tran";"Riqfinpro",#N/A,FALSE,"Tran"}</definedName>
    <definedName name="ah" localSheetId="10" hidden="1">{"Riqfin97",#N/A,FALSE,"Tran";"Riqfinpro",#N/A,FALSE,"Tran"}</definedName>
    <definedName name="ah" localSheetId="28" hidden="1">{"Riqfin97",#N/A,FALSE,"Tran";"Riqfinpro",#N/A,FALSE,"Tran"}</definedName>
    <definedName name="ah" localSheetId="8" hidden="1">{"Riqfin97",#N/A,FALSE,"Tran";"Riqfinpro",#N/A,FALSE,"Tran"}</definedName>
    <definedName name="ah" localSheetId="25" hidden="1">{"Riqfin97",#N/A,FALSE,"Tran";"Riqfinpro",#N/A,FALSE,"Tran"}</definedName>
    <definedName name="ah" localSheetId="27" hidden="1">{"Riqfin97",#N/A,FALSE,"Tran";"Riqfinpro",#N/A,FALSE,"Tran"}</definedName>
    <definedName name="ah" localSheetId="29" hidden="1">{"Riqfin97",#N/A,FALSE,"Tran";"Riqfinpro",#N/A,FALSE,"Tran"}</definedName>
    <definedName name="ah" localSheetId="31" hidden="1">{"Riqfin97",#N/A,FALSE,"Tran";"Riqfinpro",#N/A,FALSE,"Tran"}</definedName>
    <definedName name="ah" localSheetId="32" hidden="1">{"Riqfin97",#N/A,FALSE,"Tran";"Riqfinpro",#N/A,FALSE,"Tran"}</definedName>
    <definedName name="ah" localSheetId="34" hidden="1">{"Riqfin97",#N/A,FALSE,"Tran";"Riqfinpro",#N/A,FALSE,"Tran"}</definedName>
    <definedName name="ah" localSheetId="35" hidden="1">{"Riqfin97",#N/A,FALSE,"Tran";"Riqfinpro",#N/A,FALSE,"Tran"}</definedName>
    <definedName name="ah" localSheetId="40" hidden="1">{"Riqfin97",#N/A,FALSE,"Tran";"Riqfinpro",#N/A,FALSE,"Tran"}</definedName>
    <definedName name="ah" localSheetId="41" hidden="1">{"Riqfin97",#N/A,FALSE,"Tran";"Riqfinpro",#N/A,FALSE,"Tran"}</definedName>
    <definedName name="ah" localSheetId="42" hidden="1">{"Riqfin97",#N/A,FALSE,"Tran";"Riqfinpro",#N/A,FALSE,"Tran"}</definedName>
    <definedName name="ah" localSheetId="43" hidden="1">{"Riqfin97",#N/A,FALSE,"Tran";"Riqfinpro",#N/A,FALSE,"Tran"}</definedName>
    <definedName name="ah" localSheetId="44" hidden="1">{"Riqfin97",#N/A,FALSE,"Tran";"Riqfinpro",#N/A,FALSE,"Tran"}</definedName>
    <definedName name="ah" localSheetId="45" hidden="1">{"Riqfin97",#N/A,FALSE,"Tran";"Riqfinpro",#N/A,FALSE,"Tran"}</definedName>
    <definedName name="ah" localSheetId="46" hidden="1">{"Riqfin97",#N/A,FALSE,"Tran";"Riqfinpro",#N/A,FALSE,"Tran"}</definedName>
    <definedName name="ah" localSheetId="47" hidden="1">{"Riqfin97",#N/A,FALSE,"Tran";"Riqfinpro",#N/A,FALSE,"Tran"}</definedName>
    <definedName name="ah" localSheetId="48" hidden="1">{"Riqfin97",#N/A,FALSE,"Tran";"Riqfinpro",#N/A,FALSE,"Tran"}</definedName>
    <definedName name="ah" localSheetId="52" hidden="1">{"Riqfin97",#N/A,FALSE,"Tran";"Riqfinpro",#N/A,FALSE,"Tran"}</definedName>
    <definedName name="ah" localSheetId="14" hidden="1">{"Riqfin97",#N/A,FALSE,"Tran";"Riqfinpro",#N/A,FALSE,"Tran"}</definedName>
    <definedName name="ah" localSheetId="56" hidden="1">{"Riqfin97",#N/A,FALSE,"Tran";"Riqfinpro",#N/A,FALSE,"Tran"}</definedName>
    <definedName name="ah" localSheetId="60" hidden="1">{"Riqfin97",#N/A,FALSE,"Tran";"Riqfinpro",#N/A,FALSE,"Tran"}</definedName>
    <definedName name="ah" localSheetId="62" hidden="1">{"Riqfin97",#N/A,FALSE,"Tran";"Riqfinpro",#N/A,FALSE,"Tran"}</definedName>
    <definedName name="ah" localSheetId="15" hidden="1">{"Riqfin97",#N/A,FALSE,"Tran";"Riqfinpro",#N/A,FALSE,"Tran"}</definedName>
    <definedName name="ah" localSheetId="64" hidden="1">{"Riqfin97",#N/A,FALSE,"Tran";"Riqfinpro",#N/A,FALSE,"Tran"}</definedName>
    <definedName name="ah" localSheetId="66" hidden="1">{"Riqfin97",#N/A,FALSE,"Tran";"Riqfinpro",#N/A,FALSE,"Tran"}</definedName>
    <definedName name="ah" localSheetId="16" hidden="1">{"Riqfin97",#N/A,FALSE,"Tran";"Riqfinpro",#N/A,FALSE,"Tran"}</definedName>
    <definedName name="ah" hidden="1">{"Riqfin97",#N/A,FALSE,"Tran";"Riqfinpro",#N/A,FALSE,"Tran"}</definedName>
    <definedName name="AI" localSheetId="8">'[65]Expenditure &amp; Saving'!$AF$1:$AF$65536</definedName>
    <definedName name="AI">'[65]Expenditure &amp; Saving'!$AF$1:$AF$65536</definedName>
    <definedName name="aj" localSheetId="74" hidden="1">{"Riqfin97",#N/A,FALSE,"Tran";"Riqfinpro",#N/A,FALSE,"Tran"}</definedName>
    <definedName name="aj" localSheetId="76" hidden="1">{"Riqfin97",#N/A,FALSE,"Tran";"Riqfinpro",#N/A,FALSE,"Tran"}</definedName>
    <definedName name="aj" localSheetId="10" hidden="1">{"Riqfin97",#N/A,FALSE,"Tran";"Riqfinpro",#N/A,FALSE,"Tran"}</definedName>
    <definedName name="aj" localSheetId="28" hidden="1">{"Riqfin97",#N/A,FALSE,"Tran";"Riqfinpro",#N/A,FALSE,"Tran"}</definedName>
    <definedName name="aj" localSheetId="8" hidden="1">{"Riqfin97",#N/A,FALSE,"Tran";"Riqfinpro",#N/A,FALSE,"Tran"}</definedName>
    <definedName name="aj" localSheetId="25" hidden="1">{"Riqfin97",#N/A,FALSE,"Tran";"Riqfinpro",#N/A,FALSE,"Tran"}</definedName>
    <definedName name="aj" localSheetId="27" hidden="1">{"Riqfin97",#N/A,FALSE,"Tran";"Riqfinpro",#N/A,FALSE,"Tran"}</definedName>
    <definedName name="aj" localSheetId="29" hidden="1">{"Riqfin97",#N/A,FALSE,"Tran";"Riqfinpro",#N/A,FALSE,"Tran"}</definedName>
    <definedName name="aj" localSheetId="31" hidden="1">{"Riqfin97",#N/A,FALSE,"Tran";"Riqfinpro",#N/A,FALSE,"Tran"}</definedName>
    <definedName name="aj" localSheetId="32" hidden="1">{"Riqfin97",#N/A,FALSE,"Tran";"Riqfinpro",#N/A,FALSE,"Tran"}</definedName>
    <definedName name="aj" localSheetId="34" hidden="1">{"Riqfin97",#N/A,FALSE,"Tran";"Riqfinpro",#N/A,FALSE,"Tran"}</definedName>
    <definedName name="aj" localSheetId="35" hidden="1">{"Riqfin97",#N/A,FALSE,"Tran";"Riqfinpro",#N/A,FALSE,"Tran"}</definedName>
    <definedName name="aj" localSheetId="40" hidden="1">{"Riqfin97",#N/A,FALSE,"Tran";"Riqfinpro",#N/A,FALSE,"Tran"}</definedName>
    <definedName name="aj" localSheetId="41" hidden="1">{"Riqfin97",#N/A,FALSE,"Tran";"Riqfinpro",#N/A,FALSE,"Tran"}</definedName>
    <definedName name="aj" localSheetId="42" hidden="1">{"Riqfin97",#N/A,FALSE,"Tran";"Riqfinpro",#N/A,FALSE,"Tran"}</definedName>
    <definedName name="aj" localSheetId="43" hidden="1">{"Riqfin97",#N/A,FALSE,"Tran";"Riqfinpro",#N/A,FALSE,"Tran"}</definedName>
    <definedName name="aj" localSheetId="44" hidden="1">{"Riqfin97",#N/A,FALSE,"Tran";"Riqfinpro",#N/A,FALSE,"Tran"}</definedName>
    <definedName name="aj" localSheetId="45" hidden="1">{"Riqfin97",#N/A,FALSE,"Tran";"Riqfinpro",#N/A,FALSE,"Tran"}</definedName>
    <definedName name="aj" localSheetId="46" hidden="1">{"Riqfin97",#N/A,FALSE,"Tran";"Riqfinpro",#N/A,FALSE,"Tran"}</definedName>
    <definedName name="aj" localSheetId="47" hidden="1">{"Riqfin97",#N/A,FALSE,"Tran";"Riqfinpro",#N/A,FALSE,"Tran"}</definedName>
    <definedName name="aj" localSheetId="48" hidden="1">{"Riqfin97",#N/A,FALSE,"Tran";"Riqfinpro",#N/A,FALSE,"Tran"}</definedName>
    <definedName name="aj" localSheetId="52" hidden="1">{"Riqfin97",#N/A,FALSE,"Tran";"Riqfinpro",#N/A,FALSE,"Tran"}</definedName>
    <definedName name="aj" localSheetId="14" hidden="1">{"Riqfin97",#N/A,FALSE,"Tran";"Riqfinpro",#N/A,FALSE,"Tran"}</definedName>
    <definedName name="aj" localSheetId="56" hidden="1">{"Riqfin97",#N/A,FALSE,"Tran";"Riqfinpro",#N/A,FALSE,"Tran"}</definedName>
    <definedName name="aj" localSheetId="60" hidden="1">{"Riqfin97",#N/A,FALSE,"Tran";"Riqfinpro",#N/A,FALSE,"Tran"}</definedName>
    <definedName name="aj" localSheetId="62" hidden="1">{"Riqfin97",#N/A,FALSE,"Tran";"Riqfinpro",#N/A,FALSE,"Tran"}</definedName>
    <definedName name="aj" localSheetId="15" hidden="1">{"Riqfin97",#N/A,FALSE,"Tran";"Riqfinpro",#N/A,FALSE,"Tran"}</definedName>
    <definedName name="aj" localSheetId="64" hidden="1">{"Riqfin97",#N/A,FALSE,"Tran";"Riqfinpro",#N/A,FALSE,"Tran"}</definedName>
    <definedName name="aj" localSheetId="66" hidden="1">{"Riqfin97",#N/A,FALSE,"Tran";"Riqfinpro",#N/A,FALSE,"Tran"}</definedName>
    <definedName name="aj" localSheetId="16" hidden="1">{"Riqfin97",#N/A,FALSE,"Tran";"Riqfinpro",#N/A,FALSE,"Tran"}</definedName>
    <definedName name="aj" hidden="1">{"Riqfin97",#N/A,FALSE,"Tran";"Riqfinpro",#N/A,FALSE,"Tran"}</definedName>
    <definedName name="AJU00" localSheetId="35">#REF!</definedName>
    <definedName name="AJU00">#REF!</definedName>
    <definedName name="AJUSTE">[66]GYP!$A$2</definedName>
    <definedName name="AJUSTE2" localSheetId="8">[67]GYP!$A$2</definedName>
    <definedName name="AJUSTE2">[67]GYP!$A$2</definedName>
    <definedName name="AJUV00" localSheetId="8">#REF!</definedName>
    <definedName name="AJUV00" localSheetId="35">#REF!</definedName>
    <definedName name="AJUV00" localSheetId="42">#REF!</definedName>
    <definedName name="AJUV00" localSheetId="43">#REF!</definedName>
    <definedName name="AJUV00" localSheetId="44">#REF!</definedName>
    <definedName name="AJUV00">#REF!</definedName>
    <definedName name="AJUV97" localSheetId="8">#REF!</definedName>
    <definedName name="AJUV97" localSheetId="35">#REF!</definedName>
    <definedName name="AJUV97">#REF!</definedName>
    <definedName name="AJUV98" localSheetId="8">#REF!</definedName>
    <definedName name="AJUV98" localSheetId="35">#REF!</definedName>
    <definedName name="AJUV98">#REF!</definedName>
    <definedName name="AJUV99" localSheetId="35">#REF!</definedName>
    <definedName name="AJUV99">#REF!</definedName>
    <definedName name="al" localSheetId="74" hidden="1">{"Riqfin97",#N/A,FALSE,"Tran";"Riqfinpro",#N/A,FALSE,"Tran"}</definedName>
    <definedName name="al" localSheetId="76" hidden="1">{"Riqfin97",#N/A,FALSE,"Tran";"Riqfinpro",#N/A,FALSE,"Tran"}</definedName>
    <definedName name="al" localSheetId="10" hidden="1">{"Riqfin97",#N/A,FALSE,"Tran";"Riqfinpro",#N/A,FALSE,"Tran"}</definedName>
    <definedName name="al" localSheetId="28" hidden="1">{"Riqfin97",#N/A,FALSE,"Tran";"Riqfinpro",#N/A,FALSE,"Tran"}</definedName>
    <definedName name="al" localSheetId="8" hidden="1">{"Riqfin97",#N/A,FALSE,"Tran";"Riqfinpro",#N/A,FALSE,"Tran"}</definedName>
    <definedName name="al" localSheetId="25" hidden="1">{"Riqfin97",#N/A,FALSE,"Tran";"Riqfinpro",#N/A,FALSE,"Tran"}</definedName>
    <definedName name="al" localSheetId="27" hidden="1">{"Riqfin97",#N/A,FALSE,"Tran";"Riqfinpro",#N/A,FALSE,"Tran"}</definedName>
    <definedName name="al" localSheetId="29" hidden="1">{"Riqfin97",#N/A,FALSE,"Tran";"Riqfinpro",#N/A,FALSE,"Tran"}</definedName>
    <definedName name="al" localSheetId="31" hidden="1">{"Riqfin97",#N/A,FALSE,"Tran";"Riqfinpro",#N/A,FALSE,"Tran"}</definedName>
    <definedName name="al" localSheetId="32" hidden="1">{"Riqfin97",#N/A,FALSE,"Tran";"Riqfinpro",#N/A,FALSE,"Tran"}</definedName>
    <definedName name="al" localSheetId="34" hidden="1">{"Riqfin97",#N/A,FALSE,"Tran";"Riqfinpro",#N/A,FALSE,"Tran"}</definedName>
    <definedName name="al" localSheetId="35" hidden="1">{"Riqfin97",#N/A,FALSE,"Tran";"Riqfinpro",#N/A,FALSE,"Tran"}</definedName>
    <definedName name="al" localSheetId="40" hidden="1">{"Riqfin97",#N/A,FALSE,"Tran";"Riqfinpro",#N/A,FALSE,"Tran"}</definedName>
    <definedName name="al" localSheetId="41" hidden="1">{"Riqfin97",#N/A,FALSE,"Tran";"Riqfinpro",#N/A,FALSE,"Tran"}</definedName>
    <definedName name="al" localSheetId="42" hidden="1">{"Riqfin97",#N/A,FALSE,"Tran";"Riqfinpro",#N/A,FALSE,"Tran"}</definedName>
    <definedName name="al" localSheetId="43" hidden="1">{"Riqfin97",#N/A,FALSE,"Tran";"Riqfinpro",#N/A,FALSE,"Tran"}</definedName>
    <definedName name="al" localSheetId="44" hidden="1">{"Riqfin97",#N/A,FALSE,"Tran";"Riqfinpro",#N/A,FALSE,"Tran"}</definedName>
    <definedName name="al" localSheetId="45" hidden="1">{"Riqfin97",#N/A,FALSE,"Tran";"Riqfinpro",#N/A,FALSE,"Tran"}</definedName>
    <definedName name="al" localSheetId="46" hidden="1">{"Riqfin97",#N/A,FALSE,"Tran";"Riqfinpro",#N/A,FALSE,"Tran"}</definedName>
    <definedName name="al" localSheetId="47" hidden="1">{"Riqfin97",#N/A,FALSE,"Tran";"Riqfinpro",#N/A,FALSE,"Tran"}</definedName>
    <definedName name="al" localSheetId="48" hidden="1">{"Riqfin97",#N/A,FALSE,"Tran";"Riqfinpro",#N/A,FALSE,"Tran"}</definedName>
    <definedName name="al" localSheetId="52" hidden="1">{"Riqfin97",#N/A,FALSE,"Tran";"Riqfinpro",#N/A,FALSE,"Tran"}</definedName>
    <definedName name="al" localSheetId="14" hidden="1">{"Riqfin97",#N/A,FALSE,"Tran";"Riqfinpro",#N/A,FALSE,"Tran"}</definedName>
    <definedName name="al" localSheetId="56" hidden="1">{"Riqfin97",#N/A,FALSE,"Tran";"Riqfinpro",#N/A,FALSE,"Tran"}</definedName>
    <definedName name="al" localSheetId="60" hidden="1">{"Riqfin97",#N/A,FALSE,"Tran";"Riqfinpro",#N/A,FALSE,"Tran"}</definedName>
    <definedName name="al" localSheetId="62" hidden="1">{"Riqfin97",#N/A,FALSE,"Tran";"Riqfinpro",#N/A,FALSE,"Tran"}</definedName>
    <definedName name="al" localSheetId="15" hidden="1">{"Riqfin97",#N/A,FALSE,"Tran";"Riqfinpro",#N/A,FALSE,"Tran"}</definedName>
    <definedName name="al" localSheetId="64" hidden="1">{"Riqfin97",#N/A,FALSE,"Tran";"Riqfinpro",#N/A,FALSE,"Tran"}</definedName>
    <definedName name="al" localSheetId="66" hidden="1">{"Riqfin97",#N/A,FALSE,"Tran";"Riqfinpro",#N/A,FALSE,"Tran"}</definedName>
    <definedName name="al" localSheetId="16" hidden="1">{"Riqfin97",#N/A,FALSE,"Tran";"Riqfinpro",#N/A,FALSE,"Tran"}</definedName>
    <definedName name="al" hidden="1">{"Riqfin97",#N/A,FALSE,"Tran";"Riqfinpro",#N/A,FALSE,"Tran"}</definedName>
    <definedName name="alimento">#N/A</definedName>
    <definedName name="alj" localSheetId="74" hidden="1">{"Riqfin97",#N/A,FALSE,"Tran";"Riqfinpro",#N/A,FALSE,"Tran"}</definedName>
    <definedName name="alj" localSheetId="76" hidden="1">{"Riqfin97",#N/A,FALSE,"Tran";"Riqfinpro",#N/A,FALSE,"Tran"}</definedName>
    <definedName name="alj" localSheetId="28" hidden="1">{"Riqfin97",#N/A,FALSE,"Tran";"Riqfinpro",#N/A,FALSE,"Tran"}</definedName>
    <definedName name="alj" localSheetId="8" hidden="1">{"Riqfin97",#N/A,FALSE,"Tran";"Riqfinpro",#N/A,FALSE,"Tran"}</definedName>
    <definedName name="alj" localSheetId="25" hidden="1">{"Riqfin97",#N/A,FALSE,"Tran";"Riqfinpro",#N/A,FALSE,"Tran"}</definedName>
    <definedName name="alj" localSheetId="27" hidden="1">{"Riqfin97",#N/A,FALSE,"Tran";"Riqfinpro",#N/A,FALSE,"Tran"}</definedName>
    <definedName name="alj" localSheetId="29" hidden="1">{"Riqfin97",#N/A,FALSE,"Tran";"Riqfinpro",#N/A,FALSE,"Tran"}</definedName>
    <definedName name="alj" localSheetId="31" hidden="1">{"Riqfin97",#N/A,FALSE,"Tran";"Riqfinpro",#N/A,FALSE,"Tran"}</definedName>
    <definedName name="alj" localSheetId="32" hidden="1">{"Riqfin97",#N/A,FALSE,"Tran";"Riqfinpro",#N/A,FALSE,"Tran"}</definedName>
    <definedName name="alj" localSheetId="34" hidden="1">{"Riqfin97",#N/A,FALSE,"Tran";"Riqfinpro",#N/A,FALSE,"Tran"}</definedName>
    <definedName name="alj" localSheetId="35" hidden="1">{"Riqfin97",#N/A,FALSE,"Tran";"Riqfinpro",#N/A,FALSE,"Tran"}</definedName>
    <definedName name="alj" localSheetId="40" hidden="1">{"Riqfin97",#N/A,FALSE,"Tran";"Riqfinpro",#N/A,FALSE,"Tran"}</definedName>
    <definedName name="alj" localSheetId="41" hidden="1">{"Riqfin97",#N/A,FALSE,"Tran";"Riqfinpro",#N/A,FALSE,"Tran"}</definedName>
    <definedName name="alj" localSheetId="42" hidden="1">{"Riqfin97",#N/A,FALSE,"Tran";"Riqfinpro",#N/A,FALSE,"Tran"}</definedName>
    <definedName name="alj" localSheetId="43" hidden="1">{"Riqfin97",#N/A,FALSE,"Tran";"Riqfinpro",#N/A,FALSE,"Tran"}</definedName>
    <definedName name="alj" localSheetId="44" hidden="1">{"Riqfin97",#N/A,FALSE,"Tran";"Riqfinpro",#N/A,FALSE,"Tran"}</definedName>
    <definedName name="alj" localSheetId="45" hidden="1">{"Riqfin97",#N/A,FALSE,"Tran";"Riqfinpro",#N/A,FALSE,"Tran"}</definedName>
    <definedName name="alj" localSheetId="46" hidden="1">{"Riqfin97",#N/A,FALSE,"Tran";"Riqfinpro",#N/A,FALSE,"Tran"}</definedName>
    <definedName name="alj" localSheetId="47" hidden="1">{"Riqfin97",#N/A,FALSE,"Tran";"Riqfinpro",#N/A,FALSE,"Tran"}</definedName>
    <definedName name="alj" localSheetId="48" hidden="1">{"Riqfin97",#N/A,FALSE,"Tran";"Riqfinpro",#N/A,FALSE,"Tran"}</definedName>
    <definedName name="alj" localSheetId="52" hidden="1">{"Riqfin97",#N/A,FALSE,"Tran";"Riqfinpro",#N/A,FALSE,"Tran"}</definedName>
    <definedName name="alj" localSheetId="14" hidden="1">{"Riqfin97",#N/A,FALSE,"Tran";"Riqfinpro",#N/A,FALSE,"Tran"}</definedName>
    <definedName name="alj" localSheetId="56" hidden="1">{"Riqfin97",#N/A,FALSE,"Tran";"Riqfinpro",#N/A,FALSE,"Tran"}</definedName>
    <definedName name="alj" localSheetId="60" hidden="1">{"Riqfin97",#N/A,FALSE,"Tran";"Riqfinpro",#N/A,FALSE,"Tran"}</definedName>
    <definedName name="alj" localSheetId="62" hidden="1">{"Riqfin97",#N/A,FALSE,"Tran";"Riqfinpro",#N/A,FALSE,"Tran"}</definedName>
    <definedName name="alj" localSheetId="15" hidden="1">{"Riqfin97",#N/A,FALSE,"Tran";"Riqfinpro",#N/A,FALSE,"Tran"}</definedName>
    <definedName name="alj" localSheetId="64" hidden="1">{"Riqfin97",#N/A,FALSE,"Tran";"Riqfinpro",#N/A,FALSE,"Tran"}</definedName>
    <definedName name="alj" localSheetId="66" hidden="1">{"Riqfin97",#N/A,FALSE,"Tran";"Riqfinpro",#N/A,FALSE,"Tran"}</definedName>
    <definedName name="alj" localSheetId="16" hidden="1">{"Riqfin97",#N/A,FALSE,"Tran";"Riqfinpro",#N/A,FALSE,"Tran"}</definedName>
    <definedName name="alj" hidden="1">{"Riqfin97",#N/A,FALSE,"Tran";"Riqfinpro",#N/A,FALSE,"Tran"}</definedName>
    <definedName name="ALL" localSheetId="10">#REF!</definedName>
    <definedName name="ALL">'[5]Imp:DSA output'!$C$9:$R$464</definedName>
    <definedName name="ALLBIRR" localSheetId="76">#REF!</definedName>
    <definedName name="ALLBIRR" localSheetId="8">#REF!</definedName>
    <definedName name="ALLBIRR" localSheetId="25">#REF!</definedName>
    <definedName name="ALLBIRR" localSheetId="31">#REF!</definedName>
    <definedName name="ALLBIRR" localSheetId="32">#REF!</definedName>
    <definedName name="ALLBIRR" localSheetId="34">#REF!</definedName>
    <definedName name="ALLBIRR" localSheetId="35">#REF!</definedName>
    <definedName name="ALLBIRR" localSheetId="40">#REF!</definedName>
    <definedName name="ALLBIRR" localSheetId="41">#REF!</definedName>
    <definedName name="ALLBIRR" localSheetId="42">#REF!</definedName>
    <definedName name="ALLBIRR" localSheetId="43">#REF!</definedName>
    <definedName name="ALLBIRR" localSheetId="45">#REF!</definedName>
    <definedName name="ALLBIRR" localSheetId="46">#REF!</definedName>
    <definedName name="ALLBIRR" localSheetId="48">#REF!</definedName>
    <definedName name="ALLBIRR" localSheetId="52">#REF!</definedName>
    <definedName name="ALLBIRR" localSheetId="14">#REF!</definedName>
    <definedName name="ALLBIRR" localSheetId="56">#REF!</definedName>
    <definedName name="ALLBIRR" localSheetId="15">#REF!</definedName>
    <definedName name="ALLBIRR" localSheetId="66">#REF!</definedName>
    <definedName name="ALLBIRR">#REF!</definedName>
    <definedName name="AllData" localSheetId="76">#REF!</definedName>
    <definedName name="AllData" localSheetId="8">#REF!</definedName>
    <definedName name="AllData" localSheetId="25">#REF!</definedName>
    <definedName name="AllData" localSheetId="31">#REF!</definedName>
    <definedName name="AllData" localSheetId="32">#REF!</definedName>
    <definedName name="AllData" localSheetId="34">#REF!</definedName>
    <definedName name="AllData" localSheetId="35">#REF!</definedName>
    <definedName name="AllData" localSheetId="40">#REF!</definedName>
    <definedName name="AllData" localSheetId="41">#REF!</definedName>
    <definedName name="AllData" localSheetId="42">#REF!</definedName>
    <definedName name="AllData" localSheetId="43">#REF!</definedName>
    <definedName name="AllData" localSheetId="45">#REF!</definedName>
    <definedName name="AllData" localSheetId="46">#REF!</definedName>
    <definedName name="AllData" localSheetId="48">#REF!</definedName>
    <definedName name="AllData" localSheetId="52">#REF!</definedName>
    <definedName name="AllData" localSheetId="14">#REF!</definedName>
    <definedName name="AllData" localSheetId="56">#REF!</definedName>
    <definedName name="AllData" localSheetId="15">#REF!</definedName>
    <definedName name="AllData" localSheetId="66">#REF!</definedName>
    <definedName name="AllData">#REF!</definedName>
    <definedName name="ALLSDR" localSheetId="76">#REF!</definedName>
    <definedName name="ALLSDR" localSheetId="8">#REF!</definedName>
    <definedName name="ALLSDR" localSheetId="25">#REF!</definedName>
    <definedName name="ALLSDR" localSheetId="31">#REF!</definedName>
    <definedName name="ALLSDR" localSheetId="32">#REF!</definedName>
    <definedName name="ALLSDR" localSheetId="34">#REF!</definedName>
    <definedName name="ALLSDR" localSheetId="35">#REF!</definedName>
    <definedName name="ALLSDR" localSheetId="40">#REF!</definedName>
    <definedName name="ALLSDR" localSheetId="41">#REF!</definedName>
    <definedName name="ALLSDR" localSheetId="42">#REF!</definedName>
    <definedName name="ALLSDR" localSheetId="43">#REF!</definedName>
    <definedName name="ALLSDR" localSheetId="45">#REF!</definedName>
    <definedName name="ALLSDR" localSheetId="46">#REF!</definedName>
    <definedName name="ALLSDR" localSheetId="48">#REF!</definedName>
    <definedName name="ALLSDR" localSheetId="52">#REF!</definedName>
    <definedName name="ALLSDR" localSheetId="14">#REF!</definedName>
    <definedName name="ALLSDR" localSheetId="56">#REF!</definedName>
    <definedName name="ALLSDR" localSheetId="15">#REF!</definedName>
    <definedName name="ALLSDR">#REF!</definedName>
    <definedName name="alpha">'[68]Int rate table spreads'!$C$7</definedName>
    <definedName name="ALRM" localSheetId="8">#REF!</definedName>
    <definedName name="ALRM" localSheetId="35">#REF!</definedName>
    <definedName name="ALRM" localSheetId="42">#REF!</definedName>
    <definedName name="ALRM" localSheetId="43">#REF!</definedName>
    <definedName name="ALRM" localSheetId="44">#REF!</definedName>
    <definedName name="ALRM">#REF!</definedName>
    <definedName name="alter3a" localSheetId="8">#REF!</definedName>
    <definedName name="alter3a" localSheetId="35">#REF!</definedName>
    <definedName name="alter3a">#REF!</definedName>
    <definedName name="alter3b" localSheetId="8">#REF!</definedName>
    <definedName name="alter3b" localSheetId="35">#REF!</definedName>
    <definedName name="alter3b">#REF!</definedName>
    <definedName name="ALTNGDP_R" localSheetId="8">[69]Q1!#REF!</definedName>
    <definedName name="ALTNGDP_R">[69]Q1!#REF!</definedName>
    <definedName name="ALTPCPI" localSheetId="8">[69]Q3!#REF!</definedName>
    <definedName name="ALTPCPI">[69]Q3!#REF!</definedName>
    <definedName name="amort" localSheetId="8">#REF!</definedName>
    <definedName name="amort" localSheetId="35">#REF!</definedName>
    <definedName name="amort" localSheetId="42">#REF!</definedName>
    <definedName name="amort" localSheetId="43">#REF!</definedName>
    <definedName name="amort" localSheetId="44">#REF!</definedName>
    <definedName name="amort">#REF!</definedName>
    <definedName name="AMORTI" localSheetId="76">#REF!</definedName>
    <definedName name="Amorti" localSheetId="10">[70]info!#REF!</definedName>
    <definedName name="AMORTI" localSheetId="8">#REF!</definedName>
    <definedName name="AMORTI" localSheetId="25">#REF!</definedName>
    <definedName name="AMORTI" localSheetId="31">#REF!</definedName>
    <definedName name="AMORTI" localSheetId="32">#REF!</definedName>
    <definedName name="AMORTI" localSheetId="34">#REF!</definedName>
    <definedName name="AMORTI" localSheetId="35">#REF!</definedName>
    <definedName name="AMORTI" localSheetId="40">#REF!</definedName>
    <definedName name="AMORTI" localSheetId="41">#REF!</definedName>
    <definedName name="AMORTI" localSheetId="42">#REF!</definedName>
    <definedName name="AMORTI" localSheetId="43">#REF!</definedName>
    <definedName name="AMORTI" localSheetId="44">#REF!</definedName>
    <definedName name="AMORTI" localSheetId="45">#REF!</definedName>
    <definedName name="AMORTI" localSheetId="46">#REF!</definedName>
    <definedName name="AMORTI" localSheetId="47">#REF!</definedName>
    <definedName name="AMORTI" localSheetId="48">#REF!</definedName>
    <definedName name="AMORTI" localSheetId="52">#REF!</definedName>
    <definedName name="AMORTI" localSheetId="14">#REF!</definedName>
    <definedName name="AMORTI" localSheetId="56">#REF!</definedName>
    <definedName name="AMORTI" localSheetId="15">#REF!</definedName>
    <definedName name="AMORTI" localSheetId="66">#REF!</definedName>
    <definedName name="AMORTI">#REF!</definedName>
    <definedName name="AMPO5">"Gráfico 8"</definedName>
    <definedName name="AMTZ_NEW">[71]Debt!#REF!</definedName>
    <definedName name="AMTZ_OLD">[71]Debt!#REF!</definedName>
    <definedName name="AMTZ_TOT">[71]Debt!#REF!</definedName>
    <definedName name="ANEXO2" localSheetId="76">[72]BCP!#REF!</definedName>
    <definedName name="ANEXO2" localSheetId="8">[72]BCP!#REF!</definedName>
    <definedName name="ANEXO2" localSheetId="25">[72]BCP!#REF!</definedName>
    <definedName name="ANEXO2" localSheetId="31">[72]BCP!#REF!</definedName>
    <definedName name="ANEXO2" localSheetId="35">[72]BCP!#REF!</definedName>
    <definedName name="ANEXO2" localSheetId="40">[72]BCP!#REF!</definedName>
    <definedName name="ANEXO2" localSheetId="45">[72]BCP!#REF!</definedName>
    <definedName name="ANEXO2" localSheetId="46">[72]BCP!#REF!</definedName>
    <definedName name="ANEXO2" localSheetId="47">[72]BCP!#REF!</definedName>
    <definedName name="ANEXO2" localSheetId="14">[72]BCP!#REF!</definedName>
    <definedName name="ANEXO2" localSheetId="15">[72]BCP!#REF!</definedName>
    <definedName name="ANEXO2" localSheetId="66">[72]BCP!#REF!</definedName>
    <definedName name="ANEXO2">[72]BCP!#REF!</definedName>
    <definedName name="ANEXO3">#N/A</definedName>
    <definedName name="ANEXO4">#N/A</definedName>
    <definedName name="ANEXO5">#N/A</definedName>
    <definedName name="ANEXO6">#N/A</definedName>
    <definedName name="annual" localSheetId="8">[73]Contribution!$C$326:$DC$340</definedName>
    <definedName name="annual">[73]Contribution!$C$326:$DC$340</definedName>
    <definedName name="ANO00" localSheetId="8">#REF!</definedName>
    <definedName name="ANO00" localSheetId="35">#REF!</definedName>
    <definedName name="ANO00" localSheetId="42">#REF!</definedName>
    <definedName name="ANO00" localSheetId="43">#REF!</definedName>
    <definedName name="ANO00" localSheetId="44">#REF!</definedName>
    <definedName name="ANO00">#REF!</definedName>
    <definedName name="ANO00A" localSheetId="8">#REF!</definedName>
    <definedName name="ANO00A" localSheetId="35">#REF!</definedName>
    <definedName name="ANO00A">#REF!</definedName>
    <definedName name="ANO00B" localSheetId="8">#REF!</definedName>
    <definedName name="ANO00B" localSheetId="35">#REF!</definedName>
    <definedName name="ANO00B">#REF!</definedName>
    <definedName name="ANO97A" localSheetId="35">#REF!</definedName>
    <definedName name="ANO97A">#REF!</definedName>
    <definedName name="ANO97B" localSheetId="35">#REF!</definedName>
    <definedName name="ANO97B">#REF!</definedName>
    <definedName name="ANO98A" localSheetId="35">#REF!</definedName>
    <definedName name="ANO98A">#REF!</definedName>
    <definedName name="ANO98B" localSheetId="35">#REF!</definedName>
    <definedName name="ANO98B">#REF!</definedName>
    <definedName name="ANO99A" localSheetId="35">#REF!</definedName>
    <definedName name="ANO99A">#REF!</definedName>
    <definedName name="ANO99B" localSheetId="35">#REF!</definedName>
    <definedName name="ANO99B">#REF!</definedName>
    <definedName name="anual1">#N/A</definedName>
    <definedName name="AÑO">'[59]Federal-r'!$HE$5487</definedName>
    <definedName name="Apalancamiento">'[61]Ranking Bancario'!$R$6:$V$54</definedName>
    <definedName name="apigraphs">#N/A</definedName>
    <definedName name="appendix">[40]QNEWLOR!$J$3:$AU$7,[40]QNEWLOR!$J$21:$AU$77,[40]QNEWLOR!$J$91:$AU$149</definedName>
    <definedName name="APU" localSheetId="8">#REF!</definedName>
    <definedName name="APU" localSheetId="35">#REF!</definedName>
    <definedName name="APU" localSheetId="42">#REF!</definedName>
    <definedName name="APU" localSheetId="43">#REF!</definedName>
    <definedName name="APU" localSheetId="44">#REF!</definedName>
    <definedName name="APU">#REF!</definedName>
    <definedName name="AR">[74]ARBOL!$C$3</definedName>
    <definedName name="Arbol">'[61]Arbol Rentabilidad'!$B$6:$H$68</definedName>
    <definedName name="_xlnm.Print_Area" localSheetId="10">#REF!</definedName>
    <definedName name="_xlnm.Print_Area">[75]MONTHLY!$A$2:$U$25,[75]MONTHLY!$A$29:$U$66,[75]MONTHLY!$A$71:$U$124,[75]MONTHLY!$A$127:$U$180,[75]MONTHLY!$A$183:$U$238,[75]MONTHLY!$A$244:$U$287,[75]MONTHLY!$A$291:$U$330</definedName>
    <definedName name="area_de_impressaoEST" localSheetId="8">#REF!</definedName>
    <definedName name="area_de_impressaoEST" localSheetId="35">#REF!</definedName>
    <definedName name="area_de_impressaoEST" localSheetId="42">#REF!</definedName>
    <definedName name="area_de_impressaoEST" localSheetId="43">#REF!</definedName>
    <definedName name="area_de_impressaoEST" localSheetId="44">#REF!</definedName>
    <definedName name="area_de_impressaoEST">#REF!</definedName>
    <definedName name="Área_impressão_DIR" localSheetId="8">#REF!</definedName>
    <definedName name="Área_impressão_DIR" localSheetId="35">#REF!</definedName>
    <definedName name="Área_impressão_DIR">#REF!</definedName>
    <definedName name="AREACONSTRUCCIO" localSheetId="76">#REF!</definedName>
    <definedName name="AREACONSTRUCCIO" localSheetId="8">#REF!</definedName>
    <definedName name="AREACONSTRUCCIO" localSheetId="25">#REF!</definedName>
    <definedName name="AREACONSTRUCCIO" localSheetId="31">#REF!</definedName>
    <definedName name="AREACONSTRUCCIO" localSheetId="32">#REF!</definedName>
    <definedName name="AREACONSTRUCCIO" localSheetId="34">#REF!</definedName>
    <definedName name="AREACONSTRUCCIO" localSheetId="35">#REF!</definedName>
    <definedName name="AREACONSTRUCCIO" localSheetId="40">#REF!</definedName>
    <definedName name="AREACONSTRUCCIO" localSheetId="43">#REF!</definedName>
    <definedName name="AREACONSTRUCCIO" localSheetId="45">#REF!</definedName>
    <definedName name="AREACONSTRUCCIO" localSheetId="46">#REF!</definedName>
    <definedName name="AREACONSTRUCCIO" localSheetId="52">#REF!</definedName>
    <definedName name="AREACONSTRUCCIO" localSheetId="14">#REF!</definedName>
    <definedName name="AREACONSTRUCCIO" localSheetId="15">#REF!</definedName>
    <definedName name="AREACONSTRUCCIO" localSheetId="66">#REF!</definedName>
    <definedName name="AREACONSTRUCCIO">#REF!</definedName>
    <definedName name="ARREC98" localSheetId="35">#REF!</definedName>
    <definedName name="ARREC98">#REF!</definedName>
    <definedName name="ARREC99" localSheetId="35">#REF!</definedName>
    <definedName name="ARREC99">#REF!</definedName>
    <definedName name="as" localSheetId="76" hidden="1">'[76]Fax a enviar'!#REF!</definedName>
    <definedName name="as" localSheetId="10" hidden="1">{"Minpmon",#N/A,FALSE,"Monthinput"}</definedName>
    <definedName name="as" localSheetId="25" hidden="1">'[76]Fax a enviar'!#REF!</definedName>
    <definedName name="as" localSheetId="31" hidden="1">'[76]Fax a enviar'!#REF!</definedName>
    <definedName name="as" localSheetId="41" hidden="1">'[77]Fax a enviar'!#REF!</definedName>
    <definedName name="as" localSheetId="42" hidden="1">'[77]Fax a enviar'!#REF!</definedName>
    <definedName name="as" localSheetId="43" hidden="1">'[77]Fax a enviar'!#REF!</definedName>
    <definedName name="as" localSheetId="46" hidden="1">'[76]Fax a enviar'!#REF!</definedName>
    <definedName name="as" localSheetId="48" hidden="1">'[77]Fax a enviar'!#REF!</definedName>
    <definedName name="as" localSheetId="52" hidden="1">'[77]Fax a enviar'!#REF!</definedName>
    <definedName name="as" localSheetId="14" hidden="1">'[76]Fax a enviar'!#REF!</definedName>
    <definedName name="as" localSheetId="56" hidden="1">'[77]Fax a enviar'!#REF!</definedName>
    <definedName name="as" localSheetId="15" hidden="1">'[76]Fax a enviar'!#REF!</definedName>
    <definedName name="as" localSheetId="66" hidden="1">'[76]Fax a enviar'!#REF!</definedName>
    <definedName name="as" hidden="1">'[76]Fax a enviar'!#REF!</definedName>
    <definedName name="ASAU" localSheetId="76">#REF!</definedName>
    <definedName name="ASAU" localSheetId="10">#REF!</definedName>
    <definedName name="ASAU" localSheetId="8">#REF!</definedName>
    <definedName name="ASAU" localSheetId="25">#REF!</definedName>
    <definedName name="ASAU" localSheetId="31">#REF!</definedName>
    <definedName name="ASAU" localSheetId="32">#REF!</definedName>
    <definedName name="ASAU" localSheetId="34">#REF!</definedName>
    <definedName name="ASAU" localSheetId="35">#REF!</definedName>
    <definedName name="ASAU" localSheetId="40">#REF!</definedName>
    <definedName name="ASAU" localSheetId="41">#REF!</definedName>
    <definedName name="ASAU" localSheetId="42">#REF!</definedName>
    <definedName name="ASAU" localSheetId="43">#REF!</definedName>
    <definedName name="ASAU" localSheetId="45">#REF!</definedName>
    <definedName name="ASAU" localSheetId="46">#REF!</definedName>
    <definedName name="ASAU" localSheetId="48">#REF!</definedName>
    <definedName name="ASAU" localSheetId="52">#REF!</definedName>
    <definedName name="ASAU" localSheetId="14">#REF!</definedName>
    <definedName name="ASAU" localSheetId="56">#REF!</definedName>
    <definedName name="ASAU" localSheetId="15">#REF!</definedName>
    <definedName name="ASAU" localSheetId="66">#REF!</definedName>
    <definedName name="ASAU">#REF!</definedName>
    <definedName name="ASAU1" localSheetId="76">#REF!</definedName>
    <definedName name="ASAU1" localSheetId="10">#REF!</definedName>
    <definedName name="ASAU1" localSheetId="25">#REF!</definedName>
    <definedName name="ASAU1" localSheetId="31">#REF!</definedName>
    <definedName name="ASAU1" localSheetId="32">#REF!</definedName>
    <definedName name="ASAU1" localSheetId="34">#REF!</definedName>
    <definedName name="ASAU1" localSheetId="35">#REF!</definedName>
    <definedName name="ASAU1" localSheetId="40">#REF!</definedName>
    <definedName name="ASAU1" localSheetId="41">#REF!</definedName>
    <definedName name="ASAU1" localSheetId="42">#REF!</definedName>
    <definedName name="ASAU1" localSheetId="43">#REF!</definedName>
    <definedName name="ASAU1" localSheetId="45">#REF!</definedName>
    <definedName name="ASAU1" localSheetId="46">#REF!</definedName>
    <definedName name="ASAU1" localSheetId="48">#REF!</definedName>
    <definedName name="ASAU1" localSheetId="52">#REF!</definedName>
    <definedName name="ASAU1" localSheetId="14">#REF!</definedName>
    <definedName name="ASAU1" localSheetId="56">#REF!</definedName>
    <definedName name="ASAU1" localSheetId="15">#REF!</definedName>
    <definedName name="ASAU1" localSheetId="66">#REF!</definedName>
    <definedName name="ASAU1">#REF!</definedName>
    <definedName name="asd" localSheetId="76">#REF!</definedName>
    <definedName name="asd" localSheetId="10">#N/A</definedName>
    <definedName name="asd" localSheetId="25">#REF!</definedName>
    <definedName name="asd" localSheetId="31">#REF!</definedName>
    <definedName name="asd" localSheetId="32">#REF!</definedName>
    <definedName name="asd" localSheetId="34">#REF!</definedName>
    <definedName name="asd" localSheetId="35">#REF!</definedName>
    <definedName name="asd" localSheetId="40">#REF!</definedName>
    <definedName name="asd" localSheetId="41">#REF!</definedName>
    <definedName name="asd" localSheetId="42">#REF!</definedName>
    <definedName name="asd" localSheetId="43">#REF!</definedName>
    <definedName name="asd" localSheetId="45">#REF!</definedName>
    <definedName name="asd" localSheetId="46">#REF!</definedName>
    <definedName name="asd" localSheetId="47">#REF!</definedName>
    <definedName name="asd" localSheetId="48">#REF!</definedName>
    <definedName name="asd" localSheetId="52">#REF!</definedName>
    <definedName name="asd" localSheetId="14">#REF!</definedName>
    <definedName name="asd" localSheetId="56">#REF!</definedName>
    <definedName name="asd" localSheetId="15">#REF!</definedName>
    <definedName name="asd">#REF!</definedName>
    <definedName name="ASDF" localSheetId="35">#REF!</definedName>
    <definedName name="ASDF">#REF!</definedName>
    <definedName name="ASDFG" localSheetId="35">#REF!</definedName>
    <definedName name="ASDFG">#REF!</definedName>
    <definedName name="asdrae" localSheetId="76" hidden="1">#REF!</definedName>
    <definedName name="asdrae" localSheetId="25" hidden="1">#REF!</definedName>
    <definedName name="asdrae" localSheetId="31" hidden="1">#REF!</definedName>
    <definedName name="asdrae" localSheetId="32" hidden="1">#REF!</definedName>
    <definedName name="asdrae" localSheetId="34" hidden="1">#REF!</definedName>
    <definedName name="asdrae" localSheetId="35" hidden="1">#REF!</definedName>
    <definedName name="asdrae" localSheetId="40" hidden="1">#REF!</definedName>
    <definedName name="asdrae" localSheetId="41" hidden="1">#REF!</definedName>
    <definedName name="asdrae" localSheetId="42" hidden="1">#REF!</definedName>
    <definedName name="asdrae" localSheetId="43" hidden="1">#REF!</definedName>
    <definedName name="asdrae" localSheetId="45" hidden="1">#REF!</definedName>
    <definedName name="asdrae" localSheetId="46" hidden="1">#REF!</definedName>
    <definedName name="asdrae" localSheetId="48" hidden="1">#REF!</definedName>
    <definedName name="asdrae" localSheetId="52" hidden="1">#REF!</definedName>
    <definedName name="asdrae" localSheetId="14" hidden="1">#REF!</definedName>
    <definedName name="asdrae" localSheetId="56" hidden="1">#REF!</definedName>
    <definedName name="asdrae" localSheetId="15" hidden="1">#REF!</definedName>
    <definedName name="asdrae" hidden="1">#REF!</definedName>
    <definedName name="asdrra" localSheetId="76">#REF!</definedName>
    <definedName name="asdrra" localSheetId="25">#REF!</definedName>
    <definedName name="asdrra" localSheetId="31">#REF!</definedName>
    <definedName name="asdrra" localSheetId="32">#REF!</definedName>
    <definedName name="asdrra" localSheetId="34">#REF!</definedName>
    <definedName name="asdrra" localSheetId="35">#REF!</definedName>
    <definedName name="asdrra" localSheetId="40">#REF!</definedName>
    <definedName name="asdrra" localSheetId="41">#REF!</definedName>
    <definedName name="asdrra" localSheetId="42">#REF!</definedName>
    <definedName name="asdrra" localSheetId="43">#REF!</definedName>
    <definedName name="asdrra" localSheetId="45">#REF!</definedName>
    <definedName name="asdrra" localSheetId="46">#REF!</definedName>
    <definedName name="asdrra" localSheetId="48">#REF!</definedName>
    <definedName name="asdrra" localSheetId="52">#REF!</definedName>
    <definedName name="asdrra" localSheetId="14">#REF!</definedName>
    <definedName name="asdrra" localSheetId="56">#REF!</definedName>
    <definedName name="asdrra" localSheetId="15">#REF!</definedName>
    <definedName name="asdrra">#REF!</definedName>
    <definedName name="ase" localSheetId="76">#REF!</definedName>
    <definedName name="ase" localSheetId="25">#REF!</definedName>
    <definedName name="ase" localSheetId="31">#REF!</definedName>
    <definedName name="ase" localSheetId="32">#REF!</definedName>
    <definedName name="ase" localSheetId="34">#REF!</definedName>
    <definedName name="ase" localSheetId="35">#REF!</definedName>
    <definedName name="ase" localSheetId="40">#REF!</definedName>
    <definedName name="ase" localSheetId="41">#REF!</definedName>
    <definedName name="ase" localSheetId="42">#REF!</definedName>
    <definedName name="ase" localSheetId="43">#REF!</definedName>
    <definedName name="ase" localSheetId="45">#REF!</definedName>
    <definedName name="ase" localSheetId="46">#REF!</definedName>
    <definedName name="ase" localSheetId="48">#REF!</definedName>
    <definedName name="ase" localSheetId="52">#REF!</definedName>
    <definedName name="ase" localSheetId="14">#REF!</definedName>
    <definedName name="ase" localSheetId="56">#REF!</definedName>
    <definedName name="ase" localSheetId="15">#REF!</definedName>
    <definedName name="ase">#REF!</definedName>
    <definedName name="aser" localSheetId="76">#REF!</definedName>
    <definedName name="aser" localSheetId="25">#REF!</definedName>
    <definedName name="aser" localSheetId="31">#REF!</definedName>
    <definedName name="aser" localSheetId="32">#REF!</definedName>
    <definedName name="aser" localSheetId="34">#REF!</definedName>
    <definedName name="aser" localSheetId="35">#REF!</definedName>
    <definedName name="aser" localSheetId="40">#REF!</definedName>
    <definedName name="aser" localSheetId="41">#REF!</definedName>
    <definedName name="aser" localSheetId="42">#REF!</definedName>
    <definedName name="aser" localSheetId="43">#REF!</definedName>
    <definedName name="aser" localSheetId="45">#REF!</definedName>
    <definedName name="aser" localSheetId="46">#REF!</definedName>
    <definedName name="aser" localSheetId="48">#REF!</definedName>
    <definedName name="aser" localSheetId="52">#REF!</definedName>
    <definedName name="aser" localSheetId="14">#REF!</definedName>
    <definedName name="aser" localSheetId="56">#REF!</definedName>
    <definedName name="aser" localSheetId="15">#REF!</definedName>
    <definedName name="aser">#REF!</definedName>
    <definedName name="AsignadoA" localSheetId="76">#REF!</definedName>
    <definedName name="AsignadoA" localSheetId="25">#REF!</definedName>
    <definedName name="AsignadoA" localSheetId="31">#REF!</definedName>
    <definedName name="AsignadoA" localSheetId="32">#REF!</definedName>
    <definedName name="AsignadoA" localSheetId="34">#REF!</definedName>
    <definedName name="AsignadoA" localSheetId="35">#REF!</definedName>
    <definedName name="AsignadoA" localSheetId="40">#REF!</definedName>
    <definedName name="AsignadoA" localSheetId="45">#REF!</definedName>
    <definedName name="AsignadoA" localSheetId="14">#REF!</definedName>
    <definedName name="AsignadoA" localSheetId="15">#REF!</definedName>
    <definedName name="AsignadoA">#REF!</definedName>
    <definedName name="ASO" localSheetId="76">#REF!</definedName>
    <definedName name="ASO" localSheetId="25">#REF!</definedName>
    <definedName name="ASO" localSheetId="31">#REF!</definedName>
    <definedName name="ASO" localSheetId="32">#REF!</definedName>
    <definedName name="ASO" localSheetId="34">#REF!</definedName>
    <definedName name="ASO" localSheetId="35">#REF!</definedName>
    <definedName name="ASO" localSheetId="40">#REF!</definedName>
    <definedName name="ASO" localSheetId="45">#REF!</definedName>
    <definedName name="ASO" localSheetId="46">#REF!</definedName>
    <definedName name="ASO" localSheetId="14">#REF!</definedName>
    <definedName name="ASO" localSheetId="15">#REF!</definedName>
    <definedName name="ASO">#REF!</definedName>
    <definedName name="asraa" localSheetId="76">#REF!</definedName>
    <definedName name="asraa" localSheetId="25">#REF!</definedName>
    <definedName name="asraa" localSheetId="31">#REF!</definedName>
    <definedName name="asraa" localSheetId="32">#REF!</definedName>
    <definedName name="asraa" localSheetId="34">#REF!</definedName>
    <definedName name="asraa" localSheetId="35">#REF!</definedName>
    <definedName name="asraa" localSheetId="40">#REF!</definedName>
    <definedName name="asraa" localSheetId="41">#REF!</definedName>
    <definedName name="asraa" localSheetId="42">#REF!</definedName>
    <definedName name="asraa" localSheetId="43">#REF!</definedName>
    <definedName name="asraa" localSheetId="45">#REF!</definedName>
    <definedName name="asraa" localSheetId="46">#REF!</definedName>
    <definedName name="asraa" localSheetId="48">#REF!</definedName>
    <definedName name="asraa" localSheetId="52">#REF!</definedName>
    <definedName name="asraa" localSheetId="14">#REF!</definedName>
    <definedName name="asraa" localSheetId="56">#REF!</definedName>
    <definedName name="asraa" localSheetId="15">#REF!</definedName>
    <definedName name="asraa">#REF!</definedName>
    <definedName name="asrraa44" localSheetId="76">#REF!</definedName>
    <definedName name="asrraa44" localSheetId="25">#REF!</definedName>
    <definedName name="asrraa44" localSheetId="31">#REF!</definedName>
    <definedName name="asrraa44" localSheetId="32">#REF!</definedName>
    <definedName name="asrraa44" localSheetId="34">#REF!</definedName>
    <definedName name="asrraa44" localSheetId="35">#REF!</definedName>
    <definedName name="asrraa44" localSheetId="40">#REF!</definedName>
    <definedName name="asrraa44" localSheetId="41">#REF!</definedName>
    <definedName name="asrraa44" localSheetId="42">#REF!</definedName>
    <definedName name="asrraa44" localSheetId="43">#REF!</definedName>
    <definedName name="asrraa44" localSheetId="45">#REF!</definedName>
    <definedName name="asrraa44" localSheetId="46">#REF!</definedName>
    <definedName name="asrraa44" localSheetId="48">#REF!</definedName>
    <definedName name="asrraa44" localSheetId="52">#REF!</definedName>
    <definedName name="asrraa44" localSheetId="14">#REF!</definedName>
    <definedName name="asrraa44" localSheetId="56">#REF!</definedName>
    <definedName name="asrraa44" localSheetId="15">#REF!</definedName>
    <definedName name="asrraa44">#REF!</definedName>
    <definedName name="ass">#N/A</definedName>
    <definedName name="ASSET">[74]SOLVENCIA!$D$48</definedName>
    <definedName name="Assistance">[78]Sheet1!$B$2:$T$56</definedName>
    <definedName name="ASSUM" localSheetId="76">#REF!</definedName>
    <definedName name="ASSUM" localSheetId="8">#REF!</definedName>
    <definedName name="ASSUM" localSheetId="25">#REF!</definedName>
    <definedName name="ASSUM" localSheetId="31">#REF!</definedName>
    <definedName name="ASSUM" localSheetId="32">#REF!</definedName>
    <definedName name="ASSUM" localSheetId="34">#REF!</definedName>
    <definedName name="ASSUM" localSheetId="35">#REF!</definedName>
    <definedName name="ASSUM" localSheetId="40">#REF!</definedName>
    <definedName name="ASSUM" localSheetId="41">#REF!</definedName>
    <definedName name="ASSUM" localSheetId="42">#REF!</definedName>
    <definedName name="ASSUM" localSheetId="43">#REF!</definedName>
    <definedName name="ASSUM" localSheetId="45">#REF!</definedName>
    <definedName name="ASSUM" localSheetId="46">#REF!</definedName>
    <definedName name="ASSUM" localSheetId="48">#REF!</definedName>
    <definedName name="ASSUM" localSheetId="52">#REF!</definedName>
    <definedName name="ASSUM" localSheetId="14">#REF!</definedName>
    <definedName name="ASSUM" localSheetId="56">#REF!</definedName>
    <definedName name="ASSUM" localSheetId="15">#REF!</definedName>
    <definedName name="ASSUM" localSheetId="66">#REF!</definedName>
    <definedName name="ASSUM">#REF!</definedName>
    <definedName name="ASSUMPB" localSheetId="8">#REF!</definedName>
    <definedName name="ASSUMPB" localSheetId="35">#REF!</definedName>
    <definedName name="ASSUMPB">#REF!</definedName>
    <definedName name="atlantic">[79]nonopec!$D$424:$D$433</definedName>
    <definedName name="atrade" localSheetId="74">[27]!atrade</definedName>
    <definedName name="atrade" localSheetId="10">[33]!atrade</definedName>
    <definedName name="atrade" localSheetId="8">[27]!atrade</definedName>
    <definedName name="atrade" localSheetId="40">[27]!atrade</definedName>
    <definedName name="atrade" localSheetId="41">[27]!atrade</definedName>
    <definedName name="atrade" localSheetId="42">[27]!atrade</definedName>
    <definedName name="atrade" localSheetId="43">[27]!atrade</definedName>
    <definedName name="atrade" localSheetId="45">[27]!atrade</definedName>
    <definedName name="atrade" localSheetId="52">[27]!atrade</definedName>
    <definedName name="atrade" localSheetId="14">[27]!atrade</definedName>
    <definedName name="atrade" localSheetId="15">[27]!atrade</definedName>
    <definedName name="atrade">[27]!atrade</definedName>
    <definedName name="ATS" localSheetId="8">#REF!</definedName>
    <definedName name="ATS" localSheetId="35">#REF!</definedName>
    <definedName name="ATS">#REF!</definedName>
    <definedName name="AUS" localSheetId="76">#REF!</definedName>
    <definedName name="AUS" localSheetId="10">#REF!</definedName>
    <definedName name="AUS" localSheetId="8">#REF!</definedName>
    <definedName name="AUS" localSheetId="25">#REF!</definedName>
    <definedName name="AUS" localSheetId="31">#REF!</definedName>
    <definedName name="AUS" localSheetId="32">#REF!</definedName>
    <definedName name="AUS" localSheetId="34">#REF!</definedName>
    <definedName name="AUS" localSheetId="35">#REF!</definedName>
    <definedName name="AUS" localSheetId="40">#REF!</definedName>
    <definedName name="AUS" localSheetId="41">#REF!</definedName>
    <definedName name="AUS" localSheetId="42">#REF!</definedName>
    <definedName name="AUS" localSheetId="43">#REF!</definedName>
    <definedName name="AUS" localSheetId="45">#REF!</definedName>
    <definedName name="AUS" localSheetId="46">#REF!</definedName>
    <definedName name="AUS" localSheetId="48">#REF!</definedName>
    <definedName name="AUS" localSheetId="52">#REF!</definedName>
    <definedName name="AUS" localSheetId="14">#REF!</definedName>
    <definedName name="AUS" localSheetId="56">#REF!</definedName>
    <definedName name="AUS" localSheetId="15">#REF!</definedName>
    <definedName name="AUS" localSheetId="66">#REF!</definedName>
    <definedName name="AUS">#REF!</definedName>
    <definedName name="Australia_wt">'[80]OECD wgt'!$B$13</definedName>
    <definedName name="Austria_wt">'[80]OECD wgt'!$B$14</definedName>
    <definedName name="Average_Daily_Depreciation">'[81]Inter-Bank'!$G$5</definedName>
    <definedName name="Average_Weekly_Depreciation">'[81]Inter-Bank'!$K$5</definedName>
    <definedName name="Average_Weekly_Inter_Bank_Exchange_Rate">'[81]Inter-Bank'!$H$5</definedName>
    <definedName name="AVISO" localSheetId="76">#REF!</definedName>
    <definedName name="AVISO" localSheetId="10">#REF!</definedName>
    <definedName name="AVISO" localSheetId="8">#REF!</definedName>
    <definedName name="AVISO" localSheetId="25">#REF!</definedName>
    <definedName name="AVISO" localSheetId="31">#REF!</definedName>
    <definedName name="AVISO" localSheetId="32">#REF!</definedName>
    <definedName name="AVISO" localSheetId="34">#REF!</definedName>
    <definedName name="AVISO" localSheetId="35">#REF!</definedName>
    <definedName name="AVISO" localSheetId="40">#REF!</definedName>
    <definedName name="AVISO" localSheetId="41">#REF!</definedName>
    <definedName name="AVISO" localSheetId="42">#REF!</definedName>
    <definedName name="AVISO" localSheetId="43">#REF!</definedName>
    <definedName name="AVISO" localSheetId="45">#REF!</definedName>
    <definedName name="AVISO" localSheetId="46">#REF!</definedName>
    <definedName name="AVISO" localSheetId="48">#REF!</definedName>
    <definedName name="AVISO" localSheetId="52">#REF!</definedName>
    <definedName name="AVISO" localSheetId="14">#REF!</definedName>
    <definedName name="AVISO" localSheetId="56">#REF!</definedName>
    <definedName name="AVISO" localSheetId="15">#REF!</definedName>
    <definedName name="AVISO" localSheetId="66">#REF!</definedName>
    <definedName name="AVISO">#REF!</definedName>
    <definedName name="B" localSheetId="76">#REF!</definedName>
    <definedName name="B" localSheetId="10">[74]RESUMEN!$L$13</definedName>
    <definedName name="B" localSheetId="8">#REF!</definedName>
    <definedName name="B" localSheetId="25">#REF!</definedName>
    <definedName name="B" localSheetId="31">#REF!</definedName>
    <definedName name="B" localSheetId="32">#REF!</definedName>
    <definedName name="B" localSheetId="34">#REF!</definedName>
    <definedName name="B" localSheetId="35">#REF!</definedName>
    <definedName name="B" localSheetId="40">#REF!</definedName>
    <definedName name="B" localSheetId="41">#REF!</definedName>
    <definedName name="B" localSheetId="42">#REF!</definedName>
    <definedName name="B" localSheetId="43">#REF!</definedName>
    <definedName name="B" localSheetId="44">#REF!</definedName>
    <definedName name="B" localSheetId="45">#REF!</definedName>
    <definedName name="B" localSheetId="46">#REF!</definedName>
    <definedName name="B" localSheetId="47">#REF!</definedName>
    <definedName name="B" localSheetId="48">#REF!</definedName>
    <definedName name="B" localSheetId="52">#REF!</definedName>
    <definedName name="B" localSheetId="14">#REF!</definedName>
    <definedName name="B" localSheetId="56">#REF!</definedName>
    <definedName name="B" localSheetId="15">#REF!</definedName>
    <definedName name="B" localSheetId="66">#REF!</definedName>
    <definedName name="B">#REF!</definedName>
    <definedName name="b1std" localSheetId="8">#REF!</definedName>
    <definedName name="b1std" localSheetId="35">#REF!</definedName>
    <definedName name="b1std">#REF!</definedName>
    <definedName name="b2std" localSheetId="8">#REF!</definedName>
    <definedName name="b2std" localSheetId="35">#REF!</definedName>
    <definedName name="b2std">#REF!</definedName>
    <definedName name="ba">#N/A</definedName>
    <definedName name="Badea">[64]CIRRs!$C$67</definedName>
    <definedName name="BAL" localSheetId="76">#REF!</definedName>
    <definedName name="BAL" localSheetId="8">#REF!</definedName>
    <definedName name="BAL" localSheetId="25">#REF!</definedName>
    <definedName name="BAL" localSheetId="31">#REF!</definedName>
    <definedName name="BAL" localSheetId="32">#REF!</definedName>
    <definedName name="BAL" localSheetId="34">#REF!</definedName>
    <definedName name="BAL" localSheetId="35">#REF!</definedName>
    <definedName name="BAL" localSheetId="40">#REF!</definedName>
    <definedName name="BAL" localSheetId="45">#REF!</definedName>
    <definedName name="BAL" localSheetId="46">#REF!</definedName>
    <definedName name="BAL" localSheetId="14">#REF!</definedName>
    <definedName name="BAL" localSheetId="15">#REF!</definedName>
    <definedName name="BAL">#REF!</definedName>
    <definedName name="bALANCE" localSheetId="74" hidden="1">{"Minpmon",#N/A,FALSE,"Monthinput"}</definedName>
    <definedName name="bALANCE" localSheetId="76" hidden="1">{"Minpmon",#N/A,FALSE,"Monthinput"}</definedName>
    <definedName name="bALANCE" localSheetId="28" hidden="1">{"Minpmon",#N/A,FALSE,"Monthinput"}</definedName>
    <definedName name="bALANCE" localSheetId="8" hidden="1">{"Minpmon",#N/A,FALSE,"Monthinput"}</definedName>
    <definedName name="bALANCE" localSheetId="25" hidden="1">{"Minpmon",#N/A,FALSE,"Monthinput"}</definedName>
    <definedName name="bALANCE" localSheetId="27" hidden="1">{"Minpmon",#N/A,FALSE,"Monthinput"}</definedName>
    <definedName name="bALANCE" localSheetId="29" hidden="1">{"Minpmon",#N/A,FALSE,"Monthinput"}</definedName>
    <definedName name="bALANCE" localSheetId="31" hidden="1">{"Minpmon",#N/A,FALSE,"Monthinput"}</definedName>
    <definedName name="bALANCE" localSheetId="32" hidden="1">{"Minpmon",#N/A,FALSE,"Monthinput"}</definedName>
    <definedName name="bALANCE" localSheetId="34" hidden="1">{"Minpmon",#N/A,FALSE,"Monthinput"}</definedName>
    <definedName name="bALANCE" localSheetId="35" hidden="1">{"Minpmon",#N/A,FALSE,"Monthinput"}</definedName>
    <definedName name="bALANCE" localSheetId="40" hidden="1">{"Minpmon",#N/A,FALSE,"Monthinput"}</definedName>
    <definedName name="bALANCE" localSheetId="41" hidden="1">{"Minpmon",#N/A,FALSE,"Monthinput"}</definedName>
    <definedName name="bALANCE" localSheetId="42" hidden="1">{"Minpmon",#N/A,FALSE,"Monthinput"}</definedName>
    <definedName name="bALANCE" localSheetId="43" hidden="1">{"Minpmon",#N/A,FALSE,"Monthinput"}</definedName>
    <definedName name="bALANCE" localSheetId="44" hidden="1">{"Minpmon",#N/A,FALSE,"Monthinput"}</definedName>
    <definedName name="bALANCE" localSheetId="45" hidden="1">{"Minpmon",#N/A,FALSE,"Monthinput"}</definedName>
    <definedName name="bALANCE" localSheetId="46" hidden="1">{"Minpmon",#N/A,FALSE,"Monthinput"}</definedName>
    <definedName name="bALANCE" localSheetId="47" hidden="1">{"Minpmon",#N/A,FALSE,"Monthinput"}</definedName>
    <definedName name="bALANCE" localSheetId="48" hidden="1">{"Minpmon",#N/A,FALSE,"Monthinput"}</definedName>
    <definedName name="bALANCE" localSheetId="52" hidden="1">{"Minpmon",#N/A,FALSE,"Monthinput"}</definedName>
    <definedName name="bALANCE" localSheetId="14" hidden="1">{"Minpmon",#N/A,FALSE,"Monthinput"}</definedName>
    <definedName name="bALANCE" localSheetId="56" hidden="1">{"Minpmon",#N/A,FALSE,"Monthinput"}</definedName>
    <definedName name="bALANCE" localSheetId="60" hidden="1">{"Minpmon",#N/A,FALSE,"Monthinput"}</definedName>
    <definedName name="bALANCE" localSheetId="62" hidden="1">{"Minpmon",#N/A,FALSE,"Monthinput"}</definedName>
    <definedName name="bALANCE" localSheetId="15" hidden="1">{"Minpmon",#N/A,FALSE,"Monthinput"}</definedName>
    <definedName name="bALANCE" localSheetId="64" hidden="1">{"Minpmon",#N/A,FALSE,"Monthinput"}</definedName>
    <definedName name="bALANCE" localSheetId="66" hidden="1">{"Minpmon",#N/A,FALSE,"Monthinput"}</definedName>
    <definedName name="bALANCE" localSheetId="16" hidden="1">{"Minpmon",#N/A,FALSE,"Monthinput"}</definedName>
    <definedName name="bALANCE" hidden="1">{"Minpmon",#N/A,FALSE,"Monthinput"}</definedName>
    <definedName name="BANCOS" localSheetId="76">#REF!</definedName>
    <definedName name="BANCOS" localSheetId="10">#REF!</definedName>
    <definedName name="BANCOS" localSheetId="8">#REF!</definedName>
    <definedName name="BANCOS" localSheetId="25">#REF!</definedName>
    <definedName name="BANCOS" localSheetId="31">#REF!</definedName>
    <definedName name="BANCOS" localSheetId="32">#REF!</definedName>
    <definedName name="BANCOS" localSheetId="34">#REF!</definedName>
    <definedName name="BANCOS" localSheetId="35">#REF!</definedName>
    <definedName name="BANCOS" localSheetId="40">#REF!</definedName>
    <definedName name="BANCOS" localSheetId="41">#REF!</definedName>
    <definedName name="BANCOS" localSheetId="42">#REF!</definedName>
    <definedName name="BANCOS" localSheetId="43">#REF!</definedName>
    <definedName name="BANCOS" localSheetId="45">#REF!</definedName>
    <definedName name="BANCOS" localSheetId="46">#REF!</definedName>
    <definedName name="BANCOS" localSheetId="48">#REF!</definedName>
    <definedName name="BANCOS" localSheetId="52">#REF!</definedName>
    <definedName name="BANCOS" localSheetId="14">#REF!</definedName>
    <definedName name="BANCOS" localSheetId="56">#REF!</definedName>
    <definedName name="BANCOS" localSheetId="15">#REF!</definedName>
    <definedName name="BANCOS" localSheetId="66">#REF!</definedName>
    <definedName name="BANCOS">#REF!</definedName>
    <definedName name="banks1" localSheetId="8">#REF!</definedName>
    <definedName name="banks1" localSheetId="35">#REF!</definedName>
    <definedName name="banks1">#REF!</definedName>
    <definedName name="banks2" localSheetId="35">#REF!</definedName>
    <definedName name="banks2">#REF!</definedName>
    <definedName name="baron" localSheetId="35" hidden="1">#REF!</definedName>
    <definedName name="baron" hidden="1">#REF!</definedName>
    <definedName name="BASDAT">'[51]Annual Tables'!#REF!</definedName>
    <definedName name="base">'[82]K. IMF Base'!$A$170:$CI$255</definedName>
    <definedName name="_xlnm.Database" localSheetId="76">#REF!</definedName>
    <definedName name="_xlnm.Database" localSheetId="8">#REF!</definedName>
    <definedName name="_xlnm.Database" localSheetId="25">#REF!</definedName>
    <definedName name="_xlnm.Database" localSheetId="31">#REF!</definedName>
    <definedName name="_xlnm.Database" localSheetId="32">#REF!</definedName>
    <definedName name="_xlnm.Database" localSheetId="34">#REF!</definedName>
    <definedName name="_xlnm.Database" localSheetId="35">#REF!</definedName>
    <definedName name="_xlnm.Database" localSheetId="40">#REF!</definedName>
    <definedName name="_xlnm.Database" localSheetId="45">#REF!</definedName>
    <definedName name="_xlnm.Database" localSheetId="46">#REF!</definedName>
    <definedName name="_xlnm.Database" localSheetId="14">#REF!</definedName>
    <definedName name="_xlnm.Database" localSheetId="15">#REF!</definedName>
    <definedName name="_xlnm.Database" localSheetId="66">#REF!</definedName>
    <definedName name="_xlnm.Database">#REF!</definedName>
    <definedName name="baseflow" localSheetId="8">'[82]K. IMF Base'!#REF!</definedName>
    <definedName name="baseflow">'[82]K. IMF Base'!#REF!</definedName>
    <definedName name="BaseYear" localSheetId="8">#REF!</definedName>
    <definedName name="BaseYear" localSheetId="35">#REF!</definedName>
    <definedName name="BaseYear" localSheetId="42">#REF!</definedName>
    <definedName name="BaseYear" localSheetId="43">#REF!</definedName>
    <definedName name="BaseYear" localSheetId="44">#REF!</definedName>
    <definedName name="BaseYear">#REF!</definedName>
    <definedName name="Basic_Data" localSheetId="8">#REF!</definedName>
    <definedName name="Basic_Data" localSheetId="35">#REF!</definedName>
    <definedName name="Basic_Data">#REF!</definedName>
    <definedName name="BASOMA" localSheetId="8">#REF!</definedName>
    <definedName name="BASOMA" localSheetId="35">#REF!</definedName>
    <definedName name="BASOMA">#REF!</definedName>
    <definedName name="Batumi_debt" localSheetId="76">#REF!</definedName>
    <definedName name="Batumi_debt" localSheetId="25">#REF!</definedName>
    <definedName name="Batumi_debt" localSheetId="31">#REF!</definedName>
    <definedName name="Batumi_debt" localSheetId="32">#REF!</definedName>
    <definedName name="Batumi_debt" localSheetId="34">#REF!</definedName>
    <definedName name="Batumi_debt" localSheetId="35">#REF!</definedName>
    <definedName name="Batumi_debt" localSheetId="40">#REF!</definedName>
    <definedName name="Batumi_debt" localSheetId="45">#REF!</definedName>
    <definedName name="Batumi_debt" localSheetId="46">#REF!</definedName>
    <definedName name="Batumi_debt" localSheetId="14">#REF!</definedName>
    <definedName name="Batumi_debt" localSheetId="15">#REF!</definedName>
    <definedName name="Batumi_debt">#REF!</definedName>
    <definedName name="Bave" localSheetId="35">#REF!</definedName>
    <definedName name="Bave">#REF!</definedName>
    <definedName name="bb" localSheetId="74" hidden="1">{"Riqfin97",#N/A,FALSE,"Tran";"Riqfinpro",#N/A,FALSE,"Tran"}</definedName>
    <definedName name="bb" localSheetId="76" hidden="1">{"Riqfin97",#N/A,FALSE,"Tran";"Riqfinpro",#N/A,FALSE,"Tran"}</definedName>
    <definedName name="bb" localSheetId="10" hidden="1">{"Riqfin97",#N/A,FALSE,"Tran";"Riqfinpro",#N/A,FALSE,"Tran"}</definedName>
    <definedName name="bb" localSheetId="28" hidden="1">{"Riqfin97",#N/A,FALSE,"Tran";"Riqfinpro",#N/A,FALSE,"Tran"}</definedName>
    <definedName name="bb" localSheetId="8" hidden="1">{"Riqfin97",#N/A,FALSE,"Tran";"Riqfinpro",#N/A,FALSE,"Tran"}</definedName>
    <definedName name="bb" localSheetId="25" hidden="1">{"Riqfin97",#N/A,FALSE,"Tran";"Riqfinpro",#N/A,FALSE,"Tran"}</definedName>
    <definedName name="bb" localSheetId="27" hidden="1">{"Riqfin97",#N/A,FALSE,"Tran";"Riqfinpro",#N/A,FALSE,"Tran"}</definedName>
    <definedName name="bb" localSheetId="29" hidden="1">{"Riqfin97",#N/A,FALSE,"Tran";"Riqfinpro",#N/A,FALSE,"Tran"}</definedName>
    <definedName name="bb" localSheetId="31" hidden="1">{"Riqfin97",#N/A,FALSE,"Tran";"Riqfinpro",#N/A,FALSE,"Tran"}</definedName>
    <definedName name="bb" localSheetId="32" hidden="1">{"Riqfin97",#N/A,FALSE,"Tran";"Riqfinpro",#N/A,FALSE,"Tran"}</definedName>
    <definedName name="bb" localSheetId="34" hidden="1">{"Riqfin97",#N/A,FALSE,"Tran";"Riqfinpro",#N/A,FALSE,"Tran"}</definedName>
    <definedName name="bb" localSheetId="35" hidden="1">{"Riqfin97",#N/A,FALSE,"Tran";"Riqfinpro",#N/A,FALSE,"Tran"}</definedName>
    <definedName name="bb" localSheetId="40" hidden="1">{"Riqfin97",#N/A,FALSE,"Tran";"Riqfinpro",#N/A,FALSE,"Tran"}</definedName>
    <definedName name="bb" localSheetId="41" hidden="1">{"Riqfin97",#N/A,FALSE,"Tran";"Riqfinpro",#N/A,FALSE,"Tran"}</definedName>
    <definedName name="bb" localSheetId="42" hidden="1">{"Riqfin97",#N/A,FALSE,"Tran";"Riqfinpro",#N/A,FALSE,"Tran"}</definedName>
    <definedName name="bb" localSheetId="43" hidden="1">{"Riqfin97",#N/A,FALSE,"Tran";"Riqfinpro",#N/A,FALSE,"Tran"}</definedName>
    <definedName name="bb" localSheetId="44" hidden="1">{"Riqfin97",#N/A,FALSE,"Tran";"Riqfinpro",#N/A,FALSE,"Tran"}</definedName>
    <definedName name="bb" localSheetId="45" hidden="1">{"Riqfin97",#N/A,FALSE,"Tran";"Riqfinpro",#N/A,FALSE,"Tran"}</definedName>
    <definedName name="bb" localSheetId="46" hidden="1">{"Riqfin97",#N/A,FALSE,"Tran";"Riqfinpro",#N/A,FALSE,"Tran"}</definedName>
    <definedName name="bb" localSheetId="47" hidden="1">{"Riqfin97",#N/A,FALSE,"Tran";"Riqfinpro",#N/A,FALSE,"Tran"}</definedName>
    <definedName name="bb" localSheetId="48" hidden="1">{"Riqfin97",#N/A,FALSE,"Tran";"Riqfinpro",#N/A,FALSE,"Tran"}</definedName>
    <definedName name="bb" localSheetId="52" hidden="1">{"Riqfin97",#N/A,FALSE,"Tran";"Riqfinpro",#N/A,FALSE,"Tran"}</definedName>
    <definedName name="bb" localSheetId="14" hidden="1">{"Riqfin97",#N/A,FALSE,"Tran";"Riqfinpro",#N/A,FALSE,"Tran"}</definedName>
    <definedName name="bb" localSheetId="56" hidden="1">{"Riqfin97",#N/A,FALSE,"Tran";"Riqfinpro",#N/A,FALSE,"Tran"}</definedName>
    <definedName name="bb" localSheetId="60" hidden="1">{"Riqfin97",#N/A,FALSE,"Tran";"Riqfinpro",#N/A,FALSE,"Tran"}</definedName>
    <definedName name="bb" localSheetId="62" hidden="1">{"Riqfin97",#N/A,FALSE,"Tran";"Riqfinpro",#N/A,FALSE,"Tran"}</definedName>
    <definedName name="bb" localSheetId="15" hidden="1">{"Riqfin97",#N/A,FALSE,"Tran";"Riqfinpro",#N/A,FALSE,"Tran"}</definedName>
    <definedName name="bb" localSheetId="64" hidden="1">{"Riqfin97",#N/A,FALSE,"Tran";"Riqfinpro",#N/A,FALSE,"Tran"}</definedName>
    <definedName name="bb" localSheetId="66" hidden="1">{"Riqfin97",#N/A,FALSE,"Tran";"Riqfinpro",#N/A,FALSE,"Tran"}</definedName>
    <definedName name="bb" localSheetId="16" hidden="1">{"Riqfin97",#N/A,FALSE,"Tran";"Riqfinpro",#N/A,FALSE,"Tran"}</definedName>
    <definedName name="bb" hidden="1">{"Riqfin97",#N/A,FALSE,"Tran";"Riqfinpro",#N/A,FALSE,"Tran"}</definedName>
    <definedName name="BBB" localSheetId="8">#REF!</definedName>
    <definedName name="BBB" localSheetId="25">#REF!</definedName>
    <definedName name="BBB" localSheetId="31">#REF!</definedName>
    <definedName name="BBB" localSheetId="32">#REF!</definedName>
    <definedName name="BBB" localSheetId="34">#REF!</definedName>
    <definedName name="BBB" localSheetId="35">#REF!</definedName>
    <definedName name="BBB" localSheetId="47">#REF!</definedName>
    <definedName name="BBB" localSheetId="14">#REF!</definedName>
    <definedName name="BBB" localSheetId="15">#REF!</definedName>
    <definedName name="BBB" localSheetId="66">#REF!</definedName>
    <definedName name="BBB">#REF!</definedName>
    <definedName name="bbbb" localSheetId="74" hidden="1">{"Minpmon",#N/A,FALSE,"Monthinput"}</definedName>
    <definedName name="bbbb" localSheetId="76" hidden="1">{"Minpmon",#N/A,FALSE,"Monthinput"}</definedName>
    <definedName name="bbbb" localSheetId="10" hidden="1">{"Minpmon",#N/A,FALSE,"Monthinput"}</definedName>
    <definedName name="bbbb" localSheetId="28" hidden="1">{"Minpmon",#N/A,FALSE,"Monthinput"}</definedName>
    <definedName name="bbbb" localSheetId="8" hidden="1">{"Minpmon",#N/A,FALSE,"Monthinput"}</definedName>
    <definedName name="bbbb" localSheetId="25" hidden="1">{"Minpmon",#N/A,FALSE,"Monthinput"}</definedName>
    <definedName name="bbbb" localSheetId="27" hidden="1">{"Minpmon",#N/A,FALSE,"Monthinput"}</definedName>
    <definedName name="bbbb" localSheetId="29" hidden="1">{"Minpmon",#N/A,FALSE,"Monthinput"}</definedName>
    <definedName name="bbbb" localSheetId="31" hidden="1">{"Minpmon",#N/A,FALSE,"Monthinput"}</definedName>
    <definedName name="bbbb" localSheetId="32" hidden="1">{"Minpmon",#N/A,FALSE,"Monthinput"}</definedName>
    <definedName name="bbbb" localSheetId="34" hidden="1">{"Minpmon",#N/A,FALSE,"Monthinput"}</definedName>
    <definedName name="bbbb" localSheetId="35" hidden="1">{"Minpmon",#N/A,FALSE,"Monthinput"}</definedName>
    <definedName name="bbbb" localSheetId="40" hidden="1">{"Minpmon",#N/A,FALSE,"Monthinput"}</definedName>
    <definedName name="bbbb" localSheetId="41" hidden="1">{"Minpmon",#N/A,FALSE,"Monthinput"}</definedName>
    <definedName name="bbbb" localSheetId="42" hidden="1">{"Minpmon",#N/A,FALSE,"Monthinput"}</definedName>
    <definedName name="bbbb" localSheetId="43" hidden="1">{"Minpmon",#N/A,FALSE,"Monthinput"}</definedName>
    <definedName name="bbbb" localSheetId="44" hidden="1">{"Minpmon",#N/A,FALSE,"Monthinput"}</definedName>
    <definedName name="bbbb" localSheetId="45" hidden="1">{"Minpmon",#N/A,FALSE,"Monthinput"}</definedName>
    <definedName name="bbbb" localSheetId="46" hidden="1">{"Minpmon",#N/A,FALSE,"Monthinput"}</definedName>
    <definedName name="bbbb" localSheetId="47" hidden="1">{"Minpmon",#N/A,FALSE,"Monthinput"}</definedName>
    <definedName name="bbbb" localSheetId="48" hidden="1">{"Minpmon",#N/A,FALSE,"Monthinput"}</definedName>
    <definedName name="bbbb" localSheetId="52" hidden="1">{"Minpmon",#N/A,FALSE,"Monthinput"}</definedName>
    <definedName name="bbbb" localSheetId="14" hidden="1">{"Minpmon",#N/A,FALSE,"Monthinput"}</definedName>
    <definedName name="bbbb" localSheetId="56" hidden="1">{"Minpmon",#N/A,FALSE,"Monthinput"}</definedName>
    <definedName name="bbbb" localSheetId="60" hidden="1">{"Minpmon",#N/A,FALSE,"Monthinput"}</definedName>
    <definedName name="bbbb" localSheetId="62" hidden="1">{"Minpmon",#N/A,FALSE,"Monthinput"}</definedName>
    <definedName name="bbbb" localSheetId="15" hidden="1">{"Minpmon",#N/A,FALSE,"Monthinput"}</definedName>
    <definedName name="bbbb" localSheetId="64" hidden="1">{"Minpmon",#N/A,FALSE,"Monthinput"}</definedName>
    <definedName name="bbbb" localSheetId="66" hidden="1">{"Minpmon",#N/A,FALSE,"Monthinput"}</definedName>
    <definedName name="bbbb" localSheetId="16" hidden="1">{"Minpmon",#N/A,FALSE,"Monthinput"}</definedName>
    <definedName name="bbbb" hidden="1">{"Minpmon",#N/A,FALSE,"Monthinput"}</definedName>
    <definedName name="bbbbbbbbbbbbb" localSheetId="74" hidden="1">{"Tab1",#N/A,FALSE,"P";"Tab2",#N/A,FALSE,"P"}</definedName>
    <definedName name="bbbbbbbbbbbbb" localSheetId="76" hidden="1">{"Tab1",#N/A,FALSE,"P";"Tab2",#N/A,FALSE,"P"}</definedName>
    <definedName name="bbbbbbbbbbbbb" localSheetId="10" hidden="1">{"Tab1",#N/A,FALSE,"P";"Tab2",#N/A,FALSE,"P"}</definedName>
    <definedName name="bbbbbbbbbbbbb" localSheetId="28" hidden="1">{"Tab1",#N/A,FALSE,"P";"Tab2",#N/A,FALSE,"P"}</definedName>
    <definedName name="bbbbbbbbbbbbb" localSheetId="8" hidden="1">{"Tab1",#N/A,FALSE,"P";"Tab2",#N/A,FALSE,"P"}</definedName>
    <definedName name="bbbbbbbbbbbbb" localSheetId="25" hidden="1">{"Tab1",#N/A,FALSE,"P";"Tab2",#N/A,FALSE,"P"}</definedName>
    <definedName name="bbbbbbbbbbbbb" localSheetId="27" hidden="1">{"Tab1",#N/A,FALSE,"P";"Tab2",#N/A,FALSE,"P"}</definedName>
    <definedName name="bbbbbbbbbbbbb" localSheetId="29" hidden="1">{"Tab1",#N/A,FALSE,"P";"Tab2",#N/A,FALSE,"P"}</definedName>
    <definedName name="bbbbbbbbbbbbb" localSheetId="31" hidden="1">{"Tab1",#N/A,FALSE,"P";"Tab2",#N/A,FALSE,"P"}</definedName>
    <definedName name="bbbbbbbbbbbbb" localSheetId="32" hidden="1">{"Tab1",#N/A,FALSE,"P";"Tab2",#N/A,FALSE,"P"}</definedName>
    <definedName name="bbbbbbbbbbbbb" localSheetId="34" hidden="1">{"Tab1",#N/A,FALSE,"P";"Tab2",#N/A,FALSE,"P"}</definedName>
    <definedName name="bbbbbbbbbbbbb" localSheetId="35" hidden="1">{"Tab1",#N/A,FALSE,"P";"Tab2",#N/A,FALSE,"P"}</definedName>
    <definedName name="bbbbbbbbbbbbb" localSheetId="40" hidden="1">{"Tab1",#N/A,FALSE,"P";"Tab2",#N/A,FALSE,"P"}</definedName>
    <definedName name="bbbbbbbbbbbbb" localSheetId="41" hidden="1">{"Tab1",#N/A,FALSE,"P";"Tab2",#N/A,FALSE,"P"}</definedName>
    <definedName name="bbbbbbbbbbbbb" localSheetId="42" hidden="1">{"Tab1",#N/A,FALSE,"P";"Tab2",#N/A,FALSE,"P"}</definedName>
    <definedName name="bbbbbbbbbbbbb" localSheetId="43" hidden="1">{"Tab1",#N/A,FALSE,"P";"Tab2",#N/A,FALSE,"P"}</definedName>
    <definedName name="bbbbbbbbbbbbb" localSheetId="44" hidden="1">{"Tab1",#N/A,FALSE,"P";"Tab2",#N/A,FALSE,"P"}</definedName>
    <definedName name="bbbbbbbbbbbbb" localSheetId="45" hidden="1">{"Tab1",#N/A,FALSE,"P";"Tab2",#N/A,FALSE,"P"}</definedName>
    <definedName name="bbbbbbbbbbbbb" localSheetId="46" hidden="1">{"Tab1",#N/A,FALSE,"P";"Tab2",#N/A,FALSE,"P"}</definedName>
    <definedName name="bbbbbbbbbbbbb" localSheetId="47" hidden="1">{"Tab1",#N/A,FALSE,"P";"Tab2",#N/A,FALSE,"P"}</definedName>
    <definedName name="bbbbbbbbbbbbb" localSheetId="48" hidden="1">{"Tab1",#N/A,FALSE,"P";"Tab2",#N/A,FALSE,"P"}</definedName>
    <definedName name="bbbbbbbbbbbbb" localSheetId="52" hidden="1">{"Tab1",#N/A,FALSE,"P";"Tab2",#N/A,FALSE,"P"}</definedName>
    <definedName name="bbbbbbbbbbbbb" localSheetId="14" hidden="1">{"Tab1",#N/A,FALSE,"P";"Tab2",#N/A,FALSE,"P"}</definedName>
    <definedName name="bbbbbbbbbbbbb" localSheetId="56" hidden="1">{"Tab1",#N/A,FALSE,"P";"Tab2",#N/A,FALSE,"P"}</definedName>
    <definedName name="bbbbbbbbbbbbb" localSheetId="60" hidden="1">{"Tab1",#N/A,FALSE,"P";"Tab2",#N/A,FALSE,"P"}</definedName>
    <definedName name="bbbbbbbbbbbbb" localSheetId="62" hidden="1">{"Tab1",#N/A,FALSE,"P";"Tab2",#N/A,FALSE,"P"}</definedName>
    <definedName name="bbbbbbbbbbbbb" localSheetId="15" hidden="1">{"Tab1",#N/A,FALSE,"P";"Tab2",#N/A,FALSE,"P"}</definedName>
    <definedName name="bbbbbbbbbbbbb" localSheetId="64" hidden="1">{"Tab1",#N/A,FALSE,"P";"Tab2",#N/A,FALSE,"P"}</definedName>
    <definedName name="bbbbbbbbbbbbb" localSheetId="66" hidden="1">{"Tab1",#N/A,FALSE,"P";"Tab2",#N/A,FALSE,"P"}</definedName>
    <definedName name="bbbbbbbbbbbbb" localSheetId="16" hidden="1">{"Tab1",#N/A,FALSE,"P";"Tab2",#N/A,FALSE,"P"}</definedName>
    <definedName name="bbbbbbbbbbbbb" hidden="1">{"Tab1",#N/A,FALSE,"P";"Tab2",#N/A,FALSE,"P"}</definedName>
    <definedName name="BC" localSheetId="76">#REF!</definedName>
    <definedName name="BC" localSheetId="8">#REF!</definedName>
    <definedName name="BC" localSheetId="25">#REF!</definedName>
    <definedName name="BC" localSheetId="31">#REF!</definedName>
    <definedName name="BC" localSheetId="32">#REF!</definedName>
    <definedName name="BC" localSheetId="34">#REF!</definedName>
    <definedName name="BC" localSheetId="35">#REF!</definedName>
    <definedName name="BC" localSheetId="40">#REF!</definedName>
    <definedName name="BC" localSheetId="41">#REF!</definedName>
    <definedName name="BC" localSheetId="42">#REF!</definedName>
    <definedName name="BC" localSheetId="43">#REF!</definedName>
    <definedName name="BC" localSheetId="45">#REF!</definedName>
    <definedName name="BC" localSheetId="46">#REF!</definedName>
    <definedName name="BC" localSheetId="48">#REF!</definedName>
    <definedName name="BC" localSheetId="52">#REF!</definedName>
    <definedName name="BC" localSheetId="14">#REF!</definedName>
    <definedName name="BC" localSheetId="56">#REF!</definedName>
    <definedName name="BC" localSheetId="15">#REF!</definedName>
    <definedName name="BC" localSheetId="66">#REF!</definedName>
    <definedName name="BC">#REF!</definedName>
    <definedName name="BCA" localSheetId="10">#REF!</definedName>
    <definedName name="BCA">#N/A</definedName>
    <definedName name="BCA_GDP" localSheetId="10">[83]Q6!#REF!</definedName>
    <definedName name="BCA_GDP">#N/A</definedName>
    <definedName name="BCA_NGDP" localSheetId="76">#REF!</definedName>
    <definedName name="BCA_NGDP" localSheetId="10">[83]Q6!#REF!</definedName>
    <definedName name="BCA_NGDP" localSheetId="8">#REF!</definedName>
    <definedName name="BCA_NGDP" localSheetId="25">#REF!</definedName>
    <definedName name="BCA_NGDP" localSheetId="31">#REF!</definedName>
    <definedName name="BCA_NGDP" localSheetId="32">#REF!</definedName>
    <definedName name="BCA_NGDP" localSheetId="34">#REF!</definedName>
    <definedName name="BCA_NGDP" localSheetId="35">#REF!</definedName>
    <definedName name="BCA_NGDP" localSheetId="40">#REF!</definedName>
    <definedName name="BCA_NGDP" localSheetId="42">#REF!</definedName>
    <definedName name="BCA_NGDP" localSheetId="43">#REF!</definedName>
    <definedName name="BCA_NGDP" localSheetId="44">#REF!</definedName>
    <definedName name="BCA_NGDP" localSheetId="45">#REF!</definedName>
    <definedName name="BCA_NGDP" localSheetId="46">#REF!</definedName>
    <definedName name="BCA_NGDP" localSheetId="47">#REF!</definedName>
    <definedName name="BCA_NGDP" localSheetId="52">#REF!</definedName>
    <definedName name="BCA_NGDP" localSheetId="14">#REF!</definedName>
    <definedName name="BCA_NGDP" localSheetId="15">#REF!</definedName>
    <definedName name="BCA_NGDP" localSheetId="66">#REF!</definedName>
    <definedName name="BCA_NGDP">#REF!</definedName>
    <definedName name="BCEProg" localSheetId="8">#REF!</definedName>
    <definedName name="BCEProg" localSheetId="35">#REF!</definedName>
    <definedName name="BCEProg">#REF!</definedName>
    <definedName name="BCH" localSheetId="76">#REF!</definedName>
    <definedName name="BCH" localSheetId="8">#REF!</definedName>
    <definedName name="BCH" localSheetId="25">#REF!</definedName>
    <definedName name="BCH" localSheetId="31">#REF!</definedName>
    <definedName name="BCH" localSheetId="32">#REF!</definedName>
    <definedName name="BCH" localSheetId="34">#REF!</definedName>
    <definedName name="BCH" localSheetId="35">#REF!</definedName>
    <definedName name="BCH" localSheetId="40">#REF!</definedName>
    <definedName name="BCH" localSheetId="45">#REF!</definedName>
    <definedName name="BCH" localSheetId="46">#REF!</definedName>
    <definedName name="BCH" localSheetId="14">#REF!</definedName>
    <definedName name="BCH" localSheetId="15">#REF!</definedName>
    <definedName name="BCH" localSheetId="66">#REF!</definedName>
    <definedName name="BCH">#REF!</definedName>
    <definedName name="BCH_10G" localSheetId="76">#REF!</definedName>
    <definedName name="BCH_10G" localSheetId="25">#REF!</definedName>
    <definedName name="BCH_10G" localSheetId="31">#REF!</definedName>
    <definedName name="BCH_10G" localSheetId="32">#REF!</definedName>
    <definedName name="BCH_10G" localSheetId="34">#REF!</definedName>
    <definedName name="BCH_10G" localSheetId="35">#REF!</definedName>
    <definedName name="BCH_10G" localSheetId="40">#REF!</definedName>
    <definedName name="BCH_10G" localSheetId="45">#REF!</definedName>
    <definedName name="BCH_10G" localSheetId="46">#REF!</definedName>
    <definedName name="BCH_10G" localSheetId="14">#REF!</definedName>
    <definedName name="BCH_10G" localSheetId="15">#REF!</definedName>
    <definedName name="BCH_10G">#REF!</definedName>
    <definedName name="BCH_10R" localSheetId="76">#REF!</definedName>
    <definedName name="BCH_10R" localSheetId="25">#REF!</definedName>
    <definedName name="BCH_10R" localSheetId="31">#REF!</definedName>
    <definedName name="BCH_10R" localSheetId="32">#REF!</definedName>
    <definedName name="BCH_10R" localSheetId="34">#REF!</definedName>
    <definedName name="BCH_10R" localSheetId="35">#REF!</definedName>
    <definedName name="BCH_10R" localSheetId="40">#REF!</definedName>
    <definedName name="BCH_10R" localSheetId="45">#REF!</definedName>
    <definedName name="BCH_10R" localSheetId="46">#REF!</definedName>
    <definedName name="BCH_10R" localSheetId="14">#REF!</definedName>
    <definedName name="BCH_10R" localSheetId="15">#REF!</definedName>
    <definedName name="BCH_10R">#REF!</definedName>
    <definedName name="Bcos_Com_20G" localSheetId="76">#REF!</definedName>
    <definedName name="Bcos_Com_20G" localSheetId="25">#REF!</definedName>
    <definedName name="Bcos_Com_20G" localSheetId="31">#REF!</definedName>
    <definedName name="Bcos_Com_20G" localSheetId="32">#REF!</definedName>
    <definedName name="Bcos_Com_20G" localSheetId="34">#REF!</definedName>
    <definedName name="Bcos_Com_20G" localSheetId="35">#REF!</definedName>
    <definedName name="Bcos_Com_20G" localSheetId="40">#REF!</definedName>
    <definedName name="Bcos_Com_20G" localSheetId="45">#REF!</definedName>
    <definedName name="Bcos_Com_20G" localSheetId="46">#REF!</definedName>
    <definedName name="Bcos_Com_20G" localSheetId="14">#REF!</definedName>
    <definedName name="Bcos_Com_20G" localSheetId="15">#REF!</definedName>
    <definedName name="Bcos_Com_20G">#REF!</definedName>
    <definedName name="Bcos_Com20R" localSheetId="76">#REF!</definedName>
    <definedName name="Bcos_Com20R" localSheetId="25">#REF!</definedName>
    <definedName name="Bcos_Com20R" localSheetId="31">#REF!</definedName>
    <definedName name="Bcos_Com20R" localSheetId="32">#REF!</definedName>
    <definedName name="Bcos_Com20R" localSheetId="34">#REF!</definedName>
    <definedName name="Bcos_Com20R" localSheetId="35">#REF!</definedName>
    <definedName name="Bcos_Com20R" localSheetId="40">#REF!</definedName>
    <definedName name="Bcos_Com20R" localSheetId="45">#REF!</definedName>
    <definedName name="Bcos_Com20R" localSheetId="46">#REF!</definedName>
    <definedName name="Bcos_Com20R" localSheetId="14">#REF!</definedName>
    <definedName name="Bcos_Com20R" localSheetId="15">#REF!</definedName>
    <definedName name="Bcos_Com20R">#REF!</definedName>
    <definedName name="BCRD15" localSheetId="76" hidden="1">'[84]Crédito SPNF (fiscal)'!#REF!</definedName>
    <definedName name="BCRD15" localSheetId="25" hidden="1">'[84]Crédito SPNF (fiscal)'!#REF!</definedName>
    <definedName name="BCRD15" localSheetId="31" hidden="1">'[84]Crédito SPNF (fiscal)'!#REF!</definedName>
    <definedName name="BCRD15" localSheetId="40" hidden="1">'[84]Crédito SPNF (fiscal)'!#REF!</definedName>
    <definedName name="BCRD15" localSheetId="45" hidden="1">'[84]Crédito SPNF (fiscal)'!#REF!</definedName>
    <definedName name="BCRD15" localSheetId="46" hidden="1">'[84]Crédito SPNF (fiscal)'!#REF!</definedName>
    <definedName name="BCRD15" hidden="1">'[84]Crédito SPNF (fiscal)'!#REF!</definedName>
    <definedName name="BDEAC">[64]CIRRs!$C$70</definedName>
    <definedName name="BE" localSheetId="10">[85]Q6!$E$62:$AH$62</definedName>
    <definedName name="BE">#N/A</definedName>
    <definedName name="BEA" localSheetId="76">#REF!</definedName>
    <definedName name="BEA" localSheetId="10">#REF!</definedName>
    <definedName name="BEA" localSheetId="8">#REF!</definedName>
    <definedName name="BEA" localSheetId="25">#REF!</definedName>
    <definedName name="BEA" localSheetId="31">#REF!</definedName>
    <definedName name="BEA" localSheetId="32">#REF!</definedName>
    <definedName name="BEA" localSheetId="34">#REF!</definedName>
    <definedName name="BEA" localSheetId="35">#REF!</definedName>
    <definedName name="BEA" localSheetId="40">#REF!</definedName>
    <definedName name="BEA" localSheetId="43">#REF!</definedName>
    <definedName name="BEA" localSheetId="45">#REF!</definedName>
    <definedName name="BEA" localSheetId="46">#REF!</definedName>
    <definedName name="BEA" localSheetId="52">#REF!</definedName>
    <definedName name="BEA" localSheetId="14">#REF!</definedName>
    <definedName name="BEA" localSheetId="15">#REF!</definedName>
    <definedName name="BEA" localSheetId="66">#REF!</definedName>
    <definedName name="BEA">#REF!</definedName>
    <definedName name="BEABA" localSheetId="8">#REF!</definedName>
    <definedName name="BEABA" localSheetId="35">#REF!</definedName>
    <definedName name="BEABA">#REF!</definedName>
    <definedName name="BEABI" localSheetId="35">#REF!</definedName>
    <definedName name="BEABI">#REF!</definedName>
    <definedName name="BEAI">#N/A</definedName>
    <definedName name="BEAIB">#N/A</definedName>
    <definedName name="BEAIG">#N/A</definedName>
    <definedName name="BEAMU" localSheetId="35">#REF!</definedName>
    <definedName name="BEAMU">#REF!</definedName>
    <definedName name="BEAP">#N/A</definedName>
    <definedName name="BEAPB">#N/A</definedName>
    <definedName name="BEAPG">#N/A</definedName>
    <definedName name="BEC" localSheetId="35">#REF!</definedName>
    <definedName name="BEC">#REF!</definedName>
    <definedName name="BED" localSheetId="76">#REF!</definedName>
    <definedName name="BED" localSheetId="10">[85]Q6!$E$21:$AH$21</definedName>
    <definedName name="BED" localSheetId="8">#REF!</definedName>
    <definedName name="BED" localSheetId="25">#REF!</definedName>
    <definedName name="BED" localSheetId="31">#REF!</definedName>
    <definedName name="BED" localSheetId="32">#REF!</definedName>
    <definedName name="BED" localSheetId="34">#REF!</definedName>
    <definedName name="BED" localSheetId="35">#REF!</definedName>
    <definedName name="BED" localSheetId="40">#REF!</definedName>
    <definedName name="BED" localSheetId="42">#REF!</definedName>
    <definedName name="BED" localSheetId="43">#REF!</definedName>
    <definedName name="BED" localSheetId="44">#REF!</definedName>
    <definedName name="BED" localSheetId="45">#REF!</definedName>
    <definedName name="BED" localSheetId="46">#REF!</definedName>
    <definedName name="BED" localSheetId="47">#REF!</definedName>
    <definedName name="BED" localSheetId="52">#REF!</definedName>
    <definedName name="BED" localSheetId="14">#REF!</definedName>
    <definedName name="BED" localSheetId="15">#REF!</definedName>
    <definedName name="BED" localSheetId="66">#REF!</definedName>
    <definedName name="BED">#REF!</definedName>
    <definedName name="BED_6" localSheetId="76">#REF!</definedName>
    <definedName name="BED_6" localSheetId="10">[83]Q6!#REF!</definedName>
    <definedName name="BED_6" localSheetId="8">#REF!</definedName>
    <definedName name="BED_6" localSheetId="25">#REF!</definedName>
    <definedName name="BED_6" localSheetId="31">#REF!</definedName>
    <definedName name="BED_6" localSheetId="32">#REF!</definedName>
    <definedName name="BED_6" localSheetId="34">#REF!</definedName>
    <definedName name="BED_6" localSheetId="35">#REF!</definedName>
    <definedName name="BED_6" localSheetId="40">#REF!</definedName>
    <definedName name="BED_6" localSheetId="42">#REF!</definedName>
    <definedName name="BED_6" localSheetId="43">#REF!</definedName>
    <definedName name="BED_6" localSheetId="44">#REF!</definedName>
    <definedName name="BED_6" localSheetId="45">#REF!</definedName>
    <definedName name="BED_6" localSheetId="46">#REF!</definedName>
    <definedName name="BED_6" localSheetId="47">#REF!</definedName>
    <definedName name="BED_6" localSheetId="14">#REF!</definedName>
    <definedName name="BED_6" localSheetId="15">#REF!</definedName>
    <definedName name="BED_6" localSheetId="66">#REF!</definedName>
    <definedName name="BED_6">#REF!</definedName>
    <definedName name="BEDE" localSheetId="8">#REF!</definedName>
    <definedName name="BEDE" localSheetId="35">#REF!</definedName>
    <definedName name="BEDE">#REF!</definedName>
    <definedName name="BEF">[64]CIRRs!$C$79</definedName>
    <definedName name="Bei">[70]terms!#REF!</definedName>
    <definedName name="Belgium_wt">'[80]OECD wgt'!$B$15</definedName>
    <definedName name="BENEF98" localSheetId="8">#REF!</definedName>
    <definedName name="BENEF98" localSheetId="35">#REF!</definedName>
    <definedName name="BENEF98" localSheetId="42">#REF!</definedName>
    <definedName name="BENEF98" localSheetId="43">#REF!</definedName>
    <definedName name="BENEF98" localSheetId="44">#REF!</definedName>
    <definedName name="BENEF98">#REF!</definedName>
    <definedName name="BENEF99" localSheetId="8">#REF!</definedName>
    <definedName name="BENEF99" localSheetId="35">#REF!</definedName>
    <definedName name="BENEF99">#REF!</definedName>
    <definedName name="BeneficioNetoY3">'[86]Vaciado 1'!$F$153</definedName>
    <definedName name="BEO" localSheetId="76">#REF!</definedName>
    <definedName name="BEO" localSheetId="10">#REF!</definedName>
    <definedName name="BEO" localSheetId="8">#REF!</definedName>
    <definedName name="BEO" localSheetId="25">#REF!</definedName>
    <definedName name="BEO" localSheetId="31">#REF!</definedName>
    <definedName name="BEO" localSheetId="32">#REF!</definedName>
    <definedName name="BEO" localSheetId="34">#REF!</definedName>
    <definedName name="BEO" localSheetId="35">#REF!</definedName>
    <definedName name="BEO" localSheetId="40">#REF!</definedName>
    <definedName name="BEO" localSheetId="45">#REF!</definedName>
    <definedName name="BEO" localSheetId="46">#REF!</definedName>
    <definedName name="BEO" localSheetId="14">#REF!</definedName>
    <definedName name="BEO" localSheetId="15">#REF!</definedName>
    <definedName name="BEO">#REF!</definedName>
    <definedName name="BER" localSheetId="76">#REF!</definedName>
    <definedName name="BER" localSheetId="10">#REF!</definedName>
    <definedName name="BER" localSheetId="25">#REF!</definedName>
    <definedName name="BER" localSheetId="31">#REF!</definedName>
    <definedName name="BER" localSheetId="32">#REF!</definedName>
    <definedName name="BER" localSheetId="34">#REF!</definedName>
    <definedName name="BER" localSheetId="35">#REF!</definedName>
    <definedName name="BER" localSheetId="40">#REF!</definedName>
    <definedName name="BER" localSheetId="45">#REF!</definedName>
    <definedName name="BER" localSheetId="46">#REF!</definedName>
    <definedName name="BER" localSheetId="14">#REF!</definedName>
    <definedName name="BER" localSheetId="15">#REF!</definedName>
    <definedName name="BER">#REF!</definedName>
    <definedName name="BERBA" localSheetId="35">#REF!</definedName>
    <definedName name="BERBA">#REF!</definedName>
    <definedName name="BERBI" localSheetId="35">#REF!</definedName>
    <definedName name="BERBI">#REF!</definedName>
    <definedName name="BERI">#N/A</definedName>
    <definedName name="BERIB">#N/A</definedName>
    <definedName name="BERIG">#N/A</definedName>
    <definedName name="BERP">#N/A</definedName>
    <definedName name="BERPB">#N/A</definedName>
    <definedName name="BERPG">#N/A</definedName>
    <definedName name="BF" localSheetId="10">#REF!</definedName>
    <definedName name="BF">#N/A</definedName>
    <definedName name="BFD" localSheetId="76">#REF!</definedName>
    <definedName name="BFD" localSheetId="10">#REF!</definedName>
    <definedName name="BFD" localSheetId="8">#REF!</definedName>
    <definedName name="BFD" localSheetId="25">#REF!</definedName>
    <definedName name="BFD" localSheetId="31">#REF!</definedName>
    <definedName name="BFD" localSheetId="32">#REF!</definedName>
    <definedName name="BFD" localSheetId="34">#REF!</definedName>
    <definedName name="BFD" localSheetId="35">#REF!</definedName>
    <definedName name="BFD" localSheetId="40">#REF!</definedName>
    <definedName name="BFD" localSheetId="43">#REF!</definedName>
    <definedName name="BFD" localSheetId="45">#REF!</definedName>
    <definedName name="BFD" localSheetId="46">#REF!</definedName>
    <definedName name="BFD" localSheetId="52">#REF!</definedName>
    <definedName name="BFD" localSheetId="14">#REF!</definedName>
    <definedName name="BFD" localSheetId="15">#REF!</definedName>
    <definedName name="BFD" localSheetId="66">#REF!</definedName>
    <definedName name="BFD">#REF!</definedName>
    <definedName name="BFDA" localSheetId="76">#REF!</definedName>
    <definedName name="BFDA" localSheetId="10">[83]Q6!#REF!</definedName>
    <definedName name="BFDA" localSheetId="8">#REF!</definedName>
    <definedName name="BFDA" localSheetId="25">#REF!</definedName>
    <definedName name="BFDA" localSheetId="31">#REF!</definedName>
    <definedName name="BFDA" localSheetId="32">#REF!</definedName>
    <definedName name="BFDA" localSheetId="34">#REF!</definedName>
    <definedName name="BFDA" localSheetId="35">#REF!</definedName>
    <definedName name="BFDA" localSheetId="40">#REF!</definedName>
    <definedName name="BFDA" localSheetId="42">#REF!</definedName>
    <definedName name="BFDA" localSheetId="43">#REF!</definedName>
    <definedName name="BFDA" localSheetId="44">#REF!</definedName>
    <definedName name="BFDA" localSheetId="45">#REF!</definedName>
    <definedName name="BFDA" localSheetId="46">#REF!</definedName>
    <definedName name="BFDA" localSheetId="47">#REF!</definedName>
    <definedName name="BFDA" localSheetId="14">#REF!</definedName>
    <definedName name="BFDA" localSheetId="15">#REF!</definedName>
    <definedName name="BFDA" localSheetId="66">#REF!</definedName>
    <definedName name="BFDA">#REF!</definedName>
    <definedName name="BFDI" localSheetId="76">#REF!</definedName>
    <definedName name="BFDI" localSheetId="10">#REF!</definedName>
    <definedName name="BFDI" localSheetId="8">#REF!</definedName>
    <definedName name="BFDI" localSheetId="25">#REF!</definedName>
    <definedName name="BFDI" localSheetId="31">#REF!</definedName>
    <definedName name="BFDI" localSheetId="32">#REF!</definedName>
    <definedName name="BFDI" localSheetId="34">#REF!</definedName>
    <definedName name="BFDI" localSheetId="35">#REF!</definedName>
    <definedName name="BFDI" localSheetId="40">#REF!</definedName>
    <definedName name="BFDI" localSheetId="45">#REF!</definedName>
    <definedName name="BFDI" localSheetId="46">#REF!</definedName>
    <definedName name="BFDI" localSheetId="14">#REF!</definedName>
    <definedName name="BFDI" localSheetId="15">#REF!</definedName>
    <definedName name="BFDI">#REF!</definedName>
    <definedName name="BFDIL" localSheetId="76">#REF!</definedName>
    <definedName name="BFDIL" localSheetId="10">[85]Q6!$E$27:$AH$27</definedName>
    <definedName name="BFDIL" localSheetId="8">#REF!</definedName>
    <definedName name="BFDIL" localSheetId="25">#REF!</definedName>
    <definedName name="BFDIL" localSheetId="31">#REF!</definedName>
    <definedName name="BFDIL" localSheetId="32">#REF!</definedName>
    <definedName name="BFDIL" localSheetId="34">#REF!</definedName>
    <definedName name="BFDIL" localSheetId="35">#REF!</definedName>
    <definedName name="BFDIL" localSheetId="40">#REF!</definedName>
    <definedName name="BFDIL" localSheetId="42">#REF!</definedName>
    <definedName name="BFDIL" localSheetId="43">#REF!</definedName>
    <definedName name="BFDIL" localSheetId="44">#REF!</definedName>
    <definedName name="BFDIL" localSheetId="45">#REF!</definedName>
    <definedName name="BFDIL" localSheetId="46">#REF!</definedName>
    <definedName name="BFDIL" localSheetId="47">#REF!</definedName>
    <definedName name="BFDIL" localSheetId="14">#REF!</definedName>
    <definedName name="BFDIL" localSheetId="15">#REF!</definedName>
    <definedName name="BFDIL">#REF!</definedName>
    <definedName name="BFL">#N/A</definedName>
    <definedName name="BFL_C_G" localSheetId="8">#REF!</definedName>
    <definedName name="BFL_C_G" localSheetId="35">#REF!</definedName>
    <definedName name="BFL_C_G">#REF!</definedName>
    <definedName name="BFL_C_P" localSheetId="8">#REF!</definedName>
    <definedName name="BFL_C_P" localSheetId="35">#REF!</definedName>
    <definedName name="BFL_C_P">#REF!</definedName>
    <definedName name="BFL_CBA" localSheetId="35">#REF!</definedName>
    <definedName name="BFL_CBA">#REF!</definedName>
    <definedName name="BFL_CBI" localSheetId="35">#REF!</definedName>
    <definedName name="BFL_CBI">#REF!</definedName>
    <definedName name="BFL_CMU" localSheetId="35">#REF!</definedName>
    <definedName name="BFL_CMU">#REF!</definedName>
    <definedName name="BFL_D" localSheetId="10">[85]Q7!$E$26:$AH$26</definedName>
    <definedName name="BFL_D">#N/A</definedName>
    <definedName name="BFL_D_G" localSheetId="35">#REF!</definedName>
    <definedName name="BFL_D_G">#REF!</definedName>
    <definedName name="BFL_D_P" localSheetId="35">#REF!</definedName>
    <definedName name="BFL_D_P">#REF!</definedName>
    <definedName name="BFL_DBA" localSheetId="35">#REF!</definedName>
    <definedName name="BFL_DBA">#REF!</definedName>
    <definedName name="BFL_DBI" localSheetId="35">#REF!</definedName>
    <definedName name="BFL_DBI">#REF!</definedName>
    <definedName name="BFL_DF" localSheetId="10">#REF!</definedName>
    <definedName name="BFL_DF">#N/A</definedName>
    <definedName name="BFL_DMU" localSheetId="35">#REF!</definedName>
    <definedName name="BFL_DMU">#REF!</definedName>
    <definedName name="BFLB">#N/A</definedName>
    <definedName name="BFLB_D">#N/A</definedName>
    <definedName name="BFLB_DF" localSheetId="10">#REF!</definedName>
    <definedName name="BFLB_DF">#N/A</definedName>
    <definedName name="BFLD_DF" localSheetId="74">[87]!BFLD_DF</definedName>
    <definedName name="BFLD_DF" localSheetId="10">#N/A</definedName>
    <definedName name="BFLD_DF" localSheetId="8">[87]!BFLD_DF</definedName>
    <definedName name="BFLD_DF" localSheetId="40">[87]!BFLD_DF</definedName>
    <definedName name="BFLD_DF" localSheetId="41">[87]!BFLD_DF</definedName>
    <definedName name="BFLD_DF" localSheetId="42">[87]!BFLD_DF</definedName>
    <definedName name="BFLD_DF" localSheetId="43">[87]!BFLD_DF</definedName>
    <definedName name="BFLD_DF" localSheetId="45">[87]!BFLD_DF</definedName>
    <definedName name="BFLD_DF" localSheetId="52">[87]!BFLD_DF</definedName>
    <definedName name="BFLD_DF" localSheetId="14">[87]!BFLD_DF</definedName>
    <definedName name="BFLD_DF" localSheetId="15">[87]!BFLD_DF</definedName>
    <definedName name="BFLD_DF">[87]!BFLD_DF</definedName>
    <definedName name="BFLD_DF1">#N/A</definedName>
    <definedName name="BFLD_DF2">#N/A</definedName>
    <definedName name="BFLG">#N/A</definedName>
    <definedName name="BFLG_D">#N/A</definedName>
    <definedName name="BFLG_DF">#N/A</definedName>
    <definedName name="BFLRES" localSheetId="35">#REF!</definedName>
    <definedName name="BFLRES">#REF!</definedName>
    <definedName name="BFO" localSheetId="76">#REF!</definedName>
    <definedName name="BFO" localSheetId="10">[83]Q6!#REF!</definedName>
    <definedName name="BFO" localSheetId="8">#REF!</definedName>
    <definedName name="BFO" localSheetId="25">#REF!</definedName>
    <definedName name="BFO" localSheetId="31">#REF!</definedName>
    <definedName name="BFO" localSheetId="32">#REF!</definedName>
    <definedName name="BFO" localSheetId="34">#REF!</definedName>
    <definedName name="BFO" localSheetId="35">#REF!</definedName>
    <definedName name="BFO" localSheetId="42">#REF!</definedName>
    <definedName name="BFO" localSheetId="43">#REF!</definedName>
    <definedName name="BFO" localSheetId="44">#REF!</definedName>
    <definedName name="BFO" localSheetId="47">#REF!</definedName>
    <definedName name="BFO" localSheetId="14">#REF!</definedName>
    <definedName name="BFO" localSheetId="15">#REF!</definedName>
    <definedName name="BFO" localSheetId="66">#REF!</definedName>
    <definedName name="BFO">#REF!</definedName>
    <definedName name="BFO_S" localSheetId="8">#REF!</definedName>
    <definedName name="BFO_S" localSheetId="35">#REF!</definedName>
    <definedName name="BFO_S">#REF!</definedName>
    <definedName name="BFOA" localSheetId="76">#REF!</definedName>
    <definedName name="BFOA" localSheetId="10">[85]Q6!$E$45:$AH$45</definedName>
    <definedName name="BFOA" localSheetId="8">#REF!</definedName>
    <definedName name="BFOA" localSheetId="25">#REF!</definedName>
    <definedName name="BFOA" localSheetId="31">#REF!</definedName>
    <definedName name="BFOA" localSheetId="32">#REF!</definedName>
    <definedName name="BFOA" localSheetId="34">#REF!</definedName>
    <definedName name="BFOA" localSheetId="35">#REF!</definedName>
    <definedName name="BFOA" localSheetId="40">#REF!</definedName>
    <definedName name="BFOA" localSheetId="42">#REF!</definedName>
    <definedName name="BFOA" localSheetId="43">#REF!</definedName>
    <definedName name="BFOA" localSheetId="44">#REF!</definedName>
    <definedName name="BFOA" localSheetId="45">#REF!</definedName>
    <definedName name="BFOA" localSheetId="46">#REF!</definedName>
    <definedName name="BFOA" localSheetId="47">#REF!</definedName>
    <definedName name="BFOA" localSheetId="14">#REF!</definedName>
    <definedName name="BFOA" localSheetId="15">#REF!</definedName>
    <definedName name="BFOA" localSheetId="66">#REF!</definedName>
    <definedName name="BFOA">#REF!</definedName>
    <definedName name="BFOAG" localSheetId="76">#REF!</definedName>
    <definedName name="BFOAG" localSheetId="10">[85]Q6!$E$47:$AH$47</definedName>
    <definedName name="BFOAG" localSheetId="8">#REF!</definedName>
    <definedName name="BFOAG" localSheetId="25">#REF!</definedName>
    <definedName name="BFOAG" localSheetId="31">#REF!</definedName>
    <definedName name="BFOAG" localSheetId="32">#REF!</definedName>
    <definedName name="BFOAG" localSheetId="34">#REF!</definedName>
    <definedName name="BFOAG" localSheetId="35">#REF!</definedName>
    <definedName name="BFOAG" localSheetId="40">#REF!</definedName>
    <definedName name="BFOAG" localSheetId="42">#REF!</definedName>
    <definedName name="BFOAG" localSheetId="43">#REF!</definedName>
    <definedName name="BFOAG" localSheetId="44">#REF!</definedName>
    <definedName name="BFOAG" localSheetId="45">#REF!</definedName>
    <definedName name="BFOAG" localSheetId="46">#REF!</definedName>
    <definedName name="BFOAG" localSheetId="47">#REF!</definedName>
    <definedName name="BFOAG" localSheetId="14">#REF!</definedName>
    <definedName name="BFOAG" localSheetId="15">#REF!</definedName>
    <definedName name="BFOAG">#REF!</definedName>
    <definedName name="BFOL" localSheetId="76">#REF!</definedName>
    <definedName name="BFOL" localSheetId="10">[83]Q6!#REF!</definedName>
    <definedName name="BFOL" localSheetId="8">#REF!</definedName>
    <definedName name="BFOL" localSheetId="25">#REF!</definedName>
    <definedName name="BFOL" localSheetId="31">#REF!</definedName>
    <definedName name="BFOL" localSheetId="32">#REF!</definedName>
    <definedName name="BFOL" localSheetId="34">#REF!</definedName>
    <definedName name="BFOL" localSheetId="35">#REF!</definedName>
    <definedName name="BFOL" localSheetId="40">#REF!</definedName>
    <definedName name="BFOL" localSheetId="42">#REF!</definedName>
    <definedName name="BFOL" localSheetId="43">#REF!</definedName>
    <definedName name="BFOL" localSheetId="44">#REF!</definedName>
    <definedName name="BFOL" localSheetId="45">#REF!</definedName>
    <definedName name="BFOL" localSheetId="46">#REF!</definedName>
    <definedName name="BFOL" localSheetId="47">#REF!</definedName>
    <definedName name="BFOL" localSheetId="14">#REF!</definedName>
    <definedName name="BFOL" localSheetId="15">#REF!</definedName>
    <definedName name="BFOL">#REF!</definedName>
    <definedName name="BFOL_B" localSheetId="76">#REF!</definedName>
    <definedName name="BFOL_B" localSheetId="10">[85]Q6!$E$56:$AH$56</definedName>
    <definedName name="BFOL_B" localSheetId="8">#REF!</definedName>
    <definedName name="BFOL_B" localSheetId="25">#REF!</definedName>
    <definedName name="BFOL_B" localSheetId="31">#REF!</definedName>
    <definedName name="BFOL_B" localSheetId="32">#REF!</definedName>
    <definedName name="BFOL_B" localSheetId="34">#REF!</definedName>
    <definedName name="BFOL_B" localSheetId="35">#REF!</definedName>
    <definedName name="BFOL_B" localSheetId="40">#REF!</definedName>
    <definedName name="BFOL_B" localSheetId="42">#REF!</definedName>
    <definedName name="BFOL_B" localSheetId="43">#REF!</definedName>
    <definedName name="BFOL_B" localSheetId="44">#REF!</definedName>
    <definedName name="BFOL_B" localSheetId="45">#REF!</definedName>
    <definedName name="BFOL_B" localSheetId="46">#REF!</definedName>
    <definedName name="BFOL_B" localSheetId="47">#REF!</definedName>
    <definedName name="BFOL_B" localSheetId="14">#REF!</definedName>
    <definedName name="BFOL_B" localSheetId="15">#REF!</definedName>
    <definedName name="BFOL_B">#REF!</definedName>
    <definedName name="BFOL_G" localSheetId="76">#REF!</definedName>
    <definedName name="BFOL_G" localSheetId="10">[85]Q6!$E$52:$AH$52</definedName>
    <definedName name="BFOL_G" localSheetId="8">#REF!</definedName>
    <definedName name="BFOL_G" localSheetId="25">#REF!</definedName>
    <definedName name="BFOL_G" localSheetId="31">#REF!</definedName>
    <definedName name="BFOL_G" localSheetId="32">#REF!</definedName>
    <definedName name="BFOL_G" localSheetId="34">#REF!</definedName>
    <definedName name="BFOL_G" localSheetId="35">#REF!</definedName>
    <definedName name="BFOL_G" localSheetId="40">#REF!</definedName>
    <definedName name="BFOL_G" localSheetId="42">#REF!</definedName>
    <definedName name="BFOL_G" localSheetId="43">#REF!</definedName>
    <definedName name="BFOL_G" localSheetId="44">#REF!</definedName>
    <definedName name="BFOL_G" localSheetId="45">#REF!</definedName>
    <definedName name="BFOL_G" localSheetId="46">#REF!</definedName>
    <definedName name="BFOL_G" localSheetId="47">#REF!</definedName>
    <definedName name="BFOL_G" localSheetId="14">#REF!</definedName>
    <definedName name="BFOL_G" localSheetId="15">#REF!</definedName>
    <definedName name="BFOL_G">#REF!</definedName>
    <definedName name="BFOL_L" localSheetId="76">#REF!</definedName>
    <definedName name="BFOL_L" localSheetId="10">[85]Q6!$E$48:$AH$48</definedName>
    <definedName name="BFOL_L" localSheetId="8">#REF!</definedName>
    <definedName name="BFOL_L" localSheetId="25">#REF!</definedName>
    <definedName name="BFOL_L" localSheetId="31">#REF!</definedName>
    <definedName name="BFOL_L" localSheetId="32">#REF!</definedName>
    <definedName name="BFOL_L" localSheetId="34">#REF!</definedName>
    <definedName name="BFOL_L" localSheetId="35">#REF!</definedName>
    <definedName name="BFOL_L" localSheetId="40">#REF!</definedName>
    <definedName name="BFOL_L" localSheetId="42">#REF!</definedName>
    <definedName name="BFOL_L" localSheetId="43">#REF!</definedName>
    <definedName name="BFOL_L" localSheetId="44">#REF!</definedName>
    <definedName name="BFOL_L" localSheetId="45">#REF!</definedName>
    <definedName name="BFOL_L" localSheetId="46">#REF!</definedName>
    <definedName name="BFOL_L" localSheetId="47">#REF!</definedName>
    <definedName name="BFOL_L" localSheetId="14">#REF!</definedName>
    <definedName name="BFOL_L" localSheetId="15">#REF!</definedName>
    <definedName name="BFOL_L">#REF!</definedName>
    <definedName name="BFOL_O" localSheetId="76">#REF!</definedName>
    <definedName name="BFOL_O" localSheetId="10">[83]Q6!#REF!</definedName>
    <definedName name="BFOL_O" localSheetId="8">#REF!</definedName>
    <definedName name="BFOL_O" localSheetId="25">#REF!</definedName>
    <definedName name="BFOL_O" localSheetId="31">#REF!</definedName>
    <definedName name="BFOL_O" localSheetId="32">#REF!</definedName>
    <definedName name="BFOL_O" localSheetId="34">#REF!</definedName>
    <definedName name="BFOL_O" localSheetId="35">#REF!</definedName>
    <definedName name="BFOL_O" localSheetId="40">#REF!</definedName>
    <definedName name="BFOL_O" localSheetId="42">#REF!</definedName>
    <definedName name="BFOL_O" localSheetId="43">#REF!</definedName>
    <definedName name="BFOL_O" localSheetId="44">#REF!</definedName>
    <definedName name="BFOL_O" localSheetId="45">#REF!</definedName>
    <definedName name="BFOL_O" localSheetId="46">#REF!</definedName>
    <definedName name="BFOL_O" localSheetId="47">#REF!</definedName>
    <definedName name="BFOL_O" localSheetId="14">#REF!</definedName>
    <definedName name="BFOL_O" localSheetId="15">#REF!</definedName>
    <definedName name="BFOL_O">#REF!</definedName>
    <definedName name="BFOL_S" localSheetId="76">#REF!</definedName>
    <definedName name="BFOL_S" localSheetId="10">[85]Q6!$E$51:$AH$51</definedName>
    <definedName name="BFOL_S" localSheetId="8">#REF!</definedName>
    <definedName name="BFOL_S" localSheetId="25">#REF!</definedName>
    <definedName name="BFOL_S" localSheetId="31">#REF!</definedName>
    <definedName name="BFOL_S" localSheetId="32">#REF!</definedName>
    <definedName name="BFOL_S" localSheetId="34">#REF!</definedName>
    <definedName name="BFOL_S" localSheetId="35">#REF!</definedName>
    <definedName name="BFOL_S" localSheetId="40">#REF!</definedName>
    <definedName name="BFOL_S" localSheetId="42">#REF!</definedName>
    <definedName name="BFOL_S" localSheetId="43">#REF!</definedName>
    <definedName name="BFOL_S" localSheetId="44">#REF!</definedName>
    <definedName name="BFOL_S" localSheetId="45">#REF!</definedName>
    <definedName name="BFOL_S" localSheetId="46">#REF!</definedName>
    <definedName name="BFOL_S" localSheetId="47">#REF!</definedName>
    <definedName name="BFOL_S" localSheetId="14">#REF!</definedName>
    <definedName name="BFOL_S" localSheetId="15">#REF!</definedName>
    <definedName name="BFOL_S">#REF!</definedName>
    <definedName name="BFOLB" localSheetId="76">#REF!</definedName>
    <definedName name="BFOLB" localSheetId="10">[85]Q6!$E$56:$AH$56</definedName>
    <definedName name="BFOLB" localSheetId="8">#REF!</definedName>
    <definedName name="BFOLB" localSheetId="25">#REF!</definedName>
    <definedName name="BFOLB" localSheetId="31">#REF!</definedName>
    <definedName name="BFOLB" localSheetId="32">#REF!</definedName>
    <definedName name="BFOLB" localSheetId="34">#REF!</definedName>
    <definedName name="BFOLB" localSheetId="35">#REF!</definedName>
    <definedName name="BFOLB" localSheetId="40">#REF!</definedName>
    <definedName name="BFOLB" localSheetId="42">#REF!</definedName>
    <definedName name="BFOLB" localSheetId="43">#REF!</definedName>
    <definedName name="BFOLB" localSheetId="44">#REF!</definedName>
    <definedName name="BFOLB" localSheetId="45">#REF!</definedName>
    <definedName name="BFOLB" localSheetId="46">#REF!</definedName>
    <definedName name="BFOLB" localSheetId="47">#REF!</definedName>
    <definedName name="BFOLB" localSheetId="14">#REF!</definedName>
    <definedName name="BFOLB" localSheetId="15">#REF!</definedName>
    <definedName name="BFOLB">#REF!</definedName>
    <definedName name="BFOLG_L" localSheetId="76">#REF!</definedName>
    <definedName name="BFOLG_L" localSheetId="10">[85]Q6!$E$50:$AH$50</definedName>
    <definedName name="BFOLG_L" localSheetId="8">#REF!</definedName>
    <definedName name="BFOLG_L" localSheetId="25">#REF!</definedName>
    <definedName name="BFOLG_L" localSheetId="31">#REF!</definedName>
    <definedName name="BFOLG_L" localSheetId="32">#REF!</definedName>
    <definedName name="BFOLG_L" localSheetId="34">#REF!</definedName>
    <definedName name="BFOLG_L" localSheetId="35">#REF!</definedName>
    <definedName name="BFOLG_L" localSheetId="40">#REF!</definedName>
    <definedName name="BFOLG_L" localSheetId="42">#REF!</definedName>
    <definedName name="BFOLG_L" localSheetId="43">#REF!</definedName>
    <definedName name="BFOLG_L" localSheetId="44">#REF!</definedName>
    <definedName name="BFOLG_L" localSheetId="45">#REF!</definedName>
    <definedName name="BFOLG_L" localSheetId="46">#REF!</definedName>
    <definedName name="BFOLG_L" localSheetId="47">#REF!</definedName>
    <definedName name="BFOLG_L" localSheetId="14">#REF!</definedName>
    <definedName name="BFOLG_L" localSheetId="15">#REF!</definedName>
    <definedName name="BFOLG_L">#REF!</definedName>
    <definedName name="BFOTH" localSheetId="8">#REF!</definedName>
    <definedName name="BFOTH" localSheetId="35">#REF!</definedName>
    <definedName name="BFOTH">#REF!</definedName>
    <definedName name="BFP" localSheetId="76">#REF!</definedName>
    <definedName name="BFP" localSheetId="10">[85]Q6!$E$29:$AH$29</definedName>
    <definedName name="BFP" localSheetId="8">#REF!</definedName>
    <definedName name="BFP" localSheetId="25">#REF!</definedName>
    <definedName name="BFP" localSheetId="31">#REF!</definedName>
    <definedName name="BFP" localSheetId="32">#REF!</definedName>
    <definedName name="BFP" localSheetId="34">#REF!</definedName>
    <definedName name="BFP" localSheetId="35">#REF!</definedName>
    <definedName name="BFP" localSheetId="40">#REF!</definedName>
    <definedName name="BFP" localSheetId="42">#REF!</definedName>
    <definedName name="BFP" localSheetId="43">#REF!</definedName>
    <definedName name="BFP" localSheetId="44">#REF!</definedName>
    <definedName name="BFP" localSheetId="45">#REF!</definedName>
    <definedName name="BFP" localSheetId="46">#REF!</definedName>
    <definedName name="BFP" localSheetId="47">#REF!</definedName>
    <definedName name="BFP" localSheetId="14">#REF!</definedName>
    <definedName name="BFP" localSheetId="15">#REF!</definedName>
    <definedName name="BFP">#REF!</definedName>
    <definedName name="BFPA" localSheetId="76">#REF!</definedName>
    <definedName name="BFPA" localSheetId="10">#REF!</definedName>
    <definedName name="BFPA" localSheetId="8">#REF!</definedName>
    <definedName name="BFPA" localSheetId="25">#REF!</definedName>
    <definedName name="BFPA" localSheetId="31">#REF!</definedName>
    <definedName name="BFPA" localSheetId="32">#REF!</definedName>
    <definedName name="BFPA" localSheetId="34">#REF!</definedName>
    <definedName name="BFPA" localSheetId="35">#REF!</definedName>
    <definedName name="BFPA" localSheetId="40">#REF!</definedName>
    <definedName name="BFPA" localSheetId="45">#REF!</definedName>
    <definedName name="BFPA" localSheetId="46">#REF!</definedName>
    <definedName name="BFPA" localSheetId="14">#REF!</definedName>
    <definedName name="BFPA" localSheetId="15">#REF!</definedName>
    <definedName name="BFPA">#REF!</definedName>
    <definedName name="BFPAG" localSheetId="76">#REF!</definedName>
    <definedName name="BFPAG" localSheetId="10">[85]Q6!$E$32:$AH$32</definedName>
    <definedName name="BFPAG" localSheetId="8">#REF!</definedName>
    <definedName name="BFPAG" localSheetId="25">#REF!</definedName>
    <definedName name="BFPAG" localSheetId="31">#REF!</definedName>
    <definedName name="BFPAG" localSheetId="32">#REF!</definedName>
    <definedName name="BFPAG" localSheetId="34">#REF!</definedName>
    <definedName name="BFPAG" localSheetId="35">#REF!</definedName>
    <definedName name="BFPAG" localSheetId="40">#REF!</definedName>
    <definedName name="BFPAG" localSheetId="42">#REF!</definedName>
    <definedName name="BFPAG" localSheetId="43">#REF!</definedName>
    <definedName name="BFPAG" localSheetId="44">#REF!</definedName>
    <definedName name="BFPAG" localSheetId="45">#REF!</definedName>
    <definedName name="BFPAG" localSheetId="46">#REF!</definedName>
    <definedName name="BFPAG" localSheetId="47">#REF!</definedName>
    <definedName name="BFPAG" localSheetId="14">#REF!</definedName>
    <definedName name="BFPAG" localSheetId="15">#REF!</definedName>
    <definedName name="BFPAG">#REF!</definedName>
    <definedName name="BFPL" localSheetId="76">#REF!</definedName>
    <definedName name="BFPL" localSheetId="10">#REF!</definedName>
    <definedName name="BFPL" localSheetId="8">#REF!</definedName>
    <definedName name="BFPL" localSheetId="25">#REF!</definedName>
    <definedName name="BFPL" localSheetId="31">#REF!</definedName>
    <definedName name="BFPL" localSheetId="32">#REF!</definedName>
    <definedName name="BFPL" localSheetId="34">#REF!</definedName>
    <definedName name="BFPL" localSheetId="35">#REF!</definedName>
    <definedName name="BFPL" localSheetId="40">#REF!</definedName>
    <definedName name="BFPL" localSheetId="45">#REF!</definedName>
    <definedName name="BFPL" localSheetId="46">#REF!</definedName>
    <definedName name="BFPL" localSheetId="14">#REF!</definedName>
    <definedName name="BFPL" localSheetId="15">#REF!</definedName>
    <definedName name="BFPL">#REF!</definedName>
    <definedName name="BFPLBN" localSheetId="76">#REF!</definedName>
    <definedName name="BFPLBN" localSheetId="10">[85]Q6!$E$41:$AH$41</definedName>
    <definedName name="BFPLBN" localSheetId="8">#REF!</definedName>
    <definedName name="BFPLBN" localSheetId="25">#REF!</definedName>
    <definedName name="BFPLBN" localSheetId="31">#REF!</definedName>
    <definedName name="BFPLBN" localSheetId="32">#REF!</definedName>
    <definedName name="BFPLBN" localSheetId="34">#REF!</definedName>
    <definedName name="BFPLBN" localSheetId="35">#REF!</definedName>
    <definedName name="BFPLBN" localSheetId="40">#REF!</definedName>
    <definedName name="BFPLBN" localSheetId="42">#REF!</definedName>
    <definedName name="BFPLBN" localSheetId="43">#REF!</definedName>
    <definedName name="BFPLBN" localSheetId="44">#REF!</definedName>
    <definedName name="BFPLBN" localSheetId="45">#REF!</definedName>
    <definedName name="BFPLBN" localSheetId="46">#REF!</definedName>
    <definedName name="BFPLBN" localSheetId="47">#REF!</definedName>
    <definedName name="BFPLBN" localSheetId="14">#REF!</definedName>
    <definedName name="BFPLBN" localSheetId="15">#REF!</definedName>
    <definedName name="BFPLBN">#REF!</definedName>
    <definedName name="BFPLD" localSheetId="76">#REF!</definedName>
    <definedName name="BFPLD" localSheetId="10">[83]Q6!#REF!</definedName>
    <definedName name="BFPLD" localSheetId="8">#REF!</definedName>
    <definedName name="BFPLD" localSheetId="25">#REF!</definedName>
    <definedName name="BFPLD" localSheetId="31">#REF!</definedName>
    <definedName name="BFPLD" localSheetId="32">#REF!</definedName>
    <definedName name="BFPLD" localSheetId="34">#REF!</definedName>
    <definedName name="BFPLD" localSheetId="35">#REF!</definedName>
    <definedName name="BFPLD" localSheetId="40">#REF!</definedName>
    <definedName name="BFPLD" localSheetId="42">#REF!</definedName>
    <definedName name="BFPLD" localSheetId="43">#REF!</definedName>
    <definedName name="BFPLD" localSheetId="44">#REF!</definedName>
    <definedName name="BFPLD" localSheetId="45">#REF!</definedName>
    <definedName name="BFPLD" localSheetId="46">#REF!</definedName>
    <definedName name="BFPLD" localSheetId="47">#REF!</definedName>
    <definedName name="BFPLD" localSheetId="14">#REF!</definedName>
    <definedName name="BFPLD" localSheetId="15">#REF!</definedName>
    <definedName name="BFPLD">#REF!</definedName>
    <definedName name="BFPLD_G" localSheetId="76">#REF!</definedName>
    <definedName name="BFPLD_G" localSheetId="10">[85]Q6!$E$37:$AH$37</definedName>
    <definedName name="BFPLD_G" localSheetId="8">#REF!</definedName>
    <definedName name="BFPLD_G" localSheetId="25">#REF!</definedName>
    <definedName name="BFPLD_G" localSheetId="31">#REF!</definedName>
    <definedName name="BFPLD_G" localSheetId="32">#REF!</definedName>
    <definedName name="BFPLD_G" localSheetId="34">#REF!</definedName>
    <definedName name="BFPLD_G" localSheetId="35">#REF!</definedName>
    <definedName name="BFPLD_G" localSheetId="40">#REF!</definedName>
    <definedName name="BFPLD_G" localSheetId="42">#REF!</definedName>
    <definedName name="BFPLD_G" localSheetId="43">#REF!</definedName>
    <definedName name="BFPLD_G" localSheetId="44">#REF!</definedName>
    <definedName name="BFPLD_G" localSheetId="45">#REF!</definedName>
    <definedName name="BFPLD_G" localSheetId="46">#REF!</definedName>
    <definedName name="BFPLD_G" localSheetId="47">#REF!</definedName>
    <definedName name="BFPLD_G" localSheetId="14">#REF!</definedName>
    <definedName name="BFPLD_G" localSheetId="15">#REF!</definedName>
    <definedName name="BFPLD_G">#REF!</definedName>
    <definedName name="BFPLE" localSheetId="76">#REF!</definedName>
    <definedName name="BFPLE" localSheetId="10">[85]Q6!$E$33:$AH$33</definedName>
    <definedName name="BFPLE" localSheetId="8">#REF!</definedName>
    <definedName name="BFPLE" localSheetId="25">#REF!</definedName>
    <definedName name="BFPLE" localSheetId="31">#REF!</definedName>
    <definedName name="BFPLE" localSheetId="32">#REF!</definedName>
    <definedName name="BFPLE" localSheetId="34">#REF!</definedName>
    <definedName name="BFPLE" localSheetId="35">#REF!</definedName>
    <definedName name="BFPLE" localSheetId="40">#REF!</definedName>
    <definedName name="BFPLE" localSheetId="42">#REF!</definedName>
    <definedName name="BFPLE" localSheetId="43">#REF!</definedName>
    <definedName name="BFPLE" localSheetId="44">#REF!</definedName>
    <definedName name="BFPLE" localSheetId="45">#REF!</definedName>
    <definedName name="BFPLE" localSheetId="46">#REF!</definedName>
    <definedName name="BFPLE" localSheetId="47">#REF!</definedName>
    <definedName name="BFPLE" localSheetId="14">#REF!</definedName>
    <definedName name="BFPLE" localSheetId="15">#REF!</definedName>
    <definedName name="BFPLE">#REF!</definedName>
    <definedName name="BFPLE_G" localSheetId="76">#REF!</definedName>
    <definedName name="BFPLE_G" localSheetId="10">[85]Q6!$E$35:$AH$35</definedName>
    <definedName name="BFPLE_G" localSheetId="8">#REF!</definedName>
    <definedName name="BFPLE_G" localSheetId="25">#REF!</definedName>
    <definedName name="BFPLE_G" localSheetId="31">#REF!</definedName>
    <definedName name="BFPLE_G" localSheetId="32">#REF!</definedName>
    <definedName name="BFPLE_G" localSheetId="34">#REF!</definedName>
    <definedName name="BFPLE_G" localSheetId="35">#REF!</definedName>
    <definedName name="BFPLE_G" localSheetId="40">#REF!</definedName>
    <definedName name="BFPLE_G" localSheetId="42">#REF!</definedName>
    <definedName name="BFPLE_G" localSheetId="43">#REF!</definedName>
    <definedName name="BFPLE_G" localSheetId="44">#REF!</definedName>
    <definedName name="BFPLE_G" localSheetId="45">#REF!</definedName>
    <definedName name="BFPLE_G" localSheetId="46">#REF!</definedName>
    <definedName name="BFPLE_G" localSheetId="47">#REF!</definedName>
    <definedName name="BFPLE_G" localSheetId="14">#REF!</definedName>
    <definedName name="BFPLE_G" localSheetId="15">#REF!</definedName>
    <definedName name="BFPLE_G">#REF!</definedName>
    <definedName name="BFPLMM" localSheetId="76">#REF!</definedName>
    <definedName name="BFPLMM" localSheetId="10">[85]Q6!$E$43:$AH$43</definedName>
    <definedName name="BFPLMM" localSheetId="8">#REF!</definedName>
    <definedName name="BFPLMM" localSheetId="25">#REF!</definedName>
    <definedName name="BFPLMM" localSheetId="31">#REF!</definedName>
    <definedName name="BFPLMM" localSheetId="32">#REF!</definedName>
    <definedName name="BFPLMM" localSheetId="34">#REF!</definedName>
    <definedName name="BFPLMM" localSheetId="35">#REF!</definedName>
    <definedName name="BFPLMM" localSheetId="40">#REF!</definedName>
    <definedName name="BFPLMM" localSheetId="42">#REF!</definedName>
    <definedName name="BFPLMM" localSheetId="43">#REF!</definedName>
    <definedName name="BFPLMM" localSheetId="44">#REF!</definedName>
    <definedName name="BFPLMM" localSheetId="45">#REF!</definedName>
    <definedName name="BFPLMM" localSheetId="46">#REF!</definedName>
    <definedName name="BFPLMM" localSheetId="47">#REF!</definedName>
    <definedName name="BFPLMM" localSheetId="14">#REF!</definedName>
    <definedName name="BFPLMM" localSheetId="15">#REF!</definedName>
    <definedName name="BFPLMM">#REF!</definedName>
    <definedName name="BFRA" localSheetId="10">#REF!</definedName>
    <definedName name="BFRA">#N/A</definedName>
    <definedName name="BFUND" localSheetId="76">#REF!</definedName>
    <definedName name="BFUND" localSheetId="10">#REF!</definedName>
    <definedName name="BFUND" localSheetId="8">#REF!</definedName>
    <definedName name="BFUND" localSheetId="25">#REF!</definedName>
    <definedName name="BFUND" localSheetId="31">#REF!</definedName>
    <definedName name="BFUND" localSheetId="32">#REF!</definedName>
    <definedName name="BFUND" localSheetId="34">#REF!</definedName>
    <definedName name="BFUND" localSheetId="35">#REF!</definedName>
    <definedName name="BFUND" localSheetId="40">#REF!</definedName>
    <definedName name="BFUND" localSheetId="43">#REF!</definedName>
    <definedName name="BFUND" localSheetId="45">#REF!</definedName>
    <definedName name="BFUND" localSheetId="46">#REF!</definedName>
    <definedName name="BFUND" localSheetId="52">#REF!</definedName>
    <definedName name="BFUND" localSheetId="14">#REF!</definedName>
    <definedName name="BFUND" localSheetId="15">#REF!</definedName>
    <definedName name="BFUND" localSheetId="66">#REF!</definedName>
    <definedName name="BFUND">#REF!</definedName>
    <definedName name="BGS" localSheetId="76">#REF!</definedName>
    <definedName name="BGS" localSheetId="10">[83]Q6!#REF!</definedName>
    <definedName name="BGS" localSheetId="8">#REF!</definedName>
    <definedName name="BGS" localSheetId="25">#REF!</definedName>
    <definedName name="BGS" localSheetId="31">#REF!</definedName>
    <definedName name="BGS" localSheetId="32">#REF!</definedName>
    <definedName name="BGS" localSheetId="34">#REF!</definedName>
    <definedName name="BGS" localSheetId="35">#REF!</definedName>
    <definedName name="BGS" localSheetId="40">#REF!</definedName>
    <definedName name="BGS" localSheetId="42">#REF!</definedName>
    <definedName name="BGS" localSheetId="43">#REF!</definedName>
    <definedName name="BGS" localSheetId="44">#REF!</definedName>
    <definedName name="BGS" localSheetId="45">#REF!</definedName>
    <definedName name="BGS" localSheetId="46">#REF!</definedName>
    <definedName name="BGS" localSheetId="47">#REF!</definedName>
    <definedName name="BGS" localSheetId="14">#REF!</definedName>
    <definedName name="BGS" localSheetId="15">#REF!</definedName>
    <definedName name="BGS" localSheetId="66">#REF!</definedName>
    <definedName name="BGS">#REF!</definedName>
    <definedName name="BI" localSheetId="10">[83]Q6!#REF!</definedName>
    <definedName name="BI">#N/A</definedName>
    <definedName name="BIO" localSheetId="8">[52]raw!#REF!</definedName>
    <definedName name="BIO">[52]raw!#REF!</definedName>
    <definedName name="BIP" localSheetId="76">#REF!</definedName>
    <definedName name="BIP" localSheetId="10">[85]Q6!$E$14:$AH$14</definedName>
    <definedName name="BIP" localSheetId="8">#REF!</definedName>
    <definedName name="BIP" localSheetId="25">#REF!</definedName>
    <definedName name="BIP" localSheetId="31">#REF!</definedName>
    <definedName name="BIP" localSheetId="32">#REF!</definedName>
    <definedName name="BIP" localSheetId="34">#REF!</definedName>
    <definedName name="BIP" localSheetId="35">#REF!</definedName>
    <definedName name="BIP" localSheetId="40">#REF!</definedName>
    <definedName name="BIP" localSheetId="42">#REF!</definedName>
    <definedName name="BIP" localSheetId="43">#REF!</definedName>
    <definedName name="BIP" localSheetId="44">#REF!</definedName>
    <definedName name="BIP" localSheetId="45">#REF!</definedName>
    <definedName name="BIP" localSheetId="46">#REF!</definedName>
    <definedName name="BIP" localSheetId="47">#REF!</definedName>
    <definedName name="BIP" localSheetId="52">#REF!</definedName>
    <definedName name="BIP" localSheetId="14">#REF!</definedName>
    <definedName name="BIP" localSheetId="15">#REF!</definedName>
    <definedName name="BIP" localSheetId="66">#REF!</definedName>
    <definedName name="BIP">#REF!</definedName>
    <definedName name="BK" localSheetId="10">#REF!</definedName>
    <definedName name="BK">#N/A</definedName>
    <definedName name="BKF" localSheetId="10">#REF!</definedName>
    <definedName name="BKF">#N/A</definedName>
    <definedName name="BKFA" localSheetId="76">#REF!</definedName>
    <definedName name="BKFA" localSheetId="10">[83]Q6!#REF!</definedName>
    <definedName name="BKFA" localSheetId="8">#REF!</definedName>
    <definedName name="BKFA" localSheetId="25">#REF!</definedName>
    <definedName name="BKFA" localSheetId="31">#REF!</definedName>
    <definedName name="BKFA" localSheetId="32">#REF!</definedName>
    <definedName name="BKFA" localSheetId="34">#REF!</definedName>
    <definedName name="BKFA" localSheetId="35">#REF!</definedName>
    <definedName name="BKFA" localSheetId="40">#REF!</definedName>
    <definedName name="BKFA" localSheetId="42">#REF!</definedName>
    <definedName name="BKFA" localSheetId="43">#REF!</definedName>
    <definedName name="BKFA" localSheetId="44">#REF!</definedName>
    <definedName name="BKFA" localSheetId="45">#REF!</definedName>
    <definedName name="BKFA" localSheetId="46">#REF!</definedName>
    <definedName name="BKFA" localSheetId="47">#REF!</definedName>
    <definedName name="BKFA" localSheetId="52">#REF!</definedName>
    <definedName name="BKFA" localSheetId="14">#REF!</definedName>
    <definedName name="BKFA" localSheetId="15">#REF!</definedName>
    <definedName name="BKFA" localSheetId="66">#REF!</definedName>
    <definedName name="BKFA">#REF!</definedName>
    <definedName name="BKFBA" localSheetId="8">#REF!</definedName>
    <definedName name="BKFBA" localSheetId="35">#REF!</definedName>
    <definedName name="BKFBA">#REF!</definedName>
    <definedName name="BKFBI" localSheetId="8">#REF!</definedName>
    <definedName name="BKFBI" localSheetId="35">#REF!</definedName>
    <definedName name="BKFBI">#REF!</definedName>
    <definedName name="BKFMU" localSheetId="35">#REF!</definedName>
    <definedName name="BKFMU">#REF!</definedName>
    <definedName name="BKO" localSheetId="76">#REF!</definedName>
    <definedName name="BKO" localSheetId="10">[85]Q6!$E$22:$AH$22</definedName>
    <definedName name="BKO" localSheetId="8">#REF!</definedName>
    <definedName name="BKO" localSheetId="25">#REF!</definedName>
    <definedName name="BKO" localSheetId="31">#REF!</definedName>
    <definedName name="BKO" localSheetId="32">#REF!</definedName>
    <definedName name="BKO" localSheetId="34">#REF!</definedName>
    <definedName name="BKO" localSheetId="35">#REF!</definedName>
    <definedName name="BKO" localSheetId="40">#REF!</definedName>
    <definedName name="BKO" localSheetId="42">#REF!</definedName>
    <definedName name="BKO" localSheetId="43">#REF!</definedName>
    <definedName name="BKO" localSheetId="44">#REF!</definedName>
    <definedName name="BKO" localSheetId="45">#REF!</definedName>
    <definedName name="BKO" localSheetId="46">#REF!</definedName>
    <definedName name="BKO" localSheetId="47">#REF!</definedName>
    <definedName name="BKO" localSheetId="14">#REF!</definedName>
    <definedName name="BKO" localSheetId="15">#REF!</definedName>
    <definedName name="BKO" localSheetId="66">#REF!</definedName>
    <definedName name="BKO">#REF!</definedName>
    <definedName name="bla" localSheetId="76" hidden="1">#REF!</definedName>
    <definedName name="bla" localSheetId="8" hidden="1">#REF!</definedName>
    <definedName name="bla" localSheetId="25" hidden="1">#REF!</definedName>
    <definedName name="bla" localSheetId="31" hidden="1">#REF!</definedName>
    <definedName name="bla" localSheetId="32" hidden="1">#REF!</definedName>
    <definedName name="bla" localSheetId="34" hidden="1">#REF!</definedName>
    <definedName name="bla" localSheetId="35" hidden="1">#REF!</definedName>
    <definedName name="bla" localSheetId="40" hidden="1">#REF!</definedName>
    <definedName name="bla" localSheetId="41" hidden="1">#REF!</definedName>
    <definedName name="bla" localSheetId="42" hidden="1">#REF!</definedName>
    <definedName name="bla" localSheetId="43" hidden="1">#REF!</definedName>
    <definedName name="bla" localSheetId="45" hidden="1">#REF!</definedName>
    <definedName name="bla" localSheetId="46" hidden="1">#REF!</definedName>
    <definedName name="bla" localSheetId="48" hidden="1">#REF!</definedName>
    <definedName name="bla" localSheetId="52" hidden="1">#REF!</definedName>
    <definedName name="bla" localSheetId="14" hidden="1">#REF!</definedName>
    <definedName name="bla" localSheetId="56" hidden="1">#REF!</definedName>
    <definedName name="bla" localSheetId="15" hidden="1">#REF!</definedName>
    <definedName name="bla" hidden="1">#REF!</definedName>
    <definedName name="bloco1" localSheetId="8">#REF!</definedName>
    <definedName name="bloco1" localSheetId="35">#REF!</definedName>
    <definedName name="bloco1">#REF!</definedName>
    <definedName name="BLOQUE1">[88]RECIMP99!$A$1:$Q$74</definedName>
    <definedName name="BLOQUE2">[88]RECIMP2000!$A$1:$Q$74</definedName>
    <definedName name="BLOQUE3">[88]RECIMP99!$A$274:$Q$274</definedName>
    <definedName name="BLOQUE4">[88]RECIMP2000real!$A$1:$Q$74</definedName>
    <definedName name="BLOQUE5">[88]RECIMP99!$V$1:$AK$74</definedName>
    <definedName name="BLOQUE6">[88]RECIMP2000!$W$1:$AJ$75</definedName>
    <definedName name="BLOQUE7">[88]RECIMP99!$V$274:$AK$274</definedName>
    <definedName name="BLOQUE8">[88]RECIMP2000real!$V$1:$AK$74</definedName>
    <definedName name="BLPH1" localSheetId="10" hidden="1">'[89]Ex rate bloom'!$A$4</definedName>
    <definedName name="BLPH1" hidden="1">'[90]Ex rate bloom'!$A$4</definedName>
    <definedName name="BLPH2" localSheetId="10" hidden="1">'[89]Ex rate bloom'!$D$4</definedName>
    <definedName name="BLPH2" hidden="1">'[90]Ex rate bloom'!$D$4</definedName>
    <definedName name="BLPH3" localSheetId="10" hidden="1">'[89]Ex rate bloom'!$G$4</definedName>
    <definedName name="BLPH3" hidden="1">'[90]Ex rate bloom'!$G$4</definedName>
    <definedName name="BLPH4" localSheetId="10" hidden="1">'[89]Ex rate bloom'!$J$4</definedName>
    <definedName name="BLPH4" hidden="1">'[90]Ex rate bloom'!$J$4</definedName>
    <definedName name="BLPH5" localSheetId="10" hidden="1">'[89]Ex rate bloom'!$M$4</definedName>
    <definedName name="BLPH5" hidden="1">'[90]Ex rate bloom'!$M$4</definedName>
    <definedName name="BLPH6" localSheetId="10" hidden="1">'[89]Ex rate bloom'!$P$4</definedName>
    <definedName name="BLPH6" hidden="1">'[90]Ex rate bloom'!$P$4</definedName>
    <definedName name="BLPH7" localSheetId="10" hidden="1">'[89]Ex rate bloom'!$S$4</definedName>
    <definedName name="BLPH7" hidden="1">'[90]Ex rate bloom'!$S$4</definedName>
    <definedName name="BLPH8" localSheetId="10" hidden="1">'[89]Ex rate bloom'!$V$4</definedName>
    <definedName name="BLPH8" hidden="1">'[90]Ex rate bloom'!$V$4</definedName>
    <definedName name="BM" localSheetId="76">#REF!</definedName>
    <definedName name="BM" localSheetId="10">[83]Q6!#REF!</definedName>
    <definedName name="BM" localSheetId="8">#REF!</definedName>
    <definedName name="BM" localSheetId="25">#REF!</definedName>
    <definedName name="BM" localSheetId="31">#REF!</definedName>
    <definedName name="BM" localSheetId="32">#REF!</definedName>
    <definedName name="BM" localSheetId="34">#REF!</definedName>
    <definedName name="BM" localSheetId="35">#REF!</definedName>
    <definedName name="BM" localSheetId="40">#REF!</definedName>
    <definedName name="BM" localSheetId="42">#REF!</definedName>
    <definedName name="BM" localSheetId="43">#REF!</definedName>
    <definedName name="BM" localSheetId="44">#REF!</definedName>
    <definedName name="BM" localSheetId="45">#REF!</definedName>
    <definedName name="BM" localSheetId="46">#REF!</definedName>
    <definedName name="BM" localSheetId="47">#REF!</definedName>
    <definedName name="BM" localSheetId="52">#REF!</definedName>
    <definedName name="BM" localSheetId="14">#REF!</definedName>
    <definedName name="BM" localSheetId="15">#REF!</definedName>
    <definedName name="BM" localSheetId="66">#REF!</definedName>
    <definedName name="BM">#REF!</definedName>
    <definedName name="BMG" localSheetId="10">#REF!</definedName>
    <definedName name="BMG">[91]Q6!$E$28:$AH$28</definedName>
    <definedName name="BMI" localSheetId="8">#REF!</definedName>
    <definedName name="BMI" localSheetId="35">#REF!</definedName>
    <definedName name="BMI" localSheetId="42">#REF!</definedName>
    <definedName name="BMI" localSheetId="43">#REF!</definedName>
    <definedName name="BMI" localSheetId="44">#REF!</definedName>
    <definedName name="BMI">#REF!</definedName>
    <definedName name="BMII" localSheetId="10">[85]Q6!$E$15:$AH$15</definedName>
    <definedName name="BMII">#N/A</definedName>
    <definedName name="BMII_7" localSheetId="76">#REF!</definedName>
    <definedName name="BMII_7" localSheetId="10">[83]Q7!#REF!</definedName>
    <definedName name="BMII_7" localSheetId="8">#REF!</definedName>
    <definedName name="BMII_7" localSheetId="25">#REF!</definedName>
    <definedName name="BMII_7" localSheetId="31">#REF!</definedName>
    <definedName name="BMII_7" localSheetId="32">#REF!</definedName>
    <definedName name="BMII_7" localSheetId="34">#REF!</definedName>
    <definedName name="BMII_7" localSheetId="35">#REF!</definedName>
    <definedName name="BMII_7" localSheetId="42">#REF!</definedName>
    <definedName name="BMII_7" localSheetId="43">#REF!</definedName>
    <definedName name="BMII_7" localSheetId="44">#REF!</definedName>
    <definedName name="BMII_7" localSheetId="47">#REF!</definedName>
    <definedName name="BMII_7" localSheetId="14">#REF!</definedName>
    <definedName name="BMII_7" localSheetId="15">#REF!</definedName>
    <definedName name="BMII_7" localSheetId="66">#REF!</definedName>
    <definedName name="BMII_7">#REF!</definedName>
    <definedName name="BMII_G" localSheetId="8">#REF!</definedName>
    <definedName name="BMII_G" localSheetId="35">#REF!</definedName>
    <definedName name="BMII_G">#REF!</definedName>
    <definedName name="BMII_P" localSheetId="8">#REF!</definedName>
    <definedName name="BMII_P" localSheetId="35">#REF!</definedName>
    <definedName name="BMII_P">#REF!</definedName>
    <definedName name="BMIIB">#N/A</definedName>
    <definedName name="BMIIBA" localSheetId="35">#REF!</definedName>
    <definedName name="BMIIBA">#REF!</definedName>
    <definedName name="BMIIBI" localSheetId="35">#REF!</definedName>
    <definedName name="BMIIBI">#REF!</definedName>
    <definedName name="BMIIG">#N/A</definedName>
    <definedName name="BMIIMU" localSheetId="35">#REF!</definedName>
    <definedName name="BMIIMU">#REF!</definedName>
    <definedName name="BMS" localSheetId="76">#REF!</definedName>
    <definedName name="BMS" localSheetId="10">#REF!</definedName>
    <definedName name="BMS" localSheetId="8">#REF!</definedName>
    <definedName name="BMS" localSheetId="25">#REF!</definedName>
    <definedName name="BMS" localSheetId="31">#REF!</definedName>
    <definedName name="BMS" localSheetId="32">#REF!</definedName>
    <definedName name="BMS" localSheetId="34">#REF!</definedName>
    <definedName name="BMS" localSheetId="35">#REF!</definedName>
    <definedName name="BMS" localSheetId="47">#REF!</definedName>
    <definedName name="BMS" localSheetId="14">#REF!</definedName>
    <definedName name="BMS" localSheetId="15">#REF!</definedName>
    <definedName name="BMS" localSheetId="66">#REF!</definedName>
    <definedName name="BMS">#REF!</definedName>
    <definedName name="BNEO" localSheetId="35">#REF!</definedName>
    <definedName name="BNEO">#REF!</definedName>
    <definedName name="BNF">"CA"</definedName>
    <definedName name="BO" localSheetId="35">#REF!</definedName>
    <definedName name="BO">#REF!</definedName>
    <definedName name="BOG" localSheetId="76">#REF!</definedName>
    <definedName name="BOG" localSheetId="8">#REF!</definedName>
    <definedName name="BOG" localSheetId="25">#REF!</definedName>
    <definedName name="BOG" localSheetId="31">#REF!</definedName>
    <definedName name="BOG" localSheetId="32">#REF!</definedName>
    <definedName name="BOG" localSheetId="34">#REF!</definedName>
    <definedName name="BOG" localSheetId="35">#REF!</definedName>
    <definedName name="BOG" localSheetId="40">#REF!</definedName>
    <definedName name="BOG" localSheetId="41">#REF!</definedName>
    <definedName name="BOG" localSheetId="42">#REF!</definedName>
    <definedName name="BOG" localSheetId="43">#REF!</definedName>
    <definedName name="BOG" localSheetId="45">#REF!</definedName>
    <definedName name="BOG" localSheetId="46">#REF!</definedName>
    <definedName name="BOG" localSheetId="48">#REF!</definedName>
    <definedName name="BOG" localSheetId="52">#REF!</definedName>
    <definedName name="BOG" localSheetId="14">#REF!</definedName>
    <definedName name="BOG" localSheetId="56">#REF!</definedName>
    <definedName name="BOG" localSheetId="15">#REF!</definedName>
    <definedName name="BOG" localSheetId="66">#REF!</definedName>
    <definedName name="BOG">#REF!</definedName>
    <definedName name="BOLETIN" localSheetId="76">[72]BCP!#REF!</definedName>
    <definedName name="BOLETIN" localSheetId="8">[72]BCP!#REF!</definedName>
    <definedName name="BOLETIN" localSheetId="25">[72]BCP!#REF!</definedName>
    <definedName name="BOLETIN" localSheetId="31">[72]BCP!#REF!</definedName>
    <definedName name="BOLETIN" localSheetId="40">[72]BCP!#REF!</definedName>
    <definedName name="BOLETIN" localSheetId="45">[72]BCP!#REF!</definedName>
    <definedName name="BOLETIN" localSheetId="46">[72]BCP!#REF!</definedName>
    <definedName name="BOLETIN" localSheetId="14">[72]BCP!#REF!</definedName>
    <definedName name="BOLETIN" localSheetId="15">[72]BCP!#REF!</definedName>
    <definedName name="BOLETIN" localSheetId="66">[72]BCP!#REF!</definedName>
    <definedName name="BOLETIN">[72]BCP!#REF!</definedName>
    <definedName name="Bolivia" localSheetId="8">#REF!</definedName>
    <definedName name="Bolivia" localSheetId="35">#REF!</definedName>
    <definedName name="Bolivia" localSheetId="42">#REF!</definedName>
    <definedName name="Bolivia" localSheetId="43">#REF!</definedName>
    <definedName name="Bolivia" localSheetId="44">#REF!</definedName>
    <definedName name="Bolivia">#REF!</definedName>
    <definedName name="BOP" localSheetId="10">#REF!</definedName>
    <definedName name="BOP">#N/A</definedName>
    <definedName name="BOPF" localSheetId="8">#REF!</definedName>
    <definedName name="BOPF" localSheetId="35">#REF!</definedName>
    <definedName name="BOPF">#REF!</definedName>
    <definedName name="BOPUSD" localSheetId="76">#REF!</definedName>
    <definedName name="BOPUSD" localSheetId="8">#REF!</definedName>
    <definedName name="BOPUSD" localSheetId="25">#REF!</definedName>
    <definedName name="BOPUSD" localSheetId="31">#REF!</definedName>
    <definedName name="BOPUSD" localSheetId="32">#REF!</definedName>
    <definedName name="BOPUSD" localSheetId="34">#REF!</definedName>
    <definedName name="BOPUSD" localSheetId="35">#REF!</definedName>
    <definedName name="BOPUSD" localSheetId="40">#REF!</definedName>
    <definedName name="BOPUSD" localSheetId="43">#REF!</definedName>
    <definedName name="BOPUSD" localSheetId="45">#REF!</definedName>
    <definedName name="BOPUSD" localSheetId="46">#REF!</definedName>
    <definedName name="BOPUSD" localSheetId="52">#REF!</definedName>
    <definedName name="BOPUSD" localSheetId="14">#REF!</definedName>
    <definedName name="BOPUSD" localSheetId="15">#REF!</definedName>
    <definedName name="BOPUSD" localSheetId="66">#REF!</definedName>
    <definedName name="BOPUSD">#REF!</definedName>
    <definedName name="BORRA_CUADROS" localSheetId="8">[92]!BORRA_CUADROS</definedName>
    <definedName name="BORRA_CUADROS" localSheetId="41">[92]!BORRA_CUADROS</definedName>
    <definedName name="BORRA_CUADROS" localSheetId="42">[92]!BORRA_CUADROS</definedName>
    <definedName name="BORRA_CUADROS" localSheetId="15">[92]!BORRA_CUADROS</definedName>
    <definedName name="BORRA_CUADROS">[92]!BORRA_CUADROS</definedName>
    <definedName name="BPBNF" localSheetId="8">#REF!</definedName>
    <definedName name="BPBNF" localSheetId="35">#REF!</definedName>
    <definedName name="BPBNF" localSheetId="42">#REF!</definedName>
    <definedName name="BPBNF" localSheetId="43">#REF!</definedName>
    <definedName name="BPBNF" localSheetId="44">#REF!</definedName>
    <definedName name="BPBNF">#REF!</definedName>
    <definedName name="BRASS" localSheetId="76">#REF!</definedName>
    <definedName name="BRASS" localSheetId="10">[83]Q6!#REF!</definedName>
    <definedName name="BRASS" localSheetId="8">#REF!</definedName>
    <definedName name="BRASS" localSheetId="25">#REF!</definedName>
    <definedName name="BRASS" localSheetId="31">#REF!</definedName>
    <definedName name="BRASS" localSheetId="32">#REF!</definedName>
    <definedName name="BRASS" localSheetId="34">#REF!</definedName>
    <definedName name="BRASS" localSheetId="35">#REF!</definedName>
    <definedName name="BRASS" localSheetId="40">#REF!</definedName>
    <definedName name="BRASS" localSheetId="42">#REF!</definedName>
    <definedName name="BRASS" localSheetId="43">#REF!</definedName>
    <definedName name="BRASS" localSheetId="44">#REF!</definedName>
    <definedName name="BRASS" localSheetId="45">#REF!</definedName>
    <definedName name="BRASS" localSheetId="46">#REF!</definedName>
    <definedName name="BRASS" localSheetId="47">#REF!</definedName>
    <definedName name="BRASS" localSheetId="14">#REF!</definedName>
    <definedName name="BRASS" localSheetId="15">#REF!</definedName>
    <definedName name="BRASS" localSheetId="66">#REF!</definedName>
    <definedName name="BRASS">#REF!</definedName>
    <definedName name="BRASS_1" localSheetId="76">#REF!</definedName>
    <definedName name="BRASS_1" localSheetId="10">[83]Q6!#REF!</definedName>
    <definedName name="BRASS_1" localSheetId="8">#REF!</definedName>
    <definedName name="BRASS_1" localSheetId="25">#REF!</definedName>
    <definedName name="BRASS_1" localSheetId="31">#REF!</definedName>
    <definedName name="BRASS_1" localSheetId="32">#REF!</definedName>
    <definedName name="BRASS_1" localSheetId="34">#REF!</definedName>
    <definedName name="BRASS_1" localSheetId="35">#REF!</definedName>
    <definedName name="BRASS_1" localSheetId="40">#REF!</definedName>
    <definedName name="BRASS_1" localSheetId="42">#REF!</definedName>
    <definedName name="BRASS_1" localSheetId="43">#REF!</definedName>
    <definedName name="BRASS_1" localSheetId="44">#REF!</definedName>
    <definedName name="BRASS_1" localSheetId="45">#REF!</definedName>
    <definedName name="BRASS_1" localSheetId="46">#REF!</definedName>
    <definedName name="BRASS_1" localSheetId="47">#REF!</definedName>
    <definedName name="BRASS_1" localSheetId="14">#REF!</definedName>
    <definedName name="BRASS_1" localSheetId="15">#REF!</definedName>
    <definedName name="BRASS_1">#REF!</definedName>
    <definedName name="BRASS_6" localSheetId="76">#REF!</definedName>
    <definedName name="BRASS_6" localSheetId="10">[83]Q6!#REF!</definedName>
    <definedName name="BRASS_6" localSheetId="8">#REF!</definedName>
    <definedName name="BRASS_6" localSheetId="25">#REF!</definedName>
    <definedName name="BRASS_6" localSheetId="31">#REF!</definedName>
    <definedName name="BRASS_6" localSheetId="32">#REF!</definedName>
    <definedName name="BRASS_6" localSheetId="34">#REF!</definedName>
    <definedName name="BRASS_6" localSheetId="35">#REF!</definedName>
    <definedName name="BRASS_6" localSheetId="40">#REF!</definedName>
    <definedName name="BRASS_6" localSheetId="42">#REF!</definedName>
    <definedName name="BRASS_6" localSheetId="43">#REF!</definedName>
    <definedName name="BRASS_6" localSheetId="44">#REF!</definedName>
    <definedName name="BRASS_6" localSheetId="45">#REF!</definedName>
    <definedName name="BRASS_6" localSheetId="46">#REF!</definedName>
    <definedName name="BRASS_6" localSheetId="47">#REF!</definedName>
    <definedName name="BRASS_6" localSheetId="14">#REF!</definedName>
    <definedName name="BRASS_6" localSheetId="15">#REF!</definedName>
    <definedName name="BRASS_6">#REF!</definedName>
    <definedName name="Brazil" localSheetId="8">#REF!</definedName>
    <definedName name="Brazil" localSheetId="35">#REF!</definedName>
    <definedName name="Brazil">#REF!</definedName>
    <definedName name="BRECHA">[74]BRECHA!$E$3</definedName>
    <definedName name="BS" localSheetId="76">#REF!</definedName>
    <definedName name="BS" localSheetId="10">#REF!</definedName>
    <definedName name="BS" localSheetId="8">#REF!</definedName>
    <definedName name="BS" localSheetId="25">#REF!</definedName>
    <definedName name="BS" localSheetId="31">#REF!</definedName>
    <definedName name="BS" localSheetId="32">#REF!</definedName>
    <definedName name="BS" localSheetId="34">#REF!</definedName>
    <definedName name="BS" localSheetId="35">#REF!</definedName>
    <definedName name="BS" localSheetId="40">#REF!</definedName>
    <definedName name="BS" localSheetId="41">#REF!</definedName>
    <definedName name="BS" localSheetId="42">#REF!</definedName>
    <definedName name="BS" localSheetId="43">#REF!</definedName>
    <definedName name="BS" localSheetId="45">#REF!</definedName>
    <definedName name="BS" localSheetId="46">#REF!</definedName>
    <definedName name="BS" localSheetId="48">#REF!</definedName>
    <definedName name="BS" localSheetId="52">#REF!</definedName>
    <definedName name="BS" localSheetId="14">#REF!</definedName>
    <definedName name="BS" localSheetId="56">#REF!</definedName>
    <definedName name="BS" localSheetId="15">#REF!</definedName>
    <definedName name="BS">#REF!</definedName>
    <definedName name="BS1A" localSheetId="76">#REF!</definedName>
    <definedName name="BS1A" localSheetId="10">#REF!</definedName>
    <definedName name="BS1A" localSheetId="25">#REF!</definedName>
    <definedName name="BS1A" localSheetId="31">#REF!</definedName>
    <definedName name="BS1A" localSheetId="32">#REF!</definedName>
    <definedName name="BS1A" localSheetId="34">#REF!</definedName>
    <definedName name="BS1A" localSheetId="35">#REF!</definedName>
    <definedName name="BS1A" localSheetId="40">#REF!</definedName>
    <definedName name="BS1A" localSheetId="41">#REF!</definedName>
    <definedName name="BS1A" localSheetId="42">#REF!</definedName>
    <definedName name="BS1A" localSheetId="43">#REF!</definedName>
    <definedName name="BS1A" localSheetId="45">#REF!</definedName>
    <definedName name="BS1A" localSheetId="46">#REF!</definedName>
    <definedName name="BS1A" localSheetId="48">#REF!</definedName>
    <definedName name="BS1A" localSheetId="52">#REF!</definedName>
    <definedName name="BS1A" localSheetId="14">#REF!</definedName>
    <definedName name="BS1A" localSheetId="56">#REF!</definedName>
    <definedName name="BS1A" localSheetId="15">#REF!</definedName>
    <definedName name="BS1A">#REF!</definedName>
    <definedName name="Bstd" localSheetId="35">#REF!</definedName>
    <definedName name="Bstd">#REF!</definedName>
    <definedName name="BTO" localSheetId="35">#REF!</definedName>
    <definedName name="BTO">#REF!</definedName>
    <definedName name="BTR" localSheetId="76">#REF!</definedName>
    <definedName name="BTR" localSheetId="10">[85]Q6!$E$16:$AH$16</definedName>
    <definedName name="BTR" localSheetId="8">#REF!</definedName>
    <definedName name="BTR" localSheetId="25">#REF!</definedName>
    <definedName name="BTR" localSheetId="31">#REF!</definedName>
    <definedName name="BTR" localSheetId="32">#REF!</definedName>
    <definedName name="BTR" localSheetId="34">#REF!</definedName>
    <definedName name="BTR" localSheetId="35">#REF!</definedName>
    <definedName name="BTR" localSheetId="40">#REF!</definedName>
    <definedName name="BTR" localSheetId="42">#REF!</definedName>
    <definedName name="BTR" localSheetId="43">#REF!</definedName>
    <definedName name="BTR" localSheetId="44">#REF!</definedName>
    <definedName name="BTR" localSheetId="45">#REF!</definedName>
    <definedName name="BTR" localSheetId="46">#REF!</definedName>
    <definedName name="BTR" localSheetId="47">#REF!</definedName>
    <definedName name="BTR" localSheetId="14">#REF!</definedName>
    <definedName name="BTR" localSheetId="15">#REF!</definedName>
    <definedName name="BTR">#REF!</definedName>
    <definedName name="BTRG" localSheetId="76">#REF!</definedName>
    <definedName name="BTRG" localSheetId="10">#REF!</definedName>
    <definedName name="BTRG" localSheetId="8">#REF!</definedName>
    <definedName name="BTRG" localSheetId="25">#REF!</definedName>
    <definedName name="BTRG" localSheetId="31">#REF!</definedName>
    <definedName name="BTRG" localSheetId="32">#REF!</definedName>
    <definedName name="BTRG" localSheetId="34">#REF!</definedName>
    <definedName name="BTRG" localSheetId="35">#REF!</definedName>
    <definedName name="BTRG" localSheetId="40">#REF!</definedName>
    <definedName name="BTRG" localSheetId="45">#REF!</definedName>
    <definedName name="BTRG" localSheetId="46">#REF!</definedName>
    <definedName name="BTRG" localSheetId="14">#REF!</definedName>
    <definedName name="BTRG" localSheetId="15">#REF!</definedName>
    <definedName name="BTRG">#REF!</definedName>
    <definedName name="BTRP" localSheetId="35">#REF!</definedName>
    <definedName name="BTRP">#REF!</definedName>
    <definedName name="Budget" localSheetId="76">#REF!</definedName>
    <definedName name="Budget" localSheetId="25">#REF!</definedName>
    <definedName name="Budget" localSheetId="31">#REF!</definedName>
    <definedName name="Budget" localSheetId="32">#REF!</definedName>
    <definedName name="Budget" localSheetId="34">#REF!</definedName>
    <definedName name="Budget" localSheetId="35">#REF!</definedName>
    <definedName name="Budget" localSheetId="40">#REF!</definedName>
    <definedName name="Budget" localSheetId="41">#REF!</definedName>
    <definedName name="Budget" localSheetId="42">#REF!</definedName>
    <definedName name="Budget" localSheetId="43">#REF!</definedName>
    <definedName name="Budget" localSheetId="45">#REF!</definedName>
    <definedName name="Budget" localSheetId="46">#REF!</definedName>
    <definedName name="Budget" localSheetId="48">#REF!</definedName>
    <definedName name="Budget" localSheetId="52">#REF!</definedName>
    <definedName name="Budget" localSheetId="14">#REF!</definedName>
    <definedName name="Budget" localSheetId="56">#REF!</definedName>
    <definedName name="Budget" localSheetId="15">#REF!</definedName>
    <definedName name="Budget">#REF!</definedName>
    <definedName name="Budget_expenditure" localSheetId="35">#REF!</definedName>
    <definedName name="Budget_expenditure">#REF!</definedName>
    <definedName name="Budget_revenue" localSheetId="35">#REF!</definedName>
    <definedName name="Budget_revenue">#REF!</definedName>
    <definedName name="BURACO" localSheetId="35">#REF!</definedName>
    <definedName name="BURACO">#REF!</definedName>
    <definedName name="Button_13">"CLAGA2000_Consolidado_2001_List"</definedName>
    <definedName name="BX" localSheetId="10">[83]Q6!#REF!</definedName>
    <definedName name="BX" localSheetId="8">#REF!</definedName>
    <definedName name="BX" localSheetId="25">#REF!</definedName>
    <definedName name="BX" localSheetId="31">#REF!</definedName>
    <definedName name="BX" localSheetId="32">#REF!</definedName>
    <definedName name="BX" localSheetId="34">#REF!</definedName>
    <definedName name="BX" localSheetId="35">#REF!</definedName>
    <definedName name="BX" localSheetId="42">#REF!</definedName>
    <definedName name="BX" localSheetId="43">#REF!</definedName>
    <definedName name="BX" localSheetId="44">#REF!</definedName>
    <definedName name="BX" localSheetId="47">#REF!</definedName>
    <definedName name="BX" localSheetId="14">#REF!</definedName>
    <definedName name="BX" localSheetId="15">#REF!</definedName>
    <definedName name="BX" localSheetId="66">#REF!</definedName>
    <definedName name="BX">#REF!</definedName>
    <definedName name="BXG" localSheetId="10">#REF!</definedName>
    <definedName name="BXG">[91]Q6!$E$26:$AH$26</definedName>
    <definedName name="BXI" localSheetId="8">#REF!</definedName>
    <definedName name="BXI" localSheetId="35">#REF!</definedName>
    <definedName name="BXI" localSheetId="42">#REF!</definedName>
    <definedName name="BXI" localSheetId="43">#REF!</definedName>
    <definedName name="BXI" localSheetId="44">#REF!</definedName>
    <definedName name="BXI">#REF!</definedName>
    <definedName name="BXS" localSheetId="76">#REF!</definedName>
    <definedName name="BXS" localSheetId="10">#REF!</definedName>
    <definedName name="BXS" localSheetId="8">#REF!</definedName>
    <definedName name="BXS" localSheetId="25">#REF!</definedName>
    <definedName name="BXS" localSheetId="31">#REF!</definedName>
    <definedName name="BXS" localSheetId="32">#REF!</definedName>
    <definedName name="BXS" localSheetId="34">#REF!</definedName>
    <definedName name="BXS" localSheetId="35">#REF!</definedName>
    <definedName name="BXS" localSheetId="40">#REF!</definedName>
    <definedName name="BXS" localSheetId="43">#REF!</definedName>
    <definedName name="BXS" localSheetId="45">#REF!</definedName>
    <definedName name="BXS" localSheetId="46">#REF!</definedName>
    <definedName name="BXS" localSheetId="52">#REF!</definedName>
    <definedName name="BXS" localSheetId="14">#REF!</definedName>
    <definedName name="BXS" localSheetId="15">#REF!</definedName>
    <definedName name="BXS" localSheetId="66">#REF!</definedName>
    <definedName name="BXS">#REF!</definedName>
    <definedName name="C.2" localSheetId="76">#REF!</definedName>
    <definedName name="C.2" localSheetId="25">#REF!</definedName>
    <definedName name="C.2" localSheetId="31">#REF!</definedName>
    <definedName name="C.2" localSheetId="32">#REF!</definedName>
    <definedName name="C.2" localSheetId="34">#REF!</definedName>
    <definedName name="C.2" localSheetId="35">#REF!</definedName>
    <definedName name="C.2" localSheetId="40">#REF!</definedName>
    <definedName name="C.2" localSheetId="45">#REF!</definedName>
    <definedName name="C.2" localSheetId="46">#REF!</definedName>
    <definedName name="C.2" localSheetId="14">#REF!</definedName>
    <definedName name="C.2" localSheetId="15">#REF!</definedName>
    <definedName name="C.2" localSheetId="66">#REF!</definedName>
    <definedName name="C.2">#REF!</definedName>
    <definedName name="C_" localSheetId="76">#REF!</definedName>
    <definedName name="C_" localSheetId="10">#REF!</definedName>
    <definedName name="C_" localSheetId="25">#REF!</definedName>
    <definedName name="C_" localSheetId="31">#REF!</definedName>
    <definedName name="C_" localSheetId="32">#REF!</definedName>
    <definedName name="C_" localSheetId="34">#REF!</definedName>
    <definedName name="C_" localSheetId="35">#REF!</definedName>
    <definedName name="C_" localSheetId="40">#REF!</definedName>
    <definedName name="C_" localSheetId="41">#REF!</definedName>
    <definedName name="C_" localSheetId="42">#REF!</definedName>
    <definedName name="C_" localSheetId="43">#REF!</definedName>
    <definedName name="C_" localSheetId="45">#REF!</definedName>
    <definedName name="C_" localSheetId="46">#REF!</definedName>
    <definedName name="C_" localSheetId="48">#REF!</definedName>
    <definedName name="C_" localSheetId="52">#REF!</definedName>
    <definedName name="C_" localSheetId="14">#REF!</definedName>
    <definedName name="C_" localSheetId="56">#REF!</definedName>
    <definedName name="C_" localSheetId="15">#REF!</definedName>
    <definedName name="C_">#REF!</definedName>
    <definedName name="C_1" localSheetId="76">OFFSET(#REF!,0,0,COUNT(#REF!),1)</definedName>
    <definedName name="C_1" localSheetId="8">OFFSET(#REF!,0,0,COUNT(#REF!),1)</definedName>
    <definedName name="C_1" localSheetId="25">OFFSET(#REF!,0,0,COUNT(#REF!),1)</definedName>
    <definedName name="C_1" localSheetId="31">OFFSET(#REF!,0,0,COUNT(#REF!),1)</definedName>
    <definedName name="C_1" localSheetId="32">OFFSET(#REF!,0,0,COUNT(#REF!),1)</definedName>
    <definedName name="C_1" localSheetId="34">OFFSET(#REF!,0,0,COUNT(#REF!),1)</definedName>
    <definedName name="C_1" localSheetId="35">OFFSET(#REF!,0,0,COUNT(#REF!),1)</definedName>
    <definedName name="C_1" localSheetId="40">OFFSET(#REF!,0,0,COUNT(#REF!),1)</definedName>
    <definedName name="C_1" localSheetId="45">OFFSET(#REF!,0,0,COUNT(#REF!),1)</definedName>
    <definedName name="C_1" localSheetId="46">OFFSET(#REF!,0,0,COUNT(#REF!),1)</definedName>
    <definedName name="C_1" localSheetId="14">OFFSET(#REF!,0,0,COUNT(#REF!),1)</definedName>
    <definedName name="C_1" localSheetId="15">OFFSET(#REF!,0,0,COUNT(#REF!),1)</definedName>
    <definedName name="C_1">OFFSET(#REF!,0,0,COUNT(#REF!),1)</definedName>
    <definedName name="C_2" localSheetId="76">OFFSET(#REF!,0,0,COUNT(#REF!),1)</definedName>
    <definedName name="C_2" localSheetId="25">OFFSET(#REF!,0,0,COUNT(#REF!),1)</definedName>
    <definedName name="C_2" localSheetId="31">OFFSET(#REF!,0,0,COUNT(#REF!),1)</definedName>
    <definedName name="C_2" localSheetId="32">OFFSET(#REF!,0,0,COUNT(#REF!),1)</definedName>
    <definedName name="C_2" localSheetId="34">OFFSET(#REF!,0,0,COUNT(#REF!),1)</definedName>
    <definedName name="C_2" localSheetId="35">OFFSET(#REF!,0,0,COUNT(#REF!),1)</definedName>
    <definedName name="C_2" localSheetId="40">OFFSET(#REF!,0,0,COUNT(#REF!),1)</definedName>
    <definedName name="C_2" localSheetId="45">OFFSET(#REF!,0,0,COUNT(#REF!),1)</definedName>
    <definedName name="C_2" localSheetId="46">OFFSET(#REF!,0,0,COUNT(#REF!),1)</definedName>
    <definedName name="C_2" localSheetId="14">OFFSET(#REF!,0,0,COUNT(#REF!),1)</definedName>
    <definedName name="C_2" localSheetId="15">OFFSET(#REF!,0,0,COUNT(#REF!),1)</definedName>
    <definedName name="C_2">OFFSET(#REF!,0,0,COUNT(#REF!),1)</definedName>
    <definedName name="CA" localSheetId="35">#REF!</definedName>
    <definedName name="CA">#REF!</definedName>
    <definedName name="CAD" localSheetId="76">#REF!</definedName>
    <definedName name="CAD" localSheetId="10">#REF!</definedName>
    <definedName name="CAD" localSheetId="8">#REF!</definedName>
    <definedName name="CAD" localSheetId="25">#REF!</definedName>
    <definedName name="CAD" localSheetId="31">#REF!</definedName>
    <definedName name="CAD" localSheetId="32">#REF!</definedName>
    <definedName name="CAD" localSheetId="34">#REF!</definedName>
    <definedName name="CAD" localSheetId="35">#REF!</definedName>
    <definedName name="CAD" localSheetId="40">#REF!</definedName>
    <definedName name="CAD" localSheetId="41">#REF!</definedName>
    <definedName name="CAD" localSheetId="42">#REF!</definedName>
    <definedName name="CAD" localSheetId="43">#REF!</definedName>
    <definedName name="CAD" localSheetId="45">#REF!</definedName>
    <definedName name="CAD" localSheetId="46">#REF!</definedName>
    <definedName name="CAD" localSheetId="48">#REF!</definedName>
    <definedName name="CAD" localSheetId="52">#REF!</definedName>
    <definedName name="CAD" localSheetId="14">#REF!</definedName>
    <definedName name="CAD" localSheetId="56">#REF!</definedName>
    <definedName name="CAD" localSheetId="15">#REF!</definedName>
    <definedName name="CAD" localSheetId="66">#REF!</definedName>
    <definedName name="CAD">#REF!</definedName>
    <definedName name="CAe" localSheetId="35">#REF!</definedName>
    <definedName name="CAe">#REF!</definedName>
    <definedName name="caja" localSheetId="74" hidden="1">{FALSE,FALSE,-1.25,-15.5,484.5,276.75,FALSE,FALSE,TRUE,TRUE,0,12,#N/A,46,#N/A,2.93460490463215,15.35,1,FALSE,FALSE,3,TRUE,1,FALSE,100,"Swvu.PLA1.","ACwvu.PLA1.",#N/A,FALSE,FALSE,0,0,0,0,2,"","",TRUE,TRUE,FALSE,FALSE,1,60,#N/A,#N/A,FALSE,FALSE,FALSE,FALSE,FALSE,FALSE,FALSE,9,65532,65532,FALSE,FALSE,TRUE,TRUE,TRUE}</definedName>
    <definedName name="caja" localSheetId="76" hidden="1">{FALSE,FALSE,-1.25,-15.5,484.5,276.75,FALSE,FALSE,TRUE,TRUE,0,12,#N/A,46,#N/A,2.93460490463215,15.35,1,FALSE,FALSE,3,TRUE,1,FALSE,100,"Swvu.PLA1.","ACwvu.PLA1.",#N/A,FALSE,FALSE,0,0,0,0,2,"","",TRUE,TRUE,FALSE,FALSE,1,60,#N/A,#N/A,FALSE,FALSE,FALSE,FALSE,FALSE,FALSE,FALSE,9,65532,65532,FALSE,FALSE,TRUE,TRUE,TRUE}</definedName>
    <definedName name="caja" localSheetId="10">'[74]FLUJO DE CAJA'!$B$2</definedName>
    <definedName name="caja" localSheetId="28" hidden="1">{FALSE,FALSE,-1.25,-15.5,484.5,276.75,FALSE,FALSE,TRUE,TRUE,0,12,#N/A,46,#N/A,2.93460490463215,15.35,1,FALSE,FALSE,3,TRUE,1,FALSE,100,"Swvu.PLA1.","ACwvu.PLA1.",#N/A,FALSE,FALSE,0,0,0,0,2,"","",TRUE,TRUE,FALSE,FALSE,1,60,#N/A,#N/A,FALSE,FALSE,FALSE,FALSE,FALSE,FALSE,FALSE,9,65532,65532,FALSE,FALSE,TRUE,TRUE,TRUE}</definedName>
    <definedName name="caja" localSheetId="8" hidden="1">{FALSE,FALSE,-1.25,-15.5,484.5,276.75,FALSE,FALSE,TRUE,TRUE,0,12,#N/A,46,#N/A,2.93460490463215,15.35,1,FALSE,FALSE,3,TRUE,1,FALSE,100,"Swvu.PLA1.","ACwvu.PLA1.",#N/A,FALSE,FALSE,0,0,0,0,2,"","",TRUE,TRUE,FALSE,FALSE,1,60,#N/A,#N/A,FALSE,FALSE,FALSE,FALSE,FALSE,FALSE,FALSE,9,65532,65532,FALSE,FALSE,TRUE,TRUE,TRUE}</definedName>
    <definedName name="caja" localSheetId="25" hidden="1">{FALSE,FALSE,-1.25,-15.5,484.5,276.75,FALSE,FALSE,TRUE,TRUE,0,12,#N/A,46,#N/A,2.93460490463215,15.35,1,FALSE,FALSE,3,TRUE,1,FALSE,100,"Swvu.PLA1.","ACwvu.PLA1.",#N/A,FALSE,FALSE,0,0,0,0,2,"","",TRUE,TRUE,FALSE,FALSE,1,60,#N/A,#N/A,FALSE,FALSE,FALSE,FALSE,FALSE,FALSE,FALSE,9,65532,65532,FALSE,FALSE,TRUE,TRUE,TRUE}</definedName>
    <definedName name="caja" localSheetId="27" hidden="1">{FALSE,FALSE,-1.25,-15.5,484.5,276.75,FALSE,FALSE,TRUE,TRUE,0,12,#N/A,46,#N/A,2.93460490463215,15.35,1,FALSE,FALSE,3,TRUE,1,FALSE,100,"Swvu.PLA1.","ACwvu.PLA1.",#N/A,FALSE,FALSE,0,0,0,0,2,"","",TRUE,TRUE,FALSE,FALSE,1,60,#N/A,#N/A,FALSE,FALSE,FALSE,FALSE,FALSE,FALSE,FALSE,9,65532,65532,FALSE,FALSE,TRUE,TRUE,TRUE}</definedName>
    <definedName name="caja" localSheetId="29" hidden="1">{FALSE,FALSE,-1.25,-15.5,484.5,276.75,FALSE,FALSE,TRUE,TRUE,0,12,#N/A,46,#N/A,2.93460490463215,15.35,1,FALSE,FALSE,3,TRUE,1,FALSE,100,"Swvu.PLA1.","ACwvu.PLA1.",#N/A,FALSE,FALSE,0,0,0,0,2,"","",TRUE,TRUE,FALSE,FALSE,1,60,#N/A,#N/A,FALSE,FALSE,FALSE,FALSE,FALSE,FALSE,FALSE,9,65532,65532,FALSE,FALSE,TRUE,TRUE,TRUE}</definedName>
    <definedName name="caja" localSheetId="31" hidden="1">{FALSE,FALSE,-1.25,-15.5,484.5,276.75,FALSE,FALSE,TRUE,TRUE,0,12,#N/A,46,#N/A,2.93460490463215,15.35,1,FALSE,FALSE,3,TRUE,1,FALSE,100,"Swvu.PLA1.","ACwvu.PLA1.",#N/A,FALSE,FALSE,0,0,0,0,2,"","",TRUE,TRUE,FALSE,FALSE,1,60,#N/A,#N/A,FALSE,FALSE,FALSE,FALSE,FALSE,FALSE,FALSE,9,65532,65532,FALSE,FALSE,TRUE,TRUE,TRUE}</definedName>
    <definedName name="caja" localSheetId="32" hidden="1">{FALSE,FALSE,-1.25,-15.5,484.5,276.75,FALSE,FALSE,TRUE,TRUE,0,12,#N/A,46,#N/A,2.93460490463215,15.35,1,FALSE,FALSE,3,TRUE,1,FALSE,100,"Swvu.PLA1.","ACwvu.PLA1.",#N/A,FALSE,FALSE,0,0,0,0,2,"","",TRUE,TRUE,FALSE,FALSE,1,60,#N/A,#N/A,FALSE,FALSE,FALSE,FALSE,FALSE,FALSE,FALSE,9,65532,65532,FALSE,FALSE,TRUE,TRUE,TRUE}</definedName>
    <definedName name="caja" localSheetId="34" hidden="1">{FALSE,FALSE,-1.25,-15.5,484.5,276.75,FALSE,FALSE,TRUE,TRUE,0,12,#N/A,46,#N/A,2.93460490463215,15.35,1,FALSE,FALSE,3,TRUE,1,FALSE,100,"Swvu.PLA1.","ACwvu.PLA1.",#N/A,FALSE,FALSE,0,0,0,0,2,"","",TRUE,TRUE,FALSE,FALSE,1,60,#N/A,#N/A,FALSE,FALSE,FALSE,FALSE,FALSE,FALSE,FALSE,9,65532,65532,FALSE,FALSE,TRUE,TRUE,TRUE}</definedName>
    <definedName name="caja" localSheetId="35" hidden="1">{FALSE,FALSE,-1.25,-15.5,484.5,276.75,FALSE,FALSE,TRUE,TRUE,0,12,#N/A,46,#N/A,2.93460490463215,15.35,1,FALSE,FALSE,3,TRUE,1,FALSE,100,"Swvu.PLA1.","ACwvu.PLA1.",#N/A,FALSE,FALSE,0,0,0,0,2,"","",TRUE,TRUE,FALSE,FALSE,1,60,#N/A,#N/A,FALSE,FALSE,FALSE,FALSE,FALSE,FALSE,FALSE,9,65532,65532,FALSE,FALSE,TRUE,TRUE,TRUE}</definedName>
    <definedName name="caja" localSheetId="40" hidden="1">{FALSE,FALSE,-1.25,-15.5,484.5,276.75,FALSE,FALSE,TRUE,TRUE,0,12,#N/A,46,#N/A,2.93460490463215,15.35,1,FALSE,FALSE,3,TRUE,1,FALSE,100,"Swvu.PLA1.","ACwvu.PLA1.",#N/A,FALSE,FALSE,0,0,0,0,2,"","",TRUE,TRUE,FALSE,FALSE,1,60,#N/A,#N/A,FALSE,FALSE,FALSE,FALSE,FALSE,FALSE,FALSE,9,65532,65532,FALSE,FALSE,TRUE,TRUE,TRUE}</definedName>
    <definedName name="caja" localSheetId="41" hidden="1">{FALSE,FALSE,-1.25,-15.5,484.5,276.75,FALSE,FALSE,TRUE,TRUE,0,12,#N/A,46,#N/A,2.93460490463215,15.35,1,FALSE,FALSE,3,TRUE,1,FALSE,100,"Swvu.PLA1.","ACwvu.PLA1.",#N/A,FALSE,FALSE,0,0,0,0,2,"","",TRUE,TRUE,FALSE,FALSE,1,60,#N/A,#N/A,FALSE,FALSE,FALSE,FALSE,FALSE,FALSE,FALSE,9,65532,65532,FALSE,FALSE,TRUE,TRUE,TRUE}</definedName>
    <definedName name="caja" localSheetId="42" hidden="1">{FALSE,FALSE,-1.25,-15.5,484.5,276.75,FALSE,FALSE,TRUE,TRUE,0,12,#N/A,46,#N/A,2.93460490463215,15.35,1,FALSE,FALSE,3,TRUE,1,FALSE,100,"Swvu.PLA1.","ACwvu.PLA1.",#N/A,FALSE,FALSE,0,0,0,0,2,"","",TRUE,TRUE,FALSE,FALSE,1,60,#N/A,#N/A,FALSE,FALSE,FALSE,FALSE,FALSE,FALSE,FALSE,9,65532,65532,FALSE,FALSE,TRUE,TRUE,TRUE}</definedName>
    <definedName name="caja" localSheetId="43" hidden="1">{FALSE,FALSE,-1.25,-15.5,484.5,276.75,FALSE,FALSE,TRUE,TRUE,0,12,#N/A,46,#N/A,2.93460490463215,15.35,1,FALSE,FALSE,3,TRUE,1,FALSE,100,"Swvu.PLA1.","ACwvu.PLA1.",#N/A,FALSE,FALSE,0,0,0,0,2,"","",TRUE,TRUE,FALSE,FALSE,1,60,#N/A,#N/A,FALSE,FALSE,FALSE,FALSE,FALSE,FALSE,FALSE,9,65532,65532,FALSE,FALSE,TRUE,TRUE,TRUE}</definedName>
    <definedName name="caja" localSheetId="44" hidden="1">{FALSE,FALSE,-1.25,-15.5,484.5,276.75,FALSE,FALSE,TRUE,TRUE,0,12,#N/A,46,#N/A,2.93460490463215,15.35,1,FALSE,FALSE,3,TRUE,1,FALSE,100,"Swvu.PLA1.","ACwvu.PLA1.",#N/A,FALSE,FALSE,0,0,0,0,2,"","",TRUE,TRUE,FALSE,FALSE,1,60,#N/A,#N/A,FALSE,FALSE,FALSE,FALSE,FALSE,FALSE,FALSE,9,65532,65532,FALSE,FALSE,TRUE,TRUE,TRUE}</definedName>
    <definedName name="caja" localSheetId="45" hidden="1">{FALSE,FALSE,-1.25,-15.5,484.5,276.75,FALSE,FALSE,TRUE,TRUE,0,12,#N/A,46,#N/A,2.93460490463215,15.35,1,FALSE,FALSE,3,TRUE,1,FALSE,100,"Swvu.PLA1.","ACwvu.PLA1.",#N/A,FALSE,FALSE,0,0,0,0,2,"","",TRUE,TRUE,FALSE,FALSE,1,60,#N/A,#N/A,FALSE,FALSE,FALSE,FALSE,FALSE,FALSE,FALSE,9,65532,65532,FALSE,FALSE,TRUE,TRUE,TRUE}</definedName>
    <definedName name="caja" localSheetId="46" hidden="1">{FALSE,FALSE,-1.25,-15.5,484.5,276.75,FALSE,FALSE,TRUE,TRUE,0,12,#N/A,46,#N/A,2.93460490463215,15.35,1,FALSE,FALSE,3,TRUE,1,FALSE,100,"Swvu.PLA1.","ACwvu.PLA1.",#N/A,FALSE,FALSE,0,0,0,0,2,"","",TRUE,TRUE,FALSE,FALSE,1,60,#N/A,#N/A,FALSE,FALSE,FALSE,FALSE,FALSE,FALSE,FALSE,9,65532,65532,FALSE,FALSE,TRUE,TRUE,TRUE}</definedName>
    <definedName name="caja" localSheetId="47" hidden="1">{FALSE,FALSE,-1.25,-15.5,484.5,276.75,FALSE,FALSE,TRUE,TRUE,0,12,#N/A,46,#N/A,2.93460490463215,15.35,1,FALSE,FALSE,3,TRUE,1,FALSE,100,"Swvu.PLA1.","ACwvu.PLA1.",#N/A,FALSE,FALSE,0,0,0,0,2,"","",TRUE,TRUE,FALSE,FALSE,1,60,#N/A,#N/A,FALSE,FALSE,FALSE,FALSE,FALSE,FALSE,FALSE,9,65532,65532,FALSE,FALSE,TRUE,TRUE,TRUE}</definedName>
    <definedName name="caja" localSheetId="48" hidden="1">{FALSE,FALSE,-1.25,-15.5,484.5,276.75,FALSE,FALSE,TRUE,TRUE,0,12,#N/A,46,#N/A,2.93460490463215,15.35,1,FALSE,FALSE,3,TRUE,1,FALSE,100,"Swvu.PLA1.","ACwvu.PLA1.",#N/A,FALSE,FALSE,0,0,0,0,2,"","",TRUE,TRUE,FALSE,FALSE,1,60,#N/A,#N/A,FALSE,FALSE,FALSE,FALSE,FALSE,FALSE,FALSE,9,65532,65532,FALSE,FALSE,TRUE,TRUE,TRUE}</definedName>
    <definedName name="caja" localSheetId="52" hidden="1">{FALSE,FALSE,-1.25,-15.5,484.5,276.75,FALSE,FALSE,TRUE,TRUE,0,12,#N/A,46,#N/A,2.93460490463215,15.35,1,FALSE,FALSE,3,TRUE,1,FALSE,100,"Swvu.PLA1.","ACwvu.PLA1.",#N/A,FALSE,FALSE,0,0,0,0,2,"","",TRUE,TRUE,FALSE,FALSE,1,60,#N/A,#N/A,FALSE,FALSE,FALSE,FALSE,FALSE,FALSE,FALSE,9,65532,65532,FALSE,FALSE,TRUE,TRUE,TRUE}</definedName>
    <definedName name="caja" localSheetId="14" hidden="1">{FALSE,FALSE,-1.25,-15.5,484.5,276.75,FALSE,FALSE,TRUE,TRUE,0,12,#N/A,46,#N/A,2.93460490463215,15.35,1,FALSE,FALSE,3,TRUE,1,FALSE,100,"Swvu.PLA1.","ACwvu.PLA1.",#N/A,FALSE,FALSE,0,0,0,0,2,"","",TRUE,TRUE,FALSE,FALSE,1,60,#N/A,#N/A,FALSE,FALSE,FALSE,FALSE,FALSE,FALSE,FALSE,9,65532,65532,FALSE,FALSE,TRUE,TRUE,TRUE}</definedName>
    <definedName name="caja" localSheetId="56" hidden="1">{FALSE,FALSE,-1.25,-15.5,484.5,276.75,FALSE,FALSE,TRUE,TRUE,0,12,#N/A,46,#N/A,2.93460490463215,15.35,1,FALSE,FALSE,3,TRUE,1,FALSE,100,"Swvu.PLA1.","ACwvu.PLA1.",#N/A,FALSE,FALSE,0,0,0,0,2,"","",TRUE,TRUE,FALSE,FALSE,1,60,#N/A,#N/A,FALSE,FALSE,FALSE,FALSE,FALSE,FALSE,FALSE,9,65532,65532,FALSE,FALSE,TRUE,TRUE,TRUE}</definedName>
    <definedName name="caja" localSheetId="60" hidden="1">{FALSE,FALSE,-1.25,-15.5,484.5,276.75,FALSE,FALSE,TRUE,TRUE,0,12,#N/A,46,#N/A,2.93460490463215,15.35,1,FALSE,FALSE,3,TRUE,1,FALSE,100,"Swvu.PLA1.","ACwvu.PLA1.",#N/A,FALSE,FALSE,0,0,0,0,2,"","",TRUE,TRUE,FALSE,FALSE,1,60,#N/A,#N/A,FALSE,FALSE,FALSE,FALSE,FALSE,FALSE,FALSE,9,65532,65532,FALSE,FALSE,TRUE,TRUE,TRUE}</definedName>
    <definedName name="caja" localSheetId="62" hidden="1">{FALSE,FALSE,-1.25,-15.5,484.5,276.75,FALSE,FALSE,TRUE,TRUE,0,12,#N/A,46,#N/A,2.93460490463215,15.35,1,FALSE,FALSE,3,TRUE,1,FALSE,100,"Swvu.PLA1.","ACwvu.PLA1.",#N/A,FALSE,FALSE,0,0,0,0,2,"","",TRUE,TRUE,FALSE,FALSE,1,60,#N/A,#N/A,FALSE,FALSE,FALSE,FALSE,FALSE,FALSE,FALSE,9,65532,65532,FALSE,FALSE,TRUE,TRUE,TRUE}</definedName>
    <definedName name="caja" localSheetId="15" hidden="1">{FALSE,FALSE,-1.25,-15.5,484.5,276.75,FALSE,FALSE,TRUE,TRUE,0,12,#N/A,46,#N/A,2.93460490463215,15.35,1,FALSE,FALSE,3,TRUE,1,FALSE,100,"Swvu.PLA1.","ACwvu.PLA1.",#N/A,FALSE,FALSE,0,0,0,0,2,"","",TRUE,TRUE,FALSE,FALSE,1,60,#N/A,#N/A,FALSE,FALSE,FALSE,FALSE,FALSE,FALSE,FALSE,9,65532,65532,FALSE,FALSE,TRUE,TRUE,TRUE}</definedName>
    <definedName name="caja" localSheetId="64" hidden="1">{FALSE,FALSE,-1.25,-15.5,484.5,276.75,FALSE,FALSE,TRUE,TRUE,0,12,#N/A,46,#N/A,2.93460490463215,15.35,1,FALSE,FALSE,3,TRUE,1,FALSE,100,"Swvu.PLA1.","ACwvu.PLA1.",#N/A,FALSE,FALSE,0,0,0,0,2,"","",TRUE,TRUE,FALSE,FALSE,1,60,#N/A,#N/A,FALSE,FALSE,FALSE,FALSE,FALSE,FALSE,FALSE,9,65532,65532,FALSE,FALSE,TRUE,TRUE,TRUE}</definedName>
    <definedName name="caja" localSheetId="66" hidden="1">{FALSE,FALSE,-1.25,-15.5,484.5,276.75,FALSE,FALSE,TRUE,TRUE,0,12,#N/A,46,#N/A,2.93460490463215,15.35,1,FALSE,FALSE,3,TRUE,1,FALSE,100,"Swvu.PLA1.","ACwvu.PLA1.",#N/A,FALSE,FALSE,0,0,0,0,2,"","",TRUE,TRUE,FALSE,FALSE,1,60,#N/A,#N/A,FALSE,FALSE,FALSE,FALSE,FALSE,FALSE,FALSE,9,65532,65532,FALSE,FALSE,TRUE,TRUE,TRUE}</definedName>
    <definedName name="caja" localSheetId="16" hidden="1">{FALSE,FALSE,-1.25,-15.5,484.5,276.75,FALSE,FALSE,TRUE,TRUE,0,12,#N/A,46,#N/A,2.93460490463215,15.35,1,FALSE,FALSE,3,TRUE,1,FALSE,100,"Swvu.PLA1.","ACwvu.PLA1.",#N/A,FALSE,FALSE,0,0,0,0,2,"","",TRUE,TRUE,FALSE,FALSE,1,60,#N/A,#N/A,FALSE,FALSE,FALSE,FALSE,FALSE,FALSE,FALSE,9,65532,65532,FALSE,FALSE,TRUE,TRUE,TRUE}</definedName>
    <definedName name="caja" hidden="1">{FALSE,FALSE,-1.25,-15.5,484.5,276.75,FALSE,FALSE,TRUE,TRUE,0,12,#N/A,46,#N/A,2.93460490463215,15.35,1,FALSE,FALSE,3,TRUE,1,FALSE,100,"Swvu.PLA1.","ACwvu.PLA1.",#N/A,FALSE,FALSE,0,0,0,0,2,"","",TRUE,TRUE,FALSE,FALSE,1,60,#N/A,#N/A,FALSE,FALSE,FALSE,FALSE,FALSE,FALSE,FALSE,9,65532,65532,FALSE,FALSE,TRUE,TRUE,TRUE}</definedName>
    <definedName name="Caja1" localSheetId="74" hidden="1">{FALSE,FALSE,-1.25,-15.5,484.5,276.75,FALSE,FALSE,TRUE,TRUE,0,12,#N/A,46,#N/A,2.93460490463215,15.35,1,FALSE,FALSE,3,TRUE,1,FALSE,100,"Swvu.PLA1.","ACwvu.PLA1.",#N/A,FALSE,FALSE,0,0,0,0,2,"","",TRUE,TRUE,FALSE,FALSE,1,60,#N/A,#N/A,FALSE,FALSE,FALSE,FALSE,FALSE,FALSE,FALSE,9,65532,65532,FALSE,FALSE,TRUE,TRUE,TRUE}</definedName>
    <definedName name="Caja1" localSheetId="76" hidden="1">{FALSE,FALSE,-1.25,-15.5,484.5,276.75,FALSE,FALSE,TRUE,TRUE,0,12,#N/A,46,#N/A,2.93460490463215,15.35,1,FALSE,FALSE,3,TRUE,1,FALSE,100,"Swvu.PLA1.","ACwvu.PLA1.",#N/A,FALSE,FALSE,0,0,0,0,2,"","",TRUE,TRUE,FALSE,FALSE,1,60,#N/A,#N/A,FALSE,FALSE,FALSE,FALSE,FALSE,FALSE,FALSE,9,65532,65532,FALSE,FALSE,TRUE,TRUE,TRUE}</definedName>
    <definedName name="Caja1" localSheetId="10" hidden="1">{FALSE,FALSE,-1.25,-15.5,484.5,276.75,FALSE,FALSE,TRUE,TRUE,0,12,#N/A,46,#N/A,2.93460490463215,15.35,1,FALSE,FALSE,3,TRUE,1,FALSE,100,"Swvu.PLA1.","ACwvu.PLA1.",#N/A,FALSE,FALSE,0,0,0,0,2,"","",TRUE,TRUE,FALSE,FALSE,1,60,#N/A,#N/A,FALSE,FALSE,FALSE,FALSE,FALSE,FALSE,FALSE,9,65532,65532,FALSE,FALSE,TRUE,TRUE,TRUE}</definedName>
    <definedName name="Caja1" localSheetId="28" hidden="1">{FALSE,FALSE,-1.25,-15.5,484.5,276.75,FALSE,FALSE,TRUE,TRUE,0,12,#N/A,46,#N/A,2.93460490463215,15.35,1,FALSE,FALSE,3,TRUE,1,FALSE,100,"Swvu.PLA1.","ACwvu.PLA1.",#N/A,FALSE,FALSE,0,0,0,0,2,"","",TRUE,TRUE,FALSE,FALSE,1,60,#N/A,#N/A,FALSE,FALSE,FALSE,FALSE,FALSE,FALSE,FALSE,9,65532,65532,FALSE,FALSE,TRUE,TRUE,TRUE}</definedName>
    <definedName name="Caja1" localSheetId="8" hidden="1">{FALSE,FALSE,-1.25,-15.5,484.5,276.75,FALSE,FALSE,TRUE,TRUE,0,12,#N/A,46,#N/A,2.93460490463215,15.35,1,FALSE,FALSE,3,TRUE,1,FALSE,100,"Swvu.PLA1.","ACwvu.PLA1.",#N/A,FALSE,FALSE,0,0,0,0,2,"","",TRUE,TRUE,FALSE,FALSE,1,60,#N/A,#N/A,FALSE,FALSE,FALSE,FALSE,FALSE,FALSE,FALSE,9,65532,65532,FALSE,FALSE,TRUE,TRUE,TRUE}</definedName>
    <definedName name="Caja1" localSheetId="25" hidden="1">{FALSE,FALSE,-1.25,-15.5,484.5,276.75,FALSE,FALSE,TRUE,TRUE,0,12,#N/A,46,#N/A,2.93460490463215,15.35,1,FALSE,FALSE,3,TRUE,1,FALSE,100,"Swvu.PLA1.","ACwvu.PLA1.",#N/A,FALSE,FALSE,0,0,0,0,2,"","",TRUE,TRUE,FALSE,FALSE,1,60,#N/A,#N/A,FALSE,FALSE,FALSE,FALSE,FALSE,FALSE,FALSE,9,65532,65532,FALSE,FALSE,TRUE,TRUE,TRUE}</definedName>
    <definedName name="Caja1" localSheetId="27" hidden="1">{FALSE,FALSE,-1.25,-15.5,484.5,276.75,FALSE,FALSE,TRUE,TRUE,0,12,#N/A,46,#N/A,2.93460490463215,15.35,1,FALSE,FALSE,3,TRUE,1,FALSE,100,"Swvu.PLA1.","ACwvu.PLA1.",#N/A,FALSE,FALSE,0,0,0,0,2,"","",TRUE,TRUE,FALSE,FALSE,1,60,#N/A,#N/A,FALSE,FALSE,FALSE,FALSE,FALSE,FALSE,FALSE,9,65532,65532,FALSE,FALSE,TRUE,TRUE,TRUE}</definedName>
    <definedName name="Caja1" localSheetId="29" hidden="1">{FALSE,FALSE,-1.25,-15.5,484.5,276.75,FALSE,FALSE,TRUE,TRUE,0,12,#N/A,46,#N/A,2.93460490463215,15.35,1,FALSE,FALSE,3,TRUE,1,FALSE,100,"Swvu.PLA1.","ACwvu.PLA1.",#N/A,FALSE,FALSE,0,0,0,0,2,"","",TRUE,TRUE,FALSE,FALSE,1,60,#N/A,#N/A,FALSE,FALSE,FALSE,FALSE,FALSE,FALSE,FALSE,9,65532,65532,FALSE,FALSE,TRUE,TRUE,TRUE}</definedName>
    <definedName name="Caja1" localSheetId="31" hidden="1">{FALSE,FALSE,-1.25,-15.5,484.5,276.75,FALSE,FALSE,TRUE,TRUE,0,12,#N/A,46,#N/A,2.93460490463215,15.35,1,FALSE,FALSE,3,TRUE,1,FALSE,100,"Swvu.PLA1.","ACwvu.PLA1.",#N/A,FALSE,FALSE,0,0,0,0,2,"","",TRUE,TRUE,FALSE,FALSE,1,60,#N/A,#N/A,FALSE,FALSE,FALSE,FALSE,FALSE,FALSE,FALSE,9,65532,65532,FALSE,FALSE,TRUE,TRUE,TRUE}</definedName>
    <definedName name="Caja1" localSheetId="32" hidden="1">{FALSE,FALSE,-1.25,-15.5,484.5,276.75,FALSE,FALSE,TRUE,TRUE,0,12,#N/A,46,#N/A,2.93460490463215,15.35,1,FALSE,FALSE,3,TRUE,1,FALSE,100,"Swvu.PLA1.","ACwvu.PLA1.",#N/A,FALSE,FALSE,0,0,0,0,2,"","",TRUE,TRUE,FALSE,FALSE,1,60,#N/A,#N/A,FALSE,FALSE,FALSE,FALSE,FALSE,FALSE,FALSE,9,65532,65532,FALSE,FALSE,TRUE,TRUE,TRUE}</definedName>
    <definedName name="Caja1" localSheetId="34" hidden="1">{FALSE,FALSE,-1.25,-15.5,484.5,276.75,FALSE,FALSE,TRUE,TRUE,0,12,#N/A,46,#N/A,2.93460490463215,15.35,1,FALSE,FALSE,3,TRUE,1,FALSE,100,"Swvu.PLA1.","ACwvu.PLA1.",#N/A,FALSE,FALSE,0,0,0,0,2,"","",TRUE,TRUE,FALSE,FALSE,1,60,#N/A,#N/A,FALSE,FALSE,FALSE,FALSE,FALSE,FALSE,FALSE,9,65532,65532,FALSE,FALSE,TRUE,TRUE,TRUE}</definedName>
    <definedName name="Caja1" localSheetId="35" hidden="1">{FALSE,FALSE,-1.25,-15.5,484.5,276.75,FALSE,FALSE,TRUE,TRUE,0,12,#N/A,46,#N/A,2.93460490463215,15.35,1,FALSE,FALSE,3,TRUE,1,FALSE,100,"Swvu.PLA1.","ACwvu.PLA1.",#N/A,FALSE,FALSE,0,0,0,0,2,"","",TRUE,TRUE,FALSE,FALSE,1,60,#N/A,#N/A,FALSE,FALSE,FALSE,FALSE,FALSE,FALSE,FALSE,9,65532,65532,FALSE,FALSE,TRUE,TRUE,TRUE}</definedName>
    <definedName name="Caja1" localSheetId="40" hidden="1">{FALSE,FALSE,-1.25,-15.5,484.5,276.75,FALSE,FALSE,TRUE,TRUE,0,12,#N/A,46,#N/A,2.93460490463215,15.35,1,FALSE,FALSE,3,TRUE,1,FALSE,100,"Swvu.PLA1.","ACwvu.PLA1.",#N/A,FALSE,FALSE,0,0,0,0,2,"","",TRUE,TRUE,FALSE,FALSE,1,60,#N/A,#N/A,FALSE,FALSE,FALSE,FALSE,FALSE,FALSE,FALSE,9,65532,65532,FALSE,FALSE,TRUE,TRUE,TRUE}</definedName>
    <definedName name="Caja1" localSheetId="41" hidden="1">{FALSE,FALSE,-1.25,-15.5,484.5,276.75,FALSE,FALSE,TRUE,TRUE,0,12,#N/A,46,#N/A,2.93460490463215,15.35,1,FALSE,FALSE,3,TRUE,1,FALSE,100,"Swvu.PLA1.","ACwvu.PLA1.",#N/A,FALSE,FALSE,0,0,0,0,2,"","",TRUE,TRUE,FALSE,FALSE,1,60,#N/A,#N/A,FALSE,FALSE,FALSE,FALSE,FALSE,FALSE,FALSE,9,65532,65532,FALSE,FALSE,TRUE,TRUE,TRUE}</definedName>
    <definedName name="Caja1" localSheetId="42" hidden="1">{FALSE,FALSE,-1.25,-15.5,484.5,276.75,FALSE,FALSE,TRUE,TRUE,0,12,#N/A,46,#N/A,2.93460490463215,15.35,1,FALSE,FALSE,3,TRUE,1,FALSE,100,"Swvu.PLA1.","ACwvu.PLA1.",#N/A,FALSE,FALSE,0,0,0,0,2,"","",TRUE,TRUE,FALSE,FALSE,1,60,#N/A,#N/A,FALSE,FALSE,FALSE,FALSE,FALSE,FALSE,FALSE,9,65532,65532,FALSE,FALSE,TRUE,TRUE,TRUE}</definedName>
    <definedName name="Caja1" localSheetId="43" hidden="1">{FALSE,FALSE,-1.25,-15.5,484.5,276.75,FALSE,FALSE,TRUE,TRUE,0,12,#N/A,46,#N/A,2.93460490463215,15.35,1,FALSE,FALSE,3,TRUE,1,FALSE,100,"Swvu.PLA1.","ACwvu.PLA1.",#N/A,FALSE,FALSE,0,0,0,0,2,"","",TRUE,TRUE,FALSE,FALSE,1,60,#N/A,#N/A,FALSE,FALSE,FALSE,FALSE,FALSE,FALSE,FALSE,9,65532,65532,FALSE,FALSE,TRUE,TRUE,TRUE}</definedName>
    <definedName name="Caja1" localSheetId="44" hidden="1">{FALSE,FALSE,-1.25,-15.5,484.5,276.75,FALSE,FALSE,TRUE,TRUE,0,12,#N/A,46,#N/A,2.93460490463215,15.35,1,FALSE,FALSE,3,TRUE,1,FALSE,100,"Swvu.PLA1.","ACwvu.PLA1.",#N/A,FALSE,FALSE,0,0,0,0,2,"","",TRUE,TRUE,FALSE,FALSE,1,60,#N/A,#N/A,FALSE,FALSE,FALSE,FALSE,FALSE,FALSE,FALSE,9,65532,65532,FALSE,FALSE,TRUE,TRUE,TRUE}</definedName>
    <definedName name="Caja1" localSheetId="45" hidden="1">{FALSE,FALSE,-1.25,-15.5,484.5,276.75,FALSE,FALSE,TRUE,TRUE,0,12,#N/A,46,#N/A,2.93460490463215,15.35,1,FALSE,FALSE,3,TRUE,1,FALSE,100,"Swvu.PLA1.","ACwvu.PLA1.",#N/A,FALSE,FALSE,0,0,0,0,2,"","",TRUE,TRUE,FALSE,FALSE,1,60,#N/A,#N/A,FALSE,FALSE,FALSE,FALSE,FALSE,FALSE,FALSE,9,65532,65532,FALSE,FALSE,TRUE,TRUE,TRUE}</definedName>
    <definedName name="Caja1" localSheetId="46" hidden="1">{FALSE,FALSE,-1.25,-15.5,484.5,276.75,FALSE,FALSE,TRUE,TRUE,0,12,#N/A,46,#N/A,2.93460490463215,15.35,1,FALSE,FALSE,3,TRUE,1,FALSE,100,"Swvu.PLA1.","ACwvu.PLA1.",#N/A,FALSE,FALSE,0,0,0,0,2,"","",TRUE,TRUE,FALSE,FALSE,1,60,#N/A,#N/A,FALSE,FALSE,FALSE,FALSE,FALSE,FALSE,FALSE,9,65532,65532,FALSE,FALSE,TRUE,TRUE,TRUE}</definedName>
    <definedName name="Caja1" localSheetId="47" hidden="1">{FALSE,FALSE,-1.25,-15.5,484.5,276.75,FALSE,FALSE,TRUE,TRUE,0,12,#N/A,46,#N/A,2.93460490463215,15.35,1,FALSE,FALSE,3,TRUE,1,FALSE,100,"Swvu.PLA1.","ACwvu.PLA1.",#N/A,FALSE,FALSE,0,0,0,0,2,"","",TRUE,TRUE,FALSE,FALSE,1,60,#N/A,#N/A,FALSE,FALSE,FALSE,FALSE,FALSE,FALSE,FALSE,9,65532,65532,FALSE,FALSE,TRUE,TRUE,TRUE}</definedName>
    <definedName name="Caja1" localSheetId="48" hidden="1">{FALSE,FALSE,-1.25,-15.5,484.5,276.75,FALSE,FALSE,TRUE,TRUE,0,12,#N/A,46,#N/A,2.93460490463215,15.35,1,FALSE,FALSE,3,TRUE,1,FALSE,100,"Swvu.PLA1.","ACwvu.PLA1.",#N/A,FALSE,FALSE,0,0,0,0,2,"","",TRUE,TRUE,FALSE,FALSE,1,60,#N/A,#N/A,FALSE,FALSE,FALSE,FALSE,FALSE,FALSE,FALSE,9,65532,65532,FALSE,FALSE,TRUE,TRUE,TRUE}</definedName>
    <definedName name="Caja1" localSheetId="52" hidden="1">{FALSE,FALSE,-1.25,-15.5,484.5,276.75,FALSE,FALSE,TRUE,TRUE,0,12,#N/A,46,#N/A,2.93460490463215,15.35,1,FALSE,FALSE,3,TRUE,1,FALSE,100,"Swvu.PLA1.","ACwvu.PLA1.",#N/A,FALSE,FALSE,0,0,0,0,2,"","",TRUE,TRUE,FALSE,FALSE,1,60,#N/A,#N/A,FALSE,FALSE,FALSE,FALSE,FALSE,FALSE,FALSE,9,65532,65532,FALSE,FALSE,TRUE,TRUE,TRUE}</definedName>
    <definedName name="Caja1" localSheetId="14" hidden="1">{FALSE,FALSE,-1.25,-15.5,484.5,276.75,FALSE,FALSE,TRUE,TRUE,0,12,#N/A,46,#N/A,2.93460490463215,15.35,1,FALSE,FALSE,3,TRUE,1,FALSE,100,"Swvu.PLA1.","ACwvu.PLA1.",#N/A,FALSE,FALSE,0,0,0,0,2,"","",TRUE,TRUE,FALSE,FALSE,1,60,#N/A,#N/A,FALSE,FALSE,FALSE,FALSE,FALSE,FALSE,FALSE,9,65532,65532,FALSE,FALSE,TRUE,TRUE,TRUE}</definedName>
    <definedName name="Caja1" localSheetId="56" hidden="1">{FALSE,FALSE,-1.25,-15.5,484.5,276.75,FALSE,FALSE,TRUE,TRUE,0,12,#N/A,46,#N/A,2.93460490463215,15.35,1,FALSE,FALSE,3,TRUE,1,FALSE,100,"Swvu.PLA1.","ACwvu.PLA1.",#N/A,FALSE,FALSE,0,0,0,0,2,"","",TRUE,TRUE,FALSE,FALSE,1,60,#N/A,#N/A,FALSE,FALSE,FALSE,FALSE,FALSE,FALSE,FALSE,9,65532,65532,FALSE,FALSE,TRUE,TRUE,TRUE}</definedName>
    <definedName name="Caja1" localSheetId="60" hidden="1">{FALSE,FALSE,-1.25,-15.5,484.5,276.75,FALSE,FALSE,TRUE,TRUE,0,12,#N/A,46,#N/A,2.93460490463215,15.35,1,FALSE,FALSE,3,TRUE,1,FALSE,100,"Swvu.PLA1.","ACwvu.PLA1.",#N/A,FALSE,FALSE,0,0,0,0,2,"","",TRUE,TRUE,FALSE,FALSE,1,60,#N/A,#N/A,FALSE,FALSE,FALSE,FALSE,FALSE,FALSE,FALSE,9,65532,65532,FALSE,FALSE,TRUE,TRUE,TRUE}</definedName>
    <definedName name="Caja1" localSheetId="62" hidden="1">{FALSE,FALSE,-1.25,-15.5,484.5,276.75,FALSE,FALSE,TRUE,TRUE,0,12,#N/A,46,#N/A,2.93460490463215,15.35,1,FALSE,FALSE,3,TRUE,1,FALSE,100,"Swvu.PLA1.","ACwvu.PLA1.",#N/A,FALSE,FALSE,0,0,0,0,2,"","",TRUE,TRUE,FALSE,FALSE,1,60,#N/A,#N/A,FALSE,FALSE,FALSE,FALSE,FALSE,FALSE,FALSE,9,65532,65532,FALSE,FALSE,TRUE,TRUE,TRUE}</definedName>
    <definedName name="Caja1" localSheetId="15" hidden="1">{FALSE,FALSE,-1.25,-15.5,484.5,276.75,FALSE,FALSE,TRUE,TRUE,0,12,#N/A,46,#N/A,2.93460490463215,15.35,1,FALSE,FALSE,3,TRUE,1,FALSE,100,"Swvu.PLA1.","ACwvu.PLA1.",#N/A,FALSE,FALSE,0,0,0,0,2,"","",TRUE,TRUE,FALSE,FALSE,1,60,#N/A,#N/A,FALSE,FALSE,FALSE,FALSE,FALSE,FALSE,FALSE,9,65532,65532,FALSE,FALSE,TRUE,TRUE,TRUE}</definedName>
    <definedName name="Caja1" localSheetId="64" hidden="1">{FALSE,FALSE,-1.25,-15.5,484.5,276.75,FALSE,FALSE,TRUE,TRUE,0,12,#N/A,46,#N/A,2.93460490463215,15.35,1,FALSE,FALSE,3,TRUE,1,FALSE,100,"Swvu.PLA1.","ACwvu.PLA1.",#N/A,FALSE,FALSE,0,0,0,0,2,"","",TRUE,TRUE,FALSE,FALSE,1,60,#N/A,#N/A,FALSE,FALSE,FALSE,FALSE,FALSE,FALSE,FALSE,9,65532,65532,FALSE,FALSE,TRUE,TRUE,TRUE}</definedName>
    <definedName name="Caja1" localSheetId="66" hidden="1">{FALSE,FALSE,-1.25,-15.5,484.5,276.75,FALSE,FALSE,TRUE,TRUE,0,12,#N/A,46,#N/A,2.93460490463215,15.35,1,FALSE,FALSE,3,TRUE,1,FALSE,100,"Swvu.PLA1.","ACwvu.PLA1.",#N/A,FALSE,FALSE,0,0,0,0,2,"","",TRUE,TRUE,FALSE,FALSE,1,60,#N/A,#N/A,FALSE,FALSE,FALSE,FALSE,FALSE,FALSE,FALSE,9,65532,65532,FALSE,FALSE,TRUE,TRUE,TRUE}</definedName>
    <definedName name="Caja1" localSheetId="16" hidden="1">{FALSE,FALSE,-1.25,-15.5,484.5,276.75,FALSE,FALSE,TRUE,TRUE,0,12,#N/A,46,#N/A,2.93460490463215,15.35,1,FALSE,FALSE,3,TRUE,1,FALSE,100,"Swvu.PLA1.","ACwvu.PLA1.",#N/A,FALSE,FALSE,0,0,0,0,2,"","",TRUE,TRUE,FALSE,FALSE,1,60,#N/A,#N/A,FALSE,FALSE,FALSE,FALSE,FALSE,FALSE,FALSE,9,65532,65532,FALSE,FALSE,TRUE,TRUE,TRUE}</definedName>
    <definedName name="Caja1" hidden="1">{FALSE,FALSE,-1.25,-15.5,484.5,276.75,FALSE,FALSE,TRUE,TRUE,0,12,#N/A,46,#N/A,2.93460490463215,15.35,1,FALSE,FALSE,3,TRUE,1,FALSE,100,"Swvu.PLA1.","ACwvu.PLA1.",#N/A,FALSE,FALSE,0,0,0,0,2,"","",TRUE,TRUE,FALSE,FALSE,1,60,#N/A,#N/A,FALSE,FALSE,FALSE,FALSE,FALSE,FALSE,FALSE,9,65532,65532,FALSE,FALSE,TRUE,TRUE,TRUE}</definedName>
    <definedName name="caja2" localSheetId="74" hidden="1">{FALSE,FALSE,-1.25,-15.5,484.5,276.75,FALSE,FALSE,TRUE,TRUE,0,12,#N/A,46,#N/A,2.93460490463215,15.35,1,FALSE,FALSE,3,TRUE,1,FALSE,100,"Swvu.PLA1.","ACwvu.PLA1.",#N/A,FALSE,FALSE,0,0,0,0,2,"","",TRUE,TRUE,FALSE,FALSE,1,60,#N/A,#N/A,FALSE,FALSE,FALSE,FALSE,FALSE,FALSE,FALSE,9,65532,65532,FALSE,FALSE,TRUE,TRUE,TRUE}</definedName>
    <definedName name="caja2" localSheetId="76" hidden="1">{FALSE,FALSE,-1.25,-15.5,484.5,276.75,FALSE,FALSE,TRUE,TRUE,0,12,#N/A,46,#N/A,2.93460490463215,15.35,1,FALSE,FALSE,3,TRUE,1,FALSE,100,"Swvu.PLA1.","ACwvu.PLA1.",#N/A,FALSE,FALSE,0,0,0,0,2,"","",TRUE,TRUE,FALSE,FALSE,1,60,#N/A,#N/A,FALSE,FALSE,FALSE,FALSE,FALSE,FALSE,FALSE,9,65532,65532,FALSE,FALSE,TRUE,TRUE,TRUE}</definedName>
    <definedName name="caja2" localSheetId="10" hidden="1">{FALSE,FALSE,-1.25,-15.5,484.5,276.75,FALSE,FALSE,TRUE,TRUE,0,12,#N/A,46,#N/A,2.93460490463215,15.35,1,FALSE,FALSE,3,TRUE,1,FALSE,100,"Swvu.PLA1.","ACwvu.PLA1.",#N/A,FALSE,FALSE,0,0,0,0,2,"","",TRUE,TRUE,FALSE,FALSE,1,60,#N/A,#N/A,FALSE,FALSE,FALSE,FALSE,FALSE,FALSE,FALSE,9,65532,65532,FALSE,FALSE,TRUE,TRUE,TRUE}</definedName>
    <definedName name="caja2" localSheetId="28" hidden="1">{FALSE,FALSE,-1.25,-15.5,484.5,276.75,FALSE,FALSE,TRUE,TRUE,0,12,#N/A,46,#N/A,2.93460490463215,15.35,1,FALSE,FALSE,3,TRUE,1,FALSE,100,"Swvu.PLA1.","ACwvu.PLA1.",#N/A,FALSE,FALSE,0,0,0,0,2,"","",TRUE,TRUE,FALSE,FALSE,1,60,#N/A,#N/A,FALSE,FALSE,FALSE,FALSE,FALSE,FALSE,FALSE,9,65532,65532,FALSE,FALSE,TRUE,TRUE,TRUE}</definedName>
    <definedName name="caja2" localSheetId="8" hidden="1">{FALSE,FALSE,-1.25,-15.5,484.5,276.75,FALSE,FALSE,TRUE,TRUE,0,12,#N/A,46,#N/A,2.93460490463215,15.35,1,FALSE,FALSE,3,TRUE,1,FALSE,100,"Swvu.PLA1.","ACwvu.PLA1.",#N/A,FALSE,FALSE,0,0,0,0,2,"","",TRUE,TRUE,FALSE,FALSE,1,60,#N/A,#N/A,FALSE,FALSE,FALSE,FALSE,FALSE,FALSE,FALSE,9,65532,65532,FALSE,FALSE,TRUE,TRUE,TRUE}</definedName>
    <definedName name="caja2" localSheetId="25" hidden="1">{FALSE,FALSE,-1.25,-15.5,484.5,276.75,FALSE,FALSE,TRUE,TRUE,0,12,#N/A,46,#N/A,2.93460490463215,15.35,1,FALSE,FALSE,3,TRUE,1,FALSE,100,"Swvu.PLA1.","ACwvu.PLA1.",#N/A,FALSE,FALSE,0,0,0,0,2,"","",TRUE,TRUE,FALSE,FALSE,1,60,#N/A,#N/A,FALSE,FALSE,FALSE,FALSE,FALSE,FALSE,FALSE,9,65532,65532,FALSE,FALSE,TRUE,TRUE,TRUE}</definedName>
    <definedName name="caja2" localSheetId="27" hidden="1">{FALSE,FALSE,-1.25,-15.5,484.5,276.75,FALSE,FALSE,TRUE,TRUE,0,12,#N/A,46,#N/A,2.93460490463215,15.35,1,FALSE,FALSE,3,TRUE,1,FALSE,100,"Swvu.PLA1.","ACwvu.PLA1.",#N/A,FALSE,FALSE,0,0,0,0,2,"","",TRUE,TRUE,FALSE,FALSE,1,60,#N/A,#N/A,FALSE,FALSE,FALSE,FALSE,FALSE,FALSE,FALSE,9,65532,65532,FALSE,FALSE,TRUE,TRUE,TRUE}</definedName>
    <definedName name="caja2" localSheetId="29" hidden="1">{FALSE,FALSE,-1.25,-15.5,484.5,276.75,FALSE,FALSE,TRUE,TRUE,0,12,#N/A,46,#N/A,2.93460490463215,15.35,1,FALSE,FALSE,3,TRUE,1,FALSE,100,"Swvu.PLA1.","ACwvu.PLA1.",#N/A,FALSE,FALSE,0,0,0,0,2,"","",TRUE,TRUE,FALSE,FALSE,1,60,#N/A,#N/A,FALSE,FALSE,FALSE,FALSE,FALSE,FALSE,FALSE,9,65532,65532,FALSE,FALSE,TRUE,TRUE,TRUE}</definedName>
    <definedName name="caja2" localSheetId="31" hidden="1">{FALSE,FALSE,-1.25,-15.5,484.5,276.75,FALSE,FALSE,TRUE,TRUE,0,12,#N/A,46,#N/A,2.93460490463215,15.35,1,FALSE,FALSE,3,TRUE,1,FALSE,100,"Swvu.PLA1.","ACwvu.PLA1.",#N/A,FALSE,FALSE,0,0,0,0,2,"","",TRUE,TRUE,FALSE,FALSE,1,60,#N/A,#N/A,FALSE,FALSE,FALSE,FALSE,FALSE,FALSE,FALSE,9,65532,65532,FALSE,FALSE,TRUE,TRUE,TRUE}</definedName>
    <definedName name="caja2" localSheetId="32" hidden="1">{FALSE,FALSE,-1.25,-15.5,484.5,276.75,FALSE,FALSE,TRUE,TRUE,0,12,#N/A,46,#N/A,2.93460490463215,15.35,1,FALSE,FALSE,3,TRUE,1,FALSE,100,"Swvu.PLA1.","ACwvu.PLA1.",#N/A,FALSE,FALSE,0,0,0,0,2,"","",TRUE,TRUE,FALSE,FALSE,1,60,#N/A,#N/A,FALSE,FALSE,FALSE,FALSE,FALSE,FALSE,FALSE,9,65532,65532,FALSE,FALSE,TRUE,TRUE,TRUE}</definedName>
    <definedName name="caja2" localSheetId="34" hidden="1">{FALSE,FALSE,-1.25,-15.5,484.5,276.75,FALSE,FALSE,TRUE,TRUE,0,12,#N/A,46,#N/A,2.93460490463215,15.35,1,FALSE,FALSE,3,TRUE,1,FALSE,100,"Swvu.PLA1.","ACwvu.PLA1.",#N/A,FALSE,FALSE,0,0,0,0,2,"","",TRUE,TRUE,FALSE,FALSE,1,60,#N/A,#N/A,FALSE,FALSE,FALSE,FALSE,FALSE,FALSE,FALSE,9,65532,65532,FALSE,FALSE,TRUE,TRUE,TRUE}</definedName>
    <definedName name="caja2" localSheetId="35" hidden="1">{FALSE,FALSE,-1.25,-15.5,484.5,276.75,FALSE,FALSE,TRUE,TRUE,0,12,#N/A,46,#N/A,2.93460490463215,15.35,1,FALSE,FALSE,3,TRUE,1,FALSE,100,"Swvu.PLA1.","ACwvu.PLA1.",#N/A,FALSE,FALSE,0,0,0,0,2,"","",TRUE,TRUE,FALSE,FALSE,1,60,#N/A,#N/A,FALSE,FALSE,FALSE,FALSE,FALSE,FALSE,FALSE,9,65532,65532,FALSE,FALSE,TRUE,TRUE,TRUE}</definedName>
    <definedName name="caja2" localSheetId="40" hidden="1">{FALSE,FALSE,-1.25,-15.5,484.5,276.75,FALSE,FALSE,TRUE,TRUE,0,12,#N/A,46,#N/A,2.93460490463215,15.35,1,FALSE,FALSE,3,TRUE,1,FALSE,100,"Swvu.PLA1.","ACwvu.PLA1.",#N/A,FALSE,FALSE,0,0,0,0,2,"","",TRUE,TRUE,FALSE,FALSE,1,60,#N/A,#N/A,FALSE,FALSE,FALSE,FALSE,FALSE,FALSE,FALSE,9,65532,65532,FALSE,FALSE,TRUE,TRUE,TRUE}</definedName>
    <definedName name="caja2" localSheetId="41" hidden="1">{FALSE,FALSE,-1.25,-15.5,484.5,276.75,FALSE,FALSE,TRUE,TRUE,0,12,#N/A,46,#N/A,2.93460490463215,15.35,1,FALSE,FALSE,3,TRUE,1,FALSE,100,"Swvu.PLA1.","ACwvu.PLA1.",#N/A,FALSE,FALSE,0,0,0,0,2,"","",TRUE,TRUE,FALSE,FALSE,1,60,#N/A,#N/A,FALSE,FALSE,FALSE,FALSE,FALSE,FALSE,FALSE,9,65532,65532,FALSE,FALSE,TRUE,TRUE,TRUE}</definedName>
    <definedName name="caja2" localSheetId="42" hidden="1">{FALSE,FALSE,-1.25,-15.5,484.5,276.75,FALSE,FALSE,TRUE,TRUE,0,12,#N/A,46,#N/A,2.93460490463215,15.35,1,FALSE,FALSE,3,TRUE,1,FALSE,100,"Swvu.PLA1.","ACwvu.PLA1.",#N/A,FALSE,FALSE,0,0,0,0,2,"","",TRUE,TRUE,FALSE,FALSE,1,60,#N/A,#N/A,FALSE,FALSE,FALSE,FALSE,FALSE,FALSE,FALSE,9,65532,65532,FALSE,FALSE,TRUE,TRUE,TRUE}</definedName>
    <definedName name="caja2" localSheetId="43" hidden="1">{FALSE,FALSE,-1.25,-15.5,484.5,276.75,FALSE,FALSE,TRUE,TRUE,0,12,#N/A,46,#N/A,2.93460490463215,15.35,1,FALSE,FALSE,3,TRUE,1,FALSE,100,"Swvu.PLA1.","ACwvu.PLA1.",#N/A,FALSE,FALSE,0,0,0,0,2,"","",TRUE,TRUE,FALSE,FALSE,1,60,#N/A,#N/A,FALSE,FALSE,FALSE,FALSE,FALSE,FALSE,FALSE,9,65532,65532,FALSE,FALSE,TRUE,TRUE,TRUE}</definedName>
    <definedName name="caja2" localSheetId="44" hidden="1">{FALSE,FALSE,-1.25,-15.5,484.5,276.75,FALSE,FALSE,TRUE,TRUE,0,12,#N/A,46,#N/A,2.93460490463215,15.35,1,FALSE,FALSE,3,TRUE,1,FALSE,100,"Swvu.PLA1.","ACwvu.PLA1.",#N/A,FALSE,FALSE,0,0,0,0,2,"","",TRUE,TRUE,FALSE,FALSE,1,60,#N/A,#N/A,FALSE,FALSE,FALSE,FALSE,FALSE,FALSE,FALSE,9,65532,65532,FALSE,FALSE,TRUE,TRUE,TRUE}</definedName>
    <definedName name="caja2" localSheetId="45" hidden="1">{FALSE,FALSE,-1.25,-15.5,484.5,276.75,FALSE,FALSE,TRUE,TRUE,0,12,#N/A,46,#N/A,2.93460490463215,15.35,1,FALSE,FALSE,3,TRUE,1,FALSE,100,"Swvu.PLA1.","ACwvu.PLA1.",#N/A,FALSE,FALSE,0,0,0,0,2,"","",TRUE,TRUE,FALSE,FALSE,1,60,#N/A,#N/A,FALSE,FALSE,FALSE,FALSE,FALSE,FALSE,FALSE,9,65532,65532,FALSE,FALSE,TRUE,TRUE,TRUE}</definedName>
    <definedName name="caja2" localSheetId="46" hidden="1">{FALSE,FALSE,-1.25,-15.5,484.5,276.75,FALSE,FALSE,TRUE,TRUE,0,12,#N/A,46,#N/A,2.93460490463215,15.35,1,FALSE,FALSE,3,TRUE,1,FALSE,100,"Swvu.PLA1.","ACwvu.PLA1.",#N/A,FALSE,FALSE,0,0,0,0,2,"","",TRUE,TRUE,FALSE,FALSE,1,60,#N/A,#N/A,FALSE,FALSE,FALSE,FALSE,FALSE,FALSE,FALSE,9,65532,65532,FALSE,FALSE,TRUE,TRUE,TRUE}</definedName>
    <definedName name="caja2" localSheetId="47" hidden="1">{FALSE,FALSE,-1.25,-15.5,484.5,276.75,FALSE,FALSE,TRUE,TRUE,0,12,#N/A,46,#N/A,2.93460490463215,15.35,1,FALSE,FALSE,3,TRUE,1,FALSE,100,"Swvu.PLA1.","ACwvu.PLA1.",#N/A,FALSE,FALSE,0,0,0,0,2,"","",TRUE,TRUE,FALSE,FALSE,1,60,#N/A,#N/A,FALSE,FALSE,FALSE,FALSE,FALSE,FALSE,FALSE,9,65532,65532,FALSE,FALSE,TRUE,TRUE,TRUE}</definedName>
    <definedName name="caja2" localSheetId="48" hidden="1">{FALSE,FALSE,-1.25,-15.5,484.5,276.75,FALSE,FALSE,TRUE,TRUE,0,12,#N/A,46,#N/A,2.93460490463215,15.35,1,FALSE,FALSE,3,TRUE,1,FALSE,100,"Swvu.PLA1.","ACwvu.PLA1.",#N/A,FALSE,FALSE,0,0,0,0,2,"","",TRUE,TRUE,FALSE,FALSE,1,60,#N/A,#N/A,FALSE,FALSE,FALSE,FALSE,FALSE,FALSE,FALSE,9,65532,65532,FALSE,FALSE,TRUE,TRUE,TRUE}</definedName>
    <definedName name="caja2" localSheetId="52" hidden="1">{FALSE,FALSE,-1.25,-15.5,484.5,276.75,FALSE,FALSE,TRUE,TRUE,0,12,#N/A,46,#N/A,2.93460490463215,15.35,1,FALSE,FALSE,3,TRUE,1,FALSE,100,"Swvu.PLA1.","ACwvu.PLA1.",#N/A,FALSE,FALSE,0,0,0,0,2,"","",TRUE,TRUE,FALSE,FALSE,1,60,#N/A,#N/A,FALSE,FALSE,FALSE,FALSE,FALSE,FALSE,FALSE,9,65532,65532,FALSE,FALSE,TRUE,TRUE,TRUE}</definedName>
    <definedName name="caja2" localSheetId="14" hidden="1">{FALSE,FALSE,-1.25,-15.5,484.5,276.75,FALSE,FALSE,TRUE,TRUE,0,12,#N/A,46,#N/A,2.93460490463215,15.35,1,FALSE,FALSE,3,TRUE,1,FALSE,100,"Swvu.PLA1.","ACwvu.PLA1.",#N/A,FALSE,FALSE,0,0,0,0,2,"","",TRUE,TRUE,FALSE,FALSE,1,60,#N/A,#N/A,FALSE,FALSE,FALSE,FALSE,FALSE,FALSE,FALSE,9,65532,65532,FALSE,FALSE,TRUE,TRUE,TRUE}</definedName>
    <definedName name="caja2" localSheetId="56" hidden="1">{FALSE,FALSE,-1.25,-15.5,484.5,276.75,FALSE,FALSE,TRUE,TRUE,0,12,#N/A,46,#N/A,2.93460490463215,15.35,1,FALSE,FALSE,3,TRUE,1,FALSE,100,"Swvu.PLA1.","ACwvu.PLA1.",#N/A,FALSE,FALSE,0,0,0,0,2,"","",TRUE,TRUE,FALSE,FALSE,1,60,#N/A,#N/A,FALSE,FALSE,FALSE,FALSE,FALSE,FALSE,FALSE,9,65532,65532,FALSE,FALSE,TRUE,TRUE,TRUE}</definedName>
    <definedName name="caja2" localSheetId="60" hidden="1">{FALSE,FALSE,-1.25,-15.5,484.5,276.75,FALSE,FALSE,TRUE,TRUE,0,12,#N/A,46,#N/A,2.93460490463215,15.35,1,FALSE,FALSE,3,TRUE,1,FALSE,100,"Swvu.PLA1.","ACwvu.PLA1.",#N/A,FALSE,FALSE,0,0,0,0,2,"","",TRUE,TRUE,FALSE,FALSE,1,60,#N/A,#N/A,FALSE,FALSE,FALSE,FALSE,FALSE,FALSE,FALSE,9,65532,65532,FALSE,FALSE,TRUE,TRUE,TRUE}</definedName>
    <definedName name="caja2" localSheetId="62" hidden="1">{FALSE,FALSE,-1.25,-15.5,484.5,276.75,FALSE,FALSE,TRUE,TRUE,0,12,#N/A,46,#N/A,2.93460490463215,15.35,1,FALSE,FALSE,3,TRUE,1,FALSE,100,"Swvu.PLA1.","ACwvu.PLA1.",#N/A,FALSE,FALSE,0,0,0,0,2,"","",TRUE,TRUE,FALSE,FALSE,1,60,#N/A,#N/A,FALSE,FALSE,FALSE,FALSE,FALSE,FALSE,FALSE,9,65532,65532,FALSE,FALSE,TRUE,TRUE,TRUE}</definedName>
    <definedName name="caja2" localSheetId="15" hidden="1">{FALSE,FALSE,-1.25,-15.5,484.5,276.75,FALSE,FALSE,TRUE,TRUE,0,12,#N/A,46,#N/A,2.93460490463215,15.35,1,FALSE,FALSE,3,TRUE,1,FALSE,100,"Swvu.PLA1.","ACwvu.PLA1.",#N/A,FALSE,FALSE,0,0,0,0,2,"","",TRUE,TRUE,FALSE,FALSE,1,60,#N/A,#N/A,FALSE,FALSE,FALSE,FALSE,FALSE,FALSE,FALSE,9,65532,65532,FALSE,FALSE,TRUE,TRUE,TRUE}</definedName>
    <definedName name="caja2" localSheetId="64" hidden="1">{FALSE,FALSE,-1.25,-15.5,484.5,276.75,FALSE,FALSE,TRUE,TRUE,0,12,#N/A,46,#N/A,2.93460490463215,15.35,1,FALSE,FALSE,3,TRUE,1,FALSE,100,"Swvu.PLA1.","ACwvu.PLA1.",#N/A,FALSE,FALSE,0,0,0,0,2,"","",TRUE,TRUE,FALSE,FALSE,1,60,#N/A,#N/A,FALSE,FALSE,FALSE,FALSE,FALSE,FALSE,FALSE,9,65532,65532,FALSE,FALSE,TRUE,TRUE,TRUE}</definedName>
    <definedName name="caja2" localSheetId="66" hidden="1">{FALSE,FALSE,-1.25,-15.5,484.5,276.75,FALSE,FALSE,TRUE,TRUE,0,12,#N/A,46,#N/A,2.93460490463215,15.35,1,FALSE,FALSE,3,TRUE,1,FALSE,100,"Swvu.PLA1.","ACwvu.PLA1.",#N/A,FALSE,FALSE,0,0,0,0,2,"","",TRUE,TRUE,FALSE,FALSE,1,60,#N/A,#N/A,FALSE,FALSE,FALSE,FALSE,FALSE,FALSE,FALSE,9,65532,65532,FALSE,FALSE,TRUE,TRUE,TRUE}</definedName>
    <definedName name="caja2" localSheetId="16" hidden="1">{FALSE,FALSE,-1.25,-15.5,484.5,276.75,FALSE,FALSE,TRUE,TRUE,0,12,#N/A,46,#N/A,2.93460490463215,15.35,1,FALSE,FALSE,3,TRUE,1,FALSE,100,"Swvu.PLA1.","ACwvu.PLA1.",#N/A,FALSE,FALSE,0,0,0,0,2,"","",TRUE,TRUE,FALSE,FALSE,1,60,#N/A,#N/A,FALSE,FALSE,FALSE,FALSE,FALSE,FALSE,FALSE,9,65532,65532,FALSE,FALSE,TRUE,TRUE,TRUE}</definedName>
    <definedName name="caja2" hidden="1">{FALSE,FALSE,-1.25,-15.5,484.5,276.75,FALSE,FALSE,TRUE,TRUE,0,12,#N/A,46,#N/A,2.93460490463215,15.35,1,FALSE,FALSE,3,TRUE,1,FALSE,100,"Swvu.PLA1.","ACwvu.PLA1.",#N/A,FALSE,FALSE,0,0,0,0,2,"","",TRUE,TRUE,FALSE,FALSE,1,60,#N/A,#N/A,FALSE,FALSE,FALSE,FALSE,FALSE,FALSE,FALSE,9,65532,65532,FALSE,FALSE,TRUE,TRUE,TRUE}</definedName>
    <definedName name="caja3" localSheetId="74" hidden="1">{FALSE,FALSE,-1.25,-15.5,484.5,276.75,FALSE,FALSE,TRUE,TRUE,0,12,#N/A,46,#N/A,2.93460490463215,15.35,1,FALSE,FALSE,3,TRUE,1,FALSE,100,"Swvu.PLA1.","ACwvu.PLA1.",#N/A,FALSE,FALSE,0,0,0,0,2,"","",TRUE,TRUE,FALSE,FALSE,1,60,#N/A,#N/A,FALSE,FALSE,FALSE,FALSE,FALSE,FALSE,FALSE,9,65532,65532,FALSE,FALSE,TRUE,TRUE,TRUE}</definedName>
    <definedName name="caja3" localSheetId="76" hidden="1">{FALSE,FALSE,-1.25,-15.5,484.5,276.75,FALSE,FALSE,TRUE,TRUE,0,12,#N/A,46,#N/A,2.93460490463215,15.35,1,FALSE,FALSE,3,TRUE,1,FALSE,100,"Swvu.PLA1.","ACwvu.PLA1.",#N/A,FALSE,FALSE,0,0,0,0,2,"","",TRUE,TRUE,FALSE,FALSE,1,60,#N/A,#N/A,FALSE,FALSE,FALSE,FALSE,FALSE,FALSE,FALSE,9,65532,65532,FALSE,FALSE,TRUE,TRUE,TRUE}</definedName>
    <definedName name="caja3" localSheetId="10" hidden="1">{FALSE,FALSE,-1.25,-15.5,484.5,276.75,FALSE,FALSE,TRUE,TRUE,0,12,#N/A,46,#N/A,2.93460490463215,15.35,1,FALSE,FALSE,3,TRUE,1,FALSE,100,"Swvu.PLA1.","ACwvu.PLA1.",#N/A,FALSE,FALSE,0,0,0,0,2,"","",TRUE,TRUE,FALSE,FALSE,1,60,#N/A,#N/A,FALSE,FALSE,FALSE,FALSE,FALSE,FALSE,FALSE,9,65532,65532,FALSE,FALSE,TRUE,TRUE,TRUE}</definedName>
    <definedName name="caja3" localSheetId="28" hidden="1">{FALSE,FALSE,-1.25,-15.5,484.5,276.75,FALSE,FALSE,TRUE,TRUE,0,12,#N/A,46,#N/A,2.93460490463215,15.35,1,FALSE,FALSE,3,TRUE,1,FALSE,100,"Swvu.PLA1.","ACwvu.PLA1.",#N/A,FALSE,FALSE,0,0,0,0,2,"","",TRUE,TRUE,FALSE,FALSE,1,60,#N/A,#N/A,FALSE,FALSE,FALSE,FALSE,FALSE,FALSE,FALSE,9,65532,65532,FALSE,FALSE,TRUE,TRUE,TRUE}</definedName>
    <definedName name="caja3" localSheetId="8" hidden="1">{FALSE,FALSE,-1.25,-15.5,484.5,276.75,FALSE,FALSE,TRUE,TRUE,0,12,#N/A,46,#N/A,2.93460490463215,15.35,1,FALSE,FALSE,3,TRUE,1,FALSE,100,"Swvu.PLA1.","ACwvu.PLA1.",#N/A,FALSE,FALSE,0,0,0,0,2,"","",TRUE,TRUE,FALSE,FALSE,1,60,#N/A,#N/A,FALSE,FALSE,FALSE,FALSE,FALSE,FALSE,FALSE,9,65532,65532,FALSE,FALSE,TRUE,TRUE,TRUE}</definedName>
    <definedName name="caja3" localSheetId="25" hidden="1">{FALSE,FALSE,-1.25,-15.5,484.5,276.75,FALSE,FALSE,TRUE,TRUE,0,12,#N/A,46,#N/A,2.93460490463215,15.35,1,FALSE,FALSE,3,TRUE,1,FALSE,100,"Swvu.PLA1.","ACwvu.PLA1.",#N/A,FALSE,FALSE,0,0,0,0,2,"","",TRUE,TRUE,FALSE,FALSE,1,60,#N/A,#N/A,FALSE,FALSE,FALSE,FALSE,FALSE,FALSE,FALSE,9,65532,65532,FALSE,FALSE,TRUE,TRUE,TRUE}</definedName>
    <definedName name="caja3" localSheetId="27" hidden="1">{FALSE,FALSE,-1.25,-15.5,484.5,276.75,FALSE,FALSE,TRUE,TRUE,0,12,#N/A,46,#N/A,2.93460490463215,15.35,1,FALSE,FALSE,3,TRUE,1,FALSE,100,"Swvu.PLA1.","ACwvu.PLA1.",#N/A,FALSE,FALSE,0,0,0,0,2,"","",TRUE,TRUE,FALSE,FALSE,1,60,#N/A,#N/A,FALSE,FALSE,FALSE,FALSE,FALSE,FALSE,FALSE,9,65532,65532,FALSE,FALSE,TRUE,TRUE,TRUE}</definedName>
    <definedName name="caja3" localSheetId="29" hidden="1">{FALSE,FALSE,-1.25,-15.5,484.5,276.75,FALSE,FALSE,TRUE,TRUE,0,12,#N/A,46,#N/A,2.93460490463215,15.35,1,FALSE,FALSE,3,TRUE,1,FALSE,100,"Swvu.PLA1.","ACwvu.PLA1.",#N/A,FALSE,FALSE,0,0,0,0,2,"","",TRUE,TRUE,FALSE,FALSE,1,60,#N/A,#N/A,FALSE,FALSE,FALSE,FALSE,FALSE,FALSE,FALSE,9,65532,65532,FALSE,FALSE,TRUE,TRUE,TRUE}</definedName>
    <definedName name="caja3" localSheetId="31" hidden="1">{FALSE,FALSE,-1.25,-15.5,484.5,276.75,FALSE,FALSE,TRUE,TRUE,0,12,#N/A,46,#N/A,2.93460490463215,15.35,1,FALSE,FALSE,3,TRUE,1,FALSE,100,"Swvu.PLA1.","ACwvu.PLA1.",#N/A,FALSE,FALSE,0,0,0,0,2,"","",TRUE,TRUE,FALSE,FALSE,1,60,#N/A,#N/A,FALSE,FALSE,FALSE,FALSE,FALSE,FALSE,FALSE,9,65532,65532,FALSE,FALSE,TRUE,TRUE,TRUE}</definedName>
    <definedName name="caja3" localSheetId="32" hidden="1">{FALSE,FALSE,-1.25,-15.5,484.5,276.75,FALSE,FALSE,TRUE,TRUE,0,12,#N/A,46,#N/A,2.93460490463215,15.35,1,FALSE,FALSE,3,TRUE,1,FALSE,100,"Swvu.PLA1.","ACwvu.PLA1.",#N/A,FALSE,FALSE,0,0,0,0,2,"","",TRUE,TRUE,FALSE,FALSE,1,60,#N/A,#N/A,FALSE,FALSE,FALSE,FALSE,FALSE,FALSE,FALSE,9,65532,65532,FALSE,FALSE,TRUE,TRUE,TRUE}</definedName>
    <definedName name="caja3" localSheetId="34" hidden="1">{FALSE,FALSE,-1.25,-15.5,484.5,276.75,FALSE,FALSE,TRUE,TRUE,0,12,#N/A,46,#N/A,2.93460490463215,15.35,1,FALSE,FALSE,3,TRUE,1,FALSE,100,"Swvu.PLA1.","ACwvu.PLA1.",#N/A,FALSE,FALSE,0,0,0,0,2,"","",TRUE,TRUE,FALSE,FALSE,1,60,#N/A,#N/A,FALSE,FALSE,FALSE,FALSE,FALSE,FALSE,FALSE,9,65532,65532,FALSE,FALSE,TRUE,TRUE,TRUE}</definedName>
    <definedName name="caja3" localSheetId="35" hidden="1">{FALSE,FALSE,-1.25,-15.5,484.5,276.75,FALSE,FALSE,TRUE,TRUE,0,12,#N/A,46,#N/A,2.93460490463215,15.35,1,FALSE,FALSE,3,TRUE,1,FALSE,100,"Swvu.PLA1.","ACwvu.PLA1.",#N/A,FALSE,FALSE,0,0,0,0,2,"","",TRUE,TRUE,FALSE,FALSE,1,60,#N/A,#N/A,FALSE,FALSE,FALSE,FALSE,FALSE,FALSE,FALSE,9,65532,65532,FALSE,FALSE,TRUE,TRUE,TRUE}</definedName>
    <definedName name="caja3" localSheetId="40" hidden="1">{FALSE,FALSE,-1.25,-15.5,484.5,276.75,FALSE,FALSE,TRUE,TRUE,0,12,#N/A,46,#N/A,2.93460490463215,15.35,1,FALSE,FALSE,3,TRUE,1,FALSE,100,"Swvu.PLA1.","ACwvu.PLA1.",#N/A,FALSE,FALSE,0,0,0,0,2,"","",TRUE,TRUE,FALSE,FALSE,1,60,#N/A,#N/A,FALSE,FALSE,FALSE,FALSE,FALSE,FALSE,FALSE,9,65532,65532,FALSE,FALSE,TRUE,TRUE,TRUE}</definedName>
    <definedName name="caja3" localSheetId="41" hidden="1">{FALSE,FALSE,-1.25,-15.5,484.5,276.75,FALSE,FALSE,TRUE,TRUE,0,12,#N/A,46,#N/A,2.93460490463215,15.35,1,FALSE,FALSE,3,TRUE,1,FALSE,100,"Swvu.PLA1.","ACwvu.PLA1.",#N/A,FALSE,FALSE,0,0,0,0,2,"","",TRUE,TRUE,FALSE,FALSE,1,60,#N/A,#N/A,FALSE,FALSE,FALSE,FALSE,FALSE,FALSE,FALSE,9,65532,65532,FALSE,FALSE,TRUE,TRUE,TRUE}</definedName>
    <definedName name="caja3" localSheetId="42" hidden="1">{FALSE,FALSE,-1.25,-15.5,484.5,276.75,FALSE,FALSE,TRUE,TRUE,0,12,#N/A,46,#N/A,2.93460490463215,15.35,1,FALSE,FALSE,3,TRUE,1,FALSE,100,"Swvu.PLA1.","ACwvu.PLA1.",#N/A,FALSE,FALSE,0,0,0,0,2,"","",TRUE,TRUE,FALSE,FALSE,1,60,#N/A,#N/A,FALSE,FALSE,FALSE,FALSE,FALSE,FALSE,FALSE,9,65532,65532,FALSE,FALSE,TRUE,TRUE,TRUE}</definedName>
    <definedName name="caja3" localSheetId="43" hidden="1">{FALSE,FALSE,-1.25,-15.5,484.5,276.75,FALSE,FALSE,TRUE,TRUE,0,12,#N/A,46,#N/A,2.93460490463215,15.35,1,FALSE,FALSE,3,TRUE,1,FALSE,100,"Swvu.PLA1.","ACwvu.PLA1.",#N/A,FALSE,FALSE,0,0,0,0,2,"","",TRUE,TRUE,FALSE,FALSE,1,60,#N/A,#N/A,FALSE,FALSE,FALSE,FALSE,FALSE,FALSE,FALSE,9,65532,65532,FALSE,FALSE,TRUE,TRUE,TRUE}</definedName>
    <definedName name="caja3" localSheetId="44" hidden="1">{FALSE,FALSE,-1.25,-15.5,484.5,276.75,FALSE,FALSE,TRUE,TRUE,0,12,#N/A,46,#N/A,2.93460490463215,15.35,1,FALSE,FALSE,3,TRUE,1,FALSE,100,"Swvu.PLA1.","ACwvu.PLA1.",#N/A,FALSE,FALSE,0,0,0,0,2,"","",TRUE,TRUE,FALSE,FALSE,1,60,#N/A,#N/A,FALSE,FALSE,FALSE,FALSE,FALSE,FALSE,FALSE,9,65532,65532,FALSE,FALSE,TRUE,TRUE,TRUE}</definedName>
    <definedName name="caja3" localSheetId="45" hidden="1">{FALSE,FALSE,-1.25,-15.5,484.5,276.75,FALSE,FALSE,TRUE,TRUE,0,12,#N/A,46,#N/A,2.93460490463215,15.35,1,FALSE,FALSE,3,TRUE,1,FALSE,100,"Swvu.PLA1.","ACwvu.PLA1.",#N/A,FALSE,FALSE,0,0,0,0,2,"","",TRUE,TRUE,FALSE,FALSE,1,60,#N/A,#N/A,FALSE,FALSE,FALSE,FALSE,FALSE,FALSE,FALSE,9,65532,65532,FALSE,FALSE,TRUE,TRUE,TRUE}</definedName>
    <definedName name="caja3" localSheetId="46" hidden="1">{FALSE,FALSE,-1.25,-15.5,484.5,276.75,FALSE,FALSE,TRUE,TRUE,0,12,#N/A,46,#N/A,2.93460490463215,15.35,1,FALSE,FALSE,3,TRUE,1,FALSE,100,"Swvu.PLA1.","ACwvu.PLA1.",#N/A,FALSE,FALSE,0,0,0,0,2,"","",TRUE,TRUE,FALSE,FALSE,1,60,#N/A,#N/A,FALSE,FALSE,FALSE,FALSE,FALSE,FALSE,FALSE,9,65532,65532,FALSE,FALSE,TRUE,TRUE,TRUE}</definedName>
    <definedName name="caja3" localSheetId="47" hidden="1">{FALSE,FALSE,-1.25,-15.5,484.5,276.75,FALSE,FALSE,TRUE,TRUE,0,12,#N/A,46,#N/A,2.93460490463215,15.35,1,FALSE,FALSE,3,TRUE,1,FALSE,100,"Swvu.PLA1.","ACwvu.PLA1.",#N/A,FALSE,FALSE,0,0,0,0,2,"","",TRUE,TRUE,FALSE,FALSE,1,60,#N/A,#N/A,FALSE,FALSE,FALSE,FALSE,FALSE,FALSE,FALSE,9,65532,65532,FALSE,FALSE,TRUE,TRUE,TRUE}</definedName>
    <definedName name="caja3" localSheetId="48" hidden="1">{FALSE,FALSE,-1.25,-15.5,484.5,276.75,FALSE,FALSE,TRUE,TRUE,0,12,#N/A,46,#N/A,2.93460490463215,15.35,1,FALSE,FALSE,3,TRUE,1,FALSE,100,"Swvu.PLA1.","ACwvu.PLA1.",#N/A,FALSE,FALSE,0,0,0,0,2,"","",TRUE,TRUE,FALSE,FALSE,1,60,#N/A,#N/A,FALSE,FALSE,FALSE,FALSE,FALSE,FALSE,FALSE,9,65532,65532,FALSE,FALSE,TRUE,TRUE,TRUE}</definedName>
    <definedName name="caja3" localSheetId="52" hidden="1">{FALSE,FALSE,-1.25,-15.5,484.5,276.75,FALSE,FALSE,TRUE,TRUE,0,12,#N/A,46,#N/A,2.93460490463215,15.35,1,FALSE,FALSE,3,TRUE,1,FALSE,100,"Swvu.PLA1.","ACwvu.PLA1.",#N/A,FALSE,FALSE,0,0,0,0,2,"","",TRUE,TRUE,FALSE,FALSE,1,60,#N/A,#N/A,FALSE,FALSE,FALSE,FALSE,FALSE,FALSE,FALSE,9,65532,65532,FALSE,FALSE,TRUE,TRUE,TRUE}</definedName>
    <definedName name="caja3" localSheetId="14" hidden="1">{FALSE,FALSE,-1.25,-15.5,484.5,276.75,FALSE,FALSE,TRUE,TRUE,0,12,#N/A,46,#N/A,2.93460490463215,15.35,1,FALSE,FALSE,3,TRUE,1,FALSE,100,"Swvu.PLA1.","ACwvu.PLA1.",#N/A,FALSE,FALSE,0,0,0,0,2,"","",TRUE,TRUE,FALSE,FALSE,1,60,#N/A,#N/A,FALSE,FALSE,FALSE,FALSE,FALSE,FALSE,FALSE,9,65532,65532,FALSE,FALSE,TRUE,TRUE,TRUE}</definedName>
    <definedName name="caja3" localSheetId="56" hidden="1">{FALSE,FALSE,-1.25,-15.5,484.5,276.75,FALSE,FALSE,TRUE,TRUE,0,12,#N/A,46,#N/A,2.93460490463215,15.35,1,FALSE,FALSE,3,TRUE,1,FALSE,100,"Swvu.PLA1.","ACwvu.PLA1.",#N/A,FALSE,FALSE,0,0,0,0,2,"","",TRUE,TRUE,FALSE,FALSE,1,60,#N/A,#N/A,FALSE,FALSE,FALSE,FALSE,FALSE,FALSE,FALSE,9,65532,65532,FALSE,FALSE,TRUE,TRUE,TRUE}</definedName>
    <definedName name="caja3" localSheetId="60" hidden="1">{FALSE,FALSE,-1.25,-15.5,484.5,276.75,FALSE,FALSE,TRUE,TRUE,0,12,#N/A,46,#N/A,2.93460490463215,15.35,1,FALSE,FALSE,3,TRUE,1,FALSE,100,"Swvu.PLA1.","ACwvu.PLA1.",#N/A,FALSE,FALSE,0,0,0,0,2,"","",TRUE,TRUE,FALSE,FALSE,1,60,#N/A,#N/A,FALSE,FALSE,FALSE,FALSE,FALSE,FALSE,FALSE,9,65532,65532,FALSE,FALSE,TRUE,TRUE,TRUE}</definedName>
    <definedName name="caja3" localSheetId="62" hidden="1">{FALSE,FALSE,-1.25,-15.5,484.5,276.75,FALSE,FALSE,TRUE,TRUE,0,12,#N/A,46,#N/A,2.93460490463215,15.35,1,FALSE,FALSE,3,TRUE,1,FALSE,100,"Swvu.PLA1.","ACwvu.PLA1.",#N/A,FALSE,FALSE,0,0,0,0,2,"","",TRUE,TRUE,FALSE,FALSE,1,60,#N/A,#N/A,FALSE,FALSE,FALSE,FALSE,FALSE,FALSE,FALSE,9,65532,65532,FALSE,FALSE,TRUE,TRUE,TRUE}</definedName>
    <definedName name="caja3" localSheetId="15" hidden="1">{FALSE,FALSE,-1.25,-15.5,484.5,276.75,FALSE,FALSE,TRUE,TRUE,0,12,#N/A,46,#N/A,2.93460490463215,15.35,1,FALSE,FALSE,3,TRUE,1,FALSE,100,"Swvu.PLA1.","ACwvu.PLA1.",#N/A,FALSE,FALSE,0,0,0,0,2,"","",TRUE,TRUE,FALSE,FALSE,1,60,#N/A,#N/A,FALSE,FALSE,FALSE,FALSE,FALSE,FALSE,FALSE,9,65532,65532,FALSE,FALSE,TRUE,TRUE,TRUE}</definedName>
    <definedName name="caja3" localSheetId="64" hidden="1">{FALSE,FALSE,-1.25,-15.5,484.5,276.75,FALSE,FALSE,TRUE,TRUE,0,12,#N/A,46,#N/A,2.93460490463215,15.35,1,FALSE,FALSE,3,TRUE,1,FALSE,100,"Swvu.PLA1.","ACwvu.PLA1.",#N/A,FALSE,FALSE,0,0,0,0,2,"","",TRUE,TRUE,FALSE,FALSE,1,60,#N/A,#N/A,FALSE,FALSE,FALSE,FALSE,FALSE,FALSE,FALSE,9,65532,65532,FALSE,FALSE,TRUE,TRUE,TRUE}</definedName>
    <definedName name="caja3" localSheetId="66" hidden="1">{FALSE,FALSE,-1.25,-15.5,484.5,276.75,FALSE,FALSE,TRUE,TRUE,0,12,#N/A,46,#N/A,2.93460490463215,15.35,1,FALSE,FALSE,3,TRUE,1,FALSE,100,"Swvu.PLA1.","ACwvu.PLA1.",#N/A,FALSE,FALSE,0,0,0,0,2,"","",TRUE,TRUE,FALSE,FALSE,1,60,#N/A,#N/A,FALSE,FALSE,FALSE,FALSE,FALSE,FALSE,FALSE,9,65532,65532,FALSE,FALSE,TRUE,TRUE,TRUE}</definedName>
    <definedName name="caja3" localSheetId="16" hidden="1">{FALSE,FALSE,-1.25,-15.5,484.5,276.75,FALSE,FALSE,TRUE,TRUE,0,12,#N/A,46,#N/A,2.93460490463215,15.35,1,FALSE,FALSE,3,TRUE,1,FALSE,100,"Swvu.PLA1.","ACwvu.PLA1.",#N/A,FALSE,FALSE,0,0,0,0,2,"","",TRUE,TRUE,FALSE,FALSE,1,60,#N/A,#N/A,FALSE,FALSE,FALSE,FALSE,FALSE,FALSE,FALSE,9,65532,65532,FALSE,FALSE,TRUE,TRUE,TRUE}</definedName>
    <definedName name="caja3" hidden="1">{FALSE,FALSE,-1.25,-15.5,484.5,276.75,FALSE,FALSE,TRUE,TRUE,0,12,#N/A,46,#N/A,2.93460490463215,15.35,1,FALSE,FALSE,3,TRUE,1,FALSE,100,"Swvu.PLA1.","ACwvu.PLA1.",#N/A,FALSE,FALSE,0,0,0,0,2,"","",TRUE,TRUE,FALSE,FALSE,1,60,#N/A,#N/A,FALSE,FALSE,FALSE,FALSE,FALSE,FALSE,FALSE,9,65532,65532,FALSE,FALSE,TRUE,TRUE,TRUE}</definedName>
    <definedName name="calcNGS_NGDP">#N/A</definedName>
    <definedName name="calculo" localSheetId="35" hidden="1">#REF!</definedName>
    <definedName name="calculo" hidden="1">#REF!</definedName>
    <definedName name="CalificaciónFinal">'[61]base de datos MODULO I'!$B$4:$E$49</definedName>
    <definedName name="CalificIndica">'[61]base de datos MODULO I'!$F$5:$AM$50</definedName>
    <definedName name="CAMARON" localSheetId="8">#REF!</definedName>
    <definedName name="CAMARON" localSheetId="25">#REF!</definedName>
    <definedName name="CAMARON" localSheetId="31">#REF!</definedName>
    <definedName name="CAMARON" localSheetId="32">#REF!</definedName>
    <definedName name="CAMARON" localSheetId="34">#REF!</definedName>
    <definedName name="CAMARON" localSheetId="35">#REF!</definedName>
    <definedName name="CAMARON" localSheetId="47">#REF!</definedName>
    <definedName name="CAMARON" localSheetId="14">#REF!</definedName>
    <definedName name="CAMARON" localSheetId="15">#REF!</definedName>
    <definedName name="CAMARON" localSheetId="66">#REF!</definedName>
    <definedName name="CAMARON">#REF!</definedName>
    <definedName name="Canada_wt">'[80]OECD wgt'!$B$10</definedName>
    <definedName name="CAPA" localSheetId="8">#REF!</definedName>
    <definedName name="CAPA" localSheetId="35">#REF!</definedName>
    <definedName name="CAPA" localSheetId="42">#REF!</definedName>
    <definedName name="CAPA" localSheetId="43">#REF!</definedName>
    <definedName name="CAPA" localSheetId="44">#REF!</definedName>
    <definedName name="CAPA">#REF!</definedName>
    <definedName name="CAperc" localSheetId="8">#REF!</definedName>
    <definedName name="CAperc" localSheetId="35">#REF!</definedName>
    <definedName name="CAperc">#REF!</definedName>
    <definedName name="Capit.Neto">'[61]Ranking Bancario'!$J$4:$N$54</definedName>
    <definedName name="Capitalizacion">'[61]Calidad del Activo'!$A$5:$K$24</definedName>
    <definedName name="CAr" localSheetId="8">#REF!</definedName>
    <definedName name="CAr" localSheetId="35">#REF!</definedName>
    <definedName name="CAr" localSheetId="42">#REF!</definedName>
    <definedName name="CAr" localSheetId="43">#REF!</definedName>
    <definedName name="CAr" localSheetId="44">#REF!</definedName>
    <definedName name="CAr">#REF!</definedName>
    <definedName name="CAS">[74]CASCADA!$C$4</definedName>
    <definedName name="Cascada">[93]Hoja3!$B$1:$L$98</definedName>
    <definedName name="Cavg" localSheetId="76">OFFSET(#REF!,0,0,COUNT(#REF!),1)</definedName>
    <definedName name="Cavg" localSheetId="8">OFFSET(#REF!,0,0,COUNT(#REF!),1)</definedName>
    <definedName name="Cavg" localSheetId="25">OFFSET(#REF!,0,0,COUNT(#REF!),1)</definedName>
    <definedName name="Cavg" localSheetId="31">OFFSET(#REF!,0,0,COUNT(#REF!),1)</definedName>
    <definedName name="Cavg" localSheetId="32">OFFSET(#REF!,0,0,COUNT(#REF!),1)</definedName>
    <definedName name="Cavg" localSheetId="34">OFFSET(#REF!,0,0,COUNT(#REF!),1)</definedName>
    <definedName name="Cavg" localSheetId="35">OFFSET(#REF!,0,0,COUNT(#REF!),1)</definedName>
    <definedName name="Cavg" localSheetId="40">OFFSET(#REF!,0,0,COUNT(#REF!),1)</definedName>
    <definedName name="Cavg" localSheetId="45">OFFSET(#REF!,0,0,COUNT(#REF!),1)</definedName>
    <definedName name="Cavg" localSheetId="46">OFFSET(#REF!,0,0,COUNT(#REF!),1)</definedName>
    <definedName name="Cavg" localSheetId="14">OFFSET(#REF!,0,0,COUNT(#REF!),1)</definedName>
    <definedName name="Cavg" localSheetId="15">OFFSET(#REF!,0,0,COUNT(#REF!),1)</definedName>
    <definedName name="Cavg" localSheetId="66">OFFSET(#REF!,0,0,COUNT(#REF!),1)</definedName>
    <definedName name="Cavg">OFFSET(#REF!,0,0,COUNT(#REF!),1)</definedName>
    <definedName name="cc" localSheetId="74" hidden="1">{"Riqfin97",#N/A,FALSE,"Tran";"Riqfinpro",#N/A,FALSE,"Tran"}</definedName>
    <definedName name="cc" localSheetId="76" hidden="1">{"Riqfin97",#N/A,FALSE,"Tran";"Riqfinpro",#N/A,FALSE,"Tran"}</definedName>
    <definedName name="cc" localSheetId="10" hidden="1">{"Riqfin97",#N/A,FALSE,"Tran";"Riqfinpro",#N/A,FALSE,"Tran"}</definedName>
    <definedName name="cc" localSheetId="28" hidden="1">{"Riqfin97",#N/A,FALSE,"Tran";"Riqfinpro",#N/A,FALSE,"Tran"}</definedName>
    <definedName name="cc" localSheetId="8" hidden="1">{"Riqfin97",#N/A,FALSE,"Tran";"Riqfinpro",#N/A,FALSE,"Tran"}</definedName>
    <definedName name="cc" localSheetId="25" hidden="1">{"Riqfin97",#N/A,FALSE,"Tran";"Riqfinpro",#N/A,FALSE,"Tran"}</definedName>
    <definedName name="cc" localSheetId="27" hidden="1">{"Riqfin97",#N/A,FALSE,"Tran";"Riqfinpro",#N/A,FALSE,"Tran"}</definedName>
    <definedName name="cc" localSheetId="29" hidden="1">{"Riqfin97",#N/A,FALSE,"Tran";"Riqfinpro",#N/A,FALSE,"Tran"}</definedName>
    <definedName name="cc" localSheetId="31" hidden="1">{"Riqfin97",#N/A,FALSE,"Tran";"Riqfinpro",#N/A,FALSE,"Tran"}</definedName>
    <definedName name="cc" localSheetId="32" hidden="1">{"Riqfin97",#N/A,FALSE,"Tran";"Riqfinpro",#N/A,FALSE,"Tran"}</definedName>
    <definedName name="cc" localSheetId="34" hidden="1">{"Riqfin97",#N/A,FALSE,"Tran";"Riqfinpro",#N/A,FALSE,"Tran"}</definedName>
    <definedName name="cc" localSheetId="35" hidden="1">{"Riqfin97",#N/A,FALSE,"Tran";"Riqfinpro",#N/A,FALSE,"Tran"}</definedName>
    <definedName name="cc" localSheetId="40" hidden="1">{"Riqfin97",#N/A,FALSE,"Tran";"Riqfinpro",#N/A,FALSE,"Tran"}</definedName>
    <definedName name="cc" localSheetId="41" hidden="1">{"Riqfin97",#N/A,FALSE,"Tran";"Riqfinpro",#N/A,FALSE,"Tran"}</definedName>
    <definedName name="cc" localSheetId="42" hidden="1">{"Riqfin97",#N/A,FALSE,"Tran";"Riqfinpro",#N/A,FALSE,"Tran"}</definedName>
    <definedName name="cc" localSheetId="43" hidden="1">{"Riqfin97",#N/A,FALSE,"Tran";"Riqfinpro",#N/A,FALSE,"Tran"}</definedName>
    <definedName name="cc" localSheetId="44" hidden="1">{"Riqfin97",#N/A,FALSE,"Tran";"Riqfinpro",#N/A,FALSE,"Tran"}</definedName>
    <definedName name="cc" localSheetId="45" hidden="1">{"Riqfin97",#N/A,FALSE,"Tran";"Riqfinpro",#N/A,FALSE,"Tran"}</definedName>
    <definedName name="cc" localSheetId="46" hidden="1">{"Riqfin97",#N/A,FALSE,"Tran";"Riqfinpro",#N/A,FALSE,"Tran"}</definedName>
    <definedName name="cc" localSheetId="47" hidden="1">{"Riqfin97",#N/A,FALSE,"Tran";"Riqfinpro",#N/A,FALSE,"Tran"}</definedName>
    <definedName name="cc" localSheetId="48" hidden="1">{"Riqfin97",#N/A,FALSE,"Tran";"Riqfinpro",#N/A,FALSE,"Tran"}</definedName>
    <definedName name="cc" localSheetId="52" hidden="1">{"Riqfin97",#N/A,FALSE,"Tran";"Riqfinpro",#N/A,FALSE,"Tran"}</definedName>
    <definedName name="cc" localSheetId="14" hidden="1">{"Riqfin97",#N/A,FALSE,"Tran";"Riqfinpro",#N/A,FALSE,"Tran"}</definedName>
    <definedName name="cc" localSheetId="56" hidden="1">{"Riqfin97",#N/A,FALSE,"Tran";"Riqfinpro",#N/A,FALSE,"Tran"}</definedName>
    <definedName name="cc" localSheetId="60" hidden="1">{"Riqfin97",#N/A,FALSE,"Tran";"Riqfinpro",#N/A,FALSE,"Tran"}</definedName>
    <definedName name="cc" localSheetId="62" hidden="1">{"Riqfin97",#N/A,FALSE,"Tran";"Riqfinpro",#N/A,FALSE,"Tran"}</definedName>
    <definedName name="cc" localSheetId="15" hidden="1">{"Riqfin97",#N/A,FALSE,"Tran";"Riqfinpro",#N/A,FALSE,"Tran"}</definedName>
    <definedName name="cc" localSheetId="64" hidden="1">{"Riqfin97",#N/A,FALSE,"Tran";"Riqfinpro",#N/A,FALSE,"Tran"}</definedName>
    <definedName name="cc" localSheetId="66" hidden="1">{"Riqfin97",#N/A,FALSE,"Tran";"Riqfinpro",#N/A,FALSE,"Tran"}</definedName>
    <definedName name="cc" localSheetId="16" hidden="1">{"Riqfin97",#N/A,FALSE,"Tran";"Riqfinpro",#N/A,FALSE,"Tran"}</definedName>
    <definedName name="cc" hidden="1">{"Riqfin97",#N/A,FALSE,"Tran";"Riqfinpro",#N/A,FALSE,"Tran"}</definedName>
    <definedName name="ccc">#N/A</definedName>
    <definedName name="cccc">#N/A</definedName>
    <definedName name="ccccc" localSheetId="74" hidden="1">{"Minpmon",#N/A,FALSE,"Monthinput"}</definedName>
    <definedName name="ccccc" localSheetId="76" hidden="1">{"Minpmon",#N/A,FALSE,"Monthinput"}</definedName>
    <definedName name="ccccc" localSheetId="10" hidden="1">{"Minpmon",#N/A,FALSE,"Monthinput"}</definedName>
    <definedName name="ccccc" localSheetId="28" hidden="1">{"Minpmon",#N/A,FALSE,"Monthinput"}</definedName>
    <definedName name="ccccc" localSheetId="8" hidden="1">{"Minpmon",#N/A,FALSE,"Monthinput"}</definedName>
    <definedName name="ccccc" localSheetId="25" hidden="1">{"Minpmon",#N/A,FALSE,"Monthinput"}</definedName>
    <definedName name="ccccc" localSheetId="27" hidden="1">{"Minpmon",#N/A,FALSE,"Monthinput"}</definedName>
    <definedName name="ccccc" localSheetId="29" hidden="1">{"Minpmon",#N/A,FALSE,"Monthinput"}</definedName>
    <definedName name="ccccc" localSheetId="31" hidden="1">{"Minpmon",#N/A,FALSE,"Monthinput"}</definedName>
    <definedName name="ccccc" localSheetId="32" hidden="1">{"Minpmon",#N/A,FALSE,"Monthinput"}</definedName>
    <definedName name="ccccc" localSheetId="34" hidden="1">{"Minpmon",#N/A,FALSE,"Monthinput"}</definedName>
    <definedName name="ccccc" localSheetId="35" hidden="1">{"Minpmon",#N/A,FALSE,"Monthinput"}</definedName>
    <definedName name="ccccc" localSheetId="40" hidden="1">{"Minpmon",#N/A,FALSE,"Monthinput"}</definedName>
    <definedName name="ccccc" localSheetId="41" hidden="1">{"Minpmon",#N/A,FALSE,"Monthinput"}</definedName>
    <definedName name="ccccc" localSheetId="42" hidden="1">{"Minpmon",#N/A,FALSE,"Monthinput"}</definedName>
    <definedName name="ccccc" localSheetId="43" hidden="1">{"Minpmon",#N/A,FALSE,"Monthinput"}</definedName>
    <definedName name="ccccc" localSheetId="44" hidden="1">{"Minpmon",#N/A,FALSE,"Monthinput"}</definedName>
    <definedName name="ccccc" localSheetId="45" hidden="1">{"Minpmon",#N/A,FALSE,"Monthinput"}</definedName>
    <definedName name="ccccc" localSheetId="46" hidden="1">{"Minpmon",#N/A,FALSE,"Monthinput"}</definedName>
    <definedName name="ccccc" localSheetId="47" hidden="1">{"Minpmon",#N/A,FALSE,"Monthinput"}</definedName>
    <definedName name="ccccc" localSheetId="48" hidden="1">{"Minpmon",#N/A,FALSE,"Monthinput"}</definedName>
    <definedName name="ccccc" localSheetId="52" hidden="1">{"Minpmon",#N/A,FALSE,"Monthinput"}</definedName>
    <definedName name="ccccc" localSheetId="14" hidden="1">{"Minpmon",#N/A,FALSE,"Monthinput"}</definedName>
    <definedName name="ccccc" localSheetId="56" hidden="1">{"Minpmon",#N/A,FALSE,"Monthinput"}</definedName>
    <definedName name="ccccc" localSheetId="60" hidden="1">{"Minpmon",#N/A,FALSE,"Monthinput"}</definedName>
    <definedName name="ccccc" localSheetId="62" hidden="1">{"Minpmon",#N/A,FALSE,"Monthinput"}</definedName>
    <definedName name="ccccc" localSheetId="15" hidden="1">{"Minpmon",#N/A,FALSE,"Monthinput"}</definedName>
    <definedName name="ccccc" localSheetId="64" hidden="1">{"Minpmon",#N/A,FALSE,"Monthinput"}</definedName>
    <definedName name="ccccc" localSheetId="66" hidden="1">{"Minpmon",#N/A,FALSE,"Monthinput"}</definedName>
    <definedName name="ccccc" localSheetId="16" hidden="1">{"Minpmon",#N/A,FALSE,"Monthinput"}</definedName>
    <definedName name="ccccc" hidden="1">{"Minpmon",#N/A,FALSE,"Monthinput"}</definedName>
    <definedName name="cccccccccccccc" localSheetId="74" hidden="1">{"Tab1",#N/A,FALSE,"P";"Tab2",#N/A,FALSE,"P"}</definedName>
    <definedName name="cccccccccccccc" localSheetId="76" hidden="1">{"Tab1",#N/A,FALSE,"P";"Tab2",#N/A,FALSE,"P"}</definedName>
    <definedName name="cccccccccccccc" localSheetId="10" hidden="1">{"Tab1",#N/A,FALSE,"P";"Tab2",#N/A,FALSE,"P"}</definedName>
    <definedName name="cccccccccccccc" localSheetId="28" hidden="1">{"Tab1",#N/A,FALSE,"P";"Tab2",#N/A,FALSE,"P"}</definedName>
    <definedName name="cccccccccccccc" localSheetId="8" hidden="1">{"Tab1",#N/A,FALSE,"P";"Tab2",#N/A,FALSE,"P"}</definedName>
    <definedName name="cccccccccccccc" localSheetId="25" hidden="1">{"Tab1",#N/A,FALSE,"P";"Tab2",#N/A,FALSE,"P"}</definedName>
    <definedName name="cccccccccccccc" localSheetId="27" hidden="1">{"Tab1",#N/A,FALSE,"P";"Tab2",#N/A,FALSE,"P"}</definedName>
    <definedName name="cccccccccccccc" localSheetId="29" hidden="1">{"Tab1",#N/A,FALSE,"P";"Tab2",#N/A,FALSE,"P"}</definedName>
    <definedName name="cccccccccccccc" localSheetId="31" hidden="1">{"Tab1",#N/A,FALSE,"P";"Tab2",#N/A,FALSE,"P"}</definedName>
    <definedName name="cccccccccccccc" localSheetId="32" hidden="1">{"Tab1",#N/A,FALSE,"P";"Tab2",#N/A,FALSE,"P"}</definedName>
    <definedName name="cccccccccccccc" localSheetId="34" hidden="1">{"Tab1",#N/A,FALSE,"P";"Tab2",#N/A,FALSE,"P"}</definedName>
    <definedName name="cccccccccccccc" localSheetId="35" hidden="1">{"Tab1",#N/A,FALSE,"P";"Tab2",#N/A,FALSE,"P"}</definedName>
    <definedName name="cccccccccccccc" localSheetId="40" hidden="1">{"Tab1",#N/A,FALSE,"P";"Tab2",#N/A,FALSE,"P"}</definedName>
    <definedName name="cccccccccccccc" localSheetId="41" hidden="1">{"Tab1",#N/A,FALSE,"P";"Tab2",#N/A,FALSE,"P"}</definedName>
    <definedName name="cccccccccccccc" localSheetId="42" hidden="1">{"Tab1",#N/A,FALSE,"P";"Tab2",#N/A,FALSE,"P"}</definedName>
    <definedName name="cccccccccccccc" localSheetId="43" hidden="1">{"Tab1",#N/A,FALSE,"P";"Tab2",#N/A,FALSE,"P"}</definedName>
    <definedName name="cccccccccccccc" localSheetId="44" hidden="1">{"Tab1",#N/A,FALSE,"P";"Tab2",#N/A,FALSE,"P"}</definedName>
    <definedName name="cccccccccccccc" localSheetId="45" hidden="1">{"Tab1",#N/A,FALSE,"P";"Tab2",#N/A,FALSE,"P"}</definedName>
    <definedName name="cccccccccccccc" localSheetId="46" hidden="1">{"Tab1",#N/A,FALSE,"P";"Tab2",#N/A,FALSE,"P"}</definedName>
    <definedName name="cccccccccccccc" localSheetId="47" hidden="1">{"Tab1",#N/A,FALSE,"P";"Tab2",#N/A,FALSE,"P"}</definedName>
    <definedName name="cccccccccccccc" localSheetId="48" hidden="1">{"Tab1",#N/A,FALSE,"P";"Tab2",#N/A,FALSE,"P"}</definedName>
    <definedName name="cccccccccccccc" localSheetId="52" hidden="1">{"Tab1",#N/A,FALSE,"P";"Tab2",#N/A,FALSE,"P"}</definedName>
    <definedName name="cccccccccccccc" localSheetId="14" hidden="1">{"Tab1",#N/A,FALSE,"P";"Tab2",#N/A,FALSE,"P"}</definedName>
    <definedName name="cccccccccccccc" localSheetId="56" hidden="1">{"Tab1",#N/A,FALSE,"P";"Tab2",#N/A,FALSE,"P"}</definedName>
    <definedName name="cccccccccccccc" localSheetId="60" hidden="1">{"Tab1",#N/A,FALSE,"P";"Tab2",#N/A,FALSE,"P"}</definedName>
    <definedName name="cccccccccccccc" localSheetId="62" hidden="1">{"Tab1",#N/A,FALSE,"P";"Tab2",#N/A,FALSE,"P"}</definedName>
    <definedName name="cccccccccccccc" localSheetId="15" hidden="1">{"Tab1",#N/A,FALSE,"P";"Tab2",#N/A,FALSE,"P"}</definedName>
    <definedName name="cccccccccccccc" localSheetId="64" hidden="1">{"Tab1",#N/A,FALSE,"P";"Tab2",#N/A,FALSE,"P"}</definedName>
    <definedName name="cccccccccccccc" localSheetId="66" hidden="1">{"Tab1",#N/A,FALSE,"P";"Tab2",#N/A,FALSE,"P"}</definedName>
    <definedName name="cccccccccccccc" localSheetId="16" hidden="1">{"Tab1",#N/A,FALSE,"P";"Tab2",#N/A,FALSE,"P"}</definedName>
    <definedName name="cccccccccccccc" hidden="1">{"Tab1",#N/A,FALSE,"P";"Tab2",#N/A,FALSE,"P"}</definedName>
    <definedName name="cccm" localSheetId="74" hidden="1">{"Riqfin97",#N/A,FALSE,"Tran";"Riqfinpro",#N/A,FALSE,"Tran"}</definedName>
    <definedName name="cccm" localSheetId="76" hidden="1">{"Riqfin97",#N/A,FALSE,"Tran";"Riqfinpro",#N/A,FALSE,"Tran"}</definedName>
    <definedName name="cccm" localSheetId="10" hidden="1">{"Riqfin97",#N/A,FALSE,"Tran";"Riqfinpro",#N/A,FALSE,"Tran"}</definedName>
    <definedName name="cccm" localSheetId="28" hidden="1">{"Riqfin97",#N/A,FALSE,"Tran";"Riqfinpro",#N/A,FALSE,"Tran"}</definedName>
    <definedName name="cccm" localSheetId="8" hidden="1">{"Riqfin97",#N/A,FALSE,"Tran";"Riqfinpro",#N/A,FALSE,"Tran"}</definedName>
    <definedName name="cccm" localSheetId="25" hidden="1">{"Riqfin97",#N/A,FALSE,"Tran";"Riqfinpro",#N/A,FALSE,"Tran"}</definedName>
    <definedName name="cccm" localSheetId="27" hidden="1">{"Riqfin97",#N/A,FALSE,"Tran";"Riqfinpro",#N/A,FALSE,"Tran"}</definedName>
    <definedName name="cccm" localSheetId="29" hidden="1">{"Riqfin97",#N/A,FALSE,"Tran";"Riqfinpro",#N/A,FALSE,"Tran"}</definedName>
    <definedName name="cccm" localSheetId="31" hidden="1">{"Riqfin97",#N/A,FALSE,"Tran";"Riqfinpro",#N/A,FALSE,"Tran"}</definedName>
    <definedName name="cccm" localSheetId="32" hidden="1">{"Riqfin97",#N/A,FALSE,"Tran";"Riqfinpro",#N/A,FALSE,"Tran"}</definedName>
    <definedName name="cccm" localSheetId="34" hidden="1">{"Riqfin97",#N/A,FALSE,"Tran";"Riqfinpro",#N/A,FALSE,"Tran"}</definedName>
    <definedName name="cccm" localSheetId="35" hidden="1">{"Riqfin97",#N/A,FALSE,"Tran";"Riqfinpro",#N/A,FALSE,"Tran"}</definedName>
    <definedName name="cccm" localSheetId="40" hidden="1">{"Riqfin97",#N/A,FALSE,"Tran";"Riqfinpro",#N/A,FALSE,"Tran"}</definedName>
    <definedName name="cccm" localSheetId="41" hidden="1">{"Riqfin97",#N/A,FALSE,"Tran";"Riqfinpro",#N/A,FALSE,"Tran"}</definedName>
    <definedName name="cccm" localSheetId="42" hidden="1">{"Riqfin97",#N/A,FALSE,"Tran";"Riqfinpro",#N/A,FALSE,"Tran"}</definedName>
    <definedName name="cccm" localSheetId="43" hidden="1">{"Riqfin97",#N/A,FALSE,"Tran";"Riqfinpro",#N/A,FALSE,"Tran"}</definedName>
    <definedName name="cccm" localSheetId="44" hidden="1">{"Riqfin97",#N/A,FALSE,"Tran";"Riqfinpro",#N/A,FALSE,"Tran"}</definedName>
    <definedName name="cccm" localSheetId="45" hidden="1">{"Riqfin97",#N/A,FALSE,"Tran";"Riqfinpro",#N/A,FALSE,"Tran"}</definedName>
    <definedName name="cccm" localSheetId="46" hidden="1">{"Riqfin97",#N/A,FALSE,"Tran";"Riqfinpro",#N/A,FALSE,"Tran"}</definedName>
    <definedName name="cccm" localSheetId="47" hidden="1">{"Riqfin97",#N/A,FALSE,"Tran";"Riqfinpro",#N/A,FALSE,"Tran"}</definedName>
    <definedName name="cccm" localSheetId="48" hidden="1">{"Riqfin97",#N/A,FALSE,"Tran";"Riqfinpro",#N/A,FALSE,"Tran"}</definedName>
    <definedName name="cccm" localSheetId="52" hidden="1">{"Riqfin97",#N/A,FALSE,"Tran";"Riqfinpro",#N/A,FALSE,"Tran"}</definedName>
    <definedName name="cccm" localSheetId="14" hidden="1">{"Riqfin97",#N/A,FALSE,"Tran";"Riqfinpro",#N/A,FALSE,"Tran"}</definedName>
    <definedName name="cccm" localSheetId="56" hidden="1">{"Riqfin97",#N/A,FALSE,"Tran";"Riqfinpro",#N/A,FALSE,"Tran"}</definedName>
    <definedName name="cccm" localSheetId="60" hidden="1">{"Riqfin97",#N/A,FALSE,"Tran";"Riqfinpro",#N/A,FALSE,"Tran"}</definedName>
    <definedName name="cccm" localSheetId="62" hidden="1">{"Riqfin97",#N/A,FALSE,"Tran";"Riqfinpro",#N/A,FALSE,"Tran"}</definedName>
    <definedName name="cccm" localSheetId="15" hidden="1">{"Riqfin97",#N/A,FALSE,"Tran";"Riqfinpro",#N/A,FALSE,"Tran"}</definedName>
    <definedName name="cccm" localSheetId="64" hidden="1">{"Riqfin97",#N/A,FALSE,"Tran";"Riqfinpro",#N/A,FALSE,"Tran"}</definedName>
    <definedName name="cccm" localSheetId="66" hidden="1">{"Riqfin97",#N/A,FALSE,"Tran";"Riqfinpro",#N/A,FALSE,"Tran"}</definedName>
    <definedName name="cccm" localSheetId="16" hidden="1">{"Riqfin97",#N/A,FALSE,"Tran";"Riqfinpro",#N/A,FALSE,"Tran"}</definedName>
    <definedName name="cccm" hidden="1">{"Riqfin97",#N/A,FALSE,"Tran";"Riqfinpro",#N/A,FALSE,"Tran"}</definedName>
    <definedName name="ccme" localSheetId="35">#REF!</definedName>
    <definedName name="ccme">#REF!</definedName>
    <definedName name="ccme2000" localSheetId="35">#REF!</definedName>
    <definedName name="ccme2000">#REF!</definedName>
    <definedName name="ccme2001" localSheetId="35">#REF!</definedName>
    <definedName name="ccme2001">#REF!</definedName>
    <definedName name="ccme2002" localSheetId="35">#REF!</definedName>
    <definedName name="ccme2002">#REF!</definedName>
    <definedName name="ccme2003" localSheetId="35">#REF!</definedName>
    <definedName name="ccme2003">#REF!</definedName>
    <definedName name="ccme98" localSheetId="8">[31]Programa!#REF!</definedName>
    <definedName name="ccme98">[31]Programa!#REF!</definedName>
    <definedName name="ccme98j" localSheetId="8">[31]Programa!#REF!</definedName>
    <definedName name="ccme98j">[31]Programa!#REF!</definedName>
    <definedName name="ccme98s" localSheetId="8">#REF!</definedName>
    <definedName name="ccme98s" localSheetId="35">#REF!</definedName>
    <definedName name="ccme98s">#REF!</definedName>
    <definedName name="ccme99" localSheetId="8">#REF!</definedName>
    <definedName name="ccme99" localSheetId="35">#REF!</definedName>
    <definedName name="ccme99">#REF!</definedName>
    <definedName name="ccode">273</definedName>
    <definedName name="CD" localSheetId="76">#REF!</definedName>
    <definedName name="CD" localSheetId="10">#REF!</definedName>
    <definedName name="CD" localSheetId="8">#REF!</definedName>
    <definedName name="CD" localSheetId="25">#REF!</definedName>
    <definedName name="CD" localSheetId="31">#REF!</definedName>
    <definedName name="CD" localSheetId="32">#REF!</definedName>
    <definedName name="CD" localSheetId="34">#REF!</definedName>
    <definedName name="CD" localSheetId="35">#REF!</definedName>
    <definedName name="CD" localSheetId="40">#REF!</definedName>
    <definedName name="CD" localSheetId="41">#REF!</definedName>
    <definedName name="CD" localSheetId="42">#REF!</definedName>
    <definedName name="CD" localSheetId="43">#REF!</definedName>
    <definedName name="CD" localSheetId="45">#REF!</definedName>
    <definedName name="CD" localSheetId="46">#REF!</definedName>
    <definedName name="CD" localSheetId="48">#REF!</definedName>
    <definedName name="CD" localSheetId="52">#REF!</definedName>
    <definedName name="CD" localSheetId="14">#REF!</definedName>
    <definedName name="CD" localSheetId="56">#REF!</definedName>
    <definedName name="CD" localSheetId="15">#REF!</definedName>
    <definedName name="CD" localSheetId="66">#REF!</definedName>
    <definedName name="CD">#REF!</definedName>
    <definedName name="CD1A" localSheetId="76">#REF!</definedName>
    <definedName name="CD1A" localSheetId="10">#REF!</definedName>
    <definedName name="CD1A" localSheetId="25">#REF!</definedName>
    <definedName name="CD1A" localSheetId="31">#REF!</definedName>
    <definedName name="CD1A" localSheetId="32">#REF!</definedName>
    <definedName name="CD1A" localSheetId="34">#REF!</definedName>
    <definedName name="CD1A" localSheetId="35">#REF!</definedName>
    <definedName name="CD1A" localSheetId="40">#REF!</definedName>
    <definedName name="CD1A" localSheetId="41">#REF!</definedName>
    <definedName name="CD1A" localSheetId="42">#REF!</definedName>
    <definedName name="CD1A" localSheetId="43">#REF!</definedName>
    <definedName name="CD1A" localSheetId="45">#REF!</definedName>
    <definedName name="CD1A" localSheetId="46">#REF!</definedName>
    <definedName name="CD1A" localSheetId="48">#REF!</definedName>
    <definedName name="CD1A" localSheetId="52">#REF!</definedName>
    <definedName name="CD1A" localSheetId="14">#REF!</definedName>
    <definedName name="CD1A" localSheetId="56">#REF!</definedName>
    <definedName name="CD1A" localSheetId="15">#REF!</definedName>
    <definedName name="CD1A" localSheetId="66">#REF!</definedName>
    <definedName name="CD1A">#REF!</definedName>
    <definedName name="cde" localSheetId="8" hidden="1">{"Riqfin97",#N/A,FALSE,"Tran";"Riqfinpro",#N/A,FALSE,"Tran"}</definedName>
    <definedName name="cde" localSheetId="35" hidden="1">{"Riqfin97",#N/A,FALSE,"Tran";"Riqfinpro",#N/A,FALSE,"Tran"}</definedName>
    <definedName name="cde" localSheetId="42" hidden="1">{"Riqfin97",#N/A,FALSE,"Tran";"Riqfinpro",#N/A,FALSE,"Tran"}</definedName>
    <definedName name="cde" localSheetId="43" hidden="1">{"Riqfin97",#N/A,FALSE,"Tran";"Riqfinpro",#N/A,FALSE,"Tran"}</definedName>
    <definedName name="cde" localSheetId="44" hidden="1">{"Riqfin97",#N/A,FALSE,"Tran";"Riqfinpro",#N/A,FALSE,"Tran"}</definedName>
    <definedName name="cde" hidden="1">{"Riqfin97",#N/A,FALSE,"Tran";"Riqfinpro",#N/A,FALSE,"Tran"}</definedName>
    <definedName name="CEMENTO" localSheetId="76">#REF!</definedName>
    <definedName name="CEMENTO" localSheetId="8">#REF!</definedName>
    <definedName name="CEMENTO" localSheetId="25">#REF!</definedName>
    <definedName name="CEMENTO" localSheetId="31">#REF!</definedName>
    <definedName name="CEMENTO" localSheetId="32">#REF!</definedName>
    <definedName name="CEMENTO" localSheetId="34">#REF!</definedName>
    <definedName name="CEMENTO" localSheetId="35">#REF!</definedName>
    <definedName name="CEMENTO" localSheetId="40">#REF!</definedName>
    <definedName name="CEMENTO" localSheetId="45">#REF!</definedName>
    <definedName name="CEMENTO" localSheetId="46">#REF!</definedName>
    <definedName name="CEMENTO" localSheetId="14">#REF!</definedName>
    <definedName name="CEMENTO" localSheetId="15">#REF!</definedName>
    <definedName name="CEMENTO">#REF!</definedName>
    <definedName name="CENGOVT" localSheetId="8">#REF!</definedName>
    <definedName name="CENGOVT" localSheetId="35">#REF!</definedName>
    <definedName name="CENGOVT">#REF!</definedName>
    <definedName name="CEPA96" localSheetId="8">#REF!</definedName>
    <definedName name="CEPA96" localSheetId="35">#REF!</definedName>
    <definedName name="CEPA96">#REF!</definedName>
    <definedName name="CFA">[64]CIRRs!$C$81</definedName>
    <definedName name="cfdfdf" localSheetId="76" hidden="1">#REF!</definedName>
    <definedName name="cfdfdf" localSheetId="8" hidden="1">#REF!</definedName>
    <definedName name="cfdfdf" localSheetId="25" hidden="1">#REF!</definedName>
    <definedName name="cfdfdf" localSheetId="31" hidden="1">#REF!</definedName>
    <definedName name="cfdfdf" localSheetId="32" hidden="1">#REF!</definedName>
    <definedName name="cfdfdf" localSheetId="34" hidden="1">#REF!</definedName>
    <definedName name="cfdfdf" localSheetId="35" hidden="1">#REF!</definedName>
    <definedName name="cfdfdf" localSheetId="40" hidden="1">#REF!</definedName>
    <definedName name="cfdfdf" localSheetId="41" hidden="1">#REF!</definedName>
    <definedName name="cfdfdf" localSheetId="42" hidden="1">#REF!</definedName>
    <definedName name="cfdfdf" localSheetId="43" hidden="1">#REF!</definedName>
    <definedName name="cfdfdf" localSheetId="45" hidden="1">#REF!</definedName>
    <definedName name="cfdfdf" localSheetId="46" hidden="1">#REF!</definedName>
    <definedName name="cfdfdf" localSheetId="48" hidden="1">#REF!</definedName>
    <definedName name="cfdfdf" localSheetId="52" hidden="1">#REF!</definedName>
    <definedName name="cfdfdf" localSheetId="14" hidden="1">#REF!</definedName>
    <definedName name="cfdfdf" localSheetId="56" hidden="1">#REF!</definedName>
    <definedName name="cfdfdf" localSheetId="15" hidden="1">#REF!</definedName>
    <definedName name="cfdfdf" hidden="1">#REF!</definedName>
    <definedName name="CG" localSheetId="8">#REF!</definedName>
    <definedName name="CG" localSheetId="35">#REF!</definedName>
    <definedName name="CG">#REF!</definedName>
    <definedName name="CGBUDG" localSheetId="8">#REF!</definedName>
    <definedName name="CGBUDG" localSheetId="35">#REF!</definedName>
    <definedName name="CGBUDG">#REF!</definedName>
    <definedName name="CGBUDG_" localSheetId="35">#REF!</definedName>
    <definedName name="CGBUDG_">#REF!</definedName>
    <definedName name="CGEXBUDG" localSheetId="35">#REF!</definedName>
    <definedName name="CGEXBUDG">#REF!</definedName>
    <definedName name="CGFIS" localSheetId="35">#REF!</definedName>
    <definedName name="CGFIS">#REF!</definedName>
    <definedName name="CGNRP" localSheetId="35">#REF!</definedName>
    <definedName name="CGNRP">#REF!</definedName>
    <definedName name="CGperc" localSheetId="35">#REF!</definedName>
    <definedName name="CGperc">#REF!</definedName>
    <definedName name="chart" localSheetId="76">#REF!</definedName>
    <definedName name="chart" localSheetId="25">#REF!</definedName>
    <definedName name="chart" localSheetId="31">#REF!</definedName>
    <definedName name="chart" localSheetId="32">#REF!</definedName>
    <definedName name="chart" localSheetId="34">#REF!</definedName>
    <definedName name="chart" localSheetId="35">#REF!</definedName>
    <definedName name="chart" localSheetId="40">#REF!</definedName>
    <definedName name="chart" localSheetId="41">#REF!</definedName>
    <definedName name="chart" localSheetId="42">#REF!</definedName>
    <definedName name="chart" localSheetId="43">#REF!</definedName>
    <definedName name="chart" localSheetId="45">#REF!</definedName>
    <definedName name="chart" localSheetId="46">#REF!</definedName>
    <definedName name="chart" localSheetId="48">#REF!</definedName>
    <definedName name="chart" localSheetId="52">#REF!</definedName>
    <definedName name="chart" localSheetId="14">#REF!</definedName>
    <definedName name="chart" localSheetId="56">#REF!</definedName>
    <definedName name="chart" localSheetId="15">#REF!</definedName>
    <definedName name="chart">#REF!</definedName>
    <definedName name="CHF" localSheetId="76">#REF!</definedName>
    <definedName name="CHF" localSheetId="25">#REF!</definedName>
    <definedName name="CHF" localSheetId="31">#REF!</definedName>
    <definedName name="CHF" localSheetId="32">#REF!</definedName>
    <definedName name="CHF" localSheetId="34">#REF!</definedName>
    <definedName name="CHF" localSheetId="35">#REF!</definedName>
    <definedName name="CHF" localSheetId="40">#REF!</definedName>
    <definedName name="CHF" localSheetId="41">#REF!</definedName>
    <definedName name="CHF" localSheetId="42">#REF!</definedName>
    <definedName name="CHF" localSheetId="43">#REF!</definedName>
    <definedName name="CHF" localSheetId="45">#REF!</definedName>
    <definedName name="CHF" localSheetId="46">#REF!</definedName>
    <definedName name="CHF" localSheetId="48">#REF!</definedName>
    <definedName name="CHF" localSheetId="52">#REF!</definedName>
    <definedName name="CHF" localSheetId="14">#REF!</definedName>
    <definedName name="CHF" localSheetId="56">#REF!</definedName>
    <definedName name="CHF" localSheetId="15">#REF!</definedName>
    <definedName name="CHF">#REF!</definedName>
    <definedName name="CHILE" localSheetId="35">#REF!</definedName>
    <definedName name="CHILE">#REF!</definedName>
    <definedName name="CHK" localSheetId="35">#REF!</definedName>
    <definedName name="CHK">#REF!</definedName>
    <definedName name="CHK1.1" localSheetId="8">[69]Q1!#REF!</definedName>
    <definedName name="CHK1.1">[69]Q1!#REF!</definedName>
    <definedName name="CHK2.1" localSheetId="8">[69]Q2!#REF!</definedName>
    <definedName name="CHK2.1">[69]Q2!#REF!</definedName>
    <definedName name="CHK2.2" localSheetId="8">[69]Q2!#REF!</definedName>
    <definedName name="CHK2.2">[69]Q2!#REF!</definedName>
    <definedName name="CHK2.3" localSheetId="8">[69]Q2!#REF!</definedName>
    <definedName name="CHK2.3">[69]Q2!#REF!</definedName>
    <definedName name="CHK5.1" localSheetId="76">#REF!</definedName>
    <definedName name="CHK5.1" localSheetId="10">[83]Q5!#REF!</definedName>
    <definedName name="CHK5.1" localSheetId="8">#REF!</definedName>
    <definedName name="CHK5.1" localSheetId="25">#REF!</definedName>
    <definedName name="CHK5.1" localSheetId="31">#REF!</definedName>
    <definedName name="CHK5.1" localSheetId="32">#REF!</definedName>
    <definedName name="CHK5.1" localSheetId="34">#REF!</definedName>
    <definedName name="CHK5.1" localSheetId="35">#REF!</definedName>
    <definedName name="CHK5.1" localSheetId="40">#REF!</definedName>
    <definedName name="CHK5.1" localSheetId="42">#REF!</definedName>
    <definedName name="CHK5.1" localSheetId="43">#REF!</definedName>
    <definedName name="CHK5.1" localSheetId="44">#REF!</definedName>
    <definedName name="CHK5.1" localSheetId="45">#REF!</definedName>
    <definedName name="CHK5.1" localSheetId="46">#REF!</definedName>
    <definedName name="CHK5.1" localSheetId="47">#REF!</definedName>
    <definedName name="CHK5.1" localSheetId="14">#REF!</definedName>
    <definedName name="CHK5.1" localSheetId="15">#REF!</definedName>
    <definedName name="CHK5.1">#REF!</definedName>
    <definedName name="cin" localSheetId="8">[31]Programa!#REF!</definedName>
    <definedName name="cin" localSheetId="35">[31]Programa!#REF!</definedName>
    <definedName name="cin" localSheetId="42">[31]Programa!#REF!</definedName>
    <definedName name="cin" localSheetId="43">[31]Programa!#REF!</definedName>
    <definedName name="cin" localSheetId="44">[31]Programa!#REF!</definedName>
    <definedName name="cin">[31]Programa!#REF!</definedName>
    <definedName name="cirr" localSheetId="76">#REF!</definedName>
    <definedName name="cirr" localSheetId="10">#REF!</definedName>
    <definedName name="cirr" localSheetId="8">#REF!</definedName>
    <definedName name="cirr" localSheetId="25">#REF!</definedName>
    <definedName name="cirr" localSheetId="31">#REF!</definedName>
    <definedName name="cirr" localSheetId="32">#REF!</definedName>
    <definedName name="cirr" localSheetId="34">#REF!</definedName>
    <definedName name="cirr" localSheetId="35">#REF!</definedName>
    <definedName name="cirr" localSheetId="40">#REF!</definedName>
    <definedName name="cirr" localSheetId="45">#REF!</definedName>
    <definedName name="cirr" localSheetId="46">#REF!</definedName>
    <definedName name="cirr" localSheetId="14">#REF!</definedName>
    <definedName name="cirr" localSheetId="15">#REF!</definedName>
    <definedName name="cirr">#REF!</definedName>
    <definedName name="ClaveDeColor" localSheetId="76">#REF!</definedName>
    <definedName name="ClaveDeColor" localSheetId="8">#REF!</definedName>
    <definedName name="ClaveDeColor" localSheetId="25">#REF!</definedName>
    <definedName name="ClaveDeColor" localSheetId="31">#REF!</definedName>
    <definedName name="ClaveDeColor" localSheetId="32">#REF!</definedName>
    <definedName name="ClaveDeColor" localSheetId="34">#REF!</definedName>
    <definedName name="ClaveDeColor" localSheetId="35">#REF!</definedName>
    <definedName name="ClaveDeColor" localSheetId="40">#REF!</definedName>
    <definedName name="ClaveDeColor" localSheetId="45">#REF!</definedName>
    <definedName name="ClaveDeColor" localSheetId="14">#REF!</definedName>
    <definedName name="ClaveDeColor" localSheetId="15">#REF!</definedName>
    <definedName name="ClaveDeColor">#REF!</definedName>
    <definedName name="CLUB_PARIS_2004" localSheetId="35">#REF!</definedName>
    <definedName name="CLUB_PARIS_2004">#REF!</definedName>
    <definedName name="CLUB91" localSheetId="76">#REF!</definedName>
    <definedName name="CLUB91" localSheetId="10">#REF!</definedName>
    <definedName name="CLUB91" localSheetId="25">#REF!</definedName>
    <definedName name="CLUB91" localSheetId="31">#REF!</definedName>
    <definedName name="CLUB91" localSheetId="32">#REF!</definedName>
    <definedName name="CLUB91" localSheetId="34">#REF!</definedName>
    <definedName name="CLUB91" localSheetId="35">#REF!</definedName>
    <definedName name="CLUB91" localSheetId="40">#REF!</definedName>
    <definedName name="CLUB91" localSheetId="41">#REF!</definedName>
    <definedName name="CLUB91" localSheetId="42">#REF!</definedName>
    <definedName name="CLUB91" localSheetId="43">#REF!</definedName>
    <definedName name="CLUB91" localSheetId="45">#REF!</definedName>
    <definedName name="CLUB91" localSheetId="46">#REF!</definedName>
    <definedName name="CLUB91" localSheetId="48">#REF!</definedName>
    <definedName name="CLUB91" localSheetId="52">#REF!</definedName>
    <definedName name="CLUB91" localSheetId="14">#REF!</definedName>
    <definedName name="CLUB91" localSheetId="56">#REF!</definedName>
    <definedName name="CLUB91" localSheetId="15">#REF!</definedName>
    <definedName name="CLUB91">#REF!</definedName>
    <definedName name="cmbccr" localSheetId="35">#REF!</definedName>
    <definedName name="cmbccr">#REF!</definedName>
    <definedName name="cmbcom" localSheetId="35">#REF!</definedName>
    <definedName name="cmbcom">#REF!</definedName>
    <definedName name="CMD" localSheetId="76">[72]BCP!#REF!</definedName>
    <definedName name="CMD" localSheetId="25">[72]BCP!#REF!</definedName>
    <definedName name="CMD" localSheetId="31">[72]BCP!#REF!</definedName>
    <definedName name="CMD" localSheetId="40">[72]BCP!#REF!</definedName>
    <definedName name="CMD" localSheetId="45">[72]BCP!#REF!</definedName>
    <definedName name="CMD" localSheetId="46">[72]BCP!#REF!</definedName>
    <definedName name="CMD">[72]BCP!#REF!</definedName>
    <definedName name="cmethapp" localSheetId="76">#REF!,#REF!,#REF!</definedName>
    <definedName name="cmethapp" localSheetId="8">#REF!,#REF!,#REF!</definedName>
    <definedName name="cmethapp" localSheetId="25">#REF!,#REF!,#REF!</definedName>
    <definedName name="cmethapp" localSheetId="27">#REF!,#REF!,#REF!</definedName>
    <definedName name="cmethapp" localSheetId="29">#REF!,#REF!,#REF!</definedName>
    <definedName name="cmethapp" localSheetId="31">#REF!,#REF!,#REF!</definedName>
    <definedName name="cmethapp" localSheetId="32">#REF!,#REF!,#REF!</definedName>
    <definedName name="cmethapp" localSheetId="34">#REF!,#REF!,#REF!</definedName>
    <definedName name="cmethapp" localSheetId="35">#REF!,#REF!,#REF!</definedName>
    <definedName name="cmethapp" localSheetId="40">#REF!,#REF!,#REF!</definedName>
    <definedName name="cmethapp" localSheetId="41">#REF!,#REF!,#REF!</definedName>
    <definedName name="cmethapp" localSheetId="42">#REF!,#REF!,#REF!</definedName>
    <definedName name="cmethapp" localSheetId="43">#REF!,#REF!,#REF!</definedName>
    <definedName name="cmethapp" localSheetId="45">#REF!,#REF!,#REF!</definedName>
    <definedName name="cmethapp" localSheetId="46">#REF!,#REF!,#REF!</definedName>
    <definedName name="cmethapp" localSheetId="48">#REF!,#REF!,#REF!</definedName>
    <definedName name="cmethapp" localSheetId="52">#REF!,#REF!,#REF!</definedName>
    <definedName name="cmethapp" localSheetId="14">#REF!,#REF!,#REF!</definedName>
    <definedName name="cmethapp" localSheetId="56">#REF!,#REF!,#REF!</definedName>
    <definedName name="cmethapp" localSheetId="60">#REF!,#REF!,#REF!</definedName>
    <definedName name="cmethapp" localSheetId="62">#REF!,#REF!,#REF!</definedName>
    <definedName name="cmethapp" localSheetId="15">#REF!,#REF!,#REF!</definedName>
    <definedName name="cmethapp" localSheetId="64">#REF!,#REF!,#REF!</definedName>
    <definedName name="cmethapp" localSheetId="66">#REF!,#REF!,#REF!</definedName>
    <definedName name="cmethapp">#REF!,#REF!,#REF!</definedName>
    <definedName name="cmethmain" localSheetId="76">#REF!</definedName>
    <definedName name="cmethmain" localSheetId="8">#REF!</definedName>
    <definedName name="cmethmain" localSheetId="25">#REF!</definedName>
    <definedName name="cmethmain" localSheetId="27">#REF!</definedName>
    <definedName name="cmethmain" localSheetId="31">#REF!</definedName>
    <definedName name="cmethmain" localSheetId="32">#REF!</definedName>
    <definedName name="cmethmain" localSheetId="34">#REF!</definedName>
    <definedName name="cmethmain" localSheetId="35">#REF!</definedName>
    <definedName name="cmethmain" localSheetId="40">#REF!</definedName>
    <definedName name="cmethmain" localSheetId="41">#REF!</definedName>
    <definedName name="cmethmain" localSheetId="42">#REF!</definedName>
    <definedName name="cmethmain" localSheetId="43">#REF!</definedName>
    <definedName name="cmethmain" localSheetId="45">#REF!</definedName>
    <definedName name="cmethmain" localSheetId="46">#REF!</definedName>
    <definedName name="cmethmain" localSheetId="48">#REF!</definedName>
    <definedName name="cmethmain" localSheetId="52">#REF!</definedName>
    <definedName name="cmethmain" localSheetId="14">#REF!</definedName>
    <definedName name="cmethmain" localSheetId="56">#REF!</definedName>
    <definedName name="cmethmain" localSheetId="15">#REF!</definedName>
    <definedName name="cmethmain" localSheetId="66">#REF!</definedName>
    <definedName name="cmethmain">#REF!</definedName>
    <definedName name="Cmin" localSheetId="76">OFFSET(#REF!,0,0,COUNT(#REF!),1)</definedName>
    <definedName name="Cmin" localSheetId="8">OFFSET(#REF!,0,0,COUNT(#REF!),1)</definedName>
    <definedName name="Cmin" localSheetId="25">OFFSET(#REF!,0,0,COUNT(#REF!),1)</definedName>
    <definedName name="Cmin" localSheetId="31">OFFSET(#REF!,0,0,COUNT(#REF!),1)</definedName>
    <definedName name="Cmin" localSheetId="32">OFFSET(#REF!,0,0,COUNT(#REF!),1)</definedName>
    <definedName name="Cmin" localSheetId="34">OFFSET(#REF!,0,0,COUNT(#REF!),1)</definedName>
    <definedName name="Cmin" localSheetId="35">OFFSET(#REF!,0,0,COUNT(#REF!),1)</definedName>
    <definedName name="Cmin" localSheetId="40">OFFSET(#REF!,0,0,COUNT(#REF!),1)</definedName>
    <definedName name="Cmin" localSheetId="45">OFFSET(#REF!,0,0,COUNT(#REF!),1)</definedName>
    <definedName name="Cmin" localSheetId="46">OFFSET(#REF!,0,0,COUNT(#REF!),1)</definedName>
    <definedName name="Cmin" localSheetId="14">OFFSET(#REF!,0,0,COUNT(#REF!),1)</definedName>
    <definedName name="Cmin" localSheetId="15">OFFSET(#REF!,0,0,COUNT(#REF!),1)</definedName>
    <definedName name="Cmin" localSheetId="66">OFFSET(#REF!,0,0,COUNT(#REF!),1)</definedName>
    <definedName name="Cmin">OFFSET(#REF!,0,0,COUNT(#REF!),1)</definedName>
    <definedName name="cmsbn" localSheetId="35">#REF!</definedName>
    <definedName name="cmsbn">#REF!</definedName>
    <definedName name="CN" localSheetId="76">#REF!</definedName>
    <definedName name="CN" localSheetId="10">#REF!</definedName>
    <definedName name="CN" localSheetId="8">#REF!</definedName>
    <definedName name="CN" localSheetId="25">#REF!</definedName>
    <definedName name="CN" localSheetId="31">#REF!</definedName>
    <definedName name="CN" localSheetId="32">#REF!</definedName>
    <definedName name="CN" localSheetId="34">#REF!</definedName>
    <definedName name="CN" localSheetId="35">#REF!</definedName>
    <definedName name="CN" localSheetId="40">#REF!</definedName>
    <definedName name="CN" localSheetId="41">#REF!</definedName>
    <definedName name="CN" localSheetId="42">#REF!</definedName>
    <definedName name="CN" localSheetId="43">#REF!</definedName>
    <definedName name="CN" localSheetId="45">#REF!</definedName>
    <definedName name="CN" localSheetId="46">#REF!</definedName>
    <definedName name="CN" localSheetId="48">#REF!</definedName>
    <definedName name="CN" localSheetId="52">#REF!</definedName>
    <definedName name="CN" localSheetId="14">#REF!</definedName>
    <definedName name="CN" localSheetId="56">#REF!</definedName>
    <definedName name="CN" localSheetId="15">#REF!</definedName>
    <definedName name="CN" localSheetId="66">#REF!</definedName>
    <definedName name="CN">#REF!</definedName>
    <definedName name="CN1A" localSheetId="76">#REF!</definedName>
    <definedName name="CN1A" localSheetId="10">#REF!</definedName>
    <definedName name="CN1A" localSheetId="25">#REF!</definedName>
    <definedName name="CN1A" localSheetId="31">#REF!</definedName>
    <definedName name="CN1A" localSheetId="32">#REF!</definedName>
    <definedName name="CN1A" localSheetId="34">#REF!</definedName>
    <definedName name="CN1A" localSheetId="35">#REF!</definedName>
    <definedName name="CN1A" localSheetId="40">#REF!</definedName>
    <definedName name="CN1A" localSheetId="41">#REF!</definedName>
    <definedName name="CN1A" localSheetId="42">#REF!</definedName>
    <definedName name="CN1A" localSheetId="43">#REF!</definedName>
    <definedName name="CN1A" localSheetId="45">#REF!</definedName>
    <definedName name="CN1A" localSheetId="46">#REF!</definedName>
    <definedName name="CN1A" localSheetId="48">#REF!</definedName>
    <definedName name="CN1A" localSheetId="52">#REF!</definedName>
    <definedName name="CN1A" localSheetId="14">#REF!</definedName>
    <definedName name="CN1A" localSheetId="56">#REF!</definedName>
    <definedName name="CN1A" localSheetId="15">#REF!</definedName>
    <definedName name="CN1A" localSheetId="66">#REF!</definedName>
    <definedName name="CN1A">#REF!</definedName>
    <definedName name="cnspnf" localSheetId="35">#REF!</definedName>
    <definedName name="cnspnf">#REF!</definedName>
    <definedName name="CNY" localSheetId="35">#REF!</definedName>
    <definedName name="CNY">#REF!</definedName>
    <definedName name="Cobertura">'[61]Ranking Bancario'!$Z$4:$AD$54</definedName>
    <definedName name="COLOMBIA" localSheetId="8">#REF!</definedName>
    <definedName name="COLOMBIA" localSheetId="35">#REF!</definedName>
    <definedName name="COLOMBIA" localSheetId="42">#REF!</definedName>
    <definedName name="COLOMBIA" localSheetId="43">#REF!</definedName>
    <definedName name="COLOMBIA" localSheetId="44">#REF!</definedName>
    <definedName name="COLOMBIA">#REF!</definedName>
    <definedName name="Colombia___Summary_Accounts_of_the_Financial_System" localSheetId="8">[0]!base-flow</definedName>
    <definedName name="Colombia___Summary_Accounts_of_the_Financial_System" localSheetId="35">base-flow</definedName>
    <definedName name="Colombia___Summary_Accounts_of_the_Financial_System" localSheetId="41">[0]!base-flow</definedName>
    <definedName name="Colombia___Summary_Accounts_of_the_Financial_System" localSheetId="42">[0]!base-flow</definedName>
    <definedName name="Colombia___Summary_Accounts_of_the_Financial_System" localSheetId="43">base-flow</definedName>
    <definedName name="Colombia___Summary_Accounts_of_the_Financial_System" localSheetId="44">base-flow</definedName>
    <definedName name="Colombia___Summary_Accounts_of_the_Financial_System" localSheetId="15">[0]!base-flow</definedName>
    <definedName name="Colombia___Summary_Accounts_of_the_Financial_System">base-flow</definedName>
    <definedName name="Color1" localSheetId="76">#REF!</definedName>
    <definedName name="Color1" localSheetId="8">#REF!</definedName>
    <definedName name="Color1" localSheetId="25">#REF!</definedName>
    <definedName name="Color1" localSheetId="31">#REF!</definedName>
    <definedName name="Color1" localSheetId="32">#REF!</definedName>
    <definedName name="Color1" localSheetId="34">#REF!</definedName>
    <definedName name="Color1" localSheetId="35">#REF!</definedName>
    <definedName name="Color1" localSheetId="40">#REF!</definedName>
    <definedName name="Color1" localSheetId="45">#REF!</definedName>
    <definedName name="Color1" localSheetId="14">#REF!</definedName>
    <definedName name="Color1" localSheetId="15">#REF!</definedName>
    <definedName name="Color1">#REF!</definedName>
    <definedName name="Color2" localSheetId="76">#REF!</definedName>
    <definedName name="Color2" localSheetId="8">#REF!</definedName>
    <definedName name="Color2" localSheetId="25">#REF!</definedName>
    <definedName name="Color2" localSheetId="31">#REF!</definedName>
    <definedName name="Color2" localSheetId="32">#REF!</definedName>
    <definedName name="Color2" localSheetId="34">#REF!</definedName>
    <definedName name="Color2" localSheetId="35">#REF!</definedName>
    <definedName name="Color2" localSheetId="40">#REF!</definedName>
    <definedName name="Color2" localSheetId="45">#REF!</definedName>
    <definedName name="Color2" localSheetId="14">#REF!</definedName>
    <definedName name="Color2" localSheetId="15">#REF!</definedName>
    <definedName name="Color2">#REF!</definedName>
    <definedName name="Color3" localSheetId="76">#REF!</definedName>
    <definedName name="Color3" localSheetId="8">#REF!</definedName>
    <definedName name="Color3" localSheetId="25">#REF!</definedName>
    <definedName name="Color3" localSheetId="31">#REF!</definedName>
    <definedName name="Color3" localSheetId="32">#REF!</definedName>
    <definedName name="Color3" localSheetId="34">#REF!</definedName>
    <definedName name="Color3" localSheetId="35">#REF!</definedName>
    <definedName name="Color3" localSheetId="40">#REF!</definedName>
    <definedName name="Color3" localSheetId="45">#REF!</definedName>
    <definedName name="Color3" localSheetId="14">#REF!</definedName>
    <definedName name="Color3" localSheetId="15">#REF!</definedName>
    <definedName name="Color3">#REF!</definedName>
    <definedName name="Color4" localSheetId="76">#REF!</definedName>
    <definedName name="Color4" localSheetId="25">#REF!</definedName>
    <definedName name="Color4" localSheetId="31">#REF!</definedName>
    <definedName name="Color4" localSheetId="32">#REF!</definedName>
    <definedName name="Color4" localSheetId="34">#REF!</definedName>
    <definedName name="Color4" localSheetId="35">#REF!</definedName>
    <definedName name="Color4" localSheetId="40">#REF!</definedName>
    <definedName name="Color4" localSheetId="45">#REF!</definedName>
    <definedName name="Color4" localSheetId="14">#REF!</definedName>
    <definedName name="Color4" localSheetId="15">#REF!</definedName>
    <definedName name="Color4">#REF!</definedName>
    <definedName name="Color5" localSheetId="76">#REF!</definedName>
    <definedName name="Color5" localSheetId="25">#REF!</definedName>
    <definedName name="Color5" localSheetId="31">#REF!</definedName>
    <definedName name="Color5" localSheetId="32">#REF!</definedName>
    <definedName name="Color5" localSheetId="34">#REF!</definedName>
    <definedName name="Color5" localSheetId="35">#REF!</definedName>
    <definedName name="Color5" localSheetId="40">#REF!</definedName>
    <definedName name="Color5" localSheetId="45">#REF!</definedName>
    <definedName name="Color5" localSheetId="14">#REF!</definedName>
    <definedName name="Color5" localSheetId="15">#REF!</definedName>
    <definedName name="Color5">#REF!</definedName>
    <definedName name="Color6" localSheetId="76">#REF!</definedName>
    <definedName name="Color6" localSheetId="25">#REF!</definedName>
    <definedName name="Color6" localSheetId="31">#REF!</definedName>
    <definedName name="Color6" localSheetId="32">#REF!</definedName>
    <definedName name="Color6" localSheetId="34">#REF!</definedName>
    <definedName name="Color6" localSheetId="35">#REF!</definedName>
    <definedName name="Color6" localSheetId="40">#REF!</definedName>
    <definedName name="Color6" localSheetId="45">#REF!</definedName>
    <definedName name="Color6" localSheetId="14">#REF!</definedName>
    <definedName name="Color6" localSheetId="15">#REF!</definedName>
    <definedName name="Color6">#REF!</definedName>
    <definedName name="COM" localSheetId="76">#REF!</definedName>
    <definedName name="COM" localSheetId="25">#REF!</definedName>
    <definedName name="COM" localSheetId="31">#REF!</definedName>
    <definedName name="COM" localSheetId="32">#REF!</definedName>
    <definedName name="COM" localSheetId="34">#REF!</definedName>
    <definedName name="COM" localSheetId="35">#REF!</definedName>
    <definedName name="COM" localSheetId="40">#REF!</definedName>
    <definedName name="COM" localSheetId="45">#REF!</definedName>
    <definedName name="COM" localSheetId="46">#REF!</definedName>
    <definedName name="COM" localSheetId="14">#REF!</definedName>
    <definedName name="COM" localSheetId="15">#REF!</definedName>
    <definedName name="COM">#REF!</definedName>
    <definedName name="coma" localSheetId="8">[31]Programa!#REF!</definedName>
    <definedName name="coma" localSheetId="35">[31]Programa!#REF!</definedName>
    <definedName name="coma">[31]Programa!#REF!</definedName>
    <definedName name="COMPAR" localSheetId="8">#REF!</definedName>
    <definedName name="COMPAR" localSheetId="35">#REF!</definedName>
    <definedName name="COMPAR">#REF!</definedName>
    <definedName name="COMPIGP" localSheetId="8">#REF!</definedName>
    <definedName name="COMPIGP" localSheetId="35">#REF!</definedName>
    <definedName name="COMPIGP">#REF!</definedName>
    <definedName name="COMPROJ99" localSheetId="8">#REF!</definedName>
    <definedName name="COMPROJ99" localSheetId="35">#REF!</definedName>
    <definedName name="COMPROJ99">#REF!</definedName>
    <definedName name="CONCK" localSheetId="35">#REF!</definedName>
    <definedName name="CONCK">#REF!</definedName>
    <definedName name="conor" localSheetId="35">#REF!</definedName>
    <definedName name="conor">#REF!</definedName>
    <definedName name="cons" localSheetId="35">#REF!</definedName>
    <definedName name="cons">#REF!</definedName>
    <definedName name="CONS1">[94]MONTHLY!$BP$4:$CA$4</definedName>
    <definedName name="cons12mon">'[95]GDP projections'!#REF!</definedName>
    <definedName name="CONS2">[94]MONTHLY!$CB$4:$CM$4</definedName>
    <definedName name="CONSOL" localSheetId="76">#REF!</definedName>
    <definedName name="CONSOL" localSheetId="8">#REF!</definedName>
    <definedName name="CONSOL" localSheetId="25">#REF!</definedName>
    <definedName name="CONSOL" localSheetId="31">#REF!</definedName>
    <definedName name="CONSOL" localSheetId="32">#REF!</definedName>
    <definedName name="CONSOL" localSheetId="34">#REF!</definedName>
    <definedName name="CONSOL" localSheetId="35">#REF!</definedName>
    <definedName name="CONSOL" localSheetId="40">#REF!</definedName>
    <definedName name="CONSOL" localSheetId="43">#REF!</definedName>
    <definedName name="CONSOL" localSheetId="45">#REF!</definedName>
    <definedName name="CONSOL" localSheetId="46">#REF!</definedName>
    <definedName name="CONSOL" localSheetId="52">#REF!</definedName>
    <definedName name="CONSOL" localSheetId="14">#REF!</definedName>
    <definedName name="CONSOL" localSheetId="15">#REF!</definedName>
    <definedName name="CONSOL" localSheetId="66">#REF!</definedName>
    <definedName name="CONSOL">#REF!</definedName>
    <definedName name="CONSOLC2" localSheetId="76">#REF!</definedName>
    <definedName name="CONSOLC2" localSheetId="8">#REF!</definedName>
    <definedName name="CONSOLC2" localSheetId="25">#REF!</definedName>
    <definedName name="CONSOLC2" localSheetId="31">#REF!</definedName>
    <definedName name="CONSOLC2" localSheetId="32">#REF!</definedName>
    <definedName name="CONSOLC2" localSheetId="34">#REF!</definedName>
    <definedName name="CONSOLC2" localSheetId="35">#REF!</definedName>
    <definedName name="CONSOLC2" localSheetId="40">#REF!</definedName>
    <definedName name="CONSOLC2" localSheetId="45">#REF!</definedName>
    <definedName name="CONSOLC2" localSheetId="46">#REF!</definedName>
    <definedName name="CONSOLC2" localSheetId="14">#REF!</definedName>
    <definedName name="CONSOLC2" localSheetId="15">#REF!</definedName>
    <definedName name="CONSOLC2" localSheetId="66">#REF!</definedName>
    <definedName name="CONSOLC2">#REF!</definedName>
    <definedName name="consperc" localSheetId="8">'[95]GDP projections'!#REF!</definedName>
    <definedName name="consperc">'[95]GDP projections'!#REF!</definedName>
    <definedName name="consqtr" localSheetId="8">'[95]GDP projections'!#REF!</definedName>
    <definedName name="consqtr">'[95]GDP projections'!#REF!</definedName>
    <definedName name="CONTENTS" localSheetId="8">[96]Contents!$A$1:$F$36</definedName>
    <definedName name="CONTENTS">[96]Contents!$A$1:$F$36</definedName>
    <definedName name="cooperantes" localSheetId="25">#REF!</definedName>
    <definedName name="cooperantes" localSheetId="31">#REF!</definedName>
    <definedName name="cooperantes" localSheetId="35">#REF!</definedName>
    <definedName name="cooperantes">#REF!</definedName>
    <definedName name="COPA">#N/A</definedName>
    <definedName name="COPARTICIPACION_FEDERAL__LEY_N__23548">[6]C!$B$13:$N$13</definedName>
    <definedName name="copystart" localSheetId="76">#REF!</definedName>
    <definedName name="copystart" localSheetId="8">#REF!</definedName>
    <definedName name="copystart" localSheetId="25">#REF!</definedName>
    <definedName name="copystart" localSheetId="31">#REF!</definedName>
    <definedName name="copystart" localSheetId="32">#REF!</definedName>
    <definedName name="copystart" localSheetId="34">#REF!</definedName>
    <definedName name="copystart" localSheetId="35">#REF!</definedName>
    <definedName name="copystart" localSheetId="40">#REF!</definedName>
    <definedName name="copystart" localSheetId="45">#REF!</definedName>
    <definedName name="copystart" localSheetId="46">#REF!</definedName>
    <definedName name="copystart" localSheetId="14">#REF!</definedName>
    <definedName name="copystart" localSheetId="15">#REF!</definedName>
    <definedName name="copystart">#REF!</definedName>
    <definedName name="Copytodebt" localSheetId="76">'[5]in-out'!#REF!</definedName>
    <definedName name="Copytodebt" localSheetId="8">'[5]in-out'!#REF!</definedName>
    <definedName name="Copytodebt" localSheetId="25">'[5]in-out'!#REF!</definedName>
    <definedName name="Copytodebt" localSheetId="31">'[5]in-out'!#REF!</definedName>
    <definedName name="Copytodebt" localSheetId="40">'[5]in-out'!#REF!</definedName>
    <definedName name="Copytodebt" localSheetId="45">'[5]in-out'!#REF!</definedName>
    <definedName name="Copytodebt" localSheetId="46">'[5]in-out'!#REF!</definedName>
    <definedName name="Copytodebt" localSheetId="14">'[5]in-out'!#REF!</definedName>
    <definedName name="Copytodebt" localSheetId="15">'[5]in-out'!#REF!</definedName>
    <definedName name="Copytodebt">'[5]in-out'!#REF!</definedName>
    <definedName name="CostoVentasY1">'[86]Vaciado 1'!$D$126</definedName>
    <definedName name="CostoVentasY2">'[86]Vaciado 1'!$E$126</definedName>
    <definedName name="CostoVentasY3">'[86]Vaciado 1'!$F$126</definedName>
    <definedName name="COUNT" localSheetId="76">#REF!</definedName>
    <definedName name="COUNT" localSheetId="10">#REF!</definedName>
    <definedName name="COUNT" localSheetId="8">#REF!</definedName>
    <definedName name="COUNT" localSheetId="25">#REF!</definedName>
    <definedName name="COUNT" localSheetId="31">#REF!</definedName>
    <definedName name="COUNT" localSheetId="32">#REF!</definedName>
    <definedName name="COUNT" localSheetId="34">#REF!</definedName>
    <definedName name="COUNT" localSheetId="35">#REF!</definedName>
    <definedName name="COUNT" localSheetId="40">#REF!</definedName>
    <definedName name="COUNT" localSheetId="43">#REF!</definedName>
    <definedName name="COUNT" localSheetId="45">#REF!</definedName>
    <definedName name="COUNT" localSheetId="46">#REF!</definedName>
    <definedName name="COUNT" localSheetId="52">#REF!</definedName>
    <definedName name="COUNT" localSheetId="14">#REF!</definedName>
    <definedName name="COUNT" localSheetId="15">#REF!</definedName>
    <definedName name="COUNT" localSheetId="66">#REF!</definedName>
    <definedName name="COUNT">#REF!</definedName>
    <definedName name="COUNTER" localSheetId="76">#REF!</definedName>
    <definedName name="COUNTER" localSheetId="10">#REF!</definedName>
    <definedName name="COUNTER" localSheetId="25">#REF!</definedName>
    <definedName name="COUNTER" localSheetId="31">#REF!</definedName>
    <definedName name="COUNTER" localSheetId="32">#REF!</definedName>
    <definedName name="COUNTER" localSheetId="34">#REF!</definedName>
    <definedName name="COUNTER" localSheetId="35">#REF!</definedName>
    <definedName name="COUNTER" localSheetId="40">#REF!</definedName>
    <definedName name="COUNTER" localSheetId="45">#REF!</definedName>
    <definedName name="COUNTER" localSheetId="46">#REF!</definedName>
    <definedName name="COUNTER" localSheetId="14">#REF!</definedName>
    <definedName name="COUNTER" localSheetId="15">#REF!</definedName>
    <definedName name="COUNTER" localSheetId="66">#REF!</definedName>
    <definedName name="COUNTER">#REF!</definedName>
    <definedName name="CountryName" localSheetId="8">'[97]Exchange Rate chart'!#REF!</definedName>
    <definedName name="CountryName">'[97]Exchange Rate chart'!#REF!</definedName>
    <definedName name="cp" localSheetId="76" hidden="1">'[98]C Summary'!#REF!</definedName>
    <definedName name="cp" localSheetId="10" hidden="1">'[98]C Summary'!#REF!</definedName>
    <definedName name="cp" localSheetId="25" hidden="1">'[98]C Summary'!#REF!</definedName>
    <definedName name="cp" localSheetId="31" hidden="1">'[98]C Summary'!#REF!</definedName>
    <definedName name="cp" localSheetId="41" hidden="1">'[99]C Summary'!#REF!</definedName>
    <definedName name="cp" localSheetId="42" hidden="1">'[99]C Summary'!#REF!</definedName>
    <definedName name="cp" localSheetId="43" hidden="1">'[99]C Summary'!#REF!</definedName>
    <definedName name="cp" localSheetId="48" hidden="1">'[99]C Summary'!#REF!</definedName>
    <definedName name="cp" localSheetId="52" hidden="1">'[99]C Summary'!#REF!</definedName>
    <definedName name="cp" localSheetId="14" hidden="1">'[98]C Summary'!#REF!</definedName>
    <definedName name="cp" localSheetId="56" hidden="1">'[99]C Summary'!#REF!</definedName>
    <definedName name="cp" localSheetId="15" hidden="1">'[98]C Summary'!#REF!</definedName>
    <definedName name="cp" localSheetId="66" hidden="1">'[98]C Summary'!#REF!</definedName>
    <definedName name="cp" hidden="1">'[98]C Summary'!#REF!</definedName>
    <definedName name="CPF" localSheetId="76">#REF!</definedName>
    <definedName name="CPF" localSheetId="8">#REF!</definedName>
    <definedName name="CPF" localSheetId="25">#REF!</definedName>
    <definedName name="CPF" localSheetId="31">#REF!</definedName>
    <definedName name="CPF" localSheetId="32">#REF!</definedName>
    <definedName name="CPF" localSheetId="34">#REF!</definedName>
    <definedName name="CPF" localSheetId="35">#REF!</definedName>
    <definedName name="CPF" localSheetId="40">#REF!</definedName>
    <definedName name="CPF" localSheetId="43">#REF!</definedName>
    <definedName name="CPF" localSheetId="45">#REF!</definedName>
    <definedName name="CPF" localSheetId="46">#REF!</definedName>
    <definedName name="CPF" localSheetId="52">#REF!</definedName>
    <definedName name="CPF" localSheetId="14">#REF!</definedName>
    <definedName name="CPF" localSheetId="15">#REF!</definedName>
    <definedName name="CPF" localSheetId="66">#REF!</definedName>
    <definedName name="CPF">#REF!</definedName>
    <definedName name="CPI">[100]CPI!$A$4:$M$160</definedName>
    <definedName name="CPI_Core" localSheetId="76">#REF!</definedName>
    <definedName name="CPI_Core" localSheetId="8">#REF!</definedName>
    <definedName name="CPI_Core" localSheetId="25">#REF!</definedName>
    <definedName name="CPI_Core" localSheetId="31">#REF!</definedName>
    <definedName name="CPI_Core" localSheetId="32">#REF!</definedName>
    <definedName name="CPI_Core" localSheetId="34">#REF!</definedName>
    <definedName name="CPI_Core" localSheetId="35">#REF!</definedName>
    <definedName name="CPI_Core" localSheetId="40">#REF!</definedName>
    <definedName name="CPI_Core" localSheetId="45">#REF!</definedName>
    <definedName name="CPI_Core" localSheetId="46">#REF!</definedName>
    <definedName name="CPI_Core" localSheetId="14">#REF!</definedName>
    <definedName name="CPI_Core" localSheetId="15">#REF!</definedName>
    <definedName name="CPI_Core" localSheetId="66">#REF!</definedName>
    <definedName name="CPI_Core">#REF!</definedName>
    <definedName name="CPI_NAT_monthly" localSheetId="76">#REF!</definedName>
    <definedName name="CPI_NAT_monthly" localSheetId="8">#REF!</definedName>
    <definedName name="CPI_NAT_monthly" localSheetId="25">#REF!</definedName>
    <definedName name="CPI_NAT_monthly" localSheetId="31">#REF!</definedName>
    <definedName name="CPI_NAT_monthly" localSheetId="32">#REF!</definedName>
    <definedName name="CPI_NAT_monthly" localSheetId="34">#REF!</definedName>
    <definedName name="CPI_NAT_monthly" localSheetId="35">#REF!</definedName>
    <definedName name="CPI_NAT_monthly" localSheetId="40">#REF!</definedName>
    <definedName name="CPI_NAT_monthly" localSheetId="45">#REF!</definedName>
    <definedName name="CPI_NAT_monthly" localSheetId="46">#REF!</definedName>
    <definedName name="CPI_NAT_monthly" localSheetId="14">#REF!</definedName>
    <definedName name="CPI_NAT_monthly" localSheetId="15">#REF!</definedName>
    <definedName name="CPI_NAT_monthly">#REF!</definedName>
    <definedName name="CPICUM" localSheetId="8">#REF!</definedName>
    <definedName name="CPICUM" localSheetId="35">#REF!</definedName>
    <definedName name="CPICUM">#REF!</definedName>
    <definedName name="CRECWM">[101]SUPUESTOS!A$15</definedName>
    <definedName name="cred" localSheetId="8">#REF!</definedName>
    <definedName name="cred" localSheetId="35">#REF!</definedName>
    <definedName name="cred" localSheetId="42">#REF!</definedName>
    <definedName name="cred" localSheetId="43">#REF!</definedName>
    <definedName name="cred" localSheetId="44">#REF!</definedName>
    <definedName name="cred">#REF!</definedName>
    <definedName name="cred1" localSheetId="8">#REF!</definedName>
    <definedName name="cred1" localSheetId="35">#REF!</definedName>
    <definedName name="cred1">#REF!</definedName>
    <definedName name="CRED2" localSheetId="8">#REF!</definedName>
    <definedName name="CRED2" localSheetId="35">#REF!</definedName>
    <definedName name="CRED2">#REF!</definedName>
    <definedName name="cred2000" localSheetId="35">#REF!</definedName>
    <definedName name="cred2000">#REF!</definedName>
    <definedName name="cred2001" localSheetId="35">#REF!</definedName>
    <definedName name="cred2001">#REF!</definedName>
    <definedName name="cred2002" localSheetId="35">#REF!</definedName>
    <definedName name="cred2002">#REF!</definedName>
    <definedName name="cred2003" localSheetId="35">#REF!</definedName>
    <definedName name="cred2003">#REF!</definedName>
    <definedName name="cred98" localSheetId="8">[31]Programa!#REF!</definedName>
    <definedName name="cred98" localSheetId="35">[31]Programa!#REF!</definedName>
    <definedName name="cred98">[31]Programa!#REF!</definedName>
    <definedName name="cred98j" localSheetId="8">[31]Programa!#REF!</definedName>
    <definedName name="cred98j" localSheetId="35">[31]Programa!#REF!</definedName>
    <definedName name="cred98j">[31]Programa!#REF!</definedName>
    <definedName name="cred98s" localSheetId="8">#REF!</definedName>
    <definedName name="cred98s" localSheetId="35">#REF!</definedName>
    <definedName name="cred98s">#REF!</definedName>
    <definedName name="cred99" localSheetId="8">#REF!</definedName>
    <definedName name="cred99" localSheetId="35">#REF!</definedName>
    <definedName name="cred99">#REF!</definedName>
    <definedName name="CREDITO" localSheetId="8">#REF!</definedName>
    <definedName name="CREDITO" localSheetId="35">#REF!</definedName>
    <definedName name="CREDITO">#REF!</definedName>
    <definedName name="CREDITOBCH" localSheetId="76">#REF!</definedName>
    <definedName name="CREDITOBCH" localSheetId="25">#REF!</definedName>
    <definedName name="CREDITOBCH" localSheetId="31">#REF!</definedName>
    <definedName name="CREDITOBCH" localSheetId="32">#REF!</definedName>
    <definedName name="CREDITOBCH" localSheetId="34">#REF!</definedName>
    <definedName name="CREDITOBCH" localSheetId="35">#REF!</definedName>
    <definedName name="CREDITOBCH" localSheetId="40">#REF!</definedName>
    <definedName name="CREDITOBCH" localSheetId="45">#REF!</definedName>
    <definedName name="CREDITOBCH" localSheetId="46">#REF!</definedName>
    <definedName name="CREDITOBCH" localSheetId="14">#REF!</definedName>
    <definedName name="CREDITOBCH" localSheetId="15">#REF!</definedName>
    <definedName name="CREDITOBCH">#REF!</definedName>
    <definedName name="CREDITORSB" localSheetId="76">#REF!</definedName>
    <definedName name="CREDITORSB" localSheetId="25">#REF!</definedName>
    <definedName name="CREDITORSB" localSheetId="31">#REF!</definedName>
    <definedName name="CREDITORSB" localSheetId="32">#REF!</definedName>
    <definedName name="CREDITORSB" localSheetId="34">#REF!</definedName>
    <definedName name="CREDITORSB" localSheetId="35">#REF!</definedName>
    <definedName name="CREDITORSB" localSheetId="40">#REF!</definedName>
    <definedName name="CREDITORSB" localSheetId="45">#REF!</definedName>
    <definedName name="CREDITORSB" localSheetId="46">#REF!</definedName>
    <definedName name="CREDITORSB" localSheetId="14">#REF!</definedName>
    <definedName name="CREDITORSB" localSheetId="15">#REF!</definedName>
    <definedName name="CREDITORSB">#REF!</definedName>
    <definedName name="Crng" localSheetId="76">OFFSET(#REF!,0,0,COUNT(#REF!),1)</definedName>
    <definedName name="Crng" localSheetId="8">OFFSET(#REF!,0,0,COUNT(#REF!),1)</definedName>
    <definedName name="Crng" localSheetId="25">OFFSET(#REF!,0,0,COUNT(#REF!),1)</definedName>
    <definedName name="Crng" localSheetId="31">OFFSET(#REF!,0,0,COUNT(#REF!),1)</definedName>
    <definedName name="Crng" localSheetId="32">OFFSET(#REF!,0,0,COUNT(#REF!),1)</definedName>
    <definedName name="Crng" localSheetId="34">OFFSET(#REF!,0,0,COUNT(#REF!),1)</definedName>
    <definedName name="Crng" localSheetId="35">OFFSET(#REF!,0,0,COUNT(#REF!),1)</definedName>
    <definedName name="Crng" localSheetId="40">OFFSET(#REF!,0,0,COUNT(#REF!),1)</definedName>
    <definedName name="Crng" localSheetId="45">OFFSET(#REF!,0,0,COUNT(#REF!),1)</definedName>
    <definedName name="Crng" localSheetId="46">OFFSET(#REF!,0,0,COUNT(#REF!),1)</definedName>
    <definedName name="Crng" localSheetId="14">OFFSET(#REF!,0,0,COUNT(#REF!),1)</definedName>
    <definedName name="Crng" localSheetId="15">OFFSET(#REF!,0,0,COUNT(#REF!),1)</definedName>
    <definedName name="Crng" localSheetId="66">OFFSET(#REF!,0,0,COUNT(#REF!),1)</definedName>
    <definedName name="Crng">OFFSET(#REF!,0,0,COUNT(#REF!),1)</definedName>
    <definedName name="Crt" localSheetId="76">#REF!</definedName>
    <definedName name="Crt" localSheetId="8">#REF!</definedName>
    <definedName name="Crt" localSheetId="25">#REF!</definedName>
    <definedName name="Crt" localSheetId="31">#REF!</definedName>
    <definedName name="Crt" localSheetId="32">#REF!</definedName>
    <definedName name="Crt" localSheetId="34">#REF!</definedName>
    <definedName name="Crt" localSheetId="35">#REF!</definedName>
    <definedName name="Crt" localSheetId="40">#REF!</definedName>
    <definedName name="Crt" localSheetId="41">#REF!</definedName>
    <definedName name="Crt" localSheetId="42">#REF!</definedName>
    <definedName name="Crt" localSheetId="43">#REF!</definedName>
    <definedName name="Crt" localSheetId="45">#REF!</definedName>
    <definedName name="Crt" localSheetId="46">#REF!</definedName>
    <definedName name="Crt" localSheetId="48">#REF!</definedName>
    <definedName name="Crt" localSheetId="52">#REF!</definedName>
    <definedName name="Crt" localSheetId="14">#REF!</definedName>
    <definedName name="Crt" localSheetId="56">#REF!</definedName>
    <definedName name="Crt" localSheetId="15">#REF!</definedName>
    <definedName name="Crt" localSheetId="66">#REF!</definedName>
    <definedName name="Crt">#REF!</definedName>
    <definedName name="CRUDE1">[94]MONTHLY!$B$437:$Z$444</definedName>
    <definedName name="CRUDE2">[94]MONTHLY!$B$451:$Z$458</definedName>
    <definedName name="CRUDE3">[94]MONTHLY!$B$465:$Z$472</definedName>
    <definedName name="CRUZ" localSheetId="76">#REF!</definedName>
    <definedName name="CRUZ" localSheetId="10">#REF!</definedName>
    <definedName name="CRUZ" localSheetId="8">#REF!</definedName>
    <definedName name="CRUZ" localSheetId="25">#REF!</definedName>
    <definedName name="CRUZ" localSheetId="31">#REF!</definedName>
    <definedName name="CRUZ" localSheetId="32">#REF!</definedName>
    <definedName name="CRUZ" localSheetId="34">#REF!</definedName>
    <definedName name="CRUZ" localSheetId="35">#REF!</definedName>
    <definedName name="CRUZ" localSheetId="40">#REF!</definedName>
    <definedName name="CRUZ" localSheetId="41">#REF!</definedName>
    <definedName name="CRUZ" localSheetId="42">#REF!</definedName>
    <definedName name="CRUZ" localSheetId="43">#REF!</definedName>
    <definedName name="CRUZ" localSheetId="45">#REF!</definedName>
    <definedName name="CRUZ" localSheetId="46">#REF!</definedName>
    <definedName name="CRUZ" localSheetId="48">#REF!</definedName>
    <definedName name="CRUZ" localSheetId="52">#REF!</definedName>
    <definedName name="CRUZ" localSheetId="14">#REF!</definedName>
    <definedName name="CRUZ" localSheetId="56">#REF!</definedName>
    <definedName name="CRUZ" localSheetId="15">#REF!</definedName>
    <definedName name="CRUZ" localSheetId="66">#REF!</definedName>
    <definedName name="CRUZ">#REF!</definedName>
    <definedName name="CRUZ1" localSheetId="76">#REF!</definedName>
    <definedName name="CRUZ1" localSheetId="10">#REF!</definedName>
    <definedName name="CRUZ1" localSheetId="25">#REF!</definedName>
    <definedName name="CRUZ1" localSheetId="31">#REF!</definedName>
    <definedName name="CRUZ1" localSheetId="32">#REF!</definedName>
    <definedName name="CRUZ1" localSheetId="34">#REF!</definedName>
    <definedName name="CRUZ1" localSheetId="35">#REF!</definedName>
    <definedName name="CRUZ1" localSheetId="40">#REF!</definedName>
    <definedName name="CRUZ1" localSheetId="41">#REF!</definedName>
    <definedName name="CRUZ1" localSheetId="42">#REF!</definedName>
    <definedName name="CRUZ1" localSheetId="43">#REF!</definedName>
    <definedName name="CRUZ1" localSheetId="45">#REF!</definedName>
    <definedName name="CRUZ1" localSheetId="46">#REF!</definedName>
    <definedName name="CRUZ1" localSheetId="48">#REF!</definedName>
    <definedName name="CRUZ1" localSheetId="52">#REF!</definedName>
    <definedName name="CRUZ1" localSheetId="14">#REF!</definedName>
    <definedName name="CRUZ1" localSheetId="56">#REF!</definedName>
    <definedName name="CRUZ1" localSheetId="15">#REF!</definedName>
    <definedName name="CRUZ1" localSheetId="66">#REF!</definedName>
    <definedName name="CRUZ1">#REF!</definedName>
    <definedName name="CS" localSheetId="76">#REF!</definedName>
    <definedName name="CS" localSheetId="10">#REF!</definedName>
    <definedName name="CS" localSheetId="25">#REF!</definedName>
    <definedName name="CS" localSheetId="31">#REF!</definedName>
    <definedName name="CS" localSheetId="32">#REF!</definedName>
    <definedName name="CS" localSheetId="34">#REF!</definedName>
    <definedName name="CS" localSheetId="35">#REF!</definedName>
    <definedName name="CS" localSheetId="40">#REF!</definedName>
    <definedName name="CS" localSheetId="41">#REF!</definedName>
    <definedName name="CS" localSheetId="42">#REF!</definedName>
    <definedName name="CS" localSheetId="43">#REF!</definedName>
    <definedName name="CS" localSheetId="45">#REF!</definedName>
    <definedName name="CS" localSheetId="46">#REF!</definedName>
    <definedName name="CS" localSheetId="48">#REF!</definedName>
    <definedName name="CS" localSheetId="52">#REF!</definedName>
    <definedName name="CS" localSheetId="14">#REF!</definedName>
    <definedName name="CS" localSheetId="56">#REF!</definedName>
    <definedName name="CS" localSheetId="15">#REF!</definedName>
    <definedName name="CS">#REF!</definedName>
    <definedName name="CS1A" localSheetId="76">#REF!</definedName>
    <definedName name="CS1A" localSheetId="25">#REF!</definedName>
    <definedName name="CS1A" localSheetId="31">#REF!</definedName>
    <definedName name="CS1A" localSheetId="32">#REF!</definedName>
    <definedName name="CS1A" localSheetId="34">#REF!</definedName>
    <definedName name="CS1A" localSheetId="35">#REF!</definedName>
    <definedName name="CS1A" localSheetId="40">#REF!</definedName>
    <definedName name="CS1A" localSheetId="41">#REF!</definedName>
    <definedName name="CS1A" localSheetId="42">#REF!</definedName>
    <definedName name="CS1A" localSheetId="43">#REF!</definedName>
    <definedName name="CS1A" localSheetId="45">#REF!</definedName>
    <definedName name="CS1A" localSheetId="46">#REF!</definedName>
    <definedName name="CS1A" localSheetId="48">#REF!</definedName>
    <definedName name="CS1A" localSheetId="52">#REF!</definedName>
    <definedName name="CS1A" localSheetId="14">#REF!</definedName>
    <definedName name="CS1A" localSheetId="56">#REF!</definedName>
    <definedName name="CS1A" localSheetId="15">#REF!</definedName>
    <definedName name="CS1A">#REF!</definedName>
    <definedName name="CTOOMA00" localSheetId="35">#REF!</definedName>
    <definedName name="CTOOMA00">#REF!</definedName>
    <definedName name="CTOOMA97" localSheetId="35">#REF!</definedName>
    <definedName name="CTOOMA97">#REF!</definedName>
    <definedName name="CTOOMA98" localSheetId="35">#REF!</definedName>
    <definedName name="CTOOMA98">#REF!</definedName>
    <definedName name="CTOOMA99" localSheetId="35">#REF!</definedName>
    <definedName name="CTOOMA99">#REF!</definedName>
    <definedName name="CTOOMV00" localSheetId="35">#REF!</definedName>
    <definedName name="CTOOMV00">#REF!</definedName>
    <definedName name="CTOOMV97" localSheetId="35">#REF!</definedName>
    <definedName name="CTOOMV97">#REF!</definedName>
    <definedName name="CTOOMV98" localSheetId="35">#REF!</definedName>
    <definedName name="CTOOMV98">#REF!</definedName>
    <definedName name="CTOOMV99" localSheetId="35">#REF!</definedName>
    <definedName name="CTOOMV99">#REF!</definedName>
    <definedName name="cuad1" localSheetId="35">#REF!</definedName>
    <definedName name="cuad1">#REF!</definedName>
    <definedName name="cuad10" localSheetId="35">#REF!</definedName>
    <definedName name="cuad10">#REF!</definedName>
    <definedName name="cuad11" localSheetId="35">#REF!</definedName>
    <definedName name="cuad11">#REF!</definedName>
    <definedName name="cuad12" localSheetId="35">#REF!</definedName>
    <definedName name="cuad12">#REF!</definedName>
    <definedName name="cuad13" localSheetId="35">#REF!</definedName>
    <definedName name="cuad13">#REF!</definedName>
    <definedName name="cuad14" localSheetId="35">#REF!</definedName>
    <definedName name="cuad14">#REF!</definedName>
    <definedName name="cuad15" localSheetId="35">#REF!</definedName>
    <definedName name="cuad15">#REF!</definedName>
    <definedName name="cuad16" localSheetId="35">#REF!</definedName>
    <definedName name="cuad16">#REF!</definedName>
    <definedName name="cuad17" localSheetId="35">#REF!</definedName>
    <definedName name="cuad17">#REF!</definedName>
    <definedName name="cuad18" localSheetId="35">#REF!</definedName>
    <definedName name="cuad18">#REF!</definedName>
    <definedName name="cuad19" localSheetId="35">#REF!</definedName>
    <definedName name="cuad19">#REF!</definedName>
    <definedName name="cuad2" localSheetId="35">#REF!</definedName>
    <definedName name="cuad2">#REF!</definedName>
    <definedName name="cuad20" localSheetId="35">#REF!</definedName>
    <definedName name="cuad20">#REF!</definedName>
    <definedName name="cuad21" localSheetId="35">#REF!</definedName>
    <definedName name="cuad21">#REF!</definedName>
    <definedName name="cuad22" localSheetId="35">#REF!</definedName>
    <definedName name="cuad22">#REF!</definedName>
    <definedName name="cuad23" localSheetId="35">#REF!</definedName>
    <definedName name="cuad23">#REF!</definedName>
    <definedName name="cuad24" localSheetId="35">#REF!</definedName>
    <definedName name="cuad24">#REF!</definedName>
    <definedName name="cuad25" localSheetId="35">#REF!</definedName>
    <definedName name="cuad25">#REF!</definedName>
    <definedName name="cuad3" localSheetId="35">#REF!</definedName>
    <definedName name="cuad3">#REF!</definedName>
    <definedName name="cuad4" localSheetId="35">#REF!</definedName>
    <definedName name="cuad4">#REF!</definedName>
    <definedName name="cuad5" localSheetId="35">#REF!</definedName>
    <definedName name="cuad5">#REF!</definedName>
    <definedName name="cuad6" localSheetId="35">#REF!</definedName>
    <definedName name="cuad6">#REF!</definedName>
    <definedName name="cuad7" localSheetId="35">#REF!</definedName>
    <definedName name="cuad7">#REF!</definedName>
    <definedName name="cuad8" localSheetId="35">#REF!</definedName>
    <definedName name="cuad8">#REF!</definedName>
    <definedName name="cuad9" localSheetId="35">#REF!</definedName>
    <definedName name="cuad9">#REF!</definedName>
    <definedName name="CUADR11" localSheetId="35">#REF!</definedName>
    <definedName name="CUADR11">#REF!</definedName>
    <definedName name="CUADRO_10.3.1">'[102]fondo promedio'!$A$36:$L$74</definedName>
    <definedName name="CUADRO_N__4.1.3" localSheetId="8">#REF!</definedName>
    <definedName name="CUADRO_N__4.1.3" localSheetId="35">#REF!</definedName>
    <definedName name="CUADRO_N__4.1.3" localSheetId="42">#REF!</definedName>
    <definedName name="CUADRO_N__4.1.3" localSheetId="43">#REF!</definedName>
    <definedName name="CUADRO_N__4.1.3" localSheetId="44">#REF!</definedName>
    <definedName name="CUADRO_N__4.1.3">#REF!</definedName>
    <definedName name="CUADRO_No_9_C" localSheetId="8">#REF!</definedName>
    <definedName name="CUADRO_No_9_C" localSheetId="35">#REF!</definedName>
    <definedName name="CUADRO_No_9_C">#REF!</definedName>
    <definedName name="CUADRO9" localSheetId="8">#REF!</definedName>
    <definedName name="CUADRO9" localSheetId="35">#REF!</definedName>
    <definedName name="CUADRO9">#REF!</definedName>
    <definedName name="CUADRO9A" localSheetId="35">#REF!</definedName>
    <definedName name="CUADRO9A">#REF!</definedName>
    <definedName name="CUADRO9B" localSheetId="35">#REF!</definedName>
    <definedName name="CUADRO9B">#REF!</definedName>
    <definedName name="CUADROI" localSheetId="35">#REF!</definedName>
    <definedName name="CUADROI">#REF!</definedName>
    <definedName name="CUADROII" localSheetId="35">#REF!</definedName>
    <definedName name="CUADROII">#REF!</definedName>
    <definedName name="CUADROIII" localSheetId="35">#REF!</definedName>
    <definedName name="CUADROIII">#REF!</definedName>
    <definedName name="CUADROIV" localSheetId="35">#REF!</definedName>
    <definedName name="CUADROIV">#REF!</definedName>
    <definedName name="CUADROV" localSheetId="35">#REF!</definedName>
    <definedName name="CUADROV">#REF!</definedName>
    <definedName name="CUADROVI" localSheetId="35">#REF!</definedName>
    <definedName name="CUADROVI">#REF!</definedName>
    <definedName name="CUADROVII" localSheetId="35">#REF!</definedName>
    <definedName name="CUADROVII">#REF!</definedName>
    <definedName name="CUENTASMON" localSheetId="76">[72]BCP!#REF!</definedName>
    <definedName name="CUENTASMON" localSheetId="25">[72]BCP!#REF!</definedName>
    <definedName name="CUENTASMON" localSheetId="31">[72]BCP!#REF!</definedName>
    <definedName name="CUENTASMON" localSheetId="40">[72]BCP!#REF!</definedName>
    <definedName name="CUENTASMON" localSheetId="45">[72]BCP!#REF!</definedName>
    <definedName name="CUENTASMON" localSheetId="46">[72]BCP!#REF!</definedName>
    <definedName name="CUENTASMON">[72]BCP!#REF!</definedName>
    <definedName name="culo">'[103]graf 1'!$A$1:$IV$2</definedName>
    <definedName name="cuman" localSheetId="8">[73]Contribution!$C$378:$DC$392</definedName>
    <definedName name="cuman">[73]Contribution!$C$378:$DC$392</definedName>
    <definedName name="Cuota">'[61]Dinámica Couta Mercado'!$A$11:$O$28</definedName>
    <definedName name="CurMonth" localSheetId="76">#REF!</definedName>
    <definedName name="CurMonth" localSheetId="8">#REF!</definedName>
    <definedName name="CurMonth" localSheetId="25">#REF!</definedName>
    <definedName name="CurMonth" localSheetId="31">#REF!</definedName>
    <definedName name="CurMonth" localSheetId="32">#REF!</definedName>
    <definedName name="CurMonth" localSheetId="34">#REF!</definedName>
    <definedName name="CurMonth" localSheetId="35">#REF!</definedName>
    <definedName name="CurMonth" localSheetId="40">#REF!</definedName>
    <definedName name="CurMonth" localSheetId="41">#REF!</definedName>
    <definedName name="CurMonth" localSheetId="42">#REF!</definedName>
    <definedName name="CurMonth" localSheetId="43">#REF!</definedName>
    <definedName name="CurMonth" localSheetId="45">#REF!</definedName>
    <definedName name="CurMonth" localSheetId="46">#REF!</definedName>
    <definedName name="CurMonth" localSheetId="48">#REF!</definedName>
    <definedName name="CurMonth" localSheetId="52">#REF!</definedName>
    <definedName name="CurMonth" localSheetId="14">#REF!</definedName>
    <definedName name="CurMonth" localSheetId="56">#REF!</definedName>
    <definedName name="CurMonth" localSheetId="15">#REF!</definedName>
    <definedName name="CurMonth" localSheetId="66">#REF!</definedName>
    <definedName name="CurMonth">#REF!</definedName>
    <definedName name="Currency" localSheetId="76">#REF!</definedName>
    <definedName name="Currency" localSheetId="8">#REF!</definedName>
    <definedName name="Currency" localSheetId="25">#REF!</definedName>
    <definedName name="Currency" localSheetId="31">#REF!</definedName>
    <definedName name="Currency" localSheetId="32">#REF!</definedName>
    <definedName name="Currency" localSheetId="34">#REF!</definedName>
    <definedName name="Currency" localSheetId="35">#REF!</definedName>
    <definedName name="Currency" localSheetId="40">#REF!</definedName>
    <definedName name="Currency" localSheetId="41">#REF!</definedName>
    <definedName name="Currency" localSheetId="42">#REF!</definedName>
    <definedName name="Currency" localSheetId="43">#REF!</definedName>
    <definedName name="Currency" localSheetId="45">#REF!</definedName>
    <definedName name="Currency" localSheetId="46">#REF!</definedName>
    <definedName name="Currency" localSheetId="48">#REF!</definedName>
    <definedName name="Currency" localSheetId="52">#REF!</definedName>
    <definedName name="Currency" localSheetId="14">#REF!</definedName>
    <definedName name="Currency" localSheetId="56">#REF!</definedName>
    <definedName name="Currency" localSheetId="15">#REF!</definedName>
    <definedName name="Currency" localSheetId="66">#REF!</definedName>
    <definedName name="Currency">#REF!</definedName>
    <definedName name="CURRENTYEAR" localSheetId="25">#REF!</definedName>
    <definedName name="CURRENTYEAR" localSheetId="31">#REF!</definedName>
    <definedName name="CURRENTYEAR" localSheetId="35">#REF!</definedName>
    <definedName name="CURRENTYEAR">#REF!</definedName>
    <definedName name="CurrVintage" localSheetId="8">[104]Current!$D$66</definedName>
    <definedName name="CurrVintage">[104]Current!$D$66</definedName>
    <definedName name="cutoff">'[105]LIC cutoff'!$A$2:$B$15</definedName>
    <definedName name="CYEAR2021">[106]Coal!$B$583:$J$583</definedName>
    <definedName name="CYEAR2022">[106]Coal!$K$583:$V$583</definedName>
    <definedName name="CYEAR2023">[106]Coal!$W$583:$AH$583</definedName>
    <definedName name="CYEAR2024">[106]Coal!$AI$583:$AT$583</definedName>
    <definedName name="CYEAR2025">[106]Coal!$AU$583:$AX$583</definedName>
    <definedName name="d" localSheetId="76" hidden="1">'[107]Fax a enviar'!#REF!</definedName>
    <definedName name="d" localSheetId="10">[74]DATABANCARIA!$A$61</definedName>
    <definedName name="d" localSheetId="25" hidden="1">'[107]Fax a enviar'!#REF!</definedName>
    <definedName name="d" localSheetId="31" hidden="1">'[107]Fax a enviar'!#REF!</definedName>
    <definedName name="d" localSheetId="35" hidden="1">'[107]Fax a enviar'!#REF!</definedName>
    <definedName name="d" localSheetId="41" hidden="1">'[107]Fax a enviar'!#REF!</definedName>
    <definedName name="d" localSheetId="42" hidden="1">'[107]Fax a enviar'!#REF!</definedName>
    <definedName name="d" localSheetId="43" hidden="1">'[107]Fax a enviar'!#REF!</definedName>
    <definedName name="d" localSheetId="46" hidden="1">'[107]Fax a enviar'!#REF!</definedName>
    <definedName name="d" localSheetId="48" hidden="1">'[107]Fax a enviar'!#REF!</definedName>
    <definedName name="d" localSheetId="52" hidden="1">'[107]Fax a enviar'!#REF!</definedName>
    <definedName name="d" localSheetId="14" hidden="1">'[107]Fax a enviar'!#REF!</definedName>
    <definedName name="d" localSheetId="56" hidden="1">'[107]Fax a enviar'!#REF!</definedName>
    <definedName name="d" localSheetId="15" hidden="1">'[107]Fax a enviar'!#REF!</definedName>
    <definedName name="d" localSheetId="66" hidden="1">'[107]Fax a enviar'!#REF!</definedName>
    <definedName name="d" hidden="1">'[107]Fax a enviar'!#REF!</definedName>
    <definedName name="D_ALTBCA_GDP" localSheetId="8">#REF!</definedName>
    <definedName name="D_ALTBCA_GDP" localSheetId="35">#REF!</definedName>
    <definedName name="D_ALTBCA_GDP" localSheetId="42">#REF!</definedName>
    <definedName name="D_ALTBCA_GDP" localSheetId="43">#REF!</definedName>
    <definedName name="D_ALTBCA_GDP" localSheetId="44">#REF!</definedName>
    <definedName name="D_ALTBCA_GDP">#REF!</definedName>
    <definedName name="D_ALTNGDP_R" localSheetId="8">#REF!</definedName>
    <definedName name="D_ALTNGDP_R" localSheetId="35">#REF!</definedName>
    <definedName name="D_ALTNGDP_R">#REF!</definedName>
    <definedName name="D_ALTNGDP_RG" localSheetId="8">#REF!</definedName>
    <definedName name="D_ALTNGDP_RG" localSheetId="35">#REF!</definedName>
    <definedName name="D_ALTNGDP_RG">#REF!</definedName>
    <definedName name="D_ALTPCPI" localSheetId="35">#REF!</definedName>
    <definedName name="D_ALTPCPI">#REF!</definedName>
    <definedName name="D_ALTPCPIG" localSheetId="35">#REF!</definedName>
    <definedName name="D_ALTPCPIG">#REF!</definedName>
    <definedName name="D_B" localSheetId="76">#REF!</definedName>
    <definedName name="D_B" localSheetId="10">[85]Q7!$E$17:$AH$17</definedName>
    <definedName name="D_B" localSheetId="8">#REF!</definedName>
    <definedName name="D_B" localSheetId="25">#REF!</definedName>
    <definedName name="D_B" localSheetId="31">#REF!</definedName>
    <definedName name="D_B" localSheetId="32">#REF!</definedName>
    <definedName name="D_B" localSheetId="34">#REF!</definedName>
    <definedName name="D_B" localSheetId="35">#REF!</definedName>
    <definedName name="D_B" localSheetId="40">#REF!</definedName>
    <definedName name="D_B" localSheetId="42">#REF!</definedName>
    <definedName name="D_B" localSheetId="43">#REF!</definedName>
    <definedName name="D_B" localSheetId="44">#REF!</definedName>
    <definedName name="D_B" localSheetId="45">#REF!</definedName>
    <definedName name="D_B" localSheetId="46">#REF!</definedName>
    <definedName name="D_B" localSheetId="47">#REF!</definedName>
    <definedName name="D_B" localSheetId="52">#REF!</definedName>
    <definedName name="D_B" localSheetId="14">#REF!</definedName>
    <definedName name="D_B" localSheetId="15">#REF!</definedName>
    <definedName name="D_B" localSheetId="66">#REF!</definedName>
    <definedName name="D_B">#REF!</definedName>
    <definedName name="D_BCA_GDP" localSheetId="8">#REF!</definedName>
    <definedName name="D_BCA_GDP" localSheetId="35">#REF!</definedName>
    <definedName name="D_BCA_GDP">#REF!</definedName>
    <definedName name="D_BFD" localSheetId="8">#REF!</definedName>
    <definedName name="D_BFD" localSheetId="35">#REF!</definedName>
    <definedName name="D_BFD">#REF!</definedName>
    <definedName name="D_BFL" localSheetId="35">#REF!</definedName>
    <definedName name="D_BFL">#REF!</definedName>
    <definedName name="D_BFL_D" localSheetId="35">#REF!</definedName>
    <definedName name="D_BFL_D">#REF!</definedName>
    <definedName name="D_BFL_S" localSheetId="35">#REF!</definedName>
    <definedName name="D_BFL_S">#REF!</definedName>
    <definedName name="D_BFLG" localSheetId="35">#REF!</definedName>
    <definedName name="D_BFLG">#REF!</definedName>
    <definedName name="D_BFOP" localSheetId="35">#REF!</definedName>
    <definedName name="D_BFOP">#REF!</definedName>
    <definedName name="D_BFPP" localSheetId="35">#REF!</definedName>
    <definedName name="D_BFPP">#REF!</definedName>
    <definedName name="D_BFRA1" localSheetId="35">#REF!</definedName>
    <definedName name="D_BFRA1">#REF!</definedName>
    <definedName name="D_BFX" localSheetId="35">#REF!</definedName>
    <definedName name="D_BFX">#REF!</definedName>
    <definedName name="D_BFXG" localSheetId="35">#REF!</definedName>
    <definedName name="D_BFXG">#REF!</definedName>
    <definedName name="D_BFXP" localSheetId="35">#REF!</definedName>
    <definedName name="D_BFXP">#REF!</definedName>
    <definedName name="D_BRASS" localSheetId="35">#REF!</definedName>
    <definedName name="D_BRASS">#REF!</definedName>
    <definedName name="D_CalcNGS" localSheetId="35">#REF!</definedName>
    <definedName name="D_CalcNGS">#REF!</definedName>
    <definedName name="D_CalcNMG_R" localSheetId="35">#REF!</definedName>
    <definedName name="D_CalcNMG_R">#REF!</definedName>
    <definedName name="D_CalcNXG_R" localSheetId="35">#REF!</definedName>
    <definedName name="D_CalcNXG_R">#REF!</definedName>
    <definedName name="D_D" localSheetId="35">#REF!</definedName>
    <definedName name="D_D">#REF!</definedName>
    <definedName name="D_D_B" localSheetId="35">#REF!</definedName>
    <definedName name="D_D_B">#REF!</definedName>
    <definedName name="D_D_Bdiff" localSheetId="35">#REF!</definedName>
    <definedName name="D_D_Bdiff">#REF!</definedName>
    <definedName name="D_D_Bdiff1" localSheetId="35">#REF!</definedName>
    <definedName name="D_D_Bdiff1">#REF!</definedName>
    <definedName name="D_D_G" localSheetId="35">#REF!</definedName>
    <definedName name="D_D_G">#REF!</definedName>
    <definedName name="D_D_Gdiff" localSheetId="35">#REF!</definedName>
    <definedName name="D_D_Gdiff">#REF!</definedName>
    <definedName name="D_D_Gdiff1" localSheetId="35">#REF!</definedName>
    <definedName name="D_D_Gdiff1">#REF!</definedName>
    <definedName name="D_D_S" localSheetId="35">#REF!</definedName>
    <definedName name="D_D_S">#REF!</definedName>
    <definedName name="D_D_Sdiff" localSheetId="35">#REF!</definedName>
    <definedName name="D_D_Sdiff">#REF!</definedName>
    <definedName name="D_D_Sdiff1" localSheetId="35">#REF!</definedName>
    <definedName name="D_D_Sdiff1">#REF!</definedName>
    <definedName name="D_DA" localSheetId="35">#REF!</definedName>
    <definedName name="D_DA">#REF!</definedName>
    <definedName name="D_DAdiff" localSheetId="35">#REF!</definedName>
    <definedName name="D_DAdiff">#REF!</definedName>
    <definedName name="D_DAdiff1" localSheetId="35">#REF!</definedName>
    <definedName name="D_DAdiff1">#REF!</definedName>
    <definedName name="D_Ddiff" localSheetId="35">#REF!</definedName>
    <definedName name="D_Ddiff">#REF!</definedName>
    <definedName name="D_Ddiff1" localSheetId="35">#REF!</definedName>
    <definedName name="D_Ddiff1">#REF!</definedName>
    <definedName name="D_DSdiff" localSheetId="35">#REF!</definedName>
    <definedName name="D_DSdiff">#REF!</definedName>
    <definedName name="D_DSdiff1" localSheetId="35">#REF!</definedName>
    <definedName name="D_DSdiff1">#REF!</definedName>
    <definedName name="D_EDNA" localSheetId="35">#REF!</definedName>
    <definedName name="D_EDNA">#REF!</definedName>
    <definedName name="D_EDNA_B">[108]DA!#REF!</definedName>
    <definedName name="D_EDNA_D">[108]DA!#REF!</definedName>
    <definedName name="D_EDNA_T">[108]DA!#REF!</definedName>
    <definedName name="D_EDNE">[108]DA!#REF!</definedName>
    <definedName name="D_ENDA" localSheetId="8">#REF!</definedName>
    <definedName name="D_ENDA" localSheetId="35">#REF!</definedName>
    <definedName name="D_ENDA" localSheetId="42">#REF!</definedName>
    <definedName name="D_ENDA" localSheetId="43">#REF!</definedName>
    <definedName name="D_ENDA" localSheetId="44">#REF!</definedName>
    <definedName name="D_ENDA">#REF!</definedName>
    <definedName name="D_G" localSheetId="76">#REF!</definedName>
    <definedName name="D_G" localSheetId="10">#REF!</definedName>
    <definedName name="D_G" localSheetId="8">#REF!</definedName>
    <definedName name="D_G" localSheetId="25">#REF!</definedName>
    <definedName name="D_G" localSheetId="31">#REF!</definedName>
    <definedName name="D_G" localSheetId="32">#REF!</definedName>
    <definedName name="D_G" localSheetId="34">#REF!</definedName>
    <definedName name="D_G" localSheetId="35">#REF!</definedName>
    <definedName name="D_G" localSheetId="40">#REF!</definedName>
    <definedName name="D_G" localSheetId="45">#REF!</definedName>
    <definedName name="D_G" localSheetId="46">#REF!</definedName>
    <definedName name="D_G" localSheetId="14">#REF!</definedName>
    <definedName name="D_G" localSheetId="15">#REF!</definedName>
    <definedName name="D_G" localSheetId="66">#REF!</definedName>
    <definedName name="D_G">#REF!</definedName>
    <definedName name="D_GCB" localSheetId="35">#REF!</definedName>
    <definedName name="D_GCB">#REF!</definedName>
    <definedName name="D_GGB" localSheetId="35">#REF!</definedName>
    <definedName name="D_GGB">#REF!</definedName>
    <definedName name="D_Ind" localSheetId="76">#REF!</definedName>
    <definedName name="D_Ind" localSheetId="25">#REF!</definedName>
    <definedName name="D_Ind" localSheetId="31">#REF!</definedName>
    <definedName name="D_Ind" localSheetId="32">#REF!</definedName>
    <definedName name="D_Ind" localSheetId="34">#REF!</definedName>
    <definedName name="D_Ind" localSheetId="35">#REF!</definedName>
    <definedName name="D_Ind" localSheetId="40">#REF!</definedName>
    <definedName name="D_Ind" localSheetId="45">#REF!</definedName>
    <definedName name="D_Ind" localSheetId="46">#REF!</definedName>
    <definedName name="D_Ind" localSheetId="14">#REF!</definedName>
    <definedName name="D_Ind" localSheetId="15">#REF!</definedName>
    <definedName name="D_Ind">#REF!</definedName>
    <definedName name="D_L" localSheetId="76">#REF!</definedName>
    <definedName name="D_L" localSheetId="10">[83]Q7!#REF!</definedName>
    <definedName name="D_L" localSheetId="8">#REF!</definedName>
    <definedName name="D_L" localSheetId="25">#REF!</definedName>
    <definedName name="D_L" localSheetId="31">#REF!</definedName>
    <definedName name="D_L" localSheetId="32">#REF!</definedName>
    <definedName name="D_L" localSheetId="34">#REF!</definedName>
    <definedName name="D_L" localSheetId="35">#REF!</definedName>
    <definedName name="D_L" localSheetId="40">#REF!</definedName>
    <definedName name="D_L" localSheetId="42">#REF!</definedName>
    <definedName name="D_L" localSheetId="43">#REF!</definedName>
    <definedName name="D_L" localSheetId="44">#REF!</definedName>
    <definedName name="D_L" localSheetId="45">#REF!</definedName>
    <definedName name="D_L" localSheetId="46">#REF!</definedName>
    <definedName name="D_L" localSheetId="47">#REF!</definedName>
    <definedName name="D_L" localSheetId="14">#REF!</definedName>
    <definedName name="D_L" localSheetId="15">#REF!</definedName>
    <definedName name="D_L">#REF!</definedName>
    <definedName name="D_MCV" localSheetId="8">#REF!</definedName>
    <definedName name="D_MCV" localSheetId="35">#REF!</definedName>
    <definedName name="D_MCV">#REF!</definedName>
    <definedName name="D_MCV_B" localSheetId="8">#REF!</definedName>
    <definedName name="D_MCV_B" localSheetId="35">#REF!</definedName>
    <definedName name="D_MCV_B">#REF!</definedName>
    <definedName name="D_MCV_D" localSheetId="35">#REF!</definedName>
    <definedName name="D_MCV_D">#REF!</definedName>
    <definedName name="D_MCV_N" localSheetId="35">#REF!</definedName>
    <definedName name="D_MCV_N">#REF!</definedName>
    <definedName name="D_MCV_T" localSheetId="35">#REF!</definedName>
    <definedName name="D_MCV_T">#REF!</definedName>
    <definedName name="D_NGDP" localSheetId="35">#REF!</definedName>
    <definedName name="D_NGDP">#REF!</definedName>
    <definedName name="D_NGDP_D" localSheetId="35">#REF!</definedName>
    <definedName name="D_NGDP_D">#REF!</definedName>
    <definedName name="D_NGDP_DAQ" localSheetId="35">#REF!</definedName>
    <definedName name="D_NGDP_DAQ">#REF!</definedName>
    <definedName name="D_NGDP_DQ" localSheetId="35">#REF!</definedName>
    <definedName name="D_NGDP_DQ">#REF!</definedName>
    <definedName name="D_NGDP_RG" localSheetId="35">#REF!</definedName>
    <definedName name="D_NGDP_RG">#REF!</definedName>
    <definedName name="D_NGDP_RGAQ" localSheetId="35">#REF!</definedName>
    <definedName name="D_NGDP_RGAQ">#REF!</definedName>
    <definedName name="D_NGDP_RGQ" localSheetId="35">#REF!</definedName>
    <definedName name="D_NGDP_RGQ">#REF!</definedName>
    <definedName name="D_NGDPD" localSheetId="35">#REF!</definedName>
    <definedName name="D_NGDPD">#REF!</definedName>
    <definedName name="D_NGDPDPC" localSheetId="35">#REF!</definedName>
    <definedName name="D_NGDPDPC">#REF!</definedName>
    <definedName name="D_NGS" localSheetId="35">#REF!</definedName>
    <definedName name="D_NGS">#REF!</definedName>
    <definedName name="D_NMG_R" localSheetId="35">#REF!</definedName>
    <definedName name="D_NMG_R">#REF!</definedName>
    <definedName name="D_NSDGDP" localSheetId="35">#REF!</definedName>
    <definedName name="D_NSDGDP">#REF!</definedName>
    <definedName name="D_NSDGDP_R" localSheetId="35">#REF!</definedName>
    <definedName name="D_NSDGDP_R">#REF!</definedName>
    <definedName name="D_NTDD_RG" localSheetId="35">#REF!</definedName>
    <definedName name="D_NTDD_RG">#REF!</definedName>
    <definedName name="D_NTDD_RGAQ" localSheetId="35">#REF!</definedName>
    <definedName name="D_NTDD_RGAQ">#REF!</definedName>
    <definedName name="D_NTDD_RGQ" localSheetId="35">#REF!</definedName>
    <definedName name="D_NTDD_RGQ">#REF!</definedName>
    <definedName name="D_NXG_R" localSheetId="35">#REF!</definedName>
    <definedName name="D_NXG_R">#REF!</definedName>
    <definedName name="D_O" localSheetId="76">#REF!</definedName>
    <definedName name="D_O" localSheetId="10">[83]Q7!#REF!</definedName>
    <definedName name="D_O" localSheetId="8">#REF!</definedName>
    <definedName name="D_O" localSheetId="25">#REF!</definedName>
    <definedName name="D_O" localSheetId="31">#REF!</definedName>
    <definedName name="D_O" localSheetId="32">#REF!</definedName>
    <definedName name="D_O" localSheetId="34">#REF!</definedName>
    <definedName name="D_O" localSheetId="35">#REF!</definedName>
    <definedName name="D_O" localSheetId="40">#REF!</definedName>
    <definedName name="D_O" localSheetId="42">#REF!</definedName>
    <definedName name="D_O" localSheetId="43">#REF!</definedName>
    <definedName name="D_O" localSheetId="44">#REF!</definedName>
    <definedName name="D_O" localSheetId="45">#REF!</definedName>
    <definedName name="D_O" localSheetId="46">#REF!</definedName>
    <definedName name="D_O" localSheetId="47">#REF!</definedName>
    <definedName name="D_O" localSheetId="14">#REF!</definedName>
    <definedName name="D_O" localSheetId="15">#REF!</definedName>
    <definedName name="D_O">#REF!</definedName>
    <definedName name="D_OTB" localSheetId="8">#REF!</definedName>
    <definedName name="D_OTB" localSheetId="35">#REF!</definedName>
    <definedName name="D_OTB">#REF!</definedName>
    <definedName name="D_P" localSheetId="8">#REF!</definedName>
    <definedName name="D_P" localSheetId="35">#REF!</definedName>
    <definedName name="D_P">#REF!</definedName>
    <definedName name="D_PCPI" localSheetId="35">#REF!</definedName>
    <definedName name="D_PCPI">#REF!</definedName>
    <definedName name="D_PCPIAQ" localSheetId="35">#REF!</definedName>
    <definedName name="D_PCPIAQ">#REF!</definedName>
    <definedName name="D_PCPIG" localSheetId="35">#REF!</definedName>
    <definedName name="D_PCPIG">#REF!</definedName>
    <definedName name="D_PCPIGAQ" localSheetId="35">#REF!</definedName>
    <definedName name="D_PCPIGAQ">#REF!</definedName>
    <definedName name="D_PCPIGQ" localSheetId="35">#REF!</definedName>
    <definedName name="D_PCPIGQ">#REF!</definedName>
    <definedName name="D_PCPIQ" localSheetId="35">#REF!</definedName>
    <definedName name="D_PCPIQ">#REF!</definedName>
    <definedName name="D_PPPPC" localSheetId="35">#REF!</definedName>
    <definedName name="D_PPPPC">#REF!</definedName>
    <definedName name="D_PPPWGT" localSheetId="35">#REF!</definedName>
    <definedName name="D_PPPWGT">#REF!</definedName>
    <definedName name="D_S" localSheetId="76">#REF!</definedName>
    <definedName name="D_S" localSheetId="25">#REF!</definedName>
    <definedName name="D_S" localSheetId="31">#REF!</definedName>
    <definedName name="D_S" localSheetId="32">#REF!</definedName>
    <definedName name="D_S" localSheetId="34">#REF!</definedName>
    <definedName name="D_S" localSheetId="35">#REF!</definedName>
    <definedName name="D_S" localSheetId="40">#REF!</definedName>
    <definedName name="D_S" localSheetId="45">#REF!</definedName>
    <definedName name="D_S" localSheetId="46">#REF!</definedName>
    <definedName name="D_S" localSheetId="14">#REF!</definedName>
    <definedName name="D_S" localSheetId="15">#REF!</definedName>
    <definedName name="D_S">#REF!</definedName>
    <definedName name="D_SRM" localSheetId="76">#REF!</definedName>
    <definedName name="D_SRM" localSheetId="10">[83]Q7!#REF!</definedName>
    <definedName name="D_SRM" localSheetId="8">#REF!</definedName>
    <definedName name="D_SRM" localSheetId="25">#REF!</definedName>
    <definedName name="D_SRM" localSheetId="31">#REF!</definedName>
    <definedName name="D_SRM" localSheetId="32">#REF!</definedName>
    <definedName name="D_SRM" localSheetId="34">#REF!</definedName>
    <definedName name="D_SRM" localSheetId="35">#REF!</definedName>
    <definedName name="D_SRM" localSheetId="40">#REF!</definedName>
    <definedName name="D_SRM" localSheetId="42">#REF!</definedName>
    <definedName name="D_SRM" localSheetId="43">#REF!</definedName>
    <definedName name="D_SRM" localSheetId="44">#REF!</definedName>
    <definedName name="D_SRM" localSheetId="45">#REF!</definedName>
    <definedName name="D_SRM" localSheetId="46">#REF!</definedName>
    <definedName name="D_SRM" localSheetId="47">#REF!</definedName>
    <definedName name="D_SRM" localSheetId="14">#REF!</definedName>
    <definedName name="D_SRM" localSheetId="15">#REF!</definedName>
    <definedName name="D_SRM">#REF!</definedName>
    <definedName name="D_SY" localSheetId="76">#REF!</definedName>
    <definedName name="D_SY" localSheetId="10">[85]Q7!$E$10:$AH$10</definedName>
    <definedName name="D_SY" localSheetId="8">#REF!</definedName>
    <definedName name="D_SY" localSheetId="25">#REF!</definedName>
    <definedName name="D_SY" localSheetId="31">#REF!</definedName>
    <definedName name="D_SY" localSheetId="32">#REF!</definedName>
    <definedName name="D_SY" localSheetId="34">#REF!</definedName>
    <definedName name="D_SY" localSheetId="35">#REF!</definedName>
    <definedName name="D_SY" localSheetId="40">#REF!</definedName>
    <definedName name="D_SY" localSheetId="42">#REF!</definedName>
    <definedName name="D_SY" localSheetId="43">#REF!</definedName>
    <definedName name="D_SY" localSheetId="44">#REF!</definedName>
    <definedName name="D_SY" localSheetId="45">#REF!</definedName>
    <definedName name="D_SY" localSheetId="46">#REF!</definedName>
    <definedName name="D_SY" localSheetId="47">#REF!</definedName>
    <definedName name="D_SY" localSheetId="14">#REF!</definedName>
    <definedName name="D_SY" localSheetId="15">#REF!</definedName>
    <definedName name="D_SY">#REF!</definedName>
    <definedName name="D_WPCP33_D" localSheetId="8">#REF!</definedName>
    <definedName name="D_WPCP33_D" localSheetId="35">#REF!</definedName>
    <definedName name="D_WPCP33_D">#REF!</definedName>
    <definedName name="D126757F_8C22_4332_AE16_6A56D0626CD4_2007_2008_2009_2010_ICE_ChartType" hidden="1">64</definedName>
    <definedName name="D126757F_8C22_4332_AE16_6A56D0626CD4_2007_2008_2009_2010_ICE_distributionSingle" hidden="1">FALSE</definedName>
    <definedName name="D126757F_8C22_4332_AE16_6A56D0626CD4_2007_2008_2009_2010_ICE_HorAxisGridlines" hidden="1">FALSE</definedName>
    <definedName name="D126757F_8C22_4332_AE16_6A56D0626CD4_2007_2008_2009_2010_ICE_VerAxisGridlines" hidden="1">FALSE</definedName>
    <definedName name="D126757F_8C22_4332_AE16_6A56D0626CD4_Days_Supply__QoMo__ChartType" hidden="1">1</definedName>
    <definedName name="D126757F_8C22_4332_AE16_6A56D0626CD4_Days_Supply__QoMo__distributionSingle" hidden="1">FALSE</definedName>
    <definedName name="D126757F_8C22_4332_AE16_6A56D0626CD4_Days_Supply__QoMo__HorAxisGridlines" hidden="1">FALSE</definedName>
    <definedName name="D126757F_8C22_4332_AE16_6A56D0626CD4_Days_Supply__QoMo__VerAxisGridlines" hidden="1">FALSE</definedName>
    <definedName name="D126757F_8C22_4332_AE16_6A56D0626CD4_Total_Stocks__QoMo__ChartType" hidden="1">1</definedName>
    <definedName name="D126757F_8C22_4332_AE16_6A56D0626CD4_Total_Stocks__QoMo__distributionSingle" hidden="1">FALSE</definedName>
    <definedName name="D126757F_8C22_4332_AE16_6A56D0626CD4_Total_Stocks__QoMo__HorAxisGridlines" hidden="1">FALSE</definedName>
    <definedName name="D126757F_8C22_4332_AE16_6A56D0626CD4_Total_Stocks__QoMo__VerAxisGridlines" hidden="1">FALSE</definedName>
    <definedName name="da" localSheetId="76">#REF!</definedName>
    <definedName name="DA" localSheetId="10">#REF!</definedName>
    <definedName name="da" localSheetId="25">#REF!</definedName>
    <definedName name="da" localSheetId="31">#REF!</definedName>
    <definedName name="da" localSheetId="32">#REF!</definedName>
    <definedName name="da" localSheetId="34">#REF!</definedName>
    <definedName name="da" localSheetId="35">#REF!</definedName>
    <definedName name="da" localSheetId="40">#REF!</definedName>
    <definedName name="da" localSheetId="45">#REF!</definedName>
    <definedName name="da" localSheetId="46">#REF!</definedName>
    <definedName name="da" localSheetId="14">#REF!</definedName>
    <definedName name="da" localSheetId="15">#REF!</definedName>
    <definedName name="da">#REF!</definedName>
    <definedName name="DABA" localSheetId="35">#REF!</definedName>
    <definedName name="DABA">#REF!</definedName>
    <definedName name="DABI" localSheetId="35">#REF!</definedName>
    <definedName name="DABI">#REF!</definedName>
    <definedName name="DABproj">#N/A</definedName>
    <definedName name="DAGproj">#N/A</definedName>
    <definedName name="Daily_Depreciation">'[81]Inter-Bank'!$E$5</definedName>
    <definedName name="DAMU" localSheetId="8">#REF!</definedName>
    <definedName name="DAMU" localSheetId="35">#REF!</definedName>
    <definedName name="DAMU" localSheetId="42">#REF!</definedName>
    <definedName name="DAMU" localSheetId="43">#REF!</definedName>
    <definedName name="DAMU" localSheetId="44">#REF!</definedName>
    <definedName name="DAMU">#REF!</definedName>
    <definedName name="DAperc" localSheetId="8">#REF!</definedName>
    <definedName name="DAperc" localSheetId="35">#REF!</definedName>
    <definedName name="DAperc">#REF!</definedName>
    <definedName name="DAproj">#N/A</definedName>
    <definedName name="DASD">#N/A</definedName>
    <definedName name="DASDB">#N/A</definedName>
    <definedName name="DASDG">#N/A</definedName>
    <definedName name="data" localSheetId="76">#REF!</definedName>
    <definedName name="data" localSheetId="10">[109]DATABANCARIA!$A$3</definedName>
    <definedName name="data" localSheetId="8">#REF!</definedName>
    <definedName name="data" localSheetId="25">#REF!</definedName>
    <definedName name="data" localSheetId="31">#REF!</definedName>
    <definedName name="data" localSheetId="32">#REF!</definedName>
    <definedName name="data" localSheetId="34">#REF!</definedName>
    <definedName name="data" localSheetId="35">#REF!</definedName>
    <definedName name="data" localSheetId="40">#REF!</definedName>
    <definedName name="data" localSheetId="41">#REF!</definedName>
    <definedName name="data" localSheetId="42">#REF!</definedName>
    <definedName name="data" localSheetId="43">#REF!</definedName>
    <definedName name="data" localSheetId="44">#REF!</definedName>
    <definedName name="data" localSheetId="45">#REF!</definedName>
    <definedName name="data" localSheetId="46">#REF!</definedName>
    <definedName name="data" localSheetId="47">#REF!</definedName>
    <definedName name="data" localSheetId="48">#REF!</definedName>
    <definedName name="data" localSheetId="52">#REF!</definedName>
    <definedName name="data" localSheetId="14">#REF!</definedName>
    <definedName name="data" localSheetId="56">#REF!</definedName>
    <definedName name="data" localSheetId="15">#REF!</definedName>
    <definedName name="data" localSheetId="66">#REF!</definedName>
    <definedName name="data">#REF!</definedName>
    <definedName name="data1" localSheetId="76">#REF!</definedName>
    <definedName name="data1" localSheetId="8">#REF!</definedName>
    <definedName name="data1" localSheetId="25">#REF!</definedName>
    <definedName name="data1" localSheetId="31">#REF!</definedName>
    <definedName name="data1" localSheetId="32">#REF!</definedName>
    <definedName name="data1" localSheetId="34">#REF!</definedName>
    <definedName name="data1" localSheetId="35">#REF!</definedName>
    <definedName name="data1" localSheetId="40">#REF!</definedName>
    <definedName name="data1" localSheetId="41">#REF!</definedName>
    <definedName name="data1" localSheetId="42">#REF!</definedName>
    <definedName name="data1" localSheetId="43">#REF!</definedName>
    <definedName name="data1" localSheetId="45">#REF!</definedName>
    <definedName name="data1" localSheetId="46">#REF!</definedName>
    <definedName name="data1" localSheetId="48">#REF!</definedName>
    <definedName name="data1" localSheetId="52">#REF!</definedName>
    <definedName name="data1" localSheetId="14">#REF!</definedName>
    <definedName name="data1" localSheetId="56">#REF!</definedName>
    <definedName name="data1" localSheetId="15">#REF!</definedName>
    <definedName name="data1" localSheetId="66">#REF!</definedName>
    <definedName name="data1">#REF!</definedName>
    <definedName name="Data2" localSheetId="76">#REF!</definedName>
    <definedName name="data2" localSheetId="10">[110]DATABANCARIA!$A$3</definedName>
    <definedName name="Data2" localSheetId="8">#REF!</definedName>
    <definedName name="Data2" localSheetId="25">#REF!</definedName>
    <definedName name="Data2" localSheetId="31">#REF!</definedName>
    <definedName name="Data2" localSheetId="32">#REF!</definedName>
    <definedName name="Data2" localSheetId="34">#REF!</definedName>
    <definedName name="Data2" localSheetId="35">#REF!</definedName>
    <definedName name="Data2" localSheetId="40">#REF!</definedName>
    <definedName name="Data2" localSheetId="41">#REF!</definedName>
    <definedName name="Data2" localSheetId="42">#REF!</definedName>
    <definedName name="Data2" localSheetId="43">#REF!</definedName>
    <definedName name="Data2" localSheetId="44">#REF!</definedName>
    <definedName name="Data2" localSheetId="45">#REF!</definedName>
    <definedName name="Data2" localSheetId="46">#REF!</definedName>
    <definedName name="Data2" localSheetId="47">#REF!</definedName>
    <definedName name="Data2" localSheetId="48">#REF!</definedName>
    <definedName name="Data2" localSheetId="52">#REF!</definedName>
    <definedName name="Data2" localSheetId="14">#REF!</definedName>
    <definedName name="Data2" localSheetId="56">#REF!</definedName>
    <definedName name="Data2" localSheetId="15">#REF!</definedName>
    <definedName name="Data2">#REF!</definedName>
    <definedName name="Database_MI" localSheetId="8">#REF!</definedName>
    <definedName name="Database_MI" localSheetId="35">#REF!</definedName>
    <definedName name="Database_MI">#REF!</definedName>
    <definedName name="dataSeguimiento" localSheetId="25">#REF!</definedName>
    <definedName name="dataSeguimiento" localSheetId="31">#REF!</definedName>
    <definedName name="dataSeguimiento" localSheetId="35">#REF!</definedName>
    <definedName name="dataSeguimiento">#REF!</definedName>
    <definedName name="Dataset" localSheetId="76">#REF!</definedName>
    <definedName name="Dataset" localSheetId="8">#REF!</definedName>
    <definedName name="Dataset" localSheetId="25">#REF!</definedName>
    <definedName name="Dataset" localSheetId="31">#REF!</definedName>
    <definedName name="Dataset" localSheetId="32">#REF!</definedName>
    <definedName name="Dataset" localSheetId="34">#REF!</definedName>
    <definedName name="Dataset" localSheetId="35">#REF!</definedName>
    <definedName name="Dataset" localSheetId="40">#REF!</definedName>
    <definedName name="Dataset" localSheetId="41">#REF!</definedName>
    <definedName name="Dataset" localSheetId="42">#REF!</definedName>
    <definedName name="Dataset" localSheetId="43">#REF!</definedName>
    <definedName name="Dataset" localSheetId="45">#REF!</definedName>
    <definedName name="Dataset" localSheetId="46">#REF!</definedName>
    <definedName name="Dataset" localSheetId="48">#REF!</definedName>
    <definedName name="Dataset" localSheetId="52">#REF!</definedName>
    <definedName name="Dataset" localSheetId="14">#REF!</definedName>
    <definedName name="Dataset" localSheetId="56">#REF!</definedName>
    <definedName name="Dataset" localSheetId="15">#REF!</definedName>
    <definedName name="Dataset">#REF!</definedName>
    <definedName name="datatbl" localSheetId="35">#REF!</definedName>
    <definedName name="datatbl">#REF!</definedName>
    <definedName name="date" localSheetId="10">#REF!</definedName>
    <definedName name="date" localSheetId="25">[111]Tablas!$IV$1:$IV$2</definedName>
    <definedName name="date" localSheetId="31">[112]Tablas!$IV$1:$IV$2</definedName>
    <definedName name="date" localSheetId="40">[113]Tablas!$IV$1:$IV$2</definedName>
    <definedName name="date" localSheetId="45">[113]Tablas!$IV$1:$IV$2</definedName>
    <definedName name="date" localSheetId="46">[113]Tablas!$IV$1:$IV$2</definedName>
    <definedName name="date" localSheetId="14">[111]Tablas!$IV$1:$IV$2</definedName>
    <definedName name="date" localSheetId="15">[111]Tablas!$IV$1:$IV$2</definedName>
    <definedName name="date" localSheetId="66">[112]Tablas!$IV$1:$IV$2</definedName>
    <definedName name="date">[112]Tablas!$IV$1:$IV$2</definedName>
    <definedName name="dates" localSheetId="10">'[114]shared data'!$S$8:$S$155</definedName>
    <definedName name="dates">'[55]shared data'!$S$8:$S$155</definedName>
    <definedName name="DATES_A" localSheetId="10">'[114]shared data'!$D$2:$AC$2</definedName>
    <definedName name="DATES_A">'[55]shared data'!$D$2:$AC$2</definedName>
    <definedName name="dates_w" localSheetId="8">#REF!</definedName>
    <definedName name="dates_w" localSheetId="35">#REF!</definedName>
    <definedName name="dates_w" localSheetId="42">#REF!</definedName>
    <definedName name="dates_w" localSheetId="43">#REF!</definedName>
    <definedName name="dates_w" localSheetId="44">#REF!</definedName>
    <definedName name="dates_w">#REF!</definedName>
    <definedName name="Dates1" localSheetId="76">#REF!</definedName>
    <definedName name="Dates1" localSheetId="8">#REF!</definedName>
    <definedName name="Dates1" localSheetId="25">#REF!</definedName>
    <definedName name="Dates1" localSheetId="31">#REF!</definedName>
    <definedName name="Dates1" localSheetId="32">#REF!</definedName>
    <definedName name="Dates1" localSheetId="34">#REF!</definedName>
    <definedName name="Dates1" localSheetId="35">#REF!</definedName>
    <definedName name="Dates1" localSheetId="40">#REF!</definedName>
    <definedName name="Dates1" localSheetId="43">#REF!</definedName>
    <definedName name="Dates1" localSheetId="45">#REF!</definedName>
    <definedName name="Dates1" localSheetId="46">#REF!</definedName>
    <definedName name="Dates1" localSheetId="52">#REF!</definedName>
    <definedName name="Dates1" localSheetId="14">#REF!</definedName>
    <definedName name="Dates1" localSheetId="15">#REF!</definedName>
    <definedName name="Dates1" localSheetId="66">#REF!</definedName>
    <definedName name="Dates1">#REF!</definedName>
    <definedName name="datesaa" localSheetId="8">#REF!</definedName>
    <definedName name="datesaa" localSheetId="35">#REF!</definedName>
    <definedName name="datesaa">#REF!</definedName>
    <definedName name="datess" localSheetId="35">#REF!</definedName>
    <definedName name="datess">#REF!</definedName>
    <definedName name="DB" localSheetId="76">#REF!</definedName>
    <definedName name="DB" localSheetId="10">[85]Q7!$E$20:$AH$20</definedName>
    <definedName name="DB" localSheetId="8">#REF!</definedName>
    <definedName name="DB" localSheetId="25">#REF!</definedName>
    <definedName name="DB" localSheetId="31">#REF!</definedName>
    <definedName name="DB" localSheetId="32">#REF!</definedName>
    <definedName name="DB" localSheetId="34">#REF!</definedName>
    <definedName name="DB" localSheetId="35">#REF!</definedName>
    <definedName name="DB" localSheetId="40">#REF!</definedName>
    <definedName name="DB" localSheetId="42">#REF!</definedName>
    <definedName name="DB" localSheetId="43">#REF!</definedName>
    <definedName name="DB" localSheetId="44">#REF!</definedName>
    <definedName name="DB" localSheetId="45">#REF!</definedName>
    <definedName name="DB" localSheetId="46">#REF!</definedName>
    <definedName name="DB" localSheetId="47">#REF!</definedName>
    <definedName name="DB" localSheetId="14">#REF!</definedName>
    <definedName name="DB" localSheetId="15">#REF!</definedName>
    <definedName name="DB" localSheetId="66">#REF!</definedName>
    <definedName name="DB">#REF!</definedName>
    <definedName name="DBA" localSheetId="8">#REF!</definedName>
    <definedName name="DBA" localSheetId="35">#REF!</definedName>
    <definedName name="DBA">#REF!</definedName>
    <definedName name="DBI" localSheetId="8">#REF!</definedName>
    <definedName name="DBI" localSheetId="35">#REF!</definedName>
    <definedName name="DBI">#REF!</definedName>
    <definedName name="dbo" localSheetId="76">#REF!</definedName>
    <definedName name="dbo" localSheetId="25">#REF!</definedName>
    <definedName name="dbo" localSheetId="31">#REF!</definedName>
    <definedName name="dbo" localSheetId="32">#REF!</definedName>
    <definedName name="dbo" localSheetId="34">#REF!</definedName>
    <definedName name="dbo" localSheetId="35">#REF!</definedName>
    <definedName name="dbo" localSheetId="40">#REF!</definedName>
    <definedName name="dbo" localSheetId="41">#REF!</definedName>
    <definedName name="dbo" localSheetId="42">#REF!</definedName>
    <definedName name="dbo" localSheetId="43">#REF!</definedName>
    <definedName name="dbo" localSheetId="45">#REF!</definedName>
    <definedName name="dbo" localSheetId="46">#REF!</definedName>
    <definedName name="dbo" localSheetId="48">#REF!</definedName>
    <definedName name="dbo" localSheetId="52">#REF!</definedName>
    <definedName name="dbo" localSheetId="14">#REF!</definedName>
    <definedName name="dbo" localSheetId="56">#REF!</definedName>
    <definedName name="dbo" localSheetId="15">#REF!</definedName>
    <definedName name="dbo">#REF!</definedName>
    <definedName name="DBproj">#N/A</definedName>
    <definedName name="dcc" localSheetId="35">#REF!</definedName>
    <definedName name="dcc">#REF!</definedName>
    <definedName name="dcc98j" localSheetId="8">[31]Programa!#REF!</definedName>
    <definedName name="dcc98j" localSheetId="35">[31]Programa!#REF!</definedName>
    <definedName name="dcc98j">[31]Programa!#REF!</definedName>
    <definedName name="dcc98s" localSheetId="8">#REF!</definedName>
    <definedName name="dcc98s" localSheetId="35">#REF!</definedName>
    <definedName name="dcc98s">#REF!</definedName>
    <definedName name="dd" localSheetId="74" hidden="1">{"Riqfin97",#N/A,FALSE,"Tran";"Riqfinpro",#N/A,FALSE,"Tran"}</definedName>
    <definedName name="dd" localSheetId="76" hidden="1">{"Riqfin97",#N/A,FALSE,"Tran";"Riqfinpro",#N/A,FALSE,"Tran"}</definedName>
    <definedName name="dd" localSheetId="10" hidden="1">{"Riqfin97",#N/A,FALSE,"Tran";"Riqfinpro",#N/A,FALSE,"Tran"}</definedName>
    <definedName name="dd" localSheetId="28" hidden="1">{"Riqfin97",#N/A,FALSE,"Tran";"Riqfinpro",#N/A,FALSE,"Tran"}</definedName>
    <definedName name="dd" localSheetId="8" hidden="1">{"Riqfin97",#N/A,FALSE,"Tran";"Riqfinpro",#N/A,FALSE,"Tran"}</definedName>
    <definedName name="dd" localSheetId="25" hidden="1">{"Riqfin97",#N/A,FALSE,"Tran";"Riqfinpro",#N/A,FALSE,"Tran"}</definedName>
    <definedName name="dd" localSheetId="27" hidden="1">{"Riqfin97",#N/A,FALSE,"Tran";"Riqfinpro",#N/A,FALSE,"Tran"}</definedName>
    <definedName name="dd" localSheetId="29" hidden="1">{"Riqfin97",#N/A,FALSE,"Tran";"Riqfinpro",#N/A,FALSE,"Tran"}</definedName>
    <definedName name="dd" localSheetId="31" hidden="1">{"Riqfin97",#N/A,FALSE,"Tran";"Riqfinpro",#N/A,FALSE,"Tran"}</definedName>
    <definedName name="dd" localSheetId="32" hidden="1">{"Riqfin97",#N/A,FALSE,"Tran";"Riqfinpro",#N/A,FALSE,"Tran"}</definedName>
    <definedName name="dd" localSheetId="34" hidden="1">{"Riqfin97",#N/A,FALSE,"Tran";"Riqfinpro",#N/A,FALSE,"Tran"}</definedName>
    <definedName name="dd" localSheetId="35" hidden="1">{"Riqfin97",#N/A,FALSE,"Tran";"Riqfinpro",#N/A,FALSE,"Tran"}</definedName>
    <definedName name="dd" localSheetId="40" hidden="1">{"Riqfin97",#N/A,FALSE,"Tran";"Riqfinpro",#N/A,FALSE,"Tran"}</definedName>
    <definedName name="dd" localSheetId="41" hidden="1">{"Riqfin97",#N/A,FALSE,"Tran";"Riqfinpro",#N/A,FALSE,"Tran"}</definedName>
    <definedName name="dd" localSheetId="42" hidden="1">{"Riqfin97",#N/A,FALSE,"Tran";"Riqfinpro",#N/A,FALSE,"Tran"}</definedName>
    <definedName name="dd" localSheetId="43" hidden="1">{"Riqfin97",#N/A,FALSE,"Tran";"Riqfinpro",#N/A,FALSE,"Tran"}</definedName>
    <definedName name="dd" localSheetId="44" hidden="1">{"Riqfin97",#N/A,FALSE,"Tran";"Riqfinpro",#N/A,FALSE,"Tran"}</definedName>
    <definedName name="dd" localSheetId="45" hidden="1">{"Riqfin97",#N/A,FALSE,"Tran";"Riqfinpro",#N/A,FALSE,"Tran"}</definedName>
    <definedName name="dd" localSheetId="46" hidden="1">{"Riqfin97",#N/A,FALSE,"Tran";"Riqfinpro",#N/A,FALSE,"Tran"}</definedName>
    <definedName name="dd" localSheetId="47" hidden="1">{"Riqfin97",#N/A,FALSE,"Tran";"Riqfinpro",#N/A,FALSE,"Tran"}</definedName>
    <definedName name="dd" localSheetId="48" hidden="1">{"Riqfin97",#N/A,FALSE,"Tran";"Riqfinpro",#N/A,FALSE,"Tran"}</definedName>
    <definedName name="dd" localSheetId="52" hidden="1">{"Riqfin97",#N/A,FALSE,"Tran";"Riqfinpro",#N/A,FALSE,"Tran"}</definedName>
    <definedName name="dd" localSheetId="14" hidden="1">{"Riqfin97",#N/A,FALSE,"Tran";"Riqfinpro",#N/A,FALSE,"Tran"}</definedName>
    <definedName name="dd" localSheetId="56" hidden="1">{"Riqfin97",#N/A,FALSE,"Tran";"Riqfinpro",#N/A,FALSE,"Tran"}</definedName>
    <definedName name="dd" localSheetId="60" hidden="1">{"Riqfin97",#N/A,FALSE,"Tran";"Riqfinpro",#N/A,FALSE,"Tran"}</definedName>
    <definedName name="dd" localSheetId="62" hidden="1">{"Riqfin97",#N/A,FALSE,"Tran";"Riqfinpro",#N/A,FALSE,"Tran"}</definedName>
    <definedName name="dd" localSheetId="15" hidden="1">{"Riqfin97",#N/A,FALSE,"Tran";"Riqfinpro",#N/A,FALSE,"Tran"}</definedName>
    <definedName name="dd" localSheetId="64" hidden="1">{"Riqfin97",#N/A,FALSE,"Tran";"Riqfinpro",#N/A,FALSE,"Tran"}</definedName>
    <definedName name="dd" localSheetId="66" hidden="1">{"Riqfin97",#N/A,FALSE,"Tran";"Riqfinpro",#N/A,FALSE,"Tran"}</definedName>
    <definedName name="dd" localSheetId="16" hidden="1">{"Riqfin97",#N/A,FALSE,"Tran";"Riqfinpro",#N/A,FALSE,"Tran"}</definedName>
    <definedName name="dd" hidden="1">{"Riqfin97",#N/A,FALSE,"Tran";"Riqfinpro",#N/A,FALSE,"Tran"}</definedName>
    <definedName name="DD__Charts_area" localSheetId="35">#REF!</definedName>
    <definedName name="DD__Charts_area">#REF!</definedName>
    <definedName name="DD__GDI" localSheetId="35">#REF!</definedName>
    <definedName name="DD__GDI">#REF!</definedName>
    <definedName name="DD__GDP_real_by_sector_of_origin" localSheetId="35">#REF!</definedName>
    <definedName name="DD__GDP_real_by_sector_of_origin">#REF!</definedName>
    <definedName name="DD__Labor_Productivity" localSheetId="35">#REF!</definedName>
    <definedName name="DD__Labor_Productivity">#REF!</definedName>
    <definedName name="DD__National_Accounts_at_1958_prices_" localSheetId="35">#REF!</definedName>
    <definedName name="DD__National_Accounts_at_1958_prices_">#REF!</definedName>
    <definedName name="DD__National_Accounts_at_Current_Prices" localSheetId="35">#REF!</definedName>
    <definedName name="DD__National_Accounts_at_Current_Prices">#REF!</definedName>
    <definedName name="DD__National_Accounts_Deflators" localSheetId="35">#REF!</definedName>
    <definedName name="DD__National_Accounts_Deflators">#REF!</definedName>
    <definedName name="DD__Prices_CPI_all_items" localSheetId="35">#REF!</definedName>
    <definedName name="DD__Prices_CPI_all_items">#REF!</definedName>
    <definedName name="DD__Prices_CPI_by_components" localSheetId="35">#REF!</definedName>
    <definedName name="DD__Prices_CPI_by_components">#REF!</definedName>
    <definedName name="DD__Prices_Wage_Indicators" localSheetId="35">#REF!</definedName>
    <definedName name="DD__Prices_Wage_Indicators">#REF!</definedName>
    <definedName name="DD__Selected_Agricultural_Sector_Statistics" localSheetId="35">#REF!</definedName>
    <definedName name="DD__Selected_Agricultural_Sector_Statistics">#REF!</definedName>
    <definedName name="DD__Selected_Agricultural_Sector_Statistics__concluded" localSheetId="35">#REF!</definedName>
    <definedName name="DD__Selected_Agricultural_Sector_Statistics__concluded">#REF!</definedName>
    <definedName name="DD_Index_of_employment" localSheetId="35">#REF!</definedName>
    <definedName name="DD_Index_of_employment">#REF!</definedName>
    <definedName name="DD_Indicators_of_emp_wages_ulc" localSheetId="35">#REF!</definedName>
    <definedName name="DD_Indicators_of_emp_wages_ulc">#REF!</definedName>
    <definedName name="DD_Labor_Productivity" localSheetId="35">#REF!</definedName>
    <definedName name="DD_Labor_Productivity">#REF!</definedName>
    <definedName name="DDD" localSheetId="76">#REF!</definedName>
    <definedName name="ddd" localSheetId="10" hidden="1">{"bop94-99",#N/A,FALSE,"BOP";"bgdp94-99",#N/A,FALSE,"BOPGDP";"exp94-99",#N/A,FALSE,"EXP";"imp94-99",#N/A,FALSE,"IMP";"tt9499",#N/A,FALSE,"TT";"ss94-99",#N/A,FALSE,"SERV";"tran94-99",#N/A,FALSE,"TRAN";"dis95-98",#N/A,FALSE,"DISB";"amor94-99",#N/A,FALSE,"AMOR";"int94-98",#N/A,FALSE,"INT";"debt94-99",#N/A,FALSE,"DEBT"}</definedName>
    <definedName name="DDD" localSheetId="25">#REF!</definedName>
    <definedName name="DDD" localSheetId="31">#REF!</definedName>
    <definedName name="DDD" localSheetId="32">#REF!</definedName>
    <definedName name="DDD" localSheetId="34">#REF!</definedName>
    <definedName name="DDD" localSheetId="35">#REF!</definedName>
    <definedName name="DDD" localSheetId="40">#REF!</definedName>
    <definedName name="DDD" localSheetId="41">#REF!</definedName>
    <definedName name="DDD" localSheetId="42">#REF!</definedName>
    <definedName name="DDD" localSheetId="43">#REF!</definedName>
    <definedName name="DDD" localSheetId="45">#REF!</definedName>
    <definedName name="DDD" localSheetId="46">#REF!</definedName>
    <definedName name="DDD" localSheetId="47">#REF!</definedName>
    <definedName name="DDD" localSheetId="48">#REF!</definedName>
    <definedName name="DDD" localSheetId="52">#REF!</definedName>
    <definedName name="DDD" localSheetId="14">#REF!</definedName>
    <definedName name="DDD" localSheetId="56">#REF!</definedName>
    <definedName name="DDD" localSheetId="15">#REF!</definedName>
    <definedName name="DDD" localSheetId="66">#REF!</definedName>
    <definedName name="DDD">#REF!</definedName>
    <definedName name="dddd" localSheetId="74" hidden="1">{"Minpmon",#N/A,FALSE,"Monthinput"}</definedName>
    <definedName name="dddd" localSheetId="76" hidden="1">{"Minpmon",#N/A,FALSE,"Monthinput"}</definedName>
    <definedName name="dddd" localSheetId="10" hidden="1">{"Minpmon",#N/A,FALSE,"Monthinput"}</definedName>
    <definedName name="dddd" localSheetId="28" hidden="1">{"Minpmon",#N/A,FALSE,"Monthinput"}</definedName>
    <definedName name="dddd" localSheetId="8" hidden="1">{"Minpmon",#N/A,FALSE,"Monthinput"}</definedName>
    <definedName name="dddd" localSheetId="25" hidden="1">{"Minpmon",#N/A,FALSE,"Monthinput"}</definedName>
    <definedName name="dddd" localSheetId="27" hidden="1">{"Minpmon",#N/A,FALSE,"Monthinput"}</definedName>
    <definedName name="dddd" localSheetId="29" hidden="1">{"Minpmon",#N/A,FALSE,"Monthinput"}</definedName>
    <definedName name="dddd" localSheetId="31" hidden="1">{"Minpmon",#N/A,FALSE,"Monthinput"}</definedName>
    <definedName name="dddd" localSheetId="32" hidden="1">{"Minpmon",#N/A,FALSE,"Monthinput"}</definedName>
    <definedName name="dddd" localSheetId="34" hidden="1">{"Minpmon",#N/A,FALSE,"Monthinput"}</definedName>
    <definedName name="dddd" localSheetId="35" hidden="1">{"Minpmon",#N/A,FALSE,"Monthinput"}</definedName>
    <definedName name="dddd" localSheetId="40" hidden="1">{"Minpmon",#N/A,FALSE,"Monthinput"}</definedName>
    <definedName name="dddd" localSheetId="41" hidden="1">{"Minpmon",#N/A,FALSE,"Monthinput"}</definedName>
    <definedName name="dddd" localSheetId="42" hidden="1">{"Minpmon",#N/A,FALSE,"Monthinput"}</definedName>
    <definedName name="dddd" localSheetId="43" hidden="1">{"Minpmon",#N/A,FALSE,"Monthinput"}</definedName>
    <definedName name="dddd" localSheetId="44" hidden="1">{"Minpmon",#N/A,FALSE,"Monthinput"}</definedName>
    <definedName name="dddd" localSheetId="45" hidden="1">{"Minpmon",#N/A,FALSE,"Monthinput"}</definedName>
    <definedName name="dddd" localSheetId="46" hidden="1">{"Minpmon",#N/A,FALSE,"Monthinput"}</definedName>
    <definedName name="dddd" localSheetId="47" hidden="1">{"Minpmon",#N/A,FALSE,"Monthinput"}</definedName>
    <definedName name="dddd" localSheetId="48" hidden="1">{"Minpmon",#N/A,FALSE,"Monthinput"}</definedName>
    <definedName name="dddd" localSheetId="52" hidden="1">{"Minpmon",#N/A,FALSE,"Monthinput"}</definedName>
    <definedName name="dddd" localSheetId="14" hidden="1">{"Minpmon",#N/A,FALSE,"Monthinput"}</definedName>
    <definedName name="dddd" localSheetId="56" hidden="1">{"Minpmon",#N/A,FALSE,"Monthinput"}</definedName>
    <definedName name="dddd" localSheetId="60" hidden="1">{"Minpmon",#N/A,FALSE,"Monthinput"}</definedName>
    <definedName name="dddd" localSheetId="62" hidden="1">{"Minpmon",#N/A,FALSE,"Monthinput"}</definedName>
    <definedName name="dddd" localSheetId="15" hidden="1">{"Minpmon",#N/A,FALSE,"Monthinput"}</definedName>
    <definedName name="dddd" localSheetId="64" hidden="1">{"Minpmon",#N/A,FALSE,"Monthinput"}</definedName>
    <definedName name="dddd" localSheetId="66" hidden="1">{"Minpmon",#N/A,FALSE,"Monthinput"}</definedName>
    <definedName name="dddd" localSheetId="16" hidden="1">{"Minpmon",#N/A,FALSE,"Monthinput"}</definedName>
    <definedName name="dddd" hidden="1">{"Minpmon",#N/A,FALSE,"Monthinput"}</definedName>
    <definedName name="dddddd" localSheetId="74" hidden="1">{"Tab1",#N/A,FALSE,"P";"Tab2",#N/A,FALSE,"P"}</definedName>
    <definedName name="dddddd" localSheetId="76" hidden="1">{"Tab1",#N/A,FALSE,"P";"Tab2",#N/A,FALSE,"P"}</definedName>
    <definedName name="dddddd" localSheetId="10" hidden="1">{"Tab1",#N/A,FALSE,"P";"Tab2",#N/A,FALSE,"P"}</definedName>
    <definedName name="dddddd" localSheetId="28" hidden="1">{"Tab1",#N/A,FALSE,"P";"Tab2",#N/A,FALSE,"P"}</definedName>
    <definedName name="dddddd" localSheetId="8" hidden="1">{"Tab1",#N/A,FALSE,"P";"Tab2",#N/A,FALSE,"P"}</definedName>
    <definedName name="dddddd" localSheetId="25" hidden="1">{"Tab1",#N/A,FALSE,"P";"Tab2",#N/A,FALSE,"P"}</definedName>
    <definedName name="dddddd" localSheetId="27" hidden="1">{"Tab1",#N/A,FALSE,"P";"Tab2",#N/A,FALSE,"P"}</definedName>
    <definedName name="dddddd" localSheetId="29" hidden="1">{"Tab1",#N/A,FALSE,"P";"Tab2",#N/A,FALSE,"P"}</definedName>
    <definedName name="dddddd" localSheetId="31" hidden="1">{"Tab1",#N/A,FALSE,"P";"Tab2",#N/A,FALSE,"P"}</definedName>
    <definedName name="dddddd" localSheetId="32" hidden="1">{"Tab1",#N/A,FALSE,"P";"Tab2",#N/A,FALSE,"P"}</definedName>
    <definedName name="dddddd" localSheetId="34" hidden="1">{"Tab1",#N/A,FALSE,"P";"Tab2",#N/A,FALSE,"P"}</definedName>
    <definedName name="dddddd" localSheetId="35" hidden="1">{"Tab1",#N/A,FALSE,"P";"Tab2",#N/A,FALSE,"P"}</definedName>
    <definedName name="dddddd" localSheetId="40" hidden="1">{"Tab1",#N/A,FALSE,"P";"Tab2",#N/A,FALSE,"P"}</definedName>
    <definedName name="dddddd" localSheetId="41" hidden="1">{"Tab1",#N/A,FALSE,"P";"Tab2",#N/A,FALSE,"P"}</definedName>
    <definedName name="dddddd" localSheetId="42" hidden="1">{"Tab1",#N/A,FALSE,"P";"Tab2",#N/A,FALSE,"P"}</definedName>
    <definedName name="dddddd" localSheetId="43" hidden="1">{"Tab1",#N/A,FALSE,"P";"Tab2",#N/A,FALSE,"P"}</definedName>
    <definedName name="dddddd" localSheetId="44" hidden="1">{"Tab1",#N/A,FALSE,"P";"Tab2",#N/A,FALSE,"P"}</definedName>
    <definedName name="dddddd" localSheetId="45" hidden="1">{"Tab1",#N/A,FALSE,"P";"Tab2",#N/A,FALSE,"P"}</definedName>
    <definedName name="dddddd" localSheetId="46" hidden="1">{"Tab1",#N/A,FALSE,"P";"Tab2",#N/A,FALSE,"P"}</definedName>
    <definedName name="dddddd" localSheetId="47" hidden="1">{"Tab1",#N/A,FALSE,"P";"Tab2",#N/A,FALSE,"P"}</definedName>
    <definedName name="dddddd" localSheetId="48" hidden="1">{"Tab1",#N/A,FALSE,"P";"Tab2",#N/A,FALSE,"P"}</definedName>
    <definedName name="dddddd" localSheetId="52" hidden="1">{"Tab1",#N/A,FALSE,"P";"Tab2",#N/A,FALSE,"P"}</definedName>
    <definedName name="dddddd" localSheetId="14" hidden="1">{"Tab1",#N/A,FALSE,"P";"Tab2",#N/A,FALSE,"P"}</definedName>
    <definedName name="dddddd" localSheetId="56" hidden="1">{"Tab1",#N/A,FALSE,"P";"Tab2",#N/A,FALSE,"P"}</definedName>
    <definedName name="dddddd" localSheetId="60" hidden="1">{"Tab1",#N/A,FALSE,"P";"Tab2",#N/A,FALSE,"P"}</definedName>
    <definedName name="dddddd" localSheetId="62" hidden="1">{"Tab1",#N/A,FALSE,"P";"Tab2",#N/A,FALSE,"P"}</definedName>
    <definedName name="dddddd" localSheetId="15" hidden="1">{"Tab1",#N/A,FALSE,"P";"Tab2",#N/A,FALSE,"P"}</definedName>
    <definedName name="dddddd" localSheetId="64" hidden="1">{"Tab1",#N/A,FALSE,"P";"Tab2",#N/A,FALSE,"P"}</definedName>
    <definedName name="dddddd" localSheetId="66" hidden="1">{"Tab1",#N/A,FALSE,"P";"Tab2",#N/A,FALSE,"P"}</definedName>
    <definedName name="dddddd" localSheetId="16" hidden="1">{"Tab1",#N/A,FALSE,"P";"Tab2",#N/A,FALSE,"P"}</definedName>
    <definedName name="dddddd" hidden="1">{"Tab1",#N/A,FALSE,"P";"Tab2",#N/A,FALSE,"P"}</definedName>
    <definedName name="ddgdg" localSheetId="76" hidden="1">#REF!</definedName>
    <definedName name="ddgdg" localSheetId="8" hidden="1">#REF!</definedName>
    <definedName name="ddgdg" localSheetId="25" hidden="1">#REF!</definedName>
    <definedName name="ddgdg" localSheetId="31" hidden="1">#REF!</definedName>
    <definedName name="ddgdg" localSheetId="32" hidden="1">#REF!</definedName>
    <definedName name="ddgdg" localSheetId="34" hidden="1">#REF!</definedName>
    <definedName name="ddgdg" localSheetId="35" hidden="1">#REF!</definedName>
    <definedName name="ddgdg" localSheetId="40" hidden="1">#REF!</definedName>
    <definedName name="ddgdg" localSheetId="41" hidden="1">#REF!</definedName>
    <definedName name="ddgdg" localSheetId="42" hidden="1">#REF!</definedName>
    <definedName name="ddgdg" localSheetId="43" hidden="1">#REF!</definedName>
    <definedName name="ddgdg" localSheetId="45" hidden="1">#REF!</definedName>
    <definedName name="ddgdg" localSheetId="46" hidden="1">#REF!</definedName>
    <definedName name="ddgdg" localSheetId="48" hidden="1">#REF!</definedName>
    <definedName name="ddgdg" localSheetId="52" hidden="1">#REF!</definedName>
    <definedName name="ddgdg" localSheetId="14" hidden="1">#REF!</definedName>
    <definedName name="ddgdg" localSheetId="56" hidden="1">#REF!</definedName>
    <definedName name="ddgdg" localSheetId="15" hidden="1">#REF!</definedName>
    <definedName name="ddgdg" localSheetId="66" hidden="1">#REF!</definedName>
    <definedName name="ddgdg" hidden="1">#REF!</definedName>
    <definedName name="DDR" localSheetId="8">#REF!</definedName>
    <definedName name="DDR" localSheetId="35">#REF!</definedName>
    <definedName name="DDR">#REF!</definedName>
    <definedName name="DDRBA" localSheetId="8">#REF!</definedName>
    <definedName name="DDRBA" localSheetId="35">#REF!</definedName>
    <definedName name="DDRBA">#REF!</definedName>
    <definedName name="Deal_Date">'[81]Inter-Bank'!$B$5</definedName>
    <definedName name="DEBRIEF" localSheetId="76">#REF!</definedName>
    <definedName name="DEBRIEF" localSheetId="8">#REF!</definedName>
    <definedName name="DEBRIEF" localSheetId="25">#REF!</definedName>
    <definedName name="DEBRIEF" localSheetId="31">#REF!</definedName>
    <definedName name="DEBRIEF" localSheetId="32">#REF!</definedName>
    <definedName name="DEBRIEF" localSheetId="34">#REF!</definedName>
    <definedName name="DEBRIEF" localSheetId="35">#REF!</definedName>
    <definedName name="DEBRIEF" localSheetId="40">#REF!</definedName>
    <definedName name="DEBRIEF" localSheetId="43">#REF!</definedName>
    <definedName name="DEBRIEF" localSheetId="45">#REF!</definedName>
    <definedName name="DEBRIEF" localSheetId="46">#REF!</definedName>
    <definedName name="DEBRIEF" localSheetId="52">#REF!</definedName>
    <definedName name="DEBRIEF" localSheetId="14">#REF!</definedName>
    <definedName name="DEBRIEF" localSheetId="15">#REF!</definedName>
    <definedName name="DEBRIEF" localSheetId="66">#REF!</definedName>
    <definedName name="DEBRIEF">#REF!</definedName>
    <definedName name="DEBT" localSheetId="76">#REF!</definedName>
    <definedName name="debt" localSheetId="10">#REF!</definedName>
    <definedName name="DEBT" localSheetId="8">#REF!</definedName>
    <definedName name="DEBT" localSheetId="25">#REF!</definedName>
    <definedName name="DEBT" localSheetId="31">#REF!</definedName>
    <definedName name="DEBT" localSheetId="32">#REF!</definedName>
    <definedName name="DEBT" localSheetId="34">#REF!</definedName>
    <definedName name="DEBT" localSheetId="35">#REF!</definedName>
    <definedName name="DEBT" localSheetId="40">#REF!</definedName>
    <definedName name="DEBT" localSheetId="41">#REF!</definedName>
    <definedName name="DEBT" localSheetId="42">#REF!</definedName>
    <definedName name="DEBT" localSheetId="43">#REF!</definedName>
    <definedName name="DEBT" localSheetId="45">#REF!</definedName>
    <definedName name="DEBT" localSheetId="46">#REF!</definedName>
    <definedName name="DEBT" localSheetId="48">#REF!</definedName>
    <definedName name="DEBT" localSheetId="52">#REF!</definedName>
    <definedName name="DEBT" localSheetId="14">#REF!</definedName>
    <definedName name="DEBT" localSheetId="56">#REF!</definedName>
    <definedName name="DEBT" localSheetId="15">#REF!</definedName>
    <definedName name="DEBT" localSheetId="66">#REF!</definedName>
    <definedName name="DEBT">#REF!</definedName>
    <definedName name="DEBT_NEW" localSheetId="8">[71]Debt!#REF!</definedName>
    <definedName name="DEBT_NEW">[71]Debt!#REF!</definedName>
    <definedName name="DEBT_OLD" localSheetId="8">[71]Debt!#REF!</definedName>
    <definedName name="DEBT_OLD">[71]Debt!#REF!</definedName>
    <definedName name="DEBT_TOT" localSheetId="8">[71]Debt!#REF!</definedName>
    <definedName name="DEBT_TOT">[71]Debt!#REF!</definedName>
    <definedName name="DEBT1" localSheetId="8">#REF!</definedName>
    <definedName name="DEBT1" localSheetId="35">#REF!</definedName>
    <definedName name="DEBT1" localSheetId="42">#REF!</definedName>
    <definedName name="DEBT1" localSheetId="43">#REF!</definedName>
    <definedName name="DEBT1" localSheetId="44">#REF!</definedName>
    <definedName name="DEBT1">#REF!</definedName>
    <definedName name="DEBT10" localSheetId="8">#REF!</definedName>
    <definedName name="DEBT10" localSheetId="35">#REF!</definedName>
    <definedName name="DEBT10">#REF!</definedName>
    <definedName name="DEBT11" localSheetId="8">#REF!</definedName>
    <definedName name="DEBT11" localSheetId="35">#REF!</definedName>
    <definedName name="DEBT11">#REF!</definedName>
    <definedName name="DEBT12" localSheetId="35">#REF!</definedName>
    <definedName name="DEBT12">#REF!</definedName>
    <definedName name="DEBT13" localSheetId="35">#REF!</definedName>
    <definedName name="DEBT13">#REF!</definedName>
    <definedName name="DEBT14" localSheetId="35">#REF!</definedName>
    <definedName name="DEBT14">#REF!</definedName>
    <definedName name="DEBT15" localSheetId="35">#REF!</definedName>
    <definedName name="DEBT15">#REF!</definedName>
    <definedName name="DEBT16" localSheetId="35">#REF!</definedName>
    <definedName name="DEBT16">#REF!</definedName>
    <definedName name="DEBT2" localSheetId="35">#REF!</definedName>
    <definedName name="DEBT2">#REF!</definedName>
    <definedName name="DEBT3" localSheetId="35">#REF!</definedName>
    <definedName name="DEBT3">#REF!</definedName>
    <definedName name="DEBT4" localSheetId="35">#REF!</definedName>
    <definedName name="DEBT4">#REF!</definedName>
    <definedName name="DEBT5" localSheetId="35">#REF!</definedName>
    <definedName name="DEBT5">#REF!</definedName>
    <definedName name="DEBT6" localSheetId="35">#REF!</definedName>
    <definedName name="DEBT6">#REF!</definedName>
    <definedName name="DEBT7" localSheetId="35">#REF!</definedName>
    <definedName name="DEBT7">#REF!</definedName>
    <definedName name="DEBT8" localSheetId="35">#REF!</definedName>
    <definedName name="DEBT8">#REF!</definedName>
    <definedName name="DEBT9" localSheetId="35">#REF!</definedName>
    <definedName name="DEBT9">#REF!</definedName>
    <definedName name="defesti" localSheetId="35">#REF!</definedName>
    <definedName name="defesti">#REF!</definedName>
    <definedName name="deficit" localSheetId="35">#REF!</definedName>
    <definedName name="deficit">#REF!</definedName>
    <definedName name="DEFICIT98" localSheetId="35">#REF!</definedName>
    <definedName name="DEFICIT98">#REF!</definedName>
    <definedName name="DEFICIT99" localSheetId="35">#REF!</definedName>
    <definedName name="DEFICIT99">#REF!</definedName>
    <definedName name="DEFL" localSheetId="76">#REF!</definedName>
    <definedName name="DEFL" localSheetId="25">#REF!</definedName>
    <definedName name="DEFL" localSheetId="31">#REF!</definedName>
    <definedName name="DEFL" localSheetId="32">#REF!</definedName>
    <definedName name="DEFL" localSheetId="34">#REF!</definedName>
    <definedName name="DEFL" localSheetId="35">#REF!</definedName>
    <definedName name="DEFL" localSheetId="40">#REF!</definedName>
    <definedName name="DEFL" localSheetId="45">#REF!</definedName>
    <definedName name="DEFL" localSheetId="46">#REF!</definedName>
    <definedName name="DEFL" localSheetId="14">#REF!</definedName>
    <definedName name="DEFL" localSheetId="15">#REF!</definedName>
    <definedName name="DEFL">#REF!</definedName>
    <definedName name="DEG" localSheetId="76">#REF!</definedName>
    <definedName name="DEG" localSheetId="25">#REF!</definedName>
    <definedName name="DEG" localSheetId="31">#REF!</definedName>
    <definedName name="DEG" localSheetId="32">#REF!</definedName>
    <definedName name="DEG" localSheetId="34">#REF!</definedName>
    <definedName name="DEG" localSheetId="35">#REF!</definedName>
    <definedName name="DEG" localSheetId="40">#REF!</definedName>
    <definedName name="DEG" localSheetId="41">#REF!</definedName>
    <definedName name="DEG" localSheetId="42">#REF!</definedName>
    <definedName name="DEG" localSheetId="43">#REF!</definedName>
    <definedName name="DEG" localSheetId="45">#REF!</definedName>
    <definedName name="DEG" localSheetId="46">#REF!</definedName>
    <definedName name="DEG" localSheetId="48">#REF!</definedName>
    <definedName name="DEG" localSheetId="52">#REF!</definedName>
    <definedName name="DEG" localSheetId="14">#REF!</definedName>
    <definedName name="DEG" localSheetId="56">#REF!</definedName>
    <definedName name="DEG" localSheetId="15">#REF!</definedName>
    <definedName name="DEG">#REF!</definedName>
    <definedName name="DEM">[64]CIRRs!$C$84</definedName>
    <definedName name="DEMEURO" localSheetId="76">#REF!</definedName>
    <definedName name="DEMEURO" localSheetId="10">#REF!</definedName>
    <definedName name="DEMEURO" localSheetId="8">#REF!</definedName>
    <definedName name="DEMEURO" localSheetId="25">#REF!</definedName>
    <definedName name="DEMEURO" localSheetId="31">#REF!</definedName>
    <definedName name="DEMEURO" localSheetId="32">#REF!</definedName>
    <definedName name="DEMEURO" localSheetId="34">#REF!</definedName>
    <definedName name="DEMEURO" localSheetId="35">#REF!</definedName>
    <definedName name="DEMEURO" localSheetId="40">#REF!</definedName>
    <definedName name="DEMEURO" localSheetId="41">#REF!</definedName>
    <definedName name="DEMEURO" localSheetId="42">#REF!</definedName>
    <definedName name="DEMEURO" localSheetId="43">#REF!</definedName>
    <definedName name="DEMEURO" localSheetId="45">#REF!</definedName>
    <definedName name="DEMEURO" localSheetId="46">#REF!</definedName>
    <definedName name="DEMEURO" localSheetId="48">#REF!</definedName>
    <definedName name="DEMEURO" localSheetId="52">#REF!</definedName>
    <definedName name="DEMEURO" localSheetId="14">#REF!</definedName>
    <definedName name="DEMEURO" localSheetId="56">#REF!</definedName>
    <definedName name="DEMEURO" localSheetId="15">#REF!</definedName>
    <definedName name="DEMEURO">#REF!</definedName>
    <definedName name="Denmark_wt">'[80]OECD wgt'!$B$17</definedName>
    <definedName name="Department" localSheetId="8">'[97]Exchange Rate chart'!#REF!</definedName>
    <definedName name="Department" localSheetId="35">'[97]Exchange Rate chart'!#REF!</definedName>
    <definedName name="Department">'[97]Exchange Rate chart'!#REF!</definedName>
    <definedName name="DependenciaBrecha">[115]ROE!$B$136</definedName>
    <definedName name="DependenciaBrecha2" localSheetId="8">[116]ROE!$B$136</definedName>
    <definedName name="DependenciaBrecha2">[116]ROE!$B$136</definedName>
    <definedName name="DependenciaSpread">[115]ROE!$B$134</definedName>
    <definedName name="DependenciaSpread2" localSheetId="8">[116]ROE!$B$134</definedName>
    <definedName name="DependenciaSpread2">[116]ROE!$B$134</definedName>
    <definedName name="der" localSheetId="74" hidden="1">{"Tab1",#N/A,FALSE,"P";"Tab2",#N/A,FALSE,"P"}</definedName>
    <definedName name="der" localSheetId="76" hidden="1">{"Tab1",#N/A,FALSE,"P";"Tab2",#N/A,FALSE,"P"}</definedName>
    <definedName name="der" localSheetId="10" hidden="1">{"Tab1",#N/A,FALSE,"P";"Tab2",#N/A,FALSE,"P"}</definedName>
    <definedName name="der" localSheetId="28" hidden="1">{"Tab1",#N/A,FALSE,"P";"Tab2",#N/A,FALSE,"P"}</definedName>
    <definedName name="der" localSheetId="8" hidden="1">{"Tab1",#N/A,FALSE,"P";"Tab2",#N/A,FALSE,"P"}</definedName>
    <definedName name="der" localSheetId="25" hidden="1">{"Tab1",#N/A,FALSE,"P";"Tab2",#N/A,FALSE,"P"}</definedName>
    <definedName name="der" localSheetId="27" hidden="1">{"Tab1",#N/A,FALSE,"P";"Tab2",#N/A,FALSE,"P"}</definedName>
    <definedName name="der" localSheetId="29" hidden="1">{"Tab1",#N/A,FALSE,"P";"Tab2",#N/A,FALSE,"P"}</definedName>
    <definedName name="der" localSheetId="31" hidden="1">{"Tab1",#N/A,FALSE,"P";"Tab2",#N/A,FALSE,"P"}</definedName>
    <definedName name="der" localSheetId="32" hidden="1">{"Tab1",#N/A,FALSE,"P";"Tab2",#N/A,FALSE,"P"}</definedName>
    <definedName name="der" localSheetId="34" hidden="1">{"Tab1",#N/A,FALSE,"P";"Tab2",#N/A,FALSE,"P"}</definedName>
    <definedName name="der" localSheetId="35" hidden="1">{"Tab1",#N/A,FALSE,"P";"Tab2",#N/A,FALSE,"P"}</definedName>
    <definedName name="der" localSheetId="40" hidden="1">{"Tab1",#N/A,FALSE,"P";"Tab2",#N/A,FALSE,"P"}</definedName>
    <definedName name="der" localSheetId="41" hidden="1">{"Tab1",#N/A,FALSE,"P";"Tab2",#N/A,FALSE,"P"}</definedName>
    <definedName name="der" localSheetId="42" hidden="1">{"Tab1",#N/A,FALSE,"P";"Tab2",#N/A,FALSE,"P"}</definedName>
    <definedName name="der" localSheetId="43" hidden="1">{"Tab1",#N/A,FALSE,"P";"Tab2",#N/A,FALSE,"P"}</definedName>
    <definedName name="der" localSheetId="44" hidden="1">{"Tab1",#N/A,FALSE,"P";"Tab2",#N/A,FALSE,"P"}</definedName>
    <definedName name="der" localSheetId="45" hidden="1">{"Tab1",#N/A,FALSE,"P";"Tab2",#N/A,FALSE,"P"}</definedName>
    <definedName name="der" localSheetId="46" hidden="1">{"Tab1",#N/A,FALSE,"P";"Tab2",#N/A,FALSE,"P"}</definedName>
    <definedName name="der" localSheetId="47" hidden="1">{"Tab1",#N/A,FALSE,"P";"Tab2",#N/A,FALSE,"P"}</definedName>
    <definedName name="der" localSheetId="48" hidden="1">{"Tab1",#N/A,FALSE,"P";"Tab2",#N/A,FALSE,"P"}</definedName>
    <definedName name="der" localSheetId="52" hidden="1">{"Tab1",#N/A,FALSE,"P";"Tab2",#N/A,FALSE,"P"}</definedName>
    <definedName name="der" localSheetId="14" hidden="1">{"Tab1",#N/A,FALSE,"P";"Tab2",#N/A,FALSE,"P"}</definedName>
    <definedName name="der" localSheetId="56" hidden="1">{"Tab1",#N/A,FALSE,"P";"Tab2",#N/A,FALSE,"P"}</definedName>
    <definedName name="der" localSheetId="60" hidden="1">{"Tab1",#N/A,FALSE,"P";"Tab2",#N/A,FALSE,"P"}</definedName>
    <definedName name="der" localSheetId="62" hidden="1">{"Tab1",#N/A,FALSE,"P";"Tab2",#N/A,FALSE,"P"}</definedName>
    <definedName name="der" localSheetId="15" hidden="1">{"Tab1",#N/A,FALSE,"P";"Tab2",#N/A,FALSE,"P"}</definedName>
    <definedName name="der" localSheetId="64" hidden="1">{"Tab1",#N/A,FALSE,"P";"Tab2",#N/A,FALSE,"P"}</definedName>
    <definedName name="der" localSheetId="66" hidden="1">{"Tab1",#N/A,FALSE,"P";"Tab2",#N/A,FALSE,"P"}</definedName>
    <definedName name="der" localSheetId="16" hidden="1">{"Tab1",#N/A,FALSE,"P";"Tab2",#N/A,FALSE,"P"}</definedName>
    <definedName name="der" hidden="1">{"Tab1",#N/A,FALSE,"P";"Tab2",#N/A,FALSE,"P"}</definedName>
    <definedName name="DES" localSheetId="8">#REF!</definedName>
    <definedName name="DES" localSheetId="25">#REF!</definedName>
    <definedName name="DES" localSheetId="31">#REF!</definedName>
    <definedName name="DES" localSheetId="32">#REF!</definedName>
    <definedName name="DES" localSheetId="34">#REF!</definedName>
    <definedName name="DES" localSheetId="35">#REF!</definedName>
    <definedName name="DES" localSheetId="47">#REF!</definedName>
    <definedName name="DES" localSheetId="14">#REF!</definedName>
    <definedName name="DES" localSheetId="15">#REF!</definedName>
    <definedName name="DES" localSheetId="66">#REF!</definedName>
    <definedName name="DES">#REF!</definedName>
    <definedName name="DESC96" localSheetId="8">#REF!</definedName>
    <definedName name="DESC96" localSheetId="35">#REF!</definedName>
    <definedName name="DESC96">#REF!</definedName>
    <definedName name="DESPUESCORTE" localSheetId="8">#REF!</definedName>
    <definedName name="DESPUESCORTE" localSheetId="35">#REF!</definedName>
    <definedName name="DESPUESCORTE">#REF!</definedName>
    <definedName name="dexbccr" localSheetId="35">#REF!</definedName>
    <definedName name="dexbccr">#REF!</definedName>
    <definedName name="df" localSheetId="8">[7]!df</definedName>
    <definedName name="df">[7]!df</definedName>
    <definedName name="dfdf" localSheetId="76" hidden="1">'[107]Fax a enviar'!#REF!</definedName>
    <definedName name="dfdf" localSheetId="10" hidden="1">{#N/A,#N/A,FALSE,"slvsrtb1";#N/A,#N/A,FALSE,"slvsrtb2";#N/A,#N/A,FALSE,"slvsrtb3";#N/A,#N/A,FALSE,"slvsrtb4";#N/A,#N/A,FALSE,"slvsrtb5";#N/A,#N/A,FALSE,"slvsrtb6";#N/A,#N/A,FALSE,"slvsrtb7";#N/A,#N/A,FALSE,"slvsrtb8";#N/A,#N/A,FALSE,"slvsrtb9";#N/A,#N/A,FALSE,"slvsrtb10";#N/A,#N/A,FALSE,"slvsrtb12"}</definedName>
    <definedName name="dfdf" localSheetId="25" hidden="1">'[107]Fax a enviar'!#REF!</definedName>
    <definedName name="dfdf" localSheetId="31" hidden="1">'[107]Fax a enviar'!#REF!</definedName>
    <definedName name="dfdf" localSheetId="35" hidden="1">'[107]Fax a enviar'!#REF!</definedName>
    <definedName name="dfdf" localSheetId="40" hidden="1">'[107]Fax a enviar'!#REF!</definedName>
    <definedName name="dfdf" localSheetId="45" hidden="1">'[107]Fax a enviar'!#REF!</definedName>
    <definedName name="dfdf" localSheetId="46" hidden="1">'[107]Fax a enviar'!#REF!</definedName>
    <definedName name="dfdf" localSheetId="14" hidden="1">'[107]Fax a enviar'!#REF!</definedName>
    <definedName name="dfdf" localSheetId="15" hidden="1">'[107]Fax a enviar'!#REF!</definedName>
    <definedName name="dfdf" localSheetId="66" hidden="1">'[107]Fax a enviar'!#REF!</definedName>
    <definedName name="dfdf" hidden="1">'[107]Fax a enviar'!#REF!</definedName>
    <definedName name="dfdfsd" localSheetId="76" hidden="1">'[117]Fax a enviar'!#REF!</definedName>
    <definedName name="dfdfsd" localSheetId="25" hidden="1">'[117]Fax a enviar'!#REF!</definedName>
    <definedName name="dfdfsd" localSheetId="31" hidden="1">'[117]Fax a enviar'!#REF!</definedName>
    <definedName name="dfdfsd" localSheetId="35" hidden="1">'[117]Fax a enviar'!#REF!</definedName>
    <definedName name="dfdfsd" localSheetId="46" hidden="1">'[117]Fax a enviar'!#REF!</definedName>
    <definedName name="dfdfsd" localSheetId="14" hidden="1">'[117]Fax a enviar'!#REF!</definedName>
    <definedName name="dfdfsd" localSheetId="15" hidden="1">'[117]Fax a enviar'!#REF!</definedName>
    <definedName name="dfdfsd" localSheetId="66" hidden="1">'[117]Fax a enviar'!#REF!</definedName>
    <definedName name="dfdfsd" hidden="1">'[117]Fax a enviar'!#REF!</definedName>
    <definedName name="dfdgfdfd" localSheetId="25" hidden="1">'[118]Fax a enviar'!#REF!</definedName>
    <definedName name="dfdgfdfd" localSheetId="31" hidden="1">'[118]Fax a enviar'!#REF!</definedName>
    <definedName name="dfdgfdfd" localSheetId="35" hidden="1">'[118]Fax a enviar'!#REF!</definedName>
    <definedName name="dfdgfdfd" localSheetId="14" hidden="1">'[118]Fax a enviar'!#REF!</definedName>
    <definedName name="dfdgfdfd" localSheetId="15" hidden="1">'[118]Fax a enviar'!#REF!</definedName>
    <definedName name="dfdgfdfd" localSheetId="66" hidden="1">'[118]Fax a enviar'!#REF!</definedName>
    <definedName name="dfdgfdfd" hidden="1">'[118]Fax a enviar'!#REF!</definedName>
    <definedName name="dfdgfdsfsd" localSheetId="76" hidden="1">#REF!</definedName>
    <definedName name="dfdgfdsfsd" localSheetId="8" hidden="1">#REF!</definedName>
    <definedName name="dfdgfdsfsd" localSheetId="25" hidden="1">#REF!</definedName>
    <definedName name="dfdgfdsfsd" localSheetId="31" hidden="1">#REF!</definedName>
    <definedName name="dfdgfdsfsd" localSheetId="32" hidden="1">#REF!</definedName>
    <definedName name="dfdgfdsfsd" localSheetId="34" hidden="1">#REF!</definedName>
    <definedName name="dfdgfdsfsd" localSheetId="35" hidden="1">#REF!</definedName>
    <definedName name="dfdgfdsfsd" localSheetId="40" hidden="1">#REF!</definedName>
    <definedName name="dfdgfdsfsd" localSheetId="41" hidden="1">#REF!</definedName>
    <definedName name="dfdgfdsfsd" localSheetId="42" hidden="1">#REF!</definedName>
    <definedName name="dfdgfdsfsd" localSheetId="43" hidden="1">#REF!</definedName>
    <definedName name="dfdgfdsfsd" localSheetId="45" hidden="1">#REF!</definedName>
    <definedName name="dfdgfdsfsd" localSheetId="46" hidden="1">#REF!</definedName>
    <definedName name="dfdgfdsfsd" localSheetId="48" hidden="1">#REF!</definedName>
    <definedName name="dfdgfdsfsd" localSheetId="52" hidden="1">#REF!</definedName>
    <definedName name="dfdgfdsfsd" localSheetId="14" hidden="1">#REF!</definedName>
    <definedName name="dfdgfdsfsd" localSheetId="56" hidden="1">#REF!</definedName>
    <definedName name="dfdgfdsfsd" localSheetId="15" hidden="1">#REF!</definedName>
    <definedName name="dfdgfdsfsd" localSheetId="66" hidden="1">#REF!</definedName>
    <definedName name="dfdgfdsfsd" hidden="1">#REF!</definedName>
    <definedName name="dfgd" localSheetId="76">#REF!</definedName>
    <definedName name="dfgd" localSheetId="8">#REF!</definedName>
    <definedName name="dfgd" localSheetId="25">#REF!</definedName>
    <definedName name="dfgd" localSheetId="31">#REF!</definedName>
    <definedName name="dfgd" localSheetId="32">#REF!</definedName>
    <definedName name="dfgd" localSheetId="34">#REF!</definedName>
    <definedName name="dfgd" localSheetId="35">#REF!</definedName>
    <definedName name="dfgd" localSheetId="40">#REF!</definedName>
    <definedName name="dfgd" localSheetId="41">#REF!</definedName>
    <definedName name="dfgd" localSheetId="42">#REF!</definedName>
    <definedName name="dfgd" localSheetId="43">#REF!</definedName>
    <definedName name="dfgd" localSheetId="45">#REF!</definedName>
    <definedName name="dfgd" localSheetId="46">#REF!</definedName>
    <definedName name="dfgd" localSheetId="48">#REF!</definedName>
    <definedName name="dfgd" localSheetId="52">#REF!</definedName>
    <definedName name="dfgd" localSheetId="14">#REF!</definedName>
    <definedName name="dfgd" localSheetId="56">#REF!</definedName>
    <definedName name="dfgd" localSheetId="15">#REF!</definedName>
    <definedName name="dfgd" localSheetId="66">#REF!</definedName>
    <definedName name="dfgd">#REF!</definedName>
    <definedName name="DG" localSheetId="76">#REF!</definedName>
    <definedName name="DG" localSheetId="10">[85]Q7!$E$19:$AH$19</definedName>
    <definedName name="DG" localSheetId="8">#REF!</definedName>
    <definedName name="DG" localSheetId="25">#REF!</definedName>
    <definedName name="DG" localSheetId="31">#REF!</definedName>
    <definedName name="DG" localSheetId="32">#REF!</definedName>
    <definedName name="DG" localSheetId="34">#REF!</definedName>
    <definedName name="DG" localSheetId="35">#REF!</definedName>
    <definedName name="DG" localSheetId="40">#REF!</definedName>
    <definedName name="DG" localSheetId="42">#REF!</definedName>
    <definedName name="DG" localSheetId="43">#REF!</definedName>
    <definedName name="DG" localSheetId="44">#REF!</definedName>
    <definedName name="DG" localSheetId="45">#REF!</definedName>
    <definedName name="DG" localSheetId="46">#REF!</definedName>
    <definedName name="DG" localSheetId="47">#REF!</definedName>
    <definedName name="DG" localSheetId="14">#REF!</definedName>
    <definedName name="DG" localSheetId="15">#REF!</definedName>
    <definedName name="DG">#REF!</definedName>
    <definedName name="DG_S" localSheetId="76">#REF!</definedName>
    <definedName name="DG_S" localSheetId="10">[85]Q7!$E$14:$AH$14</definedName>
    <definedName name="DG_S" localSheetId="8">#REF!</definedName>
    <definedName name="DG_S" localSheetId="25">#REF!</definedName>
    <definedName name="DG_S" localSheetId="31">#REF!</definedName>
    <definedName name="DG_S" localSheetId="32">#REF!</definedName>
    <definedName name="DG_S" localSheetId="34">#REF!</definedName>
    <definedName name="DG_S" localSheetId="35">#REF!</definedName>
    <definedName name="DG_S" localSheetId="40">#REF!</definedName>
    <definedName name="DG_S" localSheetId="42">#REF!</definedName>
    <definedName name="DG_S" localSheetId="43">#REF!</definedName>
    <definedName name="DG_S" localSheetId="44">#REF!</definedName>
    <definedName name="DG_S" localSheetId="45">#REF!</definedName>
    <definedName name="DG_S" localSheetId="46">#REF!</definedName>
    <definedName name="DG_S" localSheetId="47">#REF!</definedName>
    <definedName name="DG_S" localSheetId="14">#REF!</definedName>
    <definedName name="DG_S" localSheetId="15">#REF!</definedName>
    <definedName name="DG_S">#REF!</definedName>
    <definedName name="dgdgd" localSheetId="76" hidden="1">#REF!</definedName>
    <definedName name="dgdgd" localSheetId="8" hidden="1">#REF!</definedName>
    <definedName name="dgdgd" localSheetId="25" hidden="1">#REF!</definedName>
    <definedName name="dgdgd" localSheetId="31" hidden="1">#REF!</definedName>
    <definedName name="dgdgd" localSheetId="32" hidden="1">#REF!</definedName>
    <definedName name="dgdgd" localSheetId="34" hidden="1">#REF!</definedName>
    <definedName name="dgdgd" localSheetId="35" hidden="1">#REF!</definedName>
    <definedName name="dgdgd" localSheetId="40" hidden="1">#REF!</definedName>
    <definedName name="dgdgd" localSheetId="41" hidden="1">#REF!</definedName>
    <definedName name="dgdgd" localSheetId="42" hidden="1">#REF!</definedName>
    <definedName name="dgdgd" localSheetId="43" hidden="1">#REF!</definedName>
    <definedName name="dgdgd" localSheetId="45" hidden="1">#REF!</definedName>
    <definedName name="dgdgd" localSheetId="46" hidden="1">#REF!</definedName>
    <definedName name="dgdgd" localSheetId="48" hidden="1">#REF!</definedName>
    <definedName name="dgdgd" localSheetId="52" hidden="1">#REF!</definedName>
    <definedName name="dgdgd" localSheetId="14" hidden="1">#REF!</definedName>
    <definedName name="dgdgd" localSheetId="56" hidden="1">#REF!</definedName>
    <definedName name="dgdgd" localSheetId="15" hidden="1">#REF!</definedName>
    <definedName name="dgdgd" hidden="1">#REF!</definedName>
    <definedName name="DGImonth" localSheetId="8">#REF!</definedName>
    <definedName name="DGImonth" localSheetId="35">#REF!</definedName>
    <definedName name="DGImonth">#REF!</definedName>
    <definedName name="DGproj">#N/A</definedName>
    <definedName name="DIARIO" localSheetId="35">#REF!</definedName>
    <definedName name="DIARIO">#REF!</definedName>
    <definedName name="DIC._88" localSheetId="35">#REF!</definedName>
    <definedName name="DIC._88">#REF!</definedName>
    <definedName name="DIC._89" localSheetId="35">#REF!</definedName>
    <definedName name="DIC._89">#REF!</definedName>
    <definedName name="DIFCTO00" localSheetId="35">#REF!</definedName>
    <definedName name="DIFCTO00">#REF!</definedName>
    <definedName name="DIFCTO97" localSheetId="35">#REF!</definedName>
    <definedName name="DIFCTO97">#REF!</definedName>
    <definedName name="DIFCTO98" localSheetId="35">#REF!</definedName>
    <definedName name="DIFCTO98">#REF!</definedName>
    <definedName name="DIFCTO99" localSheetId="35">#REF!</definedName>
    <definedName name="DIFCTO99">#REF!</definedName>
    <definedName name="Diferencia">[119]A.11!#REF!</definedName>
    <definedName name="DISB">[71]Debt!#REF!</definedName>
    <definedName name="Discount_IDA">[120]NPV!$B$28</definedName>
    <definedName name="Discount_IDA1" localSheetId="8">#REF!</definedName>
    <definedName name="Discount_IDA1" localSheetId="35">#REF!</definedName>
    <definedName name="Discount_IDA1" localSheetId="42">#REF!</definedName>
    <definedName name="Discount_IDA1" localSheetId="43">#REF!</definedName>
    <definedName name="Discount_IDA1" localSheetId="44">#REF!</definedName>
    <definedName name="Discount_IDA1">#REF!</definedName>
    <definedName name="Discount_NC" localSheetId="10">#REF!</definedName>
    <definedName name="Discount_NC" localSheetId="8">[120]NPV!#REF!</definedName>
    <definedName name="Discount_NC" localSheetId="25">[120]NPV!#REF!</definedName>
    <definedName name="Discount_NC" localSheetId="31">[120]NPV!#REF!</definedName>
    <definedName name="Discount_NC" localSheetId="35">[120]NPV!#REF!</definedName>
    <definedName name="Discount_NC" localSheetId="47">[120]NPV!#REF!</definedName>
    <definedName name="Discount_NC" localSheetId="14">[120]NPV!#REF!</definedName>
    <definedName name="Discount_NC" localSheetId="15">[120]NPV!#REF!</definedName>
    <definedName name="Discount_NC" localSheetId="66">[120]NPV!#REF!</definedName>
    <definedName name="Discount_NC">[120]NPV!#REF!</definedName>
    <definedName name="DiscountRate" localSheetId="76">#REF!</definedName>
    <definedName name="DiscountRate" localSheetId="10">#REF!</definedName>
    <definedName name="DiscountRate" localSheetId="8">#REF!</definedName>
    <definedName name="DiscountRate" localSheetId="25">#REF!</definedName>
    <definedName name="DiscountRate" localSheetId="31">#REF!</definedName>
    <definedName name="DiscountRate" localSheetId="32">#REF!</definedName>
    <definedName name="DiscountRate" localSheetId="34">#REF!</definedName>
    <definedName name="DiscountRate" localSheetId="35">#REF!</definedName>
    <definedName name="DiscountRate" localSheetId="40">#REF!</definedName>
    <definedName name="DiscountRate" localSheetId="43">#REF!</definedName>
    <definedName name="DiscountRate" localSheetId="45">#REF!</definedName>
    <definedName name="DiscountRate" localSheetId="46">#REF!</definedName>
    <definedName name="DiscountRate" localSheetId="52">#REF!</definedName>
    <definedName name="DiscountRate" localSheetId="14">#REF!</definedName>
    <definedName name="DiscountRate" localSheetId="15">#REF!</definedName>
    <definedName name="DiscountRate" localSheetId="66">#REF!</definedName>
    <definedName name="DiscountRate">#REF!</definedName>
    <definedName name="divi">[121]Base!$H$2816</definedName>
    <definedName name="DIVISOOR">[122]Sheet2!$A$46</definedName>
    <definedName name="DIVISOR" localSheetId="76">#REF!</definedName>
    <definedName name="divisor" localSheetId="10">#REF!</definedName>
    <definedName name="DIVISOR" localSheetId="8">#REF!</definedName>
    <definedName name="DIVISOR" localSheetId="25">#REF!</definedName>
    <definedName name="DIVISOR" localSheetId="31">#REF!</definedName>
    <definedName name="DIVISOR" localSheetId="32">#REF!</definedName>
    <definedName name="DIVISOR" localSheetId="34">#REF!</definedName>
    <definedName name="DIVISOR" localSheetId="35">#REF!</definedName>
    <definedName name="DIVISOR" localSheetId="40">#REF!</definedName>
    <definedName name="DIVISOR" localSheetId="41">#REF!</definedName>
    <definedName name="DIVISOR" localSheetId="42">#REF!</definedName>
    <definedName name="DIVISOR" localSheetId="43">#REF!</definedName>
    <definedName name="DIVISOR" localSheetId="45">#REF!</definedName>
    <definedName name="DIVISOR" localSheetId="46">#REF!</definedName>
    <definedName name="DIVISOR" localSheetId="48">#REF!</definedName>
    <definedName name="DIVISOR" localSheetId="52">#REF!</definedName>
    <definedName name="DIVISOR" localSheetId="14">#REF!</definedName>
    <definedName name="DIVISOR" localSheetId="56">#REF!</definedName>
    <definedName name="DIVISOR" localSheetId="15">#REF!</definedName>
    <definedName name="DIVISOR" localSheetId="66">#REF!</definedName>
    <definedName name="DIVISOR">#REF!</definedName>
    <definedName name="DIVISOR1" localSheetId="76">#REF!</definedName>
    <definedName name="DIVISOR1" localSheetId="10">#REF!</definedName>
    <definedName name="DIVISOR1" localSheetId="25">#REF!</definedName>
    <definedName name="DIVISOR1" localSheetId="31">#REF!</definedName>
    <definedName name="DIVISOR1" localSheetId="32">#REF!</definedName>
    <definedName name="DIVISOR1" localSheetId="34">#REF!</definedName>
    <definedName name="DIVISOR1" localSheetId="35">#REF!</definedName>
    <definedName name="DIVISOR1" localSheetId="40">#REF!</definedName>
    <definedName name="DIVISOR1" localSheetId="41">#REF!</definedName>
    <definedName name="DIVISOR1" localSheetId="42">#REF!</definedName>
    <definedName name="DIVISOR1" localSheetId="43">#REF!</definedName>
    <definedName name="DIVISOR1" localSheetId="45">#REF!</definedName>
    <definedName name="DIVISOR1" localSheetId="46">#REF!</definedName>
    <definedName name="DIVISOR1" localSheetId="48">#REF!</definedName>
    <definedName name="DIVISOR1" localSheetId="52">#REF!</definedName>
    <definedName name="DIVISOR1" localSheetId="14">#REF!</definedName>
    <definedName name="DIVISOR1" localSheetId="56">#REF!</definedName>
    <definedName name="DIVISOR1" localSheetId="15">#REF!</definedName>
    <definedName name="DIVISOR1">#REF!</definedName>
    <definedName name="DKK" localSheetId="76">#REF!</definedName>
    <definedName name="DKK" localSheetId="10">#REF!</definedName>
    <definedName name="DKK" localSheetId="25">#REF!</definedName>
    <definedName name="DKK" localSheetId="31">#REF!</definedName>
    <definedName name="DKK" localSheetId="32">#REF!</definedName>
    <definedName name="DKK" localSheetId="34">#REF!</definedName>
    <definedName name="DKK" localSheetId="35">#REF!</definedName>
    <definedName name="DKK" localSheetId="40">#REF!</definedName>
    <definedName name="DKK" localSheetId="41">#REF!</definedName>
    <definedName name="DKK" localSheetId="42">#REF!</definedName>
    <definedName name="DKK" localSheetId="43">#REF!</definedName>
    <definedName name="DKK" localSheetId="45">#REF!</definedName>
    <definedName name="DKK" localSheetId="46">#REF!</definedName>
    <definedName name="DKK" localSheetId="48">#REF!</definedName>
    <definedName name="DKK" localSheetId="52">#REF!</definedName>
    <definedName name="DKK" localSheetId="14">#REF!</definedName>
    <definedName name="DKK" localSheetId="56">#REF!</definedName>
    <definedName name="DKK" localSheetId="15">#REF!</definedName>
    <definedName name="DKK">#REF!</definedName>
    <definedName name="DKR" localSheetId="76">#REF!</definedName>
    <definedName name="DKR" localSheetId="25">#REF!</definedName>
    <definedName name="DKR" localSheetId="31">#REF!</definedName>
    <definedName name="DKR" localSheetId="32">#REF!</definedName>
    <definedName name="DKR" localSheetId="34">#REF!</definedName>
    <definedName name="DKR" localSheetId="35">#REF!</definedName>
    <definedName name="DKR" localSheetId="40">#REF!</definedName>
    <definedName name="DKR" localSheetId="41">#REF!</definedName>
    <definedName name="DKR" localSheetId="42">#REF!</definedName>
    <definedName name="DKR" localSheetId="43">#REF!</definedName>
    <definedName name="DKR" localSheetId="45">#REF!</definedName>
    <definedName name="DKR" localSheetId="46">#REF!</definedName>
    <definedName name="DKR" localSheetId="48">#REF!</definedName>
    <definedName name="DKR" localSheetId="52">#REF!</definedName>
    <definedName name="DKR" localSheetId="14">#REF!</definedName>
    <definedName name="DKR" localSheetId="56">#REF!</definedName>
    <definedName name="DKR" localSheetId="15">#REF!</definedName>
    <definedName name="DKR">#REF!</definedName>
    <definedName name="DM" localSheetId="76">#REF!</definedName>
    <definedName name="DM" localSheetId="25">#REF!</definedName>
    <definedName name="DM" localSheetId="31">#REF!</definedName>
    <definedName name="DM" localSheetId="32">#REF!</definedName>
    <definedName name="DM" localSheetId="34">#REF!</definedName>
    <definedName name="DM" localSheetId="35">#REF!</definedName>
    <definedName name="DM" localSheetId="40">#REF!</definedName>
    <definedName name="DM" localSheetId="41">#REF!</definedName>
    <definedName name="DM" localSheetId="42">#REF!</definedName>
    <definedName name="DM" localSheetId="43">#REF!</definedName>
    <definedName name="DM" localSheetId="45">#REF!</definedName>
    <definedName name="DM" localSheetId="46">#REF!</definedName>
    <definedName name="DM" localSheetId="48">#REF!</definedName>
    <definedName name="DM" localSheetId="52">#REF!</definedName>
    <definedName name="DM" localSheetId="14">#REF!</definedName>
    <definedName name="DM" localSheetId="56">#REF!</definedName>
    <definedName name="DM" localSheetId="15">#REF!</definedName>
    <definedName name="DM">#REF!</definedName>
    <definedName name="DM1A" localSheetId="76">#REF!</definedName>
    <definedName name="DM1A" localSheetId="25">#REF!</definedName>
    <definedName name="DM1A" localSheetId="31">#REF!</definedName>
    <definedName name="DM1A" localSheetId="32">#REF!</definedName>
    <definedName name="DM1A" localSheetId="34">#REF!</definedName>
    <definedName name="DM1A" localSheetId="35">#REF!</definedName>
    <definedName name="DM1A" localSheetId="40">#REF!</definedName>
    <definedName name="DM1A" localSheetId="41">#REF!</definedName>
    <definedName name="DM1A" localSheetId="42">#REF!</definedName>
    <definedName name="DM1A" localSheetId="43">#REF!</definedName>
    <definedName name="DM1A" localSheetId="45">#REF!</definedName>
    <definedName name="DM1A" localSheetId="46">#REF!</definedName>
    <definedName name="DM1A" localSheetId="48">#REF!</definedName>
    <definedName name="DM1A" localSheetId="52">#REF!</definedName>
    <definedName name="DM1A" localSheetId="14">#REF!</definedName>
    <definedName name="DM1A" localSheetId="56">#REF!</definedName>
    <definedName name="DM1A" localSheetId="15">#REF!</definedName>
    <definedName name="DM1A">#REF!</definedName>
    <definedName name="DMBYS">[101]RESULTADOS!$A$86:$IV$86</definedName>
    <definedName name="DMU" localSheetId="8">#REF!</definedName>
    <definedName name="DMU" localSheetId="35">#REF!</definedName>
    <definedName name="DMU" localSheetId="42">#REF!</definedName>
    <definedName name="DMU" localSheetId="43">#REF!</definedName>
    <definedName name="DMU" localSheetId="44">#REF!</definedName>
    <definedName name="DMU">#REF!</definedName>
    <definedName name="DNP">[101]SUPUESTOS!A$18</definedName>
    <definedName name="DO" localSheetId="76">#REF!</definedName>
    <definedName name="DO" localSheetId="10">[83]Q7!#REF!</definedName>
    <definedName name="DO" localSheetId="8">#REF!</definedName>
    <definedName name="DO" localSheetId="25">#REF!</definedName>
    <definedName name="DO" localSheetId="31">#REF!</definedName>
    <definedName name="DO" localSheetId="32">#REF!</definedName>
    <definedName name="DO" localSheetId="34">#REF!</definedName>
    <definedName name="DO" localSheetId="35">#REF!</definedName>
    <definedName name="DO" localSheetId="40">#REF!</definedName>
    <definedName name="DO" localSheetId="42">#REF!</definedName>
    <definedName name="DO" localSheetId="43">#REF!</definedName>
    <definedName name="DO" localSheetId="44">#REF!</definedName>
    <definedName name="DO" localSheetId="45">#REF!</definedName>
    <definedName name="DO" localSheetId="46">#REF!</definedName>
    <definedName name="DO" localSheetId="47">#REF!</definedName>
    <definedName name="DO" localSheetId="14">#REF!</definedName>
    <definedName name="DO" localSheetId="15">#REF!</definedName>
    <definedName name="DO">#REF!</definedName>
    <definedName name="DOMI">#N/A</definedName>
    <definedName name="DOMINIO2">#N/A</definedName>
    <definedName name="DPOB">[101]SUPUESTOS!A$7</definedName>
    <definedName name="Dproj">#N/A</definedName>
    <definedName name="DR" localSheetId="76">#REF!</definedName>
    <definedName name="dr" localSheetId="10">#REF!</definedName>
    <definedName name="DR" localSheetId="8">#REF!</definedName>
    <definedName name="DR" localSheetId="25">#REF!</definedName>
    <definedName name="DR" localSheetId="31">#REF!</definedName>
    <definedName name="DR" localSheetId="32">#REF!</definedName>
    <definedName name="DR" localSheetId="34">#REF!</definedName>
    <definedName name="DR" localSheetId="35">#REF!</definedName>
    <definedName name="DR" localSheetId="40">#REF!</definedName>
    <definedName name="DR" localSheetId="41">#REF!</definedName>
    <definedName name="DR" localSheetId="42">#REF!</definedName>
    <definedName name="DR" localSheetId="43">#REF!</definedName>
    <definedName name="DR" localSheetId="45">#REF!</definedName>
    <definedName name="DR" localSheetId="46">#REF!</definedName>
    <definedName name="DR" localSheetId="48">#REF!</definedName>
    <definedName name="DR" localSheetId="52">#REF!</definedName>
    <definedName name="DR" localSheetId="14">#REF!</definedName>
    <definedName name="DR" localSheetId="56">#REF!</definedName>
    <definedName name="DR" localSheetId="15">#REF!</definedName>
    <definedName name="DR" localSheetId="66">#REF!</definedName>
    <definedName name="DR">#REF!</definedName>
    <definedName name="DR1A" localSheetId="76">#REF!</definedName>
    <definedName name="DR1A" localSheetId="10">#REF!</definedName>
    <definedName name="DR1A" localSheetId="25">#REF!</definedName>
    <definedName name="DR1A" localSheetId="31">#REF!</definedName>
    <definedName name="DR1A" localSheetId="32">#REF!</definedName>
    <definedName name="DR1A" localSheetId="34">#REF!</definedName>
    <definedName name="DR1A" localSheetId="35">#REF!</definedName>
    <definedName name="DR1A" localSheetId="40">#REF!</definedName>
    <definedName name="DR1A" localSheetId="41">#REF!</definedName>
    <definedName name="DR1A" localSheetId="42">#REF!</definedName>
    <definedName name="DR1A" localSheetId="43">#REF!</definedName>
    <definedName name="DR1A" localSheetId="45">#REF!</definedName>
    <definedName name="DR1A" localSheetId="46">#REF!</definedName>
    <definedName name="DR1A" localSheetId="48">#REF!</definedName>
    <definedName name="DR1A" localSheetId="52">#REF!</definedName>
    <definedName name="DR1A" localSheetId="14">#REF!</definedName>
    <definedName name="DR1A" localSheetId="56">#REF!</definedName>
    <definedName name="DR1A" localSheetId="15">#REF!</definedName>
    <definedName name="DR1A" localSheetId="66">#REF!</definedName>
    <definedName name="DR1A">#REF!</definedName>
    <definedName name="drd" localSheetId="74" hidden="1">{FALSE,FALSE,-1.25,-15.5,484.5,276.75,FALSE,FALSE,TRUE,TRUE,0,12,#N/A,46,#N/A,2.93460490463215,15.35,1,FALSE,FALSE,3,TRUE,1,FALSE,100,"Swvu.PLA1.","ACwvu.PLA1.",#N/A,FALSE,FALSE,0,0,0,0,2,"","",TRUE,TRUE,FALSE,FALSE,1,60,#N/A,#N/A,FALSE,FALSE,FALSE,FALSE,FALSE,FALSE,FALSE,9,65532,65532,FALSE,FALSE,TRUE,TRUE,TRUE}</definedName>
    <definedName name="drd" localSheetId="76" hidden="1">{FALSE,FALSE,-1.25,-15.5,484.5,276.75,FALSE,FALSE,TRUE,TRUE,0,12,#N/A,46,#N/A,2.93460490463215,15.35,1,FALSE,FALSE,3,TRUE,1,FALSE,100,"Swvu.PLA1.","ACwvu.PLA1.",#N/A,FALSE,FALSE,0,0,0,0,2,"","",TRUE,TRUE,FALSE,FALSE,1,60,#N/A,#N/A,FALSE,FALSE,FALSE,FALSE,FALSE,FALSE,FALSE,9,65532,65532,FALSE,FALSE,TRUE,TRUE,TRUE}</definedName>
    <definedName name="drd" localSheetId="28" hidden="1">{FALSE,FALSE,-1.25,-15.5,484.5,276.75,FALSE,FALSE,TRUE,TRUE,0,12,#N/A,46,#N/A,2.93460490463215,15.35,1,FALSE,FALSE,3,TRUE,1,FALSE,100,"Swvu.PLA1.","ACwvu.PLA1.",#N/A,FALSE,FALSE,0,0,0,0,2,"","",TRUE,TRUE,FALSE,FALSE,1,60,#N/A,#N/A,FALSE,FALSE,FALSE,FALSE,FALSE,FALSE,FALSE,9,65532,65532,FALSE,FALSE,TRUE,TRUE,TRUE}</definedName>
    <definedName name="drd" localSheetId="8" hidden="1">{FALSE,FALSE,-1.25,-15.5,484.5,276.75,FALSE,FALSE,TRUE,TRUE,0,12,#N/A,46,#N/A,2.93460490463215,15.35,1,FALSE,FALSE,3,TRUE,1,FALSE,100,"Swvu.PLA1.","ACwvu.PLA1.",#N/A,FALSE,FALSE,0,0,0,0,2,"","",TRUE,TRUE,FALSE,FALSE,1,60,#N/A,#N/A,FALSE,FALSE,FALSE,FALSE,FALSE,FALSE,FALSE,9,65532,65532,FALSE,FALSE,TRUE,TRUE,TRUE}</definedName>
    <definedName name="drd" localSheetId="25" hidden="1">{FALSE,FALSE,-1.25,-15.5,484.5,276.75,FALSE,FALSE,TRUE,TRUE,0,12,#N/A,46,#N/A,2.93460490463215,15.35,1,FALSE,FALSE,3,TRUE,1,FALSE,100,"Swvu.PLA1.","ACwvu.PLA1.",#N/A,FALSE,FALSE,0,0,0,0,2,"","",TRUE,TRUE,FALSE,FALSE,1,60,#N/A,#N/A,FALSE,FALSE,FALSE,FALSE,FALSE,FALSE,FALSE,9,65532,65532,FALSE,FALSE,TRUE,TRUE,TRUE}</definedName>
    <definedName name="drd" localSheetId="27" hidden="1">{FALSE,FALSE,-1.25,-15.5,484.5,276.75,FALSE,FALSE,TRUE,TRUE,0,12,#N/A,46,#N/A,2.93460490463215,15.35,1,FALSE,FALSE,3,TRUE,1,FALSE,100,"Swvu.PLA1.","ACwvu.PLA1.",#N/A,FALSE,FALSE,0,0,0,0,2,"","",TRUE,TRUE,FALSE,FALSE,1,60,#N/A,#N/A,FALSE,FALSE,FALSE,FALSE,FALSE,FALSE,FALSE,9,65532,65532,FALSE,FALSE,TRUE,TRUE,TRUE}</definedName>
    <definedName name="drd" localSheetId="29" hidden="1">{FALSE,FALSE,-1.25,-15.5,484.5,276.75,FALSE,FALSE,TRUE,TRUE,0,12,#N/A,46,#N/A,2.93460490463215,15.35,1,FALSE,FALSE,3,TRUE,1,FALSE,100,"Swvu.PLA1.","ACwvu.PLA1.",#N/A,FALSE,FALSE,0,0,0,0,2,"","",TRUE,TRUE,FALSE,FALSE,1,60,#N/A,#N/A,FALSE,FALSE,FALSE,FALSE,FALSE,FALSE,FALSE,9,65532,65532,FALSE,FALSE,TRUE,TRUE,TRUE}</definedName>
    <definedName name="drd" localSheetId="31" hidden="1">{FALSE,FALSE,-1.25,-15.5,484.5,276.75,FALSE,FALSE,TRUE,TRUE,0,12,#N/A,46,#N/A,2.93460490463215,15.35,1,FALSE,FALSE,3,TRUE,1,FALSE,100,"Swvu.PLA1.","ACwvu.PLA1.",#N/A,FALSE,FALSE,0,0,0,0,2,"","",TRUE,TRUE,FALSE,FALSE,1,60,#N/A,#N/A,FALSE,FALSE,FALSE,FALSE,FALSE,FALSE,FALSE,9,65532,65532,FALSE,FALSE,TRUE,TRUE,TRUE}</definedName>
    <definedName name="drd" localSheetId="32" hidden="1">{FALSE,FALSE,-1.25,-15.5,484.5,276.75,FALSE,FALSE,TRUE,TRUE,0,12,#N/A,46,#N/A,2.93460490463215,15.35,1,FALSE,FALSE,3,TRUE,1,FALSE,100,"Swvu.PLA1.","ACwvu.PLA1.",#N/A,FALSE,FALSE,0,0,0,0,2,"","",TRUE,TRUE,FALSE,FALSE,1,60,#N/A,#N/A,FALSE,FALSE,FALSE,FALSE,FALSE,FALSE,FALSE,9,65532,65532,FALSE,FALSE,TRUE,TRUE,TRUE}</definedName>
    <definedName name="drd" localSheetId="34" hidden="1">{FALSE,FALSE,-1.25,-15.5,484.5,276.75,FALSE,FALSE,TRUE,TRUE,0,12,#N/A,46,#N/A,2.93460490463215,15.35,1,FALSE,FALSE,3,TRUE,1,FALSE,100,"Swvu.PLA1.","ACwvu.PLA1.",#N/A,FALSE,FALSE,0,0,0,0,2,"","",TRUE,TRUE,FALSE,FALSE,1,60,#N/A,#N/A,FALSE,FALSE,FALSE,FALSE,FALSE,FALSE,FALSE,9,65532,65532,FALSE,FALSE,TRUE,TRUE,TRUE}</definedName>
    <definedName name="drd" localSheetId="35" hidden="1">{FALSE,FALSE,-1.25,-15.5,484.5,276.75,FALSE,FALSE,TRUE,TRUE,0,12,#N/A,46,#N/A,2.93460490463215,15.35,1,FALSE,FALSE,3,TRUE,1,FALSE,100,"Swvu.PLA1.","ACwvu.PLA1.",#N/A,FALSE,FALSE,0,0,0,0,2,"","",TRUE,TRUE,FALSE,FALSE,1,60,#N/A,#N/A,FALSE,FALSE,FALSE,FALSE,FALSE,FALSE,FALSE,9,65532,65532,FALSE,FALSE,TRUE,TRUE,TRUE}</definedName>
    <definedName name="drd" localSheetId="40" hidden="1">{FALSE,FALSE,-1.25,-15.5,484.5,276.75,FALSE,FALSE,TRUE,TRUE,0,12,#N/A,46,#N/A,2.93460490463215,15.35,1,FALSE,FALSE,3,TRUE,1,FALSE,100,"Swvu.PLA1.","ACwvu.PLA1.",#N/A,FALSE,FALSE,0,0,0,0,2,"","",TRUE,TRUE,FALSE,FALSE,1,60,#N/A,#N/A,FALSE,FALSE,FALSE,FALSE,FALSE,FALSE,FALSE,9,65532,65532,FALSE,FALSE,TRUE,TRUE,TRUE}</definedName>
    <definedName name="drd" localSheetId="41" hidden="1">{FALSE,FALSE,-1.25,-15.5,484.5,276.75,FALSE,FALSE,TRUE,TRUE,0,12,#N/A,46,#N/A,2.93460490463215,15.35,1,FALSE,FALSE,3,TRUE,1,FALSE,100,"Swvu.PLA1.","ACwvu.PLA1.",#N/A,FALSE,FALSE,0,0,0,0,2,"","",TRUE,TRUE,FALSE,FALSE,1,60,#N/A,#N/A,FALSE,FALSE,FALSE,FALSE,FALSE,FALSE,FALSE,9,65532,65532,FALSE,FALSE,TRUE,TRUE,TRUE}</definedName>
    <definedName name="drd" localSheetId="42" hidden="1">{FALSE,FALSE,-1.25,-15.5,484.5,276.75,FALSE,FALSE,TRUE,TRUE,0,12,#N/A,46,#N/A,2.93460490463215,15.35,1,FALSE,FALSE,3,TRUE,1,FALSE,100,"Swvu.PLA1.","ACwvu.PLA1.",#N/A,FALSE,FALSE,0,0,0,0,2,"","",TRUE,TRUE,FALSE,FALSE,1,60,#N/A,#N/A,FALSE,FALSE,FALSE,FALSE,FALSE,FALSE,FALSE,9,65532,65532,FALSE,FALSE,TRUE,TRUE,TRUE}</definedName>
    <definedName name="drd" localSheetId="43" hidden="1">{FALSE,FALSE,-1.25,-15.5,484.5,276.75,FALSE,FALSE,TRUE,TRUE,0,12,#N/A,46,#N/A,2.93460490463215,15.35,1,FALSE,FALSE,3,TRUE,1,FALSE,100,"Swvu.PLA1.","ACwvu.PLA1.",#N/A,FALSE,FALSE,0,0,0,0,2,"","",TRUE,TRUE,FALSE,FALSE,1,60,#N/A,#N/A,FALSE,FALSE,FALSE,FALSE,FALSE,FALSE,FALSE,9,65532,65532,FALSE,FALSE,TRUE,TRUE,TRUE}</definedName>
    <definedName name="drd" localSheetId="44" hidden="1">{FALSE,FALSE,-1.25,-15.5,484.5,276.75,FALSE,FALSE,TRUE,TRUE,0,12,#N/A,46,#N/A,2.93460490463215,15.35,1,FALSE,FALSE,3,TRUE,1,FALSE,100,"Swvu.PLA1.","ACwvu.PLA1.",#N/A,FALSE,FALSE,0,0,0,0,2,"","",TRUE,TRUE,FALSE,FALSE,1,60,#N/A,#N/A,FALSE,FALSE,FALSE,FALSE,FALSE,FALSE,FALSE,9,65532,65532,FALSE,FALSE,TRUE,TRUE,TRUE}</definedName>
    <definedName name="drd" localSheetId="45" hidden="1">{FALSE,FALSE,-1.25,-15.5,484.5,276.75,FALSE,FALSE,TRUE,TRUE,0,12,#N/A,46,#N/A,2.93460490463215,15.35,1,FALSE,FALSE,3,TRUE,1,FALSE,100,"Swvu.PLA1.","ACwvu.PLA1.",#N/A,FALSE,FALSE,0,0,0,0,2,"","",TRUE,TRUE,FALSE,FALSE,1,60,#N/A,#N/A,FALSE,FALSE,FALSE,FALSE,FALSE,FALSE,FALSE,9,65532,65532,FALSE,FALSE,TRUE,TRUE,TRUE}</definedName>
    <definedName name="drd" localSheetId="46" hidden="1">{FALSE,FALSE,-1.25,-15.5,484.5,276.75,FALSE,FALSE,TRUE,TRUE,0,12,#N/A,46,#N/A,2.93460490463215,15.35,1,FALSE,FALSE,3,TRUE,1,FALSE,100,"Swvu.PLA1.","ACwvu.PLA1.",#N/A,FALSE,FALSE,0,0,0,0,2,"","",TRUE,TRUE,FALSE,FALSE,1,60,#N/A,#N/A,FALSE,FALSE,FALSE,FALSE,FALSE,FALSE,FALSE,9,65532,65532,FALSE,FALSE,TRUE,TRUE,TRUE}</definedName>
    <definedName name="drd" localSheetId="47" hidden="1">{FALSE,FALSE,-1.25,-15.5,484.5,276.75,FALSE,FALSE,TRUE,TRUE,0,12,#N/A,46,#N/A,2.93460490463215,15.35,1,FALSE,FALSE,3,TRUE,1,FALSE,100,"Swvu.PLA1.","ACwvu.PLA1.",#N/A,FALSE,FALSE,0,0,0,0,2,"","",TRUE,TRUE,FALSE,FALSE,1,60,#N/A,#N/A,FALSE,FALSE,FALSE,FALSE,FALSE,FALSE,FALSE,9,65532,65532,FALSE,FALSE,TRUE,TRUE,TRUE}</definedName>
    <definedName name="drd" localSheetId="48" hidden="1">{FALSE,FALSE,-1.25,-15.5,484.5,276.75,FALSE,FALSE,TRUE,TRUE,0,12,#N/A,46,#N/A,2.93460490463215,15.35,1,FALSE,FALSE,3,TRUE,1,FALSE,100,"Swvu.PLA1.","ACwvu.PLA1.",#N/A,FALSE,FALSE,0,0,0,0,2,"","",TRUE,TRUE,FALSE,FALSE,1,60,#N/A,#N/A,FALSE,FALSE,FALSE,FALSE,FALSE,FALSE,FALSE,9,65532,65532,FALSE,FALSE,TRUE,TRUE,TRUE}</definedName>
    <definedName name="drd" localSheetId="52" hidden="1">{FALSE,FALSE,-1.25,-15.5,484.5,276.75,FALSE,FALSE,TRUE,TRUE,0,12,#N/A,46,#N/A,2.93460490463215,15.35,1,FALSE,FALSE,3,TRUE,1,FALSE,100,"Swvu.PLA1.","ACwvu.PLA1.",#N/A,FALSE,FALSE,0,0,0,0,2,"","",TRUE,TRUE,FALSE,FALSE,1,60,#N/A,#N/A,FALSE,FALSE,FALSE,FALSE,FALSE,FALSE,FALSE,9,65532,65532,FALSE,FALSE,TRUE,TRUE,TRUE}</definedName>
    <definedName name="drd" localSheetId="14" hidden="1">{FALSE,FALSE,-1.25,-15.5,484.5,276.75,FALSE,FALSE,TRUE,TRUE,0,12,#N/A,46,#N/A,2.93460490463215,15.35,1,FALSE,FALSE,3,TRUE,1,FALSE,100,"Swvu.PLA1.","ACwvu.PLA1.",#N/A,FALSE,FALSE,0,0,0,0,2,"","",TRUE,TRUE,FALSE,FALSE,1,60,#N/A,#N/A,FALSE,FALSE,FALSE,FALSE,FALSE,FALSE,FALSE,9,65532,65532,FALSE,FALSE,TRUE,TRUE,TRUE}</definedName>
    <definedName name="drd" localSheetId="56" hidden="1">{FALSE,FALSE,-1.25,-15.5,484.5,276.75,FALSE,FALSE,TRUE,TRUE,0,12,#N/A,46,#N/A,2.93460490463215,15.35,1,FALSE,FALSE,3,TRUE,1,FALSE,100,"Swvu.PLA1.","ACwvu.PLA1.",#N/A,FALSE,FALSE,0,0,0,0,2,"","",TRUE,TRUE,FALSE,FALSE,1,60,#N/A,#N/A,FALSE,FALSE,FALSE,FALSE,FALSE,FALSE,FALSE,9,65532,65532,FALSE,FALSE,TRUE,TRUE,TRUE}</definedName>
    <definedName name="drd" localSheetId="60" hidden="1">{FALSE,FALSE,-1.25,-15.5,484.5,276.75,FALSE,FALSE,TRUE,TRUE,0,12,#N/A,46,#N/A,2.93460490463215,15.35,1,FALSE,FALSE,3,TRUE,1,FALSE,100,"Swvu.PLA1.","ACwvu.PLA1.",#N/A,FALSE,FALSE,0,0,0,0,2,"","",TRUE,TRUE,FALSE,FALSE,1,60,#N/A,#N/A,FALSE,FALSE,FALSE,FALSE,FALSE,FALSE,FALSE,9,65532,65532,FALSE,FALSE,TRUE,TRUE,TRUE}</definedName>
    <definedName name="drd" localSheetId="62" hidden="1">{FALSE,FALSE,-1.25,-15.5,484.5,276.75,FALSE,FALSE,TRUE,TRUE,0,12,#N/A,46,#N/A,2.93460490463215,15.35,1,FALSE,FALSE,3,TRUE,1,FALSE,100,"Swvu.PLA1.","ACwvu.PLA1.",#N/A,FALSE,FALSE,0,0,0,0,2,"","",TRUE,TRUE,FALSE,FALSE,1,60,#N/A,#N/A,FALSE,FALSE,FALSE,FALSE,FALSE,FALSE,FALSE,9,65532,65532,FALSE,FALSE,TRUE,TRUE,TRUE}</definedName>
    <definedName name="drd" localSheetId="15" hidden="1">{FALSE,FALSE,-1.25,-15.5,484.5,276.75,FALSE,FALSE,TRUE,TRUE,0,12,#N/A,46,#N/A,2.93460490463215,15.35,1,FALSE,FALSE,3,TRUE,1,FALSE,100,"Swvu.PLA1.","ACwvu.PLA1.",#N/A,FALSE,FALSE,0,0,0,0,2,"","",TRUE,TRUE,FALSE,FALSE,1,60,#N/A,#N/A,FALSE,FALSE,FALSE,FALSE,FALSE,FALSE,FALSE,9,65532,65532,FALSE,FALSE,TRUE,TRUE,TRUE}</definedName>
    <definedName name="drd" localSheetId="64" hidden="1">{FALSE,FALSE,-1.25,-15.5,484.5,276.75,FALSE,FALSE,TRUE,TRUE,0,12,#N/A,46,#N/A,2.93460490463215,15.35,1,FALSE,FALSE,3,TRUE,1,FALSE,100,"Swvu.PLA1.","ACwvu.PLA1.",#N/A,FALSE,FALSE,0,0,0,0,2,"","",TRUE,TRUE,FALSE,FALSE,1,60,#N/A,#N/A,FALSE,FALSE,FALSE,FALSE,FALSE,FALSE,FALSE,9,65532,65532,FALSE,FALSE,TRUE,TRUE,TRUE}</definedName>
    <definedName name="drd" localSheetId="66" hidden="1">{FALSE,FALSE,-1.25,-15.5,484.5,276.75,FALSE,FALSE,TRUE,TRUE,0,12,#N/A,46,#N/A,2.93460490463215,15.35,1,FALSE,FALSE,3,TRUE,1,FALSE,100,"Swvu.PLA1.","ACwvu.PLA1.",#N/A,FALSE,FALSE,0,0,0,0,2,"","",TRUE,TRUE,FALSE,FALSE,1,60,#N/A,#N/A,FALSE,FALSE,FALSE,FALSE,FALSE,FALSE,FALSE,9,65532,65532,FALSE,FALSE,TRUE,TRUE,TRUE}</definedName>
    <definedName name="drd" localSheetId="16" hidden="1">{FALSE,FALSE,-1.25,-15.5,484.5,276.75,FALSE,FALSE,TRUE,TRUE,0,12,#N/A,46,#N/A,2.93460490463215,15.35,1,FALSE,FALSE,3,TRUE,1,FALSE,100,"Swvu.PLA1.","ACwvu.PLA1.",#N/A,FALSE,FALSE,0,0,0,0,2,"","",TRUE,TRUE,FALSE,FALSE,1,60,#N/A,#N/A,FALSE,FALSE,FALSE,FALSE,FALSE,FALSE,FALSE,9,65532,65532,FALSE,FALSE,TRUE,TRUE,TRUE}</definedName>
    <definedName name="drd" hidden="1">{FALSE,FALSE,-1.25,-15.5,484.5,276.75,FALSE,FALSE,TRUE,TRUE,0,12,#N/A,46,#N/A,2.93460490463215,15.35,1,FALSE,FALSE,3,TRUE,1,FALSE,100,"Swvu.PLA1.","ACwvu.PLA1.",#N/A,FALSE,FALSE,0,0,0,0,2,"","",TRUE,TRUE,FALSE,FALSE,1,60,#N/A,#N/A,FALSE,FALSE,FALSE,FALSE,FALSE,FALSE,FALSE,9,65532,65532,FALSE,FALSE,TRUE,TRUE,TRUE}</definedName>
    <definedName name="DRFP">'[101]SMONET-FINANC'!$A$99:$IV$99</definedName>
    <definedName name="DS" localSheetId="10">[85]Q7!$E$22:$AH$22</definedName>
    <definedName name="ds" localSheetId="35" hidden="1">'[107]Fax a enviar'!#REF!</definedName>
    <definedName name="ds" localSheetId="47" hidden="1">'[107]Fax a enviar'!#REF!</definedName>
    <definedName name="ds" hidden="1">'[107]Fax a enviar'!#REF!</definedName>
    <definedName name="DSA_Assumptions" localSheetId="76">#REF!</definedName>
    <definedName name="DSA_Assumptions" localSheetId="8">#REF!</definedName>
    <definedName name="DSA_Assumptions" localSheetId="25">#REF!</definedName>
    <definedName name="DSA_Assumptions" localSheetId="31">#REF!</definedName>
    <definedName name="DSA_Assumptions" localSheetId="32">#REF!</definedName>
    <definedName name="DSA_Assumptions" localSheetId="34">#REF!</definedName>
    <definedName name="DSA_Assumptions" localSheetId="35">#REF!</definedName>
    <definedName name="DSA_Assumptions" localSheetId="40">#REF!</definedName>
    <definedName name="DSA_Assumptions" localSheetId="43">#REF!</definedName>
    <definedName name="DSA_Assumptions" localSheetId="45">#REF!</definedName>
    <definedName name="DSA_Assumptions" localSheetId="46">#REF!</definedName>
    <definedName name="DSA_Assumptions" localSheetId="52">#REF!</definedName>
    <definedName name="DSA_Assumptions" localSheetId="14">#REF!</definedName>
    <definedName name="DSA_Assumptions" localSheetId="15">#REF!</definedName>
    <definedName name="DSA_Assumptions" localSheetId="66">#REF!</definedName>
    <definedName name="DSA_Assumptions">#REF!</definedName>
    <definedName name="dsaout" localSheetId="8">#REF!</definedName>
    <definedName name="dsaout" localSheetId="35">#REF!</definedName>
    <definedName name="dsaout">#REF!</definedName>
    <definedName name="DSD">#N/A</definedName>
    <definedName name="DSD_S">#N/A</definedName>
    <definedName name="DSDB">#N/A</definedName>
    <definedName name="DSDG">#N/A</definedName>
    <definedName name="dsds" localSheetId="76" hidden="1">'[107]Fax a enviar'!#REF!</definedName>
    <definedName name="dsds" localSheetId="8" hidden="1">'[107]Fax a enviar'!#REF!</definedName>
    <definedName name="dsds" localSheetId="25" hidden="1">'[107]Fax a enviar'!#REF!</definedName>
    <definedName name="dsds" localSheetId="31" hidden="1">'[107]Fax a enviar'!#REF!</definedName>
    <definedName name="dsds" localSheetId="40" hidden="1">'[107]Fax a enviar'!#REF!</definedName>
    <definedName name="dsds" localSheetId="43" hidden="1">'[107]Fax a enviar'!#REF!</definedName>
    <definedName name="dsds" localSheetId="45" hidden="1">'[107]Fax a enviar'!#REF!</definedName>
    <definedName name="dsds" localSheetId="46" hidden="1">'[107]Fax a enviar'!#REF!</definedName>
    <definedName name="dsds" localSheetId="52" hidden="1">'[107]Fax a enviar'!#REF!</definedName>
    <definedName name="dsds" localSheetId="14" hidden="1">'[107]Fax a enviar'!#REF!</definedName>
    <definedName name="dsds" localSheetId="15" hidden="1">'[107]Fax a enviar'!#REF!</definedName>
    <definedName name="dsds" localSheetId="66" hidden="1">'[107]Fax a enviar'!#REF!</definedName>
    <definedName name="dsds" hidden="1">'[107]Fax a enviar'!#REF!</definedName>
    <definedName name="DSI" localSheetId="76">#REF!</definedName>
    <definedName name="DSI" localSheetId="10">[83]Q7!#REF!</definedName>
    <definedName name="DSI" localSheetId="8">#REF!</definedName>
    <definedName name="DSI" localSheetId="25">#REF!</definedName>
    <definedName name="DSI" localSheetId="31">#REF!</definedName>
    <definedName name="DSI" localSheetId="32">#REF!</definedName>
    <definedName name="DSI" localSheetId="34">#REF!</definedName>
    <definedName name="DSI" localSheetId="35">#REF!</definedName>
    <definedName name="DSI" localSheetId="40">#REF!</definedName>
    <definedName name="DSI" localSheetId="42">#REF!</definedName>
    <definedName name="DSI" localSheetId="43">#REF!</definedName>
    <definedName name="DSI" localSheetId="44">#REF!</definedName>
    <definedName name="DSI" localSheetId="45">#REF!</definedName>
    <definedName name="DSI" localSheetId="46">#REF!</definedName>
    <definedName name="DSI" localSheetId="47">#REF!</definedName>
    <definedName name="DSI" localSheetId="52">#REF!</definedName>
    <definedName name="DSI" localSheetId="14">#REF!</definedName>
    <definedName name="DSI" localSheetId="15">#REF!</definedName>
    <definedName name="DSI" localSheetId="66">#REF!</definedName>
    <definedName name="DSI">#REF!</definedName>
    <definedName name="DSIBproj">#N/A</definedName>
    <definedName name="DSIGproj">#N/A</definedName>
    <definedName name="DSIproj">#N/A</definedName>
    <definedName name="DSISD">#N/A</definedName>
    <definedName name="DSISDB">#N/A</definedName>
    <definedName name="DSISDG">#N/A</definedName>
    <definedName name="DSP" localSheetId="76">#REF!</definedName>
    <definedName name="DSP" localSheetId="10">[85]Q7!$E$23:$AH$23</definedName>
    <definedName name="DSP" localSheetId="8">#REF!</definedName>
    <definedName name="DSP" localSheetId="25">#REF!</definedName>
    <definedName name="DSP" localSheetId="31">#REF!</definedName>
    <definedName name="DSP" localSheetId="32">#REF!</definedName>
    <definedName name="DSP" localSheetId="34">#REF!</definedName>
    <definedName name="DSP" localSheetId="35">#REF!</definedName>
    <definedName name="DSP" localSheetId="40">#REF!</definedName>
    <definedName name="DSP" localSheetId="42">#REF!</definedName>
    <definedName name="DSP" localSheetId="43">#REF!</definedName>
    <definedName name="DSP" localSheetId="44">#REF!</definedName>
    <definedName name="DSP" localSheetId="45">#REF!</definedName>
    <definedName name="DSP" localSheetId="46">#REF!</definedName>
    <definedName name="DSP" localSheetId="47">#REF!</definedName>
    <definedName name="DSP" localSheetId="52">#REF!</definedName>
    <definedName name="DSP" localSheetId="14">#REF!</definedName>
    <definedName name="DSP" localSheetId="15">#REF!</definedName>
    <definedName name="DSP" localSheetId="66">#REF!</definedName>
    <definedName name="DSP">#REF!</definedName>
    <definedName name="DSPBproj">#N/A</definedName>
    <definedName name="DSPG" localSheetId="76">#REF!</definedName>
    <definedName name="DSPG" localSheetId="10">[85]Q7!$E$25:$AH$25</definedName>
    <definedName name="DSPG" localSheetId="8">#REF!</definedName>
    <definedName name="DSPG" localSheetId="25">#REF!</definedName>
    <definedName name="DSPG" localSheetId="31">#REF!</definedName>
    <definedName name="DSPG" localSheetId="32">#REF!</definedName>
    <definedName name="DSPG" localSheetId="34">#REF!</definedName>
    <definedName name="DSPG" localSheetId="35">#REF!</definedName>
    <definedName name="DSPG" localSheetId="40">#REF!</definedName>
    <definedName name="DSPG" localSheetId="42">#REF!</definedName>
    <definedName name="DSPG" localSheetId="43">#REF!</definedName>
    <definedName name="DSPG" localSheetId="44">#REF!</definedName>
    <definedName name="DSPG" localSheetId="45">#REF!</definedName>
    <definedName name="DSPG" localSheetId="46">#REF!</definedName>
    <definedName name="DSPG" localSheetId="47">#REF!</definedName>
    <definedName name="DSPG" localSheetId="52">#REF!</definedName>
    <definedName name="DSPG" localSheetId="14">#REF!</definedName>
    <definedName name="DSPG" localSheetId="15">#REF!</definedName>
    <definedName name="DSPG" localSheetId="66">#REF!</definedName>
    <definedName name="DSPG">#REF!</definedName>
    <definedName name="DSPGproj">#N/A</definedName>
    <definedName name="DSPproj">#N/A</definedName>
    <definedName name="DSPSD">#N/A</definedName>
    <definedName name="DSPSDB">#N/A</definedName>
    <definedName name="DSPSDG">#N/A</definedName>
    <definedName name="DTS" localSheetId="8">#REF!</definedName>
    <definedName name="DTS" localSheetId="35">#REF!</definedName>
    <definedName name="DTS">#REF!</definedName>
    <definedName name="dummy" localSheetId="8">#REF!</definedName>
    <definedName name="dummy" localSheetId="35">#REF!</definedName>
    <definedName name="dummy">#REF!</definedName>
    <definedName name="DXBYS">[101]RESULTADOS!$A$82:$IV$82</definedName>
    <definedName name="DY" localSheetId="76">#REF!</definedName>
    <definedName name="DY" localSheetId="10">#REF!</definedName>
    <definedName name="DY" localSheetId="8">#REF!</definedName>
    <definedName name="DY" localSheetId="25">#REF!</definedName>
    <definedName name="DY" localSheetId="31">#REF!</definedName>
    <definedName name="DY" localSheetId="32">#REF!</definedName>
    <definedName name="DY" localSheetId="34">#REF!</definedName>
    <definedName name="DY" localSheetId="35">#REF!</definedName>
    <definedName name="DY" localSheetId="40">#REF!</definedName>
    <definedName name="DY" localSheetId="41">#REF!</definedName>
    <definedName name="DY" localSheetId="42">#REF!</definedName>
    <definedName name="DY" localSheetId="43">#REF!</definedName>
    <definedName name="DY" localSheetId="45">#REF!</definedName>
    <definedName name="DY" localSheetId="46">#REF!</definedName>
    <definedName name="DY" localSheetId="48">#REF!</definedName>
    <definedName name="DY" localSheetId="52">#REF!</definedName>
    <definedName name="DY" localSheetId="14">#REF!</definedName>
    <definedName name="DY" localSheetId="56">#REF!</definedName>
    <definedName name="DY" localSheetId="15">#REF!</definedName>
    <definedName name="DY" localSheetId="66">#REF!</definedName>
    <definedName name="DY">#REF!</definedName>
    <definedName name="DY1A" localSheetId="76">#REF!</definedName>
    <definedName name="DY1A" localSheetId="10">#REF!</definedName>
    <definedName name="DY1A" localSheetId="25">#REF!</definedName>
    <definedName name="DY1A" localSheetId="31">#REF!</definedName>
    <definedName name="DY1A" localSheetId="32">#REF!</definedName>
    <definedName name="DY1A" localSheetId="34">#REF!</definedName>
    <definedName name="DY1A" localSheetId="35">#REF!</definedName>
    <definedName name="DY1A" localSheetId="40">#REF!</definedName>
    <definedName name="DY1A" localSheetId="41">#REF!</definedName>
    <definedName name="DY1A" localSheetId="42">#REF!</definedName>
    <definedName name="DY1A" localSheetId="43">#REF!</definedName>
    <definedName name="DY1A" localSheetId="45">#REF!</definedName>
    <definedName name="DY1A" localSheetId="46">#REF!</definedName>
    <definedName name="DY1A" localSheetId="48">#REF!</definedName>
    <definedName name="DY1A" localSheetId="52">#REF!</definedName>
    <definedName name="DY1A" localSheetId="14">#REF!</definedName>
    <definedName name="DY1A" localSheetId="56">#REF!</definedName>
    <definedName name="DY1A" localSheetId="15">#REF!</definedName>
    <definedName name="DY1A" localSheetId="66">#REF!</definedName>
    <definedName name="DY1A">#REF!</definedName>
    <definedName name="E" localSheetId="76">#REF!</definedName>
    <definedName name="E" localSheetId="10">'[123]PIB EN CORR'!#REF!</definedName>
    <definedName name="E" localSheetId="8">#REF!</definedName>
    <definedName name="E" localSheetId="25">#REF!</definedName>
    <definedName name="E" localSheetId="31">#REF!</definedName>
    <definedName name="E" localSheetId="32">#REF!</definedName>
    <definedName name="E" localSheetId="34">#REF!</definedName>
    <definedName name="E" localSheetId="35">#REF!</definedName>
    <definedName name="E" localSheetId="40">#REF!</definedName>
    <definedName name="E" localSheetId="41">#REF!</definedName>
    <definedName name="E" localSheetId="42">#REF!</definedName>
    <definedName name="E" localSheetId="43">#REF!</definedName>
    <definedName name="E" localSheetId="44">#REF!</definedName>
    <definedName name="E" localSheetId="45">#REF!</definedName>
    <definedName name="E" localSheetId="46">#REF!</definedName>
    <definedName name="E" localSheetId="47">#REF!</definedName>
    <definedName name="E" localSheetId="48">#REF!</definedName>
    <definedName name="E" localSheetId="52">#REF!</definedName>
    <definedName name="E" localSheetId="14">#REF!</definedName>
    <definedName name="E" localSheetId="56">#REF!</definedName>
    <definedName name="E" localSheetId="15">#REF!</definedName>
    <definedName name="E">#REF!</definedName>
    <definedName name="EBRD" localSheetId="76">#REF!</definedName>
    <definedName name="EBRD" localSheetId="8">#REF!</definedName>
    <definedName name="EBRD" localSheetId="25">#REF!</definedName>
    <definedName name="EBRD" localSheetId="31">#REF!</definedName>
    <definedName name="EBRD" localSheetId="32">#REF!</definedName>
    <definedName name="EBRD" localSheetId="34">#REF!</definedName>
    <definedName name="EBRD" localSheetId="35">#REF!</definedName>
    <definedName name="EBRD" localSheetId="40">#REF!</definedName>
    <definedName name="EBRD" localSheetId="45">#REF!</definedName>
    <definedName name="EBRD" localSheetId="46">#REF!</definedName>
    <definedName name="EBRD" localSheetId="14">#REF!</definedName>
    <definedName name="EBRD" localSheetId="15">#REF!</definedName>
    <definedName name="EBRD">#REF!</definedName>
    <definedName name="Ecowas" localSheetId="8">[70]terms!#REF!</definedName>
    <definedName name="Ecowas">[70]terms!#REF!</definedName>
    <definedName name="ECU" localSheetId="76">#REF!</definedName>
    <definedName name="ECU" localSheetId="10">#REF!</definedName>
    <definedName name="ECU" localSheetId="8">#REF!</definedName>
    <definedName name="ECU" localSheetId="25">#REF!</definedName>
    <definedName name="ECU" localSheetId="31">#REF!</definedName>
    <definedName name="ECU" localSheetId="32">#REF!</definedName>
    <definedName name="ECU" localSheetId="34">#REF!</definedName>
    <definedName name="ECU" localSheetId="35">#REF!</definedName>
    <definedName name="ECU" localSheetId="40">#REF!</definedName>
    <definedName name="ECU" localSheetId="41">#REF!</definedName>
    <definedName name="ECU" localSheetId="42">#REF!</definedName>
    <definedName name="ECU" localSheetId="43">#REF!</definedName>
    <definedName name="ECU" localSheetId="45">#REF!</definedName>
    <definedName name="ECU" localSheetId="46">#REF!</definedName>
    <definedName name="ECU" localSheetId="48">#REF!</definedName>
    <definedName name="ECU" localSheetId="52">#REF!</definedName>
    <definedName name="ECU" localSheetId="14">#REF!</definedName>
    <definedName name="ECU" localSheetId="56">#REF!</definedName>
    <definedName name="ECU" localSheetId="15">#REF!</definedName>
    <definedName name="ECU">#REF!</definedName>
    <definedName name="EDNA" localSheetId="10">[83]Q6!#REF!</definedName>
    <definedName name="EDNA">#N/A</definedName>
    <definedName name="EDNA_B" localSheetId="8">[108]Q6!#REF!</definedName>
    <definedName name="EDNA_B">[108]Q6!#REF!</definedName>
    <definedName name="EDNA_D" localSheetId="8">[108]Q7!#REF!</definedName>
    <definedName name="EDNA_D">[108]Q7!#REF!</definedName>
    <definedName name="EDNA_T" localSheetId="8">[108]Q5!#REF!</definedName>
    <definedName name="EDNA_T">[108]Q5!#REF!</definedName>
    <definedName name="EDNE" localSheetId="8">[108]Q7!#REF!</definedName>
    <definedName name="EDNE">[108]Q7!#REF!</definedName>
    <definedName name="edr" localSheetId="74" hidden="1">{"Riqfin97",#N/A,FALSE,"Tran";"Riqfinpro",#N/A,FALSE,"Tran"}</definedName>
    <definedName name="edr" localSheetId="76" hidden="1">{"Riqfin97",#N/A,FALSE,"Tran";"Riqfinpro",#N/A,FALSE,"Tran"}</definedName>
    <definedName name="edr" localSheetId="10" hidden="1">{"Riqfin97",#N/A,FALSE,"Tran";"Riqfinpro",#N/A,FALSE,"Tran"}</definedName>
    <definedName name="edr" localSheetId="28" hidden="1">{"Riqfin97",#N/A,FALSE,"Tran";"Riqfinpro",#N/A,FALSE,"Tran"}</definedName>
    <definedName name="edr" localSheetId="8" hidden="1">{"Riqfin97",#N/A,FALSE,"Tran";"Riqfinpro",#N/A,FALSE,"Tran"}</definedName>
    <definedName name="edr" localSheetId="25" hidden="1">{"Riqfin97",#N/A,FALSE,"Tran";"Riqfinpro",#N/A,FALSE,"Tran"}</definedName>
    <definedName name="edr" localSheetId="27" hidden="1">{"Riqfin97",#N/A,FALSE,"Tran";"Riqfinpro",#N/A,FALSE,"Tran"}</definedName>
    <definedName name="edr" localSheetId="29" hidden="1">{"Riqfin97",#N/A,FALSE,"Tran";"Riqfinpro",#N/A,FALSE,"Tran"}</definedName>
    <definedName name="edr" localSheetId="31" hidden="1">{"Riqfin97",#N/A,FALSE,"Tran";"Riqfinpro",#N/A,FALSE,"Tran"}</definedName>
    <definedName name="edr" localSheetId="32" hidden="1">{"Riqfin97",#N/A,FALSE,"Tran";"Riqfinpro",#N/A,FALSE,"Tran"}</definedName>
    <definedName name="edr" localSheetId="34" hidden="1">{"Riqfin97",#N/A,FALSE,"Tran";"Riqfinpro",#N/A,FALSE,"Tran"}</definedName>
    <definedName name="edr" localSheetId="35" hidden="1">{"Riqfin97",#N/A,FALSE,"Tran";"Riqfinpro",#N/A,FALSE,"Tran"}</definedName>
    <definedName name="edr" localSheetId="40" hidden="1">{"Riqfin97",#N/A,FALSE,"Tran";"Riqfinpro",#N/A,FALSE,"Tran"}</definedName>
    <definedName name="edr" localSheetId="41" hidden="1">{"Riqfin97",#N/A,FALSE,"Tran";"Riqfinpro",#N/A,FALSE,"Tran"}</definedName>
    <definedName name="edr" localSheetId="42" hidden="1">{"Riqfin97",#N/A,FALSE,"Tran";"Riqfinpro",#N/A,FALSE,"Tran"}</definedName>
    <definedName name="edr" localSheetId="43" hidden="1">{"Riqfin97",#N/A,FALSE,"Tran";"Riqfinpro",#N/A,FALSE,"Tran"}</definedName>
    <definedName name="edr" localSheetId="44" hidden="1">{"Riqfin97",#N/A,FALSE,"Tran";"Riqfinpro",#N/A,FALSE,"Tran"}</definedName>
    <definedName name="edr" localSheetId="45" hidden="1">{"Riqfin97",#N/A,FALSE,"Tran";"Riqfinpro",#N/A,FALSE,"Tran"}</definedName>
    <definedName name="edr" localSheetId="46" hidden="1">{"Riqfin97",#N/A,FALSE,"Tran";"Riqfinpro",#N/A,FALSE,"Tran"}</definedName>
    <definedName name="edr" localSheetId="47" hidden="1">{"Riqfin97",#N/A,FALSE,"Tran";"Riqfinpro",#N/A,FALSE,"Tran"}</definedName>
    <definedName name="edr" localSheetId="48" hidden="1">{"Riqfin97",#N/A,FALSE,"Tran";"Riqfinpro",#N/A,FALSE,"Tran"}</definedName>
    <definedName name="edr" localSheetId="52" hidden="1">{"Riqfin97",#N/A,FALSE,"Tran";"Riqfinpro",#N/A,FALSE,"Tran"}</definedName>
    <definedName name="edr" localSheetId="14" hidden="1">{"Riqfin97",#N/A,FALSE,"Tran";"Riqfinpro",#N/A,FALSE,"Tran"}</definedName>
    <definedName name="edr" localSheetId="56" hidden="1">{"Riqfin97",#N/A,FALSE,"Tran";"Riqfinpro",#N/A,FALSE,"Tran"}</definedName>
    <definedName name="edr" localSheetId="60" hidden="1">{"Riqfin97",#N/A,FALSE,"Tran";"Riqfinpro",#N/A,FALSE,"Tran"}</definedName>
    <definedName name="edr" localSheetId="62" hidden="1">{"Riqfin97",#N/A,FALSE,"Tran";"Riqfinpro",#N/A,FALSE,"Tran"}</definedName>
    <definedName name="edr" localSheetId="15" hidden="1">{"Riqfin97",#N/A,FALSE,"Tran";"Riqfinpro",#N/A,FALSE,"Tran"}</definedName>
    <definedName name="edr" localSheetId="64" hidden="1">{"Riqfin97",#N/A,FALSE,"Tran";"Riqfinpro",#N/A,FALSE,"Tran"}</definedName>
    <definedName name="edr" localSheetId="66" hidden="1">{"Riqfin97",#N/A,FALSE,"Tran";"Riqfinpro",#N/A,FALSE,"Tran"}</definedName>
    <definedName name="edr" localSheetId="16" hidden="1">{"Riqfin97",#N/A,FALSE,"Tran";"Riqfinpro",#N/A,FALSE,"Tran"}</definedName>
    <definedName name="edr" hidden="1">{"Riqfin97",#N/A,FALSE,"Tran";"Riqfinpro",#N/A,FALSE,"Tran"}</definedName>
    <definedName name="ee" localSheetId="74" hidden="1">{"Tab1",#N/A,FALSE,"P";"Tab2",#N/A,FALSE,"P"}</definedName>
    <definedName name="ee" localSheetId="76" hidden="1">{"Tab1",#N/A,FALSE,"P";"Tab2",#N/A,FALSE,"P"}</definedName>
    <definedName name="ee" localSheetId="10" hidden="1">{"Main Economic Indicators",#N/A,FALSE,"C"}</definedName>
    <definedName name="ee" localSheetId="28" hidden="1">{"Tab1",#N/A,FALSE,"P";"Tab2",#N/A,FALSE,"P"}</definedName>
    <definedName name="ee" localSheetId="8" hidden="1">{"Tab1",#N/A,FALSE,"P";"Tab2",#N/A,FALSE,"P"}</definedName>
    <definedName name="ee" localSheetId="25" hidden="1">{"Tab1",#N/A,FALSE,"P";"Tab2",#N/A,FALSE,"P"}</definedName>
    <definedName name="ee" localSheetId="27" hidden="1">{"Tab1",#N/A,FALSE,"P";"Tab2",#N/A,FALSE,"P"}</definedName>
    <definedName name="ee" localSheetId="29" hidden="1">{"Tab1",#N/A,FALSE,"P";"Tab2",#N/A,FALSE,"P"}</definedName>
    <definedName name="ee" localSheetId="31" hidden="1">{"Tab1",#N/A,FALSE,"P";"Tab2",#N/A,FALSE,"P"}</definedName>
    <definedName name="ee" localSheetId="32" hidden="1">{"Tab1",#N/A,FALSE,"P";"Tab2",#N/A,FALSE,"P"}</definedName>
    <definedName name="ee" localSheetId="34" hidden="1">{"Tab1",#N/A,FALSE,"P";"Tab2",#N/A,FALSE,"P"}</definedName>
    <definedName name="ee" localSheetId="35" hidden="1">{"Tab1",#N/A,FALSE,"P";"Tab2",#N/A,FALSE,"P"}</definedName>
    <definedName name="ee" localSheetId="40" hidden="1">{"Tab1",#N/A,FALSE,"P";"Tab2",#N/A,FALSE,"P"}</definedName>
    <definedName name="ee" localSheetId="41" hidden="1">{"Tab1",#N/A,FALSE,"P";"Tab2",#N/A,FALSE,"P"}</definedName>
    <definedName name="ee" localSheetId="42" hidden="1">{"Tab1",#N/A,FALSE,"P";"Tab2",#N/A,FALSE,"P"}</definedName>
    <definedName name="ee" localSheetId="43" hidden="1">{"Tab1",#N/A,FALSE,"P";"Tab2",#N/A,FALSE,"P"}</definedName>
    <definedName name="ee" localSheetId="44" hidden="1">{"Tab1",#N/A,FALSE,"P";"Tab2",#N/A,FALSE,"P"}</definedName>
    <definedName name="ee" localSheetId="45" hidden="1">{"Tab1",#N/A,FALSE,"P";"Tab2",#N/A,FALSE,"P"}</definedName>
    <definedName name="ee" localSheetId="46" hidden="1">{"Tab1",#N/A,FALSE,"P";"Tab2",#N/A,FALSE,"P"}</definedName>
    <definedName name="ee" localSheetId="47" hidden="1">{"Tab1",#N/A,FALSE,"P";"Tab2",#N/A,FALSE,"P"}</definedName>
    <definedName name="ee" localSheetId="48" hidden="1">{"Tab1",#N/A,FALSE,"P";"Tab2",#N/A,FALSE,"P"}</definedName>
    <definedName name="ee" localSheetId="52" hidden="1">{"Tab1",#N/A,FALSE,"P";"Tab2",#N/A,FALSE,"P"}</definedName>
    <definedName name="ee" localSheetId="14" hidden="1">{"Tab1",#N/A,FALSE,"P";"Tab2",#N/A,FALSE,"P"}</definedName>
    <definedName name="ee" localSheetId="56" hidden="1">{"Tab1",#N/A,FALSE,"P";"Tab2",#N/A,FALSE,"P"}</definedName>
    <definedName name="ee" localSheetId="60" hidden="1">{"Tab1",#N/A,FALSE,"P";"Tab2",#N/A,FALSE,"P"}</definedName>
    <definedName name="ee" localSheetId="62" hidden="1">{"Tab1",#N/A,FALSE,"P";"Tab2",#N/A,FALSE,"P"}</definedName>
    <definedName name="ee" localSheetId="15" hidden="1">{"Tab1",#N/A,FALSE,"P";"Tab2",#N/A,FALSE,"P"}</definedName>
    <definedName name="ee" localSheetId="64" hidden="1">{"Tab1",#N/A,FALSE,"P";"Tab2",#N/A,FALSE,"P"}</definedName>
    <definedName name="ee" localSheetId="66" hidden="1">{"Tab1",#N/A,FALSE,"P";"Tab2",#N/A,FALSE,"P"}</definedName>
    <definedName name="ee" localSheetId="16" hidden="1">{"Tab1",#N/A,FALSE,"P";"Tab2",#N/A,FALSE,"P"}</definedName>
    <definedName name="ee" hidden="1">{"Tab1",#N/A,FALSE,"P";"Tab2",#N/A,FALSE,"P"}</definedName>
    <definedName name="EE_Table_02.___Selected_National_Accounts_Aggregates" localSheetId="35">#REF!</definedName>
    <definedName name="EE_Table_02.___Selected_National_Accounts_Aggregates">#REF!</definedName>
    <definedName name="EE_Table_03.___Expenditure_and_Savings" localSheetId="35">#REF!</definedName>
    <definedName name="EE_Table_03.___Expenditure_and_Savings">#REF!</definedName>
    <definedName name="EE_Table_04.___Consumer_Price_Indices____1" localSheetId="35">#REF!</definedName>
    <definedName name="EE_Table_04.___Consumer_Price_Indices____1">#REF!</definedName>
    <definedName name="EE_Table_16.__National_Accounts_at_Current_Prices" localSheetId="35">#REF!</definedName>
    <definedName name="EE_Table_16.__National_Accounts_at_Current_Prices">#REF!</definedName>
    <definedName name="EE_Table_17___Real_Gross_Domestic_Expenditure" localSheetId="35">#REF!</definedName>
    <definedName name="EE_Table_17___Real_Gross_Domestic_Expenditure">#REF!</definedName>
    <definedName name="EE_Table_18.__Real_Gross_Domestic_Product_by_Sector" localSheetId="35">#REF!</definedName>
    <definedName name="EE_Table_18.__Real_Gross_Domestic_Product_by_Sector">#REF!</definedName>
    <definedName name="EE_Table_19.__Gross_Domestic_Investment" localSheetId="35">#REF!</definedName>
    <definedName name="EE_Table_19.__Gross_Domestic_Investment">#REF!</definedName>
    <definedName name="EE_Table_20.__Selected_Agricultural_Sector_Statistics" localSheetId="35">#REF!</definedName>
    <definedName name="EE_Table_20.__Selected_Agricultural_Sector_Statistics">#REF!</definedName>
    <definedName name="EE_Table_20.5__Ag_Sector_Statistics__concluded" localSheetId="35">#REF!</definedName>
    <definedName name="EE_Table_20.5__Ag_Sector_Statistics__concluded">#REF!</definedName>
    <definedName name="EE_Table_21.__Manufacturing_Production" localSheetId="35">#REF!</definedName>
    <definedName name="EE_Table_21.__Manufacturing_Production">#REF!</definedName>
    <definedName name="EE_Table_22.__Production_Exports_and_Imports_of_Petroleum" localSheetId="35">#REF!</definedName>
    <definedName name="EE_Table_22.__Production_Exports_and_Imports_of_Petroleum">#REF!</definedName>
    <definedName name="EE_Table_23.__Retail_Prices_for_Petroleum_Products" localSheetId="35">#REF!</definedName>
    <definedName name="EE_Table_23.__Retail_Prices_for_Petroleum_Products">#REF!</definedName>
    <definedName name="EE_Table_24.__Consumption_of_Petroleum_and_Derivatives" localSheetId="35">#REF!</definedName>
    <definedName name="EE_Table_24.__Consumption_of_Petroleum_and_Derivatives">#REF!</definedName>
    <definedName name="EE_Table_25.__Production_and_Distribution_Electricity" localSheetId="35">#REF!</definedName>
    <definedName name="EE_Table_25.__Production_and_Distribution_Electricity">#REF!</definedName>
    <definedName name="EE_Table_26.__Average_Price_of_Electricity" localSheetId="35">#REF!</definedName>
    <definedName name="EE_Table_26.__Average_Price_of_Electricity">#REF!</definedName>
    <definedName name="EE_Table_27.__Guatemala___Consumer_Price_Indices__1" localSheetId="35">#REF!</definedName>
    <definedName name="EE_Table_27.__Guatemala___Consumer_Price_Indices__1">#REF!</definedName>
    <definedName name="EE_Table_28._Guatemala___Selected_Wage_Indicators_1" localSheetId="35">#REF!</definedName>
    <definedName name="EE_Table_28._Guatemala___Selected_Wage_Indicators_1">#REF!</definedName>
    <definedName name="EE_Table_29.__Minimum_Monthly_Wages_by_Economic_Activity" localSheetId="35">#REF!</definedName>
    <definedName name="EE_Table_29.__Minimum_Monthly_Wages_by_Economic_Activity">#REF!</definedName>
    <definedName name="EE_Table_30._Guatemala___Selected_Employment_and_Labor_Productivity_Indicators" localSheetId="35">#REF!</definedName>
    <definedName name="EE_Table_30._Guatemala___Selected_Employment_and_Labor_Productivity_Indicators">#REF!</definedName>
    <definedName name="EE_Table_31._Wage_and_Employment_Indicators_1" localSheetId="35">#REF!</definedName>
    <definedName name="EE_Table_31._Wage_and_Employment_Indicators_1">#REF!</definedName>
    <definedName name="EE_Table_32_ULC_PROD_indicators" localSheetId="35">#REF!</definedName>
    <definedName name="EE_Table_32_ULC_PROD_indicators">#REF!</definedName>
    <definedName name="EE_Table_33_Indicators_of_Competitiveness" localSheetId="35">#REF!</definedName>
    <definedName name="EE_Table_33_Indicators_of_Competitiveness">#REF!</definedName>
    <definedName name="eee" localSheetId="74" hidden="1">{"Tab1",#N/A,FALSE,"P";"Tab2",#N/A,FALSE,"P"}</definedName>
    <definedName name="eee" localSheetId="76" hidden="1">{"Tab1",#N/A,FALSE,"P";"Tab2",#N/A,FALSE,"P"}</definedName>
    <definedName name="eee" localSheetId="10" hidden="1">{"Tab1",#N/A,FALSE,"P";"Tab2",#N/A,FALSE,"P"}</definedName>
    <definedName name="eee" localSheetId="28" hidden="1">{"Tab1",#N/A,FALSE,"P";"Tab2",#N/A,FALSE,"P"}</definedName>
    <definedName name="eee" localSheetId="8" hidden="1">{"Tab1",#N/A,FALSE,"P";"Tab2",#N/A,FALSE,"P"}</definedName>
    <definedName name="eee" localSheetId="25" hidden="1">{"Tab1",#N/A,FALSE,"P";"Tab2",#N/A,FALSE,"P"}</definedName>
    <definedName name="eee" localSheetId="27" hidden="1">{"Tab1",#N/A,FALSE,"P";"Tab2",#N/A,FALSE,"P"}</definedName>
    <definedName name="eee" localSheetId="29" hidden="1">{"Tab1",#N/A,FALSE,"P";"Tab2",#N/A,FALSE,"P"}</definedName>
    <definedName name="eee" localSheetId="31" hidden="1">{"Tab1",#N/A,FALSE,"P";"Tab2",#N/A,FALSE,"P"}</definedName>
    <definedName name="eee" localSheetId="32" hidden="1">{"Tab1",#N/A,FALSE,"P";"Tab2",#N/A,FALSE,"P"}</definedName>
    <definedName name="eee" localSheetId="34" hidden="1">{"Tab1",#N/A,FALSE,"P";"Tab2",#N/A,FALSE,"P"}</definedName>
    <definedName name="eee" localSheetId="35" hidden="1">{"Tab1",#N/A,FALSE,"P";"Tab2",#N/A,FALSE,"P"}</definedName>
    <definedName name="eee" localSheetId="40" hidden="1">{"Tab1",#N/A,FALSE,"P";"Tab2",#N/A,FALSE,"P"}</definedName>
    <definedName name="eee" localSheetId="41" hidden="1">{"Tab1",#N/A,FALSE,"P";"Tab2",#N/A,FALSE,"P"}</definedName>
    <definedName name="eee" localSheetId="42" hidden="1">{"Tab1",#N/A,FALSE,"P";"Tab2",#N/A,FALSE,"P"}</definedName>
    <definedName name="eee" localSheetId="43" hidden="1">{"Tab1",#N/A,FALSE,"P";"Tab2",#N/A,FALSE,"P"}</definedName>
    <definedName name="eee" localSheetId="44" hidden="1">{"Tab1",#N/A,FALSE,"P";"Tab2",#N/A,FALSE,"P"}</definedName>
    <definedName name="eee" localSheetId="45" hidden="1">{"Tab1",#N/A,FALSE,"P";"Tab2",#N/A,FALSE,"P"}</definedName>
    <definedName name="eee" localSheetId="46" hidden="1">{"Tab1",#N/A,FALSE,"P";"Tab2",#N/A,FALSE,"P"}</definedName>
    <definedName name="eee" localSheetId="47" hidden="1">{"Tab1",#N/A,FALSE,"P";"Tab2",#N/A,FALSE,"P"}</definedName>
    <definedName name="eee" localSheetId="48" hidden="1">{"Tab1",#N/A,FALSE,"P";"Tab2",#N/A,FALSE,"P"}</definedName>
    <definedName name="eee" localSheetId="52" hidden="1">{"Tab1",#N/A,FALSE,"P";"Tab2",#N/A,FALSE,"P"}</definedName>
    <definedName name="eee" localSheetId="14" hidden="1">{"Tab1",#N/A,FALSE,"P";"Tab2",#N/A,FALSE,"P"}</definedName>
    <definedName name="eee" localSheetId="56" hidden="1">{"Tab1",#N/A,FALSE,"P";"Tab2",#N/A,FALSE,"P"}</definedName>
    <definedName name="eee" localSheetId="60" hidden="1">{"Tab1",#N/A,FALSE,"P";"Tab2",#N/A,FALSE,"P"}</definedName>
    <definedName name="eee" localSheetId="62" hidden="1">{"Tab1",#N/A,FALSE,"P";"Tab2",#N/A,FALSE,"P"}</definedName>
    <definedName name="eee" localSheetId="15" hidden="1">{"Tab1",#N/A,FALSE,"P";"Tab2",#N/A,FALSE,"P"}</definedName>
    <definedName name="eee" localSheetId="64" hidden="1">{"Tab1",#N/A,FALSE,"P";"Tab2",#N/A,FALSE,"P"}</definedName>
    <definedName name="eee" localSheetId="66" hidden="1">{"Tab1",#N/A,FALSE,"P";"Tab2",#N/A,FALSE,"P"}</definedName>
    <definedName name="eee" localSheetId="16" hidden="1">{"Tab1",#N/A,FALSE,"P";"Tab2",#N/A,FALSE,"P"}</definedName>
    <definedName name="eee" hidden="1">{"Tab1",#N/A,FALSE,"P";"Tab2",#N/A,FALSE,"P"}</definedName>
    <definedName name="eeee" localSheetId="74" hidden="1">{"Riqfin97",#N/A,FALSE,"Tran";"Riqfinpro",#N/A,FALSE,"Tran"}</definedName>
    <definedName name="eeee" localSheetId="76" hidden="1">{"Riqfin97",#N/A,FALSE,"Tran";"Riqfinpro",#N/A,FALSE,"Tran"}</definedName>
    <definedName name="eeee" localSheetId="10" hidden="1">{"Riqfin97",#N/A,FALSE,"Tran";"Riqfinpro",#N/A,FALSE,"Tran"}</definedName>
    <definedName name="eeee" localSheetId="28" hidden="1">{"Riqfin97",#N/A,FALSE,"Tran";"Riqfinpro",#N/A,FALSE,"Tran"}</definedName>
    <definedName name="eeee" localSheetId="8" hidden="1">{"Riqfin97",#N/A,FALSE,"Tran";"Riqfinpro",#N/A,FALSE,"Tran"}</definedName>
    <definedName name="eeee" localSheetId="25" hidden="1">{"Riqfin97",#N/A,FALSE,"Tran";"Riqfinpro",#N/A,FALSE,"Tran"}</definedName>
    <definedName name="eeee" localSheetId="27" hidden="1">{"Riqfin97",#N/A,FALSE,"Tran";"Riqfinpro",#N/A,FALSE,"Tran"}</definedName>
    <definedName name="eeee" localSheetId="29" hidden="1">{"Riqfin97",#N/A,FALSE,"Tran";"Riqfinpro",#N/A,FALSE,"Tran"}</definedName>
    <definedName name="eeee" localSheetId="31" hidden="1">{"Riqfin97",#N/A,FALSE,"Tran";"Riqfinpro",#N/A,FALSE,"Tran"}</definedName>
    <definedName name="eeee" localSheetId="32" hidden="1">{"Riqfin97",#N/A,FALSE,"Tran";"Riqfinpro",#N/A,FALSE,"Tran"}</definedName>
    <definedName name="eeee" localSheetId="34" hidden="1">{"Riqfin97",#N/A,FALSE,"Tran";"Riqfinpro",#N/A,FALSE,"Tran"}</definedName>
    <definedName name="eeee" localSheetId="35" hidden="1">{"Riqfin97",#N/A,FALSE,"Tran";"Riqfinpro",#N/A,FALSE,"Tran"}</definedName>
    <definedName name="eeee" localSheetId="40" hidden="1">{"Riqfin97",#N/A,FALSE,"Tran";"Riqfinpro",#N/A,FALSE,"Tran"}</definedName>
    <definedName name="eeee" localSheetId="41" hidden="1">{"Riqfin97",#N/A,FALSE,"Tran";"Riqfinpro",#N/A,FALSE,"Tran"}</definedName>
    <definedName name="eeee" localSheetId="42" hidden="1">{"Riqfin97",#N/A,FALSE,"Tran";"Riqfinpro",#N/A,FALSE,"Tran"}</definedName>
    <definedName name="eeee" localSheetId="43" hidden="1">{"Riqfin97",#N/A,FALSE,"Tran";"Riqfinpro",#N/A,FALSE,"Tran"}</definedName>
    <definedName name="eeee" localSheetId="44" hidden="1">{"Riqfin97",#N/A,FALSE,"Tran";"Riqfinpro",#N/A,FALSE,"Tran"}</definedName>
    <definedName name="eeee" localSheetId="45" hidden="1">{"Riqfin97",#N/A,FALSE,"Tran";"Riqfinpro",#N/A,FALSE,"Tran"}</definedName>
    <definedName name="eeee" localSheetId="46" hidden="1">{"Riqfin97",#N/A,FALSE,"Tran";"Riqfinpro",#N/A,FALSE,"Tran"}</definedName>
    <definedName name="eeee" localSheetId="47" hidden="1">{"Riqfin97",#N/A,FALSE,"Tran";"Riqfinpro",#N/A,FALSE,"Tran"}</definedName>
    <definedName name="eeee" localSheetId="48" hidden="1">{"Riqfin97",#N/A,FALSE,"Tran";"Riqfinpro",#N/A,FALSE,"Tran"}</definedName>
    <definedName name="eeee" localSheetId="52" hidden="1">{"Riqfin97",#N/A,FALSE,"Tran";"Riqfinpro",#N/A,FALSE,"Tran"}</definedName>
    <definedName name="eeee" localSheetId="14" hidden="1">{"Riqfin97",#N/A,FALSE,"Tran";"Riqfinpro",#N/A,FALSE,"Tran"}</definedName>
    <definedName name="eeee" localSheetId="56" hidden="1">{"Riqfin97",#N/A,FALSE,"Tran";"Riqfinpro",#N/A,FALSE,"Tran"}</definedName>
    <definedName name="eeee" localSheetId="60" hidden="1">{"Riqfin97",#N/A,FALSE,"Tran";"Riqfinpro",#N/A,FALSE,"Tran"}</definedName>
    <definedName name="eeee" localSheetId="62" hidden="1">{"Riqfin97",#N/A,FALSE,"Tran";"Riqfinpro",#N/A,FALSE,"Tran"}</definedName>
    <definedName name="eeee" localSheetId="15" hidden="1">{"Riqfin97",#N/A,FALSE,"Tran";"Riqfinpro",#N/A,FALSE,"Tran"}</definedName>
    <definedName name="eeee" localSheetId="64" hidden="1">{"Riqfin97",#N/A,FALSE,"Tran";"Riqfinpro",#N/A,FALSE,"Tran"}</definedName>
    <definedName name="eeee" localSheetId="66" hidden="1">{"Riqfin97",#N/A,FALSE,"Tran";"Riqfinpro",#N/A,FALSE,"Tran"}</definedName>
    <definedName name="eeee" localSheetId="16" hidden="1">{"Riqfin97",#N/A,FALSE,"Tran";"Riqfinpro",#N/A,FALSE,"Tran"}</definedName>
    <definedName name="eeee" hidden="1">{"Riqfin97",#N/A,FALSE,"Tran";"Riqfinpro",#N/A,FALSE,"Tran"}</definedName>
    <definedName name="eeeee" localSheetId="74" hidden="1">{"Riqfin97",#N/A,FALSE,"Tran";"Riqfinpro",#N/A,FALSE,"Tran"}</definedName>
    <definedName name="eeeee" localSheetId="76" hidden="1">{"Riqfin97",#N/A,FALSE,"Tran";"Riqfinpro",#N/A,FALSE,"Tran"}</definedName>
    <definedName name="eeeee" localSheetId="10" hidden="1">{"Riqfin97",#N/A,FALSE,"Tran";"Riqfinpro",#N/A,FALSE,"Tran"}</definedName>
    <definedName name="eeeee" localSheetId="28" hidden="1">{"Riqfin97",#N/A,FALSE,"Tran";"Riqfinpro",#N/A,FALSE,"Tran"}</definedName>
    <definedName name="eeeee" localSheetId="8" hidden="1">{"Riqfin97",#N/A,FALSE,"Tran";"Riqfinpro",#N/A,FALSE,"Tran"}</definedName>
    <definedName name="eeeee" localSheetId="25" hidden="1">{"Riqfin97",#N/A,FALSE,"Tran";"Riqfinpro",#N/A,FALSE,"Tran"}</definedName>
    <definedName name="eeeee" localSheetId="27" hidden="1">{"Riqfin97",#N/A,FALSE,"Tran";"Riqfinpro",#N/A,FALSE,"Tran"}</definedName>
    <definedName name="eeeee" localSheetId="29" hidden="1">{"Riqfin97",#N/A,FALSE,"Tran";"Riqfinpro",#N/A,FALSE,"Tran"}</definedName>
    <definedName name="eeeee" localSheetId="31" hidden="1">{"Riqfin97",#N/A,FALSE,"Tran";"Riqfinpro",#N/A,FALSE,"Tran"}</definedName>
    <definedName name="eeeee" localSheetId="32" hidden="1">{"Riqfin97",#N/A,FALSE,"Tran";"Riqfinpro",#N/A,FALSE,"Tran"}</definedName>
    <definedName name="eeeee" localSheetId="34" hidden="1">{"Riqfin97",#N/A,FALSE,"Tran";"Riqfinpro",#N/A,FALSE,"Tran"}</definedName>
    <definedName name="eeeee" localSheetId="35" hidden="1">{"Riqfin97",#N/A,FALSE,"Tran";"Riqfinpro",#N/A,FALSE,"Tran"}</definedName>
    <definedName name="eeeee" localSheetId="40" hidden="1">{"Riqfin97",#N/A,FALSE,"Tran";"Riqfinpro",#N/A,FALSE,"Tran"}</definedName>
    <definedName name="eeeee" localSheetId="41" hidden="1">{"Riqfin97",#N/A,FALSE,"Tran";"Riqfinpro",#N/A,FALSE,"Tran"}</definedName>
    <definedName name="eeeee" localSheetId="42" hidden="1">{"Riqfin97",#N/A,FALSE,"Tran";"Riqfinpro",#N/A,FALSE,"Tran"}</definedName>
    <definedName name="eeeee" localSheetId="43" hidden="1">{"Riqfin97",#N/A,FALSE,"Tran";"Riqfinpro",#N/A,FALSE,"Tran"}</definedName>
    <definedName name="eeeee" localSheetId="44" hidden="1">{"Riqfin97",#N/A,FALSE,"Tran";"Riqfinpro",#N/A,FALSE,"Tran"}</definedName>
    <definedName name="eeeee" localSheetId="45" hidden="1">{"Riqfin97",#N/A,FALSE,"Tran";"Riqfinpro",#N/A,FALSE,"Tran"}</definedName>
    <definedName name="eeeee" localSheetId="46" hidden="1">{"Riqfin97",#N/A,FALSE,"Tran";"Riqfinpro",#N/A,FALSE,"Tran"}</definedName>
    <definedName name="eeeee" localSheetId="47" hidden="1">{"Riqfin97",#N/A,FALSE,"Tran";"Riqfinpro",#N/A,FALSE,"Tran"}</definedName>
    <definedName name="eeeee" localSheetId="48" hidden="1">{"Riqfin97",#N/A,FALSE,"Tran";"Riqfinpro",#N/A,FALSE,"Tran"}</definedName>
    <definedName name="eeeee" localSheetId="52" hidden="1">{"Riqfin97",#N/A,FALSE,"Tran";"Riqfinpro",#N/A,FALSE,"Tran"}</definedName>
    <definedName name="eeeee" localSheetId="14" hidden="1">{"Riqfin97",#N/A,FALSE,"Tran";"Riqfinpro",#N/A,FALSE,"Tran"}</definedName>
    <definedName name="eeeee" localSheetId="56" hidden="1">{"Riqfin97",#N/A,FALSE,"Tran";"Riqfinpro",#N/A,FALSE,"Tran"}</definedName>
    <definedName name="eeeee" localSheetId="60" hidden="1">{"Riqfin97",#N/A,FALSE,"Tran";"Riqfinpro",#N/A,FALSE,"Tran"}</definedName>
    <definedName name="eeeee" localSheetId="62" hidden="1">{"Riqfin97",#N/A,FALSE,"Tran";"Riqfinpro",#N/A,FALSE,"Tran"}</definedName>
    <definedName name="eeeee" localSheetId="15" hidden="1">{"Riqfin97",#N/A,FALSE,"Tran";"Riqfinpro",#N/A,FALSE,"Tran"}</definedName>
    <definedName name="eeeee" localSheetId="64" hidden="1">{"Riqfin97",#N/A,FALSE,"Tran";"Riqfinpro",#N/A,FALSE,"Tran"}</definedName>
    <definedName name="eeeee" localSheetId="66" hidden="1">{"Riqfin97",#N/A,FALSE,"Tran";"Riqfinpro",#N/A,FALSE,"Tran"}</definedName>
    <definedName name="eeeee" localSheetId="16" hidden="1">{"Riqfin97",#N/A,FALSE,"Tran";"Riqfinpro",#N/A,FALSE,"Tran"}</definedName>
    <definedName name="eeeee" hidden="1">{"Riqfin97",#N/A,FALSE,"Tran";"Riqfinpro",#N/A,FALSE,"Tran"}</definedName>
    <definedName name="eeeeeee" localSheetId="74" hidden="1">{"Riqfin97",#N/A,FALSE,"Tran";"Riqfinpro",#N/A,FALSE,"Tran"}</definedName>
    <definedName name="eeeeeee" localSheetId="76" hidden="1">{"Riqfin97",#N/A,FALSE,"Tran";"Riqfinpro",#N/A,FALSE,"Tran"}</definedName>
    <definedName name="eeeeeee" localSheetId="10" hidden="1">{"Riqfin97",#N/A,FALSE,"Tran";"Riqfinpro",#N/A,FALSE,"Tran"}</definedName>
    <definedName name="eeeeeee" localSheetId="28" hidden="1">{"Riqfin97",#N/A,FALSE,"Tran";"Riqfinpro",#N/A,FALSE,"Tran"}</definedName>
    <definedName name="eeeeeee" localSheetId="8" hidden="1">{"Riqfin97",#N/A,FALSE,"Tran";"Riqfinpro",#N/A,FALSE,"Tran"}</definedName>
    <definedName name="eeeeeee" localSheetId="25" hidden="1">{"Riqfin97",#N/A,FALSE,"Tran";"Riqfinpro",#N/A,FALSE,"Tran"}</definedName>
    <definedName name="eeeeeee" localSheetId="27" hidden="1">{"Riqfin97",#N/A,FALSE,"Tran";"Riqfinpro",#N/A,FALSE,"Tran"}</definedName>
    <definedName name="eeeeeee" localSheetId="29" hidden="1">{"Riqfin97",#N/A,FALSE,"Tran";"Riqfinpro",#N/A,FALSE,"Tran"}</definedName>
    <definedName name="eeeeeee" localSheetId="31" hidden="1">{"Riqfin97",#N/A,FALSE,"Tran";"Riqfinpro",#N/A,FALSE,"Tran"}</definedName>
    <definedName name="eeeeeee" localSheetId="32" hidden="1">{"Riqfin97",#N/A,FALSE,"Tran";"Riqfinpro",#N/A,FALSE,"Tran"}</definedName>
    <definedName name="eeeeeee" localSheetId="34" hidden="1">{"Riqfin97",#N/A,FALSE,"Tran";"Riqfinpro",#N/A,FALSE,"Tran"}</definedName>
    <definedName name="eeeeeee" localSheetId="35" hidden="1">{"Riqfin97",#N/A,FALSE,"Tran";"Riqfinpro",#N/A,FALSE,"Tran"}</definedName>
    <definedName name="eeeeeee" localSheetId="40" hidden="1">{"Riqfin97",#N/A,FALSE,"Tran";"Riqfinpro",#N/A,FALSE,"Tran"}</definedName>
    <definedName name="eeeeeee" localSheetId="41" hidden="1">{"Riqfin97",#N/A,FALSE,"Tran";"Riqfinpro",#N/A,FALSE,"Tran"}</definedName>
    <definedName name="eeeeeee" localSheetId="42" hidden="1">{"Riqfin97",#N/A,FALSE,"Tran";"Riqfinpro",#N/A,FALSE,"Tran"}</definedName>
    <definedName name="eeeeeee" localSheetId="43" hidden="1">{"Riqfin97",#N/A,FALSE,"Tran";"Riqfinpro",#N/A,FALSE,"Tran"}</definedName>
    <definedName name="eeeeeee" localSheetId="44" hidden="1">{"Riqfin97",#N/A,FALSE,"Tran";"Riqfinpro",#N/A,FALSE,"Tran"}</definedName>
    <definedName name="eeeeeee" localSheetId="45" hidden="1">{"Riqfin97",#N/A,FALSE,"Tran";"Riqfinpro",#N/A,FALSE,"Tran"}</definedName>
    <definedName name="eeeeeee" localSheetId="46" hidden="1">{"Riqfin97",#N/A,FALSE,"Tran";"Riqfinpro",#N/A,FALSE,"Tran"}</definedName>
    <definedName name="eeeeeee" localSheetId="47" hidden="1">{"Riqfin97",#N/A,FALSE,"Tran";"Riqfinpro",#N/A,FALSE,"Tran"}</definedName>
    <definedName name="eeeeeee" localSheetId="48" hidden="1">{"Riqfin97",#N/A,FALSE,"Tran";"Riqfinpro",#N/A,FALSE,"Tran"}</definedName>
    <definedName name="eeeeeee" localSheetId="52" hidden="1">{"Riqfin97",#N/A,FALSE,"Tran";"Riqfinpro",#N/A,FALSE,"Tran"}</definedName>
    <definedName name="eeeeeee" localSheetId="14" hidden="1">{"Riqfin97",#N/A,FALSE,"Tran";"Riqfinpro",#N/A,FALSE,"Tran"}</definedName>
    <definedName name="eeeeeee" localSheetId="56" hidden="1">{"Riqfin97",#N/A,FALSE,"Tran";"Riqfinpro",#N/A,FALSE,"Tran"}</definedName>
    <definedName name="eeeeeee" localSheetId="60" hidden="1">{"Riqfin97",#N/A,FALSE,"Tran";"Riqfinpro",#N/A,FALSE,"Tran"}</definedName>
    <definedName name="eeeeeee" localSheetId="62" hidden="1">{"Riqfin97",#N/A,FALSE,"Tran";"Riqfinpro",#N/A,FALSE,"Tran"}</definedName>
    <definedName name="eeeeeee" localSheetId="15" hidden="1">{"Riqfin97",#N/A,FALSE,"Tran";"Riqfinpro",#N/A,FALSE,"Tran"}</definedName>
    <definedName name="eeeeeee" localSheetId="64" hidden="1">{"Riqfin97",#N/A,FALSE,"Tran";"Riqfinpro",#N/A,FALSE,"Tran"}</definedName>
    <definedName name="eeeeeee" localSheetId="66" hidden="1">{"Riqfin97",#N/A,FALSE,"Tran";"Riqfinpro",#N/A,FALSE,"Tran"}</definedName>
    <definedName name="eeeeeee" localSheetId="16" hidden="1">{"Riqfin97",#N/A,FALSE,"Tran";"Riqfinpro",#N/A,FALSE,"Tran"}</definedName>
    <definedName name="eeeeeee" hidden="1">{"Riqfin97",#N/A,FALSE,"Tran";"Riqfinpro",#N/A,FALSE,"Tran"}</definedName>
    <definedName name="eeeeeeeeee" localSheetId="76" hidden="1">#REF!</definedName>
    <definedName name="eeeeeeeeee" localSheetId="8" hidden="1">#REF!</definedName>
    <definedName name="eeeeeeeeee" localSheetId="25" hidden="1">#REF!</definedName>
    <definedName name="eeeeeeeeee" localSheetId="31" hidden="1">#REF!</definedName>
    <definedName name="eeeeeeeeee" localSheetId="32" hidden="1">#REF!</definedName>
    <definedName name="eeeeeeeeee" localSheetId="34" hidden="1">#REF!</definedName>
    <definedName name="eeeeeeeeee" localSheetId="35" hidden="1">#REF!</definedName>
    <definedName name="eeeeeeeeee" localSheetId="40" hidden="1">#REF!</definedName>
    <definedName name="eeeeeeeeee" localSheetId="41" hidden="1">#REF!</definedName>
    <definedName name="eeeeeeeeee" localSheetId="42" hidden="1">#REF!</definedName>
    <definedName name="eeeeeeeeee" localSheetId="43" hidden="1">#REF!</definedName>
    <definedName name="eeeeeeeeee" localSheetId="45" hidden="1">#REF!</definedName>
    <definedName name="eeeeeeeeee" localSheetId="46" hidden="1">#REF!</definedName>
    <definedName name="eeeeeeeeee" localSheetId="48" hidden="1">#REF!</definedName>
    <definedName name="eeeeeeeeee" localSheetId="52" hidden="1">#REF!</definedName>
    <definedName name="eeeeeeeeee" localSheetId="14" hidden="1">#REF!</definedName>
    <definedName name="eeeeeeeeee" localSheetId="56" hidden="1">#REF!</definedName>
    <definedName name="eeeeeeeeee" localSheetId="15" hidden="1">#REF!</definedName>
    <definedName name="eeeeeeeeee" localSheetId="66" hidden="1">#REF!</definedName>
    <definedName name="eeeeeeeeee" hidden="1">#REF!</definedName>
    <definedName name="efdfrd" localSheetId="8" hidden="1">{"Tab1",#N/A,FALSE,"P";"Tab2",#N/A,FALSE,"P"}</definedName>
    <definedName name="efdfrd" localSheetId="35" hidden="1">{"Tab1",#N/A,FALSE,"P";"Tab2",#N/A,FALSE,"P"}</definedName>
    <definedName name="efdfrd" localSheetId="42" hidden="1">{"Tab1",#N/A,FALSE,"P";"Tab2",#N/A,FALSE,"P"}</definedName>
    <definedName name="efdfrd" localSheetId="43" hidden="1">{"Tab1",#N/A,FALSE,"P";"Tab2",#N/A,FALSE,"P"}</definedName>
    <definedName name="efdfrd" localSheetId="44" hidden="1">{"Tab1",#N/A,FALSE,"P";"Tab2",#N/A,FALSE,"P"}</definedName>
    <definedName name="efdfrd" hidden="1">{"Tab1",#N/A,FALSE,"P";"Tab2",#N/A,FALSE,"P"}</definedName>
    <definedName name="efdgd" localSheetId="76" hidden="1">'[124]Fax a enviar'!#REF!</definedName>
    <definedName name="efdgd" localSheetId="25" hidden="1">'[124]Fax a enviar'!#REF!</definedName>
    <definedName name="efdgd" localSheetId="31" hidden="1">'[124]Fax a enviar'!#REF!</definedName>
    <definedName name="efdgd" localSheetId="41" hidden="1">'[125]Fax a enviar'!#REF!</definedName>
    <definedName name="efdgd" localSheetId="42" hidden="1">'[125]Fax a enviar'!#REF!</definedName>
    <definedName name="efdgd" localSheetId="43" hidden="1">'[125]Fax a enviar'!#REF!</definedName>
    <definedName name="efdgd" localSheetId="48" hidden="1">'[125]Fax a enviar'!#REF!</definedName>
    <definedName name="efdgd" localSheetId="52" hidden="1">'[125]Fax a enviar'!#REF!</definedName>
    <definedName name="efdgd" localSheetId="14" hidden="1">'[124]Fax a enviar'!#REF!</definedName>
    <definedName name="efdgd" localSheetId="56" hidden="1">'[125]Fax a enviar'!#REF!</definedName>
    <definedName name="efdgd" localSheetId="15" hidden="1">'[124]Fax a enviar'!#REF!</definedName>
    <definedName name="efdgd" localSheetId="66" hidden="1">'[124]Fax a enviar'!#REF!</definedName>
    <definedName name="efdgd" hidden="1">'[124]Fax a enviar'!#REF!</definedName>
    <definedName name="EfectivoCuentasBancarias">'[86]Vaciado 1'!$D$13</definedName>
    <definedName name="efefte" localSheetId="8" hidden="1">'[124]Fax a enviar'!#REF!</definedName>
    <definedName name="efefte" localSheetId="25" hidden="1">'[124]Fax a enviar'!#REF!</definedName>
    <definedName name="efefte" localSheetId="31" hidden="1">'[124]Fax a enviar'!#REF!</definedName>
    <definedName name="efefte" localSheetId="35" hidden="1">'[124]Fax a enviar'!#REF!</definedName>
    <definedName name="efefte" localSheetId="41" hidden="1">'[125]Fax a enviar'!#REF!</definedName>
    <definedName name="efefte" localSheetId="42" hidden="1">'[125]Fax a enviar'!#REF!</definedName>
    <definedName name="efefte" localSheetId="43" hidden="1">'[125]Fax a enviar'!#REF!</definedName>
    <definedName name="efefte" localSheetId="48" hidden="1">'[125]Fax a enviar'!#REF!</definedName>
    <definedName name="efefte" localSheetId="52" hidden="1">'[125]Fax a enviar'!#REF!</definedName>
    <definedName name="efefte" localSheetId="14" hidden="1">'[124]Fax a enviar'!#REF!</definedName>
    <definedName name="efefte" localSheetId="56" hidden="1">'[125]Fax a enviar'!#REF!</definedName>
    <definedName name="efefte" localSheetId="15" hidden="1">'[124]Fax a enviar'!#REF!</definedName>
    <definedName name="efefte" localSheetId="66" hidden="1">'[124]Fax a enviar'!#REF!</definedName>
    <definedName name="efefte" hidden="1">'[124]Fax a enviar'!#REF!</definedName>
    <definedName name="efsdfsd" localSheetId="76" hidden="1">#REF!</definedName>
    <definedName name="efsdfsd" localSheetId="8" hidden="1">#REF!</definedName>
    <definedName name="efsdfsd" localSheetId="25" hidden="1">#REF!</definedName>
    <definedName name="efsdfsd" localSheetId="31" hidden="1">#REF!</definedName>
    <definedName name="efsdfsd" localSheetId="32" hidden="1">#REF!</definedName>
    <definedName name="efsdfsd" localSheetId="34" hidden="1">#REF!</definedName>
    <definedName name="efsdfsd" localSheetId="35" hidden="1">#REF!</definedName>
    <definedName name="efsdfsd" localSheetId="40" hidden="1">#REF!</definedName>
    <definedName name="efsdfsd" localSheetId="41" hidden="1">#REF!</definedName>
    <definedName name="efsdfsd" localSheetId="42" hidden="1">#REF!</definedName>
    <definedName name="efsdfsd" localSheetId="43" hidden="1">#REF!</definedName>
    <definedName name="efsdfsd" localSheetId="45" hidden="1">#REF!</definedName>
    <definedName name="efsdfsd" localSheetId="46" hidden="1">#REF!</definedName>
    <definedName name="efsdfsd" localSheetId="48" hidden="1">#REF!</definedName>
    <definedName name="efsdfsd" localSheetId="52" hidden="1">#REF!</definedName>
    <definedName name="efsdfsd" localSheetId="14" hidden="1">#REF!</definedName>
    <definedName name="efsdfsd" localSheetId="56" hidden="1">#REF!</definedName>
    <definedName name="efsdfsd" localSheetId="15" hidden="1">#REF!</definedName>
    <definedName name="efsdfsd" localSheetId="66" hidden="1">#REF!</definedName>
    <definedName name="efsdfsd" hidden="1">#REF!</definedName>
    <definedName name="EIB">[64]CIRRs!$C$61</definedName>
    <definedName name="eka" localSheetId="76">#REF!</definedName>
    <definedName name="eka" localSheetId="8">#REF!</definedName>
    <definedName name="eka" localSheetId="25">#REF!</definedName>
    <definedName name="eka" localSheetId="31">#REF!</definedName>
    <definedName name="eka" localSheetId="32">#REF!</definedName>
    <definedName name="eka" localSheetId="34">#REF!</definedName>
    <definedName name="eka" localSheetId="35">#REF!</definedName>
    <definedName name="eka" localSheetId="40">#REF!</definedName>
    <definedName name="eka" localSheetId="41">#REF!</definedName>
    <definedName name="eka" localSheetId="42">#REF!</definedName>
    <definedName name="eka" localSheetId="43">#REF!</definedName>
    <definedName name="eka" localSheetId="45">#REF!</definedName>
    <definedName name="eka" localSheetId="46">#REF!</definedName>
    <definedName name="eka" localSheetId="48">#REF!</definedName>
    <definedName name="eka" localSheetId="52">#REF!</definedName>
    <definedName name="eka" localSheetId="14">#REF!</definedName>
    <definedName name="eka" localSheetId="56">#REF!</definedName>
    <definedName name="eka" localSheetId="15">#REF!</definedName>
    <definedName name="eka" localSheetId="66">#REF!</definedName>
    <definedName name="eka">#REF!</definedName>
    <definedName name="ele" localSheetId="8">#REF!</definedName>
    <definedName name="ele" localSheetId="35">#REF!</definedName>
    <definedName name="ele">#REF!</definedName>
    <definedName name="elect" localSheetId="8">#REF!</definedName>
    <definedName name="elect" localSheetId="35">#REF!</definedName>
    <definedName name="elect">#REF!</definedName>
    <definedName name="ELV" localSheetId="8">[126]FIN!#REF!</definedName>
    <definedName name="ELV">[126]FIN!#REF!</definedName>
    <definedName name="EMETEL" localSheetId="8">#REF!</definedName>
    <definedName name="EMETEL" localSheetId="35">#REF!</definedName>
    <definedName name="EMETEL" localSheetId="42">#REF!</definedName>
    <definedName name="EMETEL" localSheetId="43">#REF!</definedName>
    <definedName name="EMETEL" localSheetId="44">#REF!</definedName>
    <definedName name="EMETEL">#REF!</definedName>
    <definedName name="emi" localSheetId="8">#REF!</definedName>
    <definedName name="emi" localSheetId="35">#REF!</definedName>
    <definedName name="emi">#REF!</definedName>
    <definedName name="emi98j" localSheetId="8">[31]Programa!#REF!</definedName>
    <definedName name="emi98j">[31]Programa!#REF!</definedName>
    <definedName name="emi98s" localSheetId="8">#REF!</definedName>
    <definedName name="emi98s" localSheetId="35">#REF!</definedName>
    <definedName name="emi98s">#REF!</definedName>
    <definedName name="EMISION" localSheetId="76">[72]BCP!#REF!</definedName>
    <definedName name="EMISION" localSheetId="8">[72]BCP!#REF!</definedName>
    <definedName name="EMISION" localSheetId="25">[72]BCP!#REF!</definedName>
    <definedName name="EMISION" localSheetId="31">[72]BCP!#REF!</definedName>
    <definedName name="EMISION" localSheetId="35">[72]BCP!#REF!</definedName>
    <definedName name="EMISION" localSheetId="40">[72]BCP!#REF!</definedName>
    <definedName name="EMISION" localSheetId="45">[72]BCP!#REF!</definedName>
    <definedName name="EMISION" localSheetId="46">[72]BCP!#REF!</definedName>
    <definedName name="EMISION" localSheetId="14">[72]BCP!#REF!</definedName>
    <definedName name="EMISION" localSheetId="15">[72]BCP!#REF!</definedName>
    <definedName name="EMISION" localSheetId="66">[72]BCP!#REF!</definedName>
    <definedName name="EMISION">[72]BCP!#REF!</definedName>
    <definedName name="EMIT">'[127]Ranking Bancario'!$BF$5:$BJ$54</definedName>
    <definedName name="empty" localSheetId="76">#REF!</definedName>
    <definedName name="empty" localSheetId="10">[85]Q5!$DZ$1</definedName>
    <definedName name="empty" localSheetId="8">#REF!</definedName>
    <definedName name="empty" localSheetId="25">#REF!</definedName>
    <definedName name="empty" localSheetId="31">#REF!</definedName>
    <definedName name="empty" localSheetId="32">#REF!</definedName>
    <definedName name="empty" localSheetId="34">#REF!</definedName>
    <definedName name="empty" localSheetId="35">#REF!</definedName>
    <definedName name="empty" localSheetId="40">#REF!</definedName>
    <definedName name="empty" localSheetId="42">#REF!</definedName>
    <definedName name="empty" localSheetId="43">#REF!</definedName>
    <definedName name="empty" localSheetId="44">#REF!</definedName>
    <definedName name="empty" localSheetId="45">#REF!</definedName>
    <definedName name="empty" localSheetId="46">#REF!</definedName>
    <definedName name="empty" localSheetId="47">#REF!</definedName>
    <definedName name="empty" localSheetId="52">#REF!</definedName>
    <definedName name="empty" localSheetId="14">#REF!</definedName>
    <definedName name="empty" localSheetId="15">#REF!</definedName>
    <definedName name="empty" localSheetId="66">#REF!</definedName>
    <definedName name="empty">#REF!</definedName>
    <definedName name="encajec" localSheetId="8">#REF!</definedName>
    <definedName name="encajec" localSheetId="35">#REF!</definedName>
    <definedName name="encajec">#REF!</definedName>
    <definedName name="encajed" localSheetId="8">#REF!</definedName>
    <definedName name="encajed" localSheetId="35">#REF!</definedName>
    <definedName name="encajed">#REF!</definedName>
    <definedName name="ENDA" localSheetId="10">#REF!</definedName>
    <definedName name="ENDA">#N/A</definedName>
    <definedName name="ENDA_PR" localSheetId="35">#REF!</definedName>
    <definedName name="ENDA_PR">#REF!</definedName>
    <definedName name="enda2">[2]Q6!$E$132:$AH$132</definedName>
    <definedName name="ENDE" localSheetId="35">#REF!</definedName>
    <definedName name="ENDE">#REF!</definedName>
    <definedName name="ENE._89" localSheetId="35">#REF!</definedName>
    <definedName name="ENE._89">#REF!</definedName>
    <definedName name="ENE._90" localSheetId="35">#REF!</definedName>
    <definedName name="ENE._90">#REF!</definedName>
    <definedName name="enri" localSheetId="76">#REF!</definedName>
    <definedName name="enri" localSheetId="25">#REF!</definedName>
    <definedName name="enri" localSheetId="31">#REF!</definedName>
    <definedName name="enri" localSheetId="32">#REF!</definedName>
    <definedName name="enri" localSheetId="34">#REF!</definedName>
    <definedName name="enri" localSheetId="35">#REF!</definedName>
    <definedName name="enri" localSheetId="40">#REF!</definedName>
    <definedName name="enri" localSheetId="43">#REF!</definedName>
    <definedName name="enri" localSheetId="45">#REF!</definedName>
    <definedName name="enri" localSheetId="46">#REF!</definedName>
    <definedName name="enri" localSheetId="52">#REF!</definedName>
    <definedName name="enri" localSheetId="14">#REF!</definedName>
    <definedName name="enri" localSheetId="15">#REF!</definedName>
    <definedName name="enri" localSheetId="66">#REF!</definedName>
    <definedName name="enri">#REF!</definedName>
    <definedName name="EP" localSheetId="35">#REF!</definedName>
    <definedName name="EP">#REF!</definedName>
    <definedName name="EPNF96" localSheetId="35">#REF!</definedName>
    <definedName name="EPNF96">#REF!</definedName>
    <definedName name="erererer" localSheetId="76" hidden="1">'[107]Fax a enviar'!#REF!</definedName>
    <definedName name="erererer" localSheetId="25" hidden="1">'[107]Fax a enviar'!#REF!</definedName>
    <definedName name="erererer" localSheetId="31" hidden="1">'[107]Fax a enviar'!#REF!</definedName>
    <definedName name="erererer" localSheetId="41" hidden="1">'[107]Fax a enviar'!#REF!</definedName>
    <definedName name="erererer" localSheetId="42" hidden="1">'[107]Fax a enviar'!#REF!</definedName>
    <definedName name="erererer" localSheetId="43" hidden="1">'[107]Fax a enviar'!#REF!</definedName>
    <definedName name="erererer" localSheetId="48" hidden="1">'[107]Fax a enviar'!#REF!</definedName>
    <definedName name="erererer" localSheetId="52" hidden="1">'[107]Fax a enviar'!#REF!</definedName>
    <definedName name="erererer" localSheetId="14" hidden="1">'[107]Fax a enviar'!#REF!</definedName>
    <definedName name="erererer" localSheetId="56" hidden="1">'[107]Fax a enviar'!#REF!</definedName>
    <definedName name="erererer" localSheetId="15" hidden="1">'[107]Fax a enviar'!#REF!</definedName>
    <definedName name="erererer" localSheetId="66" hidden="1">'[107]Fax a enviar'!#REF!</definedName>
    <definedName name="erererer" hidden="1">'[107]Fax a enviar'!#REF!</definedName>
    <definedName name="ererwrw" localSheetId="76" hidden="1">'[118]Fax a enviar'!#REF!</definedName>
    <definedName name="ererwrw" localSheetId="25" hidden="1">'[118]Fax a enviar'!#REF!</definedName>
    <definedName name="ererwrw" localSheetId="31" hidden="1">'[118]Fax a enviar'!#REF!</definedName>
    <definedName name="ererwrw" localSheetId="41" hidden="1">'[128]Fax a enviar'!#REF!</definedName>
    <definedName name="ererwrw" localSheetId="42" hidden="1">'[128]Fax a enviar'!#REF!</definedName>
    <definedName name="ererwrw" localSheetId="43" hidden="1">'[128]Fax a enviar'!#REF!</definedName>
    <definedName name="ererwrw" localSheetId="48" hidden="1">'[128]Fax a enviar'!#REF!</definedName>
    <definedName name="ererwrw" localSheetId="52" hidden="1">'[128]Fax a enviar'!#REF!</definedName>
    <definedName name="ererwrw" localSheetId="14" hidden="1">'[118]Fax a enviar'!#REF!</definedName>
    <definedName name="ererwrw" localSheetId="56" hidden="1">'[128]Fax a enviar'!#REF!</definedName>
    <definedName name="ererwrw" localSheetId="15" hidden="1">'[118]Fax a enviar'!#REF!</definedName>
    <definedName name="ererwrw" hidden="1">'[118]Fax a enviar'!#REF!</definedName>
    <definedName name="ergferger" localSheetId="74" hidden="1">{"Main Economic Indicators",#N/A,FALSE,"C"}</definedName>
    <definedName name="ergferger" localSheetId="76" hidden="1">{"Main Economic Indicators",#N/A,FALSE,"C"}</definedName>
    <definedName name="ergferger" localSheetId="10" hidden="1">{"Main Economic Indicators",#N/A,FALSE,"C"}</definedName>
    <definedName name="ergferger" localSheetId="28" hidden="1">{"Main Economic Indicators",#N/A,FALSE,"C"}</definedName>
    <definedName name="ergferger" localSheetId="8" hidden="1">{"Main Economic Indicators",#N/A,FALSE,"C"}</definedName>
    <definedName name="ergferger" localSheetId="25" hidden="1">{"Main Economic Indicators",#N/A,FALSE,"C"}</definedName>
    <definedName name="ergferger" localSheetId="27" hidden="1">{"Main Economic Indicators",#N/A,FALSE,"C"}</definedName>
    <definedName name="ergferger" localSheetId="29" hidden="1">{"Main Economic Indicators",#N/A,FALSE,"C"}</definedName>
    <definedName name="ergferger" localSheetId="31" hidden="1">{"Main Economic Indicators",#N/A,FALSE,"C"}</definedName>
    <definedName name="ergferger" localSheetId="32" hidden="1">{"Main Economic Indicators",#N/A,FALSE,"C"}</definedName>
    <definedName name="ergferger" localSheetId="34" hidden="1">{"Main Economic Indicators",#N/A,FALSE,"C"}</definedName>
    <definedName name="ergferger" localSheetId="35" hidden="1">{"Main Economic Indicators",#N/A,FALSE,"C"}</definedName>
    <definedName name="ergferger" localSheetId="40" hidden="1">{"Main Economic Indicators",#N/A,FALSE,"C"}</definedName>
    <definedName name="ergferger" localSheetId="41" hidden="1">{"Main Economic Indicators",#N/A,FALSE,"C"}</definedName>
    <definedName name="ergferger" localSheetId="42" hidden="1">{"Main Economic Indicators",#N/A,FALSE,"C"}</definedName>
    <definedName name="ergferger" localSheetId="43" hidden="1">{"Main Economic Indicators",#N/A,FALSE,"C"}</definedName>
    <definedName name="ergferger" localSheetId="44" hidden="1">{"Main Economic Indicators",#N/A,FALSE,"C"}</definedName>
    <definedName name="ergferger" localSheetId="45" hidden="1">{"Main Economic Indicators",#N/A,FALSE,"C"}</definedName>
    <definedName name="ergferger" localSheetId="46" hidden="1">{"Main Economic Indicators",#N/A,FALSE,"C"}</definedName>
    <definedName name="ergferger" localSheetId="47" hidden="1">{"Main Economic Indicators",#N/A,FALSE,"C"}</definedName>
    <definedName name="ergferger" localSheetId="48" hidden="1">{"Main Economic Indicators",#N/A,FALSE,"C"}</definedName>
    <definedName name="ergferger" localSheetId="52" hidden="1">{"Main Economic Indicators",#N/A,FALSE,"C"}</definedName>
    <definedName name="ergferger" localSheetId="14" hidden="1">{"Main Economic Indicators",#N/A,FALSE,"C"}</definedName>
    <definedName name="ergferger" localSheetId="56" hidden="1">{"Main Economic Indicators",#N/A,FALSE,"C"}</definedName>
    <definedName name="ergferger" localSheetId="60" hidden="1">{"Main Economic Indicators",#N/A,FALSE,"C"}</definedName>
    <definedName name="ergferger" localSheetId="62" hidden="1">{"Main Economic Indicators",#N/A,FALSE,"C"}</definedName>
    <definedName name="ergferger" localSheetId="15" hidden="1">{"Main Economic Indicators",#N/A,FALSE,"C"}</definedName>
    <definedName name="ergferger" localSheetId="64" hidden="1">{"Main Economic Indicators",#N/A,FALSE,"C"}</definedName>
    <definedName name="ergferger" localSheetId="66" hidden="1">{"Main Economic Indicators",#N/A,FALSE,"C"}</definedName>
    <definedName name="ergferger" localSheetId="16" hidden="1">{"Main Economic Indicators",#N/A,FALSE,"C"}</definedName>
    <definedName name="ergferger" hidden="1">{"Main Economic Indicators",#N/A,FALSE,"C"}</definedName>
    <definedName name="ergferger1" localSheetId="74" hidden="1">{"Main Economic Indicators",#N/A,FALSE,"C"}</definedName>
    <definedName name="ergferger1" localSheetId="76" hidden="1">{"Main Economic Indicators",#N/A,FALSE,"C"}</definedName>
    <definedName name="ergferger1" localSheetId="10" hidden="1">{"Main Economic Indicators",#N/A,FALSE,"C"}</definedName>
    <definedName name="ergferger1" localSheetId="28" hidden="1">{"Main Economic Indicators",#N/A,FALSE,"C"}</definedName>
    <definedName name="ergferger1" localSheetId="8" hidden="1">{"Main Economic Indicators",#N/A,FALSE,"C"}</definedName>
    <definedName name="ergferger1" localSheetId="25" hidden="1">{"Main Economic Indicators",#N/A,FALSE,"C"}</definedName>
    <definedName name="ergferger1" localSheetId="27" hidden="1">{"Main Economic Indicators",#N/A,FALSE,"C"}</definedName>
    <definedName name="ergferger1" localSheetId="29" hidden="1">{"Main Economic Indicators",#N/A,FALSE,"C"}</definedName>
    <definedName name="ergferger1" localSheetId="31" hidden="1">{"Main Economic Indicators",#N/A,FALSE,"C"}</definedName>
    <definedName name="ergferger1" localSheetId="32" hidden="1">{"Main Economic Indicators",#N/A,FALSE,"C"}</definedName>
    <definedName name="ergferger1" localSheetId="34" hidden="1">{"Main Economic Indicators",#N/A,FALSE,"C"}</definedName>
    <definedName name="ergferger1" localSheetId="35" hidden="1">{"Main Economic Indicators",#N/A,FALSE,"C"}</definedName>
    <definedName name="ergferger1" localSheetId="40" hidden="1">{"Main Economic Indicators",#N/A,FALSE,"C"}</definedName>
    <definedName name="ergferger1" localSheetId="41" hidden="1">{"Main Economic Indicators",#N/A,FALSE,"C"}</definedName>
    <definedName name="ergferger1" localSheetId="42" hidden="1">{"Main Economic Indicators",#N/A,FALSE,"C"}</definedName>
    <definedName name="ergferger1" localSheetId="43" hidden="1">{"Main Economic Indicators",#N/A,FALSE,"C"}</definedName>
    <definedName name="ergferger1" localSheetId="44" hidden="1">{"Main Economic Indicators",#N/A,FALSE,"C"}</definedName>
    <definedName name="ergferger1" localSheetId="45" hidden="1">{"Main Economic Indicators",#N/A,FALSE,"C"}</definedName>
    <definedName name="ergferger1" localSheetId="46" hidden="1">{"Main Economic Indicators",#N/A,FALSE,"C"}</definedName>
    <definedName name="ergferger1" localSheetId="47" hidden="1">{"Main Economic Indicators",#N/A,FALSE,"C"}</definedName>
    <definedName name="ergferger1" localSheetId="48" hidden="1">{"Main Economic Indicators",#N/A,FALSE,"C"}</definedName>
    <definedName name="ergferger1" localSheetId="52" hidden="1">{"Main Economic Indicators",#N/A,FALSE,"C"}</definedName>
    <definedName name="ergferger1" localSheetId="14" hidden="1">{"Main Economic Indicators",#N/A,FALSE,"C"}</definedName>
    <definedName name="ergferger1" localSheetId="56" hidden="1">{"Main Economic Indicators",#N/A,FALSE,"C"}</definedName>
    <definedName name="ergferger1" localSheetId="60" hidden="1">{"Main Economic Indicators",#N/A,FALSE,"C"}</definedName>
    <definedName name="ergferger1" localSheetId="62" hidden="1">{"Main Economic Indicators",#N/A,FALSE,"C"}</definedName>
    <definedName name="ergferger1" localSheetId="15" hidden="1">{"Main Economic Indicators",#N/A,FALSE,"C"}</definedName>
    <definedName name="ergferger1" localSheetId="64" hidden="1">{"Main Economic Indicators",#N/A,FALSE,"C"}</definedName>
    <definedName name="ergferger1" localSheetId="66" hidden="1">{"Main Economic Indicators",#N/A,FALSE,"C"}</definedName>
    <definedName name="ergferger1" localSheetId="16" hidden="1">{"Main Economic Indicators",#N/A,FALSE,"C"}</definedName>
    <definedName name="ergferger1" hidden="1">{"Main Economic Indicators",#N/A,FALSE,"C"}</definedName>
    <definedName name="ernesto">#N/A</definedName>
    <definedName name="ert" localSheetId="74" hidden="1">{"Minpmon",#N/A,FALSE,"Monthinput"}</definedName>
    <definedName name="ert" localSheetId="76" hidden="1">{"Minpmon",#N/A,FALSE,"Monthinput"}</definedName>
    <definedName name="ert" localSheetId="10" hidden="1">{"Minpmon",#N/A,FALSE,"Monthinput"}</definedName>
    <definedName name="ert" localSheetId="28" hidden="1">{"Minpmon",#N/A,FALSE,"Monthinput"}</definedName>
    <definedName name="ert" localSheetId="8" hidden="1">{"Minpmon",#N/A,FALSE,"Monthinput"}</definedName>
    <definedName name="ert" localSheetId="25" hidden="1">{"Minpmon",#N/A,FALSE,"Monthinput"}</definedName>
    <definedName name="ert" localSheetId="27" hidden="1">{"Minpmon",#N/A,FALSE,"Monthinput"}</definedName>
    <definedName name="ert" localSheetId="29" hidden="1">{"Minpmon",#N/A,FALSE,"Monthinput"}</definedName>
    <definedName name="ert" localSheetId="31" hidden="1">{"Minpmon",#N/A,FALSE,"Monthinput"}</definedName>
    <definedName name="ert" localSheetId="32" hidden="1">{"Minpmon",#N/A,FALSE,"Monthinput"}</definedName>
    <definedName name="ert" localSheetId="34" hidden="1">{"Minpmon",#N/A,FALSE,"Monthinput"}</definedName>
    <definedName name="ert" localSheetId="35" hidden="1">{"Minpmon",#N/A,FALSE,"Monthinput"}</definedName>
    <definedName name="ert" localSheetId="40" hidden="1">{"Minpmon",#N/A,FALSE,"Monthinput"}</definedName>
    <definedName name="ert" localSheetId="41" hidden="1">{"Minpmon",#N/A,FALSE,"Monthinput"}</definedName>
    <definedName name="ert" localSheetId="42" hidden="1">{"Minpmon",#N/A,FALSE,"Monthinput"}</definedName>
    <definedName name="ert" localSheetId="43" hidden="1">{"Minpmon",#N/A,FALSE,"Monthinput"}</definedName>
    <definedName name="ert" localSheetId="44" hidden="1">{"Minpmon",#N/A,FALSE,"Monthinput"}</definedName>
    <definedName name="ert" localSheetId="45" hidden="1">{"Minpmon",#N/A,FALSE,"Monthinput"}</definedName>
    <definedName name="ert" localSheetId="46" hidden="1">{"Minpmon",#N/A,FALSE,"Monthinput"}</definedName>
    <definedName name="ert" localSheetId="47" hidden="1">{"Minpmon",#N/A,FALSE,"Monthinput"}</definedName>
    <definedName name="ert" localSheetId="48" hidden="1">{"Minpmon",#N/A,FALSE,"Monthinput"}</definedName>
    <definedName name="ert" localSheetId="52" hidden="1">{"Minpmon",#N/A,FALSE,"Monthinput"}</definedName>
    <definedName name="ert" localSheetId="14" hidden="1">{"Minpmon",#N/A,FALSE,"Monthinput"}</definedName>
    <definedName name="ert" localSheetId="56" hidden="1">{"Minpmon",#N/A,FALSE,"Monthinput"}</definedName>
    <definedName name="ert" localSheetId="60" hidden="1">{"Minpmon",#N/A,FALSE,"Monthinput"}</definedName>
    <definedName name="ert" localSheetId="62" hidden="1">{"Minpmon",#N/A,FALSE,"Monthinput"}</definedName>
    <definedName name="ert" localSheetId="15" hidden="1">{"Minpmon",#N/A,FALSE,"Monthinput"}</definedName>
    <definedName name="ert" localSheetId="64" hidden="1">{"Minpmon",#N/A,FALSE,"Monthinput"}</definedName>
    <definedName name="ert" localSheetId="66" hidden="1">{"Minpmon",#N/A,FALSE,"Monthinput"}</definedName>
    <definedName name="ert" localSheetId="16" hidden="1">{"Minpmon",#N/A,FALSE,"Monthinput"}</definedName>
    <definedName name="ert" hidden="1">{"Minpmon",#N/A,FALSE,"Monthinput"}</definedName>
    <definedName name="ESAF_QUAR_GDP" localSheetId="8">#REF!</definedName>
    <definedName name="ESAF_QUAR_GDP" localSheetId="25">#REF!</definedName>
    <definedName name="ESAF_QUAR_GDP" localSheetId="31">#REF!</definedName>
    <definedName name="ESAF_QUAR_GDP" localSheetId="32">#REF!</definedName>
    <definedName name="ESAF_QUAR_GDP" localSheetId="34">#REF!</definedName>
    <definedName name="ESAF_QUAR_GDP" localSheetId="35">#REF!</definedName>
    <definedName name="ESAF_QUAR_GDP" localSheetId="47">#REF!</definedName>
    <definedName name="ESAF_QUAR_GDP" localSheetId="14">#REF!</definedName>
    <definedName name="ESAF_QUAR_GDP" localSheetId="15">#REF!</definedName>
    <definedName name="ESAF_QUAR_GDP" localSheetId="66">#REF!</definedName>
    <definedName name="ESAF_QUAR_GDP">#REF!</definedName>
    <definedName name="esafr" localSheetId="76">#REF!</definedName>
    <definedName name="esafr" localSheetId="8">#REF!</definedName>
    <definedName name="esafr" localSheetId="25">#REF!</definedName>
    <definedName name="esafr" localSheetId="31">#REF!</definedName>
    <definedName name="esafr" localSheetId="32">#REF!</definedName>
    <definedName name="esafr" localSheetId="34">#REF!</definedName>
    <definedName name="esafr" localSheetId="35">#REF!</definedName>
    <definedName name="esafr" localSheetId="40">#REF!</definedName>
    <definedName name="esafr" localSheetId="45">#REF!</definedName>
    <definedName name="esafr" localSheetId="46">#REF!</definedName>
    <definedName name="esafr" localSheetId="14">#REF!</definedName>
    <definedName name="esafr" localSheetId="15">#REF!</definedName>
    <definedName name="esafr" localSheetId="66">#REF!</definedName>
    <definedName name="esafr">#REF!</definedName>
    <definedName name="ESC" localSheetId="76">#REF!</definedName>
    <definedName name="ESC" localSheetId="10">#REF!</definedName>
    <definedName name="ESC" localSheetId="25">#REF!</definedName>
    <definedName name="ESC" localSheetId="31">#REF!</definedName>
    <definedName name="ESC" localSheetId="32">#REF!</definedName>
    <definedName name="ESC" localSheetId="34">#REF!</definedName>
    <definedName name="ESC" localSheetId="35">#REF!</definedName>
    <definedName name="ESC" localSheetId="40">#REF!</definedName>
    <definedName name="ESC" localSheetId="41">#REF!</definedName>
    <definedName name="ESC" localSheetId="42">#REF!</definedName>
    <definedName name="ESC" localSheetId="43">#REF!</definedName>
    <definedName name="ESC" localSheetId="45">#REF!</definedName>
    <definedName name="ESC" localSheetId="46">#REF!</definedName>
    <definedName name="ESC" localSheetId="48">#REF!</definedName>
    <definedName name="ESC" localSheetId="52">#REF!</definedName>
    <definedName name="ESC" localSheetId="14">#REF!</definedName>
    <definedName name="ESC" localSheetId="56">#REF!</definedName>
    <definedName name="ESC" localSheetId="15">#REF!</definedName>
    <definedName name="ESC">#REF!</definedName>
    <definedName name="ESP" localSheetId="35">#REF!</definedName>
    <definedName name="ESP">#REF!</definedName>
    <definedName name="estacional" localSheetId="35">#REF!</definedName>
    <definedName name="estacional">#REF!</definedName>
    <definedName name="ESTRUCTURA" localSheetId="76" hidden="1">[11]C!#REF!</definedName>
    <definedName name="ESTRUCTURA" localSheetId="25" hidden="1">[11]C!#REF!</definedName>
    <definedName name="ESTRUCTURA" localSheetId="31" hidden="1">[11]C!#REF!</definedName>
    <definedName name="ESTRUCTURA" localSheetId="40" hidden="1">[11]C!#REF!</definedName>
    <definedName name="ESTRUCTURA" localSheetId="45" hidden="1">[11]C!#REF!</definedName>
    <definedName name="ESTRUCTURA" localSheetId="46" hidden="1">[11]C!#REF!</definedName>
    <definedName name="ESTRUCTURA" localSheetId="14" hidden="1">[11]C!#REF!</definedName>
    <definedName name="ESTRUCTURA" localSheetId="15" hidden="1">[11]C!#REF!</definedName>
    <definedName name="ESTRUCTURA" hidden="1">[11]C!#REF!</definedName>
    <definedName name="etewte" localSheetId="76" hidden="1">#REF!</definedName>
    <definedName name="etewte" localSheetId="8" hidden="1">#REF!</definedName>
    <definedName name="etewte" localSheetId="25" hidden="1">#REF!</definedName>
    <definedName name="etewte" localSheetId="31" hidden="1">#REF!</definedName>
    <definedName name="etewte" localSheetId="32" hidden="1">#REF!</definedName>
    <definedName name="etewte" localSheetId="34" hidden="1">#REF!</definedName>
    <definedName name="etewte" localSheetId="35" hidden="1">#REF!</definedName>
    <definedName name="etewte" localSheetId="40" hidden="1">#REF!</definedName>
    <definedName name="etewte" localSheetId="41" hidden="1">#REF!</definedName>
    <definedName name="etewte" localSheetId="42" hidden="1">#REF!</definedName>
    <definedName name="etewte" localSheetId="43" hidden="1">#REF!</definedName>
    <definedName name="etewte" localSheetId="45" hidden="1">#REF!</definedName>
    <definedName name="etewte" localSheetId="46" hidden="1">#REF!</definedName>
    <definedName name="etewte" localSheetId="48" hidden="1">#REF!</definedName>
    <definedName name="etewte" localSheetId="52" hidden="1">#REF!</definedName>
    <definedName name="etewte" localSheetId="14" hidden="1">#REF!</definedName>
    <definedName name="etewte" localSheetId="56" hidden="1">#REF!</definedName>
    <definedName name="etewte" localSheetId="15" hidden="1">#REF!</definedName>
    <definedName name="etewte" localSheetId="66" hidden="1">#REF!</definedName>
    <definedName name="etewte" hidden="1">#REF!</definedName>
    <definedName name="etwt" localSheetId="76" hidden="1">#REF!</definedName>
    <definedName name="etwt" localSheetId="8" hidden="1">#REF!</definedName>
    <definedName name="etwt" localSheetId="25" hidden="1">#REF!</definedName>
    <definedName name="etwt" localSheetId="31" hidden="1">#REF!</definedName>
    <definedName name="etwt" localSheetId="32" hidden="1">#REF!</definedName>
    <definedName name="etwt" localSheetId="34" hidden="1">#REF!</definedName>
    <definedName name="etwt" localSheetId="35" hidden="1">#REF!</definedName>
    <definedName name="etwt" localSheetId="40" hidden="1">#REF!</definedName>
    <definedName name="etwt" localSheetId="41" hidden="1">#REF!</definedName>
    <definedName name="etwt" localSheetId="42" hidden="1">#REF!</definedName>
    <definedName name="etwt" localSheetId="43" hidden="1">#REF!</definedName>
    <definedName name="etwt" localSheetId="45" hidden="1">#REF!</definedName>
    <definedName name="etwt" localSheetId="46" hidden="1">#REF!</definedName>
    <definedName name="etwt" localSheetId="48" hidden="1">#REF!</definedName>
    <definedName name="etwt" localSheetId="52" hidden="1">#REF!</definedName>
    <definedName name="etwt" localSheetId="14" hidden="1">#REF!</definedName>
    <definedName name="etwt" localSheetId="56" hidden="1">#REF!</definedName>
    <definedName name="etwt" localSheetId="15" hidden="1">#REF!</definedName>
    <definedName name="etwt" localSheetId="66" hidden="1">#REF!</definedName>
    <definedName name="etwt" hidden="1">#REF!</definedName>
    <definedName name="EU">[64]CIRRs!$C$62</definedName>
    <definedName name="EUR">[64]CIRRs!$C$87</definedName>
    <definedName name="EURCRUDE87" localSheetId="76">#REF!</definedName>
    <definedName name="EURCRUDE87" localSheetId="8">#REF!</definedName>
    <definedName name="EURCRUDE87" localSheetId="25">#REF!</definedName>
    <definedName name="EURCRUDE87" localSheetId="31">#REF!</definedName>
    <definedName name="EURCRUDE87" localSheetId="32">#REF!</definedName>
    <definedName name="EURCRUDE87" localSheetId="34">#REF!</definedName>
    <definedName name="EURCRUDE87" localSheetId="35">#REF!</definedName>
    <definedName name="EURCRUDE87" localSheetId="40">#REF!</definedName>
    <definedName name="EURCRUDE87" localSheetId="41">#REF!</definedName>
    <definedName name="EURCRUDE87" localSheetId="42">#REF!</definedName>
    <definedName name="EURCRUDE87" localSheetId="43">#REF!</definedName>
    <definedName name="EURCRUDE87" localSheetId="45">#REF!</definedName>
    <definedName name="EURCRUDE87" localSheetId="46">#REF!</definedName>
    <definedName name="EURCRUDE87" localSheetId="48">#REF!</definedName>
    <definedName name="EURCRUDE87" localSheetId="52">#REF!</definedName>
    <definedName name="EURCRUDE87" localSheetId="14">#REF!</definedName>
    <definedName name="EURCRUDE87" localSheetId="56">#REF!</definedName>
    <definedName name="EURCRUDE87" localSheetId="15">#REF!</definedName>
    <definedName name="EURCRUDE87">#REF!</definedName>
    <definedName name="EURCRUDE88" localSheetId="76">#REF!</definedName>
    <definedName name="EURCRUDE88" localSheetId="8">#REF!</definedName>
    <definedName name="EURCRUDE88" localSheetId="25">#REF!</definedName>
    <definedName name="EURCRUDE88" localSheetId="31">#REF!</definedName>
    <definedName name="EURCRUDE88" localSheetId="32">#REF!</definedName>
    <definedName name="EURCRUDE88" localSheetId="34">#REF!</definedName>
    <definedName name="EURCRUDE88" localSheetId="35">#REF!</definedName>
    <definedName name="EURCRUDE88" localSheetId="40">#REF!</definedName>
    <definedName name="EURCRUDE88" localSheetId="41">#REF!</definedName>
    <definedName name="EURCRUDE88" localSheetId="42">#REF!</definedName>
    <definedName name="EURCRUDE88" localSheetId="43">#REF!</definedName>
    <definedName name="EURCRUDE88" localSheetId="45">#REF!</definedName>
    <definedName name="EURCRUDE88" localSheetId="46">#REF!</definedName>
    <definedName name="EURCRUDE88" localSheetId="48">#REF!</definedName>
    <definedName name="EURCRUDE88" localSheetId="52">#REF!</definedName>
    <definedName name="EURCRUDE88" localSheetId="14">#REF!</definedName>
    <definedName name="EURCRUDE88" localSheetId="56">#REF!</definedName>
    <definedName name="EURCRUDE88" localSheetId="15">#REF!</definedName>
    <definedName name="EURCRUDE88">#REF!</definedName>
    <definedName name="EURO" localSheetId="76">#REF!</definedName>
    <definedName name="EURO" localSheetId="10">#REF!</definedName>
    <definedName name="EURO" localSheetId="25">#REF!</definedName>
    <definedName name="EURO" localSheetId="31">#REF!</definedName>
    <definedName name="EURO" localSheetId="32">#REF!</definedName>
    <definedName name="EURO" localSheetId="34">#REF!</definedName>
    <definedName name="EURO" localSheetId="35">#REF!</definedName>
    <definedName name="EURO" localSheetId="40">#REF!</definedName>
    <definedName name="EURO" localSheetId="41">#REF!</definedName>
    <definedName name="EURO" localSheetId="42">#REF!</definedName>
    <definedName name="EURO" localSheetId="43">#REF!</definedName>
    <definedName name="EURO" localSheetId="45">#REF!</definedName>
    <definedName name="EURO" localSheetId="46">#REF!</definedName>
    <definedName name="EURO" localSheetId="48">#REF!</definedName>
    <definedName name="EURO" localSheetId="52">#REF!</definedName>
    <definedName name="EURO" localSheetId="14">#REF!</definedName>
    <definedName name="EURO" localSheetId="56">#REF!</definedName>
    <definedName name="EURO" localSheetId="15">#REF!</definedName>
    <definedName name="EURO">#REF!</definedName>
    <definedName name="EURO1" localSheetId="76">#REF!</definedName>
    <definedName name="EURO1" localSheetId="10">#REF!</definedName>
    <definedName name="EURO1" localSheetId="25">#REF!</definedName>
    <definedName name="EURO1" localSheetId="31">#REF!</definedName>
    <definedName name="EURO1" localSheetId="32">#REF!</definedName>
    <definedName name="EURO1" localSheetId="34">#REF!</definedName>
    <definedName name="EURO1" localSheetId="35">#REF!</definedName>
    <definedName name="EURO1" localSheetId="40">#REF!</definedName>
    <definedName name="EURO1" localSheetId="41">#REF!</definedName>
    <definedName name="EURO1" localSheetId="42">#REF!</definedName>
    <definedName name="EURO1" localSheetId="43">#REF!</definedName>
    <definedName name="EURO1" localSheetId="45">#REF!</definedName>
    <definedName name="EURO1" localSheetId="46">#REF!</definedName>
    <definedName name="EURO1" localSheetId="48">#REF!</definedName>
    <definedName name="EURO1" localSheetId="52">#REF!</definedName>
    <definedName name="EURO1" localSheetId="14">#REF!</definedName>
    <definedName name="EURO1" localSheetId="56">#REF!</definedName>
    <definedName name="EURO1" localSheetId="15">#REF!</definedName>
    <definedName name="EURO1">#REF!</definedName>
    <definedName name="EURPROD87" localSheetId="76">#REF!</definedName>
    <definedName name="EURPROD87" localSheetId="25">#REF!</definedName>
    <definedName name="EURPROD87" localSheetId="31">#REF!</definedName>
    <definedName name="EURPROD87" localSheetId="32">#REF!</definedName>
    <definedName name="EURPROD87" localSheetId="34">#REF!</definedName>
    <definedName name="EURPROD87" localSheetId="35">#REF!</definedName>
    <definedName name="EURPROD87" localSheetId="40">#REF!</definedName>
    <definedName name="EURPROD87" localSheetId="41">#REF!</definedName>
    <definedName name="EURPROD87" localSheetId="42">#REF!</definedName>
    <definedName name="EURPROD87" localSheetId="43">#REF!</definedName>
    <definedName name="EURPROD87" localSheetId="45">#REF!</definedName>
    <definedName name="EURPROD87" localSheetId="46">#REF!</definedName>
    <definedName name="EURPROD87" localSheetId="48">#REF!</definedName>
    <definedName name="EURPROD87" localSheetId="52">#REF!</definedName>
    <definedName name="EURPROD87" localSheetId="14">#REF!</definedName>
    <definedName name="EURPROD87" localSheetId="56">#REF!</definedName>
    <definedName name="EURPROD87" localSheetId="15">#REF!</definedName>
    <definedName name="EURPROD87">#REF!</definedName>
    <definedName name="EURPROD88" localSheetId="76">#REF!</definedName>
    <definedName name="EURPROD88" localSheetId="25">#REF!</definedName>
    <definedName name="EURPROD88" localSheetId="31">#REF!</definedName>
    <definedName name="EURPROD88" localSheetId="32">#REF!</definedName>
    <definedName name="EURPROD88" localSheetId="34">#REF!</definedName>
    <definedName name="EURPROD88" localSheetId="35">#REF!</definedName>
    <definedName name="EURPROD88" localSheetId="40">#REF!</definedName>
    <definedName name="EURPROD88" localSheetId="41">#REF!</definedName>
    <definedName name="EURPROD88" localSheetId="42">#REF!</definedName>
    <definedName name="EURPROD88" localSheetId="43">#REF!</definedName>
    <definedName name="EURPROD88" localSheetId="45">#REF!</definedName>
    <definedName name="EURPROD88" localSheetId="46">#REF!</definedName>
    <definedName name="EURPROD88" localSheetId="48">#REF!</definedName>
    <definedName name="EURPROD88" localSheetId="52">#REF!</definedName>
    <definedName name="EURPROD88" localSheetId="14">#REF!</definedName>
    <definedName name="EURPROD88" localSheetId="56">#REF!</definedName>
    <definedName name="EURPROD88" localSheetId="15">#REF!</definedName>
    <definedName name="EURPROD88">#REF!</definedName>
    <definedName name="EURTOT87" localSheetId="76">#REF!</definedName>
    <definedName name="EURTOT87" localSheetId="25">#REF!</definedName>
    <definedName name="EURTOT87" localSheetId="31">#REF!</definedName>
    <definedName name="EURTOT87" localSheetId="32">#REF!</definedName>
    <definedName name="EURTOT87" localSheetId="34">#REF!</definedName>
    <definedName name="EURTOT87" localSheetId="35">#REF!</definedName>
    <definedName name="EURTOT87" localSheetId="40">#REF!</definedName>
    <definedName name="EURTOT87" localSheetId="41">#REF!</definedName>
    <definedName name="EURTOT87" localSheetId="42">#REF!</definedName>
    <definedName name="EURTOT87" localSheetId="43">#REF!</definedName>
    <definedName name="EURTOT87" localSheetId="45">#REF!</definedName>
    <definedName name="EURTOT87" localSheetId="46">#REF!</definedName>
    <definedName name="EURTOT87" localSheetId="48">#REF!</definedName>
    <definedName name="EURTOT87" localSheetId="52">#REF!</definedName>
    <definedName name="EURTOT87" localSheetId="14">#REF!</definedName>
    <definedName name="EURTOT87" localSheetId="56">#REF!</definedName>
    <definedName name="EURTOT87" localSheetId="15">#REF!</definedName>
    <definedName name="EURTOT87">#REF!</definedName>
    <definedName name="EURTOT88" localSheetId="76">#REF!</definedName>
    <definedName name="EURTOT88" localSheetId="25">#REF!</definedName>
    <definedName name="EURTOT88" localSheetId="31">#REF!</definedName>
    <definedName name="EURTOT88" localSheetId="32">#REF!</definedName>
    <definedName name="EURTOT88" localSheetId="34">#REF!</definedName>
    <definedName name="EURTOT88" localSheetId="35">#REF!</definedName>
    <definedName name="EURTOT88" localSheetId="40">#REF!</definedName>
    <definedName name="EURTOT88" localSheetId="41">#REF!</definedName>
    <definedName name="EURTOT88" localSheetId="42">#REF!</definedName>
    <definedName name="EURTOT88" localSheetId="43">#REF!</definedName>
    <definedName name="EURTOT88" localSheetId="45">#REF!</definedName>
    <definedName name="EURTOT88" localSheetId="46">#REF!</definedName>
    <definedName name="EURTOT88" localSheetId="48">#REF!</definedName>
    <definedName name="EURTOT88" localSheetId="52">#REF!</definedName>
    <definedName name="EURTOT88" localSheetId="14">#REF!</definedName>
    <definedName name="EURTOT88" localSheetId="56">#REF!</definedName>
    <definedName name="EURTOT88" localSheetId="15">#REF!</definedName>
    <definedName name="EURTOT88">#REF!</definedName>
    <definedName name="eustocks">#N/A</definedName>
    <definedName name="ex">[129]Sheet1!$N$2:$Q$26</definedName>
    <definedName name="EXCEDENTE_DEL_10__SEGUN_EL_TOPE_ASIGNADO_A__BUENOS_AIRES__LEY_N__23621">[6]C!$B$18:$N$18</definedName>
    <definedName name="Exch.Rate" localSheetId="35">#REF!</definedName>
    <definedName name="Exch.Rate">#REF!</definedName>
    <definedName name="ExitWRS" localSheetId="10">[130]Main!$AB$25</definedName>
    <definedName name="ExitWRS">[131]Main!$AB$25</definedName>
    <definedName name="Exportacion_Por_Importancia">[132]Macro1!$A$1</definedName>
    <definedName name="EXR_UPDATE" localSheetId="8">#REF!</definedName>
    <definedName name="EXR_UPDATE" localSheetId="35">#REF!</definedName>
    <definedName name="EXR_UPDATE" localSheetId="42">#REF!</definedName>
    <definedName name="EXR_UPDATE" localSheetId="43">#REF!</definedName>
    <definedName name="EXR_UPDATE" localSheetId="44">#REF!</definedName>
    <definedName name="EXR_UPDATE">#REF!</definedName>
    <definedName name="External_debt_indicators">[133]Table3!$F$8:$AB$437:'[133]Table3'!$AB$9</definedName>
    <definedName name="FAL" localSheetId="76">#REF!</definedName>
    <definedName name="FAL" localSheetId="10">#REF!</definedName>
    <definedName name="FAL" localSheetId="8">#REF!</definedName>
    <definedName name="FAL" localSheetId="25">#REF!</definedName>
    <definedName name="FAL" localSheetId="31">#REF!</definedName>
    <definedName name="FAL" localSheetId="32">#REF!</definedName>
    <definedName name="FAL" localSheetId="34">#REF!</definedName>
    <definedName name="FAL" localSheetId="35">#REF!</definedName>
    <definedName name="FAL" localSheetId="40">#REF!</definedName>
    <definedName name="FAL" localSheetId="41">#REF!</definedName>
    <definedName name="FAL" localSheetId="42">#REF!</definedName>
    <definedName name="FAL" localSheetId="43">#REF!</definedName>
    <definedName name="FAL" localSheetId="45">#REF!</definedName>
    <definedName name="FAL" localSheetId="46">#REF!</definedName>
    <definedName name="FAL" localSheetId="48">#REF!</definedName>
    <definedName name="FAL" localSheetId="52">#REF!</definedName>
    <definedName name="FAL" localSheetId="14">#REF!</definedName>
    <definedName name="FAL" localSheetId="56">#REF!</definedName>
    <definedName name="FAL" localSheetId="15">#REF!</definedName>
    <definedName name="FAL" localSheetId="66">#REF!</definedName>
    <definedName name="FAL">#REF!</definedName>
    <definedName name="FB" localSheetId="76">#REF!</definedName>
    <definedName name="FB" localSheetId="10">#REF!</definedName>
    <definedName name="FB" localSheetId="25">#REF!</definedName>
    <definedName name="FB" localSheetId="31">#REF!</definedName>
    <definedName name="FB" localSheetId="32">#REF!</definedName>
    <definedName name="FB" localSheetId="34">#REF!</definedName>
    <definedName name="FB" localSheetId="35">#REF!</definedName>
    <definedName name="FB" localSheetId="40">#REF!</definedName>
    <definedName name="FB" localSheetId="41">#REF!</definedName>
    <definedName name="FB" localSheetId="42">#REF!</definedName>
    <definedName name="FB" localSheetId="43">#REF!</definedName>
    <definedName name="FB" localSheetId="45">#REF!</definedName>
    <definedName name="FB" localSheetId="46">#REF!</definedName>
    <definedName name="FB" localSheetId="48">#REF!</definedName>
    <definedName name="FB" localSheetId="52">#REF!</definedName>
    <definedName name="FB" localSheetId="14">#REF!</definedName>
    <definedName name="FB" localSheetId="56">#REF!</definedName>
    <definedName name="FB" localSheetId="15">#REF!</definedName>
    <definedName name="FB" localSheetId="66">#REF!</definedName>
    <definedName name="FB">#REF!</definedName>
    <definedName name="FB1A" localSheetId="76">#REF!</definedName>
    <definedName name="FB1A" localSheetId="10">#REF!</definedName>
    <definedName name="FB1A" localSheetId="25">#REF!</definedName>
    <definedName name="FB1A" localSheetId="31">#REF!</definedName>
    <definedName name="FB1A" localSheetId="32">#REF!</definedName>
    <definedName name="FB1A" localSheetId="34">#REF!</definedName>
    <definedName name="FB1A" localSheetId="35">#REF!</definedName>
    <definedName name="FB1A" localSheetId="40">#REF!</definedName>
    <definedName name="FB1A" localSheetId="41">#REF!</definedName>
    <definedName name="FB1A" localSheetId="42">#REF!</definedName>
    <definedName name="FB1A" localSheetId="43">#REF!</definedName>
    <definedName name="FB1A" localSheetId="45">#REF!</definedName>
    <definedName name="FB1A" localSheetId="46">#REF!</definedName>
    <definedName name="FB1A" localSheetId="48">#REF!</definedName>
    <definedName name="FB1A" localSheetId="52">#REF!</definedName>
    <definedName name="FB1A" localSheetId="14">#REF!</definedName>
    <definedName name="FB1A" localSheetId="56">#REF!</definedName>
    <definedName name="FB1A" localSheetId="15">#REF!</definedName>
    <definedName name="FB1A">#REF!</definedName>
    <definedName name="fdfd" localSheetId="76" hidden="1">'[45]Fax a enviar'!#REF!</definedName>
    <definedName name="fdfd" localSheetId="25" hidden="1">'[45]Fax a enviar'!#REF!</definedName>
    <definedName name="fdfd" localSheetId="31" hidden="1">'[45]Fax a enviar'!#REF!</definedName>
    <definedName name="fdfd" localSheetId="41" hidden="1">'[134]Fax a enviar'!#REF!</definedName>
    <definedName name="fdfd" localSheetId="42" hidden="1">'[134]Fax a enviar'!#REF!</definedName>
    <definedName name="fdfd" localSheetId="43" hidden="1">'[134]Fax a enviar'!#REF!</definedName>
    <definedName name="fdfd" localSheetId="48" hidden="1">'[134]Fax a enviar'!#REF!</definedName>
    <definedName name="fdfd" localSheetId="52" hidden="1">'[134]Fax a enviar'!#REF!</definedName>
    <definedName name="fdfd" localSheetId="14" hidden="1">'[45]Fax a enviar'!#REF!</definedName>
    <definedName name="fdfd" localSheetId="56" hidden="1">'[134]Fax a enviar'!#REF!</definedName>
    <definedName name="fdfd" localSheetId="15" hidden="1">'[45]Fax a enviar'!#REF!</definedName>
    <definedName name="fdfd" hidden="1">'[45]Fax a enviar'!#REF!</definedName>
    <definedName name="fdfdd" localSheetId="76" hidden="1">#REF!</definedName>
    <definedName name="fdfdd" localSheetId="8" hidden="1">#REF!</definedName>
    <definedName name="fdfdd" localSheetId="25" hidden="1">#REF!</definedName>
    <definedName name="fdfdd" localSheetId="31" hidden="1">#REF!</definedName>
    <definedName name="fdfdd" localSheetId="32" hidden="1">#REF!</definedName>
    <definedName name="fdfdd" localSheetId="34" hidden="1">#REF!</definedName>
    <definedName name="fdfdd" localSheetId="35" hidden="1">#REF!</definedName>
    <definedName name="fdfdd" localSheetId="40" hidden="1">#REF!</definedName>
    <definedName name="fdfdd" localSheetId="41" hidden="1">#REF!</definedName>
    <definedName name="fdfdd" localSheetId="42" hidden="1">#REF!</definedName>
    <definedName name="fdfdd" localSheetId="43" hidden="1">#REF!</definedName>
    <definedName name="fdfdd" localSheetId="45" hidden="1">#REF!</definedName>
    <definedName name="fdfdd" localSheetId="46" hidden="1">#REF!</definedName>
    <definedName name="fdfdd" localSheetId="48" hidden="1">#REF!</definedName>
    <definedName name="fdfdd" localSheetId="52" hidden="1">#REF!</definedName>
    <definedName name="fdfdd" localSheetId="14" hidden="1">#REF!</definedName>
    <definedName name="fdfdd" localSheetId="56" hidden="1">#REF!</definedName>
    <definedName name="fdfdd" localSheetId="15" hidden="1">#REF!</definedName>
    <definedName name="fdfdd" localSheetId="66" hidden="1">#REF!</definedName>
    <definedName name="fdfdd" hidden="1">#REF!</definedName>
    <definedName name="fdfddf" localSheetId="76" hidden="1">#REF!</definedName>
    <definedName name="fdfddf" localSheetId="8" hidden="1">#REF!</definedName>
    <definedName name="fdfddf" localSheetId="25" hidden="1">#REF!</definedName>
    <definedName name="fdfddf" localSheetId="31" hidden="1">#REF!</definedName>
    <definedName name="fdfddf" localSheetId="32" hidden="1">#REF!</definedName>
    <definedName name="fdfddf" localSheetId="34" hidden="1">#REF!</definedName>
    <definedName name="fdfddf" localSheetId="35" hidden="1">#REF!</definedName>
    <definedName name="fdfddf" localSheetId="40" hidden="1">#REF!</definedName>
    <definedName name="fdfddf" localSheetId="41" hidden="1">#REF!</definedName>
    <definedName name="fdfddf" localSheetId="42" hidden="1">#REF!</definedName>
    <definedName name="fdfddf" localSheetId="43" hidden="1">#REF!</definedName>
    <definedName name="fdfddf" localSheetId="45" hidden="1">#REF!</definedName>
    <definedName name="fdfddf" localSheetId="46" hidden="1">#REF!</definedName>
    <definedName name="fdfddf" localSheetId="48" hidden="1">#REF!</definedName>
    <definedName name="fdfddf" localSheetId="52" hidden="1">#REF!</definedName>
    <definedName name="fdfddf" localSheetId="14" hidden="1">#REF!</definedName>
    <definedName name="fdfddf" localSheetId="56" hidden="1">#REF!</definedName>
    <definedName name="fdfddf" localSheetId="15" hidden="1">#REF!</definedName>
    <definedName name="fdfddf" localSheetId="66" hidden="1">#REF!</definedName>
    <definedName name="fdfddf" hidden="1">#REF!</definedName>
    <definedName name="fdfdf" localSheetId="76" hidden="1">'[45]Fax a enviar'!#REF!</definedName>
    <definedName name="fdfdf" localSheetId="8" hidden="1">'[45]Fax a enviar'!#REF!</definedName>
    <definedName name="fdfdf" localSheetId="25" hidden="1">'[45]Fax a enviar'!#REF!</definedName>
    <definedName name="fdfdf" localSheetId="31" hidden="1">'[45]Fax a enviar'!#REF!</definedName>
    <definedName name="fdfdf" localSheetId="41" hidden="1">'[134]Fax a enviar'!#REF!</definedName>
    <definedName name="fdfdf" localSheetId="42" hidden="1">'[134]Fax a enviar'!#REF!</definedName>
    <definedName name="fdfdf" localSheetId="43" hidden="1">'[134]Fax a enviar'!#REF!</definedName>
    <definedName name="fdfdf" localSheetId="48" hidden="1">'[134]Fax a enviar'!#REF!</definedName>
    <definedName name="fdfdf" localSheetId="52" hidden="1">'[134]Fax a enviar'!#REF!</definedName>
    <definedName name="fdfdf" localSheetId="14" hidden="1">'[45]Fax a enviar'!#REF!</definedName>
    <definedName name="fdfdf" localSheetId="56" hidden="1">'[134]Fax a enviar'!#REF!</definedName>
    <definedName name="fdfdf" localSheetId="15" hidden="1">'[45]Fax a enviar'!#REF!</definedName>
    <definedName name="fdfdf" localSheetId="66" hidden="1">'[45]Fax a enviar'!#REF!</definedName>
    <definedName name="fdfdf" hidden="1">'[45]Fax a enviar'!#REF!</definedName>
    <definedName name="fdfds" localSheetId="76" hidden="1">#REF!</definedName>
    <definedName name="fdfds" localSheetId="8" hidden="1">#REF!</definedName>
    <definedName name="fdfds" localSheetId="25" hidden="1">#REF!</definedName>
    <definedName name="fdfds" localSheetId="31" hidden="1">#REF!</definedName>
    <definedName name="fdfds" localSheetId="32" hidden="1">#REF!</definedName>
    <definedName name="fdfds" localSheetId="34" hidden="1">#REF!</definedName>
    <definedName name="fdfds" localSheetId="35" hidden="1">#REF!</definedName>
    <definedName name="fdfds" localSheetId="40" hidden="1">#REF!</definedName>
    <definedName name="fdfds" localSheetId="41" hidden="1">#REF!</definedName>
    <definedName name="fdfds" localSheetId="42" hidden="1">#REF!</definedName>
    <definedName name="fdfds" localSheetId="43" hidden="1">#REF!</definedName>
    <definedName name="fdfds" localSheetId="45" hidden="1">#REF!</definedName>
    <definedName name="fdfds" localSheetId="46" hidden="1">#REF!</definedName>
    <definedName name="fdfds" localSheetId="48" hidden="1">#REF!</definedName>
    <definedName name="fdfds" localSheetId="52" hidden="1">#REF!</definedName>
    <definedName name="fdfds" localSheetId="14" hidden="1">#REF!</definedName>
    <definedName name="fdfds" localSheetId="56" hidden="1">#REF!</definedName>
    <definedName name="fdfds" localSheetId="15" hidden="1">#REF!</definedName>
    <definedName name="fdfds" localSheetId="66" hidden="1">#REF!</definedName>
    <definedName name="fdfds" hidden="1">#REF!</definedName>
    <definedName name="fdfdsafsdf" localSheetId="76" hidden="1">'[117]Fax a enviar'!#REF!</definedName>
    <definedName name="fdfdsafsdf" localSheetId="8" hidden="1">'[117]Fax a enviar'!#REF!</definedName>
    <definedName name="fdfdsafsdf" localSheetId="25" hidden="1">'[117]Fax a enviar'!#REF!</definedName>
    <definedName name="fdfdsafsdf" localSheetId="31" hidden="1">'[117]Fax a enviar'!#REF!</definedName>
    <definedName name="fdfdsafsdf" localSheetId="41" hidden="1">'[117]Fax a enviar'!#REF!</definedName>
    <definedName name="fdfdsafsdf" localSheetId="42" hidden="1">'[117]Fax a enviar'!#REF!</definedName>
    <definedName name="fdfdsafsdf" localSheetId="43" hidden="1">'[117]Fax a enviar'!#REF!</definedName>
    <definedName name="fdfdsafsdf" localSheetId="48" hidden="1">'[117]Fax a enviar'!#REF!</definedName>
    <definedName name="fdfdsafsdf" localSheetId="52" hidden="1">'[117]Fax a enviar'!#REF!</definedName>
    <definedName name="fdfdsafsdf" localSheetId="14" hidden="1">'[117]Fax a enviar'!#REF!</definedName>
    <definedName name="fdfdsafsdf" localSheetId="56" hidden="1">'[117]Fax a enviar'!#REF!</definedName>
    <definedName name="fdfdsafsdf" localSheetId="15" hidden="1">'[117]Fax a enviar'!#REF!</definedName>
    <definedName name="fdfdsafsdf" localSheetId="66" hidden="1">'[117]Fax a enviar'!#REF!</definedName>
    <definedName name="fdfdsafsdf" hidden="1">'[117]Fax a enviar'!#REF!</definedName>
    <definedName name="fdfdsf" localSheetId="76" hidden="1">#REF!</definedName>
    <definedName name="fdfdsf" localSheetId="8" hidden="1">#REF!</definedName>
    <definedName name="fdfdsf" localSheetId="25" hidden="1">#REF!</definedName>
    <definedName name="fdfdsf" localSheetId="31" hidden="1">#REF!</definedName>
    <definedName name="fdfdsf" localSheetId="32" hidden="1">#REF!</definedName>
    <definedName name="fdfdsf" localSheetId="34" hidden="1">#REF!</definedName>
    <definedName name="fdfdsf" localSheetId="35" hidden="1">#REF!</definedName>
    <definedName name="fdfdsf" localSheetId="40" hidden="1">#REF!</definedName>
    <definedName name="fdfdsf" localSheetId="41" hidden="1">#REF!</definedName>
    <definedName name="fdfdsf" localSheetId="42" hidden="1">#REF!</definedName>
    <definedName name="fdfdsf" localSheetId="43" hidden="1">#REF!</definedName>
    <definedName name="fdfdsf" localSheetId="45" hidden="1">#REF!</definedName>
    <definedName name="fdfdsf" localSheetId="46" hidden="1">#REF!</definedName>
    <definedName name="fdfdsf" localSheetId="48" hidden="1">#REF!</definedName>
    <definedName name="fdfdsf" localSheetId="52" hidden="1">#REF!</definedName>
    <definedName name="fdfdsf" localSheetId="14" hidden="1">#REF!</definedName>
    <definedName name="fdfdsf" localSheetId="56" hidden="1">#REF!</definedName>
    <definedName name="fdfdsf" localSheetId="15" hidden="1">#REF!</definedName>
    <definedName name="fdfdsf" localSheetId="66" hidden="1">#REF!</definedName>
    <definedName name="fdfdsf" hidden="1">#REF!</definedName>
    <definedName name="fdfsd" localSheetId="76" hidden="1">'[76]Fax a enviar'!#REF!</definedName>
    <definedName name="fdfsd" localSheetId="8" hidden="1">'[76]Fax a enviar'!#REF!</definedName>
    <definedName name="fdfsd" localSheetId="25" hidden="1">'[76]Fax a enviar'!#REF!</definedName>
    <definedName name="fdfsd" localSheetId="31" hidden="1">'[76]Fax a enviar'!#REF!</definedName>
    <definedName name="fdfsd" localSheetId="41" hidden="1">'[77]Fax a enviar'!#REF!</definedName>
    <definedName name="fdfsd" localSheetId="42" hidden="1">'[77]Fax a enviar'!#REF!</definedName>
    <definedName name="fdfsd" localSheetId="43" hidden="1">'[77]Fax a enviar'!#REF!</definedName>
    <definedName name="fdfsd" localSheetId="48" hidden="1">'[77]Fax a enviar'!#REF!</definedName>
    <definedName name="fdfsd" localSheetId="52" hidden="1">'[77]Fax a enviar'!#REF!</definedName>
    <definedName name="fdfsd" localSheetId="14" hidden="1">'[76]Fax a enviar'!#REF!</definedName>
    <definedName name="fdfsd" localSheetId="56" hidden="1">'[77]Fax a enviar'!#REF!</definedName>
    <definedName name="fdfsd" localSheetId="15" hidden="1">'[76]Fax a enviar'!#REF!</definedName>
    <definedName name="fdfsd" localSheetId="66" hidden="1">'[76]Fax a enviar'!#REF!</definedName>
    <definedName name="fdfsd" hidden="1">'[76]Fax a enviar'!#REF!</definedName>
    <definedName name="feb" localSheetId="8">[31]Programa!#REF!</definedName>
    <definedName name="feb">[31]Programa!#REF!</definedName>
    <definedName name="FEB._89" localSheetId="8">#REF!</definedName>
    <definedName name="FEB._89" localSheetId="35">#REF!</definedName>
    <definedName name="FEB._89">#REF!</definedName>
    <definedName name="fecha" localSheetId="8">[31]Programa!#REF!</definedName>
    <definedName name="fecha" localSheetId="35">[31]Programa!#REF!</definedName>
    <definedName name="fecha">[31]Programa!#REF!</definedName>
    <definedName name="fechas" localSheetId="8">[73]Contribution!$K$51:$DC$52</definedName>
    <definedName name="fechas">[73]Contribution!$K$51:$DC$52</definedName>
    <definedName name="fed" localSheetId="74" hidden="1">{"Riqfin97",#N/A,FALSE,"Tran";"Riqfinpro",#N/A,FALSE,"Tran"}</definedName>
    <definedName name="fed" localSheetId="76" hidden="1">{"Riqfin97",#N/A,FALSE,"Tran";"Riqfinpro",#N/A,FALSE,"Tran"}</definedName>
    <definedName name="fed" localSheetId="10" hidden="1">{"Riqfin97",#N/A,FALSE,"Tran";"Riqfinpro",#N/A,FALSE,"Tran"}</definedName>
    <definedName name="fed" localSheetId="28" hidden="1">{"Riqfin97",#N/A,FALSE,"Tran";"Riqfinpro",#N/A,FALSE,"Tran"}</definedName>
    <definedName name="fed" localSheetId="8" hidden="1">{"Riqfin97",#N/A,FALSE,"Tran";"Riqfinpro",#N/A,FALSE,"Tran"}</definedName>
    <definedName name="fed" localSheetId="25" hidden="1">{"Riqfin97",#N/A,FALSE,"Tran";"Riqfinpro",#N/A,FALSE,"Tran"}</definedName>
    <definedName name="fed" localSheetId="27" hidden="1">{"Riqfin97",#N/A,FALSE,"Tran";"Riqfinpro",#N/A,FALSE,"Tran"}</definedName>
    <definedName name="fed" localSheetId="29" hidden="1">{"Riqfin97",#N/A,FALSE,"Tran";"Riqfinpro",#N/A,FALSE,"Tran"}</definedName>
    <definedName name="fed" localSheetId="31" hidden="1">{"Riqfin97",#N/A,FALSE,"Tran";"Riqfinpro",#N/A,FALSE,"Tran"}</definedName>
    <definedName name="fed" localSheetId="32" hidden="1">{"Riqfin97",#N/A,FALSE,"Tran";"Riqfinpro",#N/A,FALSE,"Tran"}</definedName>
    <definedName name="fed" localSheetId="34" hidden="1">{"Riqfin97",#N/A,FALSE,"Tran";"Riqfinpro",#N/A,FALSE,"Tran"}</definedName>
    <definedName name="fed" localSheetId="35" hidden="1">{"Riqfin97",#N/A,FALSE,"Tran";"Riqfinpro",#N/A,FALSE,"Tran"}</definedName>
    <definedName name="fed" localSheetId="40" hidden="1">{"Riqfin97",#N/A,FALSE,"Tran";"Riqfinpro",#N/A,FALSE,"Tran"}</definedName>
    <definedName name="fed" localSheetId="41" hidden="1">{"Riqfin97",#N/A,FALSE,"Tran";"Riqfinpro",#N/A,FALSE,"Tran"}</definedName>
    <definedName name="fed" localSheetId="42" hidden="1">{"Riqfin97",#N/A,FALSE,"Tran";"Riqfinpro",#N/A,FALSE,"Tran"}</definedName>
    <definedName name="fed" localSheetId="43" hidden="1">{"Riqfin97",#N/A,FALSE,"Tran";"Riqfinpro",#N/A,FALSE,"Tran"}</definedName>
    <definedName name="fed" localSheetId="44" hidden="1">{"Riqfin97",#N/A,FALSE,"Tran";"Riqfinpro",#N/A,FALSE,"Tran"}</definedName>
    <definedName name="fed" localSheetId="45" hidden="1">{"Riqfin97",#N/A,FALSE,"Tran";"Riqfinpro",#N/A,FALSE,"Tran"}</definedName>
    <definedName name="fed" localSheetId="46" hidden="1">{"Riqfin97",#N/A,FALSE,"Tran";"Riqfinpro",#N/A,FALSE,"Tran"}</definedName>
    <definedName name="fed" localSheetId="47" hidden="1">{"Riqfin97",#N/A,FALSE,"Tran";"Riqfinpro",#N/A,FALSE,"Tran"}</definedName>
    <definedName name="fed" localSheetId="48" hidden="1">{"Riqfin97",#N/A,FALSE,"Tran";"Riqfinpro",#N/A,FALSE,"Tran"}</definedName>
    <definedName name="fed" localSheetId="52" hidden="1">{"Riqfin97",#N/A,FALSE,"Tran";"Riqfinpro",#N/A,FALSE,"Tran"}</definedName>
    <definedName name="fed" localSheetId="14" hidden="1">{"Riqfin97",#N/A,FALSE,"Tran";"Riqfinpro",#N/A,FALSE,"Tran"}</definedName>
    <definedName name="fed" localSheetId="56" hidden="1">{"Riqfin97",#N/A,FALSE,"Tran";"Riqfinpro",#N/A,FALSE,"Tran"}</definedName>
    <definedName name="fed" localSheetId="60" hidden="1">{"Riqfin97",#N/A,FALSE,"Tran";"Riqfinpro",#N/A,FALSE,"Tran"}</definedName>
    <definedName name="fed" localSheetId="62" hidden="1">{"Riqfin97",#N/A,FALSE,"Tran";"Riqfinpro",#N/A,FALSE,"Tran"}</definedName>
    <definedName name="fed" localSheetId="15" hidden="1">{"Riqfin97",#N/A,FALSE,"Tran";"Riqfinpro",#N/A,FALSE,"Tran"}</definedName>
    <definedName name="fed" localSheetId="64" hidden="1">{"Riqfin97",#N/A,FALSE,"Tran";"Riqfinpro",#N/A,FALSE,"Tran"}</definedName>
    <definedName name="fed" localSheetId="66" hidden="1">{"Riqfin97",#N/A,FALSE,"Tran";"Riqfinpro",#N/A,FALSE,"Tran"}</definedName>
    <definedName name="fed" localSheetId="16" hidden="1">{"Riqfin97",#N/A,FALSE,"Tran";"Riqfinpro",#N/A,FALSE,"Tran"}</definedName>
    <definedName name="fed" hidden="1">{"Riqfin97",#N/A,FALSE,"Tran";"Riqfinpro",#N/A,FALSE,"Tran"}</definedName>
    <definedName name="feere" hidden="1">'[107]Fax a enviar'!#REF!</definedName>
    <definedName name="fef" hidden="1">'[107]Fax a enviar'!#REF!</definedName>
    <definedName name="fer" localSheetId="74" hidden="1">{"Riqfin97",#N/A,FALSE,"Tran";"Riqfinpro",#N/A,FALSE,"Tran"}</definedName>
    <definedName name="fer" localSheetId="76" hidden="1">{"Riqfin97",#N/A,FALSE,"Tran";"Riqfinpro",#N/A,FALSE,"Tran"}</definedName>
    <definedName name="fer" localSheetId="10" hidden="1">{"Riqfin97",#N/A,FALSE,"Tran";"Riqfinpro",#N/A,FALSE,"Tran"}</definedName>
    <definedName name="fer" localSheetId="28" hidden="1">{"Riqfin97",#N/A,FALSE,"Tran";"Riqfinpro",#N/A,FALSE,"Tran"}</definedName>
    <definedName name="fer" localSheetId="8" hidden="1">{"Riqfin97",#N/A,FALSE,"Tran";"Riqfinpro",#N/A,FALSE,"Tran"}</definedName>
    <definedName name="fer" localSheetId="25" hidden="1">{"Riqfin97",#N/A,FALSE,"Tran";"Riqfinpro",#N/A,FALSE,"Tran"}</definedName>
    <definedName name="fer" localSheetId="27" hidden="1">{"Riqfin97",#N/A,FALSE,"Tran";"Riqfinpro",#N/A,FALSE,"Tran"}</definedName>
    <definedName name="fer" localSheetId="29" hidden="1">{"Riqfin97",#N/A,FALSE,"Tran";"Riqfinpro",#N/A,FALSE,"Tran"}</definedName>
    <definedName name="fer" localSheetId="31" hidden="1">{"Riqfin97",#N/A,FALSE,"Tran";"Riqfinpro",#N/A,FALSE,"Tran"}</definedName>
    <definedName name="fer" localSheetId="32" hidden="1">{"Riqfin97",#N/A,FALSE,"Tran";"Riqfinpro",#N/A,FALSE,"Tran"}</definedName>
    <definedName name="fer" localSheetId="34" hidden="1">{"Riqfin97",#N/A,FALSE,"Tran";"Riqfinpro",#N/A,FALSE,"Tran"}</definedName>
    <definedName name="fer" localSheetId="35" hidden="1">{"Riqfin97",#N/A,FALSE,"Tran";"Riqfinpro",#N/A,FALSE,"Tran"}</definedName>
    <definedName name="fer" localSheetId="40" hidden="1">{"Riqfin97",#N/A,FALSE,"Tran";"Riqfinpro",#N/A,FALSE,"Tran"}</definedName>
    <definedName name="fer" localSheetId="41" hidden="1">{"Riqfin97",#N/A,FALSE,"Tran";"Riqfinpro",#N/A,FALSE,"Tran"}</definedName>
    <definedName name="fer" localSheetId="42" hidden="1">{"Riqfin97",#N/A,FALSE,"Tran";"Riqfinpro",#N/A,FALSE,"Tran"}</definedName>
    <definedName name="fer" localSheetId="43" hidden="1">{"Riqfin97",#N/A,FALSE,"Tran";"Riqfinpro",#N/A,FALSE,"Tran"}</definedName>
    <definedName name="fer" localSheetId="44" hidden="1">{"Riqfin97",#N/A,FALSE,"Tran";"Riqfinpro",#N/A,FALSE,"Tran"}</definedName>
    <definedName name="fer" localSheetId="45" hidden="1">{"Riqfin97",#N/A,FALSE,"Tran";"Riqfinpro",#N/A,FALSE,"Tran"}</definedName>
    <definedName name="fer" localSheetId="46" hidden="1">{"Riqfin97",#N/A,FALSE,"Tran";"Riqfinpro",#N/A,FALSE,"Tran"}</definedName>
    <definedName name="fer" localSheetId="47" hidden="1">{"Riqfin97",#N/A,FALSE,"Tran";"Riqfinpro",#N/A,FALSE,"Tran"}</definedName>
    <definedName name="fer" localSheetId="48" hidden="1">{"Riqfin97",#N/A,FALSE,"Tran";"Riqfinpro",#N/A,FALSE,"Tran"}</definedName>
    <definedName name="fer" localSheetId="52" hidden="1">{"Riqfin97",#N/A,FALSE,"Tran";"Riqfinpro",#N/A,FALSE,"Tran"}</definedName>
    <definedName name="fer" localSheetId="14" hidden="1">{"Riqfin97",#N/A,FALSE,"Tran";"Riqfinpro",#N/A,FALSE,"Tran"}</definedName>
    <definedName name="fer" localSheetId="56" hidden="1">{"Riqfin97",#N/A,FALSE,"Tran";"Riqfinpro",#N/A,FALSE,"Tran"}</definedName>
    <definedName name="fer" localSheetId="60" hidden="1">{"Riqfin97",#N/A,FALSE,"Tran";"Riqfinpro",#N/A,FALSE,"Tran"}</definedName>
    <definedName name="fer" localSheetId="62" hidden="1">{"Riqfin97",#N/A,FALSE,"Tran";"Riqfinpro",#N/A,FALSE,"Tran"}</definedName>
    <definedName name="fer" localSheetId="15" hidden="1">{"Riqfin97",#N/A,FALSE,"Tran";"Riqfinpro",#N/A,FALSE,"Tran"}</definedName>
    <definedName name="fer" localSheetId="64" hidden="1">{"Riqfin97",#N/A,FALSE,"Tran";"Riqfinpro",#N/A,FALSE,"Tran"}</definedName>
    <definedName name="fer" localSheetId="66" hidden="1">{"Riqfin97",#N/A,FALSE,"Tran";"Riqfinpro",#N/A,FALSE,"Tran"}</definedName>
    <definedName name="fer" localSheetId="16" hidden="1">{"Riqfin97",#N/A,FALSE,"Tran";"Riqfinpro",#N/A,FALSE,"Tran"}</definedName>
    <definedName name="fer" hidden="1">{"Riqfin97",#N/A,FALSE,"Tran";"Riqfinpro",#N/A,FALSE,"Tran"}</definedName>
    <definedName name="FF" localSheetId="76">#REF!</definedName>
    <definedName name="ff" localSheetId="10" hidden="1">{"Tab1",#N/A,FALSE,"P";"Tab2",#N/A,FALSE,"P"}</definedName>
    <definedName name="FF" localSheetId="25">#REF!</definedName>
    <definedName name="FF" localSheetId="31">#REF!</definedName>
    <definedName name="FF" localSheetId="32">#REF!</definedName>
    <definedName name="FF" localSheetId="34">#REF!</definedName>
    <definedName name="FF" localSheetId="35">#REF!</definedName>
    <definedName name="FF" localSheetId="40">#REF!</definedName>
    <definedName name="FF" localSheetId="41">#REF!</definedName>
    <definedName name="FF" localSheetId="42">#REF!</definedName>
    <definedName name="FF" localSheetId="43">#REF!</definedName>
    <definedName name="FF" localSheetId="45">#REF!</definedName>
    <definedName name="FF" localSheetId="46">#REF!</definedName>
    <definedName name="FF" localSheetId="47">#REF!</definedName>
    <definedName name="FF" localSheetId="48">#REF!</definedName>
    <definedName name="FF" localSheetId="52">#REF!</definedName>
    <definedName name="FF" localSheetId="14">#REF!</definedName>
    <definedName name="FF" localSheetId="56">#REF!</definedName>
    <definedName name="FF" localSheetId="15">#REF!</definedName>
    <definedName name="FF" localSheetId="66">#REF!</definedName>
    <definedName name="FF">#REF!</definedName>
    <definedName name="FF1A" localSheetId="76">#REF!</definedName>
    <definedName name="FF1A" localSheetId="10">#REF!</definedName>
    <definedName name="FF1A" localSheetId="8">#REF!</definedName>
    <definedName name="FF1A" localSheetId="25">#REF!</definedName>
    <definedName name="FF1A" localSheetId="31">#REF!</definedName>
    <definedName name="FF1A" localSheetId="32">#REF!</definedName>
    <definedName name="FF1A" localSheetId="34">#REF!</definedName>
    <definedName name="FF1A" localSheetId="35">#REF!</definedName>
    <definedName name="FF1A" localSheetId="40">#REF!</definedName>
    <definedName name="FF1A" localSheetId="41">#REF!</definedName>
    <definedName name="FF1A" localSheetId="42">#REF!</definedName>
    <definedName name="FF1A" localSheetId="43">#REF!</definedName>
    <definedName name="FF1A" localSheetId="45">#REF!</definedName>
    <definedName name="FF1A" localSheetId="46">#REF!</definedName>
    <definedName name="FF1A" localSheetId="48">#REF!</definedName>
    <definedName name="FF1A" localSheetId="52">#REF!</definedName>
    <definedName name="FF1A" localSheetId="14">#REF!</definedName>
    <definedName name="FF1A" localSheetId="56">#REF!</definedName>
    <definedName name="FF1A" localSheetId="15">#REF!</definedName>
    <definedName name="FF1A" localSheetId="66">#REF!</definedName>
    <definedName name="FF1A">#REF!</definedName>
    <definedName name="fff" localSheetId="76" hidden="1">#REF!</definedName>
    <definedName name="fff" localSheetId="10" hidden="1">{"Tab1",#N/A,FALSE,"P";"Tab2",#N/A,FALSE,"P"}</definedName>
    <definedName name="fff" localSheetId="25" hidden="1">#REF!</definedName>
    <definedName name="fff" localSheetId="31" hidden="1">#REF!</definedName>
    <definedName name="fff" localSheetId="32" hidden="1">#REF!</definedName>
    <definedName name="fff" localSheetId="34" hidden="1">#REF!</definedName>
    <definedName name="fff" localSheetId="35" hidden="1">#REF!</definedName>
    <definedName name="fff" localSheetId="40" hidden="1">#REF!</definedName>
    <definedName name="fff" localSheetId="41" hidden="1">#REF!</definedName>
    <definedName name="fff" localSheetId="42" hidden="1">#REF!</definedName>
    <definedName name="fff" localSheetId="43" hidden="1">#REF!</definedName>
    <definedName name="fff" localSheetId="45" hidden="1">#REF!</definedName>
    <definedName name="fff" localSheetId="46" hidden="1">#REF!</definedName>
    <definedName name="fff" localSheetId="47" hidden="1">#REF!</definedName>
    <definedName name="fff" localSheetId="48" hidden="1">#REF!</definedName>
    <definedName name="fff" localSheetId="52" hidden="1">#REF!</definedName>
    <definedName name="fff" localSheetId="14" hidden="1">#REF!</definedName>
    <definedName name="fff" localSheetId="56" hidden="1">#REF!</definedName>
    <definedName name="fff" localSheetId="15" hidden="1">#REF!</definedName>
    <definedName name="fff" hidden="1">#REF!</definedName>
    <definedName name="ffff" localSheetId="74" hidden="1">{"Riqfin97",#N/A,FALSE,"Tran";"Riqfinpro",#N/A,FALSE,"Tran"}</definedName>
    <definedName name="ffff" localSheetId="76" hidden="1">{"Riqfin97",#N/A,FALSE,"Tran";"Riqfinpro",#N/A,FALSE,"Tran"}</definedName>
    <definedName name="ffff" localSheetId="10" hidden="1">{"Riqfin97",#N/A,FALSE,"Tran";"Riqfinpro",#N/A,FALSE,"Tran"}</definedName>
    <definedName name="ffff" localSheetId="28" hidden="1">{"Riqfin97",#N/A,FALSE,"Tran";"Riqfinpro",#N/A,FALSE,"Tran"}</definedName>
    <definedName name="ffff" localSheetId="8" hidden="1">{"Riqfin97",#N/A,FALSE,"Tran";"Riqfinpro",#N/A,FALSE,"Tran"}</definedName>
    <definedName name="ffff" localSheetId="25" hidden="1">{"Riqfin97",#N/A,FALSE,"Tran";"Riqfinpro",#N/A,FALSE,"Tran"}</definedName>
    <definedName name="ffff" localSheetId="27" hidden="1">{"Riqfin97",#N/A,FALSE,"Tran";"Riqfinpro",#N/A,FALSE,"Tran"}</definedName>
    <definedName name="ffff" localSheetId="29" hidden="1">{"Riqfin97",#N/A,FALSE,"Tran";"Riqfinpro",#N/A,FALSE,"Tran"}</definedName>
    <definedName name="ffff" localSheetId="31" hidden="1">{"Riqfin97",#N/A,FALSE,"Tran";"Riqfinpro",#N/A,FALSE,"Tran"}</definedName>
    <definedName name="ffff" localSheetId="32" hidden="1">{"Riqfin97",#N/A,FALSE,"Tran";"Riqfinpro",#N/A,FALSE,"Tran"}</definedName>
    <definedName name="ffff" localSheetId="34" hidden="1">{"Riqfin97",#N/A,FALSE,"Tran";"Riqfinpro",#N/A,FALSE,"Tran"}</definedName>
    <definedName name="ffff" localSheetId="35" hidden="1">{"Riqfin97",#N/A,FALSE,"Tran";"Riqfinpro",#N/A,FALSE,"Tran"}</definedName>
    <definedName name="ffff" localSheetId="40" hidden="1">{"Riqfin97",#N/A,FALSE,"Tran";"Riqfinpro",#N/A,FALSE,"Tran"}</definedName>
    <definedName name="ffff" localSheetId="41" hidden="1">{"Riqfin97",#N/A,FALSE,"Tran";"Riqfinpro",#N/A,FALSE,"Tran"}</definedName>
    <definedName name="ffff" localSheetId="42" hidden="1">{"Riqfin97",#N/A,FALSE,"Tran";"Riqfinpro",#N/A,FALSE,"Tran"}</definedName>
    <definedName name="ffff" localSheetId="43" hidden="1">{"Riqfin97",#N/A,FALSE,"Tran";"Riqfinpro",#N/A,FALSE,"Tran"}</definedName>
    <definedName name="ffff" localSheetId="44" hidden="1">{"Riqfin97",#N/A,FALSE,"Tran";"Riqfinpro",#N/A,FALSE,"Tran"}</definedName>
    <definedName name="ffff" localSheetId="45" hidden="1">{"Riqfin97",#N/A,FALSE,"Tran";"Riqfinpro",#N/A,FALSE,"Tran"}</definedName>
    <definedName name="ffff" localSheetId="46" hidden="1">{"Riqfin97",#N/A,FALSE,"Tran";"Riqfinpro",#N/A,FALSE,"Tran"}</definedName>
    <definedName name="ffff" localSheetId="47" hidden="1">{"Riqfin97",#N/A,FALSE,"Tran";"Riqfinpro",#N/A,FALSE,"Tran"}</definedName>
    <definedName name="ffff" localSheetId="48" hidden="1">{"Riqfin97",#N/A,FALSE,"Tran";"Riqfinpro",#N/A,FALSE,"Tran"}</definedName>
    <definedName name="ffff" localSheetId="52" hidden="1">{"Riqfin97",#N/A,FALSE,"Tran";"Riqfinpro",#N/A,FALSE,"Tran"}</definedName>
    <definedName name="ffff" localSheetId="14" hidden="1">{"Riqfin97",#N/A,FALSE,"Tran";"Riqfinpro",#N/A,FALSE,"Tran"}</definedName>
    <definedName name="ffff" localSheetId="56" hidden="1">{"Riqfin97",#N/A,FALSE,"Tran";"Riqfinpro",#N/A,FALSE,"Tran"}</definedName>
    <definedName name="ffff" localSheetId="60" hidden="1">{"Riqfin97",#N/A,FALSE,"Tran";"Riqfinpro",#N/A,FALSE,"Tran"}</definedName>
    <definedName name="ffff" localSheetId="62" hidden="1">{"Riqfin97",#N/A,FALSE,"Tran";"Riqfinpro",#N/A,FALSE,"Tran"}</definedName>
    <definedName name="ffff" localSheetId="15" hidden="1">{"Riqfin97",#N/A,FALSE,"Tran";"Riqfinpro",#N/A,FALSE,"Tran"}</definedName>
    <definedName name="ffff" localSheetId="64" hidden="1">{"Riqfin97",#N/A,FALSE,"Tran";"Riqfinpro",#N/A,FALSE,"Tran"}</definedName>
    <definedName name="ffff" localSheetId="66" hidden="1">{"Riqfin97",#N/A,FALSE,"Tran";"Riqfinpro",#N/A,FALSE,"Tran"}</definedName>
    <definedName name="ffff" localSheetId="16" hidden="1">{"Riqfin97",#N/A,FALSE,"Tran";"Riqfinpro",#N/A,FALSE,"Tran"}</definedName>
    <definedName name="ffff" hidden="1">{"Riqfin97",#N/A,FALSE,"Tran";"Riqfinpro",#N/A,FALSE,"Tran"}</definedName>
    <definedName name="fffff" localSheetId="76">#REF!</definedName>
    <definedName name="fffff" localSheetId="8">#REF!</definedName>
    <definedName name="fffff" localSheetId="25">#REF!</definedName>
    <definedName name="fffff" localSheetId="31">#REF!</definedName>
    <definedName name="fffff" localSheetId="32">#REF!</definedName>
    <definedName name="fffff" localSheetId="34">#REF!</definedName>
    <definedName name="fffff" localSheetId="35">#REF!</definedName>
    <definedName name="fffff" localSheetId="40">#REF!</definedName>
    <definedName name="fffff" localSheetId="41">#REF!</definedName>
    <definedName name="fffff" localSheetId="42">#REF!</definedName>
    <definedName name="fffff" localSheetId="43">#REF!</definedName>
    <definedName name="fffff" localSheetId="45">#REF!</definedName>
    <definedName name="fffff" localSheetId="46">#REF!</definedName>
    <definedName name="fffff" localSheetId="48">#REF!</definedName>
    <definedName name="fffff" localSheetId="52">#REF!</definedName>
    <definedName name="fffff" localSheetId="14">#REF!</definedName>
    <definedName name="fffff" localSheetId="56">#REF!</definedName>
    <definedName name="fffff" localSheetId="15">#REF!</definedName>
    <definedName name="fffff" localSheetId="66">#REF!</definedName>
    <definedName name="fffff">#REF!</definedName>
    <definedName name="ffffff" localSheetId="76" hidden="1">#REF!</definedName>
    <definedName name="ffffff" localSheetId="10" hidden="1">{"Tab1",#N/A,FALSE,"P";"Tab2",#N/A,FALSE,"P"}</definedName>
    <definedName name="ffffff" localSheetId="25" hidden="1">#REF!</definedName>
    <definedName name="ffffff" localSheetId="31" hidden="1">#REF!</definedName>
    <definedName name="ffffff" localSheetId="32" hidden="1">#REF!</definedName>
    <definedName name="ffffff" localSheetId="34" hidden="1">#REF!</definedName>
    <definedName name="ffffff" localSheetId="35" hidden="1">#REF!</definedName>
    <definedName name="ffffff" localSheetId="40" hidden="1">#REF!</definedName>
    <definedName name="ffffff" localSheetId="41" hidden="1">#REF!</definedName>
    <definedName name="ffffff" localSheetId="42" hidden="1">#REF!</definedName>
    <definedName name="ffffff" localSheetId="43" hidden="1">#REF!</definedName>
    <definedName name="ffffff" localSheetId="45" hidden="1">#REF!</definedName>
    <definedName name="ffffff" localSheetId="46" hidden="1">#REF!</definedName>
    <definedName name="ffffff" localSheetId="47" hidden="1">#REF!</definedName>
    <definedName name="ffffff" localSheetId="48" hidden="1">#REF!</definedName>
    <definedName name="ffffff" localSheetId="52" hidden="1">#REF!</definedName>
    <definedName name="ffffff" localSheetId="14" hidden="1">#REF!</definedName>
    <definedName name="ffffff" localSheetId="56" hidden="1">#REF!</definedName>
    <definedName name="ffffff" localSheetId="15" hidden="1">#REF!</definedName>
    <definedName name="ffffff" localSheetId="66" hidden="1">#REF!</definedName>
    <definedName name="ffffff" hidden="1">#REF!</definedName>
    <definedName name="fffffff" localSheetId="74" hidden="1">{"Minpmon",#N/A,FALSE,"Monthinput"}</definedName>
    <definedName name="fffffff" localSheetId="76" hidden="1">{"Minpmon",#N/A,FALSE,"Monthinput"}</definedName>
    <definedName name="fffffff" localSheetId="10" hidden="1">{"Minpmon",#N/A,FALSE,"Monthinput"}</definedName>
    <definedName name="fffffff" localSheetId="28" hidden="1">{"Minpmon",#N/A,FALSE,"Monthinput"}</definedName>
    <definedName name="fffffff" localSheetId="8" hidden="1">{"Minpmon",#N/A,FALSE,"Monthinput"}</definedName>
    <definedName name="fffffff" localSheetId="25" hidden="1">{"Minpmon",#N/A,FALSE,"Monthinput"}</definedName>
    <definedName name="fffffff" localSheetId="27" hidden="1">{"Minpmon",#N/A,FALSE,"Monthinput"}</definedName>
    <definedName name="fffffff" localSheetId="29" hidden="1">{"Minpmon",#N/A,FALSE,"Monthinput"}</definedName>
    <definedName name="fffffff" localSheetId="31" hidden="1">{"Minpmon",#N/A,FALSE,"Monthinput"}</definedName>
    <definedName name="fffffff" localSheetId="32" hidden="1">{"Minpmon",#N/A,FALSE,"Monthinput"}</definedName>
    <definedName name="fffffff" localSheetId="34" hidden="1">{"Minpmon",#N/A,FALSE,"Monthinput"}</definedName>
    <definedName name="fffffff" localSheetId="35" hidden="1">{"Minpmon",#N/A,FALSE,"Monthinput"}</definedName>
    <definedName name="fffffff" localSheetId="40" hidden="1">{"Minpmon",#N/A,FALSE,"Monthinput"}</definedName>
    <definedName name="fffffff" localSheetId="41" hidden="1">{"Minpmon",#N/A,FALSE,"Monthinput"}</definedName>
    <definedName name="fffffff" localSheetId="42" hidden="1">{"Minpmon",#N/A,FALSE,"Monthinput"}</definedName>
    <definedName name="fffffff" localSheetId="43" hidden="1">{"Minpmon",#N/A,FALSE,"Monthinput"}</definedName>
    <definedName name="fffffff" localSheetId="44" hidden="1">{"Minpmon",#N/A,FALSE,"Monthinput"}</definedName>
    <definedName name="fffffff" localSheetId="45" hidden="1">{"Minpmon",#N/A,FALSE,"Monthinput"}</definedName>
    <definedName name="fffffff" localSheetId="46" hidden="1">{"Minpmon",#N/A,FALSE,"Monthinput"}</definedName>
    <definedName name="fffffff" localSheetId="47" hidden="1">{"Minpmon",#N/A,FALSE,"Monthinput"}</definedName>
    <definedName name="fffffff" localSheetId="48" hidden="1">{"Minpmon",#N/A,FALSE,"Monthinput"}</definedName>
    <definedName name="fffffff" localSheetId="52" hidden="1">{"Minpmon",#N/A,FALSE,"Monthinput"}</definedName>
    <definedName name="fffffff" localSheetId="14" hidden="1">{"Minpmon",#N/A,FALSE,"Monthinput"}</definedName>
    <definedName name="fffffff" localSheetId="56" hidden="1">{"Minpmon",#N/A,FALSE,"Monthinput"}</definedName>
    <definedName name="fffffff" localSheetId="60" hidden="1">{"Minpmon",#N/A,FALSE,"Monthinput"}</definedName>
    <definedName name="fffffff" localSheetId="62" hidden="1">{"Minpmon",#N/A,FALSE,"Monthinput"}</definedName>
    <definedName name="fffffff" localSheetId="15" hidden="1">{"Minpmon",#N/A,FALSE,"Monthinput"}</definedName>
    <definedName name="fffffff" localSheetId="64" hidden="1">{"Minpmon",#N/A,FALSE,"Monthinput"}</definedName>
    <definedName name="fffffff" localSheetId="66" hidden="1">{"Minpmon",#N/A,FALSE,"Monthinput"}</definedName>
    <definedName name="fffffff" localSheetId="16" hidden="1">{"Minpmon",#N/A,FALSE,"Monthinput"}</definedName>
    <definedName name="fffffff" hidden="1">{"Minpmon",#N/A,FALSE,"Monthinput"}</definedName>
    <definedName name="fffffffff" hidden="1">'[107]Fax a enviar'!#REF!</definedName>
    <definedName name="ffffffffffffff" localSheetId="74" hidden="1">{"Riqfin97",#N/A,FALSE,"Tran";"Riqfinpro",#N/A,FALSE,"Tran"}</definedName>
    <definedName name="ffffffffffffff" localSheetId="76" hidden="1">{"Riqfin97",#N/A,FALSE,"Tran";"Riqfinpro",#N/A,FALSE,"Tran"}</definedName>
    <definedName name="ffffffffffffff" localSheetId="10" hidden="1">{"Riqfin97",#N/A,FALSE,"Tran";"Riqfinpro",#N/A,FALSE,"Tran"}</definedName>
    <definedName name="ffffffffffffff" localSheetId="28" hidden="1">{"Riqfin97",#N/A,FALSE,"Tran";"Riqfinpro",#N/A,FALSE,"Tran"}</definedName>
    <definedName name="ffffffffffffff" localSheetId="8" hidden="1">{"Riqfin97",#N/A,FALSE,"Tran";"Riqfinpro",#N/A,FALSE,"Tran"}</definedName>
    <definedName name="ffffffffffffff" localSheetId="25" hidden="1">{"Riqfin97",#N/A,FALSE,"Tran";"Riqfinpro",#N/A,FALSE,"Tran"}</definedName>
    <definedName name="ffffffffffffff" localSheetId="27" hidden="1">{"Riqfin97",#N/A,FALSE,"Tran";"Riqfinpro",#N/A,FALSE,"Tran"}</definedName>
    <definedName name="ffffffffffffff" localSheetId="29" hidden="1">{"Riqfin97",#N/A,FALSE,"Tran";"Riqfinpro",#N/A,FALSE,"Tran"}</definedName>
    <definedName name="ffffffffffffff" localSheetId="31" hidden="1">{"Riqfin97",#N/A,FALSE,"Tran";"Riqfinpro",#N/A,FALSE,"Tran"}</definedName>
    <definedName name="ffffffffffffff" localSheetId="32" hidden="1">{"Riqfin97",#N/A,FALSE,"Tran";"Riqfinpro",#N/A,FALSE,"Tran"}</definedName>
    <definedName name="ffffffffffffff" localSheetId="34" hidden="1">{"Riqfin97",#N/A,FALSE,"Tran";"Riqfinpro",#N/A,FALSE,"Tran"}</definedName>
    <definedName name="ffffffffffffff" localSheetId="35" hidden="1">{"Riqfin97",#N/A,FALSE,"Tran";"Riqfinpro",#N/A,FALSE,"Tran"}</definedName>
    <definedName name="ffffffffffffff" localSheetId="40" hidden="1">{"Riqfin97",#N/A,FALSE,"Tran";"Riqfinpro",#N/A,FALSE,"Tran"}</definedName>
    <definedName name="ffffffffffffff" localSheetId="41" hidden="1">{"Riqfin97",#N/A,FALSE,"Tran";"Riqfinpro",#N/A,FALSE,"Tran"}</definedName>
    <definedName name="ffffffffffffff" localSheetId="42" hidden="1">{"Riqfin97",#N/A,FALSE,"Tran";"Riqfinpro",#N/A,FALSE,"Tran"}</definedName>
    <definedName name="ffffffffffffff" localSheetId="43" hidden="1">{"Riqfin97",#N/A,FALSE,"Tran";"Riqfinpro",#N/A,FALSE,"Tran"}</definedName>
    <definedName name="ffffffffffffff" localSheetId="44" hidden="1">{"Riqfin97",#N/A,FALSE,"Tran";"Riqfinpro",#N/A,FALSE,"Tran"}</definedName>
    <definedName name="ffffffffffffff" localSheetId="45" hidden="1">{"Riqfin97",#N/A,FALSE,"Tran";"Riqfinpro",#N/A,FALSE,"Tran"}</definedName>
    <definedName name="ffffffffffffff" localSheetId="46" hidden="1">{"Riqfin97",#N/A,FALSE,"Tran";"Riqfinpro",#N/A,FALSE,"Tran"}</definedName>
    <definedName name="ffffffffffffff" localSheetId="47" hidden="1">{"Riqfin97",#N/A,FALSE,"Tran";"Riqfinpro",#N/A,FALSE,"Tran"}</definedName>
    <definedName name="ffffffffffffff" localSheetId="48" hidden="1">{"Riqfin97",#N/A,FALSE,"Tran";"Riqfinpro",#N/A,FALSE,"Tran"}</definedName>
    <definedName name="ffffffffffffff" localSheetId="52" hidden="1">{"Riqfin97",#N/A,FALSE,"Tran";"Riqfinpro",#N/A,FALSE,"Tran"}</definedName>
    <definedName name="ffffffffffffff" localSheetId="14" hidden="1">{"Riqfin97",#N/A,FALSE,"Tran";"Riqfinpro",#N/A,FALSE,"Tran"}</definedName>
    <definedName name="ffffffffffffff" localSheetId="56" hidden="1">{"Riqfin97",#N/A,FALSE,"Tran";"Riqfinpro",#N/A,FALSE,"Tran"}</definedName>
    <definedName name="ffffffffffffff" localSheetId="60" hidden="1">{"Riqfin97",#N/A,FALSE,"Tran";"Riqfinpro",#N/A,FALSE,"Tran"}</definedName>
    <definedName name="ffffffffffffff" localSheetId="62" hidden="1">{"Riqfin97",#N/A,FALSE,"Tran";"Riqfinpro",#N/A,FALSE,"Tran"}</definedName>
    <definedName name="ffffffffffffff" localSheetId="15" hidden="1">{"Riqfin97",#N/A,FALSE,"Tran";"Riqfinpro",#N/A,FALSE,"Tran"}</definedName>
    <definedName name="ffffffffffffff" localSheetId="64" hidden="1">{"Riqfin97",#N/A,FALSE,"Tran";"Riqfinpro",#N/A,FALSE,"Tran"}</definedName>
    <definedName name="ffffffffffffff" localSheetId="66" hidden="1">{"Riqfin97",#N/A,FALSE,"Tran";"Riqfinpro",#N/A,FALSE,"Tran"}</definedName>
    <definedName name="ffffffffffffff" localSheetId="16" hidden="1">{"Riqfin97",#N/A,FALSE,"Tran";"Riqfinpro",#N/A,FALSE,"Tran"}</definedName>
    <definedName name="ffffffffffffff" hidden="1">{"Riqfin97",#N/A,FALSE,"Tran";"Riqfinpro",#N/A,FALSE,"Tran"}</definedName>
    <definedName name="FFNN" localSheetId="8">#REF!</definedName>
    <definedName name="FFNN" localSheetId="25">#REF!</definedName>
    <definedName name="FFNN" localSheetId="31">#REF!</definedName>
    <definedName name="FFNN" localSheetId="32">#REF!</definedName>
    <definedName name="FFNN" localSheetId="34">#REF!</definedName>
    <definedName name="FFNN" localSheetId="35">#REF!</definedName>
    <definedName name="FFNN" localSheetId="47">#REF!</definedName>
    <definedName name="FFNN" localSheetId="14">#REF!</definedName>
    <definedName name="FFNN" localSheetId="15">#REF!</definedName>
    <definedName name="FFNN" localSheetId="66">#REF!</definedName>
    <definedName name="FFNN">#REF!</definedName>
    <definedName name="fgf" localSheetId="74" hidden="1">{"Riqfin97",#N/A,FALSE,"Tran";"Riqfinpro",#N/A,FALSE,"Tran"}</definedName>
    <definedName name="fgf" localSheetId="76" hidden="1">{"Riqfin97",#N/A,FALSE,"Tran";"Riqfinpro",#N/A,FALSE,"Tran"}</definedName>
    <definedName name="fgf" localSheetId="10" hidden="1">{"Riqfin97",#N/A,FALSE,"Tran";"Riqfinpro",#N/A,FALSE,"Tran"}</definedName>
    <definedName name="fgf" localSheetId="28" hidden="1">{"Riqfin97",#N/A,FALSE,"Tran";"Riqfinpro",#N/A,FALSE,"Tran"}</definedName>
    <definedName name="fgf" localSheetId="8" hidden="1">{"Riqfin97",#N/A,FALSE,"Tran";"Riqfinpro",#N/A,FALSE,"Tran"}</definedName>
    <definedName name="fgf" localSheetId="25" hidden="1">{"Riqfin97",#N/A,FALSE,"Tran";"Riqfinpro",#N/A,FALSE,"Tran"}</definedName>
    <definedName name="fgf" localSheetId="27" hidden="1">{"Riqfin97",#N/A,FALSE,"Tran";"Riqfinpro",#N/A,FALSE,"Tran"}</definedName>
    <definedName name="fgf" localSheetId="29" hidden="1">{"Riqfin97",#N/A,FALSE,"Tran";"Riqfinpro",#N/A,FALSE,"Tran"}</definedName>
    <definedName name="fgf" localSheetId="31" hidden="1">{"Riqfin97",#N/A,FALSE,"Tran";"Riqfinpro",#N/A,FALSE,"Tran"}</definedName>
    <definedName name="fgf" localSheetId="32" hidden="1">{"Riqfin97",#N/A,FALSE,"Tran";"Riqfinpro",#N/A,FALSE,"Tran"}</definedName>
    <definedName name="fgf" localSheetId="34" hidden="1">{"Riqfin97",#N/A,FALSE,"Tran";"Riqfinpro",#N/A,FALSE,"Tran"}</definedName>
    <definedName name="fgf" localSheetId="35" hidden="1">{"Riqfin97",#N/A,FALSE,"Tran";"Riqfinpro",#N/A,FALSE,"Tran"}</definedName>
    <definedName name="fgf" localSheetId="40" hidden="1">{"Riqfin97",#N/A,FALSE,"Tran";"Riqfinpro",#N/A,FALSE,"Tran"}</definedName>
    <definedName name="fgf" localSheetId="41" hidden="1">{"Riqfin97",#N/A,FALSE,"Tran";"Riqfinpro",#N/A,FALSE,"Tran"}</definedName>
    <definedName name="fgf" localSheetId="42" hidden="1">{"Riqfin97",#N/A,FALSE,"Tran";"Riqfinpro",#N/A,FALSE,"Tran"}</definedName>
    <definedName name="fgf" localSheetId="43" hidden="1">{"Riqfin97",#N/A,FALSE,"Tran";"Riqfinpro",#N/A,FALSE,"Tran"}</definedName>
    <definedName name="fgf" localSheetId="44" hidden="1">{"Riqfin97",#N/A,FALSE,"Tran";"Riqfinpro",#N/A,FALSE,"Tran"}</definedName>
    <definedName name="fgf" localSheetId="45" hidden="1">{"Riqfin97",#N/A,FALSE,"Tran";"Riqfinpro",#N/A,FALSE,"Tran"}</definedName>
    <definedName name="fgf" localSheetId="46" hidden="1">{"Riqfin97",#N/A,FALSE,"Tran";"Riqfinpro",#N/A,FALSE,"Tran"}</definedName>
    <definedName name="fgf" localSheetId="47" hidden="1">{"Riqfin97",#N/A,FALSE,"Tran";"Riqfinpro",#N/A,FALSE,"Tran"}</definedName>
    <definedName name="fgf" localSheetId="48" hidden="1">{"Riqfin97",#N/A,FALSE,"Tran";"Riqfinpro",#N/A,FALSE,"Tran"}</definedName>
    <definedName name="fgf" localSheetId="52" hidden="1">{"Riqfin97",#N/A,FALSE,"Tran";"Riqfinpro",#N/A,FALSE,"Tran"}</definedName>
    <definedName name="fgf" localSheetId="14" hidden="1">{"Riqfin97",#N/A,FALSE,"Tran";"Riqfinpro",#N/A,FALSE,"Tran"}</definedName>
    <definedName name="fgf" localSheetId="56" hidden="1">{"Riqfin97",#N/A,FALSE,"Tran";"Riqfinpro",#N/A,FALSE,"Tran"}</definedName>
    <definedName name="fgf" localSheetId="60" hidden="1">{"Riqfin97",#N/A,FALSE,"Tran";"Riqfinpro",#N/A,FALSE,"Tran"}</definedName>
    <definedName name="fgf" localSheetId="62" hidden="1">{"Riqfin97",#N/A,FALSE,"Tran";"Riqfinpro",#N/A,FALSE,"Tran"}</definedName>
    <definedName name="fgf" localSheetId="15" hidden="1">{"Riqfin97",#N/A,FALSE,"Tran";"Riqfinpro",#N/A,FALSE,"Tran"}</definedName>
    <definedName name="fgf" localSheetId="64" hidden="1">{"Riqfin97",#N/A,FALSE,"Tran";"Riqfinpro",#N/A,FALSE,"Tran"}</definedName>
    <definedName name="fgf" localSheetId="66" hidden="1">{"Riqfin97",#N/A,FALSE,"Tran";"Riqfinpro",#N/A,FALSE,"Tran"}</definedName>
    <definedName name="fgf" localSheetId="16" hidden="1">{"Riqfin97",#N/A,FALSE,"Tran";"Riqfinpro",#N/A,FALSE,"Tran"}</definedName>
    <definedName name="fgf" hidden="1">{"Riqfin97",#N/A,FALSE,"Tran";"Riqfinpro",#N/A,FALSE,"Tran"}</definedName>
    <definedName name="fgfg" hidden="1">'[118]Fax a enviar'!#REF!</definedName>
    <definedName name="fghfghf" hidden="1">'[135]Fax a enviar'!#REF!</definedName>
    <definedName name="fhnfdj" hidden="1">'[107]Fax a enviar'!#REF!</definedName>
    <definedName name="FIDR" localSheetId="8">#REF!</definedName>
    <definedName name="FIDR" localSheetId="35">#REF!</definedName>
    <definedName name="FIDR" localSheetId="42">#REF!</definedName>
    <definedName name="FIDR" localSheetId="43">#REF!</definedName>
    <definedName name="FIDR" localSheetId="44">#REF!</definedName>
    <definedName name="FIDR">#REF!</definedName>
    <definedName name="Fig.1" localSheetId="76">#REF!</definedName>
    <definedName name="Fig.1" localSheetId="8">#REF!</definedName>
    <definedName name="Fig.1" localSheetId="25">#REF!</definedName>
    <definedName name="Fig.1" localSheetId="31">#REF!</definedName>
    <definedName name="Fig.1" localSheetId="32">#REF!</definedName>
    <definedName name="Fig.1" localSheetId="34">#REF!</definedName>
    <definedName name="Fig.1" localSheetId="35">#REF!</definedName>
    <definedName name="Fig.1" localSheetId="40">#REF!</definedName>
    <definedName name="Fig.1" localSheetId="41">#REF!</definedName>
    <definedName name="Fig.1" localSheetId="42">#REF!</definedName>
    <definedName name="Fig.1" localSheetId="43">#REF!</definedName>
    <definedName name="Fig.1" localSheetId="45">#REF!</definedName>
    <definedName name="Fig.1" localSheetId="46">#REF!</definedName>
    <definedName name="Fig.1" localSheetId="48">#REF!</definedName>
    <definedName name="Fig.1" localSheetId="52">#REF!</definedName>
    <definedName name="Fig.1" localSheetId="14">#REF!</definedName>
    <definedName name="Fig.1" localSheetId="56">#REF!</definedName>
    <definedName name="Fig.1" localSheetId="15">#REF!</definedName>
    <definedName name="Fig.1" localSheetId="66">#REF!</definedName>
    <definedName name="Fig.1">#REF!</definedName>
    <definedName name="FigTitle" localSheetId="76">#REF!</definedName>
    <definedName name="FigTitle" localSheetId="8">#REF!</definedName>
    <definedName name="FigTitle" localSheetId="25">#REF!</definedName>
    <definedName name="FigTitle" localSheetId="31">#REF!</definedName>
    <definedName name="FigTitle" localSheetId="32">#REF!</definedName>
    <definedName name="FigTitle" localSheetId="34">#REF!</definedName>
    <definedName name="FigTitle" localSheetId="35">#REF!</definedName>
    <definedName name="FigTitle" localSheetId="40">#REF!</definedName>
    <definedName name="FigTitle" localSheetId="41">#REF!</definedName>
    <definedName name="FigTitle" localSheetId="42">#REF!</definedName>
    <definedName name="FigTitle" localSheetId="43">#REF!</definedName>
    <definedName name="FigTitle" localSheetId="45">#REF!</definedName>
    <definedName name="FigTitle" localSheetId="46">#REF!</definedName>
    <definedName name="FigTitle" localSheetId="48">#REF!</definedName>
    <definedName name="FigTitle" localSheetId="52">#REF!</definedName>
    <definedName name="FigTitle" localSheetId="14">#REF!</definedName>
    <definedName name="FigTitle" localSheetId="56">#REF!</definedName>
    <definedName name="FigTitle" localSheetId="15">#REF!</definedName>
    <definedName name="FigTitle" localSheetId="66">#REF!</definedName>
    <definedName name="FigTitle">#REF!</definedName>
    <definedName name="Figure.3" localSheetId="76">#REF!</definedName>
    <definedName name="Figure.3" localSheetId="25">#REF!</definedName>
    <definedName name="Figure.3" localSheetId="31">#REF!</definedName>
    <definedName name="Figure.3" localSheetId="32">#REF!</definedName>
    <definedName name="Figure.3" localSheetId="34">#REF!</definedName>
    <definedName name="Figure.3" localSheetId="35">#REF!</definedName>
    <definedName name="Figure.3" localSheetId="40">#REF!</definedName>
    <definedName name="Figure.3" localSheetId="41">#REF!</definedName>
    <definedName name="Figure.3" localSheetId="42">#REF!</definedName>
    <definedName name="Figure.3" localSheetId="43">#REF!</definedName>
    <definedName name="Figure.3" localSheetId="45">#REF!</definedName>
    <definedName name="Figure.3" localSheetId="46">#REF!</definedName>
    <definedName name="Figure.3" localSheetId="48">#REF!</definedName>
    <definedName name="Figure.3" localSheetId="52">#REF!</definedName>
    <definedName name="Figure.3" localSheetId="14">#REF!</definedName>
    <definedName name="Figure.3" localSheetId="56">#REF!</definedName>
    <definedName name="Figure.3" localSheetId="15">#REF!</definedName>
    <definedName name="Figure.3">#REF!</definedName>
    <definedName name="FIM" localSheetId="35">#REF!</definedName>
    <definedName name="FIM">#REF!</definedName>
    <definedName name="finan" localSheetId="35">#REF!</definedName>
    <definedName name="finan">#REF!</definedName>
    <definedName name="finan1" localSheetId="35">#REF!</definedName>
    <definedName name="finan1">#REF!</definedName>
    <definedName name="Financing" localSheetId="74" hidden="1">{"Tab1",#N/A,FALSE,"P";"Tab2",#N/A,FALSE,"P"}</definedName>
    <definedName name="Financing" localSheetId="76" hidden="1">{"Tab1",#N/A,FALSE,"P";"Tab2",#N/A,FALSE,"P"}</definedName>
    <definedName name="Financing" localSheetId="10" hidden="1">{"Tab1",#N/A,FALSE,"P";"Tab2",#N/A,FALSE,"P"}</definedName>
    <definedName name="Financing" localSheetId="28" hidden="1">{"Tab1",#N/A,FALSE,"P";"Tab2",#N/A,FALSE,"P"}</definedName>
    <definedName name="Financing" localSheetId="8" hidden="1">{"Tab1",#N/A,FALSE,"P";"Tab2",#N/A,FALSE,"P"}</definedName>
    <definedName name="Financing" localSheetId="25" hidden="1">{"Tab1",#N/A,FALSE,"P";"Tab2",#N/A,FALSE,"P"}</definedName>
    <definedName name="Financing" localSheetId="27" hidden="1">{"Tab1",#N/A,FALSE,"P";"Tab2",#N/A,FALSE,"P"}</definedName>
    <definedName name="Financing" localSheetId="29" hidden="1">{"Tab1",#N/A,FALSE,"P";"Tab2",#N/A,FALSE,"P"}</definedName>
    <definedName name="Financing" localSheetId="31" hidden="1">{"Tab1",#N/A,FALSE,"P";"Tab2",#N/A,FALSE,"P"}</definedName>
    <definedName name="Financing" localSheetId="32" hidden="1">{"Tab1",#N/A,FALSE,"P";"Tab2",#N/A,FALSE,"P"}</definedName>
    <definedName name="Financing" localSheetId="34" hidden="1">{"Tab1",#N/A,FALSE,"P";"Tab2",#N/A,FALSE,"P"}</definedName>
    <definedName name="Financing" localSheetId="35" hidden="1">{"Tab1",#N/A,FALSE,"P";"Tab2",#N/A,FALSE,"P"}</definedName>
    <definedName name="Financing" localSheetId="40" hidden="1">{"Tab1",#N/A,FALSE,"P";"Tab2",#N/A,FALSE,"P"}</definedName>
    <definedName name="Financing" localSheetId="41" hidden="1">{"Tab1",#N/A,FALSE,"P";"Tab2",#N/A,FALSE,"P"}</definedName>
    <definedName name="Financing" localSheetId="42" hidden="1">{"Tab1",#N/A,FALSE,"P";"Tab2",#N/A,FALSE,"P"}</definedName>
    <definedName name="Financing" localSheetId="43" hidden="1">{"Tab1",#N/A,FALSE,"P";"Tab2",#N/A,FALSE,"P"}</definedName>
    <definedName name="Financing" localSheetId="44" hidden="1">{"Tab1",#N/A,FALSE,"P";"Tab2",#N/A,FALSE,"P"}</definedName>
    <definedName name="Financing" localSheetId="45" hidden="1">{"Tab1",#N/A,FALSE,"P";"Tab2",#N/A,FALSE,"P"}</definedName>
    <definedName name="Financing" localSheetId="46" hidden="1">{"Tab1",#N/A,FALSE,"P";"Tab2",#N/A,FALSE,"P"}</definedName>
    <definedName name="Financing" localSheetId="47" hidden="1">{"Tab1",#N/A,FALSE,"P";"Tab2",#N/A,FALSE,"P"}</definedName>
    <definedName name="Financing" localSheetId="48" hidden="1">{"Tab1",#N/A,FALSE,"P";"Tab2",#N/A,FALSE,"P"}</definedName>
    <definedName name="Financing" localSheetId="52" hidden="1">{"Tab1",#N/A,FALSE,"P";"Tab2",#N/A,FALSE,"P"}</definedName>
    <definedName name="Financing" localSheetId="14" hidden="1">{"Tab1",#N/A,FALSE,"P";"Tab2",#N/A,FALSE,"P"}</definedName>
    <definedName name="Financing" localSheetId="56" hidden="1">{"Tab1",#N/A,FALSE,"P";"Tab2",#N/A,FALSE,"P"}</definedName>
    <definedName name="Financing" localSheetId="60" hidden="1">{"Tab1",#N/A,FALSE,"P";"Tab2",#N/A,FALSE,"P"}</definedName>
    <definedName name="Financing" localSheetId="62" hidden="1">{"Tab1",#N/A,FALSE,"P";"Tab2",#N/A,FALSE,"P"}</definedName>
    <definedName name="Financing" localSheetId="15" hidden="1">{"Tab1",#N/A,FALSE,"P";"Tab2",#N/A,FALSE,"P"}</definedName>
    <definedName name="Financing" localSheetId="64" hidden="1">{"Tab1",#N/A,FALSE,"P";"Tab2",#N/A,FALSE,"P"}</definedName>
    <definedName name="Financing" localSheetId="66" hidden="1">{"Tab1",#N/A,FALSE,"P";"Tab2",#N/A,FALSE,"P"}</definedName>
    <definedName name="Financing" localSheetId="16" hidden="1">{"Tab1",#N/A,FALSE,"P";"Tab2",#N/A,FALSE,"P"}</definedName>
    <definedName name="Financing" hidden="1">{"Tab1",#N/A,FALSE,"P";"Tab2",#N/A,FALSE,"P"}</definedName>
    <definedName name="Finland_wt">'[80]OECD wgt'!$B$18</definedName>
    <definedName name="FIP">[136]Q4!#REF!</definedName>
    <definedName name="FISC" localSheetId="10">#REF!</definedName>
    <definedName name="Fisc" localSheetId="8">#REF!</definedName>
    <definedName name="Fisc" localSheetId="25">#REF!</definedName>
    <definedName name="Fisc" localSheetId="31">#REF!</definedName>
    <definedName name="Fisc" localSheetId="32">#REF!</definedName>
    <definedName name="Fisc" localSheetId="34">#REF!</definedName>
    <definedName name="Fisc" localSheetId="35">#REF!</definedName>
    <definedName name="Fisc" localSheetId="47">#REF!</definedName>
    <definedName name="Fisc" localSheetId="14">#REF!</definedName>
    <definedName name="Fisc" localSheetId="15">#REF!</definedName>
    <definedName name="Fisc" localSheetId="66">#REF!</definedName>
    <definedName name="Fisc">#REF!</definedName>
    <definedName name="Fisca" localSheetId="76">#REF!</definedName>
    <definedName name="Fisca" localSheetId="8">#REF!</definedName>
    <definedName name="Fisca" localSheetId="25">#REF!</definedName>
    <definedName name="Fisca" localSheetId="31">#REF!</definedName>
    <definedName name="Fisca" localSheetId="32">#REF!</definedName>
    <definedName name="Fisca" localSheetId="34">#REF!</definedName>
    <definedName name="Fisca" localSheetId="35">#REF!</definedName>
    <definedName name="Fisca" localSheetId="40">#REF!</definedName>
    <definedName name="Fisca" localSheetId="41">#REF!</definedName>
    <definedName name="Fisca" localSheetId="42">#REF!</definedName>
    <definedName name="Fisca" localSheetId="43">#REF!</definedName>
    <definedName name="Fisca" localSheetId="45">#REF!</definedName>
    <definedName name="Fisca" localSheetId="46">#REF!</definedName>
    <definedName name="Fisca" localSheetId="48">#REF!</definedName>
    <definedName name="Fisca" localSheetId="52">#REF!</definedName>
    <definedName name="Fisca" localSheetId="14">#REF!</definedName>
    <definedName name="Fisca" localSheetId="56">#REF!</definedName>
    <definedName name="Fisca" localSheetId="15">#REF!</definedName>
    <definedName name="Fisca" localSheetId="66">#REF!</definedName>
    <definedName name="Fisca">#REF!</definedName>
    <definedName name="FISUM" localSheetId="35">#REF!</definedName>
    <definedName name="FISUM">#REF!</definedName>
    <definedName name="FLIBOR">[136]Q4!#REF!</definedName>
    <definedName name="FLOPEC" localSheetId="8">#REF!</definedName>
    <definedName name="FLOPEC" localSheetId="35">#REF!</definedName>
    <definedName name="FLOPEC" localSheetId="42">#REF!</definedName>
    <definedName name="FLOPEC" localSheetId="43">#REF!</definedName>
    <definedName name="FLOPEC" localSheetId="44">#REF!</definedName>
    <definedName name="FLOPEC">#REF!</definedName>
    <definedName name="FLOWS" localSheetId="8">#REF!</definedName>
    <definedName name="FLOWS" localSheetId="35">#REF!</definedName>
    <definedName name="FLOWS">#REF!</definedName>
    <definedName name="fluct" localSheetId="8">#REF!</definedName>
    <definedName name="fluct" localSheetId="35">#REF!</definedName>
    <definedName name="fluct">#REF!</definedName>
    <definedName name="Flujo">[93]Hoja5!$X$1:$AF$61</definedName>
    <definedName name="FLUXO" localSheetId="8">#REF!</definedName>
    <definedName name="FLUXO" localSheetId="35">#REF!</definedName>
    <definedName name="FLUXO" localSheetId="42">#REF!</definedName>
    <definedName name="FLUXO" localSheetId="43">#REF!</definedName>
    <definedName name="FLUXO" localSheetId="44">#REF!</definedName>
    <definedName name="FLUXO">#REF!</definedName>
    <definedName name="FMB" localSheetId="8">#REF!</definedName>
    <definedName name="FMB" localSheetId="35">#REF!</definedName>
    <definedName name="FMB">#REF!</definedName>
    <definedName name="FMI" localSheetId="76">[72]BCP!#REF!</definedName>
    <definedName name="FMI" localSheetId="8">[72]BCP!#REF!</definedName>
    <definedName name="FMI" localSheetId="25">[72]BCP!#REF!</definedName>
    <definedName name="FMI" localSheetId="31">[72]BCP!#REF!</definedName>
    <definedName name="FMI" localSheetId="40">[72]BCP!#REF!</definedName>
    <definedName name="FMI" localSheetId="45">[72]BCP!#REF!</definedName>
    <definedName name="FMI" localSheetId="46">[72]BCP!#REF!</definedName>
    <definedName name="FMI" localSheetId="14">[72]BCP!#REF!</definedName>
    <definedName name="FMI" localSheetId="15">[72]BCP!#REF!</definedName>
    <definedName name="FMI" localSheetId="66">[72]BCP!#REF!</definedName>
    <definedName name="FMI">[72]BCP!#REF!</definedName>
    <definedName name="FMK" localSheetId="76">#REF!</definedName>
    <definedName name="FMK" localSheetId="10">#REF!</definedName>
    <definedName name="FMK" localSheetId="8">#REF!</definedName>
    <definedName name="FMK" localSheetId="25">#REF!</definedName>
    <definedName name="FMK" localSheetId="31">#REF!</definedName>
    <definedName name="FMK" localSheetId="32">#REF!</definedName>
    <definedName name="FMK" localSheetId="34">#REF!</definedName>
    <definedName name="FMK" localSheetId="35">#REF!</definedName>
    <definedName name="FMK" localSheetId="40">#REF!</definedName>
    <definedName name="FMK" localSheetId="41">#REF!</definedName>
    <definedName name="FMK" localSheetId="42">#REF!</definedName>
    <definedName name="FMK" localSheetId="43">#REF!</definedName>
    <definedName name="FMK" localSheetId="45">#REF!</definedName>
    <definedName name="FMK" localSheetId="46">#REF!</definedName>
    <definedName name="FMK" localSheetId="48">#REF!</definedName>
    <definedName name="FMK" localSheetId="52">#REF!</definedName>
    <definedName name="FMK" localSheetId="14">#REF!</definedName>
    <definedName name="FMK" localSheetId="56">#REF!</definedName>
    <definedName name="FMK" localSheetId="15">#REF!</definedName>
    <definedName name="FMK" localSheetId="66">#REF!</definedName>
    <definedName name="FMK">#REF!</definedName>
    <definedName name="FODESEC" localSheetId="8">#REF!</definedName>
    <definedName name="FODESEC" localSheetId="35">#REF!</definedName>
    <definedName name="FODESEC">#REF!</definedName>
    <definedName name="FONDO_COMPENSADOR_DE_DESEQUILIBRIOS_FISCALES_PROVINCIALES">[6]C!$B$15:$N$15</definedName>
    <definedName name="FONDO_EDUCATIVO__LEY_N__23906_ART._3_Y_4">[6]C!$B$16:$N$16</definedName>
    <definedName name="FONDO_ESPECIAL_DE_DESARROLLO_ELECTRICO_DEL_INTERIOR__LEYES_NROS._23966_ART._19_Y_24065">[6]C!$B$26:$N$26</definedName>
    <definedName name="FONDO_NACIONAL_DE_LA_VIVIENDA__LEY_N__23966_ART._18">[6]C!$B$25:$N$25</definedName>
    <definedName name="Fondos">[93]Hoja5!$J$1:$U$44</definedName>
    <definedName name="FORMATO">#N/A</definedName>
    <definedName name="FRAMENO" localSheetId="76">#REF!</definedName>
    <definedName name="FRAMENO" localSheetId="8">#REF!</definedName>
    <definedName name="FRAMENO" localSheetId="25">#REF!</definedName>
    <definedName name="FRAMENO" localSheetId="31">#REF!</definedName>
    <definedName name="FRAMENO" localSheetId="32">#REF!</definedName>
    <definedName name="FRAMENO" localSheetId="34">#REF!</definedName>
    <definedName name="FRAMENO" localSheetId="35">#REF!</definedName>
    <definedName name="FRAMENO" localSheetId="40">#REF!</definedName>
    <definedName name="FRAMENO" localSheetId="43">#REF!</definedName>
    <definedName name="FRAMENO" localSheetId="45">#REF!</definedName>
    <definedName name="FRAMENO" localSheetId="46">#REF!</definedName>
    <definedName name="FRAMENO" localSheetId="52">#REF!</definedName>
    <definedName name="FRAMENO" localSheetId="14">#REF!</definedName>
    <definedName name="FRAMENO" localSheetId="15">#REF!</definedName>
    <definedName name="FRAMENO" localSheetId="66">#REF!</definedName>
    <definedName name="FRAMENO">#REF!</definedName>
    <definedName name="framework_macro" localSheetId="76">#REF!</definedName>
    <definedName name="framework_macro" localSheetId="8">#REF!</definedName>
    <definedName name="framework_macro" localSheetId="25">#REF!</definedName>
    <definedName name="framework_macro" localSheetId="31">#REF!</definedName>
    <definedName name="framework_macro" localSheetId="32">#REF!</definedName>
    <definedName name="framework_macro" localSheetId="34">#REF!</definedName>
    <definedName name="framework_macro" localSheetId="35">#REF!</definedName>
    <definedName name="framework_macro" localSheetId="40">#REF!</definedName>
    <definedName name="framework_macro" localSheetId="45">#REF!</definedName>
    <definedName name="framework_macro" localSheetId="46">#REF!</definedName>
    <definedName name="framework_macro" localSheetId="14">#REF!</definedName>
    <definedName name="framework_macro" localSheetId="15">#REF!</definedName>
    <definedName name="framework_macro" localSheetId="66">#REF!</definedName>
    <definedName name="framework_macro">#REF!</definedName>
    <definedName name="framework_macro_new" localSheetId="76">#REF!</definedName>
    <definedName name="framework_macro_new" localSheetId="8">#REF!</definedName>
    <definedName name="framework_macro_new" localSheetId="25">#REF!</definedName>
    <definedName name="framework_macro_new" localSheetId="31">#REF!</definedName>
    <definedName name="framework_macro_new" localSheetId="32">#REF!</definedName>
    <definedName name="framework_macro_new" localSheetId="34">#REF!</definedName>
    <definedName name="framework_macro_new" localSheetId="35">#REF!</definedName>
    <definedName name="framework_macro_new" localSheetId="40">#REF!</definedName>
    <definedName name="framework_macro_new" localSheetId="45">#REF!</definedName>
    <definedName name="framework_macro_new" localSheetId="46">#REF!</definedName>
    <definedName name="framework_macro_new" localSheetId="14">#REF!</definedName>
    <definedName name="framework_macro_new" localSheetId="15">#REF!</definedName>
    <definedName name="framework_macro_new">#REF!</definedName>
    <definedName name="framework_monetary" localSheetId="76">#REF!</definedName>
    <definedName name="framework_monetary" localSheetId="25">#REF!</definedName>
    <definedName name="framework_monetary" localSheetId="31">#REF!</definedName>
    <definedName name="framework_monetary" localSheetId="32">#REF!</definedName>
    <definedName name="framework_monetary" localSheetId="34">#REF!</definedName>
    <definedName name="framework_monetary" localSheetId="35">#REF!</definedName>
    <definedName name="framework_monetary" localSheetId="40">#REF!</definedName>
    <definedName name="framework_monetary" localSheetId="45">#REF!</definedName>
    <definedName name="framework_monetary" localSheetId="46">#REF!</definedName>
    <definedName name="framework_monetary" localSheetId="14">#REF!</definedName>
    <definedName name="framework_monetary" localSheetId="15">#REF!</definedName>
    <definedName name="framework_monetary">#REF!</definedName>
    <definedName name="FRAMEYES" localSheetId="76">#REF!</definedName>
    <definedName name="FRAMEYES" localSheetId="25">#REF!</definedName>
    <definedName name="FRAMEYES" localSheetId="31">#REF!</definedName>
    <definedName name="FRAMEYES" localSheetId="32">#REF!</definedName>
    <definedName name="FRAMEYES" localSheetId="34">#REF!</definedName>
    <definedName name="FRAMEYES" localSheetId="35">#REF!</definedName>
    <definedName name="FRAMEYES" localSheetId="40">#REF!</definedName>
    <definedName name="FRAMEYES" localSheetId="45">#REF!</definedName>
    <definedName name="FRAMEYES" localSheetId="46">#REF!</definedName>
    <definedName name="FRAMEYES" localSheetId="14">#REF!</definedName>
    <definedName name="FRAMEYES" localSheetId="15">#REF!</definedName>
    <definedName name="FRAMEYES">#REF!</definedName>
    <definedName name="France_wt">'[80]OECD wgt'!$B$7</definedName>
    <definedName name="fre" localSheetId="74" hidden="1">{"Tab1",#N/A,FALSE,"P";"Tab2",#N/A,FALSE,"P"}</definedName>
    <definedName name="fre" localSheetId="76" hidden="1">{"Tab1",#N/A,FALSE,"P";"Tab2",#N/A,FALSE,"P"}</definedName>
    <definedName name="fre" localSheetId="10" hidden="1">{"Tab1",#N/A,FALSE,"P";"Tab2",#N/A,FALSE,"P"}</definedName>
    <definedName name="fre" localSheetId="28" hidden="1">{"Tab1",#N/A,FALSE,"P";"Tab2",#N/A,FALSE,"P"}</definedName>
    <definedName name="fre" localSheetId="8" hidden="1">{"Tab1",#N/A,FALSE,"P";"Tab2",#N/A,FALSE,"P"}</definedName>
    <definedName name="fre" localSheetId="25" hidden="1">{"Tab1",#N/A,FALSE,"P";"Tab2",#N/A,FALSE,"P"}</definedName>
    <definedName name="fre" localSheetId="27" hidden="1">{"Tab1",#N/A,FALSE,"P";"Tab2",#N/A,FALSE,"P"}</definedName>
    <definedName name="fre" localSheetId="29" hidden="1">{"Tab1",#N/A,FALSE,"P";"Tab2",#N/A,FALSE,"P"}</definedName>
    <definedName name="fre" localSheetId="31" hidden="1">{"Tab1",#N/A,FALSE,"P";"Tab2",#N/A,FALSE,"P"}</definedName>
    <definedName name="fre" localSheetId="32" hidden="1">{"Tab1",#N/A,FALSE,"P";"Tab2",#N/A,FALSE,"P"}</definedName>
    <definedName name="fre" localSheetId="34" hidden="1">{"Tab1",#N/A,FALSE,"P";"Tab2",#N/A,FALSE,"P"}</definedName>
    <definedName name="fre" localSheetId="35" hidden="1">{"Tab1",#N/A,FALSE,"P";"Tab2",#N/A,FALSE,"P"}</definedName>
    <definedName name="fre" localSheetId="40" hidden="1">{"Tab1",#N/A,FALSE,"P";"Tab2",#N/A,FALSE,"P"}</definedName>
    <definedName name="fre" localSheetId="41" hidden="1">{"Tab1",#N/A,FALSE,"P";"Tab2",#N/A,FALSE,"P"}</definedName>
    <definedName name="fre" localSheetId="42" hidden="1">{"Tab1",#N/A,FALSE,"P";"Tab2",#N/A,FALSE,"P"}</definedName>
    <definedName name="fre" localSheetId="43" hidden="1">{"Tab1",#N/A,FALSE,"P";"Tab2",#N/A,FALSE,"P"}</definedName>
    <definedName name="fre" localSheetId="44" hidden="1">{"Tab1",#N/A,FALSE,"P";"Tab2",#N/A,FALSE,"P"}</definedName>
    <definedName name="fre" localSheetId="45" hidden="1">{"Tab1",#N/A,FALSE,"P";"Tab2",#N/A,FALSE,"P"}</definedName>
    <definedName name="fre" localSheetId="46" hidden="1">{"Tab1",#N/A,FALSE,"P";"Tab2",#N/A,FALSE,"P"}</definedName>
    <definedName name="fre" localSheetId="47" hidden="1">{"Tab1",#N/A,FALSE,"P";"Tab2",#N/A,FALSE,"P"}</definedName>
    <definedName name="fre" localSheetId="48" hidden="1">{"Tab1",#N/A,FALSE,"P";"Tab2",#N/A,FALSE,"P"}</definedName>
    <definedName name="fre" localSheetId="52" hidden="1">{"Tab1",#N/A,FALSE,"P";"Tab2",#N/A,FALSE,"P"}</definedName>
    <definedName name="fre" localSheetId="14" hidden="1">{"Tab1",#N/A,FALSE,"P";"Tab2",#N/A,FALSE,"P"}</definedName>
    <definedName name="fre" localSheetId="56" hidden="1">{"Tab1",#N/A,FALSE,"P";"Tab2",#N/A,FALSE,"P"}</definedName>
    <definedName name="fre" localSheetId="60" hidden="1">{"Tab1",#N/A,FALSE,"P";"Tab2",#N/A,FALSE,"P"}</definedName>
    <definedName name="fre" localSheetId="62" hidden="1">{"Tab1",#N/A,FALSE,"P";"Tab2",#N/A,FALSE,"P"}</definedName>
    <definedName name="fre" localSheetId="15" hidden="1">{"Tab1",#N/A,FALSE,"P";"Tab2",#N/A,FALSE,"P"}</definedName>
    <definedName name="fre" localSheetId="64" hidden="1">{"Tab1",#N/A,FALSE,"P";"Tab2",#N/A,FALSE,"P"}</definedName>
    <definedName name="fre" localSheetId="66" hidden="1">{"Tab1",#N/A,FALSE,"P";"Tab2",#N/A,FALSE,"P"}</definedName>
    <definedName name="fre" localSheetId="16" hidden="1">{"Tab1",#N/A,FALSE,"P";"Tab2",#N/A,FALSE,"P"}</definedName>
    <definedName name="fre" hidden="1">{"Tab1",#N/A,FALSE,"P";"Tab2",#N/A,FALSE,"P"}</definedName>
    <definedName name="FRF" localSheetId="35">#REF!</definedName>
    <definedName name="FRF">#REF!</definedName>
    <definedName name="FRFEURO" localSheetId="76">#REF!</definedName>
    <definedName name="FRFEURO" localSheetId="10">#REF!</definedName>
    <definedName name="FRFEURO" localSheetId="8">#REF!</definedName>
    <definedName name="FRFEURO" localSheetId="25">#REF!</definedName>
    <definedName name="FRFEURO" localSheetId="31">#REF!</definedName>
    <definedName name="FRFEURO" localSheetId="32">#REF!</definedName>
    <definedName name="FRFEURO" localSheetId="34">#REF!</definedName>
    <definedName name="FRFEURO" localSheetId="35">#REF!</definedName>
    <definedName name="FRFEURO" localSheetId="40">#REF!</definedName>
    <definedName name="FRFEURO" localSheetId="41">#REF!</definedName>
    <definedName name="FRFEURO" localSheetId="42">#REF!</definedName>
    <definedName name="FRFEURO" localSheetId="43">#REF!</definedName>
    <definedName name="FRFEURO" localSheetId="45">#REF!</definedName>
    <definedName name="FRFEURO" localSheetId="46">#REF!</definedName>
    <definedName name="FRFEURO" localSheetId="48">#REF!</definedName>
    <definedName name="FRFEURO" localSheetId="52">#REF!</definedName>
    <definedName name="FRFEURO" localSheetId="14">#REF!</definedName>
    <definedName name="FRFEURO" localSheetId="56">#REF!</definedName>
    <definedName name="FRFEURO" localSheetId="15">#REF!</definedName>
    <definedName name="FRFEURO" localSheetId="66">#REF!</definedName>
    <definedName name="FRFEURO">#REF!</definedName>
    <definedName name="FS" localSheetId="76">#REF!</definedName>
    <definedName name="FS" localSheetId="10">#REF!</definedName>
    <definedName name="FS" localSheetId="25">#REF!</definedName>
    <definedName name="FS" localSheetId="31">#REF!</definedName>
    <definedName name="FS" localSheetId="32">#REF!</definedName>
    <definedName name="FS" localSheetId="34">#REF!</definedName>
    <definedName name="FS" localSheetId="35">#REF!</definedName>
    <definedName name="FS" localSheetId="40">#REF!</definedName>
    <definedName name="FS" localSheetId="41">#REF!</definedName>
    <definedName name="FS" localSheetId="42">#REF!</definedName>
    <definedName name="FS" localSheetId="43">#REF!</definedName>
    <definedName name="FS" localSheetId="45">#REF!</definedName>
    <definedName name="FS" localSheetId="46">#REF!</definedName>
    <definedName name="FS" localSheetId="48">#REF!</definedName>
    <definedName name="FS" localSheetId="52">#REF!</definedName>
    <definedName name="FS" localSheetId="14">#REF!</definedName>
    <definedName name="FS" localSheetId="56">#REF!</definedName>
    <definedName name="FS" localSheetId="15">#REF!</definedName>
    <definedName name="FS" localSheetId="66">#REF!</definedName>
    <definedName name="FS">#REF!</definedName>
    <definedName name="FS1A" localSheetId="76">#REF!</definedName>
    <definedName name="FS1A" localSheetId="10">#REF!</definedName>
    <definedName name="FS1A" localSheetId="25">#REF!</definedName>
    <definedName name="FS1A" localSheetId="31">#REF!</definedName>
    <definedName name="FS1A" localSheetId="32">#REF!</definedName>
    <definedName name="FS1A" localSheetId="34">#REF!</definedName>
    <definedName name="FS1A" localSheetId="35">#REF!</definedName>
    <definedName name="FS1A" localSheetId="40">#REF!</definedName>
    <definedName name="FS1A" localSheetId="41">#REF!</definedName>
    <definedName name="FS1A" localSheetId="42">#REF!</definedName>
    <definedName name="FS1A" localSheetId="43">#REF!</definedName>
    <definedName name="FS1A" localSheetId="45">#REF!</definedName>
    <definedName name="FS1A" localSheetId="46">#REF!</definedName>
    <definedName name="FS1A" localSheetId="48">#REF!</definedName>
    <definedName name="FS1A" localSheetId="52">#REF!</definedName>
    <definedName name="FS1A" localSheetId="14">#REF!</definedName>
    <definedName name="FS1A" localSheetId="56">#REF!</definedName>
    <definedName name="FS1A" localSheetId="15">#REF!</definedName>
    <definedName name="FS1A">#REF!</definedName>
    <definedName name="fsdfsd" localSheetId="76" hidden="1">[137]C!#REF!</definedName>
    <definedName name="fsdfsd" localSheetId="25" hidden="1">[137]C!#REF!</definedName>
    <definedName name="fsdfsd" localSheetId="31" hidden="1">[137]C!#REF!</definedName>
    <definedName name="fsdfsd" localSheetId="41" hidden="1">[137]C!#REF!</definedName>
    <definedName name="fsdfsd" localSheetId="42" hidden="1">[137]C!#REF!</definedName>
    <definedName name="fsdfsd" localSheetId="43" hidden="1">[137]C!#REF!</definedName>
    <definedName name="fsdfsd" localSheetId="48" hidden="1">[137]C!#REF!</definedName>
    <definedName name="fsdfsd" localSheetId="52" hidden="1">[137]C!#REF!</definedName>
    <definedName name="fsdfsd" localSheetId="14" hidden="1">[137]C!#REF!</definedName>
    <definedName name="fsdfsd" localSheetId="56" hidden="1">[137]C!#REF!</definedName>
    <definedName name="fsdfsd" localSheetId="15" hidden="1">[137]C!#REF!</definedName>
    <definedName name="fsdfsd" hidden="1">[137]C!#REF!</definedName>
    <definedName name="fsdsdfa" localSheetId="76" hidden="1">'[117]Fax a enviar'!#REF!</definedName>
    <definedName name="fsdsdfa" localSheetId="25" hidden="1">'[117]Fax a enviar'!#REF!</definedName>
    <definedName name="fsdsdfa" localSheetId="31" hidden="1">'[117]Fax a enviar'!#REF!</definedName>
    <definedName name="fsdsdfa" localSheetId="41" hidden="1">'[117]Fax a enviar'!#REF!</definedName>
    <definedName name="fsdsdfa" localSheetId="42" hidden="1">'[117]Fax a enviar'!#REF!</definedName>
    <definedName name="fsdsdfa" localSheetId="43" hidden="1">'[117]Fax a enviar'!#REF!</definedName>
    <definedName name="fsdsdfa" localSheetId="48" hidden="1">'[117]Fax a enviar'!#REF!</definedName>
    <definedName name="fsdsdfa" localSheetId="52" hidden="1">'[117]Fax a enviar'!#REF!</definedName>
    <definedName name="fsdsdfa" localSheetId="14" hidden="1">'[117]Fax a enviar'!#REF!</definedName>
    <definedName name="fsdsdfa" localSheetId="56" hidden="1">'[117]Fax a enviar'!#REF!</definedName>
    <definedName name="fsdsdfa" localSheetId="15" hidden="1">'[117]Fax a enviar'!#REF!</definedName>
    <definedName name="fsdsdfa" hidden="1">'[117]Fax a enviar'!#REF!</definedName>
    <definedName name="FT" localSheetId="76">#REF!</definedName>
    <definedName name="FT" localSheetId="10">#REF!</definedName>
    <definedName name="FT" localSheetId="8">#REF!</definedName>
    <definedName name="FT" localSheetId="25">#REF!</definedName>
    <definedName name="FT" localSheetId="31">#REF!</definedName>
    <definedName name="FT" localSheetId="32">#REF!</definedName>
    <definedName name="FT" localSheetId="34">#REF!</definedName>
    <definedName name="FT" localSheetId="35">#REF!</definedName>
    <definedName name="FT" localSheetId="40">#REF!</definedName>
    <definedName name="FT" localSheetId="41">#REF!</definedName>
    <definedName name="FT" localSheetId="42">#REF!</definedName>
    <definedName name="FT" localSheetId="43">#REF!</definedName>
    <definedName name="FT" localSheetId="45">#REF!</definedName>
    <definedName name="FT" localSheetId="46">#REF!</definedName>
    <definedName name="FT" localSheetId="48">#REF!</definedName>
    <definedName name="FT" localSheetId="52">#REF!</definedName>
    <definedName name="FT" localSheetId="14">#REF!</definedName>
    <definedName name="FT" localSheetId="56">#REF!</definedName>
    <definedName name="FT" localSheetId="15">#REF!</definedName>
    <definedName name="FT" localSheetId="66">#REF!</definedName>
    <definedName name="FT">#REF!</definedName>
    <definedName name="FT1A" localSheetId="76">#REF!</definedName>
    <definedName name="FT1A" localSheetId="10">#REF!</definedName>
    <definedName name="FT1A" localSheetId="25">#REF!</definedName>
    <definedName name="FT1A" localSheetId="31">#REF!</definedName>
    <definedName name="FT1A" localSheetId="32">#REF!</definedName>
    <definedName name="FT1A" localSheetId="34">#REF!</definedName>
    <definedName name="FT1A" localSheetId="35">#REF!</definedName>
    <definedName name="FT1A" localSheetId="40">#REF!</definedName>
    <definedName name="FT1A" localSheetId="41">#REF!</definedName>
    <definedName name="FT1A" localSheetId="42">#REF!</definedName>
    <definedName name="FT1A" localSheetId="43">#REF!</definedName>
    <definedName name="FT1A" localSheetId="45">#REF!</definedName>
    <definedName name="FT1A" localSheetId="46">#REF!</definedName>
    <definedName name="FT1A" localSheetId="48">#REF!</definedName>
    <definedName name="FT1A" localSheetId="52">#REF!</definedName>
    <definedName name="FT1A" localSheetId="14">#REF!</definedName>
    <definedName name="FT1A" localSheetId="56">#REF!</definedName>
    <definedName name="FT1A" localSheetId="15">#REF!</definedName>
    <definedName name="FT1A" localSheetId="66">#REF!</definedName>
    <definedName name="FT1A">#REF!</definedName>
    <definedName name="ftaref" localSheetId="35">#REF!</definedName>
    <definedName name="ftaref">#REF!</definedName>
    <definedName name="ftconf" localSheetId="35">#REF!</definedName>
    <definedName name="ftconf">#REF!</definedName>
    <definedName name="ftima" localSheetId="35">#REF!</definedName>
    <definedName name="ftima">#REF!</definedName>
    <definedName name="ftimaf" localSheetId="35">#REF!</definedName>
    <definedName name="ftimaf">#REF!</definedName>
    <definedName name="ftr" localSheetId="74" hidden="1">{"Riqfin97",#N/A,FALSE,"Tran";"Riqfinpro",#N/A,FALSE,"Tran"}</definedName>
    <definedName name="ftr" localSheetId="76" hidden="1">{"Riqfin97",#N/A,FALSE,"Tran";"Riqfinpro",#N/A,FALSE,"Tran"}</definedName>
    <definedName name="ftr" localSheetId="10" hidden="1">{"Riqfin97",#N/A,FALSE,"Tran";"Riqfinpro",#N/A,FALSE,"Tran"}</definedName>
    <definedName name="ftr" localSheetId="28" hidden="1">{"Riqfin97",#N/A,FALSE,"Tran";"Riqfinpro",#N/A,FALSE,"Tran"}</definedName>
    <definedName name="ftr" localSheetId="8" hidden="1">{"Riqfin97",#N/A,FALSE,"Tran";"Riqfinpro",#N/A,FALSE,"Tran"}</definedName>
    <definedName name="ftr" localSheetId="25" hidden="1">{"Riqfin97",#N/A,FALSE,"Tran";"Riqfinpro",#N/A,FALSE,"Tran"}</definedName>
    <definedName name="ftr" localSheetId="27" hidden="1">{"Riqfin97",#N/A,FALSE,"Tran";"Riqfinpro",#N/A,FALSE,"Tran"}</definedName>
    <definedName name="ftr" localSheetId="29" hidden="1">{"Riqfin97",#N/A,FALSE,"Tran";"Riqfinpro",#N/A,FALSE,"Tran"}</definedName>
    <definedName name="ftr" localSheetId="31" hidden="1">{"Riqfin97",#N/A,FALSE,"Tran";"Riqfinpro",#N/A,FALSE,"Tran"}</definedName>
    <definedName name="ftr" localSheetId="32" hidden="1">{"Riqfin97",#N/A,FALSE,"Tran";"Riqfinpro",#N/A,FALSE,"Tran"}</definedName>
    <definedName name="ftr" localSheetId="34" hidden="1">{"Riqfin97",#N/A,FALSE,"Tran";"Riqfinpro",#N/A,FALSE,"Tran"}</definedName>
    <definedName name="ftr" localSheetId="35" hidden="1">{"Riqfin97",#N/A,FALSE,"Tran";"Riqfinpro",#N/A,FALSE,"Tran"}</definedName>
    <definedName name="ftr" localSheetId="40" hidden="1">{"Riqfin97",#N/A,FALSE,"Tran";"Riqfinpro",#N/A,FALSE,"Tran"}</definedName>
    <definedName name="ftr" localSheetId="41" hidden="1">{"Riqfin97",#N/A,FALSE,"Tran";"Riqfinpro",#N/A,FALSE,"Tran"}</definedName>
    <definedName name="ftr" localSheetId="42" hidden="1">{"Riqfin97",#N/A,FALSE,"Tran";"Riqfinpro",#N/A,FALSE,"Tran"}</definedName>
    <definedName name="ftr" localSheetId="43" hidden="1">{"Riqfin97",#N/A,FALSE,"Tran";"Riqfinpro",#N/A,FALSE,"Tran"}</definedName>
    <definedName name="ftr" localSheetId="44" hidden="1">{"Riqfin97",#N/A,FALSE,"Tran";"Riqfinpro",#N/A,FALSE,"Tran"}</definedName>
    <definedName name="ftr" localSheetId="45" hidden="1">{"Riqfin97",#N/A,FALSE,"Tran";"Riqfinpro",#N/A,FALSE,"Tran"}</definedName>
    <definedName name="ftr" localSheetId="46" hidden="1">{"Riqfin97",#N/A,FALSE,"Tran";"Riqfinpro",#N/A,FALSE,"Tran"}</definedName>
    <definedName name="ftr" localSheetId="47" hidden="1">{"Riqfin97",#N/A,FALSE,"Tran";"Riqfinpro",#N/A,FALSE,"Tran"}</definedName>
    <definedName name="ftr" localSheetId="48" hidden="1">{"Riqfin97",#N/A,FALSE,"Tran";"Riqfinpro",#N/A,FALSE,"Tran"}</definedName>
    <definedName name="ftr" localSheetId="52" hidden="1">{"Riqfin97",#N/A,FALSE,"Tran";"Riqfinpro",#N/A,FALSE,"Tran"}</definedName>
    <definedName name="ftr" localSheetId="14" hidden="1">{"Riqfin97",#N/A,FALSE,"Tran";"Riqfinpro",#N/A,FALSE,"Tran"}</definedName>
    <definedName name="ftr" localSheetId="56" hidden="1">{"Riqfin97",#N/A,FALSE,"Tran";"Riqfinpro",#N/A,FALSE,"Tran"}</definedName>
    <definedName name="ftr" localSheetId="60" hidden="1">{"Riqfin97",#N/A,FALSE,"Tran";"Riqfinpro",#N/A,FALSE,"Tran"}</definedName>
    <definedName name="ftr" localSheetId="62" hidden="1">{"Riqfin97",#N/A,FALSE,"Tran";"Riqfinpro",#N/A,FALSE,"Tran"}</definedName>
    <definedName name="ftr" localSheetId="15" hidden="1">{"Riqfin97",#N/A,FALSE,"Tran";"Riqfinpro",#N/A,FALSE,"Tran"}</definedName>
    <definedName name="ftr" localSheetId="64" hidden="1">{"Riqfin97",#N/A,FALSE,"Tran";"Riqfinpro",#N/A,FALSE,"Tran"}</definedName>
    <definedName name="ftr" localSheetId="66" hidden="1">{"Riqfin97",#N/A,FALSE,"Tran";"Riqfinpro",#N/A,FALSE,"Tran"}</definedName>
    <definedName name="ftr" localSheetId="16" hidden="1">{"Riqfin97",#N/A,FALSE,"Tran";"Riqfinpro",#N/A,FALSE,"Tran"}</definedName>
    <definedName name="ftr" hidden="1">{"Riqfin97",#N/A,FALSE,"Tran";"Riqfinpro",#N/A,FALSE,"Tran"}</definedName>
    <definedName name="fty" localSheetId="74" hidden="1">{"Riqfin97",#N/A,FALSE,"Tran";"Riqfinpro",#N/A,FALSE,"Tran"}</definedName>
    <definedName name="fty" localSheetId="76" hidden="1">{"Riqfin97",#N/A,FALSE,"Tran";"Riqfinpro",#N/A,FALSE,"Tran"}</definedName>
    <definedName name="fty" localSheetId="10" hidden="1">{"Riqfin97",#N/A,FALSE,"Tran";"Riqfinpro",#N/A,FALSE,"Tran"}</definedName>
    <definedName name="fty" localSheetId="28" hidden="1">{"Riqfin97",#N/A,FALSE,"Tran";"Riqfinpro",#N/A,FALSE,"Tran"}</definedName>
    <definedName name="fty" localSheetId="8" hidden="1">{"Riqfin97",#N/A,FALSE,"Tran";"Riqfinpro",#N/A,FALSE,"Tran"}</definedName>
    <definedName name="fty" localSheetId="25" hidden="1">{"Riqfin97",#N/A,FALSE,"Tran";"Riqfinpro",#N/A,FALSE,"Tran"}</definedName>
    <definedName name="fty" localSheetId="27" hidden="1">{"Riqfin97",#N/A,FALSE,"Tran";"Riqfinpro",#N/A,FALSE,"Tran"}</definedName>
    <definedName name="fty" localSheetId="29" hidden="1">{"Riqfin97",#N/A,FALSE,"Tran";"Riqfinpro",#N/A,FALSE,"Tran"}</definedName>
    <definedName name="fty" localSheetId="31" hidden="1">{"Riqfin97",#N/A,FALSE,"Tran";"Riqfinpro",#N/A,FALSE,"Tran"}</definedName>
    <definedName name="fty" localSheetId="32" hidden="1">{"Riqfin97",#N/A,FALSE,"Tran";"Riqfinpro",#N/A,FALSE,"Tran"}</definedName>
    <definedName name="fty" localSheetId="34" hidden="1">{"Riqfin97",#N/A,FALSE,"Tran";"Riqfinpro",#N/A,FALSE,"Tran"}</definedName>
    <definedName name="fty" localSheetId="35" hidden="1">{"Riqfin97",#N/A,FALSE,"Tran";"Riqfinpro",#N/A,FALSE,"Tran"}</definedName>
    <definedName name="fty" localSheetId="40" hidden="1">{"Riqfin97",#N/A,FALSE,"Tran";"Riqfinpro",#N/A,FALSE,"Tran"}</definedName>
    <definedName name="fty" localSheetId="41" hidden="1">{"Riqfin97",#N/A,FALSE,"Tran";"Riqfinpro",#N/A,FALSE,"Tran"}</definedName>
    <definedName name="fty" localSheetId="42" hidden="1">{"Riqfin97",#N/A,FALSE,"Tran";"Riqfinpro",#N/A,FALSE,"Tran"}</definedName>
    <definedName name="fty" localSheetId="43" hidden="1">{"Riqfin97",#N/A,FALSE,"Tran";"Riqfinpro",#N/A,FALSE,"Tran"}</definedName>
    <definedName name="fty" localSheetId="44" hidden="1">{"Riqfin97",#N/A,FALSE,"Tran";"Riqfinpro",#N/A,FALSE,"Tran"}</definedName>
    <definedName name="fty" localSheetId="45" hidden="1">{"Riqfin97",#N/A,FALSE,"Tran";"Riqfinpro",#N/A,FALSE,"Tran"}</definedName>
    <definedName name="fty" localSheetId="46" hidden="1">{"Riqfin97",#N/A,FALSE,"Tran";"Riqfinpro",#N/A,FALSE,"Tran"}</definedName>
    <definedName name="fty" localSheetId="47" hidden="1">{"Riqfin97",#N/A,FALSE,"Tran";"Riqfinpro",#N/A,FALSE,"Tran"}</definedName>
    <definedName name="fty" localSheetId="48" hidden="1">{"Riqfin97",#N/A,FALSE,"Tran";"Riqfinpro",#N/A,FALSE,"Tran"}</definedName>
    <definedName name="fty" localSheetId="52" hidden="1">{"Riqfin97",#N/A,FALSE,"Tran";"Riqfinpro",#N/A,FALSE,"Tran"}</definedName>
    <definedName name="fty" localSheetId="14" hidden="1">{"Riqfin97",#N/A,FALSE,"Tran";"Riqfinpro",#N/A,FALSE,"Tran"}</definedName>
    <definedName name="fty" localSheetId="56" hidden="1">{"Riqfin97",#N/A,FALSE,"Tran";"Riqfinpro",#N/A,FALSE,"Tran"}</definedName>
    <definedName name="fty" localSheetId="60" hidden="1">{"Riqfin97",#N/A,FALSE,"Tran";"Riqfinpro",#N/A,FALSE,"Tran"}</definedName>
    <definedName name="fty" localSheetId="62" hidden="1">{"Riqfin97",#N/A,FALSE,"Tran";"Riqfinpro",#N/A,FALSE,"Tran"}</definedName>
    <definedName name="fty" localSheetId="15" hidden="1">{"Riqfin97",#N/A,FALSE,"Tran";"Riqfinpro",#N/A,FALSE,"Tran"}</definedName>
    <definedName name="fty" localSheetId="64" hidden="1">{"Riqfin97",#N/A,FALSE,"Tran";"Riqfinpro",#N/A,FALSE,"Tran"}</definedName>
    <definedName name="fty" localSheetId="66" hidden="1">{"Riqfin97",#N/A,FALSE,"Tran";"Riqfinpro",#N/A,FALSE,"Tran"}</definedName>
    <definedName name="fty" localSheetId="16" hidden="1">{"Riqfin97",#N/A,FALSE,"Tran";"Riqfinpro",#N/A,FALSE,"Tran"}</definedName>
    <definedName name="fty" hidden="1">{"Riqfin97",#N/A,FALSE,"Tran";"Riqfinpro",#N/A,FALSE,"Tran"}</definedName>
    <definedName name="FUENTE" localSheetId="76">#REF!</definedName>
    <definedName name="FUENTE" localSheetId="8">#REF!</definedName>
    <definedName name="FUENTE" localSheetId="25">#REF!</definedName>
    <definedName name="FUENTE" localSheetId="12">#REF!</definedName>
    <definedName name="FUENTE" localSheetId="31">#REF!</definedName>
    <definedName name="FUENTE" localSheetId="32">#REF!</definedName>
    <definedName name="FUENTE" localSheetId="34">#REF!</definedName>
    <definedName name="FUENTE" localSheetId="35">#REF!</definedName>
    <definedName name="FUENTE" localSheetId="40">#REF!</definedName>
    <definedName name="FUENTE" localSheetId="41">#REF!</definedName>
    <definedName name="FUENTE" localSheetId="42">#REF!</definedName>
    <definedName name="FUENTE" localSheetId="43">#REF!</definedName>
    <definedName name="FUENTE" localSheetId="13">#REF!</definedName>
    <definedName name="FUENTE" localSheetId="45">#REF!</definedName>
    <definedName name="FUENTE" localSheetId="46">#REF!</definedName>
    <definedName name="FUENTE" localSheetId="48">#REF!</definedName>
    <definedName name="FUENTE" localSheetId="52">#REF!</definedName>
    <definedName name="FUENTE" localSheetId="14">#REF!</definedName>
    <definedName name="FUENTE" localSheetId="56">#REF!</definedName>
    <definedName name="FUENTE" localSheetId="15">#REF!</definedName>
    <definedName name="FUENTE" localSheetId="66">#REF!</definedName>
    <definedName name="FUENTE">#REF!</definedName>
    <definedName name="fuente1" localSheetId="76">#REF!</definedName>
    <definedName name="fuente1" localSheetId="8">#REF!</definedName>
    <definedName name="fuente1" localSheetId="25">#REF!</definedName>
    <definedName name="fuente1" localSheetId="12">#REF!</definedName>
    <definedName name="fuente1" localSheetId="31">#REF!</definedName>
    <definedName name="fuente1" localSheetId="32">#REF!</definedName>
    <definedName name="fuente1" localSheetId="34">#REF!</definedName>
    <definedName name="fuente1" localSheetId="35">#REF!</definedName>
    <definedName name="fuente1" localSheetId="40">#REF!</definedName>
    <definedName name="fuente1" localSheetId="41">#REF!</definedName>
    <definedName name="fuente1" localSheetId="42">#REF!</definedName>
    <definedName name="fuente1" localSheetId="43">#REF!</definedName>
    <definedName name="fuente1" localSheetId="13">#REF!</definedName>
    <definedName name="fuente1" localSheetId="45">#REF!</definedName>
    <definedName name="fuente1" localSheetId="46">#REF!</definedName>
    <definedName name="fuente1" localSheetId="48">#REF!</definedName>
    <definedName name="fuente1" localSheetId="52">#REF!</definedName>
    <definedName name="fuente1" localSheetId="14">#REF!</definedName>
    <definedName name="fuente1" localSheetId="56">#REF!</definedName>
    <definedName name="fuente1" localSheetId="15">#REF!</definedName>
    <definedName name="fuente1" localSheetId="66">#REF!</definedName>
    <definedName name="fuente1">#REF!</definedName>
    <definedName name="FUENTE2" localSheetId="76">#REF!</definedName>
    <definedName name="FUENTE2" localSheetId="8">#REF!</definedName>
    <definedName name="FUENTE2" localSheetId="25">#REF!</definedName>
    <definedName name="FUENTE2" localSheetId="31">#REF!</definedName>
    <definedName name="FUENTE2" localSheetId="32">#REF!</definedName>
    <definedName name="FUENTE2" localSheetId="34">#REF!</definedName>
    <definedName name="FUENTE2" localSheetId="35">#REF!</definedName>
    <definedName name="FUENTE2" localSheetId="40">#REF!</definedName>
    <definedName name="FUENTE2" localSheetId="45">#REF!</definedName>
    <definedName name="FUENTE2" localSheetId="46">#REF!</definedName>
    <definedName name="FUENTE2" localSheetId="14">#REF!</definedName>
    <definedName name="FUENTE2" localSheetId="15">#REF!</definedName>
    <definedName name="FUENTE2">#REF!</definedName>
    <definedName name="Fuentes" localSheetId="76">#REF!</definedName>
    <definedName name="Fuentes" localSheetId="25">#REF!</definedName>
    <definedName name="Fuentes" localSheetId="31">#REF!</definedName>
    <definedName name="Fuentes" localSheetId="32">#REF!</definedName>
    <definedName name="Fuentes" localSheetId="34">#REF!</definedName>
    <definedName name="Fuentes" localSheetId="35">#REF!</definedName>
    <definedName name="Fuentes" localSheetId="40">#REF!</definedName>
    <definedName name="Fuentes" localSheetId="45">#REF!</definedName>
    <definedName name="Fuentes" localSheetId="46">#REF!</definedName>
    <definedName name="Fuentes" localSheetId="14">#REF!</definedName>
    <definedName name="Fuentes" localSheetId="15">#REF!</definedName>
    <definedName name="Fuentes">#REF!</definedName>
    <definedName name="fx" localSheetId="76">#REF!</definedName>
    <definedName name="fx" localSheetId="25">#REF!</definedName>
    <definedName name="fx" localSheetId="31">#REF!</definedName>
    <definedName name="fx" localSheetId="32">#REF!</definedName>
    <definedName name="fx" localSheetId="34">#REF!</definedName>
    <definedName name="fx" localSheetId="35">#REF!</definedName>
    <definedName name="fx" localSheetId="40">#REF!</definedName>
    <definedName name="fx" localSheetId="41">#REF!</definedName>
    <definedName name="fx" localSheetId="42">#REF!</definedName>
    <definedName name="fx" localSheetId="43">#REF!</definedName>
    <definedName name="fx" localSheetId="45">#REF!</definedName>
    <definedName name="fx" localSheetId="46">#REF!</definedName>
    <definedName name="fx" localSheetId="48">#REF!</definedName>
    <definedName name="fx" localSheetId="52">#REF!</definedName>
    <definedName name="fx" localSheetId="14">#REF!</definedName>
    <definedName name="fx" localSheetId="56">#REF!</definedName>
    <definedName name="fx" localSheetId="15">#REF!</definedName>
    <definedName name="fx">#REF!</definedName>
    <definedName name="FX98IGP" localSheetId="35">#REF!</definedName>
    <definedName name="FX98IGP">#REF!</definedName>
    <definedName name="FX98RE" localSheetId="35">#REF!</definedName>
    <definedName name="FX98RE">#REF!</definedName>
    <definedName name="FX99RE" localSheetId="35">#REF!</definedName>
    <definedName name="FX99RE">#REF!</definedName>
    <definedName name="G" localSheetId="74" hidden="1">{"Main Economic Indicators",#N/A,FALSE,"C"}</definedName>
    <definedName name="G" localSheetId="76" hidden="1">{"Main Economic Indicators",#N/A,FALSE,"C"}</definedName>
    <definedName name="g" localSheetId="10">#REF!</definedName>
    <definedName name="G" localSheetId="28" hidden="1">{"Main Economic Indicators",#N/A,FALSE,"C"}</definedName>
    <definedName name="G" localSheetId="8" hidden="1">{"Main Economic Indicators",#N/A,FALSE,"C"}</definedName>
    <definedName name="G" localSheetId="25" hidden="1">{"Main Economic Indicators",#N/A,FALSE,"C"}</definedName>
    <definedName name="G" localSheetId="27" hidden="1">{"Main Economic Indicators",#N/A,FALSE,"C"}</definedName>
    <definedName name="G" localSheetId="29" hidden="1">{"Main Economic Indicators",#N/A,FALSE,"C"}</definedName>
    <definedName name="G" localSheetId="31" hidden="1">{"Main Economic Indicators",#N/A,FALSE,"C"}</definedName>
    <definedName name="G" localSheetId="32" hidden="1">{"Main Economic Indicators",#N/A,FALSE,"C"}</definedName>
    <definedName name="G" localSheetId="34" hidden="1">{"Main Economic Indicators",#N/A,FALSE,"C"}</definedName>
    <definedName name="G" localSheetId="35" hidden="1">{"Main Economic Indicators",#N/A,FALSE,"C"}</definedName>
    <definedName name="G" localSheetId="40" hidden="1">{"Main Economic Indicators",#N/A,FALSE,"C"}</definedName>
    <definedName name="G" localSheetId="41" hidden="1">{"Main Economic Indicators",#N/A,FALSE,"C"}</definedName>
    <definedName name="G" localSheetId="42" hidden="1">{"Main Economic Indicators",#N/A,FALSE,"C"}</definedName>
    <definedName name="G" localSheetId="43" hidden="1">{"Main Economic Indicators",#N/A,FALSE,"C"}</definedName>
    <definedName name="G" localSheetId="44" hidden="1">{"Main Economic Indicators",#N/A,FALSE,"C"}</definedName>
    <definedName name="G" localSheetId="45" hidden="1">{"Main Economic Indicators",#N/A,FALSE,"C"}</definedName>
    <definedName name="G" localSheetId="46" hidden="1">{"Main Economic Indicators",#N/A,FALSE,"C"}</definedName>
    <definedName name="G" localSheetId="47" hidden="1">{"Main Economic Indicators",#N/A,FALSE,"C"}</definedName>
    <definedName name="G" localSheetId="48" hidden="1">{"Main Economic Indicators",#N/A,FALSE,"C"}</definedName>
    <definedName name="G" localSheetId="52" hidden="1">{"Main Economic Indicators",#N/A,FALSE,"C"}</definedName>
    <definedName name="G" localSheetId="14" hidden="1">{"Main Economic Indicators",#N/A,FALSE,"C"}</definedName>
    <definedName name="G" localSheetId="56" hidden="1">{"Main Economic Indicators",#N/A,FALSE,"C"}</definedName>
    <definedName name="G" localSheetId="60" hidden="1">{"Main Economic Indicators",#N/A,FALSE,"C"}</definedName>
    <definedName name="G" localSheetId="62" hidden="1">{"Main Economic Indicators",#N/A,FALSE,"C"}</definedName>
    <definedName name="G" localSheetId="15" hidden="1">{"Main Economic Indicators",#N/A,FALSE,"C"}</definedName>
    <definedName name="G" localSheetId="64" hidden="1">{"Main Economic Indicators",#N/A,FALSE,"C"}</definedName>
    <definedName name="G" localSheetId="66" hidden="1">{"Main Economic Indicators",#N/A,FALSE,"C"}</definedName>
    <definedName name="G" localSheetId="16" hidden="1">{"Main Economic Indicators",#N/A,FALSE,"C"}</definedName>
    <definedName name="G" hidden="1">{"Main Economic Indicators",#N/A,FALSE,"C"}</definedName>
    <definedName name="g1std" localSheetId="35">#REF!</definedName>
    <definedName name="g1std">#REF!</definedName>
    <definedName name="g2std" localSheetId="35">#REF!</definedName>
    <definedName name="g2std">#REF!</definedName>
    <definedName name="GAP" localSheetId="8">#REF!</definedName>
    <definedName name="GAP" localSheetId="25">#REF!</definedName>
    <definedName name="GAP" localSheetId="31">#REF!</definedName>
    <definedName name="GAP" localSheetId="32">#REF!</definedName>
    <definedName name="GAP" localSheetId="34">#REF!</definedName>
    <definedName name="GAP" localSheetId="35">#REF!</definedName>
    <definedName name="GAP" localSheetId="47">#REF!</definedName>
    <definedName name="GAP" localSheetId="14">#REF!</definedName>
    <definedName name="GAP" localSheetId="15">#REF!</definedName>
    <definedName name="GAP" localSheetId="66">#REF!</definedName>
    <definedName name="GAP">#REF!</definedName>
    <definedName name="GAPFGFROM" localSheetId="76">#REF!</definedName>
    <definedName name="GAPFGFROM" localSheetId="25">#REF!</definedName>
    <definedName name="GAPFGFROM" localSheetId="31">#REF!</definedName>
    <definedName name="GAPFGFROM" localSheetId="32">#REF!</definedName>
    <definedName name="GAPFGFROM" localSheetId="34">#REF!</definedName>
    <definedName name="GAPFGFROM" localSheetId="35">#REF!</definedName>
    <definedName name="GAPFGFROM" localSheetId="40">#REF!</definedName>
    <definedName name="GAPFGFROM" localSheetId="45">#REF!</definedName>
    <definedName name="GAPFGFROM" localSheetId="46">#REF!</definedName>
    <definedName name="GAPFGFROM" localSheetId="14">#REF!</definedName>
    <definedName name="GAPFGFROM" localSheetId="15">#REF!</definedName>
    <definedName name="GAPFGFROM" localSheetId="66">#REF!</definedName>
    <definedName name="GAPFGFROM">#REF!</definedName>
    <definedName name="GAPFGTO" localSheetId="76">#REF!</definedName>
    <definedName name="GAPFGTO" localSheetId="25">#REF!</definedName>
    <definedName name="GAPFGTO" localSheetId="31">#REF!</definedName>
    <definedName name="GAPFGTO" localSheetId="32">#REF!</definedName>
    <definedName name="GAPFGTO" localSheetId="34">#REF!</definedName>
    <definedName name="GAPFGTO" localSheetId="35">#REF!</definedName>
    <definedName name="GAPFGTO" localSheetId="40">#REF!</definedName>
    <definedName name="GAPFGTO" localSheetId="45">#REF!</definedName>
    <definedName name="GAPFGTO" localSheetId="46">#REF!</definedName>
    <definedName name="GAPFGTO" localSheetId="14">#REF!</definedName>
    <definedName name="GAPFGTO" localSheetId="15">#REF!</definedName>
    <definedName name="GAPFGTO">#REF!</definedName>
    <definedName name="GAPSTFROM" localSheetId="76">#REF!</definedName>
    <definedName name="GAPSTFROM" localSheetId="25">#REF!</definedName>
    <definedName name="GAPSTFROM" localSheetId="31">#REF!</definedName>
    <definedName name="GAPSTFROM" localSheetId="32">#REF!</definedName>
    <definedName name="GAPSTFROM" localSheetId="34">#REF!</definedName>
    <definedName name="GAPSTFROM" localSheetId="35">#REF!</definedName>
    <definedName name="GAPSTFROM" localSheetId="40">#REF!</definedName>
    <definedName name="GAPSTFROM" localSheetId="45">#REF!</definedName>
    <definedName name="GAPSTFROM" localSheetId="46">#REF!</definedName>
    <definedName name="GAPSTFROM" localSheetId="14">#REF!</definedName>
    <definedName name="GAPSTFROM" localSheetId="15">#REF!</definedName>
    <definedName name="GAPSTFROM">#REF!</definedName>
    <definedName name="GAPSTTO" localSheetId="76">#REF!</definedName>
    <definedName name="GAPSTTO" localSheetId="25">#REF!</definedName>
    <definedName name="GAPSTTO" localSheetId="31">#REF!</definedName>
    <definedName name="GAPSTTO" localSheetId="32">#REF!</definedName>
    <definedName name="GAPSTTO" localSheetId="34">#REF!</definedName>
    <definedName name="GAPSTTO" localSheetId="35">#REF!</definedName>
    <definedName name="GAPSTTO" localSheetId="40">#REF!</definedName>
    <definedName name="GAPSTTO" localSheetId="45">#REF!</definedName>
    <definedName name="GAPSTTO" localSheetId="46">#REF!</definedName>
    <definedName name="GAPSTTO" localSheetId="14">#REF!</definedName>
    <definedName name="GAPSTTO" localSheetId="15">#REF!</definedName>
    <definedName name="GAPSTTO">#REF!</definedName>
    <definedName name="GAPTEST" localSheetId="76">#REF!</definedName>
    <definedName name="GAPTEST" localSheetId="25">#REF!</definedName>
    <definedName name="GAPTEST" localSheetId="31">#REF!</definedName>
    <definedName name="GAPTEST" localSheetId="32">#REF!</definedName>
    <definedName name="GAPTEST" localSheetId="34">#REF!</definedName>
    <definedName name="GAPTEST" localSheetId="35">#REF!</definedName>
    <definedName name="GAPTEST" localSheetId="40">#REF!</definedName>
    <definedName name="GAPTEST" localSheetId="45">#REF!</definedName>
    <definedName name="GAPTEST" localSheetId="46">#REF!</definedName>
    <definedName name="GAPTEST" localSheetId="14">#REF!</definedName>
    <definedName name="GAPTEST" localSheetId="15">#REF!</definedName>
    <definedName name="GAPTEST">#REF!</definedName>
    <definedName name="GAPTESTFG" localSheetId="76">#REF!</definedName>
    <definedName name="GAPTESTFG" localSheetId="25">#REF!</definedName>
    <definedName name="GAPTESTFG" localSheetId="31">#REF!</definedName>
    <definedName name="GAPTESTFG" localSheetId="32">#REF!</definedName>
    <definedName name="GAPTESTFG" localSheetId="34">#REF!</definedName>
    <definedName name="GAPTESTFG" localSheetId="35">#REF!</definedName>
    <definedName name="GAPTESTFG" localSheetId="40">#REF!</definedName>
    <definedName name="GAPTESTFG" localSheetId="45">#REF!</definedName>
    <definedName name="GAPTESTFG" localSheetId="46">#REF!</definedName>
    <definedName name="GAPTESTFG" localSheetId="14">#REF!</definedName>
    <definedName name="GAPTESTFG" localSheetId="15">#REF!</definedName>
    <definedName name="GAPTESTFG">#REF!</definedName>
    <definedName name="gas">#N/A</definedName>
    <definedName name="GASO">#N/A</definedName>
    <definedName name="gasolinas">#N/A</definedName>
    <definedName name="gasolinas1">#N/A</definedName>
    <definedName name="GATO" localSheetId="35">#REF!</definedName>
    <definedName name="GATO">#REF!</definedName>
    <definedName name="Gave" localSheetId="35">#REF!</definedName>
    <definedName name="Gave">#REF!</definedName>
    <definedName name="GAZZETTE" localSheetId="76">#REF!</definedName>
    <definedName name="GAZZETTE" localSheetId="8">#REF!</definedName>
    <definedName name="GAZZETTE" localSheetId="25">#REF!</definedName>
    <definedName name="GAZZETTE" localSheetId="31">#REF!</definedName>
    <definedName name="GAZZETTE" localSheetId="32">#REF!</definedName>
    <definedName name="GAZZETTE" localSheetId="34">#REF!</definedName>
    <definedName name="GAZZETTE" localSheetId="35">#REF!</definedName>
    <definedName name="GAZZETTE" localSheetId="40">#REF!</definedName>
    <definedName name="GAZZETTE" localSheetId="45">#REF!</definedName>
    <definedName name="GAZZETTE" localSheetId="46">#REF!</definedName>
    <definedName name="GAZZETTE" localSheetId="14">#REF!</definedName>
    <definedName name="GAZZETTE" localSheetId="15">#REF!</definedName>
    <definedName name="GAZZETTE">#REF!</definedName>
    <definedName name="GBP" localSheetId="76">#REF!</definedName>
    <definedName name="GBP" localSheetId="10">#REF!</definedName>
    <definedName name="GBP" localSheetId="25">#REF!</definedName>
    <definedName name="GBP" localSheetId="31">#REF!</definedName>
    <definedName name="GBP" localSheetId="32">#REF!</definedName>
    <definedName name="GBP" localSheetId="34">#REF!</definedName>
    <definedName name="GBP" localSheetId="35">#REF!</definedName>
    <definedName name="GBP" localSheetId="40">#REF!</definedName>
    <definedName name="GBP" localSheetId="41">#REF!</definedName>
    <definedName name="GBP" localSheetId="42">#REF!</definedName>
    <definedName name="GBP" localSheetId="43">#REF!</definedName>
    <definedName name="GBP" localSheetId="45">#REF!</definedName>
    <definedName name="GBP" localSheetId="46">#REF!</definedName>
    <definedName name="GBP" localSheetId="48">#REF!</definedName>
    <definedName name="GBP" localSheetId="52">#REF!</definedName>
    <definedName name="GBP" localSheetId="14">#REF!</definedName>
    <definedName name="GBP" localSheetId="56">#REF!</definedName>
    <definedName name="GBP" localSheetId="15">#REF!</definedName>
    <definedName name="GBP">#REF!</definedName>
    <definedName name="GCB" localSheetId="8">[69]Q4!#REF!</definedName>
    <definedName name="GCB">[69]Q4!#REF!</definedName>
    <definedName name="GCB_NGDP" localSheetId="10">[69]Q4!#REF!</definedName>
    <definedName name="GCB_NGDP">#N/A</definedName>
    <definedName name="GCEC" localSheetId="35">#REF!</definedName>
    <definedName name="GCEC">#REF!</definedName>
    <definedName name="GCED" localSheetId="35">#REF!</definedName>
    <definedName name="GCED">#REF!</definedName>
    <definedName name="GCEE" localSheetId="35">#REF!</definedName>
    <definedName name="GCEE">#REF!</definedName>
    <definedName name="GCEEP" localSheetId="35">#REF!</definedName>
    <definedName name="GCEEP">#REF!</definedName>
    <definedName name="GCEES" localSheetId="35">#REF!</definedName>
    <definedName name="GCEES">#REF!</definedName>
    <definedName name="GCEG" localSheetId="35">#REF!</definedName>
    <definedName name="GCEG">#REF!</definedName>
    <definedName name="GCEH" localSheetId="35">#REF!</definedName>
    <definedName name="GCEH">#REF!</definedName>
    <definedName name="GCEHP" localSheetId="35">#REF!</definedName>
    <definedName name="GCEHP">#REF!</definedName>
    <definedName name="GCEI_D" localSheetId="35">#REF!</definedName>
    <definedName name="GCEI_D">#REF!</definedName>
    <definedName name="GCEI_F" localSheetId="35">#REF!</definedName>
    <definedName name="GCEI_F">#REF!</definedName>
    <definedName name="GCENL" localSheetId="35">#REF!</definedName>
    <definedName name="GCENL">#REF!</definedName>
    <definedName name="GCEO" localSheetId="35">#REF!</definedName>
    <definedName name="GCEO">#REF!</definedName>
    <definedName name="GCESWH" localSheetId="35">#REF!</definedName>
    <definedName name="GCESWH">#REF!</definedName>
    <definedName name="GCEW" localSheetId="35">#REF!</definedName>
    <definedName name="GCEW">#REF!</definedName>
    <definedName name="GCG" localSheetId="35">#REF!</definedName>
    <definedName name="GCG">#REF!</definedName>
    <definedName name="GCGC" localSheetId="35">#REF!</definedName>
    <definedName name="GCGC">#REF!</definedName>
    <definedName name="GCND_NGDP" localSheetId="8">[69]Q4!#REF!</definedName>
    <definedName name="GCND_NGDP">[69]Q4!#REF!</definedName>
    <definedName name="GCRG" localSheetId="8">#REF!</definedName>
    <definedName name="GCRG" localSheetId="35">#REF!</definedName>
    <definedName name="GCRG" localSheetId="42">#REF!</definedName>
    <definedName name="GCRG" localSheetId="43">#REF!</definedName>
    <definedName name="GCRG" localSheetId="44">#REF!</definedName>
    <definedName name="GCRG">#REF!</definedName>
    <definedName name="gdg" localSheetId="76" hidden="1">'[107]Fax a enviar'!#REF!</definedName>
    <definedName name="gdg" localSheetId="25" hidden="1">'[107]Fax a enviar'!#REF!</definedName>
    <definedName name="gdg" localSheetId="31" hidden="1">'[107]Fax a enviar'!#REF!</definedName>
    <definedName name="gdg" localSheetId="35" hidden="1">'[107]Fax a enviar'!#REF!</definedName>
    <definedName name="gdg" localSheetId="40" hidden="1">'[107]Fax a enviar'!#REF!</definedName>
    <definedName name="gdg" localSheetId="45" hidden="1">'[107]Fax a enviar'!#REF!</definedName>
    <definedName name="gdg" localSheetId="46" hidden="1">'[107]Fax a enviar'!#REF!</definedName>
    <definedName name="gdg" hidden="1">'[107]Fax a enviar'!#REF!</definedName>
    <definedName name="gdgd" localSheetId="76" hidden="1">'[124]Fax a enviar'!#REF!</definedName>
    <definedName name="gdgd" localSheetId="25" hidden="1">'[124]Fax a enviar'!#REF!</definedName>
    <definedName name="gdgd" localSheetId="31" hidden="1">'[124]Fax a enviar'!#REF!</definedName>
    <definedName name="gdgd" localSheetId="35" hidden="1">'[124]Fax a enviar'!#REF!</definedName>
    <definedName name="gdgd" localSheetId="46" hidden="1">'[124]Fax a enviar'!#REF!</definedName>
    <definedName name="gdgd" hidden="1">'[124]Fax a enviar'!#REF!</definedName>
    <definedName name="gdp">[138]GDP_WEO!$A$3:$AB$188</definedName>
    <definedName name="gdpall">[138]GDP!$B$2:$AD$134</definedName>
    <definedName name="GDPDEFL" localSheetId="8">[139]NA!#REF!</definedName>
    <definedName name="GDPDEFL" localSheetId="35">[139]NA!#REF!</definedName>
    <definedName name="GDPDEFL">[139]NA!#REF!</definedName>
    <definedName name="GDPOR" localSheetId="8">[139]NA!#REF!</definedName>
    <definedName name="GDPOR" localSheetId="35">[139]NA!#REF!</definedName>
    <definedName name="GDPOR">[139]NA!#REF!</definedName>
    <definedName name="GDPOR_" localSheetId="8">[139]NA!#REF!</definedName>
    <definedName name="GDPOR_" localSheetId="35">[139]NA!#REF!</definedName>
    <definedName name="GDPOR_">[139]NA!#REF!</definedName>
    <definedName name="gdppc">[138]GDPpc_WEO!$A$3:$AC$188</definedName>
    <definedName name="Germany_wt">'[80]OECD wgt'!$B$6</definedName>
    <definedName name="Gestión">[93]Hoja2!$A$1:$L$76</definedName>
    <definedName name="gfdsgfsa" localSheetId="8" hidden="1">{"Riqfin97",#N/A,FALSE,"Tran";"Riqfinpro",#N/A,FALSE,"Tran"}</definedName>
    <definedName name="gfdsgfsa" localSheetId="35" hidden="1">{"Riqfin97",#N/A,FALSE,"Tran";"Riqfinpro",#N/A,FALSE,"Tran"}</definedName>
    <definedName name="gfdsgfsa" localSheetId="42" hidden="1">{"Riqfin97",#N/A,FALSE,"Tran";"Riqfinpro",#N/A,FALSE,"Tran"}</definedName>
    <definedName name="gfdsgfsa" localSheetId="43" hidden="1">{"Riqfin97",#N/A,FALSE,"Tran";"Riqfinpro",#N/A,FALSE,"Tran"}</definedName>
    <definedName name="gfdsgfsa" localSheetId="44" hidden="1">{"Riqfin97",#N/A,FALSE,"Tran";"Riqfinpro",#N/A,FALSE,"Tran"}</definedName>
    <definedName name="gfdsgfsa" hidden="1">{"Riqfin97",#N/A,FALSE,"Tran";"Riqfinpro",#N/A,FALSE,"Tran"}</definedName>
    <definedName name="GG" localSheetId="35">#REF!</definedName>
    <definedName name="GG">#REF!</definedName>
    <definedName name="GGB" localSheetId="8">[69]Q4!#REF!</definedName>
    <definedName name="GGB" localSheetId="35">[69]Q4!#REF!</definedName>
    <definedName name="GGB">[69]Q4!#REF!</definedName>
    <definedName name="GGB_NGDP" localSheetId="10">[69]Q4!#REF!</definedName>
    <definedName name="GGB_NGDP">#N/A</definedName>
    <definedName name="GGBXI" localSheetId="35">[136]Q4!#REF!</definedName>
    <definedName name="GGBXI">[136]Q4!#REF!</definedName>
    <definedName name="GGEC" localSheetId="8">#REF!</definedName>
    <definedName name="GGEC" localSheetId="35">#REF!</definedName>
    <definedName name="GGEC" localSheetId="42">#REF!</definedName>
    <definedName name="GGEC" localSheetId="43">#REF!</definedName>
    <definedName name="GGEC" localSheetId="44">#REF!</definedName>
    <definedName name="GGEC">#REF!</definedName>
    <definedName name="GGENL" localSheetId="8">#REF!</definedName>
    <definedName name="GGENL" localSheetId="35">#REF!</definedName>
    <definedName name="GGENL">#REF!</definedName>
    <definedName name="ggfrfff" localSheetId="76" hidden="1">#REF!</definedName>
    <definedName name="ggfrfff" localSheetId="8" hidden="1">#REF!</definedName>
    <definedName name="ggfrfff" localSheetId="25" hidden="1">#REF!</definedName>
    <definedName name="ggfrfff" localSheetId="31" hidden="1">#REF!</definedName>
    <definedName name="ggfrfff" localSheetId="32" hidden="1">#REF!</definedName>
    <definedName name="ggfrfff" localSheetId="34" hidden="1">#REF!</definedName>
    <definedName name="ggfrfff" localSheetId="35" hidden="1">#REF!</definedName>
    <definedName name="ggfrfff" localSheetId="40" hidden="1">#REF!</definedName>
    <definedName name="ggfrfff" localSheetId="41" hidden="1">#REF!</definedName>
    <definedName name="ggfrfff" localSheetId="42" hidden="1">#REF!</definedName>
    <definedName name="ggfrfff" localSheetId="43" hidden="1">#REF!</definedName>
    <definedName name="ggfrfff" localSheetId="45" hidden="1">#REF!</definedName>
    <definedName name="ggfrfff" localSheetId="46" hidden="1">#REF!</definedName>
    <definedName name="ggfrfff" localSheetId="48" hidden="1">#REF!</definedName>
    <definedName name="ggfrfff" localSheetId="52" hidden="1">#REF!</definedName>
    <definedName name="ggfrfff" localSheetId="14" hidden="1">#REF!</definedName>
    <definedName name="ggfrfff" localSheetId="56" hidden="1">#REF!</definedName>
    <definedName name="ggfrfff" localSheetId="15" hidden="1">#REF!</definedName>
    <definedName name="ggfrfff" localSheetId="66" hidden="1">#REF!</definedName>
    <definedName name="ggfrfff" hidden="1">#REF!</definedName>
    <definedName name="ggg" localSheetId="74" hidden="1">{"Riqfin97",#N/A,FALSE,"Tran";"Riqfinpro",#N/A,FALSE,"Tran"}</definedName>
    <definedName name="ggg" localSheetId="76" hidden="1">{"Riqfin97",#N/A,FALSE,"Tran";"Riqfinpro",#N/A,FALSE,"Tran"}</definedName>
    <definedName name="ggg" localSheetId="10" hidden="1">{"Riqfin97",#N/A,FALSE,"Tran";"Riqfinpro",#N/A,FALSE,"Tran"}</definedName>
    <definedName name="ggg" localSheetId="28" hidden="1">{"Riqfin97",#N/A,FALSE,"Tran";"Riqfinpro",#N/A,FALSE,"Tran"}</definedName>
    <definedName name="ggg" localSheetId="8" hidden="1">{"Riqfin97",#N/A,FALSE,"Tran";"Riqfinpro",#N/A,FALSE,"Tran"}</definedName>
    <definedName name="ggg" localSheetId="25" hidden="1">{"Riqfin97",#N/A,FALSE,"Tran";"Riqfinpro",#N/A,FALSE,"Tran"}</definedName>
    <definedName name="ggg" localSheetId="27" hidden="1">{"Riqfin97",#N/A,FALSE,"Tran";"Riqfinpro",#N/A,FALSE,"Tran"}</definedName>
    <definedName name="ggg" localSheetId="29" hidden="1">{"Riqfin97",#N/A,FALSE,"Tran";"Riqfinpro",#N/A,FALSE,"Tran"}</definedName>
    <definedName name="ggg" localSheetId="31" hidden="1">{"Riqfin97",#N/A,FALSE,"Tran";"Riqfinpro",#N/A,FALSE,"Tran"}</definedName>
    <definedName name="ggg" localSheetId="32" hidden="1">{"Riqfin97",#N/A,FALSE,"Tran";"Riqfinpro",#N/A,FALSE,"Tran"}</definedName>
    <definedName name="ggg" localSheetId="34" hidden="1">{"Riqfin97",#N/A,FALSE,"Tran";"Riqfinpro",#N/A,FALSE,"Tran"}</definedName>
    <definedName name="ggg" localSheetId="35" hidden="1">{"Riqfin97",#N/A,FALSE,"Tran";"Riqfinpro",#N/A,FALSE,"Tran"}</definedName>
    <definedName name="ggg" localSheetId="40" hidden="1">{"Riqfin97",#N/A,FALSE,"Tran";"Riqfinpro",#N/A,FALSE,"Tran"}</definedName>
    <definedName name="ggg" localSheetId="41" hidden="1">{"Riqfin97",#N/A,FALSE,"Tran";"Riqfinpro",#N/A,FALSE,"Tran"}</definedName>
    <definedName name="ggg" localSheetId="42" hidden="1">{"Riqfin97",#N/A,FALSE,"Tran";"Riqfinpro",#N/A,FALSE,"Tran"}</definedName>
    <definedName name="ggg" localSheetId="43" hidden="1">{"Riqfin97",#N/A,FALSE,"Tran";"Riqfinpro",#N/A,FALSE,"Tran"}</definedName>
    <definedName name="ggg" localSheetId="44" hidden="1">{"Riqfin97",#N/A,FALSE,"Tran";"Riqfinpro",#N/A,FALSE,"Tran"}</definedName>
    <definedName name="ggg" localSheetId="45" hidden="1">{"Riqfin97",#N/A,FALSE,"Tran";"Riqfinpro",#N/A,FALSE,"Tran"}</definedName>
    <definedName name="ggg" localSheetId="46" hidden="1">{"Riqfin97",#N/A,FALSE,"Tran";"Riqfinpro",#N/A,FALSE,"Tran"}</definedName>
    <definedName name="ggg" localSheetId="47" hidden="1">{"Riqfin97",#N/A,FALSE,"Tran";"Riqfinpro",#N/A,FALSE,"Tran"}</definedName>
    <definedName name="ggg" localSheetId="48" hidden="1">{"Riqfin97",#N/A,FALSE,"Tran";"Riqfinpro",#N/A,FALSE,"Tran"}</definedName>
    <definedName name="ggg" localSheetId="52" hidden="1">{"Riqfin97",#N/A,FALSE,"Tran";"Riqfinpro",#N/A,FALSE,"Tran"}</definedName>
    <definedName name="ggg" localSheetId="14" hidden="1">{"Riqfin97",#N/A,FALSE,"Tran";"Riqfinpro",#N/A,FALSE,"Tran"}</definedName>
    <definedName name="ggg" localSheetId="56" hidden="1">{"Riqfin97",#N/A,FALSE,"Tran";"Riqfinpro",#N/A,FALSE,"Tran"}</definedName>
    <definedName name="ggg" localSheetId="60" hidden="1">{"Riqfin97",#N/A,FALSE,"Tran";"Riqfinpro",#N/A,FALSE,"Tran"}</definedName>
    <definedName name="ggg" localSheetId="62" hidden="1">{"Riqfin97",#N/A,FALSE,"Tran";"Riqfinpro",#N/A,FALSE,"Tran"}</definedName>
    <definedName name="ggg" localSheetId="15" hidden="1">{"Riqfin97",#N/A,FALSE,"Tran";"Riqfinpro",#N/A,FALSE,"Tran"}</definedName>
    <definedName name="ggg" localSheetId="64" hidden="1">{"Riqfin97",#N/A,FALSE,"Tran";"Riqfinpro",#N/A,FALSE,"Tran"}</definedName>
    <definedName name="ggg" localSheetId="66" hidden="1">{"Riqfin97",#N/A,FALSE,"Tran";"Riqfinpro",#N/A,FALSE,"Tran"}</definedName>
    <definedName name="ggg" localSheetId="16" hidden="1">{"Riqfin97",#N/A,FALSE,"Tran";"Riqfinpro",#N/A,FALSE,"Tran"}</definedName>
    <definedName name="ggg" hidden="1">{"Riqfin97",#N/A,FALSE,"Tran";"Riqfinpro",#N/A,FALSE,"Tran"}</definedName>
    <definedName name="gggg" localSheetId="74" hidden="1">{"bop94-99",#N/A,FALSE,"BOP";"bgdp94-99",#N/A,FALSE,"BOPGDP";"exp94-99",#N/A,FALSE,"EXP";"imp94-99",#N/A,FALSE,"IMP";"tt9499",#N/A,FALSE,"TT";"ss94-99",#N/A,FALSE,"SERV";"tran94-99",#N/A,FALSE,"TRAN";"dis95-98",#N/A,FALSE,"DISB";"amor94-99",#N/A,FALSE,"AMOR";"int94-98",#N/A,FALSE,"INT";"debt94-99",#N/A,FALSE,"DEBT"}</definedName>
    <definedName name="gggg" localSheetId="76" hidden="1">{"bop94-99",#N/A,FALSE,"BOP";"bgdp94-99",#N/A,FALSE,"BOPGDP";"exp94-99",#N/A,FALSE,"EXP";"imp94-99",#N/A,FALSE,"IMP";"tt9499",#N/A,FALSE,"TT";"ss94-99",#N/A,FALSE,"SERV";"tran94-99",#N/A,FALSE,"TRAN";"dis95-98",#N/A,FALSE,"DISB";"amor94-99",#N/A,FALSE,"AMOR";"int94-98",#N/A,FALSE,"INT";"debt94-99",#N/A,FALSE,"DEBT"}</definedName>
    <definedName name="gggg" localSheetId="10" hidden="1">{"bop94-99",#N/A,FALSE,"BOP";"bgdp94-99",#N/A,FALSE,"BOPGDP";"exp94-99",#N/A,FALSE,"EXP";"imp94-99",#N/A,FALSE,"IMP";"tt9499",#N/A,FALSE,"TT";"ss94-99",#N/A,FALSE,"SERV";"tran94-99",#N/A,FALSE,"TRAN";"dis95-98",#N/A,FALSE,"DISB";"amor94-99",#N/A,FALSE,"AMOR";"int94-98",#N/A,FALSE,"INT";"debt94-99",#N/A,FALSE,"DEBT"}</definedName>
    <definedName name="gggg" localSheetId="28" hidden="1">{"bop94-99",#N/A,FALSE,"BOP";"bgdp94-99",#N/A,FALSE,"BOPGDP";"exp94-99",#N/A,FALSE,"EXP";"imp94-99",#N/A,FALSE,"IMP";"tt9499",#N/A,FALSE,"TT";"ss94-99",#N/A,FALSE,"SERV";"tran94-99",#N/A,FALSE,"TRAN";"dis95-98",#N/A,FALSE,"DISB";"amor94-99",#N/A,FALSE,"AMOR";"int94-98",#N/A,FALSE,"INT";"debt94-99",#N/A,FALSE,"DEBT"}</definedName>
    <definedName name="gggg" localSheetId="8" hidden="1">{"bop94-99",#N/A,FALSE,"BOP";"bgdp94-99",#N/A,FALSE,"BOPGDP";"exp94-99",#N/A,FALSE,"EXP";"imp94-99",#N/A,FALSE,"IMP";"tt9499",#N/A,FALSE,"TT";"ss94-99",#N/A,FALSE,"SERV";"tran94-99",#N/A,FALSE,"TRAN";"dis95-98",#N/A,FALSE,"DISB";"amor94-99",#N/A,FALSE,"AMOR";"int94-98",#N/A,FALSE,"INT";"debt94-99",#N/A,FALSE,"DEBT"}</definedName>
    <definedName name="gggg" localSheetId="25" hidden="1">{"bop94-99",#N/A,FALSE,"BOP";"bgdp94-99",#N/A,FALSE,"BOPGDP";"exp94-99",#N/A,FALSE,"EXP";"imp94-99",#N/A,FALSE,"IMP";"tt9499",#N/A,FALSE,"TT";"ss94-99",#N/A,FALSE,"SERV";"tran94-99",#N/A,FALSE,"TRAN";"dis95-98",#N/A,FALSE,"DISB";"amor94-99",#N/A,FALSE,"AMOR";"int94-98",#N/A,FALSE,"INT";"debt94-99",#N/A,FALSE,"DEBT"}</definedName>
    <definedName name="gggg" localSheetId="27" hidden="1">{"bop94-99",#N/A,FALSE,"BOP";"bgdp94-99",#N/A,FALSE,"BOPGDP";"exp94-99",#N/A,FALSE,"EXP";"imp94-99",#N/A,FALSE,"IMP";"tt9499",#N/A,FALSE,"TT";"ss94-99",#N/A,FALSE,"SERV";"tran94-99",#N/A,FALSE,"TRAN";"dis95-98",#N/A,FALSE,"DISB";"amor94-99",#N/A,FALSE,"AMOR";"int94-98",#N/A,FALSE,"INT";"debt94-99",#N/A,FALSE,"DEBT"}</definedName>
    <definedName name="gggg" localSheetId="29" hidden="1">{"bop94-99",#N/A,FALSE,"BOP";"bgdp94-99",#N/A,FALSE,"BOPGDP";"exp94-99",#N/A,FALSE,"EXP";"imp94-99",#N/A,FALSE,"IMP";"tt9499",#N/A,FALSE,"TT";"ss94-99",#N/A,FALSE,"SERV";"tran94-99",#N/A,FALSE,"TRAN";"dis95-98",#N/A,FALSE,"DISB";"amor94-99",#N/A,FALSE,"AMOR";"int94-98",#N/A,FALSE,"INT";"debt94-99",#N/A,FALSE,"DEBT"}</definedName>
    <definedName name="gggg" localSheetId="31" hidden="1">{"bop94-99",#N/A,FALSE,"BOP";"bgdp94-99",#N/A,FALSE,"BOPGDP";"exp94-99",#N/A,FALSE,"EXP";"imp94-99",#N/A,FALSE,"IMP";"tt9499",#N/A,FALSE,"TT";"ss94-99",#N/A,FALSE,"SERV";"tran94-99",#N/A,FALSE,"TRAN";"dis95-98",#N/A,FALSE,"DISB";"amor94-99",#N/A,FALSE,"AMOR";"int94-98",#N/A,FALSE,"INT";"debt94-99",#N/A,FALSE,"DEBT"}</definedName>
    <definedName name="gggg" localSheetId="32" hidden="1">{"bop94-99",#N/A,FALSE,"BOP";"bgdp94-99",#N/A,FALSE,"BOPGDP";"exp94-99",#N/A,FALSE,"EXP";"imp94-99",#N/A,FALSE,"IMP";"tt9499",#N/A,FALSE,"TT";"ss94-99",#N/A,FALSE,"SERV";"tran94-99",#N/A,FALSE,"TRAN";"dis95-98",#N/A,FALSE,"DISB";"amor94-99",#N/A,FALSE,"AMOR";"int94-98",#N/A,FALSE,"INT";"debt94-99",#N/A,FALSE,"DEBT"}</definedName>
    <definedName name="gggg" localSheetId="34" hidden="1">{"bop94-99",#N/A,FALSE,"BOP";"bgdp94-99",#N/A,FALSE,"BOPGDP";"exp94-99",#N/A,FALSE,"EXP";"imp94-99",#N/A,FALSE,"IMP";"tt9499",#N/A,FALSE,"TT";"ss94-99",#N/A,FALSE,"SERV";"tran94-99",#N/A,FALSE,"TRAN";"dis95-98",#N/A,FALSE,"DISB";"amor94-99",#N/A,FALSE,"AMOR";"int94-98",#N/A,FALSE,"INT";"debt94-99",#N/A,FALSE,"DEBT"}</definedName>
    <definedName name="gggg" localSheetId="35" hidden="1">{"bop94-99",#N/A,FALSE,"BOP";"bgdp94-99",#N/A,FALSE,"BOPGDP";"exp94-99",#N/A,FALSE,"EXP";"imp94-99",#N/A,FALSE,"IMP";"tt9499",#N/A,FALSE,"TT";"ss94-99",#N/A,FALSE,"SERV";"tran94-99",#N/A,FALSE,"TRAN";"dis95-98",#N/A,FALSE,"DISB";"amor94-99",#N/A,FALSE,"AMOR";"int94-98",#N/A,FALSE,"INT";"debt94-99",#N/A,FALSE,"DEBT"}</definedName>
    <definedName name="gggg" localSheetId="40" hidden="1">{"bop94-99",#N/A,FALSE,"BOP";"bgdp94-99",#N/A,FALSE,"BOPGDP";"exp94-99",#N/A,FALSE,"EXP";"imp94-99",#N/A,FALSE,"IMP";"tt9499",#N/A,FALSE,"TT";"ss94-99",#N/A,FALSE,"SERV";"tran94-99",#N/A,FALSE,"TRAN";"dis95-98",#N/A,FALSE,"DISB";"amor94-99",#N/A,FALSE,"AMOR";"int94-98",#N/A,FALSE,"INT";"debt94-99",#N/A,FALSE,"DEBT"}</definedName>
    <definedName name="gggg" localSheetId="41" hidden="1">{"bop94-99",#N/A,FALSE,"BOP";"bgdp94-99",#N/A,FALSE,"BOPGDP";"exp94-99",#N/A,FALSE,"EXP";"imp94-99",#N/A,FALSE,"IMP";"tt9499",#N/A,FALSE,"TT";"ss94-99",#N/A,FALSE,"SERV";"tran94-99",#N/A,FALSE,"TRAN";"dis95-98",#N/A,FALSE,"DISB";"amor94-99",#N/A,FALSE,"AMOR";"int94-98",#N/A,FALSE,"INT";"debt94-99",#N/A,FALSE,"DEBT"}</definedName>
    <definedName name="gggg" localSheetId="42" hidden="1">{"bop94-99",#N/A,FALSE,"BOP";"bgdp94-99",#N/A,FALSE,"BOPGDP";"exp94-99",#N/A,FALSE,"EXP";"imp94-99",#N/A,FALSE,"IMP";"tt9499",#N/A,FALSE,"TT";"ss94-99",#N/A,FALSE,"SERV";"tran94-99",#N/A,FALSE,"TRAN";"dis95-98",#N/A,FALSE,"DISB";"amor94-99",#N/A,FALSE,"AMOR";"int94-98",#N/A,FALSE,"INT";"debt94-99",#N/A,FALSE,"DEBT"}</definedName>
    <definedName name="gggg" localSheetId="43" hidden="1">{"bop94-99",#N/A,FALSE,"BOP";"bgdp94-99",#N/A,FALSE,"BOPGDP";"exp94-99",#N/A,FALSE,"EXP";"imp94-99",#N/A,FALSE,"IMP";"tt9499",#N/A,FALSE,"TT";"ss94-99",#N/A,FALSE,"SERV";"tran94-99",#N/A,FALSE,"TRAN";"dis95-98",#N/A,FALSE,"DISB";"amor94-99",#N/A,FALSE,"AMOR";"int94-98",#N/A,FALSE,"INT";"debt94-99",#N/A,FALSE,"DEBT"}</definedName>
    <definedName name="gggg" localSheetId="44" hidden="1">{"bop94-99",#N/A,FALSE,"BOP";"bgdp94-99",#N/A,FALSE,"BOPGDP";"exp94-99",#N/A,FALSE,"EXP";"imp94-99",#N/A,FALSE,"IMP";"tt9499",#N/A,FALSE,"TT";"ss94-99",#N/A,FALSE,"SERV";"tran94-99",#N/A,FALSE,"TRAN";"dis95-98",#N/A,FALSE,"DISB";"amor94-99",#N/A,FALSE,"AMOR";"int94-98",#N/A,FALSE,"INT";"debt94-99",#N/A,FALSE,"DEBT"}</definedName>
    <definedName name="gggg" localSheetId="45" hidden="1">{"bop94-99",#N/A,FALSE,"BOP";"bgdp94-99",#N/A,FALSE,"BOPGDP";"exp94-99",#N/A,FALSE,"EXP";"imp94-99",#N/A,FALSE,"IMP";"tt9499",#N/A,FALSE,"TT";"ss94-99",#N/A,FALSE,"SERV";"tran94-99",#N/A,FALSE,"TRAN";"dis95-98",#N/A,FALSE,"DISB";"amor94-99",#N/A,FALSE,"AMOR";"int94-98",#N/A,FALSE,"INT";"debt94-99",#N/A,FALSE,"DEBT"}</definedName>
    <definedName name="gggg" localSheetId="46" hidden="1">{"bop94-99",#N/A,FALSE,"BOP";"bgdp94-99",#N/A,FALSE,"BOPGDP";"exp94-99",#N/A,FALSE,"EXP";"imp94-99",#N/A,FALSE,"IMP";"tt9499",#N/A,FALSE,"TT";"ss94-99",#N/A,FALSE,"SERV";"tran94-99",#N/A,FALSE,"TRAN";"dis95-98",#N/A,FALSE,"DISB";"amor94-99",#N/A,FALSE,"AMOR";"int94-98",#N/A,FALSE,"INT";"debt94-99",#N/A,FALSE,"DEBT"}</definedName>
    <definedName name="gggg" localSheetId="47" hidden="1">{"bop94-99",#N/A,FALSE,"BOP";"bgdp94-99",#N/A,FALSE,"BOPGDP";"exp94-99",#N/A,FALSE,"EXP";"imp94-99",#N/A,FALSE,"IMP";"tt9499",#N/A,FALSE,"TT";"ss94-99",#N/A,FALSE,"SERV";"tran94-99",#N/A,FALSE,"TRAN";"dis95-98",#N/A,FALSE,"DISB";"amor94-99",#N/A,FALSE,"AMOR";"int94-98",#N/A,FALSE,"INT";"debt94-99",#N/A,FALSE,"DEBT"}</definedName>
    <definedName name="gggg" localSheetId="48" hidden="1">{"bop94-99",#N/A,FALSE,"BOP";"bgdp94-99",#N/A,FALSE,"BOPGDP";"exp94-99",#N/A,FALSE,"EXP";"imp94-99",#N/A,FALSE,"IMP";"tt9499",#N/A,FALSE,"TT";"ss94-99",#N/A,FALSE,"SERV";"tran94-99",#N/A,FALSE,"TRAN";"dis95-98",#N/A,FALSE,"DISB";"amor94-99",#N/A,FALSE,"AMOR";"int94-98",#N/A,FALSE,"INT";"debt94-99",#N/A,FALSE,"DEBT"}</definedName>
    <definedName name="gggg" localSheetId="52" hidden="1">{"bop94-99",#N/A,FALSE,"BOP";"bgdp94-99",#N/A,FALSE,"BOPGDP";"exp94-99",#N/A,FALSE,"EXP";"imp94-99",#N/A,FALSE,"IMP";"tt9499",#N/A,FALSE,"TT";"ss94-99",#N/A,FALSE,"SERV";"tran94-99",#N/A,FALSE,"TRAN";"dis95-98",#N/A,FALSE,"DISB";"amor94-99",#N/A,FALSE,"AMOR";"int94-98",#N/A,FALSE,"INT";"debt94-99",#N/A,FALSE,"DEBT"}</definedName>
    <definedName name="gggg" localSheetId="14" hidden="1">{"bop94-99",#N/A,FALSE,"BOP";"bgdp94-99",#N/A,FALSE,"BOPGDP";"exp94-99",#N/A,FALSE,"EXP";"imp94-99",#N/A,FALSE,"IMP";"tt9499",#N/A,FALSE,"TT";"ss94-99",#N/A,FALSE,"SERV";"tran94-99",#N/A,FALSE,"TRAN";"dis95-98",#N/A,FALSE,"DISB";"amor94-99",#N/A,FALSE,"AMOR";"int94-98",#N/A,FALSE,"INT";"debt94-99",#N/A,FALSE,"DEBT"}</definedName>
    <definedName name="gggg" localSheetId="56" hidden="1">{"bop94-99",#N/A,FALSE,"BOP";"bgdp94-99",#N/A,FALSE,"BOPGDP";"exp94-99",#N/A,FALSE,"EXP";"imp94-99",#N/A,FALSE,"IMP";"tt9499",#N/A,FALSE,"TT";"ss94-99",#N/A,FALSE,"SERV";"tran94-99",#N/A,FALSE,"TRAN";"dis95-98",#N/A,FALSE,"DISB";"amor94-99",#N/A,FALSE,"AMOR";"int94-98",#N/A,FALSE,"INT";"debt94-99",#N/A,FALSE,"DEBT"}</definedName>
    <definedName name="gggg" localSheetId="60" hidden="1">{"bop94-99",#N/A,FALSE,"BOP";"bgdp94-99",#N/A,FALSE,"BOPGDP";"exp94-99",#N/A,FALSE,"EXP";"imp94-99",#N/A,FALSE,"IMP";"tt9499",#N/A,FALSE,"TT";"ss94-99",#N/A,FALSE,"SERV";"tran94-99",#N/A,FALSE,"TRAN";"dis95-98",#N/A,FALSE,"DISB";"amor94-99",#N/A,FALSE,"AMOR";"int94-98",#N/A,FALSE,"INT";"debt94-99",#N/A,FALSE,"DEBT"}</definedName>
    <definedName name="gggg" localSheetId="62" hidden="1">{"bop94-99",#N/A,FALSE,"BOP";"bgdp94-99",#N/A,FALSE,"BOPGDP";"exp94-99",#N/A,FALSE,"EXP";"imp94-99",#N/A,FALSE,"IMP";"tt9499",#N/A,FALSE,"TT";"ss94-99",#N/A,FALSE,"SERV";"tran94-99",#N/A,FALSE,"TRAN";"dis95-98",#N/A,FALSE,"DISB";"amor94-99",#N/A,FALSE,"AMOR";"int94-98",#N/A,FALSE,"INT";"debt94-99",#N/A,FALSE,"DEBT"}</definedName>
    <definedName name="gggg" localSheetId="15" hidden="1">{"bop94-99",#N/A,FALSE,"BOP";"bgdp94-99",#N/A,FALSE,"BOPGDP";"exp94-99",#N/A,FALSE,"EXP";"imp94-99",#N/A,FALSE,"IMP";"tt9499",#N/A,FALSE,"TT";"ss94-99",#N/A,FALSE,"SERV";"tran94-99",#N/A,FALSE,"TRAN";"dis95-98",#N/A,FALSE,"DISB";"amor94-99",#N/A,FALSE,"AMOR";"int94-98",#N/A,FALSE,"INT";"debt94-99",#N/A,FALSE,"DEBT"}</definedName>
    <definedName name="gggg" localSheetId="64" hidden="1">{"bop94-99",#N/A,FALSE,"BOP";"bgdp94-99",#N/A,FALSE,"BOPGDP";"exp94-99",#N/A,FALSE,"EXP";"imp94-99",#N/A,FALSE,"IMP";"tt9499",#N/A,FALSE,"TT";"ss94-99",#N/A,FALSE,"SERV";"tran94-99",#N/A,FALSE,"TRAN";"dis95-98",#N/A,FALSE,"DISB";"amor94-99",#N/A,FALSE,"AMOR";"int94-98",#N/A,FALSE,"INT";"debt94-99",#N/A,FALSE,"DEBT"}</definedName>
    <definedName name="gggg" localSheetId="66" hidden="1">{"bop94-99",#N/A,FALSE,"BOP";"bgdp94-99",#N/A,FALSE,"BOPGDP";"exp94-99",#N/A,FALSE,"EXP";"imp94-99",#N/A,FALSE,"IMP";"tt9499",#N/A,FALSE,"TT";"ss94-99",#N/A,FALSE,"SERV";"tran94-99",#N/A,FALSE,"TRAN";"dis95-98",#N/A,FALSE,"DISB";"amor94-99",#N/A,FALSE,"AMOR";"int94-98",#N/A,FALSE,"INT";"debt94-99",#N/A,FALSE,"DEBT"}</definedName>
    <definedName name="gggg" localSheetId="16" hidden="1">{"bop94-99",#N/A,FALSE,"BOP";"bgdp94-99",#N/A,FALSE,"BOPGDP";"exp94-99",#N/A,FALSE,"EXP";"imp94-99",#N/A,FALSE,"IMP";"tt9499",#N/A,FALSE,"TT";"ss94-99",#N/A,FALSE,"SERV";"tran94-99",#N/A,FALSE,"TRAN";"dis95-98",#N/A,FALSE,"DISB";"amor94-99",#N/A,FALSE,"AMOR";"int94-98",#N/A,FALSE,"INT";"debt94-99",#N/A,FALSE,"DEBT"}</definedName>
    <definedName name="gggg" hidden="1">{"bop94-99",#N/A,FALSE,"BOP";"bgdp94-99",#N/A,FALSE,"BOPGDP";"exp94-99",#N/A,FALSE,"EXP";"imp94-99",#N/A,FALSE,"IMP";"tt9499",#N/A,FALSE,"TT";"ss94-99",#N/A,FALSE,"SERV";"tran94-99",#N/A,FALSE,"TRAN";"dis95-98",#N/A,FALSE,"DISB";"amor94-99",#N/A,FALSE,"AMOR";"int94-98",#N/A,FALSE,"INT";"debt94-99",#N/A,FALSE,"DEBT"}</definedName>
    <definedName name="ggggg" localSheetId="10" hidden="1">'[140]J(Priv.Cap)'!#REF!</definedName>
    <definedName name="ggggg" hidden="1">'[141]J(Priv.Cap)'!#REF!</definedName>
    <definedName name="ggggggggggggggg" localSheetId="76" hidden="1">#REF!</definedName>
    <definedName name="ggggggggggggggg" localSheetId="8" hidden="1">#REF!</definedName>
    <definedName name="ggggggggggggggg" localSheetId="25" hidden="1">#REF!</definedName>
    <definedName name="ggggggggggggggg" localSheetId="31" hidden="1">#REF!</definedName>
    <definedName name="ggggggggggggggg" localSheetId="32" hidden="1">#REF!</definedName>
    <definedName name="ggggggggggggggg" localSheetId="34" hidden="1">#REF!</definedName>
    <definedName name="ggggggggggggggg" localSheetId="35" hidden="1">#REF!</definedName>
    <definedName name="ggggggggggggggg" localSheetId="40" hidden="1">#REF!</definedName>
    <definedName name="ggggggggggggggg" localSheetId="41" hidden="1">#REF!</definedName>
    <definedName name="ggggggggggggggg" localSheetId="42" hidden="1">#REF!</definedName>
    <definedName name="ggggggggggggggg" localSheetId="43" hidden="1">#REF!</definedName>
    <definedName name="ggggggggggggggg" localSheetId="45" hidden="1">#REF!</definedName>
    <definedName name="ggggggggggggggg" localSheetId="46" hidden="1">#REF!</definedName>
    <definedName name="ggggggggggggggg" localSheetId="48" hidden="1">#REF!</definedName>
    <definedName name="ggggggggggggggg" localSheetId="52" hidden="1">#REF!</definedName>
    <definedName name="ggggggggggggggg" localSheetId="14" hidden="1">#REF!</definedName>
    <definedName name="ggggggggggggggg" localSheetId="56" hidden="1">#REF!</definedName>
    <definedName name="ggggggggggggggg" localSheetId="15" hidden="1">#REF!</definedName>
    <definedName name="ggggggggggggggg" localSheetId="66" hidden="1">#REF!</definedName>
    <definedName name="ggggggggggggggg" hidden="1">#REF!</definedName>
    <definedName name="GGperc" localSheetId="8">#REF!</definedName>
    <definedName name="GGperc" localSheetId="35">#REF!</definedName>
    <definedName name="GGperc">#REF!</definedName>
    <definedName name="GGRG" localSheetId="8">#REF!</definedName>
    <definedName name="GGRG" localSheetId="35">#REF!</definedName>
    <definedName name="GGRG">#REF!</definedName>
    <definedName name="GGSB" localSheetId="8">[136]Q4!#REF!</definedName>
    <definedName name="GGSB">[136]Q4!#REF!</definedName>
    <definedName name="GGSBXS" localSheetId="8">[136]Q4!#REF!</definedName>
    <definedName name="GGSBXS">[136]Q4!#REF!</definedName>
    <definedName name="ght" localSheetId="74" hidden="1">{"Tab1",#N/A,FALSE,"P";"Tab2",#N/A,FALSE,"P"}</definedName>
    <definedName name="ght" localSheetId="76" hidden="1">{"Tab1",#N/A,FALSE,"P";"Tab2",#N/A,FALSE,"P"}</definedName>
    <definedName name="ght" localSheetId="10" hidden="1">{"Tab1",#N/A,FALSE,"P";"Tab2",#N/A,FALSE,"P"}</definedName>
    <definedName name="ght" localSheetId="28" hidden="1">{"Tab1",#N/A,FALSE,"P";"Tab2",#N/A,FALSE,"P"}</definedName>
    <definedName name="ght" localSheetId="8" hidden="1">{"Tab1",#N/A,FALSE,"P";"Tab2",#N/A,FALSE,"P"}</definedName>
    <definedName name="ght" localSheetId="25" hidden="1">{"Tab1",#N/A,FALSE,"P";"Tab2",#N/A,FALSE,"P"}</definedName>
    <definedName name="ght" localSheetId="27" hidden="1">{"Tab1",#N/A,FALSE,"P";"Tab2",#N/A,FALSE,"P"}</definedName>
    <definedName name="ght" localSheetId="29" hidden="1">{"Tab1",#N/A,FALSE,"P";"Tab2",#N/A,FALSE,"P"}</definedName>
    <definedName name="ght" localSheetId="31" hidden="1">{"Tab1",#N/A,FALSE,"P";"Tab2",#N/A,FALSE,"P"}</definedName>
    <definedName name="ght" localSheetId="32" hidden="1">{"Tab1",#N/A,FALSE,"P";"Tab2",#N/A,FALSE,"P"}</definedName>
    <definedName name="ght" localSheetId="34" hidden="1">{"Tab1",#N/A,FALSE,"P";"Tab2",#N/A,FALSE,"P"}</definedName>
    <definedName name="ght" localSheetId="35" hidden="1">{"Tab1",#N/A,FALSE,"P";"Tab2",#N/A,FALSE,"P"}</definedName>
    <definedName name="ght" localSheetId="40" hidden="1">{"Tab1",#N/A,FALSE,"P";"Tab2",#N/A,FALSE,"P"}</definedName>
    <definedName name="ght" localSheetId="41" hidden="1">{"Tab1",#N/A,FALSE,"P";"Tab2",#N/A,FALSE,"P"}</definedName>
    <definedName name="ght" localSheetId="42" hidden="1">{"Tab1",#N/A,FALSE,"P";"Tab2",#N/A,FALSE,"P"}</definedName>
    <definedName name="ght" localSheetId="43" hidden="1">{"Tab1",#N/A,FALSE,"P";"Tab2",#N/A,FALSE,"P"}</definedName>
    <definedName name="ght" localSheetId="44" hidden="1">{"Tab1",#N/A,FALSE,"P";"Tab2",#N/A,FALSE,"P"}</definedName>
    <definedName name="ght" localSheetId="45" hidden="1">{"Tab1",#N/A,FALSE,"P";"Tab2",#N/A,FALSE,"P"}</definedName>
    <definedName name="ght" localSheetId="46" hidden="1">{"Tab1",#N/A,FALSE,"P";"Tab2",#N/A,FALSE,"P"}</definedName>
    <definedName name="ght" localSheetId="47" hidden="1">{"Tab1",#N/A,FALSE,"P";"Tab2",#N/A,FALSE,"P"}</definedName>
    <definedName name="ght" localSheetId="48" hidden="1">{"Tab1",#N/A,FALSE,"P";"Tab2",#N/A,FALSE,"P"}</definedName>
    <definedName name="ght" localSheetId="52" hidden="1">{"Tab1",#N/A,FALSE,"P";"Tab2",#N/A,FALSE,"P"}</definedName>
    <definedName name="ght" localSheetId="14" hidden="1">{"Tab1",#N/A,FALSE,"P";"Tab2",#N/A,FALSE,"P"}</definedName>
    <definedName name="ght" localSheetId="56" hidden="1">{"Tab1",#N/A,FALSE,"P";"Tab2",#N/A,FALSE,"P"}</definedName>
    <definedName name="ght" localSheetId="60" hidden="1">{"Tab1",#N/A,FALSE,"P";"Tab2",#N/A,FALSE,"P"}</definedName>
    <definedName name="ght" localSheetId="62" hidden="1">{"Tab1",#N/A,FALSE,"P";"Tab2",#N/A,FALSE,"P"}</definedName>
    <definedName name="ght" localSheetId="15" hidden="1">{"Tab1",#N/A,FALSE,"P";"Tab2",#N/A,FALSE,"P"}</definedName>
    <definedName name="ght" localSheetId="64" hidden="1">{"Tab1",#N/A,FALSE,"P";"Tab2",#N/A,FALSE,"P"}</definedName>
    <definedName name="ght" localSheetId="66" hidden="1">{"Tab1",#N/A,FALSE,"P";"Tab2",#N/A,FALSE,"P"}</definedName>
    <definedName name="ght" localSheetId="16" hidden="1">{"Tab1",#N/A,FALSE,"P";"Tab2",#N/A,FALSE,"P"}</definedName>
    <definedName name="ght" hidden="1">{"Tab1",#N/A,FALSE,"P";"Tab2",#N/A,FALSE,"P"}</definedName>
    <definedName name="GL_Z" localSheetId="8">#REF!</definedName>
    <definedName name="GL_Z" localSheetId="25">#REF!</definedName>
    <definedName name="GL_Z" localSheetId="31">#REF!</definedName>
    <definedName name="GL_Z" localSheetId="32">#REF!</definedName>
    <definedName name="GL_Z" localSheetId="34">#REF!</definedName>
    <definedName name="GL_Z" localSheetId="35">#REF!</definedName>
    <definedName name="GL_Z" localSheetId="47">#REF!</definedName>
    <definedName name="GL_Z" localSheetId="14">#REF!</definedName>
    <definedName name="GL_Z" localSheetId="15">#REF!</definedName>
    <definedName name="GL_Z" localSheetId="66">#REF!</definedName>
    <definedName name="GL_Z">#REF!</definedName>
    <definedName name="gni">[105]GNIpc!$A$1:$R$235</definedName>
    <definedName name="goafrica" localSheetId="74">[142]!goafrica</definedName>
    <definedName name="goafrica" localSheetId="8">[142]!goafrica</definedName>
    <definedName name="goafrica" localSheetId="40">[142]!goafrica</definedName>
    <definedName name="goafrica" localSheetId="41">[142]!goafrica</definedName>
    <definedName name="goafrica" localSheetId="42">[142]!goafrica</definedName>
    <definedName name="goafrica" localSheetId="43">[142]!goafrica</definedName>
    <definedName name="goafrica" localSheetId="45">[142]!goafrica</definedName>
    <definedName name="goafrica" localSheetId="52">[142]!goafrica</definedName>
    <definedName name="goafrica" localSheetId="14">[142]!goafrica</definedName>
    <definedName name="goafrica" localSheetId="60">[142]!goafrica</definedName>
    <definedName name="goafrica" localSheetId="62">[142]!goafrica</definedName>
    <definedName name="goafrica" localSheetId="15">[142]!goafrica</definedName>
    <definedName name="goafrica" localSheetId="64">[142]!goafrica</definedName>
    <definedName name="goafrica" localSheetId="66">[142]!goafrica</definedName>
    <definedName name="goafrica">[142]!goafrica</definedName>
    <definedName name="goasia" localSheetId="74">[142]!goasia</definedName>
    <definedName name="goasia" localSheetId="8">[142]!goasia</definedName>
    <definedName name="goasia" localSheetId="40">[142]!goasia</definedName>
    <definedName name="goasia" localSheetId="41">[142]!goasia</definedName>
    <definedName name="goasia" localSheetId="42">[142]!goasia</definedName>
    <definedName name="goasia" localSheetId="43">[142]!goasia</definedName>
    <definedName name="goasia" localSheetId="45">[142]!goasia</definedName>
    <definedName name="goasia" localSheetId="52">[142]!goasia</definedName>
    <definedName name="goasia" localSheetId="14">[142]!goasia</definedName>
    <definedName name="goasia" localSheetId="60">[142]!goasia</definedName>
    <definedName name="goasia" localSheetId="62">[142]!goasia</definedName>
    <definedName name="goasia" localSheetId="15">[142]!goasia</definedName>
    <definedName name="goasia" localSheetId="64">[142]!goasia</definedName>
    <definedName name="goasia" localSheetId="66">[142]!goasia</definedName>
    <definedName name="goasia">[142]!goasia</definedName>
    <definedName name="GOB" localSheetId="76">#REF!</definedName>
    <definedName name="GOB" localSheetId="10">#REF!</definedName>
    <definedName name="GOB" localSheetId="8">#REF!</definedName>
    <definedName name="GOB" localSheetId="25">#REF!</definedName>
    <definedName name="GOB" localSheetId="31">#REF!</definedName>
    <definedName name="GOB" localSheetId="32">#REF!</definedName>
    <definedName name="GOB" localSheetId="34">#REF!</definedName>
    <definedName name="GOB" localSheetId="35">#REF!</definedName>
    <definedName name="GOB" localSheetId="40">#REF!</definedName>
    <definedName name="GOB" localSheetId="41">#REF!</definedName>
    <definedName name="GOB" localSheetId="42">#REF!</definedName>
    <definedName name="GOB" localSheetId="43">#REF!</definedName>
    <definedName name="GOB" localSheetId="45">#REF!</definedName>
    <definedName name="GOB" localSheetId="46">#REF!</definedName>
    <definedName name="GOB" localSheetId="48">#REF!</definedName>
    <definedName name="GOB" localSheetId="52">#REF!</definedName>
    <definedName name="GOB" localSheetId="14">#REF!</definedName>
    <definedName name="GOB" localSheetId="56">#REF!</definedName>
    <definedName name="GOB" localSheetId="15">#REF!</definedName>
    <definedName name="GOB" localSheetId="66">#REF!</definedName>
    <definedName name="GOB">#REF!</definedName>
    <definedName name="goeeup" localSheetId="74">[142]!goeeup</definedName>
    <definedName name="goeeup" localSheetId="8">[142]!goeeup</definedName>
    <definedName name="goeeup" localSheetId="40">[142]!goeeup</definedName>
    <definedName name="goeeup" localSheetId="41">[142]!goeeup</definedName>
    <definedName name="goeeup" localSheetId="42">[142]!goeeup</definedName>
    <definedName name="goeeup" localSheetId="43">[142]!goeeup</definedName>
    <definedName name="goeeup" localSheetId="45">[142]!goeeup</definedName>
    <definedName name="goeeup" localSheetId="52">[142]!goeeup</definedName>
    <definedName name="goeeup" localSheetId="14">[142]!goeeup</definedName>
    <definedName name="goeeup" localSheetId="60">[142]!goeeup</definedName>
    <definedName name="goeeup" localSheetId="62">[142]!goeeup</definedName>
    <definedName name="goeeup" localSheetId="15">[142]!goeeup</definedName>
    <definedName name="goeeup" localSheetId="64">[142]!goeeup</definedName>
    <definedName name="goeeup" localSheetId="66">[142]!goeeup</definedName>
    <definedName name="goeeup">[142]!goeeup</definedName>
    <definedName name="GOESC96" localSheetId="8">#REF!</definedName>
    <definedName name="GOESC96" localSheetId="35">#REF!</definedName>
    <definedName name="GOESC96" localSheetId="42">#REF!</definedName>
    <definedName name="GOESC96" localSheetId="43">#REF!</definedName>
    <definedName name="GOESC96" localSheetId="44">#REF!</definedName>
    <definedName name="GOESC96">#REF!</definedName>
    <definedName name="goeurope" localSheetId="74">[142]!goeurope</definedName>
    <definedName name="goeurope" localSheetId="8">[142]!goeurope</definedName>
    <definedName name="goeurope" localSheetId="40">[142]!goeurope</definedName>
    <definedName name="goeurope" localSheetId="41">[142]!goeurope</definedName>
    <definedName name="goeurope" localSheetId="42">[142]!goeurope</definedName>
    <definedName name="goeurope" localSheetId="43">[142]!goeurope</definedName>
    <definedName name="goeurope" localSheetId="45">[142]!goeurope</definedName>
    <definedName name="goeurope" localSheetId="52">[142]!goeurope</definedName>
    <definedName name="goeurope" localSheetId="14">[142]!goeurope</definedName>
    <definedName name="goeurope" localSheetId="60">[142]!goeurope</definedName>
    <definedName name="goeurope" localSheetId="62">[142]!goeurope</definedName>
    <definedName name="goeurope" localSheetId="15">[142]!goeurope</definedName>
    <definedName name="goeurope" localSheetId="64">[142]!goeurope</definedName>
    <definedName name="goeurope" localSheetId="66">[142]!goeurope</definedName>
    <definedName name="goeurope">[142]!goeurope</definedName>
    <definedName name="golamerica" localSheetId="74">[142]!golamerica</definedName>
    <definedName name="golamerica" localSheetId="8">[142]!golamerica</definedName>
    <definedName name="golamerica" localSheetId="40">[142]!golamerica</definedName>
    <definedName name="golamerica" localSheetId="41">[142]!golamerica</definedName>
    <definedName name="golamerica" localSheetId="42">[142]!golamerica</definedName>
    <definedName name="golamerica" localSheetId="43">[142]!golamerica</definedName>
    <definedName name="golamerica" localSheetId="45">[142]!golamerica</definedName>
    <definedName name="golamerica" localSheetId="52">[142]!golamerica</definedName>
    <definedName name="golamerica" localSheetId="14">[142]!golamerica</definedName>
    <definedName name="golamerica" localSheetId="60">[142]!golamerica</definedName>
    <definedName name="golamerica" localSheetId="62">[142]!golamerica</definedName>
    <definedName name="golamerica" localSheetId="15">[142]!golamerica</definedName>
    <definedName name="golamerica" localSheetId="64">[142]!golamerica</definedName>
    <definedName name="golamerica" localSheetId="66">[142]!golamerica</definedName>
    <definedName name="golamerica">[142]!golamerica</definedName>
    <definedName name="gomeast" localSheetId="74">[142]!gomeast</definedName>
    <definedName name="gomeast" localSheetId="8">[142]!gomeast</definedName>
    <definedName name="gomeast" localSheetId="40">[142]!gomeast</definedName>
    <definedName name="gomeast" localSheetId="41">[142]!gomeast</definedName>
    <definedName name="gomeast" localSheetId="42">[142]!gomeast</definedName>
    <definedName name="gomeast" localSheetId="43">[142]!gomeast</definedName>
    <definedName name="gomeast" localSheetId="45">[142]!gomeast</definedName>
    <definedName name="gomeast" localSheetId="52">[142]!gomeast</definedName>
    <definedName name="gomeast" localSheetId="14">[142]!gomeast</definedName>
    <definedName name="gomeast" localSheetId="60">[142]!gomeast</definedName>
    <definedName name="gomeast" localSheetId="62">[142]!gomeast</definedName>
    <definedName name="gomeast" localSheetId="15">[142]!gomeast</definedName>
    <definedName name="gomeast" localSheetId="64">[142]!gomeast</definedName>
    <definedName name="gomeast" localSheetId="66">[142]!gomeast</definedName>
    <definedName name="gomeast">[142]!gomeast</definedName>
    <definedName name="gooecd" localSheetId="74">[142]!gooecd</definedName>
    <definedName name="gooecd" localSheetId="8">[142]!gooecd</definedName>
    <definedName name="gooecd" localSheetId="40">[142]!gooecd</definedName>
    <definedName name="gooecd" localSheetId="41">[142]!gooecd</definedName>
    <definedName name="gooecd" localSheetId="42">[142]!gooecd</definedName>
    <definedName name="gooecd" localSheetId="43">[142]!gooecd</definedName>
    <definedName name="gooecd" localSheetId="45">[142]!gooecd</definedName>
    <definedName name="gooecd" localSheetId="52">[142]!gooecd</definedName>
    <definedName name="gooecd" localSheetId="14">[142]!gooecd</definedName>
    <definedName name="gooecd" localSheetId="60">[142]!gooecd</definedName>
    <definedName name="gooecd" localSheetId="62">[142]!gooecd</definedName>
    <definedName name="gooecd" localSheetId="15">[142]!gooecd</definedName>
    <definedName name="gooecd" localSheetId="64">[142]!gooecd</definedName>
    <definedName name="gooecd" localSheetId="66">[142]!gooecd</definedName>
    <definedName name="gooecd">[142]!gooecd</definedName>
    <definedName name="goopec" localSheetId="74">[142]!goopec</definedName>
    <definedName name="goopec" localSheetId="8">[142]!goopec</definedName>
    <definedName name="goopec" localSheetId="40">[142]!goopec</definedName>
    <definedName name="goopec" localSheetId="41">[142]!goopec</definedName>
    <definedName name="goopec" localSheetId="42">[142]!goopec</definedName>
    <definedName name="goopec" localSheetId="43">[142]!goopec</definedName>
    <definedName name="goopec" localSheetId="45">[142]!goopec</definedName>
    <definedName name="goopec" localSheetId="52">[142]!goopec</definedName>
    <definedName name="goopec" localSheetId="14">[142]!goopec</definedName>
    <definedName name="goopec" localSheetId="60">[142]!goopec</definedName>
    <definedName name="goopec" localSheetId="62">[142]!goopec</definedName>
    <definedName name="goopec" localSheetId="15">[142]!goopec</definedName>
    <definedName name="goopec" localSheetId="64">[142]!goopec</definedName>
    <definedName name="goopec" localSheetId="66">[142]!goopec</definedName>
    <definedName name="goopec">[142]!goopec</definedName>
    <definedName name="gosummary" localSheetId="74">[142]!gosummary</definedName>
    <definedName name="gosummary" localSheetId="8">[142]!gosummary</definedName>
    <definedName name="gosummary" localSheetId="40">[142]!gosummary</definedName>
    <definedName name="gosummary" localSheetId="41">[142]!gosummary</definedName>
    <definedName name="gosummary" localSheetId="42">[142]!gosummary</definedName>
    <definedName name="gosummary" localSheetId="43">[142]!gosummary</definedName>
    <definedName name="gosummary" localSheetId="45">[142]!gosummary</definedName>
    <definedName name="gosummary" localSheetId="52">[142]!gosummary</definedName>
    <definedName name="gosummary" localSheetId="14">[142]!gosummary</definedName>
    <definedName name="gosummary" localSheetId="60">[142]!gosummary</definedName>
    <definedName name="gosummary" localSheetId="62">[142]!gosummary</definedName>
    <definedName name="gosummary" localSheetId="15">[142]!gosummary</definedName>
    <definedName name="gosummary" localSheetId="64">[142]!gosummary</definedName>
    <definedName name="gosummary" localSheetId="66">[142]!gosummary</definedName>
    <definedName name="gosummary">[142]!gosummary</definedName>
    <definedName name="_xlnm.Recorder" localSheetId="8">#REF!</definedName>
    <definedName name="_xlnm.Recorder" localSheetId="35">#REF!</definedName>
    <definedName name="_xlnm.Recorder" localSheetId="42">#REF!</definedName>
    <definedName name="_xlnm.Recorder" localSheetId="43">#REF!</definedName>
    <definedName name="_xlnm.Recorder" localSheetId="44">#REF!</definedName>
    <definedName name="_xlnm.Recorder">#REF!</definedName>
    <definedName name="Grace_IDA">[120]NPV!$B$25</definedName>
    <definedName name="Grace_IDA1" localSheetId="8">#REF!</definedName>
    <definedName name="Grace_IDA1" localSheetId="35">#REF!</definedName>
    <definedName name="Grace_IDA1" localSheetId="42">#REF!</definedName>
    <definedName name="Grace_IDA1" localSheetId="43">#REF!</definedName>
    <definedName name="Grace_IDA1" localSheetId="44">#REF!</definedName>
    <definedName name="Grace_IDA1">#REF!</definedName>
    <definedName name="Grace_NC" localSheetId="10">#REF!</definedName>
    <definedName name="Grace_NC" localSheetId="8">[120]NPV!#REF!</definedName>
    <definedName name="Grace_NC" localSheetId="25">[120]NPV!#REF!</definedName>
    <definedName name="Grace_NC" localSheetId="31">[120]NPV!#REF!</definedName>
    <definedName name="Grace_NC" localSheetId="35">[120]NPV!#REF!</definedName>
    <definedName name="Grace_NC" localSheetId="47">[120]NPV!#REF!</definedName>
    <definedName name="Grace_NC" localSheetId="14">[120]NPV!#REF!</definedName>
    <definedName name="Grace_NC" localSheetId="15">[120]NPV!#REF!</definedName>
    <definedName name="Grace_NC" localSheetId="66">[120]NPV!#REF!</definedName>
    <definedName name="Grace_NC">[120]NPV!#REF!</definedName>
    <definedName name="Grace1_IDA" localSheetId="8">#REF!</definedName>
    <definedName name="Grace1_IDA" localSheetId="35">#REF!</definedName>
    <definedName name="Grace1_IDA" localSheetId="42">#REF!</definedName>
    <definedName name="Grace1_IDA" localSheetId="43">#REF!</definedName>
    <definedName name="Grace1_IDA" localSheetId="44">#REF!</definedName>
    <definedName name="Grace1_IDA">#REF!</definedName>
    <definedName name="graf">#N/A</definedName>
    <definedName name="GRAF2">#N/A</definedName>
    <definedName name="GRAFDOM">#N/A</definedName>
    <definedName name="grafico" localSheetId="8">[7]!grafico</definedName>
    <definedName name="grafico">[7]!grafico</definedName>
    <definedName name="GRÁFICO_10.3.1.">'[102]GRÁFICO DE FONDO POR AFILIADO'!$A$3:$H$35</definedName>
    <definedName name="GRÁFICO_10.3.2">'[102]GRÁFICO DE FONDO POR AFILIADO'!$A$36:$H$68</definedName>
    <definedName name="GRÁFICO_10.3.3">'[102]GRÁFICO DE FONDO POR AFILIADO'!$A$69:$H$101</definedName>
    <definedName name="GRÁFICO_10.3.4.">'[102]GRÁFICO DE FONDO POR AFILIADO'!$A$103:$H$135</definedName>
    <definedName name="GRÁFICO_N_10.2.4." localSheetId="8">#REF!</definedName>
    <definedName name="GRÁFICO_N_10.2.4." localSheetId="35">#REF!</definedName>
    <definedName name="GRÁFICO_N_10.2.4." localSheetId="42">#REF!</definedName>
    <definedName name="GRÁFICO_N_10.2.4." localSheetId="43">#REF!</definedName>
    <definedName name="GRÁFICO_N_10.2.4." localSheetId="44">#REF!</definedName>
    <definedName name="GRÁFICO_N_10.2.4.">#REF!</definedName>
    <definedName name="GRAFICO2">#N/A</definedName>
    <definedName name="gre" localSheetId="74" hidden="1">{"Riqfin97",#N/A,FALSE,"Tran";"Riqfinpro",#N/A,FALSE,"Tran"}</definedName>
    <definedName name="gre" localSheetId="76" hidden="1">{"Riqfin97",#N/A,FALSE,"Tran";"Riqfinpro",#N/A,FALSE,"Tran"}</definedName>
    <definedName name="gre" localSheetId="10" hidden="1">{"Riqfin97",#N/A,FALSE,"Tran";"Riqfinpro",#N/A,FALSE,"Tran"}</definedName>
    <definedName name="gre" localSheetId="28" hidden="1">{"Riqfin97",#N/A,FALSE,"Tran";"Riqfinpro",#N/A,FALSE,"Tran"}</definedName>
    <definedName name="gre" localSheetId="8" hidden="1">{"Riqfin97",#N/A,FALSE,"Tran";"Riqfinpro",#N/A,FALSE,"Tran"}</definedName>
    <definedName name="gre" localSheetId="25" hidden="1">{"Riqfin97",#N/A,FALSE,"Tran";"Riqfinpro",#N/A,FALSE,"Tran"}</definedName>
    <definedName name="gre" localSheetId="27" hidden="1">{"Riqfin97",#N/A,FALSE,"Tran";"Riqfinpro",#N/A,FALSE,"Tran"}</definedName>
    <definedName name="gre" localSheetId="29" hidden="1">{"Riqfin97",#N/A,FALSE,"Tran";"Riqfinpro",#N/A,FALSE,"Tran"}</definedName>
    <definedName name="gre" localSheetId="31" hidden="1">{"Riqfin97",#N/A,FALSE,"Tran";"Riqfinpro",#N/A,FALSE,"Tran"}</definedName>
    <definedName name="gre" localSheetId="32" hidden="1">{"Riqfin97",#N/A,FALSE,"Tran";"Riqfinpro",#N/A,FALSE,"Tran"}</definedName>
    <definedName name="gre" localSheetId="34" hidden="1">{"Riqfin97",#N/A,FALSE,"Tran";"Riqfinpro",#N/A,FALSE,"Tran"}</definedName>
    <definedName name="gre" localSheetId="35" hidden="1">{"Riqfin97",#N/A,FALSE,"Tran";"Riqfinpro",#N/A,FALSE,"Tran"}</definedName>
    <definedName name="gre" localSheetId="40" hidden="1">{"Riqfin97",#N/A,FALSE,"Tran";"Riqfinpro",#N/A,FALSE,"Tran"}</definedName>
    <definedName name="gre" localSheetId="41" hidden="1">{"Riqfin97",#N/A,FALSE,"Tran";"Riqfinpro",#N/A,FALSE,"Tran"}</definedName>
    <definedName name="gre" localSheetId="42" hidden="1">{"Riqfin97",#N/A,FALSE,"Tran";"Riqfinpro",#N/A,FALSE,"Tran"}</definedName>
    <definedName name="gre" localSheetId="43" hidden="1">{"Riqfin97",#N/A,FALSE,"Tran";"Riqfinpro",#N/A,FALSE,"Tran"}</definedName>
    <definedName name="gre" localSheetId="44" hidden="1">{"Riqfin97",#N/A,FALSE,"Tran";"Riqfinpro",#N/A,FALSE,"Tran"}</definedName>
    <definedName name="gre" localSheetId="45" hidden="1">{"Riqfin97",#N/A,FALSE,"Tran";"Riqfinpro",#N/A,FALSE,"Tran"}</definedName>
    <definedName name="gre" localSheetId="46" hidden="1">{"Riqfin97",#N/A,FALSE,"Tran";"Riqfinpro",#N/A,FALSE,"Tran"}</definedName>
    <definedName name="gre" localSheetId="47" hidden="1">{"Riqfin97",#N/A,FALSE,"Tran";"Riqfinpro",#N/A,FALSE,"Tran"}</definedName>
    <definedName name="gre" localSheetId="48" hidden="1">{"Riqfin97",#N/A,FALSE,"Tran";"Riqfinpro",#N/A,FALSE,"Tran"}</definedName>
    <definedName name="gre" localSheetId="52" hidden="1">{"Riqfin97",#N/A,FALSE,"Tran";"Riqfinpro",#N/A,FALSE,"Tran"}</definedName>
    <definedName name="gre" localSheetId="14" hidden="1">{"Riqfin97",#N/A,FALSE,"Tran";"Riqfinpro",#N/A,FALSE,"Tran"}</definedName>
    <definedName name="gre" localSheetId="56" hidden="1">{"Riqfin97",#N/A,FALSE,"Tran";"Riqfinpro",#N/A,FALSE,"Tran"}</definedName>
    <definedName name="gre" localSheetId="60" hidden="1">{"Riqfin97",#N/A,FALSE,"Tran";"Riqfinpro",#N/A,FALSE,"Tran"}</definedName>
    <definedName name="gre" localSheetId="62" hidden="1">{"Riqfin97",#N/A,FALSE,"Tran";"Riqfinpro",#N/A,FALSE,"Tran"}</definedName>
    <definedName name="gre" localSheetId="15" hidden="1">{"Riqfin97",#N/A,FALSE,"Tran";"Riqfinpro",#N/A,FALSE,"Tran"}</definedName>
    <definedName name="gre" localSheetId="64" hidden="1">{"Riqfin97",#N/A,FALSE,"Tran";"Riqfinpro",#N/A,FALSE,"Tran"}</definedName>
    <definedName name="gre" localSheetId="66" hidden="1">{"Riqfin97",#N/A,FALSE,"Tran";"Riqfinpro",#N/A,FALSE,"Tran"}</definedName>
    <definedName name="gre" localSheetId="16" hidden="1">{"Riqfin97",#N/A,FALSE,"Tran";"Riqfinpro",#N/A,FALSE,"Tran"}</definedName>
    <definedName name="gre" hidden="1">{"Riqfin97",#N/A,FALSE,"Tran";"Riqfinpro",#N/A,FALSE,"Tran"}</definedName>
    <definedName name="Greece_wt">'[80]OECD wgt'!$B$19</definedName>
    <definedName name="grtrt" localSheetId="8" hidden="1">'[118]Fax a enviar'!#REF!</definedName>
    <definedName name="grtrt" localSheetId="35" hidden="1">'[118]Fax a enviar'!#REF!</definedName>
    <definedName name="grtrt" localSheetId="47" hidden="1">'[118]Fax a enviar'!#REF!</definedName>
    <definedName name="grtrt" hidden="1">'[118]Fax a enviar'!#REF!</definedName>
    <definedName name="Gstd" localSheetId="8">#REF!</definedName>
    <definedName name="Gstd" localSheetId="35">#REF!</definedName>
    <definedName name="Gstd" localSheetId="42">#REF!</definedName>
    <definedName name="Gstd" localSheetId="43">#REF!</definedName>
    <definedName name="Gstd" localSheetId="44">#REF!</definedName>
    <definedName name="Gstd">#REF!</definedName>
    <definedName name="GT">'[74]GT%'!$C$5</definedName>
    <definedName name="gtryrtyr" localSheetId="76" hidden="1">#REF!</definedName>
    <definedName name="gtryrtyr" localSheetId="8" hidden="1">#REF!</definedName>
    <definedName name="gtryrtyr" localSheetId="25" hidden="1">#REF!</definedName>
    <definedName name="gtryrtyr" localSheetId="31" hidden="1">#REF!</definedName>
    <definedName name="gtryrtyr" localSheetId="32" hidden="1">#REF!</definedName>
    <definedName name="gtryrtyr" localSheetId="34" hidden="1">#REF!</definedName>
    <definedName name="gtryrtyr" localSheetId="35" hidden="1">#REF!</definedName>
    <definedName name="gtryrtyr" localSheetId="40" hidden="1">#REF!</definedName>
    <definedName name="gtryrtyr" localSheetId="41" hidden="1">#REF!</definedName>
    <definedName name="gtryrtyr" localSheetId="42" hidden="1">#REF!</definedName>
    <definedName name="gtryrtyr" localSheetId="43" hidden="1">#REF!</definedName>
    <definedName name="gtryrtyr" localSheetId="45" hidden="1">#REF!</definedName>
    <definedName name="gtryrtyr" localSheetId="46" hidden="1">#REF!</definedName>
    <definedName name="gtryrtyr" localSheetId="48" hidden="1">#REF!</definedName>
    <definedName name="gtryrtyr" localSheetId="52" hidden="1">#REF!</definedName>
    <definedName name="gtryrtyr" localSheetId="14" hidden="1">#REF!</definedName>
    <definedName name="gtryrtyr" localSheetId="56" hidden="1">#REF!</definedName>
    <definedName name="gtryrtyr" localSheetId="15" hidden="1">#REF!</definedName>
    <definedName name="gtryrtyr" localSheetId="66" hidden="1">#REF!</definedName>
    <definedName name="gtryrtyr" hidden="1">#REF!</definedName>
    <definedName name="GUEBVIO" localSheetId="8" hidden="1">#REF!</definedName>
    <definedName name="GUEBVIO" localSheetId="35" hidden="1">#REF!</definedName>
    <definedName name="GUEBVIO" hidden="1">#REF!</definedName>
    <definedName name="GUIL" localSheetId="76">#REF!</definedName>
    <definedName name="GUIL" localSheetId="10">#REF!</definedName>
    <definedName name="GUIL" localSheetId="25">#REF!</definedName>
    <definedName name="GUIL" localSheetId="31">#REF!</definedName>
    <definedName name="GUIL" localSheetId="32">#REF!</definedName>
    <definedName name="GUIL" localSheetId="34">#REF!</definedName>
    <definedName name="GUIL" localSheetId="35">#REF!</definedName>
    <definedName name="GUIL" localSheetId="40">#REF!</definedName>
    <definedName name="GUIL" localSheetId="41">#REF!</definedName>
    <definedName name="GUIL" localSheetId="42">#REF!</definedName>
    <definedName name="GUIL" localSheetId="43">#REF!</definedName>
    <definedName name="GUIL" localSheetId="45">#REF!</definedName>
    <definedName name="GUIL" localSheetId="46">#REF!</definedName>
    <definedName name="GUIL" localSheetId="48">#REF!</definedName>
    <definedName name="GUIL" localSheetId="52">#REF!</definedName>
    <definedName name="GUIL" localSheetId="14">#REF!</definedName>
    <definedName name="GUIL" localSheetId="56">#REF!</definedName>
    <definedName name="GUIL" localSheetId="15">#REF!</definedName>
    <definedName name="GUIL" localSheetId="66">#REF!</definedName>
    <definedName name="GUIL">#REF!</definedName>
    <definedName name="GUIL1" localSheetId="76">#REF!</definedName>
    <definedName name="GUIL1" localSheetId="10">#REF!</definedName>
    <definedName name="GUIL1" localSheetId="25">#REF!</definedName>
    <definedName name="GUIL1" localSheetId="31">#REF!</definedName>
    <definedName name="GUIL1" localSheetId="32">#REF!</definedName>
    <definedName name="GUIL1" localSheetId="34">#REF!</definedName>
    <definedName name="GUIL1" localSheetId="35">#REF!</definedName>
    <definedName name="GUIL1" localSheetId="40">#REF!</definedName>
    <definedName name="GUIL1" localSheetId="41">#REF!</definedName>
    <definedName name="GUIL1" localSheetId="42">#REF!</definedName>
    <definedName name="GUIL1" localSheetId="43">#REF!</definedName>
    <definedName name="GUIL1" localSheetId="45">#REF!</definedName>
    <definedName name="GUIL1" localSheetId="46">#REF!</definedName>
    <definedName name="GUIL1" localSheetId="48">#REF!</definedName>
    <definedName name="GUIL1" localSheetId="52">#REF!</definedName>
    <definedName name="GUIL1" localSheetId="14">#REF!</definedName>
    <definedName name="GUIL1" localSheetId="56">#REF!</definedName>
    <definedName name="GUIL1" localSheetId="15">#REF!</definedName>
    <definedName name="GUIL1">#REF!</definedName>
    <definedName name="GYEAR2021">[106]Gold!$B$583:$J$583</definedName>
    <definedName name="GYEAR2022">[106]Gold!$K$583:$U$583</definedName>
    <definedName name="gyu" localSheetId="74" hidden="1">{"Tab1",#N/A,FALSE,"P";"Tab2",#N/A,FALSE,"P"}</definedName>
    <definedName name="gyu" localSheetId="76" hidden="1">{"Tab1",#N/A,FALSE,"P";"Tab2",#N/A,FALSE,"P"}</definedName>
    <definedName name="gyu" localSheetId="10" hidden="1">{"Tab1",#N/A,FALSE,"P";"Tab2",#N/A,FALSE,"P"}</definedName>
    <definedName name="gyu" localSheetId="28" hidden="1">{"Tab1",#N/A,FALSE,"P";"Tab2",#N/A,FALSE,"P"}</definedName>
    <definedName name="gyu" localSheetId="8" hidden="1">{"Tab1",#N/A,FALSE,"P";"Tab2",#N/A,FALSE,"P"}</definedName>
    <definedName name="gyu" localSheetId="25" hidden="1">{"Tab1",#N/A,FALSE,"P";"Tab2",#N/A,FALSE,"P"}</definedName>
    <definedName name="gyu" localSheetId="27" hidden="1">{"Tab1",#N/A,FALSE,"P";"Tab2",#N/A,FALSE,"P"}</definedName>
    <definedName name="gyu" localSheetId="29" hidden="1">{"Tab1",#N/A,FALSE,"P";"Tab2",#N/A,FALSE,"P"}</definedName>
    <definedName name="gyu" localSheetId="31" hidden="1">{"Tab1",#N/A,FALSE,"P";"Tab2",#N/A,FALSE,"P"}</definedName>
    <definedName name="gyu" localSheetId="32" hidden="1">{"Tab1",#N/A,FALSE,"P";"Tab2",#N/A,FALSE,"P"}</definedName>
    <definedName name="gyu" localSheetId="34" hidden="1">{"Tab1",#N/A,FALSE,"P";"Tab2",#N/A,FALSE,"P"}</definedName>
    <definedName name="gyu" localSheetId="35" hidden="1">{"Tab1",#N/A,FALSE,"P";"Tab2",#N/A,FALSE,"P"}</definedName>
    <definedName name="gyu" localSheetId="40" hidden="1">{"Tab1",#N/A,FALSE,"P";"Tab2",#N/A,FALSE,"P"}</definedName>
    <definedName name="gyu" localSheetId="41" hidden="1">{"Tab1",#N/A,FALSE,"P";"Tab2",#N/A,FALSE,"P"}</definedName>
    <definedName name="gyu" localSheetId="42" hidden="1">{"Tab1",#N/A,FALSE,"P";"Tab2",#N/A,FALSE,"P"}</definedName>
    <definedName name="gyu" localSheetId="43" hidden="1">{"Tab1",#N/A,FALSE,"P";"Tab2",#N/A,FALSE,"P"}</definedName>
    <definedName name="gyu" localSheetId="44" hidden="1">{"Tab1",#N/A,FALSE,"P";"Tab2",#N/A,FALSE,"P"}</definedName>
    <definedName name="gyu" localSheetId="45" hidden="1">{"Tab1",#N/A,FALSE,"P";"Tab2",#N/A,FALSE,"P"}</definedName>
    <definedName name="gyu" localSheetId="46" hidden="1">{"Tab1",#N/A,FALSE,"P";"Tab2",#N/A,FALSE,"P"}</definedName>
    <definedName name="gyu" localSheetId="47" hidden="1">{"Tab1",#N/A,FALSE,"P";"Tab2",#N/A,FALSE,"P"}</definedName>
    <definedName name="gyu" localSheetId="48" hidden="1">{"Tab1",#N/A,FALSE,"P";"Tab2",#N/A,FALSE,"P"}</definedName>
    <definedName name="gyu" localSheetId="52" hidden="1">{"Tab1",#N/A,FALSE,"P";"Tab2",#N/A,FALSE,"P"}</definedName>
    <definedName name="gyu" localSheetId="14" hidden="1">{"Tab1",#N/A,FALSE,"P";"Tab2",#N/A,FALSE,"P"}</definedName>
    <definedName name="gyu" localSheetId="56" hidden="1">{"Tab1",#N/A,FALSE,"P";"Tab2",#N/A,FALSE,"P"}</definedName>
    <definedName name="gyu" localSheetId="60" hidden="1">{"Tab1",#N/A,FALSE,"P";"Tab2",#N/A,FALSE,"P"}</definedName>
    <definedName name="gyu" localSheetId="62" hidden="1">{"Tab1",#N/A,FALSE,"P";"Tab2",#N/A,FALSE,"P"}</definedName>
    <definedName name="gyu" localSheetId="15" hidden="1">{"Tab1",#N/A,FALSE,"P";"Tab2",#N/A,FALSE,"P"}</definedName>
    <definedName name="gyu" localSheetId="64" hidden="1">{"Tab1",#N/A,FALSE,"P";"Tab2",#N/A,FALSE,"P"}</definedName>
    <definedName name="gyu" localSheetId="66" hidden="1">{"Tab1",#N/A,FALSE,"P";"Tab2",#N/A,FALSE,"P"}</definedName>
    <definedName name="gyu" localSheetId="16" hidden="1">{"Tab1",#N/A,FALSE,"P";"Tab2",#N/A,FALSE,"P"}</definedName>
    <definedName name="gyu" hidden="1">{"Tab1",#N/A,FALSE,"P";"Tab2",#N/A,FALSE,"P"}</definedName>
    <definedName name="h" localSheetId="76" hidden="1">#REF!</definedName>
    <definedName name="h" localSheetId="8" hidden="1">#REF!</definedName>
    <definedName name="h" localSheetId="25" hidden="1">#REF!</definedName>
    <definedName name="h" localSheetId="31" hidden="1">#REF!</definedName>
    <definedName name="h" localSheetId="32" hidden="1">#REF!</definedName>
    <definedName name="h" localSheetId="34" hidden="1">#REF!</definedName>
    <definedName name="h" localSheetId="35" hidden="1">#REF!</definedName>
    <definedName name="h" localSheetId="40" hidden="1">#REF!</definedName>
    <definedName name="h" localSheetId="41" hidden="1">#REF!</definedName>
    <definedName name="h" localSheetId="42" hidden="1">#REF!</definedName>
    <definedName name="h" localSheetId="43" hidden="1">#REF!</definedName>
    <definedName name="h" localSheetId="45" hidden="1">#REF!</definedName>
    <definedName name="h" localSheetId="46" hidden="1">#REF!</definedName>
    <definedName name="h" localSheetId="48" hidden="1">#REF!</definedName>
    <definedName name="h" localSheetId="52" hidden="1">#REF!</definedName>
    <definedName name="h" localSheetId="14" hidden="1">#REF!</definedName>
    <definedName name="h" localSheetId="56" hidden="1">#REF!</definedName>
    <definedName name="h" localSheetId="15" hidden="1">#REF!</definedName>
    <definedName name="h" localSheetId="66" hidden="1">#REF!</definedName>
    <definedName name="h" hidden="1">#REF!</definedName>
    <definedName name="hdhdfghdf" localSheetId="8" hidden="1">{"Minpmon",#N/A,FALSE,"Monthinput"}</definedName>
    <definedName name="hdhdfghdf" localSheetId="35" hidden="1">{"Minpmon",#N/A,FALSE,"Monthinput"}</definedName>
    <definedName name="hdhdfghdf" localSheetId="42" hidden="1">{"Minpmon",#N/A,FALSE,"Monthinput"}</definedName>
    <definedName name="hdhdfghdf" localSheetId="43" hidden="1">{"Minpmon",#N/A,FALSE,"Monthinput"}</definedName>
    <definedName name="hdhdfghdf" localSheetId="44" hidden="1">{"Minpmon",#N/A,FALSE,"Monthinput"}</definedName>
    <definedName name="hdhdfghdf" hidden="1">{"Minpmon",#N/A,FALSE,"Monthinput"}</definedName>
    <definedName name="HEADING" localSheetId="76">#REF!</definedName>
    <definedName name="Heading" localSheetId="10">#REF!</definedName>
    <definedName name="HEADING" localSheetId="8">#REF!</definedName>
    <definedName name="HEADING" localSheetId="25">#REF!</definedName>
    <definedName name="HEADING" localSheetId="31">#REF!</definedName>
    <definedName name="HEADING" localSheetId="32">#REF!</definedName>
    <definedName name="HEADING" localSheetId="34">#REF!</definedName>
    <definedName name="HEADING" localSheetId="35">#REF!</definedName>
    <definedName name="HEADING" localSheetId="40">#REF!</definedName>
    <definedName name="HEADING" localSheetId="45">#REF!</definedName>
    <definedName name="HEADING" localSheetId="46">#REF!</definedName>
    <definedName name="HEADING" localSheetId="14">#REF!</definedName>
    <definedName name="HEADING" localSheetId="15">#REF!</definedName>
    <definedName name="HEADING" localSheetId="66">#REF!</definedName>
    <definedName name="HEADING">#REF!</definedName>
    <definedName name="Heading2" localSheetId="8">#REF!</definedName>
    <definedName name="Heading2" localSheetId="35">#REF!</definedName>
    <definedName name="Heading2">#REF!</definedName>
    <definedName name="Heading39" localSheetId="10">'[114]shared data'!$A$1:$G$5</definedName>
    <definedName name="Heading39">'[55]shared data'!$A$1:$G$5</definedName>
    <definedName name="hfhf" localSheetId="76">#REF!</definedName>
    <definedName name="hfhf" localSheetId="8">#REF!</definedName>
    <definedName name="hfhf" localSheetId="25">#REF!</definedName>
    <definedName name="hfhf" localSheetId="31">#REF!</definedName>
    <definedName name="hfhf" localSheetId="32">#REF!</definedName>
    <definedName name="hfhf" localSheetId="34">#REF!</definedName>
    <definedName name="hfhf" localSheetId="35">#REF!</definedName>
    <definedName name="hfhf" localSheetId="40">#REF!</definedName>
    <definedName name="hfhf" localSheetId="43">#REF!</definedName>
    <definedName name="hfhf" localSheetId="45">#REF!</definedName>
    <definedName name="hfhf" localSheetId="46">#REF!</definedName>
    <definedName name="hfhf" localSheetId="52">#REF!</definedName>
    <definedName name="hfhf" localSheetId="14">#REF!</definedName>
    <definedName name="hfhf" localSheetId="15">#REF!</definedName>
    <definedName name="hfhf" localSheetId="66">#REF!</definedName>
    <definedName name="hfhf">#REF!</definedName>
    <definedName name="hfhfhf" localSheetId="76" hidden="1">'[107]Fax a enviar'!#REF!</definedName>
    <definedName name="hfhfhf" localSheetId="25" hidden="1">'[107]Fax a enviar'!#REF!</definedName>
    <definedName name="hfhfhf" localSheetId="31" hidden="1">'[107]Fax a enviar'!#REF!</definedName>
    <definedName name="hfhfhf" localSheetId="41" hidden="1">'[107]Fax a enviar'!#REF!</definedName>
    <definedName name="hfhfhf" localSheetId="42" hidden="1">'[107]Fax a enviar'!#REF!</definedName>
    <definedName name="hfhfhf" localSheetId="43" hidden="1">'[107]Fax a enviar'!#REF!</definedName>
    <definedName name="hfhfhf" localSheetId="48" hidden="1">'[107]Fax a enviar'!#REF!</definedName>
    <definedName name="hfhfhf" localSheetId="52" hidden="1">'[107]Fax a enviar'!#REF!</definedName>
    <definedName name="hfhfhf" localSheetId="14" hidden="1">'[107]Fax a enviar'!#REF!</definedName>
    <definedName name="hfhfhf" localSheetId="56" hidden="1">'[107]Fax a enviar'!#REF!</definedName>
    <definedName name="hfhfhf" localSheetId="15" hidden="1">'[107]Fax a enviar'!#REF!</definedName>
    <definedName name="hfhfhf" localSheetId="66" hidden="1">'[107]Fax a enviar'!#REF!</definedName>
    <definedName name="hfhfhf" hidden="1">'[107]Fax a enviar'!#REF!</definedName>
    <definedName name="hhh" localSheetId="10" hidden="1">{"Minpmon",#N/A,FALSE,"Monthinput"}</definedName>
    <definedName name="hhh" localSheetId="31" hidden="1">'[143]J(Priv.Cap)'!#REF!</definedName>
    <definedName name="hhh" localSheetId="41" hidden="1">'[144]J(Priv.Cap)'!#REF!</definedName>
    <definedName name="hhh" localSheetId="42" hidden="1">'[144]J(Priv.Cap)'!#REF!</definedName>
    <definedName name="hhh" localSheetId="43" hidden="1">'[144]J(Priv.Cap)'!#REF!</definedName>
    <definedName name="hhh" localSheetId="48" hidden="1">'[144]J(Priv.Cap)'!#REF!</definedName>
    <definedName name="hhh" localSheetId="52" hidden="1">'[144]J(Priv.Cap)'!#REF!</definedName>
    <definedName name="hhh" localSheetId="56" hidden="1">'[144]J(Priv.Cap)'!#REF!</definedName>
    <definedName name="hhh" hidden="1">'[143]J(Priv.Cap)'!#REF!</definedName>
    <definedName name="HHHH" localSheetId="76" hidden="1">#REF!</definedName>
    <definedName name="hhhh" localSheetId="10">#N/A</definedName>
    <definedName name="HHHH" localSheetId="25" hidden="1">#REF!</definedName>
    <definedName name="HHHH" localSheetId="31" hidden="1">#REF!</definedName>
    <definedName name="HHHH" localSheetId="32" hidden="1">#REF!</definedName>
    <definedName name="HHHH" localSheetId="34" hidden="1">#REF!</definedName>
    <definedName name="HHHH" localSheetId="35" hidden="1">#REF!</definedName>
    <definedName name="HHHH" localSheetId="40" hidden="1">#REF!</definedName>
    <definedName name="HHHH" localSheetId="41" hidden="1">#REF!</definedName>
    <definedName name="HHHH" localSheetId="42" hidden="1">#REF!</definedName>
    <definedName name="HHHH" localSheetId="43" hidden="1">#REF!</definedName>
    <definedName name="HHHH" localSheetId="45" hidden="1">#REF!</definedName>
    <definedName name="HHHH" localSheetId="46" hidden="1">#REF!</definedName>
    <definedName name="HHHH" localSheetId="47" hidden="1">#REF!</definedName>
    <definedName name="HHHH" localSheetId="48" hidden="1">#REF!</definedName>
    <definedName name="HHHH" localSheetId="52" hidden="1">#REF!</definedName>
    <definedName name="HHHH" localSheetId="14" hidden="1">#REF!</definedName>
    <definedName name="HHHH" localSheetId="56" hidden="1">#REF!</definedName>
    <definedName name="HHHH" localSheetId="15" hidden="1">#REF!</definedName>
    <definedName name="HHHH" localSheetId="66" hidden="1">#REF!</definedName>
    <definedName name="HHHH" hidden="1">#REF!</definedName>
    <definedName name="hhhhh" localSheetId="74" hidden="1">{"Tab1",#N/A,FALSE,"P";"Tab2",#N/A,FALSE,"P"}</definedName>
    <definedName name="hhhhh" localSheetId="76" hidden="1">{"Tab1",#N/A,FALSE,"P";"Tab2",#N/A,FALSE,"P"}</definedName>
    <definedName name="hhhhh" localSheetId="10" hidden="1">{"Tab1",#N/A,FALSE,"P";"Tab2",#N/A,FALSE,"P"}</definedName>
    <definedName name="hhhhh" localSheetId="28" hidden="1">{"Tab1",#N/A,FALSE,"P";"Tab2",#N/A,FALSE,"P"}</definedName>
    <definedName name="hhhhh" localSheetId="8" hidden="1">{"Tab1",#N/A,FALSE,"P";"Tab2",#N/A,FALSE,"P"}</definedName>
    <definedName name="hhhhh" localSheetId="25" hidden="1">{"Tab1",#N/A,FALSE,"P";"Tab2",#N/A,FALSE,"P"}</definedName>
    <definedName name="hhhhh" localSheetId="27" hidden="1">{"Tab1",#N/A,FALSE,"P";"Tab2",#N/A,FALSE,"P"}</definedName>
    <definedName name="hhhhh" localSheetId="29" hidden="1">{"Tab1",#N/A,FALSE,"P";"Tab2",#N/A,FALSE,"P"}</definedName>
    <definedName name="hhhhh" localSheetId="31" hidden="1">{"Tab1",#N/A,FALSE,"P";"Tab2",#N/A,FALSE,"P"}</definedName>
    <definedName name="hhhhh" localSheetId="32" hidden="1">{"Tab1",#N/A,FALSE,"P";"Tab2",#N/A,FALSE,"P"}</definedName>
    <definedName name="hhhhh" localSheetId="34" hidden="1">{"Tab1",#N/A,FALSE,"P";"Tab2",#N/A,FALSE,"P"}</definedName>
    <definedName name="hhhhh" localSheetId="35" hidden="1">{"Tab1",#N/A,FALSE,"P";"Tab2",#N/A,FALSE,"P"}</definedName>
    <definedName name="hhhhh" localSheetId="40" hidden="1">{"Tab1",#N/A,FALSE,"P";"Tab2",#N/A,FALSE,"P"}</definedName>
    <definedName name="hhhhh" localSheetId="41" hidden="1">{"Tab1",#N/A,FALSE,"P";"Tab2",#N/A,FALSE,"P"}</definedName>
    <definedName name="hhhhh" localSheetId="42" hidden="1">{"Tab1",#N/A,FALSE,"P";"Tab2",#N/A,FALSE,"P"}</definedName>
    <definedName name="hhhhh" localSheetId="43" hidden="1">{"Tab1",#N/A,FALSE,"P";"Tab2",#N/A,FALSE,"P"}</definedName>
    <definedName name="hhhhh" localSheetId="44" hidden="1">{"Tab1",#N/A,FALSE,"P";"Tab2",#N/A,FALSE,"P"}</definedName>
    <definedName name="hhhhh" localSheetId="45" hidden="1">{"Tab1",#N/A,FALSE,"P";"Tab2",#N/A,FALSE,"P"}</definedName>
    <definedName name="hhhhh" localSheetId="46" hidden="1">{"Tab1",#N/A,FALSE,"P";"Tab2",#N/A,FALSE,"P"}</definedName>
    <definedName name="hhhhh" localSheetId="47" hidden="1">{"Tab1",#N/A,FALSE,"P";"Tab2",#N/A,FALSE,"P"}</definedName>
    <definedName name="hhhhh" localSheetId="48" hidden="1">{"Tab1",#N/A,FALSE,"P";"Tab2",#N/A,FALSE,"P"}</definedName>
    <definedName name="hhhhh" localSheetId="52" hidden="1">{"Tab1",#N/A,FALSE,"P";"Tab2",#N/A,FALSE,"P"}</definedName>
    <definedName name="hhhhh" localSheetId="14" hidden="1">{"Tab1",#N/A,FALSE,"P";"Tab2",#N/A,FALSE,"P"}</definedName>
    <definedName name="hhhhh" localSheetId="56" hidden="1">{"Tab1",#N/A,FALSE,"P";"Tab2",#N/A,FALSE,"P"}</definedName>
    <definedName name="hhhhh" localSheetId="60" hidden="1">{"Tab1",#N/A,FALSE,"P";"Tab2",#N/A,FALSE,"P"}</definedName>
    <definedName name="hhhhh" localSheetId="62" hidden="1">{"Tab1",#N/A,FALSE,"P";"Tab2",#N/A,FALSE,"P"}</definedName>
    <definedName name="hhhhh" localSheetId="15" hidden="1">{"Tab1",#N/A,FALSE,"P";"Tab2",#N/A,FALSE,"P"}</definedName>
    <definedName name="hhhhh" localSheetId="64" hidden="1">{"Tab1",#N/A,FALSE,"P";"Tab2",#N/A,FALSE,"P"}</definedName>
    <definedName name="hhhhh" localSheetId="66" hidden="1">{"Tab1",#N/A,FALSE,"P";"Tab2",#N/A,FALSE,"P"}</definedName>
    <definedName name="hhhhh" localSheetId="16" hidden="1">{"Tab1",#N/A,FALSE,"P";"Tab2",#N/A,FALSE,"P"}</definedName>
    <definedName name="hhhhh" hidden="1">{"Tab1",#N/A,FALSE,"P";"Tab2",#N/A,FALSE,"P"}</definedName>
    <definedName name="hhhhhh" localSheetId="74" hidden="1">{"bop94-99",#N/A,FALSE,"BOP";"bgdp94-99",#N/A,FALSE,"BOPGDP";"exp94-99",#N/A,FALSE,"EXP";"imp94-99",#N/A,FALSE,"IMP";"tt9499",#N/A,FALSE,"TT";"ss94-99",#N/A,FALSE,"SERV";"tran94-99",#N/A,FALSE,"TRAN";"dis95-98",#N/A,FALSE,"DISB";"amor94-99",#N/A,FALSE,"AMOR";"int94-98",#N/A,FALSE,"INT";"debt94-99",#N/A,FALSE,"DEBT"}</definedName>
    <definedName name="hhhhhh" localSheetId="76" hidden="1">{"bop94-99",#N/A,FALSE,"BOP";"bgdp94-99",#N/A,FALSE,"BOPGDP";"exp94-99",#N/A,FALSE,"EXP";"imp94-99",#N/A,FALSE,"IMP";"tt9499",#N/A,FALSE,"TT";"ss94-99",#N/A,FALSE,"SERV";"tran94-99",#N/A,FALSE,"TRAN";"dis95-98",#N/A,FALSE,"DISB";"amor94-99",#N/A,FALSE,"AMOR";"int94-98",#N/A,FALSE,"INT";"debt94-99",#N/A,FALSE,"DEBT"}</definedName>
    <definedName name="hhhhhh" localSheetId="10" hidden="1">{"bop94-99",#N/A,FALSE,"BOP";"bgdp94-99",#N/A,FALSE,"BOPGDP";"exp94-99",#N/A,FALSE,"EXP";"imp94-99",#N/A,FALSE,"IMP";"tt9499",#N/A,FALSE,"TT";"ss94-99",#N/A,FALSE,"SERV";"tran94-99",#N/A,FALSE,"TRAN";"dis95-98",#N/A,FALSE,"DISB";"amor94-99",#N/A,FALSE,"AMOR";"int94-98",#N/A,FALSE,"INT";"debt94-99",#N/A,FALSE,"DEBT"}</definedName>
    <definedName name="hhhhhh" localSheetId="28" hidden="1">{"bop94-99",#N/A,FALSE,"BOP";"bgdp94-99",#N/A,FALSE,"BOPGDP";"exp94-99",#N/A,FALSE,"EXP";"imp94-99",#N/A,FALSE,"IMP";"tt9499",#N/A,FALSE,"TT";"ss94-99",#N/A,FALSE,"SERV";"tran94-99",#N/A,FALSE,"TRAN";"dis95-98",#N/A,FALSE,"DISB";"amor94-99",#N/A,FALSE,"AMOR";"int94-98",#N/A,FALSE,"INT";"debt94-99",#N/A,FALSE,"DEBT"}</definedName>
    <definedName name="hhhhhh" localSheetId="8" hidden="1">{"bop94-99",#N/A,FALSE,"BOP";"bgdp94-99",#N/A,FALSE,"BOPGDP";"exp94-99",#N/A,FALSE,"EXP";"imp94-99",#N/A,FALSE,"IMP";"tt9499",#N/A,FALSE,"TT";"ss94-99",#N/A,FALSE,"SERV";"tran94-99",#N/A,FALSE,"TRAN";"dis95-98",#N/A,FALSE,"DISB";"amor94-99",#N/A,FALSE,"AMOR";"int94-98",#N/A,FALSE,"INT";"debt94-99",#N/A,FALSE,"DEBT"}</definedName>
    <definedName name="hhhhhh" localSheetId="25" hidden="1">{"bop94-99",#N/A,FALSE,"BOP";"bgdp94-99",#N/A,FALSE,"BOPGDP";"exp94-99",#N/A,FALSE,"EXP";"imp94-99",#N/A,FALSE,"IMP";"tt9499",#N/A,FALSE,"TT";"ss94-99",#N/A,FALSE,"SERV";"tran94-99",#N/A,FALSE,"TRAN";"dis95-98",#N/A,FALSE,"DISB";"amor94-99",#N/A,FALSE,"AMOR";"int94-98",#N/A,FALSE,"INT";"debt94-99",#N/A,FALSE,"DEBT"}</definedName>
    <definedName name="hhhhhh" localSheetId="27" hidden="1">{"bop94-99",#N/A,FALSE,"BOP";"bgdp94-99",#N/A,FALSE,"BOPGDP";"exp94-99",#N/A,FALSE,"EXP";"imp94-99",#N/A,FALSE,"IMP";"tt9499",#N/A,FALSE,"TT";"ss94-99",#N/A,FALSE,"SERV";"tran94-99",#N/A,FALSE,"TRAN";"dis95-98",#N/A,FALSE,"DISB";"amor94-99",#N/A,FALSE,"AMOR";"int94-98",#N/A,FALSE,"INT";"debt94-99",#N/A,FALSE,"DEBT"}</definedName>
    <definedName name="hhhhhh" localSheetId="29" hidden="1">{"bop94-99",#N/A,FALSE,"BOP";"bgdp94-99",#N/A,FALSE,"BOPGDP";"exp94-99",#N/A,FALSE,"EXP";"imp94-99",#N/A,FALSE,"IMP";"tt9499",#N/A,FALSE,"TT";"ss94-99",#N/A,FALSE,"SERV";"tran94-99",#N/A,FALSE,"TRAN";"dis95-98",#N/A,FALSE,"DISB";"amor94-99",#N/A,FALSE,"AMOR";"int94-98",#N/A,FALSE,"INT";"debt94-99",#N/A,FALSE,"DEBT"}</definedName>
    <definedName name="hhhhhh" localSheetId="31" hidden="1">{"bop94-99",#N/A,FALSE,"BOP";"bgdp94-99",#N/A,FALSE,"BOPGDP";"exp94-99",#N/A,FALSE,"EXP";"imp94-99",#N/A,FALSE,"IMP";"tt9499",#N/A,FALSE,"TT";"ss94-99",#N/A,FALSE,"SERV";"tran94-99",#N/A,FALSE,"TRAN";"dis95-98",#N/A,FALSE,"DISB";"amor94-99",#N/A,FALSE,"AMOR";"int94-98",#N/A,FALSE,"INT";"debt94-99",#N/A,FALSE,"DEBT"}</definedName>
    <definedName name="hhhhhh" localSheetId="32" hidden="1">{"bop94-99",#N/A,FALSE,"BOP";"bgdp94-99",#N/A,FALSE,"BOPGDP";"exp94-99",#N/A,FALSE,"EXP";"imp94-99",#N/A,FALSE,"IMP";"tt9499",#N/A,FALSE,"TT";"ss94-99",#N/A,FALSE,"SERV";"tran94-99",#N/A,FALSE,"TRAN";"dis95-98",#N/A,FALSE,"DISB";"amor94-99",#N/A,FALSE,"AMOR";"int94-98",#N/A,FALSE,"INT";"debt94-99",#N/A,FALSE,"DEBT"}</definedName>
    <definedName name="hhhhhh" localSheetId="34" hidden="1">{"bop94-99",#N/A,FALSE,"BOP";"bgdp94-99",#N/A,FALSE,"BOPGDP";"exp94-99",#N/A,FALSE,"EXP";"imp94-99",#N/A,FALSE,"IMP";"tt9499",#N/A,FALSE,"TT";"ss94-99",#N/A,FALSE,"SERV";"tran94-99",#N/A,FALSE,"TRAN";"dis95-98",#N/A,FALSE,"DISB";"amor94-99",#N/A,FALSE,"AMOR";"int94-98",#N/A,FALSE,"INT";"debt94-99",#N/A,FALSE,"DEBT"}</definedName>
    <definedName name="hhhhhh" localSheetId="35" hidden="1">{"bop94-99",#N/A,FALSE,"BOP";"bgdp94-99",#N/A,FALSE,"BOPGDP";"exp94-99",#N/A,FALSE,"EXP";"imp94-99",#N/A,FALSE,"IMP";"tt9499",#N/A,FALSE,"TT";"ss94-99",#N/A,FALSE,"SERV";"tran94-99",#N/A,FALSE,"TRAN";"dis95-98",#N/A,FALSE,"DISB";"amor94-99",#N/A,FALSE,"AMOR";"int94-98",#N/A,FALSE,"INT";"debt94-99",#N/A,FALSE,"DEBT"}</definedName>
    <definedName name="hhhhhh" localSheetId="40" hidden="1">{"bop94-99",#N/A,FALSE,"BOP";"bgdp94-99",#N/A,FALSE,"BOPGDP";"exp94-99",#N/A,FALSE,"EXP";"imp94-99",#N/A,FALSE,"IMP";"tt9499",#N/A,FALSE,"TT";"ss94-99",#N/A,FALSE,"SERV";"tran94-99",#N/A,FALSE,"TRAN";"dis95-98",#N/A,FALSE,"DISB";"amor94-99",#N/A,FALSE,"AMOR";"int94-98",#N/A,FALSE,"INT";"debt94-99",#N/A,FALSE,"DEBT"}</definedName>
    <definedName name="hhhhhh" localSheetId="41" hidden="1">{"bop94-99",#N/A,FALSE,"BOP";"bgdp94-99",#N/A,FALSE,"BOPGDP";"exp94-99",#N/A,FALSE,"EXP";"imp94-99",#N/A,FALSE,"IMP";"tt9499",#N/A,FALSE,"TT";"ss94-99",#N/A,FALSE,"SERV";"tran94-99",#N/A,FALSE,"TRAN";"dis95-98",#N/A,FALSE,"DISB";"amor94-99",#N/A,FALSE,"AMOR";"int94-98",#N/A,FALSE,"INT";"debt94-99",#N/A,FALSE,"DEBT"}</definedName>
    <definedName name="hhhhhh" localSheetId="42" hidden="1">{"bop94-99",#N/A,FALSE,"BOP";"bgdp94-99",#N/A,FALSE,"BOPGDP";"exp94-99",#N/A,FALSE,"EXP";"imp94-99",#N/A,FALSE,"IMP";"tt9499",#N/A,FALSE,"TT";"ss94-99",#N/A,FALSE,"SERV";"tran94-99",#N/A,FALSE,"TRAN";"dis95-98",#N/A,FALSE,"DISB";"amor94-99",#N/A,FALSE,"AMOR";"int94-98",#N/A,FALSE,"INT";"debt94-99",#N/A,FALSE,"DEBT"}</definedName>
    <definedName name="hhhhhh" localSheetId="43" hidden="1">{"bop94-99",#N/A,FALSE,"BOP";"bgdp94-99",#N/A,FALSE,"BOPGDP";"exp94-99",#N/A,FALSE,"EXP";"imp94-99",#N/A,FALSE,"IMP";"tt9499",#N/A,FALSE,"TT";"ss94-99",#N/A,FALSE,"SERV";"tran94-99",#N/A,FALSE,"TRAN";"dis95-98",#N/A,FALSE,"DISB";"amor94-99",#N/A,FALSE,"AMOR";"int94-98",#N/A,FALSE,"INT";"debt94-99",#N/A,FALSE,"DEBT"}</definedName>
    <definedName name="hhhhhh" localSheetId="44" hidden="1">{"bop94-99",#N/A,FALSE,"BOP";"bgdp94-99",#N/A,FALSE,"BOPGDP";"exp94-99",#N/A,FALSE,"EXP";"imp94-99",#N/A,FALSE,"IMP";"tt9499",#N/A,FALSE,"TT";"ss94-99",#N/A,FALSE,"SERV";"tran94-99",#N/A,FALSE,"TRAN";"dis95-98",#N/A,FALSE,"DISB";"amor94-99",#N/A,FALSE,"AMOR";"int94-98",#N/A,FALSE,"INT";"debt94-99",#N/A,FALSE,"DEBT"}</definedName>
    <definedName name="hhhhhh" localSheetId="45" hidden="1">{"bop94-99",#N/A,FALSE,"BOP";"bgdp94-99",#N/A,FALSE,"BOPGDP";"exp94-99",#N/A,FALSE,"EXP";"imp94-99",#N/A,FALSE,"IMP";"tt9499",#N/A,FALSE,"TT";"ss94-99",#N/A,FALSE,"SERV";"tran94-99",#N/A,FALSE,"TRAN";"dis95-98",#N/A,FALSE,"DISB";"amor94-99",#N/A,FALSE,"AMOR";"int94-98",#N/A,FALSE,"INT";"debt94-99",#N/A,FALSE,"DEBT"}</definedName>
    <definedName name="hhhhhh" localSheetId="46" hidden="1">{"bop94-99",#N/A,FALSE,"BOP";"bgdp94-99",#N/A,FALSE,"BOPGDP";"exp94-99",#N/A,FALSE,"EXP";"imp94-99",#N/A,FALSE,"IMP";"tt9499",#N/A,FALSE,"TT";"ss94-99",#N/A,FALSE,"SERV";"tran94-99",#N/A,FALSE,"TRAN";"dis95-98",#N/A,FALSE,"DISB";"amor94-99",#N/A,FALSE,"AMOR";"int94-98",#N/A,FALSE,"INT";"debt94-99",#N/A,FALSE,"DEBT"}</definedName>
    <definedName name="hhhhhh" localSheetId="47" hidden="1">{"bop94-99",#N/A,FALSE,"BOP";"bgdp94-99",#N/A,FALSE,"BOPGDP";"exp94-99",#N/A,FALSE,"EXP";"imp94-99",#N/A,FALSE,"IMP";"tt9499",#N/A,FALSE,"TT";"ss94-99",#N/A,FALSE,"SERV";"tran94-99",#N/A,FALSE,"TRAN";"dis95-98",#N/A,FALSE,"DISB";"amor94-99",#N/A,FALSE,"AMOR";"int94-98",#N/A,FALSE,"INT";"debt94-99",#N/A,FALSE,"DEBT"}</definedName>
    <definedName name="hhhhhh" localSheetId="48" hidden="1">{"bop94-99",#N/A,FALSE,"BOP";"bgdp94-99",#N/A,FALSE,"BOPGDP";"exp94-99",#N/A,FALSE,"EXP";"imp94-99",#N/A,FALSE,"IMP";"tt9499",#N/A,FALSE,"TT";"ss94-99",#N/A,FALSE,"SERV";"tran94-99",#N/A,FALSE,"TRAN";"dis95-98",#N/A,FALSE,"DISB";"amor94-99",#N/A,FALSE,"AMOR";"int94-98",#N/A,FALSE,"INT";"debt94-99",#N/A,FALSE,"DEBT"}</definedName>
    <definedName name="hhhhhh" localSheetId="52" hidden="1">{"bop94-99",#N/A,FALSE,"BOP";"bgdp94-99",#N/A,FALSE,"BOPGDP";"exp94-99",#N/A,FALSE,"EXP";"imp94-99",#N/A,FALSE,"IMP";"tt9499",#N/A,FALSE,"TT";"ss94-99",#N/A,FALSE,"SERV";"tran94-99",#N/A,FALSE,"TRAN";"dis95-98",#N/A,FALSE,"DISB";"amor94-99",#N/A,FALSE,"AMOR";"int94-98",#N/A,FALSE,"INT";"debt94-99",#N/A,FALSE,"DEBT"}</definedName>
    <definedName name="hhhhhh" localSheetId="14" hidden="1">{"bop94-99",#N/A,FALSE,"BOP";"bgdp94-99",#N/A,FALSE,"BOPGDP";"exp94-99",#N/A,FALSE,"EXP";"imp94-99",#N/A,FALSE,"IMP";"tt9499",#N/A,FALSE,"TT";"ss94-99",#N/A,FALSE,"SERV";"tran94-99",#N/A,FALSE,"TRAN";"dis95-98",#N/A,FALSE,"DISB";"amor94-99",#N/A,FALSE,"AMOR";"int94-98",#N/A,FALSE,"INT";"debt94-99",#N/A,FALSE,"DEBT"}</definedName>
    <definedName name="hhhhhh" localSheetId="56" hidden="1">{"bop94-99",#N/A,FALSE,"BOP";"bgdp94-99",#N/A,FALSE,"BOPGDP";"exp94-99",#N/A,FALSE,"EXP";"imp94-99",#N/A,FALSE,"IMP";"tt9499",#N/A,FALSE,"TT";"ss94-99",#N/A,FALSE,"SERV";"tran94-99",#N/A,FALSE,"TRAN";"dis95-98",#N/A,FALSE,"DISB";"amor94-99",#N/A,FALSE,"AMOR";"int94-98",#N/A,FALSE,"INT";"debt94-99",#N/A,FALSE,"DEBT"}</definedName>
    <definedName name="hhhhhh" localSheetId="60" hidden="1">{"bop94-99",#N/A,FALSE,"BOP";"bgdp94-99",#N/A,FALSE,"BOPGDP";"exp94-99",#N/A,FALSE,"EXP";"imp94-99",#N/A,FALSE,"IMP";"tt9499",#N/A,FALSE,"TT";"ss94-99",#N/A,FALSE,"SERV";"tran94-99",#N/A,FALSE,"TRAN";"dis95-98",#N/A,FALSE,"DISB";"amor94-99",#N/A,FALSE,"AMOR";"int94-98",#N/A,FALSE,"INT";"debt94-99",#N/A,FALSE,"DEBT"}</definedName>
    <definedName name="hhhhhh" localSheetId="62" hidden="1">{"bop94-99",#N/A,FALSE,"BOP";"bgdp94-99",#N/A,FALSE,"BOPGDP";"exp94-99",#N/A,FALSE,"EXP";"imp94-99",#N/A,FALSE,"IMP";"tt9499",#N/A,FALSE,"TT";"ss94-99",#N/A,FALSE,"SERV";"tran94-99",#N/A,FALSE,"TRAN";"dis95-98",#N/A,FALSE,"DISB";"amor94-99",#N/A,FALSE,"AMOR";"int94-98",#N/A,FALSE,"INT";"debt94-99",#N/A,FALSE,"DEBT"}</definedName>
    <definedName name="hhhhhh" localSheetId="15" hidden="1">{"bop94-99",#N/A,FALSE,"BOP";"bgdp94-99",#N/A,FALSE,"BOPGDP";"exp94-99",#N/A,FALSE,"EXP";"imp94-99",#N/A,FALSE,"IMP";"tt9499",#N/A,FALSE,"TT";"ss94-99",#N/A,FALSE,"SERV";"tran94-99",#N/A,FALSE,"TRAN";"dis95-98",#N/A,FALSE,"DISB";"amor94-99",#N/A,FALSE,"AMOR";"int94-98",#N/A,FALSE,"INT";"debt94-99",#N/A,FALSE,"DEBT"}</definedName>
    <definedName name="hhhhhh" localSheetId="64" hidden="1">{"bop94-99",#N/A,FALSE,"BOP";"bgdp94-99",#N/A,FALSE,"BOPGDP";"exp94-99",#N/A,FALSE,"EXP";"imp94-99",#N/A,FALSE,"IMP";"tt9499",#N/A,FALSE,"TT";"ss94-99",#N/A,FALSE,"SERV";"tran94-99",#N/A,FALSE,"TRAN";"dis95-98",#N/A,FALSE,"DISB";"amor94-99",#N/A,FALSE,"AMOR";"int94-98",#N/A,FALSE,"INT";"debt94-99",#N/A,FALSE,"DEBT"}</definedName>
    <definedName name="hhhhhh" localSheetId="66" hidden="1">{"bop94-99",#N/A,FALSE,"BOP";"bgdp94-99",#N/A,FALSE,"BOPGDP";"exp94-99",#N/A,FALSE,"EXP";"imp94-99",#N/A,FALSE,"IMP";"tt9499",#N/A,FALSE,"TT";"ss94-99",#N/A,FALSE,"SERV";"tran94-99",#N/A,FALSE,"TRAN";"dis95-98",#N/A,FALSE,"DISB";"amor94-99",#N/A,FALSE,"AMOR";"int94-98",#N/A,FALSE,"INT";"debt94-99",#N/A,FALSE,"DEBT"}</definedName>
    <definedName name="hhhhhh" localSheetId="16" hidden="1">{"bop94-99",#N/A,FALSE,"BOP";"bgdp94-99",#N/A,FALSE,"BOPGDP";"exp94-99",#N/A,FALSE,"EXP";"imp94-99",#N/A,FALSE,"IMP";"tt9499",#N/A,FALSE,"TT";"ss94-99",#N/A,FALSE,"SERV";"tran94-99",#N/A,FALSE,"TRAN";"dis95-98",#N/A,FALSE,"DISB";"amor94-99",#N/A,FALSE,"AMOR";"int94-98",#N/A,FALSE,"INT";"debt94-99",#N/A,FALSE,"DEBT"}</definedName>
    <definedName name="hhhhhh" hidden="1">{"bop94-99",#N/A,FALSE,"BOP";"bgdp94-99",#N/A,FALSE,"BOPGDP";"exp94-99",#N/A,FALSE,"EXP";"imp94-99",#N/A,FALSE,"IMP";"tt9499",#N/A,FALSE,"TT";"ss94-99",#N/A,FALSE,"SERV";"tran94-99",#N/A,FALSE,"TRAN";"dis95-98",#N/A,FALSE,"DISB";"amor94-99",#N/A,FALSE,"AMOR";"int94-98",#N/A,FALSE,"INT";"debt94-99",#N/A,FALSE,"DEBT"}</definedName>
    <definedName name="High_external" localSheetId="35">#REF!</definedName>
    <definedName name="High_external">#REF!</definedName>
    <definedName name="High_fiscal" localSheetId="35">#REF!</definedName>
    <definedName name="High_fiscal">#REF!</definedName>
    <definedName name="High_growth_extended" localSheetId="35">#REF!</definedName>
    <definedName name="High_growth_extended">#REF!</definedName>
    <definedName name="High_growth_summary" localSheetId="35">#REF!</definedName>
    <definedName name="High_growth_summary">#REF!</definedName>
    <definedName name="High_monetary" localSheetId="35">#REF!</definedName>
    <definedName name="High_monetary">#REF!</definedName>
    <definedName name="High_real" localSheetId="35">#REF!</definedName>
    <definedName name="High_real">#REF!</definedName>
    <definedName name="High_summary" localSheetId="35">#REF!</definedName>
    <definedName name="High_summary">#REF!</definedName>
    <definedName name="Highest_Inter_Bank_Rate">'[81]Inter-Bank'!$L$5</definedName>
    <definedName name="hio" localSheetId="74" hidden="1">{"Tab1",#N/A,FALSE,"P";"Tab2",#N/A,FALSE,"P"}</definedName>
    <definedName name="hio" localSheetId="76" hidden="1">{"Tab1",#N/A,FALSE,"P";"Tab2",#N/A,FALSE,"P"}</definedName>
    <definedName name="hio" localSheetId="10" hidden="1">{"Tab1",#N/A,FALSE,"P";"Tab2",#N/A,FALSE,"P"}</definedName>
    <definedName name="hio" localSheetId="28" hidden="1">{"Tab1",#N/A,FALSE,"P";"Tab2",#N/A,FALSE,"P"}</definedName>
    <definedName name="hio" localSheetId="8" hidden="1">{"Tab1",#N/A,FALSE,"P";"Tab2",#N/A,FALSE,"P"}</definedName>
    <definedName name="hio" localSheetId="25" hidden="1">{"Tab1",#N/A,FALSE,"P";"Tab2",#N/A,FALSE,"P"}</definedName>
    <definedName name="hio" localSheetId="27" hidden="1">{"Tab1",#N/A,FALSE,"P";"Tab2",#N/A,FALSE,"P"}</definedName>
    <definedName name="hio" localSheetId="29" hidden="1">{"Tab1",#N/A,FALSE,"P";"Tab2",#N/A,FALSE,"P"}</definedName>
    <definedName name="hio" localSheetId="31" hidden="1">{"Tab1",#N/A,FALSE,"P";"Tab2",#N/A,FALSE,"P"}</definedName>
    <definedName name="hio" localSheetId="32" hidden="1">{"Tab1",#N/A,FALSE,"P";"Tab2",#N/A,FALSE,"P"}</definedName>
    <definedName name="hio" localSheetId="34" hidden="1">{"Tab1",#N/A,FALSE,"P";"Tab2",#N/A,FALSE,"P"}</definedName>
    <definedName name="hio" localSheetId="35" hidden="1">{"Tab1",#N/A,FALSE,"P";"Tab2",#N/A,FALSE,"P"}</definedName>
    <definedName name="hio" localSheetId="40" hidden="1">{"Tab1",#N/A,FALSE,"P";"Tab2",#N/A,FALSE,"P"}</definedName>
    <definedName name="hio" localSheetId="41" hidden="1">{"Tab1",#N/A,FALSE,"P";"Tab2",#N/A,FALSE,"P"}</definedName>
    <definedName name="hio" localSheetId="42" hidden="1">{"Tab1",#N/A,FALSE,"P";"Tab2",#N/A,FALSE,"P"}</definedName>
    <definedName name="hio" localSheetId="43" hidden="1">{"Tab1",#N/A,FALSE,"P";"Tab2",#N/A,FALSE,"P"}</definedName>
    <definedName name="hio" localSheetId="44" hidden="1">{"Tab1",#N/A,FALSE,"P";"Tab2",#N/A,FALSE,"P"}</definedName>
    <definedName name="hio" localSheetId="45" hidden="1">{"Tab1",#N/A,FALSE,"P";"Tab2",#N/A,FALSE,"P"}</definedName>
    <definedName name="hio" localSheetId="46" hidden="1">{"Tab1",#N/A,FALSE,"P";"Tab2",#N/A,FALSE,"P"}</definedName>
    <definedName name="hio" localSheetId="47" hidden="1">{"Tab1",#N/A,FALSE,"P";"Tab2",#N/A,FALSE,"P"}</definedName>
    <definedName name="hio" localSheetId="48" hidden="1">{"Tab1",#N/A,FALSE,"P";"Tab2",#N/A,FALSE,"P"}</definedName>
    <definedName name="hio" localSheetId="52" hidden="1">{"Tab1",#N/A,FALSE,"P";"Tab2",#N/A,FALSE,"P"}</definedName>
    <definedName name="hio" localSheetId="14" hidden="1">{"Tab1",#N/A,FALSE,"P";"Tab2",#N/A,FALSE,"P"}</definedName>
    <definedName name="hio" localSheetId="56" hidden="1">{"Tab1",#N/A,FALSE,"P";"Tab2",#N/A,FALSE,"P"}</definedName>
    <definedName name="hio" localSheetId="60" hidden="1">{"Tab1",#N/A,FALSE,"P";"Tab2",#N/A,FALSE,"P"}</definedName>
    <definedName name="hio" localSheetId="62" hidden="1">{"Tab1",#N/A,FALSE,"P";"Tab2",#N/A,FALSE,"P"}</definedName>
    <definedName name="hio" localSheetId="15" hidden="1">{"Tab1",#N/A,FALSE,"P";"Tab2",#N/A,FALSE,"P"}</definedName>
    <definedName name="hio" localSheetId="64" hidden="1">{"Tab1",#N/A,FALSE,"P";"Tab2",#N/A,FALSE,"P"}</definedName>
    <definedName name="hio" localSheetId="66" hidden="1">{"Tab1",#N/A,FALSE,"P";"Tab2",#N/A,FALSE,"P"}</definedName>
    <definedName name="hio" localSheetId="16" hidden="1">{"Tab1",#N/A,FALSE,"P";"Tab2",#N/A,FALSE,"P"}</definedName>
    <definedName name="hio" hidden="1">{"Tab1",#N/A,FALSE,"P";"Tab2",#N/A,FALSE,"P"}</definedName>
    <definedName name="HIPCDATA" localSheetId="35">#REF!</definedName>
    <definedName name="HIPCDATA">#REF!</definedName>
    <definedName name="hjkhgkky" localSheetId="8" hidden="1">'[118]Fax a enviar'!#REF!</definedName>
    <definedName name="hjkhgkky" localSheetId="35" hidden="1">'[118]Fax a enviar'!#REF!</definedName>
    <definedName name="hjkhgkky" hidden="1">'[118]Fax a enviar'!#REF!</definedName>
    <definedName name="hkh" localSheetId="76" hidden="1">#REF!</definedName>
    <definedName name="hkh" localSheetId="8" hidden="1">#REF!</definedName>
    <definedName name="hkh" localSheetId="25" hidden="1">#REF!</definedName>
    <definedName name="hkh" localSheetId="31" hidden="1">#REF!</definedName>
    <definedName name="hkh" localSheetId="32" hidden="1">#REF!</definedName>
    <definedName name="hkh" localSheetId="34" hidden="1">#REF!</definedName>
    <definedName name="hkh" localSheetId="35" hidden="1">#REF!</definedName>
    <definedName name="hkh" localSheetId="40" hidden="1">#REF!</definedName>
    <definedName name="hkh" localSheetId="41" hidden="1">#REF!</definedName>
    <definedName name="hkh" localSheetId="42" hidden="1">#REF!</definedName>
    <definedName name="hkh" localSheetId="43" hidden="1">#REF!</definedName>
    <definedName name="hkh" localSheetId="45" hidden="1">#REF!</definedName>
    <definedName name="hkh" localSheetId="46" hidden="1">#REF!</definedName>
    <definedName name="hkh" localSheetId="48" hidden="1">#REF!</definedName>
    <definedName name="hkh" localSheetId="52" hidden="1">#REF!</definedName>
    <definedName name="hkh" localSheetId="14" hidden="1">#REF!</definedName>
    <definedName name="hkh" localSheetId="56" hidden="1">#REF!</definedName>
    <definedName name="hkh" localSheetId="15" hidden="1">#REF!</definedName>
    <definedName name="hkh" localSheetId="66" hidden="1">#REF!</definedName>
    <definedName name="hkh" hidden="1">#REF!</definedName>
    <definedName name="hkhkh" localSheetId="76" hidden="1">#REF!</definedName>
    <definedName name="hkhkh" localSheetId="8" hidden="1">#REF!</definedName>
    <definedName name="hkhkh" localSheetId="25" hidden="1">#REF!</definedName>
    <definedName name="hkhkh" localSheetId="31" hidden="1">#REF!</definedName>
    <definedName name="hkhkh" localSheetId="32" hidden="1">#REF!</definedName>
    <definedName name="hkhkh" localSheetId="34" hidden="1">#REF!</definedName>
    <definedName name="hkhkh" localSheetId="35" hidden="1">#REF!</definedName>
    <definedName name="hkhkh" localSheetId="40" hidden="1">#REF!</definedName>
    <definedName name="hkhkh" localSheetId="41" hidden="1">#REF!</definedName>
    <definedName name="hkhkh" localSheetId="42" hidden="1">#REF!</definedName>
    <definedName name="hkhkh" localSheetId="43" hidden="1">#REF!</definedName>
    <definedName name="hkhkh" localSheetId="45" hidden="1">#REF!</definedName>
    <definedName name="hkhkh" localSheetId="46" hidden="1">#REF!</definedName>
    <definedName name="hkhkh" localSheetId="48" hidden="1">#REF!</definedName>
    <definedName name="hkhkh" localSheetId="52" hidden="1">#REF!</definedName>
    <definedName name="hkhkh" localSheetId="14" hidden="1">#REF!</definedName>
    <definedName name="hkhkh" localSheetId="56" hidden="1">#REF!</definedName>
    <definedName name="hkhkh" localSheetId="15" hidden="1">#REF!</definedName>
    <definedName name="hkhkh" localSheetId="66" hidden="1">#REF!</definedName>
    <definedName name="hkhkh" hidden="1">#REF!</definedName>
    <definedName name="hola" localSheetId="76">#REF!</definedName>
    <definedName name="hola" localSheetId="8">#REF!</definedName>
    <definedName name="hola" localSheetId="25">#REF!</definedName>
    <definedName name="hola" localSheetId="31">#REF!</definedName>
    <definedName name="hola" localSheetId="32">#REF!</definedName>
    <definedName name="hola" localSheetId="34">#REF!</definedName>
    <definedName name="hola" localSheetId="35">#REF!</definedName>
    <definedName name="hola" localSheetId="40">#REF!</definedName>
    <definedName name="hola" localSheetId="41">#REF!</definedName>
    <definedName name="hola" localSheetId="42">#REF!</definedName>
    <definedName name="hola" localSheetId="43">#REF!</definedName>
    <definedName name="hola" localSheetId="45">#REF!</definedName>
    <definedName name="hola" localSheetId="46">#REF!</definedName>
    <definedName name="hola" localSheetId="48">#REF!</definedName>
    <definedName name="hola" localSheetId="52">#REF!</definedName>
    <definedName name="hola" localSheetId="14">#REF!</definedName>
    <definedName name="hola" localSheetId="56">#REF!</definedName>
    <definedName name="hola" localSheetId="15">#REF!</definedName>
    <definedName name="hola">#REF!</definedName>
    <definedName name="holalalala" localSheetId="76" hidden="1">'[45]Fax a enviar'!#REF!</definedName>
    <definedName name="holalalala" localSheetId="8" hidden="1">'[45]Fax a enviar'!#REF!</definedName>
    <definedName name="holalalala" localSheetId="25" hidden="1">'[45]Fax a enviar'!#REF!</definedName>
    <definedName name="holalalala" localSheetId="31" hidden="1">'[45]Fax a enviar'!#REF!</definedName>
    <definedName name="holalalala" localSheetId="41" hidden="1">'[134]Fax a enviar'!#REF!</definedName>
    <definedName name="holalalala" localSheetId="42" hidden="1">'[134]Fax a enviar'!#REF!</definedName>
    <definedName name="holalalala" localSheetId="43" hidden="1">'[134]Fax a enviar'!#REF!</definedName>
    <definedName name="holalalala" localSheetId="48" hidden="1">'[134]Fax a enviar'!#REF!</definedName>
    <definedName name="holalalala" localSheetId="52" hidden="1">'[134]Fax a enviar'!#REF!</definedName>
    <definedName name="holalalala" localSheetId="14" hidden="1">'[45]Fax a enviar'!#REF!</definedName>
    <definedName name="holalalala" localSheetId="56" hidden="1">'[134]Fax a enviar'!#REF!</definedName>
    <definedName name="holalalala" localSheetId="15" hidden="1">'[45]Fax a enviar'!#REF!</definedName>
    <definedName name="holalalala" hidden="1">'[45]Fax a enviar'!#REF!</definedName>
    <definedName name="holallll" localSheetId="76">#REF!</definedName>
    <definedName name="holallll" localSheetId="8">#REF!</definedName>
    <definedName name="holallll" localSheetId="25">#REF!</definedName>
    <definedName name="holallll" localSheetId="31">#REF!</definedName>
    <definedName name="holallll" localSheetId="32">#REF!</definedName>
    <definedName name="holallll" localSheetId="34">#REF!</definedName>
    <definedName name="holallll" localSheetId="35">#REF!</definedName>
    <definedName name="holallll" localSheetId="40">#REF!</definedName>
    <definedName name="holallll" localSheetId="41">#REF!</definedName>
    <definedName name="holallll" localSheetId="42">#REF!</definedName>
    <definedName name="holallll" localSheetId="43">#REF!</definedName>
    <definedName name="holallll" localSheetId="45">#REF!</definedName>
    <definedName name="holallll" localSheetId="46">#REF!</definedName>
    <definedName name="holallll" localSheetId="48">#REF!</definedName>
    <definedName name="holallll" localSheetId="52">#REF!</definedName>
    <definedName name="holallll" localSheetId="14">#REF!</definedName>
    <definedName name="holallll" localSheetId="56">#REF!</definedName>
    <definedName name="holallll" localSheetId="15">#REF!</definedName>
    <definedName name="holallll" localSheetId="66">#REF!</definedName>
    <definedName name="holallll">#REF!</definedName>
    <definedName name="hora" localSheetId="8">[31]Programa!#REF!</definedName>
    <definedName name="hora">[31]Programa!#REF!</definedName>
    <definedName name="HOSP96" localSheetId="8">#REF!</definedName>
    <definedName name="HOSP96" localSheetId="35">#REF!</definedName>
    <definedName name="HOSP96">#REF!</definedName>
    <definedName name="hpu" localSheetId="74" hidden="1">{"Tab1",#N/A,FALSE,"P";"Tab2",#N/A,FALSE,"P"}</definedName>
    <definedName name="hpu" localSheetId="76" hidden="1">{"Tab1",#N/A,FALSE,"P";"Tab2",#N/A,FALSE,"P"}</definedName>
    <definedName name="hpu" localSheetId="10" hidden="1">{"Tab1",#N/A,FALSE,"P";"Tab2",#N/A,FALSE,"P"}</definedName>
    <definedName name="hpu" localSheetId="28" hidden="1">{"Tab1",#N/A,FALSE,"P";"Tab2",#N/A,FALSE,"P"}</definedName>
    <definedName name="hpu" localSheetId="8" hidden="1">{"Tab1",#N/A,FALSE,"P";"Tab2",#N/A,FALSE,"P"}</definedName>
    <definedName name="hpu" localSheetId="25" hidden="1">{"Tab1",#N/A,FALSE,"P";"Tab2",#N/A,FALSE,"P"}</definedName>
    <definedName name="hpu" localSheetId="27" hidden="1">{"Tab1",#N/A,FALSE,"P";"Tab2",#N/A,FALSE,"P"}</definedName>
    <definedName name="hpu" localSheetId="29" hidden="1">{"Tab1",#N/A,FALSE,"P";"Tab2",#N/A,FALSE,"P"}</definedName>
    <definedName name="hpu" localSheetId="31" hidden="1">{"Tab1",#N/A,FALSE,"P";"Tab2",#N/A,FALSE,"P"}</definedName>
    <definedName name="hpu" localSheetId="32" hidden="1">{"Tab1",#N/A,FALSE,"P";"Tab2",#N/A,FALSE,"P"}</definedName>
    <definedName name="hpu" localSheetId="34" hidden="1">{"Tab1",#N/A,FALSE,"P";"Tab2",#N/A,FALSE,"P"}</definedName>
    <definedName name="hpu" localSheetId="35" hidden="1">{"Tab1",#N/A,FALSE,"P";"Tab2",#N/A,FALSE,"P"}</definedName>
    <definedName name="hpu" localSheetId="40" hidden="1">{"Tab1",#N/A,FALSE,"P";"Tab2",#N/A,FALSE,"P"}</definedName>
    <definedName name="hpu" localSheetId="41" hidden="1">{"Tab1",#N/A,FALSE,"P";"Tab2",#N/A,FALSE,"P"}</definedName>
    <definedName name="hpu" localSheetId="42" hidden="1">{"Tab1",#N/A,FALSE,"P";"Tab2",#N/A,FALSE,"P"}</definedName>
    <definedName name="hpu" localSheetId="43" hidden="1">{"Tab1",#N/A,FALSE,"P";"Tab2",#N/A,FALSE,"P"}</definedName>
    <definedName name="hpu" localSheetId="44" hidden="1">{"Tab1",#N/A,FALSE,"P";"Tab2",#N/A,FALSE,"P"}</definedName>
    <definedName name="hpu" localSheetId="45" hidden="1">{"Tab1",#N/A,FALSE,"P";"Tab2",#N/A,FALSE,"P"}</definedName>
    <definedName name="hpu" localSheetId="46" hidden="1">{"Tab1",#N/A,FALSE,"P";"Tab2",#N/A,FALSE,"P"}</definedName>
    <definedName name="hpu" localSheetId="47" hidden="1">{"Tab1",#N/A,FALSE,"P";"Tab2",#N/A,FALSE,"P"}</definedName>
    <definedName name="hpu" localSheetId="48" hidden="1">{"Tab1",#N/A,FALSE,"P";"Tab2",#N/A,FALSE,"P"}</definedName>
    <definedName name="hpu" localSheetId="52" hidden="1">{"Tab1",#N/A,FALSE,"P";"Tab2",#N/A,FALSE,"P"}</definedName>
    <definedName name="hpu" localSheetId="14" hidden="1">{"Tab1",#N/A,FALSE,"P";"Tab2",#N/A,FALSE,"P"}</definedName>
    <definedName name="hpu" localSheetId="56" hidden="1">{"Tab1",#N/A,FALSE,"P";"Tab2",#N/A,FALSE,"P"}</definedName>
    <definedName name="hpu" localSheetId="60" hidden="1">{"Tab1",#N/A,FALSE,"P";"Tab2",#N/A,FALSE,"P"}</definedName>
    <definedName name="hpu" localSheetId="62" hidden="1">{"Tab1",#N/A,FALSE,"P";"Tab2",#N/A,FALSE,"P"}</definedName>
    <definedName name="hpu" localSheetId="15" hidden="1">{"Tab1",#N/A,FALSE,"P";"Tab2",#N/A,FALSE,"P"}</definedName>
    <definedName name="hpu" localSheetId="64" hidden="1">{"Tab1",#N/A,FALSE,"P";"Tab2",#N/A,FALSE,"P"}</definedName>
    <definedName name="hpu" localSheetId="66" hidden="1">{"Tab1",#N/A,FALSE,"P";"Tab2",#N/A,FALSE,"P"}</definedName>
    <definedName name="hpu" localSheetId="16" hidden="1">{"Tab1",#N/A,FALSE,"P";"Tab2",#N/A,FALSE,"P"}</definedName>
    <definedName name="hpu" hidden="1">{"Tab1",#N/A,FALSE,"P";"Tab2",#N/A,FALSE,"P"}</definedName>
    <definedName name="HTML_CodePage" hidden="1">1252</definedName>
    <definedName name="HTML_Control" localSheetId="74" hidden="1">{"'para SB'!$A$1318:$F$1381"}</definedName>
    <definedName name="HTML_Control" localSheetId="76" hidden="1">{"'para SB'!$A$1318:$F$1381"}</definedName>
    <definedName name="HTML_Control" localSheetId="28" hidden="1">{"'para SB'!$A$1318:$F$1381"}</definedName>
    <definedName name="HTML_Control" localSheetId="8" hidden="1">{"'para SB'!$A$1318:$F$1381"}</definedName>
    <definedName name="HTML_Control" localSheetId="25" hidden="1">{"'para SB'!$A$1318:$F$1381"}</definedName>
    <definedName name="HTML_Control" localSheetId="27" hidden="1">{"'para SB'!$A$1318:$F$1381"}</definedName>
    <definedName name="HTML_Control" localSheetId="29" hidden="1">{"'para SB'!$A$1318:$F$1381"}</definedName>
    <definedName name="HTML_Control" localSheetId="31" hidden="1">{"'para SB'!$A$1318:$F$1381"}</definedName>
    <definedName name="HTML_Control" localSheetId="32" hidden="1">{"'para SB'!$A$1318:$F$1381"}</definedName>
    <definedName name="HTML_Control" localSheetId="34" hidden="1">{"'para SB'!$A$1318:$F$1381"}</definedName>
    <definedName name="HTML_Control" localSheetId="35" hidden="1">{"'para SB'!$A$1318:$F$1381"}</definedName>
    <definedName name="HTML_Control" localSheetId="40" hidden="1">{"'para SB'!$A$1318:$F$1381"}</definedName>
    <definedName name="HTML_Control" localSheetId="41" hidden="1">{"'para SB'!$A$1318:$F$1381"}</definedName>
    <definedName name="HTML_Control" localSheetId="42" hidden="1">{"'para SB'!$A$1318:$F$1381"}</definedName>
    <definedName name="HTML_Control" localSheetId="43" hidden="1">{"'para SB'!$A$1318:$F$1381"}</definedName>
    <definedName name="HTML_Control" localSheetId="44" hidden="1">{"'para SB'!$A$1318:$F$1381"}</definedName>
    <definedName name="HTML_Control" localSheetId="45" hidden="1">{"'para SB'!$A$1318:$F$1381"}</definedName>
    <definedName name="HTML_Control" localSheetId="46" hidden="1">{"'para SB'!$A$1318:$F$1381"}</definedName>
    <definedName name="HTML_Control" localSheetId="47" hidden="1">{"'para SB'!$A$1318:$F$1381"}</definedName>
    <definedName name="HTML_Control" localSheetId="48" hidden="1">{"'para SB'!$A$1318:$F$1381"}</definedName>
    <definedName name="HTML_Control" localSheetId="52" hidden="1">{"'para SB'!$A$1318:$F$1381"}</definedName>
    <definedName name="HTML_Control" localSheetId="14" hidden="1">{"'para SB'!$A$1318:$F$1381"}</definedName>
    <definedName name="HTML_Control" localSheetId="56" hidden="1">{"'para SB'!$A$1318:$F$1381"}</definedName>
    <definedName name="HTML_Control" localSheetId="15" hidden="1">{"'para SB'!$A$1318:$F$1381"}</definedName>
    <definedName name="HTML_Control" localSheetId="66" hidden="1">{"'para SB'!$A$1318:$F$1381"}</definedName>
    <definedName name="HTML_Control" localSheetId="16" hidden="1">{"'para SB'!$A$1318:$F$1381"}</definedName>
    <definedName name="HTML_Control" hidden="1">{"'para SB'!$A$1318:$F$1381"}</definedName>
    <definedName name="HTML_Description" hidden="1">""</definedName>
    <definedName name="HTML_Email" hidden="1">""</definedName>
    <definedName name="HTML_Header" hidden="1">""</definedName>
    <definedName name="HTML_LastUpdate" hidden="1">"6/2/98"</definedName>
    <definedName name="HTML_LineAfter" hidden="1">FALSE</definedName>
    <definedName name="HTML_LineBefore" hidden="1">FALSE</definedName>
    <definedName name="HTML_Name" hidden="1">"Arti Choxi -"</definedName>
    <definedName name="HTML_OBDlg2" hidden="1">TRUE</definedName>
    <definedName name="HTML_OBDlg4" hidden="1">TRUE</definedName>
    <definedName name="HTML_OS" hidden="1">0</definedName>
    <definedName name="HTML_PathFile" hidden="1">"H:\PRJ\STEO_NEW\5TABB.htm"</definedName>
    <definedName name="HTML_Title" hidden="1">""</definedName>
    <definedName name="hui" localSheetId="74" hidden="1">{"Tab1",#N/A,FALSE,"P";"Tab2",#N/A,FALSE,"P"}</definedName>
    <definedName name="hui" localSheetId="76" hidden="1">{"Tab1",#N/A,FALSE,"P";"Tab2",#N/A,FALSE,"P"}</definedName>
    <definedName name="hui" localSheetId="10" hidden="1">{"Tab1",#N/A,FALSE,"P";"Tab2",#N/A,FALSE,"P"}</definedName>
    <definedName name="hui" localSheetId="28" hidden="1">{"Tab1",#N/A,FALSE,"P";"Tab2",#N/A,FALSE,"P"}</definedName>
    <definedName name="hui" localSheetId="8" hidden="1">{"Tab1",#N/A,FALSE,"P";"Tab2",#N/A,FALSE,"P"}</definedName>
    <definedName name="hui" localSheetId="25" hidden="1">{"Tab1",#N/A,FALSE,"P";"Tab2",#N/A,FALSE,"P"}</definedName>
    <definedName name="hui" localSheetId="27" hidden="1">{"Tab1",#N/A,FALSE,"P";"Tab2",#N/A,FALSE,"P"}</definedName>
    <definedName name="hui" localSheetId="29" hidden="1">{"Tab1",#N/A,FALSE,"P";"Tab2",#N/A,FALSE,"P"}</definedName>
    <definedName name="hui" localSheetId="31" hidden="1">{"Tab1",#N/A,FALSE,"P";"Tab2",#N/A,FALSE,"P"}</definedName>
    <definedName name="hui" localSheetId="32" hidden="1">{"Tab1",#N/A,FALSE,"P";"Tab2",#N/A,FALSE,"P"}</definedName>
    <definedName name="hui" localSheetId="34" hidden="1">{"Tab1",#N/A,FALSE,"P";"Tab2",#N/A,FALSE,"P"}</definedName>
    <definedName name="hui" localSheetId="35" hidden="1">{"Tab1",#N/A,FALSE,"P";"Tab2",#N/A,FALSE,"P"}</definedName>
    <definedName name="hui" localSheetId="40" hidden="1">{"Tab1",#N/A,FALSE,"P";"Tab2",#N/A,FALSE,"P"}</definedName>
    <definedName name="hui" localSheetId="41" hidden="1">{"Tab1",#N/A,FALSE,"P";"Tab2",#N/A,FALSE,"P"}</definedName>
    <definedName name="hui" localSheetId="42" hidden="1">{"Tab1",#N/A,FALSE,"P";"Tab2",#N/A,FALSE,"P"}</definedName>
    <definedName name="hui" localSheetId="43" hidden="1">{"Tab1",#N/A,FALSE,"P";"Tab2",#N/A,FALSE,"P"}</definedName>
    <definedName name="hui" localSheetId="44" hidden="1">{"Tab1",#N/A,FALSE,"P";"Tab2",#N/A,FALSE,"P"}</definedName>
    <definedName name="hui" localSheetId="45" hidden="1">{"Tab1",#N/A,FALSE,"P";"Tab2",#N/A,FALSE,"P"}</definedName>
    <definedName name="hui" localSheetId="46" hidden="1">{"Tab1",#N/A,FALSE,"P";"Tab2",#N/A,FALSE,"P"}</definedName>
    <definedName name="hui" localSheetId="47" hidden="1">{"Tab1",#N/A,FALSE,"P";"Tab2",#N/A,FALSE,"P"}</definedName>
    <definedName name="hui" localSheetId="48" hidden="1">{"Tab1",#N/A,FALSE,"P";"Tab2",#N/A,FALSE,"P"}</definedName>
    <definedName name="hui" localSheetId="52" hidden="1">{"Tab1",#N/A,FALSE,"P";"Tab2",#N/A,FALSE,"P"}</definedName>
    <definedName name="hui" localSheetId="14" hidden="1">{"Tab1",#N/A,FALSE,"P";"Tab2",#N/A,FALSE,"P"}</definedName>
    <definedName name="hui" localSheetId="56" hidden="1">{"Tab1",#N/A,FALSE,"P";"Tab2",#N/A,FALSE,"P"}</definedName>
    <definedName name="hui" localSheetId="60" hidden="1">{"Tab1",#N/A,FALSE,"P";"Tab2",#N/A,FALSE,"P"}</definedName>
    <definedName name="hui" localSheetId="62" hidden="1">{"Tab1",#N/A,FALSE,"P";"Tab2",#N/A,FALSE,"P"}</definedName>
    <definedName name="hui" localSheetId="15" hidden="1">{"Tab1",#N/A,FALSE,"P";"Tab2",#N/A,FALSE,"P"}</definedName>
    <definedName name="hui" localSheetId="64" hidden="1">{"Tab1",#N/A,FALSE,"P";"Tab2",#N/A,FALSE,"P"}</definedName>
    <definedName name="hui" localSheetId="66" hidden="1">{"Tab1",#N/A,FALSE,"P";"Tab2",#N/A,FALSE,"P"}</definedName>
    <definedName name="hui" localSheetId="16" hidden="1">{"Tab1",#N/A,FALSE,"P";"Tab2",#N/A,FALSE,"P"}</definedName>
    <definedName name="hui" hidden="1">{"Tab1",#N/A,FALSE,"P";"Tab2",#N/A,FALSE,"P"}</definedName>
    <definedName name="huo" localSheetId="74" hidden="1">{"Tab1",#N/A,FALSE,"P";"Tab2",#N/A,FALSE,"P"}</definedName>
    <definedName name="huo" localSheetId="76" hidden="1">{"Tab1",#N/A,FALSE,"P";"Tab2",#N/A,FALSE,"P"}</definedName>
    <definedName name="huo" localSheetId="10" hidden="1">{"Tab1",#N/A,FALSE,"P";"Tab2",#N/A,FALSE,"P"}</definedName>
    <definedName name="huo" localSheetId="28" hidden="1">{"Tab1",#N/A,FALSE,"P";"Tab2",#N/A,FALSE,"P"}</definedName>
    <definedName name="huo" localSheetId="8" hidden="1">{"Tab1",#N/A,FALSE,"P";"Tab2",#N/A,FALSE,"P"}</definedName>
    <definedName name="huo" localSheetId="25" hidden="1">{"Tab1",#N/A,FALSE,"P";"Tab2",#N/A,FALSE,"P"}</definedName>
    <definedName name="huo" localSheetId="27" hidden="1">{"Tab1",#N/A,FALSE,"P";"Tab2",#N/A,FALSE,"P"}</definedName>
    <definedName name="huo" localSheetId="29" hidden="1">{"Tab1",#N/A,FALSE,"P";"Tab2",#N/A,FALSE,"P"}</definedName>
    <definedName name="huo" localSheetId="31" hidden="1">{"Tab1",#N/A,FALSE,"P";"Tab2",#N/A,FALSE,"P"}</definedName>
    <definedName name="huo" localSheetId="32" hidden="1">{"Tab1",#N/A,FALSE,"P";"Tab2",#N/A,FALSE,"P"}</definedName>
    <definedName name="huo" localSheetId="34" hidden="1">{"Tab1",#N/A,FALSE,"P";"Tab2",#N/A,FALSE,"P"}</definedName>
    <definedName name="huo" localSheetId="35" hidden="1">{"Tab1",#N/A,FALSE,"P";"Tab2",#N/A,FALSE,"P"}</definedName>
    <definedName name="huo" localSheetId="40" hidden="1">{"Tab1",#N/A,FALSE,"P";"Tab2",#N/A,FALSE,"P"}</definedName>
    <definedName name="huo" localSheetId="41" hidden="1">{"Tab1",#N/A,FALSE,"P";"Tab2",#N/A,FALSE,"P"}</definedName>
    <definedName name="huo" localSheetId="42" hidden="1">{"Tab1",#N/A,FALSE,"P";"Tab2",#N/A,FALSE,"P"}</definedName>
    <definedName name="huo" localSheetId="43" hidden="1">{"Tab1",#N/A,FALSE,"P";"Tab2",#N/A,FALSE,"P"}</definedName>
    <definedName name="huo" localSheetId="44" hidden="1">{"Tab1",#N/A,FALSE,"P";"Tab2",#N/A,FALSE,"P"}</definedName>
    <definedName name="huo" localSheetId="45" hidden="1">{"Tab1",#N/A,FALSE,"P";"Tab2",#N/A,FALSE,"P"}</definedName>
    <definedName name="huo" localSheetId="46" hidden="1">{"Tab1",#N/A,FALSE,"P";"Tab2",#N/A,FALSE,"P"}</definedName>
    <definedName name="huo" localSheetId="47" hidden="1">{"Tab1",#N/A,FALSE,"P";"Tab2",#N/A,FALSE,"P"}</definedName>
    <definedName name="huo" localSheetId="48" hidden="1">{"Tab1",#N/A,FALSE,"P";"Tab2",#N/A,FALSE,"P"}</definedName>
    <definedName name="huo" localSheetId="52" hidden="1">{"Tab1",#N/A,FALSE,"P";"Tab2",#N/A,FALSE,"P"}</definedName>
    <definedName name="huo" localSheetId="14" hidden="1">{"Tab1",#N/A,FALSE,"P";"Tab2",#N/A,FALSE,"P"}</definedName>
    <definedName name="huo" localSheetId="56" hidden="1">{"Tab1",#N/A,FALSE,"P";"Tab2",#N/A,FALSE,"P"}</definedName>
    <definedName name="huo" localSheetId="60" hidden="1">{"Tab1",#N/A,FALSE,"P";"Tab2",#N/A,FALSE,"P"}</definedName>
    <definedName name="huo" localSheetId="62" hidden="1">{"Tab1",#N/A,FALSE,"P";"Tab2",#N/A,FALSE,"P"}</definedName>
    <definedName name="huo" localSheetId="15" hidden="1">{"Tab1",#N/A,FALSE,"P";"Tab2",#N/A,FALSE,"P"}</definedName>
    <definedName name="huo" localSheetId="64" hidden="1">{"Tab1",#N/A,FALSE,"P";"Tab2",#N/A,FALSE,"P"}</definedName>
    <definedName name="huo" localSheetId="66" hidden="1">{"Tab1",#N/A,FALSE,"P";"Tab2",#N/A,FALSE,"P"}</definedName>
    <definedName name="huo" localSheetId="16" hidden="1">{"Tab1",#N/A,FALSE,"P";"Tab2",#N/A,FALSE,"P"}</definedName>
    <definedName name="huo" hidden="1">{"Tab1",#N/A,FALSE,"P";"Tab2",#N/A,FALSE,"P"}</definedName>
    <definedName name="hutyu7" localSheetId="76" hidden="1">#REF!</definedName>
    <definedName name="hutyu7" localSheetId="8" hidden="1">#REF!</definedName>
    <definedName name="hutyu7" localSheetId="25" hidden="1">#REF!</definedName>
    <definedName name="hutyu7" localSheetId="31" hidden="1">#REF!</definedName>
    <definedName name="hutyu7" localSheetId="32" hidden="1">#REF!</definedName>
    <definedName name="hutyu7" localSheetId="34" hidden="1">#REF!</definedName>
    <definedName name="hutyu7" localSheetId="35" hidden="1">#REF!</definedName>
    <definedName name="hutyu7" localSheetId="40" hidden="1">#REF!</definedName>
    <definedName name="hutyu7" localSheetId="41" hidden="1">#REF!</definedName>
    <definedName name="hutyu7" localSheetId="42" hidden="1">#REF!</definedName>
    <definedName name="hutyu7" localSheetId="43" hidden="1">#REF!</definedName>
    <definedName name="hutyu7" localSheetId="45" hidden="1">#REF!</definedName>
    <definedName name="hutyu7" localSheetId="46" hidden="1">#REF!</definedName>
    <definedName name="hutyu7" localSheetId="48" hidden="1">#REF!</definedName>
    <definedName name="hutyu7" localSheetId="52" hidden="1">#REF!</definedName>
    <definedName name="hutyu7" localSheetId="14" hidden="1">#REF!</definedName>
    <definedName name="hutyu7" localSheetId="56" hidden="1">#REF!</definedName>
    <definedName name="hutyu7" localSheetId="15" hidden="1">#REF!</definedName>
    <definedName name="hutyu7" localSheetId="66" hidden="1">#REF!</definedName>
    <definedName name="hutyu7" hidden="1">#REF!</definedName>
    <definedName name="HVYNONO1" localSheetId="76">[79]nonopec!#REF!</definedName>
    <definedName name="HVYNONO1" localSheetId="8">[79]nonopec!#REF!</definedName>
    <definedName name="HVYNONO1" localSheetId="25">[79]nonopec!#REF!</definedName>
    <definedName name="HVYNONO1" localSheetId="31">[79]nonopec!#REF!</definedName>
    <definedName name="HVYNONO1" localSheetId="41">[145]nonopec!#REF!</definedName>
    <definedName name="HVYNONO1" localSheetId="42">[145]nonopec!#REF!</definedName>
    <definedName name="HVYNONO1" localSheetId="43">[145]nonopec!#REF!</definedName>
    <definedName name="HVYNONO1" localSheetId="48">[145]nonopec!#REF!</definedName>
    <definedName name="HVYNONO1" localSheetId="52">[145]nonopec!#REF!</definedName>
    <definedName name="HVYNONO1" localSheetId="14">[79]nonopec!#REF!</definedName>
    <definedName name="HVYNONO1" localSheetId="56">[145]nonopec!#REF!</definedName>
    <definedName name="HVYNONO1" localSheetId="15">[79]nonopec!#REF!</definedName>
    <definedName name="HVYNONO1" localSheetId="66">[79]nonopec!#REF!</definedName>
    <definedName name="HVYNONO1">[79]nonopec!#REF!</definedName>
    <definedName name="HVYNONO2" localSheetId="8">[79]nonopec!#REF!</definedName>
    <definedName name="HVYNONO2" localSheetId="25">[79]nonopec!#REF!</definedName>
    <definedName name="HVYNONO2" localSheetId="31">[79]nonopec!#REF!</definedName>
    <definedName name="HVYNONO2" localSheetId="41">[145]nonopec!#REF!</definedName>
    <definedName name="HVYNONO2" localSheetId="42">[145]nonopec!#REF!</definedName>
    <definedName name="HVYNONO2" localSheetId="43">[145]nonopec!#REF!</definedName>
    <definedName name="HVYNONO2" localSheetId="48">[145]nonopec!#REF!</definedName>
    <definedName name="HVYNONO2" localSheetId="52">[145]nonopec!#REF!</definedName>
    <definedName name="HVYNONO2" localSheetId="14">[79]nonopec!#REF!</definedName>
    <definedName name="HVYNONO2" localSheetId="56">[145]nonopec!#REF!</definedName>
    <definedName name="HVYNONO2" localSheetId="15">[79]nonopec!#REF!</definedName>
    <definedName name="HVYNONO2" localSheetId="66">[79]nonopec!#REF!</definedName>
    <definedName name="HVYNONO2">[79]nonopec!#REF!</definedName>
    <definedName name="HVYNONOPEC" localSheetId="25">[79]nonopec!#REF!</definedName>
    <definedName name="HVYNONOPEC" localSheetId="31">[79]nonopec!#REF!</definedName>
    <definedName name="HVYNONOPEC" localSheetId="14">[79]nonopec!#REF!</definedName>
    <definedName name="HVYNONOPEC" localSheetId="15">[79]nonopec!#REF!</definedName>
    <definedName name="HVYNONOPEC" localSheetId="66">[79]nonopec!#REF!</definedName>
    <definedName name="HVYNONOPEC">[79]nonopec!#REF!</definedName>
    <definedName name="HVYOECD">[79]nonopec!#REF!</definedName>
    <definedName name="HVYOPEC">[79]nonopec!#REF!</definedName>
    <definedName name="HVYSUMM">[79]nonopec!#REF!</definedName>
    <definedName name="i" localSheetId="8">#REF!</definedName>
    <definedName name="i" localSheetId="35">#REF!</definedName>
    <definedName name="i" localSheetId="42">#REF!</definedName>
    <definedName name="i" localSheetId="43">#REF!</definedName>
    <definedName name="i" localSheetId="44">#REF!</definedName>
    <definedName name="i">#REF!</definedName>
    <definedName name="i2std" localSheetId="8">#REF!</definedName>
    <definedName name="i2std" localSheetId="35">#REF!</definedName>
    <definedName name="i2std">#REF!</definedName>
    <definedName name="iave" localSheetId="8">#REF!</definedName>
    <definedName name="iave" localSheetId="35">#REF!</definedName>
    <definedName name="iave">#REF!</definedName>
    <definedName name="ibank1" localSheetId="35">#REF!</definedName>
    <definedName name="ibank1">#REF!</definedName>
    <definedName name="ibank2" localSheetId="35">#REF!</definedName>
    <definedName name="ibank2">#REF!</definedName>
    <definedName name="ibank3" localSheetId="35">#REF!</definedName>
    <definedName name="ibank3">#REF!</definedName>
    <definedName name="IBCA">'[74]IBCA-MOODY´S'!$C$4</definedName>
    <definedName name="Ibrd">[64]CIRRs!$C$63</definedName>
    <definedName name="Iceland_wt">'[80]OECD wgt'!$B$21</definedName>
    <definedName name="IDA">[64]CIRRs!$C$64</definedName>
    <definedName name="IDA_assistance">'[146]tab 14'!$B$6:$U$25</definedName>
    <definedName name="IDAr" localSheetId="76">#REF!</definedName>
    <definedName name="IDAr" localSheetId="8">#REF!</definedName>
    <definedName name="IDAr" localSheetId="25">#REF!</definedName>
    <definedName name="IDAr" localSheetId="31">#REF!</definedName>
    <definedName name="IDAr" localSheetId="32">#REF!</definedName>
    <definedName name="IDAr" localSheetId="34">#REF!</definedName>
    <definedName name="IDAr" localSheetId="35">#REF!</definedName>
    <definedName name="IDAr" localSheetId="40">#REF!</definedName>
    <definedName name="IDAr" localSheetId="43">#REF!</definedName>
    <definedName name="IDAr" localSheetId="45">#REF!</definedName>
    <definedName name="IDAr" localSheetId="46">#REF!</definedName>
    <definedName name="IDAr" localSheetId="52">#REF!</definedName>
    <definedName name="IDAr" localSheetId="14">#REF!</definedName>
    <definedName name="IDAr" localSheetId="15">#REF!</definedName>
    <definedName name="IDAr" localSheetId="66">#REF!</definedName>
    <definedName name="IDAr">#REF!</definedName>
    <definedName name="IDB" localSheetId="76">#REF!</definedName>
    <definedName name="IDB" localSheetId="10">#REF!</definedName>
    <definedName name="IDB" localSheetId="8">#REF!</definedName>
    <definedName name="IDB" localSheetId="25">#REF!</definedName>
    <definedName name="IDB" localSheetId="31">#REF!</definedName>
    <definedName name="IDB" localSheetId="32">#REF!</definedName>
    <definedName name="IDB" localSheetId="34">#REF!</definedName>
    <definedName name="IDB" localSheetId="35">#REF!</definedName>
    <definedName name="IDB" localSheetId="40">#REF!</definedName>
    <definedName name="IDB" localSheetId="41">#REF!</definedName>
    <definedName name="IDB" localSheetId="42">#REF!</definedName>
    <definedName name="IDB" localSheetId="43">#REF!</definedName>
    <definedName name="IDB" localSheetId="45">#REF!</definedName>
    <definedName name="IDB" localSheetId="46">#REF!</definedName>
    <definedName name="IDB" localSheetId="48">#REF!</definedName>
    <definedName name="IDB" localSheetId="52">#REF!</definedName>
    <definedName name="IDB" localSheetId="14">#REF!</definedName>
    <definedName name="IDB" localSheetId="56">#REF!</definedName>
    <definedName name="IDB" localSheetId="15">#REF!</definedName>
    <definedName name="IDB" localSheetId="66">#REF!</definedName>
    <definedName name="IDB">#REF!</definedName>
    <definedName name="IESS" localSheetId="35">#REF!</definedName>
    <definedName name="IESS">#REF!</definedName>
    <definedName name="Ifad">[64]CIRRs!$C$65</definedName>
    <definedName name="IFSASSETS" localSheetId="76">#REF!</definedName>
    <definedName name="IFSASSETS" localSheetId="8">#REF!</definedName>
    <definedName name="IFSASSETS" localSheetId="25">#REF!</definedName>
    <definedName name="IFSASSETS" localSheetId="31">#REF!</definedName>
    <definedName name="IFSASSETS" localSheetId="32">#REF!</definedName>
    <definedName name="IFSASSETS" localSheetId="34">#REF!</definedName>
    <definedName name="IFSASSETS" localSheetId="35">#REF!</definedName>
    <definedName name="IFSASSETS" localSheetId="40">#REF!</definedName>
    <definedName name="IFSASSETS" localSheetId="45">#REF!</definedName>
    <definedName name="IFSASSETS" localSheetId="46">#REF!</definedName>
    <definedName name="IFSASSETS" localSheetId="14">#REF!</definedName>
    <definedName name="IFSASSETS" localSheetId="15">#REF!</definedName>
    <definedName name="IFSASSETS">#REF!</definedName>
    <definedName name="IFSLIABS" localSheetId="76">#REF!</definedName>
    <definedName name="IFSLIABS" localSheetId="8">#REF!</definedName>
    <definedName name="IFSLIABS" localSheetId="25">#REF!</definedName>
    <definedName name="IFSLIABS" localSheetId="31">#REF!</definedName>
    <definedName name="IFSLIABS" localSheetId="32">#REF!</definedName>
    <definedName name="IFSLIABS" localSheetId="34">#REF!</definedName>
    <definedName name="IFSLIABS" localSheetId="35">#REF!</definedName>
    <definedName name="IFSLIABS" localSheetId="40">#REF!</definedName>
    <definedName name="IFSLIABS" localSheetId="45">#REF!</definedName>
    <definedName name="IFSLIABS" localSheetId="46">#REF!</definedName>
    <definedName name="IFSLIABS" localSheetId="14">#REF!</definedName>
    <definedName name="IFSLIABS" localSheetId="15">#REF!</definedName>
    <definedName name="IFSLIABS">#REF!</definedName>
    <definedName name="ii" localSheetId="74" hidden="1">{"Tab1",#N/A,FALSE,"P";"Tab2",#N/A,FALSE,"P"}</definedName>
    <definedName name="ii" localSheetId="76" hidden="1">{"Tab1",#N/A,FALSE,"P";"Tab2",#N/A,FALSE,"P"}</definedName>
    <definedName name="ii" localSheetId="10" hidden="1">{"Tab1",#N/A,FALSE,"P";"Tab2",#N/A,FALSE,"P"}</definedName>
    <definedName name="ii" localSheetId="28" hidden="1">{"Tab1",#N/A,FALSE,"P";"Tab2",#N/A,FALSE,"P"}</definedName>
    <definedName name="ii" localSheetId="8" hidden="1">{"Tab1",#N/A,FALSE,"P";"Tab2",#N/A,FALSE,"P"}</definedName>
    <definedName name="ii" localSheetId="25" hidden="1">{"Tab1",#N/A,FALSE,"P";"Tab2",#N/A,FALSE,"P"}</definedName>
    <definedName name="ii" localSheetId="27" hidden="1">{"Tab1",#N/A,FALSE,"P";"Tab2",#N/A,FALSE,"P"}</definedName>
    <definedName name="ii" localSheetId="29" hidden="1">{"Tab1",#N/A,FALSE,"P";"Tab2",#N/A,FALSE,"P"}</definedName>
    <definedName name="ii" localSheetId="31" hidden="1">{"Tab1",#N/A,FALSE,"P";"Tab2",#N/A,FALSE,"P"}</definedName>
    <definedName name="ii" localSheetId="32" hidden="1">{"Tab1",#N/A,FALSE,"P";"Tab2",#N/A,FALSE,"P"}</definedName>
    <definedName name="ii" localSheetId="34" hidden="1">{"Tab1",#N/A,FALSE,"P";"Tab2",#N/A,FALSE,"P"}</definedName>
    <definedName name="ii" localSheetId="35" hidden="1">{"Tab1",#N/A,FALSE,"P";"Tab2",#N/A,FALSE,"P"}</definedName>
    <definedName name="ii" localSheetId="40" hidden="1">{"Tab1",#N/A,FALSE,"P";"Tab2",#N/A,FALSE,"P"}</definedName>
    <definedName name="ii" localSheetId="41" hidden="1">{"Tab1",#N/A,FALSE,"P";"Tab2",#N/A,FALSE,"P"}</definedName>
    <definedName name="ii" localSheetId="42" hidden="1">{"Tab1",#N/A,FALSE,"P";"Tab2",#N/A,FALSE,"P"}</definedName>
    <definedName name="ii" localSheetId="43" hidden="1">{"Tab1",#N/A,FALSE,"P";"Tab2",#N/A,FALSE,"P"}</definedName>
    <definedName name="ii" localSheetId="44" hidden="1">{"Tab1",#N/A,FALSE,"P";"Tab2",#N/A,FALSE,"P"}</definedName>
    <definedName name="ii" localSheetId="45" hidden="1">{"Tab1",#N/A,FALSE,"P";"Tab2",#N/A,FALSE,"P"}</definedName>
    <definedName name="ii" localSheetId="46" hidden="1">{"Tab1",#N/A,FALSE,"P";"Tab2",#N/A,FALSE,"P"}</definedName>
    <definedName name="ii" localSheetId="47" hidden="1">{"Tab1",#N/A,FALSE,"P";"Tab2",#N/A,FALSE,"P"}</definedName>
    <definedName name="ii" localSheetId="48" hidden="1">{"Tab1",#N/A,FALSE,"P";"Tab2",#N/A,FALSE,"P"}</definedName>
    <definedName name="ii" localSheetId="52" hidden="1">{"Tab1",#N/A,FALSE,"P";"Tab2",#N/A,FALSE,"P"}</definedName>
    <definedName name="ii" localSheetId="14" hidden="1">{"Tab1",#N/A,FALSE,"P";"Tab2",#N/A,FALSE,"P"}</definedName>
    <definedName name="ii" localSheetId="56" hidden="1">{"Tab1",#N/A,FALSE,"P";"Tab2",#N/A,FALSE,"P"}</definedName>
    <definedName name="ii" localSheetId="60" hidden="1">{"Tab1",#N/A,FALSE,"P";"Tab2",#N/A,FALSE,"P"}</definedName>
    <definedName name="ii" localSheetId="62" hidden="1">{"Tab1",#N/A,FALSE,"P";"Tab2",#N/A,FALSE,"P"}</definedName>
    <definedName name="ii" localSheetId="15" hidden="1">{"Tab1",#N/A,FALSE,"P";"Tab2",#N/A,FALSE,"P"}</definedName>
    <definedName name="ii" localSheetId="64" hidden="1">{"Tab1",#N/A,FALSE,"P";"Tab2",#N/A,FALSE,"P"}</definedName>
    <definedName name="ii" localSheetId="66" hidden="1">{"Tab1",#N/A,FALSE,"P";"Tab2",#N/A,FALSE,"P"}</definedName>
    <definedName name="ii" localSheetId="16" hidden="1">{"Tab1",#N/A,FALSE,"P";"Tab2",#N/A,FALSE,"P"}</definedName>
    <definedName name="ii" hidden="1">{"Tab1",#N/A,FALSE,"P";"Tab2",#N/A,FALSE,"P"}</definedName>
    <definedName name="iii" localSheetId="74" hidden="1">{"Riqfin97",#N/A,FALSE,"Tran";"Riqfinpro",#N/A,FALSE,"Tran"}</definedName>
    <definedName name="iii" localSheetId="76" hidden="1">{"Riqfin97",#N/A,FALSE,"Tran";"Riqfinpro",#N/A,FALSE,"Tran"}</definedName>
    <definedName name="iii" localSheetId="10" hidden="1">{"Riqfin97",#N/A,FALSE,"Tran";"Riqfinpro",#N/A,FALSE,"Tran"}</definedName>
    <definedName name="iii" localSheetId="28" hidden="1">{"Riqfin97",#N/A,FALSE,"Tran";"Riqfinpro",#N/A,FALSE,"Tran"}</definedName>
    <definedName name="iii" localSheetId="8" hidden="1">{"Riqfin97",#N/A,FALSE,"Tran";"Riqfinpro",#N/A,FALSE,"Tran"}</definedName>
    <definedName name="iii" localSheetId="25" hidden="1">{"Riqfin97",#N/A,FALSE,"Tran";"Riqfinpro",#N/A,FALSE,"Tran"}</definedName>
    <definedName name="iii" localSheetId="27" hidden="1">{"Riqfin97",#N/A,FALSE,"Tran";"Riqfinpro",#N/A,FALSE,"Tran"}</definedName>
    <definedName name="iii" localSheetId="29" hidden="1">{"Riqfin97",#N/A,FALSE,"Tran";"Riqfinpro",#N/A,FALSE,"Tran"}</definedName>
    <definedName name="iii" localSheetId="31" hidden="1">{"Riqfin97",#N/A,FALSE,"Tran";"Riqfinpro",#N/A,FALSE,"Tran"}</definedName>
    <definedName name="iii" localSheetId="32" hidden="1">{"Riqfin97",#N/A,FALSE,"Tran";"Riqfinpro",#N/A,FALSE,"Tran"}</definedName>
    <definedName name="iii" localSheetId="34" hidden="1">{"Riqfin97",#N/A,FALSE,"Tran";"Riqfinpro",#N/A,FALSE,"Tran"}</definedName>
    <definedName name="iii" localSheetId="35" hidden="1">{"Riqfin97",#N/A,FALSE,"Tran";"Riqfinpro",#N/A,FALSE,"Tran"}</definedName>
    <definedName name="iii" localSheetId="40" hidden="1">{"Riqfin97",#N/A,FALSE,"Tran";"Riqfinpro",#N/A,FALSE,"Tran"}</definedName>
    <definedName name="iii" localSheetId="41" hidden="1">{"Riqfin97",#N/A,FALSE,"Tran";"Riqfinpro",#N/A,FALSE,"Tran"}</definedName>
    <definedName name="iii" localSheetId="42" hidden="1">{"Riqfin97",#N/A,FALSE,"Tran";"Riqfinpro",#N/A,FALSE,"Tran"}</definedName>
    <definedName name="iii" localSheetId="43" hidden="1">{"Riqfin97",#N/A,FALSE,"Tran";"Riqfinpro",#N/A,FALSE,"Tran"}</definedName>
    <definedName name="iii" localSheetId="44" hidden="1">{"Riqfin97",#N/A,FALSE,"Tran";"Riqfinpro",#N/A,FALSE,"Tran"}</definedName>
    <definedName name="iii" localSheetId="45" hidden="1">{"Riqfin97",#N/A,FALSE,"Tran";"Riqfinpro",#N/A,FALSE,"Tran"}</definedName>
    <definedName name="iii" localSheetId="46" hidden="1">{"Riqfin97",#N/A,FALSE,"Tran";"Riqfinpro",#N/A,FALSE,"Tran"}</definedName>
    <definedName name="iii" localSheetId="47" hidden="1">{"Riqfin97",#N/A,FALSE,"Tran";"Riqfinpro",#N/A,FALSE,"Tran"}</definedName>
    <definedName name="iii" localSheetId="48" hidden="1">{"Riqfin97",#N/A,FALSE,"Tran";"Riqfinpro",#N/A,FALSE,"Tran"}</definedName>
    <definedName name="iii" localSheetId="52" hidden="1">{"Riqfin97",#N/A,FALSE,"Tran";"Riqfinpro",#N/A,FALSE,"Tran"}</definedName>
    <definedName name="iii" localSheetId="14" hidden="1">{"Riqfin97",#N/A,FALSE,"Tran";"Riqfinpro",#N/A,FALSE,"Tran"}</definedName>
    <definedName name="iii" localSheetId="56" hidden="1">{"Riqfin97",#N/A,FALSE,"Tran";"Riqfinpro",#N/A,FALSE,"Tran"}</definedName>
    <definedName name="iii" localSheetId="60" hidden="1">{"Riqfin97",#N/A,FALSE,"Tran";"Riqfinpro",#N/A,FALSE,"Tran"}</definedName>
    <definedName name="iii" localSheetId="62" hidden="1">{"Riqfin97",#N/A,FALSE,"Tran";"Riqfinpro",#N/A,FALSE,"Tran"}</definedName>
    <definedName name="iii" localSheetId="15" hidden="1">{"Riqfin97",#N/A,FALSE,"Tran";"Riqfinpro",#N/A,FALSE,"Tran"}</definedName>
    <definedName name="iii" localSheetId="64" hidden="1">{"Riqfin97",#N/A,FALSE,"Tran";"Riqfinpro",#N/A,FALSE,"Tran"}</definedName>
    <definedName name="iii" localSheetId="66" hidden="1">{"Riqfin97",#N/A,FALSE,"Tran";"Riqfinpro",#N/A,FALSE,"Tran"}</definedName>
    <definedName name="iii" localSheetId="16" hidden="1">{"Riqfin97",#N/A,FALSE,"Tran";"Riqfinpro",#N/A,FALSE,"Tran"}</definedName>
    <definedName name="iii" hidden="1">{"Riqfin97",#N/A,FALSE,"Tran";"Riqfinpro",#N/A,FALSE,"Tran"}</definedName>
    <definedName name="iiiiiiiiiii" localSheetId="76" hidden="1">#REF!</definedName>
    <definedName name="iiiiiiiiiii" localSheetId="8" hidden="1">#REF!</definedName>
    <definedName name="iiiiiiiiiii" localSheetId="25" hidden="1">#REF!</definedName>
    <definedName name="iiiiiiiiiii" localSheetId="31" hidden="1">#REF!</definedName>
    <definedName name="iiiiiiiiiii" localSheetId="32" hidden="1">#REF!</definedName>
    <definedName name="iiiiiiiiiii" localSheetId="34" hidden="1">#REF!</definedName>
    <definedName name="iiiiiiiiiii" localSheetId="35" hidden="1">#REF!</definedName>
    <definedName name="iiiiiiiiiii" localSheetId="40" hidden="1">#REF!</definedName>
    <definedName name="iiiiiiiiiii" localSheetId="41" hidden="1">#REF!</definedName>
    <definedName name="iiiiiiiiiii" localSheetId="42" hidden="1">#REF!</definedName>
    <definedName name="iiiiiiiiiii" localSheetId="43" hidden="1">#REF!</definedName>
    <definedName name="iiiiiiiiiii" localSheetId="45" hidden="1">#REF!</definedName>
    <definedName name="iiiiiiiiiii" localSheetId="46" hidden="1">#REF!</definedName>
    <definedName name="iiiiiiiiiii" localSheetId="48" hidden="1">#REF!</definedName>
    <definedName name="iiiiiiiiiii" localSheetId="52" hidden="1">#REF!</definedName>
    <definedName name="iiiiiiiiiii" localSheetId="14" hidden="1">#REF!</definedName>
    <definedName name="iiiiiiiiiii" localSheetId="56" hidden="1">#REF!</definedName>
    <definedName name="iiiiiiiiiii" localSheetId="15" hidden="1">#REF!</definedName>
    <definedName name="iiiiiiiiiii" localSheetId="66" hidden="1">#REF!</definedName>
    <definedName name="iiiiiiiiiii" hidden="1">#REF!</definedName>
    <definedName name="iiiiiiiiiiii" localSheetId="76" hidden="1">'[107]Fax a enviar'!#REF!</definedName>
    <definedName name="iiiiiiiiiiii" localSheetId="8" hidden="1">'[107]Fax a enviar'!#REF!</definedName>
    <definedName name="iiiiiiiiiiii" localSheetId="25" hidden="1">'[107]Fax a enviar'!#REF!</definedName>
    <definedName name="iiiiiiiiiiii" localSheetId="31" hidden="1">'[107]Fax a enviar'!#REF!</definedName>
    <definedName name="iiiiiiiiiiii" localSheetId="41" hidden="1">'[107]Fax a enviar'!#REF!</definedName>
    <definedName name="iiiiiiiiiiii" localSheetId="42" hidden="1">'[107]Fax a enviar'!#REF!</definedName>
    <definedName name="iiiiiiiiiiii" localSheetId="43" hidden="1">'[107]Fax a enviar'!#REF!</definedName>
    <definedName name="iiiiiiiiiiii" localSheetId="48" hidden="1">'[107]Fax a enviar'!#REF!</definedName>
    <definedName name="iiiiiiiiiiii" localSheetId="52" hidden="1">'[107]Fax a enviar'!#REF!</definedName>
    <definedName name="iiiiiiiiiiii" localSheetId="14" hidden="1">'[107]Fax a enviar'!#REF!</definedName>
    <definedName name="iiiiiiiiiiii" localSheetId="56" hidden="1">'[107]Fax a enviar'!#REF!</definedName>
    <definedName name="iiiiiiiiiiii" localSheetId="15" hidden="1">'[107]Fax a enviar'!#REF!</definedName>
    <definedName name="iiiiiiiiiiii" localSheetId="66" hidden="1">'[107]Fax a enviar'!#REF!</definedName>
    <definedName name="iiiiiiiiiiii" hidden="1">'[107]Fax a enviar'!#REF!</definedName>
    <definedName name="iiiiiiiiiiiiiiiii" localSheetId="8" hidden="1">'[107]Fax a enviar'!#REF!</definedName>
    <definedName name="iiiiiiiiiiiiiiiii" localSheetId="25" hidden="1">'[107]Fax a enviar'!#REF!</definedName>
    <definedName name="iiiiiiiiiiiiiiiii" localSheetId="31" hidden="1">'[107]Fax a enviar'!#REF!</definedName>
    <definedName name="iiiiiiiiiiiiiiiii" localSheetId="41" hidden="1">'[107]Fax a enviar'!#REF!</definedName>
    <definedName name="iiiiiiiiiiiiiiiii" localSheetId="42" hidden="1">'[107]Fax a enviar'!#REF!</definedName>
    <definedName name="iiiiiiiiiiiiiiiii" localSheetId="43" hidden="1">'[107]Fax a enviar'!#REF!</definedName>
    <definedName name="iiiiiiiiiiiiiiiii" localSheetId="48" hidden="1">'[107]Fax a enviar'!#REF!</definedName>
    <definedName name="iiiiiiiiiiiiiiiii" localSheetId="52" hidden="1">'[107]Fax a enviar'!#REF!</definedName>
    <definedName name="iiiiiiiiiiiiiiiii" localSheetId="14" hidden="1">'[107]Fax a enviar'!#REF!</definedName>
    <definedName name="iiiiiiiiiiiiiiiii" localSheetId="56" hidden="1">'[107]Fax a enviar'!#REF!</definedName>
    <definedName name="iiiiiiiiiiiiiiiii" localSheetId="15" hidden="1">'[107]Fax a enviar'!#REF!</definedName>
    <definedName name="iiiiiiiiiiiiiiiii" localSheetId="66" hidden="1">'[107]Fax a enviar'!#REF!</definedName>
    <definedName name="iiiiiiiiiiiiiiiii" hidden="1">'[107]Fax a enviar'!#REF!</definedName>
    <definedName name="iiiiiiiiiiiiiiiiiiiiiiiiii" localSheetId="76" hidden="1">#REF!</definedName>
    <definedName name="iiiiiiiiiiiiiiiiiiiiiiiiii" localSheetId="8" hidden="1">#REF!</definedName>
    <definedName name="iiiiiiiiiiiiiiiiiiiiiiiiii" localSheetId="25" hidden="1">#REF!</definedName>
    <definedName name="iiiiiiiiiiiiiiiiiiiiiiiiii" localSheetId="31" hidden="1">#REF!</definedName>
    <definedName name="iiiiiiiiiiiiiiiiiiiiiiiiii" localSheetId="32" hidden="1">#REF!</definedName>
    <definedName name="iiiiiiiiiiiiiiiiiiiiiiiiii" localSheetId="34" hidden="1">#REF!</definedName>
    <definedName name="iiiiiiiiiiiiiiiiiiiiiiiiii" localSheetId="35" hidden="1">#REF!</definedName>
    <definedName name="iiiiiiiiiiiiiiiiiiiiiiiiii" localSheetId="40" hidden="1">#REF!</definedName>
    <definedName name="iiiiiiiiiiiiiiiiiiiiiiiiii" localSheetId="41" hidden="1">#REF!</definedName>
    <definedName name="iiiiiiiiiiiiiiiiiiiiiiiiii" localSheetId="42" hidden="1">#REF!</definedName>
    <definedName name="iiiiiiiiiiiiiiiiiiiiiiiiii" localSheetId="43" hidden="1">#REF!</definedName>
    <definedName name="iiiiiiiiiiiiiiiiiiiiiiiiii" localSheetId="45" hidden="1">#REF!</definedName>
    <definedName name="iiiiiiiiiiiiiiiiiiiiiiiiii" localSheetId="46" hidden="1">#REF!</definedName>
    <definedName name="iiiiiiiiiiiiiiiiiiiiiiiiii" localSheetId="48" hidden="1">#REF!</definedName>
    <definedName name="iiiiiiiiiiiiiiiiiiiiiiiiii" localSheetId="52" hidden="1">#REF!</definedName>
    <definedName name="iiiiiiiiiiiiiiiiiiiiiiiiii" localSheetId="14" hidden="1">#REF!</definedName>
    <definedName name="iiiiiiiiiiiiiiiiiiiiiiiiii" localSheetId="56" hidden="1">#REF!</definedName>
    <definedName name="iiiiiiiiiiiiiiiiiiiiiiiiii" localSheetId="15" hidden="1">#REF!</definedName>
    <definedName name="iiiiiiiiiiiiiiiiiiiiiiiiii" localSheetId="66" hidden="1">#REF!</definedName>
    <definedName name="iiiiiiiiiiiiiiiiiiiiiiiiii" hidden="1">#REF!</definedName>
    <definedName name="iiiooo" localSheetId="76">#REF!</definedName>
    <definedName name="iiiooo" localSheetId="8">#REF!</definedName>
    <definedName name="iiiooo" localSheetId="25">#REF!</definedName>
    <definedName name="iiiooo" localSheetId="31">#REF!</definedName>
    <definedName name="iiiooo" localSheetId="32">#REF!</definedName>
    <definedName name="iiiooo" localSheetId="34">#REF!</definedName>
    <definedName name="iiiooo" localSheetId="35">#REF!</definedName>
    <definedName name="iiiooo" localSheetId="40">#REF!</definedName>
    <definedName name="iiiooo" localSheetId="41">#REF!</definedName>
    <definedName name="iiiooo" localSheetId="42">#REF!</definedName>
    <definedName name="iiiooo" localSheetId="43">#REF!</definedName>
    <definedName name="iiiooo" localSheetId="45">#REF!</definedName>
    <definedName name="iiiooo" localSheetId="46">#REF!</definedName>
    <definedName name="iiiooo" localSheetId="48">#REF!</definedName>
    <definedName name="iiiooo" localSheetId="52">#REF!</definedName>
    <definedName name="iiiooo" localSheetId="14">#REF!</definedName>
    <definedName name="iiiooo" localSheetId="56">#REF!</definedName>
    <definedName name="iiiooo" localSheetId="15">#REF!</definedName>
    <definedName name="iiiooo" localSheetId="66">#REF!</definedName>
    <definedName name="iiiooo">#REF!</definedName>
    <definedName name="IKR" localSheetId="76">#REF!</definedName>
    <definedName name="IKR" localSheetId="10">#REF!</definedName>
    <definedName name="IKR" localSheetId="25">#REF!</definedName>
    <definedName name="IKR" localSheetId="31">#REF!</definedName>
    <definedName name="IKR" localSheetId="32">#REF!</definedName>
    <definedName name="IKR" localSheetId="34">#REF!</definedName>
    <definedName name="IKR" localSheetId="35">#REF!</definedName>
    <definedName name="IKR" localSheetId="40">#REF!</definedName>
    <definedName name="IKR" localSheetId="41">#REF!</definedName>
    <definedName name="IKR" localSheetId="42">#REF!</definedName>
    <definedName name="IKR" localSheetId="43">#REF!</definedName>
    <definedName name="IKR" localSheetId="45">#REF!</definedName>
    <definedName name="IKR" localSheetId="46">#REF!</definedName>
    <definedName name="IKR" localSheetId="48">#REF!</definedName>
    <definedName name="IKR" localSheetId="52">#REF!</definedName>
    <definedName name="IKR" localSheetId="14">#REF!</definedName>
    <definedName name="IKR" localSheetId="56">#REF!</definedName>
    <definedName name="IKR" localSheetId="15">#REF!</definedName>
    <definedName name="IKR">#REF!</definedName>
    <definedName name="ilo" localSheetId="74" hidden="1">{"Riqfin97",#N/A,FALSE,"Tran";"Riqfinpro",#N/A,FALSE,"Tran"}</definedName>
    <definedName name="ilo" localSheetId="76" hidden="1">{"Riqfin97",#N/A,FALSE,"Tran";"Riqfinpro",#N/A,FALSE,"Tran"}</definedName>
    <definedName name="ilo" localSheetId="10" hidden="1">{"Riqfin97",#N/A,FALSE,"Tran";"Riqfinpro",#N/A,FALSE,"Tran"}</definedName>
    <definedName name="ilo" localSheetId="28" hidden="1">{"Riqfin97",#N/A,FALSE,"Tran";"Riqfinpro",#N/A,FALSE,"Tran"}</definedName>
    <definedName name="ilo" localSheetId="8" hidden="1">{"Riqfin97",#N/A,FALSE,"Tran";"Riqfinpro",#N/A,FALSE,"Tran"}</definedName>
    <definedName name="ilo" localSheetId="25" hidden="1">{"Riqfin97",#N/A,FALSE,"Tran";"Riqfinpro",#N/A,FALSE,"Tran"}</definedName>
    <definedName name="ilo" localSheetId="27" hidden="1">{"Riqfin97",#N/A,FALSE,"Tran";"Riqfinpro",#N/A,FALSE,"Tran"}</definedName>
    <definedName name="ilo" localSheetId="29" hidden="1">{"Riqfin97",#N/A,FALSE,"Tran";"Riqfinpro",#N/A,FALSE,"Tran"}</definedName>
    <definedName name="ilo" localSheetId="31" hidden="1">{"Riqfin97",#N/A,FALSE,"Tran";"Riqfinpro",#N/A,FALSE,"Tran"}</definedName>
    <definedName name="ilo" localSheetId="32" hidden="1">{"Riqfin97",#N/A,FALSE,"Tran";"Riqfinpro",#N/A,FALSE,"Tran"}</definedName>
    <definedName name="ilo" localSheetId="34" hidden="1">{"Riqfin97",#N/A,FALSE,"Tran";"Riqfinpro",#N/A,FALSE,"Tran"}</definedName>
    <definedName name="ilo" localSheetId="35" hidden="1">{"Riqfin97",#N/A,FALSE,"Tran";"Riqfinpro",#N/A,FALSE,"Tran"}</definedName>
    <definedName name="ilo" localSheetId="40" hidden="1">{"Riqfin97",#N/A,FALSE,"Tran";"Riqfinpro",#N/A,FALSE,"Tran"}</definedName>
    <definedName name="ilo" localSheetId="41" hidden="1">{"Riqfin97",#N/A,FALSE,"Tran";"Riqfinpro",#N/A,FALSE,"Tran"}</definedName>
    <definedName name="ilo" localSheetId="42" hidden="1">{"Riqfin97",#N/A,FALSE,"Tran";"Riqfinpro",#N/A,FALSE,"Tran"}</definedName>
    <definedName name="ilo" localSheetId="43" hidden="1">{"Riqfin97",#N/A,FALSE,"Tran";"Riqfinpro",#N/A,FALSE,"Tran"}</definedName>
    <definedName name="ilo" localSheetId="44" hidden="1">{"Riqfin97",#N/A,FALSE,"Tran";"Riqfinpro",#N/A,FALSE,"Tran"}</definedName>
    <definedName name="ilo" localSheetId="45" hidden="1">{"Riqfin97",#N/A,FALSE,"Tran";"Riqfinpro",#N/A,FALSE,"Tran"}</definedName>
    <definedName name="ilo" localSheetId="46" hidden="1">{"Riqfin97",#N/A,FALSE,"Tran";"Riqfinpro",#N/A,FALSE,"Tran"}</definedName>
    <definedName name="ilo" localSheetId="47" hidden="1">{"Riqfin97",#N/A,FALSE,"Tran";"Riqfinpro",#N/A,FALSE,"Tran"}</definedName>
    <definedName name="ilo" localSheetId="48" hidden="1">{"Riqfin97",#N/A,FALSE,"Tran";"Riqfinpro",#N/A,FALSE,"Tran"}</definedName>
    <definedName name="ilo" localSheetId="52" hidden="1">{"Riqfin97",#N/A,FALSE,"Tran";"Riqfinpro",#N/A,FALSE,"Tran"}</definedName>
    <definedName name="ilo" localSheetId="14" hidden="1">{"Riqfin97",#N/A,FALSE,"Tran";"Riqfinpro",#N/A,FALSE,"Tran"}</definedName>
    <definedName name="ilo" localSheetId="56" hidden="1">{"Riqfin97",#N/A,FALSE,"Tran";"Riqfinpro",#N/A,FALSE,"Tran"}</definedName>
    <definedName name="ilo" localSheetId="60" hidden="1">{"Riqfin97",#N/A,FALSE,"Tran";"Riqfinpro",#N/A,FALSE,"Tran"}</definedName>
    <definedName name="ilo" localSheetId="62" hidden="1">{"Riqfin97",#N/A,FALSE,"Tran";"Riqfinpro",#N/A,FALSE,"Tran"}</definedName>
    <definedName name="ilo" localSheetId="15" hidden="1">{"Riqfin97",#N/A,FALSE,"Tran";"Riqfinpro",#N/A,FALSE,"Tran"}</definedName>
    <definedName name="ilo" localSheetId="64" hidden="1">{"Riqfin97",#N/A,FALSE,"Tran";"Riqfinpro",#N/A,FALSE,"Tran"}</definedName>
    <definedName name="ilo" localSheetId="66" hidden="1">{"Riqfin97",#N/A,FALSE,"Tran";"Riqfinpro",#N/A,FALSE,"Tran"}</definedName>
    <definedName name="ilo" localSheetId="16" hidden="1">{"Riqfin97",#N/A,FALSE,"Tran";"Riqfinpro",#N/A,FALSE,"Tran"}</definedName>
    <definedName name="ilo" hidden="1">{"Riqfin97",#N/A,FALSE,"Tran";"Riqfinpro",#N/A,FALSE,"Tran"}</definedName>
    <definedName name="ilu" localSheetId="74" hidden="1">{"Riqfin97",#N/A,FALSE,"Tran";"Riqfinpro",#N/A,FALSE,"Tran"}</definedName>
    <definedName name="ilu" localSheetId="76" hidden="1">{"Riqfin97",#N/A,FALSE,"Tran";"Riqfinpro",#N/A,FALSE,"Tran"}</definedName>
    <definedName name="ilu" localSheetId="10" hidden="1">{"Riqfin97",#N/A,FALSE,"Tran";"Riqfinpro",#N/A,FALSE,"Tran"}</definedName>
    <definedName name="ilu" localSheetId="28" hidden="1">{"Riqfin97",#N/A,FALSE,"Tran";"Riqfinpro",#N/A,FALSE,"Tran"}</definedName>
    <definedName name="ilu" localSheetId="8" hidden="1">{"Riqfin97",#N/A,FALSE,"Tran";"Riqfinpro",#N/A,FALSE,"Tran"}</definedName>
    <definedName name="ilu" localSheetId="25" hidden="1">{"Riqfin97",#N/A,FALSE,"Tran";"Riqfinpro",#N/A,FALSE,"Tran"}</definedName>
    <definedName name="ilu" localSheetId="27" hidden="1">{"Riqfin97",#N/A,FALSE,"Tran";"Riqfinpro",#N/A,FALSE,"Tran"}</definedName>
    <definedName name="ilu" localSheetId="29" hidden="1">{"Riqfin97",#N/A,FALSE,"Tran";"Riqfinpro",#N/A,FALSE,"Tran"}</definedName>
    <definedName name="ilu" localSheetId="31" hidden="1">{"Riqfin97",#N/A,FALSE,"Tran";"Riqfinpro",#N/A,FALSE,"Tran"}</definedName>
    <definedName name="ilu" localSheetId="32" hidden="1">{"Riqfin97",#N/A,FALSE,"Tran";"Riqfinpro",#N/A,FALSE,"Tran"}</definedName>
    <definedName name="ilu" localSheetId="34" hidden="1">{"Riqfin97",#N/A,FALSE,"Tran";"Riqfinpro",#N/A,FALSE,"Tran"}</definedName>
    <definedName name="ilu" localSheetId="35" hidden="1">{"Riqfin97",#N/A,FALSE,"Tran";"Riqfinpro",#N/A,FALSE,"Tran"}</definedName>
    <definedName name="ilu" localSheetId="40" hidden="1">{"Riqfin97",#N/A,FALSE,"Tran";"Riqfinpro",#N/A,FALSE,"Tran"}</definedName>
    <definedName name="ilu" localSheetId="41" hidden="1">{"Riqfin97",#N/A,FALSE,"Tran";"Riqfinpro",#N/A,FALSE,"Tran"}</definedName>
    <definedName name="ilu" localSheetId="42" hidden="1">{"Riqfin97",#N/A,FALSE,"Tran";"Riqfinpro",#N/A,FALSE,"Tran"}</definedName>
    <definedName name="ilu" localSheetId="43" hidden="1">{"Riqfin97",#N/A,FALSE,"Tran";"Riqfinpro",#N/A,FALSE,"Tran"}</definedName>
    <definedName name="ilu" localSheetId="44" hidden="1">{"Riqfin97",#N/A,FALSE,"Tran";"Riqfinpro",#N/A,FALSE,"Tran"}</definedName>
    <definedName name="ilu" localSheetId="45" hidden="1">{"Riqfin97",#N/A,FALSE,"Tran";"Riqfinpro",#N/A,FALSE,"Tran"}</definedName>
    <definedName name="ilu" localSheetId="46" hidden="1">{"Riqfin97",#N/A,FALSE,"Tran";"Riqfinpro",#N/A,FALSE,"Tran"}</definedName>
    <definedName name="ilu" localSheetId="47" hidden="1">{"Riqfin97",#N/A,FALSE,"Tran";"Riqfinpro",#N/A,FALSE,"Tran"}</definedName>
    <definedName name="ilu" localSheetId="48" hidden="1">{"Riqfin97",#N/A,FALSE,"Tran";"Riqfinpro",#N/A,FALSE,"Tran"}</definedName>
    <definedName name="ilu" localSheetId="52" hidden="1">{"Riqfin97",#N/A,FALSE,"Tran";"Riqfinpro",#N/A,FALSE,"Tran"}</definedName>
    <definedName name="ilu" localSheetId="14" hidden="1">{"Riqfin97",#N/A,FALSE,"Tran";"Riqfinpro",#N/A,FALSE,"Tran"}</definedName>
    <definedName name="ilu" localSheetId="56" hidden="1">{"Riqfin97",#N/A,FALSE,"Tran";"Riqfinpro",#N/A,FALSE,"Tran"}</definedName>
    <definedName name="ilu" localSheetId="60" hidden="1">{"Riqfin97",#N/A,FALSE,"Tran";"Riqfinpro",#N/A,FALSE,"Tran"}</definedName>
    <definedName name="ilu" localSheetId="62" hidden="1">{"Riqfin97",#N/A,FALSE,"Tran";"Riqfinpro",#N/A,FALSE,"Tran"}</definedName>
    <definedName name="ilu" localSheetId="15" hidden="1">{"Riqfin97",#N/A,FALSE,"Tran";"Riqfinpro",#N/A,FALSE,"Tran"}</definedName>
    <definedName name="ilu" localSheetId="64" hidden="1">{"Riqfin97",#N/A,FALSE,"Tran";"Riqfinpro",#N/A,FALSE,"Tran"}</definedName>
    <definedName name="ilu" localSheetId="66" hidden="1">{"Riqfin97",#N/A,FALSE,"Tran";"Riqfinpro",#N/A,FALSE,"Tran"}</definedName>
    <definedName name="ilu" localSheetId="16" hidden="1">{"Riqfin97",#N/A,FALSE,"Tran";"Riqfinpro",#N/A,FALSE,"Tran"}</definedName>
    <definedName name="ilu" hidden="1">{"Riqfin97",#N/A,FALSE,"Tran";"Riqfinpro",#N/A,FALSE,"Tran"}</definedName>
    <definedName name="IM" localSheetId="8">#REF!</definedName>
    <definedName name="IM" localSheetId="25">#REF!</definedName>
    <definedName name="IM" localSheetId="31">#REF!</definedName>
    <definedName name="IM" localSheetId="32">#REF!</definedName>
    <definedName name="IM" localSheetId="34">#REF!</definedName>
    <definedName name="IM" localSheetId="35">#REF!</definedName>
    <definedName name="IM" localSheetId="47">#REF!</definedName>
    <definedName name="IM" localSheetId="14">#REF!</definedName>
    <definedName name="IM" localSheetId="15">#REF!</definedName>
    <definedName name="IM" localSheetId="66">#REF!</definedName>
    <definedName name="IM">#REF!</definedName>
    <definedName name="ima" localSheetId="8">#REF!</definedName>
    <definedName name="ima" localSheetId="35">#REF!</definedName>
    <definedName name="ima">#REF!</definedName>
    <definedName name="imaor" localSheetId="8">#REF!</definedName>
    <definedName name="imaor" localSheetId="35">#REF!</definedName>
    <definedName name="imaor">#REF!</definedName>
    <definedName name="IMF" localSheetId="76">#REF!</definedName>
    <definedName name="IMF" localSheetId="25">#REF!</definedName>
    <definedName name="IMF" localSheetId="31">#REF!</definedName>
    <definedName name="IMF" localSheetId="32">#REF!</definedName>
    <definedName name="IMF" localSheetId="34">#REF!</definedName>
    <definedName name="IMF" localSheetId="35">#REF!</definedName>
    <definedName name="IMF" localSheetId="40">#REF!</definedName>
    <definedName name="IMF" localSheetId="45">#REF!</definedName>
    <definedName name="IMF" localSheetId="46">#REF!</definedName>
    <definedName name="IMF" localSheetId="14">#REF!</definedName>
    <definedName name="IMF" localSheetId="15">#REF!</definedName>
    <definedName name="IMF" localSheetId="66">#REF!</definedName>
    <definedName name="IMF">#REF!</definedName>
    <definedName name="impacto" localSheetId="35">#REF!</definedName>
    <definedName name="impacto">#REF!</definedName>
    <definedName name="Importaciones" localSheetId="76" hidden="1">'[17]Base Original'!#REF!</definedName>
    <definedName name="Importaciones" localSheetId="25" hidden="1">'[17]Base Original'!#REF!</definedName>
    <definedName name="Importaciones" localSheetId="31" hidden="1">'[17]Base Original'!#REF!</definedName>
    <definedName name="Importaciones" localSheetId="40" hidden="1">'[17]Base Original'!#REF!</definedName>
    <definedName name="Importaciones" localSheetId="45" hidden="1">'[17]Base Original'!#REF!</definedName>
    <definedName name="Importaciones" localSheetId="46" hidden="1">'[17]Base Original'!#REF!</definedName>
    <definedName name="Importaciones" localSheetId="14" hidden="1">'[17]Base Original'!#REF!</definedName>
    <definedName name="Importaciones" localSheetId="15" hidden="1">'[17]Base Original'!#REF!</definedName>
    <definedName name="Importaciones" localSheetId="66" hidden="1">'[17]Base Original'!#REF!</definedName>
    <definedName name="Importaciones" hidden="1">'[17]Base Original'!#REF!</definedName>
    <definedName name="impresionueva" localSheetId="8">#REF!</definedName>
    <definedName name="impresionueva" localSheetId="35">#REF!</definedName>
    <definedName name="impresionueva">#REF!</definedName>
    <definedName name="Imprimir_área_IM" localSheetId="8">#REF!</definedName>
    <definedName name="Imprimir_área_IM" localSheetId="35">#REF!</definedName>
    <definedName name="Imprimir_área_IM">#REF!</definedName>
    <definedName name="ind" localSheetId="8">#REF!</definedName>
    <definedName name="ind" localSheetId="35">#REF!</definedName>
    <definedName name="ind">#REF!</definedName>
    <definedName name="INDICE" localSheetId="8">[31]Programa!#REF!</definedName>
    <definedName name="INDICE">[31]Programa!#REF!</definedName>
    <definedName name="INDICEPRODUCCIO" localSheetId="76">#REF!</definedName>
    <definedName name="INDICEPRODUCCIO" localSheetId="8">#REF!</definedName>
    <definedName name="INDICEPRODUCCIO" localSheetId="25">#REF!</definedName>
    <definedName name="INDICEPRODUCCIO" localSheetId="31">#REF!</definedName>
    <definedName name="INDICEPRODUCCIO" localSheetId="32">#REF!</definedName>
    <definedName name="INDICEPRODUCCIO" localSheetId="34">#REF!</definedName>
    <definedName name="INDICEPRODUCCIO" localSheetId="35">#REF!</definedName>
    <definedName name="INDICEPRODUCCIO" localSheetId="40">#REF!</definedName>
    <definedName name="INDICEPRODUCCIO" localSheetId="43">#REF!</definedName>
    <definedName name="INDICEPRODUCCIO" localSheetId="45">#REF!</definedName>
    <definedName name="INDICEPRODUCCIO" localSheetId="46">#REF!</definedName>
    <definedName name="INDICEPRODUCCIO" localSheetId="52">#REF!</definedName>
    <definedName name="INDICEPRODUCCIO" localSheetId="14">#REF!</definedName>
    <definedName name="INDICEPRODUCCIO" localSheetId="15">#REF!</definedName>
    <definedName name="INDICEPRODUCCIO" localSheetId="66">#REF!</definedName>
    <definedName name="INDICEPRODUCCIO">#REF!</definedName>
    <definedName name="indigo">#N/A</definedName>
    <definedName name="INE" localSheetId="8">#REF!</definedName>
    <definedName name="INE" localSheetId="35">#REF!</definedName>
    <definedName name="INE">#REF!</definedName>
    <definedName name="INECEL" localSheetId="8">#REF!</definedName>
    <definedName name="INECEL" localSheetId="35">#REF!</definedName>
    <definedName name="INECEL">#REF!</definedName>
    <definedName name="INF">[101]SUPUESTOS!A$21</definedName>
    <definedName name="INFISC1" localSheetId="8">#REF!</definedName>
    <definedName name="INFISC1" localSheetId="35">#REF!</definedName>
    <definedName name="INFISC1" localSheetId="42">#REF!</definedName>
    <definedName name="INFISC1" localSheetId="43">#REF!</definedName>
    <definedName name="INFISC1" localSheetId="44">#REF!</definedName>
    <definedName name="INFISC1">#REF!</definedName>
    <definedName name="INFISC2" localSheetId="8">#REF!</definedName>
    <definedName name="INFISC2" localSheetId="35">#REF!</definedName>
    <definedName name="INFISC2">#REF!</definedName>
    <definedName name="Inflation">[100]CPI!$A$210:$M$354</definedName>
    <definedName name="info" localSheetId="8">#REF!</definedName>
    <definedName name="info" localSheetId="35">#REF!</definedName>
    <definedName name="info" localSheetId="42">#REF!</definedName>
    <definedName name="info" localSheetId="43">#REF!</definedName>
    <definedName name="info" localSheetId="44">#REF!</definedName>
    <definedName name="info">#REF!</definedName>
    <definedName name="INFOGER" localSheetId="76">[72]BCP!#REF!</definedName>
    <definedName name="INFOGER" localSheetId="8">[72]BCP!#REF!</definedName>
    <definedName name="INFOGER" localSheetId="25">[72]BCP!#REF!</definedName>
    <definedName name="INFOGER" localSheetId="31">[72]BCP!#REF!</definedName>
    <definedName name="INFOGER" localSheetId="35">[72]BCP!#REF!</definedName>
    <definedName name="INFOGER" localSheetId="40">[72]BCP!#REF!</definedName>
    <definedName name="INFOGER" localSheetId="43">[72]BCP!#REF!</definedName>
    <definedName name="INFOGER" localSheetId="45">[72]BCP!#REF!</definedName>
    <definedName name="INFOGER" localSheetId="46">[72]BCP!#REF!</definedName>
    <definedName name="INFOGER" localSheetId="52">[72]BCP!#REF!</definedName>
    <definedName name="INFOGER" localSheetId="14">[72]BCP!#REF!</definedName>
    <definedName name="INFOGER" localSheetId="15">[72]BCP!#REF!</definedName>
    <definedName name="INFOGER" localSheetId="66">[72]BCP!#REF!</definedName>
    <definedName name="INFOGER">[72]BCP!#REF!</definedName>
    <definedName name="infonotes" localSheetId="8">#REF!</definedName>
    <definedName name="infonotes" localSheetId="35">#REF!</definedName>
    <definedName name="infonotes" localSheetId="42">#REF!</definedName>
    <definedName name="infonotes" localSheetId="43">#REF!</definedName>
    <definedName name="infonotes" localSheetId="44">#REF!</definedName>
    <definedName name="infonotes">#REF!</definedName>
    <definedName name="INGOES96" localSheetId="8">#REF!</definedName>
    <definedName name="INGOES96" localSheetId="35">#REF!</definedName>
    <definedName name="INGOES96">#REF!</definedName>
    <definedName name="INGRESOS" localSheetId="76">#REF!</definedName>
    <definedName name="INGRESOS" localSheetId="8">#REF!</definedName>
    <definedName name="INGRESOS" localSheetId="25">#REF!</definedName>
    <definedName name="INGRESOS" localSheetId="31">#REF!</definedName>
    <definedName name="INGRESOS" localSheetId="32">#REF!</definedName>
    <definedName name="INGRESOS" localSheetId="34">#REF!</definedName>
    <definedName name="INGRESOS" localSheetId="35">#REF!</definedName>
    <definedName name="INGRESOS" localSheetId="40">#REF!</definedName>
    <definedName name="INGRESOS" localSheetId="43">#REF!</definedName>
    <definedName name="INGRESOS" localSheetId="45">#REF!</definedName>
    <definedName name="INGRESOS" localSheetId="46">#REF!</definedName>
    <definedName name="INGRESOS" localSheetId="52">#REF!</definedName>
    <definedName name="INGRESOS" localSheetId="14">#REF!</definedName>
    <definedName name="INGRESOS" localSheetId="15">#REF!</definedName>
    <definedName name="INGRESOS" localSheetId="66">#REF!</definedName>
    <definedName name="INGRESOS">#REF!</definedName>
    <definedName name="INIT" localSheetId="76">#REF!</definedName>
    <definedName name="INIT" localSheetId="25">#REF!</definedName>
    <definedName name="INIT" localSheetId="31">#REF!</definedName>
    <definedName name="INIT" localSheetId="32">#REF!</definedName>
    <definedName name="INIT" localSheetId="34">#REF!</definedName>
    <definedName name="INIT" localSheetId="35">#REF!</definedName>
    <definedName name="INIT" localSheetId="40">#REF!</definedName>
    <definedName name="INIT" localSheetId="41">#REF!</definedName>
    <definedName name="INIT" localSheetId="42">#REF!</definedName>
    <definedName name="INIT" localSheetId="43">#REF!</definedName>
    <definedName name="INIT" localSheetId="45">#REF!</definedName>
    <definedName name="INIT" localSheetId="46">#REF!</definedName>
    <definedName name="INIT" localSheetId="48">#REF!</definedName>
    <definedName name="INIT" localSheetId="52">#REF!</definedName>
    <definedName name="INIT" localSheetId="14">#REF!</definedName>
    <definedName name="INIT" localSheetId="56">#REF!</definedName>
    <definedName name="INIT" localSheetId="15">#REF!</definedName>
    <definedName name="INIT" localSheetId="66">#REF!</definedName>
    <definedName name="INIT">#REF!</definedName>
    <definedName name="INMN" localSheetId="35">#REF!</definedName>
    <definedName name="INMN">#REF!</definedName>
    <definedName name="INPROJ" localSheetId="35">#REF!</definedName>
    <definedName name="INPROJ">#REF!</definedName>
    <definedName name="INPUT_2" localSheetId="76">[29]Input!#REF!</definedName>
    <definedName name="INPUT_2" localSheetId="10">[43]Input!#REF!</definedName>
    <definedName name="INPUT_2" localSheetId="25">[29]Input!#REF!</definedName>
    <definedName name="INPUT_2" localSheetId="31">[29]Input!#REF!</definedName>
    <definedName name="INPUT_2" localSheetId="40">[29]Input!#REF!</definedName>
    <definedName name="INPUT_2" localSheetId="45">[29]Input!#REF!</definedName>
    <definedName name="INPUT_2" localSheetId="46">[29]Input!#REF!</definedName>
    <definedName name="INPUT_2" localSheetId="14">[29]Input!#REF!</definedName>
    <definedName name="INPUT_2" localSheetId="15">[29]Input!#REF!</definedName>
    <definedName name="INPUT_2" localSheetId="66">[29]Input!#REF!</definedName>
    <definedName name="INPUT_2">[29]Input!#REF!</definedName>
    <definedName name="INPUT_4" localSheetId="76">[29]Input!#REF!</definedName>
    <definedName name="INPUT_4" localSheetId="10">[43]Input!#REF!</definedName>
    <definedName name="INPUT_4" localSheetId="25">[29]Input!#REF!</definedName>
    <definedName name="INPUT_4" localSheetId="31">[29]Input!#REF!</definedName>
    <definedName name="INPUT_4" localSheetId="46">[29]Input!#REF!</definedName>
    <definedName name="INPUT_4" localSheetId="14">[29]Input!#REF!</definedName>
    <definedName name="INPUT_4" localSheetId="15">[29]Input!#REF!</definedName>
    <definedName name="INPUT_4" localSheetId="66">[29]Input!#REF!</definedName>
    <definedName name="INPUT_4">[29]Input!#REF!</definedName>
    <definedName name="INPUTSB" localSheetId="8">#REF!</definedName>
    <definedName name="INPUTSB" localSheetId="35">#REF!</definedName>
    <definedName name="INPUTSB" localSheetId="42">#REF!</definedName>
    <definedName name="INPUTSB" localSheetId="43">#REF!</definedName>
    <definedName name="INPUTSB" localSheetId="44">#REF!</definedName>
    <definedName name="INPUTSB">#REF!</definedName>
    <definedName name="int" localSheetId="8">#REF!</definedName>
    <definedName name="int" localSheetId="35">#REF!</definedName>
    <definedName name="int">#REF!</definedName>
    <definedName name="Int.Crédito">'[61]Ranking Bancario'!$BF$5:$BJ$54</definedName>
    <definedName name="Int.Inv">'[61]Ranking Bancario'!$BN$5:$BR$54</definedName>
    <definedName name="INTERES" localSheetId="76">#REF!</definedName>
    <definedName name="INTERES" localSheetId="10">#REF!</definedName>
    <definedName name="INTERES" localSheetId="8">#REF!</definedName>
    <definedName name="INTERES" localSheetId="25">#REF!</definedName>
    <definedName name="INTERES" localSheetId="31">#REF!</definedName>
    <definedName name="INTERES" localSheetId="32">#REF!</definedName>
    <definedName name="INTERES" localSheetId="34">#REF!</definedName>
    <definedName name="INTERES" localSheetId="35">#REF!</definedName>
    <definedName name="INTERES" localSheetId="40">#REF!</definedName>
    <definedName name="INTERES" localSheetId="41">#REF!</definedName>
    <definedName name="INTERES" localSheetId="42">#REF!</definedName>
    <definedName name="INTERES" localSheetId="43">#REF!</definedName>
    <definedName name="INTERES" localSheetId="45">#REF!</definedName>
    <definedName name="INTERES" localSheetId="46">#REF!</definedName>
    <definedName name="INTERES" localSheetId="48">#REF!</definedName>
    <definedName name="INTERES" localSheetId="52">#REF!</definedName>
    <definedName name="INTERES" localSheetId="14">#REF!</definedName>
    <definedName name="INTERES" localSheetId="56">#REF!</definedName>
    <definedName name="INTERES" localSheetId="15">#REF!</definedName>
    <definedName name="INTERES" localSheetId="66">#REF!</definedName>
    <definedName name="INTERES">#REF!</definedName>
    <definedName name="INTEREST" localSheetId="76">#REF!</definedName>
    <definedName name="INTEREST" localSheetId="8">#REF!</definedName>
    <definedName name="INTEREST" localSheetId="25">#REF!</definedName>
    <definedName name="INTEREST" localSheetId="31">#REF!</definedName>
    <definedName name="INTEREST" localSheetId="32">#REF!</definedName>
    <definedName name="INTEREST" localSheetId="34">#REF!</definedName>
    <definedName name="INTEREST" localSheetId="35">#REF!</definedName>
    <definedName name="INTEREST" localSheetId="40">#REF!</definedName>
    <definedName name="INTEREST" localSheetId="41">#REF!</definedName>
    <definedName name="INTEREST" localSheetId="42">#REF!</definedName>
    <definedName name="INTEREST" localSheetId="43">#REF!</definedName>
    <definedName name="INTEREST" localSheetId="45">#REF!</definedName>
    <definedName name="INTEREST" localSheetId="46">#REF!</definedName>
    <definedName name="INTEREST" localSheetId="48">#REF!</definedName>
    <definedName name="INTEREST" localSheetId="52">#REF!</definedName>
    <definedName name="INTEREST" localSheetId="14">#REF!</definedName>
    <definedName name="INTEREST" localSheetId="56">#REF!</definedName>
    <definedName name="INTEREST" localSheetId="15">#REF!</definedName>
    <definedName name="INTEREST" localSheetId="66">#REF!</definedName>
    <definedName name="INTEREST">#REF!</definedName>
    <definedName name="Interest_IDA">[120]NPV!$B$27</definedName>
    <definedName name="Interest_IDA1" localSheetId="8">#REF!</definedName>
    <definedName name="Interest_IDA1" localSheetId="35">#REF!</definedName>
    <definedName name="Interest_IDA1" localSheetId="42">#REF!</definedName>
    <definedName name="Interest_IDA1" localSheetId="43">#REF!</definedName>
    <definedName name="Interest_IDA1" localSheetId="44">#REF!</definedName>
    <definedName name="Interest_IDA1">#REF!</definedName>
    <definedName name="Interest_NC" localSheetId="10">#REF!</definedName>
    <definedName name="Interest_NC" localSheetId="8">[120]NPV!#REF!</definedName>
    <definedName name="Interest_NC" localSheetId="25">[120]NPV!#REF!</definedName>
    <definedName name="Interest_NC" localSheetId="31">[120]NPV!#REF!</definedName>
    <definedName name="Interest_NC" localSheetId="35">[120]NPV!#REF!</definedName>
    <definedName name="Interest_NC" localSheetId="47">[120]NPV!#REF!</definedName>
    <definedName name="Interest_NC" localSheetId="14">[120]NPV!#REF!</definedName>
    <definedName name="Interest_NC" localSheetId="15">[120]NPV!#REF!</definedName>
    <definedName name="Interest_NC" localSheetId="66">[120]NPV!#REF!</definedName>
    <definedName name="Interest_NC">[120]NPV!#REF!</definedName>
    <definedName name="InterestRate" localSheetId="76">#REF!</definedName>
    <definedName name="InterestRate" localSheetId="10">#REF!</definedName>
    <definedName name="InterestRate" localSheetId="8">#REF!</definedName>
    <definedName name="InterestRate" localSheetId="25">#REF!</definedName>
    <definedName name="InterestRate" localSheetId="31">#REF!</definedName>
    <definedName name="InterestRate" localSheetId="32">#REF!</definedName>
    <definedName name="InterestRate" localSheetId="34">#REF!</definedName>
    <definedName name="InterestRate" localSheetId="35">#REF!</definedName>
    <definedName name="InterestRate" localSheetId="40">#REF!</definedName>
    <definedName name="InterestRate" localSheetId="43">#REF!</definedName>
    <definedName name="InterestRate" localSheetId="45">#REF!</definedName>
    <definedName name="InterestRate" localSheetId="46">#REF!</definedName>
    <definedName name="InterestRate" localSheetId="52">#REF!</definedName>
    <definedName name="InterestRate" localSheetId="14">#REF!</definedName>
    <definedName name="InterestRate" localSheetId="15">#REF!</definedName>
    <definedName name="InterestRate" localSheetId="66">#REF!</definedName>
    <definedName name="InterestRate">#REF!</definedName>
    <definedName name="inthalf">[147]Sheet4!$C$58:$G$112</definedName>
    <definedName name="INTR_NEW">[71]Debt!#REF!</definedName>
    <definedName name="INTR_OLD">[71]Debt!#REF!</definedName>
    <definedName name="INTR_RAT">[71]Debt!#REF!</definedName>
    <definedName name="INTR_TOT">[71]Debt!#REF!</definedName>
    <definedName name="IPC" localSheetId="76">[148]ipc!#REF!</definedName>
    <definedName name="ipc" localSheetId="10">#REF!</definedName>
    <definedName name="IPC" localSheetId="8">[148]ipc!#REF!</definedName>
    <definedName name="IPC" localSheetId="25">[148]ipc!#REF!</definedName>
    <definedName name="IPC" localSheetId="31">[148]ipc!#REF!</definedName>
    <definedName name="IPC" localSheetId="40">[148]ipc!#REF!</definedName>
    <definedName name="IPC" localSheetId="43">[148]ipc!#REF!</definedName>
    <definedName name="IPC" localSheetId="45">[148]ipc!#REF!</definedName>
    <definedName name="IPC" localSheetId="46">[148]ipc!#REF!</definedName>
    <definedName name="IPC" localSheetId="52">[148]ipc!#REF!</definedName>
    <definedName name="IPC" localSheetId="14">[148]ipc!#REF!</definedName>
    <definedName name="IPC" localSheetId="15">[148]ipc!#REF!</definedName>
    <definedName name="IPC" localSheetId="66">[148]ipc!#REF!</definedName>
    <definedName name="IPC">[148]ipc!#REF!</definedName>
    <definedName name="ipc98j" localSheetId="8">[31]Programa!#REF!</definedName>
    <definedName name="ipc98j">[31]Programa!#REF!</definedName>
    <definedName name="ipc98s" localSheetId="8">#REF!</definedName>
    <definedName name="ipc98s" localSheetId="35">#REF!</definedName>
    <definedName name="ipc98s">#REF!</definedName>
    <definedName name="IQ_ADDIN" hidden="1">"AUTO"</definedName>
    <definedName name="IQ_CH" hidden="1">110000</definedName>
    <definedName name="IQ_CQ" hidden="1">5000</definedName>
    <definedName name="IQ_CY" hidden="1">10000</definedName>
    <definedName name="IQ_FH" hidden="1">100000</definedName>
    <definedName name="IQ_FQ" hidden="1">500</definedName>
    <definedName name="IQ_FWD_CY" hidden="1">10001</definedName>
    <definedName name="IQ_FWD_CY1" hidden="1">10002</definedName>
    <definedName name="IQ_FWD_CY2" hidden="1">10003</definedName>
    <definedName name="IQ_FWD_FY" hidden="1">1001</definedName>
    <definedName name="IQ_FWD_FY1" hidden="1">1002</definedName>
    <definedName name="IQ_FWD_FY2" hidden="1">1003</definedName>
    <definedName name="IQ_FWD_Q" hidden="1">501</definedName>
    <definedName name="IQ_FWD_Q1" hidden="1">502</definedName>
    <definedName name="IQ_FWD_Q2" hidden="1">503</definedName>
    <definedName name="IQ_FY" hidden="1">1000</definedName>
    <definedName name="IQ_LATESTK" hidden="1">1000</definedName>
    <definedName name="IQ_LATESTQ" hidden="1">500</definedName>
    <definedName name="IQ_LTM" hidden="1">2000</definedName>
    <definedName name="IQ_MONTH" hidden="1">15000</definedName>
    <definedName name="IQ_NAMES_REVISION_DATE_" hidden="1">39926.455</definedName>
    <definedName name="IQ_NTM" hidden="1">6000</definedName>
    <definedName name="IQ_TODAY" hidden="1">0</definedName>
    <definedName name="IQ_WEEK" hidden="1">50000</definedName>
    <definedName name="IQ_YTD" hidden="1">3000</definedName>
    <definedName name="Ireland_wt">'[80]OECD wgt'!$B$22</definedName>
    <definedName name="IRLS" localSheetId="76">#REF!</definedName>
    <definedName name="IRLS" localSheetId="10">#REF!</definedName>
    <definedName name="IRLS" localSheetId="8">#REF!</definedName>
    <definedName name="IRLS" localSheetId="25">#REF!</definedName>
    <definedName name="IRLS" localSheetId="31">#REF!</definedName>
    <definedName name="IRLS" localSheetId="32">#REF!</definedName>
    <definedName name="IRLS" localSheetId="34">#REF!</definedName>
    <definedName name="IRLS" localSheetId="35">#REF!</definedName>
    <definedName name="IRLS" localSheetId="40">#REF!</definedName>
    <definedName name="IRLS" localSheetId="41">#REF!</definedName>
    <definedName name="IRLS" localSheetId="42">#REF!</definedName>
    <definedName name="IRLS" localSheetId="43">#REF!</definedName>
    <definedName name="IRLS" localSheetId="45">#REF!</definedName>
    <definedName name="IRLS" localSheetId="46">#REF!</definedName>
    <definedName name="IRLS" localSheetId="48">#REF!</definedName>
    <definedName name="IRLS" localSheetId="52">#REF!</definedName>
    <definedName name="IRLS" localSheetId="14">#REF!</definedName>
    <definedName name="IRLS" localSheetId="56">#REF!</definedName>
    <definedName name="IRLS" localSheetId="15">#REF!</definedName>
    <definedName name="IRLS" localSheetId="66">#REF!</definedName>
    <definedName name="IRLS">#REF!</definedName>
    <definedName name="IRLS1" localSheetId="76">#REF!</definedName>
    <definedName name="IRLS1" localSheetId="10">#REF!</definedName>
    <definedName name="IRLS1" localSheetId="25">#REF!</definedName>
    <definedName name="IRLS1" localSheetId="31">#REF!</definedName>
    <definedName name="IRLS1" localSheetId="32">#REF!</definedName>
    <definedName name="IRLS1" localSheetId="34">#REF!</definedName>
    <definedName name="IRLS1" localSheetId="35">#REF!</definedName>
    <definedName name="IRLS1" localSheetId="40">#REF!</definedName>
    <definedName name="IRLS1" localSheetId="41">#REF!</definedName>
    <definedName name="IRLS1" localSheetId="42">#REF!</definedName>
    <definedName name="IRLS1" localSheetId="43">#REF!</definedName>
    <definedName name="IRLS1" localSheetId="45">#REF!</definedName>
    <definedName name="IRLS1" localSheetId="46">#REF!</definedName>
    <definedName name="IRLS1" localSheetId="48">#REF!</definedName>
    <definedName name="IRLS1" localSheetId="52">#REF!</definedName>
    <definedName name="IRLS1" localSheetId="14">#REF!</definedName>
    <definedName name="IRLS1" localSheetId="56">#REF!</definedName>
    <definedName name="IRLS1" localSheetId="15">#REF!</definedName>
    <definedName name="IRLS1" localSheetId="66">#REF!</definedName>
    <definedName name="IRLS1">#REF!</definedName>
    <definedName name="IRP" localSheetId="76">#REF!</definedName>
    <definedName name="IRP" localSheetId="10">#REF!</definedName>
    <definedName name="IRP" localSheetId="25">#REF!</definedName>
    <definedName name="IRP" localSheetId="31">#REF!</definedName>
    <definedName name="IRP" localSheetId="32">#REF!</definedName>
    <definedName name="IRP" localSheetId="34">#REF!</definedName>
    <definedName name="IRP" localSheetId="35">#REF!</definedName>
    <definedName name="IRP" localSheetId="40">#REF!</definedName>
    <definedName name="IRP" localSheetId="41">#REF!</definedName>
    <definedName name="IRP" localSheetId="42">#REF!</definedName>
    <definedName name="IRP" localSheetId="43">#REF!</definedName>
    <definedName name="IRP" localSheetId="45">#REF!</definedName>
    <definedName name="IRP" localSheetId="46">#REF!</definedName>
    <definedName name="IRP" localSheetId="48">#REF!</definedName>
    <definedName name="IRP" localSheetId="52">#REF!</definedName>
    <definedName name="IRP" localSheetId="14">#REF!</definedName>
    <definedName name="IRP" localSheetId="56">#REF!</definedName>
    <definedName name="IRP" localSheetId="15">#REF!</definedName>
    <definedName name="IRP">#REF!</definedName>
    <definedName name="ISD" localSheetId="35">#REF!</definedName>
    <definedName name="ISD">#REF!</definedName>
    <definedName name="IsDB">[64]CIRRs!$C$68</definedName>
    <definedName name="ishocked" localSheetId="8">#REF!</definedName>
    <definedName name="ishocked" localSheetId="35">#REF!</definedName>
    <definedName name="ishocked" localSheetId="42">#REF!</definedName>
    <definedName name="ishocked" localSheetId="43">#REF!</definedName>
    <definedName name="ishocked" localSheetId="44">#REF!</definedName>
    <definedName name="ishocked">#REF!</definedName>
    <definedName name="ishocked2" localSheetId="8">#REF!</definedName>
    <definedName name="ishocked2" localSheetId="35">#REF!</definedName>
    <definedName name="ishocked2">#REF!</definedName>
    <definedName name="ISSS96" localSheetId="8">#REF!</definedName>
    <definedName name="ISSS96" localSheetId="35">#REF!</definedName>
    <definedName name="ISSS96">#REF!</definedName>
    <definedName name="ISTA96" localSheetId="35">#REF!</definedName>
    <definedName name="ISTA96">#REF!</definedName>
    <definedName name="istd" localSheetId="35">#REF!</definedName>
    <definedName name="istd">#REF!</definedName>
    <definedName name="Italy_wt">'[80]OECD wgt'!$B$8</definedName>
    <definedName name="ITL" localSheetId="8">#REF!</definedName>
    <definedName name="ITL" localSheetId="35">#REF!</definedName>
    <definedName name="ITL" localSheetId="42">#REF!</definedName>
    <definedName name="ITL" localSheetId="43">#REF!</definedName>
    <definedName name="ITL" localSheetId="44">#REF!</definedName>
    <definedName name="ITL">#REF!</definedName>
    <definedName name="iuf.kugj">#N/A</definedName>
    <definedName name="iyiyiy" localSheetId="76" hidden="1">#REF!</definedName>
    <definedName name="iyiyiy" localSheetId="8" hidden="1">#REF!</definedName>
    <definedName name="iyiyiy" localSheetId="25" hidden="1">#REF!</definedName>
    <definedName name="iyiyiy" localSheetId="31" hidden="1">#REF!</definedName>
    <definedName name="iyiyiy" localSheetId="32" hidden="1">#REF!</definedName>
    <definedName name="iyiyiy" localSheetId="34" hidden="1">#REF!</definedName>
    <definedName name="iyiyiy" localSheetId="35" hidden="1">#REF!</definedName>
    <definedName name="iyiyiy" localSheetId="40" hidden="1">#REF!</definedName>
    <definedName name="iyiyiy" localSheetId="41" hidden="1">#REF!</definedName>
    <definedName name="iyiyiy" localSheetId="42" hidden="1">#REF!</definedName>
    <definedName name="iyiyiy" localSheetId="43" hidden="1">#REF!</definedName>
    <definedName name="iyiyiy" localSheetId="45" hidden="1">#REF!</definedName>
    <definedName name="iyiyiy" localSheetId="46" hidden="1">#REF!</definedName>
    <definedName name="iyiyiy" localSheetId="48" hidden="1">#REF!</definedName>
    <definedName name="iyiyiy" localSheetId="52" hidden="1">#REF!</definedName>
    <definedName name="iyiyiy" localSheetId="14" hidden="1">#REF!</definedName>
    <definedName name="iyiyiy" localSheetId="56" hidden="1">#REF!</definedName>
    <definedName name="iyiyiy" localSheetId="15" hidden="1">#REF!</definedName>
    <definedName name="iyiyiy" localSheetId="66" hidden="1">#REF!</definedName>
    <definedName name="iyiyiy" hidden="1">#REF!</definedName>
    <definedName name="JA" localSheetId="76">#REF!</definedName>
    <definedName name="JA" localSheetId="10">'[149]BOP 10C'!#REF!</definedName>
    <definedName name="JA" localSheetId="8">#REF!</definedName>
    <definedName name="JA" localSheetId="25">#REF!</definedName>
    <definedName name="JA" localSheetId="31">#REF!</definedName>
    <definedName name="JA" localSheetId="32">#REF!</definedName>
    <definedName name="JA" localSheetId="34">#REF!</definedName>
    <definedName name="JA" localSheetId="35">#REF!</definedName>
    <definedName name="JA" localSheetId="40">#REF!</definedName>
    <definedName name="JA" localSheetId="41">#REF!</definedName>
    <definedName name="JA" localSheetId="42">#REF!</definedName>
    <definedName name="JA" localSheetId="43">#REF!</definedName>
    <definedName name="JA" localSheetId="44">#REF!</definedName>
    <definedName name="JA" localSheetId="45">#REF!</definedName>
    <definedName name="JA" localSheetId="46">#REF!</definedName>
    <definedName name="JA" localSheetId="47">#REF!</definedName>
    <definedName name="JA" localSheetId="48">#REF!</definedName>
    <definedName name="JA" localSheetId="52">#REF!</definedName>
    <definedName name="JA" localSheetId="14">#REF!</definedName>
    <definedName name="JA" localSheetId="56">#REF!</definedName>
    <definedName name="JA" localSheetId="15">#REF!</definedName>
    <definedName name="JA" localSheetId="66">#REF!</definedName>
    <definedName name="JA">#REF!</definedName>
    <definedName name="jagu4" localSheetId="76">#REF!</definedName>
    <definedName name="jagu4" localSheetId="8">#REF!</definedName>
    <definedName name="jagu4" localSheetId="25">#REF!</definedName>
    <definedName name="jagu4" localSheetId="31">#REF!</definedName>
    <definedName name="jagu4" localSheetId="32">#REF!</definedName>
    <definedName name="jagu4" localSheetId="34">#REF!</definedName>
    <definedName name="jagu4" localSheetId="35">#REF!</definedName>
    <definedName name="jagu4" localSheetId="40">#REF!</definedName>
    <definedName name="jagu4" localSheetId="41">#REF!</definedName>
    <definedName name="jagu4" localSheetId="42">#REF!</definedName>
    <definedName name="jagu4" localSheetId="43">#REF!</definedName>
    <definedName name="jagu4" localSheetId="45">#REF!</definedName>
    <definedName name="jagu4" localSheetId="46">#REF!</definedName>
    <definedName name="jagu4" localSheetId="48">#REF!</definedName>
    <definedName name="jagu4" localSheetId="52">#REF!</definedName>
    <definedName name="jagu4" localSheetId="14">#REF!</definedName>
    <definedName name="jagu4" localSheetId="56">#REF!</definedName>
    <definedName name="jagu4" localSheetId="15">#REF!</definedName>
    <definedName name="jagu4">#REF!</definedName>
    <definedName name="JAPCRUDE87" localSheetId="76">#REF!</definedName>
    <definedName name="JAPCRUDE87" localSheetId="8">#REF!</definedName>
    <definedName name="JAPCRUDE87" localSheetId="25">#REF!</definedName>
    <definedName name="JAPCRUDE87" localSheetId="31">#REF!</definedName>
    <definedName name="JAPCRUDE87" localSheetId="32">#REF!</definedName>
    <definedName name="JAPCRUDE87" localSheetId="34">#REF!</definedName>
    <definedName name="JAPCRUDE87" localSheetId="35">#REF!</definedName>
    <definedName name="JAPCRUDE87" localSheetId="40">#REF!</definedName>
    <definedName name="JAPCRUDE87" localSheetId="41">#REF!</definedName>
    <definedName name="JAPCRUDE87" localSheetId="42">#REF!</definedName>
    <definedName name="JAPCRUDE87" localSheetId="43">#REF!</definedName>
    <definedName name="JAPCRUDE87" localSheetId="45">#REF!</definedName>
    <definedName name="JAPCRUDE87" localSheetId="46">#REF!</definedName>
    <definedName name="JAPCRUDE87" localSheetId="48">#REF!</definedName>
    <definedName name="JAPCRUDE87" localSheetId="52">#REF!</definedName>
    <definedName name="JAPCRUDE87" localSheetId="14">#REF!</definedName>
    <definedName name="JAPCRUDE87" localSheetId="56">#REF!</definedName>
    <definedName name="JAPCRUDE87" localSheetId="15">#REF!</definedName>
    <definedName name="JAPCRUDE87">#REF!</definedName>
    <definedName name="JAPCRUDE88" localSheetId="76">#REF!</definedName>
    <definedName name="JAPCRUDE88" localSheetId="25">#REF!</definedName>
    <definedName name="JAPCRUDE88" localSheetId="31">#REF!</definedName>
    <definedName name="JAPCRUDE88" localSheetId="32">#REF!</definedName>
    <definedName name="JAPCRUDE88" localSheetId="34">#REF!</definedName>
    <definedName name="JAPCRUDE88" localSheetId="35">#REF!</definedName>
    <definedName name="JAPCRUDE88" localSheetId="40">#REF!</definedName>
    <definedName name="JAPCRUDE88" localSheetId="41">#REF!</definedName>
    <definedName name="JAPCRUDE88" localSheetId="42">#REF!</definedName>
    <definedName name="JAPCRUDE88" localSheetId="43">#REF!</definedName>
    <definedName name="JAPCRUDE88" localSheetId="45">#REF!</definedName>
    <definedName name="JAPCRUDE88" localSheetId="46">#REF!</definedName>
    <definedName name="JAPCRUDE88" localSheetId="48">#REF!</definedName>
    <definedName name="JAPCRUDE88" localSheetId="52">#REF!</definedName>
    <definedName name="JAPCRUDE88" localSheetId="14">#REF!</definedName>
    <definedName name="JAPCRUDE88" localSheetId="56">#REF!</definedName>
    <definedName name="JAPCRUDE88" localSheetId="15">#REF!</definedName>
    <definedName name="JAPCRUDE88">#REF!</definedName>
    <definedName name="JAPPROD87" localSheetId="76">#REF!</definedName>
    <definedName name="JAPPROD87" localSheetId="25">#REF!</definedName>
    <definedName name="JAPPROD87" localSheetId="31">#REF!</definedName>
    <definedName name="JAPPROD87" localSheetId="32">#REF!</definedName>
    <definedName name="JAPPROD87" localSheetId="34">#REF!</definedName>
    <definedName name="JAPPROD87" localSheetId="35">#REF!</definedName>
    <definedName name="JAPPROD87" localSheetId="40">#REF!</definedName>
    <definedName name="JAPPROD87" localSheetId="41">#REF!</definedName>
    <definedName name="JAPPROD87" localSheetId="42">#REF!</definedName>
    <definedName name="JAPPROD87" localSheetId="43">#REF!</definedName>
    <definedName name="JAPPROD87" localSheetId="45">#REF!</definedName>
    <definedName name="JAPPROD87" localSheetId="46">#REF!</definedName>
    <definedName name="JAPPROD87" localSheetId="48">#REF!</definedName>
    <definedName name="JAPPROD87" localSheetId="52">#REF!</definedName>
    <definedName name="JAPPROD87" localSheetId="14">#REF!</definedName>
    <definedName name="JAPPROD87" localSheetId="56">#REF!</definedName>
    <definedName name="JAPPROD87" localSheetId="15">#REF!</definedName>
    <definedName name="JAPPROD87">#REF!</definedName>
    <definedName name="JAPPROD88" localSheetId="76">#REF!</definedName>
    <definedName name="JAPPROD88" localSheetId="25">#REF!</definedName>
    <definedName name="JAPPROD88" localSheetId="31">#REF!</definedName>
    <definedName name="JAPPROD88" localSheetId="32">#REF!</definedName>
    <definedName name="JAPPROD88" localSheetId="34">#REF!</definedName>
    <definedName name="JAPPROD88" localSheetId="35">#REF!</definedName>
    <definedName name="JAPPROD88" localSheetId="40">#REF!</definedName>
    <definedName name="JAPPROD88" localSheetId="41">#REF!</definedName>
    <definedName name="JAPPROD88" localSheetId="42">#REF!</definedName>
    <definedName name="JAPPROD88" localSheetId="43">#REF!</definedName>
    <definedName name="JAPPROD88" localSheetId="45">#REF!</definedName>
    <definedName name="JAPPROD88" localSheetId="46">#REF!</definedName>
    <definedName name="JAPPROD88" localSheetId="48">#REF!</definedName>
    <definedName name="JAPPROD88" localSheetId="52">#REF!</definedName>
    <definedName name="JAPPROD88" localSheetId="14">#REF!</definedName>
    <definedName name="JAPPROD88" localSheetId="56">#REF!</definedName>
    <definedName name="JAPPROD88" localSheetId="15">#REF!</definedName>
    <definedName name="JAPPROD88">#REF!</definedName>
    <definedName name="JAPTOT87" localSheetId="76">#REF!</definedName>
    <definedName name="JAPTOT87" localSheetId="25">#REF!</definedName>
    <definedName name="JAPTOT87" localSheetId="31">#REF!</definedName>
    <definedName name="JAPTOT87" localSheetId="32">#REF!</definedName>
    <definedName name="JAPTOT87" localSheetId="34">#REF!</definedName>
    <definedName name="JAPTOT87" localSheetId="35">#REF!</definedName>
    <definedName name="JAPTOT87" localSheetId="40">#REF!</definedName>
    <definedName name="JAPTOT87" localSheetId="41">#REF!</definedName>
    <definedName name="JAPTOT87" localSheetId="42">#REF!</definedName>
    <definedName name="JAPTOT87" localSheetId="43">#REF!</definedName>
    <definedName name="JAPTOT87" localSheetId="45">#REF!</definedName>
    <definedName name="JAPTOT87" localSheetId="46">#REF!</definedName>
    <definedName name="JAPTOT87" localSheetId="48">#REF!</definedName>
    <definedName name="JAPTOT87" localSheetId="52">#REF!</definedName>
    <definedName name="JAPTOT87" localSheetId="14">#REF!</definedName>
    <definedName name="JAPTOT87" localSheetId="56">#REF!</definedName>
    <definedName name="JAPTOT87" localSheetId="15">#REF!</definedName>
    <definedName name="JAPTOT87">#REF!</definedName>
    <definedName name="JAPTOT88" localSheetId="76">#REF!</definedName>
    <definedName name="JAPTOT88" localSheetId="25">#REF!</definedName>
    <definedName name="JAPTOT88" localSheetId="31">#REF!</definedName>
    <definedName name="JAPTOT88" localSheetId="32">#REF!</definedName>
    <definedName name="JAPTOT88" localSheetId="34">#REF!</definedName>
    <definedName name="JAPTOT88" localSheetId="35">#REF!</definedName>
    <definedName name="JAPTOT88" localSheetId="40">#REF!</definedName>
    <definedName name="JAPTOT88" localSheetId="41">#REF!</definedName>
    <definedName name="JAPTOT88" localSheetId="42">#REF!</definedName>
    <definedName name="JAPTOT88" localSheetId="43">#REF!</definedName>
    <definedName name="JAPTOT88" localSheetId="45">#REF!</definedName>
    <definedName name="JAPTOT88" localSheetId="46">#REF!</definedName>
    <definedName name="JAPTOT88" localSheetId="48">#REF!</definedName>
    <definedName name="JAPTOT88" localSheetId="52">#REF!</definedName>
    <definedName name="JAPTOT88" localSheetId="14">#REF!</definedName>
    <definedName name="JAPTOT88" localSheetId="56">#REF!</definedName>
    <definedName name="JAPTOT88" localSheetId="15">#REF!</definedName>
    <definedName name="JAPTOT88">#REF!</definedName>
    <definedName name="JHAN1" localSheetId="35">#REF!</definedName>
    <definedName name="JHAN1">#REF!</definedName>
    <definedName name="JHAN2" localSheetId="35">#REF!</definedName>
    <definedName name="JHAN2">#REF!</definedName>
    <definedName name="JHAN3" localSheetId="35">#REF!</definedName>
    <definedName name="JHAN3">#REF!</definedName>
    <definedName name="JHAN4" localSheetId="35">#REF!</definedName>
    <definedName name="JHAN4">#REF!</definedName>
    <definedName name="Jin">'[47]Proposed arrangements'!#REF!</definedName>
    <definedName name="JJ" localSheetId="76">#REF!</definedName>
    <definedName name="jj" localSheetId="10" hidden="1">{"Riqfin97",#N/A,FALSE,"Tran";"Riqfinpro",#N/A,FALSE,"Tran"}</definedName>
    <definedName name="JJ" localSheetId="25">#REF!</definedName>
    <definedName name="JJ" localSheetId="31">#REF!</definedName>
    <definedName name="JJ" localSheetId="32">#REF!</definedName>
    <definedName name="JJ" localSheetId="34">#REF!</definedName>
    <definedName name="JJ" localSheetId="35">#REF!</definedName>
    <definedName name="JJ" localSheetId="40">#REF!</definedName>
    <definedName name="JJ" localSheetId="41">#REF!</definedName>
    <definedName name="JJ" localSheetId="42">#REF!</definedName>
    <definedName name="JJ" localSheetId="43">#REF!</definedName>
    <definedName name="JJ" localSheetId="45">#REF!</definedName>
    <definedName name="JJ" localSheetId="46">#REF!</definedName>
    <definedName name="JJ" localSheetId="47">#REF!</definedName>
    <definedName name="JJ" localSheetId="48">#REF!</definedName>
    <definedName name="JJ" localSheetId="52">#REF!</definedName>
    <definedName name="JJ" localSheetId="14">#REF!</definedName>
    <definedName name="JJ" localSheetId="56">#REF!</definedName>
    <definedName name="JJ" localSheetId="15">#REF!</definedName>
    <definedName name="JJ">#REF!</definedName>
    <definedName name="jjj" localSheetId="76" hidden="1">'[76]Fax a enviar'!#REF!</definedName>
    <definedName name="jjj" localSheetId="10" hidden="1">{"Riqfin97",#N/A,FALSE,"Tran";"Riqfinpro",#N/A,FALSE,"Tran"}</definedName>
    <definedName name="jjj" localSheetId="25" hidden="1">'[76]Fax a enviar'!#REF!</definedName>
    <definedName name="jjj" localSheetId="31" hidden="1">'[76]Fax a enviar'!#REF!</definedName>
    <definedName name="jjj" localSheetId="41" hidden="1">'[77]Fax a enviar'!#REF!</definedName>
    <definedName name="jjj" localSheetId="42" hidden="1">'[77]Fax a enviar'!#REF!</definedName>
    <definedName name="jjj" localSheetId="43" hidden="1">'[77]Fax a enviar'!#REF!</definedName>
    <definedName name="jjj" localSheetId="46" hidden="1">'[76]Fax a enviar'!#REF!</definedName>
    <definedName name="jjj" localSheetId="47" hidden="1">'[76]Fax a enviar'!#REF!</definedName>
    <definedName name="jjj" localSheetId="48" hidden="1">'[77]Fax a enviar'!#REF!</definedName>
    <definedName name="jjj" localSheetId="52" hidden="1">'[77]Fax a enviar'!#REF!</definedName>
    <definedName name="jjj" localSheetId="14" hidden="1">'[76]Fax a enviar'!#REF!</definedName>
    <definedName name="jjj" localSheetId="56" hidden="1">'[77]Fax a enviar'!#REF!</definedName>
    <definedName name="jjj" localSheetId="15" hidden="1">'[76]Fax a enviar'!#REF!</definedName>
    <definedName name="jjj" localSheetId="66" hidden="1">'[76]Fax a enviar'!#REF!</definedName>
    <definedName name="jjj" hidden="1">'[76]Fax a enviar'!#REF!</definedName>
    <definedName name="jjjj" localSheetId="74" hidden="1">{"Tab1",#N/A,FALSE,"P";"Tab2",#N/A,FALSE,"P"}</definedName>
    <definedName name="jjjj" localSheetId="76" hidden="1">{"Tab1",#N/A,FALSE,"P";"Tab2",#N/A,FALSE,"P"}</definedName>
    <definedName name="jjjj" localSheetId="10" hidden="1">{"Tab1",#N/A,FALSE,"P";"Tab2",#N/A,FALSE,"P"}</definedName>
    <definedName name="jjjj" localSheetId="28" hidden="1">{"Tab1",#N/A,FALSE,"P";"Tab2",#N/A,FALSE,"P"}</definedName>
    <definedName name="jjjj" localSheetId="8" hidden="1">{"Tab1",#N/A,FALSE,"P";"Tab2",#N/A,FALSE,"P"}</definedName>
    <definedName name="jjjj" localSheetId="25" hidden="1">{"Tab1",#N/A,FALSE,"P";"Tab2",#N/A,FALSE,"P"}</definedName>
    <definedName name="jjjj" localSheetId="27" hidden="1">{"Tab1",#N/A,FALSE,"P";"Tab2",#N/A,FALSE,"P"}</definedName>
    <definedName name="jjjj" localSheetId="29" hidden="1">{"Tab1",#N/A,FALSE,"P";"Tab2",#N/A,FALSE,"P"}</definedName>
    <definedName name="jjjj" localSheetId="31" hidden="1">{"Tab1",#N/A,FALSE,"P";"Tab2",#N/A,FALSE,"P"}</definedName>
    <definedName name="jjjj" localSheetId="32" hidden="1">{"Tab1",#N/A,FALSE,"P";"Tab2",#N/A,FALSE,"P"}</definedName>
    <definedName name="jjjj" localSheetId="34" hidden="1">{"Tab1",#N/A,FALSE,"P";"Tab2",#N/A,FALSE,"P"}</definedName>
    <definedName name="jjjj" localSheetId="35" hidden="1">{"Tab1",#N/A,FALSE,"P";"Tab2",#N/A,FALSE,"P"}</definedName>
    <definedName name="jjjj" localSheetId="40" hidden="1">{"Tab1",#N/A,FALSE,"P";"Tab2",#N/A,FALSE,"P"}</definedName>
    <definedName name="jjjj" localSheetId="41" hidden="1">{"Tab1",#N/A,FALSE,"P";"Tab2",#N/A,FALSE,"P"}</definedName>
    <definedName name="jjjj" localSheetId="42" hidden="1">{"Tab1",#N/A,FALSE,"P";"Tab2",#N/A,FALSE,"P"}</definedName>
    <definedName name="jjjj" localSheetId="43" hidden="1">{"Tab1",#N/A,FALSE,"P";"Tab2",#N/A,FALSE,"P"}</definedName>
    <definedName name="jjjj" localSheetId="44" hidden="1">{"Tab1",#N/A,FALSE,"P";"Tab2",#N/A,FALSE,"P"}</definedName>
    <definedName name="jjjj" localSheetId="45" hidden="1">{"Tab1",#N/A,FALSE,"P";"Tab2",#N/A,FALSE,"P"}</definedName>
    <definedName name="jjjj" localSheetId="46" hidden="1">{"Tab1",#N/A,FALSE,"P";"Tab2",#N/A,FALSE,"P"}</definedName>
    <definedName name="jjjj" localSheetId="47" hidden="1">{"Tab1",#N/A,FALSE,"P";"Tab2",#N/A,FALSE,"P"}</definedName>
    <definedName name="jjjj" localSheetId="48" hidden="1">{"Tab1",#N/A,FALSE,"P";"Tab2",#N/A,FALSE,"P"}</definedName>
    <definedName name="jjjj" localSheetId="52" hidden="1">{"Tab1",#N/A,FALSE,"P";"Tab2",#N/A,FALSE,"P"}</definedName>
    <definedName name="jjjj" localSheetId="14" hidden="1">{"Tab1",#N/A,FALSE,"P";"Tab2",#N/A,FALSE,"P"}</definedName>
    <definedName name="jjjj" localSheetId="56" hidden="1">{"Tab1",#N/A,FALSE,"P";"Tab2",#N/A,FALSE,"P"}</definedName>
    <definedName name="jjjj" localSheetId="60" hidden="1">{"Tab1",#N/A,FALSE,"P";"Tab2",#N/A,FALSE,"P"}</definedName>
    <definedName name="jjjj" localSheetId="62" hidden="1">{"Tab1",#N/A,FALSE,"P";"Tab2",#N/A,FALSE,"P"}</definedName>
    <definedName name="jjjj" localSheetId="15" hidden="1">{"Tab1",#N/A,FALSE,"P";"Tab2",#N/A,FALSE,"P"}</definedName>
    <definedName name="jjjj" localSheetId="64" hidden="1">{"Tab1",#N/A,FALSE,"P";"Tab2",#N/A,FALSE,"P"}</definedName>
    <definedName name="jjjj" localSheetId="66" hidden="1">{"Tab1",#N/A,FALSE,"P";"Tab2",#N/A,FALSE,"P"}</definedName>
    <definedName name="jjjj" localSheetId="16" hidden="1">{"Tab1",#N/A,FALSE,"P";"Tab2",#N/A,FALSE,"P"}</definedName>
    <definedName name="jjjj" hidden="1">{"Tab1",#N/A,FALSE,"P";"Tab2",#N/A,FALSE,"P"}</definedName>
    <definedName name="jjjjjj" localSheetId="10" hidden="1">'[140]J(Priv.Cap)'!#REF!</definedName>
    <definedName name="jjjjjj" hidden="1">'[141]J(Priv.Cap)'!#REF!</definedName>
    <definedName name="JJJJJJJJJJ" localSheetId="76" hidden="1">#REF!</definedName>
    <definedName name="JJJJJJJJJJ" localSheetId="8" hidden="1">#REF!</definedName>
    <definedName name="JJJJJJJJJJ" localSheetId="25" hidden="1">#REF!</definedName>
    <definedName name="JJJJJJJJJJ" localSheetId="31" hidden="1">#REF!</definedName>
    <definedName name="JJJJJJJJJJ" localSheetId="32" hidden="1">#REF!</definedName>
    <definedName name="JJJJJJJJJJ" localSheetId="34" hidden="1">#REF!</definedName>
    <definedName name="JJJJJJJJJJ" localSheetId="35" hidden="1">#REF!</definedName>
    <definedName name="JJJJJJJJJJ" localSheetId="40" hidden="1">#REF!</definedName>
    <definedName name="JJJJJJJJJJ" localSheetId="41" hidden="1">#REF!</definedName>
    <definedName name="JJJJJJJJJJ" localSheetId="42" hidden="1">#REF!</definedName>
    <definedName name="JJJJJJJJJJ" localSheetId="43" hidden="1">#REF!</definedName>
    <definedName name="JJJJJJJJJJ" localSheetId="45" hidden="1">#REF!</definedName>
    <definedName name="JJJJJJJJJJ" localSheetId="46" hidden="1">#REF!</definedName>
    <definedName name="JJJJJJJJJJ" localSheetId="48" hidden="1">#REF!</definedName>
    <definedName name="JJJJJJJJJJ" localSheetId="52" hidden="1">#REF!</definedName>
    <definedName name="JJJJJJJJJJ" localSheetId="14" hidden="1">#REF!</definedName>
    <definedName name="JJJJJJJJJJ" localSheetId="56" hidden="1">#REF!</definedName>
    <definedName name="JJJJJJJJJJ" localSheetId="15" hidden="1">#REF!</definedName>
    <definedName name="JJJJJJJJJJ" localSheetId="66" hidden="1">#REF!</definedName>
    <definedName name="JJJJJJJJJJ" hidden="1">#REF!</definedName>
    <definedName name="jjjjjjjjjjjjjjjjjj" localSheetId="74" hidden="1">{"Tab1",#N/A,FALSE,"P";"Tab2",#N/A,FALSE,"P"}</definedName>
    <definedName name="jjjjjjjjjjjjjjjjjj" localSheetId="76" hidden="1">{"Tab1",#N/A,FALSE,"P";"Tab2",#N/A,FALSE,"P"}</definedName>
    <definedName name="jjjjjjjjjjjjjjjjjj" localSheetId="10" hidden="1">{"Tab1",#N/A,FALSE,"P";"Tab2",#N/A,FALSE,"P"}</definedName>
    <definedName name="jjjjjjjjjjjjjjjjjj" localSheetId="28" hidden="1">{"Tab1",#N/A,FALSE,"P";"Tab2",#N/A,FALSE,"P"}</definedName>
    <definedName name="jjjjjjjjjjjjjjjjjj" localSheetId="8" hidden="1">{"Tab1",#N/A,FALSE,"P";"Tab2",#N/A,FALSE,"P"}</definedName>
    <definedName name="jjjjjjjjjjjjjjjjjj" localSheetId="25" hidden="1">{"Tab1",#N/A,FALSE,"P";"Tab2",#N/A,FALSE,"P"}</definedName>
    <definedName name="jjjjjjjjjjjjjjjjjj" localSheetId="27" hidden="1">{"Tab1",#N/A,FALSE,"P";"Tab2",#N/A,FALSE,"P"}</definedName>
    <definedName name="jjjjjjjjjjjjjjjjjj" localSheetId="29" hidden="1">{"Tab1",#N/A,FALSE,"P";"Tab2",#N/A,FALSE,"P"}</definedName>
    <definedName name="jjjjjjjjjjjjjjjjjj" localSheetId="31" hidden="1">{"Tab1",#N/A,FALSE,"P";"Tab2",#N/A,FALSE,"P"}</definedName>
    <definedName name="jjjjjjjjjjjjjjjjjj" localSheetId="32" hidden="1">{"Tab1",#N/A,FALSE,"P";"Tab2",#N/A,FALSE,"P"}</definedName>
    <definedName name="jjjjjjjjjjjjjjjjjj" localSheetId="34" hidden="1">{"Tab1",#N/A,FALSE,"P";"Tab2",#N/A,FALSE,"P"}</definedName>
    <definedName name="jjjjjjjjjjjjjjjjjj" localSheetId="35" hidden="1">{"Tab1",#N/A,FALSE,"P";"Tab2",#N/A,FALSE,"P"}</definedName>
    <definedName name="jjjjjjjjjjjjjjjjjj" localSheetId="40" hidden="1">{"Tab1",#N/A,FALSE,"P";"Tab2",#N/A,FALSE,"P"}</definedName>
    <definedName name="jjjjjjjjjjjjjjjjjj" localSheetId="41" hidden="1">{"Tab1",#N/A,FALSE,"P";"Tab2",#N/A,FALSE,"P"}</definedName>
    <definedName name="jjjjjjjjjjjjjjjjjj" localSheetId="42" hidden="1">{"Tab1",#N/A,FALSE,"P";"Tab2",#N/A,FALSE,"P"}</definedName>
    <definedName name="jjjjjjjjjjjjjjjjjj" localSheetId="43" hidden="1">{"Tab1",#N/A,FALSE,"P";"Tab2",#N/A,FALSE,"P"}</definedName>
    <definedName name="jjjjjjjjjjjjjjjjjj" localSheetId="44" hidden="1">{"Tab1",#N/A,FALSE,"P";"Tab2",#N/A,FALSE,"P"}</definedName>
    <definedName name="jjjjjjjjjjjjjjjjjj" localSheetId="45" hidden="1">{"Tab1",#N/A,FALSE,"P";"Tab2",#N/A,FALSE,"P"}</definedName>
    <definedName name="jjjjjjjjjjjjjjjjjj" localSheetId="46" hidden="1">{"Tab1",#N/A,FALSE,"P";"Tab2",#N/A,FALSE,"P"}</definedName>
    <definedName name="jjjjjjjjjjjjjjjjjj" localSheetId="47" hidden="1">{"Tab1",#N/A,FALSE,"P";"Tab2",#N/A,FALSE,"P"}</definedName>
    <definedName name="jjjjjjjjjjjjjjjjjj" localSheetId="48" hidden="1">{"Tab1",#N/A,FALSE,"P";"Tab2",#N/A,FALSE,"P"}</definedName>
    <definedName name="jjjjjjjjjjjjjjjjjj" localSheetId="52" hidden="1">{"Tab1",#N/A,FALSE,"P";"Tab2",#N/A,FALSE,"P"}</definedName>
    <definedName name="jjjjjjjjjjjjjjjjjj" localSheetId="14" hidden="1">{"Tab1",#N/A,FALSE,"P";"Tab2",#N/A,FALSE,"P"}</definedName>
    <definedName name="jjjjjjjjjjjjjjjjjj" localSheetId="56" hidden="1">{"Tab1",#N/A,FALSE,"P";"Tab2",#N/A,FALSE,"P"}</definedName>
    <definedName name="jjjjjjjjjjjjjjjjjj" localSheetId="60" hidden="1">{"Tab1",#N/A,FALSE,"P";"Tab2",#N/A,FALSE,"P"}</definedName>
    <definedName name="jjjjjjjjjjjjjjjjjj" localSheetId="62" hidden="1">{"Tab1",#N/A,FALSE,"P";"Tab2",#N/A,FALSE,"P"}</definedName>
    <definedName name="jjjjjjjjjjjjjjjjjj" localSheetId="15" hidden="1">{"Tab1",#N/A,FALSE,"P";"Tab2",#N/A,FALSE,"P"}</definedName>
    <definedName name="jjjjjjjjjjjjjjjjjj" localSheetId="64" hidden="1">{"Tab1",#N/A,FALSE,"P";"Tab2",#N/A,FALSE,"P"}</definedName>
    <definedName name="jjjjjjjjjjjjjjjjjj" localSheetId="66" hidden="1">{"Tab1",#N/A,FALSE,"P";"Tab2",#N/A,FALSE,"P"}</definedName>
    <definedName name="jjjjjjjjjjjjjjjjjj" localSheetId="16" hidden="1">{"Tab1",#N/A,FALSE,"P";"Tab2",#N/A,FALSE,"P"}</definedName>
    <definedName name="jjjjjjjjjjjjjjjjjj" hidden="1">{"Tab1",#N/A,FALSE,"P";"Tab2",#N/A,FALSE,"P"}</definedName>
    <definedName name="jkk" localSheetId="74" hidden="1">{#N/A,#N/A,FALSE,"NFPS GDP"}</definedName>
    <definedName name="jkk" localSheetId="76" hidden="1">{#N/A,#N/A,FALSE,"NFPS GDP"}</definedName>
    <definedName name="jkk" localSheetId="28" hidden="1">{#N/A,#N/A,FALSE,"NFPS GDP"}</definedName>
    <definedName name="jkk" localSheetId="8" hidden="1">{#N/A,#N/A,FALSE,"NFPS GDP"}</definedName>
    <definedName name="jkk" localSheetId="25" hidden="1">{#N/A,#N/A,FALSE,"NFPS GDP"}</definedName>
    <definedName name="jkk" localSheetId="27" hidden="1">{#N/A,#N/A,FALSE,"NFPS GDP"}</definedName>
    <definedName name="jkk" localSheetId="29" hidden="1">{#N/A,#N/A,FALSE,"NFPS GDP"}</definedName>
    <definedName name="jkk" localSheetId="31" hidden="1">{#N/A,#N/A,FALSE,"NFPS GDP"}</definedName>
    <definedName name="jkk" localSheetId="32" hidden="1">{#N/A,#N/A,FALSE,"NFPS GDP"}</definedName>
    <definedName name="jkk" localSheetId="34" hidden="1">{#N/A,#N/A,FALSE,"NFPS GDP"}</definedName>
    <definedName name="jkk" localSheetId="35" hidden="1">{#N/A,#N/A,FALSE,"NFPS GDP"}</definedName>
    <definedName name="jkk" localSheetId="40" hidden="1">{#N/A,#N/A,FALSE,"NFPS GDP"}</definedName>
    <definedName name="jkk" localSheetId="41" hidden="1">{#N/A,#N/A,FALSE,"NFPS GDP"}</definedName>
    <definedName name="jkk" localSheetId="42" hidden="1">{#N/A,#N/A,FALSE,"NFPS GDP"}</definedName>
    <definedName name="jkk" localSheetId="43" hidden="1">{#N/A,#N/A,FALSE,"NFPS GDP"}</definedName>
    <definedName name="jkk" localSheetId="44" hidden="1">{#N/A,#N/A,FALSE,"NFPS GDP"}</definedName>
    <definedName name="jkk" localSheetId="45" hidden="1">{#N/A,#N/A,FALSE,"NFPS GDP"}</definedName>
    <definedName name="jkk" localSheetId="46" hidden="1">{#N/A,#N/A,FALSE,"NFPS GDP"}</definedName>
    <definedName name="jkk" localSheetId="47" hidden="1">{#N/A,#N/A,FALSE,"NFPS GDP"}</definedName>
    <definedName name="jkk" localSheetId="48" hidden="1">{#N/A,#N/A,FALSE,"NFPS GDP"}</definedName>
    <definedName name="jkk" localSheetId="52" hidden="1">{#N/A,#N/A,FALSE,"NFPS GDP"}</definedName>
    <definedName name="jkk" localSheetId="14" hidden="1">{#N/A,#N/A,FALSE,"NFPS GDP"}</definedName>
    <definedName name="jkk" localSheetId="56" hidden="1">{#N/A,#N/A,FALSE,"NFPS GDP"}</definedName>
    <definedName name="jkk" localSheetId="60" hidden="1">{#N/A,#N/A,FALSE,"NFPS GDP"}</definedName>
    <definedName name="jkk" localSheetId="62" hidden="1">{#N/A,#N/A,FALSE,"NFPS GDP"}</definedName>
    <definedName name="jkk" localSheetId="15" hidden="1">{#N/A,#N/A,FALSE,"NFPS GDP"}</definedName>
    <definedName name="jkk" localSheetId="64" hidden="1">{#N/A,#N/A,FALSE,"NFPS GDP"}</definedName>
    <definedName name="jkk" localSheetId="66" hidden="1">{#N/A,#N/A,FALSE,"NFPS GDP"}</definedName>
    <definedName name="jkk" localSheetId="16" hidden="1">{#N/A,#N/A,FALSE,"NFPS GDP"}</definedName>
    <definedName name="jkk" hidden="1">{#N/A,#N/A,FALSE,"NFPS GDP"}</definedName>
    <definedName name="JPY" localSheetId="76">#REF!</definedName>
    <definedName name="JPY" localSheetId="10">#REF!</definedName>
    <definedName name="JPY" localSheetId="8">#REF!</definedName>
    <definedName name="JPY" localSheetId="25">#REF!</definedName>
    <definedName name="JPY" localSheetId="31">#REF!</definedName>
    <definedName name="JPY" localSheetId="32">#REF!</definedName>
    <definedName name="JPY" localSheetId="34">#REF!</definedName>
    <definedName name="JPY" localSheetId="35">#REF!</definedName>
    <definedName name="JPY" localSheetId="40">#REF!</definedName>
    <definedName name="JPY" localSheetId="41">#REF!</definedName>
    <definedName name="JPY" localSheetId="42">#REF!</definedName>
    <definedName name="JPY" localSheetId="43">#REF!</definedName>
    <definedName name="JPY" localSheetId="45">#REF!</definedName>
    <definedName name="JPY" localSheetId="46">#REF!</definedName>
    <definedName name="JPY" localSheetId="48">#REF!</definedName>
    <definedName name="JPY" localSheetId="52">#REF!</definedName>
    <definedName name="JPY" localSheetId="14">#REF!</definedName>
    <definedName name="JPY" localSheetId="56">#REF!</definedName>
    <definedName name="JPY" localSheetId="15">#REF!</definedName>
    <definedName name="JPY" localSheetId="66">#REF!</definedName>
    <definedName name="JPY">#REF!</definedName>
    <definedName name="JR" localSheetId="8">#REF!</definedName>
    <definedName name="JR" localSheetId="35">#REF!</definedName>
    <definedName name="JR">#REF!</definedName>
    <definedName name="jui" localSheetId="74" hidden="1">{"Riqfin97",#N/A,FALSE,"Tran";"Riqfinpro",#N/A,FALSE,"Tran"}</definedName>
    <definedName name="jui" localSheetId="76" hidden="1">{"Riqfin97",#N/A,FALSE,"Tran";"Riqfinpro",#N/A,FALSE,"Tran"}</definedName>
    <definedName name="jui" localSheetId="10" hidden="1">{"Riqfin97",#N/A,FALSE,"Tran";"Riqfinpro",#N/A,FALSE,"Tran"}</definedName>
    <definedName name="jui" localSheetId="28" hidden="1">{"Riqfin97",#N/A,FALSE,"Tran";"Riqfinpro",#N/A,FALSE,"Tran"}</definedName>
    <definedName name="jui" localSheetId="8" hidden="1">{"Riqfin97",#N/A,FALSE,"Tran";"Riqfinpro",#N/A,FALSE,"Tran"}</definedName>
    <definedName name="jui" localSheetId="25" hidden="1">{"Riqfin97",#N/A,FALSE,"Tran";"Riqfinpro",#N/A,FALSE,"Tran"}</definedName>
    <definedName name="jui" localSheetId="27" hidden="1">{"Riqfin97",#N/A,FALSE,"Tran";"Riqfinpro",#N/A,FALSE,"Tran"}</definedName>
    <definedName name="jui" localSheetId="29" hidden="1">{"Riqfin97",#N/A,FALSE,"Tran";"Riqfinpro",#N/A,FALSE,"Tran"}</definedName>
    <definedName name="jui" localSheetId="31" hidden="1">{"Riqfin97",#N/A,FALSE,"Tran";"Riqfinpro",#N/A,FALSE,"Tran"}</definedName>
    <definedName name="jui" localSheetId="32" hidden="1">{"Riqfin97",#N/A,FALSE,"Tran";"Riqfinpro",#N/A,FALSE,"Tran"}</definedName>
    <definedName name="jui" localSheetId="34" hidden="1">{"Riqfin97",#N/A,FALSE,"Tran";"Riqfinpro",#N/A,FALSE,"Tran"}</definedName>
    <definedName name="jui" localSheetId="35" hidden="1">{"Riqfin97",#N/A,FALSE,"Tran";"Riqfinpro",#N/A,FALSE,"Tran"}</definedName>
    <definedName name="jui" localSheetId="40" hidden="1">{"Riqfin97",#N/A,FALSE,"Tran";"Riqfinpro",#N/A,FALSE,"Tran"}</definedName>
    <definedName name="jui" localSheetId="41" hidden="1">{"Riqfin97",#N/A,FALSE,"Tran";"Riqfinpro",#N/A,FALSE,"Tran"}</definedName>
    <definedName name="jui" localSheetId="42" hidden="1">{"Riqfin97",#N/A,FALSE,"Tran";"Riqfinpro",#N/A,FALSE,"Tran"}</definedName>
    <definedName name="jui" localSheetId="43" hidden="1">{"Riqfin97",#N/A,FALSE,"Tran";"Riqfinpro",#N/A,FALSE,"Tran"}</definedName>
    <definedName name="jui" localSheetId="44" hidden="1">{"Riqfin97",#N/A,FALSE,"Tran";"Riqfinpro",#N/A,FALSE,"Tran"}</definedName>
    <definedName name="jui" localSheetId="45" hidden="1">{"Riqfin97",#N/A,FALSE,"Tran";"Riqfinpro",#N/A,FALSE,"Tran"}</definedName>
    <definedName name="jui" localSheetId="46" hidden="1">{"Riqfin97",#N/A,FALSE,"Tran";"Riqfinpro",#N/A,FALSE,"Tran"}</definedName>
    <definedName name="jui" localSheetId="47" hidden="1">{"Riqfin97",#N/A,FALSE,"Tran";"Riqfinpro",#N/A,FALSE,"Tran"}</definedName>
    <definedName name="jui" localSheetId="48" hidden="1">{"Riqfin97",#N/A,FALSE,"Tran";"Riqfinpro",#N/A,FALSE,"Tran"}</definedName>
    <definedName name="jui" localSheetId="52" hidden="1">{"Riqfin97",#N/A,FALSE,"Tran";"Riqfinpro",#N/A,FALSE,"Tran"}</definedName>
    <definedName name="jui" localSheetId="14" hidden="1">{"Riqfin97",#N/A,FALSE,"Tran";"Riqfinpro",#N/A,FALSE,"Tran"}</definedName>
    <definedName name="jui" localSheetId="56" hidden="1">{"Riqfin97",#N/A,FALSE,"Tran";"Riqfinpro",#N/A,FALSE,"Tran"}</definedName>
    <definedName name="jui" localSheetId="60" hidden="1">{"Riqfin97",#N/A,FALSE,"Tran";"Riqfinpro",#N/A,FALSE,"Tran"}</definedName>
    <definedName name="jui" localSheetId="62" hidden="1">{"Riqfin97",#N/A,FALSE,"Tran";"Riqfinpro",#N/A,FALSE,"Tran"}</definedName>
    <definedName name="jui" localSheetId="15" hidden="1">{"Riqfin97",#N/A,FALSE,"Tran";"Riqfinpro",#N/A,FALSE,"Tran"}</definedName>
    <definedName name="jui" localSheetId="64" hidden="1">{"Riqfin97",#N/A,FALSE,"Tran";"Riqfinpro",#N/A,FALSE,"Tran"}</definedName>
    <definedName name="jui" localSheetId="66" hidden="1">{"Riqfin97",#N/A,FALSE,"Tran";"Riqfinpro",#N/A,FALSE,"Tran"}</definedName>
    <definedName name="jui" localSheetId="16" hidden="1">{"Riqfin97",#N/A,FALSE,"Tran";"Riqfinpro",#N/A,FALSE,"Tran"}</definedName>
    <definedName name="jui" hidden="1">{"Riqfin97",#N/A,FALSE,"Tran";"Riqfinpro",#N/A,FALSE,"Tran"}</definedName>
    <definedName name="JUL._89" localSheetId="35">#REF!</definedName>
    <definedName name="JUL._89">#REF!</definedName>
    <definedName name="JUN._89" localSheetId="35">#REF!</definedName>
    <definedName name="JUN._89">#REF!</definedName>
    <definedName name="JUNIO">'[127]Ranking Bancario'!$Z$4:$AD$54</definedName>
    <definedName name="JUROS" localSheetId="8">#REF!</definedName>
    <definedName name="JUROS" localSheetId="35">#REF!</definedName>
    <definedName name="JUROS" localSheetId="42">#REF!</definedName>
    <definedName name="JUROS" localSheetId="43">#REF!</definedName>
    <definedName name="JUROS" localSheetId="44">#REF!</definedName>
    <definedName name="JUROS">#REF!</definedName>
    <definedName name="jutjugyj" localSheetId="76" hidden="1">#REF!</definedName>
    <definedName name="jutjugyj" localSheetId="8" hidden="1">#REF!</definedName>
    <definedName name="jutjugyj" localSheetId="25" hidden="1">#REF!</definedName>
    <definedName name="jutjugyj" localSheetId="31" hidden="1">#REF!</definedName>
    <definedName name="jutjugyj" localSheetId="32" hidden="1">#REF!</definedName>
    <definedName name="jutjugyj" localSheetId="34" hidden="1">#REF!</definedName>
    <definedName name="jutjugyj" localSheetId="35" hidden="1">#REF!</definedName>
    <definedName name="jutjugyj" localSheetId="40" hidden="1">#REF!</definedName>
    <definedName name="jutjugyj" localSheetId="41" hidden="1">#REF!</definedName>
    <definedName name="jutjugyj" localSheetId="42" hidden="1">#REF!</definedName>
    <definedName name="jutjugyj" localSheetId="43" hidden="1">#REF!</definedName>
    <definedName name="jutjugyj" localSheetId="45" hidden="1">#REF!</definedName>
    <definedName name="jutjugyj" localSheetId="46" hidden="1">#REF!</definedName>
    <definedName name="jutjugyj" localSheetId="48" hidden="1">#REF!</definedName>
    <definedName name="jutjugyj" localSheetId="52" hidden="1">#REF!</definedName>
    <definedName name="jutjugyj" localSheetId="14" hidden="1">#REF!</definedName>
    <definedName name="jutjugyj" localSheetId="56" hidden="1">#REF!</definedName>
    <definedName name="jutjugyj" localSheetId="15" hidden="1">#REF!</definedName>
    <definedName name="jutjugyj" localSheetId="66" hidden="1">#REF!</definedName>
    <definedName name="jutjugyj" hidden="1">#REF!</definedName>
    <definedName name="juy" localSheetId="74" hidden="1">{"Tab1",#N/A,FALSE,"P";"Tab2",#N/A,FALSE,"P"}</definedName>
    <definedName name="juy" localSheetId="76" hidden="1">{"Tab1",#N/A,FALSE,"P";"Tab2",#N/A,FALSE,"P"}</definedName>
    <definedName name="juy" localSheetId="10" hidden="1">{"Tab1",#N/A,FALSE,"P";"Tab2",#N/A,FALSE,"P"}</definedName>
    <definedName name="juy" localSheetId="28" hidden="1">{"Tab1",#N/A,FALSE,"P";"Tab2",#N/A,FALSE,"P"}</definedName>
    <definedName name="juy" localSheetId="8" hidden="1">{"Tab1",#N/A,FALSE,"P";"Tab2",#N/A,FALSE,"P"}</definedName>
    <definedName name="juy" localSheetId="25" hidden="1">{"Tab1",#N/A,FALSE,"P";"Tab2",#N/A,FALSE,"P"}</definedName>
    <definedName name="juy" localSheetId="27" hidden="1">{"Tab1",#N/A,FALSE,"P";"Tab2",#N/A,FALSE,"P"}</definedName>
    <definedName name="juy" localSheetId="29" hidden="1">{"Tab1",#N/A,FALSE,"P";"Tab2",#N/A,FALSE,"P"}</definedName>
    <definedName name="juy" localSheetId="31" hidden="1">{"Tab1",#N/A,FALSE,"P";"Tab2",#N/A,FALSE,"P"}</definedName>
    <definedName name="juy" localSheetId="32" hidden="1">{"Tab1",#N/A,FALSE,"P";"Tab2",#N/A,FALSE,"P"}</definedName>
    <definedName name="juy" localSheetId="34" hidden="1">{"Tab1",#N/A,FALSE,"P";"Tab2",#N/A,FALSE,"P"}</definedName>
    <definedName name="juy" localSheetId="35" hidden="1">{"Tab1",#N/A,FALSE,"P";"Tab2",#N/A,FALSE,"P"}</definedName>
    <definedName name="juy" localSheetId="40" hidden="1">{"Tab1",#N/A,FALSE,"P";"Tab2",#N/A,FALSE,"P"}</definedName>
    <definedName name="juy" localSheetId="41" hidden="1">{"Tab1",#N/A,FALSE,"P";"Tab2",#N/A,FALSE,"P"}</definedName>
    <definedName name="juy" localSheetId="42" hidden="1">{"Tab1",#N/A,FALSE,"P";"Tab2",#N/A,FALSE,"P"}</definedName>
    <definedName name="juy" localSheetId="43" hidden="1">{"Tab1",#N/A,FALSE,"P";"Tab2",#N/A,FALSE,"P"}</definedName>
    <definedName name="juy" localSheetId="44" hidden="1">{"Tab1",#N/A,FALSE,"P";"Tab2",#N/A,FALSE,"P"}</definedName>
    <definedName name="juy" localSheetId="45" hidden="1">{"Tab1",#N/A,FALSE,"P";"Tab2",#N/A,FALSE,"P"}</definedName>
    <definedName name="juy" localSheetId="46" hidden="1">{"Tab1",#N/A,FALSE,"P";"Tab2",#N/A,FALSE,"P"}</definedName>
    <definedName name="juy" localSheetId="47" hidden="1">{"Tab1",#N/A,FALSE,"P";"Tab2",#N/A,FALSE,"P"}</definedName>
    <definedName name="juy" localSheetId="48" hidden="1">{"Tab1",#N/A,FALSE,"P";"Tab2",#N/A,FALSE,"P"}</definedName>
    <definedName name="juy" localSheetId="52" hidden="1">{"Tab1",#N/A,FALSE,"P";"Tab2",#N/A,FALSE,"P"}</definedName>
    <definedName name="juy" localSheetId="14" hidden="1">{"Tab1",#N/A,FALSE,"P";"Tab2",#N/A,FALSE,"P"}</definedName>
    <definedName name="juy" localSheetId="56" hidden="1">{"Tab1",#N/A,FALSE,"P";"Tab2",#N/A,FALSE,"P"}</definedName>
    <definedName name="juy" localSheetId="60" hidden="1">{"Tab1",#N/A,FALSE,"P";"Tab2",#N/A,FALSE,"P"}</definedName>
    <definedName name="juy" localSheetId="62" hidden="1">{"Tab1",#N/A,FALSE,"P";"Tab2",#N/A,FALSE,"P"}</definedName>
    <definedName name="juy" localSheetId="15" hidden="1">{"Tab1",#N/A,FALSE,"P";"Tab2",#N/A,FALSE,"P"}</definedName>
    <definedName name="juy" localSheetId="64" hidden="1">{"Tab1",#N/A,FALSE,"P";"Tab2",#N/A,FALSE,"P"}</definedName>
    <definedName name="juy" localSheetId="66" hidden="1">{"Tab1",#N/A,FALSE,"P";"Tab2",#N/A,FALSE,"P"}</definedName>
    <definedName name="juy" localSheetId="16" hidden="1">{"Tab1",#N/A,FALSE,"P";"Tab2",#N/A,FALSE,"P"}</definedName>
    <definedName name="juy" hidden="1">{"Tab1",#N/A,FALSE,"P";"Tab2",#N/A,FALSE,"P"}</definedName>
    <definedName name="k" localSheetId="74" hidden="1">{"Main Economic Indicators",#N/A,FALSE,"C"}</definedName>
    <definedName name="k" localSheetId="76" hidden="1">{"Main Economic Indicators",#N/A,FALSE,"C"}</definedName>
    <definedName name="k" localSheetId="10" hidden="1">{"Riqfin97",#N/A,FALSE,"Tran";"Riqfinpro",#N/A,FALSE,"Tran"}</definedName>
    <definedName name="k" localSheetId="28" hidden="1">{"Main Economic Indicators",#N/A,FALSE,"C"}</definedName>
    <definedName name="k" localSheetId="8" hidden="1">{"Main Economic Indicators",#N/A,FALSE,"C"}</definedName>
    <definedName name="k" localSheetId="25" hidden="1">{"Main Economic Indicators",#N/A,FALSE,"C"}</definedName>
    <definedName name="k" localSheetId="27" hidden="1">{"Main Economic Indicators",#N/A,FALSE,"C"}</definedName>
    <definedName name="k" localSheetId="29" hidden="1">{"Main Economic Indicators",#N/A,FALSE,"C"}</definedName>
    <definedName name="k" localSheetId="31" hidden="1">{"Main Economic Indicators",#N/A,FALSE,"C"}</definedName>
    <definedName name="k" localSheetId="32" hidden="1">{"Main Economic Indicators",#N/A,FALSE,"C"}</definedName>
    <definedName name="k" localSheetId="34" hidden="1">{"Main Economic Indicators",#N/A,FALSE,"C"}</definedName>
    <definedName name="k" localSheetId="35" hidden="1">{"Main Economic Indicators",#N/A,FALSE,"C"}</definedName>
    <definedName name="k" localSheetId="40" hidden="1">{"Main Economic Indicators",#N/A,FALSE,"C"}</definedName>
    <definedName name="k" localSheetId="41" hidden="1">{"Main Economic Indicators",#N/A,FALSE,"C"}</definedName>
    <definedName name="k" localSheetId="42" hidden="1">{"Main Economic Indicators",#N/A,FALSE,"C"}</definedName>
    <definedName name="k" localSheetId="43" hidden="1">{"Main Economic Indicators",#N/A,FALSE,"C"}</definedName>
    <definedName name="k" localSheetId="44" hidden="1">{"Main Economic Indicators",#N/A,FALSE,"C"}</definedName>
    <definedName name="k" localSheetId="45" hidden="1">{"Main Economic Indicators",#N/A,FALSE,"C"}</definedName>
    <definedName name="k" localSheetId="46" hidden="1">{"Main Economic Indicators",#N/A,FALSE,"C"}</definedName>
    <definedName name="k" localSheetId="47" hidden="1">{"Main Economic Indicators",#N/A,FALSE,"C"}</definedName>
    <definedName name="k" localSheetId="48" hidden="1">{"Main Economic Indicators",#N/A,FALSE,"C"}</definedName>
    <definedName name="k" localSheetId="52" hidden="1">{"Main Economic Indicators",#N/A,FALSE,"C"}</definedName>
    <definedName name="k" localSheetId="14" hidden="1">{"Main Economic Indicators",#N/A,FALSE,"C"}</definedName>
    <definedName name="k" localSheetId="56" hidden="1">{"Main Economic Indicators",#N/A,FALSE,"C"}</definedName>
    <definedName name="k" localSheetId="60" hidden="1">{"Main Economic Indicators",#N/A,FALSE,"C"}</definedName>
    <definedName name="k" localSheetId="62" hidden="1">{"Main Economic Indicators",#N/A,FALSE,"C"}</definedName>
    <definedName name="k" localSheetId="15" hidden="1">{"Main Economic Indicators",#N/A,FALSE,"C"}</definedName>
    <definedName name="k" localSheetId="64" hidden="1">{"Main Economic Indicators",#N/A,FALSE,"C"}</definedName>
    <definedName name="k" localSheetId="66" hidden="1">{"Main Economic Indicators",#N/A,FALSE,"C"}</definedName>
    <definedName name="k" localSheetId="16" hidden="1">{"Main Economic Indicators",#N/A,FALSE,"C"}</definedName>
    <definedName name="k" hidden="1">{"Main Economic Indicators",#N/A,FALSE,"C"}</definedName>
    <definedName name="KD" localSheetId="76">#REF!</definedName>
    <definedName name="KD" localSheetId="10">#REF!</definedName>
    <definedName name="KD" localSheetId="8">#REF!</definedName>
    <definedName name="KD" localSheetId="25">#REF!</definedName>
    <definedName name="KD" localSheetId="31">#REF!</definedName>
    <definedName name="KD" localSheetId="32">#REF!</definedName>
    <definedName name="KD" localSheetId="34">#REF!</definedName>
    <definedName name="KD" localSheetId="35">#REF!</definedName>
    <definedName name="KD" localSheetId="40">#REF!</definedName>
    <definedName name="KD" localSheetId="41">#REF!</definedName>
    <definedName name="KD" localSheetId="42">#REF!</definedName>
    <definedName name="KD" localSheetId="43">#REF!</definedName>
    <definedName name="KD" localSheetId="45">#REF!</definedName>
    <definedName name="KD" localSheetId="46">#REF!</definedName>
    <definedName name="KD" localSheetId="48">#REF!</definedName>
    <definedName name="KD" localSheetId="52">#REF!</definedName>
    <definedName name="KD" localSheetId="14">#REF!</definedName>
    <definedName name="KD" localSheetId="56">#REF!</definedName>
    <definedName name="KD" localSheetId="15">#REF!</definedName>
    <definedName name="KD" localSheetId="66">#REF!</definedName>
    <definedName name="KD">#REF!</definedName>
    <definedName name="KD1A" localSheetId="76">#REF!</definedName>
    <definedName name="KD1A" localSheetId="10">#REF!</definedName>
    <definedName name="KD1A" localSheetId="25">#REF!</definedName>
    <definedName name="KD1A" localSheetId="31">#REF!</definedName>
    <definedName name="KD1A" localSheetId="32">#REF!</definedName>
    <definedName name="KD1A" localSheetId="34">#REF!</definedName>
    <definedName name="KD1A" localSheetId="35">#REF!</definedName>
    <definedName name="KD1A" localSheetId="40">#REF!</definedName>
    <definedName name="KD1A" localSheetId="41">#REF!</definedName>
    <definedName name="KD1A" localSheetId="42">#REF!</definedName>
    <definedName name="KD1A" localSheetId="43">#REF!</definedName>
    <definedName name="KD1A" localSheetId="45">#REF!</definedName>
    <definedName name="KD1A" localSheetId="46">#REF!</definedName>
    <definedName name="KD1A" localSheetId="48">#REF!</definedName>
    <definedName name="KD1A" localSheetId="52">#REF!</definedName>
    <definedName name="KD1A" localSheetId="14">#REF!</definedName>
    <definedName name="KD1A" localSheetId="56">#REF!</definedName>
    <definedName name="KD1A" localSheetId="15">#REF!</definedName>
    <definedName name="KD1A" localSheetId="66">#REF!</definedName>
    <definedName name="KD1A">#REF!</definedName>
    <definedName name="khkh" localSheetId="76" hidden="1">'[107]Fax a enviar'!#REF!</definedName>
    <definedName name="khkh" localSheetId="25" hidden="1">'[107]Fax a enviar'!#REF!</definedName>
    <definedName name="khkh" localSheetId="31" hidden="1">'[107]Fax a enviar'!#REF!</definedName>
    <definedName name="khkh" localSheetId="41" hidden="1">'[107]Fax a enviar'!#REF!</definedName>
    <definedName name="khkh" localSheetId="42" hidden="1">'[107]Fax a enviar'!#REF!</definedName>
    <definedName name="khkh" localSheetId="43" hidden="1">'[107]Fax a enviar'!#REF!</definedName>
    <definedName name="khkh" localSheetId="48" hidden="1">'[107]Fax a enviar'!#REF!</definedName>
    <definedName name="khkh" localSheetId="52" hidden="1">'[107]Fax a enviar'!#REF!</definedName>
    <definedName name="khkh" localSheetId="14" hidden="1">'[107]Fax a enviar'!#REF!</definedName>
    <definedName name="khkh" localSheetId="56" hidden="1">'[107]Fax a enviar'!#REF!</definedName>
    <definedName name="khkh" localSheetId="15" hidden="1">'[107]Fax a enviar'!#REF!</definedName>
    <definedName name="khkh" localSheetId="66" hidden="1">'[107]Fax a enviar'!#REF!</definedName>
    <definedName name="khkh" hidden="1">'[107]Fax a enviar'!#REF!</definedName>
    <definedName name="KID">'[127]base de datos MODULO I'!$B$4:$E$49</definedName>
    <definedName name="kiiiiii" localSheetId="76" hidden="1">#REF!</definedName>
    <definedName name="kiiiiii" localSheetId="8" hidden="1">#REF!</definedName>
    <definedName name="kiiiiii" localSheetId="25" hidden="1">#REF!</definedName>
    <definedName name="kiiiiii" localSheetId="31" hidden="1">#REF!</definedName>
    <definedName name="kiiiiii" localSheetId="32" hidden="1">#REF!</definedName>
    <definedName name="kiiiiii" localSheetId="34" hidden="1">#REF!</definedName>
    <definedName name="kiiiiii" localSheetId="35" hidden="1">#REF!</definedName>
    <definedName name="kiiiiii" localSheetId="40" hidden="1">#REF!</definedName>
    <definedName name="kiiiiii" localSheetId="41" hidden="1">#REF!</definedName>
    <definedName name="kiiiiii" localSheetId="42" hidden="1">#REF!</definedName>
    <definedName name="kiiiiii" localSheetId="43" hidden="1">#REF!</definedName>
    <definedName name="kiiiiii" localSheetId="45" hidden="1">#REF!</definedName>
    <definedName name="kiiiiii" localSheetId="46" hidden="1">#REF!</definedName>
    <definedName name="kiiiiii" localSheetId="48" hidden="1">#REF!</definedName>
    <definedName name="kiiiiii" localSheetId="52" hidden="1">#REF!</definedName>
    <definedName name="kiiiiii" localSheetId="14" hidden="1">#REF!</definedName>
    <definedName name="kiiiiii" localSheetId="56" hidden="1">#REF!</definedName>
    <definedName name="kiiiiii" localSheetId="15" hidden="1">#REF!</definedName>
    <definedName name="kiiiiii" localSheetId="66" hidden="1">#REF!</definedName>
    <definedName name="kiiiiii" hidden="1">#REF!</definedName>
    <definedName name="kim" localSheetId="76">#REF!</definedName>
    <definedName name="kim" localSheetId="8">#REF!</definedName>
    <definedName name="kim" localSheetId="25">#REF!</definedName>
    <definedName name="kim" localSheetId="31">#REF!</definedName>
    <definedName name="kim" localSheetId="32">#REF!</definedName>
    <definedName name="kim" localSheetId="34">#REF!</definedName>
    <definedName name="kim" localSheetId="35">#REF!</definedName>
    <definedName name="kim" localSheetId="40">#REF!</definedName>
    <definedName name="kim" localSheetId="41">#REF!</definedName>
    <definedName name="kim" localSheetId="42">#REF!</definedName>
    <definedName name="kim" localSheetId="43">#REF!</definedName>
    <definedName name="kim" localSheetId="45">#REF!</definedName>
    <definedName name="kim" localSheetId="46">#REF!</definedName>
    <definedName name="kim" localSheetId="48">#REF!</definedName>
    <definedName name="kim" localSheetId="52">#REF!</definedName>
    <definedName name="kim" localSheetId="14">#REF!</definedName>
    <definedName name="kim" localSheetId="56">#REF!</definedName>
    <definedName name="kim" localSheetId="15">#REF!</definedName>
    <definedName name="kim" localSheetId="66">#REF!</definedName>
    <definedName name="kim">#REF!</definedName>
    <definedName name="kio" localSheetId="74" hidden="1">{"Tab1",#N/A,FALSE,"P";"Tab2",#N/A,FALSE,"P"}</definedName>
    <definedName name="kio" localSheetId="76" hidden="1">{"Tab1",#N/A,FALSE,"P";"Tab2",#N/A,FALSE,"P"}</definedName>
    <definedName name="kio" localSheetId="10" hidden="1">{"Tab1",#N/A,FALSE,"P";"Tab2",#N/A,FALSE,"P"}</definedName>
    <definedName name="kio" localSheetId="28" hidden="1">{"Tab1",#N/A,FALSE,"P";"Tab2",#N/A,FALSE,"P"}</definedName>
    <definedName name="kio" localSheetId="8" hidden="1">{"Tab1",#N/A,FALSE,"P";"Tab2",#N/A,FALSE,"P"}</definedName>
    <definedName name="kio" localSheetId="25" hidden="1">{"Tab1",#N/A,FALSE,"P";"Tab2",#N/A,FALSE,"P"}</definedName>
    <definedName name="kio" localSheetId="27" hidden="1">{"Tab1",#N/A,FALSE,"P";"Tab2",#N/A,FALSE,"P"}</definedName>
    <definedName name="kio" localSheetId="29" hidden="1">{"Tab1",#N/A,FALSE,"P";"Tab2",#N/A,FALSE,"P"}</definedName>
    <definedName name="kio" localSheetId="31" hidden="1">{"Tab1",#N/A,FALSE,"P";"Tab2",#N/A,FALSE,"P"}</definedName>
    <definedName name="kio" localSheetId="32" hidden="1">{"Tab1",#N/A,FALSE,"P";"Tab2",#N/A,FALSE,"P"}</definedName>
    <definedName name="kio" localSheetId="34" hidden="1">{"Tab1",#N/A,FALSE,"P";"Tab2",#N/A,FALSE,"P"}</definedName>
    <definedName name="kio" localSheetId="35" hidden="1">{"Tab1",#N/A,FALSE,"P";"Tab2",#N/A,FALSE,"P"}</definedName>
    <definedName name="kio" localSheetId="40" hidden="1">{"Tab1",#N/A,FALSE,"P";"Tab2",#N/A,FALSE,"P"}</definedName>
    <definedName name="kio" localSheetId="41" hidden="1">{"Tab1",#N/A,FALSE,"P";"Tab2",#N/A,FALSE,"P"}</definedName>
    <definedName name="kio" localSheetId="42" hidden="1">{"Tab1",#N/A,FALSE,"P";"Tab2",#N/A,FALSE,"P"}</definedName>
    <definedName name="kio" localSheetId="43" hidden="1">{"Tab1",#N/A,FALSE,"P";"Tab2",#N/A,FALSE,"P"}</definedName>
    <definedName name="kio" localSheetId="44" hidden="1">{"Tab1",#N/A,FALSE,"P";"Tab2",#N/A,FALSE,"P"}</definedName>
    <definedName name="kio" localSheetId="45" hidden="1">{"Tab1",#N/A,FALSE,"P";"Tab2",#N/A,FALSE,"P"}</definedName>
    <definedName name="kio" localSheetId="46" hidden="1">{"Tab1",#N/A,FALSE,"P";"Tab2",#N/A,FALSE,"P"}</definedName>
    <definedName name="kio" localSheetId="47" hidden="1">{"Tab1",#N/A,FALSE,"P";"Tab2",#N/A,FALSE,"P"}</definedName>
    <definedName name="kio" localSheetId="48" hidden="1">{"Tab1",#N/A,FALSE,"P";"Tab2",#N/A,FALSE,"P"}</definedName>
    <definedName name="kio" localSheetId="52" hidden="1">{"Tab1",#N/A,FALSE,"P";"Tab2",#N/A,FALSE,"P"}</definedName>
    <definedName name="kio" localSheetId="14" hidden="1">{"Tab1",#N/A,FALSE,"P";"Tab2",#N/A,FALSE,"P"}</definedName>
    <definedName name="kio" localSheetId="56" hidden="1">{"Tab1",#N/A,FALSE,"P";"Tab2",#N/A,FALSE,"P"}</definedName>
    <definedName name="kio" localSheetId="60" hidden="1">{"Tab1",#N/A,FALSE,"P";"Tab2",#N/A,FALSE,"P"}</definedName>
    <definedName name="kio" localSheetId="62" hidden="1">{"Tab1",#N/A,FALSE,"P";"Tab2",#N/A,FALSE,"P"}</definedName>
    <definedName name="kio" localSheetId="15" hidden="1">{"Tab1",#N/A,FALSE,"P";"Tab2",#N/A,FALSE,"P"}</definedName>
    <definedName name="kio" localSheetId="64" hidden="1">{"Tab1",#N/A,FALSE,"P";"Tab2",#N/A,FALSE,"P"}</definedName>
    <definedName name="kio" localSheetId="66" hidden="1">{"Tab1",#N/A,FALSE,"P";"Tab2",#N/A,FALSE,"P"}</definedName>
    <definedName name="kio" localSheetId="16" hidden="1">{"Tab1",#N/A,FALSE,"P";"Tab2",#N/A,FALSE,"P"}</definedName>
    <definedName name="kio" hidden="1">{"Tab1",#N/A,FALSE,"P";"Tab2",#N/A,FALSE,"P"}</definedName>
    <definedName name="kiu" localSheetId="74" hidden="1">{"Riqfin97",#N/A,FALSE,"Tran";"Riqfinpro",#N/A,FALSE,"Tran"}</definedName>
    <definedName name="kiu" localSheetId="76" hidden="1">{"Riqfin97",#N/A,FALSE,"Tran";"Riqfinpro",#N/A,FALSE,"Tran"}</definedName>
    <definedName name="kiu" localSheetId="10" hidden="1">{"Riqfin97",#N/A,FALSE,"Tran";"Riqfinpro",#N/A,FALSE,"Tran"}</definedName>
    <definedName name="kiu" localSheetId="28" hidden="1">{"Riqfin97",#N/A,FALSE,"Tran";"Riqfinpro",#N/A,FALSE,"Tran"}</definedName>
    <definedName name="kiu" localSheetId="8" hidden="1">{"Riqfin97",#N/A,FALSE,"Tran";"Riqfinpro",#N/A,FALSE,"Tran"}</definedName>
    <definedName name="kiu" localSheetId="25" hidden="1">{"Riqfin97",#N/A,FALSE,"Tran";"Riqfinpro",#N/A,FALSE,"Tran"}</definedName>
    <definedName name="kiu" localSheetId="27" hidden="1">{"Riqfin97",#N/A,FALSE,"Tran";"Riqfinpro",#N/A,FALSE,"Tran"}</definedName>
    <definedName name="kiu" localSheetId="29" hidden="1">{"Riqfin97",#N/A,FALSE,"Tran";"Riqfinpro",#N/A,FALSE,"Tran"}</definedName>
    <definedName name="kiu" localSheetId="31" hidden="1">{"Riqfin97",#N/A,FALSE,"Tran";"Riqfinpro",#N/A,FALSE,"Tran"}</definedName>
    <definedName name="kiu" localSheetId="32" hidden="1">{"Riqfin97",#N/A,FALSE,"Tran";"Riqfinpro",#N/A,FALSE,"Tran"}</definedName>
    <definedName name="kiu" localSheetId="34" hidden="1">{"Riqfin97",#N/A,FALSE,"Tran";"Riqfinpro",#N/A,FALSE,"Tran"}</definedName>
    <definedName name="kiu" localSheetId="35" hidden="1">{"Riqfin97",#N/A,FALSE,"Tran";"Riqfinpro",#N/A,FALSE,"Tran"}</definedName>
    <definedName name="kiu" localSheetId="40" hidden="1">{"Riqfin97",#N/A,FALSE,"Tran";"Riqfinpro",#N/A,FALSE,"Tran"}</definedName>
    <definedName name="kiu" localSheetId="41" hidden="1">{"Riqfin97",#N/A,FALSE,"Tran";"Riqfinpro",#N/A,FALSE,"Tran"}</definedName>
    <definedName name="kiu" localSheetId="42" hidden="1">{"Riqfin97",#N/A,FALSE,"Tran";"Riqfinpro",#N/A,FALSE,"Tran"}</definedName>
    <definedName name="kiu" localSheetId="43" hidden="1">{"Riqfin97",#N/A,FALSE,"Tran";"Riqfinpro",#N/A,FALSE,"Tran"}</definedName>
    <definedName name="kiu" localSheetId="44" hidden="1">{"Riqfin97",#N/A,FALSE,"Tran";"Riqfinpro",#N/A,FALSE,"Tran"}</definedName>
    <definedName name="kiu" localSheetId="45" hidden="1">{"Riqfin97",#N/A,FALSE,"Tran";"Riqfinpro",#N/A,FALSE,"Tran"}</definedName>
    <definedName name="kiu" localSheetId="46" hidden="1">{"Riqfin97",#N/A,FALSE,"Tran";"Riqfinpro",#N/A,FALSE,"Tran"}</definedName>
    <definedName name="kiu" localSheetId="47" hidden="1">{"Riqfin97",#N/A,FALSE,"Tran";"Riqfinpro",#N/A,FALSE,"Tran"}</definedName>
    <definedName name="kiu" localSheetId="48" hidden="1">{"Riqfin97",#N/A,FALSE,"Tran";"Riqfinpro",#N/A,FALSE,"Tran"}</definedName>
    <definedName name="kiu" localSheetId="52" hidden="1">{"Riqfin97",#N/A,FALSE,"Tran";"Riqfinpro",#N/A,FALSE,"Tran"}</definedName>
    <definedName name="kiu" localSheetId="14" hidden="1">{"Riqfin97",#N/A,FALSE,"Tran";"Riqfinpro",#N/A,FALSE,"Tran"}</definedName>
    <definedName name="kiu" localSheetId="56" hidden="1">{"Riqfin97",#N/A,FALSE,"Tran";"Riqfinpro",#N/A,FALSE,"Tran"}</definedName>
    <definedName name="kiu" localSheetId="60" hidden="1">{"Riqfin97",#N/A,FALSE,"Tran";"Riqfinpro",#N/A,FALSE,"Tran"}</definedName>
    <definedName name="kiu" localSheetId="62" hidden="1">{"Riqfin97",#N/A,FALSE,"Tran";"Riqfinpro",#N/A,FALSE,"Tran"}</definedName>
    <definedName name="kiu" localSheetId="15" hidden="1">{"Riqfin97",#N/A,FALSE,"Tran";"Riqfinpro",#N/A,FALSE,"Tran"}</definedName>
    <definedName name="kiu" localSheetId="64" hidden="1">{"Riqfin97",#N/A,FALSE,"Tran";"Riqfinpro",#N/A,FALSE,"Tran"}</definedName>
    <definedName name="kiu" localSheetId="66" hidden="1">{"Riqfin97",#N/A,FALSE,"Tran";"Riqfinpro",#N/A,FALSE,"Tran"}</definedName>
    <definedName name="kiu" localSheetId="16" hidden="1">{"Riqfin97",#N/A,FALSE,"Tran";"Riqfinpro",#N/A,FALSE,"Tran"}</definedName>
    <definedName name="kiu" hidden="1">{"Riqfin97",#N/A,FALSE,"Tran";"Riqfinpro",#N/A,FALSE,"Tran"}</definedName>
    <definedName name="kjkj" hidden="1">'[107]Fax a enviar'!#REF!</definedName>
    <definedName name="kk" localSheetId="74" hidden="1">{"Tab1",#N/A,FALSE,"P";"Tab2",#N/A,FALSE,"P"}</definedName>
    <definedName name="kk" localSheetId="76" hidden="1">{"Tab1",#N/A,FALSE,"P";"Tab2",#N/A,FALSE,"P"}</definedName>
    <definedName name="kk" localSheetId="10" hidden="1">{"Tab1",#N/A,FALSE,"P";"Tab2",#N/A,FALSE,"P"}</definedName>
    <definedName name="kk" localSheetId="28" hidden="1">{"Tab1",#N/A,FALSE,"P";"Tab2",#N/A,FALSE,"P"}</definedName>
    <definedName name="kk" localSheetId="8" hidden="1">{"Tab1",#N/A,FALSE,"P";"Tab2",#N/A,FALSE,"P"}</definedName>
    <definedName name="kk" localSheetId="25" hidden="1">{"Tab1",#N/A,FALSE,"P";"Tab2",#N/A,FALSE,"P"}</definedName>
    <definedName name="kk" localSheetId="27" hidden="1">{"Tab1",#N/A,FALSE,"P";"Tab2",#N/A,FALSE,"P"}</definedName>
    <definedName name="kk" localSheetId="29" hidden="1">{"Tab1",#N/A,FALSE,"P";"Tab2",#N/A,FALSE,"P"}</definedName>
    <definedName name="kk" localSheetId="31" hidden="1">{"Tab1",#N/A,FALSE,"P";"Tab2",#N/A,FALSE,"P"}</definedName>
    <definedName name="kk" localSheetId="32" hidden="1">{"Tab1",#N/A,FALSE,"P";"Tab2",#N/A,FALSE,"P"}</definedName>
    <definedName name="kk" localSheetId="34" hidden="1">{"Tab1",#N/A,FALSE,"P";"Tab2",#N/A,FALSE,"P"}</definedName>
    <definedName name="kk" localSheetId="35" hidden="1">{"Tab1",#N/A,FALSE,"P";"Tab2",#N/A,FALSE,"P"}</definedName>
    <definedName name="kk" localSheetId="40" hidden="1">{"Tab1",#N/A,FALSE,"P";"Tab2",#N/A,FALSE,"P"}</definedName>
    <definedName name="kk" localSheetId="41" hidden="1">{"Tab1",#N/A,FALSE,"P";"Tab2",#N/A,FALSE,"P"}</definedName>
    <definedName name="kk" localSheetId="42" hidden="1">{"Tab1",#N/A,FALSE,"P";"Tab2",#N/A,FALSE,"P"}</definedName>
    <definedName name="kk" localSheetId="43" hidden="1">{"Tab1",#N/A,FALSE,"P";"Tab2",#N/A,FALSE,"P"}</definedName>
    <definedName name="kk" localSheetId="44" hidden="1">{"Tab1",#N/A,FALSE,"P";"Tab2",#N/A,FALSE,"P"}</definedName>
    <definedName name="kk" localSheetId="45" hidden="1">{"Tab1",#N/A,FALSE,"P";"Tab2",#N/A,FALSE,"P"}</definedName>
    <definedName name="kk" localSheetId="46" hidden="1">{"Tab1",#N/A,FALSE,"P";"Tab2",#N/A,FALSE,"P"}</definedName>
    <definedName name="kk" localSheetId="47" hidden="1">{"Tab1",#N/A,FALSE,"P";"Tab2",#N/A,FALSE,"P"}</definedName>
    <definedName name="kk" localSheetId="48" hidden="1">{"Tab1",#N/A,FALSE,"P";"Tab2",#N/A,FALSE,"P"}</definedName>
    <definedName name="kk" localSheetId="52" hidden="1">{"Tab1",#N/A,FALSE,"P";"Tab2",#N/A,FALSE,"P"}</definedName>
    <definedName name="kk" localSheetId="14" hidden="1">{"Tab1",#N/A,FALSE,"P";"Tab2",#N/A,FALSE,"P"}</definedName>
    <definedName name="kk" localSheetId="56" hidden="1">{"Tab1",#N/A,FALSE,"P";"Tab2",#N/A,FALSE,"P"}</definedName>
    <definedName name="kk" localSheetId="60" hidden="1">{"Tab1",#N/A,FALSE,"P";"Tab2",#N/A,FALSE,"P"}</definedName>
    <definedName name="kk" localSheetId="62" hidden="1">{"Tab1",#N/A,FALSE,"P";"Tab2",#N/A,FALSE,"P"}</definedName>
    <definedName name="kk" localSheetId="15" hidden="1">{"Tab1",#N/A,FALSE,"P";"Tab2",#N/A,FALSE,"P"}</definedName>
    <definedName name="kk" localSheetId="64" hidden="1">{"Tab1",#N/A,FALSE,"P";"Tab2",#N/A,FALSE,"P"}</definedName>
    <definedName name="kk" localSheetId="66" hidden="1">{"Tab1",#N/A,FALSE,"P";"Tab2",#N/A,FALSE,"P"}</definedName>
    <definedName name="kk" localSheetId="16" hidden="1">{"Tab1",#N/A,FALSE,"P";"Tab2",#N/A,FALSE,"P"}</definedName>
    <definedName name="kk" hidden="1">{"Tab1",#N/A,FALSE,"P";"Tab2",#N/A,FALSE,"P"}</definedName>
    <definedName name="kkk" localSheetId="74" hidden="1">{"Tab1",#N/A,FALSE,"P";"Tab2",#N/A,FALSE,"P"}</definedName>
    <definedName name="kkk" localSheetId="76" hidden="1">{"Tab1",#N/A,FALSE,"P";"Tab2",#N/A,FALSE,"P"}</definedName>
    <definedName name="kkk" localSheetId="10" hidden="1">{#N/A,#N/A,FALSE,"CONTENTS";#N/A,#N/A,FALSE,"BOP";#N/A,#N/A,FALSE,"EXP";#N/A,#N/A,FALSE,"EXPG";#N/A,#N/A,FALSE,"EXPP";#N/A,#N/A,FALSE,"IMP";#N/A,#N/A,FALSE,"TOT";#N/A,#N/A,FALSE,"SERV";#N/A,#N/A,FALSE,"TRAN";#N/A,#N/A,FALSE,"DEBT"}</definedName>
    <definedName name="kkk" localSheetId="28" hidden="1">{"Tab1",#N/A,FALSE,"P";"Tab2",#N/A,FALSE,"P"}</definedName>
    <definedName name="kkk" localSheetId="8" hidden="1">{"Tab1",#N/A,FALSE,"P";"Tab2",#N/A,FALSE,"P"}</definedName>
    <definedName name="kkk" localSheetId="25" hidden="1">{"Tab1",#N/A,FALSE,"P";"Tab2",#N/A,FALSE,"P"}</definedName>
    <definedName name="kkk" localSheetId="27" hidden="1">{"Tab1",#N/A,FALSE,"P";"Tab2",#N/A,FALSE,"P"}</definedName>
    <definedName name="kkk" localSheetId="29" hidden="1">{"Tab1",#N/A,FALSE,"P";"Tab2",#N/A,FALSE,"P"}</definedName>
    <definedName name="kkk" localSheetId="31" hidden="1">{"Tab1",#N/A,FALSE,"P";"Tab2",#N/A,FALSE,"P"}</definedName>
    <definedName name="kkk" localSheetId="32" hidden="1">{"Tab1",#N/A,FALSE,"P";"Tab2",#N/A,FALSE,"P"}</definedName>
    <definedName name="kkk" localSheetId="34" hidden="1">{"Tab1",#N/A,FALSE,"P";"Tab2",#N/A,FALSE,"P"}</definedName>
    <definedName name="kkk" localSheetId="35" hidden="1">{"Tab1",#N/A,FALSE,"P";"Tab2",#N/A,FALSE,"P"}</definedName>
    <definedName name="kkk" localSheetId="40" hidden="1">{"Tab1",#N/A,FALSE,"P";"Tab2",#N/A,FALSE,"P"}</definedName>
    <definedName name="kkk" localSheetId="41" hidden="1">{"Tab1",#N/A,FALSE,"P";"Tab2",#N/A,FALSE,"P"}</definedName>
    <definedName name="kkk" localSheetId="42" hidden="1">{"Tab1",#N/A,FALSE,"P";"Tab2",#N/A,FALSE,"P"}</definedName>
    <definedName name="kkk" localSheetId="43" hidden="1">{"Tab1",#N/A,FALSE,"P";"Tab2",#N/A,FALSE,"P"}</definedName>
    <definedName name="kkk" localSheetId="44" hidden="1">{"Tab1",#N/A,FALSE,"P";"Tab2",#N/A,FALSE,"P"}</definedName>
    <definedName name="kkk" localSheetId="45" hidden="1">{"Tab1",#N/A,FALSE,"P";"Tab2",#N/A,FALSE,"P"}</definedName>
    <definedName name="kkk" localSheetId="46" hidden="1">{"Tab1",#N/A,FALSE,"P";"Tab2",#N/A,FALSE,"P"}</definedName>
    <definedName name="kkk" localSheetId="47" hidden="1">{"Tab1",#N/A,FALSE,"P";"Tab2",#N/A,FALSE,"P"}</definedName>
    <definedName name="kkk" localSheetId="48" hidden="1">{"Tab1",#N/A,FALSE,"P";"Tab2",#N/A,FALSE,"P"}</definedName>
    <definedName name="kkk" localSheetId="52" hidden="1">{"Tab1",#N/A,FALSE,"P";"Tab2",#N/A,FALSE,"P"}</definedName>
    <definedName name="kkk" localSheetId="14" hidden="1">{"Tab1",#N/A,FALSE,"P";"Tab2",#N/A,FALSE,"P"}</definedName>
    <definedName name="kkk" localSheetId="56" hidden="1">{"Tab1",#N/A,FALSE,"P";"Tab2",#N/A,FALSE,"P"}</definedName>
    <definedName name="kkk" localSheetId="60" hidden="1">{"Tab1",#N/A,FALSE,"P";"Tab2",#N/A,FALSE,"P"}</definedName>
    <definedName name="kkk" localSheetId="62" hidden="1">{"Tab1",#N/A,FALSE,"P";"Tab2",#N/A,FALSE,"P"}</definedName>
    <definedName name="kkk" localSheetId="15" hidden="1">{"Tab1",#N/A,FALSE,"P";"Tab2",#N/A,FALSE,"P"}</definedName>
    <definedName name="kkk" localSheetId="64" hidden="1">{"Tab1",#N/A,FALSE,"P";"Tab2",#N/A,FALSE,"P"}</definedName>
    <definedName name="kkk" localSheetId="66" hidden="1">{"Tab1",#N/A,FALSE,"P";"Tab2",#N/A,FALSE,"P"}</definedName>
    <definedName name="kkk" localSheetId="16" hidden="1">{"Tab1",#N/A,FALSE,"P";"Tab2",#N/A,FALSE,"P"}</definedName>
    <definedName name="kkk" hidden="1">{"Tab1",#N/A,FALSE,"P";"Tab2",#N/A,FALSE,"P"}</definedName>
    <definedName name="kkkk" localSheetId="10">#N/A</definedName>
    <definedName name="kkkk" hidden="1">[150]M!#REF!</definedName>
    <definedName name="kkkkk" localSheetId="10" hidden="1">'[151]J(Priv.Cap)'!#REF!</definedName>
    <definedName name="kkkkk" hidden="1">'[152]J(Priv.Cap)'!#REF!</definedName>
    <definedName name="kkkkkkkk" localSheetId="74" hidden="1">{"Riqfin97",#N/A,FALSE,"Tran";"Riqfinpro",#N/A,FALSE,"Tran"}</definedName>
    <definedName name="kkkkkkkk" localSheetId="76" hidden="1">{"Riqfin97",#N/A,FALSE,"Tran";"Riqfinpro",#N/A,FALSE,"Tran"}</definedName>
    <definedName name="kkkkkkkk" localSheetId="10" hidden="1">{"Riqfin97",#N/A,FALSE,"Tran";"Riqfinpro",#N/A,FALSE,"Tran"}</definedName>
    <definedName name="kkkkkkkk" localSheetId="28" hidden="1">{"Riqfin97",#N/A,FALSE,"Tran";"Riqfinpro",#N/A,FALSE,"Tran"}</definedName>
    <definedName name="kkkkkkkk" localSheetId="8" hidden="1">{"Riqfin97",#N/A,FALSE,"Tran";"Riqfinpro",#N/A,FALSE,"Tran"}</definedName>
    <definedName name="kkkkkkkk" localSheetId="25" hidden="1">{"Riqfin97",#N/A,FALSE,"Tran";"Riqfinpro",#N/A,FALSE,"Tran"}</definedName>
    <definedName name="kkkkkkkk" localSheetId="27" hidden="1">{"Riqfin97",#N/A,FALSE,"Tran";"Riqfinpro",#N/A,FALSE,"Tran"}</definedName>
    <definedName name="kkkkkkkk" localSheetId="29" hidden="1">{"Riqfin97",#N/A,FALSE,"Tran";"Riqfinpro",#N/A,FALSE,"Tran"}</definedName>
    <definedName name="kkkkkkkk" localSheetId="31" hidden="1">{"Riqfin97",#N/A,FALSE,"Tran";"Riqfinpro",#N/A,FALSE,"Tran"}</definedName>
    <definedName name="kkkkkkkk" localSheetId="32" hidden="1">{"Riqfin97",#N/A,FALSE,"Tran";"Riqfinpro",#N/A,FALSE,"Tran"}</definedName>
    <definedName name="kkkkkkkk" localSheetId="34" hidden="1">{"Riqfin97",#N/A,FALSE,"Tran";"Riqfinpro",#N/A,FALSE,"Tran"}</definedName>
    <definedName name="kkkkkkkk" localSheetId="35" hidden="1">{"Riqfin97",#N/A,FALSE,"Tran";"Riqfinpro",#N/A,FALSE,"Tran"}</definedName>
    <definedName name="kkkkkkkk" localSheetId="40" hidden="1">{"Riqfin97",#N/A,FALSE,"Tran";"Riqfinpro",#N/A,FALSE,"Tran"}</definedName>
    <definedName name="kkkkkkkk" localSheetId="41" hidden="1">{"Riqfin97",#N/A,FALSE,"Tran";"Riqfinpro",#N/A,FALSE,"Tran"}</definedName>
    <definedName name="kkkkkkkk" localSheetId="42" hidden="1">{"Riqfin97",#N/A,FALSE,"Tran";"Riqfinpro",#N/A,FALSE,"Tran"}</definedName>
    <definedName name="kkkkkkkk" localSheetId="43" hidden="1">{"Riqfin97",#N/A,FALSE,"Tran";"Riqfinpro",#N/A,FALSE,"Tran"}</definedName>
    <definedName name="kkkkkkkk" localSheetId="44" hidden="1">{"Riqfin97",#N/A,FALSE,"Tran";"Riqfinpro",#N/A,FALSE,"Tran"}</definedName>
    <definedName name="kkkkkkkk" localSheetId="45" hidden="1">{"Riqfin97",#N/A,FALSE,"Tran";"Riqfinpro",#N/A,FALSE,"Tran"}</definedName>
    <definedName name="kkkkkkkk" localSheetId="46" hidden="1">{"Riqfin97",#N/A,FALSE,"Tran";"Riqfinpro",#N/A,FALSE,"Tran"}</definedName>
    <definedName name="kkkkkkkk" localSheetId="47" hidden="1">{"Riqfin97",#N/A,FALSE,"Tran";"Riqfinpro",#N/A,FALSE,"Tran"}</definedName>
    <definedName name="kkkkkkkk" localSheetId="48" hidden="1">{"Riqfin97",#N/A,FALSE,"Tran";"Riqfinpro",#N/A,FALSE,"Tran"}</definedName>
    <definedName name="kkkkkkkk" localSheetId="52" hidden="1">{"Riqfin97",#N/A,FALSE,"Tran";"Riqfinpro",#N/A,FALSE,"Tran"}</definedName>
    <definedName name="kkkkkkkk" localSheetId="14" hidden="1">{"Riqfin97",#N/A,FALSE,"Tran";"Riqfinpro",#N/A,FALSE,"Tran"}</definedName>
    <definedName name="kkkkkkkk" localSheetId="56" hidden="1">{"Riqfin97",#N/A,FALSE,"Tran";"Riqfinpro",#N/A,FALSE,"Tran"}</definedName>
    <definedName name="kkkkkkkk" localSheetId="60" hidden="1">{"Riqfin97",#N/A,FALSE,"Tran";"Riqfinpro",#N/A,FALSE,"Tran"}</definedName>
    <definedName name="kkkkkkkk" localSheetId="62" hidden="1">{"Riqfin97",#N/A,FALSE,"Tran";"Riqfinpro",#N/A,FALSE,"Tran"}</definedName>
    <definedName name="kkkkkkkk" localSheetId="15" hidden="1">{"Riqfin97",#N/A,FALSE,"Tran";"Riqfinpro",#N/A,FALSE,"Tran"}</definedName>
    <definedName name="kkkkkkkk" localSheetId="64" hidden="1">{"Riqfin97",#N/A,FALSE,"Tran";"Riqfinpro",#N/A,FALSE,"Tran"}</definedName>
    <definedName name="kkkkkkkk" localSheetId="66" hidden="1">{"Riqfin97",#N/A,FALSE,"Tran";"Riqfinpro",#N/A,FALSE,"Tran"}</definedName>
    <definedName name="kkkkkkkk" localSheetId="16" hidden="1">{"Riqfin97",#N/A,FALSE,"Tran";"Riqfinpro",#N/A,FALSE,"Tran"}</definedName>
    <definedName name="kkkkkkkk" hidden="1">{"Riqfin97",#N/A,FALSE,"Tran";"Riqfinpro",#N/A,FALSE,"Tran"}</definedName>
    <definedName name="KWD" localSheetId="35">#REF!</definedName>
    <definedName name="KWD">#REF!</definedName>
    <definedName name="kykiyu" localSheetId="8" hidden="1">'[107]Fax a enviar'!#REF!</definedName>
    <definedName name="kykiyu" localSheetId="35" hidden="1">'[107]Fax a enviar'!#REF!</definedName>
    <definedName name="kykiyu" hidden="1">'[107]Fax a enviar'!#REF!</definedName>
    <definedName name="L" localSheetId="8">[136]DA!#REF!</definedName>
    <definedName name="L" localSheetId="35">[136]DA!#REF!</definedName>
    <definedName name="L">[136]DA!#REF!</definedName>
    <definedName name="L_">#N/A</definedName>
    <definedName name="LastOpenedWorkSheet" localSheetId="76">#REF!</definedName>
    <definedName name="LastOpenedWorkSheet" localSheetId="8">#REF!</definedName>
    <definedName name="LastOpenedWorkSheet" localSheetId="25">#REF!</definedName>
    <definedName name="LastOpenedWorkSheet" localSheetId="31">#REF!</definedName>
    <definedName name="LastOpenedWorkSheet" localSheetId="32">#REF!</definedName>
    <definedName name="LastOpenedWorkSheet" localSheetId="34">#REF!</definedName>
    <definedName name="LastOpenedWorkSheet" localSheetId="35">#REF!</definedName>
    <definedName name="LastOpenedWorkSheet" localSheetId="40">#REF!</definedName>
    <definedName name="LastOpenedWorkSheet" localSheetId="41">#REF!</definedName>
    <definedName name="LastOpenedWorkSheet" localSheetId="42">#REF!</definedName>
    <definedName name="LastOpenedWorkSheet" localSheetId="43">#REF!</definedName>
    <definedName name="LastOpenedWorkSheet" localSheetId="45">#REF!</definedName>
    <definedName name="LastOpenedWorkSheet" localSheetId="46">#REF!</definedName>
    <definedName name="LastOpenedWorkSheet" localSheetId="48">#REF!</definedName>
    <definedName name="LastOpenedWorkSheet" localSheetId="52">#REF!</definedName>
    <definedName name="LastOpenedWorkSheet" localSheetId="14">#REF!</definedName>
    <definedName name="LastOpenedWorkSheet" localSheetId="56">#REF!</definedName>
    <definedName name="LastOpenedWorkSheet" localSheetId="15">#REF!</definedName>
    <definedName name="LastOpenedWorkSheet" localSheetId="66">#REF!</definedName>
    <definedName name="LastOpenedWorkSheet">#REF!</definedName>
    <definedName name="LastRefreshed" localSheetId="76">#REF!</definedName>
    <definedName name="LastRefreshed" localSheetId="8">#REF!</definedName>
    <definedName name="LastRefreshed" localSheetId="25">#REF!</definedName>
    <definedName name="LastRefreshed" localSheetId="31">#REF!</definedName>
    <definedName name="LastRefreshed" localSheetId="32">#REF!</definedName>
    <definedName name="LastRefreshed" localSheetId="34">#REF!</definedName>
    <definedName name="LastRefreshed" localSheetId="35">#REF!</definedName>
    <definedName name="LastRefreshed" localSheetId="40">#REF!</definedName>
    <definedName name="LastRefreshed" localSheetId="41">#REF!</definedName>
    <definedName name="LastRefreshed" localSheetId="42">#REF!</definedName>
    <definedName name="LastRefreshed" localSheetId="43">#REF!</definedName>
    <definedName name="LastRefreshed" localSheetId="45">#REF!</definedName>
    <definedName name="LastRefreshed" localSheetId="46">#REF!</definedName>
    <definedName name="LastRefreshed" localSheetId="48">#REF!</definedName>
    <definedName name="LastRefreshed" localSheetId="52">#REF!</definedName>
    <definedName name="LastRefreshed" localSheetId="14">#REF!</definedName>
    <definedName name="LastRefreshed" localSheetId="56">#REF!</definedName>
    <definedName name="LastRefreshed" localSheetId="15">#REF!</definedName>
    <definedName name="LastRefreshed" localSheetId="66">#REF!</definedName>
    <definedName name="LastRefreshed">#REF!</definedName>
    <definedName name="LD" localSheetId="76">#REF!</definedName>
    <definedName name="LD" localSheetId="10">#REF!</definedName>
    <definedName name="LD" localSheetId="25">#REF!</definedName>
    <definedName name="LD" localSheetId="31">#REF!</definedName>
    <definedName name="LD" localSheetId="32">#REF!</definedName>
    <definedName name="LD" localSheetId="34">#REF!</definedName>
    <definedName name="LD" localSheetId="35">#REF!</definedName>
    <definedName name="LD" localSheetId="40">#REF!</definedName>
    <definedName name="LD" localSheetId="41">#REF!</definedName>
    <definedName name="LD" localSheetId="42">#REF!</definedName>
    <definedName name="LD" localSheetId="43">#REF!</definedName>
    <definedName name="LD" localSheetId="45">#REF!</definedName>
    <definedName name="LD" localSheetId="46">#REF!</definedName>
    <definedName name="LD" localSheetId="48">#REF!</definedName>
    <definedName name="LD" localSheetId="52">#REF!</definedName>
    <definedName name="LD" localSheetId="14">#REF!</definedName>
    <definedName name="LD" localSheetId="56">#REF!</definedName>
    <definedName name="LD" localSheetId="15">#REF!</definedName>
    <definedName name="LD">#REF!</definedName>
    <definedName name="LD1A" localSheetId="76">#REF!</definedName>
    <definedName name="LD1A" localSheetId="10">#REF!</definedName>
    <definedName name="LD1A" localSheetId="25">#REF!</definedName>
    <definedName name="LD1A" localSheetId="31">#REF!</definedName>
    <definedName name="LD1A" localSheetId="32">#REF!</definedName>
    <definedName name="LD1A" localSheetId="34">#REF!</definedName>
    <definedName name="LD1A" localSheetId="35">#REF!</definedName>
    <definedName name="LD1A" localSheetId="40">#REF!</definedName>
    <definedName name="LD1A" localSheetId="41">#REF!</definedName>
    <definedName name="LD1A" localSheetId="42">#REF!</definedName>
    <definedName name="LD1A" localSheetId="43">#REF!</definedName>
    <definedName name="LD1A" localSheetId="45">#REF!</definedName>
    <definedName name="LD1A" localSheetId="46">#REF!</definedName>
    <definedName name="LD1A" localSheetId="48">#REF!</definedName>
    <definedName name="LD1A" localSheetId="52">#REF!</definedName>
    <definedName name="LD1A" localSheetId="14">#REF!</definedName>
    <definedName name="LD1A" localSheetId="56">#REF!</definedName>
    <definedName name="LD1A" localSheetId="15">#REF!</definedName>
    <definedName name="LD1A">#REF!</definedName>
    <definedName name="LE" localSheetId="76">#REF!</definedName>
    <definedName name="LE" localSheetId="10">#REF!</definedName>
    <definedName name="LE" localSheetId="25">#REF!</definedName>
    <definedName name="LE" localSheetId="31">#REF!</definedName>
    <definedName name="LE" localSheetId="32">#REF!</definedName>
    <definedName name="LE" localSheetId="34">#REF!</definedName>
    <definedName name="LE" localSheetId="35">#REF!</definedName>
    <definedName name="LE" localSheetId="40">#REF!</definedName>
    <definedName name="LE" localSheetId="41">#REF!</definedName>
    <definedName name="LE" localSheetId="42">#REF!</definedName>
    <definedName name="LE" localSheetId="43">#REF!</definedName>
    <definedName name="LE" localSheetId="45">#REF!</definedName>
    <definedName name="LE" localSheetId="46">#REF!</definedName>
    <definedName name="LE" localSheetId="48">#REF!</definedName>
    <definedName name="LE" localSheetId="52">#REF!</definedName>
    <definedName name="LE" localSheetId="14">#REF!</definedName>
    <definedName name="LE" localSheetId="56">#REF!</definedName>
    <definedName name="LE" localSheetId="15">#REF!</definedName>
    <definedName name="LE">#REF!</definedName>
    <definedName name="LE1A" localSheetId="76">#REF!</definedName>
    <definedName name="LE1A" localSheetId="25">#REF!</definedName>
    <definedName name="LE1A" localSheetId="31">#REF!</definedName>
    <definedName name="LE1A" localSheetId="32">#REF!</definedName>
    <definedName name="LE1A" localSheetId="34">#REF!</definedName>
    <definedName name="LE1A" localSheetId="35">#REF!</definedName>
    <definedName name="LE1A" localSheetId="40">#REF!</definedName>
    <definedName name="LE1A" localSheetId="41">#REF!</definedName>
    <definedName name="LE1A" localSheetId="42">#REF!</definedName>
    <definedName name="LE1A" localSheetId="43">#REF!</definedName>
    <definedName name="LE1A" localSheetId="45">#REF!</definedName>
    <definedName name="LE1A" localSheetId="46">#REF!</definedName>
    <definedName name="LE1A" localSheetId="48">#REF!</definedName>
    <definedName name="LE1A" localSheetId="52">#REF!</definedName>
    <definedName name="LE1A" localSheetId="14">#REF!</definedName>
    <definedName name="LE1A" localSheetId="56">#REF!</definedName>
    <definedName name="LE1A" localSheetId="15">#REF!</definedName>
    <definedName name="LE1A">#REF!</definedName>
    <definedName name="LEAP" localSheetId="76">#REF!</definedName>
    <definedName name="LEAP" localSheetId="25">#REF!</definedName>
    <definedName name="LEAP" localSheetId="31">#REF!</definedName>
    <definedName name="LEAP" localSheetId="32">#REF!</definedName>
    <definedName name="LEAP" localSheetId="34">#REF!</definedName>
    <definedName name="LEAP" localSheetId="35">#REF!</definedName>
    <definedName name="LEAP" localSheetId="40">#REF!</definedName>
    <definedName name="LEAP" localSheetId="41">#REF!</definedName>
    <definedName name="LEAP" localSheetId="42">#REF!</definedName>
    <definedName name="LEAP" localSheetId="43">#REF!</definedName>
    <definedName name="LEAP" localSheetId="45">#REF!</definedName>
    <definedName name="LEAP" localSheetId="46">#REF!</definedName>
    <definedName name="LEAP" localSheetId="48">#REF!</definedName>
    <definedName name="LEAP" localSheetId="52">#REF!</definedName>
    <definedName name="LEAP" localSheetId="14">#REF!</definedName>
    <definedName name="LEAP" localSheetId="56">#REF!</definedName>
    <definedName name="LEAP" localSheetId="15">#REF!</definedName>
    <definedName name="LEAP">#REF!</definedName>
    <definedName name="LEGC" localSheetId="35">#REF!</definedName>
    <definedName name="LEGC">#REF!</definedName>
    <definedName name="LG" localSheetId="35">#REF!</definedName>
    <definedName name="LG">#REF!</definedName>
    <definedName name="LGperc" localSheetId="35">#REF!</definedName>
    <definedName name="LGperc">#REF!</definedName>
    <definedName name="LGTNONO1" localSheetId="76">[79]nonopec!#REF!</definedName>
    <definedName name="LGTNONO1" localSheetId="25">[79]nonopec!#REF!</definedName>
    <definedName name="LGTNONO1" localSheetId="31">[79]nonopec!#REF!</definedName>
    <definedName name="LGTNONO1" localSheetId="40">[79]nonopec!#REF!</definedName>
    <definedName name="LGTNONO1" localSheetId="45">[79]nonopec!#REF!</definedName>
    <definedName name="LGTNONO1" localSheetId="46">[79]nonopec!#REF!</definedName>
    <definedName name="LGTNONO1">[79]nonopec!#REF!</definedName>
    <definedName name="LGTNONO2" localSheetId="76">[79]nonopec!#REF!</definedName>
    <definedName name="LGTNONO2" localSheetId="25">[79]nonopec!#REF!</definedName>
    <definedName name="LGTNONO2" localSheetId="31">[79]nonopec!#REF!</definedName>
    <definedName name="LGTNONO2" localSheetId="46">[79]nonopec!#REF!</definedName>
    <definedName name="LGTNONO2">[79]nonopec!#REF!</definedName>
    <definedName name="LGTNONOPEC" localSheetId="76">[79]nonopec!#REF!</definedName>
    <definedName name="LGTNONOPEC" localSheetId="25">[79]nonopec!#REF!</definedName>
    <definedName name="LGTNONOPEC" localSheetId="31">[79]nonopec!#REF!</definedName>
    <definedName name="LGTNONOPEC" localSheetId="46">[79]nonopec!#REF!</definedName>
    <definedName name="LGTNONOPEC">[79]nonopec!#REF!</definedName>
    <definedName name="LGTNSUMM" localSheetId="76">[79]nonopec!#REF!</definedName>
    <definedName name="LGTNSUMM" localSheetId="25">[79]nonopec!#REF!</definedName>
    <definedName name="LGTNSUMM" localSheetId="31">[79]nonopec!#REF!</definedName>
    <definedName name="LGTNSUMM" localSheetId="46">[79]nonopec!#REF!</definedName>
    <definedName name="LGTNSUMM">[79]nonopec!#REF!</definedName>
    <definedName name="LGTOECD">[79]nonopec!#REF!</definedName>
    <definedName name="LGTOPEC">[79]nonopec!#REF!</definedName>
    <definedName name="LGTPCNT">[79]nonopec!#REF!</definedName>
    <definedName name="LIBOR3">[101]SUPUESTOS!$A$12:$IV$12</definedName>
    <definedName name="LIBOR6">[101]SUPUESTOS!A$11</definedName>
    <definedName name="LIBRAE" localSheetId="8">#REF!</definedName>
    <definedName name="LIBRAE" localSheetId="35">#REF!</definedName>
    <definedName name="LIBRAE" localSheetId="42">#REF!</definedName>
    <definedName name="LIBRAE" localSheetId="43">#REF!</definedName>
    <definedName name="LIBRAE" localSheetId="44">#REF!</definedName>
    <definedName name="LIBRAE">#REF!</definedName>
    <definedName name="LINES" localSheetId="76">#REF!</definedName>
    <definedName name="LINES" localSheetId="8">#REF!</definedName>
    <definedName name="LINES" localSheetId="25">#REF!</definedName>
    <definedName name="LINES" localSheetId="31">#REF!</definedName>
    <definedName name="LINES" localSheetId="32">#REF!</definedName>
    <definedName name="LINES" localSheetId="34">#REF!</definedName>
    <definedName name="LINES" localSheetId="35">#REF!</definedName>
    <definedName name="LINES" localSheetId="40">#REF!</definedName>
    <definedName name="LINES" localSheetId="43">#REF!</definedName>
    <definedName name="LINES" localSheetId="45">#REF!</definedName>
    <definedName name="LINES" localSheetId="46">#REF!</definedName>
    <definedName name="LINES" localSheetId="52">#REF!</definedName>
    <definedName name="LINES" localSheetId="14">#REF!</definedName>
    <definedName name="LINES" localSheetId="15">#REF!</definedName>
    <definedName name="LINES" localSheetId="66">#REF!</definedName>
    <definedName name="LINES">#REF!</definedName>
    <definedName name="liqc" localSheetId="8">[31]Programa!#REF!</definedName>
    <definedName name="liqc" localSheetId="35">[31]Programa!#REF!</definedName>
    <definedName name="liqc">[31]Programa!#REF!</definedName>
    <definedName name="liqd" localSheetId="8">[31]Programa!#REF!</definedName>
    <definedName name="liqd" localSheetId="35">[31]Programa!#REF!</definedName>
    <definedName name="liqd">[31]Programa!#REF!</definedName>
    <definedName name="Liquidez">'[61]Ranking Bancario'!$BV$5:$BZ$54</definedName>
    <definedName name="LIT" localSheetId="76">#REF!</definedName>
    <definedName name="LIT" localSheetId="10">#REF!</definedName>
    <definedName name="LIT" localSheetId="8">#REF!</definedName>
    <definedName name="LIT" localSheetId="25">#REF!</definedName>
    <definedName name="LIT" localSheetId="31">#REF!</definedName>
    <definedName name="LIT" localSheetId="32">#REF!</definedName>
    <definedName name="LIT" localSheetId="34">#REF!</definedName>
    <definedName name="LIT" localSheetId="35">#REF!</definedName>
    <definedName name="LIT" localSheetId="40">#REF!</definedName>
    <definedName name="LIT" localSheetId="41">#REF!</definedName>
    <definedName name="LIT" localSheetId="42">#REF!</definedName>
    <definedName name="LIT" localSheetId="43">#REF!</definedName>
    <definedName name="LIT" localSheetId="45">#REF!</definedName>
    <definedName name="LIT" localSheetId="46">#REF!</definedName>
    <definedName name="LIT" localSheetId="48">#REF!</definedName>
    <definedName name="LIT" localSheetId="52">#REF!</definedName>
    <definedName name="LIT" localSheetId="14">#REF!</definedName>
    <definedName name="LIT" localSheetId="56">#REF!</definedName>
    <definedName name="LIT" localSheetId="15">#REF!</definedName>
    <definedName name="LIT" localSheetId="66">#REF!</definedName>
    <definedName name="LIT">#REF!</definedName>
    <definedName name="lita">#N/A</definedName>
    <definedName name="LITEURO" localSheetId="76">#REF!</definedName>
    <definedName name="LITEURO" localSheetId="10">#REF!</definedName>
    <definedName name="LITEURO" localSheetId="8">#REF!</definedName>
    <definedName name="LITEURO" localSheetId="25">#REF!</definedName>
    <definedName name="LITEURO" localSheetId="31">#REF!</definedName>
    <definedName name="LITEURO" localSheetId="32">#REF!</definedName>
    <definedName name="LITEURO" localSheetId="34">#REF!</definedName>
    <definedName name="LITEURO" localSheetId="35">#REF!</definedName>
    <definedName name="LITEURO" localSheetId="40">#REF!</definedName>
    <definedName name="LITEURO" localSheetId="41">#REF!</definedName>
    <definedName name="LITEURO" localSheetId="42">#REF!</definedName>
    <definedName name="LITEURO" localSheetId="43">#REF!</definedName>
    <definedName name="LITEURO" localSheetId="45">#REF!</definedName>
    <definedName name="LITEURO" localSheetId="46">#REF!</definedName>
    <definedName name="LITEURO" localSheetId="48">#REF!</definedName>
    <definedName name="LITEURO" localSheetId="52">#REF!</definedName>
    <definedName name="LITEURO" localSheetId="14">#REF!</definedName>
    <definedName name="LITEURO" localSheetId="56">#REF!</definedName>
    <definedName name="LITEURO" localSheetId="15">#REF!</definedName>
    <definedName name="LITEURO">#REF!</definedName>
    <definedName name="ll" localSheetId="74" hidden="1">{"Tab1",#N/A,FALSE,"P";"Tab2",#N/A,FALSE,"P"}</definedName>
    <definedName name="ll" localSheetId="76" hidden="1">{"Tab1",#N/A,FALSE,"P";"Tab2",#N/A,FALSE,"P"}</definedName>
    <definedName name="ll" localSheetId="10" hidden="1">{"Tab1",#N/A,FALSE,"P";"Tab2",#N/A,FALSE,"P"}</definedName>
    <definedName name="ll" localSheetId="28" hidden="1">{"Tab1",#N/A,FALSE,"P";"Tab2",#N/A,FALSE,"P"}</definedName>
    <definedName name="ll" localSheetId="8" hidden="1">{"Tab1",#N/A,FALSE,"P";"Tab2",#N/A,FALSE,"P"}</definedName>
    <definedName name="ll" localSheetId="25" hidden="1">{"Tab1",#N/A,FALSE,"P";"Tab2",#N/A,FALSE,"P"}</definedName>
    <definedName name="ll" localSheetId="27" hidden="1">{"Tab1",#N/A,FALSE,"P";"Tab2",#N/A,FALSE,"P"}</definedName>
    <definedName name="ll" localSheetId="29" hidden="1">{"Tab1",#N/A,FALSE,"P";"Tab2",#N/A,FALSE,"P"}</definedName>
    <definedName name="ll" localSheetId="31" hidden="1">{"Tab1",#N/A,FALSE,"P";"Tab2",#N/A,FALSE,"P"}</definedName>
    <definedName name="ll" localSheetId="32" hidden="1">{"Tab1",#N/A,FALSE,"P";"Tab2",#N/A,FALSE,"P"}</definedName>
    <definedName name="ll" localSheetId="34" hidden="1">{"Tab1",#N/A,FALSE,"P";"Tab2",#N/A,FALSE,"P"}</definedName>
    <definedName name="ll" localSheetId="35" hidden="1">{"Tab1",#N/A,FALSE,"P";"Tab2",#N/A,FALSE,"P"}</definedName>
    <definedName name="ll" localSheetId="40" hidden="1">{"Tab1",#N/A,FALSE,"P";"Tab2",#N/A,FALSE,"P"}</definedName>
    <definedName name="ll" localSheetId="41" hidden="1">{"Tab1",#N/A,FALSE,"P";"Tab2",#N/A,FALSE,"P"}</definedName>
    <definedName name="ll" localSheetId="42" hidden="1">{"Tab1",#N/A,FALSE,"P";"Tab2",#N/A,FALSE,"P"}</definedName>
    <definedName name="ll" localSheetId="43" hidden="1">{"Tab1",#N/A,FALSE,"P";"Tab2",#N/A,FALSE,"P"}</definedName>
    <definedName name="ll" localSheetId="44" hidden="1">{"Tab1",#N/A,FALSE,"P";"Tab2",#N/A,FALSE,"P"}</definedName>
    <definedName name="ll" localSheetId="45" hidden="1">{"Tab1",#N/A,FALSE,"P";"Tab2",#N/A,FALSE,"P"}</definedName>
    <definedName name="ll" localSheetId="46" hidden="1">{"Tab1",#N/A,FALSE,"P";"Tab2",#N/A,FALSE,"P"}</definedName>
    <definedName name="ll" localSheetId="47" hidden="1">{"Tab1",#N/A,FALSE,"P";"Tab2",#N/A,FALSE,"P"}</definedName>
    <definedName name="ll" localSheetId="48" hidden="1">{"Tab1",#N/A,FALSE,"P";"Tab2",#N/A,FALSE,"P"}</definedName>
    <definedName name="ll" localSheetId="52" hidden="1">{"Tab1",#N/A,FALSE,"P";"Tab2",#N/A,FALSE,"P"}</definedName>
    <definedName name="ll" localSheetId="14" hidden="1">{"Tab1",#N/A,FALSE,"P";"Tab2",#N/A,FALSE,"P"}</definedName>
    <definedName name="ll" localSheetId="56" hidden="1">{"Tab1",#N/A,FALSE,"P";"Tab2",#N/A,FALSE,"P"}</definedName>
    <definedName name="ll" localSheetId="60" hidden="1">{"Tab1",#N/A,FALSE,"P";"Tab2",#N/A,FALSE,"P"}</definedName>
    <definedName name="ll" localSheetId="62" hidden="1">{"Tab1",#N/A,FALSE,"P";"Tab2",#N/A,FALSE,"P"}</definedName>
    <definedName name="ll" localSheetId="15" hidden="1">{"Tab1",#N/A,FALSE,"P";"Tab2",#N/A,FALSE,"P"}</definedName>
    <definedName name="ll" localSheetId="64" hidden="1">{"Tab1",#N/A,FALSE,"P";"Tab2",#N/A,FALSE,"P"}</definedName>
    <definedName name="ll" localSheetId="66" hidden="1">{"Tab1",#N/A,FALSE,"P";"Tab2",#N/A,FALSE,"P"}</definedName>
    <definedName name="ll" localSheetId="16" hidden="1">{"Tab1",#N/A,FALSE,"P";"Tab2",#N/A,FALSE,"P"}</definedName>
    <definedName name="ll" hidden="1">{"Tab1",#N/A,FALSE,"P";"Tab2",#N/A,FALSE,"P"}</definedName>
    <definedName name="LLF" localSheetId="8">[69]Q3!#REF!</definedName>
    <definedName name="LLF">[69]Q3!#REF!</definedName>
    <definedName name="lll" localSheetId="74" hidden="1">{"Riqfin97",#N/A,FALSE,"Tran";"Riqfinpro",#N/A,FALSE,"Tran"}</definedName>
    <definedName name="lll" localSheetId="76" hidden="1">{"Riqfin97",#N/A,FALSE,"Tran";"Riqfinpro",#N/A,FALSE,"Tran"}</definedName>
    <definedName name="lll" localSheetId="10" hidden="1">{"Minpmon",#N/A,FALSE,"Monthinput"}</definedName>
    <definedName name="lll" localSheetId="28" hidden="1">{"Riqfin97",#N/A,FALSE,"Tran";"Riqfinpro",#N/A,FALSE,"Tran"}</definedName>
    <definedName name="lll" localSheetId="8" hidden="1">{"Riqfin97",#N/A,FALSE,"Tran";"Riqfinpro",#N/A,FALSE,"Tran"}</definedName>
    <definedName name="lll" localSheetId="25" hidden="1">{"Riqfin97",#N/A,FALSE,"Tran";"Riqfinpro",#N/A,FALSE,"Tran"}</definedName>
    <definedName name="lll" localSheetId="27" hidden="1">{"Riqfin97",#N/A,FALSE,"Tran";"Riqfinpro",#N/A,FALSE,"Tran"}</definedName>
    <definedName name="lll" localSheetId="29" hidden="1">{"Riqfin97",#N/A,FALSE,"Tran";"Riqfinpro",#N/A,FALSE,"Tran"}</definedName>
    <definedName name="lll" localSheetId="31" hidden="1">{"Riqfin97",#N/A,FALSE,"Tran";"Riqfinpro",#N/A,FALSE,"Tran"}</definedName>
    <definedName name="lll" localSheetId="32" hidden="1">{"Riqfin97",#N/A,FALSE,"Tran";"Riqfinpro",#N/A,FALSE,"Tran"}</definedName>
    <definedName name="lll" localSheetId="34" hidden="1">{"Riqfin97",#N/A,FALSE,"Tran";"Riqfinpro",#N/A,FALSE,"Tran"}</definedName>
    <definedName name="lll" localSheetId="35" hidden="1">{"Riqfin97",#N/A,FALSE,"Tran";"Riqfinpro",#N/A,FALSE,"Tran"}</definedName>
    <definedName name="lll" localSheetId="40" hidden="1">{"Riqfin97",#N/A,FALSE,"Tran";"Riqfinpro",#N/A,FALSE,"Tran"}</definedName>
    <definedName name="lll" localSheetId="41" hidden="1">{"Riqfin97",#N/A,FALSE,"Tran";"Riqfinpro",#N/A,FALSE,"Tran"}</definedName>
    <definedName name="lll" localSheetId="42" hidden="1">{"Riqfin97",#N/A,FALSE,"Tran";"Riqfinpro",#N/A,FALSE,"Tran"}</definedName>
    <definedName name="lll" localSheetId="43" hidden="1">{"Riqfin97",#N/A,FALSE,"Tran";"Riqfinpro",#N/A,FALSE,"Tran"}</definedName>
    <definedName name="lll" localSheetId="44" hidden="1">{"Riqfin97",#N/A,FALSE,"Tran";"Riqfinpro",#N/A,FALSE,"Tran"}</definedName>
    <definedName name="lll" localSheetId="45" hidden="1">{"Riqfin97",#N/A,FALSE,"Tran";"Riqfinpro",#N/A,FALSE,"Tran"}</definedName>
    <definedName name="lll" localSheetId="46" hidden="1">{"Riqfin97",#N/A,FALSE,"Tran";"Riqfinpro",#N/A,FALSE,"Tran"}</definedName>
    <definedName name="lll" localSheetId="47" hidden="1">{"Riqfin97",#N/A,FALSE,"Tran";"Riqfinpro",#N/A,FALSE,"Tran"}</definedName>
    <definedName name="lll" localSheetId="48" hidden="1">{"Riqfin97",#N/A,FALSE,"Tran";"Riqfinpro",#N/A,FALSE,"Tran"}</definedName>
    <definedName name="lll" localSheetId="52" hidden="1">{"Riqfin97",#N/A,FALSE,"Tran";"Riqfinpro",#N/A,FALSE,"Tran"}</definedName>
    <definedName name="lll" localSheetId="14" hidden="1">{"Riqfin97",#N/A,FALSE,"Tran";"Riqfinpro",#N/A,FALSE,"Tran"}</definedName>
    <definedName name="lll" localSheetId="56" hidden="1">{"Riqfin97",#N/A,FALSE,"Tran";"Riqfinpro",#N/A,FALSE,"Tran"}</definedName>
    <definedName name="lll" localSheetId="60" hidden="1">{"Riqfin97",#N/A,FALSE,"Tran";"Riqfinpro",#N/A,FALSE,"Tran"}</definedName>
    <definedName name="lll" localSheetId="62" hidden="1">{"Riqfin97",#N/A,FALSE,"Tran";"Riqfinpro",#N/A,FALSE,"Tran"}</definedName>
    <definedName name="lll" localSheetId="15" hidden="1">{"Riqfin97",#N/A,FALSE,"Tran";"Riqfinpro",#N/A,FALSE,"Tran"}</definedName>
    <definedName name="lll" localSheetId="64" hidden="1">{"Riqfin97",#N/A,FALSE,"Tran";"Riqfinpro",#N/A,FALSE,"Tran"}</definedName>
    <definedName name="lll" localSheetId="66" hidden="1">{"Riqfin97",#N/A,FALSE,"Tran";"Riqfinpro",#N/A,FALSE,"Tran"}</definedName>
    <definedName name="lll" localSheetId="16" hidden="1">{"Riqfin97",#N/A,FALSE,"Tran";"Riqfinpro",#N/A,FALSE,"Tran"}</definedName>
    <definedName name="lll" hidden="1">{"Riqfin97",#N/A,FALSE,"Tran";"Riqfinpro",#N/A,FALSE,"Tran"}</definedName>
    <definedName name="llll" localSheetId="10" hidden="1">{"Minpmon",#N/A,FALSE,"Monthinput"}</definedName>
    <definedName name="llll" hidden="1">[153]M!#REF!</definedName>
    <definedName name="lllll" localSheetId="74" hidden="1">{"Tab1",#N/A,FALSE,"P";"Tab2",#N/A,FALSE,"P"}</definedName>
    <definedName name="lllll" localSheetId="76" hidden="1">{"Tab1",#N/A,FALSE,"P";"Tab2",#N/A,FALSE,"P"}</definedName>
    <definedName name="lllll" localSheetId="10" hidden="1">{"Tab1",#N/A,FALSE,"P";"Tab2",#N/A,FALSE,"P"}</definedName>
    <definedName name="lllll" localSheetId="28" hidden="1">{"Tab1",#N/A,FALSE,"P";"Tab2",#N/A,FALSE,"P"}</definedName>
    <definedName name="lllll" localSheetId="8" hidden="1">{"Tab1",#N/A,FALSE,"P";"Tab2",#N/A,FALSE,"P"}</definedName>
    <definedName name="lllll" localSheetId="25" hidden="1">{"Tab1",#N/A,FALSE,"P";"Tab2",#N/A,FALSE,"P"}</definedName>
    <definedName name="lllll" localSheetId="27" hidden="1">{"Tab1",#N/A,FALSE,"P";"Tab2",#N/A,FALSE,"P"}</definedName>
    <definedName name="lllll" localSheetId="29" hidden="1">{"Tab1",#N/A,FALSE,"P";"Tab2",#N/A,FALSE,"P"}</definedName>
    <definedName name="lllll" localSheetId="31" hidden="1">{"Tab1",#N/A,FALSE,"P";"Tab2",#N/A,FALSE,"P"}</definedName>
    <definedName name="lllll" localSheetId="32" hidden="1">{"Tab1",#N/A,FALSE,"P";"Tab2",#N/A,FALSE,"P"}</definedName>
    <definedName name="lllll" localSheetId="34" hidden="1">{"Tab1",#N/A,FALSE,"P";"Tab2",#N/A,FALSE,"P"}</definedName>
    <definedName name="lllll" localSheetId="35" hidden="1">{"Tab1",#N/A,FALSE,"P";"Tab2",#N/A,FALSE,"P"}</definedName>
    <definedName name="lllll" localSheetId="40" hidden="1">{"Tab1",#N/A,FALSE,"P";"Tab2",#N/A,FALSE,"P"}</definedName>
    <definedName name="lllll" localSheetId="41" hidden="1">{"Tab1",#N/A,FALSE,"P";"Tab2",#N/A,FALSE,"P"}</definedName>
    <definedName name="lllll" localSheetId="42" hidden="1">{"Tab1",#N/A,FALSE,"P";"Tab2",#N/A,FALSE,"P"}</definedName>
    <definedName name="lllll" localSheetId="43" hidden="1">{"Tab1",#N/A,FALSE,"P";"Tab2",#N/A,FALSE,"P"}</definedName>
    <definedName name="lllll" localSheetId="44" hidden="1">{"Tab1",#N/A,FALSE,"P";"Tab2",#N/A,FALSE,"P"}</definedName>
    <definedName name="lllll" localSheetId="45" hidden="1">{"Tab1",#N/A,FALSE,"P";"Tab2",#N/A,FALSE,"P"}</definedName>
    <definedName name="lllll" localSheetId="46" hidden="1">{"Tab1",#N/A,FALSE,"P";"Tab2",#N/A,FALSE,"P"}</definedName>
    <definedName name="lllll" localSheetId="47" hidden="1">{"Tab1",#N/A,FALSE,"P";"Tab2",#N/A,FALSE,"P"}</definedName>
    <definedName name="lllll" localSheetId="48" hidden="1">{"Tab1",#N/A,FALSE,"P";"Tab2",#N/A,FALSE,"P"}</definedName>
    <definedName name="lllll" localSheetId="52" hidden="1">{"Tab1",#N/A,FALSE,"P";"Tab2",#N/A,FALSE,"P"}</definedName>
    <definedName name="lllll" localSheetId="14" hidden="1">{"Tab1",#N/A,FALSE,"P";"Tab2",#N/A,FALSE,"P"}</definedName>
    <definedName name="lllll" localSheetId="56" hidden="1">{"Tab1",#N/A,FALSE,"P";"Tab2",#N/A,FALSE,"P"}</definedName>
    <definedName name="lllll" localSheetId="60" hidden="1">{"Tab1",#N/A,FALSE,"P";"Tab2",#N/A,FALSE,"P"}</definedName>
    <definedName name="lllll" localSheetId="62" hidden="1">{"Tab1",#N/A,FALSE,"P";"Tab2",#N/A,FALSE,"P"}</definedName>
    <definedName name="lllll" localSheetId="15" hidden="1">{"Tab1",#N/A,FALSE,"P";"Tab2",#N/A,FALSE,"P"}</definedName>
    <definedName name="lllll" localSheetId="64" hidden="1">{"Tab1",#N/A,FALSE,"P";"Tab2",#N/A,FALSE,"P"}</definedName>
    <definedName name="lllll" localSheetId="66" hidden="1">{"Tab1",#N/A,FALSE,"P";"Tab2",#N/A,FALSE,"P"}</definedName>
    <definedName name="lllll" localSheetId="16" hidden="1">{"Tab1",#N/A,FALSE,"P";"Tab2",#N/A,FALSE,"P"}</definedName>
    <definedName name="lllll" hidden="1">{"Tab1",#N/A,FALSE,"P";"Tab2",#N/A,FALSE,"P"}</definedName>
    <definedName name="llllll" localSheetId="74" hidden="1">{"Minpmon",#N/A,FALSE,"Monthinput"}</definedName>
    <definedName name="llllll" localSheetId="76" hidden="1">{"Minpmon",#N/A,FALSE,"Monthinput"}</definedName>
    <definedName name="llllll" localSheetId="10" hidden="1">{"Minpmon",#N/A,FALSE,"Monthinput"}</definedName>
    <definedName name="llllll" localSheetId="28" hidden="1">{"Minpmon",#N/A,FALSE,"Monthinput"}</definedName>
    <definedName name="llllll" localSheetId="8" hidden="1">{"Minpmon",#N/A,FALSE,"Monthinput"}</definedName>
    <definedName name="llllll" localSheetId="25" hidden="1">{"Minpmon",#N/A,FALSE,"Monthinput"}</definedName>
    <definedName name="llllll" localSheetId="27" hidden="1">{"Minpmon",#N/A,FALSE,"Monthinput"}</definedName>
    <definedName name="llllll" localSheetId="29" hidden="1">{"Minpmon",#N/A,FALSE,"Monthinput"}</definedName>
    <definedName name="llllll" localSheetId="31" hidden="1">{"Minpmon",#N/A,FALSE,"Monthinput"}</definedName>
    <definedName name="llllll" localSheetId="32" hidden="1">{"Minpmon",#N/A,FALSE,"Monthinput"}</definedName>
    <definedName name="llllll" localSheetId="34" hidden="1">{"Minpmon",#N/A,FALSE,"Monthinput"}</definedName>
    <definedName name="llllll" localSheetId="35" hidden="1">{"Minpmon",#N/A,FALSE,"Monthinput"}</definedName>
    <definedName name="llllll" localSheetId="40" hidden="1">{"Minpmon",#N/A,FALSE,"Monthinput"}</definedName>
    <definedName name="llllll" localSheetId="41" hidden="1">{"Minpmon",#N/A,FALSE,"Monthinput"}</definedName>
    <definedName name="llllll" localSheetId="42" hidden="1">{"Minpmon",#N/A,FALSE,"Monthinput"}</definedName>
    <definedName name="llllll" localSheetId="43" hidden="1">{"Minpmon",#N/A,FALSE,"Monthinput"}</definedName>
    <definedName name="llllll" localSheetId="44" hidden="1">{"Minpmon",#N/A,FALSE,"Monthinput"}</definedName>
    <definedName name="llllll" localSheetId="45" hidden="1">{"Minpmon",#N/A,FALSE,"Monthinput"}</definedName>
    <definedName name="llllll" localSheetId="46" hidden="1">{"Minpmon",#N/A,FALSE,"Monthinput"}</definedName>
    <definedName name="llllll" localSheetId="47" hidden="1">{"Minpmon",#N/A,FALSE,"Monthinput"}</definedName>
    <definedName name="llllll" localSheetId="48" hidden="1">{"Minpmon",#N/A,FALSE,"Monthinput"}</definedName>
    <definedName name="llllll" localSheetId="52" hidden="1">{"Minpmon",#N/A,FALSE,"Monthinput"}</definedName>
    <definedName name="llllll" localSheetId="14" hidden="1">{"Minpmon",#N/A,FALSE,"Monthinput"}</definedName>
    <definedName name="llllll" localSheetId="56" hidden="1">{"Minpmon",#N/A,FALSE,"Monthinput"}</definedName>
    <definedName name="llllll" localSheetId="60" hidden="1">{"Minpmon",#N/A,FALSE,"Monthinput"}</definedName>
    <definedName name="llllll" localSheetId="62" hidden="1">{"Minpmon",#N/A,FALSE,"Monthinput"}</definedName>
    <definedName name="llllll" localSheetId="15" hidden="1">{"Minpmon",#N/A,FALSE,"Monthinput"}</definedName>
    <definedName name="llllll" localSheetId="64" hidden="1">{"Minpmon",#N/A,FALSE,"Monthinput"}</definedName>
    <definedName name="llllll" localSheetId="66" hidden="1">{"Minpmon",#N/A,FALSE,"Monthinput"}</definedName>
    <definedName name="llllll" localSheetId="16" hidden="1">{"Minpmon",#N/A,FALSE,"Monthinput"}</definedName>
    <definedName name="llllll" hidden="1">{"Minpmon",#N/A,FALSE,"Monthinput"}</definedName>
    <definedName name="lllllll" localSheetId="74" hidden="1">{"bop94-99",#N/A,FALSE,"BOP";"bgdp94-99",#N/A,FALSE,"BOPGDP";"exp94-99",#N/A,FALSE,"EXP";"imp94-99",#N/A,FALSE,"IMP";"tt9499",#N/A,FALSE,"TT";"ss94-99",#N/A,FALSE,"SERV";"tran94-99",#N/A,FALSE,"TRAN";"dis95-98",#N/A,FALSE,"DISB";"amor94-99",#N/A,FALSE,"AMOR";"int94-98",#N/A,FALSE,"INT";"debt94-99",#N/A,FALSE,"DEBT"}</definedName>
    <definedName name="lllllll" localSheetId="76" hidden="1">{"bop94-99",#N/A,FALSE,"BOP";"bgdp94-99",#N/A,FALSE,"BOPGDP";"exp94-99",#N/A,FALSE,"EXP";"imp94-99",#N/A,FALSE,"IMP";"tt9499",#N/A,FALSE,"TT";"ss94-99",#N/A,FALSE,"SERV";"tran94-99",#N/A,FALSE,"TRAN";"dis95-98",#N/A,FALSE,"DISB";"amor94-99",#N/A,FALSE,"AMOR";"int94-98",#N/A,FALSE,"INT";"debt94-99",#N/A,FALSE,"DEBT"}</definedName>
    <definedName name="lllllll" localSheetId="10" hidden="1">{"bop94-99",#N/A,FALSE,"BOP";"bgdp94-99",#N/A,FALSE,"BOPGDP";"exp94-99",#N/A,FALSE,"EXP";"imp94-99",#N/A,FALSE,"IMP";"tt9499",#N/A,FALSE,"TT";"ss94-99",#N/A,FALSE,"SERV";"tran94-99",#N/A,FALSE,"TRAN";"dis95-98",#N/A,FALSE,"DISB";"amor94-99",#N/A,FALSE,"AMOR";"int94-98",#N/A,FALSE,"INT";"debt94-99",#N/A,FALSE,"DEBT"}</definedName>
    <definedName name="lllllll" localSheetId="28" hidden="1">{"bop94-99",#N/A,FALSE,"BOP";"bgdp94-99",#N/A,FALSE,"BOPGDP";"exp94-99",#N/A,FALSE,"EXP";"imp94-99",#N/A,FALSE,"IMP";"tt9499",#N/A,FALSE,"TT";"ss94-99",#N/A,FALSE,"SERV";"tran94-99",#N/A,FALSE,"TRAN";"dis95-98",#N/A,FALSE,"DISB";"amor94-99",#N/A,FALSE,"AMOR";"int94-98",#N/A,FALSE,"INT";"debt94-99",#N/A,FALSE,"DEBT"}</definedName>
    <definedName name="lllllll" localSheetId="8" hidden="1">{"bop94-99",#N/A,FALSE,"BOP";"bgdp94-99",#N/A,FALSE,"BOPGDP";"exp94-99",#N/A,FALSE,"EXP";"imp94-99",#N/A,FALSE,"IMP";"tt9499",#N/A,FALSE,"TT";"ss94-99",#N/A,FALSE,"SERV";"tran94-99",#N/A,FALSE,"TRAN";"dis95-98",#N/A,FALSE,"DISB";"amor94-99",#N/A,FALSE,"AMOR";"int94-98",#N/A,FALSE,"INT";"debt94-99",#N/A,FALSE,"DEBT"}</definedName>
    <definedName name="lllllll" localSheetId="25" hidden="1">{"bop94-99",#N/A,FALSE,"BOP";"bgdp94-99",#N/A,FALSE,"BOPGDP";"exp94-99",#N/A,FALSE,"EXP";"imp94-99",#N/A,FALSE,"IMP";"tt9499",#N/A,FALSE,"TT";"ss94-99",#N/A,FALSE,"SERV";"tran94-99",#N/A,FALSE,"TRAN";"dis95-98",#N/A,FALSE,"DISB";"amor94-99",#N/A,FALSE,"AMOR";"int94-98",#N/A,FALSE,"INT";"debt94-99",#N/A,FALSE,"DEBT"}</definedName>
    <definedName name="lllllll" localSheetId="27" hidden="1">{"bop94-99",#N/A,FALSE,"BOP";"bgdp94-99",#N/A,FALSE,"BOPGDP";"exp94-99",#N/A,FALSE,"EXP";"imp94-99",#N/A,FALSE,"IMP";"tt9499",#N/A,FALSE,"TT";"ss94-99",#N/A,FALSE,"SERV";"tran94-99",#N/A,FALSE,"TRAN";"dis95-98",#N/A,FALSE,"DISB";"amor94-99",#N/A,FALSE,"AMOR";"int94-98",#N/A,FALSE,"INT";"debt94-99",#N/A,FALSE,"DEBT"}</definedName>
    <definedName name="lllllll" localSheetId="29" hidden="1">{"bop94-99",#N/A,FALSE,"BOP";"bgdp94-99",#N/A,FALSE,"BOPGDP";"exp94-99",#N/A,FALSE,"EXP";"imp94-99",#N/A,FALSE,"IMP";"tt9499",#N/A,FALSE,"TT";"ss94-99",#N/A,FALSE,"SERV";"tran94-99",#N/A,FALSE,"TRAN";"dis95-98",#N/A,FALSE,"DISB";"amor94-99",#N/A,FALSE,"AMOR";"int94-98",#N/A,FALSE,"INT";"debt94-99",#N/A,FALSE,"DEBT"}</definedName>
    <definedName name="lllllll" localSheetId="31" hidden="1">{"bop94-99",#N/A,FALSE,"BOP";"bgdp94-99",#N/A,FALSE,"BOPGDP";"exp94-99",#N/A,FALSE,"EXP";"imp94-99",#N/A,FALSE,"IMP";"tt9499",#N/A,FALSE,"TT";"ss94-99",#N/A,FALSE,"SERV";"tran94-99",#N/A,FALSE,"TRAN";"dis95-98",#N/A,FALSE,"DISB";"amor94-99",#N/A,FALSE,"AMOR";"int94-98",#N/A,FALSE,"INT";"debt94-99",#N/A,FALSE,"DEBT"}</definedName>
    <definedName name="lllllll" localSheetId="32" hidden="1">{"bop94-99",#N/A,FALSE,"BOP";"bgdp94-99",#N/A,FALSE,"BOPGDP";"exp94-99",#N/A,FALSE,"EXP";"imp94-99",#N/A,FALSE,"IMP";"tt9499",#N/A,FALSE,"TT";"ss94-99",#N/A,FALSE,"SERV";"tran94-99",#N/A,FALSE,"TRAN";"dis95-98",#N/A,FALSE,"DISB";"amor94-99",#N/A,FALSE,"AMOR";"int94-98",#N/A,FALSE,"INT";"debt94-99",#N/A,FALSE,"DEBT"}</definedName>
    <definedName name="lllllll" localSheetId="34" hidden="1">{"bop94-99",#N/A,FALSE,"BOP";"bgdp94-99",#N/A,FALSE,"BOPGDP";"exp94-99",#N/A,FALSE,"EXP";"imp94-99",#N/A,FALSE,"IMP";"tt9499",#N/A,FALSE,"TT";"ss94-99",#N/A,FALSE,"SERV";"tran94-99",#N/A,FALSE,"TRAN";"dis95-98",#N/A,FALSE,"DISB";"amor94-99",#N/A,FALSE,"AMOR";"int94-98",#N/A,FALSE,"INT";"debt94-99",#N/A,FALSE,"DEBT"}</definedName>
    <definedName name="lllllll" localSheetId="35" hidden="1">{"bop94-99",#N/A,FALSE,"BOP";"bgdp94-99",#N/A,FALSE,"BOPGDP";"exp94-99",#N/A,FALSE,"EXP";"imp94-99",#N/A,FALSE,"IMP";"tt9499",#N/A,FALSE,"TT";"ss94-99",#N/A,FALSE,"SERV";"tran94-99",#N/A,FALSE,"TRAN";"dis95-98",#N/A,FALSE,"DISB";"amor94-99",#N/A,FALSE,"AMOR";"int94-98",#N/A,FALSE,"INT";"debt94-99",#N/A,FALSE,"DEBT"}</definedName>
    <definedName name="lllllll" localSheetId="40" hidden="1">{"bop94-99",#N/A,FALSE,"BOP";"bgdp94-99",#N/A,FALSE,"BOPGDP";"exp94-99",#N/A,FALSE,"EXP";"imp94-99",#N/A,FALSE,"IMP";"tt9499",#N/A,FALSE,"TT";"ss94-99",#N/A,FALSE,"SERV";"tran94-99",#N/A,FALSE,"TRAN";"dis95-98",#N/A,FALSE,"DISB";"amor94-99",#N/A,FALSE,"AMOR";"int94-98",#N/A,FALSE,"INT";"debt94-99",#N/A,FALSE,"DEBT"}</definedName>
    <definedName name="lllllll" localSheetId="41" hidden="1">{"bop94-99",#N/A,FALSE,"BOP";"bgdp94-99",#N/A,FALSE,"BOPGDP";"exp94-99",#N/A,FALSE,"EXP";"imp94-99",#N/A,FALSE,"IMP";"tt9499",#N/A,FALSE,"TT";"ss94-99",#N/A,FALSE,"SERV";"tran94-99",#N/A,FALSE,"TRAN";"dis95-98",#N/A,FALSE,"DISB";"amor94-99",#N/A,FALSE,"AMOR";"int94-98",#N/A,FALSE,"INT";"debt94-99",#N/A,FALSE,"DEBT"}</definedName>
    <definedName name="lllllll" localSheetId="42" hidden="1">{"bop94-99",#N/A,FALSE,"BOP";"bgdp94-99",#N/A,FALSE,"BOPGDP";"exp94-99",#N/A,FALSE,"EXP";"imp94-99",#N/A,FALSE,"IMP";"tt9499",#N/A,FALSE,"TT";"ss94-99",#N/A,FALSE,"SERV";"tran94-99",#N/A,FALSE,"TRAN";"dis95-98",#N/A,FALSE,"DISB";"amor94-99",#N/A,FALSE,"AMOR";"int94-98",#N/A,FALSE,"INT";"debt94-99",#N/A,FALSE,"DEBT"}</definedName>
    <definedName name="lllllll" localSheetId="43" hidden="1">{"bop94-99",#N/A,FALSE,"BOP";"bgdp94-99",#N/A,FALSE,"BOPGDP";"exp94-99",#N/A,FALSE,"EXP";"imp94-99",#N/A,FALSE,"IMP";"tt9499",#N/A,FALSE,"TT";"ss94-99",#N/A,FALSE,"SERV";"tran94-99",#N/A,FALSE,"TRAN";"dis95-98",#N/A,FALSE,"DISB";"amor94-99",#N/A,FALSE,"AMOR";"int94-98",#N/A,FALSE,"INT";"debt94-99",#N/A,FALSE,"DEBT"}</definedName>
    <definedName name="lllllll" localSheetId="44" hidden="1">{"bop94-99",#N/A,FALSE,"BOP";"bgdp94-99",#N/A,FALSE,"BOPGDP";"exp94-99",#N/A,FALSE,"EXP";"imp94-99",#N/A,FALSE,"IMP";"tt9499",#N/A,FALSE,"TT";"ss94-99",#N/A,FALSE,"SERV";"tran94-99",#N/A,FALSE,"TRAN";"dis95-98",#N/A,FALSE,"DISB";"amor94-99",#N/A,FALSE,"AMOR";"int94-98",#N/A,FALSE,"INT";"debt94-99",#N/A,FALSE,"DEBT"}</definedName>
    <definedName name="lllllll" localSheetId="45" hidden="1">{"bop94-99",#N/A,FALSE,"BOP";"bgdp94-99",#N/A,FALSE,"BOPGDP";"exp94-99",#N/A,FALSE,"EXP";"imp94-99",#N/A,FALSE,"IMP";"tt9499",#N/A,FALSE,"TT";"ss94-99",#N/A,FALSE,"SERV";"tran94-99",#N/A,FALSE,"TRAN";"dis95-98",#N/A,FALSE,"DISB";"amor94-99",#N/A,FALSE,"AMOR";"int94-98",#N/A,FALSE,"INT";"debt94-99",#N/A,FALSE,"DEBT"}</definedName>
    <definedName name="lllllll" localSheetId="46" hidden="1">{"bop94-99",#N/A,FALSE,"BOP";"bgdp94-99",#N/A,FALSE,"BOPGDP";"exp94-99",#N/A,FALSE,"EXP";"imp94-99",#N/A,FALSE,"IMP";"tt9499",#N/A,FALSE,"TT";"ss94-99",#N/A,FALSE,"SERV";"tran94-99",#N/A,FALSE,"TRAN";"dis95-98",#N/A,FALSE,"DISB";"amor94-99",#N/A,FALSE,"AMOR";"int94-98",#N/A,FALSE,"INT";"debt94-99",#N/A,FALSE,"DEBT"}</definedName>
    <definedName name="lllllll" localSheetId="47" hidden="1">{"bop94-99",#N/A,FALSE,"BOP";"bgdp94-99",#N/A,FALSE,"BOPGDP";"exp94-99",#N/A,FALSE,"EXP";"imp94-99",#N/A,FALSE,"IMP";"tt9499",#N/A,FALSE,"TT";"ss94-99",#N/A,FALSE,"SERV";"tran94-99",#N/A,FALSE,"TRAN";"dis95-98",#N/A,FALSE,"DISB";"amor94-99",#N/A,FALSE,"AMOR";"int94-98",#N/A,FALSE,"INT";"debt94-99",#N/A,FALSE,"DEBT"}</definedName>
    <definedName name="lllllll" localSheetId="48" hidden="1">{"bop94-99",#N/A,FALSE,"BOP";"bgdp94-99",#N/A,FALSE,"BOPGDP";"exp94-99",#N/A,FALSE,"EXP";"imp94-99",#N/A,FALSE,"IMP";"tt9499",#N/A,FALSE,"TT";"ss94-99",#N/A,FALSE,"SERV";"tran94-99",#N/A,FALSE,"TRAN";"dis95-98",#N/A,FALSE,"DISB";"amor94-99",#N/A,FALSE,"AMOR";"int94-98",#N/A,FALSE,"INT";"debt94-99",#N/A,FALSE,"DEBT"}</definedName>
    <definedName name="lllllll" localSheetId="52" hidden="1">{"bop94-99",#N/A,FALSE,"BOP";"bgdp94-99",#N/A,FALSE,"BOPGDP";"exp94-99",#N/A,FALSE,"EXP";"imp94-99",#N/A,FALSE,"IMP";"tt9499",#N/A,FALSE,"TT";"ss94-99",#N/A,FALSE,"SERV";"tran94-99",#N/A,FALSE,"TRAN";"dis95-98",#N/A,FALSE,"DISB";"amor94-99",#N/A,FALSE,"AMOR";"int94-98",#N/A,FALSE,"INT";"debt94-99",#N/A,FALSE,"DEBT"}</definedName>
    <definedName name="lllllll" localSheetId="14" hidden="1">{"bop94-99",#N/A,FALSE,"BOP";"bgdp94-99",#N/A,FALSE,"BOPGDP";"exp94-99",#N/A,FALSE,"EXP";"imp94-99",#N/A,FALSE,"IMP";"tt9499",#N/A,FALSE,"TT";"ss94-99",#N/A,FALSE,"SERV";"tran94-99",#N/A,FALSE,"TRAN";"dis95-98",#N/A,FALSE,"DISB";"amor94-99",#N/A,FALSE,"AMOR";"int94-98",#N/A,FALSE,"INT";"debt94-99",#N/A,FALSE,"DEBT"}</definedName>
    <definedName name="lllllll" localSheetId="56" hidden="1">{"bop94-99",#N/A,FALSE,"BOP";"bgdp94-99",#N/A,FALSE,"BOPGDP";"exp94-99",#N/A,FALSE,"EXP";"imp94-99",#N/A,FALSE,"IMP";"tt9499",#N/A,FALSE,"TT";"ss94-99",#N/A,FALSE,"SERV";"tran94-99",#N/A,FALSE,"TRAN";"dis95-98",#N/A,FALSE,"DISB";"amor94-99",#N/A,FALSE,"AMOR";"int94-98",#N/A,FALSE,"INT";"debt94-99",#N/A,FALSE,"DEBT"}</definedName>
    <definedName name="lllllll" localSheetId="60" hidden="1">{"bop94-99",#N/A,FALSE,"BOP";"bgdp94-99",#N/A,FALSE,"BOPGDP";"exp94-99",#N/A,FALSE,"EXP";"imp94-99",#N/A,FALSE,"IMP";"tt9499",#N/A,FALSE,"TT";"ss94-99",#N/A,FALSE,"SERV";"tran94-99",#N/A,FALSE,"TRAN";"dis95-98",#N/A,FALSE,"DISB";"amor94-99",#N/A,FALSE,"AMOR";"int94-98",#N/A,FALSE,"INT";"debt94-99",#N/A,FALSE,"DEBT"}</definedName>
    <definedName name="lllllll" localSheetId="62" hidden="1">{"bop94-99",#N/A,FALSE,"BOP";"bgdp94-99",#N/A,FALSE,"BOPGDP";"exp94-99",#N/A,FALSE,"EXP";"imp94-99",#N/A,FALSE,"IMP";"tt9499",#N/A,FALSE,"TT";"ss94-99",#N/A,FALSE,"SERV";"tran94-99",#N/A,FALSE,"TRAN";"dis95-98",#N/A,FALSE,"DISB";"amor94-99",#N/A,FALSE,"AMOR";"int94-98",#N/A,FALSE,"INT";"debt94-99",#N/A,FALSE,"DEBT"}</definedName>
    <definedName name="lllllll" localSheetId="15" hidden="1">{"bop94-99",#N/A,FALSE,"BOP";"bgdp94-99",#N/A,FALSE,"BOPGDP";"exp94-99",#N/A,FALSE,"EXP";"imp94-99",#N/A,FALSE,"IMP";"tt9499",#N/A,FALSE,"TT";"ss94-99",#N/A,FALSE,"SERV";"tran94-99",#N/A,FALSE,"TRAN";"dis95-98",#N/A,FALSE,"DISB";"amor94-99",#N/A,FALSE,"AMOR";"int94-98",#N/A,FALSE,"INT";"debt94-99",#N/A,FALSE,"DEBT"}</definedName>
    <definedName name="lllllll" localSheetId="64" hidden="1">{"bop94-99",#N/A,FALSE,"BOP";"bgdp94-99",#N/A,FALSE,"BOPGDP";"exp94-99",#N/A,FALSE,"EXP";"imp94-99",#N/A,FALSE,"IMP";"tt9499",#N/A,FALSE,"TT";"ss94-99",#N/A,FALSE,"SERV";"tran94-99",#N/A,FALSE,"TRAN";"dis95-98",#N/A,FALSE,"DISB";"amor94-99",#N/A,FALSE,"AMOR";"int94-98",#N/A,FALSE,"INT";"debt94-99",#N/A,FALSE,"DEBT"}</definedName>
    <definedName name="lllllll" localSheetId="66" hidden="1">{"bop94-99",#N/A,FALSE,"BOP";"bgdp94-99",#N/A,FALSE,"BOPGDP";"exp94-99",#N/A,FALSE,"EXP";"imp94-99",#N/A,FALSE,"IMP";"tt9499",#N/A,FALSE,"TT";"ss94-99",#N/A,FALSE,"SERV";"tran94-99",#N/A,FALSE,"TRAN";"dis95-98",#N/A,FALSE,"DISB";"amor94-99",#N/A,FALSE,"AMOR";"int94-98",#N/A,FALSE,"INT";"debt94-99",#N/A,FALSE,"DEBT"}</definedName>
    <definedName name="lllllll" localSheetId="16" hidden="1">{"bop94-99",#N/A,FALSE,"BOP";"bgdp94-99",#N/A,FALSE,"BOPGDP";"exp94-99",#N/A,FALSE,"EXP";"imp94-99",#N/A,FALSE,"IMP";"tt9499",#N/A,FALSE,"TT";"ss94-99",#N/A,FALSE,"SERV";"tran94-99",#N/A,FALSE,"TRAN";"dis95-98",#N/A,FALSE,"DISB";"amor94-99",#N/A,FALSE,"AMOR";"int94-98",#N/A,FALSE,"INT";"debt94-99",#N/A,FALSE,"DEBT"}</definedName>
    <definedName name="lllllll" hidden="1">{"bop94-99",#N/A,FALSE,"BOP";"bgdp94-99",#N/A,FALSE,"BOPGDP";"exp94-99",#N/A,FALSE,"EXP";"imp94-99",#N/A,FALSE,"IMP";"tt9499",#N/A,FALSE,"TT";"ss94-99",#N/A,FALSE,"SERV";"tran94-99",#N/A,FALSE,"TRAN";"dis95-98",#N/A,FALSE,"DISB";"amor94-99",#N/A,FALSE,"AMOR";"int94-98",#N/A,FALSE,"INT";"debt94-99",#N/A,FALSE,"DEBT"}</definedName>
    <definedName name="lllllllllllllllll" localSheetId="74" hidden="1">{"Minpmon",#N/A,FALSE,"Monthinput"}</definedName>
    <definedName name="lllllllllllllllll" localSheetId="76" hidden="1">{"Minpmon",#N/A,FALSE,"Monthinput"}</definedName>
    <definedName name="lllllllllllllllll" localSheetId="10" hidden="1">{"Minpmon",#N/A,FALSE,"Monthinput"}</definedName>
    <definedName name="lllllllllllllllll" localSheetId="28" hidden="1">{"Minpmon",#N/A,FALSE,"Monthinput"}</definedName>
    <definedName name="lllllllllllllllll" localSheetId="8" hidden="1">{"Minpmon",#N/A,FALSE,"Monthinput"}</definedName>
    <definedName name="lllllllllllllllll" localSheetId="25" hidden="1">{"Minpmon",#N/A,FALSE,"Monthinput"}</definedName>
    <definedName name="lllllllllllllllll" localSheetId="27" hidden="1">{"Minpmon",#N/A,FALSE,"Monthinput"}</definedName>
    <definedName name="lllllllllllllllll" localSheetId="29" hidden="1">{"Minpmon",#N/A,FALSE,"Monthinput"}</definedName>
    <definedName name="lllllllllllllllll" localSheetId="31" hidden="1">{"Minpmon",#N/A,FALSE,"Monthinput"}</definedName>
    <definedName name="lllllllllllllllll" localSheetId="32" hidden="1">{"Minpmon",#N/A,FALSE,"Monthinput"}</definedName>
    <definedName name="lllllllllllllllll" localSheetId="34" hidden="1">{"Minpmon",#N/A,FALSE,"Monthinput"}</definedName>
    <definedName name="lllllllllllllllll" localSheetId="35" hidden="1">{"Minpmon",#N/A,FALSE,"Monthinput"}</definedName>
    <definedName name="lllllllllllllllll" localSheetId="40" hidden="1">{"Minpmon",#N/A,FALSE,"Monthinput"}</definedName>
    <definedName name="lllllllllllllllll" localSheetId="41" hidden="1">{"Minpmon",#N/A,FALSE,"Monthinput"}</definedName>
    <definedName name="lllllllllllllllll" localSheetId="42" hidden="1">{"Minpmon",#N/A,FALSE,"Monthinput"}</definedName>
    <definedName name="lllllllllllllllll" localSheetId="43" hidden="1">{"Minpmon",#N/A,FALSE,"Monthinput"}</definedName>
    <definedName name="lllllllllllllllll" localSheetId="44" hidden="1">{"Minpmon",#N/A,FALSE,"Monthinput"}</definedName>
    <definedName name="lllllllllllllllll" localSheetId="45" hidden="1">{"Minpmon",#N/A,FALSE,"Monthinput"}</definedName>
    <definedName name="lllllllllllllllll" localSheetId="46" hidden="1">{"Minpmon",#N/A,FALSE,"Monthinput"}</definedName>
    <definedName name="lllllllllllllllll" localSheetId="47" hidden="1">{"Minpmon",#N/A,FALSE,"Monthinput"}</definedName>
    <definedName name="lllllllllllllllll" localSheetId="48" hidden="1">{"Minpmon",#N/A,FALSE,"Monthinput"}</definedName>
    <definedName name="lllllllllllllllll" localSheetId="52" hidden="1">{"Minpmon",#N/A,FALSE,"Monthinput"}</definedName>
    <definedName name="lllllllllllllllll" localSheetId="14" hidden="1">{"Minpmon",#N/A,FALSE,"Monthinput"}</definedName>
    <definedName name="lllllllllllllllll" localSheetId="56" hidden="1">{"Minpmon",#N/A,FALSE,"Monthinput"}</definedName>
    <definedName name="lllllllllllllllll" localSheetId="60" hidden="1">{"Minpmon",#N/A,FALSE,"Monthinput"}</definedName>
    <definedName name="lllllllllllllllll" localSheetId="62" hidden="1">{"Minpmon",#N/A,FALSE,"Monthinput"}</definedName>
    <definedName name="lllllllllllllllll" localSheetId="15" hidden="1">{"Minpmon",#N/A,FALSE,"Monthinput"}</definedName>
    <definedName name="lllllllllllllllll" localSheetId="64" hidden="1">{"Minpmon",#N/A,FALSE,"Monthinput"}</definedName>
    <definedName name="lllllllllllllllll" localSheetId="66" hidden="1">{"Minpmon",#N/A,FALSE,"Monthinput"}</definedName>
    <definedName name="lllllllllllllllll" localSheetId="16" hidden="1">{"Minpmon",#N/A,FALSE,"Monthinput"}</definedName>
    <definedName name="lllllllllllllllll" hidden="1">{"Minpmon",#N/A,FALSE,"Monthinput"}</definedName>
    <definedName name="lloo" localSheetId="76" hidden="1">#REF!</definedName>
    <definedName name="lloo" localSheetId="8" hidden="1">#REF!</definedName>
    <definedName name="lloo" localSheetId="25" hidden="1">#REF!</definedName>
    <definedName name="lloo" localSheetId="31" hidden="1">#REF!</definedName>
    <definedName name="lloo" localSheetId="32" hidden="1">#REF!</definedName>
    <definedName name="lloo" localSheetId="34" hidden="1">#REF!</definedName>
    <definedName name="lloo" localSheetId="35" hidden="1">#REF!</definedName>
    <definedName name="lloo" localSheetId="40" hidden="1">#REF!</definedName>
    <definedName name="lloo" localSheetId="41" hidden="1">#REF!</definedName>
    <definedName name="lloo" localSheetId="42" hidden="1">#REF!</definedName>
    <definedName name="lloo" localSheetId="43" hidden="1">#REF!</definedName>
    <definedName name="lloo" localSheetId="45" hidden="1">#REF!</definedName>
    <definedName name="lloo" localSheetId="46" hidden="1">#REF!</definedName>
    <definedName name="lloo" localSheetId="48" hidden="1">#REF!</definedName>
    <definedName name="lloo" localSheetId="52" hidden="1">#REF!</definedName>
    <definedName name="lloo" localSheetId="14" hidden="1">#REF!</definedName>
    <definedName name="lloo" localSheetId="56" hidden="1">#REF!</definedName>
    <definedName name="lloo" localSheetId="15" hidden="1">#REF!</definedName>
    <definedName name="lloo" localSheetId="66" hidden="1">#REF!</definedName>
    <definedName name="lloo" hidden="1">#REF!</definedName>
    <definedName name="lodnjkhdnbdv" localSheetId="76">#REF!</definedName>
    <definedName name="lodnjkhdnbdv" localSheetId="8">#REF!</definedName>
    <definedName name="lodnjkhdnbdv" localSheetId="25">#REF!</definedName>
    <definedName name="lodnjkhdnbdv" localSheetId="31">#REF!</definedName>
    <definedName name="lodnjkhdnbdv" localSheetId="32">#REF!</definedName>
    <definedName name="lodnjkhdnbdv" localSheetId="34">#REF!</definedName>
    <definedName name="lodnjkhdnbdv" localSheetId="35">#REF!</definedName>
    <definedName name="lodnjkhdnbdv" localSheetId="40">#REF!</definedName>
    <definedName name="lodnjkhdnbdv" localSheetId="41">#REF!</definedName>
    <definedName name="lodnjkhdnbdv" localSheetId="42">#REF!</definedName>
    <definedName name="lodnjkhdnbdv" localSheetId="43">#REF!</definedName>
    <definedName name="lodnjkhdnbdv" localSheetId="45">#REF!</definedName>
    <definedName name="lodnjkhdnbdv" localSheetId="46">#REF!</definedName>
    <definedName name="lodnjkhdnbdv" localSheetId="48">#REF!</definedName>
    <definedName name="lodnjkhdnbdv" localSheetId="52">#REF!</definedName>
    <definedName name="lodnjkhdnbdv" localSheetId="14">#REF!</definedName>
    <definedName name="lodnjkhdnbdv" localSheetId="56">#REF!</definedName>
    <definedName name="lodnjkhdnbdv" localSheetId="15">#REF!</definedName>
    <definedName name="lodnjkhdnbdv" localSheetId="66">#REF!</definedName>
    <definedName name="lodnjkhdnbdv">#REF!</definedName>
    <definedName name="lolololo" localSheetId="76">#REF!</definedName>
    <definedName name="lolololo" localSheetId="8">#REF!</definedName>
    <definedName name="lolololo" localSheetId="25">#REF!</definedName>
    <definedName name="lolololo" localSheetId="31">#REF!</definedName>
    <definedName name="lolololo" localSheetId="32">#REF!</definedName>
    <definedName name="lolololo" localSheetId="34">#REF!</definedName>
    <definedName name="lolololo" localSheetId="35">#REF!</definedName>
    <definedName name="lolololo" localSheetId="40">#REF!</definedName>
    <definedName name="lolololo" localSheetId="41">#REF!</definedName>
    <definedName name="lolololo" localSheetId="42">#REF!</definedName>
    <definedName name="lolololo" localSheetId="43">#REF!</definedName>
    <definedName name="lolololo" localSheetId="45">#REF!</definedName>
    <definedName name="lolololo" localSheetId="46">#REF!</definedName>
    <definedName name="lolololo" localSheetId="48">#REF!</definedName>
    <definedName name="lolololo" localSheetId="52">#REF!</definedName>
    <definedName name="lolololo" localSheetId="14">#REF!</definedName>
    <definedName name="lolololo" localSheetId="56">#REF!</definedName>
    <definedName name="lolololo" localSheetId="15">#REF!</definedName>
    <definedName name="lolololo">#REF!</definedName>
    <definedName name="LONAB96" localSheetId="35">#REF!</definedName>
    <definedName name="LONAB96">#REF!</definedName>
    <definedName name="LOOKUPMTH" localSheetId="25">#REF!</definedName>
    <definedName name="LOOKUPMTH" localSheetId="31">#REF!</definedName>
    <definedName name="LOOKUPMTH" localSheetId="35">#REF!</definedName>
    <definedName name="LOOKUPMTH">#REF!</definedName>
    <definedName name="Low_external" localSheetId="35">#REF!</definedName>
    <definedName name="Low_external">#REF!</definedName>
    <definedName name="Low_fiscal" localSheetId="35">#REF!</definedName>
    <definedName name="Low_fiscal">#REF!</definedName>
    <definedName name="Low_growth_extended" localSheetId="35">#REF!</definedName>
    <definedName name="Low_growth_extended">#REF!</definedName>
    <definedName name="Low_growth_summary" localSheetId="35">#REF!</definedName>
    <definedName name="Low_growth_summary">#REF!</definedName>
    <definedName name="Low_monetary" localSheetId="35">#REF!</definedName>
    <definedName name="Low_monetary">#REF!</definedName>
    <definedName name="Low_real" localSheetId="35">#REF!</definedName>
    <definedName name="Low_real">#REF!</definedName>
    <definedName name="Low_summary" localSheetId="35">#REF!</definedName>
    <definedName name="Low_summary">#REF!</definedName>
    <definedName name="Lowest_Inter_Bank_Rate">'[81]Inter-Bank'!$M$5</definedName>
    <definedName name="LP" localSheetId="76">#REF!</definedName>
    <definedName name="LP" localSheetId="10">#REF!</definedName>
    <definedName name="LP" localSheetId="8">#REF!</definedName>
    <definedName name="LP" localSheetId="25">#REF!</definedName>
    <definedName name="LP" localSheetId="31">#REF!</definedName>
    <definedName name="LP" localSheetId="32">#REF!</definedName>
    <definedName name="LP" localSheetId="34">#REF!</definedName>
    <definedName name="LP" localSheetId="35">#REF!</definedName>
    <definedName name="LP" localSheetId="40">#REF!</definedName>
    <definedName name="LP" localSheetId="41">#REF!</definedName>
    <definedName name="LP" localSheetId="42">#REF!</definedName>
    <definedName name="LP" localSheetId="43">#REF!</definedName>
    <definedName name="LP" localSheetId="45">#REF!</definedName>
    <definedName name="LP" localSheetId="46">#REF!</definedName>
    <definedName name="LP" localSheetId="48">#REF!</definedName>
    <definedName name="LP" localSheetId="52">#REF!</definedName>
    <definedName name="LP" localSheetId="14">#REF!</definedName>
    <definedName name="LP" localSheetId="56">#REF!</definedName>
    <definedName name="LP" localSheetId="15">#REF!</definedName>
    <definedName name="LP" localSheetId="66">#REF!</definedName>
    <definedName name="LP">#REF!</definedName>
    <definedName name="LP1A" localSheetId="76">#REF!</definedName>
    <definedName name="LP1A" localSheetId="10">#REF!</definedName>
    <definedName name="LP1A" localSheetId="25">#REF!</definedName>
    <definedName name="LP1A" localSheetId="31">#REF!</definedName>
    <definedName name="LP1A" localSheetId="32">#REF!</definedName>
    <definedName name="LP1A" localSheetId="34">#REF!</definedName>
    <definedName name="LP1A" localSheetId="35">#REF!</definedName>
    <definedName name="LP1A" localSheetId="40">#REF!</definedName>
    <definedName name="LP1A" localSheetId="41">#REF!</definedName>
    <definedName name="LP1A" localSheetId="42">#REF!</definedName>
    <definedName name="LP1A" localSheetId="43">#REF!</definedName>
    <definedName name="LP1A" localSheetId="45">#REF!</definedName>
    <definedName name="LP1A" localSheetId="46">#REF!</definedName>
    <definedName name="LP1A" localSheetId="48">#REF!</definedName>
    <definedName name="LP1A" localSheetId="52">#REF!</definedName>
    <definedName name="LP1A" localSheetId="14">#REF!</definedName>
    <definedName name="LP1A" localSheetId="56">#REF!</definedName>
    <definedName name="LP1A" localSheetId="15">#REF!</definedName>
    <definedName name="LP1A" localSheetId="66">#REF!</definedName>
    <definedName name="LP1A">#REF!</definedName>
    <definedName name="LPEperc" localSheetId="35">#REF!</definedName>
    <definedName name="LPEperc">#REF!</definedName>
    <definedName name="LPperc" localSheetId="35">#REF!</definedName>
    <definedName name="LPperc">#REF!</definedName>
    <definedName name="LT" localSheetId="35">#REF!</definedName>
    <definedName name="LT">#REF!</definedName>
    <definedName name="LTcirr" localSheetId="76">#REF!</definedName>
    <definedName name="LTcirr" localSheetId="25">#REF!</definedName>
    <definedName name="LTcirr" localSheetId="31">#REF!</definedName>
    <definedName name="LTcirr" localSheetId="32">#REF!</definedName>
    <definedName name="LTcirr" localSheetId="34">#REF!</definedName>
    <definedName name="LTcirr" localSheetId="35">#REF!</definedName>
    <definedName name="LTcirr" localSheetId="40">#REF!</definedName>
    <definedName name="LTcirr" localSheetId="45">#REF!</definedName>
    <definedName name="LTcirr" localSheetId="46">#REF!</definedName>
    <definedName name="LTcirr" localSheetId="14">#REF!</definedName>
    <definedName name="LTcirr" localSheetId="15">#REF!</definedName>
    <definedName name="LTcirr">#REF!</definedName>
    <definedName name="LTr" localSheetId="76">#REF!</definedName>
    <definedName name="LTr" localSheetId="25">#REF!</definedName>
    <definedName name="LTr" localSheetId="31">#REF!</definedName>
    <definedName name="LTr" localSheetId="32">#REF!</definedName>
    <definedName name="LTr" localSheetId="34">#REF!</definedName>
    <definedName name="LTr" localSheetId="35">#REF!</definedName>
    <definedName name="LTr" localSheetId="40">#REF!</definedName>
    <definedName name="LTr" localSheetId="45">#REF!</definedName>
    <definedName name="LTr" localSheetId="46">#REF!</definedName>
    <definedName name="LTr" localSheetId="14">#REF!</definedName>
    <definedName name="LTr" localSheetId="15">#REF!</definedName>
    <definedName name="LTr">#REF!</definedName>
    <definedName name="LUR" localSheetId="10">#REF!</definedName>
    <definedName name="LUR">#N/A</definedName>
    <definedName name="LUXF" localSheetId="76">#REF!</definedName>
    <definedName name="LUXF" localSheetId="10">#REF!</definedName>
    <definedName name="LUXF" localSheetId="8">#REF!</definedName>
    <definedName name="LUXF" localSheetId="25">#REF!</definedName>
    <definedName name="LUXF" localSheetId="31">#REF!</definedName>
    <definedName name="LUXF" localSheetId="32">#REF!</definedName>
    <definedName name="LUXF" localSheetId="34">#REF!</definedName>
    <definedName name="LUXF" localSheetId="35">#REF!</definedName>
    <definedName name="LUXF" localSheetId="40">#REF!</definedName>
    <definedName name="LUXF" localSheetId="41">#REF!</definedName>
    <definedName name="LUXF" localSheetId="42">#REF!</definedName>
    <definedName name="LUXF" localSheetId="43">#REF!</definedName>
    <definedName name="LUXF" localSheetId="45">#REF!</definedName>
    <definedName name="LUXF" localSheetId="46">#REF!</definedName>
    <definedName name="LUXF" localSheetId="48">#REF!</definedName>
    <definedName name="LUXF" localSheetId="52">#REF!</definedName>
    <definedName name="LUXF" localSheetId="14">#REF!</definedName>
    <definedName name="LUXF" localSheetId="56">#REF!</definedName>
    <definedName name="LUXF" localSheetId="15">#REF!</definedName>
    <definedName name="LUXF" localSheetId="66">#REF!</definedName>
    <definedName name="LUXF">#REF!</definedName>
    <definedName name="LUXF1" localSheetId="76">#REF!</definedName>
    <definedName name="LUXF1" localSheetId="10">#REF!</definedName>
    <definedName name="LUXF1" localSheetId="25">#REF!</definedName>
    <definedName name="LUXF1" localSheetId="31">#REF!</definedName>
    <definedName name="LUXF1" localSheetId="32">#REF!</definedName>
    <definedName name="LUXF1" localSheetId="34">#REF!</definedName>
    <definedName name="LUXF1" localSheetId="35">#REF!</definedName>
    <definedName name="LUXF1" localSheetId="40">#REF!</definedName>
    <definedName name="LUXF1" localSheetId="41">#REF!</definedName>
    <definedName name="LUXF1" localSheetId="42">#REF!</definedName>
    <definedName name="LUXF1" localSheetId="43">#REF!</definedName>
    <definedName name="LUXF1" localSheetId="45">#REF!</definedName>
    <definedName name="LUXF1" localSheetId="46">#REF!</definedName>
    <definedName name="LUXF1" localSheetId="48">#REF!</definedName>
    <definedName name="LUXF1" localSheetId="52">#REF!</definedName>
    <definedName name="LUXF1" localSheetId="14">#REF!</definedName>
    <definedName name="LUXF1" localSheetId="56">#REF!</definedName>
    <definedName name="LUXF1" localSheetId="15">#REF!</definedName>
    <definedName name="LUXF1" localSheetId="66">#REF!</definedName>
    <definedName name="LUXF1">#REF!</definedName>
    <definedName name="Lyon">[78]Sheet3!$O$1</definedName>
    <definedName name="m">#N/A</definedName>
    <definedName name="MACRO" localSheetId="76">#REF!</definedName>
    <definedName name="MACRO" localSheetId="10">#REF!</definedName>
    <definedName name="MACRO" localSheetId="8">#REF!</definedName>
    <definedName name="MACRO" localSheetId="25">#REF!</definedName>
    <definedName name="MACRO" localSheetId="31">#REF!</definedName>
    <definedName name="MACRO" localSheetId="32">#REF!</definedName>
    <definedName name="MACRO" localSheetId="34">#REF!</definedName>
    <definedName name="MACRO" localSheetId="35">#REF!</definedName>
    <definedName name="MACRO" localSheetId="40">#REF!</definedName>
    <definedName name="MACRO" localSheetId="43">#REF!</definedName>
    <definedName name="MACRO" localSheetId="45">#REF!</definedName>
    <definedName name="MACRO" localSheetId="46">#REF!</definedName>
    <definedName name="MACRO" localSheetId="52">#REF!</definedName>
    <definedName name="MACRO" localSheetId="14">#REF!</definedName>
    <definedName name="MACRO" localSheetId="15">#REF!</definedName>
    <definedName name="MACRO" localSheetId="66">#REF!</definedName>
    <definedName name="MACRO">#REF!</definedName>
    <definedName name="MACRO_ASSUMP_2006" localSheetId="76">#REF!</definedName>
    <definedName name="MACRO_ASSUMP_2006" localSheetId="8">#REF!</definedName>
    <definedName name="MACRO_ASSUMP_2006" localSheetId="25">#REF!</definedName>
    <definedName name="MACRO_ASSUMP_2006" localSheetId="31">#REF!</definedName>
    <definedName name="MACRO_ASSUMP_2006" localSheetId="32">#REF!</definedName>
    <definedName name="MACRO_ASSUMP_2006" localSheetId="34">#REF!</definedName>
    <definedName name="MACRO_ASSUMP_2006" localSheetId="35">#REF!</definedName>
    <definedName name="MACRO_ASSUMP_2006" localSheetId="40">#REF!</definedName>
    <definedName name="MACRO_ASSUMP_2006" localSheetId="45">#REF!</definedName>
    <definedName name="MACRO_ASSUMP_2006" localSheetId="46">#REF!</definedName>
    <definedName name="MACRO_ASSUMP_2006" localSheetId="14">#REF!</definedName>
    <definedName name="MACRO_ASSUMP_2006" localSheetId="15">#REF!</definedName>
    <definedName name="MACRO_ASSUMP_2006" localSheetId="66">#REF!</definedName>
    <definedName name="MACRO_ASSUMP_2006">#REF!</definedName>
    <definedName name="Macro2" localSheetId="35">#REF!</definedName>
    <definedName name="Macro2">#REF!</definedName>
    <definedName name="Macro3" localSheetId="35">#REF!</definedName>
    <definedName name="Macro3">#REF!</definedName>
    <definedName name="Macro5" localSheetId="35">#REF!</definedName>
    <definedName name="Macro5">#REF!</definedName>
    <definedName name="Macro6" localSheetId="35">#REF!</definedName>
    <definedName name="Macro6">#REF!</definedName>
    <definedName name="MACROINPUT" localSheetId="35">#REF!</definedName>
    <definedName name="MACROINPUT">#REF!</definedName>
    <definedName name="MACROS">[88]MACROS!$A$1:$A$1</definedName>
    <definedName name="maintabs">[40]QNEWLOR!$B$3:$G$17,[40]QNEWLOR!$B$20:$G$87,[40]QNEWLOR!$B$90:$G$159</definedName>
    <definedName name="MALAX" localSheetId="76">#REF!</definedName>
    <definedName name="MALAX" localSheetId="10">#REF!</definedName>
    <definedName name="MALAX" localSheetId="8">#REF!</definedName>
    <definedName name="MALAX" localSheetId="25">#REF!</definedName>
    <definedName name="MALAX" localSheetId="31">#REF!</definedName>
    <definedName name="MALAX" localSheetId="32">#REF!</definedName>
    <definedName name="MALAX" localSheetId="34">#REF!</definedName>
    <definedName name="MALAX" localSheetId="35">#REF!</definedName>
    <definedName name="MALAX" localSheetId="40">#REF!</definedName>
    <definedName name="MALAX" localSheetId="41">#REF!</definedName>
    <definedName name="MALAX" localSheetId="42">#REF!</definedName>
    <definedName name="MALAX" localSheetId="43">#REF!</definedName>
    <definedName name="MALAX" localSheetId="45">#REF!</definedName>
    <definedName name="MALAX" localSheetId="46">#REF!</definedName>
    <definedName name="MALAX" localSheetId="48">#REF!</definedName>
    <definedName name="MALAX" localSheetId="52">#REF!</definedName>
    <definedName name="MALAX" localSheetId="14">#REF!</definedName>
    <definedName name="MALAX" localSheetId="56">#REF!</definedName>
    <definedName name="MALAX" localSheetId="15">#REF!</definedName>
    <definedName name="MALAX" localSheetId="66">#REF!</definedName>
    <definedName name="MALAX">#REF!</definedName>
    <definedName name="MALAX1" localSheetId="76">#REF!</definedName>
    <definedName name="MALAX1" localSheetId="10">#REF!</definedName>
    <definedName name="MALAX1" localSheetId="25">#REF!</definedName>
    <definedName name="MALAX1" localSheetId="31">#REF!</definedName>
    <definedName name="MALAX1" localSheetId="32">#REF!</definedName>
    <definedName name="MALAX1" localSheetId="34">#REF!</definedName>
    <definedName name="MALAX1" localSheetId="35">#REF!</definedName>
    <definedName name="MALAX1" localSheetId="40">#REF!</definedName>
    <definedName name="MALAX1" localSheetId="41">#REF!</definedName>
    <definedName name="MALAX1" localSheetId="42">#REF!</definedName>
    <definedName name="MALAX1" localSheetId="43">#REF!</definedName>
    <definedName name="MALAX1" localSheetId="45">#REF!</definedName>
    <definedName name="MALAX1" localSheetId="46">#REF!</definedName>
    <definedName name="MALAX1" localSheetId="48">#REF!</definedName>
    <definedName name="MALAX1" localSheetId="52">#REF!</definedName>
    <definedName name="MALAX1" localSheetId="14">#REF!</definedName>
    <definedName name="MALAX1" localSheetId="56">#REF!</definedName>
    <definedName name="MALAX1" localSheetId="15">#REF!</definedName>
    <definedName name="MALAX1" localSheetId="66">#REF!</definedName>
    <definedName name="MALAX1">#REF!</definedName>
    <definedName name="Malaysia" localSheetId="35">#REF!</definedName>
    <definedName name="Malaysia">#REF!</definedName>
    <definedName name="MANUAL" localSheetId="35">#REF!</definedName>
    <definedName name="MANUAL">#REF!</definedName>
    <definedName name="mapa1" localSheetId="35">#REF!</definedName>
    <definedName name="mapa1">#REF!</definedName>
    <definedName name="mapa2" localSheetId="35">#REF!</definedName>
    <definedName name="mapa2">#REF!</definedName>
    <definedName name="mar" localSheetId="8">[31]Programa!#REF!</definedName>
    <definedName name="mar">[31]Programa!#REF!</definedName>
    <definedName name="MAR._89" localSheetId="8">#REF!</definedName>
    <definedName name="MAR._89" localSheetId="35">#REF!</definedName>
    <definedName name="MAR._89">#REF!</definedName>
    <definedName name="Maturity_IDA">[120]NPV!$B$26</definedName>
    <definedName name="Maturity_IDA1" localSheetId="8">#REF!</definedName>
    <definedName name="Maturity_IDA1" localSheetId="35">#REF!</definedName>
    <definedName name="Maturity_IDA1" localSheetId="42">#REF!</definedName>
    <definedName name="Maturity_IDA1" localSheetId="43">#REF!</definedName>
    <definedName name="Maturity_IDA1" localSheetId="44">#REF!</definedName>
    <definedName name="Maturity_IDA1">#REF!</definedName>
    <definedName name="Maturity_NC" localSheetId="10">#REF!</definedName>
    <definedName name="Maturity_NC" localSheetId="8">[120]NPV!#REF!</definedName>
    <definedName name="Maturity_NC" localSheetId="25">[120]NPV!#REF!</definedName>
    <definedName name="Maturity_NC" localSheetId="31">[120]NPV!#REF!</definedName>
    <definedName name="Maturity_NC" localSheetId="35">[120]NPV!#REF!</definedName>
    <definedName name="Maturity_NC" localSheetId="47">[120]NPV!#REF!</definedName>
    <definedName name="Maturity_NC" localSheetId="14">[120]NPV!#REF!</definedName>
    <definedName name="Maturity_NC" localSheetId="15">[120]NPV!#REF!</definedName>
    <definedName name="Maturity_NC" localSheetId="66">[120]NPV!#REF!</definedName>
    <definedName name="Maturity_NC">[120]NPV!#REF!</definedName>
    <definedName name="may" localSheetId="8">[31]Programa!#REF!</definedName>
    <definedName name="may" localSheetId="35">[31]Programa!#REF!</definedName>
    <definedName name="may">[31]Programa!#REF!</definedName>
    <definedName name="MAY._89" localSheetId="8">#REF!</definedName>
    <definedName name="MAY._89" localSheetId="35">#REF!</definedName>
    <definedName name="MAY._89">#REF!</definedName>
    <definedName name="MCPI" localSheetId="8">#REF!</definedName>
    <definedName name="MCPI" localSheetId="35">#REF!</definedName>
    <definedName name="MCPI">#REF!</definedName>
    <definedName name="MCV">#N/A</definedName>
    <definedName name="MCV_B" localSheetId="10">[85]Q6!$E$69:$AH$69</definedName>
    <definedName name="MCV_B">#N/A</definedName>
    <definedName name="MCV_B1" localSheetId="76">#REF!</definedName>
    <definedName name="MCV_B1" localSheetId="10">[85]Q6!$E$70:$AH$70</definedName>
    <definedName name="MCV_B1" localSheetId="8">#REF!</definedName>
    <definedName name="MCV_B1" localSheetId="25">#REF!</definedName>
    <definedName name="MCV_B1" localSheetId="31">#REF!</definedName>
    <definedName name="MCV_B1" localSheetId="32">#REF!</definedName>
    <definedName name="MCV_B1" localSheetId="34">#REF!</definedName>
    <definedName name="MCV_B1" localSheetId="35">#REF!</definedName>
    <definedName name="MCV_B1" localSheetId="40">#REF!</definedName>
    <definedName name="MCV_B1" localSheetId="42">#REF!</definedName>
    <definedName name="MCV_B1" localSheetId="43">#REF!</definedName>
    <definedName name="MCV_B1" localSheetId="44">#REF!</definedName>
    <definedName name="MCV_B1" localSheetId="45">#REF!</definedName>
    <definedName name="MCV_B1" localSheetId="47">#REF!</definedName>
    <definedName name="MCV_B1" localSheetId="52">#REF!</definedName>
    <definedName name="MCV_B1" localSheetId="14">#REF!</definedName>
    <definedName name="MCV_B1" localSheetId="15">#REF!</definedName>
    <definedName name="MCV_B1" localSheetId="66">#REF!</definedName>
    <definedName name="MCV_B1">#REF!</definedName>
    <definedName name="mcv_b2">[2]Q6!$E$141:$AH$141</definedName>
    <definedName name="MCV_D" localSheetId="10">[85]Q7!$E$29:$AH$29</definedName>
    <definedName name="MCV_D">#N/A</definedName>
    <definedName name="MCV_D1" localSheetId="76">#REF!</definedName>
    <definedName name="MCV_D1" localSheetId="10">[85]Q7!$E$30:$AH$30</definedName>
    <definedName name="MCV_D1" localSheetId="8">#REF!</definedName>
    <definedName name="MCV_D1" localSheetId="25">#REF!</definedName>
    <definedName name="MCV_D1" localSheetId="31">#REF!</definedName>
    <definedName name="MCV_D1" localSheetId="32">#REF!</definedName>
    <definedName name="MCV_D1" localSheetId="34">#REF!</definedName>
    <definedName name="MCV_D1" localSheetId="35">#REF!</definedName>
    <definedName name="MCV_D1" localSheetId="40">#REF!</definedName>
    <definedName name="MCV_D1" localSheetId="42">#REF!</definedName>
    <definedName name="MCV_D1" localSheetId="43">#REF!</definedName>
    <definedName name="MCV_D1" localSheetId="44">#REF!</definedName>
    <definedName name="MCV_D1" localSheetId="45">#REF!</definedName>
    <definedName name="MCV_D1" localSheetId="47">#REF!</definedName>
    <definedName name="MCV_D1" localSheetId="52">#REF!</definedName>
    <definedName name="MCV_D1" localSheetId="14">#REF!</definedName>
    <definedName name="MCV_D1" localSheetId="15">#REF!</definedName>
    <definedName name="MCV_D1" localSheetId="66">#REF!</definedName>
    <definedName name="MCV_D1">#REF!</definedName>
    <definedName name="MCV_N">#N/A</definedName>
    <definedName name="MCV_T" localSheetId="10">[85]Q5!$E$22:$AH$22</definedName>
    <definedName name="MCV_T">#N/A</definedName>
    <definedName name="MCV_T1" localSheetId="76">#REF!</definedName>
    <definedName name="MCV_T1" localSheetId="10">[85]Q5!$E$23:$AH$23</definedName>
    <definedName name="MCV_T1" localSheetId="8">#REF!</definedName>
    <definedName name="MCV_T1" localSheetId="25">#REF!</definedName>
    <definedName name="MCV_T1" localSheetId="31">#REF!</definedName>
    <definedName name="MCV_T1" localSheetId="32">#REF!</definedName>
    <definedName name="MCV_T1" localSheetId="34">#REF!</definedName>
    <definedName name="MCV_T1" localSheetId="35">#REF!</definedName>
    <definedName name="MCV_T1" localSheetId="40">#REF!</definedName>
    <definedName name="MCV_T1" localSheetId="42">#REF!</definedName>
    <definedName name="MCV_T1" localSheetId="43">#REF!</definedName>
    <definedName name="MCV_T1" localSheetId="44">#REF!</definedName>
    <definedName name="MCV_T1" localSheetId="45">#REF!</definedName>
    <definedName name="MCV_T1" localSheetId="47">#REF!</definedName>
    <definedName name="MCV_T1" localSheetId="52">#REF!</definedName>
    <definedName name="MCV_T1" localSheetId="14">#REF!</definedName>
    <definedName name="MCV_T1" localSheetId="15">#REF!</definedName>
    <definedName name="MCV_T1" localSheetId="66">#REF!</definedName>
    <definedName name="MCV_T1">#REF!</definedName>
    <definedName name="mdavila" localSheetId="8">#REF!</definedName>
    <definedName name="mdavila" localSheetId="35">#REF!</definedName>
    <definedName name="mdavila">#REF!</definedName>
    <definedName name="me" localSheetId="8">[31]Programa!#REF!</definedName>
    <definedName name="me">[31]Programa!#REF!</definedName>
    <definedName name="Mecon">'[103]graf 1'!$A$3:$C$28</definedName>
    <definedName name="MEDTERM" localSheetId="76">#REF!</definedName>
    <definedName name="MEDTERM" localSheetId="8">#REF!</definedName>
    <definedName name="MEDTERM" localSheetId="25">#REF!</definedName>
    <definedName name="MEDTERM" localSheetId="31">#REF!</definedName>
    <definedName name="MEDTERM" localSheetId="32">#REF!</definedName>
    <definedName name="MEDTERM" localSheetId="34">#REF!</definedName>
    <definedName name="MEDTERM" localSheetId="35">#REF!</definedName>
    <definedName name="MEDTERM" localSheetId="40">#REF!</definedName>
    <definedName name="MEDTERM" localSheetId="41">#REF!</definedName>
    <definedName name="MEDTERM" localSheetId="42">#REF!</definedName>
    <definedName name="MEDTERM" localSheetId="43">#REF!</definedName>
    <definedName name="MEDTERM" localSheetId="45">#REF!</definedName>
    <definedName name="MEDTERM" localSheetId="46">#REF!</definedName>
    <definedName name="MEDTERM" localSheetId="48">#REF!</definedName>
    <definedName name="MEDTERM" localSheetId="52">#REF!</definedName>
    <definedName name="MEDTERM" localSheetId="14">#REF!</definedName>
    <definedName name="MEDTERM" localSheetId="56">#REF!</definedName>
    <definedName name="MEDTERM" localSheetId="15">#REF!</definedName>
    <definedName name="MEDTERM" localSheetId="66">#REF!</definedName>
    <definedName name="MEDTERM">#REF!</definedName>
    <definedName name="MENORES" localSheetId="8">#REF!</definedName>
    <definedName name="MENORES" localSheetId="35">#REF!</definedName>
    <definedName name="MENORES">#REF!</definedName>
    <definedName name="Meses">[154]Codigos!$A$14:$B$25</definedName>
    <definedName name="MEX" localSheetId="76">#REF!</definedName>
    <definedName name="MEX" localSheetId="10">#REF!</definedName>
    <definedName name="MEX" localSheetId="8">#REF!</definedName>
    <definedName name="MEX" localSheetId="25">#REF!</definedName>
    <definedName name="MEX" localSheetId="31">#REF!</definedName>
    <definedName name="MEX" localSheetId="32">#REF!</definedName>
    <definedName name="MEX" localSheetId="34">#REF!</definedName>
    <definedName name="MEX" localSheetId="35">#REF!</definedName>
    <definedName name="MEX" localSheetId="40">#REF!</definedName>
    <definedName name="MEX" localSheetId="41">#REF!</definedName>
    <definedName name="MEX" localSheetId="42">#REF!</definedName>
    <definedName name="MEX" localSheetId="43">#REF!</definedName>
    <definedName name="MEX" localSheetId="45">#REF!</definedName>
    <definedName name="MEX" localSheetId="46">#REF!</definedName>
    <definedName name="MEX" localSheetId="48">#REF!</definedName>
    <definedName name="MEX" localSheetId="52">#REF!</definedName>
    <definedName name="MEX" localSheetId="14">#REF!</definedName>
    <definedName name="MEX" localSheetId="56">#REF!</definedName>
    <definedName name="MEX" localSheetId="15">#REF!</definedName>
    <definedName name="MEX" localSheetId="66">#REF!</definedName>
    <definedName name="MEX">#REF!</definedName>
    <definedName name="MFISCAL" localSheetId="8">'[51]Annual Raw Data'!#REF!</definedName>
    <definedName name="MFISCAL">'[51]Annual Raw Data'!#REF!</definedName>
    <definedName name="mflowsa" localSheetId="74">[27]!mflowsa</definedName>
    <definedName name="mflowsa" localSheetId="10">[33]!mflowsa</definedName>
    <definedName name="mflowsa" localSheetId="8">[27]!mflowsa</definedName>
    <definedName name="mflowsa" localSheetId="40">[27]!mflowsa</definedName>
    <definedName name="mflowsa" localSheetId="41">[27]!mflowsa</definedName>
    <definedName name="mflowsa" localSheetId="42">[27]!mflowsa</definedName>
    <definedName name="mflowsa" localSheetId="43">[27]!mflowsa</definedName>
    <definedName name="mflowsa" localSheetId="45">[27]!mflowsa</definedName>
    <definedName name="mflowsa" localSheetId="52">[27]!mflowsa</definedName>
    <definedName name="mflowsa" localSheetId="14">[27]!mflowsa</definedName>
    <definedName name="mflowsa" localSheetId="15">[27]!mflowsa</definedName>
    <definedName name="mflowsa">[27]!mflowsa</definedName>
    <definedName name="mflowsq" localSheetId="74">[27]!mflowsq</definedName>
    <definedName name="mflowsq" localSheetId="10">[33]!mflowsq</definedName>
    <definedName name="mflowsq" localSheetId="8">[27]!mflowsq</definedName>
    <definedName name="mflowsq" localSheetId="40">[27]!mflowsq</definedName>
    <definedName name="mflowsq" localSheetId="41">[27]!mflowsq</definedName>
    <definedName name="mflowsq" localSheetId="42">[27]!mflowsq</definedName>
    <definedName name="mflowsq" localSheetId="43">[27]!mflowsq</definedName>
    <definedName name="mflowsq" localSheetId="45">[27]!mflowsq</definedName>
    <definedName name="mflowsq" localSheetId="52">[27]!mflowsq</definedName>
    <definedName name="mflowsq" localSheetId="14">[27]!mflowsq</definedName>
    <definedName name="mflowsq" localSheetId="15">[27]!mflowsq</definedName>
    <definedName name="mflowsq">[27]!mflowsq</definedName>
    <definedName name="MICRO" localSheetId="8">#REF!</definedName>
    <definedName name="MICRO" localSheetId="35">#REF!</definedName>
    <definedName name="MICRO">#REF!</definedName>
    <definedName name="MIDDLE" localSheetId="76">#REF!</definedName>
    <definedName name="MIDDLE" localSheetId="10">#REF!</definedName>
    <definedName name="MIDDLE" localSheetId="8">#REF!</definedName>
    <definedName name="MIDDLE" localSheetId="25">#REF!</definedName>
    <definedName name="MIDDLE" localSheetId="31">#REF!</definedName>
    <definedName name="MIDDLE" localSheetId="32">#REF!</definedName>
    <definedName name="MIDDLE" localSheetId="34">#REF!</definedName>
    <definedName name="MIDDLE" localSheetId="35">#REF!</definedName>
    <definedName name="MIDDLE" localSheetId="40">#REF!</definedName>
    <definedName name="MIDDLE" localSheetId="43">#REF!</definedName>
    <definedName name="MIDDLE" localSheetId="45">#REF!</definedName>
    <definedName name="MIDDLE" localSheetId="46">#REF!</definedName>
    <definedName name="MIDDLE" localSheetId="52">#REF!</definedName>
    <definedName name="MIDDLE" localSheetId="14">#REF!</definedName>
    <definedName name="MIDDLE" localSheetId="15">#REF!</definedName>
    <definedName name="MIDDLE" localSheetId="66">#REF!</definedName>
    <definedName name="MIDDLE">#REF!</definedName>
    <definedName name="Million_b_d">[79]nonopec!$D$426:$D$426</definedName>
    <definedName name="MINISTÉRIO_DA_PREVIDÊNCIA_E_ASSISTÊNCIA_SOCIAL" localSheetId="8">#REF!</definedName>
    <definedName name="MINISTÉRIO_DA_PREVIDÊNCIA_E_ASSISTÊNCIA_SOCIAL" localSheetId="35">#REF!</definedName>
    <definedName name="MINISTÉRIO_DA_PREVIDÊNCIA_E_ASSISTÊNCIA_SOCIAL" localSheetId="42">#REF!</definedName>
    <definedName name="MINISTÉRIO_DA_PREVIDÊNCIA_E_ASSISTÊNCIA_SOCIAL" localSheetId="43">#REF!</definedName>
    <definedName name="MINISTÉRIO_DA_PREVIDÊNCIA_E_ASSISTÊNCIA_SOCIAL" localSheetId="44">#REF!</definedName>
    <definedName name="MINISTÉRIO_DA_PREVIDÊNCIA_E_ASSISTÊNCIA_SOCIAL">#REF!</definedName>
    <definedName name="MIRIAMA" localSheetId="8">#REF!</definedName>
    <definedName name="MIRIAMA" localSheetId="35">#REF!</definedName>
    <definedName name="MIRIAMA">#REF!</definedName>
    <definedName name="MIRIAMB" localSheetId="8">#REF!</definedName>
    <definedName name="MIRIAMB" localSheetId="35">#REF!</definedName>
    <definedName name="MIRIAMB">#REF!</definedName>
    <definedName name="MISC3" localSheetId="35">#REF!</definedName>
    <definedName name="MISC3">#REF!</definedName>
    <definedName name="MISC4" localSheetId="10">[43]OUTPUT!#REF!</definedName>
    <definedName name="MISC4" localSheetId="25">[29]OUTPUT!#REF!</definedName>
    <definedName name="MISC4" localSheetId="31">[29]OUTPUT!#REF!</definedName>
    <definedName name="MISC4" localSheetId="47">[29]OUTPUT!#REF!</definedName>
    <definedName name="MISC4" localSheetId="14">[29]OUTPUT!#REF!</definedName>
    <definedName name="MISC4" localSheetId="15">[29]OUTPUT!#REF!</definedName>
    <definedName name="MISC4" localSheetId="66">[29]OUTPUT!#REF!</definedName>
    <definedName name="MISC4">[29]OUTPUT!#REF!</definedName>
    <definedName name="mmm" localSheetId="74" hidden="1">{"Riqfin97",#N/A,FALSE,"Tran";"Riqfinpro",#N/A,FALSE,"Tran"}</definedName>
    <definedName name="mmm" localSheetId="76" hidden="1">{"Riqfin97",#N/A,FALSE,"Tran";"Riqfinpro",#N/A,FALSE,"Tran"}</definedName>
    <definedName name="mmm" localSheetId="10" hidden="1">{"Riqfin97",#N/A,FALSE,"Tran";"Riqfinpro",#N/A,FALSE,"Tran"}</definedName>
    <definedName name="mmm" localSheetId="28" hidden="1">{"Riqfin97",#N/A,FALSE,"Tran";"Riqfinpro",#N/A,FALSE,"Tran"}</definedName>
    <definedName name="mmm" localSheetId="8" hidden="1">{"Riqfin97",#N/A,FALSE,"Tran";"Riqfinpro",#N/A,FALSE,"Tran"}</definedName>
    <definedName name="mmm" localSheetId="25" hidden="1">{"Riqfin97",#N/A,FALSE,"Tran";"Riqfinpro",#N/A,FALSE,"Tran"}</definedName>
    <definedName name="mmm" localSheetId="27" hidden="1">{"Riqfin97",#N/A,FALSE,"Tran";"Riqfinpro",#N/A,FALSE,"Tran"}</definedName>
    <definedName name="mmm" localSheetId="29" hidden="1">{"Riqfin97",#N/A,FALSE,"Tran";"Riqfinpro",#N/A,FALSE,"Tran"}</definedName>
    <definedName name="mmm" localSheetId="31" hidden="1">{"Riqfin97",#N/A,FALSE,"Tran";"Riqfinpro",#N/A,FALSE,"Tran"}</definedName>
    <definedName name="mmm" localSheetId="32" hidden="1">{"Riqfin97",#N/A,FALSE,"Tran";"Riqfinpro",#N/A,FALSE,"Tran"}</definedName>
    <definedName name="mmm" localSheetId="34" hidden="1">{"Riqfin97",#N/A,FALSE,"Tran";"Riqfinpro",#N/A,FALSE,"Tran"}</definedName>
    <definedName name="mmm" localSheetId="35" hidden="1">{"Riqfin97",#N/A,FALSE,"Tran";"Riqfinpro",#N/A,FALSE,"Tran"}</definedName>
    <definedName name="mmm" localSheetId="40" hidden="1">{"Riqfin97",#N/A,FALSE,"Tran";"Riqfinpro",#N/A,FALSE,"Tran"}</definedName>
    <definedName name="mmm" localSheetId="41" hidden="1">{"Riqfin97",#N/A,FALSE,"Tran";"Riqfinpro",#N/A,FALSE,"Tran"}</definedName>
    <definedName name="mmm" localSheetId="42" hidden="1">{"Riqfin97",#N/A,FALSE,"Tran";"Riqfinpro",#N/A,FALSE,"Tran"}</definedName>
    <definedName name="mmm" localSheetId="43" hidden="1">{"Riqfin97",#N/A,FALSE,"Tran";"Riqfinpro",#N/A,FALSE,"Tran"}</definedName>
    <definedName name="mmm" localSheetId="44" hidden="1">{"Riqfin97",#N/A,FALSE,"Tran";"Riqfinpro",#N/A,FALSE,"Tran"}</definedName>
    <definedName name="mmm" localSheetId="45" hidden="1">{"Riqfin97",#N/A,FALSE,"Tran";"Riqfinpro",#N/A,FALSE,"Tran"}</definedName>
    <definedName name="mmm" localSheetId="46" hidden="1">{"Riqfin97",#N/A,FALSE,"Tran";"Riqfinpro",#N/A,FALSE,"Tran"}</definedName>
    <definedName name="mmm" localSheetId="47" hidden="1">{"Riqfin97",#N/A,FALSE,"Tran";"Riqfinpro",#N/A,FALSE,"Tran"}</definedName>
    <definedName name="mmm" localSheetId="48" hidden="1">{"Riqfin97",#N/A,FALSE,"Tran";"Riqfinpro",#N/A,FALSE,"Tran"}</definedName>
    <definedName name="mmm" localSheetId="52" hidden="1">{"Riqfin97",#N/A,FALSE,"Tran";"Riqfinpro",#N/A,FALSE,"Tran"}</definedName>
    <definedName name="mmm" localSheetId="14" hidden="1">{"Riqfin97",#N/A,FALSE,"Tran";"Riqfinpro",#N/A,FALSE,"Tran"}</definedName>
    <definedName name="mmm" localSheetId="56" hidden="1">{"Riqfin97",#N/A,FALSE,"Tran";"Riqfinpro",#N/A,FALSE,"Tran"}</definedName>
    <definedName name="mmm" localSheetId="60" hidden="1">{"Riqfin97",#N/A,FALSE,"Tran";"Riqfinpro",#N/A,FALSE,"Tran"}</definedName>
    <definedName name="mmm" localSheetId="62" hidden="1">{"Riqfin97",#N/A,FALSE,"Tran";"Riqfinpro",#N/A,FALSE,"Tran"}</definedName>
    <definedName name="mmm" localSheetId="15" hidden="1">{"Riqfin97",#N/A,FALSE,"Tran";"Riqfinpro",#N/A,FALSE,"Tran"}</definedName>
    <definedName name="mmm" localSheetId="64" hidden="1">{"Riqfin97",#N/A,FALSE,"Tran";"Riqfinpro",#N/A,FALSE,"Tran"}</definedName>
    <definedName name="mmm" localSheetId="66" hidden="1">{"Riqfin97",#N/A,FALSE,"Tran";"Riqfinpro",#N/A,FALSE,"Tran"}</definedName>
    <definedName name="mmm" localSheetId="16" hidden="1">{"Riqfin97",#N/A,FALSE,"Tran";"Riqfinpro",#N/A,FALSE,"Tran"}</definedName>
    <definedName name="mmm" hidden="1">{"Riqfin97",#N/A,FALSE,"Tran";"Riqfinpro",#N/A,FALSE,"Tran"}</definedName>
    <definedName name="mmmm" localSheetId="74" hidden="1">{"Tab1",#N/A,FALSE,"P";"Tab2",#N/A,FALSE,"P"}</definedName>
    <definedName name="mmmm" localSheetId="76" hidden="1">{"Tab1",#N/A,FALSE,"P";"Tab2",#N/A,FALSE,"P"}</definedName>
    <definedName name="mmmm" localSheetId="10" hidden="1">{"Tab1",#N/A,FALSE,"P";"Tab2",#N/A,FALSE,"P"}</definedName>
    <definedName name="mmmm" localSheetId="28" hidden="1">{"Tab1",#N/A,FALSE,"P";"Tab2",#N/A,FALSE,"P"}</definedName>
    <definedName name="mmmm" localSheetId="8" hidden="1">{"Tab1",#N/A,FALSE,"P";"Tab2",#N/A,FALSE,"P"}</definedName>
    <definedName name="mmmm" localSheetId="25" hidden="1">{"Tab1",#N/A,FALSE,"P";"Tab2",#N/A,FALSE,"P"}</definedName>
    <definedName name="mmmm" localSheetId="27" hidden="1">{"Tab1",#N/A,FALSE,"P";"Tab2",#N/A,FALSE,"P"}</definedName>
    <definedName name="mmmm" localSheetId="29" hidden="1">{"Tab1",#N/A,FALSE,"P";"Tab2",#N/A,FALSE,"P"}</definedName>
    <definedName name="mmmm" localSheetId="31" hidden="1">{"Tab1",#N/A,FALSE,"P";"Tab2",#N/A,FALSE,"P"}</definedName>
    <definedName name="mmmm" localSheetId="32" hidden="1">{"Tab1",#N/A,FALSE,"P";"Tab2",#N/A,FALSE,"P"}</definedName>
    <definedName name="mmmm" localSheetId="34" hidden="1">{"Tab1",#N/A,FALSE,"P";"Tab2",#N/A,FALSE,"P"}</definedName>
    <definedName name="mmmm" localSheetId="35" hidden="1">{"Tab1",#N/A,FALSE,"P";"Tab2",#N/A,FALSE,"P"}</definedName>
    <definedName name="mmmm" localSheetId="40" hidden="1">{"Tab1",#N/A,FALSE,"P";"Tab2",#N/A,FALSE,"P"}</definedName>
    <definedName name="mmmm" localSheetId="41" hidden="1">{"Tab1",#N/A,FALSE,"P";"Tab2",#N/A,FALSE,"P"}</definedName>
    <definedName name="mmmm" localSheetId="42" hidden="1">{"Tab1",#N/A,FALSE,"P";"Tab2",#N/A,FALSE,"P"}</definedName>
    <definedName name="mmmm" localSheetId="43" hidden="1">{"Tab1",#N/A,FALSE,"P";"Tab2",#N/A,FALSE,"P"}</definedName>
    <definedName name="mmmm" localSheetId="44" hidden="1">{"Tab1",#N/A,FALSE,"P";"Tab2",#N/A,FALSE,"P"}</definedName>
    <definedName name="mmmm" localSheetId="45" hidden="1">{"Tab1",#N/A,FALSE,"P";"Tab2",#N/A,FALSE,"P"}</definedName>
    <definedName name="mmmm" localSheetId="46" hidden="1">{"Tab1",#N/A,FALSE,"P";"Tab2",#N/A,FALSE,"P"}</definedName>
    <definedName name="mmmm" localSheetId="47" hidden="1">{"Tab1",#N/A,FALSE,"P";"Tab2",#N/A,FALSE,"P"}</definedName>
    <definedName name="mmmm" localSheetId="48" hidden="1">{"Tab1",#N/A,FALSE,"P";"Tab2",#N/A,FALSE,"P"}</definedName>
    <definedName name="mmmm" localSheetId="52" hidden="1">{"Tab1",#N/A,FALSE,"P";"Tab2",#N/A,FALSE,"P"}</definedName>
    <definedName name="mmmm" localSheetId="14" hidden="1">{"Tab1",#N/A,FALSE,"P";"Tab2",#N/A,FALSE,"P"}</definedName>
    <definedName name="mmmm" localSheetId="56" hidden="1">{"Tab1",#N/A,FALSE,"P";"Tab2",#N/A,FALSE,"P"}</definedName>
    <definedName name="mmmm" localSheetId="60" hidden="1">{"Tab1",#N/A,FALSE,"P";"Tab2",#N/A,FALSE,"P"}</definedName>
    <definedName name="mmmm" localSheetId="62" hidden="1">{"Tab1",#N/A,FALSE,"P";"Tab2",#N/A,FALSE,"P"}</definedName>
    <definedName name="mmmm" localSheetId="15" hidden="1">{"Tab1",#N/A,FALSE,"P";"Tab2",#N/A,FALSE,"P"}</definedName>
    <definedName name="mmmm" localSheetId="64" hidden="1">{"Tab1",#N/A,FALSE,"P";"Tab2",#N/A,FALSE,"P"}</definedName>
    <definedName name="mmmm" localSheetId="66" hidden="1">{"Tab1",#N/A,FALSE,"P";"Tab2",#N/A,FALSE,"P"}</definedName>
    <definedName name="mmmm" localSheetId="16" hidden="1">{"Tab1",#N/A,FALSE,"P";"Tab2",#N/A,FALSE,"P"}</definedName>
    <definedName name="mmmm" hidden="1">{"Tab1",#N/A,FALSE,"P";"Tab2",#N/A,FALSE,"P"}</definedName>
    <definedName name="mmmmm" localSheetId="74" hidden="1">{"Riqfin97",#N/A,FALSE,"Tran";"Riqfinpro",#N/A,FALSE,"Tran"}</definedName>
    <definedName name="mmmmm" localSheetId="76" hidden="1">{"Riqfin97",#N/A,FALSE,"Tran";"Riqfinpro",#N/A,FALSE,"Tran"}</definedName>
    <definedName name="mmmmm" localSheetId="10" hidden="1">{"Riqfin97",#N/A,FALSE,"Tran";"Riqfinpro",#N/A,FALSE,"Tran"}</definedName>
    <definedName name="mmmmm" localSheetId="28" hidden="1">{"Riqfin97",#N/A,FALSE,"Tran";"Riqfinpro",#N/A,FALSE,"Tran"}</definedName>
    <definedName name="mmmmm" localSheetId="8" hidden="1">{"Riqfin97",#N/A,FALSE,"Tran";"Riqfinpro",#N/A,FALSE,"Tran"}</definedName>
    <definedName name="mmmmm" localSheetId="25" hidden="1">{"Riqfin97",#N/A,FALSE,"Tran";"Riqfinpro",#N/A,FALSE,"Tran"}</definedName>
    <definedName name="mmmmm" localSheetId="27" hidden="1">{"Riqfin97",#N/A,FALSE,"Tran";"Riqfinpro",#N/A,FALSE,"Tran"}</definedName>
    <definedName name="mmmmm" localSheetId="29" hidden="1">{"Riqfin97",#N/A,FALSE,"Tran";"Riqfinpro",#N/A,FALSE,"Tran"}</definedName>
    <definedName name="mmmmm" localSheetId="31" hidden="1">{"Riqfin97",#N/A,FALSE,"Tran";"Riqfinpro",#N/A,FALSE,"Tran"}</definedName>
    <definedName name="mmmmm" localSheetId="32" hidden="1">{"Riqfin97",#N/A,FALSE,"Tran";"Riqfinpro",#N/A,FALSE,"Tran"}</definedName>
    <definedName name="mmmmm" localSheetId="34" hidden="1">{"Riqfin97",#N/A,FALSE,"Tran";"Riqfinpro",#N/A,FALSE,"Tran"}</definedName>
    <definedName name="mmmmm" localSheetId="35" hidden="1">{"Riqfin97",#N/A,FALSE,"Tran";"Riqfinpro",#N/A,FALSE,"Tran"}</definedName>
    <definedName name="mmmmm" localSheetId="40" hidden="1">{"Riqfin97",#N/A,FALSE,"Tran";"Riqfinpro",#N/A,FALSE,"Tran"}</definedName>
    <definedName name="mmmmm" localSheetId="41" hidden="1">{"Riqfin97",#N/A,FALSE,"Tran";"Riqfinpro",#N/A,FALSE,"Tran"}</definedName>
    <definedName name="mmmmm" localSheetId="42" hidden="1">{"Riqfin97",#N/A,FALSE,"Tran";"Riqfinpro",#N/A,FALSE,"Tran"}</definedName>
    <definedName name="mmmmm" localSheetId="43" hidden="1">{"Riqfin97",#N/A,FALSE,"Tran";"Riqfinpro",#N/A,FALSE,"Tran"}</definedName>
    <definedName name="mmmmm" localSheetId="44" hidden="1">{"Riqfin97",#N/A,FALSE,"Tran";"Riqfinpro",#N/A,FALSE,"Tran"}</definedName>
    <definedName name="mmmmm" localSheetId="45" hidden="1">{"Riqfin97",#N/A,FALSE,"Tran";"Riqfinpro",#N/A,FALSE,"Tran"}</definedName>
    <definedName name="mmmmm" localSheetId="46" hidden="1">{"Riqfin97",#N/A,FALSE,"Tran";"Riqfinpro",#N/A,FALSE,"Tran"}</definedName>
    <definedName name="mmmmm" localSheetId="47" hidden="1">{"Riqfin97",#N/A,FALSE,"Tran";"Riqfinpro",#N/A,FALSE,"Tran"}</definedName>
    <definedName name="mmmmm" localSheetId="48" hidden="1">{"Riqfin97",#N/A,FALSE,"Tran";"Riqfinpro",#N/A,FALSE,"Tran"}</definedName>
    <definedName name="mmmmm" localSheetId="52" hidden="1">{"Riqfin97",#N/A,FALSE,"Tran";"Riqfinpro",#N/A,FALSE,"Tran"}</definedName>
    <definedName name="mmmmm" localSheetId="14" hidden="1">{"Riqfin97",#N/A,FALSE,"Tran";"Riqfinpro",#N/A,FALSE,"Tran"}</definedName>
    <definedName name="mmmmm" localSheetId="56" hidden="1">{"Riqfin97",#N/A,FALSE,"Tran";"Riqfinpro",#N/A,FALSE,"Tran"}</definedName>
    <definedName name="mmmmm" localSheetId="60" hidden="1">{"Riqfin97",#N/A,FALSE,"Tran";"Riqfinpro",#N/A,FALSE,"Tran"}</definedName>
    <definedName name="mmmmm" localSheetId="62" hidden="1">{"Riqfin97",#N/A,FALSE,"Tran";"Riqfinpro",#N/A,FALSE,"Tran"}</definedName>
    <definedName name="mmmmm" localSheetId="15" hidden="1">{"Riqfin97",#N/A,FALSE,"Tran";"Riqfinpro",#N/A,FALSE,"Tran"}</definedName>
    <definedName name="mmmmm" localSheetId="64" hidden="1">{"Riqfin97",#N/A,FALSE,"Tran";"Riqfinpro",#N/A,FALSE,"Tran"}</definedName>
    <definedName name="mmmmm" localSheetId="66" hidden="1">{"Riqfin97",#N/A,FALSE,"Tran";"Riqfinpro",#N/A,FALSE,"Tran"}</definedName>
    <definedName name="mmmmm" localSheetId="16" hidden="1">{"Riqfin97",#N/A,FALSE,"Tran";"Riqfinpro",#N/A,FALSE,"Tran"}</definedName>
    <definedName name="mmmmm" hidden="1">{"Riqfin97",#N/A,FALSE,"Tran";"Riqfinpro",#N/A,FALSE,"Tran"}</definedName>
    <definedName name="mmmmmmmmm" localSheetId="74" hidden="1">{"Riqfin97",#N/A,FALSE,"Tran";"Riqfinpro",#N/A,FALSE,"Tran"}</definedName>
    <definedName name="mmmmmmmmm" localSheetId="76" hidden="1">{"Riqfin97",#N/A,FALSE,"Tran";"Riqfinpro",#N/A,FALSE,"Tran"}</definedName>
    <definedName name="mmmmmmmmm" localSheetId="10" hidden="1">{"Riqfin97",#N/A,FALSE,"Tran";"Riqfinpro",#N/A,FALSE,"Tran"}</definedName>
    <definedName name="mmmmmmmmm" localSheetId="28" hidden="1">{"Riqfin97",#N/A,FALSE,"Tran";"Riqfinpro",#N/A,FALSE,"Tran"}</definedName>
    <definedName name="mmmmmmmmm" localSheetId="8" hidden="1">{"Riqfin97",#N/A,FALSE,"Tran";"Riqfinpro",#N/A,FALSE,"Tran"}</definedName>
    <definedName name="mmmmmmmmm" localSheetId="25" hidden="1">{"Riqfin97",#N/A,FALSE,"Tran";"Riqfinpro",#N/A,FALSE,"Tran"}</definedName>
    <definedName name="mmmmmmmmm" localSheetId="27" hidden="1">{"Riqfin97",#N/A,FALSE,"Tran";"Riqfinpro",#N/A,FALSE,"Tran"}</definedName>
    <definedName name="mmmmmmmmm" localSheetId="29" hidden="1">{"Riqfin97",#N/A,FALSE,"Tran";"Riqfinpro",#N/A,FALSE,"Tran"}</definedName>
    <definedName name="mmmmmmmmm" localSheetId="31" hidden="1">{"Riqfin97",#N/A,FALSE,"Tran";"Riqfinpro",#N/A,FALSE,"Tran"}</definedName>
    <definedName name="mmmmmmmmm" localSheetId="32" hidden="1">{"Riqfin97",#N/A,FALSE,"Tran";"Riqfinpro",#N/A,FALSE,"Tran"}</definedName>
    <definedName name="mmmmmmmmm" localSheetId="34" hidden="1">{"Riqfin97",#N/A,FALSE,"Tran";"Riqfinpro",#N/A,FALSE,"Tran"}</definedName>
    <definedName name="mmmmmmmmm" localSheetId="35" hidden="1">{"Riqfin97",#N/A,FALSE,"Tran";"Riqfinpro",#N/A,FALSE,"Tran"}</definedName>
    <definedName name="mmmmmmmmm" localSheetId="40" hidden="1">{"Riqfin97",#N/A,FALSE,"Tran";"Riqfinpro",#N/A,FALSE,"Tran"}</definedName>
    <definedName name="mmmmmmmmm" localSheetId="41" hidden="1">{"Riqfin97",#N/A,FALSE,"Tran";"Riqfinpro",#N/A,FALSE,"Tran"}</definedName>
    <definedName name="mmmmmmmmm" localSheetId="42" hidden="1">{"Riqfin97",#N/A,FALSE,"Tran";"Riqfinpro",#N/A,FALSE,"Tran"}</definedName>
    <definedName name="mmmmmmmmm" localSheetId="43" hidden="1">{"Riqfin97",#N/A,FALSE,"Tran";"Riqfinpro",#N/A,FALSE,"Tran"}</definedName>
    <definedName name="mmmmmmmmm" localSheetId="44" hidden="1">{"Riqfin97",#N/A,FALSE,"Tran";"Riqfinpro",#N/A,FALSE,"Tran"}</definedName>
    <definedName name="mmmmmmmmm" localSheetId="45" hidden="1">{"Riqfin97",#N/A,FALSE,"Tran";"Riqfinpro",#N/A,FALSE,"Tran"}</definedName>
    <definedName name="mmmmmmmmm" localSheetId="46" hidden="1">{"Riqfin97",#N/A,FALSE,"Tran";"Riqfinpro",#N/A,FALSE,"Tran"}</definedName>
    <definedName name="mmmmmmmmm" localSheetId="47" hidden="1">{"Riqfin97",#N/A,FALSE,"Tran";"Riqfinpro",#N/A,FALSE,"Tran"}</definedName>
    <definedName name="mmmmmmmmm" localSheetId="48" hidden="1">{"Riqfin97",#N/A,FALSE,"Tran";"Riqfinpro",#N/A,FALSE,"Tran"}</definedName>
    <definedName name="mmmmmmmmm" localSheetId="52" hidden="1">{"Riqfin97",#N/A,FALSE,"Tran";"Riqfinpro",#N/A,FALSE,"Tran"}</definedName>
    <definedName name="mmmmmmmmm" localSheetId="14" hidden="1">{"Riqfin97",#N/A,FALSE,"Tran";"Riqfinpro",#N/A,FALSE,"Tran"}</definedName>
    <definedName name="mmmmmmmmm" localSheetId="56" hidden="1">{"Riqfin97",#N/A,FALSE,"Tran";"Riqfinpro",#N/A,FALSE,"Tran"}</definedName>
    <definedName name="mmmmmmmmm" localSheetId="60" hidden="1">{"Riqfin97",#N/A,FALSE,"Tran";"Riqfinpro",#N/A,FALSE,"Tran"}</definedName>
    <definedName name="mmmmmmmmm" localSheetId="62" hidden="1">{"Riqfin97",#N/A,FALSE,"Tran";"Riqfinpro",#N/A,FALSE,"Tran"}</definedName>
    <definedName name="mmmmmmmmm" localSheetId="15" hidden="1">{"Riqfin97",#N/A,FALSE,"Tran";"Riqfinpro",#N/A,FALSE,"Tran"}</definedName>
    <definedName name="mmmmmmmmm" localSheetId="64" hidden="1">{"Riqfin97",#N/A,FALSE,"Tran";"Riqfinpro",#N/A,FALSE,"Tran"}</definedName>
    <definedName name="mmmmmmmmm" localSheetId="66" hidden="1">{"Riqfin97",#N/A,FALSE,"Tran";"Riqfinpro",#N/A,FALSE,"Tran"}</definedName>
    <definedName name="mmmmmmmmm" localSheetId="16" hidden="1">{"Riqfin97",#N/A,FALSE,"Tran";"Riqfinpro",#N/A,FALSE,"Tran"}</definedName>
    <definedName name="mmmmmmmmm" hidden="1">{"Riqfin97",#N/A,FALSE,"Tran";"Riqfinpro",#N/A,FALSE,"Tran"}</definedName>
    <definedName name="MN">[72]BCP!#REF!</definedName>
    <definedName name="MNDATES" localSheetId="8">#REF!</definedName>
    <definedName name="MNDATES" localSheetId="35">#REF!</definedName>
    <definedName name="MNDATES" localSheetId="42">#REF!</definedName>
    <definedName name="MNDATES" localSheetId="43">#REF!</definedName>
    <definedName name="MNDATES" localSheetId="44">#REF!</definedName>
    <definedName name="MNDATES">#REF!</definedName>
    <definedName name="MNP" localSheetId="35">[72]BCP!#REF!</definedName>
    <definedName name="MNP" localSheetId="42">[72]BCP!#REF!</definedName>
    <definedName name="MNP" localSheetId="43">[72]BCP!#REF!</definedName>
    <definedName name="MNP" localSheetId="44">[72]BCP!#REF!</definedName>
    <definedName name="MNP">[72]BCP!#REF!</definedName>
    <definedName name="Módulo2.completo">#N/A</definedName>
    <definedName name="MON_SM" localSheetId="35">#REF!</definedName>
    <definedName name="MON_SM" localSheetId="42">#REF!</definedName>
    <definedName name="MON_SM" localSheetId="43">#REF!</definedName>
    <definedName name="MON_SM" localSheetId="44">#REF!</definedName>
    <definedName name="MON_SM">#REF!</definedName>
    <definedName name="MONF_SM" localSheetId="35">#REF!</definedName>
    <definedName name="MONF_SM" localSheetId="42">#REF!</definedName>
    <definedName name="MONF_SM" localSheetId="43">#REF!</definedName>
    <definedName name="MONF_SM" localSheetId="44">#REF!</definedName>
    <definedName name="MONF_SM">#REF!</definedName>
    <definedName name="Month" localSheetId="76">#REF!</definedName>
    <definedName name="Month" localSheetId="8">#REF!</definedName>
    <definedName name="Month" localSheetId="25">#REF!</definedName>
    <definedName name="Month" localSheetId="31">#REF!</definedName>
    <definedName name="Month" localSheetId="32">#REF!</definedName>
    <definedName name="Month" localSheetId="34">#REF!</definedName>
    <definedName name="Month" localSheetId="35">#REF!</definedName>
    <definedName name="Month" localSheetId="40">#REF!</definedName>
    <definedName name="Month" localSheetId="41">#REF!</definedName>
    <definedName name="Month" localSheetId="42">#REF!</definedName>
    <definedName name="Month" localSheetId="43">#REF!</definedName>
    <definedName name="Month" localSheetId="45">#REF!</definedName>
    <definedName name="Month" localSheetId="46">#REF!</definedName>
    <definedName name="Month" localSheetId="48">#REF!</definedName>
    <definedName name="Month" localSheetId="52">#REF!</definedName>
    <definedName name="Month" localSheetId="14">#REF!</definedName>
    <definedName name="Month" localSheetId="56">#REF!</definedName>
    <definedName name="Month" localSheetId="15">#REF!</definedName>
    <definedName name="Month" localSheetId="66">#REF!</definedName>
    <definedName name="Month">#REF!</definedName>
    <definedName name="MonthIndex" localSheetId="76">#REF!</definedName>
    <definedName name="MonthIndex" localSheetId="25">#REF!</definedName>
    <definedName name="MonthIndex" localSheetId="31">#REF!</definedName>
    <definedName name="MonthIndex" localSheetId="32">#REF!</definedName>
    <definedName name="MonthIndex" localSheetId="34">#REF!</definedName>
    <definedName name="MonthIndex" localSheetId="35">#REF!</definedName>
    <definedName name="MonthIndex" localSheetId="40">#REF!</definedName>
    <definedName name="MonthIndex" localSheetId="41">#REF!</definedName>
    <definedName name="MonthIndex" localSheetId="42">#REF!</definedName>
    <definedName name="MonthIndex" localSheetId="43">#REF!</definedName>
    <definedName name="MonthIndex" localSheetId="45">#REF!</definedName>
    <definedName name="MonthIndex" localSheetId="46">#REF!</definedName>
    <definedName name="MonthIndex" localSheetId="48">#REF!</definedName>
    <definedName name="MonthIndex" localSheetId="52">#REF!</definedName>
    <definedName name="MonthIndex" localSheetId="14">#REF!</definedName>
    <definedName name="MonthIndex" localSheetId="56">#REF!</definedName>
    <definedName name="MonthIndex" localSheetId="15">#REF!</definedName>
    <definedName name="MonthIndex" localSheetId="66">#REF!</definedName>
    <definedName name="MonthIndex">#REF!</definedName>
    <definedName name="MonthlyInf">[100]CPI!$A$403:$N$559</definedName>
    <definedName name="MONTHS">[94]MONTHLY!$BV$3:$CG$3</definedName>
    <definedName name="MONY" localSheetId="8">#REF!</definedName>
    <definedName name="MONY" localSheetId="35">#REF!</definedName>
    <definedName name="MONY" localSheetId="42">#REF!</definedName>
    <definedName name="MONY" localSheetId="43">#REF!</definedName>
    <definedName name="MONY" localSheetId="44">#REF!</definedName>
    <definedName name="MONY">#REF!</definedName>
    <definedName name="moodys" localSheetId="76">'[155]Credit ratings on 1st issues'!#REF!</definedName>
    <definedName name="moodys" localSheetId="8">'[155]Credit ratings on 1st issues'!#REF!</definedName>
    <definedName name="moodys" localSheetId="25">'[155]Credit ratings on 1st issues'!#REF!</definedName>
    <definedName name="moodys" localSheetId="31">'[155]Credit ratings on 1st issues'!#REF!</definedName>
    <definedName name="moodys" localSheetId="35">'[155]Credit ratings on 1st issues'!#REF!</definedName>
    <definedName name="moodys" localSheetId="41">'[155]Credit ratings on 1st issues'!#REF!</definedName>
    <definedName name="moodys" localSheetId="42">'[155]Credit ratings on 1st issues'!#REF!</definedName>
    <definedName name="moodys" localSheetId="43">'[155]Credit ratings on 1st issues'!#REF!</definedName>
    <definedName name="moodys" localSheetId="46">'[155]Credit ratings on 1st issues'!#REF!</definedName>
    <definedName name="moodys" localSheetId="48">'[155]Credit ratings on 1st issues'!#REF!</definedName>
    <definedName name="moodys" localSheetId="52">'[155]Credit ratings on 1st issues'!#REF!</definedName>
    <definedName name="moodys" localSheetId="14">'[155]Credit ratings on 1st issues'!#REF!</definedName>
    <definedName name="moodys" localSheetId="56">'[155]Credit ratings on 1st issues'!#REF!</definedName>
    <definedName name="moodys" localSheetId="15">'[155]Credit ratings on 1st issues'!#REF!</definedName>
    <definedName name="moodys" localSheetId="66">'[155]Credit ratings on 1st issues'!#REF!</definedName>
    <definedName name="moodys">'[155]Credit ratings on 1st issues'!#REF!</definedName>
    <definedName name="MPETROLEO" localSheetId="76">#REF!</definedName>
    <definedName name="MPETROLEO" localSheetId="8">#REF!</definedName>
    <definedName name="MPETROLEO" localSheetId="25">#REF!</definedName>
    <definedName name="MPETROLEO" localSheetId="31">#REF!</definedName>
    <definedName name="MPETROLEO" localSheetId="32">#REF!</definedName>
    <definedName name="MPETROLEO" localSheetId="34">#REF!</definedName>
    <definedName name="MPETROLEO" localSheetId="35">#REF!</definedName>
    <definedName name="MPETROLEO" localSheetId="40">#REF!</definedName>
    <definedName name="MPETROLEO" localSheetId="43">#REF!</definedName>
    <definedName name="MPETROLEO" localSheetId="45">#REF!</definedName>
    <definedName name="MPETROLEO" localSheetId="46">#REF!</definedName>
    <definedName name="MPETROLEO" localSheetId="52">#REF!</definedName>
    <definedName name="MPETROLEO" localSheetId="14">#REF!</definedName>
    <definedName name="MPETROLEO" localSheetId="15">#REF!</definedName>
    <definedName name="MPETROLEO" localSheetId="66">#REF!</definedName>
    <definedName name="MPETROLEO">#REF!</definedName>
    <definedName name="msci">[129]Sheet1!$H$2:$K$24</definedName>
    <definedName name="mscid">[129]Sheet1!$B$2:$E$24</definedName>
    <definedName name="mscil">[129]Sheet1!$H$2:$K$24</definedName>
    <definedName name="mstocksa" localSheetId="74">[27]!mstocksa</definedName>
    <definedName name="mstocksa" localSheetId="10">[33]!mstocksa</definedName>
    <definedName name="mstocksa" localSheetId="8">[27]!mstocksa</definedName>
    <definedName name="mstocksa" localSheetId="40">[27]!mstocksa</definedName>
    <definedName name="mstocksa" localSheetId="41">[27]!mstocksa</definedName>
    <definedName name="mstocksa" localSheetId="42">[27]!mstocksa</definedName>
    <definedName name="mstocksa" localSheetId="43">[27]!mstocksa</definedName>
    <definedName name="mstocksa" localSheetId="45">[27]!mstocksa</definedName>
    <definedName name="mstocksa" localSheetId="52">[27]!mstocksa</definedName>
    <definedName name="mstocksa" localSheetId="14">[27]!mstocksa</definedName>
    <definedName name="mstocksa" localSheetId="15">[27]!mstocksa</definedName>
    <definedName name="mstocksa">[27]!mstocksa</definedName>
    <definedName name="mstocksq" localSheetId="74">[27]!mstocksq</definedName>
    <definedName name="mstocksq" localSheetId="10">[33]!mstocksq</definedName>
    <definedName name="mstocksq" localSheetId="8">[27]!mstocksq</definedName>
    <definedName name="mstocksq" localSheetId="40">[27]!mstocksq</definedName>
    <definedName name="mstocksq" localSheetId="41">[27]!mstocksq</definedName>
    <definedName name="mstocksq" localSheetId="42">[27]!mstocksq</definedName>
    <definedName name="mstocksq" localSheetId="43">[27]!mstocksq</definedName>
    <definedName name="mstocksq" localSheetId="45">[27]!mstocksq</definedName>
    <definedName name="mstocksq" localSheetId="52">[27]!mstocksq</definedName>
    <definedName name="mstocksq" localSheetId="14">[27]!mstocksq</definedName>
    <definedName name="mstocksq" localSheetId="15">[27]!mstocksq</definedName>
    <definedName name="mstocksq">[27]!mstocksq</definedName>
    <definedName name="mte" localSheetId="74" hidden="1">{"Riqfin97",#N/A,FALSE,"Tran";"Riqfinpro",#N/A,FALSE,"Tran"}</definedName>
    <definedName name="mte" localSheetId="76" hidden="1">{"Riqfin97",#N/A,FALSE,"Tran";"Riqfinpro",#N/A,FALSE,"Tran"}</definedName>
    <definedName name="mte" localSheetId="10" hidden="1">{"Riqfin97",#N/A,FALSE,"Tran";"Riqfinpro",#N/A,FALSE,"Tran"}</definedName>
    <definedName name="mte" localSheetId="28" hidden="1">{"Riqfin97",#N/A,FALSE,"Tran";"Riqfinpro",#N/A,FALSE,"Tran"}</definedName>
    <definedName name="mte" localSheetId="8" hidden="1">{"Riqfin97",#N/A,FALSE,"Tran";"Riqfinpro",#N/A,FALSE,"Tran"}</definedName>
    <definedName name="mte" localSheetId="25" hidden="1">{"Riqfin97",#N/A,FALSE,"Tran";"Riqfinpro",#N/A,FALSE,"Tran"}</definedName>
    <definedName name="mte" localSheetId="27" hidden="1">{"Riqfin97",#N/A,FALSE,"Tran";"Riqfinpro",#N/A,FALSE,"Tran"}</definedName>
    <definedName name="mte" localSheetId="29" hidden="1">{"Riqfin97",#N/A,FALSE,"Tran";"Riqfinpro",#N/A,FALSE,"Tran"}</definedName>
    <definedName name="mte" localSheetId="31" hidden="1">{"Riqfin97",#N/A,FALSE,"Tran";"Riqfinpro",#N/A,FALSE,"Tran"}</definedName>
    <definedName name="mte" localSheetId="32" hidden="1">{"Riqfin97",#N/A,FALSE,"Tran";"Riqfinpro",#N/A,FALSE,"Tran"}</definedName>
    <definedName name="mte" localSheetId="34" hidden="1">{"Riqfin97",#N/A,FALSE,"Tran";"Riqfinpro",#N/A,FALSE,"Tran"}</definedName>
    <definedName name="mte" localSheetId="35" hidden="1">{"Riqfin97",#N/A,FALSE,"Tran";"Riqfinpro",#N/A,FALSE,"Tran"}</definedName>
    <definedName name="mte" localSheetId="40" hidden="1">{"Riqfin97",#N/A,FALSE,"Tran";"Riqfinpro",#N/A,FALSE,"Tran"}</definedName>
    <definedName name="mte" localSheetId="41" hidden="1">{"Riqfin97",#N/A,FALSE,"Tran";"Riqfinpro",#N/A,FALSE,"Tran"}</definedName>
    <definedName name="mte" localSheetId="42" hidden="1">{"Riqfin97",#N/A,FALSE,"Tran";"Riqfinpro",#N/A,FALSE,"Tran"}</definedName>
    <definedName name="mte" localSheetId="43" hidden="1">{"Riqfin97",#N/A,FALSE,"Tran";"Riqfinpro",#N/A,FALSE,"Tran"}</definedName>
    <definedName name="mte" localSheetId="44" hidden="1">{"Riqfin97",#N/A,FALSE,"Tran";"Riqfinpro",#N/A,FALSE,"Tran"}</definedName>
    <definedName name="mte" localSheetId="45" hidden="1">{"Riqfin97",#N/A,FALSE,"Tran";"Riqfinpro",#N/A,FALSE,"Tran"}</definedName>
    <definedName name="mte" localSheetId="46" hidden="1">{"Riqfin97",#N/A,FALSE,"Tran";"Riqfinpro",#N/A,FALSE,"Tran"}</definedName>
    <definedName name="mte" localSheetId="47" hidden="1">{"Riqfin97",#N/A,FALSE,"Tran";"Riqfinpro",#N/A,FALSE,"Tran"}</definedName>
    <definedName name="mte" localSheetId="48" hidden="1">{"Riqfin97",#N/A,FALSE,"Tran";"Riqfinpro",#N/A,FALSE,"Tran"}</definedName>
    <definedName name="mte" localSheetId="52" hidden="1">{"Riqfin97",#N/A,FALSE,"Tran";"Riqfinpro",#N/A,FALSE,"Tran"}</definedName>
    <definedName name="mte" localSheetId="14" hidden="1">{"Riqfin97",#N/A,FALSE,"Tran";"Riqfinpro",#N/A,FALSE,"Tran"}</definedName>
    <definedName name="mte" localSheetId="56" hidden="1">{"Riqfin97",#N/A,FALSE,"Tran";"Riqfinpro",#N/A,FALSE,"Tran"}</definedName>
    <definedName name="mte" localSheetId="60" hidden="1">{"Riqfin97",#N/A,FALSE,"Tran";"Riqfinpro",#N/A,FALSE,"Tran"}</definedName>
    <definedName name="mte" localSheetId="62" hidden="1">{"Riqfin97",#N/A,FALSE,"Tran";"Riqfinpro",#N/A,FALSE,"Tran"}</definedName>
    <definedName name="mte" localSheetId="15" hidden="1">{"Riqfin97",#N/A,FALSE,"Tran";"Riqfinpro",#N/A,FALSE,"Tran"}</definedName>
    <definedName name="mte" localSheetId="64" hidden="1">{"Riqfin97",#N/A,FALSE,"Tran";"Riqfinpro",#N/A,FALSE,"Tran"}</definedName>
    <definedName name="mte" localSheetId="66" hidden="1">{"Riqfin97",#N/A,FALSE,"Tran";"Riqfinpro",#N/A,FALSE,"Tran"}</definedName>
    <definedName name="mte" localSheetId="16" hidden="1">{"Riqfin97",#N/A,FALSE,"Tran";"Riqfinpro",#N/A,FALSE,"Tran"}</definedName>
    <definedName name="mte" hidden="1">{"Riqfin97",#N/A,FALSE,"Tran";"Riqfinpro",#N/A,FALSE,"Tran"}</definedName>
    <definedName name="MUNI96" localSheetId="35">#REF!</definedName>
    <definedName name="MUNI96">#REF!</definedName>
    <definedName name="Municipios" localSheetId="35">#REF!</definedName>
    <definedName name="Municipios">#REF!</definedName>
    <definedName name="n" localSheetId="74" hidden="1">{"Minpmon",#N/A,FALSE,"Monthinput"}</definedName>
    <definedName name="n" localSheetId="76" hidden="1">{"Minpmon",#N/A,FALSE,"Monthinput"}</definedName>
    <definedName name="n" localSheetId="10" hidden="1">{"Minpmon",#N/A,FALSE,"Monthinput"}</definedName>
    <definedName name="n" localSheetId="28" hidden="1">{"Minpmon",#N/A,FALSE,"Monthinput"}</definedName>
    <definedName name="n" localSheetId="8" hidden="1">{"Minpmon",#N/A,FALSE,"Monthinput"}</definedName>
    <definedName name="n" localSheetId="25" hidden="1">{"Minpmon",#N/A,FALSE,"Monthinput"}</definedName>
    <definedName name="n" localSheetId="27" hidden="1">{"Minpmon",#N/A,FALSE,"Monthinput"}</definedName>
    <definedName name="n" localSheetId="29" hidden="1">{"Minpmon",#N/A,FALSE,"Monthinput"}</definedName>
    <definedName name="n" localSheetId="31" hidden="1">{"Minpmon",#N/A,FALSE,"Monthinput"}</definedName>
    <definedName name="n" localSheetId="32" hidden="1">{"Minpmon",#N/A,FALSE,"Monthinput"}</definedName>
    <definedName name="n" localSheetId="34" hidden="1">{"Minpmon",#N/A,FALSE,"Monthinput"}</definedName>
    <definedName name="n" localSheetId="35" hidden="1">{"Minpmon",#N/A,FALSE,"Monthinput"}</definedName>
    <definedName name="n" localSheetId="40" hidden="1">{"Minpmon",#N/A,FALSE,"Monthinput"}</definedName>
    <definedName name="n" localSheetId="41" hidden="1">{"Minpmon",#N/A,FALSE,"Monthinput"}</definedName>
    <definedName name="n" localSheetId="42" hidden="1">{"Minpmon",#N/A,FALSE,"Monthinput"}</definedName>
    <definedName name="n" localSheetId="43" hidden="1">{"Minpmon",#N/A,FALSE,"Monthinput"}</definedName>
    <definedName name="n" localSheetId="44" hidden="1">{"Minpmon",#N/A,FALSE,"Monthinput"}</definedName>
    <definedName name="n" localSheetId="45" hidden="1">{"Minpmon",#N/A,FALSE,"Monthinput"}</definedName>
    <definedName name="n" localSheetId="46" hidden="1">{"Minpmon",#N/A,FALSE,"Monthinput"}</definedName>
    <definedName name="n" localSheetId="47" hidden="1">{"Minpmon",#N/A,FALSE,"Monthinput"}</definedName>
    <definedName name="n" localSheetId="48" hidden="1">{"Minpmon",#N/A,FALSE,"Monthinput"}</definedName>
    <definedName name="n" localSheetId="52" hidden="1">{"Minpmon",#N/A,FALSE,"Monthinput"}</definedName>
    <definedName name="n" localSheetId="14" hidden="1">{"Minpmon",#N/A,FALSE,"Monthinput"}</definedName>
    <definedName name="n" localSheetId="56" hidden="1">{"Minpmon",#N/A,FALSE,"Monthinput"}</definedName>
    <definedName name="n" localSheetId="60" hidden="1">{"Minpmon",#N/A,FALSE,"Monthinput"}</definedName>
    <definedName name="n" localSheetId="62" hidden="1">{"Minpmon",#N/A,FALSE,"Monthinput"}</definedName>
    <definedName name="n" localSheetId="15" hidden="1">{"Minpmon",#N/A,FALSE,"Monthinput"}</definedName>
    <definedName name="n" localSheetId="64" hidden="1">{"Minpmon",#N/A,FALSE,"Monthinput"}</definedName>
    <definedName name="n" localSheetId="66" hidden="1">{"Minpmon",#N/A,FALSE,"Monthinput"}</definedName>
    <definedName name="n" localSheetId="16" hidden="1">{"Minpmon",#N/A,FALSE,"Monthinput"}</definedName>
    <definedName name="n" hidden="1">{"Minpmon",#N/A,FALSE,"Monthinput"}</definedName>
    <definedName name="names" localSheetId="10">'[114]shared data'!$B$7:$O$7</definedName>
    <definedName name="names">'[55]shared data'!$B$7:$O$7</definedName>
    <definedName name="NAMES_A" localSheetId="10">'[114]shared data'!$B$5:$B$223</definedName>
    <definedName name="NAMES_A">'[55]shared data'!$B$5:$B$223</definedName>
    <definedName name="names_w" localSheetId="8">#REF!</definedName>
    <definedName name="names_w" localSheetId="35">#REF!</definedName>
    <definedName name="names_w" localSheetId="42">#REF!</definedName>
    <definedName name="names_w" localSheetId="43">#REF!</definedName>
    <definedName name="names_w" localSheetId="44">#REF!</definedName>
    <definedName name="names_w">#REF!</definedName>
    <definedName name="NC_R" localSheetId="8">[69]Q1!#REF!</definedName>
    <definedName name="NC_R" localSheetId="35">[69]Q1!#REF!</definedName>
    <definedName name="NC_R" localSheetId="42">[69]Q1!#REF!</definedName>
    <definedName name="NC_R" localSheetId="43">[69]Q1!#REF!</definedName>
    <definedName name="NC_R" localSheetId="44">[69]Q1!#REF!</definedName>
    <definedName name="NC_R">[69]Q1!#REF!</definedName>
    <definedName name="NCG" localSheetId="10">#REF!</definedName>
    <definedName name="NCG">#N/A</definedName>
    <definedName name="NCG_R" localSheetId="10">#REF!</definedName>
    <definedName name="NCG_R">#N/A</definedName>
    <definedName name="NCP" localSheetId="10">#REF!</definedName>
    <definedName name="NCP">#N/A</definedName>
    <definedName name="NCP_R" localSheetId="10">#REF!</definedName>
    <definedName name="NCP_R">#N/A</definedName>
    <definedName name="Ndf">[64]CIRRs!$C$69</definedName>
    <definedName name="NE" localSheetId="8">#REF!</definedName>
    <definedName name="NE" localSheetId="35">#REF!</definedName>
    <definedName name="NE" localSheetId="42">#REF!</definedName>
    <definedName name="NE" localSheetId="43">#REF!</definedName>
    <definedName name="NE" localSheetId="44">#REF!</definedName>
    <definedName name="NE">#REF!</definedName>
    <definedName name="NECESSIDADE_DE_FINANCIAMENTO" localSheetId="8">#REF!</definedName>
    <definedName name="NECESSIDADE_DE_FINANCIAMENTO" localSheetId="35">#REF!</definedName>
    <definedName name="NECESSIDADE_DE_FINANCIAMENTO">#REF!</definedName>
    <definedName name="NEperc" localSheetId="8">#REF!</definedName>
    <definedName name="NEperc" localSheetId="35">#REF!</definedName>
    <definedName name="NEperc">#REF!</definedName>
    <definedName name="Netherlands_wt">'[80]OECD wgt'!$B$26</definedName>
    <definedName name="new" localSheetId="76">#REF!</definedName>
    <definedName name="new" localSheetId="8">#REF!</definedName>
    <definedName name="new" localSheetId="25">#REF!</definedName>
    <definedName name="new" localSheetId="31">#REF!</definedName>
    <definedName name="new" localSheetId="32">#REF!</definedName>
    <definedName name="new" localSheetId="34">#REF!</definedName>
    <definedName name="new" localSheetId="35">#REF!</definedName>
    <definedName name="new" localSheetId="40">#REF!</definedName>
    <definedName name="new" localSheetId="41">#REF!</definedName>
    <definedName name="new" localSheetId="42">#REF!</definedName>
    <definedName name="new" localSheetId="43">#REF!</definedName>
    <definedName name="new" localSheetId="45">#REF!</definedName>
    <definedName name="new" localSheetId="46">#REF!</definedName>
    <definedName name="new" localSheetId="48">#REF!</definedName>
    <definedName name="new" localSheetId="52">#REF!</definedName>
    <definedName name="new" localSheetId="14">#REF!</definedName>
    <definedName name="new" localSheetId="56">#REF!</definedName>
    <definedName name="new" localSheetId="15">#REF!</definedName>
    <definedName name="new" localSheetId="66">#REF!</definedName>
    <definedName name="new">#REF!</definedName>
    <definedName name="NEWSHEET" localSheetId="76">#REF!</definedName>
    <definedName name="NEWSHEET" localSheetId="8">#REF!</definedName>
    <definedName name="NEWSHEET" localSheetId="25">#REF!</definedName>
    <definedName name="NEWSHEET" localSheetId="31">#REF!</definedName>
    <definedName name="NEWSHEET" localSheetId="32">#REF!</definedName>
    <definedName name="NEWSHEET" localSheetId="34">#REF!</definedName>
    <definedName name="NEWSHEET" localSheetId="35">#REF!</definedName>
    <definedName name="NEWSHEET" localSheetId="40">#REF!</definedName>
    <definedName name="NEWSHEET" localSheetId="45">#REF!</definedName>
    <definedName name="NEWSHEET" localSheetId="46">#REF!</definedName>
    <definedName name="NEWSHEET" localSheetId="14">#REF!</definedName>
    <definedName name="NEWSHEET" localSheetId="15">#REF!</definedName>
    <definedName name="NEWSHEET" localSheetId="66">#REF!</definedName>
    <definedName name="NEWSHEET">#REF!</definedName>
    <definedName name="nfa_by_bank" localSheetId="8">#REF!</definedName>
    <definedName name="nfa_by_bank" localSheetId="35">#REF!</definedName>
    <definedName name="nfa_by_bank">#REF!</definedName>
    <definedName name="NFB_R" localSheetId="8">[69]Q1!#REF!</definedName>
    <definedName name="NFB_R">[69]Q1!#REF!</definedName>
    <definedName name="NFB_R_GDP" localSheetId="8">[69]Q1!#REF!</definedName>
    <definedName name="NFB_R_GDP">[69]Q1!#REF!</definedName>
    <definedName name="NFI" localSheetId="10">#REF!</definedName>
    <definedName name="NFI">#N/A</definedName>
    <definedName name="NFI_R" localSheetId="10">#REF!</definedName>
    <definedName name="NFI_R">#N/A</definedName>
    <definedName name="NFIP" localSheetId="8">#REF!</definedName>
    <definedName name="NFIP" localSheetId="35">#REF!</definedName>
    <definedName name="NFIP">#REF!</definedName>
    <definedName name="NFPS_" localSheetId="8">[50]OPS!#REF!</definedName>
    <definedName name="NFPS_" localSheetId="35">[50]OPS!#REF!</definedName>
    <definedName name="NFPS_">[50]OPS!#REF!</definedName>
    <definedName name="NGDP" localSheetId="10">#REF!</definedName>
    <definedName name="NGDP">#N/A</definedName>
    <definedName name="NGDP_D" localSheetId="8">[69]Q3!#REF!</definedName>
    <definedName name="NGDP_D" localSheetId="35">[69]Q3!#REF!</definedName>
    <definedName name="NGDP_D">[69]Q3!#REF!</definedName>
    <definedName name="NGDP_DG" localSheetId="10">[69]Q3!#REF!</definedName>
    <definedName name="NGDP_DG">#N/A</definedName>
    <definedName name="NGDP_R" localSheetId="10">#REF!</definedName>
    <definedName name="NGDP_R">#N/A</definedName>
    <definedName name="NGDP_RG" localSheetId="10">[69]Q1!#REF!</definedName>
    <definedName name="NGDP_RG">#N/A</definedName>
    <definedName name="ngdp2">[49]Q2!$E$47:$AH$47</definedName>
    <definedName name="NGDPA" localSheetId="8">#REF!</definedName>
    <definedName name="NGDPA" localSheetId="35">#REF!</definedName>
    <definedName name="NGDPA" localSheetId="42">#REF!</definedName>
    <definedName name="NGDPA" localSheetId="43">#REF!</definedName>
    <definedName name="NGDPA" localSheetId="44">#REF!</definedName>
    <definedName name="NGDPA">#REF!</definedName>
    <definedName name="NGK" localSheetId="8">#REF!</definedName>
    <definedName name="NGK" localSheetId="35">#REF!</definedName>
    <definedName name="NGK">#REF!</definedName>
    <definedName name="NGNI" localSheetId="8">#REF!</definedName>
    <definedName name="NGNI" localSheetId="35">#REF!</definedName>
    <definedName name="NGNI">#REF!</definedName>
    <definedName name="NGPXO" localSheetId="35">#REF!</definedName>
    <definedName name="NGPXO">#REF!</definedName>
    <definedName name="NGPXO_R" localSheetId="35">#REF!</definedName>
    <definedName name="NGPXO_R">#REF!</definedName>
    <definedName name="NGS_NGDP" localSheetId="10">[69]Q2!#REF!</definedName>
    <definedName name="NGS_NGDP">#N/A</definedName>
    <definedName name="NGSP" localSheetId="8">[69]Q2!#REF!</definedName>
    <definedName name="NGSP">[69]Q2!#REF!</definedName>
    <definedName name="NI" localSheetId="8">[69]Q2!#REF!</definedName>
    <definedName name="NI">[69]Q2!#REF!</definedName>
    <definedName name="NI_GDP" localSheetId="8">[69]Q2!#REF!</definedName>
    <definedName name="NI_GDP">[69]Q2!#REF!</definedName>
    <definedName name="NI_NGDP" localSheetId="8">[69]Q2!#REF!</definedName>
    <definedName name="NI_NGDP">[69]Q2!#REF!</definedName>
    <definedName name="NI_R" localSheetId="8">[69]Q1!#REF!</definedName>
    <definedName name="NI_R">[69]Q1!#REF!</definedName>
    <definedName name="NINV" localSheetId="10">#REF!</definedName>
    <definedName name="NINV">#N/A</definedName>
    <definedName name="NINV_R" localSheetId="10">#REF!</definedName>
    <definedName name="NINV_R">#N/A</definedName>
    <definedName name="NINV_R_GDP" localSheetId="8">[69]Q1!#REF!</definedName>
    <definedName name="NINV_R_GDP" localSheetId="35">[69]Q1!#REF!</definedName>
    <definedName name="NINV_R_GDP" localSheetId="42">[69]Q1!#REF!</definedName>
    <definedName name="NINV_R_GDP" localSheetId="43">[69]Q1!#REF!</definedName>
    <definedName name="NINV_R_GDP" localSheetId="44">[69]Q1!#REF!</definedName>
    <definedName name="NINV_R_GDP">[69]Q1!#REF!</definedName>
    <definedName name="njkg" localSheetId="8">[7]!njkg</definedName>
    <definedName name="njkg">[7]!njkg</definedName>
    <definedName name="NLG">[64]CIRRs!$C$99</definedName>
    <definedName name="NM" localSheetId="10">#REF!</definedName>
    <definedName name="NM">#N/A</definedName>
    <definedName name="NM_R" localSheetId="10">#REF!</definedName>
    <definedName name="NM_R">#N/A</definedName>
    <definedName name="nmBlankCell">'[156]Table 2.1 from DDP program'!$A$2:$A$2</definedName>
    <definedName name="nmBlankRow" localSheetId="76">[157]EDT!#REF!</definedName>
    <definedName name="nmBlankRow" localSheetId="8">[157]EDT!#REF!</definedName>
    <definedName name="nmBlankRow" localSheetId="25">[157]EDT!#REF!</definedName>
    <definedName name="nmBlankRow" localSheetId="31">[157]EDT!#REF!</definedName>
    <definedName name="nmBlankRow" localSheetId="35">[157]EDT!#REF!</definedName>
    <definedName name="nmBlankRow" localSheetId="41">[157]EDT!#REF!</definedName>
    <definedName name="nmBlankRow" localSheetId="42">[157]EDT!#REF!</definedName>
    <definedName name="nmBlankRow" localSheetId="43">[157]EDT!#REF!</definedName>
    <definedName name="nmBlankRow" localSheetId="46">[157]EDT!#REF!</definedName>
    <definedName name="nmBlankRow" localSheetId="48">[157]EDT!#REF!</definedName>
    <definedName name="nmBlankRow" localSheetId="52">[157]EDT!#REF!</definedName>
    <definedName name="nmBlankRow" localSheetId="14">[157]EDT!#REF!</definedName>
    <definedName name="nmBlankRow" localSheetId="56">[157]EDT!#REF!</definedName>
    <definedName name="nmBlankRow" localSheetId="15">[157]EDT!#REF!</definedName>
    <definedName name="nmBlankRow" localSheetId="66">[157]EDT!#REF!</definedName>
    <definedName name="nmBlankRow">[157]EDT!#REF!</definedName>
    <definedName name="nmColumnHeader">[157]EDT!$3:$3</definedName>
    <definedName name="nmData">[157]EDT!$B$4:$AA$36</definedName>
    <definedName name="NMG" localSheetId="8">#REF!</definedName>
    <definedName name="NMG" localSheetId="35">#REF!</definedName>
    <definedName name="NMG" localSheetId="42">#REF!</definedName>
    <definedName name="NMG" localSheetId="43">#REF!</definedName>
    <definedName name="NMG" localSheetId="44">#REF!</definedName>
    <definedName name="NMG">#REF!</definedName>
    <definedName name="NMG_R" localSheetId="8">#REF!</definedName>
    <definedName name="NMG_R" localSheetId="35">#REF!</definedName>
    <definedName name="NMG_R">#REF!</definedName>
    <definedName name="NMG_RG" localSheetId="10">[69]Q1!#REF!</definedName>
    <definedName name="NMG_RG">#N/A</definedName>
    <definedName name="nmIndexTable" localSheetId="76">[157]EDT!#REF!</definedName>
    <definedName name="nmIndexTable" localSheetId="8">[157]EDT!#REF!</definedName>
    <definedName name="nmIndexTable" localSheetId="25">[157]EDT!#REF!</definedName>
    <definedName name="nmIndexTable" localSheetId="31">[157]EDT!#REF!</definedName>
    <definedName name="nmIndexTable" localSheetId="41">[157]EDT!#REF!</definedName>
    <definedName name="nmIndexTable" localSheetId="42">[157]EDT!#REF!</definedName>
    <definedName name="nmIndexTable" localSheetId="43">[157]EDT!#REF!</definedName>
    <definedName name="nmIndexTable" localSheetId="46">[157]EDT!#REF!</definedName>
    <definedName name="nmIndexTable" localSheetId="48">[157]EDT!#REF!</definedName>
    <definedName name="nmIndexTable" localSheetId="52">[157]EDT!#REF!</definedName>
    <definedName name="nmIndexTable" localSheetId="14">[157]EDT!#REF!</definedName>
    <definedName name="nmIndexTable" localSheetId="56">[157]EDT!#REF!</definedName>
    <definedName name="nmIndexTable" localSheetId="15">[157]EDT!#REF!</definedName>
    <definedName name="nmIndexTable" localSheetId="66">[157]EDT!#REF!</definedName>
    <definedName name="nmIndexTable">[157]EDT!#REF!</definedName>
    <definedName name="nmReportFooter">'[158]Table 1'!$29:$29</definedName>
    <definedName name="nmReportHeader">#N/A</definedName>
    <definedName name="nmReportNotes">'[158]Table 1'!$30:$30</definedName>
    <definedName name="nmRowHeader">[157]EDT!$A$4:$A$36</definedName>
    <definedName name="NMS" localSheetId="8">[69]Q2!#REF!</definedName>
    <definedName name="NMS" localSheetId="35">[69]Q2!#REF!</definedName>
    <definedName name="NMS">[69]Q2!#REF!</definedName>
    <definedName name="NMS_R" localSheetId="8">[69]Q1!#REF!</definedName>
    <definedName name="NMS_R" localSheetId="35">[69]Q1!#REF!</definedName>
    <definedName name="NMS_R">[69]Q1!#REF!</definedName>
    <definedName name="nmScale" localSheetId="76">[157]EDT!#REF!</definedName>
    <definedName name="nmScale" localSheetId="8">[157]EDT!#REF!</definedName>
    <definedName name="nmScale" localSheetId="25">[157]EDT!#REF!</definedName>
    <definedName name="nmScale" localSheetId="31">[157]EDT!#REF!</definedName>
    <definedName name="nmScale" localSheetId="35">[157]EDT!#REF!</definedName>
    <definedName name="nmScale" localSheetId="41">[157]EDT!#REF!</definedName>
    <definedName name="nmScale" localSheetId="42">[157]EDT!#REF!</definedName>
    <definedName name="nmScale" localSheetId="43">[157]EDT!#REF!</definedName>
    <definedName name="nmScale" localSheetId="46">[157]EDT!#REF!</definedName>
    <definedName name="nmScale" localSheetId="48">[157]EDT!#REF!</definedName>
    <definedName name="nmScale" localSheetId="52">[157]EDT!#REF!</definedName>
    <definedName name="nmScale" localSheetId="14">[157]EDT!#REF!</definedName>
    <definedName name="nmScale" localSheetId="56">[157]EDT!#REF!</definedName>
    <definedName name="nmScale" localSheetId="15">[157]EDT!#REF!</definedName>
    <definedName name="nmScale" localSheetId="66">[157]EDT!#REF!</definedName>
    <definedName name="nmScale">[157]EDT!#REF!</definedName>
    <definedName name="nn" localSheetId="74" hidden="1">{"Riqfin97",#N/A,FALSE,"Tran";"Riqfinpro",#N/A,FALSE,"Tran"}</definedName>
    <definedName name="nn" localSheetId="76" hidden="1">{"Riqfin97",#N/A,FALSE,"Tran";"Riqfinpro",#N/A,FALSE,"Tran"}</definedName>
    <definedName name="nn" localSheetId="10" hidden="1">{"Riqfin97",#N/A,FALSE,"Tran";"Riqfinpro",#N/A,FALSE,"Tran"}</definedName>
    <definedName name="nn" localSheetId="28" hidden="1">{"Riqfin97",#N/A,FALSE,"Tran";"Riqfinpro",#N/A,FALSE,"Tran"}</definedName>
    <definedName name="nn" localSheetId="8" hidden="1">{"Riqfin97",#N/A,FALSE,"Tran";"Riqfinpro",#N/A,FALSE,"Tran"}</definedName>
    <definedName name="nn" localSheetId="25" hidden="1">{"Riqfin97",#N/A,FALSE,"Tran";"Riqfinpro",#N/A,FALSE,"Tran"}</definedName>
    <definedName name="nn" localSheetId="27" hidden="1">{"Riqfin97",#N/A,FALSE,"Tran";"Riqfinpro",#N/A,FALSE,"Tran"}</definedName>
    <definedName name="nn" localSheetId="29" hidden="1">{"Riqfin97",#N/A,FALSE,"Tran";"Riqfinpro",#N/A,FALSE,"Tran"}</definedName>
    <definedName name="nn" localSheetId="31" hidden="1">{"Riqfin97",#N/A,FALSE,"Tran";"Riqfinpro",#N/A,FALSE,"Tran"}</definedName>
    <definedName name="nn" localSheetId="32" hidden="1">{"Riqfin97",#N/A,FALSE,"Tran";"Riqfinpro",#N/A,FALSE,"Tran"}</definedName>
    <definedName name="nn" localSheetId="34" hidden="1">{"Riqfin97",#N/A,FALSE,"Tran";"Riqfinpro",#N/A,FALSE,"Tran"}</definedName>
    <definedName name="nn" localSheetId="35" hidden="1">{"Riqfin97",#N/A,FALSE,"Tran";"Riqfinpro",#N/A,FALSE,"Tran"}</definedName>
    <definedName name="nn" localSheetId="40" hidden="1">{"Riqfin97",#N/A,FALSE,"Tran";"Riqfinpro",#N/A,FALSE,"Tran"}</definedName>
    <definedName name="nn" localSheetId="41" hidden="1">{"Riqfin97",#N/A,FALSE,"Tran";"Riqfinpro",#N/A,FALSE,"Tran"}</definedName>
    <definedName name="nn" localSheetId="42" hidden="1">{"Riqfin97",#N/A,FALSE,"Tran";"Riqfinpro",#N/A,FALSE,"Tran"}</definedName>
    <definedName name="nn" localSheetId="43" hidden="1">{"Riqfin97",#N/A,FALSE,"Tran";"Riqfinpro",#N/A,FALSE,"Tran"}</definedName>
    <definedName name="nn" localSheetId="44" hidden="1">{"Riqfin97",#N/A,FALSE,"Tran";"Riqfinpro",#N/A,FALSE,"Tran"}</definedName>
    <definedName name="nn" localSheetId="45" hidden="1">{"Riqfin97",#N/A,FALSE,"Tran";"Riqfinpro",#N/A,FALSE,"Tran"}</definedName>
    <definedName name="nn" localSheetId="46" hidden="1">{"Riqfin97",#N/A,FALSE,"Tran";"Riqfinpro",#N/A,FALSE,"Tran"}</definedName>
    <definedName name="nn" localSheetId="47" hidden="1">{"Riqfin97",#N/A,FALSE,"Tran";"Riqfinpro",#N/A,FALSE,"Tran"}</definedName>
    <definedName name="nn" localSheetId="48" hidden="1">{"Riqfin97",#N/A,FALSE,"Tran";"Riqfinpro",#N/A,FALSE,"Tran"}</definedName>
    <definedName name="nn" localSheetId="52" hidden="1">{"Riqfin97",#N/A,FALSE,"Tran";"Riqfinpro",#N/A,FALSE,"Tran"}</definedName>
    <definedName name="nn" localSheetId="14" hidden="1">{"Riqfin97",#N/A,FALSE,"Tran";"Riqfinpro",#N/A,FALSE,"Tran"}</definedName>
    <definedName name="nn" localSheetId="56" hidden="1">{"Riqfin97",#N/A,FALSE,"Tran";"Riqfinpro",#N/A,FALSE,"Tran"}</definedName>
    <definedName name="nn" localSheetId="60" hidden="1">{"Riqfin97",#N/A,FALSE,"Tran";"Riqfinpro",#N/A,FALSE,"Tran"}</definedName>
    <definedName name="nn" localSheetId="62" hidden="1">{"Riqfin97",#N/A,FALSE,"Tran";"Riqfinpro",#N/A,FALSE,"Tran"}</definedName>
    <definedName name="nn" localSheetId="15" hidden="1">{"Riqfin97",#N/A,FALSE,"Tran";"Riqfinpro",#N/A,FALSE,"Tran"}</definedName>
    <definedName name="nn" localSheetId="64" hidden="1">{"Riqfin97",#N/A,FALSE,"Tran";"Riqfinpro",#N/A,FALSE,"Tran"}</definedName>
    <definedName name="nn" localSheetId="66" hidden="1">{"Riqfin97",#N/A,FALSE,"Tran";"Riqfinpro",#N/A,FALSE,"Tran"}</definedName>
    <definedName name="nn" localSheetId="16" hidden="1">{"Riqfin97",#N/A,FALSE,"Tran";"Riqfinpro",#N/A,FALSE,"Tran"}</definedName>
    <definedName name="nn" hidden="1">{"Riqfin97",#N/A,FALSE,"Tran";"Riqfinpro",#N/A,FALSE,"Tran"}</definedName>
    <definedName name="NNAMES" localSheetId="35">#REF!</definedName>
    <definedName name="NNAMES">#REF!</definedName>
    <definedName name="nnn" localSheetId="74" hidden="1">{"Tab1",#N/A,FALSE,"P";"Tab2",#N/A,FALSE,"P"}</definedName>
    <definedName name="nnn" localSheetId="76" hidden="1">{"Tab1",#N/A,FALSE,"P";"Tab2",#N/A,FALSE,"P"}</definedName>
    <definedName name="nnn" localSheetId="10">#N/A</definedName>
    <definedName name="nnn" localSheetId="28" hidden="1">{"Tab1",#N/A,FALSE,"P";"Tab2",#N/A,FALSE,"P"}</definedName>
    <definedName name="nnn" localSheetId="8" hidden="1">{"Tab1",#N/A,FALSE,"P";"Tab2",#N/A,FALSE,"P"}</definedName>
    <definedName name="nnn" localSheetId="25" hidden="1">{"Tab1",#N/A,FALSE,"P";"Tab2",#N/A,FALSE,"P"}</definedName>
    <definedName name="nnn" localSheetId="27" hidden="1">{"Tab1",#N/A,FALSE,"P";"Tab2",#N/A,FALSE,"P"}</definedName>
    <definedName name="nnn" localSheetId="29" hidden="1">{"Tab1",#N/A,FALSE,"P";"Tab2",#N/A,FALSE,"P"}</definedName>
    <definedName name="nnn" localSheetId="31" hidden="1">{"Tab1",#N/A,FALSE,"P";"Tab2",#N/A,FALSE,"P"}</definedName>
    <definedName name="nnn" localSheetId="32" hidden="1">{"Tab1",#N/A,FALSE,"P";"Tab2",#N/A,FALSE,"P"}</definedName>
    <definedName name="nnn" localSheetId="34" hidden="1">{"Tab1",#N/A,FALSE,"P";"Tab2",#N/A,FALSE,"P"}</definedName>
    <definedName name="nnn" localSheetId="35" hidden="1">{"Tab1",#N/A,FALSE,"P";"Tab2",#N/A,FALSE,"P"}</definedName>
    <definedName name="nnn" localSheetId="40" hidden="1">{"Tab1",#N/A,FALSE,"P";"Tab2",#N/A,FALSE,"P"}</definedName>
    <definedName name="nnn" localSheetId="41" hidden="1">{"Tab1",#N/A,FALSE,"P";"Tab2",#N/A,FALSE,"P"}</definedName>
    <definedName name="nnn" localSheetId="42" hidden="1">{"Tab1",#N/A,FALSE,"P";"Tab2",#N/A,FALSE,"P"}</definedName>
    <definedName name="nnn" localSheetId="43" hidden="1">{"Tab1",#N/A,FALSE,"P";"Tab2",#N/A,FALSE,"P"}</definedName>
    <definedName name="nnn" localSheetId="44" hidden="1">{"Tab1",#N/A,FALSE,"P";"Tab2",#N/A,FALSE,"P"}</definedName>
    <definedName name="nnn" localSheetId="45" hidden="1">{"Tab1",#N/A,FALSE,"P";"Tab2",#N/A,FALSE,"P"}</definedName>
    <definedName name="nnn" localSheetId="46" hidden="1">{"Tab1",#N/A,FALSE,"P";"Tab2",#N/A,FALSE,"P"}</definedName>
    <definedName name="nnn" localSheetId="47" hidden="1">{"Tab1",#N/A,FALSE,"P";"Tab2",#N/A,FALSE,"P"}</definedName>
    <definedName name="nnn" localSheetId="48" hidden="1">{"Tab1",#N/A,FALSE,"P";"Tab2",#N/A,FALSE,"P"}</definedName>
    <definedName name="nnn" localSheetId="52" hidden="1">{"Tab1",#N/A,FALSE,"P";"Tab2",#N/A,FALSE,"P"}</definedName>
    <definedName name="nnn" localSheetId="14" hidden="1">{"Tab1",#N/A,FALSE,"P";"Tab2",#N/A,FALSE,"P"}</definedName>
    <definedName name="nnn" localSheetId="56" hidden="1">{"Tab1",#N/A,FALSE,"P";"Tab2",#N/A,FALSE,"P"}</definedName>
    <definedName name="nnn" localSheetId="60" hidden="1">{"Tab1",#N/A,FALSE,"P";"Tab2",#N/A,FALSE,"P"}</definedName>
    <definedName name="nnn" localSheetId="62" hidden="1">{"Tab1",#N/A,FALSE,"P";"Tab2",#N/A,FALSE,"P"}</definedName>
    <definedName name="nnn" localSheetId="15" hidden="1">{"Tab1",#N/A,FALSE,"P";"Tab2",#N/A,FALSE,"P"}</definedName>
    <definedName name="nnn" localSheetId="64" hidden="1">{"Tab1",#N/A,FALSE,"P";"Tab2",#N/A,FALSE,"P"}</definedName>
    <definedName name="nnn" localSheetId="66" hidden="1">{"Tab1",#N/A,FALSE,"P";"Tab2",#N/A,FALSE,"P"}</definedName>
    <definedName name="nnn" localSheetId="16" hidden="1">{"Tab1",#N/A,FALSE,"P";"Tab2",#N/A,FALSE,"P"}</definedName>
    <definedName name="nnn" hidden="1">{"Tab1",#N/A,FALSE,"P";"Tab2",#N/A,FALSE,"P"}</definedName>
    <definedName name="nnnnn">#N/A</definedName>
    <definedName name="nnnnnnnnnn" localSheetId="74" hidden="1">{"Minpmon",#N/A,FALSE,"Monthinput"}</definedName>
    <definedName name="nnnnnnnnnn" localSheetId="76" hidden="1">{"Minpmon",#N/A,FALSE,"Monthinput"}</definedName>
    <definedName name="nnnnnnnnnn" localSheetId="10" hidden="1">{"Minpmon",#N/A,FALSE,"Monthinput"}</definedName>
    <definedName name="nnnnnnnnnn" localSheetId="28" hidden="1">{"Minpmon",#N/A,FALSE,"Monthinput"}</definedName>
    <definedName name="nnnnnnnnnn" localSheetId="8" hidden="1">{"Minpmon",#N/A,FALSE,"Monthinput"}</definedName>
    <definedName name="nnnnnnnnnn" localSheetId="25" hidden="1">{"Minpmon",#N/A,FALSE,"Monthinput"}</definedName>
    <definedName name="nnnnnnnnnn" localSheetId="27" hidden="1">{"Minpmon",#N/A,FALSE,"Monthinput"}</definedName>
    <definedName name="nnnnnnnnnn" localSheetId="29" hidden="1">{"Minpmon",#N/A,FALSE,"Monthinput"}</definedName>
    <definedName name="nnnnnnnnnn" localSheetId="31" hidden="1">{"Minpmon",#N/A,FALSE,"Monthinput"}</definedName>
    <definedName name="nnnnnnnnnn" localSheetId="32" hidden="1">{"Minpmon",#N/A,FALSE,"Monthinput"}</definedName>
    <definedName name="nnnnnnnnnn" localSheetId="34" hidden="1">{"Minpmon",#N/A,FALSE,"Monthinput"}</definedName>
    <definedName name="nnnnnnnnnn" localSheetId="35" hidden="1">{"Minpmon",#N/A,FALSE,"Monthinput"}</definedName>
    <definedName name="nnnnnnnnnn" localSheetId="40" hidden="1">{"Minpmon",#N/A,FALSE,"Monthinput"}</definedName>
    <definedName name="nnnnnnnnnn" localSheetId="41" hidden="1">{"Minpmon",#N/A,FALSE,"Monthinput"}</definedName>
    <definedName name="nnnnnnnnnn" localSheetId="42" hidden="1">{"Minpmon",#N/A,FALSE,"Monthinput"}</definedName>
    <definedName name="nnnnnnnnnn" localSheetId="43" hidden="1">{"Minpmon",#N/A,FALSE,"Monthinput"}</definedName>
    <definedName name="nnnnnnnnnn" localSheetId="44" hidden="1">{"Minpmon",#N/A,FALSE,"Monthinput"}</definedName>
    <definedName name="nnnnnnnnnn" localSheetId="45" hidden="1">{"Minpmon",#N/A,FALSE,"Monthinput"}</definedName>
    <definedName name="nnnnnnnnnn" localSheetId="46" hidden="1">{"Minpmon",#N/A,FALSE,"Monthinput"}</definedName>
    <definedName name="nnnnnnnnnn" localSheetId="47" hidden="1">{"Minpmon",#N/A,FALSE,"Monthinput"}</definedName>
    <definedName name="nnnnnnnnnn" localSheetId="48" hidden="1">{"Minpmon",#N/A,FALSE,"Monthinput"}</definedName>
    <definedName name="nnnnnnnnnn" localSheetId="52" hidden="1">{"Minpmon",#N/A,FALSE,"Monthinput"}</definedName>
    <definedName name="nnnnnnnnnn" localSheetId="14" hidden="1">{"Minpmon",#N/A,FALSE,"Monthinput"}</definedName>
    <definedName name="nnnnnnnnnn" localSheetId="56" hidden="1">{"Minpmon",#N/A,FALSE,"Monthinput"}</definedName>
    <definedName name="nnnnnnnnnn" localSheetId="60" hidden="1">{"Minpmon",#N/A,FALSE,"Monthinput"}</definedName>
    <definedName name="nnnnnnnnnn" localSheetId="62" hidden="1">{"Minpmon",#N/A,FALSE,"Monthinput"}</definedName>
    <definedName name="nnnnnnnnnn" localSheetId="15" hidden="1">{"Minpmon",#N/A,FALSE,"Monthinput"}</definedName>
    <definedName name="nnnnnnnnnn" localSheetId="64" hidden="1">{"Minpmon",#N/A,FALSE,"Monthinput"}</definedName>
    <definedName name="nnnnnnnnnn" localSheetId="66" hidden="1">{"Minpmon",#N/A,FALSE,"Monthinput"}</definedName>
    <definedName name="nnnnnnnnnn" localSheetId="16" hidden="1">{"Minpmon",#N/A,FALSE,"Monthinput"}</definedName>
    <definedName name="nnnnnnnnnn" hidden="1">{"Minpmon",#N/A,FALSE,"Monthinput"}</definedName>
    <definedName name="nnnnnnnnnnnn" localSheetId="74" hidden="1">{"Riqfin97",#N/A,FALSE,"Tran";"Riqfinpro",#N/A,FALSE,"Tran"}</definedName>
    <definedName name="nnnnnnnnnnnn" localSheetId="76" hidden="1">{"Riqfin97",#N/A,FALSE,"Tran";"Riqfinpro",#N/A,FALSE,"Tran"}</definedName>
    <definedName name="nnnnnnnnnnnn" localSheetId="10" hidden="1">{"Riqfin97",#N/A,FALSE,"Tran";"Riqfinpro",#N/A,FALSE,"Tran"}</definedName>
    <definedName name="nnnnnnnnnnnn" localSheetId="28" hidden="1">{"Riqfin97",#N/A,FALSE,"Tran";"Riqfinpro",#N/A,FALSE,"Tran"}</definedName>
    <definedName name="nnnnnnnnnnnn" localSheetId="8" hidden="1">{"Riqfin97",#N/A,FALSE,"Tran";"Riqfinpro",#N/A,FALSE,"Tran"}</definedName>
    <definedName name="nnnnnnnnnnnn" localSheetId="25" hidden="1">{"Riqfin97",#N/A,FALSE,"Tran";"Riqfinpro",#N/A,FALSE,"Tran"}</definedName>
    <definedName name="nnnnnnnnnnnn" localSheetId="27" hidden="1">{"Riqfin97",#N/A,FALSE,"Tran";"Riqfinpro",#N/A,FALSE,"Tran"}</definedName>
    <definedName name="nnnnnnnnnnnn" localSheetId="29" hidden="1">{"Riqfin97",#N/A,FALSE,"Tran";"Riqfinpro",#N/A,FALSE,"Tran"}</definedName>
    <definedName name="nnnnnnnnnnnn" localSheetId="31" hidden="1">{"Riqfin97",#N/A,FALSE,"Tran";"Riqfinpro",#N/A,FALSE,"Tran"}</definedName>
    <definedName name="nnnnnnnnnnnn" localSheetId="32" hidden="1">{"Riqfin97",#N/A,FALSE,"Tran";"Riqfinpro",#N/A,FALSE,"Tran"}</definedName>
    <definedName name="nnnnnnnnnnnn" localSheetId="34" hidden="1">{"Riqfin97",#N/A,FALSE,"Tran";"Riqfinpro",#N/A,FALSE,"Tran"}</definedName>
    <definedName name="nnnnnnnnnnnn" localSheetId="35" hidden="1">{"Riqfin97",#N/A,FALSE,"Tran";"Riqfinpro",#N/A,FALSE,"Tran"}</definedName>
    <definedName name="nnnnnnnnnnnn" localSheetId="40" hidden="1">{"Riqfin97",#N/A,FALSE,"Tran";"Riqfinpro",#N/A,FALSE,"Tran"}</definedName>
    <definedName name="nnnnnnnnnnnn" localSheetId="41" hidden="1">{"Riqfin97",#N/A,FALSE,"Tran";"Riqfinpro",#N/A,FALSE,"Tran"}</definedName>
    <definedName name="nnnnnnnnnnnn" localSheetId="42" hidden="1">{"Riqfin97",#N/A,FALSE,"Tran";"Riqfinpro",#N/A,FALSE,"Tran"}</definedName>
    <definedName name="nnnnnnnnnnnn" localSheetId="43" hidden="1">{"Riqfin97",#N/A,FALSE,"Tran";"Riqfinpro",#N/A,FALSE,"Tran"}</definedName>
    <definedName name="nnnnnnnnnnnn" localSheetId="44" hidden="1">{"Riqfin97",#N/A,FALSE,"Tran";"Riqfinpro",#N/A,FALSE,"Tran"}</definedName>
    <definedName name="nnnnnnnnnnnn" localSheetId="45" hidden="1">{"Riqfin97",#N/A,FALSE,"Tran";"Riqfinpro",#N/A,FALSE,"Tran"}</definedName>
    <definedName name="nnnnnnnnnnnn" localSheetId="46" hidden="1">{"Riqfin97",#N/A,FALSE,"Tran";"Riqfinpro",#N/A,FALSE,"Tran"}</definedName>
    <definedName name="nnnnnnnnnnnn" localSheetId="47" hidden="1">{"Riqfin97",#N/A,FALSE,"Tran";"Riqfinpro",#N/A,FALSE,"Tran"}</definedName>
    <definedName name="nnnnnnnnnnnn" localSheetId="48" hidden="1">{"Riqfin97",#N/A,FALSE,"Tran";"Riqfinpro",#N/A,FALSE,"Tran"}</definedName>
    <definedName name="nnnnnnnnnnnn" localSheetId="52" hidden="1">{"Riqfin97",#N/A,FALSE,"Tran";"Riqfinpro",#N/A,FALSE,"Tran"}</definedName>
    <definedName name="nnnnnnnnnnnn" localSheetId="14" hidden="1">{"Riqfin97",#N/A,FALSE,"Tran";"Riqfinpro",#N/A,FALSE,"Tran"}</definedName>
    <definedName name="nnnnnnnnnnnn" localSheetId="56" hidden="1">{"Riqfin97",#N/A,FALSE,"Tran";"Riqfinpro",#N/A,FALSE,"Tran"}</definedName>
    <definedName name="nnnnnnnnnnnn" localSheetId="60" hidden="1">{"Riqfin97",#N/A,FALSE,"Tran";"Riqfinpro",#N/A,FALSE,"Tran"}</definedName>
    <definedName name="nnnnnnnnnnnn" localSheetId="62" hidden="1">{"Riqfin97",#N/A,FALSE,"Tran";"Riqfinpro",#N/A,FALSE,"Tran"}</definedName>
    <definedName name="nnnnnnnnnnnn" localSheetId="15" hidden="1">{"Riqfin97",#N/A,FALSE,"Tran";"Riqfinpro",#N/A,FALSE,"Tran"}</definedName>
    <definedName name="nnnnnnnnnnnn" localSheetId="64" hidden="1">{"Riqfin97",#N/A,FALSE,"Tran";"Riqfinpro",#N/A,FALSE,"Tran"}</definedName>
    <definedName name="nnnnnnnnnnnn" localSheetId="66" hidden="1">{"Riqfin97",#N/A,FALSE,"Tran";"Riqfinpro",#N/A,FALSE,"Tran"}</definedName>
    <definedName name="nnnnnnnnnnnn" localSheetId="16" hidden="1">{"Riqfin97",#N/A,FALSE,"Tran";"Riqfinpro",#N/A,FALSE,"Tran"}</definedName>
    <definedName name="nnnnnnnnnnnn" hidden="1">{"Riqfin97",#N/A,FALSE,"Tran";"Riqfinpro",#N/A,FALSE,"Tran"}</definedName>
    <definedName name="no" hidden="1">'[84]Crédito SPNF (fiscal)'!#REF!</definedName>
    <definedName name="Noah" localSheetId="76">#REF!</definedName>
    <definedName name="Noah" localSheetId="8">#REF!</definedName>
    <definedName name="Noah" localSheetId="25">#REF!</definedName>
    <definedName name="Noah" localSheetId="31">#REF!</definedName>
    <definedName name="Noah" localSheetId="32">#REF!</definedName>
    <definedName name="Noah" localSheetId="34">#REF!</definedName>
    <definedName name="Noah" localSheetId="35">#REF!</definedName>
    <definedName name="Noah" localSheetId="40">#REF!</definedName>
    <definedName name="Noah" localSheetId="41">#REF!</definedName>
    <definedName name="Noah" localSheetId="42">#REF!</definedName>
    <definedName name="Noah" localSheetId="43">#REF!</definedName>
    <definedName name="Noah" localSheetId="45">#REF!</definedName>
    <definedName name="Noah" localSheetId="46">#REF!</definedName>
    <definedName name="Noah" localSheetId="48">#REF!</definedName>
    <definedName name="Noah" localSheetId="52">#REF!</definedName>
    <definedName name="Noah" localSheetId="14">#REF!</definedName>
    <definedName name="Noah" localSheetId="56">#REF!</definedName>
    <definedName name="Noah" localSheetId="15">#REF!</definedName>
    <definedName name="Noah" localSheetId="66">#REF!</definedName>
    <definedName name="Noah">#REF!</definedName>
    <definedName name="noclas1" localSheetId="8">#REF!</definedName>
    <definedName name="noclas1" localSheetId="35">#REF!</definedName>
    <definedName name="noclas1">#REF!</definedName>
    <definedName name="noclas2" localSheetId="8">#REF!</definedName>
    <definedName name="noclas2" localSheetId="35">#REF!</definedName>
    <definedName name="noclas2">#REF!</definedName>
    <definedName name="NOCLUB" localSheetId="76">#REF!</definedName>
    <definedName name="NOCLUB" localSheetId="10">#REF!</definedName>
    <definedName name="NOCLUB" localSheetId="25">#REF!</definedName>
    <definedName name="NOCLUB" localSheetId="31">#REF!</definedName>
    <definedName name="NOCLUB" localSheetId="32">#REF!</definedName>
    <definedName name="NOCLUB" localSheetId="34">#REF!</definedName>
    <definedName name="NOCLUB" localSheetId="35">#REF!</definedName>
    <definedName name="NOCLUB" localSheetId="40">#REF!</definedName>
    <definedName name="NOCLUB" localSheetId="41">#REF!</definedName>
    <definedName name="NOCLUB" localSheetId="42">#REF!</definedName>
    <definedName name="NOCLUB" localSheetId="43">#REF!</definedName>
    <definedName name="NOCLUB" localSheetId="45">#REF!</definedName>
    <definedName name="NOCLUB" localSheetId="46">#REF!</definedName>
    <definedName name="NOCLUB" localSheetId="48">#REF!</definedName>
    <definedName name="NOCLUB" localSheetId="52">#REF!</definedName>
    <definedName name="NOCLUB" localSheetId="14">#REF!</definedName>
    <definedName name="NOCLUB" localSheetId="56">#REF!</definedName>
    <definedName name="NOCLUB" localSheetId="15">#REF!</definedName>
    <definedName name="NOCLUB" localSheetId="66">#REF!</definedName>
    <definedName name="NOCLUB">#REF!</definedName>
    <definedName name="NOK" localSheetId="76">#REF!</definedName>
    <definedName name="NOK" localSheetId="10">#REF!</definedName>
    <definedName name="NOK" localSheetId="25">#REF!</definedName>
    <definedName name="NOK" localSheetId="31">#REF!</definedName>
    <definedName name="NOK" localSheetId="32">#REF!</definedName>
    <definedName name="NOK" localSheetId="34">#REF!</definedName>
    <definedName name="NOK" localSheetId="35">#REF!</definedName>
    <definedName name="NOK" localSheetId="40">#REF!</definedName>
    <definedName name="NOK" localSheetId="41">#REF!</definedName>
    <definedName name="NOK" localSheetId="42">#REF!</definedName>
    <definedName name="NOK" localSheetId="43">#REF!</definedName>
    <definedName name="NOK" localSheetId="45">#REF!</definedName>
    <definedName name="NOK" localSheetId="46">#REF!</definedName>
    <definedName name="NOK" localSheetId="48">#REF!</definedName>
    <definedName name="NOK" localSheetId="52">#REF!</definedName>
    <definedName name="NOK" localSheetId="14">#REF!</definedName>
    <definedName name="NOK" localSheetId="56">#REF!</definedName>
    <definedName name="NOK" localSheetId="15">#REF!</definedName>
    <definedName name="NOK">#REF!</definedName>
    <definedName name="nombrenuevo">#N/A</definedName>
    <definedName name="NONLEAP" localSheetId="76">#REF!</definedName>
    <definedName name="NONLEAP" localSheetId="8">#REF!</definedName>
    <definedName name="NONLEAP" localSheetId="25">#REF!</definedName>
    <definedName name="NONLEAP" localSheetId="31">#REF!</definedName>
    <definedName name="NONLEAP" localSheetId="32">#REF!</definedName>
    <definedName name="NONLEAP" localSheetId="34">#REF!</definedName>
    <definedName name="NONLEAP" localSheetId="35">#REF!</definedName>
    <definedName name="NONLEAP" localSheetId="40">#REF!</definedName>
    <definedName name="NONLEAP" localSheetId="41">#REF!</definedName>
    <definedName name="NONLEAP" localSheetId="42">#REF!</definedName>
    <definedName name="NONLEAP" localSheetId="43">#REF!</definedName>
    <definedName name="NONLEAP" localSheetId="45">#REF!</definedName>
    <definedName name="NONLEAP" localSheetId="46">#REF!</definedName>
    <definedName name="NONLEAP" localSheetId="48">#REF!</definedName>
    <definedName name="NONLEAP" localSheetId="52">#REF!</definedName>
    <definedName name="NONLEAP" localSheetId="14">#REF!</definedName>
    <definedName name="NONLEAP" localSheetId="56">#REF!</definedName>
    <definedName name="NONLEAP" localSheetId="15">#REF!</definedName>
    <definedName name="NONLEAP" localSheetId="66">#REF!</definedName>
    <definedName name="NONLEAP">#REF!</definedName>
    <definedName name="NONOECD1">[79]nonopec!$D$29:$AD$70</definedName>
    <definedName name="NONOECD2">[79]nonopec!$D$71:$AD$135</definedName>
    <definedName name="NONOPEC">[79]nonopec!$D$136:$AD$155</definedName>
    <definedName name="NOPEC1">[94]MONTHLY!$BP$19:$CA$19</definedName>
    <definedName name="NOPEC2">[94]MONTHLY!$CB$19:$CM$19</definedName>
    <definedName name="NORM1">[94]MONTHLY!$A$5:$O$117</definedName>
    <definedName name="NORM2">[94]MONTHLY!$A$422:$Z$491</definedName>
    <definedName name="NORM3">[94]MONTHLY!$A$334:$Z$380</definedName>
    <definedName name="Norway_wt">'[80]OECD wgt'!$B$28</definedName>
    <definedName name="NOTA_EXPLICATIV" localSheetId="76">#REF!</definedName>
    <definedName name="NOTA_EXPLICATIV" localSheetId="8">#REF!</definedName>
    <definedName name="NOTA_EXPLICATIV" localSheetId="25">#REF!</definedName>
    <definedName name="NOTA_EXPLICATIV" localSheetId="31">#REF!</definedName>
    <definedName name="NOTA_EXPLICATIV" localSheetId="32">#REF!</definedName>
    <definedName name="NOTA_EXPLICATIV" localSheetId="34">#REF!</definedName>
    <definedName name="NOTA_EXPLICATIV" localSheetId="35">#REF!</definedName>
    <definedName name="NOTA_EXPLICATIV" localSheetId="40">#REF!</definedName>
    <definedName name="NOTA_EXPLICATIV" localSheetId="43">#REF!</definedName>
    <definedName name="NOTA_EXPLICATIV" localSheetId="45">#REF!</definedName>
    <definedName name="NOTA_EXPLICATIV" localSheetId="46">#REF!</definedName>
    <definedName name="NOTA_EXPLICATIV" localSheetId="52">#REF!</definedName>
    <definedName name="NOTA_EXPLICATIV" localSheetId="14">#REF!</definedName>
    <definedName name="NOTA_EXPLICATIV" localSheetId="15">#REF!</definedName>
    <definedName name="NOTA_EXPLICATIV" localSheetId="66">#REF!</definedName>
    <definedName name="NOTA_EXPLICATIV">#REF!</definedName>
    <definedName name="Notes" localSheetId="76">[159]UPLOAD!#REF!</definedName>
    <definedName name="NOTES" localSheetId="10">#REF!</definedName>
    <definedName name="Notes" localSheetId="8">[159]UPLOAD!#REF!</definedName>
    <definedName name="Notes" localSheetId="25">[159]UPLOAD!#REF!</definedName>
    <definedName name="Notes" localSheetId="31">[159]UPLOAD!#REF!</definedName>
    <definedName name="Notes" localSheetId="40">[159]UPLOAD!#REF!</definedName>
    <definedName name="Notes" localSheetId="43">[159]UPLOAD!#REF!</definedName>
    <definedName name="Notes" localSheetId="45">[159]UPLOAD!#REF!</definedName>
    <definedName name="Notes" localSheetId="46">[159]UPLOAD!#REF!</definedName>
    <definedName name="Notes" localSheetId="52">[159]UPLOAD!#REF!</definedName>
    <definedName name="Notes" localSheetId="14">[159]UPLOAD!#REF!</definedName>
    <definedName name="Notes" localSheetId="15">[159]UPLOAD!#REF!</definedName>
    <definedName name="Notes" localSheetId="66">[159]UPLOAD!#REF!</definedName>
    <definedName name="Notes">[159]UPLOAD!#REF!</definedName>
    <definedName name="NOTITLES" localSheetId="76">#REF!</definedName>
    <definedName name="NOTITLES" localSheetId="8">#REF!</definedName>
    <definedName name="NOTITLES" localSheetId="25">#REF!</definedName>
    <definedName name="NOTITLES" localSheetId="31">#REF!</definedName>
    <definedName name="NOTITLES" localSheetId="32">#REF!</definedName>
    <definedName name="NOTITLES" localSheetId="34">#REF!</definedName>
    <definedName name="NOTITLES" localSheetId="35">#REF!</definedName>
    <definedName name="NOTITLES" localSheetId="40">#REF!</definedName>
    <definedName name="NOTITLES" localSheetId="43">#REF!</definedName>
    <definedName name="NOTITLES" localSheetId="45">#REF!</definedName>
    <definedName name="NOTITLES" localSheetId="46">#REF!</definedName>
    <definedName name="NOTITLES" localSheetId="52">#REF!</definedName>
    <definedName name="NOTITLES" localSheetId="14">#REF!</definedName>
    <definedName name="NOTITLES" localSheetId="15">#REF!</definedName>
    <definedName name="NOTITLES" localSheetId="66">#REF!</definedName>
    <definedName name="NOTITLES">#REF!</definedName>
    <definedName name="NOV._89" localSheetId="8">#REF!</definedName>
    <definedName name="NOV._89" localSheetId="35">#REF!</definedName>
    <definedName name="NOV._89">#REF!</definedName>
    <definedName name="NSUMMARY">[79]nonopec!$D$157:$AD$204</definedName>
    <definedName name="NTDD_R" localSheetId="8">[69]Q1!#REF!</definedName>
    <definedName name="NTDD_R" localSheetId="35">[69]Q1!#REF!</definedName>
    <definedName name="NTDD_R">[69]Q1!#REF!</definedName>
    <definedName name="NTDD_RG" localSheetId="74">[87]!NTDD_RG</definedName>
    <definedName name="NTDD_RG" localSheetId="10">[69]Q1!#REF!</definedName>
    <definedName name="NTDD_RG" localSheetId="8">[87]!NTDD_RG</definedName>
    <definedName name="NTDD_RG" localSheetId="40">[87]!NTDD_RG</definedName>
    <definedName name="NTDD_RG" localSheetId="41">[87]!NTDD_RG</definedName>
    <definedName name="NTDD_RG" localSheetId="42">[87]!NTDD_RG</definedName>
    <definedName name="NTDD_RG" localSheetId="43">[87]!NTDD_RG</definedName>
    <definedName name="NTDD_RG" localSheetId="45">[87]!NTDD_RG</definedName>
    <definedName name="NTDD_RG" localSheetId="52">[87]!NTDD_RG</definedName>
    <definedName name="NTDD_RG" localSheetId="14">[87]!NTDD_RG</definedName>
    <definedName name="NTDD_RG" localSheetId="15">[87]!NTDD_RG</definedName>
    <definedName name="NTDD_RG">[87]!NTDD_RG</definedName>
    <definedName name="NX" localSheetId="10">#REF!</definedName>
    <definedName name="NX">#N/A</definedName>
    <definedName name="NX_R" localSheetId="10">#REF!</definedName>
    <definedName name="NX_R">#N/A</definedName>
    <definedName name="NXG" localSheetId="8">#REF!</definedName>
    <definedName name="NXG" localSheetId="35">#REF!</definedName>
    <definedName name="NXG">#REF!</definedName>
    <definedName name="NXG_R" localSheetId="35">#REF!</definedName>
    <definedName name="NXG_R">#REF!</definedName>
    <definedName name="NXG_RG" localSheetId="10">[69]Q1!#REF!</definedName>
    <definedName name="NXG_RG">#N/A</definedName>
    <definedName name="NXS" localSheetId="8">[69]Q2!#REF!</definedName>
    <definedName name="NXS" localSheetId="35">[69]Q2!#REF!</definedName>
    <definedName name="NXS">[69]Q2!#REF!</definedName>
    <definedName name="NXS_R" localSheetId="8">[69]Q1!#REF!</definedName>
    <definedName name="NXS_R">[69]Q1!#REF!</definedName>
    <definedName name="NYEAR2021">[106]Nickel!$B$583:$J$583</definedName>
    <definedName name="NYEAR2022">[106]Nickel!$K$583:$V$583</definedName>
    <definedName name="NYEAR2023">[106]Nickel!$W$583:$AH$583</definedName>
    <definedName name="NYEAR2024">[106]Nickel!$AI$583:$AT$583</definedName>
    <definedName name="NYEAR2025">[106]Nickel!$AU$583:$BF$583</definedName>
    <definedName name="NZ_wt">'[80]OECD wgt'!$B$27</definedName>
    <definedName name="O">#N/A</definedName>
    <definedName name="OBRAS_DE_INFRAESTRUCTURA__LEY_N__23966_ART._19">[6]C!$B$23:$N$23</definedName>
    <definedName name="OBRAS_DE_INFRAESTRUCTURA_BASICA_SOCIAL_Y_NECESIDADES_BASICAS_INSATISFECHAS__LEY_N__23621">[6]C!$B$17:$N$17</definedName>
    <definedName name="OCT._89" localSheetId="35">#REF!</definedName>
    <definedName name="OCT._89">#REF!</definedName>
    <definedName name="OCTUBRE">#N/A</definedName>
    <definedName name="OECD">[79]nonopec!$D$1:$AD$28</definedName>
    <definedName name="OECD_Table" localSheetId="76">#REF!</definedName>
    <definedName name="OECD_Table" localSheetId="8">#REF!</definedName>
    <definedName name="OECD_Table" localSheetId="25">#REF!</definedName>
    <definedName name="OECD_Table" localSheetId="31">#REF!</definedName>
    <definedName name="OECD_Table" localSheetId="32">#REF!</definedName>
    <definedName name="OECD_Table" localSheetId="34">#REF!</definedName>
    <definedName name="OECD_Table" localSheetId="35">#REF!</definedName>
    <definedName name="OECD_Table" localSheetId="40">#REF!</definedName>
    <definedName name="OECD_Table" localSheetId="43">#REF!</definedName>
    <definedName name="OECD_Table" localSheetId="45">#REF!</definedName>
    <definedName name="OECD_Table" localSheetId="46">#REF!</definedName>
    <definedName name="OECD_Table" localSheetId="52">#REF!</definedName>
    <definedName name="OECD_Table" localSheetId="14">#REF!</definedName>
    <definedName name="OECD_Table" localSheetId="15">#REF!</definedName>
    <definedName name="OECD_Table" localSheetId="66">#REF!</definedName>
    <definedName name="OECD_Table">#REF!</definedName>
    <definedName name="oipio" localSheetId="76" hidden="1">#REF!</definedName>
    <definedName name="oipio" localSheetId="8" hidden="1">#REF!</definedName>
    <definedName name="oipio" localSheetId="25" hidden="1">#REF!</definedName>
    <definedName name="oipio" localSheetId="31" hidden="1">#REF!</definedName>
    <definedName name="oipio" localSheetId="32" hidden="1">#REF!</definedName>
    <definedName name="oipio" localSheetId="34" hidden="1">#REF!</definedName>
    <definedName name="oipio" localSheetId="35" hidden="1">#REF!</definedName>
    <definedName name="oipio" localSheetId="40" hidden="1">#REF!</definedName>
    <definedName name="oipio" localSheetId="41" hidden="1">#REF!</definedName>
    <definedName name="oipio" localSheetId="42" hidden="1">#REF!</definedName>
    <definedName name="oipio" localSheetId="43" hidden="1">#REF!</definedName>
    <definedName name="oipio" localSheetId="45" hidden="1">#REF!</definedName>
    <definedName name="oipio" localSheetId="46" hidden="1">#REF!</definedName>
    <definedName name="oipio" localSheetId="48" hidden="1">#REF!</definedName>
    <definedName name="oipio" localSheetId="52" hidden="1">#REF!</definedName>
    <definedName name="oipio" localSheetId="14" hidden="1">#REF!</definedName>
    <definedName name="oipio" localSheetId="56" hidden="1">#REF!</definedName>
    <definedName name="oipio" localSheetId="15" hidden="1">#REF!</definedName>
    <definedName name="oipio" localSheetId="66" hidden="1">#REF!</definedName>
    <definedName name="oipio" hidden="1">#REF!</definedName>
    <definedName name="oiulfdgdgh" localSheetId="76" hidden="1">'[107]Fax a enviar'!#REF!</definedName>
    <definedName name="oiulfdgdgh" localSheetId="8" hidden="1">'[107]Fax a enviar'!#REF!</definedName>
    <definedName name="oiulfdgdgh" localSheetId="25" hidden="1">'[107]Fax a enviar'!#REF!</definedName>
    <definedName name="oiulfdgdgh" localSheetId="31" hidden="1">'[107]Fax a enviar'!#REF!</definedName>
    <definedName name="oiulfdgdgh" localSheetId="40" hidden="1">'[107]Fax a enviar'!#REF!</definedName>
    <definedName name="oiulfdgdgh" localSheetId="45" hidden="1">'[107]Fax a enviar'!#REF!</definedName>
    <definedName name="oiulfdgdgh" localSheetId="46" hidden="1">'[107]Fax a enviar'!#REF!</definedName>
    <definedName name="oiulfdgdgh" localSheetId="14" hidden="1">'[107]Fax a enviar'!#REF!</definedName>
    <definedName name="oiulfdgdgh" localSheetId="15" hidden="1">'[107]Fax a enviar'!#REF!</definedName>
    <definedName name="oiulfdgdgh" localSheetId="66" hidden="1">'[107]Fax a enviar'!#REF!</definedName>
    <definedName name="oiulfdgdgh" hidden="1">'[107]Fax a enviar'!#REF!</definedName>
    <definedName name="OK" localSheetId="8">#REF!</definedName>
    <definedName name="OK" localSheetId="35">#REF!</definedName>
    <definedName name="OK" localSheetId="42">#REF!</definedName>
    <definedName name="OK" localSheetId="43">#REF!</definedName>
    <definedName name="OK" localSheetId="44">#REF!</definedName>
    <definedName name="OK">#REF!</definedName>
    <definedName name="OnShow" localSheetId="74">'[160]SPNF Acuerdo Incl. Int.'!OnShow</definedName>
    <definedName name="OnShow" localSheetId="10">#N/A</definedName>
    <definedName name="OnShow" localSheetId="8">'[160]SPNF Acuerdo Incl. Int.'!OnShow</definedName>
    <definedName name="OnShow" localSheetId="40">'[160]SPNF Acuerdo Incl. Int.'!OnShow</definedName>
    <definedName name="OnShow" localSheetId="41">'[160]SPNF Acuerdo Incl. Int.'!OnShow</definedName>
    <definedName name="OnShow" localSheetId="42">'[160]SPNF Acuerdo Incl. Int.'!OnShow</definedName>
    <definedName name="OnShow" localSheetId="43">'[160]SPNF Acuerdo Incl. Int.'!OnShow</definedName>
    <definedName name="OnShow" localSheetId="45">'[160]SPNF Acuerdo Incl. Int.'!OnShow</definedName>
    <definedName name="OnShow" localSheetId="52">'[160]SPNF Acuerdo Incl. Int.'!OnShow</definedName>
    <definedName name="OnShow" localSheetId="14">'[160]SPNF Acuerdo Incl. Int.'!OnShow</definedName>
    <definedName name="OnShow" localSheetId="15">'[160]SPNF Acuerdo Incl. Int.'!OnShow</definedName>
    <definedName name="OnShow">'[160]SPNF Acuerdo Incl. Int.'!OnShow</definedName>
    <definedName name="onshow1">#N/A</definedName>
    <definedName name="onshow2">#N/A</definedName>
    <definedName name="oo" localSheetId="74" hidden="1">{"Riqfin97",#N/A,FALSE,"Tran";"Riqfinpro",#N/A,FALSE,"Tran"}</definedName>
    <definedName name="oo" localSheetId="76" hidden="1">{"Riqfin97",#N/A,FALSE,"Tran";"Riqfinpro",#N/A,FALSE,"Tran"}</definedName>
    <definedName name="oo" localSheetId="10" hidden="1">{"Riqfin97",#N/A,FALSE,"Tran";"Riqfinpro",#N/A,FALSE,"Tran"}</definedName>
    <definedName name="oo" localSheetId="28" hidden="1">{"Riqfin97",#N/A,FALSE,"Tran";"Riqfinpro",#N/A,FALSE,"Tran"}</definedName>
    <definedName name="oo" localSheetId="8" hidden="1">{"Riqfin97",#N/A,FALSE,"Tran";"Riqfinpro",#N/A,FALSE,"Tran"}</definedName>
    <definedName name="oo" localSheetId="25" hidden="1">{"Riqfin97",#N/A,FALSE,"Tran";"Riqfinpro",#N/A,FALSE,"Tran"}</definedName>
    <definedName name="oo" localSheetId="27" hidden="1">{"Riqfin97",#N/A,FALSE,"Tran";"Riqfinpro",#N/A,FALSE,"Tran"}</definedName>
    <definedName name="oo" localSheetId="29" hidden="1">{"Riqfin97",#N/A,FALSE,"Tran";"Riqfinpro",#N/A,FALSE,"Tran"}</definedName>
    <definedName name="oo" localSheetId="31" hidden="1">{"Riqfin97",#N/A,FALSE,"Tran";"Riqfinpro",#N/A,FALSE,"Tran"}</definedName>
    <definedName name="oo" localSheetId="32" hidden="1">{"Riqfin97",#N/A,FALSE,"Tran";"Riqfinpro",#N/A,FALSE,"Tran"}</definedName>
    <definedName name="oo" localSheetId="34" hidden="1">{"Riqfin97",#N/A,FALSE,"Tran";"Riqfinpro",#N/A,FALSE,"Tran"}</definedName>
    <definedName name="oo" localSheetId="35" hidden="1">{"Riqfin97",#N/A,FALSE,"Tran";"Riqfinpro",#N/A,FALSE,"Tran"}</definedName>
    <definedName name="oo" localSheetId="40" hidden="1">{"Riqfin97",#N/A,FALSE,"Tran";"Riqfinpro",#N/A,FALSE,"Tran"}</definedName>
    <definedName name="oo" localSheetId="41" hidden="1">{"Riqfin97",#N/A,FALSE,"Tran";"Riqfinpro",#N/A,FALSE,"Tran"}</definedName>
    <definedName name="oo" localSheetId="42" hidden="1">{"Riqfin97",#N/A,FALSE,"Tran";"Riqfinpro",#N/A,FALSE,"Tran"}</definedName>
    <definedName name="oo" localSheetId="43" hidden="1">{"Riqfin97",#N/A,FALSE,"Tran";"Riqfinpro",#N/A,FALSE,"Tran"}</definedName>
    <definedName name="oo" localSheetId="44" hidden="1">{"Riqfin97",#N/A,FALSE,"Tran";"Riqfinpro",#N/A,FALSE,"Tran"}</definedName>
    <definedName name="oo" localSheetId="45" hidden="1">{"Riqfin97",#N/A,FALSE,"Tran";"Riqfinpro",#N/A,FALSE,"Tran"}</definedName>
    <definedName name="oo" localSheetId="46" hidden="1">{"Riqfin97",#N/A,FALSE,"Tran";"Riqfinpro",#N/A,FALSE,"Tran"}</definedName>
    <definedName name="oo" localSheetId="47" hidden="1">{"Riqfin97",#N/A,FALSE,"Tran";"Riqfinpro",#N/A,FALSE,"Tran"}</definedName>
    <definedName name="oo" localSheetId="48" hidden="1">{"Riqfin97",#N/A,FALSE,"Tran";"Riqfinpro",#N/A,FALSE,"Tran"}</definedName>
    <definedName name="oo" localSheetId="52" hidden="1">{"Riqfin97",#N/A,FALSE,"Tran";"Riqfinpro",#N/A,FALSE,"Tran"}</definedName>
    <definedName name="oo" localSheetId="14" hidden="1">{"Riqfin97",#N/A,FALSE,"Tran";"Riqfinpro",#N/A,FALSE,"Tran"}</definedName>
    <definedName name="oo" localSheetId="56" hidden="1">{"Riqfin97",#N/A,FALSE,"Tran";"Riqfinpro",#N/A,FALSE,"Tran"}</definedName>
    <definedName name="oo" localSheetId="60" hidden="1">{"Riqfin97",#N/A,FALSE,"Tran";"Riqfinpro",#N/A,FALSE,"Tran"}</definedName>
    <definedName name="oo" localSheetId="62" hidden="1">{"Riqfin97",#N/A,FALSE,"Tran";"Riqfinpro",#N/A,FALSE,"Tran"}</definedName>
    <definedName name="oo" localSheetId="15" hidden="1">{"Riqfin97",#N/A,FALSE,"Tran";"Riqfinpro",#N/A,FALSE,"Tran"}</definedName>
    <definedName name="oo" localSheetId="64" hidden="1">{"Riqfin97",#N/A,FALSE,"Tran";"Riqfinpro",#N/A,FALSE,"Tran"}</definedName>
    <definedName name="oo" localSheetId="66" hidden="1">{"Riqfin97",#N/A,FALSE,"Tran";"Riqfinpro",#N/A,FALSE,"Tran"}</definedName>
    <definedName name="oo" localSheetId="16" hidden="1">{"Riqfin97",#N/A,FALSE,"Tran";"Riqfinpro",#N/A,FALSE,"Tran"}</definedName>
    <definedName name="oo" hidden="1">{"Riqfin97",#N/A,FALSE,"Tran";"Riqfinpro",#N/A,FALSE,"Tran"}</definedName>
    <definedName name="OOA" localSheetId="35">#REF!</definedName>
    <definedName name="OOA">#REF!</definedName>
    <definedName name="ooo" localSheetId="74" hidden="1">{"Tab1",#N/A,FALSE,"P";"Tab2",#N/A,FALSE,"P"}</definedName>
    <definedName name="ooo" localSheetId="76" hidden="1">{"Tab1",#N/A,FALSE,"P";"Tab2",#N/A,FALSE,"P"}</definedName>
    <definedName name="ooo" localSheetId="10" hidden="1">{"Tab1",#N/A,FALSE,"P";"Tab2",#N/A,FALSE,"P"}</definedName>
    <definedName name="ooo" localSheetId="28" hidden="1">{"Tab1",#N/A,FALSE,"P";"Tab2",#N/A,FALSE,"P"}</definedName>
    <definedName name="ooo" localSheetId="8" hidden="1">{"Tab1",#N/A,FALSE,"P";"Tab2",#N/A,FALSE,"P"}</definedName>
    <definedName name="ooo" localSheetId="25" hidden="1">{"Tab1",#N/A,FALSE,"P";"Tab2",#N/A,FALSE,"P"}</definedName>
    <definedName name="ooo" localSheetId="27" hidden="1">{"Tab1",#N/A,FALSE,"P";"Tab2",#N/A,FALSE,"P"}</definedName>
    <definedName name="ooo" localSheetId="29" hidden="1">{"Tab1",#N/A,FALSE,"P";"Tab2",#N/A,FALSE,"P"}</definedName>
    <definedName name="ooo" localSheetId="31" hidden="1">{"Tab1",#N/A,FALSE,"P";"Tab2",#N/A,FALSE,"P"}</definedName>
    <definedName name="ooo" localSheetId="32" hidden="1">{"Tab1",#N/A,FALSE,"P";"Tab2",#N/A,FALSE,"P"}</definedName>
    <definedName name="ooo" localSheetId="34" hidden="1">{"Tab1",#N/A,FALSE,"P";"Tab2",#N/A,FALSE,"P"}</definedName>
    <definedName name="ooo" localSheetId="35" hidden="1">{"Tab1",#N/A,FALSE,"P";"Tab2",#N/A,FALSE,"P"}</definedName>
    <definedName name="ooo" localSheetId="40" hidden="1">{"Tab1",#N/A,FALSE,"P";"Tab2",#N/A,FALSE,"P"}</definedName>
    <definedName name="ooo" localSheetId="41" hidden="1">{"Tab1",#N/A,FALSE,"P";"Tab2",#N/A,FALSE,"P"}</definedName>
    <definedName name="ooo" localSheetId="42" hidden="1">{"Tab1",#N/A,FALSE,"P";"Tab2",#N/A,FALSE,"P"}</definedName>
    <definedName name="ooo" localSheetId="43" hidden="1">{"Tab1",#N/A,FALSE,"P";"Tab2",#N/A,FALSE,"P"}</definedName>
    <definedName name="ooo" localSheetId="44" hidden="1">{"Tab1",#N/A,FALSE,"P";"Tab2",#N/A,FALSE,"P"}</definedName>
    <definedName name="ooo" localSheetId="45" hidden="1">{"Tab1",#N/A,FALSE,"P";"Tab2",#N/A,FALSE,"P"}</definedName>
    <definedName name="ooo" localSheetId="46" hidden="1">{"Tab1",#N/A,FALSE,"P";"Tab2",#N/A,FALSE,"P"}</definedName>
    <definedName name="ooo" localSheetId="47" hidden="1">{"Tab1",#N/A,FALSE,"P";"Tab2",#N/A,FALSE,"P"}</definedName>
    <definedName name="ooo" localSheetId="48" hidden="1">{"Tab1",#N/A,FALSE,"P";"Tab2",#N/A,FALSE,"P"}</definedName>
    <definedName name="ooo" localSheetId="52" hidden="1">{"Tab1",#N/A,FALSE,"P";"Tab2",#N/A,FALSE,"P"}</definedName>
    <definedName name="ooo" localSheetId="14" hidden="1">{"Tab1",#N/A,FALSE,"P";"Tab2",#N/A,FALSE,"P"}</definedName>
    <definedName name="ooo" localSheetId="56" hidden="1">{"Tab1",#N/A,FALSE,"P";"Tab2",#N/A,FALSE,"P"}</definedName>
    <definedName name="ooo" localSheetId="60" hidden="1">{"Tab1",#N/A,FALSE,"P";"Tab2",#N/A,FALSE,"P"}</definedName>
    <definedName name="ooo" localSheetId="62" hidden="1">{"Tab1",#N/A,FALSE,"P";"Tab2",#N/A,FALSE,"P"}</definedName>
    <definedName name="ooo" localSheetId="15" hidden="1">{"Tab1",#N/A,FALSE,"P";"Tab2",#N/A,FALSE,"P"}</definedName>
    <definedName name="ooo" localSheetId="64" hidden="1">{"Tab1",#N/A,FALSE,"P";"Tab2",#N/A,FALSE,"P"}</definedName>
    <definedName name="ooo" localSheetId="66" hidden="1">{"Tab1",#N/A,FALSE,"P";"Tab2",#N/A,FALSE,"P"}</definedName>
    <definedName name="ooo" localSheetId="16" hidden="1">{"Tab1",#N/A,FALSE,"P";"Tab2",#N/A,FALSE,"P"}</definedName>
    <definedName name="ooo" hidden="1">{"Tab1",#N/A,FALSE,"P";"Tab2",#N/A,FALSE,"P"}</definedName>
    <definedName name="OOOKOKOKO" localSheetId="76">#REF!</definedName>
    <definedName name="OOOKOKOKO" localSheetId="8">#REF!</definedName>
    <definedName name="OOOKOKOKO" localSheetId="25">#REF!</definedName>
    <definedName name="OOOKOKOKO" localSheetId="31">#REF!</definedName>
    <definedName name="OOOKOKOKO" localSheetId="32">#REF!</definedName>
    <definedName name="OOOKOKOKO" localSheetId="34">#REF!</definedName>
    <definedName name="OOOKOKOKO" localSheetId="35">#REF!</definedName>
    <definedName name="OOOKOKOKO" localSheetId="40">#REF!</definedName>
    <definedName name="OOOKOKOKO" localSheetId="41">#REF!</definedName>
    <definedName name="OOOKOKOKO" localSheetId="42">#REF!</definedName>
    <definedName name="OOOKOKOKO" localSheetId="43">#REF!</definedName>
    <definedName name="OOOKOKOKO" localSheetId="45">#REF!</definedName>
    <definedName name="OOOKOKOKO" localSheetId="46">#REF!</definedName>
    <definedName name="OOOKOKOKO" localSheetId="48">#REF!</definedName>
    <definedName name="OOOKOKOKO" localSheetId="52">#REF!</definedName>
    <definedName name="OOOKOKOKO" localSheetId="14">#REF!</definedName>
    <definedName name="OOOKOKOKO" localSheetId="56">#REF!</definedName>
    <definedName name="OOOKOKOKO" localSheetId="15">#REF!</definedName>
    <definedName name="OOOKOKOKO" localSheetId="66">#REF!</definedName>
    <definedName name="OOOKOKOKO">#REF!</definedName>
    <definedName name="oooo" localSheetId="74" hidden="1">{"Tab1",#N/A,FALSE,"P";"Tab2",#N/A,FALSE,"P"}</definedName>
    <definedName name="oooo" localSheetId="76" hidden="1">{"Tab1",#N/A,FALSE,"P";"Tab2",#N/A,FALSE,"P"}</definedName>
    <definedName name="oooo" localSheetId="10" hidden="1">{"Tab1",#N/A,FALSE,"P";"Tab2",#N/A,FALSE,"P"}</definedName>
    <definedName name="oooo" localSheetId="28" hidden="1">{"Tab1",#N/A,FALSE,"P";"Tab2",#N/A,FALSE,"P"}</definedName>
    <definedName name="oooo" localSheetId="8" hidden="1">{"Tab1",#N/A,FALSE,"P";"Tab2",#N/A,FALSE,"P"}</definedName>
    <definedName name="oooo" localSheetId="25" hidden="1">{"Tab1",#N/A,FALSE,"P";"Tab2",#N/A,FALSE,"P"}</definedName>
    <definedName name="oooo" localSheetId="27" hidden="1">{"Tab1",#N/A,FALSE,"P";"Tab2",#N/A,FALSE,"P"}</definedName>
    <definedName name="oooo" localSheetId="29" hidden="1">{"Tab1",#N/A,FALSE,"P";"Tab2",#N/A,FALSE,"P"}</definedName>
    <definedName name="oooo" localSheetId="31" hidden="1">{"Tab1",#N/A,FALSE,"P";"Tab2",#N/A,FALSE,"P"}</definedName>
    <definedName name="oooo" localSheetId="32" hidden="1">{"Tab1",#N/A,FALSE,"P";"Tab2",#N/A,FALSE,"P"}</definedName>
    <definedName name="oooo" localSheetId="34" hidden="1">{"Tab1",#N/A,FALSE,"P";"Tab2",#N/A,FALSE,"P"}</definedName>
    <definedName name="oooo" localSheetId="35" hidden="1">{"Tab1",#N/A,FALSE,"P";"Tab2",#N/A,FALSE,"P"}</definedName>
    <definedName name="oooo" localSheetId="40" hidden="1">{"Tab1",#N/A,FALSE,"P";"Tab2",#N/A,FALSE,"P"}</definedName>
    <definedName name="oooo" localSheetId="41" hidden="1">{"Tab1",#N/A,FALSE,"P";"Tab2",#N/A,FALSE,"P"}</definedName>
    <definedName name="oooo" localSheetId="42" hidden="1">{"Tab1",#N/A,FALSE,"P";"Tab2",#N/A,FALSE,"P"}</definedName>
    <definedName name="oooo" localSheetId="43" hidden="1">{"Tab1",#N/A,FALSE,"P";"Tab2",#N/A,FALSE,"P"}</definedName>
    <definedName name="oooo" localSheetId="44" hidden="1">{"Tab1",#N/A,FALSE,"P";"Tab2",#N/A,FALSE,"P"}</definedName>
    <definedName name="oooo" localSheetId="45" hidden="1">{"Tab1",#N/A,FALSE,"P";"Tab2",#N/A,FALSE,"P"}</definedName>
    <definedName name="oooo" localSheetId="46" hidden="1">{"Tab1",#N/A,FALSE,"P";"Tab2",#N/A,FALSE,"P"}</definedName>
    <definedName name="oooo" localSheetId="47" hidden="1">{"Tab1",#N/A,FALSE,"P";"Tab2",#N/A,FALSE,"P"}</definedName>
    <definedName name="oooo" localSheetId="48" hidden="1">{"Tab1",#N/A,FALSE,"P";"Tab2",#N/A,FALSE,"P"}</definedName>
    <definedName name="oooo" localSheetId="52" hidden="1">{"Tab1",#N/A,FALSE,"P";"Tab2",#N/A,FALSE,"P"}</definedName>
    <definedName name="oooo" localSheetId="14" hidden="1">{"Tab1",#N/A,FALSE,"P";"Tab2",#N/A,FALSE,"P"}</definedName>
    <definedName name="oooo" localSheetId="56" hidden="1">{"Tab1",#N/A,FALSE,"P";"Tab2",#N/A,FALSE,"P"}</definedName>
    <definedName name="oooo" localSheetId="60" hidden="1">{"Tab1",#N/A,FALSE,"P";"Tab2",#N/A,FALSE,"P"}</definedName>
    <definedName name="oooo" localSheetId="62" hidden="1">{"Tab1",#N/A,FALSE,"P";"Tab2",#N/A,FALSE,"P"}</definedName>
    <definedName name="oooo" localSheetId="15" hidden="1">{"Tab1",#N/A,FALSE,"P";"Tab2",#N/A,FALSE,"P"}</definedName>
    <definedName name="oooo" localSheetId="64" hidden="1">{"Tab1",#N/A,FALSE,"P";"Tab2",#N/A,FALSE,"P"}</definedName>
    <definedName name="oooo" localSheetId="66" hidden="1">{"Tab1",#N/A,FALSE,"P";"Tab2",#N/A,FALSE,"P"}</definedName>
    <definedName name="oooo" localSheetId="16" hidden="1">{"Tab1",#N/A,FALSE,"P";"Tab2",#N/A,FALSE,"P"}</definedName>
    <definedName name="oooo" hidden="1">{"Tab1",#N/A,FALSE,"P";"Tab2",#N/A,FALSE,"P"}</definedName>
    <definedName name="ooooooooo" localSheetId="76" hidden="1">#REF!</definedName>
    <definedName name="ooooooooo" localSheetId="8" hidden="1">#REF!</definedName>
    <definedName name="ooooooooo" localSheetId="25" hidden="1">#REF!</definedName>
    <definedName name="ooooooooo" localSheetId="31" hidden="1">#REF!</definedName>
    <definedName name="ooooooooo" localSheetId="32" hidden="1">#REF!</definedName>
    <definedName name="ooooooooo" localSheetId="34" hidden="1">#REF!</definedName>
    <definedName name="ooooooooo" localSheetId="35" hidden="1">#REF!</definedName>
    <definedName name="ooooooooo" localSheetId="40" hidden="1">#REF!</definedName>
    <definedName name="ooooooooo" localSheetId="41" hidden="1">#REF!</definedName>
    <definedName name="ooooooooo" localSheetId="42" hidden="1">#REF!</definedName>
    <definedName name="ooooooooo" localSheetId="43" hidden="1">#REF!</definedName>
    <definedName name="ooooooooo" localSheetId="45" hidden="1">#REF!</definedName>
    <definedName name="ooooooooo" localSheetId="46" hidden="1">#REF!</definedName>
    <definedName name="ooooooooo" localSheetId="48" hidden="1">#REF!</definedName>
    <definedName name="ooooooooo" localSheetId="52" hidden="1">#REF!</definedName>
    <definedName name="ooooooooo" localSheetId="14" hidden="1">#REF!</definedName>
    <definedName name="ooooooooo" localSheetId="56" hidden="1">#REF!</definedName>
    <definedName name="ooooooooo" localSheetId="15" hidden="1">#REF!</definedName>
    <definedName name="ooooooooo" localSheetId="66" hidden="1">#REF!</definedName>
    <definedName name="ooooooooo" hidden="1">#REF!</definedName>
    <definedName name="Opec" localSheetId="10">[64]CIRRs!$C$66</definedName>
    <definedName name="OPEC">[79]nonopec!$D$204:$AD$251</definedName>
    <definedName name="OPEC1">[94]MONTHLY!$BP$12:$CA$12</definedName>
    <definedName name="OPEC2">[94]MONTHLY!$CB$12:$CM$12</definedName>
    <definedName name="OPOPOPOPO" localSheetId="76">#REF!</definedName>
    <definedName name="OPOPOPOPO" localSheetId="8">#REF!</definedName>
    <definedName name="OPOPOPOPO" localSheetId="25">#REF!</definedName>
    <definedName name="OPOPOPOPO" localSheetId="31">#REF!</definedName>
    <definedName name="OPOPOPOPO" localSheetId="32">#REF!</definedName>
    <definedName name="OPOPOPOPO" localSheetId="34">#REF!</definedName>
    <definedName name="OPOPOPOPO" localSheetId="35">#REF!</definedName>
    <definedName name="OPOPOPOPO" localSheetId="40">#REF!</definedName>
    <definedName name="OPOPOPOPO" localSheetId="41">#REF!</definedName>
    <definedName name="OPOPOPOPO" localSheetId="42">#REF!</definedName>
    <definedName name="OPOPOPOPO" localSheetId="43">#REF!</definedName>
    <definedName name="OPOPOPOPO" localSheetId="45">#REF!</definedName>
    <definedName name="OPOPOPOPO" localSheetId="46">#REF!</definedName>
    <definedName name="OPOPOPOPO" localSheetId="48">#REF!</definedName>
    <definedName name="OPOPOPOPO" localSheetId="52">#REF!</definedName>
    <definedName name="OPOPOPOPO" localSheetId="14">#REF!</definedName>
    <definedName name="OPOPOPOPO" localSheetId="56">#REF!</definedName>
    <definedName name="OPOPOPOPO" localSheetId="15">#REF!</definedName>
    <definedName name="OPOPOPOPO" localSheetId="66">#REF!</definedName>
    <definedName name="OPOPOPOPO">#REF!</definedName>
    <definedName name="opu" localSheetId="74" hidden="1">{"Riqfin97",#N/A,FALSE,"Tran";"Riqfinpro",#N/A,FALSE,"Tran"}</definedName>
    <definedName name="opu" localSheetId="76" hidden="1">{"Riqfin97",#N/A,FALSE,"Tran";"Riqfinpro",#N/A,FALSE,"Tran"}</definedName>
    <definedName name="opu" localSheetId="10" hidden="1">{"Riqfin97",#N/A,FALSE,"Tran";"Riqfinpro",#N/A,FALSE,"Tran"}</definedName>
    <definedName name="opu" localSheetId="28" hidden="1">{"Riqfin97",#N/A,FALSE,"Tran";"Riqfinpro",#N/A,FALSE,"Tran"}</definedName>
    <definedName name="opu" localSheetId="8" hidden="1">{"Riqfin97",#N/A,FALSE,"Tran";"Riqfinpro",#N/A,FALSE,"Tran"}</definedName>
    <definedName name="opu" localSheetId="25" hidden="1">{"Riqfin97",#N/A,FALSE,"Tran";"Riqfinpro",#N/A,FALSE,"Tran"}</definedName>
    <definedName name="opu" localSheetId="27" hidden="1">{"Riqfin97",#N/A,FALSE,"Tran";"Riqfinpro",#N/A,FALSE,"Tran"}</definedName>
    <definedName name="opu" localSheetId="29" hidden="1">{"Riqfin97",#N/A,FALSE,"Tran";"Riqfinpro",#N/A,FALSE,"Tran"}</definedName>
    <definedName name="opu" localSheetId="31" hidden="1">{"Riqfin97",#N/A,FALSE,"Tran";"Riqfinpro",#N/A,FALSE,"Tran"}</definedName>
    <definedName name="opu" localSheetId="32" hidden="1">{"Riqfin97",#N/A,FALSE,"Tran";"Riqfinpro",#N/A,FALSE,"Tran"}</definedName>
    <definedName name="opu" localSheetId="34" hidden="1">{"Riqfin97",#N/A,FALSE,"Tran";"Riqfinpro",#N/A,FALSE,"Tran"}</definedName>
    <definedName name="opu" localSheetId="35" hidden="1">{"Riqfin97",#N/A,FALSE,"Tran";"Riqfinpro",#N/A,FALSE,"Tran"}</definedName>
    <definedName name="opu" localSheetId="40" hidden="1">{"Riqfin97",#N/A,FALSE,"Tran";"Riqfinpro",#N/A,FALSE,"Tran"}</definedName>
    <definedName name="opu" localSheetId="41" hidden="1">{"Riqfin97",#N/A,FALSE,"Tran";"Riqfinpro",#N/A,FALSE,"Tran"}</definedName>
    <definedName name="opu" localSheetId="42" hidden="1">{"Riqfin97",#N/A,FALSE,"Tran";"Riqfinpro",#N/A,FALSE,"Tran"}</definedName>
    <definedName name="opu" localSheetId="43" hidden="1">{"Riqfin97",#N/A,FALSE,"Tran";"Riqfinpro",#N/A,FALSE,"Tran"}</definedName>
    <definedName name="opu" localSheetId="44" hidden="1">{"Riqfin97",#N/A,FALSE,"Tran";"Riqfinpro",#N/A,FALSE,"Tran"}</definedName>
    <definedName name="opu" localSheetId="45" hidden="1">{"Riqfin97",#N/A,FALSE,"Tran";"Riqfinpro",#N/A,FALSE,"Tran"}</definedName>
    <definedName name="opu" localSheetId="46" hidden="1">{"Riqfin97",#N/A,FALSE,"Tran";"Riqfinpro",#N/A,FALSE,"Tran"}</definedName>
    <definedName name="opu" localSheetId="47" hidden="1">{"Riqfin97",#N/A,FALSE,"Tran";"Riqfinpro",#N/A,FALSE,"Tran"}</definedName>
    <definedName name="opu" localSheetId="48" hidden="1">{"Riqfin97",#N/A,FALSE,"Tran";"Riqfinpro",#N/A,FALSE,"Tran"}</definedName>
    <definedName name="opu" localSheetId="52" hidden="1">{"Riqfin97",#N/A,FALSE,"Tran";"Riqfinpro",#N/A,FALSE,"Tran"}</definedName>
    <definedName name="opu" localSheetId="14" hidden="1">{"Riqfin97",#N/A,FALSE,"Tran";"Riqfinpro",#N/A,FALSE,"Tran"}</definedName>
    <definedName name="opu" localSheetId="56" hidden="1">{"Riqfin97",#N/A,FALSE,"Tran";"Riqfinpro",#N/A,FALSE,"Tran"}</definedName>
    <definedName name="opu" localSheetId="60" hidden="1">{"Riqfin97",#N/A,FALSE,"Tran";"Riqfinpro",#N/A,FALSE,"Tran"}</definedName>
    <definedName name="opu" localSheetId="62" hidden="1">{"Riqfin97",#N/A,FALSE,"Tran";"Riqfinpro",#N/A,FALSE,"Tran"}</definedName>
    <definedName name="opu" localSheetId="15" hidden="1">{"Riqfin97",#N/A,FALSE,"Tran";"Riqfinpro",#N/A,FALSE,"Tran"}</definedName>
    <definedName name="opu" localSheetId="64" hidden="1">{"Riqfin97",#N/A,FALSE,"Tran";"Riqfinpro",#N/A,FALSE,"Tran"}</definedName>
    <definedName name="opu" localSheetId="66" hidden="1">{"Riqfin97",#N/A,FALSE,"Tran";"Riqfinpro",#N/A,FALSE,"Tran"}</definedName>
    <definedName name="opu" localSheetId="16" hidden="1">{"Riqfin97",#N/A,FALSE,"Tran";"Riqfinpro",#N/A,FALSE,"Tran"}</definedName>
    <definedName name="opu" hidden="1">{"Riqfin97",#N/A,FALSE,"Tran";"Riqfinpro",#N/A,FALSE,"Tran"}</definedName>
    <definedName name="ORGANISMOS_DE_VIALIDAD__LEY_N__23966_ART._19">[6]C!$B$24:$N$24</definedName>
    <definedName name="Otr_Inst_Banc_40G" localSheetId="8">#REF!</definedName>
    <definedName name="Otr_Inst_Banc_40G" localSheetId="25">#REF!</definedName>
    <definedName name="Otr_Inst_Banc_40G" localSheetId="31">#REF!</definedName>
    <definedName name="Otr_Inst_Banc_40G" localSheetId="32">#REF!</definedName>
    <definedName name="Otr_Inst_Banc_40G" localSheetId="34">#REF!</definedName>
    <definedName name="Otr_Inst_Banc_40G" localSheetId="35">#REF!</definedName>
    <definedName name="Otr_Inst_Banc_40G" localSheetId="47">#REF!</definedName>
    <definedName name="Otr_Inst_Banc_40G" localSheetId="14">#REF!</definedName>
    <definedName name="Otr_Inst_Banc_40G" localSheetId="15">#REF!</definedName>
    <definedName name="Otr_Inst_Banc_40G" localSheetId="66">#REF!</definedName>
    <definedName name="Otr_Inst_Banc_40G">#REF!</definedName>
    <definedName name="otra" localSheetId="76" hidden="1">#REF!</definedName>
    <definedName name="otra" localSheetId="8" hidden="1">#REF!</definedName>
    <definedName name="otra" localSheetId="25" hidden="1">#REF!</definedName>
    <definedName name="otra" localSheetId="31" hidden="1">#REF!</definedName>
    <definedName name="otra" localSheetId="32" hidden="1">#REF!</definedName>
    <definedName name="otra" localSheetId="34" hidden="1">#REF!</definedName>
    <definedName name="otra" localSheetId="35" hidden="1">#REF!</definedName>
    <definedName name="otra" localSheetId="40" hidden="1">#REF!</definedName>
    <definedName name="otra" localSheetId="41" hidden="1">#REF!</definedName>
    <definedName name="otra" localSheetId="42" hidden="1">#REF!</definedName>
    <definedName name="otra" localSheetId="43" hidden="1">#REF!</definedName>
    <definedName name="otra" localSheetId="45" hidden="1">#REF!</definedName>
    <definedName name="otra" localSheetId="46" hidden="1">#REF!</definedName>
    <definedName name="otra" localSheetId="48" hidden="1">#REF!</definedName>
    <definedName name="otra" localSheetId="52" hidden="1">#REF!</definedName>
    <definedName name="otra" localSheetId="14" hidden="1">#REF!</definedName>
    <definedName name="otra" localSheetId="56" hidden="1">#REF!</definedName>
    <definedName name="otra" localSheetId="15" hidden="1">#REF!</definedName>
    <definedName name="otra" localSheetId="66" hidden="1">#REF!</definedName>
    <definedName name="otra" hidden="1">#REF!</definedName>
    <definedName name="Otras_Residuales" localSheetId="8">#REF!</definedName>
    <definedName name="Otras_Residuales" localSheetId="35">#REF!</definedName>
    <definedName name="Otras_Residuales">#REF!</definedName>
    <definedName name="otras1" localSheetId="35">#REF!</definedName>
    <definedName name="otras1">#REF!</definedName>
    <definedName name="OTRAS96" localSheetId="35">#REF!</definedName>
    <definedName name="OTRAS96">#REF!</definedName>
    <definedName name="otro" localSheetId="74" hidden="1">{FALSE,FALSE,-1.25,-15.5,484.5,276.75,FALSE,FALSE,TRUE,TRUE,0,12,#N/A,46,#N/A,2.93460490463215,15.35,1,FALSE,FALSE,3,TRUE,1,FALSE,100,"Swvu.PLA1.","ACwvu.PLA1.",#N/A,FALSE,FALSE,0,0,0,0,2,"","",TRUE,TRUE,FALSE,FALSE,1,60,#N/A,#N/A,FALSE,FALSE,FALSE,FALSE,FALSE,FALSE,FALSE,9,65532,65532,FALSE,FALSE,TRUE,TRUE,TRUE}</definedName>
    <definedName name="otro" localSheetId="76" hidden="1">{FALSE,FALSE,-1.25,-15.5,484.5,276.75,FALSE,FALSE,TRUE,TRUE,0,12,#N/A,46,#N/A,2.93460490463215,15.35,1,FALSE,FALSE,3,TRUE,1,FALSE,100,"Swvu.PLA1.","ACwvu.PLA1.",#N/A,FALSE,FALSE,0,0,0,0,2,"","",TRUE,TRUE,FALSE,FALSE,1,60,#N/A,#N/A,FALSE,FALSE,FALSE,FALSE,FALSE,FALSE,FALSE,9,65532,65532,FALSE,FALSE,TRUE,TRUE,TRUE}</definedName>
    <definedName name="otro" localSheetId="10" hidden="1">{FALSE,FALSE,-1.25,-15.5,484.5,276.75,FALSE,FALSE,TRUE,TRUE,0,12,#N/A,46,#N/A,2.93460490463215,15.35,1,FALSE,FALSE,3,TRUE,1,FALSE,100,"Swvu.PLA1.","ACwvu.PLA1.",#N/A,FALSE,FALSE,0,0,0,0,2,"","",TRUE,TRUE,FALSE,FALSE,1,60,#N/A,#N/A,FALSE,FALSE,FALSE,FALSE,FALSE,FALSE,FALSE,9,65532,65532,FALSE,FALSE,TRUE,TRUE,TRUE}</definedName>
    <definedName name="otro" localSheetId="28" hidden="1">{FALSE,FALSE,-1.25,-15.5,484.5,276.75,FALSE,FALSE,TRUE,TRUE,0,12,#N/A,46,#N/A,2.93460490463215,15.35,1,FALSE,FALSE,3,TRUE,1,FALSE,100,"Swvu.PLA1.","ACwvu.PLA1.",#N/A,FALSE,FALSE,0,0,0,0,2,"","",TRUE,TRUE,FALSE,FALSE,1,60,#N/A,#N/A,FALSE,FALSE,FALSE,FALSE,FALSE,FALSE,FALSE,9,65532,65532,FALSE,FALSE,TRUE,TRUE,TRUE}</definedName>
    <definedName name="otro" localSheetId="8" hidden="1">{FALSE,FALSE,-1.25,-15.5,484.5,276.75,FALSE,FALSE,TRUE,TRUE,0,12,#N/A,46,#N/A,2.93460490463215,15.35,1,FALSE,FALSE,3,TRUE,1,FALSE,100,"Swvu.PLA1.","ACwvu.PLA1.",#N/A,FALSE,FALSE,0,0,0,0,2,"","",TRUE,TRUE,FALSE,FALSE,1,60,#N/A,#N/A,FALSE,FALSE,FALSE,FALSE,FALSE,FALSE,FALSE,9,65532,65532,FALSE,FALSE,TRUE,TRUE,TRUE}</definedName>
    <definedName name="otro" localSheetId="25" hidden="1">{FALSE,FALSE,-1.25,-15.5,484.5,276.75,FALSE,FALSE,TRUE,TRUE,0,12,#N/A,46,#N/A,2.93460490463215,15.35,1,FALSE,FALSE,3,TRUE,1,FALSE,100,"Swvu.PLA1.","ACwvu.PLA1.",#N/A,FALSE,FALSE,0,0,0,0,2,"","",TRUE,TRUE,FALSE,FALSE,1,60,#N/A,#N/A,FALSE,FALSE,FALSE,FALSE,FALSE,FALSE,FALSE,9,65532,65532,FALSE,FALSE,TRUE,TRUE,TRUE}</definedName>
    <definedName name="otro" localSheetId="27" hidden="1">{FALSE,FALSE,-1.25,-15.5,484.5,276.75,FALSE,FALSE,TRUE,TRUE,0,12,#N/A,46,#N/A,2.93460490463215,15.35,1,FALSE,FALSE,3,TRUE,1,FALSE,100,"Swvu.PLA1.","ACwvu.PLA1.",#N/A,FALSE,FALSE,0,0,0,0,2,"","",TRUE,TRUE,FALSE,FALSE,1,60,#N/A,#N/A,FALSE,FALSE,FALSE,FALSE,FALSE,FALSE,FALSE,9,65532,65532,FALSE,FALSE,TRUE,TRUE,TRUE}</definedName>
    <definedName name="otro" localSheetId="29" hidden="1">{FALSE,FALSE,-1.25,-15.5,484.5,276.75,FALSE,FALSE,TRUE,TRUE,0,12,#N/A,46,#N/A,2.93460490463215,15.35,1,FALSE,FALSE,3,TRUE,1,FALSE,100,"Swvu.PLA1.","ACwvu.PLA1.",#N/A,FALSE,FALSE,0,0,0,0,2,"","",TRUE,TRUE,FALSE,FALSE,1,60,#N/A,#N/A,FALSE,FALSE,FALSE,FALSE,FALSE,FALSE,FALSE,9,65532,65532,FALSE,FALSE,TRUE,TRUE,TRUE}</definedName>
    <definedName name="otro" localSheetId="31" hidden="1">{FALSE,FALSE,-1.25,-15.5,484.5,276.75,FALSE,FALSE,TRUE,TRUE,0,12,#N/A,46,#N/A,2.93460490463215,15.35,1,FALSE,FALSE,3,TRUE,1,FALSE,100,"Swvu.PLA1.","ACwvu.PLA1.",#N/A,FALSE,FALSE,0,0,0,0,2,"","",TRUE,TRUE,FALSE,FALSE,1,60,#N/A,#N/A,FALSE,FALSE,FALSE,FALSE,FALSE,FALSE,FALSE,9,65532,65532,FALSE,FALSE,TRUE,TRUE,TRUE}</definedName>
    <definedName name="otro" localSheetId="32" hidden="1">{FALSE,FALSE,-1.25,-15.5,484.5,276.75,FALSE,FALSE,TRUE,TRUE,0,12,#N/A,46,#N/A,2.93460490463215,15.35,1,FALSE,FALSE,3,TRUE,1,FALSE,100,"Swvu.PLA1.","ACwvu.PLA1.",#N/A,FALSE,FALSE,0,0,0,0,2,"","",TRUE,TRUE,FALSE,FALSE,1,60,#N/A,#N/A,FALSE,FALSE,FALSE,FALSE,FALSE,FALSE,FALSE,9,65532,65532,FALSE,FALSE,TRUE,TRUE,TRUE}</definedName>
    <definedName name="otro" localSheetId="34" hidden="1">{FALSE,FALSE,-1.25,-15.5,484.5,276.75,FALSE,FALSE,TRUE,TRUE,0,12,#N/A,46,#N/A,2.93460490463215,15.35,1,FALSE,FALSE,3,TRUE,1,FALSE,100,"Swvu.PLA1.","ACwvu.PLA1.",#N/A,FALSE,FALSE,0,0,0,0,2,"","",TRUE,TRUE,FALSE,FALSE,1,60,#N/A,#N/A,FALSE,FALSE,FALSE,FALSE,FALSE,FALSE,FALSE,9,65532,65532,FALSE,FALSE,TRUE,TRUE,TRUE}</definedName>
    <definedName name="otro" localSheetId="35" hidden="1">{FALSE,FALSE,-1.25,-15.5,484.5,276.75,FALSE,FALSE,TRUE,TRUE,0,12,#N/A,46,#N/A,2.93460490463215,15.35,1,FALSE,FALSE,3,TRUE,1,FALSE,100,"Swvu.PLA1.","ACwvu.PLA1.",#N/A,FALSE,FALSE,0,0,0,0,2,"","",TRUE,TRUE,FALSE,FALSE,1,60,#N/A,#N/A,FALSE,FALSE,FALSE,FALSE,FALSE,FALSE,FALSE,9,65532,65532,FALSE,FALSE,TRUE,TRUE,TRUE}</definedName>
    <definedName name="otro" localSheetId="40" hidden="1">{FALSE,FALSE,-1.25,-15.5,484.5,276.75,FALSE,FALSE,TRUE,TRUE,0,12,#N/A,46,#N/A,2.93460490463215,15.35,1,FALSE,FALSE,3,TRUE,1,FALSE,100,"Swvu.PLA1.","ACwvu.PLA1.",#N/A,FALSE,FALSE,0,0,0,0,2,"","",TRUE,TRUE,FALSE,FALSE,1,60,#N/A,#N/A,FALSE,FALSE,FALSE,FALSE,FALSE,FALSE,FALSE,9,65532,65532,FALSE,FALSE,TRUE,TRUE,TRUE}</definedName>
    <definedName name="otro" localSheetId="41" hidden="1">{FALSE,FALSE,-1.25,-15.5,484.5,276.75,FALSE,FALSE,TRUE,TRUE,0,12,#N/A,46,#N/A,2.93460490463215,15.35,1,FALSE,FALSE,3,TRUE,1,FALSE,100,"Swvu.PLA1.","ACwvu.PLA1.",#N/A,FALSE,FALSE,0,0,0,0,2,"","",TRUE,TRUE,FALSE,FALSE,1,60,#N/A,#N/A,FALSE,FALSE,FALSE,FALSE,FALSE,FALSE,FALSE,9,65532,65532,FALSE,FALSE,TRUE,TRUE,TRUE}</definedName>
    <definedName name="otro" localSheetId="42" hidden="1">{FALSE,FALSE,-1.25,-15.5,484.5,276.75,FALSE,FALSE,TRUE,TRUE,0,12,#N/A,46,#N/A,2.93460490463215,15.35,1,FALSE,FALSE,3,TRUE,1,FALSE,100,"Swvu.PLA1.","ACwvu.PLA1.",#N/A,FALSE,FALSE,0,0,0,0,2,"","",TRUE,TRUE,FALSE,FALSE,1,60,#N/A,#N/A,FALSE,FALSE,FALSE,FALSE,FALSE,FALSE,FALSE,9,65532,65532,FALSE,FALSE,TRUE,TRUE,TRUE}</definedName>
    <definedName name="otro" localSheetId="43" hidden="1">{FALSE,FALSE,-1.25,-15.5,484.5,276.75,FALSE,FALSE,TRUE,TRUE,0,12,#N/A,46,#N/A,2.93460490463215,15.35,1,FALSE,FALSE,3,TRUE,1,FALSE,100,"Swvu.PLA1.","ACwvu.PLA1.",#N/A,FALSE,FALSE,0,0,0,0,2,"","",TRUE,TRUE,FALSE,FALSE,1,60,#N/A,#N/A,FALSE,FALSE,FALSE,FALSE,FALSE,FALSE,FALSE,9,65532,65532,FALSE,FALSE,TRUE,TRUE,TRUE}</definedName>
    <definedName name="otro" localSheetId="44" hidden="1">{FALSE,FALSE,-1.25,-15.5,484.5,276.75,FALSE,FALSE,TRUE,TRUE,0,12,#N/A,46,#N/A,2.93460490463215,15.35,1,FALSE,FALSE,3,TRUE,1,FALSE,100,"Swvu.PLA1.","ACwvu.PLA1.",#N/A,FALSE,FALSE,0,0,0,0,2,"","",TRUE,TRUE,FALSE,FALSE,1,60,#N/A,#N/A,FALSE,FALSE,FALSE,FALSE,FALSE,FALSE,FALSE,9,65532,65532,FALSE,FALSE,TRUE,TRUE,TRUE}</definedName>
    <definedName name="otro" localSheetId="45" hidden="1">{FALSE,FALSE,-1.25,-15.5,484.5,276.75,FALSE,FALSE,TRUE,TRUE,0,12,#N/A,46,#N/A,2.93460490463215,15.35,1,FALSE,FALSE,3,TRUE,1,FALSE,100,"Swvu.PLA1.","ACwvu.PLA1.",#N/A,FALSE,FALSE,0,0,0,0,2,"","",TRUE,TRUE,FALSE,FALSE,1,60,#N/A,#N/A,FALSE,FALSE,FALSE,FALSE,FALSE,FALSE,FALSE,9,65532,65532,FALSE,FALSE,TRUE,TRUE,TRUE}</definedName>
    <definedName name="otro" localSheetId="46" hidden="1">{FALSE,FALSE,-1.25,-15.5,484.5,276.75,FALSE,FALSE,TRUE,TRUE,0,12,#N/A,46,#N/A,2.93460490463215,15.35,1,FALSE,FALSE,3,TRUE,1,FALSE,100,"Swvu.PLA1.","ACwvu.PLA1.",#N/A,FALSE,FALSE,0,0,0,0,2,"","",TRUE,TRUE,FALSE,FALSE,1,60,#N/A,#N/A,FALSE,FALSE,FALSE,FALSE,FALSE,FALSE,FALSE,9,65532,65532,FALSE,FALSE,TRUE,TRUE,TRUE}</definedName>
    <definedName name="otro" localSheetId="47" hidden="1">{FALSE,FALSE,-1.25,-15.5,484.5,276.75,FALSE,FALSE,TRUE,TRUE,0,12,#N/A,46,#N/A,2.93460490463215,15.35,1,FALSE,FALSE,3,TRUE,1,FALSE,100,"Swvu.PLA1.","ACwvu.PLA1.",#N/A,FALSE,FALSE,0,0,0,0,2,"","",TRUE,TRUE,FALSE,FALSE,1,60,#N/A,#N/A,FALSE,FALSE,FALSE,FALSE,FALSE,FALSE,FALSE,9,65532,65532,FALSE,FALSE,TRUE,TRUE,TRUE}</definedName>
    <definedName name="otro" localSheetId="48" hidden="1">{FALSE,FALSE,-1.25,-15.5,484.5,276.75,FALSE,FALSE,TRUE,TRUE,0,12,#N/A,46,#N/A,2.93460490463215,15.35,1,FALSE,FALSE,3,TRUE,1,FALSE,100,"Swvu.PLA1.","ACwvu.PLA1.",#N/A,FALSE,FALSE,0,0,0,0,2,"","",TRUE,TRUE,FALSE,FALSE,1,60,#N/A,#N/A,FALSE,FALSE,FALSE,FALSE,FALSE,FALSE,FALSE,9,65532,65532,FALSE,FALSE,TRUE,TRUE,TRUE}</definedName>
    <definedName name="otro" localSheetId="52" hidden="1">{FALSE,FALSE,-1.25,-15.5,484.5,276.75,FALSE,FALSE,TRUE,TRUE,0,12,#N/A,46,#N/A,2.93460490463215,15.35,1,FALSE,FALSE,3,TRUE,1,FALSE,100,"Swvu.PLA1.","ACwvu.PLA1.",#N/A,FALSE,FALSE,0,0,0,0,2,"","",TRUE,TRUE,FALSE,FALSE,1,60,#N/A,#N/A,FALSE,FALSE,FALSE,FALSE,FALSE,FALSE,FALSE,9,65532,65532,FALSE,FALSE,TRUE,TRUE,TRUE}</definedName>
    <definedName name="otro" localSheetId="14" hidden="1">{FALSE,FALSE,-1.25,-15.5,484.5,276.75,FALSE,FALSE,TRUE,TRUE,0,12,#N/A,46,#N/A,2.93460490463215,15.35,1,FALSE,FALSE,3,TRUE,1,FALSE,100,"Swvu.PLA1.","ACwvu.PLA1.",#N/A,FALSE,FALSE,0,0,0,0,2,"","",TRUE,TRUE,FALSE,FALSE,1,60,#N/A,#N/A,FALSE,FALSE,FALSE,FALSE,FALSE,FALSE,FALSE,9,65532,65532,FALSE,FALSE,TRUE,TRUE,TRUE}</definedName>
    <definedName name="otro" localSheetId="56" hidden="1">{FALSE,FALSE,-1.25,-15.5,484.5,276.75,FALSE,FALSE,TRUE,TRUE,0,12,#N/A,46,#N/A,2.93460490463215,15.35,1,FALSE,FALSE,3,TRUE,1,FALSE,100,"Swvu.PLA1.","ACwvu.PLA1.",#N/A,FALSE,FALSE,0,0,0,0,2,"","",TRUE,TRUE,FALSE,FALSE,1,60,#N/A,#N/A,FALSE,FALSE,FALSE,FALSE,FALSE,FALSE,FALSE,9,65532,65532,FALSE,FALSE,TRUE,TRUE,TRUE}</definedName>
    <definedName name="otro" localSheetId="60" hidden="1">{FALSE,FALSE,-1.25,-15.5,484.5,276.75,FALSE,FALSE,TRUE,TRUE,0,12,#N/A,46,#N/A,2.93460490463215,15.35,1,FALSE,FALSE,3,TRUE,1,FALSE,100,"Swvu.PLA1.","ACwvu.PLA1.",#N/A,FALSE,FALSE,0,0,0,0,2,"","",TRUE,TRUE,FALSE,FALSE,1,60,#N/A,#N/A,FALSE,FALSE,FALSE,FALSE,FALSE,FALSE,FALSE,9,65532,65532,FALSE,FALSE,TRUE,TRUE,TRUE}</definedName>
    <definedName name="otro" localSheetId="62" hidden="1">{FALSE,FALSE,-1.25,-15.5,484.5,276.75,FALSE,FALSE,TRUE,TRUE,0,12,#N/A,46,#N/A,2.93460490463215,15.35,1,FALSE,FALSE,3,TRUE,1,FALSE,100,"Swvu.PLA1.","ACwvu.PLA1.",#N/A,FALSE,FALSE,0,0,0,0,2,"","",TRUE,TRUE,FALSE,FALSE,1,60,#N/A,#N/A,FALSE,FALSE,FALSE,FALSE,FALSE,FALSE,FALSE,9,65532,65532,FALSE,FALSE,TRUE,TRUE,TRUE}</definedName>
    <definedName name="otro" localSheetId="15" hidden="1">{FALSE,FALSE,-1.25,-15.5,484.5,276.75,FALSE,FALSE,TRUE,TRUE,0,12,#N/A,46,#N/A,2.93460490463215,15.35,1,FALSE,FALSE,3,TRUE,1,FALSE,100,"Swvu.PLA1.","ACwvu.PLA1.",#N/A,FALSE,FALSE,0,0,0,0,2,"","",TRUE,TRUE,FALSE,FALSE,1,60,#N/A,#N/A,FALSE,FALSE,FALSE,FALSE,FALSE,FALSE,FALSE,9,65532,65532,FALSE,FALSE,TRUE,TRUE,TRUE}</definedName>
    <definedName name="otro" localSheetId="64" hidden="1">{FALSE,FALSE,-1.25,-15.5,484.5,276.75,FALSE,FALSE,TRUE,TRUE,0,12,#N/A,46,#N/A,2.93460490463215,15.35,1,FALSE,FALSE,3,TRUE,1,FALSE,100,"Swvu.PLA1.","ACwvu.PLA1.",#N/A,FALSE,FALSE,0,0,0,0,2,"","",TRUE,TRUE,FALSE,FALSE,1,60,#N/A,#N/A,FALSE,FALSE,FALSE,FALSE,FALSE,FALSE,FALSE,9,65532,65532,FALSE,FALSE,TRUE,TRUE,TRUE}</definedName>
    <definedName name="otro" localSheetId="66" hidden="1">{FALSE,FALSE,-1.25,-15.5,484.5,276.75,FALSE,FALSE,TRUE,TRUE,0,12,#N/A,46,#N/A,2.93460490463215,15.35,1,FALSE,FALSE,3,TRUE,1,FALSE,100,"Swvu.PLA1.","ACwvu.PLA1.",#N/A,FALSE,FALSE,0,0,0,0,2,"","",TRUE,TRUE,FALSE,FALSE,1,60,#N/A,#N/A,FALSE,FALSE,FALSE,FALSE,FALSE,FALSE,FALSE,9,65532,65532,FALSE,FALSE,TRUE,TRUE,TRUE}</definedName>
    <definedName name="otro" localSheetId="16" hidden="1">{FALSE,FALSE,-1.25,-15.5,484.5,276.75,FALSE,FALSE,TRUE,TRUE,0,12,#N/A,46,#N/A,2.93460490463215,15.35,1,FALSE,FALSE,3,TRUE,1,FALSE,100,"Swvu.PLA1.","ACwvu.PLA1.",#N/A,FALSE,FALSE,0,0,0,0,2,"","",TRUE,TRUE,FALSE,FALSE,1,60,#N/A,#N/A,FALSE,FALSE,FALSE,FALSE,FALSE,FALSE,FALSE,9,65532,65532,FALSE,FALSE,TRUE,TRUE,TRUE}</definedName>
    <definedName name="otro" hidden="1">{FALSE,FALSE,-1.25,-15.5,484.5,276.75,FALSE,FALSE,TRUE,TRUE,0,12,#N/A,46,#N/A,2.93460490463215,15.35,1,FALSE,FALSE,3,TRUE,1,FALSE,100,"Swvu.PLA1.","ACwvu.PLA1.",#N/A,FALSE,FALSE,0,0,0,0,2,"","",TRUE,TRUE,FALSE,FALSE,1,60,#N/A,#N/A,FALSE,FALSE,FALSE,FALSE,FALSE,FALSE,FALSE,9,65532,65532,FALSE,FALSE,TRUE,TRUE,TRUE}</definedName>
    <definedName name="otros" localSheetId="35">#REF!</definedName>
    <definedName name="otros">#REF!</definedName>
    <definedName name="OTROS_ORGANISMOS" localSheetId="35">#REF!</definedName>
    <definedName name="OTROS_ORGANISMOS">#REF!</definedName>
    <definedName name="OTROS_ORGANISMOS_AUTONOMOS" localSheetId="35">#REF!</definedName>
    <definedName name="OTROS_ORGANISMOS_AUTONOMOS">#REF!</definedName>
    <definedName name="otros2000" localSheetId="35">#REF!</definedName>
    <definedName name="otros2000">#REF!</definedName>
    <definedName name="otros2001" localSheetId="35">#REF!</definedName>
    <definedName name="otros2001">#REF!</definedName>
    <definedName name="otros2002" localSheetId="35">#REF!</definedName>
    <definedName name="otros2002">#REF!</definedName>
    <definedName name="otros2003" localSheetId="35">#REF!</definedName>
    <definedName name="otros2003">#REF!</definedName>
    <definedName name="otros98" localSheetId="8">[31]Programa!#REF!</definedName>
    <definedName name="otros98">[31]Programa!#REF!</definedName>
    <definedName name="otros98j" localSheetId="8">[31]Programa!#REF!</definedName>
    <definedName name="otros98j">[31]Programa!#REF!</definedName>
    <definedName name="otros98s" localSheetId="8">#REF!</definedName>
    <definedName name="otros98s" localSheetId="35">#REF!</definedName>
    <definedName name="otros98s">#REF!</definedName>
    <definedName name="otros99" localSheetId="8">#REF!</definedName>
    <definedName name="otros99" localSheetId="35">#REF!</definedName>
    <definedName name="otros99">#REF!</definedName>
    <definedName name="out_red4" localSheetId="8">#REF!</definedName>
    <definedName name="out_red4" localSheetId="35">#REF!</definedName>
    <definedName name="out_red4">#REF!</definedName>
    <definedName name="out_sr3" localSheetId="35">#REF!</definedName>
    <definedName name="out_sr3">#REF!</definedName>
    <definedName name="OUTDS1" localSheetId="35">#REF!</definedName>
    <definedName name="OUTDS1">#REF!</definedName>
    <definedName name="OUTFISC" localSheetId="35">#REF!</definedName>
    <definedName name="OUTFISC">#REF!</definedName>
    <definedName name="OUTIMF" localSheetId="35">#REF!</definedName>
    <definedName name="OUTIMF">#REF!</definedName>
    <definedName name="OUTMN" localSheetId="35">#REF!</definedName>
    <definedName name="OUTMN">#REF!</definedName>
    <definedName name="p" localSheetId="74" hidden="1">{"Riqfin97",#N/A,FALSE,"Tran";"Riqfinpro",#N/A,FALSE,"Tran"}</definedName>
    <definedName name="p" localSheetId="76" hidden="1">{"Riqfin97",#N/A,FALSE,"Tran";"Riqfinpro",#N/A,FALSE,"Tran"}</definedName>
    <definedName name="p" localSheetId="10" hidden="1">{"Riqfin97",#N/A,FALSE,"Tran";"Riqfinpro",#N/A,FALSE,"Tran"}</definedName>
    <definedName name="p" localSheetId="28" hidden="1">{"Riqfin97",#N/A,FALSE,"Tran";"Riqfinpro",#N/A,FALSE,"Tran"}</definedName>
    <definedName name="p" localSheetId="8" hidden="1">{"Riqfin97",#N/A,FALSE,"Tran";"Riqfinpro",#N/A,FALSE,"Tran"}</definedName>
    <definedName name="P" localSheetId="25">#REF!</definedName>
    <definedName name="p" localSheetId="27" hidden="1">{"Riqfin97",#N/A,FALSE,"Tran";"Riqfinpro",#N/A,FALSE,"Tran"}</definedName>
    <definedName name="p" localSheetId="29" hidden="1">{"Riqfin97",#N/A,FALSE,"Tran";"Riqfinpro",#N/A,FALSE,"Tran"}</definedName>
    <definedName name="p" localSheetId="31" hidden="1">{"Riqfin97",#N/A,FALSE,"Tran";"Riqfinpro",#N/A,FALSE,"Tran"}</definedName>
    <definedName name="p" localSheetId="32" hidden="1">{"Riqfin97",#N/A,FALSE,"Tran";"Riqfinpro",#N/A,FALSE,"Tran"}</definedName>
    <definedName name="p" localSheetId="34" hidden="1">{"Riqfin97",#N/A,FALSE,"Tran";"Riqfinpro",#N/A,FALSE,"Tran"}</definedName>
    <definedName name="p" localSheetId="35" hidden="1">{"Riqfin97",#N/A,FALSE,"Tran";"Riqfinpro",#N/A,FALSE,"Tran"}</definedName>
    <definedName name="P" localSheetId="40">#REF!</definedName>
    <definedName name="P" localSheetId="41">#REF!</definedName>
    <definedName name="P" localSheetId="42">#REF!</definedName>
    <definedName name="P" localSheetId="43">#REF!</definedName>
    <definedName name="p" localSheetId="44" hidden="1">{"Riqfin97",#N/A,FALSE,"Tran";"Riqfinpro",#N/A,FALSE,"Tran"}</definedName>
    <definedName name="P" localSheetId="45">#REF!</definedName>
    <definedName name="P" localSheetId="46">#REF!</definedName>
    <definedName name="p" localSheetId="47" hidden="1">{"Riqfin97",#N/A,FALSE,"Tran";"Riqfinpro",#N/A,FALSE,"Tran"}</definedName>
    <definedName name="P" localSheetId="48">#REF!</definedName>
    <definedName name="P" localSheetId="52">#REF!</definedName>
    <definedName name="P" localSheetId="14">#REF!</definedName>
    <definedName name="P" localSheetId="56">#REF!</definedName>
    <definedName name="p" localSheetId="60" hidden="1">{"Riqfin97",#N/A,FALSE,"Tran";"Riqfinpro",#N/A,FALSE,"Tran"}</definedName>
    <definedName name="p" localSheetId="62" hidden="1">{"Riqfin97",#N/A,FALSE,"Tran";"Riqfinpro",#N/A,FALSE,"Tran"}</definedName>
    <definedName name="P" localSheetId="15">#REF!</definedName>
    <definedName name="p" localSheetId="64" hidden="1">{"Riqfin97",#N/A,FALSE,"Tran";"Riqfinpro",#N/A,FALSE,"Tran"}</definedName>
    <definedName name="p" localSheetId="66" hidden="1">{"Riqfin97",#N/A,FALSE,"Tran";"Riqfinpro",#N/A,FALSE,"Tran"}</definedName>
    <definedName name="p" localSheetId="16" hidden="1">{"Riqfin97",#N/A,FALSE,"Tran";"Riqfinpro",#N/A,FALSE,"Tran"}</definedName>
    <definedName name="p" hidden="1">{"Riqfin97",#N/A,FALSE,"Tran";"Riqfinpro",#N/A,FALSE,"Tran"}</definedName>
    <definedName name="P1_1" localSheetId="76">OFFSET(#REF!,0,0,COUNT(#REF!),1)</definedName>
    <definedName name="P1_1" localSheetId="8">OFFSET(#REF!,0,0,COUNT(#REF!),1)</definedName>
    <definedName name="P1_1" localSheetId="25">OFFSET(#REF!,0,0,COUNT(#REF!),1)</definedName>
    <definedName name="P1_1" localSheetId="31">OFFSET(#REF!,0,0,COUNT(#REF!),1)</definedName>
    <definedName name="P1_1" localSheetId="32">OFFSET(#REF!,0,0,COUNT(#REF!),1)</definedName>
    <definedName name="P1_1" localSheetId="34">OFFSET(#REF!,0,0,COUNT(#REF!),1)</definedName>
    <definedName name="P1_1" localSheetId="35">OFFSET(#REF!,0,0,COUNT(#REF!),1)</definedName>
    <definedName name="P1_1" localSheetId="40">OFFSET(#REF!,0,0,COUNT(#REF!),1)</definedName>
    <definedName name="P1_1" localSheetId="45">OFFSET(#REF!,0,0,COUNT(#REF!),1)</definedName>
    <definedName name="P1_1" localSheetId="46">OFFSET(#REF!,0,0,COUNT(#REF!),1)</definedName>
    <definedName name="P1_1" localSheetId="14">OFFSET(#REF!,0,0,COUNT(#REF!),1)</definedName>
    <definedName name="P1_1" localSheetId="15">OFFSET(#REF!,0,0,COUNT(#REF!),1)</definedName>
    <definedName name="P1_1">OFFSET(#REF!,0,0,COUNT(#REF!),1)</definedName>
    <definedName name="P1_2" localSheetId="76">OFFSET(#REF!,0,0,COUNT(#REF!),1)</definedName>
    <definedName name="P1_2" localSheetId="25">OFFSET(#REF!,0,0,COUNT(#REF!),1)</definedName>
    <definedName name="P1_2" localSheetId="31">OFFSET(#REF!,0,0,COUNT(#REF!),1)</definedName>
    <definedName name="P1_2" localSheetId="32">OFFSET(#REF!,0,0,COUNT(#REF!),1)</definedName>
    <definedName name="P1_2" localSheetId="34">OFFSET(#REF!,0,0,COUNT(#REF!),1)</definedName>
    <definedName name="P1_2" localSheetId="35">OFFSET(#REF!,0,0,COUNT(#REF!),1)</definedName>
    <definedName name="P1_2" localSheetId="40">OFFSET(#REF!,0,0,COUNT(#REF!),1)</definedName>
    <definedName name="P1_2" localSheetId="45">OFFSET(#REF!,0,0,COUNT(#REF!),1)</definedName>
    <definedName name="P1_2" localSheetId="46">OFFSET(#REF!,0,0,COUNT(#REF!),1)</definedName>
    <definedName name="P1_2" localSheetId="14">OFFSET(#REF!,0,0,COUNT(#REF!),1)</definedName>
    <definedName name="P1_2" localSheetId="15">OFFSET(#REF!,0,0,COUNT(#REF!),1)</definedName>
    <definedName name="P1_2">OFFSET(#REF!,0,0,COUNT(#REF!),1)</definedName>
    <definedName name="P1avg" localSheetId="76">OFFSET(#REF!,0,0,COUNT(#REF!),1)</definedName>
    <definedName name="P1avg" localSheetId="25">OFFSET(#REF!,0,0,COUNT(#REF!),1)</definedName>
    <definedName name="P1avg" localSheetId="31">OFFSET(#REF!,0,0,COUNT(#REF!),1)</definedName>
    <definedName name="P1avg" localSheetId="32">OFFSET(#REF!,0,0,COUNT(#REF!),1)</definedName>
    <definedName name="P1avg" localSheetId="34">OFFSET(#REF!,0,0,COUNT(#REF!),1)</definedName>
    <definedName name="P1avg" localSheetId="35">OFFSET(#REF!,0,0,COUNT(#REF!),1)</definedName>
    <definedName name="P1avg" localSheetId="40">OFFSET(#REF!,0,0,COUNT(#REF!),1)</definedName>
    <definedName name="P1avg" localSheetId="45">OFFSET(#REF!,0,0,COUNT(#REF!),1)</definedName>
    <definedName name="P1avg" localSheetId="46">OFFSET(#REF!,0,0,COUNT(#REF!),1)</definedName>
    <definedName name="P1avg" localSheetId="14">OFFSET(#REF!,0,0,COUNT(#REF!),1)</definedName>
    <definedName name="P1avg" localSheetId="15">OFFSET(#REF!,0,0,COUNT(#REF!),1)</definedName>
    <definedName name="P1avg">OFFSET(#REF!,0,0,COUNT(#REF!),1)</definedName>
    <definedName name="P1min" localSheetId="76">OFFSET(#REF!,0,0,COUNT(#REF!),1)</definedName>
    <definedName name="P1min" localSheetId="25">OFFSET(#REF!,0,0,COUNT(#REF!),1)</definedName>
    <definedName name="P1min" localSheetId="31">OFFSET(#REF!,0,0,COUNT(#REF!),1)</definedName>
    <definedName name="P1min" localSheetId="32">OFFSET(#REF!,0,0,COUNT(#REF!),1)</definedName>
    <definedName name="P1min" localSheetId="34">OFFSET(#REF!,0,0,COUNT(#REF!),1)</definedName>
    <definedName name="P1min" localSheetId="35">OFFSET(#REF!,0,0,COUNT(#REF!),1)</definedName>
    <definedName name="P1min" localSheetId="40">OFFSET(#REF!,0,0,COUNT(#REF!),1)</definedName>
    <definedName name="P1min" localSheetId="45">OFFSET(#REF!,0,0,COUNT(#REF!),1)</definedName>
    <definedName name="P1min" localSheetId="46">OFFSET(#REF!,0,0,COUNT(#REF!),1)</definedName>
    <definedName name="P1min" localSheetId="14">OFFSET(#REF!,0,0,COUNT(#REF!),1)</definedName>
    <definedName name="P1min" localSheetId="15">OFFSET(#REF!,0,0,COUNT(#REF!),1)</definedName>
    <definedName name="P1min">OFFSET(#REF!,0,0,COUNT(#REF!),1)</definedName>
    <definedName name="P1rng" localSheetId="76">OFFSET(#REF!,0,0,COUNT(#REF!),1)</definedName>
    <definedName name="P1rng" localSheetId="25">OFFSET(#REF!,0,0,COUNT(#REF!),1)</definedName>
    <definedName name="P1rng" localSheetId="31">OFFSET(#REF!,0,0,COUNT(#REF!),1)</definedName>
    <definedName name="P1rng" localSheetId="32">OFFSET(#REF!,0,0,COUNT(#REF!),1)</definedName>
    <definedName name="P1rng" localSheetId="34">OFFSET(#REF!,0,0,COUNT(#REF!),1)</definedName>
    <definedName name="P1rng" localSheetId="35">OFFSET(#REF!,0,0,COUNT(#REF!),1)</definedName>
    <definedName name="P1rng" localSheetId="40">OFFSET(#REF!,0,0,COUNT(#REF!),1)</definedName>
    <definedName name="P1rng" localSheetId="45">OFFSET(#REF!,0,0,COUNT(#REF!),1)</definedName>
    <definedName name="P1rng" localSheetId="46">OFFSET(#REF!,0,0,COUNT(#REF!),1)</definedName>
    <definedName name="P1rng" localSheetId="14">OFFSET(#REF!,0,0,COUNT(#REF!),1)</definedName>
    <definedName name="P1rng" localSheetId="15">OFFSET(#REF!,0,0,COUNT(#REF!),1)</definedName>
    <definedName name="P1rng">OFFSET(#REF!,0,0,COUNT(#REF!),1)</definedName>
    <definedName name="P2_1" localSheetId="76">OFFSET(#REF!,0,0,COUNT(#REF!),1)</definedName>
    <definedName name="P2_1" localSheetId="25">OFFSET(#REF!,0,0,COUNT(#REF!),1)</definedName>
    <definedName name="P2_1" localSheetId="31">OFFSET(#REF!,0,0,COUNT(#REF!),1)</definedName>
    <definedName name="P2_1" localSheetId="32">OFFSET(#REF!,0,0,COUNT(#REF!),1)</definedName>
    <definedName name="P2_1" localSheetId="34">OFFSET(#REF!,0,0,COUNT(#REF!),1)</definedName>
    <definedName name="P2_1" localSheetId="35">OFFSET(#REF!,0,0,COUNT(#REF!),1)</definedName>
    <definedName name="P2_1" localSheetId="40">OFFSET(#REF!,0,0,COUNT(#REF!),1)</definedName>
    <definedName name="P2_1" localSheetId="45">OFFSET(#REF!,0,0,COUNT(#REF!),1)</definedName>
    <definedName name="P2_1" localSheetId="46">OFFSET(#REF!,0,0,COUNT(#REF!),1)</definedName>
    <definedName name="P2_1" localSheetId="14">OFFSET(#REF!,0,0,COUNT(#REF!),1)</definedName>
    <definedName name="P2_1" localSheetId="15">OFFSET(#REF!,0,0,COUNT(#REF!),1)</definedName>
    <definedName name="P2_1">OFFSET(#REF!,0,0,COUNT(#REF!),1)</definedName>
    <definedName name="P2_2" localSheetId="76">OFFSET(#REF!,0,0,COUNT(#REF!),1)</definedName>
    <definedName name="P2_2" localSheetId="25">OFFSET(#REF!,0,0,COUNT(#REF!),1)</definedName>
    <definedName name="P2_2" localSheetId="31">OFFSET(#REF!,0,0,COUNT(#REF!),1)</definedName>
    <definedName name="P2_2" localSheetId="32">OFFSET(#REF!,0,0,COUNT(#REF!),1)</definedName>
    <definedName name="P2_2" localSheetId="34">OFFSET(#REF!,0,0,COUNT(#REF!),1)</definedName>
    <definedName name="P2_2" localSheetId="35">OFFSET(#REF!,0,0,COUNT(#REF!),1)</definedName>
    <definedName name="P2_2" localSheetId="40">OFFSET(#REF!,0,0,COUNT(#REF!),1)</definedName>
    <definedName name="P2_2" localSheetId="45">OFFSET(#REF!,0,0,COUNT(#REF!),1)</definedName>
    <definedName name="P2_2" localSheetId="46">OFFSET(#REF!,0,0,COUNT(#REF!),1)</definedName>
    <definedName name="P2_2" localSheetId="14">OFFSET(#REF!,0,0,COUNT(#REF!),1)</definedName>
    <definedName name="P2_2" localSheetId="15">OFFSET(#REF!,0,0,COUNT(#REF!),1)</definedName>
    <definedName name="P2_2">OFFSET(#REF!,0,0,COUNT(#REF!),1)</definedName>
    <definedName name="P2avg" localSheetId="76">OFFSET(#REF!,0,0,COUNT(#REF!),1)</definedName>
    <definedName name="P2avg" localSheetId="25">OFFSET(#REF!,0,0,COUNT(#REF!),1)</definedName>
    <definedName name="P2avg" localSheetId="31">OFFSET(#REF!,0,0,COUNT(#REF!),1)</definedName>
    <definedName name="P2avg" localSheetId="32">OFFSET(#REF!,0,0,COUNT(#REF!),1)</definedName>
    <definedName name="P2avg" localSheetId="34">OFFSET(#REF!,0,0,COUNT(#REF!),1)</definedName>
    <definedName name="P2avg" localSheetId="35">OFFSET(#REF!,0,0,COUNT(#REF!),1)</definedName>
    <definedName name="P2avg" localSheetId="40">OFFSET(#REF!,0,0,COUNT(#REF!),1)</definedName>
    <definedName name="P2avg" localSheetId="45">OFFSET(#REF!,0,0,COUNT(#REF!),1)</definedName>
    <definedName name="P2avg" localSheetId="46">OFFSET(#REF!,0,0,COUNT(#REF!),1)</definedName>
    <definedName name="P2avg" localSheetId="14">OFFSET(#REF!,0,0,COUNT(#REF!),1)</definedName>
    <definedName name="P2avg" localSheetId="15">OFFSET(#REF!,0,0,COUNT(#REF!),1)</definedName>
    <definedName name="P2avg">OFFSET(#REF!,0,0,COUNT(#REF!),1)</definedName>
    <definedName name="P2min" localSheetId="76">OFFSET(#REF!,0,0,COUNT(#REF!),1)</definedName>
    <definedName name="P2min" localSheetId="25">OFFSET(#REF!,0,0,COUNT(#REF!),1)</definedName>
    <definedName name="P2min" localSheetId="31">OFFSET(#REF!,0,0,COUNT(#REF!),1)</definedName>
    <definedName name="P2min" localSheetId="32">OFFSET(#REF!,0,0,COUNT(#REF!),1)</definedName>
    <definedName name="P2min" localSheetId="34">OFFSET(#REF!,0,0,COUNT(#REF!),1)</definedName>
    <definedName name="P2min" localSheetId="35">OFFSET(#REF!,0,0,COUNT(#REF!),1)</definedName>
    <definedName name="P2min" localSheetId="40">OFFSET(#REF!,0,0,COUNT(#REF!),1)</definedName>
    <definedName name="P2min" localSheetId="45">OFFSET(#REF!,0,0,COUNT(#REF!),1)</definedName>
    <definedName name="P2min" localSheetId="46">OFFSET(#REF!,0,0,COUNT(#REF!),1)</definedName>
    <definedName name="P2min" localSheetId="14">OFFSET(#REF!,0,0,COUNT(#REF!),1)</definedName>
    <definedName name="P2min" localSheetId="15">OFFSET(#REF!,0,0,COUNT(#REF!),1)</definedName>
    <definedName name="P2min">OFFSET(#REF!,0,0,COUNT(#REF!),1)</definedName>
    <definedName name="P2rng" localSheetId="76">OFFSET(#REF!,0,0,COUNT(#REF!),1)</definedName>
    <definedName name="P2rng" localSheetId="25">OFFSET(#REF!,0,0,COUNT(#REF!),1)</definedName>
    <definedName name="P2rng" localSheetId="31">OFFSET(#REF!,0,0,COUNT(#REF!),1)</definedName>
    <definedName name="P2rng" localSheetId="32">OFFSET(#REF!,0,0,COUNT(#REF!),1)</definedName>
    <definedName name="P2rng" localSheetId="34">OFFSET(#REF!,0,0,COUNT(#REF!),1)</definedName>
    <definedName name="P2rng" localSheetId="35">OFFSET(#REF!,0,0,COUNT(#REF!),1)</definedName>
    <definedName name="P2rng" localSheetId="40">OFFSET(#REF!,0,0,COUNT(#REF!),1)</definedName>
    <definedName name="P2rng" localSheetId="45">OFFSET(#REF!,0,0,COUNT(#REF!),1)</definedName>
    <definedName name="P2rng" localSheetId="46">OFFSET(#REF!,0,0,COUNT(#REF!),1)</definedName>
    <definedName name="P2rng" localSheetId="14">OFFSET(#REF!,0,0,COUNT(#REF!),1)</definedName>
    <definedName name="P2rng" localSheetId="15">OFFSET(#REF!,0,0,COUNT(#REF!),1)</definedName>
    <definedName name="P2rng">OFFSET(#REF!,0,0,COUNT(#REF!),1)</definedName>
    <definedName name="p2std" localSheetId="35">#REF!</definedName>
    <definedName name="p2std">#REF!</definedName>
    <definedName name="P3_1" localSheetId="76">OFFSET(#REF!,0,0,COUNT(#REF!),1)</definedName>
    <definedName name="P3_1" localSheetId="8">OFFSET(#REF!,0,0,COUNT(#REF!),1)</definedName>
    <definedName name="P3_1" localSheetId="25">OFFSET(#REF!,0,0,COUNT(#REF!),1)</definedName>
    <definedName name="P3_1" localSheetId="31">OFFSET(#REF!,0,0,COUNT(#REF!),1)</definedName>
    <definedName name="P3_1" localSheetId="32">OFFSET(#REF!,0,0,COUNT(#REF!),1)</definedName>
    <definedName name="P3_1" localSheetId="34">OFFSET(#REF!,0,0,COUNT(#REF!),1)</definedName>
    <definedName name="P3_1" localSheetId="35">OFFSET(#REF!,0,0,COUNT(#REF!),1)</definedName>
    <definedName name="P3_1" localSheetId="40">OFFSET(#REF!,0,0,COUNT(#REF!),1)</definedName>
    <definedName name="P3_1" localSheetId="45">OFFSET(#REF!,0,0,COUNT(#REF!),1)</definedName>
    <definedName name="P3_1" localSheetId="46">OFFSET(#REF!,0,0,COUNT(#REF!),1)</definedName>
    <definedName name="P3_1" localSheetId="14">OFFSET(#REF!,0,0,COUNT(#REF!),1)</definedName>
    <definedName name="P3_1" localSheetId="15">OFFSET(#REF!,0,0,COUNT(#REF!),1)</definedName>
    <definedName name="P3_1">OFFSET(#REF!,0,0,COUNT(#REF!),1)</definedName>
    <definedName name="P3_2" localSheetId="76">OFFSET(#REF!,0,0,COUNT(#REF!),1)</definedName>
    <definedName name="P3_2" localSheetId="25">OFFSET(#REF!,0,0,COUNT(#REF!),1)</definedName>
    <definedName name="P3_2" localSheetId="31">OFFSET(#REF!,0,0,COUNT(#REF!),1)</definedName>
    <definedName name="P3_2" localSheetId="32">OFFSET(#REF!,0,0,COUNT(#REF!),1)</definedName>
    <definedName name="P3_2" localSheetId="34">OFFSET(#REF!,0,0,COUNT(#REF!),1)</definedName>
    <definedName name="P3_2" localSheetId="35">OFFSET(#REF!,0,0,COUNT(#REF!),1)</definedName>
    <definedName name="P3_2" localSheetId="40">OFFSET(#REF!,0,0,COUNT(#REF!),1)</definedName>
    <definedName name="P3_2" localSheetId="45">OFFSET(#REF!,0,0,COUNT(#REF!),1)</definedName>
    <definedName name="P3_2" localSheetId="46">OFFSET(#REF!,0,0,COUNT(#REF!),1)</definedName>
    <definedName name="P3_2" localSheetId="14">OFFSET(#REF!,0,0,COUNT(#REF!),1)</definedName>
    <definedName name="P3_2" localSheetId="15">OFFSET(#REF!,0,0,COUNT(#REF!),1)</definedName>
    <definedName name="P3_2">OFFSET(#REF!,0,0,COUNT(#REF!),1)</definedName>
    <definedName name="P3avg" localSheetId="76">OFFSET(#REF!,0,0,COUNT(#REF!),1)</definedName>
    <definedName name="P3avg" localSheetId="25">OFFSET(#REF!,0,0,COUNT(#REF!),1)</definedName>
    <definedName name="P3avg" localSheetId="31">OFFSET(#REF!,0,0,COUNT(#REF!),1)</definedName>
    <definedName name="P3avg" localSheetId="32">OFFSET(#REF!,0,0,COUNT(#REF!),1)</definedName>
    <definedName name="P3avg" localSheetId="34">OFFSET(#REF!,0,0,COUNT(#REF!),1)</definedName>
    <definedName name="P3avg" localSheetId="35">OFFSET(#REF!,0,0,COUNT(#REF!),1)</definedName>
    <definedName name="P3avg" localSheetId="40">OFFSET(#REF!,0,0,COUNT(#REF!),1)</definedName>
    <definedName name="P3avg" localSheetId="45">OFFSET(#REF!,0,0,COUNT(#REF!),1)</definedName>
    <definedName name="P3avg" localSheetId="46">OFFSET(#REF!,0,0,COUNT(#REF!),1)</definedName>
    <definedName name="P3avg" localSheetId="14">OFFSET(#REF!,0,0,COUNT(#REF!),1)</definedName>
    <definedName name="P3avg" localSheetId="15">OFFSET(#REF!,0,0,COUNT(#REF!),1)</definedName>
    <definedName name="P3avg">OFFSET(#REF!,0,0,COUNT(#REF!),1)</definedName>
    <definedName name="P3min" localSheetId="76">OFFSET(#REF!,0,0,COUNT(#REF!),1)</definedName>
    <definedName name="P3min" localSheetId="25">OFFSET(#REF!,0,0,COUNT(#REF!),1)</definedName>
    <definedName name="P3min" localSheetId="31">OFFSET(#REF!,0,0,COUNT(#REF!),1)</definedName>
    <definedName name="P3min" localSheetId="32">OFFSET(#REF!,0,0,COUNT(#REF!),1)</definedName>
    <definedName name="P3min" localSheetId="34">OFFSET(#REF!,0,0,COUNT(#REF!),1)</definedName>
    <definedName name="P3min" localSheetId="35">OFFSET(#REF!,0,0,COUNT(#REF!),1)</definedName>
    <definedName name="P3min" localSheetId="40">OFFSET(#REF!,0,0,COUNT(#REF!),1)</definedName>
    <definedName name="P3min" localSheetId="45">OFFSET(#REF!,0,0,COUNT(#REF!),1)</definedName>
    <definedName name="P3min" localSheetId="46">OFFSET(#REF!,0,0,COUNT(#REF!),1)</definedName>
    <definedName name="P3min" localSheetId="14">OFFSET(#REF!,0,0,COUNT(#REF!),1)</definedName>
    <definedName name="P3min" localSheetId="15">OFFSET(#REF!,0,0,COUNT(#REF!),1)</definedName>
    <definedName name="P3min">OFFSET(#REF!,0,0,COUNT(#REF!),1)</definedName>
    <definedName name="P3rng" localSheetId="76">OFFSET(#REF!,0,0,COUNT(#REF!),1)</definedName>
    <definedName name="P3rng" localSheetId="25">OFFSET(#REF!,0,0,COUNT(#REF!),1)</definedName>
    <definedName name="P3rng" localSheetId="31">OFFSET(#REF!,0,0,COUNT(#REF!),1)</definedName>
    <definedName name="P3rng" localSheetId="32">OFFSET(#REF!,0,0,COUNT(#REF!),1)</definedName>
    <definedName name="P3rng" localSheetId="34">OFFSET(#REF!,0,0,COUNT(#REF!),1)</definedName>
    <definedName name="P3rng" localSheetId="35">OFFSET(#REF!,0,0,COUNT(#REF!),1)</definedName>
    <definedName name="P3rng" localSheetId="40">OFFSET(#REF!,0,0,COUNT(#REF!),1)</definedName>
    <definedName name="P3rng" localSheetId="45">OFFSET(#REF!,0,0,COUNT(#REF!),1)</definedName>
    <definedName name="P3rng" localSheetId="46">OFFSET(#REF!,0,0,COUNT(#REF!),1)</definedName>
    <definedName name="P3rng" localSheetId="14">OFFSET(#REF!,0,0,COUNT(#REF!),1)</definedName>
    <definedName name="P3rng" localSheetId="15">OFFSET(#REF!,0,0,COUNT(#REF!),1)</definedName>
    <definedName name="P3rng">OFFSET(#REF!,0,0,COUNT(#REF!),1)</definedName>
    <definedName name="P4_1" localSheetId="76">OFFSET(#REF!,0,0,COUNT(#REF!),1)</definedName>
    <definedName name="P4_1" localSheetId="25">OFFSET(#REF!,0,0,COUNT(#REF!),1)</definedName>
    <definedName name="P4_1" localSheetId="31">OFFSET(#REF!,0,0,COUNT(#REF!),1)</definedName>
    <definedName name="P4_1" localSheetId="32">OFFSET(#REF!,0,0,COUNT(#REF!),1)</definedName>
    <definedName name="P4_1" localSheetId="34">OFFSET(#REF!,0,0,COUNT(#REF!),1)</definedName>
    <definedName name="P4_1" localSheetId="35">OFFSET(#REF!,0,0,COUNT(#REF!),1)</definedName>
    <definedName name="P4_1" localSheetId="40">OFFSET(#REF!,0,0,COUNT(#REF!),1)</definedName>
    <definedName name="P4_1" localSheetId="45">OFFSET(#REF!,0,0,COUNT(#REF!),1)</definedName>
    <definedName name="P4_1" localSheetId="46">OFFSET(#REF!,0,0,COUNT(#REF!),1)</definedName>
    <definedName name="P4_1" localSheetId="14">OFFSET(#REF!,0,0,COUNT(#REF!),1)</definedName>
    <definedName name="P4_1" localSheetId="15">OFFSET(#REF!,0,0,COUNT(#REF!),1)</definedName>
    <definedName name="P4_1">OFFSET(#REF!,0,0,COUNT(#REF!),1)</definedName>
    <definedName name="P4_2" localSheetId="76">OFFSET(#REF!,0,0,COUNT(#REF!),1)</definedName>
    <definedName name="P4_2" localSheetId="25">OFFSET(#REF!,0,0,COUNT(#REF!),1)</definedName>
    <definedName name="P4_2" localSheetId="31">OFFSET(#REF!,0,0,COUNT(#REF!),1)</definedName>
    <definedName name="P4_2" localSheetId="32">OFFSET(#REF!,0,0,COUNT(#REF!),1)</definedName>
    <definedName name="P4_2" localSheetId="34">OFFSET(#REF!,0,0,COUNT(#REF!),1)</definedName>
    <definedName name="P4_2" localSheetId="35">OFFSET(#REF!,0,0,COUNT(#REF!),1)</definedName>
    <definedName name="P4_2" localSheetId="40">OFFSET(#REF!,0,0,COUNT(#REF!),1)</definedName>
    <definedName name="P4_2" localSheetId="45">OFFSET(#REF!,0,0,COUNT(#REF!),1)</definedName>
    <definedName name="P4_2" localSheetId="46">OFFSET(#REF!,0,0,COUNT(#REF!),1)</definedName>
    <definedName name="P4_2" localSheetId="14">OFFSET(#REF!,0,0,COUNT(#REF!),1)</definedName>
    <definedName name="P4_2" localSheetId="15">OFFSET(#REF!,0,0,COUNT(#REF!),1)</definedName>
    <definedName name="P4_2">OFFSET(#REF!,0,0,COUNT(#REF!),1)</definedName>
    <definedName name="P4avg" localSheetId="76">OFFSET(#REF!,0,0,COUNT(#REF!),1)</definedName>
    <definedName name="P4avg" localSheetId="25">OFFSET(#REF!,0,0,COUNT(#REF!),1)</definedName>
    <definedName name="P4avg" localSheetId="31">OFFSET(#REF!,0,0,COUNT(#REF!),1)</definedName>
    <definedName name="P4avg" localSheetId="32">OFFSET(#REF!,0,0,COUNT(#REF!),1)</definedName>
    <definedName name="P4avg" localSheetId="34">OFFSET(#REF!,0,0,COUNT(#REF!),1)</definedName>
    <definedName name="P4avg" localSheetId="35">OFFSET(#REF!,0,0,COUNT(#REF!),1)</definedName>
    <definedName name="P4avg" localSheetId="40">OFFSET(#REF!,0,0,COUNT(#REF!),1)</definedName>
    <definedName name="P4avg" localSheetId="45">OFFSET(#REF!,0,0,COUNT(#REF!),1)</definedName>
    <definedName name="P4avg" localSheetId="46">OFFSET(#REF!,0,0,COUNT(#REF!),1)</definedName>
    <definedName name="P4avg" localSheetId="14">OFFSET(#REF!,0,0,COUNT(#REF!),1)</definedName>
    <definedName name="P4avg" localSheetId="15">OFFSET(#REF!,0,0,COUNT(#REF!),1)</definedName>
    <definedName name="P4avg">OFFSET(#REF!,0,0,COUNT(#REF!),1)</definedName>
    <definedName name="P4min" localSheetId="76">OFFSET(#REF!,0,0,COUNT(#REF!),1)</definedName>
    <definedName name="P4min" localSheetId="25">OFFSET(#REF!,0,0,COUNT(#REF!),1)</definedName>
    <definedName name="P4min" localSheetId="31">OFFSET(#REF!,0,0,COUNT(#REF!),1)</definedName>
    <definedName name="P4min" localSheetId="32">OFFSET(#REF!,0,0,COUNT(#REF!),1)</definedName>
    <definedName name="P4min" localSheetId="34">OFFSET(#REF!,0,0,COUNT(#REF!),1)</definedName>
    <definedName name="P4min" localSheetId="35">OFFSET(#REF!,0,0,COUNT(#REF!),1)</definedName>
    <definedName name="P4min" localSheetId="40">OFFSET(#REF!,0,0,COUNT(#REF!),1)</definedName>
    <definedName name="P4min" localSheetId="45">OFFSET(#REF!,0,0,COUNT(#REF!),1)</definedName>
    <definedName name="P4min" localSheetId="46">OFFSET(#REF!,0,0,COUNT(#REF!),1)</definedName>
    <definedName name="P4min" localSheetId="14">OFFSET(#REF!,0,0,COUNT(#REF!),1)</definedName>
    <definedName name="P4min" localSheetId="15">OFFSET(#REF!,0,0,COUNT(#REF!),1)</definedName>
    <definedName name="P4min">OFFSET(#REF!,0,0,COUNT(#REF!),1)</definedName>
    <definedName name="P4rng" localSheetId="76">OFFSET(#REF!,0,0,COUNT(#REF!),1)</definedName>
    <definedName name="P4rng" localSheetId="25">OFFSET(#REF!,0,0,COUNT(#REF!),1)</definedName>
    <definedName name="P4rng" localSheetId="31">OFFSET(#REF!,0,0,COUNT(#REF!),1)</definedName>
    <definedName name="P4rng" localSheetId="32">OFFSET(#REF!,0,0,COUNT(#REF!),1)</definedName>
    <definedName name="P4rng" localSheetId="34">OFFSET(#REF!,0,0,COUNT(#REF!),1)</definedName>
    <definedName name="P4rng" localSheetId="35">OFFSET(#REF!,0,0,COUNT(#REF!),1)</definedName>
    <definedName name="P4rng" localSheetId="40">OFFSET(#REF!,0,0,COUNT(#REF!),1)</definedName>
    <definedName name="P4rng" localSheetId="45">OFFSET(#REF!,0,0,COUNT(#REF!),1)</definedName>
    <definedName name="P4rng" localSheetId="46">OFFSET(#REF!,0,0,COUNT(#REF!),1)</definedName>
    <definedName name="P4rng" localSheetId="14">OFFSET(#REF!,0,0,COUNT(#REF!),1)</definedName>
    <definedName name="P4rng" localSheetId="15">OFFSET(#REF!,0,0,COUNT(#REF!),1)</definedName>
    <definedName name="P4rng">OFFSET(#REF!,0,0,COUNT(#REF!),1)</definedName>
    <definedName name="P5_1" localSheetId="76">OFFSET(#REF!,0,0,COUNT(#REF!),1)</definedName>
    <definedName name="P5_1" localSheetId="25">OFFSET(#REF!,0,0,COUNT(#REF!),1)</definedName>
    <definedName name="P5_1" localSheetId="31">OFFSET(#REF!,0,0,COUNT(#REF!),1)</definedName>
    <definedName name="P5_1" localSheetId="32">OFFSET(#REF!,0,0,COUNT(#REF!),1)</definedName>
    <definedName name="P5_1" localSheetId="34">OFFSET(#REF!,0,0,COUNT(#REF!),1)</definedName>
    <definedName name="P5_1" localSheetId="35">OFFSET(#REF!,0,0,COUNT(#REF!),1)</definedName>
    <definedName name="P5_1" localSheetId="40">OFFSET(#REF!,0,0,COUNT(#REF!),1)</definedName>
    <definedName name="P5_1" localSheetId="45">OFFSET(#REF!,0,0,COUNT(#REF!),1)</definedName>
    <definedName name="P5_1" localSheetId="46">OFFSET(#REF!,0,0,COUNT(#REF!),1)</definedName>
    <definedName name="P5_1" localSheetId="14">OFFSET(#REF!,0,0,COUNT(#REF!),1)</definedName>
    <definedName name="P5_1" localSheetId="15">OFFSET(#REF!,0,0,COUNT(#REF!),1)</definedName>
    <definedName name="P5_1">OFFSET(#REF!,0,0,COUNT(#REF!),1)</definedName>
    <definedName name="P5_2" localSheetId="76">OFFSET(#REF!,0,0,COUNT(#REF!),1)</definedName>
    <definedName name="P5_2" localSheetId="25">OFFSET(#REF!,0,0,COUNT(#REF!),1)</definedName>
    <definedName name="P5_2" localSheetId="31">OFFSET(#REF!,0,0,COUNT(#REF!),1)</definedName>
    <definedName name="P5_2" localSheetId="32">OFFSET(#REF!,0,0,COUNT(#REF!),1)</definedName>
    <definedName name="P5_2" localSheetId="34">OFFSET(#REF!,0,0,COUNT(#REF!),1)</definedName>
    <definedName name="P5_2" localSheetId="35">OFFSET(#REF!,0,0,COUNT(#REF!),1)</definedName>
    <definedName name="P5_2" localSheetId="40">OFFSET(#REF!,0,0,COUNT(#REF!),1)</definedName>
    <definedName name="P5_2" localSheetId="45">OFFSET(#REF!,0,0,COUNT(#REF!),1)</definedName>
    <definedName name="P5_2" localSheetId="46">OFFSET(#REF!,0,0,COUNT(#REF!),1)</definedName>
    <definedName name="P5_2" localSheetId="14">OFFSET(#REF!,0,0,COUNT(#REF!),1)</definedName>
    <definedName name="P5_2" localSheetId="15">OFFSET(#REF!,0,0,COUNT(#REF!),1)</definedName>
    <definedName name="P5_2">OFFSET(#REF!,0,0,COUNT(#REF!),1)</definedName>
    <definedName name="P5avg" localSheetId="76">OFFSET(#REF!,0,0,COUNT(#REF!),1)</definedName>
    <definedName name="P5avg" localSheetId="25">OFFSET(#REF!,0,0,COUNT(#REF!),1)</definedName>
    <definedName name="P5avg" localSheetId="31">OFFSET(#REF!,0,0,COUNT(#REF!),1)</definedName>
    <definedName name="P5avg" localSheetId="32">OFFSET(#REF!,0,0,COUNT(#REF!),1)</definedName>
    <definedName name="P5avg" localSheetId="34">OFFSET(#REF!,0,0,COUNT(#REF!),1)</definedName>
    <definedName name="P5avg" localSheetId="35">OFFSET(#REF!,0,0,COUNT(#REF!),1)</definedName>
    <definedName name="P5avg" localSheetId="40">OFFSET(#REF!,0,0,COUNT(#REF!),1)</definedName>
    <definedName name="P5avg" localSheetId="45">OFFSET(#REF!,0,0,COUNT(#REF!),1)</definedName>
    <definedName name="P5avg" localSheetId="46">OFFSET(#REF!,0,0,COUNT(#REF!),1)</definedName>
    <definedName name="P5avg" localSheetId="14">OFFSET(#REF!,0,0,COUNT(#REF!),1)</definedName>
    <definedName name="P5avg" localSheetId="15">OFFSET(#REF!,0,0,COUNT(#REF!),1)</definedName>
    <definedName name="P5avg">OFFSET(#REF!,0,0,COUNT(#REF!),1)</definedName>
    <definedName name="P5min" localSheetId="76">OFFSET(#REF!,0,0,COUNT(#REF!),1)</definedName>
    <definedName name="P5min" localSheetId="25">OFFSET(#REF!,0,0,COUNT(#REF!),1)</definedName>
    <definedName name="P5min" localSheetId="31">OFFSET(#REF!,0,0,COUNT(#REF!),1)</definedName>
    <definedName name="P5min" localSheetId="32">OFFSET(#REF!,0,0,COUNT(#REF!),1)</definedName>
    <definedName name="P5min" localSheetId="34">OFFSET(#REF!,0,0,COUNT(#REF!),1)</definedName>
    <definedName name="P5min" localSheetId="35">OFFSET(#REF!,0,0,COUNT(#REF!),1)</definedName>
    <definedName name="P5min" localSheetId="40">OFFSET(#REF!,0,0,COUNT(#REF!),1)</definedName>
    <definedName name="P5min" localSheetId="45">OFFSET(#REF!,0,0,COUNT(#REF!),1)</definedName>
    <definedName name="P5min" localSheetId="46">OFFSET(#REF!,0,0,COUNT(#REF!),1)</definedName>
    <definedName name="P5min" localSheetId="14">OFFSET(#REF!,0,0,COUNT(#REF!),1)</definedName>
    <definedName name="P5min" localSheetId="15">OFFSET(#REF!,0,0,COUNT(#REF!),1)</definedName>
    <definedName name="P5min">OFFSET(#REF!,0,0,COUNT(#REF!),1)</definedName>
    <definedName name="P5rng" localSheetId="76">OFFSET(#REF!,0,0,COUNT(#REF!),1)</definedName>
    <definedName name="P5rng" localSheetId="25">OFFSET(#REF!,0,0,COUNT(#REF!),1)</definedName>
    <definedName name="P5rng" localSheetId="31">OFFSET(#REF!,0,0,COUNT(#REF!),1)</definedName>
    <definedName name="P5rng" localSheetId="32">OFFSET(#REF!,0,0,COUNT(#REF!),1)</definedName>
    <definedName name="P5rng" localSheetId="34">OFFSET(#REF!,0,0,COUNT(#REF!),1)</definedName>
    <definedName name="P5rng" localSheetId="35">OFFSET(#REF!,0,0,COUNT(#REF!),1)</definedName>
    <definedName name="P5rng" localSheetId="40">OFFSET(#REF!,0,0,COUNT(#REF!),1)</definedName>
    <definedName name="P5rng" localSheetId="45">OFFSET(#REF!,0,0,COUNT(#REF!),1)</definedName>
    <definedName name="P5rng" localSheetId="46">OFFSET(#REF!,0,0,COUNT(#REF!),1)</definedName>
    <definedName name="P5rng" localSheetId="14">OFFSET(#REF!,0,0,COUNT(#REF!),1)</definedName>
    <definedName name="P5rng" localSheetId="15">OFFSET(#REF!,0,0,COUNT(#REF!),1)</definedName>
    <definedName name="P5rng">OFFSET(#REF!,0,0,COUNT(#REF!),1)</definedName>
    <definedName name="PAGINA_01" localSheetId="35">#REF!</definedName>
    <definedName name="PAGINA_01">#REF!</definedName>
    <definedName name="PAGINA_01_CONT." localSheetId="35">#REF!</definedName>
    <definedName name="PAGINA_01_CONT.">#REF!</definedName>
    <definedName name="PAGINA_02" localSheetId="35">#REF!</definedName>
    <definedName name="PAGINA_02">#REF!</definedName>
    <definedName name="PAGINA_03" localSheetId="35">#REF!</definedName>
    <definedName name="PAGINA_03">#REF!</definedName>
    <definedName name="PAGINA_04" localSheetId="35">#REF!</definedName>
    <definedName name="PAGINA_04">#REF!</definedName>
    <definedName name="PAGINA_05" localSheetId="35">#REF!</definedName>
    <definedName name="PAGINA_05">#REF!</definedName>
    <definedName name="PAGINA_06" localSheetId="35">#REF!</definedName>
    <definedName name="PAGINA_06">#REF!</definedName>
    <definedName name="PAGINA_06_CONT." localSheetId="35">#REF!</definedName>
    <definedName name="PAGINA_06_CONT.">#REF!</definedName>
    <definedName name="PAGINA_07" localSheetId="35">#REF!</definedName>
    <definedName name="PAGINA_07">#REF!</definedName>
    <definedName name="PAGINA_08" localSheetId="35">#REF!</definedName>
    <definedName name="PAGINA_08">#REF!</definedName>
    <definedName name="PAGINA_09" localSheetId="35">#REF!</definedName>
    <definedName name="PAGINA_09">#REF!</definedName>
    <definedName name="PAGINA_10" localSheetId="35">#REF!</definedName>
    <definedName name="PAGINA_10">#REF!</definedName>
    <definedName name="PAGINA_11" localSheetId="35">#REF!</definedName>
    <definedName name="PAGINA_11">#REF!</definedName>
    <definedName name="PAGINA_12" localSheetId="35">#REF!</definedName>
    <definedName name="PAGINA_12">#REF!</definedName>
    <definedName name="Pan_Bancario_50G" localSheetId="76">#REF!</definedName>
    <definedName name="Pan_Bancario_50G" localSheetId="25">#REF!</definedName>
    <definedName name="Pan_Bancario_50G" localSheetId="31">#REF!</definedName>
    <definedName name="Pan_Bancario_50G" localSheetId="32">#REF!</definedName>
    <definedName name="Pan_Bancario_50G" localSheetId="34">#REF!</definedName>
    <definedName name="Pan_Bancario_50G" localSheetId="35">#REF!</definedName>
    <definedName name="Pan_Bancario_50G" localSheetId="40">#REF!</definedName>
    <definedName name="Pan_Bancario_50G" localSheetId="43">#REF!</definedName>
    <definedName name="Pan_Bancario_50G" localSheetId="45">#REF!</definedName>
    <definedName name="Pan_Bancario_50G" localSheetId="46">#REF!</definedName>
    <definedName name="Pan_Bancario_50G" localSheetId="52">#REF!</definedName>
    <definedName name="Pan_Bancario_50G" localSheetId="14">#REF!</definedName>
    <definedName name="Pan_Bancario_50G" localSheetId="15">#REF!</definedName>
    <definedName name="Pan_Bancario_50G" localSheetId="66">#REF!</definedName>
    <definedName name="Pan_Bancario_50G">#REF!</definedName>
    <definedName name="Pan_Monet_30G" localSheetId="76">#REF!</definedName>
    <definedName name="Pan_Monet_30G" localSheetId="25">#REF!</definedName>
    <definedName name="Pan_Monet_30G" localSheetId="31">#REF!</definedName>
    <definedName name="Pan_Monet_30G" localSheetId="32">#REF!</definedName>
    <definedName name="Pan_Monet_30G" localSheetId="34">#REF!</definedName>
    <definedName name="Pan_Monet_30G" localSheetId="35">#REF!</definedName>
    <definedName name="Pan_Monet_30G" localSheetId="40">#REF!</definedName>
    <definedName name="Pan_Monet_30G" localSheetId="45">#REF!</definedName>
    <definedName name="Pan_Monet_30G" localSheetId="46">#REF!</definedName>
    <definedName name="Pan_Monet_30G" localSheetId="14">#REF!</definedName>
    <definedName name="Pan_Monet_30G" localSheetId="15">#REF!</definedName>
    <definedName name="Pan_Monet_30G" localSheetId="66">#REF!</definedName>
    <definedName name="Pan_Monet_30G">#REF!</definedName>
    <definedName name="PARAMETROS" localSheetId="35">#REF!</definedName>
    <definedName name="PARAMETROS">#REF!</definedName>
    <definedName name="Parmeshwar" localSheetId="8">[96]E!$AJ$98:$AX$115</definedName>
    <definedName name="Parmeshwar">[96]E!$AJ$98:$AX$115</definedName>
    <definedName name="PARTIDA" localSheetId="8">[161]SPNF!#REF!</definedName>
    <definedName name="PARTIDA" localSheetId="35">[161]SPNF!#REF!</definedName>
    <definedName name="PARTIDA">[161]SPNF!#REF!</definedName>
    <definedName name="PAS" localSheetId="8">#REF!</definedName>
    <definedName name="PAS" localSheetId="35">#REF!</definedName>
    <definedName name="PAS" localSheetId="42">#REF!</definedName>
    <definedName name="PAS" localSheetId="43">#REF!</definedName>
    <definedName name="PAS" localSheetId="44">#REF!</definedName>
    <definedName name="PAS">#REF!</definedName>
    <definedName name="pastel">#N/A</definedName>
    <definedName name="Path_Data" localSheetId="10">'[114]shared data'!$B$8</definedName>
    <definedName name="Path_Data">'[55]shared data'!$B$8</definedName>
    <definedName name="Path_System" localSheetId="10">'[114]shared data'!$B$7</definedName>
    <definedName name="Path_System">'[55]shared data'!$B$7</definedName>
    <definedName name="Pave" localSheetId="8">#REF!</definedName>
    <definedName name="Pave" localSheetId="35">#REF!</definedName>
    <definedName name="Pave" localSheetId="42">#REF!</definedName>
    <definedName name="Pave" localSheetId="43">#REF!</definedName>
    <definedName name="Pave" localSheetId="44">#REF!</definedName>
    <definedName name="Pave">#REF!</definedName>
    <definedName name="PAYCAP" localSheetId="8">#REF!</definedName>
    <definedName name="PAYCAP" localSheetId="35">#REF!</definedName>
    <definedName name="PAYCAP">#REF!</definedName>
    <definedName name="Paym_Cap" localSheetId="76">#REF!</definedName>
    <definedName name="Paym_Cap" localSheetId="8">#REF!</definedName>
    <definedName name="Paym_Cap" localSheetId="25">#REF!</definedName>
    <definedName name="Paym_Cap" localSheetId="31">#REF!</definedName>
    <definedName name="Paym_Cap" localSheetId="32">#REF!</definedName>
    <definedName name="Paym_Cap" localSheetId="34">#REF!</definedName>
    <definedName name="Paym_Cap" localSheetId="35">#REF!</definedName>
    <definedName name="Paym_Cap" localSheetId="40">#REF!</definedName>
    <definedName name="Paym_Cap" localSheetId="43">#REF!</definedName>
    <definedName name="Paym_Cap" localSheetId="45">#REF!</definedName>
    <definedName name="Paym_Cap" localSheetId="46">#REF!</definedName>
    <definedName name="Paym_Cap" localSheetId="52">#REF!</definedName>
    <definedName name="Paym_Cap" localSheetId="14">#REF!</definedName>
    <definedName name="Paym_Cap" localSheetId="15">#REF!</definedName>
    <definedName name="Paym_Cap" localSheetId="66">#REF!</definedName>
    <definedName name="Paym_Cap">#REF!</definedName>
    <definedName name="pchBM" localSheetId="76">#REF!</definedName>
    <definedName name="pchBM" localSheetId="25">#REF!</definedName>
    <definedName name="pchBM" localSheetId="31">#REF!</definedName>
    <definedName name="pchBM" localSheetId="32">#REF!</definedName>
    <definedName name="pchBM" localSheetId="34">#REF!</definedName>
    <definedName name="pchBM" localSheetId="35">#REF!</definedName>
    <definedName name="pchBM" localSheetId="40">#REF!</definedName>
    <definedName name="pchBM" localSheetId="45">#REF!</definedName>
    <definedName name="pchBM" localSheetId="46">#REF!</definedName>
    <definedName name="pchBM" localSheetId="14">#REF!</definedName>
    <definedName name="pchBM" localSheetId="15">#REF!</definedName>
    <definedName name="pchBM" localSheetId="66">#REF!</definedName>
    <definedName name="pchBM">#REF!</definedName>
    <definedName name="pchBMG" localSheetId="76">#REF!</definedName>
    <definedName name="pchBMG" localSheetId="10">[83]Q6!#REF!</definedName>
    <definedName name="pchBMG" localSheetId="8">#REF!</definedName>
    <definedName name="pchBMG" localSheetId="25">#REF!</definedName>
    <definedName name="pchBMG" localSheetId="31">#REF!</definedName>
    <definedName name="pchBMG" localSheetId="32">#REF!</definedName>
    <definedName name="pchBMG" localSheetId="34">#REF!</definedName>
    <definedName name="pchBMG" localSheetId="35">#REF!</definedName>
    <definedName name="pchBMG" localSheetId="40">#REF!</definedName>
    <definedName name="pchBMG" localSheetId="42">#REF!</definedName>
    <definedName name="pchBMG" localSheetId="43">#REF!</definedName>
    <definedName name="pchBMG" localSheetId="44">#REF!</definedName>
    <definedName name="pchBMG" localSheetId="45">#REF!</definedName>
    <definedName name="pchBMG" localSheetId="46">#REF!</definedName>
    <definedName name="pchBMG" localSheetId="47">#REF!</definedName>
    <definedName name="pchBMG" localSheetId="14">#REF!</definedName>
    <definedName name="pchBMG" localSheetId="15">#REF!</definedName>
    <definedName name="pchBMG">#REF!</definedName>
    <definedName name="pchBX" localSheetId="76">#REF!</definedName>
    <definedName name="pchBX" localSheetId="8">#REF!</definedName>
    <definedName name="pchBX" localSheetId="25">#REF!</definedName>
    <definedName name="pchBX" localSheetId="31">#REF!</definedName>
    <definedName name="pchBX" localSheetId="32">#REF!</definedName>
    <definedName name="pchBX" localSheetId="34">#REF!</definedName>
    <definedName name="pchBX" localSheetId="35">#REF!</definedName>
    <definedName name="pchBX" localSheetId="40">#REF!</definedName>
    <definedName name="pchBX" localSheetId="45">#REF!</definedName>
    <definedName name="pchBX" localSheetId="46">#REF!</definedName>
    <definedName name="pchBX" localSheetId="14">#REF!</definedName>
    <definedName name="pchBX" localSheetId="15">#REF!</definedName>
    <definedName name="pchBX">#REF!</definedName>
    <definedName name="pchBXG" localSheetId="76">#REF!</definedName>
    <definedName name="pchBXG" localSheetId="10">[83]Q6!#REF!</definedName>
    <definedName name="pchBXG" localSheetId="8">#REF!</definedName>
    <definedName name="pchBXG" localSheetId="25">#REF!</definedName>
    <definedName name="pchBXG" localSheetId="31">#REF!</definedName>
    <definedName name="pchBXG" localSheetId="32">#REF!</definedName>
    <definedName name="pchBXG" localSheetId="34">#REF!</definedName>
    <definedName name="pchBXG" localSheetId="35">#REF!</definedName>
    <definedName name="pchBXG" localSheetId="40">#REF!</definedName>
    <definedName name="pchBXG" localSheetId="42">#REF!</definedName>
    <definedName name="pchBXG" localSheetId="43">#REF!</definedName>
    <definedName name="pchBXG" localSheetId="44">#REF!</definedName>
    <definedName name="pchBXG" localSheetId="45">#REF!</definedName>
    <definedName name="pchBXG" localSheetId="46">#REF!</definedName>
    <definedName name="pchBXG" localSheetId="47">#REF!</definedName>
    <definedName name="pchBXG" localSheetId="14">#REF!</definedName>
    <definedName name="pchBXG" localSheetId="15">#REF!</definedName>
    <definedName name="pchBXG">#REF!</definedName>
    <definedName name="pchNM_R" localSheetId="8">[69]Q1!#REF!</definedName>
    <definedName name="pchNM_R" localSheetId="35">[69]Q1!#REF!</definedName>
    <definedName name="pchNM_R" localSheetId="42">[69]Q1!#REF!</definedName>
    <definedName name="pchNM_R" localSheetId="43">[69]Q1!#REF!</definedName>
    <definedName name="pchNM_R" localSheetId="44">[69]Q1!#REF!</definedName>
    <definedName name="pchNM_R">[69]Q1!#REF!</definedName>
    <definedName name="pchNMG_R" localSheetId="8">[69]Q1!#REF!</definedName>
    <definedName name="pchNMG_R">[69]Q1!#REF!</definedName>
    <definedName name="pchNX_R" localSheetId="8">[69]Q1!#REF!</definedName>
    <definedName name="pchNX_R">[69]Q1!#REF!</definedName>
    <definedName name="pchNXG_R" localSheetId="8">[69]Q1!#REF!</definedName>
    <definedName name="pchNXG_R">[69]Q1!#REF!</definedName>
    <definedName name="PCNTLGT" localSheetId="76">[79]nonopec!#REF!</definedName>
    <definedName name="PCNTLGT" localSheetId="25">[79]nonopec!#REF!</definedName>
    <definedName name="PCNTLGT" localSheetId="31">[79]nonopec!#REF!</definedName>
    <definedName name="PCNTLGT" localSheetId="40">[79]nonopec!#REF!</definedName>
    <definedName name="PCNTLGT" localSheetId="45">[79]nonopec!#REF!</definedName>
    <definedName name="PCNTLGT" localSheetId="46">[79]nonopec!#REF!</definedName>
    <definedName name="PCNTLGT">[79]nonopec!#REF!</definedName>
    <definedName name="PCPI" localSheetId="76">#REF!</definedName>
    <definedName name="PCPI" localSheetId="10">#REF!</definedName>
    <definedName name="PCPI" localSheetId="8">#REF!</definedName>
    <definedName name="PCPI" localSheetId="25">#REF!</definedName>
    <definedName name="PCPI" localSheetId="31">#REF!</definedName>
    <definedName name="PCPI" localSheetId="32">#REF!</definedName>
    <definedName name="PCPI" localSheetId="34">#REF!</definedName>
    <definedName name="PCPI" localSheetId="35">#REF!</definedName>
    <definedName name="PCPI" localSheetId="40">#REF!</definedName>
    <definedName name="PCPI" localSheetId="43">#REF!</definedName>
    <definedName name="PCPI" localSheetId="45">#REF!</definedName>
    <definedName name="PCPI" localSheetId="46">#REF!</definedName>
    <definedName name="PCPI" localSheetId="52">#REF!</definedName>
    <definedName name="PCPI" localSheetId="14">#REF!</definedName>
    <definedName name="PCPI" localSheetId="15">#REF!</definedName>
    <definedName name="PCPI" localSheetId="66">#REF!</definedName>
    <definedName name="PCPI">#REF!</definedName>
    <definedName name="PCPIE" localSheetId="8">#REF!</definedName>
    <definedName name="PCPIE" localSheetId="35">#REF!</definedName>
    <definedName name="PCPIE">#REF!</definedName>
    <definedName name="PCPIG" localSheetId="10">[69]Q3!#REF!</definedName>
    <definedName name="PCPIG">#N/A</definedName>
    <definedName name="PEACEAGR" localSheetId="8">#REF!</definedName>
    <definedName name="PEACEAGR" localSheetId="35">#REF!</definedName>
    <definedName name="PEACEAGR">#REF!</definedName>
    <definedName name="PERE96" localSheetId="35">#REF!</definedName>
    <definedName name="PERE96">#REF!</definedName>
    <definedName name="Petroecuador" localSheetId="35">#REF!</definedName>
    <definedName name="Petroecuador">#REF!</definedName>
    <definedName name="PEX">[101]SUPUESTOS!A$14</definedName>
    <definedName name="PF" localSheetId="76">#REF!</definedName>
    <definedName name="PF" localSheetId="8">#REF!</definedName>
    <definedName name="PF" localSheetId="25">#REF!</definedName>
    <definedName name="PF" localSheetId="31">#REF!</definedName>
    <definedName name="PF" localSheetId="32">#REF!</definedName>
    <definedName name="PF" localSheetId="34">#REF!</definedName>
    <definedName name="PF" localSheetId="35">#REF!</definedName>
    <definedName name="PF" localSheetId="40">#REF!</definedName>
    <definedName name="PF" localSheetId="43">#REF!</definedName>
    <definedName name="PF" localSheetId="45">#REF!</definedName>
    <definedName name="PF" localSheetId="46">#REF!</definedName>
    <definedName name="PF" localSheetId="52">#REF!</definedName>
    <definedName name="PF" localSheetId="14">#REF!</definedName>
    <definedName name="PF" localSheetId="15">#REF!</definedName>
    <definedName name="PF" localSheetId="66">#REF!</definedName>
    <definedName name="PF">#REF!</definedName>
    <definedName name="PFP" localSheetId="76">#REF!</definedName>
    <definedName name="PFP" localSheetId="8">#REF!</definedName>
    <definedName name="PFP" localSheetId="25">#REF!</definedName>
    <definedName name="PFP" localSheetId="31">#REF!</definedName>
    <definedName name="PFP" localSheetId="32">#REF!</definedName>
    <definedName name="PFP" localSheetId="34">#REF!</definedName>
    <definedName name="PFP" localSheetId="35">#REF!</definedName>
    <definedName name="PFP" localSheetId="40">#REF!</definedName>
    <definedName name="PFP" localSheetId="45">#REF!</definedName>
    <definedName name="PFP" localSheetId="46">#REF!</definedName>
    <definedName name="PFP" localSheetId="14">#REF!</definedName>
    <definedName name="PFP" localSheetId="15">#REF!</definedName>
    <definedName name="PFP" localSheetId="66">#REF!</definedName>
    <definedName name="PFP">#REF!</definedName>
    <definedName name="pfp_table1" localSheetId="76">#REF!</definedName>
    <definedName name="pfp_table1" localSheetId="8">#REF!</definedName>
    <definedName name="pfp_table1" localSheetId="25">#REF!</definedName>
    <definedName name="pfp_table1" localSheetId="31">#REF!</definedName>
    <definedName name="pfp_table1" localSheetId="32">#REF!</definedName>
    <definedName name="pfp_table1" localSheetId="34">#REF!</definedName>
    <definedName name="pfp_table1" localSheetId="35">#REF!</definedName>
    <definedName name="pfp_table1" localSheetId="40">#REF!</definedName>
    <definedName name="pfp_table1" localSheetId="45">#REF!</definedName>
    <definedName name="pfp_table1" localSheetId="46">#REF!</definedName>
    <definedName name="pfp_table1" localSheetId="14">#REF!</definedName>
    <definedName name="pfp_table1" localSheetId="15">#REF!</definedName>
    <definedName name="pfp_table1">#REF!</definedName>
    <definedName name="pib" localSheetId="35">#REF!</definedName>
    <definedName name="pib">#REF!</definedName>
    <definedName name="pib_int" localSheetId="35">#REF!</definedName>
    <definedName name="pib_int">#REF!</definedName>
    <definedName name="pib98j" localSheetId="8">[31]Programa!#REF!</definedName>
    <definedName name="pib98j" localSheetId="35">[31]Programa!#REF!</definedName>
    <definedName name="pib98j">[31]Programa!#REF!</definedName>
    <definedName name="pib98s" localSheetId="8">[31]Programa!#REF!</definedName>
    <definedName name="pib98s" localSheetId="35">[31]Programa!#REF!</definedName>
    <definedName name="pib98s">[31]Programa!#REF!</definedName>
    <definedName name="PIBMENSAL" localSheetId="8">#REF!</definedName>
    <definedName name="PIBMENSAL" localSheetId="35">#REF!</definedName>
    <definedName name="PIBMENSAL">#REF!</definedName>
    <definedName name="PIBporSECT" localSheetId="8">#REF!</definedName>
    <definedName name="PIBporSECT" localSheetId="35">#REF!</definedName>
    <definedName name="PIBporSECT">#REF!</definedName>
    <definedName name="PII" localSheetId="74" hidden="1">{"Main Economic Indicators",#N/A,FALSE,"C"}</definedName>
    <definedName name="PII" localSheetId="76" hidden="1">{"Main Economic Indicators",#N/A,FALSE,"C"}</definedName>
    <definedName name="PII" localSheetId="28" hidden="1">{"Main Economic Indicators",#N/A,FALSE,"C"}</definedName>
    <definedName name="PII" localSheetId="8" hidden="1">{"Main Economic Indicators",#N/A,FALSE,"C"}</definedName>
    <definedName name="PII" localSheetId="25" hidden="1">{"Main Economic Indicators",#N/A,FALSE,"C"}</definedName>
    <definedName name="PII" localSheetId="27" hidden="1">{"Main Economic Indicators",#N/A,FALSE,"C"}</definedName>
    <definedName name="PII" localSheetId="29" hidden="1">{"Main Economic Indicators",#N/A,FALSE,"C"}</definedName>
    <definedName name="PII" localSheetId="31" hidden="1">{"Main Economic Indicators",#N/A,FALSE,"C"}</definedName>
    <definedName name="PII" localSheetId="32" hidden="1">{"Main Economic Indicators",#N/A,FALSE,"C"}</definedName>
    <definedName name="PII" localSheetId="34" hidden="1">{"Main Economic Indicators",#N/A,FALSE,"C"}</definedName>
    <definedName name="PII" localSheetId="35" hidden="1">{"Main Economic Indicators",#N/A,FALSE,"C"}</definedName>
    <definedName name="PII" localSheetId="40" hidden="1">{"Main Economic Indicators",#N/A,FALSE,"C"}</definedName>
    <definedName name="PII" localSheetId="41" hidden="1">{"Main Economic Indicators",#N/A,FALSE,"C"}</definedName>
    <definedName name="PII" localSheetId="42" hidden="1">{"Main Economic Indicators",#N/A,FALSE,"C"}</definedName>
    <definedName name="PII" localSheetId="43" hidden="1">{"Main Economic Indicators",#N/A,FALSE,"C"}</definedName>
    <definedName name="PII" localSheetId="44" hidden="1">{"Main Economic Indicators",#N/A,FALSE,"C"}</definedName>
    <definedName name="PII" localSheetId="45" hidden="1">{"Main Economic Indicators",#N/A,FALSE,"C"}</definedName>
    <definedName name="PII" localSheetId="46" hidden="1">{"Main Economic Indicators",#N/A,FALSE,"C"}</definedName>
    <definedName name="PII" localSheetId="47" hidden="1">{"Main Economic Indicators",#N/A,FALSE,"C"}</definedName>
    <definedName name="PII" localSheetId="48" hidden="1">{"Main Economic Indicators",#N/A,FALSE,"C"}</definedName>
    <definedName name="PII" localSheetId="52" hidden="1">{"Main Economic Indicators",#N/A,FALSE,"C"}</definedName>
    <definedName name="PII" localSheetId="14" hidden="1">{"Main Economic Indicators",#N/A,FALSE,"C"}</definedName>
    <definedName name="PII" localSheetId="56" hidden="1">{"Main Economic Indicators",#N/A,FALSE,"C"}</definedName>
    <definedName name="PII" localSheetId="60" hidden="1">{"Main Economic Indicators",#N/A,FALSE,"C"}</definedName>
    <definedName name="PII" localSheetId="62" hidden="1">{"Main Economic Indicators",#N/A,FALSE,"C"}</definedName>
    <definedName name="PII" localSheetId="15" hidden="1">{"Main Economic Indicators",#N/A,FALSE,"C"}</definedName>
    <definedName name="PII" localSheetId="64" hidden="1">{"Main Economic Indicators",#N/A,FALSE,"C"}</definedName>
    <definedName name="PII" localSheetId="66" hidden="1">{"Main Economic Indicators",#N/A,FALSE,"C"}</definedName>
    <definedName name="PII" localSheetId="16" hidden="1">{"Main Economic Indicators",#N/A,FALSE,"C"}</definedName>
    <definedName name="PII" hidden="1">{"Main Economic Indicators",#N/A,FALSE,"C"}</definedName>
    <definedName name="PIJIS" localSheetId="35">#REF!</definedName>
    <definedName name="PIJIS">#REF!</definedName>
    <definedName name="pit" localSheetId="74" hidden="1">{"Riqfin97",#N/A,FALSE,"Tran";"Riqfinpro",#N/A,FALSE,"Tran"}</definedName>
    <definedName name="pit" localSheetId="76" hidden="1">{"Riqfin97",#N/A,FALSE,"Tran";"Riqfinpro",#N/A,FALSE,"Tran"}</definedName>
    <definedName name="pit" localSheetId="10" hidden="1">{"Riqfin97",#N/A,FALSE,"Tran";"Riqfinpro",#N/A,FALSE,"Tran"}</definedName>
    <definedName name="pit" localSheetId="28" hidden="1">{"Riqfin97",#N/A,FALSE,"Tran";"Riqfinpro",#N/A,FALSE,"Tran"}</definedName>
    <definedName name="pit" localSheetId="8" hidden="1">{"Riqfin97",#N/A,FALSE,"Tran";"Riqfinpro",#N/A,FALSE,"Tran"}</definedName>
    <definedName name="pit" localSheetId="25" hidden="1">{"Riqfin97",#N/A,FALSE,"Tran";"Riqfinpro",#N/A,FALSE,"Tran"}</definedName>
    <definedName name="pit" localSheetId="27" hidden="1">{"Riqfin97",#N/A,FALSE,"Tran";"Riqfinpro",#N/A,FALSE,"Tran"}</definedName>
    <definedName name="pit" localSheetId="29" hidden="1">{"Riqfin97",#N/A,FALSE,"Tran";"Riqfinpro",#N/A,FALSE,"Tran"}</definedName>
    <definedName name="pit" localSheetId="31" hidden="1">{"Riqfin97",#N/A,FALSE,"Tran";"Riqfinpro",#N/A,FALSE,"Tran"}</definedName>
    <definedName name="pit" localSheetId="32" hidden="1">{"Riqfin97",#N/A,FALSE,"Tran";"Riqfinpro",#N/A,FALSE,"Tran"}</definedName>
    <definedName name="pit" localSheetId="34" hidden="1">{"Riqfin97",#N/A,FALSE,"Tran";"Riqfinpro",#N/A,FALSE,"Tran"}</definedName>
    <definedName name="pit" localSheetId="35" hidden="1">{"Riqfin97",#N/A,FALSE,"Tran";"Riqfinpro",#N/A,FALSE,"Tran"}</definedName>
    <definedName name="pit" localSheetId="40" hidden="1">{"Riqfin97",#N/A,FALSE,"Tran";"Riqfinpro",#N/A,FALSE,"Tran"}</definedName>
    <definedName name="pit" localSheetId="41" hidden="1">{"Riqfin97",#N/A,FALSE,"Tran";"Riqfinpro",#N/A,FALSE,"Tran"}</definedName>
    <definedName name="pit" localSheetId="42" hidden="1">{"Riqfin97",#N/A,FALSE,"Tran";"Riqfinpro",#N/A,FALSE,"Tran"}</definedName>
    <definedName name="pit" localSheetId="43" hidden="1">{"Riqfin97",#N/A,FALSE,"Tran";"Riqfinpro",#N/A,FALSE,"Tran"}</definedName>
    <definedName name="pit" localSheetId="44" hidden="1">{"Riqfin97",#N/A,FALSE,"Tran";"Riqfinpro",#N/A,FALSE,"Tran"}</definedName>
    <definedName name="pit" localSheetId="45" hidden="1">{"Riqfin97",#N/A,FALSE,"Tran";"Riqfinpro",#N/A,FALSE,"Tran"}</definedName>
    <definedName name="pit" localSheetId="46" hidden="1">{"Riqfin97",#N/A,FALSE,"Tran";"Riqfinpro",#N/A,FALSE,"Tran"}</definedName>
    <definedName name="pit" localSheetId="47" hidden="1">{"Riqfin97",#N/A,FALSE,"Tran";"Riqfinpro",#N/A,FALSE,"Tran"}</definedName>
    <definedName name="pit" localSheetId="48" hidden="1">{"Riqfin97",#N/A,FALSE,"Tran";"Riqfinpro",#N/A,FALSE,"Tran"}</definedName>
    <definedName name="pit" localSheetId="52" hidden="1">{"Riqfin97",#N/A,FALSE,"Tran";"Riqfinpro",#N/A,FALSE,"Tran"}</definedName>
    <definedName name="pit" localSheetId="14" hidden="1">{"Riqfin97",#N/A,FALSE,"Tran";"Riqfinpro",#N/A,FALSE,"Tran"}</definedName>
    <definedName name="pit" localSheetId="56" hidden="1">{"Riqfin97",#N/A,FALSE,"Tran";"Riqfinpro",#N/A,FALSE,"Tran"}</definedName>
    <definedName name="pit" localSheetId="60" hidden="1">{"Riqfin97",#N/A,FALSE,"Tran";"Riqfinpro",#N/A,FALSE,"Tran"}</definedName>
    <definedName name="pit" localSheetId="62" hidden="1">{"Riqfin97",#N/A,FALSE,"Tran";"Riqfinpro",#N/A,FALSE,"Tran"}</definedName>
    <definedName name="pit" localSheetId="15" hidden="1">{"Riqfin97",#N/A,FALSE,"Tran";"Riqfinpro",#N/A,FALSE,"Tran"}</definedName>
    <definedName name="pit" localSheetId="64" hidden="1">{"Riqfin97",#N/A,FALSE,"Tran";"Riqfinpro",#N/A,FALSE,"Tran"}</definedName>
    <definedName name="pit" localSheetId="66" hidden="1">{"Riqfin97",#N/A,FALSE,"Tran";"Riqfinpro",#N/A,FALSE,"Tran"}</definedName>
    <definedName name="pit" localSheetId="16" hidden="1">{"Riqfin97",#N/A,FALSE,"Tran";"Riqfinpro",#N/A,FALSE,"Tran"}</definedName>
    <definedName name="pit" hidden="1">{"Riqfin97",#N/A,FALSE,"Tran";"Riqfinpro",#N/A,FALSE,"Tran"}</definedName>
    <definedName name="PK" localSheetId="8">#REF!</definedName>
    <definedName name="PK" localSheetId="25">#REF!</definedName>
    <definedName name="PK" localSheetId="31">#REF!</definedName>
    <definedName name="PK" localSheetId="32">#REF!</definedName>
    <definedName name="PK" localSheetId="34">#REF!</definedName>
    <definedName name="PK" localSheetId="35">#REF!</definedName>
    <definedName name="PK" localSheetId="47">#REF!</definedName>
    <definedName name="PK" localSheetId="14">#REF!</definedName>
    <definedName name="PK" localSheetId="15">#REF!</definedName>
    <definedName name="PK" localSheetId="66">#REF!</definedName>
    <definedName name="PK">#REF!</definedName>
    <definedName name="plame" localSheetId="8">#REF!</definedName>
    <definedName name="plame" localSheetId="35">#REF!</definedName>
    <definedName name="plame">#REF!</definedName>
    <definedName name="plame2000" localSheetId="8">#REF!</definedName>
    <definedName name="plame2000" localSheetId="35">#REF!</definedName>
    <definedName name="plame2000">#REF!</definedName>
    <definedName name="plame2001" localSheetId="35">#REF!</definedName>
    <definedName name="plame2001">#REF!</definedName>
    <definedName name="plame2002" localSheetId="35">#REF!</definedName>
    <definedName name="plame2002">#REF!</definedName>
    <definedName name="plame2003" localSheetId="35">#REF!</definedName>
    <definedName name="plame2003">#REF!</definedName>
    <definedName name="plame98" localSheetId="8">[31]Programa!#REF!</definedName>
    <definedName name="plame98">[31]Programa!#REF!</definedName>
    <definedName name="plame98j" localSheetId="8">[31]Programa!#REF!</definedName>
    <definedName name="plame98j">[31]Programa!#REF!</definedName>
    <definedName name="plame98s" localSheetId="8">#REF!</definedName>
    <definedName name="plame98s" localSheetId="35">#REF!</definedName>
    <definedName name="plame98s">#REF!</definedName>
    <definedName name="plame99" localSheetId="8">#REF!</definedName>
    <definedName name="plame99" localSheetId="35">#REF!</definedName>
    <definedName name="plame99">#REF!</definedName>
    <definedName name="PLATA" localSheetId="76">#REF!</definedName>
    <definedName name="PLATA" localSheetId="8">#REF!</definedName>
    <definedName name="PLATA" localSheetId="25">#REF!</definedName>
    <definedName name="PLATA" localSheetId="31">#REF!</definedName>
    <definedName name="PLATA" localSheetId="32">#REF!</definedName>
    <definedName name="PLATA" localSheetId="34">#REF!</definedName>
    <definedName name="PLATA" localSheetId="35">#REF!</definedName>
    <definedName name="PLATA" localSheetId="40">#REF!</definedName>
    <definedName name="PLATA" localSheetId="45">#REF!</definedName>
    <definedName name="PLATA" localSheetId="46">#REF!</definedName>
    <definedName name="PLATA" localSheetId="14">#REF!</definedName>
    <definedName name="PLATA" localSheetId="15">#REF!</definedName>
    <definedName name="PLATA" localSheetId="66">#REF!</definedName>
    <definedName name="PLATA">#REF!</definedName>
    <definedName name="plazo" localSheetId="35">#REF!</definedName>
    <definedName name="plazo">#REF!</definedName>
    <definedName name="plazo2000" localSheetId="35">#REF!</definedName>
    <definedName name="plazo2000">#REF!</definedName>
    <definedName name="plazo2001" localSheetId="35">#REF!</definedName>
    <definedName name="plazo2001">#REF!</definedName>
    <definedName name="plazo2002" localSheetId="35">#REF!</definedName>
    <definedName name="plazo2002">#REF!</definedName>
    <definedName name="plazo2003" localSheetId="35">#REF!</definedName>
    <definedName name="plazo2003">#REF!</definedName>
    <definedName name="plazo98" localSheetId="8">[31]Programa!#REF!</definedName>
    <definedName name="plazo98">[31]Programa!#REF!</definedName>
    <definedName name="plazo98j" localSheetId="8">[31]Programa!#REF!</definedName>
    <definedName name="plazo98j">[31]Programa!#REF!</definedName>
    <definedName name="plazo98s" localSheetId="8">#REF!</definedName>
    <definedName name="plazo98s" localSheetId="35">#REF!</definedName>
    <definedName name="plazo98s">#REF!</definedName>
    <definedName name="plazo99" localSheetId="8">#REF!</definedName>
    <definedName name="plazo99" localSheetId="35">#REF!</definedName>
    <definedName name="plazo99">#REF!</definedName>
    <definedName name="POLLO" localSheetId="76">#REF!</definedName>
    <definedName name="POLLO" localSheetId="8">#REF!</definedName>
    <definedName name="POLLO" localSheetId="25">#REF!</definedName>
    <definedName name="POLLO" localSheetId="31">#REF!</definedName>
    <definedName name="POLLO" localSheetId="32">#REF!</definedName>
    <definedName name="POLLO" localSheetId="34">#REF!</definedName>
    <definedName name="POLLO" localSheetId="35">#REF!</definedName>
    <definedName name="POLLO" localSheetId="40">#REF!</definedName>
    <definedName name="POLLO" localSheetId="45">#REF!</definedName>
    <definedName name="POLLO" localSheetId="46">#REF!</definedName>
    <definedName name="POLLO" localSheetId="14">#REF!</definedName>
    <definedName name="POLLO" localSheetId="15">#REF!</definedName>
    <definedName name="POLLO">#REF!</definedName>
    <definedName name="poooooooooo" localSheetId="76" hidden="1">'[107]Fax a enviar'!#REF!</definedName>
    <definedName name="poooooooooo" localSheetId="8" hidden="1">'[107]Fax a enviar'!#REF!</definedName>
    <definedName name="poooooooooo" localSheetId="25" hidden="1">'[107]Fax a enviar'!#REF!</definedName>
    <definedName name="poooooooooo" localSheetId="31" hidden="1">'[107]Fax a enviar'!#REF!</definedName>
    <definedName name="poooooooooo" localSheetId="40" hidden="1">'[107]Fax a enviar'!#REF!</definedName>
    <definedName name="poooooooooo" localSheetId="45" hidden="1">'[107]Fax a enviar'!#REF!</definedName>
    <definedName name="poooooooooo" localSheetId="46" hidden="1">'[107]Fax a enviar'!#REF!</definedName>
    <definedName name="poooooooooo" localSheetId="14" hidden="1">'[107]Fax a enviar'!#REF!</definedName>
    <definedName name="poooooooooo" localSheetId="15" hidden="1">'[107]Fax a enviar'!#REF!</definedName>
    <definedName name="poooooooooo" hidden="1">'[107]Fax a enviar'!#REF!</definedName>
    <definedName name="POPO" localSheetId="8">#REF!</definedName>
    <definedName name="POPO" localSheetId="35">#REF!</definedName>
    <definedName name="POPO" localSheetId="42">#REF!</definedName>
    <definedName name="POPO" localSheetId="43">#REF!</definedName>
    <definedName name="POPO" localSheetId="44">#REF!</definedName>
    <definedName name="POPO">#REF!</definedName>
    <definedName name="PORT" localSheetId="8">#REF!</definedName>
    <definedName name="PORT" localSheetId="35">#REF!</definedName>
    <definedName name="PORT">#REF!</definedName>
    <definedName name="Ports" localSheetId="8">#REF!</definedName>
    <definedName name="Ports" localSheetId="35">#REF!</definedName>
    <definedName name="Ports">#REF!</definedName>
    <definedName name="Portugal_wt">'[80]OECD wgt'!$B$30</definedName>
    <definedName name="posnet2" localSheetId="8">#REF!</definedName>
    <definedName name="posnet2" localSheetId="35">#REF!</definedName>
    <definedName name="posnet2" localSheetId="42">#REF!</definedName>
    <definedName name="posnet2" localSheetId="43">#REF!</definedName>
    <definedName name="posnet2" localSheetId="44">#REF!</definedName>
    <definedName name="posnet2">#REF!</definedName>
    <definedName name="POTENCIAL" localSheetId="76">#REF!</definedName>
    <definedName name="POTENCIAL" localSheetId="10">#REF!</definedName>
    <definedName name="POTENCIAL" localSheetId="8">#REF!</definedName>
    <definedName name="POTENCIAL" localSheetId="25">#REF!</definedName>
    <definedName name="POTENCIAL" localSheetId="31">#REF!</definedName>
    <definedName name="POTENCIAL" localSheetId="32">#REF!</definedName>
    <definedName name="POTENCIAL" localSheetId="34">#REF!</definedName>
    <definedName name="POTENCIAL" localSheetId="35">#REF!</definedName>
    <definedName name="POTENCIAL" localSheetId="40">#REF!</definedName>
    <definedName name="POTENCIAL" localSheetId="41">#REF!</definedName>
    <definedName name="POTENCIAL" localSheetId="42">#REF!</definedName>
    <definedName name="POTENCIAL" localSheetId="43">#REF!</definedName>
    <definedName name="POTENCIAL" localSheetId="45">#REF!</definedName>
    <definedName name="POTENCIAL" localSheetId="46">#REF!</definedName>
    <definedName name="POTENCIAL" localSheetId="48">#REF!</definedName>
    <definedName name="POTENCIAL" localSheetId="52">#REF!</definedName>
    <definedName name="POTENCIAL" localSheetId="14">#REF!</definedName>
    <definedName name="POTENCIAL" localSheetId="56">#REF!</definedName>
    <definedName name="POTENCIAL" localSheetId="15">#REF!</definedName>
    <definedName name="POTENCIAL" localSheetId="66">#REF!</definedName>
    <definedName name="POTENCIAL">#REF!</definedName>
    <definedName name="PP" localSheetId="76">#REF!</definedName>
    <definedName name="pp" localSheetId="10" hidden="1">{"Riqfin97",#N/A,FALSE,"Tran";"Riqfinpro",#N/A,FALSE,"Tran"}</definedName>
    <definedName name="PP" localSheetId="25">#REF!</definedName>
    <definedName name="PP" localSheetId="31">#REF!</definedName>
    <definedName name="PP" localSheetId="32">#REF!</definedName>
    <definedName name="PP" localSheetId="34">#REF!</definedName>
    <definedName name="PP" localSheetId="35">#REF!</definedName>
    <definedName name="PP" localSheetId="40">#REF!</definedName>
    <definedName name="PP" localSheetId="41">#REF!</definedName>
    <definedName name="PP" localSheetId="42">#REF!</definedName>
    <definedName name="PP" localSheetId="43">#REF!</definedName>
    <definedName name="PP" localSheetId="45">#REF!</definedName>
    <definedName name="PP" localSheetId="46">#REF!</definedName>
    <definedName name="PP" localSheetId="47">#REF!</definedName>
    <definedName name="PP" localSheetId="48">#REF!</definedName>
    <definedName name="PP" localSheetId="52">#REF!</definedName>
    <definedName name="PP" localSheetId="14">#REF!</definedName>
    <definedName name="PP" localSheetId="56">#REF!</definedName>
    <definedName name="PP" localSheetId="15">#REF!</definedName>
    <definedName name="PP" localSheetId="66">#REF!</definedName>
    <definedName name="PP">#REF!</definedName>
    <definedName name="ppoooooooooo" localSheetId="76" hidden="1">#REF!</definedName>
    <definedName name="ppoooooooooo" localSheetId="8" hidden="1">#REF!</definedName>
    <definedName name="ppoooooooooo" localSheetId="25" hidden="1">#REF!</definedName>
    <definedName name="ppoooooooooo" localSheetId="31" hidden="1">#REF!</definedName>
    <definedName name="ppoooooooooo" localSheetId="32" hidden="1">#REF!</definedName>
    <definedName name="ppoooooooooo" localSheetId="34" hidden="1">#REF!</definedName>
    <definedName name="ppoooooooooo" localSheetId="35" hidden="1">#REF!</definedName>
    <definedName name="ppoooooooooo" localSheetId="40" hidden="1">#REF!</definedName>
    <definedName name="ppoooooooooo" localSheetId="41" hidden="1">#REF!</definedName>
    <definedName name="ppoooooooooo" localSheetId="42" hidden="1">#REF!</definedName>
    <definedName name="ppoooooooooo" localSheetId="43" hidden="1">#REF!</definedName>
    <definedName name="ppoooooooooo" localSheetId="45" hidden="1">#REF!</definedName>
    <definedName name="ppoooooooooo" localSheetId="46" hidden="1">#REF!</definedName>
    <definedName name="ppoooooooooo" localSheetId="48" hidden="1">#REF!</definedName>
    <definedName name="ppoooooooooo" localSheetId="52" hidden="1">#REF!</definedName>
    <definedName name="ppoooooooooo" localSheetId="14" hidden="1">#REF!</definedName>
    <definedName name="ppoooooooooo" localSheetId="56" hidden="1">#REF!</definedName>
    <definedName name="ppoooooooooo" localSheetId="15" hidden="1">#REF!</definedName>
    <definedName name="ppoooooooooo" hidden="1">#REF!</definedName>
    <definedName name="ppp" localSheetId="74" hidden="1">{"Riqfin97",#N/A,FALSE,"Tran";"Riqfinpro",#N/A,FALSE,"Tran"}</definedName>
    <definedName name="ppp" localSheetId="76" hidden="1">{"Riqfin97",#N/A,FALSE,"Tran";"Riqfinpro",#N/A,FALSE,"Tran"}</definedName>
    <definedName name="ppp" localSheetId="10" hidden="1">{"Riqfin97",#N/A,FALSE,"Tran";"Riqfinpro",#N/A,FALSE,"Tran"}</definedName>
    <definedName name="ppp" localSheetId="28" hidden="1">{"Riqfin97",#N/A,FALSE,"Tran";"Riqfinpro",#N/A,FALSE,"Tran"}</definedName>
    <definedName name="ppp" localSheetId="8" hidden="1">{"Riqfin97",#N/A,FALSE,"Tran";"Riqfinpro",#N/A,FALSE,"Tran"}</definedName>
    <definedName name="ppp" localSheetId="25" hidden="1">{"Riqfin97",#N/A,FALSE,"Tran";"Riqfinpro",#N/A,FALSE,"Tran"}</definedName>
    <definedName name="ppp" localSheetId="27" hidden="1">{"Riqfin97",#N/A,FALSE,"Tran";"Riqfinpro",#N/A,FALSE,"Tran"}</definedName>
    <definedName name="ppp" localSheetId="29" hidden="1">{"Riqfin97",#N/A,FALSE,"Tran";"Riqfinpro",#N/A,FALSE,"Tran"}</definedName>
    <definedName name="ppp" localSheetId="31" hidden="1">{"Riqfin97",#N/A,FALSE,"Tran";"Riqfinpro",#N/A,FALSE,"Tran"}</definedName>
    <definedName name="ppp" localSheetId="32" hidden="1">{"Riqfin97",#N/A,FALSE,"Tran";"Riqfinpro",#N/A,FALSE,"Tran"}</definedName>
    <definedName name="ppp" localSheetId="34" hidden="1">{"Riqfin97",#N/A,FALSE,"Tran";"Riqfinpro",#N/A,FALSE,"Tran"}</definedName>
    <definedName name="ppp" localSheetId="35" hidden="1">{"Riqfin97",#N/A,FALSE,"Tran";"Riqfinpro",#N/A,FALSE,"Tran"}</definedName>
    <definedName name="ppp" localSheetId="40" hidden="1">{"Riqfin97",#N/A,FALSE,"Tran";"Riqfinpro",#N/A,FALSE,"Tran"}</definedName>
    <definedName name="ppp" localSheetId="41" hidden="1">{"Riqfin97",#N/A,FALSE,"Tran";"Riqfinpro",#N/A,FALSE,"Tran"}</definedName>
    <definedName name="ppp" localSheetId="42" hidden="1">{"Riqfin97",#N/A,FALSE,"Tran";"Riqfinpro",#N/A,FALSE,"Tran"}</definedName>
    <definedName name="ppp" localSheetId="43" hidden="1">{"Riqfin97",#N/A,FALSE,"Tran";"Riqfinpro",#N/A,FALSE,"Tran"}</definedName>
    <definedName name="ppp" localSheetId="44" hidden="1">{"Riqfin97",#N/A,FALSE,"Tran";"Riqfinpro",#N/A,FALSE,"Tran"}</definedName>
    <definedName name="ppp" localSheetId="45" hidden="1">{"Riqfin97",#N/A,FALSE,"Tran";"Riqfinpro",#N/A,FALSE,"Tran"}</definedName>
    <definedName name="ppp" localSheetId="46" hidden="1">{"Riqfin97",#N/A,FALSE,"Tran";"Riqfinpro",#N/A,FALSE,"Tran"}</definedName>
    <definedName name="ppp" localSheetId="47" hidden="1">{"Riqfin97",#N/A,FALSE,"Tran";"Riqfinpro",#N/A,FALSE,"Tran"}</definedName>
    <definedName name="ppp" localSheetId="48" hidden="1">{"Riqfin97",#N/A,FALSE,"Tran";"Riqfinpro",#N/A,FALSE,"Tran"}</definedName>
    <definedName name="ppp" localSheetId="52" hidden="1">{"Riqfin97",#N/A,FALSE,"Tran";"Riqfinpro",#N/A,FALSE,"Tran"}</definedName>
    <definedName name="ppp" localSheetId="14" hidden="1">{"Riqfin97",#N/A,FALSE,"Tran";"Riqfinpro",#N/A,FALSE,"Tran"}</definedName>
    <definedName name="ppp" localSheetId="56" hidden="1">{"Riqfin97",#N/A,FALSE,"Tran";"Riqfinpro",#N/A,FALSE,"Tran"}</definedName>
    <definedName name="ppp" localSheetId="60" hidden="1">{"Riqfin97",#N/A,FALSE,"Tran";"Riqfinpro",#N/A,FALSE,"Tran"}</definedName>
    <definedName name="ppp" localSheetId="62" hidden="1">{"Riqfin97",#N/A,FALSE,"Tran";"Riqfinpro",#N/A,FALSE,"Tran"}</definedName>
    <definedName name="ppp" localSheetId="15" hidden="1">{"Riqfin97",#N/A,FALSE,"Tran";"Riqfinpro",#N/A,FALSE,"Tran"}</definedName>
    <definedName name="ppp" localSheetId="64" hidden="1">{"Riqfin97",#N/A,FALSE,"Tran";"Riqfinpro",#N/A,FALSE,"Tran"}</definedName>
    <definedName name="ppp" localSheetId="66" hidden="1">{"Riqfin97",#N/A,FALSE,"Tran";"Riqfinpro",#N/A,FALSE,"Tran"}</definedName>
    <definedName name="ppp" localSheetId="16" hidden="1">{"Riqfin97",#N/A,FALSE,"Tran";"Riqfinpro",#N/A,FALSE,"Tran"}</definedName>
    <definedName name="ppp" hidden="1">{"Riqfin97",#N/A,FALSE,"Tran";"Riqfinpro",#N/A,FALSE,"Tran"}</definedName>
    <definedName name="pppppp" localSheetId="74" hidden="1">{"Riqfin97",#N/A,FALSE,"Tran";"Riqfinpro",#N/A,FALSE,"Tran"}</definedName>
    <definedName name="pppppp" localSheetId="76" hidden="1">{"Riqfin97",#N/A,FALSE,"Tran";"Riqfinpro",#N/A,FALSE,"Tran"}</definedName>
    <definedName name="pppppp" localSheetId="10" hidden="1">{"Riqfin97",#N/A,FALSE,"Tran";"Riqfinpro",#N/A,FALSE,"Tran"}</definedName>
    <definedName name="pppppp" localSheetId="28" hidden="1">{"Riqfin97",#N/A,FALSE,"Tran";"Riqfinpro",#N/A,FALSE,"Tran"}</definedName>
    <definedName name="pppppp" localSheetId="8" hidden="1">{"Riqfin97",#N/A,FALSE,"Tran";"Riqfinpro",#N/A,FALSE,"Tran"}</definedName>
    <definedName name="pppppp" localSheetId="25" hidden="1">{"Riqfin97",#N/A,FALSE,"Tran";"Riqfinpro",#N/A,FALSE,"Tran"}</definedName>
    <definedName name="pppppp" localSheetId="27" hidden="1">{"Riqfin97",#N/A,FALSE,"Tran";"Riqfinpro",#N/A,FALSE,"Tran"}</definedName>
    <definedName name="pppppp" localSheetId="29" hidden="1">{"Riqfin97",#N/A,FALSE,"Tran";"Riqfinpro",#N/A,FALSE,"Tran"}</definedName>
    <definedName name="pppppp" localSheetId="31" hidden="1">{"Riqfin97",#N/A,FALSE,"Tran";"Riqfinpro",#N/A,FALSE,"Tran"}</definedName>
    <definedName name="pppppp" localSheetId="32" hidden="1">{"Riqfin97",#N/A,FALSE,"Tran";"Riqfinpro",#N/A,FALSE,"Tran"}</definedName>
    <definedName name="pppppp" localSheetId="34" hidden="1">{"Riqfin97",#N/A,FALSE,"Tran";"Riqfinpro",#N/A,FALSE,"Tran"}</definedName>
    <definedName name="pppppp" localSheetId="35" hidden="1">{"Riqfin97",#N/A,FALSE,"Tran";"Riqfinpro",#N/A,FALSE,"Tran"}</definedName>
    <definedName name="pppppp" localSheetId="40" hidden="1">{"Riqfin97",#N/A,FALSE,"Tran";"Riqfinpro",#N/A,FALSE,"Tran"}</definedName>
    <definedName name="pppppp" localSheetId="41" hidden="1">{"Riqfin97",#N/A,FALSE,"Tran";"Riqfinpro",#N/A,FALSE,"Tran"}</definedName>
    <definedName name="pppppp" localSheetId="42" hidden="1">{"Riqfin97",#N/A,FALSE,"Tran";"Riqfinpro",#N/A,FALSE,"Tran"}</definedName>
    <definedName name="pppppp" localSheetId="43" hidden="1">{"Riqfin97",#N/A,FALSE,"Tran";"Riqfinpro",#N/A,FALSE,"Tran"}</definedName>
    <definedName name="pppppp" localSheetId="44" hidden="1">{"Riqfin97",#N/A,FALSE,"Tran";"Riqfinpro",#N/A,FALSE,"Tran"}</definedName>
    <definedName name="pppppp" localSheetId="45" hidden="1">{"Riqfin97",#N/A,FALSE,"Tran";"Riqfinpro",#N/A,FALSE,"Tran"}</definedName>
    <definedName name="pppppp" localSheetId="46" hidden="1">{"Riqfin97",#N/A,FALSE,"Tran";"Riqfinpro",#N/A,FALSE,"Tran"}</definedName>
    <definedName name="pppppp" localSheetId="47" hidden="1">{"Riqfin97",#N/A,FALSE,"Tran";"Riqfinpro",#N/A,FALSE,"Tran"}</definedName>
    <definedName name="pppppp" localSheetId="48" hidden="1">{"Riqfin97",#N/A,FALSE,"Tran";"Riqfinpro",#N/A,FALSE,"Tran"}</definedName>
    <definedName name="pppppp" localSheetId="52" hidden="1">{"Riqfin97",#N/A,FALSE,"Tran";"Riqfinpro",#N/A,FALSE,"Tran"}</definedName>
    <definedName name="pppppp" localSheetId="14" hidden="1">{"Riqfin97",#N/A,FALSE,"Tran";"Riqfinpro",#N/A,FALSE,"Tran"}</definedName>
    <definedName name="pppppp" localSheetId="56" hidden="1">{"Riqfin97",#N/A,FALSE,"Tran";"Riqfinpro",#N/A,FALSE,"Tran"}</definedName>
    <definedName name="pppppp" localSheetId="60" hidden="1">{"Riqfin97",#N/A,FALSE,"Tran";"Riqfinpro",#N/A,FALSE,"Tran"}</definedName>
    <definedName name="pppppp" localSheetId="62" hidden="1">{"Riqfin97",#N/A,FALSE,"Tran";"Riqfinpro",#N/A,FALSE,"Tran"}</definedName>
    <definedName name="pppppp" localSheetId="15" hidden="1">{"Riqfin97",#N/A,FALSE,"Tran";"Riqfinpro",#N/A,FALSE,"Tran"}</definedName>
    <definedName name="pppppp" localSheetId="64" hidden="1">{"Riqfin97",#N/A,FALSE,"Tran";"Riqfinpro",#N/A,FALSE,"Tran"}</definedName>
    <definedName name="pppppp" localSheetId="66" hidden="1">{"Riqfin97",#N/A,FALSE,"Tran";"Riqfinpro",#N/A,FALSE,"Tran"}</definedName>
    <definedName name="pppppp" localSheetId="16" hidden="1">{"Riqfin97",#N/A,FALSE,"Tran";"Riqfinpro",#N/A,FALSE,"Tran"}</definedName>
    <definedName name="pppppp" hidden="1">{"Riqfin97",#N/A,FALSE,"Tran";"Riqfinpro",#N/A,FALSE,"Tran"}</definedName>
    <definedName name="pppppppppp" localSheetId="76" hidden="1">#REF!</definedName>
    <definedName name="pppppppppp" localSheetId="8" hidden="1">#REF!</definedName>
    <definedName name="pppppppppp" localSheetId="25" hidden="1">#REF!</definedName>
    <definedName name="pppppppppp" localSheetId="31" hidden="1">#REF!</definedName>
    <definedName name="pppppppppp" localSheetId="32" hidden="1">#REF!</definedName>
    <definedName name="pppppppppp" localSheetId="34" hidden="1">#REF!</definedName>
    <definedName name="pppppppppp" localSheetId="35" hidden="1">#REF!</definedName>
    <definedName name="pppppppppp" localSheetId="40" hidden="1">#REF!</definedName>
    <definedName name="pppppppppp" localSheetId="41" hidden="1">#REF!</definedName>
    <definedName name="pppppppppp" localSheetId="42" hidden="1">#REF!</definedName>
    <definedName name="pppppppppp" localSheetId="43" hidden="1">#REF!</definedName>
    <definedName name="pppppppppp" localSheetId="45" hidden="1">#REF!</definedName>
    <definedName name="pppppppppp" localSheetId="46" hidden="1">#REF!</definedName>
    <definedName name="pppppppppp" localSheetId="48" hidden="1">#REF!</definedName>
    <definedName name="pppppppppp" localSheetId="52" hidden="1">#REF!</definedName>
    <definedName name="pppppppppp" localSheetId="14" hidden="1">#REF!</definedName>
    <definedName name="pppppppppp" localSheetId="56" hidden="1">#REF!</definedName>
    <definedName name="pppppppppp" localSheetId="15" hidden="1">#REF!</definedName>
    <definedName name="pppppppppp" localSheetId="66" hidden="1">#REF!</definedName>
    <definedName name="pppppppppp" hidden="1">#REF!</definedName>
    <definedName name="ppppppppppppp" localSheetId="76" hidden="1">#REF!</definedName>
    <definedName name="ppppppppppppp" localSheetId="8" hidden="1">#REF!</definedName>
    <definedName name="ppppppppppppp" localSheetId="25" hidden="1">#REF!</definedName>
    <definedName name="ppppppppppppp" localSheetId="31" hidden="1">#REF!</definedName>
    <definedName name="ppppppppppppp" localSheetId="32" hidden="1">#REF!</definedName>
    <definedName name="ppppppppppppp" localSheetId="34" hidden="1">#REF!</definedName>
    <definedName name="ppppppppppppp" localSheetId="35" hidden="1">#REF!</definedName>
    <definedName name="ppppppppppppp" localSheetId="40" hidden="1">#REF!</definedName>
    <definedName name="ppppppppppppp" localSheetId="41" hidden="1">#REF!</definedName>
    <definedName name="ppppppppppppp" localSheetId="42" hidden="1">#REF!</definedName>
    <definedName name="ppppppppppppp" localSheetId="43" hidden="1">#REF!</definedName>
    <definedName name="ppppppppppppp" localSheetId="45" hidden="1">#REF!</definedName>
    <definedName name="ppppppppppppp" localSheetId="46" hidden="1">#REF!</definedName>
    <definedName name="ppppppppppppp" localSheetId="48" hidden="1">#REF!</definedName>
    <definedName name="ppppppppppppp" localSheetId="52" hidden="1">#REF!</definedName>
    <definedName name="ppppppppppppp" localSheetId="14" hidden="1">#REF!</definedName>
    <definedName name="ppppppppppppp" localSheetId="56" hidden="1">#REF!</definedName>
    <definedName name="ppppppppppppp" localSheetId="15" hidden="1">#REF!</definedName>
    <definedName name="ppppppppppppp" localSheetId="66" hidden="1">#REF!</definedName>
    <definedName name="ppppppppppppp" hidden="1">#REF!</definedName>
    <definedName name="PPPWGT">#N/A</definedName>
    <definedName name="PRECIOCIFBANANO" localSheetId="76">#REF!</definedName>
    <definedName name="PRECIOCIFBANANO" localSheetId="8">#REF!</definedName>
    <definedName name="PRECIOCIFBANANO" localSheetId="25">#REF!</definedName>
    <definedName name="PRECIOCIFBANANO" localSheetId="31">#REF!</definedName>
    <definedName name="PRECIOCIFBANANO" localSheetId="32">#REF!</definedName>
    <definedName name="PRECIOCIFBANANO" localSheetId="34">#REF!</definedName>
    <definedName name="PRECIOCIFBANANO" localSheetId="35">#REF!</definedName>
    <definedName name="PRECIOCIFBANANO" localSheetId="40">#REF!</definedName>
    <definedName name="PRECIOCIFBANANO" localSheetId="43">#REF!</definedName>
    <definedName name="PRECIOCIFBANANO" localSheetId="45">#REF!</definedName>
    <definedName name="PRECIOCIFBANANO" localSheetId="46">#REF!</definedName>
    <definedName name="PRECIOCIFBANANO" localSheetId="52">#REF!</definedName>
    <definedName name="PRECIOCIFBANANO" localSheetId="14">#REF!</definedName>
    <definedName name="PRECIOCIFBANANO" localSheetId="15">#REF!</definedName>
    <definedName name="PRECIOCIFBANANO" localSheetId="66">#REF!</definedName>
    <definedName name="PRECIOCIFBANANO">#REF!</definedName>
    <definedName name="Preparar_Reporte" localSheetId="8">#REF!</definedName>
    <definedName name="Preparar_Reporte" localSheetId="35">#REF!</definedName>
    <definedName name="Preparar_Reporte">#REF!</definedName>
    <definedName name="PRES1" localSheetId="76">[79]nonopec!#REF!</definedName>
    <definedName name="PRES1" localSheetId="8">[79]nonopec!#REF!</definedName>
    <definedName name="PRES1" localSheetId="25">[79]nonopec!#REF!</definedName>
    <definedName name="PRES1" localSheetId="31">[79]nonopec!#REF!</definedName>
    <definedName name="PRES1" localSheetId="41">[145]nonopec!#REF!</definedName>
    <definedName name="PRES1" localSheetId="42">[145]nonopec!#REF!</definedName>
    <definedName name="PRES1" localSheetId="43">[145]nonopec!#REF!</definedName>
    <definedName name="PRES1" localSheetId="48">[145]nonopec!#REF!</definedName>
    <definedName name="PRES1" localSheetId="52">[145]nonopec!#REF!</definedName>
    <definedName name="PRES1" localSheetId="14">[79]nonopec!#REF!</definedName>
    <definedName name="PRES1" localSheetId="56">[145]nonopec!#REF!</definedName>
    <definedName name="PRES1" localSheetId="15">[79]nonopec!#REF!</definedName>
    <definedName name="PRES1" localSheetId="66">[79]nonopec!#REF!</definedName>
    <definedName name="PRES1">[79]nonopec!#REF!</definedName>
    <definedName name="PRES2" localSheetId="76">[79]nonopec!#REF!</definedName>
    <definedName name="PRES2" localSheetId="8">[79]nonopec!#REF!</definedName>
    <definedName name="PRES2" localSheetId="25">[79]nonopec!#REF!</definedName>
    <definedName name="PRES2" localSheetId="31">[79]nonopec!#REF!</definedName>
    <definedName name="PRES2" localSheetId="41">[145]nonopec!#REF!</definedName>
    <definedName name="PRES2" localSheetId="42">[145]nonopec!#REF!</definedName>
    <definedName name="PRES2" localSheetId="43">[145]nonopec!#REF!</definedName>
    <definedName name="PRES2" localSheetId="48">[145]nonopec!#REF!</definedName>
    <definedName name="PRES2" localSheetId="52">[145]nonopec!#REF!</definedName>
    <definedName name="PRES2" localSheetId="14">[79]nonopec!#REF!</definedName>
    <definedName name="PRES2" localSheetId="56">[145]nonopec!#REF!</definedName>
    <definedName name="PRES2" localSheetId="15">[79]nonopec!#REF!</definedName>
    <definedName name="PRES2" localSheetId="66">[79]nonopec!#REF!</definedName>
    <definedName name="PRES2">[79]nonopec!#REF!</definedName>
    <definedName name="PRES3" localSheetId="76">[79]nonopec!#REF!</definedName>
    <definedName name="PRES3" localSheetId="25">[79]nonopec!#REF!</definedName>
    <definedName name="PRES3" localSheetId="31">[79]nonopec!#REF!</definedName>
    <definedName name="PRES3" localSheetId="41">[145]nonopec!#REF!</definedName>
    <definedName name="PRES3" localSheetId="42">[145]nonopec!#REF!</definedName>
    <definedName name="PRES3" localSheetId="43">[145]nonopec!#REF!</definedName>
    <definedName name="PRES3" localSheetId="48">[145]nonopec!#REF!</definedName>
    <definedName name="PRES3" localSheetId="52">[145]nonopec!#REF!</definedName>
    <definedName name="PRES3" localSheetId="14">[79]nonopec!#REF!</definedName>
    <definedName name="PRES3" localSheetId="56">[145]nonopec!#REF!</definedName>
    <definedName name="PRES3" localSheetId="15">[79]nonopec!#REF!</definedName>
    <definedName name="PRES3">[79]nonopec!#REF!</definedName>
    <definedName name="presion" localSheetId="8">#REF!</definedName>
    <definedName name="presion" localSheetId="35">#REF!</definedName>
    <definedName name="presion" localSheetId="42">#REF!</definedName>
    <definedName name="presion" localSheetId="43">#REF!</definedName>
    <definedName name="presion" localSheetId="44">#REF!</definedName>
    <definedName name="presion">#REF!</definedName>
    <definedName name="PRICE" localSheetId="76">#REF!</definedName>
    <definedName name="PRICE" localSheetId="8">#REF!</definedName>
    <definedName name="PRICE" localSheetId="25">#REF!</definedName>
    <definedName name="PRICE" localSheetId="31">#REF!</definedName>
    <definedName name="PRICE" localSheetId="32">#REF!</definedName>
    <definedName name="PRICE" localSheetId="34">#REF!</definedName>
    <definedName name="PRICE" localSheetId="35">#REF!</definedName>
    <definedName name="PRICE" localSheetId="40">#REF!</definedName>
    <definedName name="PRICE" localSheetId="43">#REF!</definedName>
    <definedName name="PRICE" localSheetId="45">#REF!</definedName>
    <definedName name="PRICE" localSheetId="46">#REF!</definedName>
    <definedName name="PRICE" localSheetId="52">#REF!</definedName>
    <definedName name="PRICE" localSheetId="14">#REF!</definedName>
    <definedName name="PRICE" localSheetId="15">#REF!</definedName>
    <definedName name="PRICE" localSheetId="66">#REF!</definedName>
    <definedName name="PRICE">#REF!</definedName>
    <definedName name="PRICETAB" localSheetId="76">#REF!</definedName>
    <definedName name="PRICETAB" localSheetId="8">#REF!</definedName>
    <definedName name="PRICETAB" localSheetId="25">#REF!</definedName>
    <definedName name="PRICETAB" localSheetId="31">#REF!</definedName>
    <definedName name="PRICETAB" localSheetId="32">#REF!</definedName>
    <definedName name="PRICETAB" localSheetId="34">#REF!</definedName>
    <definedName name="PRICETAB" localSheetId="35">#REF!</definedName>
    <definedName name="PRICETAB" localSheetId="40">#REF!</definedName>
    <definedName name="PRICETAB" localSheetId="45">#REF!</definedName>
    <definedName name="PRICETAB" localSheetId="46">#REF!</definedName>
    <definedName name="PRICETAB" localSheetId="14">#REF!</definedName>
    <definedName name="PRICETAB" localSheetId="15">#REF!</definedName>
    <definedName name="PRICETAB" localSheetId="66">#REF!</definedName>
    <definedName name="PRICETAB">#REF!</definedName>
    <definedName name="print" localSheetId="35">#REF!</definedName>
    <definedName name="print">#REF!</definedName>
    <definedName name="Print_Area_MI" localSheetId="76">#REF!</definedName>
    <definedName name="Print_Area_MI" localSheetId="10">[1]A!#REF!</definedName>
    <definedName name="Print_Area_MI" localSheetId="25">#REF!</definedName>
    <definedName name="Print_Area_MI" localSheetId="31">#REF!</definedName>
    <definedName name="Print_Area_MI" localSheetId="32">#REF!</definedName>
    <definedName name="Print_Area_MI" localSheetId="34">#REF!</definedName>
    <definedName name="Print_Area_MI" localSheetId="35">#REF!</definedName>
    <definedName name="Print_Area_MI" localSheetId="40">#REF!</definedName>
    <definedName name="Print_Area_MI" localSheetId="41">#REF!</definedName>
    <definedName name="Print_Area_MI" localSheetId="42">#REF!</definedName>
    <definedName name="Print_Area_MI" localSheetId="43">#REF!</definedName>
    <definedName name="Print_Area_MI" localSheetId="45">#REF!</definedName>
    <definedName name="Print_Area_MI" localSheetId="46">#REF!</definedName>
    <definedName name="Print_Area_MI" localSheetId="47">#REF!</definedName>
    <definedName name="Print_Area_MI" localSheetId="48">#REF!</definedName>
    <definedName name="Print_Area_MI" localSheetId="52">#REF!</definedName>
    <definedName name="Print_Area_MI" localSheetId="14">#REF!</definedName>
    <definedName name="Print_Area_MI" localSheetId="56">#REF!</definedName>
    <definedName name="Print_Area_MI" localSheetId="15">#REF!</definedName>
    <definedName name="Print_Area_MI">#REF!</definedName>
    <definedName name="Print_Titles_MI" localSheetId="35">#REF!</definedName>
    <definedName name="Print_Titles_MI">#REF!</definedName>
    <definedName name="Print1" localSheetId="76">#REF!</definedName>
    <definedName name="Print1" localSheetId="8">#REF!</definedName>
    <definedName name="Print1" localSheetId="25">#REF!</definedName>
    <definedName name="Print1" localSheetId="31">#REF!</definedName>
    <definedName name="Print1" localSheetId="32">#REF!</definedName>
    <definedName name="Print1" localSheetId="34">#REF!</definedName>
    <definedName name="Print1" localSheetId="35">#REF!</definedName>
    <definedName name="Print1" localSheetId="40">#REF!</definedName>
    <definedName name="Print1" localSheetId="41">#REF!</definedName>
    <definedName name="Print1" localSheetId="42">#REF!</definedName>
    <definedName name="Print1" localSheetId="43">#REF!</definedName>
    <definedName name="Print1" localSheetId="45">#REF!</definedName>
    <definedName name="Print1" localSheetId="46">#REF!</definedName>
    <definedName name="Print1" localSheetId="48">#REF!</definedName>
    <definedName name="Print1" localSheetId="52">#REF!</definedName>
    <definedName name="Print1" localSheetId="14">#REF!</definedName>
    <definedName name="Print1" localSheetId="56">#REF!</definedName>
    <definedName name="Print1" localSheetId="15">#REF!</definedName>
    <definedName name="Print1">#REF!</definedName>
    <definedName name="PRINTMACRO" localSheetId="76">#REF!</definedName>
    <definedName name="PRINTMACRO" localSheetId="25">#REF!</definedName>
    <definedName name="PRINTMACRO" localSheetId="31">#REF!</definedName>
    <definedName name="PRINTMACRO" localSheetId="32">#REF!</definedName>
    <definedName name="PRINTMACRO" localSheetId="34">#REF!</definedName>
    <definedName name="PRINTMACRO" localSheetId="35">#REF!</definedName>
    <definedName name="PRINTMACRO" localSheetId="40">#REF!</definedName>
    <definedName name="PRINTMACRO" localSheetId="45">#REF!</definedName>
    <definedName name="PRINTMACRO" localSheetId="46">#REF!</definedName>
    <definedName name="PRINTMACRO" localSheetId="14">#REF!</definedName>
    <definedName name="PRINTMACRO" localSheetId="15">#REF!</definedName>
    <definedName name="PRINTMACRO">#REF!</definedName>
    <definedName name="PrintThis_Links" localSheetId="10">[130]Links!$A$1:$F$33</definedName>
    <definedName name="PrintThis_Links">[131]Links!$A$1:$F$33</definedName>
    <definedName name="PRIV0" localSheetId="76">#REF!</definedName>
    <definedName name="PRIV0" localSheetId="10">#REF!</definedName>
    <definedName name="PRIV0" localSheetId="8">#REF!</definedName>
    <definedName name="PRIV0" localSheetId="25">#REF!</definedName>
    <definedName name="PRIV0" localSheetId="31">#REF!</definedName>
    <definedName name="PRIV0" localSheetId="32">#REF!</definedName>
    <definedName name="PRIV0" localSheetId="34">#REF!</definedName>
    <definedName name="PRIV0" localSheetId="35">#REF!</definedName>
    <definedName name="PRIV0" localSheetId="40">#REF!</definedName>
    <definedName name="PRIV0" localSheetId="43">#REF!</definedName>
    <definedName name="PRIV0" localSheetId="45">#REF!</definedName>
    <definedName name="PRIV0" localSheetId="46">#REF!</definedName>
    <definedName name="PRIV0" localSheetId="52">#REF!</definedName>
    <definedName name="PRIV0" localSheetId="14">#REF!</definedName>
    <definedName name="PRIV0" localSheetId="15">#REF!</definedName>
    <definedName name="PRIV0" localSheetId="66">#REF!</definedName>
    <definedName name="PRIV0">#REF!</definedName>
    <definedName name="PRIV00" localSheetId="76">#REF!</definedName>
    <definedName name="PRIV00" localSheetId="10">#REF!</definedName>
    <definedName name="PRIV00" localSheetId="25">#REF!</definedName>
    <definedName name="PRIV00" localSheetId="31">#REF!</definedName>
    <definedName name="PRIV00" localSheetId="32">#REF!</definedName>
    <definedName name="PRIV00" localSheetId="34">#REF!</definedName>
    <definedName name="PRIV00" localSheetId="35">#REF!</definedName>
    <definedName name="PRIV00" localSheetId="40">#REF!</definedName>
    <definedName name="PRIV00" localSheetId="45">#REF!</definedName>
    <definedName name="PRIV00" localSheetId="46">#REF!</definedName>
    <definedName name="PRIV00" localSheetId="14">#REF!</definedName>
    <definedName name="PRIV00" localSheetId="15">#REF!</definedName>
    <definedName name="PRIV00" localSheetId="66">#REF!</definedName>
    <definedName name="PRIV00">#REF!</definedName>
    <definedName name="PRIV1" localSheetId="76">#REF!</definedName>
    <definedName name="PRIV1" localSheetId="10">#REF!</definedName>
    <definedName name="PRIV1" localSheetId="25">#REF!</definedName>
    <definedName name="PRIV1" localSheetId="31">#REF!</definedName>
    <definedName name="PRIV1" localSheetId="32">#REF!</definedName>
    <definedName name="PRIV1" localSheetId="34">#REF!</definedName>
    <definedName name="PRIV1" localSheetId="35">#REF!</definedName>
    <definedName name="PRIV1" localSheetId="40">#REF!</definedName>
    <definedName name="PRIV1" localSheetId="45">#REF!</definedName>
    <definedName name="PRIV1" localSheetId="46">#REF!</definedName>
    <definedName name="PRIV1" localSheetId="14">#REF!</definedName>
    <definedName name="PRIV1" localSheetId="15">#REF!</definedName>
    <definedName name="PRIV1">#REF!</definedName>
    <definedName name="PRIV11" localSheetId="76">#REF!</definedName>
    <definedName name="PRIV11" localSheetId="25">#REF!</definedName>
    <definedName name="PRIV11" localSheetId="31">#REF!</definedName>
    <definedName name="PRIV11" localSheetId="32">#REF!</definedName>
    <definedName name="PRIV11" localSheetId="34">#REF!</definedName>
    <definedName name="PRIV11" localSheetId="35">#REF!</definedName>
    <definedName name="PRIV11" localSheetId="40">#REF!</definedName>
    <definedName name="PRIV11" localSheetId="45">#REF!</definedName>
    <definedName name="PRIV11" localSheetId="46">#REF!</definedName>
    <definedName name="PRIV11" localSheetId="14">#REF!</definedName>
    <definedName name="PRIV11" localSheetId="15">#REF!</definedName>
    <definedName name="PRIV11">#REF!</definedName>
    <definedName name="PRIV2" localSheetId="76">#REF!</definedName>
    <definedName name="PRIV2" localSheetId="25">#REF!</definedName>
    <definedName name="PRIV2" localSheetId="31">#REF!</definedName>
    <definedName name="PRIV2" localSheetId="32">#REF!</definedName>
    <definedName name="PRIV2" localSheetId="34">#REF!</definedName>
    <definedName name="PRIV2" localSheetId="35">#REF!</definedName>
    <definedName name="PRIV2" localSheetId="40">#REF!</definedName>
    <definedName name="PRIV2" localSheetId="45">#REF!</definedName>
    <definedName name="PRIV2" localSheetId="46">#REF!</definedName>
    <definedName name="PRIV2" localSheetId="14">#REF!</definedName>
    <definedName name="PRIV2" localSheetId="15">#REF!</definedName>
    <definedName name="PRIV2">#REF!</definedName>
    <definedName name="PRIV22" localSheetId="76">#REF!</definedName>
    <definedName name="PRIV22" localSheetId="25">#REF!</definedName>
    <definedName name="PRIV22" localSheetId="31">#REF!</definedName>
    <definedName name="PRIV22" localSheetId="32">#REF!</definedName>
    <definedName name="PRIV22" localSheetId="34">#REF!</definedName>
    <definedName name="PRIV22" localSheetId="35">#REF!</definedName>
    <definedName name="PRIV22" localSheetId="40">#REF!</definedName>
    <definedName name="PRIV22" localSheetId="45">#REF!</definedName>
    <definedName name="PRIV22" localSheetId="46">#REF!</definedName>
    <definedName name="PRIV22" localSheetId="14">#REF!</definedName>
    <definedName name="PRIV22" localSheetId="15">#REF!</definedName>
    <definedName name="PRIV22">#REF!</definedName>
    <definedName name="priv2ycredito" localSheetId="35">#REF!</definedName>
    <definedName name="priv2ycredito">#REF!</definedName>
    <definedName name="priv2yposnet2ycredito" localSheetId="35">#REF!</definedName>
    <definedName name="priv2yposnet2ycredito">#REF!</definedName>
    <definedName name="PRIV3" localSheetId="76">#REF!</definedName>
    <definedName name="PRIV3" localSheetId="25">#REF!</definedName>
    <definedName name="PRIV3" localSheetId="31">#REF!</definedName>
    <definedName name="PRIV3" localSheetId="32">#REF!</definedName>
    <definedName name="PRIV3" localSheetId="34">#REF!</definedName>
    <definedName name="PRIV3" localSheetId="35">#REF!</definedName>
    <definedName name="PRIV3" localSheetId="40">#REF!</definedName>
    <definedName name="PRIV3" localSheetId="45">#REF!</definedName>
    <definedName name="PRIV3" localSheetId="46">#REF!</definedName>
    <definedName name="PRIV3" localSheetId="14">#REF!</definedName>
    <definedName name="PRIV3" localSheetId="15">#REF!</definedName>
    <definedName name="PRIV3">#REF!</definedName>
    <definedName name="PRIV33" localSheetId="76">#REF!</definedName>
    <definedName name="PRIV33" localSheetId="25">#REF!</definedName>
    <definedName name="PRIV33" localSheetId="31">#REF!</definedName>
    <definedName name="PRIV33" localSheetId="32">#REF!</definedName>
    <definedName name="PRIV33" localSheetId="34">#REF!</definedName>
    <definedName name="PRIV33" localSheetId="35">#REF!</definedName>
    <definedName name="PRIV33" localSheetId="40">#REF!</definedName>
    <definedName name="PRIV33" localSheetId="45">#REF!</definedName>
    <definedName name="PRIV33" localSheetId="46">#REF!</definedName>
    <definedName name="PRIV33" localSheetId="14">#REF!</definedName>
    <definedName name="PRIV33" localSheetId="15">#REF!</definedName>
    <definedName name="PRIV33">#REF!</definedName>
    <definedName name="PRMONTH" localSheetId="76">#REF!</definedName>
    <definedName name="PRMONTH" localSheetId="25">#REF!</definedName>
    <definedName name="PRMONTH" localSheetId="31">#REF!</definedName>
    <definedName name="PRMONTH" localSheetId="32">#REF!</definedName>
    <definedName name="PRMONTH" localSheetId="34">#REF!</definedName>
    <definedName name="PRMONTH" localSheetId="35">#REF!</definedName>
    <definedName name="PRMONTH" localSheetId="40">#REF!</definedName>
    <definedName name="PRMONTH" localSheetId="45">#REF!</definedName>
    <definedName name="PRMONTH" localSheetId="46">#REF!</definedName>
    <definedName name="PRMONTH" localSheetId="14">#REF!</definedName>
    <definedName name="PRMONTH" localSheetId="15">#REF!</definedName>
    <definedName name="PRMONTH">#REF!</definedName>
    <definedName name="prn">[120]FSUOUT!$B$2:$V$32</definedName>
    <definedName name="Product" localSheetId="76">#REF!</definedName>
    <definedName name="Product" localSheetId="8">#REF!</definedName>
    <definedName name="Product" localSheetId="25">#REF!</definedName>
    <definedName name="Product" localSheetId="31">#REF!</definedName>
    <definedName name="Product" localSheetId="32">#REF!</definedName>
    <definedName name="Product" localSheetId="34">#REF!</definedName>
    <definedName name="Product" localSheetId="35">#REF!</definedName>
    <definedName name="Product" localSheetId="40">#REF!</definedName>
    <definedName name="Product" localSheetId="41">#REF!</definedName>
    <definedName name="Product" localSheetId="42">#REF!</definedName>
    <definedName name="Product" localSheetId="43">#REF!</definedName>
    <definedName name="Product" localSheetId="45">#REF!</definedName>
    <definedName name="Product" localSheetId="46">#REF!</definedName>
    <definedName name="Product" localSheetId="48">#REF!</definedName>
    <definedName name="Product" localSheetId="52">#REF!</definedName>
    <definedName name="Product" localSheetId="14">#REF!</definedName>
    <definedName name="Product" localSheetId="56">#REF!</definedName>
    <definedName name="Product" localSheetId="15">#REF!</definedName>
    <definedName name="Product" localSheetId="66">#REF!</definedName>
    <definedName name="Product">#REF!</definedName>
    <definedName name="PROG" localSheetId="8">#REF!</definedName>
    <definedName name="PROG" localSheetId="35">#REF!</definedName>
    <definedName name="PROG">#REF!</definedName>
    <definedName name="Prog1998" localSheetId="76">'[162]2003'!#REF!</definedName>
    <definedName name="Prog1998" localSheetId="8">'[162]2003'!#REF!</definedName>
    <definedName name="Prog1998" localSheetId="25">'[162]2003'!#REF!</definedName>
    <definedName name="Prog1998" localSheetId="31">'[162]2003'!#REF!</definedName>
    <definedName name="Prog1998" localSheetId="40">'[162]2003'!#REF!</definedName>
    <definedName name="Prog1998" localSheetId="45">'[162]2003'!#REF!</definedName>
    <definedName name="Prog1998" localSheetId="46">'[162]2003'!#REF!</definedName>
    <definedName name="Prog1998" localSheetId="14">'[162]2003'!#REF!</definedName>
    <definedName name="Prog1998" localSheetId="15">'[162]2003'!#REF!</definedName>
    <definedName name="Prog1998" localSheetId="66">'[162]2003'!#REF!</definedName>
    <definedName name="Prog1998">'[162]2003'!#REF!</definedName>
    <definedName name="progra" localSheetId="8">#REF!</definedName>
    <definedName name="progra" localSheetId="35">#REF!</definedName>
    <definedName name="progra" localSheetId="42">#REF!</definedName>
    <definedName name="progra" localSheetId="43">#REF!</definedName>
    <definedName name="progra" localSheetId="44">#REF!</definedName>
    <definedName name="progra">#REF!</definedName>
    <definedName name="proj00" localSheetId="8">[163]sources!#REF!</definedName>
    <definedName name="proj00" localSheetId="35">[163]sources!#REF!</definedName>
    <definedName name="proj00" localSheetId="42">[163]sources!#REF!</definedName>
    <definedName name="proj00" localSheetId="43">[163]sources!#REF!</definedName>
    <definedName name="proj00" localSheetId="44">[163]sources!#REF!</definedName>
    <definedName name="proj00">[163]sources!#REF!</definedName>
    <definedName name="PROJ98" localSheetId="8">#REF!</definedName>
    <definedName name="PROJ98" localSheetId="35">#REF!</definedName>
    <definedName name="PROJ98" localSheetId="42">#REF!</definedName>
    <definedName name="PROJ98" localSheetId="43">#REF!</definedName>
    <definedName name="PROJ98" localSheetId="44">#REF!</definedName>
    <definedName name="PROJ98">#REF!</definedName>
    <definedName name="prom">[74]Promedio!$CD$90</definedName>
    <definedName name="promgraf">[164]GRAFPROM!#REF!</definedName>
    <definedName name="Prop.Demanda">'[61]Ranking Bancario'!$AH$4:$AL$54</definedName>
    <definedName name="prphalf">[147]Sheet4!$C$3:$G$57</definedName>
    <definedName name="PRPINTSEPT">[165]STOCK!$D$4:$W$102</definedName>
    <definedName name="prueba" localSheetId="8">[7]!prueba</definedName>
    <definedName name="prueba">[7]!prueba</definedName>
    <definedName name="PRYEAR" localSheetId="76">#REF!</definedName>
    <definedName name="PRYEAR" localSheetId="8">#REF!</definedName>
    <definedName name="PRYEAR" localSheetId="25">#REF!</definedName>
    <definedName name="PRYEAR" localSheetId="31">#REF!</definedName>
    <definedName name="PRYEAR" localSheetId="32">#REF!</definedName>
    <definedName name="PRYEAR" localSheetId="34">#REF!</definedName>
    <definedName name="PRYEAR" localSheetId="35">#REF!</definedName>
    <definedName name="PRYEAR" localSheetId="40">#REF!</definedName>
    <definedName name="PRYEAR" localSheetId="43">#REF!</definedName>
    <definedName name="PRYEAR" localSheetId="45">#REF!</definedName>
    <definedName name="PRYEAR" localSheetId="46">#REF!</definedName>
    <definedName name="PRYEAR" localSheetId="52">#REF!</definedName>
    <definedName name="PRYEAR" localSheetId="14">#REF!</definedName>
    <definedName name="PRYEAR" localSheetId="15">#REF!</definedName>
    <definedName name="PRYEAR" localSheetId="66">#REF!</definedName>
    <definedName name="PRYEAR">#REF!</definedName>
    <definedName name="PS" localSheetId="8">#REF!</definedName>
    <definedName name="PS" localSheetId="35">#REF!</definedName>
    <definedName name="PS">#REF!</definedName>
    <definedName name="psbr" localSheetId="8">'[166]Input PSBR;Q-F'!#REF!</definedName>
    <definedName name="psbr">'[166]Input PSBR;Q-F'!#REF!</definedName>
    <definedName name="PSBR_TRIM" localSheetId="8">'[167]Resultado BC'!#REF!</definedName>
    <definedName name="PSBR_TRIM">'[167]Resultado BC'!#REF!</definedName>
    <definedName name="pshocked" localSheetId="8">#REF!</definedName>
    <definedName name="pshocked" localSheetId="35">#REF!</definedName>
    <definedName name="pshocked" localSheetId="42">#REF!</definedName>
    <definedName name="pshocked" localSheetId="43">#REF!</definedName>
    <definedName name="pshocked" localSheetId="44">#REF!</definedName>
    <definedName name="pshocked">#REF!</definedName>
    <definedName name="PSperc" localSheetId="8">#REF!</definedName>
    <definedName name="PSperc" localSheetId="35">#REF!</definedName>
    <definedName name="PSperc">#REF!</definedName>
    <definedName name="Pstd" localSheetId="8">#REF!</definedName>
    <definedName name="Pstd" localSheetId="35">#REF!</definedName>
    <definedName name="Pstd">#REF!</definedName>
    <definedName name="PTA" localSheetId="76">#REF!</definedName>
    <definedName name="PTA" localSheetId="10">#REF!</definedName>
    <definedName name="PTA" localSheetId="25">#REF!</definedName>
    <definedName name="PTA" localSheetId="31">#REF!</definedName>
    <definedName name="PTA" localSheetId="32">#REF!</definedName>
    <definedName name="PTA" localSheetId="34">#REF!</definedName>
    <definedName name="PTA" localSheetId="35">#REF!</definedName>
    <definedName name="PTA" localSheetId="40">#REF!</definedName>
    <definedName name="PTA" localSheetId="41">#REF!</definedName>
    <definedName name="PTA" localSheetId="42">#REF!</definedName>
    <definedName name="PTA" localSheetId="43">#REF!</definedName>
    <definedName name="PTA" localSheetId="45">#REF!</definedName>
    <definedName name="PTA" localSheetId="46">#REF!</definedName>
    <definedName name="PTA" localSheetId="48">#REF!</definedName>
    <definedName name="PTA" localSheetId="52">#REF!</definedName>
    <definedName name="PTA" localSheetId="14">#REF!</definedName>
    <definedName name="PTA" localSheetId="56">#REF!</definedName>
    <definedName name="PTA" localSheetId="15">#REF!</definedName>
    <definedName name="PTA" localSheetId="66">#REF!</definedName>
    <definedName name="PTA">#REF!</definedName>
    <definedName name="PTAEURO" localSheetId="76">#REF!</definedName>
    <definedName name="PTAEURO" localSheetId="10">#REF!</definedName>
    <definedName name="PTAEURO" localSheetId="25">#REF!</definedName>
    <definedName name="PTAEURO" localSheetId="31">#REF!</definedName>
    <definedName name="PTAEURO" localSheetId="32">#REF!</definedName>
    <definedName name="PTAEURO" localSheetId="34">#REF!</definedName>
    <definedName name="PTAEURO" localSheetId="35">#REF!</definedName>
    <definedName name="PTAEURO" localSheetId="40">#REF!</definedName>
    <definedName name="PTAEURO" localSheetId="41">#REF!</definedName>
    <definedName name="PTAEURO" localSheetId="42">#REF!</definedName>
    <definedName name="PTAEURO" localSheetId="43">#REF!</definedName>
    <definedName name="PTAEURO" localSheetId="45">#REF!</definedName>
    <definedName name="PTAEURO" localSheetId="46">#REF!</definedName>
    <definedName name="PTAEURO" localSheetId="48">#REF!</definedName>
    <definedName name="PTAEURO" localSheetId="52">#REF!</definedName>
    <definedName name="PTAEURO" localSheetId="14">#REF!</definedName>
    <definedName name="PTAEURO" localSheetId="56">#REF!</definedName>
    <definedName name="PTAEURO" localSheetId="15">#REF!</definedName>
    <definedName name="PTAEURO">#REF!</definedName>
    <definedName name="PTAS" localSheetId="35">#REF!</definedName>
    <definedName name="PTAS">#REF!</definedName>
    <definedName name="PTE" localSheetId="35">#REF!</definedName>
    <definedName name="PTE">#REF!</definedName>
    <definedName name="PUBL00" localSheetId="76">#REF!</definedName>
    <definedName name="PUBL00" localSheetId="25">#REF!</definedName>
    <definedName name="PUBL00" localSheetId="31">#REF!</definedName>
    <definedName name="PUBL00" localSheetId="32">#REF!</definedName>
    <definedName name="PUBL00" localSheetId="34">#REF!</definedName>
    <definedName name="PUBL00" localSheetId="35">#REF!</definedName>
    <definedName name="PUBL00" localSheetId="40">#REF!</definedName>
    <definedName name="PUBL00" localSheetId="45">#REF!</definedName>
    <definedName name="PUBL00" localSheetId="46">#REF!</definedName>
    <definedName name="PUBL00" localSheetId="14">#REF!</definedName>
    <definedName name="PUBL00" localSheetId="15">#REF!</definedName>
    <definedName name="PUBL00">#REF!</definedName>
    <definedName name="PUBL11" localSheetId="76">#REF!</definedName>
    <definedName name="PUBL11" localSheetId="25">#REF!</definedName>
    <definedName name="PUBL11" localSheetId="31">#REF!</definedName>
    <definedName name="PUBL11" localSheetId="32">#REF!</definedName>
    <definedName name="PUBL11" localSheetId="34">#REF!</definedName>
    <definedName name="PUBL11" localSheetId="35">#REF!</definedName>
    <definedName name="PUBL11" localSheetId="40">#REF!</definedName>
    <definedName name="PUBL11" localSheetId="45">#REF!</definedName>
    <definedName name="PUBL11" localSheetId="46">#REF!</definedName>
    <definedName name="PUBL11" localSheetId="14">#REF!</definedName>
    <definedName name="PUBL11" localSheetId="15">#REF!</definedName>
    <definedName name="PUBL11">#REF!</definedName>
    <definedName name="PUBL2" localSheetId="76">#REF!</definedName>
    <definedName name="PUBL2" localSheetId="25">#REF!</definedName>
    <definedName name="PUBL2" localSheetId="31">#REF!</definedName>
    <definedName name="PUBL2" localSheetId="32">#REF!</definedName>
    <definedName name="PUBL2" localSheetId="34">#REF!</definedName>
    <definedName name="PUBL2" localSheetId="35">#REF!</definedName>
    <definedName name="PUBL2" localSheetId="40">#REF!</definedName>
    <definedName name="PUBL2" localSheetId="45">#REF!</definedName>
    <definedName name="PUBL2" localSheetId="46">#REF!</definedName>
    <definedName name="PUBL2" localSheetId="14">#REF!</definedName>
    <definedName name="PUBL2" localSheetId="15">#REF!</definedName>
    <definedName name="PUBL2">#REF!</definedName>
    <definedName name="PUBL22" localSheetId="76">#REF!</definedName>
    <definedName name="PUBL22" localSheetId="25">#REF!</definedName>
    <definedName name="PUBL22" localSheetId="31">#REF!</definedName>
    <definedName name="PUBL22" localSheetId="32">#REF!</definedName>
    <definedName name="PUBL22" localSheetId="34">#REF!</definedName>
    <definedName name="PUBL22" localSheetId="35">#REF!</definedName>
    <definedName name="PUBL22" localSheetId="40">#REF!</definedName>
    <definedName name="PUBL22" localSheetId="45">#REF!</definedName>
    <definedName name="PUBL22" localSheetId="46">#REF!</definedName>
    <definedName name="PUBL22" localSheetId="14">#REF!</definedName>
    <definedName name="PUBL22" localSheetId="15">#REF!</definedName>
    <definedName name="PUBL22">#REF!</definedName>
    <definedName name="PUBL33" localSheetId="76">#REF!</definedName>
    <definedName name="PUBL33" localSheetId="25">#REF!</definedName>
    <definedName name="PUBL33" localSheetId="31">#REF!</definedName>
    <definedName name="PUBL33" localSheetId="32">#REF!</definedName>
    <definedName name="PUBL33" localSheetId="34">#REF!</definedName>
    <definedName name="PUBL33" localSheetId="35">#REF!</definedName>
    <definedName name="PUBL33" localSheetId="40">#REF!</definedName>
    <definedName name="PUBL33" localSheetId="45">#REF!</definedName>
    <definedName name="PUBL33" localSheetId="46">#REF!</definedName>
    <definedName name="PUBL33" localSheetId="14">#REF!</definedName>
    <definedName name="PUBL33" localSheetId="15">#REF!</definedName>
    <definedName name="PUBL33">#REF!</definedName>
    <definedName name="PUBL5" localSheetId="76">#REF!</definedName>
    <definedName name="PUBL5" localSheetId="25">#REF!</definedName>
    <definedName name="PUBL5" localSheetId="31">#REF!</definedName>
    <definedName name="PUBL5" localSheetId="32">#REF!</definedName>
    <definedName name="PUBL5" localSheetId="34">#REF!</definedName>
    <definedName name="PUBL5" localSheetId="35">#REF!</definedName>
    <definedName name="PUBL5" localSheetId="40">#REF!</definedName>
    <definedName name="PUBL5" localSheetId="45">#REF!</definedName>
    <definedName name="PUBL5" localSheetId="46">#REF!</definedName>
    <definedName name="PUBL5" localSheetId="14">#REF!</definedName>
    <definedName name="PUBL5" localSheetId="15">#REF!</definedName>
    <definedName name="PUBL5">#REF!</definedName>
    <definedName name="PUBL55" localSheetId="76">#REF!</definedName>
    <definedName name="PUBL55" localSheetId="25">#REF!</definedName>
    <definedName name="PUBL55" localSheetId="31">#REF!</definedName>
    <definedName name="PUBL55" localSheetId="32">#REF!</definedName>
    <definedName name="PUBL55" localSheetId="34">#REF!</definedName>
    <definedName name="PUBL55" localSheetId="35">#REF!</definedName>
    <definedName name="PUBL55" localSheetId="40">#REF!</definedName>
    <definedName name="PUBL55" localSheetId="45">#REF!</definedName>
    <definedName name="PUBL55" localSheetId="46">#REF!</definedName>
    <definedName name="PUBL55" localSheetId="14">#REF!</definedName>
    <definedName name="PUBL55" localSheetId="15">#REF!</definedName>
    <definedName name="PUBL55">#REF!</definedName>
    <definedName name="PUBL6" localSheetId="76">#REF!</definedName>
    <definedName name="PUBL6" localSheetId="25">#REF!</definedName>
    <definedName name="PUBL6" localSheetId="31">#REF!</definedName>
    <definedName name="PUBL6" localSheetId="32">#REF!</definedName>
    <definedName name="PUBL6" localSheetId="34">#REF!</definedName>
    <definedName name="PUBL6" localSheetId="35">#REF!</definedName>
    <definedName name="PUBL6" localSheetId="40">#REF!</definedName>
    <definedName name="PUBL6" localSheetId="45">#REF!</definedName>
    <definedName name="PUBL6" localSheetId="46">#REF!</definedName>
    <definedName name="PUBL6" localSheetId="14">#REF!</definedName>
    <definedName name="PUBL6" localSheetId="15">#REF!</definedName>
    <definedName name="PUBL6">#REF!</definedName>
    <definedName name="PUBL66" localSheetId="76">#REF!</definedName>
    <definedName name="PUBL66" localSheetId="25">#REF!</definedName>
    <definedName name="PUBL66" localSheetId="31">#REF!</definedName>
    <definedName name="PUBL66" localSheetId="32">#REF!</definedName>
    <definedName name="PUBL66" localSheetId="34">#REF!</definedName>
    <definedName name="PUBL66" localSheetId="35">#REF!</definedName>
    <definedName name="PUBL66" localSheetId="40">#REF!</definedName>
    <definedName name="PUBL66" localSheetId="45">#REF!</definedName>
    <definedName name="PUBL66" localSheetId="46">#REF!</definedName>
    <definedName name="PUBL66" localSheetId="14">#REF!</definedName>
    <definedName name="PUBL66" localSheetId="15">#REF!</definedName>
    <definedName name="PUBL66">#REF!</definedName>
    <definedName name="Public_Sector" localSheetId="35">#REF!</definedName>
    <definedName name="Public_Sector">#REF!</definedName>
    <definedName name="pyg" localSheetId="35">#REF!</definedName>
    <definedName name="pyg">#REF!</definedName>
    <definedName name="PYGCAJA" localSheetId="35">#REF!</definedName>
    <definedName name="PYGCAJA">#REF!</definedName>
    <definedName name="PYGE" localSheetId="35">#REF!</definedName>
    <definedName name="PYGE">#REF!</definedName>
    <definedName name="PYGI" localSheetId="35">#REF!</definedName>
    <definedName name="PYGI">#REF!</definedName>
    <definedName name="q" localSheetId="8">[53]raw!$A$1:$N$232</definedName>
    <definedName name="q">[53]raw!$A$1:$N$232</definedName>
    <definedName name="Q_5" localSheetId="76">#REF!</definedName>
    <definedName name="Q_5" localSheetId="8">#REF!</definedName>
    <definedName name="Q_5" localSheetId="25">#REF!</definedName>
    <definedName name="Q_5" localSheetId="31">#REF!</definedName>
    <definedName name="Q_5" localSheetId="32">#REF!</definedName>
    <definedName name="Q_5" localSheetId="34">#REF!</definedName>
    <definedName name="Q_5" localSheetId="35">#REF!</definedName>
    <definedName name="Q_5" localSheetId="40">#REF!</definedName>
    <definedName name="Q_5" localSheetId="45">#REF!</definedName>
    <definedName name="Q_5" localSheetId="46">#REF!</definedName>
    <definedName name="Q_5" localSheetId="14">#REF!</definedName>
    <definedName name="Q_5" localSheetId="15">#REF!</definedName>
    <definedName name="Q_5">#REF!</definedName>
    <definedName name="Q_6" localSheetId="76">#REF!</definedName>
    <definedName name="Q_6" localSheetId="8">#REF!</definedName>
    <definedName name="Q_6" localSheetId="25">#REF!</definedName>
    <definedName name="Q_6" localSheetId="31">#REF!</definedName>
    <definedName name="Q_6" localSheetId="32">#REF!</definedName>
    <definedName name="Q_6" localSheetId="34">#REF!</definedName>
    <definedName name="Q_6" localSheetId="35">#REF!</definedName>
    <definedName name="Q_6" localSheetId="40">#REF!</definedName>
    <definedName name="Q_6" localSheetId="45">#REF!</definedName>
    <definedName name="Q_6" localSheetId="46">#REF!</definedName>
    <definedName name="Q_6" localSheetId="14">#REF!</definedName>
    <definedName name="Q_6" localSheetId="15">#REF!</definedName>
    <definedName name="Q_6">#REF!</definedName>
    <definedName name="Q_7" localSheetId="76">#REF!</definedName>
    <definedName name="Q_7" localSheetId="8">#REF!</definedName>
    <definedName name="Q_7" localSheetId="25">#REF!</definedName>
    <definedName name="Q_7" localSheetId="31">#REF!</definedName>
    <definedName name="Q_7" localSheetId="32">#REF!</definedName>
    <definedName name="Q_7" localSheetId="34">#REF!</definedName>
    <definedName name="Q_7" localSheetId="35">#REF!</definedName>
    <definedName name="Q_7" localSheetId="40">#REF!</definedName>
    <definedName name="Q_7" localSheetId="45">#REF!</definedName>
    <definedName name="Q_7" localSheetId="46">#REF!</definedName>
    <definedName name="Q_7" localSheetId="14">#REF!</definedName>
    <definedName name="Q_7" localSheetId="15">#REF!</definedName>
    <definedName name="Q_7">#REF!</definedName>
    <definedName name="Q6_" localSheetId="35">#REF!</definedName>
    <definedName name="Q6_">#REF!</definedName>
    <definedName name="qawde" localSheetId="76">#REF!</definedName>
    <definedName name="qawde" localSheetId="25">#REF!</definedName>
    <definedName name="qawde" localSheetId="31">#REF!</definedName>
    <definedName name="qawde" localSheetId="32">#REF!</definedName>
    <definedName name="qawde" localSheetId="34">#REF!</definedName>
    <definedName name="qawde" localSheetId="35">#REF!</definedName>
    <definedName name="qawde" localSheetId="40">#REF!</definedName>
    <definedName name="qawde" localSheetId="41">#REF!</definedName>
    <definedName name="qawde" localSheetId="42">#REF!</definedName>
    <definedName name="qawde" localSheetId="43">#REF!</definedName>
    <definedName name="qawde" localSheetId="45">#REF!</definedName>
    <definedName name="qawde" localSheetId="46">#REF!</definedName>
    <definedName name="qawde" localSheetId="48">#REF!</definedName>
    <definedName name="qawde" localSheetId="52">#REF!</definedName>
    <definedName name="qawde" localSheetId="14">#REF!</definedName>
    <definedName name="qawde" localSheetId="56">#REF!</definedName>
    <definedName name="qawde" localSheetId="15">#REF!</definedName>
    <definedName name="qawde">#REF!</definedName>
    <definedName name="qaz" localSheetId="74" hidden="1">{"Tab1",#N/A,FALSE,"P";"Tab2",#N/A,FALSE,"P"}</definedName>
    <definedName name="qaz" localSheetId="76" hidden="1">{"Tab1",#N/A,FALSE,"P";"Tab2",#N/A,FALSE,"P"}</definedName>
    <definedName name="qaz" localSheetId="10" hidden="1">{"Tab1",#N/A,FALSE,"P";"Tab2",#N/A,FALSE,"P"}</definedName>
    <definedName name="qaz" localSheetId="28" hidden="1">{"Tab1",#N/A,FALSE,"P";"Tab2",#N/A,FALSE,"P"}</definedName>
    <definedName name="qaz" localSheetId="8" hidden="1">{"Tab1",#N/A,FALSE,"P";"Tab2",#N/A,FALSE,"P"}</definedName>
    <definedName name="qaz" localSheetId="25" hidden="1">{"Tab1",#N/A,FALSE,"P";"Tab2",#N/A,FALSE,"P"}</definedName>
    <definedName name="qaz" localSheetId="27" hidden="1">{"Tab1",#N/A,FALSE,"P";"Tab2",#N/A,FALSE,"P"}</definedName>
    <definedName name="qaz" localSheetId="29" hidden="1">{"Tab1",#N/A,FALSE,"P";"Tab2",#N/A,FALSE,"P"}</definedName>
    <definedName name="qaz" localSheetId="31" hidden="1">{"Tab1",#N/A,FALSE,"P";"Tab2",#N/A,FALSE,"P"}</definedName>
    <definedName name="qaz" localSheetId="32" hidden="1">{"Tab1",#N/A,FALSE,"P";"Tab2",#N/A,FALSE,"P"}</definedName>
    <definedName name="qaz" localSheetId="34" hidden="1">{"Tab1",#N/A,FALSE,"P";"Tab2",#N/A,FALSE,"P"}</definedName>
    <definedName name="qaz" localSheetId="35" hidden="1">{"Tab1",#N/A,FALSE,"P";"Tab2",#N/A,FALSE,"P"}</definedName>
    <definedName name="qaz" localSheetId="40" hidden="1">{"Tab1",#N/A,FALSE,"P";"Tab2",#N/A,FALSE,"P"}</definedName>
    <definedName name="qaz" localSheetId="41" hidden="1">{"Tab1",#N/A,FALSE,"P";"Tab2",#N/A,FALSE,"P"}</definedName>
    <definedName name="qaz" localSheetId="42" hidden="1">{"Tab1",#N/A,FALSE,"P";"Tab2",#N/A,FALSE,"P"}</definedName>
    <definedName name="qaz" localSheetId="43" hidden="1">{"Tab1",#N/A,FALSE,"P";"Tab2",#N/A,FALSE,"P"}</definedName>
    <definedName name="qaz" localSheetId="44" hidden="1">{"Tab1",#N/A,FALSE,"P";"Tab2",#N/A,FALSE,"P"}</definedName>
    <definedName name="qaz" localSheetId="45" hidden="1">{"Tab1",#N/A,FALSE,"P";"Tab2",#N/A,FALSE,"P"}</definedName>
    <definedName name="qaz" localSheetId="46" hidden="1">{"Tab1",#N/A,FALSE,"P";"Tab2",#N/A,FALSE,"P"}</definedName>
    <definedName name="qaz" localSheetId="47" hidden="1">{"Tab1",#N/A,FALSE,"P";"Tab2",#N/A,FALSE,"P"}</definedName>
    <definedName name="qaz" localSheetId="48" hidden="1">{"Tab1",#N/A,FALSE,"P";"Tab2",#N/A,FALSE,"P"}</definedName>
    <definedName name="qaz" localSheetId="52" hidden="1">{"Tab1",#N/A,FALSE,"P";"Tab2",#N/A,FALSE,"P"}</definedName>
    <definedName name="qaz" localSheetId="14" hidden="1">{"Tab1",#N/A,FALSE,"P";"Tab2",#N/A,FALSE,"P"}</definedName>
    <definedName name="qaz" localSheetId="56" hidden="1">{"Tab1",#N/A,FALSE,"P";"Tab2",#N/A,FALSE,"P"}</definedName>
    <definedName name="qaz" localSheetId="60" hidden="1">{"Tab1",#N/A,FALSE,"P";"Tab2",#N/A,FALSE,"P"}</definedName>
    <definedName name="qaz" localSheetId="62" hidden="1">{"Tab1",#N/A,FALSE,"P";"Tab2",#N/A,FALSE,"P"}</definedName>
    <definedName name="qaz" localSheetId="15" hidden="1">{"Tab1",#N/A,FALSE,"P";"Tab2",#N/A,FALSE,"P"}</definedName>
    <definedName name="qaz" localSheetId="64" hidden="1">{"Tab1",#N/A,FALSE,"P";"Tab2",#N/A,FALSE,"P"}</definedName>
    <definedName name="qaz" localSheetId="66" hidden="1">{"Tab1",#N/A,FALSE,"P";"Tab2",#N/A,FALSE,"P"}</definedName>
    <definedName name="qaz" localSheetId="16" hidden="1">{"Tab1",#N/A,FALSE,"P";"Tab2",#N/A,FALSE,"P"}</definedName>
    <definedName name="qaz" hidden="1">{"Tab1",#N/A,FALSE,"P";"Tab2",#N/A,FALSE,"P"}</definedName>
    <definedName name="qer" localSheetId="74" hidden="1">{"Tab1",#N/A,FALSE,"P";"Tab2",#N/A,FALSE,"P"}</definedName>
    <definedName name="qer" localSheetId="76" hidden="1">{"Tab1",#N/A,FALSE,"P";"Tab2",#N/A,FALSE,"P"}</definedName>
    <definedName name="qer" localSheetId="10" hidden="1">{"Tab1",#N/A,FALSE,"P";"Tab2",#N/A,FALSE,"P"}</definedName>
    <definedName name="qer" localSheetId="28" hidden="1">{"Tab1",#N/A,FALSE,"P";"Tab2",#N/A,FALSE,"P"}</definedName>
    <definedName name="qer" localSheetId="8" hidden="1">{"Tab1",#N/A,FALSE,"P";"Tab2",#N/A,FALSE,"P"}</definedName>
    <definedName name="qer" localSheetId="25" hidden="1">{"Tab1",#N/A,FALSE,"P";"Tab2",#N/A,FALSE,"P"}</definedName>
    <definedName name="qer" localSheetId="27" hidden="1">{"Tab1",#N/A,FALSE,"P";"Tab2",#N/A,FALSE,"P"}</definedName>
    <definedName name="qer" localSheetId="29" hidden="1">{"Tab1",#N/A,FALSE,"P";"Tab2",#N/A,FALSE,"P"}</definedName>
    <definedName name="qer" localSheetId="31" hidden="1">{"Tab1",#N/A,FALSE,"P";"Tab2",#N/A,FALSE,"P"}</definedName>
    <definedName name="qer" localSheetId="32" hidden="1">{"Tab1",#N/A,FALSE,"P";"Tab2",#N/A,FALSE,"P"}</definedName>
    <definedName name="qer" localSheetId="34" hidden="1">{"Tab1",#N/A,FALSE,"P";"Tab2",#N/A,FALSE,"P"}</definedName>
    <definedName name="qer" localSheetId="35" hidden="1">{"Tab1",#N/A,FALSE,"P";"Tab2",#N/A,FALSE,"P"}</definedName>
    <definedName name="qer" localSheetId="40" hidden="1">{"Tab1",#N/A,FALSE,"P";"Tab2",#N/A,FALSE,"P"}</definedName>
    <definedName name="qer" localSheetId="41" hidden="1">{"Tab1",#N/A,FALSE,"P";"Tab2",#N/A,FALSE,"P"}</definedName>
    <definedName name="qer" localSheetId="42" hidden="1">{"Tab1",#N/A,FALSE,"P";"Tab2",#N/A,FALSE,"P"}</definedName>
    <definedName name="qer" localSheetId="43" hidden="1">{"Tab1",#N/A,FALSE,"P";"Tab2",#N/A,FALSE,"P"}</definedName>
    <definedName name="qer" localSheetId="44" hidden="1">{"Tab1",#N/A,FALSE,"P";"Tab2",#N/A,FALSE,"P"}</definedName>
    <definedName name="qer" localSheetId="45" hidden="1">{"Tab1",#N/A,FALSE,"P";"Tab2",#N/A,FALSE,"P"}</definedName>
    <definedName name="qer" localSheetId="46" hidden="1">{"Tab1",#N/A,FALSE,"P";"Tab2",#N/A,FALSE,"P"}</definedName>
    <definedName name="qer" localSheetId="47" hidden="1">{"Tab1",#N/A,FALSE,"P";"Tab2",#N/A,FALSE,"P"}</definedName>
    <definedName name="qer" localSheetId="48" hidden="1">{"Tab1",#N/A,FALSE,"P";"Tab2",#N/A,FALSE,"P"}</definedName>
    <definedName name="qer" localSheetId="52" hidden="1">{"Tab1",#N/A,FALSE,"P";"Tab2",#N/A,FALSE,"P"}</definedName>
    <definedName name="qer" localSheetId="14" hidden="1">{"Tab1",#N/A,FALSE,"P";"Tab2",#N/A,FALSE,"P"}</definedName>
    <definedName name="qer" localSheetId="56" hidden="1">{"Tab1",#N/A,FALSE,"P";"Tab2",#N/A,FALSE,"P"}</definedName>
    <definedName name="qer" localSheetId="60" hidden="1">{"Tab1",#N/A,FALSE,"P";"Tab2",#N/A,FALSE,"P"}</definedName>
    <definedName name="qer" localSheetId="62" hidden="1">{"Tab1",#N/A,FALSE,"P";"Tab2",#N/A,FALSE,"P"}</definedName>
    <definedName name="qer" localSheetId="15" hidden="1">{"Tab1",#N/A,FALSE,"P";"Tab2",#N/A,FALSE,"P"}</definedName>
    <definedName name="qer" localSheetId="64" hidden="1">{"Tab1",#N/A,FALSE,"P";"Tab2",#N/A,FALSE,"P"}</definedName>
    <definedName name="qer" localSheetId="66" hidden="1">{"Tab1",#N/A,FALSE,"P";"Tab2",#N/A,FALSE,"P"}</definedName>
    <definedName name="qer" localSheetId="16" hidden="1">{"Tab1",#N/A,FALSE,"P";"Tab2",#N/A,FALSE,"P"}</definedName>
    <definedName name="qer" hidden="1">{"Tab1",#N/A,FALSE,"P";"Tab2",#N/A,FALSE,"P"}</definedName>
    <definedName name="QFISCAL" localSheetId="10">'[51]Quarterly Raw Data'!#REF!</definedName>
    <definedName name="QFISCAL">'[168]Quarterly Raw Data'!#REF!</definedName>
    <definedName name="qq" localSheetId="10">#N/A</definedName>
    <definedName name="qq" hidden="1">'[143]J(Priv.Cap)'!#REF!</definedName>
    <definedName name="qqq" localSheetId="74" hidden="1">{#N/A,#N/A,FALSE,"EXTRABUDGT"}</definedName>
    <definedName name="qqq" localSheetId="76" hidden="1">{#N/A,#N/A,FALSE,"EXTRABUDGT"}</definedName>
    <definedName name="qqq" localSheetId="28" hidden="1">{#N/A,#N/A,FALSE,"EXTRABUDGT"}</definedName>
    <definedName name="qqq" localSheetId="8" hidden="1">{#N/A,#N/A,FALSE,"EXTRABUDGT"}</definedName>
    <definedName name="qqq" localSheetId="25" hidden="1">{#N/A,#N/A,FALSE,"EXTRABUDGT"}</definedName>
    <definedName name="qqq" localSheetId="27" hidden="1">{#N/A,#N/A,FALSE,"EXTRABUDGT"}</definedName>
    <definedName name="qqq" localSheetId="29" hidden="1">{#N/A,#N/A,FALSE,"EXTRABUDGT"}</definedName>
    <definedName name="qqq" localSheetId="31" hidden="1">{#N/A,#N/A,FALSE,"EXTRABUDGT"}</definedName>
    <definedName name="qqq" localSheetId="32" hidden="1">{#N/A,#N/A,FALSE,"EXTRABUDGT"}</definedName>
    <definedName name="qqq" localSheetId="34" hidden="1">{#N/A,#N/A,FALSE,"EXTRABUDGT"}</definedName>
    <definedName name="qqq" localSheetId="35" hidden="1">{#N/A,#N/A,FALSE,"EXTRABUDGT"}</definedName>
    <definedName name="qqq" localSheetId="40" hidden="1">{#N/A,#N/A,FALSE,"EXTRABUDGT"}</definedName>
    <definedName name="qqq" localSheetId="41" hidden="1">{#N/A,#N/A,FALSE,"EXTRABUDGT"}</definedName>
    <definedName name="qqq" localSheetId="42" hidden="1">{#N/A,#N/A,FALSE,"EXTRABUDGT"}</definedName>
    <definedName name="qqq" localSheetId="43" hidden="1">{#N/A,#N/A,FALSE,"EXTRABUDGT"}</definedName>
    <definedName name="qqq" localSheetId="44" hidden="1">{#N/A,#N/A,FALSE,"EXTRABUDGT"}</definedName>
    <definedName name="qqq" localSheetId="45" hidden="1">{#N/A,#N/A,FALSE,"EXTRABUDGT"}</definedName>
    <definedName name="qqq" localSheetId="46" hidden="1">{#N/A,#N/A,FALSE,"EXTRABUDGT"}</definedName>
    <definedName name="qqq" localSheetId="47" hidden="1">{#N/A,#N/A,FALSE,"EXTRABUDGT"}</definedName>
    <definedName name="qqq" localSheetId="48" hidden="1">{#N/A,#N/A,FALSE,"EXTRABUDGT"}</definedName>
    <definedName name="qqq" localSheetId="52" hidden="1">{#N/A,#N/A,FALSE,"EXTRABUDGT"}</definedName>
    <definedName name="qqq" localSheetId="14" hidden="1">{#N/A,#N/A,FALSE,"EXTRABUDGT"}</definedName>
    <definedName name="qqq" localSheetId="56" hidden="1">{#N/A,#N/A,FALSE,"EXTRABUDGT"}</definedName>
    <definedName name="qqq" localSheetId="15" hidden="1">{#N/A,#N/A,FALSE,"EXTRABUDGT"}</definedName>
    <definedName name="qqq" localSheetId="66" hidden="1">{#N/A,#N/A,FALSE,"EXTRABUDGT"}</definedName>
    <definedName name="qqq" localSheetId="16" hidden="1">{#N/A,#N/A,FALSE,"EXTRABUDGT"}</definedName>
    <definedName name="qqq" hidden="1">{#N/A,#N/A,FALSE,"EXTRABUDGT"}</definedName>
    <definedName name="qqqqq" localSheetId="74" hidden="1">{"Minpmon",#N/A,FALSE,"Monthinput"}</definedName>
    <definedName name="qqqqq" localSheetId="76" hidden="1">{"Minpmon",#N/A,FALSE,"Monthinput"}</definedName>
    <definedName name="qqqqq" localSheetId="10" hidden="1">{"Minpmon",#N/A,FALSE,"Monthinput"}</definedName>
    <definedName name="qqqqq" localSheetId="28" hidden="1">{"Minpmon",#N/A,FALSE,"Monthinput"}</definedName>
    <definedName name="qqqqq" localSheetId="8" hidden="1">{"Minpmon",#N/A,FALSE,"Monthinput"}</definedName>
    <definedName name="qqqqq" localSheetId="25" hidden="1">{"Minpmon",#N/A,FALSE,"Monthinput"}</definedName>
    <definedName name="qqqqq" localSheetId="27" hidden="1">{"Minpmon",#N/A,FALSE,"Monthinput"}</definedName>
    <definedName name="qqqqq" localSheetId="29" hidden="1">{"Minpmon",#N/A,FALSE,"Monthinput"}</definedName>
    <definedName name="qqqqq" localSheetId="31" hidden="1">{"Minpmon",#N/A,FALSE,"Monthinput"}</definedName>
    <definedName name="qqqqq" localSheetId="32" hidden="1">{"Minpmon",#N/A,FALSE,"Monthinput"}</definedName>
    <definedName name="qqqqq" localSheetId="34" hidden="1">{"Minpmon",#N/A,FALSE,"Monthinput"}</definedName>
    <definedName name="qqqqq" localSheetId="35" hidden="1">{"Minpmon",#N/A,FALSE,"Monthinput"}</definedName>
    <definedName name="qqqqq" localSheetId="40" hidden="1">{"Minpmon",#N/A,FALSE,"Monthinput"}</definedName>
    <definedName name="qqqqq" localSheetId="41" hidden="1">{"Minpmon",#N/A,FALSE,"Monthinput"}</definedName>
    <definedName name="qqqqq" localSheetId="42" hidden="1">{"Minpmon",#N/A,FALSE,"Monthinput"}</definedName>
    <definedName name="qqqqq" localSheetId="43" hidden="1">{"Minpmon",#N/A,FALSE,"Monthinput"}</definedName>
    <definedName name="qqqqq" localSheetId="44" hidden="1">{"Minpmon",#N/A,FALSE,"Monthinput"}</definedName>
    <definedName name="qqqqq" localSheetId="45" hidden="1">{"Minpmon",#N/A,FALSE,"Monthinput"}</definedName>
    <definedName name="qqqqq" localSheetId="46" hidden="1">{"Minpmon",#N/A,FALSE,"Monthinput"}</definedName>
    <definedName name="qqqqq" localSheetId="47" hidden="1">{"Minpmon",#N/A,FALSE,"Monthinput"}</definedName>
    <definedName name="qqqqq" localSheetId="48" hidden="1">{"Minpmon",#N/A,FALSE,"Monthinput"}</definedName>
    <definedName name="qqqqq" localSheetId="52" hidden="1">{"Minpmon",#N/A,FALSE,"Monthinput"}</definedName>
    <definedName name="qqqqq" localSheetId="14" hidden="1">{"Minpmon",#N/A,FALSE,"Monthinput"}</definedName>
    <definedName name="qqqqq" localSheetId="56" hidden="1">{"Minpmon",#N/A,FALSE,"Monthinput"}</definedName>
    <definedName name="qqqqq" localSheetId="60" hidden="1">{"Minpmon",#N/A,FALSE,"Monthinput"}</definedName>
    <definedName name="qqqqq" localSheetId="62" hidden="1">{"Minpmon",#N/A,FALSE,"Monthinput"}</definedName>
    <definedName name="qqqqq" localSheetId="15" hidden="1">{"Minpmon",#N/A,FALSE,"Monthinput"}</definedName>
    <definedName name="qqqqq" localSheetId="64" hidden="1">{"Minpmon",#N/A,FALSE,"Monthinput"}</definedName>
    <definedName name="qqqqq" localSheetId="66" hidden="1">{"Minpmon",#N/A,FALSE,"Monthinput"}</definedName>
    <definedName name="qqqqq" localSheetId="16" hidden="1">{"Minpmon",#N/A,FALSE,"Monthinput"}</definedName>
    <definedName name="qqqqq" hidden="1">{"Minpmon",#N/A,FALSE,"Monthinput"}</definedName>
    <definedName name="qqqqqqqqqqqqq" localSheetId="74" hidden="1">{"Tab1",#N/A,FALSE,"P";"Tab2",#N/A,FALSE,"P"}</definedName>
    <definedName name="qqqqqqqqqqqqq" localSheetId="76" hidden="1">{"Tab1",#N/A,FALSE,"P";"Tab2",#N/A,FALSE,"P"}</definedName>
    <definedName name="qqqqqqqqqqqqq" localSheetId="10" hidden="1">{"Tab1",#N/A,FALSE,"P";"Tab2",#N/A,FALSE,"P"}</definedName>
    <definedName name="qqqqqqqqqqqqq" localSheetId="28" hidden="1">{"Tab1",#N/A,FALSE,"P";"Tab2",#N/A,FALSE,"P"}</definedName>
    <definedName name="qqqqqqqqqqqqq" localSheetId="8" hidden="1">{"Tab1",#N/A,FALSE,"P";"Tab2",#N/A,FALSE,"P"}</definedName>
    <definedName name="qqqqqqqqqqqqq" localSheetId="25" hidden="1">{"Tab1",#N/A,FALSE,"P";"Tab2",#N/A,FALSE,"P"}</definedName>
    <definedName name="qqqqqqqqqqqqq" localSheetId="27" hidden="1">{"Tab1",#N/A,FALSE,"P";"Tab2",#N/A,FALSE,"P"}</definedName>
    <definedName name="qqqqqqqqqqqqq" localSheetId="29" hidden="1">{"Tab1",#N/A,FALSE,"P";"Tab2",#N/A,FALSE,"P"}</definedName>
    <definedName name="qqqqqqqqqqqqq" localSheetId="31" hidden="1">{"Tab1",#N/A,FALSE,"P";"Tab2",#N/A,FALSE,"P"}</definedName>
    <definedName name="qqqqqqqqqqqqq" localSheetId="32" hidden="1">{"Tab1",#N/A,FALSE,"P";"Tab2",#N/A,FALSE,"P"}</definedName>
    <definedName name="qqqqqqqqqqqqq" localSheetId="34" hidden="1">{"Tab1",#N/A,FALSE,"P";"Tab2",#N/A,FALSE,"P"}</definedName>
    <definedName name="qqqqqqqqqqqqq" localSheetId="35" hidden="1">{"Tab1",#N/A,FALSE,"P";"Tab2",#N/A,FALSE,"P"}</definedName>
    <definedName name="qqqqqqqqqqqqq" localSheetId="40" hidden="1">{"Tab1",#N/A,FALSE,"P";"Tab2",#N/A,FALSE,"P"}</definedName>
    <definedName name="qqqqqqqqqqqqq" localSheetId="41" hidden="1">{"Tab1",#N/A,FALSE,"P";"Tab2",#N/A,FALSE,"P"}</definedName>
    <definedName name="qqqqqqqqqqqqq" localSheetId="42" hidden="1">{"Tab1",#N/A,FALSE,"P";"Tab2",#N/A,FALSE,"P"}</definedName>
    <definedName name="qqqqqqqqqqqqq" localSheetId="43" hidden="1">{"Tab1",#N/A,FALSE,"P";"Tab2",#N/A,FALSE,"P"}</definedName>
    <definedName name="qqqqqqqqqqqqq" localSheetId="44" hidden="1">{"Tab1",#N/A,FALSE,"P";"Tab2",#N/A,FALSE,"P"}</definedName>
    <definedName name="qqqqqqqqqqqqq" localSheetId="45" hidden="1">{"Tab1",#N/A,FALSE,"P";"Tab2",#N/A,FALSE,"P"}</definedName>
    <definedName name="qqqqqqqqqqqqq" localSheetId="46" hidden="1">{"Tab1",#N/A,FALSE,"P";"Tab2",#N/A,FALSE,"P"}</definedName>
    <definedName name="qqqqqqqqqqqqq" localSheetId="47" hidden="1">{"Tab1",#N/A,FALSE,"P";"Tab2",#N/A,FALSE,"P"}</definedName>
    <definedName name="qqqqqqqqqqqqq" localSheetId="48" hidden="1">{"Tab1",#N/A,FALSE,"P";"Tab2",#N/A,FALSE,"P"}</definedName>
    <definedName name="qqqqqqqqqqqqq" localSheetId="52" hidden="1">{"Tab1",#N/A,FALSE,"P";"Tab2",#N/A,FALSE,"P"}</definedName>
    <definedName name="qqqqqqqqqqqqq" localSheetId="14" hidden="1">{"Tab1",#N/A,FALSE,"P";"Tab2",#N/A,FALSE,"P"}</definedName>
    <definedName name="qqqqqqqqqqqqq" localSheetId="56" hidden="1">{"Tab1",#N/A,FALSE,"P";"Tab2",#N/A,FALSE,"P"}</definedName>
    <definedName name="qqqqqqqqqqqqq" localSheetId="60" hidden="1">{"Tab1",#N/A,FALSE,"P";"Tab2",#N/A,FALSE,"P"}</definedName>
    <definedName name="qqqqqqqqqqqqq" localSheetId="62" hidden="1">{"Tab1",#N/A,FALSE,"P";"Tab2",#N/A,FALSE,"P"}</definedName>
    <definedName name="qqqqqqqqqqqqq" localSheetId="15" hidden="1">{"Tab1",#N/A,FALSE,"P";"Tab2",#N/A,FALSE,"P"}</definedName>
    <definedName name="qqqqqqqqqqqqq" localSheetId="64" hidden="1">{"Tab1",#N/A,FALSE,"P";"Tab2",#N/A,FALSE,"P"}</definedName>
    <definedName name="qqqqqqqqqqqqq" localSheetId="66" hidden="1">{"Tab1",#N/A,FALSE,"P";"Tab2",#N/A,FALSE,"P"}</definedName>
    <definedName name="qqqqqqqqqqqqq" localSheetId="16" hidden="1">{"Tab1",#N/A,FALSE,"P";"Tab2",#N/A,FALSE,"P"}</definedName>
    <definedName name="qqqqqqqqqqqqq" hidden="1">{"Tab1",#N/A,FALSE,"P";"Tab2",#N/A,FALSE,"P"}</definedName>
    <definedName name="qrtdata2">'[169]Authnot Prelim'!#REF!</definedName>
    <definedName name="QTAB7" localSheetId="10">'[51]Quarterly MacroFlow'!#REF!</definedName>
    <definedName name="QTAB7">'[168]Quarterly MacroFlow'!#REF!</definedName>
    <definedName name="QTAB7A" localSheetId="10">'[51]Quarterly MacroFlow'!#REF!</definedName>
    <definedName name="QTAB7A">'[168]Quarterly MacroFlow'!#REF!</definedName>
    <definedName name="QtrData">'[169]Authnot Prelim'!#REF!</definedName>
    <definedName name="quality">[79]nonopec!$D$400:$AD$423</definedName>
    <definedName name="qw" localSheetId="74" hidden="1">{"Riqfin97",#N/A,FALSE,"Tran";"Riqfinpro",#N/A,FALSE,"Tran"}</definedName>
    <definedName name="qw" localSheetId="76" hidden="1">{"Riqfin97",#N/A,FALSE,"Tran";"Riqfinpro",#N/A,FALSE,"Tran"}</definedName>
    <definedName name="qw" localSheetId="10" hidden="1">{"Riqfin97",#N/A,FALSE,"Tran";"Riqfinpro",#N/A,FALSE,"Tran"}</definedName>
    <definedName name="qw" localSheetId="28" hidden="1">{"Riqfin97",#N/A,FALSE,"Tran";"Riqfinpro",#N/A,FALSE,"Tran"}</definedName>
    <definedName name="qw" localSheetId="8" hidden="1">{"Riqfin97",#N/A,FALSE,"Tran";"Riqfinpro",#N/A,FALSE,"Tran"}</definedName>
    <definedName name="qw" localSheetId="25" hidden="1">{"Riqfin97",#N/A,FALSE,"Tran";"Riqfinpro",#N/A,FALSE,"Tran"}</definedName>
    <definedName name="qw" localSheetId="27" hidden="1">{"Riqfin97",#N/A,FALSE,"Tran";"Riqfinpro",#N/A,FALSE,"Tran"}</definedName>
    <definedName name="qw" localSheetId="29" hidden="1">{"Riqfin97",#N/A,FALSE,"Tran";"Riqfinpro",#N/A,FALSE,"Tran"}</definedName>
    <definedName name="qw" localSheetId="31" hidden="1">{"Riqfin97",#N/A,FALSE,"Tran";"Riqfinpro",#N/A,FALSE,"Tran"}</definedName>
    <definedName name="qw" localSheetId="32" hidden="1">{"Riqfin97",#N/A,FALSE,"Tran";"Riqfinpro",#N/A,FALSE,"Tran"}</definedName>
    <definedName name="qw" localSheetId="34" hidden="1">{"Riqfin97",#N/A,FALSE,"Tran";"Riqfinpro",#N/A,FALSE,"Tran"}</definedName>
    <definedName name="qw" localSheetId="35" hidden="1">{"Riqfin97",#N/A,FALSE,"Tran";"Riqfinpro",#N/A,FALSE,"Tran"}</definedName>
    <definedName name="qw" localSheetId="40" hidden="1">{"Riqfin97",#N/A,FALSE,"Tran";"Riqfinpro",#N/A,FALSE,"Tran"}</definedName>
    <definedName name="qw" localSheetId="41" hidden="1">{"Riqfin97",#N/A,FALSE,"Tran";"Riqfinpro",#N/A,FALSE,"Tran"}</definedName>
    <definedName name="qw" localSheetId="42" hidden="1">{"Riqfin97",#N/A,FALSE,"Tran";"Riqfinpro",#N/A,FALSE,"Tran"}</definedName>
    <definedName name="qw" localSheetId="43" hidden="1">{"Riqfin97",#N/A,FALSE,"Tran";"Riqfinpro",#N/A,FALSE,"Tran"}</definedName>
    <definedName name="qw" localSheetId="44" hidden="1">{"Riqfin97",#N/A,FALSE,"Tran";"Riqfinpro",#N/A,FALSE,"Tran"}</definedName>
    <definedName name="qw" localSheetId="45" hidden="1">{"Riqfin97",#N/A,FALSE,"Tran";"Riqfinpro",#N/A,FALSE,"Tran"}</definedName>
    <definedName name="qw" localSheetId="46" hidden="1">{"Riqfin97",#N/A,FALSE,"Tran";"Riqfinpro",#N/A,FALSE,"Tran"}</definedName>
    <definedName name="qw" localSheetId="47" hidden="1">{"Riqfin97",#N/A,FALSE,"Tran";"Riqfinpro",#N/A,FALSE,"Tran"}</definedName>
    <definedName name="qw" localSheetId="48" hidden="1">{"Riqfin97",#N/A,FALSE,"Tran";"Riqfinpro",#N/A,FALSE,"Tran"}</definedName>
    <definedName name="qw" localSheetId="52" hidden="1">{"Riqfin97",#N/A,FALSE,"Tran";"Riqfinpro",#N/A,FALSE,"Tran"}</definedName>
    <definedName name="qw" localSheetId="14" hidden="1">{"Riqfin97",#N/A,FALSE,"Tran";"Riqfinpro",#N/A,FALSE,"Tran"}</definedName>
    <definedName name="qw" localSheetId="56" hidden="1">{"Riqfin97",#N/A,FALSE,"Tran";"Riqfinpro",#N/A,FALSE,"Tran"}</definedName>
    <definedName name="qw" localSheetId="60" hidden="1">{"Riqfin97",#N/A,FALSE,"Tran";"Riqfinpro",#N/A,FALSE,"Tran"}</definedName>
    <definedName name="qw" localSheetId="62" hidden="1">{"Riqfin97",#N/A,FALSE,"Tran";"Riqfinpro",#N/A,FALSE,"Tran"}</definedName>
    <definedName name="qw" localSheetId="15" hidden="1">{"Riqfin97",#N/A,FALSE,"Tran";"Riqfinpro",#N/A,FALSE,"Tran"}</definedName>
    <definedName name="qw" localSheetId="64" hidden="1">{"Riqfin97",#N/A,FALSE,"Tran";"Riqfinpro",#N/A,FALSE,"Tran"}</definedName>
    <definedName name="qw" localSheetId="66" hidden="1">{"Riqfin97",#N/A,FALSE,"Tran";"Riqfinpro",#N/A,FALSE,"Tran"}</definedName>
    <definedName name="qw" localSheetId="16" hidden="1">{"Riqfin97",#N/A,FALSE,"Tran";"Riqfinpro",#N/A,FALSE,"Tran"}</definedName>
    <definedName name="qw" hidden="1">{"Riqfin97",#N/A,FALSE,"Tran";"Riqfinpro",#N/A,FALSE,"Tran"}</definedName>
    <definedName name="R_" localSheetId="76">#REF!</definedName>
    <definedName name="R_" localSheetId="8">#REF!</definedName>
    <definedName name="R_" localSheetId="25">#REF!</definedName>
    <definedName name="R_" localSheetId="31">#REF!</definedName>
    <definedName name="R_" localSheetId="32">#REF!</definedName>
    <definedName name="R_" localSheetId="34">#REF!</definedName>
    <definedName name="R_" localSheetId="35">#REF!</definedName>
    <definedName name="R_" localSheetId="40">#REF!</definedName>
    <definedName name="R_" localSheetId="41">#REF!</definedName>
    <definedName name="R_" localSheetId="42">#REF!</definedName>
    <definedName name="R_" localSheetId="43">#REF!</definedName>
    <definedName name="R_" localSheetId="45">#REF!</definedName>
    <definedName name="R_" localSheetId="46">#REF!</definedName>
    <definedName name="R_" localSheetId="48">#REF!</definedName>
    <definedName name="R_" localSheetId="52">#REF!</definedName>
    <definedName name="R_" localSheetId="14">#REF!</definedName>
    <definedName name="R_" localSheetId="56">#REF!</definedName>
    <definedName name="R_" localSheetId="15">#REF!</definedName>
    <definedName name="R_" localSheetId="66">#REF!</definedName>
    <definedName name="R_">#REF!</definedName>
    <definedName name="RA" localSheetId="76">#REF!</definedName>
    <definedName name="RA" localSheetId="8">#REF!</definedName>
    <definedName name="RA" localSheetId="25">#REF!</definedName>
    <definedName name="RA" localSheetId="31">#REF!</definedName>
    <definedName name="RA" localSheetId="32">#REF!</definedName>
    <definedName name="RA" localSheetId="34">#REF!</definedName>
    <definedName name="RA" localSheetId="35">#REF!</definedName>
    <definedName name="RA" localSheetId="40">#REF!</definedName>
    <definedName name="RA" localSheetId="41">#REF!</definedName>
    <definedName name="RA" localSheetId="42">#REF!</definedName>
    <definedName name="RA" localSheetId="43">#REF!</definedName>
    <definedName name="RA" localSheetId="45">#REF!</definedName>
    <definedName name="RA" localSheetId="46">#REF!</definedName>
    <definedName name="RA" localSheetId="48">#REF!</definedName>
    <definedName name="RA" localSheetId="52">#REF!</definedName>
    <definedName name="RA" localSheetId="14">#REF!</definedName>
    <definedName name="RA" localSheetId="56">#REF!</definedName>
    <definedName name="RA" localSheetId="15">#REF!</definedName>
    <definedName name="RA" localSheetId="66">#REF!</definedName>
    <definedName name="RA">#REF!</definedName>
    <definedName name="RAA" localSheetId="8">#REF!</definedName>
    <definedName name="RAA" localSheetId="35">#REF!</definedName>
    <definedName name="RAA">#REF!</definedName>
    <definedName name="raaesrr" localSheetId="76">#REF!</definedName>
    <definedName name="raaesrr" localSheetId="25">#REF!</definedName>
    <definedName name="raaesrr" localSheetId="31">#REF!</definedName>
    <definedName name="raaesrr" localSheetId="32">#REF!</definedName>
    <definedName name="raaesrr" localSheetId="34">#REF!</definedName>
    <definedName name="raaesrr" localSheetId="35">#REF!</definedName>
    <definedName name="raaesrr" localSheetId="40">#REF!</definedName>
    <definedName name="raaesrr" localSheetId="41">#REF!</definedName>
    <definedName name="raaesrr" localSheetId="42">#REF!</definedName>
    <definedName name="raaesrr" localSheetId="43">#REF!</definedName>
    <definedName name="raaesrr" localSheetId="45">#REF!</definedName>
    <definedName name="raaesrr" localSheetId="46">#REF!</definedName>
    <definedName name="raaesrr" localSheetId="48">#REF!</definedName>
    <definedName name="raaesrr" localSheetId="52">#REF!</definedName>
    <definedName name="raaesrr" localSheetId="14">#REF!</definedName>
    <definedName name="raaesrr" localSheetId="56">#REF!</definedName>
    <definedName name="raaesrr" localSheetId="15">#REF!</definedName>
    <definedName name="raaesrr">#REF!</definedName>
    <definedName name="raas" localSheetId="76">#REF!</definedName>
    <definedName name="raas" localSheetId="25">#REF!</definedName>
    <definedName name="raas" localSheetId="31">#REF!</definedName>
    <definedName name="raas" localSheetId="32">#REF!</definedName>
    <definedName name="raas" localSheetId="34">#REF!</definedName>
    <definedName name="raas" localSheetId="35">#REF!</definedName>
    <definedName name="raas" localSheetId="40">#REF!</definedName>
    <definedName name="raas" localSheetId="41">#REF!</definedName>
    <definedName name="raas" localSheetId="42">#REF!</definedName>
    <definedName name="raas" localSheetId="43">#REF!</definedName>
    <definedName name="raas" localSheetId="45">#REF!</definedName>
    <definedName name="raas" localSheetId="46">#REF!</definedName>
    <definedName name="raas" localSheetId="48">#REF!</definedName>
    <definedName name="raas" localSheetId="52">#REF!</definedName>
    <definedName name="raas" localSheetId="14">#REF!</definedName>
    <definedName name="raas" localSheetId="56">#REF!</definedName>
    <definedName name="raas" localSheetId="15">#REF!</definedName>
    <definedName name="raas">#REF!</definedName>
    <definedName name="RANGLIST" localSheetId="8">'[50]CGvt Rev'!#REF!</definedName>
    <definedName name="RANGLIST">'[50]CGvt Rev'!#REF!</definedName>
    <definedName name="rave" localSheetId="8">#REF!</definedName>
    <definedName name="rave" localSheetId="35">#REF!</definedName>
    <definedName name="rave" localSheetId="42">#REF!</definedName>
    <definedName name="rave" localSheetId="43">#REF!</definedName>
    <definedName name="rave" localSheetId="44">#REF!</definedName>
    <definedName name="rave">#REF!</definedName>
    <definedName name="RD" localSheetId="76">#REF!</definedName>
    <definedName name="RD" localSheetId="10">#REF!</definedName>
    <definedName name="RD" localSheetId="8">#REF!</definedName>
    <definedName name="RD" localSheetId="25">#REF!</definedName>
    <definedName name="RD" localSheetId="31">#REF!</definedName>
    <definedName name="RD" localSheetId="32">#REF!</definedName>
    <definedName name="RD" localSheetId="34">#REF!</definedName>
    <definedName name="RD" localSheetId="35">#REF!</definedName>
    <definedName name="RD" localSheetId="40">#REF!</definedName>
    <definedName name="RD" localSheetId="41">#REF!</definedName>
    <definedName name="RD" localSheetId="42">#REF!</definedName>
    <definedName name="RD" localSheetId="43">#REF!</definedName>
    <definedName name="RD" localSheetId="45">#REF!</definedName>
    <definedName name="RD" localSheetId="46">#REF!</definedName>
    <definedName name="RD" localSheetId="48">#REF!</definedName>
    <definedName name="RD" localSheetId="52">#REF!</definedName>
    <definedName name="RD" localSheetId="14">#REF!</definedName>
    <definedName name="RD" localSheetId="56">#REF!</definedName>
    <definedName name="RD" localSheetId="15">#REF!</definedName>
    <definedName name="RD">#REF!</definedName>
    <definedName name="RD1A" localSheetId="76">#REF!</definedName>
    <definedName name="RD1A" localSheetId="10">#REF!</definedName>
    <definedName name="RD1A" localSheetId="25">#REF!</definedName>
    <definedName name="RD1A" localSheetId="31">#REF!</definedName>
    <definedName name="RD1A" localSheetId="32">#REF!</definedName>
    <definedName name="RD1A" localSheetId="34">#REF!</definedName>
    <definedName name="RD1A" localSheetId="35">#REF!</definedName>
    <definedName name="RD1A" localSheetId="40">#REF!</definedName>
    <definedName name="RD1A" localSheetId="41">#REF!</definedName>
    <definedName name="RD1A" localSheetId="42">#REF!</definedName>
    <definedName name="RD1A" localSheetId="43">#REF!</definedName>
    <definedName name="RD1A" localSheetId="45">#REF!</definedName>
    <definedName name="RD1A" localSheetId="46">#REF!</definedName>
    <definedName name="RD1A" localSheetId="48">#REF!</definedName>
    <definedName name="RD1A" localSheetId="52">#REF!</definedName>
    <definedName name="RD1A" localSheetId="14">#REF!</definedName>
    <definedName name="RD1A" localSheetId="56">#REF!</definedName>
    <definedName name="RD1A" localSheetId="15">#REF!</definedName>
    <definedName name="RD1A">#REF!</definedName>
    <definedName name="RDDic03">[115]ROE!$B$136</definedName>
    <definedName name="RDDic03_2" localSheetId="8">[116]ROE!$B$136</definedName>
    <definedName name="RDDic03_2">[116]ROE!$B$136</definedName>
    <definedName name="RDPESO" localSheetId="8">#REF!</definedName>
    <definedName name="RDPESO" localSheetId="35">#REF!</definedName>
    <definedName name="RDPESO" localSheetId="42">#REF!</definedName>
    <definedName name="RDPESO" localSheetId="43">#REF!</definedName>
    <definedName name="RDPESO" localSheetId="44">#REF!</definedName>
    <definedName name="RDPESO">#REF!</definedName>
    <definedName name="RDPESO1" localSheetId="8">#REF!</definedName>
    <definedName name="RDPESO1" localSheetId="35">#REF!</definedName>
    <definedName name="RDPESO1">#REF!</definedName>
    <definedName name="RDPESO2" localSheetId="8">#REF!</definedName>
    <definedName name="RDPESO2" localSheetId="35">#REF!</definedName>
    <definedName name="RDPESO2">#REF!</definedName>
    <definedName name="RDPESO3" localSheetId="35">#REF!</definedName>
    <definedName name="RDPESO3">#REF!</definedName>
    <definedName name="RE" localSheetId="76">#REF!</definedName>
    <definedName name="RE" localSheetId="25">#REF!</definedName>
    <definedName name="RE" localSheetId="31">#REF!</definedName>
    <definedName name="RE" localSheetId="32">#REF!</definedName>
    <definedName name="RE" localSheetId="34">#REF!</definedName>
    <definedName name="RE" localSheetId="35">#REF!</definedName>
    <definedName name="RE" localSheetId="40">#REF!</definedName>
    <definedName name="RE" localSheetId="41">#REF!</definedName>
    <definedName name="RE" localSheetId="42">#REF!</definedName>
    <definedName name="RE" localSheetId="43">#REF!</definedName>
    <definedName name="RE" localSheetId="45">#REF!</definedName>
    <definedName name="RE" localSheetId="46">#REF!</definedName>
    <definedName name="RE" localSheetId="48">#REF!</definedName>
    <definedName name="RE" localSheetId="52">#REF!</definedName>
    <definedName name="RE" localSheetId="14">#REF!</definedName>
    <definedName name="RE" localSheetId="56">#REF!</definedName>
    <definedName name="RE" localSheetId="15">#REF!</definedName>
    <definedName name="RE">#REF!</definedName>
    <definedName name="Realprint" localSheetId="35">#REF!</definedName>
    <definedName name="Realprint">#REF!</definedName>
    <definedName name="realtab" localSheetId="35">#REF!</definedName>
    <definedName name="realtab">#REF!</definedName>
    <definedName name="red" localSheetId="25">#REF!</definedName>
    <definedName name="red" localSheetId="31">#REF!</definedName>
    <definedName name="red" localSheetId="35">#REF!</definedName>
    <definedName name="red">#REF!</definedName>
    <definedName name="RED_BOP" localSheetId="76">#REF!</definedName>
    <definedName name="RED_BOP" localSheetId="25">#REF!</definedName>
    <definedName name="RED_BOP" localSheetId="31">#REF!</definedName>
    <definedName name="RED_BOP" localSheetId="32">#REF!</definedName>
    <definedName name="RED_BOP" localSheetId="34">#REF!</definedName>
    <definedName name="RED_BOP" localSheetId="35">#REF!</definedName>
    <definedName name="RED_BOP" localSheetId="40">#REF!</definedName>
    <definedName name="RED_BOP" localSheetId="45">#REF!</definedName>
    <definedName name="RED_BOP" localSheetId="46">#REF!</definedName>
    <definedName name="RED_BOP" localSheetId="14">#REF!</definedName>
    <definedName name="RED_BOP" localSheetId="15">#REF!</definedName>
    <definedName name="RED_BOP">#REF!</definedName>
    <definedName name="red_cpi" localSheetId="76">#REF!</definedName>
    <definedName name="red_cpi" localSheetId="25">#REF!</definedName>
    <definedName name="red_cpi" localSheetId="31">#REF!</definedName>
    <definedName name="red_cpi" localSheetId="32">#REF!</definedName>
    <definedName name="red_cpi" localSheetId="34">#REF!</definedName>
    <definedName name="red_cpi" localSheetId="35">#REF!</definedName>
    <definedName name="red_cpi" localSheetId="40">#REF!</definedName>
    <definedName name="red_cpi" localSheetId="45">#REF!</definedName>
    <definedName name="red_cpi" localSheetId="46">#REF!</definedName>
    <definedName name="red_cpi" localSheetId="14">#REF!</definedName>
    <definedName name="red_cpi" localSheetId="15">#REF!</definedName>
    <definedName name="red_cpi">#REF!</definedName>
    <definedName name="RED_D" localSheetId="76">#REF!</definedName>
    <definedName name="RED_D" localSheetId="25">#REF!</definedName>
    <definedName name="RED_D" localSheetId="31">#REF!</definedName>
    <definedName name="RED_D" localSheetId="32">#REF!</definedName>
    <definedName name="RED_D" localSheetId="34">#REF!</definedName>
    <definedName name="RED_D" localSheetId="35">#REF!</definedName>
    <definedName name="RED_D" localSheetId="40">#REF!</definedName>
    <definedName name="RED_D" localSheetId="45">#REF!</definedName>
    <definedName name="RED_D" localSheetId="46">#REF!</definedName>
    <definedName name="RED_D" localSheetId="14">#REF!</definedName>
    <definedName name="RED_D" localSheetId="15">#REF!</definedName>
    <definedName name="RED_D">#REF!</definedName>
    <definedName name="RED_DS" localSheetId="76">#REF!</definedName>
    <definedName name="RED_DS" localSheetId="25">#REF!</definedName>
    <definedName name="RED_DS" localSheetId="31">#REF!</definedName>
    <definedName name="RED_DS" localSheetId="32">#REF!</definedName>
    <definedName name="RED_DS" localSheetId="34">#REF!</definedName>
    <definedName name="RED_DS" localSheetId="35">#REF!</definedName>
    <definedName name="RED_DS" localSheetId="40">#REF!</definedName>
    <definedName name="RED_DS" localSheetId="45">#REF!</definedName>
    <definedName name="RED_DS" localSheetId="46">#REF!</definedName>
    <definedName name="RED_DS" localSheetId="14">#REF!</definedName>
    <definedName name="RED_DS" localSheetId="15">#REF!</definedName>
    <definedName name="RED_DS">#REF!</definedName>
    <definedName name="red_gdp_exp" localSheetId="76">#REF!</definedName>
    <definedName name="red_gdp_exp" localSheetId="25">#REF!</definedName>
    <definedName name="red_gdp_exp" localSheetId="31">#REF!</definedName>
    <definedName name="red_gdp_exp" localSheetId="32">#REF!</definedName>
    <definedName name="red_gdp_exp" localSheetId="34">#REF!</definedName>
    <definedName name="red_gdp_exp" localSheetId="35">#REF!</definedName>
    <definedName name="red_gdp_exp" localSheetId="40">#REF!</definedName>
    <definedName name="red_gdp_exp" localSheetId="45">#REF!</definedName>
    <definedName name="red_gdp_exp" localSheetId="46">#REF!</definedName>
    <definedName name="red_gdp_exp" localSheetId="14">#REF!</definedName>
    <definedName name="red_gdp_exp" localSheetId="15">#REF!</definedName>
    <definedName name="red_gdp_exp">#REF!</definedName>
    <definedName name="red_govt_empl" localSheetId="76">#REF!</definedName>
    <definedName name="red_govt_empl" localSheetId="25">#REF!</definedName>
    <definedName name="red_govt_empl" localSheetId="31">#REF!</definedName>
    <definedName name="red_govt_empl" localSheetId="32">#REF!</definedName>
    <definedName name="red_govt_empl" localSheetId="34">#REF!</definedName>
    <definedName name="red_govt_empl" localSheetId="35">#REF!</definedName>
    <definedName name="red_govt_empl" localSheetId="40">#REF!</definedName>
    <definedName name="red_govt_empl" localSheetId="45">#REF!</definedName>
    <definedName name="red_govt_empl" localSheetId="46">#REF!</definedName>
    <definedName name="red_govt_empl" localSheetId="14">#REF!</definedName>
    <definedName name="red_govt_empl" localSheetId="15">#REF!</definedName>
    <definedName name="red_govt_empl">#REF!</definedName>
    <definedName name="RED_NATCPI" localSheetId="76">#REF!</definedName>
    <definedName name="RED_NATCPI" localSheetId="25">#REF!</definedName>
    <definedName name="RED_NATCPI" localSheetId="31">#REF!</definedName>
    <definedName name="RED_NATCPI" localSheetId="32">#REF!</definedName>
    <definedName name="RED_NATCPI" localSheetId="34">#REF!</definedName>
    <definedName name="RED_NATCPI" localSheetId="35">#REF!</definedName>
    <definedName name="RED_NATCPI" localSheetId="40">#REF!</definedName>
    <definedName name="RED_NATCPI" localSheetId="45">#REF!</definedName>
    <definedName name="RED_NATCPI" localSheetId="46">#REF!</definedName>
    <definedName name="RED_NATCPI" localSheetId="14">#REF!</definedName>
    <definedName name="RED_NATCPI" localSheetId="15">#REF!</definedName>
    <definedName name="RED_NATCPI">#REF!</definedName>
    <definedName name="RED_TBCPI" localSheetId="76">#REF!</definedName>
    <definedName name="RED_TBCPI" localSheetId="25">#REF!</definedName>
    <definedName name="RED_TBCPI" localSheetId="31">#REF!</definedName>
    <definedName name="RED_TBCPI" localSheetId="32">#REF!</definedName>
    <definedName name="RED_TBCPI" localSheetId="34">#REF!</definedName>
    <definedName name="RED_TBCPI" localSheetId="35">#REF!</definedName>
    <definedName name="RED_TBCPI" localSheetId="40">#REF!</definedName>
    <definedName name="RED_TBCPI" localSheetId="45">#REF!</definedName>
    <definedName name="RED_TBCPI" localSheetId="46">#REF!</definedName>
    <definedName name="RED_TBCPI" localSheetId="14">#REF!</definedName>
    <definedName name="RED_TBCPI" localSheetId="15">#REF!</definedName>
    <definedName name="RED_TBCPI">#REF!</definedName>
    <definedName name="RED_TRD" localSheetId="76">#REF!</definedName>
    <definedName name="RED_TRD" localSheetId="25">#REF!</definedName>
    <definedName name="RED_TRD" localSheetId="31">#REF!</definedName>
    <definedName name="RED_TRD" localSheetId="32">#REF!</definedName>
    <definedName name="RED_TRD" localSheetId="34">#REF!</definedName>
    <definedName name="RED_TRD" localSheetId="35">#REF!</definedName>
    <definedName name="RED_TRD" localSheetId="40">#REF!</definedName>
    <definedName name="RED_TRD" localSheetId="45">#REF!</definedName>
    <definedName name="RED_TRD" localSheetId="46">#REF!</definedName>
    <definedName name="RED_TRD" localSheetId="14">#REF!</definedName>
    <definedName name="RED_TRD" localSheetId="15">#REF!</definedName>
    <definedName name="RED_TRD">#REF!</definedName>
    <definedName name="red42b" localSheetId="8">'[54]RED Table 41'!$A$7:$I$114</definedName>
    <definedName name="red42b">'[54]RED Table 41'!$A$7:$I$114</definedName>
    <definedName name="REDTbl3" localSheetId="8">#REF!</definedName>
    <definedName name="REDTbl3" localSheetId="35">#REF!</definedName>
    <definedName name="REDTbl3" localSheetId="42">#REF!</definedName>
    <definedName name="REDTbl3" localSheetId="43">#REF!</definedName>
    <definedName name="REDTbl3" localSheetId="44">#REF!</definedName>
    <definedName name="REDTbl3">#REF!</definedName>
    <definedName name="REDTbl4" localSheetId="8">#REF!</definedName>
    <definedName name="REDTbl4" localSheetId="35">#REF!</definedName>
    <definedName name="REDTbl4">#REF!</definedName>
    <definedName name="REDTbl5" localSheetId="8">#REF!</definedName>
    <definedName name="REDTbl5" localSheetId="35">#REF!</definedName>
    <definedName name="REDTbl5">#REF!</definedName>
    <definedName name="REDTbl6" localSheetId="35">#REF!</definedName>
    <definedName name="REDTbl6">#REF!</definedName>
    <definedName name="REDTbl7" localSheetId="35">#REF!</definedName>
    <definedName name="REDTbl7">#REF!</definedName>
    <definedName name="REDUC">[78]Sheet1!$I$1</definedName>
    <definedName name="reducido">#N/A</definedName>
    <definedName name="REF" localSheetId="76">#REF!</definedName>
    <definedName name="REF" localSheetId="8">#REF!</definedName>
    <definedName name="REF" localSheetId="25">#REF!</definedName>
    <definedName name="REF" localSheetId="31">#REF!</definedName>
    <definedName name="REF" localSheetId="32">#REF!</definedName>
    <definedName name="REF" localSheetId="34">#REF!</definedName>
    <definedName name="REF" localSheetId="35">#REF!</definedName>
    <definedName name="REF" localSheetId="40">#REF!</definedName>
    <definedName name="REF" localSheetId="41">#REF!</definedName>
    <definedName name="REF" localSheetId="42">#REF!</definedName>
    <definedName name="REF" localSheetId="43">#REF!</definedName>
    <definedName name="REF" localSheetId="45">#REF!</definedName>
    <definedName name="REF" localSheetId="46">#REF!</definedName>
    <definedName name="REF" localSheetId="48">#REF!</definedName>
    <definedName name="REF" localSheetId="52">#REF!</definedName>
    <definedName name="REF" localSheetId="14">#REF!</definedName>
    <definedName name="REF" localSheetId="56">#REF!</definedName>
    <definedName name="REF" localSheetId="15">#REF!</definedName>
    <definedName name="REF">#REF!</definedName>
    <definedName name="REFERENCIA1">[74]ARBOL!$E$10:$BK$10</definedName>
    <definedName name="registro" localSheetId="25">#REF!</definedName>
    <definedName name="registro" localSheetId="31">#REF!</definedName>
    <definedName name="registro" localSheetId="35">#REF!</definedName>
    <definedName name="registro">#REF!</definedName>
    <definedName name="REGREOUT" localSheetId="76" hidden="1">#REF!</definedName>
    <definedName name="REGREOUT" localSheetId="8" hidden="1">#REF!</definedName>
    <definedName name="REGREOUT" localSheetId="25" hidden="1">#REF!</definedName>
    <definedName name="REGREOUT" localSheetId="31" hidden="1">#REF!</definedName>
    <definedName name="REGREOUT" localSheetId="32" hidden="1">#REF!</definedName>
    <definedName name="REGREOUT" localSheetId="34" hidden="1">#REF!</definedName>
    <definedName name="REGREOUT" localSheetId="35" hidden="1">#REF!</definedName>
    <definedName name="REGREOUT" localSheetId="40" hidden="1">#REF!</definedName>
    <definedName name="REGREOUT" localSheetId="41" hidden="1">#REF!</definedName>
    <definedName name="REGREOUT" localSheetId="42" hidden="1">#REF!</definedName>
    <definedName name="REGREOUT" localSheetId="43" hidden="1">#REF!</definedName>
    <definedName name="REGREOUT" localSheetId="45" hidden="1">#REF!</definedName>
    <definedName name="REGREOUT" localSheetId="46" hidden="1">#REF!</definedName>
    <definedName name="REGREOUT" localSheetId="48" hidden="1">#REF!</definedName>
    <definedName name="REGREOUT" localSheetId="52" hidden="1">#REF!</definedName>
    <definedName name="REGREOUT" localSheetId="14" hidden="1">#REF!</definedName>
    <definedName name="REGREOUT" localSheetId="56" hidden="1">#REF!</definedName>
    <definedName name="REGREOUT" localSheetId="15" hidden="1">#REF!</definedName>
    <definedName name="REGREOUT" hidden="1">#REF!</definedName>
    <definedName name="REGREX" localSheetId="76" hidden="1">#REF!</definedName>
    <definedName name="REGREX" localSheetId="8" hidden="1">#REF!</definedName>
    <definedName name="REGREX" localSheetId="25" hidden="1">#REF!</definedName>
    <definedName name="REGREX" localSheetId="31" hidden="1">#REF!</definedName>
    <definedName name="REGREX" localSheetId="32" hidden="1">#REF!</definedName>
    <definedName name="REGREX" localSheetId="34" hidden="1">#REF!</definedName>
    <definedName name="REGREX" localSheetId="35" hidden="1">#REF!</definedName>
    <definedName name="REGREX" localSheetId="40" hidden="1">#REF!</definedName>
    <definedName name="REGREX" localSheetId="41" hidden="1">#REF!</definedName>
    <definedName name="REGREX" localSheetId="42" hidden="1">#REF!</definedName>
    <definedName name="REGREX" localSheetId="43" hidden="1">#REF!</definedName>
    <definedName name="REGREX" localSheetId="45" hidden="1">#REF!</definedName>
    <definedName name="REGREX" localSheetId="46" hidden="1">#REF!</definedName>
    <definedName name="REGREX" localSheetId="48" hidden="1">#REF!</definedName>
    <definedName name="REGREX" localSheetId="52" hidden="1">#REF!</definedName>
    <definedName name="REGREX" localSheetId="14" hidden="1">#REF!</definedName>
    <definedName name="REGREX" localSheetId="56" hidden="1">#REF!</definedName>
    <definedName name="REGREX" localSheetId="15" hidden="1">#REF!</definedName>
    <definedName name="REGREX" hidden="1">#REF!</definedName>
    <definedName name="REGREY" localSheetId="76" hidden="1">#REF!</definedName>
    <definedName name="REGREY" localSheetId="8" hidden="1">#REF!</definedName>
    <definedName name="REGREY" localSheetId="25" hidden="1">#REF!</definedName>
    <definedName name="REGREY" localSheetId="31" hidden="1">#REF!</definedName>
    <definedName name="REGREY" localSheetId="32" hidden="1">#REF!</definedName>
    <definedName name="REGREY" localSheetId="34" hidden="1">#REF!</definedName>
    <definedName name="REGREY" localSheetId="35" hidden="1">#REF!</definedName>
    <definedName name="REGREY" localSheetId="40" hidden="1">#REF!</definedName>
    <definedName name="REGREY" localSheetId="41" hidden="1">#REF!</definedName>
    <definedName name="REGREY" localSheetId="42" hidden="1">#REF!</definedName>
    <definedName name="REGREY" localSheetId="43" hidden="1">#REF!</definedName>
    <definedName name="REGREY" localSheetId="45" hidden="1">#REF!</definedName>
    <definedName name="REGREY" localSheetId="46" hidden="1">#REF!</definedName>
    <definedName name="REGREY" localSheetId="48" hidden="1">#REF!</definedName>
    <definedName name="REGREY" localSheetId="52" hidden="1">#REF!</definedName>
    <definedName name="REGREY" localSheetId="14" hidden="1">#REF!</definedName>
    <definedName name="REGREY" localSheetId="56" hidden="1">#REF!</definedName>
    <definedName name="REGREY" localSheetId="15" hidden="1">#REF!</definedName>
    <definedName name="REGREY" hidden="1">#REF!</definedName>
    <definedName name="renegocia" localSheetId="8">[31]Programa!#REF!</definedName>
    <definedName name="renegocia">[31]Programa!#REF!</definedName>
    <definedName name="Rentabilidad">[93]Hoja1!$A$1:$L$77</definedName>
    <definedName name="REPORT" localSheetId="8">#REF!</definedName>
    <definedName name="REPORT" localSheetId="35">#REF!</definedName>
    <definedName name="REPORT" localSheetId="42">#REF!</definedName>
    <definedName name="REPORT" localSheetId="43">#REF!</definedName>
    <definedName name="REPORT" localSheetId="44">#REF!</definedName>
    <definedName name="REPORT">#REF!</definedName>
    <definedName name="REPORT1" localSheetId="8">#REF!</definedName>
    <definedName name="REPORT1" localSheetId="35">#REF!</definedName>
    <definedName name="REPORT1">#REF!</definedName>
    <definedName name="rerer" localSheetId="76" hidden="1">#REF!</definedName>
    <definedName name="rerer" localSheetId="8" hidden="1">#REF!</definedName>
    <definedName name="rerer" localSheetId="25" hidden="1">#REF!</definedName>
    <definedName name="rerer" localSheetId="31" hidden="1">#REF!</definedName>
    <definedName name="rerer" localSheetId="32" hidden="1">#REF!</definedName>
    <definedName name="rerer" localSheetId="34" hidden="1">#REF!</definedName>
    <definedName name="rerer" localSheetId="35" hidden="1">#REF!</definedName>
    <definedName name="rerer" localSheetId="40" hidden="1">#REF!</definedName>
    <definedName name="rerer" localSheetId="41" hidden="1">#REF!</definedName>
    <definedName name="rerer" localSheetId="42" hidden="1">#REF!</definedName>
    <definedName name="rerer" localSheetId="43" hidden="1">#REF!</definedName>
    <definedName name="rerer" localSheetId="45" hidden="1">#REF!</definedName>
    <definedName name="rerer" localSheetId="46" hidden="1">#REF!</definedName>
    <definedName name="rerer" localSheetId="48" hidden="1">#REF!</definedName>
    <definedName name="rerer" localSheetId="52" hidden="1">#REF!</definedName>
    <definedName name="rerer" localSheetId="14" hidden="1">#REF!</definedName>
    <definedName name="rerer" localSheetId="56" hidden="1">#REF!</definedName>
    <definedName name="rerer" localSheetId="15" hidden="1">#REF!</definedName>
    <definedName name="rerer" hidden="1">#REF!</definedName>
    <definedName name="RES">[74]RESUMEN!$C$5</definedName>
    <definedName name="RESERVA" localSheetId="8">#REF!</definedName>
    <definedName name="RESERVA" localSheetId="35">#REF!</definedName>
    <definedName name="RESERVA" localSheetId="42">#REF!</definedName>
    <definedName name="RESERVA" localSheetId="43">#REF!</definedName>
    <definedName name="RESERVA" localSheetId="44">#REF!</definedName>
    <definedName name="RESERVA">#REF!</definedName>
    <definedName name="RESERVAS" localSheetId="76">#REF!</definedName>
    <definedName name="RESERVAS" localSheetId="8">#REF!</definedName>
    <definedName name="RESERVAS" localSheetId="25">#REF!</definedName>
    <definedName name="RESERVAS" localSheetId="31">#REF!</definedName>
    <definedName name="RESERVAS" localSheetId="32">#REF!</definedName>
    <definedName name="RESERVAS" localSheetId="34">#REF!</definedName>
    <definedName name="RESERVAS" localSheetId="35">#REF!</definedName>
    <definedName name="RESERVAS" localSheetId="40">#REF!</definedName>
    <definedName name="RESERVAS" localSheetId="45">#REF!</definedName>
    <definedName name="RESERVAS" localSheetId="46">#REF!</definedName>
    <definedName name="RESERVAS" localSheetId="14">#REF!</definedName>
    <definedName name="RESERVAS" localSheetId="15">#REF!</definedName>
    <definedName name="RESERVAS">#REF!</definedName>
    <definedName name="RESTFINSYS" localSheetId="8">#REF!</definedName>
    <definedName name="RESTFINSYS" localSheetId="35">#REF!</definedName>
    <definedName name="RESTFINSYS">#REF!</definedName>
    <definedName name="RESTNFPS" localSheetId="35">#REF!</definedName>
    <definedName name="RESTNFPS">#REF!</definedName>
    <definedName name="RESTNFPS_" localSheetId="35">#REF!</definedName>
    <definedName name="RESTNFPS_">#REF!</definedName>
    <definedName name="RESUMEN" localSheetId="76">'[170]Evolución Deuda Ene-jun 2004'!#REF!</definedName>
    <definedName name="RESUMEN" localSheetId="10">#REF!</definedName>
    <definedName name="RESUMEN" localSheetId="8">'[170]Evolución Deuda Ene-jun 2004'!#REF!</definedName>
    <definedName name="RESUMEN" localSheetId="25">'[170]Evolución Deuda Ene-jun 2004'!#REF!</definedName>
    <definedName name="RESUMEN" localSheetId="31">'[170]Evolución Deuda Ene-jun 2004'!#REF!</definedName>
    <definedName name="RESUMEN" localSheetId="40">'[170]Evolución Deuda Ene-jun 2004'!#REF!</definedName>
    <definedName name="RESUMEN" localSheetId="45">'[170]Evolución Deuda Ene-jun 2004'!#REF!</definedName>
    <definedName name="RESUMEN" localSheetId="46">'[170]Evolución Deuda Ene-jun 2004'!#REF!</definedName>
    <definedName name="RESUMEN">'[170]Evolución Deuda Ene-jun 2004'!#REF!</definedName>
    <definedName name="RESUMEN1">'[149]TP 10C'!#REF!</definedName>
    <definedName name="RESUMEN11" localSheetId="8">#REF!</definedName>
    <definedName name="RESUMEN11" localSheetId="35">#REF!</definedName>
    <definedName name="RESUMEN11" localSheetId="42">#REF!</definedName>
    <definedName name="RESUMEN11" localSheetId="43">#REF!</definedName>
    <definedName name="RESUMEN11" localSheetId="44">#REF!</definedName>
    <definedName name="RESUMEN11">#REF!</definedName>
    <definedName name="RESUMEN2" localSheetId="76">#REF!</definedName>
    <definedName name="RESUMEN2" localSheetId="10">'[171]CP 10C'!#REF!</definedName>
    <definedName name="RESUMEN2" localSheetId="8">#REF!</definedName>
    <definedName name="RESUMEN2" localSheetId="25">#REF!</definedName>
    <definedName name="RESUMEN2" localSheetId="31">#REF!</definedName>
    <definedName name="RESUMEN2" localSheetId="32">#REF!</definedName>
    <definedName name="RESUMEN2" localSheetId="34">#REF!</definedName>
    <definedName name="RESUMEN2" localSheetId="35">#REF!</definedName>
    <definedName name="RESUMEN2" localSheetId="40">#REF!</definedName>
    <definedName name="RESUMEN2" localSheetId="41">#REF!</definedName>
    <definedName name="RESUMEN2" localSheetId="42">#REF!</definedName>
    <definedName name="RESUMEN2" localSheetId="43">#REF!</definedName>
    <definedName name="RESUMEN2" localSheetId="44">#REF!</definedName>
    <definedName name="RESUMEN2" localSheetId="45">#REF!</definedName>
    <definedName name="RESUMEN2" localSheetId="46">#REF!</definedName>
    <definedName name="RESUMEN2" localSheetId="47">#REF!</definedName>
    <definedName name="RESUMEN2" localSheetId="48">#REF!</definedName>
    <definedName name="RESUMEN2" localSheetId="52">#REF!</definedName>
    <definedName name="RESUMEN2" localSheetId="14">#REF!</definedName>
    <definedName name="RESUMEN2" localSheetId="56">#REF!</definedName>
    <definedName name="RESUMEN2" localSheetId="15">#REF!</definedName>
    <definedName name="RESUMEN2" localSheetId="66">#REF!</definedName>
    <definedName name="RESUMEN2">#REF!</definedName>
    <definedName name="RESUMEN3" localSheetId="76">#REF!</definedName>
    <definedName name="RESUMEN3" localSheetId="10">#REF!</definedName>
    <definedName name="RESUMEN3" localSheetId="8">#REF!</definedName>
    <definedName name="RESUMEN3" localSheetId="25">#REF!</definedName>
    <definedName name="RESUMEN3" localSheetId="31">#REF!</definedName>
    <definedName name="RESUMEN3" localSheetId="32">#REF!</definedName>
    <definedName name="RESUMEN3" localSheetId="34">#REF!</definedName>
    <definedName name="RESUMEN3" localSheetId="35">#REF!</definedName>
    <definedName name="RESUMEN3" localSheetId="40">#REF!</definedName>
    <definedName name="RESUMEN3" localSheetId="41">#REF!</definedName>
    <definedName name="RESUMEN3" localSheetId="42">#REF!</definedName>
    <definedName name="RESUMEN3" localSheetId="43">#REF!</definedName>
    <definedName name="RESUMEN3" localSheetId="45">#REF!</definedName>
    <definedName name="RESUMEN3" localSheetId="46">#REF!</definedName>
    <definedName name="RESUMEN3" localSheetId="48">#REF!</definedName>
    <definedName name="RESUMEN3" localSheetId="52">#REF!</definedName>
    <definedName name="RESUMEN3" localSheetId="14">#REF!</definedName>
    <definedName name="RESUMEN3" localSheetId="56">#REF!</definedName>
    <definedName name="RESUMEN3" localSheetId="15">#REF!</definedName>
    <definedName name="RESUMEN3" localSheetId="66">#REF!</definedName>
    <definedName name="RESUMEN3">#REF!</definedName>
    <definedName name="RESUMEN4" localSheetId="76">#REF!</definedName>
    <definedName name="RESUMEN4" localSheetId="10">#REF!</definedName>
    <definedName name="RESUMEN4" localSheetId="25">#REF!</definedName>
    <definedName name="RESUMEN4" localSheetId="31">#REF!</definedName>
    <definedName name="RESUMEN4" localSheetId="32">#REF!</definedName>
    <definedName name="RESUMEN4" localSheetId="34">#REF!</definedName>
    <definedName name="RESUMEN4" localSheetId="35">#REF!</definedName>
    <definedName name="RESUMEN4" localSheetId="40">#REF!</definedName>
    <definedName name="RESUMEN4" localSheetId="41">#REF!</definedName>
    <definedName name="RESUMEN4" localSheetId="42">#REF!</definedName>
    <definedName name="RESUMEN4" localSheetId="43">#REF!</definedName>
    <definedName name="RESUMEN4" localSheetId="45">#REF!</definedName>
    <definedName name="RESUMEN4" localSheetId="46">#REF!</definedName>
    <definedName name="RESUMEN4" localSheetId="48">#REF!</definedName>
    <definedName name="RESUMEN4" localSheetId="52">#REF!</definedName>
    <definedName name="RESUMEN4" localSheetId="14">#REF!</definedName>
    <definedName name="RESUMEN4" localSheetId="56">#REF!</definedName>
    <definedName name="RESUMEN4" localSheetId="15">#REF!</definedName>
    <definedName name="RESUMEN4">#REF!</definedName>
    <definedName name="RESUMEN5" localSheetId="76">#REF!</definedName>
    <definedName name="RESUMEN5" localSheetId="10">#REF!</definedName>
    <definedName name="RESUMEN5" localSheetId="25">#REF!</definedName>
    <definedName name="RESUMEN5" localSheetId="31">#REF!</definedName>
    <definedName name="RESUMEN5" localSheetId="32">#REF!</definedName>
    <definedName name="RESUMEN5" localSheetId="34">#REF!</definedName>
    <definedName name="RESUMEN5" localSheetId="35">#REF!</definedName>
    <definedName name="RESUMEN5" localSheetId="40">#REF!</definedName>
    <definedName name="RESUMEN5" localSheetId="41">#REF!</definedName>
    <definedName name="RESUMEN5" localSheetId="42">#REF!</definedName>
    <definedName name="RESUMEN5" localSheetId="43">#REF!</definedName>
    <definedName name="RESUMEN5" localSheetId="45">#REF!</definedName>
    <definedName name="RESUMEN5" localSheetId="46">#REF!</definedName>
    <definedName name="RESUMEN5" localSheetId="48">#REF!</definedName>
    <definedName name="RESUMEN5" localSheetId="52">#REF!</definedName>
    <definedName name="RESUMEN5" localSheetId="14">#REF!</definedName>
    <definedName name="RESUMEN5" localSheetId="56">#REF!</definedName>
    <definedName name="RESUMEN5" localSheetId="15">#REF!</definedName>
    <definedName name="RESUMEN5">#REF!</definedName>
    <definedName name="RESUMEN6" localSheetId="35">#REF!</definedName>
    <definedName name="RESUMEN6">#REF!</definedName>
    <definedName name="RESUMEN7" localSheetId="35">#REF!</definedName>
    <definedName name="RESUMEN7">#REF!</definedName>
    <definedName name="RESUMEN9" localSheetId="35">#REF!</definedName>
    <definedName name="RESUMEN9">#REF!</definedName>
    <definedName name="retre" localSheetId="76" hidden="1">'[107]Fax a enviar'!#REF!</definedName>
    <definedName name="retre" localSheetId="25" hidden="1">'[107]Fax a enviar'!#REF!</definedName>
    <definedName name="retre" localSheetId="31" hidden="1">'[107]Fax a enviar'!#REF!</definedName>
    <definedName name="retre" localSheetId="40" hidden="1">'[107]Fax a enviar'!#REF!</definedName>
    <definedName name="retre" localSheetId="45" hidden="1">'[107]Fax a enviar'!#REF!</definedName>
    <definedName name="retre" localSheetId="46" hidden="1">'[107]Fax a enviar'!#REF!</definedName>
    <definedName name="retre" hidden="1">'[107]Fax a enviar'!#REF!</definedName>
    <definedName name="revenue">[78]Sheet3!$A$747:$IV$747</definedName>
    <definedName name="REVENUE_" localSheetId="8">'[50]CGvt Rev'!#REF!</definedName>
    <definedName name="REVENUE_" localSheetId="35">'[50]CGvt Rev'!#REF!</definedName>
    <definedName name="REVENUE_">'[50]CGvt Rev'!#REF!</definedName>
    <definedName name="Revisions">[78]Sheet1!$B$4:$M$46</definedName>
    <definedName name="rf" localSheetId="8">[31]Programa!#REF!</definedName>
    <definedName name="rf" localSheetId="35">[31]Programa!#REF!</definedName>
    <definedName name="rf">[31]Programa!#REF!</definedName>
    <definedName name="RFSP" localSheetId="8">#REF!</definedName>
    <definedName name="RFSP" localSheetId="35">#REF!</definedName>
    <definedName name="RFSP">#REF!</definedName>
    <definedName name="rft" localSheetId="74" hidden="1">{"Riqfin97",#N/A,FALSE,"Tran";"Riqfinpro",#N/A,FALSE,"Tran"}</definedName>
    <definedName name="rft" localSheetId="76" hidden="1">{"Riqfin97",#N/A,FALSE,"Tran";"Riqfinpro",#N/A,FALSE,"Tran"}</definedName>
    <definedName name="rft" localSheetId="10" hidden="1">{"Riqfin97",#N/A,FALSE,"Tran";"Riqfinpro",#N/A,FALSE,"Tran"}</definedName>
    <definedName name="rft" localSheetId="28" hidden="1">{"Riqfin97",#N/A,FALSE,"Tran";"Riqfinpro",#N/A,FALSE,"Tran"}</definedName>
    <definedName name="rft" localSheetId="8" hidden="1">{"Riqfin97",#N/A,FALSE,"Tran";"Riqfinpro",#N/A,FALSE,"Tran"}</definedName>
    <definedName name="rft" localSheetId="25" hidden="1">{"Riqfin97",#N/A,FALSE,"Tran";"Riqfinpro",#N/A,FALSE,"Tran"}</definedName>
    <definedName name="rft" localSheetId="27" hidden="1">{"Riqfin97",#N/A,FALSE,"Tran";"Riqfinpro",#N/A,FALSE,"Tran"}</definedName>
    <definedName name="rft" localSheetId="29" hidden="1">{"Riqfin97",#N/A,FALSE,"Tran";"Riqfinpro",#N/A,FALSE,"Tran"}</definedName>
    <definedName name="rft" localSheetId="31" hidden="1">{"Riqfin97",#N/A,FALSE,"Tran";"Riqfinpro",#N/A,FALSE,"Tran"}</definedName>
    <definedName name="rft" localSheetId="32" hidden="1">{"Riqfin97",#N/A,FALSE,"Tran";"Riqfinpro",#N/A,FALSE,"Tran"}</definedName>
    <definedName name="rft" localSheetId="34" hidden="1">{"Riqfin97",#N/A,FALSE,"Tran";"Riqfinpro",#N/A,FALSE,"Tran"}</definedName>
    <definedName name="rft" localSheetId="35" hidden="1">{"Riqfin97",#N/A,FALSE,"Tran";"Riqfinpro",#N/A,FALSE,"Tran"}</definedName>
    <definedName name="rft" localSheetId="40" hidden="1">{"Riqfin97",#N/A,FALSE,"Tran";"Riqfinpro",#N/A,FALSE,"Tran"}</definedName>
    <definedName name="rft" localSheetId="41" hidden="1">{"Riqfin97",#N/A,FALSE,"Tran";"Riqfinpro",#N/A,FALSE,"Tran"}</definedName>
    <definedName name="rft" localSheetId="42" hidden="1">{"Riqfin97",#N/A,FALSE,"Tran";"Riqfinpro",#N/A,FALSE,"Tran"}</definedName>
    <definedName name="rft" localSheetId="43" hidden="1">{"Riqfin97",#N/A,FALSE,"Tran";"Riqfinpro",#N/A,FALSE,"Tran"}</definedName>
    <definedName name="rft" localSheetId="44" hidden="1">{"Riqfin97",#N/A,FALSE,"Tran";"Riqfinpro",#N/A,FALSE,"Tran"}</definedName>
    <definedName name="rft" localSheetId="45" hidden="1">{"Riqfin97",#N/A,FALSE,"Tran";"Riqfinpro",#N/A,FALSE,"Tran"}</definedName>
    <definedName name="rft" localSheetId="46" hidden="1">{"Riqfin97",#N/A,FALSE,"Tran";"Riqfinpro",#N/A,FALSE,"Tran"}</definedName>
    <definedName name="rft" localSheetId="47" hidden="1">{"Riqfin97",#N/A,FALSE,"Tran";"Riqfinpro",#N/A,FALSE,"Tran"}</definedName>
    <definedName name="rft" localSheetId="48" hidden="1">{"Riqfin97",#N/A,FALSE,"Tran";"Riqfinpro",#N/A,FALSE,"Tran"}</definedName>
    <definedName name="rft" localSheetId="52" hidden="1">{"Riqfin97",#N/A,FALSE,"Tran";"Riqfinpro",#N/A,FALSE,"Tran"}</definedName>
    <definedName name="rft" localSheetId="14" hidden="1">{"Riqfin97",#N/A,FALSE,"Tran";"Riqfinpro",#N/A,FALSE,"Tran"}</definedName>
    <definedName name="rft" localSheetId="56" hidden="1">{"Riqfin97",#N/A,FALSE,"Tran";"Riqfinpro",#N/A,FALSE,"Tran"}</definedName>
    <definedName name="rft" localSheetId="60" hidden="1">{"Riqfin97",#N/A,FALSE,"Tran";"Riqfinpro",#N/A,FALSE,"Tran"}</definedName>
    <definedName name="rft" localSheetId="62" hidden="1">{"Riqfin97",#N/A,FALSE,"Tran";"Riqfinpro",#N/A,FALSE,"Tran"}</definedName>
    <definedName name="rft" localSheetId="15" hidden="1">{"Riqfin97",#N/A,FALSE,"Tran";"Riqfinpro",#N/A,FALSE,"Tran"}</definedName>
    <definedName name="rft" localSheetId="64" hidden="1">{"Riqfin97",#N/A,FALSE,"Tran";"Riqfinpro",#N/A,FALSE,"Tran"}</definedName>
    <definedName name="rft" localSheetId="66" hidden="1">{"Riqfin97",#N/A,FALSE,"Tran";"Riqfinpro",#N/A,FALSE,"Tran"}</definedName>
    <definedName name="rft" localSheetId="16" hidden="1">{"Riqfin97",#N/A,FALSE,"Tran";"Riqfinpro",#N/A,FALSE,"Tran"}</definedName>
    <definedName name="rft" hidden="1">{"Riqfin97",#N/A,FALSE,"Tran";"Riqfinpro",#N/A,FALSE,"Tran"}</definedName>
    <definedName name="rfv" localSheetId="74" hidden="1">{"Tab1",#N/A,FALSE,"P";"Tab2",#N/A,FALSE,"P"}</definedName>
    <definedName name="rfv" localSheetId="76" hidden="1">{"Tab1",#N/A,FALSE,"P";"Tab2",#N/A,FALSE,"P"}</definedName>
    <definedName name="rfv" localSheetId="10" hidden="1">{"Tab1",#N/A,FALSE,"P";"Tab2",#N/A,FALSE,"P"}</definedName>
    <definedName name="rfv" localSheetId="28" hidden="1">{"Tab1",#N/A,FALSE,"P";"Tab2",#N/A,FALSE,"P"}</definedName>
    <definedName name="rfv" localSheetId="8" hidden="1">{"Tab1",#N/A,FALSE,"P";"Tab2",#N/A,FALSE,"P"}</definedName>
    <definedName name="rfv" localSheetId="25" hidden="1">{"Tab1",#N/A,FALSE,"P";"Tab2",#N/A,FALSE,"P"}</definedName>
    <definedName name="rfv" localSheetId="27" hidden="1">{"Tab1",#N/A,FALSE,"P";"Tab2",#N/A,FALSE,"P"}</definedName>
    <definedName name="rfv" localSheetId="29" hidden="1">{"Tab1",#N/A,FALSE,"P";"Tab2",#N/A,FALSE,"P"}</definedName>
    <definedName name="rfv" localSheetId="31" hidden="1">{"Tab1",#N/A,FALSE,"P";"Tab2",#N/A,FALSE,"P"}</definedName>
    <definedName name="rfv" localSheetId="32" hidden="1">{"Tab1",#N/A,FALSE,"P";"Tab2",#N/A,FALSE,"P"}</definedName>
    <definedName name="rfv" localSheetId="34" hidden="1">{"Tab1",#N/A,FALSE,"P";"Tab2",#N/A,FALSE,"P"}</definedName>
    <definedName name="rfv" localSheetId="35" hidden="1">{"Tab1",#N/A,FALSE,"P";"Tab2",#N/A,FALSE,"P"}</definedName>
    <definedName name="rfv" localSheetId="40" hidden="1">{"Tab1",#N/A,FALSE,"P";"Tab2",#N/A,FALSE,"P"}</definedName>
    <definedName name="rfv" localSheetId="41" hidden="1">{"Tab1",#N/A,FALSE,"P";"Tab2",#N/A,FALSE,"P"}</definedName>
    <definedName name="rfv" localSheetId="42" hidden="1">{"Tab1",#N/A,FALSE,"P";"Tab2",#N/A,FALSE,"P"}</definedName>
    <definedName name="rfv" localSheetId="43" hidden="1">{"Tab1",#N/A,FALSE,"P";"Tab2",#N/A,FALSE,"P"}</definedName>
    <definedName name="rfv" localSheetId="44" hidden="1">{"Tab1",#N/A,FALSE,"P";"Tab2",#N/A,FALSE,"P"}</definedName>
    <definedName name="rfv" localSheetId="45" hidden="1">{"Tab1",#N/A,FALSE,"P";"Tab2",#N/A,FALSE,"P"}</definedName>
    <definedName name="rfv" localSheetId="46" hidden="1">{"Tab1",#N/A,FALSE,"P";"Tab2",#N/A,FALSE,"P"}</definedName>
    <definedName name="rfv" localSheetId="47" hidden="1">{"Tab1",#N/A,FALSE,"P";"Tab2",#N/A,FALSE,"P"}</definedName>
    <definedName name="rfv" localSheetId="48" hidden="1">{"Tab1",#N/A,FALSE,"P";"Tab2",#N/A,FALSE,"P"}</definedName>
    <definedName name="rfv" localSheetId="52" hidden="1">{"Tab1",#N/A,FALSE,"P";"Tab2",#N/A,FALSE,"P"}</definedName>
    <definedName name="rfv" localSheetId="14" hidden="1">{"Tab1",#N/A,FALSE,"P";"Tab2",#N/A,FALSE,"P"}</definedName>
    <definedName name="rfv" localSheetId="56" hidden="1">{"Tab1",#N/A,FALSE,"P";"Tab2",#N/A,FALSE,"P"}</definedName>
    <definedName name="rfv" localSheetId="60" hidden="1">{"Tab1",#N/A,FALSE,"P";"Tab2",#N/A,FALSE,"P"}</definedName>
    <definedName name="rfv" localSheetId="62" hidden="1">{"Tab1",#N/A,FALSE,"P";"Tab2",#N/A,FALSE,"P"}</definedName>
    <definedName name="rfv" localSheetId="15" hidden="1">{"Tab1",#N/A,FALSE,"P";"Tab2",#N/A,FALSE,"P"}</definedName>
    <definedName name="rfv" localSheetId="64" hidden="1">{"Tab1",#N/A,FALSE,"P";"Tab2",#N/A,FALSE,"P"}</definedName>
    <definedName name="rfv" localSheetId="66" hidden="1">{"Tab1",#N/A,FALSE,"P";"Tab2",#N/A,FALSE,"P"}</definedName>
    <definedName name="rfv" localSheetId="16" hidden="1">{"Tab1",#N/A,FALSE,"P";"Tab2",#N/A,FALSE,"P"}</definedName>
    <definedName name="rfv" hidden="1">{"Tab1",#N/A,FALSE,"P";"Tab2",#N/A,FALSE,"P"}</definedName>
    <definedName name="RgCcode">[172]EERProfile!$B$2</definedName>
    <definedName name="RgCName">[172]EERProfile!$A$2</definedName>
    <definedName name="rgdfgd" localSheetId="76" hidden="1">#REF!</definedName>
    <definedName name="rgdfgd" localSheetId="8" hidden="1">#REF!</definedName>
    <definedName name="rgdfgd" localSheetId="25" hidden="1">#REF!</definedName>
    <definedName name="rgdfgd" localSheetId="31" hidden="1">#REF!</definedName>
    <definedName name="rgdfgd" localSheetId="32" hidden="1">#REF!</definedName>
    <definedName name="rgdfgd" localSheetId="34" hidden="1">#REF!</definedName>
    <definedName name="rgdfgd" localSheetId="35" hidden="1">#REF!</definedName>
    <definedName name="rgdfgd" localSheetId="40" hidden="1">#REF!</definedName>
    <definedName name="rgdfgd" localSheetId="41" hidden="1">#REF!</definedName>
    <definedName name="rgdfgd" localSheetId="42" hidden="1">#REF!</definedName>
    <definedName name="rgdfgd" localSheetId="43" hidden="1">#REF!</definedName>
    <definedName name="rgdfgd" localSheetId="45" hidden="1">#REF!</definedName>
    <definedName name="rgdfgd" localSheetId="46" hidden="1">#REF!</definedName>
    <definedName name="rgdfgd" localSheetId="48" hidden="1">#REF!</definedName>
    <definedName name="rgdfgd" localSheetId="52" hidden="1">#REF!</definedName>
    <definedName name="rgdfgd" localSheetId="14" hidden="1">#REF!</definedName>
    <definedName name="rgdfgd" localSheetId="56" hidden="1">#REF!</definedName>
    <definedName name="rgdfgd" localSheetId="15" hidden="1">#REF!</definedName>
    <definedName name="rgdfgd" localSheetId="66" hidden="1">#REF!</definedName>
    <definedName name="rgdfgd" hidden="1">#REF!</definedName>
    <definedName name="RGDPA" localSheetId="8">#REF!</definedName>
    <definedName name="RGDPA" localSheetId="35">#REF!</definedName>
    <definedName name="RGDPA">#REF!</definedName>
    <definedName name="RgFdBaseYr">[172]EERProfile!$O$2</definedName>
    <definedName name="RgFdBper">[172]EERProfile!$M$2</definedName>
    <definedName name="RgFdDefBaseYr">[172]EERProfile!$P$2</definedName>
    <definedName name="RgFdEper">[172]EERProfile!$N$2</definedName>
    <definedName name="RgFdGrFoot">[172]EERProfile!$AC$2</definedName>
    <definedName name="RgFdGrSeries">[172]EERProfile!$AA$2:$AA$7</definedName>
    <definedName name="RgFdGrSeriesVal">[172]EERProfile!$AB$2:$AB$7</definedName>
    <definedName name="RgFdGrType">[172]EERProfile!$Z$2</definedName>
    <definedName name="RgFdPartCseries">[172]EERProfile!$K$2</definedName>
    <definedName name="RgFdPartCsource" localSheetId="8">#REF!</definedName>
    <definedName name="RgFdPartCsource" localSheetId="35">#REF!</definedName>
    <definedName name="RgFdPartCsource" localSheetId="42">#REF!</definedName>
    <definedName name="RgFdPartCsource" localSheetId="43">#REF!</definedName>
    <definedName name="RgFdPartCsource" localSheetId="44">#REF!</definedName>
    <definedName name="RgFdPartCsource">#REF!</definedName>
    <definedName name="RgFdPartEseries" localSheetId="8">#REF!</definedName>
    <definedName name="RgFdPartEseries" localSheetId="35">#REF!</definedName>
    <definedName name="RgFdPartEseries">#REF!</definedName>
    <definedName name="RgFdPartEsource" localSheetId="8">#REF!</definedName>
    <definedName name="RgFdPartEsource" localSheetId="35">#REF!</definedName>
    <definedName name="RgFdPartEsource">#REF!</definedName>
    <definedName name="RgFdPartUserFile">[172]EERProfile!$L$2</definedName>
    <definedName name="RgFdReptCSeries" localSheetId="8">#REF!</definedName>
    <definedName name="RgFdReptCSeries" localSheetId="35">#REF!</definedName>
    <definedName name="RgFdReptCSeries" localSheetId="42">#REF!</definedName>
    <definedName name="RgFdReptCSeries" localSheetId="43">#REF!</definedName>
    <definedName name="RgFdReptCSeries" localSheetId="44">#REF!</definedName>
    <definedName name="RgFdReptCSeries">#REF!</definedName>
    <definedName name="RgFdReptCsource" localSheetId="8">#REF!</definedName>
    <definedName name="RgFdReptCsource" localSheetId="35">#REF!</definedName>
    <definedName name="RgFdReptCsource">#REF!</definedName>
    <definedName name="RgFdReptEseries" localSheetId="8">#REF!</definedName>
    <definedName name="RgFdReptEseries" localSheetId="35">#REF!</definedName>
    <definedName name="RgFdReptEseries">#REF!</definedName>
    <definedName name="RgFdReptEsource" localSheetId="35">#REF!</definedName>
    <definedName name="RgFdReptEsource">#REF!</definedName>
    <definedName name="RgFdReptUserFile">[172]EERProfile!$G$2</definedName>
    <definedName name="RgFdSAMethod" localSheetId="8">#REF!</definedName>
    <definedName name="RgFdSAMethod" localSheetId="35">#REF!</definedName>
    <definedName name="RgFdSAMethod" localSheetId="42">#REF!</definedName>
    <definedName name="RgFdSAMethod" localSheetId="43">#REF!</definedName>
    <definedName name="RgFdSAMethod" localSheetId="44">#REF!</definedName>
    <definedName name="RgFdSAMethod">#REF!</definedName>
    <definedName name="RgFdTbBper" localSheetId="8">#REF!</definedName>
    <definedName name="RgFdTbBper" localSheetId="35">#REF!</definedName>
    <definedName name="RgFdTbBper">#REF!</definedName>
    <definedName name="RgFdTbCreate" localSheetId="8">#REF!</definedName>
    <definedName name="RgFdTbCreate" localSheetId="35">#REF!</definedName>
    <definedName name="RgFdTbCreate">#REF!</definedName>
    <definedName name="RgFdTbEper" localSheetId="35">#REF!</definedName>
    <definedName name="RgFdTbEper">#REF!</definedName>
    <definedName name="RGFdTbFoot" localSheetId="35">#REF!</definedName>
    <definedName name="RGFdTbFoot">#REF!</definedName>
    <definedName name="RgFdTbFreq" localSheetId="35">#REF!</definedName>
    <definedName name="RgFdTbFreq">#REF!</definedName>
    <definedName name="RgFdTbFreqVal" localSheetId="35">#REF!</definedName>
    <definedName name="RgFdTbFreqVal">#REF!</definedName>
    <definedName name="RgFdTbSendto" localSheetId="35">#REF!</definedName>
    <definedName name="RgFdTbSendto">#REF!</definedName>
    <definedName name="RgFdWgtMethod" localSheetId="35">#REF!</definedName>
    <definedName name="RgFdWgtMethod">#REF!</definedName>
    <definedName name="RGSPA" localSheetId="35">#REF!</definedName>
    <definedName name="RGSPA">#REF!</definedName>
    <definedName name="rgz\dsf">#N/A</definedName>
    <definedName name="ri" localSheetId="76" hidden="1">#REF!</definedName>
    <definedName name="ri" localSheetId="8" hidden="1">#REF!</definedName>
    <definedName name="ri" localSheetId="25" hidden="1">#REF!</definedName>
    <definedName name="ri" localSheetId="31" hidden="1">#REF!</definedName>
    <definedName name="ri" localSheetId="32" hidden="1">#REF!</definedName>
    <definedName name="ri" localSheetId="34" hidden="1">#REF!</definedName>
    <definedName name="ri" localSheetId="35" hidden="1">#REF!</definedName>
    <definedName name="ri" localSheetId="40" hidden="1">#REF!</definedName>
    <definedName name="ri" localSheetId="41" hidden="1">#REF!</definedName>
    <definedName name="ri" localSheetId="42" hidden="1">#REF!</definedName>
    <definedName name="ri" localSheetId="43" hidden="1">#REF!</definedName>
    <definedName name="ri" localSheetId="45" hidden="1">#REF!</definedName>
    <definedName name="ri" localSheetId="46" hidden="1">#REF!</definedName>
    <definedName name="ri" localSheetId="48" hidden="1">#REF!</definedName>
    <definedName name="ri" localSheetId="52" hidden="1">#REF!</definedName>
    <definedName name="ri" localSheetId="14" hidden="1">#REF!</definedName>
    <definedName name="ri" localSheetId="56" hidden="1">#REF!</definedName>
    <definedName name="ri" localSheetId="15" hidden="1">#REF!</definedName>
    <definedName name="ri" localSheetId="66" hidden="1">#REF!</definedName>
    <definedName name="ri" hidden="1">#REF!</definedName>
    <definedName name="right" localSheetId="76">#REF!</definedName>
    <definedName name="right" localSheetId="8">#REF!</definedName>
    <definedName name="right" localSheetId="25">#REF!</definedName>
    <definedName name="right" localSheetId="31">#REF!</definedName>
    <definedName name="right" localSheetId="32">#REF!</definedName>
    <definedName name="right" localSheetId="34">#REF!</definedName>
    <definedName name="right" localSheetId="35">#REF!</definedName>
    <definedName name="right" localSheetId="40">#REF!</definedName>
    <definedName name="right" localSheetId="45">#REF!</definedName>
    <definedName name="right" localSheetId="46">#REF!</definedName>
    <definedName name="right" localSheetId="14">#REF!</definedName>
    <definedName name="right" localSheetId="15">#REF!</definedName>
    <definedName name="right" localSheetId="66">#REF!</definedName>
    <definedName name="right">#REF!</definedName>
    <definedName name="RIN" localSheetId="76">#REF!</definedName>
    <definedName name="RIN" localSheetId="8">#REF!</definedName>
    <definedName name="RIN" localSheetId="25">#REF!</definedName>
    <definedName name="RIN" localSheetId="31">#REF!</definedName>
    <definedName name="RIN" localSheetId="32">#REF!</definedName>
    <definedName name="RIN" localSheetId="34">#REF!</definedName>
    <definedName name="RIN" localSheetId="35">#REF!</definedName>
    <definedName name="RIN" localSheetId="40">#REF!</definedName>
    <definedName name="RIN" localSheetId="45">#REF!</definedName>
    <definedName name="RIN" localSheetId="46">#REF!</definedName>
    <definedName name="RIN" localSheetId="14">#REF!</definedName>
    <definedName name="RIN" localSheetId="15">#REF!</definedName>
    <definedName name="RIN">#REF!</definedName>
    <definedName name="rindex" localSheetId="76">#REF!</definedName>
    <definedName name="rindex" localSheetId="25">#REF!</definedName>
    <definedName name="rindex" localSheetId="31">#REF!</definedName>
    <definedName name="rindex" localSheetId="32">#REF!</definedName>
    <definedName name="rindex" localSheetId="34">#REF!</definedName>
    <definedName name="rindex" localSheetId="35">#REF!</definedName>
    <definedName name="rindex" localSheetId="40">#REF!</definedName>
    <definedName name="rindex" localSheetId="45">#REF!</definedName>
    <definedName name="rindex" localSheetId="46">#REF!</definedName>
    <definedName name="rindex" localSheetId="14">#REF!</definedName>
    <definedName name="rindex" localSheetId="15">#REF!</definedName>
    <definedName name="rindex">#REF!</definedName>
    <definedName name="rinfinpriv" localSheetId="35">#REF!</definedName>
    <definedName name="rinfinpriv">#REF!</definedName>
    <definedName name="RIQFIN" localSheetId="35">#REF!</definedName>
    <definedName name="RIQFIN">#REF!</definedName>
    <definedName name="riqueza" localSheetId="8">[31]Programa!#REF!</definedName>
    <definedName name="riqueza">[31]Programa!#REF!</definedName>
    <definedName name="rjyktuk" localSheetId="8">[7]!rjyktuk</definedName>
    <definedName name="rjyktuk">[7]!rjyktuk</definedName>
    <definedName name="rngErrorSort" localSheetId="10">[130]ErrCheck!$A$4</definedName>
    <definedName name="rngErrorSort">[131]ErrCheck!$A$4</definedName>
    <definedName name="rngLastSave" localSheetId="10">[130]Main!$G$19</definedName>
    <definedName name="rngLastSave">[131]Main!$G$19</definedName>
    <definedName name="rngLastSent" localSheetId="10">[130]Main!$G$18</definedName>
    <definedName name="rngLastSent">[131]Main!$G$18</definedName>
    <definedName name="rngLastUpdate" localSheetId="10">[130]Links!$D$2</definedName>
    <definedName name="rngLastUpdate">[131]Links!$D$2</definedName>
    <definedName name="rngNeedsUpdate" localSheetId="10">[130]Links!$E$2</definedName>
    <definedName name="rngNeedsUpdate">[131]Links!$E$2</definedName>
    <definedName name="RNGNM" localSheetId="8">#REF!</definedName>
    <definedName name="RNGNM" localSheetId="35">#REF!</definedName>
    <definedName name="RNGNM" localSheetId="42">#REF!</definedName>
    <definedName name="RNGNM" localSheetId="43">#REF!</definedName>
    <definedName name="RNGNM" localSheetId="44">#REF!</definedName>
    <definedName name="RNGNM">#REF!</definedName>
    <definedName name="rngQuestChecked" localSheetId="10">[130]ErrCheck!$A$3</definedName>
    <definedName name="rngQuestChecked">[131]ErrCheck!$A$3</definedName>
    <definedName name="ROE">[74]ROE!$C$4</definedName>
    <definedName name="ROS">#N/A</definedName>
    <definedName name="Rows_Table" localSheetId="76">#REF!</definedName>
    <definedName name="Rows_Table" localSheetId="8">#REF!</definedName>
    <definedName name="Rows_Table" localSheetId="25">#REF!</definedName>
    <definedName name="Rows_Table" localSheetId="31">#REF!</definedName>
    <definedName name="Rows_Table" localSheetId="32">#REF!</definedName>
    <definedName name="Rows_Table" localSheetId="34">#REF!</definedName>
    <definedName name="Rows_Table" localSheetId="35">#REF!</definedName>
    <definedName name="Rows_Table" localSheetId="40">#REF!</definedName>
    <definedName name="Rows_Table" localSheetId="43">#REF!</definedName>
    <definedName name="Rows_Table" localSheetId="45">#REF!</definedName>
    <definedName name="Rows_Table" localSheetId="47">#REF!</definedName>
    <definedName name="Rows_Table" localSheetId="52">#REF!</definedName>
    <definedName name="Rows_Table" localSheetId="14">#REF!</definedName>
    <definedName name="Rows_Table" localSheetId="15">#REF!</definedName>
    <definedName name="Rows_Table" localSheetId="66">#REF!</definedName>
    <definedName name="Rows_Table">#REF!</definedName>
    <definedName name="RP98RE" localSheetId="8">#REF!</definedName>
    <definedName name="RP98RE" localSheetId="35">#REF!</definedName>
    <definedName name="RP98RE">#REF!</definedName>
    <definedName name="RPJun02">[115]ROE!$B$136</definedName>
    <definedName name="RPJun02_2" localSheetId="8">[116]ROE!$B$136</definedName>
    <definedName name="RPJun02_2">[116]ROE!$B$136</definedName>
    <definedName name="RR" localSheetId="76">#REF!</definedName>
    <definedName name="rr" localSheetId="10" hidden="1">{"Riqfin97",#N/A,FALSE,"Tran";"Riqfinpro",#N/A,FALSE,"Tran"}</definedName>
    <definedName name="RR" localSheetId="25">#REF!</definedName>
    <definedName name="RR" localSheetId="31">#REF!</definedName>
    <definedName name="RR" localSheetId="32">#REF!</definedName>
    <definedName name="RR" localSheetId="34">#REF!</definedName>
    <definedName name="RR" localSheetId="35">#REF!</definedName>
    <definedName name="RR" localSheetId="40">#REF!</definedName>
    <definedName name="RR" localSheetId="41">#REF!</definedName>
    <definedName name="RR" localSheetId="42">#REF!</definedName>
    <definedName name="RR" localSheetId="43">#REF!</definedName>
    <definedName name="RR" localSheetId="45">#REF!</definedName>
    <definedName name="RR" localSheetId="46">#REF!</definedName>
    <definedName name="RR" localSheetId="47">#REF!</definedName>
    <definedName name="RR" localSheetId="48">#REF!</definedName>
    <definedName name="RR" localSheetId="52">#REF!</definedName>
    <definedName name="RR" localSheetId="14">#REF!</definedName>
    <definedName name="RR" localSheetId="56">#REF!</definedName>
    <definedName name="RR" localSheetId="15">#REF!</definedName>
    <definedName name="RR" localSheetId="66">#REF!</definedName>
    <definedName name="RR">#REF!</definedName>
    <definedName name="rrasrra" localSheetId="76">#REF!</definedName>
    <definedName name="rrasrra" localSheetId="8">#REF!</definedName>
    <definedName name="rrasrra" localSheetId="25">#REF!</definedName>
    <definedName name="rrasrra" localSheetId="31">#REF!</definedName>
    <definedName name="rrasrra" localSheetId="32">#REF!</definedName>
    <definedName name="rrasrra" localSheetId="34">#REF!</definedName>
    <definedName name="rrasrra" localSheetId="35">#REF!</definedName>
    <definedName name="rrasrra" localSheetId="40">#REF!</definedName>
    <definedName name="rrasrra" localSheetId="41">#REF!</definedName>
    <definedName name="rrasrra" localSheetId="42">#REF!</definedName>
    <definedName name="rrasrra" localSheetId="43">#REF!</definedName>
    <definedName name="rrasrra" localSheetId="45">#REF!</definedName>
    <definedName name="rrasrra" localSheetId="46">#REF!</definedName>
    <definedName name="rrasrra" localSheetId="48">#REF!</definedName>
    <definedName name="rrasrra" localSheetId="52">#REF!</definedName>
    <definedName name="rrasrra" localSheetId="14">#REF!</definedName>
    <definedName name="rrasrra" localSheetId="56">#REF!</definedName>
    <definedName name="rrasrra" localSheetId="15">#REF!</definedName>
    <definedName name="rrasrra">#REF!</definedName>
    <definedName name="rrr" localSheetId="74" hidden="1">{"Riqfin97",#N/A,FALSE,"Tran";"Riqfinpro",#N/A,FALSE,"Tran"}</definedName>
    <definedName name="rrr" localSheetId="76" hidden="1">{"Riqfin97",#N/A,FALSE,"Tran";"Riqfinpro",#N/A,FALSE,"Tran"}</definedName>
    <definedName name="rrr" localSheetId="10" hidden="1">{"Riqfin97",#N/A,FALSE,"Tran";"Riqfinpro",#N/A,FALSE,"Tran"}</definedName>
    <definedName name="rrr" localSheetId="28" hidden="1">{"Riqfin97",#N/A,FALSE,"Tran";"Riqfinpro",#N/A,FALSE,"Tran"}</definedName>
    <definedName name="rrr" localSheetId="8" hidden="1">{"Riqfin97",#N/A,FALSE,"Tran";"Riqfinpro",#N/A,FALSE,"Tran"}</definedName>
    <definedName name="rrr" localSheetId="25" hidden="1">{"Riqfin97",#N/A,FALSE,"Tran";"Riqfinpro",#N/A,FALSE,"Tran"}</definedName>
    <definedName name="rrr" localSheetId="27" hidden="1">{"Riqfin97",#N/A,FALSE,"Tran";"Riqfinpro",#N/A,FALSE,"Tran"}</definedName>
    <definedName name="rrr" localSheetId="29" hidden="1">{"Riqfin97",#N/A,FALSE,"Tran";"Riqfinpro",#N/A,FALSE,"Tran"}</definedName>
    <definedName name="rrr" localSheetId="31" hidden="1">{"Riqfin97",#N/A,FALSE,"Tran";"Riqfinpro",#N/A,FALSE,"Tran"}</definedName>
    <definedName name="rrr" localSheetId="32" hidden="1">{"Riqfin97",#N/A,FALSE,"Tran";"Riqfinpro",#N/A,FALSE,"Tran"}</definedName>
    <definedName name="rrr" localSheetId="34" hidden="1">{"Riqfin97",#N/A,FALSE,"Tran";"Riqfinpro",#N/A,FALSE,"Tran"}</definedName>
    <definedName name="rrr" localSheetId="35" hidden="1">{"Riqfin97",#N/A,FALSE,"Tran";"Riqfinpro",#N/A,FALSE,"Tran"}</definedName>
    <definedName name="rrr" localSheetId="40" hidden="1">{"Riqfin97",#N/A,FALSE,"Tran";"Riqfinpro",#N/A,FALSE,"Tran"}</definedName>
    <definedName name="rrr" localSheetId="41" hidden="1">{"Riqfin97",#N/A,FALSE,"Tran";"Riqfinpro",#N/A,FALSE,"Tran"}</definedName>
    <definedName name="rrr" localSheetId="42" hidden="1">{"Riqfin97",#N/A,FALSE,"Tran";"Riqfinpro",#N/A,FALSE,"Tran"}</definedName>
    <definedName name="rrr" localSheetId="43" hidden="1">{"Riqfin97",#N/A,FALSE,"Tran";"Riqfinpro",#N/A,FALSE,"Tran"}</definedName>
    <definedName name="rrr" localSheetId="44" hidden="1">{"Riqfin97",#N/A,FALSE,"Tran";"Riqfinpro",#N/A,FALSE,"Tran"}</definedName>
    <definedName name="rrr" localSheetId="45" hidden="1">{"Riqfin97",#N/A,FALSE,"Tran";"Riqfinpro",#N/A,FALSE,"Tran"}</definedName>
    <definedName name="rrr" localSheetId="46" hidden="1">{"Riqfin97",#N/A,FALSE,"Tran";"Riqfinpro",#N/A,FALSE,"Tran"}</definedName>
    <definedName name="rrr" localSheetId="47" hidden="1">{"Riqfin97",#N/A,FALSE,"Tran";"Riqfinpro",#N/A,FALSE,"Tran"}</definedName>
    <definedName name="rrr" localSheetId="48" hidden="1">{"Riqfin97",#N/A,FALSE,"Tran";"Riqfinpro",#N/A,FALSE,"Tran"}</definedName>
    <definedName name="rrr" localSheetId="52" hidden="1">{"Riqfin97",#N/A,FALSE,"Tran";"Riqfinpro",#N/A,FALSE,"Tran"}</definedName>
    <definedName name="rrr" localSheetId="14" hidden="1">{"Riqfin97",#N/A,FALSE,"Tran";"Riqfinpro",#N/A,FALSE,"Tran"}</definedName>
    <definedName name="rrr" localSheetId="56" hidden="1">{"Riqfin97",#N/A,FALSE,"Tran";"Riqfinpro",#N/A,FALSE,"Tran"}</definedName>
    <definedName name="rrr" localSheetId="60" hidden="1">{"Riqfin97",#N/A,FALSE,"Tran";"Riqfinpro",#N/A,FALSE,"Tran"}</definedName>
    <definedName name="rrr" localSheetId="62" hidden="1">{"Riqfin97",#N/A,FALSE,"Tran";"Riqfinpro",#N/A,FALSE,"Tran"}</definedName>
    <definedName name="rrr" localSheetId="15" hidden="1">{"Riqfin97",#N/A,FALSE,"Tran";"Riqfinpro",#N/A,FALSE,"Tran"}</definedName>
    <definedName name="rrr" localSheetId="64" hidden="1">{"Riqfin97",#N/A,FALSE,"Tran";"Riqfinpro",#N/A,FALSE,"Tran"}</definedName>
    <definedName name="rrr" localSheetId="66" hidden="1">{"Riqfin97",#N/A,FALSE,"Tran";"Riqfinpro",#N/A,FALSE,"Tran"}</definedName>
    <definedName name="rrr" localSheetId="16" hidden="1">{"Riqfin97",#N/A,FALSE,"Tran";"Riqfinpro",#N/A,FALSE,"Tran"}</definedName>
    <definedName name="rrr" hidden="1">{"Riqfin97",#N/A,FALSE,"Tran";"Riqfinpro",#N/A,FALSE,"Tran"}</definedName>
    <definedName name="rrrr" localSheetId="74" hidden="1">{#N/A,#N/A,FALSE,"slvsrtb1";#N/A,#N/A,FALSE,"slvsrtb2";#N/A,#N/A,FALSE,"slvsrtb3";#N/A,#N/A,FALSE,"slvsrtb4";#N/A,#N/A,FALSE,"slvsrtb5";#N/A,#N/A,FALSE,"slvsrtb6";#N/A,#N/A,FALSE,"slvsrtb7";#N/A,#N/A,FALSE,"slvsrtb8";#N/A,#N/A,FALSE,"slvsrtb9";#N/A,#N/A,FALSE,"slvsrtb10";#N/A,#N/A,FALSE,"slvsrtb12"}</definedName>
    <definedName name="rrrr" localSheetId="76" hidden="1">{#N/A,#N/A,FALSE,"slvsrtb1";#N/A,#N/A,FALSE,"slvsrtb2";#N/A,#N/A,FALSE,"slvsrtb3";#N/A,#N/A,FALSE,"slvsrtb4";#N/A,#N/A,FALSE,"slvsrtb5";#N/A,#N/A,FALSE,"slvsrtb6";#N/A,#N/A,FALSE,"slvsrtb7";#N/A,#N/A,FALSE,"slvsrtb8";#N/A,#N/A,FALSE,"slvsrtb9";#N/A,#N/A,FALSE,"slvsrtb10";#N/A,#N/A,FALSE,"slvsrtb12"}</definedName>
    <definedName name="rrrr" localSheetId="10" hidden="1">{#N/A,#N/A,FALSE,"slvsrtb1";#N/A,#N/A,FALSE,"slvsrtb2";#N/A,#N/A,FALSE,"slvsrtb3";#N/A,#N/A,FALSE,"slvsrtb4";#N/A,#N/A,FALSE,"slvsrtb5";#N/A,#N/A,FALSE,"slvsrtb6";#N/A,#N/A,FALSE,"slvsrtb7";#N/A,#N/A,FALSE,"slvsrtb8";#N/A,#N/A,FALSE,"slvsrtb9";#N/A,#N/A,FALSE,"slvsrtb10";#N/A,#N/A,FALSE,"slvsrtb12"}</definedName>
    <definedName name="rrrr" localSheetId="28" hidden="1">{#N/A,#N/A,FALSE,"slvsrtb1";#N/A,#N/A,FALSE,"slvsrtb2";#N/A,#N/A,FALSE,"slvsrtb3";#N/A,#N/A,FALSE,"slvsrtb4";#N/A,#N/A,FALSE,"slvsrtb5";#N/A,#N/A,FALSE,"slvsrtb6";#N/A,#N/A,FALSE,"slvsrtb7";#N/A,#N/A,FALSE,"slvsrtb8";#N/A,#N/A,FALSE,"slvsrtb9";#N/A,#N/A,FALSE,"slvsrtb10";#N/A,#N/A,FALSE,"slvsrtb12"}</definedName>
    <definedName name="rrrr" localSheetId="8" hidden="1">{#N/A,#N/A,FALSE,"slvsrtb1";#N/A,#N/A,FALSE,"slvsrtb2";#N/A,#N/A,FALSE,"slvsrtb3";#N/A,#N/A,FALSE,"slvsrtb4";#N/A,#N/A,FALSE,"slvsrtb5";#N/A,#N/A,FALSE,"slvsrtb6";#N/A,#N/A,FALSE,"slvsrtb7";#N/A,#N/A,FALSE,"slvsrtb8";#N/A,#N/A,FALSE,"slvsrtb9";#N/A,#N/A,FALSE,"slvsrtb10";#N/A,#N/A,FALSE,"slvsrtb12"}</definedName>
    <definedName name="rrrr" localSheetId="25" hidden="1">{#N/A,#N/A,FALSE,"slvsrtb1";#N/A,#N/A,FALSE,"slvsrtb2";#N/A,#N/A,FALSE,"slvsrtb3";#N/A,#N/A,FALSE,"slvsrtb4";#N/A,#N/A,FALSE,"slvsrtb5";#N/A,#N/A,FALSE,"slvsrtb6";#N/A,#N/A,FALSE,"slvsrtb7";#N/A,#N/A,FALSE,"slvsrtb8";#N/A,#N/A,FALSE,"slvsrtb9";#N/A,#N/A,FALSE,"slvsrtb10";#N/A,#N/A,FALSE,"slvsrtb12"}</definedName>
    <definedName name="rrrr" localSheetId="27" hidden="1">{#N/A,#N/A,FALSE,"slvsrtb1";#N/A,#N/A,FALSE,"slvsrtb2";#N/A,#N/A,FALSE,"slvsrtb3";#N/A,#N/A,FALSE,"slvsrtb4";#N/A,#N/A,FALSE,"slvsrtb5";#N/A,#N/A,FALSE,"slvsrtb6";#N/A,#N/A,FALSE,"slvsrtb7";#N/A,#N/A,FALSE,"slvsrtb8";#N/A,#N/A,FALSE,"slvsrtb9";#N/A,#N/A,FALSE,"slvsrtb10";#N/A,#N/A,FALSE,"slvsrtb12"}</definedName>
    <definedName name="rrrr" localSheetId="29" hidden="1">{#N/A,#N/A,FALSE,"slvsrtb1";#N/A,#N/A,FALSE,"slvsrtb2";#N/A,#N/A,FALSE,"slvsrtb3";#N/A,#N/A,FALSE,"slvsrtb4";#N/A,#N/A,FALSE,"slvsrtb5";#N/A,#N/A,FALSE,"slvsrtb6";#N/A,#N/A,FALSE,"slvsrtb7";#N/A,#N/A,FALSE,"slvsrtb8";#N/A,#N/A,FALSE,"slvsrtb9";#N/A,#N/A,FALSE,"slvsrtb10";#N/A,#N/A,FALSE,"slvsrtb12"}</definedName>
    <definedName name="rrrr" localSheetId="31" hidden="1">{#N/A,#N/A,FALSE,"slvsrtb1";#N/A,#N/A,FALSE,"slvsrtb2";#N/A,#N/A,FALSE,"slvsrtb3";#N/A,#N/A,FALSE,"slvsrtb4";#N/A,#N/A,FALSE,"slvsrtb5";#N/A,#N/A,FALSE,"slvsrtb6";#N/A,#N/A,FALSE,"slvsrtb7";#N/A,#N/A,FALSE,"slvsrtb8";#N/A,#N/A,FALSE,"slvsrtb9";#N/A,#N/A,FALSE,"slvsrtb10";#N/A,#N/A,FALSE,"slvsrtb12"}</definedName>
    <definedName name="rrrr" localSheetId="32" hidden="1">{#N/A,#N/A,FALSE,"slvsrtb1";#N/A,#N/A,FALSE,"slvsrtb2";#N/A,#N/A,FALSE,"slvsrtb3";#N/A,#N/A,FALSE,"slvsrtb4";#N/A,#N/A,FALSE,"slvsrtb5";#N/A,#N/A,FALSE,"slvsrtb6";#N/A,#N/A,FALSE,"slvsrtb7";#N/A,#N/A,FALSE,"slvsrtb8";#N/A,#N/A,FALSE,"slvsrtb9";#N/A,#N/A,FALSE,"slvsrtb10";#N/A,#N/A,FALSE,"slvsrtb12"}</definedName>
    <definedName name="rrrr" localSheetId="34" hidden="1">{#N/A,#N/A,FALSE,"slvsrtb1";#N/A,#N/A,FALSE,"slvsrtb2";#N/A,#N/A,FALSE,"slvsrtb3";#N/A,#N/A,FALSE,"slvsrtb4";#N/A,#N/A,FALSE,"slvsrtb5";#N/A,#N/A,FALSE,"slvsrtb6";#N/A,#N/A,FALSE,"slvsrtb7";#N/A,#N/A,FALSE,"slvsrtb8";#N/A,#N/A,FALSE,"slvsrtb9";#N/A,#N/A,FALSE,"slvsrtb10";#N/A,#N/A,FALSE,"slvsrtb12"}</definedName>
    <definedName name="rrrr" localSheetId="35" hidden="1">{#N/A,#N/A,FALSE,"slvsrtb1";#N/A,#N/A,FALSE,"slvsrtb2";#N/A,#N/A,FALSE,"slvsrtb3";#N/A,#N/A,FALSE,"slvsrtb4";#N/A,#N/A,FALSE,"slvsrtb5";#N/A,#N/A,FALSE,"slvsrtb6";#N/A,#N/A,FALSE,"slvsrtb7";#N/A,#N/A,FALSE,"slvsrtb8";#N/A,#N/A,FALSE,"slvsrtb9";#N/A,#N/A,FALSE,"slvsrtb10";#N/A,#N/A,FALSE,"slvsrtb12"}</definedName>
    <definedName name="rrrr" localSheetId="40" hidden="1">{#N/A,#N/A,FALSE,"slvsrtb1";#N/A,#N/A,FALSE,"slvsrtb2";#N/A,#N/A,FALSE,"slvsrtb3";#N/A,#N/A,FALSE,"slvsrtb4";#N/A,#N/A,FALSE,"slvsrtb5";#N/A,#N/A,FALSE,"slvsrtb6";#N/A,#N/A,FALSE,"slvsrtb7";#N/A,#N/A,FALSE,"slvsrtb8";#N/A,#N/A,FALSE,"slvsrtb9";#N/A,#N/A,FALSE,"slvsrtb10";#N/A,#N/A,FALSE,"slvsrtb12"}</definedName>
    <definedName name="rrrr" localSheetId="41" hidden="1">{#N/A,#N/A,FALSE,"slvsrtb1";#N/A,#N/A,FALSE,"slvsrtb2";#N/A,#N/A,FALSE,"slvsrtb3";#N/A,#N/A,FALSE,"slvsrtb4";#N/A,#N/A,FALSE,"slvsrtb5";#N/A,#N/A,FALSE,"slvsrtb6";#N/A,#N/A,FALSE,"slvsrtb7";#N/A,#N/A,FALSE,"slvsrtb8";#N/A,#N/A,FALSE,"slvsrtb9";#N/A,#N/A,FALSE,"slvsrtb10";#N/A,#N/A,FALSE,"slvsrtb12"}</definedName>
    <definedName name="rrrr" localSheetId="42" hidden="1">{#N/A,#N/A,FALSE,"slvsrtb1";#N/A,#N/A,FALSE,"slvsrtb2";#N/A,#N/A,FALSE,"slvsrtb3";#N/A,#N/A,FALSE,"slvsrtb4";#N/A,#N/A,FALSE,"slvsrtb5";#N/A,#N/A,FALSE,"slvsrtb6";#N/A,#N/A,FALSE,"slvsrtb7";#N/A,#N/A,FALSE,"slvsrtb8";#N/A,#N/A,FALSE,"slvsrtb9";#N/A,#N/A,FALSE,"slvsrtb10";#N/A,#N/A,FALSE,"slvsrtb12"}</definedName>
    <definedName name="rrrr" localSheetId="43" hidden="1">{#N/A,#N/A,FALSE,"slvsrtb1";#N/A,#N/A,FALSE,"slvsrtb2";#N/A,#N/A,FALSE,"slvsrtb3";#N/A,#N/A,FALSE,"slvsrtb4";#N/A,#N/A,FALSE,"slvsrtb5";#N/A,#N/A,FALSE,"slvsrtb6";#N/A,#N/A,FALSE,"slvsrtb7";#N/A,#N/A,FALSE,"slvsrtb8";#N/A,#N/A,FALSE,"slvsrtb9";#N/A,#N/A,FALSE,"slvsrtb10";#N/A,#N/A,FALSE,"slvsrtb12"}</definedName>
    <definedName name="rrrr" localSheetId="44" hidden="1">{#N/A,#N/A,FALSE,"slvsrtb1";#N/A,#N/A,FALSE,"slvsrtb2";#N/A,#N/A,FALSE,"slvsrtb3";#N/A,#N/A,FALSE,"slvsrtb4";#N/A,#N/A,FALSE,"slvsrtb5";#N/A,#N/A,FALSE,"slvsrtb6";#N/A,#N/A,FALSE,"slvsrtb7";#N/A,#N/A,FALSE,"slvsrtb8";#N/A,#N/A,FALSE,"slvsrtb9";#N/A,#N/A,FALSE,"slvsrtb10";#N/A,#N/A,FALSE,"slvsrtb12"}</definedName>
    <definedName name="rrrr" localSheetId="45" hidden="1">{#N/A,#N/A,FALSE,"slvsrtb1";#N/A,#N/A,FALSE,"slvsrtb2";#N/A,#N/A,FALSE,"slvsrtb3";#N/A,#N/A,FALSE,"slvsrtb4";#N/A,#N/A,FALSE,"slvsrtb5";#N/A,#N/A,FALSE,"slvsrtb6";#N/A,#N/A,FALSE,"slvsrtb7";#N/A,#N/A,FALSE,"slvsrtb8";#N/A,#N/A,FALSE,"slvsrtb9";#N/A,#N/A,FALSE,"slvsrtb10";#N/A,#N/A,FALSE,"slvsrtb12"}</definedName>
    <definedName name="rrrr" localSheetId="46" hidden="1">{#N/A,#N/A,FALSE,"slvsrtb1";#N/A,#N/A,FALSE,"slvsrtb2";#N/A,#N/A,FALSE,"slvsrtb3";#N/A,#N/A,FALSE,"slvsrtb4";#N/A,#N/A,FALSE,"slvsrtb5";#N/A,#N/A,FALSE,"slvsrtb6";#N/A,#N/A,FALSE,"slvsrtb7";#N/A,#N/A,FALSE,"slvsrtb8";#N/A,#N/A,FALSE,"slvsrtb9";#N/A,#N/A,FALSE,"slvsrtb10";#N/A,#N/A,FALSE,"slvsrtb12"}</definedName>
    <definedName name="rrrr" localSheetId="47" hidden="1">{#N/A,#N/A,FALSE,"slvsrtb1";#N/A,#N/A,FALSE,"slvsrtb2";#N/A,#N/A,FALSE,"slvsrtb3";#N/A,#N/A,FALSE,"slvsrtb4";#N/A,#N/A,FALSE,"slvsrtb5";#N/A,#N/A,FALSE,"slvsrtb6";#N/A,#N/A,FALSE,"slvsrtb7";#N/A,#N/A,FALSE,"slvsrtb8";#N/A,#N/A,FALSE,"slvsrtb9";#N/A,#N/A,FALSE,"slvsrtb10";#N/A,#N/A,FALSE,"slvsrtb12"}</definedName>
    <definedName name="rrrr" localSheetId="48" hidden="1">{#N/A,#N/A,FALSE,"slvsrtb1";#N/A,#N/A,FALSE,"slvsrtb2";#N/A,#N/A,FALSE,"slvsrtb3";#N/A,#N/A,FALSE,"slvsrtb4";#N/A,#N/A,FALSE,"slvsrtb5";#N/A,#N/A,FALSE,"slvsrtb6";#N/A,#N/A,FALSE,"slvsrtb7";#N/A,#N/A,FALSE,"slvsrtb8";#N/A,#N/A,FALSE,"slvsrtb9";#N/A,#N/A,FALSE,"slvsrtb10";#N/A,#N/A,FALSE,"slvsrtb12"}</definedName>
    <definedName name="rrrr" localSheetId="52" hidden="1">{#N/A,#N/A,FALSE,"slvsrtb1";#N/A,#N/A,FALSE,"slvsrtb2";#N/A,#N/A,FALSE,"slvsrtb3";#N/A,#N/A,FALSE,"slvsrtb4";#N/A,#N/A,FALSE,"slvsrtb5";#N/A,#N/A,FALSE,"slvsrtb6";#N/A,#N/A,FALSE,"slvsrtb7";#N/A,#N/A,FALSE,"slvsrtb8";#N/A,#N/A,FALSE,"slvsrtb9";#N/A,#N/A,FALSE,"slvsrtb10";#N/A,#N/A,FALSE,"slvsrtb12"}</definedName>
    <definedName name="rrrr" localSheetId="14" hidden="1">{#N/A,#N/A,FALSE,"slvsrtb1";#N/A,#N/A,FALSE,"slvsrtb2";#N/A,#N/A,FALSE,"slvsrtb3";#N/A,#N/A,FALSE,"slvsrtb4";#N/A,#N/A,FALSE,"slvsrtb5";#N/A,#N/A,FALSE,"slvsrtb6";#N/A,#N/A,FALSE,"slvsrtb7";#N/A,#N/A,FALSE,"slvsrtb8";#N/A,#N/A,FALSE,"slvsrtb9";#N/A,#N/A,FALSE,"slvsrtb10";#N/A,#N/A,FALSE,"slvsrtb12"}</definedName>
    <definedName name="rrrr" localSheetId="56" hidden="1">{#N/A,#N/A,FALSE,"slvsrtb1";#N/A,#N/A,FALSE,"slvsrtb2";#N/A,#N/A,FALSE,"slvsrtb3";#N/A,#N/A,FALSE,"slvsrtb4";#N/A,#N/A,FALSE,"slvsrtb5";#N/A,#N/A,FALSE,"slvsrtb6";#N/A,#N/A,FALSE,"slvsrtb7";#N/A,#N/A,FALSE,"slvsrtb8";#N/A,#N/A,FALSE,"slvsrtb9";#N/A,#N/A,FALSE,"slvsrtb10";#N/A,#N/A,FALSE,"slvsrtb12"}</definedName>
    <definedName name="rrrr" localSheetId="60" hidden="1">{#N/A,#N/A,FALSE,"slvsrtb1";#N/A,#N/A,FALSE,"slvsrtb2";#N/A,#N/A,FALSE,"slvsrtb3";#N/A,#N/A,FALSE,"slvsrtb4";#N/A,#N/A,FALSE,"slvsrtb5";#N/A,#N/A,FALSE,"slvsrtb6";#N/A,#N/A,FALSE,"slvsrtb7";#N/A,#N/A,FALSE,"slvsrtb8";#N/A,#N/A,FALSE,"slvsrtb9";#N/A,#N/A,FALSE,"slvsrtb10";#N/A,#N/A,FALSE,"slvsrtb12"}</definedName>
    <definedName name="rrrr" localSheetId="62" hidden="1">{#N/A,#N/A,FALSE,"slvsrtb1";#N/A,#N/A,FALSE,"slvsrtb2";#N/A,#N/A,FALSE,"slvsrtb3";#N/A,#N/A,FALSE,"slvsrtb4";#N/A,#N/A,FALSE,"slvsrtb5";#N/A,#N/A,FALSE,"slvsrtb6";#N/A,#N/A,FALSE,"slvsrtb7";#N/A,#N/A,FALSE,"slvsrtb8";#N/A,#N/A,FALSE,"slvsrtb9";#N/A,#N/A,FALSE,"slvsrtb10";#N/A,#N/A,FALSE,"slvsrtb12"}</definedName>
    <definedName name="rrrr" localSheetId="15" hidden="1">{#N/A,#N/A,FALSE,"slvsrtb1";#N/A,#N/A,FALSE,"slvsrtb2";#N/A,#N/A,FALSE,"slvsrtb3";#N/A,#N/A,FALSE,"slvsrtb4";#N/A,#N/A,FALSE,"slvsrtb5";#N/A,#N/A,FALSE,"slvsrtb6";#N/A,#N/A,FALSE,"slvsrtb7";#N/A,#N/A,FALSE,"slvsrtb8";#N/A,#N/A,FALSE,"slvsrtb9";#N/A,#N/A,FALSE,"slvsrtb10";#N/A,#N/A,FALSE,"slvsrtb12"}</definedName>
    <definedName name="rrrr" localSheetId="64" hidden="1">{#N/A,#N/A,FALSE,"slvsrtb1";#N/A,#N/A,FALSE,"slvsrtb2";#N/A,#N/A,FALSE,"slvsrtb3";#N/A,#N/A,FALSE,"slvsrtb4";#N/A,#N/A,FALSE,"slvsrtb5";#N/A,#N/A,FALSE,"slvsrtb6";#N/A,#N/A,FALSE,"slvsrtb7";#N/A,#N/A,FALSE,"slvsrtb8";#N/A,#N/A,FALSE,"slvsrtb9";#N/A,#N/A,FALSE,"slvsrtb10";#N/A,#N/A,FALSE,"slvsrtb12"}</definedName>
    <definedName name="rrrr" localSheetId="66" hidden="1">{#N/A,#N/A,FALSE,"slvsrtb1";#N/A,#N/A,FALSE,"slvsrtb2";#N/A,#N/A,FALSE,"slvsrtb3";#N/A,#N/A,FALSE,"slvsrtb4";#N/A,#N/A,FALSE,"slvsrtb5";#N/A,#N/A,FALSE,"slvsrtb6";#N/A,#N/A,FALSE,"slvsrtb7";#N/A,#N/A,FALSE,"slvsrtb8";#N/A,#N/A,FALSE,"slvsrtb9";#N/A,#N/A,FALSE,"slvsrtb10";#N/A,#N/A,FALSE,"slvsrtb12"}</definedName>
    <definedName name="rrrr" localSheetId="16" hidden="1">{#N/A,#N/A,FALSE,"slvsrtb1";#N/A,#N/A,FALSE,"slvsrtb2";#N/A,#N/A,FALSE,"slvsrtb3";#N/A,#N/A,FALSE,"slvsrtb4";#N/A,#N/A,FALSE,"slvsrtb5";#N/A,#N/A,FALSE,"slvsrtb6";#N/A,#N/A,FALSE,"slvsrtb7";#N/A,#N/A,FALSE,"slvsrtb8";#N/A,#N/A,FALSE,"slvsrtb9";#N/A,#N/A,FALSE,"slvsrtb10";#N/A,#N/A,FALSE,"slvsrtb12"}</definedName>
    <definedName name="rrrr" hidden="1">{#N/A,#N/A,FALSE,"slvsrtb1";#N/A,#N/A,FALSE,"slvsrtb2";#N/A,#N/A,FALSE,"slvsrtb3";#N/A,#N/A,FALSE,"slvsrtb4";#N/A,#N/A,FALSE,"slvsrtb5";#N/A,#N/A,FALSE,"slvsrtb6";#N/A,#N/A,FALSE,"slvsrtb7";#N/A,#N/A,FALSE,"slvsrtb8";#N/A,#N/A,FALSE,"slvsrtb9";#N/A,#N/A,FALSE,"slvsrtb10";#N/A,#N/A,FALSE,"slvsrtb12"}</definedName>
    <definedName name="rrrrrr" localSheetId="74" hidden="1">{"Tab1",#N/A,FALSE,"P";"Tab2",#N/A,FALSE,"P"}</definedName>
    <definedName name="rrrrrr" localSheetId="76" hidden="1">{"Tab1",#N/A,FALSE,"P";"Tab2",#N/A,FALSE,"P"}</definedName>
    <definedName name="rrrrrr" localSheetId="10" hidden="1">{"Tab1",#N/A,FALSE,"P";"Tab2",#N/A,FALSE,"P"}</definedName>
    <definedName name="rrrrrr" localSheetId="28" hidden="1">{"Tab1",#N/A,FALSE,"P";"Tab2",#N/A,FALSE,"P"}</definedName>
    <definedName name="rrrrrr" localSheetId="8" hidden="1">{"Tab1",#N/A,FALSE,"P";"Tab2",#N/A,FALSE,"P"}</definedName>
    <definedName name="rrrrrr" localSheetId="25" hidden="1">{"Tab1",#N/A,FALSE,"P";"Tab2",#N/A,FALSE,"P"}</definedName>
    <definedName name="rrrrrr" localSheetId="27" hidden="1">{"Tab1",#N/A,FALSE,"P";"Tab2",#N/A,FALSE,"P"}</definedName>
    <definedName name="rrrrrr" localSheetId="29" hidden="1">{"Tab1",#N/A,FALSE,"P";"Tab2",#N/A,FALSE,"P"}</definedName>
    <definedName name="rrrrrr" localSheetId="31" hidden="1">{"Tab1",#N/A,FALSE,"P";"Tab2",#N/A,FALSE,"P"}</definedName>
    <definedName name="rrrrrr" localSheetId="32" hidden="1">{"Tab1",#N/A,FALSE,"P";"Tab2",#N/A,FALSE,"P"}</definedName>
    <definedName name="rrrrrr" localSheetId="34" hidden="1">{"Tab1",#N/A,FALSE,"P";"Tab2",#N/A,FALSE,"P"}</definedName>
    <definedName name="rrrrrr" localSheetId="35" hidden="1">{"Tab1",#N/A,FALSE,"P";"Tab2",#N/A,FALSE,"P"}</definedName>
    <definedName name="rrrrrr" localSheetId="40" hidden="1">{"Tab1",#N/A,FALSE,"P";"Tab2",#N/A,FALSE,"P"}</definedName>
    <definedName name="rrrrrr" localSheetId="41" hidden="1">{"Tab1",#N/A,FALSE,"P";"Tab2",#N/A,FALSE,"P"}</definedName>
    <definedName name="rrrrrr" localSheetId="42" hidden="1">{"Tab1",#N/A,FALSE,"P";"Tab2",#N/A,FALSE,"P"}</definedName>
    <definedName name="rrrrrr" localSheetId="43" hidden="1">{"Tab1",#N/A,FALSE,"P";"Tab2",#N/A,FALSE,"P"}</definedName>
    <definedName name="rrrrrr" localSheetId="44" hidden="1">{"Tab1",#N/A,FALSE,"P";"Tab2",#N/A,FALSE,"P"}</definedName>
    <definedName name="rrrrrr" localSheetId="45" hidden="1">{"Tab1",#N/A,FALSE,"P";"Tab2",#N/A,FALSE,"P"}</definedName>
    <definedName name="rrrrrr" localSheetId="46" hidden="1">{"Tab1",#N/A,FALSE,"P";"Tab2",#N/A,FALSE,"P"}</definedName>
    <definedName name="rrrrrr" localSheetId="47" hidden="1">{"Tab1",#N/A,FALSE,"P";"Tab2",#N/A,FALSE,"P"}</definedName>
    <definedName name="rrrrrr" localSheetId="48" hidden="1">{"Tab1",#N/A,FALSE,"P";"Tab2",#N/A,FALSE,"P"}</definedName>
    <definedName name="rrrrrr" localSheetId="52" hidden="1">{"Tab1",#N/A,FALSE,"P";"Tab2",#N/A,FALSE,"P"}</definedName>
    <definedName name="rrrrrr" localSheetId="14" hidden="1">{"Tab1",#N/A,FALSE,"P";"Tab2",#N/A,FALSE,"P"}</definedName>
    <definedName name="rrrrrr" localSheetId="56" hidden="1">{"Tab1",#N/A,FALSE,"P";"Tab2",#N/A,FALSE,"P"}</definedName>
    <definedName name="rrrrrr" localSheetId="60" hidden="1">{"Tab1",#N/A,FALSE,"P";"Tab2",#N/A,FALSE,"P"}</definedName>
    <definedName name="rrrrrr" localSheetId="62" hidden="1">{"Tab1",#N/A,FALSE,"P";"Tab2",#N/A,FALSE,"P"}</definedName>
    <definedName name="rrrrrr" localSheetId="15" hidden="1">{"Tab1",#N/A,FALSE,"P";"Tab2",#N/A,FALSE,"P"}</definedName>
    <definedName name="rrrrrr" localSheetId="64" hidden="1">{"Tab1",#N/A,FALSE,"P";"Tab2",#N/A,FALSE,"P"}</definedName>
    <definedName name="rrrrrr" localSheetId="66" hidden="1">{"Tab1",#N/A,FALSE,"P";"Tab2",#N/A,FALSE,"P"}</definedName>
    <definedName name="rrrrrr" localSheetId="16" hidden="1">{"Tab1",#N/A,FALSE,"P";"Tab2",#N/A,FALSE,"P"}</definedName>
    <definedName name="rrrrrr" hidden="1">{"Tab1",#N/A,FALSE,"P";"Tab2",#N/A,FALSE,"P"}</definedName>
    <definedName name="rrrrrrr" localSheetId="74" hidden="1">{"Tab1",#N/A,FALSE,"P";"Tab2",#N/A,FALSE,"P"}</definedName>
    <definedName name="rrrrrrr" localSheetId="76" hidden="1">{"Tab1",#N/A,FALSE,"P";"Tab2",#N/A,FALSE,"P"}</definedName>
    <definedName name="rrrrrrr" localSheetId="10" hidden="1">{"Tab1",#N/A,FALSE,"P";"Tab2",#N/A,FALSE,"P"}</definedName>
    <definedName name="rrrrrrr" localSheetId="28" hidden="1">{"Tab1",#N/A,FALSE,"P";"Tab2",#N/A,FALSE,"P"}</definedName>
    <definedName name="rrrrrrr" localSheetId="8" hidden="1">{"Tab1",#N/A,FALSE,"P";"Tab2",#N/A,FALSE,"P"}</definedName>
    <definedName name="rrrrrrr" localSheetId="25" hidden="1">{"Tab1",#N/A,FALSE,"P";"Tab2",#N/A,FALSE,"P"}</definedName>
    <definedName name="rrrrrrr" localSheetId="27" hidden="1">{"Tab1",#N/A,FALSE,"P";"Tab2",#N/A,FALSE,"P"}</definedName>
    <definedName name="rrrrrrr" localSheetId="29" hidden="1">{"Tab1",#N/A,FALSE,"P";"Tab2",#N/A,FALSE,"P"}</definedName>
    <definedName name="rrrrrrr" localSheetId="31" hidden="1">{"Tab1",#N/A,FALSE,"P";"Tab2",#N/A,FALSE,"P"}</definedName>
    <definedName name="rrrrrrr" localSheetId="32" hidden="1">{"Tab1",#N/A,FALSE,"P";"Tab2",#N/A,FALSE,"P"}</definedName>
    <definedName name="rrrrrrr" localSheetId="34" hidden="1">{"Tab1",#N/A,FALSE,"P";"Tab2",#N/A,FALSE,"P"}</definedName>
    <definedName name="rrrrrrr" localSheetId="35" hidden="1">{"Tab1",#N/A,FALSE,"P";"Tab2",#N/A,FALSE,"P"}</definedName>
    <definedName name="rrrrrrr" localSheetId="40" hidden="1">{"Tab1",#N/A,FALSE,"P";"Tab2",#N/A,FALSE,"P"}</definedName>
    <definedName name="rrrrrrr" localSheetId="41" hidden="1">{"Tab1",#N/A,FALSE,"P";"Tab2",#N/A,FALSE,"P"}</definedName>
    <definedName name="rrrrrrr" localSheetId="42" hidden="1">{"Tab1",#N/A,FALSE,"P";"Tab2",#N/A,FALSE,"P"}</definedName>
    <definedName name="rrrrrrr" localSheetId="43" hidden="1">{"Tab1",#N/A,FALSE,"P";"Tab2",#N/A,FALSE,"P"}</definedName>
    <definedName name="rrrrrrr" localSheetId="44" hidden="1">{"Tab1",#N/A,FALSE,"P";"Tab2",#N/A,FALSE,"P"}</definedName>
    <definedName name="rrrrrrr" localSheetId="45" hidden="1">{"Tab1",#N/A,FALSE,"P";"Tab2",#N/A,FALSE,"P"}</definedName>
    <definedName name="rrrrrrr" localSheetId="46" hidden="1">{"Tab1",#N/A,FALSE,"P";"Tab2",#N/A,FALSE,"P"}</definedName>
    <definedName name="rrrrrrr" localSheetId="47" hidden="1">{"Tab1",#N/A,FALSE,"P";"Tab2",#N/A,FALSE,"P"}</definedName>
    <definedName name="rrrrrrr" localSheetId="48" hidden="1">{"Tab1",#N/A,FALSE,"P";"Tab2",#N/A,FALSE,"P"}</definedName>
    <definedName name="rrrrrrr" localSheetId="52" hidden="1">{"Tab1",#N/A,FALSE,"P";"Tab2",#N/A,FALSE,"P"}</definedName>
    <definedName name="rrrrrrr" localSheetId="14" hidden="1">{"Tab1",#N/A,FALSE,"P";"Tab2",#N/A,FALSE,"P"}</definedName>
    <definedName name="rrrrrrr" localSheetId="56" hidden="1">{"Tab1",#N/A,FALSE,"P";"Tab2",#N/A,FALSE,"P"}</definedName>
    <definedName name="rrrrrrr" localSheetId="60" hidden="1">{"Tab1",#N/A,FALSE,"P";"Tab2",#N/A,FALSE,"P"}</definedName>
    <definedName name="rrrrrrr" localSheetId="62" hidden="1">{"Tab1",#N/A,FALSE,"P";"Tab2",#N/A,FALSE,"P"}</definedName>
    <definedName name="rrrrrrr" localSheetId="15" hidden="1">{"Tab1",#N/A,FALSE,"P";"Tab2",#N/A,FALSE,"P"}</definedName>
    <definedName name="rrrrrrr" localSheetId="64" hidden="1">{"Tab1",#N/A,FALSE,"P";"Tab2",#N/A,FALSE,"P"}</definedName>
    <definedName name="rrrrrrr" localSheetId="66" hidden="1">{"Tab1",#N/A,FALSE,"P";"Tab2",#N/A,FALSE,"P"}</definedName>
    <definedName name="rrrrrrr" localSheetId="16" hidden="1">{"Tab1",#N/A,FALSE,"P";"Tab2",#N/A,FALSE,"P"}</definedName>
    <definedName name="rrrrrrr" hidden="1">{"Tab1",#N/A,FALSE,"P";"Tab2",#N/A,FALSE,"P"}</definedName>
    <definedName name="rrrrrrrrrrrrr" localSheetId="74" hidden="1">{"Tab1",#N/A,FALSE,"P";"Tab2",#N/A,FALSE,"P"}</definedName>
    <definedName name="rrrrrrrrrrrrr" localSheetId="76" hidden="1">{"Tab1",#N/A,FALSE,"P";"Tab2",#N/A,FALSE,"P"}</definedName>
    <definedName name="rrrrrrrrrrrrr" localSheetId="10" hidden="1">{"Tab1",#N/A,FALSE,"P";"Tab2",#N/A,FALSE,"P"}</definedName>
    <definedName name="rrrrrrrrrrrrr" localSheetId="28" hidden="1">{"Tab1",#N/A,FALSE,"P";"Tab2",#N/A,FALSE,"P"}</definedName>
    <definedName name="rrrrrrrrrrrrr" localSheetId="8" hidden="1">{"Tab1",#N/A,FALSE,"P";"Tab2",#N/A,FALSE,"P"}</definedName>
    <definedName name="rrrrrrrrrrrrr" localSheetId="25" hidden="1">{"Tab1",#N/A,FALSE,"P";"Tab2",#N/A,FALSE,"P"}</definedName>
    <definedName name="rrrrrrrrrrrrr" localSheetId="27" hidden="1">{"Tab1",#N/A,FALSE,"P";"Tab2",#N/A,FALSE,"P"}</definedName>
    <definedName name="rrrrrrrrrrrrr" localSheetId="29" hidden="1">{"Tab1",#N/A,FALSE,"P";"Tab2",#N/A,FALSE,"P"}</definedName>
    <definedName name="rrrrrrrrrrrrr" localSheetId="31" hidden="1">{"Tab1",#N/A,FALSE,"P";"Tab2",#N/A,FALSE,"P"}</definedName>
    <definedName name="rrrrrrrrrrrrr" localSheetId="32" hidden="1">{"Tab1",#N/A,FALSE,"P";"Tab2",#N/A,FALSE,"P"}</definedName>
    <definedName name="rrrrrrrrrrrrr" localSheetId="34" hidden="1">{"Tab1",#N/A,FALSE,"P";"Tab2",#N/A,FALSE,"P"}</definedName>
    <definedName name="rrrrrrrrrrrrr" localSheetId="35" hidden="1">{"Tab1",#N/A,FALSE,"P";"Tab2",#N/A,FALSE,"P"}</definedName>
    <definedName name="rrrrrrrrrrrrr" localSheetId="40" hidden="1">{"Tab1",#N/A,FALSE,"P";"Tab2",#N/A,FALSE,"P"}</definedName>
    <definedName name="rrrrrrrrrrrrr" localSheetId="41" hidden="1">{"Tab1",#N/A,FALSE,"P";"Tab2",#N/A,FALSE,"P"}</definedName>
    <definedName name="rrrrrrrrrrrrr" localSheetId="42" hidden="1">{"Tab1",#N/A,FALSE,"P";"Tab2",#N/A,FALSE,"P"}</definedName>
    <definedName name="rrrrrrrrrrrrr" localSheetId="43" hidden="1">{"Tab1",#N/A,FALSE,"P";"Tab2",#N/A,FALSE,"P"}</definedName>
    <definedName name="rrrrrrrrrrrrr" localSheetId="44" hidden="1">{"Tab1",#N/A,FALSE,"P";"Tab2",#N/A,FALSE,"P"}</definedName>
    <definedName name="rrrrrrrrrrrrr" localSheetId="45" hidden="1">{"Tab1",#N/A,FALSE,"P";"Tab2",#N/A,FALSE,"P"}</definedName>
    <definedName name="rrrrrrrrrrrrr" localSheetId="46" hidden="1">{"Tab1",#N/A,FALSE,"P";"Tab2",#N/A,FALSE,"P"}</definedName>
    <definedName name="rrrrrrrrrrrrr" localSheetId="47" hidden="1">{"Tab1",#N/A,FALSE,"P";"Tab2",#N/A,FALSE,"P"}</definedName>
    <definedName name="rrrrrrrrrrrrr" localSheetId="48" hidden="1">{"Tab1",#N/A,FALSE,"P";"Tab2",#N/A,FALSE,"P"}</definedName>
    <definedName name="rrrrrrrrrrrrr" localSheetId="52" hidden="1">{"Tab1",#N/A,FALSE,"P";"Tab2",#N/A,FALSE,"P"}</definedName>
    <definedName name="rrrrrrrrrrrrr" localSheetId="14" hidden="1">{"Tab1",#N/A,FALSE,"P";"Tab2",#N/A,FALSE,"P"}</definedName>
    <definedName name="rrrrrrrrrrrrr" localSheetId="56" hidden="1">{"Tab1",#N/A,FALSE,"P";"Tab2",#N/A,FALSE,"P"}</definedName>
    <definedName name="rrrrrrrrrrrrr" localSheetId="60" hidden="1">{"Tab1",#N/A,FALSE,"P";"Tab2",#N/A,FALSE,"P"}</definedName>
    <definedName name="rrrrrrrrrrrrr" localSheetId="62" hidden="1">{"Tab1",#N/A,FALSE,"P";"Tab2",#N/A,FALSE,"P"}</definedName>
    <definedName name="rrrrrrrrrrrrr" localSheetId="15" hidden="1">{"Tab1",#N/A,FALSE,"P";"Tab2",#N/A,FALSE,"P"}</definedName>
    <definedName name="rrrrrrrrrrrrr" localSheetId="64" hidden="1">{"Tab1",#N/A,FALSE,"P";"Tab2",#N/A,FALSE,"P"}</definedName>
    <definedName name="rrrrrrrrrrrrr" localSheetId="66" hidden="1">{"Tab1",#N/A,FALSE,"P";"Tab2",#N/A,FALSE,"P"}</definedName>
    <definedName name="rrrrrrrrrrrrr" localSheetId="16" hidden="1">{"Tab1",#N/A,FALSE,"P";"Tab2",#N/A,FALSE,"P"}</definedName>
    <definedName name="rrrrrrrrrrrrr" hidden="1">{"Tab1",#N/A,FALSE,"P";"Tab2",#N/A,FALSE,"P"}</definedName>
    <definedName name="RS" localSheetId="76">#REF!</definedName>
    <definedName name="RS" localSheetId="8">#REF!</definedName>
    <definedName name="RS" localSheetId="25">#REF!</definedName>
    <definedName name="RS" localSheetId="31">#REF!</definedName>
    <definedName name="RS" localSheetId="32">#REF!</definedName>
    <definedName name="RS" localSheetId="34">#REF!</definedName>
    <definedName name="RS" localSheetId="35">#REF!</definedName>
    <definedName name="RS" localSheetId="40">#REF!</definedName>
    <definedName name="RS" localSheetId="41">#REF!</definedName>
    <definedName name="RS" localSheetId="42">#REF!</definedName>
    <definedName name="RS" localSheetId="43">#REF!</definedName>
    <definedName name="RS" localSheetId="45">#REF!</definedName>
    <definedName name="RS" localSheetId="46">#REF!</definedName>
    <definedName name="RS" localSheetId="48">#REF!</definedName>
    <definedName name="RS" localSheetId="52">#REF!</definedName>
    <definedName name="RS" localSheetId="14">#REF!</definedName>
    <definedName name="RS" localSheetId="56">#REF!</definedName>
    <definedName name="RS" localSheetId="15">#REF!</definedName>
    <definedName name="RS" localSheetId="66">#REF!</definedName>
    <definedName name="RS">#REF!</definedName>
    <definedName name="RS1A" localSheetId="76">#REF!</definedName>
    <definedName name="RS1A" localSheetId="8">#REF!</definedName>
    <definedName name="RS1A" localSheetId="25">#REF!</definedName>
    <definedName name="RS1A" localSheetId="31">#REF!</definedName>
    <definedName name="RS1A" localSheetId="32">#REF!</definedName>
    <definedName name="RS1A" localSheetId="34">#REF!</definedName>
    <definedName name="RS1A" localSheetId="35">#REF!</definedName>
    <definedName name="RS1A" localSheetId="40">#REF!</definedName>
    <definedName name="RS1A" localSheetId="41">#REF!</definedName>
    <definedName name="RS1A" localSheetId="42">#REF!</definedName>
    <definedName name="RS1A" localSheetId="43">#REF!</definedName>
    <definedName name="RS1A" localSheetId="45">#REF!</definedName>
    <definedName name="RS1A" localSheetId="46">#REF!</definedName>
    <definedName name="RS1A" localSheetId="48">#REF!</definedName>
    <definedName name="RS1A" localSheetId="52">#REF!</definedName>
    <definedName name="RS1A" localSheetId="14">#REF!</definedName>
    <definedName name="RS1A" localSheetId="56">#REF!</definedName>
    <definedName name="RS1A" localSheetId="15">#REF!</definedName>
    <definedName name="RS1A" localSheetId="66">#REF!</definedName>
    <definedName name="RS1A">#REF!</definedName>
    <definedName name="RSB" localSheetId="76">#REF!</definedName>
    <definedName name="RSB" localSheetId="8">#REF!</definedName>
    <definedName name="RSB" localSheetId="25">#REF!</definedName>
    <definedName name="RSB" localSheetId="31">#REF!</definedName>
    <definedName name="RSB" localSheetId="32">#REF!</definedName>
    <definedName name="RSB" localSheetId="34">#REF!</definedName>
    <definedName name="RSB" localSheetId="35">#REF!</definedName>
    <definedName name="RSB" localSheetId="40">#REF!</definedName>
    <definedName name="RSB" localSheetId="45">#REF!</definedName>
    <definedName name="RSB" localSheetId="46">#REF!</definedName>
    <definedName name="RSB" localSheetId="14">#REF!</definedName>
    <definedName name="RSB" localSheetId="15">#REF!</definedName>
    <definedName name="RSB">#REF!</definedName>
    <definedName name="RSB_AHAP_40R" localSheetId="76">#REF!</definedName>
    <definedName name="RSB_AHAP_40R" localSheetId="25">#REF!</definedName>
    <definedName name="RSB_AHAP_40R" localSheetId="31">#REF!</definedName>
    <definedName name="RSB_AHAP_40R" localSheetId="32">#REF!</definedName>
    <definedName name="RSB_AHAP_40R" localSheetId="34">#REF!</definedName>
    <definedName name="RSB_AHAP_40R" localSheetId="35">#REF!</definedName>
    <definedName name="RSB_AHAP_40R" localSheetId="40">#REF!</definedName>
    <definedName name="RSB_AHAP_40R" localSheetId="45">#REF!</definedName>
    <definedName name="RSB_AHAP_40R" localSheetId="46">#REF!</definedName>
    <definedName name="RSB_AHAP_40R" localSheetId="14">#REF!</definedName>
    <definedName name="RSB_AHAP_40R" localSheetId="15">#REF!</definedName>
    <definedName name="RSB_AHAP_40R">#REF!</definedName>
    <definedName name="RSB_Bcos_Des_40R" localSheetId="76">#REF!</definedName>
    <definedName name="RSB_Bcos_Des_40R" localSheetId="25">#REF!</definedName>
    <definedName name="RSB_Bcos_Des_40R" localSheetId="31">#REF!</definedName>
    <definedName name="RSB_Bcos_Des_40R" localSheetId="32">#REF!</definedName>
    <definedName name="RSB_Bcos_Des_40R" localSheetId="34">#REF!</definedName>
    <definedName name="RSB_Bcos_Des_40R" localSheetId="35">#REF!</definedName>
    <definedName name="RSB_Bcos_Des_40R" localSheetId="40">#REF!</definedName>
    <definedName name="RSB_Bcos_Des_40R" localSheetId="45">#REF!</definedName>
    <definedName name="RSB_Bcos_Des_40R" localSheetId="46">#REF!</definedName>
    <definedName name="RSB_Bcos_Des_40R" localSheetId="14">#REF!</definedName>
    <definedName name="RSB_Bcos_Des_40R" localSheetId="15">#REF!</definedName>
    <definedName name="RSB_Bcos_Des_40R">#REF!</definedName>
    <definedName name="RSB_SOCFIN_40R" localSheetId="76">#REF!</definedName>
    <definedName name="RSB_SOCFIN_40R" localSheetId="25">#REF!</definedName>
    <definedName name="RSB_SOCFIN_40R" localSheetId="31">#REF!</definedName>
    <definedName name="RSB_SOCFIN_40R" localSheetId="32">#REF!</definedName>
    <definedName name="RSB_SOCFIN_40R" localSheetId="34">#REF!</definedName>
    <definedName name="RSB_SOCFIN_40R" localSheetId="35">#REF!</definedName>
    <definedName name="RSB_SOCFIN_40R" localSheetId="40">#REF!</definedName>
    <definedName name="RSB_SOCFIN_40R" localSheetId="45">#REF!</definedName>
    <definedName name="RSB_SOCFIN_40R" localSheetId="46">#REF!</definedName>
    <definedName name="RSB_SOCFIN_40R" localSheetId="14">#REF!</definedName>
    <definedName name="RSB_SOCFIN_40R" localSheetId="15">#REF!</definedName>
    <definedName name="RSB_SOCFIN_40R">#REF!</definedName>
    <definedName name="rstd" localSheetId="35">#REF!</definedName>
    <definedName name="rstd">#REF!</definedName>
    <definedName name="rt" localSheetId="74" hidden="1">{"Minpmon",#N/A,FALSE,"Monthinput"}</definedName>
    <definedName name="rt" localSheetId="76" hidden="1">{"Minpmon",#N/A,FALSE,"Monthinput"}</definedName>
    <definedName name="rt" localSheetId="10" hidden="1">{"Minpmon",#N/A,FALSE,"Monthinput"}</definedName>
    <definedName name="rt" localSheetId="28" hidden="1">{"Minpmon",#N/A,FALSE,"Monthinput"}</definedName>
    <definedName name="rt" localSheetId="8" hidden="1">{"Minpmon",#N/A,FALSE,"Monthinput"}</definedName>
    <definedName name="rt" localSheetId="25" hidden="1">{"Minpmon",#N/A,FALSE,"Monthinput"}</definedName>
    <definedName name="rt" localSheetId="27" hidden="1">{"Minpmon",#N/A,FALSE,"Monthinput"}</definedName>
    <definedName name="rt" localSheetId="29" hidden="1">{"Minpmon",#N/A,FALSE,"Monthinput"}</definedName>
    <definedName name="rt" localSheetId="31" hidden="1">{"Minpmon",#N/A,FALSE,"Monthinput"}</definedName>
    <definedName name="rt" localSheetId="32" hidden="1">{"Minpmon",#N/A,FALSE,"Monthinput"}</definedName>
    <definedName name="rt" localSheetId="34" hidden="1">{"Minpmon",#N/A,FALSE,"Monthinput"}</definedName>
    <definedName name="rt" localSheetId="35" hidden="1">{"Minpmon",#N/A,FALSE,"Monthinput"}</definedName>
    <definedName name="rt" localSheetId="40" hidden="1">{"Minpmon",#N/A,FALSE,"Monthinput"}</definedName>
    <definedName name="rt" localSheetId="41" hidden="1">{"Minpmon",#N/A,FALSE,"Monthinput"}</definedName>
    <definedName name="rt" localSheetId="42" hidden="1">{"Minpmon",#N/A,FALSE,"Monthinput"}</definedName>
    <definedName name="rt" localSheetId="43" hidden="1">{"Minpmon",#N/A,FALSE,"Monthinput"}</definedName>
    <definedName name="rt" localSheetId="44" hidden="1">{"Minpmon",#N/A,FALSE,"Monthinput"}</definedName>
    <definedName name="rt" localSheetId="45" hidden="1">{"Minpmon",#N/A,FALSE,"Monthinput"}</definedName>
    <definedName name="rt" localSheetId="46" hidden="1">{"Minpmon",#N/A,FALSE,"Monthinput"}</definedName>
    <definedName name="rt" localSheetId="47" hidden="1">{"Minpmon",#N/A,FALSE,"Monthinput"}</definedName>
    <definedName name="rt" localSheetId="48" hidden="1">{"Minpmon",#N/A,FALSE,"Monthinput"}</definedName>
    <definedName name="rt" localSheetId="52" hidden="1">{"Minpmon",#N/A,FALSE,"Monthinput"}</definedName>
    <definedName name="rt" localSheetId="14" hidden="1">{"Minpmon",#N/A,FALSE,"Monthinput"}</definedName>
    <definedName name="rt" localSheetId="56" hidden="1">{"Minpmon",#N/A,FALSE,"Monthinput"}</definedName>
    <definedName name="rt" localSheetId="60" hidden="1">{"Minpmon",#N/A,FALSE,"Monthinput"}</definedName>
    <definedName name="rt" localSheetId="62" hidden="1">{"Minpmon",#N/A,FALSE,"Monthinput"}</definedName>
    <definedName name="rt" localSheetId="15" hidden="1">{"Minpmon",#N/A,FALSE,"Monthinput"}</definedName>
    <definedName name="rt" localSheetId="64" hidden="1">{"Minpmon",#N/A,FALSE,"Monthinput"}</definedName>
    <definedName name="rt" localSheetId="66" hidden="1">{"Minpmon",#N/A,FALSE,"Monthinput"}</definedName>
    <definedName name="rt" localSheetId="16" hidden="1">{"Minpmon",#N/A,FALSE,"Monthinput"}</definedName>
    <definedName name="rt" hidden="1">{"Minpmon",#N/A,FALSE,"Monthinput"}</definedName>
    <definedName name="rte" localSheetId="74" hidden="1">{"Riqfin97",#N/A,FALSE,"Tran";"Riqfinpro",#N/A,FALSE,"Tran"}</definedName>
    <definedName name="rte" localSheetId="76" hidden="1">{"Riqfin97",#N/A,FALSE,"Tran";"Riqfinpro",#N/A,FALSE,"Tran"}</definedName>
    <definedName name="rte" localSheetId="10" hidden="1">{"Riqfin97",#N/A,FALSE,"Tran";"Riqfinpro",#N/A,FALSE,"Tran"}</definedName>
    <definedName name="rte" localSheetId="28" hidden="1">{"Riqfin97",#N/A,FALSE,"Tran";"Riqfinpro",#N/A,FALSE,"Tran"}</definedName>
    <definedName name="rte" localSheetId="8" hidden="1">{"Riqfin97",#N/A,FALSE,"Tran";"Riqfinpro",#N/A,FALSE,"Tran"}</definedName>
    <definedName name="rte" localSheetId="25" hidden="1">{"Riqfin97",#N/A,FALSE,"Tran";"Riqfinpro",#N/A,FALSE,"Tran"}</definedName>
    <definedName name="rte" localSheetId="27" hidden="1">{"Riqfin97",#N/A,FALSE,"Tran";"Riqfinpro",#N/A,FALSE,"Tran"}</definedName>
    <definedName name="rte" localSheetId="29" hidden="1">{"Riqfin97",#N/A,FALSE,"Tran";"Riqfinpro",#N/A,FALSE,"Tran"}</definedName>
    <definedName name="rte" localSheetId="31" hidden="1">{"Riqfin97",#N/A,FALSE,"Tran";"Riqfinpro",#N/A,FALSE,"Tran"}</definedName>
    <definedName name="rte" localSheetId="32" hidden="1">{"Riqfin97",#N/A,FALSE,"Tran";"Riqfinpro",#N/A,FALSE,"Tran"}</definedName>
    <definedName name="rte" localSheetId="34" hidden="1">{"Riqfin97",#N/A,FALSE,"Tran";"Riqfinpro",#N/A,FALSE,"Tran"}</definedName>
    <definedName name="rte" localSheetId="35" hidden="1">{"Riqfin97",#N/A,FALSE,"Tran";"Riqfinpro",#N/A,FALSE,"Tran"}</definedName>
    <definedName name="rte" localSheetId="40" hidden="1">{"Riqfin97",#N/A,FALSE,"Tran";"Riqfinpro",#N/A,FALSE,"Tran"}</definedName>
    <definedName name="rte" localSheetId="41" hidden="1">{"Riqfin97",#N/A,FALSE,"Tran";"Riqfinpro",#N/A,FALSE,"Tran"}</definedName>
    <definedName name="rte" localSheetId="42" hidden="1">{"Riqfin97",#N/A,FALSE,"Tran";"Riqfinpro",#N/A,FALSE,"Tran"}</definedName>
    <definedName name="rte" localSheetId="43" hidden="1">{"Riqfin97",#N/A,FALSE,"Tran";"Riqfinpro",#N/A,FALSE,"Tran"}</definedName>
    <definedName name="rte" localSheetId="44" hidden="1">{"Riqfin97",#N/A,FALSE,"Tran";"Riqfinpro",#N/A,FALSE,"Tran"}</definedName>
    <definedName name="rte" localSheetId="45" hidden="1">{"Riqfin97",#N/A,FALSE,"Tran";"Riqfinpro",#N/A,FALSE,"Tran"}</definedName>
    <definedName name="rte" localSheetId="46" hidden="1">{"Riqfin97",#N/A,FALSE,"Tran";"Riqfinpro",#N/A,FALSE,"Tran"}</definedName>
    <definedName name="rte" localSheetId="47" hidden="1">{"Riqfin97",#N/A,FALSE,"Tran";"Riqfinpro",#N/A,FALSE,"Tran"}</definedName>
    <definedName name="rte" localSheetId="48" hidden="1">{"Riqfin97",#N/A,FALSE,"Tran";"Riqfinpro",#N/A,FALSE,"Tran"}</definedName>
    <definedName name="rte" localSheetId="52" hidden="1">{"Riqfin97",#N/A,FALSE,"Tran";"Riqfinpro",#N/A,FALSE,"Tran"}</definedName>
    <definedName name="rte" localSheetId="14" hidden="1">{"Riqfin97",#N/A,FALSE,"Tran";"Riqfinpro",#N/A,FALSE,"Tran"}</definedName>
    <definedName name="rte" localSheetId="56" hidden="1">{"Riqfin97",#N/A,FALSE,"Tran";"Riqfinpro",#N/A,FALSE,"Tran"}</definedName>
    <definedName name="rte" localSheetId="60" hidden="1">{"Riqfin97",#N/A,FALSE,"Tran";"Riqfinpro",#N/A,FALSE,"Tran"}</definedName>
    <definedName name="rte" localSheetId="62" hidden="1">{"Riqfin97",#N/A,FALSE,"Tran";"Riqfinpro",#N/A,FALSE,"Tran"}</definedName>
    <definedName name="rte" localSheetId="15" hidden="1">{"Riqfin97",#N/A,FALSE,"Tran";"Riqfinpro",#N/A,FALSE,"Tran"}</definedName>
    <definedName name="rte" localSheetId="64" hidden="1">{"Riqfin97",#N/A,FALSE,"Tran";"Riqfinpro",#N/A,FALSE,"Tran"}</definedName>
    <definedName name="rte" localSheetId="66" hidden="1">{"Riqfin97",#N/A,FALSE,"Tran";"Riqfinpro",#N/A,FALSE,"Tran"}</definedName>
    <definedName name="rte" localSheetId="16" hidden="1">{"Riqfin97",#N/A,FALSE,"Tran";"Riqfinpro",#N/A,FALSE,"Tran"}</definedName>
    <definedName name="rte" hidden="1">{"Riqfin97",#N/A,FALSE,"Tran";"Riqfinpro",#N/A,FALSE,"Tran"}</definedName>
    <definedName name="rtre" localSheetId="74" hidden="1">{"Main Economic Indicators",#N/A,FALSE,"C"}</definedName>
    <definedName name="rtre" localSheetId="76" hidden="1">{"Main Economic Indicators",#N/A,FALSE,"C"}</definedName>
    <definedName name="rtre" localSheetId="10" hidden="1">{"Main Economic Indicators",#N/A,FALSE,"C"}</definedName>
    <definedName name="rtre" localSheetId="28" hidden="1">{"Main Economic Indicators",#N/A,FALSE,"C"}</definedName>
    <definedName name="rtre" localSheetId="8" hidden="1">{"Main Economic Indicators",#N/A,FALSE,"C"}</definedName>
    <definedName name="rtre" localSheetId="25" hidden="1">{"Main Economic Indicators",#N/A,FALSE,"C"}</definedName>
    <definedName name="rtre" localSheetId="27" hidden="1">{"Main Economic Indicators",#N/A,FALSE,"C"}</definedName>
    <definedName name="rtre" localSheetId="29" hidden="1">{"Main Economic Indicators",#N/A,FALSE,"C"}</definedName>
    <definedName name="rtre" localSheetId="31" hidden="1">{"Main Economic Indicators",#N/A,FALSE,"C"}</definedName>
    <definedName name="rtre" localSheetId="32" hidden="1">{"Main Economic Indicators",#N/A,FALSE,"C"}</definedName>
    <definedName name="rtre" localSheetId="34" hidden="1">{"Main Economic Indicators",#N/A,FALSE,"C"}</definedName>
    <definedName name="rtre" localSheetId="35" hidden="1">{"Main Economic Indicators",#N/A,FALSE,"C"}</definedName>
    <definedName name="rtre" localSheetId="40" hidden="1">{"Main Economic Indicators",#N/A,FALSE,"C"}</definedName>
    <definedName name="rtre" localSheetId="41" hidden="1">{"Main Economic Indicators",#N/A,FALSE,"C"}</definedName>
    <definedName name="rtre" localSheetId="42" hidden="1">{"Main Economic Indicators",#N/A,FALSE,"C"}</definedName>
    <definedName name="rtre" localSheetId="43" hidden="1">{"Main Economic Indicators",#N/A,FALSE,"C"}</definedName>
    <definedName name="rtre" localSheetId="44" hidden="1">{"Main Economic Indicators",#N/A,FALSE,"C"}</definedName>
    <definedName name="rtre" localSheetId="45" hidden="1">{"Main Economic Indicators",#N/A,FALSE,"C"}</definedName>
    <definedName name="rtre" localSheetId="46" hidden="1">{"Main Economic Indicators",#N/A,FALSE,"C"}</definedName>
    <definedName name="rtre" localSheetId="47" hidden="1">{"Main Economic Indicators",#N/A,FALSE,"C"}</definedName>
    <definedName name="rtre" localSheetId="48" hidden="1">{"Main Economic Indicators",#N/A,FALSE,"C"}</definedName>
    <definedName name="rtre" localSheetId="52" hidden="1">{"Main Economic Indicators",#N/A,FALSE,"C"}</definedName>
    <definedName name="rtre" localSheetId="14" hidden="1">{"Main Economic Indicators",#N/A,FALSE,"C"}</definedName>
    <definedName name="rtre" localSheetId="56" hidden="1">{"Main Economic Indicators",#N/A,FALSE,"C"}</definedName>
    <definedName name="rtre" localSheetId="60" hidden="1">{"Main Economic Indicators",#N/A,FALSE,"C"}</definedName>
    <definedName name="rtre" localSheetId="62" hidden="1">{"Main Economic Indicators",#N/A,FALSE,"C"}</definedName>
    <definedName name="rtre" localSheetId="15" hidden="1">{"Main Economic Indicators",#N/A,FALSE,"C"}</definedName>
    <definedName name="rtre" localSheetId="64" hidden="1">{"Main Economic Indicators",#N/A,FALSE,"C"}</definedName>
    <definedName name="rtre" localSheetId="66" hidden="1">{"Main Economic Indicators",#N/A,FALSE,"C"}</definedName>
    <definedName name="rtre" localSheetId="16" hidden="1">{"Main Economic Indicators",#N/A,FALSE,"C"}</definedName>
    <definedName name="rtre" hidden="1">{"Main Economic Indicators",#N/A,FALSE,"C"}</definedName>
    <definedName name="rtre1" localSheetId="74" hidden="1">{"Main Economic Indicators",#N/A,FALSE,"C"}</definedName>
    <definedName name="rtre1" localSheetId="76" hidden="1">{"Main Economic Indicators",#N/A,FALSE,"C"}</definedName>
    <definedName name="rtre1" localSheetId="10" hidden="1">{"Main Economic Indicators",#N/A,FALSE,"C"}</definedName>
    <definedName name="rtre1" localSheetId="28" hidden="1">{"Main Economic Indicators",#N/A,FALSE,"C"}</definedName>
    <definedName name="rtre1" localSheetId="8" hidden="1">{"Main Economic Indicators",#N/A,FALSE,"C"}</definedName>
    <definedName name="rtre1" localSheetId="25" hidden="1">{"Main Economic Indicators",#N/A,FALSE,"C"}</definedName>
    <definedName name="rtre1" localSheetId="27" hidden="1">{"Main Economic Indicators",#N/A,FALSE,"C"}</definedName>
    <definedName name="rtre1" localSheetId="29" hidden="1">{"Main Economic Indicators",#N/A,FALSE,"C"}</definedName>
    <definedName name="rtre1" localSheetId="31" hidden="1">{"Main Economic Indicators",#N/A,FALSE,"C"}</definedName>
    <definedName name="rtre1" localSheetId="32" hidden="1">{"Main Economic Indicators",#N/A,FALSE,"C"}</definedName>
    <definedName name="rtre1" localSheetId="34" hidden="1">{"Main Economic Indicators",#N/A,FALSE,"C"}</definedName>
    <definedName name="rtre1" localSheetId="35" hidden="1">{"Main Economic Indicators",#N/A,FALSE,"C"}</definedName>
    <definedName name="rtre1" localSheetId="40" hidden="1">{"Main Economic Indicators",#N/A,FALSE,"C"}</definedName>
    <definedName name="rtre1" localSheetId="41" hidden="1">{"Main Economic Indicators",#N/A,FALSE,"C"}</definedName>
    <definedName name="rtre1" localSheetId="42" hidden="1">{"Main Economic Indicators",#N/A,FALSE,"C"}</definedName>
    <definedName name="rtre1" localSheetId="43" hidden="1">{"Main Economic Indicators",#N/A,FALSE,"C"}</definedName>
    <definedName name="rtre1" localSheetId="44" hidden="1">{"Main Economic Indicators",#N/A,FALSE,"C"}</definedName>
    <definedName name="rtre1" localSheetId="45" hidden="1">{"Main Economic Indicators",#N/A,FALSE,"C"}</definedName>
    <definedName name="rtre1" localSheetId="46" hidden="1">{"Main Economic Indicators",#N/A,FALSE,"C"}</definedName>
    <definedName name="rtre1" localSheetId="47" hidden="1">{"Main Economic Indicators",#N/A,FALSE,"C"}</definedName>
    <definedName name="rtre1" localSheetId="48" hidden="1">{"Main Economic Indicators",#N/A,FALSE,"C"}</definedName>
    <definedName name="rtre1" localSheetId="52" hidden="1">{"Main Economic Indicators",#N/A,FALSE,"C"}</definedName>
    <definedName name="rtre1" localSheetId="14" hidden="1">{"Main Economic Indicators",#N/A,FALSE,"C"}</definedName>
    <definedName name="rtre1" localSheetId="56" hidden="1">{"Main Economic Indicators",#N/A,FALSE,"C"}</definedName>
    <definedName name="rtre1" localSheetId="60" hidden="1">{"Main Economic Indicators",#N/A,FALSE,"C"}</definedName>
    <definedName name="rtre1" localSheetId="62" hidden="1">{"Main Economic Indicators",#N/A,FALSE,"C"}</definedName>
    <definedName name="rtre1" localSheetId="15" hidden="1">{"Main Economic Indicators",#N/A,FALSE,"C"}</definedName>
    <definedName name="rtre1" localSheetId="64" hidden="1">{"Main Economic Indicators",#N/A,FALSE,"C"}</definedName>
    <definedName name="rtre1" localSheetId="66" hidden="1">{"Main Economic Indicators",#N/A,FALSE,"C"}</definedName>
    <definedName name="rtre1" localSheetId="16" hidden="1">{"Main Economic Indicators",#N/A,FALSE,"C"}</definedName>
    <definedName name="rtre1" hidden="1">{"Main Economic Indicators",#N/A,FALSE,"C"}</definedName>
    <definedName name="rty" localSheetId="74" hidden="1">{"Riqfin97",#N/A,FALSE,"Tran";"Riqfinpro",#N/A,FALSE,"Tran"}</definedName>
    <definedName name="rty" localSheetId="76" hidden="1">{"Riqfin97",#N/A,FALSE,"Tran";"Riqfinpro",#N/A,FALSE,"Tran"}</definedName>
    <definedName name="rty" localSheetId="10" hidden="1">{"Riqfin97",#N/A,FALSE,"Tran";"Riqfinpro",#N/A,FALSE,"Tran"}</definedName>
    <definedName name="rty" localSheetId="28" hidden="1">{"Riqfin97",#N/A,FALSE,"Tran";"Riqfinpro",#N/A,FALSE,"Tran"}</definedName>
    <definedName name="rty" localSheetId="8" hidden="1">{"Riqfin97",#N/A,FALSE,"Tran";"Riqfinpro",#N/A,FALSE,"Tran"}</definedName>
    <definedName name="rty" localSheetId="25" hidden="1">{"Riqfin97",#N/A,FALSE,"Tran";"Riqfinpro",#N/A,FALSE,"Tran"}</definedName>
    <definedName name="rty" localSheetId="27" hidden="1">{"Riqfin97",#N/A,FALSE,"Tran";"Riqfinpro",#N/A,FALSE,"Tran"}</definedName>
    <definedName name="rty" localSheetId="29" hidden="1">{"Riqfin97",#N/A,FALSE,"Tran";"Riqfinpro",#N/A,FALSE,"Tran"}</definedName>
    <definedName name="rty" localSheetId="31" hidden="1">{"Riqfin97",#N/A,FALSE,"Tran";"Riqfinpro",#N/A,FALSE,"Tran"}</definedName>
    <definedName name="rty" localSheetId="32" hidden="1">{"Riqfin97",#N/A,FALSE,"Tran";"Riqfinpro",#N/A,FALSE,"Tran"}</definedName>
    <definedName name="rty" localSheetId="34" hidden="1">{"Riqfin97",#N/A,FALSE,"Tran";"Riqfinpro",#N/A,FALSE,"Tran"}</definedName>
    <definedName name="rty" localSheetId="35" hidden="1">{"Riqfin97",#N/A,FALSE,"Tran";"Riqfinpro",#N/A,FALSE,"Tran"}</definedName>
    <definedName name="rty" localSheetId="40" hidden="1">{"Riqfin97",#N/A,FALSE,"Tran";"Riqfinpro",#N/A,FALSE,"Tran"}</definedName>
    <definedName name="rty" localSheetId="41" hidden="1">{"Riqfin97",#N/A,FALSE,"Tran";"Riqfinpro",#N/A,FALSE,"Tran"}</definedName>
    <definedName name="rty" localSheetId="42" hidden="1">{"Riqfin97",#N/A,FALSE,"Tran";"Riqfinpro",#N/A,FALSE,"Tran"}</definedName>
    <definedName name="rty" localSheetId="43" hidden="1">{"Riqfin97",#N/A,FALSE,"Tran";"Riqfinpro",#N/A,FALSE,"Tran"}</definedName>
    <definedName name="rty" localSheetId="44" hidden="1">{"Riqfin97",#N/A,FALSE,"Tran";"Riqfinpro",#N/A,FALSE,"Tran"}</definedName>
    <definedName name="rty" localSheetId="45" hidden="1">{"Riqfin97",#N/A,FALSE,"Tran";"Riqfinpro",#N/A,FALSE,"Tran"}</definedName>
    <definedName name="rty" localSheetId="46" hidden="1">{"Riqfin97",#N/A,FALSE,"Tran";"Riqfinpro",#N/A,FALSE,"Tran"}</definedName>
    <definedName name="rty" localSheetId="47" hidden="1">{"Riqfin97",#N/A,FALSE,"Tran";"Riqfinpro",#N/A,FALSE,"Tran"}</definedName>
    <definedName name="rty" localSheetId="48" hidden="1">{"Riqfin97",#N/A,FALSE,"Tran";"Riqfinpro",#N/A,FALSE,"Tran"}</definedName>
    <definedName name="rty" localSheetId="52" hidden="1">{"Riqfin97",#N/A,FALSE,"Tran";"Riqfinpro",#N/A,FALSE,"Tran"}</definedName>
    <definedName name="rty" localSheetId="14" hidden="1">{"Riqfin97",#N/A,FALSE,"Tran";"Riqfinpro",#N/A,FALSE,"Tran"}</definedName>
    <definedName name="rty" localSheetId="56" hidden="1">{"Riqfin97",#N/A,FALSE,"Tran";"Riqfinpro",#N/A,FALSE,"Tran"}</definedName>
    <definedName name="rty" localSheetId="60" hidden="1">{"Riqfin97",#N/A,FALSE,"Tran";"Riqfinpro",#N/A,FALSE,"Tran"}</definedName>
    <definedName name="rty" localSheetId="62" hidden="1">{"Riqfin97",#N/A,FALSE,"Tran";"Riqfinpro",#N/A,FALSE,"Tran"}</definedName>
    <definedName name="rty" localSheetId="15" hidden="1">{"Riqfin97",#N/A,FALSE,"Tran";"Riqfinpro",#N/A,FALSE,"Tran"}</definedName>
    <definedName name="rty" localSheetId="64" hidden="1">{"Riqfin97",#N/A,FALSE,"Tran";"Riqfinpro",#N/A,FALSE,"Tran"}</definedName>
    <definedName name="rty" localSheetId="66" hidden="1">{"Riqfin97",#N/A,FALSE,"Tran";"Riqfinpro",#N/A,FALSE,"Tran"}</definedName>
    <definedName name="rty" localSheetId="16" hidden="1">{"Riqfin97",#N/A,FALSE,"Tran";"Riqfinpro",#N/A,FALSE,"Tran"}</definedName>
    <definedName name="rty" hidden="1">{"Riqfin97",#N/A,FALSE,"Tran";"Riqfinpro",#N/A,FALSE,"Tran"}</definedName>
    <definedName name="RUIZ" localSheetId="76">#REF!</definedName>
    <definedName name="RUIZ" localSheetId="8">#REF!</definedName>
    <definedName name="RUIZ" localSheetId="25">#REF!</definedName>
    <definedName name="RUIZ" localSheetId="31">#REF!</definedName>
    <definedName name="RUIZ" localSheetId="32">#REF!</definedName>
    <definedName name="RUIZ" localSheetId="34">#REF!</definedName>
    <definedName name="RUIZ" localSheetId="35">#REF!</definedName>
    <definedName name="RUIZ" localSheetId="40">#REF!</definedName>
    <definedName name="RUIZ" localSheetId="41">#REF!</definedName>
    <definedName name="RUIZ" localSheetId="42">#REF!</definedName>
    <definedName name="RUIZ" localSheetId="43">#REF!</definedName>
    <definedName name="RUIZ" localSheetId="45">#REF!</definedName>
    <definedName name="RUIZ" localSheetId="46">#REF!</definedName>
    <definedName name="RUIZ" localSheetId="48">#REF!</definedName>
    <definedName name="RUIZ" localSheetId="52">#REF!</definedName>
    <definedName name="RUIZ" localSheetId="14">#REF!</definedName>
    <definedName name="RUIZ" localSheetId="56">#REF!</definedName>
    <definedName name="RUIZ" localSheetId="15">#REF!</definedName>
    <definedName name="RUIZ" localSheetId="66">#REF!</definedName>
    <definedName name="RUIZ">#REF!</definedName>
    <definedName name="Rwvu.PLA2." localSheetId="76" hidden="1">'[62]COP FED'!#REF!</definedName>
    <definedName name="Rwvu.PLA2." localSheetId="10" hidden="1">'[6]COP FED'!#REF!</definedName>
    <definedName name="Rwvu.PLA2." localSheetId="8" hidden="1">'[62]COP FED'!#REF!</definedName>
    <definedName name="Rwvu.PLA2." localSheetId="25" hidden="1">'[62]COP FED'!#REF!</definedName>
    <definedName name="Rwvu.PLA2." localSheetId="31" hidden="1">'[62]COP FED'!#REF!</definedName>
    <definedName name="Rwvu.PLA2." localSheetId="41" hidden="1">'[63]COP FED'!#REF!</definedName>
    <definedName name="Rwvu.PLA2." localSheetId="42" hidden="1">'[63]COP FED'!#REF!</definedName>
    <definedName name="Rwvu.PLA2." localSheetId="43" hidden="1">'[63]COP FED'!#REF!</definedName>
    <definedName name="Rwvu.PLA2." localSheetId="48" hidden="1">'[63]COP FED'!#REF!</definedName>
    <definedName name="Rwvu.PLA2." localSheetId="52" hidden="1">'[63]COP FED'!#REF!</definedName>
    <definedName name="Rwvu.PLA2." localSheetId="14" hidden="1">'[62]COP FED'!#REF!</definedName>
    <definedName name="Rwvu.PLA2." localSheetId="56" hidden="1">'[63]COP FED'!#REF!</definedName>
    <definedName name="Rwvu.PLA2." localSheetId="15" hidden="1">'[62]COP FED'!#REF!</definedName>
    <definedName name="Rwvu.PLA2." localSheetId="66" hidden="1">'[62]COP FED'!#REF!</definedName>
    <definedName name="Rwvu.PLA2." hidden="1">'[62]COP FED'!#REF!</definedName>
    <definedName name="rx" localSheetId="76" hidden="1">#REF!</definedName>
    <definedName name="rx" localSheetId="8" hidden="1">#REF!</definedName>
    <definedName name="rx" localSheetId="25" hidden="1">#REF!</definedName>
    <definedName name="rx" localSheetId="31" hidden="1">#REF!</definedName>
    <definedName name="rx" localSheetId="32" hidden="1">#REF!</definedName>
    <definedName name="rx" localSheetId="34" hidden="1">#REF!</definedName>
    <definedName name="rx" localSheetId="35" hidden="1">#REF!</definedName>
    <definedName name="rx" localSheetId="40" hidden="1">#REF!</definedName>
    <definedName name="rx" localSheetId="41" hidden="1">#REF!</definedName>
    <definedName name="rx" localSheetId="42" hidden="1">#REF!</definedName>
    <definedName name="rx" localSheetId="43" hidden="1">#REF!</definedName>
    <definedName name="rx" localSheetId="45" hidden="1">#REF!</definedName>
    <definedName name="rx" localSheetId="46" hidden="1">#REF!</definedName>
    <definedName name="rx" localSheetId="48" hidden="1">#REF!</definedName>
    <definedName name="rx" localSheetId="52" hidden="1">#REF!</definedName>
    <definedName name="rx" localSheetId="14" hidden="1">#REF!</definedName>
    <definedName name="rx" localSheetId="56" hidden="1">#REF!</definedName>
    <definedName name="rx" localSheetId="15" hidden="1">#REF!</definedName>
    <definedName name="rx" localSheetId="66" hidden="1">#REF!</definedName>
    <definedName name="rx" hidden="1">#REF!</definedName>
    <definedName name="rXDR">[64]CIRRs!$C$109</definedName>
    <definedName name="s" localSheetId="74" hidden="1">{"Tab1",#N/A,FALSE,"P";"Tab2",#N/A,FALSE,"P"}</definedName>
    <definedName name="s" localSheetId="76" hidden="1">{"Tab1",#N/A,FALSE,"P";"Tab2",#N/A,FALSE,"P"}</definedName>
    <definedName name="s" localSheetId="10" hidden="1">{"Tab1",#N/A,FALSE,"P";"Tab2",#N/A,FALSE,"P"}</definedName>
    <definedName name="s" localSheetId="28" hidden="1">{"Tab1",#N/A,FALSE,"P";"Tab2",#N/A,FALSE,"P"}</definedName>
    <definedName name="s" localSheetId="8" hidden="1">{"Tab1",#N/A,FALSE,"P";"Tab2",#N/A,FALSE,"P"}</definedName>
    <definedName name="s" localSheetId="25" hidden="1">{"Tab1",#N/A,FALSE,"P";"Tab2",#N/A,FALSE,"P"}</definedName>
    <definedName name="s" localSheetId="27" hidden="1">{"Tab1",#N/A,FALSE,"P";"Tab2",#N/A,FALSE,"P"}</definedName>
    <definedName name="s" localSheetId="29" hidden="1">{"Tab1",#N/A,FALSE,"P";"Tab2",#N/A,FALSE,"P"}</definedName>
    <definedName name="s" localSheetId="31" hidden="1">{"Tab1",#N/A,FALSE,"P";"Tab2",#N/A,FALSE,"P"}</definedName>
    <definedName name="s" localSheetId="32" hidden="1">{"Tab1",#N/A,FALSE,"P";"Tab2",#N/A,FALSE,"P"}</definedName>
    <definedName name="s" localSheetId="34" hidden="1">{"Tab1",#N/A,FALSE,"P";"Tab2",#N/A,FALSE,"P"}</definedName>
    <definedName name="s" localSheetId="35" hidden="1">{"Tab1",#N/A,FALSE,"P";"Tab2",#N/A,FALSE,"P"}</definedName>
    <definedName name="s" localSheetId="40" hidden="1">{"Tab1",#N/A,FALSE,"P";"Tab2",#N/A,FALSE,"P"}</definedName>
    <definedName name="s" localSheetId="41" hidden="1">{"Tab1",#N/A,FALSE,"P";"Tab2",#N/A,FALSE,"P"}</definedName>
    <definedName name="s" localSheetId="42" hidden="1">{"Tab1",#N/A,FALSE,"P";"Tab2",#N/A,FALSE,"P"}</definedName>
    <definedName name="s" localSheetId="43" hidden="1">{"Tab1",#N/A,FALSE,"P";"Tab2",#N/A,FALSE,"P"}</definedName>
    <definedName name="s" localSheetId="44" hidden="1">{"Tab1",#N/A,FALSE,"P";"Tab2",#N/A,FALSE,"P"}</definedName>
    <definedName name="s" localSheetId="45" hidden="1">{"Tab1",#N/A,FALSE,"P";"Tab2",#N/A,FALSE,"P"}</definedName>
    <definedName name="s" localSheetId="46" hidden="1">{"Tab1",#N/A,FALSE,"P";"Tab2",#N/A,FALSE,"P"}</definedName>
    <definedName name="s" localSheetId="47" hidden="1">{"Tab1",#N/A,FALSE,"P";"Tab2",#N/A,FALSE,"P"}</definedName>
    <definedName name="s" localSheetId="48" hidden="1">{"Tab1",#N/A,FALSE,"P";"Tab2",#N/A,FALSE,"P"}</definedName>
    <definedName name="s" localSheetId="52" hidden="1">{"Tab1",#N/A,FALSE,"P";"Tab2",#N/A,FALSE,"P"}</definedName>
    <definedName name="s" localSheetId="14" hidden="1">{"Tab1",#N/A,FALSE,"P";"Tab2",#N/A,FALSE,"P"}</definedName>
    <definedName name="s" localSheetId="56" hidden="1">{"Tab1",#N/A,FALSE,"P";"Tab2",#N/A,FALSE,"P"}</definedName>
    <definedName name="s" localSheetId="60" hidden="1">{"Tab1",#N/A,FALSE,"P";"Tab2",#N/A,FALSE,"P"}</definedName>
    <definedName name="s" localSheetId="62" hidden="1">{"Tab1",#N/A,FALSE,"P";"Tab2",#N/A,FALSE,"P"}</definedName>
    <definedName name="s" localSheetId="15" hidden="1">{"Tab1",#N/A,FALSE,"P";"Tab2",#N/A,FALSE,"P"}</definedName>
    <definedName name="s" localSheetId="64" hidden="1">{"Tab1",#N/A,FALSE,"P";"Tab2",#N/A,FALSE,"P"}</definedName>
    <definedName name="s" localSheetId="66" hidden="1">{"Tab1",#N/A,FALSE,"P";"Tab2",#N/A,FALSE,"P"}</definedName>
    <definedName name="s" localSheetId="16" hidden="1">{"Tab1",#N/A,FALSE,"P";"Tab2",#N/A,FALSE,"P"}</definedName>
    <definedName name="s" hidden="1">{"Tab1",#N/A,FALSE,"P";"Tab2",#N/A,FALSE,"P"}</definedName>
    <definedName name="S_" localSheetId="76">#REF!</definedName>
    <definedName name="S_" localSheetId="8">#REF!</definedName>
    <definedName name="S_" localSheetId="25">#REF!</definedName>
    <definedName name="S_" localSheetId="31">#REF!</definedName>
    <definedName name="S_" localSheetId="32">#REF!</definedName>
    <definedName name="S_" localSheetId="34">#REF!</definedName>
    <definedName name="S_" localSheetId="35">#REF!</definedName>
    <definedName name="S_" localSheetId="40">#REF!</definedName>
    <definedName name="S_" localSheetId="41">#REF!</definedName>
    <definedName name="S_" localSheetId="42">#REF!</definedName>
    <definedName name="S_" localSheetId="43">#REF!</definedName>
    <definedName name="S_" localSheetId="45">#REF!</definedName>
    <definedName name="S_" localSheetId="46">#REF!</definedName>
    <definedName name="S_" localSheetId="48">#REF!</definedName>
    <definedName name="S_" localSheetId="52">#REF!</definedName>
    <definedName name="S_" localSheetId="14">#REF!</definedName>
    <definedName name="S_" localSheetId="56">#REF!</definedName>
    <definedName name="S_" localSheetId="15">#REF!</definedName>
    <definedName name="S_" localSheetId="66">#REF!</definedName>
    <definedName name="S_">#REF!</definedName>
    <definedName name="S_1A" localSheetId="76">#REF!</definedName>
    <definedName name="S_1A" localSheetId="8">#REF!</definedName>
    <definedName name="S_1A" localSheetId="25">#REF!</definedName>
    <definedName name="S_1A" localSheetId="31">#REF!</definedName>
    <definedName name="S_1A" localSheetId="32">#REF!</definedName>
    <definedName name="S_1A" localSheetId="34">#REF!</definedName>
    <definedName name="S_1A" localSheetId="35">#REF!</definedName>
    <definedName name="S_1A" localSheetId="40">#REF!</definedName>
    <definedName name="S_1A" localSheetId="41">#REF!</definedName>
    <definedName name="S_1A" localSheetId="42">#REF!</definedName>
    <definedName name="S_1A" localSheetId="43">#REF!</definedName>
    <definedName name="S_1A" localSheetId="45">#REF!</definedName>
    <definedName name="S_1A" localSheetId="46">#REF!</definedName>
    <definedName name="S_1A" localSheetId="48">#REF!</definedName>
    <definedName name="S_1A" localSheetId="52">#REF!</definedName>
    <definedName name="S_1A" localSheetId="14">#REF!</definedName>
    <definedName name="S_1A" localSheetId="56">#REF!</definedName>
    <definedName name="S_1A" localSheetId="15">#REF!</definedName>
    <definedName name="S_1A" localSheetId="66">#REF!</definedName>
    <definedName name="S_1A">#REF!</definedName>
    <definedName name="SA_Tab" localSheetId="76">#REF!</definedName>
    <definedName name="SA_Tab" localSheetId="8">#REF!</definedName>
    <definedName name="SA_Tab" localSheetId="25">#REF!</definedName>
    <definedName name="SA_Tab" localSheetId="31">#REF!</definedName>
    <definedName name="SA_Tab" localSheetId="32">#REF!</definedName>
    <definedName name="SA_Tab" localSheetId="34">#REF!</definedName>
    <definedName name="SA_Tab" localSheetId="35">#REF!</definedName>
    <definedName name="SA_Tab" localSheetId="40">#REF!</definedName>
    <definedName name="SA_Tab" localSheetId="45">#REF!</definedName>
    <definedName name="SA_Tab" localSheetId="46">#REF!</definedName>
    <definedName name="SA_Tab" localSheetId="14">#REF!</definedName>
    <definedName name="SA_Tab" localSheetId="15">#REF!</definedName>
    <definedName name="SA_Tab">#REF!</definedName>
    <definedName name="sad" localSheetId="74" hidden="1">{"Riqfin97",#N/A,FALSE,"Tran";"Riqfinpro",#N/A,FALSE,"Tran"}</definedName>
    <definedName name="sad" localSheetId="76" hidden="1">{"Riqfin97",#N/A,FALSE,"Tran";"Riqfinpro",#N/A,FALSE,"Tran"}</definedName>
    <definedName name="sad" localSheetId="10" hidden="1">{"Riqfin97",#N/A,FALSE,"Tran";"Riqfinpro",#N/A,FALSE,"Tran"}</definedName>
    <definedName name="sad" localSheetId="28" hidden="1">{"Riqfin97",#N/A,FALSE,"Tran";"Riqfinpro",#N/A,FALSE,"Tran"}</definedName>
    <definedName name="sad" localSheetId="8" hidden="1">{"Riqfin97",#N/A,FALSE,"Tran";"Riqfinpro",#N/A,FALSE,"Tran"}</definedName>
    <definedName name="sad" localSheetId="25" hidden="1">{"Riqfin97",#N/A,FALSE,"Tran";"Riqfinpro",#N/A,FALSE,"Tran"}</definedName>
    <definedName name="sad" localSheetId="27" hidden="1">{"Riqfin97",#N/A,FALSE,"Tran";"Riqfinpro",#N/A,FALSE,"Tran"}</definedName>
    <definedName name="sad" localSheetId="29" hidden="1">{"Riqfin97",#N/A,FALSE,"Tran";"Riqfinpro",#N/A,FALSE,"Tran"}</definedName>
    <definedName name="sad" localSheetId="31" hidden="1">{"Riqfin97",#N/A,FALSE,"Tran";"Riqfinpro",#N/A,FALSE,"Tran"}</definedName>
    <definedName name="sad" localSheetId="32" hidden="1">{"Riqfin97",#N/A,FALSE,"Tran";"Riqfinpro",#N/A,FALSE,"Tran"}</definedName>
    <definedName name="sad" localSheetId="34" hidden="1">{"Riqfin97",#N/A,FALSE,"Tran";"Riqfinpro",#N/A,FALSE,"Tran"}</definedName>
    <definedName name="sad" localSheetId="35" hidden="1">{"Riqfin97",#N/A,FALSE,"Tran";"Riqfinpro",#N/A,FALSE,"Tran"}</definedName>
    <definedName name="sad" localSheetId="40" hidden="1">{"Riqfin97",#N/A,FALSE,"Tran";"Riqfinpro",#N/A,FALSE,"Tran"}</definedName>
    <definedName name="sad" localSheetId="41" hidden="1">{"Riqfin97",#N/A,FALSE,"Tran";"Riqfinpro",#N/A,FALSE,"Tran"}</definedName>
    <definedName name="sad" localSheetId="42" hidden="1">{"Riqfin97",#N/A,FALSE,"Tran";"Riqfinpro",#N/A,FALSE,"Tran"}</definedName>
    <definedName name="sad" localSheetId="43" hidden="1">{"Riqfin97",#N/A,FALSE,"Tran";"Riqfinpro",#N/A,FALSE,"Tran"}</definedName>
    <definedName name="sad" localSheetId="44" hidden="1">{"Riqfin97",#N/A,FALSE,"Tran";"Riqfinpro",#N/A,FALSE,"Tran"}</definedName>
    <definedName name="sad" localSheetId="45" hidden="1">{"Riqfin97",#N/A,FALSE,"Tran";"Riqfinpro",#N/A,FALSE,"Tran"}</definedName>
    <definedName name="sad" localSheetId="46" hidden="1">{"Riqfin97",#N/A,FALSE,"Tran";"Riqfinpro",#N/A,FALSE,"Tran"}</definedName>
    <definedName name="sad" localSheetId="47" hidden="1">{"Riqfin97",#N/A,FALSE,"Tran";"Riqfinpro",#N/A,FALSE,"Tran"}</definedName>
    <definedName name="sad" localSheetId="48" hidden="1">{"Riqfin97",#N/A,FALSE,"Tran";"Riqfinpro",#N/A,FALSE,"Tran"}</definedName>
    <definedName name="sad" localSheetId="52" hidden="1">{"Riqfin97",#N/A,FALSE,"Tran";"Riqfinpro",#N/A,FALSE,"Tran"}</definedName>
    <definedName name="sad" localSheetId="14" hidden="1">{"Riqfin97",#N/A,FALSE,"Tran";"Riqfinpro",#N/A,FALSE,"Tran"}</definedName>
    <definedName name="sad" localSheetId="56" hidden="1">{"Riqfin97",#N/A,FALSE,"Tran";"Riqfinpro",#N/A,FALSE,"Tran"}</definedName>
    <definedName name="sad" localSheetId="60" hidden="1">{"Riqfin97",#N/A,FALSE,"Tran";"Riqfinpro",#N/A,FALSE,"Tran"}</definedName>
    <definedName name="sad" localSheetId="62" hidden="1">{"Riqfin97",#N/A,FALSE,"Tran";"Riqfinpro",#N/A,FALSE,"Tran"}</definedName>
    <definedName name="sad" localSheetId="15" hidden="1">{"Riqfin97",#N/A,FALSE,"Tran";"Riqfinpro",#N/A,FALSE,"Tran"}</definedName>
    <definedName name="sad" localSheetId="64" hidden="1">{"Riqfin97",#N/A,FALSE,"Tran";"Riqfinpro",#N/A,FALSE,"Tran"}</definedName>
    <definedName name="sad" localSheetId="66" hidden="1">{"Riqfin97",#N/A,FALSE,"Tran";"Riqfinpro",#N/A,FALSE,"Tran"}</definedName>
    <definedName name="sad" localSheetId="16" hidden="1">{"Riqfin97",#N/A,FALSE,"Tran";"Riqfinpro",#N/A,FALSE,"Tran"}</definedName>
    <definedName name="sad" hidden="1">{"Riqfin97",#N/A,FALSE,"Tran";"Riqfinpro",#N/A,FALSE,"Tran"}</definedName>
    <definedName name="Salida_Recimp98" localSheetId="35">#REF!</definedName>
    <definedName name="Salida_Recimp98">#REF!</definedName>
    <definedName name="Salida_Recimp99" localSheetId="35">#REF!</definedName>
    <definedName name="Salida_Recimp99">#REF!</definedName>
    <definedName name="SALO" localSheetId="35">#REF!</definedName>
    <definedName name="SALO">#REF!</definedName>
    <definedName name="SAR" localSheetId="76">#REF!</definedName>
    <definedName name="SAR" localSheetId="10">#REF!</definedName>
    <definedName name="SAR" localSheetId="25">#REF!</definedName>
    <definedName name="SAR" localSheetId="31">#REF!</definedName>
    <definedName name="SAR" localSheetId="32">#REF!</definedName>
    <definedName name="SAR" localSheetId="34">#REF!</definedName>
    <definedName name="SAR" localSheetId="35">#REF!</definedName>
    <definedName name="SAR" localSheetId="40">#REF!</definedName>
    <definedName name="SAR" localSheetId="41">#REF!</definedName>
    <definedName name="SAR" localSheetId="42">#REF!</definedName>
    <definedName name="SAR" localSheetId="43">#REF!</definedName>
    <definedName name="SAR" localSheetId="45">#REF!</definedName>
    <definedName name="SAR" localSheetId="46">#REF!</definedName>
    <definedName name="SAR" localSheetId="48">#REF!</definedName>
    <definedName name="SAR" localSheetId="52">#REF!</definedName>
    <definedName name="SAR" localSheetId="14">#REF!</definedName>
    <definedName name="SAR" localSheetId="56">#REF!</definedName>
    <definedName name="SAR" localSheetId="15">#REF!</definedName>
    <definedName name="SAR" localSheetId="66">#REF!</definedName>
    <definedName name="SAR">#REF!</definedName>
    <definedName name="sbn" localSheetId="35">#REF!</definedName>
    <definedName name="sbn">#REF!</definedName>
    <definedName name="Scale" localSheetId="76">#REF!</definedName>
    <definedName name="Scale" localSheetId="25">#REF!</definedName>
    <definedName name="Scale" localSheetId="31">#REF!</definedName>
    <definedName name="Scale" localSheetId="32">#REF!</definedName>
    <definedName name="Scale" localSheetId="34">#REF!</definedName>
    <definedName name="Scale" localSheetId="35">#REF!</definedName>
    <definedName name="Scale" localSheetId="40">#REF!</definedName>
    <definedName name="Scale" localSheetId="41">#REF!</definedName>
    <definedName name="Scale" localSheetId="42">#REF!</definedName>
    <definedName name="Scale" localSheetId="43">#REF!</definedName>
    <definedName name="Scale" localSheetId="45">#REF!</definedName>
    <definedName name="Scale" localSheetId="46">#REF!</definedName>
    <definedName name="Scale" localSheetId="48">#REF!</definedName>
    <definedName name="Scale" localSheetId="52">#REF!</definedName>
    <definedName name="Scale" localSheetId="14">#REF!</definedName>
    <definedName name="Scale" localSheetId="56">#REF!</definedName>
    <definedName name="Scale" localSheetId="15">#REF!</definedName>
    <definedName name="Scale" localSheetId="66">#REF!</definedName>
    <definedName name="Scale">#REF!</definedName>
    <definedName name="ScaleLabel" localSheetId="76">#REF!</definedName>
    <definedName name="ScaleLabel" localSheetId="25">#REF!</definedName>
    <definedName name="ScaleLabel" localSheetId="31">#REF!</definedName>
    <definedName name="ScaleLabel" localSheetId="32">#REF!</definedName>
    <definedName name="ScaleLabel" localSheetId="34">#REF!</definedName>
    <definedName name="ScaleLabel" localSheetId="35">#REF!</definedName>
    <definedName name="ScaleLabel" localSheetId="40">#REF!</definedName>
    <definedName name="ScaleLabel" localSheetId="41">#REF!</definedName>
    <definedName name="ScaleLabel" localSheetId="42">#REF!</definedName>
    <definedName name="ScaleLabel" localSheetId="43">#REF!</definedName>
    <definedName name="ScaleLabel" localSheetId="45">#REF!</definedName>
    <definedName name="ScaleLabel" localSheetId="46">#REF!</definedName>
    <definedName name="ScaleLabel" localSheetId="48">#REF!</definedName>
    <definedName name="ScaleLabel" localSheetId="52">#REF!</definedName>
    <definedName name="ScaleLabel" localSheetId="14">#REF!</definedName>
    <definedName name="ScaleLabel" localSheetId="56">#REF!</definedName>
    <definedName name="ScaleLabel" localSheetId="15">#REF!</definedName>
    <definedName name="ScaleLabel">#REF!</definedName>
    <definedName name="ScaleMultiplier" localSheetId="76">#REF!</definedName>
    <definedName name="ScaleMultiplier" localSheetId="25">#REF!</definedName>
    <definedName name="ScaleMultiplier" localSheetId="31">#REF!</definedName>
    <definedName name="ScaleMultiplier" localSheetId="32">#REF!</definedName>
    <definedName name="ScaleMultiplier" localSheetId="34">#REF!</definedName>
    <definedName name="ScaleMultiplier" localSheetId="35">#REF!</definedName>
    <definedName name="ScaleMultiplier" localSheetId="40">#REF!</definedName>
    <definedName name="ScaleMultiplier" localSheetId="41">#REF!</definedName>
    <definedName name="ScaleMultiplier" localSheetId="42">#REF!</definedName>
    <definedName name="ScaleMultiplier" localSheetId="43">#REF!</definedName>
    <definedName name="ScaleMultiplier" localSheetId="45">#REF!</definedName>
    <definedName name="ScaleMultiplier" localSheetId="46">#REF!</definedName>
    <definedName name="ScaleMultiplier" localSheetId="48">#REF!</definedName>
    <definedName name="ScaleMultiplier" localSheetId="52">#REF!</definedName>
    <definedName name="ScaleMultiplier" localSheetId="14">#REF!</definedName>
    <definedName name="ScaleMultiplier" localSheetId="56">#REF!</definedName>
    <definedName name="ScaleMultiplier" localSheetId="15">#REF!</definedName>
    <definedName name="ScaleMultiplier">#REF!</definedName>
    <definedName name="ScaleType" localSheetId="76">#REF!</definedName>
    <definedName name="ScaleType" localSheetId="25">#REF!</definedName>
    <definedName name="ScaleType" localSheetId="31">#REF!</definedName>
    <definedName name="ScaleType" localSheetId="32">#REF!</definedName>
    <definedName name="ScaleType" localSheetId="34">#REF!</definedName>
    <definedName name="ScaleType" localSheetId="35">#REF!</definedName>
    <definedName name="ScaleType" localSheetId="40">#REF!</definedName>
    <definedName name="ScaleType" localSheetId="41">#REF!</definedName>
    <definedName name="ScaleType" localSheetId="42">#REF!</definedName>
    <definedName name="ScaleType" localSheetId="43">#REF!</definedName>
    <definedName name="ScaleType" localSheetId="45">#REF!</definedName>
    <definedName name="ScaleType" localSheetId="46">#REF!</definedName>
    <definedName name="ScaleType" localSheetId="48">#REF!</definedName>
    <definedName name="ScaleType" localSheetId="52">#REF!</definedName>
    <definedName name="ScaleType" localSheetId="14">#REF!</definedName>
    <definedName name="ScaleType" localSheetId="56">#REF!</definedName>
    <definedName name="ScaleType" localSheetId="15">#REF!</definedName>
    <definedName name="ScaleType">#REF!</definedName>
    <definedName name="SCEN2" localSheetId="8">'[173]BOP Summary'!$AU$1</definedName>
    <definedName name="SCEN2">'[173]BOP Summary'!$AU$1</definedName>
    <definedName name="SCHILL" localSheetId="76">#REF!</definedName>
    <definedName name="SCHILL" localSheetId="10">#REF!</definedName>
    <definedName name="SCHILL" localSheetId="8">#REF!</definedName>
    <definedName name="SCHILL" localSheetId="25">#REF!</definedName>
    <definedName name="SCHILL" localSheetId="31">#REF!</definedName>
    <definedName name="SCHILL" localSheetId="32">#REF!</definedName>
    <definedName name="SCHILL" localSheetId="34">#REF!</definedName>
    <definedName name="SCHILL" localSheetId="35">#REF!</definedName>
    <definedName name="SCHILL" localSheetId="40">#REF!</definedName>
    <definedName name="SCHILL" localSheetId="41">#REF!</definedName>
    <definedName name="SCHILL" localSheetId="42">#REF!</definedName>
    <definedName name="SCHILL" localSheetId="43">#REF!</definedName>
    <definedName name="SCHILL" localSheetId="45">#REF!</definedName>
    <definedName name="SCHILL" localSheetId="46">#REF!</definedName>
    <definedName name="SCHILL" localSheetId="48">#REF!</definedName>
    <definedName name="SCHILL" localSheetId="52">#REF!</definedName>
    <definedName name="SCHILL" localSheetId="14">#REF!</definedName>
    <definedName name="SCHILL" localSheetId="56">#REF!</definedName>
    <definedName name="SCHILL" localSheetId="15">#REF!</definedName>
    <definedName name="SCHILL">#REF!</definedName>
    <definedName name="SCHILL1" localSheetId="76">#REF!</definedName>
    <definedName name="SCHILL1" localSheetId="10">#REF!</definedName>
    <definedName name="SCHILL1" localSheetId="25">#REF!</definedName>
    <definedName name="SCHILL1" localSheetId="31">#REF!</definedName>
    <definedName name="SCHILL1" localSheetId="32">#REF!</definedName>
    <definedName name="SCHILL1" localSheetId="34">#REF!</definedName>
    <definedName name="SCHILL1" localSheetId="35">#REF!</definedName>
    <definedName name="SCHILL1" localSheetId="40">#REF!</definedName>
    <definedName name="SCHILL1" localSheetId="41">#REF!</definedName>
    <definedName name="SCHILL1" localSheetId="42">#REF!</definedName>
    <definedName name="SCHILL1" localSheetId="43">#REF!</definedName>
    <definedName name="SCHILL1" localSheetId="45">#REF!</definedName>
    <definedName name="SCHILL1" localSheetId="46">#REF!</definedName>
    <definedName name="SCHILL1" localSheetId="48">#REF!</definedName>
    <definedName name="SCHILL1" localSheetId="52">#REF!</definedName>
    <definedName name="SCHILL1" localSheetId="14">#REF!</definedName>
    <definedName name="SCHILL1" localSheetId="56">#REF!</definedName>
    <definedName name="SCHILL1" localSheetId="15">#REF!</definedName>
    <definedName name="SCHILL1">#REF!</definedName>
    <definedName name="SCOTT1" localSheetId="76">#REF!</definedName>
    <definedName name="SCOTT1" localSheetId="25">#REF!</definedName>
    <definedName name="SCOTT1" localSheetId="31">#REF!</definedName>
    <definedName name="SCOTT1" localSheetId="32">#REF!</definedName>
    <definedName name="SCOTT1" localSheetId="34">#REF!</definedName>
    <definedName name="SCOTT1" localSheetId="35">#REF!</definedName>
    <definedName name="SCOTT1" localSheetId="40">#REF!</definedName>
    <definedName name="SCOTT1" localSheetId="41">#REF!</definedName>
    <definedName name="SCOTT1" localSheetId="42">#REF!</definedName>
    <definedName name="SCOTT1" localSheetId="43">#REF!</definedName>
    <definedName name="SCOTT1" localSheetId="45">#REF!</definedName>
    <definedName name="SCOTT1" localSheetId="46">#REF!</definedName>
    <definedName name="SCOTT1" localSheetId="48">#REF!</definedName>
    <definedName name="SCOTT1" localSheetId="52">#REF!</definedName>
    <definedName name="SCOTT1" localSheetId="14">#REF!</definedName>
    <definedName name="SCOTT1" localSheetId="56">#REF!</definedName>
    <definedName name="SCOTT1" localSheetId="15">#REF!</definedName>
    <definedName name="SCOTT1">#REF!</definedName>
    <definedName name="sd" localSheetId="76">#REF!</definedName>
    <definedName name="sd" localSheetId="25">#REF!</definedName>
    <definedName name="sd" localSheetId="31">#REF!</definedName>
    <definedName name="sd" localSheetId="32">#REF!</definedName>
    <definedName name="sd" localSheetId="34">#REF!</definedName>
    <definedName name="sd" localSheetId="35">#REF!</definedName>
    <definedName name="sd" localSheetId="40">#REF!</definedName>
    <definedName name="sd" localSheetId="41">#REF!</definedName>
    <definedName name="sd" localSheetId="42">#REF!</definedName>
    <definedName name="sd" localSheetId="43">#REF!</definedName>
    <definedName name="sd" localSheetId="45">#REF!</definedName>
    <definedName name="sd" localSheetId="46">#REF!</definedName>
    <definedName name="sd" localSheetId="48">#REF!</definedName>
    <definedName name="sd" localSheetId="52">#REF!</definedName>
    <definedName name="sd" localSheetId="14">#REF!</definedName>
    <definedName name="sd" localSheetId="56">#REF!</definedName>
    <definedName name="sd" localSheetId="15">#REF!</definedName>
    <definedName name="sd">#REF!</definedName>
    <definedName name="sdfsdfsdfsd" localSheetId="74" hidden="1">{"Riqfin97",#N/A,FALSE,"Tran";"Riqfinpro",#N/A,FALSE,"Tran"}</definedName>
    <definedName name="sdfsdfsdfsd" localSheetId="76" hidden="1">{"Riqfin97",#N/A,FALSE,"Tran";"Riqfinpro",#N/A,FALSE,"Tran"}</definedName>
    <definedName name="sdfsdfsdfsd" localSheetId="28" hidden="1">{"Riqfin97",#N/A,FALSE,"Tran";"Riqfinpro",#N/A,FALSE,"Tran"}</definedName>
    <definedName name="sdfsdfsdfsd" localSheetId="8" hidden="1">{"Riqfin97",#N/A,FALSE,"Tran";"Riqfinpro",#N/A,FALSE,"Tran"}</definedName>
    <definedName name="sdfsdfsdfsd" localSheetId="25" hidden="1">{"Riqfin97",#N/A,FALSE,"Tran";"Riqfinpro",#N/A,FALSE,"Tran"}</definedName>
    <definedName name="sdfsdfsdfsd" localSheetId="27" hidden="1">{"Riqfin97",#N/A,FALSE,"Tran";"Riqfinpro",#N/A,FALSE,"Tran"}</definedName>
    <definedName name="sdfsdfsdfsd" localSheetId="29" hidden="1">{"Riqfin97",#N/A,FALSE,"Tran";"Riqfinpro",#N/A,FALSE,"Tran"}</definedName>
    <definedName name="sdfsdfsdfsd" localSheetId="31" hidden="1">{"Riqfin97",#N/A,FALSE,"Tran";"Riqfinpro",#N/A,FALSE,"Tran"}</definedName>
    <definedName name="sdfsdfsdfsd" localSheetId="32" hidden="1">{"Riqfin97",#N/A,FALSE,"Tran";"Riqfinpro",#N/A,FALSE,"Tran"}</definedName>
    <definedName name="sdfsdfsdfsd" localSheetId="34" hidden="1">{"Riqfin97",#N/A,FALSE,"Tran";"Riqfinpro",#N/A,FALSE,"Tran"}</definedName>
    <definedName name="sdfsdfsdfsd" localSheetId="35" hidden="1">{"Riqfin97",#N/A,FALSE,"Tran";"Riqfinpro",#N/A,FALSE,"Tran"}</definedName>
    <definedName name="sdfsdfsdfsd" localSheetId="40" hidden="1">{"Riqfin97",#N/A,FALSE,"Tran";"Riqfinpro",#N/A,FALSE,"Tran"}</definedName>
    <definedName name="sdfsdfsdfsd" localSheetId="41" hidden="1">{"Riqfin97",#N/A,FALSE,"Tran";"Riqfinpro",#N/A,FALSE,"Tran"}</definedName>
    <definedName name="sdfsdfsdfsd" localSheetId="42" hidden="1">{"Riqfin97",#N/A,FALSE,"Tran";"Riqfinpro",#N/A,FALSE,"Tran"}</definedName>
    <definedName name="sdfsdfsdfsd" localSheetId="43" hidden="1">{"Riqfin97",#N/A,FALSE,"Tran";"Riqfinpro",#N/A,FALSE,"Tran"}</definedName>
    <definedName name="sdfsdfsdfsd" localSheetId="44" hidden="1">{"Riqfin97",#N/A,FALSE,"Tran";"Riqfinpro",#N/A,FALSE,"Tran"}</definedName>
    <definedName name="sdfsdfsdfsd" localSheetId="45" hidden="1">{"Riqfin97",#N/A,FALSE,"Tran";"Riqfinpro",#N/A,FALSE,"Tran"}</definedName>
    <definedName name="sdfsdfsdfsd" localSheetId="46" hidden="1">{"Riqfin97",#N/A,FALSE,"Tran";"Riqfinpro",#N/A,FALSE,"Tran"}</definedName>
    <definedName name="sdfsdfsdfsd" localSheetId="47" hidden="1">{"Riqfin97",#N/A,FALSE,"Tran";"Riqfinpro",#N/A,FALSE,"Tran"}</definedName>
    <definedName name="sdfsdfsdfsd" localSheetId="48" hidden="1">{"Riqfin97",#N/A,FALSE,"Tran";"Riqfinpro",#N/A,FALSE,"Tran"}</definedName>
    <definedName name="sdfsdfsdfsd" localSheetId="52" hidden="1">{"Riqfin97",#N/A,FALSE,"Tran";"Riqfinpro",#N/A,FALSE,"Tran"}</definedName>
    <definedName name="sdfsdfsdfsd" localSheetId="14" hidden="1">{"Riqfin97",#N/A,FALSE,"Tran";"Riqfinpro",#N/A,FALSE,"Tran"}</definedName>
    <definedName name="sdfsdfsdfsd" localSheetId="56" hidden="1">{"Riqfin97",#N/A,FALSE,"Tran";"Riqfinpro",#N/A,FALSE,"Tran"}</definedName>
    <definedName name="sdfsdfsdfsd" localSheetId="60" hidden="1">{"Riqfin97",#N/A,FALSE,"Tran";"Riqfinpro",#N/A,FALSE,"Tran"}</definedName>
    <definedName name="sdfsdfsdfsd" localSheetId="62" hidden="1">{"Riqfin97",#N/A,FALSE,"Tran";"Riqfinpro",#N/A,FALSE,"Tran"}</definedName>
    <definedName name="sdfsdfsdfsd" localSheetId="15" hidden="1">{"Riqfin97",#N/A,FALSE,"Tran";"Riqfinpro",#N/A,FALSE,"Tran"}</definedName>
    <definedName name="sdfsdfsdfsd" localSheetId="64" hidden="1">{"Riqfin97",#N/A,FALSE,"Tran";"Riqfinpro",#N/A,FALSE,"Tran"}</definedName>
    <definedName name="sdfsdfsdfsd" localSheetId="66" hidden="1">{"Riqfin97",#N/A,FALSE,"Tran";"Riqfinpro",#N/A,FALSE,"Tran"}</definedName>
    <definedName name="sdfsdfsdfsd" localSheetId="16" hidden="1">{"Riqfin97",#N/A,FALSE,"Tran";"Riqfinpro",#N/A,FALSE,"Tran"}</definedName>
    <definedName name="sdfsdfsdfsd" hidden="1">{"Riqfin97",#N/A,FALSE,"Tran";"Riqfinpro",#N/A,FALSE,"Tran"}</definedName>
    <definedName name="sdr" localSheetId="8" hidden="1">{"Riqfin97",#N/A,FALSE,"Tran";"Riqfinpro",#N/A,FALSE,"Tran"}</definedName>
    <definedName name="sdr" localSheetId="35" hidden="1">{"Riqfin97",#N/A,FALSE,"Tran";"Riqfinpro",#N/A,FALSE,"Tran"}</definedName>
    <definedName name="sdr" localSheetId="42" hidden="1">{"Riqfin97",#N/A,FALSE,"Tran";"Riqfinpro",#N/A,FALSE,"Tran"}</definedName>
    <definedName name="sdr" localSheetId="43" hidden="1">{"Riqfin97",#N/A,FALSE,"Tran";"Riqfinpro",#N/A,FALSE,"Tran"}</definedName>
    <definedName name="sdr" localSheetId="44" hidden="1">{"Riqfin97",#N/A,FALSE,"Tran";"Riqfinpro",#N/A,FALSE,"Tran"}</definedName>
    <definedName name="sdr" hidden="1">{"Riqfin97",#N/A,FALSE,"Tran";"Riqfinpro",#N/A,FALSE,"Tran"}</definedName>
    <definedName name="sds_gdp_exp_lari" localSheetId="8">#REF!</definedName>
    <definedName name="sds_gdp_exp_lari" localSheetId="25">#REF!</definedName>
    <definedName name="sds_gdp_exp_lari" localSheetId="31">#REF!</definedName>
    <definedName name="sds_gdp_exp_lari" localSheetId="32">#REF!</definedName>
    <definedName name="sds_gdp_exp_lari" localSheetId="34">#REF!</definedName>
    <definedName name="sds_gdp_exp_lari" localSheetId="35">#REF!</definedName>
    <definedName name="sds_gdp_exp_lari" localSheetId="47">#REF!</definedName>
    <definedName name="sds_gdp_exp_lari" localSheetId="14">#REF!</definedName>
    <definedName name="sds_gdp_exp_lari" localSheetId="15">#REF!</definedName>
    <definedName name="sds_gdp_exp_lari" localSheetId="66">#REF!</definedName>
    <definedName name="sds_gdp_exp_lari">#REF!</definedName>
    <definedName name="sds_gdp_origin" localSheetId="76">#REF!</definedName>
    <definedName name="sds_gdp_origin" localSheetId="8">#REF!</definedName>
    <definedName name="sds_gdp_origin" localSheetId="25">#REF!</definedName>
    <definedName name="sds_gdp_origin" localSheetId="31">#REF!</definedName>
    <definedName name="sds_gdp_origin" localSheetId="32">#REF!</definedName>
    <definedName name="sds_gdp_origin" localSheetId="34">#REF!</definedName>
    <definedName name="sds_gdp_origin" localSheetId="35">#REF!</definedName>
    <definedName name="sds_gdp_origin" localSheetId="40">#REF!</definedName>
    <definedName name="sds_gdp_origin" localSheetId="45">#REF!</definedName>
    <definedName name="sds_gdp_origin" localSheetId="46">#REF!</definedName>
    <definedName name="sds_gdp_origin" localSheetId="14">#REF!</definedName>
    <definedName name="sds_gdp_origin" localSheetId="15">#REF!</definedName>
    <definedName name="sds_gdp_origin" localSheetId="66">#REF!</definedName>
    <definedName name="sds_gdp_origin">#REF!</definedName>
    <definedName name="sds_gpd_exp_gdp" localSheetId="76">#REF!</definedName>
    <definedName name="sds_gpd_exp_gdp" localSheetId="8">#REF!</definedName>
    <definedName name="sds_gpd_exp_gdp" localSheetId="25">#REF!</definedName>
    <definedName name="sds_gpd_exp_gdp" localSheetId="31">#REF!</definedName>
    <definedName name="sds_gpd_exp_gdp" localSheetId="32">#REF!</definedName>
    <definedName name="sds_gpd_exp_gdp" localSheetId="34">#REF!</definedName>
    <definedName name="sds_gpd_exp_gdp" localSheetId="35">#REF!</definedName>
    <definedName name="sds_gpd_exp_gdp" localSheetId="40">#REF!</definedName>
    <definedName name="sds_gpd_exp_gdp" localSheetId="45">#REF!</definedName>
    <definedName name="sds_gpd_exp_gdp" localSheetId="46">#REF!</definedName>
    <definedName name="sds_gpd_exp_gdp" localSheetId="14">#REF!</definedName>
    <definedName name="sds_gpd_exp_gdp" localSheetId="15">#REF!</definedName>
    <definedName name="sds_gpd_exp_gdp">#REF!</definedName>
    <definedName name="sdsd" localSheetId="76" hidden="1">'[107]Fax a enviar'!#REF!</definedName>
    <definedName name="sdsd" localSheetId="10" hidden="1">{"Riqfin97",#N/A,FALSE,"Tran";"Riqfinpro",#N/A,FALSE,"Tran"}</definedName>
    <definedName name="sdsd" localSheetId="25" hidden="1">'[107]Fax a enviar'!#REF!</definedName>
    <definedName name="sdsd" localSheetId="31" hidden="1">'[107]Fax a enviar'!#REF!</definedName>
    <definedName name="sdsd" localSheetId="40" hidden="1">'[107]Fax a enviar'!#REF!</definedName>
    <definedName name="sdsd" localSheetId="45" hidden="1">'[107]Fax a enviar'!#REF!</definedName>
    <definedName name="sdsd" localSheetId="46" hidden="1">'[107]Fax a enviar'!#REF!</definedName>
    <definedName name="sdsd" localSheetId="14" hidden="1">'[107]Fax a enviar'!#REF!</definedName>
    <definedName name="sdsd" localSheetId="15" hidden="1">'[107]Fax a enviar'!#REF!</definedName>
    <definedName name="sdsd" hidden="1">'[107]Fax a enviar'!#REF!</definedName>
    <definedName name="sdsds" localSheetId="76" hidden="1">#REF!</definedName>
    <definedName name="sdsds" localSheetId="8" hidden="1">#REF!</definedName>
    <definedName name="sdsds" localSheetId="25" hidden="1">#REF!</definedName>
    <definedName name="sdsds" localSheetId="31" hidden="1">#REF!</definedName>
    <definedName name="sdsds" localSheetId="32" hidden="1">#REF!</definedName>
    <definedName name="sdsds" localSheetId="34" hidden="1">#REF!</definedName>
    <definedName name="sdsds" localSheetId="35" hidden="1">#REF!</definedName>
    <definedName name="sdsds" localSheetId="40" hidden="1">#REF!</definedName>
    <definedName name="sdsds" localSheetId="41" hidden="1">#REF!</definedName>
    <definedName name="sdsds" localSheetId="42" hidden="1">#REF!</definedName>
    <definedName name="sdsds" localSheetId="43" hidden="1">#REF!</definedName>
    <definedName name="sdsds" localSheetId="45" hidden="1">#REF!</definedName>
    <definedName name="sdsds" localSheetId="46" hidden="1">#REF!</definedName>
    <definedName name="sdsds" localSheetId="48" hidden="1">#REF!</definedName>
    <definedName name="sdsds" localSheetId="52" hidden="1">#REF!</definedName>
    <definedName name="sdsds" localSheetId="14" hidden="1">#REF!</definedName>
    <definedName name="sdsds" localSheetId="56" hidden="1">#REF!</definedName>
    <definedName name="sdsds" localSheetId="15" hidden="1">#REF!</definedName>
    <definedName name="sdsds" localSheetId="66" hidden="1">#REF!</definedName>
    <definedName name="sdsds" hidden="1">#REF!</definedName>
    <definedName name="SECIND" localSheetId="8">#REF!</definedName>
    <definedName name="SECIND" localSheetId="35">#REF!</definedName>
    <definedName name="SECIND">#REF!</definedName>
    <definedName name="SECTORES" localSheetId="8">[161]SPNF!#REF!</definedName>
    <definedName name="SECTORES">[161]SPNF!#REF!</definedName>
    <definedName name="seguimiento" localSheetId="25">#REF!</definedName>
    <definedName name="seguimiento" localSheetId="31">#REF!</definedName>
    <definedName name="seguimiento" localSheetId="35">#REF!</definedName>
    <definedName name="seguimiento" localSheetId="66">#REF!</definedName>
    <definedName name="seguimiento">#REF!</definedName>
    <definedName name="SEGURIDAD_SOCIAL___BS._PERS._NO_INCORP._AL_PROCESO_ECONOMICO__LEY_N__23966__ART._30">[6]C!$B$22:$N$22</definedName>
    <definedName name="SEGURIDAD_SOCIAL___IVA__LEY_N__23966_ART._5_PTO._2">[6]C!$B$21:$N$21</definedName>
    <definedName name="sei" localSheetId="35">#REF!</definedName>
    <definedName name="sei">#REF!</definedName>
    <definedName name="SEK" localSheetId="76">#REF!</definedName>
    <definedName name="SEK" localSheetId="10">#REF!</definedName>
    <definedName name="SEK" localSheetId="8">#REF!</definedName>
    <definedName name="SEK" localSheetId="25">#REF!</definedName>
    <definedName name="SEK" localSheetId="31">#REF!</definedName>
    <definedName name="SEK" localSheetId="32">#REF!</definedName>
    <definedName name="SEK" localSheetId="34">#REF!</definedName>
    <definedName name="SEK" localSheetId="35">#REF!</definedName>
    <definedName name="SEK" localSheetId="40">#REF!</definedName>
    <definedName name="SEK" localSheetId="41">#REF!</definedName>
    <definedName name="SEK" localSheetId="42">#REF!</definedName>
    <definedName name="SEK" localSheetId="43">#REF!</definedName>
    <definedName name="SEK" localSheetId="45">#REF!</definedName>
    <definedName name="SEK" localSheetId="46">#REF!</definedName>
    <definedName name="SEK" localSheetId="48">#REF!</definedName>
    <definedName name="SEK" localSheetId="52">#REF!</definedName>
    <definedName name="SEK" localSheetId="14">#REF!</definedName>
    <definedName name="SEK" localSheetId="56">#REF!</definedName>
    <definedName name="SEK" localSheetId="15">#REF!</definedName>
    <definedName name="SEK">#REF!</definedName>
    <definedName name="Selected_Economic_and_Financial_Indicators" localSheetId="35">#REF!</definedName>
    <definedName name="Selected_Economic_and_Financial_Indicators">#REF!</definedName>
    <definedName name="SelNE" localSheetId="35">#REF!</definedName>
    <definedName name="SelNE">#REF!</definedName>
    <definedName name="SelNEperc" localSheetId="35">#REF!</definedName>
    <definedName name="SelNEperc">#REF!</definedName>
    <definedName name="SEMANAL" localSheetId="35">#REF!</definedName>
    <definedName name="SEMANAL">#REF!</definedName>
    <definedName name="sencount" hidden="1">2</definedName>
    <definedName name="SEP._89" localSheetId="35">#REF!</definedName>
    <definedName name="SEP._89">#REF!</definedName>
    <definedName name="ser" localSheetId="74" hidden="1">{"Riqfin97",#N/A,FALSE,"Tran";"Riqfinpro",#N/A,FALSE,"Tran"}</definedName>
    <definedName name="ser" localSheetId="76" hidden="1">{"Riqfin97",#N/A,FALSE,"Tran";"Riqfinpro",#N/A,FALSE,"Tran"}</definedName>
    <definedName name="ser" localSheetId="10" hidden="1">{"Riqfin97",#N/A,FALSE,"Tran";"Riqfinpro",#N/A,FALSE,"Tran"}</definedName>
    <definedName name="ser" localSheetId="28" hidden="1">{"Riqfin97",#N/A,FALSE,"Tran";"Riqfinpro",#N/A,FALSE,"Tran"}</definedName>
    <definedName name="ser" localSheetId="8" hidden="1">{"Riqfin97",#N/A,FALSE,"Tran";"Riqfinpro",#N/A,FALSE,"Tran"}</definedName>
    <definedName name="ser" localSheetId="25" hidden="1">{"Riqfin97",#N/A,FALSE,"Tran";"Riqfinpro",#N/A,FALSE,"Tran"}</definedName>
    <definedName name="ser" localSheetId="27" hidden="1">{"Riqfin97",#N/A,FALSE,"Tran";"Riqfinpro",#N/A,FALSE,"Tran"}</definedName>
    <definedName name="ser" localSheetId="29" hidden="1">{"Riqfin97",#N/A,FALSE,"Tran";"Riqfinpro",#N/A,FALSE,"Tran"}</definedName>
    <definedName name="ser" localSheetId="31" hidden="1">{"Riqfin97",#N/A,FALSE,"Tran";"Riqfinpro",#N/A,FALSE,"Tran"}</definedName>
    <definedName name="ser" localSheetId="32" hidden="1">{"Riqfin97",#N/A,FALSE,"Tran";"Riqfinpro",#N/A,FALSE,"Tran"}</definedName>
    <definedName name="ser" localSheetId="34" hidden="1">{"Riqfin97",#N/A,FALSE,"Tran";"Riqfinpro",#N/A,FALSE,"Tran"}</definedName>
    <definedName name="ser" localSheetId="35" hidden="1">{"Riqfin97",#N/A,FALSE,"Tran";"Riqfinpro",#N/A,FALSE,"Tran"}</definedName>
    <definedName name="ser" localSheetId="40" hidden="1">{"Riqfin97",#N/A,FALSE,"Tran";"Riqfinpro",#N/A,FALSE,"Tran"}</definedName>
    <definedName name="ser" localSheetId="41" hidden="1">{"Riqfin97",#N/A,FALSE,"Tran";"Riqfinpro",#N/A,FALSE,"Tran"}</definedName>
    <definedName name="ser" localSheetId="42" hidden="1">{"Riqfin97",#N/A,FALSE,"Tran";"Riqfinpro",#N/A,FALSE,"Tran"}</definedName>
    <definedName name="ser" localSheetId="43" hidden="1">{"Riqfin97",#N/A,FALSE,"Tran";"Riqfinpro",#N/A,FALSE,"Tran"}</definedName>
    <definedName name="ser" localSheetId="44" hidden="1">{"Riqfin97",#N/A,FALSE,"Tran";"Riqfinpro",#N/A,FALSE,"Tran"}</definedName>
    <definedName name="ser" localSheetId="45" hidden="1">{"Riqfin97",#N/A,FALSE,"Tran";"Riqfinpro",#N/A,FALSE,"Tran"}</definedName>
    <definedName name="ser" localSheetId="46" hidden="1">{"Riqfin97",#N/A,FALSE,"Tran";"Riqfinpro",#N/A,FALSE,"Tran"}</definedName>
    <definedName name="ser" localSheetId="47" hidden="1">{"Riqfin97",#N/A,FALSE,"Tran";"Riqfinpro",#N/A,FALSE,"Tran"}</definedName>
    <definedName name="ser" localSheetId="48" hidden="1">{"Riqfin97",#N/A,FALSE,"Tran";"Riqfinpro",#N/A,FALSE,"Tran"}</definedName>
    <definedName name="ser" localSheetId="52" hidden="1">{"Riqfin97",#N/A,FALSE,"Tran";"Riqfinpro",#N/A,FALSE,"Tran"}</definedName>
    <definedName name="ser" localSheetId="14" hidden="1">{"Riqfin97",#N/A,FALSE,"Tran";"Riqfinpro",#N/A,FALSE,"Tran"}</definedName>
    <definedName name="ser" localSheetId="56" hidden="1">{"Riqfin97",#N/A,FALSE,"Tran";"Riqfinpro",#N/A,FALSE,"Tran"}</definedName>
    <definedName name="ser" localSheetId="60" hidden="1">{"Riqfin97",#N/A,FALSE,"Tran";"Riqfinpro",#N/A,FALSE,"Tran"}</definedName>
    <definedName name="ser" localSheetId="62" hidden="1">{"Riqfin97",#N/A,FALSE,"Tran";"Riqfinpro",#N/A,FALSE,"Tran"}</definedName>
    <definedName name="ser" localSheetId="15" hidden="1">{"Riqfin97",#N/A,FALSE,"Tran";"Riqfinpro",#N/A,FALSE,"Tran"}</definedName>
    <definedName name="ser" localSheetId="64" hidden="1">{"Riqfin97",#N/A,FALSE,"Tran";"Riqfinpro",#N/A,FALSE,"Tran"}</definedName>
    <definedName name="ser" localSheetId="66" hidden="1">{"Riqfin97",#N/A,FALSE,"Tran";"Riqfinpro",#N/A,FALSE,"Tran"}</definedName>
    <definedName name="ser" localSheetId="16" hidden="1">{"Riqfin97",#N/A,FALSE,"Tran";"Riqfinpro",#N/A,FALSE,"Tran"}</definedName>
    <definedName name="ser" hidden="1">{"Riqfin97",#N/A,FALSE,"Tran";"Riqfinpro",#N/A,FALSE,"Tran"}</definedName>
    <definedName name="SHEET_A._Contents_and_file_description" localSheetId="35">#REF!</definedName>
    <definedName name="SHEET_A._Contents_and_file_description">#REF!</definedName>
    <definedName name="SHEET_B._DATA_FROM_TO_OTHER_FILES" localSheetId="35">#REF!</definedName>
    <definedName name="SHEET_B._DATA_FROM_TO_OTHER_FILES">#REF!</definedName>
    <definedName name="SHEET_C._RAW_DATA1" localSheetId="35">#REF!</definedName>
    <definedName name="SHEET_C._RAW_DATA1">#REF!</definedName>
    <definedName name="SHEET_C._RAW_DATA2" localSheetId="35">#REF!</definedName>
    <definedName name="SHEET_C._RAW_DATA2">#REF!</definedName>
    <definedName name="SHEET_D._DATA_TRANSFORMATIONS" localSheetId="35">#REF!</definedName>
    <definedName name="SHEET_D._DATA_TRANSFORMATIONS">#REF!</definedName>
    <definedName name="SHEET_E._FINAL_TABLES" localSheetId="35">#REF!</definedName>
    <definedName name="SHEET_E._FINAL_TABLES">#REF!</definedName>
    <definedName name="Sheet1_Chart_2_ChartType" hidden="1">64</definedName>
    <definedName name="SID" localSheetId="76">#REF!</definedName>
    <definedName name="SID" localSheetId="8">#REF!</definedName>
    <definedName name="SID" localSheetId="25">#REF!</definedName>
    <definedName name="SID" localSheetId="31">#REF!</definedName>
    <definedName name="SID" localSheetId="32">#REF!</definedName>
    <definedName name="SID" localSheetId="34">#REF!</definedName>
    <definedName name="SID" localSheetId="35">#REF!</definedName>
    <definedName name="SID" localSheetId="40">#REF!</definedName>
    <definedName name="SID" localSheetId="41">#REF!</definedName>
    <definedName name="SID" localSheetId="42">#REF!</definedName>
    <definedName name="SID" localSheetId="43">#REF!</definedName>
    <definedName name="SID" localSheetId="45">#REF!</definedName>
    <definedName name="SID" localSheetId="46">#REF!</definedName>
    <definedName name="SID" localSheetId="48">#REF!</definedName>
    <definedName name="SID" localSheetId="52">#REF!</definedName>
    <definedName name="SID" localSheetId="14">#REF!</definedName>
    <definedName name="SID" localSheetId="56">#REF!</definedName>
    <definedName name="SID" localSheetId="15">#REF!</definedName>
    <definedName name="SID" localSheetId="66">#REF!</definedName>
    <definedName name="SID">#REF!</definedName>
    <definedName name="SIDXGOB">'[101]SFISCAL-MOD'!$A$146:$IV$146</definedName>
    <definedName name="SING" localSheetId="76">#REF!</definedName>
    <definedName name="SING" localSheetId="10">#REF!</definedName>
    <definedName name="SING" localSheetId="8">#REF!</definedName>
    <definedName name="SING" localSheetId="25">#REF!</definedName>
    <definedName name="SING" localSheetId="31">#REF!</definedName>
    <definedName name="SING" localSheetId="32">#REF!</definedName>
    <definedName name="SING" localSheetId="34">#REF!</definedName>
    <definedName name="SING" localSheetId="35">#REF!</definedName>
    <definedName name="SING" localSheetId="40">#REF!</definedName>
    <definedName name="SING" localSheetId="41">#REF!</definedName>
    <definedName name="SING" localSheetId="42">#REF!</definedName>
    <definedName name="SING" localSheetId="43">#REF!</definedName>
    <definedName name="SING" localSheetId="45">#REF!</definedName>
    <definedName name="SING" localSheetId="46">#REF!</definedName>
    <definedName name="SING" localSheetId="48">#REF!</definedName>
    <definedName name="SING" localSheetId="52">#REF!</definedName>
    <definedName name="SING" localSheetId="14">#REF!</definedName>
    <definedName name="SING" localSheetId="56">#REF!</definedName>
    <definedName name="SING" localSheetId="15">#REF!</definedName>
    <definedName name="SING" localSheetId="66">#REF!</definedName>
    <definedName name="SING">#REF!</definedName>
    <definedName name="SING1" localSheetId="76">#REF!</definedName>
    <definedName name="SING1" localSheetId="10">#REF!</definedName>
    <definedName name="SING1" localSheetId="25">#REF!</definedName>
    <definedName name="SING1" localSheetId="31">#REF!</definedName>
    <definedName name="SING1" localSheetId="32">#REF!</definedName>
    <definedName name="SING1" localSheetId="34">#REF!</definedName>
    <definedName name="SING1" localSheetId="35">#REF!</definedName>
    <definedName name="SING1" localSheetId="40">#REF!</definedName>
    <definedName name="SING1" localSheetId="41">#REF!</definedName>
    <definedName name="SING1" localSheetId="42">#REF!</definedName>
    <definedName name="SING1" localSheetId="43">#REF!</definedName>
    <definedName name="SING1" localSheetId="45">#REF!</definedName>
    <definedName name="SING1" localSheetId="46">#REF!</definedName>
    <definedName name="SING1" localSheetId="48">#REF!</definedName>
    <definedName name="SING1" localSheetId="52">#REF!</definedName>
    <definedName name="SING1" localSheetId="14">#REF!</definedName>
    <definedName name="SING1" localSheetId="56">#REF!</definedName>
    <definedName name="SING1" localSheetId="15">#REF!</definedName>
    <definedName name="SING1">#REF!</definedName>
    <definedName name="SISBANCARIO" localSheetId="35">#REF!</definedName>
    <definedName name="SISBANCARIO">#REF!</definedName>
    <definedName name="sisfin1" localSheetId="35">#REF!</definedName>
    <definedName name="sisfin1">#REF!</definedName>
    <definedName name="sisfin2" localSheetId="35">#REF!</definedName>
    <definedName name="sisfin2">#REF!</definedName>
    <definedName name="SISTEMA_BANCARIO_NACIONAL" localSheetId="35">#REF!</definedName>
    <definedName name="SISTEMA_BANCARIO_NACIONAL">#REF!</definedName>
    <definedName name="sksksksk" localSheetId="35">#REF!</definedName>
    <definedName name="sksksksk">#REF!</definedName>
    <definedName name="snp" localSheetId="76">'[155]Credit ratings on 1st issues'!#REF!</definedName>
    <definedName name="snp" localSheetId="25">'[155]Credit ratings on 1st issues'!#REF!</definedName>
    <definedName name="snp" localSheetId="31">'[155]Credit ratings on 1st issues'!#REF!</definedName>
    <definedName name="snp" localSheetId="41">'[155]Credit ratings on 1st issues'!#REF!</definedName>
    <definedName name="snp" localSheetId="42">'[155]Credit ratings on 1st issues'!#REF!</definedName>
    <definedName name="snp" localSheetId="43">'[155]Credit ratings on 1st issues'!#REF!</definedName>
    <definedName name="snp" localSheetId="48">'[155]Credit ratings on 1st issues'!#REF!</definedName>
    <definedName name="snp" localSheetId="52">'[155]Credit ratings on 1st issues'!#REF!</definedName>
    <definedName name="snp" localSheetId="14">'[155]Credit ratings on 1st issues'!#REF!</definedName>
    <definedName name="snp" localSheetId="56">'[155]Credit ratings on 1st issues'!#REF!</definedName>
    <definedName name="snp" localSheetId="15">'[155]Credit ratings on 1st issues'!#REF!</definedName>
    <definedName name="snp">'[155]Credit ratings on 1st issues'!#REF!</definedName>
    <definedName name="SOL">[74]SOLVENCIA!$D$5</definedName>
    <definedName name="Solvencia">'[61]Ranking Bancario'!$B$4:$F$54</definedName>
    <definedName name="SortRange" localSheetId="76">#REF!</definedName>
    <definedName name="SortRange" localSheetId="8">#REF!</definedName>
    <definedName name="SortRange" localSheetId="25">#REF!</definedName>
    <definedName name="SortRange" localSheetId="31">#REF!</definedName>
    <definedName name="SortRange" localSheetId="32">#REF!</definedName>
    <definedName name="SortRange" localSheetId="34">#REF!</definedName>
    <definedName name="SortRange" localSheetId="35">#REF!</definedName>
    <definedName name="SortRange" localSheetId="40">#REF!</definedName>
    <definedName name="SortRange" localSheetId="41">#REF!</definedName>
    <definedName name="SortRange" localSheetId="42">#REF!</definedName>
    <definedName name="SortRange" localSheetId="43">#REF!</definedName>
    <definedName name="SortRange" localSheetId="45">#REF!</definedName>
    <definedName name="SortRange" localSheetId="46">#REF!</definedName>
    <definedName name="SortRange" localSheetId="48">#REF!</definedName>
    <definedName name="SortRange" localSheetId="52">#REF!</definedName>
    <definedName name="SortRange" localSheetId="14">#REF!</definedName>
    <definedName name="SortRange" localSheetId="56">#REF!</definedName>
    <definedName name="SortRange" localSheetId="15">#REF!</definedName>
    <definedName name="SortRange" localSheetId="66">#REF!</definedName>
    <definedName name="SortRange">#REF!</definedName>
    <definedName name="SP" localSheetId="8">#REF!</definedName>
    <definedName name="SP" localSheetId="35">#REF!</definedName>
    <definedName name="SP">#REF!</definedName>
    <definedName name="Spain_wt">'[80]OECD wgt'!$B$31</definedName>
    <definedName name="SPG" localSheetId="8">#REF!</definedName>
    <definedName name="SPG" localSheetId="35">#REF!</definedName>
    <definedName name="SPG" localSheetId="42">#REF!</definedName>
    <definedName name="SPG" localSheetId="43">#REF!</definedName>
    <definedName name="SPG" localSheetId="44">#REF!</definedName>
    <definedName name="SPG">#REF!</definedName>
    <definedName name="SPN">#N/A</definedName>
    <definedName name="spnf" localSheetId="74">'[160]SPNF Acuerdo Incl. Int.'!spnf</definedName>
    <definedName name="spnf" localSheetId="8">'[160]SPNF Acuerdo Incl. Int.'!spnf</definedName>
    <definedName name="spnf" localSheetId="40">'[160]SPNF Acuerdo Incl. Int.'!spnf</definedName>
    <definedName name="spnf" localSheetId="41">'[160]SPNF Acuerdo Incl. Int.'!spnf</definedName>
    <definedName name="spnf" localSheetId="42">'[160]SPNF Acuerdo Incl. Int.'!spnf</definedName>
    <definedName name="spnf" localSheetId="43">'[160]SPNF Acuerdo Incl. Int.'!spnf</definedName>
    <definedName name="spnf" localSheetId="45">'[160]SPNF Acuerdo Incl. Int.'!spnf</definedName>
    <definedName name="spnf" localSheetId="52">'[160]SPNF Acuerdo Incl. Int.'!spnf</definedName>
    <definedName name="spnf" localSheetId="14">'[160]SPNF Acuerdo Incl. Int.'!spnf</definedName>
    <definedName name="spnf" localSheetId="15">'[160]SPNF Acuerdo Incl. Int.'!spnf</definedName>
    <definedName name="spnf">'[160]SPNF Acuerdo Incl. Int.'!spnf</definedName>
    <definedName name="Spread_Between_Highest_and_Lowest_Rates">'[81]Inter-Bank'!$N$5</definedName>
    <definedName name="SPSS" localSheetId="8">#REF!</definedName>
    <definedName name="SPSS" localSheetId="35">#REF!</definedName>
    <definedName name="SPSS" localSheetId="42">#REF!</definedName>
    <definedName name="SPSS" localSheetId="43">#REF!</definedName>
    <definedName name="SPSS" localSheetId="44">#REF!</definedName>
    <definedName name="SPSS">#REF!</definedName>
    <definedName name="SRTable" localSheetId="8">#REF!</definedName>
    <definedName name="SRTable" localSheetId="35">#REF!</definedName>
    <definedName name="SRTable">#REF!</definedName>
    <definedName name="srtable1" localSheetId="8">#REF!</definedName>
    <definedName name="srtable1" localSheetId="35">#REF!</definedName>
    <definedName name="srtable1">#REF!</definedName>
    <definedName name="srtbl" localSheetId="35">#REF!</definedName>
    <definedName name="srtbl">#REF!</definedName>
    <definedName name="SS">[174]IMATA!$B$45:$B$108</definedName>
    <definedName name="SSperc" localSheetId="8">#REF!</definedName>
    <definedName name="SSperc" localSheetId="35">#REF!</definedName>
    <definedName name="SSperc" localSheetId="42">#REF!</definedName>
    <definedName name="SSperc" localSheetId="43">#REF!</definedName>
    <definedName name="SSperc" localSheetId="44">#REF!</definedName>
    <definedName name="SSperc">#REF!</definedName>
    <definedName name="sss" localSheetId="74" hidden="1">{"Minpmon",#N/A,FALSE,"Monthinput"}</definedName>
    <definedName name="sss" localSheetId="76" hidden="1">{"Minpmon",#N/A,FALSE,"Monthinput"}</definedName>
    <definedName name="SSS" localSheetId="10">#REF!</definedName>
    <definedName name="sss" localSheetId="28" hidden="1">{"Minpmon",#N/A,FALSE,"Monthinput"}</definedName>
    <definedName name="sss" localSheetId="8" hidden="1">{"Minpmon",#N/A,FALSE,"Monthinput"}</definedName>
    <definedName name="sss" localSheetId="25" hidden="1">{"Minpmon",#N/A,FALSE,"Monthinput"}</definedName>
    <definedName name="sss" localSheetId="27" hidden="1">{"Minpmon",#N/A,FALSE,"Monthinput"}</definedName>
    <definedName name="sss" localSheetId="29" hidden="1">{"Minpmon",#N/A,FALSE,"Monthinput"}</definedName>
    <definedName name="sss" localSheetId="31" hidden="1">{"Minpmon",#N/A,FALSE,"Monthinput"}</definedName>
    <definedName name="sss" localSheetId="32" hidden="1">{"Minpmon",#N/A,FALSE,"Monthinput"}</definedName>
    <definedName name="sss" localSheetId="34" hidden="1">{"Minpmon",#N/A,FALSE,"Monthinput"}</definedName>
    <definedName name="sss" localSheetId="35" hidden="1">{"Minpmon",#N/A,FALSE,"Monthinput"}</definedName>
    <definedName name="sss" localSheetId="40" hidden="1">{"Minpmon",#N/A,FALSE,"Monthinput"}</definedName>
    <definedName name="sss" localSheetId="41" hidden="1">{"Minpmon",#N/A,FALSE,"Monthinput"}</definedName>
    <definedName name="sss" localSheetId="42" hidden="1">{"Minpmon",#N/A,FALSE,"Monthinput"}</definedName>
    <definedName name="sss" localSheetId="43" hidden="1">{"Minpmon",#N/A,FALSE,"Monthinput"}</definedName>
    <definedName name="sss" localSheetId="44" hidden="1">{"Minpmon",#N/A,FALSE,"Monthinput"}</definedName>
    <definedName name="sss" localSheetId="45" hidden="1">{"Minpmon",#N/A,FALSE,"Monthinput"}</definedName>
    <definedName name="sss" localSheetId="46" hidden="1">{"Minpmon",#N/A,FALSE,"Monthinput"}</definedName>
    <definedName name="sss" localSheetId="47" hidden="1">{"Minpmon",#N/A,FALSE,"Monthinput"}</definedName>
    <definedName name="sss" localSheetId="48" hidden="1">{"Minpmon",#N/A,FALSE,"Monthinput"}</definedName>
    <definedName name="sss" localSheetId="52" hidden="1">{"Minpmon",#N/A,FALSE,"Monthinput"}</definedName>
    <definedName name="sss" localSheetId="14" hidden="1">{"Minpmon",#N/A,FALSE,"Monthinput"}</definedName>
    <definedName name="sss" localSheetId="56" hidden="1">{"Minpmon",#N/A,FALSE,"Monthinput"}</definedName>
    <definedName name="sss" localSheetId="60" hidden="1">{"Minpmon",#N/A,FALSE,"Monthinput"}</definedName>
    <definedName name="sss" localSheetId="62" hidden="1">{"Minpmon",#N/A,FALSE,"Monthinput"}</definedName>
    <definedName name="sss" localSheetId="15" hidden="1">{"Minpmon",#N/A,FALSE,"Monthinput"}</definedName>
    <definedName name="sss" localSheetId="64" hidden="1">{"Minpmon",#N/A,FALSE,"Monthinput"}</definedName>
    <definedName name="sss" localSheetId="66" hidden="1">{"Minpmon",#N/A,FALSE,"Monthinput"}</definedName>
    <definedName name="sss" hidden="1">{"Minpmon",#N/A,FALSE,"Monthinput"}</definedName>
    <definedName name="ssss" localSheetId="74" hidden="1">{"Riqfin97",#N/A,FALSE,"Tran";"Riqfinpro",#N/A,FALSE,"Tran"}</definedName>
    <definedName name="ssss" localSheetId="76" hidden="1">{"Riqfin97",#N/A,FALSE,"Tran";"Riqfinpro",#N/A,FALSE,"Tran"}</definedName>
    <definedName name="ssss" localSheetId="10" hidden="1">{"Riqfin97",#N/A,FALSE,"Tran";"Riqfinpro",#N/A,FALSE,"Tran"}</definedName>
    <definedName name="ssss" localSheetId="28" hidden="1">{"Riqfin97",#N/A,FALSE,"Tran";"Riqfinpro",#N/A,FALSE,"Tran"}</definedName>
    <definedName name="ssss" localSheetId="8" hidden="1">{"Riqfin97",#N/A,FALSE,"Tran";"Riqfinpro",#N/A,FALSE,"Tran"}</definedName>
    <definedName name="ssss" localSheetId="25" hidden="1">{"Riqfin97",#N/A,FALSE,"Tran";"Riqfinpro",#N/A,FALSE,"Tran"}</definedName>
    <definedName name="ssss" localSheetId="27" hidden="1">{"Riqfin97",#N/A,FALSE,"Tran";"Riqfinpro",#N/A,FALSE,"Tran"}</definedName>
    <definedName name="ssss" localSheetId="29" hidden="1">{"Riqfin97",#N/A,FALSE,"Tran";"Riqfinpro",#N/A,FALSE,"Tran"}</definedName>
    <definedName name="ssss" localSheetId="31" hidden="1">{"Riqfin97",#N/A,FALSE,"Tran";"Riqfinpro",#N/A,FALSE,"Tran"}</definedName>
    <definedName name="ssss" localSheetId="32" hidden="1">{"Riqfin97",#N/A,FALSE,"Tran";"Riqfinpro",#N/A,FALSE,"Tran"}</definedName>
    <definedName name="ssss" localSheetId="34" hidden="1">{"Riqfin97",#N/A,FALSE,"Tran";"Riqfinpro",#N/A,FALSE,"Tran"}</definedName>
    <definedName name="ssss" localSheetId="35" hidden="1">{"Riqfin97",#N/A,FALSE,"Tran";"Riqfinpro",#N/A,FALSE,"Tran"}</definedName>
    <definedName name="ssss" localSheetId="40" hidden="1">{"Riqfin97",#N/A,FALSE,"Tran";"Riqfinpro",#N/A,FALSE,"Tran"}</definedName>
    <definedName name="ssss" localSheetId="41" hidden="1">{"Riqfin97",#N/A,FALSE,"Tran";"Riqfinpro",#N/A,FALSE,"Tran"}</definedName>
    <definedName name="ssss" localSheetId="42" hidden="1">{"Riqfin97",#N/A,FALSE,"Tran";"Riqfinpro",#N/A,FALSE,"Tran"}</definedName>
    <definedName name="ssss" localSheetId="43" hidden="1">{"Riqfin97",#N/A,FALSE,"Tran";"Riqfinpro",#N/A,FALSE,"Tran"}</definedName>
    <definedName name="ssss" localSheetId="44" hidden="1">{"Riqfin97",#N/A,FALSE,"Tran";"Riqfinpro",#N/A,FALSE,"Tran"}</definedName>
    <definedName name="ssss" localSheetId="45" hidden="1">{"Riqfin97",#N/A,FALSE,"Tran";"Riqfinpro",#N/A,FALSE,"Tran"}</definedName>
    <definedName name="ssss" localSheetId="46" hidden="1">{"Riqfin97",#N/A,FALSE,"Tran";"Riqfinpro",#N/A,FALSE,"Tran"}</definedName>
    <definedName name="ssss" localSheetId="47" hidden="1">{"Riqfin97",#N/A,FALSE,"Tran";"Riqfinpro",#N/A,FALSE,"Tran"}</definedName>
    <definedName name="ssss" localSheetId="48" hidden="1">{"Riqfin97",#N/A,FALSE,"Tran";"Riqfinpro",#N/A,FALSE,"Tran"}</definedName>
    <definedName name="ssss" localSheetId="52" hidden="1">{"Riqfin97",#N/A,FALSE,"Tran";"Riqfinpro",#N/A,FALSE,"Tran"}</definedName>
    <definedName name="ssss" localSheetId="14" hidden="1">{"Riqfin97",#N/A,FALSE,"Tran";"Riqfinpro",#N/A,FALSE,"Tran"}</definedName>
    <definedName name="ssss" localSheetId="56" hidden="1">{"Riqfin97",#N/A,FALSE,"Tran";"Riqfinpro",#N/A,FALSE,"Tran"}</definedName>
    <definedName name="ssss" localSheetId="60" hidden="1">{"Riqfin97",#N/A,FALSE,"Tran";"Riqfinpro",#N/A,FALSE,"Tran"}</definedName>
    <definedName name="ssss" localSheetId="62" hidden="1">{"Riqfin97",#N/A,FALSE,"Tran";"Riqfinpro",#N/A,FALSE,"Tran"}</definedName>
    <definedName name="ssss" localSheetId="15" hidden="1">{"Riqfin97",#N/A,FALSE,"Tran";"Riqfinpro",#N/A,FALSE,"Tran"}</definedName>
    <definedName name="ssss" localSheetId="64" hidden="1">{"Riqfin97",#N/A,FALSE,"Tran";"Riqfinpro",#N/A,FALSE,"Tran"}</definedName>
    <definedName name="ssss" localSheetId="66" hidden="1">{"Riqfin97",#N/A,FALSE,"Tran";"Riqfinpro",#N/A,FALSE,"Tran"}</definedName>
    <definedName name="ssss" localSheetId="16" hidden="1">{"Riqfin97",#N/A,FALSE,"Tran";"Riqfinpro",#N/A,FALSE,"Tran"}</definedName>
    <definedName name="ssss" hidden="1">{"Riqfin97",#N/A,FALSE,"Tran";"Riqfinpro",#N/A,FALSE,"Tran"}</definedName>
    <definedName name="ssssss">#N/A</definedName>
    <definedName name="Staff" localSheetId="35">#REF!</definedName>
    <definedName name="Staff">#REF!</definedName>
    <definedName name="staffrp" localSheetId="35">#REF!</definedName>
    <definedName name="staffrp">#REF!</definedName>
    <definedName name="START" localSheetId="8">#REF!</definedName>
    <definedName name="START" localSheetId="25">#REF!</definedName>
    <definedName name="START" localSheetId="31">#REF!</definedName>
    <definedName name="START" localSheetId="32">#REF!</definedName>
    <definedName name="START" localSheetId="34">#REF!</definedName>
    <definedName name="START" localSheetId="35">#REF!</definedName>
    <definedName name="START" localSheetId="47">#REF!</definedName>
    <definedName name="START" localSheetId="14">#REF!</definedName>
    <definedName name="START" localSheetId="15">#REF!</definedName>
    <definedName name="START" localSheetId="66">#REF!</definedName>
    <definedName name="START">#REF!</definedName>
    <definedName name="StartPosition" localSheetId="76">#REF!</definedName>
    <definedName name="StartPosition" localSheetId="25">#REF!</definedName>
    <definedName name="StartPosition" localSheetId="31">#REF!</definedName>
    <definedName name="StartPosition" localSheetId="32">#REF!</definedName>
    <definedName name="StartPosition" localSheetId="34">#REF!</definedName>
    <definedName name="StartPosition" localSheetId="35">#REF!</definedName>
    <definedName name="StartPosition" localSheetId="40">#REF!</definedName>
    <definedName name="StartPosition" localSheetId="41">#REF!</definedName>
    <definedName name="StartPosition" localSheetId="42">#REF!</definedName>
    <definedName name="StartPosition" localSheetId="43">#REF!</definedName>
    <definedName name="StartPosition" localSheetId="45">#REF!</definedName>
    <definedName name="StartPosition" localSheetId="46">#REF!</definedName>
    <definedName name="StartPosition" localSheetId="48">#REF!</definedName>
    <definedName name="StartPosition" localSheetId="52">#REF!</definedName>
    <definedName name="StartPosition" localSheetId="14">#REF!</definedName>
    <definedName name="StartPosition" localSheetId="56">#REF!</definedName>
    <definedName name="StartPosition" localSheetId="15">#REF!</definedName>
    <definedName name="StartPosition" localSheetId="66">#REF!</definedName>
    <definedName name="StartPosition">#REF!</definedName>
    <definedName name="STFQTAB" localSheetId="76">#REF!</definedName>
    <definedName name="STFQTAB" localSheetId="25">#REF!</definedName>
    <definedName name="STFQTAB" localSheetId="31">#REF!</definedName>
    <definedName name="STFQTAB" localSheetId="32">#REF!</definedName>
    <definedName name="STFQTAB" localSheetId="34">#REF!</definedName>
    <definedName name="STFQTAB" localSheetId="35">#REF!</definedName>
    <definedName name="STFQTAB" localSheetId="40">#REF!</definedName>
    <definedName name="STFQTAB" localSheetId="45">#REF!</definedName>
    <definedName name="STFQTAB" localSheetId="46">#REF!</definedName>
    <definedName name="STFQTAB" localSheetId="14">#REF!</definedName>
    <definedName name="STFQTAB" localSheetId="15">#REF!</definedName>
    <definedName name="STFQTAB">#REF!</definedName>
    <definedName name="STOCK">[165]STOCK!$D$4:$K$69</definedName>
    <definedName name="stocksumm" localSheetId="8">#REF!</definedName>
    <definedName name="stocksumm" localSheetId="35">#REF!</definedName>
    <definedName name="stocksumm" localSheetId="42">#REF!</definedName>
    <definedName name="stocksumm" localSheetId="43">#REF!</definedName>
    <definedName name="stocksumm" localSheetId="44">#REF!</definedName>
    <definedName name="stocksumm">#REF!</definedName>
    <definedName name="STOP" localSheetId="76">#REF!</definedName>
    <definedName name="STOP" localSheetId="10">#REF!</definedName>
    <definedName name="STOP" localSheetId="8">#REF!</definedName>
    <definedName name="STOP" localSheetId="25">#REF!</definedName>
    <definedName name="STOP" localSheetId="31">#REF!</definedName>
    <definedName name="STOP" localSheetId="32">#REF!</definedName>
    <definedName name="STOP" localSheetId="34">#REF!</definedName>
    <definedName name="STOP" localSheetId="35">#REF!</definedName>
    <definedName name="STOP" localSheetId="40">#REF!</definedName>
    <definedName name="STOP" localSheetId="45">#REF!</definedName>
    <definedName name="STOP" localSheetId="46">#REF!</definedName>
    <definedName name="STOP" localSheetId="14">#REF!</definedName>
    <definedName name="STOP" localSheetId="15">#REF!</definedName>
    <definedName name="STOP">#REF!</definedName>
    <definedName name="STTAB4" localSheetId="35">#REF!</definedName>
    <definedName name="STTAB4">#REF!</definedName>
    <definedName name="SUM">[19]BoP!$E$313:$BE$365</definedName>
    <definedName name="SUMA_FIJA_FINANCIADA_CON__LA_COPARTICIPACION_FEDERAL_DE_NACION__LEY_N__23621_ART._1">[6]C!$B$19:$N$19</definedName>
    <definedName name="SUMGDP" localSheetId="8">[139]NA!#REF!</definedName>
    <definedName name="SUMGDP" localSheetId="35">[139]NA!#REF!</definedName>
    <definedName name="SUMGDP">[139]NA!#REF!</definedName>
    <definedName name="SUMTAB">[175]CPI:NA!$A$272:$R$990</definedName>
    <definedName name="SUPLI" localSheetId="76">#REF!</definedName>
    <definedName name="SUPLI" localSheetId="10">#REF!</definedName>
    <definedName name="SUPLI" localSheetId="8">#REF!</definedName>
    <definedName name="SUPLI" localSheetId="25">#REF!</definedName>
    <definedName name="SUPLI" localSheetId="31">#REF!</definedName>
    <definedName name="SUPLI" localSheetId="32">#REF!</definedName>
    <definedName name="SUPLI" localSheetId="34">#REF!</definedName>
    <definedName name="SUPLI" localSheetId="35">#REF!</definedName>
    <definedName name="SUPLI" localSheetId="40">#REF!</definedName>
    <definedName name="SUPLI" localSheetId="41">#REF!</definedName>
    <definedName name="SUPLI" localSheetId="42">#REF!</definedName>
    <definedName name="SUPLI" localSheetId="43">#REF!</definedName>
    <definedName name="SUPLI" localSheetId="45">#REF!</definedName>
    <definedName name="SUPLI" localSheetId="46">#REF!</definedName>
    <definedName name="SUPLI" localSheetId="48">#REF!</definedName>
    <definedName name="SUPLI" localSheetId="52">#REF!</definedName>
    <definedName name="SUPLI" localSheetId="14">#REF!</definedName>
    <definedName name="SUPLI" localSheetId="56">#REF!</definedName>
    <definedName name="SUPLI" localSheetId="15">#REF!</definedName>
    <definedName name="SUPLI" localSheetId="66">#REF!</definedName>
    <definedName name="SUPLI">#REF!</definedName>
    <definedName name="SUPLIDORES" localSheetId="76">#REF!</definedName>
    <definedName name="SUPLIDORES" localSheetId="10">#REF!</definedName>
    <definedName name="SUPLIDORES" localSheetId="25">#REF!</definedName>
    <definedName name="SUPLIDORES" localSheetId="31">#REF!</definedName>
    <definedName name="SUPLIDORES" localSheetId="32">#REF!</definedName>
    <definedName name="SUPLIDORES" localSheetId="34">#REF!</definedName>
    <definedName name="SUPLIDORES" localSheetId="35">#REF!</definedName>
    <definedName name="SUPLIDORES" localSheetId="40">#REF!</definedName>
    <definedName name="SUPLIDORES" localSheetId="41">#REF!</definedName>
    <definedName name="SUPLIDORES" localSheetId="42">#REF!</definedName>
    <definedName name="SUPLIDORES" localSheetId="43">#REF!</definedName>
    <definedName name="SUPLIDORES" localSheetId="45">#REF!</definedName>
    <definedName name="SUPLIDORES" localSheetId="46">#REF!</definedName>
    <definedName name="SUPLIDORES" localSheetId="48">#REF!</definedName>
    <definedName name="SUPLIDORES" localSheetId="52">#REF!</definedName>
    <definedName name="SUPLIDORES" localSheetId="14">#REF!</definedName>
    <definedName name="SUPLIDORES" localSheetId="56">#REF!</definedName>
    <definedName name="SUPLIDORES" localSheetId="15">#REF!</definedName>
    <definedName name="SUPLIDORES" localSheetId="66">#REF!</definedName>
    <definedName name="SUPLIDORES">#REF!</definedName>
    <definedName name="SUPPLY">[94]MONTHLY!$A$87:$Q$193</definedName>
    <definedName name="SUPPLY2">[94]MONTHLY!$A$422:$Z$477</definedName>
    <definedName name="SUPUES" localSheetId="8">#REF!</definedName>
    <definedName name="SUPUES" localSheetId="35">#REF!</definedName>
    <definedName name="SUPUES" localSheetId="42">#REF!</definedName>
    <definedName name="SUPUES" localSheetId="43">#REF!</definedName>
    <definedName name="SUPUES" localSheetId="44">#REF!</definedName>
    <definedName name="SUPUES">#REF!</definedName>
    <definedName name="supuestos" localSheetId="8">#REF!</definedName>
    <definedName name="supuestos" localSheetId="35">#REF!</definedName>
    <definedName name="supuestos">#REF!</definedName>
    <definedName name="swe" localSheetId="74" hidden="1">{"Tab1",#N/A,FALSE,"P";"Tab2",#N/A,FALSE,"P"}</definedName>
    <definedName name="swe" localSheetId="76" hidden="1">{"Tab1",#N/A,FALSE,"P";"Tab2",#N/A,FALSE,"P"}</definedName>
    <definedName name="swe" localSheetId="10" hidden="1">{"Tab1",#N/A,FALSE,"P";"Tab2",#N/A,FALSE,"P"}</definedName>
    <definedName name="swe" localSheetId="28" hidden="1">{"Tab1",#N/A,FALSE,"P";"Tab2",#N/A,FALSE,"P"}</definedName>
    <definedName name="swe" localSheetId="8" hidden="1">{"Tab1",#N/A,FALSE,"P";"Tab2",#N/A,FALSE,"P"}</definedName>
    <definedName name="swe" localSheetId="25" hidden="1">{"Tab1",#N/A,FALSE,"P";"Tab2",#N/A,FALSE,"P"}</definedName>
    <definedName name="swe" localSheetId="27" hidden="1">{"Tab1",#N/A,FALSE,"P";"Tab2",#N/A,FALSE,"P"}</definedName>
    <definedName name="swe" localSheetId="29" hidden="1">{"Tab1",#N/A,FALSE,"P";"Tab2",#N/A,FALSE,"P"}</definedName>
    <definedName name="swe" localSheetId="31" hidden="1">{"Tab1",#N/A,FALSE,"P";"Tab2",#N/A,FALSE,"P"}</definedName>
    <definedName name="swe" localSheetId="32" hidden="1">{"Tab1",#N/A,FALSE,"P";"Tab2",#N/A,FALSE,"P"}</definedName>
    <definedName name="swe" localSheetId="34" hidden="1">{"Tab1",#N/A,FALSE,"P";"Tab2",#N/A,FALSE,"P"}</definedName>
    <definedName name="swe" localSheetId="35" hidden="1">{"Tab1",#N/A,FALSE,"P";"Tab2",#N/A,FALSE,"P"}</definedName>
    <definedName name="swe" localSheetId="40" hidden="1">{"Tab1",#N/A,FALSE,"P";"Tab2",#N/A,FALSE,"P"}</definedName>
    <definedName name="swe" localSheetId="41" hidden="1">{"Tab1",#N/A,FALSE,"P";"Tab2",#N/A,FALSE,"P"}</definedName>
    <definedName name="swe" localSheetId="42" hidden="1">{"Tab1",#N/A,FALSE,"P";"Tab2",#N/A,FALSE,"P"}</definedName>
    <definedName name="swe" localSheetId="43" hidden="1">{"Tab1",#N/A,FALSE,"P";"Tab2",#N/A,FALSE,"P"}</definedName>
    <definedName name="swe" localSheetId="44" hidden="1">{"Tab1",#N/A,FALSE,"P";"Tab2",#N/A,FALSE,"P"}</definedName>
    <definedName name="swe" localSheetId="45" hidden="1">{"Tab1",#N/A,FALSE,"P";"Tab2",#N/A,FALSE,"P"}</definedName>
    <definedName name="swe" localSheetId="46" hidden="1">{"Tab1",#N/A,FALSE,"P";"Tab2",#N/A,FALSE,"P"}</definedName>
    <definedName name="swe" localSheetId="47" hidden="1">{"Tab1",#N/A,FALSE,"P";"Tab2",#N/A,FALSE,"P"}</definedName>
    <definedName name="swe" localSheetId="48" hidden="1">{"Tab1",#N/A,FALSE,"P";"Tab2",#N/A,FALSE,"P"}</definedName>
    <definedName name="swe" localSheetId="52" hidden="1">{"Tab1",#N/A,FALSE,"P";"Tab2",#N/A,FALSE,"P"}</definedName>
    <definedName name="swe" localSheetId="14" hidden="1">{"Tab1",#N/A,FALSE,"P";"Tab2",#N/A,FALSE,"P"}</definedName>
    <definedName name="swe" localSheetId="56" hidden="1">{"Tab1",#N/A,FALSE,"P";"Tab2",#N/A,FALSE,"P"}</definedName>
    <definedName name="swe" localSheetId="60" hidden="1">{"Tab1",#N/A,FALSE,"P";"Tab2",#N/A,FALSE,"P"}</definedName>
    <definedName name="swe" localSheetId="62" hidden="1">{"Tab1",#N/A,FALSE,"P";"Tab2",#N/A,FALSE,"P"}</definedName>
    <definedName name="swe" localSheetId="15" hidden="1">{"Tab1",#N/A,FALSE,"P";"Tab2",#N/A,FALSE,"P"}</definedName>
    <definedName name="swe" localSheetId="64" hidden="1">{"Tab1",#N/A,FALSE,"P";"Tab2",#N/A,FALSE,"P"}</definedName>
    <definedName name="swe" localSheetId="66" hidden="1">{"Tab1",#N/A,FALSE,"P";"Tab2",#N/A,FALSE,"P"}</definedName>
    <definedName name="swe" localSheetId="16" hidden="1">{"Tab1",#N/A,FALSE,"P";"Tab2",#N/A,FALSE,"P"}</definedName>
    <definedName name="swe" hidden="1">{"Tab1",#N/A,FALSE,"P";"Tab2",#N/A,FALSE,"P"}</definedName>
    <definedName name="Sweden_wt">'[80]OECD wgt'!$B$32</definedName>
    <definedName name="SwitchColor" localSheetId="8">#REF!</definedName>
    <definedName name="SwitchColor" localSheetId="35">#REF!</definedName>
    <definedName name="SwitchColor" localSheetId="42">#REF!</definedName>
    <definedName name="SwitchColor" localSheetId="43">#REF!</definedName>
    <definedName name="SwitchColor" localSheetId="44">#REF!</definedName>
    <definedName name="SwitchColor">#REF!</definedName>
    <definedName name="Switzerland_wt">'[80]OECD wgt'!$B$33</definedName>
    <definedName name="Swvu.PLA1." localSheetId="10" hidden="1">'[6]COP FED'!#REF!</definedName>
    <definedName name="Swvu.PLA1." localSheetId="8" hidden="1">'[62]COP FED'!#REF!</definedName>
    <definedName name="Swvu.PLA1." localSheetId="35" hidden="1">'[62]COP FED'!#REF!</definedName>
    <definedName name="Swvu.PLA1." localSheetId="47" hidden="1">'[62]COP FED'!#REF!</definedName>
    <definedName name="Swvu.PLA1." hidden="1">'[62]COP FED'!#REF!</definedName>
    <definedName name="Swvu.PLA2." localSheetId="10" hidden="1">'[6]COP FED'!$A$1:$N$49</definedName>
    <definedName name="Swvu.PLA2." hidden="1">'[62]COP FED'!$A$1:$N$49</definedName>
    <definedName name="sxc" localSheetId="74" hidden="1">{"Riqfin97",#N/A,FALSE,"Tran";"Riqfinpro",#N/A,FALSE,"Tran"}</definedName>
    <definedName name="sxc" localSheetId="76" hidden="1">{"Riqfin97",#N/A,FALSE,"Tran";"Riqfinpro",#N/A,FALSE,"Tran"}</definedName>
    <definedName name="sxc" localSheetId="10" hidden="1">{"Riqfin97",#N/A,FALSE,"Tran";"Riqfinpro",#N/A,FALSE,"Tran"}</definedName>
    <definedName name="sxc" localSheetId="28" hidden="1">{"Riqfin97",#N/A,FALSE,"Tran";"Riqfinpro",#N/A,FALSE,"Tran"}</definedName>
    <definedName name="sxc" localSheetId="8" hidden="1">{"Riqfin97",#N/A,FALSE,"Tran";"Riqfinpro",#N/A,FALSE,"Tran"}</definedName>
    <definedName name="sxc" localSheetId="25" hidden="1">{"Riqfin97",#N/A,FALSE,"Tran";"Riqfinpro",#N/A,FALSE,"Tran"}</definedName>
    <definedName name="sxc" localSheetId="27" hidden="1">{"Riqfin97",#N/A,FALSE,"Tran";"Riqfinpro",#N/A,FALSE,"Tran"}</definedName>
    <definedName name="sxc" localSheetId="29" hidden="1">{"Riqfin97",#N/A,FALSE,"Tran";"Riqfinpro",#N/A,FALSE,"Tran"}</definedName>
    <definedName name="sxc" localSheetId="31" hidden="1">{"Riqfin97",#N/A,FALSE,"Tran";"Riqfinpro",#N/A,FALSE,"Tran"}</definedName>
    <definedName name="sxc" localSheetId="32" hidden="1">{"Riqfin97",#N/A,FALSE,"Tran";"Riqfinpro",#N/A,FALSE,"Tran"}</definedName>
    <definedName name="sxc" localSheetId="34" hidden="1">{"Riqfin97",#N/A,FALSE,"Tran";"Riqfinpro",#N/A,FALSE,"Tran"}</definedName>
    <definedName name="sxc" localSheetId="35" hidden="1">{"Riqfin97",#N/A,FALSE,"Tran";"Riqfinpro",#N/A,FALSE,"Tran"}</definedName>
    <definedName name="sxc" localSheetId="40" hidden="1">{"Riqfin97",#N/A,FALSE,"Tran";"Riqfinpro",#N/A,FALSE,"Tran"}</definedName>
    <definedName name="sxc" localSheetId="41" hidden="1">{"Riqfin97",#N/A,FALSE,"Tran";"Riqfinpro",#N/A,FALSE,"Tran"}</definedName>
    <definedName name="sxc" localSheetId="42" hidden="1">{"Riqfin97",#N/A,FALSE,"Tran";"Riqfinpro",#N/A,FALSE,"Tran"}</definedName>
    <definedName name="sxc" localSheetId="43" hidden="1">{"Riqfin97",#N/A,FALSE,"Tran";"Riqfinpro",#N/A,FALSE,"Tran"}</definedName>
    <definedName name="sxc" localSheetId="44" hidden="1">{"Riqfin97",#N/A,FALSE,"Tran";"Riqfinpro",#N/A,FALSE,"Tran"}</definedName>
    <definedName name="sxc" localSheetId="45" hidden="1">{"Riqfin97",#N/A,FALSE,"Tran";"Riqfinpro",#N/A,FALSE,"Tran"}</definedName>
    <definedName name="sxc" localSheetId="46" hidden="1">{"Riqfin97",#N/A,FALSE,"Tran";"Riqfinpro",#N/A,FALSE,"Tran"}</definedName>
    <definedName name="sxc" localSheetId="47" hidden="1">{"Riqfin97",#N/A,FALSE,"Tran";"Riqfinpro",#N/A,FALSE,"Tran"}</definedName>
    <definedName name="sxc" localSheetId="48" hidden="1">{"Riqfin97",#N/A,FALSE,"Tran";"Riqfinpro",#N/A,FALSE,"Tran"}</definedName>
    <definedName name="sxc" localSheetId="52" hidden="1">{"Riqfin97",#N/A,FALSE,"Tran";"Riqfinpro",#N/A,FALSE,"Tran"}</definedName>
    <definedName name="sxc" localSheetId="14" hidden="1">{"Riqfin97",#N/A,FALSE,"Tran";"Riqfinpro",#N/A,FALSE,"Tran"}</definedName>
    <definedName name="sxc" localSheetId="56" hidden="1">{"Riqfin97",#N/A,FALSE,"Tran";"Riqfinpro",#N/A,FALSE,"Tran"}</definedName>
    <definedName name="sxc" localSheetId="60" hidden="1">{"Riqfin97",#N/A,FALSE,"Tran";"Riqfinpro",#N/A,FALSE,"Tran"}</definedName>
    <definedName name="sxc" localSheetId="62" hidden="1">{"Riqfin97",#N/A,FALSE,"Tran";"Riqfinpro",#N/A,FALSE,"Tran"}</definedName>
    <definedName name="sxc" localSheetId="15" hidden="1">{"Riqfin97",#N/A,FALSE,"Tran";"Riqfinpro",#N/A,FALSE,"Tran"}</definedName>
    <definedName name="sxc" localSheetId="64" hidden="1">{"Riqfin97",#N/A,FALSE,"Tran";"Riqfinpro",#N/A,FALSE,"Tran"}</definedName>
    <definedName name="sxc" localSheetId="66" hidden="1">{"Riqfin97",#N/A,FALSE,"Tran";"Riqfinpro",#N/A,FALSE,"Tran"}</definedName>
    <definedName name="sxc" localSheetId="16" hidden="1">{"Riqfin97",#N/A,FALSE,"Tran";"Riqfinpro",#N/A,FALSE,"Tran"}</definedName>
    <definedName name="sxc" hidden="1">{"Riqfin97",#N/A,FALSE,"Tran";"Riqfinpro",#N/A,FALSE,"Tran"}</definedName>
    <definedName name="sxe" localSheetId="74" hidden="1">{"Riqfin97",#N/A,FALSE,"Tran";"Riqfinpro",#N/A,FALSE,"Tran"}</definedName>
    <definedName name="sxe" localSheetId="76" hidden="1">{"Riqfin97",#N/A,FALSE,"Tran";"Riqfinpro",#N/A,FALSE,"Tran"}</definedName>
    <definedName name="sxe" localSheetId="10" hidden="1">{"Riqfin97",#N/A,FALSE,"Tran";"Riqfinpro",#N/A,FALSE,"Tran"}</definedName>
    <definedName name="sxe" localSheetId="28" hidden="1">{"Riqfin97",#N/A,FALSE,"Tran";"Riqfinpro",#N/A,FALSE,"Tran"}</definedName>
    <definedName name="sxe" localSheetId="8" hidden="1">{"Riqfin97",#N/A,FALSE,"Tran";"Riqfinpro",#N/A,FALSE,"Tran"}</definedName>
    <definedName name="sxe" localSheetId="25" hidden="1">{"Riqfin97",#N/A,FALSE,"Tran";"Riqfinpro",#N/A,FALSE,"Tran"}</definedName>
    <definedName name="sxe" localSheetId="27" hidden="1">{"Riqfin97",#N/A,FALSE,"Tran";"Riqfinpro",#N/A,FALSE,"Tran"}</definedName>
    <definedName name="sxe" localSheetId="29" hidden="1">{"Riqfin97",#N/A,FALSE,"Tran";"Riqfinpro",#N/A,FALSE,"Tran"}</definedName>
    <definedName name="sxe" localSheetId="31" hidden="1">{"Riqfin97",#N/A,FALSE,"Tran";"Riqfinpro",#N/A,FALSE,"Tran"}</definedName>
    <definedName name="sxe" localSheetId="32" hidden="1">{"Riqfin97",#N/A,FALSE,"Tran";"Riqfinpro",#N/A,FALSE,"Tran"}</definedName>
    <definedName name="sxe" localSheetId="34" hidden="1">{"Riqfin97",#N/A,FALSE,"Tran";"Riqfinpro",#N/A,FALSE,"Tran"}</definedName>
    <definedName name="sxe" localSheetId="35" hidden="1">{"Riqfin97",#N/A,FALSE,"Tran";"Riqfinpro",#N/A,FALSE,"Tran"}</definedName>
    <definedName name="sxe" localSheetId="40" hidden="1">{"Riqfin97",#N/A,FALSE,"Tran";"Riqfinpro",#N/A,FALSE,"Tran"}</definedName>
    <definedName name="sxe" localSheetId="41" hidden="1">{"Riqfin97",#N/A,FALSE,"Tran";"Riqfinpro",#N/A,FALSE,"Tran"}</definedName>
    <definedName name="sxe" localSheetId="42" hidden="1">{"Riqfin97",#N/A,FALSE,"Tran";"Riqfinpro",#N/A,FALSE,"Tran"}</definedName>
    <definedName name="sxe" localSheetId="43" hidden="1">{"Riqfin97",#N/A,FALSE,"Tran";"Riqfinpro",#N/A,FALSE,"Tran"}</definedName>
    <definedName name="sxe" localSheetId="44" hidden="1">{"Riqfin97",#N/A,FALSE,"Tran";"Riqfinpro",#N/A,FALSE,"Tran"}</definedName>
    <definedName name="sxe" localSheetId="45" hidden="1">{"Riqfin97",#N/A,FALSE,"Tran";"Riqfinpro",#N/A,FALSE,"Tran"}</definedName>
    <definedName name="sxe" localSheetId="46" hidden="1">{"Riqfin97",#N/A,FALSE,"Tran";"Riqfinpro",#N/A,FALSE,"Tran"}</definedName>
    <definedName name="sxe" localSheetId="47" hidden="1">{"Riqfin97",#N/A,FALSE,"Tran";"Riqfinpro",#N/A,FALSE,"Tran"}</definedName>
    <definedName name="sxe" localSheetId="48" hidden="1">{"Riqfin97",#N/A,FALSE,"Tran";"Riqfinpro",#N/A,FALSE,"Tran"}</definedName>
    <definedName name="sxe" localSheetId="52" hidden="1">{"Riqfin97",#N/A,FALSE,"Tran";"Riqfinpro",#N/A,FALSE,"Tran"}</definedName>
    <definedName name="sxe" localSheetId="14" hidden="1">{"Riqfin97",#N/A,FALSE,"Tran";"Riqfinpro",#N/A,FALSE,"Tran"}</definedName>
    <definedName name="sxe" localSheetId="56" hidden="1">{"Riqfin97",#N/A,FALSE,"Tran";"Riqfinpro",#N/A,FALSE,"Tran"}</definedName>
    <definedName name="sxe" localSheetId="60" hidden="1">{"Riqfin97",#N/A,FALSE,"Tran";"Riqfinpro",#N/A,FALSE,"Tran"}</definedName>
    <definedName name="sxe" localSheetId="62" hidden="1">{"Riqfin97",#N/A,FALSE,"Tran";"Riqfinpro",#N/A,FALSE,"Tran"}</definedName>
    <definedName name="sxe" localSheetId="15" hidden="1">{"Riqfin97",#N/A,FALSE,"Tran";"Riqfinpro",#N/A,FALSE,"Tran"}</definedName>
    <definedName name="sxe" localSheetId="64" hidden="1">{"Riqfin97",#N/A,FALSE,"Tran";"Riqfinpro",#N/A,FALSE,"Tran"}</definedName>
    <definedName name="sxe" localSheetId="66" hidden="1">{"Riqfin97",#N/A,FALSE,"Tran";"Riqfinpro",#N/A,FALSE,"Tran"}</definedName>
    <definedName name="sxe" localSheetId="16" hidden="1">{"Riqfin97",#N/A,FALSE,"Tran";"Riqfinpro",#N/A,FALSE,"Tran"}</definedName>
    <definedName name="sxe" hidden="1">{"Riqfin97",#N/A,FALSE,"Tran";"Riqfinpro",#N/A,FALSE,"Tran"}</definedName>
    <definedName name="t" localSheetId="74" hidden="1">{"Minpmon",#N/A,FALSE,"Monthinput"}</definedName>
    <definedName name="t" localSheetId="76" hidden="1">{"Minpmon",#N/A,FALSE,"Monthinput"}</definedName>
    <definedName name="t" localSheetId="10" hidden="1">{"Minpmon",#N/A,FALSE,"Monthinput"}</definedName>
    <definedName name="t" localSheetId="28" hidden="1">{"Minpmon",#N/A,FALSE,"Monthinput"}</definedName>
    <definedName name="t" localSheetId="8" hidden="1">{"Minpmon",#N/A,FALSE,"Monthinput"}</definedName>
    <definedName name="t" localSheetId="25" hidden="1">{"Minpmon",#N/A,FALSE,"Monthinput"}</definedName>
    <definedName name="t" localSheetId="27" hidden="1">{"Minpmon",#N/A,FALSE,"Monthinput"}</definedName>
    <definedName name="t" localSheetId="29" hidden="1">{"Minpmon",#N/A,FALSE,"Monthinput"}</definedName>
    <definedName name="t" localSheetId="31" hidden="1">{"Minpmon",#N/A,FALSE,"Monthinput"}</definedName>
    <definedName name="t" localSheetId="32" hidden="1">{"Minpmon",#N/A,FALSE,"Monthinput"}</definedName>
    <definedName name="t" localSheetId="34" hidden="1">{"Minpmon",#N/A,FALSE,"Monthinput"}</definedName>
    <definedName name="t" localSheetId="35" hidden="1">{"Minpmon",#N/A,FALSE,"Monthinput"}</definedName>
    <definedName name="t" localSheetId="40" hidden="1">{"Minpmon",#N/A,FALSE,"Monthinput"}</definedName>
    <definedName name="t" localSheetId="41" hidden="1">{"Minpmon",#N/A,FALSE,"Monthinput"}</definedName>
    <definedName name="t" localSheetId="42" hidden="1">{"Minpmon",#N/A,FALSE,"Monthinput"}</definedName>
    <definedName name="t" localSheetId="43" hidden="1">{"Minpmon",#N/A,FALSE,"Monthinput"}</definedName>
    <definedName name="t" localSheetId="44" hidden="1">{"Minpmon",#N/A,FALSE,"Monthinput"}</definedName>
    <definedName name="t" localSheetId="45" hidden="1">{"Minpmon",#N/A,FALSE,"Monthinput"}</definedName>
    <definedName name="t" localSheetId="46" hidden="1">{"Minpmon",#N/A,FALSE,"Monthinput"}</definedName>
    <definedName name="t" localSheetId="47" hidden="1">{"Minpmon",#N/A,FALSE,"Monthinput"}</definedName>
    <definedName name="t" localSheetId="48" hidden="1">{"Minpmon",#N/A,FALSE,"Monthinput"}</definedName>
    <definedName name="t" localSheetId="52" hidden="1">{"Minpmon",#N/A,FALSE,"Monthinput"}</definedName>
    <definedName name="t" localSheetId="14" hidden="1">{"Minpmon",#N/A,FALSE,"Monthinput"}</definedName>
    <definedName name="t" localSheetId="56" hidden="1">{"Minpmon",#N/A,FALSE,"Monthinput"}</definedName>
    <definedName name="t" localSheetId="60" hidden="1">{"Minpmon",#N/A,FALSE,"Monthinput"}</definedName>
    <definedName name="t" localSheetId="62" hidden="1">{"Minpmon",#N/A,FALSE,"Monthinput"}</definedName>
    <definedName name="t" localSheetId="15" hidden="1">{"Minpmon",#N/A,FALSE,"Monthinput"}</definedName>
    <definedName name="t" localSheetId="64" hidden="1">{"Minpmon",#N/A,FALSE,"Monthinput"}</definedName>
    <definedName name="t" localSheetId="66" hidden="1">{"Minpmon",#N/A,FALSE,"Monthinput"}</definedName>
    <definedName name="t" localSheetId="16" hidden="1">{"Minpmon",#N/A,FALSE,"Monthinput"}</definedName>
    <definedName name="t" hidden="1">{"Minpmon",#N/A,FALSE,"Monthinput"}</definedName>
    <definedName name="Tab_2" localSheetId="35">#REF!</definedName>
    <definedName name="Tab_2">#REF!</definedName>
    <definedName name="Tab_Assumptions" localSheetId="35">#REF!</definedName>
    <definedName name="Tab_Assumptions">#REF!</definedName>
    <definedName name="Tab_results" localSheetId="35">#REF!</definedName>
    <definedName name="Tab_results">#REF!</definedName>
    <definedName name="Tab1_A" localSheetId="35">#REF!</definedName>
    <definedName name="Tab1_A">#REF!</definedName>
    <definedName name="Tab1_B" localSheetId="35">#REF!</definedName>
    <definedName name="Tab1_B">#REF!</definedName>
    <definedName name="tab1a" localSheetId="35">#REF!</definedName>
    <definedName name="tab1a">#REF!</definedName>
    <definedName name="tab1b" localSheetId="35">#REF!</definedName>
    <definedName name="tab1b">#REF!</definedName>
    <definedName name="TAB1CK" localSheetId="35">#REF!</definedName>
    <definedName name="TAB1CK">#REF!</definedName>
    <definedName name="Tab2_DSA">[176]Output_1!#REF!</definedName>
    <definedName name="Tab25a" localSheetId="10">#REF!</definedName>
    <definedName name="Tab25a" localSheetId="8">#REF!</definedName>
    <definedName name="Tab25a" localSheetId="25">#REF!</definedName>
    <definedName name="Tab25a" localSheetId="31">#REF!</definedName>
    <definedName name="Tab25a" localSheetId="32">#REF!</definedName>
    <definedName name="Tab25a" localSheetId="34">#REF!</definedName>
    <definedName name="Tab25a" localSheetId="35">#REF!</definedName>
    <definedName name="Tab25a" localSheetId="47">#REF!</definedName>
    <definedName name="Tab25a" localSheetId="14">#REF!</definedName>
    <definedName name="Tab25a" localSheetId="15">#REF!</definedName>
    <definedName name="Tab25a" localSheetId="66">#REF!</definedName>
    <definedName name="Tab25a">#REF!</definedName>
    <definedName name="Tab25b" localSheetId="76">#REF!</definedName>
    <definedName name="Tab25b" localSheetId="10">#REF!</definedName>
    <definedName name="Tab25b" localSheetId="25">#REF!</definedName>
    <definedName name="Tab25b" localSheetId="31">#REF!</definedName>
    <definedName name="Tab25b" localSheetId="32">#REF!</definedName>
    <definedName name="Tab25b" localSheetId="34">#REF!</definedName>
    <definedName name="Tab25b" localSheetId="35">#REF!</definedName>
    <definedName name="Tab25b" localSheetId="40">#REF!</definedName>
    <definedName name="Tab25b" localSheetId="45">#REF!</definedName>
    <definedName name="Tab25b" localSheetId="46">#REF!</definedName>
    <definedName name="Tab25b" localSheetId="14">#REF!</definedName>
    <definedName name="Tab25b" localSheetId="15">#REF!</definedName>
    <definedName name="Tab25b" localSheetId="66">#REF!</definedName>
    <definedName name="Tab25b">#REF!</definedName>
    <definedName name="TAB2A" localSheetId="35">#REF!</definedName>
    <definedName name="TAB2A">#REF!</definedName>
    <definedName name="tab2GC" localSheetId="35">#REF!</definedName>
    <definedName name="tab2GC">#REF!</definedName>
    <definedName name="tab3BPS" localSheetId="35">#REF!</definedName>
    <definedName name="tab3BPS">#REF!</definedName>
    <definedName name="tab4Int" localSheetId="35">#REF!</definedName>
    <definedName name="tab4Int">#REF!</definedName>
    <definedName name="TAB5A" localSheetId="35">#REF!</definedName>
    <definedName name="TAB5A">#REF!</definedName>
    <definedName name="tab5Emp" localSheetId="35">#REF!</definedName>
    <definedName name="tab5Emp">#REF!</definedName>
    <definedName name="TAB6A">'[51]Annual Tables'!#REF!</definedName>
    <definedName name="TAB6B">'[51]Annual Tables'!#REF!</definedName>
    <definedName name="tab6BCU" localSheetId="8">#REF!</definedName>
    <definedName name="tab6BCU" localSheetId="35">#REF!</definedName>
    <definedName name="tab6BCU" localSheetId="42">#REF!</definedName>
    <definedName name="tab6BCU" localSheetId="43">#REF!</definedName>
    <definedName name="tab6BCU" localSheetId="44">#REF!</definedName>
    <definedName name="tab6BCU">#REF!</definedName>
    <definedName name="TAB6C" localSheetId="8">#REF!</definedName>
    <definedName name="TAB6C" localSheetId="35">#REF!</definedName>
    <definedName name="TAB6C">#REF!</definedName>
    <definedName name="TAB7A" localSheetId="8">#REF!</definedName>
    <definedName name="TAB7A" localSheetId="35">#REF!</definedName>
    <definedName name="TAB7A">#REF!</definedName>
    <definedName name="tab7DGI" localSheetId="35">#REF!</definedName>
    <definedName name="tab7DGI">#REF!</definedName>
    <definedName name="Tabasic" localSheetId="35">#REF!</definedName>
    <definedName name="Tabasic">#REF!</definedName>
    <definedName name="Tabe" localSheetId="76">#REF!</definedName>
    <definedName name="Tabe" localSheetId="25">#REF!</definedName>
    <definedName name="Tabe" localSheetId="31">#REF!</definedName>
    <definedName name="Tabe" localSheetId="32">#REF!</definedName>
    <definedName name="Tabe" localSheetId="34">#REF!</definedName>
    <definedName name="Tabe" localSheetId="35">#REF!</definedName>
    <definedName name="Tabe" localSheetId="40">#REF!</definedName>
    <definedName name="Tabe" localSheetId="41">#REF!</definedName>
    <definedName name="Tabe" localSheetId="42">#REF!</definedName>
    <definedName name="Tabe" localSheetId="43">#REF!</definedName>
    <definedName name="Tabe" localSheetId="45">#REF!</definedName>
    <definedName name="Tabe" localSheetId="46">#REF!</definedName>
    <definedName name="Tabe" localSheetId="48">#REF!</definedName>
    <definedName name="Tabe" localSheetId="52">#REF!</definedName>
    <definedName name="Tabe" localSheetId="14">#REF!</definedName>
    <definedName name="Tabe" localSheetId="56">#REF!</definedName>
    <definedName name="Tabe" localSheetId="15">#REF!</definedName>
    <definedName name="Tabe">#REF!</definedName>
    <definedName name="Tabla" localSheetId="35" hidden="1">{FALSE,FALSE,-1.25,-15.5,484.5,276.75,FALSE,FALSE,TRUE,TRUE,0,12,#N/A,46,#N/A,2.93460490463215,15.35,1,FALSE,FALSE,3,TRUE,1,FALSE,100,"Swvu.PLA1.","ACwvu.PLA1.",#N/A,FALSE,FALSE,0,0,0,0,2,"","",TRUE,TRUE,FALSE,FALSE,1,60,#N/A,#N/A,FALSE,FALSE,FALSE,FALSE,FALSE,FALSE,FALSE,9,65532,65532,FALSE,FALSE,TRUE,TRUE,TRUE}</definedName>
    <definedName name="Tabla" hidden="1">{FALSE,FALSE,-1.25,-15.5,484.5,276.75,FALSE,FALSE,TRUE,TRUE,0,12,#N/A,46,#N/A,2.93460490463215,15.35,1,FALSE,FALSE,3,TRUE,1,FALSE,100,"Swvu.PLA1.","ACwvu.PLA1.",#N/A,FALSE,FALSE,0,0,0,0,2,"","",TRUE,TRUE,FALSE,FALSE,1,60,#N/A,#N/A,FALSE,FALSE,FALSE,FALSE,FALSE,FALSE,FALSE,9,65532,65532,FALSE,FALSE,TRUE,TRUE,TRUE}</definedName>
    <definedName name="Table" localSheetId="35">#REF!</definedName>
    <definedName name="Table">#REF!</definedName>
    <definedName name="Table__47" localSheetId="10">[177]RED47!$A$1:$I$53</definedName>
    <definedName name="Table__47">[178]RED47!$A$1:$I$53</definedName>
    <definedName name="TABLE_1">'[179]150dp'!$A$3:$K$94</definedName>
    <definedName name="Table_16.__Guatemala__National_Accounts_at_Current_Prices" localSheetId="8">#REF!</definedName>
    <definedName name="Table_16.__Guatemala__National_Accounts_at_Current_Prices" localSheetId="35">#REF!</definedName>
    <definedName name="Table_16.__Guatemala__National_Accounts_at_Current_Prices" localSheetId="42">#REF!</definedName>
    <definedName name="Table_16.__Guatemala__National_Accounts_at_Current_Prices" localSheetId="43">#REF!</definedName>
    <definedName name="Table_16.__Guatemala__National_Accounts_at_Current_Prices" localSheetId="44">#REF!</definedName>
    <definedName name="Table_16.__Guatemala__National_Accounts_at_Current_Prices">#REF!</definedName>
    <definedName name="Table_2._Country_X___Public_Sector_Financing_1" localSheetId="76">#REF!</definedName>
    <definedName name="Table_2._Country_X___Public_Sector_Financing_1" localSheetId="10">#REF!</definedName>
    <definedName name="Table_2._Country_X___Public_Sector_Financing_1" localSheetId="8">#REF!</definedName>
    <definedName name="Table_2._Country_X___Public_Sector_Financing_1" localSheetId="25">#REF!</definedName>
    <definedName name="Table_2._Country_X___Public_Sector_Financing_1" localSheetId="31">#REF!</definedName>
    <definedName name="Table_2._Country_X___Public_Sector_Financing_1" localSheetId="32">#REF!</definedName>
    <definedName name="Table_2._Country_X___Public_Sector_Financing_1" localSheetId="34">#REF!</definedName>
    <definedName name="Table_2._Country_X___Public_Sector_Financing_1" localSheetId="35">#REF!</definedName>
    <definedName name="Table_2._Country_X___Public_Sector_Financing_1" localSheetId="40">#REF!</definedName>
    <definedName name="Table_2._Country_X___Public_Sector_Financing_1" localSheetId="43">#REF!</definedName>
    <definedName name="Table_2._Country_X___Public_Sector_Financing_1" localSheetId="45">#REF!</definedName>
    <definedName name="Table_2._Country_X___Public_Sector_Financing_1" localSheetId="46">#REF!</definedName>
    <definedName name="Table_2._Country_X___Public_Sector_Financing_1" localSheetId="52">#REF!</definedName>
    <definedName name="Table_2._Country_X___Public_Sector_Financing_1" localSheetId="14">#REF!</definedName>
    <definedName name="Table_2._Country_X___Public_Sector_Financing_1" localSheetId="15">#REF!</definedName>
    <definedName name="Table_2._Country_X___Public_Sector_Financing_1" localSheetId="66">#REF!</definedName>
    <definedName name="Table_2._Country_X___Public_Sector_Financing_1">#REF!</definedName>
    <definedName name="Table_20.cont__Guatemala___Selected_Agricultural_Sector_Statistics__concluded" localSheetId="35">#REF!</definedName>
    <definedName name="Table_20.cont__Guatemala___Selected_Agricultural_Sector_Statistics__concluded">#REF!</definedName>
    <definedName name="Table_28._Guatemala___Selected_Wage_Indicators_1" localSheetId="35">#REF!</definedName>
    <definedName name="Table_28._Guatemala___Selected_Wage_Indicators_1">#REF!</definedName>
    <definedName name="Table_28a._Guatemala___Selected_Wage_Indicators_1" localSheetId="35">#REF!</definedName>
    <definedName name="Table_28a._Guatemala___Selected_Wage_Indicators_1">#REF!</definedName>
    <definedName name="Table_3.5b" localSheetId="76">#REF!</definedName>
    <definedName name="Table_3.5b" localSheetId="25">#REF!</definedName>
    <definedName name="Table_3.5b" localSheetId="31">#REF!</definedName>
    <definedName name="Table_3.5b" localSheetId="32">#REF!</definedName>
    <definedName name="Table_3.5b" localSheetId="34">#REF!</definedName>
    <definedName name="Table_3.5b" localSheetId="35">#REF!</definedName>
    <definedName name="Table_3.5b" localSheetId="40">#REF!</definedName>
    <definedName name="Table_3.5b" localSheetId="41">#REF!</definedName>
    <definedName name="Table_3.5b" localSheetId="42">#REF!</definedName>
    <definedName name="Table_3.5b" localSheetId="43">#REF!</definedName>
    <definedName name="Table_3.5b" localSheetId="45">#REF!</definedName>
    <definedName name="Table_3.5b" localSheetId="46">#REF!</definedName>
    <definedName name="Table_3.5b" localSheetId="48">#REF!</definedName>
    <definedName name="Table_3.5b" localSheetId="52">#REF!</definedName>
    <definedName name="Table_3.5b" localSheetId="14">#REF!</definedName>
    <definedName name="Table_3.5b" localSheetId="56">#REF!</definedName>
    <definedName name="Table_3.5b" localSheetId="15">#REF!</definedName>
    <definedName name="Table_3.5b" localSheetId="66">#REF!</definedName>
    <definedName name="Table_3.5b">#REF!</definedName>
    <definedName name="Table_30a._Guatemala___Selected_Employment_and_Labor_Productivity_Indicators" localSheetId="35">#REF!</definedName>
    <definedName name="Table_30a._Guatemala___Selected_Employment_and_Labor_Productivity_Indicators">#REF!</definedName>
    <definedName name="Table_31._Guatemala___Selected_Wage_and_Employment_Indicators_1" localSheetId="35">#REF!</definedName>
    <definedName name="Table_31._Guatemala___Selected_Wage_and_Employment_Indicators_1">#REF!</definedName>
    <definedName name="Table_32.__Guatemala__Trends_in_Unit_Labor_Costs__ULC___Real_Wages__Productivity_and_Employment" localSheetId="35">#REF!</definedName>
    <definedName name="Table_32.__Guatemala__Trends_in_Unit_Labor_Costs__ULC___Real_Wages__Productivity_and_Employment">#REF!</definedName>
    <definedName name="Table_33.__Guatemala__Indicators_of_Competitiveness" localSheetId="35">#REF!</definedName>
    <definedName name="Table_33.__Guatemala__Indicators_of_Competitiveness">#REF!</definedName>
    <definedName name="Table_4._Guatemala___Consumer_Price_Indices__1" localSheetId="35">#REF!</definedName>
    <definedName name="Table_4._Guatemala___Consumer_Price_Indices__1">#REF!</definedName>
    <definedName name="Table_4SR" localSheetId="35">#REF!</definedName>
    <definedName name="Table_4SR">#REF!</definedName>
    <definedName name="Table_5a" localSheetId="35">#REF!</definedName>
    <definedName name="Table_5a">#REF!</definedName>
    <definedName name="Table_7SR" localSheetId="35">#REF!</definedName>
    <definedName name="Table_7SR">#REF!</definedName>
    <definedName name="Table_A.__Guatemala__Trends_in_Private_Sector_Unit_Labor_Costs__ULC___Real_Wages__Productivity_and_Employment" localSheetId="35">#REF!</definedName>
    <definedName name="Table_A.__Guatemala__Trends_in_Private_Sector_Unit_Labor_Costs__ULC___Real_Wages__Productivity_and_Employment">#REF!</definedName>
    <definedName name="Table_debt" localSheetId="35">#REF!</definedName>
    <definedName name="Table_debt">#REF!</definedName>
    <definedName name="Table_Template" localSheetId="76">#REF!</definedName>
    <definedName name="Table_Template" localSheetId="25">#REF!</definedName>
    <definedName name="Table_Template" localSheetId="31">#REF!</definedName>
    <definedName name="Table_Template" localSheetId="32">#REF!</definedName>
    <definedName name="Table_Template" localSheetId="34">#REF!</definedName>
    <definedName name="Table_Template" localSheetId="35">#REF!</definedName>
    <definedName name="Table_Template" localSheetId="40">#REF!</definedName>
    <definedName name="Table_Template" localSheetId="45">#REF!</definedName>
    <definedName name="Table_Template" localSheetId="46">#REF!</definedName>
    <definedName name="Table_Template" localSheetId="14">#REF!</definedName>
    <definedName name="Table_Template" localSheetId="15">#REF!</definedName>
    <definedName name="Table_Template">#REF!</definedName>
    <definedName name="table1" localSheetId="76">#REF!</definedName>
    <definedName name="table1" localSheetId="25">#REF!</definedName>
    <definedName name="table1" localSheetId="31">#REF!</definedName>
    <definedName name="table1" localSheetId="32">#REF!</definedName>
    <definedName name="table1" localSheetId="34">#REF!</definedName>
    <definedName name="table1" localSheetId="35">#REF!</definedName>
    <definedName name="table1" localSheetId="40">#REF!</definedName>
    <definedName name="table1" localSheetId="41">#REF!</definedName>
    <definedName name="table1" localSheetId="42">#REF!</definedName>
    <definedName name="table1" localSheetId="43">#REF!</definedName>
    <definedName name="table1" localSheetId="45">#REF!</definedName>
    <definedName name="table1" localSheetId="46">#REF!</definedName>
    <definedName name="table1" localSheetId="48">#REF!</definedName>
    <definedName name="table1" localSheetId="52">#REF!</definedName>
    <definedName name="table1" localSheetId="14">#REF!</definedName>
    <definedName name="table1" localSheetId="56">#REF!</definedName>
    <definedName name="table1" localSheetId="15">#REF!</definedName>
    <definedName name="table1">#REF!</definedName>
    <definedName name="table10">'[179]150dp'!$A$1:$F$58</definedName>
    <definedName name="table11" localSheetId="8">#REF!</definedName>
    <definedName name="table11" localSheetId="35">#REF!</definedName>
    <definedName name="table11" localSheetId="42">#REF!</definedName>
    <definedName name="table11" localSheetId="43">#REF!</definedName>
    <definedName name="table11" localSheetId="44">#REF!</definedName>
    <definedName name="table11">#REF!</definedName>
    <definedName name="table11?" localSheetId="8">#REF!</definedName>
    <definedName name="table11?" localSheetId="35">#REF!</definedName>
    <definedName name="table11?">#REF!</definedName>
    <definedName name="table12" localSheetId="8">#REF!</definedName>
    <definedName name="table12" localSheetId="35">#REF!</definedName>
    <definedName name="table12">#REF!</definedName>
    <definedName name="table13" localSheetId="35">#REF!</definedName>
    <definedName name="table13">#REF!</definedName>
    <definedName name="table15" localSheetId="35">#REF!</definedName>
    <definedName name="table15">#REF!</definedName>
    <definedName name="table16" localSheetId="35">#REF!</definedName>
    <definedName name="table16">#REF!</definedName>
    <definedName name="table17" localSheetId="35">#REF!</definedName>
    <definedName name="table17">#REF!</definedName>
    <definedName name="table18" localSheetId="35">#REF!</definedName>
    <definedName name="table18">#REF!</definedName>
    <definedName name="table19" localSheetId="35">#REF!</definedName>
    <definedName name="table19">#REF!</definedName>
    <definedName name="Table2" localSheetId="76">#REF!</definedName>
    <definedName name="Table2" localSheetId="10">[180]Stfrprtables!#REF!</definedName>
    <definedName name="Table2" localSheetId="8">#REF!</definedName>
    <definedName name="Table2" localSheetId="25">#REF!</definedName>
    <definedName name="Table2" localSheetId="31">#REF!</definedName>
    <definedName name="Table2" localSheetId="32">#REF!</definedName>
    <definedName name="Table2" localSheetId="34">#REF!</definedName>
    <definedName name="Table2" localSheetId="35">#REF!</definedName>
    <definedName name="Table2" localSheetId="40">#REF!</definedName>
    <definedName name="Table2" localSheetId="42">#REF!</definedName>
    <definedName name="Table2" localSheetId="43">#REF!</definedName>
    <definedName name="Table2" localSheetId="44">#REF!</definedName>
    <definedName name="Table2" localSheetId="45">#REF!</definedName>
    <definedName name="Table2" localSheetId="46">#REF!</definedName>
    <definedName name="Table2" localSheetId="47">#REF!</definedName>
    <definedName name="Table2" localSheetId="14">#REF!</definedName>
    <definedName name="Table2" localSheetId="15">#REF!</definedName>
    <definedName name="Table2">#REF!</definedName>
    <definedName name="table20" localSheetId="8">#REF!</definedName>
    <definedName name="table20" localSheetId="35">#REF!</definedName>
    <definedName name="table20">#REF!</definedName>
    <definedName name="table21" localSheetId="8">#REF!</definedName>
    <definedName name="table21" localSheetId="35">#REF!</definedName>
    <definedName name="table21">#REF!</definedName>
    <definedName name="table22a" localSheetId="35">#REF!</definedName>
    <definedName name="table22a">#REF!</definedName>
    <definedName name="table22b" localSheetId="35">#REF!</definedName>
    <definedName name="table22b">#REF!</definedName>
    <definedName name="table25" localSheetId="35">#REF!</definedName>
    <definedName name="table25">#REF!</definedName>
    <definedName name="table26" localSheetId="35">#REF!</definedName>
    <definedName name="table26">#REF!</definedName>
    <definedName name="table3">'[181]Table 8'!$A$3:$K$61</definedName>
    <definedName name="table4" localSheetId="8">#REF!</definedName>
    <definedName name="table4" localSheetId="35">#REF!</definedName>
    <definedName name="table4" localSheetId="42">#REF!</definedName>
    <definedName name="table4" localSheetId="43">#REF!</definedName>
    <definedName name="table4" localSheetId="44">#REF!</definedName>
    <definedName name="table4">#REF!</definedName>
    <definedName name="table41" localSheetId="8">#REF!</definedName>
    <definedName name="table41" localSheetId="35">#REF!</definedName>
    <definedName name="table41">#REF!</definedName>
    <definedName name="Table5" localSheetId="8">[180]Stfrprtables!#REF!</definedName>
    <definedName name="Table5">[180]Stfrprtables!#REF!</definedName>
    <definedName name="table6" localSheetId="8">#REF!</definedName>
    <definedName name="table6" localSheetId="35">#REF!</definedName>
    <definedName name="table6" localSheetId="42">#REF!</definedName>
    <definedName name="table6" localSheetId="43">#REF!</definedName>
    <definedName name="table6" localSheetId="44">#REF!</definedName>
    <definedName name="table6">#REF!</definedName>
    <definedName name="table7" localSheetId="8">#REF!</definedName>
    <definedName name="table7" localSheetId="35">#REF!</definedName>
    <definedName name="table7">#REF!</definedName>
    <definedName name="Table8" localSheetId="10">'[8]shared data'!$A$1:$E$32</definedName>
    <definedName name="Table8">'[55]shared data'!$A$1:$E$32</definedName>
    <definedName name="table9" localSheetId="8">#REF!</definedName>
    <definedName name="table9" localSheetId="35">#REF!</definedName>
    <definedName name="table9" localSheetId="42">#REF!</definedName>
    <definedName name="table9" localSheetId="43">#REF!</definedName>
    <definedName name="table9" localSheetId="44">#REF!</definedName>
    <definedName name="table9">#REF!</definedName>
    <definedName name="TableA" localSheetId="76">#REF!</definedName>
    <definedName name="TableA" localSheetId="8">#REF!</definedName>
    <definedName name="TableA" localSheetId="25">#REF!</definedName>
    <definedName name="TableA" localSheetId="31">#REF!</definedName>
    <definedName name="TableA" localSheetId="32">#REF!</definedName>
    <definedName name="TableA" localSheetId="34">#REF!</definedName>
    <definedName name="TableA" localSheetId="35">#REF!</definedName>
    <definedName name="TableA" localSheetId="40">#REF!</definedName>
    <definedName name="TableA" localSheetId="43">#REF!</definedName>
    <definedName name="TableA" localSheetId="45">#REF!</definedName>
    <definedName name="TableA" localSheetId="46">#REF!</definedName>
    <definedName name="TableA" localSheetId="52">#REF!</definedName>
    <definedName name="TableA" localSheetId="14">#REF!</definedName>
    <definedName name="TableA" localSheetId="15">#REF!</definedName>
    <definedName name="TableA" localSheetId="66">#REF!</definedName>
    <definedName name="TableA">#REF!</definedName>
    <definedName name="TableB1" localSheetId="76">#REF!</definedName>
    <definedName name="TableB1" localSheetId="8">#REF!</definedName>
    <definedName name="TableB1" localSheetId="25">#REF!</definedName>
    <definedName name="TableB1" localSheetId="31">#REF!</definedName>
    <definedName name="TableB1" localSheetId="32">#REF!</definedName>
    <definedName name="TableB1" localSheetId="34">#REF!</definedName>
    <definedName name="TableB1" localSheetId="35">#REF!</definedName>
    <definedName name="TableB1" localSheetId="40">#REF!</definedName>
    <definedName name="TableB1" localSheetId="45">#REF!</definedName>
    <definedName name="TableB1" localSheetId="46">#REF!</definedName>
    <definedName name="TableB1" localSheetId="14">#REF!</definedName>
    <definedName name="TableB1" localSheetId="15">#REF!</definedName>
    <definedName name="TableB1" localSheetId="66">#REF!</definedName>
    <definedName name="TableB1">#REF!</definedName>
    <definedName name="TableB2" localSheetId="76">#REF!</definedName>
    <definedName name="TableB2" localSheetId="25">#REF!</definedName>
    <definedName name="TableB2" localSheetId="31">#REF!</definedName>
    <definedName name="TableB2" localSheetId="32">#REF!</definedName>
    <definedName name="TableB2" localSheetId="34">#REF!</definedName>
    <definedName name="TableB2" localSheetId="35">#REF!</definedName>
    <definedName name="TableB2" localSheetId="40">#REF!</definedName>
    <definedName name="TableB2" localSheetId="45">#REF!</definedName>
    <definedName name="TableB2" localSheetId="46">#REF!</definedName>
    <definedName name="TableB2" localSheetId="14">#REF!</definedName>
    <definedName name="TableB2" localSheetId="15">#REF!</definedName>
    <definedName name="TableB2">#REF!</definedName>
    <definedName name="TableB3" localSheetId="76">#REF!</definedName>
    <definedName name="TableB3" localSheetId="25">#REF!</definedName>
    <definedName name="TableB3" localSheetId="31">#REF!</definedName>
    <definedName name="TableB3" localSheetId="32">#REF!</definedName>
    <definedName name="TableB3" localSheetId="34">#REF!</definedName>
    <definedName name="TableB3" localSheetId="35">#REF!</definedName>
    <definedName name="TableB3" localSheetId="40">#REF!</definedName>
    <definedName name="TableB3" localSheetId="45">#REF!</definedName>
    <definedName name="TableB3" localSheetId="46">#REF!</definedName>
    <definedName name="TableB3" localSheetId="14">#REF!</definedName>
    <definedName name="TableB3" localSheetId="15">#REF!</definedName>
    <definedName name="TableB3">#REF!</definedName>
    <definedName name="TableC1" localSheetId="76">#REF!</definedName>
    <definedName name="TableC1" localSheetId="25">#REF!</definedName>
    <definedName name="TableC1" localSheetId="31">#REF!</definedName>
    <definedName name="TableC1" localSheetId="32">#REF!</definedName>
    <definedName name="TableC1" localSheetId="34">#REF!</definedName>
    <definedName name="TableC1" localSheetId="35">#REF!</definedName>
    <definedName name="TableC1" localSheetId="40">#REF!</definedName>
    <definedName name="TableC1" localSheetId="45">#REF!</definedName>
    <definedName name="TableC1" localSheetId="46">#REF!</definedName>
    <definedName name="TableC1" localSheetId="14">#REF!</definedName>
    <definedName name="TableC1" localSheetId="15">#REF!</definedName>
    <definedName name="TableC1">#REF!</definedName>
    <definedName name="TableC2" localSheetId="76">#REF!</definedName>
    <definedName name="TableC2" localSheetId="25">#REF!</definedName>
    <definedName name="TableC2" localSheetId="31">#REF!</definedName>
    <definedName name="TableC2" localSheetId="32">#REF!</definedName>
    <definedName name="TableC2" localSheetId="34">#REF!</definedName>
    <definedName name="TableC2" localSheetId="35">#REF!</definedName>
    <definedName name="TableC2" localSheetId="40">#REF!</definedName>
    <definedName name="TableC2" localSheetId="45">#REF!</definedName>
    <definedName name="TableC2" localSheetId="46">#REF!</definedName>
    <definedName name="TableC2" localSheetId="14">#REF!</definedName>
    <definedName name="TableC2" localSheetId="15">#REF!</definedName>
    <definedName name="TableC2">#REF!</definedName>
    <definedName name="TableC3" localSheetId="76">#REF!</definedName>
    <definedName name="TableC3" localSheetId="25">#REF!</definedName>
    <definedName name="TableC3" localSheetId="31">#REF!</definedName>
    <definedName name="TableC3" localSheetId="32">#REF!</definedName>
    <definedName name="TableC3" localSheetId="34">#REF!</definedName>
    <definedName name="TableC3" localSheetId="35">#REF!</definedName>
    <definedName name="TableC3" localSheetId="40">#REF!</definedName>
    <definedName name="TableC3" localSheetId="45">#REF!</definedName>
    <definedName name="TableC3" localSheetId="46">#REF!</definedName>
    <definedName name="TableC3" localSheetId="14">#REF!</definedName>
    <definedName name="TableC3" localSheetId="15">#REF!</definedName>
    <definedName name="TableC3">#REF!</definedName>
    <definedName name="tabreal" localSheetId="35">#REF!</definedName>
    <definedName name="tabreal">#REF!</definedName>
    <definedName name="TAME" localSheetId="35">#REF!</definedName>
    <definedName name="TAME">#REF!</definedName>
    <definedName name="TASA" localSheetId="76">#REF!</definedName>
    <definedName name="TASA" localSheetId="25">#REF!</definedName>
    <definedName name="TASA" localSheetId="31">#REF!</definedName>
    <definedName name="TASA" localSheetId="32">#REF!</definedName>
    <definedName name="TASA" localSheetId="34">#REF!</definedName>
    <definedName name="TASA" localSheetId="35">#REF!</definedName>
    <definedName name="TASA" localSheetId="40">#REF!</definedName>
    <definedName name="TASA" localSheetId="41">#REF!</definedName>
    <definedName name="TASA" localSheetId="42">#REF!</definedName>
    <definedName name="TASA" localSheetId="43">#REF!</definedName>
    <definedName name="TASA" localSheetId="45">#REF!</definedName>
    <definedName name="TASA" localSheetId="46">#REF!</definedName>
    <definedName name="TASA" localSheetId="48">#REF!</definedName>
    <definedName name="TASA" localSheetId="52">#REF!</definedName>
    <definedName name="TASA" localSheetId="14">#REF!</definedName>
    <definedName name="TASA" localSheetId="56">#REF!</definedName>
    <definedName name="TASA" localSheetId="15">#REF!</definedName>
    <definedName name="TASA">#REF!</definedName>
    <definedName name="TASAS" localSheetId="76">#REF!</definedName>
    <definedName name="TASAS" localSheetId="25">#REF!</definedName>
    <definedName name="TASAS" localSheetId="31">#REF!</definedName>
    <definedName name="TASAS" localSheetId="32">#REF!</definedName>
    <definedName name="TASAS" localSheetId="34">#REF!</definedName>
    <definedName name="TASAS" localSheetId="35">#REF!</definedName>
    <definedName name="TASAS" localSheetId="40">#REF!</definedName>
    <definedName name="TASAS" localSheetId="41">#REF!</definedName>
    <definedName name="TASAS" localSheetId="42">#REF!</definedName>
    <definedName name="TASAS" localSheetId="43">#REF!</definedName>
    <definedName name="TASAS" localSheetId="45">#REF!</definedName>
    <definedName name="TASAS" localSheetId="46">#REF!</definedName>
    <definedName name="TASAS" localSheetId="48">#REF!</definedName>
    <definedName name="TASAS" localSheetId="52">#REF!</definedName>
    <definedName name="TASAS" localSheetId="14">#REF!</definedName>
    <definedName name="TASAS" localSheetId="56">#REF!</definedName>
    <definedName name="TASAS" localSheetId="15">#REF!</definedName>
    <definedName name="TASAS">#REF!</definedName>
    <definedName name="Tasas_Interes_06R">[182]A!$A$1:$T$54</definedName>
    <definedName name="Tbl_GFN" localSheetId="8">[183]Table_GEF!$B$2:$T$53</definedName>
    <definedName name="Tbl_GFN">[183]Table_GEF!$B$2:$T$53</definedName>
    <definedName name="tblChecks" localSheetId="10">[130]ErrCheck!$A$3:$E$5</definedName>
    <definedName name="tblChecks">[131]ErrCheck!$A$3:$E$5</definedName>
    <definedName name="tblLinks" localSheetId="10">[130]Links!$A$4:$F$33</definedName>
    <definedName name="tblLinks">[131]Links!$A$4:$F$33</definedName>
    <definedName name="tc">#VALUE!</definedName>
    <definedName name="TCN">[101]SREAL!A$158</definedName>
    <definedName name="TD" localSheetId="76">#REF!</definedName>
    <definedName name="TD" localSheetId="10">#REF!</definedName>
    <definedName name="TD" localSheetId="8">#REF!</definedName>
    <definedName name="TD" localSheetId="25">#REF!</definedName>
    <definedName name="TD" localSheetId="31">#REF!</definedName>
    <definedName name="TD" localSheetId="32">#REF!</definedName>
    <definedName name="TD" localSheetId="34">#REF!</definedName>
    <definedName name="TD" localSheetId="35">#REF!</definedName>
    <definedName name="TD" localSheetId="40">#REF!</definedName>
    <definedName name="TD" localSheetId="41">#REF!</definedName>
    <definedName name="TD" localSheetId="42">#REF!</definedName>
    <definedName name="TD" localSheetId="43">#REF!</definedName>
    <definedName name="TD" localSheetId="45">#REF!</definedName>
    <definedName name="TD" localSheetId="46">#REF!</definedName>
    <definedName name="TD" localSheetId="48">#REF!</definedName>
    <definedName name="TD" localSheetId="52">#REF!</definedName>
    <definedName name="TD" localSheetId="14">#REF!</definedName>
    <definedName name="TD" localSheetId="56">#REF!</definedName>
    <definedName name="TD" localSheetId="15">#REF!</definedName>
    <definedName name="TD" localSheetId="66">#REF!</definedName>
    <definedName name="TD">#REF!</definedName>
    <definedName name="TD1A" localSheetId="76">#REF!</definedName>
    <definedName name="TD1A" localSheetId="10">#REF!</definedName>
    <definedName name="TD1A" localSheetId="25">#REF!</definedName>
    <definedName name="TD1A" localSheetId="31">#REF!</definedName>
    <definedName name="TD1A" localSheetId="32">#REF!</definedName>
    <definedName name="TD1A" localSheetId="34">#REF!</definedName>
    <definedName name="TD1A" localSheetId="35">#REF!</definedName>
    <definedName name="TD1A" localSheetId="40">#REF!</definedName>
    <definedName name="TD1A" localSheetId="41">#REF!</definedName>
    <definedName name="TD1A" localSheetId="42">#REF!</definedName>
    <definedName name="TD1A" localSheetId="43">#REF!</definedName>
    <definedName name="TD1A" localSheetId="45">#REF!</definedName>
    <definedName name="TD1A" localSheetId="46">#REF!</definedName>
    <definedName name="TD1A" localSheetId="48">#REF!</definedName>
    <definedName name="TD1A" localSheetId="52">#REF!</definedName>
    <definedName name="TD1A" localSheetId="14">#REF!</definedName>
    <definedName name="TD1A" localSheetId="56">#REF!</definedName>
    <definedName name="TD1A" localSheetId="15">#REF!</definedName>
    <definedName name="TD1A" localSheetId="66">#REF!</definedName>
    <definedName name="TD1A">#REF!</definedName>
    <definedName name="TDATE" localSheetId="35">#REF!</definedName>
    <definedName name="TDATE">#REF!</definedName>
    <definedName name="teetwetw" localSheetId="76" hidden="1">#REF!</definedName>
    <definedName name="teetwetw" localSheetId="25" hidden="1">#REF!</definedName>
    <definedName name="teetwetw" localSheetId="31" hidden="1">#REF!</definedName>
    <definedName name="teetwetw" localSheetId="32" hidden="1">#REF!</definedName>
    <definedName name="teetwetw" localSheetId="34" hidden="1">#REF!</definedName>
    <definedName name="teetwetw" localSheetId="35" hidden="1">#REF!</definedName>
    <definedName name="teetwetw" localSheetId="40" hidden="1">#REF!</definedName>
    <definedName name="teetwetw" localSheetId="41" hidden="1">#REF!</definedName>
    <definedName name="teetwetw" localSheetId="42" hidden="1">#REF!</definedName>
    <definedName name="teetwetw" localSheetId="43" hidden="1">#REF!</definedName>
    <definedName name="teetwetw" localSheetId="45" hidden="1">#REF!</definedName>
    <definedName name="teetwetw" localSheetId="46" hidden="1">#REF!</definedName>
    <definedName name="teetwetw" localSheetId="48" hidden="1">#REF!</definedName>
    <definedName name="teetwetw" localSheetId="52" hidden="1">#REF!</definedName>
    <definedName name="teetwetw" localSheetId="14" hidden="1">#REF!</definedName>
    <definedName name="teetwetw" localSheetId="56" hidden="1">#REF!</definedName>
    <definedName name="teetwetw" localSheetId="15" hidden="1">#REF!</definedName>
    <definedName name="teetwetw" hidden="1">#REF!</definedName>
    <definedName name="TELAS" localSheetId="76">#REF!</definedName>
    <definedName name="TELAS" localSheetId="25">#REF!</definedName>
    <definedName name="TELAS" localSheetId="31">#REF!</definedName>
    <definedName name="TELAS" localSheetId="32">#REF!</definedName>
    <definedName name="TELAS" localSheetId="34">#REF!</definedName>
    <definedName name="TELAS" localSheetId="35">#REF!</definedName>
    <definedName name="TELAS" localSheetId="40">#REF!</definedName>
    <definedName name="TELAS" localSheetId="45">#REF!</definedName>
    <definedName name="TELAS" localSheetId="46">#REF!</definedName>
    <definedName name="TELAS" localSheetId="14">#REF!</definedName>
    <definedName name="TELAS" localSheetId="15">#REF!</definedName>
    <definedName name="TELAS">#REF!</definedName>
    <definedName name="Template_Table" localSheetId="76">#REF!</definedName>
    <definedName name="Template_Table" localSheetId="25">#REF!</definedName>
    <definedName name="Template_Table" localSheetId="31">#REF!</definedName>
    <definedName name="Template_Table" localSheetId="32">#REF!</definedName>
    <definedName name="Template_Table" localSheetId="34">#REF!</definedName>
    <definedName name="Template_Table" localSheetId="35">#REF!</definedName>
    <definedName name="Template_Table" localSheetId="40">#REF!</definedName>
    <definedName name="Template_Table" localSheetId="45">#REF!</definedName>
    <definedName name="Template_Table" localSheetId="46">#REF!</definedName>
    <definedName name="Template_Table" localSheetId="14">#REF!</definedName>
    <definedName name="Template_Table" localSheetId="15">#REF!</definedName>
    <definedName name="Template_Table">#REF!</definedName>
    <definedName name="terte" localSheetId="76" hidden="1">#REF!</definedName>
    <definedName name="terte" localSheetId="25" hidden="1">#REF!</definedName>
    <definedName name="terte" localSheetId="31" hidden="1">#REF!</definedName>
    <definedName name="terte" localSheetId="32" hidden="1">#REF!</definedName>
    <definedName name="terte" localSheetId="34" hidden="1">#REF!</definedName>
    <definedName name="terte" localSheetId="35" hidden="1">#REF!</definedName>
    <definedName name="terte" localSheetId="40" hidden="1">#REF!</definedName>
    <definedName name="terte" localSheetId="41" hidden="1">#REF!</definedName>
    <definedName name="terte" localSheetId="42" hidden="1">#REF!</definedName>
    <definedName name="terte" localSheetId="43" hidden="1">#REF!</definedName>
    <definedName name="terte" localSheetId="45" hidden="1">#REF!</definedName>
    <definedName name="terte" localSheetId="46" hidden="1">#REF!</definedName>
    <definedName name="terte" localSheetId="48" hidden="1">#REF!</definedName>
    <definedName name="terte" localSheetId="52" hidden="1">#REF!</definedName>
    <definedName name="terte" localSheetId="14" hidden="1">#REF!</definedName>
    <definedName name="terte" localSheetId="56" hidden="1">#REF!</definedName>
    <definedName name="terte" localSheetId="15" hidden="1">#REF!</definedName>
    <definedName name="terte" hidden="1">#REF!</definedName>
    <definedName name="tete" localSheetId="76" hidden="1">#REF!</definedName>
    <definedName name="tete" localSheetId="25" hidden="1">#REF!</definedName>
    <definedName name="tete" localSheetId="31" hidden="1">#REF!</definedName>
    <definedName name="tete" localSheetId="32" hidden="1">#REF!</definedName>
    <definedName name="tete" localSheetId="34" hidden="1">#REF!</definedName>
    <definedName name="tete" localSheetId="35" hidden="1">#REF!</definedName>
    <definedName name="tete" localSheetId="40" hidden="1">#REF!</definedName>
    <definedName name="tete" localSheetId="41" hidden="1">#REF!</definedName>
    <definedName name="tete" localSheetId="42" hidden="1">#REF!</definedName>
    <definedName name="tete" localSheetId="43" hidden="1">#REF!</definedName>
    <definedName name="tete" localSheetId="45" hidden="1">#REF!</definedName>
    <definedName name="tete" localSheetId="46" hidden="1">#REF!</definedName>
    <definedName name="tete" localSheetId="48" hidden="1">#REF!</definedName>
    <definedName name="tete" localSheetId="52" hidden="1">#REF!</definedName>
    <definedName name="tete" localSheetId="14" hidden="1">#REF!</definedName>
    <definedName name="tete" localSheetId="56" hidden="1">#REF!</definedName>
    <definedName name="tete" localSheetId="15" hidden="1">#REF!</definedName>
    <definedName name="tete" hidden="1">#REF!</definedName>
    <definedName name="tetetwe" localSheetId="76" hidden="1">'[118]Fax a enviar'!#REF!</definedName>
    <definedName name="tetetwe" localSheetId="8" hidden="1">'[118]Fax a enviar'!#REF!</definedName>
    <definedName name="tetetwe" localSheetId="25" hidden="1">'[118]Fax a enviar'!#REF!</definedName>
    <definedName name="tetetwe" localSheetId="31" hidden="1">'[118]Fax a enviar'!#REF!</definedName>
    <definedName name="tetetwe" localSheetId="35" hidden="1">'[118]Fax a enviar'!#REF!</definedName>
    <definedName name="tetetwe" localSheetId="40" hidden="1">'[118]Fax a enviar'!#REF!</definedName>
    <definedName name="tetetwe" localSheetId="45" hidden="1">'[118]Fax a enviar'!#REF!</definedName>
    <definedName name="tetetwe" localSheetId="46" hidden="1">'[118]Fax a enviar'!#REF!</definedName>
    <definedName name="tetetwe" localSheetId="47" hidden="1">'[118]Fax a enviar'!#REF!</definedName>
    <definedName name="tetetwe" hidden="1">'[118]Fax a enviar'!#REF!</definedName>
    <definedName name="TEXTO1" localSheetId="8">#REF!</definedName>
    <definedName name="TEXTO1" localSheetId="35">#REF!</definedName>
    <definedName name="TEXTO1" localSheetId="42">#REF!</definedName>
    <definedName name="TEXTO1" localSheetId="43">#REF!</definedName>
    <definedName name="TEXTO1" localSheetId="44">#REF!</definedName>
    <definedName name="TEXTO1">#REF!</definedName>
    <definedName name="TEXTO2" localSheetId="8">#REF!</definedName>
    <definedName name="TEXTO2" localSheetId="35">#REF!</definedName>
    <definedName name="TEXTO2">#REF!</definedName>
    <definedName name="textToday" localSheetId="76">#REF!</definedName>
    <definedName name="textToday" localSheetId="8">#REF!</definedName>
    <definedName name="textToday" localSheetId="25">#REF!</definedName>
    <definedName name="textToday" localSheetId="31">#REF!</definedName>
    <definedName name="textToday" localSheetId="32">#REF!</definedName>
    <definedName name="textToday" localSheetId="34">#REF!</definedName>
    <definedName name="textToday" localSheetId="35">#REF!</definedName>
    <definedName name="textToday" localSheetId="40">#REF!</definedName>
    <definedName name="textToday" localSheetId="41">#REF!</definedName>
    <definedName name="textToday" localSheetId="42">#REF!</definedName>
    <definedName name="textToday" localSheetId="43">#REF!</definedName>
    <definedName name="textToday" localSheetId="45">#REF!</definedName>
    <definedName name="textToday" localSheetId="46">#REF!</definedName>
    <definedName name="textToday" localSheetId="48">#REF!</definedName>
    <definedName name="textToday" localSheetId="52">#REF!</definedName>
    <definedName name="textToday" localSheetId="14">#REF!</definedName>
    <definedName name="textToday" localSheetId="56">#REF!</definedName>
    <definedName name="textToday" localSheetId="15">#REF!</definedName>
    <definedName name="textToday" localSheetId="66">#REF!</definedName>
    <definedName name="textToday">#REF!</definedName>
    <definedName name="TIPOCAMBIO" localSheetId="76">#REF!</definedName>
    <definedName name="TIPOCAMBIO" localSheetId="25">#REF!</definedName>
    <definedName name="TIPOCAMBIO" localSheetId="31">#REF!</definedName>
    <definedName name="TIPOCAMBIO" localSheetId="32">#REF!</definedName>
    <definedName name="TIPOCAMBIO" localSheetId="34">#REF!</definedName>
    <definedName name="TIPOCAMBIO" localSheetId="35">#REF!</definedName>
    <definedName name="TIPOCAMBIO" localSheetId="40">#REF!</definedName>
    <definedName name="TIPOCAMBIO" localSheetId="45">#REF!</definedName>
    <definedName name="TIPOCAMBIO" localSheetId="46">#REF!</definedName>
    <definedName name="TIPOCAMBIO" localSheetId="14">#REF!</definedName>
    <definedName name="TIPOCAMBIO" localSheetId="15">#REF!</definedName>
    <definedName name="TIPOCAMBIO" localSheetId="66">#REF!</definedName>
    <definedName name="TIPOCAMBIO">#REF!</definedName>
    <definedName name="TITLES" localSheetId="76">#REF!</definedName>
    <definedName name="TITLES" localSheetId="25">#REF!</definedName>
    <definedName name="TITLES" localSheetId="31">#REF!</definedName>
    <definedName name="TITLES" localSheetId="32">#REF!</definedName>
    <definedName name="TITLES" localSheetId="34">#REF!</definedName>
    <definedName name="TITLES" localSheetId="35">#REF!</definedName>
    <definedName name="TITLES" localSheetId="40">#REF!</definedName>
    <definedName name="TITLES" localSheetId="45">#REF!</definedName>
    <definedName name="TITLES" localSheetId="46">#REF!</definedName>
    <definedName name="TITLES" localSheetId="14">#REF!</definedName>
    <definedName name="TITLES" localSheetId="15">#REF!</definedName>
    <definedName name="TITLES">#REF!</definedName>
    <definedName name="TítuloDeColumna1" localSheetId="76">#REF!</definedName>
    <definedName name="TítuloDeColumna1" localSheetId="25">#REF!</definedName>
    <definedName name="TítuloDeColumna1" localSheetId="31">#REF!</definedName>
    <definedName name="TítuloDeColumna1" localSheetId="32">#REF!</definedName>
    <definedName name="TítuloDeColumna1" localSheetId="34">#REF!</definedName>
    <definedName name="TítuloDeColumna1" localSheetId="35">#REF!</definedName>
    <definedName name="TítuloDeColumna1" localSheetId="40">#REF!</definedName>
    <definedName name="TítuloDeColumna1" localSheetId="45">#REF!</definedName>
    <definedName name="TítuloDeColumna1" localSheetId="14">#REF!</definedName>
    <definedName name="TítuloDeColumna1" localSheetId="15">#REF!</definedName>
    <definedName name="TítuloDeColumna1">#REF!</definedName>
    <definedName name="TítuloDeColumna2" localSheetId="76">#REF!</definedName>
    <definedName name="TítuloDeColumna2" localSheetId="25">#REF!</definedName>
    <definedName name="TítuloDeColumna2" localSheetId="31">#REF!</definedName>
    <definedName name="TítuloDeColumna2" localSheetId="32">#REF!</definedName>
    <definedName name="TítuloDeColumna2" localSheetId="34">#REF!</definedName>
    <definedName name="TítuloDeColumna2" localSheetId="35">#REF!</definedName>
    <definedName name="TítuloDeColumna2" localSheetId="40">#REF!</definedName>
    <definedName name="TítuloDeColumna2" localSheetId="45">#REF!</definedName>
    <definedName name="TítuloDeColumna2" localSheetId="14">#REF!</definedName>
    <definedName name="TítuloDeColumna2" localSheetId="15">#REF!</definedName>
    <definedName name="TítuloDeColumna2">#REF!</definedName>
    <definedName name="títulos" localSheetId="35">#REF!</definedName>
    <definedName name="títulos">#REF!</definedName>
    <definedName name="_xlnm.Print_Titles" localSheetId="76">#REF!</definedName>
    <definedName name="_xlnm.Print_Titles" localSheetId="10">[184]Q5!$A$1:$C$65536,[184]Q5!$A$1:$IV$7</definedName>
    <definedName name="_xlnm.Print_Titles" localSheetId="8">#REF!</definedName>
    <definedName name="_xlnm.Print_Titles" localSheetId="25">#REF!</definedName>
    <definedName name="_xlnm.Print_Titles" localSheetId="31">#REF!</definedName>
    <definedName name="_xlnm.Print_Titles" localSheetId="32">#REF!</definedName>
    <definedName name="_xlnm.Print_Titles" localSheetId="34">#REF!</definedName>
    <definedName name="_xlnm.Print_Titles" localSheetId="35">#REF!</definedName>
    <definedName name="_xlnm.Print_Titles" localSheetId="40">#REF!</definedName>
    <definedName name="_xlnm.Print_Titles" localSheetId="41">#REF!</definedName>
    <definedName name="_xlnm.Print_Titles" localSheetId="42">#REF!</definedName>
    <definedName name="_xlnm.Print_Titles" localSheetId="43">#REF!</definedName>
    <definedName name="_xlnm.Print_Titles" localSheetId="44">#REF!</definedName>
    <definedName name="_xlnm.Print_Titles" localSheetId="45">#REF!</definedName>
    <definedName name="_xlnm.Print_Titles" localSheetId="46">#REF!</definedName>
    <definedName name="_xlnm.Print_Titles" localSheetId="47">#REF!</definedName>
    <definedName name="_xlnm.Print_Titles" localSheetId="48">#REF!</definedName>
    <definedName name="_xlnm.Print_Titles" localSheetId="52">#REF!</definedName>
    <definedName name="_xlnm.Print_Titles" localSheetId="14">#REF!</definedName>
    <definedName name="_xlnm.Print_Titles" localSheetId="56">#REF!</definedName>
    <definedName name="_xlnm.Print_Titles" localSheetId="15">#REF!</definedName>
    <definedName name="_xlnm.Print_Titles">#REF!</definedName>
    <definedName name="tj" localSheetId="74" hidden="1">{"Riqfin97",#N/A,FALSE,"Tran";"Riqfinpro",#N/A,FALSE,"Tran"}</definedName>
    <definedName name="tj" localSheetId="76" hidden="1">{"Riqfin97",#N/A,FALSE,"Tran";"Riqfinpro",#N/A,FALSE,"Tran"}</definedName>
    <definedName name="tj" localSheetId="10" hidden="1">{"Riqfin97",#N/A,FALSE,"Tran";"Riqfinpro",#N/A,FALSE,"Tran"}</definedName>
    <definedName name="tj" localSheetId="28" hidden="1">{"Riqfin97",#N/A,FALSE,"Tran";"Riqfinpro",#N/A,FALSE,"Tran"}</definedName>
    <definedName name="tj" localSheetId="8" hidden="1">{"Riqfin97",#N/A,FALSE,"Tran";"Riqfinpro",#N/A,FALSE,"Tran"}</definedName>
    <definedName name="tj" localSheetId="25" hidden="1">{"Riqfin97",#N/A,FALSE,"Tran";"Riqfinpro",#N/A,FALSE,"Tran"}</definedName>
    <definedName name="tj" localSheetId="27" hidden="1">{"Riqfin97",#N/A,FALSE,"Tran";"Riqfinpro",#N/A,FALSE,"Tran"}</definedName>
    <definedName name="tj" localSheetId="29" hidden="1">{"Riqfin97",#N/A,FALSE,"Tran";"Riqfinpro",#N/A,FALSE,"Tran"}</definedName>
    <definedName name="tj" localSheetId="31" hidden="1">{"Riqfin97",#N/A,FALSE,"Tran";"Riqfinpro",#N/A,FALSE,"Tran"}</definedName>
    <definedName name="tj" localSheetId="32" hidden="1">{"Riqfin97",#N/A,FALSE,"Tran";"Riqfinpro",#N/A,FALSE,"Tran"}</definedName>
    <definedName name="tj" localSheetId="34" hidden="1">{"Riqfin97",#N/A,FALSE,"Tran";"Riqfinpro",#N/A,FALSE,"Tran"}</definedName>
    <definedName name="tj" localSheetId="35" hidden="1">{"Riqfin97",#N/A,FALSE,"Tran";"Riqfinpro",#N/A,FALSE,"Tran"}</definedName>
    <definedName name="tj" localSheetId="40" hidden="1">{"Riqfin97",#N/A,FALSE,"Tran";"Riqfinpro",#N/A,FALSE,"Tran"}</definedName>
    <definedName name="tj" localSheetId="41" hidden="1">{"Riqfin97",#N/A,FALSE,"Tran";"Riqfinpro",#N/A,FALSE,"Tran"}</definedName>
    <definedName name="tj" localSheetId="42" hidden="1">{"Riqfin97",#N/A,FALSE,"Tran";"Riqfinpro",#N/A,FALSE,"Tran"}</definedName>
    <definedName name="tj" localSheetId="43" hidden="1">{"Riqfin97",#N/A,FALSE,"Tran";"Riqfinpro",#N/A,FALSE,"Tran"}</definedName>
    <definedName name="tj" localSheetId="44" hidden="1">{"Riqfin97",#N/A,FALSE,"Tran";"Riqfinpro",#N/A,FALSE,"Tran"}</definedName>
    <definedName name="tj" localSheetId="45" hidden="1">{"Riqfin97",#N/A,FALSE,"Tran";"Riqfinpro",#N/A,FALSE,"Tran"}</definedName>
    <definedName name="tj" localSheetId="46" hidden="1">{"Riqfin97",#N/A,FALSE,"Tran";"Riqfinpro",#N/A,FALSE,"Tran"}</definedName>
    <definedName name="tj" localSheetId="47" hidden="1">{"Riqfin97",#N/A,FALSE,"Tran";"Riqfinpro",#N/A,FALSE,"Tran"}</definedName>
    <definedName name="tj" localSheetId="48" hidden="1">{"Riqfin97",#N/A,FALSE,"Tran";"Riqfinpro",#N/A,FALSE,"Tran"}</definedName>
    <definedName name="tj" localSheetId="52" hidden="1">{"Riqfin97",#N/A,FALSE,"Tran";"Riqfinpro",#N/A,FALSE,"Tran"}</definedName>
    <definedName name="tj" localSheetId="14" hidden="1">{"Riqfin97",#N/A,FALSE,"Tran";"Riqfinpro",#N/A,FALSE,"Tran"}</definedName>
    <definedName name="tj" localSheetId="56" hidden="1">{"Riqfin97",#N/A,FALSE,"Tran";"Riqfinpro",#N/A,FALSE,"Tran"}</definedName>
    <definedName name="tj" localSheetId="60" hidden="1">{"Riqfin97",#N/A,FALSE,"Tran";"Riqfinpro",#N/A,FALSE,"Tran"}</definedName>
    <definedName name="tj" localSheetId="62" hidden="1">{"Riqfin97",#N/A,FALSE,"Tran";"Riqfinpro",#N/A,FALSE,"Tran"}</definedName>
    <definedName name="tj" localSheetId="15" hidden="1">{"Riqfin97",#N/A,FALSE,"Tran";"Riqfinpro",#N/A,FALSE,"Tran"}</definedName>
    <definedName name="tj" localSheetId="64" hidden="1">{"Riqfin97",#N/A,FALSE,"Tran";"Riqfinpro",#N/A,FALSE,"Tran"}</definedName>
    <definedName name="tj" localSheetId="66" hidden="1">{"Riqfin97",#N/A,FALSE,"Tran";"Riqfinpro",#N/A,FALSE,"Tran"}</definedName>
    <definedName name="tj" localSheetId="16" hidden="1">{"Riqfin97",#N/A,FALSE,"Tran";"Riqfinpro",#N/A,FALSE,"Tran"}</definedName>
    <definedName name="tj" hidden="1">{"Riqfin97",#N/A,FALSE,"Tran";"Riqfinpro",#N/A,FALSE,"Tran"}</definedName>
    <definedName name="tjutju" hidden="1">'[107]Fax a enviar'!#REF!</definedName>
    <definedName name="TM" localSheetId="76">#REF!</definedName>
    <definedName name="TM" localSheetId="10">[83]Q5!#REF!</definedName>
    <definedName name="TM" localSheetId="8">#REF!</definedName>
    <definedName name="TM" localSheetId="25">#REF!</definedName>
    <definedName name="TM" localSheetId="31">#REF!</definedName>
    <definedName name="TM" localSheetId="32">#REF!</definedName>
    <definedName name="TM" localSheetId="34">#REF!</definedName>
    <definedName name="TM" localSheetId="35">#REF!</definedName>
    <definedName name="TM" localSheetId="40">#REF!</definedName>
    <definedName name="TM" localSheetId="42">#REF!</definedName>
    <definedName name="TM" localSheetId="43">#REF!</definedName>
    <definedName name="TM" localSheetId="44">#REF!</definedName>
    <definedName name="TM" localSheetId="45">#REF!</definedName>
    <definedName name="TM" localSheetId="46">#REF!</definedName>
    <definedName name="TM" localSheetId="47">#REF!</definedName>
    <definedName name="TM" localSheetId="52">#REF!</definedName>
    <definedName name="TM" localSheetId="14">#REF!</definedName>
    <definedName name="TM" localSheetId="15">#REF!</definedName>
    <definedName name="TM" localSheetId="66">#REF!</definedName>
    <definedName name="TM">#REF!</definedName>
    <definedName name="TM_D" localSheetId="76">#REF!</definedName>
    <definedName name="TM_D" localSheetId="10">[83]Q5!#REF!</definedName>
    <definedName name="TM_D" localSheetId="8">#REF!</definedName>
    <definedName name="TM_D" localSheetId="25">#REF!</definedName>
    <definedName name="TM_D" localSheetId="31">#REF!</definedName>
    <definedName name="TM_D" localSheetId="32">#REF!</definedName>
    <definedName name="TM_D" localSheetId="34">#REF!</definedName>
    <definedName name="TM_D" localSheetId="35">#REF!</definedName>
    <definedName name="TM_D" localSheetId="40">#REF!</definedName>
    <definedName name="TM_D" localSheetId="42">#REF!</definedName>
    <definedName name="TM_D" localSheetId="43">#REF!</definedName>
    <definedName name="TM_D" localSheetId="44">#REF!</definedName>
    <definedName name="TM_D" localSheetId="45">#REF!</definedName>
    <definedName name="TM_D" localSheetId="46">#REF!</definedName>
    <definedName name="TM_D" localSheetId="47">#REF!</definedName>
    <definedName name="TM_D" localSheetId="14">#REF!</definedName>
    <definedName name="TM_D" localSheetId="15">#REF!</definedName>
    <definedName name="TM_D" localSheetId="66">#REF!</definedName>
    <definedName name="TM_D">#REF!</definedName>
    <definedName name="TM_DPCH" localSheetId="76">#REF!</definedName>
    <definedName name="TM_DPCH" localSheetId="10">[83]Q5!#REF!</definedName>
    <definedName name="TM_DPCH" localSheetId="8">#REF!</definedName>
    <definedName name="TM_DPCH" localSheetId="25">#REF!</definedName>
    <definedName name="TM_DPCH" localSheetId="31">#REF!</definedName>
    <definedName name="TM_DPCH" localSheetId="32">#REF!</definedName>
    <definedName name="TM_DPCH" localSheetId="34">#REF!</definedName>
    <definedName name="TM_DPCH" localSheetId="35">#REF!</definedName>
    <definedName name="TM_DPCH" localSheetId="40">#REF!</definedName>
    <definedName name="TM_DPCH" localSheetId="42">#REF!</definedName>
    <definedName name="TM_DPCH" localSheetId="43">#REF!</definedName>
    <definedName name="TM_DPCH" localSheetId="44">#REF!</definedName>
    <definedName name="TM_DPCH" localSheetId="45">#REF!</definedName>
    <definedName name="TM_DPCH" localSheetId="46">#REF!</definedName>
    <definedName name="TM_DPCH" localSheetId="47">#REF!</definedName>
    <definedName name="TM_DPCH" localSheetId="14">#REF!</definedName>
    <definedName name="TM_DPCH" localSheetId="15">#REF!</definedName>
    <definedName name="TM_DPCH">#REF!</definedName>
    <definedName name="TM_R" localSheetId="76">#REF!</definedName>
    <definedName name="TM_R" localSheetId="10">[83]Q5!#REF!</definedName>
    <definedName name="TM_R" localSheetId="8">#REF!</definedName>
    <definedName name="TM_R" localSheetId="25">#REF!</definedName>
    <definedName name="TM_R" localSheetId="31">#REF!</definedName>
    <definedName name="TM_R" localSheetId="32">#REF!</definedName>
    <definedName name="TM_R" localSheetId="34">#REF!</definedName>
    <definedName name="TM_R" localSheetId="35">#REF!</definedName>
    <definedName name="TM_R" localSheetId="40">#REF!</definedName>
    <definedName name="TM_R" localSheetId="42">#REF!</definedName>
    <definedName name="TM_R" localSheetId="43">#REF!</definedName>
    <definedName name="TM_R" localSheetId="44">#REF!</definedName>
    <definedName name="TM_R" localSheetId="45">#REF!</definedName>
    <definedName name="TM_R" localSheetId="46">#REF!</definedName>
    <definedName name="TM_R" localSheetId="47">#REF!</definedName>
    <definedName name="TM_R" localSheetId="14">#REF!</definedName>
    <definedName name="TM_R" localSheetId="15">#REF!</definedName>
    <definedName name="TM_R">#REF!</definedName>
    <definedName name="TM_RPCH" localSheetId="76">#REF!</definedName>
    <definedName name="TM_RPCH" localSheetId="10">[85]Q5!$E$11:$AH$11</definedName>
    <definedName name="TM_RPCH" localSheetId="8">#REF!</definedName>
    <definedName name="TM_RPCH" localSheetId="25">#REF!</definedName>
    <definedName name="TM_RPCH" localSheetId="31">#REF!</definedName>
    <definedName name="TM_RPCH" localSheetId="32">#REF!</definedName>
    <definedName name="TM_RPCH" localSheetId="34">#REF!</definedName>
    <definedName name="TM_RPCH" localSheetId="35">#REF!</definedName>
    <definedName name="TM_RPCH" localSheetId="40">#REF!</definedName>
    <definedName name="TM_RPCH" localSheetId="42">#REF!</definedName>
    <definedName name="TM_RPCH" localSheetId="43">#REF!</definedName>
    <definedName name="TM_RPCH" localSheetId="44">#REF!</definedName>
    <definedName name="TM_RPCH" localSheetId="45">#REF!</definedName>
    <definedName name="TM_RPCH" localSheetId="46">#REF!</definedName>
    <definedName name="TM_RPCH" localSheetId="47">#REF!</definedName>
    <definedName name="TM_RPCH" localSheetId="14">#REF!</definedName>
    <definedName name="TM_RPCH" localSheetId="15">#REF!</definedName>
    <definedName name="TM_RPCH">#REF!</definedName>
    <definedName name="TMG" localSheetId="76">#REF!</definedName>
    <definedName name="TMG" localSheetId="10">[83]Q5!#REF!</definedName>
    <definedName name="TMG" localSheetId="8">#REF!</definedName>
    <definedName name="TMG" localSheetId="25">#REF!</definedName>
    <definedName name="TMG" localSheetId="31">#REF!</definedName>
    <definedName name="TMG" localSheetId="32">#REF!</definedName>
    <definedName name="TMG" localSheetId="34">#REF!</definedName>
    <definedName name="TMG" localSheetId="35">#REF!</definedName>
    <definedName name="TMG" localSheetId="40">#REF!</definedName>
    <definedName name="TMG" localSheetId="42">#REF!</definedName>
    <definedName name="TMG" localSheetId="43">#REF!</definedName>
    <definedName name="TMG" localSheetId="44">#REF!</definedName>
    <definedName name="TMG" localSheetId="45">#REF!</definedName>
    <definedName name="TMG" localSheetId="46">#REF!</definedName>
    <definedName name="TMG" localSheetId="47">#REF!</definedName>
    <definedName name="TMG" localSheetId="14">#REF!</definedName>
    <definedName name="TMG" localSheetId="15">#REF!</definedName>
    <definedName name="TMG">#REF!</definedName>
    <definedName name="TMG_D" localSheetId="10">[87]Q5!$E$23:$AH$23</definedName>
    <definedName name="TMG_D">[91]Q5!$E$23:$AH$23</definedName>
    <definedName name="TMG_DPCH" localSheetId="76">#REF!</definedName>
    <definedName name="TMG_DPCH" localSheetId="10">[83]Q5!#REF!</definedName>
    <definedName name="TMG_DPCH" localSheetId="8">#REF!</definedName>
    <definedName name="TMG_DPCH" localSheetId="25">#REF!</definedName>
    <definedName name="TMG_DPCH" localSheetId="31">#REF!</definedName>
    <definedName name="TMG_DPCH" localSheetId="32">#REF!</definedName>
    <definedName name="TMG_DPCH" localSheetId="34">#REF!</definedName>
    <definedName name="TMG_DPCH" localSheetId="35">#REF!</definedName>
    <definedName name="TMG_DPCH" localSheetId="40">#REF!</definedName>
    <definedName name="TMG_DPCH" localSheetId="42">#REF!</definedName>
    <definedName name="TMG_DPCH" localSheetId="43">#REF!</definedName>
    <definedName name="TMG_DPCH" localSheetId="44">#REF!</definedName>
    <definedName name="TMG_DPCH" localSheetId="45">#REF!</definedName>
    <definedName name="TMG_DPCH" localSheetId="46">#REF!</definedName>
    <definedName name="TMG_DPCH" localSheetId="47">#REF!</definedName>
    <definedName name="TMG_DPCH" localSheetId="52">#REF!</definedName>
    <definedName name="TMG_DPCH" localSheetId="14">#REF!</definedName>
    <definedName name="TMG_DPCH" localSheetId="15">#REF!</definedName>
    <definedName name="TMG_DPCH" localSheetId="66">#REF!</definedName>
    <definedName name="TMG_DPCH">#REF!</definedName>
    <definedName name="TMG_R" localSheetId="76">#REF!</definedName>
    <definedName name="TMG_R" localSheetId="10">[83]Q5!#REF!</definedName>
    <definedName name="TMG_R" localSheetId="8">#REF!</definedName>
    <definedName name="TMG_R" localSheetId="25">#REF!</definedName>
    <definedName name="TMG_R" localSheetId="31">#REF!</definedName>
    <definedName name="TMG_R" localSheetId="32">#REF!</definedName>
    <definedName name="TMG_R" localSheetId="34">#REF!</definedName>
    <definedName name="TMG_R" localSheetId="35">#REF!</definedName>
    <definedName name="TMG_R" localSheetId="40">#REF!</definedName>
    <definedName name="TMG_R" localSheetId="42">#REF!</definedName>
    <definedName name="TMG_R" localSheetId="43">#REF!</definedName>
    <definedName name="TMG_R" localSheetId="44">#REF!</definedName>
    <definedName name="TMG_R" localSheetId="45">#REF!</definedName>
    <definedName name="TMG_R" localSheetId="46">#REF!</definedName>
    <definedName name="TMG_R" localSheetId="47">#REF!</definedName>
    <definedName name="TMG_R" localSheetId="14">#REF!</definedName>
    <definedName name="TMG_R" localSheetId="15">#REF!</definedName>
    <definedName name="TMG_R" localSheetId="66">#REF!</definedName>
    <definedName name="TMG_R">#REF!</definedName>
    <definedName name="TMG_RPCH" localSheetId="76">#REF!</definedName>
    <definedName name="TMG_RPCH" localSheetId="10">[85]Q5!$E$15:$AH$15</definedName>
    <definedName name="TMG_RPCH" localSheetId="8">#REF!</definedName>
    <definedName name="TMG_RPCH" localSheetId="25">#REF!</definedName>
    <definedName name="TMG_RPCH" localSheetId="31">#REF!</definedName>
    <definedName name="TMG_RPCH" localSheetId="32">#REF!</definedName>
    <definedName name="TMG_RPCH" localSheetId="34">#REF!</definedName>
    <definedName name="TMG_RPCH" localSheetId="35">#REF!</definedName>
    <definedName name="TMG_RPCH" localSheetId="40">#REF!</definedName>
    <definedName name="TMG_RPCH" localSheetId="42">#REF!</definedName>
    <definedName name="TMG_RPCH" localSheetId="43">#REF!</definedName>
    <definedName name="TMG_RPCH" localSheetId="44">#REF!</definedName>
    <definedName name="TMG_RPCH" localSheetId="45">#REF!</definedName>
    <definedName name="TMG_RPCH" localSheetId="46">#REF!</definedName>
    <definedName name="TMG_RPCH" localSheetId="47">#REF!</definedName>
    <definedName name="TMG_RPCH" localSheetId="14">#REF!</definedName>
    <definedName name="TMG_RPCH" localSheetId="15">#REF!</definedName>
    <definedName name="TMG_RPCH">#REF!</definedName>
    <definedName name="TMGO">#N/A</definedName>
    <definedName name="TMGO_D" localSheetId="76">#REF!</definedName>
    <definedName name="TMGO_D" localSheetId="10">[83]Q5!#REF!</definedName>
    <definedName name="TMGO_D" localSheetId="8">#REF!</definedName>
    <definedName name="TMGO_D" localSheetId="25">#REF!</definedName>
    <definedName name="TMGO_D" localSheetId="31">#REF!</definedName>
    <definedName name="TMGO_D" localSheetId="32">#REF!</definedName>
    <definedName name="TMGO_D" localSheetId="34">#REF!</definedName>
    <definedName name="TMGO_D" localSheetId="35">#REF!</definedName>
    <definedName name="TMGO_D" localSheetId="40">#REF!</definedName>
    <definedName name="TMGO_D" localSheetId="42">#REF!</definedName>
    <definedName name="TMGO_D" localSheetId="43">#REF!</definedName>
    <definedName name="TMGO_D" localSheetId="44">#REF!</definedName>
    <definedName name="TMGO_D" localSheetId="45">#REF!</definedName>
    <definedName name="TMGO_D" localSheetId="46">#REF!</definedName>
    <definedName name="TMGO_D" localSheetId="47">#REF!</definedName>
    <definedName name="TMGO_D" localSheetId="52">#REF!</definedName>
    <definedName name="TMGO_D" localSheetId="14">#REF!</definedName>
    <definedName name="TMGO_D" localSheetId="15">#REF!</definedName>
    <definedName name="TMGO_D" localSheetId="66">#REF!</definedName>
    <definedName name="TMGO_D">#REF!</definedName>
    <definedName name="TMGO_DPCH" localSheetId="76">#REF!</definedName>
    <definedName name="TMGO_DPCH" localSheetId="10">[85]Q5!$E$19:$AH$19</definedName>
    <definedName name="TMGO_DPCH" localSheetId="8">#REF!</definedName>
    <definedName name="TMGO_DPCH" localSheetId="25">#REF!</definedName>
    <definedName name="TMGO_DPCH" localSheetId="31">#REF!</definedName>
    <definedName name="TMGO_DPCH" localSheetId="32">#REF!</definedName>
    <definedName name="TMGO_DPCH" localSheetId="34">#REF!</definedName>
    <definedName name="TMGO_DPCH" localSheetId="35">#REF!</definedName>
    <definedName name="TMGO_DPCH" localSheetId="40">#REF!</definedName>
    <definedName name="TMGO_DPCH" localSheetId="42">#REF!</definedName>
    <definedName name="TMGO_DPCH" localSheetId="43">#REF!</definedName>
    <definedName name="TMGO_DPCH" localSheetId="44">#REF!</definedName>
    <definedName name="TMGO_DPCH" localSheetId="45">#REF!</definedName>
    <definedName name="TMGO_DPCH" localSheetId="46">#REF!</definedName>
    <definedName name="TMGO_DPCH" localSheetId="47">#REF!</definedName>
    <definedName name="TMGO_DPCH" localSheetId="14">#REF!</definedName>
    <definedName name="TMGO_DPCH" localSheetId="15">#REF!</definedName>
    <definedName name="TMGO_DPCH" localSheetId="66">#REF!</definedName>
    <definedName name="TMGO_DPCH">#REF!</definedName>
    <definedName name="TMGO_R" localSheetId="76">#REF!</definedName>
    <definedName name="TMGO_R" localSheetId="10">[83]Q5!#REF!</definedName>
    <definedName name="TMGO_R" localSheetId="8">#REF!</definedName>
    <definedName name="TMGO_R" localSheetId="25">#REF!</definedName>
    <definedName name="TMGO_R" localSheetId="31">#REF!</definedName>
    <definedName name="TMGO_R" localSheetId="32">#REF!</definedName>
    <definedName name="TMGO_R" localSheetId="34">#REF!</definedName>
    <definedName name="TMGO_R" localSheetId="35">#REF!</definedName>
    <definedName name="TMGO_R" localSheetId="40">#REF!</definedName>
    <definedName name="TMGO_R" localSheetId="42">#REF!</definedName>
    <definedName name="TMGO_R" localSheetId="43">#REF!</definedName>
    <definedName name="TMGO_R" localSheetId="44">#REF!</definedName>
    <definedName name="TMGO_R" localSheetId="45">#REF!</definedName>
    <definedName name="TMGO_R" localSheetId="46">#REF!</definedName>
    <definedName name="TMGO_R" localSheetId="47">#REF!</definedName>
    <definedName name="TMGO_R" localSheetId="14">#REF!</definedName>
    <definedName name="TMGO_R" localSheetId="15">#REF!</definedName>
    <definedName name="TMGO_R">#REF!</definedName>
    <definedName name="TMGO_RPCH" localSheetId="76">#REF!</definedName>
    <definedName name="TMGO_RPCH" localSheetId="10">[83]Q5!#REF!</definedName>
    <definedName name="TMGO_RPCH" localSheetId="8">#REF!</definedName>
    <definedName name="TMGO_RPCH" localSheetId="25">#REF!</definedName>
    <definedName name="TMGO_RPCH" localSheetId="31">#REF!</definedName>
    <definedName name="TMGO_RPCH" localSheetId="32">#REF!</definedName>
    <definedName name="TMGO_RPCH" localSheetId="34">#REF!</definedName>
    <definedName name="TMGO_RPCH" localSheetId="35">#REF!</definedName>
    <definedName name="TMGO_RPCH" localSheetId="40">#REF!</definedName>
    <definedName name="TMGO_RPCH" localSheetId="42">#REF!</definedName>
    <definedName name="TMGO_RPCH" localSheetId="43">#REF!</definedName>
    <definedName name="TMGO_RPCH" localSheetId="44">#REF!</definedName>
    <definedName name="TMGO_RPCH" localSheetId="45">#REF!</definedName>
    <definedName name="TMGO_RPCH" localSheetId="46">#REF!</definedName>
    <definedName name="TMGO_RPCH" localSheetId="47">#REF!</definedName>
    <definedName name="TMGO_RPCH" localSheetId="14">#REF!</definedName>
    <definedName name="TMGO_RPCH" localSheetId="15">#REF!</definedName>
    <definedName name="TMGO_RPCH">#REF!</definedName>
    <definedName name="TMGXO" localSheetId="76">#REF!</definedName>
    <definedName name="TMGXO" localSheetId="10">[83]Q5!#REF!</definedName>
    <definedName name="TMGXO" localSheetId="8">#REF!</definedName>
    <definedName name="TMGXO" localSheetId="25">#REF!</definedName>
    <definedName name="TMGXO" localSheetId="31">#REF!</definedName>
    <definedName name="TMGXO" localSheetId="32">#REF!</definedName>
    <definedName name="TMGXO" localSheetId="34">#REF!</definedName>
    <definedName name="TMGXO" localSheetId="35">#REF!</definedName>
    <definedName name="TMGXO" localSheetId="40">#REF!</definedName>
    <definedName name="TMGXO" localSheetId="42">#REF!</definedName>
    <definedName name="TMGXO" localSheetId="43">#REF!</definedName>
    <definedName name="TMGXO" localSheetId="44">#REF!</definedName>
    <definedName name="TMGXO" localSheetId="45">#REF!</definedName>
    <definedName name="TMGXO" localSheetId="46">#REF!</definedName>
    <definedName name="TMGXO" localSheetId="47">#REF!</definedName>
    <definedName name="TMGXO" localSheetId="14">#REF!</definedName>
    <definedName name="TMGXO" localSheetId="15">#REF!</definedName>
    <definedName name="TMGXO">#REF!</definedName>
    <definedName name="TMGXO_D" localSheetId="76">#REF!</definedName>
    <definedName name="TMGXO_D" localSheetId="10">[83]Q5!#REF!</definedName>
    <definedName name="TMGXO_D" localSheetId="8">#REF!</definedName>
    <definedName name="TMGXO_D" localSheetId="25">#REF!</definedName>
    <definedName name="TMGXO_D" localSheetId="31">#REF!</definedName>
    <definedName name="TMGXO_D" localSheetId="32">#REF!</definedName>
    <definedName name="TMGXO_D" localSheetId="34">#REF!</definedName>
    <definedName name="TMGXO_D" localSheetId="35">#REF!</definedName>
    <definedName name="TMGXO_D" localSheetId="40">#REF!</definedName>
    <definedName name="TMGXO_D" localSheetId="42">#REF!</definedName>
    <definedName name="TMGXO_D" localSheetId="43">#REF!</definedName>
    <definedName name="TMGXO_D" localSheetId="44">#REF!</definedName>
    <definedName name="TMGXO_D" localSheetId="45">#REF!</definedName>
    <definedName name="TMGXO_D" localSheetId="46">#REF!</definedName>
    <definedName name="TMGXO_D" localSheetId="47">#REF!</definedName>
    <definedName name="TMGXO_D" localSheetId="14">#REF!</definedName>
    <definedName name="TMGXO_D" localSheetId="15">#REF!</definedName>
    <definedName name="TMGXO_D">#REF!</definedName>
    <definedName name="TMGXO_DPCH" localSheetId="76">#REF!</definedName>
    <definedName name="TMGXO_DPCH" localSheetId="10">[83]Q5!#REF!</definedName>
    <definedName name="TMGXO_DPCH" localSheetId="8">#REF!</definedName>
    <definedName name="TMGXO_DPCH" localSheetId="25">#REF!</definedName>
    <definedName name="TMGXO_DPCH" localSheetId="31">#REF!</definedName>
    <definedName name="TMGXO_DPCH" localSheetId="32">#REF!</definedName>
    <definedName name="TMGXO_DPCH" localSheetId="34">#REF!</definedName>
    <definedName name="TMGXO_DPCH" localSheetId="35">#REF!</definedName>
    <definedName name="TMGXO_DPCH" localSheetId="40">#REF!</definedName>
    <definedName name="TMGXO_DPCH" localSheetId="42">#REF!</definedName>
    <definedName name="TMGXO_DPCH" localSheetId="43">#REF!</definedName>
    <definedName name="TMGXO_DPCH" localSheetId="44">#REF!</definedName>
    <definedName name="TMGXO_DPCH" localSheetId="45">#REF!</definedName>
    <definedName name="TMGXO_DPCH" localSheetId="46">#REF!</definedName>
    <definedName name="TMGXO_DPCH" localSheetId="47">#REF!</definedName>
    <definedName name="TMGXO_DPCH" localSheetId="14">#REF!</definedName>
    <definedName name="TMGXO_DPCH" localSheetId="15">#REF!</definedName>
    <definedName name="TMGXO_DPCH">#REF!</definedName>
    <definedName name="TMGXO_R" localSheetId="76">#REF!</definedName>
    <definedName name="TMGXO_R" localSheetId="10">[83]Q5!#REF!</definedName>
    <definedName name="TMGXO_R" localSheetId="8">#REF!</definedName>
    <definedName name="TMGXO_R" localSheetId="25">#REF!</definedName>
    <definedName name="TMGXO_R" localSheetId="31">#REF!</definedName>
    <definedName name="TMGXO_R" localSheetId="32">#REF!</definedName>
    <definedName name="TMGXO_R" localSheetId="34">#REF!</definedName>
    <definedName name="TMGXO_R" localSheetId="35">#REF!</definedName>
    <definedName name="TMGXO_R" localSheetId="40">#REF!</definedName>
    <definedName name="TMGXO_R" localSheetId="42">#REF!</definedName>
    <definedName name="TMGXO_R" localSheetId="43">#REF!</definedName>
    <definedName name="TMGXO_R" localSheetId="44">#REF!</definedName>
    <definedName name="TMGXO_R" localSheetId="45">#REF!</definedName>
    <definedName name="TMGXO_R" localSheetId="46">#REF!</definedName>
    <definedName name="TMGXO_R" localSheetId="47">#REF!</definedName>
    <definedName name="TMGXO_R" localSheetId="14">#REF!</definedName>
    <definedName name="TMGXO_R" localSheetId="15">#REF!</definedName>
    <definedName name="TMGXO_R">#REF!</definedName>
    <definedName name="TMGXO_RPCH" localSheetId="76">#REF!</definedName>
    <definedName name="TMGXO_RPCH" localSheetId="10">[83]Q5!#REF!</definedName>
    <definedName name="TMGXO_RPCH" localSheetId="8">#REF!</definedName>
    <definedName name="TMGXO_RPCH" localSheetId="25">#REF!</definedName>
    <definedName name="TMGXO_RPCH" localSheetId="31">#REF!</definedName>
    <definedName name="TMGXO_RPCH" localSheetId="32">#REF!</definedName>
    <definedName name="TMGXO_RPCH" localSheetId="34">#REF!</definedName>
    <definedName name="TMGXO_RPCH" localSheetId="35">#REF!</definedName>
    <definedName name="TMGXO_RPCH" localSheetId="40">#REF!</definedName>
    <definedName name="TMGXO_RPCH" localSheetId="42">#REF!</definedName>
    <definedName name="TMGXO_RPCH" localSheetId="43">#REF!</definedName>
    <definedName name="TMGXO_RPCH" localSheetId="44">#REF!</definedName>
    <definedName name="TMGXO_RPCH" localSheetId="45">#REF!</definedName>
    <definedName name="TMGXO_RPCH" localSheetId="46">#REF!</definedName>
    <definedName name="TMGXO_RPCH" localSheetId="47">#REF!</definedName>
    <definedName name="TMGXO_RPCH" localSheetId="14">#REF!</definedName>
    <definedName name="TMGXO_RPCH" localSheetId="15">#REF!</definedName>
    <definedName name="TMGXO_RPCH">#REF!</definedName>
    <definedName name="TMS" localSheetId="76">#REF!</definedName>
    <definedName name="TMS" localSheetId="10">[83]Q5!#REF!</definedName>
    <definedName name="TMS" localSheetId="8">#REF!</definedName>
    <definedName name="TMS" localSheetId="25">#REF!</definedName>
    <definedName name="TMS" localSheetId="31">#REF!</definedName>
    <definedName name="TMS" localSheetId="32">#REF!</definedName>
    <definedName name="TMS" localSheetId="34">#REF!</definedName>
    <definedName name="TMS" localSheetId="35">#REF!</definedName>
    <definedName name="TMS" localSheetId="40">#REF!</definedName>
    <definedName name="TMS" localSheetId="42">#REF!</definedName>
    <definedName name="TMS" localSheetId="43">#REF!</definedName>
    <definedName name="TMS" localSheetId="44">#REF!</definedName>
    <definedName name="TMS" localSheetId="45">#REF!</definedName>
    <definedName name="TMS" localSheetId="46">#REF!</definedName>
    <definedName name="TMS" localSheetId="47">#REF!</definedName>
    <definedName name="TMS" localSheetId="14">#REF!</definedName>
    <definedName name="TMS" localSheetId="15">#REF!</definedName>
    <definedName name="TMS">#REF!</definedName>
    <definedName name="TNAME" localSheetId="8">#REF!</definedName>
    <definedName name="TNAME" localSheetId="35">#REF!</definedName>
    <definedName name="TNAME">#REF!</definedName>
    <definedName name="tnt">#N/A</definedName>
    <definedName name="TNTmar">#N/A</definedName>
    <definedName name="tntoct">#N/A</definedName>
    <definedName name="TOC" localSheetId="76">#REF!</definedName>
    <definedName name="TOC" localSheetId="8">#REF!</definedName>
    <definedName name="TOC" localSheetId="25">#REF!</definedName>
    <definedName name="TOC" localSheetId="31">#REF!</definedName>
    <definedName name="TOC" localSheetId="32">#REF!</definedName>
    <definedName name="TOC" localSheetId="34">#REF!</definedName>
    <definedName name="TOC" localSheetId="35">#REF!</definedName>
    <definedName name="TOC" localSheetId="40">#REF!</definedName>
    <definedName name="TOC" localSheetId="41">#REF!</definedName>
    <definedName name="TOC" localSheetId="42">#REF!</definedName>
    <definedName name="TOC" localSheetId="43">#REF!</definedName>
    <definedName name="TOC" localSheetId="45">#REF!</definedName>
    <definedName name="TOC" localSheetId="46">#REF!</definedName>
    <definedName name="TOC" localSheetId="48">#REF!</definedName>
    <definedName name="TOC" localSheetId="52">#REF!</definedName>
    <definedName name="TOC" localSheetId="14">#REF!</definedName>
    <definedName name="TOC" localSheetId="56">#REF!</definedName>
    <definedName name="TOC" localSheetId="15">#REF!</definedName>
    <definedName name="TOC">#REF!</definedName>
    <definedName name="TODO">[185]BCC!$A$1:$N$821,[185]BCC!$A$822:$N$1624</definedName>
    <definedName name="TOT00" localSheetId="76">#REF!</definedName>
    <definedName name="TOT00" localSheetId="8">#REF!</definedName>
    <definedName name="TOT00" localSheetId="25">#REF!</definedName>
    <definedName name="TOT00" localSheetId="31">#REF!</definedName>
    <definedName name="TOT00" localSheetId="32">#REF!</definedName>
    <definedName name="TOT00" localSheetId="34">#REF!</definedName>
    <definedName name="TOT00" localSheetId="35">#REF!</definedName>
    <definedName name="TOT00" localSheetId="40">#REF!</definedName>
    <definedName name="TOT00" localSheetId="41">#REF!</definedName>
    <definedName name="TOT00" localSheetId="42">#REF!</definedName>
    <definedName name="TOT00" localSheetId="43">#REF!</definedName>
    <definedName name="TOT00" localSheetId="45">#REF!</definedName>
    <definedName name="TOT00" localSheetId="46">#REF!</definedName>
    <definedName name="TOT00" localSheetId="48">#REF!</definedName>
    <definedName name="TOT00" localSheetId="52">#REF!</definedName>
    <definedName name="TOT00" localSheetId="14">#REF!</definedName>
    <definedName name="TOT00" localSheetId="56">#REF!</definedName>
    <definedName name="TOT00" localSheetId="15">#REF!</definedName>
    <definedName name="TOT00" localSheetId="66">#REF!</definedName>
    <definedName name="TOT00">#REF!</definedName>
    <definedName name="TOTAL" localSheetId="76">#REF!</definedName>
    <definedName name="TOTAL" localSheetId="10">#REF!</definedName>
    <definedName name="TOTAL" localSheetId="8">#REF!</definedName>
    <definedName name="TOTAL" localSheetId="25">#REF!</definedName>
    <definedName name="TOTAL" localSheetId="31">#REF!</definedName>
    <definedName name="TOTAL" localSheetId="32">#REF!</definedName>
    <definedName name="TOTAL" localSheetId="34">#REF!</definedName>
    <definedName name="TOTAL" localSheetId="35">#REF!</definedName>
    <definedName name="TOTAL" localSheetId="40">#REF!</definedName>
    <definedName name="TOTAL" localSheetId="41">#REF!</definedName>
    <definedName name="TOTAL" localSheetId="42">#REF!</definedName>
    <definedName name="TOTAL" localSheetId="43">#REF!</definedName>
    <definedName name="TOTAL" localSheetId="45">#REF!</definedName>
    <definedName name="TOTAL" localSheetId="46">#REF!</definedName>
    <definedName name="TOTAL" localSheetId="48">#REF!</definedName>
    <definedName name="TOTAL" localSheetId="52">#REF!</definedName>
    <definedName name="TOTAL" localSheetId="14">#REF!</definedName>
    <definedName name="TOTAL" localSheetId="56">#REF!</definedName>
    <definedName name="TOTAL" localSheetId="15">#REF!</definedName>
    <definedName name="TOTAL" localSheetId="66">#REF!</definedName>
    <definedName name="TOTAL">#REF!</definedName>
    <definedName name="TOWEO" localSheetId="35">#REF!</definedName>
    <definedName name="TOWEO">#REF!</definedName>
    <definedName name="Trade" localSheetId="76">#REF!</definedName>
    <definedName name="Trade" localSheetId="25">#REF!</definedName>
    <definedName name="Trade" localSheetId="31">#REF!</definedName>
    <definedName name="Trade" localSheetId="32">#REF!</definedName>
    <definedName name="Trade" localSheetId="34">#REF!</definedName>
    <definedName name="Trade" localSheetId="35">#REF!</definedName>
    <definedName name="Trade" localSheetId="40">#REF!</definedName>
    <definedName name="Trade" localSheetId="45">#REF!</definedName>
    <definedName name="Trade" localSheetId="46">#REF!</definedName>
    <definedName name="Trade" localSheetId="14">#REF!</definedName>
    <definedName name="Trade" localSheetId="15">#REF!</definedName>
    <definedName name="Trade">#REF!</definedName>
    <definedName name="TRADE3" localSheetId="76">[29]Trade!#REF!</definedName>
    <definedName name="TRADE3" localSheetId="10">[43]Trade!#REF!</definedName>
    <definedName name="TRADE3" localSheetId="25">[29]Trade!#REF!</definedName>
    <definedName name="TRADE3" localSheetId="31">[29]Trade!#REF!</definedName>
    <definedName name="TRADE3" localSheetId="40">[29]Trade!#REF!</definedName>
    <definedName name="TRADE3" localSheetId="45">[29]Trade!#REF!</definedName>
    <definedName name="TRADE3" localSheetId="46">[29]Trade!#REF!</definedName>
    <definedName name="TRADE3" localSheetId="14">[29]Trade!#REF!</definedName>
    <definedName name="TRADE3" localSheetId="15">[29]Trade!#REF!</definedName>
    <definedName name="TRADE3">[29]Trade!#REF!</definedName>
    <definedName name="trans" localSheetId="8">#REF!</definedName>
    <definedName name="trans" localSheetId="35">#REF!</definedName>
    <definedName name="trans" localSheetId="42">#REF!</definedName>
    <definedName name="trans" localSheetId="43">#REF!</definedName>
    <definedName name="trans" localSheetId="44">#REF!</definedName>
    <definedName name="trans">#REF!</definedName>
    <definedName name="TransChoice" localSheetId="74">OFFSET(TransList,0,0,COUNTA(TransList),1)</definedName>
    <definedName name="TransChoice" localSheetId="76">OFFSET(TransList,0,0,COUNTA(TransList),1)</definedName>
    <definedName name="TransChoice" localSheetId="28">OFFSET(TransList,0,0,COUNTA(TransList),1)</definedName>
    <definedName name="TransChoice" localSheetId="8">OFFSET(TransList,0,0,COUNTA(TransList),1)</definedName>
    <definedName name="TransChoice" localSheetId="25">OFFSET(TransList,0,0,COUNTA(TransList),1)</definedName>
    <definedName name="TransChoice" localSheetId="27">OFFSET(TransList,0,0,COUNTA(TransList),1)</definedName>
    <definedName name="TransChoice" localSheetId="29">OFFSET(TransList,0,0,COUNTA(TransList),1)</definedName>
    <definedName name="TransChoice" localSheetId="31">OFFSET(TransList,0,0,COUNTA(TransList),1)</definedName>
    <definedName name="TransChoice" localSheetId="32">OFFSET(TransList,0,0,COUNTA(TransList),1)</definedName>
    <definedName name="TransChoice" localSheetId="34">OFFSET(TransList,0,0,COUNTA(TransList),1)</definedName>
    <definedName name="TransChoice" localSheetId="35">OFFSET(TransList,0,0,COUNTA(TransList),1)</definedName>
    <definedName name="TransChoice" localSheetId="40">OFFSET(TransList,0,0,COUNTA(TransList),1)</definedName>
    <definedName name="TransChoice" localSheetId="41">OFFSET(TransList,0,0,COUNTA(TransList),1)</definedName>
    <definedName name="TransChoice" localSheetId="42">OFFSET(TransList,0,0,COUNTA(TransList),1)</definedName>
    <definedName name="TransChoice" localSheetId="43">OFFSET(TransList,0,0,COUNTA(TransList),1)</definedName>
    <definedName name="TransChoice" localSheetId="44">OFFSET(TransList,0,0,COUNTA(TransList),1)</definedName>
    <definedName name="TransChoice" localSheetId="45">OFFSET(TransList,0,0,COUNTA(TransList),1)</definedName>
    <definedName name="TransChoice" localSheetId="46">OFFSET(TransList,0,0,COUNTA(TransList),1)</definedName>
    <definedName name="TransChoice" localSheetId="47">OFFSET(TransList,0,0,COUNTA(TransList),1)</definedName>
    <definedName name="TransChoice" localSheetId="48">OFFSET(TransList,0,0,COUNTA(TransList),1)</definedName>
    <definedName name="TransChoice" localSheetId="52">OFFSET(TransList,0,0,COUNTA(TransList),1)</definedName>
    <definedName name="TransChoice" localSheetId="14">OFFSET(TransList,0,0,COUNTA(TransList),1)</definedName>
    <definedName name="TransChoice" localSheetId="56">OFFSET(TransList,0,0,COUNTA(TransList),1)</definedName>
    <definedName name="TransChoice" localSheetId="15">OFFSET(TransList,0,0,COUNTA(TransList),1)</definedName>
    <definedName name="TransChoice" localSheetId="66">OFFSET(TransList,0,0,COUNTA(TransList),1)</definedName>
    <definedName name="TransChoice" localSheetId="16">OFFSET(TransList,0,0,COUNTA(TransList),1)</definedName>
    <definedName name="TransChoice">OFFSET(TransList,0,0,COUNTA(TransList),1)</definedName>
    <definedName name="Transfer_check" localSheetId="8">#REF!</definedName>
    <definedName name="Transfer_check" localSheetId="35">#REF!</definedName>
    <definedName name="Transfer_check">#REF!</definedName>
    <definedName name="TRANSFERENCIA" localSheetId="8">[92]!TRANSFERENCIA</definedName>
    <definedName name="TRANSFERENCIA" localSheetId="41">[92]!TRANSFERENCIA</definedName>
    <definedName name="TRANSFERENCIA" localSheetId="42">[92]!TRANSFERENCIA</definedName>
    <definedName name="TRANSFERENCIA" localSheetId="15">[92]!TRANSFERENCIA</definedName>
    <definedName name="TRANSFERENCIA">[92]!TRANSFERENCIA</definedName>
    <definedName name="TRANSFERENCIA_DE_SERVICIOS__LEY_N__24049_Y_COMPLEMENTARIAS">[6]C!$B$14:$N$14</definedName>
    <definedName name="TRANSNAVE" localSheetId="35">#REF!</definedName>
    <definedName name="TRANSNAVE">#REF!</definedName>
    <definedName name="transp">#N/A</definedName>
    <definedName name="transporte">#N/A</definedName>
    <definedName name="TRAS">#N/A</definedName>
    <definedName name="trert" localSheetId="74" hidden="1">'[118]Fax a enviar'!#REF!</definedName>
    <definedName name="trert" localSheetId="76" hidden="1">'[118]Fax a enviar'!#REF!</definedName>
    <definedName name="trert" localSheetId="8" hidden="1">'[118]Fax a enviar'!#REF!</definedName>
    <definedName name="trert" localSheetId="25" hidden="1">'[118]Fax a enviar'!#REF!</definedName>
    <definedName name="trert" localSheetId="27" hidden="1">'[118]Fax a enviar'!#REF!</definedName>
    <definedName name="trert" localSheetId="29" hidden="1">'[118]Fax a enviar'!#REF!</definedName>
    <definedName name="trert" localSheetId="31" hidden="1">'[118]Fax a enviar'!#REF!</definedName>
    <definedName name="trert" localSheetId="32" hidden="1">'[118]Fax a enviar'!#REF!</definedName>
    <definedName name="trert" localSheetId="34" hidden="1">'[118]Fax a enviar'!#REF!</definedName>
    <definedName name="trert" localSheetId="35" hidden="1">'[118]Fax a enviar'!#REF!</definedName>
    <definedName name="trert" localSheetId="41" hidden="1">'[128]Fax a enviar'!#REF!</definedName>
    <definedName name="trert" localSheetId="42" hidden="1">'[128]Fax a enviar'!#REF!</definedName>
    <definedName name="trert" localSheetId="43" hidden="1">'[128]Fax a enviar'!#REF!</definedName>
    <definedName name="trert" localSheetId="46" hidden="1">'[118]Fax a enviar'!#REF!</definedName>
    <definedName name="trert" localSheetId="47" hidden="1">'[118]Fax a enviar'!#REF!</definedName>
    <definedName name="trert" localSheetId="48" hidden="1">'[128]Fax a enviar'!#REF!</definedName>
    <definedName name="trert" localSheetId="52" hidden="1">'[128]Fax a enviar'!#REF!</definedName>
    <definedName name="trert" localSheetId="14" hidden="1">'[118]Fax a enviar'!#REF!</definedName>
    <definedName name="trert" localSheetId="56" hidden="1">'[128]Fax a enviar'!#REF!</definedName>
    <definedName name="trert" localSheetId="15" hidden="1">'[118]Fax a enviar'!#REF!</definedName>
    <definedName name="trert" localSheetId="66" hidden="1">'[118]Fax a enviar'!#REF!</definedName>
    <definedName name="trert" hidden="1">'[118]Fax a enviar'!#REF!</definedName>
    <definedName name="TRIGO" localSheetId="74">#REF!</definedName>
    <definedName name="TRIGO" localSheetId="76">#REF!</definedName>
    <definedName name="TRIGO" localSheetId="8">#REF!</definedName>
    <definedName name="TRIGO" localSheetId="25">#REF!</definedName>
    <definedName name="TRIGO" localSheetId="27">#REF!</definedName>
    <definedName name="TRIGO" localSheetId="29">#REF!</definedName>
    <definedName name="TRIGO" localSheetId="31">#REF!</definedName>
    <definedName name="TRIGO" localSheetId="32">#REF!</definedName>
    <definedName name="TRIGO" localSheetId="34">#REF!</definedName>
    <definedName name="TRIGO" localSheetId="35">#REF!</definedName>
    <definedName name="TRIGO" localSheetId="40">#REF!</definedName>
    <definedName name="TRIGO" localSheetId="43">#REF!</definedName>
    <definedName name="TRIGO" localSheetId="45">#REF!</definedName>
    <definedName name="TRIGO" localSheetId="46">#REF!</definedName>
    <definedName name="TRIGO" localSheetId="52">#REF!</definedName>
    <definedName name="TRIGO" localSheetId="14">#REF!</definedName>
    <definedName name="TRIGO" localSheetId="15">#REF!</definedName>
    <definedName name="TRIGO" localSheetId="66">#REF!</definedName>
    <definedName name="TRIGO">#REF!</definedName>
    <definedName name="Trim">[154]Codigos!$A$5:$E$11</definedName>
    <definedName name="trim9702">[186]bop1!#REF!</definedName>
    <definedName name="trim9798990001">'[187]bop1datos rev'!#REF!</definedName>
    <definedName name="trimestres9902">[186]bop1!#REF!</definedName>
    <definedName name="trrtr" localSheetId="76" hidden="1">#REF!</definedName>
    <definedName name="trrtr" localSheetId="8" hidden="1">#REF!</definedName>
    <definedName name="trrtr" localSheetId="25" hidden="1">#REF!</definedName>
    <definedName name="trrtr" localSheetId="31" hidden="1">#REF!</definedName>
    <definedName name="trrtr" localSheetId="32" hidden="1">#REF!</definedName>
    <definedName name="trrtr" localSheetId="34" hidden="1">#REF!</definedName>
    <definedName name="trrtr" localSheetId="35" hidden="1">#REF!</definedName>
    <definedName name="trrtr" localSheetId="40" hidden="1">#REF!</definedName>
    <definedName name="trrtr" localSheetId="41" hidden="1">#REF!</definedName>
    <definedName name="trrtr" localSheetId="42" hidden="1">#REF!</definedName>
    <definedName name="trrtr" localSheetId="43" hidden="1">#REF!</definedName>
    <definedName name="trrtr" localSheetId="45" hidden="1">#REF!</definedName>
    <definedName name="trrtr" localSheetId="46" hidden="1">#REF!</definedName>
    <definedName name="trrtr" localSheetId="48" hidden="1">#REF!</definedName>
    <definedName name="trrtr" localSheetId="52" hidden="1">#REF!</definedName>
    <definedName name="trrtr" localSheetId="14" hidden="1">#REF!</definedName>
    <definedName name="trrtr" localSheetId="56" hidden="1">#REF!</definedName>
    <definedName name="trrtr" localSheetId="15" hidden="1">#REF!</definedName>
    <definedName name="trrtr" localSheetId="66" hidden="1">#REF!</definedName>
    <definedName name="trrtr" hidden="1">#REF!</definedName>
    <definedName name="trtert" localSheetId="76" hidden="1">'[118]Fax a enviar'!#REF!</definedName>
    <definedName name="trtert" localSheetId="8" hidden="1">'[118]Fax a enviar'!#REF!</definedName>
    <definedName name="trtert" localSheetId="25" hidden="1">'[118]Fax a enviar'!#REF!</definedName>
    <definedName name="trtert" localSheetId="31" hidden="1">'[118]Fax a enviar'!#REF!</definedName>
    <definedName name="trtert" localSheetId="41" hidden="1">'[128]Fax a enviar'!#REF!</definedName>
    <definedName name="trtert" localSheetId="42" hidden="1">'[128]Fax a enviar'!#REF!</definedName>
    <definedName name="trtert" localSheetId="43" hidden="1">'[128]Fax a enviar'!#REF!</definedName>
    <definedName name="trtert" localSheetId="48" hidden="1">'[128]Fax a enviar'!#REF!</definedName>
    <definedName name="trtert" localSheetId="52" hidden="1">'[128]Fax a enviar'!#REF!</definedName>
    <definedName name="trtert" localSheetId="14" hidden="1">'[118]Fax a enviar'!#REF!</definedName>
    <definedName name="trtert" localSheetId="56" hidden="1">'[128]Fax a enviar'!#REF!</definedName>
    <definedName name="trtert" localSheetId="15" hidden="1">'[118]Fax a enviar'!#REF!</definedName>
    <definedName name="trtert" localSheetId="66" hidden="1">'[118]Fax a enviar'!#REF!</definedName>
    <definedName name="trtert" hidden="1">'[118]Fax a enviar'!#REF!</definedName>
    <definedName name="trtr" localSheetId="76" hidden="1">'[118]Fax a enviar'!#REF!</definedName>
    <definedName name="trtr" localSheetId="8" hidden="1">'[118]Fax a enviar'!#REF!</definedName>
    <definedName name="trtr" localSheetId="25" hidden="1">'[118]Fax a enviar'!#REF!</definedName>
    <definedName name="trtr" localSheetId="31" hidden="1">'[118]Fax a enviar'!#REF!</definedName>
    <definedName name="trtr" localSheetId="41" hidden="1">'[128]Fax a enviar'!#REF!</definedName>
    <definedName name="trtr" localSheetId="42" hidden="1">'[128]Fax a enviar'!#REF!</definedName>
    <definedName name="trtr" localSheetId="43" hidden="1">'[128]Fax a enviar'!#REF!</definedName>
    <definedName name="trtr" localSheetId="48" hidden="1">'[128]Fax a enviar'!#REF!</definedName>
    <definedName name="trtr" localSheetId="52" hidden="1">'[128]Fax a enviar'!#REF!</definedName>
    <definedName name="trtr" localSheetId="14" hidden="1">'[118]Fax a enviar'!#REF!</definedName>
    <definedName name="trtr" localSheetId="56" hidden="1">'[128]Fax a enviar'!#REF!</definedName>
    <definedName name="trtr" localSheetId="15" hidden="1">'[118]Fax a enviar'!#REF!</definedName>
    <definedName name="trtr" localSheetId="66" hidden="1">'[118]Fax a enviar'!#REF!</definedName>
    <definedName name="trtr" hidden="1">'[118]Fax a enviar'!#REF!</definedName>
    <definedName name="tt" localSheetId="76">#REF!</definedName>
    <definedName name="tt" localSheetId="10" hidden="1">{"Tab1",#N/A,FALSE,"P";"Tab2",#N/A,FALSE,"P"}</definedName>
    <definedName name="tt" localSheetId="25">#REF!</definedName>
    <definedName name="tt" localSheetId="31">#REF!</definedName>
    <definedName name="tt" localSheetId="32">#REF!</definedName>
    <definedName name="tt" localSheetId="34">#REF!</definedName>
    <definedName name="tt" localSheetId="35">#REF!</definedName>
    <definedName name="tt" localSheetId="40">#REF!</definedName>
    <definedName name="tt" localSheetId="41">#REF!</definedName>
    <definedName name="tt" localSheetId="42">#REF!</definedName>
    <definedName name="tt" localSheetId="43">#REF!</definedName>
    <definedName name="tt" localSheetId="45">#REF!</definedName>
    <definedName name="tt" localSheetId="46">#REF!</definedName>
    <definedName name="tt" localSheetId="47">#REF!</definedName>
    <definedName name="tt" localSheetId="48">#REF!</definedName>
    <definedName name="tt" localSheetId="52">#REF!</definedName>
    <definedName name="tt" localSheetId="14">#REF!</definedName>
    <definedName name="tt" localSheetId="56">#REF!</definedName>
    <definedName name="tt" localSheetId="15">#REF!</definedName>
    <definedName name="tt" localSheetId="66">#REF!</definedName>
    <definedName name="tt">#REF!</definedName>
    <definedName name="tta" localSheetId="76">#REF!</definedName>
    <definedName name="tta" localSheetId="8">#REF!</definedName>
    <definedName name="tta" localSheetId="25">#REF!</definedName>
    <definedName name="tta" localSheetId="31">#REF!</definedName>
    <definedName name="tta" localSheetId="32">#REF!</definedName>
    <definedName name="tta" localSheetId="34">#REF!</definedName>
    <definedName name="tta" localSheetId="35">#REF!</definedName>
    <definedName name="tta" localSheetId="40">#REF!</definedName>
    <definedName name="tta" localSheetId="41">#REF!</definedName>
    <definedName name="tta" localSheetId="42">#REF!</definedName>
    <definedName name="tta" localSheetId="43">#REF!</definedName>
    <definedName name="tta" localSheetId="45">#REF!</definedName>
    <definedName name="tta" localSheetId="46">#REF!</definedName>
    <definedName name="tta" localSheetId="48">#REF!</definedName>
    <definedName name="tta" localSheetId="52">#REF!</definedName>
    <definedName name="tta" localSheetId="14">#REF!</definedName>
    <definedName name="tta" localSheetId="56">#REF!</definedName>
    <definedName name="tta" localSheetId="15">#REF!</definedName>
    <definedName name="tta" localSheetId="66">#REF!</definedName>
    <definedName name="tta">#REF!</definedName>
    <definedName name="ttaa" localSheetId="76">#REF!</definedName>
    <definedName name="ttaa" localSheetId="8">#REF!</definedName>
    <definedName name="ttaa" localSheetId="25">#REF!</definedName>
    <definedName name="ttaa" localSheetId="31">#REF!</definedName>
    <definedName name="ttaa" localSheetId="32">#REF!</definedName>
    <definedName name="ttaa" localSheetId="34">#REF!</definedName>
    <definedName name="ttaa" localSheetId="35">#REF!</definedName>
    <definedName name="ttaa" localSheetId="40">#REF!</definedName>
    <definedName name="ttaa" localSheetId="41">#REF!</definedName>
    <definedName name="ttaa" localSheetId="42">#REF!</definedName>
    <definedName name="ttaa" localSheetId="43">#REF!</definedName>
    <definedName name="ttaa" localSheetId="45">#REF!</definedName>
    <definedName name="ttaa" localSheetId="46">#REF!</definedName>
    <definedName name="ttaa" localSheetId="48">#REF!</definedName>
    <definedName name="ttaa" localSheetId="52">#REF!</definedName>
    <definedName name="ttaa" localSheetId="14">#REF!</definedName>
    <definedName name="ttaa" localSheetId="56">#REF!</definedName>
    <definedName name="ttaa" localSheetId="15">#REF!</definedName>
    <definedName name="ttaa">#REF!</definedName>
    <definedName name="ttetet" localSheetId="76" hidden="1">'[118]Fax a enviar'!#REF!</definedName>
    <definedName name="ttetet" localSheetId="8" hidden="1">'[118]Fax a enviar'!#REF!</definedName>
    <definedName name="ttetet" localSheetId="25" hidden="1">'[118]Fax a enviar'!#REF!</definedName>
    <definedName name="ttetet" localSheetId="31" hidden="1">'[118]Fax a enviar'!#REF!</definedName>
    <definedName name="ttetet" localSheetId="41" hidden="1">'[128]Fax a enviar'!#REF!</definedName>
    <definedName name="ttetet" localSheetId="42" hidden="1">'[128]Fax a enviar'!#REF!</definedName>
    <definedName name="ttetet" localSheetId="43" hidden="1">'[128]Fax a enviar'!#REF!</definedName>
    <definedName name="ttetet" localSheetId="48" hidden="1">'[128]Fax a enviar'!#REF!</definedName>
    <definedName name="ttetet" localSheetId="52" hidden="1">'[128]Fax a enviar'!#REF!</definedName>
    <definedName name="ttetet" localSheetId="14" hidden="1">'[118]Fax a enviar'!#REF!</definedName>
    <definedName name="ttetet" localSheetId="56" hidden="1">'[128]Fax a enviar'!#REF!</definedName>
    <definedName name="ttetet" localSheetId="15" hidden="1">'[118]Fax a enviar'!#REF!</definedName>
    <definedName name="ttetet" hidden="1">'[118]Fax a enviar'!#REF!</definedName>
    <definedName name="ttt" localSheetId="76" hidden="1">'[107]Fax a enviar'!#REF!</definedName>
    <definedName name="ttt" localSheetId="10" hidden="1">{"Minpmon",#N/A,FALSE,"Monthinput"}</definedName>
    <definedName name="ttt" localSheetId="25" hidden="1">'[107]Fax a enviar'!#REF!</definedName>
    <definedName name="ttt" localSheetId="31" hidden="1">'[107]Fax a enviar'!#REF!</definedName>
    <definedName name="ttt" localSheetId="41" hidden="1">'[107]Fax a enviar'!#REF!</definedName>
    <definedName name="ttt" localSheetId="42" hidden="1">'[107]Fax a enviar'!#REF!</definedName>
    <definedName name="ttt" localSheetId="43" hidden="1">'[107]Fax a enviar'!#REF!</definedName>
    <definedName name="ttt" localSheetId="48" hidden="1">'[107]Fax a enviar'!#REF!</definedName>
    <definedName name="ttt" localSheetId="52" hidden="1">'[107]Fax a enviar'!#REF!</definedName>
    <definedName name="ttt" localSheetId="14" hidden="1">'[107]Fax a enviar'!#REF!</definedName>
    <definedName name="ttt" localSheetId="56" hidden="1">'[107]Fax a enviar'!#REF!</definedName>
    <definedName name="ttt" localSheetId="15" hidden="1">'[107]Fax a enviar'!#REF!</definedName>
    <definedName name="ttt" hidden="1">'[107]Fax a enviar'!#REF!</definedName>
    <definedName name="tttt" localSheetId="74" hidden="1">{"Tab1",#N/A,FALSE,"P";"Tab2",#N/A,FALSE,"P"}</definedName>
    <definedName name="tttt" localSheetId="76" hidden="1">{"Tab1",#N/A,FALSE,"P";"Tab2",#N/A,FALSE,"P"}</definedName>
    <definedName name="tttt" localSheetId="10" hidden="1">{"Tab1",#N/A,FALSE,"P";"Tab2",#N/A,FALSE,"P"}</definedName>
    <definedName name="tttt" localSheetId="28" hidden="1">{"Tab1",#N/A,FALSE,"P";"Tab2",#N/A,FALSE,"P"}</definedName>
    <definedName name="tttt" localSheetId="8" hidden="1">{"Tab1",#N/A,FALSE,"P";"Tab2",#N/A,FALSE,"P"}</definedName>
    <definedName name="tttt" localSheetId="25" hidden="1">{"Tab1",#N/A,FALSE,"P";"Tab2",#N/A,FALSE,"P"}</definedName>
    <definedName name="tttt" localSheetId="27" hidden="1">{"Tab1",#N/A,FALSE,"P";"Tab2",#N/A,FALSE,"P"}</definedName>
    <definedName name="tttt" localSheetId="29" hidden="1">{"Tab1",#N/A,FALSE,"P";"Tab2",#N/A,FALSE,"P"}</definedName>
    <definedName name="tttt" localSheetId="31" hidden="1">{"Tab1",#N/A,FALSE,"P";"Tab2",#N/A,FALSE,"P"}</definedName>
    <definedName name="tttt" localSheetId="32" hidden="1">{"Tab1",#N/A,FALSE,"P";"Tab2",#N/A,FALSE,"P"}</definedName>
    <definedName name="tttt" localSheetId="34" hidden="1">{"Tab1",#N/A,FALSE,"P";"Tab2",#N/A,FALSE,"P"}</definedName>
    <definedName name="tttt" localSheetId="35" hidden="1">{"Tab1",#N/A,FALSE,"P";"Tab2",#N/A,FALSE,"P"}</definedName>
    <definedName name="tttt" localSheetId="40" hidden="1">{"Tab1",#N/A,FALSE,"P";"Tab2",#N/A,FALSE,"P"}</definedName>
    <definedName name="tttt" localSheetId="41" hidden="1">{"Tab1",#N/A,FALSE,"P";"Tab2",#N/A,FALSE,"P"}</definedName>
    <definedName name="tttt" localSheetId="42" hidden="1">{"Tab1",#N/A,FALSE,"P";"Tab2",#N/A,FALSE,"P"}</definedName>
    <definedName name="tttt" localSheetId="43" hidden="1">{"Tab1",#N/A,FALSE,"P";"Tab2",#N/A,FALSE,"P"}</definedName>
    <definedName name="tttt" localSheetId="44" hidden="1">{"Tab1",#N/A,FALSE,"P";"Tab2",#N/A,FALSE,"P"}</definedName>
    <definedName name="tttt" localSheetId="45" hidden="1">{"Tab1",#N/A,FALSE,"P";"Tab2",#N/A,FALSE,"P"}</definedName>
    <definedName name="tttt" localSheetId="46" hidden="1">{"Tab1",#N/A,FALSE,"P";"Tab2",#N/A,FALSE,"P"}</definedName>
    <definedName name="tttt" localSheetId="47" hidden="1">{"Tab1",#N/A,FALSE,"P";"Tab2",#N/A,FALSE,"P"}</definedName>
    <definedName name="tttt" localSheetId="48" hidden="1">{"Tab1",#N/A,FALSE,"P";"Tab2",#N/A,FALSE,"P"}</definedName>
    <definedName name="tttt" localSheetId="52" hidden="1">{"Tab1",#N/A,FALSE,"P";"Tab2",#N/A,FALSE,"P"}</definedName>
    <definedName name="tttt" localSheetId="14" hidden="1">{"Tab1",#N/A,FALSE,"P";"Tab2",#N/A,FALSE,"P"}</definedName>
    <definedName name="tttt" localSheetId="56" hidden="1">{"Tab1",#N/A,FALSE,"P";"Tab2",#N/A,FALSE,"P"}</definedName>
    <definedName name="tttt" localSheetId="60" hidden="1">{"Tab1",#N/A,FALSE,"P";"Tab2",#N/A,FALSE,"P"}</definedName>
    <definedName name="tttt" localSheetId="62" hidden="1">{"Tab1",#N/A,FALSE,"P";"Tab2",#N/A,FALSE,"P"}</definedName>
    <definedName name="tttt" localSheetId="15" hidden="1">{"Tab1",#N/A,FALSE,"P";"Tab2",#N/A,FALSE,"P"}</definedName>
    <definedName name="tttt" localSheetId="64" hidden="1">{"Tab1",#N/A,FALSE,"P";"Tab2",#N/A,FALSE,"P"}</definedName>
    <definedName name="tttt" localSheetId="66" hidden="1">{"Tab1",#N/A,FALSE,"P";"Tab2",#N/A,FALSE,"P"}</definedName>
    <definedName name="tttt" localSheetId="16" hidden="1">{"Tab1",#N/A,FALSE,"P";"Tab2",#N/A,FALSE,"P"}</definedName>
    <definedName name="tttt" hidden="1">{"Tab1",#N/A,FALSE,"P";"Tab2",#N/A,FALSE,"P"}</definedName>
    <definedName name="ttttt" localSheetId="10" hidden="1">[188]M!#REF!</definedName>
    <definedName name="ttttt" hidden="1">[153]M!#REF!</definedName>
    <definedName name="twetwee" localSheetId="76" hidden="1">#REF!</definedName>
    <definedName name="twetwee" localSheetId="8" hidden="1">#REF!</definedName>
    <definedName name="twetwee" localSheetId="25" hidden="1">#REF!</definedName>
    <definedName name="twetwee" localSheetId="31" hidden="1">#REF!</definedName>
    <definedName name="twetwee" localSheetId="32" hidden="1">#REF!</definedName>
    <definedName name="twetwee" localSheetId="34" hidden="1">#REF!</definedName>
    <definedName name="twetwee" localSheetId="35" hidden="1">#REF!</definedName>
    <definedName name="twetwee" localSheetId="40" hidden="1">#REF!</definedName>
    <definedName name="twetwee" localSheetId="41" hidden="1">#REF!</definedName>
    <definedName name="twetwee" localSheetId="42" hidden="1">#REF!</definedName>
    <definedName name="twetwee" localSheetId="43" hidden="1">#REF!</definedName>
    <definedName name="twetwee" localSheetId="45" hidden="1">#REF!</definedName>
    <definedName name="twetwee" localSheetId="46" hidden="1">#REF!</definedName>
    <definedName name="twetwee" localSheetId="48" hidden="1">#REF!</definedName>
    <definedName name="twetwee" localSheetId="52" hidden="1">#REF!</definedName>
    <definedName name="twetwee" localSheetId="14" hidden="1">#REF!</definedName>
    <definedName name="twetwee" localSheetId="56" hidden="1">#REF!</definedName>
    <definedName name="twetwee" localSheetId="15" hidden="1">#REF!</definedName>
    <definedName name="twetwee" localSheetId="66" hidden="1">#REF!</definedName>
    <definedName name="twetwee" hidden="1">#REF!</definedName>
    <definedName name="TX" localSheetId="76">#REF!</definedName>
    <definedName name="TX" localSheetId="10">[83]Q5!#REF!</definedName>
    <definedName name="TX" localSheetId="8">#REF!</definedName>
    <definedName name="TX" localSheetId="25">#REF!</definedName>
    <definedName name="TX" localSheetId="31">#REF!</definedName>
    <definedName name="TX" localSheetId="32">#REF!</definedName>
    <definedName name="TX" localSheetId="34">#REF!</definedName>
    <definedName name="TX" localSheetId="35">#REF!</definedName>
    <definedName name="TX" localSheetId="40">#REF!</definedName>
    <definedName name="TX" localSheetId="42">#REF!</definedName>
    <definedName name="TX" localSheetId="43">#REF!</definedName>
    <definedName name="TX" localSheetId="44">#REF!</definedName>
    <definedName name="TX" localSheetId="45">#REF!</definedName>
    <definedName name="TX" localSheetId="46">#REF!</definedName>
    <definedName name="TX" localSheetId="47">#REF!</definedName>
    <definedName name="TX" localSheetId="14">#REF!</definedName>
    <definedName name="TX" localSheetId="15">#REF!</definedName>
    <definedName name="TX" localSheetId="66">#REF!</definedName>
    <definedName name="TX">#REF!</definedName>
    <definedName name="TX_D" localSheetId="76">#REF!</definedName>
    <definedName name="TX_D" localSheetId="10">[83]Q5!#REF!</definedName>
    <definedName name="TX_D" localSheetId="8">#REF!</definedName>
    <definedName name="TX_D" localSheetId="25">#REF!</definedName>
    <definedName name="TX_D" localSheetId="31">#REF!</definedName>
    <definedName name="TX_D" localSheetId="32">#REF!</definedName>
    <definedName name="TX_D" localSheetId="34">#REF!</definedName>
    <definedName name="TX_D" localSheetId="35">#REF!</definedName>
    <definedName name="TX_D" localSheetId="40">#REF!</definedName>
    <definedName name="TX_D" localSheetId="42">#REF!</definedName>
    <definedName name="TX_D" localSheetId="43">#REF!</definedName>
    <definedName name="TX_D" localSheetId="44">#REF!</definedName>
    <definedName name="TX_D" localSheetId="45">#REF!</definedName>
    <definedName name="TX_D" localSheetId="46">#REF!</definedName>
    <definedName name="TX_D" localSheetId="47">#REF!</definedName>
    <definedName name="TX_D" localSheetId="14">#REF!</definedName>
    <definedName name="TX_D" localSheetId="15">#REF!</definedName>
    <definedName name="TX_D">#REF!</definedName>
    <definedName name="TX_DPCH" localSheetId="76">#REF!</definedName>
    <definedName name="TX_DPCH" localSheetId="10">[83]Q5!#REF!</definedName>
    <definedName name="TX_DPCH" localSheetId="8">#REF!</definedName>
    <definedName name="TX_DPCH" localSheetId="25">#REF!</definedName>
    <definedName name="TX_DPCH" localSheetId="31">#REF!</definedName>
    <definedName name="TX_DPCH" localSheetId="32">#REF!</definedName>
    <definedName name="TX_DPCH" localSheetId="34">#REF!</definedName>
    <definedName name="TX_DPCH" localSheetId="35">#REF!</definedName>
    <definedName name="TX_DPCH" localSheetId="40">#REF!</definedName>
    <definedName name="TX_DPCH" localSheetId="42">#REF!</definedName>
    <definedName name="TX_DPCH" localSheetId="43">#REF!</definedName>
    <definedName name="TX_DPCH" localSheetId="44">#REF!</definedName>
    <definedName name="TX_DPCH" localSheetId="45">#REF!</definedName>
    <definedName name="TX_DPCH" localSheetId="46">#REF!</definedName>
    <definedName name="TX_DPCH" localSheetId="47">#REF!</definedName>
    <definedName name="TX_DPCH" localSheetId="14">#REF!</definedName>
    <definedName name="TX_DPCH" localSheetId="15">#REF!</definedName>
    <definedName name="TX_DPCH">#REF!</definedName>
    <definedName name="TX_R" localSheetId="76">#REF!</definedName>
    <definedName name="TX_R" localSheetId="10">[83]Q5!#REF!</definedName>
    <definedName name="TX_R" localSheetId="8">#REF!</definedName>
    <definedName name="TX_R" localSheetId="25">#REF!</definedName>
    <definedName name="TX_R" localSheetId="31">#REF!</definedName>
    <definedName name="TX_R" localSheetId="32">#REF!</definedName>
    <definedName name="TX_R" localSheetId="34">#REF!</definedName>
    <definedName name="TX_R" localSheetId="35">#REF!</definedName>
    <definedName name="TX_R" localSheetId="40">#REF!</definedName>
    <definedName name="TX_R" localSheetId="42">#REF!</definedName>
    <definedName name="TX_R" localSheetId="43">#REF!</definedName>
    <definedName name="TX_R" localSheetId="44">#REF!</definedName>
    <definedName name="TX_R" localSheetId="45">#REF!</definedName>
    <definedName name="TX_R" localSheetId="46">#REF!</definedName>
    <definedName name="TX_R" localSheetId="47">#REF!</definedName>
    <definedName name="TX_R" localSheetId="14">#REF!</definedName>
    <definedName name="TX_R" localSheetId="15">#REF!</definedName>
    <definedName name="TX_R">#REF!</definedName>
    <definedName name="TX_RPCH" localSheetId="76">#REF!</definedName>
    <definedName name="TX_RPCH" localSheetId="10">[85]Q5!$E$10:$AH$10</definedName>
    <definedName name="TX_RPCH" localSheetId="8">#REF!</definedName>
    <definedName name="TX_RPCH" localSheetId="25">#REF!</definedName>
    <definedName name="TX_RPCH" localSheetId="31">#REF!</definedName>
    <definedName name="TX_RPCH" localSheetId="32">#REF!</definedName>
    <definedName name="TX_RPCH" localSheetId="34">#REF!</definedName>
    <definedName name="TX_RPCH" localSheetId="35">#REF!</definedName>
    <definedName name="TX_RPCH" localSheetId="40">#REF!</definedName>
    <definedName name="TX_RPCH" localSheetId="42">#REF!</definedName>
    <definedName name="TX_RPCH" localSheetId="43">#REF!</definedName>
    <definedName name="TX_RPCH" localSheetId="44">#REF!</definedName>
    <definedName name="TX_RPCH" localSheetId="45">#REF!</definedName>
    <definedName name="TX_RPCH" localSheetId="46">#REF!</definedName>
    <definedName name="TX_RPCH" localSheetId="47">#REF!</definedName>
    <definedName name="TX_RPCH" localSheetId="14">#REF!</definedName>
    <definedName name="TX_RPCH" localSheetId="15">#REF!</definedName>
    <definedName name="TX_RPCH">#REF!</definedName>
    <definedName name="TXG" localSheetId="76">#REF!</definedName>
    <definedName name="TXG" localSheetId="10">[83]Q5!#REF!</definedName>
    <definedName name="TXG" localSheetId="8">#REF!</definedName>
    <definedName name="TXG" localSheetId="25">#REF!</definedName>
    <definedName name="TXG" localSheetId="31">#REF!</definedName>
    <definedName name="TXG" localSheetId="32">#REF!</definedName>
    <definedName name="TXG" localSheetId="34">#REF!</definedName>
    <definedName name="TXG" localSheetId="35">#REF!</definedName>
    <definedName name="TXG" localSheetId="40">#REF!</definedName>
    <definedName name="TXG" localSheetId="42">#REF!</definedName>
    <definedName name="TXG" localSheetId="43">#REF!</definedName>
    <definedName name="TXG" localSheetId="44">#REF!</definedName>
    <definedName name="TXG" localSheetId="45">#REF!</definedName>
    <definedName name="TXG" localSheetId="46">#REF!</definedName>
    <definedName name="TXG" localSheetId="47">#REF!</definedName>
    <definedName name="TXG" localSheetId="14">#REF!</definedName>
    <definedName name="TXG" localSheetId="15">#REF!</definedName>
    <definedName name="TXG">#REF!</definedName>
    <definedName name="TXG_D">#N/A</definedName>
    <definedName name="TXG_DPCH" localSheetId="76">#REF!</definedName>
    <definedName name="TXG_DPCH" localSheetId="10">[83]Q5!#REF!</definedName>
    <definedName name="TXG_DPCH" localSheetId="8">#REF!</definedName>
    <definedName name="TXG_DPCH" localSheetId="25">#REF!</definedName>
    <definedName name="TXG_DPCH" localSheetId="31">#REF!</definedName>
    <definedName name="TXG_DPCH" localSheetId="32">#REF!</definedName>
    <definedName name="TXG_DPCH" localSheetId="34">#REF!</definedName>
    <definedName name="TXG_DPCH" localSheetId="35">#REF!</definedName>
    <definedName name="TXG_DPCH" localSheetId="40">#REF!</definedName>
    <definedName name="TXG_DPCH" localSheetId="42">#REF!</definedName>
    <definedName name="TXG_DPCH" localSheetId="43">#REF!</definedName>
    <definedName name="TXG_DPCH" localSheetId="44">#REF!</definedName>
    <definedName name="TXG_DPCH" localSheetId="45">#REF!</definedName>
    <definedName name="TXG_DPCH" localSheetId="46">#REF!</definedName>
    <definedName name="TXG_DPCH" localSheetId="47">#REF!</definedName>
    <definedName name="TXG_DPCH" localSheetId="52">#REF!</definedName>
    <definedName name="TXG_DPCH" localSheetId="14">#REF!</definedName>
    <definedName name="TXG_DPCH" localSheetId="15">#REF!</definedName>
    <definedName name="TXG_DPCH" localSheetId="66">#REF!</definedName>
    <definedName name="TXG_DPCH">#REF!</definedName>
    <definedName name="TXG_R" localSheetId="76">#REF!</definedName>
    <definedName name="TXG_R" localSheetId="10">[83]Q5!#REF!</definedName>
    <definedName name="TXG_R" localSheetId="8">#REF!</definedName>
    <definedName name="TXG_R" localSheetId="25">#REF!</definedName>
    <definedName name="TXG_R" localSheetId="31">#REF!</definedName>
    <definedName name="TXG_R" localSheetId="32">#REF!</definedName>
    <definedName name="TXG_R" localSheetId="34">#REF!</definedName>
    <definedName name="TXG_R" localSheetId="35">#REF!</definedName>
    <definedName name="TXG_R" localSheetId="40">#REF!</definedName>
    <definedName name="TXG_R" localSheetId="42">#REF!</definedName>
    <definedName name="TXG_R" localSheetId="43">#REF!</definedName>
    <definedName name="TXG_R" localSheetId="44">#REF!</definedName>
    <definedName name="TXG_R" localSheetId="45">#REF!</definedName>
    <definedName name="TXG_R" localSheetId="46">#REF!</definedName>
    <definedName name="TXG_R" localSheetId="47">#REF!</definedName>
    <definedName name="TXG_R" localSheetId="14">#REF!</definedName>
    <definedName name="TXG_R" localSheetId="15">#REF!</definedName>
    <definedName name="TXG_R" localSheetId="66">#REF!</definedName>
    <definedName name="TXG_R">#REF!</definedName>
    <definedName name="TXG_RPCH" localSheetId="76">#REF!</definedName>
    <definedName name="TXG_RPCH" localSheetId="10">[85]Q5!$E$14:$AH$14</definedName>
    <definedName name="TXG_RPCH" localSheetId="8">#REF!</definedName>
    <definedName name="TXG_RPCH" localSheetId="25">#REF!</definedName>
    <definedName name="TXG_RPCH" localSheetId="31">#REF!</definedName>
    <definedName name="TXG_RPCH" localSheetId="32">#REF!</definedName>
    <definedName name="TXG_RPCH" localSheetId="34">#REF!</definedName>
    <definedName name="TXG_RPCH" localSheetId="35">#REF!</definedName>
    <definedName name="TXG_RPCH" localSheetId="40">#REF!</definedName>
    <definedName name="TXG_RPCH" localSheetId="42">#REF!</definedName>
    <definedName name="TXG_RPCH" localSheetId="43">#REF!</definedName>
    <definedName name="TXG_RPCH" localSheetId="44">#REF!</definedName>
    <definedName name="TXG_RPCH" localSheetId="45">#REF!</definedName>
    <definedName name="TXG_RPCH" localSheetId="46">#REF!</definedName>
    <definedName name="TXG_RPCH" localSheetId="47">#REF!</definedName>
    <definedName name="TXG_RPCH" localSheetId="14">#REF!</definedName>
    <definedName name="TXG_RPCH" localSheetId="15">#REF!</definedName>
    <definedName name="TXG_RPCH">#REF!</definedName>
    <definedName name="TXGO">#N/A</definedName>
    <definedName name="TXGO_D" localSheetId="76">#REF!</definedName>
    <definedName name="TXGO_D" localSheetId="10">[83]Q5!#REF!</definedName>
    <definedName name="TXGO_D" localSheetId="8">#REF!</definedName>
    <definedName name="TXGO_D" localSheetId="25">#REF!</definedName>
    <definedName name="TXGO_D" localSheetId="31">#REF!</definedName>
    <definedName name="TXGO_D" localSheetId="32">#REF!</definedName>
    <definedName name="TXGO_D" localSheetId="34">#REF!</definedName>
    <definedName name="TXGO_D" localSheetId="35">#REF!</definedName>
    <definedName name="TXGO_D" localSheetId="40">#REF!</definedName>
    <definedName name="TXGO_D" localSheetId="42">#REF!</definedName>
    <definedName name="TXGO_D" localSheetId="43">#REF!</definedName>
    <definedName name="TXGO_D" localSheetId="44">#REF!</definedName>
    <definedName name="TXGO_D" localSheetId="45">#REF!</definedName>
    <definedName name="TXGO_D" localSheetId="46">#REF!</definedName>
    <definedName name="TXGO_D" localSheetId="47">#REF!</definedName>
    <definedName name="TXGO_D" localSheetId="52">#REF!</definedName>
    <definedName name="TXGO_D" localSheetId="14">#REF!</definedName>
    <definedName name="TXGO_D" localSheetId="15">#REF!</definedName>
    <definedName name="TXGO_D" localSheetId="66">#REF!</definedName>
    <definedName name="TXGO_D">#REF!</definedName>
    <definedName name="TXGO_DPCH" localSheetId="76">#REF!</definedName>
    <definedName name="TXGO_DPCH" localSheetId="10">[85]Q5!$E$17:$AH$17</definedName>
    <definedName name="TXGO_DPCH" localSheetId="8">#REF!</definedName>
    <definedName name="TXGO_DPCH" localSheetId="25">#REF!</definedName>
    <definedName name="TXGO_DPCH" localSheetId="31">#REF!</definedName>
    <definedName name="TXGO_DPCH" localSheetId="32">#REF!</definedName>
    <definedName name="TXGO_DPCH" localSheetId="34">#REF!</definedName>
    <definedName name="TXGO_DPCH" localSheetId="35">#REF!</definedName>
    <definedName name="TXGO_DPCH" localSheetId="40">#REF!</definedName>
    <definedName name="TXGO_DPCH" localSheetId="42">#REF!</definedName>
    <definedName name="TXGO_DPCH" localSheetId="43">#REF!</definedName>
    <definedName name="TXGO_DPCH" localSheetId="44">#REF!</definedName>
    <definedName name="TXGO_DPCH" localSheetId="45">#REF!</definedName>
    <definedName name="TXGO_DPCH" localSheetId="46">#REF!</definedName>
    <definedName name="TXGO_DPCH" localSheetId="47">#REF!</definedName>
    <definedName name="TXGO_DPCH" localSheetId="14">#REF!</definedName>
    <definedName name="TXGO_DPCH" localSheetId="15">#REF!</definedName>
    <definedName name="TXGO_DPCH" localSheetId="66">#REF!</definedName>
    <definedName name="TXGO_DPCH">#REF!</definedName>
    <definedName name="TXGO_R" localSheetId="76">#REF!</definedName>
    <definedName name="TXGO_R" localSheetId="10">[83]Q5!#REF!</definedName>
    <definedName name="TXGO_R" localSheetId="8">#REF!</definedName>
    <definedName name="TXGO_R" localSheetId="25">#REF!</definedName>
    <definedName name="TXGO_R" localSheetId="31">#REF!</definedName>
    <definedName name="TXGO_R" localSheetId="32">#REF!</definedName>
    <definedName name="TXGO_R" localSheetId="34">#REF!</definedName>
    <definedName name="TXGO_R" localSheetId="35">#REF!</definedName>
    <definedName name="TXGO_R" localSheetId="40">#REF!</definedName>
    <definedName name="TXGO_R" localSheetId="42">#REF!</definedName>
    <definedName name="TXGO_R" localSheetId="43">#REF!</definedName>
    <definedName name="TXGO_R" localSheetId="44">#REF!</definedName>
    <definedName name="TXGO_R" localSheetId="45">#REF!</definedName>
    <definedName name="TXGO_R" localSheetId="46">#REF!</definedName>
    <definedName name="TXGO_R" localSheetId="47">#REF!</definedName>
    <definedName name="TXGO_R" localSheetId="14">#REF!</definedName>
    <definedName name="TXGO_R" localSheetId="15">#REF!</definedName>
    <definedName name="TXGO_R">#REF!</definedName>
    <definedName name="TXGO_RPCH" localSheetId="76">#REF!</definedName>
    <definedName name="TXGO_RPCH" localSheetId="10">[83]Q5!#REF!</definedName>
    <definedName name="TXGO_RPCH" localSheetId="8">#REF!</definedName>
    <definedName name="TXGO_RPCH" localSheetId="25">#REF!</definedName>
    <definedName name="TXGO_RPCH" localSheetId="31">#REF!</definedName>
    <definedName name="TXGO_RPCH" localSheetId="32">#REF!</definedName>
    <definedName name="TXGO_RPCH" localSheetId="34">#REF!</definedName>
    <definedName name="TXGO_RPCH" localSheetId="35">#REF!</definedName>
    <definedName name="TXGO_RPCH" localSheetId="40">#REF!</definedName>
    <definedName name="TXGO_RPCH" localSheetId="42">#REF!</definedName>
    <definedName name="TXGO_RPCH" localSheetId="43">#REF!</definedName>
    <definedName name="TXGO_RPCH" localSheetId="44">#REF!</definedName>
    <definedName name="TXGO_RPCH" localSheetId="45">#REF!</definedName>
    <definedName name="TXGO_RPCH" localSheetId="46">#REF!</definedName>
    <definedName name="TXGO_RPCH" localSheetId="47">#REF!</definedName>
    <definedName name="TXGO_RPCH" localSheetId="14">#REF!</definedName>
    <definedName name="TXGO_RPCH" localSheetId="15">#REF!</definedName>
    <definedName name="TXGO_RPCH">#REF!</definedName>
    <definedName name="TXGXO" localSheetId="76">#REF!</definedName>
    <definedName name="TXGXO" localSheetId="10">[83]Q5!#REF!</definedName>
    <definedName name="TXGXO" localSheetId="8">#REF!</definedName>
    <definedName name="TXGXO" localSheetId="25">#REF!</definedName>
    <definedName name="TXGXO" localSheetId="31">#REF!</definedName>
    <definedName name="TXGXO" localSheetId="32">#REF!</definedName>
    <definedName name="TXGXO" localSheetId="34">#REF!</definedName>
    <definedName name="TXGXO" localSheetId="35">#REF!</definedName>
    <definedName name="TXGXO" localSheetId="40">#REF!</definedName>
    <definedName name="TXGXO" localSheetId="42">#REF!</definedName>
    <definedName name="TXGXO" localSheetId="43">#REF!</definedName>
    <definedName name="TXGXO" localSheetId="44">#REF!</definedName>
    <definedName name="TXGXO" localSheetId="45">#REF!</definedName>
    <definedName name="TXGXO" localSheetId="46">#REF!</definedName>
    <definedName name="TXGXO" localSheetId="47">#REF!</definedName>
    <definedName name="TXGXO" localSheetId="14">#REF!</definedName>
    <definedName name="TXGXO" localSheetId="15">#REF!</definedName>
    <definedName name="TXGXO">#REF!</definedName>
    <definedName name="TXGXO_D" localSheetId="76">#REF!</definedName>
    <definedName name="TXGXO_D" localSheetId="10">[83]Q5!#REF!</definedName>
    <definedName name="TXGXO_D" localSheetId="8">#REF!</definedName>
    <definedName name="TXGXO_D" localSheetId="25">#REF!</definedName>
    <definedName name="TXGXO_D" localSheetId="31">#REF!</definedName>
    <definedName name="TXGXO_D" localSheetId="32">#REF!</definedName>
    <definedName name="TXGXO_D" localSheetId="34">#REF!</definedName>
    <definedName name="TXGXO_D" localSheetId="35">#REF!</definedName>
    <definedName name="TXGXO_D" localSheetId="40">#REF!</definedName>
    <definedName name="TXGXO_D" localSheetId="42">#REF!</definedName>
    <definedName name="TXGXO_D" localSheetId="43">#REF!</definedName>
    <definedName name="TXGXO_D" localSheetId="44">#REF!</definedName>
    <definedName name="TXGXO_D" localSheetId="45">#REF!</definedName>
    <definedName name="TXGXO_D" localSheetId="46">#REF!</definedName>
    <definedName name="TXGXO_D" localSheetId="47">#REF!</definedName>
    <definedName name="TXGXO_D" localSheetId="14">#REF!</definedName>
    <definedName name="TXGXO_D" localSheetId="15">#REF!</definedName>
    <definedName name="TXGXO_D">#REF!</definedName>
    <definedName name="TXGXO_DPCH" localSheetId="76">#REF!</definedName>
    <definedName name="TXGXO_DPCH" localSheetId="10">[83]Q5!#REF!</definedName>
    <definedName name="TXGXO_DPCH" localSheetId="8">#REF!</definedName>
    <definedName name="TXGXO_DPCH" localSheetId="25">#REF!</definedName>
    <definedName name="TXGXO_DPCH" localSheetId="31">#REF!</definedName>
    <definedName name="TXGXO_DPCH" localSheetId="32">#REF!</definedName>
    <definedName name="TXGXO_DPCH" localSheetId="34">#REF!</definedName>
    <definedName name="TXGXO_DPCH" localSheetId="35">#REF!</definedName>
    <definedName name="TXGXO_DPCH" localSheetId="40">#REF!</definedName>
    <definedName name="TXGXO_DPCH" localSheetId="42">#REF!</definedName>
    <definedName name="TXGXO_DPCH" localSheetId="43">#REF!</definedName>
    <definedName name="TXGXO_DPCH" localSheetId="44">#REF!</definedName>
    <definedName name="TXGXO_DPCH" localSheetId="45">#REF!</definedName>
    <definedName name="TXGXO_DPCH" localSheetId="46">#REF!</definedName>
    <definedName name="TXGXO_DPCH" localSheetId="47">#REF!</definedName>
    <definedName name="TXGXO_DPCH" localSheetId="14">#REF!</definedName>
    <definedName name="TXGXO_DPCH" localSheetId="15">#REF!</definedName>
    <definedName name="TXGXO_DPCH">#REF!</definedName>
    <definedName name="TXGXO_R" localSheetId="76">#REF!</definedName>
    <definedName name="TXGXO_R" localSheetId="10">[83]Q5!#REF!</definedName>
    <definedName name="TXGXO_R" localSheetId="8">#REF!</definedName>
    <definedName name="TXGXO_R" localSheetId="25">#REF!</definedName>
    <definedName name="TXGXO_R" localSheetId="31">#REF!</definedName>
    <definedName name="TXGXO_R" localSheetId="32">#REF!</definedName>
    <definedName name="TXGXO_R" localSheetId="34">#REF!</definedName>
    <definedName name="TXGXO_R" localSheetId="35">#REF!</definedName>
    <definedName name="TXGXO_R" localSheetId="40">#REF!</definedName>
    <definedName name="TXGXO_R" localSheetId="42">#REF!</definedName>
    <definedName name="TXGXO_R" localSheetId="43">#REF!</definedName>
    <definedName name="TXGXO_R" localSheetId="44">#REF!</definedName>
    <definedName name="TXGXO_R" localSheetId="45">#REF!</definedName>
    <definedName name="TXGXO_R" localSheetId="46">#REF!</definedName>
    <definedName name="TXGXO_R" localSheetId="47">#REF!</definedName>
    <definedName name="TXGXO_R" localSheetId="14">#REF!</definedName>
    <definedName name="TXGXO_R" localSheetId="15">#REF!</definedName>
    <definedName name="TXGXO_R">#REF!</definedName>
    <definedName name="TXGXO_RPCH" localSheetId="76">#REF!</definedName>
    <definedName name="TXGXO_RPCH" localSheetId="10">[83]Q5!#REF!</definedName>
    <definedName name="TXGXO_RPCH" localSheetId="8">#REF!</definedName>
    <definedName name="TXGXO_RPCH" localSheetId="25">#REF!</definedName>
    <definedName name="TXGXO_RPCH" localSheetId="31">#REF!</definedName>
    <definedName name="TXGXO_RPCH" localSheetId="32">#REF!</definedName>
    <definedName name="TXGXO_RPCH" localSheetId="34">#REF!</definedName>
    <definedName name="TXGXO_RPCH" localSheetId="35">#REF!</definedName>
    <definedName name="TXGXO_RPCH" localSheetId="40">#REF!</definedName>
    <definedName name="TXGXO_RPCH" localSheetId="42">#REF!</definedName>
    <definedName name="TXGXO_RPCH" localSheetId="43">#REF!</definedName>
    <definedName name="TXGXO_RPCH" localSheetId="44">#REF!</definedName>
    <definedName name="TXGXO_RPCH" localSheetId="45">#REF!</definedName>
    <definedName name="TXGXO_RPCH" localSheetId="46">#REF!</definedName>
    <definedName name="TXGXO_RPCH" localSheetId="47">#REF!</definedName>
    <definedName name="TXGXO_RPCH" localSheetId="14">#REF!</definedName>
    <definedName name="TXGXO_RPCH" localSheetId="15">#REF!</definedName>
    <definedName name="TXGXO_RPCH">#REF!</definedName>
    <definedName name="TXS" localSheetId="76">#REF!</definedName>
    <definedName name="TXS" localSheetId="10">[83]Q5!#REF!</definedName>
    <definedName name="TXS" localSheetId="8">#REF!</definedName>
    <definedName name="TXS" localSheetId="25">#REF!</definedName>
    <definedName name="TXS" localSheetId="31">#REF!</definedName>
    <definedName name="TXS" localSheetId="32">#REF!</definedName>
    <definedName name="TXS" localSheetId="34">#REF!</definedName>
    <definedName name="TXS" localSheetId="35">#REF!</definedName>
    <definedName name="TXS" localSheetId="40">#REF!</definedName>
    <definedName name="TXS" localSheetId="42">#REF!</definedName>
    <definedName name="TXS" localSheetId="43">#REF!</definedName>
    <definedName name="TXS" localSheetId="44">#REF!</definedName>
    <definedName name="TXS" localSheetId="45">#REF!</definedName>
    <definedName name="TXS" localSheetId="46">#REF!</definedName>
    <definedName name="TXS" localSheetId="47">#REF!</definedName>
    <definedName name="TXS" localSheetId="14">#REF!</definedName>
    <definedName name="TXS" localSheetId="15">#REF!</definedName>
    <definedName name="TXS">#REF!</definedName>
    <definedName name="ty" localSheetId="74" hidden="1">{"Riqfin97",#N/A,FALSE,"Tran";"Riqfinpro",#N/A,FALSE,"Tran"}</definedName>
    <definedName name="ty" localSheetId="76" hidden="1">{"Riqfin97",#N/A,FALSE,"Tran";"Riqfinpro",#N/A,FALSE,"Tran"}</definedName>
    <definedName name="ty" localSheetId="10" hidden="1">{"Riqfin97",#N/A,FALSE,"Tran";"Riqfinpro",#N/A,FALSE,"Tran"}</definedName>
    <definedName name="ty" localSheetId="28" hidden="1">{"Riqfin97",#N/A,FALSE,"Tran";"Riqfinpro",#N/A,FALSE,"Tran"}</definedName>
    <definedName name="ty" localSheetId="8" hidden="1">{"Riqfin97",#N/A,FALSE,"Tran";"Riqfinpro",#N/A,FALSE,"Tran"}</definedName>
    <definedName name="ty" localSheetId="25" hidden="1">{"Riqfin97",#N/A,FALSE,"Tran";"Riqfinpro",#N/A,FALSE,"Tran"}</definedName>
    <definedName name="ty" localSheetId="27" hidden="1">{"Riqfin97",#N/A,FALSE,"Tran";"Riqfinpro",#N/A,FALSE,"Tran"}</definedName>
    <definedName name="ty" localSheetId="29" hidden="1">{"Riqfin97",#N/A,FALSE,"Tran";"Riqfinpro",#N/A,FALSE,"Tran"}</definedName>
    <definedName name="ty" localSheetId="31" hidden="1">{"Riqfin97",#N/A,FALSE,"Tran";"Riqfinpro",#N/A,FALSE,"Tran"}</definedName>
    <definedName name="ty" localSheetId="32" hidden="1">{"Riqfin97",#N/A,FALSE,"Tran";"Riqfinpro",#N/A,FALSE,"Tran"}</definedName>
    <definedName name="ty" localSheetId="34" hidden="1">{"Riqfin97",#N/A,FALSE,"Tran";"Riqfinpro",#N/A,FALSE,"Tran"}</definedName>
    <definedName name="ty" localSheetId="35" hidden="1">{"Riqfin97",#N/A,FALSE,"Tran";"Riqfinpro",#N/A,FALSE,"Tran"}</definedName>
    <definedName name="ty" localSheetId="40" hidden="1">{"Riqfin97",#N/A,FALSE,"Tran";"Riqfinpro",#N/A,FALSE,"Tran"}</definedName>
    <definedName name="ty" localSheetId="41" hidden="1">{"Riqfin97",#N/A,FALSE,"Tran";"Riqfinpro",#N/A,FALSE,"Tran"}</definedName>
    <definedName name="ty" localSheetId="42" hidden="1">{"Riqfin97",#N/A,FALSE,"Tran";"Riqfinpro",#N/A,FALSE,"Tran"}</definedName>
    <definedName name="ty" localSheetId="43" hidden="1">{"Riqfin97",#N/A,FALSE,"Tran";"Riqfinpro",#N/A,FALSE,"Tran"}</definedName>
    <definedName name="ty" localSheetId="44" hidden="1">{"Riqfin97",#N/A,FALSE,"Tran";"Riqfinpro",#N/A,FALSE,"Tran"}</definedName>
    <definedName name="ty" localSheetId="45" hidden="1">{"Riqfin97",#N/A,FALSE,"Tran";"Riqfinpro",#N/A,FALSE,"Tran"}</definedName>
    <definedName name="ty" localSheetId="46" hidden="1">{"Riqfin97",#N/A,FALSE,"Tran";"Riqfinpro",#N/A,FALSE,"Tran"}</definedName>
    <definedName name="ty" localSheetId="47" hidden="1">{"Riqfin97",#N/A,FALSE,"Tran";"Riqfinpro",#N/A,FALSE,"Tran"}</definedName>
    <definedName name="ty" localSheetId="48" hidden="1">{"Riqfin97",#N/A,FALSE,"Tran";"Riqfinpro",#N/A,FALSE,"Tran"}</definedName>
    <definedName name="ty" localSheetId="52" hidden="1">{"Riqfin97",#N/A,FALSE,"Tran";"Riqfinpro",#N/A,FALSE,"Tran"}</definedName>
    <definedName name="ty" localSheetId="14" hidden="1">{"Riqfin97",#N/A,FALSE,"Tran";"Riqfinpro",#N/A,FALSE,"Tran"}</definedName>
    <definedName name="ty" localSheetId="56" hidden="1">{"Riqfin97",#N/A,FALSE,"Tran";"Riqfinpro",#N/A,FALSE,"Tran"}</definedName>
    <definedName name="ty" localSheetId="60" hidden="1">{"Riqfin97",#N/A,FALSE,"Tran";"Riqfinpro",#N/A,FALSE,"Tran"}</definedName>
    <definedName name="ty" localSheetId="62" hidden="1">{"Riqfin97",#N/A,FALSE,"Tran";"Riqfinpro",#N/A,FALSE,"Tran"}</definedName>
    <definedName name="ty" localSheetId="15" hidden="1">{"Riqfin97",#N/A,FALSE,"Tran";"Riqfinpro",#N/A,FALSE,"Tran"}</definedName>
    <definedName name="ty" localSheetId="64" hidden="1">{"Riqfin97",#N/A,FALSE,"Tran";"Riqfinpro",#N/A,FALSE,"Tran"}</definedName>
    <definedName name="ty" localSheetId="66" hidden="1">{"Riqfin97",#N/A,FALSE,"Tran";"Riqfinpro",#N/A,FALSE,"Tran"}</definedName>
    <definedName name="ty" localSheetId="16" hidden="1">{"Riqfin97",#N/A,FALSE,"Tran";"Riqfinpro",#N/A,FALSE,"Tran"}</definedName>
    <definedName name="ty" hidden="1">{"Riqfin97",#N/A,FALSE,"Tran";"Riqfinpro",#N/A,FALSE,"Tran"}</definedName>
    <definedName name="UAED" localSheetId="76">#REF!</definedName>
    <definedName name="UAED" localSheetId="8">#REF!</definedName>
    <definedName name="UAED" localSheetId="25">#REF!</definedName>
    <definedName name="UAED" localSheetId="31">#REF!</definedName>
    <definedName name="UAED" localSheetId="32">#REF!</definedName>
    <definedName name="UAED" localSheetId="34">#REF!</definedName>
    <definedName name="UAED" localSheetId="35">#REF!</definedName>
    <definedName name="UAED" localSheetId="40">#REF!</definedName>
    <definedName name="UAED" localSheetId="41">#REF!</definedName>
    <definedName name="UAED" localSheetId="42">#REF!</definedName>
    <definedName name="UAED" localSheetId="43">#REF!</definedName>
    <definedName name="UAED" localSheetId="45">#REF!</definedName>
    <definedName name="UAED" localSheetId="46">#REF!</definedName>
    <definedName name="UAED" localSheetId="48">#REF!</definedName>
    <definedName name="UAED" localSheetId="52">#REF!</definedName>
    <definedName name="UAED" localSheetId="14">#REF!</definedName>
    <definedName name="UAED" localSheetId="56">#REF!</definedName>
    <definedName name="UAED" localSheetId="15">#REF!</definedName>
    <definedName name="UAED" localSheetId="66">#REF!</definedName>
    <definedName name="UAED">#REF!</definedName>
    <definedName name="UAED1" localSheetId="76">#REF!</definedName>
    <definedName name="UAED1" localSheetId="8">#REF!</definedName>
    <definedName name="UAED1" localSheetId="25">#REF!</definedName>
    <definedName name="UAED1" localSheetId="31">#REF!</definedName>
    <definedName name="UAED1" localSheetId="32">#REF!</definedName>
    <definedName name="UAED1" localSheetId="34">#REF!</definedName>
    <definedName name="UAED1" localSheetId="35">#REF!</definedName>
    <definedName name="UAED1" localSheetId="40">#REF!</definedName>
    <definedName name="UAED1" localSheetId="41">#REF!</definedName>
    <definedName name="UAED1" localSheetId="42">#REF!</definedName>
    <definedName name="UAED1" localSheetId="43">#REF!</definedName>
    <definedName name="UAED1" localSheetId="45">#REF!</definedName>
    <definedName name="UAED1" localSheetId="46">#REF!</definedName>
    <definedName name="UAED1" localSheetId="48">#REF!</definedName>
    <definedName name="UAED1" localSheetId="52">#REF!</definedName>
    <definedName name="UAED1" localSheetId="14">#REF!</definedName>
    <definedName name="UAED1" localSheetId="56">#REF!</definedName>
    <definedName name="UAED1" localSheetId="15">#REF!</definedName>
    <definedName name="UAED1" localSheetId="66">#REF!</definedName>
    <definedName name="UAED1">#REF!</definedName>
    <definedName name="UC" localSheetId="76">#REF!</definedName>
    <definedName name="UC" localSheetId="8">#REF!</definedName>
    <definedName name="UC" localSheetId="25">#REF!</definedName>
    <definedName name="UC" localSheetId="31">#REF!</definedName>
    <definedName name="UC" localSheetId="32">#REF!</definedName>
    <definedName name="UC" localSheetId="34">#REF!</definedName>
    <definedName name="UC" localSheetId="35">#REF!</definedName>
    <definedName name="UC" localSheetId="40">#REF!</definedName>
    <definedName name="UC" localSheetId="41">#REF!</definedName>
    <definedName name="UC" localSheetId="42">#REF!</definedName>
    <definedName name="UC" localSheetId="43">#REF!</definedName>
    <definedName name="UC" localSheetId="45">#REF!</definedName>
    <definedName name="UC" localSheetId="46">#REF!</definedName>
    <definedName name="UC" localSheetId="48">#REF!</definedName>
    <definedName name="UC" localSheetId="52">#REF!</definedName>
    <definedName name="UC" localSheetId="14">#REF!</definedName>
    <definedName name="UC" localSheetId="56">#REF!</definedName>
    <definedName name="UC" localSheetId="15">#REF!</definedName>
    <definedName name="UC">#REF!</definedName>
    <definedName name="UC1A" localSheetId="76">#REF!</definedName>
    <definedName name="UC1A" localSheetId="25">#REF!</definedName>
    <definedName name="UC1A" localSheetId="31">#REF!</definedName>
    <definedName name="UC1A" localSheetId="32">#REF!</definedName>
    <definedName name="UC1A" localSheetId="34">#REF!</definedName>
    <definedName name="UC1A" localSheetId="35">#REF!</definedName>
    <definedName name="UC1A" localSheetId="40">#REF!</definedName>
    <definedName name="UC1A" localSheetId="41">#REF!</definedName>
    <definedName name="UC1A" localSheetId="42">#REF!</definedName>
    <definedName name="UC1A" localSheetId="43">#REF!</definedName>
    <definedName name="UC1A" localSheetId="45">#REF!</definedName>
    <definedName name="UC1A" localSheetId="46">#REF!</definedName>
    <definedName name="UC1A" localSheetId="48">#REF!</definedName>
    <definedName name="UC1A" localSheetId="52">#REF!</definedName>
    <definedName name="UC1A" localSheetId="14">#REF!</definedName>
    <definedName name="UC1A" localSheetId="56">#REF!</definedName>
    <definedName name="UC1A" localSheetId="15">#REF!</definedName>
    <definedName name="UC1A">#REF!</definedName>
    <definedName name="UCC" localSheetId="35">#REF!</definedName>
    <definedName name="UCC">#REF!</definedName>
    <definedName name="UDCTA" localSheetId="35">#REF!</definedName>
    <definedName name="UDCTA">#REF!</definedName>
    <definedName name="UHLKJH" localSheetId="74" hidden="1">{FALSE,FALSE,-1.25,-15.5,484.5,276.75,FALSE,FALSE,TRUE,TRUE,0,12,#N/A,46,#N/A,2.93460490463215,15.35,1,FALSE,FALSE,3,TRUE,1,FALSE,100,"Swvu.PLA1.","ACwvu.PLA1.",#N/A,FALSE,FALSE,0,0,0,0,2,"","",TRUE,TRUE,FALSE,FALSE,1,60,#N/A,#N/A,FALSE,FALSE,FALSE,FALSE,FALSE,FALSE,FALSE,9,65532,65532,FALSE,FALSE,TRUE,TRUE,TRUE}</definedName>
    <definedName name="UHLKJH" localSheetId="76" hidden="1">{FALSE,FALSE,-1.25,-15.5,484.5,276.75,FALSE,FALSE,TRUE,TRUE,0,12,#N/A,46,#N/A,2.93460490463215,15.35,1,FALSE,FALSE,3,TRUE,1,FALSE,100,"Swvu.PLA1.","ACwvu.PLA1.",#N/A,FALSE,FALSE,0,0,0,0,2,"","",TRUE,TRUE,FALSE,FALSE,1,60,#N/A,#N/A,FALSE,FALSE,FALSE,FALSE,FALSE,FALSE,FALSE,9,65532,65532,FALSE,FALSE,TRUE,TRUE,TRUE}</definedName>
    <definedName name="UHLKJH" localSheetId="28" hidden="1">{FALSE,FALSE,-1.25,-15.5,484.5,276.75,FALSE,FALSE,TRUE,TRUE,0,12,#N/A,46,#N/A,2.93460490463215,15.35,1,FALSE,FALSE,3,TRUE,1,FALSE,100,"Swvu.PLA1.","ACwvu.PLA1.",#N/A,FALSE,FALSE,0,0,0,0,2,"","",TRUE,TRUE,FALSE,FALSE,1,60,#N/A,#N/A,FALSE,FALSE,FALSE,FALSE,FALSE,FALSE,FALSE,9,65532,65532,FALSE,FALSE,TRUE,TRUE,TRUE}</definedName>
    <definedName name="UHLKJH" localSheetId="8" hidden="1">{FALSE,FALSE,-1.25,-15.5,484.5,276.75,FALSE,FALSE,TRUE,TRUE,0,12,#N/A,46,#N/A,2.93460490463215,15.35,1,FALSE,FALSE,3,TRUE,1,FALSE,100,"Swvu.PLA1.","ACwvu.PLA1.",#N/A,FALSE,FALSE,0,0,0,0,2,"","",TRUE,TRUE,FALSE,FALSE,1,60,#N/A,#N/A,FALSE,FALSE,FALSE,FALSE,FALSE,FALSE,FALSE,9,65532,65532,FALSE,FALSE,TRUE,TRUE,TRUE}</definedName>
    <definedName name="UHLKJH" localSheetId="25" hidden="1">{FALSE,FALSE,-1.25,-15.5,484.5,276.75,FALSE,FALSE,TRUE,TRUE,0,12,#N/A,46,#N/A,2.93460490463215,15.35,1,FALSE,FALSE,3,TRUE,1,FALSE,100,"Swvu.PLA1.","ACwvu.PLA1.",#N/A,FALSE,FALSE,0,0,0,0,2,"","",TRUE,TRUE,FALSE,FALSE,1,60,#N/A,#N/A,FALSE,FALSE,FALSE,FALSE,FALSE,FALSE,FALSE,9,65532,65532,FALSE,FALSE,TRUE,TRUE,TRUE}</definedName>
    <definedName name="UHLKJH" localSheetId="27" hidden="1">{FALSE,FALSE,-1.25,-15.5,484.5,276.75,FALSE,FALSE,TRUE,TRUE,0,12,#N/A,46,#N/A,2.93460490463215,15.35,1,FALSE,FALSE,3,TRUE,1,FALSE,100,"Swvu.PLA1.","ACwvu.PLA1.",#N/A,FALSE,FALSE,0,0,0,0,2,"","",TRUE,TRUE,FALSE,FALSE,1,60,#N/A,#N/A,FALSE,FALSE,FALSE,FALSE,FALSE,FALSE,FALSE,9,65532,65532,FALSE,FALSE,TRUE,TRUE,TRUE}</definedName>
    <definedName name="UHLKJH" localSheetId="29" hidden="1">{FALSE,FALSE,-1.25,-15.5,484.5,276.75,FALSE,FALSE,TRUE,TRUE,0,12,#N/A,46,#N/A,2.93460490463215,15.35,1,FALSE,FALSE,3,TRUE,1,FALSE,100,"Swvu.PLA1.","ACwvu.PLA1.",#N/A,FALSE,FALSE,0,0,0,0,2,"","",TRUE,TRUE,FALSE,FALSE,1,60,#N/A,#N/A,FALSE,FALSE,FALSE,FALSE,FALSE,FALSE,FALSE,9,65532,65532,FALSE,FALSE,TRUE,TRUE,TRUE}</definedName>
    <definedName name="UHLKJH" localSheetId="31" hidden="1">{FALSE,FALSE,-1.25,-15.5,484.5,276.75,FALSE,FALSE,TRUE,TRUE,0,12,#N/A,46,#N/A,2.93460490463215,15.35,1,FALSE,FALSE,3,TRUE,1,FALSE,100,"Swvu.PLA1.","ACwvu.PLA1.",#N/A,FALSE,FALSE,0,0,0,0,2,"","",TRUE,TRUE,FALSE,FALSE,1,60,#N/A,#N/A,FALSE,FALSE,FALSE,FALSE,FALSE,FALSE,FALSE,9,65532,65532,FALSE,FALSE,TRUE,TRUE,TRUE}</definedName>
    <definedName name="UHLKJH" localSheetId="32" hidden="1">{FALSE,FALSE,-1.25,-15.5,484.5,276.75,FALSE,FALSE,TRUE,TRUE,0,12,#N/A,46,#N/A,2.93460490463215,15.35,1,FALSE,FALSE,3,TRUE,1,FALSE,100,"Swvu.PLA1.","ACwvu.PLA1.",#N/A,FALSE,FALSE,0,0,0,0,2,"","",TRUE,TRUE,FALSE,FALSE,1,60,#N/A,#N/A,FALSE,FALSE,FALSE,FALSE,FALSE,FALSE,FALSE,9,65532,65532,FALSE,FALSE,TRUE,TRUE,TRUE}</definedName>
    <definedName name="UHLKJH" localSheetId="34" hidden="1">{FALSE,FALSE,-1.25,-15.5,484.5,276.75,FALSE,FALSE,TRUE,TRUE,0,12,#N/A,46,#N/A,2.93460490463215,15.35,1,FALSE,FALSE,3,TRUE,1,FALSE,100,"Swvu.PLA1.","ACwvu.PLA1.",#N/A,FALSE,FALSE,0,0,0,0,2,"","",TRUE,TRUE,FALSE,FALSE,1,60,#N/A,#N/A,FALSE,FALSE,FALSE,FALSE,FALSE,FALSE,FALSE,9,65532,65532,FALSE,FALSE,TRUE,TRUE,TRUE}</definedName>
    <definedName name="UHLKJH" localSheetId="35" hidden="1">{FALSE,FALSE,-1.25,-15.5,484.5,276.75,FALSE,FALSE,TRUE,TRUE,0,12,#N/A,46,#N/A,2.93460490463215,15.35,1,FALSE,FALSE,3,TRUE,1,FALSE,100,"Swvu.PLA1.","ACwvu.PLA1.",#N/A,FALSE,FALSE,0,0,0,0,2,"","",TRUE,TRUE,FALSE,FALSE,1,60,#N/A,#N/A,FALSE,FALSE,FALSE,FALSE,FALSE,FALSE,FALSE,9,65532,65532,FALSE,FALSE,TRUE,TRUE,TRUE}</definedName>
    <definedName name="UHLKJH" localSheetId="40" hidden="1">{FALSE,FALSE,-1.25,-15.5,484.5,276.75,FALSE,FALSE,TRUE,TRUE,0,12,#N/A,46,#N/A,2.93460490463215,15.35,1,FALSE,FALSE,3,TRUE,1,FALSE,100,"Swvu.PLA1.","ACwvu.PLA1.",#N/A,FALSE,FALSE,0,0,0,0,2,"","",TRUE,TRUE,FALSE,FALSE,1,60,#N/A,#N/A,FALSE,FALSE,FALSE,FALSE,FALSE,FALSE,FALSE,9,65532,65532,FALSE,FALSE,TRUE,TRUE,TRUE}</definedName>
    <definedName name="UHLKJH" localSheetId="41" hidden="1">{FALSE,FALSE,-1.25,-15.5,484.5,276.75,FALSE,FALSE,TRUE,TRUE,0,12,#N/A,46,#N/A,2.93460490463215,15.35,1,FALSE,FALSE,3,TRUE,1,FALSE,100,"Swvu.PLA1.","ACwvu.PLA1.",#N/A,FALSE,FALSE,0,0,0,0,2,"","",TRUE,TRUE,FALSE,FALSE,1,60,#N/A,#N/A,FALSE,FALSE,FALSE,FALSE,FALSE,FALSE,FALSE,9,65532,65532,FALSE,FALSE,TRUE,TRUE,TRUE}</definedName>
    <definedName name="UHLKJH" localSheetId="42" hidden="1">{FALSE,FALSE,-1.25,-15.5,484.5,276.75,FALSE,FALSE,TRUE,TRUE,0,12,#N/A,46,#N/A,2.93460490463215,15.35,1,FALSE,FALSE,3,TRUE,1,FALSE,100,"Swvu.PLA1.","ACwvu.PLA1.",#N/A,FALSE,FALSE,0,0,0,0,2,"","",TRUE,TRUE,FALSE,FALSE,1,60,#N/A,#N/A,FALSE,FALSE,FALSE,FALSE,FALSE,FALSE,FALSE,9,65532,65532,FALSE,FALSE,TRUE,TRUE,TRUE}</definedName>
    <definedName name="UHLKJH" localSheetId="43" hidden="1">{FALSE,FALSE,-1.25,-15.5,484.5,276.75,FALSE,FALSE,TRUE,TRUE,0,12,#N/A,46,#N/A,2.93460490463215,15.35,1,FALSE,FALSE,3,TRUE,1,FALSE,100,"Swvu.PLA1.","ACwvu.PLA1.",#N/A,FALSE,FALSE,0,0,0,0,2,"","",TRUE,TRUE,FALSE,FALSE,1,60,#N/A,#N/A,FALSE,FALSE,FALSE,FALSE,FALSE,FALSE,FALSE,9,65532,65532,FALSE,FALSE,TRUE,TRUE,TRUE}</definedName>
    <definedName name="UHLKJH" localSheetId="44" hidden="1">{FALSE,FALSE,-1.25,-15.5,484.5,276.75,FALSE,FALSE,TRUE,TRUE,0,12,#N/A,46,#N/A,2.93460490463215,15.35,1,FALSE,FALSE,3,TRUE,1,FALSE,100,"Swvu.PLA1.","ACwvu.PLA1.",#N/A,FALSE,FALSE,0,0,0,0,2,"","",TRUE,TRUE,FALSE,FALSE,1,60,#N/A,#N/A,FALSE,FALSE,FALSE,FALSE,FALSE,FALSE,FALSE,9,65532,65532,FALSE,FALSE,TRUE,TRUE,TRUE}</definedName>
    <definedName name="UHLKJH" localSheetId="45" hidden="1">{FALSE,FALSE,-1.25,-15.5,484.5,276.75,FALSE,FALSE,TRUE,TRUE,0,12,#N/A,46,#N/A,2.93460490463215,15.35,1,FALSE,FALSE,3,TRUE,1,FALSE,100,"Swvu.PLA1.","ACwvu.PLA1.",#N/A,FALSE,FALSE,0,0,0,0,2,"","",TRUE,TRUE,FALSE,FALSE,1,60,#N/A,#N/A,FALSE,FALSE,FALSE,FALSE,FALSE,FALSE,FALSE,9,65532,65532,FALSE,FALSE,TRUE,TRUE,TRUE}</definedName>
    <definedName name="UHLKJH" localSheetId="46" hidden="1">{FALSE,FALSE,-1.25,-15.5,484.5,276.75,FALSE,FALSE,TRUE,TRUE,0,12,#N/A,46,#N/A,2.93460490463215,15.35,1,FALSE,FALSE,3,TRUE,1,FALSE,100,"Swvu.PLA1.","ACwvu.PLA1.",#N/A,FALSE,FALSE,0,0,0,0,2,"","",TRUE,TRUE,FALSE,FALSE,1,60,#N/A,#N/A,FALSE,FALSE,FALSE,FALSE,FALSE,FALSE,FALSE,9,65532,65532,FALSE,FALSE,TRUE,TRUE,TRUE}</definedName>
    <definedName name="UHLKJH" localSheetId="47" hidden="1">{FALSE,FALSE,-1.25,-15.5,484.5,276.75,FALSE,FALSE,TRUE,TRUE,0,12,#N/A,46,#N/A,2.93460490463215,15.35,1,FALSE,FALSE,3,TRUE,1,FALSE,100,"Swvu.PLA1.","ACwvu.PLA1.",#N/A,FALSE,FALSE,0,0,0,0,2,"","",TRUE,TRUE,FALSE,FALSE,1,60,#N/A,#N/A,FALSE,FALSE,FALSE,FALSE,FALSE,FALSE,FALSE,9,65532,65532,FALSE,FALSE,TRUE,TRUE,TRUE}</definedName>
    <definedName name="UHLKJH" localSheetId="48" hidden="1">{FALSE,FALSE,-1.25,-15.5,484.5,276.75,FALSE,FALSE,TRUE,TRUE,0,12,#N/A,46,#N/A,2.93460490463215,15.35,1,FALSE,FALSE,3,TRUE,1,FALSE,100,"Swvu.PLA1.","ACwvu.PLA1.",#N/A,FALSE,FALSE,0,0,0,0,2,"","",TRUE,TRUE,FALSE,FALSE,1,60,#N/A,#N/A,FALSE,FALSE,FALSE,FALSE,FALSE,FALSE,FALSE,9,65532,65532,FALSE,FALSE,TRUE,TRUE,TRUE}</definedName>
    <definedName name="UHLKJH" localSheetId="52" hidden="1">{FALSE,FALSE,-1.25,-15.5,484.5,276.75,FALSE,FALSE,TRUE,TRUE,0,12,#N/A,46,#N/A,2.93460490463215,15.35,1,FALSE,FALSE,3,TRUE,1,FALSE,100,"Swvu.PLA1.","ACwvu.PLA1.",#N/A,FALSE,FALSE,0,0,0,0,2,"","",TRUE,TRUE,FALSE,FALSE,1,60,#N/A,#N/A,FALSE,FALSE,FALSE,FALSE,FALSE,FALSE,FALSE,9,65532,65532,FALSE,FALSE,TRUE,TRUE,TRUE}</definedName>
    <definedName name="UHLKJH" localSheetId="14" hidden="1">{FALSE,FALSE,-1.25,-15.5,484.5,276.75,FALSE,FALSE,TRUE,TRUE,0,12,#N/A,46,#N/A,2.93460490463215,15.35,1,FALSE,FALSE,3,TRUE,1,FALSE,100,"Swvu.PLA1.","ACwvu.PLA1.",#N/A,FALSE,FALSE,0,0,0,0,2,"","",TRUE,TRUE,FALSE,FALSE,1,60,#N/A,#N/A,FALSE,FALSE,FALSE,FALSE,FALSE,FALSE,FALSE,9,65532,65532,FALSE,FALSE,TRUE,TRUE,TRUE}</definedName>
    <definedName name="UHLKJH" localSheetId="56" hidden="1">{FALSE,FALSE,-1.25,-15.5,484.5,276.75,FALSE,FALSE,TRUE,TRUE,0,12,#N/A,46,#N/A,2.93460490463215,15.35,1,FALSE,FALSE,3,TRUE,1,FALSE,100,"Swvu.PLA1.","ACwvu.PLA1.",#N/A,FALSE,FALSE,0,0,0,0,2,"","",TRUE,TRUE,FALSE,FALSE,1,60,#N/A,#N/A,FALSE,FALSE,FALSE,FALSE,FALSE,FALSE,FALSE,9,65532,65532,FALSE,FALSE,TRUE,TRUE,TRUE}</definedName>
    <definedName name="UHLKJH" localSheetId="60" hidden="1">{FALSE,FALSE,-1.25,-15.5,484.5,276.75,FALSE,FALSE,TRUE,TRUE,0,12,#N/A,46,#N/A,2.93460490463215,15.35,1,FALSE,FALSE,3,TRUE,1,FALSE,100,"Swvu.PLA1.","ACwvu.PLA1.",#N/A,FALSE,FALSE,0,0,0,0,2,"","",TRUE,TRUE,FALSE,FALSE,1,60,#N/A,#N/A,FALSE,FALSE,FALSE,FALSE,FALSE,FALSE,FALSE,9,65532,65532,FALSE,FALSE,TRUE,TRUE,TRUE}</definedName>
    <definedName name="UHLKJH" localSheetId="62" hidden="1">{FALSE,FALSE,-1.25,-15.5,484.5,276.75,FALSE,FALSE,TRUE,TRUE,0,12,#N/A,46,#N/A,2.93460490463215,15.35,1,FALSE,FALSE,3,TRUE,1,FALSE,100,"Swvu.PLA1.","ACwvu.PLA1.",#N/A,FALSE,FALSE,0,0,0,0,2,"","",TRUE,TRUE,FALSE,FALSE,1,60,#N/A,#N/A,FALSE,FALSE,FALSE,FALSE,FALSE,FALSE,FALSE,9,65532,65532,FALSE,FALSE,TRUE,TRUE,TRUE}</definedName>
    <definedName name="UHLKJH" localSheetId="15" hidden="1">{FALSE,FALSE,-1.25,-15.5,484.5,276.75,FALSE,FALSE,TRUE,TRUE,0,12,#N/A,46,#N/A,2.93460490463215,15.35,1,FALSE,FALSE,3,TRUE,1,FALSE,100,"Swvu.PLA1.","ACwvu.PLA1.",#N/A,FALSE,FALSE,0,0,0,0,2,"","",TRUE,TRUE,FALSE,FALSE,1,60,#N/A,#N/A,FALSE,FALSE,FALSE,FALSE,FALSE,FALSE,FALSE,9,65532,65532,FALSE,FALSE,TRUE,TRUE,TRUE}</definedName>
    <definedName name="UHLKJH" localSheetId="64" hidden="1">{FALSE,FALSE,-1.25,-15.5,484.5,276.75,FALSE,FALSE,TRUE,TRUE,0,12,#N/A,46,#N/A,2.93460490463215,15.35,1,FALSE,FALSE,3,TRUE,1,FALSE,100,"Swvu.PLA1.","ACwvu.PLA1.",#N/A,FALSE,FALSE,0,0,0,0,2,"","",TRUE,TRUE,FALSE,FALSE,1,60,#N/A,#N/A,FALSE,FALSE,FALSE,FALSE,FALSE,FALSE,FALSE,9,65532,65532,FALSE,FALSE,TRUE,TRUE,TRUE}</definedName>
    <definedName name="UHLKJH" localSheetId="66" hidden="1">{FALSE,FALSE,-1.25,-15.5,484.5,276.75,FALSE,FALSE,TRUE,TRUE,0,12,#N/A,46,#N/A,2.93460490463215,15.35,1,FALSE,FALSE,3,TRUE,1,FALSE,100,"Swvu.PLA1.","ACwvu.PLA1.",#N/A,FALSE,FALSE,0,0,0,0,2,"","",TRUE,TRUE,FALSE,FALSE,1,60,#N/A,#N/A,FALSE,FALSE,FALSE,FALSE,FALSE,FALSE,FALSE,9,65532,65532,FALSE,FALSE,TRUE,TRUE,TRUE}</definedName>
    <definedName name="UHLKJH" localSheetId="16" hidden="1">{FALSE,FALSE,-1.25,-15.5,484.5,276.75,FALSE,FALSE,TRUE,TRUE,0,12,#N/A,46,#N/A,2.93460490463215,15.35,1,FALSE,FALSE,3,TRUE,1,FALSE,100,"Swvu.PLA1.","ACwvu.PLA1.",#N/A,FALSE,FALSE,0,0,0,0,2,"","",TRUE,TRUE,FALSE,FALSE,1,60,#N/A,#N/A,FALSE,FALSE,FALSE,FALSE,FALSE,FALSE,FALSE,9,65532,65532,FALSE,FALSE,TRUE,TRUE,TRUE}</definedName>
    <definedName name="UHLKJH" hidden="1">{FALSE,FALSE,-1.25,-15.5,484.5,276.75,FALSE,FALSE,TRUE,TRUE,0,12,#N/A,46,#N/A,2.93460490463215,15.35,1,FALSE,FALSE,3,TRUE,1,FALSE,100,"Swvu.PLA1.","ACwvu.PLA1.",#N/A,FALSE,FALSE,0,0,0,0,2,"","",TRUE,TRUE,FALSE,FALSE,1,60,#N/A,#N/A,FALSE,FALSE,FALSE,FALSE,FALSE,FALSE,FALSE,9,65532,65532,FALSE,FALSE,TRUE,TRUE,TRUE}</definedName>
    <definedName name="UK_wt">'[80]OECD wgt'!$B$9</definedName>
    <definedName name="unemp_96Q3" localSheetId="8">#REF!</definedName>
    <definedName name="unemp_96Q3" localSheetId="25">#REF!</definedName>
    <definedName name="unemp_96Q3" localSheetId="31">#REF!</definedName>
    <definedName name="unemp_96Q3" localSheetId="32">#REF!</definedName>
    <definedName name="unemp_96Q3" localSheetId="34">#REF!</definedName>
    <definedName name="unemp_96Q3" localSheetId="35">#REF!</definedName>
    <definedName name="unemp_96Q3" localSheetId="47">#REF!</definedName>
    <definedName name="unemp_96Q3" localSheetId="14">#REF!</definedName>
    <definedName name="unemp_96Q3" localSheetId="15">#REF!</definedName>
    <definedName name="unemp_96Q3" localSheetId="66">#REF!</definedName>
    <definedName name="unemp_96Q3">#REF!</definedName>
    <definedName name="unemp_96Q4" localSheetId="76">#REF!</definedName>
    <definedName name="unemp_96Q4" localSheetId="8">#REF!</definedName>
    <definedName name="unemp_96Q4" localSheetId="25">#REF!</definedName>
    <definedName name="unemp_96Q4" localSheetId="31">#REF!</definedName>
    <definedName name="unemp_96Q4" localSheetId="32">#REF!</definedName>
    <definedName name="unemp_96Q4" localSheetId="34">#REF!</definedName>
    <definedName name="unemp_96Q4" localSheetId="35">#REF!</definedName>
    <definedName name="unemp_96Q4" localSheetId="40">#REF!</definedName>
    <definedName name="unemp_96Q4" localSheetId="45">#REF!</definedName>
    <definedName name="unemp_96Q4" localSheetId="46">#REF!</definedName>
    <definedName name="unemp_96Q4" localSheetId="14">#REF!</definedName>
    <definedName name="unemp_96Q4" localSheetId="15">#REF!</definedName>
    <definedName name="unemp_96Q4" localSheetId="66">#REF!</definedName>
    <definedName name="unemp_96Q4">#REF!</definedName>
    <definedName name="unemp_97Q1" localSheetId="76">#REF!</definedName>
    <definedName name="unemp_97Q1" localSheetId="8">#REF!</definedName>
    <definedName name="unemp_97Q1" localSheetId="25">#REF!</definedName>
    <definedName name="unemp_97Q1" localSheetId="31">#REF!</definedName>
    <definedName name="unemp_97Q1" localSheetId="32">#REF!</definedName>
    <definedName name="unemp_97Q1" localSheetId="34">#REF!</definedName>
    <definedName name="unemp_97Q1" localSheetId="35">#REF!</definedName>
    <definedName name="unemp_97Q1" localSheetId="40">#REF!</definedName>
    <definedName name="unemp_97Q1" localSheetId="45">#REF!</definedName>
    <definedName name="unemp_97Q1" localSheetId="46">#REF!</definedName>
    <definedName name="unemp_97Q1" localSheetId="14">#REF!</definedName>
    <definedName name="unemp_97Q1" localSheetId="15">#REF!</definedName>
    <definedName name="unemp_97Q1">#REF!</definedName>
    <definedName name="unemp_97Q2" localSheetId="76">#REF!</definedName>
    <definedName name="unemp_97Q2" localSheetId="25">#REF!</definedName>
    <definedName name="unemp_97Q2" localSheetId="31">#REF!</definedName>
    <definedName name="unemp_97Q2" localSheetId="32">#REF!</definedName>
    <definedName name="unemp_97Q2" localSheetId="34">#REF!</definedName>
    <definedName name="unemp_97Q2" localSheetId="35">#REF!</definedName>
    <definedName name="unemp_97Q2" localSheetId="40">#REF!</definedName>
    <definedName name="unemp_97Q2" localSheetId="45">#REF!</definedName>
    <definedName name="unemp_97Q2" localSheetId="46">#REF!</definedName>
    <definedName name="unemp_97Q2" localSheetId="14">#REF!</definedName>
    <definedName name="unemp_97Q2" localSheetId="15">#REF!</definedName>
    <definedName name="unemp_97Q2">#REF!</definedName>
    <definedName name="unemp_nat" localSheetId="76">#REF!</definedName>
    <definedName name="unemp_nat" localSheetId="25">#REF!</definedName>
    <definedName name="unemp_nat" localSheetId="31">#REF!</definedName>
    <definedName name="unemp_nat" localSheetId="32">#REF!</definedName>
    <definedName name="unemp_nat" localSheetId="34">#REF!</definedName>
    <definedName name="unemp_nat" localSheetId="35">#REF!</definedName>
    <definedName name="unemp_nat" localSheetId="40">#REF!</definedName>
    <definedName name="unemp_nat" localSheetId="45">#REF!</definedName>
    <definedName name="unemp_nat" localSheetId="46">#REF!</definedName>
    <definedName name="unemp_nat" localSheetId="14">#REF!</definedName>
    <definedName name="unemp_nat" localSheetId="15">#REF!</definedName>
    <definedName name="unemp_nat">#REF!</definedName>
    <definedName name="unemp_urbrural" localSheetId="76">#REF!</definedName>
    <definedName name="unemp_urbrural" localSheetId="25">#REF!</definedName>
    <definedName name="unemp_urbrural" localSheetId="31">#REF!</definedName>
    <definedName name="unemp_urbrural" localSheetId="32">#REF!</definedName>
    <definedName name="unemp_urbrural" localSheetId="34">#REF!</definedName>
    <definedName name="unemp_urbrural" localSheetId="35">#REF!</definedName>
    <definedName name="unemp_urbrural" localSheetId="40">#REF!</definedName>
    <definedName name="unemp_urbrural" localSheetId="45">#REF!</definedName>
    <definedName name="unemp_urbrural" localSheetId="46">#REF!</definedName>
    <definedName name="unemp_urbrural" localSheetId="14">#REF!</definedName>
    <definedName name="unemp_urbrural" localSheetId="15">#REF!</definedName>
    <definedName name="unemp_urbrural">#REF!</definedName>
    <definedName name="UNION_FENOSA" localSheetId="35">#REF!</definedName>
    <definedName name="UNION_FENOSA">#REF!</definedName>
    <definedName name="UnitsLabel" localSheetId="76">#REF!</definedName>
    <definedName name="UnitsLabel" localSheetId="25">#REF!</definedName>
    <definedName name="UnitsLabel" localSheetId="31">#REF!</definedName>
    <definedName name="UnitsLabel" localSheetId="32">#REF!</definedName>
    <definedName name="UnitsLabel" localSheetId="34">#REF!</definedName>
    <definedName name="UnitsLabel" localSheetId="35">#REF!</definedName>
    <definedName name="UnitsLabel" localSheetId="40">#REF!</definedName>
    <definedName name="UnitsLabel" localSheetId="41">#REF!</definedName>
    <definedName name="UnitsLabel" localSheetId="42">#REF!</definedName>
    <definedName name="UnitsLabel" localSheetId="43">#REF!</definedName>
    <definedName name="UnitsLabel" localSheetId="45">#REF!</definedName>
    <definedName name="UnitsLabel" localSheetId="46">#REF!</definedName>
    <definedName name="UnitsLabel" localSheetId="48">#REF!</definedName>
    <definedName name="UnitsLabel" localSheetId="52">#REF!</definedName>
    <definedName name="UnitsLabel" localSheetId="14">#REF!</definedName>
    <definedName name="UnitsLabel" localSheetId="56">#REF!</definedName>
    <definedName name="UnitsLabel" localSheetId="15">#REF!</definedName>
    <definedName name="UnitsLabel">#REF!</definedName>
    <definedName name="Universities" localSheetId="35">#REF!</definedName>
    <definedName name="Universities">#REF!</definedName>
    <definedName name="Uruguay" localSheetId="8">'[189]SVI table'!$E$10:$L$73</definedName>
    <definedName name="Uruguay">'[189]SVI table'!$E$10:$L$73</definedName>
    <definedName name="US_1" localSheetId="76">OFFSET(#REF!,0,0,COUNT(#REF!),1)</definedName>
    <definedName name="US_1" localSheetId="8">OFFSET(#REF!,0,0,COUNT(#REF!),1)</definedName>
    <definedName name="US_1" localSheetId="25">OFFSET(#REF!,0,0,COUNT(#REF!),1)</definedName>
    <definedName name="US_1" localSheetId="31">OFFSET(#REF!,0,0,COUNT(#REF!),1)</definedName>
    <definedName name="US_1" localSheetId="32">OFFSET(#REF!,0,0,COUNT(#REF!),1)</definedName>
    <definedName name="US_1" localSheetId="34">OFFSET(#REF!,0,0,COUNT(#REF!),1)</definedName>
    <definedName name="US_1" localSheetId="35">OFFSET(#REF!,0,0,COUNT(#REF!),1)</definedName>
    <definedName name="US_1" localSheetId="40">OFFSET(#REF!,0,0,COUNT(#REF!),1)</definedName>
    <definedName name="US_1" localSheetId="45">OFFSET(#REF!,0,0,COUNT(#REF!),1)</definedName>
    <definedName name="US_1" localSheetId="46">OFFSET(#REF!,0,0,COUNT(#REF!),1)</definedName>
    <definedName name="US_1" localSheetId="14">OFFSET(#REF!,0,0,COUNT(#REF!),1)</definedName>
    <definedName name="US_1" localSheetId="15">OFFSET(#REF!,0,0,COUNT(#REF!),1)</definedName>
    <definedName name="US_1" localSheetId="66">OFFSET(#REF!,0,0,COUNT(#REF!),1)</definedName>
    <definedName name="US_1">OFFSET(#REF!,0,0,COUNT(#REF!),1)</definedName>
    <definedName name="US_2" localSheetId="76">OFFSET(#REF!,0,0,COUNT(#REF!),1)</definedName>
    <definedName name="US_2" localSheetId="8">OFFSET(#REF!,0,0,COUNT(#REF!),1)</definedName>
    <definedName name="US_2" localSheetId="25">OFFSET(#REF!,0,0,COUNT(#REF!),1)</definedName>
    <definedName name="US_2" localSheetId="31">OFFSET(#REF!,0,0,COUNT(#REF!),1)</definedName>
    <definedName name="US_2" localSheetId="32">OFFSET(#REF!,0,0,COUNT(#REF!),1)</definedName>
    <definedName name="US_2" localSheetId="34">OFFSET(#REF!,0,0,COUNT(#REF!),1)</definedName>
    <definedName name="US_2" localSheetId="35">OFFSET(#REF!,0,0,COUNT(#REF!),1)</definedName>
    <definedName name="US_2" localSheetId="40">OFFSET(#REF!,0,0,COUNT(#REF!),1)</definedName>
    <definedName name="US_2" localSheetId="45">OFFSET(#REF!,0,0,COUNT(#REF!),1)</definedName>
    <definedName name="US_2" localSheetId="46">OFFSET(#REF!,0,0,COUNT(#REF!),1)</definedName>
    <definedName name="US_2" localSheetId="14">OFFSET(#REF!,0,0,COUNT(#REF!),1)</definedName>
    <definedName name="US_2" localSheetId="15">OFFSET(#REF!,0,0,COUNT(#REF!),1)</definedName>
    <definedName name="US_2">OFFSET(#REF!,0,0,COUNT(#REF!),1)</definedName>
    <definedName name="USA_wt">'[80]OECD wgt'!$B$4</definedName>
    <definedName name="USavg" localSheetId="76">OFFSET(#REF!,0,0,COUNT(#REF!),1)</definedName>
    <definedName name="USavg" localSheetId="8">OFFSET(#REF!,0,0,COUNT(#REF!),1)</definedName>
    <definedName name="USavg" localSheetId="25">OFFSET(#REF!,0,0,COUNT(#REF!),1)</definedName>
    <definedName name="USavg" localSheetId="31">OFFSET(#REF!,0,0,COUNT(#REF!),1)</definedName>
    <definedName name="USavg" localSheetId="32">OFFSET(#REF!,0,0,COUNT(#REF!),1)</definedName>
    <definedName name="USavg" localSheetId="34">OFFSET(#REF!,0,0,COUNT(#REF!),1)</definedName>
    <definedName name="USavg" localSheetId="35">OFFSET(#REF!,0,0,COUNT(#REF!),1)</definedName>
    <definedName name="USavg" localSheetId="40">OFFSET(#REF!,0,0,COUNT(#REF!),1)</definedName>
    <definedName name="USavg" localSheetId="45">OFFSET(#REF!,0,0,COUNT(#REF!),1)</definedName>
    <definedName name="USavg" localSheetId="46">OFFSET(#REF!,0,0,COUNT(#REF!),1)</definedName>
    <definedName name="USavg" localSheetId="14">OFFSET(#REF!,0,0,COUNT(#REF!),1)</definedName>
    <definedName name="USavg" localSheetId="15">OFFSET(#REF!,0,0,COUNT(#REF!),1)</definedName>
    <definedName name="USavg">OFFSET(#REF!,0,0,COUNT(#REF!),1)</definedName>
    <definedName name="USCRUDE87" localSheetId="76">#REF!</definedName>
    <definedName name="USCRUDE87" localSheetId="8">#REF!</definedName>
    <definedName name="USCRUDE87" localSheetId="25">#REF!</definedName>
    <definedName name="USCRUDE87" localSheetId="31">#REF!</definedName>
    <definedName name="USCRUDE87" localSheetId="32">#REF!</definedName>
    <definedName name="USCRUDE87" localSheetId="34">#REF!</definedName>
    <definedName name="USCRUDE87" localSheetId="35">#REF!</definedName>
    <definedName name="USCRUDE87" localSheetId="40">#REF!</definedName>
    <definedName name="USCRUDE87" localSheetId="41">#REF!</definedName>
    <definedName name="USCRUDE87" localSheetId="42">#REF!</definedName>
    <definedName name="USCRUDE87" localSheetId="43">#REF!</definedName>
    <definedName name="USCRUDE87" localSheetId="45">#REF!</definedName>
    <definedName name="USCRUDE87" localSheetId="46">#REF!</definedName>
    <definedName name="USCRUDE87" localSheetId="48">#REF!</definedName>
    <definedName name="USCRUDE87" localSheetId="52">#REF!</definedName>
    <definedName name="USCRUDE87" localSheetId="14">#REF!</definedName>
    <definedName name="USCRUDE87" localSheetId="56">#REF!</definedName>
    <definedName name="USCRUDE87" localSheetId="15">#REF!</definedName>
    <definedName name="USCRUDE87" localSheetId="66">#REF!</definedName>
    <definedName name="USCRUDE87">#REF!</definedName>
    <definedName name="USCRUDE88" localSheetId="76">#REF!</definedName>
    <definedName name="USCRUDE88" localSheetId="8">#REF!</definedName>
    <definedName name="USCRUDE88" localSheetId="25">#REF!</definedName>
    <definedName name="USCRUDE88" localSheetId="31">#REF!</definedName>
    <definedName name="USCRUDE88" localSheetId="32">#REF!</definedName>
    <definedName name="USCRUDE88" localSheetId="34">#REF!</definedName>
    <definedName name="USCRUDE88" localSheetId="35">#REF!</definedName>
    <definedName name="USCRUDE88" localSheetId="40">#REF!</definedName>
    <definedName name="USCRUDE88" localSheetId="41">#REF!</definedName>
    <definedName name="USCRUDE88" localSheetId="42">#REF!</definedName>
    <definedName name="USCRUDE88" localSheetId="43">#REF!</definedName>
    <definedName name="USCRUDE88" localSheetId="45">#REF!</definedName>
    <definedName name="USCRUDE88" localSheetId="46">#REF!</definedName>
    <definedName name="USCRUDE88" localSheetId="48">#REF!</definedName>
    <definedName name="USCRUDE88" localSheetId="52">#REF!</definedName>
    <definedName name="USCRUDE88" localSheetId="14">#REF!</definedName>
    <definedName name="USCRUDE88" localSheetId="56">#REF!</definedName>
    <definedName name="USCRUDE88" localSheetId="15">#REF!</definedName>
    <definedName name="USCRUDE88" localSheetId="66">#REF!</definedName>
    <definedName name="USCRUDE88">#REF!</definedName>
    <definedName name="USD" localSheetId="8">#REF!</definedName>
    <definedName name="USD" localSheetId="35">#REF!</definedName>
    <definedName name="USD">#REF!</definedName>
    <definedName name="USDIST87" localSheetId="76">#REF!</definedName>
    <definedName name="USDIST87" localSheetId="25">#REF!</definedName>
    <definedName name="USDIST87" localSheetId="31">#REF!</definedName>
    <definedName name="USDIST87" localSheetId="32">#REF!</definedName>
    <definedName name="USDIST87" localSheetId="34">#REF!</definedName>
    <definedName name="USDIST87" localSheetId="35">#REF!</definedName>
    <definedName name="USDIST87" localSheetId="40">#REF!</definedName>
    <definedName name="USDIST87" localSheetId="41">#REF!</definedName>
    <definedName name="USDIST87" localSheetId="42">#REF!</definedName>
    <definedName name="USDIST87" localSheetId="43">#REF!</definedName>
    <definedName name="USDIST87" localSheetId="45">#REF!</definedName>
    <definedName name="USDIST87" localSheetId="46">#REF!</definedName>
    <definedName name="USDIST87" localSheetId="48">#REF!</definedName>
    <definedName name="USDIST87" localSheetId="52">#REF!</definedName>
    <definedName name="USDIST87" localSheetId="14">#REF!</definedName>
    <definedName name="USDIST87" localSheetId="56">#REF!</definedName>
    <definedName name="USDIST87" localSheetId="15">#REF!</definedName>
    <definedName name="USDIST87">#REF!</definedName>
    <definedName name="USDIST88" localSheetId="76">#REF!</definedName>
    <definedName name="USDIST88" localSheetId="25">#REF!</definedName>
    <definedName name="USDIST88" localSheetId="31">#REF!</definedName>
    <definedName name="USDIST88" localSheetId="32">#REF!</definedName>
    <definedName name="USDIST88" localSheetId="34">#REF!</definedName>
    <definedName name="USDIST88" localSheetId="35">#REF!</definedName>
    <definedName name="USDIST88" localSheetId="40">#REF!</definedName>
    <definedName name="USDIST88" localSheetId="41">#REF!</definedName>
    <definedName name="USDIST88" localSheetId="42">#REF!</definedName>
    <definedName name="USDIST88" localSheetId="43">#REF!</definedName>
    <definedName name="USDIST88" localSheetId="45">#REF!</definedName>
    <definedName name="USDIST88" localSheetId="46">#REF!</definedName>
    <definedName name="USDIST88" localSheetId="48">#REF!</definedName>
    <definedName name="USDIST88" localSheetId="52">#REF!</definedName>
    <definedName name="USDIST88" localSheetId="14">#REF!</definedName>
    <definedName name="USDIST88" localSheetId="56">#REF!</definedName>
    <definedName name="USDIST88" localSheetId="15">#REF!</definedName>
    <definedName name="USDIST88">#REF!</definedName>
    <definedName name="USDSR" localSheetId="76">#REF!</definedName>
    <definedName name="USDSR" localSheetId="25">#REF!</definedName>
    <definedName name="USDSR" localSheetId="31">#REF!</definedName>
    <definedName name="USDSR" localSheetId="32">#REF!</definedName>
    <definedName name="USDSR" localSheetId="34">#REF!</definedName>
    <definedName name="USDSR" localSheetId="35">#REF!</definedName>
    <definedName name="USDSR" localSheetId="40">#REF!</definedName>
    <definedName name="USDSR" localSheetId="45">#REF!</definedName>
    <definedName name="USDSR" localSheetId="46">#REF!</definedName>
    <definedName name="USDSR" localSheetId="14">#REF!</definedName>
    <definedName name="USDSR" localSheetId="15">#REF!</definedName>
    <definedName name="USDSR">#REF!</definedName>
    <definedName name="USMG87" localSheetId="76">#REF!</definedName>
    <definedName name="USMG87" localSheetId="25">#REF!</definedName>
    <definedName name="USMG87" localSheetId="31">#REF!</definedName>
    <definedName name="USMG87" localSheetId="32">#REF!</definedName>
    <definedName name="USMG87" localSheetId="34">#REF!</definedName>
    <definedName name="USMG87" localSheetId="35">#REF!</definedName>
    <definedName name="USMG87" localSheetId="40">#REF!</definedName>
    <definedName name="USMG87" localSheetId="41">#REF!</definedName>
    <definedName name="USMG87" localSheetId="42">#REF!</definedName>
    <definedName name="USMG87" localSheetId="43">#REF!</definedName>
    <definedName name="USMG87" localSheetId="45">#REF!</definedName>
    <definedName name="USMG87" localSheetId="46">#REF!</definedName>
    <definedName name="USMG87" localSheetId="48">#REF!</definedName>
    <definedName name="USMG87" localSheetId="52">#REF!</definedName>
    <definedName name="USMG87" localSheetId="14">#REF!</definedName>
    <definedName name="USMG87" localSheetId="56">#REF!</definedName>
    <definedName name="USMG87" localSheetId="15">#REF!</definedName>
    <definedName name="USMG87">#REF!</definedName>
    <definedName name="USMG88" localSheetId="76">#REF!</definedName>
    <definedName name="USMG88" localSheetId="25">#REF!</definedName>
    <definedName name="USMG88" localSheetId="31">#REF!</definedName>
    <definedName name="USMG88" localSheetId="32">#REF!</definedName>
    <definedName name="USMG88" localSheetId="34">#REF!</definedName>
    <definedName name="USMG88" localSheetId="35">#REF!</definedName>
    <definedName name="USMG88" localSheetId="40">#REF!</definedName>
    <definedName name="USMG88" localSheetId="41">#REF!</definedName>
    <definedName name="USMG88" localSheetId="42">#REF!</definedName>
    <definedName name="USMG88" localSheetId="43">#REF!</definedName>
    <definedName name="USMG88" localSheetId="45">#REF!</definedName>
    <definedName name="USMG88" localSheetId="46">#REF!</definedName>
    <definedName name="USMG88" localSheetId="48">#REF!</definedName>
    <definedName name="USMG88" localSheetId="52">#REF!</definedName>
    <definedName name="USMG88" localSheetId="14">#REF!</definedName>
    <definedName name="USMG88" localSheetId="56">#REF!</definedName>
    <definedName name="USMG88" localSheetId="15">#REF!</definedName>
    <definedName name="USMG88">#REF!</definedName>
    <definedName name="USmin" localSheetId="76">OFFSET(#REF!,0,0,COUNT(#REF!),1)</definedName>
    <definedName name="USmin" localSheetId="8">OFFSET(#REF!,0,0,COUNT(#REF!),1)</definedName>
    <definedName name="USmin" localSheetId="25">OFFSET(#REF!,0,0,COUNT(#REF!),1)</definedName>
    <definedName name="USmin" localSheetId="31">OFFSET(#REF!,0,0,COUNT(#REF!),1)</definedName>
    <definedName name="USmin" localSheetId="32">OFFSET(#REF!,0,0,COUNT(#REF!),1)</definedName>
    <definedName name="USmin" localSheetId="34">OFFSET(#REF!,0,0,COUNT(#REF!),1)</definedName>
    <definedName name="USmin" localSheetId="35">OFFSET(#REF!,0,0,COUNT(#REF!),1)</definedName>
    <definedName name="USmin" localSheetId="40">OFFSET(#REF!,0,0,COUNT(#REF!),1)</definedName>
    <definedName name="USmin" localSheetId="45">OFFSET(#REF!,0,0,COUNT(#REF!),1)</definedName>
    <definedName name="USmin" localSheetId="46">OFFSET(#REF!,0,0,COUNT(#REF!),1)</definedName>
    <definedName name="USmin" localSheetId="14">OFFSET(#REF!,0,0,COUNT(#REF!),1)</definedName>
    <definedName name="USmin" localSheetId="15">OFFSET(#REF!,0,0,COUNT(#REF!),1)</definedName>
    <definedName name="USmin" localSheetId="66">OFFSET(#REF!,0,0,COUNT(#REF!),1)</definedName>
    <definedName name="USmin">OFFSET(#REF!,0,0,COUNT(#REF!),1)</definedName>
    <definedName name="USPROD87" localSheetId="76">#REF!</definedName>
    <definedName name="USPROD87" localSheetId="8">#REF!</definedName>
    <definedName name="USPROD87" localSheetId="25">#REF!</definedName>
    <definedName name="USPROD87" localSheetId="31">#REF!</definedName>
    <definedName name="USPROD87" localSheetId="32">#REF!</definedName>
    <definedName name="USPROD87" localSheetId="34">#REF!</definedName>
    <definedName name="USPROD87" localSheetId="35">#REF!</definedName>
    <definedName name="USPROD87" localSheetId="40">#REF!</definedName>
    <definedName name="USPROD87" localSheetId="41">#REF!</definedName>
    <definedName name="USPROD87" localSheetId="42">#REF!</definedName>
    <definedName name="USPROD87" localSheetId="43">#REF!</definedName>
    <definedName name="USPROD87" localSheetId="45">#REF!</definedName>
    <definedName name="USPROD87" localSheetId="46">#REF!</definedName>
    <definedName name="USPROD87" localSheetId="48">#REF!</definedName>
    <definedName name="USPROD87" localSheetId="52">#REF!</definedName>
    <definedName name="USPROD87" localSheetId="14">#REF!</definedName>
    <definedName name="USPROD87" localSheetId="56">#REF!</definedName>
    <definedName name="USPROD87" localSheetId="15">#REF!</definedName>
    <definedName name="USPROD87" localSheetId="66">#REF!</definedName>
    <definedName name="USPROD87">#REF!</definedName>
    <definedName name="USPROD88" localSheetId="76">#REF!</definedName>
    <definedName name="USPROD88" localSheetId="8">#REF!</definedName>
    <definedName name="USPROD88" localSheetId="25">#REF!</definedName>
    <definedName name="USPROD88" localSheetId="31">#REF!</definedName>
    <definedName name="USPROD88" localSheetId="32">#REF!</definedName>
    <definedName name="USPROD88" localSheetId="34">#REF!</definedName>
    <definedName name="USPROD88" localSheetId="35">#REF!</definedName>
    <definedName name="USPROD88" localSheetId="40">#REF!</definedName>
    <definedName name="USPROD88" localSheetId="41">#REF!</definedName>
    <definedName name="USPROD88" localSheetId="42">#REF!</definedName>
    <definedName name="USPROD88" localSheetId="43">#REF!</definedName>
    <definedName name="USPROD88" localSheetId="45">#REF!</definedName>
    <definedName name="USPROD88" localSheetId="46">#REF!</definedName>
    <definedName name="USPROD88" localSheetId="48">#REF!</definedName>
    <definedName name="USPROD88" localSheetId="52">#REF!</definedName>
    <definedName name="USPROD88" localSheetId="14">#REF!</definedName>
    <definedName name="USPROD88" localSheetId="56">#REF!</definedName>
    <definedName name="USPROD88" localSheetId="15">#REF!</definedName>
    <definedName name="USPROD88" localSheetId="66">#REF!</definedName>
    <definedName name="USPROD88">#REF!</definedName>
    <definedName name="USRFO87" localSheetId="76">#REF!</definedName>
    <definedName name="USRFO87" localSheetId="8">#REF!</definedName>
    <definedName name="USRFO87" localSheetId="25">#REF!</definedName>
    <definedName name="USRFO87" localSheetId="31">#REF!</definedName>
    <definedName name="USRFO87" localSheetId="32">#REF!</definedName>
    <definedName name="USRFO87" localSheetId="34">#REF!</definedName>
    <definedName name="USRFO87" localSheetId="35">#REF!</definedName>
    <definedName name="USRFO87" localSheetId="40">#REF!</definedName>
    <definedName name="USRFO87" localSheetId="41">#REF!</definedName>
    <definedName name="USRFO87" localSheetId="42">#REF!</definedName>
    <definedName name="USRFO87" localSheetId="43">#REF!</definedName>
    <definedName name="USRFO87" localSheetId="45">#REF!</definedName>
    <definedName name="USRFO87" localSheetId="46">#REF!</definedName>
    <definedName name="USRFO87" localSheetId="48">#REF!</definedName>
    <definedName name="USRFO87" localSheetId="52">#REF!</definedName>
    <definedName name="USRFO87" localSheetId="14">#REF!</definedName>
    <definedName name="USRFO87" localSheetId="56">#REF!</definedName>
    <definedName name="USRFO87" localSheetId="15">#REF!</definedName>
    <definedName name="USRFO87">#REF!</definedName>
    <definedName name="USRFO88" localSheetId="76">#REF!</definedName>
    <definedName name="USRFO88" localSheetId="25">#REF!</definedName>
    <definedName name="USRFO88" localSheetId="31">#REF!</definedName>
    <definedName name="USRFO88" localSheetId="32">#REF!</definedName>
    <definedName name="USRFO88" localSheetId="34">#REF!</definedName>
    <definedName name="USRFO88" localSheetId="35">#REF!</definedName>
    <definedName name="USRFO88" localSheetId="40">#REF!</definedName>
    <definedName name="USRFO88" localSheetId="41">#REF!</definedName>
    <definedName name="USRFO88" localSheetId="42">#REF!</definedName>
    <definedName name="USRFO88" localSheetId="43">#REF!</definedName>
    <definedName name="USRFO88" localSheetId="45">#REF!</definedName>
    <definedName name="USRFO88" localSheetId="46">#REF!</definedName>
    <definedName name="USRFO88" localSheetId="48">#REF!</definedName>
    <definedName name="USRFO88" localSheetId="52">#REF!</definedName>
    <definedName name="USRFO88" localSheetId="14">#REF!</definedName>
    <definedName name="USRFO88" localSheetId="56">#REF!</definedName>
    <definedName name="USRFO88" localSheetId="15">#REF!</definedName>
    <definedName name="USRFO88">#REF!</definedName>
    <definedName name="USrng" localSheetId="76">OFFSET(#REF!,0,0,COUNT(#REF!),1)</definedName>
    <definedName name="USrng" localSheetId="8">OFFSET(#REF!,0,0,COUNT(#REF!),1)</definedName>
    <definedName name="USrng" localSheetId="25">OFFSET(#REF!,0,0,COUNT(#REF!),1)</definedName>
    <definedName name="USrng" localSheetId="31">OFFSET(#REF!,0,0,COUNT(#REF!),1)</definedName>
    <definedName name="USrng" localSheetId="32">OFFSET(#REF!,0,0,COUNT(#REF!),1)</definedName>
    <definedName name="USrng" localSheetId="34">OFFSET(#REF!,0,0,COUNT(#REF!),1)</definedName>
    <definedName name="USrng" localSheetId="35">OFFSET(#REF!,0,0,COUNT(#REF!),1)</definedName>
    <definedName name="USrng" localSheetId="40">OFFSET(#REF!,0,0,COUNT(#REF!),1)</definedName>
    <definedName name="USrng" localSheetId="45">OFFSET(#REF!,0,0,COUNT(#REF!),1)</definedName>
    <definedName name="USrng" localSheetId="46">OFFSET(#REF!,0,0,COUNT(#REF!),1)</definedName>
    <definedName name="USrng" localSheetId="14">OFFSET(#REF!,0,0,COUNT(#REF!),1)</definedName>
    <definedName name="USrng" localSheetId="15">OFFSET(#REF!,0,0,COUNT(#REF!),1)</definedName>
    <definedName name="USrng" localSheetId="66">OFFSET(#REF!,0,0,COUNT(#REF!),1)</definedName>
    <definedName name="USrng">OFFSET(#REF!,0,0,COUNT(#REF!),1)</definedName>
    <definedName name="USSR" localSheetId="76">#REF!</definedName>
    <definedName name="USSR" localSheetId="8">#REF!</definedName>
    <definedName name="USSR" localSheetId="25">#REF!</definedName>
    <definedName name="USSR" localSheetId="31">#REF!</definedName>
    <definedName name="USSR" localSheetId="32">#REF!</definedName>
    <definedName name="USSR" localSheetId="34">#REF!</definedName>
    <definedName name="USSR" localSheetId="35">#REF!</definedName>
    <definedName name="USSR" localSheetId="40">#REF!</definedName>
    <definedName name="USSR" localSheetId="41">#REF!</definedName>
    <definedName name="USSR" localSheetId="42">#REF!</definedName>
    <definedName name="USSR" localSheetId="43">#REF!</definedName>
    <definedName name="USSR" localSheetId="45">#REF!</definedName>
    <definedName name="USSR" localSheetId="46">#REF!</definedName>
    <definedName name="USSR" localSheetId="48">#REF!</definedName>
    <definedName name="USSR" localSheetId="52">#REF!</definedName>
    <definedName name="USSR" localSheetId="14">#REF!</definedName>
    <definedName name="USSR" localSheetId="56">#REF!</definedName>
    <definedName name="USSR" localSheetId="15">#REF!</definedName>
    <definedName name="USSR" localSheetId="66">#REF!</definedName>
    <definedName name="USSR">#REF!</definedName>
    <definedName name="USTOT87" localSheetId="76">#REF!</definedName>
    <definedName name="USTOT87" localSheetId="8">#REF!</definedName>
    <definedName name="USTOT87" localSheetId="25">#REF!</definedName>
    <definedName name="USTOT87" localSheetId="31">#REF!</definedName>
    <definedName name="USTOT87" localSheetId="32">#REF!</definedName>
    <definedName name="USTOT87" localSheetId="34">#REF!</definedName>
    <definedName name="USTOT87" localSheetId="35">#REF!</definedName>
    <definedName name="USTOT87" localSheetId="40">#REF!</definedName>
    <definedName name="USTOT87" localSheetId="41">#REF!</definedName>
    <definedName name="USTOT87" localSheetId="42">#REF!</definedName>
    <definedName name="USTOT87" localSheetId="43">#REF!</definedName>
    <definedName name="USTOT87" localSheetId="45">#REF!</definedName>
    <definedName name="USTOT87" localSheetId="46">#REF!</definedName>
    <definedName name="USTOT87" localSheetId="48">#REF!</definedName>
    <definedName name="USTOT87" localSheetId="52">#REF!</definedName>
    <definedName name="USTOT87" localSheetId="14">#REF!</definedName>
    <definedName name="USTOT87" localSheetId="56">#REF!</definedName>
    <definedName name="USTOT87" localSheetId="15">#REF!</definedName>
    <definedName name="USTOT87" localSheetId="66">#REF!</definedName>
    <definedName name="USTOT87">#REF!</definedName>
    <definedName name="USTOT88" localSheetId="76">#REF!</definedName>
    <definedName name="USTOT88" localSheetId="8">#REF!</definedName>
    <definedName name="USTOT88" localSheetId="25">#REF!</definedName>
    <definedName name="USTOT88" localSheetId="31">#REF!</definedName>
    <definedName name="USTOT88" localSheetId="32">#REF!</definedName>
    <definedName name="USTOT88" localSheetId="34">#REF!</definedName>
    <definedName name="USTOT88" localSheetId="35">#REF!</definedName>
    <definedName name="USTOT88" localSheetId="40">#REF!</definedName>
    <definedName name="USTOT88" localSheetId="41">#REF!</definedName>
    <definedName name="USTOT88" localSheetId="42">#REF!</definedName>
    <definedName name="USTOT88" localSheetId="43">#REF!</definedName>
    <definedName name="USTOT88" localSheetId="45">#REF!</definedName>
    <definedName name="USTOT88" localSheetId="46">#REF!</definedName>
    <definedName name="USTOT88" localSheetId="48">#REF!</definedName>
    <definedName name="USTOT88" localSheetId="52">#REF!</definedName>
    <definedName name="USTOT88" localSheetId="14">#REF!</definedName>
    <definedName name="USTOT88" localSheetId="56">#REF!</definedName>
    <definedName name="USTOT88" localSheetId="15">#REF!</definedName>
    <definedName name="USTOT88">#REF!</definedName>
    <definedName name="uu" localSheetId="74" hidden="1">{"Riqfin97",#N/A,FALSE,"Tran";"Riqfinpro",#N/A,FALSE,"Tran"}</definedName>
    <definedName name="uu" localSheetId="76" hidden="1">{"Riqfin97",#N/A,FALSE,"Tran";"Riqfinpro",#N/A,FALSE,"Tran"}</definedName>
    <definedName name="uu" localSheetId="10" hidden="1">{"Riqfin97",#N/A,FALSE,"Tran";"Riqfinpro",#N/A,FALSE,"Tran"}</definedName>
    <definedName name="uu" localSheetId="28" hidden="1">{"Riqfin97",#N/A,FALSE,"Tran";"Riqfinpro",#N/A,FALSE,"Tran"}</definedName>
    <definedName name="uu" localSheetId="8" hidden="1">{"Riqfin97",#N/A,FALSE,"Tran";"Riqfinpro",#N/A,FALSE,"Tran"}</definedName>
    <definedName name="uu" localSheetId="25" hidden="1">{"Riqfin97",#N/A,FALSE,"Tran";"Riqfinpro",#N/A,FALSE,"Tran"}</definedName>
    <definedName name="uu" localSheetId="27" hidden="1">{"Riqfin97",#N/A,FALSE,"Tran";"Riqfinpro",#N/A,FALSE,"Tran"}</definedName>
    <definedName name="uu" localSheetId="29" hidden="1">{"Riqfin97",#N/A,FALSE,"Tran";"Riqfinpro",#N/A,FALSE,"Tran"}</definedName>
    <definedName name="uu" localSheetId="31" hidden="1">{"Riqfin97",#N/A,FALSE,"Tran";"Riqfinpro",#N/A,FALSE,"Tran"}</definedName>
    <definedName name="uu" localSheetId="32" hidden="1">{"Riqfin97",#N/A,FALSE,"Tran";"Riqfinpro",#N/A,FALSE,"Tran"}</definedName>
    <definedName name="uu" localSheetId="34" hidden="1">{"Riqfin97",#N/A,FALSE,"Tran";"Riqfinpro",#N/A,FALSE,"Tran"}</definedName>
    <definedName name="uu" localSheetId="35" hidden="1">{"Riqfin97",#N/A,FALSE,"Tran";"Riqfinpro",#N/A,FALSE,"Tran"}</definedName>
    <definedName name="uu" localSheetId="40" hidden="1">{"Riqfin97",#N/A,FALSE,"Tran";"Riqfinpro",#N/A,FALSE,"Tran"}</definedName>
    <definedName name="uu" localSheetId="41" hidden="1">{"Riqfin97",#N/A,FALSE,"Tran";"Riqfinpro",#N/A,FALSE,"Tran"}</definedName>
    <definedName name="uu" localSheetId="42" hidden="1">{"Riqfin97",#N/A,FALSE,"Tran";"Riqfinpro",#N/A,FALSE,"Tran"}</definedName>
    <definedName name="uu" localSheetId="43" hidden="1">{"Riqfin97",#N/A,FALSE,"Tran";"Riqfinpro",#N/A,FALSE,"Tran"}</definedName>
    <definedName name="uu" localSheetId="44" hidden="1">{"Riqfin97",#N/A,FALSE,"Tran";"Riqfinpro",#N/A,FALSE,"Tran"}</definedName>
    <definedName name="uu" localSheetId="45" hidden="1">{"Riqfin97",#N/A,FALSE,"Tran";"Riqfinpro",#N/A,FALSE,"Tran"}</definedName>
    <definedName name="uu" localSheetId="46" hidden="1">{"Riqfin97",#N/A,FALSE,"Tran";"Riqfinpro",#N/A,FALSE,"Tran"}</definedName>
    <definedName name="uu" localSheetId="47" hidden="1">{"Riqfin97",#N/A,FALSE,"Tran";"Riqfinpro",#N/A,FALSE,"Tran"}</definedName>
    <definedName name="uu" localSheetId="48" hidden="1">{"Riqfin97",#N/A,FALSE,"Tran";"Riqfinpro",#N/A,FALSE,"Tran"}</definedName>
    <definedName name="uu" localSheetId="52" hidden="1">{"Riqfin97",#N/A,FALSE,"Tran";"Riqfinpro",#N/A,FALSE,"Tran"}</definedName>
    <definedName name="uu" localSheetId="14" hidden="1">{"Riqfin97",#N/A,FALSE,"Tran";"Riqfinpro",#N/A,FALSE,"Tran"}</definedName>
    <definedName name="uu" localSheetId="56" hidden="1">{"Riqfin97",#N/A,FALSE,"Tran";"Riqfinpro",#N/A,FALSE,"Tran"}</definedName>
    <definedName name="uu" localSheetId="60" hidden="1">{"Riqfin97",#N/A,FALSE,"Tran";"Riqfinpro",#N/A,FALSE,"Tran"}</definedName>
    <definedName name="uu" localSheetId="62" hidden="1">{"Riqfin97",#N/A,FALSE,"Tran";"Riqfinpro",#N/A,FALSE,"Tran"}</definedName>
    <definedName name="uu" localSheetId="15" hidden="1">{"Riqfin97",#N/A,FALSE,"Tran";"Riqfinpro",#N/A,FALSE,"Tran"}</definedName>
    <definedName name="uu" localSheetId="64" hidden="1">{"Riqfin97",#N/A,FALSE,"Tran";"Riqfinpro",#N/A,FALSE,"Tran"}</definedName>
    <definedName name="uu" localSheetId="66" hidden="1">{"Riqfin97",#N/A,FALSE,"Tran";"Riqfinpro",#N/A,FALSE,"Tran"}</definedName>
    <definedName name="uu" localSheetId="16" hidden="1">{"Riqfin97",#N/A,FALSE,"Tran";"Riqfinpro",#N/A,FALSE,"Tran"}</definedName>
    <definedName name="uu" hidden="1">{"Riqfin97",#N/A,FALSE,"Tran";"Riqfinpro",#N/A,FALSE,"Tran"}</definedName>
    <definedName name="uuu" localSheetId="74" hidden="1">{"Riqfin97",#N/A,FALSE,"Tran";"Riqfinpro",#N/A,FALSE,"Tran"}</definedName>
    <definedName name="uuu" localSheetId="76" hidden="1">{"Riqfin97",#N/A,FALSE,"Tran";"Riqfinpro",#N/A,FALSE,"Tran"}</definedName>
    <definedName name="uuu" localSheetId="10" hidden="1">{"Main Economic Indicators",#N/A,FALSE,"C"}</definedName>
    <definedName name="uuu" localSheetId="28" hidden="1">{"Riqfin97",#N/A,FALSE,"Tran";"Riqfinpro",#N/A,FALSE,"Tran"}</definedName>
    <definedName name="uuu" localSheetId="8" hidden="1">{"Riqfin97",#N/A,FALSE,"Tran";"Riqfinpro",#N/A,FALSE,"Tran"}</definedName>
    <definedName name="uuu" localSheetId="25" hidden="1">{"Riqfin97",#N/A,FALSE,"Tran";"Riqfinpro",#N/A,FALSE,"Tran"}</definedName>
    <definedName name="uuu" localSheetId="27" hidden="1">{"Riqfin97",#N/A,FALSE,"Tran";"Riqfinpro",#N/A,FALSE,"Tran"}</definedName>
    <definedName name="uuu" localSheetId="29" hidden="1">{"Riqfin97",#N/A,FALSE,"Tran";"Riqfinpro",#N/A,FALSE,"Tran"}</definedName>
    <definedName name="uuu" localSheetId="31" hidden="1">{"Riqfin97",#N/A,FALSE,"Tran";"Riqfinpro",#N/A,FALSE,"Tran"}</definedName>
    <definedName name="uuu" localSheetId="32" hidden="1">{"Riqfin97",#N/A,FALSE,"Tran";"Riqfinpro",#N/A,FALSE,"Tran"}</definedName>
    <definedName name="uuu" localSheetId="34" hidden="1">{"Riqfin97",#N/A,FALSE,"Tran";"Riqfinpro",#N/A,FALSE,"Tran"}</definedName>
    <definedName name="uuu" localSheetId="35" hidden="1">{"Riqfin97",#N/A,FALSE,"Tran";"Riqfinpro",#N/A,FALSE,"Tran"}</definedName>
    <definedName name="uuu" localSheetId="40" hidden="1">{"Riqfin97",#N/A,FALSE,"Tran";"Riqfinpro",#N/A,FALSE,"Tran"}</definedName>
    <definedName name="uuu" localSheetId="41" hidden="1">{"Riqfin97",#N/A,FALSE,"Tran";"Riqfinpro",#N/A,FALSE,"Tran"}</definedName>
    <definedName name="uuu" localSheetId="42" hidden="1">{"Riqfin97",#N/A,FALSE,"Tran";"Riqfinpro",#N/A,FALSE,"Tran"}</definedName>
    <definedName name="uuu" localSheetId="43" hidden="1">{"Riqfin97",#N/A,FALSE,"Tran";"Riqfinpro",#N/A,FALSE,"Tran"}</definedName>
    <definedName name="uuu" localSheetId="44" hidden="1">{"Riqfin97",#N/A,FALSE,"Tran";"Riqfinpro",#N/A,FALSE,"Tran"}</definedName>
    <definedName name="uuu" localSheetId="45" hidden="1">{"Riqfin97",#N/A,FALSE,"Tran";"Riqfinpro",#N/A,FALSE,"Tran"}</definedName>
    <definedName name="uuu" localSheetId="46" hidden="1">{"Riqfin97",#N/A,FALSE,"Tran";"Riqfinpro",#N/A,FALSE,"Tran"}</definedName>
    <definedName name="uuu" localSheetId="47" hidden="1">{"Riqfin97",#N/A,FALSE,"Tran";"Riqfinpro",#N/A,FALSE,"Tran"}</definedName>
    <definedName name="uuu" localSheetId="48" hidden="1">{"Riqfin97",#N/A,FALSE,"Tran";"Riqfinpro",#N/A,FALSE,"Tran"}</definedName>
    <definedName name="uuu" localSheetId="52" hidden="1">{"Riqfin97",#N/A,FALSE,"Tran";"Riqfinpro",#N/A,FALSE,"Tran"}</definedName>
    <definedName name="uuu" localSheetId="14" hidden="1">{"Riqfin97",#N/A,FALSE,"Tran";"Riqfinpro",#N/A,FALSE,"Tran"}</definedName>
    <definedName name="uuu" localSheetId="56" hidden="1">{"Riqfin97",#N/A,FALSE,"Tran";"Riqfinpro",#N/A,FALSE,"Tran"}</definedName>
    <definedName name="uuu" localSheetId="60" hidden="1">{"Riqfin97",#N/A,FALSE,"Tran";"Riqfinpro",#N/A,FALSE,"Tran"}</definedName>
    <definedName name="uuu" localSheetId="62" hidden="1">{"Riqfin97",#N/A,FALSE,"Tran";"Riqfinpro",#N/A,FALSE,"Tran"}</definedName>
    <definedName name="uuu" localSheetId="15" hidden="1">{"Riqfin97",#N/A,FALSE,"Tran";"Riqfinpro",#N/A,FALSE,"Tran"}</definedName>
    <definedName name="uuu" localSheetId="64" hidden="1">{"Riqfin97",#N/A,FALSE,"Tran";"Riqfinpro",#N/A,FALSE,"Tran"}</definedName>
    <definedName name="uuu" localSheetId="66" hidden="1">{"Riqfin97",#N/A,FALSE,"Tran";"Riqfinpro",#N/A,FALSE,"Tran"}</definedName>
    <definedName name="uuu" localSheetId="16" hidden="1">{"Riqfin97",#N/A,FALSE,"Tran";"Riqfinpro",#N/A,FALSE,"Tran"}</definedName>
    <definedName name="uuu" hidden="1">{"Riqfin97",#N/A,FALSE,"Tran";"Riqfinpro",#N/A,FALSE,"Tran"}</definedName>
    <definedName name="uuuuu">'[190]Quarterly Raw Data'!#REF!</definedName>
    <definedName name="uuuuuu" localSheetId="74" hidden="1">{"Riqfin97",#N/A,FALSE,"Tran";"Riqfinpro",#N/A,FALSE,"Tran"}</definedName>
    <definedName name="uuuuuu" localSheetId="76" hidden="1">{"Riqfin97",#N/A,FALSE,"Tran";"Riqfinpro",#N/A,FALSE,"Tran"}</definedName>
    <definedName name="uuuuuu" localSheetId="10" hidden="1">{"Riqfin97",#N/A,FALSE,"Tran";"Riqfinpro",#N/A,FALSE,"Tran"}</definedName>
    <definedName name="uuuuuu" localSheetId="28" hidden="1">{"Riqfin97",#N/A,FALSE,"Tran";"Riqfinpro",#N/A,FALSE,"Tran"}</definedName>
    <definedName name="uuuuuu" localSheetId="8" hidden="1">{"Riqfin97",#N/A,FALSE,"Tran";"Riqfinpro",#N/A,FALSE,"Tran"}</definedName>
    <definedName name="uuuuuu" localSheetId="25" hidden="1">{"Riqfin97",#N/A,FALSE,"Tran";"Riqfinpro",#N/A,FALSE,"Tran"}</definedName>
    <definedName name="uuuuuu" localSheetId="27" hidden="1">{"Riqfin97",#N/A,FALSE,"Tran";"Riqfinpro",#N/A,FALSE,"Tran"}</definedName>
    <definedName name="uuuuuu" localSheetId="29" hidden="1">{"Riqfin97",#N/A,FALSE,"Tran";"Riqfinpro",#N/A,FALSE,"Tran"}</definedName>
    <definedName name="uuuuuu" localSheetId="31" hidden="1">{"Riqfin97",#N/A,FALSE,"Tran";"Riqfinpro",#N/A,FALSE,"Tran"}</definedName>
    <definedName name="uuuuuu" localSheetId="32" hidden="1">{"Riqfin97",#N/A,FALSE,"Tran";"Riqfinpro",#N/A,FALSE,"Tran"}</definedName>
    <definedName name="uuuuuu" localSheetId="34" hidden="1">{"Riqfin97",#N/A,FALSE,"Tran";"Riqfinpro",#N/A,FALSE,"Tran"}</definedName>
    <definedName name="uuuuuu" localSheetId="35" hidden="1">{"Riqfin97",#N/A,FALSE,"Tran";"Riqfinpro",#N/A,FALSE,"Tran"}</definedName>
    <definedName name="uuuuuu" localSheetId="40" hidden="1">{"Riqfin97",#N/A,FALSE,"Tran";"Riqfinpro",#N/A,FALSE,"Tran"}</definedName>
    <definedName name="uuuuuu" localSheetId="41" hidden="1">{"Riqfin97",#N/A,FALSE,"Tran";"Riqfinpro",#N/A,FALSE,"Tran"}</definedName>
    <definedName name="uuuuuu" localSheetId="42" hidden="1">{"Riqfin97",#N/A,FALSE,"Tran";"Riqfinpro",#N/A,FALSE,"Tran"}</definedName>
    <definedName name="uuuuuu" localSheetId="43" hidden="1">{"Riqfin97",#N/A,FALSE,"Tran";"Riqfinpro",#N/A,FALSE,"Tran"}</definedName>
    <definedName name="uuuuuu" localSheetId="44" hidden="1">{"Riqfin97",#N/A,FALSE,"Tran";"Riqfinpro",#N/A,FALSE,"Tran"}</definedName>
    <definedName name="uuuuuu" localSheetId="45" hidden="1">{"Riqfin97",#N/A,FALSE,"Tran";"Riqfinpro",#N/A,FALSE,"Tran"}</definedName>
    <definedName name="uuuuuu" localSheetId="46" hidden="1">{"Riqfin97",#N/A,FALSE,"Tran";"Riqfinpro",#N/A,FALSE,"Tran"}</definedName>
    <definedName name="uuuuuu" localSheetId="47" hidden="1">{"Riqfin97",#N/A,FALSE,"Tran";"Riqfinpro",#N/A,FALSE,"Tran"}</definedName>
    <definedName name="uuuuuu" localSheetId="48" hidden="1">{"Riqfin97",#N/A,FALSE,"Tran";"Riqfinpro",#N/A,FALSE,"Tran"}</definedName>
    <definedName name="uuuuuu" localSheetId="52" hidden="1">{"Riqfin97",#N/A,FALSE,"Tran";"Riqfinpro",#N/A,FALSE,"Tran"}</definedName>
    <definedName name="uuuuuu" localSheetId="14" hidden="1">{"Riqfin97",#N/A,FALSE,"Tran";"Riqfinpro",#N/A,FALSE,"Tran"}</definedName>
    <definedName name="uuuuuu" localSheetId="56" hidden="1">{"Riqfin97",#N/A,FALSE,"Tran";"Riqfinpro",#N/A,FALSE,"Tran"}</definedName>
    <definedName name="uuuuuu" localSheetId="60" hidden="1">{"Riqfin97",#N/A,FALSE,"Tran";"Riqfinpro",#N/A,FALSE,"Tran"}</definedName>
    <definedName name="uuuuuu" localSheetId="62" hidden="1">{"Riqfin97",#N/A,FALSE,"Tran";"Riqfinpro",#N/A,FALSE,"Tran"}</definedName>
    <definedName name="uuuuuu" localSheetId="15" hidden="1">{"Riqfin97",#N/A,FALSE,"Tran";"Riqfinpro",#N/A,FALSE,"Tran"}</definedName>
    <definedName name="uuuuuu" localSheetId="64" hidden="1">{"Riqfin97",#N/A,FALSE,"Tran";"Riqfinpro",#N/A,FALSE,"Tran"}</definedName>
    <definedName name="uuuuuu" localSheetId="66" hidden="1">{"Riqfin97",#N/A,FALSE,"Tran";"Riqfinpro",#N/A,FALSE,"Tran"}</definedName>
    <definedName name="uuuuuu" localSheetId="16" hidden="1">{"Riqfin97",#N/A,FALSE,"Tran";"Riqfinpro",#N/A,FALSE,"Tran"}</definedName>
    <definedName name="uuuuuu" hidden="1">{"Riqfin97",#N/A,FALSE,"Tran";"Riqfinpro",#N/A,FALSE,"Tran"}</definedName>
    <definedName name="v">#N/A</definedName>
    <definedName name="VALID_FORMATS" localSheetId="76">#REF!</definedName>
    <definedName name="VALID_FORMATS" localSheetId="8">#REF!</definedName>
    <definedName name="VALID_FORMATS" localSheetId="25">#REF!</definedName>
    <definedName name="VALID_FORMATS" localSheetId="31">#REF!</definedName>
    <definedName name="VALID_FORMATS" localSheetId="32">#REF!</definedName>
    <definedName name="VALID_FORMATS" localSheetId="34">#REF!</definedName>
    <definedName name="VALID_FORMATS" localSheetId="35">#REF!</definedName>
    <definedName name="VALID_FORMATS" localSheetId="40">#REF!</definedName>
    <definedName name="VALID_FORMATS" localSheetId="41">#REF!</definedName>
    <definedName name="VALID_FORMATS" localSheetId="42">#REF!</definedName>
    <definedName name="VALID_FORMATS" localSheetId="43">#REF!</definedName>
    <definedName name="VALID_FORMATS" localSheetId="45">#REF!</definedName>
    <definedName name="VALID_FORMATS" localSheetId="46">#REF!</definedName>
    <definedName name="VALID_FORMATS" localSheetId="48">#REF!</definedName>
    <definedName name="VALID_FORMATS" localSheetId="52">#REF!</definedName>
    <definedName name="VALID_FORMATS" localSheetId="14">#REF!</definedName>
    <definedName name="VALID_FORMATS" localSheetId="56">#REF!</definedName>
    <definedName name="VALID_FORMATS" localSheetId="15">#REF!</definedName>
    <definedName name="VALID_FORMATS" localSheetId="66">#REF!</definedName>
    <definedName name="VALID_FORMATS">#REF!</definedName>
    <definedName name="VenceHoy" localSheetId="76">#REF!</definedName>
    <definedName name="VenceHoy" localSheetId="8">#REF!</definedName>
    <definedName name="VenceHoy" localSheetId="25">#REF!</definedName>
    <definedName name="VenceHoy" localSheetId="31">#REF!</definedName>
    <definedName name="VenceHoy" localSheetId="32">#REF!</definedName>
    <definedName name="VenceHoy" localSheetId="34">#REF!</definedName>
    <definedName name="VenceHoy" localSheetId="35">#REF!</definedName>
    <definedName name="VenceHoy" localSheetId="40">#REF!</definedName>
    <definedName name="VenceHoy" localSheetId="45">#REF!</definedName>
    <definedName name="VenceHoy" localSheetId="14">#REF!</definedName>
    <definedName name="VenceHoy" localSheetId="15">#REF!</definedName>
    <definedName name="VenceHoy" localSheetId="66">#REF!</definedName>
    <definedName name="VenceHoy">#REF!</definedName>
    <definedName name="venci" localSheetId="8">#REF!</definedName>
    <definedName name="venci" localSheetId="35">#REF!</definedName>
    <definedName name="venci">#REF!</definedName>
    <definedName name="venci2000" localSheetId="35">#REF!</definedName>
    <definedName name="venci2000">#REF!</definedName>
    <definedName name="venci2001" localSheetId="35">#REF!</definedName>
    <definedName name="venci2001">#REF!</definedName>
    <definedName name="venci2002" localSheetId="35">#REF!</definedName>
    <definedName name="venci2002">#REF!</definedName>
    <definedName name="venci2003" localSheetId="35">#REF!</definedName>
    <definedName name="venci2003">#REF!</definedName>
    <definedName name="venci98" localSheetId="8">[31]Programa!#REF!</definedName>
    <definedName name="venci98">[31]Programa!#REF!</definedName>
    <definedName name="venci98j" localSheetId="8">[31]Programa!#REF!</definedName>
    <definedName name="venci98j">[31]Programa!#REF!</definedName>
    <definedName name="venci98s" localSheetId="8">#REF!</definedName>
    <definedName name="venci98s" localSheetId="35">#REF!</definedName>
    <definedName name="venci98s">#REF!</definedName>
    <definedName name="venci99" localSheetId="8">#REF!</definedName>
    <definedName name="venci99" localSheetId="35">#REF!</definedName>
    <definedName name="venci99">#REF!</definedName>
    <definedName name="VENEZU" localSheetId="76">#REF!</definedName>
    <definedName name="VENEZU" localSheetId="10">#REF!</definedName>
    <definedName name="VENEZU" localSheetId="25">#REF!</definedName>
    <definedName name="VENEZU" localSheetId="31">#REF!</definedName>
    <definedName name="VENEZU" localSheetId="32">#REF!</definedName>
    <definedName name="VENEZU" localSheetId="34">#REF!</definedName>
    <definedName name="VENEZU" localSheetId="35">#REF!</definedName>
    <definedName name="VENEZU" localSheetId="40">#REF!</definedName>
    <definedName name="VENEZU" localSheetId="41">#REF!</definedName>
    <definedName name="VENEZU" localSheetId="42">#REF!</definedName>
    <definedName name="VENEZU" localSheetId="43">#REF!</definedName>
    <definedName name="VENEZU" localSheetId="45">#REF!</definedName>
    <definedName name="VENEZU" localSheetId="46">#REF!</definedName>
    <definedName name="VENEZU" localSheetId="48">#REF!</definedName>
    <definedName name="VENEZU" localSheetId="52">#REF!</definedName>
    <definedName name="VENEZU" localSheetId="14">#REF!</definedName>
    <definedName name="VENEZU" localSheetId="56">#REF!</definedName>
    <definedName name="VENEZU" localSheetId="15">#REF!</definedName>
    <definedName name="VENEZU">#REF!</definedName>
    <definedName name="VENEZUELA">"bANCOS"</definedName>
    <definedName name="VIAAEREA" localSheetId="76">#REF!</definedName>
    <definedName name="VIAAEREA" localSheetId="8">#REF!</definedName>
    <definedName name="VIAAEREA" localSheetId="25">#REF!</definedName>
    <definedName name="VIAAEREA" localSheetId="31">#REF!</definedName>
    <definedName name="VIAAEREA" localSheetId="32">#REF!</definedName>
    <definedName name="VIAAEREA" localSheetId="34">#REF!</definedName>
    <definedName name="VIAAEREA" localSheetId="35">#REF!</definedName>
    <definedName name="VIAAEREA" localSheetId="40">#REF!</definedName>
    <definedName name="VIAAEREA" localSheetId="45">#REF!</definedName>
    <definedName name="VIAAEREA" localSheetId="46">#REF!</definedName>
    <definedName name="VIAAEREA" localSheetId="14">#REF!</definedName>
    <definedName name="VIAAEREA" localSheetId="15">#REF!</definedName>
    <definedName name="VIAAEREA">#REF!</definedName>
    <definedName name="volume_trade" localSheetId="8">#REF!</definedName>
    <definedName name="volume_trade" localSheetId="35">#REF!</definedName>
    <definedName name="volume_trade">#REF!</definedName>
    <definedName name="VTITLES" localSheetId="76">#REF!</definedName>
    <definedName name="VTITLES" localSheetId="8">#REF!</definedName>
    <definedName name="VTITLES" localSheetId="25">#REF!</definedName>
    <definedName name="VTITLES" localSheetId="31">#REF!</definedName>
    <definedName name="VTITLES" localSheetId="32">#REF!</definedName>
    <definedName name="VTITLES" localSheetId="34">#REF!</definedName>
    <definedName name="VTITLES" localSheetId="35">#REF!</definedName>
    <definedName name="VTITLES" localSheetId="40">#REF!</definedName>
    <definedName name="VTITLES" localSheetId="45">#REF!</definedName>
    <definedName name="VTITLES" localSheetId="46">#REF!</definedName>
    <definedName name="VTITLES" localSheetId="14">#REF!</definedName>
    <definedName name="VTITLES" localSheetId="15">#REF!</definedName>
    <definedName name="VTITLES">#REF!</definedName>
    <definedName name="vv" localSheetId="74" hidden="1">{"Tab1",#N/A,FALSE,"P";"Tab2",#N/A,FALSE,"P"}</definedName>
    <definedName name="vv" localSheetId="76" hidden="1">{"Tab1",#N/A,FALSE,"P";"Tab2",#N/A,FALSE,"P"}</definedName>
    <definedName name="vv" localSheetId="10" hidden="1">{"Tab1",#N/A,FALSE,"P";"Tab2",#N/A,FALSE,"P"}</definedName>
    <definedName name="vv" localSheetId="28" hidden="1">{"Tab1",#N/A,FALSE,"P";"Tab2",#N/A,FALSE,"P"}</definedName>
    <definedName name="vv" localSheetId="8" hidden="1">{"Tab1",#N/A,FALSE,"P";"Tab2",#N/A,FALSE,"P"}</definedName>
    <definedName name="vv" localSheetId="25" hidden="1">{"Tab1",#N/A,FALSE,"P";"Tab2",#N/A,FALSE,"P"}</definedName>
    <definedName name="vv" localSheetId="27" hidden="1">{"Tab1",#N/A,FALSE,"P";"Tab2",#N/A,FALSE,"P"}</definedName>
    <definedName name="vv" localSheetId="29" hidden="1">{"Tab1",#N/A,FALSE,"P";"Tab2",#N/A,FALSE,"P"}</definedName>
    <definedName name="vv" localSheetId="31" hidden="1">{"Tab1",#N/A,FALSE,"P";"Tab2",#N/A,FALSE,"P"}</definedName>
    <definedName name="vv" localSheetId="32" hidden="1">{"Tab1",#N/A,FALSE,"P";"Tab2",#N/A,FALSE,"P"}</definedName>
    <definedName name="vv" localSheetId="34" hidden="1">{"Tab1",#N/A,FALSE,"P";"Tab2",#N/A,FALSE,"P"}</definedName>
    <definedName name="vv" localSheetId="35" hidden="1">{"Tab1",#N/A,FALSE,"P";"Tab2",#N/A,FALSE,"P"}</definedName>
    <definedName name="vv" localSheetId="40" hidden="1">{"Tab1",#N/A,FALSE,"P";"Tab2",#N/A,FALSE,"P"}</definedName>
    <definedName name="vv" localSheetId="41" hidden="1">{"Tab1",#N/A,FALSE,"P";"Tab2",#N/A,FALSE,"P"}</definedName>
    <definedName name="vv" localSheetId="42" hidden="1">{"Tab1",#N/A,FALSE,"P";"Tab2",#N/A,FALSE,"P"}</definedName>
    <definedName name="vv" localSheetId="43" hidden="1">{"Tab1",#N/A,FALSE,"P";"Tab2",#N/A,FALSE,"P"}</definedName>
    <definedName name="vv" localSheetId="44" hidden="1">{"Tab1",#N/A,FALSE,"P";"Tab2",#N/A,FALSE,"P"}</definedName>
    <definedName name="vv" localSheetId="45" hidden="1">{"Tab1",#N/A,FALSE,"P";"Tab2",#N/A,FALSE,"P"}</definedName>
    <definedName name="vv" localSheetId="46" hidden="1">{"Tab1",#N/A,FALSE,"P";"Tab2",#N/A,FALSE,"P"}</definedName>
    <definedName name="vv" localSheetId="47" hidden="1">{"Tab1",#N/A,FALSE,"P";"Tab2",#N/A,FALSE,"P"}</definedName>
    <definedName name="vv" localSheetId="48" hidden="1">{"Tab1",#N/A,FALSE,"P";"Tab2",#N/A,FALSE,"P"}</definedName>
    <definedName name="vv" localSheetId="52" hidden="1">{"Tab1",#N/A,FALSE,"P";"Tab2",#N/A,FALSE,"P"}</definedName>
    <definedName name="vv" localSheetId="14" hidden="1">{"Tab1",#N/A,FALSE,"P";"Tab2",#N/A,FALSE,"P"}</definedName>
    <definedName name="vv" localSheetId="56" hidden="1">{"Tab1",#N/A,FALSE,"P";"Tab2",#N/A,FALSE,"P"}</definedName>
    <definedName name="vv" localSheetId="60" hidden="1">{"Tab1",#N/A,FALSE,"P";"Tab2",#N/A,FALSE,"P"}</definedName>
    <definedName name="vv" localSheetId="62" hidden="1">{"Tab1",#N/A,FALSE,"P";"Tab2",#N/A,FALSE,"P"}</definedName>
    <definedName name="vv" localSheetId="15" hidden="1">{"Tab1",#N/A,FALSE,"P";"Tab2",#N/A,FALSE,"P"}</definedName>
    <definedName name="vv" localSheetId="64" hidden="1">{"Tab1",#N/A,FALSE,"P";"Tab2",#N/A,FALSE,"P"}</definedName>
    <definedName name="vv" localSheetId="66" hidden="1">{"Tab1",#N/A,FALSE,"P";"Tab2",#N/A,FALSE,"P"}</definedName>
    <definedName name="vv" localSheetId="16" hidden="1">{"Tab1",#N/A,FALSE,"P";"Tab2",#N/A,FALSE,"P"}</definedName>
    <definedName name="vv" hidden="1">{"Tab1",#N/A,FALSE,"P";"Tab2",#N/A,FALSE,"P"}</definedName>
    <definedName name="vvv" localSheetId="74" hidden="1">{"Tab1",#N/A,FALSE,"P";"Tab2",#N/A,FALSE,"P"}</definedName>
    <definedName name="vvv" localSheetId="76" hidden="1">{"Tab1",#N/A,FALSE,"P";"Tab2",#N/A,FALSE,"P"}</definedName>
    <definedName name="vvv" localSheetId="10" hidden="1">{"Tab1",#N/A,FALSE,"P";"Tab2",#N/A,FALSE,"P"}</definedName>
    <definedName name="vvv" localSheetId="28" hidden="1">{"Tab1",#N/A,FALSE,"P";"Tab2",#N/A,FALSE,"P"}</definedName>
    <definedName name="vvv" localSheetId="8" hidden="1">{"Tab1",#N/A,FALSE,"P";"Tab2",#N/A,FALSE,"P"}</definedName>
    <definedName name="vvv" localSheetId="25" hidden="1">{"Tab1",#N/A,FALSE,"P";"Tab2",#N/A,FALSE,"P"}</definedName>
    <definedName name="vvv" localSheetId="27" hidden="1">{"Tab1",#N/A,FALSE,"P";"Tab2",#N/A,FALSE,"P"}</definedName>
    <definedName name="vvv" localSheetId="29" hidden="1">{"Tab1",#N/A,FALSE,"P";"Tab2",#N/A,FALSE,"P"}</definedName>
    <definedName name="vvv" localSheetId="31" hidden="1">{"Tab1",#N/A,FALSE,"P";"Tab2",#N/A,FALSE,"P"}</definedName>
    <definedName name="vvv" localSheetId="32" hidden="1">{"Tab1",#N/A,FALSE,"P";"Tab2",#N/A,FALSE,"P"}</definedName>
    <definedName name="vvv" localSheetId="34" hidden="1">{"Tab1",#N/A,FALSE,"P";"Tab2",#N/A,FALSE,"P"}</definedName>
    <definedName name="vvv" localSheetId="35" hidden="1">{"Tab1",#N/A,FALSE,"P";"Tab2",#N/A,FALSE,"P"}</definedName>
    <definedName name="vvv" localSheetId="40" hidden="1">{"Tab1",#N/A,FALSE,"P";"Tab2",#N/A,FALSE,"P"}</definedName>
    <definedName name="vvv" localSheetId="41" hidden="1">{"Tab1",#N/A,FALSE,"P";"Tab2",#N/A,FALSE,"P"}</definedName>
    <definedName name="vvv" localSheetId="42" hidden="1">{"Tab1",#N/A,FALSE,"P";"Tab2",#N/A,FALSE,"P"}</definedName>
    <definedName name="vvv" localSheetId="43" hidden="1">{"Tab1",#N/A,FALSE,"P";"Tab2",#N/A,FALSE,"P"}</definedName>
    <definedName name="vvv" localSheetId="44" hidden="1">{"Tab1",#N/A,FALSE,"P";"Tab2",#N/A,FALSE,"P"}</definedName>
    <definedName name="vvv" localSheetId="45" hidden="1">{"Tab1",#N/A,FALSE,"P";"Tab2",#N/A,FALSE,"P"}</definedName>
    <definedName name="vvv" localSheetId="46" hidden="1">{"Tab1",#N/A,FALSE,"P";"Tab2",#N/A,FALSE,"P"}</definedName>
    <definedName name="vvv" localSheetId="47" hidden="1">{"Tab1",#N/A,FALSE,"P";"Tab2",#N/A,FALSE,"P"}</definedName>
    <definedName name="vvv" localSheetId="48" hidden="1">{"Tab1",#N/A,FALSE,"P";"Tab2",#N/A,FALSE,"P"}</definedName>
    <definedName name="vvv" localSheetId="52" hidden="1">{"Tab1",#N/A,FALSE,"P";"Tab2",#N/A,FALSE,"P"}</definedName>
    <definedName name="vvv" localSheetId="14" hidden="1">{"Tab1",#N/A,FALSE,"P";"Tab2",#N/A,FALSE,"P"}</definedName>
    <definedName name="vvv" localSheetId="56" hidden="1">{"Tab1",#N/A,FALSE,"P";"Tab2",#N/A,FALSE,"P"}</definedName>
    <definedName name="vvv" localSheetId="60" hidden="1">{"Tab1",#N/A,FALSE,"P";"Tab2",#N/A,FALSE,"P"}</definedName>
    <definedName name="vvv" localSheetId="62" hidden="1">{"Tab1",#N/A,FALSE,"P";"Tab2",#N/A,FALSE,"P"}</definedName>
    <definedName name="vvv" localSheetId="15" hidden="1">{"Tab1",#N/A,FALSE,"P";"Tab2",#N/A,FALSE,"P"}</definedName>
    <definedName name="vvv" localSheetId="64" hidden="1">{"Tab1",#N/A,FALSE,"P";"Tab2",#N/A,FALSE,"P"}</definedName>
    <definedName name="vvv" localSheetId="66" hidden="1">{"Tab1",#N/A,FALSE,"P";"Tab2",#N/A,FALSE,"P"}</definedName>
    <definedName name="vvv" localSheetId="16" hidden="1">{"Tab1",#N/A,FALSE,"P";"Tab2",#N/A,FALSE,"P"}</definedName>
    <definedName name="vvv" hidden="1">{"Tab1",#N/A,FALSE,"P";"Tab2",#N/A,FALSE,"P"}</definedName>
    <definedName name="vvvv" localSheetId="74" hidden="1">{"Minpmon",#N/A,FALSE,"Monthinput"}</definedName>
    <definedName name="vvvv" localSheetId="76" hidden="1">{"Minpmon",#N/A,FALSE,"Monthinput"}</definedName>
    <definedName name="vvvv" localSheetId="10" hidden="1">{"Minpmon",#N/A,FALSE,"Monthinput"}</definedName>
    <definedName name="vvvv" localSheetId="28" hidden="1">{"Minpmon",#N/A,FALSE,"Monthinput"}</definedName>
    <definedName name="vvvv" localSheetId="8" hidden="1">{"Minpmon",#N/A,FALSE,"Monthinput"}</definedName>
    <definedName name="vvvv" localSheetId="25" hidden="1">{"Minpmon",#N/A,FALSE,"Monthinput"}</definedName>
    <definedName name="vvvv" localSheetId="27" hidden="1">{"Minpmon",#N/A,FALSE,"Monthinput"}</definedName>
    <definedName name="vvvv" localSheetId="29" hidden="1">{"Minpmon",#N/A,FALSE,"Monthinput"}</definedName>
    <definedName name="vvvv" localSheetId="31" hidden="1">{"Minpmon",#N/A,FALSE,"Monthinput"}</definedName>
    <definedName name="vvvv" localSheetId="32" hidden="1">{"Minpmon",#N/A,FALSE,"Monthinput"}</definedName>
    <definedName name="vvvv" localSheetId="34" hidden="1">{"Minpmon",#N/A,FALSE,"Monthinput"}</definedName>
    <definedName name="vvvv" localSheetId="35" hidden="1">{"Minpmon",#N/A,FALSE,"Monthinput"}</definedName>
    <definedName name="vvvv" localSheetId="40" hidden="1">{"Minpmon",#N/A,FALSE,"Monthinput"}</definedName>
    <definedName name="vvvv" localSheetId="41" hidden="1">{"Minpmon",#N/A,FALSE,"Monthinput"}</definedName>
    <definedName name="vvvv" localSheetId="42" hidden="1">{"Minpmon",#N/A,FALSE,"Monthinput"}</definedName>
    <definedName name="vvvv" localSheetId="43" hidden="1">{"Minpmon",#N/A,FALSE,"Monthinput"}</definedName>
    <definedName name="vvvv" localSheetId="44" hidden="1">{"Minpmon",#N/A,FALSE,"Monthinput"}</definedName>
    <definedName name="vvvv" localSheetId="45" hidden="1">{"Minpmon",#N/A,FALSE,"Monthinput"}</definedName>
    <definedName name="vvvv" localSheetId="46" hidden="1">{"Minpmon",#N/A,FALSE,"Monthinput"}</definedName>
    <definedName name="vvvv" localSheetId="47" hidden="1">{"Minpmon",#N/A,FALSE,"Monthinput"}</definedName>
    <definedName name="vvvv" localSheetId="48" hidden="1">{"Minpmon",#N/A,FALSE,"Monthinput"}</definedName>
    <definedName name="vvvv" localSheetId="52" hidden="1">{"Minpmon",#N/A,FALSE,"Monthinput"}</definedName>
    <definedName name="vvvv" localSheetId="14" hidden="1">{"Minpmon",#N/A,FALSE,"Monthinput"}</definedName>
    <definedName name="vvvv" localSheetId="56" hidden="1">{"Minpmon",#N/A,FALSE,"Monthinput"}</definedName>
    <definedName name="vvvv" localSheetId="60" hidden="1">{"Minpmon",#N/A,FALSE,"Monthinput"}</definedName>
    <definedName name="vvvv" localSheetId="62" hidden="1">{"Minpmon",#N/A,FALSE,"Monthinput"}</definedName>
    <definedName name="vvvv" localSheetId="15" hidden="1">{"Minpmon",#N/A,FALSE,"Monthinput"}</definedName>
    <definedName name="vvvv" localSheetId="64" hidden="1">{"Minpmon",#N/A,FALSE,"Monthinput"}</definedName>
    <definedName name="vvvv" localSheetId="66" hidden="1">{"Minpmon",#N/A,FALSE,"Monthinput"}</definedName>
    <definedName name="vvvv" localSheetId="16" hidden="1">{"Minpmon",#N/A,FALSE,"Monthinput"}</definedName>
    <definedName name="vvvv" hidden="1">{"Minpmon",#N/A,FALSE,"Monthinput"}</definedName>
    <definedName name="vvvvvvvvvvvv" localSheetId="74" hidden="1">{"Riqfin97",#N/A,FALSE,"Tran";"Riqfinpro",#N/A,FALSE,"Tran"}</definedName>
    <definedName name="vvvvvvvvvvvv" localSheetId="76" hidden="1">{"Riqfin97",#N/A,FALSE,"Tran";"Riqfinpro",#N/A,FALSE,"Tran"}</definedName>
    <definedName name="vvvvvvvvvvvv" localSheetId="10" hidden="1">{"Riqfin97",#N/A,FALSE,"Tran";"Riqfinpro",#N/A,FALSE,"Tran"}</definedName>
    <definedName name="vvvvvvvvvvvv" localSheetId="28" hidden="1">{"Riqfin97",#N/A,FALSE,"Tran";"Riqfinpro",#N/A,FALSE,"Tran"}</definedName>
    <definedName name="vvvvvvvvvvvv" localSheetId="8" hidden="1">{"Riqfin97",#N/A,FALSE,"Tran";"Riqfinpro",#N/A,FALSE,"Tran"}</definedName>
    <definedName name="vvvvvvvvvvvv" localSheetId="25" hidden="1">{"Riqfin97",#N/A,FALSE,"Tran";"Riqfinpro",#N/A,FALSE,"Tran"}</definedName>
    <definedName name="vvvvvvvvvvvv" localSheetId="27" hidden="1">{"Riqfin97",#N/A,FALSE,"Tran";"Riqfinpro",#N/A,FALSE,"Tran"}</definedName>
    <definedName name="vvvvvvvvvvvv" localSheetId="29" hidden="1">{"Riqfin97",#N/A,FALSE,"Tran";"Riqfinpro",#N/A,FALSE,"Tran"}</definedName>
    <definedName name="vvvvvvvvvvvv" localSheetId="31" hidden="1">{"Riqfin97",#N/A,FALSE,"Tran";"Riqfinpro",#N/A,FALSE,"Tran"}</definedName>
    <definedName name="vvvvvvvvvvvv" localSheetId="32" hidden="1">{"Riqfin97",#N/A,FALSE,"Tran";"Riqfinpro",#N/A,FALSE,"Tran"}</definedName>
    <definedName name="vvvvvvvvvvvv" localSheetId="34" hidden="1">{"Riqfin97",#N/A,FALSE,"Tran";"Riqfinpro",#N/A,FALSE,"Tran"}</definedName>
    <definedName name="vvvvvvvvvvvv" localSheetId="35" hidden="1">{"Riqfin97",#N/A,FALSE,"Tran";"Riqfinpro",#N/A,FALSE,"Tran"}</definedName>
    <definedName name="vvvvvvvvvvvv" localSheetId="40" hidden="1">{"Riqfin97",#N/A,FALSE,"Tran";"Riqfinpro",#N/A,FALSE,"Tran"}</definedName>
    <definedName name="vvvvvvvvvvvv" localSheetId="41" hidden="1">{"Riqfin97",#N/A,FALSE,"Tran";"Riqfinpro",#N/A,FALSE,"Tran"}</definedName>
    <definedName name="vvvvvvvvvvvv" localSheetId="42" hidden="1">{"Riqfin97",#N/A,FALSE,"Tran";"Riqfinpro",#N/A,FALSE,"Tran"}</definedName>
    <definedName name="vvvvvvvvvvvv" localSheetId="43" hidden="1">{"Riqfin97",#N/A,FALSE,"Tran";"Riqfinpro",#N/A,FALSE,"Tran"}</definedName>
    <definedName name="vvvvvvvvvvvv" localSheetId="44" hidden="1">{"Riqfin97",#N/A,FALSE,"Tran";"Riqfinpro",#N/A,FALSE,"Tran"}</definedName>
    <definedName name="vvvvvvvvvvvv" localSheetId="45" hidden="1">{"Riqfin97",#N/A,FALSE,"Tran";"Riqfinpro",#N/A,FALSE,"Tran"}</definedName>
    <definedName name="vvvvvvvvvvvv" localSheetId="46" hidden="1">{"Riqfin97",#N/A,FALSE,"Tran";"Riqfinpro",#N/A,FALSE,"Tran"}</definedName>
    <definedName name="vvvvvvvvvvvv" localSheetId="47" hidden="1">{"Riqfin97",#N/A,FALSE,"Tran";"Riqfinpro",#N/A,FALSE,"Tran"}</definedName>
    <definedName name="vvvvvvvvvvvv" localSheetId="48" hidden="1">{"Riqfin97",#N/A,FALSE,"Tran";"Riqfinpro",#N/A,FALSE,"Tran"}</definedName>
    <definedName name="vvvvvvvvvvvv" localSheetId="52" hidden="1">{"Riqfin97",#N/A,FALSE,"Tran";"Riqfinpro",#N/A,FALSE,"Tran"}</definedName>
    <definedName name="vvvvvvvvvvvv" localSheetId="14" hidden="1">{"Riqfin97",#N/A,FALSE,"Tran";"Riqfinpro",#N/A,FALSE,"Tran"}</definedName>
    <definedName name="vvvvvvvvvvvv" localSheetId="56" hidden="1">{"Riqfin97",#N/A,FALSE,"Tran";"Riqfinpro",#N/A,FALSE,"Tran"}</definedName>
    <definedName name="vvvvvvvvvvvv" localSheetId="60" hidden="1">{"Riqfin97",#N/A,FALSE,"Tran";"Riqfinpro",#N/A,FALSE,"Tran"}</definedName>
    <definedName name="vvvvvvvvvvvv" localSheetId="62" hidden="1">{"Riqfin97",#N/A,FALSE,"Tran";"Riqfinpro",#N/A,FALSE,"Tran"}</definedName>
    <definedName name="vvvvvvvvvvvv" localSheetId="15" hidden="1">{"Riqfin97",#N/A,FALSE,"Tran";"Riqfinpro",#N/A,FALSE,"Tran"}</definedName>
    <definedName name="vvvvvvvvvvvv" localSheetId="64" hidden="1">{"Riqfin97",#N/A,FALSE,"Tran";"Riqfinpro",#N/A,FALSE,"Tran"}</definedName>
    <definedName name="vvvvvvvvvvvv" localSheetId="66" hidden="1">{"Riqfin97",#N/A,FALSE,"Tran";"Riqfinpro",#N/A,FALSE,"Tran"}</definedName>
    <definedName name="vvvvvvvvvvvv" localSheetId="16" hidden="1">{"Riqfin97",#N/A,FALSE,"Tran";"Riqfinpro",#N/A,FALSE,"Tran"}</definedName>
    <definedName name="vvvvvvvvvvvv" hidden="1">{"Riqfin97",#N/A,FALSE,"Tran";"Riqfinpro",#N/A,FALSE,"Tran"}</definedName>
    <definedName name="vvvvvvvvvvvvv" localSheetId="74" hidden="1">{"Tab1",#N/A,FALSE,"P";"Tab2",#N/A,FALSE,"P"}</definedName>
    <definedName name="vvvvvvvvvvvvv" localSheetId="76" hidden="1">{"Tab1",#N/A,FALSE,"P";"Tab2",#N/A,FALSE,"P"}</definedName>
    <definedName name="vvvvvvvvvvvvv" localSheetId="10" hidden="1">{"Tab1",#N/A,FALSE,"P";"Tab2",#N/A,FALSE,"P"}</definedName>
    <definedName name="vvvvvvvvvvvvv" localSheetId="28" hidden="1">{"Tab1",#N/A,FALSE,"P";"Tab2",#N/A,FALSE,"P"}</definedName>
    <definedName name="vvvvvvvvvvvvv" localSheetId="8" hidden="1">{"Tab1",#N/A,FALSE,"P";"Tab2",#N/A,FALSE,"P"}</definedName>
    <definedName name="vvvvvvvvvvvvv" localSheetId="25" hidden="1">{"Tab1",#N/A,FALSE,"P";"Tab2",#N/A,FALSE,"P"}</definedName>
    <definedName name="vvvvvvvvvvvvv" localSheetId="27" hidden="1">{"Tab1",#N/A,FALSE,"P";"Tab2",#N/A,FALSE,"P"}</definedName>
    <definedName name="vvvvvvvvvvvvv" localSheetId="29" hidden="1">{"Tab1",#N/A,FALSE,"P";"Tab2",#N/A,FALSE,"P"}</definedName>
    <definedName name="vvvvvvvvvvvvv" localSheetId="31" hidden="1">{"Tab1",#N/A,FALSE,"P";"Tab2",#N/A,FALSE,"P"}</definedName>
    <definedName name="vvvvvvvvvvvvv" localSheetId="32" hidden="1">{"Tab1",#N/A,FALSE,"P";"Tab2",#N/A,FALSE,"P"}</definedName>
    <definedName name="vvvvvvvvvvvvv" localSheetId="34" hidden="1">{"Tab1",#N/A,FALSE,"P";"Tab2",#N/A,FALSE,"P"}</definedName>
    <definedName name="vvvvvvvvvvvvv" localSheetId="35" hidden="1">{"Tab1",#N/A,FALSE,"P";"Tab2",#N/A,FALSE,"P"}</definedName>
    <definedName name="vvvvvvvvvvvvv" localSheetId="40" hidden="1">{"Tab1",#N/A,FALSE,"P";"Tab2",#N/A,FALSE,"P"}</definedName>
    <definedName name="vvvvvvvvvvvvv" localSheetId="41" hidden="1">{"Tab1",#N/A,FALSE,"P";"Tab2",#N/A,FALSE,"P"}</definedName>
    <definedName name="vvvvvvvvvvvvv" localSheetId="42" hidden="1">{"Tab1",#N/A,FALSE,"P";"Tab2",#N/A,FALSE,"P"}</definedName>
    <definedName name="vvvvvvvvvvvvv" localSheetId="43" hidden="1">{"Tab1",#N/A,FALSE,"P";"Tab2",#N/A,FALSE,"P"}</definedName>
    <definedName name="vvvvvvvvvvvvv" localSheetId="44" hidden="1">{"Tab1",#N/A,FALSE,"P";"Tab2",#N/A,FALSE,"P"}</definedName>
    <definedName name="vvvvvvvvvvvvv" localSheetId="45" hidden="1">{"Tab1",#N/A,FALSE,"P";"Tab2",#N/A,FALSE,"P"}</definedName>
    <definedName name="vvvvvvvvvvvvv" localSheetId="46" hidden="1">{"Tab1",#N/A,FALSE,"P";"Tab2",#N/A,FALSE,"P"}</definedName>
    <definedName name="vvvvvvvvvvvvv" localSheetId="47" hidden="1">{"Tab1",#N/A,FALSE,"P";"Tab2",#N/A,FALSE,"P"}</definedName>
    <definedName name="vvvvvvvvvvvvv" localSheetId="48" hidden="1">{"Tab1",#N/A,FALSE,"P";"Tab2",#N/A,FALSE,"P"}</definedName>
    <definedName name="vvvvvvvvvvvvv" localSheetId="52" hidden="1">{"Tab1",#N/A,FALSE,"P";"Tab2",#N/A,FALSE,"P"}</definedName>
    <definedName name="vvvvvvvvvvvvv" localSheetId="14" hidden="1">{"Tab1",#N/A,FALSE,"P";"Tab2",#N/A,FALSE,"P"}</definedName>
    <definedName name="vvvvvvvvvvvvv" localSheetId="56" hidden="1">{"Tab1",#N/A,FALSE,"P";"Tab2",#N/A,FALSE,"P"}</definedName>
    <definedName name="vvvvvvvvvvvvv" localSheetId="60" hidden="1">{"Tab1",#N/A,FALSE,"P";"Tab2",#N/A,FALSE,"P"}</definedName>
    <definedName name="vvvvvvvvvvvvv" localSheetId="62" hidden="1">{"Tab1",#N/A,FALSE,"P";"Tab2",#N/A,FALSE,"P"}</definedName>
    <definedName name="vvvvvvvvvvvvv" localSheetId="15" hidden="1">{"Tab1",#N/A,FALSE,"P";"Tab2",#N/A,FALSE,"P"}</definedName>
    <definedName name="vvvvvvvvvvvvv" localSheetId="64" hidden="1">{"Tab1",#N/A,FALSE,"P";"Tab2",#N/A,FALSE,"P"}</definedName>
    <definedName name="vvvvvvvvvvvvv" localSheetId="66" hidden="1">{"Tab1",#N/A,FALSE,"P";"Tab2",#N/A,FALSE,"P"}</definedName>
    <definedName name="vvvvvvvvvvvvv" localSheetId="16" hidden="1">{"Tab1",#N/A,FALSE,"P";"Tab2",#N/A,FALSE,"P"}</definedName>
    <definedName name="vvvvvvvvvvvvv" hidden="1">{"Tab1",#N/A,FALSE,"P";"Tab2",#N/A,FALSE,"P"}</definedName>
    <definedName name="w" localSheetId="74" hidden="1">{"Minpmon",#N/A,FALSE,"Monthinput"}</definedName>
    <definedName name="w" localSheetId="76" hidden="1">{"Minpmon",#N/A,FALSE,"Monthinput"}</definedName>
    <definedName name="w" localSheetId="10" hidden="1">{"Minpmon",#N/A,FALSE,"Monthinput"}</definedName>
    <definedName name="w" localSheetId="28" hidden="1">{"Minpmon",#N/A,FALSE,"Monthinput"}</definedName>
    <definedName name="w" localSheetId="8" hidden="1">{"Minpmon",#N/A,FALSE,"Monthinput"}</definedName>
    <definedName name="w" localSheetId="25" hidden="1">{"Minpmon",#N/A,FALSE,"Monthinput"}</definedName>
    <definedName name="w" localSheetId="27" hidden="1">{"Minpmon",#N/A,FALSE,"Monthinput"}</definedName>
    <definedName name="w" localSheetId="29" hidden="1">{"Minpmon",#N/A,FALSE,"Monthinput"}</definedName>
    <definedName name="w" localSheetId="31" hidden="1">{"Minpmon",#N/A,FALSE,"Monthinput"}</definedName>
    <definedName name="w" localSheetId="32" hidden="1">{"Minpmon",#N/A,FALSE,"Monthinput"}</definedName>
    <definedName name="w" localSheetId="34" hidden="1">{"Minpmon",#N/A,FALSE,"Monthinput"}</definedName>
    <definedName name="w" localSheetId="35" hidden="1">{"Minpmon",#N/A,FALSE,"Monthinput"}</definedName>
    <definedName name="w" localSheetId="40" hidden="1">{"Minpmon",#N/A,FALSE,"Monthinput"}</definedName>
    <definedName name="w" localSheetId="41" hidden="1">{"Minpmon",#N/A,FALSE,"Monthinput"}</definedName>
    <definedName name="w" localSheetId="42" hidden="1">{"Minpmon",#N/A,FALSE,"Monthinput"}</definedName>
    <definedName name="w" localSheetId="43" hidden="1">{"Minpmon",#N/A,FALSE,"Monthinput"}</definedName>
    <definedName name="w" localSheetId="44" hidden="1">{"Minpmon",#N/A,FALSE,"Monthinput"}</definedName>
    <definedName name="w" localSheetId="45" hidden="1">{"Minpmon",#N/A,FALSE,"Monthinput"}</definedName>
    <definedName name="w" localSheetId="46" hidden="1">{"Minpmon",#N/A,FALSE,"Monthinput"}</definedName>
    <definedName name="w" localSheetId="47" hidden="1">{"Minpmon",#N/A,FALSE,"Monthinput"}</definedName>
    <definedName name="w" localSheetId="48" hidden="1">{"Minpmon",#N/A,FALSE,"Monthinput"}</definedName>
    <definedName name="w" localSheetId="52" hidden="1">{"Minpmon",#N/A,FALSE,"Monthinput"}</definedName>
    <definedName name="w" localSheetId="14" hidden="1">{"Minpmon",#N/A,FALSE,"Monthinput"}</definedName>
    <definedName name="w" localSheetId="56" hidden="1">{"Minpmon",#N/A,FALSE,"Monthinput"}</definedName>
    <definedName name="w" localSheetId="60" hidden="1">{"Minpmon",#N/A,FALSE,"Monthinput"}</definedName>
    <definedName name="w" localSheetId="62" hidden="1">{"Minpmon",#N/A,FALSE,"Monthinput"}</definedName>
    <definedName name="w" localSheetId="15" hidden="1">{"Minpmon",#N/A,FALSE,"Monthinput"}</definedName>
    <definedName name="w" localSheetId="64" hidden="1">{"Minpmon",#N/A,FALSE,"Monthinput"}</definedName>
    <definedName name="w" localSheetId="66" hidden="1">{"Minpmon",#N/A,FALSE,"Monthinput"}</definedName>
    <definedName name="w" localSheetId="16" hidden="1">{"Minpmon",#N/A,FALSE,"Monthinput"}</definedName>
    <definedName name="w" hidden="1">{"Minpmon",#N/A,FALSE,"Monthinput"}</definedName>
    <definedName name="wage_govt_sector" localSheetId="8">#REF!</definedName>
    <definedName name="wage_govt_sector" localSheetId="25">#REF!</definedName>
    <definedName name="wage_govt_sector" localSheetId="31">#REF!</definedName>
    <definedName name="wage_govt_sector" localSheetId="32">#REF!</definedName>
    <definedName name="wage_govt_sector" localSheetId="34">#REF!</definedName>
    <definedName name="wage_govt_sector" localSheetId="35">#REF!</definedName>
    <definedName name="wage_govt_sector" localSheetId="47">#REF!</definedName>
    <definedName name="wage_govt_sector" localSheetId="14">#REF!</definedName>
    <definedName name="wage_govt_sector" localSheetId="15">#REF!</definedName>
    <definedName name="wage_govt_sector" localSheetId="66">#REF!</definedName>
    <definedName name="wage_govt_sector">#REF!</definedName>
    <definedName name="WAPR" localSheetId="76">#REF!</definedName>
    <definedName name="WAPR" localSheetId="8">#REF!</definedName>
    <definedName name="WAPR" localSheetId="25">#REF!</definedName>
    <definedName name="WAPR" localSheetId="31">#REF!</definedName>
    <definedName name="WAPR" localSheetId="32">#REF!</definedName>
    <definedName name="WAPR" localSheetId="34">#REF!</definedName>
    <definedName name="WAPR" localSheetId="35">#REF!</definedName>
    <definedName name="WAPR" localSheetId="40">#REF!</definedName>
    <definedName name="WAPR" localSheetId="45">#REF!</definedName>
    <definedName name="WAPR" localSheetId="46">#REF!</definedName>
    <definedName name="WAPR" localSheetId="14">#REF!</definedName>
    <definedName name="WAPR" localSheetId="15">#REF!</definedName>
    <definedName name="WAPR" localSheetId="66">#REF!</definedName>
    <definedName name="WAPR">#REF!</definedName>
    <definedName name="Weekly_Depreciation">'[81]Inter-Bank'!$I$5</definedName>
    <definedName name="Weighted_Average_Inter_Bank_Exchange_Rate">'[81]Inter-Bank'!$C$5</definedName>
    <definedName name="WEO" localSheetId="76">#REF!</definedName>
    <definedName name="WEO" localSheetId="10">#REF!</definedName>
    <definedName name="WEO" localSheetId="8">#REF!</definedName>
    <definedName name="WEO" localSheetId="25">#REF!</definedName>
    <definedName name="WEO" localSheetId="31">#REF!</definedName>
    <definedName name="WEO" localSheetId="32">#REF!</definedName>
    <definedName name="WEO" localSheetId="34">#REF!</definedName>
    <definedName name="WEO" localSheetId="35">#REF!</definedName>
    <definedName name="WEO" localSheetId="40">#REF!</definedName>
    <definedName name="WEO" localSheetId="43">#REF!</definedName>
    <definedName name="WEO" localSheetId="45">#REF!</definedName>
    <definedName name="WEO" localSheetId="46">#REF!</definedName>
    <definedName name="WEO" localSheetId="52">#REF!</definedName>
    <definedName name="WEO" localSheetId="14">#REF!</definedName>
    <definedName name="WEO" localSheetId="15">#REF!</definedName>
    <definedName name="WEO" localSheetId="66">#REF!</definedName>
    <definedName name="WEO">#REF!</definedName>
    <definedName name="WEOD" localSheetId="8">#REF!</definedName>
    <definedName name="WEOD" localSheetId="35">#REF!</definedName>
    <definedName name="WEOD">#REF!</definedName>
    <definedName name="weodata" localSheetId="35">#REF!</definedName>
    <definedName name="weodata">#REF!</definedName>
    <definedName name="wer" localSheetId="74" hidden="1">{"Riqfin97",#N/A,FALSE,"Tran";"Riqfinpro",#N/A,FALSE,"Tran"}</definedName>
    <definedName name="wer" localSheetId="76" hidden="1">{"Riqfin97",#N/A,FALSE,"Tran";"Riqfinpro",#N/A,FALSE,"Tran"}</definedName>
    <definedName name="wer" localSheetId="10" hidden="1">{"Riqfin97",#N/A,FALSE,"Tran";"Riqfinpro",#N/A,FALSE,"Tran"}</definedName>
    <definedName name="wer" localSheetId="28" hidden="1">{"Riqfin97",#N/A,FALSE,"Tran";"Riqfinpro",#N/A,FALSE,"Tran"}</definedName>
    <definedName name="wer" localSheetId="8" hidden="1">{"Riqfin97",#N/A,FALSE,"Tran";"Riqfinpro",#N/A,FALSE,"Tran"}</definedName>
    <definedName name="wer" localSheetId="25" hidden="1">{"Riqfin97",#N/A,FALSE,"Tran";"Riqfinpro",#N/A,FALSE,"Tran"}</definedName>
    <definedName name="wer" localSheetId="27" hidden="1">{"Riqfin97",#N/A,FALSE,"Tran";"Riqfinpro",#N/A,FALSE,"Tran"}</definedName>
    <definedName name="wer" localSheetId="29" hidden="1">{"Riqfin97",#N/A,FALSE,"Tran";"Riqfinpro",#N/A,FALSE,"Tran"}</definedName>
    <definedName name="wer" localSheetId="31" hidden="1">{"Riqfin97",#N/A,FALSE,"Tran";"Riqfinpro",#N/A,FALSE,"Tran"}</definedName>
    <definedName name="wer" localSheetId="32" hidden="1">{"Riqfin97",#N/A,FALSE,"Tran";"Riqfinpro",#N/A,FALSE,"Tran"}</definedName>
    <definedName name="wer" localSheetId="34" hidden="1">{"Riqfin97",#N/A,FALSE,"Tran";"Riqfinpro",#N/A,FALSE,"Tran"}</definedName>
    <definedName name="wer" localSheetId="35" hidden="1">{"Riqfin97",#N/A,FALSE,"Tran";"Riqfinpro",#N/A,FALSE,"Tran"}</definedName>
    <definedName name="wer" localSheetId="40" hidden="1">{"Riqfin97",#N/A,FALSE,"Tran";"Riqfinpro",#N/A,FALSE,"Tran"}</definedName>
    <definedName name="wer" localSheetId="41" hidden="1">{"Riqfin97",#N/A,FALSE,"Tran";"Riqfinpro",#N/A,FALSE,"Tran"}</definedName>
    <definedName name="wer" localSheetId="42" hidden="1">{"Riqfin97",#N/A,FALSE,"Tran";"Riqfinpro",#N/A,FALSE,"Tran"}</definedName>
    <definedName name="wer" localSheetId="43" hidden="1">{"Riqfin97",#N/A,FALSE,"Tran";"Riqfinpro",#N/A,FALSE,"Tran"}</definedName>
    <definedName name="wer" localSheetId="44" hidden="1">{"Riqfin97",#N/A,FALSE,"Tran";"Riqfinpro",#N/A,FALSE,"Tran"}</definedName>
    <definedName name="wer" localSheetId="45" hidden="1">{"Riqfin97",#N/A,FALSE,"Tran";"Riqfinpro",#N/A,FALSE,"Tran"}</definedName>
    <definedName name="wer" localSheetId="46" hidden="1">{"Riqfin97",#N/A,FALSE,"Tran";"Riqfinpro",#N/A,FALSE,"Tran"}</definedName>
    <definedName name="wer" localSheetId="47" hidden="1">{"Riqfin97",#N/A,FALSE,"Tran";"Riqfinpro",#N/A,FALSE,"Tran"}</definedName>
    <definedName name="wer" localSheetId="48" hidden="1">{"Riqfin97",#N/A,FALSE,"Tran";"Riqfinpro",#N/A,FALSE,"Tran"}</definedName>
    <definedName name="wer" localSheetId="52" hidden="1">{"Riqfin97",#N/A,FALSE,"Tran";"Riqfinpro",#N/A,FALSE,"Tran"}</definedName>
    <definedName name="wer" localSheetId="14" hidden="1">{"Riqfin97",#N/A,FALSE,"Tran";"Riqfinpro",#N/A,FALSE,"Tran"}</definedName>
    <definedName name="wer" localSheetId="56" hidden="1">{"Riqfin97",#N/A,FALSE,"Tran";"Riqfinpro",#N/A,FALSE,"Tran"}</definedName>
    <definedName name="wer" localSheetId="60" hidden="1">{"Riqfin97",#N/A,FALSE,"Tran";"Riqfinpro",#N/A,FALSE,"Tran"}</definedName>
    <definedName name="wer" localSheetId="62" hidden="1">{"Riqfin97",#N/A,FALSE,"Tran";"Riqfinpro",#N/A,FALSE,"Tran"}</definedName>
    <definedName name="wer" localSheetId="15" hidden="1">{"Riqfin97",#N/A,FALSE,"Tran";"Riqfinpro",#N/A,FALSE,"Tran"}</definedName>
    <definedName name="wer" localSheetId="64" hidden="1">{"Riqfin97",#N/A,FALSE,"Tran";"Riqfinpro",#N/A,FALSE,"Tran"}</definedName>
    <definedName name="wer" localSheetId="66" hidden="1">{"Riqfin97",#N/A,FALSE,"Tran";"Riqfinpro",#N/A,FALSE,"Tran"}</definedName>
    <definedName name="wer" localSheetId="16" hidden="1">{"Riqfin97",#N/A,FALSE,"Tran";"Riqfinpro",#N/A,FALSE,"Tran"}</definedName>
    <definedName name="wer" hidden="1">{"Riqfin97",#N/A,FALSE,"Tran";"Riqfinpro",#N/A,FALSE,"Tran"}</definedName>
    <definedName name="will" localSheetId="74">'[160]SPNF Acuerdo Incl. Int.'!will</definedName>
    <definedName name="will" localSheetId="10">#N/A</definedName>
    <definedName name="will" localSheetId="8">'[160]SPNF Acuerdo Incl. Int.'!will</definedName>
    <definedName name="will" localSheetId="40">'[160]SPNF Acuerdo Incl. Int.'!will</definedName>
    <definedName name="will" localSheetId="41">'[160]SPNF Acuerdo Incl. Int.'!will</definedName>
    <definedName name="will" localSheetId="42">'[160]SPNF Acuerdo Incl. Int.'!will</definedName>
    <definedName name="will" localSheetId="43">'[160]SPNF Acuerdo Incl. Int.'!will</definedName>
    <definedName name="will" localSheetId="45">'[160]SPNF Acuerdo Incl. Int.'!will</definedName>
    <definedName name="will" localSheetId="52">'[160]SPNF Acuerdo Incl. Int.'!will</definedName>
    <definedName name="will" localSheetId="14">'[160]SPNF Acuerdo Incl. Int.'!will</definedName>
    <definedName name="will" localSheetId="15">'[160]SPNF Acuerdo Incl. Int.'!will</definedName>
    <definedName name="will">'[160]SPNF Acuerdo Incl. Int.'!will</definedName>
    <definedName name="will1">#N/A</definedName>
    <definedName name="will3">#N/A</definedName>
    <definedName name="Work_Area" localSheetId="35">#REF!</definedName>
    <definedName name="Work_Area">#REF!</definedName>
    <definedName name="WPCP33_D" localSheetId="76">#REF!</definedName>
    <definedName name="WPCP33_D" localSheetId="10">[83]Q5!#REF!</definedName>
    <definedName name="WPCP33_D" localSheetId="8">#REF!</definedName>
    <definedName name="WPCP33_D" localSheetId="25">#REF!</definedName>
    <definedName name="WPCP33_D" localSheetId="31">#REF!</definedName>
    <definedName name="WPCP33_D" localSheetId="32">#REF!</definedName>
    <definedName name="WPCP33_D" localSheetId="34">#REF!</definedName>
    <definedName name="WPCP33_D" localSheetId="35">#REF!</definedName>
    <definedName name="WPCP33_D" localSheetId="40">#REF!</definedName>
    <definedName name="WPCP33_D" localSheetId="42">#REF!</definedName>
    <definedName name="WPCP33_D" localSheetId="43">#REF!</definedName>
    <definedName name="WPCP33_D" localSheetId="44">#REF!</definedName>
    <definedName name="WPCP33_D" localSheetId="45">#REF!</definedName>
    <definedName name="WPCP33_D" localSheetId="46">#REF!</definedName>
    <definedName name="WPCP33_D" localSheetId="47">#REF!</definedName>
    <definedName name="WPCP33_D" localSheetId="52">#REF!</definedName>
    <definedName name="WPCP33_D" localSheetId="14">#REF!</definedName>
    <definedName name="WPCP33_D" localSheetId="15">#REF!</definedName>
    <definedName name="WPCP33_D" localSheetId="66">#REF!</definedName>
    <definedName name="WPCP33_D">#REF!</definedName>
    <definedName name="WPCP33pch" localSheetId="76">#REF!</definedName>
    <definedName name="WPCP33pch" localSheetId="10">[83]Q5!#REF!</definedName>
    <definedName name="WPCP33pch" localSheetId="8">#REF!</definedName>
    <definedName name="WPCP33pch" localSheetId="25">#REF!</definedName>
    <definedName name="WPCP33pch" localSheetId="31">#REF!</definedName>
    <definedName name="WPCP33pch" localSheetId="32">#REF!</definedName>
    <definedName name="WPCP33pch" localSheetId="34">#REF!</definedName>
    <definedName name="WPCP33pch" localSheetId="35">#REF!</definedName>
    <definedName name="WPCP33pch" localSheetId="40">#REF!</definedName>
    <definedName name="WPCP33pch" localSheetId="42">#REF!</definedName>
    <definedName name="WPCP33pch" localSheetId="43">#REF!</definedName>
    <definedName name="WPCP33pch" localSheetId="44">#REF!</definedName>
    <definedName name="WPCP33pch" localSheetId="45">#REF!</definedName>
    <definedName name="WPCP33pch" localSheetId="46">#REF!</definedName>
    <definedName name="WPCP33pch" localSheetId="47">#REF!</definedName>
    <definedName name="WPCP33pch" localSheetId="14">#REF!</definedName>
    <definedName name="WPCP33pch" localSheetId="15">#REF!</definedName>
    <definedName name="WPCP33pch" localSheetId="66">#REF!</definedName>
    <definedName name="WPCP33pch">#REF!</definedName>
    <definedName name="wrn" localSheetId="74" hidden="1">{"Main Economic Indicators",#N/A,FALSE,"C"}</definedName>
    <definedName name="wrn" localSheetId="76" hidden="1">{"Main Economic Indicators",#N/A,FALSE,"C"}</definedName>
    <definedName name="wrn" localSheetId="10" hidden="1">{"Main Economic Indicators",#N/A,FALSE,"C"}</definedName>
    <definedName name="wrn" localSheetId="28" hidden="1">{"Main Economic Indicators",#N/A,FALSE,"C"}</definedName>
    <definedName name="wrn" localSheetId="8" hidden="1">{"Main Economic Indicators",#N/A,FALSE,"C"}</definedName>
    <definedName name="wrn" localSheetId="25" hidden="1">{"Main Economic Indicators",#N/A,FALSE,"C"}</definedName>
    <definedName name="wrn" localSheetId="27" hidden="1">{"Main Economic Indicators",#N/A,FALSE,"C"}</definedName>
    <definedName name="wrn" localSheetId="29" hidden="1">{"Main Economic Indicators",#N/A,FALSE,"C"}</definedName>
    <definedName name="wrn" localSheetId="31" hidden="1">{"Main Economic Indicators",#N/A,FALSE,"C"}</definedName>
    <definedName name="wrn" localSheetId="32" hidden="1">{"Main Economic Indicators",#N/A,FALSE,"C"}</definedName>
    <definedName name="wrn" localSheetId="34" hidden="1">{"Main Economic Indicators",#N/A,FALSE,"C"}</definedName>
    <definedName name="wrn" localSheetId="35" hidden="1">{"Main Economic Indicators",#N/A,FALSE,"C"}</definedName>
    <definedName name="wrn" localSheetId="40" hidden="1">{"Main Economic Indicators",#N/A,FALSE,"C"}</definedName>
    <definedName name="wrn" localSheetId="41" hidden="1">{"Main Economic Indicators",#N/A,FALSE,"C"}</definedName>
    <definedName name="wrn" localSheetId="42" hidden="1">{"Main Economic Indicators",#N/A,FALSE,"C"}</definedName>
    <definedName name="wrn" localSheetId="43" hidden="1">{"Main Economic Indicators",#N/A,FALSE,"C"}</definedName>
    <definedName name="wrn" localSheetId="44" hidden="1">{"Main Economic Indicators",#N/A,FALSE,"C"}</definedName>
    <definedName name="wrn" localSheetId="45" hidden="1">{"Main Economic Indicators",#N/A,FALSE,"C"}</definedName>
    <definedName name="wrn" localSheetId="46" hidden="1">{"Main Economic Indicators",#N/A,FALSE,"C"}</definedName>
    <definedName name="wrn" localSheetId="47" hidden="1">{"Main Economic Indicators",#N/A,FALSE,"C"}</definedName>
    <definedName name="wrn" localSheetId="48" hidden="1">{"Main Economic Indicators",#N/A,FALSE,"C"}</definedName>
    <definedName name="wrn" localSheetId="52" hidden="1">{"Main Economic Indicators",#N/A,FALSE,"C"}</definedName>
    <definedName name="wrn" localSheetId="14" hidden="1">{"Main Economic Indicators",#N/A,FALSE,"C"}</definedName>
    <definedName name="wrn" localSheetId="56" hidden="1">{"Main Economic Indicators",#N/A,FALSE,"C"}</definedName>
    <definedName name="wrn" localSheetId="60" hidden="1">{"Main Economic Indicators",#N/A,FALSE,"C"}</definedName>
    <definedName name="wrn" localSheetId="62" hidden="1">{"Main Economic Indicators",#N/A,FALSE,"C"}</definedName>
    <definedName name="wrn" localSheetId="15" hidden="1">{"Main Economic Indicators",#N/A,FALSE,"C"}</definedName>
    <definedName name="wrn" localSheetId="64" hidden="1">{"Main Economic Indicators",#N/A,FALSE,"C"}</definedName>
    <definedName name="wrn" localSheetId="66" hidden="1">{"Main Economic Indicators",#N/A,FALSE,"C"}</definedName>
    <definedName name="wrn" localSheetId="16" hidden="1">{"Main Economic Indicators",#N/A,FALSE,"C"}</definedName>
    <definedName name="wrn" hidden="1">{"Main Economic Indicators",#N/A,FALSE,"C"}</definedName>
    <definedName name="wrn.98RED." localSheetId="74"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76"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10"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28"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8"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25"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27"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29"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31"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32"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34"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35"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40"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41"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42"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43"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44"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45"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46"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47"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48"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52"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14"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56"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60"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62"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15"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64"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66"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16"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All._.Standard." localSheetId="74" hidden="1">{#N/A,#N/A,FALSE,"CONTENTS";#N/A,#N/A,FALSE,"ASS";#N/A,#N/A,FALSE,"BOP";#N/A,#N/A,FALSE,"BOPGDP";#N/A,#N/A,FALSE,"EXP";#N/A,#N/A,FALSE,"EXPG";#N/A,#N/A,FALSE,"EXPP";#N/A,#N/A,FALSE,"IMP";#N/A,#N/A,FALSE,"TOT";#N/A,#N/A,FALSE,"SERV";#N/A,#N/A,FALSE,"TRAN";#N/A,#N/A,FALSE,"DISB";#N/A,#N/A,FALSE,"AMOR";#N/A,#N/A,FALSE,"INT";#N/A,#N/A,FALSE,"DEBT"}</definedName>
    <definedName name="wrn.All._.Standard." localSheetId="76" hidden="1">{#N/A,#N/A,FALSE,"CONTENTS";#N/A,#N/A,FALSE,"ASS";#N/A,#N/A,FALSE,"BOP";#N/A,#N/A,FALSE,"BOPGDP";#N/A,#N/A,FALSE,"EXP";#N/A,#N/A,FALSE,"EXPG";#N/A,#N/A,FALSE,"EXPP";#N/A,#N/A,FALSE,"IMP";#N/A,#N/A,FALSE,"TOT";#N/A,#N/A,FALSE,"SERV";#N/A,#N/A,FALSE,"TRAN";#N/A,#N/A,FALSE,"DISB";#N/A,#N/A,FALSE,"AMOR";#N/A,#N/A,FALSE,"INT";#N/A,#N/A,FALSE,"DEBT"}</definedName>
    <definedName name="wrn.All._.Standard." localSheetId="10" hidden="1">{#N/A,#N/A,FALSE,"CONTENTS";#N/A,#N/A,FALSE,"ASS";#N/A,#N/A,FALSE,"BOP";#N/A,#N/A,FALSE,"BOPGDP";#N/A,#N/A,FALSE,"EXP";#N/A,#N/A,FALSE,"EXPG";#N/A,#N/A,FALSE,"EXPP";#N/A,#N/A,FALSE,"IMP";#N/A,#N/A,FALSE,"TOT";#N/A,#N/A,FALSE,"SERV";#N/A,#N/A,FALSE,"TRAN";#N/A,#N/A,FALSE,"DISB";#N/A,#N/A,FALSE,"AMOR";#N/A,#N/A,FALSE,"INT";#N/A,#N/A,FALSE,"DEBT"}</definedName>
    <definedName name="wrn.All._.Standard." localSheetId="28" hidden="1">{#N/A,#N/A,FALSE,"CONTENTS";#N/A,#N/A,FALSE,"ASS";#N/A,#N/A,FALSE,"BOP";#N/A,#N/A,FALSE,"BOPGDP";#N/A,#N/A,FALSE,"EXP";#N/A,#N/A,FALSE,"EXPG";#N/A,#N/A,FALSE,"EXPP";#N/A,#N/A,FALSE,"IMP";#N/A,#N/A,FALSE,"TOT";#N/A,#N/A,FALSE,"SERV";#N/A,#N/A,FALSE,"TRAN";#N/A,#N/A,FALSE,"DISB";#N/A,#N/A,FALSE,"AMOR";#N/A,#N/A,FALSE,"INT";#N/A,#N/A,FALSE,"DEBT"}</definedName>
    <definedName name="wrn.All._.Standard." localSheetId="8" hidden="1">{#N/A,#N/A,FALSE,"CONTENTS";#N/A,#N/A,FALSE,"ASS";#N/A,#N/A,FALSE,"BOP";#N/A,#N/A,FALSE,"BOPGDP";#N/A,#N/A,FALSE,"EXP";#N/A,#N/A,FALSE,"EXPG";#N/A,#N/A,FALSE,"EXPP";#N/A,#N/A,FALSE,"IMP";#N/A,#N/A,FALSE,"TOT";#N/A,#N/A,FALSE,"SERV";#N/A,#N/A,FALSE,"TRAN";#N/A,#N/A,FALSE,"DISB";#N/A,#N/A,FALSE,"AMOR";#N/A,#N/A,FALSE,"INT";#N/A,#N/A,FALSE,"DEBT"}</definedName>
    <definedName name="wrn.All._.Standard." localSheetId="25" hidden="1">{#N/A,#N/A,FALSE,"CONTENTS";#N/A,#N/A,FALSE,"ASS";#N/A,#N/A,FALSE,"BOP";#N/A,#N/A,FALSE,"BOPGDP";#N/A,#N/A,FALSE,"EXP";#N/A,#N/A,FALSE,"EXPG";#N/A,#N/A,FALSE,"EXPP";#N/A,#N/A,FALSE,"IMP";#N/A,#N/A,FALSE,"TOT";#N/A,#N/A,FALSE,"SERV";#N/A,#N/A,FALSE,"TRAN";#N/A,#N/A,FALSE,"DISB";#N/A,#N/A,FALSE,"AMOR";#N/A,#N/A,FALSE,"INT";#N/A,#N/A,FALSE,"DEBT"}</definedName>
    <definedName name="wrn.All._.Standard." localSheetId="27" hidden="1">{#N/A,#N/A,FALSE,"CONTENTS";#N/A,#N/A,FALSE,"ASS";#N/A,#N/A,FALSE,"BOP";#N/A,#N/A,FALSE,"BOPGDP";#N/A,#N/A,FALSE,"EXP";#N/A,#N/A,FALSE,"EXPG";#N/A,#N/A,FALSE,"EXPP";#N/A,#N/A,FALSE,"IMP";#N/A,#N/A,FALSE,"TOT";#N/A,#N/A,FALSE,"SERV";#N/A,#N/A,FALSE,"TRAN";#N/A,#N/A,FALSE,"DISB";#N/A,#N/A,FALSE,"AMOR";#N/A,#N/A,FALSE,"INT";#N/A,#N/A,FALSE,"DEBT"}</definedName>
    <definedName name="wrn.All._.Standard." localSheetId="29" hidden="1">{#N/A,#N/A,FALSE,"CONTENTS";#N/A,#N/A,FALSE,"ASS";#N/A,#N/A,FALSE,"BOP";#N/A,#N/A,FALSE,"BOPGDP";#N/A,#N/A,FALSE,"EXP";#N/A,#N/A,FALSE,"EXPG";#N/A,#N/A,FALSE,"EXPP";#N/A,#N/A,FALSE,"IMP";#N/A,#N/A,FALSE,"TOT";#N/A,#N/A,FALSE,"SERV";#N/A,#N/A,FALSE,"TRAN";#N/A,#N/A,FALSE,"DISB";#N/A,#N/A,FALSE,"AMOR";#N/A,#N/A,FALSE,"INT";#N/A,#N/A,FALSE,"DEBT"}</definedName>
    <definedName name="wrn.All._.Standard." localSheetId="31" hidden="1">{#N/A,#N/A,FALSE,"CONTENTS";#N/A,#N/A,FALSE,"ASS";#N/A,#N/A,FALSE,"BOP";#N/A,#N/A,FALSE,"BOPGDP";#N/A,#N/A,FALSE,"EXP";#N/A,#N/A,FALSE,"EXPG";#N/A,#N/A,FALSE,"EXPP";#N/A,#N/A,FALSE,"IMP";#N/A,#N/A,FALSE,"TOT";#N/A,#N/A,FALSE,"SERV";#N/A,#N/A,FALSE,"TRAN";#N/A,#N/A,FALSE,"DISB";#N/A,#N/A,FALSE,"AMOR";#N/A,#N/A,FALSE,"INT";#N/A,#N/A,FALSE,"DEBT"}</definedName>
    <definedName name="wrn.All._.Standard." localSheetId="32" hidden="1">{#N/A,#N/A,FALSE,"CONTENTS";#N/A,#N/A,FALSE,"ASS";#N/A,#N/A,FALSE,"BOP";#N/A,#N/A,FALSE,"BOPGDP";#N/A,#N/A,FALSE,"EXP";#N/A,#N/A,FALSE,"EXPG";#N/A,#N/A,FALSE,"EXPP";#N/A,#N/A,FALSE,"IMP";#N/A,#N/A,FALSE,"TOT";#N/A,#N/A,FALSE,"SERV";#N/A,#N/A,FALSE,"TRAN";#N/A,#N/A,FALSE,"DISB";#N/A,#N/A,FALSE,"AMOR";#N/A,#N/A,FALSE,"INT";#N/A,#N/A,FALSE,"DEBT"}</definedName>
    <definedName name="wrn.All._.Standard." localSheetId="34" hidden="1">{#N/A,#N/A,FALSE,"CONTENTS";#N/A,#N/A,FALSE,"ASS";#N/A,#N/A,FALSE,"BOP";#N/A,#N/A,FALSE,"BOPGDP";#N/A,#N/A,FALSE,"EXP";#N/A,#N/A,FALSE,"EXPG";#N/A,#N/A,FALSE,"EXPP";#N/A,#N/A,FALSE,"IMP";#N/A,#N/A,FALSE,"TOT";#N/A,#N/A,FALSE,"SERV";#N/A,#N/A,FALSE,"TRAN";#N/A,#N/A,FALSE,"DISB";#N/A,#N/A,FALSE,"AMOR";#N/A,#N/A,FALSE,"INT";#N/A,#N/A,FALSE,"DEBT"}</definedName>
    <definedName name="wrn.All._.Standard." localSheetId="35" hidden="1">{#N/A,#N/A,FALSE,"CONTENTS";#N/A,#N/A,FALSE,"ASS";#N/A,#N/A,FALSE,"BOP";#N/A,#N/A,FALSE,"BOPGDP";#N/A,#N/A,FALSE,"EXP";#N/A,#N/A,FALSE,"EXPG";#N/A,#N/A,FALSE,"EXPP";#N/A,#N/A,FALSE,"IMP";#N/A,#N/A,FALSE,"TOT";#N/A,#N/A,FALSE,"SERV";#N/A,#N/A,FALSE,"TRAN";#N/A,#N/A,FALSE,"DISB";#N/A,#N/A,FALSE,"AMOR";#N/A,#N/A,FALSE,"INT";#N/A,#N/A,FALSE,"DEBT"}</definedName>
    <definedName name="wrn.All._.Standard." localSheetId="40" hidden="1">{#N/A,#N/A,FALSE,"CONTENTS";#N/A,#N/A,FALSE,"ASS";#N/A,#N/A,FALSE,"BOP";#N/A,#N/A,FALSE,"BOPGDP";#N/A,#N/A,FALSE,"EXP";#N/A,#N/A,FALSE,"EXPG";#N/A,#N/A,FALSE,"EXPP";#N/A,#N/A,FALSE,"IMP";#N/A,#N/A,FALSE,"TOT";#N/A,#N/A,FALSE,"SERV";#N/A,#N/A,FALSE,"TRAN";#N/A,#N/A,FALSE,"DISB";#N/A,#N/A,FALSE,"AMOR";#N/A,#N/A,FALSE,"INT";#N/A,#N/A,FALSE,"DEBT"}</definedName>
    <definedName name="wrn.All._.Standard." localSheetId="41" hidden="1">{#N/A,#N/A,FALSE,"CONTENTS";#N/A,#N/A,FALSE,"ASS";#N/A,#N/A,FALSE,"BOP";#N/A,#N/A,FALSE,"BOPGDP";#N/A,#N/A,FALSE,"EXP";#N/A,#N/A,FALSE,"EXPG";#N/A,#N/A,FALSE,"EXPP";#N/A,#N/A,FALSE,"IMP";#N/A,#N/A,FALSE,"TOT";#N/A,#N/A,FALSE,"SERV";#N/A,#N/A,FALSE,"TRAN";#N/A,#N/A,FALSE,"DISB";#N/A,#N/A,FALSE,"AMOR";#N/A,#N/A,FALSE,"INT";#N/A,#N/A,FALSE,"DEBT"}</definedName>
    <definedName name="wrn.All._.Standard." localSheetId="42" hidden="1">{#N/A,#N/A,FALSE,"CONTENTS";#N/A,#N/A,FALSE,"ASS";#N/A,#N/A,FALSE,"BOP";#N/A,#N/A,FALSE,"BOPGDP";#N/A,#N/A,FALSE,"EXP";#N/A,#N/A,FALSE,"EXPG";#N/A,#N/A,FALSE,"EXPP";#N/A,#N/A,FALSE,"IMP";#N/A,#N/A,FALSE,"TOT";#N/A,#N/A,FALSE,"SERV";#N/A,#N/A,FALSE,"TRAN";#N/A,#N/A,FALSE,"DISB";#N/A,#N/A,FALSE,"AMOR";#N/A,#N/A,FALSE,"INT";#N/A,#N/A,FALSE,"DEBT"}</definedName>
    <definedName name="wrn.All._.Standard." localSheetId="43" hidden="1">{#N/A,#N/A,FALSE,"CONTENTS";#N/A,#N/A,FALSE,"ASS";#N/A,#N/A,FALSE,"BOP";#N/A,#N/A,FALSE,"BOPGDP";#N/A,#N/A,FALSE,"EXP";#N/A,#N/A,FALSE,"EXPG";#N/A,#N/A,FALSE,"EXPP";#N/A,#N/A,FALSE,"IMP";#N/A,#N/A,FALSE,"TOT";#N/A,#N/A,FALSE,"SERV";#N/A,#N/A,FALSE,"TRAN";#N/A,#N/A,FALSE,"DISB";#N/A,#N/A,FALSE,"AMOR";#N/A,#N/A,FALSE,"INT";#N/A,#N/A,FALSE,"DEBT"}</definedName>
    <definedName name="wrn.All._.Standard." localSheetId="44" hidden="1">{#N/A,#N/A,FALSE,"CONTENTS";#N/A,#N/A,FALSE,"ASS";#N/A,#N/A,FALSE,"BOP";#N/A,#N/A,FALSE,"BOPGDP";#N/A,#N/A,FALSE,"EXP";#N/A,#N/A,FALSE,"EXPG";#N/A,#N/A,FALSE,"EXPP";#N/A,#N/A,FALSE,"IMP";#N/A,#N/A,FALSE,"TOT";#N/A,#N/A,FALSE,"SERV";#N/A,#N/A,FALSE,"TRAN";#N/A,#N/A,FALSE,"DISB";#N/A,#N/A,FALSE,"AMOR";#N/A,#N/A,FALSE,"INT";#N/A,#N/A,FALSE,"DEBT"}</definedName>
    <definedName name="wrn.All._.Standard." localSheetId="45" hidden="1">{#N/A,#N/A,FALSE,"CONTENTS";#N/A,#N/A,FALSE,"ASS";#N/A,#N/A,FALSE,"BOP";#N/A,#N/A,FALSE,"BOPGDP";#N/A,#N/A,FALSE,"EXP";#N/A,#N/A,FALSE,"EXPG";#N/A,#N/A,FALSE,"EXPP";#N/A,#N/A,FALSE,"IMP";#N/A,#N/A,FALSE,"TOT";#N/A,#N/A,FALSE,"SERV";#N/A,#N/A,FALSE,"TRAN";#N/A,#N/A,FALSE,"DISB";#N/A,#N/A,FALSE,"AMOR";#N/A,#N/A,FALSE,"INT";#N/A,#N/A,FALSE,"DEBT"}</definedName>
    <definedName name="wrn.All._.Standard." localSheetId="46" hidden="1">{#N/A,#N/A,FALSE,"CONTENTS";#N/A,#N/A,FALSE,"ASS";#N/A,#N/A,FALSE,"BOP";#N/A,#N/A,FALSE,"BOPGDP";#N/A,#N/A,FALSE,"EXP";#N/A,#N/A,FALSE,"EXPG";#N/A,#N/A,FALSE,"EXPP";#N/A,#N/A,FALSE,"IMP";#N/A,#N/A,FALSE,"TOT";#N/A,#N/A,FALSE,"SERV";#N/A,#N/A,FALSE,"TRAN";#N/A,#N/A,FALSE,"DISB";#N/A,#N/A,FALSE,"AMOR";#N/A,#N/A,FALSE,"INT";#N/A,#N/A,FALSE,"DEBT"}</definedName>
    <definedName name="wrn.All._.Standard." localSheetId="47" hidden="1">{#N/A,#N/A,FALSE,"CONTENTS";#N/A,#N/A,FALSE,"ASS";#N/A,#N/A,FALSE,"BOP";#N/A,#N/A,FALSE,"BOPGDP";#N/A,#N/A,FALSE,"EXP";#N/A,#N/A,FALSE,"EXPG";#N/A,#N/A,FALSE,"EXPP";#N/A,#N/A,FALSE,"IMP";#N/A,#N/A,FALSE,"TOT";#N/A,#N/A,FALSE,"SERV";#N/A,#N/A,FALSE,"TRAN";#N/A,#N/A,FALSE,"DISB";#N/A,#N/A,FALSE,"AMOR";#N/A,#N/A,FALSE,"INT";#N/A,#N/A,FALSE,"DEBT"}</definedName>
    <definedName name="wrn.All._.Standard." localSheetId="48" hidden="1">{#N/A,#N/A,FALSE,"CONTENTS";#N/A,#N/A,FALSE,"ASS";#N/A,#N/A,FALSE,"BOP";#N/A,#N/A,FALSE,"BOPGDP";#N/A,#N/A,FALSE,"EXP";#N/A,#N/A,FALSE,"EXPG";#N/A,#N/A,FALSE,"EXPP";#N/A,#N/A,FALSE,"IMP";#N/A,#N/A,FALSE,"TOT";#N/A,#N/A,FALSE,"SERV";#N/A,#N/A,FALSE,"TRAN";#N/A,#N/A,FALSE,"DISB";#N/A,#N/A,FALSE,"AMOR";#N/A,#N/A,FALSE,"INT";#N/A,#N/A,FALSE,"DEBT"}</definedName>
    <definedName name="wrn.All._.Standard." localSheetId="52" hidden="1">{#N/A,#N/A,FALSE,"CONTENTS";#N/A,#N/A,FALSE,"ASS";#N/A,#N/A,FALSE,"BOP";#N/A,#N/A,FALSE,"BOPGDP";#N/A,#N/A,FALSE,"EXP";#N/A,#N/A,FALSE,"EXPG";#N/A,#N/A,FALSE,"EXPP";#N/A,#N/A,FALSE,"IMP";#N/A,#N/A,FALSE,"TOT";#N/A,#N/A,FALSE,"SERV";#N/A,#N/A,FALSE,"TRAN";#N/A,#N/A,FALSE,"DISB";#N/A,#N/A,FALSE,"AMOR";#N/A,#N/A,FALSE,"INT";#N/A,#N/A,FALSE,"DEBT"}</definedName>
    <definedName name="wrn.All._.Standard." localSheetId="14" hidden="1">{#N/A,#N/A,FALSE,"CONTENTS";#N/A,#N/A,FALSE,"ASS";#N/A,#N/A,FALSE,"BOP";#N/A,#N/A,FALSE,"BOPGDP";#N/A,#N/A,FALSE,"EXP";#N/A,#N/A,FALSE,"EXPG";#N/A,#N/A,FALSE,"EXPP";#N/A,#N/A,FALSE,"IMP";#N/A,#N/A,FALSE,"TOT";#N/A,#N/A,FALSE,"SERV";#N/A,#N/A,FALSE,"TRAN";#N/A,#N/A,FALSE,"DISB";#N/A,#N/A,FALSE,"AMOR";#N/A,#N/A,FALSE,"INT";#N/A,#N/A,FALSE,"DEBT"}</definedName>
    <definedName name="wrn.All._.Standard." localSheetId="56" hidden="1">{#N/A,#N/A,FALSE,"CONTENTS";#N/A,#N/A,FALSE,"ASS";#N/A,#N/A,FALSE,"BOP";#N/A,#N/A,FALSE,"BOPGDP";#N/A,#N/A,FALSE,"EXP";#N/A,#N/A,FALSE,"EXPG";#N/A,#N/A,FALSE,"EXPP";#N/A,#N/A,FALSE,"IMP";#N/A,#N/A,FALSE,"TOT";#N/A,#N/A,FALSE,"SERV";#N/A,#N/A,FALSE,"TRAN";#N/A,#N/A,FALSE,"DISB";#N/A,#N/A,FALSE,"AMOR";#N/A,#N/A,FALSE,"INT";#N/A,#N/A,FALSE,"DEBT"}</definedName>
    <definedName name="wrn.All._.Standard." localSheetId="60" hidden="1">{#N/A,#N/A,FALSE,"CONTENTS";#N/A,#N/A,FALSE,"ASS";#N/A,#N/A,FALSE,"BOP";#N/A,#N/A,FALSE,"BOPGDP";#N/A,#N/A,FALSE,"EXP";#N/A,#N/A,FALSE,"EXPG";#N/A,#N/A,FALSE,"EXPP";#N/A,#N/A,FALSE,"IMP";#N/A,#N/A,FALSE,"TOT";#N/A,#N/A,FALSE,"SERV";#N/A,#N/A,FALSE,"TRAN";#N/A,#N/A,FALSE,"DISB";#N/A,#N/A,FALSE,"AMOR";#N/A,#N/A,FALSE,"INT";#N/A,#N/A,FALSE,"DEBT"}</definedName>
    <definedName name="wrn.All._.Standard." localSheetId="62" hidden="1">{#N/A,#N/A,FALSE,"CONTENTS";#N/A,#N/A,FALSE,"ASS";#N/A,#N/A,FALSE,"BOP";#N/A,#N/A,FALSE,"BOPGDP";#N/A,#N/A,FALSE,"EXP";#N/A,#N/A,FALSE,"EXPG";#N/A,#N/A,FALSE,"EXPP";#N/A,#N/A,FALSE,"IMP";#N/A,#N/A,FALSE,"TOT";#N/A,#N/A,FALSE,"SERV";#N/A,#N/A,FALSE,"TRAN";#N/A,#N/A,FALSE,"DISB";#N/A,#N/A,FALSE,"AMOR";#N/A,#N/A,FALSE,"INT";#N/A,#N/A,FALSE,"DEBT"}</definedName>
    <definedName name="wrn.All._.Standard." localSheetId="15" hidden="1">{#N/A,#N/A,FALSE,"CONTENTS";#N/A,#N/A,FALSE,"ASS";#N/A,#N/A,FALSE,"BOP";#N/A,#N/A,FALSE,"BOPGDP";#N/A,#N/A,FALSE,"EXP";#N/A,#N/A,FALSE,"EXPG";#N/A,#N/A,FALSE,"EXPP";#N/A,#N/A,FALSE,"IMP";#N/A,#N/A,FALSE,"TOT";#N/A,#N/A,FALSE,"SERV";#N/A,#N/A,FALSE,"TRAN";#N/A,#N/A,FALSE,"DISB";#N/A,#N/A,FALSE,"AMOR";#N/A,#N/A,FALSE,"INT";#N/A,#N/A,FALSE,"DEBT"}</definedName>
    <definedName name="wrn.All._.Standard." localSheetId="64" hidden="1">{#N/A,#N/A,FALSE,"CONTENTS";#N/A,#N/A,FALSE,"ASS";#N/A,#N/A,FALSE,"BOP";#N/A,#N/A,FALSE,"BOPGDP";#N/A,#N/A,FALSE,"EXP";#N/A,#N/A,FALSE,"EXPG";#N/A,#N/A,FALSE,"EXPP";#N/A,#N/A,FALSE,"IMP";#N/A,#N/A,FALSE,"TOT";#N/A,#N/A,FALSE,"SERV";#N/A,#N/A,FALSE,"TRAN";#N/A,#N/A,FALSE,"DISB";#N/A,#N/A,FALSE,"AMOR";#N/A,#N/A,FALSE,"INT";#N/A,#N/A,FALSE,"DEBT"}</definedName>
    <definedName name="wrn.All._.Standard." localSheetId="66" hidden="1">{#N/A,#N/A,FALSE,"CONTENTS";#N/A,#N/A,FALSE,"ASS";#N/A,#N/A,FALSE,"BOP";#N/A,#N/A,FALSE,"BOPGDP";#N/A,#N/A,FALSE,"EXP";#N/A,#N/A,FALSE,"EXPG";#N/A,#N/A,FALSE,"EXPP";#N/A,#N/A,FALSE,"IMP";#N/A,#N/A,FALSE,"TOT";#N/A,#N/A,FALSE,"SERV";#N/A,#N/A,FALSE,"TRAN";#N/A,#N/A,FALSE,"DISB";#N/A,#N/A,FALSE,"AMOR";#N/A,#N/A,FALSE,"INT";#N/A,#N/A,FALSE,"DEBT"}</definedName>
    <definedName name="wrn.All._.Standard." localSheetId="16" hidden="1">{#N/A,#N/A,FALSE,"CONTENTS";#N/A,#N/A,FALSE,"ASS";#N/A,#N/A,FALSE,"BOP";#N/A,#N/A,FALSE,"BOPGDP";#N/A,#N/A,FALSE,"EXP";#N/A,#N/A,FALSE,"EXPG";#N/A,#N/A,FALSE,"EXPP";#N/A,#N/A,FALSE,"IMP";#N/A,#N/A,FALSE,"TOT";#N/A,#N/A,FALSE,"SERV";#N/A,#N/A,FALSE,"TRAN";#N/A,#N/A,FALSE,"DISB";#N/A,#N/A,FALSE,"AMOR";#N/A,#N/A,FALSE,"INT";#N/A,#N/A,FALSE,"DEBT"}</definedName>
    <definedName name="wrn.All._.Standard." hidden="1">{#N/A,#N/A,FALSE,"CONTENTS";#N/A,#N/A,FALSE,"ASS";#N/A,#N/A,FALSE,"BOP";#N/A,#N/A,FALSE,"BOPGDP";#N/A,#N/A,FALSE,"EXP";#N/A,#N/A,FALSE,"EXPG";#N/A,#N/A,FALSE,"EXPP";#N/A,#N/A,FALSE,"IMP";#N/A,#N/A,FALSE,"TOT";#N/A,#N/A,FALSE,"SERV";#N/A,#N/A,FALSE,"TRAN";#N/A,#N/A,FALSE,"DISB";#N/A,#N/A,FALSE,"AMOR";#N/A,#N/A,FALSE,"INT";#N/A,#N/A,FALSE,"DEBT"}</definedName>
    <definedName name="wrn.annual." localSheetId="74" hidden="1">{"annual-cbr",#N/A,FALSE,"CENTBANK";"annual(banks)",#N/A,FALSE,"COMBANKS"}</definedName>
    <definedName name="wrn.annual." localSheetId="76" hidden="1">{"annual-cbr",#N/A,FALSE,"CENTBANK";"annual(banks)",#N/A,FALSE,"COMBANKS"}</definedName>
    <definedName name="wrn.annual." localSheetId="10" hidden="1">{"annual-cbr",#N/A,FALSE,"CENTBANK";"annual(banks)",#N/A,FALSE,"COMBANKS"}</definedName>
    <definedName name="wrn.annual." localSheetId="28" hidden="1">{"annual-cbr",#N/A,FALSE,"CENTBANK";"annual(banks)",#N/A,FALSE,"COMBANKS"}</definedName>
    <definedName name="wrn.annual." localSheetId="8" hidden="1">{"annual-cbr",#N/A,FALSE,"CENTBANK";"annual(banks)",#N/A,FALSE,"COMBANKS"}</definedName>
    <definedName name="wrn.annual." localSheetId="25" hidden="1">{"annual-cbr",#N/A,FALSE,"CENTBANK";"annual(banks)",#N/A,FALSE,"COMBANKS"}</definedName>
    <definedName name="wrn.annual." localSheetId="27" hidden="1">{"annual-cbr",#N/A,FALSE,"CENTBANK";"annual(banks)",#N/A,FALSE,"COMBANKS"}</definedName>
    <definedName name="wrn.annual." localSheetId="29" hidden="1">{"annual-cbr",#N/A,FALSE,"CENTBANK";"annual(banks)",#N/A,FALSE,"COMBANKS"}</definedName>
    <definedName name="wrn.annual." localSheetId="31" hidden="1">{"annual-cbr",#N/A,FALSE,"CENTBANK";"annual(banks)",#N/A,FALSE,"COMBANKS"}</definedName>
    <definedName name="wrn.annual." localSheetId="32" hidden="1">{"annual-cbr",#N/A,FALSE,"CENTBANK";"annual(banks)",#N/A,FALSE,"COMBANKS"}</definedName>
    <definedName name="wrn.annual." localSheetId="34" hidden="1">{"annual-cbr",#N/A,FALSE,"CENTBANK";"annual(banks)",#N/A,FALSE,"COMBANKS"}</definedName>
    <definedName name="wrn.annual." localSheetId="35" hidden="1">{"annual-cbr",#N/A,FALSE,"CENTBANK";"annual(banks)",#N/A,FALSE,"COMBANKS"}</definedName>
    <definedName name="wrn.annual." localSheetId="40" hidden="1">{"annual-cbr",#N/A,FALSE,"CENTBANK";"annual(banks)",#N/A,FALSE,"COMBANKS"}</definedName>
    <definedName name="wrn.annual." localSheetId="41" hidden="1">{"annual-cbr",#N/A,FALSE,"CENTBANK";"annual(banks)",#N/A,FALSE,"COMBANKS"}</definedName>
    <definedName name="wrn.annual." localSheetId="42" hidden="1">{"annual-cbr",#N/A,FALSE,"CENTBANK";"annual(banks)",#N/A,FALSE,"COMBANKS"}</definedName>
    <definedName name="wrn.annual." localSheetId="43" hidden="1">{"annual-cbr",#N/A,FALSE,"CENTBANK";"annual(banks)",#N/A,FALSE,"COMBANKS"}</definedName>
    <definedName name="wrn.annual." localSheetId="44" hidden="1">{"annual-cbr",#N/A,FALSE,"CENTBANK";"annual(banks)",#N/A,FALSE,"COMBANKS"}</definedName>
    <definedName name="wrn.annual." localSheetId="45" hidden="1">{"annual-cbr",#N/A,FALSE,"CENTBANK";"annual(banks)",#N/A,FALSE,"COMBANKS"}</definedName>
    <definedName name="wrn.annual." localSheetId="46" hidden="1">{"annual-cbr",#N/A,FALSE,"CENTBANK";"annual(banks)",#N/A,FALSE,"COMBANKS"}</definedName>
    <definedName name="wrn.annual." localSheetId="47" hidden="1">{"annual-cbr",#N/A,FALSE,"CENTBANK";"annual(banks)",#N/A,FALSE,"COMBANKS"}</definedName>
    <definedName name="wrn.annual." localSheetId="48" hidden="1">{"annual-cbr",#N/A,FALSE,"CENTBANK";"annual(banks)",#N/A,FALSE,"COMBANKS"}</definedName>
    <definedName name="wrn.annual." localSheetId="52" hidden="1">{"annual-cbr",#N/A,FALSE,"CENTBANK";"annual(banks)",#N/A,FALSE,"COMBANKS"}</definedName>
    <definedName name="wrn.annual." localSheetId="14" hidden="1">{"annual-cbr",#N/A,FALSE,"CENTBANK";"annual(banks)",#N/A,FALSE,"COMBANKS"}</definedName>
    <definedName name="wrn.annual." localSheetId="56" hidden="1">{"annual-cbr",#N/A,FALSE,"CENTBANK";"annual(banks)",#N/A,FALSE,"COMBANKS"}</definedName>
    <definedName name="wrn.annual." localSheetId="60" hidden="1">{"annual-cbr",#N/A,FALSE,"CENTBANK";"annual(banks)",#N/A,FALSE,"COMBANKS"}</definedName>
    <definedName name="wrn.annual." localSheetId="62" hidden="1">{"annual-cbr",#N/A,FALSE,"CENTBANK";"annual(banks)",#N/A,FALSE,"COMBANKS"}</definedName>
    <definedName name="wrn.annual." localSheetId="15" hidden="1">{"annual-cbr",#N/A,FALSE,"CENTBANK";"annual(banks)",#N/A,FALSE,"COMBANKS"}</definedName>
    <definedName name="wrn.annual." localSheetId="64" hidden="1">{"annual-cbr",#N/A,FALSE,"CENTBANK";"annual(banks)",#N/A,FALSE,"COMBANKS"}</definedName>
    <definedName name="wrn.annual." localSheetId="66" hidden="1">{"annual-cbr",#N/A,FALSE,"CENTBANK";"annual(banks)",#N/A,FALSE,"COMBANKS"}</definedName>
    <definedName name="wrn.annual." localSheetId="16" hidden="1">{"annual-cbr",#N/A,FALSE,"CENTBANK";"annual(banks)",#N/A,FALSE,"COMBANKS"}</definedName>
    <definedName name="wrn.annual." hidden="1">{"annual-cbr",#N/A,FALSE,"CENTBANK";"annual(banks)",#N/A,FALSE,"COMBANKS"}</definedName>
    <definedName name="wrn.BANKS." localSheetId="74" hidden="1">{#N/A,#N/A,FALSE,"BANKS"}</definedName>
    <definedName name="wrn.BANKS." localSheetId="76" hidden="1">{#N/A,#N/A,FALSE,"BANKS"}</definedName>
    <definedName name="wrn.BANKS." localSheetId="28" hidden="1">{#N/A,#N/A,FALSE,"BANKS"}</definedName>
    <definedName name="wrn.BANKS." localSheetId="8" hidden="1">{#N/A,#N/A,FALSE,"BANKS"}</definedName>
    <definedName name="wrn.BANKS." localSheetId="25" hidden="1">{#N/A,#N/A,FALSE,"BANKS"}</definedName>
    <definedName name="wrn.BANKS." localSheetId="27" hidden="1">{#N/A,#N/A,FALSE,"BANKS"}</definedName>
    <definedName name="wrn.BANKS." localSheetId="29" hidden="1">{#N/A,#N/A,FALSE,"BANKS"}</definedName>
    <definedName name="wrn.BANKS." localSheetId="31" hidden="1">{#N/A,#N/A,FALSE,"BANKS"}</definedName>
    <definedName name="wrn.BANKS." localSheetId="32" hidden="1">{#N/A,#N/A,FALSE,"BANKS"}</definedName>
    <definedName name="wrn.BANKS." localSheetId="34" hidden="1">{#N/A,#N/A,FALSE,"BANKS"}</definedName>
    <definedName name="wrn.BANKS." localSheetId="35" hidden="1">{#N/A,#N/A,FALSE,"BANKS"}</definedName>
    <definedName name="wrn.BANKS." localSheetId="40" hidden="1">{#N/A,#N/A,FALSE,"BANKS"}</definedName>
    <definedName name="wrn.BANKS." localSheetId="41" hidden="1">{#N/A,#N/A,FALSE,"BANKS"}</definedName>
    <definedName name="wrn.BANKS." localSheetId="42" hidden="1">{#N/A,#N/A,FALSE,"BANKS"}</definedName>
    <definedName name="wrn.BANKS." localSheetId="43" hidden="1">{#N/A,#N/A,FALSE,"BANKS"}</definedName>
    <definedName name="wrn.BANKS." localSheetId="44" hidden="1">{#N/A,#N/A,FALSE,"BANKS"}</definedName>
    <definedName name="wrn.BANKS." localSheetId="45" hidden="1">{#N/A,#N/A,FALSE,"BANKS"}</definedName>
    <definedName name="wrn.BANKS." localSheetId="46" hidden="1">{#N/A,#N/A,FALSE,"BANKS"}</definedName>
    <definedName name="wrn.BANKS." localSheetId="47" hidden="1">{#N/A,#N/A,FALSE,"BANKS"}</definedName>
    <definedName name="wrn.BANKS." localSheetId="48" hidden="1">{#N/A,#N/A,FALSE,"BANKS"}</definedName>
    <definedName name="wrn.BANKS." localSheetId="52" hidden="1">{#N/A,#N/A,FALSE,"BANKS"}</definedName>
    <definedName name="wrn.BANKS." localSheetId="14" hidden="1">{#N/A,#N/A,FALSE,"BANKS"}</definedName>
    <definedName name="wrn.BANKS." localSheetId="56" hidden="1">{#N/A,#N/A,FALSE,"BANKS"}</definedName>
    <definedName name="wrn.BANKS." localSheetId="15" hidden="1">{#N/A,#N/A,FALSE,"BANKS"}</definedName>
    <definedName name="wrn.BANKS." localSheetId="66" hidden="1">{#N/A,#N/A,FALSE,"BANKS"}</definedName>
    <definedName name="wrn.BANKS." localSheetId="16" hidden="1">{#N/A,#N/A,FALSE,"BANKS"}</definedName>
    <definedName name="wrn.BANKS." hidden="1">{#N/A,#N/A,FALSE,"BANKS"}</definedName>
    <definedName name="wrn.BLZ._.RED._.tables." localSheetId="74"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76"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10"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28"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8"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25"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27"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29"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31"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32"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34"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35"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40"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41"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42"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43"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44"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45"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46"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47"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48"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52"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14"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56"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60"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62"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15"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64"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66"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16"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OP." localSheetId="74" hidden="1">{#N/A,#N/A,FALSE,"BOP"}</definedName>
    <definedName name="wrn.BOP." localSheetId="76" hidden="1">{#N/A,#N/A,FALSE,"BOP"}</definedName>
    <definedName name="wrn.BOP." localSheetId="28" hidden="1">{#N/A,#N/A,FALSE,"BOP"}</definedName>
    <definedName name="wrn.BOP." localSheetId="8" hidden="1">{#N/A,#N/A,FALSE,"BOP"}</definedName>
    <definedName name="wrn.BOP." localSheetId="25" hidden="1">{#N/A,#N/A,FALSE,"BOP"}</definedName>
    <definedName name="wrn.BOP." localSheetId="27" hidden="1">{#N/A,#N/A,FALSE,"BOP"}</definedName>
    <definedName name="wrn.BOP." localSheetId="29" hidden="1">{#N/A,#N/A,FALSE,"BOP"}</definedName>
    <definedName name="wrn.BOP." localSheetId="31" hidden="1">{#N/A,#N/A,FALSE,"BOP"}</definedName>
    <definedName name="wrn.BOP." localSheetId="32" hidden="1">{#N/A,#N/A,FALSE,"BOP"}</definedName>
    <definedName name="wrn.BOP." localSheetId="34" hidden="1">{#N/A,#N/A,FALSE,"BOP"}</definedName>
    <definedName name="wrn.BOP." localSheetId="35" hidden="1">{#N/A,#N/A,FALSE,"BOP"}</definedName>
    <definedName name="wrn.BOP." localSheetId="40" hidden="1">{#N/A,#N/A,FALSE,"BOP"}</definedName>
    <definedName name="wrn.BOP." localSheetId="41" hidden="1">{#N/A,#N/A,FALSE,"BOP"}</definedName>
    <definedName name="wrn.BOP." localSheetId="42" hidden="1">{#N/A,#N/A,FALSE,"BOP"}</definedName>
    <definedName name="wrn.BOP." localSheetId="43" hidden="1">{#N/A,#N/A,FALSE,"BOP"}</definedName>
    <definedName name="wrn.BOP." localSheetId="44" hidden="1">{#N/A,#N/A,FALSE,"BOP"}</definedName>
    <definedName name="wrn.BOP." localSheetId="45" hidden="1">{#N/A,#N/A,FALSE,"BOP"}</definedName>
    <definedName name="wrn.BOP." localSheetId="46" hidden="1">{#N/A,#N/A,FALSE,"BOP"}</definedName>
    <definedName name="wrn.BOP." localSheetId="47" hidden="1">{#N/A,#N/A,FALSE,"BOP"}</definedName>
    <definedName name="wrn.BOP." localSheetId="48" hidden="1">{#N/A,#N/A,FALSE,"BOP"}</definedName>
    <definedName name="wrn.BOP." localSheetId="52" hidden="1">{#N/A,#N/A,FALSE,"BOP"}</definedName>
    <definedName name="wrn.BOP." localSheetId="14" hidden="1">{#N/A,#N/A,FALSE,"BOP"}</definedName>
    <definedName name="wrn.BOP." localSheetId="56" hidden="1">{#N/A,#N/A,FALSE,"BOP"}</definedName>
    <definedName name="wrn.BOP." localSheetId="15" hidden="1">{#N/A,#N/A,FALSE,"BOP"}</definedName>
    <definedName name="wrn.BOP." localSheetId="66" hidden="1">{#N/A,#N/A,FALSE,"BOP"}</definedName>
    <definedName name="wrn.BOP." localSheetId="16" hidden="1">{#N/A,#N/A,FALSE,"BOP"}</definedName>
    <definedName name="wrn.BOP." hidden="1">{#N/A,#N/A,FALSE,"BOP"}</definedName>
    <definedName name="wrn.BOP_MIDTERM." localSheetId="74" hidden="1">{"BOP_TAB",#N/A,FALSE,"N";"MIDTERM_TAB",#N/A,FALSE,"O"}</definedName>
    <definedName name="wrn.BOP_MIDTERM." localSheetId="76" hidden="1">{"BOP_TAB",#N/A,FALSE,"N";"MIDTERM_TAB",#N/A,FALSE,"O"}</definedName>
    <definedName name="wrn.BOP_MIDTERM." localSheetId="28" hidden="1">{"BOP_TAB",#N/A,FALSE,"N";"MIDTERM_TAB",#N/A,FALSE,"O"}</definedName>
    <definedName name="wrn.BOP_MIDTERM." localSheetId="8" hidden="1">{"BOP_TAB",#N/A,FALSE,"N";"MIDTERM_TAB",#N/A,FALSE,"O"}</definedName>
    <definedName name="wrn.BOP_MIDTERM." localSheetId="25" hidden="1">{"BOP_TAB",#N/A,FALSE,"N";"MIDTERM_TAB",#N/A,FALSE,"O"}</definedName>
    <definedName name="wrn.BOP_MIDTERM." localSheetId="27" hidden="1">{"BOP_TAB",#N/A,FALSE,"N";"MIDTERM_TAB",#N/A,FALSE,"O"}</definedName>
    <definedName name="wrn.BOP_MIDTERM." localSheetId="29" hidden="1">{"BOP_TAB",#N/A,FALSE,"N";"MIDTERM_TAB",#N/A,FALSE,"O"}</definedName>
    <definedName name="wrn.BOP_MIDTERM." localSheetId="31" hidden="1">{"BOP_TAB",#N/A,FALSE,"N";"MIDTERM_TAB",#N/A,FALSE,"O"}</definedName>
    <definedName name="wrn.BOP_MIDTERM." localSheetId="32" hidden="1">{"BOP_TAB",#N/A,FALSE,"N";"MIDTERM_TAB",#N/A,FALSE,"O"}</definedName>
    <definedName name="wrn.BOP_MIDTERM." localSheetId="34" hidden="1">{"BOP_TAB",#N/A,FALSE,"N";"MIDTERM_TAB",#N/A,FALSE,"O"}</definedName>
    <definedName name="wrn.BOP_MIDTERM." localSheetId="35" hidden="1">{"BOP_TAB",#N/A,FALSE,"N";"MIDTERM_TAB",#N/A,FALSE,"O"}</definedName>
    <definedName name="wrn.BOP_MIDTERM." localSheetId="40" hidden="1">{"BOP_TAB",#N/A,FALSE,"N";"MIDTERM_TAB",#N/A,FALSE,"O"}</definedName>
    <definedName name="wrn.BOP_MIDTERM." localSheetId="41" hidden="1">{"BOP_TAB",#N/A,FALSE,"N";"MIDTERM_TAB",#N/A,FALSE,"O"}</definedName>
    <definedName name="wrn.BOP_MIDTERM." localSheetId="42" hidden="1">{"BOP_TAB",#N/A,FALSE,"N";"MIDTERM_TAB",#N/A,FALSE,"O"}</definedName>
    <definedName name="wrn.BOP_MIDTERM." localSheetId="43" hidden="1">{"BOP_TAB",#N/A,FALSE,"N";"MIDTERM_TAB",#N/A,FALSE,"O"}</definedName>
    <definedName name="wrn.BOP_MIDTERM." localSheetId="44" hidden="1">{"BOP_TAB",#N/A,FALSE,"N";"MIDTERM_TAB",#N/A,FALSE,"O"}</definedName>
    <definedName name="wrn.BOP_MIDTERM." localSheetId="45" hidden="1">{"BOP_TAB",#N/A,FALSE,"N";"MIDTERM_TAB",#N/A,FALSE,"O"}</definedName>
    <definedName name="wrn.BOP_MIDTERM." localSheetId="46" hidden="1">{"BOP_TAB",#N/A,FALSE,"N";"MIDTERM_TAB",#N/A,FALSE,"O"}</definedName>
    <definedName name="wrn.BOP_MIDTERM." localSheetId="47" hidden="1">{"BOP_TAB",#N/A,FALSE,"N";"MIDTERM_TAB",#N/A,FALSE,"O"}</definedName>
    <definedName name="wrn.BOP_MIDTERM." localSheetId="48" hidden="1">{"BOP_TAB",#N/A,FALSE,"N";"MIDTERM_TAB",#N/A,FALSE,"O"}</definedName>
    <definedName name="wrn.BOP_MIDTERM." localSheetId="52" hidden="1">{"BOP_TAB",#N/A,FALSE,"N";"MIDTERM_TAB",#N/A,FALSE,"O"}</definedName>
    <definedName name="wrn.BOP_MIDTERM." localSheetId="14" hidden="1">{"BOP_TAB",#N/A,FALSE,"N";"MIDTERM_TAB",#N/A,FALSE,"O"}</definedName>
    <definedName name="wrn.BOP_MIDTERM." localSheetId="56" hidden="1">{"BOP_TAB",#N/A,FALSE,"N";"MIDTERM_TAB",#N/A,FALSE,"O"}</definedName>
    <definedName name="wrn.BOP_MIDTERM." localSheetId="15" hidden="1">{"BOP_TAB",#N/A,FALSE,"N";"MIDTERM_TAB",#N/A,FALSE,"O"}</definedName>
    <definedName name="wrn.BOP_MIDTERM." localSheetId="66" hidden="1">{"BOP_TAB",#N/A,FALSE,"N";"MIDTERM_TAB",#N/A,FALSE,"O"}</definedName>
    <definedName name="wrn.BOP_MIDTERM." localSheetId="16" hidden="1">{"BOP_TAB",#N/A,FALSE,"N";"MIDTERM_TAB",#N/A,FALSE,"O"}</definedName>
    <definedName name="wrn.BOP_MIDTERM." hidden="1">{"BOP_TAB",#N/A,FALSE,"N";"MIDTERM_TAB",#N/A,FALSE,"O"}</definedName>
    <definedName name="wrn.Briefing._.98." localSheetId="74"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76"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10"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28"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8"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25"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27"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29"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31"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32"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34"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35"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40"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41"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42"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43"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44"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45"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46"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47"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48"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52"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14"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56"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60"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62"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15"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64"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66"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16"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Tables." localSheetId="74" hidden="1">{#N/A,#N/A,TRUE,"Tab_1 Economic Ind.";#N/A,#N/A,TRUE,"Tab_2  Public Sector Op.";#N/A,#N/A,TRUE,"Tab_3";#N/A,#N/A,TRUE,"Tab_4 Monetary";#N/A,#N/A,TRUE,"Tab_5 Medium-Term Outlook";#N/A,#N/A,TRUE,"Tab_6";#N/A,#N/A,TRUE,"Tab_7 Indicators of Ext. Vul."}</definedName>
    <definedName name="wrn.Briefing._.Tables." localSheetId="76" hidden="1">{#N/A,#N/A,TRUE,"Tab_1 Economic Ind.";#N/A,#N/A,TRUE,"Tab_2  Public Sector Op.";#N/A,#N/A,TRUE,"Tab_3";#N/A,#N/A,TRUE,"Tab_4 Monetary";#N/A,#N/A,TRUE,"Tab_5 Medium-Term Outlook";#N/A,#N/A,TRUE,"Tab_6";#N/A,#N/A,TRUE,"Tab_7 Indicators of Ext. Vul."}</definedName>
    <definedName name="wrn.Briefing._.Tables." localSheetId="10" hidden="1">{#N/A,#N/A,TRUE,"Tab_1 Economic Ind.";#N/A,#N/A,TRUE,"Tab_2  Public Sector Op.";#N/A,#N/A,TRUE,"Tab_3";#N/A,#N/A,TRUE,"Tab_4 Monetary";#N/A,#N/A,TRUE,"Tab_5 Medium-Term Outlook";#N/A,#N/A,TRUE,"Tab_6";#N/A,#N/A,TRUE,"Tab_7 Indicators of Ext. Vul."}</definedName>
    <definedName name="wrn.Briefing._.Tables." localSheetId="28" hidden="1">{#N/A,#N/A,TRUE,"Tab_1 Economic Ind.";#N/A,#N/A,TRUE,"Tab_2  Public Sector Op.";#N/A,#N/A,TRUE,"Tab_3";#N/A,#N/A,TRUE,"Tab_4 Monetary";#N/A,#N/A,TRUE,"Tab_5 Medium-Term Outlook";#N/A,#N/A,TRUE,"Tab_6";#N/A,#N/A,TRUE,"Tab_7 Indicators of Ext. Vul."}</definedName>
    <definedName name="wrn.Briefing._.Tables." localSheetId="8" hidden="1">{#N/A,#N/A,TRUE,"Tab_1 Economic Ind.";#N/A,#N/A,TRUE,"Tab_2  Public Sector Op.";#N/A,#N/A,TRUE,"Tab_3";#N/A,#N/A,TRUE,"Tab_4 Monetary";#N/A,#N/A,TRUE,"Tab_5 Medium-Term Outlook";#N/A,#N/A,TRUE,"Tab_6";#N/A,#N/A,TRUE,"Tab_7 Indicators of Ext. Vul."}</definedName>
    <definedName name="wrn.Briefing._.Tables." localSheetId="25" hidden="1">{#N/A,#N/A,TRUE,"Tab_1 Economic Ind.";#N/A,#N/A,TRUE,"Tab_2  Public Sector Op.";#N/A,#N/A,TRUE,"Tab_3";#N/A,#N/A,TRUE,"Tab_4 Monetary";#N/A,#N/A,TRUE,"Tab_5 Medium-Term Outlook";#N/A,#N/A,TRUE,"Tab_6";#N/A,#N/A,TRUE,"Tab_7 Indicators of Ext. Vul."}</definedName>
    <definedName name="wrn.Briefing._.Tables." localSheetId="27" hidden="1">{#N/A,#N/A,TRUE,"Tab_1 Economic Ind.";#N/A,#N/A,TRUE,"Tab_2  Public Sector Op.";#N/A,#N/A,TRUE,"Tab_3";#N/A,#N/A,TRUE,"Tab_4 Monetary";#N/A,#N/A,TRUE,"Tab_5 Medium-Term Outlook";#N/A,#N/A,TRUE,"Tab_6";#N/A,#N/A,TRUE,"Tab_7 Indicators of Ext. Vul."}</definedName>
    <definedName name="wrn.Briefing._.Tables." localSheetId="29" hidden="1">{#N/A,#N/A,TRUE,"Tab_1 Economic Ind.";#N/A,#N/A,TRUE,"Tab_2  Public Sector Op.";#N/A,#N/A,TRUE,"Tab_3";#N/A,#N/A,TRUE,"Tab_4 Monetary";#N/A,#N/A,TRUE,"Tab_5 Medium-Term Outlook";#N/A,#N/A,TRUE,"Tab_6";#N/A,#N/A,TRUE,"Tab_7 Indicators of Ext. Vul."}</definedName>
    <definedName name="wrn.Briefing._.Tables." localSheetId="31" hidden="1">{#N/A,#N/A,TRUE,"Tab_1 Economic Ind.";#N/A,#N/A,TRUE,"Tab_2  Public Sector Op.";#N/A,#N/A,TRUE,"Tab_3";#N/A,#N/A,TRUE,"Tab_4 Monetary";#N/A,#N/A,TRUE,"Tab_5 Medium-Term Outlook";#N/A,#N/A,TRUE,"Tab_6";#N/A,#N/A,TRUE,"Tab_7 Indicators of Ext. Vul."}</definedName>
    <definedName name="wrn.Briefing._.Tables." localSheetId="32" hidden="1">{#N/A,#N/A,TRUE,"Tab_1 Economic Ind.";#N/A,#N/A,TRUE,"Tab_2  Public Sector Op.";#N/A,#N/A,TRUE,"Tab_3";#N/A,#N/A,TRUE,"Tab_4 Monetary";#N/A,#N/A,TRUE,"Tab_5 Medium-Term Outlook";#N/A,#N/A,TRUE,"Tab_6";#N/A,#N/A,TRUE,"Tab_7 Indicators of Ext. Vul."}</definedName>
    <definedName name="wrn.Briefing._.Tables." localSheetId="34" hidden="1">{#N/A,#N/A,TRUE,"Tab_1 Economic Ind.";#N/A,#N/A,TRUE,"Tab_2  Public Sector Op.";#N/A,#N/A,TRUE,"Tab_3";#N/A,#N/A,TRUE,"Tab_4 Monetary";#N/A,#N/A,TRUE,"Tab_5 Medium-Term Outlook";#N/A,#N/A,TRUE,"Tab_6";#N/A,#N/A,TRUE,"Tab_7 Indicators of Ext. Vul."}</definedName>
    <definedName name="wrn.Briefing._.Tables." localSheetId="35" hidden="1">{#N/A,#N/A,TRUE,"Tab_1 Economic Ind.";#N/A,#N/A,TRUE,"Tab_2  Public Sector Op.";#N/A,#N/A,TRUE,"Tab_3";#N/A,#N/A,TRUE,"Tab_4 Monetary";#N/A,#N/A,TRUE,"Tab_5 Medium-Term Outlook";#N/A,#N/A,TRUE,"Tab_6";#N/A,#N/A,TRUE,"Tab_7 Indicators of Ext. Vul."}</definedName>
    <definedName name="wrn.Briefing._.Tables." localSheetId="40" hidden="1">{#N/A,#N/A,TRUE,"Tab_1 Economic Ind.";#N/A,#N/A,TRUE,"Tab_2  Public Sector Op.";#N/A,#N/A,TRUE,"Tab_3";#N/A,#N/A,TRUE,"Tab_4 Monetary";#N/A,#N/A,TRUE,"Tab_5 Medium-Term Outlook";#N/A,#N/A,TRUE,"Tab_6";#N/A,#N/A,TRUE,"Tab_7 Indicators of Ext. Vul."}</definedName>
    <definedName name="wrn.Briefing._.Tables." localSheetId="41" hidden="1">{#N/A,#N/A,TRUE,"Tab_1 Economic Ind.";#N/A,#N/A,TRUE,"Tab_2  Public Sector Op.";#N/A,#N/A,TRUE,"Tab_3";#N/A,#N/A,TRUE,"Tab_4 Monetary";#N/A,#N/A,TRUE,"Tab_5 Medium-Term Outlook";#N/A,#N/A,TRUE,"Tab_6";#N/A,#N/A,TRUE,"Tab_7 Indicators of Ext. Vul."}</definedName>
    <definedName name="wrn.Briefing._.Tables." localSheetId="42" hidden="1">{#N/A,#N/A,TRUE,"Tab_1 Economic Ind.";#N/A,#N/A,TRUE,"Tab_2  Public Sector Op.";#N/A,#N/A,TRUE,"Tab_3";#N/A,#N/A,TRUE,"Tab_4 Monetary";#N/A,#N/A,TRUE,"Tab_5 Medium-Term Outlook";#N/A,#N/A,TRUE,"Tab_6";#N/A,#N/A,TRUE,"Tab_7 Indicators of Ext. Vul."}</definedName>
    <definedName name="wrn.Briefing._.Tables." localSheetId="43" hidden="1">{#N/A,#N/A,TRUE,"Tab_1 Economic Ind.";#N/A,#N/A,TRUE,"Tab_2  Public Sector Op.";#N/A,#N/A,TRUE,"Tab_3";#N/A,#N/A,TRUE,"Tab_4 Monetary";#N/A,#N/A,TRUE,"Tab_5 Medium-Term Outlook";#N/A,#N/A,TRUE,"Tab_6";#N/A,#N/A,TRUE,"Tab_7 Indicators of Ext. Vul."}</definedName>
    <definedName name="wrn.Briefing._.Tables." localSheetId="44" hidden="1">{#N/A,#N/A,TRUE,"Tab_1 Economic Ind.";#N/A,#N/A,TRUE,"Tab_2  Public Sector Op.";#N/A,#N/A,TRUE,"Tab_3";#N/A,#N/A,TRUE,"Tab_4 Monetary";#N/A,#N/A,TRUE,"Tab_5 Medium-Term Outlook";#N/A,#N/A,TRUE,"Tab_6";#N/A,#N/A,TRUE,"Tab_7 Indicators of Ext. Vul."}</definedName>
    <definedName name="wrn.Briefing._.Tables." localSheetId="45" hidden="1">{#N/A,#N/A,TRUE,"Tab_1 Economic Ind.";#N/A,#N/A,TRUE,"Tab_2  Public Sector Op.";#N/A,#N/A,TRUE,"Tab_3";#N/A,#N/A,TRUE,"Tab_4 Monetary";#N/A,#N/A,TRUE,"Tab_5 Medium-Term Outlook";#N/A,#N/A,TRUE,"Tab_6";#N/A,#N/A,TRUE,"Tab_7 Indicators of Ext. Vul."}</definedName>
    <definedName name="wrn.Briefing._.Tables." localSheetId="46" hidden="1">{#N/A,#N/A,TRUE,"Tab_1 Economic Ind.";#N/A,#N/A,TRUE,"Tab_2  Public Sector Op.";#N/A,#N/A,TRUE,"Tab_3";#N/A,#N/A,TRUE,"Tab_4 Monetary";#N/A,#N/A,TRUE,"Tab_5 Medium-Term Outlook";#N/A,#N/A,TRUE,"Tab_6";#N/A,#N/A,TRUE,"Tab_7 Indicators of Ext. Vul."}</definedName>
    <definedName name="wrn.Briefing._.Tables." localSheetId="47" hidden="1">{#N/A,#N/A,TRUE,"Tab_1 Economic Ind.";#N/A,#N/A,TRUE,"Tab_2  Public Sector Op.";#N/A,#N/A,TRUE,"Tab_3";#N/A,#N/A,TRUE,"Tab_4 Monetary";#N/A,#N/A,TRUE,"Tab_5 Medium-Term Outlook";#N/A,#N/A,TRUE,"Tab_6";#N/A,#N/A,TRUE,"Tab_7 Indicators of Ext. Vul."}</definedName>
    <definedName name="wrn.Briefing._.Tables." localSheetId="48" hidden="1">{#N/A,#N/A,TRUE,"Tab_1 Economic Ind.";#N/A,#N/A,TRUE,"Tab_2  Public Sector Op.";#N/A,#N/A,TRUE,"Tab_3";#N/A,#N/A,TRUE,"Tab_4 Monetary";#N/A,#N/A,TRUE,"Tab_5 Medium-Term Outlook";#N/A,#N/A,TRUE,"Tab_6";#N/A,#N/A,TRUE,"Tab_7 Indicators of Ext. Vul."}</definedName>
    <definedName name="wrn.Briefing._.Tables." localSheetId="52" hidden="1">{#N/A,#N/A,TRUE,"Tab_1 Economic Ind.";#N/A,#N/A,TRUE,"Tab_2  Public Sector Op.";#N/A,#N/A,TRUE,"Tab_3";#N/A,#N/A,TRUE,"Tab_4 Monetary";#N/A,#N/A,TRUE,"Tab_5 Medium-Term Outlook";#N/A,#N/A,TRUE,"Tab_6";#N/A,#N/A,TRUE,"Tab_7 Indicators of Ext. Vul."}</definedName>
    <definedName name="wrn.Briefing._.Tables." localSheetId="14" hidden="1">{#N/A,#N/A,TRUE,"Tab_1 Economic Ind.";#N/A,#N/A,TRUE,"Tab_2  Public Sector Op.";#N/A,#N/A,TRUE,"Tab_3";#N/A,#N/A,TRUE,"Tab_4 Monetary";#N/A,#N/A,TRUE,"Tab_5 Medium-Term Outlook";#N/A,#N/A,TRUE,"Tab_6";#N/A,#N/A,TRUE,"Tab_7 Indicators of Ext. Vul."}</definedName>
    <definedName name="wrn.Briefing._.Tables." localSheetId="56" hidden="1">{#N/A,#N/A,TRUE,"Tab_1 Economic Ind.";#N/A,#N/A,TRUE,"Tab_2  Public Sector Op.";#N/A,#N/A,TRUE,"Tab_3";#N/A,#N/A,TRUE,"Tab_4 Monetary";#N/A,#N/A,TRUE,"Tab_5 Medium-Term Outlook";#N/A,#N/A,TRUE,"Tab_6";#N/A,#N/A,TRUE,"Tab_7 Indicators of Ext. Vul."}</definedName>
    <definedName name="wrn.Briefing._.Tables." localSheetId="60" hidden="1">{#N/A,#N/A,TRUE,"Tab_1 Economic Ind.";#N/A,#N/A,TRUE,"Tab_2  Public Sector Op.";#N/A,#N/A,TRUE,"Tab_3";#N/A,#N/A,TRUE,"Tab_4 Monetary";#N/A,#N/A,TRUE,"Tab_5 Medium-Term Outlook";#N/A,#N/A,TRUE,"Tab_6";#N/A,#N/A,TRUE,"Tab_7 Indicators of Ext. Vul."}</definedName>
    <definedName name="wrn.Briefing._.Tables." localSheetId="62" hidden="1">{#N/A,#N/A,TRUE,"Tab_1 Economic Ind.";#N/A,#N/A,TRUE,"Tab_2  Public Sector Op.";#N/A,#N/A,TRUE,"Tab_3";#N/A,#N/A,TRUE,"Tab_4 Monetary";#N/A,#N/A,TRUE,"Tab_5 Medium-Term Outlook";#N/A,#N/A,TRUE,"Tab_6";#N/A,#N/A,TRUE,"Tab_7 Indicators of Ext. Vul."}</definedName>
    <definedName name="wrn.Briefing._.Tables." localSheetId="15" hidden="1">{#N/A,#N/A,TRUE,"Tab_1 Economic Ind.";#N/A,#N/A,TRUE,"Tab_2  Public Sector Op.";#N/A,#N/A,TRUE,"Tab_3";#N/A,#N/A,TRUE,"Tab_4 Monetary";#N/A,#N/A,TRUE,"Tab_5 Medium-Term Outlook";#N/A,#N/A,TRUE,"Tab_6";#N/A,#N/A,TRUE,"Tab_7 Indicators of Ext. Vul."}</definedName>
    <definedName name="wrn.Briefing._.Tables." localSheetId="64" hidden="1">{#N/A,#N/A,TRUE,"Tab_1 Economic Ind.";#N/A,#N/A,TRUE,"Tab_2  Public Sector Op.";#N/A,#N/A,TRUE,"Tab_3";#N/A,#N/A,TRUE,"Tab_4 Monetary";#N/A,#N/A,TRUE,"Tab_5 Medium-Term Outlook";#N/A,#N/A,TRUE,"Tab_6";#N/A,#N/A,TRUE,"Tab_7 Indicators of Ext. Vul."}</definedName>
    <definedName name="wrn.Briefing._.Tables." localSheetId="66" hidden="1">{#N/A,#N/A,TRUE,"Tab_1 Economic Ind.";#N/A,#N/A,TRUE,"Tab_2  Public Sector Op.";#N/A,#N/A,TRUE,"Tab_3";#N/A,#N/A,TRUE,"Tab_4 Monetary";#N/A,#N/A,TRUE,"Tab_5 Medium-Term Outlook";#N/A,#N/A,TRUE,"Tab_6";#N/A,#N/A,TRUE,"Tab_7 Indicators of Ext. Vul."}</definedName>
    <definedName name="wrn.Briefing._.Tables." localSheetId="16" hidden="1">{#N/A,#N/A,TRUE,"Tab_1 Economic Ind.";#N/A,#N/A,TRUE,"Tab_2  Public Sector Op.";#N/A,#N/A,TRUE,"Tab_3";#N/A,#N/A,TRUE,"Tab_4 Monetary";#N/A,#N/A,TRUE,"Tab_5 Medium-Term Outlook";#N/A,#N/A,TRUE,"Tab_6";#N/A,#N/A,TRUE,"Tab_7 Indicators of Ext. Vul."}</definedName>
    <definedName name="wrn.Briefing._.Tables." hidden="1">{#N/A,#N/A,TRUE,"Tab_1 Economic Ind.";#N/A,#N/A,TRUE,"Tab_2  Public Sector Op.";#N/A,#N/A,TRUE,"Tab_3";#N/A,#N/A,TRUE,"Tab_4 Monetary";#N/A,#N/A,TRUE,"Tab_5 Medium-Term Outlook";#N/A,#N/A,TRUE,"Tab_6";#N/A,#N/A,TRUE,"Tab_7 Indicators of Ext. Vul."}</definedName>
    <definedName name="wrn.CelPIB." localSheetId="74" hidden="1">{#N/A,#N/A,FALSE,"CelPIB"}</definedName>
    <definedName name="wrn.CelPIB." localSheetId="76" hidden="1">{#N/A,#N/A,FALSE,"CelPIB"}</definedName>
    <definedName name="wrn.CelPIB." localSheetId="10" hidden="1">{#N/A,#N/A,FALSE,"CelPIB"}</definedName>
    <definedName name="wrn.CelPIB." localSheetId="28" hidden="1">{#N/A,#N/A,FALSE,"CelPIB"}</definedName>
    <definedName name="wrn.CelPIB." localSheetId="8" hidden="1">{#N/A,#N/A,FALSE,"CelPIB"}</definedName>
    <definedName name="wrn.CelPIB." localSheetId="25" hidden="1">{#N/A,#N/A,FALSE,"CelPIB"}</definedName>
    <definedName name="wrn.CelPIB." localSheetId="27" hidden="1">{#N/A,#N/A,FALSE,"CelPIB"}</definedName>
    <definedName name="wrn.CelPIB." localSheetId="29" hidden="1">{#N/A,#N/A,FALSE,"CelPIB"}</definedName>
    <definedName name="wrn.CelPIB." localSheetId="31" hidden="1">{#N/A,#N/A,FALSE,"CelPIB"}</definedName>
    <definedName name="wrn.CelPIB." localSheetId="32" hidden="1">{#N/A,#N/A,FALSE,"CelPIB"}</definedName>
    <definedName name="wrn.CelPIB." localSheetId="34" hidden="1">{#N/A,#N/A,FALSE,"CelPIB"}</definedName>
    <definedName name="wrn.CelPIB." localSheetId="35" hidden="1">{#N/A,#N/A,FALSE,"CelPIB"}</definedName>
    <definedName name="wrn.CelPIB." localSheetId="40" hidden="1">{#N/A,#N/A,FALSE,"CelPIB"}</definedName>
    <definedName name="wrn.CelPIB." localSheetId="41" hidden="1">{#N/A,#N/A,FALSE,"CelPIB"}</definedName>
    <definedName name="wrn.CelPIB." localSheetId="42" hidden="1">{#N/A,#N/A,FALSE,"CelPIB"}</definedName>
    <definedName name="wrn.CelPIB." localSheetId="43" hidden="1">{#N/A,#N/A,FALSE,"CelPIB"}</definedName>
    <definedName name="wrn.CelPIB." localSheetId="44" hidden="1">{#N/A,#N/A,FALSE,"CelPIB"}</definedName>
    <definedName name="wrn.CelPIB." localSheetId="45" hidden="1">{#N/A,#N/A,FALSE,"CelPIB"}</definedName>
    <definedName name="wrn.CelPIB." localSheetId="46" hidden="1">{#N/A,#N/A,FALSE,"CelPIB"}</definedName>
    <definedName name="wrn.CelPIB." localSheetId="47" hidden="1">{#N/A,#N/A,FALSE,"CelPIB"}</definedName>
    <definedName name="wrn.CelPIB." localSheetId="48" hidden="1">{#N/A,#N/A,FALSE,"CelPIB"}</definedName>
    <definedName name="wrn.CelPIB." localSheetId="52" hidden="1">{#N/A,#N/A,FALSE,"CelPIB"}</definedName>
    <definedName name="wrn.CelPIB." localSheetId="14" hidden="1">{#N/A,#N/A,FALSE,"CelPIB"}</definedName>
    <definedName name="wrn.CelPIB." localSheetId="56" hidden="1">{#N/A,#N/A,FALSE,"CelPIB"}</definedName>
    <definedName name="wrn.CelPIB." localSheetId="60" hidden="1">{#N/A,#N/A,FALSE,"CelPIB"}</definedName>
    <definedName name="wrn.CelPIB." localSheetId="62" hidden="1">{#N/A,#N/A,FALSE,"CelPIB"}</definedName>
    <definedName name="wrn.CelPIB." localSheetId="15" hidden="1">{#N/A,#N/A,FALSE,"CelPIB"}</definedName>
    <definedName name="wrn.CelPIB." localSheetId="64" hidden="1">{#N/A,#N/A,FALSE,"CelPIB"}</definedName>
    <definedName name="wrn.CelPIB." localSheetId="66" hidden="1">{#N/A,#N/A,FALSE,"CelPIB"}</definedName>
    <definedName name="wrn.CelPIB." localSheetId="16" hidden="1">{#N/A,#N/A,FALSE,"CelPIB"}</definedName>
    <definedName name="wrn.CelPIB." hidden="1">{#N/A,#N/A,FALSE,"CelPIB"}</definedName>
    <definedName name="wrn.CG._.Cons._.GDP." localSheetId="74" hidden="1">{#N/A,#N/A,FALSE,"CG Cons GDP";#N/A,#N/A,FALSE,"CG Cons GDP";#N/A,#N/A,FALSE,"CGvt Revenue GDP";#N/A,#N/A,FALSE,"RestGGPIB";#N/A,#N/A,FALSE,"RestGGPIB";#N/A,#N/A,FALSE,"SSPIB";#N/A,#N/A,FALSE,"EntpsPIB";#N/A,#N/A,FALSE,"EntpsPIB";#N/A,#N/A,FALSE,"CelPIB"}</definedName>
    <definedName name="wrn.CG._.Cons._.GDP." localSheetId="76" hidden="1">{#N/A,#N/A,FALSE,"CG Cons GDP";#N/A,#N/A,FALSE,"CG Cons GDP";#N/A,#N/A,FALSE,"CGvt Revenue GDP";#N/A,#N/A,FALSE,"RestGGPIB";#N/A,#N/A,FALSE,"RestGGPIB";#N/A,#N/A,FALSE,"SSPIB";#N/A,#N/A,FALSE,"EntpsPIB";#N/A,#N/A,FALSE,"EntpsPIB";#N/A,#N/A,FALSE,"CelPIB"}</definedName>
    <definedName name="wrn.CG._.Cons._.GDP." localSheetId="10" hidden="1">{#N/A,#N/A,FALSE,"CG Cons GDP";#N/A,#N/A,FALSE,"CG Cons GDP";#N/A,#N/A,FALSE,"CGvt Revenue GDP";#N/A,#N/A,FALSE,"RestGGPIB";#N/A,#N/A,FALSE,"RestGGPIB";#N/A,#N/A,FALSE,"SSPIB";#N/A,#N/A,FALSE,"EntpsPIB";#N/A,#N/A,FALSE,"EntpsPIB";#N/A,#N/A,FALSE,"CelPIB"}</definedName>
    <definedName name="wrn.CG._.Cons._.GDP." localSheetId="28" hidden="1">{#N/A,#N/A,FALSE,"CG Cons GDP";#N/A,#N/A,FALSE,"CG Cons GDP";#N/A,#N/A,FALSE,"CGvt Revenue GDP";#N/A,#N/A,FALSE,"RestGGPIB";#N/A,#N/A,FALSE,"RestGGPIB";#N/A,#N/A,FALSE,"SSPIB";#N/A,#N/A,FALSE,"EntpsPIB";#N/A,#N/A,FALSE,"EntpsPIB";#N/A,#N/A,FALSE,"CelPIB"}</definedName>
    <definedName name="wrn.CG._.Cons._.GDP." localSheetId="8" hidden="1">{#N/A,#N/A,FALSE,"CG Cons GDP";#N/A,#N/A,FALSE,"CG Cons GDP";#N/A,#N/A,FALSE,"CGvt Revenue GDP";#N/A,#N/A,FALSE,"RestGGPIB";#N/A,#N/A,FALSE,"RestGGPIB";#N/A,#N/A,FALSE,"SSPIB";#N/A,#N/A,FALSE,"EntpsPIB";#N/A,#N/A,FALSE,"EntpsPIB";#N/A,#N/A,FALSE,"CelPIB"}</definedName>
    <definedName name="wrn.CG._.Cons._.GDP." localSheetId="25" hidden="1">{#N/A,#N/A,FALSE,"CG Cons GDP";#N/A,#N/A,FALSE,"CG Cons GDP";#N/A,#N/A,FALSE,"CGvt Revenue GDP";#N/A,#N/A,FALSE,"RestGGPIB";#N/A,#N/A,FALSE,"RestGGPIB";#N/A,#N/A,FALSE,"SSPIB";#N/A,#N/A,FALSE,"EntpsPIB";#N/A,#N/A,FALSE,"EntpsPIB";#N/A,#N/A,FALSE,"CelPIB"}</definedName>
    <definedName name="wrn.CG._.Cons._.GDP." localSheetId="27" hidden="1">{#N/A,#N/A,FALSE,"CG Cons GDP";#N/A,#N/A,FALSE,"CG Cons GDP";#N/A,#N/A,FALSE,"CGvt Revenue GDP";#N/A,#N/A,FALSE,"RestGGPIB";#N/A,#N/A,FALSE,"RestGGPIB";#N/A,#N/A,FALSE,"SSPIB";#N/A,#N/A,FALSE,"EntpsPIB";#N/A,#N/A,FALSE,"EntpsPIB";#N/A,#N/A,FALSE,"CelPIB"}</definedName>
    <definedName name="wrn.CG._.Cons._.GDP." localSheetId="29" hidden="1">{#N/A,#N/A,FALSE,"CG Cons GDP";#N/A,#N/A,FALSE,"CG Cons GDP";#N/A,#N/A,FALSE,"CGvt Revenue GDP";#N/A,#N/A,FALSE,"RestGGPIB";#N/A,#N/A,FALSE,"RestGGPIB";#N/A,#N/A,FALSE,"SSPIB";#N/A,#N/A,FALSE,"EntpsPIB";#N/A,#N/A,FALSE,"EntpsPIB";#N/A,#N/A,FALSE,"CelPIB"}</definedName>
    <definedName name="wrn.CG._.Cons._.GDP." localSheetId="31" hidden="1">{#N/A,#N/A,FALSE,"CG Cons GDP";#N/A,#N/A,FALSE,"CG Cons GDP";#N/A,#N/A,FALSE,"CGvt Revenue GDP";#N/A,#N/A,FALSE,"RestGGPIB";#N/A,#N/A,FALSE,"RestGGPIB";#N/A,#N/A,FALSE,"SSPIB";#N/A,#N/A,FALSE,"EntpsPIB";#N/A,#N/A,FALSE,"EntpsPIB";#N/A,#N/A,FALSE,"CelPIB"}</definedName>
    <definedName name="wrn.CG._.Cons._.GDP." localSheetId="32" hidden="1">{#N/A,#N/A,FALSE,"CG Cons GDP";#N/A,#N/A,FALSE,"CG Cons GDP";#N/A,#N/A,FALSE,"CGvt Revenue GDP";#N/A,#N/A,FALSE,"RestGGPIB";#N/A,#N/A,FALSE,"RestGGPIB";#N/A,#N/A,FALSE,"SSPIB";#N/A,#N/A,FALSE,"EntpsPIB";#N/A,#N/A,FALSE,"EntpsPIB";#N/A,#N/A,FALSE,"CelPIB"}</definedName>
    <definedName name="wrn.CG._.Cons._.GDP." localSheetId="34" hidden="1">{#N/A,#N/A,FALSE,"CG Cons GDP";#N/A,#N/A,FALSE,"CG Cons GDP";#N/A,#N/A,FALSE,"CGvt Revenue GDP";#N/A,#N/A,FALSE,"RestGGPIB";#N/A,#N/A,FALSE,"RestGGPIB";#N/A,#N/A,FALSE,"SSPIB";#N/A,#N/A,FALSE,"EntpsPIB";#N/A,#N/A,FALSE,"EntpsPIB";#N/A,#N/A,FALSE,"CelPIB"}</definedName>
    <definedName name="wrn.CG._.Cons._.GDP." localSheetId="35" hidden="1">{#N/A,#N/A,FALSE,"CG Cons GDP";#N/A,#N/A,FALSE,"CG Cons GDP";#N/A,#N/A,FALSE,"CGvt Revenue GDP";#N/A,#N/A,FALSE,"RestGGPIB";#N/A,#N/A,FALSE,"RestGGPIB";#N/A,#N/A,FALSE,"SSPIB";#N/A,#N/A,FALSE,"EntpsPIB";#N/A,#N/A,FALSE,"EntpsPIB";#N/A,#N/A,FALSE,"CelPIB"}</definedName>
    <definedName name="wrn.CG._.Cons._.GDP." localSheetId="40" hidden="1">{#N/A,#N/A,FALSE,"CG Cons GDP";#N/A,#N/A,FALSE,"CG Cons GDP";#N/A,#N/A,FALSE,"CGvt Revenue GDP";#N/A,#N/A,FALSE,"RestGGPIB";#N/A,#N/A,FALSE,"RestGGPIB";#N/A,#N/A,FALSE,"SSPIB";#N/A,#N/A,FALSE,"EntpsPIB";#N/A,#N/A,FALSE,"EntpsPIB";#N/A,#N/A,FALSE,"CelPIB"}</definedName>
    <definedName name="wrn.CG._.Cons._.GDP." localSheetId="41" hidden="1">{#N/A,#N/A,FALSE,"CG Cons GDP";#N/A,#N/A,FALSE,"CG Cons GDP";#N/A,#N/A,FALSE,"CGvt Revenue GDP";#N/A,#N/A,FALSE,"RestGGPIB";#N/A,#N/A,FALSE,"RestGGPIB";#N/A,#N/A,FALSE,"SSPIB";#N/A,#N/A,FALSE,"EntpsPIB";#N/A,#N/A,FALSE,"EntpsPIB";#N/A,#N/A,FALSE,"CelPIB"}</definedName>
    <definedName name="wrn.CG._.Cons._.GDP." localSheetId="42" hidden="1">{#N/A,#N/A,FALSE,"CG Cons GDP";#N/A,#N/A,FALSE,"CG Cons GDP";#N/A,#N/A,FALSE,"CGvt Revenue GDP";#N/A,#N/A,FALSE,"RestGGPIB";#N/A,#N/A,FALSE,"RestGGPIB";#N/A,#N/A,FALSE,"SSPIB";#N/A,#N/A,FALSE,"EntpsPIB";#N/A,#N/A,FALSE,"EntpsPIB";#N/A,#N/A,FALSE,"CelPIB"}</definedName>
    <definedName name="wrn.CG._.Cons._.GDP." localSheetId="43" hidden="1">{#N/A,#N/A,FALSE,"CG Cons GDP";#N/A,#N/A,FALSE,"CG Cons GDP";#N/A,#N/A,FALSE,"CGvt Revenue GDP";#N/A,#N/A,FALSE,"RestGGPIB";#N/A,#N/A,FALSE,"RestGGPIB";#N/A,#N/A,FALSE,"SSPIB";#N/A,#N/A,FALSE,"EntpsPIB";#N/A,#N/A,FALSE,"EntpsPIB";#N/A,#N/A,FALSE,"CelPIB"}</definedName>
    <definedName name="wrn.CG._.Cons._.GDP." localSheetId="44" hidden="1">{#N/A,#N/A,FALSE,"CG Cons GDP";#N/A,#N/A,FALSE,"CG Cons GDP";#N/A,#N/A,FALSE,"CGvt Revenue GDP";#N/A,#N/A,FALSE,"RestGGPIB";#N/A,#N/A,FALSE,"RestGGPIB";#N/A,#N/A,FALSE,"SSPIB";#N/A,#N/A,FALSE,"EntpsPIB";#N/A,#N/A,FALSE,"EntpsPIB";#N/A,#N/A,FALSE,"CelPIB"}</definedName>
    <definedName name="wrn.CG._.Cons._.GDP." localSheetId="45" hidden="1">{#N/A,#N/A,FALSE,"CG Cons GDP";#N/A,#N/A,FALSE,"CG Cons GDP";#N/A,#N/A,FALSE,"CGvt Revenue GDP";#N/A,#N/A,FALSE,"RestGGPIB";#N/A,#N/A,FALSE,"RestGGPIB";#N/A,#N/A,FALSE,"SSPIB";#N/A,#N/A,FALSE,"EntpsPIB";#N/A,#N/A,FALSE,"EntpsPIB";#N/A,#N/A,FALSE,"CelPIB"}</definedName>
    <definedName name="wrn.CG._.Cons._.GDP." localSheetId="46" hidden="1">{#N/A,#N/A,FALSE,"CG Cons GDP";#N/A,#N/A,FALSE,"CG Cons GDP";#N/A,#N/A,FALSE,"CGvt Revenue GDP";#N/A,#N/A,FALSE,"RestGGPIB";#N/A,#N/A,FALSE,"RestGGPIB";#N/A,#N/A,FALSE,"SSPIB";#N/A,#N/A,FALSE,"EntpsPIB";#N/A,#N/A,FALSE,"EntpsPIB";#N/A,#N/A,FALSE,"CelPIB"}</definedName>
    <definedName name="wrn.CG._.Cons._.GDP." localSheetId="47" hidden="1">{#N/A,#N/A,FALSE,"CG Cons GDP";#N/A,#N/A,FALSE,"CG Cons GDP";#N/A,#N/A,FALSE,"CGvt Revenue GDP";#N/A,#N/A,FALSE,"RestGGPIB";#N/A,#N/A,FALSE,"RestGGPIB";#N/A,#N/A,FALSE,"SSPIB";#N/A,#N/A,FALSE,"EntpsPIB";#N/A,#N/A,FALSE,"EntpsPIB";#N/A,#N/A,FALSE,"CelPIB"}</definedName>
    <definedName name="wrn.CG._.Cons._.GDP." localSheetId="48" hidden="1">{#N/A,#N/A,FALSE,"CG Cons GDP";#N/A,#N/A,FALSE,"CG Cons GDP";#N/A,#N/A,FALSE,"CGvt Revenue GDP";#N/A,#N/A,FALSE,"RestGGPIB";#N/A,#N/A,FALSE,"RestGGPIB";#N/A,#N/A,FALSE,"SSPIB";#N/A,#N/A,FALSE,"EntpsPIB";#N/A,#N/A,FALSE,"EntpsPIB";#N/A,#N/A,FALSE,"CelPIB"}</definedName>
    <definedName name="wrn.CG._.Cons._.GDP." localSheetId="52" hidden="1">{#N/A,#N/A,FALSE,"CG Cons GDP";#N/A,#N/A,FALSE,"CG Cons GDP";#N/A,#N/A,FALSE,"CGvt Revenue GDP";#N/A,#N/A,FALSE,"RestGGPIB";#N/A,#N/A,FALSE,"RestGGPIB";#N/A,#N/A,FALSE,"SSPIB";#N/A,#N/A,FALSE,"EntpsPIB";#N/A,#N/A,FALSE,"EntpsPIB";#N/A,#N/A,FALSE,"CelPIB"}</definedName>
    <definedName name="wrn.CG._.Cons._.GDP." localSheetId="14" hidden="1">{#N/A,#N/A,FALSE,"CG Cons GDP";#N/A,#N/A,FALSE,"CG Cons GDP";#N/A,#N/A,FALSE,"CGvt Revenue GDP";#N/A,#N/A,FALSE,"RestGGPIB";#N/A,#N/A,FALSE,"RestGGPIB";#N/A,#N/A,FALSE,"SSPIB";#N/A,#N/A,FALSE,"EntpsPIB";#N/A,#N/A,FALSE,"EntpsPIB";#N/A,#N/A,FALSE,"CelPIB"}</definedName>
    <definedName name="wrn.CG._.Cons._.GDP." localSheetId="56" hidden="1">{#N/A,#N/A,FALSE,"CG Cons GDP";#N/A,#N/A,FALSE,"CG Cons GDP";#N/A,#N/A,FALSE,"CGvt Revenue GDP";#N/A,#N/A,FALSE,"RestGGPIB";#N/A,#N/A,FALSE,"RestGGPIB";#N/A,#N/A,FALSE,"SSPIB";#N/A,#N/A,FALSE,"EntpsPIB";#N/A,#N/A,FALSE,"EntpsPIB";#N/A,#N/A,FALSE,"CelPIB"}</definedName>
    <definedName name="wrn.CG._.Cons._.GDP." localSheetId="60" hidden="1">{#N/A,#N/A,FALSE,"CG Cons GDP";#N/A,#N/A,FALSE,"CG Cons GDP";#N/A,#N/A,FALSE,"CGvt Revenue GDP";#N/A,#N/A,FALSE,"RestGGPIB";#N/A,#N/A,FALSE,"RestGGPIB";#N/A,#N/A,FALSE,"SSPIB";#N/A,#N/A,FALSE,"EntpsPIB";#N/A,#N/A,FALSE,"EntpsPIB";#N/A,#N/A,FALSE,"CelPIB"}</definedName>
    <definedName name="wrn.CG._.Cons._.GDP." localSheetId="62" hidden="1">{#N/A,#N/A,FALSE,"CG Cons GDP";#N/A,#N/A,FALSE,"CG Cons GDP";#N/A,#N/A,FALSE,"CGvt Revenue GDP";#N/A,#N/A,FALSE,"RestGGPIB";#N/A,#N/A,FALSE,"RestGGPIB";#N/A,#N/A,FALSE,"SSPIB";#N/A,#N/A,FALSE,"EntpsPIB";#N/A,#N/A,FALSE,"EntpsPIB";#N/A,#N/A,FALSE,"CelPIB"}</definedName>
    <definedName name="wrn.CG._.Cons._.GDP." localSheetId="15" hidden="1">{#N/A,#N/A,FALSE,"CG Cons GDP";#N/A,#N/A,FALSE,"CG Cons GDP";#N/A,#N/A,FALSE,"CGvt Revenue GDP";#N/A,#N/A,FALSE,"RestGGPIB";#N/A,#N/A,FALSE,"RestGGPIB";#N/A,#N/A,FALSE,"SSPIB";#N/A,#N/A,FALSE,"EntpsPIB";#N/A,#N/A,FALSE,"EntpsPIB";#N/A,#N/A,FALSE,"CelPIB"}</definedName>
    <definedName name="wrn.CG._.Cons._.GDP." localSheetId="64" hidden="1">{#N/A,#N/A,FALSE,"CG Cons GDP";#N/A,#N/A,FALSE,"CG Cons GDP";#N/A,#N/A,FALSE,"CGvt Revenue GDP";#N/A,#N/A,FALSE,"RestGGPIB";#N/A,#N/A,FALSE,"RestGGPIB";#N/A,#N/A,FALSE,"SSPIB";#N/A,#N/A,FALSE,"EntpsPIB";#N/A,#N/A,FALSE,"EntpsPIB";#N/A,#N/A,FALSE,"CelPIB"}</definedName>
    <definedName name="wrn.CG._.Cons._.GDP." localSheetId="66" hidden="1">{#N/A,#N/A,FALSE,"CG Cons GDP";#N/A,#N/A,FALSE,"CG Cons GDP";#N/A,#N/A,FALSE,"CGvt Revenue GDP";#N/A,#N/A,FALSE,"RestGGPIB";#N/A,#N/A,FALSE,"RestGGPIB";#N/A,#N/A,FALSE,"SSPIB";#N/A,#N/A,FALSE,"EntpsPIB";#N/A,#N/A,FALSE,"EntpsPIB";#N/A,#N/A,FALSE,"CelPIB"}</definedName>
    <definedName name="wrn.CG._.Cons._.GDP." localSheetId="16" hidden="1">{#N/A,#N/A,FALSE,"CG Cons GDP";#N/A,#N/A,FALSE,"CG Cons GDP";#N/A,#N/A,FALSE,"CGvt Revenue GDP";#N/A,#N/A,FALSE,"RestGGPIB";#N/A,#N/A,FALSE,"RestGGPIB";#N/A,#N/A,FALSE,"SSPIB";#N/A,#N/A,FALSE,"EntpsPIB";#N/A,#N/A,FALSE,"EntpsPIB";#N/A,#N/A,FALSE,"CelPIB"}</definedName>
    <definedName name="wrn.CG._.Cons._.GDP." hidden="1">{#N/A,#N/A,FALSE,"CG Cons GDP";#N/A,#N/A,FALSE,"CG Cons GDP";#N/A,#N/A,FALSE,"CGvt Revenue GDP";#N/A,#N/A,FALSE,"RestGGPIB";#N/A,#N/A,FALSE,"RestGGPIB";#N/A,#N/A,FALSE,"SSPIB";#N/A,#N/A,FALSE,"EntpsPIB";#N/A,#N/A,FALSE,"EntpsPIB";#N/A,#N/A,FALSE,"CelPIB"}</definedName>
    <definedName name="wrn.CGvt._.Revenue._.GDP." localSheetId="74" hidden="1">{#N/A,#N/A,FALSE,"NFPS GDP"}</definedName>
    <definedName name="wrn.CGvt._.Revenue._.GDP." localSheetId="76" hidden="1">{#N/A,#N/A,FALSE,"NFPS GDP"}</definedName>
    <definedName name="wrn.CGvt._.Revenue._.GDP." localSheetId="10" hidden="1">{#N/A,#N/A,FALSE,"NFPS GDP"}</definedName>
    <definedName name="wrn.CGvt._.Revenue._.GDP." localSheetId="28" hidden="1">{#N/A,#N/A,FALSE,"NFPS GDP"}</definedName>
    <definedName name="wrn.CGvt._.Revenue._.GDP." localSheetId="8" hidden="1">{#N/A,#N/A,FALSE,"NFPS GDP"}</definedName>
    <definedName name="wrn.CGvt._.Revenue._.GDP." localSheetId="25" hidden="1">{#N/A,#N/A,FALSE,"NFPS GDP"}</definedName>
    <definedName name="wrn.CGvt._.Revenue._.GDP." localSheetId="27" hidden="1">{#N/A,#N/A,FALSE,"NFPS GDP"}</definedName>
    <definedName name="wrn.CGvt._.Revenue._.GDP." localSheetId="29" hidden="1">{#N/A,#N/A,FALSE,"NFPS GDP"}</definedName>
    <definedName name="wrn.CGvt._.Revenue._.GDP." localSheetId="31" hidden="1">{#N/A,#N/A,FALSE,"NFPS GDP"}</definedName>
    <definedName name="wrn.CGvt._.Revenue._.GDP." localSheetId="32" hidden="1">{#N/A,#N/A,FALSE,"NFPS GDP"}</definedName>
    <definedName name="wrn.CGvt._.Revenue._.GDP." localSheetId="34" hidden="1">{#N/A,#N/A,FALSE,"NFPS GDP"}</definedName>
    <definedName name="wrn.CGvt._.Revenue._.GDP." localSheetId="35" hidden="1">{#N/A,#N/A,FALSE,"NFPS GDP"}</definedName>
    <definedName name="wrn.CGvt._.Revenue._.GDP." localSheetId="40" hidden="1">{#N/A,#N/A,FALSE,"NFPS GDP"}</definedName>
    <definedName name="wrn.CGvt._.Revenue._.GDP." localSheetId="41" hidden="1">{#N/A,#N/A,FALSE,"NFPS GDP"}</definedName>
    <definedName name="wrn.CGvt._.Revenue._.GDP." localSheetId="42" hidden="1">{#N/A,#N/A,FALSE,"NFPS GDP"}</definedName>
    <definedName name="wrn.CGvt._.Revenue._.GDP." localSheetId="43" hidden="1">{#N/A,#N/A,FALSE,"NFPS GDP"}</definedName>
    <definedName name="wrn.CGvt._.Revenue._.GDP." localSheetId="44" hidden="1">{#N/A,#N/A,FALSE,"NFPS GDP"}</definedName>
    <definedName name="wrn.CGvt._.Revenue._.GDP." localSheetId="45" hidden="1">{#N/A,#N/A,FALSE,"NFPS GDP"}</definedName>
    <definedName name="wrn.CGvt._.Revenue._.GDP." localSheetId="46" hidden="1">{#N/A,#N/A,FALSE,"NFPS GDP"}</definedName>
    <definedName name="wrn.CGvt._.Revenue._.GDP." localSheetId="47" hidden="1">{#N/A,#N/A,FALSE,"NFPS GDP"}</definedName>
    <definedName name="wrn.CGvt._.Revenue._.GDP." localSheetId="48" hidden="1">{#N/A,#N/A,FALSE,"NFPS GDP"}</definedName>
    <definedName name="wrn.CGvt._.Revenue._.GDP." localSheetId="52" hidden="1">{#N/A,#N/A,FALSE,"NFPS GDP"}</definedName>
    <definedName name="wrn.CGvt._.Revenue._.GDP." localSheetId="14" hidden="1">{#N/A,#N/A,FALSE,"NFPS GDP"}</definedName>
    <definedName name="wrn.CGvt._.Revenue._.GDP." localSheetId="56" hidden="1">{#N/A,#N/A,FALSE,"NFPS GDP"}</definedName>
    <definedName name="wrn.CGvt._.Revenue._.GDP." localSheetId="60" hidden="1">{#N/A,#N/A,FALSE,"NFPS GDP"}</definedName>
    <definedName name="wrn.CGvt._.Revenue._.GDP." localSheetId="62" hidden="1">{#N/A,#N/A,FALSE,"NFPS GDP"}</definedName>
    <definedName name="wrn.CGvt._.Revenue._.GDP." localSheetId="15" hidden="1">{#N/A,#N/A,FALSE,"NFPS GDP"}</definedName>
    <definedName name="wrn.CGvt._.Revenue._.GDP." localSheetId="64" hidden="1">{#N/A,#N/A,FALSE,"NFPS GDP"}</definedName>
    <definedName name="wrn.CGvt._.Revenue._.GDP." localSheetId="66" hidden="1">{#N/A,#N/A,FALSE,"NFPS GDP"}</definedName>
    <definedName name="wrn.CGvt._.Revenue._.GDP." localSheetId="16" hidden="1">{#N/A,#N/A,FALSE,"NFPS GDP"}</definedName>
    <definedName name="wrn.CGvt._.Revenue._.GDP." hidden="1">{#N/A,#N/A,FALSE,"NFPS GDP"}</definedName>
    <definedName name="wrn.CREDIT." localSheetId="74" hidden="1">{#N/A,#N/A,FALSE,"CREDIT"}</definedName>
    <definedName name="wrn.CREDIT." localSheetId="76" hidden="1">{#N/A,#N/A,FALSE,"CREDIT"}</definedName>
    <definedName name="wrn.CREDIT." localSheetId="28" hidden="1">{#N/A,#N/A,FALSE,"CREDIT"}</definedName>
    <definedName name="wrn.CREDIT." localSheetId="8" hidden="1">{#N/A,#N/A,FALSE,"CREDIT"}</definedName>
    <definedName name="wrn.CREDIT." localSheetId="25" hidden="1">{#N/A,#N/A,FALSE,"CREDIT"}</definedName>
    <definedName name="wrn.CREDIT." localSheetId="27" hidden="1">{#N/A,#N/A,FALSE,"CREDIT"}</definedName>
    <definedName name="wrn.CREDIT." localSheetId="29" hidden="1">{#N/A,#N/A,FALSE,"CREDIT"}</definedName>
    <definedName name="wrn.CREDIT." localSheetId="31" hidden="1">{#N/A,#N/A,FALSE,"CREDIT"}</definedName>
    <definedName name="wrn.CREDIT." localSheetId="32" hidden="1">{#N/A,#N/A,FALSE,"CREDIT"}</definedName>
    <definedName name="wrn.CREDIT." localSheetId="34" hidden="1">{#N/A,#N/A,FALSE,"CREDIT"}</definedName>
    <definedName name="wrn.CREDIT." localSheetId="35" hidden="1">{#N/A,#N/A,FALSE,"CREDIT"}</definedName>
    <definedName name="wrn.CREDIT." localSheetId="40" hidden="1">{#N/A,#N/A,FALSE,"CREDIT"}</definedName>
    <definedName name="wrn.CREDIT." localSheetId="41" hidden="1">{#N/A,#N/A,FALSE,"CREDIT"}</definedName>
    <definedName name="wrn.CREDIT." localSheetId="42" hidden="1">{#N/A,#N/A,FALSE,"CREDIT"}</definedName>
    <definedName name="wrn.CREDIT." localSheetId="43" hidden="1">{#N/A,#N/A,FALSE,"CREDIT"}</definedName>
    <definedName name="wrn.CREDIT." localSheetId="44" hidden="1">{#N/A,#N/A,FALSE,"CREDIT"}</definedName>
    <definedName name="wrn.CREDIT." localSheetId="45" hidden="1">{#N/A,#N/A,FALSE,"CREDIT"}</definedName>
    <definedName name="wrn.CREDIT." localSheetId="46" hidden="1">{#N/A,#N/A,FALSE,"CREDIT"}</definedName>
    <definedName name="wrn.CREDIT." localSheetId="47" hidden="1">{#N/A,#N/A,FALSE,"CREDIT"}</definedName>
    <definedName name="wrn.CREDIT." localSheetId="48" hidden="1">{#N/A,#N/A,FALSE,"CREDIT"}</definedName>
    <definedName name="wrn.CREDIT." localSheetId="52" hidden="1">{#N/A,#N/A,FALSE,"CREDIT"}</definedName>
    <definedName name="wrn.CREDIT." localSheetId="14" hidden="1">{#N/A,#N/A,FALSE,"CREDIT"}</definedName>
    <definedName name="wrn.CREDIT." localSheetId="56" hidden="1">{#N/A,#N/A,FALSE,"CREDIT"}</definedName>
    <definedName name="wrn.CREDIT." localSheetId="15" hidden="1">{#N/A,#N/A,FALSE,"CREDIT"}</definedName>
    <definedName name="wrn.CREDIT." localSheetId="66" hidden="1">{#N/A,#N/A,FALSE,"CREDIT"}</definedName>
    <definedName name="wrn.CREDIT." localSheetId="16" hidden="1">{#N/A,#N/A,FALSE,"CREDIT"}</definedName>
    <definedName name="wrn.CREDIT." hidden="1">{#N/A,#N/A,FALSE,"CREDIT"}</definedName>
    <definedName name="wrn.DEBTSVC." localSheetId="74" hidden="1">{#N/A,#N/A,FALSE,"DEBTSVC"}</definedName>
    <definedName name="wrn.DEBTSVC." localSheetId="76" hidden="1">{#N/A,#N/A,FALSE,"DEBTSVC"}</definedName>
    <definedName name="wrn.DEBTSVC." localSheetId="28" hidden="1">{#N/A,#N/A,FALSE,"DEBTSVC"}</definedName>
    <definedName name="wrn.DEBTSVC." localSheetId="8" hidden="1">{#N/A,#N/A,FALSE,"DEBTSVC"}</definedName>
    <definedName name="wrn.DEBTSVC." localSheetId="25" hidden="1">{#N/A,#N/A,FALSE,"DEBTSVC"}</definedName>
    <definedName name="wrn.DEBTSVC." localSheetId="27" hidden="1">{#N/A,#N/A,FALSE,"DEBTSVC"}</definedName>
    <definedName name="wrn.DEBTSVC." localSheetId="29" hidden="1">{#N/A,#N/A,FALSE,"DEBTSVC"}</definedName>
    <definedName name="wrn.DEBTSVC." localSheetId="31" hidden="1">{#N/A,#N/A,FALSE,"DEBTSVC"}</definedName>
    <definedName name="wrn.DEBTSVC." localSheetId="32" hidden="1">{#N/A,#N/A,FALSE,"DEBTSVC"}</definedName>
    <definedName name="wrn.DEBTSVC." localSheetId="34" hidden="1">{#N/A,#N/A,FALSE,"DEBTSVC"}</definedName>
    <definedName name="wrn.DEBTSVC." localSheetId="35" hidden="1">{#N/A,#N/A,FALSE,"DEBTSVC"}</definedName>
    <definedName name="wrn.DEBTSVC." localSheetId="40" hidden="1">{#N/A,#N/A,FALSE,"DEBTSVC"}</definedName>
    <definedName name="wrn.DEBTSVC." localSheetId="41" hidden="1">{#N/A,#N/A,FALSE,"DEBTSVC"}</definedName>
    <definedName name="wrn.DEBTSVC." localSheetId="42" hidden="1">{#N/A,#N/A,FALSE,"DEBTSVC"}</definedName>
    <definedName name="wrn.DEBTSVC." localSheetId="43" hidden="1">{#N/A,#N/A,FALSE,"DEBTSVC"}</definedName>
    <definedName name="wrn.DEBTSVC." localSheetId="44" hidden="1">{#N/A,#N/A,FALSE,"DEBTSVC"}</definedName>
    <definedName name="wrn.DEBTSVC." localSheetId="45" hidden="1">{#N/A,#N/A,FALSE,"DEBTSVC"}</definedName>
    <definedName name="wrn.DEBTSVC." localSheetId="46" hidden="1">{#N/A,#N/A,FALSE,"DEBTSVC"}</definedName>
    <definedName name="wrn.DEBTSVC." localSheetId="47" hidden="1">{#N/A,#N/A,FALSE,"DEBTSVC"}</definedName>
    <definedName name="wrn.DEBTSVC." localSheetId="48" hidden="1">{#N/A,#N/A,FALSE,"DEBTSVC"}</definedName>
    <definedName name="wrn.DEBTSVC." localSheetId="52" hidden="1">{#N/A,#N/A,FALSE,"DEBTSVC"}</definedName>
    <definedName name="wrn.DEBTSVC." localSheetId="14" hidden="1">{#N/A,#N/A,FALSE,"DEBTSVC"}</definedName>
    <definedName name="wrn.DEBTSVC." localSheetId="56" hidden="1">{#N/A,#N/A,FALSE,"DEBTSVC"}</definedName>
    <definedName name="wrn.DEBTSVC." localSheetId="15" hidden="1">{#N/A,#N/A,FALSE,"DEBTSVC"}</definedName>
    <definedName name="wrn.DEBTSVC." localSheetId="66" hidden="1">{#N/A,#N/A,FALSE,"DEBTSVC"}</definedName>
    <definedName name="wrn.DEBTSVC." localSheetId="16" hidden="1">{#N/A,#N/A,FALSE,"DEBTSVC"}</definedName>
    <definedName name="wrn.DEBTSVC." hidden="1">{#N/A,#N/A,FALSE,"DEBTSVC"}</definedName>
    <definedName name="wrn.DEPO." localSheetId="74" hidden="1">{#N/A,#N/A,FALSE,"DEPO"}</definedName>
    <definedName name="wrn.DEPO." localSheetId="76" hidden="1">{#N/A,#N/A,FALSE,"DEPO"}</definedName>
    <definedName name="wrn.DEPO." localSheetId="28" hidden="1">{#N/A,#N/A,FALSE,"DEPO"}</definedName>
    <definedName name="wrn.DEPO." localSheetId="8" hidden="1">{#N/A,#N/A,FALSE,"DEPO"}</definedName>
    <definedName name="wrn.DEPO." localSheetId="25" hidden="1">{#N/A,#N/A,FALSE,"DEPO"}</definedName>
    <definedName name="wrn.DEPO." localSheetId="27" hidden="1">{#N/A,#N/A,FALSE,"DEPO"}</definedName>
    <definedName name="wrn.DEPO." localSheetId="29" hidden="1">{#N/A,#N/A,FALSE,"DEPO"}</definedName>
    <definedName name="wrn.DEPO." localSheetId="31" hidden="1">{#N/A,#N/A,FALSE,"DEPO"}</definedName>
    <definedName name="wrn.DEPO." localSheetId="32" hidden="1">{#N/A,#N/A,FALSE,"DEPO"}</definedName>
    <definedName name="wrn.DEPO." localSheetId="34" hidden="1">{#N/A,#N/A,FALSE,"DEPO"}</definedName>
    <definedName name="wrn.DEPO." localSheetId="35" hidden="1">{#N/A,#N/A,FALSE,"DEPO"}</definedName>
    <definedName name="wrn.DEPO." localSheetId="40" hidden="1">{#N/A,#N/A,FALSE,"DEPO"}</definedName>
    <definedName name="wrn.DEPO." localSheetId="41" hidden="1">{#N/A,#N/A,FALSE,"DEPO"}</definedName>
    <definedName name="wrn.DEPO." localSheetId="42" hidden="1">{#N/A,#N/A,FALSE,"DEPO"}</definedName>
    <definedName name="wrn.DEPO." localSheetId="43" hidden="1">{#N/A,#N/A,FALSE,"DEPO"}</definedName>
    <definedName name="wrn.DEPO." localSheetId="44" hidden="1">{#N/A,#N/A,FALSE,"DEPO"}</definedName>
    <definedName name="wrn.DEPO." localSheetId="45" hidden="1">{#N/A,#N/A,FALSE,"DEPO"}</definedName>
    <definedName name="wrn.DEPO." localSheetId="46" hidden="1">{#N/A,#N/A,FALSE,"DEPO"}</definedName>
    <definedName name="wrn.DEPO." localSheetId="47" hidden="1">{#N/A,#N/A,FALSE,"DEPO"}</definedName>
    <definedName name="wrn.DEPO." localSheetId="48" hidden="1">{#N/A,#N/A,FALSE,"DEPO"}</definedName>
    <definedName name="wrn.DEPO." localSheetId="52" hidden="1">{#N/A,#N/A,FALSE,"DEPO"}</definedName>
    <definedName name="wrn.DEPO." localSheetId="14" hidden="1">{#N/A,#N/A,FALSE,"DEPO"}</definedName>
    <definedName name="wrn.DEPO." localSheetId="56" hidden="1">{#N/A,#N/A,FALSE,"DEPO"}</definedName>
    <definedName name="wrn.DEPO." localSheetId="15" hidden="1">{#N/A,#N/A,FALSE,"DEPO"}</definedName>
    <definedName name="wrn.DEPO." localSheetId="66" hidden="1">{#N/A,#N/A,FALSE,"DEPO"}</definedName>
    <definedName name="wrn.DEPO." localSheetId="16" hidden="1">{#N/A,#N/A,FALSE,"DEPO"}</definedName>
    <definedName name="wrn.DEPO." hidden="1">{#N/A,#N/A,FALSE,"DEPO"}</definedName>
    <definedName name="wrn.EntpsPIB." localSheetId="74" hidden="1">{#N/A,#N/A,FALSE,"EntpsPIB"}</definedName>
    <definedName name="wrn.EntpsPIB." localSheetId="76" hidden="1">{#N/A,#N/A,FALSE,"EntpsPIB"}</definedName>
    <definedName name="wrn.EntpsPIB." localSheetId="10" hidden="1">{#N/A,#N/A,FALSE,"EntpsPIB"}</definedName>
    <definedName name="wrn.EntpsPIB." localSheetId="28" hidden="1">{#N/A,#N/A,FALSE,"EntpsPIB"}</definedName>
    <definedName name="wrn.EntpsPIB." localSheetId="8" hidden="1">{#N/A,#N/A,FALSE,"EntpsPIB"}</definedName>
    <definedName name="wrn.EntpsPIB." localSheetId="25" hidden="1">{#N/A,#N/A,FALSE,"EntpsPIB"}</definedName>
    <definedName name="wrn.EntpsPIB." localSheetId="27" hidden="1">{#N/A,#N/A,FALSE,"EntpsPIB"}</definedName>
    <definedName name="wrn.EntpsPIB." localSheetId="29" hidden="1">{#N/A,#N/A,FALSE,"EntpsPIB"}</definedName>
    <definedName name="wrn.EntpsPIB." localSheetId="31" hidden="1">{#N/A,#N/A,FALSE,"EntpsPIB"}</definedName>
    <definedName name="wrn.EntpsPIB." localSheetId="32" hidden="1">{#N/A,#N/A,FALSE,"EntpsPIB"}</definedName>
    <definedName name="wrn.EntpsPIB." localSheetId="34" hidden="1">{#N/A,#N/A,FALSE,"EntpsPIB"}</definedName>
    <definedName name="wrn.EntpsPIB." localSheetId="35" hidden="1">{#N/A,#N/A,FALSE,"EntpsPIB"}</definedName>
    <definedName name="wrn.EntpsPIB." localSheetId="40" hidden="1">{#N/A,#N/A,FALSE,"EntpsPIB"}</definedName>
    <definedName name="wrn.EntpsPIB." localSheetId="41" hidden="1">{#N/A,#N/A,FALSE,"EntpsPIB"}</definedName>
    <definedName name="wrn.EntpsPIB." localSheetId="42" hidden="1">{#N/A,#N/A,FALSE,"EntpsPIB"}</definedName>
    <definedName name="wrn.EntpsPIB." localSheetId="43" hidden="1">{#N/A,#N/A,FALSE,"EntpsPIB"}</definedName>
    <definedName name="wrn.EntpsPIB." localSheetId="44" hidden="1">{#N/A,#N/A,FALSE,"EntpsPIB"}</definedName>
    <definedName name="wrn.EntpsPIB." localSheetId="45" hidden="1">{#N/A,#N/A,FALSE,"EntpsPIB"}</definedName>
    <definedName name="wrn.EntpsPIB." localSheetId="46" hidden="1">{#N/A,#N/A,FALSE,"EntpsPIB"}</definedName>
    <definedName name="wrn.EntpsPIB." localSheetId="47" hidden="1">{#N/A,#N/A,FALSE,"EntpsPIB"}</definedName>
    <definedName name="wrn.EntpsPIB." localSheetId="48" hidden="1">{#N/A,#N/A,FALSE,"EntpsPIB"}</definedName>
    <definedName name="wrn.EntpsPIB." localSheetId="52" hidden="1">{#N/A,#N/A,FALSE,"EntpsPIB"}</definedName>
    <definedName name="wrn.EntpsPIB." localSheetId="14" hidden="1">{#N/A,#N/A,FALSE,"EntpsPIB"}</definedName>
    <definedName name="wrn.EntpsPIB." localSheetId="56" hidden="1">{#N/A,#N/A,FALSE,"EntpsPIB"}</definedName>
    <definedName name="wrn.EntpsPIB." localSheetId="60" hidden="1">{#N/A,#N/A,FALSE,"EntpsPIB"}</definedName>
    <definedName name="wrn.EntpsPIB." localSheetId="62" hidden="1">{#N/A,#N/A,FALSE,"EntpsPIB"}</definedName>
    <definedName name="wrn.EntpsPIB." localSheetId="15" hidden="1">{#N/A,#N/A,FALSE,"EntpsPIB"}</definedName>
    <definedName name="wrn.EntpsPIB." localSheetId="64" hidden="1">{#N/A,#N/A,FALSE,"EntpsPIB"}</definedName>
    <definedName name="wrn.EntpsPIB." localSheetId="66" hidden="1">{#N/A,#N/A,FALSE,"EntpsPIB"}</definedName>
    <definedName name="wrn.EntpsPIB." localSheetId="16" hidden="1">{#N/A,#N/A,FALSE,"EntpsPIB"}</definedName>
    <definedName name="wrn.EntpsPIB." hidden="1">{#N/A,#N/A,FALSE,"EntpsPIB"}</definedName>
    <definedName name="wrn.EXCISE." localSheetId="74" hidden="1">{#N/A,#N/A,FALSE,"EXCISE"}</definedName>
    <definedName name="wrn.EXCISE." localSheetId="76" hidden="1">{#N/A,#N/A,FALSE,"EXCISE"}</definedName>
    <definedName name="wrn.EXCISE." localSheetId="28" hidden="1">{#N/A,#N/A,FALSE,"EXCISE"}</definedName>
    <definedName name="wrn.EXCISE." localSheetId="8" hidden="1">{#N/A,#N/A,FALSE,"EXCISE"}</definedName>
    <definedName name="wrn.EXCISE." localSheetId="25" hidden="1">{#N/A,#N/A,FALSE,"EXCISE"}</definedName>
    <definedName name="wrn.EXCISE." localSheetId="27" hidden="1">{#N/A,#N/A,FALSE,"EXCISE"}</definedName>
    <definedName name="wrn.EXCISE." localSheetId="29" hidden="1">{#N/A,#N/A,FALSE,"EXCISE"}</definedName>
    <definedName name="wrn.EXCISE." localSheetId="31" hidden="1">{#N/A,#N/A,FALSE,"EXCISE"}</definedName>
    <definedName name="wrn.EXCISE." localSheetId="32" hidden="1">{#N/A,#N/A,FALSE,"EXCISE"}</definedName>
    <definedName name="wrn.EXCISE." localSheetId="34" hidden="1">{#N/A,#N/A,FALSE,"EXCISE"}</definedName>
    <definedName name="wrn.EXCISE." localSheetId="35" hidden="1">{#N/A,#N/A,FALSE,"EXCISE"}</definedName>
    <definedName name="wrn.EXCISE." localSheetId="40" hidden="1">{#N/A,#N/A,FALSE,"EXCISE"}</definedName>
    <definedName name="wrn.EXCISE." localSheetId="41" hidden="1">{#N/A,#N/A,FALSE,"EXCISE"}</definedName>
    <definedName name="wrn.EXCISE." localSheetId="42" hidden="1">{#N/A,#N/A,FALSE,"EXCISE"}</definedName>
    <definedName name="wrn.EXCISE." localSheetId="43" hidden="1">{#N/A,#N/A,FALSE,"EXCISE"}</definedName>
    <definedName name="wrn.EXCISE." localSheetId="44" hidden="1">{#N/A,#N/A,FALSE,"EXCISE"}</definedName>
    <definedName name="wrn.EXCISE." localSheetId="45" hidden="1">{#N/A,#N/A,FALSE,"EXCISE"}</definedName>
    <definedName name="wrn.EXCISE." localSheetId="46" hidden="1">{#N/A,#N/A,FALSE,"EXCISE"}</definedName>
    <definedName name="wrn.EXCISE." localSheetId="47" hidden="1">{#N/A,#N/A,FALSE,"EXCISE"}</definedName>
    <definedName name="wrn.EXCISE." localSheetId="48" hidden="1">{#N/A,#N/A,FALSE,"EXCISE"}</definedName>
    <definedName name="wrn.EXCISE." localSheetId="52" hidden="1">{#N/A,#N/A,FALSE,"EXCISE"}</definedName>
    <definedName name="wrn.EXCISE." localSheetId="14" hidden="1">{#N/A,#N/A,FALSE,"EXCISE"}</definedName>
    <definedName name="wrn.EXCISE." localSheetId="56" hidden="1">{#N/A,#N/A,FALSE,"EXCISE"}</definedName>
    <definedName name="wrn.EXCISE." localSheetId="15" hidden="1">{#N/A,#N/A,FALSE,"EXCISE"}</definedName>
    <definedName name="wrn.EXCISE." localSheetId="66" hidden="1">{#N/A,#N/A,FALSE,"EXCISE"}</definedName>
    <definedName name="wrn.EXCISE." localSheetId="16" hidden="1">{#N/A,#N/A,FALSE,"EXCISE"}</definedName>
    <definedName name="wrn.EXCISE." hidden="1">{#N/A,#N/A,FALSE,"EXCISE"}</definedName>
    <definedName name="wrn.EXRATE." localSheetId="74" hidden="1">{#N/A,#N/A,FALSE,"EXRATE"}</definedName>
    <definedName name="wrn.EXRATE." localSheetId="76" hidden="1">{#N/A,#N/A,FALSE,"EXRATE"}</definedName>
    <definedName name="wrn.EXRATE." localSheetId="28" hidden="1">{#N/A,#N/A,FALSE,"EXRATE"}</definedName>
    <definedName name="wrn.EXRATE." localSheetId="8" hidden="1">{#N/A,#N/A,FALSE,"EXRATE"}</definedName>
    <definedName name="wrn.EXRATE." localSheetId="25" hidden="1">{#N/A,#N/A,FALSE,"EXRATE"}</definedName>
    <definedName name="wrn.EXRATE." localSheetId="27" hidden="1">{#N/A,#N/A,FALSE,"EXRATE"}</definedName>
    <definedName name="wrn.EXRATE." localSheetId="29" hidden="1">{#N/A,#N/A,FALSE,"EXRATE"}</definedName>
    <definedName name="wrn.EXRATE." localSheetId="31" hidden="1">{#N/A,#N/A,FALSE,"EXRATE"}</definedName>
    <definedName name="wrn.EXRATE." localSheetId="32" hidden="1">{#N/A,#N/A,FALSE,"EXRATE"}</definedName>
    <definedName name="wrn.EXRATE." localSheetId="34" hidden="1">{#N/A,#N/A,FALSE,"EXRATE"}</definedName>
    <definedName name="wrn.EXRATE." localSheetId="35" hidden="1">{#N/A,#N/A,FALSE,"EXRATE"}</definedName>
    <definedName name="wrn.EXRATE." localSheetId="40" hidden="1">{#N/A,#N/A,FALSE,"EXRATE"}</definedName>
    <definedName name="wrn.EXRATE." localSheetId="41" hidden="1">{#N/A,#N/A,FALSE,"EXRATE"}</definedName>
    <definedName name="wrn.EXRATE." localSheetId="42" hidden="1">{#N/A,#N/A,FALSE,"EXRATE"}</definedName>
    <definedName name="wrn.EXRATE." localSheetId="43" hidden="1">{#N/A,#N/A,FALSE,"EXRATE"}</definedName>
    <definedName name="wrn.EXRATE." localSheetId="44" hidden="1">{#N/A,#N/A,FALSE,"EXRATE"}</definedName>
    <definedName name="wrn.EXRATE." localSheetId="45" hidden="1">{#N/A,#N/A,FALSE,"EXRATE"}</definedName>
    <definedName name="wrn.EXRATE." localSheetId="46" hidden="1">{#N/A,#N/A,FALSE,"EXRATE"}</definedName>
    <definedName name="wrn.EXRATE." localSheetId="47" hidden="1">{#N/A,#N/A,FALSE,"EXRATE"}</definedName>
    <definedName name="wrn.EXRATE." localSheetId="48" hidden="1">{#N/A,#N/A,FALSE,"EXRATE"}</definedName>
    <definedName name="wrn.EXRATE." localSheetId="52" hidden="1">{#N/A,#N/A,FALSE,"EXRATE"}</definedName>
    <definedName name="wrn.EXRATE." localSheetId="14" hidden="1">{#N/A,#N/A,FALSE,"EXRATE"}</definedName>
    <definedName name="wrn.EXRATE." localSheetId="56" hidden="1">{#N/A,#N/A,FALSE,"EXRATE"}</definedName>
    <definedName name="wrn.EXRATE." localSheetId="15" hidden="1">{#N/A,#N/A,FALSE,"EXRATE"}</definedName>
    <definedName name="wrn.EXRATE." localSheetId="66" hidden="1">{#N/A,#N/A,FALSE,"EXRATE"}</definedName>
    <definedName name="wrn.EXRATE." localSheetId="16" hidden="1">{#N/A,#N/A,FALSE,"EXRATE"}</definedName>
    <definedName name="wrn.EXRATE." hidden="1">{#N/A,#N/A,FALSE,"EXRATE"}</definedName>
    <definedName name="wrn.EXTDEBT." localSheetId="74" hidden="1">{#N/A,#N/A,FALSE,"EXTDEBT"}</definedName>
    <definedName name="wrn.EXTDEBT." localSheetId="76" hidden="1">{#N/A,#N/A,FALSE,"EXTDEBT"}</definedName>
    <definedName name="wrn.EXTDEBT." localSheetId="28" hidden="1">{#N/A,#N/A,FALSE,"EXTDEBT"}</definedName>
    <definedName name="wrn.EXTDEBT." localSheetId="8" hidden="1">{#N/A,#N/A,FALSE,"EXTDEBT"}</definedName>
    <definedName name="wrn.EXTDEBT." localSheetId="25" hidden="1">{#N/A,#N/A,FALSE,"EXTDEBT"}</definedName>
    <definedName name="wrn.EXTDEBT." localSheetId="27" hidden="1">{#N/A,#N/A,FALSE,"EXTDEBT"}</definedName>
    <definedName name="wrn.EXTDEBT." localSheetId="29" hidden="1">{#N/A,#N/A,FALSE,"EXTDEBT"}</definedName>
    <definedName name="wrn.EXTDEBT." localSheetId="31" hidden="1">{#N/A,#N/A,FALSE,"EXTDEBT"}</definedName>
    <definedName name="wrn.EXTDEBT." localSheetId="32" hidden="1">{#N/A,#N/A,FALSE,"EXTDEBT"}</definedName>
    <definedName name="wrn.EXTDEBT." localSheetId="34" hidden="1">{#N/A,#N/A,FALSE,"EXTDEBT"}</definedName>
    <definedName name="wrn.EXTDEBT." localSheetId="35" hidden="1">{#N/A,#N/A,FALSE,"EXTDEBT"}</definedName>
    <definedName name="wrn.EXTDEBT." localSheetId="40" hidden="1">{#N/A,#N/A,FALSE,"EXTDEBT"}</definedName>
    <definedName name="wrn.EXTDEBT." localSheetId="41" hidden="1">{#N/A,#N/A,FALSE,"EXTDEBT"}</definedName>
    <definedName name="wrn.EXTDEBT." localSheetId="42" hidden="1">{#N/A,#N/A,FALSE,"EXTDEBT"}</definedName>
    <definedName name="wrn.EXTDEBT." localSheetId="43" hidden="1">{#N/A,#N/A,FALSE,"EXTDEBT"}</definedName>
    <definedName name="wrn.EXTDEBT." localSheetId="44" hidden="1">{#N/A,#N/A,FALSE,"EXTDEBT"}</definedName>
    <definedName name="wrn.EXTDEBT." localSheetId="45" hidden="1">{#N/A,#N/A,FALSE,"EXTDEBT"}</definedName>
    <definedName name="wrn.EXTDEBT." localSheetId="46" hidden="1">{#N/A,#N/A,FALSE,"EXTDEBT"}</definedName>
    <definedName name="wrn.EXTDEBT." localSheetId="47" hidden="1">{#N/A,#N/A,FALSE,"EXTDEBT"}</definedName>
    <definedName name="wrn.EXTDEBT." localSheetId="48" hidden="1">{#N/A,#N/A,FALSE,"EXTDEBT"}</definedName>
    <definedName name="wrn.EXTDEBT." localSheetId="52" hidden="1">{#N/A,#N/A,FALSE,"EXTDEBT"}</definedName>
    <definedName name="wrn.EXTDEBT." localSheetId="14" hidden="1">{#N/A,#N/A,FALSE,"EXTDEBT"}</definedName>
    <definedName name="wrn.EXTDEBT." localSheetId="56" hidden="1">{#N/A,#N/A,FALSE,"EXTDEBT"}</definedName>
    <definedName name="wrn.EXTDEBT." localSheetId="15" hidden="1">{#N/A,#N/A,FALSE,"EXTDEBT"}</definedName>
    <definedName name="wrn.EXTDEBT." localSheetId="66" hidden="1">{#N/A,#N/A,FALSE,"EXTDEBT"}</definedName>
    <definedName name="wrn.EXTDEBT." localSheetId="16" hidden="1">{#N/A,#N/A,FALSE,"EXTDEBT"}</definedName>
    <definedName name="wrn.EXTDEBT." hidden="1">{#N/A,#N/A,FALSE,"EXTDEBT"}</definedName>
    <definedName name="wrn.EXTRABUDGT." localSheetId="74" hidden="1">{#N/A,#N/A,FALSE,"EXTRABUDGT"}</definedName>
    <definedName name="wrn.EXTRABUDGT." localSheetId="76" hidden="1">{#N/A,#N/A,FALSE,"EXTRABUDGT"}</definedName>
    <definedName name="wrn.EXTRABUDGT." localSheetId="28" hidden="1">{#N/A,#N/A,FALSE,"EXTRABUDGT"}</definedName>
    <definedName name="wrn.EXTRABUDGT." localSheetId="8" hidden="1">{#N/A,#N/A,FALSE,"EXTRABUDGT"}</definedName>
    <definedName name="wrn.EXTRABUDGT." localSheetId="25" hidden="1">{#N/A,#N/A,FALSE,"EXTRABUDGT"}</definedName>
    <definedName name="wrn.EXTRABUDGT." localSheetId="27" hidden="1">{#N/A,#N/A,FALSE,"EXTRABUDGT"}</definedName>
    <definedName name="wrn.EXTRABUDGT." localSheetId="29" hidden="1">{#N/A,#N/A,FALSE,"EXTRABUDGT"}</definedName>
    <definedName name="wrn.EXTRABUDGT." localSheetId="31" hidden="1">{#N/A,#N/A,FALSE,"EXTRABUDGT"}</definedName>
    <definedName name="wrn.EXTRABUDGT." localSheetId="32" hidden="1">{#N/A,#N/A,FALSE,"EXTRABUDGT"}</definedName>
    <definedName name="wrn.EXTRABUDGT." localSheetId="34" hidden="1">{#N/A,#N/A,FALSE,"EXTRABUDGT"}</definedName>
    <definedName name="wrn.EXTRABUDGT." localSheetId="35" hidden="1">{#N/A,#N/A,FALSE,"EXTRABUDGT"}</definedName>
    <definedName name="wrn.EXTRABUDGT." localSheetId="40" hidden="1">{#N/A,#N/A,FALSE,"EXTRABUDGT"}</definedName>
    <definedName name="wrn.EXTRABUDGT." localSheetId="41" hidden="1">{#N/A,#N/A,FALSE,"EXTRABUDGT"}</definedName>
    <definedName name="wrn.EXTRABUDGT." localSheetId="42" hidden="1">{#N/A,#N/A,FALSE,"EXTRABUDGT"}</definedName>
    <definedName name="wrn.EXTRABUDGT." localSheetId="43" hidden="1">{#N/A,#N/A,FALSE,"EXTRABUDGT"}</definedName>
    <definedName name="wrn.EXTRABUDGT." localSheetId="44" hidden="1">{#N/A,#N/A,FALSE,"EXTRABUDGT"}</definedName>
    <definedName name="wrn.EXTRABUDGT." localSheetId="45" hidden="1">{#N/A,#N/A,FALSE,"EXTRABUDGT"}</definedName>
    <definedName name="wrn.EXTRABUDGT." localSheetId="46" hidden="1">{#N/A,#N/A,FALSE,"EXTRABUDGT"}</definedName>
    <definedName name="wrn.EXTRABUDGT." localSheetId="47" hidden="1">{#N/A,#N/A,FALSE,"EXTRABUDGT"}</definedName>
    <definedName name="wrn.EXTRABUDGT." localSheetId="48" hidden="1">{#N/A,#N/A,FALSE,"EXTRABUDGT"}</definedName>
    <definedName name="wrn.EXTRABUDGT." localSheetId="52" hidden="1">{#N/A,#N/A,FALSE,"EXTRABUDGT"}</definedName>
    <definedName name="wrn.EXTRABUDGT." localSheetId="14" hidden="1">{#N/A,#N/A,FALSE,"EXTRABUDGT"}</definedName>
    <definedName name="wrn.EXTRABUDGT." localSheetId="56" hidden="1">{#N/A,#N/A,FALSE,"EXTRABUDGT"}</definedName>
    <definedName name="wrn.EXTRABUDGT." localSheetId="15" hidden="1">{#N/A,#N/A,FALSE,"EXTRABUDGT"}</definedName>
    <definedName name="wrn.EXTRABUDGT." localSheetId="66" hidden="1">{#N/A,#N/A,FALSE,"EXTRABUDGT"}</definedName>
    <definedName name="wrn.EXTRABUDGT." localSheetId="16" hidden="1">{#N/A,#N/A,FALSE,"EXTRABUDGT"}</definedName>
    <definedName name="wrn.EXTRABUDGT." hidden="1">{#N/A,#N/A,FALSE,"EXTRABUDGT"}</definedName>
    <definedName name="wrn.EXTRABUDGT2." localSheetId="74" hidden="1">{#N/A,#N/A,FALSE,"EXTRABUDGT2"}</definedName>
    <definedName name="wrn.EXTRABUDGT2." localSheetId="76" hidden="1">{#N/A,#N/A,FALSE,"EXTRABUDGT2"}</definedName>
    <definedName name="wrn.EXTRABUDGT2." localSheetId="28" hidden="1">{#N/A,#N/A,FALSE,"EXTRABUDGT2"}</definedName>
    <definedName name="wrn.EXTRABUDGT2." localSheetId="8" hidden="1">{#N/A,#N/A,FALSE,"EXTRABUDGT2"}</definedName>
    <definedName name="wrn.EXTRABUDGT2." localSheetId="25" hidden="1">{#N/A,#N/A,FALSE,"EXTRABUDGT2"}</definedName>
    <definedName name="wrn.EXTRABUDGT2." localSheetId="27" hidden="1">{#N/A,#N/A,FALSE,"EXTRABUDGT2"}</definedName>
    <definedName name="wrn.EXTRABUDGT2." localSheetId="29" hidden="1">{#N/A,#N/A,FALSE,"EXTRABUDGT2"}</definedName>
    <definedName name="wrn.EXTRABUDGT2." localSheetId="31" hidden="1">{#N/A,#N/A,FALSE,"EXTRABUDGT2"}</definedName>
    <definedName name="wrn.EXTRABUDGT2." localSheetId="32" hidden="1">{#N/A,#N/A,FALSE,"EXTRABUDGT2"}</definedName>
    <definedName name="wrn.EXTRABUDGT2." localSheetId="34" hidden="1">{#N/A,#N/A,FALSE,"EXTRABUDGT2"}</definedName>
    <definedName name="wrn.EXTRABUDGT2." localSheetId="35" hidden="1">{#N/A,#N/A,FALSE,"EXTRABUDGT2"}</definedName>
    <definedName name="wrn.EXTRABUDGT2." localSheetId="40" hidden="1">{#N/A,#N/A,FALSE,"EXTRABUDGT2"}</definedName>
    <definedName name="wrn.EXTRABUDGT2." localSheetId="41" hidden="1">{#N/A,#N/A,FALSE,"EXTRABUDGT2"}</definedName>
    <definedName name="wrn.EXTRABUDGT2." localSheetId="42" hidden="1">{#N/A,#N/A,FALSE,"EXTRABUDGT2"}</definedName>
    <definedName name="wrn.EXTRABUDGT2." localSheetId="43" hidden="1">{#N/A,#N/A,FALSE,"EXTRABUDGT2"}</definedName>
    <definedName name="wrn.EXTRABUDGT2." localSheetId="44" hidden="1">{#N/A,#N/A,FALSE,"EXTRABUDGT2"}</definedName>
    <definedName name="wrn.EXTRABUDGT2." localSheetId="45" hidden="1">{#N/A,#N/A,FALSE,"EXTRABUDGT2"}</definedName>
    <definedName name="wrn.EXTRABUDGT2." localSheetId="46" hidden="1">{#N/A,#N/A,FALSE,"EXTRABUDGT2"}</definedName>
    <definedName name="wrn.EXTRABUDGT2." localSheetId="47" hidden="1">{#N/A,#N/A,FALSE,"EXTRABUDGT2"}</definedName>
    <definedName name="wrn.EXTRABUDGT2." localSheetId="48" hidden="1">{#N/A,#N/A,FALSE,"EXTRABUDGT2"}</definedName>
    <definedName name="wrn.EXTRABUDGT2." localSheetId="52" hidden="1">{#N/A,#N/A,FALSE,"EXTRABUDGT2"}</definedName>
    <definedName name="wrn.EXTRABUDGT2." localSheetId="14" hidden="1">{#N/A,#N/A,FALSE,"EXTRABUDGT2"}</definedName>
    <definedName name="wrn.EXTRABUDGT2." localSheetId="56" hidden="1">{#N/A,#N/A,FALSE,"EXTRABUDGT2"}</definedName>
    <definedName name="wrn.EXTRABUDGT2." localSheetId="15" hidden="1">{#N/A,#N/A,FALSE,"EXTRABUDGT2"}</definedName>
    <definedName name="wrn.EXTRABUDGT2." localSheetId="66" hidden="1">{#N/A,#N/A,FALSE,"EXTRABUDGT2"}</definedName>
    <definedName name="wrn.EXTRABUDGT2." localSheetId="16" hidden="1">{#N/A,#N/A,FALSE,"EXTRABUDGT2"}</definedName>
    <definedName name="wrn.EXTRABUDGT2." hidden="1">{#N/A,#N/A,FALSE,"EXTRABUDGT2"}</definedName>
    <definedName name="wrn.GDP." localSheetId="74" hidden="1">{#N/A,#N/A,FALSE,"GDP_ORIGIN";#N/A,#N/A,FALSE,"EMP_POP"}</definedName>
    <definedName name="wrn.GDP." localSheetId="76" hidden="1">{#N/A,#N/A,FALSE,"GDP_ORIGIN";#N/A,#N/A,FALSE,"EMP_POP"}</definedName>
    <definedName name="wrn.GDP." localSheetId="28" hidden="1">{#N/A,#N/A,FALSE,"GDP_ORIGIN";#N/A,#N/A,FALSE,"EMP_POP"}</definedName>
    <definedName name="wrn.GDP." localSheetId="8" hidden="1">{#N/A,#N/A,FALSE,"GDP_ORIGIN";#N/A,#N/A,FALSE,"EMP_POP"}</definedName>
    <definedName name="wrn.GDP." localSheetId="25" hidden="1">{#N/A,#N/A,FALSE,"GDP_ORIGIN";#N/A,#N/A,FALSE,"EMP_POP"}</definedName>
    <definedName name="wrn.GDP." localSheetId="27" hidden="1">{#N/A,#N/A,FALSE,"GDP_ORIGIN";#N/A,#N/A,FALSE,"EMP_POP"}</definedName>
    <definedName name="wrn.GDP." localSheetId="29" hidden="1">{#N/A,#N/A,FALSE,"GDP_ORIGIN";#N/A,#N/A,FALSE,"EMP_POP"}</definedName>
    <definedName name="wrn.GDP." localSheetId="31" hidden="1">{#N/A,#N/A,FALSE,"GDP_ORIGIN";#N/A,#N/A,FALSE,"EMP_POP"}</definedName>
    <definedName name="wrn.GDP." localSheetId="32" hidden="1">{#N/A,#N/A,FALSE,"GDP_ORIGIN";#N/A,#N/A,FALSE,"EMP_POP"}</definedName>
    <definedName name="wrn.GDP." localSheetId="34" hidden="1">{#N/A,#N/A,FALSE,"GDP_ORIGIN";#N/A,#N/A,FALSE,"EMP_POP"}</definedName>
    <definedName name="wrn.GDP." localSheetId="35" hidden="1">{#N/A,#N/A,FALSE,"GDP_ORIGIN";#N/A,#N/A,FALSE,"EMP_POP"}</definedName>
    <definedName name="wrn.GDP." localSheetId="40" hidden="1">{#N/A,#N/A,FALSE,"GDP_ORIGIN";#N/A,#N/A,FALSE,"EMP_POP"}</definedName>
    <definedName name="wrn.GDP." localSheetId="41" hidden="1">{#N/A,#N/A,FALSE,"GDP_ORIGIN";#N/A,#N/A,FALSE,"EMP_POP"}</definedName>
    <definedName name="wrn.GDP." localSheetId="42" hidden="1">{#N/A,#N/A,FALSE,"GDP_ORIGIN";#N/A,#N/A,FALSE,"EMP_POP"}</definedName>
    <definedName name="wrn.GDP." localSheetId="43" hidden="1">{#N/A,#N/A,FALSE,"GDP_ORIGIN";#N/A,#N/A,FALSE,"EMP_POP"}</definedName>
    <definedName name="wrn.GDP." localSheetId="44" hidden="1">{#N/A,#N/A,FALSE,"GDP_ORIGIN";#N/A,#N/A,FALSE,"EMP_POP"}</definedName>
    <definedName name="wrn.GDP." localSheetId="45" hidden="1">{#N/A,#N/A,FALSE,"GDP_ORIGIN";#N/A,#N/A,FALSE,"EMP_POP"}</definedName>
    <definedName name="wrn.GDP." localSheetId="46" hidden="1">{#N/A,#N/A,FALSE,"GDP_ORIGIN";#N/A,#N/A,FALSE,"EMP_POP"}</definedName>
    <definedName name="wrn.GDP." localSheetId="47" hidden="1">{#N/A,#N/A,FALSE,"GDP_ORIGIN";#N/A,#N/A,FALSE,"EMP_POP"}</definedName>
    <definedName name="wrn.GDP." localSheetId="48" hidden="1">{#N/A,#N/A,FALSE,"GDP_ORIGIN";#N/A,#N/A,FALSE,"EMP_POP"}</definedName>
    <definedName name="wrn.GDP." localSheetId="52" hidden="1">{#N/A,#N/A,FALSE,"GDP_ORIGIN";#N/A,#N/A,FALSE,"EMP_POP"}</definedName>
    <definedName name="wrn.GDP." localSheetId="14" hidden="1">{#N/A,#N/A,FALSE,"GDP_ORIGIN";#N/A,#N/A,FALSE,"EMP_POP"}</definedName>
    <definedName name="wrn.GDP." localSheetId="56" hidden="1">{#N/A,#N/A,FALSE,"GDP_ORIGIN";#N/A,#N/A,FALSE,"EMP_POP"}</definedName>
    <definedName name="wrn.GDP." localSheetId="15" hidden="1">{#N/A,#N/A,FALSE,"GDP_ORIGIN";#N/A,#N/A,FALSE,"EMP_POP"}</definedName>
    <definedName name="wrn.GDP." localSheetId="66" hidden="1">{#N/A,#N/A,FALSE,"GDP_ORIGIN";#N/A,#N/A,FALSE,"EMP_POP"}</definedName>
    <definedName name="wrn.GDP." localSheetId="16" hidden="1">{#N/A,#N/A,FALSE,"GDP_ORIGIN";#N/A,#N/A,FALSE,"EMP_POP"}</definedName>
    <definedName name="wrn.GDP." hidden="1">{#N/A,#N/A,FALSE,"GDP_ORIGIN";#N/A,#N/A,FALSE,"EMP_POP"}</definedName>
    <definedName name="wrn.GGOVT." localSheetId="74" hidden="1">{#N/A,#N/A,FALSE,"GGOVT"}</definedName>
    <definedName name="wrn.GGOVT." localSheetId="76" hidden="1">{#N/A,#N/A,FALSE,"GGOVT"}</definedName>
    <definedName name="wrn.GGOVT." localSheetId="28" hidden="1">{#N/A,#N/A,FALSE,"GGOVT"}</definedName>
    <definedName name="wrn.GGOVT." localSheetId="8" hidden="1">{#N/A,#N/A,FALSE,"GGOVT"}</definedName>
    <definedName name="wrn.GGOVT." localSheetId="25" hidden="1">{#N/A,#N/A,FALSE,"GGOVT"}</definedName>
    <definedName name="wrn.GGOVT." localSheetId="27" hidden="1">{#N/A,#N/A,FALSE,"GGOVT"}</definedName>
    <definedName name="wrn.GGOVT." localSheetId="29" hidden="1">{#N/A,#N/A,FALSE,"GGOVT"}</definedName>
    <definedName name="wrn.GGOVT." localSheetId="31" hidden="1">{#N/A,#N/A,FALSE,"GGOVT"}</definedName>
    <definedName name="wrn.GGOVT." localSheetId="32" hidden="1">{#N/A,#N/A,FALSE,"GGOVT"}</definedName>
    <definedName name="wrn.GGOVT." localSheetId="34" hidden="1">{#N/A,#N/A,FALSE,"GGOVT"}</definedName>
    <definedName name="wrn.GGOVT." localSheetId="35" hidden="1">{#N/A,#N/A,FALSE,"GGOVT"}</definedName>
    <definedName name="wrn.GGOVT." localSheetId="40" hidden="1">{#N/A,#N/A,FALSE,"GGOVT"}</definedName>
    <definedName name="wrn.GGOVT." localSheetId="41" hidden="1">{#N/A,#N/A,FALSE,"GGOVT"}</definedName>
    <definedName name="wrn.GGOVT." localSheetId="42" hidden="1">{#N/A,#N/A,FALSE,"GGOVT"}</definedName>
    <definedName name="wrn.GGOVT." localSheetId="43" hidden="1">{#N/A,#N/A,FALSE,"GGOVT"}</definedName>
    <definedName name="wrn.GGOVT." localSheetId="44" hidden="1">{#N/A,#N/A,FALSE,"GGOVT"}</definedName>
    <definedName name="wrn.GGOVT." localSheetId="45" hidden="1">{#N/A,#N/A,FALSE,"GGOVT"}</definedName>
    <definedName name="wrn.GGOVT." localSheetId="46" hidden="1">{#N/A,#N/A,FALSE,"GGOVT"}</definedName>
    <definedName name="wrn.GGOVT." localSheetId="47" hidden="1">{#N/A,#N/A,FALSE,"GGOVT"}</definedName>
    <definedName name="wrn.GGOVT." localSheetId="48" hidden="1">{#N/A,#N/A,FALSE,"GGOVT"}</definedName>
    <definedName name="wrn.GGOVT." localSheetId="52" hidden="1">{#N/A,#N/A,FALSE,"GGOVT"}</definedName>
    <definedName name="wrn.GGOVT." localSheetId="14" hidden="1">{#N/A,#N/A,FALSE,"GGOVT"}</definedName>
    <definedName name="wrn.GGOVT." localSheetId="56" hidden="1">{#N/A,#N/A,FALSE,"GGOVT"}</definedName>
    <definedName name="wrn.GGOVT." localSheetId="15" hidden="1">{#N/A,#N/A,FALSE,"GGOVT"}</definedName>
    <definedName name="wrn.GGOVT." localSheetId="66" hidden="1">{#N/A,#N/A,FALSE,"GGOVT"}</definedName>
    <definedName name="wrn.GGOVT." localSheetId="16" hidden="1">{#N/A,#N/A,FALSE,"GGOVT"}</definedName>
    <definedName name="wrn.GGOVT." hidden="1">{#N/A,#N/A,FALSE,"GGOVT"}</definedName>
    <definedName name="wrn.GGOVT2." localSheetId="74" hidden="1">{#N/A,#N/A,FALSE,"GGOVT2"}</definedName>
    <definedName name="wrn.GGOVT2." localSheetId="76" hidden="1">{#N/A,#N/A,FALSE,"GGOVT2"}</definedName>
    <definedName name="wrn.GGOVT2." localSheetId="28" hidden="1">{#N/A,#N/A,FALSE,"GGOVT2"}</definedName>
    <definedName name="wrn.GGOVT2." localSheetId="8" hidden="1">{#N/A,#N/A,FALSE,"GGOVT2"}</definedName>
    <definedName name="wrn.GGOVT2." localSheetId="25" hidden="1">{#N/A,#N/A,FALSE,"GGOVT2"}</definedName>
    <definedName name="wrn.GGOVT2." localSheetId="27" hidden="1">{#N/A,#N/A,FALSE,"GGOVT2"}</definedName>
    <definedName name="wrn.GGOVT2." localSheetId="29" hidden="1">{#N/A,#N/A,FALSE,"GGOVT2"}</definedName>
    <definedName name="wrn.GGOVT2." localSheetId="31" hidden="1">{#N/A,#N/A,FALSE,"GGOVT2"}</definedName>
    <definedName name="wrn.GGOVT2." localSheetId="32" hidden="1">{#N/A,#N/A,FALSE,"GGOVT2"}</definedName>
    <definedName name="wrn.GGOVT2." localSheetId="34" hidden="1">{#N/A,#N/A,FALSE,"GGOVT2"}</definedName>
    <definedName name="wrn.GGOVT2." localSheetId="35" hidden="1">{#N/A,#N/A,FALSE,"GGOVT2"}</definedName>
    <definedName name="wrn.GGOVT2." localSheetId="40" hidden="1">{#N/A,#N/A,FALSE,"GGOVT2"}</definedName>
    <definedName name="wrn.GGOVT2." localSheetId="41" hidden="1">{#N/A,#N/A,FALSE,"GGOVT2"}</definedName>
    <definedName name="wrn.GGOVT2." localSheetId="42" hidden="1">{#N/A,#N/A,FALSE,"GGOVT2"}</definedName>
    <definedName name="wrn.GGOVT2." localSheetId="43" hidden="1">{#N/A,#N/A,FALSE,"GGOVT2"}</definedName>
    <definedName name="wrn.GGOVT2." localSheetId="44" hidden="1">{#N/A,#N/A,FALSE,"GGOVT2"}</definedName>
    <definedName name="wrn.GGOVT2." localSheetId="45" hidden="1">{#N/A,#N/A,FALSE,"GGOVT2"}</definedName>
    <definedName name="wrn.GGOVT2." localSheetId="46" hidden="1">{#N/A,#N/A,FALSE,"GGOVT2"}</definedName>
    <definedName name="wrn.GGOVT2." localSheetId="47" hidden="1">{#N/A,#N/A,FALSE,"GGOVT2"}</definedName>
    <definedName name="wrn.GGOVT2." localSheetId="48" hidden="1">{#N/A,#N/A,FALSE,"GGOVT2"}</definedName>
    <definedName name="wrn.GGOVT2." localSheetId="52" hidden="1">{#N/A,#N/A,FALSE,"GGOVT2"}</definedName>
    <definedName name="wrn.GGOVT2." localSheetId="14" hidden="1">{#N/A,#N/A,FALSE,"GGOVT2"}</definedName>
    <definedName name="wrn.GGOVT2." localSheetId="56" hidden="1">{#N/A,#N/A,FALSE,"GGOVT2"}</definedName>
    <definedName name="wrn.GGOVT2." localSheetId="15" hidden="1">{#N/A,#N/A,FALSE,"GGOVT2"}</definedName>
    <definedName name="wrn.GGOVT2." localSheetId="66" hidden="1">{#N/A,#N/A,FALSE,"GGOVT2"}</definedName>
    <definedName name="wrn.GGOVT2." localSheetId="16" hidden="1">{#N/A,#N/A,FALSE,"GGOVT2"}</definedName>
    <definedName name="wrn.GGOVT2." hidden="1">{#N/A,#N/A,FALSE,"GGOVT2"}</definedName>
    <definedName name="wrn.GGOVTPC." localSheetId="74" hidden="1">{#N/A,#N/A,FALSE,"GGOVT%"}</definedName>
    <definedName name="wrn.GGOVTPC." localSheetId="76" hidden="1">{#N/A,#N/A,FALSE,"GGOVT%"}</definedName>
    <definedName name="wrn.GGOVTPC." localSheetId="28" hidden="1">{#N/A,#N/A,FALSE,"GGOVT%"}</definedName>
    <definedName name="wrn.GGOVTPC." localSheetId="8" hidden="1">{#N/A,#N/A,FALSE,"GGOVT%"}</definedName>
    <definedName name="wrn.GGOVTPC." localSheetId="25" hidden="1">{#N/A,#N/A,FALSE,"GGOVT%"}</definedName>
    <definedName name="wrn.GGOVTPC." localSheetId="27" hidden="1">{#N/A,#N/A,FALSE,"GGOVT%"}</definedName>
    <definedName name="wrn.GGOVTPC." localSheetId="29" hidden="1">{#N/A,#N/A,FALSE,"GGOVT%"}</definedName>
    <definedName name="wrn.GGOVTPC." localSheetId="31" hidden="1">{#N/A,#N/A,FALSE,"GGOVT%"}</definedName>
    <definedName name="wrn.GGOVTPC." localSheetId="32" hidden="1">{#N/A,#N/A,FALSE,"GGOVT%"}</definedName>
    <definedName name="wrn.GGOVTPC." localSheetId="34" hidden="1">{#N/A,#N/A,FALSE,"GGOVT%"}</definedName>
    <definedName name="wrn.GGOVTPC." localSheetId="35" hidden="1">{#N/A,#N/A,FALSE,"GGOVT%"}</definedName>
    <definedName name="wrn.GGOVTPC." localSheetId="40" hidden="1">{#N/A,#N/A,FALSE,"GGOVT%"}</definedName>
    <definedName name="wrn.GGOVTPC." localSheetId="41" hidden="1">{#N/A,#N/A,FALSE,"GGOVT%"}</definedName>
    <definedName name="wrn.GGOVTPC." localSheetId="42" hidden="1">{#N/A,#N/A,FALSE,"GGOVT%"}</definedName>
    <definedName name="wrn.GGOVTPC." localSheetId="43" hidden="1">{#N/A,#N/A,FALSE,"GGOVT%"}</definedName>
    <definedName name="wrn.GGOVTPC." localSheetId="44" hidden="1">{#N/A,#N/A,FALSE,"GGOVT%"}</definedName>
    <definedName name="wrn.GGOVTPC." localSheetId="45" hidden="1">{#N/A,#N/A,FALSE,"GGOVT%"}</definedName>
    <definedName name="wrn.GGOVTPC." localSheetId="46" hidden="1">{#N/A,#N/A,FALSE,"GGOVT%"}</definedName>
    <definedName name="wrn.GGOVTPC." localSheetId="47" hidden="1">{#N/A,#N/A,FALSE,"GGOVT%"}</definedName>
    <definedName name="wrn.GGOVTPC." localSheetId="48" hidden="1">{#N/A,#N/A,FALSE,"GGOVT%"}</definedName>
    <definedName name="wrn.GGOVTPC." localSheetId="52" hidden="1">{#N/A,#N/A,FALSE,"GGOVT%"}</definedName>
    <definedName name="wrn.GGOVTPC." localSheetId="14" hidden="1">{#N/A,#N/A,FALSE,"GGOVT%"}</definedName>
    <definedName name="wrn.GGOVTPC." localSheetId="56" hidden="1">{#N/A,#N/A,FALSE,"GGOVT%"}</definedName>
    <definedName name="wrn.GGOVTPC." localSheetId="15" hidden="1">{#N/A,#N/A,FALSE,"GGOVT%"}</definedName>
    <definedName name="wrn.GGOVTPC." localSheetId="66" hidden="1">{#N/A,#N/A,FALSE,"GGOVT%"}</definedName>
    <definedName name="wrn.GGOVTPC." localSheetId="16" hidden="1">{#N/A,#N/A,FALSE,"GGOVT%"}</definedName>
    <definedName name="wrn.GGOVTPC." hidden="1">{#N/A,#N/A,FALSE,"GGOVT%"}</definedName>
    <definedName name="wrn.INCOMETX." localSheetId="74" hidden="1">{#N/A,#N/A,FALSE,"INCOMETX"}</definedName>
    <definedName name="wrn.INCOMETX." localSheetId="76" hidden="1">{#N/A,#N/A,FALSE,"INCOMETX"}</definedName>
    <definedName name="wrn.INCOMETX." localSheetId="28" hidden="1">{#N/A,#N/A,FALSE,"INCOMETX"}</definedName>
    <definedName name="wrn.INCOMETX." localSheetId="8" hidden="1">{#N/A,#N/A,FALSE,"INCOMETX"}</definedName>
    <definedName name="wrn.INCOMETX." localSheetId="25" hidden="1">{#N/A,#N/A,FALSE,"INCOMETX"}</definedName>
    <definedName name="wrn.INCOMETX." localSheetId="27" hidden="1">{#N/A,#N/A,FALSE,"INCOMETX"}</definedName>
    <definedName name="wrn.INCOMETX." localSheetId="29" hidden="1">{#N/A,#N/A,FALSE,"INCOMETX"}</definedName>
    <definedName name="wrn.INCOMETX." localSheetId="31" hidden="1">{#N/A,#N/A,FALSE,"INCOMETX"}</definedName>
    <definedName name="wrn.INCOMETX." localSheetId="32" hidden="1">{#N/A,#N/A,FALSE,"INCOMETX"}</definedName>
    <definedName name="wrn.INCOMETX." localSheetId="34" hidden="1">{#N/A,#N/A,FALSE,"INCOMETX"}</definedName>
    <definedName name="wrn.INCOMETX." localSheetId="35" hidden="1">{#N/A,#N/A,FALSE,"INCOMETX"}</definedName>
    <definedName name="wrn.INCOMETX." localSheetId="40" hidden="1">{#N/A,#N/A,FALSE,"INCOMETX"}</definedName>
    <definedName name="wrn.INCOMETX." localSheetId="41" hidden="1">{#N/A,#N/A,FALSE,"INCOMETX"}</definedName>
    <definedName name="wrn.INCOMETX." localSheetId="42" hidden="1">{#N/A,#N/A,FALSE,"INCOMETX"}</definedName>
    <definedName name="wrn.INCOMETX." localSheetId="43" hidden="1">{#N/A,#N/A,FALSE,"INCOMETX"}</definedName>
    <definedName name="wrn.INCOMETX." localSheetId="44" hidden="1">{#N/A,#N/A,FALSE,"INCOMETX"}</definedName>
    <definedName name="wrn.INCOMETX." localSheetId="45" hidden="1">{#N/A,#N/A,FALSE,"INCOMETX"}</definedName>
    <definedName name="wrn.INCOMETX." localSheetId="46" hidden="1">{#N/A,#N/A,FALSE,"INCOMETX"}</definedName>
    <definedName name="wrn.INCOMETX." localSheetId="47" hidden="1">{#N/A,#N/A,FALSE,"INCOMETX"}</definedName>
    <definedName name="wrn.INCOMETX." localSheetId="48" hidden="1">{#N/A,#N/A,FALSE,"INCOMETX"}</definedName>
    <definedName name="wrn.INCOMETX." localSheetId="52" hidden="1">{#N/A,#N/A,FALSE,"INCOMETX"}</definedName>
    <definedName name="wrn.INCOMETX." localSheetId="14" hidden="1">{#N/A,#N/A,FALSE,"INCOMETX"}</definedName>
    <definedName name="wrn.INCOMETX." localSheetId="56" hidden="1">{#N/A,#N/A,FALSE,"INCOMETX"}</definedName>
    <definedName name="wrn.INCOMETX." localSheetId="15" hidden="1">{#N/A,#N/A,FALSE,"INCOMETX"}</definedName>
    <definedName name="wrn.INCOMETX." localSheetId="66" hidden="1">{#N/A,#N/A,FALSE,"INCOMETX"}</definedName>
    <definedName name="wrn.INCOMETX." localSheetId="16" hidden="1">{#N/A,#N/A,FALSE,"INCOMETX"}</definedName>
    <definedName name="wrn.INCOMETX." hidden="1">{#N/A,#N/A,FALSE,"INCOMETX"}</definedName>
    <definedName name="wrn.Input._.and._.output._.tables." localSheetId="74" hidden="1">{#N/A,#N/A,FALSE,"SimInp1";#N/A,#N/A,FALSE,"SimInp2";#N/A,#N/A,FALSE,"SimOut1";#N/A,#N/A,FALSE,"SimOut2";#N/A,#N/A,FALSE,"SimOut3";#N/A,#N/A,FALSE,"SimOut4";#N/A,#N/A,FALSE,"SimOut5"}</definedName>
    <definedName name="wrn.Input._.and._.output._.tables." localSheetId="76" hidden="1">{#N/A,#N/A,FALSE,"SimInp1";#N/A,#N/A,FALSE,"SimInp2";#N/A,#N/A,FALSE,"SimOut1";#N/A,#N/A,FALSE,"SimOut2";#N/A,#N/A,FALSE,"SimOut3";#N/A,#N/A,FALSE,"SimOut4";#N/A,#N/A,FALSE,"SimOut5"}</definedName>
    <definedName name="wrn.Input._.and._.output._.tables." localSheetId="28" hidden="1">{#N/A,#N/A,FALSE,"SimInp1";#N/A,#N/A,FALSE,"SimInp2";#N/A,#N/A,FALSE,"SimOut1";#N/A,#N/A,FALSE,"SimOut2";#N/A,#N/A,FALSE,"SimOut3";#N/A,#N/A,FALSE,"SimOut4";#N/A,#N/A,FALSE,"SimOut5"}</definedName>
    <definedName name="wrn.Input._.and._.output._.tables." localSheetId="8" hidden="1">{#N/A,#N/A,FALSE,"SimInp1";#N/A,#N/A,FALSE,"SimInp2";#N/A,#N/A,FALSE,"SimOut1";#N/A,#N/A,FALSE,"SimOut2";#N/A,#N/A,FALSE,"SimOut3";#N/A,#N/A,FALSE,"SimOut4";#N/A,#N/A,FALSE,"SimOut5"}</definedName>
    <definedName name="wrn.Input._.and._.output._.tables." localSheetId="25" hidden="1">{#N/A,#N/A,FALSE,"SimInp1";#N/A,#N/A,FALSE,"SimInp2";#N/A,#N/A,FALSE,"SimOut1";#N/A,#N/A,FALSE,"SimOut2";#N/A,#N/A,FALSE,"SimOut3";#N/A,#N/A,FALSE,"SimOut4";#N/A,#N/A,FALSE,"SimOut5"}</definedName>
    <definedName name="wrn.Input._.and._.output._.tables." localSheetId="27" hidden="1">{#N/A,#N/A,FALSE,"SimInp1";#N/A,#N/A,FALSE,"SimInp2";#N/A,#N/A,FALSE,"SimOut1";#N/A,#N/A,FALSE,"SimOut2";#N/A,#N/A,FALSE,"SimOut3";#N/A,#N/A,FALSE,"SimOut4";#N/A,#N/A,FALSE,"SimOut5"}</definedName>
    <definedName name="wrn.Input._.and._.output._.tables." localSheetId="29" hidden="1">{#N/A,#N/A,FALSE,"SimInp1";#N/A,#N/A,FALSE,"SimInp2";#N/A,#N/A,FALSE,"SimOut1";#N/A,#N/A,FALSE,"SimOut2";#N/A,#N/A,FALSE,"SimOut3";#N/A,#N/A,FALSE,"SimOut4";#N/A,#N/A,FALSE,"SimOut5"}</definedName>
    <definedName name="wrn.Input._.and._.output._.tables." localSheetId="31" hidden="1">{#N/A,#N/A,FALSE,"SimInp1";#N/A,#N/A,FALSE,"SimInp2";#N/A,#N/A,FALSE,"SimOut1";#N/A,#N/A,FALSE,"SimOut2";#N/A,#N/A,FALSE,"SimOut3";#N/A,#N/A,FALSE,"SimOut4";#N/A,#N/A,FALSE,"SimOut5"}</definedName>
    <definedName name="wrn.Input._.and._.output._.tables." localSheetId="32" hidden="1">{#N/A,#N/A,FALSE,"SimInp1";#N/A,#N/A,FALSE,"SimInp2";#N/A,#N/A,FALSE,"SimOut1";#N/A,#N/A,FALSE,"SimOut2";#N/A,#N/A,FALSE,"SimOut3";#N/A,#N/A,FALSE,"SimOut4";#N/A,#N/A,FALSE,"SimOut5"}</definedName>
    <definedName name="wrn.Input._.and._.output._.tables." localSheetId="34" hidden="1">{#N/A,#N/A,FALSE,"SimInp1";#N/A,#N/A,FALSE,"SimInp2";#N/A,#N/A,FALSE,"SimOut1";#N/A,#N/A,FALSE,"SimOut2";#N/A,#N/A,FALSE,"SimOut3";#N/A,#N/A,FALSE,"SimOut4";#N/A,#N/A,FALSE,"SimOut5"}</definedName>
    <definedName name="wrn.Input._.and._.output._.tables." localSheetId="35" hidden="1">{#N/A,#N/A,FALSE,"SimInp1";#N/A,#N/A,FALSE,"SimInp2";#N/A,#N/A,FALSE,"SimOut1";#N/A,#N/A,FALSE,"SimOut2";#N/A,#N/A,FALSE,"SimOut3";#N/A,#N/A,FALSE,"SimOut4";#N/A,#N/A,FALSE,"SimOut5"}</definedName>
    <definedName name="wrn.Input._.and._.output._.tables." localSheetId="40" hidden="1">{#N/A,#N/A,FALSE,"SimInp1";#N/A,#N/A,FALSE,"SimInp2";#N/A,#N/A,FALSE,"SimOut1";#N/A,#N/A,FALSE,"SimOut2";#N/A,#N/A,FALSE,"SimOut3";#N/A,#N/A,FALSE,"SimOut4";#N/A,#N/A,FALSE,"SimOut5"}</definedName>
    <definedName name="wrn.Input._.and._.output._.tables." localSheetId="41" hidden="1">{#N/A,#N/A,FALSE,"SimInp1";#N/A,#N/A,FALSE,"SimInp2";#N/A,#N/A,FALSE,"SimOut1";#N/A,#N/A,FALSE,"SimOut2";#N/A,#N/A,FALSE,"SimOut3";#N/A,#N/A,FALSE,"SimOut4";#N/A,#N/A,FALSE,"SimOut5"}</definedName>
    <definedName name="wrn.Input._.and._.output._.tables." localSheetId="42" hidden="1">{#N/A,#N/A,FALSE,"SimInp1";#N/A,#N/A,FALSE,"SimInp2";#N/A,#N/A,FALSE,"SimOut1";#N/A,#N/A,FALSE,"SimOut2";#N/A,#N/A,FALSE,"SimOut3";#N/A,#N/A,FALSE,"SimOut4";#N/A,#N/A,FALSE,"SimOut5"}</definedName>
    <definedName name="wrn.Input._.and._.output._.tables." localSheetId="43" hidden="1">{#N/A,#N/A,FALSE,"SimInp1";#N/A,#N/A,FALSE,"SimInp2";#N/A,#N/A,FALSE,"SimOut1";#N/A,#N/A,FALSE,"SimOut2";#N/A,#N/A,FALSE,"SimOut3";#N/A,#N/A,FALSE,"SimOut4";#N/A,#N/A,FALSE,"SimOut5"}</definedName>
    <definedName name="wrn.Input._.and._.output._.tables." localSheetId="44" hidden="1">{#N/A,#N/A,FALSE,"SimInp1";#N/A,#N/A,FALSE,"SimInp2";#N/A,#N/A,FALSE,"SimOut1";#N/A,#N/A,FALSE,"SimOut2";#N/A,#N/A,FALSE,"SimOut3";#N/A,#N/A,FALSE,"SimOut4";#N/A,#N/A,FALSE,"SimOut5"}</definedName>
    <definedName name="wrn.Input._.and._.output._.tables." localSheetId="45" hidden="1">{#N/A,#N/A,FALSE,"SimInp1";#N/A,#N/A,FALSE,"SimInp2";#N/A,#N/A,FALSE,"SimOut1";#N/A,#N/A,FALSE,"SimOut2";#N/A,#N/A,FALSE,"SimOut3";#N/A,#N/A,FALSE,"SimOut4";#N/A,#N/A,FALSE,"SimOut5"}</definedName>
    <definedName name="wrn.Input._.and._.output._.tables." localSheetId="46" hidden="1">{#N/A,#N/A,FALSE,"SimInp1";#N/A,#N/A,FALSE,"SimInp2";#N/A,#N/A,FALSE,"SimOut1";#N/A,#N/A,FALSE,"SimOut2";#N/A,#N/A,FALSE,"SimOut3";#N/A,#N/A,FALSE,"SimOut4";#N/A,#N/A,FALSE,"SimOut5"}</definedName>
    <definedName name="wrn.Input._.and._.output._.tables." localSheetId="47" hidden="1">{#N/A,#N/A,FALSE,"SimInp1";#N/A,#N/A,FALSE,"SimInp2";#N/A,#N/A,FALSE,"SimOut1";#N/A,#N/A,FALSE,"SimOut2";#N/A,#N/A,FALSE,"SimOut3";#N/A,#N/A,FALSE,"SimOut4";#N/A,#N/A,FALSE,"SimOut5"}</definedName>
    <definedName name="wrn.Input._.and._.output._.tables." localSheetId="48" hidden="1">{#N/A,#N/A,FALSE,"SimInp1";#N/A,#N/A,FALSE,"SimInp2";#N/A,#N/A,FALSE,"SimOut1";#N/A,#N/A,FALSE,"SimOut2";#N/A,#N/A,FALSE,"SimOut3";#N/A,#N/A,FALSE,"SimOut4";#N/A,#N/A,FALSE,"SimOut5"}</definedName>
    <definedName name="wrn.Input._.and._.output._.tables." localSheetId="52" hidden="1">{#N/A,#N/A,FALSE,"SimInp1";#N/A,#N/A,FALSE,"SimInp2";#N/A,#N/A,FALSE,"SimOut1";#N/A,#N/A,FALSE,"SimOut2";#N/A,#N/A,FALSE,"SimOut3";#N/A,#N/A,FALSE,"SimOut4";#N/A,#N/A,FALSE,"SimOut5"}</definedName>
    <definedName name="wrn.Input._.and._.output._.tables." localSheetId="14" hidden="1">{#N/A,#N/A,FALSE,"SimInp1";#N/A,#N/A,FALSE,"SimInp2";#N/A,#N/A,FALSE,"SimOut1";#N/A,#N/A,FALSE,"SimOut2";#N/A,#N/A,FALSE,"SimOut3";#N/A,#N/A,FALSE,"SimOut4";#N/A,#N/A,FALSE,"SimOut5"}</definedName>
    <definedName name="wrn.Input._.and._.output._.tables." localSheetId="56" hidden="1">{#N/A,#N/A,FALSE,"SimInp1";#N/A,#N/A,FALSE,"SimInp2";#N/A,#N/A,FALSE,"SimOut1";#N/A,#N/A,FALSE,"SimOut2";#N/A,#N/A,FALSE,"SimOut3";#N/A,#N/A,FALSE,"SimOut4";#N/A,#N/A,FALSE,"SimOut5"}</definedName>
    <definedName name="wrn.Input._.and._.output._.tables." localSheetId="15" hidden="1">{#N/A,#N/A,FALSE,"SimInp1";#N/A,#N/A,FALSE,"SimInp2";#N/A,#N/A,FALSE,"SimOut1";#N/A,#N/A,FALSE,"SimOut2";#N/A,#N/A,FALSE,"SimOut3";#N/A,#N/A,FALSE,"SimOut4";#N/A,#N/A,FALSE,"SimOut5"}</definedName>
    <definedName name="wrn.Input._.and._.output._.tables." localSheetId="66" hidden="1">{#N/A,#N/A,FALSE,"SimInp1";#N/A,#N/A,FALSE,"SimInp2";#N/A,#N/A,FALSE,"SimOut1";#N/A,#N/A,FALSE,"SimOut2";#N/A,#N/A,FALSE,"SimOut3";#N/A,#N/A,FALSE,"SimOut4";#N/A,#N/A,FALSE,"SimOut5"}</definedName>
    <definedName name="wrn.Input._.and._.output._.tables." localSheetId="16" hidden="1">{#N/A,#N/A,FALSE,"SimInp1";#N/A,#N/A,FALSE,"SimInp2";#N/A,#N/A,FALSE,"SimOut1";#N/A,#N/A,FALSE,"SimOut2";#N/A,#N/A,FALSE,"SimOut3";#N/A,#N/A,FALSE,"SimOut4";#N/A,#N/A,FALSE,"SimOut5"}</definedName>
    <definedName name="wrn.Input._.and._.output._.tables." hidden="1">{#N/A,#N/A,FALSE,"SimInp1";#N/A,#N/A,FALSE,"SimInp2";#N/A,#N/A,FALSE,"SimOut1";#N/A,#N/A,FALSE,"SimOut2";#N/A,#N/A,FALSE,"SimOut3";#N/A,#N/A,FALSE,"SimOut4";#N/A,#N/A,FALSE,"SimOut5"}</definedName>
    <definedName name="wrn.INTERST." localSheetId="74" hidden="1">{#N/A,#N/A,FALSE,"INTERST"}</definedName>
    <definedName name="wrn.INTERST." localSheetId="76" hidden="1">{#N/A,#N/A,FALSE,"INTERST"}</definedName>
    <definedName name="wrn.INTERST." localSheetId="28" hidden="1">{#N/A,#N/A,FALSE,"INTERST"}</definedName>
    <definedName name="wrn.INTERST." localSheetId="8" hidden="1">{#N/A,#N/A,FALSE,"INTERST"}</definedName>
    <definedName name="wrn.INTERST." localSheetId="25" hidden="1">{#N/A,#N/A,FALSE,"INTERST"}</definedName>
    <definedName name="wrn.INTERST." localSheetId="27" hidden="1">{#N/A,#N/A,FALSE,"INTERST"}</definedName>
    <definedName name="wrn.INTERST." localSheetId="29" hidden="1">{#N/A,#N/A,FALSE,"INTERST"}</definedName>
    <definedName name="wrn.INTERST." localSheetId="31" hidden="1">{#N/A,#N/A,FALSE,"INTERST"}</definedName>
    <definedName name="wrn.INTERST." localSheetId="32" hidden="1">{#N/A,#N/A,FALSE,"INTERST"}</definedName>
    <definedName name="wrn.INTERST." localSheetId="34" hidden="1">{#N/A,#N/A,FALSE,"INTERST"}</definedName>
    <definedName name="wrn.INTERST." localSheetId="35" hidden="1">{#N/A,#N/A,FALSE,"INTERST"}</definedName>
    <definedName name="wrn.INTERST." localSheetId="40" hidden="1">{#N/A,#N/A,FALSE,"INTERST"}</definedName>
    <definedName name="wrn.INTERST." localSheetId="41" hidden="1">{#N/A,#N/A,FALSE,"INTERST"}</definedName>
    <definedName name="wrn.INTERST." localSheetId="42" hidden="1">{#N/A,#N/A,FALSE,"INTERST"}</definedName>
    <definedName name="wrn.INTERST." localSheetId="43" hidden="1">{#N/A,#N/A,FALSE,"INTERST"}</definedName>
    <definedName name="wrn.INTERST." localSheetId="44" hidden="1">{#N/A,#N/A,FALSE,"INTERST"}</definedName>
    <definedName name="wrn.INTERST." localSheetId="45" hidden="1">{#N/A,#N/A,FALSE,"INTERST"}</definedName>
    <definedName name="wrn.INTERST." localSheetId="46" hidden="1">{#N/A,#N/A,FALSE,"INTERST"}</definedName>
    <definedName name="wrn.INTERST." localSheetId="47" hidden="1">{#N/A,#N/A,FALSE,"INTERST"}</definedName>
    <definedName name="wrn.INTERST." localSheetId="48" hidden="1">{#N/A,#N/A,FALSE,"INTERST"}</definedName>
    <definedName name="wrn.INTERST." localSheetId="52" hidden="1">{#N/A,#N/A,FALSE,"INTERST"}</definedName>
    <definedName name="wrn.INTERST." localSheetId="14" hidden="1">{#N/A,#N/A,FALSE,"INTERST"}</definedName>
    <definedName name="wrn.INTERST." localSheetId="56" hidden="1">{#N/A,#N/A,FALSE,"INTERST"}</definedName>
    <definedName name="wrn.INTERST." localSheetId="15" hidden="1">{#N/A,#N/A,FALSE,"INTERST"}</definedName>
    <definedName name="wrn.INTERST." localSheetId="66" hidden="1">{#N/A,#N/A,FALSE,"INTERST"}</definedName>
    <definedName name="wrn.INTERST." localSheetId="16" hidden="1">{#N/A,#N/A,FALSE,"INTERST"}</definedName>
    <definedName name="wrn.INTERST." hidden="1">{#N/A,#N/A,FALSE,"INTERST"}</definedName>
    <definedName name="wrn.JANSEP97." localSheetId="74"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76"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10"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28"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8"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25"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27"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29"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31"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32"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34"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35"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40"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41"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42"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43"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44"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45"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46"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47"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48"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52"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14"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56"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60"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62"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15"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64"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66"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16"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Main._.Economic._.Indicators." localSheetId="74" hidden="1">{"Main Economic Indicators",#N/A,FALSE,"C"}</definedName>
    <definedName name="wrn.Main._.Economic._.Indicators." localSheetId="76" hidden="1">{"Main Economic Indicators",#N/A,FALSE,"C"}</definedName>
    <definedName name="wrn.Main._.Economic._.Indicators." localSheetId="10" hidden="1">{"Main Economic Indicators",#N/A,FALSE,"C"}</definedName>
    <definedName name="wrn.Main._.Economic._.Indicators." localSheetId="28" hidden="1">{"Main Economic Indicators",#N/A,FALSE,"C"}</definedName>
    <definedName name="wrn.Main._.Economic._.Indicators." localSheetId="8" hidden="1">{"Main Economic Indicators",#N/A,FALSE,"C"}</definedName>
    <definedName name="wrn.Main._.Economic._.Indicators." localSheetId="25" hidden="1">{"Main Economic Indicators",#N/A,FALSE,"C"}</definedName>
    <definedName name="wrn.Main._.Economic._.Indicators." localSheetId="27" hidden="1">{"Main Economic Indicators",#N/A,FALSE,"C"}</definedName>
    <definedName name="wrn.Main._.Economic._.Indicators." localSheetId="29" hidden="1">{"Main Economic Indicators",#N/A,FALSE,"C"}</definedName>
    <definedName name="wrn.Main._.Economic._.Indicators." localSheetId="31" hidden="1">{"Main Economic Indicators",#N/A,FALSE,"C"}</definedName>
    <definedName name="wrn.Main._.Economic._.Indicators." localSheetId="32" hidden="1">{"Main Economic Indicators",#N/A,FALSE,"C"}</definedName>
    <definedName name="wrn.Main._.Economic._.Indicators." localSheetId="34" hidden="1">{"Main Economic Indicators",#N/A,FALSE,"C"}</definedName>
    <definedName name="wrn.Main._.Economic._.Indicators." localSheetId="35" hidden="1">{"Main Economic Indicators",#N/A,FALSE,"C"}</definedName>
    <definedName name="wrn.Main._.Economic._.Indicators." localSheetId="40" hidden="1">{"Main Economic Indicators",#N/A,FALSE,"C"}</definedName>
    <definedName name="wrn.Main._.Economic._.Indicators." localSheetId="41" hidden="1">{"Main Economic Indicators",#N/A,FALSE,"C"}</definedName>
    <definedName name="wrn.Main._.Economic._.Indicators." localSheetId="42" hidden="1">{"Main Economic Indicators",#N/A,FALSE,"C"}</definedName>
    <definedName name="wrn.Main._.Economic._.Indicators." localSheetId="43" hidden="1">{"Main Economic Indicators",#N/A,FALSE,"C"}</definedName>
    <definedName name="wrn.Main._.Economic._.Indicators." localSheetId="44" hidden="1">{"Main Economic Indicators",#N/A,FALSE,"C"}</definedName>
    <definedName name="wrn.Main._.Economic._.Indicators." localSheetId="45" hidden="1">{"Main Economic Indicators",#N/A,FALSE,"C"}</definedName>
    <definedName name="wrn.Main._.Economic._.Indicators." localSheetId="46" hidden="1">{"Main Economic Indicators",#N/A,FALSE,"C"}</definedName>
    <definedName name="wrn.Main._.Economic._.Indicators." localSheetId="47" hidden="1">{"Main Economic Indicators",#N/A,FALSE,"C"}</definedName>
    <definedName name="wrn.Main._.Economic._.Indicators." localSheetId="48" hidden="1">{"Main Economic Indicators",#N/A,FALSE,"C"}</definedName>
    <definedName name="wrn.Main._.Economic._.Indicators." localSheetId="52" hidden="1">{"Main Economic Indicators",#N/A,FALSE,"C"}</definedName>
    <definedName name="wrn.Main._.Economic._.Indicators." localSheetId="14" hidden="1">{"Main Economic Indicators",#N/A,FALSE,"C"}</definedName>
    <definedName name="wrn.Main._.Economic._.Indicators." localSheetId="56" hidden="1">{"Main Economic Indicators",#N/A,FALSE,"C"}</definedName>
    <definedName name="wrn.Main._.Economic._.Indicators." localSheetId="60" hidden="1">{"Main Economic Indicators",#N/A,FALSE,"C"}</definedName>
    <definedName name="wrn.Main._.Economic._.Indicators." localSheetId="62" hidden="1">{"Main Economic Indicators",#N/A,FALSE,"C"}</definedName>
    <definedName name="wrn.Main._.Economic._.Indicators." localSheetId="15" hidden="1">{"Main Economic Indicators",#N/A,FALSE,"C"}</definedName>
    <definedName name="wrn.Main._.Economic._.Indicators." localSheetId="64" hidden="1">{"Main Economic Indicators",#N/A,FALSE,"C"}</definedName>
    <definedName name="wrn.Main._.Economic._.Indicators." localSheetId="66" hidden="1">{"Main Economic Indicators",#N/A,FALSE,"C"}</definedName>
    <definedName name="wrn.Main._.Economic._.Indicators." localSheetId="16" hidden="1">{"Main Economic Indicators",#N/A,FALSE,"C"}</definedName>
    <definedName name="wrn.Main._.Economic._.Indicators." hidden="1">{"Main Economic Indicators",#N/A,FALSE,"C"}</definedName>
    <definedName name="wrn.MDABOP." localSheetId="74" hidden="1">{"BOP_TAB",#N/A,FALSE,"N";"MIDTERM_TAB",#N/A,FALSE,"O";"FUND_CRED",#N/A,FALSE,"P";"DEBT_TAB1",#N/A,FALSE,"Q";"DEBT_TAB2",#N/A,FALSE,"Q";"FORFIN_TAB1",#N/A,FALSE,"R";"FORFIN_TAB2",#N/A,FALSE,"R";"BOP_ANALY",#N/A,FALSE,"U"}</definedName>
    <definedName name="wrn.MDABOP." localSheetId="76" hidden="1">{"BOP_TAB",#N/A,FALSE,"N";"MIDTERM_TAB",#N/A,FALSE,"O";"FUND_CRED",#N/A,FALSE,"P";"DEBT_TAB1",#N/A,FALSE,"Q";"DEBT_TAB2",#N/A,FALSE,"Q";"FORFIN_TAB1",#N/A,FALSE,"R";"FORFIN_TAB2",#N/A,FALSE,"R";"BOP_ANALY",#N/A,FALSE,"U"}</definedName>
    <definedName name="wrn.MDABOP." localSheetId="28" hidden="1">{"BOP_TAB",#N/A,FALSE,"N";"MIDTERM_TAB",#N/A,FALSE,"O";"FUND_CRED",#N/A,FALSE,"P";"DEBT_TAB1",#N/A,FALSE,"Q";"DEBT_TAB2",#N/A,FALSE,"Q";"FORFIN_TAB1",#N/A,FALSE,"R";"FORFIN_TAB2",#N/A,FALSE,"R";"BOP_ANALY",#N/A,FALSE,"U"}</definedName>
    <definedName name="wrn.MDABOP." localSheetId="8" hidden="1">{"BOP_TAB",#N/A,FALSE,"N";"MIDTERM_TAB",#N/A,FALSE,"O";"FUND_CRED",#N/A,FALSE,"P";"DEBT_TAB1",#N/A,FALSE,"Q";"DEBT_TAB2",#N/A,FALSE,"Q";"FORFIN_TAB1",#N/A,FALSE,"R";"FORFIN_TAB2",#N/A,FALSE,"R";"BOP_ANALY",#N/A,FALSE,"U"}</definedName>
    <definedName name="wrn.MDABOP." localSheetId="25" hidden="1">{"BOP_TAB",#N/A,FALSE,"N";"MIDTERM_TAB",#N/A,FALSE,"O";"FUND_CRED",#N/A,FALSE,"P";"DEBT_TAB1",#N/A,FALSE,"Q";"DEBT_TAB2",#N/A,FALSE,"Q";"FORFIN_TAB1",#N/A,FALSE,"R";"FORFIN_TAB2",#N/A,FALSE,"R";"BOP_ANALY",#N/A,FALSE,"U"}</definedName>
    <definedName name="wrn.MDABOP." localSheetId="27" hidden="1">{"BOP_TAB",#N/A,FALSE,"N";"MIDTERM_TAB",#N/A,FALSE,"O";"FUND_CRED",#N/A,FALSE,"P";"DEBT_TAB1",#N/A,FALSE,"Q";"DEBT_TAB2",#N/A,FALSE,"Q";"FORFIN_TAB1",#N/A,FALSE,"R";"FORFIN_TAB2",#N/A,FALSE,"R";"BOP_ANALY",#N/A,FALSE,"U"}</definedName>
    <definedName name="wrn.MDABOP." localSheetId="29" hidden="1">{"BOP_TAB",#N/A,FALSE,"N";"MIDTERM_TAB",#N/A,FALSE,"O";"FUND_CRED",#N/A,FALSE,"P";"DEBT_TAB1",#N/A,FALSE,"Q";"DEBT_TAB2",#N/A,FALSE,"Q";"FORFIN_TAB1",#N/A,FALSE,"R";"FORFIN_TAB2",#N/A,FALSE,"R";"BOP_ANALY",#N/A,FALSE,"U"}</definedName>
    <definedName name="wrn.MDABOP." localSheetId="31" hidden="1">{"BOP_TAB",#N/A,FALSE,"N";"MIDTERM_TAB",#N/A,FALSE,"O";"FUND_CRED",#N/A,FALSE,"P";"DEBT_TAB1",#N/A,FALSE,"Q";"DEBT_TAB2",#N/A,FALSE,"Q";"FORFIN_TAB1",#N/A,FALSE,"R";"FORFIN_TAB2",#N/A,FALSE,"R";"BOP_ANALY",#N/A,FALSE,"U"}</definedName>
    <definedName name="wrn.MDABOP." localSheetId="32" hidden="1">{"BOP_TAB",#N/A,FALSE,"N";"MIDTERM_TAB",#N/A,FALSE,"O";"FUND_CRED",#N/A,FALSE,"P";"DEBT_TAB1",#N/A,FALSE,"Q";"DEBT_TAB2",#N/A,FALSE,"Q";"FORFIN_TAB1",#N/A,FALSE,"R";"FORFIN_TAB2",#N/A,FALSE,"R";"BOP_ANALY",#N/A,FALSE,"U"}</definedName>
    <definedName name="wrn.MDABOP." localSheetId="34" hidden="1">{"BOP_TAB",#N/A,FALSE,"N";"MIDTERM_TAB",#N/A,FALSE,"O";"FUND_CRED",#N/A,FALSE,"P";"DEBT_TAB1",#N/A,FALSE,"Q";"DEBT_TAB2",#N/A,FALSE,"Q";"FORFIN_TAB1",#N/A,FALSE,"R";"FORFIN_TAB2",#N/A,FALSE,"R";"BOP_ANALY",#N/A,FALSE,"U"}</definedName>
    <definedName name="wrn.MDABOP." localSheetId="35" hidden="1">{"BOP_TAB",#N/A,FALSE,"N";"MIDTERM_TAB",#N/A,FALSE,"O";"FUND_CRED",#N/A,FALSE,"P";"DEBT_TAB1",#N/A,FALSE,"Q";"DEBT_TAB2",#N/A,FALSE,"Q";"FORFIN_TAB1",#N/A,FALSE,"R";"FORFIN_TAB2",#N/A,FALSE,"R";"BOP_ANALY",#N/A,FALSE,"U"}</definedName>
    <definedName name="wrn.MDABOP." localSheetId="40" hidden="1">{"BOP_TAB",#N/A,FALSE,"N";"MIDTERM_TAB",#N/A,FALSE,"O";"FUND_CRED",#N/A,FALSE,"P";"DEBT_TAB1",#N/A,FALSE,"Q";"DEBT_TAB2",#N/A,FALSE,"Q";"FORFIN_TAB1",#N/A,FALSE,"R";"FORFIN_TAB2",#N/A,FALSE,"R";"BOP_ANALY",#N/A,FALSE,"U"}</definedName>
    <definedName name="wrn.MDABOP." localSheetId="41" hidden="1">{"BOP_TAB",#N/A,FALSE,"N";"MIDTERM_TAB",#N/A,FALSE,"O";"FUND_CRED",#N/A,FALSE,"P";"DEBT_TAB1",#N/A,FALSE,"Q";"DEBT_TAB2",#N/A,FALSE,"Q";"FORFIN_TAB1",#N/A,FALSE,"R";"FORFIN_TAB2",#N/A,FALSE,"R";"BOP_ANALY",#N/A,FALSE,"U"}</definedName>
    <definedName name="wrn.MDABOP." localSheetId="42" hidden="1">{"BOP_TAB",#N/A,FALSE,"N";"MIDTERM_TAB",#N/A,FALSE,"O";"FUND_CRED",#N/A,FALSE,"P";"DEBT_TAB1",#N/A,FALSE,"Q";"DEBT_TAB2",#N/A,FALSE,"Q";"FORFIN_TAB1",#N/A,FALSE,"R";"FORFIN_TAB2",#N/A,FALSE,"R";"BOP_ANALY",#N/A,FALSE,"U"}</definedName>
    <definedName name="wrn.MDABOP." localSheetId="43" hidden="1">{"BOP_TAB",#N/A,FALSE,"N";"MIDTERM_TAB",#N/A,FALSE,"O";"FUND_CRED",#N/A,FALSE,"P";"DEBT_TAB1",#N/A,FALSE,"Q";"DEBT_TAB2",#N/A,FALSE,"Q";"FORFIN_TAB1",#N/A,FALSE,"R";"FORFIN_TAB2",#N/A,FALSE,"R";"BOP_ANALY",#N/A,FALSE,"U"}</definedName>
    <definedName name="wrn.MDABOP." localSheetId="44" hidden="1">{"BOP_TAB",#N/A,FALSE,"N";"MIDTERM_TAB",#N/A,FALSE,"O";"FUND_CRED",#N/A,FALSE,"P";"DEBT_TAB1",#N/A,FALSE,"Q";"DEBT_TAB2",#N/A,FALSE,"Q";"FORFIN_TAB1",#N/A,FALSE,"R";"FORFIN_TAB2",#N/A,FALSE,"R";"BOP_ANALY",#N/A,FALSE,"U"}</definedName>
    <definedName name="wrn.MDABOP." localSheetId="45" hidden="1">{"BOP_TAB",#N/A,FALSE,"N";"MIDTERM_TAB",#N/A,FALSE,"O";"FUND_CRED",#N/A,FALSE,"P";"DEBT_TAB1",#N/A,FALSE,"Q";"DEBT_TAB2",#N/A,FALSE,"Q";"FORFIN_TAB1",#N/A,FALSE,"R";"FORFIN_TAB2",#N/A,FALSE,"R";"BOP_ANALY",#N/A,FALSE,"U"}</definedName>
    <definedName name="wrn.MDABOP." localSheetId="46" hidden="1">{"BOP_TAB",#N/A,FALSE,"N";"MIDTERM_TAB",#N/A,FALSE,"O";"FUND_CRED",#N/A,FALSE,"P";"DEBT_TAB1",#N/A,FALSE,"Q";"DEBT_TAB2",#N/A,FALSE,"Q";"FORFIN_TAB1",#N/A,FALSE,"R";"FORFIN_TAB2",#N/A,FALSE,"R";"BOP_ANALY",#N/A,FALSE,"U"}</definedName>
    <definedName name="wrn.MDABOP." localSheetId="47" hidden="1">{"BOP_TAB",#N/A,FALSE,"N";"MIDTERM_TAB",#N/A,FALSE,"O";"FUND_CRED",#N/A,FALSE,"P";"DEBT_TAB1",#N/A,FALSE,"Q";"DEBT_TAB2",#N/A,FALSE,"Q";"FORFIN_TAB1",#N/A,FALSE,"R";"FORFIN_TAB2",#N/A,FALSE,"R";"BOP_ANALY",#N/A,FALSE,"U"}</definedName>
    <definedName name="wrn.MDABOP." localSheetId="48" hidden="1">{"BOP_TAB",#N/A,FALSE,"N";"MIDTERM_TAB",#N/A,FALSE,"O";"FUND_CRED",#N/A,FALSE,"P";"DEBT_TAB1",#N/A,FALSE,"Q";"DEBT_TAB2",#N/A,FALSE,"Q";"FORFIN_TAB1",#N/A,FALSE,"R";"FORFIN_TAB2",#N/A,FALSE,"R";"BOP_ANALY",#N/A,FALSE,"U"}</definedName>
    <definedName name="wrn.MDABOP." localSheetId="52" hidden="1">{"BOP_TAB",#N/A,FALSE,"N";"MIDTERM_TAB",#N/A,FALSE,"O";"FUND_CRED",#N/A,FALSE,"P";"DEBT_TAB1",#N/A,FALSE,"Q";"DEBT_TAB2",#N/A,FALSE,"Q";"FORFIN_TAB1",#N/A,FALSE,"R";"FORFIN_TAB2",#N/A,FALSE,"R";"BOP_ANALY",#N/A,FALSE,"U"}</definedName>
    <definedName name="wrn.MDABOP." localSheetId="14" hidden="1">{"BOP_TAB",#N/A,FALSE,"N";"MIDTERM_TAB",#N/A,FALSE,"O";"FUND_CRED",#N/A,FALSE,"P";"DEBT_TAB1",#N/A,FALSE,"Q";"DEBT_TAB2",#N/A,FALSE,"Q";"FORFIN_TAB1",#N/A,FALSE,"R";"FORFIN_TAB2",#N/A,FALSE,"R";"BOP_ANALY",#N/A,FALSE,"U"}</definedName>
    <definedName name="wrn.MDABOP." localSheetId="56" hidden="1">{"BOP_TAB",#N/A,FALSE,"N";"MIDTERM_TAB",#N/A,FALSE,"O";"FUND_CRED",#N/A,FALSE,"P";"DEBT_TAB1",#N/A,FALSE,"Q";"DEBT_TAB2",#N/A,FALSE,"Q";"FORFIN_TAB1",#N/A,FALSE,"R";"FORFIN_TAB2",#N/A,FALSE,"R";"BOP_ANALY",#N/A,FALSE,"U"}</definedName>
    <definedName name="wrn.MDABOP." localSheetId="15" hidden="1">{"BOP_TAB",#N/A,FALSE,"N";"MIDTERM_TAB",#N/A,FALSE,"O";"FUND_CRED",#N/A,FALSE,"P";"DEBT_TAB1",#N/A,FALSE,"Q";"DEBT_TAB2",#N/A,FALSE,"Q";"FORFIN_TAB1",#N/A,FALSE,"R";"FORFIN_TAB2",#N/A,FALSE,"R";"BOP_ANALY",#N/A,FALSE,"U"}</definedName>
    <definedName name="wrn.MDABOP." localSheetId="66" hidden="1">{"BOP_TAB",#N/A,FALSE,"N";"MIDTERM_TAB",#N/A,FALSE,"O";"FUND_CRED",#N/A,FALSE,"P";"DEBT_TAB1",#N/A,FALSE,"Q";"DEBT_TAB2",#N/A,FALSE,"Q";"FORFIN_TAB1",#N/A,FALSE,"R";"FORFIN_TAB2",#N/A,FALSE,"R";"BOP_ANALY",#N/A,FALSE,"U"}</definedName>
    <definedName name="wrn.MDABOP." localSheetId="16" hidden="1">{"BOP_TAB",#N/A,FALSE,"N";"MIDTERM_TAB",#N/A,FALSE,"O";"FUND_CRED",#N/A,FALSE,"P";"DEBT_TAB1",#N/A,FALSE,"Q";"DEBT_TAB2",#N/A,FALSE,"Q";"FORFIN_TAB1",#N/A,FALSE,"R";"FORFIN_TAB2",#N/A,FALSE,"R";"BOP_ANALY",#N/A,FALSE,"U"}</definedName>
    <definedName name="wrn.MDABOP." hidden="1">{"BOP_TAB",#N/A,FALSE,"N";"MIDTERM_TAB",#N/A,FALSE,"O";"FUND_CRED",#N/A,FALSE,"P";"DEBT_TAB1",#N/A,FALSE,"Q";"DEBT_TAB2",#N/A,FALSE,"Q";"FORFIN_TAB1",#N/A,FALSE,"R";"FORFIN_TAB2",#N/A,FALSE,"R";"BOP_ANALY",#N/A,FALSE,"U"}</definedName>
    <definedName name="wrn.MIT." localSheetId="74" hidden="1">{#N/A,#N/A,FALSE,"CONTENTS";#N/A,#N/A,FALSE,"BOP";#N/A,#N/A,FALSE,"EXP";#N/A,#N/A,FALSE,"EXPG";#N/A,#N/A,FALSE,"EXPP";#N/A,#N/A,FALSE,"IMP";#N/A,#N/A,FALSE,"TOT";#N/A,#N/A,FALSE,"SERV";#N/A,#N/A,FALSE,"TRAN";#N/A,#N/A,FALSE,"DEBT"}</definedName>
    <definedName name="wrn.MIT." localSheetId="76" hidden="1">{#N/A,#N/A,FALSE,"CONTENTS";#N/A,#N/A,FALSE,"BOP";#N/A,#N/A,FALSE,"EXP";#N/A,#N/A,FALSE,"EXPG";#N/A,#N/A,FALSE,"EXPP";#N/A,#N/A,FALSE,"IMP";#N/A,#N/A,FALSE,"TOT";#N/A,#N/A,FALSE,"SERV";#N/A,#N/A,FALSE,"TRAN";#N/A,#N/A,FALSE,"DEBT"}</definedName>
    <definedName name="wrn.MIT." localSheetId="10" hidden="1">{#N/A,#N/A,FALSE,"CONTENTS";#N/A,#N/A,FALSE,"BOP";#N/A,#N/A,FALSE,"EXP";#N/A,#N/A,FALSE,"EXPG";#N/A,#N/A,FALSE,"EXPP";#N/A,#N/A,FALSE,"IMP";#N/A,#N/A,FALSE,"TOT";#N/A,#N/A,FALSE,"SERV";#N/A,#N/A,FALSE,"TRAN";#N/A,#N/A,FALSE,"DEBT"}</definedName>
    <definedName name="wrn.MIT." localSheetId="28" hidden="1">{#N/A,#N/A,FALSE,"CONTENTS";#N/A,#N/A,FALSE,"BOP";#N/A,#N/A,FALSE,"EXP";#N/A,#N/A,FALSE,"EXPG";#N/A,#N/A,FALSE,"EXPP";#N/A,#N/A,FALSE,"IMP";#N/A,#N/A,FALSE,"TOT";#N/A,#N/A,FALSE,"SERV";#N/A,#N/A,FALSE,"TRAN";#N/A,#N/A,FALSE,"DEBT"}</definedName>
    <definedName name="wrn.MIT." localSheetId="8" hidden="1">{#N/A,#N/A,FALSE,"CONTENTS";#N/A,#N/A,FALSE,"BOP";#N/A,#N/A,FALSE,"EXP";#N/A,#N/A,FALSE,"EXPG";#N/A,#N/A,FALSE,"EXPP";#N/A,#N/A,FALSE,"IMP";#N/A,#N/A,FALSE,"TOT";#N/A,#N/A,FALSE,"SERV";#N/A,#N/A,FALSE,"TRAN";#N/A,#N/A,FALSE,"DEBT"}</definedName>
    <definedName name="wrn.MIT." localSheetId="25" hidden="1">{#N/A,#N/A,FALSE,"CONTENTS";#N/A,#N/A,FALSE,"BOP";#N/A,#N/A,FALSE,"EXP";#N/A,#N/A,FALSE,"EXPG";#N/A,#N/A,FALSE,"EXPP";#N/A,#N/A,FALSE,"IMP";#N/A,#N/A,FALSE,"TOT";#N/A,#N/A,FALSE,"SERV";#N/A,#N/A,FALSE,"TRAN";#N/A,#N/A,FALSE,"DEBT"}</definedName>
    <definedName name="wrn.MIT." localSheetId="27" hidden="1">{#N/A,#N/A,FALSE,"CONTENTS";#N/A,#N/A,FALSE,"BOP";#N/A,#N/A,FALSE,"EXP";#N/A,#N/A,FALSE,"EXPG";#N/A,#N/A,FALSE,"EXPP";#N/A,#N/A,FALSE,"IMP";#N/A,#N/A,FALSE,"TOT";#N/A,#N/A,FALSE,"SERV";#N/A,#N/A,FALSE,"TRAN";#N/A,#N/A,FALSE,"DEBT"}</definedName>
    <definedName name="wrn.MIT." localSheetId="29" hidden="1">{#N/A,#N/A,FALSE,"CONTENTS";#N/A,#N/A,FALSE,"BOP";#N/A,#N/A,FALSE,"EXP";#N/A,#N/A,FALSE,"EXPG";#N/A,#N/A,FALSE,"EXPP";#N/A,#N/A,FALSE,"IMP";#N/A,#N/A,FALSE,"TOT";#N/A,#N/A,FALSE,"SERV";#N/A,#N/A,FALSE,"TRAN";#N/A,#N/A,FALSE,"DEBT"}</definedName>
    <definedName name="wrn.MIT." localSheetId="31" hidden="1">{#N/A,#N/A,FALSE,"CONTENTS";#N/A,#N/A,FALSE,"BOP";#N/A,#N/A,FALSE,"EXP";#N/A,#N/A,FALSE,"EXPG";#N/A,#N/A,FALSE,"EXPP";#N/A,#N/A,FALSE,"IMP";#N/A,#N/A,FALSE,"TOT";#N/A,#N/A,FALSE,"SERV";#N/A,#N/A,FALSE,"TRAN";#N/A,#N/A,FALSE,"DEBT"}</definedName>
    <definedName name="wrn.MIT." localSheetId="32" hidden="1">{#N/A,#N/A,FALSE,"CONTENTS";#N/A,#N/A,FALSE,"BOP";#N/A,#N/A,FALSE,"EXP";#N/A,#N/A,FALSE,"EXPG";#N/A,#N/A,FALSE,"EXPP";#N/A,#N/A,FALSE,"IMP";#N/A,#N/A,FALSE,"TOT";#N/A,#N/A,FALSE,"SERV";#N/A,#N/A,FALSE,"TRAN";#N/A,#N/A,FALSE,"DEBT"}</definedName>
    <definedName name="wrn.MIT." localSheetId="34" hidden="1">{#N/A,#N/A,FALSE,"CONTENTS";#N/A,#N/A,FALSE,"BOP";#N/A,#N/A,FALSE,"EXP";#N/A,#N/A,FALSE,"EXPG";#N/A,#N/A,FALSE,"EXPP";#N/A,#N/A,FALSE,"IMP";#N/A,#N/A,FALSE,"TOT";#N/A,#N/A,FALSE,"SERV";#N/A,#N/A,FALSE,"TRAN";#N/A,#N/A,FALSE,"DEBT"}</definedName>
    <definedName name="wrn.MIT." localSheetId="35" hidden="1">{#N/A,#N/A,FALSE,"CONTENTS";#N/A,#N/A,FALSE,"BOP";#N/A,#N/A,FALSE,"EXP";#N/A,#N/A,FALSE,"EXPG";#N/A,#N/A,FALSE,"EXPP";#N/A,#N/A,FALSE,"IMP";#N/A,#N/A,FALSE,"TOT";#N/A,#N/A,FALSE,"SERV";#N/A,#N/A,FALSE,"TRAN";#N/A,#N/A,FALSE,"DEBT"}</definedName>
    <definedName name="wrn.MIT." localSheetId="40" hidden="1">{#N/A,#N/A,FALSE,"CONTENTS";#N/A,#N/A,FALSE,"BOP";#N/A,#N/A,FALSE,"EXP";#N/A,#N/A,FALSE,"EXPG";#N/A,#N/A,FALSE,"EXPP";#N/A,#N/A,FALSE,"IMP";#N/A,#N/A,FALSE,"TOT";#N/A,#N/A,FALSE,"SERV";#N/A,#N/A,FALSE,"TRAN";#N/A,#N/A,FALSE,"DEBT"}</definedName>
    <definedName name="wrn.MIT." localSheetId="41" hidden="1">{#N/A,#N/A,FALSE,"CONTENTS";#N/A,#N/A,FALSE,"BOP";#N/A,#N/A,FALSE,"EXP";#N/A,#N/A,FALSE,"EXPG";#N/A,#N/A,FALSE,"EXPP";#N/A,#N/A,FALSE,"IMP";#N/A,#N/A,FALSE,"TOT";#N/A,#N/A,FALSE,"SERV";#N/A,#N/A,FALSE,"TRAN";#N/A,#N/A,FALSE,"DEBT"}</definedName>
    <definedName name="wrn.MIT." localSheetId="42" hidden="1">{#N/A,#N/A,FALSE,"CONTENTS";#N/A,#N/A,FALSE,"BOP";#N/A,#N/A,FALSE,"EXP";#N/A,#N/A,FALSE,"EXPG";#N/A,#N/A,FALSE,"EXPP";#N/A,#N/A,FALSE,"IMP";#N/A,#N/A,FALSE,"TOT";#N/A,#N/A,FALSE,"SERV";#N/A,#N/A,FALSE,"TRAN";#N/A,#N/A,FALSE,"DEBT"}</definedName>
    <definedName name="wrn.MIT." localSheetId="43" hidden="1">{#N/A,#N/A,FALSE,"CONTENTS";#N/A,#N/A,FALSE,"BOP";#N/A,#N/A,FALSE,"EXP";#N/A,#N/A,FALSE,"EXPG";#N/A,#N/A,FALSE,"EXPP";#N/A,#N/A,FALSE,"IMP";#N/A,#N/A,FALSE,"TOT";#N/A,#N/A,FALSE,"SERV";#N/A,#N/A,FALSE,"TRAN";#N/A,#N/A,FALSE,"DEBT"}</definedName>
    <definedName name="wrn.MIT." localSheetId="44" hidden="1">{#N/A,#N/A,FALSE,"CONTENTS";#N/A,#N/A,FALSE,"BOP";#N/A,#N/A,FALSE,"EXP";#N/A,#N/A,FALSE,"EXPG";#N/A,#N/A,FALSE,"EXPP";#N/A,#N/A,FALSE,"IMP";#N/A,#N/A,FALSE,"TOT";#N/A,#N/A,FALSE,"SERV";#N/A,#N/A,FALSE,"TRAN";#N/A,#N/A,FALSE,"DEBT"}</definedName>
    <definedName name="wrn.MIT." localSheetId="45" hidden="1">{#N/A,#N/A,FALSE,"CONTENTS";#N/A,#N/A,FALSE,"BOP";#N/A,#N/A,FALSE,"EXP";#N/A,#N/A,FALSE,"EXPG";#N/A,#N/A,FALSE,"EXPP";#N/A,#N/A,FALSE,"IMP";#N/A,#N/A,FALSE,"TOT";#N/A,#N/A,FALSE,"SERV";#N/A,#N/A,FALSE,"TRAN";#N/A,#N/A,FALSE,"DEBT"}</definedName>
    <definedName name="wrn.MIT." localSheetId="46" hidden="1">{#N/A,#N/A,FALSE,"CONTENTS";#N/A,#N/A,FALSE,"BOP";#N/A,#N/A,FALSE,"EXP";#N/A,#N/A,FALSE,"EXPG";#N/A,#N/A,FALSE,"EXPP";#N/A,#N/A,FALSE,"IMP";#N/A,#N/A,FALSE,"TOT";#N/A,#N/A,FALSE,"SERV";#N/A,#N/A,FALSE,"TRAN";#N/A,#N/A,FALSE,"DEBT"}</definedName>
    <definedName name="wrn.MIT." localSheetId="47" hidden="1">{#N/A,#N/A,FALSE,"CONTENTS";#N/A,#N/A,FALSE,"BOP";#N/A,#N/A,FALSE,"EXP";#N/A,#N/A,FALSE,"EXPG";#N/A,#N/A,FALSE,"EXPP";#N/A,#N/A,FALSE,"IMP";#N/A,#N/A,FALSE,"TOT";#N/A,#N/A,FALSE,"SERV";#N/A,#N/A,FALSE,"TRAN";#N/A,#N/A,FALSE,"DEBT"}</definedName>
    <definedName name="wrn.MIT." localSheetId="48" hidden="1">{#N/A,#N/A,FALSE,"CONTENTS";#N/A,#N/A,FALSE,"BOP";#N/A,#N/A,FALSE,"EXP";#N/A,#N/A,FALSE,"EXPG";#N/A,#N/A,FALSE,"EXPP";#N/A,#N/A,FALSE,"IMP";#N/A,#N/A,FALSE,"TOT";#N/A,#N/A,FALSE,"SERV";#N/A,#N/A,FALSE,"TRAN";#N/A,#N/A,FALSE,"DEBT"}</definedName>
    <definedName name="wrn.MIT." localSheetId="52" hidden="1">{#N/A,#N/A,FALSE,"CONTENTS";#N/A,#N/A,FALSE,"BOP";#N/A,#N/A,FALSE,"EXP";#N/A,#N/A,FALSE,"EXPG";#N/A,#N/A,FALSE,"EXPP";#N/A,#N/A,FALSE,"IMP";#N/A,#N/A,FALSE,"TOT";#N/A,#N/A,FALSE,"SERV";#N/A,#N/A,FALSE,"TRAN";#N/A,#N/A,FALSE,"DEBT"}</definedName>
    <definedName name="wrn.MIT." localSheetId="14" hidden="1">{#N/A,#N/A,FALSE,"CONTENTS";#N/A,#N/A,FALSE,"BOP";#N/A,#N/A,FALSE,"EXP";#N/A,#N/A,FALSE,"EXPG";#N/A,#N/A,FALSE,"EXPP";#N/A,#N/A,FALSE,"IMP";#N/A,#N/A,FALSE,"TOT";#N/A,#N/A,FALSE,"SERV";#N/A,#N/A,FALSE,"TRAN";#N/A,#N/A,FALSE,"DEBT"}</definedName>
    <definedName name="wrn.MIT." localSheetId="56" hidden="1">{#N/A,#N/A,FALSE,"CONTENTS";#N/A,#N/A,FALSE,"BOP";#N/A,#N/A,FALSE,"EXP";#N/A,#N/A,FALSE,"EXPG";#N/A,#N/A,FALSE,"EXPP";#N/A,#N/A,FALSE,"IMP";#N/A,#N/A,FALSE,"TOT";#N/A,#N/A,FALSE,"SERV";#N/A,#N/A,FALSE,"TRAN";#N/A,#N/A,FALSE,"DEBT"}</definedName>
    <definedName name="wrn.MIT." localSheetId="60" hidden="1">{#N/A,#N/A,FALSE,"CONTENTS";#N/A,#N/A,FALSE,"BOP";#N/A,#N/A,FALSE,"EXP";#N/A,#N/A,FALSE,"EXPG";#N/A,#N/A,FALSE,"EXPP";#N/A,#N/A,FALSE,"IMP";#N/A,#N/A,FALSE,"TOT";#N/A,#N/A,FALSE,"SERV";#N/A,#N/A,FALSE,"TRAN";#N/A,#N/A,FALSE,"DEBT"}</definedName>
    <definedName name="wrn.MIT." localSheetId="62" hidden="1">{#N/A,#N/A,FALSE,"CONTENTS";#N/A,#N/A,FALSE,"BOP";#N/A,#N/A,FALSE,"EXP";#N/A,#N/A,FALSE,"EXPG";#N/A,#N/A,FALSE,"EXPP";#N/A,#N/A,FALSE,"IMP";#N/A,#N/A,FALSE,"TOT";#N/A,#N/A,FALSE,"SERV";#N/A,#N/A,FALSE,"TRAN";#N/A,#N/A,FALSE,"DEBT"}</definedName>
    <definedName name="wrn.MIT." localSheetId="15" hidden="1">{#N/A,#N/A,FALSE,"CONTENTS";#N/A,#N/A,FALSE,"BOP";#N/A,#N/A,FALSE,"EXP";#N/A,#N/A,FALSE,"EXPG";#N/A,#N/A,FALSE,"EXPP";#N/A,#N/A,FALSE,"IMP";#N/A,#N/A,FALSE,"TOT";#N/A,#N/A,FALSE,"SERV";#N/A,#N/A,FALSE,"TRAN";#N/A,#N/A,FALSE,"DEBT"}</definedName>
    <definedName name="wrn.MIT." localSheetId="64" hidden="1">{#N/A,#N/A,FALSE,"CONTENTS";#N/A,#N/A,FALSE,"BOP";#N/A,#N/A,FALSE,"EXP";#N/A,#N/A,FALSE,"EXPG";#N/A,#N/A,FALSE,"EXPP";#N/A,#N/A,FALSE,"IMP";#N/A,#N/A,FALSE,"TOT";#N/A,#N/A,FALSE,"SERV";#N/A,#N/A,FALSE,"TRAN";#N/A,#N/A,FALSE,"DEBT"}</definedName>
    <definedName name="wrn.MIT." localSheetId="66" hidden="1">{#N/A,#N/A,FALSE,"CONTENTS";#N/A,#N/A,FALSE,"BOP";#N/A,#N/A,FALSE,"EXP";#N/A,#N/A,FALSE,"EXPG";#N/A,#N/A,FALSE,"EXPP";#N/A,#N/A,FALSE,"IMP";#N/A,#N/A,FALSE,"TOT";#N/A,#N/A,FALSE,"SERV";#N/A,#N/A,FALSE,"TRAN";#N/A,#N/A,FALSE,"DEBT"}</definedName>
    <definedName name="wrn.MIT." localSheetId="16" hidden="1">{#N/A,#N/A,FALSE,"CONTENTS";#N/A,#N/A,FALSE,"BOP";#N/A,#N/A,FALSE,"EXP";#N/A,#N/A,FALSE,"EXPG";#N/A,#N/A,FALSE,"EXPP";#N/A,#N/A,FALSE,"IMP";#N/A,#N/A,FALSE,"TOT";#N/A,#N/A,FALSE,"SERV";#N/A,#N/A,FALSE,"TRAN";#N/A,#N/A,FALSE,"DEBT"}</definedName>
    <definedName name="wrn.MIT." hidden="1">{#N/A,#N/A,FALSE,"CONTENTS";#N/A,#N/A,FALSE,"BOP";#N/A,#N/A,FALSE,"EXP";#N/A,#N/A,FALSE,"EXPG";#N/A,#N/A,FALSE,"EXPP";#N/A,#N/A,FALSE,"IMP";#N/A,#N/A,FALSE,"TOT";#N/A,#N/A,FALSE,"SERV";#N/A,#N/A,FALSE,"TRAN";#N/A,#N/A,FALSE,"DEBT"}</definedName>
    <definedName name="wrn.MONA." localSheetId="74" hidden="1">{"MONA",#N/A,FALSE,"S"}</definedName>
    <definedName name="wrn.MONA." localSheetId="76" hidden="1">{"MONA",#N/A,FALSE,"S"}</definedName>
    <definedName name="wrn.MONA." localSheetId="28" hidden="1">{"MONA",#N/A,FALSE,"S"}</definedName>
    <definedName name="wrn.MONA." localSheetId="8" hidden="1">{"MONA",#N/A,FALSE,"S"}</definedName>
    <definedName name="wrn.MONA." localSheetId="25" hidden="1">{"MONA",#N/A,FALSE,"S"}</definedName>
    <definedName name="wrn.MONA." localSheetId="27" hidden="1">{"MONA",#N/A,FALSE,"S"}</definedName>
    <definedName name="wrn.MONA." localSheetId="29" hidden="1">{"MONA",#N/A,FALSE,"S"}</definedName>
    <definedName name="wrn.MONA." localSheetId="31" hidden="1">{"MONA",#N/A,FALSE,"S"}</definedName>
    <definedName name="wrn.MONA." localSheetId="32" hidden="1">{"MONA",#N/A,FALSE,"S"}</definedName>
    <definedName name="wrn.MONA." localSheetId="34" hidden="1">{"MONA",#N/A,FALSE,"S"}</definedName>
    <definedName name="wrn.MONA." localSheetId="35" hidden="1">{"MONA",#N/A,FALSE,"S"}</definedName>
    <definedName name="wrn.MONA." localSheetId="40" hidden="1">{"MONA",#N/A,FALSE,"S"}</definedName>
    <definedName name="wrn.MONA." localSheetId="41" hidden="1">{"MONA",#N/A,FALSE,"S"}</definedName>
    <definedName name="wrn.MONA." localSheetId="42" hidden="1">{"MONA",#N/A,FALSE,"S"}</definedName>
    <definedName name="wrn.MONA." localSheetId="43" hidden="1">{"MONA",#N/A,FALSE,"S"}</definedName>
    <definedName name="wrn.MONA." localSheetId="44" hidden="1">{"MONA",#N/A,FALSE,"S"}</definedName>
    <definedName name="wrn.MONA." localSheetId="45" hidden="1">{"MONA",#N/A,FALSE,"S"}</definedName>
    <definedName name="wrn.MONA." localSheetId="46" hidden="1">{"MONA",#N/A,FALSE,"S"}</definedName>
    <definedName name="wrn.MONA." localSheetId="47" hidden="1">{"MONA",#N/A,FALSE,"S"}</definedName>
    <definedName name="wrn.MONA." localSheetId="48" hidden="1">{"MONA",#N/A,FALSE,"S"}</definedName>
    <definedName name="wrn.MONA." localSheetId="52" hidden="1">{"MONA",#N/A,FALSE,"S"}</definedName>
    <definedName name="wrn.MONA." localSheetId="14" hidden="1">{"MONA",#N/A,FALSE,"S"}</definedName>
    <definedName name="wrn.MONA." localSheetId="56" hidden="1">{"MONA",#N/A,FALSE,"S"}</definedName>
    <definedName name="wrn.MONA." localSheetId="15" hidden="1">{"MONA",#N/A,FALSE,"S"}</definedName>
    <definedName name="wrn.MONA." localSheetId="66" hidden="1">{"MONA",#N/A,FALSE,"S"}</definedName>
    <definedName name="wrn.MONA." localSheetId="16" hidden="1">{"MONA",#N/A,FALSE,"S"}</definedName>
    <definedName name="wrn.MONA." hidden="1">{"MONA",#N/A,FALSE,"S"}</definedName>
    <definedName name="wrn.Monthsheet." localSheetId="74" hidden="1">{"Minpmon",#N/A,FALSE,"Monthinput"}</definedName>
    <definedName name="wrn.Monthsheet." localSheetId="76" hidden="1">{"Minpmon",#N/A,FALSE,"Monthinput"}</definedName>
    <definedName name="wrn.Monthsheet." localSheetId="10" hidden="1">{"Minpmon",#N/A,FALSE,"Monthinput"}</definedName>
    <definedName name="wrn.Monthsheet." localSheetId="28" hidden="1">{"Minpmon",#N/A,FALSE,"Monthinput"}</definedName>
    <definedName name="wrn.Monthsheet." localSheetId="8" hidden="1">{"Minpmon",#N/A,FALSE,"Monthinput"}</definedName>
    <definedName name="wrn.Monthsheet." localSheetId="25" hidden="1">{"Minpmon",#N/A,FALSE,"Monthinput"}</definedName>
    <definedName name="wrn.Monthsheet." localSheetId="27" hidden="1">{"Minpmon",#N/A,FALSE,"Monthinput"}</definedName>
    <definedName name="wrn.Monthsheet." localSheetId="29" hidden="1">{"Minpmon",#N/A,FALSE,"Monthinput"}</definedName>
    <definedName name="wrn.Monthsheet." localSheetId="31" hidden="1">{"Minpmon",#N/A,FALSE,"Monthinput"}</definedName>
    <definedName name="wrn.Monthsheet." localSheetId="32" hidden="1">{"Minpmon",#N/A,FALSE,"Monthinput"}</definedName>
    <definedName name="wrn.Monthsheet." localSheetId="34" hidden="1">{"Minpmon",#N/A,FALSE,"Monthinput"}</definedName>
    <definedName name="wrn.Monthsheet." localSheetId="35" hidden="1">{"Minpmon",#N/A,FALSE,"Monthinput"}</definedName>
    <definedName name="wrn.Monthsheet." localSheetId="40" hidden="1">{"Minpmon",#N/A,FALSE,"Monthinput"}</definedName>
    <definedName name="wrn.Monthsheet." localSheetId="41" hidden="1">{"Minpmon",#N/A,FALSE,"Monthinput"}</definedName>
    <definedName name="wrn.Monthsheet." localSheetId="42" hidden="1">{"Minpmon",#N/A,FALSE,"Monthinput"}</definedName>
    <definedName name="wrn.Monthsheet." localSheetId="43" hidden="1">{"Minpmon",#N/A,FALSE,"Monthinput"}</definedName>
    <definedName name="wrn.Monthsheet." localSheetId="44" hidden="1">{"Minpmon",#N/A,FALSE,"Monthinput"}</definedName>
    <definedName name="wrn.Monthsheet." localSheetId="45" hidden="1">{"Minpmon",#N/A,FALSE,"Monthinput"}</definedName>
    <definedName name="wrn.Monthsheet." localSheetId="46" hidden="1">{"Minpmon",#N/A,FALSE,"Monthinput"}</definedName>
    <definedName name="wrn.Monthsheet." localSheetId="47" hidden="1">{"Minpmon",#N/A,FALSE,"Monthinput"}</definedName>
    <definedName name="wrn.Monthsheet." localSheetId="48" hidden="1">{"Minpmon",#N/A,FALSE,"Monthinput"}</definedName>
    <definedName name="wrn.Monthsheet." localSheetId="52" hidden="1">{"Minpmon",#N/A,FALSE,"Monthinput"}</definedName>
    <definedName name="wrn.Monthsheet." localSheetId="14" hidden="1">{"Minpmon",#N/A,FALSE,"Monthinput"}</definedName>
    <definedName name="wrn.Monthsheet." localSheetId="56" hidden="1">{"Minpmon",#N/A,FALSE,"Monthinput"}</definedName>
    <definedName name="wrn.Monthsheet." localSheetId="60" hidden="1">{"Minpmon",#N/A,FALSE,"Monthinput"}</definedName>
    <definedName name="wrn.Monthsheet." localSheetId="62" hidden="1">{"Minpmon",#N/A,FALSE,"Monthinput"}</definedName>
    <definedName name="wrn.Monthsheet." localSheetId="15" hidden="1">{"Minpmon",#N/A,FALSE,"Monthinput"}</definedName>
    <definedName name="wrn.Monthsheet." localSheetId="64" hidden="1">{"Minpmon",#N/A,FALSE,"Monthinput"}</definedName>
    <definedName name="wrn.Monthsheet." localSheetId="66" hidden="1">{"Minpmon",#N/A,FALSE,"Monthinput"}</definedName>
    <definedName name="wrn.Monthsheet." localSheetId="16" hidden="1">{"Minpmon",#N/A,FALSE,"Monthinput"}</definedName>
    <definedName name="wrn.Monthsheet." hidden="1">{"Minpmon",#N/A,FALSE,"Monthinput"}</definedName>
    <definedName name="wrn.MS." localSheetId="74" hidden="1">{#N/A,#N/A,FALSE,"MS"}</definedName>
    <definedName name="wrn.MS." localSheetId="76" hidden="1">{#N/A,#N/A,FALSE,"MS"}</definedName>
    <definedName name="wrn.MS." localSheetId="28" hidden="1">{#N/A,#N/A,FALSE,"MS"}</definedName>
    <definedName name="wrn.MS." localSheetId="8" hidden="1">{#N/A,#N/A,FALSE,"MS"}</definedName>
    <definedName name="wrn.MS." localSheetId="25" hidden="1">{#N/A,#N/A,FALSE,"MS"}</definedName>
    <definedName name="wrn.MS." localSheetId="27" hidden="1">{#N/A,#N/A,FALSE,"MS"}</definedName>
    <definedName name="wrn.MS." localSheetId="29" hidden="1">{#N/A,#N/A,FALSE,"MS"}</definedName>
    <definedName name="wrn.MS." localSheetId="31" hidden="1">{#N/A,#N/A,FALSE,"MS"}</definedName>
    <definedName name="wrn.MS." localSheetId="32" hidden="1">{#N/A,#N/A,FALSE,"MS"}</definedName>
    <definedName name="wrn.MS." localSheetId="34" hidden="1">{#N/A,#N/A,FALSE,"MS"}</definedName>
    <definedName name="wrn.MS." localSheetId="35" hidden="1">{#N/A,#N/A,FALSE,"MS"}</definedName>
    <definedName name="wrn.MS." localSheetId="40" hidden="1">{#N/A,#N/A,FALSE,"MS"}</definedName>
    <definedName name="wrn.MS." localSheetId="41" hidden="1">{#N/A,#N/A,FALSE,"MS"}</definedName>
    <definedName name="wrn.MS." localSheetId="42" hidden="1">{#N/A,#N/A,FALSE,"MS"}</definedName>
    <definedName name="wrn.MS." localSheetId="43" hidden="1">{#N/A,#N/A,FALSE,"MS"}</definedName>
    <definedName name="wrn.MS." localSheetId="44" hidden="1">{#N/A,#N/A,FALSE,"MS"}</definedName>
    <definedName name="wrn.MS." localSheetId="45" hidden="1">{#N/A,#N/A,FALSE,"MS"}</definedName>
    <definedName name="wrn.MS." localSheetId="46" hidden="1">{#N/A,#N/A,FALSE,"MS"}</definedName>
    <definedName name="wrn.MS." localSheetId="47" hidden="1">{#N/A,#N/A,FALSE,"MS"}</definedName>
    <definedName name="wrn.MS." localSheetId="48" hidden="1">{#N/A,#N/A,FALSE,"MS"}</definedName>
    <definedName name="wrn.MS." localSheetId="52" hidden="1">{#N/A,#N/A,FALSE,"MS"}</definedName>
    <definedName name="wrn.MS." localSheetId="14" hidden="1">{#N/A,#N/A,FALSE,"MS"}</definedName>
    <definedName name="wrn.MS." localSheetId="56" hidden="1">{#N/A,#N/A,FALSE,"MS"}</definedName>
    <definedName name="wrn.MS." localSheetId="15" hidden="1">{#N/A,#N/A,FALSE,"MS"}</definedName>
    <definedName name="wrn.MS." localSheetId="66" hidden="1">{#N/A,#N/A,FALSE,"MS"}</definedName>
    <definedName name="wrn.MS." localSheetId="16" hidden="1">{#N/A,#N/A,FALSE,"MS"}</definedName>
    <definedName name="wrn.MS." hidden="1">{#N/A,#N/A,FALSE,"MS"}</definedName>
    <definedName name="wrn.NBG." localSheetId="74" hidden="1">{#N/A,#N/A,FALSE,"NBG"}</definedName>
    <definedName name="wrn.NBG." localSheetId="76" hidden="1">{#N/A,#N/A,FALSE,"NBG"}</definedName>
    <definedName name="wrn.NBG." localSheetId="28" hidden="1">{#N/A,#N/A,FALSE,"NBG"}</definedName>
    <definedName name="wrn.NBG." localSheetId="8" hidden="1">{#N/A,#N/A,FALSE,"NBG"}</definedName>
    <definedName name="wrn.NBG." localSheetId="25" hidden="1">{#N/A,#N/A,FALSE,"NBG"}</definedName>
    <definedName name="wrn.NBG." localSheetId="27" hidden="1">{#N/A,#N/A,FALSE,"NBG"}</definedName>
    <definedName name="wrn.NBG." localSheetId="29" hidden="1">{#N/A,#N/A,FALSE,"NBG"}</definedName>
    <definedName name="wrn.NBG." localSheetId="31" hidden="1">{#N/A,#N/A,FALSE,"NBG"}</definedName>
    <definedName name="wrn.NBG." localSheetId="32" hidden="1">{#N/A,#N/A,FALSE,"NBG"}</definedName>
    <definedName name="wrn.NBG." localSheetId="34" hidden="1">{#N/A,#N/A,FALSE,"NBG"}</definedName>
    <definedName name="wrn.NBG." localSheetId="35" hidden="1">{#N/A,#N/A,FALSE,"NBG"}</definedName>
    <definedName name="wrn.NBG." localSheetId="40" hidden="1">{#N/A,#N/A,FALSE,"NBG"}</definedName>
    <definedName name="wrn.NBG." localSheetId="41" hidden="1">{#N/A,#N/A,FALSE,"NBG"}</definedName>
    <definedName name="wrn.NBG." localSheetId="42" hidden="1">{#N/A,#N/A,FALSE,"NBG"}</definedName>
    <definedName name="wrn.NBG." localSheetId="43" hidden="1">{#N/A,#N/A,FALSE,"NBG"}</definedName>
    <definedName name="wrn.NBG." localSheetId="44" hidden="1">{#N/A,#N/A,FALSE,"NBG"}</definedName>
    <definedName name="wrn.NBG." localSheetId="45" hidden="1">{#N/A,#N/A,FALSE,"NBG"}</definedName>
    <definedName name="wrn.NBG." localSheetId="46" hidden="1">{#N/A,#N/A,FALSE,"NBG"}</definedName>
    <definedName name="wrn.NBG." localSheetId="47" hidden="1">{#N/A,#N/A,FALSE,"NBG"}</definedName>
    <definedName name="wrn.NBG." localSheetId="48" hidden="1">{#N/A,#N/A,FALSE,"NBG"}</definedName>
    <definedName name="wrn.NBG." localSheetId="52" hidden="1">{#N/A,#N/A,FALSE,"NBG"}</definedName>
    <definedName name="wrn.NBG." localSheetId="14" hidden="1">{#N/A,#N/A,FALSE,"NBG"}</definedName>
    <definedName name="wrn.NBG." localSheetId="56" hidden="1">{#N/A,#N/A,FALSE,"NBG"}</definedName>
    <definedName name="wrn.NBG." localSheetId="15" hidden="1">{#N/A,#N/A,FALSE,"NBG"}</definedName>
    <definedName name="wrn.NBG." localSheetId="66" hidden="1">{#N/A,#N/A,FALSE,"NBG"}</definedName>
    <definedName name="wrn.NBG." localSheetId="16" hidden="1">{#N/A,#N/A,FALSE,"NBG"}</definedName>
    <definedName name="wrn.NBG." hidden="1">{#N/A,#N/A,FALSE,"NBG"}</definedName>
    <definedName name="wrn.NFPS._.GDP." localSheetId="74" hidden="1">{#N/A,#N/A,FALSE,"NFPS GDP"}</definedName>
    <definedName name="wrn.NFPS._.GDP." localSheetId="76" hidden="1">{#N/A,#N/A,FALSE,"NFPS GDP"}</definedName>
    <definedName name="wrn.NFPS._.GDP." localSheetId="10" hidden="1">{#N/A,#N/A,FALSE,"NFPS GDP"}</definedName>
    <definedName name="wrn.NFPS._.GDP." localSheetId="28" hidden="1">{#N/A,#N/A,FALSE,"NFPS GDP"}</definedName>
    <definedName name="wrn.NFPS._.GDP." localSheetId="8" hidden="1">{#N/A,#N/A,FALSE,"NFPS GDP"}</definedName>
    <definedName name="wrn.NFPS._.GDP." localSheetId="25" hidden="1">{#N/A,#N/A,FALSE,"NFPS GDP"}</definedName>
    <definedName name="wrn.NFPS._.GDP." localSheetId="27" hidden="1">{#N/A,#N/A,FALSE,"NFPS GDP"}</definedName>
    <definedName name="wrn.NFPS._.GDP." localSheetId="29" hidden="1">{#N/A,#N/A,FALSE,"NFPS GDP"}</definedName>
    <definedName name="wrn.NFPS._.GDP." localSheetId="31" hidden="1">{#N/A,#N/A,FALSE,"NFPS GDP"}</definedName>
    <definedName name="wrn.NFPS._.GDP." localSheetId="32" hidden="1">{#N/A,#N/A,FALSE,"NFPS GDP"}</definedName>
    <definedName name="wrn.NFPS._.GDP." localSheetId="34" hidden="1">{#N/A,#N/A,FALSE,"NFPS GDP"}</definedName>
    <definedName name="wrn.NFPS._.GDP." localSheetId="35" hidden="1">{#N/A,#N/A,FALSE,"NFPS GDP"}</definedName>
    <definedName name="wrn.NFPS._.GDP." localSheetId="40" hidden="1">{#N/A,#N/A,FALSE,"NFPS GDP"}</definedName>
    <definedName name="wrn.NFPS._.GDP." localSheetId="41" hidden="1">{#N/A,#N/A,FALSE,"NFPS GDP"}</definedName>
    <definedName name="wrn.NFPS._.GDP." localSheetId="42" hidden="1">{#N/A,#N/A,FALSE,"NFPS GDP"}</definedName>
    <definedName name="wrn.NFPS._.GDP." localSheetId="43" hidden="1">{#N/A,#N/A,FALSE,"NFPS GDP"}</definedName>
    <definedName name="wrn.NFPS._.GDP." localSheetId="44" hidden="1">{#N/A,#N/A,FALSE,"NFPS GDP"}</definedName>
    <definedName name="wrn.NFPS._.GDP." localSheetId="45" hidden="1">{#N/A,#N/A,FALSE,"NFPS GDP"}</definedName>
    <definedName name="wrn.NFPS._.GDP." localSheetId="46" hidden="1">{#N/A,#N/A,FALSE,"NFPS GDP"}</definedName>
    <definedName name="wrn.NFPS._.GDP." localSheetId="47" hidden="1">{#N/A,#N/A,FALSE,"NFPS GDP"}</definedName>
    <definedName name="wrn.NFPS._.GDP." localSheetId="48" hidden="1">{#N/A,#N/A,FALSE,"NFPS GDP"}</definedName>
    <definedName name="wrn.NFPS._.GDP." localSheetId="52" hidden="1">{#N/A,#N/A,FALSE,"NFPS GDP"}</definedName>
    <definedName name="wrn.NFPS._.GDP." localSheetId="14" hidden="1">{#N/A,#N/A,FALSE,"NFPS GDP"}</definedName>
    <definedName name="wrn.NFPS._.GDP." localSheetId="56" hidden="1">{#N/A,#N/A,FALSE,"NFPS GDP"}</definedName>
    <definedName name="wrn.NFPS._.GDP." localSheetId="60" hidden="1">{#N/A,#N/A,FALSE,"NFPS GDP"}</definedName>
    <definedName name="wrn.NFPS._.GDP." localSheetId="62" hidden="1">{#N/A,#N/A,FALSE,"NFPS GDP"}</definedName>
    <definedName name="wrn.NFPS._.GDP." localSheetId="15" hidden="1">{#N/A,#N/A,FALSE,"NFPS GDP"}</definedName>
    <definedName name="wrn.NFPS._.GDP." localSheetId="64" hidden="1">{#N/A,#N/A,FALSE,"NFPS GDP"}</definedName>
    <definedName name="wrn.NFPS._.GDP." localSheetId="66" hidden="1">{#N/A,#N/A,FALSE,"NFPS GDP"}</definedName>
    <definedName name="wrn.NFPS._.GDP." localSheetId="16" hidden="1">{#N/A,#N/A,FALSE,"NFPS GDP"}</definedName>
    <definedName name="wrn.NFPS._.GDP." hidden="1">{#N/A,#N/A,FALSE,"NFPS GDP"}</definedName>
    <definedName name="wrn.original." localSheetId="74" hidden="1">{"Original",#N/A,FALSE,"CENTBANK";"Original",#N/A,FALSE,"COMBANKS"}</definedName>
    <definedName name="wrn.original." localSheetId="76" hidden="1">{"Original",#N/A,FALSE,"CENTBANK";"Original",#N/A,FALSE,"COMBANKS"}</definedName>
    <definedName name="wrn.original." localSheetId="10" hidden="1">{"Original",#N/A,FALSE,"CENTBANK";"Original",#N/A,FALSE,"COMBANKS"}</definedName>
    <definedName name="wrn.original." localSheetId="28" hidden="1">{"Original",#N/A,FALSE,"CENTBANK";"Original",#N/A,FALSE,"COMBANKS"}</definedName>
    <definedName name="wrn.original." localSheetId="8" hidden="1">{"Original",#N/A,FALSE,"CENTBANK";"Original",#N/A,FALSE,"COMBANKS"}</definedName>
    <definedName name="wrn.original." localSheetId="25" hidden="1">{"Original",#N/A,FALSE,"CENTBANK";"Original",#N/A,FALSE,"COMBANKS"}</definedName>
    <definedName name="wrn.original." localSheetId="27" hidden="1">{"Original",#N/A,FALSE,"CENTBANK";"Original",#N/A,FALSE,"COMBANKS"}</definedName>
    <definedName name="wrn.original." localSheetId="29" hidden="1">{"Original",#N/A,FALSE,"CENTBANK";"Original",#N/A,FALSE,"COMBANKS"}</definedName>
    <definedName name="wrn.original." localSheetId="31" hidden="1">{"Original",#N/A,FALSE,"CENTBANK";"Original",#N/A,FALSE,"COMBANKS"}</definedName>
    <definedName name="wrn.original." localSheetId="32" hidden="1">{"Original",#N/A,FALSE,"CENTBANK";"Original",#N/A,FALSE,"COMBANKS"}</definedName>
    <definedName name="wrn.original." localSheetId="34" hidden="1">{"Original",#N/A,FALSE,"CENTBANK";"Original",#N/A,FALSE,"COMBANKS"}</definedName>
    <definedName name="wrn.original." localSheetId="35" hidden="1">{"Original",#N/A,FALSE,"CENTBANK";"Original",#N/A,FALSE,"COMBANKS"}</definedName>
    <definedName name="wrn.original." localSheetId="40" hidden="1">{"Original",#N/A,FALSE,"CENTBANK";"Original",#N/A,FALSE,"COMBANKS"}</definedName>
    <definedName name="wrn.original." localSheetId="41" hidden="1">{"Original",#N/A,FALSE,"CENTBANK";"Original",#N/A,FALSE,"COMBANKS"}</definedName>
    <definedName name="wrn.original." localSheetId="42" hidden="1">{"Original",#N/A,FALSE,"CENTBANK";"Original",#N/A,FALSE,"COMBANKS"}</definedName>
    <definedName name="wrn.original." localSheetId="43" hidden="1">{"Original",#N/A,FALSE,"CENTBANK";"Original",#N/A,FALSE,"COMBANKS"}</definedName>
    <definedName name="wrn.original." localSheetId="44" hidden="1">{"Original",#N/A,FALSE,"CENTBANK";"Original",#N/A,FALSE,"COMBANKS"}</definedName>
    <definedName name="wrn.original." localSheetId="45" hidden="1">{"Original",#N/A,FALSE,"CENTBANK";"Original",#N/A,FALSE,"COMBANKS"}</definedName>
    <definedName name="wrn.original." localSheetId="46" hidden="1">{"Original",#N/A,FALSE,"CENTBANK";"Original",#N/A,FALSE,"COMBANKS"}</definedName>
    <definedName name="wrn.original." localSheetId="47" hidden="1">{"Original",#N/A,FALSE,"CENTBANK";"Original",#N/A,FALSE,"COMBANKS"}</definedName>
    <definedName name="wrn.original." localSheetId="48" hidden="1">{"Original",#N/A,FALSE,"CENTBANK";"Original",#N/A,FALSE,"COMBANKS"}</definedName>
    <definedName name="wrn.original." localSheetId="52" hidden="1">{"Original",#N/A,FALSE,"CENTBANK";"Original",#N/A,FALSE,"COMBANKS"}</definedName>
    <definedName name="wrn.original." localSheetId="14" hidden="1">{"Original",#N/A,FALSE,"CENTBANK";"Original",#N/A,FALSE,"COMBANKS"}</definedName>
    <definedName name="wrn.original." localSheetId="56" hidden="1">{"Original",#N/A,FALSE,"CENTBANK";"Original",#N/A,FALSE,"COMBANKS"}</definedName>
    <definedName name="wrn.original." localSheetId="60" hidden="1">{"Original",#N/A,FALSE,"CENTBANK";"Original",#N/A,FALSE,"COMBANKS"}</definedName>
    <definedName name="wrn.original." localSheetId="62" hidden="1">{"Original",#N/A,FALSE,"CENTBANK";"Original",#N/A,FALSE,"COMBANKS"}</definedName>
    <definedName name="wrn.original." localSheetId="15" hidden="1">{"Original",#N/A,FALSE,"CENTBANK";"Original",#N/A,FALSE,"COMBANKS"}</definedName>
    <definedName name="wrn.original." localSheetId="64" hidden="1">{"Original",#N/A,FALSE,"CENTBANK";"Original",#N/A,FALSE,"COMBANKS"}</definedName>
    <definedName name="wrn.original." localSheetId="66" hidden="1">{"Original",#N/A,FALSE,"CENTBANK";"Original",#N/A,FALSE,"COMBANKS"}</definedName>
    <definedName name="wrn.original." localSheetId="16" hidden="1">{"Original",#N/A,FALSE,"CENTBANK";"Original",#N/A,FALSE,"COMBANKS"}</definedName>
    <definedName name="wrn.original." hidden="1">{"Original",#N/A,FALSE,"CENTBANK";"Original",#N/A,FALSE,"COMBANKS"}</definedName>
    <definedName name="wrn.Output._.tables." localSheetId="74" hidden="1">{#N/A,#N/A,FALSE,"I";#N/A,#N/A,FALSE,"J";#N/A,#N/A,FALSE,"K";#N/A,#N/A,FALSE,"L";#N/A,#N/A,FALSE,"M";#N/A,#N/A,FALSE,"N";#N/A,#N/A,FALSE,"O"}</definedName>
    <definedName name="wrn.Output._.tables." localSheetId="76" hidden="1">{#N/A,#N/A,FALSE,"I";#N/A,#N/A,FALSE,"J";#N/A,#N/A,FALSE,"K";#N/A,#N/A,FALSE,"L";#N/A,#N/A,FALSE,"M";#N/A,#N/A,FALSE,"N";#N/A,#N/A,FALSE,"O"}</definedName>
    <definedName name="wrn.Output._.tables." localSheetId="28" hidden="1">{#N/A,#N/A,FALSE,"I";#N/A,#N/A,FALSE,"J";#N/A,#N/A,FALSE,"K";#N/A,#N/A,FALSE,"L";#N/A,#N/A,FALSE,"M";#N/A,#N/A,FALSE,"N";#N/A,#N/A,FALSE,"O"}</definedName>
    <definedName name="wrn.Output._.tables." localSheetId="8" hidden="1">{#N/A,#N/A,FALSE,"I";#N/A,#N/A,FALSE,"J";#N/A,#N/A,FALSE,"K";#N/A,#N/A,FALSE,"L";#N/A,#N/A,FALSE,"M";#N/A,#N/A,FALSE,"N";#N/A,#N/A,FALSE,"O"}</definedName>
    <definedName name="wrn.Output._.tables." localSheetId="25" hidden="1">{#N/A,#N/A,FALSE,"I";#N/A,#N/A,FALSE,"J";#N/A,#N/A,FALSE,"K";#N/A,#N/A,FALSE,"L";#N/A,#N/A,FALSE,"M";#N/A,#N/A,FALSE,"N";#N/A,#N/A,FALSE,"O"}</definedName>
    <definedName name="wrn.Output._.tables." localSheetId="27" hidden="1">{#N/A,#N/A,FALSE,"I";#N/A,#N/A,FALSE,"J";#N/A,#N/A,FALSE,"K";#N/A,#N/A,FALSE,"L";#N/A,#N/A,FALSE,"M";#N/A,#N/A,FALSE,"N";#N/A,#N/A,FALSE,"O"}</definedName>
    <definedName name="wrn.Output._.tables." localSheetId="29" hidden="1">{#N/A,#N/A,FALSE,"I";#N/A,#N/A,FALSE,"J";#N/A,#N/A,FALSE,"K";#N/A,#N/A,FALSE,"L";#N/A,#N/A,FALSE,"M";#N/A,#N/A,FALSE,"N";#N/A,#N/A,FALSE,"O"}</definedName>
    <definedName name="wrn.Output._.tables." localSheetId="31" hidden="1">{#N/A,#N/A,FALSE,"I";#N/A,#N/A,FALSE,"J";#N/A,#N/A,FALSE,"K";#N/A,#N/A,FALSE,"L";#N/A,#N/A,FALSE,"M";#N/A,#N/A,FALSE,"N";#N/A,#N/A,FALSE,"O"}</definedName>
    <definedName name="wrn.Output._.tables." localSheetId="32" hidden="1">{#N/A,#N/A,FALSE,"I";#N/A,#N/A,FALSE,"J";#N/A,#N/A,FALSE,"K";#N/A,#N/A,FALSE,"L";#N/A,#N/A,FALSE,"M";#N/A,#N/A,FALSE,"N";#N/A,#N/A,FALSE,"O"}</definedName>
    <definedName name="wrn.Output._.tables." localSheetId="34" hidden="1">{#N/A,#N/A,FALSE,"I";#N/A,#N/A,FALSE,"J";#N/A,#N/A,FALSE,"K";#N/A,#N/A,FALSE,"L";#N/A,#N/A,FALSE,"M";#N/A,#N/A,FALSE,"N";#N/A,#N/A,FALSE,"O"}</definedName>
    <definedName name="wrn.Output._.tables." localSheetId="35" hidden="1">{#N/A,#N/A,FALSE,"I";#N/A,#N/A,FALSE,"J";#N/A,#N/A,FALSE,"K";#N/A,#N/A,FALSE,"L";#N/A,#N/A,FALSE,"M";#N/A,#N/A,FALSE,"N";#N/A,#N/A,FALSE,"O"}</definedName>
    <definedName name="wrn.Output._.tables." localSheetId="40" hidden="1">{#N/A,#N/A,FALSE,"I";#N/A,#N/A,FALSE,"J";#N/A,#N/A,FALSE,"K";#N/A,#N/A,FALSE,"L";#N/A,#N/A,FALSE,"M";#N/A,#N/A,FALSE,"N";#N/A,#N/A,FALSE,"O"}</definedName>
    <definedName name="wrn.Output._.tables." localSheetId="41" hidden="1">{#N/A,#N/A,FALSE,"I";#N/A,#N/A,FALSE,"J";#N/A,#N/A,FALSE,"K";#N/A,#N/A,FALSE,"L";#N/A,#N/A,FALSE,"M";#N/A,#N/A,FALSE,"N";#N/A,#N/A,FALSE,"O"}</definedName>
    <definedName name="wrn.Output._.tables." localSheetId="42" hidden="1">{#N/A,#N/A,FALSE,"I";#N/A,#N/A,FALSE,"J";#N/A,#N/A,FALSE,"K";#N/A,#N/A,FALSE,"L";#N/A,#N/A,FALSE,"M";#N/A,#N/A,FALSE,"N";#N/A,#N/A,FALSE,"O"}</definedName>
    <definedName name="wrn.Output._.tables." localSheetId="43" hidden="1">{#N/A,#N/A,FALSE,"I";#N/A,#N/A,FALSE,"J";#N/A,#N/A,FALSE,"K";#N/A,#N/A,FALSE,"L";#N/A,#N/A,FALSE,"M";#N/A,#N/A,FALSE,"N";#N/A,#N/A,FALSE,"O"}</definedName>
    <definedName name="wrn.Output._.tables." localSheetId="44" hidden="1">{#N/A,#N/A,FALSE,"I";#N/A,#N/A,FALSE,"J";#N/A,#N/A,FALSE,"K";#N/A,#N/A,FALSE,"L";#N/A,#N/A,FALSE,"M";#N/A,#N/A,FALSE,"N";#N/A,#N/A,FALSE,"O"}</definedName>
    <definedName name="wrn.Output._.tables." localSheetId="45" hidden="1">{#N/A,#N/A,FALSE,"I";#N/A,#N/A,FALSE,"J";#N/A,#N/A,FALSE,"K";#N/A,#N/A,FALSE,"L";#N/A,#N/A,FALSE,"M";#N/A,#N/A,FALSE,"N";#N/A,#N/A,FALSE,"O"}</definedName>
    <definedName name="wrn.Output._.tables." localSheetId="46" hidden="1">{#N/A,#N/A,FALSE,"I";#N/A,#N/A,FALSE,"J";#N/A,#N/A,FALSE,"K";#N/A,#N/A,FALSE,"L";#N/A,#N/A,FALSE,"M";#N/A,#N/A,FALSE,"N";#N/A,#N/A,FALSE,"O"}</definedName>
    <definedName name="wrn.Output._.tables." localSheetId="47" hidden="1">{#N/A,#N/A,FALSE,"I";#N/A,#N/A,FALSE,"J";#N/A,#N/A,FALSE,"K";#N/A,#N/A,FALSE,"L";#N/A,#N/A,FALSE,"M";#N/A,#N/A,FALSE,"N";#N/A,#N/A,FALSE,"O"}</definedName>
    <definedName name="wrn.Output._.tables." localSheetId="48" hidden="1">{#N/A,#N/A,FALSE,"I";#N/A,#N/A,FALSE,"J";#N/A,#N/A,FALSE,"K";#N/A,#N/A,FALSE,"L";#N/A,#N/A,FALSE,"M";#N/A,#N/A,FALSE,"N";#N/A,#N/A,FALSE,"O"}</definedName>
    <definedName name="wrn.Output._.tables." localSheetId="52" hidden="1">{#N/A,#N/A,FALSE,"I";#N/A,#N/A,FALSE,"J";#N/A,#N/A,FALSE,"K";#N/A,#N/A,FALSE,"L";#N/A,#N/A,FALSE,"M";#N/A,#N/A,FALSE,"N";#N/A,#N/A,FALSE,"O"}</definedName>
    <definedName name="wrn.Output._.tables." localSheetId="14" hidden="1">{#N/A,#N/A,FALSE,"I";#N/A,#N/A,FALSE,"J";#N/A,#N/A,FALSE,"K";#N/A,#N/A,FALSE,"L";#N/A,#N/A,FALSE,"M";#N/A,#N/A,FALSE,"N";#N/A,#N/A,FALSE,"O"}</definedName>
    <definedName name="wrn.Output._.tables." localSheetId="56" hidden="1">{#N/A,#N/A,FALSE,"I";#N/A,#N/A,FALSE,"J";#N/A,#N/A,FALSE,"K";#N/A,#N/A,FALSE,"L";#N/A,#N/A,FALSE,"M";#N/A,#N/A,FALSE,"N";#N/A,#N/A,FALSE,"O"}</definedName>
    <definedName name="wrn.Output._.tables." localSheetId="15" hidden="1">{#N/A,#N/A,FALSE,"I";#N/A,#N/A,FALSE,"J";#N/A,#N/A,FALSE,"K";#N/A,#N/A,FALSE,"L";#N/A,#N/A,FALSE,"M";#N/A,#N/A,FALSE,"N";#N/A,#N/A,FALSE,"O"}</definedName>
    <definedName name="wrn.Output._.tables." localSheetId="66" hidden="1">{#N/A,#N/A,FALSE,"I";#N/A,#N/A,FALSE,"J";#N/A,#N/A,FALSE,"K";#N/A,#N/A,FALSE,"L";#N/A,#N/A,FALSE,"M";#N/A,#N/A,FALSE,"N";#N/A,#N/A,FALSE,"O"}</definedName>
    <definedName name="wrn.Output._.tables." localSheetId="16" hidden="1">{#N/A,#N/A,FALSE,"I";#N/A,#N/A,FALSE,"J";#N/A,#N/A,FALSE,"K";#N/A,#N/A,FALSE,"L";#N/A,#N/A,FALSE,"M";#N/A,#N/A,FALSE,"N";#N/A,#N/A,FALSE,"O"}</definedName>
    <definedName name="wrn.Output._.tables." hidden="1">{#N/A,#N/A,FALSE,"I";#N/A,#N/A,FALSE,"J";#N/A,#N/A,FALSE,"K";#N/A,#N/A,FALSE,"L";#N/A,#N/A,FALSE,"M";#N/A,#N/A,FALSE,"N";#N/A,#N/A,FALSE,"O"}</definedName>
    <definedName name="wrn.PCPI." localSheetId="74" hidden="1">{#N/A,#N/A,FALSE,"PCPI"}</definedName>
    <definedName name="wrn.PCPI." localSheetId="76" hidden="1">{#N/A,#N/A,FALSE,"PCPI"}</definedName>
    <definedName name="wrn.PCPI." localSheetId="28" hidden="1">{#N/A,#N/A,FALSE,"PCPI"}</definedName>
    <definedName name="wrn.PCPI." localSheetId="8" hidden="1">{#N/A,#N/A,FALSE,"PCPI"}</definedName>
    <definedName name="wrn.PCPI." localSheetId="25" hidden="1">{#N/A,#N/A,FALSE,"PCPI"}</definedName>
    <definedName name="wrn.PCPI." localSheetId="27" hidden="1">{#N/A,#N/A,FALSE,"PCPI"}</definedName>
    <definedName name="wrn.PCPI." localSheetId="29" hidden="1">{#N/A,#N/A,FALSE,"PCPI"}</definedName>
    <definedName name="wrn.PCPI." localSheetId="31" hidden="1">{#N/A,#N/A,FALSE,"PCPI"}</definedName>
    <definedName name="wrn.PCPI." localSheetId="32" hidden="1">{#N/A,#N/A,FALSE,"PCPI"}</definedName>
    <definedName name="wrn.PCPI." localSheetId="34" hidden="1">{#N/A,#N/A,FALSE,"PCPI"}</definedName>
    <definedName name="wrn.PCPI." localSheetId="35" hidden="1">{#N/A,#N/A,FALSE,"PCPI"}</definedName>
    <definedName name="wrn.PCPI." localSheetId="40" hidden="1">{#N/A,#N/A,FALSE,"PCPI"}</definedName>
    <definedName name="wrn.PCPI." localSheetId="41" hidden="1">{#N/A,#N/A,FALSE,"PCPI"}</definedName>
    <definedName name="wrn.PCPI." localSheetId="42" hidden="1">{#N/A,#N/A,FALSE,"PCPI"}</definedName>
    <definedName name="wrn.PCPI." localSheetId="43" hidden="1">{#N/A,#N/A,FALSE,"PCPI"}</definedName>
    <definedName name="wrn.PCPI." localSheetId="44" hidden="1">{#N/A,#N/A,FALSE,"PCPI"}</definedName>
    <definedName name="wrn.PCPI." localSheetId="45" hidden="1">{#N/A,#N/A,FALSE,"PCPI"}</definedName>
    <definedName name="wrn.PCPI." localSheetId="46" hidden="1">{#N/A,#N/A,FALSE,"PCPI"}</definedName>
    <definedName name="wrn.PCPI." localSheetId="47" hidden="1">{#N/A,#N/A,FALSE,"PCPI"}</definedName>
    <definedName name="wrn.PCPI." localSheetId="48" hidden="1">{#N/A,#N/A,FALSE,"PCPI"}</definedName>
    <definedName name="wrn.PCPI." localSheetId="52" hidden="1">{#N/A,#N/A,FALSE,"PCPI"}</definedName>
    <definedName name="wrn.PCPI." localSheetId="14" hidden="1">{#N/A,#N/A,FALSE,"PCPI"}</definedName>
    <definedName name="wrn.PCPI." localSheetId="56" hidden="1">{#N/A,#N/A,FALSE,"PCPI"}</definedName>
    <definedName name="wrn.PCPI." localSheetId="15" hidden="1">{#N/A,#N/A,FALSE,"PCPI"}</definedName>
    <definedName name="wrn.PCPI." localSheetId="66" hidden="1">{#N/A,#N/A,FALSE,"PCPI"}</definedName>
    <definedName name="wrn.PCPI." localSheetId="16" hidden="1">{#N/A,#N/A,FALSE,"PCPI"}</definedName>
    <definedName name="wrn.PCPI." hidden="1">{#N/A,#N/A,FALSE,"PCPI"}</definedName>
    <definedName name="wrn.PENSION." localSheetId="74" hidden="1">{#N/A,#N/A,FALSE,"PENSION"}</definedName>
    <definedName name="wrn.PENSION." localSheetId="76" hidden="1">{#N/A,#N/A,FALSE,"PENSION"}</definedName>
    <definedName name="wrn.PENSION." localSheetId="28" hidden="1">{#N/A,#N/A,FALSE,"PENSION"}</definedName>
    <definedName name="wrn.PENSION." localSheetId="8" hidden="1">{#N/A,#N/A,FALSE,"PENSION"}</definedName>
    <definedName name="wrn.PENSION." localSheetId="25" hidden="1">{#N/A,#N/A,FALSE,"PENSION"}</definedName>
    <definedName name="wrn.PENSION." localSheetId="27" hidden="1">{#N/A,#N/A,FALSE,"PENSION"}</definedName>
    <definedName name="wrn.PENSION." localSheetId="29" hidden="1">{#N/A,#N/A,FALSE,"PENSION"}</definedName>
    <definedName name="wrn.PENSION." localSheetId="31" hidden="1">{#N/A,#N/A,FALSE,"PENSION"}</definedName>
    <definedName name="wrn.PENSION." localSheetId="32" hidden="1">{#N/A,#N/A,FALSE,"PENSION"}</definedName>
    <definedName name="wrn.PENSION." localSheetId="34" hidden="1">{#N/A,#N/A,FALSE,"PENSION"}</definedName>
    <definedName name="wrn.PENSION." localSheetId="35" hidden="1">{#N/A,#N/A,FALSE,"PENSION"}</definedName>
    <definedName name="wrn.PENSION." localSheetId="40" hidden="1">{#N/A,#N/A,FALSE,"PENSION"}</definedName>
    <definedName name="wrn.PENSION." localSheetId="41" hidden="1">{#N/A,#N/A,FALSE,"PENSION"}</definedName>
    <definedName name="wrn.PENSION." localSheetId="42" hidden="1">{#N/A,#N/A,FALSE,"PENSION"}</definedName>
    <definedName name="wrn.PENSION." localSheetId="43" hidden="1">{#N/A,#N/A,FALSE,"PENSION"}</definedName>
    <definedName name="wrn.PENSION." localSheetId="44" hidden="1">{#N/A,#N/A,FALSE,"PENSION"}</definedName>
    <definedName name="wrn.PENSION." localSheetId="45" hidden="1">{#N/A,#N/A,FALSE,"PENSION"}</definedName>
    <definedName name="wrn.PENSION." localSheetId="46" hidden="1">{#N/A,#N/A,FALSE,"PENSION"}</definedName>
    <definedName name="wrn.PENSION." localSheetId="47" hidden="1">{#N/A,#N/A,FALSE,"PENSION"}</definedName>
    <definedName name="wrn.PENSION." localSheetId="48" hidden="1">{#N/A,#N/A,FALSE,"PENSION"}</definedName>
    <definedName name="wrn.PENSION." localSheetId="52" hidden="1">{#N/A,#N/A,FALSE,"PENSION"}</definedName>
    <definedName name="wrn.PENSION." localSheetId="14" hidden="1">{#N/A,#N/A,FALSE,"PENSION"}</definedName>
    <definedName name="wrn.PENSION." localSheetId="56" hidden="1">{#N/A,#N/A,FALSE,"PENSION"}</definedName>
    <definedName name="wrn.PENSION." localSheetId="15" hidden="1">{#N/A,#N/A,FALSE,"PENSION"}</definedName>
    <definedName name="wrn.PENSION." localSheetId="66" hidden="1">{#N/A,#N/A,FALSE,"PENSION"}</definedName>
    <definedName name="wrn.PENSION." localSheetId="16" hidden="1">{#N/A,#N/A,FALSE,"PENSION"}</definedName>
    <definedName name="wrn.PENSION." hidden="1">{#N/A,#N/A,FALSE,"PENSION"}</definedName>
    <definedName name="wrn.Program." localSheetId="74" hidden="1">{"Tab1",#N/A,FALSE,"P";"Tab2",#N/A,FALSE,"P"}</definedName>
    <definedName name="wrn.Program." localSheetId="76" hidden="1">{"Tab1",#N/A,FALSE,"P";"Tab2",#N/A,FALSE,"P"}</definedName>
    <definedName name="wrn.Program." localSheetId="10" hidden="1">{"Tab1",#N/A,FALSE,"P";"Tab2",#N/A,FALSE,"P"}</definedName>
    <definedName name="wrn.Program." localSheetId="28" hidden="1">{"Tab1",#N/A,FALSE,"P";"Tab2",#N/A,FALSE,"P"}</definedName>
    <definedName name="wrn.Program." localSheetId="8" hidden="1">{"Tab1",#N/A,FALSE,"P";"Tab2",#N/A,FALSE,"P"}</definedName>
    <definedName name="wrn.Program." localSheetId="25" hidden="1">{"Tab1",#N/A,FALSE,"P";"Tab2",#N/A,FALSE,"P"}</definedName>
    <definedName name="wrn.Program." localSheetId="27" hidden="1">{"Tab1",#N/A,FALSE,"P";"Tab2",#N/A,FALSE,"P"}</definedName>
    <definedName name="wrn.Program." localSheetId="29" hidden="1">{"Tab1",#N/A,FALSE,"P";"Tab2",#N/A,FALSE,"P"}</definedName>
    <definedName name="wrn.Program." localSheetId="31" hidden="1">{"Tab1",#N/A,FALSE,"P";"Tab2",#N/A,FALSE,"P"}</definedName>
    <definedName name="wrn.Program." localSheetId="32" hidden="1">{"Tab1",#N/A,FALSE,"P";"Tab2",#N/A,FALSE,"P"}</definedName>
    <definedName name="wrn.Program." localSheetId="34" hidden="1">{"Tab1",#N/A,FALSE,"P";"Tab2",#N/A,FALSE,"P"}</definedName>
    <definedName name="wrn.Program." localSheetId="35" hidden="1">{"Tab1",#N/A,FALSE,"P";"Tab2",#N/A,FALSE,"P"}</definedName>
    <definedName name="wrn.Program." localSheetId="40" hidden="1">{"Tab1",#N/A,FALSE,"P";"Tab2",#N/A,FALSE,"P"}</definedName>
    <definedName name="wrn.Program." localSheetId="41" hidden="1">{"Tab1",#N/A,FALSE,"P";"Tab2",#N/A,FALSE,"P"}</definedName>
    <definedName name="wrn.Program." localSheetId="42" hidden="1">{"Tab1",#N/A,FALSE,"P";"Tab2",#N/A,FALSE,"P"}</definedName>
    <definedName name="wrn.Program." localSheetId="43" hidden="1">{"Tab1",#N/A,FALSE,"P";"Tab2",#N/A,FALSE,"P"}</definedName>
    <definedName name="wrn.Program." localSheetId="44" hidden="1">{"Tab1",#N/A,FALSE,"P";"Tab2",#N/A,FALSE,"P"}</definedName>
    <definedName name="wrn.Program." localSheetId="45" hidden="1">{"Tab1",#N/A,FALSE,"P";"Tab2",#N/A,FALSE,"P"}</definedName>
    <definedName name="wrn.Program." localSheetId="46" hidden="1">{"Tab1",#N/A,FALSE,"P";"Tab2",#N/A,FALSE,"P"}</definedName>
    <definedName name="wrn.Program." localSheetId="47" hidden="1">{"Tab1",#N/A,FALSE,"P";"Tab2",#N/A,FALSE,"P"}</definedName>
    <definedName name="wrn.Program." localSheetId="48" hidden="1">{"Tab1",#N/A,FALSE,"P";"Tab2",#N/A,FALSE,"P"}</definedName>
    <definedName name="wrn.Program." localSheetId="52" hidden="1">{"Tab1",#N/A,FALSE,"P";"Tab2",#N/A,FALSE,"P"}</definedName>
    <definedName name="wrn.Program." localSheetId="14" hidden="1">{"Tab1",#N/A,FALSE,"P";"Tab2",#N/A,FALSE,"P"}</definedName>
    <definedName name="wrn.Program." localSheetId="56" hidden="1">{"Tab1",#N/A,FALSE,"P";"Tab2",#N/A,FALSE,"P"}</definedName>
    <definedName name="wrn.Program." localSheetId="60" hidden="1">{"Tab1",#N/A,FALSE,"P";"Tab2",#N/A,FALSE,"P"}</definedName>
    <definedName name="wrn.Program." localSheetId="62" hidden="1">{"Tab1",#N/A,FALSE,"P";"Tab2",#N/A,FALSE,"P"}</definedName>
    <definedName name="wrn.Program." localSheetId="15" hidden="1">{"Tab1",#N/A,FALSE,"P";"Tab2",#N/A,FALSE,"P"}</definedName>
    <definedName name="wrn.Program." localSheetId="64" hidden="1">{"Tab1",#N/A,FALSE,"P";"Tab2",#N/A,FALSE,"P"}</definedName>
    <definedName name="wrn.Program." localSheetId="66" hidden="1">{"Tab1",#N/A,FALSE,"P";"Tab2",#N/A,FALSE,"P"}</definedName>
    <definedName name="wrn.Program." localSheetId="16" hidden="1">{"Tab1",#N/A,FALSE,"P";"Tab2",#N/A,FALSE,"P"}</definedName>
    <definedName name="wrn.Program." hidden="1">{"Tab1",#N/A,FALSE,"P";"Tab2",#N/A,FALSE,"P"}</definedName>
    <definedName name="wrn.PRUDENT." localSheetId="74" hidden="1">{#N/A,#N/A,FALSE,"PRUDENT"}</definedName>
    <definedName name="wrn.PRUDENT." localSheetId="76" hidden="1">{#N/A,#N/A,FALSE,"PRUDENT"}</definedName>
    <definedName name="wrn.PRUDENT." localSheetId="28" hidden="1">{#N/A,#N/A,FALSE,"PRUDENT"}</definedName>
    <definedName name="wrn.PRUDENT." localSheetId="8" hidden="1">{#N/A,#N/A,FALSE,"PRUDENT"}</definedName>
    <definedName name="wrn.PRUDENT." localSheetId="25" hidden="1">{#N/A,#N/A,FALSE,"PRUDENT"}</definedName>
    <definedName name="wrn.PRUDENT." localSheetId="27" hidden="1">{#N/A,#N/A,FALSE,"PRUDENT"}</definedName>
    <definedName name="wrn.PRUDENT." localSheetId="29" hidden="1">{#N/A,#N/A,FALSE,"PRUDENT"}</definedName>
    <definedName name="wrn.PRUDENT." localSheetId="31" hidden="1">{#N/A,#N/A,FALSE,"PRUDENT"}</definedName>
    <definedName name="wrn.PRUDENT." localSheetId="32" hidden="1">{#N/A,#N/A,FALSE,"PRUDENT"}</definedName>
    <definedName name="wrn.PRUDENT." localSheetId="34" hidden="1">{#N/A,#N/A,FALSE,"PRUDENT"}</definedName>
    <definedName name="wrn.PRUDENT." localSheetId="35" hidden="1">{#N/A,#N/A,FALSE,"PRUDENT"}</definedName>
    <definedName name="wrn.PRUDENT." localSheetId="40" hidden="1">{#N/A,#N/A,FALSE,"PRUDENT"}</definedName>
    <definedName name="wrn.PRUDENT." localSheetId="41" hidden="1">{#N/A,#N/A,FALSE,"PRUDENT"}</definedName>
    <definedName name="wrn.PRUDENT." localSheetId="42" hidden="1">{#N/A,#N/A,FALSE,"PRUDENT"}</definedName>
    <definedName name="wrn.PRUDENT." localSheetId="43" hidden="1">{#N/A,#N/A,FALSE,"PRUDENT"}</definedName>
    <definedName name="wrn.PRUDENT." localSheetId="44" hidden="1">{#N/A,#N/A,FALSE,"PRUDENT"}</definedName>
    <definedName name="wrn.PRUDENT." localSheetId="45" hidden="1">{#N/A,#N/A,FALSE,"PRUDENT"}</definedName>
    <definedName name="wrn.PRUDENT." localSheetId="46" hidden="1">{#N/A,#N/A,FALSE,"PRUDENT"}</definedName>
    <definedName name="wrn.PRUDENT." localSheetId="47" hidden="1">{#N/A,#N/A,FALSE,"PRUDENT"}</definedName>
    <definedName name="wrn.PRUDENT." localSheetId="48" hidden="1">{#N/A,#N/A,FALSE,"PRUDENT"}</definedName>
    <definedName name="wrn.PRUDENT." localSheetId="52" hidden="1">{#N/A,#N/A,FALSE,"PRUDENT"}</definedName>
    <definedName name="wrn.PRUDENT." localSheetId="14" hidden="1">{#N/A,#N/A,FALSE,"PRUDENT"}</definedName>
    <definedName name="wrn.PRUDENT." localSheetId="56" hidden="1">{#N/A,#N/A,FALSE,"PRUDENT"}</definedName>
    <definedName name="wrn.PRUDENT." localSheetId="15" hidden="1">{#N/A,#N/A,FALSE,"PRUDENT"}</definedName>
    <definedName name="wrn.PRUDENT." localSheetId="66" hidden="1">{#N/A,#N/A,FALSE,"PRUDENT"}</definedName>
    <definedName name="wrn.PRUDENT." localSheetId="16" hidden="1">{#N/A,#N/A,FALSE,"PRUDENT"}</definedName>
    <definedName name="wrn.PRUDENT." hidden="1">{#N/A,#N/A,FALSE,"PRUDENT"}</definedName>
    <definedName name="wrn.PUBLEXP." localSheetId="74" hidden="1">{#N/A,#N/A,FALSE,"PUBLEXP"}</definedName>
    <definedName name="wrn.PUBLEXP." localSheetId="76" hidden="1">{#N/A,#N/A,FALSE,"PUBLEXP"}</definedName>
    <definedName name="wrn.PUBLEXP." localSheetId="28" hidden="1">{#N/A,#N/A,FALSE,"PUBLEXP"}</definedName>
    <definedName name="wrn.PUBLEXP." localSheetId="8" hidden="1">{#N/A,#N/A,FALSE,"PUBLEXP"}</definedName>
    <definedName name="wrn.PUBLEXP." localSheetId="25" hidden="1">{#N/A,#N/A,FALSE,"PUBLEXP"}</definedName>
    <definedName name="wrn.PUBLEXP." localSheetId="27" hidden="1">{#N/A,#N/A,FALSE,"PUBLEXP"}</definedName>
    <definedName name="wrn.PUBLEXP." localSheetId="29" hidden="1">{#N/A,#N/A,FALSE,"PUBLEXP"}</definedName>
    <definedName name="wrn.PUBLEXP." localSheetId="31" hidden="1">{#N/A,#N/A,FALSE,"PUBLEXP"}</definedName>
    <definedName name="wrn.PUBLEXP." localSheetId="32" hidden="1">{#N/A,#N/A,FALSE,"PUBLEXP"}</definedName>
    <definedName name="wrn.PUBLEXP." localSheetId="34" hidden="1">{#N/A,#N/A,FALSE,"PUBLEXP"}</definedName>
    <definedName name="wrn.PUBLEXP." localSheetId="35" hidden="1">{#N/A,#N/A,FALSE,"PUBLEXP"}</definedName>
    <definedName name="wrn.PUBLEXP." localSheetId="40" hidden="1">{#N/A,#N/A,FALSE,"PUBLEXP"}</definedName>
    <definedName name="wrn.PUBLEXP." localSheetId="41" hidden="1">{#N/A,#N/A,FALSE,"PUBLEXP"}</definedName>
    <definedName name="wrn.PUBLEXP." localSheetId="42" hidden="1">{#N/A,#N/A,FALSE,"PUBLEXP"}</definedName>
    <definedName name="wrn.PUBLEXP." localSheetId="43" hidden="1">{#N/A,#N/A,FALSE,"PUBLEXP"}</definedName>
    <definedName name="wrn.PUBLEXP." localSheetId="44" hidden="1">{#N/A,#N/A,FALSE,"PUBLEXP"}</definedName>
    <definedName name="wrn.PUBLEXP." localSheetId="45" hidden="1">{#N/A,#N/A,FALSE,"PUBLEXP"}</definedName>
    <definedName name="wrn.PUBLEXP." localSheetId="46" hidden="1">{#N/A,#N/A,FALSE,"PUBLEXP"}</definedName>
    <definedName name="wrn.PUBLEXP." localSheetId="47" hidden="1">{#N/A,#N/A,FALSE,"PUBLEXP"}</definedName>
    <definedName name="wrn.PUBLEXP." localSheetId="48" hidden="1">{#N/A,#N/A,FALSE,"PUBLEXP"}</definedName>
    <definedName name="wrn.PUBLEXP." localSheetId="52" hidden="1">{#N/A,#N/A,FALSE,"PUBLEXP"}</definedName>
    <definedName name="wrn.PUBLEXP." localSheetId="14" hidden="1">{#N/A,#N/A,FALSE,"PUBLEXP"}</definedName>
    <definedName name="wrn.PUBLEXP." localSheetId="56" hidden="1">{#N/A,#N/A,FALSE,"PUBLEXP"}</definedName>
    <definedName name="wrn.PUBLEXP." localSheetId="15" hidden="1">{#N/A,#N/A,FALSE,"PUBLEXP"}</definedName>
    <definedName name="wrn.PUBLEXP." localSheetId="66" hidden="1">{#N/A,#N/A,FALSE,"PUBLEXP"}</definedName>
    <definedName name="wrn.PUBLEXP." localSheetId="16" hidden="1">{#N/A,#N/A,FALSE,"PUBLEXP"}</definedName>
    <definedName name="wrn.PUBLEXP." hidden="1">{#N/A,#N/A,FALSE,"PUBLEXP"}</definedName>
    <definedName name="wrn.quarters._.98." localSheetId="74"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76"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10"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28"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8"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25"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27"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29"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31"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32"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34"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35"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40"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41"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42"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43"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44"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45"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46"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47"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48"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52"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14"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56"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60"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62"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15"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64"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66"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16"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REDTABS." localSheetId="74"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76"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28"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8"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25"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27"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29"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31"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32"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34"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35"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40"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41"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42"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43"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44"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45"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46"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47"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48"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52"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14"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56"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15"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66"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16"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pred." localSheetId="74" hidden="1">{"bop94-99",#N/A,FALSE,"BOP";"bgdp94-99",#N/A,FALSE,"BOPGDP";"exp94-99",#N/A,FALSE,"EXP";"imp94-99",#N/A,FALSE,"IMP";"tt9499",#N/A,FALSE,"TT";"ss94-99",#N/A,FALSE,"SERV";"tran94-99",#N/A,FALSE,"TRAN";"dis95-98",#N/A,FALSE,"DISB";"amor94-99",#N/A,FALSE,"AMOR";"int94-98",#N/A,FALSE,"INT";"debt94-99",#N/A,FALSE,"DEBT"}</definedName>
    <definedName name="wrn.repred." localSheetId="76" hidden="1">{"bop94-99",#N/A,FALSE,"BOP";"bgdp94-99",#N/A,FALSE,"BOPGDP";"exp94-99",#N/A,FALSE,"EXP";"imp94-99",#N/A,FALSE,"IMP";"tt9499",#N/A,FALSE,"TT";"ss94-99",#N/A,FALSE,"SERV";"tran94-99",#N/A,FALSE,"TRAN";"dis95-98",#N/A,FALSE,"DISB";"amor94-99",#N/A,FALSE,"AMOR";"int94-98",#N/A,FALSE,"INT";"debt94-99",#N/A,FALSE,"DEBT"}</definedName>
    <definedName name="wrn.repred." localSheetId="10" hidden="1">{"bop94-99",#N/A,FALSE,"BOP";"bgdp94-99",#N/A,FALSE,"BOPGDP";"exp94-99",#N/A,FALSE,"EXP";"imp94-99",#N/A,FALSE,"IMP";"tt9499",#N/A,FALSE,"TT";"ss94-99",#N/A,FALSE,"SERV";"tran94-99",#N/A,FALSE,"TRAN";"dis95-98",#N/A,FALSE,"DISB";"amor94-99",#N/A,FALSE,"AMOR";"int94-98",#N/A,FALSE,"INT";"debt94-99",#N/A,FALSE,"DEBT"}</definedName>
    <definedName name="wrn.repred." localSheetId="28" hidden="1">{"bop94-99",#N/A,FALSE,"BOP";"bgdp94-99",#N/A,FALSE,"BOPGDP";"exp94-99",#N/A,FALSE,"EXP";"imp94-99",#N/A,FALSE,"IMP";"tt9499",#N/A,FALSE,"TT";"ss94-99",#N/A,FALSE,"SERV";"tran94-99",#N/A,FALSE,"TRAN";"dis95-98",#N/A,FALSE,"DISB";"amor94-99",#N/A,FALSE,"AMOR";"int94-98",#N/A,FALSE,"INT";"debt94-99",#N/A,FALSE,"DEBT"}</definedName>
    <definedName name="wrn.repred." localSheetId="8" hidden="1">{"bop94-99",#N/A,FALSE,"BOP";"bgdp94-99",#N/A,FALSE,"BOPGDP";"exp94-99",#N/A,FALSE,"EXP";"imp94-99",#N/A,FALSE,"IMP";"tt9499",#N/A,FALSE,"TT";"ss94-99",#N/A,FALSE,"SERV";"tran94-99",#N/A,FALSE,"TRAN";"dis95-98",#N/A,FALSE,"DISB";"amor94-99",#N/A,FALSE,"AMOR";"int94-98",#N/A,FALSE,"INT";"debt94-99",#N/A,FALSE,"DEBT"}</definedName>
    <definedName name="wrn.repred." localSheetId="25" hidden="1">{"bop94-99",#N/A,FALSE,"BOP";"bgdp94-99",#N/A,FALSE,"BOPGDP";"exp94-99",#N/A,FALSE,"EXP";"imp94-99",#N/A,FALSE,"IMP";"tt9499",#N/A,FALSE,"TT";"ss94-99",#N/A,FALSE,"SERV";"tran94-99",#N/A,FALSE,"TRAN";"dis95-98",#N/A,FALSE,"DISB";"amor94-99",#N/A,FALSE,"AMOR";"int94-98",#N/A,FALSE,"INT";"debt94-99",#N/A,FALSE,"DEBT"}</definedName>
    <definedName name="wrn.repred." localSheetId="27" hidden="1">{"bop94-99",#N/A,FALSE,"BOP";"bgdp94-99",#N/A,FALSE,"BOPGDP";"exp94-99",#N/A,FALSE,"EXP";"imp94-99",#N/A,FALSE,"IMP";"tt9499",#N/A,FALSE,"TT";"ss94-99",#N/A,FALSE,"SERV";"tran94-99",#N/A,FALSE,"TRAN";"dis95-98",#N/A,FALSE,"DISB";"amor94-99",#N/A,FALSE,"AMOR";"int94-98",#N/A,FALSE,"INT";"debt94-99",#N/A,FALSE,"DEBT"}</definedName>
    <definedName name="wrn.repred." localSheetId="29" hidden="1">{"bop94-99",#N/A,FALSE,"BOP";"bgdp94-99",#N/A,FALSE,"BOPGDP";"exp94-99",#N/A,FALSE,"EXP";"imp94-99",#N/A,FALSE,"IMP";"tt9499",#N/A,FALSE,"TT";"ss94-99",#N/A,FALSE,"SERV";"tran94-99",#N/A,FALSE,"TRAN";"dis95-98",#N/A,FALSE,"DISB";"amor94-99",#N/A,FALSE,"AMOR";"int94-98",#N/A,FALSE,"INT";"debt94-99",#N/A,FALSE,"DEBT"}</definedName>
    <definedName name="wrn.repred." localSheetId="31" hidden="1">{"bop94-99",#N/A,FALSE,"BOP";"bgdp94-99",#N/A,FALSE,"BOPGDP";"exp94-99",#N/A,FALSE,"EXP";"imp94-99",#N/A,FALSE,"IMP";"tt9499",#N/A,FALSE,"TT";"ss94-99",#N/A,FALSE,"SERV";"tran94-99",#N/A,FALSE,"TRAN";"dis95-98",#N/A,FALSE,"DISB";"amor94-99",#N/A,FALSE,"AMOR";"int94-98",#N/A,FALSE,"INT";"debt94-99",#N/A,FALSE,"DEBT"}</definedName>
    <definedName name="wrn.repred." localSheetId="32" hidden="1">{"bop94-99",#N/A,FALSE,"BOP";"bgdp94-99",#N/A,FALSE,"BOPGDP";"exp94-99",#N/A,FALSE,"EXP";"imp94-99",#N/A,FALSE,"IMP";"tt9499",#N/A,FALSE,"TT";"ss94-99",#N/A,FALSE,"SERV";"tran94-99",#N/A,FALSE,"TRAN";"dis95-98",#N/A,FALSE,"DISB";"amor94-99",#N/A,FALSE,"AMOR";"int94-98",#N/A,FALSE,"INT";"debt94-99",#N/A,FALSE,"DEBT"}</definedName>
    <definedName name="wrn.repred." localSheetId="34" hidden="1">{"bop94-99",#N/A,FALSE,"BOP";"bgdp94-99",#N/A,FALSE,"BOPGDP";"exp94-99",#N/A,FALSE,"EXP";"imp94-99",#N/A,FALSE,"IMP";"tt9499",#N/A,FALSE,"TT";"ss94-99",#N/A,FALSE,"SERV";"tran94-99",#N/A,FALSE,"TRAN";"dis95-98",#N/A,FALSE,"DISB";"amor94-99",#N/A,FALSE,"AMOR";"int94-98",#N/A,FALSE,"INT";"debt94-99",#N/A,FALSE,"DEBT"}</definedName>
    <definedName name="wrn.repred." localSheetId="35" hidden="1">{"bop94-99",#N/A,FALSE,"BOP";"bgdp94-99",#N/A,FALSE,"BOPGDP";"exp94-99",#N/A,FALSE,"EXP";"imp94-99",#N/A,FALSE,"IMP";"tt9499",#N/A,FALSE,"TT";"ss94-99",#N/A,FALSE,"SERV";"tran94-99",#N/A,FALSE,"TRAN";"dis95-98",#N/A,FALSE,"DISB";"amor94-99",#N/A,FALSE,"AMOR";"int94-98",#N/A,FALSE,"INT";"debt94-99",#N/A,FALSE,"DEBT"}</definedName>
    <definedName name="wrn.repred." localSheetId="40" hidden="1">{"bop94-99",#N/A,FALSE,"BOP";"bgdp94-99",#N/A,FALSE,"BOPGDP";"exp94-99",#N/A,FALSE,"EXP";"imp94-99",#N/A,FALSE,"IMP";"tt9499",#N/A,FALSE,"TT";"ss94-99",#N/A,FALSE,"SERV";"tran94-99",#N/A,FALSE,"TRAN";"dis95-98",#N/A,FALSE,"DISB";"amor94-99",#N/A,FALSE,"AMOR";"int94-98",#N/A,FALSE,"INT";"debt94-99",#N/A,FALSE,"DEBT"}</definedName>
    <definedName name="wrn.repred." localSheetId="41" hidden="1">{"bop94-99",#N/A,FALSE,"BOP";"bgdp94-99",#N/A,FALSE,"BOPGDP";"exp94-99",#N/A,FALSE,"EXP";"imp94-99",#N/A,FALSE,"IMP";"tt9499",#N/A,FALSE,"TT";"ss94-99",#N/A,FALSE,"SERV";"tran94-99",#N/A,FALSE,"TRAN";"dis95-98",#N/A,FALSE,"DISB";"amor94-99",#N/A,FALSE,"AMOR";"int94-98",#N/A,FALSE,"INT";"debt94-99",#N/A,FALSE,"DEBT"}</definedName>
    <definedName name="wrn.repred." localSheetId="42" hidden="1">{"bop94-99",#N/A,FALSE,"BOP";"bgdp94-99",#N/A,FALSE,"BOPGDP";"exp94-99",#N/A,FALSE,"EXP";"imp94-99",#N/A,FALSE,"IMP";"tt9499",#N/A,FALSE,"TT";"ss94-99",#N/A,FALSE,"SERV";"tran94-99",#N/A,FALSE,"TRAN";"dis95-98",#N/A,FALSE,"DISB";"amor94-99",#N/A,FALSE,"AMOR";"int94-98",#N/A,FALSE,"INT";"debt94-99",#N/A,FALSE,"DEBT"}</definedName>
    <definedName name="wrn.repred." localSheetId="43" hidden="1">{"bop94-99",#N/A,FALSE,"BOP";"bgdp94-99",#N/A,FALSE,"BOPGDP";"exp94-99",#N/A,FALSE,"EXP";"imp94-99",#N/A,FALSE,"IMP";"tt9499",#N/A,FALSE,"TT";"ss94-99",#N/A,FALSE,"SERV";"tran94-99",#N/A,FALSE,"TRAN";"dis95-98",#N/A,FALSE,"DISB";"amor94-99",#N/A,FALSE,"AMOR";"int94-98",#N/A,FALSE,"INT";"debt94-99",#N/A,FALSE,"DEBT"}</definedName>
    <definedName name="wrn.repred." localSheetId="44" hidden="1">{"bop94-99",#N/A,FALSE,"BOP";"bgdp94-99",#N/A,FALSE,"BOPGDP";"exp94-99",#N/A,FALSE,"EXP";"imp94-99",#N/A,FALSE,"IMP";"tt9499",#N/A,FALSE,"TT";"ss94-99",#N/A,FALSE,"SERV";"tran94-99",#N/A,FALSE,"TRAN";"dis95-98",#N/A,FALSE,"DISB";"amor94-99",#N/A,FALSE,"AMOR";"int94-98",#N/A,FALSE,"INT";"debt94-99",#N/A,FALSE,"DEBT"}</definedName>
    <definedName name="wrn.repred." localSheetId="45" hidden="1">{"bop94-99",#N/A,FALSE,"BOP";"bgdp94-99",#N/A,FALSE,"BOPGDP";"exp94-99",#N/A,FALSE,"EXP";"imp94-99",#N/A,FALSE,"IMP";"tt9499",#N/A,FALSE,"TT";"ss94-99",#N/A,FALSE,"SERV";"tran94-99",#N/A,FALSE,"TRAN";"dis95-98",#N/A,FALSE,"DISB";"amor94-99",#N/A,FALSE,"AMOR";"int94-98",#N/A,FALSE,"INT";"debt94-99",#N/A,FALSE,"DEBT"}</definedName>
    <definedName name="wrn.repred." localSheetId="46" hidden="1">{"bop94-99",#N/A,FALSE,"BOP";"bgdp94-99",#N/A,FALSE,"BOPGDP";"exp94-99",#N/A,FALSE,"EXP";"imp94-99",#N/A,FALSE,"IMP";"tt9499",#N/A,FALSE,"TT";"ss94-99",#N/A,FALSE,"SERV";"tran94-99",#N/A,FALSE,"TRAN";"dis95-98",#N/A,FALSE,"DISB";"amor94-99",#N/A,FALSE,"AMOR";"int94-98",#N/A,FALSE,"INT";"debt94-99",#N/A,FALSE,"DEBT"}</definedName>
    <definedName name="wrn.repred." localSheetId="47" hidden="1">{"bop94-99",#N/A,FALSE,"BOP";"bgdp94-99",#N/A,FALSE,"BOPGDP";"exp94-99",#N/A,FALSE,"EXP";"imp94-99",#N/A,FALSE,"IMP";"tt9499",#N/A,FALSE,"TT";"ss94-99",#N/A,FALSE,"SERV";"tran94-99",#N/A,FALSE,"TRAN";"dis95-98",#N/A,FALSE,"DISB";"amor94-99",#N/A,FALSE,"AMOR";"int94-98",#N/A,FALSE,"INT";"debt94-99",#N/A,FALSE,"DEBT"}</definedName>
    <definedName name="wrn.repred." localSheetId="48" hidden="1">{"bop94-99",#N/A,FALSE,"BOP";"bgdp94-99",#N/A,FALSE,"BOPGDP";"exp94-99",#N/A,FALSE,"EXP";"imp94-99",#N/A,FALSE,"IMP";"tt9499",#N/A,FALSE,"TT";"ss94-99",#N/A,FALSE,"SERV";"tran94-99",#N/A,FALSE,"TRAN";"dis95-98",#N/A,FALSE,"DISB";"amor94-99",#N/A,FALSE,"AMOR";"int94-98",#N/A,FALSE,"INT";"debt94-99",#N/A,FALSE,"DEBT"}</definedName>
    <definedName name="wrn.repred." localSheetId="52" hidden="1">{"bop94-99",#N/A,FALSE,"BOP";"bgdp94-99",#N/A,FALSE,"BOPGDP";"exp94-99",#N/A,FALSE,"EXP";"imp94-99",#N/A,FALSE,"IMP";"tt9499",#N/A,FALSE,"TT";"ss94-99",#N/A,FALSE,"SERV";"tran94-99",#N/A,FALSE,"TRAN";"dis95-98",#N/A,FALSE,"DISB";"amor94-99",#N/A,FALSE,"AMOR";"int94-98",#N/A,FALSE,"INT";"debt94-99",#N/A,FALSE,"DEBT"}</definedName>
    <definedName name="wrn.repred." localSheetId="14" hidden="1">{"bop94-99",#N/A,FALSE,"BOP";"bgdp94-99",#N/A,FALSE,"BOPGDP";"exp94-99",#N/A,FALSE,"EXP";"imp94-99",#N/A,FALSE,"IMP";"tt9499",#N/A,FALSE,"TT";"ss94-99",#N/A,FALSE,"SERV";"tran94-99",#N/A,FALSE,"TRAN";"dis95-98",#N/A,FALSE,"DISB";"amor94-99",#N/A,FALSE,"AMOR";"int94-98",#N/A,FALSE,"INT";"debt94-99",#N/A,FALSE,"DEBT"}</definedName>
    <definedName name="wrn.repred." localSheetId="56" hidden="1">{"bop94-99",#N/A,FALSE,"BOP";"bgdp94-99",#N/A,FALSE,"BOPGDP";"exp94-99",#N/A,FALSE,"EXP";"imp94-99",#N/A,FALSE,"IMP";"tt9499",#N/A,FALSE,"TT";"ss94-99",#N/A,FALSE,"SERV";"tran94-99",#N/A,FALSE,"TRAN";"dis95-98",#N/A,FALSE,"DISB";"amor94-99",#N/A,FALSE,"AMOR";"int94-98",#N/A,FALSE,"INT";"debt94-99",#N/A,FALSE,"DEBT"}</definedName>
    <definedName name="wrn.repred." localSheetId="60" hidden="1">{"bop94-99",#N/A,FALSE,"BOP";"bgdp94-99",#N/A,FALSE,"BOPGDP";"exp94-99",#N/A,FALSE,"EXP";"imp94-99",#N/A,FALSE,"IMP";"tt9499",#N/A,FALSE,"TT";"ss94-99",#N/A,FALSE,"SERV";"tran94-99",#N/A,FALSE,"TRAN";"dis95-98",#N/A,FALSE,"DISB";"amor94-99",#N/A,FALSE,"AMOR";"int94-98",#N/A,FALSE,"INT";"debt94-99",#N/A,FALSE,"DEBT"}</definedName>
    <definedName name="wrn.repred." localSheetId="62" hidden="1">{"bop94-99",#N/A,FALSE,"BOP";"bgdp94-99",#N/A,FALSE,"BOPGDP";"exp94-99",#N/A,FALSE,"EXP";"imp94-99",#N/A,FALSE,"IMP";"tt9499",#N/A,FALSE,"TT";"ss94-99",#N/A,FALSE,"SERV";"tran94-99",#N/A,FALSE,"TRAN";"dis95-98",#N/A,FALSE,"DISB";"amor94-99",#N/A,FALSE,"AMOR";"int94-98",#N/A,FALSE,"INT";"debt94-99",#N/A,FALSE,"DEBT"}</definedName>
    <definedName name="wrn.repred." localSheetId="15" hidden="1">{"bop94-99",#N/A,FALSE,"BOP";"bgdp94-99",#N/A,FALSE,"BOPGDP";"exp94-99",#N/A,FALSE,"EXP";"imp94-99",#N/A,FALSE,"IMP";"tt9499",#N/A,FALSE,"TT";"ss94-99",#N/A,FALSE,"SERV";"tran94-99",#N/A,FALSE,"TRAN";"dis95-98",#N/A,FALSE,"DISB";"amor94-99",#N/A,FALSE,"AMOR";"int94-98",#N/A,FALSE,"INT";"debt94-99",#N/A,FALSE,"DEBT"}</definedName>
    <definedName name="wrn.repred." localSheetId="64" hidden="1">{"bop94-99",#N/A,FALSE,"BOP";"bgdp94-99",#N/A,FALSE,"BOPGDP";"exp94-99",#N/A,FALSE,"EXP";"imp94-99",#N/A,FALSE,"IMP";"tt9499",#N/A,FALSE,"TT";"ss94-99",#N/A,FALSE,"SERV";"tran94-99",#N/A,FALSE,"TRAN";"dis95-98",#N/A,FALSE,"DISB";"amor94-99",#N/A,FALSE,"AMOR";"int94-98",#N/A,FALSE,"INT";"debt94-99",#N/A,FALSE,"DEBT"}</definedName>
    <definedName name="wrn.repred." localSheetId="66" hidden="1">{"bop94-99",#N/A,FALSE,"BOP";"bgdp94-99",#N/A,FALSE,"BOPGDP";"exp94-99",#N/A,FALSE,"EXP";"imp94-99",#N/A,FALSE,"IMP";"tt9499",#N/A,FALSE,"TT";"ss94-99",#N/A,FALSE,"SERV";"tran94-99",#N/A,FALSE,"TRAN";"dis95-98",#N/A,FALSE,"DISB";"amor94-99",#N/A,FALSE,"AMOR";"int94-98",#N/A,FALSE,"INT";"debt94-99",#N/A,FALSE,"DEBT"}</definedName>
    <definedName name="wrn.repred." localSheetId="16" hidden="1">{"bop94-99",#N/A,FALSE,"BOP";"bgdp94-99",#N/A,FALSE,"BOPGDP";"exp94-99",#N/A,FALSE,"EXP";"imp94-99",#N/A,FALSE,"IMP";"tt9499",#N/A,FALSE,"TT";"ss94-99",#N/A,FALSE,"SERV";"tran94-99",#N/A,FALSE,"TRAN";"dis95-98",#N/A,FALSE,"DISB";"amor94-99",#N/A,FALSE,"AMOR";"int94-98",#N/A,FALSE,"INT";"debt94-99",#N/A,FALSE,"DEBT"}</definedName>
    <definedName name="wrn.repred." hidden="1">{"bop94-99",#N/A,FALSE,"BOP";"bgdp94-99",#N/A,FALSE,"BOPGDP";"exp94-99",#N/A,FALSE,"EXP";"imp94-99",#N/A,FALSE,"IMP";"tt9499",#N/A,FALSE,"TT";"ss94-99",#N/A,FALSE,"SERV";"tran94-99",#N/A,FALSE,"TRAN";"dis95-98",#N/A,FALSE,"DISB";"amor94-99",#N/A,FALSE,"AMOR";"int94-98",#N/A,FALSE,"INT";"debt94-99",#N/A,FALSE,"DEBT"}</definedName>
    <definedName name="wrn.RestGGPIB." localSheetId="74" hidden="1">{#N/A,#N/A,FALSE,"RestGGPIB"}</definedName>
    <definedName name="wrn.RestGGPIB." localSheetId="76" hidden="1">{#N/A,#N/A,FALSE,"RestGGPIB"}</definedName>
    <definedName name="wrn.RestGGPIB." localSheetId="10" hidden="1">{#N/A,#N/A,FALSE,"RestGGPIB"}</definedName>
    <definedName name="wrn.RestGGPIB." localSheetId="28" hidden="1">{#N/A,#N/A,FALSE,"RestGGPIB"}</definedName>
    <definedName name="wrn.RestGGPIB." localSheetId="8" hidden="1">{#N/A,#N/A,FALSE,"RestGGPIB"}</definedName>
    <definedName name="wrn.RestGGPIB." localSheetId="25" hidden="1">{#N/A,#N/A,FALSE,"RestGGPIB"}</definedName>
    <definedName name="wrn.RestGGPIB." localSheetId="27" hidden="1">{#N/A,#N/A,FALSE,"RestGGPIB"}</definedName>
    <definedName name="wrn.RestGGPIB." localSheetId="29" hidden="1">{#N/A,#N/A,FALSE,"RestGGPIB"}</definedName>
    <definedName name="wrn.RestGGPIB." localSheetId="31" hidden="1">{#N/A,#N/A,FALSE,"RestGGPIB"}</definedName>
    <definedName name="wrn.RestGGPIB." localSheetId="32" hidden="1">{#N/A,#N/A,FALSE,"RestGGPIB"}</definedName>
    <definedName name="wrn.RestGGPIB." localSheetId="34" hidden="1">{#N/A,#N/A,FALSE,"RestGGPIB"}</definedName>
    <definedName name="wrn.RestGGPIB." localSheetId="35" hidden="1">{#N/A,#N/A,FALSE,"RestGGPIB"}</definedName>
    <definedName name="wrn.RestGGPIB." localSheetId="40" hidden="1">{#N/A,#N/A,FALSE,"RestGGPIB"}</definedName>
    <definedName name="wrn.RestGGPIB." localSheetId="41" hidden="1">{#N/A,#N/A,FALSE,"RestGGPIB"}</definedName>
    <definedName name="wrn.RestGGPIB." localSheetId="42" hidden="1">{#N/A,#N/A,FALSE,"RestGGPIB"}</definedName>
    <definedName name="wrn.RestGGPIB." localSheetId="43" hidden="1">{#N/A,#N/A,FALSE,"RestGGPIB"}</definedName>
    <definedName name="wrn.RestGGPIB." localSheetId="44" hidden="1">{#N/A,#N/A,FALSE,"RestGGPIB"}</definedName>
    <definedName name="wrn.RestGGPIB." localSheetId="45" hidden="1">{#N/A,#N/A,FALSE,"RestGGPIB"}</definedName>
    <definedName name="wrn.RestGGPIB." localSheetId="46" hidden="1">{#N/A,#N/A,FALSE,"RestGGPIB"}</definedName>
    <definedName name="wrn.RestGGPIB." localSheetId="47" hidden="1">{#N/A,#N/A,FALSE,"RestGGPIB"}</definedName>
    <definedName name="wrn.RestGGPIB." localSheetId="48" hidden="1">{#N/A,#N/A,FALSE,"RestGGPIB"}</definedName>
    <definedName name="wrn.RestGGPIB." localSheetId="52" hidden="1">{#N/A,#N/A,FALSE,"RestGGPIB"}</definedName>
    <definedName name="wrn.RestGGPIB." localSheetId="14" hidden="1">{#N/A,#N/A,FALSE,"RestGGPIB"}</definedName>
    <definedName name="wrn.RestGGPIB." localSheetId="56" hidden="1">{#N/A,#N/A,FALSE,"RestGGPIB"}</definedName>
    <definedName name="wrn.RestGGPIB." localSheetId="60" hidden="1">{#N/A,#N/A,FALSE,"RestGGPIB"}</definedName>
    <definedName name="wrn.RestGGPIB." localSheetId="62" hidden="1">{#N/A,#N/A,FALSE,"RestGGPIB"}</definedName>
    <definedName name="wrn.RestGGPIB." localSheetId="15" hidden="1">{#N/A,#N/A,FALSE,"RestGGPIB"}</definedName>
    <definedName name="wrn.RestGGPIB." localSheetId="64" hidden="1">{#N/A,#N/A,FALSE,"RestGGPIB"}</definedName>
    <definedName name="wrn.RestGGPIB." localSheetId="66" hidden="1">{#N/A,#N/A,FALSE,"RestGGPIB"}</definedName>
    <definedName name="wrn.RestGGPIB." localSheetId="16" hidden="1">{#N/A,#N/A,FALSE,"RestGGPIB"}</definedName>
    <definedName name="wrn.RestGGPIB." hidden="1">{#N/A,#N/A,FALSE,"RestGGPIB"}</definedName>
    <definedName name="wrn.REVSHARE." localSheetId="74" hidden="1">{#N/A,#N/A,FALSE,"REVSHARE"}</definedName>
    <definedName name="wrn.REVSHARE." localSheetId="76" hidden="1">{#N/A,#N/A,FALSE,"REVSHARE"}</definedName>
    <definedName name="wrn.REVSHARE." localSheetId="28" hidden="1">{#N/A,#N/A,FALSE,"REVSHARE"}</definedName>
    <definedName name="wrn.REVSHARE." localSheetId="8" hidden="1">{#N/A,#N/A,FALSE,"REVSHARE"}</definedName>
    <definedName name="wrn.REVSHARE." localSheetId="25" hidden="1">{#N/A,#N/A,FALSE,"REVSHARE"}</definedName>
    <definedName name="wrn.REVSHARE." localSheetId="27" hidden="1">{#N/A,#N/A,FALSE,"REVSHARE"}</definedName>
    <definedName name="wrn.REVSHARE." localSheetId="29" hidden="1">{#N/A,#N/A,FALSE,"REVSHARE"}</definedName>
    <definedName name="wrn.REVSHARE." localSheetId="31" hidden="1">{#N/A,#N/A,FALSE,"REVSHARE"}</definedName>
    <definedName name="wrn.REVSHARE." localSheetId="32" hidden="1">{#N/A,#N/A,FALSE,"REVSHARE"}</definedName>
    <definedName name="wrn.REVSHARE." localSheetId="34" hidden="1">{#N/A,#N/A,FALSE,"REVSHARE"}</definedName>
    <definedName name="wrn.REVSHARE." localSheetId="35" hidden="1">{#N/A,#N/A,FALSE,"REVSHARE"}</definedName>
    <definedName name="wrn.REVSHARE." localSheetId="40" hidden="1">{#N/A,#N/A,FALSE,"REVSHARE"}</definedName>
    <definedName name="wrn.REVSHARE." localSheetId="41" hidden="1">{#N/A,#N/A,FALSE,"REVSHARE"}</definedName>
    <definedName name="wrn.REVSHARE." localSheetId="42" hidden="1">{#N/A,#N/A,FALSE,"REVSHARE"}</definedName>
    <definedName name="wrn.REVSHARE." localSheetId="43" hidden="1">{#N/A,#N/A,FALSE,"REVSHARE"}</definedName>
    <definedName name="wrn.REVSHARE." localSheetId="44" hidden="1">{#N/A,#N/A,FALSE,"REVSHARE"}</definedName>
    <definedName name="wrn.REVSHARE." localSheetId="45" hidden="1">{#N/A,#N/A,FALSE,"REVSHARE"}</definedName>
    <definedName name="wrn.REVSHARE." localSheetId="46" hidden="1">{#N/A,#N/A,FALSE,"REVSHARE"}</definedName>
    <definedName name="wrn.REVSHARE." localSheetId="47" hidden="1">{#N/A,#N/A,FALSE,"REVSHARE"}</definedName>
    <definedName name="wrn.REVSHARE." localSheetId="48" hidden="1">{#N/A,#N/A,FALSE,"REVSHARE"}</definedName>
    <definedName name="wrn.REVSHARE." localSheetId="52" hidden="1">{#N/A,#N/A,FALSE,"REVSHARE"}</definedName>
    <definedName name="wrn.REVSHARE." localSheetId="14" hidden="1">{#N/A,#N/A,FALSE,"REVSHARE"}</definedName>
    <definedName name="wrn.REVSHARE." localSheetId="56" hidden="1">{#N/A,#N/A,FALSE,"REVSHARE"}</definedName>
    <definedName name="wrn.REVSHARE." localSheetId="15" hidden="1">{#N/A,#N/A,FALSE,"REVSHARE"}</definedName>
    <definedName name="wrn.REVSHARE." localSheetId="66" hidden="1">{#N/A,#N/A,FALSE,"REVSHARE"}</definedName>
    <definedName name="wrn.REVSHARE." localSheetId="16" hidden="1">{#N/A,#N/A,FALSE,"REVSHARE"}</definedName>
    <definedName name="wrn.REVSHARE." hidden="1">{#N/A,#N/A,FALSE,"REVSHARE"}</definedName>
    <definedName name="wrn.Riqfin." localSheetId="74" hidden="1">{"Riqfin97",#N/A,FALSE,"Tran";"Riqfinpro",#N/A,FALSE,"Tran"}</definedName>
    <definedName name="wrn.Riqfin." localSheetId="76" hidden="1">{"Riqfin97",#N/A,FALSE,"Tran";"Riqfinpro",#N/A,FALSE,"Tran"}</definedName>
    <definedName name="wrn.Riqfin." localSheetId="10" hidden="1">{"Riqfin97",#N/A,FALSE,"Tran";"Riqfinpro",#N/A,FALSE,"Tran"}</definedName>
    <definedName name="wrn.Riqfin." localSheetId="28" hidden="1">{"Riqfin97",#N/A,FALSE,"Tran";"Riqfinpro",#N/A,FALSE,"Tran"}</definedName>
    <definedName name="wrn.Riqfin." localSheetId="8" hidden="1">{"Riqfin97",#N/A,FALSE,"Tran";"Riqfinpro",#N/A,FALSE,"Tran"}</definedName>
    <definedName name="wrn.Riqfin." localSheetId="25" hidden="1">{"Riqfin97",#N/A,FALSE,"Tran";"Riqfinpro",#N/A,FALSE,"Tran"}</definedName>
    <definedName name="wrn.Riqfin." localSheetId="27" hidden="1">{"Riqfin97",#N/A,FALSE,"Tran";"Riqfinpro",#N/A,FALSE,"Tran"}</definedName>
    <definedName name="wrn.Riqfin." localSheetId="29" hidden="1">{"Riqfin97",#N/A,FALSE,"Tran";"Riqfinpro",#N/A,FALSE,"Tran"}</definedName>
    <definedName name="wrn.Riqfin." localSheetId="31" hidden="1">{"Riqfin97",#N/A,FALSE,"Tran";"Riqfinpro",#N/A,FALSE,"Tran"}</definedName>
    <definedName name="wrn.Riqfin." localSheetId="32" hidden="1">{"Riqfin97",#N/A,FALSE,"Tran";"Riqfinpro",#N/A,FALSE,"Tran"}</definedName>
    <definedName name="wrn.Riqfin." localSheetId="34" hidden="1">{"Riqfin97",#N/A,FALSE,"Tran";"Riqfinpro",#N/A,FALSE,"Tran"}</definedName>
    <definedName name="wrn.Riqfin." localSheetId="35" hidden="1">{"Riqfin97",#N/A,FALSE,"Tran";"Riqfinpro",#N/A,FALSE,"Tran"}</definedName>
    <definedName name="wrn.Riqfin." localSheetId="40" hidden="1">{"Riqfin97",#N/A,FALSE,"Tran";"Riqfinpro",#N/A,FALSE,"Tran"}</definedName>
    <definedName name="wrn.Riqfin." localSheetId="41" hidden="1">{"Riqfin97",#N/A,FALSE,"Tran";"Riqfinpro",#N/A,FALSE,"Tran"}</definedName>
    <definedName name="wrn.Riqfin." localSheetId="42" hidden="1">{"Riqfin97",#N/A,FALSE,"Tran";"Riqfinpro",#N/A,FALSE,"Tran"}</definedName>
    <definedName name="wrn.Riqfin." localSheetId="43" hidden="1">{"Riqfin97",#N/A,FALSE,"Tran";"Riqfinpro",#N/A,FALSE,"Tran"}</definedName>
    <definedName name="wrn.Riqfin." localSheetId="44" hidden="1">{"Riqfin97",#N/A,FALSE,"Tran";"Riqfinpro",#N/A,FALSE,"Tran"}</definedName>
    <definedName name="wrn.Riqfin." localSheetId="45" hidden="1">{"Riqfin97",#N/A,FALSE,"Tran";"Riqfinpro",#N/A,FALSE,"Tran"}</definedName>
    <definedName name="wrn.Riqfin." localSheetId="46" hidden="1">{"Riqfin97",#N/A,FALSE,"Tran";"Riqfinpro",#N/A,FALSE,"Tran"}</definedName>
    <definedName name="wrn.Riqfin." localSheetId="47" hidden="1">{"Riqfin97",#N/A,FALSE,"Tran";"Riqfinpro",#N/A,FALSE,"Tran"}</definedName>
    <definedName name="wrn.Riqfin." localSheetId="48" hidden="1">{"Riqfin97",#N/A,FALSE,"Tran";"Riqfinpro",#N/A,FALSE,"Tran"}</definedName>
    <definedName name="wrn.Riqfin." localSheetId="52" hidden="1">{"Riqfin97",#N/A,FALSE,"Tran";"Riqfinpro",#N/A,FALSE,"Tran"}</definedName>
    <definedName name="wrn.Riqfin." localSheetId="14" hidden="1">{"Riqfin97",#N/A,FALSE,"Tran";"Riqfinpro",#N/A,FALSE,"Tran"}</definedName>
    <definedName name="wrn.Riqfin." localSheetId="56" hidden="1">{"Riqfin97",#N/A,FALSE,"Tran";"Riqfinpro",#N/A,FALSE,"Tran"}</definedName>
    <definedName name="wrn.Riqfin." localSheetId="60" hidden="1">{"Riqfin97",#N/A,FALSE,"Tran";"Riqfinpro",#N/A,FALSE,"Tran"}</definedName>
    <definedName name="wrn.Riqfin." localSheetId="62" hidden="1">{"Riqfin97",#N/A,FALSE,"Tran";"Riqfinpro",#N/A,FALSE,"Tran"}</definedName>
    <definedName name="wrn.Riqfin." localSheetId="15" hidden="1">{"Riqfin97",#N/A,FALSE,"Tran";"Riqfinpro",#N/A,FALSE,"Tran"}</definedName>
    <definedName name="wrn.Riqfin." localSheetId="64" hidden="1">{"Riqfin97",#N/A,FALSE,"Tran";"Riqfinpro",#N/A,FALSE,"Tran"}</definedName>
    <definedName name="wrn.Riqfin." localSheetId="66" hidden="1">{"Riqfin97",#N/A,FALSE,"Tran";"Riqfinpro",#N/A,FALSE,"Tran"}</definedName>
    <definedName name="wrn.Riqfin." localSheetId="16" hidden="1">{"Riqfin97",#N/A,FALSE,"Tran";"Riqfinpro",#N/A,FALSE,"Tran"}</definedName>
    <definedName name="wrn.Riqfin." hidden="1">{"Riqfin97",#N/A,FALSE,"Tran";"Riqfinpro",#N/A,FALSE,"Tran"}</definedName>
    <definedName name="wrn.sreport9899." localSheetId="74"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76"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10"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28"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8"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25"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27"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29"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31"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32"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34"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35"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40"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41"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42"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43"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44"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45"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46"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47"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48"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52"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14"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56"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60"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62"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15"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64"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66"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16"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SPIB." localSheetId="74" hidden="1">{#N/A,#N/A,FALSE,"SSPIB"}</definedName>
    <definedName name="wrn.SSPIB." localSheetId="76" hidden="1">{#N/A,#N/A,FALSE,"SSPIB"}</definedName>
    <definedName name="wrn.SSPIB." localSheetId="10" hidden="1">{#N/A,#N/A,FALSE,"SSPIB"}</definedName>
    <definedName name="wrn.SSPIB." localSheetId="28" hidden="1">{#N/A,#N/A,FALSE,"SSPIB"}</definedName>
    <definedName name="wrn.SSPIB." localSheetId="8" hidden="1">{#N/A,#N/A,FALSE,"SSPIB"}</definedName>
    <definedName name="wrn.SSPIB." localSheetId="25" hidden="1">{#N/A,#N/A,FALSE,"SSPIB"}</definedName>
    <definedName name="wrn.SSPIB." localSheetId="27" hidden="1">{#N/A,#N/A,FALSE,"SSPIB"}</definedName>
    <definedName name="wrn.SSPIB." localSheetId="29" hidden="1">{#N/A,#N/A,FALSE,"SSPIB"}</definedName>
    <definedName name="wrn.SSPIB." localSheetId="31" hidden="1">{#N/A,#N/A,FALSE,"SSPIB"}</definedName>
    <definedName name="wrn.SSPIB." localSheetId="32" hidden="1">{#N/A,#N/A,FALSE,"SSPIB"}</definedName>
    <definedName name="wrn.SSPIB." localSheetId="34" hidden="1">{#N/A,#N/A,FALSE,"SSPIB"}</definedName>
    <definedName name="wrn.SSPIB." localSheetId="35" hidden="1">{#N/A,#N/A,FALSE,"SSPIB"}</definedName>
    <definedName name="wrn.SSPIB." localSheetId="40" hidden="1">{#N/A,#N/A,FALSE,"SSPIB"}</definedName>
    <definedName name="wrn.SSPIB." localSheetId="41" hidden="1">{#N/A,#N/A,FALSE,"SSPIB"}</definedName>
    <definedName name="wrn.SSPIB." localSheetId="42" hidden="1">{#N/A,#N/A,FALSE,"SSPIB"}</definedName>
    <definedName name="wrn.SSPIB." localSheetId="43" hidden="1">{#N/A,#N/A,FALSE,"SSPIB"}</definedName>
    <definedName name="wrn.SSPIB." localSheetId="44" hidden="1">{#N/A,#N/A,FALSE,"SSPIB"}</definedName>
    <definedName name="wrn.SSPIB." localSheetId="45" hidden="1">{#N/A,#N/A,FALSE,"SSPIB"}</definedName>
    <definedName name="wrn.SSPIB." localSheetId="46" hidden="1">{#N/A,#N/A,FALSE,"SSPIB"}</definedName>
    <definedName name="wrn.SSPIB." localSheetId="47" hidden="1">{#N/A,#N/A,FALSE,"SSPIB"}</definedName>
    <definedName name="wrn.SSPIB." localSheetId="48" hidden="1">{#N/A,#N/A,FALSE,"SSPIB"}</definedName>
    <definedName name="wrn.SSPIB." localSheetId="52" hidden="1">{#N/A,#N/A,FALSE,"SSPIB"}</definedName>
    <definedName name="wrn.SSPIB." localSheetId="14" hidden="1">{#N/A,#N/A,FALSE,"SSPIB"}</definedName>
    <definedName name="wrn.SSPIB." localSheetId="56" hidden="1">{#N/A,#N/A,FALSE,"SSPIB"}</definedName>
    <definedName name="wrn.SSPIB." localSheetId="60" hidden="1">{#N/A,#N/A,FALSE,"SSPIB"}</definedName>
    <definedName name="wrn.SSPIB." localSheetId="62" hidden="1">{#N/A,#N/A,FALSE,"SSPIB"}</definedName>
    <definedName name="wrn.SSPIB." localSheetId="15" hidden="1">{#N/A,#N/A,FALSE,"SSPIB"}</definedName>
    <definedName name="wrn.SSPIB." localSheetId="64" hidden="1">{#N/A,#N/A,FALSE,"SSPIB"}</definedName>
    <definedName name="wrn.SSPIB." localSheetId="66" hidden="1">{#N/A,#N/A,FALSE,"SSPIB"}</definedName>
    <definedName name="wrn.SSPIB." localSheetId="16" hidden="1">{#N/A,#N/A,FALSE,"SSPIB"}</definedName>
    <definedName name="wrn.SSPIB." hidden="1">{#N/A,#N/A,FALSE,"SSPIB"}</definedName>
    <definedName name="wrn.Staff._.Report._.Tables." localSheetId="74" hidden="1">{#N/A,#N/A,FALSE,"SR1";#N/A,#N/A,FALSE,"SR2";#N/A,#N/A,FALSE,"SR3";#N/A,#N/A,FALSE,"SR4"}</definedName>
    <definedName name="wrn.Staff._.Report._.Tables." localSheetId="76" hidden="1">{#N/A,#N/A,FALSE,"SR1";#N/A,#N/A,FALSE,"SR2";#N/A,#N/A,FALSE,"SR3";#N/A,#N/A,FALSE,"SR4"}</definedName>
    <definedName name="wrn.Staff._.Report._.Tables." localSheetId="10" hidden="1">{#N/A,#N/A,FALSE,"SR1";#N/A,#N/A,FALSE,"SR2";#N/A,#N/A,FALSE,"SR3";#N/A,#N/A,FALSE,"SR4"}</definedName>
    <definedName name="wrn.Staff._.Report._.Tables." localSheetId="28" hidden="1">{#N/A,#N/A,FALSE,"SR1";#N/A,#N/A,FALSE,"SR2";#N/A,#N/A,FALSE,"SR3";#N/A,#N/A,FALSE,"SR4"}</definedName>
    <definedName name="wrn.Staff._.Report._.Tables." localSheetId="8" hidden="1">{#N/A,#N/A,FALSE,"SR1";#N/A,#N/A,FALSE,"SR2";#N/A,#N/A,FALSE,"SR3";#N/A,#N/A,FALSE,"SR4"}</definedName>
    <definedName name="wrn.Staff._.Report._.Tables." localSheetId="25" hidden="1">{#N/A,#N/A,FALSE,"SR1";#N/A,#N/A,FALSE,"SR2";#N/A,#N/A,FALSE,"SR3";#N/A,#N/A,FALSE,"SR4"}</definedName>
    <definedName name="wrn.Staff._.Report._.Tables." localSheetId="27" hidden="1">{#N/A,#N/A,FALSE,"SR1";#N/A,#N/A,FALSE,"SR2";#N/A,#N/A,FALSE,"SR3";#N/A,#N/A,FALSE,"SR4"}</definedName>
    <definedName name="wrn.Staff._.Report._.Tables." localSheetId="29" hidden="1">{#N/A,#N/A,FALSE,"SR1";#N/A,#N/A,FALSE,"SR2";#N/A,#N/A,FALSE,"SR3";#N/A,#N/A,FALSE,"SR4"}</definedName>
    <definedName name="wrn.Staff._.Report._.Tables." localSheetId="31" hidden="1">{#N/A,#N/A,FALSE,"SR1";#N/A,#N/A,FALSE,"SR2";#N/A,#N/A,FALSE,"SR3";#N/A,#N/A,FALSE,"SR4"}</definedName>
    <definedName name="wrn.Staff._.Report._.Tables." localSheetId="32" hidden="1">{#N/A,#N/A,FALSE,"SR1";#N/A,#N/A,FALSE,"SR2";#N/A,#N/A,FALSE,"SR3";#N/A,#N/A,FALSE,"SR4"}</definedName>
    <definedName name="wrn.Staff._.Report._.Tables." localSheetId="34" hidden="1">{#N/A,#N/A,FALSE,"SR1";#N/A,#N/A,FALSE,"SR2";#N/A,#N/A,FALSE,"SR3";#N/A,#N/A,FALSE,"SR4"}</definedName>
    <definedName name="wrn.Staff._.Report._.Tables." localSheetId="35" hidden="1">{#N/A,#N/A,FALSE,"SR1";#N/A,#N/A,FALSE,"SR2";#N/A,#N/A,FALSE,"SR3";#N/A,#N/A,FALSE,"SR4"}</definedName>
    <definedName name="wrn.Staff._.Report._.Tables." localSheetId="40" hidden="1">{#N/A,#N/A,FALSE,"SR1";#N/A,#N/A,FALSE,"SR2";#N/A,#N/A,FALSE,"SR3";#N/A,#N/A,FALSE,"SR4"}</definedName>
    <definedName name="wrn.Staff._.Report._.Tables." localSheetId="41" hidden="1">{#N/A,#N/A,FALSE,"SR1";#N/A,#N/A,FALSE,"SR2";#N/A,#N/A,FALSE,"SR3";#N/A,#N/A,FALSE,"SR4"}</definedName>
    <definedName name="wrn.Staff._.Report._.Tables." localSheetId="42" hidden="1">{#N/A,#N/A,FALSE,"SR1";#N/A,#N/A,FALSE,"SR2";#N/A,#N/A,FALSE,"SR3";#N/A,#N/A,FALSE,"SR4"}</definedName>
    <definedName name="wrn.Staff._.Report._.Tables." localSheetId="43" hidden="1">{#N/A,#N/A,FALSE,"SR1";#N/A,#N/A,FALSE,"SR2";#N/A,#N/A,FALSE,"SR3";#N/A,#N/A,FALSE,"SR4"}</definedName>
    <definedName name="wrn.Staff._.Report._.Tables." localSheetId="44" hidden="1">{#N/A,#N/A,FALSE,"SR1";#N/A,#N/A,FALSE,"SR2";#N/A,#N/A,FALSE,"SR3";#N/A,#N/A,FALSE,"SR4"}</definedName>
    <definedName name="wrn.Staff._.Report._.Tables." localSheetId="45" hidden="1">{#N/A,#N/A,FALSE,"SR1";#N/A,#N/A,FALSE,"SR2";#N/A,#N/A,FALSE,"SR3";#N/A,#N/A,FALSE,"SR4"}</definedName>
    <definedName name="wrn.Staff._.Report._.Tables." localSheetId="46" hidden="1">{#N/A,#N/A,FALSE,"SR1";#N/A,#N/A,FALSE,"SR2";#N/A,#N/A,FALSE,"SR3";#N/A,#N/A,FALSE,"SR4"}</definedName>
    <definedName name="wrn.Staff._.Report._.Tables." localSheetId="47" hidden="1">{#N/A,#N/A,FALSE,"SR1";#N/A,#N/A,FALSE,"SR2";#N/A,#N/A,FALSE,"SR3";#N/A,#N/A,FALSE,"SR4"}</definedName>
    <definedName name="wrn.Staff._.Report._.Tables." localSheetId="48" hidden="1">{#N/A,#N/A,FALSE,"SR1";#N/A,#N/A,FALSE,"SR2";#N/A,#N/A,FALSE,"SR3";#N/A,#N/A,FALSE,"SR4"}</definedName>
    <definedName name="wrn.Staff._.Report._.Tables." localSheetId="52" hidden="1">{#N/A,#N/A,FALSE,"SR1";#N/A,#N/A,FALSE,"SR2";#N/A,#N/A,FALSE,"SR3";#N/A,#N/A,FALSE,"SR4"}</definedName>
    <definedName name="wrn.Staff._.Report._.Tables." localSheetId="14" hidden="1">{#N/A,#N/A,FALSE,"SR1";#N/A,#N/A,FALSE,"SR2";#N/A,#N/A,FALSE,"SR3";#N/A,#N/A,FALSE,"SR4"}</definedName>
    <definedName name="wrn.Staff._.Report._.Tables." localSheetId="56" hidden="1">{#N/A,#N/A,FALSE,"SR1";#N/A,#N/A,FALSE,"SR2";#N/A,#N/A,FALSE,"SR3";#N/A,#N/A,FALSE,"SR4"}</definedName>
    <definedName name="wrn.Staff._.Report._.Tables." localSheetId="60" hidden="1">{#N/A,#N/A,FALSE,"SR1";#N/A,#N/A,FALSE,"SR2";#N/A,#N/A,FALSE,"SR3";#N/A,#N/A,FALSE,"SR4"}</definedName>
    <definedName name="wrn.Staff._.Report._.Tables." localSheetId="62" hidden="1">{#N/A,#N/A,FALSE,"SR1";#N/A,#N/A,FALSE,"SR2";#N/A,#N/A,FALSE,"SR3";#N/A,#N/A,FALSE,"SR4"}</definedName>
    <definedName name="wrn.Staff._.Report._.Tables." localSheetId="15" hidden="1">{#N/A,#N/A,FALSE,"SR1";#N/A,#N/A,FALSE,"SR2";#N/A,#N/A,FALSE,"SR3";#N/A,#N/A,FALSE,"SR4"}</definedName>
    <definedName name="wrn.Staff._.Report._.Tables." localSheetId="64" hidden="1">{#N/A,#N/A,FALSE,"SR1";#N/A,#N/A,FALSE,"SR2";#N/A,#N/A,FALSE,"SR3";#N/A,#N/A,FALSE,"SR4"}</definedName>
    <definedName name="wrn.Staff._.Report._.Tables." localSheetId="66" hidden="1">{#N/A,#N/A,FALSE,"SR1";#N/A,#N/A,FALSE,"SR2";#N/A,#N/A,FALSE,"SR3";#N/A,#N/A,FALSE,"SR4"}</definedName>
    <definedName name="wrn.Staff._.Report._.Tables." localSheetId="16" hidden="1">{#N/A,#N/A,FALSE,"SR1";#N/A,#N/A,FALSE,"SR2";#N/A,#N/A,FALSE,"SR3";#N/A,#N/A,FALSE,"SR4"}</definedName>
    <definedName name="wrn.Staff._.Report._.Tables." hidden="1">{#N/A,#N/A,FALSE,"SR1";#N/A,#N/A,FALSE,"SR2";#N/A,#N/A,FALSE,"SR3";#N/A,#N/A,FALSE,"SR4"}</definedName>
    <definedName name="wrn.staffreport." localSheetId="74" hidden="1">{#N/A,#N/A,FALSE,"slvsrtb1";#N/A,#N/A,FALSE,"slvsrtb2";#N/A,#N/A,FALSE,"slvsrtb3";#N/A,#N/A,FALSE,"slvsrtb4";#N/A,#N/A,FALSE,"slvsrtb5";#N/A,#N/A,FALSE,"slvsrtb6";#N/A,#N/A,FALSE,"slvsrtb7";#N/A,#N/A,FALSE,"slvsrtb8";#N/A,#N/A,FALSE,"slvsrtb9";#N/A,#N/A,FALSE,"slvsrtb10";#N/A,#N/A,FALSE,"slvsrtb12"}</definedName>
    <definedName name="wrn.staffreport." localSheetId="76" hidden="1">{#N/A,#N/A,FALSE,"slvsrtb1";#N/A,#N/A,FALSE,"slvsrtb2";#N/A,#N/A,FALSE,"slvsrtb3";#N/A,#N/A,FALSE,"slvsrtb4";#N/A,#N/A,FALSE,"slvsrtb5";#N/A,#N/A,FALSE,"slvsrtb6";#N/A,#N/A,FALSE,"slvsrtb7";#N/A,#N/A,FALSE,"slvsrtb8";#N/A,#N/A,FALSE,"slvsrtb9";#N/A,#N/A,FALSE,"slvsrtb10";#N/A,#N/A,FALSE,"slvsrtb12"}</definedName>
    <definedName name="wrn.staffreport." localSheetId="10" hidden="1">{#N/A,#N/A,FALSE,"slvsrtb1";#N/A,#N/A,FALSE,"slvsrtb2";#N/A,#N/A,FALSE,"slvsrtb3";#N/A,#N/A,FALSE,"slvsrtb4";#N/A,#N/A,FALSE,"slvsrtb5";#N/A,#N/A,FALSE,"slvsrtb6";#N/A,#N/A,FALSE,"slvsrtb7";#N/A,#N/A,FALSE,"slvsrtb8";#N/A,#N/A,FALSE,"slvsrtb9";#N/A,#N/A,FALSE,"slvsrtb10";#N/A,#N/A,FALSE,"slvsrtb12"}</definedName>
    <definedName name="wrn.staffreport." localSheetId="28" hidden="1">{#N/A,#N/A,FALSE,"slvsrtb1";#N/A,#N/A,FALSE,"slvsrtb2";#N/A,#N/A,FALSE,"slvsrtb3";#N/A,#N/A,FALSE,"slvsrtb4";#N/A,#N/A,FALSE,"slvsrtb5";#N/A,#N/A,FALSE,"slvsrtb6";#N/A,#N/A,FALSE,"slvsrtb7";#N/A,#N/A,FALSE,"slvsrtb8";#N/A,#N/A,FALSE,"slvsrtb9";#N/A,#N/A,FALSE,"slvsrtb10";#N/A,#N/A,FALSE,"slvsrtb12"}</definedName>
    <definedName name="wrn.staffreport." localSheetId="8" hidden="1">{#N/A,#N/A,FALSE,"slvsrtb1";#N/A,#N/A,FALSE,"slvsrtb2";#N/A,#N/A,FALSE,"slvsrtb3";#N/A,#N/A,FALSE,"slvsrtb4";#N/A,#N/A,FALSE,"slvsrtb5";#N/A,#N/A,FALSE,"slvsrtb6";#N/A,#N/A,FALSE,"slvsrtb7";#N/A,#N/A,FALSE,"slvsrtb8";#N/A,#N/A,FALSE,"slvsrtb9";#N/A,#N/A,FALSE,"slvsrtb10";#N/A,#N/A,FALSE,"slvsrtb12"}</definedName>
    <definedName name="wrn.staffreport." localSheetId="25" hidden="1">{#N/A,#N/A,FALSE,"slvsrtb1";#N/A,#N/A,FALSE,"slvsrtb2";#N/A,#N/A,FALSE,"slvsrtb3";#N/A,#N/A,FALSE,"slvsrtb4";#N/A,#N/A,FALSE,"slvsrtb5";#N/A,#N/A,FALSE,"slvsrtb6";#N/A,#N/A,FALSE,"slvsrtb7";#N/A,#N/A,FALSE,"slvsrtb8";#N/A,#N/A,FALSE,"slvsrtb9";#N/A,#N/A,FALSE,"slvsrtb10";#N/A,#N/A,FALSE,"slvsrtb12"}</definedName>
    <definedName name="wrn.staffreport." localSheetId="27" hidden="1">{#N/A,#N/A,FALSE,"slvsrtb1";#N/A,#N/A,FALSE,"slvsrtb2";#N/A,#N/A,FALSE,"slvsrtb3";#N/A,#N/A,FALSE,"slvsrtb4";#N/A,#N/A,FALSE,"slvsrtb5";#N/A,#N/A,FALSE,"slvsrtb6";#N/A,#N/A,FALSE,"slvsrtb7";#N/A,#N/A,FALSE,"slvsrtb8";#N/A,#N/A,FALSE,"slvsrtb9";#N/A,#N/A,FALSE,"slvsrtb10";#N/A,#N/A,FALSE,"slvsrtb12"}</definedName>
    <definedName name="wrn.staffreport." localSheetId="29" hidden="1">{#N/A,#N/A,FALSE,"slvsrtb1";#N/A,#N/A,FALSE,"slvsrtb2";#N/A,#N/A,FALSE,"slvsrtb3";#N/A,#N/A,FALSE,"slvsrtb4";#N/A,#N/A,FALSE,"slvsrtb5";#N/A,#N/A,FALSE,"slvsrtb6";#N/A,#N/A,FALSE,"slvsrtb7";#N/A,#N/A,FALSE,"slvsrtb8";#N/A,#N/A,FALSE,"slvsrtb9";#N/A,#N/A,FALSE,"slvsrtb10";#N/A,#N/A,FALSE,"slvsrtb12"}</definedName>
    <definedName name="wrn.staffreport." localSheetId="31" hidden="1">{#N/A,#N/A,FALSE,"slvsrtb1";#N/A,#N/A,FALSE,"slvsrtb2";#N/A,#N/A,FALSE,"slvsrtb3";#N/A,#N/A,FALSE,"slvsrtb4";#N/A,#N/A,FALSE,"slvsrtb5";#N/A,#N/A,FALSE,"slvsrtb6";#N/A,#N/A,FALSE,"slvsrtb7";#N/A,#N/A,FALSE,"slvsrtb8";#N/A,#N/A,FALSE,"slvsrtb9";#N/A,#N/A,FALSE,"slvsrtb10";#N/A,#N/A,FALSE,"slvsrtb12"}</definedName>
    <definedName name="wrn.staffreport." localSheetId="32" hidden="1">{#N/A,#N/A,FALSE,"slvsrtb1";#N/A,#N/A,FALSE,"slvsrtb2";#N/A,#N/A,FALSE,"slvsrtb3";#N/A,#N/A,FALSE,"slvsrtb4";#N/A,#N/A,FALSE,"slvsrtb5";#N/A,#N/A,FALSE,"slvsrtb6";#N/A,#N/A,FALSE,"slvsrtb7";#N/A,#N/A,FALSE,"slvsrtb8";#N/A,#N/A,FALSE,"slvsrtb9";#N/A,#N/A,FALSE,"slvsrtb10";#N/A,#N/A,FALSE,"slvsrtb12"}</definedName>
    <definedName name="wrn.staffreport." localSheetId="34" hidden="1">{#N/A,#N/A,FALSE,"slvsrtb1";#N/A,#N/A,FALSE,"slvsrtb2";#N/A,#N/A,FALSE,"slvsrtb3";#N/A,#N/A,FALSE,"slvsrtb4";#N/A,#N/A,FALSE,"slvsrtb5";#N/A,#N/A,FALSE,"slvsrtb6";#N/A,#N/A,FALSE,"slvsrtb7";#N/A,#N/A,FALSE,"slvsrtb8";#N/A,#N/A,FALSE,"slvsrtb9";#N/A,#N/A,FALSE,"slvsrtb10";#N/A,#N/A,FALSE,"slvsrtb12"}</definedName>
    <definedName name="wrn.staffreport." localSheetId="35" hidden="1">{#N/A,#N/A,FALSE,"slvsrtb1";#N/A,#N/A,FALSE,"slvsrtb2";#N/A,#N/A,FALSE,"slvsrtb3";#N/A,#N/A,FALSE,"slvsrtb4";#N/A,#N/A,FALSE,"slvsrtb5";#N/A,#N/A,FALSE,"slvsrtb6";#N/A,#N/A,FALSE,"slvsrtb7";#N/A,#N/A,FALSE,"slvsrtb8";#N/A,#N/A,FALSE,"slvsrtb9";#N/A,#N/A,FALSE,"slvsrtb10";#N/A,#N/A,FALSE,"slvsrtb12"}</definedName>
    <definedName name="wrn.staffreport." localSheetId="40" hidden="1">{#N/A,#N/A,FALSE,"slvsrtb1";#N/A,#N/A,FALSE,"slvsrtb2";#N/A,#N/A,FALSE,"slvsrtb3";#N/A,#N/A,FALSE,"slvsrtb4";#N/A,#N/A,FALSE,"slvsrtb5";#N/A,#N/A,FALSE,"slvsrtb6";#N/A,#N/A,FALSE,"slvsrtb7";#N/A,#N/A,FALSE,"slvsrtb8";#N/A,#N/A,FALSE,"slvsrtb9";#N/A,#N/A,FALSE,"slvsrtb10";#N/A,#N/A,FALSE,"slvsrtb12"}</definedName>
    <definedName name="wrn.staffreport." localSheetId="41" hidden="1">{#N/A,#N/A,FALSE,"slvsrtb1";#N/A,#N/A,FALSE,"slvsrtb2";#N/A,#N/A,FALSE,"slvsrtb3";#N/A,#N/A,FALSE,"slvsrtb4";#N/A,#N/A,FALSE,"slvsrtb5";#N/A,#N/A,FALSE,"slvsrtb6";#N/A,#N/A,FALSE,"slvsrtb7";#N/A,#N/A,FALSE,"slvsrtb8";#N/A,#N/A,FALSE,"slvsrtb9";#N/A,#N/A,FALSE,"slvsrtb10";#N/A,#N/A,FALSE,"slvsrtb12"}</definedName>
    <definedName name="wrn.staffreport." localSheetId="42" hidden="1">{#N/A,#N/A,FALSE,"slvsrtb1";#N/A,#N/A,FALSE,"slvsrtb2";#N/A,#N/A,FALSE,"slvsrtb3";#N/A,#N/A,FALSE,"slvsrtb4";#N/A,#N/A,FALSE,"slvsrtb5";#N/A,#N/A,FALSE,"slvsrtb6";#N/A,#N/A,FALSE,"slvsrtb7";#N/A,#N/A,FALSE,"slvsrtb8";#N/A,#N/A,FALSE,"slvsrtb9";#N/A,#N/A,FALSE,"slvsrtb10";#N/A,#N/A,FALSE,"slvsrtb12"}</definedName>
    <definedName name="wrn.staffreport." localSheetId="43" hidden="1">{#N/A,#N/A,FALSE,"slvsrtb1";#N/A,#N/A,FALSE,"slvsrtb2";#N/A,#N/A,FALSE,"slvsrtb3";#N/A,#N/A,FALSE,"slvsrtb4";#N/A,#N/A,FALSE,"slvsrtb5";#N/A,#N/A,FALSE,"slvsrtb6";#N/A,#N/A,FALSE,"slvsrtb7";#N/A,#N/A,FALSE,"slvsrtb8";#N/A,#N/A,FALSE,"slvsrtb9";#N/A,#N/A,FALSE,"slvsrtb10";#N/A,#N/A,FALSE,"slvsrtb12"}</definedName>
    <definedName name="wrn.staffreport." localSheetId="44" hidden="1">{#N/A,#N/A,FALSE,"slvsrtb1";#N/A,#N/A,FALSE,"slvsrtb2";#N/A,#N/A,FALSE,"slvsrtb3";#N/A,#N/A,FALSE,"slvsrtb4";#N/A,#N/A,FALSE,"slvsrtb5";#N/A,#N/A,FALSE,"slvsrtb6";#N/A,#N/A,FALSE,"slvsrtb7";#N/A,#N/A,FALSE,"slvsrtb8";#N/A,#N/A,FALSE,"slvsrtb9";#N/A,#N/A,FALSE,"slvsrtb10";#N/A,#N/A,FALSE,"slvsrtb12"}</definedName>
    <definedName name="wrn.staffreport." localSheetId="45" hidden="1">{#N/A,#N/A,FALSE,"slvsrtb1";#N/A,#N/A,FALSE,"slvsrtb2";#N/A,#N/A,FALSE,"slvsrtb3";#N/A,#N/A,FALSE,"slvsrtb4";#N/A,#N/A,FALSE,"slvsrtb5";#N/A,#N/A,FALSE,"slvsrtb6";#N/A,#N/A,FALSE,"slvsrtb7";#N/A,#N/A,FALSE,"slvsrtb8";#N/A,#N/A,FALSE,"slvsrtb9";#N/A,#N/A,FALSE,"slvsrtb10";#N/A,#N/A,FALSE,"slvsrtb12"}</definedName>
    <definedName name="wrn.staffreport." localSheetId="46" hidden="1">{#N/A,#N/A,FALSE,"slvsrtb1";#N/A,#N/A,FALSE,"slvsrtb2";#N/A,#N/A,FALSE,"slvsrtb3";#N/A,#N/A,FALSE,"slvsrtb4";#N/A,#N/A,FALSE,"slvsrtb5";#N/A,#N/A,FALSE,"slvsrtb6";#N/A,#N/A,FALSE,"slvsrtb7";#N/A,#N/A,FALSE,"slvsrtb8";#N/A,#N/A,FALSE,"slvsrtb9";#N/A,#N/A,FALSE,"slvsrtb10";#N/A,#N/A,FALSE,"slvsrtb12"}</definedName>
    <definedName name="wrn.staffreport." localSheetId="47" hidden="1">{#N/A,#N/A,FALSE,"slvsrtb1";#N/A,#N/A,FALSE,"slvsrtb2";#N/A,#N/A,FALSE,"slvsrtb3";#N/A,#N/A,FALSE,"slvsrtb4";#N/A,#N/A,FALSE,"slvsrtb5";#N/A,#N/A,FALSE,"slvsrtb6";#N/A,#N/A,FALSE,"slvsrtb7";#N/A,#N/A,FALSE,"slvsrtb8";#N/A,#N/A,FALSE,"slvsrtb9";#N/A,#N/A,FALSE,"slvsrtb10";#N/A,#N/A,FALSE,"slvsrtb12"}</definedName>
    <definedName name="wrn.staffreport." localSheetId="48" hidden="1">{#N/A,#N/A,FALSE,"slvsrtb1";#N/A,#N/A,FALSE,"slvsrtb2";#N/A,#N/A,FALSE,"slvsrtb3";#N/A,#N/A,FALSE,"slvsrtb4";#N/A,#N/A,FALSE,"slvsrtb5";#N/A,#N/A,FALSE,"slvsrtb6";#N/A,#N/A,FALSE,"slvsrtb7";#N/A,#N/A,FALSE,"slvsrtb8";#N/A,#N/A,FALSE,"slvsrtb9";#N/A,#N/A,FALSE,"slvsrtb10";#N/A,#N/A,FALSE,"slvsrtb12"}</definedName>
    <definedName name="wrn.staffreport." localSheetId="52" hidden="1">{#N/A,#N/A,FALSE,"slvsrtb1";#N/A,#N/A,FALSE,"slvsrtb2";#N/A,#N/A,FALSE,"slvsrtb3";#N/A,#N/A,FALSE,"slvsrtb4";#N/A,#N/A,FALSE,"slvsrtb5";#N/A,#N/A,FALSE,"slvsrtb6";#N/A,#N/A,FALSE,"slvsrtb7";#N/A,#N/A,FALSE,"slvsrtb8";#N/A,#N/A,FALSE,"slvsrtb9";#N/A,#N/A,FALSE,"slvsrtb10";#N/A,#N/A,FALSE,"slvsrtb12"}</definedName>
    <definedName name="wrn.staffreport." localSheetId="14" hidden="1">{#N/A,#N/A,FALSE,"slvsrtb1";#N/A,#N/A,FALSE,"slvsrtb2";#N/A,#N/A,FALSE,"slvsrtb3";#N/A,#N/A,FALSE,"slvsrtb4";#N/A,#N/A,FALSE,"slvsrtb5";#N/A,#N/A,FALSE,"slvsrtb6";#N/A,#N/A,FALSE,"slvsrtb7";#N/A,#N/A,FALSE,"slvsrtb8";#N/A,#N/A,FALSE,"slvsrtb9";#N/A,#N/A,FALSE,"slvsrtb10";#N/A,#N/A,FALSE,"slvsrtb12"}</definedName>
    <definedName name="wrn.staffreport." localSheetId="56" hidden="1">{#N/A,#N/A,FALSE,"slvsrtb1";#N/A,#N/A,FALSE,"slvsrtb2";#N/A,#N/A,FALSE,"slvsrtb3";#N/A,#N/A,FALSE,"slvsrtb4";#N/A,#N/A,FALSE,"slvsrtb5";#N/A,#N/A,FALSE,"slvsrtb6";#N/A,#N/A,FALSE,"slvsrtb7";#N/A,#N/A,FALSE,"slvsrtb8";#N/A,#N/A,FALSE,"slvsrtb9";#N/A,#N/A,FALSE,"slvsrtb10";#N/A,#N/A,FALSE,"slvsrtb12"}</definedName>
    <definedName name="wrn.staffreport." localSheetId="60" hidden="1">{#N/A,#N/A,FALSE,"slvsrtb1";#N/A,#N/A,FALSE,"slvsrtb2";#N/A,#N/A,FALSE,"slvsrtb3";#N/A,#N/A,FALSE,"slvsrtb4";#N/A,#N/A,FALSE,"slvsrtb5";#N/A,#N/A,FALSE,"slvsrtb6";#N/A,#N/A,FALSE,"slvsrtb7";#N/A,#N/A,FALSE,"slvsrtb8";#N/A,#N/A,FALSE,"slvsrtb9";#N/A,#N/A,FALSE,"slvsrtb10";#N/A,#N/A,FALSE,"slvsrtb12"}</definedName>
    <definedName name="wrn.staffreport." localSheetId="62" hidden="1">{#N/A,#N/A,FALSE,"slvsrtb1";#N/A,#N/A,FALSE,"slvsrtb2";#N/A,#N/A,FALSE,"slvsrtb3";#N/A,#N/A,FALSE,"slvsrtb4";#N/A,#N/A,FALSE,"slvsrtb5";#N/A,#N/A,FALSE,"slvsrtb6";#N/A,#N/A,FALSE,"slvsrtb7";#N/A,#N/A,FALSE,"slvsrtb8";#N/A,#N/A,FALSE,"slvsrtb9";#N/A,#N/A,FALSE,"slvsrtb10";#N/A,#N/A,FALSE,"slvsrtb12"}</definedName>
    <definedName name="wrn.staffreport." localSheetId="15" hidden="1">{#N/A,#N/A,FALSE,"slvsrtb1";#N/A,#N/A,FALSE,"slvsrtb2";#N/A,#N/A,FALSE,"slvsrtb3";#N/A,#N/A,FALSE,"slvsrtb4";#N/A,#N/A,FALSE,"slvsrtb5";#N/A,#N/A,FALSE,"slvsrtb6";#N/A,#N/A,FALSE,"slvsrtb7";#N/A,#N/A,FALSE,"slvsrtb8";#N/A,#N/A,FALSE,"slvsrtb9";#N/A,#N/A,FALSE,"slvsrtb10";#N/A,#N/A,FALSE,"slvsrtb12"}</definedName>
    <definedName name="wrn.staffreport." localSheetId="64" hidden="1">{#N/A,#N/A,FALSE,"slvsrtb1";#N/A,#N/A,FALSE,"slvsrtb2";#N/A,#N/A,FALSE,"slvsrtb3";#N/A,#N/A,FALSE,"slvsrtb4";#N/A,#N/A,FALSE,"slvsrtb5";#N/A,#N/A,FALSE,"slvsrtb6";#N/A,#N/A,FALSE,"slvsrtb7";#N/A,#N/A,FALSE,"slvsrtb8";#N/A,#N/A,FALSE,"slvsrtb9";#N/A,#N/A,FALSE,"slvsrtb10";#N/A,#N/A,FALSE,"slvsrtb12"}</definedName>
    <definedName name="wrn.staffreport." localSheetId="66" hidden="1">{#N/A,#N/A,FALSE,"slvsrtb1";#N/A,#N/A,FALSE,"slvsrtb2";#N/A,#N/A,FALSE,"slvsrtb3";#N/A,#N/A,FALSE,"slvsrtb4";#N/A,#N/A,FALSE,"slvsrtb5";#N/A,#N/A,FALSE,"slvsrtb6";#N/A,#N/A,FALSE,"slvsrtb7";#N/A,#N/A,FALSE,"slvsrtb8";#N/A,#N/A,FALSE,"slvsrtb9";#N/A,#N/A,FALSE,"slvsrtb10";#N/A,#N/A,FALSE,"slvsrtb12"}</definedName>
    <definedName name="wrn.staffreport." localSheetId="16" hidden="1">{#N/A,#N/A,FALSE,"slvsrtb1";#N/A,#N/A,FALSE,"slvsrtb2";#N/A,#N/A,FALSE,"slvsrtb3";#N/A,#N/A,FALSE,"slvsrtb4";#N/A,#N/A,FALSE,"slvsrtb5";#N/A,#N/A,FALSE,"slvsrtb6";#N/A,#N/A,FALSE,"slvsrtb7";#N/A,#N/A,FALSE,"slvsrtb8";#N/A,#N/A,FALSE,"slvsrtb9";#N/A,#N/A,FALSE,"slvsrtb10";#N/A,#N/A,FALSE,"slvsrtb12"}</definedName>
    <definedName name="wrn.staffreport." hidden="1">{#N/A,#N/A,FALSE,"slvsrtb1";#N/A,#N/A,FALSE,"slvsrtb2";#N/A,#N/A,FALSE,"slvsrtb3";#N/A,#N/A,FALSE,"slvsrtb4";#N/A,#N/A,FALSE,"slvsrtb5";#N/A,#N/A,FALSE,"slvsrtb6";#N/A,#N/A,FALSE,"slvsrtb7";#N/A,#N/A,FALSE,"slvsrtb8";#N/A,#N/A,FALSE,"slvsrtb9";#N/A,#N/A,FALSE,"slvsrtb10";#N/A,#N/A,FALSE,"slvsrtb12"}</definedName>
    <definedName name="wrn.STATE." localSheetId="74" hidden="1">{#N/A,#N/A,FALSE,"STATE"}</definedName>
    <definedName name="wrn.STATE." localSheetId="76" hidden="1">{#N/A,#N/A,FALSE,"STATE"}</definedName>
    <definedName name="wrn.STATE." localSheetId="28" hidden="1">{#N/A,#N/A,FALSE,"STATE"}</definedName>
    <definedName name="wrn.STATE." localSheetId="8" hidden="1">{#N/A,#N/A,FALSE,"STATE"}</definedName>
    <definedName name="wrn.STATE." localSheetId="25" hidden="1">{#N/A,#N/A,FALSE,"STATE"}</definedName>
    <definedName name="wrn.STATE." localSheetId="27" hidden="1">{#N/A,#N/A,FALSE,"STATE"}</definedName>
    <definedName name="wrn.STATE." localSheetId="29" hidden="1">{#N/A,#N/A,FALSE,"STATE"}</definedName>
    <definedName name="wrn.STATE." localSheetId="31" hidden="1">{#N/A,#N/A,FALSE,"STATE"}</definedName>
    <definedName name="wrn.STATE." localSheetId="32" hidden="1">{#N/A,#N/A,FALSE,"STATE"}</definedName>
    <definedName name="wrn.STATE." localSheetId="34" hidden="1">{#N/A,#N/A,FALSE,"STATE"}</definedName>
    <definedName name="wrn.STATE." localSheetId="35" hidden="1">{#N/A,#N/A,FALSE,"STATE"}</definedName>
    <definedName name="wrn.STATE." localSheetId="40" hidden="1">{#N/A,#N/A,FALSE,"STATE"}</definedName>
    <definedName name="wrn.STATE." localSheetId="41" hidden="1">{#N/A,#N/A,FALSE,"STATE"}</definedName>
    <definedName name="wrn.STATE." localSheetId="42" hidden="1">{#N/A,#N/A,FALSE,"STATE"}</definedName>
    <definedName name="wrn.STATE." localSheetId="43" hidden="1">{#N/A,#N/A,FALSE,"STATE"}</definedName>
    <definedName name="wrn.STATE." localSheetId="44" hidden="1">{#N/A,#N/A,FALSE,"STATE"}</definedName>
    <definedName name="wrn.STATE." localSheetId="45" hidden="1">{#N/A,#N/A,FALSE,"STATE"}</definedName>
    <definedName name="wrn.STATE." localSheetId="46" hidden="1">{#N/A,#N/A,FALSE,"STATE"}</definedName>
    <definedName name="wrn.STATE." localSheetId="47" hidden="1">{#N/A,#N/A,FALSE,"STATE"}</definedName>
    <definedName name="wrn.STATE." localSheetId="48" hidden="1">{#N/A,#N/A,FALSE,"STATE"}</definedName>
    <definedName name="wrn.STATE." localSheetId="52" hidden="1">{#N/A,#N/A,FALSE,"STATE"}</definedName>
    <definedName name="wrn.STATE." localSheetId="14" hidden="1">{#N/A,#N/A,FALSE,"STATE"}</definedName>
    <definedName name="wrn.STATE." localSheetId="56" hidden="1">{#N/A,#N/A,FALSE,"STATE"}</definedName>
    <definedName name="wrn.STATE." localSheetId="15" hidden="1">{#N/A,#N/A,FALSE,"STATE"}</definedName>
    <definedName name="wrn.STATE." localSheetId="66" hidden="1">{#N/A,#N/A,FALSE,"STATE"}</definedName>
    <definedName name="wrn.STATE." localSheetId="16" hidden="1">{#N/A,#N/A,FALSE,"STATE"}</definedName>
    <definedName name="wrn.STATE." hidden="1">{#N/A,#N/A,FALSE,"STATE"}</definedName>
    <definedName name="wrn.TAXARREARS." localSheetId="74" hidden="1">{#N/A,#N/A,FALSE,"TAXARREARS"}</definedName>
    <definedName name="wrn.TAXARREARS." localSheetId="76" hidden="1">{#N/A,#N/A,FALSE,"TAXARREARS"}</definedName>
    <definedName name="wrn.TAXARREARS." localSheetId="28" hidden="1">{#N/A,#N/A,FALSE,"TAXARREARS"}</definedName>
    <definedName name="wrn.TAXARREARS." localSheetId="8" hidden="1">{#N/A,#N/A,FALSE,"TAXARREARS"}</definedName>
    <definedName name="wrn.TAXARREARS." localSheetId="25" hidden="1">{#N/A,#N/A,FALSE,"TAXARREARS"}</definedName>
    <definedName name="wrn.TAXARREARS." localSheetId="27" hidden="1">{#N/A,#N/A,FALSE,"TAXARREARS"}</definedName>
    <definedName name="wrn.TAXARREARS." localSheetId="29" hidden="1">{#N/A,#N/A,FALSE,"TAXARREARS"}</definedName>
    <definedName name="wrn.TAXARREARS." localSheetId="31" hidden="1">{#N/A,#N/A,FALSE,"TAXARREARS"}</definedName>
    <definedName name="wrn.TAXARREARS." localSheetId="32" hidden="1">{#N/A,#N/A,FALSE,"TAXARREARS"}</definedName>
    <definedName name="wrn.TAXARREARS." localSheetId="34" hidden="1">{#N/A,#N/A,FALSE,"TAXARREARS"}</definedName>
    <definedName name="wrn.TAXARREARS." localSheetId="35" hidden="1">{#N/A,#N/A,FALSE,"TAXARREARS"}</definedName>
    <definedName name="wrn.TAXARREARS." localSheetId="40" hidden="1">{#N/A,#N/A,FALSE,"TAXARREARS"}</definedName>
    <definedName name="wrn.TAXARREARS." localSheetId="41" hidden="1">{#N/A,#N/A,FALSE,"TAXARREARS"}</definedName>
    <definedName name="wrn.TAXARREARS." localSheetId="42" hidden="1">{#N/A,#N/A,FALSE,"TAXARREARS"}</definedName>
    <definedName name="wrn.TAXARREARS." localSheetId="43" hidden="1">{#N/A,#N/A,FALSE,"TAXARREARS"}</definedName>
    <definedName name="wrn.TAXARREARS." localSheetId="44" hidden="1">{#N/A,#N/A,FALSE,"TAXARREARS"}</definedName>
    <definedName name="wrn.TAXARREARS." localSheetId="45" hidden="1">{#N/A,#N/A,FALSE,"TAXARREARS"}</definedName>
    <definedName name="wrn.TAXARREARS." localSheetId="46" hidden="1">{#N/A,#N/A,FALSE,"TAXARREARS"}</definedName>
    <definedName name="wrn.TAXARREARS." localSheetId="47" hidden="1">{#N/A,#N/A,FALSE,"TAXARREARS"}</definedName>
    <definedName name="wrn.TAXARREARS." localSheetId="48" hidden="1">{#N/A,#N/A,FALSE,"TAXARREARS"}</definedName>
    <definedName name="wrn.TAXARREARS." localSheetId="52" hidden="1">{#N/A,#N/A,FALSE,"TAXARREARS"}</definedName>
    <definedName name="wrn.TAXARREARS." localSheetId="14" hidden="1">{#N/A,#N/A,FALSE,"TAXARREARS"}</definedName>
    <definedName name="wrn.TAXARREARS." localSheetId="56" hidden="1">{#N/A,#N/A,FALSE,"TAXARREARS"}</definedName>
    <definedName name="wrn.TAXARREARS." localSheetId="15" hidden="1">{#N/A,#N/A,FALSE,"TAXARREARS"}</definedName>
    <definedName name="wrn.TAXARREARS." localSheetId="66" hidden="1">{#N/A,#N/A,FALSE,"TAXARREARS"}</definedName>
    <definedName name="wrn.TAXARREARS." localSheetId="16" hidden="1">{#N/A,#N/A,FALSE,"TAXARREARS"}</definedName>
    <definedName name="wrn.TAXARREARS." hidden="1">{#N/A,#N/A,FALSE,"TAXARREARS"}</definedName>
    <definedName name="wrn.TAXPAYRS." localSheetId="74" hidden="1">{#N/A,#N/A,FALSE,"TAXPAYRS"}</definedName>
    <definedName name="wrn.TAXPAYRS." localSheetId="76" hidden="1">{#N/A,#N/A,FALSE,"TAXPAYRS"}</definedName>
    <definedName name="wrn.TAXPAYRS." localSheetId="28" hidden="1">{#N/A,#N/A,FALSE,"TAXPAYRS"}</definedName>
    <definedName name="wrn.TAXPAYRS." localSheetId="8" hidden="1">{#N/A,#N/A,FALSE,"TAXPAYRS"}</definedName>
    <definedName name="wrn.TAXPAYRS." localSheetId="25" hidden="1">{#N/A,#N/A,FALSE,"TAXPAYRS"}</definedName>
    <definedName name="wrn.TAXPAYRS." localSheetId="27" hidden="1">{#N/A,#N/A,FALSE,"TAXPAYRS"}</definedName>
    <definedName name="wrn.TAXPAYRS." localSheetId="29" hidden="1">{#N/A,#N/A,FALSE,"TAXPAYRS"}</definedName>
    <definedName name="wrn.TAXPAYRS." localSheetId="31" hidden="1">{#N/A,#N/A,FALSE,"TAXPAYRS"}</definedName>
    <definedName name="wrn.TAXPAYRS." localSheetId="32" hidden="1">{#N/A,#N/A,FALSE,"TAXPAYRS"}</definedName>
    <definedName name="wrn.TAXPAYRS." localSheetId="34" hidden="1">{#N/A,#N/A,FALSE,"TAXPAYRS"}</definedName>
    <definedName name="wrn.TAXPAYRS." localSheetId="35" hidden="1">{#N/A,#N/A,FALSE,"TAXPAYRS"}</definedName>
    <definedName name="wrn.TAXPAYRS." localSheetId="40" hidden="1">{#N/A,#N/A,FALSE,"TAXPAYRS"}</definedName>
    <definedName name="wrn.TAXPAYRS." localSheetId="41" hidden="1">{#N/A,#N/A,FALSE,"TAXPAYRS"}</definedName>
    <definedName name="wrn.TAXPAYRS." localSheetId="42" hidden="1">{#N/A,#N/A,FALSE,"TAXPAYRS"}</definedName>
    <definedName name="wrn.TAXPAYRS." localSheetId="43" hidden="1">{#N/A,#N/A,FALSE,"TAXPAYRS"}</definedName>
    <definedName name="wrn.TAXPAYRS." localSheetId="44" hidden="1">{#N/A,#N/A,FALSE,"TAXPAYRS"}</definedName>
    <definedName name="wrn.TAXPAYRS." localSheetId="45" hidden="1">{#N/A,#N/A,FALSE,"TAXPAYRS"}</definedName>
    <definedName name="wrn.TAXPAYRS." localSheetId="46" hidden="1">{#N/A,#N/A,FALSE,"TAXPAYRS"}</definedName>
    <definedName name="wrn.TAXPAYRS." localSheetId="47" hidden="1">{#N/A,#N/A,FALSE,"TAXPAYRS"}</definedName>
    <definedName name="wrn.TAXPAYRS." localSheetId="48" hidden="1">{#N/A,#N/A,FALSE,"TAXPAYRS"}</definedName>
    <definedName name="wrn.TAXPAYRS." localSheetId="52" hidden="1">{#N/A,#N/A,FALSE,"TAXPAYRS"}</definedName>
    <definedName name="wrn.TAXPAYRS." localSheetId="14" hidden="1">{#N/A,#N/A,FALSE,"TAXPAYRS"}</definedName>
    <definedName name="wrn.TAXPAYRS." localSheetId="56" hidden="1">{#N/A,#N/A,FALSE,"TAXPAYRS"}</definedName>
    <definedName name="wrn.TAXPAYRS." localSheetId="15" hidden="1">{#N/A,#N/A,FALSE,"TAXPAYRS"}</definedName>
    <definedName name="wrn.TAXPAYRS." localSheetId="66" hidden="1">{#N/A,#N/A,FALSE,"TAXPAYRS"}</definedName>
    <definedName name="wrn.TAXPAYRS." localSheetId="16" hidden="1">{#N/A,#N/A,FALSE,"TAXPAYRS"}</definedName>
    <definedName name="wrn.TAXPAYRS." hidden="1">{#N/A,#N/A,FALSE,"TAXPAYRS"}</definedName>
    <definedName name="wrn.TRADE." localSheetId="74" hidden="1">{#N/A,#N/A,FALSE,"TRADE"}</definedName>
    <definedName name="wrn.TRADE." localSheetId="76" hidden="1">{#N/A,#N/A,FALSE,"TRADE"}</definedName>
    <definedName name="wrn.TRADE." localSheetId="28" hidden="1">{#N/A,#N/A,FALSE,"TRADE"}</definedName>
    <definedName name="wrn.TRADE." localSheetId="8" hidden="1">{#N/A,#N/A,FALSE,"TRADE"}</definedName>
    <definedName name="wrn.TRADE." localSheetId="25" hidden="1">{#N/A,#N/A,FALSE,"TRADE"}</definedName>
    <definedName name="wrn.TRADE." localSheetId="27" hidden="1">{#N/A,#N/A,FALSE,"TRADE"}</definedName>
    <definedName name="wrn.TRADE." localSheetId="29" hidden="1">{#N/A,#N/A,FALSE,"TRADE"}</definedName>
    <definedName name="wrn.TRADE." localSheetId="31" hidden="1">{#N/A,#N/A,FALSE,"TRADE"}</definedName>
    <definedName name="wrn.TRADE." localSheetId="32" hidden="1">{#N/A,#N/A,FALSE,"TRADE"}</definedName>
    <definedName name="wrn.TRADE." localSheetId="34" hidden="1">{#N/A,#N/A,FALSE,"TRADE"}</definedName>
    <definedName name="wrn.TRADE." localSheetId="35" hidden="1">{#N/A,#N/A,FALSE,"TRADE"}</definedName>
    <definedName name="wrn.TRADE." localSheetId="40" hidden="1">{#N/A,#N/A,FALSE,"TRADE"}</definedName>
    <definedName name="wrn.TRADE." localSheetId="41" hidden="1">{#N/A,#N/A,FALSE,"TRADE"}</definedName>
    <definedName name="wrn.TRADE." localSheetId="42" hidden="1">{#N/A,#N/A,FALSE,"TRADE"}</definedName>
    <definedName name="wrn.TRADE." localSheetId="43" hidden="1">{#N/A,#N/A,FALSE,"TRADE"}</definedName>
    <definedName name="wrn.TRADE." localSheetId="44" hidden="1">{#N/A,#N/A,FALSE,"TRADE"}</definedName>
    <definedName name="wrn.TRADE." localSheetId="45" hidden="1">{#N/A,#N/A,FALSE,"TRADE"}</definedName>
    <definedName name="wrn.TRADE." localSheetId="46" hidden="1">{#N/A,#N/A,FALSE,"TRADE"}</definedName>
    <definedName name="wrn.TRADE." localSheetId="47" hidden="1">{#N/A,#N/A,FALSE,"TRADE"}</definedName>
    <definedName name="wrn.TRADE." localSheetId="48" hidden="1">{#N/A,#N/A,FALSE,"TRADE"}</definedName>
    <definedName name="wrn.TRADE." localSheetId="52" hidden="1">{#N/A,#N/A,FALSE,"TRADE"}</definedName>
    <definedName name="wrn.TRADE." localSheetId="14" hidden="1">{#N/A,#N/A,FALSE,"TRADE"}</definedName>
    <definedName name="wrn.TRADE." localSheetId="56" hidden="1">{#N/A,#N/A,FALSE,"TRADE"}</definedName>
    <definedName name="wrn.TRADE." localSheetId="15" hidden="1">{#N/A,#N/A,FALSE,"TRADE"}</definedName>
    <definedName name="wrn.TRADE." localSheetId="66" hidden="1">{#N/A,#N/A,FALSE,"TRADE"}</definedName>
    <definedName name="wrn.TRADE." localSheetId="16" hidden="1">{#N/A,#N/A,FALSE,"TRADE"}</definedName>
    <definedName name="wrn.TRADE." hidden="1">{#N/A,#N/A,FALSE,"TRADE"}</definedName>
    <definedName name="wrn.TRANSPORT." localSheetId="74" hidden="1">{#N/A,#N/A,FALSE,"TRANPORT"}</definedName>
    <definedName name="wrn.TRANSPORT." localSheetId="76" hidden="1">{#N/A,#N/A,FALSE,"TRANPORT"}</definedName>
    <definedName name="wrn.TRANSPORT." localSheetId="28" hidden="1">{#N/A,#N/A,FALSE,"TRANPORT"}</definedName>
    <definedName name="wrn.TRANSPORT." localSheetId="8" hidden="1">{#N/A,#N/A,FALSE,"TRANPORT"}</definedName>
    <definedName name="wrn.TRANSPORT." localSheetId="25" hidden="1">{#N/A,#N/A,FALSE,"TRANPORT"}</definedName>
    <definedName name="wrn.TRANSPORT." localSheetId="27" hidden="1">{#N/A,#N/A,FALSE,"TRANPORT"}</definedName>
    <definedName name="wrn.TRANSPORT." localSheetId="29" hidden="1">{#N/A,#N/A,FALSE,"TRANPORT"}</definedName>
    <definedName name="wrn.TRANSPORT." localSheetId="31" hidden="1">{#N/A,#N/A,FALSE,"TRANPORT"}</definedName>
    <definedName name="wrn.TRANSPORT." localSheetId="32" hidden="1">{#N/A,#N/A,FALSE,"TRANPORT"}</definedName>
    <definedName name="wrn.TRANSPORT." localSheetId="34" hidden="1">{#N/A,#N/A,FALSE,"TRANPORT"}</definedName>
    <definedName name="wrn.TRANSPORT." localSheetId="35" hidden="1">{#N/A,#N/A,FALSE,"TRANPORT"}</definedName>
    <definedName name="wrn.TRANSPORT." localSheetId="40" hidden="1">{#N/A,#N/A,FALSE,"TRANPORT"}</definedName>
    <definedName name="wrn.TRANSPORT." localSheetId="41" hidden="1">{#N/A,#N/A,FALSE,"TRANPORT"}</definedName>
    <definedName name="wrn.TRANSPORT." localSheetId="42" hidden="1">{#N/A,#N/A,FALSE,"TRANPORT"}</definedName>
    <definedName name="wrn.TRANSPORT." localSheetId="43" hidden="1">{#N/A,#N/A,FALSE,"TRANPORT"}</definedName>
    <definedName name="wrn.TRANSPORT." localSheetId="44" hidden="1">{#N/A,#N/A,FALSE,"TRANPORT"}</definedName>
    <definedName name="wrn.TRANSPORT." localSheetId="45" hidden="1">{#N/A,#N/A,FALSE,"TRANPORT"}</definedName>
    <definedName name="wrn.TRANSPORT." localSheetId="46" hidden="1">{#N/A,#N/A,FALSE,"TRANPORT"}</definedName>
    <definedName name="wrn.TRANSPORT." localSheetId="47" hidden="1">{#N/A,#N/A,FALSE,"TRANPORT"}</definedName>
    <definedName name="wrn.TRANSPORT." localSheetId="48" hidden="1">{#N/A,#N/A,FALSE,"TRANPORT"}</definedName>
    <definedName name="wrn.TRANSPORT." localSheetId="52" hidden="1">{#N/A,#N/A,FALSE,"TRANPORT"}</definedName>
    <definedName name="wrn.TRANSPORT." localSheetId="14" hidden="1">{#N/A,#N/A,FALSE,"TRANPORT"}</definedName>
    <definedName name="wrn.TRANSPORT." localSheetId="56" hidden="1">{#N/A,#N/A,FALSE,"TRANPORT"}</definedName>
    <definedName name="wrn.TRANSPORT." localSheetId="15" hidden="1">{#N/A,#N/A,FALSE,"TRANPORT"}</definedName>
    <definedName name="wrn.TRANSPORT." localSheetId="66" hidden="1">{#N/A,#N/A,FALSE,"TRANPORT"}</definedName>
    <definedName name="wrn.TRANSPORT." localSheetId="16" hidden="1">{#N/A,#N/A,FALSE,"TRANPORT"}</definedName>
    <definedName name="wrn.TRANSPORT." hidden="1">{#N/A,#N/A,FALSE,"TRANPORT"}</definedName>
    <definedName name="wrn.UNEMPL." localSheetId="74" hidden="1">{#N/A,#N/A,FALSE,"EMP_POP";#N/A,#N/A,FALSE,"UNEMPL"}</definedName>
    <definedName name="wrn.UNEMPL." localSheetId="76" hidden="1">{#N/A,#N/A,FALSE,"EMP_POP";#N/A,#N/A,FALSE,"UNEMPL"}</definedName>
    <definedName name="wrn.UNEMPL." localSheetId="28" hidden="1">{#N/A,#N/A,FALSE,"EMP_POP";#N/A,#N/A,FALSE,"UNEMPL"}</definedName>
    <definedName name="wrn.UNEMPL." localSheetId="8" hidden="1">{#N/A,#N/A,FALSE,"EMP_POP";#N/A,#N/A,FALSE,"UNEMPL"}</definedName>
    <definedName name="wrn.UNEMPL." localSheetId="25" hidden="1">{#N/A,#N/A,FALSE,"EMP_POP";#N/A,#N/A,FALSE,"UNEMPL"}</definedName>
    <definedName name="wrn.UNEMPL." localSheetId="27" hidden="1">{#N/A,#N/A,FALSE,"EMP_POP";#N/A,#N/A,FALSE,"UNEMPL"}</definedName>
    <definedName name="wrn.UNEMPL." localSheetId="29" hidden="1">{#N/A,#N/A,FALSE,"EMP_POP";#N/A,#N/A,FALSE,"UNEMPL"}</definedName>
    <definedName name="wrn.UNEMPL." localSheetId="31" hidden="1">{#N/A,#N/A,FALSE,"EMP_POP";#N/A,#N/A,FALSE,"UNEMPL"}</definedName>
    <definedName name="wrn.UNEMPL." localSheetId="32" hidden="1">{#N/A,#N/A,FALSE,"EMP_POP";#N/A,#N/A,FALSE,"UNEMPL"}</definedName>
    <definedName name="wrn.UNEMPL." localSheetId="34" hidden="1">{#N/A,#N/A,FALSE,"EMP_POP";#N/A,#N/A,FALSE,"UNEMPL"}</definedName>
    <definedName name="wrn.UNEMPL." localSheetId="35" hidden="1">{#N/A,#N/A,FALSE,"EMP_POP";#N/A,#N/A,FALSE,"UNEMPL"}</definedName>
    <definedName name="wrn.UNEMPL." localSheetId="40" hidden="1">{#N/A,#N/A,FALSE,"EMP_POP";#N/A,#N/A,FALSE,"UNEMPL"}</definedName>
    <definedName name="wrn.UNEMPL." localSheetId="41" hidden="1">{#N/A,#N/A,FALSE,"EMP_POP";#N/A,#N/A,FALSE,"UNEMPL"}</definedName>
    <definedName name="wrn.UNEMPL." localSheetId="42" hidden="1">{#N/A,#N/A,FALSE,"EMP_POP";#N/A,#N/A,FALSE,"UNEMPL"}</definedName>
    <definedName name="wrn.UNEMPL." localSheetId="43" hidden="1">{#N/A,#N/A,FALSE,"EMP_POP";#N/A,#N/A,FALSE,"UNEMPL"}</definedName>
    <definedName name="wrn.UNEMPL." localSheetId="44" hidden="1">{#N/A,#N/A,FALSE,"EMP_POP";#N/A,#N/A,FALSE,"UNEMPL"}</definedName>
    <definedName name="wrn.UNEMPL." localSheetId="45" hidden="1">{#N/A,#N/A,FALSE,"EMP_POP";#N/A,#N/A,FALSE,"UNEMPL"}</definedName>
    <definedName name="wrn.UNEMPL." localSheetId="46" hidden="1">{#N/A,#N/A,FALSE,"EMP_POP";#N/A,#N/A,FALSE,"UNEMPL"}</definedName>
    <definedName name="wrn.UNEMPL." localSheetId="47" hidden="1">{#N/A,#N/A,FALSE,"EMP_POP";#N/A,#N/A,FALSE,"UNEMPL"}</definedName>
    <definedName name="wrn.UNEMPL." localSheetId="48" hidden="1">{#N/A,#N/A,FALSE,"EMP_POP";#N/A,#N/A,FALSE,"UNEMPL"}</definedName>
    <definedName name="wrn.UNEMPL." localSheetId="52" hidden="1">{#N/A,#N/A,FALSE,"EMP_POP";#N/A,#N/A,FALSE,"UNEMPL"}</definedName>
    <definedName name="wrn.UNEMPL." localSheetId="14" hidden="1">{#N/A,#N/A,FALSE,"EMP_POP";#N/A,#N/A,FALSE,"UNEMPL"}</definedName>
    <definedName name="wrn.UNEMPL." localSheetId="56" hidden="1">{#N/A,#N/A,FALSE,"EMP_POP";#N/A,#N/A,FALSE,"UNEMPL"}</definedName>
    <definedName name="wrn.UNEMPL." localSheetId="15" hidden="1">{#N/A,#N/A,FALSE,"EMP_POP";#N/A,#N/A,FALSE,"UNEMPL"}</definedName>
    <definedName name="wrn.UNEMPL." localSheetId="66" hidden="1">{#N/A,#N/A,FALSE,"EMP_POP";#N/A,#N/A,FALSE,"UNEMPL"}</definedName>
    <definedName name="wrn.UNEMPL." localSheetId="16" hidden="1">{#N/A,#N/A,FALSE,"EMP_POP";#N/A,#N/A,FALSE,"UNEMPL"}</definedName>
    <definedName name="wrn.UNEMPL." hidden="1">{#N/A,#N/A,FALSE,"EMP_POP";#N/A,#N/A,FALSE,"UNEMPL"}</definedName>
    <definedName name="wrn.WAGES." localSheetId="74" hidden="1">{#N/A,#N/A,FALSE,"WAGES"}</definedName>
    <definedName name="wrn.WAGES." localSheetId="76" hidden="1">{#N/A,#N/A,FALSE,"WAGES"}</definedName>
    <definedName name="wrn.WAGES." localSheetId="28" hidden="1">{#N/A,#N/A,FALSE,"WAGES"}</definedName>
    <definedName name="wrn.WAGES." localSheetId="8" hidden="1">{#N/A,#N/A,FALSE,"WAGES"}</definedName>
    <definedName name="wrn.WAGES." localSheetId="25" hidden="1">{#N/A,#N/A,FALSE,"WAGES"}</definedName>
    <definedName name="wrn.WAGES." localSheetId="27" hidden="1">{#N/A,#N/A,FALSE,"WAGES"}</definedName>
    <definedName name="wrn.WAGES." localSheetId="29" hidden="1">{#N/A,#N/A,FALSE,"WAGES"}</definedName>
    <definedName name="wrn.WAGES." localSheetId="31" hidden="1">{#N/A,#N/A,FALSE,"WAGES"}</definedName>
    <definedName name="wrn.WAGES." localSheetId="32" hidden="1">{#N/A,#N/A,FALSE,"WAGES"}</definedName>
    <definedName name="wrn.WAGES." localSheetId="34" hidden="1">{#N/A,#N/A,FALSE,"WAGES"}</definedName>
    <definedName name="wrn.WAGES." localSheetId="35" hidden="1">{#N/A,#N/A,FALSE,"WAGES"}</definedName>
    <definedName name="wrn.WAGES." localSheetId="40" hidden="1">{#N/A,#N/A,FALSE,"WAGES"}</definedName>
    <definedName name="wrn.WAGES." localSheetId="41" hidden="1">{#N/A,#N/A,FALSE,"WAGES"}</definedName>
    <definedName name="wrn.WAGES." localSheetId="42" hidden="1">{#N/A,#N/A,FALSE,"WAGES"}</definedName>
    <definedName name="wrn.WAGES." localSheetId="43" hidden="1">{#N/A,#N/A,FALSE,"WAGES"}</definedName>
    <definedName name="wrn.WAGES." localSheetId="44" hidden="1">{#N/A,#N/A,FALSE,"WAGES"}</definedName>
    <definedName name="wrn.WAGES." localSheetId="45" hidden="1">{#N/A,#N/A,FALSE,"WAGES"}</definedName>
    <definedName name="wrn.WAGES." localSheetId="46" hidden="1">{#N/A,#N/A,FALSE,"WAGES"}</definedName>
    <definedName name="wrn.WAGES." localSheetId="47" hidden="1">{#N/A,#N/A,FALSE,"WAGES"}</definedName>
    <definedName name="wrn.WAGES." localSheetId="48" hidden="1">{#N/A,#N/A,FALSE,"WAGES"}</definedName>
    <definedName name="wrn.WAGES." localSheetId="52" hidden="1">{#N/A,#N/A,FALSE,"WAGES"}</definedName>
    <definedName name="wrn.WAGES." localSheetId="14" hidden="1">{#N/A,#N/A,FALSE,"WAGES"}</definedName>
    <definedName name="wrn.WAGES." localSheetId="56" hidden="1">{#N/A,#N/A,FALSE,"WAGES"}</definedName>
    <definedName name="wrn.WAGES." localSheetId="15" hidden="1">{#N/A,#N/A,FALSE,"WAGES"}</definedName>
    <definedName name="wrn.WAGES." localSheetId="66" hidden="1">{#N/A,#N/A,FALSE,"WAGES"}</definedName>
    <definedName name="wrn.WAGES." localSheetId="16" hidden="1">{#N/A,#N/A,FALSE,"WAGES"}</definedName>
    <definedName name="wrn.WAGES." hidden="1">{#N/A,#N/A,FALSE,"WAGES"}</definedName>
    <definedName name="wrn.WEO." localSheetId="74" hidden="1">{"WEO",#N/A,FALSE,"T"}</definedName>
    <definedName name="wrn.WEO." localSheetId="76" hidden="1">{"WEO",#N/A,FALSE,"T"}</definedName>
    <definedName name="wrn.WEO." localSheetId="28" hidden="1">{"WEO",#N/A,FALSE,"T"}</definedName>
    <definedName name="wrn.WEO." localSheetId="8" hidden="1">{"WEO",#N/A,FALSE,"T"}</definedName>
    <definedName name="wrn.WEO." localSheetId="25" hidden="1">{"WEO",#N/A,FALSE,"T"}</definedName>
    <definedName name="wrn.WEO." localSheetId="27" hidden="1">{"WEO",#N/A,FALSE,"T"}</definedName>
    <definedName name="wrn.WEO." localSheetId="29" hidden="1">{"WEO",#N/A,FALSE,"T"}</definedName>
    <definedName name="wrn.WEO." localSheetId="31" hidden="1">{"WEO",#N/A,FALSE,"T"}</definedName>
    <definedName name="wrn.WEO." localSheetId="32" hidden="1">{"WEO",#N/A,FALSE,"T"}</definedName>
    <definedName name="wrn.WEO." localSheetId="34" hidden="1">{"WEO",#N/A,FALSE,"T"}</definedName>
    <definedName name="wrn.WEO." localSheetId="35" hidden="1">{"WEO",#N/A,FALSE,"T"}</definedName>
    <definedName name="wrn.WEO." localSheetId="40" hidden="1">{"WEO",#N/A,FALSE,"T"}</definedName>
    <definedName name="wrn.WEO." localSheetId="41" hidden="1">{"WEO",#N/A,FALSE,"T"}</definedName>
    <definedName name="wrn.WEO." localSheetId="42" hidden="1">{"WEO",#N/A,FALSE,"T"}</definedName>
    <definedName name="wrn.WEO." localSheetId="43" hidden="1">{"WEO",#N/A,FALSE,"T"}</definedName>
    <definedName name="wrn.WEO." localSheetId="44" hidden="1">{"WEO",#N/A,FALSE,"T"}</definedName>
    <definedName name="wrn.WEO." localSheetId="45" hidden="1">{"WEO",#N/A,FALSE,"T"}</definedName>
    <definedName name="wrn.WEO." localSheetId="46" hidden="1">{"WEO",#N/A,FALSE,"T"}</definedName>
    <definedName name="wrn.WEO." localSheetId="47" hidden="1">{"WEO",#N/A,FALSE,"T"}</definedName>
    <definedName name="wrn.WEO." localSheetId="48" hidden="1">{"WEO",#N/A,FALSE,"T"}</definedName>
    <definedName name="wrn.WEO." localSheetId="52" hidden="1">{"WEO",#N/A,FALSE,"T"}</definedName>
    <definedName name="wrn.WEO." localSheetId="14" hidden="1">{"WEO",#N/A,FALSE,"T"}</definedName>
    <definedName name="wrn.WEO." localSheetId="56" hidden="1">{"WEO",#N/A,FALSE,"T"}</definedName>
    <definedName name="wrn.WEO." localSheetId="15" hidden="1">{"WEO",#N/A,FALSE,"T"}</definedName>
    <definedName name="wrn.WEO." localSheetId="66" hidden="1">{"WEO",#N/A,FALSE,"T"}</definedName>
    <definedName name="wrn.WEO." localSheetId="16" hidden="1">{"WEO",#N/A,FALSE,"T"}</definedName>
    <definedName name="wrn.WEO." hidden="1">{"WEO",#N/A,FALSE,"T"}</definedName>
    <definedName name="Wt_d">[64]CIRRs!$C$59</definedName>
    <definedName name="wtewt" localSheetId="76" hidden="1">#REF!</definedName>
    <definedName name="wtewt" localSheetId="8" hidden="1">#REF!</definedName>
    <definedName name="wtewt" localSheetId="25" hidden="1">#REF!</definedName>
    <definedName name="wtewt" localSheetId="31" hidden="1">#REF!</definedName>
    <definedName name="wtewt" localSheetId="32" hidden="1">#REF!</definedName>
    <definedName name="wtewt" localSheetId="34" hidden="1">#REF!</definedName>
    <definedName name="wtewt" localSheetId="35" hidden="1">#REF!</definedName>
    <definedName name="wtewt" localSheetId="40" hidden="1">#REF!</definedName>
    <definedName name="wtewt" localSheetId="41" hidden="1">#REF!</definedName>
    <definedName name="wtewt" localSheetId="42" hidden="1">#REF!</definedName>
    <definedName name="wtewt" localSheetId="43" hidden="1">#REF!</definedName>
    <definedName name="wtewt" localSheetId="45" hidden="1">#REF!</definedName>
    <definedName name="wtewt" localSheetId="46" hidden="1">#REF!</definedName>
    <definedName name="wtewt" localSheetId="48" hidden="1">#REF!</definedName>
    <definedName name="wtewt" localSheetId="52" hidden="1">#REF!</definedName>
    <definedName name="wtewt" localSheetId="14" hidden="1">#REF!</definedName>
    <definedName name="wtewt" localSheetId="56" hidden="1">#REF!</definedName>
    <definedName name="wtewt" localSheetId="15" hidden="1">#REF!</definedName>
    <definedName name="wtewt" localSheetId="66" hidden="1">#REF!</definedName>
    <definedName name="wtewt" hidden="1">#REF!</definedName>
    <definedName name="wvu.PLA1." localSheetId="74" hidden="1">{FALSE,FALSE,-1.25,-15.5,484.5,276.75,FALSE,FALSE,TRUE,TRUE,0,12,#N/A,46,#N/A,2.93460490463215,15.35,1,FALSE,FALSE,3,TRUE,1,FALSE,100,"Swvu.PLA1.","ACwvu.PLA1.",#N/A,FALSE,FALSE,0,0,0,0,2,"","",TRUE,TRUE,FALSE,FALSE,1,60,#N/A,#N/A,FALSE,FALSE,FALSE,FALSE,FALSE,FALSE,FALSE,9,65532,65532,FALSE,FALSE,TRUE,TRUE,TRUE}</definedName>
    <definedName name="wvu.PLA1." localSheetId="76" hidden="1">{FALSE,FALSE,-1.25,-15.5,484.5,276.75,FALSE,FALSE,TRUE,TRUE,0,12,#N/A,46,#N/A,2.93460490463215,15.35,1,FALSE,FALSE,3,TRUE,1,FALSE,100,"Swvu.PLA1.","ACwvu.PLA1.",#N/A,FALSE,FALSE,0,0,0,0,2,"","",TRUE,TRUE,FALSE,FALSE,1,60,#N/A,#N/A,FALSE,FALSE,FALSE,FALSE,FALSE,FALSE,FALSE,9,65532,65532,FALSE,FALSE,TRUE,TRUE,TRUE}</definedName>
    <definedName name="wvu.PLA1." localSheetId="10" hidden="1">{FALSE,FALSE,-1.25,-15.5,484.5,276.75,FALSE,FALSE,TRUE,TRUE,0,12,#N/A,46,#N/A,2.93460490463215,15.35,1,FALSE,FALSE,3,TRUE,1,FALSE,100,"Swvu.PLA1.","ACwvu.PLA1.",#N/A,FALSE,FALSE,0,0,0,0,2,"","",TRUE,TRUE,FALSE,FALSE,1,60,#N/A,#N/A,FALSE,FALSE,FALSE,FALSE,FALSE,FALSE,FALSE,9,65532,65532,FALSE,FALSE,TRUE,TRUE,TRUE}</definedName>
    <definedName name="wvu.PLA1." localSheetId="28" hidden="1">{FALSE,FALSE,-1.25,-15.5,484.5,276.75,FALSE,FALSE,TRUE,TRUE,0,12,#N/A,46,#N/A,2.93460490463215,15.35,1,FALSE,FALSE,3,TRUE,1,FALSE,100,"Swvu.PLA1.","ACwvu.PLA1.",#N/A,FALSE,FALSE,0,0,0,0,2,"","",TRUE,TRUE,FALSE,FALSE,1,60,#N/A,#N/A,FALSE,FALSE,FALSE,FALSE,FALSE,FALSE,FALSE,9,65532,65532,FALSE,FALSE,TRUE,TRUE,TRUE}</definedName>
    <definedName name="wvu.PLA1." localSheetId="8" hidden="1">{FALSE,FALSE,-1.25,-15.5,484.5,276.75,FALSE,FALSE,TRUE,TRUE,0,12,#N/A,46,#N/A,2.93460490463215,15.35,1,FALSE,FALSE,3,TRUE,1,FALSE,100,"Swvu.PLA1.","ACwvu.PLA1.",#N/A,FALSE,FALSE,0,0,0,0,2,"","",TRUE,TRUE,FALSE,FALSE,1,60,#N/A,#N/A,FALSE,FALSE,FALSE,FALSE,FALSE,FALSE,FALSE,9,65532,65532,FALSE,FALSE,TRUE,TRUE,TRUE}</definedName>
    <definedName name="wvu.PLA1." localSheetId="25" hidden="1">{FALSE,FALSE,-1.25,-15.5,484.5,276.75,FALSE,FALSE,TRUE,TRUE,0,12,#N/A,46,#N/A,2.93460490463215,15.35,1,FALSE,FALSE,3,TRUE,1,FALSE,100,"Swvu.PLA1.","ACwvu.PLA1.",#N/A,FALSE,FALSE,0,0,0,0,2,"","",TRUE,TRUE,FALSE,FALSE,1,60,#N/A,#N/A,FALSE,FALSE,FALSE,FALSE,FALSE,FALSE,FALSE,9,65532,65532,FALSE,FALSE,TRUE,TRUE,TRUE}</definedName>
    <definedName name="wvu.PLA1." localSheetId="27" hidden="1">{FALSE,FALSE,-1.25,-15.5,484.5,276.75,FALSE,FALSE,TRUE,TRUE,0,12,#N/A,46,#N/A,2.93460490463215,15.35,1,FALSE,FALSE,3,TRUE,1,FALSE,100,"Swvu.PLA1.","ACwvu.PLA1.",#N/A,FALSE,FALSE,0,0,0,0,2,"","",TRUE,TRUE,FALSE,FALSE,1,60,#N/A,#N/A,FALSE,FALSE,FALSE,FALSE,FALSE,FALSE,FALSE,9,65532,65532,FALSE,FALSE,TRUE,TRUE,TRUE}</definedName>
    <definedName name="wvu.PLA1." localSheetId="29" hidden="1">{FALSE,FALSE,-1.25,-15.5,484.5,276.75,FALSE,FALSE,TRUE,TRUE,0,12,#N/A,46,#N/A,2.93460490463215,15.35,1,FALSE,FALSE,3,TRUE,1,FALSE,100,"Swvu.PLA1.","ACwvu.PLA1.",#N/A,FALSE,FALSE,0,0,0,0,2,"","",TRUE,TRUE,FALSE,FALSE,1,60,#N/A,#N/A,FALSE,FALSE,FALSE,FALSE,FALSE,FALSE,FALSE,9,65532,65532,FALSE,FALSE,TRUE,TRUE,TRUE}</definedName>
    <definedName name="wvu.PLA1." localSheetId="31" hidden="1">{FALSE,FALSE,-1.25,-15.5,484.5,276.75,FALSE,FALSE,TRUE,TRUE,0,12,#N/A,46,#N/A,2.93460490463215,15.35,1,FALSE,FALSE,3,TRUE,1,FALSE,100,"Swvu.PLA1.","ACwvu.PLA1.",#N/A,FALSE,FALSE,0,0,0,0,2,"","",TRUE,TRUE,FALSE,FALSE,1,60,#N/A,#N/A,FALSE,FALSE,FALSE,FALSE,FALSE,FALSE,FALSE,9,65532,65532,FALSE,FALSE,TRUE,TRUE,TRUE}</definedName>
    <definedName name="wvu.PLA1." localSheetId="32" hidden="1">{FALSE,FALSE,-1.25,-15.5,484.5,276.75,FALSE,FALSE,TRUE,TRUE,0,12,#N/A,46,#N/A,2.93460490463215,15.35,1,FALSE,FALSE,3,TRUE,1,FALSE,100,"Swvu.PLA1.","ACwvu.PLA1.",#N/A,FALSE,FALSE,0,0,0,0,2,"","",TRUE,TRUE,FALSE,FALSE,1,60,#N/A,#N/A,FALSE,FALSE,FALSE,FALSE,FALSE,FALSE,FALSE,9,65532,65532,FALSE,FALSE,TRUE,TRUE,TRUE}</definedName>
    <definedName name="wvu.PLA1." localSheetId="34" hidden="1">{FALSE,FALSE,-1.25,-15.5,484.5,276.75,FALSE,FALSE,TRUE,TRUE,0,12,#N/A,46,#N/A,2.93460490463215,15.35,1,FALSE,FALSE,3,TRUE,1,FALSE,100,"Swvu.PLA1.","ACwvu.PLA1.",#N/A,FALSE,FALSE,0,0,0,0,2,"","",TRUE,TRUE,FALSE,FALSE,1,60,#N/A,#N/A,FALSE,FALSE,FALSE,FALSE,FALSE,FALSE,FALSE,9,65532,65532,FALSE,FALSE,TRUE,TRUE,TRUE}</definedName>
    <definedName name="wvu.PLA1." localSheetId="35" hidden="1">{FALSE,FALSE,-1.25,-15.5,484.5,276.75,FALSE,FALSE,TRUE,TRUE,0,12,#N/A,46,#N/A,2.93460490463215,15.35,1,FALSE,FALSE,3,TRUE,1,FALSE,100,"Swvu.PLA1.","ACwvu.PLA1.",#N/A,FALSE,FALSE,0,0,0,0,2,"","",TRUE,TRUE,FALSE,FALSE,1,60,#N/A,#N/A,FALSE,FALSE,FALSE,FALSE,FALSE,FALSE,FALSE,9,65532,65532,FALSE,FALSE,TRUE,TRUE,TRUE}</definedName>
    <definedName name="wvu.PLA1." localSheetId="40" hidden="1">{FALSE,FALSE,-1.25,-15.5,484.5,276.75,FALSE,FALSE,TRUE,TRUE,0,12,#N/A,46,#N/A,2.93460490463215,15.35,1,FALSE,FALSE,3,TRUE,1,FALSE,100,"Swvu.PLA1.","ACwvu.PLA1.",#N/A,FALSE,FALSE,0,0,0,0,2,"","",TRUE,TRUE,FALSE,FALSE,1,60,#N/A,#N/A,FALSE,FALSE,FALSE,FALSE,FALSE,FALSE,FALSE,9,65532,65532,FALSE,FALSE,TRUE,TRUE,TRUE}</definedName>
    <definedName name="wvu.PLA1." localSheetId="41" hidden="1">{FALSE,FALSE,-1.25,-15.5,484.5,276.75,FALSE,FALSE,TRUE,TRUE,0,12,#N/A,46,#N/A,2.93460490463215,15.35,1,FALSE,FALSE,3,TRUE,1,FALSE,100,"Swvu.PLA1.","ACwvu.PLA1.",#N/A,FALSE,FALSE,0,0,0,0,2,"","",TRUE,TRUE,FALSE,FALSE,1,60,#N/A,#N/A,FALSE,FALSE,FALSE,FALSE,FALSE,FALSE,FALSE,9,65532,65532,FALSE,FALSE,TRUE,TRUE,TRUE}</definedName>
    <definedName name="wvu.PLA1." localSheetId="42" hidden="1">{FALSE,FALSE,-1.25,-15.5,484.5,276.75,FALSE,FALSE,TRUE,TRUE,0,12,#N/A,46,#N/A,2.93460490463215,15.35,1,FALSE,FALSE,3,TRUE,1,FALSE,100,"Swvu.PLA1.","ACwvu.PLA1.",#N/A,FALSE,FALSE,0,0,0,0,2,"","",TRUE,TRUE,FALSE,FALSE,1,60,#N/A,#N/A,FALSE,FALSE,FALSE,FALSE,FALSE,FALSE,FALSE,9,65532,65532,FALSE,FALSE,TRUE,TRUE,TRUE}</definedName>
    <definedName name="wvu.PLA1." localSheetId="43" hidden="1">{FALSE,FALSE,-1.25,-15.5,484.5,276.75,FALSE,FALSE,TRUE,TRUE,0,12,#N/A,46,#N/A,2.93460490463215,15.35,1,FALSE,FALSE,3,TRUE,1,FALSE,100,"Swvu.PLA1.","ACwvu.PLA1.",#N/A,FALSE,FALSE,0,0,0,0,2,"","",TRUE,TRUE,FALSE,FALSE,1,60,#N/A,#N/A,FALSE,FALSE,FALSE,FALSE,FALSE,FALSE,FALSE,9,65532,65532,FALSE,FALSE,TRUE,TRUE,TRUE}</definedName>
    <definedName name="wvu.PLA1." localSheetId="44" hidden="1">{FALSE,FALSE,-1.25,-15.5,484.5,276.75,FALSE,FALSE,TRUE,TRUE,0,12,#N/A,46,#N/A,2.93460490463215,15.35,1,FALSE,FALSE,3,TRUE,1,FALSE,100,"Swvu.PLA1.","ACwvu.PLA1.",#N/A,FALSE,FALSE,0,0,0,0,2,"","",TRUE,TRUE,FALSE,FALSE,1,60,#N/A,#N/A,FALSE,FALSE,FALSE,FALSE,FALSE,FALSE,FALSE,9,65532,65532,FALSE,FALSE,TRUE,TRUE,TRUE}</definedName>
    <definedName name="wvu.PLA1." localSheetId="45" hidden="1">{FALSE,FALSE,-1.25,-15.5,484.5,276.75,FALSE,FALSE,TRUE,TRUE,0,12,#N/A,46,#N/A,2.93460490463215,15.35,1,FALSE,FALSE,3,TRUE,1,FALSE,100,"Swvu.PLA1.","ACwvu.PLA1.",#N/A,FALSE,FALSE,0,0,0,0,2,"","",TRUE,TRUE,FALSE,FALSE,1,60,#N/A,#N/A,FALSE,FALSE,FALSE,FALSE,FALSE,FALSE,FALSE,9,65532,65532,FALSE,FALSE,TRUE,TRUE,TRUE}</definedName>
    <definedName name="wvu.PLA1." localSheetId="46" hidden="1">{FALSE,FALSE,-1.25,-15.5,484.5,276.75,FALSE,FALSE,TRUE,TRUE,0,12,#N/A,46,#N/A,2.93460490463215,15.35,1,FALSE,FALSE,3,TRUE,1,FALSE,100,"Swvu.PLA1.","ACwvu.PLA1.",#N/A,FALSE,FALSE,0,0,0,0,2,"","",TRUE,TRUE,FALSE,FALSE,1,60,#N/A,#N/A,FALSE,FALSE,FALSE,FALSE,FALSE,FALSE,FALSE,9,65532,65532,FALSE,FALSE,TRUE,TRUE,TRUE}</definedName>
    <definedName name="wvu.PLA1." localSheetId="47" hidden="1">{FALSE,FALSE,-1.25,-15.5,484.5,276.75,FALSE,FALSE,TRUE,TRUE,0,12,#N/A,46,#N/A,2.93460490463215,15.35,1,FALSE,FALSE,3,TRUE,1,FALSE,100,"Swvu.PLA1.","ACwvu.PLA1.",#N/A,FALSE,FALSE,0,0,0,0,2,"","",TRUE,TRUE,FALSE,FALSE,1,60,#N/A,#N/A,FALSE,FALSE,FALSE,FALSE,FALSE,FALSE,FALSE,9,65532,65532,FALSE,FALSE,TRUE,TRUE,TRUE}</definedName>
    <definedName name="wvu.PLA1." localSheetId="48" hidden="1">{FALSE,FALSE,-1.25,-15.5,484.5,276.75,FALSE,FALSE,TRUE,TRUE,0,12,#N/A,46,#N/A,2.93460490463215,15.35,1,FALSE,FALSE,3,TRUE,1,FALSE,100,"Swvu.PLA1.","ACwvu.PLA1.",#N/A,FALSE,FALSE,0,0,0,0,2,"","",TRUE,TRUE,FALSE,FALSE,1,60,#N/A,#N/A,FALSE,FALSE,FALSE,FALSE,FALSE,FALSE,FALSE,9,65532,65532,FALSE,FALSE,TRUE,TRUE,TRUE}</definedName>
    <definedName name="wvu.PLA1." localSheetId="52" hidden="1">{FALSE,FALSE,-1.25,-15.5,484.5,276.75,FALSE,FALSE,TRUE,TRUE,0,12,#N/A,46,#N/A,2.93460490463215,15.35,1,FALSE,FALSE,3,TRUE,1,FALSE,100,"Swvu.PLA1.","ACwvu.PLA1.",#N/A,FALSE,FALSE,0,0,0,0,2,"","",TRUE,TRUE,FALSE,FALSE,1,60,#N/A,#N/A,FALSE,FALSE,FALSE,FALSE,FALSE,FALSE,FALSE,9,65532,65532,FALSE,FALSE,TRUE,TRUE,TRUE}</definedName>
    <definedName name="wvu.PLA1." localSheetId="14" hidden="1">{FALSE,FALSE,-1.25,-15.5,484.5,276.75,FALSE,FALSE,TRUE,TRUE,0,12,#N/A,46,#N/A,2.93460490463215,15.35,1,FALSE,FALSE,3,TRUE,1,FALSE,100,"Swvu.PLA1.","ACwvu.PLA1.",#N/A,FALSE,FALSE,0,0,0,0,2,"","",TRUE,TRUE,FALSE,FALSE,1,60,#N/A,#N/A,FALSE,FALSE,FALSE,FALSE,FALSE,FALSE,FALSE,9,65532,65532,FALSE,FALSE,TRUE,TRUE,TRUE}</definedName>
    <definedName name="wvu.PLA1." localSheetId="56" hidden="1">{FALSE,FALSE,-1.25,-15.5,484.5,276.75,FALSE,FALSE,TRUE,TRUE,0,12,#N/A,46,#N/A,2.93460490463215,15.35,1,FALSE,FALSE,3,TRUE,1,FALSE,100,"Swvu.PLA1.","ACwvu.PLA1.",#N/A,FALSE,FALSE,0,0,0,0,2,"","",TRUE,TRUE,FALSE,FALSE,1,60,#N/A,#N/A,FALSE,FALSE,FALSE,FALSE,FALSE,FALSE,FALSE,9,65532,65532,FALSE,FALSE,TRUE,TRUE,TRUE}</definedName>
    <definedName name="wvu.PLA1." localSheetId="60" hidden="1">{FALSE,FALSE,-1.25,-15.5,484.5,276.75,FALSE,FALSE,TRUE,TRUE,0,12,#N/A,46,#N/A,2.93460490463215,15.35,1,FALSE,FALSE,3,TRUE,1,FALSE,100,"Swvu.PLA1.","ACwvu.PLA1.",#N/A,FALSE,FALSE,0,0,0,0,2,"","",TRUE,TRUE,FALSE,FALSE,1,60,#N/A,#N/A,FALSE,FALSE,FALSE,FALSE,FALSE,FALSE,FALSE,9,65532,65532,FALSE,FALSE,TRUE,TRUE,TRUE}</definedName>
    <definedName name="wvu.PLA1." localSheetId="62" hidden="1">{FALSE,FALSE,-1.25,-15.5,484.5,276.75,FALSE,FALSE,TRUE,TRUE,0,12,#N/A,46,#N/A,2.93460490463215,15.35,1,FALSE,FALSE,3,TRUE,1,FALSE,100,"Swvu.PLA1.","ACwvu.PLA1.",#N/A,FALSE,FALSE,0,0,0,0,2,"","",TRUE,TRUE,FALSE,FALSE,1,60,#N/A,#N/A,FALSE,FALSE,FALSE,FALSE,FALSE,FALSE,FALSE,9,65532,65532,FALSE,FALSE,TRUE,TRUE,TRUE}</definedName>
    <definedName name="wvu.PLA1." localSheetId="15" hidden="1">{FALSE,FALSE,-1.25,-15.5,484.5,276.75,FALSE,FALSE,TRUE,TRUE,0,12,#N/A,46,#N/A,2.93460490463215,15.35,1,FALSE,FALSE,3,TRUE,1,FALSE,100,"Swvu.PLA1.","ACwvu.PLA1.",#N/A,FALSE,FALSE,0,0,0,0,2,"","",TRUE,TRUE,FALSE,FALSE,1,60,#N/A,#N/A,FALSE,FALSE,FALSE,FALSE,FALSE,FALSE,FALSE,9,65532,65532,FALSE,FALSE,TRUE,TRUE,TRUE}</definedName>
    <definedName name="wvu.PLA1." localSheetId="64" hidden="1">{FALSE,FALSE,-1.25,-15.5,484.5,276.75,FALSE,FALSE,TRUE,TRUE,0,12,#N/A,46,#N/A,2.93460490463215,15.35,1,FALSE,FALSE,3,TRUE,1,FALSE,100,"Swvu.PLA1.","ACwvu.PLA1.",#N/A,FALSE,FALSE,0,0,0,0,2,"","",TRUE,TRUE,FALSE,FALSE,1,60,#N/A,#N/A,FALSE,FALSE,FALSE,FALSE,FALSE,FALSE,FALSE,9,65532,65532,FALSE,FALSE,TRUE,TRUE,TRUE}</definedName>
    <definedName name="wvu.PLA1." localSheetId="66" hidden="1">{FALSE,FALSE,-1.25,-15.5,484.5,276.75,FALSE,FALSE,TRUE,TRUE,0,12,#N/A,46,#N/A,2.93460490463215,15.35,1,FALSE,FALSE,3,TRUE,1,FALSE,100,"Swvu.PLA1.","ACwvu.PLA1.",#N/A,FALSE,FALSE,0,0,0,0,2,"","",TRUE,TRUE,FALSE,FALSE,1,60,#N/A,#N/A,FALSE,FALSE,FALSE,FALSE,FALSE,FALSE,FALSE,9,65532,65532,FALSE,FALSE,TRUE,TRUE,TRUE}</definedName>
    <definedName name="wvu.PLA1." localSheetId="16" hidden="1">{FALSE,FALSE,-1.25,-15.5,484.5,276.75,FALSE,FALSE,TRUE,TRUE,0,12,#N/A,46,#N/A,2.93460490463215,15.35,1,FALSE,FALSE,3,TRUE,1,FALSE,100,"Swvu.PLA1.","ACwvu.PLA1.",#N/A,FALSE,FALSE,0,0,0,0,2,"","",TRUE,TRUE,FALSE,FALSE,1,60,#N/A,#N/A,FALSE,FALSE,FALSE,FALSE,FALSE,FALSE,FALSE,9,65532,65532,FALSE,FALSE,TRUE,TRUE,TRUE}</definedName>
    <definedName name="wvu.PLA1." hidden="1">{FALSE,FALSE,-1.25,-15.5,484.5,276.75,FALSE,FALSE,TRUE,TRUE,0,12,#N/A,46,#N/A,2.93460490463215,15.35,1,FALSE,FALSE,3,TRUE,1,FALSE,100,"Swvu.PLA1.","ACwvu.PLA1.",#N/A,FALSE,FALSE,0,0,0,0,2,"","",TRUE,TRUE,FALSE,FALSE,1,60,#N/A,#N/A,FALSE,FALSE,FALSE,FALSE,FALSE,FALSE,FALSE,9,65532,65532,FALSE,FALSE,TRUE,TRUE,TRUE}</definedName>
    <definedName name="wvu.PLA2." localSheetId="74" hidden="1">{TRUE,TRUE,-1.25,-15.5,484.5,276.75,FALSE,FALSE,TRUE,TRUE,0,15,#N/A,56,#N/A,4.88636363636364,15.35,1,FALSE,FALSE,3,TRUE,1,FALSE,100,"Swvu.PLA2.","ACwvu.PLA2.",#N/A,FALSE,FALSE,0,0,0,0,2,"","",TRUE,TRUE,FALSE,FALSE,1,60,#N/A,#N/A,FALSE,FALSE,"Rwvu.PLA2.",#N/A,FALSE,FALSE,FALSE,9,65532,65532,FALSE,FALSE,TRUE,TRUE,TRUE}</definedName>
    <definedName name="wvu.PLA2." localSheetId="76" hidden="1">{TRUE,TRUE,-1.25,-15.5,484.5,276.75,FALSE,FALSE,TRUE,TRUE,0,15,#N/A,56,#N/A,4.88636363636364,15.35,1,FALSE,FALSE,3,TRUE,1,FALSE,100,"Swvu.PLA2.","ACwvu.PLA2.",#N/A,FALSE,FALSE,0,0,0,0,2,"","",TRUE,TRUE,FALSE,FALSE,1,60,#N/A,#N/A,FALSE,FALSE,"Rwvu.PLA2.",#N/A,FALSE,FALSE,FALSE,9,65532,65532,FALSE,FALSE,TRUE,TRUE,TRUE}</definedName>
    <definedName name="wvu.PLA2." localSheetId="10" hidden="1">{TRUE,TRUE,-1.25,-15.5,484.5,276.75,FALSE,FALSE,TRUE,TRUE,0,15,#N/A,56,#N/A,4.88636363636364,15.35,1,FALSE,FALSE,3,TRUE,1,FALSE,100,"Swvu.PLA2.","ACwvu.PLA2.",#N/A,FALSE,FALSE,0,0,0,0,2,"","",TRUE,TRUE,FALSE,FALSE,1,60,#N/A,#N/A,FALSE,FALSE,"Rwvu.PLA2.",#N/A,FALSE,FALSE,FALSE,9,65532,65532,FALSE,FALSE,TRUE,TRUE,TRUE}</definedName>
    <definedName name="wvu.PLA2." localSheetId="28" hidden="1">{TRUE,TRUE,-1.25,-15.5,484.5,276.75,FALSE,FALSE,TRUE,TRUE,0,15,#N/A,56,#N/A,4.88636363636364,15.35,1,FALSE,FALSE,3,TRUE,1,FALSE,100,"Swvu.PLA2.","ACwvu.PLA2.",#N/A,FALSE,FALSE,0,0,0,0,2,"","",TRUE,TRUE,FALSE,FALSE,1,60,#N/A,#N/A,FALSE,FALSE,"Rwvu.PLA2.",#N/A,FALSE,FALSE,FALSE,9,65532,65532,FALSE,FALSE,TRUE,TRUE,TRUE}</definedName>
    <definedName name="wvu.PLA2." localSheetId="8" hidden="1">{TRUE,TRUE,-1.25,-15.5,484.5,276.75,FALSE,FALSE,TRUE,TRUE,0,15,#N/A,56,#N/A,4.88636363636364,15.35,1,FALSE,FALSE,3,TRUE,1,FALSE,100,"Swvu.PLA2.","ACwvu.PLA2.",#N/A,FALSE,FALSE,0,0,0,0,2,"","",TRUE,TRUE,FALSE,FALSE,1,60,#N/A,#N/A,FALSE,FALSE,"Rwvu.PLA2.",#N/A,FALSE,FALSE,FALSE,9,65532,65532,FALSE,FALSE,TRUE,TRUE,TRUE}</definedName>
    <definedName name="wvu.PLA2." localSheetId="25" hidden="1">{TRUE,TRUE,-1.25,-15.5,484.5,276.75,FALSE,FALSE,TRUE,TRUE,0,15,#N/A,56,#N/A,4.88636363636364,15.35,1,FALSE,FALSE,3,TRUE,1,FALSE,100,"Swvu.PLA2.","ACwvu.PLA2.",#N/A,FALSE,FALSE,0,0,0,0,2,"","",TRUE,TRUE,FALSE,FALSE,1,60,#N/A,#N/A,FALSE,FALSE,"Rwvu.PLA2.",#N/A,FALSE,FALSE,FALSE,9,65532,65532,FALSE,FALSE,TRUE,TRUE,TRUE}</definedName>
    <definedName name="wvu.PLA2." localSheetId="27" hidden="1">{TRUE,TRUE,-1.25,-15.5,484.5,276.75,FALSE,FALSE,TRUE,TRUE,0,15,#N/A,56,#N/A,4.88636363636364,15.35,1,FALSE,FALSE,3,TRUE,1,FALSE,100,"Swvu.PLA2.","ACwvu.PLA2.",#N/A,FALSE,FALSE,0,0,0,0,2,"","",TRUE,TRUE,FALSE,FALSE,1,60,#N/A,#N/A,FALSE,FALSE,"Rwvu.PLA2.",#N/A,FALSE,FALSE,FALSE,9,65532,65532,FALSE,FALSE,TRUE,TRUE,TRUE}</definedName>
    <definedName name="wvu.PLA2." localSheetId="29" hidden="1">{TRUE,TRUE,-1.25,-15.5,484.5,276.75,FALSE,FALSE,TRUE,TRUE,0,15,#N/A,56,#N/A,4.88636363636364,15.35,1,FALSE,FALSE,3,TRUE,1,FALSE,100,"Swvu.PLA2.","ACwvu.PLA2.",#N/A,FALSE,FALSE,0,0,0,0,2,"","",TRUE,TRUE,FALSE,FALSE,1,60,#N/A,#N/A,FALSE,FALSE,"Rwvu.PLA2.",#N/A,FALSE,FALSE,FALSE,9,65532,65532,FALSE,FALSE,TRUE,TRUE,TRUE}</definedName>
    <definedName name="wvu.PLA2." localSheetId="31" hidden="1">{TRUE,TRUE,-1.25,-15.5,484.5,276.75,FALSE,FALSE,TRUE,TRUE,0,15,#N/A,56,#N/A,4.88636363636364,15.35,1,FALSE,FALSE,3,TRUE,1,FALSE,100,"Swvu.PLA2.","ACwvu.PLA2.",#N/A,FALSE,FALSE,0,0,0,0,2,"","",TRUE,TRUE,FALSE,FALSE,1,60,#N/A,#N/A,FALSE,FALSE,"Rwvu.PLA2.",#N/A,FALSE,FALSE,FALSE,9,65532,65532,FALSE,FALSE,TRUE,TRUE,TRUE}</definedName>
    <definedName name="wvu.PLA2." localSheetId="32" hidden="1">{TRUE,TRUE,-1.25,-15.5,484.5,276.75,FALSE,FALSE,TRUE,TRUE,0,15,#N/A,56,#N/A,4.88636363636364,15.35,1,FALSE,FALSE,3,TRUE,1,FALSE,100,"Swvu.PLA2.","ACwvu.PLA2.",#N/A,FALSE,FALSE,0,0,0,0,2,"","",TRUE,TRUE,FALSE,FALSE,1,60,#N/A,#N/A,FALSE,FALSE,"Rwvu.PLA2.",#N/A,FALSE,FALSE,FALSE,9,65532,65532,FALSE,FALSE,TRUE,TRUE,TRUE}</definedName>
    <definedName name="wvu.PLA2." localSheetId="34" hidden="1">{TRUE,TRUE,-1.25,-15.5,484.5,276.75,FALSE,FALSE,TRUE,TRUE,0,15,#N/A,56,#N/A,4.88636363636364,15.35,1,FALSE,FALSE,3,TRUE,1,FALSE,100,"Swvu.PLA2.","ACwvu.PLA2.",#N/A,FALSE,FALSE,0,0,0,0,2,"","",TRUE,TRUE,FALSE,FALSE,1,60,#N/A,#N/A,FALSE,FALSE,"Rwvu.PLA2.",#N/A,FALSE,FALSE,FALSE,9,65532,65532,FALSE,FALSE,TRUE,TRUE,TRUE}</definedName>
    <definedName name="wvu.PLA2." localSheetId="35" hidden="1">{TRUE,TRUE,-1.25,-15.5,484.5,276.75,FALSE,FALSE,TRUE,TRUE,0,15,#N/A,56,#N/A,4.88636363636364,15.35,1,FALSE,FALSE,3,TRUE,1,FALSE,100,"Swvu.PLA2.","ACwvu.PLA2.",#N/A,FALSE,FALSE,0,0,0,0,2,"","",TRUE,TRUE,FALSE,FALSE,1,60,#N/A,#N/A,FALSE,FALSE,"Rwvu.PLA2.",#N/A,FALSE,FALSE,FALSE,9,65532,65532,FALSE,FALSE,TRUE,TRUE,TRUE}</definedName>
    <definedName name="wvu.PLA2." localSheetId="40" hidden="1">{TRUE,TRUE,-1.25,-15.5,484.5,276.75,FALSE,FALSE,TRUE,TRUE,0,15,#N/A,56,#N/A,4.88636363636364,15.35,1,FALSE,FALSE,3,TRUE,1,FALSE,100,"Swvu.PLA2.","ACwvu.PLA2.",#N/A,FALSE,FALSE,0,0,0,0,2,"","",TRUE,TRUE,FALSE,FALSE,1,60,#N/A,#N/A,FALSE,FALSE,"Rwvu.PLA2.",#N/A,FALSE,FALSE,FALSE,9,65532,65532,FALSE,FALSE,TRUE,TRUE,TRUE}</definedName>
    <definedName name="wvu.PLA2." localSheetId="41" hidden="1">{TRUE,TRUE,-1.25,-15.5,484.5,276.75,FALSE,FALSE,TRUE,TRUE,0,15,#N/A,56,#N/A,4.88636363636364,15.35,1,FALSE,FALSE,3,TRUE,1,FALSE,100,"Swvu.PLA2.","ACwvu.PLA2.",#N/A,FALSE,FALSE,0,0,0,0,2,"","",TRUE,TRUE,FALSE,FALSE,1,60,#N/A,#N/A,FALSE,FALSE,"Rwvu.PLA2.",#N/A,FALSE,FALSE,FALSE,9,65532,65532,FALSE,FALSE,TRUE,TRUE,TRUE}</definedName>
    <definedName name="wvu.PLA2." localSheetId="42" hidden="1">{TRUE,TRUE,-1.25,-15.5,484.5,276.75,FALSE,FALSE,TRUE,TRUE,0,15,#N/A,56,#N/A,4.88636363636364,15.35,1,FALSE,FALSE,3,TRUE,1,FALSE,100,"Swvu.PLA2.","ACwvu.PLA2.",#N/A,FALSE,FALSE,0,0,0,0,2,"","",TRUE,TRUE,FALSE,FALSE,1,60,#N/A,#N/A,FALSE,FALSE,"Rwvu.PLA2.",#N/A,FALSE,FALSE,FALSE,9,65532,65532,FALSE,FALSE,TRUE,TRUE,TRUE}</definedName>
    <definedName name="wvu.PLA2." localSheetId="43" hidden="1">{TRUE,TRUE,-1.25,-15.5,484.5,276.75,FALSE,FALSE,TRUE,TRUE,0,15,#N/A,56,#N/A,4.88636363636364,15.35,1,FALSE,FALSE,3,TRUE,1,FALSE,100,"Swvu.PLA2.","ACwvu.PLA2.",#N/A,FALSE,FALSE,0,0,0,0,2,"","",TRUE,TRUE,FALSE,FALSE,1,60,#N/A,#N/A,FALSE,FALSE,"Rwvu.PLA2.",#N/A,FALSE,FALSE,FALSE,9,65532,65532,FALSE,FALSE,TRUE,TRUE,TRUE}</definedName>
    <definedName name="wvu.PLA2." localSheetId="44" hidden="1">{TRUE,TRUE,-1.25,-15.5,484.5,276.75,FALSE,FALSE,TRUE,TRUE,0,15,#N/A,56,#N/A,4.88636363636364,15.35,1,FALSE,FALSE,3,TRUE,1,FALSE,100,"Swvu.PLA2.","ACwvu.PLA2.",#N/A,FALSE,FALSE,0,0,0,0,2,"","",TRUE,TRUE,FALSE,FALSE,1,60,#N/A,#N/A,FALSE,FALSE,"Rwvu.PLA2.",#N/A,FALSE,FALSE,FALSE,9,65532,65532,FALSE,FALSE,TRUE,TRUE,TRUE}</definedName>
    <definedName name="wvu.PLA2." localSheetId="45" hidden="1">{TRUE,TRUE,-1.25,-15.5,484.5,276.75,FALSE,FALSE,TRUE,TRUE,0,15,#N/A,56,#N/A,4.88636363636364,15.35,1,FALSE,FALSE,3,TRUE,1,FALSE,100,"Swvu.PLA2.","ACwvu.PLA2.",#N/A,FALSE,FALSE,0,0,0,0,2,"","",TRUE,TRUE,FALSE,FALSE,1,60,#N/A,#N/A,FALSE,FALSE,"Rwvu.PLA2.",#N/A,FALSE,FALSE,FALSE,9,65532,65532,FALSE,FALSE,TRUE,TRUE,TRUE}</definedName>
    <definedName name="wvu.PLA2." localSheetId="46" hidden="1">{TRUE,TRUE,-1.25,-15.5,484.5,276.75,FALSE,FALSE,TRUE,TRUE,0,15,#N/A,56,#N/A,4.88636363636364,15.35,1,FALSE,FALSE,3,TRUE,1,FALSE,100,"Swvu.PLA2.","ACwvu.PLA2.",#N/A,FALSE,FALSE,0,0,0,0,2,"","",TRUE,TRUE,FALSE,FALSE,1,60,#N/A,#N/A,FALSE,FALSE,"Rwvu.PLA2.",#N/A,FALSE,FALSE,FALSE,9,65532,65532,FALSE,FALSE,TRUE,TRUE,TRUE}</definedName>
    <definedName name="wvu.PLA2." localSheetId="47" hidden="1">{TRUE,TRUE,-1.25,-15.5,484.5,276.75,FALSE,FALSE,TRUE,TRUE,0,15,#N/A,56,#N/A,4.88636363636364,15.35,1,FALSE,FALSE,3,TRUE,1,FALSE,100,"Swvu.PLA2.","ACwvu.PLA2.",#N/A,FALSE,FALSE,0,0,0,0,2,"","",TRUE,TRUE,FALSE,FALSE,1,60,#N/A,#N/A,FALSE,FALSE,"Rwvu.PLA2.",#N/A,FALSE,FALSE,FALSE,9,65532,65532,FALSE,FALSE,TRUE,TRUE,TRUE}</definedName>
    <definedName name="wvu.PLA2." localSheetId="48" hidden="1">{TRUE,TRUE,-1.25,-15.5,484.5,276.75,FALSE,FALSE,TRUE,TRUE,0,15,#N/A,56,#N/A,4.88636363636364,15.35,1,FALSE,FALSE,3,TRUE,1,FALSE,100,"Swvu.PLA2.","ACwvu.PLA2.",#N/A,FALSE,FALSE,0,0,0,0,2,"","",TRUE,TRUE,FALSE,FALSE,1,60,#N/A,#N/A,FALSE,FALSE,"Rwvu.PLA2.",#N/A,FALSE,FALSE,FALSE,9,65532,65532,FALSE,FALSE,TRUE,TRUE,TRUE}</definedName>
    <definedName name="wvu.PLA2." localSheetId="52" hidden="1">{TRUE,TRUE,-1.25,-15.5,484.5,276.75,FALSE,FALSE,TRUE,TRUE,0,15,#N/A,56,#N/A,4.88636363636364,15.35,1,FALSE,FALSE,3,TRUE,1,FALSE,100,"Swvu.PLA2.","ACwvu.PLA2.",#N/A,FALSE,FALSE,0,0,0,0,2,"","",TRUE,TRUE,FALSE,FALSE,1,60,#N/A,#N/A,FALSE,FALSE,"Rwvu.PLA2.",#N/A,FALSE,FALSE,FALSE,9,65532,65532,FALSE,FALSE,TRUE,TRUE,TRUE}</definedName>
    <definedName name="wvu.PLA2." localSheetId="14" hidden="1">{TRUE,TRUE,-1.25,-15.5,484.5,276.75,FALSE,FALSE,TRUE,TRUE,0,15,#N/A,56,#N/A,4.88636363636364,15.35,1,FALSE,FALSE,3,TRUE,1,FALSE,100,"Swvu.PLA2.","ACwvu.PLA2.",#N/A,FALSE,FALSE,0,0,0,0,2,"","",TRUE,TRUE,FALSE,FALSE,1,60,#N/A,#N/A,FALSE,FALSE,"Rwvu.PLA2.",#N/A,FALSE,FALSE,FALSE,9,65532,65532,FALSE,FALSE,TRUE,TRUE,TRUE}</definedName>
    <definedName name="wvu.PLA2." localSheetId="56" hidden="1">{TRUE,TRUE,-1.25,-15.5,484.5,276.75,FALSE,FALSE,TRUE,TRUE,0,15,#N/A,56,#N/A,4.88636363636364,15.35,1,FALSE,FALSE,3,TRUE,1,FALSE,100,"Swvu.PLA2.","ACwvu.PLA2.",#N/A,FALSE,FALSE,0,0,0,0,2,"","",TRUE,TRUE,FALSE,FALSE,1,60,#N/A,#N/A,FALSE,FALSE,"Rwvu.PLA2.",#N/A,FALSE,FALSE,FALSE,9,65532,65532,FALSE,FALSE,TRUE,TRUE,TRUE}</definedName>
    <definedName name="wvu.PLA2." localSheetId="60" hidden="1">{TRUE,TRUE,-1.25,-15.5,484.5,276.75,FALSE,FALSE,TRUE,TRUE,0,15,#N/A,56,#N/A,4.88636363636364,15.35,1,FALSE,FALSE,3,TRUE,1,FALSE,100,"Swvu.PLA2.","ACwvu.PLA2.",#N/A,FALSE,FALSE,0,0,0,0,2,"","",TRUE,TRUE,FALSE,FALSE,1,60,#N/A,#N/A,FALSE,FALSE,"Rwvu.PLA2.",#N/A,FALSE,FALSE,FALSE,9,65532,65532,FALSE,FALSE,TRUE,TRUE,TRUE}</definedName>
    <definedName name="wvu.PLA2." localSheetId="62" hidden="1">{TRUE,TRUE,-1.25,-15.5,484.5,276.75,FALSE,FALSE,TRUE,TRUE,0,15,#N/A,56,#N/A,4.88636363636364,15.35,1,FALSE,FALSE,3,TRUE,1,FALSE,100,"Swvu.PLA2.","ACwvu.PLA2.",#N/A,FALSE,FALSE,0,0,0,0,2,"","",TRUE,TRUE,FALSE,FALSE,1,60,#N/A,#N/A,FALSE,FALSE,"Rwvu.PLA2.",#N/A,FALSE,FALSE,FALSE,9,65532,65532,FALSE,FALSE,TRUE,TRUE,TRUE}</definedName>
    <definedName name="wvu.PLA2." localSheetId="15" hidden="1">{TRUE,TRUE,-1.25,-15.5,484.5,276.75,FALSE,FALSE,TRUE,TRUE,0,15,#N/A,56,#N/A,4.88636363636364,15.35,1,FALSE,FALSE,3,TRUE,1,FALSE,100,"Swvu.PLA2.","ACwvu.PLA2.",#N/A,FALSE,FALSE,0,0,0,0,2,"","",TRUE,TRUE,FALSE,FALSE,1,60,#N/A,#N/A,FALSE,FALSE,"Rwvu.PLA2.",#N/A,FALSE,FALSE,FALSE,9,65532,65532,FALSE,FALSE,TRUE,TRUE,TRUE}</definedName>
    <definedName name="wvu.PLA2." localSheetId="64" hidden="1">{TRUE,TRUE,-1.25,-15.5,484.5,276.75,FALSE,FALSE,TRUE,TRUE,0,15,#N/A,56,#N/A,4.88636363636364,15.35,1,FALSE,FALSE,3,TRUE,1,FALSE,100,"Swvu.PLA2.","ACwvu.PLA2.",#N/A,FALSE,FALSE,0,0,0,0,2,"","",TRUE,TRUE,FALSE,FALSE,1,60,#N/A,#N/A,FALSE,FALSE,"Rwvu.PLA2.",#N/A,FALSE,FALSE,FALSE,9,65532,65532,FALSE,FALSE,TRUE,TRUE,TRUE}</definedName>
    <definedName name="wvu.PLA2." localSheetId="66" hidden="1">{TRUE,TRUE,-1.25,-15.5,484.5,276.75,FALSE,FALSE,TRUE,TRUE,0,15,#N/A,56,#N/A,4.88636363636364,15.35,1,FALSE,FALSE,3,TRUE,1,FALSE,100,"Swvu.PLA2.","ACwvu.PLA2.",#N/A,FALSE,FALSE,0,0,0,0,2,"","",TRUE,TRUE,FALSE,FALSE,1,60,#N/A,#N/A,FALSE,FALSE,"Rwvu.PLA2.",#N/A,FALSE,FALSE,FALSE,9,65532,65532,FALSE,FALSE,TRUE,TRUE,TRUE}</definedName>
    <definedName name="wvu.PLA2." localSheetId="16" hidden="1">{TRUE,TRUE,-1.25,-15.5,484.5,276.75,FALSE,FALSE,TRUE,TRUE,0,15,#N/A,56,#N/A,4.88636363636364,15.35,1,FALSE,FALSE,3,TRUE,1,FALSE,100,"Swvu.PLA2.","ACwvu.PLA2.",#N/A,FALSE,FALSE,0,0,0,0,2,"","",TRUE,TRUE,FALSE,FALSE,1,60,#N/A,#N/A,FALSE,FALSE,"Rwvu.PLA2.",#N/A,FALSE,FALSE,FALSE,9,65532,65532,FALSE,FALSE,TRUE,TRUE,TRUE}</definedName>
    <definedName name="wvu.PLA2." hidden="1">{TRUE,TRUE,-1.25,-15.5,484.5,276.75,FALSE,FALSE,TRUE,TRUE,0,15,#N/A,56,#N/A,4.88636363636364,15.35,1,FALSE,FALSE,3,TRUE,1,FALSE,100,"Swvu.PLA2.","ACwvu.PLA2.",#N/A,FALSE,FALSE,0,0,0,0,2,"","",TRUE,TRUE,FALSE,FALSE,1,60,#N/A,#N/A,FALSE,FALSE,"Rwvu.PLA2.",#N/A,FALSE,FALSE,FALSE,9,65532,65532,FALSE,FALSE,TRUE,TRUE,TRUE}</definedName>
    <definedName name="ww" localSheetId="10" hidden="1">[188]M!#REF!</definedName>
    <definedName name="ww" hidden="1">[153]M!#REF!</definedName>
    <definedName name="www" localSheetId="74" hidden="1">{"Riqfin97",#N/A,FALSE,"Tran";"Riqfinpro",#N/A,FALSE,"Tran"}</definedName>
    <definedName name="www" localSheetId="76" hidden="1">{"Riqfin97",#N/A,FALSE,"Tran";"Riqfinpro",#N/A,FALSE,"Tran"}</definedName>
    <definedName name="www" localSheetId="10" hidden="1">{"bop94-99",#N/A,FALSE,"BOP";"bgdp94-99",#N/A,FALSE,"BOPGDP";"exp94-99",#N/A,FALSE,"EXP";"imp94-99",#N/A,FALSE,"IMP";"tt9499",#N/A,FALSE,"TT";"ss94-99",#N/A,FALSE,"SERV";"tran94-99",#N/A,FALSE,"TRAN";"dis95-98",#N/A,FALSE,"DISB";"amor94-99",#N/A,FALSE,"AMOR";"int94-98",#N/A,FALSE,"INT";"debt94-99",#N/A,FALSE,"DEBT"}</definedName>
    <definedName name="www" localSheetId="28" hidden="1">{"Riqfin97",#N/A,FALSE,"Tran";"Riqfinpro",#N/A,FALSE,"Tran"}</definedName>
    <definedName name="www" localSheetId="8" hidden="1">{"Riqfin97",#N/A,FALSE,"Tran";"Riqfinpro",#N/A,FALSE,"Tran"}</definedName>
    <definedName name="www" localSheetId="25" hidden="1">{"Riqfin97",#N/A,FALSE,"Tran";"Riqfinpro",#N/A,FALSE,"Tran"}</definedName>
    <definedName name="www" localSheetId="27" hidden="1">{"Riqfin97",#N/A,FALSE,"Tran";"Riqfinpro",#N/A,FALSE,"Tran"}</definedName>
    <definedName name="www" localSheetId="29" hidden="1">{"Riqfin97",#N/A,FALSE,"Tran";"Riqfinpro",#N/A,FALSE,"Tran"}</definedName>
    <definedName name="www" localSheetId="31" hidden="1">{"Riqfin97",#N/A,FALSE,"Tran";"Riqfinpro",#N/A,FALSE,"Tran"}</definedName>
    <definedName name="www" localSheetId="32" hidden="1">{"Riqfin97",#N/A,FALSE,"Tran";"Riqfinpro",#N/A,FALSE,"Tran"}</definedName>
    <definedName name="www" localSheetId="34" hidden="1">{"Riqfin97",#N/A,FALSE,"Tran";"Riqfinpro",#N/A,FALSE,"Tran"}</definedName>
    <definedName name="www" localSheetId="35" hidden="1">{"Riqfin97",#N/A,FALSE,"Tran";"Riqfinpro",#N/A,FALSE,"Tran"}</definedName>
    <definedName name="www" localSheetId="40" hidden="1">{"Riqfin97",#N/A,FALSE,"Tran";"Riqfinpro",#N/A,FALSE,"Tran"}</definedName>
    <definedName name="www" localSheetId="41" hidden="1">{"Riqfin97",#N/A,FALSE,"Tran";"Riqfinpro",#N/A,FALSE,"Tran"}</definedName>
    <definedName name="www" localSheetId="42" hidden="1">{"Riqfin97",#N/A,FALSE,"Tran";"Riqfinpro",#N/A,FALSE,"Tran"}</definedName>
    <definedName name="www" localSheetId="43" hidden="1">{"Riqfin97",#N/A,FALSE,"Tran";"Riqfinpro",#N/A,FALSE,"Tran"}</definedName>
    <definedName name="www" localSheetId="44" hidden="1">{"Riqfin97",#N/A,FALSE,"Tran";"Riqfinpro",#N/A,FALSE,"Tran"}</definedName>
    <definedName name="www" localSheetId="45" hidden="1">{"Riqfin97",#N/A,FALSE,"Tran";"Riqfinpro",#N/A,FALSE,"Tran"}</definedName>
    <definedName name="www" localSheetId="46" hidden="1">{"Riqfin97",#N/A,FALSE,"Tran";"Riqfinpro",#N/A,FALSE,"Tran"}</definedName>
    <definedName name="www" localSheetId="47" hidden="1">{"Riqfin97",#N/A,FALSE,"Tran";"Riqfinpro",#N/A,FALSE,"Tran"}</definedName>
    <definedName name="www" localSheetId="48" hidden="1">{"Riqfin97",#N/A,FALSE,"Tran";"Riqfinpro",#N/A,FALSE,"Tran"}</definedName>
    <definedName name="www" localSheetId="52" hidden="1">{"Riqfin97",#N/A,FALSE,"Tran";"Riqfinpro",#N/A,FALSE,"Tran"}</definedName>
    <definedName name="www" localSheetId="14" hidden="1">{"Riqfin97",#N/A,FALSE,"Tran";"Riqfinpro",#N/A,FALSE,"Tran"}</definedName>
    <definedName name="www" localSheetId="56" hidden="1">{"Riqfin97",#N/A,FALSE,"Tran";"Riqfinpro",#N/A,FALSE,"Tran"}</definedName>
    <definedName name="www" localSheetId="60" hidden="1">{"Riqfin97",#N/A,FALSE,"Tran";"Riqfinpro",#N/A,FALSE,"Tran"}</definedName>
    <definedName name="www" localSheetId="62" hidden="1">{"Riqfin97",#N/A,FALSE,"Tran";"Riqfinpro",#N/A,FALSE,"Tran"}</definedName>
    <definedName name="www" localSheetId="15" hidden="1">{"Riqfin97",#N/A,FALSE,"Tran";"Riqfinpro",#N/A,FALSE,"Tran"}</definedName>
    <definedName name="www" localSheetId="64" hidden="1">{"Riqfin97",#N/A,FALSE,"Tran";"Riqfinpro",#N/A,FALSE,"Tran"}</definedName>
    <definedName name="www" localSheetId="66" hidden="1">{"Riqfin97",#N/A,FALSE,"Tran";"Riqfinpro",#N/A,FALSE,"Tran"}</definedName>
    <definedName name="www" localSheetId="16" hidden="1">{"Riqfin97",#N/A,FALSE,"Tran";"Riqfinpro",#N/A,FALSE,"Tran"}</definedName>
    <definedName name="www" hidden="1">{"Riqfin97",#N/A,FALSE,"Tran";"Riqfinpro",#N/A,FALSE,"Tran"}</definedName>
    <definedName name="wwwjjj" localSheetId="74" hidden="1">{#N/A,#N/A,FALSE,"slvsrtb1";#N/A,#N/A,FALSE,"slvsrtb2";#N/A,#N/A,FALSE,"slvsrtb3";#N/A,#N/A,FALSE,"slvsrtb4";#N/A,#N/A,FALSE,"slvsrtb5";#N/A,#N/A,FALSE,"slvsrtb6";#N/A,#N/A,FALSE,"slvsrtb7";#N/A,#N/A,FALSE,"slvsrtb8";#N/A,#N/A,FALSE,"slvsrtb9";#N/A,#N/A,FALSE,"slvsrtb10";#N/A,#N/A,FALSE,"slvsrtb12"}</definedName>
    <definedName name="wwwjjj" localSheetId="76" hidden="1">{#N/A,#N/A,FALSE,"slvsrtb1";#N/A,#N/A,FALSE,"slvsrtb2";#N/A,#N/A,FALSE,"slvsrtb3";#N/A,#N/A,FALSE,"slvsrtb4";#N/A,#N/A,FALSE,"slvsrtb5";#N/A,#N/A,FALSE,"slvsrtb6";#N/A,#N/A,FALSE,"slvsrtb7";#N/A,#N/A,FALSE,"slvsrtb8";#N/A,#N/A,FALSE,"slvsrtb9";#N/A,#N/A,FALSE,"slvsrtb10";#N/A,#N/A,FALSE,"slvsrtb12"}</definedName>
    <definedName name="wwwjjj" localSheetId="10" hidden="1">{#N/A,#N/A,FALSE,"slvsrtb1";#N/A,#N/A,FALSE,"slvsrtb2";#N/A,#N/A,FALSE,"slvsrtb3";#N/A,#N/A,FALSE,"slvsrtb4";#N/A,#N/A,FALSE,"slvsrtb5";#N/A,#N/A,FALSE,"slvsrtb6";#N/A,#N/A,FALSE,"slvsrtb7";#N/A,#N/A,FALSE,"slvsrtb8";#N/A,#N/A,FALSE,"slvsrtb9";#N/A,#N/A,FALSE,"slvsrtb10";#N/A,#N/A,FALSE,"slvsrtb12"}</definedName>
    <definedName name="wwwjjj" localSheetId="28" hidden="1">{#N/A,#N/A,FALSE,"slvsrtb1";#N/A,#N/A,FALSE,"slvsrtb2";#N/A,#N/A,FALSE,"slvsrtb3";#N/A,#N/A,FALSE,"slvsrtb4";#N/A,#N/A,FALSE,"slvsrtb5";#N/A,#N/A,FALSE,"slvsrtb6";#N/A,#N/A,FALSE,"slvsrtb7";#N/A,#N/A,FALSE,"slvsrtb8";#N/A,#N/A,FALSE,"slvsrtb9";#N/A,#N/A,FALSE,"slvsrtb10";#N/A,#N/A,FALSE,"slvsrtb12"}</definedName>
    <definedName name="wwwjjj" localSheetId="8" hidden="1">{#N/A,#N/A,FALSE,"slvsrtb1";#N/A,#N/A,FALSE,"slvsrtb2";#N/A,#N/A,FALSE,"slvsrtb3";#N/A,#N/A,FALSE,"slvsrtb4";#N/A,#N/A,FALSE,"slvsrtb5";#N/A,#N/A,FALSE,"slvsrtb6";#N/A,#N/A,FALSE,"slvsrtb7";#N/A,#N/A,FALSE,"slvsrtb8";#N/A,#N/A,FALSE,"slvsrtb9";#N/A,#N/A,FALSE,"slvsrtb10";#N/A,#N/A,FALSE,"slvsrtb12"}</definedName>
    <definedName name="wwwjjj" localSheetId="25" hidden="1">{#N/A,#N/A,FALSE,"slvsrtb1";#N/A,#N/A,FALSE,"slvsrtb2";#N/A,#N/A,FALSE,"slvsrtb3";#N/A,#N/A,FALSE,"slvsrtb4";#N/A,#N/A,FALSE,"slvsrtb5";#N/A,#N/A,FALSE,"slvsrtb6";#N/A,#N/A,FALSE,"slvsrtb7";#N/A,#N/A,FALSE,"slvsrtb8";#N/A,#N/A,FALSE,"slvsrtb9";#N/A,#N/A,FALSE,"slvsrtb10";#N/A,#N/A,FALSE,"slvsrtb12"}</definedName>
    <definedName name="wwwjjj" localSheetId="27" hidden="1">{#N/A,#N/A,FALSE,"slvsrtb1";#N/A,#N/A,FALSE,"slvsrtb2";#N/A,#N/A,FALSE,"slvsrtb3";#N/A,#N/A,FALSE,"slvsrtb4";#N/A,#N/A,FALSE,"slvsrtb5";#N/A,#N/A,FALSE,"slvsrtb6";#N/A,#N/A,FALSE,"slvsrtb7";#N/A,#N/A,FALSE,"slvsrtb8";#N/A,#N/A,FALSE,"slvsrtb9";#N/A,#N/A,FALSE,"slvsrtb10";#N/A,#N/A,FALSE,"slvsrtb12"}</definedName>
    <definedName name="wwwjjj" localSheetId="29" hidden="1">{#N/A,#N/A,FALSE,"slvsrtb1";#N/A,#N/A,FALSE,"slvsrtb2";#N/A,#N/A,FALSE,"slvsrtb3";#N/A,#N/A,FALSE,"slvsrtb4";#N/A,#N/A,FALSE,"slvsrtb5";#N/A,#N/A,FALSE,"slvsrtb6";#N/A,#N/A,FALSE,"slvsrtb7";#N/A,#N/A,FALSE,"slvsrtb8";#N/A,#N/A,FALSE,"slvsrtb9";#N/A,#N/A,FALSE,"slvsrtb10";#N/A,#N/A,FALSE,"slvsrtb12"}</definedName>
    <definedName name="wwwjjj" localSheetId="31" hidden="1">{#N/A,#N/A,FALSE,"slvsrtb1";#N/A,#N/A,FALSE,"slvsrtb2";#N/A,#N/A,FALSE,"slvsrtb3";#N/A,#N/A,FALSE,"slvsrtb4";#N/A,#N/A,FALSE,"slvsrtb5";#N/A,#N/A,FALSE,"slvsrtb6";#N/A,#N/A,FALSE,"slvsrtb7";#N/A,#N/A,FALSE,"slvsrtb8";#N/A,#N/A,FALSE,"slvsrtb9";#N/A,#N/A,FALSE,"slvsrtb10";#N/A,#N/A,FALSE,"slvsrtb12"}</definedName>
    <definedName name="wwwjjj" localSheetId="32" hidden="1">{#N/A,#N/A,FALSE,"slvsrtb1";#N/A,#N/A,FALSE,"slvsrtb2";#N/A,#N/A,FALSE,"slvsrtb3";#N/A,#N/A,FALSE,"slvsrtb4";#N/A,#N/A,FALSE,"slvsrtb5";#N/A,#N/A,FALSE,"slvsrtb6";#N/A,#N/A,FALSE,"slvsrtb7";#N/A,#N/A,FALSE,"slvsrtb8";#N/A,#N/A,FALSE,"slvsrtb9";#N/A,#N/A,FALSE,"slvsrtb10";#N/A,#N/A,FALSE,"slvsrtb12"}</definedName>
    <definedName name="wwwjjj" localSheetId="34" hidden="1">{#N/A,#N/A,FALSE,"slvsrtb1";#N/A,#N/A,FALSE,"slvsrtb2";#N/A,#N/A,FALSE,"slvsrtb3";#N/A,#N/A,FALSE,"slvsrtb4";#N/A,#N/A,FALSE,"slvsrtb5";#N/A,#N/A,FALSE,"slvsrtb6";#N/A,#N/A,FALSE,"slvsrtb7";#N/A,#N/A,FALSE,"slvsrtb8";#N/A,#N/A,FALSE,"slvsrtb9";#N/A,#N/A,FALSE,"slvsrtb10";#N/A,#N/A,FALSE,"slvsrtb12"}</definedName>
    <definedName name="wwwjjj" localSheetId="35" hidden="1">{#N/A,#N/A,FALSE,"slvsrtb1";#N/A,#N/A,FALSE,"slvsrtb2";#N/A,#N/A,FALSE,"slvsrtb3";#N/A,#N/A,FALSE,"slvsrtb4";#N/A,#N/A,FALSE,"slvsrtb5";#N/A,#N/A,FALSE,"slvsrtb6";#N/A,#N/A,FALSE,"slvsrtb7";#N/A,#N/A,FALSE,"slvsrtb8";#N/A,#N/A,FALSE,"slvsrtb9";#N/A,#N/A,FALSE,"slvsrtb10";#N/A,#N/A,FALSE,"slvsrtb12"}</definedName>
    <definedName name="wwwjjj" localSheetId="40" hidden="1">{#N/A,#N/A,FALSE,"slvsrtb1";#N/A,#N/A,FALSE,"slvsrtb2";#N/A,#N/A,FALSE,"slvsrtb3";#N/A,#N/A,FALSE,"slvsrtb4";#N/A,#N/A,FALSE,"slvsrtb5";#N/A,#N/A,FALSE,"slvsrtb6";#N/A,#N/A,FALSE,"slvsrtb7";#N/A,#N/A,FALSE,"slvsrtb8";#N/A,#N/A,FALSE,"slvsrtb9";#N/A,#N/A,FALSE,"slvsrtb10";#N/A,#N/A,FALSE,"slvsrtb12"}</definedName>
    <definedName name="wwwjjj" localSheetId="41" hidden="1">{#N/A,#N/A,FALSE,"slvsrtb1";#N/A,#N/A,FALSE,"slvsrtb2";#N/A,#N/A,FALSE,"slvsrtb3";#N/A,#N/A,FALSE,"slvsrtb4";#N/A,#N/A,FALSE,"slvsrtb5";#N/A,#N/A,FALSE,"slvsrtb6";#N/A,#N/A,FALSE,"slvsrtb7";#N/A,#N/A,FALSE,"slvsrtb8";#N/A,#N/A,FALSE,"slvsrtb9";#N/A,#N/A,FALSE,"slvsrtb10";#N/A,#N/A,FALSE,"slvsrtb12"}</definedName>
    <definedName name="wwwjjj" localSheetId="42" hidden="1">{#N/A,#N/A,FALSE,"slvsrtb1";#N/A,#N/A,FALSE,"slvsrtb2";#N/A,#N/A,FALSE,"slvsrtb3";#N/A,#N/A,FALSE,"slvsrtb4";#N/A,#N/A,FALSE,"slvsrtb5";#N/A,#N/A,FALSE,"slvsrtb6";#N/A,#N/A,FALSE,"slvsrtb7";#N/A,#N/A,FALSE,"slvsrtb8";#N/A,#N/A,FALSE,"slvsrtb9";#N/A,#N/A,FALSE,"slvsrtb10";#N/A,#N/A,FALSE,"slvsrtb12"}</definedName>
    <definedName name="wwwjjj" localSheetId="43" hidden="1">{#N/A,#N/A,FALSE,"slvsrtb1";#N/A,#N/A,FALSE,"slvsrtb2";#N/A,#N/A,FALSE,"slvsrtb3";#N/A,#N/A,FALSE,"slvsrtb4";#N/A,#N/A,FALSE,"slvsrtb5";#N/A,#N/A,FALSE,"slvsrtb6";#N/A,#N/A,FALSE,"slvsrtb7";#N/A,#N/A,FALSE,"slvsrtb8";#N/A,#N/A,FALSE,"slvsrtb9";#N/A,#N/A,FALSE,"slvsrtb10";#N/A,#N/A,FALSE,"slvsrtb12"}</definedName>
    <definedName name="wwwjjj" localSheetId="44" hidden="1">{#N/A,#N/A,FALSE,"slvsrtb1";#N/A,#N/A,FALSE,"slvsrtb2";#N/A,#N/A,FALSE,"slvsrtb3";#N/A,#N/A,FALSE,"slvsrtb4";#N/A,#N/A,FALSE,"slvsrtb5";#N/A,#N/A,FALSE,"slvsrtb6";#N/A,#N/A,FALSE,"slvsrtb7";#N/A,#N/A,FALSE,"slvsrtb8";#N/A,#N/A,FALSE,"slvsrtb9";#N/A,#N/A,FALSE,"slvsrtb10";#N/A,#N/A,FALSE,"slvsrtb12"}</definedName>
    <definedName name="wwwjjj" localSheetId="45" hidden="1">{#N/A,#N/A,FALSE,"slvsrtb1";#N/A,#N/A,FALSE,"slvsrtb2";#N/A,#N/A,FALSE,"slvsrtb3";#N/A,#N/A,FALSE,"slvsrtb4";#N/A,#N/A,FALSE,"slvsrtb5";#N/A,#N/A,FALSE,"slvsrtb6";#N/A,#N/A,FALSE,"slvsrtb7";#N/A,#N/A,FALSE,"slvsrtb8";#N/A,#N/A,FALSE,"slvsrtb9";#N/A,#N/A,FALSE,"slvsrtb10";#N/A,#N/A,FALSE,"slvsrtb12"}</definedName>
    <definedName name="wwwjjj" localSheetId="46" hidden="1">{#N/A,#N/A,FALSE,"slvsrtb1";#N/A,#N/A,FALSE,"slvsrtb2";#N/A,#N/A,FALSE,"slvsrtb3";#N/A,#N/A,FALSE,"slvsrtb4";#N/A,#N/A,FALSE,"slvsrtb5";#N/A,#N/A,FALSE,"slvsrtb6";#N/A,#N/A,FALSE,"slvsrtb7";#N/A,#N/A,FALSE,"slvsrtb8";#N/A,#N/A,FALSE,"slvsrtb9";#N/A,#N/A,FALSE,"slvsrtb10";#N/A,#N/A,FALSE,"slvsrtb12"}</definedName>
    <definedName name="wwwjjj" localSheetId="47" hidden="1">{#N/A,#N/A,FALSE,"slvsrtb1";#N/A,#N/A,FALSE,"slvsrtb2";#N/A,#N/A,FALSE,"slvsrtb3";#N/A,#N/A,FALSE,"slvsrtb4";#N/A,#N/A,FALSE,"slvsrtb5";#N/A,#N/A,FALSE,"slvsrtb6";#N/A,#N/A,FALSE,"slvsrtb7";#N/A,#N/A,FALSE,"slvsrtb8";#N/A,#N/A,FALSE,"slvsrtb9";#N/A,#N/A,FALSE,"slvsrtb10";#N/A,#N/A,FALSE,"slvsrtb12"}</definedName>
    <definedName name="wwwjjj" localSheetId="48" hidden="1">{#N/A,#N/A,FALSE,"slvsrtb1";#N/A,#N/A,FALSE,"slvsrtb2";#N/A,#N/A,FALSE,"slvsrtb3";#N/A,#N/A,FALSE,"slvsrtb4";#N/A,#N/A,FALSE,"slvsrtb5";#N/A,#N/A,FALSE,"slvsrtb6";#N/A,#N/A,FALSE,"slvsrtb7";#N/A,#N/A,FALSE,"slvsrtb8";#N/A,#N/A,FALSE,"slvsrtb9";#N/A,#N/A,FALSE,"slvsrtb10";#N/A,#N/A,FALSE,"slvsrtb12"}</definedName>
    <definedName name="wwwjjj" localSheetId="52" hidden="1">{#N/A,#N/A,FALSE,"slvsrtb1";#N/A,#N/A,FALSE,"slvsrtb2";#N/A,#N/A,FALSE,"slvsrtb3";#N/A,#N/A,FALSE,"slvsrtb4";#N/A,#N/A,FALSE,"slvsrtb5";#N/A,#N/A,FALSE,"slvsrtb6";#N/A,#N/A,FALSE,"slvsrtb7";#N/A,#N/A,FALSE,"slvsrtb8";#N/A,#N/A,FALSE,"slvsrtb9";#N/A,#N/A,FALSE,"slvsrtb10";#N/A,#N/A,FALSE,"slvsrtb12"}</definedName>
    <definedName name="wwwjjj" localSheetId="14" hidden="1">{#N/A,#N/A,FALSE,"slvsrtb1";#N/A,#N/A,FALSE,"slvsrtb2";#N/A,#N/A,FALSE,"slvsrtb3";#N/A,#N/A,FALSE,"slvsrtb4";#N/A,#N/A,FALSE,"slvsrtb5";#N/A,#N/A,FALSE,"slvsrtb6";#N/A,#N/A,FALSE,"slvsrtb7";#N/A,#N/A,FALSE,"slvsrtb8";#N/A,#N/A,FALSE,"slvsrtb9";#N/A,#N/A,FALSE,"slvsrtb10";#N/A,#N/A,FALSE,"slvsrtb12"}</definedName>
    <definedName name="wwwjjj" localSheetId="56" hidden="1">{#N/A,#N/A,FALSE,"slvsrtb1";#N/A,#N/A,FALSE,"slvsrtb2";#N/A,#N/A,FALSE,"slvsrtb3";#N/A,#N/A,FALSE,"slvsrtb4";#N/A,#N/A,FALSE,"slvsrtb5";#N/A,#N/A,FALSE,"slvsrtb6";#N/A,#N/A,FALSE,"slvsrtb7";#N/A,#N/A,FALSE,"slvsrtb8";#N/A,#N/A,FALSE,"slvsrtb9";#N/A,#N/A,FALSE,"slvsrtb10";#N/A,#N/A,FALSE,"slvsrtb12"}</definedName>
    <definedName name="wwwjjj" localSheetId="60" hidden="1">{#N/A,#N/A,FALSE,"slvsrtb1";#N/A,#N/A,FALSE,"slvsrtb2";#N/A,#N/A,FALSE,"slvsrtb3";#N/A,#N/A,FALSE,"slvsrtb4";#N/A,#N/A,FALSE,"slvsrtb5";#N/A,#N/A,FALSE,"slvsrtb6";#N/A,#N/A,FALSE,"slvsrtb7";#N/A,#N/A,FALSE,"slvsrtb8";#N/A,#N/A,FALSE,"slvsrtb9";#N/A,#N/A,FALSE,"slvsrtb10";#N/A,#N/A,FALSE,"slvsrtb12"}</definedName>
    <definedName name="wwwjjj" localSheetId="62" hidden="1">{#N/A,#N/A,FALSE,"slvsrtb1";#N/A,#N/A,FALSE,"slvsrtb2";#N/A,#N/A,FALSE,"slvsrtb3";#N/A,#N/A,FALSE,"slvsrtb4";#N/A,#N/A,FALSE,"slvsrtb5";#N/A,#N/A,FALSE,"slvsrtb6";#N/A,#N/A,FALSE,"slvsrtb7";#N/A,#N/A,FALSE,"slvsrtb8";#N/A,#N/A,FALSE,"slvsrtb9";#N/A,#N/A,FALSE,"slvsrtb10";#N/A,#N/A,FALSE,"slvsrtb12"}</definedName>
    <definedName name="wwwjjj" localSheetId="15" hidden="1">{#N/A,#N/A,FALSE,"slvsrtb1";#N/A,#N/A,FALSE,"slvsrtb2";#N/A,#N/A,FALSE,"slvsrtb3";#N/A,#N/A,FALSE,"slvsrtb4";#N/A,#N/A,FALSE,"slvsrtb5";#N/A,#N/A,FALSE,"slvsrtb6";#N/A,#N/A,FALSE,"slvsrtb7";#N/A,#N/A,FALSE,"slvsrtb8";#N/A,#N/A,FALSE,"slvsrtb9";#N/A,#N/A,FALSE,"slvsrtb10";#N/A,#N/A,FALSE,"slvsrtb12"}</definedName>
    <definedName name="wwwjjj" localSheetId="64" hidden="1">{#N/A,#N/A,FALSE,"slvsrtb1";#N/A,#N/A,FALSE,"slvsrtb2";#N/A,#N/A,FALSE,"slvsrtb3";#N/A,#N/A,FALSE,"slvsrtb4";#N/A,#N/A,FALSE,"slvsrtb5";#N/A,#N/A,FALSE,"slvsrtb6";#N/A,#N/A,FALSE,"slvsrtb7";#N/A,#N/A,FALSE,"slvsrtb8";#N/A,#N/A,FALSE,"slvsrtb9";#N/A,#N/A,FALSE,"slvsrtb10";#N/A,#N/A,FALSE,"slvsrtb12"}</definedName>
    <definedName name="wwwjjj" localSheetId="66" hidden="1">{#N/A,#N/A,FALSE,"slvsrtb1";#N/A,#N/A,FALSE,"slvsrtb2";#N/A,#N/A,FALSE,"slvsrtb3";#N/A,#N/A,FALSE,"slvsrtb4";#N/A,#N/A,FALSE,"slvsrtb5";#N/A,#N/A,FALSE,"slvsrtb6";#N/A,#N/A,FALSE,"slvsrtb7";#N/A,#N/A,FALSE,"slvsrtb8";#N/A,#N/A,FALSE,"slvsrtb9";#N/A,#N/A,FALSE,"slvsrtb10";#N/A,#N/A,FALSE,"slvsrtb12"}</definedName>
    <definedName name="wwwjjj" localSheetId="16" hidden="1">{#N/A,#N/A,FALSE,"slvsrtb1";#N/A,#N/A,FALSE,"slvsrtb2";#N/A,#N/A,FALSE,"slvsrtb3";#N/A,#N/A,FALSE,"slvsrtb4";#N/A,#N/A,FALSE,"slvsrtb5";#N/A,#N/A,FALSE,"slvsrtb6";#N/A,#N/A,FALSE,"slvsrtb7";#N/A,#N/A,FALSE,"slvsrtb8";#N/A,#N/A,FALSE,"slvsrtb9";#N/A,#N/A,FALSE,"slvsrtb10";#N/A,#N/A,FALSE,"slvsrtb12"}</definedName>
    <definedName name="wwwjjj" hidden="1">{#N/A,#N/A,FALSE,"slvsrtb1";#N/A,#N/A,FALSE,"slvsrtb2";#N/A,#N/A,FALSE,"slvsrtb3";#N/A,#N/A,FALSE,"slvsrtb4";#N/A,#N/A,FALSE,"slvsrtb5";#N/A,#N/A,FALSE,"slvsrtb6";#N/A,#N/A,FALSE,"slvsrtb7";#N/A,#N/A,FALSE,"slvsrtb8";#N/A,#N/A,FALSE,"slvsrtb9";#N/A,#N/A,FALSE,"slvsrtb10";#N/A,#N/A,FALSE,"slvsrtb12"}</definedName>
    <definedName name="wwww" localSheetId="10" hidden="1">[188]M!#REF!</definedName>
    <definedName name="wwww" hidden="1">[191]M!#REF!</definedName>
    <definedName name="wwwww" localSheetId="74" hidden="1">{"Minpmon",#N/A,FALSE,"Monthinput"}</definedName>
    <definedName name="wwwww" localSheetId="76" hidden="1">{"Minpmon",#N/A,FALSE,"Monthinput"}</definedName>
    <definedName name="wwwww" localSheetId="10" hidden="1">{"Minpmon",#N/A,FALSE,"Monthinput"}</definedName>
    <definedName name="wwwww" localSheetId="28" hidden="1">{"Minpmon",#N/A,FALSE,"Monthinput"}</definedName>
    <definedName name="wwwww" localSheetId="8" hidden="1">{"Minpmon",#N/A,FALSE,"Monthinput"}</definedName>
    <definedName name="wwwww" localSheetId="25" hidden="1">{"Minpmon",#N/A,FALSE,"Monthinput"}</definedName>
    <definedName name="wwwww" localSheetId="27" hidden="1">{"Minpmon",#N/A,FALSE,"Monthinput"}</definedName>
    <definedName name="wwwww" localSheetId="29" hidden="1">{"Minpmon",#N/A,FALSE,"Monthinput"}</definedName>
    <definedName name="wwwww" localSheetId="31" hidden="1">{"Minpmon",#N/A,FALSE,"Monthinput"}</definedName>
    <definedName name="wwwww" localSheetId="32" hidden="1">{"Minpmon",#N/A,FALSE,"Monthinput"}</definedName>
    <definedName name="wwwww" localSheetId="34" hidden="1">{"Minpmon",#N/A,FALSE,"Monthinput"}</definedName>
    <definedName name="wwwww" localSheetId="35" hidden="1">{"Minpmon",#N/A,FALSE,"Monthinput"}</definedName>
    <definedName name="wwwww" localSheetId="40" hidden="1">{"Minpmon",#N/A,FALSE,"Monthinput"}</definedName>
    <definedName name="wwwww" localSheetId="41" hidden="1">{"Minpmon",#N/A,FALSE,"Monthinput"}</definedName>
    <definedName name="wwwww" localSheetId="42" hidden="1">{"Minpmon",#N/A,FALSE,"Monthinput"}</definedName>
    <definedName name="wwwww" localSheetId="43" hidden="1">{"Minpmon",#N/A,FALSE,"Monthinput"}</definedName>
    <definedName name="wwwww" localSheetId="44" hidden="1">{"Minpmon",#N/A,FALSE,"Monthinput"}</definedName>
    <definedName name="wwwww" localSheetId="45" hidden="1">{"Minpmon",#N/A,FALSE,"Monthinput"}</definedName>
    <definedName name="wwwww" localSheetId="46" hidden="1">{"Minpmon",#N/A,FALSE,"Monthinput"}</definedName>
    <definedName name="wwwww" localSheetId="47" hidden="1">{"Minpmon",#N/A,FALSE,"Monthinput"}</definedName>
    <definedName name="wwwww" localSheetId="48" hidden="1">{"Minpmon",#N/A,FALSE,"Monthinput"}</definedName>
    <definedName name="wwwww" localSheetId="52" hidden="1">{"Minpmon",#N/A,FALSE,"Monthinput"}</definedName>
    <definedName name="wwwww" localSheetId="14" hidden="1">{"Minpmon",#N/A,FALSE,"Monthinput"}</definedName>
    <definedName name="wwwww" localSheetId="56" hidden="1">{"Minpmon",#N/A,FALSE,"Monthinput"}</definedName>
    <definedName name="wwwww" localSheetId="60" hidden="1">{"Minpmon",#N/A,FALSE,"Monthinput"}</definedName>
    <definedName name="wwwww" localSheetId="62" hidden="1">{"Minpmon",#N/A,FALSE,"Monthinput"}</definedName>
    <definedName name="wwwww" localSheetId="15" hidden="1">{"Minpmon",#N/A,FALSE,"Monthinput"}</definedName>
    <definedName name="wwwww" localSheetId="64" hidden="1">{"Minpmon",#N/A,FALSE,"Monthinput"}</definedName>
    <definedName name="wwwww" localSheetId="66" hidden="1">{"Minpmon",#N/A,FALSE,"Monthinput"}</definedName>
    <definedName name="wwwww" localSheetId="16" hidden="1">{"Minpmon",#N/A,FALSE,"Monthinput"}</definedName>
    <definedName name="wwwww" hidden="1">{"Minpmon",#N/A,FALSE,"Monthinput"}</definedName>
    <definedName name="wwwwwww" localSheetId="74" hidden="1">{"Riqfin97",#N/A,FALSE,"Tran";"Riqfinpro",#N/A,FALSE,"Tran"}</definedName>
    <definedName name="wwwwwww" localSheetId="76" hidden="1">{"Riqfin97",#N/A,FALSE,"Tran";"Riqfinpro",#N/A,FALSE,"Tran"}</definedName>
    <definedName name="wwwwwww" localSheetId="10" hidden="1">{"Riqfin97",#N/A,FALSE,"Tran";"Riqfinpro",#N/A,FALSE,"Tran"}</definedName>
    <definedName name="wwwwwww" localSheetId="28" hidden="1">{"Riqfin97",#N/A,FALSE,"Tran";"Riqfinpro",#N/A,FALSE,"Tran"}</definedName>
    <definedName name="wwwwwww" localSheetId="8" hidden="1">{"Riqfin97",#N/A,FALSE,"Tran";"Riqfinpro",#N/A,FALSE,"Tran"}</definedName>
    <definedName name="wwwwwww" localSheetId="25" hidden="1">{"Riqfin97",#N/A,FALSE,"Tran";"Riqfinpro",#N/A,FALSE,"Tran"}</definedName>
    <definedName name="wwwwwww" localSheetId="27" hidden="1">{"Riqfin97",#N/A,FALSE,"Tran";"Riqfinpro",#N/A,FALSE,"Tran"}</definedName>
    <definedName name="wwwwwww" localSheetId="29" hidden="1">{"Riqfin97",#N/A,FALSE,"Tran";"Riqfinpro",#N/A,FALSE,"Tran"}</definedName>
    <definedName name="wwwwwww" localSheetId="31" hidden="1">{"Riqfin97",#N/A,FALSE,"Tran";"Riqfinpro",#N/A,FALSE,"Tran"}</definedName>
    <definedName name="wwwwwww" localSheetId="32" hidden="1">{"Riqfin97",#N/A,FALSE,"Tran";"Riqfinpro",#N/A,FALSE,"Tran"}</definedName>
    <definedName name="wwwwwww" localSheetId="34" hidden="1">{"Riqfin97",#N/A,FALSE,"Tran";"Riqfinpro",#N/A,FALSE,"Tran"}</definedName>
    <definedName name="wwwwwww" localSheetId="35" hidden="1">{"Riqfin97",#N/A,FALSE,"Tran";"Riqfinpro",#N/A,FALSE,"Tran"}</definedName>
    <definedName name="wwwwwww" localSheetId="40" hidden="1">{"Riqfin97",#N/A,FALSE,"Tran";"Riqfinpro",#N/A,FALSE,"Tran"}</definedName>
    <definedName name="wwwwwww" localSheetId="41" hidden="1">{"Riqfin97",#N/A,FALSE,"Tran";"Riqfinpro",#N/A,FALSE,"Tran"}</definedName>
    <definedName name="wwwwwww" localSheetId="42" hidden="1">{"Riqfin97",#N/A,FALSE,"Tran";"Riqfinpro",#N/A,FALSE,"Tran"}</definedName>
    <definedName name="wwwwwww" localSheetId="43" hidden="1">{"Riqfin97",#N/A,FALSE,"Tran";"Riqfinpro",#N/A,FALSE,"Tran"}</definedName>
    <definedName name="wwwwwww" localSheetId="44" hidden="1">{"Riqfin97",#N/A,FALSE,"Tran";"Riqfinpro",#N/A,FALSE,"Tran"}</definedName>
    <definedName name="wwwwwww" localSheetId="45" hidden="1">{"Riqfin97",#N/A,FALSE,"Tran";"Riqfinpro",#N/A,FALSE,"Tran"}</definedName>
    <definedName name="wwwwwww" localSheetId="46" hidden="1">{"Riqfin97",#N/A,FALSE,"Tran";"Riqfinpro",#N/A,FALSE,"Tran"}</definedName>
    <definedName name="wwwwwww" localSheetId="47" hidden="1">{"Riqfin97",#N/A,FALSE,"Tran";"Riqfinpro",#N/A,FALSE,"Tran"}</definedName>
    <definedName name="wwwwwww" localSheetId="48" hidden="1">{"Riqfin97",#N/A,FALSE,"Tran";"Riqfinpro",#N/A,FALSE,"Tran"}</definedName>
    <definedName name="wwwwwww" localSheetId="52" hidden="1">{"Riqfin97",#N/A,FALSE,"Tran";"Riqfinpro",#N/A,FALSE,"Tran"}</definedName>
    <definedName name="wwwwwww" localSheetId="14" hidden="1">{"Riqfin97",#N/A,FALSE,"Tran";"Riqfinpro",#N/A,FALSE,"Tran"}</definedName>
    <definedName name="wwwwwww" localSheetId="56" hidden="1">{"Riqfin97",#N/A,FALSE,"Tran";"Riqfinpro",#N/A,FALSE,"Tran"}</definedName>
    <definedName name="wwwwwww" localSheetId="60" hidden="1">{"Riqfin97",#N/A,FALSE,"Tran";"Riqfinpro",#N/A,FALSE,"Tran"}</definedName>
    <definedName name="wwwwwww" localSheetId="62" hidden="1">{"Riqfin97",#N/A,FALSE,"Tran";"Riqfinpro",#N/A,FALSE,"Tran"}</definedName>
    <definedName name="wwwwwww" localSheetId="15" hidden="1">{"Riqfin97",#N/A,FALSE,"Tran";"Riqfinpro",#N/A,FALSE,"Tran"}</definedName>
    <definedName name="wwwwwww" localSheetId="64" hidden="1">{"Riqfin97",#N/A,FALSE,"Tran";"Riqfinpro",#N/A,FALSE,"Tran"}</definedName>
    <definedName name="wwwwwww" localSheetId="66" hidden="1">{"Riqfin97",#N/A,FALSE,"Tran";"Riqfinpro",#N/A,FALSE,"Tran"}</definedName>
    <definedName name="wwwwwww" localSheetId="16" hidden="1">{"Riqfin97",#N/A,FALSE,"Tran";"Riqfinpro",#N/A,FALSE,"Tran"}</definedName>
    <definedName name="wwwwwww" hidden="1">{"Riqfin97",#N/A,FALSE,"Tran";"Riqfinpro",#N/A,FALSE,"Tran"}</definedName>
    <definedName name="wwwwwwww" localSheetId="74" hidden="1">{"Tab1",#N/A,FALSE,"P";"Tab2",#N/A,FALSE,"P"}</definedName>
    <definedName name="wwwwwwww" localSheetId="76" hidden="1">{"Tab1",#N/A,FALSE,"P";"Tab2",#N/A,FALSE,"P"}</definedName>
    <definedName name="wwwwwwww" localSheetId="10" hidden="1">{"Tab1",#N/A,FALSE,"P";"Tab2",#N/A,FALSE,"P"}</definedName>
    <definedName name="wwwwwwww" localSheetId="28" hidden="1">{"Tab1",#N/A,FALSE,"P";"Tab2",#N/A,FALSE,"P"}</definedName>
    <definedName name="wwwwwwww" localSheetId="8" hidden="1">{"Tab1",#N/A,FALSE,"P";"Tab2",#N/A,FALSE,"P"}</definedName>
    <definedName name="wwwwwwww" localSheetId="25" hidden="1">{"Tab1",#N/A,FALSE,"P";"Tab2",#N/A,FALSE,"P"}</definedName>
    <definedName name="wwwwwwww" localSheetId="27" hidden="1">{"Tab1",#N/A,FALSE,"P";"Tab2",#N/A,FALSE,"P"}</definedName>
    <definedName name="wwwwwwww" localSheetId="29" hidden="1">{"Tab1",#N/A,FALSE,"P";"Tab2",#N/A,FALSE,"P"}</definedName>
    <definedName name="wwwwwwww" localSheetId="31" hidden="1">{"Tab1",#N/A,FALSE,"P";"Tab2",#N/A,FALSE,"P"}</definedName>
    <definedName name="wwwwwwww" localSheetId="32" hidden="1">{"Tab1",#N/A,FALSE,"P";"Tab2",#N/A,FALSE,"P"}</definedName>
    <definedName name="wwwwwwww" localSheetId="34" hidden="1">{"Tab1",#N/A,FALSE,"P";"Tab2",#N/A,FALSE,"P"}</definedName>
    <definedName name="wwwwwwww" localSheetId="35" hidden="1">{"Tab1",#N/A,FALSE,"P";"Tab2",#N/A,FALSE,"P"}</definedName>
    <definedName name="wwwwwwww" localSheetId="40" hidden="1">{"Tab1",#N/A,FALSE,"P";"Tab2",#N/A,FALSE,"P"}</definedName>
    <definedName name="wwwwwwww" localSheetId="41" hidden="1">{"Tab1",#N/A,FALSE,"P";"Tab2",#N/A,FALSE,"P"}</definedName>
    <definedName name="wwwwwwww" localSheetId="42" hidden="1">{"Tab1",#N/A,FALSE,"P";"Tab2",#N/A,FALSE,"P"}</definedName>
    <definedName name="wwwwwwww" localSheetId="43" hidden="1">{"Tab1",#N/A,FALSE,"P";"Tab2",#N/A,FALSE,"P"}</definedName>
    <definedName name="wwwwwwww" localSheetId="44" hidden="1">{"Tab1",#N/A,FALSE,"P";"Tab2",#N/A,FALSE,"P"}</definedName>
    <definedName name="wwwwwwww" localSheetId="45" hidden="1">{"Tab1",#N/A,FALSE,"P";"Tab2",#N/A,FALSE,"P"}</definedName>
    <definedName name="wwwwwwww" localSheetId="46" hidden="1">{"Tab1",#N/A,FALSE,"P";"Tab2",#N/A,FALSE,"P"}</definedName>
    <definedName name="wwwwwwww" localSheetId="47" hidden="1">{"Tab1",#N/A,FALSE,"P";"Tab2",#N/A,FALSE,"P"}</definedName>
    <definedName name="wwwwwwww" localSheetId="48" hidden="1">{"Tab1",#N/A,FALSE,"P";"Tab2",#N/A,FALSE,"P"}</definedName>
    <definedName name="wwwwwwww" localSheetId="52" hidden="1">{"Tab1",#N/A,FALSE,"P";"Tab2",#N/A,FALSE,"P"}</definedName>
    <definedName name="wwwwwwww" localSheetId="14" hidden="1">{"Tab1",#N/A,FALSE,"P";"Tab2",#N/A,FALSE,"P"}</definedName>
    <definedName name="wwwwwwww" localSheetId="56" hidden="1">{"Tab1",#N/A,FALSE,"P";"Tab2",#N/A,FALSE,"P"}</definedName>
    <definedName name="wwwwwwww" localSheetId="60" hidden="1">{"Tab1",#N/A,FALSE,"P";"Tab2",#N/A,FALSE,"P"}</definedName>
    <definedName name="wwwwwwww" localSheetId="62" hidden="1">{"Tab1",#N/A,FALSE,"P";"Tab2",#N/A,FALSE,"P"}</definedName>
    <definedName name="wwwwwwww" localSheetId="15" hidden="1">{"Tab1",#N/A,FALSE,"P";"Tab2",#N/A,FALSE,"P"}</definedName>
    <definedName name="wwwwwwww" localSheetId="64" hidden="1">{"Tab1",#N/A,FALSE,"P";"Tab2",#N/A,FALSE,"P"}</definedName>
    <definedName name="wwwwwwww" localSheetId="66" hidden="1">{"Tab1",#N/A,FALSE,"P";"Tab2",#N/A,FALSE,"P"}</definedName>
    <definedName name="wwwwwwww" localSheetId="16" hidden="1">{"Tab1",#N/A,FALSE,"P";"Tab2",#N/A,FALSE,"P"}</definedName>
    <definedName name="wwwwwwww" hidden="1">{"Tab1",#N/A,FALSE,"P";"Tab2",#N/A,FALSE,"P"}</definedName>
    <definedName name="X" localSheetId="76">#REF!</definedName>
    <definedName name="X" localSheetId="8">#REF!</definedName>
    <definedName name="X" localSheetId="25">#REF!</definedName>
    <definedName name="X" localSheetId="31">#REF!</definedName>
    <definedName name="X" localSheetId="32">#REF!</definedName>
    <definedName name="X" localSheetId="34">#REF!</definedName>
    <definedName name="X" localSheetId="35">#REF!</definedName>
    <definedName name="X" localSheetId="47">#REF!</definedName>
    <definedName name="X" localSheetId="14">#REF!</definedName>
    <definedName name="X" localSheetId="15">#REF!</definedName>
    <definedName name="X" localSheetId="66">#REF!</definedName>
    <definedName name="X">#REF!</definedName>
    <definedName name="X_Rate" localSheetId="8">#REF!</definedName>
    <definedName name="X_Rate" localSheetId="35">#REF!</definedName>
    <definedName name="X_Rate">#REF!</definedName>
    <definedName name="xa" localSheetId="8">'[123]PIB EN CORR'!#REF!</definedName>
    <definedName name="xa">'[123]PIB EN CORR'!#REF!</definedName>
    <definedName name="xaa">'[192]PIB EN CORR'!$AV$5:$AV$77</definedName>
    <definedName name="XandRev">'[146]tab 3'!$F$63:$Z$65</definedName>
    <definedName name="Xaxis" localSheetId="76">#REF!</definedName>
    <definedName name="Xaxis" localSheetId="8">#REF!</definedName>
    <definedName name="Xaxis" localSheetId="25">#REF!</definedName>
    <definedName name="Xaxis" localSheetId="31">#REF!</definedName>
    <definedName name="Xaxis" localSheetId="32">#REF!</definedName>
    <definedName name="Xaxis" localSheetId="34">#REF!</definedName>
    <definedName name="Xaxis" localSheetId="35">#REF!</definedName>
    <definedName name="Xaxis" localSheetId="40">#REF!</definedName>
    <definedName name="Xaxis" localSheetId="41">#REF!</definedName>
    <definedName name="Xaxis" localSheetId="42">#REF!</definedName>
    <definedName name="Xaxis" localSheetId="43">#REF!</definedName>
    <definedName name="Xaxis" localSheetId="45">#REF!</definedName>
    <definedName name="Xaxis" localSheetId="46">#REF!</definedName>
    <definedName name="Xaxis" localSheetId="48">#REF!</definedName>
    <definedName name="Xaxis" localSheetId="52">#REF!</definedName>
    <definedName name="Xaxis" localSheetId="14">#REF!</definedName>
    <definedName name="Xaxis" localSheetId="56">#REF!</definedName>
    <definedName name="Xaxis" localSheetId="15">#REF!</definedName>
    <definedName name="Xaxis" localSheetId="66">#REF!</definedName>
    <definedName name="Xaxis">#REF!</definedName>
    <definedName name="XBANANO" localSheetId="76">#REF!</definedName>
    <definedName name="XBANANO" localSheetId="8">#REF!</definedName>
    <definedName name="XBANANO" localSheetId="25">#REF!</definedName>
    <definedName name="XBANANO" localSheetId="31">#REF!</definedName>
    <definedName name="XBANANO" localSheetId="32">#REF!</definedName>
    <definedName name="XBANANO" localSheetId="34">#REF!</definedName>
    <definedName name="XBANANO" localSheetId="35">#REF!</definedName>
    <definedName name="XBANANO" localSheetId="40">#REF!</definedName>
    <definedName name="XBANANO" localSheetId="45">#REF!</definedName>
    <definedName name="XBANANO" localSheetId="46">#REF!</definedName>
    <definedName name="XBANANO" localSheetId="14">#REF!</definedName>
    <definedName name="XBANANO" localSheetId="15">#REF!</definedName>
    <definedName name="XBANANO">#REF!</definedName>
    <definedName name="xbb" localSheetId="8">'[123]PIB EN CORR'!#REF!</definedName>
    <definedName name="xbb">'[123]PIB EN CORR'!#REF!</definedName>
    <definedName name="XBS">[101]SREAL!A$41</definedName>
    <definedName name="xc">'[103]graf 1'!$A$3:$C$28</definedName>
    <definedName name="XCAFE" localSheetId="76">#REF!</definedName>
    <definedName name="XCAFE" localSheetId="8">#REF!</definedName>
    <definedName name="XCAFE" localSheetId="25">#REF!</definedName>
    <definedName name="XCAFE" localSheetId="31">#REF!</definedName>
    <definedName name="XCAFE" localSheetId="32">#REF!</definedName>
    <definedName name="XCAFE" localSheetId="34">#REF!</definedName>
    <definedName name="XCAFE" localSheetId="35">#REF!</definedName>
    <definedName name="XCAFE" localSheetId="40">#REF!</definedName>
    <definedName name="XCAFE" localSheetId="45">#REF!</definedName>
    <definedName name="XCAFE" localSheetId="46">#REF!</definedName>
    <definedName name="XCAFE" localSheetId="14">#REF!</definedName>
    <definedName name="XCAFE" localSheetId="15">#REF!</definedName>
    <definedName name="XCAFE">#REF!</definedName>
    <definedName name="xdr" localSheetId="8">#REF!</definedName>
    <definedName name="xdr" localSheetId="35">#REF!</definedName>
    <definedName name="xdr">#REF!</definedName>
    <definedName name="XGS" localSheetId="76">#REF!</definedName>
    <definedName name="XGS" localSheetId="10">#REF!</definedName>
    <definedName name="XGS" localSheetId="25">#REF!</definedName>
    <definedName name="XGS" localSheetId="31">#REF!</definedName>
    <definedName name="XGS" localSheetId="32">#REF!</definedName>
    <definedName name="XGS" localSheetId="34">#REF!</definedName>
    <definedName name="XGS" localSheetId="35">#REF!</definedName>
    <definedName name="XGS" localSheetId="40">#REF!</definedName>
    <definedName name="XGS" localSheetId="45">#REF!</definedName>
    <definedName name="XGS" localSheetId="46">#REF!</definedName>
    <definedName name="XGS" localSheetId="14">#REF!</definedName>
    <definedName name="XGS" localSheetId="15">#REF!</definedName>
    <definedName name="XGS">#REF!</definedName>
    <definedName name="XMENSUALES" localSheetId="76">#REF!</definedName>
    <definedName name="XMENSUALES" localSheetId="25">#REF!</definedName>
    <definedName name="XMENSUALES" localSheetId="31">#REF!</definedName>
    <definedName name="XMENSUALES" localSheetId="32">#REF!</definedName>
    <definedName name="XMENSUALES" localSheetId="34">#REF!</definedName>
    <definedName name="XMENSUALES" localSheetId="35">#REF!</definedName>
    <definedName name="XMENSUALES" localSheetId="40">#REF!</definedName>
    <definedName name="XMENSUALES" localSheetId="45">#REF!</definedName>
    <definedName name="XMENSUALES" localSheetId="46">#REF!</definedName>
    <definedName name="XMENSUALES" localSheetId="14">#REF!</definedName>
    <definedName name="XMENSUALES" localSheetId="15">#REF!</definedName>
    <definedName name="XMENSUALES">#REF!</definedName>
    <definedName name="XOF" localSheetId="35">#REF!</definedName>
    <definedName name="XOF">#REF!</definedName>
    <definedName name="xr" localSheetId="35">#REF!</definedName>
    <definedName name="xr">#REF!</definedName>
    <definedName name="xx" localSheetId="74" hidden="1">{"Riqfin97",#N/A,FALSE,"Tran";"Riqfinpro",#N/A,FALSE,"Tran"}</definedName>
    <definedName name="xx" localSheetId="76" hidden="1">{"Riqfin97",#N/A,FALSE,"Tran";"Riqfinpro",#N/A,FALSE,"Tran"}</definedName>
    <definedName name="xx" localSheetId="10" hidden="1">{"Riqfin97",#N/A,FALSE,"Tran";"Riqfinpro",#N/A,FALSE,"Tran"}</definedName>
    <definedName name="xx" localSheetId="28" hidden="1">{"Riqfin97",#N/A,FALSE,"Tran";"Riqfinpro",#N/A,FALSE,"Tran"}</definedName>
    <definedName name="xx" localSheetId="8" hidden="1">{"Riqfin97",#N/A,FALSE,"Tran";"Riqfinpro",#N/A,FALSE,"Tran"}</definedName>
    <definedName name="xx" localSheetId="25" hidden="1">{"Riqfin97",#N/A,FALSE,"Tran";"Riqfinpro",#N/A,FALSE,"Tran"}</definedName>
    <definedName name="xx" localSheetId="27" hidden="1">{"Riqfin97",#N/A,FALSE,"Tran";"Riqfinpro",#N/A,FALSE,"Tran"}</definedName>
    <definedName name="xx" localSheetId="29" hidden="1">{"Riqfin97",#N/A,FALSE,"Tran";"Riqfinpro",#N/A,FALSE,"Tran"}</definedName>
    <definedName name="xx" localSheetId="31" hidden="1">{"Riqfin97",#N/A,FALSE,"Tran";"Riqfinpro",#N/A,FALSE,"Tran"}</definedName>
    <definedName name="xx" localSheetId="32" hidden="1">{"Riqfin97",#N/A,FALSE,"Tran";"Riqfinpro",#N/A,FALSE,"Tran"}</definedName>
    <definedName name="xx" localSheetId="34" hidden="1">{"Riqfin97",#N/A,FALSE,"Tran";"Riqfinpro",#N/A,FALSE,"Tran"}</definedName>
    <definedName name="xx" localSheetId="35" hidden="1">{"Riqfin97",#N/A,FALSE,"Tran";"Riqfinpro",#N/A,FALSE,"Tran"}</definedName>
    <definedName name="xx" localSheetId="40" hidden="1">{"Riqfin97",#N/A,FALSE,"Tran";"Riqfinpro",#N/A,FALSE,"Tran"}</definedName>
    <definedName name="xx" localSheetId="41" hidden="1">{"Riqfin97",#N/A,FALSE,"Tran";"Riqfinpro",#N/A,FALSE,"Tran"}</definedName>
    <definedName name="xx" localSheetId="42" hidden="1">{"Riqfin97",#N/A,FALSE,"Tran";"Riqfinpro",#N/A,FALSE,"Tran"}</definedName>
    <definedName name="xx" localSheetId="43" hidden="1">{"Riqfin97",#N/A,FALSE,"Tran";"Riqfinpro",#N/A,FALSE,"Tran"}</definedName>
    <definedName name="xx" localSheetId="44" hidden="1">{"Riqfin97",#N/A,FALSE,"Tran";"Riqfinpro",#N/A,FALSE,"Tran"}</definedName>
    <definedName name="xx" localSheetId="45" hidden="1">{"Riqfin97",#N/A,FALSE,"Tran";"Riqfinpro",#N/A,FALSE,"Tran"}</definedName>
    <definedName name="xx" localSheetId="46" hidden="1">{"Riqfin97",#N/A,FALSE,"Tran";"Riqfinpro",#N/A,FALSE,"Tran"}</definedName>
    <definedName name="xx" localSheetId="47" hidden="1">{"Riqfin97",#N/A,FALSE,"Tran";"Riqfinpro",#N/A,FALSE,"Tran"}</definedName>
    <definedName name="xx" localSheetId="48" hidden="1">{"Riqfin97",#N/A,FALSE,"Tran";"Riqfinpro",#N/A,FALSE,"Tran"}</definedName>
    <definedName name="xx" localSheetId="52" hidden="1">{"Riqfin97",#N/A,FALSE,"Tran";"Riqfinpro",#N/A,FALSE,"Tran"}</definedName>
    <definedName name="xx" localSheetId="14" hidden="1">{"Riqfin97",#N/A,FALSE,"Tran";"Riqfinpro",#N/A,FALSE,"Tran"}</definedName>
    <definedName name="xx" localSheetId="56" hidden="1">{"Riqfin97",#N/A,FALSE,"Tran";"Riqfinpro",#N/A,FALSE,"Tran"}</definedName>
    <definedName name="xx" localSheetId="60" hidden="1">{"Riqfin97",#N/A,FALSE,"Tran";"Riqfinpro",#N/A,FALSE,"Tran"}</definedName>
    <definedName name="xx" localSheetId="62" hidden="1">{"Riqfin97",#N/A,FALSE,"Tran";"Riqfinpro",#N/A,FALSE,"Tran"}</definedName>
    <definedName name="xx" localSheetId="15" hidden="1">{"Riqfin97",#N/A,FALSE,"Tran";"Riqfinpro",#N/A,FALSE,"Tran"}</definedName>
    <definedName name="xx" localSheetId="64" hidden="1">{"Riqfin97",#N/A,FALSE,"Tran";"Riqfinpro",#N/A,FALSE,"Tran"}</definedName>
    <definedName name="xx" localSheetId="66" hidden="1">{"Riqfin97",#N/A,FALSE,"Tran";"Riqfinpro",#N/A,FALSE,"Tran"}</definedName>
    <definedName name="xx" localSheetId="16" hidden="1">{"Riqfin97",#N/A,FALSE,"Tran";"Riqfinpro",#N/A,FALSE,"Tran"}</definedName>
    <definedName name="xx" hidden="1">{"Riqfin97",#N/A,FALSE,"Tran";"Riqfinpro",#N/A,FALSE,"Tran"}</definedName>
    <definedName name="xxWRS_1" localSheetId="10">'[8]shared data'!$A$1:$A$77</definedName>
    <definedName name="xxWRS_1">'[55]shared data'!$A$1:$A$77</definedName>
    <definedName name="xxWRS_11" localSheetId="8">#REF!</definedName>
    <definedName name="xxWRS_11" localSheetId="35">#REF!</definedName>
    <definedName name="xxWRS_11" localSheetId="42">#REF!</definedName>
    <definedName name="xxWRS_11" localSheetId="43">#REF!</definedName>
    <definedName name="xxWRS_11" localSheetId="44">#REF!</definedName>
    <definedName name="xxWRS_11">#REF!</definedName>
    <definedName name="xxWRS_19" localSheetId="8">#REF!</definedName>
    <definedName name="xxWRS_19" localSheetId="35">#REF!</definedName>
    <definedName name="xxWRS_19">#REF!</definedName>
    <definedName name="xxWRS_2" localSheetId="76">#REF!</definedName>
    <definedName name="xxWRS_2" localSheetId="10">#REF!</definedName>
    <definedName name="xxWRS_2" localSheetId="25">#REF!</definedName>
    <definedName name="xxWRS_2" localSheetId="31">#REF!</definedName>
    <definedName name="xxWRS_2" localSheetId="32">#REF!</definedName>
    <definedName name="xxWRS_2" localSheetId="34">#REF!</definedName>
    <definedName name="xxWRS_2" localSheetId="35">#REF!</definedName>
    <definedName name="xxWRS_2" localSheetId="40">#REF!</definedName>
    <definedName name="xxWRS_2" localSheetId="43">#REF!</definedName>
    <definedName name="xxWRS_2" localSheetId="45">#REF!</definedName>
    <definedName name="xxWRS_2" localSheetId="46">#REF!</definedName>
    <definedName name="xxWRS_2" localSheetId="52">#REF!</definedName>
    <definedName name="xxWRS_2" localSheetId="14">#REF!</definedName>
    <definedName name="xxWRS_2" localSheetId="15">#REF!</definedName>
    <definedName name="xxWRS_2" localSheetId="66">#REF!</definedName>
    <definedName name="xxWRS_2">#REF!</definedName>
    <definedName name="xxWRS_20" localSheetId="35">#REF!</definedName>
    <definedName name="xxWRS_20">#REF!</definedName>
    <definedName name="xxWRS_3" localSheetId="76">#REF!</definedName>
    <definedName name="xxWRS_3" localSheetId="25">#REF!</definedName>
    <definedName name="xxWRS_3" localSheetId="31">#REF!</definedName>
    <definedName name="xxWRS_3" localSheetId="32">#REF!</definedName>
    <definedName name="xxWRS_3" localSheetId="34">#REF!</definedName>
    <definedName name="xxWRS_3" localSheetId="35">#REF!</definedName>
    <definedName name="xxWRS_3" localSheetId="40">#REF!</definedName>
    <definedName name="xxWRS_3" localSheetId="45">#REF!</definedName>
    <definedName name="xxWRS_3" localSheetId="46">#REF!</definedName>
    <definedName name="xxWRS_3" localSheetId="14">#REF!</definedName>
    <definedName name="xxWRS_3" localSheetId="15">#REF!</definedName>
    <definedName name="xxWRS_3" localSheetId="66">#REF!</definedName>
    <definedName name="xxWRS_3">#REF!</definedName>
    <definedName name="xxWRS_4">[120]Q5!$A$1:$A$104</definedName>
    <definedName name="xxWRS_5">[120]Q6!$A$1:$A$160</definedName>
    <definedName name="xxWRS_6" localSheetId="10">#REF!</definedName>
    <definedName name="xxWRS_6">[120]Q7!$A$1:$A$59</definedName>
    <definedName name="xxWRS_7" localSheetId="10">#REF!</definedName>
    <definedName name="xxWRS_7">[120]Q5!$A$1:$A$109</definedName>
    <definedName name="xxWRS_8">[120]Q6!$A$1:$A$162</definedName>
    <definedName name="xxWRS_9">[120]Q7!$A$1:$A$61</definedName>
    <definedName name="xxx">[138]GDP_WEO!$A$3:$AB$188</definedName>
    <definedName name="XXX1" localSheetId="76">#REF!</definedName>
    <definedName name="XXX1" localSheetId="8">#REF!</definedName>
    <definedName name="XXX1" localSheetId="25">#REF!</definedName>
    <definedName name="XXX1" localSheetId="31">#REF!</definedName>
    <definedName name="XXX1" localSheetId="32">#REF!</definedName>
    <definedName name="XXX1" localSheetId="34">#REF!</definedName>
    <definedName name="XXX1" localSheetId="35">#REF!</definedName>
    <definedName name="XXX1" localSheetId="40">#REF!</definedName>
    <definedName name="XXX1" localSheetId="43">#REF!</definedName>
    <definedName name="XXX1" localSheetId="45">#REF!</definedName>
    <definedName name="XXX1" localSheetId="46">#REF!</definedName>
    <definedName name="XXX1" localSheetId="52">#REF!</definedName>
    <definedName name="XXX1" localSheetId="14">#REF!</definedName>
    <definedName name="XXX1" localSheetId="15">#REF!</definedName>
    <definedName name="XXX1" localSheetId="66">#REF!</definedName>
    <definedName name="XXX1">#REF!</definedName>
    <definedName name="xxxx" localSheetId="74" hidden="1">{"Riqfin97",#N/A,FALSE,"Tran";"Riqfinpro",#N/A,FALSE,"Tran"}</definedName>
    <definedName name="xxxx" localSheetId="76" hidden="1">{"Riqfin97",#N/A,FALSE,"Tran";"Riqfinpro",#N/A,FALSE,"Tran"}</definedName>
    <definedName name="xxxx" localSheetId="10" hidden="1">{"Riqfin97",#N/A,FALSE,"Tran";"Riqfinpro",#N/A,FALSE,"Tran"}</definedName>
    <definedName name="xxxx" localSheetId="28" hidden="1">{"Riqfin97",#N/A,FALSE,"Tran";"Riqfinpro",#N/A,FALSE,"Tran"}</definedName>
    <definedName name="xxxx" localSheetId="8" hidden="1">{"Riqfin97",#N/A,FALSE,"Tran";"Riqfinpro",#N/A,FALSE,"Tran"}</definedName>
    <definedName name="xxxx" localSheetId="25" hidden="1">{"Riqfin97",#N/A,FALSE,"Tran";"Riqfinpro",#N/A,FALSE,"Tran"}</definedName>
    <definedName name="xxxx" localSheetId="27" hidden="1">{"Riqfin97",#N/A,FALSE,"Tran";"Riqfinpro",#N/A,FALSE,"Tran"}</definedName>
    <definedName name="xxxx" localSheetId="29" hidden="1">{"Riqfin97",#N/A,FALSE,"Tran";"Riqfinpro",#N/A,FALSE,"Tran"}</definedName>
    <definedName name="xxxx" localSheetId="31" hidden="1">{"Riqfin97",#N/A,FALSE,"Tran";"Riqfinpro",#N/A,FALSE,"Tran"}</definedName>
    <definedName name="xxxx" localSheetId="32" hidden="1">{"Riqfin97",#N/A,FALSE,"Tran";"Riqfinpro",#N/A,FALSE,"Tran"}</definedName>
    <definedName name="xxxx" localSheetId="34" hidden="1">{"Riqfin97",#N/A,FALSE,"Tran";"Riqfinpro",#N/A,FALSE,"Tran"}</definedName>
    <definedName name="xxxx" localSheetId="35" hidden="1">{"Riqfin97",#N/A,FALSE,"Tran";"Riqfinpro",#N/A,FALSE,"Tran"}</definedName>
    <definedName name="xxxx" localSheetId="40" hidden="1">{"Riqfin97",#N/A,FALSE,"Tran";"Riqfinpro",#N/A,FALSE,"Tran"}</definedName>
    <definedName name="xxxx" localSheetId="41" hidden="1">{"Riqfin97",#N/A,FALSE,"Tran";"Riqfinpro",#N/A,FALSE,"Tran"}</definedName>
    <definedName name="xxxx" localSheetId="42" hidden="1">{"Riqfin97",#N/A,FALSE,"Tran";"Riqfinpro",#N/A,FALSE,"Tran"}</definedName>
    <definedName name="xxxx" localSheetId="43" hidden="1">{"Riqfin97",#N/A,FALSE,"Tran";"Riqfinpro",#N/A,FALSE,"Tran"}</definedName>
    <definedName name="xxxx" localSheetId="44" hidden="1">{"Riqfin97",#N/A,FALSE,"Tran";"Riqfinpro",#N/A,FALSE,"Tran"}</definedName>
    <definedName name="xxxx" localSheetId="45" hidden="1">{"Riqfin97",#N/A,FALSE,"Tran";"Riqfinpro",#N/A,FALSE,"Tran"}</definedName>
    <definedName name="xxxx" localSheetId="46" hidden="1">{"Riqfin97",#N/A,FALSE,"Tran";"Riqfinpro",#N/A,FALSE,"Tran"}</definedName>
    <definedName name="xxxx" localSheetId="47" hidden="1">{"Riqfin97",#N/A,FALSE,"Tran";"Riqfinpro",#N/A,FALSE,"Tran"}</definedName>
    <definedName name="xxxx" localSheetId="48" hidden="1">{"Riqfin97",#N/A,FALSE,"Tran";"Riqfinpro",#N/A,FALSE,"Tran"}</definedName>
    <definedName name="xxxx" localSheetId="52" hidden="1">{"Riqfin97",#N/A,FALSE,"Tran";"Riqfinpro",#N/A,FALSE,"Tran"}</definedName>
    <definedName name="xxxx" localSheetId="14" hidden="1">{"Riqfin97",#N/A,FALSE,"Tran";"Riqfinpro",#N/A,FALSE,"Tran"}</definedName>
    <definedName name="xxxx" localSheetId="56" hidden="1">{"Riqfin97",#N/A,FALSE,"Tran";"Riqfinpro",#N/A,FALSE,"Tran"}</definedName>
    <definedName name="xxxx" localSheetId="60" hidden="1">{"Riqfin97",#N/A,FALSE,"Tran";"Riqfinpro",#N/A,FALSE,"Tran"}</definedName>
    <definedName name="xxxx" localSheetId="62" hidden="1">{"Riqfin97",#N/A,FALSE,"Tran";"Riqfinpro",#N/A,FALSE,"Tran"}</definedName>
    <definedName name="xxxx" localSheetId="15" hidden="1">{"Riqfin97",#N/A,FALSE,"Tran";"Riqfinpro",#N/A,FALSE,"Tran"}</definedName>
    <definedName name="xxxx" localSheetId="64" hidden="1">{"Riqfin97",#N/A,FALSE,"Tran";"Riqfinpro",#N/A,FALSE,"Tran"}</definedName>
    <definedName name="xxxx" localSheetId="66" hidden="1">{"Riqfin97",#N/A,FALSE,"Tran";"Riqfinpro",#N/A,FALSE,"Tran"}</definedName>
    <definedName name="xxxx" localSheetId="16" hidden="1">{"Riqfin97",#N/A,FALSE,"Tran";"Riqfinpro",#N/A,FALSE,"Tran"}</definedName>
    <definedName name="xxxx" hidden="1">{"Riqfin97",#N/A,FALSE,"Tran";"Riqfinpro",#N/A,FALSE,"Tran"}</definedName>
    <definedName name="xxxxxxxxxxxxxx" localSheetId="74" hidden="1">{"Riqfin97",#N/A,FALSE,"Tran";"Riqfinpro",#N/A,FALSE,"Tran"}</definedName>
    <definedName name="xxxxxxxxxxxxxx" localSheetId="76" hidden="1">{"Riqfin97",#N/A,FALSE,"Tran";"Riqfinpro",#N/A,FALSE,"Tran"}</definedName>
    <definedName name="xxxxxxxxxxxxxx" localSheetId="10" hidden="1">{"Riqfin97",#N/A,FALSE,"Tran";"Riqfinpro",#N/A,FALSE,"Tran"}</definedName>
    <definedName name="xxxxxxxxxxxxxx" localSheetId="28" hidden="1">{"Riqfin97",#N/A,FALSE,"Tran";"Riqfinpro",#N/A,FALSE,"Tran"}</definedName>
    <definedName name="xxxxxxxxxxxxxx" localSheetId="8" hidden="1">{"Riqfin97",#N/A,FALSE,"Tran";"Riqfinpro",#N/A,FALSE,"Tran"}</definedName>
    <definedName name="xxxxxxxxxxxxxx" localSheetId="25" hidden="1">{"Riqfin97",#N/A,FALSE,"Tran";"Riqfinpro",#N/A,FALSE,"Tran"}</definedName>
    <definedName name="xxxxxxxxxxxxxx" localSheetId="27" hidden="1">{"Riqfin97",#N/A,FALSE,"Tran";"Riqfinpro",#N/A,FALSE,"Tran"}</definedName>
    <definedName name="xxxxxxxxxxxxxx" localSheetId="29" hidden="1">{"Riqfin97",#N/A,FALSE,"Tran";"Riqfinpro",#N/A,FALSE,"Tran"}</definedName>
    <definedName name="xxxxxxxxxxxxxx" localSheetId="31" hidden="1">{"Riqfin97",#N/A,FALSE,"Tran";"Riqfinpro",#N/A,FALSE,"Tran"}</definedName>
    <definedName name="xxxxxxxxxxxxxx" localSheetId="32" hidden="1">{"Riqfin97",#N/A,FALSE,"Tran";"Riqfinpro",#N/A,FALSE,"Tran"}</definedName>
    <definedName name="xxxxxxxxxxxxxx" localSheetId="34" hidden="1">{"Riqfin97",#N/A,FALSE,"Tran";"Riqfinpro",#N/A,FALSE,"Tran"}</definedName>
    <definedName name="xxxxxxxxxxxxxx" localSheetId="35" hidden="1">{"Riqfin97",#N/A,FALSE,"Tran";"Riqfinpro",#N/A,FALSE,"Tran"}</definedName>
    <definedName name="xxxxxxxxxxxxxx" localSheetId="40" hidden="1">{"Riqfin97",#N/A,FALSE,"Tran";"Riqfinpro",#N/A,FALSE,"Tran"}</definedName>
    <definedName name="xxxxxxxxxxxxxx" localSheetId="41" hidden="1">{"Riqfin97",#N/A,FALSE,"Tran";"Riqfinpro",#N/A,FALSE,"Tran"}</definedName>
    <definedName name="xxxxxxxxxxxxxx" localSheetId="42" hidden="1">{"Riqfin97",#N/A,FALSE,"Tran";"Riqfinpro",#N/A,FALSE,"Tran"}</definedName>
    <definedName name="xxxxxxxxxxxxxx" localSheetId="43" hidden="1">{"Riqfin97",#N/A,FALSE,"Tran";"Riqfinpro",#N/A,FALSE,"Tran"}</definedName>
    <definedName name="xxxxxxxxxxxxxx" localSheetId="44" hidden="1">{"Riqfin97",#N/A,FALSE,"Tran";"Riqfinpro",#N/A,FALSE,"Tran"}</definedName>
    <definedName name="xxxxxxxxxxxxxx" localSheetId="45" hidden="1">{"Riqfin97",#N/A,FALSE,"Tran";"Riqfinpro",#N/A,FALSE,"Tran"}</definedName>
    <definedName name="xxxxxxxxxxxxxx" localSheetId="46" hidden="1">{"Riqfin97",#N/A,FALSE,"Tran";"Riqfinpro",#N/A,FALSE,"Tran"}</definedName>
    <definedName name="xxxxxxxxxxxxxx" localSheetId="47" hidden="1">{"Riqfin97",#N/A,FALSE,"Tran";"Riqfinpro",#N/A,FALSE,"Tran"}</definedName>
    <definedName name="xxxxxxxxxxxxxx" localSheetId="48" hidden="1">{"Riqfin97",#N/A,FALSE,"Tran";"Riqfinpro",#N/A,FALSE,"Tran"}</definedName>
    <definedName name="xxxxxxxxxxxxxx" localSheetId="52" hidden="1">{"Riqfin97",#N/A,FALSE,"Tran";"Riqfinpro",#N/A,FALSE,"Tran"}</definedName>
    <definedName name="xxxxxxxxxxxxxx" localSheetId="14" hidden="1">{"Riqfin97",#N/A,FALSE,"Tran";"Riqfinpro",#N/A,FALSE,"Tran"}</definedName>
    <definedName name="xxxxxxxxxxxxxx" localSheetId="56" hidden="1">{"Riqfin97",#N/A,FALSE,"Tran";"Riqfinpro",#N/A,FALSE,"Tran"}</definedName>
    <definedName name="xxxxxxxxxxxxxx" localSheetId="60" hidden="1">{"Riqfin97",#N/A,FALSE,"Tran";"Riqfinpro",#N/A,FALSE,"Tran"}</definedName>
    <definedName name="xxxxxxxxxxxxxx" localSheetId="62" hidden="1">{"Riqfin97",#N/A,FALSE,"Tran";"Riqfinpro",#N/A,FALSE,"Tran"}</definedName>
    <definedName name="xxxxxxxxxxxxxx" localSheetId="15" hidden="1">{"Riqfin97",#N/A,FALSE,"Tran";"Riqfinpro",#N/A,FALSE,"Tran"}</definedName>
    <definedName name="xxxxxxxxxxxxxx" localSheetId="64" hidden="1">{"Riqfin97",#N/A,FALSE,"Tran";"Riqfinpro",#N/A,FALSE,"Tran"}</definedName>
    <definedName name="xxxxxxxxxxxxxx" localSheetId="66" hidden="1">{"Riqfin97",#N/A,FALSE,"Tran";"Riqfinpro",#N/A,FALSE,"Tran"}</definedName>
    <definedName name="xxxxxxxxxxxxxx" localSheetId="16" hidden="1">{"Riqfin97",#N/A,FALSE,"Tran";"Riqfinpro",#N/A,FALSE,"Tran"}</definedName>
    <definedName name="xxxxxxxxxxxxxx" hidden="1">{"Riqfin97",#N/A,FALSE,"Tran";"Riqfinpro",#N/A,FALSE,"Tran"}</definedName>
    <definedName name="y" localSheetId="76" hidden="1">#REF!</definedName>
    <definedName name="y" localSheetId="10">[101]SREAL!A$10</definedName>
    <definedName name="y" localSheetId="8" hidden="1">#REF!</definedName>
    <definedName name="y" localSheetId="25" hidden="1">#REF!</definedName>
    <definedName name="y" localSheetId="31" hidden="1">#REF!</definedName>
    <definedName name="y" localSheetId="32" hidden="1">#REF!</definedName>
    <definedName name="y" localSheetId="34" hidden="1">#REF!</definedName>
    <definedName name="y" localSheetId="35" hidden="1">#REF!</definedName>
    <definedName name="y" localSheetId="40" hidden="1">#REF!</definedName>
    <definedName name="y" localSheetId="41" hidden="1">#REF!</definedName>
    <definedName name="y" localSheetId="42" hidden="1">#REF!</definedName>
    <definedName name="y" localSheetId="43" hidden="1">#REF!</definedName>
    <definedName name="y" localSheetId="44" hidden="1">#REF!</definedName>
    <definedName name="y" localSheetId="45" hidden="1">#REF!</definedName>
    <definedName name="y" localSheetId="46" hidden="1">#REF!</definedName>
    <definedName name="y" localSheetId="47" hidden="1">#REF!</definedName>
    <definedName name="y" localSheetId="48" hidden="1">#REF!</definedName>
    <definedName name="y" localSheetId="52" hidden="1">#REF!</definedName>
    <definedName name="y" localSheetId="14" hidden="1">#REF!</definedName>
    <definedName name="y" localSheetId="56" hidden="1">#REF!</definedName>
    <definedName name="y" localSheetId="15" hidden="1">#REF!</definedName>
    <definedName name="y" localSheetId="66" hidden="1">#REF!</definedName>
    <definedName name="y" hidden="1">#REF!</definedName>
    <definedName name="ycirr" localSheetId="76">#REF!</definedName>
    <definedName name="ycirr" localSheetId="8">#REF!</definedName>
    <definedName name="ycirr" localSheetId="25">#REF!</definedName>
    <definedName name="ycirr" localSheetId="31">#REF!</definedName>
    <definedName name="ycirr" localSheetId="32">#REF!</definedName>
    <definedName name="ycirr" localSheetId="34">#REF!</definedName>
    <definedName name="ycirr" localSheetId="35">#REF!</definedName>
    <definedName name="ycirr" localSheetId="40">#REF!</definedName>
    <definedName name="ycirr" localSheetId="45">#REF!</definedName>
    <definedName name="ycirr" localSheetId="46">#REF!</definedName>
    <definedName name="ycirr" localSheetId="14">#REF!</definedName>
    <definedName name="ycirr" localSheetId="15">#REF!</definedName>
    <definedName name="ycirr" localSheetId="66">#REF!</definedName>
    <definedName name="ycirr">#REF!</definedName>
    <definedName name="Year" localSheetId="76">#REF!</definedName>
    <definedName name="year" localSheetId="10">#REF!</definedName>
    <definedName name="Year" localSheetId="25">#REF!</definedName>
    <definedName name="Year" localSheetId="31">#REF!</definedName>
    <definedName name="Year" localSheetId="32">#REF!</definedName>
    <definedName name="Year" localSheetId="34">#REF!</definedName>
    <definedName name="Year" localSheetId="35">#REF!</definedName>
    <definedName name="Year" localSheetId="40">#REF!</definedName>
    <definedName name="Year" localSheetId="45">#REF!</definedName>
    <definedName name="Year" localSheetId="46">#REF!</definedName>
    <definedName name="Year" localSheetId="14">#REF!</definedName>
    <definedName name="Year" localSheetId="15">#REF!</definedName>
    <definedName name="Year">#REF!</definedName>
    <definedName name="Years" localSheetId="76">#REF!</definedName>
    <definedName name="Years" localSheetId="10">[85]Q7!$E$6:$AH$6</definedName>
    <definedName name="Years" localSheetId="8">#REF!</definedName>
    <definedName name="Years" localSheetId="25">#REF!</definedName>
    <definedName name="Years" localSheetId="31">#REF!</definedName>
    <definedName name="Years" localSheetId="32">#REF!</definedName>
    <definedName name="Years" localSheetId="34">#REF!</definedName>
    <definedName name="Years" localSheetId="35">#REF!</definedName>
    <definedName name="Years" localSheetId="40">#REF!</definedName>
    <definedName name="Years" localSheetId="42">#REF!</definedName>
    <definedName name="Years" localSheetId="43">#REF!</definedName>
    <definedName name="Years" localSheetId="44">#REF!</definedName>
    <definedName name="Years" localSheetId="45">#REF!</definedName>
    <definedName name="Years" localSheetId="46">#REF!</definedName>
    <definedName name="Years" localSheetId="47">#REF!</definedName>
    <definedName name="Years" localSheetId="14">#REF!</definedName>
    <definedName name="Years" localSheetId="15">#REF!</definedName>
    <definedName name="Years">#REF!</definedName>
    <definedName name="yenr" localSheetId="76">#REF!</definedName>
    <definedName name="yenr" localSheetId="8">#REF!</definedName>
    <definedName name="yenr" localSheetId="25">#REF!</definedName>
    <definedName name="yenr" localSheetId="31">#REF!</definedName>
    <definedName name="yenr" localSheetId="32">#REF!</definedName>
    <definedName name="yenr" localSheetId="34">#REF!</definedName>
    <definedName name="yenr" localSheetId="35">#REF!</definedName>
    <definedName name="yenr" localSheetId="40">#REF!</definedName>
    <definedName name="yenr" localSheetId="45">#REF!</definedName>
    <definedName name="yenr" localSheetId="46">#REF!</definedName>
    <definedName name="yenr" localSheetId="14">#REF!</definedName>
    <definedName name="yenr" localSheetId="15">#REF!</definedName>
    <definedName name="yenr">#REF!</definedName>
    <definedName name="YRB">'[5]Imp:DSA output'!$B$9:$B$464</definedName>
    <definedName name="YRHIDE">'[5]Imp:DSA output'!$C$9:$G$464</definedName>
    <definedName name="YRPOST">'[5]Imp:DSA output'!$M$9:$IH$9</definedName>
    <definedName name="YRPRE">'[5]Imp:DSA output'!$B$9:$F$464</definedName>
    <definedName name="YRTITLES">'[5]Imp:DSA output'!$A$1</definedName>
    <definedName name="YRX">'[5]Imp:DSA output'!$S$9:$IG$464</definedName>
    <definedName name="ytyry" localSheetId="76" hidden="1">'[76]Fax a enviar'!#REF!</definedName>
    <definedName name="ytyry" localSheetId="8" hidden="1">'[76]Fax a enviar'!#REF!</definedName>
    <definedName name="ytyry" localSheetId="25" hidden="1">'[76]Fax a enviar'!#REF!</definedName>
    <definedName name="ytyry" localSheetId="31" hidden="1">'[76]Fax a enviar'!#REF!</definedName>
    <definedName name="ytyry" localSheetId="35" hidden="1">'[76]Fax a enviar'!#REF!</definedName>
    <definedName name="ytyry" localSheetId="41" hidden="1">'[77]Fax a enviar'!#REF!</definedName>
    <definedName name="ytyry" localSheetId="42" hidden="1">'[77]Fax a enviar'!#REF!</definedName>
    <definedName name="ytyry" localSheetId="43" hidden="1">'[77]Fax a enviar'!#REF!</definedName>
    <definedName name="ytyry" localSheetId="46" hidden="1">'[76]Fax a enviar'!#REF!</definedName>
    <definedName name="ytyry" localSheetId="47" hidden="1">'[76]Fax a enviar'!#REF!</definedName>
    <definedName name="ytyry" localSheetId="48" hidden="1">'[77]Fax a enviar'!#REF!</definedName>
    <definedName name="ytyry" localSheetId="52" hidden="1">'[77]Fax a enviar'!#REF!</definedName>
    <definedName name="ytyry" localSheetId="14" hidden="1">'[76]Fax a enviar'!#REF!</definedName>
    <definedName name="ytyry" localSheetId="56" hidden="1">'[77]Fax a enviar'!#REF!</definedName>
    <definedName name="ytyry" localSheetId="15" hidden="1">'[76]Fax a enviar'!#REF!</definedName>
    <definedName name="ytyry" localSheetId="66" hidden="1">'[76]Fax a enviar'!#REF!</definedName>
    <definedName name="ytyry" hidden="1">'[76]Fax a enviar'!#REF!</definedName>
    <definedName name="ytytryry" localSheetId="76" hidden="1">#REF!</definedName>
    <definedName name="ytytryry" localSheetId="8" hidden="1">#REF!</definedName>
    <definedName name="ytytryry" localSheetId="25" hidden="1">#REF!</definedName>
    <definedName name="ytytryry" localSheetId="31" hidden="1">#REF!</definedName>
    <definedName name="ytytryry" localSheetId="32" hidden="1">#REF!</definedName>
    <definedName name="ytytryry" localSheetId="34" hidden="1">#REF!</definedName>
    <definedName name="ytytryry" localSheetId="35" hidden="1">#REF!</definedName>
    <definedName name="ytytryry" localSheetId="40" hidden="1">#REF!</definedName>
    <definedName name="ytytryry" localSheetId="41" hidden="1">#REF!</definedName>
    <definedName name="ytytryry" localSheetId="42" hidden="1">#REF!</definedName>
    <definedName name="ytytryry" localSheetId="43" hidden="1">#REF!</definedName>
    <definedName name="ytytryry" localSheetId="45" hidden="1">#REF!</definedName>
    <definedName name="ytytryry" localSheetId="46" hidden="1">#REF!</definedName>
    <definedName name="ytytryry" localSheetId="48" hidden="1">#REF!</definedName>
    <definedName name="ytytryry" localSheetId="52" hidden="1">#REF!</definedName>
    <definedName name="ytytryry" localSheetId="14" hidden="1">#REF!</definedName>
    <definedName name="ytytryry" localSheetId="56" hidden="1">#REF!</definedName>
    <definedName name="ytytryry" localSheetId="15" hidden="1">#REF!</definedName>
    <definedName name="ytytryry" localSheetId="66" hidden="1">#REF!</definedName>
    <definedName name="ytytryry" hidden="1">#REF!</definedName>
    <definedName name="ytyty" localSheetId="76" hidden="1">'[45]Fax a enviar'!#REF!</definedName>
    <definedName name="ytyty" localSheetId="8" hidden="1">'[45]Fax a enviar'!#REF!</definedName>
    <definedName name="ytyty" localSheetId="25" hidden="1">'[45]Fax a enviar'!#REF!</definedName>
    <definedName name="ytyty" localSheetId="31" hidden="1">'[45]Fax a enviar'!#REF!</definedName>
    <definedName name="ytyty" localSheetId="41" hidden="1">'[134]Fax a enviar'!#REF!</definedName>
    <definedName name="ytyty" localSheetId="42" hidden="1">'[134]Fax a enviar'!#REF!</definedName>
    <definedName name="ytyty" localSheetId="43" hidden="1">'[134]Fax a enviar'!#REF!</definedName>
    <definedName name="ytyty" localSheetId="48" hidden="1">'[134]Fax a enviar'!#REF!</definedName>
    <definedName name="ytyty" localSheetId="52" hidden="1">'[134]Fax a enviar'!#REF!</definedName>
    <definedName name="ytyty" localSheetId="14" hidden="1">'[45]Fax a enviar'!#REF!</definedName>
    <definedName name="ytyty" localSheetId="56" hidden="1">'[134]Fax a enviar'!#REF!</definedName>
    <definedName name="ytyty" localSheetId="15" hidden="1">'[45]Fax a enviar'!#REF!</definedName>
    <definedName name="ytyty" localSheetId="66" hidden="1">'[45]Fax a enviar'!#REF!</definedName>
    <definedName name="ytyty" hidden="1">'[45]Fax a enviar'!#REF!</definedName>
    <definedName name="ytytyt" localSheetId="76" hidden="1">'[45]Fax a enviar'!#REF!</definedName>
    <definedName name="ytytyt" localSheetId="8" hidden="1">'[45]Fax a enviar'!#REF!</definedName>
    <definedName name="ytytyt" localSheetId="25" hidden="1">'[45]Fax a enviar'!#REF!</definedName>
    <definedName name="ytytyt" localSheetId="31" hidden="1">'[45]Fax a enviar'!#REF!</definedName>
    <definedName name="ytytyt" localSheetId="41" hidden="1">'[134]Fax a enviar'!#REF!</definedName>
    <definedName name="ytytyt" localSheetId="42" hidden="1">'[134]Fax a enviar'!#REF!</definedName>
    <definedName name="ytytyt" localSheetId="43" hidden="1">'[134]Fax a enviar'!#REF!</definedName>
    <definedName name="ytytyt" localSheetId="48" hidden="1">'[134]Fax a enviar'!#REF!</definedName>
    <definedName name="ytytyt" localSheetId="52" hidden="1">'[134]Fax a enviar'!#REF!</definedName>
    <definedName name="ytytyt" localSheetId="14" hidden="1">'[45]Fax a enviar'!#REF!</definedName>
    <definedName name="ytytyt" localSheetId="56" hidden="1">'[134]Fax a enviar'!#REF!</definedName>
    <definedName name="ytytyt" localSheetId="15" hidden="1">'[45]Fax a enviar'!#REF!</definedName>
    <definedName name="ytytyt" localSheetId="66" hidden="1">'[45]Fax a enviar'!#REF!</definedName>
    <definedName name="ytytyt" hidden="1">'[45]Fax a enviar'!#REF!</definedName>
    <definedName name="yu" localSheetId="74" hidden="1">{"Tab1",#N/A,FALSE,"P";"Tab2",#N/A,FALSE,"P"}</definedName>
    <definedName name="yu" localSheetId="76" hidden="1">{"Tab1",#N/A,FALSE,"P";"Tab2",#N/A,FALSE,"P"}</definedName>
    <definedName name="yu" localSheetId="10" hidden="1">{"Tab1",#N/A,FALSE,"P";"Tab2",#N/A,FALSE,"P"}</definedName>
    <definedName name="yu" localSheetId="28" hidden="1">{"Tab1",#N/A,FALSE,"P";"Tab2",#N/A,FALSE,"P"}</definedName>
    <definedName name="yu" localSheetId="8" hidden="1">{"Tab1",#N/A,FALSE,"P";"Tab2",#N/A,FALSE,"P"}</definedName>
    <definedName name="yu" localSheetId="25" hidden="1">{"Tab1",#N/A,FALSE,"P";"Tab2",#N/A,FALSE,"P"}</definedName>
    <definedName name="yu" localSheetId="27" hidden="1">{"Tab1",#N/A,FALSE,"P";"Tab2",#N/A,FALSE,"P"}</definedName>
    <definedName name="yu" localSheetId="29" hidden="1">{"Tab1",#N/A,FALSE,"P";"Tab2",#N/A,FALSE,"P"}</definedName>
    <definedName name="yu" localSheetId="31" hidden="1">{"Tab1",#N/A,FALSE,"P";"Tab2",#N/A,FALSE,"P"}</definedName>
    <definedName name="yu" localSheetId="32" hidden="1">{"Tab1",#N/A,FALSE,"P";"Tab2",#N/A,FALSE,"P"}</definedName>
    <definedName name="yu" localSheetId="34" hidden="1">{"Tab1",#N/A,FALSE,"P";"Tab2",#N/A,FALSE,"P"}</definedName>
    <definedName name="yu" localSheetId="35" hidden="1">{"Tab1",#N/A,FALSE,"P";"Tab2",#N/A,FALSE,"P"}</definedName>
    <definedName name="yu" localSheetId="40" hidden="1">{"Tab1",#N/A,FALSE,"P";"Tab2",#N/A,FALSE,"P"}</definedName>
    <definedName name="yu" localSheetId="41" hidden="1">{"Tab1",#N/A,FALSE,"P";"Tab2",#N/A,FALSE,"P"}</definedName>
    <definedName name="yu" localSheetId="42" hidden="1">{"Tab1",#N/A,FALSE,"P";"Tab2",#N/A,FALSE,"P"}</definedName>
    <definedName name="yu" localSheetId="43" hidden="1">{"Tab1",#N/A,FALSE,"P";"Tab2",#N/A,FALSE,"P"}</definedName>
    <definedName name="yu" localSheetId="44" hidden="1">{"Tab1",#N/A,FALSE,"P";"Tab2",#N/A,FALSE,"P"}</definedName>
    <definedName name="yu" localSheetId="45" hidden="1">{"Tab1",#N/A,FALSE,"P";"Tab2",#N/A,FALSE,"P"}</definedName>
    <definedName name="yu" localSheetId="46" hidden="1">{"Tab1",#N/A,FALSE,"P";"Tab2",#N/A,FALSE,"P"}</definedName>
    <definedName name="yu" localSheetId="47" hidden="1">{"Tab1",#N/A,FALSE,"P";"Tab2",#N/A,FALSE,"P"}</definedName>
    <definedName name="yu" localSheetId="48" hidden="1">{"Tab1",#N/A,FALSE,"P";"Tab2",#N/A,FALSE,"P"}</definedName>
    <definedName name="yu" localSheetId="52" hidden="1">{"Tab1",#N/A,FALSE,"P";"Tab2",#N/A,FALSE,"P"}</definedName>
    <definedName name="yu" localSheetId="14" hidden="1">{"Tab1",#N/A,FALSE,"P";"Tab2",#N/A,FALSE,"P"}</definedName>
    <definedName name="yu" localSheetId="56" hidden="1">{"Tab1",#N/A,FALSE,"P";"Tab2",#N/A,FALSE,"P"}</definedName>
    <definedName name="yu" localSheetId="60" hidden="1">{"Tab1",#N/A,FALSE,"P";"Tab2",#N/A,FALSE,"P"}</definedName>
    <definedName name="yu" localSheetId="62" hidden="1">{"Tab1",#N/A,FALSE,"P";"Tab2",#N/A,FALSE,"P"}</definedName>
    <definedName name="yu" localSheetId="15" hidden="1">{"Tab1",#N/A,FALSE,"P";"Tab2",#N/A,FALSE,"P"}</definedName>
    <definedName name="yu" localSheetId="64" hidden="1">{"Tab1",#N/A,FALSE,"P";"Tab2",#N/A,FALSE,"P"}</definedName>
    <definedName name="yu" localSheetId="66" hidden="1">{"Tab1",#N/A,FALSE,"P";"Tab2",#N/A,FALSE,"P"}</definedName>
    <definedName name="yu" localSheetId="16" hidden="1">{"Tab1",#N/A,FALSE,"P";"Tab2",#N/A,FALSE,"P"}</definedName>
    <definedName name="yu" hidden="1">{"Tab1",#N/A,FALSE,"P";"Tab2",#N/A,FALSE,"P"}</definedName>
    <definedName name="yucvvjkjo09" hidden="1">'[117]Fax a enviar'!#REF!</definedName>
    <definedName name="YY" localSheetId="76">#REF!</definedName>
    <definedName name="yy" localSheetId="10" hidden="1">{"Tab1",#N/A,FALSE,"P";"Tab2",#N/A,FALSE,"P"}</definedName>
    <definedName name="YY" localSheetId="25">#REF!</definedName>
    <definedName name="YY" localSheetId="31">#REF!</definedName>
    <definedName name="YY" localSheetId="32">#REF!</definedName>
    <definedName name="YY" localSheetId="34">#REF!</definedName>
    <definedName name="YY" localSheetId="35">#REF!</definedName>
    <definedName name="YY" localSheetId="40">#REF!</definedName>
    <definedName name="YY" localSheetId="41">#REF!</definedName>
    <definedName name="YY" localSheetId="42">#REF!</definedName>
    <definedName name="YY" localSheetId="43">#REF!</definedName>
    <definedName name="YY" localSheetId="45">#REF!</definedName>
    <definedName name="YY" localSheetId="46">#REF!</definedName>
    <definedName name="YY" localSheetId="47">#REF!</definedName>
    <definedName name="YY" localSheetId="48">#REF!</definedName>
    <definedName name="YY" localSheetId="52">#REF!</definedName>
    <definedName name="YY" localSheetId="14">#REF!</definedName>
    <definedName name="YY" localSheetId="56">#REF!</definedName>
    <definedName name="YY" localSheetId="15">#REF!</definedName>
    <definedName name="YY" localSheetId="66">#REF!</definedName>
    <definedName name="YY">#REF!</definedName>
    <definedName name="YY1A" localSheetId="76">#REF!</definedName>
    <definedName name="YY1A" localSheetId="10">#REF!</definedName>
    <definedName name="YY1A" localSheetId="8">#REF!</definedName>
    <definedName name="YY1A" localSheetId="25">#REF!</definedName>
    <definedName name="YY1A" localSheetId="31">#REF!</definedName>
    <definedName name="YY1A" localSheetId="32">#REF!</definedName>
    <definedName name="YY1A" localSheetId="34">#REF!</definedName>
    <definedName name="YY1A" localSheetId="35">#REF!</definedName>
    <definedName name="YY1A" localSheetId="40">#REF!</definedName>
    <definedName name="YY1A" localSheetId="41">#REF!</definedName>
    <definedName name="YY1A" localSheetId="42">#REF!</definedName>
    <definedName name="YY1A" localSheetId="43">#REF!</definedName>
    <definedName name="YY1A" localSheetId="45">#REF!</definedName>
    <definedName name="YY1A" localSheetId="46">#REF!</definedName>
    <definedName name="YY1A" localSheetId="48">#REF!</definedName>
    <definedName name="YY1A" localSheetId="52">#REF!</definedName>
    <definedName name="YY1A" localSheetId="14">#REF!</definedName>
    <definedName name="YY1A" localSheetId="56">#REF!</definedName>
    <definedName name="YY1A" localSheetId="15">#REF!</definedName>
    <definedName name="YY1A" localSheetId="66">#REF!</definedName>
    <definedName name="YY1A">#REF!</definedName>
    <definedName name="yytutyu" localSheetId="76" hidden="1">#REF!</definedName>
    <definedName name="yytutyu" localSheetId="25" hidden="1">#REF!</definedName>
    <definedName name="yytutyu" localSheetId="31" hidden="1">#REF!</definedName>
    <definedName name="yytutyu" localSheetId="32" hidden="1">#REF!</definedName>
    <definedName name="yytutyu" localSheetId="34" hidden="1">#REF!</definedName>
    <definedName name="yytutyu" localSheetId="35" hidden="1">#REF!</definedName>
    <definedName name="yytutyu" localSheetId="40" hidden="1">#REF!</definedName>
    <definedName name="yytutyu" localSheetId="41" hidden="1">#REF!</definedName>
    <definedName name="yytutyu" localSheetId="42" hidden="1">#REF!</definedName>
    <definedName name="yytutyu" localSheetId="43" hidden="1">#REF!</definedName>
    <definedName name="yytutyu" localSheetId="45" hidden="1">#REF!</definedName>
    <definedName name="yytutyu" localSheetId="46" hidden="1">#REF!</definedName>
    <definedName name="yytutyu" localSheetId="48" hidden="1">#REF!</definedName>
    <definedName name="yytutyu" localSheetId="52" hidden="1">#REF!</definedName>
    <definedName name="yytutyu" localSheetId="14" hidden="1">#REF!</definedName>
    <definedName name="yytutyu" localSheetId="56" hidden="1">#REF!</definedName>
    <definedName name="yytutyu" localSheetId="15" hidden="1">#REF!</definedName>
    <definedName name="yytutyu" hidden="1">#REF!</definedName>
    <definedName name="yyy" localSheetId="74" hidden="1">{"Tab1",#N/A,FALSE,"P";"Tab2",#N/A,FALSE,"P"}</definedName>
    <definedName name="yyy" localSheetId="76" hidden="1">{"Tab1",#N/A,FALSE,"P";"Tab2",#N/A,FALSE,"P"}</definedName>
    <definedName name="yyy" localSheetId="10" hidden="1">{"Tab1",#N/A,FALSE,"P";"Tab2",#N/A,FALSE,"P"}</definedName>
    <definedName name="yyy" localSheetId="28" hidden="1">{"Tab1",#N/A,FALSE,"P";"Tab2",#N/A,FALSE,"P"}</definedName>
    <definedName name="yyy" localSheetId="8" hidden="1">{"Tab1",#N/A,FALSE,"P";"Tab2",#N/A,FALSE,"P"}</definedName>
    <definedName name="yyy" localSheetId="25" hidden="1">{"Tab1",#N/A,FALSE,"P";"Tab2",#N/A,FALSE,"P"}</definedName>
    <definedName name="yyy" localSheetId="27" hidden="1">{"Tab1",#N/A,FALSE,"P";"Tab2",#N/A,FALSE,"P"}</definedName>
    <definedName name="yyy" localSheetId="29" hidden="1">{"Tab1",#N/A,FALSE,"P";"Tab2",#N/A,FALSE,"P"}</definedName>
    <definedName name="yyy" localSheetId="31" hidden="1">{"Tab1",#N/A,FALSE,"P";"Tab2",#N/A,FALSE,"P"}</definedName>
    <definedName name="yyy" localSheetId="32" hidden="1">{"Tab1",#N/A,FALSE,"P";"Tab2",#N/A,FALSE,"P"}</definedName>
    <definedName name="yyy" localSheetId="34" hidden="1">{"Tab1",#N/A,FALSE,"P";"Tab2",#N/A,FALSE,"P"}</definedName>
    <definedName name="yyy" localSheetId="35" hidden="1">{"Tab1",#N/A,FALSE,"P";"Tab2",#N/A,FALSE,"P"}</definedName>
    <definedName name="yyy" localSheetId="40" hidden="1">{"Tab1",#N/A,FALSE,"P";"Tab2",#N/A,FALSE,"P"}</definedName>
    <definedName name="yyy" localSheetId="41" hidden="1">{"Tab1",#N/A,FALSE,"P";"Tab2",#N/A,FALSE,"P"}</definedName>
    <definedName name="yyy" localSheetId="42" hidden="1">{"Tab1",#N/A,FALSE,"P";"Tab2",#N/A,FALSE,"P"}</definedName>
    <definedName name="yyy" localSheetId="43" hidden="1">{"Tab1",#N/A,FALSE,"P";"Tab2",#N/A,FALSE,"P"}</definedName>
    <definedName name="yyy" localSheetId="44" hidden="1">{"Tab1",#N/A,FALSE,"P";"Tab2",#N/A,FALSE,"P"}</definedName>
    <definedName name="yyy" localSheetId="45" hidden="1">{"Tab1",#N/A,FALSE,"P";"Tab2",#N/A,FALSE,"P"}</definedName>
    <definedName name="yyy" localSheetId="46" hidden="1">{"Tab1",#N/A,FALSE,"P";"Tab2",#N/A,FALSE,"P"}</definedName>
    <definedName name="yyy" localSheetId="47" hidden="1">{"Tab1",#N/A,FALSE,"P";"Tab2",#N/A,FALSE,"P"}</definedName>
    <definedName name="yyy" localSheetId="48" hidden="1">{"Tab1",#N/A,FALSE,"P";"Tab2",#N/A,FALSE,"P"}</definedName>
    <definedName name="yyy" localSheetId="52" hidden="1">{"Tab1",#N/A,FALSE,"P";"Tab2",#N/A,FALSE,"P"}</definedName>
    <definedName name="yyy" localSheetId="14" hidden="1">{"Tab1",#N/A,FALSE,"P";"Tab2",#N/A,FALSE,"P"}</definedName>
    <definedName name="yyy" localSheetId="56" hidden="1">{"Tab1",#N/A,FALSE,"P";"Tab2",#N/A,FALSE,"P"}</definedName>
    <definedName name="yyy" localSheetId="60" hidden="1">{"Tab1",#N/A,FALSE,"P";"Tab2",#N/A,FALSE,"P"}</definedName>
    <definedName name="yyy" localSheetId="62" hidden="1">{"Tab1",#N/A,FALSE,"P";"Tab2",#N/A,FALSE,"P"}</definedName>
    <definedName name="yyy" localSheetId="15" hidden="1">{"Tab1",#N/A,FALSE,"P";"Tab2",#N/A,FALSE,"P"}</definedName>
    <definedName name="yyy" localSheetId="64" hidden="1">{"Tab1",#N/A,FALSE,"P";"Tab2",#N/A,FALSE,"P"}</definedName>
    <definedName name="yyy" localSheetId="66" hidden="1">{"Tab1",#N/A,FALSE,"P";"Tab2",#N/A,FALSE,"P"}</definedName>
    <definedName name="yyy" localSheetId="16" hidden="1">{"Tab1",#N/A,FALSE,"P";"Tab2",#N/A,FALSE,"P"}</definedName>
    <definedName name="yyy" hidden="1">{"Tab1",#N/A,FALSE,"P";"Tab2",#N/A,FALSE,"P"}</definedName>
    <definedName name="yyyy" localSheetId="8" hidden="1">{"Tab1",#N/A,FALSE,"P";"Tab2",#N/A,FALSE,"P"}</definedName>
    <definedName name="yyyy" localSheetId="35" hidden="1">{"Tab1",#N/A,FALSE,"P";"Tab2",#N/A,FALSE,"P"}</definedName>
    <definedName name="yyyy" localSheetId="42" hidden="1">{"Tab1",#N/A,FALSE,"P";"Tab2",#N/A,FALSE,"P"}</definedName>
    <definedName name="yyyy" localSheetId="43" hidden="1">{"Tab1",#N/A,FALSE,"P";"Tab2",#N/A,FALSE,"P"}</definedName>
    <definedName name="yyyy" localSheetId="44" hidden="1">{"Tab1",#N/A,FALSE,"P";"Tab2",#N/A,FALSE,"P"}</definedName>
    <definedName name="yyyy" hidden="1">{"Tab1",#N/A,FALSE,"P";"Tab2",#N/A,FALSE,"P"}</definedName>
    <definedName name="yyyyyy" localSheetId="10" hidden="1">{"Minpmon",#N/A,FALSE,"Monthinput"}</definedName>
    <definedName name="yyyyyy" hidden="1">'[118]Fax a enviar'!#REF!</definedName>
    <definedName name="yyyyyyyy" hidden="1">'[118]Fax a enviar'!#REF!</definedName>
    <definedName name="yyyyyyyyyyy" hidden="1">'[48]Fax a enviar'!#REF!</definedName>
    <definedName name="yyyyyyyyyyyyy" localSheetId="76" hidden="1">#REF!</definedName>
    <definedName name="yyyyyyyyyyyyy" localSheetId="8" hidden="1">#REF!</definedName>
    <definedName name="yyyyyyyyyyyyy" localSheetId="25" hidden="1">#REF!</definedName>
    <definedName name="yyyyyyyyyyyyy" localSheetId="31" hidden="1">#REF!</definedName>
    <definedName name="yyyyyyyyyyyyy" localSheetId="32" hidden="1">#REF!</definedName>
    <definedName name="yyyyyyyyyyyyy" localSheetId="34" hidden="1">#REF!</definedName>
    <definedName name="yyyyyyyyyyyyy" localSheetId="35" hidden="1">#REF!</definedName>
    <definedName name="yyyyyyyyyyyyy" localSheetId="40" hidden="1">#REF!</definedName>
    <definedName name="yyyyyyyyyyyyy" localSheetId="41" hidden="1">#REF!</definedName>
    <definedName name="yyyyyyyyyyyyy" localSheetId="42" hidden="1">#REF!</definedName>
    <definedName name="yyyyyyyyyyyyy" localSheetId="43" hidden="1">#REF!</definedName>
    <definedName name="yyyyyyyyyyyyy" localSheetId="45" hidden="1">#REF!</definedName>
    <definedName name="yyyyyyyyyyyyy" localSheetId="46" hidden="1">#REF!</definedName>
    <definedName name="yyyyyyyyyyyyy" localSheetId="48" hidden="1">#REF!</definedName>
    <definedName name="yyyyyyyyyyyyy" localSheetId="52" hidden="1">#REF!</definedName>
    <definedName name="yyyyyyyyyyyyy" localSheetId="14" hidden="1">#REF!</definedName>
    <definedName name="yyyyyyyyyyyyy" localSheetId="56" hidden="1">#REF!</definedName>
    <definedName name="yyyyyyyyyyyyy" localSheetId="15" hidden="1">#REF!</definedName>
    <definedName name="yyyyyyyyyyyyy" localSheetId="66" hidden="1">#REF!</definedName>
    <definedName name="yyyyyyyyyyyyy" hidden="1">#REF!</definedName>
    <definedName name="yyyyyyyyyyyyyyy" localSheetId="76" hidden="1">'[118]Fax a enviar'!#REF!</definedName>
    <definedName name="yyyyyyyyyyyyyyy" localSheetId="25" hidden="1">'[118]Fax a enviar'!#REF!</definedName>
    <definedName name="yyyyyyyyyyyyyyy" localSheetId="31" hidden="1">'[118]Fax a enviar'!#REF!</definedName>
    <definedName name="yyyyyyyyyyyyyyy" localSheetId="40" hidden="1">'[118]Fax a enviar'!#REF!</definedName>
    <definedName name="yyyyyyyyyyyyyyy" localSheetId="45" hidden="1">'[118]Fax a enviar'!#REF!</definedName>
    <definedName name="yyyyyyyyyyyyyyy" localSheetId="46" hidden="1">'[118]Fax a enviar'!#REF!</definedName>
    <definedName name="yyyyyyyyyyyyyyy" localSheetId="14" hidden="1">'[118]Fax a enviar'!#REF!</definedName>
    <definedName name="yyyyyyyyyyyyyyy" localSheetId="15" hidden="1">'[118]Fax a enviar'!#REF!</definedName>
    <definedName name="yyyyyyyyyyyyyyy" localSheetId="66" hidden="1">'[118]Fax a enviar'!#REF!</definedName>
    <definedName name="yyyyyyyyyyyyyyy" hidden="1">'[118]Fax a enviar'!#REF!</definedName>
    <definedName name="yyyyyyyyyyyyyyyyyyyyyy" localSheetId="31" hidden="1">'[107]Fax a enviar'!#REF!</definedName>
    <definedName name="yyyyyyyyyyyyyyyyyyyyyy" localSheetId="46" hidden="1">'[107]Fax a enviar'!#REF!</definedName>
    <definedName name="yyyyyyyyyyyyyyyyyyyyyy" hidden="1">'[107]Fax a enviar'!#REF!</definedName>
    <definedName name="Z" localSheetId="76">#REF!</definedName>
    <definedName name="Z" localSheetId="8">#REF!</definedName>
    <definedName name="Z" localSheetId="25">#REF!</definedName>
    <definedName name="Z" localSheetId="31">#REF!</definedName>
    <definedName name="Z" localSheetId="32">#REF!</definedName>
    <definedName name="Z" localSheetId="34">#REF!</definedName>
    <definedName name="Z" localSheetId="35">#REF!</definedName>
    <definedName name="Z" localSheetId="40">#REF!</definedName>
    <definedName name="Z" localSheetId="41">#REF!</definedName>
    <definedName name="Z" localSheetId="42">#REF!</definedName>
    <definedName name="Z" localSheetId="43">#REF!</definedName>
    <definedName name="Z" localSheetId="45">#REF!</definedName>
    <definedName name="Z" localSheetId="46">#REF!</definedName>
    <definedName name="Z" localSheetId="48">#REF!</definedName>
    <definedName name="Z" localSheetId="52">#REF!</definedName>
    <definedName name="Z" localSheetId="14">#REF!</definedName>
    <definedName name="Z" localSheetId="56">#REF!</definedName>
    <definedName name="Z" localSheetId="15">#REF!</definedName>
    <definedName name="Z" localSheetId="66">#REF!</definedName>
    <definedName name="Z">#REF!</definedName>
    <definedName name="Z_1A8C061B_2301_11D3_BFD1_000039E37209_.wvu.Cols" localSheetId="76" hidden="1">#REF!,#REF!,#REF!</definedName>
    <definedName name="Z_1A8C061B_2301_11D3_BFD1_000039E37209_.wvu.Cols" localSheetId="10" hidden="1">#REF!,#REF!,#REF!</definedName>
    <definedName name="Z_1A8C061B_2301_11D3_BFD1_000039E37209_.wvu.Cols" localSheetId="8" hidden="1">#REF!,#REF!,#REF!</definedName>
    <definedName name="Z_1A8C061B_2301_11D3_BFD1_000039E37209_.wvu.Cols" localSheetId="25" hidden="1">#REF!,#REF!,#REF!</definedName>
    <definedName name="Z_1A8C061B_2301_11D3_BFD1_000039E37209_.wvu.Cols" localSheetId="27" hidden="1">#REF!,#REF!,#REF!</definedName>
    <definedName name="Z_1A8C061B_2301_11D3_BFD1_000039E37209_.wvu.Cols" localSheetId="29" hidden="1">#REF!,#REF!,#REF!</definedName>
    <definedName name="Z_1A8C061B_2301_11D3_BFD1_000039E37209_.wvu.Cols" localSheetId="31" hidden="1">#REF!,#REF!,#REF!</definedName>
    <definedName name="Z_1A8C061B_2301_11D3_BFD1_000039E37209_.wvu.Cols" localSheetId="32" hidden="1">#REF!,#REF!,#REF!</definedName>
    <definedName name="Z_1A8C061B_2301_11D3_BFD1_000039E37209_.wvu.Cols" localSheetId="34" hidden="1">#REF!,#REF!,#REF!</definedName>
    <definedName name="Z_1A8C061B_2301_11D3_BFD1_000039E37209_.wvu.Cols" localSheetId="35" hidden="1">#REF!,#REF!,#REF!</definedName>
    <definedName name="Z_1A8C061B_2301_11D3_BFD1_000039E37209_.wvu.Cols" localSheetId="40" hidden="1">#REF!,#REF!,#REF!</definedName>
    <definedName name="Z_1A8C061B_2301_11D3_BFD1_000039E37209_.wvu.Cols" localSheetId="41" hidden="1">#REF!,#REF!,#REF!</definedName>
    <definedName name="Z_1A8C061B_2301_11D3_BFD1_000039E37209_.wvu.Cols" localSheetId="42" hidden="1">#REF!,#REF!,#REF!</definedName>
    <definedName name="Z_1A8C061B_2301_11D3_BFD1_000039E37209_.wvu.Cols" localSheetId="43" hidden="1">#REF!,#REF!,#REF!</definedName>
    <definedName name="Z_1A8C061B_2301_11D3_BFD1_000039E37209_.wvu.Cols" localSheetId="45" hidden="1">#REF!,#REF!,#REF!</definedName>
    <definedName name="Z_1A8C061B_2301_11D3_BFD1_000039E37209_.wvu.Cols" localSheetId="46" hidden="1">#REF!,#REF!,#REF!</definedName>
    <definedName name="Z_1A8C061B_2301_11D3_BFD1_000039E37209_.wvu.Cols" localSheetId="48" hidden="1">#REF!,#REF!,#REF!</definedName>
    <definedName name="Z_1A8C061B_2301_11D3_BFD1_000039E37209_.wvu.Cols" localSheetId="52" hidden="1">#REF!,#REF!,#REF!</definedName>
    <definedName name="Z_1A8C061B_2301_11D3_BFD1_000039E37209_.wvu.Cols" localSheetId="14" hidden="1">#REF!,#REF!,#REF!</definedName>
    <definedName name="Z_1A8C061B_2301_11D3_BFD1_000039E37209_.wvu.Cols" localSheetId="56" hidden="1">#REF!,#REF!,#REF!</definedName>
    <definedName name="Z_1A8C061B_2301_11D3_BFD1_000039E37209_.wvu.Cols" localSheetId="60" hidden="1">#REF!,#REF!,#REF!</definedName>
    <definedName name="Z_1A8C061B_2301_11D3_BFD1_000039E37209_.wvu.Cols" localSheetId="62" hidden="1">#REF!,#REF!,#REF!</definedName>
    <definedName name="Z_1A8C061B_2301_11D3_BFD1_000039E37209_.wvu.Cols" localSheetId="15" hidden="1">#REF!,#REF!,#REF!</definedName>
    <definedName name="Z_1A8C061B_2301_11D3_BFD1_000039E37209_.wvu.Cols" localSheetId="64" hidden="1">#REF!,#REF!,#REF!</definedName>
    <definedName name="Z_1A8C061B_2301_11D3_BFD1_000039E37209_.wvu.Cols" localSheetId="66" hidden="1">#REF!,#REF!,#REF!</definedName>
    <definedName name="Z_1A8C061B_2301_11D3_BFD1_000039E37209_.wvu.Cols" hidden="1">#REF!,#REF!,#REF!</definedName>
    <definedName name="Z_1A8C061B_2301_11D3_BFD1_000039E37209_.wvu.Rows" localSheetId="76" hidden="1">#REF!,#REF!,#REF!</definedName>
    <definedName name="Z_1A8C061B_2301_11D3_BFD1_000039E37209_.wvu.Rows" localSheetId="10" hidden="1">#REF!,#REF!,#REF!</definedName>
    <definedName name="Z_1A8C061B_2301_11D3_BFD1_000039E37209_.wvu.Rows" localSheetId="25" hidden="1">#REF!,#REF!,#REF!</definedName>
    <definedName name="Z_1A8C061B_2301_11D3_BFD1_000039E37209_.wvu.Rows" localSheetId="27" hidden="1">#REF!,#REF!,#REF!</definedName>
    <definedName name="Z_1A8C061B_2301_11D3_BFD1_000039E37209_.wvu.Rows" localSheetId="31" hidden="1">#REF!,#REF!,#REF!</definedName>
    <definedName name="Z_1A8C061B_2301_11D3_BFD1_000039E37209_.wvu.Rows" localSheetId="32" hidden="1">#REF!,#REF!,#REF!</definedName>
    <definedName name="Z_1A8C061B_2301_11D3_BFD1_000039E37209_.wvu.Rows" localSheetId="34" hidden="1">#REF!,#REF!,#REF!</definedName>
    <definedName name="Z_1A8C061B_2301_11D3_BFD1_000039E37209_.wvu.Rows" localSheetId="35" hidden="1">#REF!,#REF!,#REF!</definedName>
    <definedName name="Z_1A8C061B_2301_11D3_BFD1_000039E37209_.wvu.Rows" localSheetId="40" hidden="1">#REF!,#REF!,#REF!</definedName>
    <definedName name="Z_1A8C061B_2301_11D3_BFD1_000039E37209_.wvu.Rows" localSheetId="41" hidden="1">#REF!,#REF!,#REF!</definedName>
    <definedName name="Z_1A8C061B_2301_11D3_BFD1_000039E37209_.wvu.Rows" localSheetId="42" hidden="1">#REF!,#REF!,#REF!</definedName>
    <definedName name="Z_1A8C061B_2301_11D3_BFD1_000039E37209_.wvu.Rows" localSheetId="43" hidden="1">#REF!,#REF!,#REF!</definedName>
    <definedName name="Z_1A8C061B_2301_11D3_BFD1_000039E37209_.wvu.Rows" localSheetId="45" hidden="1">#REF!,#REF!,#REF!</definedName>
    <definedName name="Z_1A8C061B_2301_11D3_BFD1_000039E37209_.wvu.Rows" localSheetId="46" hidden="1">#REF!,#REF!,#REF!</definedName>
    <definedName name="Z_1A8C061B_2301_11D3_BFD1_000039E37209_.wvu.Rows" localSheetId="48" hidden="1">#REF!,#REF!,#REF!</definedName>
    <definedName name="Z_1A8C061B_2301_11D3_BFD1_000039E37209_.wvu.Rows" localSheetId="52" hidden="1">#REF!,#REF!,#REF!</definedName>
    <definedName name="Z_1A8C061B_2301_11D3_BFD1_000039E37209_.wvu.Rows" localSheetId="14" hidden="1">#REF!,#REF!,#REF!</definedName>
    <definedName name="Z_1A8C061B_2301_11D3_BFD1_000039E37209_.wvu.Rows" localSheetId="56" hidden="1">#REF!,#REF!,#REF!</definedName>
    <definedName name="Z_1A8C061B_2301_11D3_BFD1_000039E37209_.wvu.Rows" localSheetId="15" hidden="1">#REF!,#REF!,#REF!</definedName>
    <definedName name="Z_1A8C061B_2301_11D3_BFD1_000039E37209_.wvu.Rows" hidden="1">#REF!,#REF!,#REF!</definedName>
    <definedName name="Z_1A8C061C_2301_11D3_BFD1_000039E37209_.wvu.Cols" localSheetId="76" hidden="1">#REF!,#REF!,#REF!</definedName>
    <definedName name="Z_1A8C061C_2301_11D3_BFD1_000039E37209_.wvu.Cols" localSheetId="10" hidden="1">#REF!,#REF!,#REF!</definedName>
    <definedName name="Z_1A8C061C_2301_11D3_BFD1_000039E37209_.wvu.Cols" localSheetId="25" hidden="1">#REF!,#REF!,#REF!</definedName>
    <definedName name="Z_1A8C061C_2301_11D3_BFD1_000039E37209_.wvu.Cols" localSheetId="27" hidden="1">#REF!,#REF!,#REF!</definedName>
    <definedName name="Z_1A8C061C_2301_11D3_BFD1_000039E37209_.wvu.Cols" localSheetId="31" hidden="1">#REF!,#REF!,#REF!</definedName>
    <definedName name="Z_1A8C061C_2301_11D3_BFD1_000039E37209_.wvu.Cols" localSheetId="32" hidden="1">#REF!,#REF!,#REF!</definedName>
    <definedName name="Z_1A8C061C_2301_11D3_BFD1_000039E37209_.wvu.Cols" localSheetId="34" hidden="1">#REF!,#REF!,#REF!</definedName>
    <definedName name="Z_1A8C061C_2301_11D3_BFD1_000039E37209_.wvu.Cols" localSheetId="35" hidden="1">#REF!,#REF!,#REF!</definedName>
    <definedName name="Z_1A8C061C_2301_11D3_BFD1_000039E37209_.wvu.Cols" localSheetId="40" hidden="1">#REF!,#REF!,#REF!</definedName>
    <definedName name="Z_1A8C061C_2301_11D3_BFD1_000039E37209_.wvu.Cols" localSheetId="41" hidden="1">#REF!,#REF!,#REF!</definedName>
    <definedName name="Z_1A8C061C_2301_11D3_BFD1_000039E37209_.wvu.Cols" localSheetId="42" hidden="1">#REF!,#REF!,#REF!</definedName>
    <definedName name="Z_1A8C061C_2301_11D3_BFD1_000039E37209_.wvu.Cols" localSheetId="43" hidden="1">#REF!,#REF!,#REF!</definedName>
    <definedName name="Z_1A8C061C_2301_11D3_BFD1_000039E37209_.wvu.Cols" localSheetId="45" hidden="1">#REF!,#REF!,#REF!</definedName>
    <definedName name="Z_1A8C061C_2301_11D3_BFD1_000039E37209_.wvu.Cols" localSheetId="46" hidden="1">#REF!,#REF!,#REF!</definedName>
    <definedName name="Z_1A8C061C_2301_11D3_BFD1_000039E37209_.wvu.Cols" localSheetId="48" hidden="1">#REF!,#REF!,#REF!</definedName>
    <definedName name="Z_1A8C061C_2301_11D3_BFD1_000039E37209_.wvu.Cols" localSheetId="52" hidden="1">#REF!,#REF!,#REF!</definedName>
    <definedName name="Z_1A8C061C_2301_11D3_BFD1_000039E37209_.wvu.Cols" localSheetId="14" hidden="1">#REF!,#REF!,#REF!</definedName>
    <definedName name="Z_1A8C061C_2301_11D3_BFD1_000039E37209_.wvu.Cols" localSheetId="56" hidden="1">#REF!,#REF!,#REF!</definedName>
    <definedName name="Z_1A8C061C_2301_11D3_BFD1_000039E37209_.wvu.Cols" localSheetId="15" hidden="1">#REF!,#REF!,#REF!</definedName>
    <definedName name="Z_1A8C061C_2301_11D3_BFD1_000039E37209_.wvu.Cols" hidden="1">#REF!,#REF!,#REF!</definedName>
    <definedName name="Z_1A8C061C_2301_11D3_BFD1_000039E37209_.wvu.Rows" localSheetId="76" hidden="1">#REF!,#REF!,#REF!</definedName>
    <definedName name="Z_1A8C061C_2301_11D3_BFD1_000039E37209_.wvu.Rows" localSheetId="25" hidden="1">#REF!,#REF!,#REF!</definedName>
    <definedName name="Z_1A8C061C_2301_11D3_BFD1_000039E37209_.wvu.Rows" localSheetId="31" hidden="1">#REF!,#REF!,#REF!</definedName>
    <definedName name="Z_1A8C061C_2301_11D3_BFD1_000039E37209_.wvu.Rows" localSheetId="32" hidden="1">#REF!,#REF!,#REF!</definedName>
    <definedName name="Z_1A8C061C_2301_11D3_BFD1_000039E37209_.wvu.Rows" localSheetId="34" hidden="1">#REF!,#REF!,#REF!</definedName>
    <definedName name="Z_1A8C061C_2301_11D3_BFD1_000039E37209_.wvu.Rows" localSheetId="35" hidden="1">#REF!,#REF!,#REF!</definedName>
    <definedName name="Z_1A8C061C_2301_11D3_BFD1_000039E37209_.wvu.Rows" localSheetId="40" hidden="1">#REF!,#REF!,#REF!</definedName>
    <definedName name="Z_1A8C061C_2301_11D3_BFD1_000039E37209_.wvu.Rows" localSheetId="41" hidden="1">#REF!,#REF!,#REF!</definedName>
    <definedName name="Z_1A8C061C_2301_11D3_BFD1_000039E37209_.wvu.Rows" localSheetId="42" hidden="1">#REF!,#REF!,#REF!</definedName>
    <definedName name="Z_1A8C061C_2301_11D3_BFD1_000039E37209_.wvu.Rows" localSheetId="43" hidden="1">#REF!,#REF!,#REF!</definedName>
    <definedName name="Z_1A8C061C_2301_11D3_BFD1_000039E37209_.wvu.Rows" localSheetId="45" hidden="1">#REF!,#REF!,#REF!</definedName>
    <definedName name="Z_1A8C061C_2301_11D3_BFD1_000039E37209_.wvu.Rows" localSheetId="46" hidden="1">#REF!,#REF!,#REF!</definedName>
    <definedName name="Z_1A8C061C_2301_11D3_BFD1_000039E37209_.wvu.Rows" localSheetId="48" hidden="1">#REF!,#REF!,#REF!</definedName>
    <definedName name="Z_1A8C061C_2301_11D3_BFD1_000039E37209_.wvu.Rows" localSheetId="52" hidden="1">#REF!,#REF!,#REF!</definedName>
    <definedName name="Z_1A8C061C_2301_11D3_BFD1_000039E37209_.wvu.Rows" localSheetId="14" hidden="1">#REF!,#REF!,#REF!</definedName>
    <definedName name="Z_1A8C061C_2301_11D3_BFD1_000039E37209_.wvu.Rows" localSheetId="56" hidden="1">#REF!,#REF!,#REF!</definedName>
    <definedName name="Z_1A8C061C_2301_11D3_BFD1_000039E37209_.wvu.Rows" localSheetId="15" hidden="1">#REF!,#REF!,#REF!</definedName>
    <definedName name="Z_1A8C061C_2301_11D3_BFD1_000039E37209_.wvu.Rows" hidden="1">#REF!,#REF!,#REF!</definedName>
    <definedName name="Z_1A8C061E_2301_11D3_BFD1_000039E37209_.wvu.Cols" localSheetId="76" hidden="1">#REF!,#REF!,#REF!</definedName>
    <definedName name="Z_1A8C061E_2301_11D3_BFD1_000039E37209_.wvu.Cols" localSheetId="25" hidden="1">#REF!,#REF!,#REF!</definedName>
    <definedName name="Z_1A8C061E_2301_11D3_BFD1_000039E37209_.wvu.Cols" localSheetId="31" hidden="1">#REF!,#REF!,#REF!</definedName>
    <definedName name="Z_1A8C061E_2301_11D3_BFD1_000039E37209_.wvu.Cols" localSheetId="32" hidden="1">#REF!,#REF!,#REF!</definedName>
    <definedName name="Z_1A8C061E_2301_11D3_BFD1_000039E37209_.wvu.Cols" localSheetId="34" hidden="1">#REF!,#REF!,#REF!</definedName>
    <definedName name="Z_1A8C061E_2301_11D3_BFD1_000039E37209_.wvu.Cols" localSheetId="35" hidden="1">#REF!,#REF!,#REF!</definedName>
    <definedName name="Z_1A8C061E_2301_11D3_BFD1_000039E37209_.wvu.Cols" localSheetId="40" hidden="1">#REF!,#REF!,#REF!</definedName>
    <definedName name="Z_1A8C061E_2301_11D3_BFD1_000039E37209_.wvu.Cols" localSheetId="41" hidden="1">#REF!,#REF!,#REF!</definedName>
    <definedName name="Z_1A8C061E_2301_11D3_BFD1_000039E37209_.wvu.Cols" localSheetId="42" hidden="1">#REF!,#REF!,#REF!</definedName>
    <definedName name="Z_1A8C061E_2301_11D3_BFD1_000039E37209_.wvu.Cols" localSheetId="43" hidden="1">#REF!,#REF!,#REF!</definedName>
    <definedName name="Z_1A8C061E_2301_11D3_BFD1_000039E37209_.wvu.Cols" localSheetId="45" hidden="1">#REF!,#REF!,#REF!</definedName>
    <definedName name="Z_1A8C061E_2301_11D3_BFD1_000039E37209_.wvu.Cols" localSheetId="46" hidden="1">#REF!,#REF!,#REF!</definedName>
    <definedName name="Z_1A8C061E_2301_11D3_BFD1_000039E37209_.wvu.Cols" localSheetId="48" hidden="1">#REF!,#REF!,#REF!</definedName>
    <definedName name="Z_1A8C061E_2301_11D3_BFD1_000039E37209_.wvu.Cols" localSheetId="52" hidden="1">#REF!,#REF!,#REF!</definedName>
    <definedName name="Z_1A8C061E_2301_11D3_BFD1_000039E37209_.wvu.Cols" localSheetId="14" hidden="1">#REF!,#REF!,#REF!</definedName>
    <definedName name="Z_1A8C061E_2301_11D3_BFD1_000039E37209_.wvu.Cols" localSheetId="56" hidden="1">#REF!,#REF!,#REF!</definedName>
    <definedName name="Z_1A8C061E_2301_11D3_BFD1_000039E37209_.wvu.Cols" localSheetId="15" hidden="1">#REF!,#REF!,#REF!</definedName>
    <definedName name="Z_1A8C061E_2301_11D3_BFD1_000039E37209_.wvu.Cols" hidden="1">#REF!,#REF!,#REF!</definedName>
    <definedName name="Z_1A8C061E_2301_11D3_BFD1_000039E37209_.wvu.Rows" localSheetId="76" hidden="1">#REF!,#REF!,#REF!</definedName>
    <definedName name="Z_1A8C061E_2301_11D3_BFD1_000039E37209_.wvu.Rows" localSheetId="25" hidden="1">#REF!,#REF!,#REF!</definedName>
    <definedName name="Z_1A8C061E_2301_11D3_BFD1_000039E37209_.wvu.Rows" localSheetId="31" hidden="1">#REF!,#REF!,#REF!</definedName>
    <definedName name="Z_1A8C061E_2301_11D3_BFD1_000039E37209_.wvu.Rows" localSheetId="32" hidden="1">#REF!,#REF!,#REF!</definedName>
    <definedName name="Z_1A8C061E_2301_11D3_BFD1_000039E37209_.wvu.Rows" localSheetId="34" hidden="1">#REF!,#REF!,#REF!</definedName>
    <definedName name="Z_1A8C061E_2301_11D3_BFD1_000039E37209_.wvu.Rows" localSheetId="35" hidden="1">#REF!,#REF!,#REF!</definedName>
    <definedName name="Z_1A8C061E_2301_11D3_BFD1_000039E37209_.wvu.Rows" localSheetId="40" hidden="1">#REF!,#REF!,#REF!</definedName>
    <definedName name="Z_1A8C061E_2301_11D3_BFD1_000039E37209_.wvu.Rows" localSheetId="41" hidden="1">#REF!,#REF!,#REF!</definedName>
    <definedName name="Z_1A8C061E_2301_11D3_BFD1_000039E37209_.wvu.Rows" localSheetId="42" hidden="1">#REF!,#REF!,#REF!</definedName>
    <definedName name="Z_1A8C061E_2301_11D3_BFD1_000039E37209_.wvu.Rows" localSheetId="43" hidden="1">#REF!,#REF!,#REF!</definedName>
    <definedName name="Z_1A8C061E_2301_11D3_BFD1_000039E37209_.wvu.Rows" localSheetId="45" hidden="1">#REF!,#REF!,#REF!</definedName>
    <definedName name="Z_1A8C061E_2301_11D3_BFD1_000039E37209_.wvu.Rows" localSheetId="46" hidden="1">#REF!,#REF!,#REF!</definedName>
    <definedName name="Z_1A8C061E_2301_11D3_BFD1_000039E37209_.wvu.Rows" localSheetId="48" hidden="1">#REF!,#REF!,#REF!</definedName>
    <definedName name="Z_1A8C061E_2301_11D3_BFD1_000039E37209_.wvu.Rows" localSheetId="52" hidden="1">#REF!,#REF!,#REF!</definedName>
    <definedName name="Z_1A8C061E_2301_11D3_BFD1_000039E37209_.wvu.Rows" localSheetId="14" hidden="1">#REF!,#REF!,#REF!</definedName>
    <definedName name="Z_1A8C061E_2301_11D3_BFD1_000039E37209_.wvu.Rows" localSheetId="56" hidden="1">#REF!,#REF!,#REF!</definedName>
    <definedName name="Z_1A8C061E_2301_11D3_BFD1_000039E37209_.wvu.Rows" localSheetId="15" hidden="1">#REF!,#REF!,#REF!</definedName>
    <definedName name="Z_1A8C061E_2301_11D3_BFD1_000039E37209_.wvu.Rows" hidden="1">#REF!,#REF!,#REF!</definedName>
    <definedName name="Z_1A8C061F_2301_11D3_BFD1_000039E37209_.wvu.Cols" localSheetId="76" hidden="1">#REF!,#REF!,#REF!</definedName>
    <definedName name="Z_1A8C061F_2301_11D3_BFD1_000039E37209_.wvu.Cols" localSheetId="25" hidden="1">#REF!,#REF!,#REF!</definedName>
    <definedName name="Z_1A8C061F_2301_11D3_BFD1_000039E37209_.wvu.Cols" localSheetId="31" hidden="1">#REF!,#REF!,#REF!</definedName>
    <definedName name="Z_1A8C061F_2301_11D3_BFD1_000039E37209_.wvu.Cols" localSheetId="32" hidden="1">#REF!,#REF!,#REF!</definedName>
    <definedName name="Z_1A8C061F_2301_11D3_BFD1_000039E37209_.wvu.Cols" localSheetId="34" hidden="1">#REF!,#REF!,#REF!</definedName>
    <definedName name="Z_1A8C061F_2301_11D3_BFD1_000039E37209_.wvu.Cols" localSheetId="35" hidden="1">#REF!,#REF!,#REF!</definedName>
    <definedName name="Z_1A8C061F_2301_11D3_BFD1_000039E37209_.wvu.Cols" localSheetId="40" hidden="1">#REF!,#REF!,#REF!</definedName>
    <definedName name="Z_1A8C061F_2301_11D3_BFD1_000039E37209_.wvu.Cols" localSheetId="41" hidden="1">#REF!,#REF!,#REF!</definedName>
    <definedName name="Z_1A8C061F_2301_11D3_BFD1_000039E37209_.wvu.Cols" localSheetId="42" hidden="1">#REF!,#REF!,#REF!</definedName>
    <definedName name="Z_1A8C061F_2301_11D3_BFD1_000039E37209_.wvu.Cols" localSheetId="43" hidden="1">#REF!,#REF!,#REF!</definedName>
    <definedName name="Z_1A8C061F_2301_11D3_BFD1_000039E37209_.wvu.Cols" localSheetId="45" hidden="1">#REF!,#REF!,#REF!</definedName>
    <definedName name="Z_1A8C061F_2301_11D3_BFD1_000039E37209_.wvu.Cols" localSheetId="46" hidden="1">#REF!,#REF!,#REF!</definedName>
    <definedName name="Z_1A8C061F_2301_11D3_BFD1_000039E37209_.wvu.Cols" localSheetId="48" hidden="1">#REF!,#REF!,#REF!</definedName>
    <definedName name="Z_1A8C061F_2301_11D3_BFD1_000039E37209_.wvu.Cols" localSheetId="52" hidden="1">#REF!,#REF!,#REF!</definedName>
    <definedName name="Z_1A8C061F_2301_11D3_BFD1_000039E37209_.wvu.Cols" localSheetId="14" hidden="1">#REF!,#REF!,#REF!</definedName>
    <definedName name="Z_1A8C061F_2301_11D3_BFD1_000039E37209_.wvu.Cols" localSheetId="56" hidden="1">#REF!,#REF!,#REF!</definedName>
    <definedName name="Z_1A8C061F_2301_11D3_BFD1_000039E37209_.wvu.Cols" localSheetId="15" hidden="1">#REF!,#REF!,#REF!</definedName>
    <definedName name="Z_1A8C061F_2301_11D3_BFD1_000039E37209_.wvu.Cols" hidden="1">#REF!,#REF!,#REF!</definedName>
    <definedName name="Z_1A8C061F_2301_11D3_BFD1_000039E37209_.wvu.Rows" localSheetId="76" hidden="1">#REF!,#REF!,#REF!</definedName>
    <definedName name="Z_1A8C061F_2301_11D3_BFD1_000039E37209_.wvu.Rows" localSheetId="25" hidden="1">#REF!,#REF!,#REF!</definedName>
    <definedName name="Z_1A8C061F_2301_11D3_BFD1_000039E37209_.wvu.Rows" localSheetId="31" hidden="1">#REF!,#REF!,#REF!</definedName>
    <definedName name="Z_1A8C061F_2301_11D3_BFD1_000039E37209_.wvu.Rows" localSheetId="32" hidden="1">#REF!,#REF!,#REF!</definedName>
    <definedName name="Z_1A8C061F_2301_11D3_BFD1_000039E37209_.wvu.Rows" localSheetId="34" hidden="1">#REF!,#REF!,#REF!</definedName>
    <definedName name="Z_1A8C061F_2301_11D3_BFD1_000039E37209_.wvu.Rows" localSheetId="35" hidden="1">#REF!,#REF!,#REF!</definedName>
    <definedName name="Z_1A8C061F_2301_11D3_BFD1_000039E37209_.wvu.Rows" localSheetId="40" hidden="1">#REF!,#REF!,#REF!</definedName>
    <definedName name="Z_1A8C061F_2301_11D3_BFD1_000039E37209_.wvu.Rows" localSheetId="41" hidden="1">#REF!,#REF!,#REF!</definedName>
    <definedName name="Z_1A8C061F_2301_11D3_BFD1_000039E37209_.wvu.Rows" localSheetId="42" hidden="1">#REF!,#REF!,#REF!</definedName>
    <definedName name="Z_1A8C061F_2301_11D3_BFD1_000039E37209_.wvu.Rows" localSheetId="43" hidden="1">#REF!,#REF!,#REF!</definedName>
    <definedName name="Z_1A8C061F_2301_11D3_BFD1_000039E37209_.wvu.Rows" localSheetId="45" hidden="1">#REF!,#REF!,#REF!</definedName>
    <definedName name="Z_1A8C061F_2301_11D3_BFD1_000039E37209_.wvu.Rows" localSheetId="46" hidden="1">#REF!,#REF!,#REF!</definedName>
    <definedName name="Z_1A8C061F_2301_11D3_BFD1_000039E37209_.wvu.Rows" localSheetId="48" hidden="1">#REF!,#REF!,#REF!</definedName>
    <definedName name="Z_1A8C061F_2301_11D3_BFD1_000039E37209_.wvu.Rows" localSheetId="52" hidden="1">#REF!,#REF!,#REF!</definedName>
    <definedName name="Z_1A8C061F_2301_11D3_BFD1_000039E37209_.wvu.Rows" localSheetId="14" hidden="1">#REF!,#REF!,#REF!</definedName>
    <definedName name="Z_1A8C061F_2301_11D3_BFD1_000039E37209_.wvu.Rows" localSheetId="56" hidden="1">#REF!,#REF!,#REF!</definedName>
    <definedName name="Z_1A8C061F_2301_11D3_BFD1_000039E37209_.wvu.Rows" localSheetId="15" hidden="1">#REF!,#REF!,#REF!</definedName>
    <definedName name="Z_1A8C061F_2301_11D3_BFD1_000039E37209_.wvu.Rows" hidden="1">#REF!,#REF!,#REF!</definedName>
    <definedName name="Z_95224721_0485_11D4_BFD1_00508B5F4DA4_.wvu.Cols" localSheetId="76" hidden="1">#REF!</definedName>
    <definedName name="Z_95224721_0485_11D4_BFD1_00508B5F4DA4_.wvu.Cols" localSheetId="8" hidden="1">#REF!</definedName>
    <definedName name="Z_95224721_0485_11D4_BFD1_00508B5F4DA4_.wvu.Cols" localSheetId="25" hidden="1">#REF!</definedName>
    <definedName name="Z_95224721_0485_11D4_BFD1_00508B5F4DA4_.wvu.Cols" localSheetId="31" hidden="1">#REF!</definedName>
    <definedName name="Z_95224721_0485_11D4_BFD1_00508B5F4DA4_.wvu.Cols" localSheetId="32" hidden="1">#REF!</definedName>
    <definedName name="Z_95224721_0485_11D4_BFD1_00508B5F4DA4_.wvu.Cols" localSheetId="34" hidden="1">#REF!</definedName>
    <definedName name="Z_95224721_0485_11D4_BFD1_00508B5F4DA4_.wvu.Cols" localSheetId="35" hidden="1">#REF!</definedName>
    <definedName name="Z_95224721_0485_11D4_BFD1_00508B5F4DA4_.wvu.Cols" localSheetId="40" hidden="1">#REF!</definedName>
    <definedName name="Z_95224721_0485_11D4_BFD1_00508B5F4DA4_.wvu.Cols" localSheetId="41" hidden="1">#REF!</definedName>
    <definedName name="Z_95224721_0485_11D4_BFD1_00508B5F4DA4_.wvu.Cols" localSheetId="42" hidden="1">#REF!</definedName>
    <definedName name="Z_95224721_0485_11D4_BFD1_00508B5F4DA4_.wvu.Cols" localSheetId="43" hidden="1">#REF!</definedName>
    <definedName name="Z_95224721_0485_11D4_BFD1_00508B5F4DA4_.wvu.Cols" localSheetId="45" hidden="1">#REF!</definedName>
    <definedName name="Z_95224721_0485_11D4_BFD1_00508B5F4DA4_.wvu.Cols" localSheetId="46" hidden="1">#REF!</definedName>
    <definedName name="Z_95224721_0485_11D4_BFD1_00508B5F4DA4_.wvu.Cols" localSheetId="48" hidden="1">#REF!</definedName>
    <definedName name="Z_95224721_0485_11D4_BFD1_00508B5F4DA4_.wvu.Cols" localSheetId="52" hidden="1">#REF!</definedName>
    <definedName name="Z_95224721_0485_11D4_BFD1_00508B5F4DA4_.wvu.Cols" localSheetId="14" hidden="1">#REF!</definedName>
    <definedName name="Z_95224721_0485_11D4_BFD1_00508B5F4DA4_.wvu.Cols" localSheetId="56" hidden="1">#REF!</definedName>
    <definedName name="Z_95224721_0485_11D4_BFD1_00508B5F4DA4_.wvu.Cols" localSheetId="15" hidden="1">#REF!</definedName>
    <definedName name="Z_95224721_0485_11D4_BFD1_00508B5F4DA4_.wvu.Cols" localSheetId="66" hidden="1">#REF!</definedName>
    <definedName name="Z_95224721_0485_11D4_BFD1_00508B5F4DA4_.wvu.Cols" hidden="1">#REF!</definedName>
    <definedName name="zc" localSheetId="74" hidden="1">{"Riqfin97",#N/A,FALSE,"Tran";"Riqfinpro",#N/A,FALSE,"Tran"}</definedName>
    <definedName name="zc" localSheetId="76" hidden="1">{"Riqfin97",#N/A,FALSE,"Tran";"Riqfinpro",#N/A,FALSE,"Tran"}</definedName>
    <definedName name="zc" localSheetId="10" hidden="1">{"Riqfin97",#N/A,FALSE,"Tran";"Riqfinpro",#N/A,FALSE,"Tran"}</definedName>
    <definedName name="zc" localSheetId="28" hidden="1">{"Riqfin97",#N/A,FALSE,"Tran";"Riqfinpro",#N/A,FALSE,"Tran"}</definedName>
    <definedName name="zc" localSheetId="8" hidden="1">{"Riqfin97",#N/A,FALSE,"Tran";"Riqfinpro",#N/A,FALSE,"Tran"}</definedName>
    <definedName name="zc" localSheetId="25" hidden="1">{"Riqfin97",#N/A,FALSE,"Tran";"Riqfinpro",#N/A,FALSE,"Tran"}</definedName>
    <definedName name="zc" localSheetId="27" hidden="1">{"Riqfin97",#N/A,FALSE,"Tran";"Riqfinpro",#N/A,FALSE,"Tran"}</definedName>
    <definedName name="zc" localSheetId="29" hidden="1">{"Riqfin97",#N/A,FALSE,"Tran";"Riqfinpro",#N/A,FALSE,"Tran"}</definedName>
    <definedName name="zc" localSheetId="31" hidden="1">{"Riqfin97",#N/A,FALSE,"Tran";"Riqfinpro",#N/A,FALSE,"Tran"}</definedName>
    <definedName name="zc" localSheetId="32" hidden="1">{"Riqfin97",#N/A,FALSE,"Tran";"Riqfinpro",#N/A,FALSE,"Tran"}</definedName>
    <definedName name="zc" localSheetId="34" hidden="1">{"Riqfin97",#N/A,FALSE,"Tran";"Riqfinpro",#N/A,FALSE,"Tran"}</definedName>
    <definedName name="zc" localSheetId="35" hidden="1">{"Riqfin97",#N/A,FALSE,"Tran";"Riqfinpro",#N/A,FALSE,"Tran"}</definedName>
    <definedName name="zc" localSheetId="40" hidden="1">{"Riqfin97",#N/A,FALSE,"Tran";"Riqfinpro",#N/A,FALSE,"Tran"}</definedName>
    <definedName name="zc" localSheetId="41" hidden="1">{"Riqfin97",#N/A,FALSE,"Tran";"Riqfinpro",#N/A,FALSE,"Tran"}</definedName>
    <definedName name="zc" localSheetId="42" hidden="1">{"Riqfin97",#N/A,FALSE,"Tran";"Riqfinpro",#N/A,FALSE,"Tran"}</definedName>
    <definedName name="zc" localSheetId="43" hidden="1">{"Riqfin97",#N/A,FALSE,"Tran";"Riqfinpro",#N/A,FALSE,"Tran"}</definedName>
    <definedName name="zc" localSheetId="44" hidden="1">{"Riqfin97",#N/A,FALSE,"Tran";"Riqfinpro",#N/A,FALSE,"Tran"}</definedName>
    <definedName name="zc" localSheetId="45" hidden="1">{"Riqfin97",#N/A,FALSE,"Tran";"Riqfinpro",#N/A,FALSE,"Tran"}</definedName>
    <definedName name="zc" localSheetId="46" hidden="1">{"Riqfin97",#N/A,FALSE,"Tran";"Riqfinpro",#N/A,FALSE,"Tran"}</definedName>
    <definedName name="zc" localSheetId="47" hidden="1">{"Riqfin97",#N/A,FALSE,"Tran";"Riqfinpro",#N/A,FALSE,"Tran"}</definedName>
    <definedName name="zc" localSheetId="48" hidden="1">{"Riqfin97",#N/A,FALSE,"Tran";"Riqfinpro",#N/A,FALSE,"Tran"}</definedName>
    <definedName name="zc" localSheetId="52" hidden="1">{"Riqfin97",#N/A,FALSE,"Tran";"Riqfinpro",#N/A,FALSE,"Tran"}</definedName>
    <definedName name="zc" localSheetId="14" hidden="1">{"Riqfin97",#N/A,FALSE,"Tran";"Riqfinpro",#N/A,FALSE,"Tran"}</definedName>
    <definedName name="zc" localSheetId="56" hidden="1">{"Riqfin97",#N/A,FALSE,"Tran";"Riqfinpro",#N/A,FALSE,"Tran"}</definedName>
    <definedName name="zc" localSheetId="60" hidden="1">{"Riqfin97",#N/A,FALSE,"Tran";"Riqfinpro",#N/A,FALSE,"Tran"}</definedName>
    <definedName name="zc" localSheetId="62" hidden="1">{"Riqfin97",#N/A,FALSE,"Tran";"Riqfinpro",#N/A,FALSE,"Tran"}</definedName>
    <definedName name="zc" localSheetId="15" hidden="1">{"Riqfin97",#N/A,FALSE,"Tran";"Riqfinpro",#N/A,FALSE,"Tran"}</definedName>
    <definedName name="zc" localSheetId="64" hidden="1">{"Riqfin97",#N/A,FALSE,"Tran";"Riqfinpro",#N/A,FALSE,"Tran"}</definedName>
    <definedName name="zc" localSheetId="66" hidden="1">{"Riqfin97",#N/A,FALSE,"Tran";"Riqfinpro",#N/A,FALSE,"Tran"}</definedName>
    <definedName name="zc" localSheetId="16" hidden="1">{"Riqfin97",#N/A,FALSE,"Tran";"Riqfinpro",#N/A,FALSE,"Tran"}</definedName>
    <definedName name="zc" hidden="1">{"Riqfin97",#N/A,FALSE,"Tran";"Riqfinpro",#N/A,FALSE,"Tran"}</definedName>
    <definedName name="zio" localSheetId="74" hidden="1">{"Tab1",#N/A,FALSE,"P";"Tab2",#N/A,FALSE,"P"}</definedName>
    <definedName name="zio" localSheetId="76" hidden="1">{"Tab1",#N/A,FALSE,"P";"Tab2",#N/A,FALSE,"P"}</definedName>
    <definedName name="zio" localSheetId="10" hidden="1">{"Tab1",#N/A,FALSE,"P";"Tab2",#N/A,FALSE,"P"}</definedName>
    <definedName name="zio" localSheetId="28" hidden="1">{"Tab1",#N/A,FALSE,"P";"Tab2",#N/A,FALSE,"P"}</definedName>
    <definedName name="zio" localSheetId="8" hidden="1">{"Tab1",#N/A,FALSE,"P";"Tab2",#N/A,FALSE,"P"}</definedName>
    <definedName name="zio" localSheetId="25" hidden="1">{"Tab1",#N/A,FALSE,"P";"Tab2",#N/A,FALSE,"P"}</definedName>
    <definedName name="zio" localSheetId="27" hidden="1">{"Tab1",#N/A,FALSE,"P";"Tab2",#N/A,FALSE,"P"}</definedName>
    <definedName name="zio" localSheetId="29" hidden="1">{"Tab1",#N/A,FALSE,"P";"Tab2",#N/A,FALSE,"P"}</definedName>
    <definedName name="zio" localSheetId="31" hidden="1">{"Tab1",#N/A,FALSE,"P";"Tab2",#N/A,FALSE,"P"}</definedName>
    <definedName name="zio" localSheetId="32" hidden="1">{"Tab1",#N/A,FALSE,"P";"Tab2",#N/A,FALSE,"P"}</definedName>
    <definedName name="zio" localSheetId="34" hidden="1">{"Tab1",#N/A,FALSE,"P";"Tab2",#N/A,FALSE,"P"}</definedName>
    <definedName name="zio" localSheetId="35" hidden="1">{"Tab1",#N/A,FALSE,"P";"Tab2",#N/A,FALSE,"P"}</definedName>
    <definedName name="zio" localSheetId="40" hidden="1">{"Tab1",#N/A,FALSE,"P";"Tab2",#N/A,FALSE,"P"}</definedName>
    <definedName name="zio" localSheetId="41" hidden="1">{"Tab1",#N/A,FALSE,"P";"Tab2",#N/A,FALSE,"P"}</definedName>
    <definedName name="zio" localSheetId="42" hidden="1">{"Tab1",#N/A,FALSE,"P";"Tab2",#N/A,FALSE,"P"}</definedName>
    <definedName name="zio" localSheetId="43" hidden="1">{"Tab1",#N/A,FALSE,"P";"Tab2",#N/A,FALSE,"P"}</definedName>
    <definedName name="zio" localSheetId="44" hidden="1">{"Tab1",#N/A,FALSE,"P";"Tab2",#N/A,FALSE,"P"}</definedName>
    <definedName name="zio" localSheetId="45" hidden="1">{"Tab1",#N/A,FALSE,"P";"Tab2",#N/A,FALSE,"P"}</definedName>
    <definedName name="zio" localSheetId="46" hidden="1">{"Tab1",#N/A,FALSE,"P";"Tab2",#N/A,FALSE,"P"}</definedName>
    <definedName name="zio" localSheetId="47" hidden="1">{"Tab1",#N/A,FALSE,"P";"Tab2",#N/A,FALSE,"P"}</definedName>
    <definedName name="zio" localSheetId="48" hidden="1">{"Tab1",#N/A,FALSE,"P";"Tab2",#N/A,FALSE,"P"}</definedName>
    <definedName name="zio" localSheetId="52" hidden="1">{"Tab1",#N/A,FALSE,"P";"Tab2",#N/A,FALSE,"P"}</definedName>
    <definedName name="zio" localSheetId="14" hidden="1">{"Tab1",#N/A,FALSE,"P";"Tab2",#N/A,FALSE,"P"}</definedName>
    <definedName name="zio" localSheetId="56" hidden="1">{"Tab1",#N/A,FALSE,"P";"Tab2",#N/A,FALSE,"P"}</definedName>
    <definedName name="zio" localSheetId="60" hidden="1">{"Tab1",#N/A,FALSE,"P";"Tab2",#N/A,FALSE,"P"}</definedName>
    <definedName name="zio" localSheetId="62" hidden="1">{"Tab1",#N/A,FALSE,"P";"Tab2",#N/A,FALSE,"P"}</definedName>
    <definedName name="zio" localSheetId="15" hidden="1">{"Tab1",#N/A,FALSE,"P";"Tab2",#N/A,FALSE,"P"}</definedName>
    <definedName name="zio" localSheetId="64" hidden="1">{"Tab1",#N/A,FALSE,"P";"Tab2",#N/A,FALSE,"P"}</definedName>
    <definedName name="zio" localSheetId="66" hidden="1">{"Tab1",#N/A,FALSE,"P";"Tab2",#N/A,FALSE,"P"}</definedName>
    <definedName name="zio" localSheetId="16" hidden="1">{"Tab1",#N/A,FALSE,"P";"Tab2",#N/A,FALSE,"P"}</definedName>
    <definedName name="zio" hidden="1">{"Tab1",#N/A,FALSE,"P";"Tab2",#N/A,FALSE,"P"}</definedName>
    <definedName name="zn" localSheetId="74" hidden="1">{"bop94-99",#N/A,FALSE,"BOP";"bgdp94-99",#N/A,FALSE,"BOPGDP";"exp94-99",#N/A,FALSE,"EXP";"imp94-99",#N/A,FALSE,"IMP";"tt9499",#N/A,FALSE,"TT";"ss94-99",#N/A,FALSE,"SERV";"tran94-99",#N/A,FALSE,"TRAN";"dis95-98",#N/A,FALSE,"DISB";"amor94-99",#N/A,FALSE,"AMOR";"int94-98",#N/A,FALSE,"INT";"debt94-99",#N/A,FALSE,"DEBT"}</definedName>
    <definedName name="zn" localSheetId="76" hidden="1">{"bop94-99",#N/A,FALSE,"BOP";"bgdp94-99",#N/A,FALSE,"BOPGDP";"exp94-99",#N/A,FALSE,"EXP";"imp94-99",#N/A,FALSE,"IMP";"tt9499",#N/A,FALSE,"TT";"ss94-99",#N/A,FALSE,"SERV";"tran94-99",#N/A,FALSE,"TRAN";"dis95-98",#N/A,FALSE,"DISB";"amor94-99",#N/A,FALSE,"AMOR";"int94-98",#N/A,FALSE,"INT";"debt94-99",#N/A,FALSE,"DEBT"}</definedName>
    <definedName name="zn" localSheetId="10" hidden="1">{"bop94-99",#N/A,FALSE,"BOP";"bgdp94-99",#N/A,FALSE,"BOPGDP";"exp94-99",#N/A,FALSE,"EXP";"imp94-99",#N/A,FALSE,"IMP";"tt9499",#N/A,FALSE,"TT";"ss94-99",#N/A,FALSE,"SERV";"tran94-99",#N/A,FALSE,"TRAN";"dis95-98",#N/A,FALSE,"DISB";"amor94-99",#N/A,FALSE,"AMOR";"int94-98",#N/A,FALSE,"INT";"debt94-99",#N/A,FALSE,"DEBT"}</definedName>
    <definedName name="zn" localSheetId="28" hidden="1">{"bop94-99",#N/A,FALSE,"BOP";"bgdp94-99",#N/A,FALSE,"BOPGDP";"exp94-99",#N/A,FALSE,"EXP";"imp94-99",#N/A,FALSE,"IMP";"tt9499",#N/A,FALSE,"TT";"ss94-99",#N/A,FALSE,"SERV";"tran94-99",#N/A,FALSE,"TRAN";"dis95-98",#N/A,FALSE,"DISB";"amor94-99",#N/A,FALSE,"AMOR";"int94-98",#N/A,FALSE,"INT";"debt94-99",#N/A,FALSE,"DEBT"}</definedName>
    <definedName name="zn" localSheetId="8" hidden="1">{"bop94-99",#N/A,FALSE,"BOP";"bgdp94-99",#N/A,FALSE,"BOPGDP";"exp94-99",#N/A,FALSE,"EXP";"imp94-99",#N/A,FALSE,"IMP";"tt9499",#N/A,FALSE,"TT";"ss94-99",#N/A,FALSE,"SERV";"tran94-99",#N/A,FALSE,"TRAN";"dis95-98",#N/A,FALSE,"DISB";"amor94-99",#N/A,FALSE,"AMOR";"int94-98",#N/A,FALSE,"INT";"debt94-99",#N/A,FALSE,"DEBT"}</definedName>
    <definedName name="zn" localSheetId="25" hidden="1">{"bop94-99",#N/A,FALSE,"BOP";"bgdp94-99",#N/A,FALSE,"BOPGDP";"exp94-99",#N/A,FALSE,"EXP";"imp94-99",#N/A,FALSE,"IMP";"tt9499",#N/A,FALSE,"TT";"ss94-99",#N/A,FALSE,"SERV";"tran94-99",#N/A,FALSE,"TRAN";"dis95-98",#N/A,FALSE,"DISB";"amor94-99",#N/A,FALSE,"AMOR";"int94-98",#N/A,FALSE,"INT";"debt94-99",#N/A,FALSE,"DEBT"}</definedName>
    <definedName name="zn" localSheetId="27" hidden="1">{"bop94-99",#N/A,FALSE,"BOP";"bgdp94-99",#N/A,FALSE,"BOPGDP";"exp94-99",#N/A,FALSE,"EXP";"imp94-99",#N/A,FALSE,"IMP";"tt9499",#N/A,FALSE,"TT";"ss94-99",#N/A,FALSE,"SERV";"tran94-99",#N/A,FALSE,"TRAN";"dis95-98",#N/A,FALSE,"DISB";"amor94-99",#N/A,FALSE,"AMOR";"int94-98",#N/A,FALSE,"INT";"debt94-99",#N/A,FALSE,"DEBT"}</definedName>
    <definedName name="zn" localSheetId="29" hidden="1">{"bop94-99",#N/A,FALSE,"BOP";"bgdp94-99",#N/A,FALSE,"BOPGDP";"exp94-99",#N/A,FALSE,"EXP";"imp94-99",#N/A,FALSE,"IMP";"tt9499",#N/A,FALSE,"TT";"ss94-99",#N/A,FALSE,"SERV";"tran94-99",#N/A,FALSE,"TRAN";"dis95-98",#N/A,FALSE,"DISB";"amor94-99",#N/A,FALSE,"AMOR";"int94-98",#N/A,FALSE,"INT";"debt94-99",#N/A,FALSE,"DEBT"}</definedName>
    <definedName name="zn" localSheetId="31" hidden="1">{"bop94-99",#N/A,FALSE,"BOP";"bgdp94-99",#N/A,FALSE,"BOPGDP";"exp94-99",#N/A,FALSE,"EXP";"imp94-99",#N/A,FALSE,"IMP";"tt9499",#N/A,FALSE,"TT";"ss94-99",#N/A,FALSE,"SERV";"tran94-99",#N/A,FALSE,"TRAN";"dis95-98",#N/A,FALSE,"DISB";"amor94-99",#N/A,FALSE,"AMOR";"int94-98",#N/A,FALSE,"INT";"debt94-99",#N/A,FALSE,"DEBT"}</definedName>
    <definedName name="zn" localSheetId="32" hidden="1">{"bop94-99",#N/A,FALSE,"BOP";"bgdp94-99",#N/A,FALSE,"BOPGDP";"exp94-99",#N/A,FALSE,"EXP";"imp94-99",#N/A,FALSE,"IMP";"tt9499",#N/A,FALSE,"TT";"ss94-99",#N/A,FALSE,"SERV";"tran94-99",#N/A,FALSE,"TRAN";"dis95-98",#N/A,FALSE,"DISB";"amor94-99",#N/A,FALSE,"AMOR";"int94-98",#N/A,FALSE,"INT";"debt94-99",#N/A,FALSE,"DEBT"}</definedName>
    <definedName name="zn" localSheetId="34" hidden="1">{"bop94-99",#N/A,FALSE,"BOP";"bgdp94-99",#N/A,FALSE,"BOPGDP";"exp94-99",#N/A,FALSE,"EXP";"imp94-99",#N/A,FALSE,"IMP";"tt9499",#N/A,FALSE,"TT";"ss94-99",#N/A,FALSE,"SERV";"tran94-99",#N/A,FALSE,"TRAN";"dis95-98",#N/A,FALSE,"DISB";"amor94-99",#N/A,FALSE,"AMOR";"int94-98",#N/A,FALSE,"INT";"debt94-99",#N/A,FALSE,"DEBT"}</definedName>
    <definedName name="zn" localSheetId="35" hidden="1">{"bop94-99",#N/A,FALSE,"BOP";"bgdp94-99",#N/A,FALSE,"BOPGDP";"exp94-99",#N/A,FALSE,"EXP";"imp94-99",#N/A,FALSE,"IMP";"tt9499",#N/A,FALSE,"TT";"ss94-99",#N/A,FALSE,"SERV";"tran94-99",#N/A,FALSE,"TRAN";"dis95-98",#N/A,FALSE,"DISB";"amor94-99",#N/A,FALSE,"AMOR";"int94-98",#N/A,FALSE,"INT";"debt94-99",#N/A,FALSE,"DEBT"}</definedName>
    <definedName name="zn" localSheetId="40" hidden="1">{"bop94-99",#N/A,FALSE,"BOP";"bgdp94-99",#N/A,FALSE,"BOPGDP";"exp94-99",#N/A,FALSE,"EXP";"imp94-99",#N/A,FALSE,"IMP";"tt9499",#N/A,FALSE,"TT";"ss94-99",#N/A,FALSE,"SERV";"tran94-99",#N/A,FALSE,"TRAN";"dis95-98",#N/A,FALSE,"DISB";"amor94-99",#N/A,FALSE,"AMOR";"int94-98",#N/A,FALSE,"INT";"debt94-99",#N/A,FALSE,"DEBT"}</definedName>
    <definedName name="zn" localSheetId="41" hidden="1">{"bop94-99",#N/A,FALSE,"BOP";"bgdp94-99",#N/A,FALSE,"BOPGDP";"exp94-99",#N/A,FALSE,"EXP";"imp94-99",#N/A,FALSE,"IMP";"tt9499",#N/A,FALSE,"TT";"ss94-99",#N/A,FALSE,"SERV";"tran94-99",#N/A,FALSE,"TRAN";"dis95-98",#N/A,FALSE,"DISB";"amor94-99",#N/A,FALSE,"AMOR";"int94-98",#N/A,FALSE,"INT";"debt94-99",#N/A,FALSE,"DEBT"}</definedName>
    <definedName name="zn" localSheetId="42" hidden="1">{"bop94-99",#N/A,FALSE,"BOP";"bgdp94-99",#N/A,FALSE,"BOPGDP";"exp94-99",#N/A,FALSE,"EXP";"imp94-99",#N/A,FALSE,"IMP";"tt9499",#N/A,FALSE,"TT";"ss94-99",#N/A,FALSE,"SERV";"tran94-99",#N/A,FALSE,"TRAN";"dis95-98",#N/A,FALSE,"DISB";"amor94-99",#N/A,FALSE,"AMOR";"int94-98",#N/A,FALSE,"INT";"debt94-99",#N/A,FALSE,"DEBT"}</definedName>
    <definedName name="zn" localSheetId="43" hidden="1">{"bop94-99",#N/A,FALSE,"BOP";"bgdp94-99",#N/A,FALSE,"BOPGDP";"exp94-99",#N/A,FALSE,"EXP";"imp94-99",#N/A,FALSE,"IMP";"tt9499",#N/A,FALSE,"TT";"ss94-99",#N/A,FALSE,"SERV";"tran94-99",#N/A,FALSE,"TRAN";"dis95-98",#N/A,FALSE,"DISB";"amor94-99",#N/A,FALSE,"AMOR";"int94-98",#N/A,FALSE,"INT";"debt94-99",#N/A,FALSE,"DEBT"}</definedName>
    <definedName name="zn" localSheetId="44" hidden="1">{"bop94-99",#N/A,FALSE,"BOP";"bgdp94-99",#N/A,FALSE,"BOPGDP";"exp94-99",#N/A,FALSE,"EXP";"imp94-99",#N/A,FALSE,"IMP";"tt9499",#N/A,FALSE,"TT";"ss94-99",#N/A,FALSE,"SERV";"tran94-99",#N/A,FALSE,"TRAN";"dis95-98",#N/A,FALSE,"DISB";"amor94-99",#N/A,FALSE,"AMOR";"int94-98",#N/A,FALSE,"INT";"debt94-99",#N/A,FALSE,"DEBT"}</definedName>
    <definedName name="zn" localSheetId="45" hidden="1">{"bop94-99",#N/A,FALSE,"BOP";"bgdp94-99",#N/A,FALSE,"BOPGDP";"exp94-99",#N/A,FALSE,"EXP";"imp94-99",#N/A,FALSE,"IMP";"tt9499",#N/A,FALSE,"TT";"ss94-99",#N/A,FALSE,"SERV";"tran94-99",#N/A,FALSE,"TRAN";"dis95-98",#N/A,FALSE,"DISB";"amor94-99",#N/A,FALSE,"AMOR";"int94-98",#N/A,FALSE,"INT";"debt94-99",#N/A,FALSE,"DEBT"}</definedName>
    <definedName name="zn" localSheetId="46" hidden="1">{"bop94-99",#N/A,FALSE,"BOP";"bgdp94-99",#N/A,FALSE,"BOPGDP";"exp94-99",#N/A,FALSE,"EXP";"imp94-99",#N/A,FALSE,"IMP";"tt9499",#N/A,FALSE,"TT";"ss94-99",#N/A,FALSE,"SERV";"tran94-99",#N/A,FALSE,"TRAN";"dis95-98",#N/A,FALSE,"DISB";"amor94-99",#N/A,FALSE,"AMOR";"int94-98",#N/A,FALSE,"INT";"debt94-99",#N/A,FALSE,"DEBT"}</definedName>
    <definedName name="zn" localSheetId="47" hidden="1">{"bop94-99",#N/A,FALSE,"BOP";"bgdp94-99",#N/A,FALSE,"BOPGDP";"exp94-99",#N/A,FALSE,"EXP";"imp94-99",#N/A,FALSE,"IMP";"tt9499",#N/A,FALSE,"TT";"ss94-99",#N/A,FALSE,"SERV";"tran94-99",#N/A,FALSE,"TRAN";"dis95-98",#N/A,FALSE,"DISB";"amor94-99",#N/A,FALSE,"AMOR";"int94-98",#N/A,FALSE,"INT";"debt94-99",#N/A,FALSE,"DEBT"}</definedName>
    <definedName name="zn" localSheetId="48" hidden="1">{"bop94-99",#N/A,FALSE,"BOP";"bgdp94-99",#N/A,FALSE,"BOPGDP";"exp94-99",#N/A,FALSE,"EXP";"imp94-99",#N/A,FALSE,"IMP";"tt9499",#N/A,FALSE,"TT";"ss94-99",#N/A,FALSE,"SERV";"tran94-99",#N/A,FALSE,"TRAN";"dis95-98",#N/A,FALSE,"DISB";"amor94-99",#N/A,FALSE,"AMOR";"int94-98",#N/A,FALSE,"INT";"debt94-99",#N/A,FALSE,"DEBT"}</definedName>
    <definedName name="zn" localSheetId="52" hidden="1">{"bop94-99",#N/A,FALSE,"BOP";"bgdp94-99",#N/A,FALSE,"BOPGDP";"exp94-99",#N/A,FALSE,"EXP";"imp94-99",#N/A,FALSE,"IMP";"tt9499",#N/A,FALSE,"TT";"ss94-99",#N/A,FALSE,"SERV";"tran94-99",#N/A,FALSE,"TRAN";"dis95-98",#N/A,FALSE,"DISB";"amor94-99",#N/A,FALSE,"AMOR";"int94-98",#N/A,FALSE,"INT";"debt94-99",#N/A,FALSE,"DEBT"}</definedName>
    <definedName name="zn" localSheetId="14" hidden="1">{"bop94-99",#N/A,FALSE,"BOP";"bgdp94-99",#N/A,FALSE,"BOPGDP";"exp94-99",#N/A,FALSE,"EXP";"imp94-99",#N/A,FALSE,"IMP";"tt9499",#N/A,FALSE,"TT";"ss94-99",#N/A,FALSE,"SERV";"tran94-99",#N/A,FALSE,"TRAN";"dis95-98",#N/A,FALSE,"DISB";"amor94-99",#N/A,FALSE,"AMOR";"int94-98",#N/A,FALSE,"INT";"debt94-99",#N/A,FALSE,"DEBT"}</definedName>
    <definedName name="zn" localSheetId="56" hidden="1">{"bop94-99",#N/A,FALSE,"BOP";"bgdp94-99",#N/A,FALSE,"BOPGDP";"exp94-99",#N/A,FALSE,"EXP";"imp94-99",#N/A,FALSE,"IMP";"tt9499",#N/A,FALSE,"TT";"ss94-99",#N/A,FALSE,"SERV";"tran94-99",#N/A,FALSE,"TRAN";"dis95-98",#N/A,FALSE,"DISB";"amor94-99",#N/A,FALSE,"AMOR";"int94-98",#N/A,FALSE,"INT";"debt94-99",#N/A,FALSE,"DEBT"}</definedName>
    <definedName name="zn" localSheetId="60" hidden="1">{"bop94-99",#N/A,FALSE,"BOP";"bgdp94-99",#N/A,FALSE,"BOPGDP";"exp94-99",#N/A,FALSE,"EXP";"imp94-99",#N/A,FALSE,"IMP";"tt9499",#N/A,FALSE,"TT";"ss94-99",#N/A,FALSE,"SERV";"tran94-99",#N/A,FALSE,"TRAN";"dis95-98",#N/A,FALSE,"DISB";"amor94-99",#N/A,FALSE,"AMOR";"int94-98",#N/A,FALSE,"INT";"debt94-99",#N/A,FALSE,"DEBT"}</definedName>
    <definedName name="zn" localSheetId="62" hidden="1">{"bop94-99",#N/A,FALSE,"BOP";"bgdp94-99",#N/A,FALSE,"BOPGDP";"exp94-99",#N/A,FALSE,"EXP";"imp94-99",#N/A,FALSE,"IMP";"tt9499",#N/A,FALSE,"TT";"ss94-99",#N/A,FALSE,"SERV";"tran94-99",#N/A,FALSE,"TRAN";"dis95-98",#N/A,FALSE,"DISB";"amor94-99",#N/A,FALSE,"AMOR";"int94-98",#N/A,FALSE,"INT";"debt94-99",#N/A,FALSE,"DEBT"}</definedName>
    <definedName name="zn" localSheetId="15" hidden="1">{"bop94-99",#N/A,FALSE,"BOP";"bgdp94-99",#N/A,FALSE,"BOPGDP";"exp94-99",#N/A,FALSE,"EXP";"imp94-99",#N/A,FALSE,"IMP";"tt9499",#N/A,FALSE,"TT";"ss94-99",#N/A,FALSE,"SERV";"tran94-99",#N/A,FALSE,"TRAN";"dis95-98",#N/A,FALSE,"DISB";"amor94-99",#N/A,FALSE,"AMOR";"int94-98",#N/A,FALSE,"INT";"debt94-99",#N/A,FALSE,"DEBT"}</definedName>
    <definedName name="zn" localSheetId="64" hidden="1">{"bop94-99",#N/A,FALSE,"BOP";"bgdp94-99",#N/A,FALSE,"BOPGDP";"exp94-99",#N/A,FALSE,"EXP";"imp94-99",#N/A,FALSE,"IMP";"tt9499",#N/A,FALSE,"TT";"ss94-99",#N/A,FALSE,"SERV";"tran94-99",#N/A,FALSE,"TRAN";"dis95-98",#N/A,FALSE,"DISB";"amor94-99",#N/A,FALSE,"AMOR";"int94-98",#N/A,FALSE,"INT";"debt94-99",#N/A,FALSE,"DEBT"}</definedName>
    <definedName name="zn" localSheetId="66" hidden="1">{"bop94-99",#N/A,FALSE,"BOP";"bgdp94-99",#N/A,FALSE,"BOPGDP";"exp94-99",#N/A,FALSE,"EXP";"imp94-99",#N/A,FALSE,"IMP";"tt9499",#N/A,FALSE,"TT";"ss94-99",#N/A,FALSE,"SERV";"tran94-99",#N/A,FALSE,"TRAN";"dis95-98",#N/A,FALSE,"DISB";"amor94-99",#N/A,FALSE,"AMOR";"int94-98",#N/A,FALSE,"INT";"debt94-99",#N/A,FALSE,"DEBT"}</definedName>
    <definedName name="zn" localSheetId="16" hidden="1">{"bop94-99",#N/A,FALSE,"BOP";"bgdp94-99",#N/A,FALSE,"BOPGDP";"exp94-99",#N/A,FALSE,"EXP";"imp94-99",#N/A,FALSE,"IMP";"tt9499",#N/A,FALSE,"TT";"ss94-99",#N/A,FALSE,"SERV";"tran94-99",#N/A,FALSE,"TRAN";"dis95-98",#N/A,FALSE,"DISB";"amor94-99",#N/A,FALSE,"AMOR";"int94-98",#N/A,FALSE,"INT";"debt94-99",#N/A,FALSE,"DEBT"}</definedName>
    <definedName name="zn" hidden="1">{"bop94-99",#N/A,FALSE,"BOP";"bgdp94-99",#N/A,FALSE,"BOPGDP";"exp94-99",#N/A,FALSE,"EXP";"imp94-99",#N/A,FALSE,"IMP";"tt9499",#N/A,FALSE,"TT";"ss94-99",#N/A,FALSE,"SERV";"tran94-99",#N/A,FALSE,"TRAN";"dis95-98",#N/A,FALSE,"DISB";"amor94-99",#N/A,FALSE,"AMOR";"int94-98",#N/A,FALSE,"INT";"debt94-99",#N/A,FALSE,"DEBT"}</definedName>
    <definedName name="zrrae" localSheetId="76">#REF!</definedName>
    <definedName name="zrrae" localSheetId="8">#REF!</definedName>
    <definedName name="zrrae" localSheetId="25">#REF!</definedName>
    <definedName name="zrrae" localSheetId="31">#REF!</definedName>
    <definedName name="zrrae" localSheetId="32">#REF!</definedName>
    <definedName name="zrrae" localSheetId="34">#REF!</definedName>
    <definedName name="zrrae" localSheetId="35">#REF!</definedName>
    <definedName name="zrrae" localSheetId="40">#REF!</definedName>
    <definedName name="zrrae" localSheetId="41">#REF!</definedName>
    <definedName name="zrrae" localSheetId="42">#REF!</definedName>
    <definedName name="zrrae" localSheetId="43">#REF!</definedName>
    <definedName name="zrrae" localSheetId="45">#REF!</definedName>
    <definedName name="zrrae" localSheetId="46">#REF!</definedName>
    <definedName name="zrrae" localSheetId="48">#REF!</definedName>
    <definedName name="zrrae" localSheetId="52">#REF!</definedName>
    <definedName name="zrrae" localSheetId="14">#REF!</definedName>
    <definedName name="zrrae" localSheetId="56">#REF!</definedName>
    <definedName name="zrrae" localSheetId="15">#REF!</definedName>
    <definedName name="zrrae" localSheetId="66">#REF!</definedName>
    <definedName name="zrrae">#REF!</definedName>
    <definedName name="zv" localSheetId="74" hidden="1">{"Tab1",#N/A,FALSE,"P";"Tab2",#N/A,FALSE,"P"}</definedName>
    <definedName name="zv" localSheetId="76" hidden="1">{"Tab1",#N/A,FALSE,"P";"Tab2",#N/A,FALSE,"P"}</definedName>
    <definedName name="zv" localSheetId="10" hidden="1">{"Tab1",#N/A,FALSE,"P";"Tab2",#N/A,FALSE,"P"}</definedName>
    <definedName name="zv" localSheetId="28" hidden="1">{"Tab1",#N/A,FALSE,"P";"Tab2",#N/A,FALSE,"P"}</definedName>
    <definedName name="zv" localSheetId="8" hidden="1">{"Tab1",#N/A,FALSE,"P";"Tab2",#N/A,FALSE,"P"}</definedName>
    <definedName name="zv" localSheetId="25" hidden="1">{"Tab1",#N/A,FALSE,"P";"Tab2",#N/A,FALSE,"P"}</definedName>
    <definedName name="zv" localSheetId="27" hidden="1">{"Tab1",#N/A,FALSE,"P";"Tab2",#N/A,FALSE,"P"}</definedName>
    <definedName name="zv" localSheetId="29" hidden="1">{"Tab1",#N/A,FALSE,"P";"Tab2",#N/A,FALSE,"P"}</definedName>
    <definedName name="zv" localSheetId="31" hidden="1">{"Tab1",#N/A,FALSE,"P";"Tab2",#N/A,FALSE,"P"}</definedName>
    <definedName name="zv" localSheetId="32" hidden="1">{"Tab1",#N/A,FALSE,"P";"Tab2",#N/A,FALSE,"P"}</definedName>
    <definedName name="zv" localSheetId="34" hidden="1">{"Tab1",#N/A,FALSE,"P";"Tab2",#N/A,FALSE,"P"}</definedName>
    <definedName name="zv" localSheetId="35" hidden="1">{"Tab1",#N/A,FALSE,"P";"Tab2",#N/A,FALSE,"P"}</definedName>
    <definedName name="zv" localSheetId="40" hidden="1">{"Tab1",#N/A,FALSE,"P";"Tab2",#N/A,FALSE,"P"}</definedName>
    <definedName name="zv" localSheetId="41" hidden="1">{"Tab1",#N/A,FALSE,"P";"Tab2",#N/A,FALSE,"P"}</definedName>
    <definedName name="zv" localSheetId="42" hidden="1">{"Tab1",#N/A,FALSE,"P";"Tab2",#N/A,FALSE,"P"}</definedName>
    <definedName name="zv" localSheetId="43" hidden="1">{"Tab1",#N/A,FALSE,"P";"Tab2",#N/A,FALSE,"P"}</definedName>
    <definedName name="zv" localSheetId="44" hidden="1">{"Tab1",#N/A,FALSE,"P";"Tab2",#N/A,FALSE,"P"}</definedName>
    <definedName name="zv" localSheetId="45" hidden="1">{"Tab1",#N/A,FALSE,"P";"Tab2",#N/A,FALSE,"P"}</definedName>
    <definedName name="zv" localSheetId="46" hidden="1">{"Tab1",#N/A,FALSE,"P";"Tab2",#N/A,FALSE,"P"}</definedName>
    <definedName name="zv" localSheetId="47" hidden="1">{"Tab1",#N/A,FALSE,"P";"Tab2",#N/A,FALSE,"P"}</definedName>
    <definedName name="zv" localSheetId="48" hidden="1">{"Tab1",#N/A,FALSE,"P";"Tab2",#N/A,FALSE,"P"}</definedName>
    <definedName name="zv" localSheetId="52" hidden="1">{"Tab1",#N/A,FALSE,"P";"Tab2",#N/A,FALSE,"P"}</definedName>
    <definedName name="zv" localSheetId="14" hidden="1">{"Tab1",#N/A,FALSE,"P";"Tab2",#N/A,FALSE,"P"}</definedName>
    <definedName name="zv" localSheetId="56" hidden="1">{"Tab1",#N/A,FALSE,"P";"Tab2",#N/A,FALSE,"P"}</definedName>
    <definedName name="zv" localSheetId="60" hidden="1">{"Tab1",#N/A,FALSE,"P";"Tab2",#N/A,FALSE,"P"}</definedName>
    <definedName name="zv" localSheetId="62" hidden="1">{"Tab1",#N/A,FALSE,"P";"Tab2",#N/A,FALSE,"P"}</definedName>
    <definedName name="zv" localSheetId="15" hidden="1">{"Tab1",#N/A,FALSE,"P";"Tab2",#N/A,FALSE,"P"}</definedName>
    <definedName name="zv" localSheetId="64" hidden="1">{"Tab1",#N/A,FALSE,"P";"Tab2",#N/A,FALSE,"P"}</definedName>
    <definedName name="zv" localSheetId="66" hidden="1">{"Tab1",#N/A,FALSE,"P";"Tab2",#N/A,FALSE,"P"}</definedName>
    <definedName name="zv" localSheetId="16" hidden="1">{"Tab1",#N/A,FALSE,"P";"Tab2",#N/A,FALSE,"P"}</definedName>
    <definedName name="zv" hidden="1">{"Tab1",#N/A,FALSE,"P";"Tab2",#N/A,FALSE,"P"}</definedName>
    <definedName name="zx" localSheetId="74" hidden="1">{"Tab1",#N/A,FALSE,"P";"Tab2",#N/A,FALSE,"P"}</definedName>
    <definedName name="zx" localSheetId="76" hidden="1">{"Tab1",#N/A,FALSE,"P";"Tab2",#N/A,FALSE,"P"}</definedName>
    <definedName name="zx" localSheetId="10" hidden="1">{"Tab1",#N/A,FALSE,"P";"Tab2",#N/A,FALSE,"P"}</definedName>
    <definedName name="zx" localSheetId="28" hidden="1">{"Tab1",#N/A,FALSE,"P";"Tab2",#N/A,FALSE,"P"}</definedName>
    <definedName name="zx" localSheetId="8" hidden="1">{"Tab1",#N/A,FALSE,"P";"Tab2",#N/A,FALSE,"P"}</definedName>
    <definedName name="zx" localSheetId="25" hidden="1">{"Tab1",#N/A,FALSE,"P";"Tab2",#N/A,FALSE,"P"}</definedName>
    <definedName name="zx" localSheetId="27" hidden="1">{"Tab1",#N/A,FALSE,"P";"Tab2",#N/A,FALSE,"P"}</definedName>
    <definedName name="zx" localSheetId="29" hidden="1">{"Tab1",#N/A,FALSE,"P";"Tab2",#N/A,FALSE,"P"}</definedName>
    <definedName name="zx" localSheetId="31" hidden="1">{"Tab1",#N/A,FALSE,"P";"Tab2",#N/A,FALSE,"P"}</definedName>
    <definedName name="zx" localSheetId="32" hidden="1">{"Tab1",#N/A,FALSE,"P";"Tab2",#N/A,FALSE,"P"}</definedName>
    <definedName name="zx" localSheetId="34" hidden="1">{"Tab1",#N/A,FALSE,"P";"Tab2",#N/A,FALSE,"P"}</definedName>
    <definedName name="zx" localSheetId="35" hidden="1">{"Tab1",#N/A,FALSE,"P";"Tab2",#N/A,FALSE,"P"}</definedName>
    <definedName name="zx" localSheetId="40" hidden="1">{"Tab1",#N/A,FALSE,"P";"Tab2",#N/A,FALSE,"P"}</definedName>
    <definedName name="zx" localSheetId="41" hidden="1">{"Tab1",#N/A,FALSE,"P";"Tab2",#N/A,FALSE,"P"}</definedName>
    <definedName name="zx" localSheetId="42" hidden="1">{"Tab1",#N/A,FALSE,"P";"Tab2",#N/A,FALSE,"P"}</definedName>
    <definedName name="zx" localSheetId="43" hidden="1">{"Tab1",#N/A,FALSE,"P";"Tab2",#N/A,FALSE,"P"}</definedName>
    <definedName name="zx" localSheetId="44" hidden="1">{"Tab1",#N/A,FALSE,"P";"Tab2",#N/A,FALSE,"P"}</definedName>
    <definedName name="zx" localSheetId="45" hidden="1">{"Tab1",#N/A,FALSE,"P";"Tab2",#N/A,FALSE,"P"}</definedName>
    <definedName name="zx" localSheetId="46" hidden="1">{"Tab1",#N/A,FALSE,"P";"Tab2",#N/A,FALSE,"P"}</definedName>
    <definedName name="zx" localSheetId="47" hidden="1">{"Tab1",#N/A,FALSE,"P";"Tab2",#N/A,FALSE,"P"}</definedName>
    <definedName name="zx" localSheetId="48" hidden="1">{"Tab1",#N/A,FALSE,"P";"Tab2",#N/A,FALSE,"P"}</definedName>
    <definedName name="zx" localSheetId="52" hidden="1">{"Tab1",#N/A,FALSE,"P";"Tab2",#N/A,FALSE,"P"}</definedName>
    <definedName name="zx" localSheetId="14" hidden="1">{"Tab1",#N/A,FALSE,"P";"Tab2",#N/A,FALSE,"P"}</definedName>
    <definedName name="zx" localSheetId="56" hidden="1">{"Tab1",#N/A,FALSE,"P";"Tab2",#N/A,FALSE,"P"}</definedName>
    <definedName name="zx" localSheetId="60" hidden="1">{"Tab1",#N/A,FALSE,"P";"Tab2",#N/A,FALSE,"P"}</definedName>
    <definedName name="zx" localSheetId="62" hidden="1">{"Tab1",#N/A,FALSE,"P";"Tab2",#N/A,FALSE,"P"}</definedName>
    <definedName name="zx" localSheetId="15" hidden="1">{"Tab1",#N/A,FALSE,"P";"Tab2",#N/A,FALSE,"P"}</definedName>
    <definedName name="zx" localSheetId="64" hidden="1">{"Tab1",#N/A,FALSE,"P";"Tab2",#N/A,FALSE,"P"}</definedName>
    <definedName name="zx" localSheetId="66" hidden="1">{"Tab1",#N/A,FALSE,"P";"Tab2",#N/A,FALSE,"P"}</definedName>
    <definedName name="zx" localSheetId="16" hidden="1">{"Tab1",#N/A,FALSE,"P";"Tab2",#N/A,FALSE,"P"}</definedName>
    <definedName name="zx" hidden="1">{"Tab1",#N/A,FALSE,"P";"Tab2",#N/A,FALSE,"P"}</definedName>
    <definedName name="zz" localSheetId="74" hidden="1">{"Tab1",#N/A,FALSE,"P";"Tab2",#N/A,FALSE,"P"}</definedName>
    <definedName name="zz" localSheetId="76" hidden="1">{"Tab1",#N/A,FALSE,"P";"Tab2",#N/A,FALSE,"P"}</definedName>
    <definedName name="zz" localSheetId="10" hidden="1">{"Tab1",#N/A,FALSE,"P";"Tab2",#N/A,FALSE,"P"}</definedName>
    <definedName name="zz" localSheetId="28" hidden="1">{"Tab1",#N/A,FALSE,"P";"Tab2",#N/A,FALSE,"P"}</definedName>
    <definedName name="zz" localSheetId="8" hidden="1">{"Tab1",#N/A,FALSE,"P";"Tab2",#N/A,FALSE,"P"}</definedName>
    <definedName name="zz" localSheetId="25" hidden="1">{"Tab1",#N/A,FALSE,"P";"Tab2",#N/A,FALSE,"P"}</definedName>
    <definedName name="zz" localSheetId="27" hidden="1">{"Tab1",#N/A,FALSE,"P";"Tab2",#N/A,FALSE,"P"}</definedName>
    <definedName name="zz" localSheetId="29" hidden="1">{"Tab1",#N/A,FALSE,"P";"Tab2",#N/A,FALSE,"P"}</definedName>
    <definedName name="zz" localSheetId="31" hidden="1">{"Tab1",#N/A,FALSE,"P";"Tab2",#N/A,FALSE,"P"}</definedName>
    <definedName name="zz" localSheetId="32" hidden="1">{"Tab1",#N/A,FALSE,"P";"Tab2",#N/A,FALSE,"P"}</definedName>
    <definedName name="zz" localSheetId="34" hidden="1">{"Tab1",#N/A,FALSE,"P";"Tab2",#N/A,FALSE,"P"}</definedName>
    <definedName name="zz" localSheetId="35" hidden="1">{"Tab1",#N/A,FALSE,"P";"Tab2",#N/A,FALSE,"P"}</definedName>
    <definedName name="zz" localSheetId="40" hidden="1">{"Tab1",#N/A,FALSE,"P";"Tab2",#N/A,FALSE,"P"}</definedName>
    <definedName name="zz" localSheetId="41" hidden="1">{"Tab1",#N/A,FALSE,"P";"Tab2",#N/A,FALSE,"P"}</definedName>
    <definedName name="zz" localSheetId="42" hidden="1">{"Tab1",#N/A,FALSE,"P";"Tab2",#N/A,FALSE,"P"}</definedName>
    <definedName name="zz" localSheetId="43" hidden="1">{"Tab1",#N/A,FALSE,"P";"Tab2",#N/A,FALSE,"P"}</definedName>
    <definedName name="zz" localSheetId="44" hidden="1">{"Tab1",#N/A,FALSE,"P";"Tab2",#N/A,FALSE,"P"}</definedName>
    <definedName name="zz" localSheetId="45" hidden="1">{"Tab1",#N/A,FALSE,"P";"Tab2",#N/A,FALSE,"P"}</definedName>
    <definedName name="zz" localSheetId="46" hidden="1">{"Tab1",#N/A,FALSE,"P";"Tab2",#N/A,FALSE,"P"}</definedName>
    <definedName name="zz" localSheetId="47" hidden="1">{"Tab1",#N/A,FALSE,"P";"Tab2",#N/A,FALSE,"P"}</definedName>
    <definedName name="zz" localSheetId="48" hidden="1">{"Tab1",#N/A,FALSE,"P";"Tab2",#N/A,FALSE,"P"}</definedName>
    <definedName name="zz" localSheetId="52" hidden="1">{"Tab1",#N/A,FALSE,"P";"Tab2",#N/A,FALSE,"P"}</definedName>
    <definedName name="zz" localSheetId="14" hidden="1">{"Tab1",#N/A,FALSE,"P";"Tab2",#N/A,FALSE,"P"}</definedName>
    <definedName name="zz" localSheetId="56" hidden="1">{"Tab1",#N/A,FALSE,"P";"Tab2",#N/A,FALSE,"P"}</definedName>
    <definedName name="zz" localSheetId="60" hidden="1">{"Tab1",#N/A,FALSE,"P";"Tab2",#N/A,FALSE,"P"}</definedName>
    <definedName name="zz" localSheetId="62" hidden="1">{"Tab1",#N/A,FALSE,"P";"Tab2",#N/A,FALSE,"P"}</definedName>
    <definedName name="zz" localSheetId="15" hidden="1">{"Tab1",#N/A,FALSE,"P";"Tab2",#N/A,FALSE,"P"}</definedName>
    <definedName name="zz" localSheetId="64" hidden="1">{"Tab1",#N/A,FALSE,"P";"Tab2",#N/A,FALSE,"P"}</definedName>
    <definedName name="zz" localSheetId="66" hidden="1">{"Tab1",#N/A,FALSE,"P";"Tab2",#N/A,FALSE,"P"}</definedName>
    <definedName name="zz" localSheetId="16" hidden="1">{"Tab1",#N/A,FALSE,"P";"Tab2",#N/A,FALSE,"P"}</definedName>
    <definedName name="zz" hidden="1">{"Tab1",#N/A,FALSE,"P";"Tab2",#N/A,FALSE,"P"}</definedName>
    <definedName name="zzrr" localSheetId="76">#REF!</definedName>
    <definedName name="zzrr" localSheetId="8">#REF!</definedName>
    <definedName name="zzrr" localSheetId="25">#REF!</definedName>
    <definedName name="zzrr" localSheetId="31">#REF!</definedName>
    <definedName name="zzrr" localSheetId="32">#REF!</definedName>
    <definedName name="zzrr" localSheetId="34">#REF!</definedName>
    <definedName name="zzrr" localSheetId="35">#REF!</definedName>
    <definedName name="zzrr" localSheetId="40">#REF!</definedName>
    <definedName name="zzrr" localSheetId="41">#REF!</definedName>
    <definedName name="zzrr" localSheetId="42">#REF!</definedName>
    <definedName name="zzrr" localSheetId="43">#REF!</definedName>
    <definedName name="zzrr" localSheetId="45">#REF!</definedName>
    <definedName name="zzrr" localSheetId="46">#REF!</definedName>
    <definedName name="zzrr" localSheetId="48">#REF!</definedName>
    <definedName name="zzrr" localSheetId="52">#REF!</definedName>
    <definedName name="zzrr" localSheetId="14">#REF!</definedName>
    <definedName name="zzrr" localSheetId="56">#REF!</definedName>
    <definedName name="zzrr" localSheetId="15">#REF!</definedName>
    <definedName name="zzrr" localSheetId="66">#REF!</definedName>
    <definedName name="zzrr">#REF!</definedName>
    <definedName name="zzzz" localSheetId="74" hidden="1">{"Tab1",#N/A,FALSE,"P";"Tab2",#N/A,FALSE,"P"}</definedName>
    <definedName name="zzzz" localSheetId="76" hidden="1">{"Tab1",#N/A,FALSE,"P";"Tab2",#N/A,FALSE,"P"}</definedName>
    <definedName name="zzzz" localSheetId="10" hidden="1">{"Tab1",#N/A,FALSE,"P";"Tab2",#N/A,FALSE,"P"}</definedName>
    <definedName name="zzzz" localSheetId="28" hidden="1">{"Tab1",#N/A,FALSE,"P";"Tab2",#N/A,FALSE,"P"}</definedName>
    <definedName name="zzzz" localSheetId="8" hidden="1">{"Tab1",#N/A,FALSE,"P";"Tab2",#N/A,FALSE,"P"}</definedName>
    <definedName name="zzzz" localSheetId="25" hidden="1">{"Tab1",#N/A,FALSE,"P";"Tab2",#N/A,FALSE,"P"}</definedName>
    <definedName name="zzzz" localSheetId="27" hidden="1">{"Tab1",#N/A,FALSE,"P";"Tab2",#N/A,FALSE,"P"}</definedName>
    <definedName name="zzzz" localSheetId="29" hidden="1">{"Tab1",#N/A,FALSE,"P";"Tab2",#N/A,FALSE,"P"}</definedName>
    <definedName name="zzzz" localSheetId="31" hidden="1">{"Tab1",#N/A,FALSE,"P";"Tab2",#N/A,FALSE,"P"}</definedName>
    <definedName name="zzzz" localSheetId="32" hidden="1">{"Tab1",#N/A,FALSE,"P";"Tab2",#N/A,FALSE,"P"}</definedName>
    <definedName name="zzzz" localSheetId="34" hidden="1">{"Tab1",#N/A,FALSE,"P";"Tab2",#N/A,FALSE,"P"}</definedName>
    <definedName name="zzzz" localSheetId="35" hidden="1">{"Tab1",#N/A,FALSE,"P";"Tab2",#N/A,FALSE,"P"}</definedName>
    <definedName name="zzzz" localSheetId="40" hidden="1">{"Tab1",#N/A,FALSE,"P";"Tab2",#N/A,FALSE,"P"}</definedName>
    <definedName name="zzzz" localSheetId="41" hidden="1">{"Tab1",#N/A,FALSE,"P";"Tab2",#N/A,FALSE,"P"}</definedName>
    <definedName name="zzzz" localSheetId="42" hidden="1">{"Tab1",#N/A,FALSE,"P";"Tab2",#N/A,FALSE,"P"}</definedName>
    <definedName name="zzzz" localSheetId="43" hidden="1">{"Tab1",#N/A,FALSE,"P";"Tab2",#N/A,FALSE,"P"}</definedName>
    <definedName name="zzzz" localSheetId="44" hidden="1">{"Tab1",#N/A,FALSE,"P";"Tab2",#N/A,FALSE,"P"}</definedName>
    <definedName name="zzzz" localSheetId="45" hidden="1">{"Tab1",#N/A,FALSE,"P";"Tab2",#N/A,FALSE,"P"}</definedName>
    <definedName name="zzzz" localSheetId="46" hidden="1">{"Tab1",#N/A,FALSE,"P";"Tab2",#N/A,FALSE,"P"}</definedName>
    <definedName name="zzzz" localSheetId="47" hidden="1">{"Tab1",#N/A,FALSE,"P";"Tab2",#N/A,FALSE,"P"}</definedName>
    <definedName name="zzzz" localSheetId="48" hidden="1">{"Tab1",#N/A,FALSE,"P";"Tab2",#N/A,FALSE,"P"}</definedName>
    <definedName name="zzzz" localSheetId="52" hidden="1">{"Tab1",#N/A,FALSE,"P";"Tab2",#N/A,FALSE,"P"}</definedName>
    <definedName name="zzzz" localSheetId="14" hidden="1">{"Tab1",#N/A,FALSE,"P";"Tab2",#N/A,FALSE,"P"}</definedName>
    <definedName name="zzzz" localSheetId="56" hidden="1">{"Tab1",#N/A,FALSE,"P";"Tab2",#N/A,FALSE,"P"}</definedName>
    <definedName name="zzzz" localSheetId="60" hidden="1">{"Tab1",#N/A,FALSE,"P";"Tab2",#N/A,FALSE,"P"}</definedName>
    <definedName name="zzzz" localSheetId="62" hidden="1">{"Tab1",#N/A,FALSE,"P";"Tab2",#N/A,FALSE,"P"}</definedName>
    <definedName name="zzzz" localSheetId="15" hidden="1">{"Tab1",#N/A,FALSE,"P";"Tab2",#N/A,FALSE,"P"}</definedName>
    <definedName name="zzzz" localSheetId="64" hidden="1">{"Tab1",#N/A,FALSE,"P";"Tab2",#N/A,FALSE,"P"}</definedName>
    <definedName name="zzzz" localSheetId="66" hidden="1">{"Tab1",#N/A,FALSE,"P";"Tab2",#N/A,FALSE,"P"}</definedName>
    <definedName name="zzzz" localSheetId="16" hidden="1">{"Tab1",#N/A,FALSE,"P";"Tab2",#N/A,FALSE,"P"}</definedName>
    <definedName name="zzzz" hidden="1">{"Tab1",#N/A,FALSE,"P";"Tab2",#N/A,FALSE,"P"}</definedName>
    <definedName name="zzzzzzzzzz" localSheetId="74" hidden="1">{#N/A,#N/A,FALSE,"slvsrtb1";#N/A,#N/A,FALSE,"slvsrtb2";#N/A,#N/A,FALSE,"slvsrtb3";#N/A,#N/A,FALSE,"slvsrtb4";#N/A,#N/A,FALSE,"slvsrtb5";#N/A,#N/A,FALSE,"slvsrtb6";#N/A,#N/A,FALSE,"slvsrtb7";#N/A,#N/A,FALSE,"slvsrtb8";#N/A,#N/A,FALSE,"slvsrtb9";#N/A,#N/A,FALSE,"slvsrtb10";#N/A,#N/A,FALSE,"slvsrtb12"}</definedName>
    <definedName name="zzzzzzzzzz" localSheetId="76" hidden="1">{#N/A,#N/A,FALSE,"slvsrtb1";#N/A,#N/A,FALSE,"slvsrtb2";#N/A,#N/A,FALSE,"slvsrtb3";#N/A,#N/A,FALSE,"slvsrtb4";#N/A,#N/A,FALSE,"slvsrtb5";#N/A,#N/A,FALSE,"slvsrtb6";#N/A,#N/A,FALSE,"slvsrtb7";#N/A,#N/A,FALSE,"slvsrtb8";#N/A,#N/A,FALSE,"slvsrtb9";#N/A,#N/A,FALSE,"slvsrtb10";#N/A,#N/A,FALSE,"slvsrtb12"}</definedName>
    <definedName name="zzzzzzzzzz" localSheetId="10" hidden="1">{#N/A,#N/A,FALSE,"slvsrtb1";#N/A,#N/A,FALSE,"slvsrtb2";#N/A,#N/A,FALSE,"slvsrtb3";#N/A,#N/A,FALSE,"slvsrtb4";#N/A,#N/A,FALSE,"slvsrtb5";#N/A,#N/A,FALSE,"slvsrtb6";#N/A,#N/A,FALSE,"slvsrtb7";#N/A,#N/A,FALSE,"slvsrtb8";#N/A,#N/A,FALSE,"slvsrtb9";#N/A,#N/A,FALSE,"slvsrtb10";#N/A,#N/A,FALSE,"slvsrtb12"}</definedName>
    <definedName name="zzzzzzzzzz" localSheetId="28" hidden="1">{#N/A,#N/A,FALSE,"slvsrtb1";#N/A,#N/A,FALSE,"slvsrtb2";#N/A,#N/A,FALSE,"slvsrtb3";#N/A,#N/A,FALSE,"slvsrtb4";#N/A,#N/A,FALSE,"slvsrtb5";#N/A,#N/A,FALSE,"slvsrtb6";#N/A,#N/A,FALSE,"slvsrtb7";#N/A,#N/A,FALSE,"slvsrtb8";#N/A,#N/A,FALSE,"slvsrtb9";#N/A,#N/A,FALSE,"slvsrtb10";#N/A,#N/A,FALSE,"slvsrtb12"}</definedName>
    <definedName name="zzzzzzzzzz" localSheetId="8" hidden="1">{#N/A,#N/A,FALSE,"slvsrtb1";#N/A,#N/A,FALSE,"slvsrtb2";#N/A,#N/A,FALSE,"slvsrtb3";#N/A,#N/A,FALSE,"slvsrtb4";#N/A,#N/A,FALSE,"slvsrtb5";#N/A,#N/A,FALSE,"slvsrtb6";#N/A,#N/A,FALSE,"slvsrtb7";#N/A,#N/A,FALSE,"slvsrtb8";#N/A,#N/A,FALSE,"slvsrtb9";#N/A,#N/A,FALSE,"slvsrtb10";#N/A,#N/A,FALSE,"slvsrtb12"}</definedName>
    <definedName name="zzzzzzzzzz" localSheetId="25" hidden="1">{#N/A,#N/A,FALSE,"slvsrtb1";#N/A,#N/A,FALSE,"slvsrtb2";#N/A,#N/A,FALSE,"slvsrtb3";#N/A,#N/A,FALSE,"slvsrtb4";#N/A,#N/A,FALSE,"slvsrtb5";#N/A,#N/A,FALSE,"slvsrtb6";#N/A,#N/A,FALSE,"slvsrtb7";#N/A,#N/A,FALSE,"slvsrtb8";#N/A,#N/A,FALSE,"slvsrtb9";#N/A,#N/A,FALSE,"slvsrtb10";#N/A,#N/A,FALSE,"slvsrtb12"}</definedName>
    <definedName name="zzzzzzzzzz" localSheetId="27" hidden="1">{#N/A,#N/A,FALSE,"slvsrtb1";#N/A,#N/A,FALSE,"slvsrtb2";#N/A,#N/A,FALSE,"slvsrtb3";#N/A,#N/A,FALSE,"slvsrtb4";#N/A,#N/A,FALSE,"slvsrtb5";#N/A,#N/A,FALSE,"slvsrtb6";#N/A,#N/A,FALSE,"slvsrtb7";#N/A,#N/A,FALSE,"slvsrtb8";#N/A,#N/A,FALSE,"slvsrtb9";#N/A,#N/A,FALSE,"slvsrtb10";#N/A,#N/A,FALSE,"slvsrtb12"}</definedName>
    <definedName name="zzzzzzzzzz" localSheetId="29" hidden="1">{#N/A,#N/A,FALSE,"slvsrtb1";#N/A,#N/A,FALSE,"slvsrtb2";#N/A,#N/A,FALSE,"slvsrtb3";#N/A,#N/A,FALSE,"slvsrtb4";#N/A,#N/A,FALSE,"slvsrtb5";#N/A,#N/A,FALSE,"slvsrtb6";#N/A,#N/A,FALSE,"slvsrtb7";#N/A,#N/A,FALSE,"slvsrtb8";#N/A,#N/A,FALSE,"slvsrtb9";#N/A,#N/A,FALSE,"slvsrtb10";#N/A,#N/A,FALSE,"slvsrtb12"}</definedName>
    <definedName name="zzzzzzzzzz" localSheetId="31" hidden="1">{#N/A,#N/A,FALSE,"slvsrtb1";#N/A,#N/A,FALSE,"slvsrtb2";#N/A,#N/A,FALSE,"slvsrtb3";#N/A,#N/A,FALSE,"slvsrtb4";#N/A,#N/A,FALSE,"slvsrtb5";#N/A,#N/A,FALSE,"slvsrtb6";#N/A,#N/A,FALSE,"slvsrtb7";#N/A,#N/A,FALSE,"slvsrtb8";#N/A,#N/A,FALSE,"slvsrtb9";#N/A,#N/A,FALSE,"slvsrtb10";#N/A,#N/A,FALSE,"slvsrtb12"}</definedName>
    <definedName name="zzzzzzzzzz" localSheetId="32" hidden="1">{#N/A,#N/A,FALSE,"slvsrtb1";#N/A,#N/A,FALSE,"slvsrtb2";#N/A,#N/A,FALSE,"slvsrtb3";#N/A,#N/A,FALSE,"slvsrtb4";#N/A,#N/A,FALSE,"slvsrtb5";#N/A,#N/A,FALSE,"slvsrtb6";#N/A,#N/A,FALSE,"slvsrtb7";#N/A,#N/A,FALSE,"slvsrtb8";#N/A,#N/A,FALSE,"slvsrtb9";#N/A,#N/A,FALSE,"slvsrtb10";#N/A,#N/A,FALSE,"slvsrtb12"}</definedName>
    <definedName name="zzzzzzzzzz" localSheetId="34" hidden="1">{#N/A,#N/A,FALSE,"slvsrtb1";#N/A,#N/A,FALSE,"slvsrtb2";#N/A,#N/A,FALSE,"slvsrtb3";#N/A,#N/A,FALSE,"slvsrtb4";#N/A,#N/A,FALSE,"slvsrtb5";#N/A,#N/A,FALSE,"slvsrtb6";#N/A,#N/A,FALSE,"slvsrtb7";#N/A,#N/A,FALSE,"slvsrtb8";#N/A,#N/A,FALSE,"slvsrtb9";#N/A,#N/A,FALSE,"slvsrtb10";#N/A,#N/A,FALSE,"slvsrtb12"}</definedName>
    <definedName name="zzzzzzzzzz" localSheetId="35" hidden="1">{#N/A,#N/A,FALSE,"slvsrtb1";#N/A,#N/A,FALSE,"slvsrtb2";#N/A,#N/A,FALSE,"slvsrtb3";#N/A,#N/A,FALSE,"slvsrtb4";#N/A,#N/A,FALSE,"slvsrtb5";#N/A,#N/A,FALSE,"slvsrtb6";#N/A,#N/A,FALSE,"slvsrtb7";#N/A,#N/A,FALSE,"slvsrtb8";#N/A,#N/A,FALSE,"slvsrtb9";#N/A,#N/A,FALSE,"slvsrtb10";#N/A,#N/A,FALSE,"slvsrtb12"}</definedName>
    <definedName name="zzzzzzzzzz" localSheetId="40" hidden="1">{#N/A,#N/A,FALSE,"slvsrtb1";#N/A,#N/A,FALSE,"slvsrtb2";#N/A,#N/A,FALSE,"slvsrtb3";#N/A,#N/A,FALSE,"slvsrtb4";#N/A,#N/A,FALSE,"slvsrtb5";#N/A,#N/A,FALSE,"slvsrtb6";#N/A,#N/A,FALSE,"slvsrtb7";#N/A,#N/A,FALSE,"slvsrtb8";#N/A,#N/A,FALSE,"slvsrtb9";#N/A,#N/A,FALSE,"slvsrtb10";#N/A,#N/A,FALSE,"slvsrtb12"}</definedName>
    <definedName name="zzzzzzzzzz" localSheetId="41" hidden="1">{#N/A,#N/A,FALSE,"slvsrtb1";#N/A,#N/A,FALSE,"slvsrtb2";#N/A,#N/A,FALSE,"slvsrtb3";#N/A,#N/A,FALSE,"slvsrtb4";#N/A,#N/A,FALSE,"slvsrtb5";#N/A,#N/A,FALSE,"slvsrtb6";#N/A,#N/A,FALSE,"slvsrtb7";#N/A,#N/A,FALSE,"slvsrtb8";#N/A,#N/A,FALSE,"slvsrtb9";#N/A,#N/A,FALSE,"slvsrtb10";#N/A,#N/A,FALSE,"slvsrtb12"}</definedName>
    <definedName name="zzzzzzzzzz" localSheetId="42" hidden="1">{#N/A,#N/A,FALSE,"slvsrtb1";#N/A,#N/A,FALSE,"slvsrtb2";#N/A,#N/A,FALSE,"slvsrtb3";#N/A,#N/A,FALSE,"slvsrtb4";#N/A,#N/A,FALSE,"slvsrtb5";#N/A,#N/A,FALSE,"slvsrtb6";#N/A,#N/A,FALSE,"slvsrtb7";#N/A,#N/A,FALSE,"slvsrtb8";#N/A,#N/A,FALSE,"slvsrtb9";#N/A,#N/A,FALSE,"slvsrtb10";#N/A,#N/A,FALSE,"slvsrtb12"}</definedName>
    <definedName name="zzzzzzzzzz" localSheetId="43" hidden="1">{#N/A,#N/A,FALSE,"slvsrtb1";#N/A,#N/A,FALSE,"slvsrtb2";#N/A,#N/A,FALSE,"slvsrtb3";#N/A,#N/A,FALSE,"slvsrtb4";#N/A,#N/A,FALSE,"slvsrtb5";#N/A,#N/A,FALSE,"slvsrtb6";#N/A,#N/A,FALSE,"slvsrtb7";#N/A,#N/A,FALSE,"slvsrtb8";#N/A,#N/A,FALSE,"slvsrtb9";#N/A,#N/A,FALSE,"slvsrtb10";#N/A,#N/A,FALSE,"slvsrtb12"}</definedName>
    <definedName name="zzzzzzzzzz" localSheetId="44" hidden="1">{#N/A,#N/A,FALSE,"slvsrtb1";#N/A,#N/A,FALSE,"slvsrtb2";#N/A,#N/A,FALSE,"slvsrtb3";#N/A,#N/A,FALSE,"slvsrtb4";#N/A,#N/A,FALSE,"slvsrtb5";#N/A,#N/A,FALSE,"slvsrtb6";#N/A,#N/A,FALSE,"slvsrtb7";#N/A,#N/A,FALSE,"slvsrtb8";#N/A,#N/A,FALSE,"slvsrtb9";#N/A,#N/A,FALSE,"slvsrtb10";#N/A,#N/A,FALSE,"slvsrtb12"}</definedName>
    <definedName name="zzzzzzzzzz" localSheetId="45" hidden="1">{#N/A,#N/A,FALSE,"slvsrtb1";#N/A,#N/A,FALSE,"slvsrtb2";#N/A,#N/A,FALSE,"slvsrtb3";#N/A,#N/A,FALSE,"slvsrtb4";#N/A,#N/A,FALSE,"slvsrtb5";#N/A,#N/A,FALSE,"slvsrtb6";#N/A,#N/A,FALSE,"slvsrtb7";#N/A,#N/A,FALSE,"slvsrtb8";#N/A,#N/A,FALSE,"slvsrtb9";#N/A,#N/A,FALSE,"slvsrtb10";#N/A,#N/A,FALSE,"slvsrtb12"}</definedName>
    <definedName name="zzzzzzzzzz" localSheetId="46" hidden="1">{#N/A,#N/A,FALSE,"slvsrtb1";#N/A,#N/A,FALSE,"slvsrtb2";#N/A,#N/A,FALSE,"slvsrtb3";#N/A,#N/A,FALSE,"slvsrtb4";#N/A,#N/A,FALSE,"slvsrtb5";#N/A,#N/A,FALSE,"slvsrtb6";#N/A,#N/A,FALSE,"slvsrtb7";#N/A,#N/A,FALSE,"slvsrtb8";#N/A,#N/A,FALSE,"slvsrtb9";#N/A,#N/A,FALSE,"slvsrtb10";#N/A,#N/A,FALSE,"slvsrtb12"}</definedName>
    <definedName name="zzzzzzzzzz" localSheetId="47" hidden="1">{#N/A,#N/A,FALSE,"slvsrtb1";#N/A,#N/A,FALSE,"slvsrtb2";#N/A,#N/A,FALSE,"slvsrtb3";#N/A,#N/A,FALSE,"slvsrtb4";#N/A,#N/A,FALSE,"slvsrtb5";#N/A,#N/A,FALSE,"slvsrtb6";#N/A,#N/A,FALSE,"slvsrtb7";#N/A,#N/A,FALSE,"slvsrtb8";#N/A,#N/A,FALSE,"slvsrtb9";#N/A,#N/A,FALSE,"slvsrtb10";#N/A,#N/A,FALSE,"slvsrtb12"}</definedName>
    <definedName name="zzzzzzzzzz" localSheetId="48" hidden="1">{#N/A,#N/A,FALSE,"slvsrtb1";#N/A,#N/A,FALSE,"slvsrtb2";#N/A,#N/A,FALSE,"slvsrtb3";#N/A,#N/A,FALSE,"slvsrtb4";#N/A,#N/A,FALSE,"slvsrtb5";#N/A,#N/A,FALSE,"slvsrtb6";#N/A,#N/A,FALSE,"slvsrtb7";#N/A,#N/A,FALSE,"slvsrtb8";#N/A,#N/A,FALSE,"slvsrtb9";#N/A,#N/A,FALSE,"slvsrtb10";#N/A,#N/A,FALSE,"slvsrtb12"}</definedName>
    <definedName name="zzzzzzzzzz" localSheetId="52" hidden="1">{#N/A,#N/A,FALSE,"slvsrtb1";#N/A,#N/A,FALSE,"slvsrtb2";#N/A,#N/A,FALSE,"slvsrtb3";#N/A,#N/A,FALSE,"slvsrtb4";#N/A,#N/A,FALSE,"slvsrtb5";#N/A,#N/A,FALSE,"slvsrtb6";#N/A,#N/A,FALSE,"slvsrtb7";#N/A,#N/A,FALSE,"slvsrtb8";#N/A,#N/A,FALSE,"slvsrtb9";#N/A,#N/A,FALSE,"slvsrtb10";#N/A,#N/A,FALSE,"slvsrtb12"}</definedName>
    <definedName name="zzzzzzzzzz" localSheetId="14" hidden="1">{#N/A,#N/A,FALSE,"slvsrtb1";#N/A,#N/A,FALSE,"slvsrtb2";#N/A,#N/A,FALSE,"slvsrtb3";#N/A,#N/A,FALSE,"slvsrtb4";#N/A,#N/A,FALSE,"slvsrtb5";#N/A,#N/A,FALSE,"slvsrtb6";#N/A,#N/A,FALSE,"slvsrtb7";#N/A,#N/A,FALSE,"slvsrtb8";#N/A,#N/A,FALSE,"slvsrtb9";#N/A,#N/A,FALSE,"slvsrtb10";#N/A,#N/A,FALSE,"slvsrtb12"}</definedName>
    <definedName name="zzzzzzzzzz" localSheetId="56" hidden="1">{#N/A,#N/A,FALSE,"slvsrtb1";#N/A,#N/A,FALSE,"slvsrtb2";#N/A,#N/A,FALSE,"slvsrtb3";#N/A,#N/A,FALSE,"slvsrtb4";#N/A,#N/A,FALSE,"slvsrtb5";#N/A,#N/A,FALSE,"slvsrtb6";#N/A,#N/A,FALSE,"slvsrtb7";#N/A,#N/A,FALSE,"slvsrtb8";#N/A,#N/A,FALSE,"slvsrtb9";#N/A,#N/A,FALSE,"slvsrtb10";#N/A,#N/A,FALSE,"slvsrtb12"}</definedName>
    <definedName name="zzzzzzzzzz" localSheetId="60" hidden="1">{#N/A,#N/A,FALSE,"slvsrtb1";#N/A,#N/A,FALSE,"slvsrtb2";#N/A,#N/A,FALSE,"slvsrtb3";#N/A,#N/A,FALSE,"slvsrtb4";#N/A,#N/A,FALSE,"slvsrtb5";#N/A,#N/A,FALSE,"slvsrtb6";#N/A,#N/A,FALSE,"slvsrtb7";#N/A,#N/A,FALSE,"slvsrtb8";#N/A,#N/A,FALSE,"slvsrtb9";#N/A,#N/A,FALSE,"slvsrtb10";#N/A,#N/A,FALSE,"slvsrtb12"}</definedName>
    <definedName name="zzzzzzzzzz" localSheetId="62" hidden="1">{#N/A,#N/A,FALSE,"slvsrtb1";#N/A,#N/A,FALSE,"slvsrtb2";#N/A,#N/A,FALSE,"slvsrtb3";#N/A,#N/A,FALSE,"slvsrtb4";#N/A,#N/A,FALSE,"slvsrtb5";#N/A,#N/A,FALSE,"slvsrtb6";#N/A,#N/A,FALSE,"slvsrtb7";#N/A,#N/A,FALSE,"slvsrtb8";#N/A,#N/A,FALSE,"slvsrtb9";#N/A,#N/A,FALSE,"slvsrtb10";#N/A,#N/A,FALSE,"slvsrtb12"}</definedName>
    <definedName name="zzzzzzzzzz" localSheetId="15" hidden="1">{#N/A,#N/A,FALSE,"slvsrtb1";#N/A,#N/A,FALSE,"slvsrtb2";#N/A,#N/A,FALSE,"slvsrtb3";#N/A,#N/A,FALSE,"slvsrtb4";#N/A,#N/A,FALSE,"slvsrtb5";#N/A,#N/A,FALSE,"slvsrtb6";#N/A,#N/A,FALSE,"slvsrtb7";#N/A,#N/A,FALSE,"slvsrtb8";#N/A,#N/A,FALSE,"slvsrtb9";#N/A,#N/A,FALSE,"slvsrtb10";#N/A,#N/A,FALSE,"slvsrtb12"}</definedName>
    <definedName name="zzzzzzzzzz" localSheetId="64" hidden="1">{#N/A,#N/A,FALSE,"slvsrtb1";#N/A,#N/A,FALSE,"slvsrtb2";#N/A,#N/A,FALSE,"slvsrtb3";#N/A,#N/A,FALSE,"slvsrtb4";#N/A,#N/A,FALSE,"slvsrtb5";#N/A,#N/A,FALSE,"slvsrtb6";#N/A,#N/A,FALSE,"slvsrtb7";#N/A,#N/A,FALSE,"slvsrtb8";#N/A,#N/A,FALSE,"slvsrtb9";#N/A,#N/A,FALSE,"slvsrtb10";#N/A,#N/A,FALSE,"slvsrtb12"}</definedName>
    <definedName name="zzzzzzzzzz" localSheetId="66" hidden="1">{#N/A,#N/A,FALSE,"slvsrtb1";#N/A,#N/A,FALSE,"slvsrtb2";#N/A,#N/A,FALSE,"slvsrtb3";#N/A,#N/A,FALSE,"slvsrtb4";#N/A,#N/A,FALSE,"slvsrtb5";#N/A,#N/A,FALSE,"slvsrtb6";#N/A,#N/A,FALSE,"slvsrtb7";#N/A,#N/A,FALSE,"slvsrtb8";#N/A,#N/A,FALSE,"slvsrtb9";#N/A,#N/A,FALSE,"slvsrtb10";#N/A,#N/A,FALSE,"slvsrtb12"}</definedName>
    <definedName name="zzzzzzzzzz" localSheetId="16" hidden="1">{#N/A,#N/A,FALSE,"slvsrtb1";#N/A,#N/A,FALSE,"slvsrtb2";#N/A,#N/A,FALSE,"slvsrtb3";#N/A,#N/A,FALSE,"slvsrtb4";#N/A,#N/A,FALSE,"slvsrtb5";#N/A,#N/A,FALSE,"slvsrtb6";#N/A,#N/A,FALSE,"slvsrtb7";#N/A,#N/A,FALSE,"slvsrtb8";#N/A,#N/A,FALSE,"slvsrtb9";#N/A,#N/A,FALSE,"slvsrtb10";#N/A,#N/A,FALSE,"slvsrtb12"}</definedName>
    <definedName name="zzzzzzzzzz" hidden="1">{#N/A,#N/A,FALSE,"slvsrtb1";#N/A,#N/A,FALSE,"slvsrtb2";#N/A,#N/A,FALSE,"slvsrtb3";#N/A,#N/A,FALSE,"slvsrtb4";#N/A,#N/A,FALSE,"slvsrtb5";#N/A,#N/A,FALSE,"slvsrtb6";#N/A,#N/A,FALSE,"slvsrtb7";#N/A,#N/A,FALSE,"slvsrtb8";#N/A,#N/A,FALSE,"slvsrtb9";#N/A,#N/A,FALSE,"slvsrtb10";#N/A,#N/A,FALSE,"slvsrtb12"}</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F23" i="139" l="1"/>
  <c r="C23" i="139"/>
  <c r="G23" i="139"/>
  <c r="H23" i="139"/>
  <c r="G24" i="139"/>
  <c r="H24" i="139"/>
  <c r="C10" i="139" l="1"/>
  <c r="D10" i="139"/>
  <c r="E10" i="139"/>
  <c r="G10" i="139" s="1"/>
  <c r="F11" i="139"/>
  <c r="G11" i="139"/>
  <c r="H11" i="139"/>
  <c r="F12" i="139"/>
  <c r="G12" i="139"/>
  <c r="H12" i="139"/>
  <c r="C13" i="139"/>
  <c r="D13" i="139"/>
  <c r="E13" i="139"/>
  <c r="E18" i="139" s="1"/>
  <c r="F13" i="139"/>
  <c r="F14" i="139"/>
  <c r="G14" i="139"/>
  <c r="H14" i="139"/>
  <c r="F15" i="139"/>
  <c r="G15" i="139"/>
  <c r="H15" i="139"/>
  <c r="F16" i="139"/>
  <c r="G16" i="139"/>
  <c r="H16" i="139"/>
  <c r="C19" i="139"/>
  <c r="D19" i="139"/>
  <c r="E19" i="139"/>
  <c r="F19" i="139" s="1"/>
  <c r="G19" i="139"/>
  <c r="H19" i="139"/>
  <c r="C20" i="139"/>
  <c r="D20" i="139"/>
  <c r="E20" i="139"/>
  <c r="C22" i="139"/>
  <c r="C26" i="139" s="1"/>
  <c r="F22" i="139"/>
  <c r="G22" i="139"/>
  <c r="H22" i="139"/>
  <c r="F25" i="139"/>
  <c r="G25" i="139"/>
  <c r="H25" i="139"/>
  <c r="D26" i="139"/>
  <c r="E26" i="139"/>
  <c r="H26" i="139" s="1"/>
  <c r="F26" i="139"/>
  <c r="G26" i="139"/>
  <c r="F20" i="139" l="1"/>
  <c r="G13" i="139"/>
  <c r="H10" i="139"/>
  <c r="E21" i="139"/>
  <c r="F10" i="139"/>
  <c r="H13" i="139"/>
  <c r="C18" i="139"/>
  <c r="G18" i="139"/>
  <c r="H18" i="139"/>
  <c r="D21" i="139"/>
  <c r="C21" i="139"/>
  <c r="H20" i="139"/>
  <c r="D18" i="139"/>
  <c r="F18" i="139" s="1"/>
  <c r="G20" i="139"/>
  <c r="F21" i="139" l="1"/>
  <c r="H21" i="139"/>
  <c r="G21" i="139"/>
  <c r="G280" i="136" l="1"/>
  <c r="F280" i="136"/>
  <c r="G279" i="136"/>
  <c r="F279" i="136"/>
  <c r="F278" i="136"/>
  <c r="G278" i="136" s="1"/>
  <c r="G277" i="136"/>
  <c r="F277" i="136"/>
  <c r="G276" i="136"/>
  <c r="F276" i="136"/>
  <c r="G275" i="136"/>
  <c r="F275" i="136"/>
  <c r="F274" i="136"/>
  <c r="G274" i="136" s="1"/>
  <c r="G273" i="136"/>
  <c r="F273" i="136"/>
  <c r="G272" i="136"/>
  <c r="F272" i="136"/>
  <c r="G271" i="136"/>
  <c r="F271" i="136"/>
  <c r="F270" i="136"/>
  <c r="G270" i="136" s="1"/>
  <c r="G269" i="136"/>
  <c r="F269" i="136"/>
  <c r="G268" i="136"/>
  <c r="F268" i="136"/>
  <c r="G267" i="136"/>
  <c r="F267" i="136"/>
  <c r="F266" i="136"/>
  <c r="G266" i="136" s="1"/>
  <c r="G265" i="136"/>
  <c r="F265" i="136"/>
  <c r="G264" i="136"/>
  <c r="F264" i="136"/>
  <c r="G263" i="136"/>
  <c r="F263" i="136"/>
  <c r="F262" i="136"/>
  <c r="G262" i="136" s="1"/>
  <c r="G261" i="136"/>
  <c r="F261" i="136"/>
  <c r="G260" i="136"/>
  <c r="F260" i="136"/>
  <c r="G259" i="136"/>
  <c r="F259" i="136"/>
  <c r="F258" i="136"/>
  <c r="G258" i="136" s="1"/>
  <c r="G257" i="136"/>
  <c r="F257" i="136"/>
  <c r="G256" i="136"/>
  <c r="F256" i="136"/>
  <c r="G255" i="136"/>
  <c r="F255" i="136"/>
  <c r="F254" i="136"/>
  <c r="G254" i="136" s="1"/>
  <c r="G253" i="136"/>
  <c r="F253" i="136"/>
  <c r="G252" i="136"/>
  <c r="F252" i="136"/>
  <c r="G251" i="136"/>
  <c r="F251" i="136"/>
  <c r="F250" i="136"/>
  <c r="G250" i="136" s="1"/>
  <c r="G249" i="136"/>
  <c r="F249" i="136"/>
  <c r="G248" i="136"/>
  <c r="F248" i="136"/>
  <c r="G247" i="136"/>
  <c r="F247" i="136"/>
  <c r="F246" i="136"/>
  <c r="G246" i="136" s="1"/>
  <c r="G245" i="136"/>
  <c r="F245" i="136"/>
  <c r="G244" i="136"/>
  <c r="F244" i="136"/>
  <c r="G243" i="136"/>
  <c r="F243" i="136"/>
  <c r="F242" i="136"/>
  <c r="G242" i="136" s="1"/>
  <c r="G241" i="136"/>
  <c r="F241" i="136"/>
  <c r="G240" i="136"/>
  <c r="F240" i="136"/>
  <c r="G239" i="136"/>
  <c r="F239" i="136"/>
  <c r="F238" i="136"/>
  <c r="G238" i="136" s="1"/>
  <c r="G237" i="136"/>
  <c r="F237" i="136"/>
  <c r="G236" i="136"/>
  <c r="F236" i="136"/>
  <c r="G235" i="136"/>
  <c r="F235" i="136"/>
  <c r="F234" i="136"/>
  <c r="G234" i="136" s="1"/>
  <c r="G233" i="136"/>
  <c r="F233" i="136"/>
  <c r="G232" i="136"/>
  <c r="F232" i="136"/>
  <c r="G231" i="136"/>
  <c r="F231" i="136"/>
  <c r="F230" i="136"/>
  <c r="G230" i="136" s="1"/>
  <c r="G229" i="136"/>
  <c r="F229" i="136"/>
  <c r="G228" i="136"/>
  <c r="F228" i="136"/>
  <c r="G227" i="136"/>
  <c r="F227" i="136"/>
  <c r="F226" i="136"/>
  <c r="G226" i="136" s="1"/>
  <c r="G225" i="136"/>
  <c r="F225" i="136"/>
  <c r="G224" i="136"/>
  <c r="F224" i="136"/>
  <c r="G223" i="136"/>
  <c r="F223" i="136"/>
  <c r="F222" i="136"/>
  <c r="G222" i="136" s="1"/>
  <c r="G221" i="136"/>
  <c r="F221" i="136"/>
  <c r="G220" i="136"/>
  <c r="F220" i="136"/>
  <c r="G219" i="136"/>
  <c r="F219" i="136"/>
  <c r="F218" i="136"/>
  <c r="G218" i="136" s="1"/>
  <c r="G217" i="136"/>
  <c r="F217" i="136"/>
  <c r="G216" i="136"/>
  <c r="F216" i="136"/>
  <c r="G215" i="136"/>
  <c r="F215" i="136"/>
  <c r="F214" i="136"/>
  <c r="G214" i="136" s="1"/>
  <c r="G213" i="136"/>
  <c r="F213" i="136"/>
  <c r="G212" i="136"/>
  <c r="F212" i="136"/>
  <c r="G211" i="136"/>
  <c r="F211" i="136"/>
  <c r="F210" i="136"/>
  <c r="G210" i="136" s="1"/>
  <c r="G209" i="136"/>
  <c r="F209" i="136"/>
  <c r="G208" i="136"/>
  <c r="F208" i="136"/>
  <c r="G207" i="136"/>
  <c r="F207" i="136"/>
  <c r="F206" i="136"/>
  <c r="G206" i="136" s="1"/>
  <c r="G205" i="136"/>
  <c r="F205" i="136"/>
  <c r="G204" i="136"/>
  <c r="F204" i="136"/>
  <c r="G203" i="136"/>
  <c r="F203" i="136"/>
  <c r="F202" i="136"/>
  <c r="G202" i="136" s="1"/>
  <c r="G201" i="136"/>
  <c r="F201" i="136"/>
  <c r="G200" i="136"/>
  <c r="F200" i="136"/>
  <c r="G199" i="136"/>
  <c r="F199" i="136"/>
  <c r="F198" i="136"/>
  <c r="G198" i="136" s="1"/>
  <c r="G197" i="136"/>
  <c r="F197" i="136"/>
  <c r="G196" i="136"/>
  <c r="F196" i="136"/>
  <c r="G195" i="136"/>
  <c r="F195" i="136"/>
  <c r="F194" i="136"/>
  <c r="G194" i="136" s="1"/>
  <c r="G193" i="136"/>
  <c r="F193" i="136"/>
  <c r="G192" i="136"/>
  <c r="F192" i="136"/>
  <c r="G191" i="136"/>
  <c r="F191" i="136"/>
  <c r="F190" i="136"/>
  <c r="G190" i="136" s="1"/>
  <c r="G189" i="136"/>
  <c r="F189" i="136"/>
  <c r="G188" i="136"/>
  <c r="F188" i="136"/>
  <c r="G187" i="136"/>
  <c r="F187" i="136"/>
  <c r="F186" i="136"/>
  <c r="G186" i="136" s="1"/>
  <c r="G185" i="136"/>
  <c r="F185" i="136"/>
  <c r="G184" i="136"/>
  <c r="F184" i="136"/>
  <c r="G183" i="136"/>
  <c r="F183" i="136"/>
  <c r="F182" i="136"/>
  <c r="G182" i="136" s="1"/>
  <c r="G181" i="136"/>
  <c r="F181" i="136"/>
  <c r="G180" i="136"/>
  <c r="F180" i="136"/>
  <c r="G179" i="136"/>
  <c r="F179" i="136"/>
  <c r="F178" i="136"/>
  <c r="G178" i="136" s="1"/>
  <c r="G177" i="136"/>
  <c r="F177" i="136"/>
  <c r="G176" i="136"/>
  <c r="F176" i="136"/>
  <c r="G175" i="136"/>
  <c r="F175" i="136"/>
  <c r="F174" i="136"/>
  <c r="G174" i="136" s="1"/>
  <c r="G173" i="136"/>
  <c r="F173" i="136"/>
  <c r="G172" i="136"/>
  <c r="F172" i="136"/>
  <c r="G171" i="136"/>
  <c r="F171" i="136"/>
  <c r="F170" i="136"/>
  <c r="G170" i="136" s="1"/>
  <c r="G169" i="136"/>
  <c r="F169" i="136"/>
  <c r="G168" i="136"/>
  <c r="F168" i="136"/>
  <c r="G167" i="136"/>
  <c r="F167" i="136"/>
  <c r="F166" i="136"/>
  <c r="G166" i="136" s="1"/>
  <c r="G165" i="136"/>
  <c r="F165" i="136"/>
  <c r="G164" i="136"/>
  <c r="F164" i="136"/>
  <c r="G163" i="136"/>
  <c r="F163" i="136"/>
  <c r="F162" i="136"/>
  <c r="G162" i="136" s="1"/>
  <c r="G161" i="136"/>
  <c r="F161" i="136"/>
  <c r="G160" i="136"/>
  <c r="F160" i="136"/>
  <c r="G159" i="136"/>
  <c r="F159" i="136"/>
  <c r="F158" i="136"/>
  <c r="G158" i="136" s="1"/>
  <c r="G157" i="136"/>
  <c r="F157" i="136"/>
  <c r="G156" i="136"/>
  <c r="F156" i="136"/>
  <c r="G155" i="136"/>
  <c r="F155" i="136"/>
  <c r="F154" i="136"/>
  <c r="G154" i="136" s="1"/>
  <c r="G153" i="136"/>
  <c r="F153" i="136"/>
  <c r="G152" i="136"/>
  <c r="F152" i="136"/>
  <c r="G151" i="136"/>
  <c r="F151" i="136"/>
  <c r="F150" i="136"/>
  <c r="G150" i="136" s="1"/>
  <c r="G149" i="136"/>
  <c r="F149" i="136"/>
  <c r="G148" i="136"/>
  <c r="F148" i="136"/>
  <c r="G147" i="136"/>
  <c r="F147" i="136"/>
  <c r="F146" i="136"/>
  <c r="G146" i="136" s="1"/>
  <c r="G145" i="136"/>
  <c r="F145" i="136"/>
  <c r="G144" i="136"/>
  <c r="F144" i="136"/>
  <c r="G143" i="136"/>
  <c r="F143" i="136"/>
  <c r="F142" i="136"/>
  <c r="G142" i="136" s="1"/>
  <c r="G141" i="136"/>
  <c r="F141" i="136"/>
  <c r="G140" i="136"/>
  <c r="F140" i="136"/>
  <c r="G139" i="136"/>
  <c r="F139" i="136"/>
  <c r="F138" i="136"/>
  <c r="G138" i="136" s="1"/>
  <c r="G137" i="136"/>
  <c r="F137" i="136"/>
  <c r="G136" i="136"/>
  <c r="F136" i="136"/>
  <c r="G135" i="136"/>
  <c r="F135" i="136"/>
  <c r="F134" i="136"/>
  <c r="G134" i="136" s="1"/>
  <c r="G133" i="136"/>
  <c r="F133" i="136"/>
  <c r="G132" i="136"/>
  <c r="F132" i="136"/>
  <c r="G131" i="136"/>
  <c r="F131" i="136"/>
  <c r="F130" i="136"/>
  <c r="G130" i="136" s="1"/>
  <c r="G129" i="136"/>
  <c r="F129" i="136"/>
  <c r="G128" i="136"/>
  <c r="F128" i="136"/>
  <c r="G127" i="136"/>
  <c r="F127" i="136"/>
  <c r="F126" i="136"/>
  <c r="G126" i="136" s="1"/>
  <c r="G125" i="136"/>
  <c r="F125" i="136"/>
  <c r="G124" i="136"/>
  <c r="F124" i="136"/>
  <c r="G123" i="136"/>
  <c r="F123" i="136"/>
  <c r="F122" i="136"/>
  <c r="G122" i="136" s="1"/>
  <c r="G121" i="136"/>
  <c r="F121" i="136"/>
  <c r="G120" i="136"/>
  <c r="F120" i="136"/>
  <c r="G119" i="136"/>
  <c r="F119" i="136"/>
  <c r="F118" i="136"/>
  <c r="G118" i="136" s="1"/>
  <c r="G117" i="136"/>
  <c r="F117" i="136"/>
  <c r="G116" i="136"/>
  <c r="F116" i="136"/>
  <c r="G115" i="136"/>
  <c r="F115" i="136"/>
  <c r="F114" i="136"/>
  <c r="G114" i="136" s="1"/>
  <c r="G113" i="136"/>
  <c r="F113" i="136"/>
  <c r="G112" i="136"/>
  <c r="F112" i="136"/>
  <c r="G111" i="136"/>
  <c r="F111" i="136"/>
  <c r="F110" i="136"/>
  <c r="G110" i="136" s="1"/>
  <c r="G109" i="136"/>
  <c r="F109" i="136"/>
  <c r="G108" i="136"/>
  <c r="F108" i="136"/>
  <c r="G107" i="136"/>
  <c r="F107" i="136"/>
  <c r="F106" i="136"/>
  <c r="G106" i="136" s="1"/>
  <c r="G105" i="136"/>
  <c r="F105" i="136"/>
  <c r="G104" i="136"/>
  <c r="F104" i="136"/>
  <c r="G103" i="136"/>
  <c r="F103" i="136"/>
  <c r="F102" i="136"/>
  <c r="G102" i="136" s="1"/>
  <c r="G101" i="136"/>
  <c r="F101" i="136"/>
  <c r="G100" i="136"/>
  <c r="F100" i="136"/>
  <c r="G99" i="136"/>
  <c r="F99" i="136"/>
  <c r="F98" i="136"/>
  <c r="G98" i="136" s="1"/>
  <c r="G97" i="136"/>
  <c r="F97" i="136"/>
  <c r="G96" i="136"/>
  <c r="F96" i="136"/>
  <c r="G95" i="136"/>
  <c r="F95" i="136"/>
  <c r="F94" i="136"/>
  <c r="G94" i="136" s="1"/>
  <c r="G93" i="136"/>
  <c r="F93" i="136"/>
  <c r="G92" i="136"/>
  <c r="F92" i="136"/>
  <c r="G91" i="136"/>
  <c r="F91" i="136"/>
  <c r="F90" i="136"/>
  <c r="G90" i="136" s="1"/>
  <c r="G89" i="136"/>
  <c r="F89" i="136"/>
  <c r="G88" i="136"/>
  <c r="F88" i="136"/>
  <c r="G87" i="136"/>
  <c r="F87" i="136"/>
  <c r="F86" i="136"/>
  <c r="G86" i="136" s="1"/>
  <c r="G85" i="136"/>
  <c r="F85" i="136"/>
  <c r="G84" i="136"/>
  <c r="F84" i="136"/>
  <c r="G83" i="136"/>
  <c r="F83" i="136"/>
  <c r="F82" i="136"/>
  <c r="G82" i="136" s="1"/>
  <c r="G81" i="136"/>
  <c r="F81" i="136"/>
  <c r="G80" i="136"/>
  <c r="F80" i="136"/>
  <c r="G79" i="136"/>
  <c r="F79" i="136"/>
  <c r="F78" i="136"/>
  <c r="G78" i="136" s="1"/>
  <c r="G77" i="136"/>
  <c r="F77" i="136"/>
  <c r="G76" i="136"/>
  <c r="F76" i="136"/>
  <c r="G75" i="136"/>
  <c r="F75" i="136"/>
  <c r="F74" i="136"/>
  <c r="G74" i="136" s="1"/>
  <c r="G73" i="136"/>
  <c r="F73" i="136"/>
  <c r="G72" i="136"/>
  <c r="F72" i="136"/>
  <c r="G71" i="136"/>
  <c r="F71" i="136"/>
  <c r="F70" i="136"/>
  <c r="G70" i="136" s="1"/>
  <c r="G69" i="136"/>
  <c r="F69" i="136"/>
  <c r="G68" i="136"/>
  <c r="F68" i="136"/>
  <c r="G67" i="136"/>
  <c r="F67" i="136"/>
  <c r="F66" i="136"/>
  <c r="G66" i="136" s="1"/>
  <c r="G65" i="136"/>
  <c r="F65" i="136"/>
  <c r="G64" i="136"/>
  <c r="F64" i="136"/>
  <c r="G63" i="136"/>
  <c r="F63" i="136"/>
  <c r="F62" i="136"/>
  <c r="G62" i="136" s="1"/>
  <c r="G61" i="136"/>
  <c r="F61" i="136"/>
  <c r="G60" i="136"/>
  <c r="F60" i="136"/>
  <c r="G59" i="136"/>
  <c r="F59" i="136"/>
  <c r="F58" i="136"/>
  <c r="G58" i="136" s="1"/>
  <c r="G57" i="136"/>
  <c r="F57" i="136"/>
  <c r="G56" i="136"/>
  <c r="F56" i="136"/>
  <c r="G55" i="136"/>
  <c r="F55" i="136"/>
  <c r="F54" i="136"/>
  <c r="G54" i="136" s="1"/>
  <c r="G53" i="136"/>
  <c r="F53" i="136"/>
  <c r="G52" i="136"/>
  <c r="F52" i="136"/>
  <c r="G51" i="136"/>
  <c r="F51" i="136"/>
  <c r="F50" i="136"/>
  <c r="G50" i="136" s="1"/>
  <c r="G49" i="136"/>
  <c r="F49" i="136"/>
  <c r="G48" i="136"/>
  <c r="F48" i="136"/>
  <c r="G47" i="136"/>
  <c r="F47" i="136"/>
  <c r="F46" i="136"/>
  <c r="G46" i="136" s="1"/>
  <c r="G45" i="136"/>
  <c r="F45" i="136"/>
  <c r="G44" i="136"/>
  <c r="F44" i="136"/>
  <c r="G43" i="136"/>
  <c r="F43" i="136"/>
  <c r="F42" i="136"/>
  <c r="G42" i="136" s="1"/>
  <c r="G41" i="136"/>
  <c r="F41" i="136"/>
  <c r="G40" i="136"/>
  <c r="F40" i="136"/>
  <c r="G39" i="136"/>
  <c r="F39" i="136"/>
  <c r="F38" i="136"/>
  <c r="G38" i="136" s="1"/>
  <c r="G37" i="136"/>
  <c r="F37" i="136"/>
  <c r="G36" i="136"/>
  <c r="F36" i="136"/>
  <c r="G35" i="136"/>
  <c r="F35" i="136"/>
  <c r="F34" i="136"/>
  <c r="G34" i="136" s="1"/>
  <c r="G33" i="136"/>
  <c r="F33" i="136"/>
  <c r="G32" i="136"/>
  <c r="F32" i="136"/>
  <c r="G31" i="136"/>
  <c r="F31" i="136"/>
  <c r="F30" i="136"/>
  <c r="G30" i="136" s="1"/>
  <c r="G29" i="136"/>
  <c r="F29" i="136"/>
  <c r="G28" i="136"/>
  <c r="F28" i="136"/>
  <c r="G27" i="136"/>
  <c r="F27" i="136"/>
  <c r="F26" i="136"/>
  <c r="G26" i="136" s="1"/>
  <c r="G25" i="136"/>
  <c r="F25" i="136"/>
  <c r="G24" i="136"/>
  <c r="F24" i="136"/>
  <c r="G23" i="136"/>
  <c r="F23" i="136"/>
  <c r="F22" i="136"/>
  <c r="G22" i="136" s="1"/>
  <c r="G21" i="136"/>
  <c r="F21" i="136"/>
  <c r="G20" i="136"/>
  <c r="F20" i="136"/>
  <c r="G19" i="136"/>
  <c r="F19" i="136"/>
  <c r="F18" i="136"/>
  <c r="G18" i="136" s="1"/>
  <c r="G17" i="136"/>
  <c r="F17" i="136"/>
  <c r="G16" i="136"/>
  <c r="F16" i="136"/>
  <c r="G15" i="136"/>
  <c r="F15" i="136"/>
  <c r="F14" i="136"/>
  <c r="G14" i="136" s="1"/>
  <c r="G13" i="136"/>
  <c r="F13" i="136"/>
  <c r="G12" i="136"/>
  <c r="F12" i="136"/>
  <c r="G11" i="136"/>
  <c r="F11" i="136"/>
  <c r="F10" i="136"/>
  <c r="G10" i="136" s="1"/>
  <c r="G9" i="136"/>
  <c r="F9" i="136"/>
  <c r="F26" i="94" l="1"/>
  <c r="L10" i="39"/>
  <c r="F45" i="94"/>
  <c r="D34" i="29" l="1"/>
  <c r="D35" i="29"/>
  <c r="L44" i="45" l="1"/>
  <c r="J44" i="45"/>
  <c r="K44" i="45" s="1"/>
  <c r="I44" i="45"/>
  <c r="L43" i="45"/>
  <c r="J43" i="45"/>
  <c r="K43" i="45" s="1"/>
  <c r="I43" i="45"/>
  <c r="J42" i="45"/>
  <c r="K42" i="45" s="1"/>
  <c r="I42" i="45"/>
  <c r="H42" i="45"/>
  <c r="G42" i="45"/>
  <c r="L42" i="45" s="1"/>
  <c r="F42" i="45"/>
  <c r="E42" i="45"/>
  <c r="D42" i="45"/>
  <c r="C42" i="45"/>
  <c r="L41" i="45"/>
  <c r="K41" i="45"/>
  <c r="J41" i="45"/>
  <c r="J40" i="45"/>
  <c r="K40" i="45" s="1"/>
  <c r="H40" i="45"/>
  <c r="G40" i="45"/>
  <c r="L40" i="45" s="1"/>
  <c r="F40" i="45"/>
  <c r="F39" i="45" s="1"/>
  <c r="E40" i="45"/>
  <c r="E39" i="45" s="1"/>
  <c r="D40" i="45"/>
  <c r="C40" i="45"/>
  <c r="H39" i="45"/>
  <c r="G39" i="45"/>
  <c r="J39" i="45" s="1"/>
  <c r="K39" i="45" s="1"/>
  <c r="D39" i="45"/>
  <c r="C39" i="45"/>
  <c r="L38" i="45"/>
  <c r="K38" i="45"/>
  <c r="J38" i="45"/>
  <c r="I38" i="45"/>
  <c r="L37" i="45"/>
  <c r="K37" i="45"/>
  <c r="J37" i="45"/>
  <c r="I37" i="45"/>
  <c r="L36" i="45"/>
  <c r="K36" i="45"/>
  <c r="J36" i="45"/>
  <c r="I36" i="45"/>
  <c r="L35" i="45"/>
  <c r="K35" i="45"/>
  <c r="J35" i="45"/>
  <c r="I35" i="45"/>
  <c r="L34" i="45"/>
  <c r="K34" i="45"/>
  <c r="J34" i="45"/>
  <c r="I34" i="45"/>
  <c r="J33" i="45"/>
  <c r="H33" i="45"/>
  <c r="G33" i="45"/>
  <c r="L33" i="45" s="1"/>
  <c r="F33" i="45"/>
  <c r="E33" i="45"/>
  <c r="I33" i="45" s="1"/>
  <c r="D33" i="45"/>
  <c r="C33" i="45"/>
  <c r="L32" i="45"/>
  <c r="K32" i="45"/>
  <c r="J32" i="45"/>
  <c r="I32" i="45"/>
  <c r="L31" i="45"/>
  <c r="K31" i="45"/>
  <c r="J31" i="45"/>
  <c r="I31" i="45"/>
  <c r="H30" i="45"/>
  <c r="G30" i="45"/>
  <c r="J30" i="45" s="1"/>
  <c r="F30" i="45"/>
  <c r="E30" i="45"/>
  <c r="D30" i="45"/>
  <c r="C30" i="45"/>
  <c r="L29" i="45"/>
  <c r="K29" i="45"/>
  <c r="J29" i="45"/>
  <c r="I29" i="45"/>
  <c r="L28" i="45"/>
  <c r="K28" i="45"/>
  <c r="J28" i="45"/>
  <c r="I28" i="45"/>
  <c r="L27" i="45"/>
  <c r="K27" i="45"/>
  <c r="J27" i="45"/>
  <c r="I27" i="45"/>
  <c r="L26" i="45"/>
  <c r="K26" i="45"/>
  <c r="J26" i="45"/>
  <c r="I26" i="45"/>
  <c r="L25" i="45"/>
  <c r="K25" i="45"/>
  <c r="J25" i="45"/>
  <c r="I25" i="45"/>
  <c r="L24" i="45"/>
  <c r="K24" i="45"/>
  <c r="J24" i="45"/>
  <c r="I24" i="45"/>
  <c r="L23" i="45"/>
  <c r="K23" i="45"/>
  <c r="J23" i="45"/>
  <c r="I23" i="45"/>
  <c r="L22" i="45"/>
  <c r="K22" i="45"/>
  <c r="J22" i="45"/>
  <c r="I22" i="45"/>
  <c r="J21" i="45"/>
  <c r="I21" i="45"/>
  <c r="H21" i="45"/>
  <c r="G21" i="45"/>
  <c r="L21" i="45" s="1"/>
  <c r="F21" i="45"/>
  <c r="E21" i="45"/>
  <c r="D21" i="45"/>
  <c r="C21" i="45"/>
  <c r="K21" i="45" s="1"/>
  <c r="L20" i="45"/>
  <c r="K20" i="45"/>
  <c r="J20" i="45"/>
  <c r="I20" i="45"/>
  <c r="L19" i="45"/>
  <c r="K19" i="45"/>
  <c r="J19" i="45"/>
  <c r="I19" i="45"/>
  <c r="L18" i="45"/>
  <c r="K18" i="45"/>
  <c r="J18" i="45"/>
  <c r="I18" i="45"/>
  <c r="L17" i="45"/>
  <c r="K17" i="45"/>
  <c r="J17" i="45"/>
  <c r="I17" i="45"/>
  <c r="H16" i="45"/>
  <c r="H15" i="45" s="1"/>
  <c r="H45" i="45" s="1"/>
  <c r="G16" i="45"/>
  <c r="G15" i="45" s="1"/>
  <c r="F16" i="45"/>
  <c r="E16" i="45"/>
  <c r="D16" i="45"/>
  <c r="D15" i="45" s="1"/>
  <c r="D45" i="45" s="1"/>
  <c r="C16" i="45"/>
  <c r="K16" i="45" s="1"/>
  <c r="F15" i="45"/>
  <c r="F45" i="45" s="1"/>
  <c r="E15" i="45"/>
  <c r="H71" i="46"/>
  <c r="G71" i="46"/>
  <c r="L71" i="46" s="1"/>
  <c r="F71" i="46"/>
  <c r="E71" i="46"/>
  <c r="D71" i="46"/>
  <c r="C71" i="46"/>
  <c r="L70" i="46"/>
  <c r="J70" i="46"/>
  <c r="K70" i="46" s="1"/>
  <c r="I70" i="46"/>
  <c r="L69" i="46"/>
  <c r="K69" i="46"/>
  <c r="J69" i="46"/>
  <c r="I69" i="46"/>
  <c r="L68" i="46"/>
  <c r="J68" i="46"/>
  <c r="K68" i="46" s="1"/>
  <c r="I68" i="46"/>
  <c r="L67" i="46"/>
  <c r="K67" i="46"/>
  <c r="J67" i="46"/>
  <c r="I67" i="46"/>
  <c r="L66" i="46"/>
  <c r="J66" i="46"/>
  <c r="K66" i="46" s="1"/>
  <c r="I66" i="46"/>
  <c r="L65" i="46"/>
  <c r="K65" i="46"/>
  <c r="J65" i="46"/>
  <c r="I65" i="46"/>
  <c r="L64" i="46"/>
  <c r="J64" i="46"/>
  <c r="K64" i="46" s="1"/>
  <c r="I64" i="46"/>
  <c r="L63" i="46"/>
  <c r="K63" i="46"/>
  <c r="J63" i="46"/>
  <c r="I63" i="46"/>
  <c r="L62" i="46"/>
  <c r="J62" i="46"/>
  <c r="K62" i="46" s="1"/>
  <c r="I62" i="46"/>
  <c r="L61" i="46"/>
  <c r="K61" i="46"/>
  <c r="J61" i="46"/>
  <c r="I61" i="46"/>
  <c r="L60" i="46"/>
  <c r="J60" i="46"/>
  <c r="I60" i="46"/>
  <c r="L59" i="46"/>
  <c r="J59" i="46"/>
  <c r="K59" i="46" s="1"/>
  <c r="I59" i="46"/>
  <c r="L58" i="46"/>
  <c r="J58" i="46"/>
  <c r="K58" i="46" s="1"/>
  <c r="I58" i="46"/>
  <c r="L57" i="46"/>
  <c r="J57" i="46"/>
  <c r="K57" i="46" s="1"/>
  <c r="I57" i="46"/>
  <c r="L56" i="46"/>
  <c r="J56" i="46"/>
  <c r="K56" i="46" s="1"/>
  <c r="I56" i="46"/>
  <c r="L55" i="46"/>
  <c r="J55" i="46"/>
  <c r="K55" i="46" s="1"/>
  <c r="I55" i="46"/>
  <c r="L54" i="46"/>
  <c r="J54" i="46"/>
  <c r="K54" i="46" s="1"/>
  <c r="I54" i="46"/>
  <c r="L53" i="46"/>
  <c r="J53" i="46"/>
  <c r="K53" i="46" s="1"/>
  <c r="I53" i="46"/>
  <c r="L52" i="46"/>
  <c r="J52" i="46"/>
  <c r="K52" i="46" s="1"/>
  <c r="I52" i="46"/>
  <c r="L51" i="46"/>
  <c r="J51" i="46"/>
  <c r="K51" i="46" s="1"/>
  <c r="I51" i="46"/>
  <c r="L50" i="46"/>
  <c r="J50" i="46"/>
  <c r="K50" i="46" s="1"/>
  <c r="I50" i="46"/>
  <c r="L49" i="46"/>
  <c r="J49" i="46"/>
  <c r="I49" i="46"/>
  <c r="L48" i="46"/>
  <c r="K48" i="46"/>
  <c r="J48" i="46"/>
  <c r="I48" i="46"/>
  <c r="L47" i="46"/>
  <c r="J47" i="46"/>
  <c r="I47" i="46"/>
  <c r="L46" i="46"/>
  <c r="J46" i="46"/>
  <c r="I46" i="46"/>
  <c r="L45" i="46"/>
  <c r="J45" i="46"/>
  <c r="K45" i="46" s="1"/>
  <c r="I45" i="46"/>
  <c r="L44" i="46"/>
  <c r="K44" i="46"/>
  <c r="J44" i="46"/>
  <c r="I44" i="46"/>
  <c r="L43" i="46"/>
  <c r="J43" i="46"/>
  <c r="K43" i="46" s="1"/>
  <c r="I43" i="46"/>
  <c r="L42" i="46"/>
  <c r="K42" i="46"/>
  <c r="J42" i="46"/>
  <c r="I42" i="46"/>
  <c r="L41" i="46"/>
  <c r="J41" i="46"/>
  <c r="K41" i="46" s="1"/>
  <c r="I41" i="46"/>
  <c r="L40" i="46"/>
  <c r="K40" i="46"/>
  <c r="J40" i="46"/>
  <c r="I40" i="46"/>
  <c r="L39" i="46"/>
  <c r="J39" i="46"/>
  <c r="I39" i="46"/>
  <c r="L38" i="46"/>
  <c r="J38" i="46"/>
  <c r="K38" i="46" s="1"/>
  <c r="I38" i="46"/>
  <c r="L37" i="46"/>
  <c r="J37" i="46"/>
  <c r="K37" i="46" s="1"/>
  <c r="I37" i="46"/>
  <c r="L36" i="46"/>
  <c r="J36" i="46"/>
  <c r="K36" i="46" s="1"/>
  <c r="I36" i="46"/>
  <c r="L35" i="46"/>
  <c r="J35" i="46"/>
  <c r="K35" i="46" s="1"/>
  <c r="I35" i="46"/>
  <c r="L34" i="46"/>
  <c r="J34" i="46"/>
  <c r="K34" i="46" s="1"/>
  <c r="I34" i="46"/>
  <c r="L33" i="46"/>
  <c r="J33" i="46"/>
  <c r="K33" i="46" s="1"/>
  <c r="I33" i="46"/>
  <c r="L32" i="46"/>
  <c r="J32" i="46"/>
  <c r="K32" i="46" s="1"/>
  <c r="I32" i="46"/>
  <c r="L31" i="46"/>
  <c r="J31" i="46"/>
  <c r="K31" i="46" s="1"/>
  <c r="I31" i="46"/>
  <c r="L30" i="46"/>
  <c r="J30" i="46"/>
  <c r="K30" i="46" s="1"/>
  <c r="I30" i="46"/>
  <c r="L29" i="46"/>
  <c r="J29" i="46"/>
  <c r="K29" i="46" s="1"/>
  <c r="I29" i="46"/>
  <c r="L28" i="46"/>
  <c r="J28" i="46"/>
  <c r="K28" i="46" s="1"/>
  <c r="I28" i="46"/>
  <c r="L27" i="46"/>
  <c r="J27" i="46"/>
  <c r="I27" i="46"/>
  <c r="L26" i="46"/>
  <c r="J26" i="46"/>
  <c r="K26" i="46" s="1"/>
  <c r="I26" i="46"/>
  <c r="L25" i="46"/>
  <c r="J25" i="46"/>
  <c r="I25" i="46"/>
  <c r="L24" i="46"/>
  <c r="J24" i="46"/>
  <c r="K24" i="46" s="1"/>
  <c r="I24" i="46"/>
  <c r="L23" i="46"/>
  <c r="K23" i="46"/>
  <c r="J23" i="46"/>
  <c r="I23" i="46"/>
  <c r="L22" i="46"/>
  <c r="J22" i="46"/>
  <c r="K22" i="46" s="1"/>
  <c r="I22" i="46"/>
  <c r="L21" i="46"/>
  <c r="K21" i="46"/>
  <c r="J21" i="46"/>
  <c r="I21" i="46"/>
  <c r="L20" i="46"/>
  <c r="J20" i="46"/>
  <c r="K20" i="46" s="1"/>
  <c r="I20" i="46"/>
  <c r="L19" i="46"/>
  <c r="K19" i="46"/>
  <c r="J19" i="46"/>
  <c r="I19" i="46"/>
  <c r="L18" i="46"/>
  <c r="J18" i="46"/>
  <c r="K18" i="46" s="1"/>
  <c r="I18" i="46"/>
  <c r="L17" i="46"/>
  <c r="J17" i="46"/>
  <c r="I17" i="46"/>
  <c r="L16" i="46"/>
  <c r="J16" i="46"/>
  <c r="I16" i="46"/>
  <c r="L15" i="46"/>
  <c r="J15" i="46"/>
  <c r="K15" i="46" s="1"/>
  <c r="I15" i="46"/>
  <c r="L14" i="46"/>
  <c r="J14" i="46"/>
  <c r="K14" i="46" s="1"/>
  <c r="I14" i="46"/>
  <c r="L53" i="82"/>
  <c r="J53" i="82"/>
  <c r="K53" i="82" s="1"/>
  <c r="L52" i="82"/>
  <c r="J52" i="82"/>
  <c r="K52" i="82" s="1"/>
  <c r="L51" i="82"/>
  <c r="K51" i="82"/>
  <c r="J51" i="82"/>
  <c r="L50" i="82"/>
  <c r="K50" i="82"/>
  <c r="J50" i="82"/>
  <c r="I50" i="82"/>
  <c r="L49" i="82"/>
  <c r="J49" i="82"/>
  <c r="K49" i="82" s="1"/>
  <c r="I49" i="82"/>
  <c r="H48" i="82"/>
  <c r="G48" i="82"/>
  <c r="L48" i="82" s="1"/>
  <c r="F48" i="82"/>
  <c r="E48" i="82"/>
  <c r="D48" i="82"/>
  <c r="C48" i="82"/>
  <c r="C35" i="82" s="1"/>
  <c r="L47" i="82"/>
  <c r="J47" i="82"/>
  <c r="K47" i="82" s="1"/>
  <c r="I47" i="82"/>
  <c r="L46" i="82"/>
  <c r="J46" i="82"/>
  <c r="K46" i="82" s="1"/>
  <c r="I46" i="82"/>
  <c r="L45" i="82"/>
  <c r="J45" i="82"/>
  <c r="K45" i="82" s="1"/>
  <c r="I45" i="82"/>
  <c r="L44" i="82"/>
  <c r="J44" i="82"/>
  <c r="K44" i="82" s="1"/>
  <c r="I44" i="82"/>
  <c r="L43" i="82"/>
  <c r="J43" i="82"/>
  <c r="K43" i="82" s="1"/>
  <c r="I43" i="82"/>
  <c r="L42" i="82"/>
  <c r="J42" i="82"/>
  <c r="K42" i="82" s="1"/>
  <c r="I42" i="82"/>
  <c r="L41" i="82"/>
  <c r="J41" i="82"/>
  <c r="K41" i="82" s="1"/>
  <c r="I41" i="82"/>
  <c r="L40" i="82"/>
  <c r="J40" i="82"/>
  <c r="K40" i="82" s="1"/>
  <c r="I40" i="82"/>
  <c r="L39" i="82"/>
  <c r="J39" i="82"/>
  <c r="K39" i="82" s="1"/>
  <c r="I39" i="82"/>
  <c r="L38" i="82"/>
  <c r="J38" i="82"/>
  <c r="K38" i="82" s="1"/>
  <c r="I38" i="82"/>
  <c r="J37" i="82"/>
  <c r="K37" i="82" s="1"/>
  <c r="I37" i="82"/>
  <c r="H37" i="82"/>
  <c r="H36" i="82" s="1"/>
  <c r="H35" i="82" s="1"/>
  <c r="G37" i="82"/>
  <c r="L37" i="82" s="1"/>
  <c r="F37" i="82"/>
  <c r="D37" i="82"/>
  <c r="D36" i="82" s="1"/>
  <c r="D35" i="82" s="1"/>
  <c r="C37" i="82"/>
  <c r="I36" i="82"/>
  <c r="G36" i="82"/>
  <c r="G35" i="82" s="1"/>
  <c r="F36" i="82"/>
  <c r="F35" i="82" s="1"/>
  <c r="E36" i="82"/>
  <c r="C36" i="82"/>
  <c r="E35" i="82"/>
  <c r="L34" i="82"/>
  <c r="K34" i="82"/>
  <c r="J34" i="82"/>
  <c r="I34" i="82"/>
  <c r="L33" i="82"/>
  <c r="K33" i="82"/>
  <c r="J33" i="82"/>
  <c r="I33" i="82"/>
  <c r="L32" i="82"/>
  <c r="K32" i="82"/>
  <c r="J32" i="82"/>
  <c r="I32" i="82"/>
  <c r="L31" i="82"/>
  <c r="K31" i="82"/>
  <c r="J31" i="82"/>
  <c r="I31" i="82"/>
  <c r="L30" i="82"/>
  <c r="K30" i="82"/>
  <c r="J30" i="82"/>
  <c r="I30" i="82"/>
  <c r="L29" i="82"/>
  <c r="K29" i="82"/>
  <c r="J29" i="82"/>
  <c r="I29" i="82"/>
  <c r="J28" i="82"/>
  <c r="H28" i="82"/>
  <c r="G28" i="82"/>
  <c r="L28" i="82" s="1"/>
  <c r="F28" i="82"/>
  <c r="E28" i="82"/>
  <c r="D28" i="82"/>
  <c r="C28" i="82"/>
  <c r="K28" i="82" s="1"/>
  <c r="L27" i="82"/>
  <c r="K27" i="82"/>
  <c r="J27" i="82"/>
  <c r="I27" i="82"/>
  <c r="L26" i="82"/>
  <c r="K26" i="82"/>
  <c r="J26" i="82"/>
  <c r="I26" i="82"/>
  <c r="L25" i="82"/>
  <c r="K25" i="82"/>
  <c r="J25" i="82"/>
  <c r="I25" i="82"/>
  <c r="L24" i="82"/>
  <c r="K24" i="82"/>
  <c r="J24" i="82"/>
  <c r="I24" i="82"/>
  <c r="L23" i="82"/>
  <c r="K23" i="82"/>
  <c r="J23" i="82"/>
  <c r="I23" i="82"/>
  <c r="L22" i="82"/>
  <c r="I22" i="82"/>
  <c r="H22" i="82"/>
  <c r="G22" i="82"/>
  <c r="J22" i="82" s="1"/>
  <c r="F22" i="82"/>
  <c r="E22" i="82"/>
  <c r="D22" i="82"/>
  <c r="C22" i="82"/>
  <c r="K22" i="82" s="1"/>
  <c r="L21" i="82"/>
  <c r="K21" i="82"/>
  <c r="J21" i="82"/>
  <c r="I21" i="82"/>
  <c r="L20" i="82"/>
  <c r="K20" i="82"/>
  <c r="J20" i="82"/>
  <c r="I20" i="82"/>
  <c r="L19" i="82"/>
  <c r="K19" i="82"/>
  <c r="J19" i="82"/>
  <c r="I19" i="82"/>
  <c r="L18" i="82"/>
  <c r="K18" i="82"/>
  <c r="J18" i="82"/>
  <c r="I18" i="82"/>
  <c r="L17" i="82"/>
  <c r="K17" i="82"/>
  <c r="J17" i="82"/>
  <c r="I17" i="82"/>
  <c r="H16" i="82"/>
  <c r="G16" i="82"/>
  <c r="G15" i="82" s="1"/>
  <c r="F16" i="82"/>
  <c r="F15" i="82" s="1"/>
  <c r="F14" i="82" s="1"/>
  <c r="E16" i="82"/>
  <c r="D16" i="82"/>
  <c r="C16" i="82"/>
  <c r="H15" i="82"/>
  <c r="H14" i="82" s="1"/>
  <c r="H54" i="82" s="1"/>
  <c r="E15" i="82"/>
  <c r="D15" i="82"/>
  <c r="D14" i="82" s="1"/>
  <c r="C15" i="82"/>
  <c r="E14" i="82"/>
  <c r="E54" i="82" s="1"/>
  <c r="C14" i="82"/>
  <c r="C54" i="82" s="1"/>
  <c r="E15" i="76"/>
  <c r="G45" i="45" l="1"/>
  <c r="L15" i="45"/>
  <c r="I15" i="45"/>
  <c r="E45" i="45"/>
  <c r="K30" i="45"/>
  <c r="L30" i="45"/>
  <c r="L39" i="45"/>
  <c r="C15" i="45"/>
  <c r="C45" i="45" s="1"/>
  <c r="I16" i="45"/>
  <c r="K33" i="45"/>
  <c r="J16" i="45"/>
  <c r="L16" i="45"/>
  <c r="I30" i="45"/>
  <c r="I39" i="45"/>
  <c r="I71" i="46"/>
  <c r="J71" i="46"/>
  <c r="K71" i="46" s="1"/>
  <c r="D54" i="82"/>
  <c r="J35" i="82"/>
  <c r="K35" i="82" s="1"/>
  <c r="I35" i="82"/>
  <c r="L35" i="82"/>
  <c r="J15" i="82"/>
  <c r="I15" i="82"/>
  <c r="G14" i="82"/>
  <c r="K15" i="82"/>
  <c r="L15" i="82"/>
  <c r="F54" i="82"/>
  <c r="I16" i="82"/>
  <c r="I48" i="82"/>
  <c r="J16" i="82"/>
  <c r="J36" i="82"/>
  <c r="K36" i="82" s="1"/>
  <c r="K16" i="82"/>
  <c r="L16" i="82"/>
  <c r="L36" i="82"/>
  <c r="I28" i="82"/>
  <c r="J48" i="82"/>
  <c r="K48" i="82" s="1"/>
  <c r="L45" i="45" l="1"/>
  <c r="J45" i="45"/>
  <c r="K45" i="45" s="1"/>
  <c r="I45" i="45"/>
  <c r="J15" i="45"/>
  <c r="K15" i="45"/>
  <c r="L14" i="82"/>
  <c r="J14" i="82"/>
  <c r="G54" i="82"/>
  <c r="I14" i="82"/>
  <c r="K14" i="82"/>
  <c r="J54" i="82" l="1"/>
  <c r="K54" i="82" s="1"/>
  <c r="I54" i="82"/>
  <c r="L54" i="82"/>
  <c r="E39" i="27" l="1"/>
  <c r="J10" i="114" l="1"/>
  <c r="J9" i="114"/>
  <c r="J8" i="114"/>
  <c r="J7" i="114"/>
  <c r="J6" i="114"/>
  <c r="F12" i="85"/>
  <c r="F15" i="76"/>
  <c r="D16" i="80"/>
  <c r="D17" i="80"/>
  <c r="D18" i="80"/>
  <c r="D19" i="80"/>
  <c r="D20" i="80"/>
  <c r="D21" i="80"/>
  <c r="D22" i="80"/>
  <c r="D23" i="80"/>
  <c r="D24" i="80"/>
  <c r="D25" i="80"/>
  <c r="D26" i="80"/>
  <c r="D27" i="80"/>
  <c r="D28" i="80"/>
  <c r="D29" i="80"/>
  <c r="D30" i="80"/>
  <c r="D31" i="80"/>
  <c r="D32" i="80"/>
  <c r="D33" i="80"/>
  <c r="D34" i="80"/>
  <c r="D35" i="80"/>
  <c r="D36" i="80"/>
  <c r="D37" i="80"/>
  <c r="D38" i="80"/>
  <c r="D40" i="80"/>
  <c r="D41" i="80"/>
  <c r="D42" i="80"/>
  <c r="D43" i="80"/>
  <c r="D44" i="80"/>
  <c r="F44" i="94" l="1"/>
  <c r="F43" i="94"/>
  <c r="F42" i="94"/>
  <c r="F41" i="94"/>
  <c r="F40" i="94"/>
  <c r="F39" i="94"/>
  <c r="F38" i="94"/>
  <c r="F37" i="94"/>
  <c r="F36" i="94"/>
  <c r="F35" i="94"/>
  <c r="F34" i="94"/>
  <c r="F33" i="94"/>
  <c r="F32" i="94"/>
  <c r="F31" i="94"/>
  <c r="F30" i="94"/>
  <c r="F29" i="94"/>
  <c r="F28" i="94"/>
  <c r="F27" i="94"/>
  <c r="F25" i="94"/>
  <c r="F24" i="94"/>
  <c r="F23" i="94"/>
  <c r="F22" i="94"/>
  <c r="F21" i="94"/>
  <c r="F20" i="94"/>
  <c r="F19" i="94"/>
  <c r="F18" i="94"/>
  <c r="F17" i="94"/>
  <c r="F16" i="94"/>
  <c r="F15" i="94"/>
  <c r="F14" i="94"/>
  <c r="F13" i="94"/>
  <c r="F12" i="94"/>
  <c r="F11" i="94"/>
  <c r="F10" i="94"/>
  <c r="F9" i="94"/>
  <c r="J68" i="92"/>
  <c r="I68" i="92"/>
  <c r="H68" i="92"/>
  <c r="G68" i="92"/>
  <c r="J67" i="92"/>
  <c r="I67" i="92"/>
  <c r="H67" i="92"/>
  <c r="G67" i="92"/>
  <c r="J66" i="92"/>
  <c r="I66" i="92"/>
  <c r="H66" i="92"/>
  <c r="G66" i="92"/>
  <c r="F65" i="92"/>
  <c r="F69" i="92" s="1"/>
  <c r="E65" i="92"/>
  <c r="E69" i="92" s="1"/>
  <c r="D65" i="92"/>
  <c r="D69" i="92" s="1"/>
  <c r="C65" i="92"/>
  <c r="C69" i="92" s="1"/>
  <c r="J64" i="92"/>
  <c r="I64" i="92"/>
  <c r="H64" i="92"/>
  <c r="G64" i="92"/>
  <c r="J63" i="92"/>
  <c r="I63" i="92"/>
  <c r="H63" i="92"/>
  <c r="G63" i="92"/>
  <c r="J62" i="92"/>
  <c r="I62" i="92"/>
  <c r="H62" i="92"/>
  <c r="G62" i="92"/>
  <c r="J61" i="92"/>
  <c r="I61" i="92"/>
  <c r="H61" i="92"/>
  <c r="G61" i="92"/>
  <c r="J60" i="92"/>
  <c r="I60" i="92"/>
  <c r="H60" i="92"/>
  <c r="G60" i="92"/>
  <c r="J59" i="92"/>
  <c r="I59" i="92"/>
  <c r="H59" i="92"/>
  <c r="G59" i="92"/>
  <c r="J58" i="92"/>
  <c r="I58" i="92"/>
  <c r="H58" i="92"/>
  <c r="G58" i="92"/>
  <c r="J57" i="92"/>
  <c r="I57" i="92"/>
  <c r="H57" i="92"/>
  <c r="G57" i="92"/>
  <c r="J56" i="92"/>
  <c r="I56" i="92"/>
  <c r="H56" i="92"/>
  <c r="J55" i="92"/>
  <c r="I55" i="92"/>
  <c r="H55" i="92"/>
  <c r="G55" i="92"/>
  <c r="J54" i="92"/>
  <c r="I54" i="92"/>
  <c r="H54" i="92"/>
  <c r="G54" i="92"/>
  <c r="J53" i="92"/>
  <c r="I53" i="92"/>
  <c r="H53" i="92"/>
  <c r="G53" i="92"/>
  <c r="J52" i="92"/>
  <c r="I52" i="92"/>
  <c r="H52" i="92"/>
  <c r="G52" i="92"/>
  <c r="J51" i="92"/>
  <c r="I51" i="92"/>
  <c r="H51" i="92"/>
  <c r="G51" i="92"/>
  <c r="J50" i="92"/>
  <c r="I50" i="92"/>
  <c r="H50" i="92"/>
  <c r="G50" i="92"/>
  <c r="J49" i="92"/>
  <c r="I49" i="92"/>
  <c r="H49" i="92"/>
  <c r="G49" i="92"/>
  <c r="J48" i="92"/>
  <c r="I48" i="92"/>
  <c r="H48" i="92"/>
  <c r="G48" i="92"/>
  <c r="J47" i="92"/>
  <c r="I47" i="92"/>
  <c r="H47" i="92"/>
  <c r="G47" i="92"/>
  <c r="J46" i="92"/>
  <c r="I46" i="92"/>
  <c r="H46" i="92"/>
  <c r="G46" i="92"/>
  <c r="J45" i="92"/>
  <c r="I45" i="92"/>
  <c r="H45" i="92"/>
  <c r="G45" i="92"/>
  <c r="J44" i="92"/>
  <c r="I44" i="92"/>
  <c r="H44" i="92"/>
  <c r="G44" i="92"/>
  <c r="J43" i="92"/>
  <c r="I43" i="92"/>
  <c r="H43" i="92"/>
  <c r="G43" i="92"/>
  <c r="J42" i="92"/>
  <c r="I42" i="92"/>
  <c r="H42" i="92"/>
  <c r="G42" i="92"/>
  <c r="J41" i="92"/>
  <c r="I41" i="92"/>
  <c r="H41" i="92"/>
  <c r="G41" i="92"/>
  <c r="J40" i="92"/>
  <c r="I40" i="92"/>
  <c r="H40" i="92"/>
  <c r="G40" i="92"/>
  <c r="J39" i="92"/>
  <c r="I39" i="92"/>
  <c r="H39" i="92"/>
  <c r="G39" i="92"/>
  <c r="J38" i="92"/>
  <c r="I38" i="92"/>
  <c r="H38" i="92"/>
  <c r="G38" i="92"/>
  <c r="J37" i="92"/>
  <c r="I37" i="92"/>
  <c r="H37" i="92"/>
  <c r="G37" i="92"/>
  <c r="J36" i="92"/>
  <c r="I36" i="92"/>
  <c r="H36" i="92"/>
  <c r="G36" i="92"/>
  <c r="J35" i="92"/>
  <c r="I35" i="92"/>
  <c r="H35" i="92"/>
  <c r="G35" i="92"/>
  <c r="J34" i="92"/>
  <c r="I34" i="92"/>
  <c r="H34" i="92"/>
  <c r="G34" i="92"/>
  <c r="J33" i="92"/>
  <c r="I33" i="92"/>
  <c r="H33" i="92"/>
  <c r="G33" i="92"/>
  <c r="J32" i="92"/>
  <c r="I32" i="92"/>
  <c r="H32" i="92"/>
  <c r="G32" i="92"/>
  <c r="J31" i="92"/>
  <c r="I31" i="92"/>
  <c r="H31" i="92"/>
  <c r="G31" i="92"/>
  <c r="J30" i="92"/>
  <c r="I30" i="92"/>
  <c r="H30" i="92"/>
  <c r="G30" i="92"/>
  <c r="J29" i="92"/>
  <c r="I29" i="92"/>
  <c r="H29" i="92"/>
  <c r="G29" i="92"/>
  <c r="J28" i="92"/>
  <c r="I28" i="92"/>
  <c r="H28" i="92"/>
  <c r="G28" i="92"/>
  <c r="J27" i="92"/>
  <c r="I27" i="92"/>
  <c r="H27" i="92"/>
  <c r="G27" i="92"/>
  <c r="J26" i="92"/>
  <c r="I26" i="92"/>
  <c r="H26" i="92"/>
  <c r="G26" i="92"/>
  <c r="J25" i="92"/>
  <c r="I25" i="92"/>
  <c r="H25" i="92"/>
  <c r="G25" i="92"/>
  <c r="J24" i="92"/>
  <c r="I24" i="92"/>
  <c r="H24" i="92"/>
  <c r="G24" i="92"/>
  <c r="J23" i="92"/>
  <c r="I23" i="92"/>
  <c r="H23" i="92"/>
  <c r="G23" i="92"/>
  <c r="J22" i="92"/>
  <c r="I22" i="92"/>
  <c r="H22" i="92"/>
  <c r="G22" i="92"/>
  <c r="J21" i="92"/>
  <c r="I21" i="92"/>
  <c r="H21" i="92"/>
  <c r="G21" i="92"/>
  <c r="C21" i="92"/>
  <c r="J20" i="92"/>
  <c r="I20" i="92"/>
  <c r="H20" i="92"/>
  <c r="G20" i="92"/>
  <c r="J19" i="92"/>
  <c r="I19" i="92"/>
  <c r="H19" i="92"/>
  <c r="G19" i="92"/>
  <c r="J18" i="92"/>
  <c r="I18" i="92"/>
  <c r="H18" i="92"/>
  <c r="G18" i="92"/>
  <c r="J17" i="92"/>
  <c r="I17" i="92"/>
  <c r="H17" i="92"/>
  <c r="G17" i="92"/>
  <c r="J16" i="92"/>
  <c r="I16" i="92"/>
  <c r="H16" i="92"/>
  <c r="G16" i="92"/>
  <c r="J15" i="92"/>
  <c r="I15" i="92"/>
  <c r="H15" i="92"/>
  <c r="G15" i="92"/>
  <c r="J14" i="92"/>
  <c r="I14" i="92"/>
  <c r="H14" i="92"/>
  <c r="G14" i="92"/>
  <c r="J13" i="92"/>
  <c r="I13" i="92"/>
  <c r="H13" i="92"/>
  <c r="G13" i="92"/>
  <c r="L12" i="92"/>
  <c r="J12" i="92"/>
  <c r="I12" i="92"/>
  <c r="H12" i="92"/>
  <c r="G12" i="92"/>
  <c r="J11" i="92"/>
  <c r="I11" i="92"/>
  <c r="H11" i="92"/>
  <c r="G11" i="92"/>
  <c r="G65" i="92" l="1"/>
  <c r="H65" i="92"/>
  <c r="H69" i="92"/>
  <c r="G69" i="92"/>
  <c r="J69" i="92"/>
  <c r="I69" i="92"/>
  <c r="I65" i="92"/>
  <c r="J65" i="92"/>
  <c r="F24" i="90" l="1"/>
  <c r="E24" i="90"/>
  <c r="F23" i="90"/>
  <c r="E23" i="90"/>
  <c r="F22" i="90"/>
  <c r="E22" i="90"/>
  <c r="F21" i="90"/>
  <c r="E21" i="90"/>
  <c r="F20" i="90"/>
  <c r="E20" i="90"/>
  <c r="F19" i="90"/>
  <c r="E19" i="90"/>
  <c r="F18" i="90"/>
  <c r="E18" i="90"/>
  <c r="F17" i="90"/>
  <c r="E17" i="90"/>
  <c r="F16" i="90"/>
  <c r="E16" i="90"/>
  <c r="F15" i="90"/>
  <c r="E15" i="90"/>
  <c r="F14" i="90"/>
  <c r="E14" i="90"/>
  <c r="F13" i="90"/>
  <c r="E13" i="90"/>
  <c r="F12" i="90"/>
  <c r="E12" i="90"/>
  <c r="F11" i="90"/>
  <c r="E11" i="90"/>
  <c r="F10" i="90"/>
  <c r="E10" i="90"/>
  <c r="G23" i="89"/>
  <c r="F23" i="89"/>
  <c r="G22" i="89"/>
  <c r="F22" i="89"/>
  <c r="G21" i="89"/>
  <c r="F21" i="89"/>
  <c r="G20" i="89"/>
  <c r="F20" i="89"/>
  <c r="G19" i="89"/>
  <c r="F19" i="89"/>
  <c r="E18" i="89"/>
  <c r="F18" i="89" s="1"/>
  <c r="D18" i="89"/>
  <c r="G17" i="89"/>
  <c r="F17" i="89"/>
  <c r="G16" i="89"/>
  <c r="F16" i="89"/>
  <c r="G15" i="89"/>
  <c r="F15" i="89"/>
  <c r="G14" i="89"/>
  <c r="F14" i="89"/>
  <c r="E14" i="89"/>
  <c r="D14" i="89"/>
  <c r="G13" i="89"/>
  <c r="F13" i="89"/>
  <c r="G12" i="89"/>
  <c r="F12" i="89"/>
  <c r="G11" i="89"/>
  <c r="F11" i="89"/>
  <c r="E11" i="89"/>
  <c r="E24" i="89" s="1"/>
  <c r="D11" i="89"/>
  <c r="D24" i="89" s="1"/>
  <c r="F19" i="88"/>
  <c r="E19" i="88"/>
  <c r="F18" i="88"/>
  <c r="E18" i="88"/>
  <c r="F17" i="88"/>
  <c r="E17" i="88"/>
  <c r="F16" i="88"/>
  <c r="E16" i="88"/>
  <c r="F15" i="88"/>
  <c r="E15" i="88"/>
  <c r="F14" i="88"/>
  <c r="E14" i="88"/>
  <c r="F13" i="88"/>
  <c r="E13" i="88"/>
  <c r="F12" i="88"/>
  <c r="E12" i="88"/>
  <c r="F11" i="88"/>
  <c r="E11" i="88"/>
  <c r="F10" i="88"/>
  <c r="E10" i="88"/>
  <c r="F9" i="88"/>
  <c r="E9" i="88"/>
  <c r="F8" i="88"/>
  <c r="E8" i="88"/>
  <c r="E26" i="87"/>
  <c r="G26" i="87" s="1"/>
  <c r="D26" i="87"/>
  <c r="G25" i="87"/>
  <c r="F25" i="87"/>
  <c r="G24" i="87"/>
  <c r="F24" i="87"/>
  <c r="G23" i="87"/>
  <c r="F23" i="87"/>
  <c r="G22" i="87"/>
  <c r="F22" i="87"/>
  <c r="G21" i="87"/>
  <c r="F21" i="87"/>
  <c r="G20" i="87"/>
  <c r="F20" i="87"/>
  <c r="G19" i="87"/>
  <c r="F19" i="87"/>
  <c r="G18" i="87"/>
  <c r="F18" i="87"/>
  <c r="G17" i="87"/>
  <c r="F17" i="87"/>
  <c r="G16" i="87"/>
  <c r="F16" i="87"/>
  <c r="G15" i="87"/>
  <c r="F15" i="87"/>
  <c r="G14" i="87"/>
  <c r="F14" i="87"/>
  <c r="G13" i="87"/>
  <c r="F13" i="87"/>
  <c r="G12" i="87"/>
  <c r="F12" i="87"/>
  <c r="G11" i="87"/>
  <c r="F11" i="87"/>
  <c r="G36" i="86"/>
  <c r="F36" i="86"/>
  <c r="G35" i="86"/>
  <c r="F35" i="86"/>
  <c r="G34" i="86"/>
  <c r="F34" i="86"/>
  <c r="G33" i="86"/>
  <c r="F33" i="86"/>
  <c r="G32" i="86"/>
  <c r="F32" i="86"/>
  <c r="G31" i="86"/>
  <c r="F31" i="86"/>
  <c r="G30" i="86"/>
  <c r="F30" i="86"/>
  <c r="G29" i="86"/>
  <c r="F29" i="86"/>
  <c r="G28" i="86"/>
  <c r="F28" i="86"/>
  <c r="G27" i="86"/>
  <c r="F27" i="86"/>
  <c r="G26" i="86"/>
  <c r="F26" i="86"/>
  <c r="G25" i="86"/>
  <c r="F25" i="86"/>
  <c r="G24" i="86"/>
  <c r="F24" i="86"/>
  <c r="G23" i="86"/>
  <c r="F23" i="86"/>
  <c r="G22" i="86"/>
  <c r="F22" i="86"/>
  <c r="G21" i="86"/>
  <c r="F21" i="86"/>
  <c r="G20" i="86"/>
  <c r="F20" i="86"/>
  <c r="G19" i="86"/>
  <c r="F19" i="86"/>
  <c r="G18" i="86"/>
  <c r="F18" i="86"/>
  <c r="G17" i="86"/>
  <c r="F17" i="86"/>
  <c r="G16" i="86"/>
  <c r="F16" i="86"/>
  <c r="G15" i="86"/>
  <c r="F15" i="86"/>
  <c r="G14" i="86"/>
  <c r="F14" i="86"/>
  <c r="G13" i="86"/>
  <c r="F13" i="86"/>
  <c r="G12" i="86"/>
  <c r="F12" i="86"/>
  <c r="G11" i="86"/>
  <c r="F11" i="86"/>
  <c r="G10" i="86"/>
  <c r="F10" i="86"/>
  <c r="G9" i="86"/>
  <c r="F9" i="86"/>
  <c r="G8" i="86"/>
  <c r="F8" i="86"/>
  <c r="G31" i="85"/>
  <c r="F31" i="85"/>
  <c r="G30" i="85"/>
  <c r="F30" i="85"/>
  <c r="G29" i="85"/>
  <c r="F29" i="85"/>
  <c r="G28" i="85"/>
  <c r="F28" i="85"/>
  <c r="G27" i="85"/>
  <c r="F27" i="85"/>
  <c r="G26" i="85"/>
  <c r="F26" i="85"/>
  <c r="G25" i="85"/>
  <c r="F25" i="85"/>
  <c r="G24" i="85"/>
  <c r="F24" i="85"/>
  <c r="G23" i="85"/>
  <c r="F23" i="85"/>
  <c r="G22" i="85"/>
  <c r="F22" i="85"/>
  <c r="G21" i="85"/>
  <c r="F21" i="85"/>
  <c r="E21" i="85"/>
  <c r="D21" i="85"/>
  <c r="G20" i="85"/>
  <c r="F20" i="85"/>
  <c r="G19" i="85"/>
  <c r="F19" i="85"/>
  <c r="G18" i="85"/>
  <c r="F18" i="85"/>
  <c r="G17" i="85"/>
  <c r="F17" i="85"/>
  <c r="G16" i="85"/>
  <c r="F16" i="85"/>
  <c r="G15" i="85"/>
  <c r="F15" i="85"/>
  <c r="G14" i="85"/>
  <c r="F14" i="85"/>
  <c r="G13" i="85"/>
  <c r="F13" i="85"/>
  <c r="G12" i="85"/>
  <c r="E11" i="85"/>
  <c r="E32" i="85" s="1"/>
  <c r="D11" i="85"/>
  <c r="D32" i="85" s="1"/>
  <c r="F16" i="41"/>
  <c r="F15" i="41"/>
  <c r="F14" i="41"/>
  <c r="E13" i="41"/>
  <c r="F13" i="41" s="1"/>
  <c r="D13" i="41"/>
  <c r="C13" i="41"/>
  <c r="F12" i="41"/>
  <c r="F11" i="41"/>
  <c r="F10" i="41"/>
  <c r="E9" i="41"/>
  <c r="F9" i="41" s="1"/>
  <c r="D9" i="41"/>
  <c r="D8" i="41" s="1"/>
  <c r="F8" i="41" s="1"/>
  <c r="C9" i="41"/>
  <c r="C8" i="41" s="1"/>
  <c r="E8" i="41"/>
  <c r="G24" i="89" l="1"/>
  <c r="F24" i="89"/>
  <c r="G32" i="85"/>
  <c r="F32" i="85"/>
  <c r="G11" i="85"/>
  <c r="G18" i="89"/>
  <c r="F26" i="87"/>
  <c r="F11" i="85"/>
  <c r="A110" i="81" l="1"/>
  <c r="A104" i="81"/>
  <c r="A98" i="81"/>
  <c r="A89" i="81"/>
  <c r="A83" i="81"/>
  <c r="K38" i="81"/>
  <c r="I38" i="81"/>
  <c r="H38" i="81"/>
  <c r="K37" i="81"/>
  <c r="J37" i="81"/>
  <c r="I37" i="81"/>
  <c r="H37" i="81"/>
  <c r="K36" i="81"/>
  <c r="J36" i="81"/>
  <c r="I36" i="81"/>
  <c r="H36" i="81"/>
  <c r="K35" i="81"/>
  <c r="J35" i="81"/>
  <c r="I35" i="81"/>
  <c r="H35" i="81"/>
  <c r="K34" i="81"/>
  <c r="J34" i="81"/>
  <c r="I34" i="81"/>
  <c r="H34" i="81"/>
  <c r="G33" i="81"/>
  <c r="G28" i="81" s="1"/>
  <c r="F33" i="81"/>
  <c r="H33" i="81" s="1"/>
  <c r="E33" i="81"/>
  <c r="E28" i="81" s="1"/>
  <c r="C33" i="81"/>
  <c r="C28" i="81" s="1"/>
  <c r="K32" i="81"/>
  <c r="J32" i="81"/>
  <c r="I32" i="81"/>
  <c r="H32" i="81"/>
  <c r="K31" i="81"/>
  <c r="J31" i="81"/>
  <c r="I31" i="81"/>
  <c r="H31" i="81"/>
  <c r="K30" i="81"/>
  <c r="J30" i="81"/>
  <c r="I30" i="81"/>
  <c r="H30" i="81"/>
  <c r="K29" i="81"/>
  <c r="J29" i="81"/>
  <c r="I29" i="81"/>
  <c r="H29" i="81"/>
  <c r="K27" i="81"/>
  <c r="J27" i="81"/>
  <c r="I27" i="81"/>
  <c r="H27" i="81"/>
  <c r="K26" i="81"/>
  <c r="J26" i="81"/>
  <c r="I26" i="81"/>
  <c r="H26" i="81"/>
  <c r="K25" i="81"/>
  <c r="J25" i="81"/>
  <c r="I25" i="81"/>
  <c r="H25" i="81"/>
  <c r="K24" i="81"/>
  <c r="J24" i="81"/>
  <c r="I24" i="81"/>
  <c r="H24" i="81"/>
  <c r="K23" i="81"/>
  <c r="J23" i="81"/>
  <c r="I23" i="81"/>
  <c r="H23" i="81"/>
  <c r="G22" i="81"/>
  <c r="F22" i="81"/>
  <c r="H22" i="81" s="1"/>
  <c r="E22" i="81"/>
  <c r="C22" i="81"/>
  <c r="K21" i="81"/>
  <c r="J21" i="81"/>
  <c r="I21" i="81"/>
  <c r="H21" i="81"/>
  <c r="K20" i="81"/>
  <c r="J20" i="81"/>
  <c r="I20" i="81"/>
  <c r="H20" i="81"/>
  <c r="K19" i="81"/>
  <c r="J19" i="81"/>
  <c r="I19" i="81"/>
  <c r="H19" i="81"/>
  <c r="K18" i="81"/>
  <c r="I18" i="81"/>
  <c r="H18" i="81"/>
  <c r="K17" i="81"/>
  <c r="I17" i="81"/>
  <c r="K16" i="81"/>
  <c r="J16" i="81"/>
  <c r="I16" i="81"/>
  <c r="H16" i="81"/>
  <c r="K15" i="81"/>
  <c r="J15" i="81"/>
  <c r="I15" i="81"/>
  <c r="H15" i="81"/>
  <c r="K14" i="81"/>
  <c r="J14" i="81"/>
  <c r="I14" i="81"/>
  <c r="H14" i="81"/>
  <c r="G13" i="81"/>
  <c r="F13" i="81"/>
  <c r="J13" i="81" s="1"/>
  <c r="E13" i="81"/>
  <c r="C13" i="81"/>
  <c r="F28" i="81" l="1"/>
  <c r="I28" i="81" s="1"/>
  <c r="I22" i="81"/>
  <c r="F12" i="81"/>
  <c r="J22" i="81"/>
  <c r="G12" i="81"/>
  <c r="G39" i="81" s="1"/>
  <c r="K22" i="81"/>
  <c r="C12" i="81"/>
  <c r="C39" i="81" s="1"/>
  <c r="E12" i="81"/>
  <c r="E39" i="81" s="1"/>
  <c r="H13" i="81"/>
  <c r="I33" i="81"/>
  <c r="K13" i="81"/>
  <c r="J33" i="81"/>
  <c r="K33" i="81"/>
  <c r="I13" i="81"/>
  <c r="H12" i="81" l="1"/>
  <c r="J12" i="81"/>
  <c r="K12" i="81"/>
  <c r="H28" i="81"/>
  <c r="J28" i="81"/>
  <c r="F39" i="81"/>
  <c r="K39" i="81" s="1"/>
  <c r="K28" i="81"/>
  <c r="I12" i="81"/>
  <c r="J39" i="81" l="1"/>
  <c r="H39" i="81"/>
  <c r="I39" i="81"/>
  <c r="C42" i="80" l="1"/>
  <c r="C40" i="80"/>
  <c r="C33" i="80"/>
  <c r="C30" i="80"/>
  <c r="C21" i="80"/>
  <c r="C16" i="80"/>
  <c r="D10" i="79"/>
  <c r="D11" i="79"/>
  <c r="D12" i="79"/>
  <c r="D13" i="79"/>
  <c r="D14" i="79"/>
  <c r="D15" i="79"/>
  <c r="D16" i="79"/>
  <c r="D17" i="79"/>
  <c r="D18" i="79"/>
  <c r="C18" i="79"/>
  <c r="D71" i="78"/>
  <c r="C71" i="78"/>
  <c r="D70" i="78"/>
  <c r="D69" i="78"/>
  <c r="D68" i="78"/>
  <c r="D67" i="78"/>
  <c r="D66" i="78"/>
  <c r="D65" i="78"/>
  <c r="D64" i="78"/>
  <c r="D63" i="78"/>
  <c r="D62" i="78"/>
  <c r="D61" i="78"/>
  <c r="D60" i="78"/>
  <c r="D59" i="78"/>
  <c r="D58" i="78"/>
  <c r="D57" i="78"/>
  <c r="D56" i="78"/>
  <c r="D55" i="78"/>
  <c r="D54" i="78"/>
  <c r="D53" i="78"/>
  <c r="D52" i="78"/>
  <c r="D51" i="78"/>
  <c r="D50" i="78"/>
  <c r="D49" i="78"/>
  <c r="D48" i="78"/>
  <c r="D47" i="78"/>
  <c r="D46" i="78"/>
  <c r="D45" i="78"/>
  <c r="D44" i="78"/>
  <c r="D43" i="78"/>
  <c r="D42" i="78"/>
  <c r="D41" i="78"/>
  <c r="D40" i="78"/>
  <c r="D39" i="78"/>
  <c r="D38" i="78"/>
  <c r="D37" i="78"/>
  <c r="D36" i="78"/>
  <c r="D35" i="78"/>
  <c r="D34" i="78"/>
  <c r="D33" i="78"/>
  <c r="D32" i="78"/>
  <c r="D31" i="78"/>
  <c r="D30" i="78"/>
  <c r="D29" i="78"/>
  <c r="D28" i="78"/>
  <c r="D27" i="78"/>
  <c r="D26" i="78"/>
  <c r="D25" i="78"/>
  <c r="D24" i="78"/>
  <c r="D23" i="78"/>
  <c r="D22" i="78"/>
  <c r="D21" i="78"/>
  <c r="D20" i="78"/>
  <c r="D19" i="78"/>
  <c r="D18" i="78"/>
  <c r="D17" i="78"/>
  <c r="D16" i="78"/>
  <c r="D15" i="78"/>
  <c r="D14" i="78"/>
  <c r="C39" i="80" l="1"/>
  <c r="D39" i="80" s="1"/>
  <c r="C15" i="80"/>
  <c r="C45" i="80" l="1"/>
  <c r="D45" i="80" s="1"/>
  <c r="D15" i="80"/>
  <c r="H15" i="76"/>
  <c r="G15" i="76"/>
  <c r="J15" i="76" s="1"/>
  <c r="K15" i="76" s="1"/>
  <c r="D15" i="76"/>
  <c r="C15" i="76"/>
  <c r="J14" i="76"/>
  <c r="K14" i="76" s="1"/>
  <c r="L14" i="76"/>
  <c r="I14" i="76"/>
  <c r="J13" i="76"/>
  <c r="K13" i="76" s="1"/>
  <c r="L13" i="76"/>
  <c r="I13" i="76"/>
  <c r="H10" i="75"/>
  <c r="G10" i="75"/>
  <c r="F10" i="75"/>
  <c r="E10" i="75"/>
  <c r="D10" i="75"/>
  <c r="C10" i="75"/>
  <c r="H9" i="75"/>
  <c r="G9" i="75"/>
  <c r="H8" i="75"/>
  <c r="G8" i="75"/>
  <c r="I15" i="76" l="1"/>
  <c r="L15" i="76"/>
  <c r="D56" i="71"/>
  <c r="D55" i="71"/>
  <c r="D54" i="71"/>
  <c r="D53" i="71"/>
  <c r="D52" i="71"/>
  <c r="D51" i="71"/>
  <c r="D50" i="71"/>
  <c r="D49" i="71"/>
  <c r="D48" i="71"/>
  <c r="D47" i="71"/>
  <c r="D46" i="71"/>
  <c r="D45" i="71"/>
  <c r="D44" i="71"/>
  <c r="D43" i="71"/>
  <c r="D42" i="71"/>
  <c r="D41" i="71"/>
  <c r="D40" i="71"/>
  <c r="D39" i="71"/>
  <c r="D38" i="71"/>
  <c r="D37" i="71"/>
  <c r="D36" i="71"/>
  <c r="D35" i="71"/>
  <c r="D34" i="71"/>
  <c r="D33" i="71"/>
  <c r="D32" i="71"/>
  <c r="D31" i="71"/>
  <c r="D30" i="71"/>
  <c r="D29" i="71"/>
  <c r="D28" i="71"/>
  <c r="D27" i="71"/>
  <c r="D26" i="71"/>
  <c r="D25" i="71"/>
  <c r="D24" i="71"/>
  <c r="D23" i="71"/>
  <c r="D22" i="71"/>
  <c r="D21" i="71"/>
  <c r="D20" i="71"/>
  <c r="D19" i="71"/>
  <c r="D18" i="71"/>
  <c r="D17" i="71"/>
  <c r="D16" i="71"/>
  <c r="C50" i="71"/>
  <c r="C39" i="71"/>
  <c r="C38" i="71"/>
  <c r="C30" i="71"/>
  <c r="C24" i="71"/>
  <c r="C18" i="71"/>
  <c r="C17" i="71" s="1"/>
  <c r="E30" i="70"/>
  <c r="E23" i="68"/>
  <c r="D13" i="68" s="1"/>
  <c r="C37" i="71" l="1"/>
  <c r="C16" i="71"/>
  <c r="C56" i="71" s="1"/>
  <c r="D12" i="68"/>
  <c r="D14" i="68"/>
  <c r="D15" i="68"/>
  <c r="D16" i="68"/>
  <c r="D17" i="68"/>
  <c r="D10" i="68"/>
  <c r="D18" i="68"/>
  <c r="D11" i="68"/>
  <c r="E23" i="51" l="1"/>
  <c r="E22" i="51"/>
  <c r="E21" i="51"/>
  <c r="E20" i="51"/>
  <c r="E19" i="51"/>
  <c r="E18" i="51"/>
  <c r="E17" i="51"/>
  <c r="E16" i="51"/>
  <c r="E15" i="51"/>
  <c r="E14" i="51"/>
  <c r="E13" i="51"/>
  <c r="E12" i="51"/>
  <c r="E11" i="51"/>
  <c r="E10" i="51"/>
  <c r="E9" i="51"/>
  <c r="E8" i="51"/>
  <c r="E7" i="51"/>
  <c r="E6" i="51"/>
  <c r="E17" i="50"/>
  <c r="E16" i="50"/>
  <c r="E15" i="50"/>
  <c r="E14" i="50"/>
  <c r="E13" i="50"/>
  <c r="E12" i="50"/>
  <c r="E11" i="50"/>
  <c r="E10" i="50"/>
  <c r="E9" i="50"/>
  <c r="E8" i="50"/>
  <c r="E7" i="50"/>
  <c r="E6" i="50"/>
  <c r="E5" i="50"/>
  <c r="G35" i="49"/>
  <c r="G34" i="49"/>
  <c r="G33" i="49"/>
  <c r="G32" i="49"/>
  <c r="G31" i="49"/>
  <c r="G30" i="49"/>
  <c r="F30" i="49"/>
  <c r="E30" i="49"/>
  <c r="G29" i="49"/>
  <c r="F28" i="49"/>
  <c r="G28" i="49" s="1"/>
  <c r="E28" i="49"/>
  <c r="E20" i="49" s="1"/>
  <c r="G27" i="49"/>
  <c r="G26" i="49"/>
  <c r="G25" i="49"/>
  <c r="F24" i="49"/>
  <c r="G24" i="49" s="1"/>
  <c r="E24" i="49"/>
  <c r="G23" i="49"/>
  <c r="G22" i="49"/>
  <c r="F21" i="49"/>
  <c r="G21" i="49" s="1"/>
  <c r="E21" i="49"/>
  <c r="G19" i="49"/>
  <c r="G18" i="49"/>
  <c r="F18" i="49"/>
  <c r="E18" i="49"/>
  <c r="G17" i="49"/>
  <c r="G16" i="49"/>
  <c r="G15" i="49"/>
  <c r="F14" i="49"/>
  <c r="G14" i="49" s="1"/>
  <c r="E14" i="49"/>
  <c r="G13" i="49"/>
  <c r="G12" i="49"/>
  <c r="F11" i="49"/>
  <c r="G11" i="49" s="1"/>
  <c r="E11" i="49"/>
  <c r="E10" i="49"/>
  <c r="E36" i="49" s="1"/>
  <c r="F10" i="49" l="1"/>
  <c r="F20" i="49"/>
  <c r="G20" i="49" s="1"/>
  <c r="F36" i="49" l="1"/>
  <c r="G36" i="49" s="1"/>
  <c r="G10" i="49"/>
  <c r="L18" i="47" l="1"/>
  <c r="K18" i="47"/>
  <c r="J18" i="47"/>
  <c r="I18" i="47"/>
  <c r="H18" i="47"/>
  <c r="G18" i="47"/>
  <c r="F18" i="47"/>
  <c r="E18" i="47"/>
  <c r="D18" i="47"/>
  <c r="C18" i="47"/>
  <c r="L17" i="47"/>
  <c r="K17" i="47"/>
  <c r="J17" i="47"/>
  <c r="I17" i="47"/>
  <c r="L16" i="47"/>
  <c r="K16" i="47"/>
  <c r="J16" i="47"/>
  <c r="I16" i="47"/>
  <c r="L15" i="47"/>
  <c r="K15" i="47"/>
  <c r="J15" i="47"/>
  <c r="I15" i="47"/>
  <c r="L14" i="47"/>
  <c r="K14" i="47"/>
  <c r="J14" i="47"/>
  <c r="I14" i="47"/>
  <c r="L13" i="47"/>
  <c r="K13" i="47"/>
  <c r="J13" i="47"/>
  <c r="I13" i="47"/>
  <c r="L12" i="47"/>
  <c r="K12" i="47"/>
  <c r="J12" i="47"/>
  <c r="I12" i="47"/>
  <c r="L11" i="47"/>
  <c r="K11" i="47"/>
  <c r="J11" i="47"/>
  <c r="I11" i="47"/>
  <c r="L10" i="47"/>
  <c r="K10" i="47"/>
  <c r="J10" i="47"/>
  <c r="I10" i="47"/>
  <c r="F10" i="43"/>
  <c r="H10" i="43" s="1"/>
  <c r="E10" i="43"/>
  <c r="G10" i="43" s="1"/>
  <c r="D10" i="43"/>
  <c r="C10" i="43"/>
  <c r="H9" i="43"/>
  <c r="G9" i="43"/>
  <c r="H8" i="43"/>
  <c r="G8" i="43"/>
  <c r="L35" i="40" l="1"/>
  <c r="K35" i="40"/>
  <c r="J35" i="40"/>
  <c r="I35" i="40"/>
  <c r="J34" i="40"/>
  <c r="H34" i="40"/>
  <c r="G34" i="40"/>
  <c r="I34" i="40" s="1"/>
  <c r="F34" i="40"/>
  <c r="E34" i="40"/>
  <c r="D34" i="40"/>
  <c r="C34" i="40"/>
  <c r="K34" i="40" s="1"/>
  <c r="L33" i="40"/>
  <c r="K33" i="40"/>
  <c r="J33" i="40"/>
  <c r="I33" i="40"/>
  <c r="L32" i="40"/>
  <c r="K32" i="40"/>
  <c r="J32" i="40"/>
  <c r="I32" i="40"/>
  <c r="L31" i="40"/>
  <c r="K31" i="40"/>
  <c r="J31" i="40"/>
  <c r="I31" i="40"/>
  <c r="L30" i="40"/>
  <c r="K30" i="40"/>
  <c r="J30" i="40"/>
  <c r="I30" i="40"/>
  <c r="L29" i="40"/>
  <c r="K29" i="40"/>
  <c r="J29" i="40"/>
  <c r="I29" i="40"/>
  <c r="H28" i="40"/>
  <c r="G28" i="40"/>
  <c r="L28" i="40" s="1"/>
  <c r="F28" i="40"/>
  <c r="E28" i="40"/>
  <c r="D28" i="40"/>
  <c r="C28" i="40"/>
  <c r="L27" i="40"/>
  <c r="K27" i="40"/>
  <c r="J27" i="40"/>
  <c r="I27" i="40"/>
  <c r="L26" i="40"/>
  <c r="K26" i="40"/>
  <c r="J26" i="40"/>
  <c r="I26" i="40"/>
  <c r="H25" i="40"/>
  <c r="G25" i="40"/>
  <c r="I25" i="40" s="1"/>
  <c r="F25" i="40"/>
  <c r="E25" i="40"/>
  <c r="D25" i="40"/>
  <c r="C25" i="40"/>
  <c r="K25" i="40" s="1"/>
  <c r="L24" i="40"/>
  <c r="K24" i="40"/>
  <c r="J24" i="40"/>
  <c r="I24" i="40"/>
  <c r="L23" i="40"/>
  <c r="K23" i="40"/>
  <c r="J23" i="40"/>
  <c r="I23" i="40"/>
  <c r="L22" i="40"/>
  <c r="K22" i="40"/>
  <c r="J22" i="40"/>
  <c r="I22" i="40"/>
  <c r="L21" i="40"/>
  <c r="K21" i="40"/>
  <c r="J21" i="40"/>
  <c r="I21" i="40"/>
  <c r="L20" i="40"/>
  <c r="K20" i="40"/>
  <c r="J20" i="40"/>
  <c r="I20" i="40"/>
  <c r="L19" i="40"/>
  <c r="K19" i="40"/>
  <c r="J19" i="40"/>
  <c r="I19" i="40"/>
  <c r="L18" i="40"/>
  <c r="K18" i="40"/>
  <c r="J18" i="40"/>
  <c r="I18" i="40"/>
  <c r="L17" i="40"/>
  <c r="K17" i="40"/>
  <c r="J17" i="40"/>
  <c r="I17" i="40"/>
  <c r="L16" i="40"/>
  <c r="K16" i="40"/>
  <c r="J16" i="40"/>
  <c r="I16" i="40"/>
  <c r="H15" i="40"/>
  <c r="G15" i="40"/>
  <c r="L15" i="40" s="1"/>
  <c r="F15" i="40"/>
  <c r="E15" i="40"/>
  <c r="D15" i="40"/>
  <c r="C15" i="40"/>
  <c r="L14" i="40"/>
  <c r="K14" i="40"/>
  <c r="J14" i="40"/>
  <c r="I14" i="40"/>
  <c r="L13" i="40"/>
  <c r="K13" i="40"/>
  <c r="J13" i="40"/>
  <c r="I13" i="40"/>
  <c r="L12" i="40"/>
  <c r="K12" i="40"/>
  <c r="J12" i="40"/>
  <c r="I12" i="40"/>
  <c r="L11" i="40"/>
  <c r="K11" i="40"/>
  <c r="J11" i="40"/>
  <c r="I11" i="40"/>
  <c r="J10" i="40"/>
  <c r="H10" i="40"/>
  <c r="G10" i="40"/>
  <c r="I10" i="40" s="1"/>
  <c r="F10" i="40"/>
  <c r="F36" i="40" s="1"/>
  <c r="E10" i="40"/>
  <c r="E36" i="40" s="1"/>
  <c r="D10" i="40"/>
  <c r="D36" i="40" s="1"/>
  <c r="C10" i="40"/>
  <c r="K47" i="39"/>
  <c r="L47" i="39"/>
  <c r="J47" i="39"/>
  <c r="I47" i="39"/>
  <c r="K46" i="39"/>
  <c r="L46" i="39"/>
  <c r="J46" i="39"/>
  <c r="I46" i="39"/>
  <c r="H45" i="39"/>
  <c r="G45" i="39"/>
  <c r="F45" i="39"/>
  <c r="E45" i="39"/>
  <c r="D45" i="39"/>
  <c r="C45" i="39"/>
  <c r="K44" i="39"/>
  <c r="L44" i="39"/>
  <c r="J44" i="39"/>
  <c r="I44" i="39"/>
  <c r="K43" i="39"/>
  <c r="L43" i="39"/>
  <c r="J43" i="39"/>
  <c r="I43" i="39"/>
  <c r="K42" i="39"/>
  <c r="L42" i="39"/>
  <c r="J42" i="39"/>
  <c r="I42" i="39"/>
  <c r="K41" i="39"/>
  <c r="L41" i="39"/>
  <c r="J41" i="39"/>
  <c r="I41" i="39"/>
  <c r="K40" i="39"/>
  <c r="L40" i="39"/>
  <c r="J40" i="39"/>
  <c r="I40" i="39"/>
  <c r="H39" i="39"/>
  <c r="G39" i="39"/>
  <c r="J39" i="39" s="1"/>
  <c r="F39" i="39"/>
  <c r="E39" i="39"/>
  <c r="D39" i="39"/>
  <c r="C39" i="39"/>
  <c r="L39" i="39" s="1"/>
  <c r="K38" i="39"/>
  <c r="L38" i="39"/>
  <c r="J38" i="39"/>
  <c r="I38" i="39"/>
  <c r="H37" i="39"/>
  <c r="G37" i="39"/>
  <c r="F37" i="39"/>
  <c r="E37" i="39"/>
  <c r="D37" i="39"/>
  <c r="C37" i="39"/>
  <c r="K36" i="39"/>
  <c r="L36" i="39"/>
  <c r="J36" i="39"/>
  <c r="I36" i="39"/>
  <c r="K35" i="39"/>
  <c r="L35" i="39"/>
  <c r="J35" i="39"/>
  <c r="I35" i="39"/>
  <c r="K34" i="39"/>
  <c r="L34" i="39"/>
  <c r="J34" i="39"/>
  <c r="I34" i="39"/>
  <c r="K33" i="39"/>
  <c r="L33" i="39"/>
  <c r="J33" i="39"/>
  <c r="I33" i="39"/>
  <c r="K32" i="39"/>
  <c r="L32" i="39"/>
  <c r="J32" i="39"/>
  <c r="I32" i="39"/>
  <c r="K31" i="39"/>
  <c r="L31" i="39"/>
  <c r="J31" i="39"/>
  <c r="I31" i="39"/>
  <c r="K30" i="39"/>
  <c r="L30" i="39"/>
  <c r="J30" i="39"/>
  <c r="I30" i="39"/>
  <c r="K29" i="39"/>
  <c r="L29" i="39"/>
  <c r="J29" i="39"/>
  <c r="I29" i="39"/>
  <c r="K28" i="39"/>
  <c r="L28" i="39"/>
  <c r="J28" i="39"/>
  <c r="I28" i="39"/>
  <c r="K27" i="39"/>
  <c r="L27" i="39"/>
  <c r="J27" i="39"/>
  <c r="I27" i="39"/>
  <c r="K26" i="39"/>
  <c r="L26" i="39"/>
  <c r="J26" i="39"/>
  <c r="I26" i="39"/>
  <c r="K25" i="39"/>
  <c r="L25" i="39"/>
  <c r="J25" i="39"/>
  <c r="I25" i="39"/>
  <c r="K24" i="39"/>
  <c r="L24" i="39"/>
  <c r="J24" i="39"/>
  <c r="I24" i="39"/>
  <c r="K23" i="39"/>
  <c r="L23" i="39"/>
  <c r="J23" i="39"/>
  <c r="I23" i="39"/>
  <c r="K22" i="39"/>
  <c r="L22" i="39"/>
  <c r="J22" i="39"/>
  <c r="I22" i="39"/>
  <c r="K21" i="39"/>
  <c r="L21" i="39"/>
  <c r="J21" i="39"/>
  <c r="I21" i="39"/>
  <c r="K20" i="39"/>
  <c r="L20" i="39"/>
  <c r="J20" i="39"/>
  <c r="I20" i="39"/>
  <c r="K19" i="39"/>
  <c r="L19" i="39"/>
  <c r="J19" i="39"/>
  <c r="I19" i="39"/>
  <c r="K18" i="39"/>
  <c r="L18" i="39"/>
  <c r="J18" i="39"/>
  <c r="I18" i="39"/>
  <c r="K17" i="39"/>
  <c r="L17" i="39"/>
  <c r="J17" i="39"/>
  <c r="I17" i="39"/>
  <c r="K16" i="39"/>
  <c r="L16" i="39"/>
  <c r="J16" i="39"/>
  <c r="I16" i="39"/>
  <c r="K15" i="39"/>
  <c r="L15" i="39"/>
  <c r="J15" i="39"/>
  <c r="I15" i="39"/>
  <c r="K14" i="39"/>
  <c r="L14" i="39"/>
  <c r="J14" i="39"/>
  <c r="I14" i="39"/>
  <c r="H13" i="39"/>
  <c r="G13" i="39"/>
  <c r="F13" i="39"/>
  <c r="E13" i="39"/>
  <c r="D13" i="39"/>
  <c r="C13" i="39"/>
  <c r="K12" i="39"/>
  <c r="L12" i="39"/>
  <c r="J12" i="39"/>
  <c r="I12" i="39"/>
  <c r="K11" i="39"/>
  <c r="L11" i="39"/>
  <c r="J11" i="39"/>
  <c r="I11" i="39"/>
  <c r="H10" i="39"/>
  <c r="G10" i="39"/>
  <c r="F10" i="39"/>
  <c r="E10" i="39"/>
  <c r="D10" i="39"/>
  <c r="C10" i="39"/>
  <c r="K13" i="39" l="1"/>
  <c r="I39" i="39"/>
  <c r="G48" i="39"/>
  <c r="J48" i="39" s="1"/>
  <c r="I10" i="39"/>
  <c r="I37" i="39"/>
  <c r="J45" i="39"/>
  <c r="L45" i="39"/>
  <c r="F48" i="39"/>
  <c r="H48" i="39"/>
  <c r="D48" i="39"/>
  <c r="I45" i="39"/>
  <c r="H36" i="40"/>
  <c r="I15" i="40"/>
  <c r="J15" i="40"/>
  <c r="C36" i="40"/>
  <c r="I28" i="40"/>
  <c r="J25" i="40"/>
  <c r="J28" i="40"/>
  <c r="L25" i="40"/>
  <c r="K15" i="40"/>
  <c r="K28" i="40"/>
  <c r="G36" i="40"/>
  <c r="L10" i="40"/>
  <c r="L34" i="40"/>
  <c r="K10" i="40"/>
  <c r="J10" i="39"/>
  <c r="J37" i="39"/>
  <c r="K39" i="39"/>
  <c r="I13" i="39"/>
  <c r="L37" i="39"/>
  <c r="E48" i="39"/>
  <c r="C48" i="39"/>
  <c r="K48" i="39" s="1"/>
  <c r="K10" i="39"/>
  <c r="J13" i="39"/>
  <c r="K37" i="39"/>
  <c r="K45" i="39"/>
  <c r="L13" i="39"/>
  <c r="I48" i="39" l="1"/>
  <c r="L48" i="39"/>
  <c r="L36" i="40"/>
  <c r="K36" i="40"/>
  <c r="J36" i="40"/>
  <c r="I36" i="40"/>
  <c r="D22" i="35" l="1"/>
  <c r="D21" i="35"/>
  <c r="D20" i="35"/>
  <c r="C19" i="35"/>
  <c r="C18" i="35" s="1"/>
  <c r="D18" i="35" s="1"/>
  <c r="D17" i="35"/>
  <c r="D16" i="35"/>
  <c r="D15" i="35"/>
  <c r="C15" i="35"/>
  <c r="C14" i="35"/>
  <c r="C13" i="35" s="1"/>
  <c r="D12" i="35"/>
  <c r="D11" i="35"/>
  <c r="D10" i="35"/>
  <c r="C10" i="35"/>
  <c r="C9" i="35"/>
  <c r="C8" i="35" s="1"/>
  <c r="D15" i="34"/>
  <c r="C13" i="34"/>
  <c r="D13" i="34" s="1"/>
  <c r="E33" i="33"/>
  <c r="E32" i="33"/>
  <c r="C32" i="33"/>
  <c r="C34" i="33" s="1"/>
  <c r="E31" i="33"/>
  <c r="E30" i="33"/>
  <c r="E29" i="33"/>
  <c r="E28" i="33"/>
  <c r="E27" i="33"/>
  <c r="C26" i="33"/>
  <c r="E26" i="33" s="1"/>
  <c r="E25" i="33"/>
  <c r="E24" i="33"/>
  <c r="E23" i="33"/>
  <c r="C23" i="33"/>
  <c r="E22" i="33"/>
  <c r="E21" i="33"/>
  <c r="E20" i="33"/>
  <c r="E19" i="33"/>
  <c r="E18" i="33"/>
  <c r="E17" i="33"/>
  <c r="E16" i="33"/>
  <c r="E15" i="33"/>
  <c r="E14" i="33"/>
  <c r="C13" i="33"/>
  <c r="E13" i="33" s="1"/>
  <c r="E12" i="33"/>
  <c r="E11" i="33"/>
  <c r="E10" i="33"/>
  <c r="E9" i="33"/>
  <c r="E8" i="33"/>
  <c r="C8" i="33"/>
  <c r="E45" i="32"/>
  <c r="E44" i="32"/>
  <c r="C43" i="32"/>
  <c r="E43" i="32" s="1"/>
  <c r="E42" i="32"/>
  <c r="E41" i="32"/>
  <c r="E40" i="32"/>
  <c r="E39" i="32"/>
  <c r="E38" i="32"/>
  <c r="E37" i="32"/>
  <c r="C37" i="32"/>
  <c r="E36" i="32"/>
  <c r="E35" i="32"/>
  <c r="C35" i="32"/>
  <c r="E34" i="32"/>
  <c r="E33" i="32"/>
  <c r="E32" i="32"/>
  <c r="E31" i="32"/>
  <c r="E30" i="32"/>
  <c r="E29" i="32"/>
  <c r="E28" i="32"/>
  <c r="E27" i="32"/>
  <c r="E26" i="32"/>
  <c r="E25" i="32"/>
  <c r="E24" i="32"/>
  <c r="E23" i="32"/>
  <c r="E22" i="32"/>
  <c r="E21" i="32"/>
  <c r="E20" i="32"/>
  <c r="E19" i="32"/>
  <c r="E18" i="32"/>
  <c r="E17" i="32"/>
  <c r="E16" i="32"/>
  <c r="E15" i="32"/>
  <c r="E14" i="32"/>
  <c r="E13" i="32"/>
  <c r="E12" i="32"/>
  <c r="C11" i="32"/>
  <c r="E11" i="32" s="1"/>
  <c r="E10" i="32"/>
  <c r="E9" i="32"/>
  <c r="E8" i="32"/>
  <c r="C8" i="32"/>
  <c r="E20" i="31"/>
  <c r="E19" i="31"/>
  <c r="E18" i="31"/>
  <c r="E17" i="31"/>
  <c r="E16" i="31"/>
  <c r="E15" i="31"/>
  <c r="C14" i="31"/>
  <c r="C21" i="31" s="1"/>
  <c r="E13" i="31"/>
  <c r="E12" i="31"/>
  <c r="D12" i="31"/>
  <c r="E11" i="31"/>
  <c r="E10" i="31"/>
  <c r="D10" i="31"/>
  <c r="E9" i="31"/>
  <c r="C8" i="31"/>
  <c r="D13" i="31" s="1"/>
  <c r="E36" i="30"/>
  <c r="E35" i="30"/>
  <c r="C34" i="30"/>
  <c r="E34" i="30" s="1"/>
  <c r="E33" i="30"/>
  <c r="E32" i="30"/>
  <c r="E30" i="30"/>
  <c r="E29" i="30"/>
  <c r="E28" i="30"/>
  <c r="E27" i="30"/>
  <c r="E26" i="30"/>
  <c r="C25" i="30"/>
  <c r="E25" i="30" s="1"/>
  <c r="E24" i="30"/>
  <c r="E23" i="30"/>
  <c r="E22" i="30"/>
  <c r="C22" i="30"/>
  <c r="E21" i="30"/>
  <c r="E20" i="30"/>
  <c r="E19" i="30"/>
  <c r="C19" i="30"/>
  <c r="E18" i="30"/>
  <c r="E17" i="30"/>
  <c r="C16" i="30"/>
  <c r="E15" i="30"/>
  <c r="E14" i="30"/>
  <c r="E13" i="30"/>
  <c r="E12" i="30"/>
  <c r="E11" i="30"/>
  <c r="E10" i="30"/>
  <c r="C9" i="30"/>
  <c r="C8" i="30" s="1"/>
  <c r="E40" i="29"/>
  <c r="E39" i="29"/>
  <c r="C38" i="29"/>
  <c r="E38" i="29" s="1"/>
  <c r="E37" i="29"/>
  <c r="E36" i="29"/>
  <c r="C36" i="29"/>
  <c r="C41" i="29" s="1"/>
  <c r="C33" i="29"/>
  <c r="D25" i="29" s="1"/>
  <c r="E32" i="29"/>
  <c r="E31" i="29"/>
  <c r="E30" i="29"/>
  <c r="E29" i="29"/>
  <c r="D29" i="29"/>
  <c r="E28" i="29"/>
  <c r="E27" i="29"/>
  <c r="C26" i="29"/>
  <c r="C14" i="34" s="1"/>
  <c r="D14" i="34" s="1"/>
  <c r="E25" i="29"/>
  <c r="E24" i="29"/>
  <c r="E23" i="29"/>
  <c r="E22" i="29"/>
  <c r="E21" i="29"/>
  <c r="C20" i="29"/>
  <c r="E20" i="29" s="1"/>
  <c r="E18" i="29"/>
  <c r="C17" i="29"/>
  <c r="E17" i="29" s="1"/>
  <c r="C16" i="29"/>
  <c r="C10" i="34" s="1"/>
  <c r="E15" i="29"/>
  <c r="E14" i="29"/>
  <c r="E13" i="29"/>
  <c r="E12" i="29"/>
  <c r="E11" i="29"/>
  <c r="E10" i="29"/>
  <c r="E9" i="29"/>
  <c r="C8" i="29"/>
  <c r="C9" i="34" s="1"/>
  <c r="D10" i="34" l="1"/>
  <c r="C18" i="34"/>
  <c r="D18" i="34" s="1"/>
  <c r="D13" i="35"/>
  <c r="C21" i="34"/>
  <c r="D21" i="34" s="1"/>
  <c r="D39" i="29"/>
  <c r="D36" i="29"/>
  <c r="E41" i="29"/>
  <c r="D41" i="29"/>
  <c r="D37" i="29"/>
  <c r="D40" i="29"/>
  <c r="C23" i="35"/>
  <c r="D23" i="35" s="1"/>
  <c r="D8" i="35"/>
  <c r="C20" i="34"/>
  <c r="D8" i="30"/>
  <c r="C37" i="30"/>
  <c r="D9" i="30" s="1"/>
  <c r="E8" i="30"/>
  <c r="D23" i="33"/>
  <c r="D9" i="34"/>
  <c r="C8" i="34"/>
  <c r="D8" i="31"/>
  <c r="D21" i="31"/>
  <c r="E21" i="31"/>
  <c r="D12" i="33"/>
  <c r="D8" i="33"/>
  <c r="D18" i="33"/>
  <c r="D30" i="33"/>
  <c r="D19" i="33"/>
  <c r="D15" i="33"/>
  <c r="D34" i="33"/>
  <c r="D27" i="33"/>
  <c r="D33" i="33"/>
  <c r="D11" i="33"/>
  <c r="D29" i="33"/>
  <c r="D22" i="33"/>
  <c r="D14" i="33"/>
  <c r="D31" i="33"/>
  <c r="D25" i="33"/>
  <c r="D10" i="33"/>
  <c r="D28" i="33"/>
  <c r="D21" i="33"/>
  <c r="D17" i="33"/>
  <c r="E34" i="33"/>
  <c r="D24" i="33"/>
  <c r="D9" i="33"/>
  <c r="D16" i="33"/>
  <c r="D20" i="33"/>
  <c r="C19" i="29"/>
  <c r="D17" i="29" s="1"/>
  <c r="D33" i="29"/>
  <c r="D14" i="31"/>
  <c r="E8" i="29"/>
  <c r="D16" i="29"/>
  <c r="D26" i="29"/>
  <c r="D30" i="29"/>
  <c r="E33" i="29"/>
  <c r="E16" i="30"/>
  <c r="C31" i="30"/>
  <c r="D11" i="31"/>
  <c r="E14" i="31"/>
  <c r="D11" i="32"/>
  <c r="D13" i="33"/>
  <c r="C12" i="34"/>
  <c r="C17" i="34" s="1"/>
  <c r="D17" i="34" s="1"/>
  <c r="D9" i="35"/>
  <c r="D14" i="35"/>
  <c r="D19" i="35"/>
  <c r="D8" i="29"/>
  <c r="D18" i="31"/>
  <c r="E16" i="29"/>
  <c r="D23" i="29"/>
  <c r="E26" i="29"/>
  <c r="E9" i="30"/>
  <c r="D15" i="31"/>
  <c r="D19" i="31"/>
  <c r="C46" i="32"/>
  <c r="D32" i="33"/>
  <c r="D22" i="29"/>
  <c r="D27" i="29"/>
  <c r="D31" i="29"/>
  <c r="D20" i="29"/>
  <c r="D24" i="29"/>
  <c r="D38" i="29"/>
  <c r="E8" i="31"/>
  <c r="D16" i="31"/>
  <c r="D20" i="31"/>
  <c r="D43" i="32"/>
  <c r="D28" i="29"/>
  <c r="D32" i="29"/>
  <c r="D9" i="31"/>
  <c r="D26" i="33"/>
  <c r="D21" i="29"/>
  <c r="D17" i="31"/>
  <c r="D8" i="34" l="1"/>
  <c r="C22" i="34"/>
  <c r="D22" i="34" s="1"/>
  <c r="D20" i="34"/>
  <c r="D25" i="30"/>
  <c r="D44" i="32"/>
  <c r="D10" i="32"/>
  <c r="D28" i="32"/>
  <c r="D16" i="32"/>
  <c r="D40" i="32"/>
  <c r="D33" i="32"/>
  <c r="D29" i="32"/>
  <c r="D25" i="32"/>
  <c r="D21" i="32"/>
  <c r="D17" i="32"/>
  <c r="D13" i="32"/>
  <c r="D37" i="32"/>
  <c r="D30" i="32"/>
  <c r="D22" i="32"/>
  <c r="E46" i="32"/>
  <c r="D36" i="32"/>
  <c r="D9" i="32"/>
  <c r="D46" i="32"/>
  <c r="D39" i="32"/>
  <c r="D32" i="32"/>
  <c r="D24" i="32"/>
  <c r="D20" i="32"/>
  <c r="D12" i="32"/>
  <c r="D41" i="32"/>
  <c r="D26" i="32"/>
  <c r="D14" i="32"/>
  <c r="D42" i="32"/>
  <c r="D38" i="32"/>
  <c r="D31" i="32"/>
  <c r="D27" i="32"/>
  <c r="D23" i="32"/>
  <c r="D19" i="32"/>
  <c r="D15" i="32"/>
  <c r="D45" i="32"/>
  <c r="D34" i="32"/>
  <c r="D18" i="32"/>
  <c r="D34" i="30"/>
  <c r="E31" i="30"/>
  <c r="D31" i="30"/>
  <c r="D8" i="32"/>
  <c r="D12" i="34"/>
  <c r="C11" i="34"/>
  <c r="D11" i="34" s="1"/>
  <c r="D18" i="29"/>
  <c r="D15" i="29"/>
  <c r="D11" i="29"/>
  <c r="C35" i="29"/>
  <c r="E35" i="29" s="1"/>
  <c r="D14" i="29"/>
  <c r="D10" i="29"/>
  <c r="D12" i="29"/>
  <c r="C34" i="29"/>
  <c r="E34" i="29" s="1"/>
  <c r="E19" i="29"/>
  <c r="D13" i="29"/>
  <c r="D9" i="29"/>
  <c r="D19" i="29"/>
  <c r="D35" i="32"/>
  <c r="D33" i="30"/>
  <c r="D22" i="30"/>
  <c r="D14" i="30"/>
  <c r="D10" i="30"/>
  <c r="D36" i="30"/>
  <c r="D29" i="30"/>
  <c r="D15" i="30"/>
  <c r="D11" i="30"/>
  <c r="D30" i="30"/>
  <c r="D32" i="30"/>
  <c r="D18" i="30"/>
  <c r="D35" i="30"/>
  <c r="D28" i="30"/>
  <c r="D21" i="30"/>
  <c r="D24" i="30"/>
  <c r="D17" i="30"/>
  <c r="D37" i="30"/>
  <c r="D23" i="30"/>
  <c r="D26" i="30"/>
  <c r="D12" i="30"/>
  <c r="E37" i="30"/>
  <c r="D27" i="30"/>
  <c r="D20" i="30"/>
  <c r="D13" i="30"/>
  <c r="D19" i="30"/>
  <c r="D16" i="30"/>
  <c r="C16" i="34" l="1"/>
  <c r="D16" i="34" s="1"/>
  <c r="C19" i="34"/>
  <c r="D19" i="34" s="1"/>
  <c r="E38" i="26" l="1"/>
  <c r="E37" i="26"/>
  <c r="E36" i="26"/>
  <c r="E35" i="26"/>
  <c r="E34" i="26"/>
  <c r="E33" i="26"/>
  <c r="E32" i="26"/>
  <c r="E28" i="26"/>
  <c r="E27" i="26"/>
  <c r="E26" i="26"/>
  <c r="E25" i="26"/>
  <c r="E24" i="26"/>
  <c r="E23" i="26"/>
  <c r="E22" i="26"/>
  <c r="E21" i="26"/>
  <c r="E20" i="26"/>
  <c r="E19" i="26"/>
  <c r="E18" i="26"/>
  <c r="E17" i="26"/>
  <c r="E16" i="26"/>
  <c r="E15" i="26"/>
  <c r="E14" i="26"/>
  <c r="E13" i="26"/>
  <c r="E25" i="25"/>
  <c r="F25" i="25" s="1"/>
  <c r="G25" i="25" s="1"/>
  <c r="H25" i="25" s="1"/>
  <c r="I25" i="25" s="1"/>
  <c r="E14" i="25"/>
  <c r="E15" i="25" s="1"/>
  <c r="F11" i="25"/>
  <c r="G11" i="25" s="1"/>
  <c r="H11" i="25" s="1"/>
  <c r="I11" i="25" s="1"/>
  <c r="E11" i="25"/>
  <c r="G9" i="25"/>
  <c r="H9" i="25" s="1"/>
  <c r="I9" i="25" s="1"/>
  <c r="F14" i="25" l="1"/>
  <c r="E17" i="25"/>
  <c r="E18" i="25" s="1"/>
  <c r="F15" i="25" l="1"/>
  <c r="F17" i="25"/>
  <c r="F18" i="25" s="1"/>
  <c r="G14" i="25"/>
  <c r="G15" i="25" l="1"/>
  <c r="G17" i="25"/>
  <c r="G18" i="25" s="1"/>
  <c r="H14" i="25"/>
  <c r="H17" i="25" l="1"/>
  <c r="H18" i="25" s="1"/>
  <c r="I14" i="25"/>
  <c r="H15" i="25"/>
  <c r="I17" i="25" l="1"/>
  <c r="I18" i="25" s="1"/>
  <c r="I15" i="25"/>
</calcChain>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3">
    <bk>
      <extLst>
        <ext uri="{3e2802c4-a4d2-4d8b-9148-e3be6c30e623}">
          <xlrd:rvb i="0"/>
        </ext>
      </extLst>
    </bk>
    <bk>
      <extLst>
        <ext uri="{3e2802c4-a4d2-4d8b-9148-e3be6c30e623}">
          <xlrd:rvb i="70"/>
        </ext>
      </extLst>
    </bk>
    <bk>
      <extLst>
        <ext uri="{3e2802c4-a4d2-4d8b-9148-e3be6c30e623}">
          <xlrd:rvb i="129"/>
        </ext>
      </extLst>
    </bk>
    <bk>
      <extLst>
        <ext uri="{3e2802c4-a4d2-4d8b-9148-e3be6c30e623}">
          <xlrd:rvb i="208"/>
        </ext>
      </extLst>
    </bk>
    <bk>
      <extLst>
        <ext uri="{3e2802c4-a4d2-4d8b-9148-e3be6c30e623}">
          <xlrd:rvb i="254"/>
        </ext>
      </extLst>
    </bk>
    <bk>
      <extLst>
        <ext uri="{3e2802c4-a4d2-4d8b-9148-e3be6c30e623}">
          <xlrd:rvb i="329"/>
        </ext>
      </extLst>
    </bk>
    <bk>
      <extLst>
        <ext uri="{3e2802c4-a4d2-4d8b-9148-e3be6c30e623}">
          <xlrd:rvb i="393"/>
        </ext>
      </extLst>
    </bk>
    <bk>
      <extLst>
        <ext uri="{3e2802c4-a4d2-4d8b-9148-e3be6c30e623}">
          <xlrd:rvb i="444"/>
        </ext>
      </extLst>
    </bk>
    <bk>
      <extLst>
        <ext uri="{3e2802c4-a4d2-4d8b-9148-e3be6c30e623}">
          <xlrd:rvb i="519"/>
        </ext>
      </extLst>
    </bk>
    <bk>
      <extLst>
        <ext uri="{3e2802c4-a4d2-4d8b-9148-e3be6c30e623}">
          <xlrd:rvb i="579"/>
        </ext>
      </extLst>
    </bk>
    <bk>
      <extLst>
        <ext uri="{3e2802c4-a4d2-4d8b-9148-e3be6c30e623}">
          <xlrd:rvb i="639"/>
        </ext>
      </extLst>
    </bk>
    <bk>
      <extLst>
        <ext uri="{3e2802c4-a4d2-4d8b-9148-e3be6c30e623}">
          <xlrd:rvb i="700"/>
        </ext>
      </extLst>
    </bk>
    <bk>
      <extLst>
        <ext uri="{3e2802c4-a4d2-4d8b-9148-e3be6c30e623}">
          <xlrd:rvb i="765"/>
        </ext>
      </extLst>
    </bk>
  </futureMetadata>
  <valueMetadata count="13">
    <bk>
      <rc t="1" v="0"/>
    </bk>
    <bk>
      <rc t="1" v="1"/>
    </bk>
    <bk>
      <rc t="1" v="2"/>
    </bk>
    <bk>
      <rc t="1" v="3"/>
    </bk>
    <bk>
      <rc t="1" v="4"/>
    </bk>
    <bk>
      <rc t="1" v="5"/>
    </bk>
    <bk>
      <rc t="1" v="6"/>
    </bk>
    <bk>
      <rc t="1" v="7"/>
    </bk>
    <bk>
      <rc t="1" v="8"/>
    </bk>
    <bk>
      <rc t="1" v="9"/>
    </bk>
    <bk>
      <rc t="1" v="10"/>
    </bk>
    <bk>
      <rc t="1" v="11"/>
    </bk>
    <bk>
      <rc t="1" v="12"/>
    </bk>
  </valueMetadata>
</metadata>
</file>

<file path=xl/sharedStrings.xml><?xml version="1.0" encoding="utf-8"?>
<sst xmlns="http://schemas.openxmlformats.org/spreadsheetml/2006/main" count="2964" uniqueCount="1669">
  <si>
    <t>Valores en RD$</t>
  </si>
  <si>
    <t>Detalle</t>
  </si>
  <si>
    <t>PRESUPUESTO VIGENTE</t>
  </si>
  <si>
    <t>A. Total de Ingresos</t>
  </si>
  <si>
    <t>A.1) Ingresos Corrientes</t>
  </si>
  <si>
    <t>A.2) Ingresos de Capital</t>
  </si>
  <si>
    <t>B. Total de Gastos</t>
  </si>
  <si>
    <t>B.1) Gastos Corrientes</t>
  </si>
  <si>
    <t>B.1.1) Intereses de la Deuda Pública</t>
  </si>
  <si>
    <t>B.2) Gastos de Capital</t>
  </si>
  <si>
    <t>Resultados Presupuestarios</t>
  </si>
  <si>
    <t>Resultado Primario [A-[B-(B.1.1)]</t>
  </si>
  <si>
    <t>Resultado Económico (A.1-B.1)</t>
  </si>
  <si>
    <t>Resultado de Capital (A.2-B.2)</t>
  </si>
  <si>
    <t>C. Resultado Financiero (A-B)</t>
  </si>
  <si>
    <t>D. Fuentes Financieras</t>
  </si>
  <si>
    <t>E. Aplicaciones Financieras</t>
  </si>
  <si>
    <t>F. Financiamiento Neto (D-E)</t>
  </si>
  <si>
    <t>Notas:</t>
  </si>
  <si>
    <t>* El presupuesto vigente corresponde al presupuesto aprobado, referente a la Ley No. 351-22 para el período fiscal 2022, incluyendo las modificaciones permitidas conforme a lo dispuesto en el Art.48 de la Ley Orgánica de Presupuesto para el Sector Público (Ley No.423-06).</t>
  </si>
  <si>
    <t>Fuente: Sistema de Información Financiera (SIGEF)</t>
  </si>
  <si>
    <t>Devengado</t>
  </si>
  <si>
    <t>%</t>
  </si>
  <si>
    <t>% PIB</t>
  </si>
  <si>
    <t>2021/2022</t>
  </si>
  <si>
    <t>PIB Nominal Ejecución</t>
  </si>
  <si>
    <t>-</t>
  </si>
  <si>
    <t>Presupuesto Vigente</t>
  </si>
  <si>
    <t>PIB Nominal 2021 Mar.Macro (Nov 2021)</t>
  </si>
  <si>
    <t>Concepto</t>
  </si>
  <si>
    <t>Ingresos</t>
  </si>
  <si>
    <t>Gastos</t>
  </si>
  <si>
    <t>Intereses</t>
  </si>
  <si>
    <t>2021-2022</t>
  </si>
  <si>
    <t>Tasas de Crecimiento de la Economía Global 2021 -2022</t>
  </si>
  <si>
    <t>Economía Mundial</t>
  </si>
  <si>
    <t>Economías Avanzadas</t>
  </si>
  <si>
    <t>Estados Unidos</t>
  </si>
  <si>
    <t>Zona Euro</t>
  </si>
  <si>
    <t>Mercados Emergentes y Economías en Desarrollo</t>
  </si>
  <si>
    <t>China</t>
  </si>
  <si>
    <t>*Cifras preliminares, octubre 2022.</t>
  </si>
  <si>
    <r>
      <t xml:space="preserve">Notas: </t>
    </r>
    <r>
      <rPr>
        <sz val="9"/>
        <color theme="1"/>
        <rFont val="Avenir Next LT Pro"/>
        <family val="2"/>
      </rPr>
      <t>Cifras de 2021 – 2022, corresponde a estimaciones.</t>
    </r>
  </si>
  <si>
    <r>
      <t xml:space="preserve">Fuente: </t>
    </r>
    <r>
      <rPr>
        <sz val="9"/>
        <color theme="1"/>
        <rFont val="Avenir Next LT Pro"/>
        <family val="2"/>
      </rPr>
      <t>Fondo Monetario Internacional, Perspectivas de la Economía Mundial, enero 2023.</t>
    </r>
  </si>
  <si>
    <t>2020-2023</t>
  </si>
  <si>
    <t>Tasas de Crecimiento de la Economía Estadounidense</t>
  </si>
  <si>
    <t>2023*</t>
  </si>
  <si>
    <t>Fuente: Fondo Monetario Internacional, Perspectivas de la Economía Mundial, octubre 2022.</t>
  </si>
  <si>
    <t>Tasas de Crecimiento Económico de Europa</t>
  </si>
  <si>
    <t xml:space="preserve">Alemania </t>
  </si>
  <si>
    <t>Francia</t>
  </si>
  <si>
    <t>Italia</t>
  </si>
  <si>
    <t>España</t>
  </si>
  <si>
    <t>* Proyecciones</t>
  </si>
  <si>
    <t>Tasas de Crecimiento de la Economía de China</t>
  </si>
  <si>
    <t xml:space="preserve"> 2020 – 2023</t>
  </si>
  <si>
    <t>País</t>
  </si>
  <si>
    <t>Estimado*</t>
  </si>
  <si>
    <t>Argentina</t>
  </si>
  <si>
    <t>Bahamas</t>
  </si>
  <si>
    <t>Barbados</t>
  </si>
  <si>
    <t>Belize</t>
  </si>
  <si>
    <t>Bolivia</t>
  </si>
  <si>
    <t>Brasil</t>
  </si>
  <si>
    <t>Chile</t>
  </si>
  <si>
    <t>Colombia</t>
  </si>
  <si>
    <t>Costa Rica</t>
  </si>
  <si>
    <t>Dominica</t>
  </si>
  <si>
    <t>República Dominicana</t>
  </si>
  <si>
    <t>Ecuador</t>
  </si>
  <si>
    <t>El Salvador</t>
  </si>
  <si>
    <t>Grenada</t>
  </si>
  <si>
    <t>Guatemala</t>
  </si>
  <si>
    <t>Guyana</t>
  </si>
  <si>
    <t>Haiti</t>
  </si>
  <si>
    <t>Honduras</t>
  </si>
  <si>
    <t>Jamaica</t>
  </si>
  <si>
    <t>Mexico</t>
  </si>
  <si>
    <t>Nicaragua</t>
  </si>
  <si>
    <t>Panama</t>
  </si>
  <si>
    <t>Paraguay</t>
  </si>
  <si>
    <t>Peru</t>
  </si>
  <si>
    <t>St. Lucia</t>
  </si>
  <si>
    <t>St. Vincent and the Grenadines</t>
  </si>
  <si>
    <t>Suriname</t>
  </si>
  <si>
    <t>Uruguay</t>
  </si>
  <si>
    <t>1/ No se cuenta con información disponible para los países en color gris.</t>
  </si>
  <si>
    <t>Gráfico 6 – Capítulo V. Evolución Mensual de los Precios del Petróleo</t>
  </si>
  <si>
    <t>Enero</t>
  </si>
  <si>
    <t>Febrero</t>
  </si>
  <si>
    <t>Marzo</t>
  </si>
  <si>
    <t>Abril</t>
  </si>
  <si>
    <t>Mayo</t>
  </si>
  <si>
    <t>Junio</t>
  </si>
  <si>
    <t>Julio</t>
  </si>
  <si>
    <t>Agosto</t>
  </si>
  <si>
    <t>Septiembre</t>
  </si>
  <si>
    <t>Octubre</t>
  </si>
  <si>
    <t>Noviembre</t>
  </si>
  <si>
    <t>Diciembre</t>
  </si>
  <si>
    <t>2020-2022</t>
  </si>
  <si>
    <t>Valores en porcentaje (%)</t>
  </si>
  <si>
    <t>TASAS DE CRECIMIENTO POR COMPONENTE (%)</t>
  </si>
  <si>
    <r>
      <t xml:space="preserve">2020 </t>
    </r>
    <r>
      <rPr>
        <b/>
        <vertAlign val="superscript"/>
        <sz val="10"/>
        <color indexed="9"/>
        <rFont val="Arial"/>
        <family val="2"/>
      </rPr>
      <t>(p)</t>
    </r>
  </si>
  <si>
    <r>
      <t xml:space="preserve">2021 </t>
    </r>
    <r>
      <rPr>
        <b/>
        <vertAlign val="superscript"/>
        <sz val="10"/>
        <color indexed="9"/>
        <rFont val="Arial"/>
        <family val="2"/>
      </rPr>
      <t>(p)</t>
    </r>
  </si>
  <si>
    <r>
      <t xml:space="preserve">2022 </t>
    </r>
    <r>
      <rPr>
        <b/>
        <vertAlign val="superscript"/>
        <sz val="10"/>
        <color indexed="9"/>
        <rFont val="Arial"/>
        <family val="2"/>
      </rPr>
      <t>(p)</t>
    </r>
  </si>
  <si>
    <t>E-M</t>
  </si>
  <si>
    <t>E-J</t>
  </si>
  <si>
    <t>E-S</t>
  </si>
  <si>
    <t>E-D</t>
  </si>
  <si>
    <t>Consumo Privado</t>
  </si>
  <si>
    <t>Consumo Público</t>
  </si>
  <si>
    <t>Formación Bruta de Capital Fijo</t>
  </si>
  <si>
    <t>Exportaciones</t>
  </si>
  <si>
    <t>Importaciones</t>
  </si>
  <si>
    <t>Producto Interno Bruto</t>
  </si>
  <si>
    <t xml:space="preserve">1. Para enero-diciembre del año 2022 aún no han sido publicadas las cifras del crecimiento del PIB por componente. </t>
  </si>
  <si>
    <t>Enero - Diciembre 2022</t>
  </si>
  <si>
    <t>TASAS DE CRECIMIENTO POR ACTIVIDAD ECONOMICA</t>
  </si>
  <si>
    <t>Actividad Económica</t>
  </si>
  <si>
    <t>2022*</t>
  </si>
  <si>
    <t>Agropecuario</t>
  </si>
  <si>
    <t>Explotación de Minas y Canteras</t>
  </si>
  <si>
    <t>Manufactura Local</t>
  </si>
  <si>
    <t>Manufactura de Zonas Francas</t>
  </si>
  <si>
    <t>Construcción</t>
  </si>
  <si>
    <t>Servicios</t>
  </si>
  <si>
    <t>Energía y Agua</t>
  </si>
  <si>
    <t>Comercio</t>
  </si>
  <si>
    <t>Hoteles, Bares y Restaurantes</t>
  </si>
  <si>
    <t>Transporte y Almacenamiento</t>
  </si>
  <si>
    <t>Comunicaciones</t>
  </si>
  <si>
    <t>Servicios financieros</t>
  </si>
  <si>
    <t>Actividades Inmobiliarias y de Alquiler</t>
  </si>
  <si>
    <t>Administración Pública y Defensa</t>
  </si>
  <si>
    <t>Enseñanza</t>
  </si>
  <si>
    <t>Salud</t>
  </si>
  <si>
    <t>Otras actividades de servicios</t>
  </si>
  <si>
    <t>IMAE</t>
  </si>
  <si>
    <t>Fuente: Banco Central de la República Dominicana.</t>
  </si>
  <si>
    <t>Valores en US$ millones</t>
  </si>
  <si>
    <t>Año</t>
  </si>
  <si>
    <t xml:space="preserve">Meses </t>
  </si>
  <si>
    <t>Reservas Internacionales</t>
  </si>
  <si>
    <t>RIB en meses de Importaciones</t>
  </si>
  <si>
    <t>Total de Importaciones</t>
  </si>
  <si>
    <t xml:space="preserve">ENERO </t>
  </si>
  <si>
    <t>FEBRERO</t>
  </si>
  <si>
    <t>MARZO</t>
  </si>
  <si>
    <t>ABRIL</t>
  </si>
  <si>
    <t>MAYO</t>
  </si>
  <si>
    <t>JUNIO</t>
  </si>
  <si>
    <t>JULIO</t>
  </si>
  <si>
    <t>AGOSTO</t>
  </si>
  <si>
    <t>SEPTIEMBRE</t>
  </si>
  <si>
    <t>OCTUBRE</t>
  </si>
  <si>
    <t>NOVIEMBRE</t>
  </si>
  <si>
    <t>DICIEMBRE</t>
  </si>
  <si>
    <t>Promedio Total Importaciones</t>
  </si>
  <si>
    <t>Notas: Cifras Preliminares.</t>
  </si>
  <si>
    <t>Mes</t>
  </si>
  <si>
    <t>Depósito</t>
  </si>
  <si>
    <t>Tasa de Política Monetaria</t>
  </si>
  <si>
    <t>Préstamo</t>
  </si>
  <si>
    <t>Ene</t>
  </si>
  <si>
    <t>Feb</t>
  </si>
  <si>
    <t>Mar</t>
  </si>
  <si>
    <t>Abr</t>
  </si>
  <si>
    <t>May</t>
  </si>
  <si>
    <t>Jun</t>
  </si>
  <si>
    <t>Jul</t>
  </si>
  <si>
    <t>Ago</t>
  </si>
  <si>
    <t>Sep</t>
  </si>
  <si>
    <t>Oct</t>
  </si>
  <si>
    <t>Nov</t>
  </si>
  <si>
    <t>Dic</t>
  </si>
  <si>
    <r>
      <rPr>
        <vertAlign val="superscript"/>
        <sz val="9"/>
        <color theme="1"/>
        <rFont val="Gill Sans MT"/>
        <family val="2"/>
      </rPr>
      <t>1</t>
    </r>
    <r>
      <rPr>
        <sz val="9"/>
        <color theme="1"/>
        <rFont val="Gill Sans MT"/>
        <family val="2"/>
      </rPr>
      <t>A partir de febrero de 2013 se introdujo un nuevo mecanismo de operatividad de la política monetaria. 
La TPM pasa a ser una tasa indicativa, mientras que las tasas de las facilidades permanentes quedan definidas a partir de la TPM +/- un porcentaje.</t>
    </r>
  </si>
  <si>
    <r>
      <rPr>
        <vertAlign val="superscript"/>
        <sz val="9"/>
        <color theme="1"/>
        <rFont val="Gill Sans MT"/>
        <family val="2"/>
      </rPr>
      <t>2</t>
    </r>
    <r>
      <rPr>
        <sz val="9"/>
        <color theme="1"/>
        <rFont val="Gill Sans MT"/>
        <family val="2"/>
      </rPr>
      <t xml:space="preserve">En una reunión extraordinaria de política monetaria el 16 de marzo de 2020, se redujo la TPM y se modificaron las tasas de las facilidades permanentes, siendo efectivas a partir del 19 de marzo de 2020. </t>
    </r>
  </si>
  <si>
    <t xml:space="preserve">Valores en porcentaje (%) </t>
  </si>
  <si>
    <t>Agosto 2022</t>
  </si>
  <si>
    <t>Pais</t>
  </si>
  <si>
    <t>Tipo de Cambio</t>
  </si>
  <si>
    <t>Stats nacionales / Estadistica Colombia</t>
  </si>
  <si>
    <t>PIB real (Indice 2007=100)</t>
  </si>
  <si>
    <t>Crecimiento del PIB real</t>
  </si>
  <si>
    <t>PIB nominal (Millones RD$)</t>
  </si>
  <si>
    <t>Crecimiento del PIB nominal</t>
  </si>
  <si>
    <t>PIB nominal (Millones de US$)</t>
  </si>
  <si>
    <t>Crecimiento del PIB nominal en US$</t>
  </si>
  <si>
    <t>Meta de inflación (±1)</t>
  </si>
  <si>
    <t>Inflación (promedio)</t>
  </si>
  <si>
    <t>Inflación (diciembre)</t>
  </si>
  <si>
    <t>Crecimiento deflactor PIB</t>
  </si>
  <si>
    <t>Tasa de cambio (promedio)</t>
  </si>
  <si>
    <t>Tasa de variación (%)</t>
  </si>
  <si>
    <t>SUPUESTOS :</t>
  </si>
  <si>
    <t>Petróleo WTI (US$ por barril)</t>
  </si>
  <si>
    <t>Oro (US$/Oz)</t>
  </si>
  <si>
    <t>Nickel (US$/TM)</t>
  </si>
  <si>
    <t>Carbón mineral API2 CIF ARA (US$/TM)</t>
  </si>
  <si>
    <t>Crecimiento PIB real EE.UU (%)</t>
  </si>
  <si>
    <t>Inflación EE.UU. (promedio)</t>
  </si>
  <si>
    <t>Inflación EE.UU. (diciembre)</t>
  </si>
  <si>
    <t>Revisado al 26/08/2021</t>
  </si>
  <si>
    <t>Revisado al 10/11/2022</t>
  </si>
  <si>
    <t>Variación absoluta</t>
  </si>
  <si>
    <t>I) PROGRAMAS PRIORITARIOS</t>
  </si>
  <si>
    <t>NO.</t>
  </si>
  <si>
    <t>POLÍTICA</t>
  </si>
  <si>
    <t>PROGRAMA PROTEGIDO / PRIORITARIO</t>
  </si>
  <si>
    <t xml:space="preserve"> MONTO</t>
  </si>
  <si>
    <t>Seguridad Ciudadana</t>
  </si>
  <si>
    <t>Capacitación de policía de proximidad</t>
  </si>
  <si>
    <t>Mesas locales de seguridad, ciudadanía y género</t>
  </si>
  <si>
    <t xml:space="preserve">Hacia un Estado Moderno </t>
  </si>
  <si>
    <t>Burocracia cero</t>
  </si>
  <si>
    <t>Igualdad de género, el empoderamiento de la mujer y la no violencia de género</t>
  </si>
  <si>
    <t>Reducción integral de violencia de género e intrafamiliar</t>
  </si>
  <si>
    <t>Hacia una política integral de creación de oportunidades</t>
  </si>
  <si>
    <t>Oportunidad 14-24</t>
  </si>
  <si>
    <t>La población rural y el desarrollo agropecuario y pesquero</t>
  </si>
  <si>
    <t>Programa de Desarrollo Rural y Agropecuario Sostenible</t>
  </si>
  <si>
    <t>Fomento de la Agricultura Orgánica</t>
  </si>
  <si>
    <t>Acceso a Predios Rurales</t>
  </si>
  <si>
    <t>Abastecimiento de agua</t>
  </si>
  <si>
    <t>Acceso a salud universal</t>
  </si>
  <si>
    <t>Salud materno infantil</t>
  </si>
  <si>
    <t>Prevención y control de enfermedades crónicas</t>
  </si>
  <si>
    <t>Promoción y Educación para la Salud</t>
  </si>
  <si>
    <t>Fortalecimiento de la gestión territorial de la salud</t>
  </si>
  <si>
    <t>Política de Cuidados</t>
  </si>
  <si>
    <t>Hacia una educación de calidad con equidad</t>
  </si>
  <si>
    <t>Programa de formación docente</t>
  </si>
  <si>
    <t>Programa de certificación de docentes</t>
  </si>
  <si>
    <t>Transformación digital en educación</t>
  </si>
  <si>
    <t>Estudiantes bachilleres de excelencia con becas para estudiar educación</t>
  </si>
  <si>
    <t>Vivienda digna y adecuada, derecho fundamental del ser humano</t>
  </si>
  <si>
    <t>Mejora de infraestructura física a hogares en pobreza extrema y vulnerabilidad</t>
  </si>
  <si>
    <t>Sistema Nacional de Planificación y Gestión por Resultados</t>
  </si>
  <si>
    <t>Sistema Nacional de Monitoreo y Evaluación</t>
  </si>
  <si>
    <t>Sistema único de beneficiarios</t>
  </si>
  <si>
    <t>Seguro Familiar de Salud Universal</t>
  </si>
  <si>
    <t>Reducción de muertes y discapacidad por accidentes de tránsito</t>
  </si>
  <si>
    <t>Servicio Familiar de Salud</t>
  </si>
  <si>
    <t>Inocuidad Agroalimentaria y Sanidad Vegetal</t>
  </si>
  <si>
    <t xml:space="preserve">TOTAL </t>
  </si>
  <si>
    <t>Fuente: Sistema de Información de la Gestión Financiera (SIGEF).</t>
  </si>
  <si>
    <t xml:space="preserve"> PROGRAMAS PRESUPUESTARIOS ORIENTADOS A RESULTADOS</t>
  </si>
  <si>
    <t xml:space="preserve">No. </t>
  </si>
  <si>
    <t>DETALLE</t>
  </si>
  <si>
    <t>MONTO</t>
  </si>
  <si>
    <t>La transformación del sector transporte</t>
  </si>
  <si>
    <t>Reducción de los accidentes de tránsito</t>
  </si>
  <si>
    <t>Desarrollo integral y protección al adulto mayor</t>
  </si>
  <si>
    <t>Prevención y control de enfermedades bovinas</t>
  </si>
  <si>
    <t>Fomento y desarrollo de la productividad de los sistemas de producción de leche bovina</t>
  </si>
  <si>
    <t>Empleo formal</t>
  </si>
  <si>
    <t>Aumento del empleo</t>
  </si>
  <si>
    <t>Desarrollo infantil para niños y niñas de 0 a 4 años y 11 meses</t>
  </si>
  <si>
    <t>Salud materno neonatal</t>
  </si>
  <si>
    <t>Prevención y Atención de la Tuberculosis</t>
  </si>
  <si>
    <t>Prevención, Diagnóstico y Tratamiento VIH/SIDA</t>
  </si>
  <si>
    <t>Detección Oportuna y Atención al Cáncer</t>
  </si>
  <si>
    <t>Programa Multisectorial de Reducción de Embarazo en Adolescentes</t>
  </si>
  <si>
    <t>Reducción de Crímenes y Delitos que afectan a la Seguridad Ciudadana</t>
  </si>
  <si>
    <t>PIB</t>
  </si>
  <si>
    <t>PIB Formulación</t>
  </si>
  <si>
    <t>PGE 2022</t>
  </si>
  <si>
    <t>Participación</t>
  </si>
  <si>
    <t>% PIB***</t>
  </si>
  <si>
    <t>1.1 Ingresos Corrientes</t>
  </si>
  <si>
    <t>1.1.1 Impuestos</t>
  </si>
  <si>
    <t>1.1.2 Contribuciones a la seguridad social</t>
  </si>
  <si>
    <t>1.1.3 Ventas de bienes y servicios</t>
  </si>
  <si>
    <t>1.1.4 Rentas de la propiedad</t>
  </si>
  <si>
    <t>1.1.6 Transferencias y donaciones corrientes recibidas</t>
  </si>
  <si>
    <t>1.1.7 Multas y sanciones pecuniarias</t>
  </si>
  <si>
    <t>1.1.9 Otros ingresos corrientes</t>
  </si>
  <si>
    <t>1.2 Ingresos de capital</t>
  </si>
  <si>
    <t>1.2.1 Venta (disposición) de activos no financieros (a valores brutos)</t>
  </si>
  <si>
    <t>1.2.4 Transferencias de capital recibidas</t>
  </si>
  <si>
    <t>1. Total de Ingresos * (1.1 + 1.2)</t>
  </si>
  <si>
    <t>2.1 Gastos Corrientes</t>
  </si>
  <si>
    <t>2.1.2  Gastos de consumo</t>
  </si>
  <si>
    <t>2.1.3 Prestaciones de la seguridad social</t>
  </si>
  <si>
    <t>2.1.4 Intereses de la Deuda Pública</t>
  </si>
  <si>
    <t>2.1.6 Transferencias corrientes otorgadas</t>
  </si>
  <si>
    <t>2.1.9 Otros gastos corrientes</t>
  </si>
  <si>
    <t>2.2 Gastos de capital</t>
  </si>
  <si>
    <t>2.2.1 Construcciones en proceso</t>
  </si>
  <si>
    <t>2.2.2 Activos fijos (formación bruta de capital fijo)</t>
  </si>
  <si>
    <t>2.2.4 Objetos de valor</t>
  </si>
  <si>
    <t>2.2.5 Activos no producidos</t>
  </si>
  <si>
    <t>2.2.6 Transferencias de capital otorgadas</t>
  </si>
  <si>
    <t>2.2.8 Gastos de capital, reserva presupuestaria</t>
  </si>
  <si>
    <t>2. Total de Gastos (2.1 + 2.2)</t>
  </si>
  <si>
    <t xml:space="preserve"> Resultado Primario ( 1 - (2 - 2.1.4))</t>
  </si>
  <si>
    <t>Resultado Financiero Global (1-2)</t>
  </si>
  <si>
    <t>3.1 Fuentes financieras</t>
  </si>
  <si>
    <t>3.1.2 Incremento de pasivos</t>
  </si>
  <si>
    <t>3.2 Aplicaciones financieras</t>
  </si>
  <si>
    <t>3.2.1 Incremento de activos financieros</t>
  </si>
  <si>
    <t>3.2.2 Disminución de pasivos</t>
  </si>
  <si>
    <t xml:space="preserve"> Financiamiento Neto (3.1 - 3.2)</t>
  </si>
  <si>
    <t xml:space="preserve"> Fuente: Sistema de Información de la Gestión Financiera (SIGEF)</t>
  </si>
  <si>
    <t>Presupuesto Inicial 2022**</t>
  </si>
  <si>
    <t>PIB***</t>
  </si>
  <si>
    <t>1.1 - Ingresos Corrientes</t>
  </si>
  <si>
    <t>1.1.1 - Impuestos</t>
  </si>
  <si>
    <t>1.1.1.1 - Impuestos sobre el ingreso, las utilidades y las ganancias de capital</t>
  </si>
  <si>
    <t>1.1.1.3 - Impuestos sobre la propiedad</t>
  </si>
  <si>
    <t>1.1.1.4 - Impuestos sobre los bienes y servicios</t>
  </si>
  <si>
    <t>1.1.1.5 - Impuestos sobre el comercio y las transacciones internacionales/comercio exterior</t>
  </si>
  <si>
    <t>1.1.1.6 - Impuestos ecológicos</t>
  </si>
  <si>
    <t>1.1.1.9 - Impuestos diversos</t>
  </si>
  <si>
    <t>1.1.2 - Contribuciones a la seguridad social</t>
  </si>
  <si>
    <t>1.1.2.1 - Contribuciones de los empleados</t>
  </si>
  <si>
    <t>1.1.2.2 - Contribuciones de los empleadores</t>
  </si>
  <si>
    <t>1.1.3 - Ventas de bienes y servicios</t>
  </si>
  <si>
    <t>1.1.3.1 - Ventas de establecimientos no de mercado</t>
  </si>
  <si>
    <t>1.1.3.3 - Derechos administrativos</t>
  </si>
  <si>
    <t>1.1.4 - Rentas de la propiedad</t>
  </si>
  <si>
    <t>1.1.4.1 - Intereses</t>
  </si>
  <si>
    <t>1.1.4.2 - Rentas de la propiedad distinta de intereses</t>
  </si>
  <si>
    <t>1.1.6 - Transferencias y donaciones corrientes recibidas</t>
  </si>
  <si>
    <t>1.1.6.1 - Transferencias del sector privado</t>
  </si>
  <si>
    <t>1.1.6.1 - Transferencias del sector público</t>
  </si>
  <si>
    <t>1.1.6.5 - Donaciones corrientes</t>
  </si>
  <si>
    <t>1.1.7 - Multas y sanciones pecuniarias</t>
  </si>
  <si>
    <t>1.1.9 - Otros ingresos corrientes</t>
  </si>
  <si>
    <t>1.2 - Ingresos de capital</t>
  </si>
  <si>
    <t>1.2.1 - Venta (disposición) de activos no financieros (a valores brutos)</t>
  </si>
  <si>
    <t>1.2.1.1 - Venta de activos fijos</t>
  </si>
  <si>
    <t>1.2.4 - Transferencias de capital recibidas</t>
  </si>
  <si>
    <t>1.2.4.2 - Transferencias del sector publico</t>
  </si>
  <si>
    <t>1.2.4.4 - Donaciones de capital</t>
  </si>
  <si>
    <t>Total de Ingresos*</t>
  </si>
  <si>
    <t>*Incluye donaciones</t>
  </si>
  <si>
    <t>**El presupuesto Inicial corresponde a la Ley No. 345-21 del Presupuesto General del Estado 2022</t>
  </si>
  <si>
    <t>*** Se utilizó el PIB del marco macroeconómico actualizado al 26/08/2021</t>
  </si>
  <si>
    <t>Presupuesto Inicial 2022*</t>
  </si>
  <si>
    <t>% 
PIB**</t>
  </si>
  <si>
    <t>2.1 - Gastos corrientes</t>
  </si>
  <si>
    <t>2.1.2 - Gastos de consumo</t>
  </si>
  <si>
    <t>2.1.3 - Prestaciones de la seguridad social</t>
  </si>
  <si>
    <t>2.1.4 - Intereses de la deuda</t>
  </si>
  <si>
    <t>2.1.6 - Transferencias corrientes otorgadas</t>
  </si>
  <si>
    <t>2.1.9 - Otros gastos corrientes</t>
  </si>
  <si>
    <t>2.2 - Gastos de capital</t>
  </si>
  <si>
    <t>2.2.1 - Construcciones en proceso</t>
  </si>
  <si>
    <t>2.2.2 - Activos fijos (formación bruta de capital fijo)</t>
  </si>
  <si>
    <t>2.2.4 - Objetos de valor</t>
  </si>
  <si>
    <t>2.2.5 - Activos no producidos</t>
  </si>
  <si>
    <t>2.2.6 - Transferencias de capital otorgadas</t>
  </si>
  <si>
    <t>2.2.8 - Gastos de capital, reserva presupuestaria</t>
  </si>
  <si>
    <t>Total</t>
  </si>
  <si>
    <t>*El presupuesto inicial corresponde a la Ley No. 345-21 del Presupuesto General del Estado 2022</t>
  </si>
  <si>
    <t>**Se utilizó el PIB del marco macroeconómico actualizado al 26/08/2021</t>
  </si>
  <si>
    <t>Fuente: Sistema de la Información de la Gestión Financiera (SIGEF)</t>
  </si>
  <si>
    <t>%
PIB**</t>
  </si>
  <si>
    <t>PODER LEGISLATIVO</t>
  </si>
  <si>
    <t>0101 - SENADO DE LA REPÚBLICA</t>
  </si>
  <si>
    <t>0102 - CÁMARA DE DIPUTADOS</t>
  </si>
  <si>
    <t>PODER EJECUTIVO</t>
  </si>
  <si>
    <t>0201 - PRESIDENCIA DE LA REPÚBLICA</t>
  </si>
  <si>
    <t>0202 - MINISTERIO DE  INTERIOR Y POLICÍA</t>
  </si>
  <si>
    <t>0203 - MINISTERIO DE DEFENSA</t>
  </si>
  <si>
    <t>0204 - MINISTERIO DE RELACIONES EXTERIORES</t>
  </si>
  <si>
    <t>0205 - MINISTERIO DE HACIENDA</t>
  </si>
  <si>
    <t>0206 - MINISTERIO DE EDUCACIÓN</t>
  </si>
  <si>
    <t>0207 - MINISTERIO DE SALUD PÚBLICA Y ASISTENCIA SOCIAL</t>
  </si>
  <si>
    <t>0208 - MINISTERIO DE DEPORTES Y RECREACIÓN</t>
  </si>
  <si>
    <t>0209 - MINISTERIO DE TRABAJO</t>
  </si>
  <si>
    <t>0210 - MINISTERIO DE AGRICULTURA</t>
  </si>
  <si>
    <t>0211 - MINISTERIO DE OBRAS PÚBLICAS Y COMUNICACIONES</t>
  </si>
  <si>
    <t>0212 - MINISTERIO DE INDUSTRIA, COMERCIO Y MIPYMES (MICM)</t>
  </si>
  <si>
    <t>0213 - MINISTERIO DE TURISMO</t>
  </si>
  <si>
    <t>0214 - PROCURADURÍA GENERAL DE LA REPÚBLICA</t>
  </si>
  <si>
    <t>0215 - MINISTERIO DE LA MUJER</t>
  </si>
  <si>
    <t>0216 - MINISTERIO DE CULTURA</t>
  </si>
  <si>
    <t>0217 - MINISTERIO DE LA JUVENTUD</t>
  </si>
  <si>
    <t>0218 - MINISTERIO DE MEDIO AMBIENTE Y RECURSOS NATURALES</t>
  </si>
  <si>
    <t>0219 - MINISTERIO DE EDUCACIÓN SUPERIOR CIENCIA Y TECNOLOGÍA</t>
  </si>
  <si>
    <t>0220 - MINISTERIO DE ECONOMÍA, PLANIFICACIÓN Y DESARROLLO</t>
  </si>
  <si>
    <t>0221 - MINISTERIO DE ADMINISTRACIÓN PÚBLICA</t>
  </si>
  <si>
    <t>0222 - MINISTERIO DE ENERGÍA Y MINAS</t>
  </si>
  <si>
    <t>0222 - MINISTERIO DE LA VIVIENDA, HABITAT Y EDIFICACIONES (MIVHED)</t>
  </si>
  <si>
    <t>PODER JUDICIAL</t>
  </si>
  <si>
    <t>0301 - PODER JUDICIAL</t>
  </si>
  <si>
    <t>ORGANISMOS ESPECIALES</t>
  </si>
  <si>
    <t>0401 - JUNTA CENTRAL ELECTORAL</t>
  </si>
  <si>
    <t>0402 - CÁMARA DE CUENTAS</t>
  </si>
  <si>
    <t>0403 - TRIBUNAL CONSTITUCIONAL</t>
  </si>
  <si>
    <t>0404 - DEFENSOR DEL PUEBLO</t>
  </si>
  <si>
    <t>0405 - TRIBUNAL SUPERIOR  ELECTORAL ( TSE)</t>
  </si>
  <si>
    <t>OTROS</t>
  </si>
  <si>
    <t>0998 - ADMINISTRACION DE DEUDA PUBLICA Y ACTIVOS FINANCIEROS</t>
  </si>
  <si>
    <t>0999 - ADMINISTRACION DE OBLIGACIONES DEL TESORO NACIONAL</t>
  </si>
  <si>
    <t>TOTAL</t>
  </si>
  <si>
    <t>*El presupuesto inicial corresponde a la Ley No. 345-21  del Presupuesto General del Estado 2022</t>
  </si>
  <si>
    <t>1 - SERVICIOS  GENERALES</t>
  </si>
  <si>
    <t>1.1 - Administración general</t>
  </si>
  <si>
    <t>1.2 - Relaciones internacionales</t>
  </si>
  <si>
    <t>1.3 - Defensa nacional</t>
  </si>
  <si>
    <t>1.4 - Justicia, orden público y seguridad</t>
  </si>
  <si>
    <t>2 - SERVICIOS ECONÓMICOS</t>
  </si>
  <si>
    <t>2.1 - Asuntos económicos, comerciales y laborales</t>
  </si>
  <si>
    <t>2.2 - Agropecuaria, caza, pesca y silvicultura</t>
  </si>
  <si>
    <t>2.3 - Riego</t>
  </si>
  <si>
    <t>2.4 - Energía y combustible</t>
  </si>
  <si>
    <t>2.5 - Minería, manufactura y construcción</t>
  </si>
  <si>
    <t>2.6 - Transporte</t>
  </si>
  <si>
    <t>2.7 - Comunicaciones</t>
  </si>
  <si>
    <t>2.8 - Banca y seguros</t>
  </si>
  <si>
    <t>2.9 - Otros servicios económicos</t>
  </si>
  <si>
    <t>3 - PROTECCIÓN DEL MEDIO AMBIENTE</t>
  </si>
  <si>
    <t>3.1 - Protección del aire, agua y suelo</t>
  </si>
  <si>
    <t>3.2 - Protección de la biodiversidad y ordenación de desechos</t>
  </si>
  <si>
    <t>4 - SERVICIOS SOCIALES</t>
  </si>
  <si>
    <t>4.1 - Vivienda y servicios comunitarios</t>
  </si>
  <si>
    <t>4.2 - Salud</t>
  </si>
  <si>
    <t>4.3 - Actividades deportivas, recreativas, culturales y religiosas</t>
  </si>
  <si>
    <t>4.4 - Educación</t>
  </si>
  <si>
    <t>4.5 - Protección social</t>
  </si>
  <si>
    <t>5 - INTERESES DE LA DEUDA PÚBLICA</t>
  </si>
  <si>
    <t>5.1 - Intereses y comisiones de deuda pública</t>
  </si>
  <si>
    <t>Presupuesto Inicial 2022
Ley No. 345-21</t>
  </si>
  <si>
    <t>% PIB**</t>
  </si>
  <si>
    <t>3.1 Fuentes Financieras</t>
  </si>
  <si>
    <t>3.1.2 - Incremento de pasivos</t>
  </si>
  <si>
    <t>3.1.2.2 - Incremento de pasivos no corrientes</t>
  </si>
  <si>
    <t>3.1.2.2.3 - Colocación de títulos valores de la deuda pública de largo plazo</t>
  </si>
  <si>
    <t>3.1.2.2.4 - Obtención de préstamos de la deuda pública de largo plazo</t>
  </si>
  <si>
    <t>3.2 Aplicaciones Financieras</t>
  </si>
  <si>
    <t>3.2.1 - Incremento de activos financieros</t>
  </si>
  <si>
    <t>3.2.1.2 - Incremento de activos financieros no corrientes</t>
  </si>
  <si>
    <t xml:space="preserve">  3.2.1.2.3 - Compra de acciones y participaciones de capital con fines de liquidez</t>
  </si>
  <si>
    <t xml:space="preserve">  3.2.1.2.9 - Incremento de otros activos financieros no corrientes</t>
  </si>
  <si>
    <t>3.2.2 - Disminución de pasivos</t>
  </si>
  <si>
    <t>3.2.2.1 - Disminución de pasivos corrientes</t>
  </si>
  <si>
    <t xml:space="preserve">  3.2.2.1.1 - Disminución de cuentas por pagar de corto plazo</t>
  </si>
  <si>
    <t xml:space="preserve">  3.2.2.1.5 - Amortización de la porción de corto plazo de la deuda pública en títulos valores de largo plazo</t>
  </si>
  <si>
    <t xml:space="preserve">  3.2.2.1.6 - Amortización de la porción de corto plazo de la deuda pública en préstamos de largo plazo</t>
  </si>
  <si>
    <t>Financiamiento Neto (3.1 - 3.2)</t>
  </si>
  <si>
    <r>
      <t xml:space="preserve">Fuente: </t>
    </r>
    <r>
      <rPr>
        <b/>
        <sz val="8"/>
        <color theme="1"/>
        <rFont val="Avenir Next LT Pro"/>
        <family val="2"/>
      </rPr>
      <t>Sistema Integrado de Gestión Financiera (SIGEF).</t>
    </r>
  </si>
  <si>
    <t>PIB Nominal (RD$ millones)</t>
  </si>
  <si>
    <t>ENERO-DICIEMBRE 2022</t>
  </si>
  <si>
    <t>% VARIACIÓN 2021 VS 2020</t>
  </si>
  <si>
    <t>% RESPECTO PRESUPUESTO INICIAL</t>
  </si>
  <si>
    <t>% RESPECTO PRESUPUESTO VIGENTE</t>
  </si>
  <si>
    <t>PERCIBIDO</t>
  </si>
  <si>
    <t>PRESUPUESTO INICIAL</t>
  </si>
  <si>
    <t>%PIB</t>
  </si>
  <si>
    <t>5=(4/PIB)</t>
  </si>
  <si>
    <t>6=(4-1/1)</t>
  </si>
  <si>
    <t>7=(4/2)</t>
  </si>
  <si>
    <t>8=(4/3)</t>
  </si>
  <si>
    <t>1.1.1.1 - Impuestos sobre el ingreso, las utilidades  y las ganancias de capital</t>
  </si>
  <si>
    <t>1.1.1.1.1 - De personas físicas</t>
  </si>
  <si>
    <t>1.1.1.1.2 - De empresas y otras corporaciones</t>
  </si>
  <si>
    <t>1.1.1.1.3 - Otros impuestos sobre los ingresos</t>
  </si>
  <si>
    <t>Impuesto por otro tipo de rentas no especificado</t>
  </si>
  <si>
    <t>Impuesto por pagos al exterior en general</t>
  </si>
  <si>
    <t>Impuesto por dividendos pagados o acreditados en el país</t>
  </si>
  <si>
    <t>Impuesto por intereses pagados o acreditados en el exterior</t>
  </si>
  <si>
    <t>Otros impuestos sobre los ingresos</t>
  </si>
  <si>
    <t>Impuesto sobre constitución de fianzas y consignación de valores</t>
  </si>
  <si>
    <t>1.1.2.1.1 - Contribuciones de empleados del sector público</t>
  </si>
  <si>
    <t>1.2.1.2.02-Contribución de empleados del sector público</t>
  </si>
  <si>
    <t>1.2.2.2.02-Contribución de empleados del sector público</t>
  </si>
  <si>
    <t>1.2.2.2.03-Contribución de empleados al plan de pensiones de la P.N</t>
  </si>
  <si>
    <t>1.1.2.2.1 - Contribuciones de empleadores del sector público</t>
  </si>
  <si>
    <t>1.2.2.1.02 - Contribución patronal del sector público</t>
  </si>
  <si>
    <t>1.1.3.2-Ventas de establecimientos de mercado</t>
  </si>
  <si>
    <t>1.1.4.1.1 - Intereses internos</t>
  </si>
  <si>
    <t>1.1.4.1.2 - Intereses externos</t>
  </si>
  <si>
    <t>1.1.4.2.1 - Dividendos y retiros de las cuasisociedades</t>
  </si>
  <si>
    <t>1.1.4.2.2 - Arrendamientos de activos tangibles no producidos</t>
  </si>
  <si>
    <t>1.1.6.2 - Transferencias del sector público</t>
  </si>
  <si>
    <t>1.6.4.1.01-Depósitos en exceso</t>
  </si>
  <si>
    <t>1.6.4.1.02-Miscelaneos</t>
  </si>
  <si>
    <t>1.6.4.1.07-Ingresos por diferencial del gas licuado de petróleo</t>
  </si>
  <si>
    <t>1.6.4.1.09-Devolución de recursos a la CUT años anteriores</t>
  </si>
  <si>
    <t>1.6.4.1.99-Otros ingresos diversos</t>
  </si>
  <si>
    <t xml:space="preserve">1.2 Ingresos De Capital </t>
  </si>
  <si>
    <t>1.2.5 - Recuperación de inversiones financieras realizadas con fines de política</t>
  </si>
  <si>
    <t>1.2.5.4 - Recuperación de préstamos realizados con fines de política</t>
  </si>
  <si>
    <t>Total De Ingresos (1.1 + 1.2)</t>
  </si>
  <si>
    <t>Donaciones</t>
  </si>
  <si>
    <t>Donaciones corrientes</t>
  </si>
  <si>
    <t>Donaciones de capital</t>
  </si>
  <si>
    <t>Total de Ingresos con Donaciones</t>
  </si>
  <si>
    <t>El presupuesto vigente corresponde al presupuesto aprobado, referente a la Ley No.351-22 para el periodo fiscal 2022, incluyendo las modificaciones permitidas conforme a lo dispuesto en el Art.48 de la Ley Orgánica de Presupuesto para el Sector Público (Ley No.423-06).</t>
  </si>
  <si>
    <t>-Se incluyen los Recursos de Captación Directa.</t>
  </si>
  <si>
    <t>Cifra del PIB corresponde al marco macroeconómico elaborado por MEPyD, revisado en noviembre 2022.</t>
  </si>
  <si>
    <t>Fuente: Sistema de Información de la Gestión Financiera SIGEF).</t>
  </si>
  <si>
    <t>Nota: Se excluyen donaciones.</t>
  </si>
  <si>
    <t>Fuente: Sistema de Información de la Gestión Financiera.</t>
  </si>
  <si>
    <t>Recaudado 2021</t>
  </si>
  <si>
    <t>Presupuesto Vigente 2022</t>
  </si>
  <si>
    <t>Recaudado 2022</t>
  </si>
  <si>
    <t>TN</t>
  </si>
  <si>
    <t>DGII</t>
  </si>
  <si>
    <t>DGA</t>
  </si>
  <si>
    <t>Total general</t>
  </si>
  <si>
    <t>Presupuesto Inicial</t>
  </si>
  <si>
    <t xml:space="preserve">Presupuesto Vigente </t>
  </si>
  <si>
    <t>Percibido</t>
  </si>
  <si>
    <t>% Ejecución</t>
  </si>
  <si>
    <t>2076-RECURSOS DE CAPTACION DIRECTA DEL MINISTERIO DE MEDIO AMB. DECRETO 222-06</t>
  </si>
  <si>
    <t>2077-RECURSOS DE CAPTACION DIRECTA DEL MINISTERIO DE EDUCACION SUPERIOR LEY 139-01</t>
  </si>
  <si>
    <t>2078-RECURSOS DE CAPTACION DIRECTA DEL MINISTERIO DE INTERIOR Y POLICIA LEY 80-99 RESOLUCION 02-06</t>
  </si>
  <si>
    <t>2079-RECURSOS DE CAPTACION DIRECTA DE LOS COMEDORES ECONOMICO LEY 856</t>
  </si>
  <si>
    <t>2080-RECURSOS DE CAPTACION DIRECTA DE LA DIRECCION GENERAL DE MIGRACION LEY 285-04</t>
  </si>
  <si>
    <t>2081-RECURSOS DE CAPTACION DIRECTA DE LA POLICIA NACIONAL LEY 96-04</t>
  </si>
  <si>
    <t>2082-RECURSOS DE CAPTACION DIRECTA DEL MINISTERIO DE INDUSTRIA  Y COMERCIO LEY 290-66</t>
  </si>
  <si>
    <t>2083-RECURSOS DE CAPTACION DIRECTA DE LA DIRECCION GENERAL DE MINERIA LEY 146-71</t>
  </si>
  <si>
    <t>2084-RECURSOS DE CAPTACION DIRECTA DEL MINISTERIO DE HACIENDA .</t>
  </si>
  <si>
    <t>2085-RECURSOS DE CAPTACION DIRECTA DE LA DIRECCION GENERAL DE BIENES NACIONALES LEY 1832-1948</t>
  </si>
  <si>
    <t>2086-RECURSOS DE CAPTACION DIRECTA DE CATASTRO NACIONAL LEY 317-68</t>
  </si>
  <si>
    <t>2087-RECURSOS DE CAPTACION DIRECTA DE LA DIRECCION GENERAL DE PASAPORTES LEY 144-99</t>
  </si>
  <si>
    <t>2088-RECURSOS DE CAPTACION DIRECTA DEL MINISTERIO DE EDUCACION</t>
  </si>
  <si>
    <t>2089-RECURSOS DE CAPTACION DIRECTA DEL MINISTERIO DE SALUD PUBLICA (DIRECCION FINANCIERA)</t>
  </si>
  <si>
    <t>2090-RECURSOS DE CAPTACION DIRECTA DEL MINISTERIO DE TURISMO LEY 541-84</t>
  </si>
  <si>
    <t>2091-RECURSOS DE CAPTACION DIRECTA DE LA COMISION EJECUTIVA DE INFRAESTRUCTURA DE ZONAS TURISTICA (CEIZTUR) DECRETO 655-08</t>
  </si>
  <si>
    <t>2092-RECURSOS DE CAPTACION DIRECTA DEL PROGRAMA ESCENCIALES (PROMESE CAL) DECRECTO 308-97</t>
  </si>
  <si>
    <t>2093-RECURSOS DE CAPTACION DIRECTA DE LA FUERZA AEREAS DOMINICANA LEY 873-78 DECRECTO 655-08</t>
  </si>
  <si>
    <t>2095-RECURSOS DE CAPTACION DIRECTA DE LA DIRECCION GENERAL DE GANADERIA LEY 180-01</t>
  </si>
  <si>
    <t>2096-RECURSOS DE CAPTACION DIRECTA DEL MINISTERIO DE DEPORTES DECRETO 250-99</t>
  </si>
  <si>
    <t>2097-RECURSOS DE CAPTACION DIRECTA DEL MINISTERIO DE TRABAJO</t>
  </si>
  <si>
    <t>2098-RECURSOS DE CAPTACION DIRECTA DE LA OFICINA METROPOLITANA DE SERVICIOS DE AUTOBUSES DECRETO 448-97</t>
  </si>
  <si>
    <t>2099-RECURSOS DE CAPTACION DIRECTA DE LA PROCURADURIA GENERAL DE REPUBLICA</t>
  </si>
  <si>
    <t>2100-RECURSOS DE CAPTACION DIRECTA DEL CENTRO DE CAPACITACION EN POLITICA Y GESTION FISCAL (CAPGEFI) DECRETO 1846-80</t>
  </si>
  <si>
    <t>2102-RECURSOS DE CAPTACION DIRECTA DE LA OFICINA PARA EL REORDENAMIENTO DEL TRANSPORTE DECRETO 477-05</t>
  </si>
  <si>
    <t>2103-RECURSOS DE CAPTACION DIRECTA DE LA OFICINA DE INGENIEROS SUPERVISORES DE OBRAS DEL ESTADO (OISOE) DECRETO</t>
  </si>
  <si>
    <t>2104-RECURSOS DE CAPTACIÓN DIRECTA DEL CUERPO ESPECIALIZADO EN SEGURIDAD AEROPORTUARIA (CESA)</t>
  </si>
  <si>
    <t>2106-RECURSOS DE CAPTACIÓN DIRECTA DEL INSTITUTO SALOME UREÑA</t>
  </si>
  <si>
    <t>2107-RECURSOS DE CAPTACIÓN DIRECTA DEL INSTITUTO TECNOLÓGICO DE LAS AMÉRICAS (ITLA)</t>
  </si>
  <si>
    <t>2108-RECURSOS DE CAPTACIÓN DIRECTA DEL MINISTERIO DE OBRAS PÚBLICAS Y COMUNICACIONES</t>
  </si>
  <si>
    <t>2111-RECURSOS DE CAPTACIÓN DIRECTA DE INSTITUTO NACIONAL DE LA AGUJA (INAGUJA)</t>
  </si>
  <si>
    <t>2112-RECURSOS DE CAPTACIÓN DIRECTA DE LA ARMADA DE LA REPUBLICA</t>
  </si>
  <si>
    <t>2114-RECURSOS DE CAPTACIÓN DIRECTA DE LA DIRECCION GENERAL DE ESCUELAS VOCACIONALES</t>
  </si>
  <si>
    <t>2117-RECURSOS DE CAPTACIÓN DIRECTA PARA EL FOMENTO Y DESARROLLO DEL GAS NATURAL EN EL PARQUE VEHICULAR</t>
  </si>
  <si>
    <t>2119-RECURSOS DE CAPTACION DIRECTA POR PRESTACION DE SERVICIOS (MIVHED) LEY-160-21</t>
  </si>
  <si>
    <t>2120-RECURSOS DE CAPTACION DIRECTA POR COBROS DE DERECHOS COMISION HIPICA (DECRETO No.352-99)</t>
  </si>
  <si>
    <t>VARIACION 2022/2021</t>
  </si>
  <si>
    <t>EJECUTADO</t>
  </si>
  <si>
    <t xml:space="preserve">PRES. INICIAL </t>
  </si>
  <si>
    <t>COMPROMETIDO</t>
  </si>
  <si>
    <t>DEVENGADO</t>
  </si>
  <si>
    <t>PAGADO</t>
  </si>
  <si>
    <t>% EJECUCIÓN</t>
  </si>
  <si>
    <t>% PIB*</t>
  </si>
  <si>
    <t>REL.</t>
  </si>
  <si>
    <t>ABS.</t>
  </si>
  <si>
    <t xml:space="preserve"> (LEY NO. 345-21)</t>
  </si>
  <si>
    <t>7 = (5/3)</t>
  </si>
  <si>
    <t>8 = (5/PIB)</t>
  </si>
  <si>
    <t>(9) = (5-1)/1</t>
  </si>
  <si>
    <t>(10) = (5-1)</t>
  </si>
  <si>
    <t>2.1-Gastos corrientes</t>
  </si>
  <si>
    <t>2.1.2-Gastos de consumo</t>
  </si>
  <si>
    <t>2.1.2.1-Remuneraciones</t>
  </si>
  <si>
    <t>2.1.2.2-Bienes y servicios</t>
  </si>
  <si>
    <t>2.1.2.4-Impuestos sobre los productos, la producción y las importaciones de las empresas</t>
  </si>
  <si>
    <t>2.1.2.7-5 %  que se asigna durante el ejercicio para gasto corriente</t>
  </si>
  <si>
    <t>2.1.2.8-1 %  que se asigna durante el ejercicio para gasto corriente por calamidad publica</t>
  </si>
  <si>
    <t>2.1.3-Prestaciones de la seguridad social</t>
  </si>
  <si>
    <t>2.1.4-Intereses de la deuda</t>
  </si>
  <si>
    <t>2.1.5-Subvenciones otorgadas a empresas</t>
  </si>
  <si>
    <t>2.1.6-Transferencias corrientes otorgadas</t>
  </si>
  <si>
    <t>2.1.6.1-Transferencias al sector privado</t>
  </si>
  <si>
    <t>2.1.6.2-Transferencias al sector público</t>
  </si>
  <si>
    <t>2.1.6.3-Transferencia al sector externo</t>
  </si>
  <si>
    <t>2.1.6.4-Transferencias a otras instituciones públicas</t>
  </si>
  <si>
    <t>2.1.9-Otros gastos corrientes</t>
  </si>
  <si>
    <t>2.2-Gastos de capital</t>
  </si>
  <si>
    <t>2.2.1-Construcciones en proceso</t>
  </si>
  <si>
    <t>2.2.2-Activos fijos (formación bruta de capital fijo)</t>
  </si>
  <si>
    <t>2.2.4-Objetos de valor</t>
  </si>
  <si>
    <t>2.2.5-Activos no producidos</t>
  </si>
  <si>
    <t>2.2.6-Transferencias de capital otorgadas</t>
  </si>
  <si>
    <t>2.2.6.1-Transferencias de capital al sector privado</t>
  </si>
  <si>
    <t>2.2.6.2-Transferencias de capital al sector público</t>
  </si>
  <si>
    <t>2.2.6.3-Transferencia de capital al sector externo</t>
  </si>
  <si>
    <t>2.2.6.7-Otras transferencias de capital</t>
  </si>
  <si>
    <t>2.2.8-Gastos de capital, reserva presupuestaria</t>
  </si>
  <si>
    <t>Gastos Corrientes</t>
  </si>
  <si>
    <t>Bienes y servicios</t>
  </si>
  <si>
    <t>Pago de remuneraciones</t>
  </si>
  <si>
    <t>Impuesto sobre productos</t>
  </si>
  <si>
    <t>VARIACIÓN 2022/2021</t>
  </si>
  <si>
    <t>PRES. INICIAL 2022 
(LEY NO. 345-21)</t>
  </si>
  <si>
    <t>% 
EJECUCIÓN</t>
  </si>
  <si>
    <t>% 
PIB*</t>
  </si>
  <si>
    <t>0223 - MINISTERIO DE LA VIVIENDA, HABITAT Y EDIFICACIONES (MIVHED)</t>
  </si>
  <si>
    <r>
      <rPr>
        <b/>
        <sz val="9"/>
        <color theme="1"/>
        <rFont val="Calibri"/>
        <family val="2"/>
        <scheme val="minor"/>
      </rPr>
      <t>Fuente:</t>
    </r>
    <r>
      <rPr>
        <sz val="9"/>
        <color theme="1"/>
        <rFont val="Calibri"/>
        <family val="2"/>
        <scheme val="minor"/>
      </rPr>
      <t xml:space="preserve"> Sistema de Información de la Gestión Financiera (SIGEF).</t>
    </r>
  </si>
  <si>
    <t xml:space="preserve"> 2021-2022</t>
  </si>
  <si>
    <t>VARIACIÓN 2021/2022</t>
  </si>
  <si>
    <t>(8) = (5)/PIB</t>
  </si>
  <si>
    <t>* Los intereses de la deuda en la clasificación funcional difieren de los expuestos en la clasificación económica debido a que incluyen los intereses de recapitalización del Banco Central.</t>
  </si>
  <si>
    <t>Devengado 2022</t>
  </si>
  <si>
    <t>% Vigente vs. Devengado</t>
  </si>
  <si>
    <t>Servicio</t>
  </si>
  <si>
    <t>Externo</t>
  </si>
  <si>
    <t>Amortización</t>
  </si>
  <si>
    <t>Comisiones</t>
  </si>
  <si>
    <t>Interno</t>
  </si>
  <si>
    <t xml:space="preserve">Fuente: Sistema de Información de la Gestión Financiera (SIGEF) </t>
  </si>
  <si>
    <t xml:space="preserve">Ambito Institucional </t>
  </si>
  <si>
    <t>Instituciones Existentes</t>
  </si>
  <si>
    <t>Instituciones con Ejecución registrada en el SIGEF</t>
  </si>
  <si>
    <t>% de Instituciones con Ejecución registrada en el SIGEF</t>
  </si>
  <si>
    <t>Organismos Autónomos y Descentralizados No Financieros</t>
  </si>
  <si>
    <t>Instituciones Públicas de la Seguridad Social</t>
  </si>
  <si>
    <t>DETALLE 2/</t>
  </si>
  <si>
    <t>%PIB 1/</t>
  </si>
  <si>
    <t>2 = (1/PIB)</t>
  </si>
  <si>
    <t>1.1.1.1.2 - Organismos Autónomos y Descentralizados No Financieros</t>
  </si>
  <si>
    <t>2.1.2.1 - Remuneraciones</t>
  </si>
  <si>
    <t>2.1.2.2 - Bienes y servicios</t>
  </si>
  <si>
    <t>2.1.2.4 - Impuestos sobre los productos, la producción y las importaciones de las empresas</t>
  </si>
  <si>
    <t>2.1.3 - Prestaciones de la seguridad social (sistema propio de la empresa)</t>
  </si>
  <si>
    <t>2.2.7 - Inversiones financieras realizadas con fines de política</t>
  </si>
  <si>
    <t>1.1.1.1.3 - Instituciones de la Seguridad Social</t>
  </si>
  <si>
    <t>Notas: El presupuesto vigente corresponde al presupuesto aprobado, referente a la Ley No.351-22 para el periodo fiscal 2022, incluyendo las modificaciones permitidas conforme a lo dispuesto en el Art.48 de la Ley Orgánica de Presupuesto para el Sector Público (Ley No.423-06).</t>
  </si>
  <si>
    <t>1/  El presupuesto inicial corresponde a la Ley No. 351-22</t>
  </si>
  <si>
    <t>2/ PIB Nominal estimado para el año 2022 en el Marco Macroeconómico revisado al 10 de Noviembre (RD$6,246,380,742,030 )</t>
  </si>
  <si>
    <t>Valores RD$</t>
  </si>
  <si>
    <t>PRESUPUESTO INICIAL 2022</t>
  </si>
  <si>
    <t>5102 - CENTRO DE EXPORTACIONES E INVERSIONES DE LA REP. DOM.</t>
  </si>
  <si>
    <t>5103 - CONSEJO NACIONAL DE POBLACIÓN Y FAMILIA</t>
  </si>
  <si>
    <t>5104 - DEPARTAMENTO AEROPORTUARIO</t>
  </si>
  <si>
    <t>5108 - CRUZ ROJA DOMINICANA</t>
  </si>
  <si>
    <t>`</t>
  </si>
  <si>
    <t>5109 - DEFENSA CIVIL</t>
  </si>
  <si>
    <t>5111 - INSTITUTO AGRARIO DOMINICANO</t>
  </si>
  <si>
    <t>5112 - INSTITUTO AZUCARERO DOMINICANO</t>
  </si>
  <si>
    <t>5114 - INSTITUTO PARA EL DESARROLLO DEL NOROESTE</t>
  </si>
  <si>
    <t>5118 - INSTITUTO NACIONAL DE RECURSOS HIDRAÚLICOS (INDRHI)</t>
  </si>
  <si>
    <t>5119 - INSTITUTO PARA EL DESARROLLO DEL SUROESTE</t>
  </si>
  <si>
    <t>5120 - JARDÍN BOTÁNICO</t>
  </si>
  <si>
    <t>5121 - LIGA MUNICIPAL DOMINICANA</t>
  </si>
  <si>
    <t>5127 - SUPERINTENDENCIA DE SEGUROS</t>
  </si>
  <si>
    <t>5128 - UNIVERSIDAD AUTÓNOMA DE SANTO DOMINGO</t>
  </si>
  <si>
    <t>5130 - PARQUE ZOOLÓGICO NACIONAL</t>
  </si>
  <si>
    <t>5131 - INSTITUTO DOMINICANO DE LAS TELECOMUNICACIONES</t>
  </si>
  <si>
    <t>5132 - INSTITUTO DOMINICANO DE INVESTIGACIONES AGROPECUARIAS Y FORESTALES</t>
  </si>
  <si>
    <t>5133 - MUSEO DE HISTORIA NATURAL</t>
  </si>
  <si>
    <t>5134 - ACUARIO NACIONAL</t>
  </si>
  <si>
    <t>5135 - OFICINA NACIONAL DE PROPIEDAD INDUSTRIAL</t>
  </si>
  <si>
    <t>5136 - INSTITUTO DOMINICANO DEL CAFÉ</t>
  </si>
  <si>
    <t>5137 - INSTITUTO DUARTIANO</t>
  </si>
  <si>
    <t>5138 - COMISIÓN NACIONAL DE ENERGÍA</t>
  </si>
  <si>
    <t>5139 - SUPERINTENDENCIA DE ELECTRICIDAD</t>
  </si>
  <si>
    <t>5140 - INSTITUTO DEL TABACO DE LA REPÚBLICA DOMINICANA</t>
  </si>
  <si>
    <t>5142 - FONDO PATRIMONIAL DE LAS EMPRESAS REFORMADAS</t>
  </si>
  <si>
    <t>5143 - INSTITUTO DE DESARROLLO Y CRÉDITO COOPERATIVO</t>
  </si>
  <si>
    <t>5144 - FONDO ESPECIAL PARA EL DESARROLLO AGROPECUARIO</t>
  </si>
  <si>
    <t>5147 - INSTITUTO NACIONAL DE LA UVA</t>
  </si>
  <si>
    <t>5150 - CONSEJO NACIONAL DE ZONAS FRANCAS</t>
  </si>
  <si>
    <t>5151 - CONSEJO NACIONAL PARA LA NIÑEZ Y LA ADOLESCENCIA</t>
  </si>
  <si>
    <t>5154 - INSTITUTO DE INNOVACION EN BIOTECNOLOGIA E INDUSTRIAL (IIBI)</t>
  </si>
  <si>
    <t>5155 - INSTITUTO DE FORMACIÓN TÉCNICO PROFESIONAL (INFOTEP)</t>
  </si>
  <si>
    <t>5157 - CORPORACION DOMICANA DE EMPRESAS ESTATALES (CORDE</t>
  </si>
  <si>
    <t>5158 - DIRECCION GENERAL DE ADUANAS</t>
  </si>
  <si>
    <t>5159 - DIRECCION GENERAL DE IMPUESTOS INTERNOS</t>
  </si>
  <si>
    <t>5161 - INSTITUTO DE PROTECCION DE LOS DERECHOS AL CONSUMIDOR</t>
  </si>
  <si>
    <t>5162 - INSTITUTO DOMINICANO DE AVIACIÓN CIVIL</t>
  </si>
  <si>
    <t>5163 - CONSEJO DOMINICANO DE PESCA Y ACUICULTURA</t>
  </si>
  <si>
    <t>5165 - COMISIÓN REGULADORA DE PRÁCTICAS DESLEALES</t>
  </si>
  <si>
    <t>5166 - COMISION NACIONAL DE DEFENSA DE LA COMPETENCIA</t>
  </si>
  <si>
    <t>5167 - OFICINA NACIONAL DE DEFENSA PÚBLICA</t>
  </si>
  <si>
    <t>5168 - ARCHIVO GENERAL DE LA NACIÓN</t>
  </si>
  <si>
    <t>5169 - DIRECCIÓN GENERAL DE CINE (DGCINE)</t>
  </si>
  <si>
    <t>5171 - INSTITUTO DOMINICANO PARA LA CALIDAD (INDOCAL)</t>
  </si>
  <si>
    <t>5172 - ORGANISMO DOMINICANO DE ACREDITACIÓN  (ODAC)</t>
  </si>
  <si>
    <t>5174 - MERCADOS DOMINICANOS DE ABASTO AGROPECUARIO</t>
  </si>
  <si>
    <t>5175 - CONSEJO NACIONAL DE COMPETITIVIDAD</t>
  </si>
  <si>
    <t>5176 - CONSEJO NACIONAL DE DISCAPACIDAD (CONADIS)</t>
  </si>
  <si>
    <t>5177 - CONSEJO NAC. DE INVESTIGACIONES AGROPECUARIAS Y FORESTALES (CONIAF)</t>
  </si>
  <si>
    <t>5178 - FONDO NACIONAL PARA EL MEDIO AMBIENTE Y RECURSOS NATURALES</t>
  </si>
  <si>
    <t>5179 - SERVICIO GEOLÓGICO NACIONAL</t>
  </si>
  <si>
    <t>5180 - DIRECCIÓN CENTRAL DEL SERVICIO NACIONAL DE SALUD</t>
  </si>
  <si>
    <t>5181 - INSTITUTO GEOGRÁFICO NACIONAL JOSÉ JOAQUÍN HUNGRÍA MORELL</t>
  </si>
  <si>
    <t>5182 - INSTITUTO NACIONAL DE TRÁNSITO Y TRANSPORTE TERRESTRE</t>
  </si>
  <si>
    <t>5183 - UNIDAD DE ANÁLISIS FINANCIERO (UAF)</t>
  </si>
  <si>
    <t>5184 - DIRECCIÓN GENERAL DE ALIANZAS PÚBLICO-PRIVADAS</t>
  </si>
  <si>
    <t>Notas: 1/ El presupuesto inicial corresponde a la Ley No. 345-21.</t>
  </si>
  <si>
    <t>2/ PIB Nominal estimado para el año 2022 en el Marco Macroeconómico revisado al 26 de agosto de 2021 (RD$5,837,063,769,624).</t>
  </si>
  <si>
    <t>Valores en millones RD$ y % del PIB</t>
  </si>
  <si>
    <t>5202-INSTITUTO DE AUXILIOS Y VIVIENDAS</t>
  </si>
  <si>
    <t>5205-SUPERINTENDENCIA DE PENSIONES</t>
  </si>
  <si>
    <t>5206-SUPERINTENDENCIA DE SALUD Y RIESGO LABORAL</t>
  </si>
  <si>
    <t>5207-CONSEJO NACIONAL DE SEGURIDAD SOCIAL</t>
  </si>
  <si>
    <t>5208-SEGURO NACIONAL DE SALUD</t>
  </si>
  <si>
    <t>5209-DIRECCIÓN GENERAL DE INFORMACIÓN Y DEFENSA DE LOS AFILIADOS</t>
  </si>
  <si>
    <t>5210-INSTITUTO DOMINICANO DE PREVENCIÓN Y PROTECCIÓN DE RIESGOS LABORALES</t>
  </si>
  <si>
    <t>5211-TESORERÍA DE LA SEGURIDAD SOCIAL</t>
  </si>
  <si>
    <t>Notas: </t>
  </si>
  <si>
    <t>1/ El presupuesto inicial corresponde a la Ley No. 345-21.</t>
  </si>
  <si>
    <t>2/ PIB Nominal estimado para el año 2022 en el Marco Macroeconómico revisado al 26 de agosto de 2021 (RD$5,837,063,769,624)</t>
  </si>
  <si>
    <t>% PIB 2/</t>
  </si>
  <si>
    <t xml:space="preserve">DETALLE </t>
  </si>
  <si>
    <r>
      <t xml:space="preserve">%PIB </t>
    </r>
    <r>
      <rPr>
        <b/>
        <vertAlign val="superscript"/>
        <sz val="11"/>
        <color rgb="FFFFFFFF"/>
        <rFont val="Avenir Next LT Pro"/>
        <family val="2"/>
      </rPr>
      <t>2/</t>
    </r>
  </si>
  <si>
    <t>2022/2021</t>
  </si>
  <si>
    <t>EJECUCIÓN</t>
  </si>
  <si>
    <r>
      <t xml:space="preserve">PRESUPUESTO INICIAL </t>
    </r>
    <r>
      <rPr>
        <b/>
        <vertAlign val="superscript"/>
        <sz val="11"/>
        <color rgb="FFFFFFFF"/>
        <rFont val="Avenir Next LT Pro"/>
        <family val="2"/>
      </rPr>
      <t>1</t>
    </r>
    <r>
      <rPr>
        <b/>
        <sz val="11"/>
        <color rgb="FFFFFFFF"/>
        <rFont val="Avenir Next LT Pro"/>
        <family val="2"/>
      </rPr>
      <t>/</t>
    </r>
  </si>
  <si>
    <t>VIGENTE</t>
  </si>
  <si>
    <t>VARIACIÓN</t>
  </si>
  <si>
    <t>9 = (7/1)</t>
  </si>
  <si>
    <t xml:space="preserve"> Organismos Autónomos y Descentralizados No Financieros</t>
  </si>
  <si>
    <t xml:space="preserve"> Instituciones de la Seguridad Social</t>
  </si>
  <si>
    <t>PRESUPUESTO VIGENTE 1/</t>
  </si>
  <si>
    <t>1/ El presupuesto vigente corresponde al presupuesto aprobado, reconociendo los nuevos ajustes en los niveles de transferencias permitidas, conforme a lo establecido en el Art. 7 de la Ley No. 341-21.</t>
  </si>
  <si>
    <t>2/ PIB Nominal estimado para el año 2021 en el Marco Macroeconómico revisado al 9 de Noviembre (RD$5,328,201,293,350 )</t>
  </si>
  <si>
    <t>2.1.9.1-Otros gastos corrientes</t>
  </si>
  <si>
    <t>2.2.1.1-Construcciones por contrato</t>
  </si>
  <si>
    <t>2.2.1.2-Construcciones por administración</t>
  </si>
  <si>
    <t>2.2.2.1-Viviendas, edificios y estructuras</t>
  </si>
  <si>
    <t>2.2.2.2-Maquinaria y equipo</t>
  </si>
  <si>
    <t>2.2.2.3-Equipo de defensa y seguridad</t>
  </si>
  <si>
    <t>2.2.5.1-Activos tangibles no producidos de origen natural</t>
  </si>
  <si>
    <t>2.2.8.1-5 %  que se asigna durante el ejercicio para inversión</t>
  </si>
  <si>
    <t>0201-PRESIDENCIA DE LA REPÚBLICA</t>
  </si>
  <si>
    <t>0203-MINISTERIO DE DEFENSA</t>
  </si>
  <si>
    <t>0205-MINISTERIO DE HACIENDA</t>
  </si>
  <si>
    <t>0208-MINISTERIO DE DEPORTES Y RECREACIÓN</t>
  </si>
  <si>
    <t>0209-MINISTERIO DE TRABAJO</t>
  </si>
  <si>
    <t>0210-MINISTERIO DE AGRICULTURA</t>
  </si>
  <si>
    <t>0211-MINISTERIO DE OBRAS PÚBLICAS Y COMUNICACIONES</t>
  </si>
  <si>
    <t>0212-MINISTERIO DE INDUSTRIA, COMERCIO Y MIPYMES (MICM)</t>
  </si>
  <si>
    <t>0215-MINISTERIO DE LA MUJER</t>
  </si>
  <si>
    <t>0216-MINISTERIO DE CULTURA</t>
  </si>
  <si>
    <t>0218-MINISTERIO DE MEDIO AMBIENTE Y RECURSOS NATURALES</t>
  </si>
  <si>
    <t>0219-MINISTERIO DE EDUCACIÓN SUPERIOR CIENCIA Y TECNOLOGÍA</t>
  </si>
  <si>
    <t>1-SERVICIOS  GENERALES</t>
  </si>
  <si>
    <t>1.1-Administración general</t>
  </si>
  <si>
    <t>1.3-Defensa nacional</t>
  </si>
  <si>
    <t>1.4-Justicia, orden público y seguridad</t>
  </si>
  <si>
    <t>2-SERVICIOS ECONÓMICOS</t>
  </si>
  <si>
    <t>2.1-Asuntos económicos, comerciales y laborales</t>
  </si>
  <si>
    <t>2.2-Agropecuaria, caza, pesca y silvicultura</t>
  </si>
  <si>
    <t>2.3-Riego</t>
  </si>
  <si>
    <t>2.6-Transporte</t>
  </si>
  <si>
    <t>3-PROTECCIÓN DEL MEDIO AMBIENTE</t>
  </si>
  <si>
    <t>3.2-Protección de la biodiversidad y ordenación de desechos</t>
  </si>
  <si>
    <t>4-SERVICIOS SOCIALES</t>
  </si>
  <si>
    <t>4.1-Vivienda y servicios comunitarios</t>
  </si>
  <si>
    <t>4.2-Salud</t>
  </si>
  <si>
    <t>4.3-Actividades deportivas, recreativas, culturales y religiosas</t>
  </si>
  <si>
    <t>4.4-Educación</t>
  </si>
  <si>
    <t>4.5-Protección social</t>
  </si>
  <si>
    <t>% de Ejecución</t>
  </si>
  <si>
    <r>
      <t>% PIB</t>
    </r>
    <r>
      <rPr>
        <b/>
        <vertAlign val="superscript"/>
        <sz val="12"/>
        <color theme="0"/>
        <rFont val="Avenir Next LT Pro"/>
        <family val="2"/>
      </rPr>
      <t>1/</t>
    </r>
  </si>
  <si>
    <t>2.1.6.1 - Transferencias al sector privado</t>
  </si>
  <si>
    <t>2.1.6.2 - Transferencias al sector público</t>
  </si>
  <si>
    <t>2.2.2.4-Activos biológicos cultivados</t>
  </si>
  <si>
    <t>1/ Cifra del PIB corresponde al marco macroeconómico elaborado por MEPyD, revisado en noviembre 2022.</t>
  </si>
  <si>
    <t>Presupuesto vigente</t>
  </si>
  <si>
    <t xml:space="preserve">Devengado </t>
  </si>
  <si>
    <t xml:space="preserve">Organismos Descentralizados y Autónomos No Financieros </t>
  </si>
  <si>
    <t>2.2.7-Inversiones financieras realizadas con fines de política</t>
  </si>
  <si>
    <t>2.2.7.4-Concesión de préstamos realizados con fines de política</t>
  </si>
  <si>
    <t>Empresas Públicas No Financieras</t>
  </si>
  <si>
    <t>2.1.1-Gastos de explotación</t>
  </si>
  <si>
    <t>2.1.1.1-Remuneraciones</t>
  </si>
  <si>
    <t>2.1.1.2-Bienes y servicios</t>
  </si>
  <si>
    <t xml:space="preserve">% Ejecución </t>
  </si>
  <si>
    <r>
      <t>% PIB</t>
    </r>
    <r>
      <rPr>
        <b/>
        <vertAlign val="superscript"/>
        <sz val="11"/>
        <color theme="0"/>
        <rFont val="Avenir Next LT Pro"/>
        <family val="2"/>
      </rPr>
      <t>1/</t>
    </r>
  </si>
  <si>
    <t>0001-GABINETE SOCIAL DE LA PRESIDENCIA</t>
  </si>
  <si>
    <t>0001-SECRETARIADO ADMINISTRATIVO DE LA PRESIDENCIA</t>
  </si>
  <si>
    <t>0003-PLAN PRESIDENCIAL CONTRA LA POBREZA</t>
  </si>
  <si>
    <t>0004-COMISION PRESIDENCIAL DE APOYO AL DESARROLLO BARRIAL</t>
  </si>
  <si>
    <t>0009-COMISIÓN PRESIDENCIAL DE APOYO AL DESARROLLO PROVINCIAL</t>
  </si>
  <si>
    <t>0014-COMEDORES ECONOMICOS DEL ESTADO</t>
  </si>
  <si>
    <t>0202-MINISTERIO DE  INTERIOR Y POLICÍA</t>
  </si>
  <si>
    <t>0207-MINISTERIO DE SALUD PÚBLICA Y ASISTENCIA SOCIAL</t>
  </si>
  <si>
    <t>0001-MINISTERIO DE SALUD PUBLICA Y ASISTENCIA SOCIAL</t>
  </si>
  <si>
    <t>0017-PROGRAMA DE MEDICAMENTOS ESENCIALES</t>
  </si>
  <si>
    <t>0223-MINISTERIO DE LA VIVIENDA, HABITAT Y EDIFICACIONES (MIVHED)</t>
  </si>
  <si>
    <t xml:space="preserve"> </t>
  </si>
  <si>
    <t>5109-DEFENSA CIVIL</t>
  </si>
  <si>
    <t>5118-INSTITUTO NACIONAL DE RECURSOS HIDRAÚLICOS (INDRHI)</t>
  </si>
  <si>
    <t>5128-UNIVERSIDAD AUTÓNOMA DE SANTO DOMINGO</t>
  </si>
  <si>
    <t>5136-INSTITUTO DOMINICANO DEL CAFÉ</t>
  </si>
  <si>
    <t>5144-FONDO ESPECIAL PARA EL DESARROLLO AGROPECUARIO</t>
  </si>
  <si>
    <t>5151-CONSEJO NACIONAL PARA LA NIÑEZ Y LA ADOLESCENCIA</t>
  </si>
  <si>
    <t>5163-CONSEJO DOMINICANO DE PESCA Y ACUICULTURA</t>
  </si>
  <si>
    <t>5180-DIRECCION CENTRAL DEL SERVICIO NACIONAL DE SALUD</t>
  </si>
  <si>
    <t>6102-CORPORACIÓN DEL ACUEDUCTO Y ALCANTARILLADO DE SANTO DOMINGO</t>
  </si>
  <si>
    <t>6111-INSTITUTO DE ESTABILIZACIÓN DE PRECIOS</t>
  </si>
  <si>
    <t>1/ Cifra del PIB corresponde al marco macroeconómico elaborado por MEPyD, revisado al 10 de noviembre 2022.</t>
  </si>
  <si>
    <r>
      <t xml:space="preserve">Fuente: </t>
    </r>
    <r>
      <rPr>
        <sz val="8"/>
        <rFont val="Avenir Next LT Pro"/>
        <family val="2"/>
      </rPr>
      <t>Sistema de Información de la Gestión Financiera (SIGEF).</t>
    </r>
  </si>
  <si>
    <t>3.1-Protección del aire, agua y suelo</t>
  </si>
  <si>
    <t xml:space="preserve">PIB </t>
  </si>
  <si>
    <t xml:space="preserve">EJECUCION </t>
  </si>
  <si>
    <t>Balance Financiero (sin Gasto en Calamidad Pública)</t>
  </si>
  <si>
    <t>Gastos por Calamidad Pública</t>
  </si>
  <si>
    <t>1/ Cifra del PIB corresponde al marco macroeconómico elaborado por MEPyD, revisado en noviembre 2021.</t>
  </si>
  <si>
    <t>2/ La estadísticas de ingresos se realizan en base al percibido y las de gastos en base al momento de lo devengado, como lo establece la Ley No. 423-06 Orgánica de Presupuesto.</t>
  </si>
  <si>
    <t xml:space="preserve">Valores en RD$ millones </t>
  </si>
  <si>
    <t>.</t>
  </si>
  <si>
    <t xml:space="preserve"> Período enero – diciembre</t>
  </si>
  <si>
    <t>Ámbito institucional</t>
  </si>
  <si>
    <t>Capítulos</t>
  </si>
  <si>
    <t>Unidades Ejecutoras</t>
  </si>
  <si>
    <t>Productos</t>
  </si>
  <si>
    <t>Productos con programación física financiera</t>
  </si>
  <si>
    <t xml:space="preserve">Cumplimiento </t>
  </si>
  <si>
    <t>Administración central</t>
  </si>
  <si>
    <t>Instituciones públicas descentralizadas y autónomas no financieras</t>
  </si>
  <si>
    <t>Instituciones de la seguridad social</t>
  </si>
  <si>
    <t>Poderes y Órganos constitucionales</t>
  </si>
  <si>
    <r>
      <t>Fuente</t>
    </r>
    <r>
      <rPr>
        <sz val="8"/>
        <color theme="1"/>
        <rFont val="Avenir Next LT Pro"/>
      </rPr>
      <t>: Elaboración propia en base a las informaciones extraídas del Sistema de Información de la Gestión Financiera (SIGEF).</t>
    </r>
  </si>
  <si>
    <t xml:space="preserve"> Período Enero – Diciembre</t>
  </si>
  <si>
    <t>Valores en porcentaje %</t>
  </si>
  <si>
    <r>
      <t>Nota:</t>
    </r>
    <r>
      <rPr>
        <sz val="8"/>
        <color theme="1"/>
        <rFont val="Avenir Next LT Pro"/>
      </rPr>
      <t xml:space="preserve"> En el gráfico se presentan las cantidades de productos según el nivel de cumplimiento alcanzado y el porcentaje que representa del total de productos programados.</t>
    </r>
  </si>
  <si>
    <t xml:space="preserve"> Fuente: Elaboración propia en base a las informaciones extraídas del Sistema de Información de la Gestión Financiera (SIGEF).</t>
  </si>
  <si>
    <t>Finalidad</t>
  </si>
  <si>
    <t>Cumplimiento financiero</t>
  </si>
  <si>
    <t>Cumplimiento físico</t>
  </si>
  <si>
    <t>80-100%</t>
  </si>
  <si>
    <t>60-79%</t>
  </si>
  <si>
    <t>0-59%</t>
  </si>
  <si>
    <t>Servicios Sociales</t>
  </si>
  <si>
    <t>Servicios Económicos</t>
  </si>
  <si>
    <t>Servicios Generales</t>
  </si>
  <si>
    <t>Protección del medio ambiente</t>
  </si>
  <si>
    <r>
      <t>Fuente:</t>
    </r>
    <r>
      <rPr>
        <sz val="11"/>
        <color theme="1"/>
        <rFont val="Avenir Next LT Pro"/>
      </rPr>
      <t xml:space="preserve"> elaboración propia en base a las informaciones extraídas del Sistema de Información de la Gestión Financiera (SIGEF) comprendidas en el periodo enero-diciembre 2022.</t>
    </r>
  </si>
  <si>
    <t>Principales programas con finalidad de servicios sociales</t>
  </si>
  <si>
    <t>Desempeño financiero promedio</t>
  </si>
  <si>
    <t>Desempeño físico promedio</t>
  </si>
  <si>
    <t>Peso de la ejecución respecto a la finalidad</t>
  </si>
  <si>
    <t>Servicios de educación primaria para niños y niñas de 6-11 años</t>
  </si>
  <si>
    <t>Protección social</t>
  </si>
  <si>
    <t>Servicios de educación secundaria para niños (as) y adolescentes de 12-17 años</t>
  </si>
  <si>
    <t>Provisión de servicios de salud en establecimientos no auto gestionado</t>
  </si>
  <si>
    <t>Servicios de bienestar estudiantil</t>
  </si>
  <si>
    <t>Gestión y coordinación de los servicios de bienestar magisterial</t>
  </si>
  <si>
    <t>Servicios técnicos pedagógicos</t>
  </si>
  <si>
    <t>Provisión de servicios de salud en establecimientos de primer nivel</t>
  </si>
  <si>
    <t>Promedio de los principales programas</t>
  </si>
  <si>
    <r>
      <rPr>
        <b/>
        <sz val="8"/>
        <color theme="1"/>
        <rFont val="Avenir Next LT Pro"/>
      </rPr>
      <t xml:space="preserve">Nota: </t>
    </r>
    <r>
      <rPr>
        <sz val="8"/>
        <color theme="1"/>
        <rFont val="Avenir Next LT Pro"/>
      </rPr>
      <t>No se incluyen los programas no productivos como actividades centrales, deuda pública, contribuciones especiales, y administración de activos, pasivos y transferencias (01, 96, 98 y 99).</t>
    </r>
  </si>
  <si>
    <r>
      <rPr>
        <b/>
        <sz val="8"/>
        <color theme="1"/>
        <rFont val="Avenir Next LT Pro"/>
      </rPr>
      <t xml:space="preserve">Fuente: </t>
    </r>
    <r>
      <rPr>
        <sz val="8"/>
        <color theme="1"/>
        <rFont val="Avenir Next LT Pro"/>
      </rPr>
      <t>Elaboración propia en base a las informaciones extraídas del Sistema de Información de la Gestión Financiera (SIGEF).</t>
    </r>
  </si>
  <si>
    <t>Principales programas con finalidad de servicios económicos</t>
  </si>
  <si>
    <t>Acceso y uso adecuado del servicio de transporte</t>
  </si>
  <si>
    <t>Mantenimiento, seguridad y asistencia vial</t>
  </si>
  <si>
    <t>Regulación y desarrollo de la aviación civil</t>
  </si>
  <si>
    <t>Principales programas con finalidad de servicios generales</t>
  </si>
  <si>
    <t>Servicios de seguridad ciudadana y orden público</t>
  </si>
  <si>
    <t>Defensa terrestre</t>
  </si>
  <si>
    <t>Administración de justicia</t>
  </si>
  <si>
    <t>Defensa aérea</t>
  </si>
  <si>
    <t>Aplicación de política exterior y fomento de las relaciones comerciales</t>
  </si>
  <si>
    <r>
      <t xml:space="preserve">Nota: </t>
    </r>
    <r>
      <rPr>
        <sz val="9"/>
        <color theme="1"/>
        <rFont val="Avenir Next LT pRO"/>
      </rPr>
      <t>No se incluyen los programas no productivos como actividades centrales, deuda pública, contribuciones especiales, y administración de activos, pasivos y transferencias (01, 96, 98 y 99).</t>
    </r>
  </si>
  <si>
    <r>
      <t xml:space="preserve">Fuente: </t>
    </r>
    <r>
      <rPr>
        <sz val="9"/>
        <color theme="1"/>
        <rFont val="Avenir Next LT pRO"/>
      </rPr>
      <t>Elaboración propia en base a las informaciones extraídas del Sistema de Información de la Gestión Financiera (SIGEF).</t>
    </r>
  </si>
  <si>
    <t>Principales programas con finalidad de protección del medio ambiente</t>
  </si>
  <si>
    <t>Manejo sostenible de los recursos forestales</t>
  </si>
  <si>
    <t>Conservación de la biodiversidad</t>
  </si>
  <si>
    <t>Coordinación e implementación de intervenciones estratégica</t>
  </si>
  <si>
    <t>No.</t>
  </si>
  <si>
    <t>Presupuestado</t>
  </si>
  <si>
    <t>Subsidio a los combustibles</t>
  </si>
  <si>
    <t>Transferencia déficit EDEs</t>
  </si>
  <si>
    <t>Ampliación SUPERATE</t>
  </si>
  <si>
    <t>Subsidio a productos canasta básica</t>
  </si>
  <si>
    <t>Subsidio fertilizantes</t>
  </si>
  <si>
    <t>Nuevos comedores económicos</t>
  </si>
  <si>
    <t>Bono familiar RD$1,500</t>
  </si>
  <si>
    <t>Recursos adicionales Plan Social</t>
  </si>
  <si>
    <t>Subsidio a choferes</t>
  </si>
  <si>
    <t>7= (5/3)</t>
  </si>
  <si>
    <t>8 = (5-1)</t>
  </si>
  <si>
    <t>9= (8/1)</t>
  </si>
  <si>
    <t>10 = (5/PIB)</t>
  </si>
  <si>
    <t>8= (5-1)</t>
  </si>
  <si>
    <t>9= (5/1)</t>
  </si>
  <si>
    <t>7 = (5/2)</t>
  </si>
  <si>
    <t>9 = (5 -1)</t>
  </si>
  <si>
    <t>10 = (9/1)</t>
  </si>
  <si>
    <t>9 = (8/1)</t>
  </si>
  <si>
    <t>8= ( 5-1)</t>
  </si>
  <si>
    <t>10= (4/PIB)</t>
  </si>
  <si>
    <t>Balance Financiero (con Gasto de Calamidad Pública)</t>
  </si>
  <si>
    <t>10= (5/PIB)</t>
  </si>
  <si>
    <t>Fecha de registro al 07 de febrero de 2023.</t>
  </si>
  <si>
    <t>*Se utilizó el PIB correspondiente al marco macroeconómico actualizado al 10/11/2022</t>
  </si>
  <si>
    <t>*La partida de remuneraciones de la clasificación económica difiere del valor de la clasificación objetal debido a que solo incluye las partidas al gasto corriente.</t>
  </si>
  <si>
    <t>9 = (5-1)</t>
  </si>
  <si>
    <t>10 = 9/1</t>
  </si>
  <si>
    <t xml:space="preserve">Notas: </t>
  </si>
  <si>
    <t>1/ Se utilizó el PIB del Marco macroeconómico actualizado a agosto de 2021.</t>
  </si>
  <si>
    <t>2/ Se utilizó el PIB del Marco macroeconómico actualizado a agosto de 2022.</t>
  </si>
  <si>
    <r>
      <t xml:space="preserve">Fuente: </t>
    </r>
    <r>
      <rPr>
        <sz val="8"/>
        <color theme="1"/>
        <rFont val="Avenir Next LT Pro"/>
        <family val="2"/>
      </rPr>
      <t>Sistema de Información de la Gestión Financiera (SIGEF).</t>
    </r>
  </si>
  <si>
    <r>
      <t xml:space="preserve">Fuente: </t>
    </r>
    <r>
      <rPr>
        <sz val="8"/>
        <color theme="1"/>
        <rFont val="Avenir Next LT Pro"/>
        <family val="2"/>
      </rPr>
      <t>Sistema de Gestión Financiera (SIGEF).</t>
    </r>
  </si>
  <si>
    <t>2021–2022</t>
  </si>
  <si>
    <t>Valores en porcentaje del PIB</t>
  </si>
  <si>
    <t>*Estimaciones de cifras preliminares.</t>
  </si>
  <si>
    <t>**Para República Dominicana se utilizaron las cifras del segundo reformulado Ley No. 351-22.</t>
  </si>
  <si>
    <r>
      <t xml:space="preserve">Fuente: </t>
    </r>
    <r>
      <rPr>
        <sz val="8"/>
        <color theme="1"/>
        <rFont val="Avenir Next LT Pro"/>
        <family val="2"/>
      </rPr>
      <t>Monitor Fiscal, Fondo Monetario Internacional (FMI).</t>
    </r>
  </si>
  <si>
    <t>Valores en RD$ Millones</t>
  </si>
  <si>
    <t>Valores en Millones de US$ y en porcentaje (%)</t>
  </si>
  <si>
    <r>
      <t xml:space="preserve">Fuente: </t>
    </r>
    <r>
      <rPr>
        <sz val="8"/>
        <color theme="1"/>
        <rFont val="Avenir Next LT Pro"/>
        <family val="2"/>
      </rPr>
      <t>Dirección General de Crédito Público.</t>
    </r>
  </si>
  <si>
    <t>Valores en Millones de US$</t>
  </si>
  <si>
    <r>
      <t xml:space="preserve">Notas: </t>
    </r>
    <r>
      <rPr>
        <sz val="8"/>
        <color theme="1"/>
        <rFont val="Avenir Next LT Pro"/>
        <family val="2"/>
      </rPr>
      <t>1/ Saldo Deuda (g) = (a) + (b) + (c) - (d) - (e) + (f)</t>
    </r>
  </si>
  <si>
    <t>2/Las cifras del Gobierno Central mostradas en este reporte son las contempladas en el capítulo 0998 Administración de Deuda Pública y Activos Financieros.</t>
  </si>
  <si>
    <t>3/ Deuda de instituciones públicas contratadas con la banca comercial.</t>
  </si>
  <si>
    <t>En porcentaje (%) y en años</t>
  </si>
  <si>
    <r>
      <t>Fuente:</t>
    </r>
    <r>
      <rPr>
        <sz val="8"/>
        <color theme="1"/>
        <rFont val="Avenir Next LT Pro"/>
        <family val="2"/>
      </rPr>
      <t xml:space="preserve"> Dirección General de Crédito Público.</t>
    </r>
  </si>
  <si>
    <t>Dirección Central del Servicio Nacional de Salud</t>
  </si>
  <si>
    <r>
      <t xml:space="preserve">Fuente: </t>
    </r>
    <r>
      <rPr>
        <sz val="8"/>
        <color theme="1"/>
        <rFont val="Avenir Next LT Pro"/>
        <family val="2"/>
      </rPr>
      <t>Sistema de Información de la Gestión Financiera (SIGEF) </t>
    </r>
  </si>
  <si>
    <t>Instituto Nacional de Recursos Hidráulicos</t>
  </si>
  <si>
    <t>Instituto Dominicano de Aviación Civil</t>
  </si>
  <si>
    <r>
      <t xml:space="preserve">Fuente: </t>
    </r>
    <r>
      <rPr>
        <sz val="8"/>
        <color theme="1"/>
        <rFont val="Avenir Next LT Pro"/>
        <family val="2"/>
      </rPr>
      <t>Sistema de Información de la Gestión Financiera (SIGEF). </t>
    </r>
  </si>
  <si>
    <t>Gráfico 1. Tasas de Crecimiento de la Economía Global</t>
  </si>
  <si>
    <r>
      <t xml:space="preserve">Notas: </t>
    </r>
    <r>
      <rPr>
        <sz val="9"/>
        <color theme="1"/>
        <rFont val="Avenir Next LT Pro"/>
        <family val="2"/>
      </rPr>
      <t>*proyecciones para el 2023.</t>
    </r>
  </si>
  <si>
    <r>
      <t xml:space="preserve">Fuente: </t>
    </r>
    <r>
      <rPr>
        <sz val="9"/>
        <color theme="1"/>
        <rFont val="Avenir Next LT Pro"/>
        <family val="2"/>
      </rPr>
      <t>Fondo Monetario Internacional, Perspectivas de la Economía Mundial, octubre 2022.</t>
    </r>
  </si>
  <si>
    <r>
      <t>Gráfico 2 .</t>
    </r>
    <r>
      <rPr>
        <sz val="8"/>
        <color theme="1"/>
        <rFont val="Calibri"/>
        <family val="2"/>
        <scheme val="minor"/>
      </rPr>
      <t> </t>
    </r>
    <r>
      <rPr>
        <b/>
        <sz val="11"/>
        <color theme="1"/>
        <rFont val="Avenir Next LT Pro"/>
        <family val="2"/>
      </rPr>
      <t xml:space="preserve"> Tasas de Crecimiento de la Economía Estadounidenese</t>
    </r>
  </si>
  <si>
    <t>Gráfico 3. Tasas de Crecimiento Económico de Europa</t>
  </si>
  <si>
    <r>
      <t xml:space="preserve">Notas: </t>
    </r>
    <r>
      <rPr>
        <sz val="9"/>
        <color theme="1"/>
        <rFont val="Avenir Next LT Pro"/>
        <family val="2"/>
      </rPr>
      <t>*Proyecciones 2023.</t>
    </r>
  </si>
  <si>
    <t>Gráfico 4. Tasas de Crecimiento de la Economía de China</t>
  </si>
  <si>
    <t>Gráfico 5 . Tasas de Crecimiento Económico de América Latina y el Caribe</t>
  </si>
  <si>
    <r>
      <t xml:space="preserve">Notas:  </t>
    </r>
    <r>
      <rPr>
        <sz val="9"/>
        <color theme="1"/>
        <rFont val="Avenir Next LT Pro"/>
        <family val="2"/>
      </rPr>
      <t>* Cifras Preliminares.</t>
    </r>
  </si>
  <si>
    <r>
      <t xml:space="preserve">Fuente: </t>
    </r>
    <r>
      <rPr>
        <sz val="9"/>
        <color theme="1"/>
        <rFont val="Avenir Next LT Pro"/>
        <family val="2"/>
      </rPr>
      <t>Perspectivas de la Economía Global, Banco Mundial.</t>
    </r>
  </si>
  <si>
    <r>
      <t>Valores</t>
    </r>
    <r>
      <rPr>
        <b/>
        <sz val="11"/>
        <color theme="1"/>
        <rFont val="Avenir Next LT Pro"/>
        <family val="2"/>
      </rPr>
      <t xml:space="preserve"> </t>
    </r>
    <r>
      <rPr>
        <sz val="11"/>
        <color theme="1"/>
        <rFont val="Avenir Next LT Pro"/>
        <family val="2"/>
      </rPr>
      <t xml:space="preserve">en porcentaje </t>
    </r>
  </si>
  <si>
    <r>
      <t xml:space="preserve">Fuente: </t>
    </r>
    <r>
      <rPr>
        <sz val="9"/>
        <color theme="1"/>
        <rFont val="Avenir Next LT Pro"/>
        <family val="2"/>
      </rPr>
      <t>Banco Mundial (BM).</t>
    </r>
  </si>
  <si>
    <r>
      <t xml:space="preserve">Notas: </t>
    </r>
    <r>
      <rPr>
        <sz val="9"/>
        <color theme="1"/>
        <rFont val="Avenir Next LT Pro"/>
        <family val="2"/>
      </rPr>
      <t>*Cifras Preliminares.</t>
    </r>
  </si>
  <si>
    <r>
      <t xml:space="preserve">Fuente: </t>
    </r>
    <r>
      <rPr>
        <sz val="9"/>
        <color theme="1"/>
        <rFont val="Avenir Next LT Pro"/>
        <family val="2"/>
      </rPr>
      <t>Banco Central de la República Dominicana (BCRD).</t>
    </r>
  </si>
  <si>
    <t>Gráfico 7.  Crecimiento Interanual del Producto Interno Bruto (PIB)</t>
  </si>
  <si>
    <t>Tabla 1. Tasas de Crecimiento por Actividad Económica</t>
  </si>
  <si>
    <t>Gráfico 8 .  Evolución Mensual de las Reservas Internacionales Brutas y en meses de Importación</t>
  </si>
  <si>
    <t>Gráfico 9 . Corredor de Tasas de Interés</t>
  </si>
  <si>
    <t>Gráfico 10 . Inflación Interanual y Subyacente</t>
  </si>
  <si>
    <t>Gráfico 11 . Variación Interanual del Tipo de Cambio</t>
  </si>
  <si>
    <t xml:space="preserve">Tabla 2. PANORAMA MACROECONÓMICO </t>
  </si>
  <si>
    <t>2020 - 2026</t>
  </si>
  <si>
    <r>
      <t>Fuente:</t>
    </r>
    <r>
      <rPr>
        <sz val="9"/>
        <color theme="1"/>
        <rFont val="Avenir Next LT Pro"/>
        <family val="2"/>
      </rPr>
      <t xml:space="preserve"> Banco Central de la República Dominicana.</t>
    </r>
  </si>
  <si>
    <r>
      <t xml:space="preserve">Nota: </t>
    </r>
    <r>
      <rPr>
        <sz val="9"/>
        <color theme="1"/>
        <rFont val="Avenir Next LT Pro"/>
        <family val="2"/>
      </rPr>
      <t>* Cifras Preliminares</t>
    </r>
  </si>
  <si>
    <t>enero – diciembre 2022</t>
  </si>
  <si>
    <r>
      <t xml:space="preserve"> </t>
    </r>
    <r>
      <rPr>
        <b/>
        <sz val="9"/>
        <color theme="1"/>
        <rFont val="Avenir Next LT Pro"/>
        <family val="2"/>
      </rPr>
      <t xml:space="preserve">Fuente: </t>
    </r>
    <r>
      <rPr>
        <sz val="9"/>
        <color theme="1"/>
        <rFont val="Avenir Next LT Pro"/>
        <family val="2"/>
      </rPr>
      <t>Banco Central de la República Dominicana.</t>
    </r>
  </si>
  <si>
    <r>
      <t xml:space="preserve">Fuente: </t>
    </r>
    <r>
      <rPr>
        <sz val="9"/>
        <color theme="1"/>
        <rFont val="Avenir Next LT Pro"/>
        <family val="2"/>
      </rPr>
      <t>Banco Central de la República Dominicana y Bloomberg.</t>
    </r>
  </si>
  <si>
    <t>Tabla 3. Comparativo de Proyecciones Macroeconómicas 2022</t>
  </si>
  <si>
    <t>Valores en  RD$ millones</t>
  </si>
  <si>
    <t>Tabla 4. Programas y Proyectos Priorizados con financiamiento protegido 
2022</t>
  </si>
  <si>
    <r>
      <t xml:space="preserve">Fuente: </t>
    </r>
    <r>
      <rPr>
        <sz val="9"/>
        <color theme="1"/>
        <rFont val="Avenir Next LT Pro"/>
        <family val="2"/>
      </rPr>
      <t>Sistema de Información de la Gestión Financiera (SIGEF).</t>
    </r>
  </si>
  <si>
    <t>Tabla 5. Programas Orientados a Resultados
 2022</t>
  </si>
  <si>
    <t>Tabla 6. Cuenta Ahorro-Inversión-Financiamiento del Gobierno Central</t>
  </si>
  <si>
    <t xml:space="preserve">Tabla 7. Clasificación Económica de los Ingresos - Presupuesto Inicial </t>
  </si>
  <si>
    <t>Valores en RD$ millones</t>
  </si>
  <si>
    <t xml:space="preserve">Tabla 8. Presupuesto de Gastos por Clasificación Económica – Presupuesto Inicial </t>
  </si>
  <si>
    <t>Tabla 9. Presupuesto de Gastos por Clasificación Institucional – Presupuesto Inicial</t>
  </si>
  <si>
    <t>Tabla 10. Presupuesto de Gastos por Clasificación Funcional – Presupuesto Inicial</t>
  </si>
  <si>
    <t>Tabla 11. Resultados Presupuestarios Estimados - Presupuesto Inicial</t>
  </si>
  <si>
    <t>Presupuesto Inicial 2022
Ley No. 345-21
Ley No. 345-21</t>
  </si>
  <si>
    <t>Tabla 12. Fuentes y Aplicaciones Financieras – Presupuesto Inicial</t>
  </si>
  <si>
    <t>Tabla 13.  Modificaciones Presupuestarias: Balance del Gobierno Central
2022</t>
  </si>
  <si>
    <t>Tabla 14. Balance Global del Gobierno General Nacional de América Latina</t>
  </si>
  <si>
    <t>Tabla 15. Comparativo de Proyecciones Macroeconómicas 
2022</t>
  </si>
  <si>
    <r>
      <t xml:space="preserve">Fuente: </t>
    </r>
    <r>
      <rPr>
        <sz val="9"/>
        <rFont val="Avenir Next LT Pro"/>
        <family val="2"/>
      </rPr>
      <t>Panorama macroeconómico 2022-2026 revisado al 25 de agosto de 2022 y Panorama macroeconómico 2021 -20225 revisado al 26 de agosto de 2021</t>
    </r>
  </si>
  <si>
    <t>Tabla 16. Recursos adicionales para mitigar choque inflacionario importado</t>
  </si>
  <si>
    <t xml:space="preserve">Tabla 17. Ingresos del Gobierno Central por Clasificación Económica </t>
  </si>
  <si>
    <t>2021 - 2022</t>
  </si>
  <si>
    <t>Valores en Millones de RD$</t>
  </si>
  <si>
    <t>Gráfico 12. Recaudación por Entidad Recaudadora</t>
  </si>
  <si>
    <t xml:space="preserve">Tabla 18. Ingresos del Gobierno por Cuenta Única del Tesoro </t>
  </si>
  <si>
    <t xml:space="preserve">Tabla 19. Gastos del Gobierno Central por Clasificación Económica </t>
  </si>
  <si>
    <t>Tabla 20. Gastos del Gobierno Central por Clasificación Institucional</t>
  </si>
  <si>
    <t>Valores en RD$millones</t>
  </si>
  <si>
    <t xml:space="preserve">Tabla 21. Gastos del Gobierno Central por la Clasificación Funcional </t>
  </si>
  <si>
    <t>Gráfico 13. Distribución de la Inversión Pública por Provincia</t>
  </si>
  <si>
    <t>Tabla 22. Servicio de la Deuda del Gobierno Central</t>
  </si>
  <si>
    <t>Gráfico 14. Saldo de la deuda pública (SPNF) y porcentaje del PIB</t>
  </si>
  <si>
    <t>Gráfico 15. Deuda Pública del SPNF por Monedas</t>
  </si>
  <si>
    <t>Valores en  RD$  millones</t>
  </si>
  <si>
    <t>Valores en RD$  millones</t>
  </si>
  <si>
    <t>2021 -  2022</t>
  </si>
  <si>
    <t>Tabla 35. Programación y Ejecución de Metas Físicas -</t>
  </si>
  <si>
    <t>Tabla 36. Programación y Ejecución de Metas Físicas -</t>
  </si>
  <si>
    <t xml:space="preserve"> Período enero – diciembre 2022</t>
  </si>
  <si>
    <t>Gráfico 16. Cumplimiento físico y financiero por productos</t>
  </si>
  <si>
    <t>Tabla 57. Desempeño de los principales programas con finalidad de servicios generales</t>
  </si>
  <si>
    <t>Anexo 1. Ingresos por Clasificación Económica (2022)</t>
  </si>
  <si>
    <t>(Título - Subtítulo - Grupo - Auxiliar)</t>
  </si>
  <si>
    <t>(Ley 345-21)</t>
  </si>
  <si>
    <t>1-INGRESOS</t>
  </si>
  <si>
    <t>1.1-Ingresos Corrientes</t>
  </si>
  <si>
    <t>1.1.1-Impuestos</t>
  </si>
  <si>
    <t>1.1.1.1-Impuestos sobre el ingreso, las utilidades  y las ganancias de capital</t>
  </si>
  <si>
    <t>1.1.1.1.01-Impuesto sobre la renta de las personas</t>
  </si>
  <si>
    <t>1.1.1.1.02-Impuesto sobre la renta proveniente de salarios</t>
  </si>
  <si>
    <t>1.1.1.1.03-Impuesto sobre la renta originada en la prestación de servicios en general</t>
  </si>
  <si>
    <t>1.1.1.1.04-Impuesto sobre premios</t>
  </si>
  <si>
    <t>1.1.1.1.05-Retención sobre premios bancas de lotería y deportivas</t>
  </si>
  <si>
    <t>1.1.1.1.06-Impuesto sobre la renta proveniente de alquileres y arrendamientos</t>
  </si>
  <si>
    <t>1.1.1.1.07-Impuesto sobre retribuciones complementarias</t>
  </si>
  <si>
    <t>1.1.1.1.08-Impuesto sobre intereses pagados por entidades financieras a personas  físicas residentes</t>
  </si>
  <si>
    <t>1.1.1.1.09-Impuesto sobre intereses pagados por entidades financieras a personas  físicas no residentes</t>
  </si>
  <si>
    <t>1.1.1.2.01-Impuesto sobre la renta de las empresas</t>
  </si>
  <si>
    <t>1.1.1.2.02-Impuesto casinos de juego</t>
  </si>
  <si>
    <t>1.1.1.2.03-Impuesto por juegos telefónicos</t>
  </si>
  <si>
    <t>1.1.1.2.04-Impuesto sobre ventas zonas francas</t>
  </si>
  <si>
    <t>1.1.1.2.05-Impuesto sobre ventas zonas francas comerciales</t>
  </si>
  <si>
    <t>1.1.1.2.07-Impuesto sobre utilidades netas mineras</t>
  </si>
  <si>
    <t>1.1.1.2.09-Impuesto sobre las ganancias de capital</t>
  </si>
  <si>
    <t>1.1.1.2.10-Impuesto sobre los hipódromos</t>
  </si>
  <si>
    <t>1.1.1.2.12-Impuesto sobre intereses pagados por entidades financieras a personas  jurídicas  residentes</t>
  </si>
  <si>
    <t>1.1.1.3.01-Impuesto por provisión de bienes y servicios en general</t>
  </si>
  <si>
    <t>1.1.1.3.02-Impuesto por otro tipo de rentas no especificado</t>
  </si>
  <si>
    <t>1.1.1.3.03-Impuesto por pagos al exterior en general</t>
  </si>
  <si>
    <t>1.1.1.3.04-Impuesto sobre ventas bancas de apuesta de lotería</t>
  </si>
  <si>
    <t>1.1.1.3.05-Impuesto sobre ventas bancas deportivas</t>
  </si>
  <si>
    <t>1.1.1.3.06-Impuesto sobre máquinas tragamonedas</t>
  </si>
  <si>
    <t>1.1.1.3.07-Impuesto por dividendos pagados o acreditados en el país</t>
  </si>
  <si>
    <t>1.1.1.3.08-Impuesto por intereses pagados o acreditados en el exterior</t>
  </si>
  <si>
    <t>1.1.1.4.03-Interés indemnizatorio de los impuestos sobre los ingresos de empresas y otras corporaciones</t>
  </si>
  <si>
    <t>1.1.1.4.04-Recargos, multas y sanciones del impuesto sobre los ingresos de empresas y otras corporaciones</t>
  </si>
  <si>
    <t>1.1.1.4.05-Recargo casinos</t>
  </si>
  <si>
    <t>1.1.1.4.06-Recargo máquinas tragamonedas</t>
  </si>
  <si>
    <t>1.1.1.4.07-Intereses y recargos en la contribución de residuos sólidos</t>
  </si>
  <si>
    <t>1.1.1.3-Impuestos sobre la propiedad</t>
  </si>
  <si>
    <t>1.1.3.1.01-Impuesto sobre viviendas suntuarias y solares urbanos no edificados</t>
  </si>
  <si>
    <t>1.1.3.1.02-Impuesto sobre los activos</t>
  </si>
  <si>
    <t>1.1.3.1.03-Impuesto sobre las operaciones inmobiliarias</t>
  </si>
  <si>
    <t>1.1.3.1.04-Impuesto sobre las sucesiones y donaciones</t>
  </si>
  <si>
    <t>1.1.3.1.05-Impuesto sobre transferencia de bienes muebles</t>
  </si>
  <si>
    <t>1.1.3.1.06-Impuesto sobre los activos financieros</t>
  </si>
  <si>
    <t>1.1.3.1.07-Impuesto sobre la constitución de compañías por acciones y en comandita</t>
  </si>
  <si>
    <t>1.1.3.1.08-Impuesto sobre transacciones vehículo de motor</t>
  </si>
  <si>
    <t>1.1.3.1.09-Impuesto sobre cheques</t>
  </si>
  <si>
    <t>1.1.3.2.01-Intereses indemnizatorios sobre el patrimonio</t>
  </si>
  <si>
    <t>1.1.3.2.06-Interés indemnizatorio sobre operaciones inmobiliarias</t>
  </si>
  <si>
    <t>1.1.3.2.07-Recargo por mora impuesto sobre operaciones inmobiliarias</t>
  </si>
  <si>
    <t>1.1.3.2.08-Interés indemnizatorio sobre las sucesiones y donaciones</t>
  </si>
  <si>
    <t>1.1.3.2.09-Recargo por mora impuesto sobre las sucesiones y donaciones</t>
  </si>
  <si>
    <t>1.1.3.2.10-Recargos sobre cheques</t>
  </si>
  <si>
    <t>1.1.3.2.11-Interés indemnizatorio sobre cheques</t>
  </si>
  <si>
    <t>1.1.3.2.12-Interés indemnizatorio traspasos vehículos de motor</t>
  </si>
  <si>
    <t>1.1.3.2.13-Recargo por mora, multas y sanciones sobre la tenencia del patrimonio</t>
  </si>
  <si>
    <t>1.1.1.4-Impuestos sobre los bienes y servicios</t>
  </si>
  <si>
    <t>1.1.4.1.01-Impuesto sobre la Transferencia de Bienes Industrializados y Servicios (ITBIS)</t>
  </si>
  <si>
    <t>1.1.4.2.01-Impuesto específico sobre los hidrocarburos, Ley  112-00</t>
  </si>
  <si>
    <t>1.1.4.2.02-Impuesto selectivo ad  valorem sobre  hidrocarburos, Ley  557-05</t>
  </si>
  <si>
    <t>1.1.4.2.03-Impuesto adicional de RD$2.0 al consumo de gasoil y gasolina premium-regular</t>
  </si>
  <si>
    <t>1.1.4.2.05-Impuesto selectivo alcohol etílico sin desnaturalizar (mayor o igual a 80 %)</t>
  </si>
  <si>
    <t>1.1.4.2.07-Impuesto selectivo ron y demás aguardientes de caña</t>
  </si>
  <si>
    <t>1.1.4.2.08-Impuesto a las demás  bebidas alcoholicas</t>
  </si>
  <si>
    <t>1.1.4.2.10-Impuesto selectivo aguardiente de uvas</t>
  </si>
  <si>
    <t>1.1.4.2.11-Impuesto selectivo gin y ginebra</t>
  </si>
  <si>
    <t>1.1.4.2.12-Impuesto selectivo whisky</t>
  </si>
  <si>
    <t>1.1.4.2.13-Impuesto selectivo licores</t>
  </si>
  <si>
    <t>1.1.4.2.14-Impuesto selectivo vodka</t>
  </si>
  <si>
    <t>1.1.4.2.15-Impuesto selectivo vinos de uvas</t>
  </si>
  <si>
    <t>1.1.4.2.16-Impuesto selectivo vermut y derivados de uvas frescas</t>
  </si>
  <si>
    <t>1.1.4.2.17-Impuesto selectivo a las cervezas</t>
  </si>
  <si>
    <t>1.1.4.2.18-Impuesto selectivo demás bebidas fermentadas</t>
  </si>
  <si>
    <t>1.1.4.2.19-Impuesto específico a derivados del alcohol</t>
  </si>
  <si>
    <t>1.1.4.2.22-Impuesto sobre estampillas de los fósforos</t>
  </si>
  <si>
    <t>1.1.4.2.23-Impuesto selectivo cigarrillos que contengan tabaco</t>
  </si>
  <si>
    <t>1.1.4.2.25-Impuesto selectivo los demás (cigarrillos)</t>
  </si>
  <si>
    <t>1.1.4.2.27-Impuesto específico al tabaco y el cigarrillo</t>
  </si>
  <si>
    <t>1.1.4.2.28-Impuesto selectivo demás mercancías</t>
  </si>
  <si>
    <t>1.1.4.2.29-Impuesto selectivo de seguros</t>
  </si>
  <si>
    <t>1.1.4.2.30-Impuesto selectivo sobre las telecomunicaciones</t>
  </si>
  <si>
    <t>1.1.4.2.31-Impuesto para contribuir al desarrollo de las telecomunicaciones (CDT)</t>
  </si>
  <si>
    <t>1.1.4.2.32-Impuesto selectivo a los vehículos de motor</t>
  </si>
  <si>
    <t>1.1.4.2.37-Impuesto por uso de servicio de las telecomunicaciones para el sistema de emergencia 9-1-1</t>
  </si>
  <si>
    <t>1.1.4.3.01-Impuesto de 17 % registro propiedad de vehículos</t>
  </si>
  <si>
    <t>1.1.4.3.02-Derecho de circulación vehículos de motor</t>
  </si>
  <si>
    <t>1.1.4.3.03-Impuesto específico de bancas de lotería</t>
  </si>
  <si>
    <t>1.1.4.3.04-Impuesto específico bancas deportivas</t>
  </si>
  <si>
    <t>1.1.4.3.05-Licencias para portar armas de fuego</t>
  </si>
  <si>
    <t>1.1.4.4.01-Interés indemnizatorio sobre ITBIS</t>
  </si>
  <si>
    <t>1.1.4.4.02-Recargos por mora, multas y sanciones sobre ITBIS</t>
  </si>
  <si>
    <t>1.1.4.4.03-Interés indemnizatorio sobre las mercancías</t>
  </si>
  <si>
    <t>1.1.4.4.04-Recargos por mora, multas y sanciones sobre mercancías</t>
  </si>
  <si>
    <t>1.1.4.4.05-Interés indemnizatorio sobre los servicios</t>
  </si>
  <si>
    <t>1.1.4.4.06-Recargo por mora y multa sobre los servicios</t>
  </si>
  <si>
    <t>1.1.4.4.07-Interés indemnizatorio selectivo de seguros</t>
  </si>
  <si>
    <t>1.1.4.4.08-Recargo y sanciones selectivo de seguros</t>
  </si>
  <si>
    <t>1.1.4.4.09-Interés indemnizatorio sobre las telecomunicaciones</t>
  </si>
  <si>
    <t>1.1.4.4.10-Recargo por mora, multas y sanciones sobre las telecomunicaciones</t>
  </si>
  <si>
    <t>1.1.4.4.12-Recargo y sanciones vehículos de motor</t>
  </si>
  <si>
    <t>1.1.1.5-Impuestos sobre el comercio y las transacciones internacionales/comercio exterior</t>
  </si>
  <si>
    <t>1.1.5.1.01-Impuestos arancelarios</t>
  </si>
  <si>
    <t>1.1.5.3.01-Impuesto a la salida de pasajeros al exterior por aeropuertos y puertos</t>
  </si>
  <si>
    <t>1.1.5.3.02-Impuesto a la salida de pasajeros al exterior por la región fronteriza</t>
  </si>
  <si>
    <t>1.1.5.3.03-Derechos consulares</t>
  </si>
  <si>
    <t>1.1.5.3.05-Impuesto de estampillas bebidas alcohólicas importadas</t>
  </si>
  <si>
    <t>1.1.5.3.08-Impuesto sobre mercancías declaradas en depósitos</t>
  </si>
  <si>
    <t>1.1.1.6-Impuestos ecológicos</t>
  </si>
  <si>
    <t>1.1.6.1.02-Impuestos sobre las emisiones del Co2 por km de los vehículos de motor</t>
  </si>
  <si>
    <t>1.1.1.9-Impuestos diversos</t>
  </si>
  <si>
    <t>1.1.9.1.01-Impuesto sobre constitución de fianzas y consignación de valores</t>
  </si>
  <si>
    <t>1.1.2-Contribuciones a la seguridad social</t>
  </si>
  <si>
    <t>1.1.2.1-Contribuciones de los empleados</t>
  </si>
  <si>
    <t>1.1.2.2-Contribuciones de los empleadores</t>
  </si>
  <si>
    <t>1.2.2.1.02-Contribución patronal del sector público</t>
  </si>
  <si>
    <t>1.1.3-Ventas de bienes y servicios</t>
  </si>
  <si>
    <t>1.1.3.1-Ventas de establecimientos no de mercado</t>
  </si>
  <si>
    <t>1.5.1.1.01-Ventas de almonedas (pública subasta)</t>
  </si>
  <si>
    <t>1.5.1.1.02-Venta de medicamentos PROMESE</t>
  </si>
  <si>
    <t>1.5.1.1.03-Venta de gacetas oficiales</t>
  </si>
  <si>
    <t>1.5.1.1.04-Venta de publicaciones oficiales</t>
  </si>
  <si>
    <t>1.5.1.1.99-Otras ventas de mercancías</t>
  </si>
  <si>
    <t>1.5.1.2.02-Venta de formularios de aduanas</t>
  </si>
  <si>
    <t>1.5.1.2.03-Otras ventas de servicios del gobierno central</t>
  </si>
  <si>
    <t>1.5.1.2.04-Ingresos de la CUT</t>
  </si>
  <si>
    <t>1.5.1.2.05-Servicios de transporte (incluye OMSA, METRO)</t>
  </si>
  <si>
    <t>1.5.1.2.06-Otras ventas de servicios de las descentralizadas y autónomas no financieras</t>
  </si>
  <si>
    <t>1.5.1.2.10-Ventas certificados medicos</t>
  </si>
  <si>
    <t>1.5.1.2.99-Otras ventas de servicios</t>
  </si>
  <si>
    <t>1.5.1.5.02-Otros arrendamiento de bienes inmuebles</t>
  </si>
  <si>
    <t>1.5.2.2.01-Ventas de servicios por establecimiento de mercado</t>
  </si>
  <si>
    <t>1.1.3.3-Derechos administrativos</t>
  </si>
  <si>
    <t>1.5.1.3.01-Tasas judiciales sobre actos  expedidos por el Poder Judicial</t>
  </si>
  <si>
    <t>1.5.1.3.02-Tasa por expedición y renovación de pasaportes</t>
  </si>
  <si>
    <t>1.5.1.3.03-Tarjeta de turismo</t>
  </si>
  <si>
    <t>1.5.1.3.05-Tasas por conceptos de mensuras catastrales</t>
  </si>
  <si>
    <t>1.5.1.3.18-Certificaciones vida y costumbre</t>
  </si>
  <si>
    <t>1.5.1.4.01-Venta de sellos especiales para el Colegio de Abogados</t>
  </si>
  <si>
    <t>1.5.1.4.02-Servicios de laboratorios del Ministerio de Obras Públicas</t>
  </si>
  <si>
    <t>1.5.1.4.03-Impuesto sobre inscripciones en registro de tierra</t>
  </si>
  <si>
    <t>1.5.1.4.15-Contribución por costo confección placas exoneradas</t>
  </si>
  <si>
    <t>1.5.1.4.16-Naturalización de extranjeros</t>
  </si>
  <si>
    <t>1.5.1.4.35-Otros registros contratos y cobros</t>
  </si>
  <si>
    <t>1.5.1.4.41-Retención a contratistas de obras públicas (supervisión de obras y otros)</t>
  </si>
  <si>
    <t>1.5.1.4.43-Margen de desarrollo del gas natural vehicular</t>
  </si>
  <si>
    <t>1.1.4-Rentas de la propiedad</t>
  </si>
  <si>
    <t>1.1.4.1-Intereses</t>
  </si>
  <si>
    <t>1.6.1.2.02-Intereses por colocación de inversiones financieras del mercado interno</t>
  </si>
  <si>
    <t>1.1.4.2-Rentas de la propiedad distinta de intereses</t>
  </si>
  <si>
    <t>1.6.1.1.01-Fondo Patrimonial de Empresas Reformadas (Fonper)</t>
  </si>
  <si>
    <t>1.6.1.1.02-Dividendos Banco de Reservas</t>
  </si>
  <si>
    <t>1.6.1.3.01-Regalías netas de fundición minera</t>
  </si>
  <si>
    <t>1.6.1.3.02-Permisos para explotar yacimientos mineros</t>
  </si>
  <si>
    <t>1.6.1.3.03-Explotación yacimientos mineros</t>
  </si>
  <si>
    <t>1.6.1.3.04-Explotación Falconbridge</t>
  </si>
  <si>
    <t>1.6.1.5.01-Interés indemnizatorio de las regalías mineras en US$</t>
  </si>
  <si>
    <t>1.6.1.5.02-Recargos, multas y sanciones de las regalías  mineras en US$</t>
  </si>
  <si>
    <t>1.6.1.6.01-Ingresos por tenencia de instrumentos derivados</t>
  </si>
  <si>
    <t>1.1.6-Transferencias y donaciones corrientes recibidas</t>
  </si>
  <si>
    <t>1.1.6.1-Transferencias del sector privado</t>
  </si>
  <si>
    <t>1.4.1.1.01-Zonas francas</t>
  </si>
  <si>
    <t>1.1.6.2-Transferencias del sector público</t>
  </si>
  <si>
    <t>1.4.1.2.01-Del gobierno central</t>
  </si>
  <si>
    <t>1.4.1.2.08-Transferencias corrientes recibidas del Defensor del Pueblo</t>
  </si>
  <si>
    <t>1.4.1.9.01-Transferencias corrientes recibidas de instituciones públicas financieras no monetarias</t>
  </si>
  <si>
    <t>1.1.6.5-Donaciones corrientes</t>
  </si>
  <si>
    <t>1.3.1.1.01-Donaciones corrientes en dinero de gobiernos extranjeros</t>
  </si>
  <si>
    <t>1.3.1.2.01-Donaciones corrientes  en dinero de organismos internacionales</t>
  </si>
  <si>
    <t>1.3.1.2.02-Donaciones corrientes en especie y servicios de organismos internacionales</t>
  </si>
  <si>
    <t>1.1.7-Multas y sanciones pecuniarias</t>
  </si>
  <si>
    <t>1.1.7.1-Multas y sanciones Pecuniarias</t>
  </si>
  <si>
    <t>1.6.3.1.01-Multas por delitos, evasión e incumplimiento al Código Tributario</t>
  </si>
  <si>
    <t>1.6.3.1.03-Multas de tránsito</t>
  </si>
  <si>
    <t>1.6.3.1.07-Multas Seguro Social, contratos de trabajo</t>
  </si>
  <si>
    <t>1.6.3.1.15-Multas por incautación</t>
  </si>
  <si>
    <t>1.1.9-Otros ingresos corrientes</t>
  </si>
  <si>
    <t>1.1.9.1-Otros ingresos corrientes</t>
  </si>
  <si>
    <t>1.6.4.1.04-Fianzas Judiciales y depósitos en consignación</t>
  </si>
  <si>
    <t>1.9.1.1.01-Ingresos a especificar Dirección General Imps. Internos</t>
  </si>
  <si>
    <t>1.9.2.1.01-Ingresos a especificar Dirección General de Aduanas</t>
  </si>
  <si>
    <t>1.2-Ingresos de capital</t>
  </si>
  <si>
    <t>1.2.1-Venta (disposición) de activos no financieros (a valores brutos)</t>
  </si>
  <si>
    <t>1.2.1.1-Venta de activos fijos</t>
  </si>
  <si>
    <t>1.7.1.4.01-Automóviles y camiones</t>
  </si>
  <si>
    <t>1.7.2.4.01-Concesiones</t>
  </si>
  <si>
    <t>1.2.4-Transferencias de capital recibidas</t>
  </si>
  <si>
    <t>1.2.4.2-Transferencias del sector publico</t>
  </si>
  <si>
    <t>1.4.2.8.03-Transferencias de capital recibidas de la CDEEE-EDEESTE</t>
  </si>
  <si>
    <t>1.4.2.8.04-Transferencias de capital recibidas de la CDEEE-EDENORTE</t>
  </si>
  <si>
    <t>1.4.2.8.05-Transferencias de capital recibidas de la CDEEE-EDESUR</t>
  </si>
  <si>
    <t>1.4.2.8.99-Otras transferencias de capital recibidas de empresas públicas no financieras</t>
  </si>
  <si>
    <t>1.2.4.4-Donaciones de capital</t>
  </si>
  <si>
    <t>1.3.2.1.01-Donaciones de capital en dinero de gobiernos extranjeros</t>
  </si>
  <si>
    <t>1.3.2.2.01-Donaciones de capital en dinero de organismos internacionales</t>
  </si>
  <si>
    <t>1.2.5-Recuperación de inversiones financieras realizadas con fines de política</t>
  </si>
  <si>
    <t>1.2.5.4-Recuperación de préstamos realizados con fines de política</t>
  </si>
  <si>
    <t>1.8.1.4.01-Recuperación de préstamos de largo plazo del sector público</t>
  </si>
  <si>
    <r>
      <t xml:space="preserve">Notas: </t>
    </r>
    <r>
      <rPr>
        <sz val="11"/>
        <color theme="1"/>
        <rFont val="Avenir Next LT Pro"/>
        <family val="2"/>
      </rPr>
      <t>Cifras preliminares.</t>
    </r>
  </si>
  <si>
    <t>1.Fecha de imputación al 31/12/2022 // Fecha de registro al 20/02/2023</t>
  </si>
  <si>
    <r>
      <t xml:space="preserve">Fuente: </t>
    </r>
    <r>
      <rPr>
        <sz val="11"/>
        <color theme="1"/>
        <rFont val="Avenir Next LT Pro"/>
        <family val="2"/>
      </rPr>
      <t>Sistema de Información de la Gestión Financiera (SIGEF).</t>
    </r>
  </si>
  <si>
    <t>Anexo 2. Distribución Geográfica de Proyectos de Inversión (2022)</t>
  </si>
  <si>
    <t>PRESUPUESTO INICIAL (Ley 345-21)</t>
  </si>
  <si>
    <t>Vars.</t>
  </si>
  <si>
    <t>(Región - Provincia - Función)</t>
  </si>
  <si>
    <t xml:space="preserve">Abs. </t>
  </si>
  <si>
    <t>Rel.</t>
  </si>
  <si>
    <t>01-REGION CIBAO NORTE</t>
  </si>
  <si>
    <t>09-ESPAILLAT</t>
  </si>
  <si>
    <t>18-PUERTO PLATA</t>
  </si>
  <si>
    <t>25-SANTIAGO</t>
  </si>
  <si>
    <t>99-MULTIPROVINCIAL</t>
  </si>
  <si>
    <t>02-REGION CIBAO SUR</t>
  </si>
  <si>
    <t>13-LA VEGA</t>
  </si>
  <si>
    <t>24-SANCHEZ RAMIREZ</t>
  </si>
  <si>
    <t>28-MONSENOR NOUEL</t>
  </si>
  <si>
    <t>03-REGION CIBAO NORDESTE</t>
  </si>
  <si>
    <t>06-DUARTE</t>
  </si>
  <si>
    <t>14-MARIA TRINIDAD SANCHEZ</t>
  </si>
  <si>
    <t>19-HERMANAS MIRABAL</t>
  </si>
  <si>
    <t>20-SAMANA</t>
  </si>
  <si>
    <t>04-REGION CIBAO NOROESTE</t>
  </si>
  <si>
    <t>05-DAJABON</t>
  </si>
  <si>
    <t>15-MONTE CRISTI</t>
  </si>
  <si>
    <t>26-SANTIAGO RODRIGUEZ</t>
  </si>
  <si>
    <t>27-VALVERDE</t>
  </si>
  <si>
    <t>05-REGION VALDESIA</t>
  </si>
  <si>
    <t>02-AZUA</t>
  </si>
  <si>
    <t>17-PERAVIA</t>
  </si>
  <si>
    <t>21-SAN CRISTOBAL</t>
  </si>
  <si>
    <t>31-SAN JOSE DE OCOA</t>
  </si>
  <si>
    <t>06-REGION ENRIQUILLO</t>
  </si>
  <si>
    <t>03-BAHORUCO</t>
  </si>
  <si>
    <t>04-BARAHONA</t>
  </si>
  <si>
    <t>2.9-Otros servicios económicos</t>
  </si>
  <si>
    <t>10-INDEPENDENCIA</t>
  </si>
  <si>
    <t>16-PEDERNALES</t>
  </si>
  <si>
    <t>07-REGION EL VALLE</t>
  </si>
  <si>
    <t>07-ELIAS PINA</t>
  </si>
  <si>
    <t>22-SAN JUAN</t>
  </si>
  <si>
    <t>08-REGION YUMA</t>
  </si>
  <si>
    <t>08-EL SEIBO</t>
  </si>
  <si>
    <t>11-LA ALTAGRACIA</t>
  </si>
  <si>
    <t>12-LA ROMANA</t>
  </si>
  <si>
    <t>09-REGION HIGUAMO</t>
  </si>
  <si>
    <t>23-SAN PEDRO DE MACORIS</t>
  </si>
  <si>
    <t>29-MONTE PLATA</t>
  </si>
  <si>
    <t>30-HATO MAYOR</t>
  </si>
  <si>
    <t>10-REGION OZAMA O METROPOLITANA</t>
  </si>
  <si>
    <t>01-DISTRITO NACIONAL</t>
  </si>
  <si>
    <t>32-SANTO DOMINGO</t>
  </si>
  <si>
    <t>2.5-Minería, manufactura y construcción</t>
  </si>
  <si>
    <t>98-NACIONAL</t>
  </si>
  <si>
    <t>Anexo 3. Ejecución por Clasificación Programática (2022)</t>
  </si>
  <si>
    <t>COMPROMISO</t>
  </si>
  <si>
    <t>(Capítulo - Subcapítulo - Unidad Ejecutora - Programa)</t>
  </si>
  <si>
    <t>0101-SENADO DE LA REPÚBLICA</t>
  </si>
  <si>
    <t>01-CÁMARA  DE SENADORES</t>
  </si>
  <si>
    <t>0001-SENADO DE LA REPÚBLICA DOMINICANA</t>
  </si>
  <si>
    <t>11-Representación, fiscalización y gestión legislativa</t>
  </si>
  <si>
    <t>98-Administración de contribuciones especiales</t>
  </si>
  <si>
    <t>0102-CÁMARA DE DIPUTADOS</t>
  </si>
  <si>
    <t>01-CÁMARA DE DIPUTADOS</t>
  </si>
  <si>
    <t>0001-CÁMARA DE DIPUTADOS</t>
  </si>
  <si>
    <t>96-Deuda pública y otras operaciones financieras</t>
  </si>
  <si>
    <t>01-MINISTERIO ADMINISTRATIVO DE LA PRESIDENCIA</t>
  </si>
  <si>
    <t>01-Actividades centrales</t>
  </si>
  <si>
    <t>11-Fondo a cargo del Poder Ejecutivo</t>
  </si>
  <si>
    <t>99-Administración de activos, pasivos y transferencias</t>
  </si>
  <si>
    <t>0005-GOBERNACIÓN  DEL EDIFICIO GUBERNAMENTAL JUAN PABLO DUARTE</t>
  </si>
  <si>
    <t>22-Apoyo al desarrollo provincial</t>
  </si>
  <si>
    <t>0010-CONSEJO NACIONAL PARA EL CAMBIO CLIMÁTICO Y MECANISMO DE DESARROLLO LIMPIO</t>
  </si>
  <si>
    <t>24-Formulación de políticas para la mitigación y adaptación al cambio climático</t>
  </si>
  <si>
    <t>0012-CONSEJO NACIONAL DE DROGAS</t>
  </si>
  <si>
    <t>15-Gestión integrada del control y reducción de la demanda de drogas y administración de bienes incautados</t>
  </si>
  <si>
    <t>0014-OFICINA DE CUSTODIA Y ADM. DE LOS BIENES INCAUTADOS Y DECOMISADOS</t>
  </si>
  <si>
    <t>0018-COMISIÓN PERMANENTE DE EFEMÉRIDES PATRIA</t>
  </si>
  <si>
    <t>18-Coordinación y fomento de las actividades culturales</t>
  </si>
  <si>
    <t>0024-AUTORIDAD NACIONAL DE ASUNTOS MARÍTIMOS (ANAMAR)</t>
  </si>
  <si>
    <t>23-Promoción del desarrollo y fortalecimiento del sector marítimo y marino nacional</t>
  </si>
  <si>
    <t>0029-VICE PRESIDENCIA DE LA REPÚBLICA</t>
  </si>
  <si>
    <t>0031-DIRECCION DE PRENSA DEL PRESIDENTE</t>
  </si>
  <si>
    <t>25-Estrategia, comunicación , publicidad y prensa Gubernamental</t>
  </si>
  <si>
    <t>0032-DIRECCION DE ESTRATEGIA Y COMUNICACION GUBERNAMENTAL</t>
  </si>
  <si>
    <t>02-GABINETE DE LA POLÍTICA SOCIAL</t>
  </si>
  <si>
    <t>12-Protección social</t>
  </si>
  <si>
    <t>0002-COMUNIDAD DIGNA CONTRA LA POBREZA</t>
  </si>
  <si>
    <t>13-Desarrollo social comunitario</t>
  </si>
  <si>
    <t>14-Asistencia social integral</t>
  </si>
  <si>
    <t>0007-PROGRAMA SUPÉRATE</t>
  </si>
  <si>
    <t>41-Prevención y Atención de la Tuberculosis</t>
  </si>
  <si>
    <t>45-Programa Multisectorial de Reducción de Embarazo en Adolescentes</t>
  </si>
  <si>
    <t>0008-ADMINISTRADORA DE SUBSIDIOS SOCIALES</t>
  </si>
  <si>
    <t>0009-SISTEMA UNICO DE BENEFICIARIOS</t>
  </si>
  <si>
    <t>0010-CONSEJO NACIONAL DE LA PERSONA ENVEJECIENTE</t>
  </si>
  <si>
    <t>15-Desarrollo integral y protección al adulto mayor</t>
  </si>
  <si>
    <t>0015-DIRECCIÓN GENERAL DE DESARROLLO DE LA COMUNIDAD</t>
  </si>
  <si>
    <t>0016-DIRECCION GENERAL DE DESARROLLO FRONTERIZO</t>
  </si>
  <si>
    <t>04-CONTRALORIA GENERAL DE LA REPUBLICA</t>
  </si>
  <si>
    <t>0001-CONTRALORIA GENERAL DE LA REPUBLICA</t>
  </si>
  <si>
    <t>11-Control fiscal</t>
  </si>
  <si>
    <t>06-MINISTERIO DE LA PRESIDENCIA</t>
  </si>
  <si>
    <t>0001-MINISTERIO DE LA PRESIDENCIA</t>
  </si>
  <si>
    <t>13-Atención, prevención de desastres</t>
  </si>
  <si>
    <t>14-Fomento del sector inmobiliario del Estado</t>
  </si>
  <si>
    <t>0004-SERVICIO INTEGRAL DE EMERGENCIAS</t>
  </si>
  <si>
    <t>12-Servicio integral de emergencias</t>
  </si>
  <si>
    <t>0005-UNIDAD EJECUTORA PARA LA READECUACION DE BARRIOS  Y ENTORNOS (URBE)</t>
  </si>
  <si>
    <t>18-Desarrollo territorial y de comunidades</t>
  </si>
  <si>
    <t>0006-CENTRO DE OPERACIONES DE EMERGENCIAS (COE)</t>
  </si>
  <si>
    <t>0008-DIRECCION GENERAL DE ETICA E INTEGRIDAD GUBERNAMENTAL</t>
  </si>
  <si>
    <t>16-Promoción y fomento de la ética en el sector público</t>
  </si>
  <si>
    <t>0009-DIRECCIÓN GENERAL DE PROYECTOS ESTRATÉGICOS Y ESPECIALES DE LA PRESIDENCIA DE LA REPÚBLICA (PROPEEP)</t>
  </si>
  <si>
    <t>19-Coordinación e Implementación  de Intervenciones Estratégica</t>
  </si>
  <si>
    <t>0010-UNIDAD TECNICA EJECUTORA DE TITULACION DE TERRENOS DEL ESTADO</t>
  </si>
  <si>
    <t>01-MINISTERIO DE INTERIOR Y POLICIA</t>
  </si>
  <si>
    <t>0001-MINISTERIO DE INTERIOR Y POLICIA</t>
  </si>
  <si>
    <t>11-Asistencia y prevención para seguridad ciudadana</t>
  </si>
  <si>
    <t>12-Servicios de control y regulación migratoria</t>
  </si>
  <si>
    <t>14-Investigación, formación y capacitación</t>
  </si>
  <si>
    <t>50-Reducción de Crímenes y Delitos que afectan a la Seguridad Ciudadana</t>
  </si>
  <si>
    <t>0002-DIRECCIÓN GENERAL DE MIGRACIÓN</t>
  </si>
  <si>
    <t>0003-INSTITUTO NACIONAL DE MIGRACION</t>
  </si>
  <si>
    <t>0004-CUERPO DE BOMBEROS DE SANTO DOMINGO, DISTRITO NACIONAL</t>
  </si>
  <si>
    <t>13-Atención de emergencia a ciudadanos</t>
  </si>
  <si>
    <t>0005-CUERPO DE BOMBEROS SANTO DOMINGO NORTE</t>
  </si>
  <si>
    <t>0006-CUERPO DE BOMBEROS SANTO DOMINGO ESTE</t>
  </si>
  <si>
    <t>0007-CUERPO DE BOMBEROS DE SANTO DOMINGO DE BOCA CHICA</t>
  </si>
  <si>
    <t>0008-CUERPO DE BOMBEROS DE SANTO DOMINGO DE LOS ALCARRIZOS</t>
  </si>
  <si>
    <t>0009-CUERPO DE BOMBEROS DE SANTO DOMINGO DE PEDRO BRAND</t>
  </si>
  <si>
    <t>0010-CUERPO DE BOMBEROS DE SANTO DOMINGO OESTE</t>
  </si>
  <si>
    <t>02-POLICIA NACIONAL</t>
  </si>
  <si>
    <t>0001-POLICIA NACIONAL</t>
  </si>
  <si>
    <t>11-Servicios de seguridad ciudadana y orden público</t>
  </si>
  <si>
    <t>0002-INSTITUTO POLICIAL DE EDUCACION</t>
  </si>
  <si>
    <t>13-Formación y cultura de la P.N</t>
  </si>
  <si>
    <t>0004-DIRECCION CENTRAL  DE  POLICIA DE TURISMO</t>
  </si>
  <si>
    <t>0005-DIRECCION GENERAL DE SEGURIDAD DE TRANSITO Y TRANSPORTE TERRESTRE (DIGESETT)</t>
  </si>
  <si>
    <t>12-Servicios de ordenamiento y asistencia del transporte terreste</t>
  </si>
  <si>
    <t>0007-DIRECCION GENERAL DE LA RESERVA DE LA POLICIA NACIONAL</t>
  </si>
  <si>
    <t>14-Servicios de salud, seguridad y bienestar social de la P.N</t>
  </si>
  <si>
    <t>0008-HOSPITAL GENERAL DOCENTE DE LA POLICIA NACIONAL</t>
  </si>
  <si>
    <t>0009-COMITÉ DE RETIRO DE LA POLICIA NACIONAL</t>
  </si>
  <si>
    <t>01-MINISTERIO DE DEFENSA</t>
  </si>
  <si>
    <t>0001-MINISTERIO DE DEFENSA</t>
  </si>
  <si>
    <t>0002-DIRECCION GENERAL DE ESCUELAS VOCACIONALES</t>
  </si>
  <si>
    <t>13-Educación y capacitación militar</t>
  </si>
  <si>
    <t>0003-FOMENTO Y PRODUCCION CUNARIA</t>
  </si>
  <si>
    <t>12-Servicios de salud y asistencia social</t>
  </si>
  <si>
    <t>0004-INSTITUTO DE SEGURIDAD SOCIAL DE LAS FUERZAS ARMADAS</t>
  </si>
  <si>
    <t>0005-HOSPITAL CENTRAL FUERZAS  ARMADAS</t>
  </si>
  <si>
    <t>0006-INSTITUTO CARTOGRÁFICO MILITAR DE LAS FUERZAS ARMADAS</t>
  </si>
  <si>
    <t>11-Defensa nacional</t>
  </si>
  <si>
    <t>0007-ESC DE GRAD.DE COM.Y ESTADO MAYOR CONJ.'GRAL DE DIV. GREGORIO LUPERON'</t>
  </si>
  <si>
    <t>0008-CÍRCULO DEPORTIVO DE LAS FUERZAS ARMADAS Y LA POLICIA NACIONAL</t>
  </si>
  <si>
    <t>0009-INSTITUTO MILITAR DE LOS DERECHOS HUMANOS</t>
  </si>
  <si>
    <t>0010-'ESCUELA DE GRADUADOS DE ALTOS ESTUDIOS ESTRATÉGICOS' (EGAEE)</t>
  </si>
  <si>
    <t>0011-COMISION PERMANENTE PARA LA REFORMA Y MODERNIZACIÓN DE LAS  FF.AA Y P.N.</t>
  </si>
  <si>
    <t>0012-CUERPO ESPECIALIZADO DE SEGURIDAD FRONTERIZA TERRESTRE</t>
  </si>
  <si>
    <t>0014-DIRECCION GENERAL DE LA RESERVA DE LAS FUERZAS ARMADAS Y POLICIA NACIONAL</t>
  </si>
  <si>
    <t>0015-CUERPOS ESPECIALIZADOS DE SEGURIDAD PORTUARIA</t>
  </si>
  <si>
    <t>0017-SERVICIO MILITAR VOLUNTARIO</t>
  </si>
  <si>
    <t>0019-SUPERINTENDENCIA DE VIGILANCIA Y SEGURIDAD PRIVADA</t>
  </si>
  <si>
    <t>0020-CUERPO ESPECIALIZADO PARA LA SEGURIDAD DEL METRO DE SANTO DOMINGO</t>
  </si>
  <si>
    <t>0026-Cuerpo Especializado de Seguridad Aeroportuaria y de Aviación Civil (CESAC)</t>
  </si>
  <si>
    <t>0027-DIRECCION GENERAL DEL PLAN SOCIAL DEL MINISTERIO DE DEFENSA</t>
  </si>
  <si>
    <t>0028-INSTITUTO SUPERIOR PARA LA DEFENSA ' GENERAL JUAN PABLO DUARTE DIEZ' INSUDE.</t>
  </si>
  <si>
    <t>0030-SERVICIO NACIONAL DE PROTECCION AMBIENTAL</t>
  </si>
  <si>
    <t>0031-DIRECCIÓN GENERAL DE LA INDUSTRIA MILITAR DE LAS FUERZAS ARMADAS</t>
  </si>
  <si>
    <t>02-EJERCITO DE LA  REPUBLICA DOMINICANA</t>
  </si>
  <si>
    <t>0001-EJERCITO DE LA REPUBLICA DOMINICANA</t>
  </si>
  <si>
    <t>11-Defensa terrestre</t>
  </si>
  <si>
    <t>0002-ACADEMIA MILITAR BATALLA DE LA CARRERA</t>
  </si>
  <si>
    <t>12-Educación  y capacitación militar</t>
  </si>
  <si>
    <t>0003-ESCUELA DE GRADUADOS DE ESTUDIOS MILITARES DEL EJERCITO DE REP. DOM.</t>
  </si>
  <si>
    <t>03-ARMADA DE LA REPUBLICA DOMINICANA</t>
  </si>
  <si>
    <t>0001-ARMADA DE LA REPUBLICA DOMINICANA</t>
  </si>
  <si>
    <t>11-Defensa naval</t>
  </si>
  <si>
    <t>12-Educación y capacitación naval</t>
  </si>
  <si>
    <t>13-Servicios de salud</t>
  </si>
  <si>
    <t>0002-DIRECCION GENERAL DE DRAGAS, PRESAS Y BALIZAMIENTO, M.G</t>
  </si>
  <si>
    <t>0003-SERVICIOS DE PESCA</t>
  </si>
  <si>
    <t>04-FUERZA AEREA DE LA  REPUBLICA DOMINICANA</t>
  </si>
  <si>
    <t>0001-FUERZA AEREA DE LA  REPUBLICA DOMINICANA</t>
  </si>
  <si>
    <t>11-Defensa aérea</t>
  </si>
  <si>
    <t>0002-HOSPITAL MILITAR FAD DR RAMON DE LARA</t>
  </si>
  <si>
    <t>13-Servicio de salud</t>
  </si>
  <si>
    <t>0003-FORMACION Y CAPACITACION TECNICO PROFESIONAL (IMESA)</t>
  </si>
  <si>
    <t>12-Educación y capacitación militar</t>
  </si>
  <si>
    <t>0204-MINISTERIO DE RELACIONES EXTERIORES</t>
  </si>
  <si>
    <t>01-MINISTERIO DE RELACIONES EXTERIORES</t>
  </si>
  <si>
    <t>0001-MINISTERIO DE RELACIONES EXTERIORES</t>
  </si>
  <si>
    <t>11-Aplicación de política exterior y fomento de las relaciones comerciales</t>
  </si>
  <si>
    <t>0002-DIRECCION GENERAL DE PASAPORTES</t>
  </si>
  <si>
    <t>12-Expedición, renovación y control de pasaportes</t>
  </si>
  <si>
    <t>0003-INSTITUTO DE EDUCACION SUPERIOR</t>
  </si>
  <si>
    <t>13-Desarrollo y fortalecimiento de las capacidades en el ámbito diplomático consular y comercial</t>
  </si>
  <si>
    <t>0004-CONSEJO NACIONAL DE FRONTERAS</t>
  </si>
  <si>
    <t>14-Promoción del desarrollo social y económico de los pueblos fronterizos</t>
  </si>
  <si>
    <t>0005-COMISION NACIONAL DE NEGOCIACIONES  COMERCIALES (CNNC)</t>
  </si>
  <si>
    <t>01-MINISTERIO DE HACIENDA</t>
  </si>
  <si>
    <t>0001-MINISTERIO DE HACIENDA</t>
  </si>
  <si>
    <t>19-Modernización de la Administración Financiera</t>
  </si>
  <si>
    <t>0002-DIRECCION NACIONAL DE CATASTRO</t>
  </si>
  <si>
    <t>12-Catastro de bienes inmuebles a nivel nacional</t>
  </si>
  <si>
    <t>0003-ADMINISTRACION GENERAL DE BIENES NACIONALES</t>
  </si>
  <si>
    <t>13-Administración general de Bienes Nacionales</t>
  </si>
  <si>
    <t>0004-DIRECCION GENERAL DE CONTRATACIONES PUBLICAS</t>
  </si>
  <si>
    <t>14-Regulación, supervisión y fomento de las Compras Públicas</t>
  </si>
  <si>
    <t>0005-DIRECCION GENERAL DE POLITICA Y LEGISLACION TRIBUTARIA</t>
  </si>
  <si>
    <t>15-Formulación de políticas tributaria y gestión de las exoneraciones</t>
  </si>
  <si>
    <t>0006-CENTRO DE CAPACITACIÓN EN POLITICA Y GESTION FISCAL</t>
  </si>
  <si>
    <t>16-Desarrollo y fortalecimiento de las capacidades en finanzas públicas</t>
  </si>
  <si>
    <t>0007-PROGRAMA DE ADMINISTRACION FINANCIERA INTEGRADA</t>
  </si>
  <si>
    <t>0008-TESORERIA NACIONAL</t>
  </si>
  <si>
    <t>11-Administración de las operaciones del Tesoro</t>
  </si>
  <si>
    <t>0009-DIRECCIÓN GENERAL DE CONTABILIDAD GUBERNAMENTAL</t>
  </si>
  <si>
    <t>17-Servicios de contabilidad gubernamental</t>
  </si>
  <si>
    <t>0010-DIRECCION GENERAL  DE PRESUPUESTO</t>
  </si>
  <si>
    <t>20-Gestión del sistema presupuestario dominicano</t>
  </si>
  <si>
    <t>0011-DIRECCION GENERAL DE CREDITO PUBLICO</t>
  </si>
  <si>
    <t>18-Adminstración de Crédito Público</t>
  </si>
  <si>
    <t>0012-DIRECCION GENERAL DE JUBILACIONES Y PENSIONES A CARGO DEL ESTADO</t>
  </si>
  <si>
    <t>21-Administración de Pensiones y Jubilaciones</t>
  </si>
  <si>
    <t>0206-MINISTERIO DE EDUCACIÓN</t>
  </si>
  <si>
    <t>01-MINISTERIO DE EDUCACION</t>
  </si>
  <si>
    <t>0001-MINISTERIO DE EDUCACION</t>
  </si>
  <si>
    <t>11-Servicios técnicos pedagógicos</t>
  </si>
  <si>
    <t>13-Servicios de educación primaria para niños y niñas de 6-11 años</t>
  </si>
  <si>
    <t>14-Servicios de educación secundaria para niños (as) y adolescentes de 12-17 años</t>
  </si>
  <si>
    <t>15-Servicios de educación de adultos - incluye adolescentes y jóvenes mayores de 14 años</t>
  </si>
  <si>
    <t>17-Instalaciones escolares seguras, inclusivas y sostenibles</t>
  </si>
  <si>
    <t>18-Formación y desarrollo de la carrera docente</t>
  </si>
  <si>
    <t>19-Servicios de educación especial para niños(as), adolescentes y jóvenes de 0-20 años</t>
  </si>
  <si>
    <t>23-Servicio educativo del grado preprimario nivel inicial</t>
  </si>
  <si>
    <t>0002-OFICINA DE COOPERACIÓN INTERNACIONAL (OCI)</t>
  </si>
  <si>
    <t>21-Gestión y coordinación de la cooperación internacional educativa</t>
  </si>
  <si>
    <t>0004-INSTITUTO NACIONAL DE EDUCACIÓN FISICA</t>
  </si>
  <si>
    <t>0005-INSTITUTO NACIONAL DE BIENESTAR MAGISTERIAL</t>
  </si>
  <si>
    <t>20-Gestión y coordinación de los servicios de bienestar magisterial</t>
  </si>
  <si>
    <t>0006-INSTITUTO DOM. DE EVALUACIÓN E INVESTIGACIÓN DE LA CALIDAD EDUCATIVA</t>
  </si>
  <si>
    <t>0007-INSTITUTO NACIONAL DE FORMACIÓN Y CAPACITACIÓN MAGISTERIAL</t>
  </si>
  <si>
    <t>0008-INSTITUTO SUPERIOR DE FORMACIÓN DOCENTE  SALOME UREÑA</t>
  </si>
  <si>
    <t>0009-INSTITUTO NACIONAL DE ATENCIÓN INTEGRAL A PRIMERA INFANCIA (INAIPI)</t>
  </si>
  <si>
    <t>22-Desarrollo infantil para niños y niñas de 0 a 4 años y 11 meses</t>
  </si>
  <si>
    <t>0010-INSTITUTO NACIONAL DE BIENESTAR ESTUDIANTIL (INABIE)</t>
  </si>
  <si>
    <t>16-Servicios de bienestar estudiantil</t>
  </si>
  <si>
    <t>01-MINISTERIO DE SALUD PUBLICA Y ASISTENCIA SOCIAL</t>
  </si>
  <si>
    <t>22-Calidad de Vida e Inclusión Social de Niños con Discapacidad Intelectual (CAID)</t>
  </si>
  <si>
    <t>23-Dirección y Coordinación del Sistema Nacional de Salud</t>
  </si>
  <si>
    <t>24-Regulación Sanitaria</t>
  </si>
  <si>
    <t>25-Gestión y Provisión de Salud Colectiva</t>
  </si>
  <si>
    <t>42-Prevención, Diagnóstico y Tratamiento VIH/SIDA</t>
  </si>
  <si>
    <t>43-Detección Oportuna y Atención al Cáncer</t>
  </si>
  <si>
    <t>45-Multisectorial de Reducción de Embarazo en Adolescentes</t>
  </si>
  <si>
    <t>0007-CONSEJO NACIONAL PARA EL VIH SIDA</t>
  </si>
  <si>
    <t>18-Provisión de Medicamentos, Insumos Sanitarios y Reactivos de Laboratorio</t>
  </si>
  <si>
    <t>0031-CENTRO DE ATENCION INTEGRAL PARA LA DISCAPACIDAD (CAID)</t>
  </si>
  <si>
    <t>01-MINISTERIO DE DEPORTES Y RECREACIÓN</t>
  </si>
  <si>
    <t>0001-MINISTERIO DE DEPORTES Y RECREACIÓN</t>
  </si>
  <si>
    <t>11-Construcción, reparación y mantenimiento de instalaciones deportivas</t>
  </si>
  <si>
    <t>12-Apoyo y supervisión al  deporte federado y alto rendimiento</t>
  </si>
  <si>
    <t>13-Formación ,capacitación y asistencia técnica deportiva</t>
  </si>
  <si>
    <t>14-Fomento del deporte escolar y universitario</t>
  </si>
  <si>
    <t>15-Fomento de la recreación, la actividad física  y el deporte de tiempo libre</t>
  </si>
  <si>
    <t>0002-COMISIÓN HÍPICA NACIONAL</t>
  </si>
  <si>
    <t>01-MINISTERIO DE TRABAJO</t>
  </si>
  <si>
    <t>0001-MINISTERIO DE TRABAJO</t>
  </si>
  <si>
    <t>12-Libre ejercicio de los derechos laborales en el sector formal privado</t>
  </si>
  <si>
    <t>13-Protección de la seguridad social de los trabajadores y trabajadoras: ambiente laboral sano y seguro</t>
  </si>
  <si>
    <t>21-Aumento del empleo</t>
  </si>
  <si>
    <t>01-MINISTERIO DE AGRICULTURA</t>
  </si>
  <si>
    <t>0001-MINISTERIO DE AGRICULTURA</t>
  </si>
  <si>
    <t>03-Actividades comunes a los programas 11 y 14</t>
  </si>
  <si>
    <t>11-Fomento de la producción agrícola</t>
  </si>
  <si>
    <t>12-Transferencia de tecnologías agropecuarias</t>
  </si>
  <si>
    <t>13-Sanidad animal, asistencia técnica y fomento pecuario</t>
  </si>
  <si>
    <t>14-Inocuidad agroalimentaria y sanidad vegetal</t>
  </si>
  <si>
    <t>0002-DIRECCION GENERAL DE GANADERIA</t>
  </si>
  <si>
    <t>18-Prevención y control de enfermedades bovinas</t>
  </si>
  <si>
    <t>19-Fomento y desarrollo de la productividad de los sistemas de producción de leche bovina</t>
  </si>
  <si>
    <t>0003-OFICINA DE TRATADOS COMERCIALES AGRICOLAS</t>
  </si>
  <si>
    <t>0005-DIRECCION EJECUTIVA DE LA COMISION DE FOMENTO A LA TECNIFICACION DEL SISTEMA NACIONAL DE RIEGO</t>
  </si>
  <si>
    <t>01-MINISTERIO DE OBRAS PUBLICAS Y COMUNICACIONES</t>
  </si>
  <si>
    <t>0001-MINISTERIO DE OBRAS PUBLICAS Y COMUNICACIONES</t>
  </si>
  <si>
    <t>11-Desarrollo de la infraestructura física de calles y avenidas</t>
  </si>
  <si>
    <t>12-Mantenimiento, seguridad y asistencia vial</t>
  </si>
  <si>
    <t>13-Desarrollo en la infraestructura física de carreteras</t>
  </si>
  <si>
    <t>14-Desarrollo en la infraestructura física de caminos vecinales</t>
  </si>
  <si>
    <t>15-Desarrollo en la infraestructura física de puentes</t>
  </si>
  <si>
    <t>16-Reconstrucción y rehabilitación de obras hidráulicas y de drenaje</t>
  </si>
  <si>
    <t>17-Desarrollo en la infraestructura física de edificaciones para los servicios sociales</t>
  </si>
  <si>
    <t>18-Desarrollo en la infraestructura física de muelles y puertos</t>
  </si>
  <si>
    <t>19-Gestión del sistema de peajes</t>
  </si>
  <si>
    <t>20-Reducción de vulnerabilidades en infraestructura ante la ocurrencia de desastres naturales</t>
  </si>
  <si>
    <t>0002-DIRECCION GENERAL DE EMBELLECIMIENTO DE CARRETERAS Y AVENIDAS DE CIRCUNV.</t>
  </si>
  <si>
    <t>22-Embellecimiento de avenidas y carreteras</t>
  </si>
  <si>
    <t>0003-OFICINA PARA EL REORDENAMIENTO DEL TRANSPORTE</t>
  </si>
  <si>
    <t>23-Acceso y uso adecuado del servicio de transporte</t>
  </si>
  <si>
    <t>0004-OFICINA METROPOLITANA DE SERVICIOS DE AUTOBUSES</t>
  </si>
  <si>
    <t>0006-OFICINA NAC. DE EVALUACIÓN SÍSMICA Y VULNERABILIDAD DE INFRAESTRUCTURA</t>
  </si>
  <si>
    <t>0009-OFICINA NACIONAL DE METEOROLOGÍA</t>
  </si>
  <si>
    <t>24-Investigación e información meteorológica</t>
  </si>
  <si>
    <t>0010-COMISION PRESIDENCIAL PARA LA MODERNIZACION Y SEGURIDAD PORTUARIAS</t>
  </si>
  <si>
    <t>25-Promoción para la modernización y seguridad portuaria</t>
  </si>
  <si>
    <t>01-MINISTERIO DE INDUSTRIA, COMERCIO Y MIPYMES (MICM)</t>
  </si>
  <si>
    <t>0001-MINISTERIO DE INDUSTRIA, COMERCIO y MIPYMES (MICM)</t>
  </si>
  <si>
    <t>11-Fomento y desarrollo de la productividad y competitividad del sector industrial</t>
  </si>
  <si>
    <t>17-Supervición, regulación y fomento del comercio</t>
  </si>
  <si>
    <t>18-Fomento y desarrollo de la micro, pequeña y mediana empresa</t>
  </si>
  <si>
    <t>19-Fortalecimiento del sistema dominicano de la calidad.</t>
  </si>
  <si>
    <t>0007-INDUSTRIA NACIONAL DE LA AGUJA</t>
  </si>
  <si>
    <t>16-Fomento y desarrollo de la industria de la confección téxtil</t>
  </si>
  <si>
    <t>0008-OFICINA NACIONAL DE DERECHO DE AUTOR</t>
  </si>
  <si>
    <t>0009-DIRECCION DE FOMENTO Y DESARROLLO DE LA ARTESANIA NACIONAL (FODEARTE)</t>
  </si>
  <si>
    <t>0010-CONSEJO DE COORDINACIÓN DE LA ZONA ESPECIAL DE DESARROLLO FRONTERIZO (CCDF)</t>
  </si>
  <si>
    <t>0213-MINISTERIO DE TURISMO</t>
  </si>
  <si>
    <t>01-MINISTERIO DE TURISMO</t>
  </si>
  <si>
    <t>0001-MINISTERIO DE TURISMO</t>
  </si>
  <si>
    <t>11-Fomento y promoción turística</t>
  </si>
  <si>
    <t>12-Supervisión y regulación de los servicios turísticos</t>
  </si>
  <si>
    <t>0002-COMITE EJECUTOR DE INFRAESTRUCTA EN ZONAS TURISTICAS (CEIZTUR)</t>
  </si>
  <si>
    <t>13-Fomento y desarrollo de infraestructuras turísticas</t>
  </si>
  <si>
    <t>0214-PROCURADURÍA GENERAL DE LA REPÚBLICA</t>
  </si>
  <si>
    <t>01-PROCURADURIA GENERAL DE LA REPUBLICA</t>
  </si>
  <si>
    <t>0001-PROCURADURIA GENERAL DE LA REPUBLICA DOMINICANA</t>
  </si>
  <si>
    <t>11-Representación y defensa del interés público social</t>
  </si>
  <si>
    <t>12-Coordinación y funcionamiento del Sistema Penitenciario Dominicano</t>
  </si>
  <si>
    <t>13-Gestión de los Servicios Periciales e Investigación Forense</t>
  </si>
  <si>
    <t>01-MINISTERIO DE LA  MUJER</t>
  </si>
  <si>
    <t>0001-MINISTERIO DE LA MUJER</t>
  </si>
  <si>
    <t>11-Coordinación intersectorial</t>
  </si>
  <si>
    <t>12-Fomento y promoción de la perspectiva de género en la educación y capacitación</t>
  </si>
  <si>
    <t>13-Prevención y atención a la violencia  de genero e intrafamiliar</t>
  </si>
  <si>
    <t>15-Promoción de los derechos integrales de la mujer</t>
  </si>
  <si>
    <t>01-MINISTERIO DE CULTURA</t>
  </si>
  <si>
    <t>0001-MINISTERIO DE CULTURA</t>
  </si>
  <si>
    <t>11-Conservación, restauración, salvaguarda patrimonio cultura material e inmaterial</t>
  </si>
  <si>
    <t>12-Difusión Patrimonio Cultural  [material e inmaterial]</t>
  </si>
  <si>
    <t>13-Fomento y desarrollo de la cultura</t>
  </si>
  <si>
    <t>0002-ORQUESTA SINFÓNICA NACIONAL</t>
  </si>
  <si>
    <t>0003-BIBLIOTECA NACIONAL PEDRO HENRÍQUEZ UREÑA</t>
  </si>
  <si>
    <t>0005-DIRECCIÓN GENERAL DE BELLAS ARTES</t>
  </si>
  <si>
    <t>0217-MINISTERIO DE LA JUVENTUD</t>
  </si>
  <si>
    <t>01-MINISTERIO DE LA JUVENTUD</t>
  </si>
  <si>
    <t>0001-MINISTERIO DE LA JUVENTUD</t>
  </si>
  <si>
    <t>11-Desarrollo integral de la juventud</t>
  </si>
  <si>
    <t>01-MINISTERIO DE MEDIO AMBIENTE Y REC. NAT.</t>
  </si>
  <si>
    <t>0001-MINISTERIO  DE MEDIO AMBIENTE Y RECURSOS NATURALES</t>
  </si>
  <si>
    <t>03-Actividades comunes a los programas 11-15</t>
  </si>
  <si>
    <t>11-Conservación de la Biodiversidad</t>
  </si>
  <si>
    <t>12-Manejo Sostenible de los Recursos Forestales</t>
  </si>
  <si>
    <t>13-Manejo Sostenible de Recursos no Renovables, de los Suelos y las Aguas</t>
  </si>
  <si>
    <t>14-Gestión Sostenible de los Recursos Costeros y Marinos</t>
  </si>
  <si>
    <t>15-Prevención y control de la calidad ambiental</t>
  </si>
  <si>
    <t>16-Generación de conocimiento y capital humano para la gestión del medio ambiente y los recursos naturales</t>
  </si>
  <si>
    <t>0007-UNIDAD TÉCNICA EJECUTORA DE PROYECTOS DE DESARROLLO AGROFORESTAL</t>
  </si>
  <si>
    <t>01-MINISTERIO DE EDUCACION SUPERIOR CIENCIA Y TECNOLOGIA</t>
  </si>
  <si>
    <t>0001-MINISTERIO DE EDUCACION SUPERIOR, CIENCIA Y TECNOLOGIA</t>
  </si>
  <si>
    <t>11-Fomento y desarrollo de la educación superior</t>
  </si>
  <si>
    <t>12-Fomento y desarrollo de la ciencia y la tecnología</t>
  </si>
  <si>
    <t>0002-INSTITUTO TECNOLÓGICO DE LAS AMÉRICAS</t>
  </si>
  <si>
    <t>0003-INSTITUTO TECNICO SUPERIOR COMUNITARIO</t>
  </si>
  <si>
    <t>0004-COMISION INTERNACIONAL ASESORA CIENCIA Y TECNOLOGIA</t>
  </si>
  <si>
    <t>0220-MINISTERIO DE ECONOMÍA, PLANIFICACIÓN Y DESARROLLO</t>
  </si>
  <si>
    <t>01-MINISTERIO DE ECONOMIA, PLANIFICACION Y DESARROLLO</t>
  </si>
  <si>
    <t>0001-MINISTERIO DE ECONOMIA, PLANIFICACION Y DESARROLLO</t>
  </si>
  <si>
    <t>13-Análisis de estudios económicos y sociales</t>
  </si>
  <si>
    <t>14-Planificación económica y social</t>
  </si>
  <si>
    <t>16-Coordinación de la cooperación internacional</t>
  </si>
  <si>
    <t>98-Administracion de contribuciones especiales</t>
  </si>
  <si>
    <t>99-Administracion de activos, pasivos y transferencias</t>
  </si>
  <si>
    <t>0005-DIRECCION GENERAL DE COOPERACION MULTILATERAL</t>
  </si>
  <si>
    <t>0009-OFICINA NACIONAL DE ESTADISTICAS</t>
  </si>
  <si>
    <t>12-Generación de estadísticas nacionales</t>
  </si>
  <si>
    <t>0017-GOBERNACION DEL EDIFICIO DE OFICINAS GUBERNAMENTALES</t>
  </si>
  <si>
    <t>0221-MINISTERIO DE ADMINISTRACIÓN PÚBLICA</t>
  </si>
  <si>
    <t>01-MINISTERIO DE ADMINISTRACION PUBLICA (MAP)</t>
  </si>
  <si>
    <t>0001-MINISTERIO DE ADMINISTRACION PUBLICA</t>
  </si>
  <si>
    <t>11-Profesionalización de la Función Pública</t>
  </si>
  <si>
    <t>0002-INSTITUTO NACIONAL DE ADMINISTRACION PUBLICA</t>
  </si>
  <si>
    <t>17-Formación y Capacitación de Servidores de la Administración Pública</t>
  </si>
  <si>
    <t>0003-OFICINA GUBERNAMENTAL DE TECNOLOGIA DE LA INFORMACION Y LA COMUNICACION (OGTIC)</t>
  </si>
  <si>
    <t>18-Programación e Implementación del Gobierno electrónico y Atención Ciudadana</t>
  </si>
  <si>
    <t>0222-MINISTERIO DE ENERGIA Y MINAS</t>
  </si>
  <si>
    <t>01-MINISTERIO DE ENERGIA Y MINAS</t>
  </si>
  <si>
    <t>0001-MINISTERIO DE ENERGIA Y MINAS</t>
  </si>
  <si>
    <t>11-Regulación, fiscalización y desarrollo de la minería metálica, no metálica y mape</t>
  </si>
  <si>
    <t>12-Regulación y desarrollo energético</t>
  </si>
  <si>
    <t>13-Regulación y desarrollo de hidrocarburos</t>
  </si>
  <si>
    <t>0002-DIRECCION GENERAL DE MINERIA</t>
  </si>
  <si>
    <t>01-MINISTERIO DE LA VIVIENDA, HABITAT Y EDIFICACIONES (MIVHED)</t>
  </si>
  <si>
    <t>0001-MINISTERIO DE LA VIVIENDA, HABITAT Y EDIFICACIONES (MIVHED)</t>
  </si>
  <si>
    <t>11-Desarrollo de la vivienda y el hábitat</t>
  </si>
  <si>
    <t>12-Construcción, reconstrucción y mejoramiento de edificiaciones</t>
  </si>
  <si>
    <t>0301-PODER JUDICIAL</t>
  </si>
  <si>
    <t>01-PODER JUDICIAL</t>
  </si>
  <si>
    <t>0001-CONSEJO DEL PODER JUDICIAL</t>
  </si>
  <si>
    <t>11-Administración de Justicia</t>
  </si>
  <si>
    <t>96-Deuda Publica Y Otras Operaciones Financieras</t>
  </si>
  <si>
    <t>0401-JUNTA CENTRAL ELECTORAL</t>
  </si>
  <si>
    <t>01-JUNTA CENTRAL ELECTORAL</t>
  </si>
  <si>
    <t>0001-JUNTA CENTRAL ELECTORAL</t>
  </si>
  <si>
    <t>11-Gestión De Los Procesos Preelectorales</t>
  </si>
  <si>
    <t>12-Gestion del Registro del Estado Civil</t>
  </si>
  <si>
    <t>13-Administración De La Cédula De Identidad Y Electoral</t>
  </si>
  <si>
    <t>0402-CÁMARA DE CUENTAS</t>
  </si>
  <si>
    <t>01-CAMARA DE CUENTAS</t>
  </si>
  <si>
    <t>0001-CAMARA DE CUENTAS DE LA REPUBLICA DOMINICANA</t>
  </si>
  <si>
    <t>11-Control externo, fiscalización y análisis de los recursos públicos</t>
  </si>
  <si>
    <t>0403-TRIBUNAL CONSTITUCIONAL</t>
  </si>
  <si>
    <t>01-TRIBUNAL CONSTITUCIONAL</t>
  </si>
  <si>
    <t>0001-TRIBUNAL CONSTITUCIONAL</t>
  </si>
  <si>
    <t>11-Administración Constitucional</t>
  </si>
  <si>
    <t>0404-DEFENSOR DEL PUEBLO</t>
  </si>
  <si>
    <t>01-DEFENSOR DEL PUEBLO</t>
  </si>
  <si>
    <t>0001-DEFENSOR DEL PUEBLO</t>
  </si>
  <si>
    <t>11-Defensor del Pueblo</t>
  </si>
  <si>
    <t>0405-TRIBUNAL SUPERIOR  ELECTORAL ( TSE)</t>
  </si>
  <si>
    <t>01-TRIBUNAL SUPERIOR  ELECTORAL ( TSE)</t>
  </si>
  <si>
    <t>0001-TRIBUNAL SUPERIOR  ELECTORAL TSE</t>
  </si>
  <si>
    <t>11-Administración de Justicia Electoral</t>
  </si>
  <si>
    <t>0998-ADMINISTRACION DE DEUDA PUBLICA Y ACTIVOS FINANCIEROS</t>
  </si>
  <si>
    <t>01-DEUDA PUBLICA Y OTRAS OPERACIONES FINANCIERAS</t>
  </si>
  <si>
    <t>0001-MINISTERIO  DE HACIENDA (DEUDA PUBLICA)</t>
  </si>
  <si>
    <t>0999-ADMINISTRACION DE OBLIGACIONES DEL TESORO NACIONAL</t>
  </si>
  <si>
    <t>01-ADM. DE OBLIGACIONES DEL TESORO</t>
  </si>
  <si>
    <t>0001-MINISTERIO DE HACIENDA (OBLIGACIONES DEL TESORO)</t>
  </si>
  <si>
    <t>11-Pago Energia No Cortable</t>
  </si>
  <si>
    <t>97-Subsidios del Estado</t>
  </si>
  <si>
    <t>Período enero - diciembre 2022</t>
  </si>
  <si>
    <t>PIB Nominal Formulación (RD$)</t>
  </si>
  <si>
    <t>PRESUPUESTO INICIAL (LEY NO. 345-21)</t>
  </si>
  <si>
    <t>EJECUTADO 2022</t>
  </si>
  <si>
    <t>% DE CUMPLIMIENTO
(EJECUTADO/VIGENTE)</t>
  </si>
  <si>
    <t>% PIB ORIGINAL</t>
  </si>
  <si>
    <t>% PIB REVISADO</t>
  </si>
  <si>
    <t>PIB Nominal Ejecución (RD$)</t>
  </si>
  <si>
    <t>Fecha de registro al 07 de febrero 2023.</t>
  </si>
  <si>
    <t>*Los ingresos incluyen el monto de las donaciones.</t>
  </si>
  <si>
    <t>* El presupuesto vigente incluye las modificaciones referentes a la Ley No.351-22 y  lo dispuesto en el Art.48 de la Ley Orgánica de Presupuesto para el Sector Público (Ley No.423-06).</t>
  </si>
  <si>
    <t>*Para el PIB 2022 se utilizó el PIB del Panorama Macroeconómico actualizado al 10 de noviembre 2022, elaborado por el Ministerio de Economía Planificación y Desarrollo.</t>
  </si>
  <si>
    <t>* Se considera el saldo disponible de ejercicios fiscales anteriores, que se aprobaron en el Art. 7 de la Ley No.351-22.</t>
  </si>
  <si>
    <t>*Las estadísticas de ingresos se realizan en base al percibido y las de gastos en base al momento de lo devengado, como lo establece la Ley No. 423-06 Orgánica de Presupuesto.</t>
  </si>
  <si>
    <r>
      <t xml:space="preserve">Fuente: </t>
    </r>
    <r>
      <rPr>
        <sz val="8"/>
        <color theme="1"/>
        <rFont val="Avenir Next LT Pro"/>
        <family val="2"/>
      </rPr>
      <t xml:space="preserve">Sistema de Información Financiera (SIGEF) </t>
    </r>
  </si>
  <si>
    <t>Tabla 24. Saldo de Evolución de la Deuda del SPNF</t>
  </si>
  <si>
    <t>Tabla 25. Tasa de Interés y Plazo Promedio de la Deuda Pública del SPNF</t>
  </si>
  <si>
    <t>Tabla 26. Organismos Autónomos y Descentralizados No Financieros e Instituciones Públicas de la Seguridad Social  registradas en el SIGEF</t>
  </si>
  <si>
    <r>
      <rPr>
        <b/>
        <sz val="9"/>
        <color theme="1"/>
        <rFont val="Avenir Next LT Pro"/>
        <family val="2"/>
      </rPr>
      <t xml:space="preserve">Notas: </t>
    </r>
    <r>
      <rPr>
        <sz val="9"/>
        <color theme="1"/>
        <rFont val="Avenir Next LT Pro"/>
        <family val="2"/>
      </rPr>
      <t xml:space="preserve">El listado de organismos autónomos y descentralizados no financieros e instituciones públicas de la seguridad social se corresponde a los registrados en el informe de auditoría de Cámara de Cuentas. 
</t>
    </r>
    <r>
      <rPr>
        <b/>
        <sz val="9"/>
        <color theme="1"/>
        <rFont val="Avenir Next LT Pro"/>
        <family val="2"/>
      </rPr>
      <t>Fuente</t>
    </r>
    <r>
      <rPr>
        <sz val="9"/>
        <color theme="1"/>
        <rFont val="Avenir Next LT Pro"/>
        <family val="2"/>
      </rPr>
      <t>: Sistema de Información de la Gestión Financiera (SIGEF).</t>
    </r>
  </si>
  <si>
    <t>Tabla 23. Cuenta de Ahorro, Inversión y Financiamiento</t>
  </si>
  <si>
    <t>Tabla 27. Clasificación Económica del Gasto de los Organismos Autónomos y Descentralizados No Financieros e Instituciones de la Seguridad Social</t>
  </si>
  <si>
    <t>Tabla 28. Clasificación Institucional de los Organismos Autónomos y Descentralizados No Financieros</t>
  </si>
  <si>
    <t>Tabla 29. Clasificación Institucional de las Instituciones Públicas de la Seguridad Social</t>
  </si>
  <si>
    <r>
      <t xml:space="preserve">Fuente: </t>
    </r>
    <r>
      <rPr>
        <sz val="11"/>
        <color theme="1"/>
        <rFont val="Avenir Next LT Pro"/>
        <family val="2"/>
      </rPr>
      <t>Sistema de Información de la Gestión Financiera (SIGEF). </t>
    </r>
  </si>
  <si>
    <r>
      <t>Notas: </t>
    </r>
    <r>
      <rPr>
        <sz val="11"/>
        <color theme="1"/>
        <rFont val="Avenir Next LT Pro"/>
        <family val="2"/>
      </rPr>
      <t>1/ El presupuesto inicial corresponde a la Ley No. 345-21.</t>
    </r>
  </si>
  <si>
    <t>Tabla 58. Desempeño de los principales programas con finalidad de servicios generales</t>
  </si>
  <si>
    <t>Tabla 56. Desempeño de los principales programas con finalidad de servicios económicos</t>
  </si>
  <si>
    <t>Tabla 55. Desempeño de los principales programas con finalidad de servicios sociales</t>
  </si>
  <si>
    <r>
      <t xml:space="preserve">Tabla 54. Cumplimiento </t>
    </r>
    <r>
      <rPr>
        <b/>
        <sz val="11"/>
        <color theme="1"/>
        <rFont val="Avenir Next LT Pro"/>
      </rPr>
      <t>físico y financiero por productos por finalidad</t>
    </r>
  </si>
  <si>
    <t>Tabla 53. Distribución y alcance de la programación de la ejecución física y financiera por ámbito institucional</t>
  </si>
  <si>
    <r>
      <t xml:space="preserve">Fuente: </t>
    </r>
    <r>
      <rPr>
        <sz val="11"/>
        <rFont val="Avenir Next LT Pro"/>
        <family val="2"/>
      </rPr>
      <t>Sistema de Información de la Gestión Financiera (SIGEF).</t>
    </r>
  </si>
  <si>
    <t>Tabla 52. Balance Financiero del Gobierno Central incluyendo Gastos en Calamidad Pública
2021</t>
  </si>
  <si>
    <t xml:space="preserve">Tabla 51. Gastos del Fondo de Calamidades y Emergencias Públicas según Clasificación Funcional de Organismos Descentralizados y Autónomos No Financieros y Empresas Públicas No Financieras </t>
  </si>
  <si>
    <t>Tabla 50. Gastos del Fondo de Calamidades y Emergencias Públicas según Clasificación Funcional de la Administración Central</t>
  </si>
  <si>
    <t xml:space="preserve">Tabla 49. Gastos del Fondo de Calamidades y Emergencias Públicas según Clasificación Institucional de Organismos Descentralizados y Autónomos No Financieros y Empresas Públicas No Financieras </t>
  </si>
  <si>
    <t xml:space="preserve">Tabla 34.  Clasificación Institucional de los Organismos Autónomos y Descentralizados No Financieros  </t>
  </si>
  <si>
    <t>Tabla 30. Clasificación Funcional de los Organismos Autónomos y Descentralizados No Financieros e Instituciones Públicas de la Seguridad Social</t>
  </si>
  <si>
    <t>Tabla 31. Organismos Autónomos y Descentralizados No Financieros e Instituciones Públicas de la Seguridad Social  registradas en el SIGEF</t>
  </si>
  <si>
    <t xml:space="preserve">Tabla 32. Gasto Total por Ambito Gubernamental </t>
  </si>
  <si>
    <t xml:space="preserve">Tabla 33. Clasificación Económica de Gastos de los Organismos Autónomos y Descentralizados No Financieros e Instituciones Públicas de la Seguridad Social  </t>
  </si>
  <si>
    <t>Tabla 37. Programación y Ejecución de Metas Físicas -</t>
  </si>
  <si>
    <t xml:space="preserve">Tabla 38. Clasificación Institucional de Instituciones Públicas de la Seguridad Social </t>
  </si>
  <si>
    <t>Tabla 39. Programación y Ejecución de Metas Físicas - Tesorería de la Seguridad Social</t>
  </si>
  <si>
    <t>Tabla 40. Programación y Ejecución de Metas Físicas - Instituto Dominicano de Prevención y Protección de Riesgos Laborales</t>
  </si>
  <si>
    <t>Tabla 41. Programación y Ejecución de Metas Físicas - Consejo Nacional de Seguridad Social</t>
  </si>
  <si>
    <t>Tabla 42. Clasificación Funcional de los Organismos Autónomos y Descentralizados No Financieros e Instituciones Públicas de la Seguridad Social</t>
  </si>
  <si>
    <t xml:space="preserve">Tabla 43. Clasificación Económica de los Recursos Asignados por Disposición del Presidente </t>
  </si>
  <si>
    <r>
      <t>Tabla 44.</t>
    </r>
    <r>
      <rPr>
        <b/>
        <sz val="10"/>
        <color rgb="FFFF0000"/>
        <rFont val="Avenir Next LT Pro"/>
        <family val="2"/>
      </rPr>
      <t xml:space="preserve"> </t>
    </r>
    <r>
      <rPr>
        <b/>
        <sz val="10"/>
        <color theme="1"/>
        <rFont val="Avenir Next LT Pro"/>
        <family val="2"/>
      </rPr>
      <t>Clasificación Institucional de los Recursos Asignados por Disposición del Presidente 2022</t>
    </r>
  </si>
  <si>
    <t>Tabla 45. Clasificación Funcional de los Recursos Asignados por Disposición del Presidente 2022</t>
  </si>
  <si>
    <t>Tabla 46. Gastos del Fondo de Calamidades y Emergencias Públicas según Clasificación Económica de la Administración Central</t>
  </si>
  <si>
    <t xml:space="preserve">Tabla 47. Gastos del Fondo de Calamidades y Emergencias Públicas según Clasificación Económica de Organismos Descentralizados y Autónomos No Financieros y Empresas Públicas No Financieras </t>
  </si>
  <si>
    <r>
      <t xml:space="preserve">Notas: </t>
    </r>
    <r>
      <rPr>
        <sz val="8"/>
        <color theme="1"/>
        <rFont val="Calibri "/>
      </rPr>
      <t>El presupuesto vigente corresponde al presupuesto aprobado, referente a la Ley No.351-22 para el periodo fiscal 2022, incluyendo las modificaciones permitidas conforme a lo dispuesto en el Art.48 de la Ley Orgánica de Presupuesto para el Sector Público (Ley No.423-06).</t>
    </r>
  </si>
  <si>
    <r>
      <t xml:space="preserve">Fuente: </t>
    </r>
    <r>
      <rPr>
        <sz val="8"/>
        <color theme="1"/>
        <rFont val="Calibri "/>
      </rPr>
      <t>Sistema de la Información de la Gestión Financiera (SIGEF)</t>
    </r>
  </si>
  <si>
    <t>Tabla 48.  Gastos del Fondo de Calamidades y Emergencias Públicas según Clasificación Institucional de la Administración Central</t>
  </si>
  <si>
    <t xml:space="preserve">D.1. Fuentes Financieras </t>
  </si>
  <si>
    <t>D.2. Disponibilidad Fuentes Financieras Año 2021*</t>
  </si>
  <si>
    <t>na</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</si>
</sst>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7">
    <numFmt numFmtId="43" formatCode="_-* #,##0.00_-;\-* #,##0.00_-;_-* &quot;-&quot;??_-;_-@_-"/>
    <numFmt numFmtId="164" formatCode="_(* #,##0_);_(* \(#,##0\);_(* &quot;-&quot;_);_(@_)"/>
    <numFmt numFmtId="165" formatCode="_(&quot;$&quot;* #,##0.00_);_(&quot;$&quot;* \(#,##0.00\);_(&quot;$&quot;* &quot;-&quot;??_);_(@_)"/>
    <numFmt numFmtId="166" formatCode="_(* #,##0.00_);_(* \(#,##0.00\);_(* &quot;-&quot;??_);_(@_)"/>
    <numFmt numFmtId="167" formatCode="0.0%"/>
    <numFmt numFmtId="168" formatCode="_(* #,##0_);_(* \(#,##0\);_(* &quot;-&quot;??_);_(@_)"/>
    <numFmt numFmtId="169" formatCode="#,##0.0"/>
    <numFmt numFmtId="170" formatCode="0.0"/>
    <numFmt numFmtId="171" formatCode="#,##0.0,,_);\(#,##0.0,,\)"/>
    <numFmt numFmtId="172" formatCode="#,##0.0_);\(#,##0.0\)"/>
    <numFmt numFmtId="173" formatCode="_(* #,##0.0_);_(* \(#,##0.0\);_(* &quot;-&quot;??_);_(@_)"/>
    <numFmt numFmtId="174" formatCode="0.0000%"/>
    <numFmt numFmtId="175" formatCode="#,##0.0,,"/>
    <numFmt numFmtId="176" formatCode="_-* #,##0.0,,_-;\-* #,##0.0_-;_-* &quot;-&quot;??_-;_-@_-"/>
    <numFmt numFmtId="177" formatCode="_(* #,##0.0_);_(* \(#,##0.0\);_(* &quot;-&quot;?_);_(@_)"/>
    <numFmt numFmtId="178" formatCode="_(* #,##0.0000000000_);_(* \(#,##0.0000000000\);_(* &quot;-&quot;??_);_(@_)"/>
    <numFmt numFmtId="179" formatCode="#,##0.0,"/>
  </numFmts>
  <fonts count="119">
    <font>
      <sz val="11"/>
      <color theme="1"/>
      <name val="Calibri"/>
      <family val="2"/>
      <scheme val="minor"/>
    </font>
    <font>
      <sz val="11"/>
      <color theme="1"/>
      <name val="Calibri"/>
      <family val="2"/>
      <scheme val="minor"/>
    </font>
    <font>
      <b/>
      <sz val="11"/>
      <color theme="0"/>
      <name val="Calibri"/>
      <family val="2"/>
      <scheme val="minor"/>
    </font>
    <font>
      <b/>
      <sz val="11"/>
      <color theme="1"/>
      <name val="Calibri"/>
      <family val="2"/>
      <scheme val="minor"/>
    </font>
    <font>
      <sz val="11"/>
      <color theme="0"/>
      <name val="Calibri"/>
      <family val="2"/>
      <scheme val="minor"/>
    </font>
    <font>
      <sz val="12"/>
      <color theme="1"/>
      <name val="Calibri"/>
      <family val="2"/>
      <scheme val="minor"/>
    </font>
    <font>
      <b/>
      <sz val="11"/>
      <name val="Calibri"/>
      <family val="2"/>
      <scheme val="minor"/>
    </font>
    <font>
      <sz val="10"/>
      <name val="Arial"/>
      <family val="2"/>
    </font>
    <font>
      <b/>
      <sz val="11"/>
      <color theme="0"/>
      <name val="Avenir Next LT Pro"/>
      <family val="2"/>
    </font>
    <font>
      <b/>
      <sz val="11"/>
      <name val="Avenir Next LT Pro"/>
      <family val="2"/>
    </font>
    <font>
      <sz val="11"/>
      <name val="Avenir Next LT Pro"/>
      <family val="2"/>
    </font>
    <font>
      <sz val="10"/>
      <color theme="0"/>
      <name val="Arial"/>
      <family val="2"/>
    </font>
    <font>
      <sz val="11"/>
      <name val="Calibri"/>
      <family val="2"/>
      <scheme val="minor"/>
    </font>
    <font>
      <b/>
      <sz val="8"/>
      <color theme="1"/>
      <name val="Calibri"/>
      <family val="2"/>
      <scheme val="minor"/>
    </font>
    <font>
      <sz val="8"/>
      <color theme="1"/>
      <name val="Calibri"/>
      <family val="2"/>
      <scheme val="minor"/>
    </font>
    <font>
      <b/>
      <sz val="11"/>
      <name val="Calibri "/>
    </font>
    <font>
      <sz val="11"/>
      <name val="Calibri "/>
    </font>
    <font>
      <b/>
      <sz val="10"/>
      <color theme="0"/>
      <name val="Arial"/>
      <family val="2"/>
    </font>
    <font>
      <b/>
      <vertAlign val="superscript"/>
      <sz val="10"/>
      <color indexed="9"/>
      <name val="Arial"/>
      <family val="2"/>
    </font>
    <font>
      <sz val="10"/>
      <color indexed="8"/>
      <name val="Arial"/>
      <family val="2"/>
    </font>
    <font>
      <b/>
      <sz val="10"/>
      <color indexed="8"/>
      <name val="Arial"/>
      <family val="2"/>
    </font>
    <font>
      <b/>
      <sz val="9"/>
      <color rgb="FFFFFFFF"/>
      <name val="Avenir Next LT Pro"/>
      <family val="2"/>
    </font>
    <font>
      <b/>
      <sz val="9"/>
      <color rgb="FF000000"/>
      <name val="Avenir Next LT Pro"/>
      <family val="2"/>
    </font>
    <font>
      <sz val="9"/>
      <color theme="1"/>
      <name val="Avenir Next LT Pro"/>
      <family val="2"/>
    </font>
    <font>
      <sz val="9"/>
      <color rgb="FF000000"/>
      <name val="Avenir Next LT Pro"/>
      <family val="2"/>
    </font>
    <font>
      <b/>
      <sz val="10"/>
      <color rgb="FF000000"/>
      <name val="Calibri"/>
      <family val="2"/>
      <scheme val="minor"/>
    </font>
    <font>
      <sz val="10"/>
      <color rgb="FF000000"/>
      <name val="Calibri"/>
      <family val="2"/>
      <scheme val="minor"/>
    </font>
    <font>
      <sz val="12"/>
      <name val="Arial MT"/>
    </font>
    <font>
      <b/>
      <sz val="11"/>
      <color theme="0"/>
      <name val="Times New Roman"/>
      <family val="1"/>
    </font>
    <font>
      <b/>
      <sz val="10"/>
      <name val="Tahoma"/>
      <family val="2"/>
    </font>
    <font>
      <sz val="10"/>
      <name val="Tahoma"/>
      <family val="2"/>
    </font>
    <font>
      <b/>
      <sz val="11"/>
      <color theme="0"/>
      <name val="Gill Sans MT"/>
      <family val="2"/>
    </font>
    <font>
      <sz val="11"/>
      <color theme="1"/>
      <name val="Gill Sans MT"/>
      <family val="2"/>
    </font>
    <font>
      <sz val="9"/>
      <color theme="1"/>
      <name val="Gill Sans MT"/>
      <family val="2"/>
    </font>
    <font>
      <vertAlign val="superscript"/>
      <sz val="9"/>
      <color theme="1"/>
      <name val="Gill Sans MT"/>
      <family val="2"/>
    </font>
    <font>
      <b/>
      <sz val="11"/>
      <color theme="1"/>
      <name val="Gill Sans MT"/>
      <family val="2"/>
    </font>
    <font>
      <sz val="10"/>
      <color theme="1"/>
      <name val="Tahoma"/>
      <family val="2"/>
    </font>
    <font>
      <b/>
      <sz val="10"/>
      <color rgb="FFFF0000"/>
      <name val="Avenir Next LT Pro"/>
      <family val="2"/>
    </font>
    <font>
      <sz val="10"/>
      <color theme="1"/>
      <name val="Avenir Next LT Pro"/>
      <family val="2"/>
    </font>
    <font>
      <b/>
      <sz val="10"/>
      <name val="Avenir Next LT Pro"/>
      <family val="2"/>
    </font>
    <font>
      <sz val="10"/>
      <name val="Avenir Next LT Pro"/>
      <family val="2"/>
    </font>
    <font>
      <b/>
      <sz val="10"/>
      <color theme="1"/>
      <name val="Avenir Next LT Pro"/>
      <family val="2"/>
    </font>
    <font>
      <sz val="11"/>
      <color indexed="8"/>
      <name val="Calibri"/>
      <family val="2"/>
      <scheme val="minor"/>
    </font>
    <font>
      <b/>
      <sz val="12"/>
      <name val="Avenir Next LT Pro"/>
      <family val="2"/>
    </font>
    <font>
      <b/>
      <sz val="16"/>
      <color theme="1"/>
      <name val="Avenir Next LT Pro"/>
      <family val="2"/>
    </font>
    <font>
      <sz val="11"/>
      <color theme="1"/>
      <name val="Avenir Next LT Pro"/>
      <family val="2"/>
    </font>
    <font>
      <sz val="12"/>
      <name val="Avenir Next LT Pro"/>
      <family val="2"/>
    </font>
    <font>
      <b/>
      <sz val="10"/>
      <color theme="1"/>
      <name val="Calibri"/>
      <family val="2"/>
      <scheme val="minor"/>
    </font>
    <font>
      <sz val="8"/>
      <name val="Avenir Next LT Pro"/>
      <family val="2"/>
    </font>
    <font>
      <b/>
      <sz val="11"/>
      <color theme="1"/>
      <name val="Calibri "/>
    </font>
    <font>
      <sz val="11"/>
      <color theme="1"/>
      <name val="Calibri "/>
    </font>
    <font>
      <b/>
      <sz val="10"/>
      <color theme="0"/>
      <name val="Avenir Next LT Pro"/>
      <family val="2"/>
    </font>
    <font>
      <b/>
      <sz val="11"/>
      <color rgb="FFFFFFFF"/>
      <name val="Avenir Next LT Pro"/>
      <family val="2"/>
    </font>
    <font>
      <b/>
      <sz val="8"/>
      <color theme="1"/>
      <name val="Calibri "/>
    </font>
    <font>
      <b/>
      <sz val="11"/>
      <color rgb="FF000000"/>
      <name val="Avenir Next LT Pro"/>
      <family val="2"/>
    </font>
    <font>
      <b/>
      <sz val="11"/>
      <color theme="1"/>
      <name val="Avenir Next LT Pro"/>
      <family val="2"/>
    </font>
    <font>
      <b/>
      <sz val="11"/>
      <color rgb="FFFF0000"/>
      <name val="Calibri "/>
    </font>
    <font>
      <b/>
      <sz val="8"/>
      <name val="Calibri "/>
    </font>
    <font>
      <sz val="11"/>
      <color theme="1"/>
      <name val="Calibri Ligh"/>
    </font>
    <font>
      <b/>
      <sz val="11"/>
      <name val="Calibri Ligh"/>
    </font>
    <font>
      <sz val="10"/>
      <color theme="1"/>
      <name val="Calibri"/>
      <family val="2"/>
      <scheme val="minor"/>
    </font>
    <font>
      <sz val="11"/>
      <color indexed="8"/>
      <name val="Avenir Next LT Pro"/>
      <family val="2"/>
    </font>
    <font>
      <b/>
      <sz val="11"/>
      <color indexed="8"/>
      <name val="Avenir Next LT Pro"/>
      <family val="2"/>
    </font>
    <font>
      <b/>
      <sz val="8"/>
      <name val="Times New Roman"/>
      <family val="1"/>
    </font>
    <font>
      <sz val="11"/>
      <name val="Arial"/>
      <family val="2"/>
    </font>
    <font>
      <b/>
      <sz val="9"/>
      <color theme="0"/>
      <name val="Avenir Next LT Pro"/>
      <family val="2"/>
    </font>
    <font>
      <sz val="9"/>
      <color theme="1"/>
      <name val="Calibri"/>
      <family val="2"/>
      <scheme val="minor"/>
    </font>
    <font>
      <b/>
      <sz val="9"/>
      <color theme="1"/>
      <name val="Calibri"/>
      <family val="2"/>
      <scheme val="minor"/>
    </font>
    <font>
      <sz val="11"/>
      <color rgb="FF000000"/>
      <name val="Avenir Next LT Pro"/>
      <family val="2"/>
    </font>
    <font>
      <b/>
      <sz val="14"/>
      <color theme="0"/>
      <name val="Avenir Next LT Pro"/>
      <family val="2"/>
    </font>
    <font>
      <b/>
      <sz val="14"/>
      <color rgb="FFFFFFFF"/>
      <name val="Avenir Next LT Pro"/>
      <family val="2"/>
    </font>
    <font>
      <b/>
      <sz val="14"/>
      <color theme="1"/>
      <name val="Avenir Next LT Pro"/>
      <family val="2"/>
    </font>
    <font>
      <sz val="14"/>
      <color theme="1"/>
      <name val="Avenir Next LT Pro"/>
      <family val="2"/>
    </font>
    <font>
      <sz val="11"/>
      <color rgb="FFFF0000"/>
      <name val="Avenir Next LT Pro"/>
      <family val="2"/>
    </font>
    <font>
      <b/>
      <vertAlign val="superscript"/>
      <sz val="11"/>
      <color rgb="FFFFFFFF"/>
      <name val="Avenir Next LT Pro"/>
      <family val="2"/>
    </font>
    <font>
      <sz val="11"/>
      <color rgb="FF000000"/>
      <name val="Calibri "/>
    </font>
    <font>
      <b/>
      <sz val="12"/>
      <color rgb="FFFFFFFF"/>
      <name val="Avenir Next LT Pro"/>
      <family val="2"/>
    </font>
    <font>
      <b/>
      <sz val="12"/>
      <color theme="1"/>
      <name val="Avenir Next LT Pro"/>
      <family val="2"/>
    </font>
    <font>
      <sz val="12"/>
      <color theme="1"/>
      <name val="Avenir Next LT Pro"/>
      <family val="2"/>
    </font>
    <font>
      <b/>
      <sz val="12"/>
      <color theme="0"/>
      <name val="Avenir Next LT Pro"/>
      <family val="2"/>
    </font>
    <font>
      <sz val="11"/>
      <color theme="0"/>
      <name val="Avenir Next LT Pro"/>
      <family val="2"/>
    </font>
    <font>
      <b/>
      <sz val="11"/>
      <color rgb="FF000000"/>
      <name val="Calibri "/>
    </font>
    <font>
      <b/>
      <sz val="8"/>
      <color theme="1"/>
      <name val="Avenir Next LT Pro"/>
      <family val="2"/>
    </font>
    <font>
      <b/>
      <sz val="8"/>
      <name val="Avenir Next LT Pro"/>
      <family val="2"/>
    </font>
    <font>
      <sz val="8"/>
      <color theme="1"/>
      <name val="Avenir Next LT Pro"/>
      <family val="2"/>
    </font>
    <font>
      <b/>
      <vertAlign val="superscript"/>
      <sz val="11"/>
      <color theme="0"/>
      <name val="Avenir Next LT Pro"/>
      <family val="2"/>
    </font>
    <font>
      <b/>
      <sz val="11"/>
      <name val="Arial"/>
      <family val="2"/>
    </font>
    <font>
      <sz val="8"/>
      <color theme="1"/>
      <name val="Calibri "/>
    </font>
    <font>
      <sz val="8"/>
      <name val="Calibri"/>
      <family val="2"/>
      <scheme val="minor"/>
    </font>
    <font>
      <sz val="10"/>
      <name val="Times New Roman"/>
      <family val="1"/>
    </font>
    <font>
      <b/>
      <sz val="10"/>
      <color theme="0"/>
      <name val="Calibri"/>
      <family val="2"/>
      <scheme val="minor"/>
    </font>
    <font>
      <sz val="10"/>
      <name val="Calibri"/>
      <family val="2"/>
      <scheme val="minor"/>
    </font>
    <font>
      <sz val="12"/>
      <name val="Arial"/>
      <family val="2"/>
    </font>
    <font>
      <b/>
      <sz val="8"/>
      <color rgb="FF000000"/>
      <name val="Avenir Next LT Pro"/>
      <family val="2"/>
    </font>
    <font>
      <b/>
      <sz val="9"/>
      <color theme="1"/>
      <name val="Avenir Next LT Pro"/>
      <family val="2"/>
    </font>
    <font>
      <b/>
      <vertAlign val="superscript"/>
      <sz val="12"/>
      <color theme="0"/>
      <name val="Avenir Next LT Pro"/>
      <family val="2"/>
    </font>
    <font>
      <b/>
      <sz val="8"/>
      <color theme="1"/>
      <name val="Avenir Next LT Pro"/>
    </font>
    <font>
      <b/>
      <sz val="9"/>
      <name val="Avenir Next LT Pro"/>
      <family val="2"/>
    </font>
    <font>
      <sz val="9"/>
      <name val="Avenir Next LT Pro"/>
      <family val="2"/>
    </font>
    <font>
      <sz val="14"/>
      <name val="Avenir Next LT Pro"/>
      <family val="2"/>
    </font>
    <font>
      <b/>
      <sz val="14"/>
      <name val="Avenir Next LT Pro"/>
      <family val="2"/>
    </font>
    <font>
      <b/>
      <sz val="10"/>
      <color rgb="FF000000"/>
      <name val="Avenir Next LT Pro"/>
      <family val="2"/>
    </font>
    <font>
      <b/>
      <sz val="11"/>
      <color theme="1"/>
      <name val="Avenir Next LT Pro"/>
    </font>
    <font>
      <sz val="11"/>
      <color theme="1"/>
      <name val="Avenir Next LT Pro"/>
    </font>
    <font>
      <b/>
      <sz val="9"/>
      <color rgb="FFFFFFFF"/>
      <name val="Avenir Next LT Pro"/>
    </font>
    <font>
      <b/>
      <sz val="9"/>
      <color theme="0"/>
      <name val="Avenir Next LT Pro"/>
    </font>
    <font>
      <sz val="9"/>
      <color rgb="FF000000"/>
      <name val="Avenir Next LT Pro"/>
    </font>
    <font>
      <sz val="8"/>
      <color theme="1"/>
      <name val="Avenir Next LT Pro"/>
    </font>
    <font>
      <sz val="10"/>
      <color theme="1"/>
      <name val="Calibri"/>
      <family val="2"/>
    </font>
    <font>
      <b/>
      <sz val="11"/>
      <color rgb="FF000000"/>
      <name val="Avenir Next LT Pro"/>
    </font>
    <font>
      <b/>
      <sz val="10"/>
      <color theme="1"/>
      <name val="Avenir Next LT Pro"/>
    </font>
    <font>
      <sz val="10"/>
      <color theme="1"/>
      <name val="Avenir Next LT Pro"/>
    </font>
    <font>
      <b/>
      <sz val="11"/>
      <color theme="0"/>
      <name val="Avenir Next LT Pro"/>
    </font>
    <font>
      <b/>
      <sz val="11"/>
      <color rgb="FFFFFFFF"/>
      <name val="Avenir Next LT Pro"/>
    </font>
    <font>
      <sz val="11"/>
      <color rgb="FF000000"/>
      <name val="Avenir Next LT Pro"/>
    </font>
    <font>
      <b/>
      <sz val="9"/>
      <color theme="1"/>
      <name val="Avenir Next LT pRO"/>
    </font>
    <font>
      <sz val="9"/>
      <color theme="1"/>
      <name val="Avenir Next LT pRO"/>
    </font>
    <font>
      <sz val="10"/>
      <color rgb="FF000000"/>
      <name val="Avenir Next LT Pro"/>
      <family val="2"/>
    </font>
    <font>
      <b/>
      <sz val="11"/>
      <color theme="8" tint="-0.499984740745262"/>
      <name val="Avenir Next LT Pro"/>
      <family val="2"/>
    </font>
  </fonts>
  <fills count="28">
    <fill>
      <patternFill patternType="none"/>
    </fill>
    <fill>
      <patternFill patternType="gray125"/>
    </fill>
    <fill>
      <patternFill patternType="solid">
        <fgColor theme="8" tint="-0.499984740745262"/>
        <bgColor indexed="64"/>
      </patternFill>
    </fill>
    <fill>
      <patternFill patternType="solid">
        <fgColor theme="8" tint="0.79998168889431442"/>
        <bgColor indexed="64"/>
      </patternFill>
    </fill>
    <fill>
      <patternFill patternType="solid">
        <fgColor theme="0"/>
        <bgColor indexed="64"/>
      </patternFill>
    </fill>
    <fill>
      <patternFill patternType="solid">
        <fgColor theme="4" tint="0.79998168889431442"/>
        <bgColor indexed="64"/>
      </patternFill>
    </fill>
    <fill>
      <patternFill patternType="solid">
        <fgColor theme="3"/>
        <bgColor indexed="64"/>
      </patternFill>
    </fill>
    <fill>
      <patternFill patternType="solid">
        <fgColor rgb="FF2F75B5"/>
        <bgColor indexed="64"/>
      </patternFill>
    </fill>
    <fill>
      <patternFill patternType="solid">
        <fgColor rgb="FF967D2C"/>
        <bgColor indexed="22"/>
      </patternFill>
    </fill>
    <fill>
      <patternFill patternType="solid">
        <fgColor rgb="FFDFDCC7"/>
        <bgColor indexed="64"/>
      </patternFill>
    </fill>
    <fill>
      <patternFill patternType="solid">
        <fgColor rgb="FF002060"/>
        <bgColor indexed="64"/>
      </patternFill>
    </fill>
    <fill>
      <patternFill patternType="solid">
        <fgColor theme="2"/>
        <bgColor indexed="64"/>
      </patternFill>
    </fill>
    <fill>
      <patternFill patternType="solid">
        <fgColor theme="0"/>
        <bgColor indexed="9"/>
      </patternFill>
    </fill>
    <fill>
      <patternFill patternType="solid">
        <fgColor theme="4" tint="0.59999389629810485"/>
        <bgColor indexed="9"/>
      </patternFill>
    </fill>
    <fill>
      <patternFill patternType="solid">
        <fgColor theme="4" tint="0.59999389629810485"/>
        <bgColor indexed="64"/>
      </patternFill>
    </fill>
    <fill>
      <patternFill patternType="solid">
        <fgColor theme="4" tint="-0.249977111117893"/>
        <bgColor indexed="64"/>
      </patternFill>
    </fill>
    <fill>
      <patternFill patternType="solid">
        <fgColor rgb="FFDEECF9"/>
        <bgColor indexed="64"/>
      </patternFill>
    </fill>
    <fill>
      <patternFill patternType="solid">
        <fgColor rgb="FFDDEBF7"/>
        <bgColor indexed="64"/>
      </patternFill>
    </fill>
    <fill>
      <patternFill patternType="solid">
        <fgColor theme="8" tint="0.79998168889431442"/>
        <bgColor theme="8" tint="0.79998168889431442"/>
      </patternFill>
    </fill>
    <fill>
      <patternFill patternType="solid">
        <fgColor rgb="FFFFFF00"/>
        <bgColor indexed="64"/>
      </patternFill>
    </fill>
    <fill>
      <patternFill patternType="solid">
        <fgColor theme="0" tint="-4.9989318521683403E-2"/>
        <bgColor indexed="64"/>
      </patternFill>
    </fill>
    <fill>
      <patternFill patternType="solid">
        <fgColor theme="0"/>
        <bgColor theme="4" tint="0.79998168889431442"/>
      </patternFill>
    </fill>
    <fill>
      <patternFill patternType="solid">
        <fgColor theme="8" tint="-0.249977111117893"/>
        <bgColor indexed="64"/>
      </patternFill>
    </fill>
    <fill>
      <patternFill patternType="solid">
        <fgColor theme="8" tint="0.79998168889431442"/>
        <bgColor theme="4" tint="0.79998168889431442"/>
      </patternFill>
    </fill>
    <fill>
      <patternFill patternType="solid">
        <fgColor theme="8" tint="0.59999389629810485"/>
        <bgColor theme="4" tint="0.79998168889431442"/>
      </patternFill>
    </fill>
    <fill>
      <patternFill patternType="solid">
        <fgColor theme="8" tint="-0.249977111117893"/>
        <bgColor theme="4" tint="0.79998168889431442"/>
      </patternFill>
    </fill>
    <fill>
      <patternFill patternType="solid">
        <fgColor theme="4" tint="0.79998168889431442"/>
        <bgColor theme="4" tint="0.79998168889431442"/>
      </patternFill>
    </fill>
    <fill>
      <patternFill patternType="solid">
        <fgColor theme="8" tint="0.59999389629810485"/>
        <bgColor indexed="64"/>
      </patternFill>
    </fill>
  </fills>
  <borders count="171">
    <border>
      <left/>
      <right/>
      <top/>
      <bottom/>
      <diagonal/>
    </border>
    <border>
      <left/>
      <right/>
      <top/>
      <bottom style="medium">
        <color theme="0"/>
      </bottom>
      <diagonal/>
    </border>
    <border>
      <left style="medium">
        <color indexed="64"/>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medium">
        <color theme="0"/>
      </left>
      <right style="medium">
        <color theme="0"/>
      </right>
      <top style="medium">
        <color theme="0"/>
      </top>
      <bottom style="thin">
        <color theme="0"/>
      </bottom>
      <diagonal/>
    </border>
    <border>
      <left style="medium">
        <color theme="0"/>
      </left>
      <right style="medium">
        <color theme="0"/>
      </right>
      <top style="medium">
        <color theme="0"/>
      </top>
      <bottom/>
      <diagonal/>
    </border>
    <border>
      <left style="medium">
        <color indexed="64"/>
      </left>
      <right style="medium">
        <color indexed="64"/>
      </right>
      <top/>
      <bottom style="medium">
        <color indexed="64"/>
      </bottom>
      <diagonal/>
    </border>
    <border>
      <left style="medium">
        <color theme="0"/>
      </left>
      <right style="medium">
        <color theme="0"/>
      </right>
      <top style="thin">
        <color theme="0"/>
      </top>
      <bottom style="thin">
        <color theme="0"/>
      </bottom>
      <diagonal/>
    </border>
    <border>
      <left style="medium">
        <color theme="0"/>
      </left>
      <right style="medium">
        <color theme="0"/>
      </right>
      <top/>
      <bottom/>
      <diagonal/>
    </border>
    <border>
      <left style="medium">
        <color theme="0"/>
      </left>
      <right style="medium">
        <color theme="0"/>
      </right>
      <top style="thin">
        <color theme="0"/>
      </top>
      <bottom/>
      <diagonal/>
    </border>
    <border>
      <left style="medium">
        <color theme="0"/>
      </left>
      <right style="medium">
        <color theme="0"/>
      </right>
      <top/>
      <bottom style="medium">
        <color theme="0"/>
      </bottom>
      <diagonal/>
    </border>
    <border>
      <left/>
      <right style="medium">
        <color theme="0"/>
      </right>
      <top style="medium">
        <color theme="0"/>
      </top>
      <bottom/>
      <diagonal/>
    </border>
    <border>
      <left style="thin">
        <color theme="0"/>
      </left>
      <right/>
      <top style="thin">
        <color theme="0"/>
      </top>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top/>
      <bottom style="thin">
        <color theme="0"/>
      </bottom>
      <diagonal/>
    </border>
    <border>
      <left style="thin">
        <color theme="0"/>
      </left>
      <right style="thin">
        <color theme="0"/>
      </right>
      <top style="thin">
        <color theme="0"/>
      </top>
      <bottom style="thin">
        <color theme="0"/>
      </bottom>
      <diagonal/>
    </border>
    <border>
      <left/>
      <right/>
      <top/>
      <bottom style="thin">
        <color theme="0"/>
      </bottom>
      <diagonal/>
    </border>
    <border>
      <left style="thin">
        <color theme="0"/>
      </left>
      <right style="thin">
        <color theme="0"/>
      </right>
      <top style="thin">
        <color theme="0"/>
      </top>
      <bottom/>
      <diagonal/>
    </border>
    <border>
      <left style="thin">
        <color theme="0"/>
      </left>
      <right style="thin">
        <color theme="0"/>
      </right>
      <top/>
      <bottom style="thin">
        <color theme="0"/>
      </bottom>
      <diagonal/>
    </border>
    <border>
      <left/>
      <right/>
      <top style="thin">
        <color theme="0"/>
      </top>
      <bottom/>
      <diagonal/>
    </border>
    <border>
      <left/>
      <right style="thin">
        <color theme="0"/>
      </right>
      <top style="thin">
        <color theme="0"/>
      </top>
      <bottom style="thin">
        <color theme="0"/>
      </bottom>
      <diagonal/>
    </border>
    <border>
      <left style="thin">
        <color theme="0"/>
      </left>
      <right style="thin">
        <color theme="0"/>
      </right>
      <top/>
      <bottom/>
      <diagonal/>
    </border>
    <border>
      <left/>
      <right style="thin">
        <color theme="0"/>
      </right>
      <top/>
      <bottom style="thin">
        <color theme="0"/>
      </bottom>
      <diagonal/>
    </border>
    <border>
      <left/>
      <right style="thin">
        <color theme="0"/>
      </right>
      <top style="thin">
        <color theme="0"/>
      </top>
      <bottom/>
      <diagonal/>
    </border>
    <border>
      <left/>
      <right style="thin">
        <color theme="0"/>
      </right>
      <top/>
      <bottom/>
      <diagonal/>
    </border>
    <border>
      <left style="thin">
        <color indexed="64"/>
      </left>
      <right style="thin">
        <color indexed="64"/>
      </right>
      <top style="thin">
        <color indexed="64"/>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right style="thin">
        <color indexed="64"/>
      </right>
      <top/>
      <bottom/>
      <diagonal/>
    </border>
    <border>
      <left/>
      <right style="thin">
        <color indexed="64"/>
      </right>
      <top/>
      <bottom style="thin">
        <color indexed="64"/>
      </bottom>
      <diagonal/>
    </border>
    <border>
      <left style="medium">
        <color indexed="64"/>
      </left>
      <right/>
      <top style="medium">
        <color indexed="64"/>
      </top>
      <bottom style="medium">
        <color rgb="FFFFFFFF"/>
      </bottom>
      <diagonal/>
    </border>
    <border>
      <left/>
      <right/>
      <top style="medium">
        <color indexed="64"/>
      </top>
      <bottom style="medium">
        <color rgb="FFFFFFFF"/>
      </bottom>
      <diagonal/>
    </border>
    <border>
      <left/>
      <right style="medium">
        <color indexed="64"/>
      </right>
      <top style="medium">
        <color indexed="64"/>
      </top>
      <bottom style="medium">
        <color rgb="FFFFFFFF"/>
      </bottom>
      <diagonal/>
    </border>
    <border>
      <left style="medium">
        <color indexed="64"/>
      </left>
      <right style="medium">
        <color rgb="FFFFFFFF"/>
      </right>
      <top style="medium">
        <color rgb="FFFFFFFF"/>
      </top>
      <bottom/>
      <diagonal/>
    </border>
    <border>
      <left style="medium">
        <color rgb="FFFFFFFF"/>
      </left>
      <right style="medium">
        <color rgb="FFFFFFFF"/>
      </right>
      <top style="medium">
        <color rgb="FFFFFFFF"/>
      </top>
      <bottom/>
      <diagonal/>
    </border>
    <border>
      <left style="medium">
        <color rgb="FFFFFFFF"/>
      </left>
      <right style="medium">
        <color indexed="64"/>
      </right>
      <top style="medium">
        <color rgb="FFFFFFFF"/>
      </top>
      <bottom/>
      <diagonal/>
    </border>
    <border>
      <left style="medium">
        <color indexed="64"/>
      </left>
      <right style="medium">
        <color rgb="FFFFFFFF"/>
      </right>
      <top/>
      <bottom style="medium">
        <color rgb="FF000000"/>
      </bottom>
      <diagonal/>
    </border>
    <border>
      <left style="medium">
        <color rgb="FFFFFFFF"/>
      </left>
      <right style="medium">
        <color rgb="FFFFFFFF"/>
      </right>
      <top/>
      <bottom style="medium">
        <color indexed="64"/>
      </bottom>
      <diagonal/>
    </border>
    <border>
      <left style="medium">
        <color rgb="FFFFFFFF"/>
      </left>
      <right style="medium">
        <color indexed="64"/>
      </right>
      <top/>
      <bottom style="medium">
        <color indexed="64"/>
      </bottom>
      <diagonal/>
    </border>
    <border>
      <left style="medium">
        <color indexed="64"/>
      </left>
      <right style="medium">
        <color rgb="FFFFFFFF"/>
      </right>
      <top/>
      <bottom/>
      <diagonal/>
    </border>
    <border>
      <left/>
      <right style="medium">
        <color rgb="FFFFFFFF"/>
      </right>
      <top/>
      <bottom/>
      <diagonal/>
    </border>
    <border>
      <left/>
      <right style="medium">
        <color indexed="64"/>
      </right>
      <top/>
      <bottom/>
      <diagonal/>
    </border>
    <border>
      <left style="medium">
        <color indexed="64"/>
      </left>
      <right style="medium">
        <color rgb="FFFFFFFF"/>
      </right>
      <top/>
      <bottom style="medium">
        <color indexed="64"/>
      </bottom>
      <diagonal/>
    </border>
    <border>
      <left/>
      <right style="medium">
        <color rgb="FFFFFFFF"/>
      </right>
      <top/>
      <bottom style="medium">
        <color indexed="64"/>
      </bottom>
      <diagonal/>
    </border>
    <border>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medium">
        <color indexed="64"/>
      </left>
      <right style="medium">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right style="medium">
        <color indexed="64"/>
      </right>
      <top/>
      <bottom style="thin">
        <color indexed="64"/>
      </bottom>
      <diagonal/>
    </border>
    <border>
      <left/>
      <right style="medium">
        <color indexed="64"/>
      </right>
      <top style="thin">
        <color indexed="64"/>
      </top>
      <bottom style="thin">
        <color indexed="64"/>
      </bottom>
      <diagonal/>
    </border>
    <border>
      <left/>
      <right style="medium">
        <color indexed="64"/>
      </right>
      <top style="thin">
        <color indexed="64"/>
      </top>
      <bottom/>
      <diagonal/>
    </border>
    <border>
      <left style="medium">
        <color indexed="64"/>
      </left>
      <right style="medium">
        <color indexed="64"/>
      </right>
      <top style="thin">
        <color indexed="64"/>
      </top>
      <bottom style="medium">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style="medium">
        <color indexed="64"/>
      </left>
      <right style="thin">
        <color theme="0"/>
      </right>
      <top style="medium">
        <color indexed="64"/>
      </top>
      <bottom/>
      <diagonal/>
    </border>
    <border>
      <left/>
      <right style="thin">
        <color theme="0"/>
      </right>
      <top style="medium">
        <color indexed="64"/>
      </top>
      <bottom/>
      <diagonal/>
    </border>
    <border>
      <left style="thin">
        <color theme="0"/>
      </left>
      <right style="thin">
        <color theme="0"/>
      </right>
      <top style="medium">
        <color indexed="64"/>
      </top>
      <bottom/>
      <diagonal/>
    </border>
    <border>
      <left style="medium">
        <color indexed="64"/>
      </left>
      <right style="medium">
        <color indexed="64"/>
      </right>
      <top style="medium">
        <color indexed="64"/>
      </top>
      <bottom/>
      <diagonal/>
    </border>
    <border>
      <left style="thin">
        <color theme="0"/>
      </left>
      <right style="thin">
        <color theme="0"/>
      </right>
      <top style="medium">
        <color indexed="64"/>
      </top>
      <bottom style="medium">
        <color indexed="64"/>
      </bottom>
      <diagonal/>
    </border>
    <border>
      <left style="medium">
        <color indexed="64"/>
      </left>
      <right style="medium">
        <color indexed="64"/>
      </right>
      <top/>
      <bottom/>
      <diagonal/>
    </border>
    <border>
      <left style="thin">
        <color indexed="64"/>
      </left>
      <right style="thin">
        <color indexed="64"/>
      </right>
      <top style="medium">
        <color indexed="64"/>
      </top>
      <bottom/>
      <diagonal/>
    </border>
    <border>
      <left style="thin">
        <color indexed="64"/>
      </left>
      <right style="thin">
        <color indexed="64"/>
      </right>
      <top/>
      <bottom style="medium">
        <color indexed="64"/>
      </bottom>
      <diagonal/>
    </border>
    <border>
      <left style="medium">
        <color indexed="64"/>
      </left>
      <right style="thin">
        <color indexed="64"/>
      </right>
      <top/>
      <bottom/>
      <diagonal/>
    </border>
    <border>
      <left style="thin">
        <color indexed="64"/>
      </left>
      <right style="medium">
        <color indexed="64"/>
      </right>
      <top/>
      <bottom/>
      <diagonal/>
    </border>
    <border>
      <left style="thin">
        <color indexed="64"/>
      </left>
      <right/>
      <top/>
      <bottom/>
      <diagonal/>
    </border>
    <border>
      <left/>
      <right/>
      <top/>
      <bottom style="thin">
        <color auto="1"/>
      </bottom>
      <diagonal/>
    </border>
    <border>
      <left style="thin">
        <color indexed="64"/>
      </left>
      <right style="thin">
        <color indexed="64"/>
      </right>
      <top style="thin">
        <color indexed="64"/>
      </top>
      <bottom style="thin">
        <color indexed="64"/>
      </bottom>
      <diagonal/>
    </border>
    <border>
      <left/>
      <right style="medium">
        <color theme="0"/>
      </right>
      <top/>
      <bottom/>
      <diagonal/>
    </border>
    <border>
      <left style="medium">
        <color theme="0"/>
      </left>
      <right/>
      <top/>
      <bottom/>
      <diagonal/>
    </border>
    <border>
      <left style="medium">
        <color theme="0"/>
      </left>
      <right/>
      <top/>
      <bottom style="medium">
        <color theme="0"/>
      </bottom>
      <diagonal/>
    </border>
    <border>
      <left/>
      <right style="medium">
        <color theme="0"/>
      </right>
      <top/>
      <bottom style="medium">
        <color theme="0"/>
      </bottom>
      <diagonal/>
    </border>
    <border>
      <left style="medium">
        <color theme="0"/>
      </left>
      <right style="medium">
        <color theme="0"/>
      </right>
      <top style="medium">
        <color theme="0"/>
      </top>
      <bottom style="medium">
        <color theme="0"/>
      </bottom>
      <diagonal/>
    </border>
    <border>
      <left/>
      <right style="medium">
        <color theme="0"/>
      </right>
      <top/>
      <bottom style="medium">
        <color indexed="64"/>
      </bottom>
      <diagonal/>
    </border>
    <border>
      <left style="medium">
        <color theme="0"/>
      </left>
      <right style="medium">
        <color theme="0"/>
      </right>
      <top/>
      <bottom style="medium">
        <color indexed="64"/>
      </bottom>
      <diagonal/>
    </border>
    <border>
      <left/>
      <right style="medium">
        <color rgb="FFFFFFFF"/>
      </right>
      <top style="medium">
        <color rgb="FFFFFFFF"/>
      </top>
      <bottom/>
      <diagonal/>
    </border>
    <border>
      <left style="medium">
        <color theme="0"/>
      </left>
      <right/>
      <top style="medium">
        <color theme="0"/>
      </top>
      <bottom style="thin">
        <color theme="4"/>
      </bottom>
      <diagonal/>
    </border>
    <border>
      <left style="medium">
        <color rgb="FFFFFFFF"/>
      </left>
      <right style="medium">
        <color rgb="FFFFFFFF"/>
      </right>
      <top/>
      <bottom style="medium">
        <color rgb="FFFFFFFF"/>
      </bottom>
      <diagonal/>
    </border>
    <border>
      <left/>
      <right style="medium">
        <color rgb="FFFFFFFF"/>
      </right>
      <top/>
      <bottom style="medium">
        <color rgb="FFFFFFFF"/>
      </bottom>
      <diagonal/>
    </border>
    <border>
      <left/>
      <right style="medium">
        <color rgb="FFDDEBF7"/>
      </right>
      <top/>
      <bottom/>
      <diagonal/>
    </border>
    <border>
      <left/>
      <right style="medium">
        <color rgb="FFDDEBF7"/>
      </right>
      <top/>
      <bottom style="medium">
        <color rgb="FFDDEBF7"/>
      </bottom>
      <diagonal/>
    </border>
    <border>
      <left/>
      <right style="medium">
        <color rgb="FFFFFFFF"/>
      </right>
      <top style="medium">
        <color rgb="FFFFFFFF"/>
      </top>
      <bottom style="medium">
        <color rgb="FFFFFFFF"/>
      </bottom>
      <diagonal/>
    </border>
    <border>
      <left style="thin">
        <color theme="4" tint="0.79998168889431442"/>
      </left>
      <right style="thin">
        <color theme="4" tint="0.79998168889431442"/>
      </right>
      <top style="thin">
        <color theme="4" tint="0.79998168889431442"/>
      </top>
      <bottom/>
      <diagonal/>
    </border>
    <border>
      <left/>
      <right/>
      <top style="thin">
        <color indexed="65"/>
      </top>
      <bottom/>
      <diagonal/>
    </border>
    <border>
      <left style="thin">
        <color theme="4" tint="0.79998168889431442"/>
      </left>
      <right style="thin">
        <color theme="4" tint="0.79998168889431442"/>
      </right>
      <top style="thin">
        <color indexed="9"/>
      </top>
      <bottom/>
      <diagonal/>
    </border>
    <border>
      <left style="thin">
        <color theme="4" tint="0.79998168889431442"/>
      </left>
      <right style="thin">
        <color theme="4" tint="0.79998168889431442"/>
      </right>
      <top/>
      <bottom/>
      <diagonal/>
    </border>
    <border>
      <left style="thin">
        <color theme="4" tint="0.79998168889431442"/>
      </left>
      <right style="thin">
        <color theme="4" tint="0.79998168889431442"/>
      </right>
      <top style="thin">
        <color indexed="9"/>
      </top>
      <bottom style="thin">
        <color theme="4" tint="0.79998168889431442"/>
      </bottom>
      <diagonal/>
    </border>
    <border>
      <left style="thin">
        <color theme="4" tint="0.79998168889431442"/>
      </left>
      <right style="thin">
        <color theme="4" tint="0.79998168889431442"/>
      </right>
      <top/>
      <bottom style="thin">
        <color theme="4" tint="0.79998168889431442"/>
      </bottom>
      <diagonal/>
    </border>
    <border>
      <left style="medium">
        <color rgb="FFFFFFFF"/>
      </left>
      <right/>
      <top style="medium">
        <color rgb="FFFFFFFF"/>
      </top>
      <bottom/>
      <diagonal/>
    </border>
    <border>
      <left style="medium">
        <color theme="4" tint="0.79998168889431442"/>
      </left>
      <right style="medium">
        <color theme="4" tint="0.79998168889431442"/>
      </right>
      <top style="medium">
        <color rgb="FFFFFFFF"/>
      </top>
      <bottom/>
      <diagonal/>
    </border>
    <border>
      <left style="medium">
        <color rgb="FFFFFFFF"/>
      </left>
      <right/>
      <top/>
      <bottom style="medium">
        <color rgb="FFDDEBF7"/>
      </bottom>
      <diagonal/>
    </border>
    <border>
      <left style="medium">
        <color theme="4" tint="0.79998168889431442"/>
      </left>
      <right style="medium">
        <color theme="4" tint="0.79998168889431442"/>
      </right>
      <top/>
      <bottom style="medium">
        <color rgb="FFDDEBF7"/>
      </bottom>
      <diagonal/>
    </border>
    <border>
      <left/>
      <right style="medium">
        <color rgb="FFDDEBF7"/>
      </right>
      <top style="medium">
        <color rgb="FFDDEBF7"/>
      </top>
      <bottom/>
      <diagonal/>
    </border>
    <border>
      <left/>
      <right style="medium">
        <color theme="4" tint="0.79998168889431442"/>
      </right>
      <top/>
      <bottom/>
      <diagonal/>
    </border>
    <border>
      <left style="medium">
        <color theme="4" tint="0.79998168889431442"/>
      </left>
      <right style="medium">
        <color theme="4" tint="0.79998168889431442"/>
      </right>
      <top/>
      <bottom/>
      <diagonal/>
    </border>
    <border>
      <left/>
      <right style="medium">
        <color theme="4" tint="0.79998168889431442"/>
      </right>
      <top/>
      <bottom style="medium">
        <color theme="4" tint="0.79998168889431442"/>
      </bottom>
      <diagonal/>
    </border>
    <border>
      <left style="medium">
        <color theme="4" tint="0.79998168889431442"/>
      </left>
      <right style="medium">
        <color theme="4" tint="0.79998168889431442"/>
      </right>
      <top/>
      <bottom style="medium">
        <color theme="4" tint="0.79998168889431442"/>
      </bottom>
      <diagonal/>
    </border>
    <border>
      <left/>
      <right/>
      <top/>
      <bottom style="medium">
        <color theme="4" tint="0.79998168889431442"/>
      </bottom>
      <diagonal/>
    </border>
    <border>
      <left style="medium">
        <color rgb="FFFFFFFF"/>
      </left>
      <right style="medium">
        <color theme="4" tint="0.79998168889431442"/>
      </right>
      <top style="medium">
        <color theme="4" tint="0.79998168889431442"/>
      </top>
      <bottom style="medium">
        <color rgb="FFFFFFFF"/>
      </bottom>
      <diagonal/>
    </border>
    <border>
      <left/>
      <right/>
      <top/>
      <bottom style="medium">
        <color rgb="FFFFFFFF"/>
      </bottom>
      <diagonal/>
    </border>
    <border>
      <left style="medium">
        <color theme="4" tint="0.79998168889431442"/>
      </left>
      <right style="medium">
        <color rgb="FFFFFFFF"/>
      </right>
      <top style="medium">
        <color theme="4" tint="0.79998168889431442"/>
      </top>
      <bottom style="medium">
        <color rgb="FFFFFFFF"/>
      </bottom>
      <diagonal/>
    </border>
    <border>
      <left style="thin">
        <color theme="0"/>
      </left>
      <right/>
      <top/>
      <bottom/>
      <diagonal/>
    </border>
    <border>
      <left style="medium">
        <color indexed="64"/>
      </left>
      <right style="thin">
        <color theme="0"/>
      </right>
      <top/>
      <bottom/>
      <diagonal/>
    </border>
    <border>
      <left/>
      <right/>
      <top style="thin">
        <color indexed="64"/>
      </top>
      <bottom/>
      <diagonal/>
    </border>
    <border>
      <left style="medium">
        <color theme="0"/>
      </left>
      <right style="medium">
        <color theme="0"/>
      </right>
      <top/>
      <bottom style="thin">
        <color theme="0"/>
      </bottom>
      <diagonal/>
    </border>
    <border>
      <left/>
      <right/>
      <top/>
      <bottom style="medium">
        <color rgb="FF00B0F0"/>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theme="0"/>
      </right>
      <top style="medium">
        <color indexed="64"/>
      </top>
      <bottom/>
      <diagonal/>
    </border>
    <border>
      <left style="medium">
        <color theme="0"/>
      </left>
      <right style="medium">
        <color theme="0"/>
      </right>
      <top style="medium">
        <color indexed="64"/>
      </top>
      <bottom style="medium">
        <color theme="0"/>
      </bottom>
      <diagonal/>
    </border>
    <border>
      <left style="medium">
        <color theme="0"/>
      </left>
      <right/>
      <top style="medium">
        <color indexed="64"/>
      </top>
      <bottom style="medium">
        <color theme="0"/>
      </bottom>
      <diagonal/>
    </border>
    <border>
      <left/>
      <right/>
      <top style="medium">
        <color indexed="64"/>
      </top>
      <bottom style="medium">
        <color theme="0"/>
      </bottom>
      <diagonal/>
    </border>
    <border>
      <left/>
      <right style="medium">
        <color theme="0"/>
      </right>
      <top style="medium">
        <color indexed="64"/>
      </top>
      <bottom style="medium">
        <color theme="0"/>
      </bottom>
      <diagonal/>
    </border>
    <border>
      <left style="medium">
        <color theme="0"/>
      </left>
      <right/>
      <top style="medium">
        <color indexed="64"/>
      </top>
      <bottom/>
      <diagonal/>
    </border>
    <border>
      <left style="medium">
        <color theme="0"/>
      </left>
      <right/>
      <top style="medium">
        <color theme="0"/>
      </top>
      <bottom/>
      <diagonal/>
    </border>
    <border>
      <left style="medium">
        <color theme="0"/>
      </left>
      <right style="medium">
        <color theme="0"/>
      </right>
      <top style="medium">
        <color theme="0"/>
      </top>
      <bottom style="medium">
        <color indexed="64"/>
      </bottom>
      <diagonal/>
    </border>
    <border>
      <left style="medium">
        <color theme="0"/>
      </left>
      <right/>
      <top style="medium">
        <color theme="0"/>
      </top>
      <bottom style="medium">
        <color indexed="64"/>
      </bottom>
      <diagonal/>
    </border>
    <border>
      <left/>
      <right/>
      <top/>
      <bottom style="thin">
        <color theme="8" tint="-0.249977111117893"/>
      </bottom>
      <diagonal/>
    </border>
    <border>
      <left style="thin">
        <color theme="0"/>
      </left>
      <right style="thin">
        <color theme="0"/>
      </right>
      <top/>
      <bottom style="thin">
        <color theme="8" tint="-0.249977111117893"/>
      </bottom>
      <diagonal/>
    </border>
    <border>
      <left/>
      <right style="medium">
        <color theme="0"/>
      </right>
      <top style="medium">
        <color indexed="64"/>
      </top>
      <bottom style="medium">
        <color indexed="64"/>
      </bottom>
      <diagonal/>
    </border>
    <border>
      <left style="medium">
        <color theme="0"/>
      </left>
      <right style="medium">
        <color theme="0"/>
      </right>
      <top style="medium">
        <color indexed="64"/>
      </top>
      <bottom style="medium">
        <color indexed="64"/>
      </bottom>
      <diagonal/>
    </border>
    <border>
      <left style="medium">
        <color theme="0"/>
      </left>
      <right/>
      <top style="medium">
        <color indexed="64"/>
      </top>
      <bottom style="medium">
        <color indexed="64"/>
      </bottom>
      <diagonal/>
    </border>
    <border>
      <left style="medium">
        <color theme="0"/>
      </left>
      <right/>
      <top/>
      <bottom style="medium">
        <color indexed="64"/>
      </bottom>
      <diagonal/>
    </border>
    <border>
      <left/>
      <right/>
      <top style="medium">
        <color indexed="64"/>
      </top>
      <bottom style="thin">
        <color indexed="64"/>
      </bottom>
      <diagonal/>
    </border>
    <border>
      <left style="medium">
        <color theme="0"/>
      </left>
      <right style="medium">
        <color theme="0"/>
      </right>
      <top style="medium">
        <color theme="0"/>
      </top>
      <bottom style="thin">
        <color indexed="64"/>
      </bottom>
      <diagonal/>
    </border>
    <border>
      <left style="medium">
        <color theme="0"/>
      </left>
      <right style="medium">
        <color theme="0"/>
      </right>
      <top style="thin">
        <color indexed="64"/>
      </top>
      <bottom style="medium">
        <color theme="0"/>
      </bottom>
      <diagonal/>
    </border>
    <border>
      <left/>
      <right/>
      <top style="thin">
        <color indexed="64"/>
      </top>
      <bottom style="medium">
        <color indexed="64"/>
      </bottom>
      <diagonal/>
    </border>
    <border>
      <left style="thin">
        <color theme="0"/>
      </left>
      <right style="thin">
        <color theme="0"/>
      </right>
      <top style="thin">
        <color theme="0"/>
      </top>
      <bottom style="thin">
        <color theme="8" tint="-0.249977111117893"/>
      </bottom>
      <diagonal/>
    </border>
    <border>
      <left style="thin">
        <color indexed="64"/>
      </left>
      <right/>
      <top style="thin">
        <color indexed="64"/>
      </top>
      <bottom/>
      <diagonal/>
    </border>
    <border>
      <left/>
      <right style="thin">
        <color indexed="64"/>
      </right>
      <top style="thin">
        <color indexed="64"/>
      </top>
      <bottom/>
      <diagonal/>
    </border>
    <border>
      <left style="thin">
        <color theme="0"/>
      </left>
      <right/>
      <top style="medium">
        <color auto="1"/>
      </top>
      <bottom/>
      <diagonal/>
    </border>
    <border>
      <left style="thin">
        <color theme="0"/>
      </left>
      <right style="medium">
        <color indexed="64"/>
      </right>
      <top style="medium">
        <color indexed="64"/>
      </top>
      <bottom/>
      <diagonal/>
    </border>
    <border>
      <left style="thin">
        <color theme="0"/>
      </left>
      <right style="medium">
        <color indexed="64"/>
      </right>
      <top/>
      <bottom/>
      <diagonal/>
    </border>
    <border>
      <left style="thin">
        <color theme="0"/>
      </left>
      <right style="medium">
        <color indexed="64"/>
      </right>
      <top/>
      <bottom style="thin">
        <color theme="0"/>
      </bottom>
      <diagonal/>
    </border>
    <border>
      <left style="medium">
        <color indexed="64"/>
      </left>
      <right style="thin">
        <color theme="0"/>
      </right>
      <top/>
      <bottom style="medium">
        <color indexed="64"/>
      </bottom>
      <diagonal/>
    </border>
    <border>
      <left style="thin">
        <color theme="0"/>
      </left>
      <right style="thin">
        <color theme="0"/>
      </right>
      <top style="thin">
        <color theme="0"/>
      </top>
      <bottom style="medium">
        <color indexed="64"/>
      </bottom>
      <diagonal/>
    </border>
    <border>
      <left/>
      <right/>
      <top style="thin">
        <color theme="0"/>
      </top>
      <bottom style="medium">
        <color indexed="64"/>
      </bottom>
      <diagonal/>
    </border>
    <border>
      <left/>
      <right style="thin">
        <color theme="0"/>
      </right>
      <top style="thin">
        <color theme="0"/>
      </top>
      <bottom style="medium">
        <color indexed="64"/>
      </bottom>
      <diagonal/>
    </border>
    <border>
      <left style="thin">
        <color theme="0"/>
      </left>
      <right style="medium">
        <color indexed="64"/>
      </right>
      <top style="thin">
        <color theme="0"/>
      </top>
      <bottom style="medium">
        <color indexed="64"/>
      </bottom>
      <diagonal/>
    </border>
    <border>
      <left style="medium">
        <color indexed="64"/>
      </left>
      <right style="thin">
        <color theme="0"/>
      </right>
      <top style="medium">
        <color indexed="64"/>
      </top>
      <bottom style="medium">
        <color indexed="64"/>
      </bottom>
      <diagonal/>
    </border>
    <border>
      <left style="thin">
        <color theme="0"/>
      </left>
      <right style="medium">
        <color indexed="64"/>
      </right>
      <top style="medium">
        <color indexed="64"/>
      </top>
      <bottom style="medium">
        <color indexed="64"/>
      </bottom>
      <diagonal/>
    </border>
    <border>
      <left style="medium">
        <color indexed="64"/>
      </left>
      <right style="thin">
        <color theme="0"/>
      </right>
      <top style="thin">
        <color theme="0"/>
      </top>
      <bottom style="medium">
        <color indexed="64"/>
      </bottom>
      <diagonal/>
    </border>
    <border>
      <left style="thin">
        <color rgb="FF002060"/>
      </left>
      <right style="thin">
        <color rgb="FF002060"/>
      </right>
      <top style="thin">
        <color rgb="FF002060"/>
      </top>
      <bottom style="thin">
        <color theme="0"/>
      </bottom>
      <diagonal/>
    </border>
    <border>
      <left style="thin">
        <color rgb="FF002060"/>
      </left>
      <right style="thin">
        <color rgb="FF002060"/>
      </right>
      <top style="thin">
        <color theme="0"/>
      </top>
      <bottom style="thin">
        <color theme="0"/>
      </bottom>
      <diagonal/>
    </border>
    <border>
      <left style="thin">
        <color rgb="FF002060"/>
      </left>
      <right style="thin">
        <color rgb="FF002060"/>
      </right>
      <top style="thin">
        <color theme="0"/>
      </top>
      <bottom style="thin">
        <color rgb="FF002060"/>
      </bottom>
      <diagonal/>
    </border>
    <border>
      <left style="medium">
        <color theme="0"/>
      </left>
      <right style="medium">
        <color theme="0"/>
      </right>
      <top style="medium">
        <color indexed="64"/>
      </top>
      <bottom/>
      <diagonal/>
    </border>
    <border>
      <left style="thin">
        <color theme="0"/>
      </left>
      <right/>
      <top/>
      <bottom style="thin">
        <color theme="8" tint="-0.249977111117893"/>
      </bottom>
      <diagonal/>
    </border>
    <border>
      <left style="thin">
        <color theme="0"/>
      </left>
      <right style="thin">
        <color theme="0"/>
      </right>
      <top style="medium">
        <color theme="0"/>
      </top>
      <bottom style="thin">
        <color theme="8" tint="-0.249977111117893"/>
      </bottom>
      <diagonal/>
    </border>
    <border>
      <left style="thin">
        <color indexed="64"/>
      </left>
      <right/>
      <top/>
      <bottom style="thin">
        <color indexed="64"/>
      </bottom>
      <diagonal/>
    </border>
    <border>
      <left style="medium">
        <color theme="0"/>
      </left>
      <right style="medium">
        <color theme="0"/>
      </right>
      <top style="thin">
        <color theme="0"/>
      </top>
      <bottom style="medium">
        <color theme="0"/>
      </bottom>
      <diagonal/>
    </border>
    <border>
      <left/>
      <right/>
      <top style="medium">
        <color theme="0"/>
      </top>
      <bottom/>
      <diagonal/>
    </border>
    <border>
      <left/>
      <right/>
      <top style="thin">
        <color theme="4" tint="-0.249977111117893"/>
      </top>
      <bottom style="medium">
        <color theme="4" tint="-0.249977111117893"/>
      </bottom>
      <diagonal/>
    </border>
    <border>
      <left/>
      <right/>
      <top/>
      <bottom style="thin">
        <color theme="4" tint="-0.249977111117893"/>
      </bottom>
      <diagonal/>
    </border>
    <border>
      <left style="medium">
        <color theme="0"/>
      </left>
      <right/>
      <top/>
      <bottom style="thin">
        <color theme="0"/>
      </bottom>
      <diagonal/>
    </border>
    <border>
      <left/>
      <right style="medium">
        <color theme="0"/>
      </right>
      <top/>
      <bottom style="thin">
        <color theme="0"/>
      </bottom>
      <diagonal/>
    </border>
    <border>
      <left/>
      <right/>
      <top style="medium">
        <color theme="0"/>
      </top>
      <bottom style="thin">
        <color theme="4" tint="-0.249977111117893"/>
      </bottom>
      <diagonal/>
    </border>
  </borders>
  <cellStyleXfs count="23">
    <xf numFmtId="0" fontId="0" fillId="0" borderId="0"/>
    <xf numFmtId="166" fontId="1" fillId="0" borderId="0" applyFont="0" applyFill="0" applyBorder="0" applyAlignment="0" applyProtection="0"/>
    <xf numFmtId="9" fontId="1" fillId="0" borderId="0" applyFont="0" applyFill="0" applyBorder="0" applyAlignment="0" applyProtection="0"/>
    <xf numFmtId="0" fontId="7" fillId="0" borderId="0"/>
    <xf numFmtId="9" fontId="7" fillId="0" borderId="0" applyFont="0" applyFill="0" applyBorder="0" applyAlignment="0" applyProtection="0"/>
    <xf numFmtId="0" fontId="7" fillId="0" borderId="0"/>
    <xf numFmtId="0" fontId="27" fillId="0" borderId="0"/>
    <xf numFmtId="0" fontId="42" fillId="0" borderId="0"/>
    <xf numFmtId="0" fontId="1" fillId="0" borderId="0"/>
    <xf numFmtId="166" fontId="1" fillId="0" borderId="0" applyFont="0" applyFill="0" applyBorder="0" applyAlignment="0" applyProtection="0"/>
    <xf numFmtId="9" fontId="42" fillId="0" borderId="0" applyFont="0" applyFill="0" applyBorder="0" applyAlignment="0" applyProtection="0"/>
    <xf numFmtId="166" fontId="42" fillId="0" borderId="0" applyFont="0" applyFill="0" applyBorder="0" applyAlignment="0" applyProtection="0"/>
    <xf numFmtId="165" fontId="42" fillId="0" borderId="0" applyFont="0" applyFill="0" applyBorder="0" applyAlignment="0" applyProtection="0"/>
    <xf numFmtId="166" fontId="1" fillId="0" borderId="0" applyFont="0" applyFill="0" applyBorder="0" applyAlignment="0" applyProtection="0"/>
    <xf numFmtId="0" fontId="89" fillId="0" borderId="0"/>
    <xf numFmtId="0" fontId="1" fillId="0" borderId="0"/>
    <xf numFmtId="9" fontId="1" fillId="0" borderId="0" applyFont="0" applyFill="0" applyBorder="0" applyAlignment="0" applyProtection="0"/>
    <xf numFmtId="166" fontId="7" fillId="0" borderId="0" applyFont="0" applyFill="0" applyBorder="0" applyAlignment="0" applyProtection="0"/>
    <xf numFmtId="9" fontId="7" fillId="0" borderId="0" applyFont="0" applyFill="0" applyBorder="0" applyAlignment="0" applyProtection="0"/>
    <xf numFmtId="0" fontId="1" fillId="0" borderId="0"/>
    <xf numFmtId="0" fontId="42" fillId="0" borderId="0"/>
    <xf numFmtId="9" fontId="1" fillId="0" borderId="0" applyFont="0" applyFill="0" applyBorder="0" applyAlignment="0" applyProtection="0"/>
    <xf numFmtId="9" fontId="42" fillId="0" borderId="0" applyFont="0" applyFill="0" applyBorder="0" applyAlignment="0" applyProtection="0"/>
  </cellStyleXfs>
  <cellXfs count="1405">
    <xf numFmtId="0" fontId="0" fillId="0" borderId="0" xfId="0"/>
    <xf numFmtId="167" fontId="0" fillId="0" borderId="0" xfId="2" applyNumberFormat="1" applyFont="1"/>
    <xf numFmtId="0" fontId="10" fillId="0" borderId="8" xfId="3" applyFont="1" applyBorder="1" applyAlignment="1">
      <alignment horizontal="left" indent="1"/>
    </xf>
    <xf numFmtId="167" fontId="10" fillId="0" borderId="8" xfId="2" applyNumberFormat="1" applyFont="1" applyBorder="1" applyAlignment="1">
      <alignment horizontal="center"/>
    </xf>
    <xf numFmtId="166" fontId="0" fillId="0" borderId="0" xfId="1" applyFont="1"/>
    <xf numFmtId="0" fontId="10" fillId="0" borderId="8" xfId="3" applyFont="1" applyBorder="1" applyAlignment="1">
      <alignment horizontal="left" indent="2"/>
    </xf>
    <xf numFmtId="0" fontId="9" fillId="0" borderId="8" xfId="3" applyFont="1" applyBorder="1" applyAlignment="1">
      <alignment horizontal="left" indent="1"/>
    </xf>
    <xf numFmtId="167" fontId="9" fillId="0" borderId="8" xfId="2" applyNumberFormat="1" applyFont="1" applyBorder="1" applyAlignment="1">
      <alignment horizontal="center"/>
    </xf>
    <xf numFmtId="0" fontId="4" fillId="0" borderId="0" xfId="0" applyFont="1"/>
    <xf numFmtId="0" fontId="0" fillId="0" borderId="17" xfId="0" applyBorder="1"/>
    <xf numFmtId="0" fontId="13" fillId="0" borderId="0" xfId="0" applyFont="1" applyAlignment="1">
      <alignment vertical="center"/>
    </xf>
    <xf numFmtId="0" fontId="12" fillId="0" borderId="0" xfId="0" applyFont="1"/>
    <xf numFmtId="167" fontId="12" fillId="0" borderId="0" xfId="2" applyNumberFormat="1" applyFont="1"/>
    <xf numFmtId="0" fontId="7" fillId="0" borderId="0" xfId="5"/>
    <xf numFmtId="0" fontId="0" fillId="0" borderId="20" xfId="0" applyBorder="1"/>
    <xf numFmtId="168" fontId="0" fillId="0" borderId="0" xfId="0" applyNumberFormat="1"/>
    <xf numFmtId="168" fontId="4" fillId="0" borderId="0" xfId="1" applyNumberFormat="1" applyFont="1"/>
    <xf numFmtId="10" fontId="0" fillId="0" borderId="0" xfId="2" applyNumberFormat="1" applyFont="1"/>
    <xf numFmtId="0" fontId="17" fillId="6" borderId="30" xfId="0" applyFont="1" applyFill="1" applyBorder="1" applyAlignment="1">
      <alignment horizontal="center" vertical="center" wrapText="1"/>
    </xf>
    <xf numFmtId="0" fontId="19" fillId="0" borderId="31" xfId="0" applyFont="1" applyBorder="1" applyAlignment="1">
      <alignment horizontal="left" indent="3"/>
    </xf>
    <xf numFmtId="169" fontId="19" fillId="0" borderId="32" xfId="0" applyNumberFormat="1" applyFont="1" applyBorder="1" applyAlignment="1">
      <alignment horizontal="center"/>
    </xf>
    <xf numFmtId="169" fontId="19" fillId="0" borderId="31" xfId="0" applyNumberFormat="1" applyFont="1" applyBorder="1" applyAlignment="1">
      <alignment horizontal="center"/>
    </xf>
    <xf numFmtId="0" fontId="20" fillId="0" borderId="31" xfId="0" applyFont="1" applyBorder="1" applyAlignment="1">
      <alignment horizontal="left" indent="2"/>
    </xf>
    <xf numFmtId="169" fontId="20" fillId="0" borderId="32" xfId="0" applyNumberFormat="1" applyFont="1" applyBorder="1" applyAlignment="1">
      <alignment horizontal="center"/>
    </xf>
    <xf numFmtId="169" fontId="20" fillId="0" borderId="31" xfId="0" applyNumberFormat="1" applyFont="1" applyBorder="1" applyAlignment="1">
      <alignment horizontal="center"/>
    </xf>
    <xf numFmtId="0" fontId="20" fillId="0" borderId="30" xfId="0" applyFont="1" applyBorder="1"/>
    <xf numFmtId="169" fontId="20" fillId="0" borderId="33" xfId="2" applyNumberFormat="1" applyFont="1" applyFill="1" applyBorder="1" applyAlignment="1">
      <alignment horizontal="center"/>
    </xf>
    <xf numFmtId="169" fontId="20" fillId="0" borderId="30" xfId="0" applyNumberFormat="1" applyFont="1" applyBorder="1" applyAlignment="1">
      <alignment horizontal="center"/>
    </xf>
    <xf numFmtId="169" fontId="20" fillId="0" borderId="33" xfId="0" applyNumberFormat="1" applyFont="1" applyBorder="1" applyAlignment="1">
      <alignment horizontal="center"/>
    </xf>
    <xf numFmtId="0" fontId="22" fillId="0" borderId="43" xfId="0" applyFont="1" applyBorder="1" applyAlignment="1">
      <alignment vertical="center"/>
    </xf>
    <xf numFmtId="0" fontId="23" fillId="0" borderId="44" xfId="0" applyFont="1" applyBorder="1" applyAlignment="1">
      <alignment horizontal="center" vertical="center"/>
    </xf>
    <xf numFmtId="170" fontId="23" fillId="0" borderId="45" xfId="0" applyNumberFormat="1" applyFont="1" applyBorder="1" applyAlignment="1">
      <alignment horizontal="center" vertical="center"/>
    </xf>
    <xf numFmtId="0" fontId="23" fillId="0" borderId="45" xfId="0" applyFont="1" applyBorder="1" applyAlignment="1">
      <alignment horizontal="center" vertical="center"/>
    </xf>
    <xf numFmtId="0" fontId="24" fillId="0" borderId="43" xfId="0" applyFont="1" applyBorder="1" applyAlignment="1">
      <alignment horizontal="left" vertical="center" indent="1"/>
    </xf>
    <xf numFmtId="170" fontId="23" fillId="0" borderId="44" xfId="0" applyNumberFormat="1" applyFont="1" applyBorder="1" applyAlignment="1">
      <alignment horizontal="center" vertical="center"/>
    </xf>
    <xf numFmtId="0" fontId="24" fillId="0" borderId="46" xfId="0" applyFont="1" applyBorder="1" applyAlignment="1">
      <alignment horizontal="left" vertical="center" indent="1"/>
    </xf>
    <xf numFmtId="0" fontId="23" fillId="0" borderId="47" xfId="0" applyFont="1" applyBorder="1" applyAlignment="1">
      <alignment horizontal="center" vertical="center"/>
    </xf>
    <xf numFmtId="0" fontId="23" fillId="0" borderId="48" xfId="0" applyFont="1" applyBorder="1" applyAlignment="1">
      <alignment horizontal="center" vertical="center"/>
    </xf>
    <xf numFmtId="0" fontId="21" fillId="7" borderId="46" xfId="0" applyFont="1" applyFill="1" applyBorder="1" applyAlignment="1">
      <alignment horizontal="center" vertical="center"/>
    </xf>
    <xf numFmtId="0" fontId="21" fillId="7" borderId="47" xfId="0" applyFont="1" applyFill="1" applyBorder="1" applyAlignment="1">
      <alignment horizontal="center" vertical="center"/>
    </xf>
    <xf numFmtId="0" fontId="21" fillId="7" borderId="48" xfId="0" applyFont="1" applyFill="1" applyBorder="1" applyAlignment="1">
      <alignment horizontal="center" vertical="center"/>
    </xf>
    <xf numFmtId="0" fontId="25" fillId="0" borderId="0" xfId="0" applyFont="1" applyAlignment="1">
      <alignment horizontal="center" vertical="center"/>
    </xf>
    <xf numFmtId="0" fontId="26" fillId="0" borderId="0" xfId="0" applyFont="1" applyAlignment="1">
      <alignment horizontal="center" vertical="center"/>
    </xf>
    <xf numFmtId="0" fontId="28" fillId="8" borderId="49" xfId="6" applyFont="1" applyFill="1" applyBorder="1" applyAlignment="1">
      <alignment horizontal="center" vertical="center"/>
    </xf>
    <xf numFmtId="0" fontId="29" fillId="0" borderId="57" xfId="0" applyFont="1" applyBorder="1" applyAlignment="1">
      <alignment horizontal="left"/>
    </xf>
    <xf numFmtId="3" fontId="30" fillId="0" borderId="57" xfId="0" applyNumberFormat="1" applyFont="1" applyBorder="1" applyAlignment="1">
      <alignment horizontal="center" vertical="center"/>
    </xf>
    <xf numFmtId="170" fontId="0" fillId="0" borderId="58" xfId="0" applyNumberFormat="1" applyBorder="1" applyAlignment="1">
      <alignment horizontal="center" vertical="center"/>
    </xf>
    <xf numFmtId="0" fontId="29" fillId="0" borderId="59" xfId="0" applyFont="1" applyBorder="1" applyAlignment="1">
      <alignment horizontal="left"/>
    </xf>
    <xf numFmtId="3" fontId="30" fillId="0" borderId="59" xfId="0" applyNumberFormat="1" applyFont="1" applyBorder="1" applyAlignment="1">
      <alignment horizontal="center" vertical="center"/>
    </xf>
    <xf numFmtId="170" fontId="0" fillId="0" borderId="60" xfId="0" applyNumberFormat="1" applyBorder="1" applyAlignment="1">
      <alignment horizontal="center" vertical="center"/>
    </xf>
    <xf numFmtId="170" fontId="0" fillId="0" borderId="61" xfId="0" applyNumberFormat="1" applyBorder="1" applyAlignment="1">
      <alignment horizontal="center" vertical="center"/>
    </xf>
    <xf numFmtId="170" fontId="0" fillId="0" borderId="62" xfId="0" applyNumberFormat="1" applyBorder="1" applyAlignment="1">
      <alignment horizontal="center" vertical="center"/>
    </xf>
    <xf numFmtId="0" fontId="29" fillId="0" borderId="63" xfId="0" applyFont="1" applyBorder="1" applyAlignment="1">
      <alignment horizontal="left"/>
    </xf>
    <xf numFmtId="3" fontId="30" fillId="0" borderId="63" xfId="0" applyNumberFormat="1" applyFont="1" applyBorder="1" applyAlignment="1">
      <alignment horizontal="center" vertical="center"/>
    </xf>
    <xf numFmtId="0" fontId="0" fillId="0" borderId="2" xfId="0" applyBorder="1" applyAlignment="1">
      <alignment horizontal="center" vertical="center"/>
    </xf>
    <xf numFmtId="0" fontId="3" fillId="0" borderId="49" xfId="0" applyFont="1" applyBorder="1"/>
    <xf numFmtId="170" fontId="0" fillId="0" borderId="3" xfId="0" applyNumberFormat="1" applyBorder="1"/>
    <xf numFmtId="0" fontId="31" fillId="10" borderId="70" xfId="0" applyFont="1" applyFill="1" applyBorder="1" applyAlignment="1">
      <alignment horizontal="center" vertical="center"/>
    </xf>
    <xf numFmtId="0" fontId="31" fillId="10" borderId="71" xfId="0" applyFont="1" applyFill="1" applyBorder="1" applyAlignment="1">
      <alignment horizontal="center" vertical="center"/>
    </xf>
    <xf numFmtId="0" fontId="31" fillId="10" borderId="72" xfId="0" applyFont="1" applyFill="1" applyBorder="1" applyAlignment="1">
      <alignment horizontal="center" vertical="center"/>
    </xf>
    <xf numFmtId="0" fontId="31" fillId="10" borderId="66" xfId="0" applyFont="1" applyFill="1" applyBorder="1" applyAlignment="1">
      <alignment horizontal="center" vertical="center"/>
    </xf>
    <xf numFmtId="0" fontId="32" fillId="4" borderId="65" xfId="0" applyFont="1" applyFill="1" applyBorder="1"/>
    <xf numFmtId="10" fontId="32" fillId="4" borderId="65" xfId="2" applyNumberFormat="1" applyFont="1" applyFill="1" applyBorder="1" applyAlignment="1">
      <alignment horizontal="center" vertical="center"/>
    </xf>
    <xf numFmtId="10" fontId="32" fillId="4" borderId="66" xfId="2" applyNumberFormat="1" applyFont="1" applyFill="1" applyBorder="1" applyAlignment="1">
      <alignment horizontal="center" vertical="center"/>
    </xf>
    <xf numFmtId="0" fontId="32" fillId="4" borderId="0" xfId="0" applyFont="1" applyFill="1"/>
    <xf numFmtId="10" fontId="32" fillId="4" borderId="0" xfId="2" applyNumberFormat="1" applyFont="1" applyFill="1" applyBorder="1" applyAlignment="1">
      <alignment horizontal="center" vertical="center"/>
    </xf>
    <xf numFmtId="10" fontId="32" fillId="4" borderId="45" xfId="2" applyNumberFormat="1" applyFont="1" applyFill="1" applyBorder="1" applyAlignment="1">
      <alignment horizontal="center" vertical="center"/>
    </xf>
    <xf numFmtId="0" fontId="32" fillId="11" borderId="0" xfId="0" applyFont="1" applyFill="1"/>
    <xf numFmtId="10" fontId="32" fillId="11" borderId="0" xfId="2" applyNumberFormat="1" applyFont="1" applyFill="1" applyBorder="1" applyAlignment="1">
      <alignment horizontal="center" vertical="center"/>
    </xf>
    <xf numFmtId="10" fontId="32" fillId="11" borderId="45" xfId="2" applyNumberFormat="1" applyFont="1" applyFill="1" applyBorder="1" applyAlignment="1">
      <alignment horizontal="center" vertical="center"/>
    </xf>
    <xf numFmtId="0" fontId="32" fillId="11" borderId="69" xfId="0" applyFont="1" applyFill="1" applyBorder="1"/>
    <xf numFmtId="10" fontId="32" fillId="11" borderId="69" xfId="2" applyNumberFormat="1" applyFont="1" applyFill="1" applyBorder="1" applyAlignment="1">
      <alignment horizontal="center" vertical="center"/>
    </xf>
    <xf numFmtId="10" fontId="32" fillId="11" borderId="48" xfId="2" applyNumberFormat="1" applyFont="1" applyFill="1" applyBorder="1" applyAlignment="1">
      <alignment horizontal="center" vertical="center"/>
    </xf>
    <xf numFmtId="0" fontId="33" fillId="0" borderId="0" xfId="0" applyFont="1" applyAlignment="1">
      <alignment vertical="center" wrapText="1"/>
    </xf>
    <xf numFmtId="0" fontId="35" fillId="4" borderId="0" xfId="0" applyFont="1" applyFill="1"/>
    <xf numFmtId="2" fontId="36" fillId="4" borderId="75" xfId="0" applyNumberFormat="1" applyFont="1" applyFill="1" applyBorder="1" applyAlignment="1">
      <alignment horizontal="center"/>
    </xf>
    <xf numFmtId="2" fontId="36" fillId="4" borderId="45" xfId="0" applyNumberFormat="1" applyFont="1" applyFill="1" applyBorder="1" applyAlignment="1">
      <alignment horizontal="center"/>
    </xf>
    <xf numFmtId="0" fontId="35" fillId="4" borderId="69" xfId="0" applyFont="1" applyFill="1" applyBorder="1"/>
    <xf numFmtId="2" fontId="36" fillId="4" borderId="6" xfId="0" applyNumberFormat="1" applyFont="1" applyFill="1" applyBorder="1" applyAlignment="1">
      <alignment horizontal="center"/>
    </xf>
    <xf numFmtId="2" fontId="36" fillId="4" borderId="48" xfId="0" applyNumberFormat="1" applyFont="1" applyFill="1" applyBorder="1" applyAlignment="1">
      <alignment horizontal="center"/>
    </xf>
    <xf numFmtId="2" fontId="36" fillId="0" borderId="75" xfId="0" applyNumberFormat="1" applyFont="1" applyBorder="1" applyAlignment="1">
      <alignment horizontal="center"/>
    </xf>
    <xf numFmtId="2" fontId="36" fillId="0" borderId="45" xfId="0" applyNumberFormat="1" applyFont="1" applyBorder="1" applyAlignment="1">
      <alignment horizontal="center"/>
    </xf>
    <xf numFmtId="0" fontId="2" fillId="10" borderId="64" xfId="0" applyFont="1" applyFill="1" applyBorder="1" applyAlignment="1">
      <alignment horizontal="center" vertical="center"/>
    </xf>
    <xf numFmtId="0" fontId="2" fillId="10" borderId="66" xfId="0" applyFont="1" applyFill="1" applyBorder="1" applyAlignment="1">
      <alignment horizontal="center" vertical="center"/>
    </xf>
    <xf numFmtId="0" fontId="3" fillId="0" borderId="67" xfId="0" applyFont="1" applyBorder="1"/>
    <xf numFmtId="10" fontId="0" fillId="0" borderId="73" xfId="0" applyNumberFormat="1" applyBorder="1" applyAlignment="1">
      <alignment horizontal="center" vertical="center"/>
    </xf>
    <xf numFmtId="10" fontId="0" fillId="0" borderId="75" xfId="0" applyNumberFormat="1" applyBorder="1" applyAlignment="1">
      <alignment horizontal="center" vertical="center"/>
    </xf>
    <xf numFmtId="0" fontId="0" fillId="0" borderId="75" xfId="0" applyBorder="1" applyAlignment="1">
      <alignment horizontal="center" vertical="center"/>
    </xf>
    <xf numFmtId="0" fontId="3" fillId="0" borderId="68" xfId="0" applyFont="1" applyBorder="1"/>
    <xf numFmtId="10" fontId="0" fillId="0" borderId="6" xfId="0" applyNumberFormat="1" applyBorder="1" applyAlignment="1">
      <alignment horizontal="center" vertical="center"/>
    </xf>
    <xf numFmtId="0" fontId="38" fillId="0" borderId="0" xfId="0" applyFont="1"/>
    <xf numFmtId="0" fontId="38" fillId="4" borderId="78" xfId="0" applyFont="1" applyFill="1" applyBorder="1"/>
    <xf numFmtId="169" fontId="38" fillId="0" borderId="32" xfId="1" applyNumberFormat="1" applyFont="1" applyFill="1" applyBorder="1"/>
    <xf numFmtId="169" fontId="38" fillId="4" borderId="32" xfId="1" applyNumberFormat="1" applyFont="1" applyFill="1" applyBorder="1"/>
    <xf numFmtId="169" fontId="40" fillId="14" borderId="31" xfId="0" applyNumberFormat="1" applyFont="1" applyFill="1" applyBorder="1" applyAlignment="1">
      <alignment horizontal="right"/>
    </xf>
    <xf numFmtId="169" fontId="40" fillId="14" borderId="79" xfId="0" applyNumberFormat="1" applyFont="1" applyFill="1" applyBorder="1" applyAlignment="1">
      <alignment horizontal="right"/>
    </xf>
    <xf numFmtId="169" fontId="38" fillId="0" borderId="31" xfId="1" applyNumberFormat="1" applyFont="1" applyFill="1" applyBorder="1" applyAlignment="1">
      <alignment horizontal="right"/>
    </xf>
    <xf numFmtId="169" fontId="40" fillId="4" borderId="31" xfId="0" applyNumberFormat="1" applyFont="1" applyFill="1" applyBorder="1" applyAlignment="1">
      <alignment horizontal="right"/>
    </xf>
    <xf numFmtId="169" fontId="40" fillId="14" borderId="0" xfId="0" applyNumberFormat="1" applyFont="1" applyFill="1" applyAlignment="1">
      <alignment horizontal="right"/>
    </xf>
    <xf numFmtId="169" fontId="38" fillId="0" borderId="31" xfId="0" applyNumberFormat="1" applyFont="1" applyBorder="1"/>
    <xf numFmtId="169" fontId="38" fillId="4" borderId="31" xfId="0" applyNumberFormat="1" applyFont="1" applyFill="1" applyBorder="1"/>
    <xf numFmtId="169" fontId="40" fillId="14" borderId="31" xfId="0" applyNumberFormat="1" applyFont="1" applyFill="1" applyBorder="1"/>
    <xf numFmtId="169" fontId="40" fillId="14" borderId="0" xfId="0" applyNumberFormat="1" applyFont="1" applyFill="1"/>
    <xf numFmtId="169" fontId="40" fillId="0" borderId="31" xfId="1" applyNumberFormat="1" applyFont="1" applyFill="1" applyBorder="1"/>
    <xf numFmtId="169" fontId="40" fillId="4" borderId="31" xfId="1" applyNumberFormat="1" applyFont="1" applyFill="1" applyBorder="1"/>
    <xf numFmtId="166" fontId="38" fillId="0" borderId="0" xfId="1" applyFont="1" applyFill="1"/>
    <xf numFmtId="166" fontId="41" fillId="0" borderId="0" xfId="1" applyFont="1" applyFill="1"/>
    <xf numFmtId="169" fontId="38" fillId="0" borderId="31" xfId="1" applyNumberFormat="1" applyFont="1" applyFill="1" applyBorder="1"/>
    <xf numFmtId="169" fontId="38" fillId="4" borderId="31" xfId="1" applyNumberFormat="1" applyFont="1" applyFill="1" applyBorder="1"/>
    <xf numFmtId="169" fontId="40" fillId="14" borderId="31" xfId="1" applyNumberFormat="1" applyFont="1" applyFill="1" applyBorder="1"/>
    <xf numFmtId="169" fontId="40" fillId="14" borderId="0" xfId="1" applyNumberFormat="1" applyFont="1" applyFill="1" applyBorder="1"/>
    <xf numFmtId="166" fontId="38" fillId="0" borderId="0" xfId="0" applyNumberFormat="1" applyFont="1"/>
    <xf numFmtId="169" fontId="38" fillId="0" borderId="31" xfId="1" applyNumberFormat="1" applyFont="1" applyFill="1" applyBorder="1" applyAlignment="1"/>
    <xf numFmtId="169" fontId="38" fillId="4" borderId="31" xfId="1" applyNumberFormat="1" applyFont="1" applyFill="1" applyBorder="1" applyAlignment="1"/>
    <xf numFmtId="169" fontId="40" fillId="14" borderId="31" xfId="1" applyNumberFormat="1" applyFont="1" applyFill="1" applyBorder="1" applyAlignment="1"/>
    <xf numFmtId="0" fontId="38" fillId="0" borderId="31" xfId="0" applyFont="1" applyBorder="1"/>
    <xf numFmtId="0" fontId="38" fillId="4" borderId="31" xfId="0" applyFont="1" applyFill="1" applyBorder="1"/>
    <xf numFmtId="0" fontId="40" fillId="14" borderId="31" xfId="0" applyFont="1" applyFill="1" applyBorder="1"/>
    <xf numFmtId="0" fontId="38" fillId="14" borderId="31" xfId="0" applyFont="1" applyFill="1" applyBorder="1"/>
    <xf numFmtId="0" fontId="38" fillId="14" borderId="0" xfId="0" applyFont="1" applyFill="1"/>
    <xf numFmtId="0" fontId="40" fillId="4" borderId="78" xfId="0" applyFont="1" applyFill="1" applyBorder="1"/>
    <xf numFmtId="2" fontId="38" fillId="0" borderId="32" xfId="0" quotePrefix="1" applyNumberFormat="1" applyFont="1" applyBorder="1" applyAlignment="1">
      <alignment horizontal="right"/>
    </xf>
    <xf numFmtId="2" fontId="38" fillId="4" borderId="32" xfId="0" quotePrefix="1" applyNumberFormat="1" applyFont="1" applyFill="1" applyBorder="1" applyAlignment="1">
      <alignment horizontal="right"/>
    </xf>
    <xf numFmtId="2" fontId="40" fillId="14" borderId="32" xfId="0" quotePrefix="1" applyNumberFormat="1" applyFont="1" applyFill="1" applyBorder="1" applyAlignment="1">
      <alignment horizontal="right"/>
    </xf>
    <xf numFmtId="2" fontId="38" fillId="14" borderId="31" xfId="0" quotePrefix="1" applyNumberFormat="1" applyFont="1" applyFill="1" applyBorder="1" applyAlignment="1">
      <alignment horizontal="right"/>
    </xf>
    <xf numFmtId="2" fontId="38" fillId="14" borderId="0" xfId="0" quotePrefix="1" applyNumberFormat="1" applyFont="1" applyFill="1" applyAlignment="1">
      <alignment horizontal="right"/>
    </xf>
    <xf numFmtId="2" fontId="38" fillId="14" borderId="79" xfId="0" quotePrefix="1" applyNumberFormat="1" applyFont="1" applyFill="1" applyBorder="1" applyAlignment="1">
      <alignment horizontal="right"/>
    </xf>
    <xf numFmtId="2" fontId="38" fillId="0" borderId="31" xfId="0" applyNumberFormat="1" applyFont="1" applyBorder="1" applyAlignment="1">
      <alignment horizontal="right"/>
    </xf>
    <xf numFmtId="2" fontId="40" fillId="4" borderId="31" xfId="0" applyNumberFormat="1" applyFont="1" applyFill="1" applyBorder="1" applyAlignment="1">
      <alignment horizontal="right"/>
    </xf>
    <xf numFmtId="2" fontId="40" fillId="14" borderId="31" xfId="0" applyNumberFormat="1" applyFont="1" applyFill="1" applyBorder="1" applyAlignment="1">
      <alignment horizontal="right"/>
    </xf>
    <xf numFmtId="2" fontId="38" fillId="14" borderId="31" xfId="0" applyNumberFormat="1" applyFont="1" applyFill="1" applyBorder="1" applyAlignment="1">
      <alignment horizontal="right"/>
    </xf>
    <xf numFmtId="2" fontId="40" fillId="4" borderId="32" xfId="0" quotePrefix="1" applyNumberFormat="1" applyFont="1" applyFill="1" applyBorder="1" applyAlignment="1">
      <alignment horizontal="right"/>
    </xf>
    <xf numFmtId="2" fontId="40" fillId="4" borderId="31" xfId="0" quotePrefix="1" applyNumberFormat="1" applyFont="1" applyFill="1" applyBorder="1" applyAlignment="1">
      <alignment horizontal="right"/>
    </xf>
    <xf numFmtId="2" fontId="40" fillId="14" borderId="31" xfId="0" quotePrefix="1" applyNumberFormat="1" applyFont="1" applyFill="1" applyBorder="1" applyAlignment="1">
      <alignment horizontal="right"/>
    </xf>
    <xf numFmtId="2" fontId="38" fillId="0" borderId="31" xfId="0" applyNumberFormat="1" applyFont="1" applyBorder="1"/>
    <xf numFmtId="2" fontId="38" fillId="4" borderId="31" xfId="0" applyNumberFormat="1" applyFont="1" applyFill="1" applyBorder="1"/>
    <xf numFmtId="0" fontId="40" fillId="4" borderId="54" xfId="0" applyFont="1" applyFill="1" applyBorder="1" applyAlignment="1">
      <alignment horizontal="left" indent="1"/>
    </xf>
    <xf numFmtId="4" fontId="40" fillId="0" borderId="77" xfId="1" applyNumberFormat="1" applyFont="1" applyFill="1" applyBorder="1"/>
    <xf numFmtId="4" fontId="40" fillId="4" borderId="77" xfId="1" applyNumberFormat="1" applyFont="1" applyFill="1" applyBorder="1"/>
    <xf numFmtId="4" fontId="40" fillId="14" borderId="77" xfId="1" applyNumberFormat="1" applyFont="1" applyFill="1" applyBorder="1"/>
    <xf numFmtId="2" fontId="38" fillId="14" borderId="56" xfId="0" quotePrefix="1" applyNumberFormat="1" applyFont="1" applyFill="1" applyBorder="1" applyAlignment="1">
      <alignment horizontal="right"/>
    </xf>
    <xf numFmtId="0" fontId="39" fillId="0" borderId="0" xfId="0" applyFont="1"/>
    <xf numFmtId="0" fontId="38" fillId="4" borderId="51" xfId="0" applyFont="1" applyFill="1" applyBorder="1"/>
    <xf numFmtId="170" fontId="38" fillId="0" borderId="76" xfId="0" applyNumberFormat="1" applyFont="1" applyBorder="1" applyAlignment="1">
      <alignment horizontal="right"/>
    </xf>
    <xf numFmtId="170" fontId="38" fillId="4" borderId="76" xfId="0" applyNumberFormat="1" applyFont="1" applyFill="1" applyBorder="1" applyAlignment="1">
      <alignment horizontal="right"/>
    </xf>
    <xf numFmtId="170" fontId="40" fillId="14" borderId="76" xfId="0" applyNumberFormat="1" applyFont="1" applyFill="1" applyBorder="1" applyAlignment="1">
      <alignment horizontal="right"/>
    </xf>
    <xf numFmtId="170" fontId="40" fillId="14" borderId="53" xfId="0" applyNumberFormat="1" applyFont="1" applyFill="1" applyBorder="1" applyAlignment="1">
      <alignment horizontal="right"/>
    </xf>
    <xf numFmtId="169" fontId="40" fillId="4" borderId="31" xfId="0" applyNumberFormat="1" applyFont="1" applyFill="1" applyBorder="1"/>
    <xf numFmtId="169" fontId="40" fillId="13" borderId="31" xfId="0" applyNumberFormat="1" applyFont="1" applyFill="1" applyBorder="1"/>
    <xf numFmtId="169" fontId="40" fillId="13" borderId="79" xfId="0" applyNumberFormat="1" applyFont="1" applyFill="1" applyBorder="1"/>
    <xf numFmtId="0" fontId="38" fillId="0" borderId="78" xfId="0" applyFont="1" applyBorder="1"/>
    <xf numFmtId="170" fontId="38" fillId="0" borderId="31" xfId="0" applyNumberFormat="1" applyFont="1" applyBorder="1"/>
    <xf numFmtId="170" fontId="38" fillId="4" borderId="31" xfId="0" applyNumberFormat="1" applyFont="1" applyFill="1" applyBorder="1"/>
    <xf numFmtId="170" fontId="40" fillId="13" borderId="31" xfId="0" applyNumberFormat="1" applyFont="1" applyFill="1" applyBorder="1"/>
    <xf numFmtId="170" fontId="40" fillId="13" borderId="79" xfId="0" applyNumberFormat="1" applyFont="1" applyFill="1" applyBorder="1"/>
    <xf numFmtId="170" fontId="40" fillId="0" borderId="31" xfId="0" applyNumberFormat="1" applyFont="1" applyBorder="1"/>
    <xf numFmtId="170" fontId="40" fillId="4" borderId="31" xfId="0" applyNumberFormat="1" applyFont="1" applyFill="1" applyBorder="1"/>
    <xf numFmtId="170" fontId="40" fillId="13" borderId="32" xfId="0" applyNumberFormat="1" applyFont="1" applyFill="1" applyBorder="1"/>
    <xf numFmtId="0" fontId="38" fillId="4" borderId="54" xfId="0" applyFont="1" applyFill="1" applyBorder="1"/>
    <xf numFmtId="170" fontId="40" fillId="0" borderId="77" xfId="0" applyNumberFormat="1" applyFont="1" applyBorder="1"/>
    <xf numFmtId="170" fontId="40" fillId="4" borderId="77" xfId="0" applyNumberFormat="1" applyFont="1" applyFill="1" applyBorder="1"/>
    <xf numFmtId="170" fontId="40" fillId="13" borderId="77" xfId="0" applyNumberFormat="1" applyFont="1" applyFill="1" applyBorder="1"/>
    <xf numFmtId="170" fontId="40" fillId="13" borderId="56" xfId="0" applyNumberFormat="1" applyFont="1" applyFill="1" applyBorder="1"/>
    <xf numFmtId="0" fontId="38" fillId="0" borderId="65" xfId="0" applyFont="1" applyBorder="1"/>
    <xf numFmtId="0" fontId="40" fillId="0" borderId="0" xfId="0" applyFont="1"/>
    <xf numFmtId="169" fontId="38" fillId="3" borderId="32" xfId="1" applyNumberFormat="1" applyFont="1" applyFill="1" applyBorder="1"/>
    <xf numFmtId="169" fontId="40" fillId="3" borderId="31" xfId="0" applyNumberFormat="1" applyFont="1" applyFill="1" applyBorder="1" applyAlignment="1">
      <alignment horizontal="right"/>
    </xf>
    <xf numFmtId="169" fontId="40" fillId="4" borderId="80" xfId="0" applyNumberFormat="1" applyFont="1" applyFill="1" applyBorder="1" applyAlignment="1">
      <alignment horizontal="right"/>
    </xf>
    <xf numFmtId="169" fontId="40" fillId="4" borderId="0" xfId="0" applyNumberFormat="1" applyFont="1" applyFill="1" applyAlignment="1">
      <alignment horizontal="right"/>
    </xf>
    <xf numFmtId="169" fontId="38" fillId="3" borderId="31" xfId="1" applyNumberFormat="1" applyFont="1" applyFill="1" applyBorder="1" applyAlignment="1">
      <alignment horizontal="right"/>
    </xf>
    <xf numFmtId="169" fontId="38" fillId="3" borderId="31" xfId="0" applyNumberFormat="1" applyFont="1" applyFill="1" applyBorder="1"/>
    <xf numFmtId="169" fontId="40" fillId="4" borderId="80" xfId="0" applyNumberFormat="1" applyFont="1" applyFill="1" applyBorder="1"/>
    <xf numFmtId="169" fontId="40" fillId="4" borderId="0" xfId="0" applyNumberFormat="1" applyFont="1" applyFill="1"/>
    <xf numFmtId="169" fontId="40" fillId="3" borderId="31" xfId="1" applyNumberFormat="1" applyFont="1" applyFill="1" applyBorder="1"/>
    <xf numFmtId="169" fontId="38" fillId="3" borderId="31" xfId="1" applyNumberFormat="1" applyFont="1" applyFill="1" applyBorder="1"/>
    <xf numFmtId="169" fontId="40" fillId="4" borderId="80" xfId="1" applyNumberFormat="1" applyFont="1" applyFill="1" applyBorder="1"/>
    <xf numFmtId="169" fontId="40" fillId="4" borderId="0" xfId="1" applyNumberFormat="1" applyFont="1" applyFill="1" applyBorder="1"/>
    <xf numFmtId="169" fontId="38" fillId="3" borderId="31" xfId="1" applyNumberFormat="1" applyFont="1" applyFill="1" applyBorder="1" applyAlignment="1"/>
    <xf numFmtId="169" fontId="40" fillId="4" borderId="80" xfId="1" applyNumberFormat="1" applyFont="1" applyFill="1" applyBorder="1" applyAlignment="1"/>
    <xf numFmtId="169" fontId="40" fillId="4" borderId="0" xfId="1" applyNumberFormat="1" applyFont="1" applyFill="1" applyBorder="1" applyAlignment="1"/>
    <xf numFmtId="0" fontId="38" fillId="3" borderId="31" xfId="0" applyFont="1" applyFill="1" applyBorder="1"/>
    <xf numFmtId="0" fontId="40" fillId="4" borderId="80" xfId="0" applyFont="1" applyFill="1" applyBorder="1"/>
    <xf numFmtId="0" fontId="38" fillId="4" borderId="0" xfId="0" applyFont="1" applyFill="1"/>
    <xf numFmtId="2" fontId="38" fillId="3" borderId="32" xfId="0" quotePrefix="1" applyNumberFormat="1" applyFont="1" applyFill="1" applyBorder="1" applyAlignment="1">
      <alignment horizontal="right"/>
    </xf>
    <xf numFmtId="2" fontId="40" fillId="4" borderId="0" xfId="0" quotePrefix="1" applyNumberFormat="1" applyFont="1" applyFill="1" applyAlignment="1">
      <alignment horizontal="right"/>
    </xf>
    <xf numFmtId="2" fontId="38" fillId="4" borderId="0" xfId="0" quotePrefix="1" applyNumberFormat="1" applyFont="1" applyFill="1" applyAlignment="1">
      <alignment horizontal="right"/>
    </xf>
    <xf numFmtId="2" fontId="38" fillId="3" borderId="31" xfId="0" applyNumberFormat="1" applyFont="1" applyFill="1" applyBorder="1" applyAlignment="1">
      <alignment horizontal="right"/>
    </xf>
    <xf numFmtId="2" fontId="40" fillId="3" borderId="31" xfId="0" applyNumberFormat="1" applyFont="1" applyFill="1" applyBorder="1" applyAlignment="1">
      <alignment horizontal="right"/>
    </xf>
    <xf numFmtId="2" fontId="40" fillId="4" borderId="80" xfId="0" applyNumberFormat="1" applyFont="1" applyFill="1" applyBorder="1" applyAlignment="1">
      <alignment horizontal="right"/>
    </xf>
    <xf numFmtId="2" fontId="38" fillId="4" borderId="0" xfId="0" applyNumberFormat="1" applyFont="1" applyFill="1" applyAlignment="1">
      <alignment horizontal="right"/>
    </xf>
    <xf numFmtId="2" fontId="40" fillId="3" borderId="32" xfId="0" quotePrefix="1" applyNumberFormat="1" applyFont="1" applyFill="1" applyBorder="1" applyAlignment="1">
      <alignment horizontal="right"/>
    </xf>
    <xf numFmtId="2" fontId="40" fillId="3" borderId="31" xfId="0" quotePrefix="1" applyNumberFormat="1" applyFont="1" applyFill="1" applyBorder="1" applyAlignment="1">
      <alignment horizontal="right"/>
    </xf>
    <xf numFmtId="2" fontId="40" fillId="4" borderId="80" xfId="0" quotePrefix="1" applyNumberFormat="1" applyFont="1" applyFill="1" applyBorder="1" applyAlignment="1">
      <alignment horizontal="right"/>
    </xf>
    <xf numFmtId="2" fontId="38" fillId="3" borderId="31" xfId="0" applyNumberFormat="1" applyFont="1" applyFill="1" applyBorder="1"/>
    <xf numFmtId="4" fontId="40" fillId="3" borderId="77" xfId="1" applyNumberFormat="1" applyFont="1" applyFill="1" applyBorder="1"/>
    <xf numFmtId="169" fontId="40" fillId="3" borderId="77" xfId="0" applyNumberFormat="1" applyFont="1" applyFill="1" applyBorder="1" applyAlignment="1">
      <alignment horizontal="right"/>
    </xf>
    <xf numFmtId="4" fontId="40" fillId="4" borderId="80" xfId="1" applyNumberFormat="1" applyFont="1" applyFill="1" applyBorder="1"/>
    <xf numFmtId="4" fontId="40" fillId="4" borderId="0" xfId="1" applyNumberFormat="1" applyFont="1" applyFill="1" applyBorder="1"/>
    <xf numFmtId="170" fontId="38" fillId="3" borderId="76" xfId="0" applyNumberFormat="1" applyFont="1" applyFill="1" applyBorder="1" applyAlignment="1">
      <alignment horizontal="right"/>
    </xf>
    <xf numFmtId="169" fontId="40" fillId="3" borderId="76" xfId="0" applyNumberFormat="1" applyFont="1" applyFill="1" applyBorder="1" applyAlignment="1">
      <alignment horizontal="right"/>
    </xf>
    <xf numFmtId="170" fontId="40" fillId="4" borderId="80" xfId="0" applyNumberFormat="1" applyFont="1" applyFill="1" applyBorder="1" applyAlignment="1">
      <alignment horizontal="right"/>
    </xf>
    <xf numFmtId="167" fontId="40" fillId="4" borderId="0" xfId="2" applyNumberFormat="1" applyFont="1" applyFill="1" applyBorder="1" applyAlignment="1">
      <alignment horizontal="right"/>
    </xf>
    <xf numFmtId="170" fontId="40" fillId="4" borderId="0" xfId="0" applyNumberFormat="1" applyFont="1" applyFill="1" applyAlignment="1">
      <alignment horizontal="right"/>
    </xf>
    <xf numFmtId="169" fontId="40" fillId="3" borderId="31" xfId="0" applyNumberFormat="1" applyFont="1" applyFill="1" applyBorder="1"/>
    <xf numFmtId="169" fontId="40" fillId="12" borderId="80" xfId="0" applyNumberFormat="1" applyFont="1" applyFill="1" applyBorder="1"/>
    <xf numFmtId="169" fontId="40" fillId="12" borderId="0" xfId="0" applyNumberFormat="1" applyFont="1" applyFill="1"/>
    <xf numFmtId="170" fontId="38" fillId="3" borderId="31" xfId="0" applyNumberFormat="1" applyFont="1" applyFill="1" applyBorder="1"/>
    <xf numFmtId="170" fontId="40" fillId="12" borderId="80" xfId="0" applyNumberFormat="1" applyFont="1" applyFill="1" applyBorder="1"/>
    <xf numFmtId="170" fontId="40" fillId="12" borderId="0" xfId="0" applyNumberFormat="1" applyFont="1" applyFill="1"/>
    <xf numFmtId="170" fontId="40" fillId="3" borderId="31" xfId="0" applyNumberFormat="1" applyFont="1" applyFill="1" applyBorder="1"/>
    <xf numFmtId="170" fontId="40" fillId="3" borderId="77" xfId="0" applyNumberFormat="1" applyFont="1" applyFill="1" applyBorder="1"/>
    <xf numFmtId="0" fontId="43" fillId="0" borderId="0" xfId="7" applyFont="1" applyAlignment="1">
      <alignment vertical="center" wrapText="1"/>
    </xf>
    <xf numFmtId="0" fontId="44" fillId="0" borderId="0" xfId="0" applyFont="1" applyAlignment="1">
      <alignment vertical="center"/>
    </xf>
    <xf numFmtId="0" fontId="45" fillId="0" borderId="0" xfId="0" applyFont="1"/>
    <xf numFmtId="166" fontId="43" fillId="0" borderId="0" xfId="7" applyNumberFormat="1" applyFont="1" applyAlignment="1">
      <alignment vertical="center" wrapText="1"/>
    </xf>
    <xf numFmtId="0" fontId="8" fillId="0" borderId="0" xfId="0" applyFont="1" applyAlignment="1">
      <alignment horizontal="center" vertical="center"/>
    </xf>
    <xf numFmtId="171" fontId="45" fillId="0" borderId="0" xfId="0" applyNumberFormat="1" applyFont="1" applyAlignment="1">
      <alignment horizontal="center" vertical="center"/>
    </xf>
    <xf numFmtId="171" fontId="45" fillId="0" borderId="0" xfId="0" applyNumberFormat="1" applyFont="1" applyAlignment="1">
      <alignment vertical="center"/>
    </xf>
    <xf numFmtId="166" fontId="45" fillId="0" borderId="0" xfId="1" applyFont="1"/>
    <xf numFmtId="0" fontId="45" fillId="0" borderId="0" xfId="0" applyFont="1" applyAlignment="1">
      <alignment vertical="center"/>
    </xf>
    <xf numFmtId="0" fontId="10" fillId="0" borderId="0" xfId="7" applyFont="1" applyAlignment="1">
      <alignment horizontal="center" vertical="center" wrapText="1"/>
    </xf>
    <xf numFmtId="37" fontId="45" fillId="0" borderId="0" xfId="8" applyNumberFormat="1" applyFont="1" applyAlignment="1">
      <alignment horizontal="center" vertical="center"/>
    </xf>
    <xf numFmtId="171" fontId="8" fillId="0" borderId="0" xfId="0" applyNumberFormat="1" applyFont="1" applyAlignment="1">
      <alignment horizontal="center" vertical="center"/>
    </xf>
    <xf numFmtId="37" fontId="45" fillId="0" borderId="0" xfId="0" applyNumberFormat="1" applyFont="1"/>
    <xf numFmtId="166" fontId="0" fillId="0" borderId="0" xfId="0" applyNumberFormat="1"/>
    <xf numFmtId="166" fontId="45" fillId="0" borderId="0" xfId="0" applyNumberFormat="1" applyFont="1"/>
    <xf numFmtId="0" fontId="50" fillId="0" borderId="0" xfId="0" applyFont="1" applyAlignment="1">
      <alignment horizontal="center"/>
    </xf>
    <xf numFmtId="0" fontId="45" fillId="0" borderId="0" xfId="0" applyFont="1" applyAlignment="1">
      <alignment horizontal="center"/>
    </xf>
    <xf numFmtId="0" fontId="49" fillId="0" borderId="2" xfId="0" applyFont="1" applyBorder="1"/>
    <xf numFmtId="4" fontId="49" fillId="0" borderId="3" xfId="0" applyNumberFormat="1" applyFont="1" applyBorder="1"/>
    <xf numFmtId="0" fontId="41" fillId="16" borderId="91" xfId="5" applyFont="1" applyFill="1" applyBorder="1" applyAlignment="1">
      <alignment horizontal="left"/>
    </xf>
    <xf numFmtId="167" fontId="41" fillId="16" borderId="91" xfId="2" applyNumberFormat="1" applyFont="1" applyFill="1" applyBorder="1" applyAlignment="1">
      <alignment horizontal="center" vertical="center"/>
    </xf>
    <xf numFmtId="0" fontId="38" fillId="0" borderId="0" xfId="0" applyFont="1" applyAlignment="1">
      <alignment horizontal="left" indent="1"/>
    </xf>
    <xf numFmtId="167" fontId="38" fillId="0" borderId="0" xfId="2" applyNumberFormat="1" applyFont="1" applyAlignment="1">
      <alignment horizontal="center" vertical="center"/>
    </xf>
    <xf numFmtId="0" fontId="53" fillId="0" borderId="0" xfId="0" applyFont="1"/>
    <xf numFmtId="172" fontId="38" fillId="0" borderId="0" xfId="0" applyNumberFormat="1" applyFont="1"/>
    <xf numFmtId="0" fontId="45" fillId="0" borderId="0" xfId="0" applyFont="1" applyAlignment="1">
      <alignment vertical="center" wrapText="1"/>
    </xf>
    <xf numFmtId="0" fontId="54" fillId="17" borderId="94" xfId="0" applyFont="1" applyFill="1" applyBorder="1" applyAlignment="1">
      <alignment vertical="center"/>
    </xf>
    <xf numFmtId="167" fontId="54" fillId="17" borderId="94" xfId="0" applyNumberFormat="1" applyFont="1" applyFill="1" applyBorder="1" applyAlignment="1">
      <alignment horizontal="center" vertical="center"/>
    </xf>
    <xf numFmtId="167" fontId="54" fillId="17" borderId="0" xfId="2" applyNumberFormat="1" applyFont="1" applyFill="1" applyAlignment="1">
      <alignment horizontal="center" vertical="center"/>
    </xf>
    <xf numFmtId="0" fontId="55" fillId="0" borderId="94" xfId="0" applyFont="1" applyBorder="1" applyAlignment="1">
      <alignment horizontal="left" vertical="center" indent="1"/>
    </xf>
    <xf numFmtId="167" fontId="55" fillId="0" borderId="94" xfId="0" applyNumberFormat="1" applyFont="1" applyBorder="1" applyAlignment="1">
      <alignment horizontal="center" vertical="center"/>
    </xf>
    <xf numFmtId="167" fontId="55" fillId="0" borderId="0" xfId="0" applyNumberFormat="1" applyFont="1" applyAlignment="1">
      <alignment horizontal="center" vertical="center"/>
    </xf>
    <xf numFmtId="0" fontId="45" fillId="0" borderId="94" xfId="0" applyFont="1" applyBorder="1" applyAlignment="1">
      <alignment horizontal="left" vertical="center" indent="2"/>
    </xf>
    <xf numFmtId="167" fontId="45" fillId="0" borderId="94" xfId="0" applyNumberFormat="1" applyFont="1" applyBorder="1" applyAlignment="1">
      <alignment horizontal="center" vertical="center"/>
    </xf>
    <xf numFmtId="167" fontId="45" fillId="0" borderId="0" xfId="0" applyNumberFormat="1" applyFont="1" applyAlignment="1">
      <alignment horizontal="center" vertical="center"/>
    </xf>
    <xf numFmtId="167" fontId="54" fillId="17" borderId="0" xfId="0" applyNumberFormat="1" applyFont="1" applyFill="1" applyAlignment="1">
      <alignment horizontal="center" vertical="center"/>
    </xf>
    <xf numFmtId="0" fontId="45" fillId="0" borderId="95" xfId="0" applyFont="1" applyBorder="1" applyAlignment="1">
      <alignment horizontal="left" vertical="center" indent="2"/>
    </xf>
    <xf numFmtId="167" fontId="45" fillId="0" borderId="95" xfId="0" applyNumberFormat="1" applyFont="1" applyBorder="1" applyAlignment="1">
      <alignment horizontal="center" vertical="center"/>
    </xf>
    <xf numFmtId="0" fontId="9" fillId="5" borderId="0" xfId="5" applyFont="1" applyFill="1" applyAlignment="1">
      <alignment horizontal="left"/>
    </xf>
    <xf numFmtId="167" fontId="9" fillId="5" borderId="97" xfId="4" applyNumberFormat="1" applyFont="1" applyFill="1" applyBorder="1" applyAlignment="1">
      <alignment horizontal="center"/>
    </xf>
    <xf numFmtId="167" fontId="9" fillId="5" borderId="0" xfId="4" applyNumberFormat="1" applyFont="1" applyFill="1" applyAlignment="1">
      <alignment horizontal="center"/>
    </xf>
    <xf numFmtId="0" fontId="10" fillId="0" borderId="98" xfId="5" applyFont="1" applyBorder="1" applyAlignment="1">
      <alignment horizontal="left" indent="1"/>
    </xf>
    <xf numFmtId="167" fontId="10" fillId="0" borderId="100" xfId="4" applyNumberFormat="1" applyFont="1" applyBorder="1" applyAlignment="1">
      <alignment horizontal="center"/>
    </xf>
    <xf numFmtId="167" fontId="45" fillId="0" borderId="0" xfId="4" applyNumberFormat="1" applyFont="1" applyAlignment="1">
      <alignment horizontal="center"/>
    </xf>
    <xf numFmtId="168" fontId="45" fillId="0" borderId="0" xfId="0" applyNumberFormat="1" applyFont="1"/>
    <xf numFmtId="0" fontId="9" fillId="5" borderId="98" xfId="5" applyFont="1" applyFill="1" applyBorder="1" applyAlignment="1">
      <alignment horizontal="left"/>
    </xf>
    <xf numFmtId="167" fontId="9" fillId="5" borderId="100" xfId="4" applyNumberFormat="1" applyFont="1" applyFill="1" applyBorder="1" applyAlignment="1">
      <alignment horizontal="center"/>
    </xf>
    <xf numFmtId="167" fontId="10" fillId="0" borderId="102" xfId="4" applyNumberFormat="1" applyFont="1" applyBorder="1" applyAlignment="1">
      <alignment horizontal="center"/>
    </xf>
    <xf numFmtId="0" fontId="57" fillId="0" borderId="0" xfId="5" applyFont="1"/>
    <xf numFmtId="0" fontId="10" fillId="0" borderId="0" xfId="5" applyFont="1"/>
    <xf numFmtId="0" fontId="50" fillId="0" borderId="0" xfId="0" applyFont="1"/>
    <xf numFmtId="0" fontId="9" fillId="5" borderId="0" xfId="0" applyFont="1" applyFill="1" applyAlignment="1">
      <alignment horizontal="left" vertical="center"/>
    </xf>
    <xf numFmtId="167" fontId="9" fillId="5" borderId="97" xfId="2" applyNumberFormat="1" applyFont="1" applyFill="1" applyBorder="1" applyAlignment="1">
      <alignment horizontal="center" vertical="center"/>
    </xf>
    <xf numFmtId="167" fontId="9" fillId="5" borderId="0" xfId="2" applyNumberFormat="1" applyFont="1" applyFill="1" applyAlignment="1">
      <alignment horizontal="center" vertical="center"/>
    </xf>
    <xf numFmtId="0" fontId="45" fillId="0" borderId="0" xfId="0" applyFont="1" applyAlignment="1">
      <alignment horizontal="left" vertical="center"/>
    </xf>
    <xf numFmtId="167" fontId="10" fillId="0" borderId="100" xfId="2" applyNumberFormat="1" applyFont="1" applyBorder="1" applyAlignment="1">
      <alignment horizontal="center" vertical="center"/>
    </xf>
    <xf numFmtId="167" fontId="45" fillId="0" borderId="0" xfId="2" applyNumberFormat="1" applyFont="1" applyAlignment="1">
      <alignment horizontal="center" vertical="center"/>
    </xf>
    <xf numFmtId="167" fontId="9" fillId="5" borderId="100" xfId="2" applyNumberFormat="1" applyFont="1" applyFill="1" applyBorder="1" applyAlignment="1">
      <alignment horizontal="center" vertical="center"/>
    </xf>
    <xf numFmtId="167" fontId="45" fillId="0" borderId="0" xfId="0" applyNumberFormat="1" applyFont="1"/>
    <xf numFmtId="167" fontId="10" fillId="0" borderId="102" xfId="2" applyNumberFormat="1" applyFont="1" applyBorder="1" applyAlignment="1">
      <alignment horizontal="center" vertical="center"/>
    </xf>
    <xf numFmtId="166" fontId="45" fillId="0" borderId="0" xfId="1" applyFont="1" applyFill="1"/>
    <xf numFmtId="0" fontId="6" fillId="0" borderId="0" xfId="5" applyFont="1"/>
    <xf numFmtId="0" fontId="58" fillId="0" borderId="0" xfId="0" applyFont="1"/>
    <xf numFmtId="0" fontId="9" fillId="5" borderId="0" xfId="0" applyFont="1" applyFill="1" applyAlignment="1">
      <alignment horizontal="left"/>
    </xf>
    <xf numFmtId="167" fontId="9" fillId="5" borderId="97" xfId="2" applyNumberFormat="1" applyFont="1" applyFill="1" applyBorder="1" applyAlignment="1">
      <alignment horizontal="center"/>
    </xf>
    <xf numFmtId="167" fontId="9" fillId="5" borderId="0" xfId="2" applyNumberFormat="1" applyFont="1" applyFill="1" applyBorder="1" applyAlignment="1">
      <alignment horizontal="center"/>
    </xf>
    <xf numFmtId="0" fontId="45" fillId="0" borderId="0" xfId="0" applyFont="1" applyAlignment="1">
      <alignment horizontal="left" indent="1"/>
    </xf>
    <xf numFmtId="167" fontId="10" fillId="0" borderId="100" xfId="2" applyNumberFormat="1" applyFont="1" applyBorder="1" applyAlignment="1">
      <alignment horizontal="center"/>
    </xf>
    <xf numFmtId="167" fontId="45" fillId="0" borderId="0" xfId="2" applyNumberFormat="1" applyFont="1" applyBorder="1" applyAlignment="1">
      <alignment horizontal="center"/>
    </xf>
    <xf numFmtId="167" fontId="9" fillId="5" borderId="100" xfId="2" applyNumberFormat="1" applyFont="1" applyFill="1" applyBorder="1" applyAlignment="1">
      <alignment horizontal="center"/>
    </xf>
    <xf numFmtId="167" fontId="10" fillId="0" borderId="102" xfId="2" applyNumberFormat="1" applyFont="1" applyBorder="1" applyAlignment="1">
      <alignment horizontal="center"/>
    </xf>
    <xf numFmtId="166" fontId="45" fillId="4" borderId="0" xfId="1" applyFont="1" applyFill="1"/>
    <xf numFmtId="0" fontId="15" fillId="0" borderId="0" xfId="3" applyFont="1" applyAlignment="1">
      <alignment vertical="center"/>
    </xf>
    <xf numFmtId="0" fontId="9" fillId="5" borderId="9" xfId="3" applyFont="1" applyFill="1" applyBorder="1"/>
    <xf numFmtId="167" fontId="9" fillId="5" borderId="8" xfId="2" applyNumberFormat="1" applyFont="1" applyFill="1" applyBorder="1" applyAlignment="1">
      <alignment horizontal="center"/>
    </xf>
    <xf numFmtId="0" fontId="9" fillId="5" borderId="8" xfId="3" applyFont="1" applyFill="1" applyBorder="1"/>
    <xf numFmtId="0" fontId="9" fillId="5" borderId="8" xfId="3" applyFont="1" applyFill="1" applyBorder="1" applyAlignment="1">
      <alignment horizontal="left"/>
    </xf>
    <xf numFmtId="167" fontId="10" fillId="5" borderId="8" xfId="2" applyNumberFormat="1" applyFont="1" applyFill="1" applyBorder="1" applyAlignment="1">
      <alignment horizontal="center"/>
    </xf>
    <xf numFmtId="0" fontId="10" fillId="0" borderId="0" xfId="3" applyFont="1"/>
    <xf numFmtId="3" fontId="45" fillId="0" borderId="0" xfId="0" applyNumberFormat="1" applyFont="1"/>
    <xf numFmtId="0" fontId="1" fillId="0" borderId="0" xfId="0" applyFont="1"/>
    <xf numFmtId="0" fontId="1" fillId="0" borderId="0" xfId="0" applyFont="1" applyAlignment="1">
      <alignment horizontal="center"/>
    </xf>
    <xf numFmtId="0" fontId="3" fillId="4" borderId="2" xfId="0" applyFont="1" applyFill="1" applyBorder="1"/>
    <xf numFmtId="4" fontId="3" fillId="4" borderId="3" xfId="0" applyNumberFormat="1" applyFont="1" applyFill="1" applyBorder="1"/>
    <xf numFmtId="0" fontId="54" fillId="17" borderId="107" xfId="0" applyFont="1" applyFill="1" applyBorder="1" applyAlignment="1">
      <alignment vertical="center"/>
    </xf>
    <xf numFmtId="0" fontId="45" fillId="0" borderId="94" xfId="0" applyFont="1" applyBorder="1" applyAlignment="1">
      <alignment horizontal="left" vertical="center" indent="3"/>
    </xf>
    <xf numFmtId="0" fontId="55" fillId="0" borderId="108" xfId="0" applyFont="1" applyBorder="1" applyAlignment="1">
      <alignment horizontal="left" vertical="center" indent="1"/>
    </xf>
    <xf numFmtId="0" fontId="45" fillId="0" borderId="108" xfId="0" applyFont="1" applyBorder="1" applyAlignment="1">
      <alignment horizontal="left" vertical="center" indent="2"/>
    </xf>
    <xf numFmtId="0" fontId="45" fillId="0" borderId="110" xfId="0" applyFont="1" applyBorder="1" applyAlignment="1">
      <alignment horizontal="left" vertical="center" indent="2"/>
    </xf>
    <xf numFmtId="167" fontId="45" fillId="0" borderId="112" xfId="0" applyNumberFormat="1" applyFont="1" applyBorder="1" applyAlignment="1">
      <alignment horizontal="center" vertical="center"/>
    </xf>
    <xf numFmtId="3" fontId="60" fillId="0" borderId="0" xfId="0" applyNumberFormat="1" applyFont="1"/>
    <xf numFmtId="168" fontId="45" fillId="0" borderId="0" xfId="1" applyNumberFormat="1" applyFont="1"/>
    <xf numFmtId="167" fontId="45" fillId="0" borderId="0" xfId="2" applyNumberFormat="1" applyFont="1"/>
    <xf numFmtId="0" fontId="61" fillId="0" borderId="116" xfId="7" applyFont="1" applyBorder="1"/>
    <xf numFmtId="0" fontId="61" fillId="0" borderId="0" xfId="7" applyFont="1"/>
    <xf numFmtId="0" fontId="62" fillId="0" borderId="0" xfId="7" applyFont="1" applyAlignment="1">
      <alignment horizontal="center" vertical="center"/>
    </xf>
    <xf numFmtId="4" fontId="61" fillId="0" borderId="0" xfId="7" applyNumberFormat="1" applyFont="1" applyAlignment="1">
      <alignment horizontal="center" vertical="center"/>
    </xf>
    <xf numFmtId="10" fontId="61" fillId="0" borderId="0" xfId="10" applyNumberFormat="1" applyFont="1" applyAlignment="1">
      <alignment horizontal="center" vertical="center"/>
    </xf>
    <xf numFmtId="4" fontId="4" fillId="0" borderId="0" xfId="7" applyNumberFormat="1" applyFont="1" applyAlignment="1">
      <alignment vertical="center" wrapText="1"/>
    </xf>
    <xf numFmtId="0" fontId="55" fillId="0" borderId="0" xfId="7" applyFont="1" applyAlignment="1">
      <alignment horizontal="left" indent="1"/>
    </xf>
    <xf numFmtId="0" fontId="45" fillId="0" borderId="0" xfId="7" applyFont="1" applyAlignment="1">
      <alignment horizontal="left" indent="2"/>
    </xf>
    <xf numFmtId="3" fontId="45" fillId="0" borderId="0" xfId="7" applyNumberFormat="1" applyFont="1" applyAlignment="1">
      <alignment horizontal="center" vertical="center"/>
    </xf>
    <xf numFmtId="0" fontId="45" fillId="0" borderId="0" xfId="7" applyFont="1" applyAlignment="1">
      <alignment horizontal="left" vertical="center" indent="2"/>
    </xf>
    <xf numFmtId="166" fontId="61" fillId="0" borderId="0" xfId="11" applyFont="1"/>
    <xf numFmtId="166" fontId="61" fillId="0" borderId="0" xfId="11" applyFont="1" applyBorder="1"/>
    <xf numFmtId="165" fontId="61" fillId="0" borderId="0" xfId="12" applyFont="1" applyAlignment="1">
      <alignment horizontal="center" vertical="center"/>
    </xf>
    <xf numFmtId="166" fontId="61" fillId="0" borderId="0" xfId="7" applyNumberFormat="1" applyFont="1"/>
    <xf numFmtId="167" fontId="61" fillId="0" borderId="118" xfId="10" applyNumberFormat="1" applyFont="1" applyBorder="1" applyAlignment="1">
      <alignment horizontal="center" vertical="center"/>
    </xf>
    <xf numFmtId="167" fontId="61" fillId="0" borderId="118" xfId="10" applyNumberFormat="1" applyFont="1" applyBorder="1"/>
    <xf numFmtId="0" fontId="61" fillId="0" borderId="0" xfId="7" applyFont="1" applyAlignment="1">
      <alignment horizontal="center" vertical="center"/>
    </xf>
    <xf numFmtId="165" fontId="61" fillId="0" borderId="0" xfId="12" applyFont="1"/>
    <xf numFmtId="165" fontId="61" fillId="0" borderId="0" xfId="7" applyNumberFormat="1" applyFont="1"/>
    <xf numFmtId="167" fontId="61" fillId="0" borderId="0" xfId="10" applyNumberFormat="1" applyFont="1"/>
    <xf numFmtId="165" fontId="55" fillId="0" borderId="0" xfId="12" applyFont="1" applyAlignment="1">
      <alignment horizontal="center" vertical="center"/>
    </xf>
    <xf numFmtId="165" fontId="45" fillId="0" borderId="0" xfId="12" applyFont="1" applyAlignment="1">
      <alignment horizontal="center" vertical="center"/>
    </xf>
    <xf numFmtId="43" fontId="42" fillId="0" borderId="0" xfId="7" applyNumberFormat="1"/>
    <xf numFmtId="0" fontId="42" fillId="0" borderId="0" xfId="7" applyAlignment="1">
      <alignment horizontal="left" indent="3"/>
    </xf>
    <xf numFmtId="165" fontId="0" fillId="0" borderId="0" xfId="12" applyFont="1"/>
    <xf numFmtId="0" fontId="63" fillId="0" borderId="0" xfId="5" applyFont="1" applyAlignment="1">
      <alignment horizontal="left" vertical="center"/>
    </xf>
    <xf numFmtId="0" fontId="64" fillId="0" borderId="0" xfId="3" applyFont="1" applyAlignment="1">
      <alignment horizontal="center" vertical="center"/>
    </xf>
    <xf numFmtId="0" fontId="64" fillId="0" borderId="17" xfId="3" applyFont="1" applyBorder="1" applyAlignment="1">
      <alignment horizontal="center" vertical="center"/>
    </xf>
    <xf numFmtId="0" fontId="3" fillId="14" borderId="49" xfId="0" applyFont="1" applyFill="1" applyBorder="1" applyAlignment="1">
      <alignment horizontal="center" vertical="center"/>
    </xf>
    <xf numFmtId="166" fontId="6" fillId="14" borderId="2" xfId="1" applyFont="1" applyFill="1" applyBorder="1" applyAlignment="1">
      <alignment horizontal="center" vertical="center"/>
    </xf>
    <xf numFmtId="0" fontId="55" fillId="18" borderId="0" xfId="0" applyFont="1" applyFill="1" applyAlignment="1">
      <alignment horizontal="left"/>
    </xf>
    <xf numFmtId="168" fontId="55" fillId="18" borderId="0" xfId="0" applyNumberFormat="1" applyFont="1" applyFill="1"/>
    <xf numFmtId="167" fontId="55" fillId="18" borderId="0" xfId="2" applyNumberFormat="1" applyFont="1" applyFill="1"/>
    <xf numFmtId="167" fontId="55" fillId="18" borderId="0" xfId="2" applyNumberFormat="1" applyFont="1" applyFill="1" applyAlignment="1">
      <alignment horizontal="center" vertical="center"/>
    </xf>
    <xf numFmtId="0" fontId="65" fillId="0" borderId="0" xfId="0" applyFont="1" applyAlignment="1">
      <alignment horizontal="left"/>
    </xf>
    <xf numFmtId="168" fontId="8" fillId="0" borderId="0" xfId="0" applyNumberFormat="1" applyFont="1"/>
    <xf numFmtId="167" fontId="8" fillId="0" borderId="0" xfId="2" applyNumberFormat="1" applyFont="1" applyFill="1" applyBorder="1"/>
    <xf numFmtId="167" fontId="8" fillId="0" borderId="0" xfId="2" applyNumberFormat="1" applyFont="1" applyFill="1" applyBorder="1" applyAlignment="1">
      <alignment horizontal="center" vertical="center"/>
    </xf>
    <xf numFmtId="37" fontId="8" fillId="0" borderId="0" xfId="0" applyNumberFormat="1" applyFont="1" applyAlignment="1">
      <alignment horizontal="center" vertical="center"/>
    </xf>
    <xf numFmtId="167" fontId="12" fillId="0" borderId="0" xfId="2" applyNumberFormat="1" applyFont="1" applyFill="1"/>
    <xf numFmtId="0" fontId="66" fillId="0" borderId="0" xfId="0" applyFont="1"/>
    <xf numFmtId="0" fontId="67" fillId="0" borderId="0" xfId="0" applyFont="1"/>
    <xf numFmtId="168" fontId="12" fillId="0" borderId="0" xfId="0" applyNumberFormat="1" applyFont="1"/>
    <xf numFmtId="0" fontId="3" fillId="19" borderId="49" xfId="0" applyFont="1" applyFill="1" applyBorder="1" applyAlignment="1">
      <alignment horizontal="center" vertical="center"/>
    </xf>
    <xf numFmtId="166" fontId="6" fillId="19" borderId="2" xfId="1" applyFont="1" applyFill="1" applyBorder="1" applyAlignment="1">
      <alignment horizontal="center" vertical="center"/>
    </xf>
    <xf numFmtId="0" fontId="3" fillId="0" borderId="0" xfId="0" applyFont="1" applyAlignment="1">
      <alignment horizontal="center" vertical="center"/>
    </xf>
    <xf numFmtId="166" fontId="6" fillId="0" borderId="0" xfId="1" applyFont="1" applyFill="1" applyAlignment="1">
      <alignment horizontal="center" vertical="center"/>
    </xf>
    <xf numFmtId="167" fontId="0" fillId="0" borderId="0" xfId="0" applyNumberFormat="1"/>
    <xf numFmtId="0" fontId="13" fillId="0" borderId="0" xfId="0" applyFont="1" applyAlignment="1">
      <alignment horizontal="justify" vertical="center"/>
    </xf>
    <xf numFmtId="167" fontId="13" fillId="0" borderId="0" xfId="2" applyNumberFormat="1" applyFont="1" applyAlignment="1">
      <alignment horizontal="justify" vertical="center"/>
    </xf>
    <xf numFmtId="0" fontId="3" fillId="0" borderId="0" xfId="0" applyFont="1"/>
    <xf numFmtId="0" fontId="3" fillId="0" borderId="0" xfId="0" applyFont="1" applyAlignment="1">
      <alignment horizontal="left"/>
    </xf>
    <xf numFmtId="0" fontId="55" fillId="5" borderId="0" xfId="0" applyFont="1" applyFill="1"/>
    <xf numFmtId="167" fontId="55" fillId="5" borderId="0" xfId="2" applyNumberFormat="1" applyFont="1" applyFill="1" applyAlignment="1">
      <alignment horizontal="center"/>
    </xf>
    <xf numFmtId="0" fontId="55" fillId="0" borderId="0" xfId="0" applyFont="1" applyAlignment="1">
      <alignment horizontal="left" indent="1"/>
    </xf>
    <xf numFmtId="167" fontId="45" fillId="0" borderId="0" xfId="2" applyNumberFormat="1" applyFont="1" applyAlignment="1">
      <alignment horizontal="center"/>
    </xf>
    <xf numFmtId="0" fontId="45" fillId="0" borderId="0" xfId="0" applyFont="1" applyAlignment="1">
      <alignment horizontal="left" indent="2"/>
    </xf>
    <xf numFmtId="0" fontId="45" fillId="0" borderId="120" xfId="0" applyFont="1" applyBorder="1" applyAlignment="1">
      <alignment horizontal="left" indent="2"/>
    </xf>
    <xf numFmtId="167" fontId="45" fillId="0" borderId="120" xfId="2" applyNumberFormat="1" applyFont="1" applyBorder="1" applyAlignment="1">
      <alignment horizontal="center"/>
    </xf>
    <xf numFmtId="0" fontId="55" fillId="0" borderId="0" xfId="0" applyFont="1"/>
    <xf numFmtId="167" fontId="55" fillId="0" borderId="0" xfId="2" applyNumberFormat="1" applyFont="1" applyFill="1" applyAlignment="1">
      <alignment horizontal="center"/>
    </xf>
    <xf numFmtId="167" fontId="0" fillId="0" borderId="0" xfId="2" applyNumberFormat="1" applyFont="1" applyAlignment="1"/>
    <xf numFmtId="0" fontId="45" fillId="0" borderId="0" xfId="0" applyFont="1" applyAlignment="1">
      <alignment horizontal="center" vertical="center"/>
    </xf>
    <xf numFmtId="0" fontId="49" fillId="0" borderId="121" xfId="0" applyFont="1" applyBorder="1"/>
    <xf numFmtId="168" fontId="15" fillId="0" borderId="122" xfId="13" applyNumberFormat="1" applyFont="1" applyFill="1" applyBorder="1" applyAlignment="1">
      <alignment horizontal="center" vertical="center"/>
    </xf>
    <xf numFmtId="0" fontId="71" fillId="3" borderId="132" xfId="0" applyFont="1" applyFill="1" applyBorder="1" applyAlignment="1">
      <alignment horizontal="left"/>
    </xf>
    <xf numFmtId="168" fontId="71" fillId="3" borderId="133" xfId="1" applyNumberFormat="1" applyFont="1" applyFill="1" applyBorder="1" applyAlignment="1">
      <alignment horizontal="center" vertical="center"/>
    </xf>
    <xf numFmtId="167" fontId="71" fillId="3" borderId="133" xfId="2" applyNumberFormat="1" applyFont="1" applyFill="1" applyBorder="1" applyAlignment="1">
      <alignment horizontal="right" vertical="center"/>
    </xf>
    <xf numFmtId="0" fontId="71" fillId="20" borderId="0" xfId="0" applyFont="1" applyFill="1" applyAlignment="1">
      <alignment horizontal="left" indent="1"/>
    </xf>
    <xf numFmtId="168" fontId="71" fillId="20" borderId="0" xfId="1" applyNumberFormat="1" applyFont="1" applyFill="1" applyAlignment="1">
      <alignment horizontal="center" vertical="center"/>
    </xf>
    <xf numFmtId="0" fontId="72" fillId="4" borderId="0" xfId="0" applyFont="1" applyFill="1" applyAlignment="1">
      <alignment horizontal="left" wrapText="1" indent="2"/>
    </xf>
    <xf numFmtId="168" fontId="72" fillId="0" borderId="16" xfId="1" applyNumberFormat="1" applyFont="1" applyFill="1" applyBorder="1" applyAlignment="1">
      <alignment horizontal="right" vertical="center"/>
    </xf>
    <xf numFmtId="0" fontId="72" fillId="0" borderId="0" xfId="0" applyFont="1" applyAlignment="1">
      <alignment horizontal="left" wrapText="1" indent="2"/>
    </xf>
    <xf numFmtId="167" fontId="72" fillId="0" borderId="0" xfId="2" applyNumberFormat="1" applyFont="1" applyAlignment="1">
      <alignment horizontal="right" vertical="center"/>
    </xf>
    <xf numFmtId="168" fontId="72" fillId="0" borderId="0" xfId="1" applyNumberFormat="1" applyFont="1" applyAlignment="1">
      <alignment horizontal="center" vertical="center"/>
    </xf>
    <xf numFmtId="167" fontId="72" fillId="0" borderId="0" xfId="2" applyNumberFormat="1" applyFont="1" applyFill="1" applyAlignment="1">
      <alignment horizontal="right" vertical="center"/>
    </xf>
    <xf numFmtId="174" fontId="45" fillId="0" borderId="0" xfId="2" applyNumberFormat="1" applyFont="1"/>
    <xf numFmtId="10" fontId="45" fillId="0" borderId="0" xfId="2" applyNumberFormat="1" applyFont="1"/>
    <xf numFmtId="0" fontId="45" fillId="0" borderId="0" xfId="0" applyFont="1" applyAlignment="1">
      <alignment horizontal="left" wrapText="1" indent="2"/>
    </xf>
    <xf numFmtId="0" fontId="73" fillId="0" borderId="0" xfId="0" applyFont="1"/>
    <xf numFmtId="0" fontId="53" fillId="0" borderId="0" xfId="0" applyFont="1" applyAlignment="1">
      <alignment vertical="center"/>
    </xf>
    <xf numFmtId="0" fontId="55" fillId="0" borderId="0" xfId="0" applyFont="1" applyAlignment="1">
      <alignment horizontal="left"/>
    </xf>
    <xf numFmtId="4" fontId="10" fillId="0" borderId="0" xfId="0" applyNumberFormat="1" applyFont="1"/>
    <xf numFmtId="0" fontId="55" fillId="0" borderId="0" xfId="0" applyFont="1" applyAlignment="1">
      <alignment horizontal="center"/>
    </xf>
    <xf numFmtId="0" fontId="45" fillId="0" borderId="81" xfId="0" applyFont="1" applyBorder="1"/>
    <xf numFmtId="0" fontId="45" fillId="0" borderId="81" xfId="0" applyFont="1" applyBorder="1" applyAlignment="1">
      <alignment horizontal="center" vertical="center"/>
    </xf>
    <xf numFmtId="167" fontId="45" fillId="0" borderId="81" xfId="2" applyNumberFormat="1" applyFont="1" applyBorder="1" applyAlignment="1">
      <alignment horizontal="center" vertical="center"/>
    </xf>
    <xf numFmtId="167" fontId="45" fillId="0" borderId="0" xfId="2" applyNumberFormat="1" applyFont="1" applyBorder="1" applyAlignment="1">
      <alignment horizontal="center" vertical="center"/>
    </xf>
    <xf numFmtId="0" fontId="45" fillId="0" borderId="132" xfId="0" applyFont="1" applyBorder="1" applyAlignment="1">
      <alignment horizontal="left"/>
    </xf>
    <xf numFmtId="168" fontId="45" fillId="0" borderId="142" xfId="1" applyNumberFormat="1" applyFont="1" applyFill="1" applyBorder="1" applyAlignment="1">
      <alignment horizontal="right" vertical="center"/>
    </xf>
    <xf numFmtId="167" fontId="45" fillId="0" borderId="133" xfId="2" applyNumberFormat="1" applyFont="1" applyFill="1" applyBorder="1" applyAlignment="1">
      <alignment horizontal="center" vertical="center"/>
    </xf>
    <xf numFmtId="167" fontId="10" fillId="0" borderId="132" xfId="2" applyNumberFormat="1" applyFont="1" applyFill="1" applyBorder="1" applyAlignment="1">
      <alignment horizontal="center" vertical="center"/>
    </xf>
    <xf numFmtId="175" fontId="45" fillId="0" borderId="133" xfId="1" applyNumberFormat="1" applyFont="1" applyFill="1" applyBorder="1" applyAlignment="1">
      <alignment horizontal="center" vertical="center"/>
    </xf>
    <xf numFmtId="167" fontId="45" fillId="0" borderId="132" xfId="2" applyNumberFormat="1" applyFont="1" applyFill="1" applyBorder="1" applyAlignment="1">
      <alignment horizontal="center" vertical="center"/>
    </xf>
    <xf numFmtId="167" fontId="45" fillId="0" borderId="142" xfId="2" applyNumberFormat="1" applyFont="1" applyFill="1" applyBorder="1" applyAlignment="1">
      <alignment horizontal="center" vertical="center"/>
    </xf>
    <xf numFmtId="167" fontId="10" fillId="0" borderId="132" xfId="2" applyNumberFormat="1" applyFont="1" applyFill="1" applyBorder="1" applyAlignment="1">
      <alignment horizontal="center"/>
    </xf>
    <xf numFmtId="175" fontId="45" fillId="0" borderId="142" xfId="1" applyNumberFormat="1" applyFont="1" applyFill="1" applyBorder="1" applyAlignment="1">
      <alignment horizontal="center" vertical="center"/>
    </xf>
    <xf numFmtId="167" fontId="45" fillId="0" borderId="132" xfId="2" applyNumberFormat="1" applyFont="1" applyFill="1" applyBorder="1" applyAlignment="1">
      <alignment horizontal="center"/>
    </xf>
    <xf numFmtId="0" fontId="49" fillId="19" borderId="121" xfId="0" applyFont="1" applyFill="1" applyBorder="1"/>
    <xf numFmtId="168" fontId="15" fillId="19" borderId="122" xfId="13" applyNumberFormat="1" applyFont="1" applyFill="1" applyBorder="1" applyAlignment="1">
      <alignment horizontal="center" vertical="center"/>
    </xf>
    <xf numFmtId="0" fontId="77" fillId="3" borderId="132" xfId="0" applyFont="1" applyFill="1" applyBorder="1" applyAlignment="1">
      <alignment horizontal="left"/>
    </xf>
    <xf numFmtId="168" fontId="77" fillId="3" borderId="133" xfId="1" applyNumberFormat="1" applyFont="1" applyFill="1" applyBorder="1" applyAlignment="1">
      <alignment horizontal="right" vertical="center"/>
    </xf>
    <xf numFmtId="167" fontId="43" fillId="3" borderId="132" xfId="2" applyNumberFormat="1" applyFont="1" applyFill="1" applyBorder="1" applyAlignment="1">
      <alignment horizontal="right" vertical="center"/>
    </xf>
    <xf numFmtId="167" fontId="45" fillId="0" borderId="0" xfId="2" applyNumberFormat="1" applyFont="1" applyBorder="1"/>
    <xf numFmtId="0" fontId="77" fillId="20" borderId="0" xfId="0" applyFont="1" applyFill="1" applyAlignment="1">
      <alignment horizontal="left" indent="1"/>
    </xf>
    <xf numFmtId="168" fontId="77" fillId="20" borderId="19" xfId="1" applyNumberFormat="1" applyFont="1" applyFill="1" applyBorder="1" applyAlignment="1">
      <alignment horizontal="right" vertical="center"/>
    </xf>
    <xf numFmtId="167" fontId="43" fillId="20" borderId="0" xfId="2" applyNumberFormat="1" applyFont="1" applyFill="1" applyBorder="1" applyAlignment="1">
      <alignment horizontal="right"/>
    </xf>
    <xf numFmtId="0" fontId="78" fillId="0" borderId="0" xfId="0" applyFont="1" applyAlignment="1">
      <alignment horizontal="left" indent="2"/>
    </xf>
    <xf numFmtId="168" fontId="78" fillId="0" borderId="16" xfId="1" applyNumberFormat="1" applyFont="1" applyFill="1" applyBorder="1" applyAlignment="1">
      <alignment horizontal="right" vertical="center"/>
    </xf>
    <xf numFmtId="0" fontId="78" fillId="0" borderId="0" xfId="0" applyFont="1" applyAlignment="1">
      <alignment horizontal="left" indent="3"/>
    </xf>
    <xf numFmtId="168" fontId="78" fillId="0" borderId="16" xfId="1" applyNumberFormat="1" applyFont="1" applyBorder="1" applyAlignment="1">
      <alignment horizontal="right" vertical="center"/>
    </xf>
    <xf numFmtId="168" fontId="77" fillId="20" borderId="16" xfId="1" applyNumberFormat="1" applyFont="1" applyFill="1" applyBorder="1" applyAlignment="1">
      <alignment horizontal="right" vertical="center"/>
    </xf>
    <xf numFmtId="167" fontId="43" fillId="0" borderId="0" xfId="2" applyNumberFormat="1" applyFont="1" applyFill="1" applyBorder="1" applyAlignment="1">
      <alignment horizontal="right" vertical="center"/>
    </xf>
    <xf numFmtId="168" fontId="77" fillId="3" borderId="142" xfId="1" applyNumberFormat="1" applyFont="1" applyFill="1" applyBorder="1" applyAlignment="1">
      <alignment horizontal="right" vertical="center"/>
    </xf>
    <xf numFmtId="167" fontId="43" fillId="3" borderId="132" xfId="2" applyNumberFormat="1" applyFont="1" applyFill="1" applyBorder="1" applyAlignment="1">
      <alignment horizontal="right"/>
    </xf>
    <xf numFmtId="10" fontId="45" fillId="0" borderId="0" xfId="2" applyNumberFormat="1" applyFont="1" applyBorder="1"/>
    <xf numFmtId="168" fontId="78" fillId="0" borderId="18" xfId="1" applyNumberFormat="1" applyFont="1" applyFill="1" applyBorder="1" applyAlignment="1">
      <alignment horizontal="right" vertical="center"/>
    </xf>
    <xf numFmtId="4" fontId="80" fillId="0" borderId="0" xfId="0" applyNumberFormat="1" applyFont="1"/>
    <xf numFmtId="167" fontId="45" fillId="0" borderId="0" xfId="2" applyNumberFormat="1" applyFont="1" applyFill="1" applyBorder="1"/>
    <xf numFmtId="0" fontId="50" fillId="0" borderId="0" xfId="0" applyFont="1" applyAlignment="1">
      <alignment wrapText="1"/>
    </xf>
    <xf numFmtId="0" fontId="45" fillId="0" borderId="0" xfId="0" applyFont="1" applyAlignment="1">
      <alignment wrapText="1"/>
    </xf>
    <xf numFmtId="0" fontId="50" fillId="0" borderId="0" xfId="0" applyFont="1" applyAlignment="1">
      <alignment horizontal="center" vertical="center"/>
    </xf>
    <xf numFmtId="168" fontId="9" fillId="0" borderId="0" xfId="13" applyNumberFormat="1" applyFont="1" applyFill="1" applyBorder="1" applyAlignment="1">
      <alignment horizontal="center" vertical="center"/>
    </xf>
    <xf numFmtId="176" fontId="71" fillId="3" borderId="133" xfId="1" applyNumberFormat="1" applyFont="1" applyFill="1" applyBorder="1" applyAlignment="1">
      <alignment horizontal="center"/>
    </xf>
    <xf numFmtId="168" fontId="71" fillId="3" borderId="133" xfId="1" applyNumberFormat="1" applyFont="1" applyFill="1" applyBorder="1" applyAlignment="1">
      <alignment horizontal="center"/>
    </xf>
    <xf numFmtId="167" fontId="71" fillId="3" borderId="133" xfId="2" applyNumberFormat="1" applyFont="1" applyFill="1" applyBorder="1" applyAlignment="1">
      <alignment horizontal="right"/>
    </xf>
    <xf numFmtId="175" fontId="71" fillId="3" borderId="133" xfId="1" applyNumberFormat="1" applyFont="1" applyFill="1" applyBorder="1" applyAlignment="1">
      <alignment horizontal="right" indent="1"/>
    </xf>
    <xf numFmtId="167" fontId="71" fillId="3" borderId="132" xfId="2" applyNumberFormat="1" applyFont="1" applyFill="1" applyBorder="1" applyAlignment="1">
      <alignment horizontal="right" vertical="center"/>
    </xf>
    <xf numFmtId="0" fontId="72" fillId="0" borderId="0" xfId="0" applyFont="1" applyAlignment="1">
      <alignment horizontal="left" indent="1"/>
    </xf>
    <xf numFmtId="168" fontId="72" fillId="0" borderId="0" xfId="1" applyNumberFormat="1" applyFont="1" applyAlignment="1">
      <alignment horizontal="center"/>
    </xf>
    <xf numFmtId="167" fontId="72" fillId="0" borderId="0" xfId="2" applyNumberFormat="1" applyFont="1" applyAlignment="1">
      <alignment horizontal="right"/>
    </xf>
    <xf numFmtId="0" fontId="0" fillId="0" borderId="0" xfId="0" applyAlignment="1">
      <alignment horizontal="left" indent="1"/>
    </xf>
    <xf numFmtId="173" fontId="72" fillId="0" borderId="0" xfId="1" applyNumberFormat="1" applyFont="1" applyAlignment="1">
      <alignment horizontal="right" vertical="center" indent="1"/>
    </xf>
    <xf numFmtId="4" fontId="45" fillId="0" borderId="0" xfId="0" applyNumberFormat="1" applyFont="1"/>
    <xf numFmtId="167" fontId="72" fillId="0" borderId="0" xfId="2" applyNumberFormat="1" applyFont="1" applyFill="1" applyAlignment="1">
      <alignment horizontal="right"/>
    </xf>
    <xf numFmtId="168" fontId="72" fillId="0" borderId="0" xfId="1" applyNumberFormat="1" applyFont="1" applyFill="1" applyAlignment="1">
      <alignment horizontal="center"/>
    </xf>
    <xf numFmtId="166" fontId="45" fillId="0" borderId="0" xfId="1" applyFont="1" applyBorder="1" applyAlignment="1">
      <alignment horizontal="center" vertical="center"/>
    </xf>
    <xf numFmtId="173" fontId="72" fillId="0" borderId="0" xfId="1" applyNumberFormat="1" applyFont="1" applyFill="1" applyAlignment="1">
      <alignment horizontal="right" vertical="center" indent="1"/>
    </xf>
    <xf numFmtId="167" fontId="45" fillId="0" borderId="0" xfId="2" applyNumberFormat="1" applyFont="1" applyFill="1"/>
    <xf numFmtId="177" fontId="45" fillId="0" borderId="0" xfId="0" applyNumberFormat="1" applyFont="1"/>
    <xf numFmtId="171" fontId="45" fillId="0" borderId="0" xfId="0" applyNumberFormat="1" applyFont="1"/>
    <xf numFmtId="167" fontId="10" fillId="0" borderId="0" xfId="2" applyNumberFormat="1" applyFont="1"/>
    <xf numFmtId="0" fontId="10" fillId="0" borderId="0" xfId="0" applyFont="1"/>
    <xf numFmtId="176" fontId="8" fillId="0" borderId="0" xfId="1" applyNumberFormat="1" applyFont="1" applyFill="1" applyBorder="1" applyAlignment="1">
      <alignment horizontal="center" vertical="center"/>
    </xf>
    <xf numFmtId="176" fontId="45" fillId="0" borderId="0" xfId="0" applyNumberFormat="1" applyFont="1"/>
    <xf numFmtId="0" fontId="55" fillId="3" borderId="132" xfId="0" applyFont="1" applyFill="1" applyBorder="1" applyAlignment="1">
      <alignment horizontal="left"/>
    </xf>
    <xf numFmtId="168" fontId="55" fillId="3" borderId="133" xfId="1" applyNumberFormat="1" applyFont="1" applyFill="1" applyBorder="1" applyAlignment="1">
      <alignment horizontal="center"/>
    </xf>
    <xf numFmtId="167" fontId="55" fillId="3" borderId="132" xfId="2" applyNumberFormat="1" applyFont="1" applyFill="1" applyBorder="1" applyAlignment="1">
      <alignment horizontal="right" vertical="center"/>
    </xf>
    <xf numFmtId="176" fontId="55" fillId="3" borderId="133" xfId="1" applyNumberFormat="1" applyFont="1" applyFill="1" applyBorder="1" applyAlignment="1">
      <alignment horizontal="center"/>
    </xf>
    <xf numFmtId="167" fontId="55" fillId="3" borderId="133" xfId="2" applyNumberFormat="1" applyFont="1" applyFill="1" applyBorder="1" applyAlignment="1">
      <alignment horizontal="right"/>
    </xf>
    <xf numFmtId="175" fontId="55" fillId="3" borderId="133" xfId="1" applyNumberFormat="1" applyFont="1" applyFill="1" applyBorder="1" applyAlignment="1">
      <alignment horizontal="right" indent="1"/>
    </xf>
    <xf numFmtId="168" fontId="45" fillId="0" borderId="0" xfId="1" applyNumberFormat="1" applyFont="1" applyAlignment="1">
      <alignment horizontal="center"/>
    </xf>
    <xf numFmtId="167" fontId="45" fillId="0" borderId="0" xfId="2" applyNumberFormat="1" applyFont="1" applyAlignment="1">
      <alignment horizontal="right"/>
    </xf>
    <xf numFmtId="167" fontId="45" fillId="0" borderId="0" xfId="2" applyNumberFormat="1" applyFont="1" applyAlignment="1">
      <alignment horizontal="right" vertical="center"/>
    </xf>
    <xf numFmtId="167" fontId="45" fillId="0" borderId="0" xfId="2" applyNumberFormat="1" applyFont="1" applyAlignment="1">
      <alignment vertical="center"/>
    </xf>
    <xf numFmtId="168" fontId="45" fillId="0" borderId="0" xfId="1" applyNumberFormat="1" applyFont="1" applyFill="1" applyAlignment="1">
      <alignment horizontal="center"/>
    </xf>
    <xf numFmtId="167" fontId="45" fillId="0" borderId="0" xfId="2" applyNumberFormat="1" applyFont="1" applyFill="1" applyAlignment="1">
      <alignment horizontal="right"/>
    </xf>
    <xf numFmtId="167" fontId="45" fillId="0" borderId="0" xfId="2" applyNumberFormat="1" applyFont="1" applyFill="1" applyAlignment="1">
      <alignment horizontal="right" vertical="center"/>
    </xf>
    <xf numFmtId="167" fontId="45" fillId="0" borderId="0" xfId="2" applyNumberFormat="1" applyFont="1" applyFill="1" applyAlignment="1">
      <alignment vertical="center"/>
    </xf>
    <xf numFmtId="0" fontId="82" fillId="0" borderId="0" xfId="0" applyFont="1" applyAlignment="1">
      <alignment vertical="center"/>
    </xf>
    <xf numFmtId="0" fontId="82" fillId="0" borderId="0" xfId="0" applyFont="1"/>
    <xf numFmtId="178" fontId="10" fillId="0" borderId="0" xfId="0" applyNumberFormat="1" applyFont="1"/>
    <xf numFmtId="168" fontId="10" fillId="0" borderId="0" xfId="0" applyNumberFormat="1" applyFont="1"/>
    <xf numFmtId="166" fontId="10" fillId="0" borderId="0" xfId="1" applyFont="1"/>
    <xf numFmtId="166" fontId="55" fillId="5" borderId="80" xfId="1" applyFont="1" applyFill="1" applyBorder="1"/>
    <xf numFmtId="167" fontId="55" fillId="5" borderId="32" xfId="2" applyNumberFormat="1" applyFont="1" applyFill="1" applyBorder="1" applyAlignment="1">
      <alignment horizontal="center" vertical="center"/>
    </xf>
    <xf numFmtId="166" fontId="45" fillId="0" borderId="80" xfId="1" applyFont="1" applyBorder="1" applyAlignment="1">
      <alignment horizontal="left" indent="2"/>
    </xf>
    <xf numFmtId="167" fontId="45" fillId="0" borderId="32" xfId="2" applyNumberFormat="1" applyFont="1" applyBorder="1" applyAlignment="1">
      <alignment horizontal="center" vertical="center"/>
    </xf>
    <xf numFmtId="166" fontId="45" fillId="0" borderId="80" xfId="1" applyFont="1" applyBorder="1" applyAlignment="1">
      <alignment horizontal="left" indent="1"/>
    </xf>
    <xf numFmtId="0" fontId="13" fillId="0" borderId="0" xfId="0" applyFont="1" applyAlignment="1">
      <alignment horizontal="left" vertical="center"/>
    </xf>
    <xf numFmtId="0" fontId="83" fillId="0" borderId="0" xfId="0" applyFont="1" applyAlignment="1">
      <alignment vertical="top" wrapText="1"/>
    </xf>
    <xf numFmtId="0" fontId="84" fillId="0" borderId="0" xfId="0" applyFont="1"/>
    <xf numFmtId="0" fontId="83" fillId="0" borderId="0" xfId="0" applyFont="1" applyAlignment="1">
      <alignment horizontal="left" vertical="center"/>
    </xf>
    <xf numFmtId="166" fontId="45" fillId="0" borderId="80" xfId="1" applyFont="1" applyBorder="1"/>
    <xf numFmtId="166" fontId="45" fillId="0" borderId="80" xfId="1" applyFont="1" applyBorder="1" applyAlignment="1">
      <alignment horizontal="left"/>
    </xf>
    <xf numFmtId="166" fontId="55" fillId="0" borderId="80" xfId="1" applyFont="1" applyBorder="1"/>
    <xf numFmtId="167" fontId="55" fillId="0" borderId="32" xfId="2" applyNumberFormat="1" applyFont="1" applyBorder="1" applyAlignment="1">
      <alignment horizontal="center" vertical="center"/>
    </xf>
    <xf numFmtId="166" fontId="55" fillId="0" borderId="80" xfId="1" applyFont="1" applyBorder="1" applyAlignment="1">
      <alignment horizontal="left"/>
    </xf>
    <xf numFmtId="0" fontId="0" fillId="0" borderId="0" xfId="0" applyAlignment="1">
      <alignment horizontal="center" vertical="center"/>
    </xf>
    <xf numFmtId="0" fontId="5" fillId="4" borderId="0" xfId="0" applyFont="1" applyFill="1"/>
    <xf numFmtId="168" fontId="5" fillId="4" borderId="0" xfId="1" applyNumberFormat="1" applyFont="1" applyFill="1" applyAlignment="1">
      <alignment horizontal="center"/>
    </xf>
    <xf numFmtId="167" fontId="5" fillId="4" borderId="0" xfId="2" applyNumberFormat="1" applyFont="1" applyFill="1" applyAlignment="1">
      <alignment horizontal="center"/>
    </xf>
    <xf numFmtId="167" fontId="45" fillId="21" borderId="32" xfId="2" applyNumberFormat="1" applyFont="1" applyFill="1" applyBorder="1" applyAlignment="1">
      <alignment horizontal="center"/>
    </xf>
    <xf numFmtId="0" fontId="45" fillId="0" borderId="81" xfId="0" applyFont="1" applyBorder="1" applyAlignment="1">
      <alignment horizontal="center"/>
    </xf>
    <xf numFmtId="167" fontId="45" fillId="0" borderId="32" xfId="2" applyNumberFormat="1" applyFont="1" applyBorder="1" applyAlignment="1">
      <alignment horizontal="center"/>
    </xf>
    <xf numFmtId="0" fontId="45" fillId="0" borderId="80" xfId="0" applyFont="1" applyBorder="1" applyAlignment="1">
      <alignment horizontal="left" vertical="center"/>
    </xf>
    <xf numFmtId="0" fontId="55" fillId="0" borderId="80" xfId="0" applyFont="1" applyBorder="1" applyAlignment="1">
      <alignment horizontal="left" indent="1"/>
    </xf>
    <xf numFmtId="0" fontId="45" fillId="0" borderId="80" xfId="0" applyFont="1" applyBorder="1" applyAlignment="1">
      <alignment horizontal="left" indent="2"/>
    </xf>
    <xf numFmtId="0" fontId="2" fillId="0" borderId="0" xfId="0" applyFont="1"/>
    <xf numFmtId="175" fontId="6" fillId="0" borderId="0" xfId="0" applyNumberFormat="1" applyFont="1" applyAlignment="1">
      <alignment horizontal="center" vertical="center"/>
    </xf>
    <xf numFmtId="0" fontId="83" fillId="0" borderId="65" xfId="0" applyFont="1" applyBorder="1" applyAlignment="1">
      <alignment vertical="center"/>
    </xf>
    <xf numFmtId="0" fontId="13" fillId="0" borderId="0" xfId="0" applyFont="1" applyAlignment="1">
      <alignment horizontal="left" vertical="top"/>
    </xf>
    <xf numFmtId="0" fontId="14" fillId="0" borderId="0" xfId="0" applyFont="1"/>
    <xf numFmtId="0" fontId="57" fillId="0" borderId="0" xfId="0" applyFont="1" applyAlignment="1">
      <alignment horizontal="left" vertical="center"/>
    </xf>
    <xf numFmtId="0" fontId="87" fillId="0" borderId="0" xfId="0" applyFont="1"/>
    <xf numFmtId="0" fontId="88" fillId="0" borderId="0" xfId="0" applyFont="1"/>
    <xf numFmtId="0" fontId="6" fillId="0" borderId="0" xfId="0" applyFont="1" applyAlignment="1">
      <alignment horizontal="left"/>
    </xf>
    <xf numFmtId="0" fontId="12" fillId="0" borderId="0" xfId="0" applyFont="1" applyAlignment="1">
      <alignment horizontal="left"/>
    </xf>
    <xf numFmtId="37" fontId="12" fillId="0" borderId="0" xfId="0" applyNumberFormat="1" applyFont="1"/>
    <xf numFmtId="167" fontId="4" fillId="0" borderId="0" xfId="2" applyNumberFormat="1" applyFont="1" applyFill="1" applyBorder="1"/>
    <xf numFmtId="37" fontId="4" fillId="0" borderId="0" xfId="0" applyNumberFormat="1" applyFont="1"/>
    <xf numFmtId="37" fontId="6" fillId="0" borderId="0" xfId="0" applyNumberFormat="1" applyFont="1"/>
    <xf numFmtId="0" fontId="45" fillId="0" borderId="67" xfId="0" applyFont="1" applyBorder="1" applyAlignment="1">
      <alignment horizontal="left" vertical="center" wrapText="1"/>
    </xf>
    <xf numFmtId="0" fontId="0" fillId="0" borderId="0" xfId="0" applyAlignment="1">
      <alignment horizontal="left" vertical="top" wrapText="1"/>
    </xf>
    <xf numFmtId="173" fontId="0" fillId="0" borderId="0" xfId="1" applyNumberFormat="1" applyFont="1"/>
    <xf numFmtId="170" fontId="0" fillId="0" borderId="0" xfId="0" applyNumberFormat="1"/>
    <xf numFmtId="170" fontId="3" fillId="0" borderId="0" xfId="1" applyNumberFormat="1" applyFont="1"/>
    <xf numFmtId="170" fontId="0" fillId="0" borderId="0" xfId="1" applyNumberFormat="1" applyFont="1"/>
    <xf numFmtId="0" fontId="0" fillId="0" borderId="0" xfId="0" applyAlignment="1">
      <alignment wrapText="1"/>
    </xf>
    <xf numFmtId="0" fontId="90" fillId="2" borderId="18" xfId="0" applyFont="1" applyFill="1" applyBorder="1" applyAlignment="1">
      <alignment horizontal="center" vertical="center" wrapText="1"/>
    </xf>
    <xf numFmtId="0" fontId="90" fillId="2" borderId="18" xfId="0" applyFont="1" applyFill="1" applyBorder="1" applyAlignment="1">
      <alignment horizontal="center" vertical="center"/>
    </xf>
    <xf numFmtId="0" fontId="91" fillId="0" borderId="157" xfId="14" applyFont="1" applyBorder="1" applyAlignment="1">
      <alignment horizontal="center" vertical="center"/>
    </xf>
    <xf numFmtId="0" fontId="60" fillId="0" borderId="157" xfId="0" applyFont="1" applyBorder="1" applyAlignment="1">
      <alignment horizontal="center" vertical="center"/>
    </xf>
    <xf numFmtId="0" fontId="91" fillId="0" borderId="158" xfId="14" applyFont="1" applyBorder="1" applyAlignment="1">
      <alignment horizontal="center" vertical="center"/>
    </xf>
    <xf numFmtId="0" fontId="60" fillId="0" borderId="158" xfId="0" applyFont="1" applyBorder="1" applyAlignment="1">
      <alignment horizontal="center" vertical="center"/>
    </xf>
    <xf numFmtId="0" fontId="91" fillId="0" borderId="158" xfId="14" applyFont="1" applyBorder="1" applyAlignment="1">
      <alignment horizontal="center" vertical="center" wrapText="1"/>
    </xf>
    <xf numFmtId="0" fontId="91" fillId="0" borderId="159" xfId="14" applyFont="1" applyBorder="1" applyAlignment="1">
      <alignment horizontal="center" vertical="center"/>
    </xf>
    <xf numFmtId="0" fontId="60" fillId="0" borderId="159" xfId="0" applyFont="1" applyBorder="1" applyAlignment="1">
      <alignment horizontal="center" vertical="center"/>
    </xf>
    <xf numFmtId="0" fontId="0" fillId="0" borderId="116" xfId="0" applyBorder="1" applyAlignment="1">
      <alignment wrapText="1"/>
    </xf>
    <xf numFmtId="0" fontId="0" fillId="0" borderId="25" xfId="0" applyBorder="1"/>
    <xf numFmtId="0" fontId="0" fillId="0" borderId="15" xfId="0" applyBorder="1" applyAlignment="1">
      <alignment wrapText="1"/>
    </xf>
    <xf numFmtId="0" fontId="0" fillId="0" borderId="23" xfId="0" applyBorder="1"/>
    <xf numFmtId="0" fontId="92" fillId="0" borderId="0" xfId="0" applyFont="1" applyAlignment="1">
      <alignment horizontal="right"/>
    </xf>
    <xf numFmtId="167" fontId="92" fillId="0" borderId="0" xfId="0" applyNumberFormat="1" applyFont="1" applyAlignment="1">
      <alignment horizontal="right"/>
    </xf>
    <xf numFmtId="167" fontId="92" fillId="19" borderId="0" xfId="0" applyNumberFormat="1" applyFont="1" applyFill="1" applyAlignment="1">
      <alignment horizontal="right"/>
    </xf>
    <xf numFmtId="0" fontId="94" fillId="0" borderId="0" xfId="0" applyFont="1" applyAlignment="1">
      <alignment horizontal="justify" vertical="center"/>
    </xf>
    <xf numFmtId="0" fontId="55" fillId="0" borderId="0" xfId="0" applyFont="1" applyAlignment="1">
      <alignment horizontal="center" vertical="center"/>
    </xf>
    <xf numFmtId="0" fontId="60" fillId="0" borderId="0" xfId="0" applyFont="1" applyAlignment="1">
      <alignment vertical="center"/>
    </xf>
    <xf numFmtId="0" fontId="55" fillId="0" borderId="0" xfId="0" applyFont="1" applyAlignment="1">
      <alignment horizontal="left" vertical="center"/>
    </xf>
    <xf numFmtId="0" fontId="55" fillId="0" borderId="0" xfId="0" applyFont="1" applyAlignment="1">
      <alignment horizontal="left" vertical="top"/>
    </xf>
    <xf numFmtId="0" fontId="55" fillId="0" borderId="0" xfId="0" applyFont="1" applyAlignment="1">
      <alignment horizontal="center" vertical="top"/>
    </xf>
    <xf numFmtId="0" fontId="94" fillId="0" borderId="0" xfId="0" applyFont="1"/>
    <xf numFmtId="0" fontId="94" fillId="0" borderId="0" xfId="0" applyFont="1" applyAlignment="1">
      <alignment horizontal="left" vertical="top"/>
    </xf>
    <xf numFmtId="0" fontId="55" fillId="0" borderId="0" xfId="0" applyFont="1" applyAlignment="1">
      <alignment vertical="top"/>
    </xf>
    <xf numFmtId="0" fontId="94" fillId="0" borderId="0" xfId="0" applyFont="1" applyAlignment="1">
      <alignment horizontal="left" vertical="center"/>
    </xf>
    <xf numFmtId="0" fontId="94" fillId="0" borderId="0" xfId="0" applyFont="1" applyAlignment="1">
      <alignment vertical="center"/>
    </xf>
    <xf numFmtId="0" fontId="55" fillId="0" borderId="0" xfId="0" applyFont="1" applyAlignment="1">
      <alignment vertical="center"/>
    </xf>
    <xf numFmtId="0" fontId="13" fillId="0" borderId="0" xfId="0" applyFont="1" applyAlignment="1">
      <alignment vertical="center" wrapText="1"/>
    </xf>
    <xf numFmtId="0" fontId="75" fillId="0" borderId="0" xfId="0" applyFont="1" applyAlignment="1">
      <alignment horizontal="center" vertical="top" wrapText="1" readingOrder="1"/>
    </xf>
    <xf numFmtId="0" fontId="49" fillId="4" borderId="0" xfId="0" applyFont="1" applyFill="1" applyAlignment="1">
      <alignment wrapText="1"/>
    </xf>
    <xf numFmtId="0" fontId="49" fillId="0" borderId="0" xfId="0" applyFont="1" applyAlignment="1">
      <alignment vertical="center" wrapText="1"/>
    </xf>
    <xf numFmtId="0" fontId="82" fillId="0" borderId="0" xfId="0" applyFont="1" applyAlignment="1">
      <alignment horizontal="justify" vertical="center"/>
    </xf>
    <xf numFmtId="0" fontId="53" fillId="0" borderId="0" xfId="0" applyFont="1" applyAlignment="1">
      <alignment horizontal="left" vertical="center" wrapText="1"/>
    </xf>
    <xf numFmtId="167" fontId="45" fillId="0" borderId="0" xfId="2" applyNumberFormat="1" applyFont="1" applyFill="1" applyAlignment="1">
      <alignment horizontal="center"/>
    </xf>
    <xf numFmtId="0" fontId="62" fillId="0" borderId="2" xfId="7" applyFont="1" applyBorder="1" applyAlignment="1">
      <alignment horizontal="center" vertical="center"/>
    </xf>
    <xf numFmtId="165" fontId="61" fillId="0" borderId="81" xfId="12" applyFont="1" applyFill="1" applyBorder="1"/>
    <xf numFmtId="0" fontId="55" fillId="0" borderId="0" xfId="7" applyFont="1" applyAlignment="1">
      <alignment horizontal="center" vertical="center"/>
    </xf>
    <xf numFmtId="165" fontId="61" fillId="0" borderId="0" xfId="12" applyFont="1" applyFill="1"/>
    <xf numFmtId="0" fontId="8" fillId="22" borderId="0" xfId="7" applyFont="1" applyFill="1" applyAlignment="1">
      <alignment horizontal="left"/>
    </xf>
    <xf numFmtId="0" fontId="55" fillId="23" borderId="0" xfId="7" applyFont="1" applyFill="1" applyAlignment="1">
      <alignment horizontal="left"/>
    </xf>
    <xf numFmtId="0" fontId="55" fillId="24" borderId="0" xfId="7" applyFont="1" applyFill="1" applyAlignment="1">
      <alignment horizontal="left"/>
    </xf>
    <xf numFmtId="167" fontId="45" fillId="0" borderId="0" xfId="2" applyNumberFormat="1" applyFont="1" applyFill="1" applyBorder="1" applyAlignment="1">
      <alignment horizontal="center"/>
    </xf>
    <xf numFmtId="167" fontId="45" fillId="0" borderId="32" xfId="2" applyNumberFormat="1" applyFont="1" applyFill="1" applyBorder="1" applyAlignment="1">
      <alignment horizontal="center"/>
    </xf>
    <xf numFmtId="0" fontId="9" fillId="0" borderId="80" xfId="0" applyFont="1" applyBorder="1" applyAlignment="1">
      <alignment horizontal="left" indent="2"/>
    </xf>
    <xf numFmtId="167" fontId="10" fillId="0" borderId="0" xfId="2" applyNumberFormat="1" applyFont="1" applyBorder="1" applyAlignment="1">
      <alignment horizontal="center"/>
    </xf>
    <xf numFmtId="167" fontId="10" fillId="21" borderId="32" xfId="2" applyNumberFormat="1" applyFont="1" applyFill="1" applyBorder="1" applyAlignment="1">
      <alignment horizontal="center"/>
    </xf>
    <xf numFmtId="0" fontId="45" fillId="0" borderId="80" xfId="0" applyFont="1" applyBorder="1" applyAlignment="1">
      <alignment horizontal="left" indent="3"/>
    </xf>
    <xf numFmtId="0" fontId="42" fillId="0" borderId="0" xfId="7"/>
    <xf numFmtId="0" fontId="62" fillId="0" borderId="0" xfId="7" applyFont="1" applyAlignment="1">
      <alignment horizontal="center"/>
    </xf>
    <xf numFmtId="0" fontId="61" fillId="0" borderId="0" xfId="7" applyFont="1" applyAlignment="1">
      <alignment horizontal="center"/>
    </xf>
    <xf numFmtId="4" fontId="42" fillId="0" borderId="0" xfId="7" applyNumberFormat="1"/>
    <xf numFmtId="0" fontId="55" fillId="5" borderId="80" xfId="7" applyFont="1" applyFill="1" applyBorder="1" applyAlignment="1">
      <alignment horizontal="left" indent="1"/>
    </xf>
    <xf numFmtId="167" fontId="61" fillId="5" borderId="0" xfId="10" applyNumberFormat="1" applyFont="1" applyFill="1" applyBorder="1" applyAlignment="1">
      <alignment horizontal="center" vertical="center"/>
    </xf>
    <xf numFmtId="167" fontId="61" fillId="5" borderId="32" xfId="10" applyNumberFormat="1" applyFont="1" applyFill="1" applyBorder="1" applyAlignment="1">
      <alignment horizontal="center" vertical="center"/>
    </xf>
    <xf numFmtId="0" fontId="61" fillId="0" borderId="80" xfId="7" applyFont="1" applyBorder="1" applyAlignment="1">
      <alignment horizontal="left" indent="2"/>
    </xf>
    <xf numFmtId="167" fontId="61" fillId="0" borderId="0" xfId="10" applyNumberFormat="1" applyFont="1" applyBorder="1" applyAlignment="1">
      <alignment horizontal="center" vertical="center"/>
    </xf>
    <xf numFmtId="167" fontId="61" fillId="0" borderId="32" xfId="10" applyNumberFormat="1" applyFont="1" applyBorder="1" applyAlignment="1">
      <alignment horizontal="center" vertical="center"/>
    </xf>
    <xf numFmtId="0" fontId="55" fillId="0" borderId="80" xfId="7" applyFont="1" applyBorder="1" applyAlignment="1">
      <alignment horizontal="left" indent="3"/>
    </xf>
    <xf numFmtId="0" fontId="61" fillId="0" borderId="80" xfId="7" applyFont="1" applyBorder="1" applyAlignment="1">
      <alignment horizontal="left" indent="4"/>
    </xf>
    <xf numFmtId="0" fontId="61" fillId="0" borderId="163" xfId="7" applyFont="1" applyBorder="1" applyAlignment="1">
      <alignment horizontal="left" indent="4"/>
    </xf>
    <xf numFmtId="167" fontId="61" fillId="0" borderId="81" xfId="10" applyNumberFormat="1" applyFont="1" applyBorder="1" applyAlignment="1">
      <alignment horizontal="center" vertical="center"/>
    </xf>
    <xf numFmtId="167" fontId="61" fillId="0" borderId="33" xfId="10" applyNumberFormat="1" applyFont="1" applyBorder="1" applyAlignment="1">
      <alignment horizontal="center" vertical="center"/>
    </xf>
    <xf numFmtId="0" fontId="78" fillId="4" borderId="0" xfId="0" applyFont="1" applyFill="1"/>
    <xf numFmtId="168" fontId="78" fillId="4" borderId="0" xfId="1" applyNumberFormat="1" applyFont="1" applyFill="1" applyAlignment="1">
      <alignment horizontal="center"/>
    </xf>
    <xf numFmtId="167" fontId="78" fillId="4" borderId="0" xfId="2" applyNumberFormat="1" applyFont="1" applyFill="1" applyAlignment="1">
      <alignment horizontal="center"/>
    </xf>
    <xf numFmtId="0" fontId="55" fillId="0" borderId="80" xfId="0" applyFont="1" applyBorder="1" applyAlignment="1">
      <alignment horizontal="left" vertical="center"/>
    </xf>
    <xf numFmtId="168" fontId="80" fillId="0" borderId="0" xfId="1" applyNumberFormat="1" applyFont="1"/>
    <xf numFmtId="0" fontId="46" fillId="4" borderId="0" xfId="0" applyFont="1" applyFill="1"/>
    <xf numFmtId="168" fontId="46" fillId="4" borderId="0" xfId="1" applyNumberFormat="1" applyFont="1" applyFill="1" applyAlignment="1">
      <alignment horizontal="center"/>
    </xf>
    <xf numFmtId="167" fontId="46" fillId="4" borderId="0" xfId="2" applyNumberFormat="1" applyFont="1" applyFill="1" applyAlignment="1">
      <alignment horizontal="center"/>
    </xf>
    <xf numFmtId="0" fontId="55" fillId="0" borderId="163" xfId="0" applyFont="1" applyBorder="1" applyAlignment="1">
      <alignment horizontal="left" vertical="center"/>
    </xf>
    <xf numFmtId="0" fontId="38" fillId="0" borderId="0" xfId="0" applyFont="1" applyAlignment="1">
      <alignment vertical="center" wrapText="1"/>
    </xf>
    <xf numFmtId="0" fontId="55" fillId="5" borderId="143" xfId="7" applyFont="1" applyFill="1" applyBorder="1" applyAlignment="1">
      <alignment horizontal="left" indent="1"/>
    </xf>
    <xf numFmtId="167" fontId="61" fillId="5" borderId="118" xfId="10" applyNumberFormat="1" applyFont="1" applyFill="1" applyBorder="1" applyAlignment="1">
      <alignment horizontal="center" vertical="center"/>
    </xf>
    <xf numFmtId="167" fontId="61" fillId="5" borderId="144" xfId="10" applyNumberFormat="1" applyFont="1" applyFill="1" applyBorder="1" applyAlignment="1">
      <alignment horizontal="center" vertical="center"/>
    </xf>
    <xf numFmtId="167" fontId="61" fillId="0" borderId="0" xfId="10" applyNumberFormat="1" applyFont="1" applyBorder="1" applyAlignment="1">
      <alignment horizontal="center"/>
    </xf>
    <xf numFmtId="167" fontId="61" fillId="0" borderId="32" xfId="10" applyNumberFormat="1" applyFont="1" applyBorder="1" applyAlignment="1">
      <alignment horizontal="center"/>
    </xf>
    <xf numFmtId="0" fontId="61" fillId="0" borderId="163" xfId="7" applyFont="1" applyBorder="1" applyAlignment="1">
      <alignment horizontal="left" indent="2"/>
    </xf>
    <xf numFmtId="167" fontId="61" fillId="0" borderId="81" xfId="10" applyNumberFormat="1" applyFont="1" applyBorder="1" applyAlignment="1">
      <alignment horizontal="center"/>
    </xf>
    <xf numFmtId="167" fontId="61" fillId="0" borderId="33" xfId="10" applyNumberFormat="1" applyFont="1" applyBorder="1" applyAlignment="1">
      <alignment horizontal="center"/>
    </xf>
    <xf numFmtId="0" fontId="48" fillId="0" borderId="0" xfId="0" applyFont="1" applyAlignment="1">
      <alignment horizontal="left" vertical="center"/>
    </xf>
    <xf numFmtId="0" fontId="62" fillId="0" borderId="80" xfId="7" applyFont="1" applyBorder="1" applyAlignment="1">
      <alignment horizontal="left" indent="2"/>
    </xf>
    <xf numFmtId="0" fontId="61" fillId="0" borderId="80" xfId="7" applyFont="1" applyBorder="1" applyAlignment="1">
      <alignment horizontal="left" indent="3"/>
    </xf>
    <xf numFmtId="167" fontId="42" fillId="0" borderId="0" xfId="2" applyNumberFormat="1" applyFont="1"/>
    <xf numFmtId="0" fontId="61" fillId="0" borderId="163" xfId="7" applyFont="1" applyBorder="1" applyAlignment="1">
      <alignment horizontal="left" indent="3"/>
    </xf>
    <xf numFmtId="0" fontId="10" fillId="0" borderId="26" xfId="5" applyFont="1" applyBorder="1"/>
    <xf numFmtId="167" fontId="45" fillId="0" borderId="32" xfId="18" applyNumberFormat="1" applyFont="1" applyBorder="1" applyAlignment="1">
      <alignment horizontal="center" vertical="center"/>
    </xf>
    <xf numFmtId="0" fontId="10" fillId="0" borderId="31" xfId="5" applyFont="1" applyBorder="1"/>
    <xf numFmtId="0" fontId="10" fillId="0" borderId="31" xfId="5" applyFont="1" applyBorder="1" applyAlignment="1">
      <alignment vertical="center"/>
    </xf>
    <xf numFmtId="166" fontId="45" fillId="0" borderId="45" xfId="1" applyFont="1" applyBorder="1" applyAlignment="1">
      <alignment horizontal="center" vertical="center"/>
    </xf>
    <xf numFmtId="167" fontId="45" fillId="0" borderId="45" xfId="2" applyNumberFormat="1" applyFont="1" applyBorder="1" applyAlignment="1">
      <alignment horizontal="center" vertical="center"/>
    </xf>
    <xf numFmtId="9" fontId="45" fillId="0" borderId="45" xfId="2" applyFont="1" applyBorder="1" applyAlignment="1">
      <alignment horizontal="center" vertical="center"/>
    </xf>
    <xf numFmtId="167" fontId="46" fillId="0" borderId="0" xfId="2" applyNumberFormat="1" applyFont="1" applyFill="1" applyBorder="1" applyAlignment="1">
      <alignment horizontal="right"/>
    </xf>
    <xf numFmtId="167" fontId="46" fillId="0" borderId="0" xfId="2" applyNumberFormat="1" applyFont="1" applyFill="1" applyBorder="1" applyAlignment="1">
      <alignment horizontal="right" vertical="center"/>
    </xf>
    <xf numFmtId="167" fontId="46" fillId="0" borderId="0" xfId="2" applyNumberFormat="1" applyFont="1" applyAlignment="1">
      <alignment horizontal="right"/>
    </xf>
    <xf numFmtId="0" fontId="82" fillId="0" borderId="0" xfId="0" applyFont="1" applyAlignment="1">
      <alignment horizontal="left" vertical="center"/>
    </xf>
    <xf numFmtId="37" fontId="99" fillId="0" borderId="82" xfId="1" applyNumberFormat="1" applyFont="1" applyFill="1" applyBorder="1" applyAlignment="1">
      <alignment horizontal="center" vertical="center" wrapText="1"/>
    </xf>
    <xf numFmtId="0" fontId="71" fillId="5" borderId="64" xfId="0" applyFont="1" applyFill="1" applyBorder="1" applyAlignment="1">
      <alignment horizontal="left"/>
    </xf>
    <xf numFmtId="167" fontId="100" fillId="5" borderId="65" xfId="2" applyNumberFormat="1" applyFont="1" applyFill="1" applyBorder="1" applyAlignment="1">
      <alignment horizontal="center" vertical="center"/>
    </xf>
    <xf numFmtId="167" fontId="100" fillId="5" borderId="66" xfId="2" applyNumberFormat="1" applyFont="1" applyFill="1" applyBorder="1" applyAlignment="1">
      <alignment horizontal="center" vertical="center"/>
    </xf>
    <xf numFmtId="0" fontId="71" fillId="4" borderId="67" xfId="0" applyFont="1" applyFill="1" applyBorder="1" applyAlignment="1">
      <alignment horizontal="left" indent="1"/>
    </xf>
    <xf numFmtId="167" fontId="100" fillId="4" borderId="0" xfId="2" applyNumberFormat="1" applyFont="1" applyFill="1" applyBorder="1" applyAlignment="1">
      <alignment horizontal="center" vertical="center"/>
    </xf>
    <xf numFmtId="167" fontId="100" fillId="4" borderId="45" xfId="2" applyNumberFormat="1" applyFont="1" applyFill="1" applyBorder="1" applyAlignment="1">
      <alignment horizontal="center" vertical="center"/>
    </xf>
    <xf numFmtId="0" fontId="72" fillId="4" borderId="67" xfId="0" applyFont="1" applyFill="1" applyBorder="1" applyAlignment="1">
      <alignment horizontal="left" wrapText="1" indent="2"/>
    </xf>
    <xf numFmtId="167" fontId="99" fillId="4" borderId="0" xfId="2" applyNumberFormat="1" applyFont="1" applyFill="1" applyBorder="1" applyAlignment="1">
      <alignment horizontal="center" vertical="center"/>
    </xf>
    <xf numFmtId="167" fontId="99" fillId="4" borderId="45" xfId="2" applyNumberFormat="1" applyFont="1" applyFill="1" applyBorder="1" applyAlignment="1">
      <alignment horizontal="center" vertical="center"/>
    </xf>
    <xf numFmtId="0" fontId="72" fillId="4" borderId="67" xfId="0" applyFont="1" applyFill="1" applyBorder="1" applyAlignment="1">
      <alignment horizontal="left" indent="3"/>
    </xf>
    <xf numFmtId="0" fontId="72" fillId="4" borderId="67" xfId="0" applyFont="1" applyFill="1" applyBorder="1" applyAlignment="1">
      <alignment horizontal="left" indent="5"/>
    </xf>
    <xf numFmtId="0" fontId="72" fillId="4" borderId="67" xfId="0" applyFont="1" applyFill="1" applyBorder="1" applyAlignment="1">
      <alignment horizontal="left" wrapText="1" indent="5"/>
    </xf>
    <xf numFmtId="0" fontId="72" fillId="4" borderId="67" xfId="0" applyFont="1" applyFill="1" applyBorder="1" applyAlignment="1">
      <alignment horizontal="left" indent="2"/>
    </xf>
    <xf numFmtId="0" fontId="72" fillId="4" borderId="67" xfId="0" applyFont="1" applyFill="1" applyBorder="1" applyAlignment="1">
      <alignment horizontal="left" wrapText="1" indent="3"/>
    </xf>
    <xf numFmtId="166" fontId="99" fillId="4" borderId="0" xfId="1" applyFont="1" applyFill="1" applyBorder="1" applyAlignment="1">
      <alignment horizontal="center" vertical="center"/>
    </xf>
    <xf numFmtId="9" fontId="99" fillId="4" borderId="45" xfId="2" applyFont="1" applyFill="1" applyBorder="1" applyAlignment="1">
      <alignment horizontal="center" vertical="center"/>
    </xf>
    <xf numFmtId="0" fontId="72" fillId="0" borderId="67" xfId="0" applyFont="1" applyBorder="1" applyAlignment="1">
      <alignment horizontal="left" indent="2"/>
    </xf>
    <xf numFmtId="0" fontId="72" fillId="0" borderId="67" xfId="0" applyFont="1" applyBorder="1" applyAlignment="1">
      <alignment horizontal="left" indent="3"/>
    </xf>
    <xf numFmtId="0" fontId="72" fillId="0" borderId="67" xfId="0" applyFont="1" applyBorder="1" applyAlignment="1">
      <alignment horizontal="left" wrapText="1" indent="3"/>
    </xf>
    <xf numFmtId="0" fontId="71" fillId="0" borderId="67" xfId="0" applyFont="1" applyBorder="1" applyAlignment="1">
      <alignment horizontal="left" indent="1"/>
    </xf>
    <xf numFmtId="0" fontId="72" fillId="0" borderId="67" xfId="0" applyFont="1" applyBorder="1" applyAlignment="1">
      <alignment horizontal="left" indent="5"/>
    </xf>
    <xf numFmtId="166" fontId="99" fillId="4" borderId="45" xfId="1" applyFont="1" applyFill="1" applyBorder="1" applyAlignment="1">
      <alignment horizontal="center" vertical="center"/>
    </xf>
    <xf numFmtId="0" fontId="71" fillId="5" borderId="67" xfId="0" applyFont="1" applyFill="1" applyBorder="1" applyAlignment="1">
      <alignment horizontal="left"/>
    </xf>
    <xf numFmtId="167" fontId="100" fillId="5" borderId="0" xfId="2" applyNumberFormat="1" applyFont="1" applyFill="1" applyBorder="1" applyAlignment="1">
      <alignment horizontal="center" vertical="center"/>
    </xf>
    <xf numFmtId="167" fontId="100" fillId="5" borderId="45" xfId="2" applyNumberFormat="1" applyFont="1" applyFill="1" applyBorder="1" applyAlignment="1">
      <alignment horizontal="center" vertical="center"/>
    </xf>
    <xf numFmtId="0" fontId="71" fillId="0" borderId="67" xfId="0" applyFont="1" applyBorder="1" applyAlignment="1">
      <alignment horizontal="left" wrapText="1" indent="1"/>
    </xf>
    <xf numFmtId="167" fontId="100" fillId="0" borderId="0" xfId="2" applyNumberFormat="1" applyFont="1" applyBorder="1" applyAlignment="1">
      <alignment horizontal="center" vertical="center"/>
    </xf>
    <xf numFmtId="166" fontId="100" fillId="0" borderId="0" xfId="1" applyFont="1" applyBorder="1" applyAlignment="1">
      <alignment horizontal="center" vertical="center"/>
    </xf>
    <xf numFmtId="167" fontId="100" fillId="0" borderId="45" xfId="2" applyNumberFormat="1" applyFont="1" applyBorder="1" applyAlignment="1">
      <alignment horizontal="center" vertical="center"/>
    </xf>
    <xf numFmtId="167" fontId="99" fillId="0" borderId="0" xfId="2" applyNumberFormat="1" applyFont="1" applyBorder="1" applyAlignment="1">
      <alignment horizontal="center" vertical="center"/>
    </xf>
    <xf numFmtId="166" fontId="99" fillId="0" borderId="0" xfId="1" applyFont="1" applyBorder="1" applyAlignment="1">
      <alignment horizontal="center" vertical="center"/>
    </xf>
    <xf numFmtId="167" fontId="99" fillId="0" borderId="45" xfId="2" applyNumberFormat="1" applyFont="1" applyBorder="1" applyAlignment="1">
      <alignment horizontal="center" vertical="center"/>
    </xf>
    <xf numFmtId="166" fontId="100" fillId="0" borderId="45" xfId="1" applyFont="1" applyBorder="1" applyAlignment="1">
      <alignment horizontal="center" vertical="center"/>
    </xf>
    <xf numFmtId="0" fontId="72" fillId="0" borderId="67" xfId="0" applyFont="1" applyBorder="1" applyAlignment="1">
      <alignment horizontal="left" wrapText="1" indent="2"/>
    </xf>
    <xf numFmtId="166" fontId="99" fillId="0" borderId="45" xfId="1" applyFont="1" applyBorder="1" applyAlignment="1">
      <alignment horizontal="center" vertical="center"/>
    </xf>
    <xf numFmtId="0" fontId="72" fillId="0" borderId="67" xfId="0" applyFont="1" applyBorder="1" applyAlignment="1">
      <alignment horizontal="left" wrapText="1" indent="1"/>
    </xf>
    <xf numFmtId="0" fontId="72" fillId="0" borderId="67" xfId="0" applyFont="1" applyBorder="1" applyAlignment="1">
      <alignment horizontal="left" indent="1"/>
    </xf>
    <xf numFmtId="0" fontId="79" fillId="22" borderId="19" xfId="7" applyFont="1" applyFill="1" applyBorder="1" applyAlignment="1">
      <alignment horizontal="center" vertical="center"/>
    </xf>
    <xf numFmtId="0" fontId="79" fillId="22" borderId="18" xfId="7" applyFont="1" applyFill="1" applyBorder="1" applyAlignment="1">
      <alignment horizontal="center"/>
    </xf>
    <xf numFmtId="0" fontId="79" fillId="22" borderId="18" xfId="7" applyFont="1" applyFill="1" applyBorder="1" applyAlignment="1">
      <alignment horizontal="center" vertical="center"/>
    </xf>
    <xf numFmtId="0" fontId="79" fillId="22" borderId="20" xfId="7" applyFont="1" applyFill="1" applyBorder="1" applyAlignment="1">
      <alignment horizontal="center" vertical="center"/>
    </xf>
    <xf numFmtId="0" fontId="79" fillId="22" borderId="0" xfId="7" applyFont="1" applyFill="1" applyAlignment="1">
      <alignment horizontal="center" vertical="center"/>
    </xf>
    <xf numFmtId="0" fontId="79" fillId="22" borderId="17" xfId="7" applyFont="1" applyFill="1" applyBorder="1" applyAlignment="1">
      <alignment horizontal="center" vertical="center"/>
    </xf>
    <xf numFmtId="0" fontId="79" fillId="22" borderId="0" xfId="7" applyFont="1" applyFill="1" applyAlignment="1">
      <alignment horizontal="center"/>
    </xf>
    <xf numFmtId="0" fontId="79" fillId="22" borderId="24" xfId="7" applyFont="1" applyFill="1" applyBorder="1" applyAlignment="1">
      <alignment horizontal="center"/>
    </xf>
    <xf numFmtId="0" fontId="79" fillId="22" borderId="20" xfId="7" applyFont="1" applyFill="1" applyBorder="1" applyAlignment="1">
      <alignment horizontal="center"/>
    </xf>
    <xf numFmtId="0" fontId="79" fillId="22" borderId="12" xfId="7" applyFont="1" applyFill="1" applyBorder="1" applyAlignment="1">
      <alignment horizontal="center"/>
    </xf>
    <xf numFmtId="167" fontId="77" fillId="24" borderId="0" xfId="10" applyNumberFormat="1" applyFont="1" applyFill="1" applyBorder="1" applyAlignment="1">
      <alignment horizontal="center" vertical="center"/>
    </xf>
    <xf numFmtId="164" fontId="77" fillId="24" borderId="0" xfId="10" applyNumberFormat="1" applyFont="1" applyFill="1" applyBorder="1" applyAlignment="1">
      <alignment horizontal="center" vertical="center"/>
    </xf>
    <xf numFmtId="167" fontId="77" fillId="0" borderId="0" xfId="10" applyNumberFormat="1" applyFont="1" applyBorder="1" applyAlignment="1">
      <alignment horizontal="center" vertical="center"/>
    </xf>
    <xf numFmtId="164" fontId="77" fillId="0" borderId="0" xfId="10" applyNumberFormat="1" applyFont="1" applyBorder="1" applyAlignment="1">
      <alignment horizontal="center" vertical="center"/>
    </xf>
    <xf numFmtId="167" fontId="78" fillId="0" borderId="0" xfId="10" applyNumberFormat="1" applyFont="1" applyBorder="1" applyAlignment="1">
      <alignment horizontal="center" vertical="center"/>
    </xf>
    <xf numFmtId="164" fontId="78" fillId="0" borderId="0" xfId="10" applyNumberFormat="1" applyFont="1" applyBorder="1" applyAlignment="1">
      <alignment horizontal="center" vertical="center"/>
    </xf>
    <xf numFmtId="9" fontId="78" fillId="0" borderId="0" xfId="10" applyFont="1" applyBorder="1" applyAlignment="1">
      <alignment horizontal="center" vertical="center"/>
    </xf>
    <xf numFmtId="167" fontId="77" fillId="23" borderId="0" xfId="10" applyNumberFormat="1" applyFont="1" applyFill="1" applyBorder="1" applyAlignment="1">
      <alignment horizontal="center" vertical="center"/>
    </xf>
    <xf numFmtId="164" fontId="77" fillId="23" borderId="0" xfId="10" applyNumberFormat="1" applyFont="1" applyFill="1" applyBorder="1" applyAlignment="1">
      <alignment horizontal="center" vertical="center"/>
    </xf>
    <xf numFmtId="167" fontId="79" fillId="22" borderId="0" xfId="10" applyNumberFormat="1" applyFont="1" applyFill="1" applyBorder="1" applyAlignment="1">
      <alignment horizontal="center" vertical="center"/>
    </xf>
    <xf numFmtId="164" fontId="79" fillId="22" borderId="0" xfId="10" applyNumberFormat="1" applyFont="1" applyFill="1" applyBorder="1" applyAlignment="1">
      <alignment horizontal="center" vertical="center"/>
    </xf>
    <xf numFmtId="0" fontId="103" fillId="0" borderId="0" xfId="0" applyFont="1"/>
    <xf numFmtId="0" fontId="106" fillId="0" borderId="82" xfId="0" applyFont="1" applyBorder="1" applyAlignment="1">
      <alignment horizontal="center" vertical="center"/>
    </xf>
    <xf numFmtId="0" fontId="106" fillId="0" borderId="82" xfId="0" applyFont="1" applyBorder="1" applyAlignment="1">
      <alignment horizontal="center" vertical="center" wrapText="1"/>
    </xf>
    <xf numFmtId="167" fontId="106" fillId="0" borderId="82" xfId="0" applyNumberFormat="1" applyFont="1" applyBorder="1" applyAlignment="1">
      <alignment horizontal="center" vertical="center" wrapText="1"/>
    </xf>
    <xf numFmtId="167" fontId="103" fillId="0" borderId="0" xfId="2" applyNumberFormat="1" applyFont="1"/>
    <xf numFmtId="0" fontId="96" fillId="0" borderId="0" xfId="0" applyFont="1" applyAlignment="1">
      <alignment vertical="center"/>
    </xf>
    <xf numFmtId="0" fontId="108" fillId="0" borderId="0" xfId="0" applyFont="1" applyAlignment="1">
      <alignment horizontal="center" vertical="center"/>
    </xf>
    <xf numFmtId="0" fontId="107" fillId="0" borderId="0" xfId="0" applyFont="1" applyAlignment="1">
      <alignment vertical="center"/>
    </xf>
    <xf numFmtId="0" fontId="111" fillId="0" borderId="0" xfId="0" applyFont="1" applyAlignment="1">
      <alignment horizontal="center" vertical="center"/>
    </xf>
    <xf numFmtId="0" fontId="103" fillId="0" borderId="82" xfId="0" applyFont="1" applyBorder="1" applyAlignment="1">
      <alignment horizontal="center" vertical="center" wrapText="1"/>
    </xf>
    <xf numFmtId="0" fontId="102" fillId="0" borderId="0" xfId="0" applyFont="1" applyAlignment="1">
      <alignment vertical="center"/>
    </xf>
    <xf numFmtId="0" fontId="103" fillId="0" borderId="0" xfId="0" applyFont="1" applyAlignment="1">
      <alignment vertical="center"/>
    </xf>
    <xf numFmtId="0" fontId="103" fillId="0" borderId="81" xfId="0" applyFont="1" applyBorder="1" applyAlignment="1">
      <alignment horizontal="center" vertical="center"/>
    </xf>
    <xf numFmtId="0" fontId="114" fillId="0" borderId="82" xfId="0" applyFont="1" applyBorder="1" applyAlignment="1">
      <alignment horizontal="center" vertical="center"/>
    </xf>
    <xf numFmtId="167" fontId="114" fillId="0" borderId="82" xfId="0" applyNumberFormat="1" applyFont="1" applyBorder="1" applyAlignment="1">
      <alignment horizontal="center" vertical="center" wrapText="1"/>
    </xf>
    <xf numFmtId="0" fontId="107" fillId="0" borderId="0" xfId="0" applyFont="1"/>
    <xf numFmtId="0" fontId="114" fillId="0" borderId="82" xfId="0" applyFont="1" applyBorder="1" applyAlignment="1">
      <alignment horizontal="center" vertical="center" wrapText="1"/>
    </xf>
    <xf numFmtId="0" fontId="111" fillId="0" borderId="81" xfId="0" applyFont="1" applyBorder="1" applyAlignment="1">
      <alignment horizontal="center" vertical="center"/>
    </xf>
    <xf numFmtId="0" fontId="115" fillId="0" borderId="0" xfId="0" applyFont="1"/>
    <xf numFmtId="9" fontId="106" fillId="0" borderId="82" xfId="0" applyNumberFormat="1" applyFont="1" applyBorder="1" applyAlignment="1">
      <alignment horizontal="center" vertical="center" wrapText="1"/>
    </xf>
    <xf numFmtId="0" fontId="104" fillId="22" borderId="82" xfId="0" applyFont="1" applyFill="1" applyBorder="1" applyAlignment="1">
      <alignment horizontal="center" vertical="center"/>
    </xf>
    <xf numFmtId="0" fontId="105" fillId="22" borderId="82" xfId="0" applyFont="1" applyFill="1" applyBorder="1" applyAlignment="1">
      <alignment horizontal="center" vertical="center" wrapText="1"/>
    </xf>
    <xf numFmtId="0" fontId="105" fillId="22" borderId="82" xfId="0" applyFont="1" applyFill="1" applyBorder="1" applyAlignment="1">
      <alignment horizontal="center" vertical="center"/>
    </xf>
    <xf numFmtId="167" fontId="105" fillId="22" borderId="82" xfId="0" applyNumberFormat="1" applyFont="1" applyFill="1" applyBorder="1" applyAlignment="1">
      <alignment horizontal="center" vertical="center" wrapText="1"/>
    </xf>
    <xf numFmtId="0" fontId="112" fillId="22" borderId="82" xfId="0" applyFont="1" applyFill="1" applyBorder="1" applyAlignment="1">
      <alignment horizontal="center" vertical="center" wrapText="1"/>
    </xf>
    <xf numFmtId="9" fontId="112" fillId="22" borderId="82" xfId="0" applyNumberFormat="1" applyFont="1" applyFill="1" applyBorder="1" applyAlignment="1">
      <alignment horizontal="center" vertical="center" wrapText="1"/>
    </xf>
    <xf numFmtId="0" fontId="113" fillId="22" borderId="82" xfId="0" applyFont="1" applyFill="1" applyBorder="1" applyAlignment="1">
      <alignment horizontal="center" vertical="center" wrapText="1"/>
    </xf>
    <xf numFmtId="0" fontId="113" fillId="22" borderId="82" xfId="0" applyFont="1" applyFill="1" applyBorder="1" applyAlignment="1">
      <alignment horizontal="center" vertical="center"/>
    </xf>
    <xf numFmtId="167" fontId="113" fillId="22" borderId="82" xfId="0" applyNumberFormat="1" applyFont="1" applyFill="1" applyBorder="1" applyAlignment="1">
      <alignment horizontal="center" vertical="center" wrapText="1"/>
    </xf>
    <xf numFmtId="167" fontId="112" fillId="22" borderId="82" xfId="0" applyNumberFormat="1" applyFont="1" applyFill="1" applyBorder="1" applyAlignment="1">
      <alignment horizontal="center" vertical="center" wrapText="1"/>
    </xf>
    <xf numFmtId="0" fontId="104" fillId="22" borderId="82" xfId="0" applyFont="1" applyFill="1" applyBorder="1" applyAlignment="1">
      <alignment horizontal="center" vertical="center" wrapText="1"/>
    </xf>
    <xf numFmtId="9" fontId="104" fillId="22" borderId="82" xfId="0" applyNumberFormat="1" applyFont="1" applyFill="1" applyBorder="1" applyAlignment="1">
      <alignment horizontal="center" vertical="center" wrapText="1"/>
    </xf>
    <xf numFmtId="0" fontId="8" fillId="22" borderId="8" xfId="3" applyFont="1" applyFill="1" applyBorder="1"/>
    <xf numFmtId="167" fontId="8" fillId="22" borderId="8" xfId="2" applyNumberFormat="1" applyFont="1" applyFill="1" applyBorder="1" applyAlignment="1">
      <alignment horizontal="center"/>
    </xf>
    <xf numFmtId="0" fontId="8" fillId="22" borderId="10" xfId="3" applyFont="1" applyFill="1" applyBorder="1"/>
    <xf numFmtId="167" fontId="8" fillId="22" borderId="10" xfId="2" applyNumberFormat="1" applyFont="1" applyFill="1" applyBorder="1" applyAlignment="1">
      <alignment horizontal="center"/>
    </xf>
    <xf numFmtId="0" fontId="79" fillId="22" borderId="82" xfId="7" applyFont="1" applyFill="1" applyBorder="1" applyAlignment="1">
      <alignment horizontal="center" vertical="center" wrapText="1"/>
    </xf>
    <xf numFmtId="37" fontId="79" fillId="22" borderId="82" xfId="7" applyNumberFormat="1" applyFont="1" applyFill="1" applyBorder="1" applyAlignment="1">
      <alignment horizontal="center" vertical="center" wrapText="1"/>
    </xf>
    <xf numFmtId="0" fontId="69" fillId="22" borderId="82" xfId="7" applyFont="1" applyFill="1" applyBorder="1" applyAlignment="1">
      <alignment horizontal="center" vertical="center" wrapText="1"/>
    </xf>
    <xf numFmtId="168" fontId="69" fillId="22" borderId="82" xfId="1" applyNumberFormat="1" applyFont="1" applyFill="1" applyBorder="1" applyAlignment="1">
      <alignment horizontal="center" vertical="center" wrapText="1"/>
    </xf>
    <xf numFmtId="37" fontId="69" fillId="22" borderId="82" xfId="7" applyNumberFormat="1" applyFont="1" applyFill="1" applyBorder="1" applyAlignment="1">
      <alignment horizontal="center" vertical="center" wrapText="1"/>
    </xf>
    <xf numFmtId="37" fontId="8" fillId="15" borderId="82" xfId="9" applyNumberFormat="1" applyFont="1" applyFill="1" applyBorder="1" applyAlignment="1">
      <alignment horizontal="center" vertical="center" wrapText="1"/>
    </xf>
    <xf numFmtId="0" fontId="99" fillId="0" borderId="82" xfId="7" applyFont="1" applyBorder="1" applyAlignment="1">
      <alignment horizontal="center" vertical="center" wrapText="1"/>
    </xf>
    <xf numFmtId="0" fontId="46" fillId="0" borderId="82" xfId="7" applyFont="1" applyBorder="1" applyAlignment="1">
      <alignment horizontal="center" vertical="center" wrapText="1"/>
    </xf>
    <xf numFmtId="37" fontId="46" fillId="0" borderId="82" xfId="8" applyNumberFormat="1" applyFont="1" applyBorder="1" applyAlignment="1">
      <alignment horizontal="center" vertical="center"/>
    </xf>
    <xf numFmtId="37" fontId="46" fillId="0" borderId="82" xfId="9" applyNumberFormat="1" applyFont="1" applyFill="1" applyBorder="1" applyAlignment="1">
      <alignment horizontal="center" vertical="center"/>
    </xf>
    <xf numFmtId="0" fontId="8" fillId="0" borderId="0" xfId="0" applyFont="1"/>
    <xf numFmtId="0" fontId="8" fillId="22" borderId="0" xfId="0" applyFont="1" applyFill="1"/>
    <xf numFmtId="173" fontId="45" fillId="0" borderId="0" xfId="1" applyNumberFormat="1" applyFont="1" applyBorder="1" applyAlignment="1">
      <alignment horizontal="center" vertical="center"/>
    </xf>
    <xf numFmtId="173" fontId="45" fillId="0" borderId="0" xfId="0" applyNumberFormat="1" applyFont="1" applyAlignment="1">
      <alignment horizontal="center" vertical="center"/>
    </xf>
    <xf numFmtId="0" fontId="8" fillId="22" borderId="0" xfId="0" applyFont="1" applyFill="1" applyAlignment="1">
      <alignment horizontal="center"/>
    </xf>
    <xf numFmtId="173" fontId="8" fillId="22" borderId="0" xfId="1" applyNumberFormat="1" applyFont="1" applyFill="1" applyBorder="1"/>
    <xf numFmtId="0" fontId="45" fillId="3" borderId="0" xfId="0" applyFont="1" applyFill="1" applyAlignment="1">
      <alignment horizontal="center" vertical="center"/>
    </xf>
    <xf numFmtId="0" fontId="45" fillId="3" borderId="0" xfId="0" applyFont="1" applyFill="1"/>
    <xf numFmtId="173" fontId="45" fillId="3" borderId="0" xfId="0" applyNumberFormat="1" applyFont="1" applyFill="1" applyAlignment="1">
      <alignment horizontal="center" vertical="center"/>
    </xf>
    <xf numFmtId="0" fontId="8" fillId="22" borderId="0" xfId="0" applyFont="1" applyFill="1" applyAlignment="1">
      <alignment horizontal="center" vertical="center"/>
    </xf>
    <xf numFmtId="167" fontId="71" fillId="20" borderId="0" xfId="2" applyNumberFormat="1" applyFont="1" applyFill="1" applyAlignment="1">
      <alignment horizontal="center" vertical="center"/>
    </xf>
    <xf numFmtId="167" fontId="71" fillId="3" borderId="133" xfId="2" applyNumberFormat="1" applyFont="1" applyFill="1" applyBorder="1" applyAlignment="1">
      <alignment horizontal="center" vertical="center"/>
    </xf>
    <xf numFmtId="167" fontId="72" fillId="0" borderId="16" xfId="2" applyNumberFormat="1" applyFont="1" applyFill="1" applyBorder="1" applyAlignment="1">
      <alignment horizontal="center" vertical="center"/>
    </xf>
    <xf numFmtId="0" fontId="8" fillId="22" borderId="5" xfId="0" applyFont="1" applyFill="1" applyBorder="1" applyAlignment="1">
      <alignment horizontal="center" vertical="center"/>
    </xf>
    <xf numFmtId="0" fontId="8" fillId="22" borderId="11" xfId="0" applyFont="1" applyFill="1" applyBorder="1" applyAlignment="1">
      <alignment horizontal="center" vertical="center"/>
    </xf>
    <xf numFmtId="0" fontId="8" fillId="22" borderId="129" xfId="0" applyFont="1" applyFill="1" applyBorder="1" applyAlignment="1">
      <alignment horizontal="center" vertical="center"/>
    </xf>
    <xf numFmtId="0" fontId="8" fillId="22" borderId="134" xfId="0" applyFont="1" applyFill="1" applyBorder="1"/>
    <xf numFmtId="1" fontId="8" fillId="22" borderId="135" xfId="2" applyNumberFormat="1" applyFont="1" applyFill="1" applyBorder="1" applyAlignment="1">
      <alignment horizontal="center" vertical="center"/>
    </xf>
    <xf numFmtId="1" fontId="8" fillId="22" borderId="134" xfId="2" applyNumberFormat="1" applyFont="1" applyFill="1" applyBorder="1" applyAlignment="1">
      <alignment horizontal="center" vertical="center"/>
    </xf>
    <xf numFmtId="167" fontId="8" fillId="22" borderId="135" xfId="2" applyNumberFormat="1" applyFont="1" applyFill="1" applyBorder="1" applyAlignment="1">
      <alignment horizontal="center" vertical="center"/>
    </xf>
    <xf numFmtId="167" fontId="8" fillId="22" borderId="136" xfId="2" applyNumberFormat="1" applyFont="1" applyFill="1" applyBorder="1" applyAlignment="1">
      <alignment horizontal="center" vertical="center"/>
    </xf>
    <xf numFmtId="0" fontId="52" fillId="22" borderId="124" xfId="0" applyFont="1" applyFill="1" applyBorder="1" applyAlignment="1">
      <alignment horizontal="center" vertical="center"/>
    </xf>
    <xf numFmtId="0" fontId="52" fillId="22" borderId="125" xfId="0" applyFont="1" applyFill="1" applyBorder="1" applyAlignment="1">
      <alignment horizontal="center" vertical="center"/>
    </xf>
    <xf numFmtId="0" fontId="52" fillId="22" borderId="87" xfId="0" applyFont="1" applyFill="1" applyBorder="1" applyAlignment="1">
      <alignment horizontal="center" vertical="center" wrapText="1"/>
    </xf>
    <xf numFmtId="0" fontId="52" fillId="22" borderId="89" xfId="0" applyFont="1" applyFill="1" applyBorder="1" applyAlignment="1">
      <alignment horizontal="center" vertical="center"/>
    </xf>
    <xf numFmtId="0" fontId="52" fillId="22" borderId="89" xfId="0" applyFont="1" applyFill="1" applyBorder="1" applyAlignment="1">
      <alignment horizontal="center" vertical="center" wrapText="1"/>
    </xf>
    <xf numFmtId="0" fontId="52" fillId="22" borderId="137" xfId="0" applyFont="1" applyFill="1" applyBorder="1" applyAlignment="1">
      <alignment horizontal="center" vertical="center" wrapText="1"/>
    </xf>
    <xf numFmtId="0" fontId="52" fillId="22" borderId="69" xfId="0" applyFont="1" applyFill="1" applyBorder="1" applyAlignment="1">
      <alignment horizontal="center" vertical="center"/>
    </xf>
    <xf numFmtId="0" fontId="52" fillId="22" borderId="137" xfId="0" applyFont="1" applyFill="1" applyBorder="1" applyAlignment="1">
      <alignment horizontal="center" vertical="center"/>
    </xf>
    <xf numFmtId="0" fontId="8" fillId="22" borderId="50" xfId="0" applyFont="1" applyFill="1" applyBorder="1" applyAlignment="1">
      <alignment horizontal="left" vertical="center"/>
    </xf>
    <xf numFmtId="168" fontId="8" fillId="22" borderId="135" xfId="1" applyNumberFormat="1" applyFont="1" applyFill="1" applyBorder="1" applyAlignment="1">
      <alignment horizontal="right" vertical="center"/>
    </xf>
    <xf numFmtId="167" fontId="8" fillId="22" borderId="136" xfId="2" applyNumberFormat="1" applyFont="1" applyFill="1" applyBorder="1" applyAlignment="1">
      <alignment horizontal="center"/>
    </xf>
    <xf numFmtId="171" fontId="8" fillId="22" borderId="135" xfId="1" applyNumberFormat="1" applyFont="1" applyFill="1" applyBorder="1" applyAlignment="1">
      <alignment horizontal="center" vertical="center"/>
    </xf>
    <xf numFmtId="167" fontId="8" fillId="22" borderId="135" xfId="2" applyNumberFormat="1" applyFont="1" applyFill="1" applyBorder="1" applyAlignment="1">
      <alignment horizontal="center"/>
    </xf>
    <xf numFmtId="167" fontId="77" fillId="3" borderId="133" xfId="2" applyNumberFormat="1" applyFont="1" applyFill="1" applyBorder="1" applyAlignment="1">
      <alignment horizontal="right" vertical="center"/>
    </xf>
    <xf numFmtId="167" fontId="77" fillId="3" borderId="132" xfId="2" applyNumberFormat="1" applyFont="1" applyFill="1" applyBorder="1" applyAlignment="1">
      <alignment horizontal="right" vertical="center"/>
    </xf>
    <xf numFmtId="167" fontId="77" fillId="20" borderId="19" xfId="2" applyNumberFormat="1" applyFont="1" applyFill="1" applyBorder="1" applyAlignment="1">
      <alignment horizontal="right" vertical="center"/>
    </xf>
    <xf numFmtId="167" fontId="77" fillId="20" borderId="0" xfId="2" applyNumberFormat="1" applyFont="1" applyFill="1" applyBorder="1" applyAlignment="1">
      <alignment horizontal="right"/>
    </xf>
    <xf numFmtId="167" fontId="78" fillId="0" borderId="16" xfId="2" applyNumberFormat="1" applyFont="1" applyFill="1" applyBorder="1" applyAlignment="1">
      <alignment horizontal="right" vertical="center"/>
    </xf>
    <xf numFmtId="167" fontId="78" fillId="0" borderId="0" xfId="2" applyNumberFormat="1" applyFont="1" applyFill="1" applyBorder="1" applyAlignment="1">
      <alignment horizontal="right"/>
    </xf>
    <xf numFmtId="167" fontId="78" fillId="0" borderId="0" xfId="2" applyNumberFormat="1" applyFont="1" applyFill="1" applyBorder="1" applyAlignment="1">
      <alignment horizontal="right" vertical="center"/>
    </xf>
    <xf numFmtId="167" fontId="77" fillId="20" borderId="16" xfId="2" applyNumberFormat="1" applyFont="1" applyFill="1" applyBorder="1" applyAlignment="1">
      <alignment horizontal="right" vertical="center"/>
    </xf>
    <xf numFmtId="167" fontId="77" fillId="3" borderId="142" xfId="2" applyNumberFormat="1" applyFont="1" applyFill="1" applyBorder="1" applyAlignment="1">
      <alignment horizontal="right" vertical="center"/>
    </xf>
    <xf numFmtId="167" fontId="77" fillId="3" borderId="132" xfId="2" applyNumberFormat="1" applyFont="1" applyFill="1" applyBorder="1" applyAlignment="1">
      <alignment horizontal="right"/>
    </xf>
    <xf numFmtId="167" fontId="78" fillId="0" borderId="18" xfId="2" applyNumberFormat="1" applyFont="1" applyFill="1" applyBorder="1" applyAlignment="1">
      <alignment horizontal="right" vertical="center"/>
    </xf>
    <xf numFmtId="0" fontId="70" fillId="22" borderId="124" xfId="0" applyFont="1" applyFill="1" applyBorder="1" applyAlignment="1">
      <alignment horizontal="center" vertical="center"/>
    </xf>
    <xf numFmtId="0" fontId="70" fillId="22" borderId="87" xfId="0" applyFont="1" applyFill="1" applyBorder="1" applyAlignment="1">
      <alignment horizontal="center" vertical="center" wrapText="1"/>
    </xf>
    <xf numFmtId="0" fontId="70" fillId="22" borderId="89" xfId="0" applyFont="1" applyFill="1" applyBorder="1" applyAlignment="1">
      <alignment horizontal="center" vertical="center"/>
    </xf>
    <xf numFmtId="0" fontId="70" fillId="22" borderId="89" xfId="0" applyFont="1" applyFill="1" applyBorder="1" applyAlignment="1">
      <alignment horizontal="center" vertical="center" wrapText="1"/>
    </xf>
    <xf numFmtId="0" fontId="70" fillId="22" borderId="137" xfId="0" applyFont="1" applyFill="1" applyBorder="1" applyAlignment="1">
      <alignment horizontal="center" vertical="center" wrapText="1"/>
    </xf>
    <xf numFmtId="0" fontId="70" fillId="22" borderId="137" xfId="0" applyFont="1" applyFill="1" applyBorder="1" applyAlignment="1">
      <alignment horizontal="center" vertical="center"/>
    </xf>
    <xf numFmtId="0" fontId="70" fillId="22" borderId="131" xfId="0" applyFont="1" applyFill="1" applyBorder="1" applyAlignment="1">
      <alignment horizontal="center" vertical="center" wrapText="1"/>
    </xf>
    <xf numFmtId="0" fontId="69" fillId="22" borderId="50" xfId="0" applyFont="1" applyFill="1" applyBorder="1" applyAlignment="1">
      <alignment horizontal="left" vertical="center"/>
    </xf>
    <xf numFmtId="168" fontId="69" fillId="22" borderId="135" xfId="1" applyNumberFormat="1" applyFont="1" applyFill="1" applyBorder="1" applyAlignment="1">
      <alignment horizontal="center" vertical="center"/>
    </xf>
    <xf numFmtId="167" fontId="69" fillId="22" borderId="135" xfId="2" applyNumberFormat="1" applyFont="1" applyFill="1" applyBorder="1" applyAlignment="1">
      <alignment horizontal="right" vertical="center"/>
    </xf>
    <xf numFmtId="167" fontId="69" fillId="22" borderId="135" xfId="2" applyNumberFormat="1" applyFont="1" applyFill="1" applyBorder="1" applyAlignment="1">
      <alignment horizontal="center" vertical="center"/>
    </xf>
    <xf numFmtId="0" fontId="76" fillId="22" borderId="124" xfId="0" applyFont="1" applyFill="1" applyBorder="1" applyAlignment="1">
      <alignment horizontal="center" vertical="center"/>
    </xf>
    <xf numFmtId="0" fontId="76" fillId="22" borderId="125" xfId="0" applyFont="1" applyFill="1" applyBorder="1" applyAlignment="1">
      <alignment horizontal="center" vertical="center"/>
    </xf>
    <xf numFmtId="0" fontId="76" fillId="22" borderId="87" xfId="0" applyFont="1" applyFill="1" applyBorder="1" applyAlignment="1">
      <alignment horizontal="center" vertical="center" wrapText="1"/>
    </xf>
    <xf numFmtId="0" fontId="76" fillId="22" borderId="137" xfId="0" applyFont="1" applyFill="1" applyBorder="1" applyAlignment="1">
      <alignment horizontal="center" vertical="center" wrapText="1"/>
    </xf>
    <xf numFmtId="0" fontId="76" fillId="22" borderId="137" xfId="0" applyFont="1" applyFill="1" applyBorder="1" applyAlignment="1">
      <alignment horizontal="center" vertical="center"/>
    </xf>
    <xf numFmtId="0" fontId="76" fillId="22" borderId="89" xfId="0" applyFont="1" applyFill="1" applyBorder="1" applyAlignment="1">
      <alignment horizontal="center" vertical="center" wrapText="1"/>
    </xf>
    <xf numFmtId="0" fontId="76" fillId="22" borderId="69" xfId="0" applyFont="1" applyFill="1" applyBorder="1" applyAlignment="1">
      <alignment horizontal="center" vertical="center"/>
    </xf>
    <xf numFmtId="0" fontId="79" fillId="22" borderId="50" xfId="0" applyFont="1" applyFill="1" applyBorder="1" applyAlignment="1">
      <alignment horizontal="left" vertical="center"/>
    </xf>
    <xf numFmtId="168" fontId="79" fillId="22" borderId="135" xfId="1" applyNumberFormat="1" applyFont="1" applyFill="1" applyBorder="1" applyAlignment="1">
      <alignment horizontal="right" vertical="center"/>
    </xf>
    <xf numFmtId="167" fontId="79" fillId="22" borderId="135" xfId="2" applyNumberFormat="1" applyFont="1" applyFill="1" applyBorder="1" applyAlignment="1">
      <alignment horizontal="right" vertical="center"/>
    </xf>
    <xf numFmtId="167" fontId="79" fillId="22" borderId="136" xfId="2" applyNumberFormat="1" applyFont="1" applyFill="1" applyBorder="1" applyAlignment="1">
      <alignment horizontal="right"/>
    </xf>
    <xf numFmtId="0" fontId="52" fillId="22" borderId="131" xfId="0" applyFont="1" applyFill="1" applyBorder="1" applyAlignment="1">
      <alignment horizontal="center" vertical="center" wrapText="1"/>
    </xf>
    <xf numFmtId="168" fontId="8" fillId="22" borderId="135" xfId="1" applyNumberFormat="1" applyFont="1" applyFill="1" applyBorder="1" applyAlignment="1">
      <alignment horizontal="center" vertical="center"/>
    </xf>
    <xf numFmtId="167" fontId="8" fillId="22" borderId="135" xfId="2" applyNumberFormat="1" applyFont="1" applyFill="1" applyBorder="1" applyAlignment="1">
      <alignment horizontal="right" vertical="center"/>
    </xf>
    <xf numFmtId="167" fontId="8" fillId="22" borderId="135" xfId="2" applyNumberFormat="1" applyFont="1" applyFill="1" applyBorder="1" applyAlignment="1">
      <alignment vertical="center"/>
    </xf>
    <xf numFmtId="167" fontId="71" fillId="3" borderId="161" xfId="2" applyNumberFormat="1" applyFont="1" applyFill="1" applyBorder="1" applyAlignment="1">
      <alignment horizontal="center" vertical="center"/>
    </xf>
    <xf numFmtId="167" fontId="71" fillId="20" borderId="0" xfId="2" applyNumberFormat="1" applyFont="1" applyFill="1" applyAlignment="1">
      <alignment horizontal="right" vertical="center"/>
    </xf>
    <xf numFmtId="167" fontId="72" fillId="4" borderId="0" xfId="2" applyNumberFormat="1" applyFont="1" applyFill="1" applyAlignment="1">
      <alignment horizontal="right" vertical="center"/>
    </xf>
    <xf numFmtId="168" fontId="72" fillId="4" borderId="0" xfId="1" applyNumberFormat="1" applyFont="1" applyFill="1" applyAlignment="1">
      <alignment horizontal="center" vertical="center"/>
    </xf>
    <xf numFmtId="167" fontId="72" fillId="4" borderId="0" xfId="2" applyNumberFormat="1" applyFont="1" applyFill="1" applyAlignment="1">
      <alignment horizontal="center" vertical="center"/>
    </xf>
    <xf numFmtId="167" fontId="72" fillId="0" borderId="0" xfId="2" applyNumberFormat="1" applyFont="1" applyAlignment="1">
      <alignment horizontal="center" vertical="center"/>
    </xf>
    <xf numFmtId="168" fontId="72" fillId="0" borderId="0" xfId="1" applyNumberFormat="1" applyFont="1" applyFill="1" applyAlignment="1">
      <alignment horizontal="center" vertical="center"/>
    </xf>
    <xf numFmtId="167" fontId="72" fillId="0" borderId="0" xfId="2" applyNumberFormat="1" applyFont="1" applyFill="1" applyAlignment="1">
      <alignment horizontal="center" vertical="center"/>
    </xf>
    <xf numFmtId="167" fontId="71" fillId="3" borderId="162" xfId="2" applyNumberFormat="1" applyFont="1" applyFill="1" applyBorder="1" applyAlignment="1">
      <alignment horizontal="center" vertical="center"/>
    </xf>
    <xf numFmtId="0" fontId="69" fillId="22" borderId="124" xfId="0" applyFont="1" applyFill="1" applyBorder="1" applyAlignment="1">
      <alignment horizontal="center" vertical="center"/>
    </xf>
    <xf numFmtId="0" fontId="69" fillId="25" borderId="130" xfId="0" applyFont="1" applyFill="1" applyBorder="1" applyAlignment="1">
      <alignment horizontal="center" vertical="center"/>
    </xf>
    <xf numFmtId="0" fontId="69" fillId="25" borderId="131" xfId="0" applyFont="1" applyFill="1" applyBorder="1" applyAlignment="1">
      <alignment horizontal="center" vertical="center"/>
    </xf>
    <xf numFmtId="0" fontId="79" fillId="22" borderId="143" xfId="0" applyFont="1" applyFill="1" applyBorder="1" applyAlignment="1">
      <alignment horizontal="center" vertical="center"/>
    </xf>
    <xf numFmtId="0" fontId="79" fillId="22" borderId="26" xfId="0" applyFont="1" applyFill="1" applyBorder="1" applyAlignment="1">
      <alignment horizontal="center" vertical="center" wrapText="1"/>
    </xf>
    <xf numFmtId="0" fontId="79" fillId="22" borderId="144" xfId="0" applyFont="1" applyFill="1" applyBorder="1" applyAlignment="1">
      <alignment horizontal="center" vertical="center" wrapText="1"/>
    </xf>
    <xf numFmtId="166" fontId="9" fillId="0" borderId="80" xfId="1" applyFont="1" applyBorder="1" applyAlignment="1">
      <alignment horizontal="left" indent="1"/>
    </xf>
    <xf numFmtId="167" fontId="9" fillId="0" borderId="32" xfId="2" applyNumberFormat="1" applyFont="1" applyBorder="1" applyAlignment="1">
      <alignment horizontal="center" vertical="center"/>
    </xf>
    <xf numFmtId="166" fontId="10" fillId="0" borderId="80" xfId="1" applyFont="1" applyBorder="1" applyAlignment="1">
      <alignment horizontal="left" indent="2"/>
    </xf>
    <xf numFmtId="167" fontId="10" fillId="0" borderId="32" xfId="2" applyNumberFormat="1" applyFont="1" applyBorder="1" applyAlignment="1">
      <alignment horizontal="center" vertical="center"/>
    </xf>
    <xf numFmtId="166" fontId="10" fillId="0" borderId="80" xfId="1" applyFont="1" applyBorder="1" applyAlignment="1">
      <alignment horizontal="left" indent="1"/>
    </xf>
    <xf numFmtId="166" fontId="8" fillId="22" borderId="27" xfId="1" applyFont="1" applyFill="1" applyBorder="1" applyAlignment="1">
      <alignment horizontal="center"/>
    </xf>
    <xf numFmtId="167" fontId="8" fillId="22" borderId="29" xfId="2" applyNumberFormat="1" applyFont="1" applyFill="1" applyBorder="1" applyAlignment="1">
      <alignment horizontal="center" vertical="center"/>
    </xf>
    <xf numFmtId="167" fontId="55" fillId="0" borderId="0" xfId="2" applyNumberFormat="1" applyFont="1" applyBorder="1" applyAlignment="1">
      <alignment horizontal="center" vertical="center"/>
    </xf>
    <xf numFmtId="167" fontId="55" fillId="0" borderId="32" xfId="2" applyNumberFormat="1" applyFont="1" applyBorder="1" applyAlignment="1">
      <alignment horizontal="center"/>
    </xf>
    <xf numFmtId="167" fontId="55" fillId="0" borderId="81" xfId="2" applyNumberFormat="1" applyFont="1" applyBorder="1" applyAlignment="1">
      <alignment horizontal="center" vertical="center"/>
    </xf>
    <xf numFmtId="167" fontId="55" fillId="0" borderId="33" xfId="2" applyNumberFormat="1" applyFont="1" applyBorder="1" applyAlignment="1">
      <alignment horizontal="center"/>
    </xf>
    <xf numFmtId="3" fontId="8" fillId="22" borderId="163" xfId="0" applyNumberFormat="1" applyFont="1" applyFill="1" applyBorder="1" applyAlignment="1">
      <alignment horizontal="center" vertical="center"/>
    </xf>
    <xf numFmtId="167" fontId="8" fillId="22" borderId="81" xfId="2" applyNumberFormat="1" applyFont="1" applyFill="1" applyBorder="1" applyAlignment="1">
      <alignment horizontal="center" vertical="center"/>
    </xf>
    <xf numFmtId="167" fontId="8" fillId="22" borderId="33" xfId="2" applyNumberFormat="1" applyFont="1" applyFill="1" applyBorder="1" applyAlignment="1">
      <alignment horizontal="center" vertical="center"/>
    </xf>
    <xf numFmtId="0" fontId="69" fillId="22" borderId="134" xfId="0" applyFont="1" applyFill="1" applyBorder="1" applyAlignment="1">
      <alignment horizontal="left" indent="1"/>
    </xf>
    <xf numFmtId="167" fontId="69" fillId="22" borderId="136" xfId="2" applyNumberFormat="1" applyFont="1" applyFill="1" applyBorder="1" applyAlignment="1">
      <alignment horizontal="center" vertical="center"/>
    </xf>
    <xf numFmtId="0" fontId="113" fillId="22" borderId="82" xfId="0" applyFont="1" applyFill="1" applyBorder="1" applyAlignment="1">
      <alignment vertical="center" wrapText="1"/>
    </xf>
    <xf numFmtId="0" fontId="51" fillId="22" borderId="16" xfId="5" applyFont="1" applyFill="1" applyBorder="1" applyAlignment="1">
      <alignment horizontal="center" vertical="center"/>
    </xf>
    <xf numFmtId="0" fontId="51" fillId="22" borderId="16" xfId="5" applyFont="1" applyFill="1" applyBorder="1" applyAlignment="1">
      <alignment horizontal="center" vertical="center" wrapText="1"/>
    </xf>
    <xf numFmtId="0" fontId="8" fillId="22" borderId="16" xfId="0" applyFont="1" applyFill="1" applyBorder="1" applyAlignment="1">
      <alignment horizontal="left"/>
    </xf>
    <xf numFmtId="168" fontId="8" fillId="22" borderId="16" xfId="0" applyNumberFormat="1" applyFont="1" applyFill="1" applyBorder="1"/>
    <xf numFmtId="167" fontId="8" fillId="22" borderId="16" xfId="2" applyNumberFormat="1" applyFont="1" applyFill="1" applyBorder="1"/>
    <xf numFmtId="0" fontId="8" fillId="22" borderId="16" xfId="5" applyFont="1" applyFill="1" applyBorder="1" applyAlignment="1">
      <alignment horizontal="center" vertical="center"/>
    </xf>
    <xf numFmtId="0" fontId="8" fillId="22" borderId="16" xfId="5" applyFont="1" applyFill="1" applyBorder="1" applyAlignment="1">
      <alignment horizontal="center" vertical="center" wrapText="1"/>
    </xf>
    <xf numFmtId="167" fontId="8" fillId="22" borderId="16" xfId="2" applyNumberFormat="1" applyFont="1" applyFill="1" applyBorder="1" applyAlignment="1">
      <alignment horizontal="center" vertical="center"/>
    </xf>
    <xf numFmtId="0" fontId="84" fillId="0" borderId="0" xfId="0" applyFont="1" applyAlignment="1">
      <alignment vertical="center"/>
    </xf>
    <xf numFmtId="0" fontId="8" fillId="25" borderId="154" xfId="0" applyFont="1" applyFill="1" applyBorder="1" applyAlignment="1">
      <alignment horizontal="center" vertical="center"/>
    </xf>
    <xf numFmtId="0" fontId="8" fillId="25" borderId="74" xfId="0" applyFont="1" applyFill="1" applyBorder="1" applyAlignment="1">
      <alignment horizontal="center" vertical="center" wrapText="1"/>
    </xf>
    <xf numFmtId="0" fontId="8" fillId="25" borderId="74" xfId="0" applyFont="1" applyFill="1" applyBorder="1" applyAlignment="1">
      <alignment horizontal="center" vertical="center"/>
    </xf>
    <xf numFmtId="0" fontId="8" fillId="25" borderId="155" xfId="0" applyFont="1" applyFill="1" applyBorder="1" applyAlignment="1">
      <alignment horizontal="center" vertical="center" wrapText="1"/>
    </xf>
    <xf numFmtId="0" fontId="8" fillId="25" borderId="156" xfId="0" applyFont="1" applyFill="1" applyBorder="1" applyAlignment="1">
      <alignment horizontal="left" vertical="center"/>
    </xf>
    <xf numFmtId="167" fontId="8" fillId="25" borderId="153" xfId="2" applyNumberFormat="1" applyFont="1" applyFill="1" applyBorder="1" applyAlignment="1">
      <alignment horizontal="center" vertical="center"/>
    </xf>
    <xf numFmtId="0" fontId="84" fillId="0" borderId="0" xfId="0" applyFont="1" applyAlignment="1">
      <alignment horizontal="justify" vertical="center"/>
    </xf>
    <xf numFmtId="0" fontId="69" fillId="25" borderId="71" xfId="0" applyFont="1" applyFill="1" applyBorder="1" applyAlignment="1">
      <alignment horizontal="center" vertical="center"/>
    </xf>
    <xf numFmtId="0" fontId="69" fillId="25" borderId="72" xfId="0" applyFont="1" applyFill="1" applyBorder="1" applyAlignment="1">
      <alignment horizontal="center" vertical="center" wrapText="1"/>
    </xf>
    <xf numFmtId="0" fontId="69" fillId="25" borderId="150" xfId="0" applyFont="1" applyFill="1" applyBorder="1" applyAlignment="1">
      <alignment horizontal="center" vertical="center"/>
    </xf>
    <xf numFmtId="0" fontId="69" fillId="25" borderId="150" xfId="0" applyFont="1" applyFill="1" applyBorder="1" applyAlignment="1">
      <alignment horizontal="center" vertical="center" wrapText="1"/>
    </xf>
    <xf numFmtId="0" fontId="69" fillId="25" borderId="151" xfId="0" applyFont="1" applyFill="1" applyBorder="1" applyAlignment="1">
      <alignment horizontal="center" vertical="center"/>
    </xf>
    <xf numFmtId="0" fontId="69" fillId="25" borderId="152" xfId="0" applyFont="1" applyFill="1" applyBorder="1" applyAlignment="1">
      <alignment horizontal="center" vertical="center" wrapText="1"/>
    </xf>
    <xf numFmtId="0" fontId="69" fillId="25" borderId="153" xfId="0" applyFont="1" applyFill="1" applyBorder="1" applyAlignment="1">
      <alignment horizontal="center" vertical="center" wrapText="1"/>
    </xf>
    <xf numFmtId="0" fontId="69" fillId="22" borderId="121" xfId="0" applyFont="1" applyFill="1" applyBorder="1" applyAlignment="1">
      <alignment horizontal="left" vertical="center"/>
    </xf>
    <xf numFmtId="167" fontId="69" fillId="22" borderId="121" xfId="2" applyNumberFormat="1" applyFont="1" applyFill="1" applyBorder="1" applyAlignment="1">
      <alignment horizontal="center" vertical="center"/>
    </xf>
    <xf numFmtId="167" fontId="69" fillId="22" borderId="2" xfId="2" applyNumberFormat="1" applyFont="1" applyFill="1" applyBorder="1" applyAlignment="1">
      <alignment horizontal="center" vertical="center"/>
    </xf>
    <xf numFmtId="0" fontId="52" fillId="22" borderId="90" xfId="0" applyFont="1" applyFill="1" applyBorder="1" applyAlignment="1">
      <alignment horizontal="center" vertical="center" wrapText="1"/>
    </xf>
    <xf numFmtId="0" fontId="52" fillId="22" borderId="93" xfId="0" applyFont="1" applyFill="1" applyBorder="1" applyAlignment="1">
      <alignment horizontal="center" vertical="center" wrapText="1"/>
    </xf>
    <xf numFmtId="0" fontId="52" fillId="22" borderId="113" xfId="0" applyFont="1" applyFill="1" applyBorder="1" applyAlignment="1">
      <alignment vertical="center"/>
    </xf>
    <xf numFmtId="167" fontId="52" fillId="22" borderId="115" xfId="0" applyNumberFormat="1" applyFont="1" applyFill="1" applyBorder="1" applyAlignment="1">
      <alignment horizontal="center" vertical="center"/>
    </xf>
    <xf numFmtId="167" fontId="8" fillId="22" borderId="19" xfId="2" applyNumberFormat="1" applyFont="1" applyFill="1" applyBorder="1" applyAlignment="1">
      <alignment horizontal="center"/>
    </xf>
    <xf numFmtId="167" fontId="8" fillId="22" borderId="16" xfId="2" applyNumberFormat="1" applyFont="1" applyFill="1" applyBorder="1" applyAlignment="1">
      <alignment horizontal="center"/>
    </xf>
    <xf numFmtId="0" fontId="8" fillId="22" borderId="16" xfId="0" applyFont="1" applyFill="1" applyBorder="1" applyAlignment="1">
      <alignment horizontal="left" vertical="center"/>
    </xf>
    <xf numFmtId="167" fontId="8" fillId="22" borderId="19" xfId="2" applyNumberFormat="1" applyFont="1" applyFill="1" applyBorder="1" applyAlignment="1">
      <alignment horizontal="center" vertical="center"/>
    </xf>
    <xf numFmtId="0" fontId="8" fillId="22" borderId="21" xfId="5" applyFont="1" applyFill="1" applyBorder="1" applyAlignment="1">
      <alignment horizontal="left" vertical="center"/>
    </xf>
    <xf numFmtId="167" fontId="8" fillId="22" borderId="19" xfId="4" applyNumberFormat="1" applyFont="1" applyFill="1" applyBorder="1" applyAlignment="1">
      <alignment horizontal="center" vertical="center"/>
    </xf>
    <xf numFmtId="167" fontId="8" fillId="22" borderId="16" xfId="4" applyNumberFormat="1" applyFont="1" applyFill="1" applyBorder="1" applyAlignment="1">
      <alignment horizontal="center" vertical="center"/>
    </xf>
    <xf numFmtId="0" fontId="52" fillId="22" borderId="38" xfId="0" applyFont="1" applyFill="1" applyBorder="1" applyAlignment="1">
      <alignment horizontal="center" vertical="center" wrapText="1"/>
    </xf>
    <xf numFmtId="0" fontId="52" fillId="22" borderId="92" xfId="0" applyFont="1" applyFill="1" applyBorder="1" applyAlignment="1">
      <alignment vertical="center"/>
    </xf>
    <xf numFmtId="10" fontId="52" fillId="22" borderId="93" xfId="0" applyNumberFormat="1" applyFont="1" applyFill="1" applyBorder="1" applyAlignment="1">
      <alignment horizontal="center" vertical="center"/>
    </xf>
    <xf numFmtId="167" fontId="52" fillId="22" borderId="96" xfId="0" applyNumberFormat="1" applyFont="1" applyFill="1" applyBorder="1" applyAlignment="1">
      <alignment horizontal="center" vertical="center"/>
    </xf>
    <xf numFmtId="0" fontId="51" fillId="22" borderId="10" xfId="5" applyFont="1" applyFill="1" applyBorder="1" applyAlignment="1">
      <alignment horizontal="left" vertical="center" wrapText="1"/>
    </xf>
    <xf numFmtId="167" fontId="51" fillId="22" borderId="10" xfId="2" applyNumberFormat="1" applyFont="1" applyFill="1" applyBorder="1" applyAlignment="1">
      <alignment horizontal="center" vertical="center" wrapText="1"/>
    </xf>
    <xf numFmtId="0" fontId="51" fillId="22" borderId="10" xfId="5" applyFont="1" applyFill="1" applyBorder="1" applyAlignment="1">
      <alignment horizontal="center" vertical="center" wrapText="1"/>
    </xf>
    <xf numFmtId="175" fontId="55" fillId="18" borderId="0" xfId="0" applyNumberFormat="1" applyFont="1" applyFill="1" applyAlignment="1">
      <alignment horizontal="center" vertical="center"/>
    </xf>
    <xf numFmtId="175" fontId="45" fillId="0" borderId="0" xfId="0" applyNumberFormat="1" applyFont="1" applyAlignment="1">
      <alignment horizontal="center" vertical="center"/>
    </xf>
    <xf numFmtId="175" fontId="8" fillId="22" borderId="16" xfId="0" applyNumberFormat="1" applyFont="1" applyFill="1" applyBorder="1" applyAlignment="1">
      <alignment horizontal="center" vertical="center"/>
    </xf>
    <xf numFmtId="167" fontId="55" fillId="18" borderId="0" xfId="2" applyNumberFormat="1" applyFont="1" applyFill="1" applyAlignment="1">
      <alignment horizontal="center"/>
    </xf>
    <xf numFmtId="0" fontId="9" fillId="0" borderId="0" xfId="0" applyFont="1" applyAlignment="1">
      <alignment horizontal="center" vertical="center"/>
    </xf>
    <xf numFmtId="0" fontId="10" fillId="0" borderId="0" xfId="0" applyFont="1" applyAlignment="1">
      <alignment horizontal="center" vertical="center"/>
    </xf>
    <xf numFmtId="0" fontId="82" fillId="0" borderId="0" xfId="0" applyFont="1" applyAlignment="1">
      <alignment horizontal="left" vertical="top"/>
    </xf>
    <xf numFmtId="0" fontId="84" fillId="0" borderId="0" xfId="0" applyFont="1" applyAlignment="1">
      <alignment horizontal="left" vertical="top"/>
    </xf>
    <xf numFmtId="0" fontId="45" fillId="0" borderId="0" xfId="0" applyFont="1" applyAlignment="1">
      <alignment horizontal="justify" vertical="center"/>
    </xf>
    <xf numFmtId="0" fontId="9" fillId="0" borderId="0" xfId="0" applyFont="1" applyAlignment="1">
      <alignment horizontal="justify" vertical="center"/>
    </xf>
    <xf numFmtId="0" fontId="54" fillId="0" borderId="0" xfId="0" applyFont="1" applyAlignment="1">
      <alignment horizontal="center" vertical="center"/>
    </xf>
    <xf numFmtId="0" fontId="23" fillId="0" borderId="0" xfId="0" applyFont="1" applyAlignment="1">
      <alignment horizontal="left" vertical="center"/>
    </xf>
    <xf numFmtId="17" fontId="39" fillId="0" borderId="0" xfId="0" applyNumberFormat="1" applyFont="1" applyAlignment="1">
      <alignment horizontal="center"/>
    </xf>
    <xf numFmtId="166" fontId="46" fillId="0" borderId="81" xfId="7" applyNumberFormat="1" applyFont="1" applyBorder="1" applyAlignment="1">
      <alignment horizontal="center" vertical="center" wrapText="1"/>
    </xf>
    <xf numFmtId="0" fontId="77" fillId="0" borderId="0" xfId="0" applyFont="1" applyAlignment="1">
      <alignment horizontal="center" vertical="center"/>
    </xf>
    <xf numFmtId="0" fontId="23" fillId="0" borderId="0" xfId="0" applyFont="1" applyAlignment="1">
      <alignment vertical="center"/>
    </xf>
    <xf numFmtId="0" fontId="68" fillId="0" borderId="0" xfId="0" applyFont="1" applyAlignment="1">
      <alignment vertical="center"/>
    </xf>
    <xf numFmtId="175" fontId="51" fillId="22" borderId="10" xfId="1" applyNumberFormat="1" applyFont="1" applyFill="1" applyBorder="1" applyAlignment="1">
      <alignment horizontal="center" vertical="center" wrapText="1"/>
    </xf>
    <xf numFmtId="175" fontId="41" fillId="16" borderId="91" xfId="1" applyNumberFormat="1" applyFont="1" applyFill="1" applyBorder="1" applyAlignment="1">
      <alignment horizontal="center" vertical="center"/>
    </xf>
    <xf numFmtId="175" fontId="38" fillId="0" borderId="0" xfId="0" applyNumberFormat="1" applyFont="1" applyAlignment="1">
      <alignment horizontal="center" vertical="center"/>
    </xf>
    <xf numFmtId="175" fontId="54" fillId="17" borderId="94" xfId="0" applyNumberFormat="1" applyFont="1" applyFill="1" applyBorder="1" applyAlignment="1">
      <alignment horizontal="center" vertical="center"/>
    </xf>
    <xf numFmtId="175" fontId="55" fillId="0" borderId="94" xfId="0" applyNumberFormat="1" applyFont="1" applyBorder="1" applyAlignment="1">
      <alignment horizontal="center" vertical="center"/>
    </xf>
    <xf numFmtId="175" fontId="45" fillId="0" borderId="94" xfId="0" applyNumberFormat="1" applyFont="1" applyBorder="1" applyAlignment="1">
      <alignment horizontal="center" vertical="center"/>
    </xf>
    <xf numFmtId="175" fontId="45" fillId="0" borderId="95" xfId="0" applyNumberFormat="1" applyFont="1" applyBorder="1" applyAlignment="1">
      <alignment horizontal="center" vertical="center"/>
    </xf>
    <xf numFmtId="175" fontId="52" fillId="22" borderId="93" xfId="0" applyNumberFormat="1" applyFont="1" applyFill="1" applyBorder="1" applyAlignment="1">
      <alignment horizontal="center" vertical="center"/>
    </xf>
    <xf numFmtId="175" fontId="8" fillId="22" borderId="19" xfId="5" applyNumberFormat="1" applyFont="1" applyFill="1" applyBorder="1" applyAlignment="1">
      <alignment horizontal="center" vertical="center"/>
    </xf>
    <xf numFmtId="175" fontId="9" fillId="5" borderId="97" xfId="5" applyNumberFormat="1" applyFont="1" applyFill="1" applyBorder="1" applyAlignment="1">
      <alignment horizontal="center" vertical="center"/>
    </xf>
    <xf numFmtId="175" fontId="10" fillId="0" borderId="99" xfId="5" applyNumberFormat="1" applyFont="1" applyBorder="1" applyAlignment="1">
      <alignment horizontal="center" vertical="center"/>
    </xf>
    <xf numFmtId="175" fontId="9" fillId="5" borderId="99" xfId="5" applyNumberFormat="1" applyFont="1" applyFill="1" applyBorder="1" applyAlignment="1">
      <alignment horizontal="center" vertical="center"/>
    </xf>
    <xf numFmtId="175" fontId="10" fillId="0" borderId="101" xfId="5" applyNumberFormat="1" applyFont="1" applyBorder="1" applyAlignment="1">
      <alignment horizontal="center" vertical="center"/>
    </xf>
    <xf numFmtId="175" fontId="9" fillId="5" borderId="97" xfId="0" applyNumberFormat="1" applyFont="1" applyFill="1" applyBorder="1" applyAlignment="1">
      <alignment horizontal="center" vertical="center"/>
    </xf>
    <xf numFmtId="175" fontId="45" fillId="0" borderId="100" xfId="0" applyNumberFormat="1" applyFont="1" applyBorder="1" applyAlignment="1">
      <alignment horizontal="center" vertical="center"/>
    </xf>
    <xf numFmtId="175" fontId="9" fillId="5" borderId="100" xfId="0" applyNumberFormat="1" applyFont="1" applyFill="1" applyBorder="1" applyAlignment="1">
      <alignment horizontal="center" vertical="center"/>
    </xf>
    <xf numFmtId="175" fontId="45" fillId="0" borderId="102" xfId="0" applyNumberFormat="1" applyFont="1" applyBorder="1" applyAlignment="1">
      <alignment horizontal="center" vertical="center"/>
    </xf>
    <xf numFmtId="175" fontId="8" fillId="22" borderId="19" xfId="0" applyNumberFormat="1" applyFont="1" applyFill="1" applyBorder="1" applyAlignment="1">
      <alignment horizontal="center" vertical="center"/>
    </xf>
    <xf numFmtId="175" fontId="9" fillId="5" borderId="8" xfId="3" applyNumberFormat="1" applyFont="1" applyFill="1" applyBorder="1" applyAlignment="1">
      <alignment horizontal="center"/>
    </xf>
    <xf numFmtId="175" fontId="10" fillId="0" borderId="8" xfId="3" applyNumberFormat="1" applyFont="1" applyBorder="1" applyAlignment="1">
      <alignment horizontal="center"/>
    </xf>
    <xf numFmtId="175" fontId="10" fillId="5" borderId="8" xfId="3" applyNumberFormat="1" applyFont="1" applyFill="1" applyBorder="1" applyAlignment="1">
      <alignment horizontal="center"/>
    </xf>
    <xf numFmtId="175" fontId="9" fillId="0" borderId="8" xfId="3" applyNumberFormat="1" applyFont="1" applyBorder="1" applyAlignment="1">
      <alignment horizontal="center"/>
    </xf>
    <xf numFmtId="175" fontId="8" fillId="22" borderId="8" xfId="3" applyNumberFormat="1" applyFont="1" applyFill="1" applyBorder="1" applyAlignment="1">
      <alignment horizontal="center"/>
    </xf>
    <xf numFmtId="175" fontId="8" fillId="22" borderId="10" xfId="3" applyNumberFormat="1" applyFont="1" applyFill="1" applyBorder="1" applyAlignment="1">
      <alignment horizontal="center"/>
    </xf>
    <xf numFmtId="175" fontId="54" fillId="17" borderId="107" xfId="0" applyNumberFormat="1" applyFont="1" applyFill="1" applyBorder="1" applyAlignment="1">
      <alignment horizontal="center" vertical="center"/>
    </xf>
    <xf numFmtId="175" fontId="45" fillId="0" borderId="109" xfId="0" applyNumberFormat="1" applyFont="1" applyBorder="1" applyAlignment="1">
      <alignment horizontal="center" vertical="center"/>
    </xf>
    <xf numFmtId="175" fontId="45" fillId="0" borderId="111" xfId="0" applyNumberFormat="1" applyFont="1" applyBorder="1" applyAlignment="1">
      <alignment horizontal="center" vertical="center"/>
    </xf>
    <xf numFmtId="175" fontId="52" fillId="22" borderId="114" xfId="0" applyNumberFormat="1" applyFont="1" applyFill="1" applyBorder="1" applyAlignment="1">
      <alignment horizontal="center" vertical="center"/>
    </xf>
    <xf numFmtId="0" fontId="97" fillId="0" borderId="0" xfId="5" applyFont="1" applyAlignment="1">
      <alignment horizontal="left" vertical="center"/>
    </xf>
    <xf numFmtId="175" fontId="100" fillId="5" borderId="65" xfId="1" applyNumberFormat="1" applyFont="1" applyFill="1" applyBorder="1" applyAlignment="1">
      <alignment horizontal="center" vertical="center"/>
    </xf>
    <xf numFmtId="175" fontId="100" fillId="4" borderId="0" xfId="1" applyNumberFormat="1" applyFont="1" applyFill="1" applyBorder="1" applyAlignment="1">
      <alignment horizontal="center" vertical="center"/>
    </xf>
    <xf numFmtId="175" fontId="99" fillId="4" borderId="0" xfId="1" applyNumberFormat="1" applyFont="1" applyFill="1" applyBorder="1" applyAlignment="1">
      <alignment horizontal="center" vertical="center"/>
    </xf>
    <xf numFmtId="175" fontId="99" fillId="0" borderId="0" xfId="1" applyNumberFormat="1" applyFont="1" applyFill="1" applyBorder="1" applyAlignment="1">
      <alignment horizontal="center" vertical="center"/>
    </xf>
    <xf numFmtId="175" fontId="100" fillId="0" borderId="0" xfId="1" applyNumberFormat="1" applyFont="1" applyFill="1" applyBorder="1" applyAlignment="1">
      <alignment horizontal="center" vertical="center"/>
    </xf>
    <xf numFmtId="175" fontId="100" fillId="5" borderId="0" xfId="1" applyNumberFormat="1" applyFont="1" applyFill="1" applyBorder="1" applyAlignment="1">
      <alignment horizontal="center" vertical="center"/>
    </xf>
    <xf numFmtId="175" fontId="100" fillId="0" borderId="0" xfId="1" applyNumberFormat="1" applyFont="1" applyBorder="1" applyAlignment="1">
      <alignment horizontal="center" vertical="center"/>
    </xf>
    <xf numFmtId="175" fontId="99" fillId="0" borderId="0" xfId="1" applyNumberFormat="1" applyFont="1" applyBorder="1" applyAlignment="1">
      <alignment horizontal="center" vertical="center"/>
    </xf>
    <xf numFmtId="175" fontId="69" fillId="22" borderId="121" xfId="1" applyNumberFormat="1" applyFont="1" applyFill="1" applyBorder="1" applyAlignment="1">
      <alignment horizontal="center" vertical="center"/>
    </xf>
    <xf numFmtId="175" fontId="45" fillId="0" borderId="0" xfId="1" applyNumberFormat="1" applyFont="1" applyBorder="1" applyAlignment="1">
      <alignment horizontal="right" vertical="center"/>
    </xf>
    <xf numFmtId="175" fontId="8" fillId="25" borderId="150" xfId="1" applyNumberFormat="1" applyFont="1" applyFill="1" applyBorder="1" applyAlignment="1">
      <alignment horizontal="right" vertical="center"/>
    </xf>
    <xf numFmtId="175" fontId="77" fillId="24" borderId="0" xfId="7" applyNumberFormat="1" applyFont="1" applyFill="1" applyAlignment="1">
      <alignment horizontal="center" vertical="center"/>
    </xf>
    <xf numFmtId="175" fontId="77" fillId="0" borderId="0" xfId="7" applyNumberFormat="1" applyFont="1" applyAlignment="1">
      <alignment horizontal="center" vertical="center"/>
    </xf>
    <xf numFmtId="175" fontId="78" fillId="0" borderId="0" xfId="7" applyNumberFormat="1" applyFont="1" applyAlignment="1">
      <alignment horizontal="center" vertical="center"/>
    </xf>
    <xf numFmtId="175" fontId="77" fillId="23" borderId="0" xfId="7" applyNumberFormat="1" applyFont="1" applyFill="1" applyAlignment="1">
      <alignment horizontal="center" vertical="center"/>
    </xf>
    <xf numFmtId="175" fontId="79" fillId="22" borderId="0" xfId="7" applyNumberFormat="1" applyFont="1" applyFill="1" applyAlignment="1">
      <alignment horizontal="center" vertical="center"/>
    </xf>
    <xf numFmtId="175" fontId="55" fillId="18" borderId="0" xfId="0" applyNumberFormat="1" applyFont="1" applyFill="1"/>
    <xf numFmtId="175" fontId="45" fillId="0" borderId="0" xfId="0" applyNumberFormat="1" applyFont="1"/>
    <xf numFmtId="175" fontId="8" fillId="22" borderId="16" xfId="0" applyNumberFormat="1" applyFont="1" applyFill="1" applyBorder="1"/>
    <xf numFmtId="175" fontId="55" fillId="5" borderId="0" xfId="1" applyNumberFormat="1" applyFont="1" applyFill="1"/>
    <xf numFmtId="175" fontId="45" fillId="0" borderId="0" xfId="1" applyNumberFormat="1" applyFont="1"/>
    <xf numFmtId="175" fontId="45" fillId="0" borderId="120" xfId="1" applyNumberFormat="1" applyFont="1" applyBorder="1"/>
    <xf numFmtId="175" fontId="55" fillId="0" borderId="0" xfId="1" applyNumberFormat="1" applyFont="1" applyFill="1"/>
    <xf numFmtId="175" fontId="77" fillId="3" borderId="133" xfId="1" applyNumberFormat="1" applyFont="1" applyFill="1" applyBorder="1" applyAlignment="1">
      <alignment horizontal="right" vertical="center"/>
    </xf>
    <xf numFmtId="175" fontId="77" fillId="20" borderId="19" xfId="1" applyNumberFormat="1" applyFont="1" applyFill="1" applyBorder="1" applyAlignment="1">
      <alignment horizontal="right" vertical="center"/>
    </xf>
    <xf numFmtId="175" fontId="78" fillId="0" borderId="16" xfId="1" applyNumberFormat="1" applyFont="1" applyFill="1" applyBorder="1" applyAlignment="1">
      <alignment horizontal="right" vertical="center"/>
    </xf>
    <xf numFmtId="175" fontId="77" fillId="20" borderId="16" xfId="1" applyNumberFormat="1" applyFont="1" applyFill="1" applyBorder="1" applyAlignment="1">
      <alignment horizontal="right" vertical="center"/>
    </xf>
    <xf numFmtId="175" fontId="77" fillId="3" borderId="142" xfId="1" applyNumberFormat="1" applyFont="1" applyFill="1" applyBorder="1" applyAlignment="1">
      <alignment horizontal="right" vertical="center"/>
    </xf>
    <xf numFmtId="175" fontId="78" fillId="0" borderId="16" xfId="1" applyNumberFormat="1" applyFont="1" applyBorder="1" applyAlignment="1">
      <alignment horizontal="right" vertical="center"/>
    </xf>
    <xf numFmtId="175" fontId="78" fillId="0" borderId="18" xfId="1" applyNumberFormat="1" applyFont="1" applyFill="1" applyBorder="1" applyAlignment="1">
      <alignment horizontal="right" vertical="center"/>
    </xf>
    <xf numFmtId="175" fontId="79" fillId="22" borderId="135" xfId="1" applyNumberFormat="1" applyFont="1" applyFill="1" applyBorder="1" applyAlignment="1">
      <alignment horizontal="right" vertical="center"/>
    </xf>
    <xf numFmtId="175" fontId="72" fillId="0" borderId="0" xfId="1" applyNumberFormat="1" applyFont="1" applyAlignment="1">
      <alignment horizontal="center"/>
    </xf>
    <xf numFmtId="175" fontId="69" fillId="22" borderId="135" xfId="1" applyNumberFormat="1" applyFont="1" applyFill="1" applyBorder="1" applyAlignment="1">
      <alignment horizontal="center" vertical="center"/>
    </xf>
    <xf numFmtId="175" fontId="45" fillId="0" borderId="0" xfId="1" applyNumberFormat="1" applyFont="1" applyAlignment="1">
      <alignment horizontal="center"/>
    </xf>
    <xf numFmtId="175" fontId="45" fillId="0" borderId="0" xfId="1" applyNumberFormat="1" applyFont="1" applyFill="1" applyAlignment="1">
      <alignment horizontal="center"/>
    </xf>
    <xf numFmtId="175" fontId="8" fillId="22" borderId="135" xfId="1" applyNumberFormat="1" applyFont="1" applyFill="1" applyBorder="1" applyAlignment="1">
      <alignment horizontal="center" vertical="center"/>
    </xf>
    <xf numFmtId="175" fontId="71" fillId="3" borderId="133" xfId="1" applyNumberFormat="1" applyFont="1" applyFill="1" applyBorder="1" applyAlignment="1">
      <alignment horizontal="center" vertical="center"/>
    </xf>
    <xf numFmtId="175" fontId="71" fillId="20" borderId="0" xfId="1" applyNumberFormat="1" applyFont="1" applyFill="1" applyAlignment="1">
      <alignment horizontal="center" vertical="center"/>
    </xf>
    <xf numFmtId="175" fontId="72" fillId="0" borderId="0" xfId="1" applyNumberFormat="1" applyFont="1" applyAlignment="1">
      <alignment horizontal="center" vertical="center"/>
    </xf>
    <xf numFmtId="175" fontId="72" fillId="0" borderId="16" xfId="1" applyNumberFormat="1" applyFont="1" applyFill="1" applyBorder="1" applyAlignment="1">
      <alignment horizontal="center" vertical="center"/>
    </xf>
    <xf numFmtId="175" fontId="45" fillId="0" borderId="31" xfId="1" applyNumberFormat="1" applyFont="1" applyBorder="1" applyAlignment="1">
      <alignment horizontal="center" vertical="center"/>
    </xf>
    <xf numFmtId="175" fontId="8" fillId="22" borderId="82" xfId="1" applyNumberFormat="1" applyFont="1" applyFill="1" applyBorder="1" applyAlignment="1">
      <alignment horizontal="center"/>
    </xf>
    <xf numFmtId="175" fontId="55" fillId="5" borderId="31" xfId="1" applyNumberFormat="1" applyFont="1" applyFill="1" applyBorder="1" applyAlignment="1">
      <alignment horizontal="center"/>
    </xf>
    <xf numFmtId="175" fontId="9" fillId="0" borderId="31" xfId="1" applyNumberFormat="1" applyFont="1" applyBorder="1" applyAlignment="1">
      <alignment horizontal="center"/>
    </xf>
    <xf numFmtId="175" fontId="10" fillId="0" borderId="31" xfId="1" applyNumberFormat="1" applyFont="1" applyBorder="1" applyAlignment="1">
      <alignment horizontal="center"/>
    </xf>
    <xf numFmtId="175" fontId="45" fillId="0" borderId="31" xfId="1" applyNumberFormat="1" applyFont="1" applyBorder="1" applyAlignment="1">
      <alignment horizontal="center"/>
    </xf>
    <xf numFmtId="175" fontId="8" fillId="22" borderId="82" xfId="1" applyNumberFormat="1" applyFont="1" applyFill="1" applyBorder="1" applyAlignment="1">
      <alignment horizontal="center" vertical="center"/>
    </xf>
    <xf numFmtId="175" fontId="55" fillId="0" borderId="31" xfId="1" applyNumberFormat="1" applyFont="1" applyBorder="1" applyAlignment="1">
      <alignment horizontal="center" vertical="center"/>
    </xf>
    <xf numFmtId="175" fontId="55" fillId="0" borderId="0" xfId="1" applyNumberFormat="1" applyFont="1" applyFill="1" applyBorder="1" applyAlignment="1">
      <alignment horizontal="center" vertical="center"/>
    </xf>
    <xf numFmtId="175" fontId="9" fillId="0" borderId="0" xfId="1" applyNumberFormat="1" applyFont="1" applyBorder="1" applyAlignment="1">
      <alignment horizontal="center" vertical="center"/>
    </xf>
    <xf numFmtId="175" fontId="45" fillId="0" borderId="0" xfId="1" applyNumberFormat="1" applyFont="1" applyBorder="1" applyAlignment="1">
      <alignment horizontal="center" vertical="center"/>
    </xf>
    <xf numFmtId="175" fontId="8" fillId="22" borderId="81" xfId="0" applyNumberFormat="1" applyFont="1" applyFill="1" applyBorder="1" applyAlignment="1">
      <alignment horizontal="center" vertical="center"/>
    </xf>
    <xf numFmtId="175" fontId="55" fillId="0" borderId="0" xfId="0" applyNumberFormat="1" applyFont="1" applyAlignment="1">
      <alignment horizontal="center"/>
    </xf>
    <xf numFmtId="175" fontId="9" fillId="0" borderId="0" xfId="1" applyNumberFormat="1" applyFont="1" applyBorder="1" applyAlignment="1">
      <alignment horizontal="center"/>
    </xf>
    <xf numFmtId="175" fontId="45" fillId="0" borderId="0" xfId="1" applyNumberFormat="1" applyFont="1" applyBorder="1" applyAlignment="1">
      <alignment horizontal="center"/>
    </xf>
    <xf numFmtId="175" fontId="55" fillId="5" borderId="0" xfId="7" applyNumberFormat="1" applyFont="1" applyFill="1"/>
    <xf numFmtId="175" fontId="61" fillId="0" borderId="0" xfId="7" applyNumberFormat="1" applyFont="1"/>
    <xf numFmtId="175" fontId="61" fillId="0" borderId="81" xfId="7" applyNumberFormat="1" applyFont="1" applyBorder="1"/>
    <xf numFmtId="175" fontId="55" fillId="5" borderId="0" xfId="7" applyNumberFormat="1" applyFont="1" applyFill="1" applyAlignment="1">
      <alignment horizontal="center" vertical="center"/>
    </xf>
    <xf numFmtId="175" fontId="61" fillId="0" borderId="0" xfId="7" applyNumberFormat="1" applyFont="1" applyAlignment="1">
      <alignment horizontal="center" vertical="center"/>
    </xf>
    <xf numFmtId="175" fontId="55" fillId="0" borderId="0" xfId="7" applyNumberFormat="1" applyFont="1" applyAlignment="1">
      <alignment horizontal="center" vertical="center"/>
    </xf>
    <xf numFmtId="175" fontId="61" fillId="0" borderId="81" xfId="7" applyNumberFormat="1" applyFont="1" applyBorder="1" applyAlignment="1">
      <alignment horizontal="center" vertical="center"/>
    </xf>
    <xf numFmtId="175" fontId="55" fillId="0" borderId="0" xfId="1" applyNumberFormat="1" applyFont="1" applyBorder="1" applyAlignment="1">
      <alignment horizontal="center"/>
    </xf>
    <xf numFmtId="175" fontId="55" fillId="0" borderId="81" xfId="1" applyNumberFormat="1" applyFont="1" applyBorder="1" applyAlignment="1">
      <alignment horizontal="center"/>
    </xf>
    <xf numFmtId="175" fontId="55" fillId="5" borderId="118" xfId="7" applyNumberFormat="1" applyFont="1" applyFill="1" applyBorder="1"/>
    <xf numFmtId="175" fontId="55" fillId="0" borderId="0" xfId="1" applyNumberFormat="1" applyFont="1" applyBorder="1" applyAlignment="1">
      <alignment horizontal="center" vertical="center"/>
    </xf>
    <xf numFmtId="175" fontId="62" fillId="0" borderId="0" xfId="7" applyNumberFormat="1" applyFont="1"/>
    <xf numFmtId="175" fontId="45" fillId="0" borderId="26" xfId="17" applyNumberFormat="1" applyFont="1" applyBorder="1" applyAlignment="1">
      <alignment horizontal="center" vertical="center"/>
    </xf>
    <xf numFmtId="175" fontId="10" fillId="0" borderId="31" xfId="17" applyNumberFormat="1" applyFont="1" applyBorder="1" applyAlignment="1">
      <alignment horizontal="center" vertical="center"/>
    </xf>
    <xf numFmtId="0" fontId="78" fillId="0" borderId="0" xfId="0" applyFont="1" applyAlignment="1">
      <alignment horizontal="center" vertical="center"/>
    </xf>
    <xf numFmtId="171" fontId="55" fillId="26" borderId="165" xfId="0" applyNumberFormat="1" applyFont="1" applyFill="1" applyBorder="1"/>
    <xf numFmtId="171" fontId="55" fillId="26" borderId="0" xfId="0" applyNumberFormat="1" applyFont="1" applyFill="1"/>
    <xf numFmtId="171" fontId="55" fillId="0" borderId="0" xfId="0" applyNumberFormat="1" applyFont="1"/>
    <xf numFmtId="0" fontId="55" fillId="27" borderId="0" xfId="0" applyFont="1" applyFill="1" applyAlignment="1">
      <alignment horizontal="left" indent="1"/>
    </xf>
    <xf numFmtId="171" fontId="55" fillId="27" borderId="0" xfId="0" applyNumberFormat="1" applyFont="1" applyFill="1"/>
    <xf numFmtId="0" fontId="55" fillId="0" borderId="0" xfId="0" applyFont="1" applyAlignment="1">
      <alignment horizontal="left" indent="2"/>
    </xf>
    <xf numFmtId="0" fontId="45" fillId="0" borderId="0" xfId="0" applyFont="1" applyAlignment="1">
      <alignment horizontal="left" indent="3"/>
    </xf>
    <xf numFmtId="0" fontId="55" fillId="0" borderId="166" xfId="0" applyFont="1" applyBorder="1" applyAlignment="1">
      <alignment horizontal="left"/>
    </xf>
    <xf numFmtId="171" fontId="55" fillId="0" borderId="166" xfId="0" applyNumberFormat="1" applyFont="1" applyBorder="1"/>
    <xf numFmtId="0" fontId="45" fillId="0" borderId="167" xfId="0" applyFont="1" applyBorder="1"/>
    <xf numFmtId="0" fontId="61" fillId="0" borderId="0" xfId="20" applyFont="1"/>
    <xf numFmtId="0" fontId="78" fillId="0" borderId="0" xfId="19" applyFont="1" applyAlignment="1">
      <alignment horizontal="center" vertical="center"/>
    </xf>
    <xf numFmtId="0" fontId="55" fillId="26" borderId="0" xfId="19" applyFont="1" applyFill="1" applyAlignment="1">
      <alignment horizontal="left"/>
    </xf>
    <xf numFmtId="171" fontId="55" fillId="26" borderId="0" xfId="19" applyNumberFormat="1" applyFont="1" applyFill="1" applyAlignment="1">
      <alignment horizontal="right"/>
    </xf>
    <xf numFmtId="167" fontId="55" fillId="26" borderId="0" xfId="21" applyNumberFormat="1" applyFont="1" applyFill="1" applyAlignment="1">
      <alignment horizontal="right"/>
    </xf>
    <xf numFmtId="0" fontId="118" fillId="0" borderId="0" xfId="19" applyFont="1" applyAlignment="1">
      <alignment horizontal="left" indent="1"/>
    </xf>
    <xf numFmtId="171" fontId="118" fillId="0" borderId="0" xfId="19" applyNumberFormat="1" applyFont="1" applyAlignment="1">
      <alignment horizontal="right"/>
    </xf>
    <xf numFmtId="167" fontId="118" fillId="0" borderId="0" xfId="21" applyNumberFormat="1" applyFont="1" applyAlignment="1">
      <alignment horizontal="right" vertical="center"/>
    </xf>
    <xf numFmtId="0" fontId="45" fillId="0" borderId="0" xfId="19" applyFont="1" applyAlignment="1">
      <alignment horizontal="left" indent="2"/>
    </xf>
    <xf numFmtId="171" fontId="45" fillId="0" borderId="0" xfId="19" applyNumberFormat="1" applyFont="1" applyAlignment="1">
      <alignment horizontal="right"/>
    </xf>
    <xf numFmtId="167" fontId="45" fillId="0" borderId="0" xfId="21" applyNumberFormat="1" applyFont="1" applyAlignment="1">
      <alignment horizontal="right" vertical="center"/>
    </xf>
    <xf numFmtId="0" fontId="61" fillId="0" borderId="0" xfId="20" applyFont="1" applyAlignment="1">
      <alignment horizontal="left" indent="2"/>
    </xf>
    <xf numFmtId="175" fontId="61" fillId="0" borderId="0" xfId="20" applyNumberFormat="1" applyFont="1"/>
    <xf numFmtId="179" fontId="61" fillId="0" borderId="0" xfId="20" applyNumberFormat="1" applyFont="1"/>
    <xf numFmtId="167" fontId="61" fillId="0" borderId="0" xfId="22" applyNumberFormat="1" applyFont="1" applyAlignment="1">
      <alignment horizontal="right"/>
    </xf>
    <xf numFmtId="0" fontId="55" fillId="0" borderId="166" xfId="19" applyFont="1" applyBorder="1" applyAlignment="1">
      <alignment horizontal="left"/>
    </xf>
    <xf numFmtId="171" fontId="55" fillId="0" borderId="166" xfId="19" applyNumberFormat="1" applyFont="1" applyBorder="1" applyAlignment="1">
      <alignment horizontal="right"/>
    </xf>
    <xf numFmtId="167" fontId="55" fillId="0" borderId="166" xfId="21" applyNumberFormat="1" applyFont="1" applyBorder="1" applyAlignment="1">
      <alignment horizontal="right" vertical="center"/>
    </xf>
    <xf numFmtId="0" fontId="55" fillId="5" borderId="170" xfId="0" applyFont="1" applyFill="1" applyBorder="1" applyAlignment="1">
      <alignment horizontal="left"/>
    </xf>
    <xf numFmtId="171" fontId="55" fillId="26" borderId="167" xfId="0" applyNumberFormat="1" applyFont="1" applyFill="1" applyBorder="1"/>
    <xf numFmtId="0" fontId="8" fillId="22" borderId="164" xfId="0" applyFont="1" applyFill="1" applyBorder="1" applyAlignment="1">
      <alignment horizontal="center" vertical="center"/>
    </xf>
    <xf numFmtId="0" fontId="8" fillId="22" borderId="10" xfId="0" applyFont="1" applyFill="1" applyBorder="1" applyAlignment="1">
      <alignment horizontal="center" vertical="center" wrapText="1"/>
    </xf>
    <xf numFmtId="0" fontId="8" fillId="22" borderId="10" xfId="0" applyFont="1" applyFill="1" applyBorder="1" applyAlignment="1">
      <alignment horizontal="center" vertical="center"/>
    </xf>
    <xf numFmtId="0" fontId="8" fillId="22" borderId="84" xfId="19" applyFont="1" applyFill="1" applyBorder="1" applyAlignment="1">
      <alignment horizontal="center" vertical="center" wrapText="1"/>
    </xf>
    <xf numFmtId="0" fontId="8" fillId="22" borderId="0" xfId="19" applyFont="1" applyFill="1" applyAlignment="1">
      <alignment horizontal="center" vertical="center" wrapText="1"/>
    </xf>
    <xf numFmtId="0" fontId="8" fillId="22" borderId="164" xfId="19" applyFont="1" applyFill="1" applyBorder="1" applyAlignment="1">
      <alignment horizontal="center" vertical="center"/>
    </xf>
    <xf numFmtId="0" fontId="8" fillId="22" borderId="10" xfId="19" applyFont="1" applyFill="1" applyBorder="1" applyAlignment="1">
      <alignment horizontal="center" vertical="center"/>
    </xf>
    <xf numFmtId="0" fontId="8" fillId="22" borderId="10" xfId="19" applyFont="1" applyFill="1" applyBorder="1" applyAlignment="1">
      <alignment horizontal="center" vertical="center" wrapText="1"/>
    </xf>
    <xf numFmtId="0" fontId="38" fillId="0" borderId="0" xfId="0" applyFont="1" applyAlignment="1">
      <alignment horizontal="center" vertical="center"/>
    </xf>
    <xf numFmtId="0" fontId="78" fillId="0" borderId="1" xfId="0" applyFont="1" applyBorder="1"/>
    <xf numFmtId="0" fontId="55" fillId="0" borderId="2" xfId="0" applyFont="1" applyBorder="1" applyAlignment="1">
      <alignment horizontal="center" vertical="center"/>
    </xf>
    <xf numFmtId="166" fontId="9" fillId="0" borderId="3" xfId="1" applyFont="1" applyFill="1" applyBorder="1" applyAlignment="1">
      <alignment horizontal="center" vertical="center"/>
    </xf>
    <xf numFmtId="0" fontId="55" fillId="0" borderId="6" xfId="0" applyFont="1" applyBorder="1" applyAlignment="1">
      <alignment horizontal="center" vertical="center"/>
    </xf>
    <xf numFmtId="0" fontId="9" fillId="3" borderId="9" xfId="3" applyFont="1" applyFill="1" applyBorder="1"/>
    <xf numFmtId="167" fontId="9" fillId="3" borderId="8" xfId="2" applyNumberFormat="1" applyFont="1" applyFill="1" applyBorder="1" applyAlignment="1">
      <alignment horizontal="center"/>
    </xf>
    <xf numFmtId="167" fontId="9" fillId="3" borderId="5" xfId="4" applyNumberFormat="1" applyFont="1" applyFill="1" applyBorder="1" applyAlignment="1">
      <alignment horizontal="center"/>
    </xf>
    <xf numFmtId="167" fontId="10" fillId="0" borderId="8" xfId="4" applyNumberFormat="1" applyFont="1" applyBorder="1" applyAlignment="1">
      <alignment horizontal="center"/>
    </xf>
    <xf numFmtId="0" fontId="9" fillId="3" borderId="8" xfId="3" applyFont="1" applyFill="1" applyBorder="1"/>
    <xf numFmtId="167" fontId="9" fillId="3" borderId="8" xfId="4" applyNumberFormat="1" applyFont="1" applyFill="1" applyBorder="1" applyAlignment="1">
      <alignment horizontal="center"/>
    </xf>
    <xf numFmtId="0" fontId="9" fillId="3" borderId="8" xfId="3" applyFont="1" applyFill="1" applyBorder="1" applyAlignment="1">
      <alignment horizontal="left"/>
    </xf>
    <xf numFmtId="167" fontId="10" fillId="3" borderId="8" xfId="2" applyNumberFormat="1" applyFont="1" applyFill="1" applyBorder="1" applyAlignment="1">
      <alignment horizontal="center"/>
    </xf>
    <xf numFmtId="167" fontId="10" fillId="3" borderId="8" xfId="4" applyNumberFormat="1" applyFont="1" applyFill="1" applyBorder="1" applyAlignment="1">
      <alignment horizontal="center"/>
    </xf>
    <xf numFmtId="167" fontId="9" fillId="0" borderId="8" xfId="4" applyNumberFormat="1" applyFont="1" applyBorder="1" applyAlignment="1">
      <alignment horizontal="center"/>
    </xf>
    <xf numFmtId="0" fontId="9" fillId="0" borderId="8" xfId="3" applyFont="1" applyBorder="1"/>
    <xf numFmtId="167" fontId="9" fillId="0" borderId="8" xfId="2" applyNumberFormat="1" applyFont="1" applyFill="1" applyBorder="1" applyAlignment="1">
      <alignment horizontal="center"/>
    </xf>
    <xf numFmtId="167" fontId="9" fillId="0" borderId="8" xfId="4" applyNumberFormat="1" applyFont="1" applyFill="1" applyBorder="1" applyAlignment="1">
      <alignment horizontal="center"/>
    </xf>
    <xf numFmtId="0" fontId="82" fillId="0" borderId="0" xfId="0" applyFont="1" applyAlignment="1">
      <alignment horizontal="left" vertical="center" wrapText="1"/>
    </xf>
    <xf numFmtId="0" fontId="84" fillId="0" borderId="0" xfId="0" applyFont="1" applyAlignment="1">
      <alignment wrapText="1"/>
    </xf>
    <xf numFmtId="167" fontId="84" fillId="0" borderId="0" xfId="2" applyNumberFormat="1" applyFont="1"/>
    <xf numFmtId="0" fontId="82" fillId="0" borderId="0" xfId="0" applyFont="1" applyAlignment="1">
      <alignment horizontal="left"/>
    </xf>
    <xf numFmtId="175" fontId="9" fillId="3" borderId="8" xfId="3" applyNumberFormat="1" applyFont="1" applyFill="1" applyBorder="1" applyAlignment="1">
      <alignment horizontal="center"/>
    </xf>
    <xf numFmtId="175" fontId="10" fillId="3" borderId="8" xfId="3" applyNumberFormat="1" applyFont="1" applyFill="1" applyBorder="1" applyAlignment="1">
      <alignment horizontal="center"/>
    </xf>
    <xf numFmtId="0" fontId="84" fillId="0" borderId="0" xfId="0" applyFont="1" applyAlignment="1">
      <alignment horizontal="left" vertical="center" wrapText="1"/>
    </xf>
    <xf numFmtId="167" fontId="8" fillId="22" borderId="8" xfId="4" applyNumberFormat="1" applyFont="1" applyFill="1" applyBorder="1" applyAlignment="1">
      <alignment horizontal="center"/>
    </xf>
    <xf numFmtId="167" fontId="8" fillId="22" borderId="10" xfId="4" applyNumberFormat="1" applyFont="1" applyFill="1" applyBorder="1" applyAlignment="1">
      <alignment horizontal="center"/>
    </xf>
    <xf numFmtId="0" fontId="55" fillId="0" borderId="121" xfId="0" applyFont="1" applyBorder="1"/>
    <xf numFmtId="3" fontId="55" fillId="0" borderId="0" xfId="0" applyNumberFormat="1" applyFont="1"/>
    <xf numFmtId="168" fontId="9" fillId="0" borderId="122" xfId="13" applyNumberFormat="1" applyFont="1" applyFill="1" applyBorder="1" applyAlignment="1">
      <alignment horizontal="center" vertical="center"/>
    </xf>
    <xf numFmtId="0" fontId="55" fillId="0" borderId="0" xfId="0" applyFont="1" applyAlignment="1">
      <alignment horizontal="justify" vertical="center"/>
    </xf>
    <xf numFmtId="168" fontId="10" fillId="0" borderId="0" xfId="5" applyNumberFormat="1" applyFont="1"/>
    <xf numFmtId="0" fontId="80" fillId="0" borderId="0" xfId="5" applyFont="1"/>
    <xf numFmtId="168" fontId="80" fillId="0" borderId="0" xfId="5" applyNumberFormat="1" applyFont="1"/>
    <xf numFmtId="0" fontId="10" fillId="0" borderId="2" xfId="5" applyFont="1" applyBorder="1"/>
    <xf numFmtId="166" fontId="10" fillId="0" borderId="2" xfId="1" applyFont="1" applyBorder="1"/>
    <xf numFmtId="167" fontId="10" fillId="0" borderId="0" xfId="2" applyNumberFormat="1" applyFont="1" applyFill="1"/>
    <xf numFmtId="168" fontId="9" fillId="0" borderId="0" xfId="5" applyNumberFormat="1" applyFont="1"/>
    <xf numFmtId="0" fontId="9" fillId="0" borderId="0" xfId="0" applyFont="1" applyAlignment="1">
      <alignment horizontal="left" vertical="center"/>
    </xf>
    <xf numFmtId="0" fontId="10" fillId="0" borderId="0" xfId="0" applyFont="1" applyAlignment="1">
      <alignment horizontal="left" vertical="center"/>
    </xf>
    <xf numFmtId="0" fontId="10" fillId="0" borderId="82" xfId="5" applyFont="1" applyBorder="1"/>
    <xf numFmtId="4" fontId="42" fillId="0" borderId="82" xfId="7" applyNumberFormat="1" applyBorder="1"/>
    <xf numFmtId="0" fontId="41" fillId="0" borderId="0" xfId="0" applyFont="1" applyAlignment="1">
      <alignment vertical="center"/>
    </xf>
    <xf numFmtId="0" fontId="38" fillId="0" borderId="0" xfId="0" applyFont="1" applyAlignment="1">
      <alignment vertical="center"/>
    </xf>
    <xf numFmtId="0" fontId="80" fillId="0" borderId="0" xfId="0" applyFont="1"/>
    <xf numFmtId="0" fontId="84" fillId="0" borderId="0" xfId="0" applyFont="1" applyAlignment="1">
      <alignment horizontal="left" vertical="center"/>
    </xf>
    <xf numFmtId="0" fontId="87" fillId="0" borderId="0" xfId="0" applyFont="1" applyAlignment="1">
      <alignment vertical="center"/>
    </xf>
    <xf numFmtId="0" fontId="45" fillId="4" borderId="0" xfId="0" applyFont="1" applyFill="1"/>
    <xf numFmtId="168" fontId="78" fillId="0" borderId="0" xfId="0" applyNumberFormat="1" applyFont="1"/>
    <xf numFmtId="168" fontId="77" fillId="0" borderId="0" xfId="0" applyNumberFormat="1" applyFont="1"/>
    <xf numFmtId="4" fontId="62" fillId="0" borderId="0" xfId="7" applyNumberFormat="1" applyFont="1"/>
    <xf numFmtId="4" fontId="61" fillId="0" borderId="0" xfId="7" applyNumberFormat="1" applyFont="1"/>
    <xf numFmtId="166" fontId="45" fillId="0" borderId="0" xfId="11" applyFont="1"/>
    <xf numFmtId="167" fontId="61" fillId="0" borderId="0" xfId="2" applyNumberFormat="1" applyFont="1"/>
    <xf numFmtId="0" fontId="47" fillId="0" borderId="0" xfId="0" applyFont="1" applyAlignment="1">
      <alignment horizontal="center" vertical="center"/>
    </xf>
    <xf numFmtId="0" fontId="55" fillId="0" borderId="0" xfId="0" applyFont="1" applyAlignment="1">
      <alignment horizontal="center" vertical="top"/>
    </xf>
    <xf numFmtId="0" fontId="45" fillId="0" borderId="0" xfId="0" applyFont="1" applyAlignment="1">
      <alignment horizontal="center" vertical="center"/>
    </xf>
    <xf numFmtId="0" fontId="47" fillId="0" borderId="0" xfId="0" applyFont="1" applyAlignment="1">
      <alignment horizontal="center" vertical="center" wrapText="1"/>
    </xf>
    <xf numFmtId="0" fontId="55" fillId="0" borderId="0" xfId="0" applyFont="1" applyAlignment="1">
      <alignment horizontal="center" vertical="center"/>
    </xf>
    <xf numFmtId="0" fontId="17" fillId="6" borderId="26" xfId="0" applyFont="1" applyFill="1" applyBorder="1" applyAlignment="1">
      <alignment horizontal="center" vertical="center" wrapText="1"/>
    </xf>
    <xf numFmtId="0" fontId="11" fillId="6" borderId="30" xfId="0" applyFont="1" applyFill="1" applyBorder="1" applyAlignment="1">
      <alignment horizontal="center" vertical="center" wrapText="1"/>
    </xf>
    <xf numFmtId="0" fontId="17" fillId="6" borderId="27" xfId="0" applyFont="1" applyFill="1" applyBorder="1" applyAlignment="1">
      <alignment horizontal="center" vertical="center" wrapText="1"/>
    </xf>
    <xf numFmtId="0" fontId="17" fillId="6" borderId="28" xfId="0" applyFont="1" applyFill="1" applyBorder="1" applyAlignment="1">
      <alignment horizontal="center" vertical="center" wrapText="1"/>
    </xf>
    <xf numFmtId="0" fontId="17" fillId="6" borderId="29" xfId="0" applyFont="1" applyFill="1" applyBorder="1" applyAlignment="1">
      <alignment horizontal="center" vertical="center" wrapText="1"/>
    </xf>
    <xf numFmtId="0" fontId="21" fillId="7" borderId="34" xfId="0" applyFont="1" applyFill="1" applyBorder="1" applyAlignment="1">
      <alignment horizontal="center" vertical="center"/>
    </xf>
    <xf numFmtId="0" fontId="21" fillId="7" borderId="35" xfId="0" applyFont="1" applyFill="1" applyBorder="1" applyAlignment="1">
      <alignment horizontal="center" vertical="center"/>
    </xf>
    <xf numFmtId="0" fontId="21" fillId="7" borderId="36" xfId="0" applyFont="1" applyFill="1" applyBorder="1" applyAlignment="1">
      <alignment horizontal="center" vertical="center"/>
    </xf>
    <xf numFmtId="0" fontId="21" fillId="7" borderId="37" xfId="0" applyFont="1" applyFill="1" applyBorder="1" applyAlignment="1">
      <alignment horizontal="center" vertical="center"/>
    </xf>
    <xf numFmtId="0" fontId="21" fillId="7" borderId="40" xfId="0" applyFont="1" applyFill="1" applyBorder="1" applyAlignment="1">
      <alignment horizontal="center" vertical="center"/>
    </xf>
    <xf numFmtId="0" fontId="21" fillId="7" borderId="38" xfId="0" applyFont="1" applyFill="1" applyBorder="1" applyAlignment="1">
      <alignment horizontal="center" vertical="center"/>
    </xf>
    <xf numFmtId="0" fontId="21" fillId="7" borderId="41" xfId="0" applyFont="1" applyFill="1" applyBorder="1" applyAlignment="1">
      <alignment horizontal="center" vertical="center"/>
    </xf>
    <xf numFmtId="0" fontId="21" fillId="7" borderId="39" xfId="0" applyFont="1" applyFill="1" applyBorder="1" applyAlignment="1">
      <alignment horizontal="center" vertical="center"/>
    </xf>
    <xf numFmtId="0" fontId="21" fillId="7" borderId="42" xfId="0" applyFont="1" applyFill="1" applyBorder="1" applyAlignment="1">
      <alignment horizontal="center" vertical="center"/>
    </xf>
    <xf numFmtId="0" fontId="101" fillId="0" borderId="0" xfId="0" applyFont="1" applyAlignment="1">
      <alignment horizontal="center" vertical="center"/>
    </xf>
    <xf numFmtId="0" fontId="117" fillId="0" borderId="69" xfId="0" applyFont="1" applyBorder="1" applyAlignment="1">
      <alignment horizontal="center" vertical="center"/>
    </xf>
    <xf numFmtId="0" fontId="28" fillId="8" borderId="49" xfId="6" applyFont="1" applyFill="1" applyBorder="1" applyAlignment="1">
      <alignment horizontal="center" vertical="center"/>
    </xf>
    <xf numFmtId="0" fontId="28" fillId="8" borderId="50" xfId="6" applyFont="1" applyFill="1" applyBorder="1" applyAlignment="1">
      <alignment horizontal="center" vertical="center"/>
    </xf>
    <xf numFmtId="0" fontId="28" fillId="8" borderId="3" xfId="6" applyFont="1" applyFill="1" applyBorder="1" applyAlignment="1">
      <alignment horizontal="center" vertical="center"/>
    </xf>
    <xf numFmtId="0" fontId="29" fillId="9" borderId="51" xfId="0" applyFont="1" applyFill="1" applyBorder="1" applyAlignment="1">
      <alignment horizontal="center" vertical="center"/>
    </xf>
    <xf numFmtId="0" fontId="29" fillId="9" borderId="54" xfId="0" applyFont="1" applyFill="1" applyBorder="1" applyAlignment="1">
      <alignment horizontal="center" vertical="center"/>
    </xf>
    <xf numFmtId="0" fontId="29" fillId="9" borderId="52" xfId="0" applyFont="1" applyFill="1" applyBorder="1" applyAlignment="1">
      <alignment horizontal="center" vertical="center" wrapText="1"/>
    </xf>
    <xf numFmtId="0" fontId="29" fillId="9" borderId="55" xfId="0" applyFont="1" applyFill="1" applyBorder="1" applyAlignment="1">
      <alignment horizontal="center" vertical="center" wrapText="1"/>
    </xf>
    <xf numFmtId="0" fontId="29" fillId="9" borderId="53" xfId="0" applyFont="1" applyFill="1" applyBorder="1" applyAlignment="1">
      <alignment horizontal="center" vertical="center" wrapText="1"/>
    </xf>
    <xf numFmtId="0" fontId="29" fillId="9" borderId="56" xfId="0" applyFont="1" applyFill="1" applyBorder="1" applyAlignment="1">
      <alignment horizontal="center" vertical="center" wrapText="1"/>
    </xf>
    <xf numFmtId="0" fontId="33" fillId="4" borderId="0" xfId="0" applyFont="1" applyFill="1" applyAlignment="1">
      <alignment horizontal="left" vertical="top" wrapText="1"/>
    </xf>
    <xf numFmtId="0" fontId="32" fillId="4" borderId="64" xfId="0" applyFont="1" applyFill="1" applyBorder="1" applyAlignment="1">
      <alignment horizontal="center" vertical="center" wrapText="1"/>
    </xf>
    <xf numFmtId="0" fontId="32" fillId="4" borderId="67" xfId="0" applyFont="1" applyFill="1" applyBorder="1" applyAlignment="1">
      <alignment horizontal="center" vertical="center" wrapText="1"/>
    </xf>
    <xf numFmtId="0" fontId="32" fillId="4" borderId="68" xfId="0" applyFont="1" applyFill="1" applyBorder="1" applyAlignment="1">
      <alignment horizontal="center" vertical="center" wrapText="1"/>
    </xf>
    <xf numFmtId="0" fontId="33" fillId="4" borderId="65" xfId="0" applyFont="1" applyFill="1" applyBorder="1" applyAlignment="1">
      <alignment horizontal="left" vertical="top" wrapText="1"/>
    </xf>
    <xf numFmtId="0" fontId="35" fillId="4" borderId="75" xfId="0" applyFont="1" applyFill="1" applyBorder="1" applyAlignment="1">
      <alignment horizontal="center" vertical="center" wrapText="1"/>
    </xf>
    <xf numFmtId="0" fontId="35" fillId="4" borderId="6" xfId="0" applyFont="1" applyFill="1" applyBorder="1" applyAlignment="1">
      <alignment horizontal="center" vertical="center" wrapText="1"/>
    </xf>
    <xf numFmtId="0" fontId="45" fillId="0" borderId="0" xfId="0" applyFont="1" applyAlignment="1">
      <alignment horizontal="center"/>
    </xf>
    <xf numFmtId="49" fontId="3" fillId="0" borderId="49" xfId="0" applyNumberFormat="1" applyFont="1" applyBorder="1" applyAlignment="1">
      <alignment horizontal="center"/>
    </xf>
    <xf numFmtId="49" fontId="3" fillId="0" borderId="3" xfId="0" applyNumberFormat="1" applyFont="1" applyBorder="1" applyAlignment="1">
      <alignment horizontal="center"/>
    </xf>
    <xf numFmtId="0" fontId="54" fillId="0" borderId="0" xfId="0" applyFont="1" applyAlignment="1">
      <alignment horizontal="center" vertical="center"/>
    </xf>
    <xf numFmtId="0" fontId="68" fillId="0" borderId="0" xfId="0" applyFont="1" applyAlignment="1">
      <alignment horizontal="center" vertical="center"/>
    </xf>
    <xf numFmtId="0" fontId="39" fillId="13" borderId="53" xfId="0" applyFont="1" applyFill="1" applyBorder="1" applyAlignment="1">
      <alignment horizontal="center" vertical="center"/>
    </xf>
    <xf numFmtId="0" fontId="39" fillId="13" borderId="56" xfId="0" applyFont="1" applyFill="1" applyBorder="1" applyAlignment="1">
      <alignment horizontal="center" vertical="center"/>
    </xf>
    <xf numFmtId="0" fontId="37" fillId="0" borderId="0" xfId="0" applyFont="1" applyAlignment="1">
      <alignment horizontal="center"/>
    </xf>
    <xf numFmtId="0" fontId="39" fillId="0" borderId="0" xfId="0" applyFont="1" applyAlignment="1">
      <alignment horizontal="center"/>
    </xf>
    <xf numFmtId="17" fontId="39" fillId="0" borderId="0" xfId="0" applyNumberFormat="1" applyFont="1" applyAlignment="1">
      <alignment horizontal="center"/>
    </xf>
    <xf numFmtId="0" fontId="38" fillId="4" borderId="51" xfId="0" applyFont="1" applyFill="1" applyBorder="1" applyAlignment="1">
      <alignment horizontal="center"/>
    </xf>
    <xf numFmtId="0" fontId="38" fillId="4" borderId="54" xfId="0" applyFont="1" applyFill="1" applyBorder="1" applyAlignment="1">
      <alignment horizontal="center"/>
    </xf>
    <xf numFmtId="0" fontId="39" fillId="0" borderId="76" xfId="0" applyFont="1" applyBorder="1" applyAlignment="1">
      <alignment horizontal="center" vertical="center"/>
    </xf>
    <xf numFmtId="0" fontId="39" fillId="0" borderId="77" xfId="0" applyFont="1" applyBorder="1" applyAlignment="1">
      <alignment horizontal="center" vertical="center"/>
    </xf>
    <xf numFmtId="0" fontId="39" fillId="12" borderId="76" xfId="0" applyFont="1" applyFill="1" applyBorder="1" applyAlignment="1">
      <alignment horizontal="center" vertical="center"/>
    </xf>
    <xf numFmtId="0" fontId="39" fillId="12" borderId="77" xfId="0" applyFont="1" applyFill="1" applyBorder="1" applyAlignment="1">
      <alignment horizontal="center" vertical="center"/>
    </xf>
    <xf numFmtId="0" fontId="39" fillId="13" borderId="76" xfId="0" applyFont="1" applyFill="1" applyBorder="1" applyAlignment="1">
      <alignment horizontal="center" vertical="center"/>
    </xf>
    <xf numFmtId="0" fontId="39" fillId="13" borderId="77" xfId="0" applyFont="1" applyFill="1" applyBorder="1" applyAlignment="1">
      <alignment horizontal="center" vertical="center"/>
    </xf>
    <xf numFmtId="0" fontId="39" fillId="13" borderId="65" xfId="0" applyFont="1" applyFill="1" applyBorder="1" applyAlignment="1">
      <alignment horizontal="center" vertical="center"/>
    </xf>
    <xf numFmtId="0" fontId="39" fillId="13" borderId="69" xfId="0" applyFont="1" applyFill="1" applyBorder="1" applyAlignment="1">
      <alignment horizontal="center" vertical="center"/>
    </xf>
    <xf numFmtId="0" fontId="39" fillId="12" borderId="0" xfId="0" applyFont="1" applyFill="1" applyAlignment="1">
      <alignment horizontal="center" vertical="center"/>
    </xf>
    <xf numFmtId="0" fontId="39" fillId="0" borderId="69" xfId="0" applyFont="1" applyBorder="1" applyAlignment="1">
      <alignment horizontal="center"/>
    </xf>
    <xf numFmtId="0" fontId="39" fillId="4" borderId="76" xfId="0" applyFont="1" applyFill="1" applyBorder="1" applyAlignment="1">
      <alignment horizontal="center" vertical="center" wrapText="1"/>
    </xf>
    <xf numFmtId="0" fontId="39" fillId="4" borderId="77" xfId="0" applyFont="1" applyFill="1" applyBorder="1" applyAlignment="1">
      <alignment horizontal="center" vertical="center" wrapText="1"/>
    </xf>
    <xf numFmtId="0" fontId="39" fillId="12" borderId="76" xfId="0" applyFont="1" applyFill="1" applyBorder="1" applyAlignment="1">
      <alignment horizontal="center" vertical="center" wrapText="1"/>
    </xf>
    <xf numFmtId="0" fontId="39" fillId="12" borderId="77" xfId="0" applyFont="1" applyFill="1" applyBorder="1" applyAlignment="1">
      <alignment horizontal="center" vertical="center" wrapText="1"/>
    </xf>
    <xf numFmtId="0" fontId="39" fillId="12" borderId="80" xfId="0" applyFont="1" applyFill="1" applyBorder="1" applyAlignment="1">
      <alignment horizontal="center" vertical="center"/>
    </xf>
    <xf numFmtId="0" fontId="46" fillId="0" borderId="82" xfId="7" applyFont="1" applyBorder="1" applyAlignment="1">
      <alignment horizontal="center" vertical="center" wrapText="1"/>
    </xf>
    <xf numFmtId="37" fontId="46" fillId="0" borderId="82" xfId="9" applyNumberFormat="1" applyFont="1" applyFill="1" applyBorder="1" applyAlignment="1">
      <alignment horizontal="center" vertical="center" wrapText="1"/>
    </xf>
    <xf numFmtId="0" fontId="46" fillId="0" borderId="26" xfId="7" applyFont="1" applyBorder="1" applyAlignment="1">
      <alignment horizontal="center" vertical="center" wrapText="1"/>
    </xf>
    <xf numFmtId="0" fontId="46" fillId="0" borderId="31" xfId="7" applyFont="1" applyBorder="1" applyAlignment="1">
      <alignment horizontal="center" vertical="center" wrapText="1"/>
    </xf>
    <xf numFmtId="0" fontId="46" fillId="0" borderId="30" xfId="7" applyFont="1" applyBorder="1" applyAlignment="1">
      <alignment horizontal="center" vertical="center" wrapText="1"/>
    </xf>
    <xf numFmtId="37" fontId="46" fillId="0" borderId="82" xfId="8" applyNumberFormat="1" applyFont="1" applyBorder="1" applyAlignment="1">
      <alignment horizontal="center" vertical="center"/>
    </xf>
    <xf numFmtId="0" fontId="79" fillId="22" borderId="82" xfId="7" applyFont="1" applyFill="1" applyBorder="1" applyAlignment="1">
      <alignment horizontal="center" vertical="center" wrapText="1"/>
    </xf>
    <xf numFmtId="0" fontId="43" fillId="0" borderId="0" xfId="7" applyFont="1" applyAlignment="1">
      <alignment horizontal="center" vertical="center" wrapText="1"/>
    </xf>
    <xf numFmtId="166" fontId="46" fillId="0" borderId="0" xfId="7" applyNumberFormat="1" applyFont="1" applyAlignment="1">
      <alignment horizontal="center" vertical="center" wrapText="1"/>
    </xf>
    <xf numFmtId="0" fontId="99" fillId="0" borderId="82" xfId="7" applyFont="1" applyBorder="1" applyAlignment="1">
      <alignment horizontal="center" vertical="center" wrapText="1"/>
    </xf>
    <xf numFmtId="37" fontId="99" fillId="0" borderId="82" xfId="1" applyNumberFormat="1" applyFont="1" applyFill="1" applyBorder="1" applyAlignment="1">
      <alignment horizontal="center" vertical="center" wrapText="1"/>
    </xf>
    <xf numFmtId="0" fontId="69" fillId="22" borderId="82" xfId="7" applyFont="1" applyFill="1" applyBorder="1" applyAlignment="1">
      <alignment horizontal="center" vertical="center"/>
    </xf>
    <xf numFmtId="0" fontId="99" fillId="0" borderId="26" xfId="7" applyFont="1" applyBorder="1" applyAlignment="1">
      <alignment horizontal="center" vertical="center" wrapText="1"/>
    </xf>
    <xf numFmtId="0" fontId="99" fillId="0" borderId="30" xfId="7" applyFont="1" applyBorder="1" applyAlignment="1">
      <alignment horizontal="center" vertical="center" wrapText="1"/>
    </xf>
    <xf numFmtId="0" fontId="99" fillId="0" borderId="31" xfId="7" applyFont="1" applyBorder="1" applyAlignment="1">
      <alignment horizontal="center" vertical="center" wrapText="1"/>
    </xf>
    <xf numFmtId="0" fontId="69" fillId="22" borderId="82" xfId="7" applyFont="1" applyFill="1" applyBorder="1" applyAlignment="1">
      <alignment horizontal="center" vertical="center" wrapText="1"/>
    </xf>
    <xf numFmtId="0" fontId="55" fillId="0" borderId="0" xfId="0" applyFont="1" applyAlignment="1">
      <alignment horizontal="center"/>
    </xf>
    <xf numFmtId="0" fontId="15" fillId="0" borderId="0" xfId="3" applyFont="1" applyAlignment="1">
      <alignment horizontal="center" vertical="center"/>
    </xf>
    <xf numFmtId="0" fontId="50" fillId="0" borderId="0" xfId="0" applyFont="1" applyAlignment="1">
      <alignment horizontal="center"/>
    </xf>
    <xf numFmtId="0" fontId="52" fillId="22" borderId="38" xfId="0" applyFont="1" applyFill="1" applyBorder="1" applyAlignment="1">
      <alignment horizontal="center" vertical="center"/>
    </xf>
    <xf numFmtId="0" fontId="52" fillId="22" borderId="92" xfId="0" applyFont="1" applyFill="1" applyBorder="1" applyAlignment="1">
      <alignment horizontal="center" vertical="center"/>
    </xf>
    <xf numFmtId="0" fontId="52" fillId="22" borderId="38" xfId="0" applyFont="1" applyFill="1" applyBorder="1" applyAlignment="1">
      <alignment horizontal="center" vertical="center" wrapText="1"/>
    </xf>
    <xf numFmtId="0" fontId="52" fillId="22" borderId="92" xfId="0" applyFont="1" applyFill="1" applyBorder="1" applyAlignment="1">
      <alignment horizontal="center" vertical="center" wrapText="1"/>
    </xf>
    <xf numFmtId="0" fontId="8" fillId="22" borderId="21" xfId="5" applyFont="1" applyFill="1" applyBorder="1" applyAlignment="1">
      <alignment horizontal="center" vertical="center"/>
    </xf>
    <xf numFmtId="0" fontId="8" fillId="22" borderId="16" xfId="5" applyFont="1" applyFill="1" applyBorder="1" applyAlignment="1">
      <alignment horizontal="center" vertical="center" wrapText="1"/>
    </xf>
    <xf numFmtId="0" fontId="8" fillId="22" borderId="18" xfId="5" applyFont="1" applyFill="1" applyBorder="1" applyAlignment="1">
      <alignment horizontal="center" vertical="center" wrapText="1"/>
    </xf>
    <xf numFmtId="0" fontId="8" fillId="22" borderId="18" xfId="5" applyFont="1" applyFill="1" applyBorder="1" applyAlignment="1">
      <alignment horizontal="center" vertical="center"/>
    </xf>
    <xf numFmtId="0" fontId="8" fillId="22" borderId="16" xfId="5" applyFont="1" applyFill="1" applyBorder="1" applyAlignment="1">
      <alignment horizontal="center" vertical="center"/>
    </xf>
    <xf numFmtId="0" fontId="9" fillId="0" borderId="0" xfId="3" applyFont="1" applyAlignment="1">
      <alignment horizontal="center" vertical="center"/>
    </xf>
    <xf numFmtId="0" fontId="8" fillId="22" borderId="16" xfId="0" applyFont="1" applyFill="1" applyBorder="1" applyAlignment="1">
      <alignment horizontal="center" vertical="center"/>
    </xf>
    <xf numFmtId="0" fontId="8" fillId="22" borderId="16" xfId="0" applyFont="1" applyFill="1" applyBorder="1" applyAlignment="1">
      <alignment horizontal="center" vertical="center" wrapText="1"/>
    </xf>
    <xf numFmtId="0" fontId="8" fillId="22" borderId="18" xfId="0" applyFont="1" applyFill="1" applyBorder="1" applyAlignment="1">
      <alignment horizontal="center" vertical="center" wrapText="1"/>
    </xf>
    <xf numFmtId="0" fontId="59" fillId="0" borderId="0" xfId="3" applyFont="1" applyAlignment="1">
      <alignment horizontal="center" vertical="center"/>
    </xf>
    <xf numFmtId="0" fontId="0" fillId="0" borderId="0" xfId="0" applyAlignment="1">
      <alignment horizontal="center"/>
    </xf>
    <xf numFmtId="0" fontId="58" fillId="0" borderId="0" xfId="0" applyFont="1" applyAlignment="1">
      <alignment horizontal="center"/>
    </xf>
    <xf numFmtId="0" fontId="8" fillId="22" borderId="4" xfId="3" applyFont="1" applyFill="1" applyBorder="1" applyAlignment="1">
      <alignment horizontal="center" vertical="center"/>
    </xf>
    <xf numFmtId="0" fontId="8" fillId="22" borderId="7" xfId="3" applyFont="1" applyFill="1" applyBorder="1" applyAlignment="1">
      <alignment horizontal="center" vertical="center"/>
    </xf>
    <xf numFmtId="0" fontId="8" fillId="22" borderId="4" xfId="3" applyFont="1" applyFill="1" applyBorder="1" applyAlignment="1">
      <alignment horizontal="center" vertical="center" wrapText="1"/>
    </xf>
    <xf numFmtId="0" fontId="8" fillId="22" borderId="9" xfId="3" applyFont="1" applyFill="1" applyBorder="1" applyAlignment="1">
      <alignment horizontal="center" vertical="center" wrapText="1"/>
    </xf>
    <xf numFmtId="0" fontId="52" fillId="22" borderId="103" xfId="0" applyFont="1" applyFill="1" applyBorder="1" applyAlignment="1">
      <alignment horizontal="center" vertical="center"/>
    </xf>
    <xf numFmtId="0" fontId="52" fillId="22" borderId="105" xfId="0" applyFont="1" applyFill="1" applyBorder="1" applyAlignment="1">
      <alignment horizontal="center" vertical="center"/>
    </xf>
    <xf numFmtId="0" fontId="52" fillId="22" borderId="104" xfId="0" applyFont="1" applyFill="1" applyBorder="1" applyAlignment="1">
      <alignment horizontal="center" vertical="center" wrapText="1"/>
    </xf>
    <xf numFmtId="0" fontId="52" fillId="22" borderId="106" xfId="0" applyFont="1" applyFill="1" applyBorder="1" applyAlignment="1">
      <alignment horizontal="center" vertical="center" wrapText="1"/>
    </xf>
    <xf numFmtId="0" fontId="52" fillId="22" borderId="90" xfId="0" applyFont="1" applyFill="1" applyBorder="1" applyAlignment="1">
      <alignment horizontal="center" vertical="center" wrapText="1"/>
    </xf>
    <xf numFmtId="0" fontId="52" fillId="22" borderId="93" xfId="0" applyFont="1" applyFill="1" applyBorder="1" applyAlignment="1">
      <alignment horizontal="center" vertical="center" wrapText="1"/>
    </xf>
    <xf numFmtId="0" fontId="55" fillId="0" borderId="0" xfId="0" applyFont="1" applyAlignment="1">
      <alignment horizontal="center" vertical="center" wrapText="1"/>
    </xf>
    <xf numFmtId="0" fontId="9" fillId="0" borderId="0" xfId="0" applyFont="1" applyAlignment="1">
      <alignment horizontal="center" vertical="center" wrapText="1"/>
    </xf>
    <xf numFmtId="0" fontId="9" fillId="0" borderId="0" xfId="0" applyFont="1" applyAlignment="1">
      <alignment horizontal="center" vertical="center"/>
    </xf>
    <xf numFmtId="0" fontId="93" fillId="0" borderId="0" xfId="0" applyFont="1" applyAlignment="1">
      <alignment horizontal="left" vertical="center"/>
    </xf>
    <xf numFmtId="0" fontId="8" fillId="22" borderId="0" xfId="0" applyFont="1" applyFill="1" applyAlignment="1">
      <alignment horizontal="center"/>
    </xf>
    <xf numFmtId="0" fontId="69" fillId="25" borderId="18" xfId="0" applyFont="1" applyFill="1" applyBorder="1" applyAlignment="1">
      <alignment horizontal="center" vertical="center" wrapText="1"/>
    </xf>
    <xf numFmtId="0" fontId="69" fillId="25" borderId="19" xfId="0" applyFont="1" applyFill="1" applyBorder="1" applyAlignment="1">
      <alignment horizontal="center" vertical="center" wrapText="1"/>
    </xf>
    <xf numFmtId="0" fontId="69" fillId="25" borderId="20" xfId="0" applyFont="1" applyFill="1" applyBorder="1" applyAlignment="1">
      <alignment horizontal="center" vertical="center" wrapText="1"/>
    </xf>
    <xf numFmtId="0" fontId="69" fillId="25" borderId="0" xfId="0" applyFont="1" applyFill="1" applyAlignment="1">
      <alignment horizontal="center" vertical="center" wrapText="1"/>
    </xf>
    <xf numFmtId="0" fontId="49" fillId="0" borderId="0" xfId="0" applyFont="1" applyAlignment="1">
      <alignment horizontal="center"/>
    </xf>
    <xf numFmtId="0" fontId="69" fillId="25" borderId="70" xfId="0" applyFont="1" applyFill="1" applyBorder="1" applyAlignment="1">
      <alignment horizontal="center" vertical="center"/>
    </xf>
    <xf numFmtId="0" fontId="69" fillId="25" borderId="117" xfId="0" applyFont="1" applyFill="1" applyBorder="1" applyAlignment="1">
      <alignment horizontal="center" vertical="center"/>
    </xf>
    <xf numFmtId="0" fontId="69" fillId="25" borderId="149" xfId="0" applyFont="1" applyFill="1" applyBorder="1" applyAlignment="1">
      <alignment horizontal="center" vertical="center"/>
    </xf>
    <xf numFmtId="0" fontId="69" fillId="25" borderId="145" xfId="0" applyFont="1" applyFill="1" applyBorder="1" applyAlignment="1">
      <alignment horizontal="center" vertical="center" wrapText="1"/>
    </xf>
    <xf numFmtId="0" fontId="69" fillId="25" borderId="65" xfId="0" applyFont="1" applyFill="1" applyBorder="1" applyAlignment="1">
      <alignment horizontal="center" vertical="center" wrapText="1"/>
    </xf>
    <xf numFmtId="0" fontId="69" fillId="25" borderId="71" xfId="0" applyFont="1" applyFill="1" applyBorder="1" applyAlignment="1">
      <alignment horizontal="center" vertical="center" wrapText="1"/>
    </xf>
    <xf numFmtId="0" fontId="69" fillId="25" borderId="72" xfId="0" applyFont="1" applyFill="1" applyBorder="1" applyAlignment="1">
      <alignment horizontal="center" vertical="center" wrapText="1"/>
    </xf>
    <xf numFmtId="0" fontId="69" fillId="25" borderId="22" xfId="0" applyFont="1" applyFill="1" applyBorder="1" applyAlignment="1">
      <alignment horizontal="center" vertical="center" wrapText="1"/>
    </xf>
    <xf numFmtId="0" fontId="69" fillId="25" borderId="146" xfId="0" applyFont="1" applyFill="1" applyBorder="1" applyAlignment="1">
      <alignment horizontal="center" vertical="center" wrapText="1"/>
    </xf>
    <xf numFmtId="0" fontId="69" fillId="25" borderId="147" xfId="0" applyFont="1" applyFill="1" applyBorder="1" applyAlignment="1">
      <alignment horizontal="center" vertical="center" wrapText="1"/>
    </xf>
    <xf numFmtId="0" fontId="69" fillId="25" borderId="148" xfId="0" applyFont="1" applyFill="1" applyBorder="1" applyAlignment="1">
      <alignment horizontal="center" vertical="center" wrapText="1"/>
    </xf>
    <xf numFmtId="0" fontId="86" fillId="0" borderId="0" xfId="3" applyFont="1" applyAlignment="1">
      <alignment horizontal="center" vertical="center"/>
    </xf>
    <xf numFmtId="0" fontId="57" fillId="0" borderId="0" xfId="0" applyFont="1" applyAlignment="1">
      <alignment horizontal="left" vertical="center" wrapText="1"/>
    </xf>
    <xf numFmtId="0" fontId="15" fillId="0" borderId="0" xfId="0" applyFont="1" applyAlignment="1">
      <alignment horizontal="center"/>
    </xf>
    <xf numFmtId="0" fontId="16" fillId="0" borderId="0" xfId="0" applyFont="1" applyAlignment="1">
      <alignment horizontal="center"/>
    </xf>
    <xf numFmtId="0" fontId="79" fillId="22" borderId="18" xfId="7" applyFont="1" applyFill="1" applyBorder="1" applyAlignment="1">
      <alignment horizontal="center" vertical="center"/>
    </xf>
    <xf numFmtId="0" fontId="79" fillId="22" borderId="22" xfId="7" applyFont="1" applyFill="1" applyBorder="1" applyAlignment="1">
      <alignment horizontal="center" vertical="center"/>
    </xf>
    <xf numFmtId="0" fontId="79" fillId="22" borderId="19" xfId="7" applyFont="1" applyFill="1" applyBorder="1" applyAlignment="1">
      <alignment horizontal="center" vertical="center"/>
    </xf>
    <xf numFmtId="0" fontId="79" fillId="22" borderId="24" xfId="7" applyFont="1" applyFill="1" applyBorder="1" applyAlignment="1">
      <alignment horizontal="center" vertical="center"/>
    </xf>
    <xf numFmtId="0" fontId="79" fillId="22" borderId="25" xfId="7" applyFont="1" applyFill="1" applyBorder="1" applyAlignment="1">
      <alignment horizontal="center" vertical="center"/>
    </xf>
    <xf numFmtId="0" fontId="79" fillId="22" borderId="23" xfId="7" applyFont="1" applyFill="1" applyBorder="1" applyAlignment="1">
      <alignment horizontal="center" vertical="center"/>
    </xf>
    <xf numFmtId="0" fontId="77" fillId="0" borderId="0" xfId="0" applyFont="1" applyAlignment="1">
      <alignment horizontal="center" vertical="center"/>
    </xf>
    <xf numFmtId="0" fontId="77" fillId="0" borderId="0" xfId="0" applyFont="1" applyAlignment="1">
      <alignment horizontal="center"/>
    </xf>
    <xf numFmtId="0" fontId="8" fillId="22" borderId="117" xfId="7" applyFont="1" applyFill="1" applyBorder="1" applyAlignment="1">
      <alignment horizontal="center" vertical="center"/>
    </xf>
    <xf numFmtId="0" fontId="79" fillId="22" borderId="13" xfId="7" applyFont="1" applyFill="1" applyBorder="1" applyAlignment="1">
      <alignment horizontal="center"/>
    </xf>
    <xf numFmtId="0" fontId="79" fillId="22" borderId="14" xfId="7" applyFont="1" applyFill="1" applyBorder="1" applyAlignment="1">
      <alignment horizontal="center"/>
    </xf>
    <xf numFmtId="0" fontId="79" fillId="22" borderId="21" xfId="7" applyFont="1" applyFill="1" applyBorder="1" applyAlignment="1">
      <alignment horizontal="center"/>
    </xf>
    <xf numFmtId="0" fontId="79" fillId="22" borderId="15" xfId="7" applyFont="1" applyFill="1" applyBorder="1" applyAlignment="1">
      <alignment horizontal="center" vertical="center"/>
    </xf>
    <xf numFmtId="0" fontId="79" fillId="22" borderId="20" xfId="7" applyFont="1" applyFill="1" applyBorder="1" applyAlignment="1">
      <alignment horizontal="center" vertical="center"/>
    </xf>
    <xf numFmtId="0" fontId="79" fillId="22" borderId="0" xfId="7" applyFont="1" applyFill="1" applyAlignment="1">
      <alignment horizontal="center" vertical="center"/>
    </xf>
    <xf numFmtId="0" fontId="79" fillId="22" borderId="17" xfId="7" applyFont="1" applyFill="1" applyBorder="1" applyAlignment="1">
      <alignment horizontal="center" vertical="center"/>
    </xf>
    <xf numFmtId="0" fontId="16" fillId="0" borderId="17" xfId="3" applyFont="1" applyBorder="1" applyAlignment="1">
      <alignment horizontal="center" vertical="center"/>
    </xf>
    <xf numFmtId="0" fontId="8" fillId="22" borderId="24" xfId="5" applyFont="1" applyFill="1" applyBorder="1" applyAlignment="1">
      <alignment horizontal="center" vertical="center"/>
    </xf>
    <xf numFmtId="0" fontId="8" fillId="22" borderId="25" xfId="5" applyFont="1" applyFill="1" applyBorder="1" applyAlignment="1">
      <alignment horizontal="center" vertical="center"/>
    </xf>
    <xf numFmtId="0" fontId="8" fillId="22" borderId="23" xfId="5" applyFont="1" applyFill="1" applyBorder="1" applyAlignment="1">
      <alignment horizontal="center" vertical="center"/>
    </xf>
    <xf numFmtId="0" fontId="8" fillId="22" borderId="13" xfId="5" applyFont="1" applyFill="1" applyBorder="1" applyAlignment="1">
      <alignment horizontal="center" vertical="center"/>
    </xf>
    <xf numFmtId="0" fontId="8" fillId="22" borderId="14" xfId="5" applyFont="1" applyFill="1" applyBorder="1" applyAlignment="1">
      <alignment horizontal="center" vertical="center"/>
    </xf>
    <xf numFmtId="0" fontId="8" fillId="22" borderId="16" xfId="3" applyFont="1" applyFill="1" applyBorder="1" applyAlignment="1">
      <alignment horizontal="center" vertical="center"/>
    </xf>
    <xf numFmtId="0" fontId="8" fillId="22" borderId="19" xfId="5" applyFont="1" applyFill="1" applyBorder="1" applyAlignment="1">
      <alignment horizontal="center" vertical="center" wrapText="1"/>
    </xf>
    <xf numFmtId="0" fontId="13" fillId="0" borderId="0" xfId="0" applyFont="1" applyAlignment="1">
      <alignment horizontal="left" vertical="center" wrapText="1"/>
    </xf>
    <xf numFmtId="0" fontId="51" fillId="22" borderId="18" xfId="5" applyFont="1" applyFill="1" applyBorder="1" applyAlignment="1">
      <alignment horizontal="center" vertical="center" wrapText="1"/>
    </xf>
    <xf numFmtId="0" fontId="51" fillId="22" borderId="19" xfId="5" applyFont="1" applyFill="1" applyBorder="1" applyAlignment="1">
      <alignment horizontal="center" vertical="center" wrapText="1"/>
    </xf>
    <xf numFmtId="0" fontId="51" fillId="22" borderId="16" xfId="5" applyFont="1" applyFill="1" applyBorder="1" applyAlignment="1">
      <alignment horizontal="center" vertical="center" wrapText="1"/>
    </xf>
    <xf numFmtId="0" fontId="51" fillId="22" borderId="16" xfId="5" applyFont="1" applyFill="1" applyBorder="1" applyAlignment="1">
      <alignment horizontal="center" vertical="center"/>
    </xf>
    <xf numFmtId="0" fontId="51" fillId="22" borderId="20" xfId="5" applyFont="1" applyFill="1" applyBorder="1" applyAlignment="1">
      <alignment horizontal="center" vertical="center"/>
    </xf>
    <xf numFmtId="0" fontId="51" fillId="22" borderId="0" xfId="5" applyFont="1" applyFill="1" applyAlignment="1">
      <alignment horizontal="center" vertical="center"/>
    </xf>
    <xf numFmtId="0" fontId="51" fillId="22" borderId="17" xfId="5" applyFont="1" applyFill="1" applyBorder="1" applyAlignment="1">
      <alignment horizontal="center" vertical="center"/>
    </xf>
    <xf numFmtId="0" fontId="51" fillId="22" borderId="13" xfId="5" applyFont="1" applyFill="1" applyBorder="1" applyAlignment="1">
      <alignment horizontal="center" vertical="center"/>
    </xf>
    <xf numFmtId="0" fontId="51" fillId="22" borderId="14" xfId="5" applyFont="1" applyFill="1" applyBorder="1" applyAlignment="1">
      <alignment horizontal="center" vertical="center"/>
    </xf>
    <xf numFmtId="0" fontId="51" fillId="22" borderId="21" xfId="5" applyFont="1" applyFill="1" applyBorder="1" applyAlignment="1">
      <alignment horizontal="center" vertical="center"/>
    </xf>
    <xf numFmtId="0" fontId="10" fillId="0" borderId="0" xfId="0" applyFont="1" applyAlignment="1">
      <alignment horizontal="center" vertical="center"/>
    </xf>
    <xf numFmtId="0" fontId="16" fillId="0" borderId="1" xfId="3" applyFont="1" applyBorder="1" applyAlignment="1">
      <alignment horizontal="center" vertical="center"/>
    </xf>
    <xf numFmtId="0" fontId="8" fillId="22" borderId="5" xfId="3" applyFont="1" applyFill="1" applyBorder="1" applyAlignment="1">
      <alignment horizontal="center" vertical="center"/>
    </xf>
    <xf numFmtId="0" fontId="8" fillId="22" borderId="119" xfId="3" applyFont="1" applyFill="1" applyBorder="1" applyAlignment="1">
      <alignment horizontal="center" vertical="center"/>
    </xf>
    <xf numFmtId="0" fontId="8" fillId="22" borderId="5" xfId="3" applyFont="1" applyFill="1" applyBorder="1" applyAlignment="1">
      <alignment horizontal="center" vertical="center" wrapText="1"/>
    </xf>
    <xf numFmtId="0" fontId="8" fillId="22" borderId="119" xfId="3" applyFont="1" applyFill="1" applyBorder="1" applyAlignment="1">
      <alignment horizontal="center" vertical="center" wrapText="1"/>
    </xf>
    <xf numFmtId="0" fontId="8" fillId="22" borderId="8" xfId="3" applyFont="1" applyFill="1" applyBorder="1" applyAlignment="1">
      <alignment horizontal="center" vertical="center"/>
    </xf>
    <xf numFmtId="0" fontId="23" fillId="0" borderId="65" xfId="0" applyFont="1" applyBorder="1" applyAlignment="1">
      <alignment horizontal="left" vertical="center" wrapText="1"/>
    </xf>
    <xf numFmtId="0" fontId="54" fillId="0" borderId="0" xfId="0" applyFont="1" applyAlignment="1">
      <alignment horizontal="center" vertical="center" wrapText="1" readingOrder="1"/>
    </xf>
    <xf numFmtId="0" fontId="54" fillId="0" borderId="0" xfId="0" applyFont="1" applyAlignment="1">
      <alignment horizontal="center" vertical="top" wrapText="1" readingOrder="1"/>
    </xf>
    <xf numFmtId="0" fontId="8" fillId="22" borderId="0" xfId="0" applyFont="1" applyFill="1" applyAlignment="1">
      <alignment horizontal="center" vertical="center"/>
    </xf>
    <xf numFmtId="0" fontId="8" fillId="22" borderId="83" xfId="0" applyFont="1" applyFill="1" applyBorder="1" applyAlignment="1">
      <alignment horizontal="center" vertical="center"/>
    </xf>
    <xf numFmtId="0" fontId="8" fillId="22" borderId="128" xfId="0" applyFont="1" applyFill="1" applyBorder="1" applyAlignment="1">
      <alignment horizontal="center" vertical="center"/>
    </xf>
    <xf numFmtId="0" fontId="8" fillId="22" borderId="123" xfId="0" applyFont="1" applyFill="1" applyBorder="1" applyAlignment="1">
      <alignment horizontal="center" vertical="center"/>
    </xf>
    <xf numFmtId="0" fontId="8" fillId="22" borderId="85" xfId="0" applyFont="1" applyFill="1" applyBorder="1" applyAlignment="1">
      <alignment horizontal="center" vertical="center"/>
    </xf>
    <xf numFmtId="0" fontId="8" fillId="22" borderId="86" xfId="0" applyFont="1" applyFill="1" applyBorder="1" applyAlignment="1">
      <alignment horizontal="center" vertical="center"/>
    </xf>
    <xf numFmtId="0" fontId="8" fillId="22" borderId="128" xfId="0" applyFont="1" applyFill="1" applyBorder="1" applyAlignment="1">
      <alignment horizontal="center" vertical="center" wrapText="1"/>
    </xf>
    <xf numFmtId="0" fontId="8" fillId="22" borderId="123" xfId="0" applyFont="1" applyFill="1" applyBorder="1" applyAlignment="1">
      <alignment horizontal="center" vertical="center" wrapText="1"/>
    </xf>
    <xf numFmtId="0" fontId="8" fillId="22" borderId="85" xfId="0" applyFont="1" applyFill="1" applyBorder="1" applyAlignment="1">
      <alignment horizontal="center" vertical="center" wrapText="1"/>
    </xf>
    <xf numFmtId="0" fontId="8" fillId="22" borderId="86" xfId="0" applyFont="1" applyFill="1" applyBorder="1" applyAlignment="1">
      <alignment horizontal="center" vertical="center" wrapText="1"/>
    </xf>
    <xf numFmtId="0" fontId="8" fillId="22" borderId="65" xfId="0" applyFont="1" applyFill="1" applyBorder="1" applyAlignment="1">
      <alignment horizontal="center" vertical="center" wrapText="1"/>
    </xf>
    <xf numFmtId="0" fontId="8" fillId="22" borderId="84" xfId="0" applyFont="1" applyFill="1" applyBorder="1" applyAlignment="1">
      <alignment horizontal="center" vertical="center" wrapText="1"/>
    </xf>
    <xf numFmtId="0" fontId="8" fillId="22" borderId="0" xfId="0" applyFont="1" applyFill="1" applyAlignment="1">
      <alignment horizontal="center" vertical="center" wrapText="1"/>
    </xf>
    <xf numFmtId="0" fontId="76" fillId="22" borderId="138" xfId="0" applyFont="1" applyFill="1" applyBorder="1" applyAlignment="1">
      <alignment horizontal="center" vertical="center"/>
    </xf>
    <xf numFmtId="0" fontId="76" fillId="22" borderId="28" xfId="0" applyFont="1" applyFill="1" applyBorder="1" applyAlignment="1">
      <alignment horizontal="center" vertical="center"/>
    </xf>
    <xf numFmtId="0" fontId="76" fillId="22" borderId="141" xfId="0" applyFont="1" applyFill="1" applyBorder="1" applyAlignment="1">
      <alignment horizontal="center" vertical="center"/>
    </xf>
    <xf numFmtId="0" fontId="76" fillId="22" borderId="128" xfId="0" applyFont="1" applyFill="1" applyBorder="1" applyAlignment="1">
      <alignment horizontal="center" vertical="center" wrapText="1"/>
    </xf>
    <xf numFmtId="0" fontId="76" fillId="22" borderId="84" xfId="0" applyFont="1" applyFill="1" applyBorder="1" applyAlignment="1">
      <alignment horizontal="center" vertical="center" wrapText="1"/>
    </xf>
    <xf numFmtId="0" fontId="76" fillId="22" borderId="85" xfId="0" applyFont="1" applyFill="1" applyBorder="1" applyAlignment="1">
      <alignment horizontal="center" vertical="center" wrapText="1"/>
    </xf>
    <xf numFmtId="0" fontId="76" fillId="22" borderId="139" xfId="0" applyFont="1" applyFill="1" applyBorder="1" applyAlignment="1">
      <alignment horizontal="center" vertical="center" wrapText="1"/>
    </xf>
    <xf numFmtId="0" fontId="76" fillId="22" borderId="140" xfId="0" applyFont="1" applyFill="1" applyBorder="1" applyAlignment="1">
      <alignment horizontal="center" vertical="center" wrapText="1"/>
    </xf>
    <xf numFmtId="0" fontId="75" fillId="0" borderId="0" xfId="0" applyFont="1" applyAlignment="1">
      <alignment horizontal="center" vertical="top" wrapText="1" readingOrder="1"/>
    </xf>
    <xf numFmtId="0" fontId="15" fillId="0" borderId="0" xfId="0" applyFont="1" applyAlignment="1">
      <alignment horizontal="center" vertical="center"/>
    </xf>
    <xf numFmtId="0" fontId="49" fillId="0" borderId="0" xfId="0" applyFont="1" applyAlignment="1">
      <alignment horizontal="center" vertical="center" wrapText="1"/>
    </xf>
    <xf numFmtId="0" fontId="52" fillId="22" borderId="138" xfId="0" applyFont="1" applyFill="1" applyBorder="1" applyAlignment="1">
      <alignment horizontal="center" vertical="center"/>
    </xf>
    <xf numFmtId="0" fontId="52" fillId="22" borderId="28" xfId="0" applyFont="1" applyFill="1" applyBorder="1" applyAlignment="1">
      <alignment horizontal="center" vertical="center"/>
    </xf>
    <xf numFmtId="0" fontId="52" fillId="22" borderId="141" xfId="0" applyFont="1" applyFill="1" applyBorder="1" applyAlignment="1">
      <alignment horizontal="center" vertical="center"/>
    </xf>
    <xf numFmtId="0" fontId="52" fillId="22" borderId="160" xfId="0" applyFont="1" applyFill="1" applyBorder="1" applyAlignment="1">
      <alignment horizontal="center" vertical="center"/>
    </xf>
    <xf numFmtId="0" fontId="52" fillId="22" borderId="8" xfId="0" applyFont="1" applyFill="1" applyBorder="1" applyAlignment="1">
      <alignment horizontal="center" vertical="center"/>
    </xf>
    <xf numFmtId="0" fontId="52" fillId="22" borderId="10" xfId="0" applyFont="1" applyFill="1" applyBorder="1" applyAlignment="1">
      <alignment horizontal="center" vertical="center"/>
    </xf>
    <xf numFmtId="0" fontId="52" fillId="22" borderId="128" xfId="0" applyFont="1" applyFill="1" applyBorder="1" applyAlignment="1">
      <alignment horizontal="center" vertical="center" wrapText="1"/>
    </xf>
    <xf numFmtId="0" fontId="52" fillId="22" borderId="84" xfId="0" applyFont="1" applyFill="1" applyBorder="1" applyAlignment="1">
      <alignment horizontal="center" vertical="center" wrapText="1"/>
    </xf>
    <xf numFmtId="0" fontId="52" fillId="22" borderId="85" xfId="0" applyFont="1" applyFill="1" applyBorder="1" applyAlignment="1">
      <alignment horizontal="center" vertical="center" wrapText="1"/>
    </xf>
    <xf numFmtId="0" fontId="68" fillId="0" borderId="0" xfId="0" applyFont="1" applyAlignment="1">
      <alignment horizontal="center" vertical="top" wrapText="1" readingOrder="1"/>
    </xf>
    <xf numFmtId="0" fontId="55" fillId="0" borderId="0" xfId="0" applyFont="1" applyAlignment="1">
      <alignment horizontal="center" wrapText="1"/>
    </xf>
    <xf numFmtId="0" fontId="52" fillId="22" borderId="139" xfId="0" applyFont="1" applyFill="1" applyBorder="1" applyAlignment="1">
      <alignment horizontal="center" vertical="center" wrapText="1"/>
    </xf>
    <xf numFmtId="0" fontId="52" fillId="22" borderId="140" xfId="0" applyFont="1" applyFill="1" applyBorder="1" applyAlignment="1">
      <alignment horizontal="center" vertical="center" wrapText="1"/>
    </xf>
    <xf numFmtId="0" fontId="69" fillId="25" borderId="128" xfId="0" applyFont="1" applyFill="1" applyBorder="1" applyAlignment="1">
      <alignment horizontal="center" vertical="center" wrapText="1"/>
    </xf>
    <xf numFmtId="0" fontId="69" fillId="25" borderId="84" xfId="0" applyFont="1" applyFill="1" applyBorder="1" applyAlignment="1">
      <alignment horizontal="center" vertical="center" wrapText="1"/>
    </xf>
    <xf numFmtId="0" fontId="69" fillId="25" borderId="85" xfId="0" applyFont="1" applyFill="1" applyBorder="1" applyAlignment="1">
      <alignment horizontal="center" vertical="center" wrapText="1"/>
    </xf>
    <xf numFmtId="0" fontId="69" fillId="22" borderId="160" xfId="0" applyFont="1" applyFill="1" applyBorder="1" applyAlignment="1">
      <alignment horizontal="center" vertical="center"/>
    </xf>
    <xf numFmtId="0" fontId="69" fillId="22" borderId="8" xfId="0" applyFont="1" applyFill="1" applyBorder="1" applyAlignment="1">
      <alignment horizontal="center" vertical="center"/>
    </xf>
    <xf numFmtId="0" fontId="69" fillId="22" borderId="10" xfId="0" applyFont="1" applyFill="1" applyBorder="1" applyAlignment="1">
      <alignment horizontal="center" vertical="center"/>
    </xf>
    <xf numFmtId="0" fontId="69" fillId="25" borderId="123" xfId="0" applyFont="1" applyFill="1" applyBorder="1" applyAlignment="1">
      <alignment horizontal="center" vertical="center"/>
    </xf>
    <xf numFmtId="0" fontId="69" fillId="25" borderId="83" xfId="0" applyFont="1" applyFill="1" applyBorder="1" applyAlignment="1">
      <alignment horizontal="center" vertical="center"/>
    </xf>
    <xf numFmtId="0" fontId="69" fillId="25" borderId="88" xfId="0" applyFont="1" applyFill="1" applyBorder="1" applyAlignment="1">
      <alignment horizontal="center" vertical="center"/>
    </xf>
    <xf numFmtId="0" fontId="15" fillId="0" borderId="0" xfId="0" applyFont="1" applyAlignment="1">
      <alignment horizontal="center" vertical="center" wrapText="1"/>
    </xf>
    <xf numFmtId="0" fontId="49" fillId="0" borderId="0" xfId="0" applyFont="1" applyAlignment="1">
      <alignment horizontal="center" wrapText="1"/>
    </xf>
    <xf numFmtId="0" fontId="56" fillId="0" borderId="0" xfId="0" applyFont="1" applyAlignment="1">
      <alignment horizontal="center" vertical="center"/>
    </xf>
    <xf numFmtId="0" fontId="52" fillId="22" borderId="5" xfId="0" applyFont="1" applyFill="1" applyBorder="1" applyAlignment="1">
      <alignment horizontal="center" vertical="center" wrapText="1"/>
    </xf>
    <xf numFmtId="0" fontId="52" fillId="22" borderId="10" xfId="0" applyFont="1" applyFill="1" applyBorder="1" applyAlignment="1">
      <alignment horizontal="center" vertical="center" wrapText="1"/>
    </xf>
    <xf numFmtId="0" fontId="52" fillId="22" borderId="129" xfId="0" applyFont="1" applyFill="1" applyBorder="1" applyAlignment="1">
      <alignment horizontal="center" vertical="center" wrapText="1"/>
    </xf>
    <xf numFmtId="0" fontId="52" fillId="22" borderId="11" xfId="0" applyFont="1" applyFill="1" applyBorder="1" applyAlignment="1">
      <alignment horizontal="center" vertical="center" wrapText="1"/>
    </xf>
    <xf numFmtId="0" fontId="52" fillId="22" borderId="125" xfId="0" applyFont="1" applyFill="1" applyBorder="1" applyAlignment="1">
      <alignment horizontal="center" vertical="center"/>
    </xf>
    <xf numFmtId="0" fontId="52" fillId="22" borderId="126" xfId="0" applyFont="1" applyFill="1" applyBorder="1" applyAlignment="1">
      <alignment horizontal="center" vertical="center"/>
    </xf>
    <xf numFmtId="0" fontId="52" fillId="22" borderId="127" xfId="0" applyFont="1" applyFill="1" applyBorder="1" applyAlignment="1">
      <alignment horizontal="center" vertical="center"/>
    </xf>
    <xf numFmtId="0" fontId="76" fillId="22" borderId="5" xfId="0" applyFont="1" applyFill="1" applyBorder="1" applyAlignment="1">
      <alignment horizontal="center" vertical="center" wrapText="1"/>
    </xf>
    <xf numFmtId="0" fontId="76" fillId="22" borderId="10" xfId="0" applyFont="1" applyFill="1" applyBorder="1" applyAlignment="1">
      <alignment horizontal="center" vertical="center" wrapText="1"/>
    </xf>
    <xf numFmtId="0" fontId="76" fillId="22" borderId="129" xfId="0" applyFont="1" applyFill="1" applyBorder="1" applyAlignment="1">
      <alignment horizontal="center" vertical="center" wrapText="1"/>
    </xf>
    <xf numFmtId="0" fontId="76" fillId="22" borderId="11" xfId="0" applyFont="1" applyFill="1" applyBorder="1" applyAlignment="1">
      <alignment horizontal="center" vertical="center" wrapText="1"/>
    </xf>
    <xf numFmtId="0" fontId="76" fillId="22" borderId="125" xfId="0" applyFont="1" applyFill="1" applyBorder="1" applyAlignment="1">
      <alignment horizontal="center" vertical="center"/>
    </xf>
    <xf numFmtId="0" fontId="76" fillId="22" borderId="126" xfId="0" applyFont="1" applyFill="1" applyBorder="1" applyAlignment="1">
      <alignment horizontal="center" vertical="center"/>
    </xf>
    <xf numFmtId="0" fontId="76" fillId="22" borderId="127" xfId="0" applyFont="1" applyFill="1" applyBorder="1" applyAlignment="1">
      <alignment horizontal="center" vertical="center"/>
    </xf>
    <xf numFmtId="0" fontId="49" fillId="4" borderId="0" xfId="0" applyFont="1" applyFill="1" applyAlignment="1">
      <alignment horizontal="center" wrapText="1"/>
    </xf>
    <xf numFmtId="0" fontId="70" fillId="22" borderId="138" xfId="0" applyFont="1" applyFill="1" applyBorder="1" applyAlignment="1">
      <alignment horizontal="center" vertical="center"/>
    </xf>
    <xf numFmtId="0" fontId="70" fillId="22" borderId="28" xfId="0" applyFont="1" applyFill="1" applyBorder="1" applyAlignment="1">
      <alignment horizontal="center" vertical="center"/>
    </xf>
    <xf numFmtId="0" fontId="70" fillId="22" borderId="141" xfId="0" applyFont="1" applyFill="1" applyBorder="1" applyAlignment="1">
      <alignment horizontal="center" vertical="center"/>
    </xf>
    <xf numFmtId="0" fontId="70" fillId="22" borderId="125" xfId="0" applyFont="1" applyFill="1" applyBorder="1" applyAlignment="1">
      <alignment horizontal="center" vertical="center"/>
    </xf>
    <xf numFmtId="0" fontId="70" fillId="22" borderId="126" xfId="0" applyFont="1" applyFill="1" applyBorder="1" applyAlignment="1">
      <alignment horizontal="center" vertical="center"/>
    </xf>
    <xf numFmtId="0" fontId="70" fillId="22" borderId="127" xfId="0" applyFont="1" applyFill="1" applyBorder="1" applyAlignment="1">
      <alignment horizontal="center" vertical="center"/>
    </xf>
    <xf numFmtId="0" fontId="70" fillId="22" borderId="128" xfId="0" applyFont="1" applyFill="1" applyBorder="1" applyAlignment="1">
      <alignment horizontal="center" vertical="center" wrapText="1"/>
    </xf>
    <xf numFmtId="0" fontId="70" fillId="22" borderId="84" xfId="0" applyFont="1" applyFill="1" applyBorder="1" applyAlignment="1">
      <alignment horizontal="center" vertical="center" wrapText="1"/>
    </xf>
    <xf numFmtId="0" fontId="70" fillId="22" borderId="85" xfId="0" applyFont="1" applyFill="1" applyBorder="1" applyAlignment="1">
      <alignment horizontal="center" vertical="center" wrapText="1"/>
    </xf>
    <xf numFmtId="0" fontId="70" fillId="22" borderId="139" xfId="0" applyFont="1" applyFill="1" applyBorder="1" applyAlignment="1">
      <alignment horizontal="center" vertical="center" wrapText="1"/>
    </xf>
    <xf numFmtId="0" fontId="70" fillId="22" borderId="140" xfId="0" applyFont="1" applyFill="1" applyBorder="1" applyAlignment="1">
      <alignment horizontal="center" vertical="center" wrapText="1"/>
    </xf>
    <xf numFmtId="0" fontId="70" fillId="22" borderId="5" xfId="0" applyFont="1" applyFill="1" applyBorder="1" applyAlignment="1">
      <alignment horizontal="center" vertical="center" wrapText="1"/>
    </xf>
    <xf numFmtId="0" fontId="70" fillId="22" borderId="10" xfId="0" applyFont="1" applyFill="1" applyBorder="1" applyAlignment="1">
      <alignment horizontal="center" vertical="center" wrapText="1"/>
    </xf>
    <xf numFmtId="0" fontId="70" fillId="22" borderId="129" xfId="0" applyFont="1" applyFill="1" applyBorder="1" applyAlignment="1">
      <alignment horizontal="center" vertical="center" wrapText="1"/>
    </xf>
    <xf numFmtId="0" fontId="70" fillId="22" borderId="11" xfId="0" applyFont="1" applyFill="1" applyBorder="1" applyAlignment="1">
      <alignment horizontal="center" vertical="center" wrapText="1"/>
    </xf>
    <xf numFmtId="0" fontId="50" fillId="0" borderId="0" xfId="0" applyFont="1" applyAlignment="1">
      <alignment horizontal="center" vertical="center"/>
    </xf>
    <xf numFmtId="0" fontId="81" fillId="0" borderId="0" xfId="0" applyFont="1" applyAlignment="1">
      <alignment horizontal="center" vertical="top" wrapText="1" readingOrder="1"/>
    </xf>
    <xf numFmtId="0" fontId="49" fillId="0" borderId="0" xfId="0" applyFont="1" applyAlignment="1">
      <alignment horizontal="center" vertical="center"/>
    </xf>
    <xf numFmtId="0" fontId="69" fillId="22" borderId="125" xfId="0" applyFont="1" applyFill="1" applyBorder="1" applyAlignment="1">
      <alignment horizontal="center" vertical="center"/>
    </xf>
    <xf numFmtId="0" fontId="69" fillId="22" borderId="126" xfId="0" applyFont="1" applyFill="1" applyBorder="1" applyAlignment="1">
      <alignment horizontal="center" vertical="center"/>
    </xf>
    <xf numFmtId="0" fontId="69" fillId="22" borderId="127" xfId="0" applyFont="1" applyFill="1" applyBorder="1" applyAlignment="1">
      <alignment horizontal="center" vertical="center"/>
    </xf>
    <xf numFmtId="0" fontId="87" fillId="0" borderId="0" xfId="0" applyFont="1" applyAlignment="1">
      <alignment horizontal="left" vertical="center" wrapText="1"/>
    </xf>
    <xf numFmtId="0" fontId="69" fillId="25" borderId="5" xfId="0" applyFont="1" applyFill="1" applyBorder="1" applyAlignment="1">
      <alignment horizontal="center" vertical="center" wrapText="1"/>
    </xf>
    <xf numFmtId="0" fontId="69" fillId="25" borderId="10" xfId="0" applyFont="1" applyFill="1" applyBorder="1" applyAlignment="1">
      <alignment horizontal="center" vertical="center" wrapText="1"/>
    </xf>
    <xf numFmtId="0" fontId="41" fillId="0" borderId="0" xfId="0" applyFont="1" applyAlignment="1">
      <alignment horizontal="center" vertical="center"/>
    </xf>
    <xf numFmtId="0" fontId="38" fillId="0" borderId="81" xfId="0" applyFont="1" applyBorder="1" applyAlignment="1">
      <alignment horizontal="center" vertical="center"/>
    </xf>
    <xf numFmtId="0" fontId="38" fillId="0" borderId="0" xfId="0" applyFont="1" applyAlignment="1">
      <alignment horizontal="center" vertical="center"/>
    </xf>
    <xf numFmtId="0" fontId="79" fillId="22" borderId="143" xfId="0" applyFont="1" applyFill="1" applyBorder="1" applyAlignment="1">
      <alignment horizontal="center" vertical="center"/>
    </xf>
    <xf numFmtId="0" fontId="79" fillId="22" borderId="80" xfId="0" applyFont="1" applyFill="1" applyBorder="1" applyAlignment="1">
      <alignment horizontal="center" vertical="center"/>
    </xf>
    <xf numFmtId="0" fontId="79" fillId="22" borderId="118" xfId="0" applyFont="1" applyFill="1" applyBorder="1" applyAlignment="1">
      <alignment horizontal="center" vertical="center"/>
    </xf>
    <xf numFmtId="0" fontId="79" fillId="22" borderId="0" xfId="0" applyFont="1" applyFill="1" applyAlignment="1">
      <alignment horizontal="center" vertical="center"/>
    </xf>
    <xf numFmtId="0" fontId="79" fillId="22" borderId="144" xfId="0" applyFont="1" applyFill="1" applyBorder="1" applyAlignment="1">
      <alignment horizontal="center" vertical="center"/>
    </xf>
    <xf numFmtId="0" fontId="79" fillId="22" borderId="32" xfId="0" applyFont="1" applyFill="1" applyBorder="1" applyAlignment="1">
      <alignment horizontal="center" vertical="center"/>
    </xf>
    <xf numFmtId="0" fontId="62" fillId="0" borderId="0" xfId="7" applyFont="1" applyAlignment="1">
      <alignment horizontal="center"/>
    </xf>
    <xf numFmtId="0" fontId="61" fillId="0" borderId="0" xfId="7" applyFont="1" applyAlignment="1">
      <alignment horizontal="center"/>
    </xf>
    <xf numFmtId="0" fontId="79" fillId="22" borderId="143" xfId="7" applyFont="1" applyFill="1" applyBorder="1" applyAlignment="1">
      <alignment horizontal="center" vertical="center"/>
    </xf>
    <xf numFmtId="0" fontId="79" fillId="22" borderId="80" xfId="7" applyFont="1" applyFill="1" applyBorder="1" applyAlignment="1">
      <alignment horizontal="center" vertical="center"/>
    </xf>
    <xf numFmtId="0" fontId="79" fillId="22" borderId="118" xfId="7" applyFont="1" applyFill="1" applyBorder="1" applyAlignment="1">
      <alignment horizontal="center" vertical="center" wrapText="1"/>
    </xf>
    <xf numFmtId="0" fontId="79" fillId="22" borderId="0" xfId="7" applyFont="1" applyFill="1" applyAlignment="1">
      <alignment horizontal="center" vertical="center" wrapText="1"/>
    </xf>
    <xf numFmtId="0" fontId="79" fillId="22" borderId="118" xfId="7" applyFont="1" applyFill="1" applyBorder="1" applyAlignment="1">
      <alignment horizontal="center" vertical="center"/>
    </xf>
    <xf numFmtId="0" fontId="79" fillId="22" borderId="144" xfId="7" applyFont="1" applyFill="1" applyBorder="1" applyAlignment="1">
      <alignment horizontal="center" vertical="center"/>
    </xf>
    <xf numFmtId="0" fontId="79" fillId="22" borderId="32" xfId="7" applyFont="1" applyFill="1" applyBorder="1" applyAlignment="1">
      <alignment horizontal="center" vertical="center"/>
    </xf>
    <xf numFmtId="0" fontId="8" fillId="22" borderId="143" xfId="0" applyFont="1" applyFill="1" applyBorder="1" applyAlignment="1">
      <alignment horizontal="center" vertical="center"/>
    </xf>
    <xf numFmtId="0" fontId="8" fillId="22" borderId="80" xfId="0" applyFont="1" applyFill="1" applyBorder="1" applyAlignment="1">
      <alignment horizontal="center" vertical="center"/>
    </xf>
    <xf numFmtId="0" fontId="8" fillId="22" borderId="118" xfId="0" applyFont="1" applyFill="1" applyBorder="1" applyAlignment="1">
      <alignment horizontal="center" vertical="center"/>
    </xf>
    <xf numFmtId="0" fontId="8" fillId="22" borderId="144" xfId="0" applyFont="1" applyFill="1" applyBorder="1" applyAlignment="1">
      <alignment horizontal="center" vertical="center"/>
    </xf>
    <xf numFmtId="0" fontId="8" fillId="22" borderId="32" xfId="0" applyFont="1" applyFill="1" applyBorder="1" applyAlignment="1">
      <alignment horizontal="center" vertical="center"/>
    </xf>
    <xf numFmtId="0" fontId="8" fillId="22" borderId="26" xfId="0" applyFont="1" applyFill="1" applyBorder="1" applyAlignment="1">
      <alignment horizontal="center" vertical="center"/>
    </xf>
    <xf numFmtId="0" fontId="8" fillId="22" borderId="31" xfId="0" applyFont="1" applyFill="1" applyBorder="1" applyAlignment="1">
      <alignment horizontal="center" vertical="center"/>
    </xf>
    <xf numFmtId="0" fontId="8" fillId="22" borderId="30" xfId="0" applyFont="1" applyFill="1" applyBorder="1" applyAlignment="1">
      <alignment horizontal="center" vertical="center"/>
    </xf>
    <xf numFmtId="0" fontId="8" fillId="22" borderId="27" xfId="0" applyFont="1" applyFill="1" applyBorder="1" applyAlignment="1">
      <alignment horizontal="center" vertical="center"/>
    </xf>
    <xf numFmtId="0" fontId="8" fillId="22" borderId="29" xfId="0" applyFont="1" applyFill="1" applyBorder="1" applyAlignment="1">
      <alignment horizontal="center" vertical="center"/>
    </xf>
    <xf numFmtId="0" fontId="55" fillId="16" borderId="82" xfId="5" applyFont="1" applyFill="1" applyBorder="1" applyAlignment="1" applyProtection="1">
      <alignment horizontal="left" vertical="center" wrapText="1"/>
      <protection locked="0"/>
    </xf>
    <xf numFmtId="175" fontId="55" fillId="16" borderId="82" xfId="5" applyNumberFormat="1" applyFont="1" applyFill="1" applyBorder="1" applyAlignment="1" applyProtection="1">
      <alignment horizontal="center" vertical="center" wrapText="1"/>
      <protection locked="0"/>
    </xf>
    <xf numFmtId="167" fontId="55" fillId="16" borderId="29" xfId="18" applyNumberFormat="1" applyFont="1" applyFill="1" applyBorder="1" applyAlignment="1" applyProtection="1">
      <alignment horizontal="center" vertical="center" wrapText="1"/>
      <protection locked="0"/>
    </xf>
    <xf numFmtId="0" fontId="102" fillId="0" borderId="0" xfId="0" applyFont="1" applyAlignment="1">
      <alignment horizontal="center"/>
    </xf>
    <xf numFmtId="0" fontId="103" fillId="0" borderId="0" xfId="0" applyFont="1" applyAlignment="1">
      <alignment horizontal="center"/>
    </xf>
    <xf numFmtId="0" fontId="109" fillId="0" borderId="0" xfId="0" applyFont="1" applyAlignment="1">
      <alignment horizontal="center" vertical="center"/>
    </xf>
    <xf numFmtId="0" fontId="102" fillId="0" borderId="0" xfId="0" applyFont="1" applyAlignment="1">
      <alignment horizontal="center" vertical="center"/>
    </xf>
    <xf numFmtId="0" fontId="110" fillId="0" borderId="0" xfId="0" applyFont="1" applyAlignment="1">
      <alignment horizontal="center" vertical="center"/>
    </xf>
    <xf numFmtId="0" fontId="111" fillId="0" borderId="0" xfId="0" applyFont="1" applyAlignment="1">
      <alignment horizontal="center" vertical="center"/>
    </xf>
    <xf numFmtId="0" fontId="112" fillId="22" borderId="82" xfId="0" applyFont="1" applyFill="1" applyBorder="1" applyAlignment="1">
      <alignment horizontal="center" vertical="center" wrapText="1"/>
    </xf>
    <xf numFmtId="0" fontId="103" fillId="0" borderId="0" xfId="0" applyFont="1" applyAlignment="1">
      <alignment horizontal="center" vertical="center"/>
    </xf>
    <xf numFmtId="0" fontId="113" fillId="22" borderId="27" xfId="0" applyFont="1" applyFill="1" applyBorder="1" applyAlignment="1">
      <alignment horizontal="center" vertical="center" wrapText="1"/>
    </xf>
    <xf numFmtId="0" fontId="113" fillId="22" borderId="29" xfId="0" applyFont="1" applyFill="1" applyBorder="1" applyAlignment="1">
      <alignment horizontal="center" vertical="center" wrapText="1"/>
    </xf>
    <xf numFmtId="167" fontId="114" fillId="0" borderId="82" xfId="0" applyNumberFormat="1" applyFont="1" applyBorder="1" applyAlignment="1">
      <alignment horizontal="center" vertical="center" wrapText="1"/>
    </xf>
    <xf numFmtId="167" fontId="113" fillId="22" borderId="82" xfId="0" applyNumberFormat="1" applyFont="1" applyFill="1" applyBorder="1" applyAlignment="1">
      <alignment horizontal="center" vertical="center" wrapText="1"/>
    </xf>
    <xf numFmtId="0" fontId="78" fillId="0" borderId="0" xfId="0" applyFont="1" applyAlignment="1">
      <alignment horizontal="center" vertical="center"/>
    </xf>
    <xf numFmtId="0" fontId="8" fillId="22" borderId="5" xfId="0" applyFont="1" applyFill="1" applyBorder="1" applyAlignment="1">
      <alignment horizontal="center" vertical="center"/>
    </xf>
    <xf numFmtId="0" fontId="8" fillId="22" borderId="119" xfId="0" applyFont="1" applyFill="1" applyBorder="1" applyAlignment="1">
      <alignment horizontal="center" vertical="center"/>
    </xf>
    <xf numFmtId="0" fontId="8" fillId="22" borderId="5" xfId="0" applyFont="1" applyFill="1" applyBorder="1" applyAlignment="1">
      <alignment horizontal="center" vertical="center" wrapText="1"/>
    </xf>
    <xf numFmtId="0" fontId="8" fillId="22" borderId="8" xfId="0" applyFont="1" applyFill="1" applyBorder="1" applyAlignment="1">
      <alignment horizontal="center" vertical="center" wrapText="1"/>
    </xf>
    <xf numFmtId="0" fontId="8" fillId="22" borderId="8" xfId="0" applyFont="1" applyFill="1" applyBorder="1" applyAlignment="1">
      <alignment horizontal="center" vertical="center"/>
    </xf>
    <xf numFmtId="0" fontId="8" fillId="22" borderId="10" xfId="0" applyFont="1" applyFill="1" applyBorder="1" applyAlignment="1">
      <alignment horizontal="center" vertical="center"/>
    </xf>
    <xf numFmtId="0" fontId="77" fillId="0" borderId="0" xfId="19" applyFont="1" applyAlignment="1">
      <alignment horizontal="center" vertical="center"/>
    </xf>
    <xf numFmtId="0" fontId="78" fillId="0" borderId="0" xfId="19" applyFont="1" applyAlignment="1">
      <alignment horizontal="center" vertical="center"/>
    </xf>
    <xf numFmtId="0" fontId="8" fillId="22" borderId="5" xfId="19" applyFont="1" applyFill="1" applyBorder="1" applyAlignment="1">
      <alignment horizontal="center" vertical="center"/>
    </xf>
    <xf numFmtId="0" fontId="8" fillId="22" borderId="119" xfId="19" applyFont="1" applyFill="1" applyBorder="1" applyAlignment="1">
      <alignment horizontal="center" vertical="center"/>
    </xf>
    <xf numFmtId="0" fontId="8" fillId="22" borderId="5" xfId="19" applyFont="1" applyFill="1" applyBorder="1" applyAlignment="1">
      <alignment horizontal="center" vertical="center" wrapText="1"/>
    </xf>
    <xf numFmtId="0" fontId="8" fillId="22" borderId="8" xfId="19" applyFont="1" applyFill="1" applyBorder="1" applyAlignment="1">
      <alignment horizontal="center" vertical="center"/>
    </xf>
    <xf numFmtId="0" fontId="8" fillId="22" borderId="10" xfId="19" applyFont="1" applyFill="1" applyBorder="1" applyAlignment="1">
      <alignment horizontal="center" vertical="center"/>
    </xf>
    <xf numFmtId="0" fontId="8" fillId="22" borderId="129" xfId="19" applyFont="1" applyFill="1" applyBorder="1" applyAlignment="1">
      <alignment horizontal="center" vertical="center" wrapText="1"/>
    </xf>
    <xf numFmtId="0" fontId="8" fillId="22" borderId="11" xfId="19" applyFont="1" applyFill="1" applyBorder="1" applyAlignment="1">
      <alignment horizontal="center" vertical="center" wrapText="1"/>
    </xf>
    <xf numFmtId="0" fontId="8" fillId="22" borderId="168" xfId="19" applyFont="1" applyFill="1" applyBorder="1" applyAlignment="1">
      <alignment horizontal="center" vertical="center" wrapText="1"/>
    </xf>
    <xf numFmtId="0" fontId="8" fillId="22" borderId="169" xfId="19" applyFont="1" applyFill="1" applyBorder="1" applyAlignment="1">
      <alignment horizontal="center" vertical="center" wrapText="1"/>
    </xf>
    <xf numFmtId="0" fontId="8" fillId="22" borderId="84" xfId="19" applyFont="1" applyFill="1" applyBorder="1" applyAlignment="1">
      <alignment horizontal="center" vertical="center" wrapText="1"/>
    </xf>
    <xf numFmtId="0" fontId="8" fillId="22" borderId="0" xfId="19" applyFont="1" applyFill="1" applyAlignment="1">
      <alignment horizontal="center" vertical="center" wrapText="1"/>
    </xf>
    <xf numFmtId="0" fontId="8" fillId="22" borderId="17" xfId="19" applyFont="1" applyFill="1" applyBorder="1" applyAlignment="1">
      <alignment horizontal="center" vertical="center" wrapText="1"/>
    </xf>
    <xf numFmtId="0" fontId="8" fillId="22" borderId="119" xfId="0" applyFont="1" applyFill="1" applyBorder="1" applyAlignment="1">
      <alignment horizontal="center" vertical="center" wrapText="1"/>
    </xf>
    <xf numFmtId="0" fontId="8" fillId="22" borderId="10" xfId="0" applyFont="1" applyFill="1" applyBorder="1" applyAlignment="1">
      <alignment horizontal="center" vertical="center" wrapText="1"/>
    </xf>
    <xf numFmtId="167" fontId="10" fillId="0" borderId="8" xfId="2" applyNumberFormat="1" applyFont="1" applyFill="1" applyBorder="1" applyAlignment="1">
      <alignment horizontal="center"/>
    </xf>
    <xf numFmtId="167" fontId="10" fillId="0" borderId="8" xfId="4" applyNumberFormat="1" applyFont="1" applyFill="1" applyBorder="1" applyAlignment="1">
      <alignment horizontal="center"/>
    </xf>
  </cellXfs>
  <cellStyles count="23">
    <cellStyle name="Millares" xfId="1" builtinId="3"/>
    <cellStyle name="Millares 2" xfId="11" xr:uid="{510498DF-67E5-4092-938E-A9ED975B2A47}"/>
    <cellStyle name="Millares 2 2" xfId="17" xr:uid="{780B4C97-0CD3-4CD9-8674-A0F4DBDF2E95}"/>
    <cellStyle name="Millares 2 2 2 3" xfId="9" xr:uid="{A5E899CC-06B1-4EF1-A687-7889DC4363BF}"/>
    <cellStyle name="Millares 2 2 6" xfId="13" xr:uid="{6238C415-9473-48C5-BD08-D4E6D97D8B1C}"/>
    <cellStyle name="Moneda 2" xfId="12" xr:uid="{D22BEB4E-CF50-4E13-BEB3-92F1B8F0B374}"/>
    <cellStyle name="Normal" xfId="0" builtinId="0"/>
    <cellStyle name="Normal 2 2" xfId="5" xr:uid="{AC9C4928-CE55-4F96-B4F7-9FA1D1C5CE14}"/>
    <cellStyle name="Normal 2 3" xfId="7" xr:uid="{025E1C8D-F240-4623-A0DE-655E38527803}"/>
    <cellStyle name="Normal 2 4" xfId="8" xr:uid="{B87B5D4F-8E73-4EA6-AC3D-A5ECD4AB9FC4}"/>
    <cellStyle name="Normal 3" xfId="19" xr:uid="{BABD4AC1-4771-4F24-872E-C33FCF74E166}"/>
    <cellStyle name="Normal 3 2" xfId="3" xr:uid="{0A03D055-75B1-4981-8132-0CE86AF56465}"/>
    <cellStyle name="Normal 4" xfId="20" xr:uid="{75BC6507-0655-4D2E-AB4C-1486DE915F5D}"/>
    <cellStyle name="Normal 8" xfId="14" xr:uid="{B170CAE5-2B8A-4673-8C6C-B36BDE0959FF}"/>
    <cellStyle name="Normal 9" xfId="15" xr:uid="{C598767E-B5B2-4F8D-BE53-569702E35617}"/>
    <cellStyle name="Normal_RESERENCAJE" xfId="6" xr:uid="{15D94F23-7ED8-44A5-8673-9FE145992A54}"/>
    <cellStyle name="Percent 2" xfId="4" xr:uid="{5A5160A7-B1C6-4833-9044-03AA66A7E9FC}"/>
    <cellStyle name="Porcentaje" xfId="2" builtinId="5"/>
    <cellStyle name="Porcentaje 2" xfId="10" xr:uid="{F08FF111-34C4-49CB-B2D9-B2ADA358957E}"/>
    <cellStyle name="Porcentaje 2 2" xfId="18" xr:uid="{7586FE05-3B2F-41A1-AD5E-ECC1B72AC8B7}"/>
    <cellStyle name="Porcentaje 3" xfId="21" xr:uid="{E823D8EF-3977-47DA-8C90-4867CC12A490}"/>
    <cellStyle name="Porcentaje 3 2" xfId="22" xr:uid="{F17FE813-02B2-49EA-B5C1-C0652DF45D8B}"/>
    <cellStyle name="Porcentaje 8" xfId="16" xr:uid="{FC7DA428-0240-4D91-8985-CA2CF10C7F1C}"/>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externalLink" Target="externalLinks/externalLink40.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externalLink" Target="externalLinks/externalLink82.xml"/><Relationship Id="rId170" Type="http://schemas.openxmlformats.org/officeDocument/2006/relationships/externalLink" Target="externalLinks/externalLink93.xml"/><Relationship Id="rId226" Type="http://schemas.openxmlformats.org/officeDocument/2006/relationships/externalLink" Target="externalLinks/externalLink149.xml"/><Relationship Id="rId268" Type="http://schemas.openxmlformats.org/officeDocument/2006/relationships/externalLink" Target="externalLinks/externalLink191.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externalLink" Target="externalLinks/externalLink51.xml"/><Relationship Id="rId5" Type="http://schemas.openxmlformats.org/officeDocument/2006/relationships/worksheet" Target="worksheets/sheet5.xml"/><Relationship Id="rId181" Type="http://schemas.openxmlformats.org/officeDocument/2006/relationships/externalLink" Target="externalLinks/externalLink104.xml"/><Relationship Id="rId237" Type="http://schemas.openxmlformats.org/officeDocument/2006/relationships/externalLink" Target="externalLinks/externalLink160.xml"/><Relationship Id="rId279" Type="http://schemas.microsoft.com/office/2017/06/relationships/rdSupportingPropertyBagStructure" Target="richData/rdsupportingpropertybagstructure.xml"/><Relationship Id="rId43" Type="http://schemas.openxmlformats.org/officeDocument/2006/relationships/worksheet" Target="worksheets/sheet43.xml"/><Relationship Id="rId139" Type="http://schemas.openxmlformats.org/officeDocument/2006/relationships/externalLink" Target="externalLinks/externalLink62.xml"/><Relationship Id="rId85" Type="http://schemas.openxmlformats.org/officeDocument/2006/relationships/externalLink" Target="externalLinks/externalLink8.xml"/><Relationship Id="rId150" Type="http://schemas.openxmlformats.org/officeDocument/2006/relationships/externalLink" Target="externalLinks/externalLink73.xml"/><Relationship Id="rId171" Type="http://schemas.openxmlformats.org/officeDocument/2006/relationships/externalLink" Target="externalLinks/externalLink94.xml"/><Relationship Id="rId192" Type="http://schemas.openxmlformats.org/officeDocument/2006/relationships/externalLink" Target="externalLinks/externalLink115.xml"/><Relationship Id="rId206" Type="http://schemas.openxmlformats.org/officeDocument/2006/relationships/externalLink" Target="externalLinks/externalLink129.xml"/><Relationship Id="rId227" Type="http://schemas.openxmlformats.org/officeDocument/2006/relationships/externalLink" Target="externalLinks/externalLink150.xml"/><Relationship Id="rId248" Type="http://schemas.openxmlformats.org/officeDocument/2006/relationships/externalLink" Target="externalLinks/externalLink171.xml"/><Relationship Id="rId269" Type="http://schemas.openxmlformats.org/officeDocument/2006/relationships/externalLink" Target="externalLinks/externalLink192.xml"/><Relationship Id="rId12" Type="http://schemas.openxmlformats.org/officeDocument/2006/relationships/worksheet" Target="worksheets/sheet12.xml"/><Relationship Id="rId33" Type="http://schemas.openxmlformats.org/officeDocument/2006/relationships/worksheet" Target="worksheets/sheet33.xml"/><Relationship Id="rId108" Type="http://schemas.openxmlformats.org/officeDocument/2006/relationships/externalLink" Target="externalLinks/externalLink31.xml"/><Relationship Id="rId129" Type="http://schemas.openxmlformats.org/officeDocument/2006/relationships/externalLink" Target="externalLinks/externalLink52.xml"/><Relationship Id="rId280" Type="http://schemas.microsoft.com/office/2017/06/relationships/rdSupportingPropertyBag" Target="richData/rdsupportingpropertybag.xml"/><Relationship Id="rId54" Type="http://schemas.openxmlformats.org/officeDocument/2006/relationships/worksheet" Target="worksheets/sheet54.xml"/><Relationship Id="rId75" Type="http://schemas.openxmlformats.org/officeDocument/2006/relationships/worksheet" Target="worksheets/sheet75.xml"/><Relationship Id="rId96" Type="http://schemas.openxmlformats.org/officeDocument/2006/relationships/externalLink" Target="externalLinks/externalLink19.xml"/><Relationship Id="rId140" Type="http://schemas.openxmlformats.org/officeDocument/2006/relationships/externalLink" Target="externalLinks/externalLink63.xml"/><Relationship Id="rId161" Type="http://schemas.openxmlformats.org/officeDocument/2006/relationships/externalLink" Target="externalLinks/externalLink84.xml"/><Relationship Id="rId182" Type="http://schemas.openxmlformats.org/officeDocument/2006/relationships/externalLink" Target="externalLinks/externalLink105.xml"/><Relationship Id="rId217" Type="http://schemas.openxmlformats.org/officeDocument/2006/relationships/externalLink" Target="externalLinks/externalLink140.xml"/><Relationship Id="rId6" Type="http://schemas.openxmlformats.org/officeDocument/2006/relationships/worksheet" Target="worksheets/sheet6.xml"/><Relationship Id="rId238" Type="http://schemas.openxmlformats.org/officeDocument/2006/relationships/externalLink" Target="externalLinks/externalLink161.xml"/><Relationship Id="rId259" Type="http://schemas.openxmlformats.org/officeDocument/2006/relationships/externalLink" Target="externalLinks/externalLink182.xml"/><Relationship Id="rId23" Type="http://schemas.openxmlformats.org/officeDocument/2006/relationships/worksheet" Target="worksheets/sheet23.xml"/><Relationship Id="rId119" Type="http://schemas.openxmlformats.org/officeDocument/2006/relationships/externalLink" Target="externalLinks/externalLink42.xml"/><Relationship Id="rId270" Type="http://schemas.openxmlformats.org/officeDocument/2006/relationships/theme" Target="theme/theme1.xml"/><Relationship Id="rId44" Type="http://schemas.openxmlformats.org/officeDocument/2006/relationships/worksheet" Target="worksheets/sheet44.xml"/><Relationship Id="rId65" Type="http://schemas.openxmlformats.org/officeDocument/2006/relationships/worksheet" Target="worksheets/sheet65.xml"/><Relationship Id="rId86" Type="http://schemas.openxmlformats.org/officeDocument/2006/relationships/externalLink" Target="externalLinks/externalLink9.xml"/><Relationship Id="rId130" Type="http://schemas.openxmlformats.org/officeDocument/2006/relationships/externalLink" Target="externalLinks/externalLink53.xml"/><Relationship Id="rId151" Type="http://schemas.openxmlformats.org/officeDocument/2006/relationships/externalLink" Target="externalLinks/externalLink74.xml"/><Relationship Id="rId172" Type="http://schemas.openxmlformats.org/officeDocument/2006/relationships/externalLink" Target="externalLinks/externalLink95.xml"/><Relationship Id="rId193" Type="http://schemas.openxmlformats.org/officeDocument/2006/relationships/externalLink" Target="externalLinks/externalLink116.xml"/><Relationship Id="rId207" Type="http://schemas.openxmlformats.org/officeDocument/2006/relationships/externalLink" Target="externalLinks/externalLink130.xml"/><Relationship Id="rId228" Type="http://schemas.openxmlformats.org/officeDocument/2006/relationships/externalLink" Target="externalLinks/externalLink151.xml"/><Relationship Id="rId249" Type="http://schemas.openxmlformats.org/officeDocument/2006/relationships/externalLink" Target="externalLinks/externalLink172.xml"/><Relationship Id="rId13" Type="http://schemas.openxmlformats.org/officeDocument/2006/relationships/worksheet" Target="worksheets/sheet13.xml"/><Relationship Id="rId109" Type="http://schemas.openxmlformats.org/officeDocument/2006/relationships/externalLink" Target="externalLinks/externalLink32.xml"/><Relationship Id="rId260" Type="http://schemas.openxmlformats.org/officeDocument/2006/relationships/externalLink" Target="externalLinks/externalLink183.xml"/><Relationship Id="rId281" Type="http://schemas.microsoft.com/office/2017/06/relationships/rdRichValueTypes" Target="richData/rdRichValueTypes.xml"/><Relationship Id="rId34" Type="http://schemas.openxmlformats.org/officeDocument/2006/relationships/worksheet" Target="worksheets/sheet34.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externalLink" Target="externalLinks/externalLink20.xml"/><Relationship Id="rId120" Type="http://schemas.openxmlformats.org/officeDocument/2006/relationships/externalLink" Target="externalLinks/externalLink43.xml"/><Relationship Id="rId141" Type="http://schemas.openxmlformats.org/officeDocument/2006/relationships/externalLink" Target="externalLinks/externalLink64.xml"/><Relationship Id="rId7" Type="http://schemas.openxmlformats.org/officeDocument/2006/relationships/worksheet" Target="worksheets/sheet7.xml"/><Relationship Id="rId162" Type="http://schemas.openxmlformats.org/officeDocument/2006/relationships/externalLink" Target="externalLinks/externalLink85.xml"/><Relationship Id="rId183" Type="http://schemas.openxmlformats.org/officeDocument/2006/relationships/externalLink" Target="externalLinks/externalLink106.xml"/><Relationship Id="rId218" Type="http://schemas.openxmlformats.org/officeDocument/2006/relationships/externalLink" Target="externalLinks/externalLink141.xml"/><Relationship Id="rId239" Type="http://schemas.openxmlformats.org/officeDocument/2006/relationships/externalLink" Target="externalLinks/externalLink162.xml"/><Relationship Id="rId250" Type="http://schemas.openxmlformats.org/officeDocument/2006/relationships/externalLink" Target="externalLinks/externalLink173.xml"/><Relationship Id="rId271" Type="http://schemas.openxmlformats.org/officeDocument/2006/relationships/styles" Target="styles.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externalLink" Target="externalLinks/externalLink10.xml"/><Relationship Id="rId110" Type="http://schemas.openxmlformats.org/officeDocument/2006/relationships/externalLink" Target="externalLinks/externalLink33.xml"/><Relationship Id="rId131" Type="http://schemas.openxmlformats.org/officeDocument/2006/relationships/externalLink" Target="externalLinks/externalLink54.xml"/><Relationship Id="rId152" Type="http://schemas.openxmlformats.org/officeDocument/2006/relationships/externalLink" Target="externalLinks/externalLink75.xml"/><Relationship Id="rId173" Type="http://schemas.openxmlformats.org/officeDocument/2006/relationships/externalLink" Target="externalLinks/externalLink96.xml"/><Relationship Id="rId194" Type="http://schemas.openxmlformats.org/officeDocument/2006/relationships/externalLink" Target="externalLinks/externalLink117.xml"/><Relationship Id="rId208" Type="http://schemas.openxmlformats.org/officeDocument/2006/relationships/externalLink" Target="externalLinks/externalLink131.xml"/><Relationship Id="rId229" Type="http://schemas.openxmlformats.org/officeDocument/2006/relationships/externalLink" Target="externalLinks/externalLink152.xml"/><Relationship Id="rId240" Type="http://schemas.openxmlformats.org/officeDocument/2006/relationships/externalLink" Target="externalLinks/externalLink163.xml"/><Relationship Id="rId261" Type="http://schemas.openxmlformats.org/officeDocument/2006/relationships/externalLink" Target="externalLinks/externalLink184.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externalLink" Target="externalLinks/externalLink23.xml"/><Relationship Id="rId282" Type="http://schemas.openxmlformats.org/officeDocument/2006/relationships/calcChain" Target="calcChain.xml"/><Relationship Id="rId8" Type="http://schemas.openxmlformats.org/officeDocument/2006/relationships/worksheet" Target="worksheets/sheet8.xml"/><Relationship Id="rId98" Type="http://schemas.openxmlformats.org/officeDocument/2006/relationships/externalLink" Target="externalLinks/externalLink21.xml"/><Relationship Id="rId121" Type="http://schemas.openxmlformats.org/officeDocument/2006/relationships/externalLink" Target="externalLinks/externalLink44.xml"/><Relationship Id="rId142" Type="http://schemas.openxmlformats.org/officeDocument/2006/relationships/externalLink" Target="externalLinks/externalLink65.xml"/><Relationship Id="rId163" Type="http://schemas.openxmlformats.org/officeDocument/2006/relationships/externalLink" Target="externalLinks/externalLink86.xml"/><Relationship Id="rId184" Type="http://schemas.openxmlformats.org/officeDocument/2006/relationships/externalLink" Target="externalLinks/externalLink107.xml"/><Relationship Id="rId219" Type="http://schemas.openxmlformats.org/officeDocument/2006/relationships/externalLink" Target="externalLinks/externalLink142.xml"/><Relationship Id="rId230" Type="http://schemas.openxmlformats.org/officeDocument/2006/relationships/externalLink" Target="externalLinks/externalLink153.xml"/><Relationship Id="rId251" Type="http://schemas.openxmlformats.org/officeDocument/2006/relationships/externalLink" Target="externalLinks/externalLink174.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sharedStrings" Target="sharedStrings.xml"/><Relationship Id="rId88" Type="http://schemas.openxmlformats.org/officeDocument/2006/relationships/externalLink" Target="externalLinks/externalLink11.xml"/><Relationship Id="rId111" Type="http://schemas.openxmlformats.org/officeDocument/2006/relationships/externalLink" Target="externalLinks/externalLink34.xml"/><Relationship Id="rId132" Type="http://schemas.openxmlformats.org/officeDocument/2006/relationships/externalLink" Target="externalLinks/externalLink55.xml"/><Relationship Id="rId153" Type="http://schemas.openxmlformats.org/officeDocument/2006/relationships/externalLink" Target="externalLinks/externalLink76.xml"/><Relationship Id="rId174" Type="http://schemas.openxmlformats.org/officeDocument/2006/relationships/externalLink" Target="externalLinks/externalLink97.xml"/><Relationship Id="rId195" Type="http://schemas.openxmlformats.org/officeDocument/2006/relationships/externalLink" Target="externalLinks/externalLink118.xml"/><Relationship Id="rId209" Type="http://schemas.openxmlformats.org/officeDocument/2006/relationships/externalLink" Target="externalLinks/externalLink132.xml"/><Relationship Id="rId220" Type="http://schemas.openxmlformats.org/officeDocument/2006/relationships/externalLink" Target="externalLinks/externalLink143.xml"/><Relationship Id="rId241" Type="http://schemas.openxmlformats.org/officeDocument/2006/relationships/externalLink" Target="externalLinks/externalLink164.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externalLink" Target="externalLinks/externalLink185.xml"/><Relationship Id="rId283" Type="http://schemas.openxmlformats.org/officeDocument/2006/relationships/customXml" Target="../customXml/item1.xml"/><Relationship Id="rId78" Type="http://schemas.openxmlformats.org/officeDocument/2006/relationships/externalLink" Target="externalLinks/externalLink1.xml"/><Relationship Id="rId99" Type="http://schemas.openxmlformats.org/officeDocument/2006/relationships/externalLink" Target="externalLinks/externalLink22.xml"/><Relationship Id="rId101" Type="http://schemas.openxmlformats.org/officeDocument/2006/relationships/externalLink" Target="externalLinks/externalLink24.xml"/><Relationship Id="rId122" Type="http://schemas.openxmlformats.org/officeDocument/2006/relationships/externalLink" Target="externalLinks/externalLink45.xml"/><Relationship Id="rId143" Type="http://schemas.openxmlformats.org/officeDocument/2006/relationships/externalLink" Target="externalLinks/externalLink66.xml"/><Relationship Id="rId164" Type="http://schemas.openxmlformats.org/officeDocument/2006/relationships/externalLink" Target="externalLinks/externalLink87.xml"/><Relationship Id="rId185" Type="http://schemas.openxmlformats.org/officeDocument/2006/relationships/externalLink" Target="externalLinks/externalLink108.xml"/><Relationship Id="rId9" Type="http://schemas.openxmlformats.org/officeDocument/2006/relationships/worksheet" Target="worksheets/sheet9.xml"/><Relationship Id="rId210" Type="http://schemas.openxmlformats.org/officeDocument/2006/relationships/externalLink" Target="externalLinks/externalLink133.xml"/><Relationship Id="rId26" Type="http://schemas.openxmlformats.org/officeDocument/2006/relationships/worksheet" Target="worksheets/sheet26.xml"/><Relationship Id="rId231" Type="http://schemas.openxmlformats.org/officeDocument/2006/relationships/externalLink" Target="externalLinks/externalLink154.xml"/><Relationship Id="rId252" Type="http://schemas.openxmlformats.org/officeDocument/2006/relationships/externalLink" Target="externalLinks/externalLink175.xml"/><Relationship Id="rId273" Type="http://schemas.openxmlformats.org/officeDocument/2006/relationships/sheetMetadata" Target="metadata.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externalLink" Target="externalLinks/externalLink12.xml"/><Relationship Id="rId112" Type="http://schemas.openxmlformats.org/officeDocument/2006/relationships/externalLink" Target="externalLinks/externalLink35.xml"/><Relationship Id="rId133" Type="http://schemas.openxmlformats.org/officeDocument/2006/relationships/externalLink" Target="externalLinks/externalLink56.xml"/><Relationship Id="rId154" Type="http://schemas.openxmlformats.org/officeDocument/2006/relationships/externalLink" Target="externalLinks/externalLink77.xml"/><Relationship Id="rId175" Type="http://schemas.openxmlformats.org/officeDocument/2006/relationships/externalLink" Target="externalLinks/externalLink98.xml"/><Relationship Id="rId196" Type="http://schemas.openxmlformats.org/officeDocument/2006/relationships/externalLink" Target="externalLinks/externalLink119.xml"/><Relationship Id="rId200" Type="http://schemas.openxmlformats.org/officeDocument/2006/relationships/externalLink" Target="externalLinks/externalLink123.xml"/><Relationship Id="rId16" Type="http://schemas.openxmlformats.org/officeDocument/2006/relationships/worksheet" Target="worksheets/sheet16.xml"/><Relationship Id="rId221" Type="http://schemas.openxmlformats.org/officeDocument/2006/relationships/externalLink" Target="externalLinks/externalLink144.xml"/><Relationship Id="rId242" Type="http://schemas.openxmlformats.org/officeDocument/2006/relationships/externalLink" Target="externalLinks/externalLink165.xml"/><Relationship Id="rId263" Type="http://schemas.openxmlformats.org/officeDocument/2006/relationships/externalLink" Target="externalLinks/externalLink186.xml"/><Relationship Id="rId284" Type="http://schemas.openxmlformats.org/officeDocument/2006/relationships/customXml" Target="../customXml/item2.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externalLink" Target="externalLinks/externalLink2.xml"/><Relationship Id="rId102" Type="http://schemas.openxmlformats.org/officeDocument/2006/relationships/externalLink" Target="externalLinks/externalLink25.xml"/><Relationship Id="rId123" Type="http://schemas.openxmlformats.org/officeDocument/2006/relationships/externalLink" Target="externalLinks/externalLink46.xml"/><Relationship Id="rId144" Type="http://schemas.openxmlformats.org/officeDocument/2006/relationships/externalLink" Target="externalLinks/externalLink67.xml"/><Relationship Id="rId90" Type="http://schemas.openxmlformats.org/officeDocument/2006/relationships/externalLink" Target="externalLinks/externalLink13.xml"/><Relationship Id="rId165" Type="http://schemas.openxmlformats.org/officeDocument/2006/relationships/externalLink" Target="externalLinks/externalLink88.xml"/><Relationship Id="rId186" Type="http://schemas.openxmlformats.org/officeDocument/2006/relationships/externalLink" Target="externalLinks/externalLink109.xml"/><Relationship Id="rId211" Type="http://schemas.openxmlformats.org/officeDocument/2006/relationships/externalLink" Target="externalLinks/externalLink134.xml"/><Relationship Id="rId232" Type="http://schemas.openxmlformats.org/officeDocument/2006/relationships/externalLink" Target="externalLinks/externalLink155.xml"/><Relationship Id="rId253" Type="http://schemas.openxmlformats.org/officeDocument/2006/relationships/externalLink" Target="externalLinks/externalLink176.xml"/><Relationship Id="rId274" Type="http://schemas.microsoft.com/office/2020/07/relationships/rdRichValueWebImage" Target="richData/rdRichValueWebImage.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externalLink" Target="externalLinks/externalLink36.xml"/><Relationship Id="rId134" Type="http://schemas.openxmlformats.org/officeDocument/2006/relationships/externalLink" Target="externalLinks/externalLink57.xml"/><Relationship Id="rId80" Type="http://schemas.openxmlformats.org/officeDocument/2006/relationships/externalLink" Target="externalLinks/externalLink3.xml"/><Relationship Id="rId155" Type="http://schemas.openxmlformats.org/officeDocument/2006/relationships/externalLink" Target="externalLinks/externalLink78.xml"/><Relationship Id="rId176" Type="http://schemas.openxmlformats.org/officeDocument/2006/relationships/externalLink" Target="externalLinks/externalLink99.xml"/><Relationship Id="rId197" Type="http://schemas.openxmlformats.org/officeDocument/2006/relationships/externalLink" Target="externalLinks/externalLink120.xml"/><Relationship Id="rId201" Type="http://schemas.openxmlformats.org/officeDocument/2006/relationships/externalLink" Target="externalLinks/externalLink124.xml"/><Relationship Id="rId222" Type="http://schemas.openxmlformats.org/officeDocument/2006/relationships/externalLink" Target="externalLinks/externalLink145.xml"/><Relationship Id="rId243" Type="http://schemas.openxmlformats.org/officeDocument/2006/relationships/externalLink" Target="externalLinks/externalLink166.xml"/><Relationship Id="rId264" Type="http://schemas.openxmlformats.org/officeDocument/2006/relationships/externalLink" Target="externalLinks/externalLink187.xml"/><Relationship Id="rId285" Type="http://schemas.openxmlformats.org/officeDocument/2006/relationships/customXml" Target="../customXml/item3.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externalLink" Target="externalLinks/externalLink26.xml"/><Relationship Id="rId124" Type="http://schemas.openxmlformats.org/officeDocument/2006/relationships/externalLink" Target="externalLinks/externalLink47.xml"/><Relationship Id="rId70" Type="http://schemas.openxmlformats.org/officeDocument/2006/relationships/worksheet" Target="worksheets/sheet70.xml"/><Relationship Id="rId91" Type="http://schemas.openxmlformats.org/officeDocument/2006/relationships/externalLink" Target="externalLinks/externalLink14.xml"/><Relationship Id="rId145" Type="http://schemas.openxmlformats.org/officeDocument/2006/relationships/externalLink" Target="externalLinks/externalLink68.xml"/><Relationship Id="rId166" Type="http://schemas.openxmlformats.org/officeDocument/2006/relationships/externalLink" Target="externalLinks/externalLink89.xml"/><Relationship Id="rId187" Type="http://schemas.openxmlformats.org/officeDocument/2006/relationships/externalLink" Target="externalLinks/externalLink110.xml"/><Relationship Id="rId1" Type="http://schemas.openxmlformats.org/officeDocument/2006/relationships/worksheet" Target="worksheets/sheet1.xml"/><Relationship Id="rId212" Type="http://schemas.openxmlformats.org/officeDocument/2006/relationships/externalLink" Target="externalLinks/externalLink135.xml"/><Relationship Id="rId233" Type="http://schemas.openxmlformats.org/officeDocument/2006/relationships/externalLink" Target="externalLinks/externalLink156.xml"/><Relationship Id="rId254" Type="http://schemas.openxmlformats.org/officeDocument/2006/relationships/externalLink" Target="externalLinks/externalLink177.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externalLink" Target="externalLinks/externalLink37.xml"/><Relationship Id="rId275" Type="http://schemas.microsoft.com/office/2017/06/relationships/rdRichValue" Target="richData/rdrichvalue.xml"/><Relationship Id="rId60" Type="http://schemas.openxmlformats.org/officeDocument/2006/relationships/worksheet" Target="worksheets/sheet60.xml"/><Relationship Id="rId81" Type="http://schemas.openxmlformats.org/officeDocument/2006/relationships/externalLink" Target="externalLinks/externalLink4.xml"/><Relationship Id="rId135" Type="http://schemas.openxmlformats.org/officeDocument/2006/relationships/externalLink" Target="externalLinks/externalLink58.xml"/><Relationship Id="rId156" Type="http://schemas.openxmlformats.org/officeDocument/2006/relationships/externalLink" Target="externalLinks/externalLink79.xml"/><Relationship Id="rId177" Type="http://schemas.openxmlformats.org/officeDocument/2006/relationships/externalLink" Target="externalLinks/externalLink100.xml"/><Relationship Id="rId198" Type="http://schemas.openxmlformats.org/officeDocument/2006/relationships/externalLink" Target="externalLinks/externalLink121.xml"/><Relationship Id="rId202" Type="http://schemas.openxmlformats.org/officeDocument/2006/relationships/externalLink" Target="externalLinks/externalLink125.xml"/><Relationship Id="rId223" Type="http://schemas.openxmlformats.org/officeDocument/2006/relationships/externalLink" Target="externalLinks/externalLink146.xml"/><Relationship Id="rId244" Type="http://schemas.openxmlformats.org/officeDocument/2006/relationships/externalLink" Target="externalLinks/externalLink167.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externalLink" Target="externalLinks/externalLink188.xml"/><Relationship Id="rId50" Type="http://schemas.openxmlformats.org/officeDocument/2006/relationships/worksheet" Target="worksheets/sheet50.xml"/><Relationship Id="rId104" Type="http://schemas.openxmlformats.org/officeDocument/2006/relationships/externalLink" Target="externalLinks/externalLink27.xml"/><Relationship Id="rId125" Type="http://schemas.openxmlformats.org/officeDocument/2006/relationships/externalLink" Target="externalLinks/externalLink48.xml"/><Relationship Id="rId146" Type="http://schemas.openxmlformats.org/officeDocument/2006/relationships/externalLink" Target="externalLinks/externalLink69.xml"/><Relationship Id="rId167" Type="http://schemas.openxmlformats.org/officeDocument/2006/relationships/externalLink" Target="externalLinks/externalLink90.xml"/><Relationship Id="rId188" Type="http://schemas.openxmlformats.org/officeDocument/2006/relationships/externalLink" Target="externalLinks/externalLink111.xml"/><Relationship Id="rId71" Type="http://schemas.openxmlformats.org/officeDocument/2006/relationships/worksheet" Target="worksheets/sheet71.xml"/><Relationship Id="rId92" Type="http://schemas.openxmlformats.org/officeDocument/2006/relationships/externalLink" Target="externalLinks/externalLink15.xml"/><Relationship Id="rId213" Type="http://schemas.openxmlformats.org/officeDocument/2006/relationships/externalLink" Target="externalLinks/externalLink136.xml"/><Relationship Id="rId234" Type="http://schemas.openxmlformats.org/officeDocument/2006/relationships/externalLink" Target="externalLinks/externalLink157.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externalLink" Target="externalLinks/externalLink178.xml"/><Relationship Id="rId276" Type="http://schemas.microsoft.com/office/2017/06/relationships/rdRichValueStructure" Target="richData/rdrichvaluestructure.xml"/><Relationship Id="rId40" Type="http://schemas.openxmlformats.org/officeDocument/2006/relationships/worksheet" Target="worksheets/sheet40.xml"/><Relationship Id="rId115" Type="http://schemas.openxmlformats.org/officeDocument/2006/relationships/externalLink" Target="externalLinks/externalLink38.xml"/><Relationship Id="rId136" Type="http://schemas.openxmlformats.org/officeDocument/2006/relationships/externalLink" Target="externalLinks/externalLink59.xml"/><Relationship Id="rId157" Type="http://schemas.openxmlformats.org/officeDocument/2006/relationships/externalLink" Target="externalLinks/externalLink80.xml"/><Relationship Id="rId178" Type="http://schemas.openxmlformats.org/officeDocument/2006/relationships/externalLink" Target="externalLinks/externalLink101.xml"/><Relationship Id="rId61" Type="http://schemas.openxmlformats.org/officeDocument/2006/relationships/worksheet" Target="worksheets/sheet61.xml"/><Relationship Id="rId82" Type="http://schemas.openxmlformats.org/officeDocument/2006/relationships/externalLink" Target="externalLinks/externalLink5.xml"/><Relationship Id="rId199" Type="http://schemas.openxmlformats.org/officeDocument/2006/relationships/externalLink" Target="externalLinks/externalLink122.xml"/><Relationship Id="rId203" Type="http://schemas.openxmlformats.org/officeDocument/2006/relationships/externalLink" Target="externalLinks/externalLink126.xml"/><Relationship Id="rId19" Type="http://schemas.openxmlformats.org/officeDocument/2006/relationships/worksheet" Target="worksheets/sheet19.xml"/><Relationship Id="rId224" Type="http://schemas.openxmlformats.org/officeDocument/2006/relationships/externalLink" Target="externalLinks/externalLink147.xml"/><Relationship Id="rId245" Type="http://schemas.openxmlformats.org/officeDocument/2006/relationships/externalLink" Target="externalLinks/externalLink168.xml"/><Relationship Id="rId266" Type="http://schemas.openxmlformats.org/officeDocument/2006/relationships/externalLink" Target="externalLinks/externalLink189.xml"/><Relationship Id="rId30" Type="http://schemas.openxmlformats.org/officeDocument/2006/relationships/worksheet" Target="worksheets/sheet30.xml"/><Relationship Id="rId105" Type="http://schemas.openxmlformats.org/officeDocument/2006/relationships/externalLink" Target="externalLinks/externalLink28.xml"/><Relationship Id="rId126" Type="http://schemas.openxmlformats.org/officeDocument/2006/relationships/externalLink" Target="externalLinks/externalLink49.xml"/><Relationship Id="rId147" Type="http://schemas.openxmlformats.org/officeDocument/2006/relationships/externalLink" Target="externalLinks/externalLink70.xml"/><Relationship Id="rId168" Type="http://schemas.openxmlformats.org/officeDocument/2006/relationships/externalLink" Target="externalLinks/externalLink91.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externalLink" Target="externalLinks/externalLink16.xml"/><Relationship Id="rId189" Type="http://schemas.openxmlformats.org/officeDocument/2006/relationships/externalLink" Target="externalLinks/externalLink112.xml"/><Relationship Id="rId3" Type="http://schemas.openxmlformats.org/officeDocument/2006/relationships/worksheet" Target="worksheets/sheet3.xml"/><Relationship Id="rId214" Type="http://schemas.openxmlformats.org/officeDocument/2006/relationships/externalLink" Target="externalLinks/externalLink137.xml"/><Relationship Id="rId235" Type="http://schemas.openxmlformats.org/officeDocument/2006/relationships/externalLink" Target="externalLinks/externalLink158.xml"/><Relationship Id="rId256" Type="http://schemas.openxmlformats.org/officeDocument/2006/relationships/externalLink" Target="externalLinks/externalLink179.xml"/><Relationship Id="rId277" Type="http://schemas.microsoft.com/office/2017/06/relationships/rdArray" Target="richData/rdarray.xml"/><Relationship Id="rId116" Type="http://schemas.openxmlformats.org/officeDocument/2006/relationships/externalLink" Target="externalLinks/externalLink39.xml"/><Relationship Id="rId137" Type="http://schemas.openxmlformats.org/officeDocument/2006/relationships/externalLink" Target="externalLinks/externalLink60.xml"/><Relationship Id="rId158" Type="http://schemas.openxmlformats.org/officeDocument/2006/relationships/externalLink" Target="externalLinks/externalLink81.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externalLink" Target="externalLinks/externalLink6.xml"/><Relationship Id="rId179" Type="http://schemas.openxmlformats.org/officeDocument/2006/relationships/externalLink" Target="externalLinks/externalLink102.xml"/><Relationship Id="rId190" Type="http://schemas.openxmlformats.org/officeDocument/2006/relationships/externalLink" Target="externalLinks/externalLink113.xml"/><Relationship Id="rId204" Type="http://schemas.openxmlformats.org/officeDocument/2006/relationships/externalLink" Target="externalLinks/externalLink127.xml"/><Relationship Id="rId225" Type="http://schemas.openxmlformats.org/officeDocument/2006/relationships/externalLink" Target="externalLinks/externalLink148.xml"/><Relationship Id="rId246" Type="http://schemas.openxmlformats.org/officeDocument/2006/relationships/externalLink" Target="externalLinks/externalLink169.xml"/><Relationship Id="rId267" Type="http://schemas.openxmlformats.org/officeDocument/2006/relationships/externalLink" Target="externalLinks/externalLink190.xml"/><Relationship Id="rId106" Type="http://schemas.openxmlformats.org/officeDocument/2006/relationships/externalLink" Target="externalLinks/externalLink29.xml"/><Relationship Id="rId127" Type="http://schemas.openxmlformats.org/officeDocument/2006/relationships/externalLink" Target="externalLinks/externalLink50.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externalLink" Target="externalLinks/externalLink17.xml"/><Relationship Id="rId148" Type="http://schemas.openxmlformats.org/officeDocument/2006/relationships/externalLink" Target="externalLinks/externalLink71.xml"/><Relationship Id="rId169" Type="http://schemas.openxmlformats.org/officeDocument/2006/relationships/externalLink" Target="externalLinks/externalLink92.xml"/><Relationship Id="rId4" Type="http://schemas.openxmlformats.org/officeDocument/2006/relationships/worksheet" Target="worksheets/sheet4.xml"/><Relationship Id="rId180" Type="http://schemas.openxmlformats.org/officeDocument/2006/relationships/externalLink" Target="externalLinks/externalLink103.xml"/><Relationship Id="rId215" Type="http://schemas.openxmlformats.org/officeDocument/2006/relationships/externalLink" Target="externalLinks/externalLink138.xml"/><Relationship Id="rId236" Type="http://schemas.openxmlformats.org/officeDocument/2006/relationships/externalLink" Target="externalLinks/externalLink159.xml"/><Relationship Id="rId257" Type="http://schemas.openxmlformats.org/officeDocument/2006/relationships/externalLink" Target="externalLinks/externalLink180.xml"/><Relationship Id="rId278" Type="http://schemas.microsoft.com/office/2017/06/relationships/richStyles" Target="richData/richStyles.xml"/><Relationship Id="rId42" Type="http://schemas.openxmlformats.org/officeDocument/2006/relationships/worksheet" Target="worksheets/sheet42.xml"/><Relationship Id="rId84" Type="http://schemas.openxmlformats.org/officeDocument/2006/relationships/externalLink" Target="externalLinks/externalLink7.xml"/><Relationship Id="rId138" Type="http://schemas.openxmlformats.org/officeDocument/2006/relationships/externalLink" Target="externalLinks/externalLink61.xml"/><Relationship Id="rId191" Type="http://schemas.openxmlformats.org/officeDocument/2006/relationships/externalLink" Target="externalLinks/externalLink114.xml"/><Relationship Id="rId205" Type="http://schemas.openxmlformats.org/officeDocument/2006/relationships/externalLink" Target="externalLinks/externalLink128.xml"/><Relationship Id="rId247" Type="http://schemas.openxmlformats.org/officeDocument/2006/relationships/externalLink" Target="externalLinks/externalLink170.xml"/><Relationship Id="rId107" Type="http://schemas.openxmlformats.org/officeDocument/2006/relationships/externalLink" Target="externalLinks/externalLink30.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externalLink" Target="externalLinks/externalLink72.xml"/><Relationship Id="rId95" Type="http://schemas.openxmlformats.org/officeDocument/2006/relationships/externalLink" Target="externalLinks/externalLink18.xml"/><Relationship Id="rId160" Type="http://schemas.openxmlformats.org/officeDocument/2006/relationships/externalLink" Target="externalLinks/externalLink83.xml"/><Relationship Id="rId216" Type="http://schemas.openxmlformats.org/officeDocument/2006/relationships/externalLink" Target="externalLinks/externalLink139.xml"/><Relationship Id="rId258" Type="http://schemas.openxmlformats.org/officeDocument/2006/relationships/externalLink" Target="externalLinks/externalLink181.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externalLink" Target="externalLinks/externalLink41.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6.xml.rels><?xml version="1.0" encoding="UTF-8" standalone="yes"?>
<Relationships xmlns="http://schemas.openxmlformats.org/package/2006/relationships"><Relationship Id="rId2" Type="http://schemas.microsoft.com/office/2011/relationships/chartColorStyle" Target="colors6.xml"/><Relationship Id="rId1" Type="http://schemas.microsoft.com/office/2011/relationships/chartStyle" Target="style6.xml"/></Relationships>
</file>

<file path=xl/charts/_rels/chart7.xml.rels><?xml version="1.0" encoding="UTF-8" standalone="yes"?>
<Relationships xmlns="http://schemas.openxmlformats.org/package/2006/relationships"><Relationship Id="rId3" Type="http://schemas.openxmlformats.org/officeDocument/2006/relationships/themeOverride" Target="../theme/themeOverride1.xml"/><Relationship Id="rId2" Type="http://schemas.microsoft.com/office/2011/relationships/chartColorStyle" Target="colors7.xml"/><Relationship Id="rId1" Type="http://schemas.microsoft.com/office/2011/relationships/chartStyle" Target="style7.xml"/></Relationships>
</file>

<file path=xl/charts/_rels/chart8.xml.rels><?xml version="1.0" encoding="UTF-8" standalone="yes"?>
<Relationships xmlns="http://schemas.openxmlformats.org/package/2006/relationships"><Relationship Id="rId2" Type="http://schemas.microsoft.com/office/2011/relationships/chartColorStyle" Target="colors9.xml"/><Relationship Id="rId1" Type="http://schemas.microsoft.com/office/2011/relationships/chartStyle" Target="style9.xml"/></Relationships>
</file>

<file path=xl/charts/_rels/chartEx1.xml.rels><?xml version="1.0" encoding="UTF-8" standalone="yes"?>
<Relationships xmlns="http://schemas.openxmlformats.org/package/2006/relationships"><Relationship Id="rId2" Type="http://schemas.microsoft.com/office/2011/relationships/chartColorStyle" Target="colors8.xml"/><Relationship Id="rId1" Type="http://schemas.microsoft.com/office/2011/relationships/chartStyle" Target="style8.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MX"/>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tx>
            <c:strRef>
              <c:f>'Gráfico 1 '!$C$9</c:f>
              <c:strCache>
                <c:ptCount val="1"/>
                <c:pt idx="0">
                  <c:v>2021</c:v>
                </c:pt>
              </c:strCache>
            </c:strRef>
          </c:tx>
          <c:spPr>
            <a:gradFill flip="none" rotWithShape="1">
              <a:gsLst>
                <a:gs pos="0">
                  <a:schemeClr val="accent1">
                    <a:lumMod val="75000"/>
                    <a:shade val="30000"/>
                    <a:satMod val="115000"/>
                  </a:schemeClr>
                </a:gs>
                <a:gs pos="50000">
                  <a:schemeClr val="accent1">
                    <a:lumMod val="75000"/>
                    <a:shade val="67500"/>
                    <a:satMod val="115000"/>
                  </a:schemeClr>
                </a:gs>
                <a:gs pos="100000">
                  <a:schemeClr val="accent1">
                    <a:lumMod val="75000"/>
                    <a:shade val="100000"/>
                    <a:satMod val="115000"/>
                  </a:schemeClr>
                </a:gs>
              </a:gsLst>
              <a:lin ang="16200000" scaled="1"/>
              <a:tileRect/>
            </a:gradFill>
            <a:ln>
              <a:noFill/>
            </a:ln>
            <a:effectLst>
              <a:outerShdw blurRad="57150" dist="19050" dir="5400000" algn="ctr" rotWithShape="0">
                <a:srgbClr val="000000">
                  <a:alpha val="63000"/>
                </a:srgbClr>
              </a:outerShdw>
            </a:effectLst>
          </c:spPr>
          <c:invertIfNegative val="0"/>
          <c:dLbls>
            <c:spPr>
              <a:noFill/>
              <a:ln>
                <a:noFill/>
              </a:ln>
              <a:effectLst/>
            </c:spPr>
            <c:txPr>
              <a:bodyPr rot="0" spcFirstLastPara="1" vertOverflow="ellipsis" vert="horz" wrap="square" anchor="ctr" anchorCtr="1"/>
              <a:lstStyle/>
              <a:p>
                <a:pPr>
                  <a:defRPr sz="900" b="1" i="0" u="none" strike="noStrike" kern="1200" baseline="0">
                    <a:solidFill>
                      <a:schemeClr val="tx1"/>
                    </a:solidFill>
                    <a:latin typeface="Avenir Next LT Pro" panose="020B05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'Gráfico 1 '!$B$10:$B$15</c:f>
              <c:strCache>
                <c:ptCount val="6"/>
                <c:pt idx="0">
                  <c:v>Economía Mundial</c:v>
                </c:pt>
                <c:pt idx="1">
                  <c:v>Economías Avanzadas</c:v>
                </c:pt>
                <c:pt idx="2">
                  <c:v>Estados Unidos</c:v>
                </c:pt>
                <c:pt idx="3">
                  <c:v>Zona Euro</c:v>
                </c:pt>
                <c:pt idx="4">
                  <c:v>Mercados Emergentes y Economías en Desarrollo</c:v>
                </c:pt>
                <c:pt idx="5">
                  <c:v>China</c:v>
                </c:pt>
              </c:strCache>
            </c:strRef>
          </c:cat>
          <c:val>
            <c:numRef>
              <c:f>'Gráfico 1 '!$C$10:$C$15</c:f>
              <c:numCache>
                <c:formatCode>_(* #,##0.0_);_(* \(#,##0.0\);_(* "-"??_);_(@_)</c:formatCode>
                <c:ptCount val="6"/>
                <c:pt idx="0">
                  <c:v>6.2</c:v>
                </c:pt>
                <c:pt idx="1">
                  <c:v>5.4</c:v>
                </c:pt>
                <c:pt idx="2">
                  <c:v>5.9</c:v>
                </c:pt>
                <c:pt idx="3">
                  <c:v>5.3</c:v>
                </c:pt>
                <c:pt idx="4">
                  <c:v>6.7</c:v>
                </c:pt>
                <c:pt idx="5">
                  <c:v>8.4</c:v>
                </c:pt>
              </c:numCache>
            </c:numRef>
          </c:val>
          <c:extLst>
            <c:ext xmlns:c16="http://schemas.microsoft.com/office/drawing/2014/chart" uri="{C3380CC4-5D6E-409C-BE32-E72D297353CC}">
              <c16:uniqueId val="{00000000-8A61-42B8-B80F-ED8204FF02C2}"/>
            </c:ext>
          </c:extLst>
        </c:ser>
        <c:ser>
          <c:idx val="1"/>
          <c:order val="1"/>
          <c:tx>
            <c:strRef>
              <c:f>'Gráfico 1 '!$D$9</c:f>
              <c:strCache>
                <c:ptCount val="1"/>
                <c:pt idx="0">
                  <c:v>2022</c:v>
                </c:pt>
              </c:strCache>
            </c:strRef>
          </c:tx>
          <c:spPr>
            <a:gradFill flip="none" rotWithShape="1">
              <a:gsLst>
                <a:gs pos="0">
                  <a:schemeClr val="bg1">
                    <a:lumMod val="65000"/>
                    <a:shade val="30000"/>
                    <a:satMod val="115000"/>
                  </a:schemeClr>
                </a:gs>
                <a:gs pos="50000">
                  <a:schemeClr val="bg1">
                    <a:lumMod val="65000"/>
                    <a:shade val="67500"/>
                    <a:satMod val="115000"/>
                  </a:schemeClr>
                </a:gs>
                <a:gs pos="100000">
                  <a:schemeClr val="bg1">
                    <a:lumMod val="65000"/>
                    <a:shade val="100000"/>
                    <a:satMod val="115000"/>
                  </a:schemeClr>
                </a:gs>
              </a:gsLst>
              <a:lin ang="13500000" scaled="1"/>
              <a:tileRect/>
            </a:gradFill>
            <a:ln>
              <a:noFill/>
            </a:ln>
            <a:effectLst>
              <a:outerShdw blurRad="57150" dist="19050" dir="5400000" algn="ctr" rotWithShape="0">
                <a:srgbClr val="000000">
                  <a:alpha val="63000"/>
                </a:srgbClr>
              </a:outerShdw>
            </a:effectLst>
          </c:spPr>
          <c:invertIfNegative val="0"/>
          <c:dLbls>
            <c:spPr>
              <a:noFill/>
              <a:ln>
                <a:noFill/>
              </a:ln>
              <a:effectLst/>
            </c:spPr>
            <c:txPr>
              <a:bodyPr rot="0" spcFirstLastPara="1" vertOverflow="ellipsis" vert="horz" wrap="square" anchor="ctr" anchorCtr="1"/>
              <a:lstStyle/>
              <a:p>
                <a:pPr>
                  <a:defRPr sz="900" b="1" i="0" u="none" strike="noStrike" kern="1200" baseline="0">
                    <a:solidFill>
                      <a:schemeClr val="tx1"/>
                    </a:solidFill>
                    <a:latin typeface="Avenir Next LT Pro" panose="020B05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'Gráfico 1 '!$B$10:$B$15</c:f>
              <c:strCache>
                <c:ptCount val="6"/>
                <c:pt idx="0">
                  <c:v>Economía Mundial</c:v>
                </c:pt>
                <c:pt idx="1">
                  <c:v>Economías Avanzadas</c:v>
                </c:pt>
                <c:pt idx="2">
                  <c:v>Estados Unidos</c:v>
                </c:pt>
                <c:pt idx="3">
                  <c:v>Zona Euro</c:v>
                </c:pt>
                <c:pt idx="4">
                  <c:v>Mercados Emergentes y Economías en Desarrollo</c:v>
                </c:pt>
                <c:pt idx="5">
                  <c:v>China</c:v>
                </c:pt>
              </c:strCache>
            </c:strRef>
          </c:cat>
          <c:val>
            <c:numRef>
              <c:f>'Gráfico 1 '!$D$10:$D$15</c:f>
              <c:numCache>
                <c:formatCode>_(* #,##0.0_);_(* \(#,##0.0\);_(* "-"??_);_(@_)</c:formatCode>
                <c:ptCount val="6"/>
                <c:pt idx="0">
                  <c:v>3.4</c:v>
                </c:pt>
                <c:pt idx="1">
                  <c:v>2.7</c:v>
                </c:pt>
                <c:pt idx="2">
                  <c:v>2</c:v>
                </c:pt>
                <c:pt idx="3">
                  <c:v>3.5</c:v>
                </c:pt>
                <c:pt idx="4">
                  <c:v>3.9</c:v>
                </c:pt>
                <c:pt idx="5">
                  <c:v>3</c:v>
                </c:pt>
              </c:numCache>
            </c:numRef>
          </c:val>
          <c:extLst>
            <c:ext xmlns:c16="http://schemas.microsoft.com/office/drawing/2014/chart" uri="{C3380CC4-5D6E-409C-BE32-E72D297353CC}">
              <c16:uniqueId val="{00000001-8A61-42B8-B80F-ED8204FF02C2}"/>
            </c:ext>
          </c:extLst>
        </c:ser>
        <c:dLbls>
          <c:showLegendKey val="0"/>
          <c:showVal val="1"/>
          <c:showCatName val="0"/>
          <c:showSerName val="0"/>
          <c:showPercent val="0"/>
          <c:showBubbleSize val="0"/>
        </c:dLbls>
        <c:gapWidth val="75"/>
        <c:axId val="1009565520"/>
        <c:axId val="1009567600"/>
      </c:barChart>
      <c:catAx>
        <c:axId val="1009565520"/>
        <c:scaling>
          <c:orientation val="minMax"/>
        </c:scaling>
        <c:delete val="0"/>
        <c:axPos val="b"/>
        <c:numFmt formatCode="General" sourceLinked="1"/>
        <c:majorTickMark val="none"/>
        <c:minorTickMark val="none"/>
        <c:tickLblPos val="nextTo"/>
        <c:spPr>
          <a:noFill/>
          <a:ln w="12700" cap="flat" cmpd="sng" algn="ctr">
            <a:solidFill>
              <a:schemeClr val="tx1">
                <a:lumMod val="15000"/>
                <a:lumOff val="85000"/>
              </a:schemeClr>
            </a:solidFill>
            <a:round/>
          </a:ln>
          <a:effectLst/>
        </c:spPr>
        <c:txPr>
          <a:bodyPr rot="-60000000" spcFirstLastPara="1" vertOverflow="ellipsis" vert="horz" wrap="square" anchor="ctr" anchorCtr="1"/>
          <a:lstStyle/>
          <a:p>
            <a:pPr>
              <a:defRPr sz="900" b="1" i="0" u="none" strike="noStrike" kern="1200" baseline="0">
                <a:solidFill>
                  <a:schemeClr val="tx1"/>
                </a:solidFill>
                <a:latin typeface="Avenir Next LT Pro" panose="020B0504020202020204" pitchFamily="34" charset="0"/>
                <a:ea typeface="+mn-ea"/>
                <a:cs typeface="Arial" panose="020B0604020202020204" pitchFamily="34" charset="0"/>
              </a:defRPr>
            </a:pPr>
            <a:endParaRPr lang="es-DO"/>
          </a:p>
        </c:txPr>
        <c:crossAx val="1009567600"/>
        <c:crosses val="autoZero"/>
        <c:auto val="1"/>
        <c:lblAlgn val="ctr"/>
        <c:lblOffset val="100"/>
        <c:noMultiLvlLbl val="0"/>
      </c:catAx>
      <c:valAx>
        <c:axId val="1009567600"/>
        <c:scaling>
          <c:orientation val="minMax"/>
        </c:scaling>
        <c:delete val="1"/>
        <c:axPos val="l"/>
        <c:numFmt formatCode="_(* #,##0.0_);_(* \(#,##0.0\);_(* &quot;-&quot;??_);_(@_)" sourceLinked="1"/>
        <c:majorTickMark val="none"/>
        <c:minorTickMark val="none"/>
        <c:tickLblPos val="nextTo"/>
        <c:crossAx val="1009565520"/>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1" i="0" u="none" strike="noStrike" kern="1200" baseline="0">
              <a:solidFill>
                <a:schemeClr val="tx1"/>
              </a:solidFill>
              <a:latin typeface="Avenir Next LT Pro" panose="020B0504020202020204" pitchFamily="34" charset="0"/>
              <a:ea typeface="+mn-ea"/>
              <a:cs typeface="Arial" panose="020B0604020202020204" pitchFamily="34" charset="0"/>
            </a:defRPr>
          </a:pPr>
          <a:endParaRPr lang="es-DO"/>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b="1">
          <a:solidFill>
            <a:schemeClr val="tx1"/>
          </a:solidFill>
          <a:latin typeface="Avenir Next LT Pro" panose="020B0504020202020204" pitchFamily="34" charset="0"/>
          <a:cs typeface="Arial" panose="020B0604020202020204" pitchFamily="34" charset="0"/>
        </a:defRPr>
      </a:pPr>
      <a:endParaRPr lang="es-D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MX"/>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6.1567147856517936E-2"/>
          <c:y val="6.4327485380116955E-2"/>
          <c:w val="0.90787729658792649"/>
          <c:h val="0.7222323525348805"/>
        </c:manualLayout>
      </c:layout>
      <c:barChart>
        <c:barDir val="col"/>
        <c:grouping val="clustered"/>
        <c:varyColors val="0"/>
        <c:ser>
          <c:idx val="0"/>
          <c:order val="0"/>
          <c:spPr>
            <a:gradFill flip="none" rotWithShape="1">
              <a:gsLst>
                <a:gs pos="0">
                  <a:schemeClr val="accent1">
                    <a:lumMod val="75000"/>
                    <a:shade val="30000"/>
                    <a:satMod val="115000"/>
                  </a:schemeClr>
                </a:gs>
                <a:gs pos="50000">
                  <a:schemeClr val="accent1">
                    <a:lumMod val="75000"/>
                    <a:shade val="67500"/>
                    <a:satMod val="115000"/>
                  </a:schemeClr>
                </a:gs>
                <a:gs pos="100000">
                  <a:schemeClr val="accent1">
                    <a:lumMod val="75000"/>
                    <a:shade val="100000"/>
                    <a:satMod val="115000"/>
                  </a:schemeClr>
                </a:gs>
              </a:gsLst>
              <a:lin ang="13500000" scaled="1"/>
              <a:tileRect/>
            </a:gradFill>
            <a:ln>
              <a:noFill/>
            </a:ln>
            <a:effectLst>
              <a:outerShdw blurRad="57150" dist="19050" dir="5400000" algn="ctr" rotWithShape="0">
                <a:srgbClr val="000000">
                  <a:alpha val="63000"/>
                </a:srgbClr>
              </a:outerShdw>
            </a:effectLst>
          </c:spPr>
          <c:invertIfNegative val="0"/>
          <c:dLbls>
            <c:spPr>
              <a:noFill/>
              <a:ln>
                <a:noFill/>
              </a:ln>
              <a:effectLst/>
            </c:spPr>
            <c:txPr>
              <a:bodyPr rot="0" spcFirstLastPara="1" vertOverflow="ellipsis" vert="horz" wrap="square" anchor="ctr" anchorCtr="1"/>
              <a:lstStyle/>
              <a:p>
                <a:pPr>
                  <a:defRPr sz="800" b="1" i="0" u="none" strike="noStrike" kern="1200" baseline="0">
                    <a:solidFill>
                      <a:schemeClr val="tx1"/>
                    </a:solidFill>
                    <a:latin typeface="Avenir Next LT Pro" panose="020B0504020202020204" pitchFamily="34" charset="0"/>
                    <a:ea typeface="+mn-ea"/>
                    <a:cs typeface="+mn-cs"/>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'Gráfico 2 '!$D$11:$D$14</c:f>
              <c:strCache>
                <c:ptCount val="4"/>
                <c:pt idx="0">
                  <c:v>2020</c:v>
                </c:pt>
                <c:pt idx="1">
                  <c:v>2021</c:v>
                </c:pt>
                <c:pt idx="2">
                  <c:v>2022</c:v>
                </c:pt>
                <c:pt idx="3">
                  <c:v>2023*</c:v>
                </c:pt>
              </c:strCache>
            </c:strRef>
          </c:cat>
          <c:val>
            <c:numRef>
              <c:f>'Gráfico 2 '!$E$11:$E$14</c:f>
              <c:numCache>
                <c:formatCode>General</c:formatCode>
                <c:ptCount val="4"/>
                <c:pt idx="0">
                  <c:v>-3.4</c:v>
                </c:pt>
                <c:pt idx="1">
                  <c:v>5.9</c:v>
                </c:pt>
                <c:pt idx="2" formatCode="0.0">
                  <c:v>2</c:v>
                </c:pt>
                <c:pt idx="3" formatCode="_(* #,##0.0_);_(* \(#,##0.0\);_(* &quot;-&quot;??_);_(@_)">
                  <c:v>1.4</c:v>
                </c:pt>
              </c:numCache>
            </c:numRef>
          </c:val>
          <c:extLst>
            <c:ext xmlns:c16="http://schemas.microsoft.com/office/drawing/2014/chart" uri="{C3380CC4-5D6E-409C-BE32-E72D297353CC}">
              <c16:uniqueId val="{00000000-E7A8-494D-AB0D-3E45AC41DDF9}"/>
            </c:ext>
          </c:extLst>
        </c:ser>
        <c:dLbls>
          <c:showLegendKey val="0"/>
          <c:showVal val="1"/>
          <c:showCatName val="0"/>
          <c:showSerName val="0"/>
          <c:showPercent val="0"/>
          <c:showBubbleSize val="0"/>
        </c:dLbls>
        <c:gapWidth val="139"/>
        <c:axId val="1021612544"/>
        <c:axId val="1021611296"/>
      </c:barChart>
      <c:catAx>
        <c:axId val="1021612544"/>
        <c:scaling>
          <c:orientation val="minMax"/>
        </c:scaling>
        <c:delete val="0"/>
        <c:axPos val="b"/>
        <c:numFmt formatCode="General" sourceLinked="1"/>
        <c:majorTickMark val="none"/>
        <c:minorTickMark val="none"/>
        <c:tickLblPos val="low"/>
        <c:spPr>
          <a:noFill/>
          <a:ln w="12700" cap="flat" cmpd="sng" algn="ctr">
            <a:solidFill>
              <a:schemeClr val="tx1">
                <a:lumMod val="15000"/>
                <a:lumOff val="85000"/>
              </a:schemeClr>
            </a:solidFill>
            <a:round/>
          </a:ln>
          <a:effectLst/>
        </c:spPr>
        <c:txPr>
          <a:bodyPr rot="-60000000" spcFirstLastPara="1" vertOverflow="ellipsis" vert="horz" wrap="square" anchor="ctr" anchorCtr="1"/>
          <a:lstStyle/>
          <a:p>
            <a:pPr>
              <a:defRPr sz="800" b="1" i="0" u="none" strike="noStrike" kern="1200" baseline="0">
                <a:solidFill>
                  <a:schemeClr val="tx1"/>
                </a:solidFill>
                <a:latin typeface="Avenir Next LT Pro" panose="020B0504020202020204" pitchFamily="34" charset="0"/>
                <a:ea typeface="+mn-ea"/>
                <a:cs typeface="+mn-cs"/>
              </a:defRPr>
            </a:pPr>
            <a:endParaRPr lang="es-DO"/>
          </a:p>
        </c:txPr>
        <c:crossAx val="1021611296"/>
        <c:crosses val="autoZero"/>
        <c:auto val="1"/>
        <c:lblAlgn val="ctr"/>
        <c:lblOffset val="110"/>
        <c:noMultiLvlLbl val="0"/>
      </c:catAx>
      <c:valAx>
        <c:axId val="1021611296"/>
        <c:scaling>
          <c:orientation val="minMax"/>
        </c:scaling>
        <c:delete val="1"/>
        <c:axPos val="l"/>
        <c:numFmt formatCode="General" sourceLinked="1"/>
        <c:majorTickMark val="none"/>
        <c:minorTickMark val="none"/>
        <c:tickLblPos val="nextTo"/>
        <c:crossAx val="1021612544"/>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800" b="1">
          <a:solidFill>
            <a:schemeClr val="tx1"/>
          </a:solidFill>
          <a:latin typeface="Avenir Next LT Pro" panose="020B0504020202020204" pitchFamily="34" charset="0"/>
        </a:defRPr>
      </a:pPr>
      <a:endParaRPr lang="es-DO"/>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MX"/>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tx>
            <c:strRef>
              <c:f>'Gráfico 3 '!$F$11</c:f>
              <c:strCache>
                <c:ptCount val="1"/>
                <c:pt idx="0">
                  <c:v>2020</c:v>
                </c:pt>
              </c:strCache>
            </c:strRef>
          </c:tx>
          <c:spPr>
            <a:gradFill flip="none" rotWithShape="1">
              <a:gsLst>
                <a:gs pos="0">
                  <a:schemeClr val="accent1">
                    <a:lumMod val="75000"/>
                    <a:shade val="30000"/>
                    <a:satMod val="115000"/>
                  </a:schemeClr>
                </a:gs>
                <a:gs pos="50000">
                  <a:schemeClr val="accent1">
                    <a:lumMod val="75000"/>
                    <a:shade val="67500"/>
                    <a:satMod val="115000"/>
                  </a:schemeClr>
                </a:gs>
                <a:gs pos="100000">
                  <a:schemeClr val="accent1">
                    <a:lumMod val="75000"/>
                    <a:shade val="100000"/>
                    <a:satMod val="115000"/>
                  </a:schemeClr>
                </a:gs>
              </a:gsLst>
              <a:path path="circle">
                <a:fillToRect t="100000" r="100000"/>
              </a:path>
              <a:tileRect l="-100000" b="-100000"/>
            </a:gradFill>
            <a:ln>
              <a:noFill/>
            </a:ln>
            <a:effectLst>
              <a:outerShdw blurRad="57150" dist="19050" dir="5400000" algn="ctr" rotWithShape="0">
                <a:srgbClr val="000000">
                  <a:alpha val="63000"/>
                </a:srgbClr>
              </a:outerShdw>
            </a:effectLst>
          </c:spPr>
          <c:invertIfNegative val="0"/>
          <c:dLbls>
            <c:spPr>
              <a:noFill/>
              <a:ln>
                <a:noFill/>
              </a:ln>
              <a:effectLst/>
            </c:spPr>
            <c:txPr>
              <a:bodyPr rot="0" spcFirstLastPara="1" vertOverflow="ellipsis" vert="horz" wrap="square" anchor="ctr" anchorCtr="1"/>
              <a:lstStyle/>
              <a:p>
                <a:pPr>
                  <a:defRPr sz="900" b="1" i="0" u="none" strike="noStrike" kern="1200" baseline="0">
                    <a:solidFill>
                      <a:schemeClr val="tx1"/>
                    </a:solidFill>
                    <a:latin typeface="Avenir Next LT Pro" panose="020B0504020202020204" pitchFamily="34" charset="0"/>
                    <a:ea typeface="+mn-ea"/>
                    <a:cs typeface="+mn-cs"/>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'Gráfico 3 '!$E$12:$E$16</c:f>
              <c:strCache>
                <c:ptCount val="5"/>
                <c:pt idx="0">
                  <c:v>Zona Euro</c:v>
                </c:pt>
                <c:pt idx="1">
                  <c:v>Alemania </c:v>
                </c:pt>
                <c:pt idx="2">
                  <c:v>Francia</c:v>
                </c:pt>
                <c:pt idx="3">
                  <c:v>Italia</c:v>
                </c:pt>
                <c:pt idx="4">
                  <c:v>España</c:v>
                </c:pt>
              </c:strCache>
            </c:strRef>
          </c:cat>
          <c:val>
            <c:numRef>
              <c:f>'Gráfico 3 '!$F$12:$F$16</c:f>
              <c:numCache>
                <c:formatCode>0.0</c:formatCode>
                <c:ptCount val="5"/>
                <c:pt idx="0">
                  <c:v>-6.4</c:v>
                </c:pt>
                <c:pt idx="1">
                  <c:v>-4.5999999999999996</c:v>
                </c:pt>
                <c:pt idx="2">
                  <c:v>-8</c:v>
                </c:pt>
                <c:pt idx="3">
                  <c:v>-8.9</c:v>
                </c:pt>
                <c:pt idx="4">
                  <c:v>-10.8</c:v>
                </c:pt>
              </c:numCache>
            </c:numRef>
          </c:val>
          <c:extLst>
            <c:ext xmlns:c16="http://schemas.microsoft.com/office/drawing/2014/chart" uri="{C3380CC4-5D6E-409C-BE32-E72D297353CC}">
              <c16:uniqueId val="{00000000-3C27-4BB5-A2CC-F43DDDCA0CEE}"/>
            </c:ext>
          </c:extLst>
        </c:ser>
        <c:ser>
          <c:idx val="1"/>
          <c:order val="1"/>
          <c:tx>
            <c:strRef>
              <c:f>'Gráfico 3 '!$G$11</c:f>
              <c:strCache>
                <c:ptCount val="1"/>
                <c:pt idx="0">
                  <c:v>2021</c:v>
                </c:pt>
              </c:strCache>
            </c:strRef>
          </c:tx>
          <c:spPr>
            <a:gradFill rotWithShape="1">
              <a:gsLst>
                <a:gs pos="0">
                  <a:schemeClr val="accent3">
                    <a:satMod val="103000"/>
                    <a:lumMod val="102000"/>
                    <a:tint val="94000"/>
                  </a:schemeClr>
                </a:gs>
                <a:gs pos="50000">
                  <a:schemeClr val="accent3">
                    <a:satMod val="110000"/>
                    <a:lumMod val="100000"/>
                    <a:shade val="100000"/>
                  </a:schemeClr>
                </a:gs>
                <a:gs pos="100000">
                  <a:schemeClr val="accent3">
                    <a:lumMod val="99000"/>
                    <a:satMod val="120000"/>
                    <a:shade val="78000"/>
                  </a:schemeClr>
                </a:gs>
              </a:gsLst>
              <a:lin ang="5400000" scaled="0"/>
            </a:gradFill>
            <a:ln>
              <a:noFill/>
            </a:ln>
            <a:effectLst>
              <a:outerShdw blurRad="57150" dist="19050" dir="5400000" algn="ctr" rotWithShape="0">
                <a:srgbClr val="000000">
                  <a:alpha val="63000"/>
                </a:srgbClr>
              </a:outerShdw>
            </a:effectLst>
          </c:spPr>
          <c:invertIfNegative val="0"/>
          <c:dLbls>
            <c:spPr>
              <a:noFill/>
              <a:ln>
                <a:noFill/>
              </a:ln>
              <a:effectLst/>
            </c:spPr>
            <c:txPr>
              <a:bodyPr rot="0" spcFirstLastPara="1" vertOverflow="ellipsis" vert="horz" wrap="square" anchor="ctr" anchorCtr="1"/>
              <a:lstStyle/>
              <a:p>
                <a:pPr>
                  <a:defRPr sz="900" b="1" i="0" u="none" strike="noStrike" kern="1200" baseline="0">
                    <a:solidFill>
                      <a:schemeClr val="tx1"/>
                    </a:solidFill>
                    <a:latin typeface="Avenir Next LT Pro" panose="020B0504020202020204" pitchFamily="34" charset="0"/>
                    <a:ea typeface="+mn-ea"/>
                    <a:cs typeface="+mn-cs"/>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'Gráfico 3 '!$E$12:$E$16</c:f>
              <c:strCache>
                <c:ptCount val="5"/>
                <c:pt idx="0">
                  <c:v>Zona Euro</c:v>
                </c:pt>
                <c:pt idx="1">
                  <c:v>Alemania </c:v>
                </c:pt>
                <c:pt idx="2">
                  <c:v>Francia</c:v>
                </c:pt>
                <c:pt idx="3">
                  <c:v>Italia</c:v>
                </c:pt>
                <c:pt idx="4">
                  <c:v>España</c:v>
                </c:pt>
              </c:strCache>
            </c:strRef>
          </c:cat>
          <c:val>
            <c:numRef>
              <c:f>'Gráfico 3 '!$G$12:$G$16</c:f>
              <c:numCache>
                <c:formatCode>0.0</c:formatCode>
                <c:ptCount val="5"/>
                <c:pt idx="0">
                  <c:v>5.3</c:v>
                </c:pt>
                <c:pt idx="1">
                  <c:v>2.6</c:v>
                </c:pt>
                <c:pt idx="2">
                  <c:v>6.8</c:v>
                </c:pt>
                <c:pt idx="3">
                  <c:v>6.7</c:v>
                </c:pt>
                <c:pt idx="4">
                  <c:v>5.5</c:v>
                </c:pt>
              </c:numCache>
            </c:numRef>
          </c:val>
          <c:extLst>
            <c:ext xmlns:c16="http://schemas.microsoft.com/office/drawing/2014/chart" uri="{C3380CC4-5D6E-409C-BE32-E72D297353CC}">
              <c16:uniqueId val="{00000001-3C27-4BB5-A2CC-F43DDDCA0CEE}"/>
            </c:ext>
          </c:extLst>
        </c:ser>
        <c:ser>
          <c:idx val="2"/>
          <c:order val="2"/>
          <c:tx>
            <c:strRef>
              <c:f>'Gráfico 3 '!$H$11</c:f>
              <c:strCache>
                <c:ptCount val="1"/>
                <c:pt idx="0">
                  <c:v>2022</c:v>
                </c:pt>
              </c:strCache>
            </c:strRef>
          </c:tx>
          <c:spPr>
            <a:solidFill>
              <a:schemeClr val="accent1"/>
            </a:solidFill>
            <a:ln>
              <a:noFill/>
            </a:ln>
            <a:effectLst>
              <a:outerShdw blurRad="57150" dist="19050" dir="5400000" algn="ctr" rotWithShape="0">
                <a:srgbClr val="000000">
                  <a:alpha val="63000"/>
                </a:srgbClr>
              </a:outerShdw>
            </a:effectLst>
          </c:spPr>
          <c:invertIfNegative val="0"/>
          <c:dLbls>
            <c:spPr>
              <a:noFill/>
              <a:ln>
                <a:noFill/>
              </a:ln>
              <a:effectLst/>
            </c:spPr>
            <c:txPr>
              <a:bodyPr rot="0" spcFirstLastPara="1" vertOverflow="ellipsis" vert="horz" wrap="square" anchor="ctr" anchorCtr="1"/>
              <a:lstStyle/>
              <a:p>
                <a:pPr>
                  <a:defRPr sz="900" b="1" i="0" u="none" strike="noStrike" kern="1200" baseline="0">
                    <a:solidFill>
                      <a:schemeClr val="tx1"/>
                    </a:solidFill>
                    <a:latin typeface="Avenir Next LT Pro" panose="020B0504020202020204" pitchFamily="34" charset="0"/>
                    <a:ea typeface="+mn-ea"/>
                    <a:cs typeface="+mn-cs"/>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'Gráfico 3 '!$E$12:$E$16</c:f>
              <c:strCache>
                <c:ptCount val="5"/>
                <c:pt idx="0">
                  <c:v>Zona Euro</c:v>
                </c:pt>
                <c:pt idx="1">
                  <c:v>Alemania </c:v>
                </c:pt>
                <c:pt idx="2">
                  <c:v>Francia</c:v>
                </c:pt>
                <c:pt idx="3">
                  <c:v>Italia</c:v>
                </c:pt>
                <c:pt idx="4">
                  <c:v>España</c:v>
                </c:pt>
              </c:strCache>
            </c:strRef>
          </c:cat>
          <c:val>
            <c:numRef>
              <c:f>'Gráfico 3 '!$H$12:$H$16</c:f>
              <c:numCache>
                <c:formatCode>0.0</c:formatCode>
                <c:ptCount val="5"/>
                <c:pt idx="0">
                  <c:v>3.5</c:v>
                </c:pt>
                <c:pt idx="1">
                  <c:v>1.9</c:v>
                </c:pt>
                <c:pt idx="2">
                  <c:v>2.6</c:v>
                </c:pt>
                <c:pt idx="3">
                  <c:v>3.9</c:v>
                </c:pt>
                <c:pt idx="4">
                  <c:v>5.2</c:v>
                </c:pt>
              </c:numCache>
            </c:numRef>
          </c:val>
          <c:extLst>
            <c:ext xmlns:c16="http://schemas.microsoft.com/office/drawing/2014/chart" uri="{C3380CC4-5D6E-409C-BE32-E72D297353CC}">
              <c16:uniqueId val="{00000002-3C27-4BB5-A2CC-F43DDDCA0CEE}"/>
            </c:ext>
          </c:extLst>
        </c:ser>
        <c:ser>
          <c:idx val="3"/>
          <c:order val="3"/>
          <c:tx>
            <c:strRef>
              <c:f>'Gráfico 3 '!$I$11</c:f>
              <c:strCache>
                <c:ptCount val="1"/>
                <c:pt idx="0">
                  <c:v>2023*</c:v>
                </c:pt>
              </c:strCache>
            </c:strRef>
          </c:tx>
          <c:spPr>
            <a:gradFill flip="none" rotWithShape="1">
              <a:gsLst>
                <a:gs pos="0">
                  <a:schemeClr val="tx2">
                    <a:lumMod val="75000"/>
                    <a:shade val="30000"/>
                    <a:satMod val="115000"/>
                  </a:schemeClr>
                </a:gs>
                <a:gs pos="50000">
                  <a:schemeClr val="tx2">
                    <a:lumMod val="75000"/>
                    <a:shade val="67500"/>
                    <a:satMod val="115000"/>
                  </a:schemeClr>
                </a:gs>
                <a:gs pos="100000">
                  <a:schemeClr val="tx2">
                    <a:lumMod val="75000"/>
                    <a:shade val="100000"/>
                    <a:satMod val="115000"/>
                  </a:schemeClr>
                </a:gs>
              </a:gsLst>
              <a:lin ang="13500000" scaled="1"/>
              <a:tileRect/>
            </a:gradFill>
            <a:ln>
              <a:noFill/>
            </a:ln>
            <a:effectLst>
              <a:outerShdw blurRad="57150" dist="19050" dir="5400000" algn="ctr" rotWithShape="0">
                <a:srgbClr val="000000">
                  <a:alpha val="63000"/>
                </a:srgbClr>
              </a:outerShdw>
            </a:effectLst>
          </c:spPr>
          <c:invertIfNegative val="0"/>
          <c:dLbls>
            <c:spPr>
              <a:noFill/>
              <a:ln>
                <a:noFill/>
              </a:ln>
              <a:effectLst/>
            </c:spPr>
            <c:txPr>
              <a:bodyPr rot="0" spcFirstLastPara="1" vertOverflow="ellipsis" vert="horz" wrap="square" anchor="ctr" anchorCtr="1"/>
              <a:lstStyle/>
              <a:p>
                <a:pPr>
                  <a:defRPr sz="900" b="1" i="0" u="none" strike="noStrike" kern="1200" baseline="0">
                    <a:solidFill>
                      <a:schemeClr val="tx1"/>
                    </a:solidFill>
                    <a:latin typeface="Avenir Next LT Pro" panose="020B0504020202020204" pitchFamily="34" charset="0"/>
                    <a:ea typeface="+mn-ea"/>
                    <a:cs typeface="+mn-cs"/>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'Gráfico 3 '!$E$12:$E$16</c:f>
              <c:strCache>
                <c:ptCount val="5"/>
                <c:pt idx="0">
                  <c:v>Zona Euro</c:v>
                </c:pt>
                <c:pt idx="1">
                  <c:v>Alemania </c:v>
                </c:pt>
                <c:pt idx="2">
                  <c:v>Francia</c:v>
                </c:pt>
                <c:pt idx="3">
                  <c:v>Italia</c:v>
                </c:pt>
                <c:pt idx="4">
                  <c:v>España</c:v>
                </c:pt>
              </c:strCache>
            </c:strRef>
          </c:cat>
          <c:val>
            <c:numRef>
              <c:f>'Gráfico 3 '!$I$12:$I$16</c:f>
              <c:numCache>
                <c:formatCode>0.0</c:formatCode>
                <c:ptCount val="5"/>
                <c:pt idx="0">
                  <c:v>0.7</c:v>
                </c:pt>
                <c:pt idx="1">
                  <c:v>0.1</c:v>
                </c:pt>
                <c:pt idx="2">
                  <c:v>0.7</c:v>
                </c:pt>
                <c:pt idx="3">
                  <c:v>0.6</c:v>
                </c:pt>
                <c:pt idx="4">
                  <c:v>1.1000000000000001</c:v>
                </c:pt>
              </c:numCache>
            </c:numRef>
          </c:val>
          <c:extLst>
            <c:ext xmlns:c16="http://schemas.microsoft.com/office/drawing/2014/chart" uri="{C3380CC4-5D6E-409C-BE32-E72D297353CC}">
              <c16:uniqueId val="{00000003-3C27-4BB5-A2CC-F43DDDCA0CEE}"/>
            </c:ext>
          </c:extLst>
        </c:ser>
        <c:dLbls>
          <c:showLegendKey val="0"/>
          <c:showVal val="1"/>
          <c:showCatName val="0"/>
          <c:showSerName val="0"/>
          <c:showPercent val="0"/>
          <c:showBubbleSize val="0"/>
        </c:dLbls>
        <c:gapWidth val="75"/>
        <c:axId val="63192064"/>
        <c:axId val="63189152"/>
      </c:barChart>
      <c:catAx>
        <c:axId val="63192064"/>
        <c:scaling>
          <c:orientation val="minMax"/>
        </c:scaling>
        <c:delete val="0"/>
        <c:axPos val="b"/>
        <c:numFmt formatCode="General" sourceLinked="1"/>
        <c:majorTickMark val="none"/>
        <c:minorTickMark val="none"/>
        <c:tickLblPos val="low"/>
        <c:spPr>
          <a:noFill/>
          <a:ln w="12700" cap="flat" cmpd="sng" algn="ctr">
            <a:solidFill>
              <a:schemeClr val="tx1">
                <a:lumMod val="15000"/>
                <a:lumOff val="85000"/>
              </a:schemeClr>
            </a:solidFill>
            <a:round/>
          </a:ln>
          <a:effectLst/>
        </c:spPr>
        <c:txPr>
          <a:bodyPr rot="-60000000" spcFirstLastPara="1" vertOverflow="ellipsis" vert="horz" wrap="square" anchor="ctr" anchorCtr="1"/>
          <a:lstStyle/>
          <a:p>
            <a:pPr>
              <a:defRPr sz="900" b="1" i="0" u="none" strike="noStrike" kern="1200" baseline="0">
                <a:solidFill>
                  <a:schemeClr val="tx1"/>
                </a:solidFill>
                <a:latin typeface="Avenir Next LT Pro" panose="020B0504020202020204" pitchFamily="34" charset="0"/>
                <a:ea typeface="+mn-ea"/>
                <a:cs typeface="+mn-cs"/>
              </a:defRPr>
            </a:pPr>
            <a:endParaRPr lang="es-DO"/>
          </a:p>
        </c:txPr>
        <c:crossAx val="63189152"/>
        <c:crosses val="autoZero"/>
        <c:auto val="1"/>
        <c:lblAlgn val="ctr"/>
        <c:lblOffset val="100"/>
        <c:noMultiLvlLbl val="0"/>
      </c:catAx>
      <c:valAx>
        <c:axId val="63189152"/>
        <c:scaling>
          <c:orientation val="minMax"/>
        </c:scaling>
        <c:delete val="1"/>
        <c:axPos val="l"/>
        <c:numFmt formatCode="0.0" sourceLinked="1"/>
        <c:majorTickMark val="none"/>
        <c:minorTickMark val="none"/>
        <c:tickLblPos val="nextTo"/>
        <c:crossAx val="63192064"/>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1" i="0" u="none" strike="noStrike" kern="1200" baseline="0">
              <a:solidFill>
                <a:schemeClr val="tx1"/>
              </a:solidFill>
              <a:latin typeface="Avenir Next LT Pro" panose="020B0504020202020204" pitchFamily="34" charset="0"/>
              <a:ea typeface="+mn-ea"/>
              <a:cs typeface="+mn-cs"/>
            </a:defRPr>
          </a:pPr>
          <a:endParaRPr lang="es-DO"/>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b="1">
          <a:solidFill>
            <a:schemeClr val="tx1"/>
          </a:solidFill>
          <a:latin typeface="Avenir Next LT Pro" panose="020B0504020202020204" pitchFamily="34" charset="0"/>
        </a:defRPr>
      </a:pPr>
      <a:endParaRPr lang="es-DO"/>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MX"/>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spPr>
            <a:gradFill flip="none" rotWithShape="1">
              <a:gsLst>
                <a:gs pos="0">
                  <a:schemeClr val="accent1">
                    <a:lumMod val="75000"/>
                    <a:shade val="30000"/>
                    <a:satMod val="115000"/>
                  </a:schemeClr>
                </a:gs>
                <a:gs pos="50000">
                  <a:schemeClr val="accent1">
                    <a:lumMod val="75000"/>
                    <a:shade val="67500"/>
                    <a:satMod val="115000"/>
                  </a:schemeClr>
                </a:gs>
                <a:gs pos="100000">
                  <a:schemeClr val="accent1">
                    <a:lumMod val="75000"/>
                    <a:shade val="100000"/>
                    <a:satMod val="115000"/>
                  </a:schemeClr>
                </a:gs>
              </a:gsLst>
              <a:path path="circle">
                <a:fillToRect t="100000" r="100000"/>
              </a:path>
              <a:tileRect l="-100000" b="-100000"/>
            </a:gradFill>
            <a:ln>
              <a:noFill/>
            </a:ln>
            <a:effectLst>
              <a:outerShdw blurRad="57150" dist="19050" dir="5400000" algn="ctr" rotWithShape="0">
                <a:srgbClr val="000000">
                  <a:alpha val="63000"/>
                </a:srgbClr>
              </a:outerShdw>
            </a:effectLst>
          </c:spPr>
          <c:invertIfNegative val="0"/>
          <c:dLbls>
            <c:spPr>
              <a:noFill/>
              <a:ln>
                <a:noFill/>
              </a:ln>
              <a:effectLst/>
            </c:spPr>
            <c:txPr>
              <a:bodyPr rot="0" spcFirstLastPara="1" vertOverflow="ellipsis" vert="horz" wrap="square" anchor="ctr" anchorCtr="1"/>
              <a:lstStyle/>
              <a:p>
                <a:pPr>
                  <a:defRPr sz="900" b="1" i="0" u="none" strike="noStrike" kern="1200" baseline="0">
                    <a:solidFill>
                      <a:schemeClr val="tx1"/>
                    </a:solidFill>
                    <a:latin typeface="Avenir Next LT Pro" panose="020B0504020202020204" pitchFamily="34" charset="0"/>
                    <a:ea typeface="+mn-ea"/>
                    <a:cs typeface="+mn-cs"/>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'Gráfico 4'!$E$13:$E$16</c:f>
              <c:strCache>
                <c:ptCount val="4"/>
                <c:pt idx="0">
                  <c:v>2020</c:v>
                </c:pt>
                <c:pt idx="1">
                  <c:v>2021</c:v>
                </c:pt>
                <c:pt idx="2">
                  <c:v>2022</c:v>
                </c:pt>
                <c:pt idx="3">
                  <c:v>2023*</c:v>
                </c:pt>
              </c:strCache>
            </c:strRef>
          </c:cat>
          <c:val>
            <c:numRef>
              <c:f>'Gráfico 4'!$F$13:$F$16</c:f>
              <c:numCache>
                <c:formatCode>General</c:formatCode>
                <c:ptCount val="4"/>
                <c:pt idx="0">
                  <c:v>2.2999999999999998</c:v>
                </c:pt>
                <c:pt idx="1">
                  <c:v>8.4</c:v>
                </c:pt>
                <c:pt idx="2" formatCode="0.0">
                  <c:v>3</c:v>
                </c:pt>
                <c:pt idx="3">
                  <c:v>5.2</c:v>
                </c:pt>
              </c:numCache>
            </c:numRef>
          </c:val>
          <c:extLst>
            <c:ext xmlns:c16="http://schemas.microsoft.com/office/drawing/2014/chart" uri="{C3380CC4-5D6E-409C-BE32-E72D297353CC}">
              <c16:uniqueId val="{00000000-E85A-4D45-9086-AB6707BF5498}"/>
            </c:ext>
          </c:extLst>
        </c:ser>
        <c:dLbls>
          <c:showLegendKey val="0"/>
          <c:showVal val="1"/>
          <c:showCatName val="0"/>
          <c:showSerName val="0"/>
          <c:showPercent val="0"/>
          <c:showBubbleSize val="0"/>
        </c:dLbls>
        <c:gapWidth val="163"/>
        <c:axId val="116729216"/>
        <c:axId val="116735040"/>
      </c:barChart>
      <c:catAx>
        <c:axId val="116729216"/>
        <c:scaling>
          <c:orientation val="minMax"/>
        </c:scaling>
        <c:delete val="0"/>
        <c:axPos val="b"/>
        <c:numFmt formatCode="General" sourceLinked="1"/>
        <c:majorTickMark val="none"/>
        <c:minorTickMark val="none"/>
        <c:tickLblPos val="nextTo"/>
        <c:spPr>
          <a:noFill/>
          <a:ln w="12700" cap="flat" cmpd="sng" algn="ctr">
            <a:solidFill>
              <a:schemeClr val="tx1">
                <a:lumMod val="15000"/>
                <a:lumOff val="85000"/>
              </a:schemeClr>
            </a:solidFill>
            <a:round/>
          </a:ln>
          <a:effectLst/>
        </c:spPr>
        <c:txPr>
          <a:bodyPr rot="-60000000" spcFirstLastPara="1" vertOverflow="ellipsis" vert="horz" wrap="square" anchor="ctr" anchorCtr="1"/>
          <a:lstStyle/>
          <a:p>
            <a:pPr>
              <a:defRPr sz="900" b="1" i="0" u="none" strike="noStrike" kern="1200" baseline="0">
                <a:solidFill>
                  <a:schemeClr val="tx1"/>
                </a:solidFill>
                <a:latin typeface="Avenir Next LT Pro" panose="020B0504020202020204" pitchFamily="34" charset="0"/>
                <a:ea typeface="+mn-ea"/>
                <a:cs typeface="+mn-cs"/>
              </a:defRPr>
            </a:pPr>
            <a:endParaRPr lang="es-DO"/>
          </a:p>
        </c:txPr>
        <c:crossAx val="116735040"/>
        <c:crosses val="autoZero"/>
        <c:auto val="1"/>
        <c:lblAlgn val="ctr"/>
        <c:lblOffset val="100"/>
        <c:noMultiLvlLbl val="0"/>
      </c:catAx>
      <c:valAx>
        <c:axId val="116735040"/>
        <c:scaling>
          <c:orientation val="minMax"/>
        </c:scaling>
        <c:delete val="1"/>
        <c:axPos val="l"/>
        <c:numFmt formatCode="General" sourceLinked="1"/>
        <c:majorTickMark val="none"/>
        <c:minorTickMark val="none"/>
        <c:tickLblPos val="nextTo"/>
        <c:crossAx val="116729216"/>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b="1">
          <a:solidFill>
            <a:schemeClr val="tx1"/>
          </a:solidFill>
          <a:latin typeface="Avenir Next LT Pro" panose="020B0504020202020204" pitchFamily="34" charset="0"/>
        </a:defRPr>
      </a:pPr>
      <a:endParaRPr lang="es-DO"/>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MX"/>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lineChart>
        <c:grouping val="standard"/>
        <c:varyColors val="0"/>
        <c:ser>
          <c:idx val="0"/>
          <c:order val="0"/>
          <c:spPr>
            <a:ln w="34925" cap="rnd">
              <a:solidFill>
                <a:schemeClr val="accent1"/>
              </a:solidFill>
              <a:round/>
            </a:ln>
            <a:effectLst>
              <a:outerShdw blurRad="57150" dist="19050" dir="5400000" algn="ctr" rotWithShape="0">
                <a:srgbClr val="000000">
                  <a:alpha val="63000"/>
                </a:srgbClr>
              </a:outerShdw>
            </a:effectLst>
          </c:spPr>
          <c:marker>
            <c:symbol val="none"/>
          </c:marker>
          <c:dLbls>
            <c:dLbl>
              <c:idx val="7"/>
              <c:layout>
                <c:manualLayout>
                  <c:x val="0"/>
                  <c:y val="-3.0476190476190476E-2"/>
                </c:manualLayout>
              </c:layout>
              <c:spPr>
                <a:noFill/>
                <a:ln>
                  <a:noFill/>
                </a:ln>
                <a:effectLst/>
              </c:spPr>
              <c:txPr>
                <a:bodyPr rot="0" spcFirstLastPara="1" vertOverflow="ellipsis" vert="horz" wrap="square" lIns="38100" tIns="19050" rIns="38100" bIns="19050" anchor="ctr" anchorCtr="1">
                  <a:noAutofit/>
                </a:bodyPr>
                <a:lstStyle/>
                <a:p>
                  <a:pPr>
                    <a:defRPr sz="800" b="1" i="0" u="none" strike="noStrike" kern="1200" baseline="0">
                      <a:solidFill>
                        <a:schemeClr val="tx1">
                          <a:lumMod val="75000"/>
                          <a:lumOff val="25000"/>
                        </a:schemeClr>
                      </a:solidFill>
                      <a:latin typeface="+mn-lt"/>
                      <a:ea typeface="+mn-ea"/>
                      <a:cs typeface="+mn-cs"/>
                    </a:defRPr>
                  </a:pPr>
                  <a:endParaRPr lang="es-DO"/>
                </a:p>
              </c:txPr>
              <c:showLegendKey val="0"/>
              <c:showVal val="1"/>
              <c:showCatName val="0"/>
              <c:showSerName val="0"/>
              <c:showPercent val="0"/>
              <c:showBubbleSize val="0"/>
              <c:separator>. </c:separator>
              <c:extLst>
                <c:ext xmlns:c15="http://schemas.microsoft.com/office/drawing/2012/chart" uri="{CE6537A1-D6FC-4f65-9D91-7224C49458BB}">
                  <c15:layout>
                    <c:manualLayout>
                      <c:w val="3.2472743290405483E-2"/>
                      <c:h val="6.3866816647919017E-2"/>
                    </c:manualLayout>
                  </c15:layout>
                </c:ext>
                <c:ext xmlns:c16="http://schemas.microsoft.com/office/drawing/2014/chart" uri="{C3380CC4-5D6E-409C-BE32-E72D297353CC}">
                  <c16:uniqueId val="{00000000-AD8D-4B87-99D0-0D00A0963DB8}"/>
                </c:ext>
              </c:extLst>
            </c:dLbl>
            <c:spPr>
              <a:noFill/>
              <a:ln>
                <a:noFill/>
              </a:ln>
              <a:effectLst/>
            </c:spPr>
            <c:txPr>
              <a:bodyPr rot="0" spcFirstLastPara="1" vertOverflow="ellipsis" vert="horz" wrap="square" lIns="38100" tIns="19050" rIns="38100" bIns="19050" anchor="ctr" anchorCtr="1">
                <a:spAutoFit/>
              </a:bodyPr>
              <a:lstStyle/>
              <a:p>
                <a:pPr>
                  <a:defRPr sz="800" b="1" i="0" u="none" strike="noStrike" kern="1200" baseline="0">
                    <a:solidFill>
                      <a:schemeClr val="tx1">
                        <a:lumMod val="75000"/>
                        <a:lumOff val="25000"/>
                      </a:schemeClr>
                    </a:solidFill>
                    <a:latin typeface="+mn-lt"/>
                    <a:ea typeface="+mn-ea"/>
                    <a:cs typeface="+mn-cs"/>
                  </a:defRPr>
                </a:pPr>
                <a:endParaRPr lang="es-DO"/>
              </a:p>
            </c:txPr>
            <c:showLegendKey val="0"/>
            <c:showVal val="1"/>
            <c:showCatName val="0"/>
            <c:showSerName val="0"/>
            <c:showPercent val="0"/>
            <c:showBubbleSize val="0"/>
            <c:separator>. </c:separator>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'Gráfico 6'!$B$9:$M$9</c:f>
              <c:strCache>
                <c:ptCount val="12"/>
                <c:pt idx="0">
                  <c:v>Enero</c:v>
                </c:pt>
                <c:pt idx="1">
                  <c:v>Febrero</c:v>
                </c:pt>
                <c:pt idx="2">
                  <c:v>Marzo</c:v>
                </c:pt>
                <c:pt idx="3">
                  <c:v>Abril</c:v>
                </c:pt>
                <c:pt idx="4">
                  <c:v>Mayo</c:v>
                </c:pt>
                <c:pt idx="5">
                  <c:v>Junio</c:v>
                </c:pt>
                <c:pt idx="6">
                  <c:v>Julio</c:v>
                </c:pt>
                <c:pt idx="7">
                  <c:v>Agosto</c:v>
                </c:pt>
                <c:pt idx="8">
                  <c:v>Septiembre</c:v>
                </c:pt>
                <c:pt idx="9">
                  <c:v>Octubre</c:v>
                </c:pt>
                <c:pt idx="10">
                  <c:v>Noviembre</c:v>
                </c:pt>
                <c:pt idx="11">
                  <c:v>Diciembre</c:v>
                </c:pt>
              </c:strCache>
            </c:strRef>
          </c:cat>
          <c:val>
            <c:numRef>
              <c:f>'Gráfico 6'!$B$10:$M$10</c:f>
              <c:numCache>
                <c:formatCode>0.0%</c:formatCode>
                <c:ptCount val="12"/>
                <c:pt idx="0">
                  <c:v>0.16202991751712581</c:v>
                </c:pt>
                <c:pt idx="1">
                  <c:v>0.10370548604427321</c:v>
                </c:pt>
                <c:pt idx="2">
                  <c:v>0.18258120776106379</c:v>
                </c:pt>
                <c:pt idx="3">
                  <c:v>-6.1849018342704287E-2</c:v>
                </c:pt>
                <c:pt idx="4">
                  <c:v>7.6832383572410956E-2</c:v>
                </c:pt>
                <c:pt idx="5">
                  <c:v>4.5529197080292017E-2</c:v>
                </c:pt>
                <c:pt idx="6">
                  <c:v>-0.12863251592634617</c:v>
                </c:pt>
                <c:pt idx="7">
                  <c:v>-8.292438657986978E-2</c:v>
                </c:pt>
                <c:pt idx="8">
                  <c:v>-8.408867533034825E-2</c:v>
                </c:pt>
                <c:pt idx="9">
                  <c:v>4.0419697150351652E-2</c:v>
                </c:pt>
                <c:pt idx="10">
                  <c:v>-2.8420811368324639E-2</c:v>
                </c:pt>
                <c:pt idx="11">
                  <c:v>-9.7428638829912817E-2</c:v>
                </c:pt>
              </c:numCache>
            </c:numRef>
          </c:val>
          <c:smooth val="0"/>
          <c:extLst>
            <c:ext xmlns:c16="http://schemas.microsoft.com/office/drawing/2014/chart" uri="{C3380CC4-5D6E-409C-BE32-E72D297353CC}">
              <c16:uniqueId val="{00000000-4D50-4D20-99B2-5508B1EFE462}"/>
            </c:ext>
          </c:extLst>
        </c:ser>
        <c:dLbls>
          <c:showLegendKey val="0"/>
          <c:showVal val="1"/>
          <c:showCatName val="0"/>
          <c:showSerName val="0"/>
          <c:showPercent val="0"/>
          <c:showBubbleSize val="0"/>
        </c:dLbls>
        <c:smooth val="0"/>
        <c:axId val="320014080"/>
        <c:axId val="320035296"/>
      </c:lineChart>
      <c:catAx>
        <c:axId val="320014080"/>
        <c:scaling>
          <c:orientation val="minMax"/>
        </c:scaling>
        <c:delete val="0"/>
        <c:axPos val="b"/>
        <c:numFmt formatCode="General" sourceLinked="1"/>
        <c:majorTickMark val="none"/>
        <c:minorTickMark val="none"/>
        <c:tickLblPos val="low"/>
        <c:spPr>
          <a:noFill/>
          <a:ln w="12700" cap="flat" cmpd="sng" algn="ctr">
            <a:solidFill>
              <a:schemeClr val="tx1">
                <a:lumMod val="15000"/>
                <a:lumOff val="85000"/>
              </a:schemeClr>
            </a:solidFill>
            <a:round/>
          </a:ln>
          <a:effectLst/>
        </c:spPr>
        <c:txPr>
          <a:bodyPr rot="-60000000" spcFirstLastPara="1" vertOverflow="ellipsis" vert="horz" wrap="square" anchor="ctr" anchorCtr="1"/>
          <a:lstStyle/>
          <a:p>
            <a:pPr>
              <a:defRPr sz="1100" b="1" i="0" u="none" strike="noStrike" kern="1200" baseline="0">
                <a:solidFill>
                  <a:schemeClr val="tx1"/>
                </a:solidFill>
                <a:latin typeface="Avenir Next LT Pro" panose="020B0504020202020204" pitchFamily="34" charset="0"/>
                <a:ea typeface="+mn-ea"/>
                <a:cs typeface="+mn-cs"/>
              </a:defRPr>
            </a:pPr>
            <a:endParaRPr lang="es-DO"/>
          </a:p>
        </c:txPr>
        <c:crossAx val="320035296"/>
        <c:crosses val="autoZero"/>
        <c:auto val="1"/>
        <c:lblAlgn val="ctr"/>
        <c:lblOffset val="100"/>
        <c:noMultiLvlLbl val="0"/>
      </c:catAx>
      <c:valAx>
        <c:axId val="320035296"/>
        <c:scaling>
          <c:orientation val="minMax"/>
        </c:scaling>
        <c:delete val="1"/>
        <c:axPos val="l"/>
        <c:numFmt formatCode="0.0%" sourceLinked="1"/>
        <c:majorTickMark val="none"/>
        <c:minorTickMark val="none"/>
        <c:tickLblPos val="nextTo"/>
        <c:crossAx val="32001408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DO"/>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MX"/>
  <c:roundedCorners val="0"/>
  <mc:AlternateContent xmlns:mc="http://schemas.openxmlformats.org/markup-compatibility/2006">
    <mc:Choice xmlns:c14="http://schemas.microsoft.com/office/drawing/2007/8/2/chart" Requires="c14">
      <c14:style val="103"/>
    </mc:Choice>
    <mc:Fallback>
      <c:style val="3"/>
    </mc:Fallback>
  </mc:AlternateContent>
  <c:chart>
    <c:autoTitleDeleted val="1"/>
    <c:plotArea>
      <c:layout/>
      <c:barChart>
        <c:barDir val="col"/>
        <c:grouping val="stacked"/>
        <c:varyColors val="0"/>
        <c:ser>
          <c:idx val="0"/>
          <c:order val="0"/>
          <c:tx>
            <c:strRef>
              <c:f>'Gráfico 7'!$E$10</c:f>
              <c:strCache>
                <c:ptCount val="1"/>
                <c:pt idx="0">
                  <c:v>Consumo Privado</c:v>
                </c:pt>
              </c:strCache>
            </c:strRef>
          </c:tx>
          <c:spPr>
            <a:solidFill>
              <a:schemeClr val="accent1">
                <a:tint val="54000"/>
              </a:schemeClr>
            </a:solidFill>
            <a:ln>
              <a:noFill/>
            </a:ln>
            <a:effectLst/>
          </c:spPr>
          <c:invertIfNegative val="0"/>
          <c:cat>
            <c:multiLvlStrRef>
              <c:f>'Gráfico 7'!$F$8:$P$9</c:f>
              <c:multiLvlStrCache>
                <c:ptCount val="11"/>
                <c:lvl>
                  <c:pt idx="0">
                    <c:v>E-M</c:v>
                  </c:pt>
                  <c:pt idx="1">
                    <c:v>E-J</c:v>
                  </c:pt>
                  <c:pt idx="2">
                    <c:v>E-S</c:v>
                  </c:pt>
                  <c:pt idx="3">
                    <c:v>E-D</c:v>
                  </c:pt>
                  <c:pt idx="4">
                    <c:v>E-M</c:v>
                  </c:pt>
                  <c:pt idx="5">
                    <c:v>E-J</c:v>
                  </c:pt>
                  <c:pt idx="6">
                    <c:v>E-S</c:v>
                  </c:pt>
                  <c:pt idx="7">
                    <c:v>E-D</c:v>
                  </c:pt>
                  <c:pt idx="8">
                    <c:v>E-M</c:v>
                  </c:pt>
                  <c:pt idx="9">
                    <c:v>E-J</c:v>
                  </c:pt>
                  <c:pt idx="10">
                    <c:v>E-S</c:v>
                  </c:pt>
                </c:lvl>
                <c:lvl>
                  <c:pt idx="0">
                    <c:v>2020 (p)</c:v>
                  </c:pt>
                  <c:pt idx="4">
                    <c:v>2021 (p)</c:v>
                  </c:pt>
                  <c:pt idx="8">
                    <c:v>2022 (p)</c:v>
                  </c:pt>
                </c:lvl>
              </c:multiLvlStrCache>
            </c:multiLvlStrRef>
          </c:cat>
          <c:val>
            <c:numRef>
              <c:f>'Gráfico 7'!$F$10:$P$10</c:f>
              <c:numCache>
                <c:formatCode>#,##0.0</c:formatCode>
                <c:ptCount val="11"/>
                <c:pt idx="0">
                  <c:v>1.8851865592819337</c:v>
                </c:pt>
                <c:pt idx="1">
                  <c:v>-3.0728428382833357</c:v>
                </c:pt>
                <c:pt idx="2">
                  <c:v>-3.6671620877303752</c:v>
                </c:pt>
                <c:pt idx="3">
                  <c:v>-3.3746498503733164</c:v>
                </c:pt>
                <c:pt idx="4">
                  <c:v>1.0109512705942763</c:v>
                </c:pt>
                <c:pt idx="5">
                  <c:v>4.6305230862215012</c:v>
                </c:pt>
                <c:pt idx="6">
                  <c:v>6.0107718638930265</c:v>
                </c:pt>
                <c:pt idx="7">
                  <c:v>6.5987514088938326</c:v>
                </c:pt>
                <c:pt idx="8">
                  <c:v>5.0131264141187444</c:v>
                </c:pt>
                <c:pt idx="9">
                  <c:v>5.6999146022559444</c:v>
                </c:pt>
                <c:pt idx="10">
                  <c:v>5.3864985891318753</c:v>
                </c:pt>
              </c:numCache>
            </c:numRef>
          </c:val>
          <c:extLst>
            <c:ext xmlns:c16="http://schemas.microsoft.com/office/drawing/2014/chart" uri="{C3380CC4-5D6E-409C-BE32-E72D297353CC}">
              <c16:uniqueId val="{00000000-8340-412C-BE74-DB3B4ED19D2E}"/>
            </c:ext>
          </c:extLst>
        </c:ser>
        <c:ser>
          <c:idx val="1"/>
          <c:order val="1"/>
          <c:tx>
            <c:strRef>
              <c:f>'Gráfico 7'!$E$11</c:f>
              <c:strCache>
                <c:ptCount val="1"/>
                <c:pt idx="0">
                  <c:v>Consumo Público</c:v>
                </c:pt>
              </c:strCache>
            </c:strRef>
          </c:tx>
          <c:spPr>
            <a:solidFill>
              <a:schemeClr val="accent1">
                <a:tint val="77000"/>
              </a:schemeClr>
            </a:solidFill>
            <a:ln>
              <a:noFill/>
            </a:ln>
            <a:effectLst/>
          </c:spPr>
          <c:invertIfNegative val="0"/>
          <c:cat>
            <c:multiLvlStrRef>
              <c:f>'Gráfico 7'!$F$8:$P$9</c:f>
              <c:multiLvlStrCache>
                <c:ptCount val="11"/>
                <c:lvl>
                  <c:pt idx="0">
                    <c:v>E-M</c:v>
                  </c:pt>
                  <c:pt idx="1">
                    <c:v>E-J</c:v>
                  </c:pt>
                  <c:pt idx="2">
                    <c:v>E-S</c:v>
                  </c:pt>
                  <c:pt idx="3">
                    <c:v>E-D</c:v>
                  </c:pt>
                  <c:pt idx="4">
                    <c:v>E-M</c:v>
                  </c:pt>
                  <c:pt idx="5">
                    <c:v>E-J</c:v>
                  </c:pt>
                  <c:pt idx="6">
                    <c:v>E-S</c:v>
                  </c:pt>
                  <c:pt idx="7">
                    <c:v>E-D</c:v>
                  </c:pt>
                  <c:pt idx="8">
                    <c:v>E-M</c:v>
                  </c:pt>
                  <c:pt idx="9">
                    <c:v>E-J</c:v>
                  </c:pt>
                  <c:pt idx="10">
                    <c:v>E-S</c:v>
                  </c:pt>
                </c:lvl>
                <c:lvl>
                  <c:pt idx="0">
                    <c:v>2020 (p)</c:v>
                  </c:pt>
                  <c:pt idx="4">
                    <c:v>2021 (p)</c:v>
                  </c:pt>
                  <c:pt idx="8">
                    <c:v>2022 (p)</c:v>
                  </c:pt>
                </c:lvl>
              </c:multiLvlStrCache>
            </c:multiLvlStrRef>
          </c:cat>
          <c:val>
            <c:numRef>
              <c:f>'Gráfico 7'!$F$11:$P$11</c:f>
              <c:numCache>
                <c:formatCode>#,##0.0</c:formatCode>
                <c:ptCount val="11"/>
                <c:pt idx="0">
                  <c:v>10.571392873324086</c:v>
                </c:pt>
                <c:pt idx="1">
                  <c:v>5.4385621218296194</c:v>
                </c:pt>
                <c:pt idx="2">
                  <c:v>5.7808054034613292</c:v>
                </c:pt>
                <c:pt idx="3">
                  <c:v>4.9328862749294302</c:v>
                </c:pt>
                <c:pt idx="4">
                  <c:v>-8.5718045771010338</c:v>
                </c:pt>
                <c:pt idx="5">
                  <c:v>-2.1490526836515045</c:v>
                </c:pt>
                <c:pt idx="6">
                  <c:v>-0.14245967365977208</c:v>
                </c:pt>
                <c:pt idx="7">
                  <c:v>6.1480919246676535E-2</c:v>
                </c:pt>
                <c:pt idx="8">
                  <c:v>4.3876124754995942</c:v>
                </c:pt>
                <c:pt idx="9">
                  <c:v>2.111089623622405</c:v>
                </c:pt>
                <c:pt idx="10">
                  <c:v>1.4364495783977702</c:v>
                </c:pt>
              </c:numCache>
            </c:numRef>
          </c:val>
          <c:extLst>
            <c:ext xmlns:c16="http://schemas.microsoft.com/office/drawing/2014/chart" uri="{C3380CC4-5D6E-409C-BE32-E72D297353CC}">
              <c16:uniqueId val="{00000001-8340-412C-BE74-DB3B4ED19D2E}"/>
            </c:ext>
          </c:extLst>
        </c:ser>
        <c:ser>
          <c:idx val="2"/>
          <c:order val="2"/>
          <c:tx>
            <c:strRef>
              <c:f>'Gráfico 7'!$E$12</c:f>
              <c:strCache>
                <c:ptCount val="1"/>
                <c:pt idx="0">
                  <c:v>Formación Bruta de Capital Fijo</c:v>
                </c:pt>
              </c:strCache>
            </c:strRef>
          </c:tx>
          <c:spPr>
            <a:solidFill>
              <a:schemeClr val="accent1"/>
            </a:solidFill>
            <a:ln>
              <a:noFill/>
            </a:ln>
            <a:effectLst/>
          </c:spPr>
          <c:invertIfNegative val="0"/>
          <c:cat>
            <c:multiLvlStrRef>
              <c:f>'Gráfico 7'!$F$8:$P$9</c:f>
              <c:multiLvlStrCache>
                <c:ptCount val="11"/>
                <c:lvl>
                  <c:pt idx="0">
                    <c:v>E-M</c:v>
                  </c:pt>
                  <c:pt idx="1">
                    <c:v>E-J</c:v>
                  </c:pt>
                  <c:pt idx="2">
                    <c:v>E-S</c:v>
                  </c:pt>
                  <c:pt idx="3">
                    <c:v>E-D</c:v>
                  </c:pt>
                  <c:pt idx="4">
                    <c:v>E-M</c:v>
                  </c:pt>
                  <c:pt idx="5">
                    <c:v>E-J</c:v>
                  </c:pt>
                  <c:pt idx="6">
                    <c:v>E-S</c:v>
                  </c:pt>
                  <c:pt idx="7">
                    <c:v>E-D</c:v>
                  </c:pt>
                  <c:pt idx="8">
                    <c:v>E-M</c:v>
                  </c:pt>
                  <c:pt idx="9">
                    <c:v>E-J</c:v>
                  </c:pt>
                  <c:pt idx="10">
                    <c:v>E-S</c:v>
                  </c:pt>
                </c:lvl>
                <c:lvl>
                  <c:pt idx="0">
                    <c:v>2020 (p)</c:v>
                  </c:pt>
                  <c:pt idx="4">
                    <c:v>2021 (p)</c:v>
                  </c:pt>
                  <c:pt idx="8">
                    <c:v>2022 (p)</c:v>
                  </c:pt>
                </c:lvl>
              </c:multiLvlStrCache>
            </c:multiLvlStrRef>
          </c:cat>
          <c:val>
            <c:numRef>
              <c:f>'Gráfico 7'!$F$12:$P$12</c:f>
              <c:numCache>
                <c:formatCode>#,##0.0</c:formatCode>
                <c:ptCount val="11"/>
                <c:pt idx="0">
                  <c:v>-0.28909021329765494</c:v>
                </c:pt>
                <c:pt idx="1">
                  <c:v>-17.63634838485126</c:v>
                </c:pt>
                <c:pt idx="2">
                  <c:v>-16.724578701778327</c:v>
                </c:pt>
                <c:pt idx="3">
                  <c:v>-12.06516271405917</c:v>
                </c:pt>
                <c:pt idx="4">
                  <c:v>15.239718115180878</c:v>
                </c:pt>
                <c:pt idx="5">
                  <c:v>35.049044898833671</c:v>
                </c:pt>
                <c:pt idx="6">
                  <c:v>24.745185118046223</c:v>
                </c:pt>
                <c:pt idx="7">
                  <c:v>22.07143012515138</c:v>
                </c:pt>
                <c:pt idx="8">
                  <c:v>7.5627227660418015</c:v>
                </c:pt>
                <c:pt idx="9">
                  <c:v>4.361132831559587</c:v>
                </c:pt>
                <c:pt idx="10">
                  <c:v>5.0171121257398994</c:v>
                </c:pt>
              </c:numCache>
            </c:numRef>
          </c:val>
          <c:extLst>
            <c:ext xmlns:c16="http://schemas.microsoft.com/office/drawing/2014/chart" uri="{C3380CC4-5D6E-409C-BE32-E72D297353CC}">
              <c16:uniqueId val="{00000002-8340-412C-BE74-DB3B4ED19D2E}"/>
            </c:ext>
          </c:extLst>
        </c:ser>
        <c:ser>
          <c:idx val="3"/>
          <c:order val="3"/>
          <c:tx>
            <c:strRef>
              <c:f>'Gráfico 7'!$E$13</c:f>
              <c:strCache>
                <c:ptCount val="1"/>
                <c:pt idx="0">
                  <c:v>Exportaciones</c:v>
                </c:pt>
              </c:strCache>
            </c:strRef>
          </c:tx>
          <c:spPr>
            <a:solidFill>
              <a:schemeClr val="accent1">
                <a:shade val="76000"/>
              </a:schemeClr>
            </a:solidFill>
            <a:ln>
              <a:noFill/>
            </a:ln>
            <a:effectLst/>
          </c:spPr>
          <c:invertIfNegative val="0"/>
          <c:cat>
            <c:multiLvlStrRef>
              <c:f>'Gráfico 7'!$F$8:$P$9</c:f>
              <c:multiLvlStrCache>
                <c:ptCount val="11"/>
                <c:lvl>
                  <c:pt idx="0">
                    <c:v>E-M</c:v>
                  </c:pt>
                  <c:pt idx="1">
                    <c:v>E-J</c:v>
                  </c:pt>
                  <c:pt idx="2">
                    <c:v>E-S</c:v>
                  </c:pt>
                  <c:pt idx="3">
                    <c:v>E-D</c:v>
                  </c:pt>
                  <c:pt idx="4">
                    <c:v>E-M</c:v>
                  </c:pt>
                  <c:pt idx="5">
                    <c:v>E-J</c:v>
                  </c:pt>
                  <c:pt idx="6">
                    <c:v>E-S</c:v>
                  </c:pt>
                  <c:pt idx="7">
                    <c:v>E-D</c:v>
                  </c:pt>
                  <c:pt idx="8">
                    <c:v>E-M</c:v>
                  </c:pt>
                  <c:pt idx="9">
                    <c:v>E-J</c:v>
                  </c:pt>
                  <c:pt idx="10">
                    <c:v>E-S</c:v>
                  </c:pt>
                </c:lvl>
                <c:lvl>
                  <c:pt idx="0">
                    <c:v>2020 (p)</c:v>
                  </c:pt>
                  <c:pt idx="4">
                    <c:v>2021 (p)</c:v>
                  </c:pt>
                  <c:pt idx="8">
                    <c:v>2022 (p)</c:v>
                  </c:pt>
                </c:lvl>
              </c:multiLvlStrCache>
            </c:multiLvlStrRef>
          </c:cat>
          <c:val>
            <c:numRef>
              <c:f>'Gráfico 7'!$F$13:$P$13</c:f>
              <c:numCache>
                <c:formatCode>#,##0.0</c:formatCode>
                <c:ptCount val="11"/>
                <c:pt idx="0">
                  <c:v>-10.81487493887056</c:v>
                </c:pt>
                <c:pt idx="1">
                  <c:v>-31.350801634728938</c:v>
                </c:pt>
                <c:pt idx="2">
                  <c:v>-31.677887564742775</c:v>
                </c:pt>
                <c:pt idx="3">
                  <c:v>-30.318693299394567</c:v>
                </c:pt>
                <c:pt idx="4">
                  <c:v>-12.426938605400199</c:v>
                </c:pt>
                <c:pt idx="5">
                  <c:v>24.334660544377357</c:v>
                </c:pt>
                <c:pt idx="6">
                  <c:v>33.895558614839558</c:v>
                </c:pt>
                <c:pt idx="7">
                  <c:v>36.167390647255104</c:v>
                </c:pt>
                <c:pt idx="8">
                  <c:v>33.399993152553208</c:v>
                </c:pt>
                <c:pt idx="9">
                  <c:v>24.370101336369459</c:v>
                </c:pt>
                <c:pt idx="10">
                  <c:v>19.012713039768613</c:v>
                </c:pt>
              </c:numCache>
            </c:numRef>
          </c:val>
          <c:extLst>
            <c:ext xmlns:c16="http://schemas.microsoft.com/office/drawing/2014/chart" uri="{C3380CC4-5D6E-409C-BE32-E72D297353CC}">
              <c16:uniqueId val="{00000003-8340-412C-BE74-DB3B4ED19D2E}"/>
            </c:ext>
          </c:extLst>
        </c:ser>
        <c:ser>
          <c:idx val="4"/>
          <c:order val="4"/>
          <c:tx>
            <c:strRef>
              <c:f>'Gráfico 7'!$E$14</c:f>
              <c:strCache>
                <c:ptCount val="1"/>
                <c:pt idx="0">
                  <c:v>Importaciones</c:v>
                </c:pt>
              </c:strCache>
            </c:strRef>
          </c:tx>
          <c:spPr>
            <a:solidFill>
              <a:schemeClr val="accent1">
                <a:shade val="53000"/>
              </a:schemeClr>
            </a:solidFill>
            <a:ln>
              <a:noFill/>
            </a:ln>
            <a:effectLst/>
          </c:spPr>
          <c:invertIfNegative val="0"/>
          <c:cat>
            <c:multiLvlStrRef>
              <c:f>'Gráfico 7'!$F$8:$P$9</c:f>
              <c:multiLvlStrCache>
                <c:ptCount val="11"/>
                <c:lvl>
                  <c:pt idx="0">
                    <c:v>E-M</c:v>
                  </c:pt>
                  <c:pt idx="1">
                    <c:v>E-J</c:v>
                  </c:pt>
                  <c:pt idx="2">
                    <c:v>E-S</c:v>
                  </c:pt>
                  <c:pt idx="3">
                    <c:v>E-D</c:v>
                  </c:pt>
                  <c:pt idx="4">
                    <c:v>E-M</c:v>
                  </c:pt>
                  <c:pt idx="5">
                    <c:v>E-J</c:v>
                  </c:pt>
                  <c:pt idx="6">
                    <c:v>E-S</c:v>
                  </c:pt>
                  <c:pt idx="7">
                    <c:v>E-D</c:v>
                  </c:pt>
                  <c:pt idx="8">
                    <c:v>E-M</c:v>
                  </c:pt>
                  <c:pt idx="9">
                    <c:v>E-J</c:v>
                  </c:pt>
                  <c:pt idx="10">
                    <c:v>E-S</c:v>
                  </c:pt>
                </c:lvl>
                <c:lvl>
                  <c:pt idx="0">
                    <c:v>2020 (p)</c:v>
                  </c:pt>
                  <c:pt idx="4">
                    <c:v>2021 (p)</c:v>
                  </c:pt>
                  <c:pt idx="8">
                    <c:v>2022 (p)</c:v>
                  </c:pt>
                </c:lvl>
              </c:multiLvlStrCache>
            </c:multiLvlStrRef>
          </c:cat>
          <c:val>
            <c:numRef>
              <c:f>'Gráfico 7'!$F$14:$P$14</c:f>
              <c:numCache>
                <c:formatCode>#,##0.0</c:formatCode>
                <c:ptCount val="11"/>
                <c:pt idx="0">
                  <c:v>-0.42152200374751203</c:v>
                </c:pt>
                <c:pt idx="1">
                  <c:v>-16.551074154313525</c:v>
                </c:pt>
                <c:pt idx="2">
                  <c:v>-18.031441835289243</c:v>
                </c:pt>
                <c:pt idx="3">
                  <c:v>-14.622521515577418</c:v>
                </c:pt>
                <c:pt idx="4">
                  <c:v>-0.41613408340504066</c:v>
                </c:pt>
                <c:pt idx="5">
                  <c:v>20.111770226319209</c:v>
                </c:pt>
                <c:pt idx="6">
                  <c:v>24.528664596277764</c:v>
                </c:pt>
                <c:pt idx="7">
                  <c:v>24.668865661187382</c:v>
                </c:pt>
                <c:pt idx="8">
                  <c:v>23.137335196283516</c:v>
                </c:pt>
                <c:pt idx="9">
                  <c:v>16.69575853727747</c:v>
                </c:pt>
                <c:pt idx="10">
                  <c:v>14.380923820732477</c:v>
                </c:pt>
              </c:numCache>
            </c:numRef>
          </c:val>
          <c:extLst>
            <c:ext xmlns:c16="http://schemas.microsoft.com/office/drawing/2014/chart" uri="{C3380CC4-5D6E-409C-BE32-E72D297353CC}">
              <c16:uniqueId val="{00000004-8340-412C-BE74-DB3B4ED19D2E}"/>
            </c:ext>
          </c:extLst>
        </c:ser>
        <c:dLbls>
          <c:showLegendKey val="0"/>
          <c:showVal val="0"/>
          <c:showCatName val="0"/>
          <c:showSerName val="0"/>
          <c:showPercent val="0"/>
          <c:showBubbleSize val="0"/>
        </c:dLbls>
        <c:gapWidth val="150"/>
        <c:overlap val="100"/>
        <c:axId val="1105799616"/>
        <c:axId val="1105780480"/>
      </c:barChart>
      <c:catAx>
        <c:axId val="1105799616"/>
        <c:scaling>
          <c:orientation val="minMax"/>
        </c:scaling>
        <c:delete val="0"/>
        <c:axPos val="b"/>
        <c:numFmt formatCode="General" sourceLinked="1"/>
        <c:majorTickMark val="none"/>
        <c:minorTickMark val="none"/>
        <c:tickLblPos val="low"/>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1" i="0" u="none" strike="noStrike" kern="1200" baseline="0">
                <a:solidFill>
                  <a:sysClr val="windowText" lastClr="000000"/>
                </a:solidFill>
                <a:latin typeface="+mn-lt"/>
                <a:ea typeface="+mn-ea"/>
                <a:cs typeface="+mn-cs"/>
              </a:defRPr>
            </a:pPr>
            <a:endParaRPr lang="es-DO"/>
          </a:p>
        </c:txPr>
        <c:crossAx val="1105780480"/>
        <c:crosses val="autoZero"/>
        <c:auto val="1"/>
        <c:lblAlgn val="ctr"/>
        <c:lblOffset val="100"/>
        <c:noMultiLvlLbl val="0"/>
      </c:catAx>
      <c:valAx>
        <c:axId val="1105780480"/>
        <c:scaling>
          <c:orientation val="minMax"/>
        </c:scaling>
        <c:delete val="0"/>
        <c:axPos val="l"/>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1" i="0" u="none" strike="noStrike" kern="1200" baseline="0">
                <a:solidFill>
                  <a:schemeClr val="bg1"/>
                </a:solidFill>
                <a:latin typeface="+mn-lt"/>
                <a:ea typeface="+mn-ea"/>
                <a:cs typeface="+mn-cs"/>
              </a:defRPr>
            </a:pPr>
            <a:endParaRPr lang="es-DO"/>
          </a:p>
        </c:txPr>
        <c:crossAx val="1105799616"/>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1" i="0" u="none" strike="noStrike" kern="1200" baseline="0">
              <a:solidFill>
                <a:sysClr val="windowText" lastClr="000000"/>
              </a:solidFill>
              <a:latin typeface="+mn-lt"/>
              <a:ea typeface="+mn-ea"/>
              <a:cs typeface="+mn-cs"/>
            </a:defRPr>
          </a:pPr>
          <a:endParaRPr lang="es-DO"/>
        </a:p>
      </c:txPr>
    </c:legend>
    <c:plotVisOnly val="1"/>
    <c:dispBlanksAs val="gap"/>
    <c:showDLblsOverMax val="0"/>
  </c:chart>
  <c:spPr>
    <a:solidFill>
      <a:schemeClr val="bg1"/>
    </a:solidFill>
    <a:ln w="9525" cap="flat" cmpd="sng" algn="ctr">
      <a:noFill/>
      <a:round/>
    </a:ln>
    <a:effectLst/>
  </c:spPr>
  <c:txPr>
    <a:bodyPr/>
    <a:lstStyle/>
    <a:p>
      <a:pPr>
        <a:defRPr b="1">
          <a:solidFill>
            <a:sysClr val="windowText" lastClr="000000"/>
          </a:solidFill>
        </a:defRPr>
      </a:pPr>
      <a:endParaRPr lang="es-DO"/>
    </a:p>
  </c:txPr>
  <c:printSettings>
    <c:headerFooter/>
    <c:pageMargins b="0.75" l="0.7" r="0.7" t="0.75" header="0.3" footer="0.3"/>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MX"/>
  <c:roundedCorners val="0"/>
  <mc:AlternateContent xmlns:mc="http://schemas.openxmlformats.org/markup-compatibility/2006">
    <mc:Choice xmlns:c14="http://schemas.microsoft.com/office/drawing/2007/8/2/chart" Requires="c14">
      <c14:style val="103"/>
    </mc:Choice>
    <mc:Fallback>
      <c:style val="3"/>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4.9705680555119716E-2"/>
          <c:y val="0.11740202968790296"/>
          <c:w val="0.92091963188145787"/>
          <c:h val="0.76254025901254707"/>
        </c:manualLayout>
      </c:layout>
      <c:barChart>
        <c:barDir val="col"/>
        <c:grouping val="clustered"/>
        <c:varyColors val="0"/>
        <c:ser>
          <c:idx val="0"/>
          <c:order val="0"/>
          <c:tx>
            <c:strRef>
              <c:f>'Gráfico 8 '!$C$8</c:f>
              <c:strCache>
                <c:ptCount val="1"/>
                <c:pt idx="0">
                  <c:v>Reservas Internacionales</c:v>
                </c:pt>
              </c:strCache>
            </c:strRef>
          </c:tx>
          <c:spPr>
            <a:solidFill>
              <a:schemeClr val="accent1">
                <a:shade val="76000"/>
              </a:schemeClr>
            </a:solidFill>
            <a:ln>
              <a:noFill/>
            </a:ln>
            <a:effectLst/>
          </c:spPr>
          <c:invertIfNegative val="0"/>
          <c:dPt>
            <c:idx val="9"/>
            <c:invertIfNegative val="0"/>
            <c:bubble3D val="0"/>
            <c:spPr>
              <a:solidFill>
                <a:schemeClr val="accent1">
                  <a:shade val="76000"/>
                </a:schemeClr>
              </a:solidFill>
              <a:ln>
                <a:noFill/>
              </a:ln>
              <a:effectLst/>
            </c:spPr>
            <c:extLst>
              <c:ext xmlns:c16="http://schemas.microsoft.com/office/drawing/2014/chart" uri="{C3380CC4-5D6E-409C-BE32-E72D297353CC}">
                <c16:uniqueId val="{00000001-C9F8-4E49-8365-F4B9E57F9DF7}"/>
              </c:ext>
            </c:extLst>
          </c:dPt>
          <c:dLbls>
            <c:spPr>
              <a:solidFill>
                <a:srgbClr val="C00000"/>
              </a:solidFill>
              <a:ln>
                <a:noFill/>
              </a:ln>
              <a:effectLst/>
            </c:spPr>
            <c:txPr>
              <a:bodyPr rot="0" spcFirstLastPara="1" vertOverflow="ellipsis" vert="horz" wrap="square" anchor="ctr" anchorCtr="1"/>
              <a:lstStyle/>
              <a:p>
                <a:pPr>
                  <a:defRPr sz="900" b="1" i="0" u="none" strike="noStrike" kern="1200" baseline="0">
                    <a:solidFill>
                      <a:schemeClr val="bg1"/>
                    </a:solidFill>
                    <a:latin typeface="Avenir Next LT Pro" panose="020B0504020202020204" pitchFamily="34" charset="0"/>
                    <a:ea typeface="+mn-ea"/>
                    <a:cs typeface="+mn-cs"/>
                  </a:defRPr>
                </a:pPr>
                <a:endParaRPr lang="es-DO"/>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'Gráfico 8 '!$B$9:$B$21</c:f>
              <c:strCache>
                <c:ptCount val="13"/>
                <c:pt idx="1">
                  <c:v>ENERO </c:v>
                </c:pt>
                <c:pt idx="2">
                  <c:v>FEBRERO</c:v>
                </c:pt>
                <c:pt idx="3">
                  <c:v>MARZO</c:v>
                </c:pt>
                <c:pt idx="4">
                  <c:v>ABRIL</c:v>
                </c:pt>
                <c:pt idx="5">
                  <c:v>MAYO</c:v>
                </c:pt>
                <c:pt idx="6">
                  <c:v>JUNIO</c:v>
                </c:pt>
                <c:pt idx="7">
                  <c:v>JULIO</c:v>
                </c:pt>
                <c:pt idx="8">
                  <c:v>AGOSTO</c:v>
                </c:pt>
                <c:pt idx="9">
                  <c:v>SEPTIEMBRE</c:v>
                </c:pt>
                <c:pt idx="10">
                  <c:v>OCTUBRE</c:v>
                </c:pt>
                <c:pt idx="11">
                  <c:v>NOVIEMBRE</c:v>
                </c:pt>
                <c:pt idx="12">
                  <c:v>DICIEMBRE</c:v>
                </c:pt>
              </c:strCache>
            </c:strRef>
          </c:cat>
          <c:val>
            <c:numRef>
              <c:f>'Gráfico 8 '!$C$9:$C$21</c:f>
              <c:numCache>
                <c:formatCode>#,##0</c:formatCode>
                <c:ptCount val="13"/>
                <c:pt idx="1">
                  <c:v>12374.140225976969</c:v>
                </c:pt>
                <c:pt idx="2">
                  <c:v>14849.884248548817</c:v>
                </c:pt>
                <c:pt idx="3">
                  <c:v>14596.263358122636</c:v>
                </c:pt>
                <c:pt idx="4">
                  <c:v>14410.934763250849</c:v>
                </c:pt>
                <c:pt idx="5">
                  <c:v>14249.354706770408</c:v>
                </c:pt>
                <c:pt idx="6">
                  <c:v>14456.358746948281</c:v>
                </c:pt>
                <c:pt idx="7">
                  <c:v>14172.829272235926</c:v>
                </c:pt>
                <c:pt idx="8">
                  <c:v>14020.565747844592</c:v>
                </c:pt>
                <c:pt idx="9">
                  <c:v>13808.53987603966</c:v>
                </c:pt>
                <c:pt idx="10">
                  <c:v>13549.272654056665</c:v>
                </c:pt>
                <c:pt idx="11">
                  <c:v>13086.350499871543</c:v>
                </c:pt>
                <c:pt idx="12">
                  <c:v>14440.613728941318</c:v>
                </c:pt>
              </c:numCache>
            </c:numRef>
          </c:val>
          <c:extLst>
            <c:ext xmlns:c16="http://schemas.microsoft.com/office/drawing/2014/chart" uri="{C3380CC4-5D6E-409C-BE32-E72D297353CC}">
              <c16:uniqueId val="{00000002-C9F8-4E49-8365-F4B9E57F9DF7}"/>
            </c:ext>
          </c:extLst>
        </c:ser>
        <c:dLbls>
          <c:showLegendKey val="0"/>
          <c:showVal val="1"/>
          <c:showCatName val="0"/>
          <c:showSerName val="0"/>
          <c:showPercent val="0"/>
          <c:showBubbleSize val="0"/>
        </c:dLbls>
        <c:gapWidth val="219"/>
        <c:overlap val="-27"/>
        <c:axId val="904402319"/>
        <c:axId val="904416463"/>
      </c:barChart>
      <c:catAx>
        <c:axId val="904402319"/>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1" i="0" u="none" strike="noStrike" kern="1200" baseline="0">
                <a:solidFill>
                  <a:schemeClr val="tx1"/>
                </a:solidFill>
                <a:latin typeface="Avenir Next LT Pro" panose="020B0504020202020204" pitchFamily="34" charset="0"/>
                <a:ea typeface="+mn-ea"/>
                <a:cs typeface="+mn-cs"/>
              </a:defRPr>
            </a:pPr>
            <a:endParaRPr lang="es-DO"/>
          </a:p>
        </c:txPr>
        <c:crossAx val="904416463"/>
        <c:crosses val="autoZero"/>
        <c:auto val="1"/>
        <c:lblAlgn val="ctr"/>
        <c:lblOffset val="100"/>
        <c:noMultiLvlLbl val="0"/>
      </c:catAx>
      <c:valAx>
        <c:axId val="904416463"/>
        <c:scaling>
          <c:orientation val="minMax"/>
        </c:scaling>
        <c:delete val="0"/>
        <c:axPos val="l"/>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bg1"/>
                </a:solidFill>
                <a:latin typeface="Avenir Next LT Pro" panose="020B0504020202020204" pitchFamily="34" charset="0"/>
                <a:ea typeface="+mn-ea"/>
                <a:cs typeface="+mn-cs"/>
              </a:defRPr>
            </a:pPr>
            <a:endParaRPr lang="es-DO"/>
          </a:p>
        </c:txPr>
        <c:crossAx val="904402319"/>
        <c:crosses val="autoZero"/>
        <c:crossBetween val="between"/>
      </c:valAx>
      <c:spPr>
        <a:noFill/>
        <a:ln w="25400">
          <a:noFill/>
        </a:ln>
        <a:effectLst/>
      </c:spPr>
    </c:plotArea>
    <c:plotVisOnly val="1"/>
    <c:dispBlanksAs val="gap"/>
    <c:showDLblsOverMax val="0"/>
    <c:extLst/>
  </c:chart>
  <c:spPr>
    <a:solidFill>
      <a:schemeClr val="bg1"/>
    </a:solidFill>
    <a:ln w="9525" cap="flat" cmpd="sng" algn="ctr">
      <a:noFill/>
      <a:round/>
    </a:ln>
    <a:effectLst/>
  </c:spPr>
  <c:txPr>
    <a:bodyPr/>
    <a:lstStyle/>
    <a:p>
      <a:pPr>
        <a:defRPr>
          <a:solidFill>
            <a:schemeClr val="tx1"/>
          </a:solidFill>
          <a:latin typeface="Avenir Next LT Pro" panose="020B0504020202020204" pitchFamily="34" charset="0"/>
        </a:defRPr>
      </a:pPr>
      <a:endParaRPr lang="es-DO"/>
    </a:p>
  </c:txPr>
  <c:printSettings>
    <c:headerFooter/>
    <c:pageMargins b="0.75" l="0.7" r="0.7" t="0.75" header="0.3" footer="0.3"/>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MX"/>
  <c:roundedCorners val="0"/>
  <mc:AlternateContent xmlns:mc="http://schemas.openxmlformats.org/markup-compatibility/2006">
    <mc:Choice xmlns:c14="http://schemas.microsoft.com/office/drawing/2007/8/2/chart" Requires="c14">
      <c14:style val="103"/>
    </mc:Choice>
    <mc:Fallback>
      <c:style val="3"/>
    </mc:Fallback>
  </mc:AlternateContent>
  <c:chart>
    <c:autoTitleDeleted val="1"/>
    <c:plotArea>
      <c:layout/>
      <c:barChart>
        <c:barDir val="col"/>
        <c:grouping val="clustered"/>
        <c:varyColors val="0"/>
        <c:ser>
          <c:idx val="0"/>
          <c:order val="0"/>
          <c:tx>
            <c:strRef>
              <c:f>'Gráfico 12'!$D$27</c:f>
              <c:strCache>
                <c:ptCount val="1"/>
                <c:pt idx="0">
                  <c:v>Recaudado 2021</c:v>
                </c:pt>
              </c:strCache>
            </c:strRef>
          </c:tx>
          <c:spPr>
            <a:solidFill>
              <a:schemeClr val="accent1">
                <a:shade val="65000"/>
              </a:schemeClr>
            </a:solidFill>
            <a:ln>
              <a:noFill/>
            </a:ln>
            <a:effectLst/>
          </c:spPr>
          <c:invertIfNegative val="0"/>
          <c:dLbls>
            <c:dLbl>
              <c:idx val="0"/>
              <c:layout>
                <c:manualLayout>
                  <c:x val="-1.1860637509266123E-2"/>
                  <c:y val="-1.3179569384379201E-2"/>
                </c:manualLayout>
              </c:layout>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E525-449A-8818-CECD82BC74F3}"/>
                </c:ext>
              </c:extLst>
            </c:dLbl>
            <c:dLbl>
              <c:idx val="1"/>
              <c:layout>
                <c:manualLayout>
                  <c:x val="-6.9187052137385718E-3"/>
                  <c:y val="0"/>
                </c:manualLayout>
              </c:layout>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E525-449A-8818-CECD82BC74F3}"/>
                </c:ext>
              </c:extLst>
            </c:dLbl>
            <c:dLbl>
              <c:idx val="2"/>
              <c:layout>
                <c:manualLayout>
                  <c:x val="-1.1860637509266123E-2"/>
                  <c:y val="0"/>
                </c:manualLayout>
              </c:layout>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E525-449A-8818-CECD82BC74F3}"/>
                </c:ext>
              </c:extLst>
            </c:dLbl>
            <c:spPr>
              <a:noFill/>
              <a:ln>
                <a:noFill/>
              </a:ln>
              <a:effectLst/>
            </c:spPr>
            <c:txPr>
              <a:bodyPr rot="0" spcFirstLastPara="1" vertOverflow="ellipsis" vert="horz" wrap="square" anchor="ctr" anchorCtr="1"/>
              <a:lstStyle/>
              <a:p>
                <a:pPr>
                  <a:defRPr sz="1050" b="1" i="0" u="none" strike="noStrike" kern="1200" baseline="0">
                    <a:solidFill>
                      <a:sysClr val="windowText" lastClr="000000"/>
                    </a:solidFill>
                    <a:latin typeface="Avenir Next LT Pro" panose="020B0504020202020204" pitchFamily="34" charset="0"/>
                    <a:ea typeface="+mn-ea"/>
                    <a:cs typeface="+mn-cs"/>
                  </a:defRPr>
                </a:pPr>
                <a:endParaRPr lang="es-DO"/>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'Gráfico 12'!$C$28:$C$30</c:f>
              <c:strCache>
                <c:ptCount val="3"/>
                <c:pt idx="0">
                  <c:v>TN</c:v>
                </c:pt>
                <c:pt idx="1">
                  <c:v>DGII</c:v>
                </c:pt>
                <c:pt idx="2">
                  <c:v>DGA</c:v>
                </c:pt>
              </c:strCache>
            </c:strRef>
          </c:cat>
          <c:val>
            <c:numRef>
              <c:f>'Gráfico 12'!$D$28:$D$30</c:f>
              <c:numCache>
                <c:formatCode>#,##0_);\(#,##0\)</c:formatCode>
                <c:ptCount val="3"/>
                <c:pt idx="0">
                  <c:v>42110986501.939987</c:v>
                </c:pt>
                <c:pt idx="1">
                  <c:v>607452983375.35986</c:v>
                </c:pt>
                <c:pt idx="2">
                  <c:v>191990439368.21002</c:v>
                </c:pt>
              </c:numCache>
            </c:numRef>
          </c:val>
          <c:extLst>
            <c:ext xmlns:c16="http://schemas.microsoft.com/office/drawing/2014/chart" uri="{C3380CC4-5D6E-409C-BE32-E72D297353CC}">
              <c16:uniqueId val="{00000003-E525-449A-8818-CECD82BC74F3}"/>
            </c:ext>
          </c:extLst>
        </c:ser>
        <c:ser>
          <c:idx val="1"/>
          <c:order val="1"/>
          <c:tx>
            <c:strRef>
              <c:f>'Gráfico 12'!$E$27</c:f>
              <c:strCache>
                <c:ptCount val="1"/>
                <c:pt idx="0">
                  <c:v>Presupuesto Vigente 2022</c:v>
                </c:pt>
              </c:strCache>
            </c:strRef>
          </c:tx>
          <c:spPr>
            <a:solidFill>
              <a:schemeClr val="accent1"/>
            </a:solidFill>
            <a:ln>
              <a:noFill/>
            </a:ln>
            <a:effectLst/>
          </c:spPr>
          <c:invertIfNegative val="0"/>
          <c:dLbls>
            <c:spPr>
              <a:noFill/>
              <a:ln>
                <a:noFill/>
              </a:ln>
              <a:effectLst/>
            </c:spPr>
            <c:txPr>
              <a:bodyPr rot="0" spcFirstLastPara="1" vertOverflow="ellipsis" vert="horz" wrap="square" anchor="ctr" anchorCtr="1"/>
              <a:lstStyle/>
              <a:p>
                <a:pPr>
                  <a:defRPr sz="1050" b="1" i="0" u="none" strike="noStrike" kern="1200" baseline="0">
                    <a:solidFill>
                      <a:sysClr val="windowText" lastClr="000000"/>
                    </a:solidFill>
                    <a:latin typeface="Avenir Next LT Pro" panose="020B0504020202020204" pitchFamily="34" charset="0"/>
                    <a:ea typeface="+mn-ea"/>
                    <a:cs typeface="+mn-cs"/>
                  </a:defRPr>
                </a:pPr>
                <a:endParaRPr lang="es-DO"/>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'Gráfico 12'!$C$28:$C$30</c:f>
              <c:strCache>
                <c:ptCount val="3"/>
                <c:pt idx="0">
                  <c:v>TN</c:v>
                </c:pt>
                <c:pt idx="1">
                  <c:v>DGII</c:v>
                </c:pt>
                <c:pt idx="2">
                  <c:v>DGA</c:v>
                </c:pt>
              </c:strCache>
            </c:strRef>
          </c:cat>
          <c:val>
            <c:numRef>
              <c:f>'Gráfico 12'!$E$28:$E$30</c:f>
              <c:numCache>
                <c:formatCode>#,##0_);\(#,##0\)</c:formatCode>
                <c:ptCount val="3"/>
                <c:pt idx="0">
                  <c:v>51906924664.680023</c:v>
                </c:pt>
                <c:pt idx="1">
                  <c:v>659270021222.57996</c:v>
                </c:pt>
                <c:pt idx="2">
                  <c:v>236735578097</c:v>
                </c:pt>
              </c:numCache>
            </c:numRef>
          </c:val>
          <c:extLst>
            <c:ext xmlns:c16="http://schemas.microsoft.com/office/drawing/2014/chart" uri="{C3380CC4-5D6E-409C-BE32-E72D297353CC}">
              <c16:uniqueId val="{00000004-E525-449A-8818-CECD82BC74F3}"/>
            </c:ext>
          </c:extLst>
        </c:ser>
        <c:ser>
          <c:idx val="2"/>
          <c:order val="2"/>
          <c:tx>
            <c:strRef>
              <c:f>'Gráfico 12'!$F$27</c:f>
              <c:strCache>
                <c:ptCount val="1"/>
                <c:pt idx="0">
                  <c:v>Recaudado 2022</c:v>
                </c:pt>
              </c:strCache>
            </c:strRef>
          </c:tx>
          <c:spPr>
            <a:solidFill>
              <a:schemeClr val="accent1">
                <a:tint val="65000"/>
              </a:schemeClr>
            </a:solidFill>
            <a:ln>
              <a:noFill/>
            </a:ln>
            <a:effectLst/>
          </c:spPr>
          <c:invertIfNegative val="0"/>
          <c:dLbls>
            <c:dLbl>
              <c:idx val="0"/>
              <c:layout>
                <c:manualLayout>
                  <c:x val="1.5814183345688165E-2"/>
                  <c:y val="4.3931897947930669E-3"/>
                </c:manualLayout>
              </c:layout>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E525-449A-8818-CECD82BC74F3}"/>
                </c:ext>
              </c:extLst>
            </c:dLbl>
            <c:dLbl>
              <c:idx val="1"/>
              <c:layout>
                <c:manualLayout>
                  <c:x val="2.2732888559426737E-2"/>
                  <c:y val="-6.0484191781068324E-3"/>
                </c:manualLayout>
              </c:layout>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E525-449A-8818-CECD82BC74F3}"/>
                </c:ext>
              </c:extLst>
            </c:dLbl>
            <c:dLbl>
              <c:idx val="2"/>
              <c:layout>
                <c:manualLayout>
                  <c:x val="2.3721275018532245E-2"/>
                  <c:y val="-6.0484191781068324E-3"/>
                </c:manualLayout>
              </c:layout>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E525-449A-8818-CECD82BC74F3}"/>
                </c:ext>
              </c:extLst>
            </c:dLbl>
            <c:spPr>
              <a:noFill/>
              <a:ln>
                <a:noFill/>
              </a:ln>
              <a:effectLst/>
            </c:spPr>
            <c:txPr>
              <a:bodyPr rot="0" spcFirstLastPara="1" vertOverflow="ellipsis" vert="horz" wrap="square" anchor="ctr" anchorCtr="1"/>
              <a:lstStyle/>
              <a:p>
                <a:pPr>
                  <a:defRPr sz="1050" b="1" i="0" u="none" strike="noStrike" kern="1200" baseline="0">
                    <a:solidFill>
                      <a:sysClr val="windowText" lastClr="000000"/>
                    </a:solidFill>
                    <a:latin typeface="Avenir Next LT Pro" panose="020B0504020202020204" pitchFamily="34" charset="0"/>
                    <a:ea typeface="+mn-ea"/>
                    <a:cs typeface="+mn-cs"/>
                  </a:defRPr>
                </a:pPr>
                <a:endParaRPr lang="es-DO"/>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'Gráfico 12'!$C$28:$C$30</c:f>
              <c:strCache>
                <c:ptCount val="3"/>
                <c:pt idx="0">
                  <c:v>TN</c:v>
                </c:pt>
                <c:pt idx="1">
                  <c:v>DGII</c:v>
                </c:pt>
                <c:pt idx="2">
                  <c:v>DGA</c:v>
                </c:pt>
              </c:strCache>
            </c:strRef>
          </c:cat>
          <c:val>
            <c:numRef>
              <c:f>'Gráfico 12'!$F$28:$F$30</c:f>
              <c:numCache>
                <c:formatCode>#,##0_);\(#,##0\)</c:formatCode>
                <c:ptCount val="3"/>
                <c:pt idx="0">
                  <c:v>68765817235.570007</c:v>
                </c:pt>
                <c:pt idx="1">
                  <c:v>656817375343.89941</c:v>
                </c:pt>
                <c:pt idx="2">
                  <c:v>230911456567.29001</c:v>
                </c:pt>
              </c:numCache>
            </c:numRef>
          </c:val>
          <c:extLst>
            <c:ext xmlns:c16="http://schemas.microsoft.com/office/drawing/2014/chart" uri="{C3380CC4-5D6E-409C-BE32-E72D297353CC}">
              <c16:uniqueId val="{00000008-E525-449A-8818-CECD82BC74F3}"/>
            </c:ext>
          </c:extLst>
        </c:ser>
        <c:dLbls>
          <c:dLblPos val="outEnd"/>
          <c:showLegendKey val="0"/>
          <c:showVal val="1"/>
          <c:showCatName val="0"/>
          <c:showSerName val="0"/>
          <c:showPercent val="0"/>
          <c:showBubbleSize val="0"/>
        </c:dLbls>
        <c:gapWidth val="219"/>
        <c:overlap val="-27"/>
        <c:axId val="1681489583"/>
        <c:axId val="1681481263"/>
      </c:barChart>
      <c:catAx>
        <c:axId val="1681489583"/>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50" b="1" i="0" u="none" strike="noStrike" kern="1200" baseline="0">
                <a:solidFill>
                  <a:sysClr val="windowText" lastClr="000000"/>
                </a:solidFill>
                <a:latin typeface="Avenir Next LT Pro" panose="020B0504020202020204" pitchFamily="34" charset="0"/>
                <a:ea typeface="+mn-ea"/>
                <a:cs typeface="+mn-cs"/>
              </a:defRPr>
            </a:pPr>
            <a:endParaRPr lang="es-DO"/>
          </a:p>
        </c:txPr>
        <c:crossAx val="1681481263"/>
        <c:crosses val="autoZero"/>
        <c:auto val="1"/>
        <c:lblAlgn val="ctr"/>
        <c:lblOffset val="100"/>
        <c:noMultiLvlLbl val="0"/>
      </c:catAx>
      <c:valAx>
        <c:axId val="1681481263"/>
        <c:scaling>
          <c:orientation val="minMax"/>
        </c:scaling>
        <c:delete val="1"/>
        <c:axPos val="l"/>
        <c:numFmt formatCode="#,##0_);\(#,##0\)" sourceLinked="1"/>
        <c:majorTickMark val="none"/>
        <c:minorTickMark val="none"/>
        <c:tickLblPos val="nextTo"/>
        <c:crossAx val="1681489583"/>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1050" b="1" i="0" u="none" strike="noStrike" kern="1200" baseline="0">
              <a:solidFill>
                <a:sysClr val="windowText" lastClr="000000"/>
              </a:solidFill>
              <a:latin typeface="Avenir Next LT Pro" panose="020B0504020202020204" pitchFamily="34" charset="0"/>
              <a:ea typeface="+mn-ea"/>
              <a:cs typeface="+mn-cs"/>
            </a:defRPr>
          </a:pPr>
          <a:endParaRPr lang="es-DO"/>
        </a:p>
      </c:txPr>
    </c:legend>
    <c:plotVisOnly val="1"/>
    <c:dispBlanksAs val="gap"/>
    <c:showDLblsOverMax val="0"/>
  </c:chart>
  <c:spPr>
    <a:noFill/>
    <a:ln w="9525" cap="flat" cmpd="sng" algn="ctr">
      <a:noFill/>
      <a:round/>
    </a:ln>
    <a:effectLst/>
  </c:spPr>
  <c:txPr>
    <a:bodyPr/>
    <a:lstStyle/>
    <a:p>
      <a:pPr>
        <a:defRPr sz="1050" b="1">
          <a:solidFill>
            <a:sysClr val="windowText" lastClr="000000"/>
          </a:solidFill>
          <a:latin typeface="Avenir Next LT Pro" panose="020B0504020202020204" pitchFamily="34" charset="0"/>
        </a:defRPr>
      </a:pPr>
      <a:endParaRPr lang="es-DO"/>
    </a:p>
  </c:txPr>
  <c:printSettings>
    <c:headerFooter/>
    <c:pageMargins b="0.75" l="0.7" r="0.7" t="0.75" header="0.3" footer="0.3"/>
    <c:pageSetup/>
  </c:printSettings>
</c:chartSpace>
</file>

<file path=xl/charts/chartEx1.xml><?xml version="1.0" encoding="utf-8"?>
<cx:chartSpace xmlns:a="http://schemas.openxmlformats.org/drawingml/2006/main" xmlns:r="http://schemas.openxmlformats.org/officeDocument/2006/relationships" xmlns:cx="http://schemas.microsoft.com/office/drawing/2014/chartex">
  <cx:chartData>
    <cx:data id="0">
      <cx:strDim type="cat">
        <cx:f>_xlchart.v5.1</cx:f>
        <cx:nf>_xlchart.v5.0</cx:nf>
      </cx:strDim>
      <cx:strDim type="colorStr">
        <cx:f>_xlchart.v5.3</cx:f>
      </cx:strDim>
    </cx:data>
  </cx:chartData>
  <cx:chart>
    <cx:title pos="t" align="ctr" overlay="0"/>
    <cx:plotArea>
      <cx:plotAreaRegion>
        <cx:series layoutId="regionMap" hidden="1" uniqueId="{E7AD79C4-575D-4A69-8822-36228F16F3FF}" formatIdx="0">
          <cx:tx>
            <cx:txData>
              <cx:f>_xlchart.v5.2</cx:f>
              <cx:v/>
            </cx:txData>
          </cx:tx>
          <cx:dataId val="0"/>
          <cx:layoutPr>
            <cx:geography cultureLanguage="es-ES" cultureRegion="DO" attribution="Con tecnología de Bing">
              <cx:geoCache provider="{E9337A44-BEBE-4D9F-B70C-5C5E7DAFC167}">
                <cx:binary>lHrZcuU2lu2vOPx8aXMASbCiqh/A+UySjqZUviCUSiUAAgQ4gOPX3y3ZVbarq2/0DUUckQQIkBjW
Wntt/v1t/duben8dflpbpce/va3/+Jlb2/3t11/HN/7evo6/tOJtMKP5YX95M+2v5scP8fb+6/fh
dRGa/eq7Hvr1jb8O9n39+b/+Dq2xd5O92tdcW2G3u+l92K7v46Ts+P8s/R8Kf3r/bOZh697/8fOb
mbT9aI4Jo3/+vaj+/o+f/Rj9/NOvf27i98LLawv33b9+e/1v1d9fR/uPn50o+MX3UOwngZu42HcD
7+eflvd/FYUYhbGHAxzEOIEibQbL//GzF/8Sha4fuyiCWyIvCH7+aTTTP4s85IdJ7CUY4QiK/vlg
t0ZtzOh/DcTv5z/pqb01QtsRGoYX6X6r9vFiOEj8EEfYc+MI+kHuR0fd2+sVhv6j9v8ZbLQqtjl+
1tQ0LPqdqEKe+6ytRd3Ws0jDd3EfZ38anf/QaYjxf+w1TlAM7+DG8b/1uvnjvnKT+FmYnOe+3qbv
9FFOjz5P+VbIXpJm6kmEzUVM18E/hbNOeXf29aU3l/hFYuIfl6M6m1xcJr+cFDFP24E+erdjPj7p
l70wiogf7nXr8qHQJ/fAKp2xu73eDpIECxmKgF8dVaD2vmfEc8lytbWdSXgSla7l01CPaVPg2iu3
hFznb+FzcOILwX7ZqJNkToqnb2xRJAnSMCHakADXsSGJIPLShgUtg4zW6iimlBdBZravaxalIrfH
m7AwT9FA5NOWO8R/3y7dg9dCUZMUUZSaS5uvVRvn/eNu63A4x17WUIK7VO5ZP9z7KjdNjdpsm07q
QTWkP7PnkGRr5mWq0PCH0nNColzXYSEPHgnIWsQEpR/N9qSp3TQu4uGsM3OW083ACffT9dt+pQHh
nEyP0xM3JFIZu6q6Jf1T99DmtNbV9KJN1pbiqAqa0WLyC1o335ggtjKIeJUu5nrZc3iDMs7XgYg0
upVpvObrVrX2INsikWmf2m/r1eI0YGRO+3rGaYfTKbinzrWLzlJUs5/GKrUJoSV+Dwr9RdVKZG7w
sLzqe/RDVjAtWTOmS9md4gIG9HlcSWvSCGbLSbu8P7d5n5qzE5Pwbc1gboMpXe5stimiblXdb+n8
lpxozr/6Vf9tKJ0sfqDX9lmVKiGoLfuIxJwonm15kEWHKN3SNYMZLM2STq/yeJN80cVwcgpUrm2K
fqCUmrQvddHcexXNULad+7Mq2FddBCeRt6m9Wasu37OPB29TVeBsJ/1B33zMAO6IQCSqA5V3z/6N
dwkZGTP2EJ+XVw6tJnm4pezU1lMxnqhKg5Cw263Yc1tGCfHfAu8lCkjjnLaO+AtBD2ub+ywT3im+
xnlyHpuMrSQ6tV/RC7vzvzvXOaUsn02mNtI3xNkyTTMM84luG0zYGZEpYymuUCHrJLeVfxM9JLB8
aucS1fORwSA9KE7oQvTznA6KoCGbDEH3AyMDT/cl81Q260o8BtfkGm6Z+WIaYpocvfgOiZY0vLod
4fdel89VaA7sbJwq9HLbfhHQ85oi9U37uZPGj11IRp0y8zI4eeRle5f2PFuyYSTdWGy4Spp616WC
rb9uhMO6WrIdliq7ugnpZOXRWzRUCOUG5UGczkPaOsRr0undCXPak/i5TZM02VI9FkGbz/DYTe3p
ku6FTUWxuCRpblt9DvtX7t/s7aFVJwenUZBGTiHpYR9IcxULYR7Z9vsZfxn92wWdtN2JSN5296vf
vYjVI2snSOydraw1uovGB+n2hCfpkHZndMRFd6Vf0EmodE1yBODTV1yVnSrjiIy3wlY6Kra9UCFB
Mp1Z6kVpi4ljimSumiU3mIguC+K8mWAaBmLYS+NUSuZ7c9TiOOb25FS6yRNuyXxxi6VuclY0qVgy
G53wlmFdBWs5jrd2OifjDVpzGZNAFrtHprgYwrQzE/GWdA+uw1QvcTqabHS+fLLBr79R9V846c10
2yAY/52r/3X6Xzfdu763w/u7Pb92f/+49Y+yv54Cuf3e8ocI+MvJf1ME/+TF/ygX/ofC/50gSJI/
Md5H83/RA+X0akHZqL+Igo9bftcEGH9oggTj2MUoidwESPl3TZD4v/h+FMZxHGJQBG7k/1kTYC+K
/AS5SZy4bgAN/lMTBL/EwUf9EPSE50Yo/P/RBCAzPvj3D1UQelESR/AcMTwcQj7G4V9VgVxaOQe7
liXqV5HrzutJ79oq4MvVSX60tFXExR6qWse0pN0NGbGqnUY/Lp3BNe3DS8OmmygaLuKrdhJR22S/
oeqy0rgyW3tyZPsNKXyPHeDOfhIv8w1l+Fl7jU+or0kr7VOj9aWReiYmtix3qOXZ5K0pd2cGG57i
PF6Dg4n8iKAFUHU9UvmkmP+uWu+8+bTgE8pbvojMrGImswpS3s9NOphOEa5Xm67okTFTKQYNJmLl
ZECUp8Eclkqbh2gLb3fvvpkSTuQ0LiT0vDildv+uu7Vy2COK9JtZoq9S0CVzS+t7I3EclfqWXnEH
1Ghs05OlVc8uG499tOScdkBc/g4w7ptvm4jIPrKUrkmbYbRdw641ZHcRAGoPoBv3oL6CMJtYYHKP
bWOBA+fYr9P7FE017WyQbaFX9Rh9d/QYpyoCUBqa8LqtEjCnfxFmfqYNZ6RPtuu0ufU0BpdE8/AG
6YYePGHJLihO+ez+cMPwyESSpHZxH9DFsQBksxSKeBP+PgWFH/cbWRu+1Nias3Z9glW0HqfhyVtw
1brSO+kIBqBvVJNRzGzGZuGRbg/62z5UNm1wxUcU//D8plCxzaNpleXoKFN5FsCti6SXTb3LCXZf
zNTNJBqRk00+8K5WuAfS17ywnTekXrLY2sEJT10976Q7RVsA3N+sR2fhORXBmC1rGkkqiaOT5JEv
45IZqhFp/e28Kl9k49h/sQ8zjlYyeskXhfie8Wh+Xmd2dMY9a0TbkrkdnSLM2bCwbAH2bRpbRwP3
S9qvXbG03VW43SUk1g+8ctHfEU6TaSHrEqQO1+VuOD+5fpLTbiiWRiTV0hfj7u7pHjdfPRWPWTQv
pyTmNafzmA1JeJJoG0iyBvdTKOYctVakjTdcVo1vAn67O5kHANxt482wBIcRhbkZ9rQHHRoGe0t2
rMiytvzCXBtme9E/hdQdiXGQJJb5IqfrPqUDAtKPYXW6VqYiSL63gy3HgV/p1NS2p94hoF3JkRjy
3mteXArKoKfyPBh520fich9G4jSFQ0PshEuIT0DLobWi1tMH1DnFRN17PKSOb490sC+sFecZDUPq
Not76NtKalAe1nNuBHbaNLS2bkAYRGMHgrWZQ+IFMkmBQ9RpBoa1jSbQVJuxSYiqa4YXyneeQShz
dnjvlf5m+wx1+3Pb2YzD4s1AgzuBb6uIeXNq3O7aeqNKowFPaTCMzd3gMZzOCol0EeFxaPiWRjRk
x8ifVbE4TUyakbWFWKKGrE67wKKDfYX9qSG+jtdql5qgUAYkxis9naWdX73d3I9qrWNXFzRu31S3
l1E4d5UfiwNeg++z8ggsdUs2yacUB0wfEzHl/pS87ptVREskam9eJoIavOb+sM4l8zrScdqk3G79
DQ7cUvi8I3SlNBuHeKqadi7xtN1EjD3RKFmJD5sti5qOZgn1lsJNprwfl4Jt/BqGjkmDyakHGqDD
IGdBRB+bdGvZySTBnFNuwjJAWy0axYhSFhOdyPdtxW+AQ4JgxngG6sYQLL0pGzYewA6drk0o12xV
HGfSmXKEdp23yUzwTgHklk4TPbkHAa84GbyfWcDPdnTlOeTefOHCyb0ILXedMBvZdD/XE/BRJbeO
pRulQZtKRSzA+YTo+jIPrZd2jDm3nSuDcuuELjzM7qcm2c+qNQFha3R1ehE+CbkD6Drdu13WQvgO
rIoERWSZ+h9DSOVxSCgmc1xRNjRfqEm2o5EVSqRKndUfzw6TIcyJoGlso+C44IU+9MOQeclGWmdH
7zr2LmukoxtXLj1hfHNIGCr9DDzpkzVwZbUOSkGQRjOI7aPcmUKfuKufYhxNxd5FwwnGuYLdOWR6
8uUpajeezmMrrixw59LoJA2bcKhmd9gKsEh80gUgp5lnE4h41MMo1uR9XeIs8c3XbcHdVfLBz+go
0ckZw/gsBAIwcPwnGrri1PrtadilOnRYP4juB8etBlxo0n2dQUC7k83cxj/OsNUdxXW+dkm+gTKe
xHa3zx0jfgTQKpQ8UL2UUdsf1laCuFUoX5wt7d2zjmQdUKtT328GIL1eZ4IHwF08MwOMUW/7jvRe
eCPa5J7NkoSD3+ZsCp6mDe/ZDW30gTvtnbPN13H2UdY2/UB4wAaAtRgWAu0OnQzvvdgfj+segnRu
WpkG2g+Om8NZFcR8PfUaJoJSnjWRxE8ScBNCC/e5j3iTeTHbviYMWNkzXw11dzK665jSDU+Zn7Dg
0cebrtY+mLJu8r+iPUiuM5f31rP7ZVfLa4DHIJcJFZd9TLZqY2pJVYBd0vZ4u1eYPXm6vZ1hn0PU
EGDQ4WzKUEIJS4Zy5EDrzu7Qw+osouA7uwifnbpttufGDuct3poq2RqXdNqobEySrQTOirPGiUHY
D5ims8BLORnwATgtZ8ODujft0xo0fa44rBAnWl+GeQG5Nu2Ai93NjgJ28ZPFq6JwfOUybo9YhDvB
nnALMwCy9Ew+BIkjCRvn8aKs35FhGObasmAn4ByBjjDOfnSm4M0R3XoLQgxeguvbKN4u6y5+7JH3
HA/7VAs8FM6M53Ngm+OwbXE2u774MvgUAhdPW4KCsCsSyps730IMGK77+qq3EHTk7Cx3tJfs5AGr
AM6H18GR9uyqJbydxJMdt6WIFo+nuhvkiY9AOGpg4ggb9AH2zlizdjMVa/qvoBrRybAkqPDufU9U
UzMp8cE26RZ7Xdk3x3AGgoWxTgMPCbJsDi3jjV80cl9Fxy/DBIGfXOWDGqJi9JQkLoSBoRcvxKP8
PPStyBXaD7GYActbW6JwTq2Ijon0yi7hsE5wxvhahkP36IbDTRf4By9QujAyznUSFg37AppkTDsN
mmqF517W8Nz1TrpF/TfTozyOaNqpCLwY2S1kl3QkdE9AGuGbNfJvBMekadC31oNd4/hdkLt7kPmz
K4jfhTgzfQ+Q6bc8j4f7iY4PHoyG3MOsmb2q3XabutsFgoss6hLYwPEgICqGXTGaMduNeVG6McT3
wDhprPsgJvO+hHolNuiHcprtnezBefKXcCoTS5/2IeKniLan1WpbCv6AmVyOnz+J8VhPqJ0UbLFG
Zn+6+HnIDVpo+u+Hv9017PCMfuCXf6r0W8m/1zdUQC9+IKbDjr9/lv52qWvtcvzT7X+6+llr2Jq4
9gB0zdaPh/7jp0n4ePg8/Tza9f7na/9WRfB2VeSz4h/3fdb5bGH3XVBl/3bPH83+r4oXz/SFHJs4
BXHeHuZR6IPcDeCt/Tj8PP+j5PMab1JnZ7QePBxLMjq9PvxR4/Po89qkUFK3Ok1C4DziJ9rmSdi8
fbb4+WP8WezAR9BN1C5QByAZIn+1LqRFtPkI/vzv/dD1ucSBPtiZmQMOJ6ZAq31lC+vqedt/f8Tp
4yk+m6JJ9Dz3cw++E2w+s3jtIWnX9vB55AgKR5SFqTQBJZ4TeIfPH6QT8GPm4fmzq3agNKVoCsjw
0aljZhiUj2dwFBuz2bET8OzQHfioP7RD3CkQx4noDqyPzOHz6LPc3xGUf178PI+ncKkmDLT7UflP
TXye/6mdP8oNeNj12Cia99EM7DSh7jAJ3h+aYTn4O9PlFlksifwYAIs9vqeqi+N0692QLB9TOjAH
yvXHMH+efx4NDpuzZFfjb3U+C1BvwWIGlM/az+lABntZMCcQKG/+XA1R9jkGnz/iYzT+OP0cpq4l
vrIrmQapss/Z+vz5LPvj9PMmJDrz24R2+wczfJ5/lnxWbLwtSal3oRE43IzTXDkrmFLBVCRDKD7c
KbbtgjRLcJ/Y8RTJ9rz09AZ5ryIBl3ifT30EU6S92o9xycatgliycimEMtIp4iTINPDrps9A4Be+
zAAB3tWbxmrQ5tYNffC1nmLpZtJNytgxh46zukPmtblzHf84iK2CLEwZYXB4B1vZcCgsAkvai8rB
XQpOwl4Wg4ZQo5tzgMGbAfVZ7P9g+se4i6JFrN5CyEqE8HbLcukYLmemPiay3PhU9NIrYtBzempy
ldz4wZYpeFmUq2FL243QxubOWi6Egs3KJzBrtfPFDv0LSsK7ef1CXVYICHml0qcAHDZtxhIMhkzP
fRqh9miS7lhFjT2uzYcnB0IwGErpojpuG3gJiGD088LQIZ7G4xKE1U7HA1hIlUH4FI1rFVm/oo33
trbbw0TRyyL4aR9eg2mtJeMnz5cXILSbqd0hIliP84hgf8d10yES6CXXMTpNm628za8Gs4JQXYvJ
ysOyfoQEl3kGKnHS1ZNXd3EKZzSgA+Ir3fHj3Jo73IKNzftqgviRWDHfgw4+y3a/+XgBtD5ZmZtI
VbubnKY1rk27vEvl3UOC63FI3Bst3Fuf+ukAFmQjLWm4vUK67qiD4PvKWO2O7KjkBP/1TYencwfJ
lcguKY292wkXruH1avvSXWBNihCmKbdgxpg8aHHV+HuBz+scHEKrTsqxtXL8sov7lPasmqclo4E9
xLZ7YtN6NHuTR26YIU+UPiZ4Wy991BxF41eojVKLPHBU1jvqdxfp7gcPq8Pu6HOyQu9oP+JnbGVp
QAXoKD444TPXW9E4fo4wPTuQHbJufAzG4F5GY21MV0oKMS7bjhDxnLfg0ZllJbB/tMy97eV+MzVN
vrIIXtbPrfAK/crFUjZbmA9umI9TSZM9i1aYGHcER7tMEqfaET1MYXwKsT4PgTpp7NfRJM4Sh0cT
P2xou6FLQyIWl4EEu2EUXybFn9eGxC5Ajd1UPSH/KJF/6Mxw6nFQ4PhFO0EGe7AhGvULkdF+GBbw
ApzU0vg4h2MVI3Y1flzL6Qmt3/wtqMVoT7FgJV/9gncAPiP4/JDUCGja9+OtqxlgpngzIrjMGugO
R7WFVODQ1u6CYRuA1Fy3Y/jh7s32sATgUKCju8TXZppyGc313rCvqz9fQmgB7IMDtPwSruoKETUJ
1uVEwQUE8ZJKvt85Iz5I1FziFme2YXdz7xadwlU31DMaib+Geej1FzzYJ7fDR7ePr3uHDg1rSGfQ
wcbDnYP5/cSmal8ggdNXHbgqUQdopVkJCAVB6XTLN3mRenmN+Y/desemN3eeGQ+TTGFoKwcWX7Sz
Oz7NL70cj36sMq93ss760IL7JJD/ovy1coV7XvY9HTCYep65Kpc+9ny7M034nLT6pVEWAn5aWbM9
u7MswbZM59VNO2vqIV6PUrNKueDQrWA5spxie+MMhki2kJi+8XV+wq19hLih8jpaSoEPGtJGflhz
bE522c5zzK7UhvUIXggaTppBjLXIQqugluF+SDpA9wY9SMfe+i1o0v20UhhiVz92EBxIcGCScL91
YIiNDyvJ8W7jpimpB5nYLso22G8q4JVqk7Nw7N0kdC6niARBk/FeXsY1uonm+Ary9ZZ6+Gmm9AFh
TWKmK7PbijmQbnPoeZbOQyglMX177mlSIp9n+wSmh3Vq2SZ5F7gFpZDSC7Q8bzSNrrHLK2P5wTjr
bc9nMEa9mmsGGXF8ibRf7ZBwnPhYthQMybDiIPndhqX9vl4aWGfCw5eJinOzyErhsFySiZhQnJel
OW4ounEc/RjwBlxxhYrYP5pQZtrvMn4N+iex9NkYQaAXhLnrQvrZZxWlqnJ3U+kgOan1xRnmamnv
erofOh+XdN6Bn9zic4kHkDUW/EZ1QzqqOZ1YDkuy9s0EKDPm0dxkyrPF7m5nD1YBnbfabfYsHF8o
5g9ij/MtXGsw0ona9dWIuQ6MWy5hlIXOWNv7RoVVo9vU3QE3jZO2TOc0N609LuN9Oy1HN4yvPUfn
KFpKk9hKmi3tqJvacDx4CuLyuT0pzQopxQEtOm8s/RIm6Dti8kvE4wMdde2u67GNFazpDqC7ve7C
PDbgKEqMChf3Z63KxD/2zYMblmKnJFnu8Ld4eFzkTU8L7KThkofdaWdB7tmvfVLESwl2mh9fkKtI
FPg3GjKPagJj17sxU3SVibnrR/UgVlabpYWQxM+85hIsaRJ0FUMcZPyH4zrzxw6bZ9PR1Gt5Sjl8
diD2Q4ido781Zwx4sm3T+GELn5EJU6PjPHbbcnF4Gu4B8XZABEgf8tDASp5TIfwcnjhG3Ve86xvW
i8JTotQSLESn8KO1pqAmaBlacxJhmNtax1Hes7OCTx9QNF29OAZaAomJ5kMUiJsQwacQkIvDY9YZ
mSuJSrT6+QLfBHBHZ+u41hCPVZELmYUw6xE4lxxQ37Ynl94qGZabPIg1qs3cXQOfEdaqW4TvkwG/
N8kNsuGNM7oH5MoCDzjru9Tv1pyqL9tKicshIdoOJeZLNrbrEYzprd0AgPd0iQ4r1UABfq2n7dwN
6NAv3ctI+1eImhU6rB7ILuESXPZ0TKf+A8O3fANGo4ktopkduNbHrQeK751XiCZzEd9JNRY9Huup
0+CDr4VaK+WpkgoEfjrYlXhNjeRlr5IyRE2h4QuHjdUTB7CbTOb5XZXsY6r1N8x01niQiQf3PPLD
LAjk2aVD6bdLlmAKH4rst34RxJntwrtodI8x5GhMCN88aHhQCoEzMwVrSxqPtyGXx9VA8mFb36Zm
v0aOqXfvqZHDYeNeKaftQUT7KcJgzIKPGTVRGjTukTvyMKAEjICwVqzPgz0uFn/PwQEDm/lCd3RC
9llb+KQhYIBHEmKJJVdtkCIIkTZwuamz1gaocYgBU4a7WLtE9+BiDzRlIoQsjiWrvVl2r/CQKRy+
VZDFyKlLS0Fl6UdthhyAb3m/tl7JHFq7TJ9VD+KbDxkYTo8TGsqQ6lIv3Y0ysPv5427g0wXUfVld
fo9pDH4nLyC7l+E4Jt30dfTnbEZLbiHg6YEXh6Vw6HYI+Z7PWOSOC0oZkMPzvBqH3uPQbKnLNhLv
HXRMK/PF86caUVb5KC6j4Ae4eVngtqet4ceg2a7cdsXO1hM0CKkUdnAZbBWZSS2BPpdybCElOJRM
QqZhHgtuWLnGJlsSSG2vkDOLwoLDpy1g4eSwyrI97MBT2/O2SbINd0U/3Srw8lvZpzpysjBYjy4e
jxIvxSTDLLQOUa3IZOfmgReClIdPBJCALFz/aICM1j0X41w6LCKR1eWq9zxo1qyLJayk6NSs4uhb
SFfpcv6/zH1Xc9y41u0v4ikABEjilbGTgq1gWy8sp2EmwRx+/V3UCdOiutTl+V7u1CkfjazRbqSN
HdZaGHMn61p/IMQni4noNX6YptFvRtxRbRmYYxoklbI5Ne61pzxFjmLRg1UQlK37oBfoQOmI8ds9
3DeKvcDelLqrTYeu0uxuGIJFJ15pUfR9arfHwMtl9keBYlD1LWPK0yfdM62jaBM714iXlcoLhQzQ
Cxti4CDa8oBKpT+hv8Yz5Rn4gHGuDnSs9pHVHZbJkTL09Zz6rU5PCV/8ddj5xNF4qPY56Q7F72Qs
/LC9CyXQPUwP2i5QWh1ws9nF2vAQ0/hrVaHMqshdbSFsQHBbKXhxZI0q07x61r1wQKzeTv5EOy8X
LcaR+3R+nEzTrxl6QW1jDy36aAC69AUSnAaDGExXQ5OxN3NvrvOAy5u56fYc8SKFfw75cmeSNBiy
JtBz8xTObZCLx6icfoTh8pz18kCa5osq7vs1PSL6Q44Avu9Q15b9ISTz3SgnZwJOS0z8ruLpXZQY
90asuWWt2XqKA5SmN9XQYRzKLdoYrr09cl1/0ep0b9g16ucN1YNQLIh800CTeoCOsz2Fg60PCKJi
I8jG1Y0ZLir8u9QiNxogPQ1wKIaGKKmDb4cHLFPDTfXEm+fYR4xyaviRNpU31MmNUOj40sGeKUVb
wPCqegha2QZIgeKEAUjVBIp3O9UCBTY3wQSs3TIrN4miIMqjwGITEhfjM4ooO15S3GqJU8I16/H8
yGvuU0r8Ps/9ngi/bKVdjC+hqQcZwHaZYffoGjBDvx3hfkvtpl+4m+YvFtP3Iy6sped+x2YnKWun
MVCVYfqO54AClJWfKlRQm8lbF6/oNLeSAAUNo69UbEv8ZnMt7wz9IRlQo9XuI8X2PJa4UDtP9cQX
WhlQRPrhGIbBa/Enb+rUUS1aiFWnowCFhlR1SMoiJd7rl69/xOs3S6O0XKvRM3uqsgpt2KLAz7/+
FaAIa/sh1IBgKwyFu5vUTs8roAjLKGHBPJrBa/ljUw35+3uXqijJEH9ve3wQzWKIvNGsd8OpJWjK
ZS8NY9lejKgO/a+AVqMu72QRHKUYUEqis9ojpFnhOdwftN4M/l1h422Lssxr6Ub28U1aVRbSpv/W
fF6/Pwgk74ZZNi6pNK8TakJbSdx2c4Fz3bQWko1i/BqZhNq5qZabcUiNp2iaHanVw1fgMq39WOWD
2+RD8UkX3XNRhRoKOwiJdEXaL6k6ImwLT8toWnavJfWxCmPiFMbQfE0KDRszKs3D67/GaB5lsUGf
634qbtq4FTgAsvkap9JyRZ0DZbj+V13EA2MKA64q5Uxx3/sNuUNiTe+WsfsmORI2LafZvg2tNCgQ
Q/kTulBfzcUI5sbax8gG78xwTJ40PXJNJZad2bLKy2lt7tth2UuF3KLRNf1z1uaIV4zE7aIxBAKR
ZI5Bw+Sk0mE/oxLwQMoSSMFI/UjKEf2bReJQFGMc6AWfcMXdClFlPqqNWUBRpcgT0ts1RviJ1sVD
Ngrda1AiYAb1s2nSHvW5+83Gub2JacXcQhRBQ8PwW25ag5s26fOYW2RX5XQ5TsUA2CfN3ChEutpR
5XYsPPWcI04NXWVg3HB8AgXOmKI0mv3M5uehmZxIold1oisk5VARu45OM7GTNhiS/VAGqBSUyHfW
SqkzVF5I0Ty9syxgEbyOCjS4/Xk8iTJH6SpygCF2RxQ/FFAFlYarh8NhSBZEqgzGij0sxuwTkxwk
6dC/xLgHsSfVcp+pEqWyeT83NwMQGXmTHpc6tMsVlpMuHu+7fVJUfgf0QSnQ9TO5s7orVdeHPP2U
hxUax6nL83Hf56WbD9gLUvOroXWMvN9TjaNBtzhWG3uk2bWKeQtrvblHuEJ3ckK6VpZejv5/tMR+
ZuqHsY13Gio3iWl5C2n8AT0VFGtRCgQYdWgD87eBbBy9ldtqfA5xvkXX3lu8scul8syisUM0b6sM
iNwECMkmclNS2LGW7KcsdnrVulX0wrtpp9dVbPO22WVUOm2JTnDhtzE8pFO+1IXdNQAsvOj6PYoc
4lsRfsvQnqczamOHGbcq2Ru17vTzMaKoAiaFO7La1dQTZUel34SywdIetNmb0I9N4J1ioJVRZPMr
K/XJYzq7afzYGPf4LJiGNnua5FfWPOJCrBGwjCiiacqZ+4euhGenX1OADNNUeFZU2blh+t1c2eH8
Cx1WJ9dil/Hv+Io+IZbOG3znduRPTBxMAL0aIIxxrg5JFe/U0h5nYp1KNrt6ZQIdZADF7Kq0cxZp
IlLn9jx1+0nxH5M1H1C3/gsJlW6jXn1iunzKb0fdOgmuBZm6G6fUa2n3FTES6isoMdat3QJd0YZP
Hb1TuGM6adlmcz8DFtRZgEUVLyqb7HwnxsrhwJZiMtcwP86AQ05039QYskAO3HKmO11Dd1067hZ0
r4A0a0xYqVCq1XLuWmn/KaMLOqz6jVF8jViJk63dc/OFIFaphmPWtsgMRntWmdMjC9WT2C4T89Ga
2b6ImqO1TAfLqD/NZRIssbkbUkDM4rn3KlRlLb6v0H0nc4EATr+RRvXIKx0Jd+4JUgf5Qj5FbNyR
9lhxGSwZ2S/Y/n0NzG0hv6QNRdF1OiZTdxNX865xmNW5RiR9OQ22OQKejcxYuXAzGd+lCPkMp4l3
CTAy6KEXC7LrxG6BSe1/KBYsLOia5wHONPq0Hm3Kglwv7cEa7QE4APIItEdEAZm9NbXbkE/2Utzm
hgsEWfLTyJzxQU2ONnpcAaa77/SjZgBl6vb5U2J9s9JvQ/Y7xfloCfNUWQS6EHclcKXlXNgJMo45
R2lmlNl+QPw90+FxRoyedrmT90/6MB6SFgeXhD6AXP7QMXRJuB1Hd8203PTMOuWGrRBhDFrot0kS
rKUGjYuvRal5GUPjJDNuB9V74puobdos8GEAJmmOzoybiHU34WjtiVndyaT+fhg5eaJm8wI0Jvqj
7a0yl1s9I6eKkyOqNSVui6FvHhqAmvVRC5B+3Ex66dYTYrtoBGRGYDentz2wDAPwCOj7uyqhOzNR
fm99ztObvoAjb4d7jk78APzyzNxMl4+90UUunOOvcG7kZ0sf24NpDhNcmCDfTZRgW6vYca2fkeSx
0c2bQpyKHqXlwlg4IgEz/ynNU2ElyQ+prBGXBn5gpIiepooftcKIXbhhFFvzG7kY7CfVELqMUqNo
FTfRMaxSA6AFM/5qZfLw+hNGDThOI7l6qCacFUuR2Bl5bh6LHmAsk0XqkA+m6XXo0iFFDw1E36H5
WIPccqvL+cEYk9uc6cZn2bRVUOuGhfa8qr9VXbifU9k8olie30SEwO8Mev0ty3vlFGVFT0vLoidz
IcEwm+pb3NUPlmH0gZlbP8skjz5HndA+oXBreEW5r+aYYEdr+UOTlvlD0h7JFNefX78jiN55E7WI
9/p3+WBYJ5VH9wQ3SkjN+jCbg7wpWY60YP0KiRrQ8IY2OLMmvqMD9aNHWN75+ZKq1euvfxJAlo7t
bCZBaiWPlgYQmB022Xiw1j9ev4q07FYXtdz1WjlOuM2Hv5o5QncyNfSDQePW4UoCdKZXv1WJItxM
NMBNdXZS6x+vX81VyOw8yitfNJWB3F8AFNg1GtxcA2xIIm+wL1BZ4AP4LGMIV7Z0Q+FYYYsoNy8m
dAbQLGin+bPZR3yfofHvDMXYPJZhNOCi0QKEds3j67cQAO6HdGru0vSoUtU+TjrIFVESz/vXf2Ua
lX4xSRP+G3+rku7xz5Hdj1WB/73FcL9Cr/8GeN/8l//14U8Fv6uVbdVuf+gNWPz/D3S4MD5Chzv9
W7bY+tP/AYab/F8U3klISRklUjeBu/4PMNzi/5KCcm4IXV9ZZAx/9R+yGAPFzDQMDjaVADTcWH/h
f4Hh8l8WMzjYZ4ZJDMH/iCu2gr7/BoVbnKO1KVfMugkbgnDQ1c6pYiPqFvUgE6SvYO1kC/C0RHlW
/+VsMi6Qw/BhP7QCAPy5FYtUVMZZmvmTdgC0JQoWuKto+fyxlS3v7d+DkaYuhYEhUSDm35gJ+4a0
U4puMBLVMJB+Dk4ZEJ6PizM9t3exJ0CPcUPnY6sbst1qFLYsQqnQAeAXG9pbNOo0E0mLFnRs3scI
2+Km9j42sWHWvTOxfoQzPh/raZImSYNCFCDrCuFLqmVeNOKGb0avIA/c+PSxwWtj2kwkA4uzNOAe
wajjds4Ge+nvPrbA1o212Xhvpm3dMmdjMhmaB62ACTTbs8+GMz6FBz12oyPCttvoFD6MnRcNTnEq
d+KQe+OO35biytLRC7v/zYcw336ImTQaL0esXe1ZQX6Pov+xLO3sEHmohfvUQ5QUe9aV1aTrb303
dJBF1qMNhsd66s+HXnV9X0coGPiAwTO7zd1msDUbMSrChX2kO6Pbg9Qz7sZfiV//+Uk0CeOWpXPw
UYgFvsm5bbTcOBkKlKtq1GVVMjwRRQAIrDyp2PHjJb44uSCvEJNxxjjZuJZCN8s2bPvMRyxNe+Ag
vqfVlRN/wa+YgDj9z8TGr2AOURAuO/gVErtGpweF9leaFSdLfvt4LBdP4JmhzSGXQ2U2s44lK3rj
pWkKRPZ0t1iJ02hIFzW93umRcj+2efEQntncnPopjmQIGFfmZzNzyvE+B4jl/2ZhsxFF2pKCZhjV
3HZ2nbzkye7/ZmBzyMOwmWVpYAjD9EUbgbiIr53gi2fJWFlN1MINq29OcFJR4BM49jOKY4f+tl+8
+TYHKTNx5A3gcoZNne4WPYYitut/sr/PTK975syDibIbF32B6abuQoBLAHNqhpc5pbr98SxedlOG
gRuGGogfyGaditIgGm/mzJfa4GaA61TLI8B7TiGzYFx+svyXDrYMze8lhsnH2I7ywtHqzLPKJbjy
WS767bPPsllSqyimOQ+nzKfoLxxwl3uaE1GX+KUX3V0llV/ylGfGNqtrpoNauAZjKMg40mpckSJ9
tKwru+iipzozs1nJwZykplrMbydzxyKW0xQcfaLpyjpeOtCUEG5ySRilWwLenFatojPwFvPY3qdD
5AEedsUhXvJT5yY2q8OYMkyhYCJu0YRLXVEMx7oE7ylkHjNDB1XyK0f80tydW9wsUTcksTF1WCJp
/ui1COzhTwm5Mqr1d2wvTKpb4DQalOtsq2cw1oK17Yj1IcMw2XGT7PMYZY0GfSWm0keJOtqVpbp0
sZxb3PjevJNR1FSwmGkE7INjnMJccosq8sfH6eKWOBvZ5mRHyK8LPYId0OH2FVAkbRT9g819PpTN
llgqcEwN4N99ABmdCEC8qP3WYX9/PJCL2+BsIJttEKG8bxUhNl6KGjIFzWOuvy2WvLIs9IL3sUyd
CQMdZC7k9gixkMqsZ2UOumEDInW4IzVxWVHdC/WQdKjblYvNAChJM/4J8PCbPx0kohi6xmzSQotY
bHbFkLHayOu88KMsiZ2omXHT1OPwqSMG0Ej/xBaCQwmVEYttAzV4CiWaUMFWDNdeTbbOH1WWXNkc
7/cfRqSblgl2sg7e8mbZykaBsTfVwCxoIL1THgN3AO79PxgKol1EnIyK98e3yoykyIE5y9vYHYzf
df6jtrLgYyPvPR8nq/AKfj9yB30bCLTVQmIrjkvgOlRqSyv/YhqAwFvoSDHrRg7Gi8XN3x/bfL/p
OTEMJJq6KSHrsvVLYWeNqRKgrCnaIzIEH3D+lFiZ97GV975otYI8RZiYRNC438YZdTWXOhA8UOOo
xDd9JE89K55ESh9UQ24/NnVpO5yZMslbU1ozJ2EC0psfieo5r8qTktHhYxMX5ozj6uOCSaEbZJsV
SBAiDTnHjd90+Q+UDD1o2XjEWnn3/xPruf/35fBGA+eyHQv/SGZyFDneDqVvOO4IEQJ++iy+ggmM
TolbPFlu6/LWq0K7cDV30eziy8d21wPz9qriglNGUIKAwI9ubg7UMq5nFjg5n/Xx56oroDyyEqPC
06RA6LwyyAtjfGNsE7eEUdY2dTRAqCRctJsSkZ+fszj0AVxKrziKy6YsifDBoHCC+mY6uykXVj+V
cLw/jDmIlz0b/nxnYDR/m9h4V5KBpbCkMJGCQ6pn/adC6MeuI/7HK0TXTfx+if62sw71LG6v+67J
eb2UvkHAo4+K9qUCrERTiXQWA3TpRP/cMe2ZAJYtx/7rFevvb7B1g/xtfXMdIzbr40zMIBVD1QUN
WFyUiVfN36vklqCCTLpvBuQRWjD5puj3x7YvnO43pjd7c1RjjtsKe1Msv7IBIHjSX5nbC65KvOb6
KINxi1vr4M+mtp3E1IDVjN1vDEAyJ66iP3o0aVlaux+P5eI5W6sK/7HE3lrqyySqFg5LVR7emBq4
++P8OxLJ/TgaIK72V3K9C7cLeFMmGMVSgCO5PdY9o1VYjByrFg+9bYB2Ei3ZPpTVTQsIJdpnAt1W
QP4/HuSlBUNNFg0TiIZIfXvoGmPUaBLDajkOP4G6OAHytvvYxKUVEwRrAkEQ6IVtV8yaQUA3Qpjg
BVqrg2EnM3WmNrOVeSXUvVCd5cICy0Y3GAJFBBtvlwzJO3oyupb5rTe5qbIB11F+dMicyWkADL0n
dnOTBh8P77JRyJ5AucQSEvbfGp1oDl63wMEKXyDqZR2mfXFIXXCrTtmjKNwuKJ1rrvJ1WbYOZi3r
UXhKkxvb0E0WiYhUWFV+45o/QeLlTyjZZsHgTF5XuvK3Cq4lsJdWEZ0F7E+YRHNuc+7MyUilXjWA
iTIIW1TAshktaDcamR+7NrsSBV8whigEOR9ka1D+2A6PR7FJ+qqufHQ90GKLoUvE628xXzxZDemV
/Xnh3jHX+1vqSPxQtdzcOzTJGlAGdOUXY2cbMXQgcGn3JLviTi6ZQTACzTw0XBDNbcyUU9lbppYp
n0qgjtPKyXNAV5PoyoG+UMnhJlKHNf2XHP9szkAah6DIaXqFmp49O82+8Jad5uT2cuD71gWC3dP2
1RXfdWlsa9tJN6BIqFti4/YHyUDfm5TyW0YArgQAgscrdebK2C6YQbcYLS4DG9ACh+PtSdPiSatH
s4GZoQr0+Ihyh03Zn5csOc4xKspwI4SIrUuctVXcMEaEyij8cPkEduCVcVw6vm9MrF757BKbZzG2
dYEIdXRGT6tsAmxkUNxA8M0pANziduJeq3NdclNvbK6Te2azToqUqTFpfOX2HnGIt24Maw8hOXvx
qMeP7R+fKwFpqVWvas2l9df2zJlBFs/Y5fqsfA28jlXewdLGIzSgrkzm+00hkCsTqGKBoqmLrZk8
yXNNyLQEHHnZxTNk94bMVWF3xc2/d0lvzbC301cxMphNjSWjnVOJT2qMIGRzMnh3ZTh0/UVvXDs2
NqS6GINqF4Nu12ad0lZTLIqmxuc3wKj4bRD76N28zG7hJhBhu3J5rUdmaw0psyTUxPX1LuiOFpwE
PRLI/Hz5s9jVDjQzHBRAvzO3cUrnWifz3WJZOL3IoZG7IJmFZ387i5GZlaDGJZVfAsMSziCpIrLp
rnij9y5wtYKONzIJwci7BDBRkhWDYOvtaH0q75Pj+Btaj/fhbnKY399PtZ1crSPT9aO/ncm3Rjcb
ZBkQRzVg8SD2ACAZmkqRsF+1G48AbNvQcfliClv+BZlAN/zc+FfW8eLEng154xqncFRDWMG6sAcX
mhzEbXobepxe/iM2XXQoHGCt9GjHP39s+JrdjScDTrvV58yo/Lp6XmooqwCQN1zrwb33XVhQikMh
LOAU8P+b+2Uy+ogiAqnWw6c/sAPzwEnitvwOVBaB8iLbae7Vo3FhQddrGi1304Q83va2WRcTgkg4
8fOBOdwhYAtO9mSrH/MvAsWfG+roHrCkqIDfa6VzrfXzLjAHAANoMDgDmEclYzPkqm/0JK3m3td4
8X1u2yNgw/mV039h8QDPQPFC6Mxk7yKfMucGcEGy8XuAHic6eS3S4qziVzbnRTOSCGB8UbBg24ik
L/QRGELW+MUgdwYiE40nPhf16eOtuM7I5gDCsfzPjNhUlqy5wg4BpNQXsoVYRKTf5aSt3aytDnNP
Iqi6Jl8+tnh5YLoEUMZa49VNqMVzUBSWAmz3Oh6hcZkfzbE+RVLLr9wJ7+4e5DICVUCIHiMC17eg
kzEz6iKsoEk1TnfauMKvC09Nk5Pp0T+Yw3NL6yc5u7NpXZYALGedP9W514fpIa8jqIYCbwhiBSuv
hPnv46DNwDabvAYRP54ymKv/yn+BVfAQPrZu9ggMuNc48zG+Yu/SegloakO4EuVBnK23o5NJZJWJ
4pAcElAqWH5VPAQqc/Y+3hXs/Q2O5cKNKghDEVJuIxIjrfq+rYw1ulv8/hniRLccLqt8MALh524M
6dzpADEh6pSfxzv1klz1XRcHevYJNneR7Nu+VgIqFqJJXavubTEi7yDX7tl3Za51+c7MbC4dMCTa
0iox0HQ/IOntdqPP/MhJD/WVUPLyRoEvtpBnW1AW3Zy0MCF5jHVtfBJMPqhrUJPme7YHyDhA+8Kn
f1xIeB3Z/+zJjS/RoeFoJTVGVp6sgzxWTugmTu8uDtgOfupdv20uHnFsTIY6AgOUb3MSZDFwEwpP
WLFxutFqw9eiyM1D9Vmk10Af61xt/SQSG1RKqIkcextgKjIuBsJpmIJkS5w0JyvK98Qa7jLROgI0
dpSZfAE9s4+PxaU9eW5241pIYikO4lfjL+zZyG6NDPJa6opDvnBlW+c2NrMIXHLUyxo2OrA86vop
WqCLKYO4DgCzdhhdrlyg7wu92CfnBtcPdOYv0zQF1WS9QdEIFHEO7uydXEVZYkDXX/IisoU1nuZq
uOJirs3l5jg0U1TnM4XZXMQ2qFjuLH8K9CX/eMUkonXB0etCPX7rx0rwz6hRaWChKij6mhl0Sq2A
X8WeXNj6MGNJ8PwgTsy3Z1vpPAbNN+rAvH1izX0KOnILIeuh/wfJx7mh7aFO41RRK80n34puLKHZ
cY96TzT8g1lDx5Nw1HoI6p2btanHZNT7Cky6bGyPQB9CqNjgfoR+wBVDr+HF5iAjU0TDDqoy+ntg
UhRBGWZVzfbz/fjMHS3x1UN2rJ+guC5czeH24kCw7UcjbqcJrAf7WoJ/Kc/CBwAuCj4LQSrZHmkI
XvbQdel8cKV8A3zzQ4sqht446V/97IuDPFT+uBPX2isXQuM3ZjennIilW6Ymgdmo2lvluK8H80qk
8B5AaUEwG9tb4P7GExzbajx0cZgVmVWHO1ydmBPtoE5l+suO3ycI/ZP76TsUdYM8uIrcvHCnwrAl
UKQzEfm/pkJnHgX9KVklRt75Ghhy0Dn7PhurTEvFEqcDsHsllgrgD/L507BAs1ZAifXjU/8eAPE6
9L8/wep8zj7BwMPEABRxXVPd93/kbhY0nhaw3bXK+cV1PBvqZvtYCiXseKonwEagpD1T3yj6a4NZ
Q5B3ZwQ5nJQob7yvhk6xHFMO0RtwTaDXF+M9ByIqILDMIXbbGDrKRvTDTLQSQrOK2ktImAveFIqX
Zb03rfDa1r3guCVCQr6i7JBYbu/ehnVN3+c67l6iAi00we5qv6DH63+8husJeDfqMzObmZ0m1iQ9
QcZVhtUdJL8hpFZCUCP0ljHyhSE/f2zu/UJC99JCZofQBaqW28OSNWmN/jNECFCYrgIjBL8caszF
H196mDJmoXyOS0LgU272pd5EpAQTzG/zLxXc2WhqzlJ9/3go7xcIRgQgsQwYfwxmE9LyGEVSQ0EO
R+G5EGSbYEgmf7UJv7IvL5kB7AYlKtSxwcHYZCJjhTSW5qIDiQeKx/qcUNesmHAQt1j7j0d0YXEE
IJ1IvIXU8WbPZtrIBIJY3GdQ2otRbKujVRG5/fMMdW2TopTADZOaGNfbtUkQjQw1H3qfFqx30JmA
5FJsJk4t5s9K/v7TEQGHAzwuYD5oBGC93hpDzRRkdFEPfq+gI4Nuipb/+NjChSLsWxPrpJ75wNyE
TE40wwQPwA/dlQ9ASCUBsIA+SpfKN64coAs+9629db+c2Qt7rU2g/V/DXno/BsOu94dnqDc7wJQ4
V8b23jm8tbVxDuDHGU3PMLb4xA9t6eothKbtZEd31n2Il30sh+PxG+7QJyAu76+Zf7/z/x0xSF3H
8Xm3Ha0qbVVnNQNkbJVjzeAGJ90upOGVFXy/69+Y2cZ6zSgHQDZhJu3kk2HNJzLnV5zspZGgQIdm
HqMWQ4nu7ZpJOWiiarrBrwf2lObDifXjr6Uugo/X69JIUJiXRFKJHvO2EEgiaDBNLcww8IQT1e8G
jT7+uQkUVtE9AeELyMeNN+oyrepqsx18kkJjOLNyzS5LcsUPXZiuNaRidK2/oEy3idq6FZmc1Yi+
a+hzdDNYro1tQoHo46FcKBWjGndmZpORNckwTixbg/yb7lTflj64/amLh2w8PCvkNk+5I66B5y8c
qDcmNxshj5LRakbV+Wz8IQaGxzSg4c4XNyK/Q9FcO74M2+rt3Y7GCR5c4yDVgdS5DSHqIYeUNKSb
/H5YblU9BWkHUrEAGDaHUF2nelefx92klh+0h5LdwuUurKaHj6f5faK9NvTQirUAHV3LCJu9HxdQ
f5FrrVWHSheERRS6DIR8ydV3aDMivOqvDVu/NGzAVFdSkU7l9vYvl0mmpoVS4ehQvFbWB+KHhZpM
ehs5havwRtmVY3dhu+qAw6CyC5Ifoo7NCIel07KhRaSGfB6Qqfa0oNHclMPu44lEEfd9xI8hrf1m
ZIzINbaxgFrwuOBEZYtXPgod1PBlIqDXVhHutSyWsT9DGfl3mSD694wRby7MUYYHXyjSyy/1AHEl
x2yK/GAAwYAHVXSy64xch6xyBc3YFoK0pcj6nSxp5UKanoI4jodGFDCe/oC2g9sJY/KQ26U7q8cj
KUlsFveCqfwR2EkGqT0ghIUNAhdegSnncBf1Xa48yNmIxMcOhfqizNT4G5qmoAqWPUAijgRUv9st
cFs7zisFlYEEaGdInyyZl1FIagxMS/ezZdbHpk1IoIaBfrcU3u+qzTHZmUNL8L4APhoxII1HhYUa
bQR5jCguwxPYWGggx2BJ1s5SNjm0/tMKoeCQyNTJQOH2VNuzwc/B3w7SiaUPeDKoj+0JEvVtnlg3
SzVBdzQiP1nHf46W6ZhQ5YzTeDdKPJg3F3ipa9VpGiao6aGBna+qZO2+naDaLSP6PBjVLSLDr72i
X43cgCB7OjhaAc1WrXyE0MADE7Mn6WTapE2fGp7cl2PuZQMNLHNxoKIdQzKpeara3G8b/nlI0iCO
Q2ln+fA16hK3nsdbVla/abTcQoniNGvZ/dJrX8oiewhTERjR8n0sur1INbwRpKbsdqzoXYQnxGJl
PBQZuTWG6iYS9d2wlDFkuKCn0rdQKqmLyiVTjZLpkGTuXHKc3BZ0XKQfWZHt847/RZUEb7wK77s0
O+a8uGWd+RfPZqeiZI/pKZ0+mYImhHDINN9B5XlvaPW9kUR3S9KXdlRpL22eksNi5JHbFJCtMSET
E6Wu1PBGoIwN48RIVHmL1h0HJfGyWdzs8YaEbmvrswqUA3WTNA8FKc27SYtMN0sK6PpKaGJAkg4C
flpv7VNGuM1LAyIfq9ZNSTm0PFZSgFYLvM9oVKdwXJ7GYvk2WwbElfFOi5tjTVKjQxOjaIAmmrvb
RpqRK8sZQlOW8a3A+xs7qO2EewR9T2wYm12Xlb/SEC+vJLmWeENXgLHcxakPQKCw+6mBjjipO/zX
UHwrEPpi7yvq9RCxrGT0vTeG75PW/ojojEyoQDcKZNcHlaniUEcWdKyXDMokDaIu3kx/zQb38ExA
jOcvQm8kODFcQWABUj/POoqLdifa3hkoilUSIrYW8Od1mbvQTRkcjkdV7LlT32gfHss5Y3jYTUK+
JeePo6KQiAsVqmrpfT2C12Q2h0qCaztaL+D8CdAxMw1NMQXxtgVv+NB6wiNU0INQTa9BkmV4Mazu
ecDjAJZVPLPeeBQaNBub8LNc6ntTaftFMz9B939fVPVdMmFqAXtStlXLEqTTyvAoyY7tNLZ46m4g
ThTS+QQlc31fxbJGvo2uTwhNyqI6LLzYR0zc6h0YqXnyCxBPPOTEIQc/ae5QFTeQU/qNKforbqbS
DsvhJjMKvKjXP4//j6PzWJITiQLgFxGBh7oC7c14jbkQYyk8FJ6v3+y9bYRW0qgbqp7NnNo6YEfu
zwULspQAq4jOeUG2RTN+T878CB4c/+cCeNd5qn3zjQ0OF8WXe+Wg4/Ao81djtFAQmuwV1TL7TNd+
Z/X+yzKjSOxqkNTmkObBaLqvNnuGYd7g64QJfqTXeRkW7Xctu6esh0EvqyzAH/IgdaMLzVLH+xKP
UKQW+D3Vez9bv7D94IsuojiKbkiDJjblxhzKeqcPoNKqNn5SpXzRvbwP/MHsIA5C+BOFD1puALbr
tQXIDB/2aYGryva7G4fwy53R/+iih9Q3NWUkrNUI3SmRga4lMFmN5inh3OgS96sZcWE6eBj1SYII
B9nTFWAdV/dhGMt/i28FujE+rktxr5vjA1nrIwu84ZJDs74NbepMmhPb/bPm5jWXRtDZZTQLuTfa
OAsmqV9WKZ6aITktJoygxrbfumyM9G7dpRgaB7vaL2V5WSnML1JGeoMKFHqJNVpbDBjPs2juSi/Z
DJCFcY/BqiOC66t9o9tbYPUbxQyRpRmnxM0xxDA8UuRQKu0UQFV7XUGpCNFc+eKTjVmNMJkTee8O
+ntRtGc0OKfBW/ZJbXzC+mqCdV2HYCi9e2WmGY9R2oSGjFELQIWUCaAPv7iHfs3gdhPvCWYhLzav
hEHbylQHZ13fHUNFZZqEOmTzGL+OgiHvO9njoHM5CQ4CKyPzyEtz46y0i1znsVH+OTPbzazWc+J4
JzlXUaU1VxjFBwabXlMPPlEa79EsydDo4h86yoelGA+3QT5/NqLWxjEAcnIu17DvsXTm7mmquqis
57cVItjthLn2XgpAx2PFJoflFlB3MIPazCAuZNrdIv3zipim1IbHtR7utN77rUD7lQbO0ewmaTEO
LfaBGVVM6iVfvQPE18I12mOzCsq+g7CnyTLQZtUjJ7DuEqV9j8DngsVMDl5iv5l1jLzC7g4MSj9j
5vloRf3StuljsYxGhLWAQVhtWBEA5A3knDgN7QR0eKOP9/HU/8sNTTDZ50Lxar2AzafH1Sb9Nf1f
R1l7gtAwKWQb5OCKFsnwvBpf6fhfDLA9wqca66mTWfCuljYKQbP79RpxVSmnd4ZmpyqPlg8M10MC
VnWndbU+LG/B4tLsY7cPqWnBmK0EQ0keEM2cL1sZVRtVonvuvZqvvtU2tcybyO0sRns67Tfx64PI
OgaMulw9mbLPIxsXoRT+0YyhrUyI3ELFhxQ6JQmVEOJotriGHP1tUc0lG9RxLYQZxkWmnebYGUNp
T9CJiaqCdezmDXD8HBwVPBlRrts577xAa/pN6fsncvjL0iJbht6ddc4egnnFMT27HLBawrXvzIFT
qEsp6i+vdl91op7AMqb31KruJg2rwVS8+2AkH9NyTkJmRJ7glhawDYGnOcL40pvWCFe1+iFkrYnD
2ijCVB9f51o3Tib1quvt7yiwbznfpeRJWVUqL6kS5ZOIVwRHA3K+SfOuSZOsR7OH9tL7hf84dDk8
tIkSaxsUMAoevXi2n1dDIjVckhHkjplgV3OHFR1kruvvbib9nRjGAfOs2c2gPbOYwdab4JEhcmvV
kaiW0D57UyeojEd707Fv/pJYKRgxtdbH0ZZc3n3S2bs1BWjVOpp+t7SmCLg72t3sUH7wc6358jg3
kJDl/wY1GDu4Anc5wgpvKCMY1ldZlc9isJDgOXh0teRr8OZvxvW3ufTOk3bT5ZmcIIPic0qqVz2b
3spG/yvcbGvi8bixSqWRfmIS50y0+4tbaKTbJcWDWAzR3HPhZ3Xzbar6zlqnK/X9CEj+EeQaYcUN
owwg/N0eyg8tY7AraZUTKakATnkmd4rg7qky6wSukGMWXqZK5MUzQGvbA3jk5Fqg5RNtBQlvTCOb
/R3XTD5SrztUtb5fs2k6AIHZtcJ56U0Yyczznp22f2ls74fojUWm2c52ugebunZ7QMlG/+Kwuxqo
tekC35FHvcrrTeOCdgU4ugMuyZdOtsEg44MxlbtqBce7TFkAq5u9efwM3tjvEkfbpfzFBHQcnG5e
78ZWXVnqeNRtgXcwn7FkaLLZZbHN3NwMYo6pC4TGyvlIJ3Wp27SObIF1yPUKevOqQxEgkweluxdc
EC/sh71UK5W7qvqps6p9RAh+TJRzxup5B/P7zfemYZN1aQs0kbOmKb1nDxEGk6pVHAo0k8BdOhNf
T95z6rrWDmTTQbP9JeQpqwI3Rd43yPXJtRbvq/dHPWJDED+jLLd5gTIiyZNjoxU7LtKn2evH0DHW
/HNGYZFkzUvmzQ8mRiBC5+bOdo00GmeWjzNjsMFMcpYOSfqlx9OzMRp66DhJaMX1ITXHO21oYJ4a
FIQYJP7JVB/FZG9BbDebzLb3jHle9XU4jVpyzmLvJW39o5wQNNTlgJw9fVFdste94msY7De16P+k
uX7WmVcF65TGm3no7hxgahtfEC0QLxIS+fzxY03/1xvGZ4io+KpQU5mljbN7rGcyfo48o/cuLZEL
0bACb+UbI+DiWA+yVOIEbodjCx0yycjaKn08mdNMsM5AJkjlqKhozXhdjuPRJNsA0JmTVQ3TcDE0
cLSD99eY3kjobTy2xDV2DYItYz83awEPTlHiejAz5UtWy3ezEnCAKXFzGtxSw+HaCZOrAtwogMfx
JipcfP9Z+RlXLf2QuQfBkpjHvCV2SdsnS7E5MmvLNxlSBYlyIUtq7tu2vj24IhzE9L6gIE+1Dgka
Z1GZgYYEJFpN6aetJ7cuE6suaOdH8c784LUW6Xs/6Y9zl9KqNIadhV/lpR00d5/ZHXvlubI+Tb/6
U2KFkT0m/4y5drckESIo2GW8V0UPnROFT2T4hC+A1F/bvnzR2A0ulvqbhmES9ZZ2gbn2WY7Tyayb
bWW5PJ9e9ja7ABEtJ3shmdqsybghgoAAo3ZlpubApkvj5s1LQgEkWov6PkUSx/Tuj5qmH790H+p8
vazYWpzWfnAXwKCr/2eW2hik/JHjIlj+cB9hkF4kI83QFIn2E3M5afB48zrnMoCvSOavolUuL4Nn
nnt+dYTuTd66K/L2OkvQI7JMRNiyDxJix7xXrfdcOJW+nxeOhcpbaNUV8Yvsp4+lyx81CS+xhJKs
jH8e76ljEExbxWoENN1eykrdG1mzyeeV8KYOtcXdFpP4yBuMnQOnuZ3l/3qVnf2qv/RF8eIWsILn
BC6ccWgkU562Nv0axnykyHY1UrFL0+Z5mfRP7p8fIPK3ueX1ok3V0c8oX7qGE9W1eDE4nQJnLfYs
A6G/dYxzvjaYUJwxaDOiUtfdd1xEVus9iJHQHU5557XUrab5VIyg8bqUCL/eSavaljwygSXlsQQQ
WoBeHrT1OLTe2byhwAv5UTaArNsZm6GPsFA0ynpscgtgRo/PE/FgEk5m/9Taw4MorTwy2zgJvD7b
KcMO3ZbV+Sz1f32Xw8mKqVd682Gh1AWTv4J5buRuEyxW8oNq98eP8+/V0H6Nyn3S4/yVqsW2K4sX
nCiXEURhla2wfPPk2XTaSzs2ToCM9jRaXAtNjzqKf9q56pZXv7bNjSFRvmn8Jm8655M/R56rvCCv
rAvvxn2vVINXXUesI5YbgDWc6gHjo+bEwYRyPM6dTWozB++Yrz0VgKjuu+8y7+5WXYdZhXU2cJL2
fhWwFufGv9PZVgoYCNVDu2exvTev2gSxxUl3MPLXwFm857iPrzGkQrDoV62tX40lf+CzvjOKZteN
5RfBycVJbistVViaYJ2Lan2UlEOSxNhMlQUKcf7xYGbL1AoWiOFz0ZrRlFCK8HLrZBO403w+eZIR
PDf1Dk2Tvtq18V2b+bOVcsLryDekUEfNBVeMVTXwreGuIacLGjf+rl0X2n87hE1jWqDjUWl4yZM0
MfAq9hFHnWjHF9tBGP9MlgTBR4z/ypjPrLX6F7voGfqGwEj+d8pU8S+tIJuTiPtJ86BStGVgVsJp
bO96pw7bwboTUEElqEa2d5oHreecLMeyD+WycOjwCZEp76RmH1Ynf6zdcqsW7Yw/5tqU5sVOYdv3
Y3GTQ8aY4v2TW8RkdvlusbgUQIrywh80rtvJr9/nNH5qSm0zV80fCHqCuoKMYBlfspGtnrU9VgXV
pakoNiVV7sCOYS/ZiXetbj+UPydHrys/jTl+740F+lp8s4FDvwwLtJNh1zTa7yIhkOrpVO0K2zgh
5MzxCbrUaezcCd1y+ukqcOeTNgOcbiCfZs5wry8xTw4COTV5V8dmmr1svft4EF+DQDZl6cixzDun
dz41rEBd2b4UiXbt6ipkd55HYuboHz8MZXz4lfmZEWQCrUaDxVnY6w0P2xQkerL3R+NVU9U3dYVr
bQ+0JeRwdDGe6Rr902n518jmwL5k6A5VCDfyDAWIgsIM0Q6ke6OR4+NV0eCZCQjfS3FpAZv2DRTK
vNon5i/5XWzfu8hIepWfCNOe8kZcLIyi2gDfYTw7fnJqCjtgUw3XtXcroD1O7nj0B/+YjOsmkSro
vG7DARMUs7HrkEc6ZRsKVGaLerPm+7I/+123WZGo+HTie/1e9eVD5vR//SLFwdKh51aThCA3Mj/f
G5Da0dnt47HBZSsxaRtD+6FYWa9MFA2TdvX97I+p8B5gvPU8aDY3nzAf3REhm1ag9TUMMG7ww0CM
xEUcyMbbrFV3l1Em9SrYv/7Y7YiSAYBaDzNTMjHaWJIz1OPTR7lQbWqX8OaygCPPiKPYzxQcuYbP
pNIvrZvvNDfZ+s6853kn76HEmAn3Ov2v12EW2sj/1Ul+V5nyXnPGnYnNxK1gTaTlrsddZCJ8NObH
pqN6haN0kvc2EmjC1eNam+HgAPZemkelsEaSY/koowaqfWnB/vK0bFxwcMkiHg3KG2FsvtVTd5ZL
vUNDdnWdn8Gh4o8tO2w1+VSLdY9QYrs62bla7au1wvIk/F1NmMHLGFZg1/h3G3tqmPftnLy5RGwO
qZjwPnrhfOVVtdd5cHfS/JxTuV0BSvSNcZVzIzdF5pEbt5FIkUqrV7+pP8TQ3g+O/z6PP42q0BBP
myapvoQb/6NM/+dO6FXGdFtQCJxHoNReGTaSV32176ZqPoyM1MyYU7tbdppreyueofS7YEaLzTxX
IK31/slw+ZG7+blBCG+L7KF21MVZKytszZJ3R+7nFFGLNqHbearbv4zorzfvUTlDV66jYeLkNZuY
BP05KxAGG37QxypSvDNNZpxvtegB1nfruHvVMcfUvFdmHo16tnFQztvGdOz53Jkiu6Ku27lTHzm9
F6V+/+BkU6hs4zJKN6J2GQmPuZYCkLKix7saI76R5tTFhwEbyE1eqPdMlBProEjPo94ezuD0w8LT
d76lIiC8oWCGXhguKY06dmt2YK3l3cBKo42YAolt7Y+mz++lvQHyFdTw0pL1IXWXSCcPRGrdGzJa
lnXTFSY27YvvqfDGhKnUx5jqIWBlYzGC8vZvVH7Yt13YeUaQQSgzh2GXIqRuGWlJFDonLz+UpcU5
AqJ8ImNv2W6BLSycx3n58xNg5UWNL8G+tQ6CFA4N52hgDCOl1+Q6pF5kM0I1U1XHEf/HCRGZim8a
M9yB3Hvbzd/Kse6o5IX6dHHH0zj21P9sKpz5QdbawSzmYJyMTy1+o8S/GdCYrXw0Kes1cgHe3tM9
UQZX0opUl8WKlTI8kEYiqbGgMJTZu7jr0WzUR4xQEXyZh2EAzN8ZLOh8ZZjfpT7QKquj0cKRO6I2
7Pmy753ysZ4H/HMqoXKgvU6ivBvyDPw6ni1SpTslrKC3rUtefbnD/NwtKlTxh+7qKMqKgPgqKKWg
yrwEjCKF48I4yEjNusTQa+08NgJ5/zSKqcOrcPaL4NuiSYMZix9Z4opFuDG8ObWIdIU7EXEIGsf3
Rp82uVYdKhTOMvvJRHVTLwV2t4ZgECCW47KYg8nFsC01Sv1WZE/YF9VPUWq7WH9QDfho+SPT9mol
BLbU06rEhxdonwpvPOTg7GOuljopQNuf6vmxzJLX1czApPYhijkf7PpIuGLh+w6yARUjKmPb0l9h
HG4yllFTvw7FWgtw385TRz7BQewXly571Uqi356dVbeEwf69Wg8CuwwEiKDT22erB7k/bSfJUZ5/
MxYQeWu6x+TwGXtO1NciVLN7Nd2eZxJDC97OqNEX6q8lS5zrqTbtvYNOzVivg3vsIbULbzeX2v2a
/GpFFozGXdbw8+DPywfeqjmc9B+Qr5HO5Clga53Sg3HuVn0I8zx/E8lEd2nEtiIobRHoSlMy+6vz
bflyv9gjJsu+9aOlKZ/IaG448fTZwg1ZeHSR6BalFKG8D+YH0cXr651WtKFfi00NxSvszKwMRWF/
ecb6TA/uEDcJeZG356U/Wl0ftX51cJQK6Zkfl7WIhjQ+UOQOTeQ3VRP/jC12bdsjkGG41BSUap/N
HIuz4UFT617ypN1WzhICu94a1B64c7pbtk2x12y+WwfTnCO53rRzXODrrrhWDmBpqNqxLZHHkdVT
6XbRelXcJOtO86hWUcvAIbSxaurUaQrYPdkosuVknL/jni1kDdw04oqZYmdaDJHEKWFaajNxUQR2
YTwo2KmDwCPja39DJU9Gnx08qkKrkvf+7RnSqpTM2Hjx4/poYRL0lWTpEynxYB+l3+4MqX9S5H+s
k0eogr41X2wuSr+0tzK2DgDYojFeo7HlWXYn0k2/ZR+J8SQd1YOfzY8inU+Tnu9zWlvJXLEU1ado
A9EDyvGrn4o9Q9gb30R1lZlcmKVgW+rRL8Z9beTPLbmwRDtjm9kRQl7Yo8JMjeYBkVMbWGg+giWW
b6slz4w83jGLsdHjLPT7H2G04byYr9X/EO58m8R2hDXu0BhACrWdgUrJcKdn09U2nlOFjgVwu7Ie
5TCV4ex7H8uSol9nbp+KdrbKEzz6Lsjra1vXUQkPwNQcmCn9y+RzqtzksBz/VJzRaifTnjJWOHVj
hEgpMO2VdxygfP7toX0sJvtimukVgpe7sIszNZGvPZFUmMVelXx8XEv2gF8LzXDPyoC6sPtxyzes
+UFI+wEvy07rqVHCbDFSn8A/CYwqjqT3zqMTxamMcrPZ9j2j5pq7wbURzdLdkmWS4Q37Wjv1SONq
9eQbEi0iy8vWji7nZi2zFxR5R/LoQ7f00TIggB3J7KY+zGPO9kJ/mW4CD3/5RYy+pZe6ddt0pyNI
jbP20E8P0FeCpjNCs/3uqCQqSt5lNj1SAicRn/aGWx1u7rYmsSNR1BuZakd35gnPqAC1jnG3KHm1
S6YryL4nAR49mzdJ3/thLYaSd7fSt1ZSc0zatxX16jcV9WEsljcGQLBmTTvHSl/YitsUXk7gqfTd
0IgQlM9Os/s3ih5+aMnk4mBy2hSFfCe7AsdkNYKVWD1Gf9aUJVJBcp3it9VH/dfwZL73RPYvBuER
mtn01aILUyLZFZn5GHfji0JkT3uNkncn5p2uiVOfCXIkBh2skn6LMeq8TuNfqbHGP9lBXxXUHhor
ZewgTx3zcc7b4a628NBW/Ln7YujoklvTQPm26AzzONW2scH7OIVuuhmSLFjrE7CdsC5quJ56OKXv
LvMiQvUnkd5V6h0XRnVkG2krMObV/jceGygZY2DP88ZRxLLIBeTyW5rj+dbyztrv2aSbYNEcZ3wj
hten6mvWfq3ehWpKVEn92joO4j87KicRaT3t8jpIuSvG2tz6qR1a7oCT1X9lMCao/Ado0Tu3ZSiF
8mjHPA6HauMgvtDYczZxIKhhX9EtafETDnMZZsO/Sry0PQFE3m0Rht6OZ+tmCNK3htL8iPlS+tte
3G39pu03GWN+l8pQdKS0mqGFrvvTk7V5ikUHRL80EPqkLo1mrFHbXiOKnWsU6Xxadi9+5RiLS+I5
Iso8bz3Eq5wvtVYOKADRH0mJEtGoRuwIuFQi7WbIijv6vRhC7Sgmjgz4sfrImgv/vh7L9d5VSj8X
wwwXO6HsHtK6HvYT0ryd6Zf+mXECC5Ku82mU+UeSNr9tqn9YA+TqYYXbaq/1skkT1wzrNn9g7rs7
Io8iE3I4kOmoLPtxLfNdOq/doYAH+1Dq3EIWmglMOeZ0Vn2ebLKl/EspCTx0HG67psq/6+GBmlOw
4DaaRp67ZZlFWA19WPrTu4dS0VLta9shd+0JePv0TM2JPID8opjjvfKSGEeF/gooMA6cytqMyF3d
xNy6SHRZUN5YFsWkLLeMaDSaa5ZR+IMq8bemprZXhcyDWHwLfdsuv95khkuaBcuoQZEfdyNGbc1Y
JWM4lo4gNrlQ7QxB2eJStdxjygceJgzHMEx3mFS7m5AUyxUnZQwcKHajlX1QpwYs2nPow+WOq3t7
oCTOCWzWkDgogZuzDFRjUl6ao7afDoAooqJLtpqPI9TDt7ISItrjru31DQNTtCMoGmfMeGiNHvWG
dxJLtyd0D1PvjvkNUi7r4CScuPyvt7qbSNFcWs9p/U2Hi7I1RfDO2rvunYPs2zfaozOf/LwFZ/Tb
9smfpQ/nStYbM3VJjHnXumRn1OOeKubZcuTeLIhb7OHNkwJ3nC83OQkJD9q5LZvdxIvW8igwZRYs
GfMqvOgQ7aNb72Cytc9MN3ZDskSduxzKbNk3iToxNLCZMFBjDOFKk0eHAE0T6V4M1R2Crq1NUXuY
5LnpzLtRGTuXMqAuqTt37Ofb7Rtl65j5nviRJ+xQW8OuEFYbqNF+qof5qhnuxzAiyyl/oKXxl3ev
MidpbKfDrG5zTSGFhS2H3VH5y3ZGXztptLnrRkWurLhG48O6fnnrqTWHU0NbvsX6pzvdsznaJ7st
3kRBstfeyVFE7ZpEqe0eXDl9GHV7yjL1kBn5+4BZhuVMHHe3tovvvHHvR01Xbmr/rPXpPxKNI3c/
OF3mHGzkzP7WtBhMq2lb1SWb0Rn5ueDg1LfeNP7SJLvE3jd0raBPSKzWh1VPa+os7DTLZF8lTUAH
j7k6Wqs5Na4+sG16DrOjgtXqYX0Z6M+c31E7V7ywLZ+KhyuvmKZzWnav1phlQdcVu3qiYK5rb3NN
UVrxXOU2AoKKyyHfV7napA6ZY0NPyLeZui2OXXoUM0pDf4Vl1jwWzFhMJtMBfv7qrMM+b9cfM/U3
BT6wUlJqGV/dRd+7JbW5Dh0sEZzBQ618DfuLPPdErLNFudMKRK+CCR9M7zd0F0GIQFEqmjed91Zv
PofxQXgsOWdGZHgG9+Ynkl+Dyz1NNouqjk08XGZizYxCAP4rYzL3aXPtKODJiTEZxhU1OhXZQ999
mJZDGYodnXn99BdGkfBBshVFpVU7CSqi6be10qEZCD8XSM7820Yz8mlKZIl5yHCbVan20HjxyXYo
k1b4FhcvC7t2jAa0V4KyjWHdr5qgUqctuwJJYkmTjVyJiZLpKlZGl5Pm5Hi0A20jsjxWFetPv5p3
hUnvpwr0RF6LpfvjND8mPrXFtYlaxRgLGuCyOmZ1ekxE9kL8GTL8hALas+8a0k7/VlJdkvs6PfNi
3ZXEVVTuQz2zqHBcZ9bGyULBCtI/ssIcfa8V07RqyG1tnHcDz7tFTaJIjn0MYmEF4FIt/3w0tgue
ri6lPLjXllOmY4/odlSJAhXnO7dTpIEYllR9n1t8chOpZHw16ztq80HXH7LO4rrFMDZjSbB+i9u3
YfY7buAQL3aYUJ0yvlb5Nvvooxk1HW+eV97NhNH+xnmzMky+ph6YTvanGi4A+5kBwcj0JGsvTuSm
nCi9iFxtfVBy/K5z66CsaaccFHGt9WRRhbZcrFMuN2iTMm2FKrRdDoJBlbpUsMEOqkD47gm2b/Mt
06JO1PUaFqpM7OuKiNWymGRhpsdfTjE7XZ7M0FiLaOyyDcMoDHzRepqpkKXW31ReyPSueYtsEX8p
wwqPK6RzYvS9NPxj5nUR9/6/pMecYLPX3/1K4ss0Zj5NE4dkputrcD36aOx0nVrJn+e9xaWMyqYP
pxUmikKuisBuJHIRBLlNJfZs1NBg9n5WpX8nJQuT8ZMhakoQBPDFHFqCY1q211yJI5LaoMeBanc+
dg7cRxZRFgXFpXV8XpqUEoMISxkj/KLA2RlPPr2URdoqjDHQJyv6LN/YO257zqkkB3ZuMqw4v1tJ
d2F3iEmsNrSt/KppWWRQs91Zhkd/oH5hIuXk4UC0+yFa+O+RZn25uiGtB0pJOFhdboTmLcuwc9Pg
WYw3W5pHNkYjrfUiBNlBXbHBSI9zSU893d2Cg3/xCUdwB1ZudjRsb6Mv5X5l950BXjIbpjTCTvHS
FUsVzDfVJiJorR12Qq8i8tON19eMypT82hvDKxR76DLlJ5vyoWkzdLeqqOiH7U1+IVdB9kOFoqsj
ONhnq4sh8plPo7lmlIabvRy43Igj4oHBHN0l9ZDhbOMSyIpr6akNkouIGkJEW35XUhm3+RY5UQKh
cxqnH1Kjdr4gV2L2USX6vp1HQgzxblRflg2GrxF3tkVjKLnXpzZkx3nTi9eGJ3oZ/+XFo6FP54z6
QQ7Zo5n2dkPYr5XqMHl2NOXZe+8yOtkyItHwOzSTWUE4BBmNsvwn4Y+VSbtneD0YXPSjhLiOYqa7
ePLn84whL7+VxvoxuvVqqVFt03551uaHtraQc7mRZqKEdv1N4nAhUs5P1Uyy55cHXzdfWlu/1/Ts
WbfHSwkIbcxpvc+99dvEjnVoJ//OcWwWUgbN2ix+tdMp4ZqzF402yweJFaRoGPubpiZxTB5ZlpE9
e7p3pMakDDdRRZG8M10zmEftUzn6wcvzHy7c+zXTa2JllOdMnB+zePjyjeo6ZuV16claE1VhPC4r
qiGJ+pRUf1GrRJS+NlWh37vtHdM3R6C4myLp91hqObym9cstjQ1F462ngK8WPDZ6e+oJs7nO962Y
NiYVDdObtnRSoW0WoS16CjVlG6w3HIJDPNDmybWy1ZPs5b2eyc3gtZckM79k16EaRKwpXu3FfjTo
bDdJeZe1oOMatdcFXx8KTDtLaZnh5bRyZs7Me7e/Ztb4pDXi5JX+RnPfoIwfpUCSgrLLWO5lfYGM
cqw78gssC4Jkm5mT08BthE1jr7j1KwbhOvrMfbZQki5vMww7rXN/jJnrr6EeR8rV3xKi6jXOp92S
QXQYfCwK7mFu5amYzGiRPJn+cUi0p8oegnGUtCXGLQ2ccKzSKBFvYh4efa97R+t9aBhvnPkOUgaZ
hgRNvWLKETlJ3q0R/ZGwUB8TmU16a/x0GlYbGU0a2ml7PMHDCSk3B0IBwVrFxk3bfyIZGUacgtQo
Q+kV+8FCxDsWl0Kzw5awoGkp47rzfGTw3QryYd7XaRZNNrFqRXGJThiSdpQQnKhxld0vXnvIPbZe
XBjjbWLDAE+bUwwecAL/nLZwKlsQ5/O6ZwwoSuwuWomrkOcw+q/OzFhGU3Y1BnmNk3gKKjTmHICH
Ai1l7D7gOD6a5bKjp88sYX+uQEXGTDtV8p4BkV2dkQxYQNNUKgKnz56r0r+kpUIsS9W3/K49bd9r
aUQ8+0dx4izX4jVuxZ05nPsWy14zp/c5zTpX1EPI1MPI9ZkdnYFBV6Hjoqh87T+OzmM7UiQKol/E
OXizLe+r5M0mj1xDAomHBL5+bs16ptUtiSLzRdyId4rYRStYLd1UV0JBLPWUuywCtTZHAOP6z8kK
DAccExZfQY7BaCXbEMtmqtY1l93Sy48mD2KCnjiE3smPyJJX1uvY51uDffBm4F21cL9V0d2Sabgq
fP7O7Nl5mj71bntpnGFFGOkpauUXzedXkbcPBHHFwjQhZvVs4XgPO8ktLgXd6oLg3PEy8FPMGsnd
RuS22pVZ/BnzJuC++Y9y9dNgY2JbToPqnYzzwiz7etcRCIA3tM1lMrKosERJNixxHt3kweuqx8S7
u41hsBUWYGzHUsbBlnwn8dV2qD7NBi5F1YEsDMs97WUVsPWp8gQivLGs9bhqvdehQAKveHXqhiBY
UrwXTJWO9jggm2dfstQ1K760qZ5DY16oOH1gS+yu1AELsLaEEpxU4vBippnT4p5cZGEhU7xeDyJ5
9RyLAfSMhrRtCeoIsgnRwPLO4e6CgUJqtqOK6Y3lAuJcxOkPfcK3lEJ5CMoCMT18QNvi8XHwNrr8
WXftfmLTpJ2N6sPv+SzE+awXodbbPrRZmtrbF2uKfxwGODmEH3GAIKPD2F4B2HIRaOP90PBc3nUg
cwxTJCpRH7KoDMxF6Sbl3gbSXhqF5S/H2eze/DZmzzPvuK2rJmokDFc8STaMUKdvmqdpnq+xoY6B
zfrZovrLne7E/uGetdRph65kPVqesTJSCK4miXa8q9pljoSGuFaeoplwFu4G/waD934peMCTojp0
aXjgeWXY8d1ibY6pZCwdQs6T2meYScsNnsUMeC+zfcAXWrSMLMugFd+9PZ4QLviwlMV+8MO/InQ2
czCUXPycEF8Kzdqe72J36E7LifmLolq9sLt+zfbKTVM4N+FGpBUEkG1dQ72lg0uLUNVzVRTyd1Kk
JDBjDzMBumd/ttTO1FV+CHTLUxFln0Q9Xgc9dAtds3Z54lXszQ6bmuOdiPvXibGkt7kRpE76DkX/
PoywDHl9dVTwNPVVyaYUOvxrztXIoCgDO3YZyJnpXjIHemyvJg8DQW9EYb3RVnJ1qPk6WGSeoNza
k5HmHFXA0CzvAwiWlFCEzbHIEiBXa5KryUvejfBOQciPGT2HONnVIdvCRFAfuFpyGyrjf9Tjm6ds
CIxXIw49YkeQvkZptjtiNIQcKDPckNPlDYSw/RQYnb4FZdiv4fdYcN4wluuC43lRKCft1yqzTL6+
Zda/rSnTc5C6PZ9N5OwuA1pMI3JKgJQSnaWG7mWTJ6Gkmd58bO3mwS9cdDF0UGdpdT3f/VjHiWTH
QiYGrjus3c5cm8XSnosvmA9FvM9ixm0ia84r4BEzia1rggFCVMSGXORxGqt+C4/7pJEG/UNbi/CH
W6+1LbPQ/I64yx3bxPO26X1TNM9ye763eDHvWOKkO89fKBboNIu+cHlbDGM7HKy68Q+hQJsnL9WC
YmsTXnOItv6dEY9He/wlsZZ+dgkcmQ6m6Nqrji2kDXEEbc7WrnDR8VXlJVvVcAG+7xj5l1tNB3eY
YfyqRj1ClqbrRhLM0qJs/zLXINlJsIB5JOmnS5s2jABpQqnTMmF/xtGsR0BP3QaHYrQMQhfGDDGS
hXG28onZXkpPuQ9DlnlPtamDXVxZ1sUonCDGMGZb7FLfx08TkH0XwvZw456ip1nnvlhzc5ph+lNj
ScAzSjne75CmcIxNPUdik03xxDnelKsyV2LTk7qBZAs5cWhde5y1S9aNf9xKCqtb3+sNiCM17Mxq
62o9GZJocUsgr8EIXjhg9BjikpWltXMbwqo5KC8W607dYVAvrG8pxX17Z8zKXdlBOzk1Q1YXTsEu
7GKe+JGr65KqZoEeqWErpNbD09jyfa64pcY7vy7jqzOM4VPAlQ8PExtQcxq4+j3Jou46Bn7xZKtg
bJaDMOa/pHCns/AweYJaJtBSTXpLQ689VYav1yJSU7ytIYo3rp6DC9dje88aXH1z+jre2sIGBtVh
v/J5qS5igkC7lF0bTCcI6cRM/pzJuckpmx/A1zGIWLT7GIQw0A2ezfMwDOFAX1SHF5HZ0Z2HNICQ
gyb9kNUIqQPBaFlY4MQwu9Qw1lY7uw8+ePZTUlm/6YSwKItmflSEudcsSUEmJ9W058lh9YDBnkE7
KFjfHk3F0u6zL5Ara8mL4chvx2JwAHbRwfAz1S3ZwJqcKcbVpYhZPx9F7RdBU378kRjXFg/FVqlm
vvpmQci54AZBCND8sNsh2SnW3XMD1eWho6WByxnkSmNbFBANKvN5i1TjO42MSEjCNJIP10jKbycs
1JI3fr+1HO9WhcFE3IhdeDF3qvJZJz3nlXIDbv0BRv44y3XWDHoBDDPtUBbFVkhDHOrAx+4cFY4b
H5BlHvktlT09hdu1roJHjimgG3pD4GSzyHzMfTtfd2nvYjfY8Zu2tbEjHVU+SmMOcTVSk6ndALK5
Ox09dmhQsw1Zz1l6hlih0NXIHAB2YR5ioOMtZjjlQEWb7kNtAeP0vUYlhNlZp1FZM3KR/lu4wSiu
pqinjQjG6gqw3I1LpqE6YW18577Obs8dGWlCfXNslfyKtWjWpmm86q5j27Xn8FyOJ14k/we+1cp2
sPEKcKmzhZ15muuh/cq8guIN1YFE2CnkiRkoe902ib82XHtcUUhmLjqnlXphumn701XVo6LE+RHf
yj2X2g3PDqmDRacDnSyUjGrg/UHPi2iQ8VfdmvaX1zeQQqAGu5zCF3r2p+Fjqv32UtS+99H6yIlu
NRYno9ThraiCgSl3jpY0u44LiSX3kAxFR2IkCx/cJCfsHE3RtsoNa2vn4W+d2wb9zT7H690moe7b
WU1zHy1UpfSVMDoSMlvdj7bXmYu2qGPezEKxtSazuWJ4Lsd+XO207ZfrdpwsexU7wfg4x1b64vVJ
54MKE92rx4kXZcJfQMCO64Oe9H0iS1dVr7utbgEKDBUN29Zn0IkH9LCk1vN2nEN9sLrWfrFrHW0a
w/NWQTu666w2yBJ3vnVh1QEDVxldrAglAGWararWMstVh+sUlV+ZJjoZzdlEyKFoIHpi+wqwzEW1
sUCi5VgcaoK2t74hlbLiz3qPDtmOB6sp2n/aDfpH4rfJSDN5LV9zV3fPjXAtEiZTnS/SsDNfCGAm
yBM6fCqIQB4pV9PLaWxxSGzq1QFZQ289smlqzePa7WwKHLeuEWTXxrOcXaxc96zIj4HoFNxHwsFF
SJgt8kDCUvMv+xW+SLPZ6ZJWiqJZ5IbBtvJW2nuf1xywM7bjMq+HaEN2Cou2Fs65F9phrXWCcQaM
6nVbELMYk7nS82tlCliakP3XfdV7y8Tx5dKZo/Tiit4CsNDp+AMOn95iTfyxG61UHsPJL/cN2MEm
z0z2qc6eIRciTgHtKuJMPl2zazUUxUkWBBQZMpA14kYM7/UcABDbJj4Ne2DmO/erN5MjtbWek9L9
rFwqxVaB0bJ50JGMvcX9f23GoH0OGtW9B93ckh5gO4+/GANk9UUyDh7xUNP3v3s3JPowl3NxUVxM
SPCOul6bM02qfhNlhGIrhMnArOke7XPE4l52316X8xSD9eulOeIML3oTio1mYItKBZERnSPGRtok
NTZyQgTi9DNdGzMcxdO7S1UyjLkwT8OUPkeNzg8yckW6YgMM9o3Q/lE5g7H1EgqGfE+lx6BEmvdm
3+FFkLn7zhzHh3QuwVfT+6oa1ToCCqGQ6sv2e3S6JgO5UtXcgNx3YCoSOmEbtwJlXQDz4FKARudD
V4IPWu5XbDjW55Tzpi1wpZeIcf0L41py8gSb2sjSZ/smFu3B9BjuxrGsv+hHUg9xOZQvk0mk3KWc
CGFwLJexmbgrp3Hiaw4aecjIhe8dY/hVNBO8JK2ZfbWj7RTnycvMqx2lO4cbxT2JG03er/0wZo13
S1queI1lJjjpcpOo9NHphvLYq4LrLr0Ly5R1zscpZy7sx646eGxaLQw6I/vu0U6ji1dYt8ipjnFZ
ns10KO9yx1PgjgQF7JtMEWDSIDlZ5rxuKo3ggM03OM1fM6NAtE128QhTLigfRin2smsnzH0pk73i
LrCYfMmg2nrrpPd+3Zwbntf/K0vn1e+8fX5/LLX3HNb9XkY91otfrpLRvfjae48IGy0tWf7maX1E
dj8ElA0ywFGfNu2D2VOLuXHveFBF68nsPXfcbxic2hcsymswUmzQ1saEpMSJ1LJMiiIHITETST4n
kwsfLuyHNsmzA+0TeJtS3Q9n8yubJrWctX0tG2/PGQakZiLoyrHfArGcPKu9q0HD4xRgXtRVKaCs
8mPGYL+fNYO9xmnnuRz7vdNha0pP7VSQzQtR8bx2qtjpCtKwMpBSvLDa9nVxoQp2PZnZIcBb7jvr
SY0JO9DUiy7FA5kOEjfN3ukDvnT0VJfhseIl5g7RW5gA3rH7XC60HRwzP9iGY/pctjFYks2bLQjo
ytS+s3NA46bK2PHd/puzcJP3wd5N+AuHzFhIp95zrd5PWb71lP6HNLRP+/5hGlFDp5HXsh882Fn5
EwZYzKLCbSf5vDS8/9Pol5TOjNxKSQnL+dWV0VNXcOFHDz5NuY+IaHNIBWpt9foaDE29oPwCRkfk
WK4uOkwV/HXAVMvMtzYejK3I48c0ErcwydEzlXuPSHPFi0MSUF41MFmb4RfTOpAmU/57O7nNMczT
zZxw3tK2sUCaDFdlEA6HIY6Os63i46itQ5bnxGEIEBHCX7Y9RSJdeEyZ9N0uPraWu8ZVei/m7BvL
9kD48KpmZ4dhfJFQyXCbfgw9RYTCj5o/m+T0PYz4aIxMqSkcLsUW4kWzQLG2CRFYo3rMm+YRSatY
VHNMRHkIvmWqf8ra35tJHm/YMsPjkkZMgd0l1LG7mAL/HFjRM8skIuhisDgRHh2ZvOc9hmE7j7+p
EZ+FTzJmyqBRatROJJ7I6Z5mL/+0GK4WNcdArYydEFyK4vYZDuRFVOaeKW1JQOPkmfBIjs3lwDQI
glsdv58aSELx20us5cRp5vrzMY8saOLWqPYGFwuS3sNaCpBS2fNEAIDee2J2Tl3f4LmNrUsEb9H0
IQcSO8dWPZfede6ZvzEN4WhIsOMyfol1daXIhHbyQW61tD8Dq3r2spy7BF7KEP+60B9UQJh7ymEe
mQ83UZ7IpXRSDJjerBETiP5bwUT9yRg/1vcaKmbuODP5FthuwqBlPrthcZmieelX1dYV0cEa/YeO
fJ/iRFgIe3wrB/OtqsWOmv2l3aY3duJ+lHQopc68zkPI6bk5WnhDTpmv0qTZ8sbBhkse/bLfa8d7
HtroXQYob13rHaYB+L5uhuvkJpt73cqI55UH8oc3/Zl96G+lQexZtvibYNj7whDuZir1bfaCK3Qg
3tDg4y9GTKrwJT7cgcA7Fwpiv/ztWwYTkAyRHlX4bUM+VDQlJPKvbt67aDg3/ueY7m3CYG4crVXj
c7CTlhkFN6l/fmUe6+Gh5KcMiyb8tyx80j63NfhdLuCnvkRhgJQzC+MBYnTR5FSLeqte/LNrJltB
Q8C07n1+OTBTdfqFT7yaQbBjgVBwPwusNWKRz5LQMg6WSdEvVfMUm9V6UOxhZz1O7avdJFBB4UKK
HPM5uh+UEvOZKaP7yjj6k2DD/uNl59PbAJRGt8KEyDxgp/bGdKvzGikF1C4KHyYNLRB82mW4DRt7
za60Ty/zjj5eXjL8y8XJyrIVQX+vufUDqrL3qmrrENjPxvCvMCGyIzJmrDBQgEAo+wXtISWwa58q
7OjvrtEb0rgQbz8V1S/k55M03Hj2c0GKxmsAcmhWcZC8RyjQ+4RdYnG3CS48FKFNl6dDdMYxn+MW
yE18V5KR3nJIJXP51GV5CqAyI4211syo/u+JUR3v+6aZOl5ijI/MEIswlsXK72nTwCy8uyHSLv71
+POhYpEodmbJQlGzW0bOd4brXPugZqDvqGse7TEpLUOR5O6VsfUDcdBOvwJAZ2n0V3pfYUgoHPgr
8/zYVG9e1xMSNleuss6pcy3AOJJkY0enznu3Bugx530i9AE0fCfakNwYjbIQUuKelQarDCOD995e
kkqcEgCSKF231o1k99J0fXBF95BWejvra5Y/1Fa8r0djMYev5eStUh7mKiYNf5dj6AiQSf/kcm9L
Buc5cHBOY4odxvQ6x3dZVPAF34QdrfkUflWDcaYMap2p+NA64VW23cbl51HZBNWGR4NAlG8DZ+Yt
WDU7fuKrRv/yOUMrOG9LbXrXw7ooIdw61FAQ6mzayrq9FS5YXTLvZJJcu/Ch798r+wsp5UTygYiI
3vAqpkrhzWk+5+ScGL/++FZZ89rx6cwkz5zf2aJW3HRWE1oql15Ax0ALxj5aXFzQoKc0ZRLQqxBu
V4hxFfXHun/IpEMl+EeiLkPvnXvs2SnGKRLn0PRWarwM+TNNUksOTCSf19AURAWsdVg+Rtz6RONd
wKwgZRP7mrrOZaCYoxMhWFFBA5C3qJNLLQJmi6dYvQsSS8O1d3HROZfm4NeyXpCpNi6uilkfALZp
h/5t2SnooSBmV9/68vlPXfEWe82qSv+l8LeiyTfaXyutYaW9DSoNFRJvoc52jnxW1Nup6EsmtIGb
+V5M7sLQFmjhXo5sXOJpNgdWGMPrG4oNjf5VKZ9L2BuQ4NJRPMm0qfrFkq0coFqkHsZi4TYvYXDt
5S8y1LLlmWnG36Q8liEJQC7NeHxmfh0mIlN0OKpxWwr8ZLf6h06+rF2IWTKkNnEKfm4FfDQ+ezxT
dDqQLqtrYLaby48pJuxVeN1PF/OXZu6ibbgb1sWaK9Kio97LQnAtaKpp81UBOF5bhB/Vb+X8qJqq
r+KSO/2rDuBMnkb6FBo+l44RcYjvy4h7XEkbNEggtSmolZN6mIKf0P6Z784YJ+TUnKzWx8w0Tup+
tDEyBPXfbHWgHPk2mrmqyhmHMqWCwt6MsXWxHHehkRVmXkRFYu3KKdwhkW4CxB0J1N+UryTGAbkR
dZ/96lzgZqS8pVF1ahk+jKp9b3oqSOqJEP67oBVt9OelEUOgmO+GR9jQntYJ15sWu6OcoJ05HuqG
4MP0YE3THWNYFdmTgWpcUEzQ0Cfj2Leku0w+MbgxXt0zeVP0nns/cBdriIelOVEsoz8GAnaN+Wxb
e0KF67TU9MFgEtpi1UlOAwve3NVtdZgiFmlzL4ehMudTE7WPHbb7rmzS7+r/7slih4G2aoPsQTfu
s+HbX3MTSnLJ5a9nii/YUlgeob9Ns/3Mx2zd5Bbndrb3Cn+Xex+NoNOU3+mcv1T5q3AIGlMhOLTO
uiGawer1Rev/OSwCKd5l8SGAfk0bXTd4BNkGjjyXpJJwOVbW8KLMgX6GgAqhS99cNAksJYe1VZ2d
+WWc3seRbJkHKWjPxF/yk07bU+tS/RzQETRmtIAa4aaG9+xkdqB0olxNGU8BkhgiDcLg1HBEzPW4
MCBcK2wdmUW7npO9jut1Oaq3KTdudhJdcBD/lQIbuxanyfF5OmabfiYNFOidZ19sEmSxwoxvsihv
gSMuQxK+Z5VL0KV2d7kp91ZgrsiWbJwm/CZXwNbB8IozxuPc/6gmfsIZQvgdts3YXgxVHou4WLmm
PJt5vOzHcB3M+sV2iC4UvdkuA0uhDUkOMQQfudJivgUWLw3Z9lxRvXXM5Zi3wPDXaXW0kmrmJ+Je
Yot3g3aGtwQZYdHZGnLVQBilOI8uraRZd0aytVgXD7y89lzNEMVtpxqcQ9fzpLXjrm9KCIbA+ani
JNnC9yzdILppm2ml9gKQ0ImeN9t5yRImTvK9YUvwc2qTF9X5r3FkPdGT9YuiyiVXbzMzZYO3vUnc
9OCoCXks1MNqFNlp6od9OrVnlcKOpcZD2pW3ZHYu6VQ+u+m8rwtGTmdwubCO8jm3ir2RS255MZII
T+pW6mxvlclDPZAalMmVqjOyH4xpavAe3TJ4aOL2oXTjHwrZvuY4far58LsktOM4u2Sl+gdEDWYa
WJdC1teog+Ykmyr7TKxNo/iXWuJHD6OkygDT3vOm76Bid/EQtfmaUe42OzaeUU2M1aNPZWZTETv4
IAQsL1kxAJMxcvb8iHeZeeeeFK0CtvWjcvUCtYH3VHTtQltUJ5bCfa678ZdUOjKnW8PP29anurPD
FDzsgkbSI0VIOw4YBprK59MjfR8CkFHT6ckeZMkgIUjbq2UkF+30muUcd+kYnGth5f33KI1numkA
wvMY8zOkzrui2eKrKbltroyejBQ277vMY0weYtjeJwa1fa7YsHntO84ACQixQwdNjsKxQOOqFJEP
2HE910QCeWNk1jVJ+3KbIurB9rMkrTNpW9TdU9yOX7OShCnKQ+9kf1TjP/CVAEGZFPVcvJu6vSZh
dwShHkh2OHyh8pymORnPwng2GTs3hB/sU8MKuHUTjt+t6ZxYhtIsHJvaO8sIQhjY4c/30JbDLgvZ
SmLZ6yHz9qkaQ67F6g17auSnBAJqppleW4FrLcsm7DeeBiaqQy5V0tYrPZUP1uAvmqb9GYBf2rB9
NHI7Pic2S2f9wKbauHSorRm6I6D8hxzVZXRoXCgc8D1L0gNpIQ0JD0J1Ht9HF/4scfsXj0Whqw4R
bBnWnMhDUqIkxPA/VlZNq8Kd4YFz9zXvjBc+Fh+SOHEqPDq9bYzruiE26QUjFqJOjbOnM3kqY3oS
yPP1+coyLPtKrR8kRBjjI7dhsEoM/embgbFmoTLUW2M1P4lX49HGhuWN14JVAe65nQquo4ybRIBK
d5topzugdRXftj/3FF802aFxVHSum1I+87YwVklFsL1LpIuu30LttJTVVH0NR+a2LMs1CZgYvN8u
vSO5SnYx+FhiT89ul8YF36D5yyrW/i6PSu+fk3cjS1aqFCbFSu7TgkAH3xAc5wXRzaFX3wyXjTYs
mh4oY+iqnDeMttppE3mtrvZZCNMGhln1HMGwBit2vtYztVpz2pOzIk+uyxqIveGt95ubYwK5NfYQ
bAWtAOS+i6ObdcUZMFo94h/hMTRtuZMQCEu06GoH3ElJERTfW9Al820q/eqzbgtng4BM6Bfah+hK
TJxWxO23mrqfSKWs30kgGZ2O3k5xt6B5SezMrCAD01dM4eKvnsezDiW9SxlqmRG9JTLYtQPiWuru
bKVfzGHe9R4zosB6WFWV6tYdL/x9KyDzkRybRSwpPPFkcEAVByzik2zP16QJTgIuyXZb3vx8OLhw
uWeHQSmb1fNkpBurgdvi89taeh8kxtax7bMd5KzdqzzSDH6oL9KUX0FGWEHM8xum5tYb1KO4n+OF
k6BSRBBamHcnyJpDMmDlDqIlr5SO+VvIWXkQOMjTwlJRSKzVfbaxrhmhutdiiOi8sYuVkYNCDfap
97jMiD75hEInyuweWG5LsZJcV7k8NeF7WDPC9eGvtlgBGk0+47ydrAjOrQwQ6BWvf5LPZcUr1Btf
xOj91MjESTE/dbF8dTykIBOaAcw47NVbRWcCxtaxMMYr706Q+MDeyLie1s7sG7vICmJyx0SXHNJ1
u5nKmEXjjvkKOv4p7YfH1hfvZQZ1IsazY4hbnutsETYd/GYCKT430Rdn0lPsZB/wE26pNmlhb1U3
7iC5NdWvzabxC7m0DPPsSY3MxJ+vi/EWwsO4no0AW6m9P+bWtTX6YiN5yxLkILSY9LkF+axxB0lM
jB0h90meIu5WDaW7UZb/NmO2pEJtm8TNxa0IJPqtQw5pWk9F8tFbzh9dTKgk8ihm4qI+O3wlbgTt
Fr3cjsmrAu4NhpyXi7nVQ/juj8W19SjgL03VEvozCD53XwaVWXYrGF2so2m5W2MUWHr2tME8WhnN
vLsLC05lPOYuS6Qr8r61zbFRg00oZTCW/9rgfF5dy3PHcW4PzovvgqbetZ7OzM6yzqj7MKC9OQtf
6qR6qTXDcptXt87HBQUhuXoSZkbR6rEQYXqaTbWxIZN5h6YnXTUXCwl1UeT2Cos3BOsSn5kxXKig
rteUgBWrQZ36ey1a4JzpbzpaTbSJi3JXTVgJrjefMjM8RjN3Sxlt8kBtSuW/dLL8dGDPFugPNza6
L1NCU9Y0v89iWFQOTmg0HTO6FI1qOOBkby06a1Xp47M6RFzmfWv6d6LQOMdTsA1o53JQwmuTPAaf
hNo7mj6FwQ0ue4RpSexcZfOqcqZNVzd71pMSaA5JdsjMijedmz5acf5UDMm00GXrQGK011YRX2aH
AT9RRiVbrIu63TpZj/LIQgCeoclYYEaDLti3JvD3dgEZ3rNdXPcn8tCXxtJrujkXAxVwnjccuyp9
jkWwHtvQ2Qf1fD9VtvWQqaW0aNidbc7uhrx34/zVk3Fx4cYNeGmQdeaXeIJVbdvgJfXqryKIvoZm
figt/WCWCT1BSn2Phf/BVdpdVoC/C0Xgdh3QWMHHsCFQkLbTAqtLLyFQkHvkfJqj+mIg6NGrOJ2D
Nh+4Szc2KL5GaiNYt4TbOHsTrUL53M/LxCzXrghf+5iNU73ed6o9+HmGn22WLwUjbxHfM9NxhlhU
PVVWu2s8n1qPmiQN5bMPlpE/dSKhJC0vV3niHEUvrmMG5dKZ2rs0qLVbPyAYr2mnInuDZWpM2TWK
u0cr6HdGLPUXSWUfKYNFprqOPty5duhhkg5wo8rwUexPEU10CabDYtbVx1Bnz5koYKE86zkJJmOp
5j5YeLZ+7HATb25mBNtUC1IctK5GI+0zdmGci1AhUwm/2NJOYb2NdktnNpUYyWKS3t2dUzMUHRp8
Oi6r2HCvrVD1YQxrDk3TiG72HHsVAqWyjIOupcNYEZjFdzLcTTqPYtrx1SxnHnCRuojzgwbtosdZ
0YcW3UVeUnM2/amsHKDMkoDRu+ONzngZrdmCvBMWf6ihbe5D5XlEYDPu/JWpep/COcoZf+fZGHY5
9v5HKmCSKKoL1LfppISJeKWbKaZ6Kt6bpDD/tV4dVYfMunchsLfJxDcQkKNekL+Y8UjixCDAlLOl
h+AXF765KO4fbdpzhy6lXHkazV6cMfNrtcvoGdm3TU3I0E+sBZ3m3KEDosHzSPUSjVDFruC2QG0U
6XwCuPlKZRMUR4sBvk1k/ohZGW6pgAmPcWWbawYVajTv7DdSa74dabJ4i4mTfdqUN2+iDkG8IcJw
HmcX9Gqg+CCQikoNx073MCvet5pH934RN5dlN/zFSbcMHcHIarGO6OTZeIVNYFZ/XjoR0ogrtXPT
qjtypaFLM99ms34fuEvRZOyPzwKlgNE6+8m67KXtoksQEKyqbUnBQelQozLE5ypVz+koftK4c9ex
relXnCo0Bkhb7qEvEMjh2Uw6rN6y0EvixdyPOxbf0SNorlSs+jXLeu8JElgPYuuYsXHhf+UmB3nN
T3vl8iDviNbkpEYodaC1nq7tvCgvPoAgimk2YzJQgFLKktkpcVhPYqBP2UbzXan62tQc8nLkgxHb
pGuY1X/pOTb3RIgebFLz+7qzX9GDKfU28ZFK5B2X4tlOdeBo1NRCyFftNorYNBeMkSTmX2dr1mxg
voTReXIoDBsMi35nPrybfCIs5zWSnGvUUrhkhEtvKl6Brx16KF2Umiqlt0DKV6lpDmmd4egmOiHZ
U0syw/clBSEdthWn+yTpfpSV+pRj8q0LDPJ+jtQuHDOSMi5J2iojb9qaJSUgTfLm5OjUQzeQA3GA
Hhctyes11ffFjgC389LwMYH7Kr1+yRpQh4vxnXmMpvw9YffctM7ddDokLTmdyvqPtPNqjhsJtvQf
WkTAFNxrG3Q3vUhR4ugFMaIkeO/x6/eDdu9MN4hoxOg+zLwwQtlVqMpKc/IcMzsaQQZO2YzLZxq2
FAnFaD0NhnQvSNGPQz5+hRI+PUZK2z4R2tnvlWrTpFYLZEvzTi1gfIHAjH5QP7x7VEgMB4QQ6AR0
fXP4WJmw7asJz5ZGcpzsC6Urk9sA8oBvcTcwX2OKghhIidXohtIOB6ruLFhQLaqtajJpgQwKCWDY
UPUPCEfd+gbKLMaxoY8FogOruzHhOIjlDkS59DDBvEMUAmm5yJkDUZLAIB4yvoOaDekV9u9FOpFn
VR2bRt9WNXEKOD0KVGoKyVutlTcgJ/muILQ2TRMGPIIArqyOTDvS/PzBKyG0t904vW0rD/EfmsAi
MQqHfjx9SB/6cc/I34QaUueppBMficpKlaF7VNsFM7Cwt6eAMyZGMVotEhwceRJ91qFPYMRpeoBx
TtvWE0QtGXjhqhW4YtP4AU8NZPlK/xrV/Iu1br4oVWjAbJ9BiWX11aNZRPKmEMANeLDf/C4pt54o
f9imzrUaQd3EhpQzxjS+ESlFZB0G0/OV+NVLMUNx/fhAoeprqDF7raviqcpUMuqIuRdwpU6k5N73
zo00EM8UiV0FdKpCX3Gn+ObnQNLx/UX1i/6t5tAWzH7aKdcFPnXvHor78DDmjM+2odxvkzQz91xZ
nX9XBHe+5b3BcoaQgKz+dAfbIhODAEgZ4JIkD4K1DA6qnZYYQFZDAS87xGrZnrrJSJzNUKjcQ0yR
tj3yBUpZfetyq4R0D9DoBNstdyYVE57qGq/RR8nADGbfGI5bUHv1dYgDjAknHhqyz7gz+G8Ibjr1
Keva4SaSwZN4lUmXycspEMInA022HVn3EW2Sb0BBm9tQz2WotkygesKsj1mbx/cK5G1fdEXpKdVK
xmcPTbK/dGQsqIY1IYCHOj6OllCdMsutr96gpcfWB+mjhHSfxZBKD5qcpPDwW9XPtvTGO2vke+Ru
Vd5Xkc3onFHZz6KHWSnwY+atPNcmki2Lz52RmTdkncVNxlTyc1milYaCkuECHpHgP4NAcWKN6s3n
Mo7rm2Rwx3u7KRlqllNK60NW0luMhyaZSHAbpC4kWzOcwNdAnGXw/jC9lWpaf1BpoHxzUXOhdl50
2qFVjJLZC7v+Eqggsbd5BXKSkiOzB64UUuym/NNRgTK20gSBhDYdWo+kVqe2Gp2OB+FJFS8EFONC
5fj6BoENPOrUMb3GySPBFGwMDFYxYQRxlYnrRGR1ZkJ7FCv8rczNY1n7b20iSd8ihfJ7G4OGovSG
Ag48Z4b3o/apQ8q1W+zFYJq7zCjdT4oGShL1gnxb+Vp16CVA+4Jq3Wvdjeq+a0jP3T4Jtmo+NIe6
0G2mfMfgTR9cCF0UO6XdGBgto2EujhBmBfebkg/jz7buIgiO/KAjeIfponP1FDh7JD8HaaG+hKIb
joY5xL9EqFcM0mmcvG1XBsat7WvRTTMqwRFgjnonRUUHmVJqf8rMImfArBJMOkM0RkUapsEupfFO
8IjKEJ39gYnAgOxtN1T9sG0bKwTpMhDbg+l6bU1FfIJIUP+7B9QNv37m5XT6cjPTHvo4r95iUcH1
AmmhyksljU96banHOs1pLgHP8mqKzLHy1EGsuFfVWrwoaksMOei0EDgbec6wqed+FWGaumi/ZNNd
t4xPrWUQ0gQQKkiF6j/UY1LuLCgt93Il2jdNnpiqzVauPwW6Yt6zgd7OkzIj2iuyp92UjSe78HoW
QDujAWdDoSzVbzo/ZupcLXiiyerbDttKUMABEavEkIDAlZuE7pwTZAopN1HHk4uzfpelpCgZGy8k
fQvJXv4zSYif9nmWpoPjGb2WbWJfAf6iarU2QUa0fRXGpsPwyfBNigDymQjfb8ZkQlR7qXhgRrE8
Cb2foJGQ1oyNm9933gj3HSMVHvC4MXDapEmBpfbKU2BChOUGQXysyBNABQ5G+cWWRKbt/g8FLCX2
Y8hqLNVJS20ruTBIhmT7kJJqkLpJ0GaQJqA/sMt6cRLTvK3JeDHDqZP7duGKdTWiKbK8IHgOoY5T
1M9WBYGUig/pd9eVghY0sCnP65apIRekGpo2E9ACfuoFCe+1U+7EJ+XRPTDLQm/8JB5pEN8HL+aK
QXVBacq0LYNCExkHyoszCSR6FMJLFJDHlIl3tJg2EeRKm/67bW6K7hO+X2zMA3SR2/pQQ7ZCB3Jn
hwdEU9TkD1S9LEDIigVPri4rc1lGcyxEqtb8lGrf78Q2JjZ8gKXWfSHe0G/SPTOoA/QrKyqNk3DX
TGrL4rmw0eM2GMa2Jo2oM1U+dbBDmY4YmlMSvLqNlztqrLwb8nAK8upzJKpTlg9O2rcP1z/1gqDY
hd2ZQp/mo+vrQ0XoqGX6Qnam0y9mpqT5jZQ1b4w0urlucPoHPyzUMrnutiVMY/6lkYqXXPjS+NKx
+yVK7Uc6B7sord9K2ISum1pQDrM4xP+Ymg7d2Z4GKTMyVajWzlD0AWxN/Ump6IWlbfo4Tf7ScZwo
mItwRdF9Qc7rwuwkL3Zm1rUGW5YkzKbBawQlhfU4dN7KKV1Q6ruwMf39zAbEQEIN6I46Yzq8BHVz
NKpoRURvzcTsRGaJB89vxIdqdPs7OfaPLNBXrv3aTs0OHznkAM2uBjDApgSWFV8kpphoC6wq9S2e
BFtolm0jHSuUmT+zYwi2oXsFs3JfMrcPZ6e/a6BE3qeOddI+wbSAlGhiHuOHcBPt4D5e8yqLm2mb
EP8gRKkCPLr8Xn2c2apGVOgw93Hw3XyLBvD++mlf9CBnJmabmeUi18vaINKLEp54BSJPwG5h8LWi
OkGq81gw3RCG2e11s8ry3v67tNnedlooDWVL3D+5bgbHqo37hZKJeB2P1q7dWhvvr/G+eMnNbeSs
Keetbev0286uwVglKQRJ2A7hNW5C+SBS83B9fYtn9GxbZ4qLVWI0rtmYtWNpf2kVcx/ut7ZbkQBf
9In/2rAn2b6zZfRuKfdEAtD/lsoPdSSJgPDUt5ptmWjv15ezsmP27KHNqkaVJJmD6NEOGbr7COzQ
dQtLL4qhWNMtQ6SXC3e5mK5QjdSNbY56bPwcdcGsv9mSxFkPUkByr9l/sHk8mqpmCkPRP2galqY1
EDtI+ClVO0zsEVGo0vN7zSHfu76ypb07tzR7T2IGavu8w5Ke5xPCkGmMEFzIdSPK9K9cPpC6IsuG
EJpuTK/X9CvODkONwE7V2Cb83LA2R2F/12YRPDgGElp3OhpDTRacaJN+GmmDeWgT9WsqsL+94bVf
MHNWBVQBnHm7cdTEegmqFu2I7kaT29MYoVYTwOVgwrg3GK8JOLWM4adsfMzJUETDSHkxQvGCwIMs
VgKHjxfxcl9m/s0HLJ5XKb+KRjPMulAPANEvQbpc3/+PH/nSzMydKWA49KzFDCtg3vMuBPl93cLH
235pYea0ep+RpiHvB0cb+vErI1Kvvp48jqU73hpWteKeP97GyZiNsJeuwRqtzu97W/sF0witk8pg
eX5zQaVbtAGYI5I3betur69tzdzsivjQplJ0gdvDAtVFYoOgUb7NmJQ206eCSul1a9rkS+YnVTUV
mbvGwBiKxZd3pbJ12/UKpI0GG5xqfAcQGwzQVPz6SuHumMA43WrNjap1zFfC1CcmQgkwN2A8Q/O2
U4fTBP7JkeQcHqPoFSESVSDAVf4MISRI5BrSWmMrq9a2kM2dW9ZbKnF0HRHEQQtBoQ93fT3q0hlX
TdOy0De3Js3dy/WMKhNY6A22TpAwbzDhJiK460+5+WookDbVL2kDpLGJbkukBWD+p2kNIzv8jHZ0
CmDYUGhdFh78Mw0FtWij5DV083BKxPKB8uJDLXvP13/x2g+eXUrYd3tNT1KYVEfA3y9aDqPZigll
OqKzj6xCsiAzr0LCgKrt5aaIWqc9MnidMwYddKAwnUkBleJWofyDXh+NPNpTFgQLyUAVU1d+CCVZ
uUULV5afAJeUjo4TP2P2XdzETlBOsOEhal/tmhkyeWfRNrUCfeVEL+znhaHZfgZBa7OhEkzJSvUE
3RRj5grolmrlkVkzM3NysJQNQprM9C5hcJMPf8sRE2bWqH35z+fjYj0zXycZjJ/HBYZcS9677ntt
/BWhbfrfjRB/Uk6VNVvH210eEJQ1/disMmZiEmT5DrYiHkDHrSTKS0fAtDVF2LaBw5mXBVTbg9M2
rjuABO3OA+gNghFKXOp6sfIHh8CSOWU4AlVX59kKwniJ5wHKc3pbe65ddD+i9LOna/85cJrEpv81
M/s2up3ldiP31O+a70PzDYwzUhw/IhQzr3+epZ2zhKLqmm4Lykmzy2NBIAVZxtA5eXjXFM+RZr5k
CeS2VnW4bmjh8eEQ/Gto+iFnkVOXpn2RQNTstKOPruGToMjtj7w/DCkwdnDd2EKcoFqGBfBPw1ur
80Mn5VrcZgrUZAZDKQJJ6n58u25hcd8QPddNlWV9SFrhrKYEV4Fm7NW7vCGTCp9Md9h18efrdhZX
cmZndg4A6oU93NKtozB+CSIAZvaVu7P4YaDWJfmW1YXst4RsKJrcZ1XSqStzxpfuE9NCMP7TkK2E
iYu7xh019OmqcnsuD4FFaJzAGd3B+/g8gOLIALEYusqIebf/g307s6ReWirbGlYFCd/WWt9l6Vc1
/rr+7y85aQoW/6xklkiN9tCKpmIlwPhPckYVOgSZPqwUHtf2azodZ5cGdK2lQVfROVO3CEUTHVw4
oUMR/cnTdr6cmRuAuFhL+hJDFnyiufWjzHSY3H9c3zNladNshpdMTabjYcwjKNnPkQurQtQgtvaj
/GX45r/7O+Mv/6v9jQeO6u0nuIJGbcUZLFplAESGjZEQYZ7z9kTyJZUd5mgUZWsPd6nEnOd/ryHx
T58ZmX2piIYf1LKMRHVG9SAY+S4b6cv17Vu6qLYgjjYsnDWsTpeHwVBdI0oBODl2GKk/mBbx79tQ
RwO+BuEbWSICAAJe+rrRJf9DrKvABaHyguuzc975YhykJOLG9gjymvJtWgUrJiYXNg8hCahlWRYG
KsrzPAG97HBguJxJdyv6FUYoPHYVc8L+d/id7oEgPcdQSP3JmfjX5ryoU4+uAqMDn2vwwASO0Lbf
5+nrn2zdP+uaV3NCKn5CEdio0oqpTkeXXq4bWDzYZ4uY+TjKekkbgLpDEkBs0/Avzep2rbFSMF+M
8PHVFnh4xdQ+pD2AIgGX5VXnSFr52CHWFlgTBAIdujJ47cb4xE0/MU5/GursRWshT7u+yiUfeG5/
+vuZDwwkywDFOQ1V965T6A/wNex66UlaK1cuXq+zdc6uF7RSZeFbrFM3keZ4gEIx8xl5Meyt9359
RQvfTZMVYA10sWQh/06cz1YEpXbaegbRKtAXN91HgE74dCsnXJkC69m1urAy80iiDjQILwhUk1/a
e/Tc33m30b4+BifvFH4tmFjf9ttx3x5QPdXDjbbi6xd2E+u2rQpVE6qQZy+95idejJ4Bem8dWhzM
obnDW44+QuaiiA2x/fUdXfBSGvto0LEiB6Q1enlGwJIgoMigmTP2UkPLvHwrUncldllog+qaTDRp
Uavhw82bY5Rm0yGyMAKsFKnI3URluFFvtF1VIEq0gXz8BQKWHTMBjuuM22HH4ICTff2DlZ79iNmd
9wBq5Si8Ea9rcDbWESK92Z9s5pmJ2WamJnC1bOj4dEmwg3zmU1VCLXB9GUuhwMVmzk5n5LWhqGGr
dcyXbl88dPdsIvyV98FJfRNOuQUf0cHSsfLULJ6Ts6VNN/Ps5jWF1QH5wSqiDVklYFlsV7yVsuCu
LhY2c1dVZGaRbGLC+hZ/bh6G1/a7+8P/at43O+mQ34jb4KX4Dsrp+n4uXnbqMLpuE8Vb86y0KsB/
qvWIS6EzX4CkysDRMeW7SfPHdChQDY53HcDu61YXHRnUXmRBli0MfeYyk0DS1NgT5HQlKuce2hyM
6JQr+cnSN1NkpiThbTM0de4tAWuCWfRkLtWAcqSV/aJTsXbkl7yVIusWsgEIHBtzb+U2oswG8O2O
19c/oty8k8HpIJDav9mIVGrB2luztHGKqskk+MLmv5l3rBEpFoOGvUqXfpZ+BG8RzOWeJ698oKXD
eG5n5i0CyRdmn01758FoLhhL3gCc+9vog9cC7ueVQ7gQyDEvaJgCaAqh3LwKY5RJJvKcVZEwAxKB
72pSBhaNzdg2b43o4FUQzvUjqCweD6EZoDPo0gJXu7zSgcj9Fo3dzgF143i3MYOpJ9ROtmDbmQLc
Ao78q/3rus1FkwYPG2VtnQLD7NjHpBNl0ICtKpSTgoJwomQr323NwizrF5URA1vW8Y4iftfk6uDS
S135WosuWGUaiHaWatnk/5c7l8Hn6cLV0jvwWLY7EIPNYRJh3YCyYmQaAocdmr/7eGvs//v2TTUT
W6iKzWmZHUobDj+QlnBVxWISD2lOYzH8yVt9bmO2tk5FQqWRJz6svXswDig0Dfv+JDm9A+PMEQD0
lvl6ZkBPyEMzLruHQPJ5bZ0Ll8+EnFTRVNyy8iEowSWbDGFwMjV6A6gGPOQGIpda+M3P9bVbsOBQ
LmxNB+rsYZOYden0AU+sb7r9uPO3xXZU4AjZBVvA70dgYUxTHfSV3GBxheCw6Ovy6Hwo/oeqLOCl
YIWmRHG/guVCk2A49B5dCLiuH5rFBRqcGlmmzWCb8zvXKDpqDdwItXwHantgrJh5mLW08LeLmgXN
dHh0vIktdCjnZmZs4v80rSyqu86wT/a+A/UD6suMwu2hIWAMZOd9vb6wxT08szi76nmgNZrIsAh9
yJ3caJuSA5l73mvjfb9uaXELCchtZaon6vNUXil7mAN9DzYndFjT/GuSvw0Ig/zvjMwOYuprw5i0
0NZ5zBGKCiAzshyp+XLdyoJ/ZOiEWMe0DFNjfn523GGVQ/wTapS6+arVP1LQudcNLDX6sQC8WpuK
1vjHSwvMJws5TAM0rQ7dl/Iv9JO+B+pG2Xq4xDTbipUgZ+nboKiBRQuYxIdIygWOkWa630Os5P3Q
QDSOuTgadfoHX4equK3rE5SRp+tyVRFcxP2gRb2jJdVW6wxwfocBuPr1zVv6OudWpiN/5owGH/Jf
kEc8LIkOtgRKsTj/g3obU0dU7KgkGuqHjk8vt6Y2Sjxe9cgUO7PqCWDh68uY7vrcF9Cx0gX+Bhf3
Id/zx1Ebh5QjoGXWL9dEbtmE7/iQIynMrAsw7xCW8z/wcxMaYAK4ahZY18u982IBB2bLujI1AgH9
FDNy1unj/vrSlo6bzbNvE/NibO4KVJ7+KCur3ikk+HUjdNLUTH4a46JauUfTz/2wh2eGpqNydhSK
Pq28rCx5dmFR8bzyV5JbT2VTMCQOGWc9mLdjxGCMstYQXDqC5wucHXSG2wWqZuiaica9A1GB2Mxa
5LlgglwBTLABrY2Jl7hcWlk3RhCYSu80jP6m1RO8Ldc/0sLe4RJU5OYUAS5x3sQK1KKxISIjToJE
OHL1exR+TZRJy/fOhnqxMQ8+yjTVaK0lk0slPyzbukm12VJ5CS+XVqhpA8siJz/4Ytyku+BTdICF
ead8UY9rmdBS/H5ha+Ys8oaGQVli6/+Dy5ks3EhblL6hvtrIGwRodu7Kxi698pZM6Q1UH11WYuDL
9fnMx3WJgdpSt+325VP+4j8au2bX72HB++Y9hited+GJx5xma1RPDeND26OXo0oy5UkfMX3yGAhL
LLjAmnqfaKfrJ2bREK6D552ojDLE5boMN5TymgEhMCbIiQYdwmWyjOxgr+8Tr13xVOpCumcBXvrH
2uzLZbIoZNXFWr0j5ryrn+Jdf2se0XNBnPzgHkynuBdP8nu36x/8Y/gcHgFS/WRM9dh9Vb+uHaS1
tc++aWV6aRuOEDCkWrILtfhna4ZHWCKRjDKKlQ867ePMq12sfBazpZZbhXbDyu2s3fByw1B0KM3V
BG1pSZrCKJNOkR9HPVuSRi0pNQfUt7ut9yAnu/gp2cc778be1nsYYmgIw6m/lXbNSma45HjO7c6W
VyXMaDN9OMU+9ak61MfOEY56XMO5rJmZ/n72NpQJQhrg+CYz4ZN+bI+NkzzVh+Z4/VKsmDHm+F0V
4Y9IYCY+1SflWB8h33XQwFwxs3gdznbNmL0HRKmmSXm2d1rHO6LGp1SH7AFu3RdYCyABV44FqcQ3
5bvxmQryMd/Ch1hAt6DC9oqo6hbluG/obyAbdri+/qU8nzlDokoqdTi7eZ4P+U6TFK7ROwliqiSH
ICdfyQzlcG+THBafobrcuyaKPCu3ZDqe81tybnf29vtaxhy5rRNk1EizV+m+6ew7OX0l95qGHN9W
lqktmRM6zdGpC8DTfHmcDA+AmmhCdONL6IO28j4ifWPqv3Fk74C4Hg/J2kVRprPzYYm6SjJlkCLo
85asZ6u+rAW6cKRkhGK3Z4I5gvE4lSCjh5Dmxqhy5o79HP1P7WtZS6tNnsU9PvsBs6uaWEMGr6UH
jxIEyw40uO4nd0BLrfat9Dnz4TWq7PLI2DqV/K79rnTItwr9vfGrEfGoobtpUiSb9DqSDhY86I/0
8uz9yodZCpQ0iwhag0aCrtfsw+gIHnuMTvIqtVAYm2Ueb0O1/R63LsyVQfwJTRVnVMANG23+Mrrw
FAzZeCJRRVXLa5FQXevkLP0g6ggG+aPBgzzP7XinYV83rN6RUFOJ+y9WuJadLHluQWsPiIvGSzz3
3MEQxg2MXb3jo9uHU7gRg78rqMAkzX9PHC2BMJsGephq8hxSoQVeUDB3PzjVcJSMQ2h/tddGpqYz
ND/k4N2JdWUZG8bMT+uIxNPLjgZnaKBrzdzsc6KnNybTomahQ3hvPRTJ2K68QUvtS+vMqjlz2xky
clpexwOPX7vLT+5N80lC8O84QPx9kJ10D5OVdUuEU/++2mtDj0uvxrn52aEF0OeZzPJD4KOMMGCU
0qlS4Gm1VXgLNOlBCZK/dLiGxgoI2/X7smzZEqCMTUHVcPbqF0Pc6K2CDGzPeHfSIUvWBtpjFrcP
dp7fG51ykrrsIEZDrG35kgdlDOsfyzNnEppIYSRJNjjGJ8UZd3LHzO1ePcEHvENwJtsyDsy49/XV
Lkwo6Xznf43OTpdAB4lIiuX6J+swfJlKs8ybq9rGe32f2qkelBWb5rv5OX1d+8aLt/Rf02J+xOj+
Ib/H/PEwGKci17/lvuYYkerk/ZoTXDQldE01bKZoaZBcPk5VZARMFnCc4PaKvGybQFGUQ+Nurhye
pfdAnNmZvbkDBO4ZMlksyRXvUH98bnt379b2jRt2zzqCZmufT11yDmcGZymHUsddDScE/odCOyoF
N1G2DQ7RCY3cY1NvpB/Xj8ui6+ZWTM/t79Lc5T66pqhQHOW0mIhL9P2j36xFLYvX78zCtOCzqDQd
FCqYBjtYZE0DJx18kF7RPTGGu7eRmBITnZ80MNmcl8XKS7n88f5d3OyQaJIXphqoeUeg1FgFNvpG
+m8ldN37gmbJ2qdb9OtnK52dlSa2S6NFJtTRXwbIKQHtEzRV2/xR/47qyqt3h24WVZvmiQvYHYvj
9S+5fCP+Xezs4AyB3dFjxbqWhfeJH79S9t+1A9AQwruVjV2zNf397JtCV5OUyF4MTiDDLZBVjkAM
Ggq/bVW9XF/VUvufJsW/y5p5b7jLWkhUp2frpm22bGlyjHcBgQ6V8M1IMIig4Kk8AGyD2Gbli05b
9uGhPrM989+N5isyxVeObvGlr6ItHT5aoGs9kkUrQHdty6I09aEsVXZ1JXiaBmdEhkDcJoq3MbTX
lW1cdCv/GvkdeJ99MVePTUOf3Ep4Co5V4fxP3labkDBt1iP5lUX9roid2RtRU8mqya/I3asCC1QP
za7Ur3yfxWN4tqhp0WdGTK3xm6hk52IBDx713XT4UZVHQy5XCvBrhmaORFdHs6tVDAVxftuTjJR0
EmrdvcvitSbnokM+W9PMidgounnWwMaFExXGMEpfq9I9XT8Nazamj3e2b5k+BIEqs5yeQL2Ab8JA
duG6iUXXe7aMmYewWxQCjOnqjHAiRulLAmm5UfwsinRTZWso+GUnQc6oiamhqc+bmaFtj2BLON3F
nnGVY7rLvmgOjyd6FZuQ4dVt/oxQItCJlWRhsdgKef8/hmceImmbwoY9eQq2SE6DrXkMHeMJviuI
FU/1A/pQRNX6j+t7u/z5/jU6j/A03a/tyftGff1YK/1J7dM1PNmKDWsWyvWeMZjy9HQa5lvnowrb
/kkR92zr5llsHsbBUGRYgB92GzcnnTH6wn5Vxd//q92yZk5i9JA2MGU+kSJLKLjKeysfd9dNLIU4
1O80XTDyAe5j9kalEQpWmZjuUwUtnPI5LB/d/JUO/8aDr8kD+do1zX9H3lFrp6VKX0EYH0rTQZhI
it+RW/hevNHbdzinV0LfJRd+bmF2hQs0jDQFiKaj+wL2t4cctr8yXpk1XExLz63M9s7L/mcd/69d
ke70N/ux+rt6Nr+DDfgZ3ZVfTHhtk232Ij25++sfbtk6WBKQM4oCfniWldaVr+hjSo0rHBwVKa9d
Y22tG2MbOkh6NdvxedB+w3dgJ5i4Mv7snTQmNDYDsIYw5x0GKRosGOGIjhkXc+Nbzwv2g9Y4K8tc
ikzPrcw+ZWiRhnZTxUFy/1b8p5T53k691dpTLz9oKYR9/WPOvPIYKJtRjtE7QC9o/ClHD0EG6Ty0
5na3iutcujTnv2n24cMwiMRE2ei4unGXmeWtKv0dlFB1uglyR6h2+GJv6tLWyBL0UtxNOj6HFaro
wWMd3GTaL5WZHUu3D66erzyPiwXe85828+p2mRg+onEDlWfjkMOA5Yyb6Ke5N17wh07yHu0kSFtX
Xswlj2vS/rFpjsMWNO9O2kKB2njAaAVJuRlCuBiu7fnSjT4zMQ8CNbVSUlVgwtP/sisJSqA3ZVhz
G+pSDffcyuxOUTOGbTXF4Zov1kF3kr3+1fuUujtUMjbuo30THuEIfCyOsHI46WGNAmCxF3lufubv
9dEaRltlkf7JPQwPsRO86vvK0Q/+Ub2Nf45P1+/W2p7OQsMqh9NWDTGniDvTFRCoj9yjcuUGL10W
EyAyqAnc/QckaMakvK/8/nJE65J9TI1vEOq5xFXhQ5RbnJf368tait/MCf4pMzT7kaIMndyqsD0+
Ym6Z9VapS31bwIH5vc+9+HGsRHOwWigjrhtdLP8zy6YrKjxWFEdnPsGSS9ItuMgdFS3qqfivlOUm
K94GS9lkKoI2fbVNrdIJmpWvuLC/iNezr0QkGrjX6e9nEbFWoKT7+wUvY/3ei8Ibu3U3pfEYiB+t
jOKcG6L7tkaAsHB0zo1qsxhrtAo5gHqPoxN1aJtrvbzvbAWxqVbX1h666dLNUtkLW7NLqZRB7SOg
OziN95bZ0l7PGUFo0D0xXisy50EJoY5Wb1xhIg0irznUhfeHOMWYWgQMrDPjebm9Xi0bCYKe5E8M
Me6tsrnNqm5jAqtHJ9nTHsOmR8csOLr6J7N7HM3gNLjfOvFd72XGCibu45+tX6/02xe3n6MN1ETw
9s77W3KgjmU7IJnhB89D9TfqM7djba0YWcK92fKZlZk7GitiDHPEChoikLvD7rhzd/bfzc7dFMXO
31trX3rhHbkwOHNIo2YhV9dikG76+7hDjuZbdEiPSP98YcQMIsHNWkNUW9vJ6Sed3Z4yzmOj1VBf
z40f+ogGbzrUENYo6BtR+20Rs5HUbVMXPJo8AfL3poTkkbRTrn3gbO3GivNt3v6lyMdibA8tmqoQ
XEUQfuQ58vZyvul9d+PbL+aYbJX0oUzf6vqV2ckIEc5yq/jPXdJt/HQNs7i2rOnvZ8tC+Ac546Rm
J8V4iJj/KLLwwZJXkoelGPTig82Cs9ZrYOFpMdPADzgykY628CELwex03l1kPpiFt1d8pJz0N8/3
PiniW+ZDdm/+3cSIRbdvgTGQAdqIIP1B54RfBpUy/zOYRJi5YzmuGO3JO4o4aY5id7WBd+IYQawm
CqhBTUbQDAa11JUTvOgszqzOoi/XrKzRtn5bvfU63TGk6E2ukDEfCcBHw0FJfMXiUszALDNgA8Qz
ZfCisy89yLnBiwdJEYjyHfXwkxfcW4Fxn2eTvKX7EOaPvPEo2RW3tmd/zWRaASslpqW+zcVvmB2D
tJAbuLxYNqS1BxsO5iIeboRH+aQE/ZvmcLrn8o1So2BTPyTgZFr1q94iRy2eYs896Kl8UkLD3ASN
9frfn2V+GkArRg9BUs6bLRCo1Xmqc7/tLNmaafl3oQ3bWHbv0qY89WirS/a7GE5xpx2vW16IQmwS
swmsIwzLmr8bPjTvCZMW1Aha/ahKL51tb23/k+mVG8taCbGmbzx/Ic9tzfbfbEFFT/AgpzYfY9Fs
q/5npI8rQf6akdmNUsquEE2CkUi+F8q4EfaNla71HZdeAMY2oQIEyit/yCmZaY88ORsGx6Iqlb0q
CK1c/yyLZ/XcwmyvqrFV7cTlvojDNBuh3nA4t80B+igbdcUd2oR76ztKAHVB0W2tcLRU7bPPrc82
MS1tqZMb1ic+TfS52s5+M7bFwX2SH5MTsLiNJoA5rjU3F8/i2a7O3FLm9rHbgEhxwFltAy6ePL6V
E1Wu/DKWxsrBXyosXqxxFpCqbRqn1oi1bgsv75fOP+pw/0MiMpUWZYdo3LzXhpu1adg1u/MUEcE/
t8ynsyMO7Z2/hXfeP7oMvdR7hC7Qy86ddXjc4nmFr5RWLpMUzKJcvrOt4VdJiyyuA6P61jehLFtl
kF2K71UmjBWNMo+mzCEXUtuPfm0kI+oWIJm6Bl0vSDut9NQYSCPJ497uHlXT26/ck6WVkYvSWiFr
Q0tjtjIt7j1Z9/iKyGYbiJMd28dgLz0PT/JL/CX53L0M37WVTGbJw5ybnB1TSU9iEbQ8I/5YbWj5
bFxJbCPir+tL06crPneX53ZmB7QpTZxkgcJ4Zbb+r0ht4mctM9Jb1MthuK2t6NTY6ogKhQLp4yZq
hbQr7TJAj1RWPgej2++jAu3JW0Q9GGKvm/DWDNCzy0Fu3iH/oh8bM1eVjTnILlpifRntZdNFobMz
rSLdSkrRooNZqF9c3u6/XWT/diX5JFqHPdLEso2sSgpcF+VioSKjCs+81VqAZpsi21alMJ7hQu9/
jkaX3xgwFKLLIgjKK9TLtSxzke6R+p8wQTT2nSWV4Z3Uuf4BQTRiQIA9465t0NDcdEkdwYRe9nua
Q8FL6UsQFjV6gfDJu6Hl5UpO/vE0MUjLQC2JlC5DlTXbctUO6KiUmu40JapIY3p0DWXF76yYmKek
zaBQdFa4irHZbTUtYizDX3lnF4ItliEAbjCcY04U4JfX3a6MsA1ENOLa5G30rDsK/OfWSTlwgn4G
O2vlpC4UFS7tzR6rxlSYo02xZzISL1J7S8UZUk97Y4AolZVfUsx5Kl9taeVzLbxTl4Znt79J+8zs
p4Vmv9pdNwIFSL6l9cY7wDgDO4+xUd8pPO+Z41jDXKyueeYF6n5o+hD2GceNyxGOnvi9qiGlCDIR
OqqS7mPmCqmxPPfCvdOjYg0f8NEJsXKo7WELA7P3AZ0TIiowBm42OqHU7qr4vddvE2CI113Qwv7q
0Nv8j3cFTHd5kIjVhsCf0hNkYx8Evbfgm6DLyByqdhP86E7t/bAx/3KrtehHu+r6KKtc2jU13zPk
CrvaY7evT9oRSOJ9e5PdCac+hPfK6fo6P97Jy2XOKgjo0Flpk7eDk2UqgI5TE6xN3nz8XFhg6EaD
kkadvtvlgvy6KGTYIMnzSuDvKVDrhJ6wtCa0sGZmWuhZPl2EWiNrA7FFZf9f0r6st1Jk6fYXISVT
Aq+Me/L2PNULqirbJHMyQ/76u6ij7/Q2RuZ03Za6VSWrHeQUGRmxYq2zGX2o9e8ou/2LuboYycK3
4KlcQ2dZoHoOgbFgQK9PKldkw4NtjWPhUCpdA7cNdjiEEC2nQoFXiFezS/9qe8NNajqWBF2ZC/cR
pjXEnzsyI8FkH6gpXG5WHdT0qn5G+yz68cs3qJ6O/CdUxTZsz796ebmjiUgH1tY0CfgoPq+UGGJD
MTlIWAXUawQ08BhLPKbXblUqt7T9+H7R1oKzS2uLfRHLdRRKAyQzK+XBCKEgeMrz5tTovWNxTC7u
UzzMNir38xp9N8LlRumiEEpesGk0+1lKG6xVLD/L08v3Q/uTsf5qZ2YZAyGkoS8Dz4IUGi/GVPa7
A3tAmHHIzwwqG3VrA13+WzjNvnXGx+xxawVXA3kThBgoSxumgX8+LyHoP5oSi6ihDQz475BdzVA0
KbItD7G9XF0RN/VZZW+JHKzVzqy5YwAJI4Vi6y62zqTMgnSliYdLCqInUBJmCObLBkp+uA7yUXel
0WB2IiCrnvJfNeT4MgNKYmqJv7YHo95qI5lvui8LMHNCzewgypcKL5mKqkTPqe4nMhS4sgiqqlF1
Nrp+x1VIlUZSdEo6dcNDrFxNny/AxZamZTMWasuFPx10aHPvCz8PRNB/VAMoB23dg8p7AHGo3t9q
zlmZ/8+Wlxs7RqchjWE5U51asZF3PevPkmN40NSCrlx4LXvNveRuPhznW+jzPH+2u3CKRhISmIZd
86re517zLnPPOIPkLKiDhh8209xfD/Bne4v9rXMGRqk5xJi9IyRFC92jT3NuvbXNe6h3kRwV+wqi
eZv5h6/u6rPlRWzF0JAhoegsfDnBS2N6tGZ1eemWQN/eCs+p9DqyLfrVlYTLZ5uL0L9vwkGFMKvw
x98mg+jYERrHIKao7qof/Q47WOwUBUX0nUh3ml+iPL1VVlW+RiGfvmAJCBrAk1hWBfjuZ1wyaNy8
8LUgSEnaNvRVj0jFy7vsl+TNXCfCQ1BLgwESaM+jZEdkKwD7egHjW5CoRYILScEviMkGpMQm0pAC
jZLpuX1IvcTVdAdqoZo7uMRNPAClrQJPxS3DX6tonwwvsyONlTIQy/0xjB6KN/3Y79KTFEBcdjvf
tFIX+GxsEWY2vKS9QjHjBlAZL8NT8YpHceSUAfcUKANeVRgsje3qhh/q92lnvW1cXbOn/nKi/5nl
P5Wti3AttApFUjrYT/agHXeM2EfZ0GM/wSYWlIBsvW+91FYP1oXBxdUBPWeIrMUtXFcG8tzHKbkx
dS8bTrSW3PAIdR53Y4RbBhde2tTMvDfInz0t+5Cmfs53cWMX6AoN92pgqg6YQ9Da6HFnwn193mL7
WgkOPq/wwlfnUpkNvTxvJ8vWFaf/XX1MHnUyf/ylvAEtmw2u+CAuPW7vrtXjfDHXC3eNHtlMqVSY
5tLjmD4b0UY5Y2tqF+65LqqpinX8/tH6SeIhtuW0dNFmYw7HSZyKtAdQQnvYWM/VQeE9aCDUAnn5
koVhrMhUq1oxZxYGT3Ogssp2Le48t3IR6H2knQ1gEyRDN8yuXX0z7m9mGiFfu981VkwNxIjEXOJ9
4/64AxGSze4UN4cj3sp+r40RHS9I2qNUhWL6YmInVNFBo0IEOuG4E5kQrOykrQGtnXwFhOyQw4PO
xBdsYT1YcaSIXvjoRYPQ6M8YFAJJDnKbn0l1LlvDtcRP84RyLoq140bEPH//0usgtwXesT+1iyUL
RN/olqmLQUB25haq121xiMedyHaxvlGZXwsgLg3Nq3rh3tQ6FWZdw9AwopkYGrvZ+BpGQDqar3+z
Py6GtPBrdWtUWTLqOiryowtJYc9skVEXzuxIldDZKlSsHb3Lgc076GJgJUtBCh5iYIog7sDewsaN
w5+6Kdl1hLKZPZlbTVKrexIcygaQM2jQXJ47gw5hYTDsF9pOO6gb+irfgImu3fjgCf2vhcWYtKYp
1Yx1iLmya+ihugU9Z0xxv1+orWEs3HEHJZeqt3COWXvQkZ2H7sb3BlZHgUrq3M8yV5LmlbtYGbUy
ypJmWJnRoH6hD0Eb965Jf3xvZW1jgw+cKmjPRmy0TBO3cRyaaWziBKkiAKDwLi+aJ9lIH7fma4XW
BOqNYAxCkVFG7+/SF0kyNOhNtGX/yeSircRBm1OgB9Rn2/H+mk+6tLWIumO9RdW3mqDeqxbuAIwJ
l64h8pJGV1Wn2SZgLab5OrUHqu4m6YdWb/WarKatLz9gsXhKb6ZofR6hTOWlZ9ltgsQ37qI9soBO
5Us3+fP3q7i2Gf8xh7frYq9AFFNAyQ9whz4+VMV0ClEY+d7ESo5gXj9clTM3Ev64cExW1tSdpmBI
0o4eGsdPPWi5260nBWhe84z99+bWdv+ltcUZrhulUys0ywPL8EAheVtUvxP28b2N1Yc3+jXBDkNB
yvWFvbKJW9WSG+QYjXsIzQooP4U2fS/uwxvDMwIoQwvJU0CDAxIcZ8P02ooh4TFzxaAP4AsXWJxU
9aDKiD6yfZE7GujA/HK0mdvbegBX37sEndWbooCr+/LS7CKSay2eZob4E/SYt3gCOfIufTTd1mM7
8Rhvxh9r3gWcEOBhRI880jyL+IPLmdwXqYJR5tLNZCA3OOMHwxrEEMWwpd+3gp5DrevC2uLUgyc5
iZqwAyjD7cGzwRxxtDzN7kEsxANzIye4tkEvjS1OeDNoHKK0GFo6PvYkdUuwoIl/r3MyM10D8I9W
JdUwlqwmWYxZqoSBPIn1zMw7wO0dLX1s9S2MxtpuvLSzCG/IYEB0XKII8LPEUcqrvn7a2O9rHhkE
vwAlg9aRApDx2UMNKjpqrQH3jHFfn+CQG4e5JlifImx9UAhsV/LmX7gMDUGKacpzOR02F1tv0isW
6iQUgOWbhybodyow3XWwBWdcPVGXdhabTnRJ3Cka7MwFSsgzOx3Qmn/EPcGBy+wi0PlGYLCa37k0
uZhLMhIxmqmEOxtZnfnl0ulnbbjKRzsPKvBoKa7KEV3ZVLj8vVC2vcja3r/4gGV6BwkmKsoJH9C+
wEf6spsehmHHkE1DNOcRyRmugVXdcJnKmjO5tLpIcQxAu4tIWEiTUleV7TKzGbfr666yxXN2bXmt
JzvDw7yXOpuCORd66G7LHSVz2ifVybezp/OpWG4xsERAmAO8YvDiiw8iPK2YHILHEU+5m2inuvNj
zrgq9+JK2m/dGCtHVAaxjqkogIaAGG5hTNJlRDSqTHzkoMv4DEaBrW218pgC3mWWAkb+W/4ScEYs
TjgEaObhhAH6BB/BIdqUoOqdWWxBZXOfHVK0ZoLyausRspbbuDS9FASJ5WyQNAmxBSvt8lh+0AA5
jlN5Zbqaq93roDWAxjkk/XZbmeGVnSyDHBhQRQTaX0GrUIVkIB5PZFQZNWQZSlB0G6n1xvso3P17
D4hyKRh4ZulSECQtHVKLJIc8GjWmF7UxxRPH1FGuiyfZAVf8fXG1dV7WrkMFIRT4M4GW+pr4HAvD
TPU8nq/DwWOqOyeqNGRc0XMyvKX+X0wlXnPg64S61CzOtvBKogfYxAhRBsyMuHP09qmN4jsawwdu
TOTKSUCvCZj258eRjLfR56skkWWjyxkk38E2N2beD9Sq4N4732JOY+TuhExKvDm6lcMBdWxtJlKi
kBdXFqvX5lNoFiTsQN+L/PEUeT1HTSo/k6a4acwtweq1IUKiCzc+aBJRbV/E2nXZJGZoxQJKq1nq
RROR/KjQko138opDBTEZzjp6hUARtXQpWgfJd8sAfieNlBQyNmVzALhcdUqm5X4tmi0wz9oc4sWP
yTPx+AGHyOeFqwwpA/t4hitZgxJuaYEAgnmtIdklulIlayPk+PMgWbhnJBggFjLjStBGsliyruJa
H0Uo+mhZBNgxQ+Ztn0R95Wqkewv7irz21aTbcjem5z4uZKeS46l3JSZa5pb9VPW2ZVkdYOWSuotF
g1qBxHWo+vb0LKWmOFilLPs9+gw9gIaSc2k0nRMnevLDBKImA7sWJ7uMd8O7UsZW5cTEaq/rjrUn
hYAymcaQFGvlBDelDLzb94dkxa9BMQpPGxUhF7qUFmOngMxN/fysJy062gnaOAZh6+m/F/dCdAWt
AQBrkEH4cgNOUW7RtM6J38ZpZA9FcwsuMyRbyMtfDGdmHDZN6L984dkyrTFMzaggfqdPbhK9Zjna
C6L7742sbE9MFNKl8M3zc2We04uESz6MlW6wmiBZWtiSUTsVvRuG97zl9ibmaY4KF3sTtHVoyFYM
wAm/yGqkU1TEXS/hNqeZb3ApdTpqBLRL3FH2pZI+dVrhbQzvjzz20ihyAzPGCov2BbnThLreJFpE
/JA2kafGYJxRp3fJGj+GGlzr0iR7pdVaUNatH0dF3Y2ZpdlksH4NXfgzHsm+mMbwtgy73FFr8mD2
feS2xhjali4Hkyoe08aA8CzLj1B4M2y5ApsC69MZP0fei7G+tkwOuUZyUyQUkthq5vcx9zU1PAwW
+5DGEYhwSXkdy+Fk9HHmVckUpLl0K8bxIZ6G62biL6ncvsjhhJageIRqMcfBBgB4p3Xmzsrqxh6E
/FSJ5KnOzNcB/OomCw+hIq4VrZBdWpqvZawRJyoHXLqQy/IR9Uh2EdFjEdJrpvTNXiioBqd9Kq7N
rilsw0hkh1q14uqMBVML0dmxH05dWxOXKEnvsZ45ZpoUAKQk1GU5qJFKxh8NQ20c9C32dtOxg4jV
G63Mr0wlPlpCt5wMekoBOMwMp+LyaA9K98GBwvCtDl0kgOlnx7oyQUTeJPBCXHOpPKjOIJtvldJd
K7HKkKatHEWj50IpHGSNJ7tWw5OZFOecabFDc8MTMwk4urezRPJyXfmo5egcMsUWVEfvXn+itHfl
CEK9bZN/xAJSjaR/a0WVQz2k9iyuJw6v0fgXR29qRh3WGNk5LUrNllJyT+XOr9v60KJhIE9IUMvG
gU7QHNf60q9YfYcWDb9IJUfNpoCT0tbReh3298ws0cjwAbrDq0F9H3rjt8Wt22loI6cbkFCHsC/4
T187rTlIihC2kt6YzPBImaU+nPAvpQnPUohGc15lNhKWu84ksGHtZZ48CRm4iST71bYiUOT3SMlO
PTvJVRGYVHIBlfVAsWdDw/yUVRGolQGzBhIhmDLIpTfkN+j7nXy6GWiyI1F2UEc8ZjCXaAFCYw9k
TFnmaoXkSzFAOGF5UrPoUIvE5xwjzGrQpp3DrnRq/QcIBJysvmcND5gqv5uRcehKNGuBEYbbqYjR
pmTslUF3pMZwwH/vVCCY1jvTi6oxGMfq1MfMCROcnAkkQmH2q+bWb1qNhxZNj0L+PVFAts288bv+
1OnSa2+aDyVBb0XU7nmvPsOFosId4jinjqwAS66d01o9Wox6afIoUrDZTmYAonjsBTnQrewnmGS8
TlWDvgcbVd4VdsYfqh4/G94nq92nGmrJxeTWTH6lXfkOqPoE8mvtNh/bncTpM4mwp5VhN7blYZRN
b2qyK847t6RnhKEeU4w79AhbQME1jQ0iTIYaH9trZYpGKYInel5eCYNDOWOkmGBNOpghEmAiPsNh
HRRhOYkqrszReAGtRmF3g3rIZKvDhop0qGSBrj/l5onoKtC5yYCMj66M9pSbd5CGnJy0VZCglz0r
Fdy2ShQYI00PnTxCfRoiXqGi3SusQSXVCq8zZUydmtEbrYeMjjRC/iUZodAOSV6VN0ddA6uUlDWN
k5jZbQZ4B6R1xLGn7d2QqVeNZZ3rhj11UzkduCyHeE6IU9yYx8QAAWw7prVba3EaQNKpgg/Tic0M
DkY6i6KzwLwD1SEJ2kS5K5X2p5wRCz9GsixqrcdBilCbHEq/MSXJlqc6dtRYeUnq7JTNHW/y0J2q
Fo61GIFPg9LzhwQ4vK1wvs+k0suJKeyCicxuMukl67W7Li6eo0m4dYnOfrmcTto0Xvfg3UFW9CRH
SgfuVONVU1DtMloTDFrGOHkCUakXZpkW1EI3HbVqc3+QladUre+HErrjkGZHpEHInWR0V1re3BKz
ceSY/ZRyHYxmmULswaw1r5Aq01Ym4zE3+UtNqhK9aQ0ki7QzwPYvU6+mu5So3FYy5RQPYYyWTiP3
1DF+NzPJqUv83z0QNIkuHkx5eDCs5BQp/AqUt6UNIcHAKKdnJRHvTY1vjacOTxKjeJbUoXKMip/i
NBttUdIPWWOIXJTwnTPrMCXTbyxpjd7F7jHumv3Qxe9goP/N5Hr2eBhe0UFNr9AdEckeb6ObUUI1
AfE6Crij2Esi+0WLdM9TnTooo7iSHJ+oOl33ApdT3BsgbMCz2pQyhxjJHRFNhqMY4oSip6Gsxl8g
9mQeJ6Zmy218b47EdE0VAFve6Qniz+iWoqoRxjRz9CyxvAF0O66aDm1A8SgBL1+ZPKaFrDhaBlLQ
PLGIW0G72LbiUrInWr70AHw9tYQd80w1/dTC9RKr/Dzw/qnNit9TZkg+rREAybR7wIOu2bEquq3U
+CpHfABvCQfLR+EQyYBLyTI7witFjvorbqq3k0qvGjWWnULIbsQqfUen7JZJaA1IjB4Rca0dEAr7
4KkBjUhiHscJRCI9CR3ci08SRm7105PF+ysaV2/SxPwMTo33BSAzHarKEDrjE8FbvXgZeOOgk+Z6
EiB+USaQgDfhfYX0L7jemtc2HxzE6rd9U0M2Nb7rUhp6Rou8cIjPyKIGGaRUH+xkBN4wL6tHS4dy
JrUEDpbBOpsbdLSrnL7FlnJNGTqNiBU5fdH7GVqAQEfsMSLdy412VNIERdrQkl2SZk+jMHzJCNEl
Et7EtD0AOqkAk9J18U5o8v0UD6e4etf1X3B8zoQOZa+MgMrRDOOu1VUnm85RjTOoqiCoFmNAIjDK
TIQm9qwRnsP9kHJAA1lyUys8AGLToanlipoFw6w8Z5hcdUYLe6zDKqEbRY0N4eR6u6t6eqta5GAS
7SAhce3EGjNB9CubTihHnhargaVmdqxXQdTGfqg9TDHZT5ru1hMiFBxcPW+9WETPlEVQbFIrO6b9
cxbpVxZ6P9Cc5o/luB9Y44555Y0I4u+kYbgJlRwq8HUcOsUU73rN2scJCHqMpD1JuD3sODIceOA9
gZ9F/WV6gArqtR6XdhyPL12HaKLhtAEQg6fupAAKqo99IEY5qFJw/QAnqqnqSW6n6tBLxSljiJMs
7uH9eiUBYwFib+rBsbul9FyjyXwCT0TZp6ioCxveyFeo6XKklprGRKGw3fW0OTGtuRozcps0T3H3
pCm/wvzViprDrKMm5/TUtzTo4GeI1OyVUDsLXNSi7fbU/FWGyg9I2oCzLAOpsyS5IHgqECnzE7Om
VzR3HCvSX/eGtSNpfQ7FkYbsKE3NoWirHUvYHnCNR6XmT6TCGSYQ7CBoQdIwo/ND0RxPls4mW2PY
L6nKbJrXv6aq/gU5UwDLx5teL3DdotPK0xr5HQf1PHH9KLPYaZLqLauyCE9d60O32FOd9ActLXes
7EHZMRxUHh6nfjq2oHkJFclmVfGexLUBBwnXVNGptK1eakH6QMBSpZfcnobsHNcJNBxNkO7U6dUw
NFeqIDu9Gh8j3t5KYfGExh1InJrN9VQV2Ka8PFq5CWWAsXaSMb5m5eC0RiHZpKmev3/rrD1/of0F
rgb8F6KCi0zDMOpNoYGuCfFR6OaNCU6Iyu63lOjWcv/QqkIgq4KQaSY+//xi7I2cSDmyemggCI8d
7Z0kKezSFC/yWKBBP93naeVDVQrbdLJHfTiV/LcybOQ5Vr8CmlkEeSK8XVFl+/wVXduNoKUSBOx5
Hlr3kBefPARSgQUU9QP6XaCDulX1WMlPzfzdczUH2G1wr3w2GQG2nU3gGfOpziS7GTIZV/5fgJc+
GZnT7xfvcVGEitogd+VresdtKZZdpQc55Pc7ZWUk+uWbeP75hZEiThHV6ShlRAMcA+tcOd3Isq3t
xUsLy7RCnnayPBdL6oTl6BvobqxY28lJ/O8LkhgJ8DR4HYKHZ7kmtVrwrmF43ffWlcZ/lfS3toUB
WB3K3GACt4oq8hK6k4Z4wuqcE19GtdCphNzulcZSPaBctxjIV5Mxuo6xqGgpQRvh53WBaAJYLOZk
TG4ZSAQ0Lm9bR2lfQlTpdasIvt8Fa+kY5K7/a22x1dLeKhvg0YmvZKHNJ9lRxb2QOseAtDdyH1RU
f5Gfu8w1LYbXhRNoarMGvdkpUhm1sFu18WpQb38/rtUFu0hpLcZl4KUXcg2zSKM8yLIMPCv6OSfW
3xyiCzOLdLUck4yJAWaqVPUzM70ZJDDufj+U2Yt9SV5d2Fgc1JwV8mSOsBHW0rkOLU+vS7BfqFeU
ZPeqXux7fdx1MttYqC/NkYCMAx6CMgPU4qFs8acYe+EgSJvykdOxC2gi30QIhRxonR3UDIBGI7wp
1NGVzcrLaHkAKcgGLvYLO9rS+MK160aXVnopd0H/kr11B1TPwcVLPyQbL2rXcnrNNyCuQWxrj6fG
Nu53uX0W5v983sXY+5oI2ssYex56+VQ73XSTQN7i+4Vdnr2lkcVRUBs8+SNOumBIqwahMBTRdED1
e+Jp4w+8AWxI9frfm/xyZS5tLs4F0slSBjxzN0uTmgFkqAFH8KPWnRvlzNzJ3QEd5Rsb+AvaaGl0
cUoqPPHSMsJikuLcd8+QJCXxOa2OfEQKabTsiZ/kMrHH6CE0n/QSredwO2S8KaS774e/NeOLoxTJ
YYV3NGa8S5vjIOJXrZ1uRjxwGLSa5HR0y9zcGvw8o5fH9z+Dx91BcIYAaFncgqxojFgUsBnlbgU0
qyMe0gPSehHA1jhD5f0WgGxZ3JoNQkINfAGoUKBqt9hWkFDXx6RXuiClLokKX4a6QY0cR1r9zdAu
Lc1Dvzgl9dgRJBJhqcs/jOQVxIm2pt2nuWLXHdjwsvsQQowp7T2j+x0mW+bXzuil9cWu0ssxjUsV
1s3iOOqqrXanMf/1/YZZ+t7lXC42TItighGb2LlWeS3lHR5KuZ0k91Y6OZFaQwqru5GR//ve6PxL
lzvmcmDLHZOXkZJbGFgxHAdkhi0kjr+3sLpFZt2gWVYFvY+LLSJrbU7iEhYU+ZbIP4hxigycv3iL
HvkLdPLP/F0YWuyQRBENpBPULlArt/NAQ4q2DVdydMtFSgUsJrumCbYL8l9wQkuzi60hFf1kgB8K
R2CyJwcMaTkUsQo/dJNfs7iC5D9rPt2lbuFEyPdswZTW1g8kUCiWA+5roP3q87EoasMYphQnXo4A
P0DSC020Gwu46scvbcwrfHH04mRiaZnBRuOpPnxLbScuSKeQoqntGVYGzrNR2jK6NbA5dL0wyk1w
CegMRpN9ahwNX+xMVwUPrv3nrQXWaIjUbiJk5rVanobLkc4+/cJoWokBSTMYzdBf1dgcRsAEcVBe
OwAe6HHYTc0GN8zqfYXQh+KVh9D4S/18sHoVXXzYPnPTJOoW5R0CgQCnQ/dmPBCQFs9I4Wwz/Kwd
S4pTCUAiGAagw/N5qDQDg16lwNtIheQOpEE3B9LYxeSIsbr/9x7gPzElFKnQKrIwVRWGJhTQ0QRQ
cbJDcUV7lP6UzGP836pDzGfx0tJi/fJKSau8KpugiKJASqrHLNEBfDDHLXHZ1TNxaWkRM7ZNxRRu
YEyEBDM2z+zcxM2qAGkwBu293AcicKuReC2iuLC5VPkLtaS29Dm00ZM7XbtOQH2jxsDDyYZjdchD
b8pgrJ1BKCmDABk8rPSL3FzWlDrauDFIrS51O27DxO616er73fEFlvZn0S6sLPx2H5EksQoDoSmw
ncVbetB3kTczE5f7CaJMmMqgDf5919bS7MJvF21cq5WJwaWqeRxq1Cl5tJEsWDtjl/M3z++FO5Hi
IgdzIUyU5pyIK7xEN+9LufR1ET5+P4urpvRZHA1QXPy72I+01GoMB5MoBuYmfWOrxVsFRU2xJY2y
es0CuPF/lpaiZYKlHWS9cM3O7PDRkWrITHmx6cWOeY+8pdOLQOp34u378a0FYAbYUIC0mSVZlnyH
ndUODBzFmEoj9Ute3qos/JUr1r9MUWBTzMQMyLsg0YiM42JThEXDQa1odsGcb+RCA9Loqhh/hzLY
xVM87FFQ+Nfj+mRwsUWAgCxMnvVNIOoXozpYUI2YLP97G2tL9snIMkjoZUaAU5xP2H+gzOweeN48
qD39gJopqkS3W1fpyn40gL/E9YKdAprsRdQ3VErcyLGF06UZH2WjeLRowaBav1ppsdsY3potOCfw
k87t59qyBRxII12KCGxp1IVS7157j73cQaX8g9pgxzxMrrYp7Lp2b8/40v8aXQxw1MO8MgFc+3Nv
GzPdQewl9yBTOwhg7QvPJHZ6XThb6dq1i+eT3YW3TDRNKVklAMb0zUD1USFHLKbtAcwMCg84+K34
ZOUOgKaqAhUN6MRjJRfjBEWI3phZ0QfsNKEUbkPhlTwmfnwFiQvwmPR2x2wLxNHu94u6ZXYxTF2t
JAXgT5g13qVpz0Dp8/9nYHHSM7kizYhm84BAqxMIJ0cZNrz/+lIBtA5hbHAifGGzzsAbN5koHAX5
UxiEnQsgyATiZHB/2WMwPwhqabcVAa0bRRc5QNAAC6Kj5POdA77YQTQSJo4c0h0HYzHa7oxiN6PL
qc+DPto1EMXZKlV8gUHPjhOO+f/MLm+F0GxAJ0RZHyS9Cd0YgMaUc9HJrqFVd1oJ7Y62vE5NEMpl
wrVQd58U8+H7BV2LIz59wmKn1nULBUYr7YOSOaOvOFaPWjb6k8ALOhI7d+b+3rxDAtGL/e55q3Ng
1QldTMBiw46NWvVqjHlPqzNNzkN7ZaCot3lfrPsddNMj36KuEUCHRWaSHnY0nH6N7ePpNbvWwYWA
p9GM3ld2Fsg3wGn3PzyP5kB98TzCDP9jexFec1DFo5lvXuQ9yHuwuqhHelGLSqXyGHl4aqOpri8q
YAbMyi7rQ/3jf3CA80QuP8LCgxei9kCQAnf7eYPzqhcKGeF4e5844Qda665SJz9Np9LnV1scKysh
N9Cj/xibV/0igmv0cRKgsOwCxowjBH1VtbWT4iiFnVcUsq/9a86e+RxdGly8lQajagXt5AbLG+1K
6uLkoM1pcidkT4v/gTlnNTa4NLhY00IrxqofYTDbR7uc/6loonnX5nfFWXfIrvu1dVJWD+qlyYWL
GvowbkvgynB1gi/nTK5AKTaeck88W166l0Cd0jzo7+x2S1poJYa8nNslkyblU11FeOoGXDqg3c8b
WtURAIRs+KG1q+tieOrCD7Um0CujCTPkQJ5AyT4C0o5VbNy2CMRPeuxNL/S2NE9W3A8A7OhfJLPi
1Re5NdloQfXaZTia9S63Qj8XN1wtPV273xjd3OS8OH6fDC32C/BmSMrI8LKtULhvofyepRWAg60C
UAz3aEwes6IOtEg/yDzc6KNfmdpPxhc7B0LgaskTGJfjJndHUf+QIQK7ERmsbBMk00A8jx4bQO61
hYOpEqIV6gAjKJlM9jDh1SuaNmiGrVry/LVfpvLC0MK5hDJ4+8cWIUgqndThLDU3WqLYEcQmI7av
8cdQbB2BtfAAg0P5GikfAkKWRdjTtcBy9D32Sev3bmw53A9vlHvhoPSf2dX9NjXXWn70k8V5TS9c
aBZGGa8ajBKZ0qCPh5+iBByND9l7RmOUJjpPyPpvpjanUYnPHO7RtqQ0Rua08WgeQ9i9edEGHoBj
5UVuDG9jP694+E+ft1htpg96wlAfDuInGkyegjYneoMXbQvInD1lTv7QOhzlKhvZ22R0xOuG/dXz
dLEgi02QxkZXaxmmpzbjZ7SSubUug7b/Hvp1uF7QE1+E4G4e/FRR3r43veoyLiwvrhqsCg3lCltB
0u/Kux4xBAGlZbpFzbnm7j/N8MJjFBYtjYnCTky796gRDzlayO1JQ/dsrez0qHyIZXpuiAHkbNu+
U8apGwtgRbLxVptCFOx1D+pVIK3dEvZcu/zwaQhpoGWAWHkJLbIaCMBWHYIp4A07b/KGqwoAVrvz
AV5GNhQUYtH11gtufdr/sbkIFAdSyGEJbFjQ1H+IJOo0h9NGT0W8waaz6iwvBrc46iiCFcYI3q5g
ArJs4NdG9P79BvpCbIhg5dP0LY42BDqIMQGvGfDSJpndPlCHI9jeGY4R6ACiIgvlERttghtX7Hwm
vzrOf6ZwcWZ7gI1NKYJdFTB2QcId1HxAphhtkHFsTeDiaLIknMphLPugSAApgtiMZD5tzOCWicUZ
DI0sJ8psonXLn7AAxjNtb7rjbe8RxQYBJ/DX3SZz4OrFQ2c0myaj3/LPib1wyfkADHcuzTecyZ2M
I0hnv2TDn4y7sAGTQ9N5TbVFfrC6Zhc2F16AS3kr4OhwBST1LaTTjvqoPVRolfqb2/vCziJE0PIa
NJ+zV4t7dMbU5j0n0k7Lkt33K7d6iv8x8wW0MTUDjeZ4yyC1zYWM/qPO65kBeOnD95bWndSFqUU8
yWI6iAmvy2A4VE/ChehEcj1zH/Qet9B+n/rbEpjrYQKOt0LR1wgBsOUJm2opBYABw7tnN6rL7yPF
pyftd/RmHpmXPBLL/X6Uq9vjwuDirFFRFFKa1MiVSNyheO30BfQ9h9vvrWyOa3HeNGolycg45lKH
w5de9F0FuSu7+EBq4KE+8IDe/YVFBQkgEBggr/Elo8zLPiul+YphKo6Zax6qW+aj2yn3oFYweiXa
7bdyZ1/8MrrfP2E6F54/GdFjnSGjhyZ4IMVAw1TZyP1qIL7BSxkPrPw3dHD/H2lftiM5jiz7RQIk
itpetcWSkftWVS9CZVaV9n3X119jzj1TCoYQPN0HmMY0MJj0IEW6O93NzUrTFjWoeL/C7BoQVgPy
BB2IC24Ds2/UabAwb1nl32Pog5pL5TTDa5/cR0Dqt1jvIIhxW3xXOqP5Y+SCUOjkI3inBmWPeKr4
UaS9znT25KBUd1Lbv+W14dc9FDeaIET1C692JBJOW4soBy7gY2zVsMwIxCjETPgWvJWEeFhKvQJu
kubUI4HoPILgB34QtwQ8mNwvf4D615BjL7be48ZWjrgswvujrx8BWSYUavF2QVZ3nmXXraxjdhQ/
olH60cXU6ccSBJgZ7JtjkMmf1w+1yBiLaqv4ARUFMqZZixna6FVRO1eW4Iby2dEx93Td0hbjKtKy
v+viHBFEQzDso2JdBB0St76TBrt67n9LT81NeLB2nQMlXHJCrFQdyHCGvrCeyufn/MZyjgnTCHOS
ZJ3iyzN4cw1kUqTdz+FvafgZYJSwjX5g4N41DEHuwftD3iznqOY2aELSYd11G3uoGflLgvEcgwj2
d+vGrreXj8qLLFdJgC9Jd+ax8Id9440nvHUF0fIihvHL4aOyjknTEhMT4AlS/bn0Cj/0ksWVXqMn
xtWGGrUWHv+VH1ytjm+Y61ouBa0Eq437RdcPRqRsuMn8dDc5o4vrGI2n9ll8GS+ePP9ZrmlgJBsp
Mhzi+QUBlGtmSCTFV5+L0+Q2h/GuuYdEMji/NQNl6NFNvw+32e0kgiLz+SRnmKd4AeK5AvAQp7Wb
ElQqg3R8hkMwP67fSnb41vn3lxWCVgLEm9Bm4AEdwOIN2RJhhr7WO/CYx/GpNAOwy7e/RtTBQTxB
/o3D0UAfi6IFnAHf1NDqfNYXPVf8FJPSrLu96BCZLEDdORFBiekiRfha3F9bfCejlvpeRxtY8U11
xNsTBRkputGT1xGCRXinjsHbQkB3GI92H6qOCd4CORGkfOzWXezv6idwGV+XtSFVMgQ1qCbv+8wA
ARP+JVX1Y63mD40RH0knZF4WGSXnZ1bTxznJJ6ybPmKSO/vFOouWV/zR7gCXjTJ7eYSExz45RqWj
Qs/t1/UjtenvVkvm4xeZyy4Be4AvLy9xhwno23AWPQ2+epWX+4rUCBgCRtrBOVVJr9N6ztDZZ9AF
DGA5cWrrlR8/Rq56h5U+Ej9328imrRN46K+CzNeO368vdPOGgiqFsbOAO5VPWNK8MqMuGvBtdd2e
i+99JkqJNqPzygL3IatRUyM5hIXWw8x+7wSP4V7ZoxNoN39O8Yt1bO5kIcXTxrLQi0HqAdo5jCzx
/f4KKac5LDg90JFGYUNHH8lOaBhNu+vbtxVJzgxxq5OkuAUdEwx1nzleQ2Ajuo1fk3d0FKFrUPrk
Qxi75K21UZlYCuNURaLHeXOCZoXamLPiZ23ywwgZm02SjKlTdWqz6/oMQmdAJyffwqpcHmadonhY
jpA50KdvFLVOL6RZ4zCZa7dWVRB9maOCwX/a22M0fQ5V62aaed/T+SZqtNGbE8vBCG9/Oy00ArBG
b11w/FL8P1ro4pG08XSG6kF6902Sl4epxsyuVmePYMP20SDYQ94KQ1DyZ1qqN3jcqYBmz09lhdhn
0Bh6VyT9U0nUBy1RhDkpDO+p0XPc6IFbzqHuoGS015RCAydCPNjI8V7B+f+zNFSg9acYeKLqZ5Dm
72VZQAW8HQEAjTDZneU9RrxLTI7O5YuWK7ozh4mHkWIQkCyNao/hsDiJ1WWO0o4fQzAfQO0zeHkc
9Z7RmGiULtU92HQiUPVkp9pqnsA2cJLDFAP3WvhtnovQ0yDIPcYQIq+j+g04OAxoSlXtI8uVMCpv
OiA+PDbaMjmAZeTemGQ12F6q74ta/TJyjFDTsU9dTNd/rwsJdCKz6mn1CCE6konEEDZ8GYgF8BYB
/sPCqeFy1kJttHBUZ+LPaf0zkobfZhG8pGBisK/fhY2LfmaHS01NaTb7uJYJnnhd7zEdpxdIKvbE
1iKaunIL3Kd/3eLWyqgFyiMw0+Is8YWjsbHo2EU6Dk2Okl9TpMdZGjo7l8fn/5shLi8Ne8uMNN1Q
/EmbFnvJ1dtEIi99molGJrbuNiQrFAC+gFbCBNJ51JMCAyP14J3xNQPigsah02WBP97aM0g2wQCa
LpcAGjJrtWR2HVS3QdKm6+CjQCcBssWCw7C1EFREdXDpYjbxQsKv66VJWvoeqFNI2XYROD302hQ9
t7feuvDchmyAU4dqOo+Pq5Q6Gsp0IODjlguHcZt5VB0xVTMbwAWl5oM1TtOuoOR9wL84eLi4SUwf
56byikZ3lxaacLIOPoNkvs/KAR5GUg2nikYDXDoibN1GRnP2Y9mWrZ6pxqj2ddPgx05L9osunS8H
qSMnll9rCILwKXYNaU7Bd9i8lIw+y5DBDYaRh3OjWVvkkzxMxO9qLfHyOr6npeU3EDa144p8/PNr
8sXV9R9jfK6KcfsgCGcYq9pbRTvGA6jlBIO1W/kwCMH+uyCDS0bLNEpztGIInojVATyouwBzNo5u
M0bF4TX7LQlevpsHeWWPnG/gWPyPPTKcBoKp0EDwhdiV5rJAuE0goxhFF0h/uQXpy9yMBsWCmjHr
PmUM83thQeq7TupMsLO0JfiBin/B4Qa+DchrAgnGDHMxYSkSAsIsQvwWFHGVsiDEv0nVz+vHYWvr
1ka4gLDkk9kVEozkmGYE7UP4OGeaqCKylUWfLYVzmdbCSFBUWOlc1NuGk4wS20PhF8/hEYxYdvsS
P+j37cncp8/45zvKxYIccOsDQoOcshBELnvYRo+yPuptiK99uWvr0QdVmUcjw84XydUrwXjolv9e
W+O8SDg2k6wMiLJB2N7k3fhDipL9BOo3wbEU2eFOCFqUTRCDfMBXSoKRW+Nk5WBkB+JqEhja8lAg
JgJaD1XajabnWFdaCBCJr1f9u6y0YJPSvCVN7iXpn1b18ZY2LAWad/gvSBLwmXPRVEVbBkhDtOZx
jD9ToI5LRUQuQJhH4C/0yorGSngrPx8URR/1YNT3M9CoAe/nEqdws/vKV0+ZX75S7KKt2+H3xYS2
X+5X1G52hSO6F9un8r9r1Ti3klppY/ahhgBsMh5Mmu4AZ/fNKhjtoYmhqadogg+5eWIAggPAWkdF
n89dsjC2phkz1VjR79bCf/ZxJhjO2AqhkAD/rwkuD5vaHNLjPUxEivVWEA3E+fXwo9SCm4iY+1ae
fpO0FVRgNr2Yxcg+8J6ELDF3ETSjAUveZBJ/iS3PCkBEZiHVFezdhhEAUhUVVNeyhpvAh2nShXoe
RZhna0Nfx2zyEIkUdy+G2nH60R7HHK6KohVoD7iaRoUkpyusGAXPxXyXeu2dSmoADoLhZ5sGOxqo
oELW3qccN9DS366Hgo2zgaYIAXe+yWZz+TLDsoxhrIcgCqjDCR9NjX9Usj7a0xR/XDe0EQ7wHscU
EDwxHv4XgGMc+7kBF9DsA4K/2PU8Q5G09NUZnNbI6IwGE2V67qAHdtSn6RY8+76q94cJ8BY1Hp3C
atykqzCjWZe3mmmBoge09WV0qCsiOswXIGXm81RcFBkk1DhgfN1SBl1YFJrgoW7Apy571o2Z2ATE
15rTONWtSC5kI3M6N8ddHgnP24HkjPYac5ORo71XHab6Wpf6ZF+/F0Kxtstvfm6PO9NDWg8pmGJm
f9A+2/wTs1t2gSL39e+90VyEFQ08OGzWTtYs7lSnSSUFXQL51Pk4esQxfycYsiX3sz+6yR4YXMc6
SL7A5uVtPbfJxWAMJjSKmlvUl49Ul3bQJ993Hx1kUXAs3aV/QvvJDZ5ESJ3tD7haKueJFlQ8lhEZ
JORD4kn/AZkUX4KiJORawzz+qTmJl/wWGRUtlcvhVHSnu6nF9ubtR03vcuPp+l6K/j6XvWVLRbWK
sLqP3GNI7K60/nG+dP6tuFO/RMGkRhkMYErFzwGCl0mB17UoixGeQ+60F5MZVWmCMzE6BHXx8tfX
qUAhcHGGcnkv1Ed2KsRAf4FhxI/zdKNMA71RSxgGg39vPVpNeqNhLBoEjuA49enS74PFemWal8aD
6HRsXXEAfMEih9kjuFsuyehyCXobPaqfIDf7s4zlc6GPP0Az+Xj9kFymiOxmg2wLrN5s4o7b2zaq
likvLc1XzcCOzew0J5VD6w6MYppz3dTmdq5s8S2ruSsRJP8j4gT45ZsKfq/eZgOg8cnYgdnzLZCc
AhoJe4Fd5qfOs8azNVrcVoIOXlpAW8qUsgxo8kaO+pGjRm7eY7zdjo7/nCwNxWOVoCMIZSdkq5wv
6bTZUlAagLmu3BUtChExfQKD4eH6sjZEYRH1QcEKIAKqKzB4fjqjrAzAdFmoXz0ONsQee9bT8tHf
Gvvppf1RO/krsn2nAU1ugqtps6Ex9WGsPJC2Xv8pG4do/Ut4uH0xKUUNnmXVj6cfTf5qkl9x+5zK
D9etbAV1FoiIhlQOtGx8PMoKPcoG5JKIsjP4Vx1wdECAYXTpgPo6wIeiK7jhQM/scbGIxE0aGJ1F
/GHCdI+UVjtaSaJygcgId1ravBpyA7wc/qCCFKj+3qeqe33fRBa4ODMWupWHeYCyTm8CCA6iI/BX
XDex4aywU7hIYDaAdCV/FEFcSmmCJilGhbIIlJfKc5aNe1lJ//nT2SDI4dnoAwbVL1holKkzlC6T
iE8M7XYa3iblByhdBXXcrQ1bGyHnF2uKio6SEUbyhbpoGniJqK6xaQGvZcDuIKVw8fBRCxIFjYKc
3erpbp5aO5pDgbfd+iSY4QRiiiigbfzKeFZP5QZUCOrUwjvkqvk+R9JNDDQm9BtEOcAlagZfBLQS
CsXrCkT4nHPVrC4xCICYvkbG5jBUVvcK1hc0Xrs8fwQFXGOnFgW9VqS1tjWpva/SUvIwZqHcgCcj
2IHY0nDjMo0PWkPAIFtp6LcncggFq7EAYM9a5PRXXgQLMCRo6XT6BOHlPFBduTNqYObjCSpJpGpe
8hLcqKE+A32VWVCZixJrtNWkSHblQuqXqaqa11LJ5bs8DGcn67T8ZjaG8KnK80wBozJEKhp46kM/
jbqbSVoN1tosP8hm2D2FZQEu/QzsvXNVVCfIpkV3sgz2zxbvjEbw5baSUQL9BxXEgCgyXEzAm3GW
lVpoqv5UHRKl+kzD2LSzAqNp4EpesocoC93K0Hbp+Fnqi5PVvZ1ZhqjYsnVG17+C/e+rAzTr1ThX
HX4Fnavfsab86nLtH7//DRV3GPSH6MtgnVyGGk6KJMdWiGS/hvTUCIm+Rs5Fz5it4MQUP01IZapw
HpyD7fRYWqSwVkGymNrxjJJ2M7ptCPZniIZcd4OXhSG0+VGhwTCRaqCHzBKR1ZbptMiCIO5VvzHk
8VuepcQZrblwSqMwQS6nli4cQuBfN7p10VFqBiQRYEy0tbhNTIM6VwZpwvqq7BgFIYyrO0I7wUXf
Og5rM1yyH0GdS50HmLGqCg1m2bBxdl+vL2XzU62WwmU0hmSO+VDChrr4lqE8BMNNkWleF2mCPds0
ZOErQQAMBGp8zURNlgFoMln1y8ACXSQExvU2Omkzik+VWYnyz60vBE0XSFVBmQTlWG5ZVK4zCAmo
KvLP8m302tbOXHS5veU4uqVbv4SOWEdva4Urm3yuHZGy7LMcNtusG9GV7yYnB+n6LYCFsTd3Qyo4
HlvJPVJeDdVJCs7UC4UcoCT6oac6W2R1YEPZ1IHX91EwOIx+tDc/xLwuFxPSbEPXNrkzWYx1DDyu
hkV6wBveozcBuDwQwL5ppw+qR28kV8yTsPk1VwvlvuY0LmbQEBidDGNn1vSYUhXTG6PgiG5Hgb92
KPf4bJW6yyAOpvrFqWlAv1JgtjTFswV4cuqj+rITTgyyvIZ7J623k2+XTYD2BB3bTu0+v6MOHhC3
sTP6zV2JwQNReNnA+559PMplWV0vh6i44MCAwxnjs9lhwiJVcH/N97o7HEGK5eeH9qDvoRAjwotu
ObPVwaGco+6COQJ2Cist55+T8QKGf0FCLDqalIuek9XSRmNfDzQE3uKGAL5A+U8/TZjwViGGK+2Y
Pr3267oDZWfv2hdkZ3cVgNQhKiW9xZ4WZvQq1+loUyUHBXO9l/UQ9EeW3VnavbqUT9ftbmC1WCQH
r75lgJPoAgjTp3I5Z3JCv25i7oUetHaam8EpD7qfuqEbf4jGoC+mTXH5z0wyD7ha6yIXY9NMEcR9
p5S8m0uoesBLyq6uQ3ItribzD5kD1EUh5uFXc61ljtTn5U2njTMUDyL9t0GD1JYltcUAagqpjLTu
/QoUra8QBBVt0MaBQ2sMDQKm60UumsKzUkjBDIiYb4aPXQNS8VBErLvx6ZEwAuvIOvgquNfOtyPC
C0+vIwtPsAPEwG9jSIErXnIUFVM2cCHGmR1u2+OmVNs5hp3/lLqL+9JRSldabGgsQCLJAbW+UzxK
Bwhx0MVu4YJFz3Lm1blDfvYLuIQnj6so1ib8Ag107PXkTMviSVoFBeTbwaKeXoou89bHW28tF2ZG
UqB8Bl5uPwRZn9Q9xWKqrY1wfbYmLqgEpJRnuYQJ+cgqOV2Eya/8NtyNvnbbQBbcZPOVN9BkuH5v
BSvjs4SUFgtQBIbqd4SAO2kK98skiV6im85BMdh7HSAdIJa4J2ID4CANdCyu+9b+aQ7tLvTCXRC7
jTe7xIZ0kXGgAkaezYWtTHLBJYCuel42AbKROf49d91NacWCAL2RBwB++ndVXAwp07CdIJANfCVK
X3hPZg/JRG4WyLt4/+IjrQyxta4cnVSC5ScAespPwumWsYLPDOJ53cbmYlBRY5yNUMnktfraqggg
VZ2CvzSf35JQeRzpWy8qjG5+lJURznWkERTzIgIjVqPZRvlO5X/z1VcGOM8QVipUDUYYkJN93gD0
pYqAZltxHZWnvxvF+QIg86lRzTDBKAwNSAv1tkFcRgKLST/MwBUeKewClGtQexJ6vs2bBKgZ06G0
MKvJZ2hDRcJFyXCsa8BxwMbq5F5yz2hjTChlYgwNTNv/2ipjtgJVHgChnHOakjgouwFWmQ48SiuF
D9pSR2lsacdG3AKvuhUlaFvnESOp/2NS4ZLfxswi4JuYy83QPVZUm7SKbYro8rYiydoK55jwWqGB
BTyJT/M+8g29lyxnGlT9gJfT8Nj3Q3JbdpJ67KORiN5LzD3wUWxtm/NQU23KDTRI2HvJypx4n+Gp
pCx28pEeFE/eL6NTi/B97E9eM8l5LLBvaqE1w+R8NHfUY+ratVseQkbs6wi5f7ZC2nqBnNuCNpyM
N+HXqQmfKJ6CbEAy+7Byu9tj9Nyr/fgeE4V6K3BlW20CFXxoaBVDFhAaA5wXoJVqAYAXf7ULG5t4
yj53KuioYXDwf3M9Ng/RyhznEZpQG/N2gblMr3TA4tUDABmeImkZBriBDzLGDpyBQ+xc99hb+d56
ldyl1BlSvmktKFIOmado7U0GgUl7ajW/1ItXo4tq5P4NsYHk6QWRb/PLMrZTaJ+iwqxz16YD9rGE
Di7161yTH0Cj3LlqCVIZbZFA91tH79dXulVaQKFGIxY4neCB+OCExYUs5LHHxewp7iFxR8nu0P3F
nLXtxPe4Ph/XTW5u7soiF6k0Y2yqYJKpnyqQMSwr8lLohdur1Xcl0x4r6IUC252dck36dt3wpt9b
GebOrjWrea5Cz8aPZOU01glq0LeYABPt6FYkXu8od2b1jHYgPsJzrUO+/DUNWnlS4VqyN2BiEWRg
dkHtXETfufl2QPTENBTTT0en6DyTSYegM7oAT7YR0L3ZS/dhAq23b+1OAlZmdKMQDDxkjz4lOFqe
jZ9iXrutdUOaHhktGqeAtnMeMCom6JkRrFvrTMe0qCNP/yaTUqmBng7AWMZFsW/GM1gaoOfoJypw
8pgETVpnlAXnkx0D3pOjwqxYgP9DL4q/EVNitUOs1NQP2zp5m2iioKMSZm4aQ0IgKUf5oJN5FHic
zc0DIymk4oE3Q930/Ou1VQPcqt7i6xnV06DU77EhAgRu+VIKEILFyvWowHLfR06IkS3pTP2pSG+g
n2gH9Ydm7UnwtABMnTfq4z+/bhQAMZCVY0gQyzpfUqV1TdWkGj5Wp9kq3YP73k5UQdzdcpeUYg4O
eHBQg/LuclraEcduQdoLfbvWisEe0sQnZckgOFqQl+sr2joZyFsgooaZjcvpPJDt1bhj0oQZlN9E
aR5VEtiB6uUSRurNTvB83FgZeDYpmMFRTLuEPfaY0dX7zqI+hKx/ykAz/YQefeVIujLeTbom8I0b
5w/WDJQ3cDwYuO/8YyEGkLrE+I2fNeZBnruDXu6vb96WgzozwTKo1VMLkRwDlQFMsLHRql8OGtIT
qx4cFf89v0E72Os+ahdj3VCZTBs4rWx4VLwGPO22qMyx8SXPfgt3F1RdDqFImWESepp3S0dAGwVt
gnbx1D4GkFLUu9p62SC3RxsOQ7OAlPBZflIGlUZ7wNGkvflofaNe5i4fzTtciZ3cqW+lG3nZqyQ4
rlvfdGWUz/OXcMmNEIKMfrP8Npb7SqS0Ivr73JmJ0xjy1QgEvozR6kROoeMr6GGK9u0rHV2dGWMq
JnSZsW/kMf8JZc/6CC0SkFYsoLGwhzeokHogF4ts9fv1w7p1+XRws+PXmxjU44l7MPDZaxnKlb6e
LMeutv6EBqYqK+Dvhy7fXbdFNhwzBZjJYqIrGHTkZ52mSM/DKgwYEq6C+rKrjdHgd7H0zM7lGLhL
LO+LsvhZBVB/cXSn/g0tXX+2JoCPJMkPRsvP7uaWPAezPEB8Ii8BlSet287PBPy1Zii8PpvbA3p3
PA7xmy/6UZh8iMKSDDMqGrtEy+2pig4mWBZ7iNhf35wtS0BAsIFhFKQxb3TuNMwwKmslgBfstOB7
Inevpl2Ej+3sXjezdZRN1j7UYQlzmVzyVEHvvR2VWYPEnTbZepo+1Pha/8oIG/wEXRjWwzmdHOQ5
ZhNM4PzF/GXCRDj/XF/FBo0PkiL1rwW2zNV1aapw6EY1wHCvB6UwN/Or9+DE6ITlfSwaz93qoUFp
BccVERFla77y2OpJlZgzoHjMn4NZJXXAPfI10aZ4YGKDoIEggmy9VZhmKND4iFCXCigkhQqxiWOP
i9IcAG9c8PhUwDjAFF4Y9Dy4gxy7CH+38Wo4M8pu72pPOxCJ0pgtM5tHTI97TXZshS2tjXh0ZoR7
cKZlHOZFKOv+sFh2bkZ7Bak6eWyz75gLF1RHNq4UQ0/iwYc3Jl7x3DEchsnUJDNafEALD5L1bhA0
kUbQc8oi4Y4NxwZsFEAooE+kuL18gJDpOJTA8/itlD7EIcBL/XCXJ+NoVxOkzcwweezNrPL/+S04
M8slGumc6H2kEQ2lmPou/yrFQMHghTVaRXnE5iVYL5HbzLHTJFoWqoZX1+JPp8KtX427+SH7A6U4
r9pFInDb1mlc2+NveNZVg1zBh8RWu8cw1GCnAzgU2q4SRKWNVzo2kUFugHFjWLfzYx9DCwJ62BmU
YOcaKCjdhuIhGo+LTRJUz6A9K5dkb2a9wOxXUsK9vjDrg9oWnpIgxuERRXKS1jM40XVfMZ7Q54Ti
9aDfF91DGLpNcWyXWxoIYv1W4ffMJLswqxuujEGlJykgzFrtmrvhoN0Uha0+yc+9Gz0pnvnevIo+
41Yd7cwmt711Bmx/OFJ2RtGkr2xWoezs3kVMx83fiQqGmzdxtaucE4vpFAdqp2kYpw4dJQc0Rvvo
yI9x+kTR0i5yAZp4I5xqEFzWAFpFMAVl3/mOJmRMMPCma34Q/YkSxSZN9m8u+coEn9zWlgrOcWNa
/L7DHPycHHJztCXjhxw8EtDsKNFwmMwRJBzHMiwEj87Nr4dVAY0DJoLLjnMba6D7DBcdXy+9q/zy
NtjPPuu3VQ7EOO1/4c/W1rjziYZOXU0z8uzZCPypHYitG5gDC1Jd9lrFAARhckgM/ZmhpeNhDJK3
MhCpKW9l4vikf5fMHdimxbiGnCEMMjhQ5FT3uCPtuDcf2BD7jLLWAm4VPAFQe36/vn72l3mPgIwJ
NGA4S2AG5Fxs0athX8w4TG31C7RRtXSK9Fc5lJ0RXJDXTW26grUtzr0Cim7EE1iy/OhAjtmv1Ftu
tCfjFm0DR/e7XXgvVCpgH+/a6rjM02oXc5AhXesnp/Cnfoz34yuIZG7VO+t28DLAJ1x5H9yJsCxb
YWS9Tu5I9UklA4+EEEmX9sHICxfthBcg8UV0GiI73KkJ8r4dStQs/dQybb2QbJAQ2qNVCK6IyAzn
3tC2s3JVa3R/CmbwiUV2boAJevm8fjq2QiJjazMNNvB9MSg8xu2cNAseoyif2BNZvi81BcH8rybL
bXBVeIOu3RIh/cZmirE2yy/O0qShSXBCxiM9LicwR7jFu3ELPuNDsxvfLUHdadN3r1bJ+W7I6s4R
lUbdb8rW1eT0s2rqb9c3cjORXy3pq1S0irg0qztZnnHNqGY3J+meYtI8eQZBDWR9gMbI7OGJ7KPd
/9Eql46SJbFQroALQ0vlG83AJ5h7wQOMVrmdnrK7YTdRcF+KaLa3V4syqAb+A8bNxjmwUlZi0kRY
LWNtHJ/m1750uhsD+C3pqL4Ot/JNcTsJkhr+RqBuraCQB7wvKMzAZMPZVId5BJ8r1f1lvouao2ne
V7oAEPD1wFu7LmYDyzLw/INzvihqSVM2yTIlum89Zw/KqSvt/G7cTe//v2G/a36ijR0/JPv+IYVI
telZ++tflPed3A/gc4BZlaQgBcERY/i3l/6ghqcG9KJN9XTdDrthFwtFPxC1GbxiMPF8ns4QK5ek
BrMmkHMHNYfxXseaF2ofURh64zjb3UhEcYgf/Pha2coi55/rvovnHJh7vHS7Q3WfO4NtPEZ7ea8K
MrWLiMdb4jz02M5ZU8el7sdv1aF+Sr3/PJg6LwLNrt84kivKRS8cGjMJVUAwwaHiguPDmZz7cUSJ
nRFNnPSjdbPYkvM5OfEDmx+HUoNgL8nWKYHyJqshgS3wgj0DhbdQjqC5hOsnfQaPNLU7dwGrcPqI
CcJ7dMd20hPGJA/pA5irX83e1o7JvnGsB3GLbOtWrn4KT7FRBIoaBpap+7UxEi+VG9MpBsPw0zkf
vetnlg9WbJNZwg+GKW2DnH7IK2Mhkwpnp0qOSfF6ihVblZA1QRRkCG7l4gSOPYHRr1k0/qasrXKx
qqjGXBlBrwUXWxyag2w5CsB2CbjPl73hxb8jSFvukCI+JF4GmkHFC97JvqmBHki80DXcZici075I
XPmN4OJZVi8yQS0OnvAzwOMueMu9+pURv8t+BsGdm86JXcstBTvx9T6+shN8iFNBF42ZZ5jNTiX4
/mzpvYYgcQ8J5MUbfpg+3ZOb8L7YiSoSfPj+Wq5F0UkEjumS9qNShyVQjNbwp8RsHLkMXk1lFuLn
Wai8WB2m3zCbBuobFArOPSIFZVDfZKCubctdHfdOM+Y7zODYVfHHCCa7TQGzlCywGKSzaBySsL99
zTaXo9d1aoEvjLEC34Py8JsUuZBchp62xyiBbRWUWm/GY7xLCojVGfjKeYIBdqDG0k6QdW5v9d9N
YLd9lcWUA9qRFk0A+ZGAQE9lGzhF9/otvgBi43Oi0QjUNwQp0fPmqX/ysizDfjRwjHCdWrvddTf0
aOwjNq3ggakTMxiKEzrdq0iybWNxa8O8qxq1LEN9bpL9Iow8RT1amG29vjbm5rnvyAhPINkN10zQ
KD7fPnzDYLCiAvTyTd/bxdIpmFLLH5MWiHbcWacE7u66RfZBLi2CdJFxSsoQ7ji3WNa9lnYS3K8R
p3tMkZ3iRHPjXgSS2l7YXzPk3IySxfFQgkjLV+EMvb4qb2UKLXQtf+4G/WkMW0HGvuHqsZF/7XEb
KU91Ek9ZaPiUhG7x2eenOM9e8sjYh5r5Kedt4EwAbF7fS5FRdn5Whz/MArkN0ZX3B7m7wazpSYqj
P0rS3C2oyRvZLpt/GnorCb7gRS79dR9Wa+XuHLTWjTjIYgMBBvSlNhukSVzqMkmGGZNQ+vv/goZ8
6yooYPmCW0Hv/4KG3CrNri1TJGPJqTuNP6x3EJAbtvEKmn59v3gpk5eZRKPrW3ELxEp4MrDSORJP
7rCGZRNPs9zLePZNLnXGeD9oe2ohXbG8DuBuM4BG5p7qu2onAohuJYXsTqIbRtCVvHg9xIu1ABWN
4EV3oCLGk9N6Up/ovYGphwo0B9JBEaShW6dpbZA7TQsYbHWjxVMigZtjBPrKrj2QvajsupEKnq2L
Oz0NrcZBLVBcNnqM7PfZnB+K2Y3DIALTLsSPrl8RlV103t+sV8Vn8alkVBhTYtmQ7BBHdfs36mR+
8H2wB/biBbB5cPLdBNAvELJ4D3Z4/36p3td2+d446TOmrGPXOFz/XdtHa/V5uQQ8jFPkoTkiaPaN
Nk/oOLGKXuZbnvajHt5naCCHQKkBCLETGN5ywBi8Rs8QPl++GKeVW7SzdQnjwmlmq5/SN5CGe6rl
6i/dbGd340G+yV6tl1nkqy76osxrAM+FJWNI6JKxKsgDrQ4mRNGlXEDzvBiPTR4/1FQGleoAnkrL
RVvx1gDHQqcSr1cwNnF95ZsHb/UDuLxYpW3UVRP+PiaJUAN7wPihGzejXeqt4ONuOquVJXbTVn65
M9N5KUOcubL+TOa3CbzC15ey+Q3/GuDVIKByQaOqx+HJqWkbTZg7val7YRqJDG29E9dfjQ/XSRZT
RBkwsKOP95N6y56VmuOX2Q0hJSi5wjo7i5MX13W1MnadV1sXRUoX0+WL8X30IjCgBK76VHnJE0NR
WG74fn0jN2PZ6lTqXNyuciQpKYXKRPBq3DMf3+4iXz5k7+GpeGM4de2XqGazUck421LOz0pSXo5S
hiVWA5Sb6HPZQzGtpzZKRT6IdzyaFaKILTj6PLRCy/LOylPEMTTtiRsNjoFqxnPtRAjb5WFQDjJx
of2FV5joKbTt51YflPO/iGxdkGZAeYFi6pi4MapQ8V6GbiybY3YtdIbcuHZjt66Ooiqq8ONyPrZr
ymFJNHzc4Zu+0yybhbXIB4PmffPHfGYKCfONMG5v3U2QB4L7BKP3psXfmCzoKxoPUGzSQnfxF1ex
y8nOd23iUVu6HdGgGvEAdw3RR95yOmu73M1R06lX2x6LJRNxZFJBtVoSBNNNb7C2wd0WiVE/mcsI
xQKX3RUUGUcQKDOKIoz4M80ioaboxiOXrC1yl8UMrELKM5xc4746qG54pC79BsoVSM6LilRbl2Rt
in3YleuZMpCdqlWMwU8r/4bJlZ261PupgXCBOnxcdzuib8VdCrXAJGQDtS8/1V2IEjioVIg+lWg1
3NnvWznpWooYBDnJXeFiFuZdBmnmjXxgGWR0BCKtQytoJ6q0i5bGRdklq4bFLFEPTpPCb403oncC
b7aVp6JaRPEPyMFAynP+nfTZwtKCFmOCcXAaafmrl9V9CfBFX4OKIVzgUKrlQW9NYTDcPIwry9za
rCXQ57KB545OvddhztO4y94Wr3HE1FzbV21li8shQohT074HcFRV7NlpDs29nrigGMpsqCLgtjng
QaHu9WNJ2Nbx0Xe1tXxe0YSjrqQU9xtU29mhfxtOmNs6lDfVbbQjx95B08YvQO0BHqOsPKan+vD/
SPuu5baVptsnQhVyuEUkSJGKlizdoCzbQs4ZT3/WyHW2wCE+zt7+r1Wl5gx6Ovda/WPvF7HVmDmq
IMyFrk1l+roE2paOetAXekLyLywjAviI7HQNiM/LwRQs0RYP/8JhsWRSdhQQKe1QE18ZvCkYmg93
0o5zGqdLd3p9bOAybFQrXZbx2ZIqARibrLdjDvVicySOMcMEllu3FN6S8k6dnq9/2otxCRJ+rwVQ
JseYxwgTRhH88Ft282c7rto1DXgbFetfZK9bXnAtjnqkXapGubHgPK0zOsNdeg9wJ9uwgkcCrdre
ktiRtdO0eYUyQMdQvIdhoOuhVVYMUsVlKMFwL6NRYjuM5dtZEsjfVx4i5IWyLWNyKC2xiilxJDVi
oFRvvUBpdQjKCWXL0meqkmqAaM8Pk2gcxjB6LKbe6TXNqZbYvq4WW15iLY7SiiyP5X7McWdi/8BH
oenrk2Fy3K/rUjaVYXUoShmGCaMASOhQjFskWx5DV1PiQ6j//hsp2ElSYDEQfVHFmi4dCkmqS9Qy
Y3EPRjVX42A7s6j8izoJNpT/kUMZCKMq9YUTISfxy1PvpR5QNU6dx0rUt2rsZBP6HzlUsDV1AL3K
BMghy2SiJTrNDcGFBZD4IfsstmHiyG0wdFucokO1bzwgT3vXr3RT4bGtBH4CA7VvOm/Q+aVstRax
LJ+LZoJJmDFmjfZuBunoQAqwTpg3hD8/f1TzotayOgqaO/xsP6JfKILYWo7ajLRXPhRvckjngFVY
37xbBXpCahKAKKRH2pO2U7mxhUbKXoblWUCZ+3II0BIT3OynzCbJyeAsBZpkSm2R1BM0TvvhOJos
u7/1ANc/hAopxCZo8obYfQCr7/vxpQGLdBbWZjO+/vdPiTYGJh80Qu1KT4qnU8BVYolPWWnxi2xM
T9qYNub/TQb1Mmaj6ichgcbqdXTkh8LTEpZGbpmS9TGoR5GPVaHkEY5RN5WrxOKL1OcOMh3GbW2G
X2s5lKmX5XDQw5ojaSt6SxMC5+BmsAz0SwvLsDFkx+qRbj21tUDqGXBKKy5LFgEmtXpN487kx/9K
kEoiAMQAWKZBFeESpU0Qm6KexkoDJicAUZSBfwEZA1b/AZo7KjsdWZYlLrXfAX/2ulpcBuwaEHxV
CWU/CVig9CSqpoWxKGeo+JLR5a7tzJK/5dRvgvg+arMZCTyYNDSGKm58wDOh9FxK3bRdXKWYqSBD
4eVDhXo22agefhB7klmswtXlOz4XRzkfBB4SCN1y3g0xZxc+ZnpgV8rrokbO9bvcrKeomOfH0gfh
Y6W3omLAFMoT+L+Qgo+OgGF3/bUCA214bG1MbVnlY3Jf/Gb5ogsss0/dkTSJfEBMb9CBeMjnWVjU
mJKw4VLb2Uw/uhsyT1AdgDm5gD6p2dXfexe1JA+pJePMm09jJZwyK3nepWGfgjg4VdIHQcmw5GKI
CkPI5QdUETSgMEe66Qo2M87dkKoVvcqpvO4KXFm9JQ0fmGXQJCdRykRbkwcWaNDGoc7kUYZfanM8
Vi3GEEKNQnwix7s0yhnTYZ9KTuVzEAK+GtK5FgG2fn6odqwbhTOwDj4O+XdV5Uw54qwsmS09iHwu
yP1Zlk9LUZ1ahRHHXr55XCeB78bqLMpgdOdMjOOU67VRJ+xqDj+2tsDXB4XPc1MJksgCP2plqiL6
lAV6aIwnsjG4BdkGxCN8utyMSzpe4kCvSJDCQKZkCbvmADB7N9mzbDbRifPrxaOHCBIewaXShwTy
Gvh1e7Aj5tN7nhu7DpS+Wfyrb1/VVmUZtEuFORdGvQId6KddOcOKBkdyKrCuIBkGnIuVxIhQEgeb
f4xCy0Zodi6SUp/B4Pq5BdYwROqelFtZbyauPJrYdQF0oZGZtYjcEUAcrKiIOLvLiwW8J0CAVAOv
8Vxv82AZ63pAKxKY5JYMSvYaqMYZC2t7o8VKzvePGJpzjlPzUUhIx1Mx4x/yR/2AuNrVHO0e9QVu
j8CaCfuzrTFfEik3ESYJcIxzcAMnozaY+bDcdClWatuofOLT4JAIasv4iJd2DWdUROxUYo2dPIrz
q9TmRgUeRANEJZUHV+H3RX2d6mduYRb6if5dfDMFmbcAqGx4KMqgaXHLzTnGceBwJ8z2YebMBXq9
XcMlIMLwr7/xTQVZCaMUhJtlIJiAu8KtgtuifZy4u9l4ui5i81N9iaADCEmdQnDf4jxJ9J4bHeb2
9nl/W+rYr2gz77qs7Y/0z9199k5XhQVA2Wq4PBiSoP5VaW9aXlo8xht6nkXpyLg3epd7rlSu4UbM
sU+gk10eKvl1VBmrjduR1+riKKsR1a0x9hLp7e87m1RJU085yWSRa1d5mTW8Xr+7TbsIkAagZQIb
QaWnrGvNKPMiAVd7W5VWzetWBTaI/5sI8hNWnwe0AhlwNKAKPECWmup3OTBKCqwzkM+2EjDIIXoO
yMBdQLx7Rgb0u7xMUsYpts356qaIFq6ktEs2YasdpfnkZkD3RqzN0uIAJjzalTkhs6kw+cs0C5tH
U0HrjNBRJHuo50KLRGlh4BdCsQhC6AU93Tjeh+jB2VhfjM1CBVuDk9Umq1a3+Xy/kg5a06cIM7AB
cSG6fIiku3gRgL2Ot4s9A1hgxtVuvt+VMErlY3y6uZ1ArAh2CCsEzaG+IOngQFheCgx7vjFHAYO+
kkUpIx9qfF43UEbZ0/f8kWAm926LQvy/AMZjXSKll01elF0/Y+qKfDwwCrv6nmDfNrsMQX94nMj8
rhM5rCIo6zopRa3IWOIowhxOaW4FyuPYGU6hleYUMhObTfUEWhPg5QHaBN91rp4igu85RwD9Cb0F
WAdvOMh3NXST7OsbfukojKe+caWfu7zIowhJM51JVdKcgXUY8EmK9KuQ7rqkNRP1tubugYTC0EqW
KPH8bINSyHLVBSggisuPOQTVBw+unrIwMYLpD+gGXreSW+HU2dGoV4B2ANfElU4KlppZPAm2ALDr
0jMsrIJa7Z34wvx6rBNSXy9L+yJXKgPVs31yl/+on7H/Eu4I3NZyQm+jLc34l3CsvPHAsmsbjhQT
/QA7AvQCQXGkXkZVaVw9dGivit2DovhT+pjMT9fv8wKsRwWU7FoG9Qz4UQGtewRn3QBLjDOVXYo6
FG/Wx/638cI5tS1YvD3cqwfxRRSsTDZZIRDrkOT6Vw6j6I1WyTnY0BhInHoUmaUUmxGvMxSHRIZU
5IhzYqAUW7w4Mp2l6n0/lkqD5RBhmY5LzoOJvXP4vHGlqgMEnezwEmsPbePZn4mkFEeKVLyODka0
je6Xct8qP65/u60g6EwApR8Gxw1txFUEUpS3yPxmvh+ACllln5ii2HZg1tFJyHvtFilt6QfeaOcF
c32kTdtnZvWk/BSfC7e0qnfuuf6e/KhO+i7aG6/F/X9GBfmjql+fkNKUOckbDi6W7PcI7piZ2Z2y
m95V4J5gLfm3eGOnWCy5fsXbyvklkso3ZqXQcnVQRSCo7sRpHxcSEFuZs//EZl27VSrRyBJeiXOS
IspeCcqAco+hqVvRL56bE9oCb9qv64faaNOSN//PqWRS21g9uanM9F5fPlNSwD74KvBcwqNsal7h
pI+sz7bhZyEMLCE6SJQRsVOxWTPj1SUVYrNhbkyjLHyuA04qqE95nYUauPnGFcAVYakMykJ3eUJg
+Y19iXPx0WyG9RGTrw7fl+Y8aXZkHDAf7zNukiWReg8aHH6bCVDJyDduUee2Mj/Yg1ENrZ3kJFhg
17K0vWj/i973lldCVeifs1KPQZibKa8jxBTKI6LAU+djzBjEohIkClYBlAKCW4/5G5ZP2lhUgfKs
BFNPYhl7vRINGJ3W4W7nyW7uhN1wWEJ008Sfyweqw3a2V3fNEWhuEyOu2couzoRTL6VORHkYA6R9
wm34QDDeew8Q79b00DmBOfrd8a+qKWhKYtYOYI0A0rlI/Qog2OXkE4/xY1GnJigELbk75iKGDKuJ
YW8k4hMuTMFKGvn76mmWvZhkdR5i7qhRfuglH5mgisG+0UGXP0RptvgIE0jJcTZa+JP0ZZhQE0fN
WkxscQh/A91KNlPh55R1QNZrGz/UymM9V06hv3bBjzF/XqbOCgPFMqLIEtvE6nmgYPXzaQwWsxGN
h3bIdhhoZL3M7TBjdS7KVU0pANhzYrsjX94bMQmgrNDBbJ9fObWfepVD9uVAQEjWh+UdaxKeda3U
O1VGMZOrCLmT3maAJYhMJWJUJDbN3OqA1HtM+CKq85Rk1wammJvgZBjZoTByRwnVb9etzsY+Np7g
Shb1BLu01BNAqZF8Quot9IJ2+Ym0tKd3UH9+5F5qAU3H8EQbg0StVU1mZrFqY9sXCiGADUKzl864
h5oHPLSO2hjQsM06iAArzqIc24w1gM33/0VQmUUlFcAuJXmh7IU7sioige+l8Viqse0NNcxAEHpm
8QJPN5mxGrMUmJOMfMBV3hF4StUfsGLY3rEHLjYDChC8oEuqGTwWo8/ft9GV9VCMmFRGawbP+lQB
6H6qGAqyqYs6doqQMqAoQg+ppHkuBpyEmB5zN8EhXsL8TpdPDUIYPp5ZLnAjePlcQMYWKrIUjHed
n6isFC0Jcnym2QpP2R0yTbt5qW2ynQmoNk9hyNvQis8VD7Lah/1iOifSxaD+EwSmQmjnOv8hRu1k
jVz3ewR6YtsnvSW3+vdQk0pGBrHx6dAMBWogtlp4kNJS+hgtVTFNElBBep4z04m3VCUyl4ZjiNl4
WWdiKA1pZCnWArIswE9vqXwfDrPFMB/kh1I+5kwC5WP4rGp0cFCSIjoYyX8MaLLWmDJN7MAjA3Sq
TUKIySuwDqG+qB3myFlBBOuM5KpXXq6R+Cnnyc56ILwNbWqqHaMpuREdnR2Rsvd6Owj81KmqW0Tf
EC9YnAyeBTD6ZTVqqyNDJbfzMJ0AMpJnrdK7u1IdZL1OoBUa0i63yeBUcyDXGO1yN/OYKwckPqc+
oCgDV0Ejm+WIqClfM1dTXXEF5BHLSPh7R1cAjDvUf3ddVbZt40oS5WmKURa1hsOH+jMe1mIHM7ID
l2QKhcfKl7f9Ghifgccq43Q0fopklBniWhJqgaI8BN4GKBK/kwmAFB1I0Z+easQMhqW9GQ1Z/+4j
sIP8xYwFGsposwJ4kpSxif1ZqWaIgmoKgENgnYgfMDFWOx/lqDf7krVKsXm3cDo8yqwAvbqAH6/z
qcZSGgzn8HNAL6u1itv0m+SVT8KRjcWxYbxE+AJC54C67kWTfpSNpG5bMqnfdJop8+1zV88ZMqOE
5bY33jZQcyVw7oH6Ea156gKlKmnhZUfeTcSPrOrMTmNsQW8eBaSuGGTCl7qAtWzR2k9mNKndXjmg
o2VKxh1Wr/+7FUatFuu4mEuEE6Wf2JhEYpGQDYNqLO5mOTyKUcQo32x4MhEapoEsCNuK0PlzTUt0
sRxSAKS41VTe8pPSmVHLOXmy3BR6+V7o/WGWlN0oAjT7L141+oDgRQH6PWIe6hOFGJMd5HLgXaHr
ZCtOgs4E9PJu4eM7QQqsOineQ1l4CKP2IZ9i7GxFymyORT56jB+y9SkBsK7ogGzB+jOdW5XqyMej
upA5o8+1OJCtk7SgQ6g3YgK+jEwAdrwwhG64P4BOfgml3J+klEmMCWTVVY8AFTzF+8BtHPCfAwPn
b4Bg4EiJlQbaOsogtB4ZLYrHoYiCWRy89OFLJz71JWMKZjMpXsugjDQXtHHeK4DZGS1kN4ud7vrf
4Zvqd47ozk/1bX7L7tpsvfK1TEqF5ljv9KDDuZZgsAO+NrnoO+M7MUR8ppQrS2z0S9yXxBKPaM+Y
ZCo5t2pwMZqgk7Zzt9+xc/1NT746Fh3MDqE298us8BjWGFENj6yh9AObYNUrVgu0udphtRdYpyTa
ujolL4X8GIb4eJOKeqogh/mzIiTdE+MyN6L0tR5+ziqvxIwzH5cdSRmNXeGLTuVmdm5hDfQ7rhKL
kawFrc2H/aX2Ijn1WlwwlTO8p4TJrNHXBu2hz0MviSqbcSzW7VE2NODAjTQhnnDD58UNPkh8IvvJ
s2wPjniTOJzNMZzPVmf07CKpyFIFFEYhTMB4a9BPOLbV0AIomkdzdE6SGxlAvQAVN7BzGvdQz9Bo
wTSbVEBFlAf3+tlZIS4VBBpKMHNJG4GaXvsuCIkJSHgrSL4V9YNYLYx73hhl187iacrEDHGSlF2M
eHreC0Akthdlx1X2fGrfYic9ovgHNNvv4asOhvUJSmx2pQU0noEw0CRvrCfD/AbU0QFnJadRDWVO
n7E+9jgdCJzCUFuAtrbUh+vXzNIw+uRKg4dTxqorGflR5KafzcQzAoGtdH1tdChbOiU8IJxGFDXD
KgXb3lHBRI6kfpdYvDCbESe60IZMYOkJROH5qwRrui4MC3pgxU31VO4DvweWbeMsjggMiOjb9Yvb
NgFfwsjFrkwAWpr9kqWIoApJsNLxRohfUEdghTIsKZQBGBeurxXSxUcEiHWs4VZ5iezqZdonPwSL
24ffUaV9ERk6sYE0B9ZcFRy9MgiYMN1H1Tz4Xh5TJVexg/BW+YJdO6haEgI62cLkSWpWv6JXsg8b
OrGneQbvI1kRH7HrQS7aZfWoNgwBUPJRk8BvAlIgnbFEcTBVwtDoLl/rkRtLIkAnW5R5E0nNPFB+
ZVY9xCzU8I17lzToEAhHke8Cc+/86/ZSX069OGCyWDV8UQXkVpxLoNUW1b+IxCUdSTVP4C3RBqde
x6giVBOlRXdTHZMFXSI9aZV4e11Xt0KotRCawlXLW74K6xR9zQZsZfvClx2UQ2wVGWZ+0IGbAuit
ymJDDm1YF/TFcJEGKWZdsF4MfVKjGIjD5Xxj69q7kgQM070V0pyJoAxYKscpP4NuHWEU2e0Cquxo
KSfJE4FMB36y4IFV3NkyMxLYb9DvA6I89q0oM5NrSb2oPS5ztAp/QTkk8IsD2SPLnNBlOmQSIFHF
kDNplJ3po7TluBHSJledTawpgPS8vBGsZAfKGOZj22p/nYmjDE7UxHMd9MCCS/wsMItfBaBzTWwc
VoOVOqT7rpu8aEqdSwgFnwHp7DBUlXVeKgCpW3zOlMcPaB1Zx8LegvlsGeM9aH+B6I65ar8x3g9c
KoCfozAOSuyLgmulxHLHxX/uF63N1Gtdzsv2IbPysrH/AUngi4M143UwYVFXK89aK/Q5JAmPk2SB
o6ULASsA6F6f/5XHuNjk2ZgdPkNpnrcJYClLcy8IetBTOSsuU3dbCnkRyRUcJGbR9wgoPYJ/Xp6k
wox3xS3BHhOAFZNailedMMroKVaH2QN0CUJTPBivrAn1Detw9nOoOMcYuUCtNDg3qa7MPn+d6//e
tDoTQNkGJc+COO+wUNQZP5bAl/vawy6oqXATy09vaO2ZJMqKy4UcYLAWxS71HmnO4Md7g0wU4qWA
TpSNBbtlg9by6Kn7YqmMsgoK0iLDeh0axQnynexgoHDJ2axRwi33cSaN8oYq6G5Tg4M03sv89DQ+
k0REt1s7fKpLU3BS17A5Rvy/ZdjPhJIrXwVYURGGeU2gg0WQ5DRgkMfWDcCDgfsC4IbCYgU9G1Gq
ipKYggk7QMWB8OFcHJepaMehmgnDNpix+lTMgj8VqilnCetkG/XtM1GUSS9LHUOhZCq+uIlbkwCy
FLvoIX1lj1GwDkWZnDgHHpLWk+m3SDim84+ohh3NuB2XPV8325tPeXV75IesPtbSdkkH8grYNvAk
Gnl+EuKSIYL8VsoRnt0aZS2WVAp4NcOgjdSNqI3v1Py1Lb9fP8ZnveqaEMpiVJ1UBHH3qXT6feXn
WGa+jVwsLgCdVHV7V3SjA5yDy9L2jSAXm2q6gC1qVEov4s1UnOUgI83gQiisxSgdeTiBzQWJ5qnO
GAW1zW+1kkU9rDEVJaDr5qhtqQ/DnJhLy2oysCRQb2noOL7pZ3yqSPd7jDyq/QvjOxGLc/GdVmeg
npAKUs6sGMl93QQeMQ4EQakwyzs21uK2rV3Joh6RUURi25BGRoBp7ew7Kj9Y478J9ln7orSa1QL6
TzrJ2Vs4/rx+StY1Uo8KnISdHE6AJtU5YFfo5V6rA0YjcbvysToc9aqkZgEXrz6JbiFiagRklYEi
202/2OKCNmkTgL5+RsqgPYBKNjb5bPD1lrejET5HS743ArpYfXfTC5FVjK2po0oxg3Sz1yoHDIDW
aIgMyhpy5msfnnqgYx32OrgpYdGy2Yrk3Jw54KAHB3XSdtdvfysyRFEInF/wBpjToDMz8NyXgaGi
U906MXafcy/YGZ5+YLeLtwo+6/ITjcYE8rk26SKMaGDxGTmaN+xyoP8jny5ChLzMEHvT/3x1+hXq
DsssC6WA3GHid7500H3MDGGxKHUThqXZfjorSVRYpGZ9A6xiXCGh1iPzbPFbs9O8bIc1GZfVX920
oV/CaOClQEvDaCCgqHUwlvsZJMU2N0mzHTWAfAZjYgecdCYm0KZXWgmlQqM4aQc91VDcApUkAJ10
cbFyoKC5g1DmDNUnl3Wh+itR1GUOoWIMYYm2eOLroOMGCLvb33TMgSHGiejQUmtRcOZJKzXmEgsw
ETs1G+1hYFLJbobMX8fRqJtTBK2forkARpSs/O5j/qBhK8fqjMrulHofDZFoFnIVmrMQA68rC70S
mbCJ8iSLqo11YMofKpMRqnULvVkyCVj2zayaOhaRzJqbA/e6Tflsel75hnRHcG4GdCF5mFsQRzhL
B4qv/oc0SR9FDOqiEilvKdvpmPj8UIGZQ7LadsAKfetjefqe6xWzmwcL3WkrllMr5wEcqCIqjoHB
z7/UhYqRR7nGZDALrXrTEa0+FeVthUQQxDTBVJe0/B7BypqDKvX6xWya9ZUEyscWPRa+AHEkuUYX
Oeow3kULpiNA+rtY1TgxQei2LCBGqAkLF/ZsLyYxCg4D4nOEJn7ev9fNsBfBHFUG/jKd5oAzNa21
40QnNGSMY26ZKEkFtylIMrFYT7sUSe/zOm4xVsi1siPVw71WCqcuB11PHTc3rRwy9G3rw63k0XW/
uhtLsdZnjNsa/VMf5m1oKblWsNAEicOgtXothnrKhTzz2RwtAO4AE0UQ1lbQ2oAkcjA7vleSX7Wm
29fVZdNjriVSb1Yfh6mXA+BM5px6o0ZZZ6phBeCt9jEb04MgJ7lZGsl9Fc1A+wNom6mky4/rv2HL
bKx/AhXkllzTKoJKWsTR7AAtEczFsVfq8d/40LUc6vElKSK0sQUqfpygSgS+4r0h5s6wgEWnU4+Z
EX4Mqfo2zn1hRVnTmoLSv8159n79tFsPFLvBWLgD4QB2B6k4cUCBN28bTBUsSvPepaMZaZXV5bln
9B2rWr2ptStZVHySiWrYNAVH5r+yJzI5VFvxsf7OuxJAGmI7OLEih81PuRJIeVauC9uIMPwgX4me
Y9Q67JZDaDklvX/9Fi+QZzB4iHEzsraoEARvnhimVZ7MlUI5lBJHJkLmj3o2gwbQ/80rivGvsl/b
nHpon3I7fRTurgv+7EivnygtmHqicwe6gXiCYDIUKVsVCuVSa/FHLDCrvwkiLDaJUekrUFMme5vR
ob1VX9rBZeHQXNSS6B9CvVytjGOVK3LdLSOL32dPwE/FZkdqSW/BTXrT3gyneVcyIidaoWiZ1FMd
Ij7QuQX9LPKN5dww0TFiWPaLbIGWQT1TPZGqVApL0ocY7HgHwJQdxhaxpMJqD0vkU137lJSvLNW0
V4pUJrhrYWztdAB49mZji3v+3njk0aQrehMbow5QTU5edpt6aPMEgln78i4wwycMZGFHfWHxPNBv
iD4/MSArzY6aACguDbB4kqTpTT3jZbsq831c8oys+CKpoCVRpmjmG22OI8TYLRzM5+BMdVgwUMXf
/Jv240VJiBZHWSOhNypU1QHvOGGXLLPrY6w7+Vtyq44m6csTKNO2sjkOcwE2qzvP1CrKMg2BNAP5
Hpqb6eMvqdVOQgqkAUXe8YNmjSXGfYOkDUwglLhVMrBcD/nvVzTt89etvmlsSBkPChai08lTsM9r
YOhGsMb1b/2Vf1ys9G46qi/JAwrDB6ahIIbgmnDKYhldIVRDnwL9yCcc8P2xAzwW6rEuZqMOLAvB
0N5PnVudlBvCuZY4aG82SHYg13bDHzWZUWxhqRJdY+6qiWurAPeZ+WTlQ3jvdh2mATtHdv+wd/Ee
KW3/5x4ipcL0gj5WTVJNDBO00PdIw53Y0UJTOhGx4q5GV9u+7mwuojNaHmWh+L6uWoBzwRb4pME1
7RZP2RNSYXbtZFtFsSQmEbyxi/ZdXMppGYgFGvWfWzQESJScimV0/8eRvuRQ5m3IC7mcJWijED8k
zSPX7OPo3pBCEGHcaWNvGaphttNdh8LN9ctkHZCydlGTKGCIhmDCoAjaLHgVckDmKPy2V/k6IGXm
kqUO9SwG8EBnDzZntiYBpit90Z6ZBKZ0LPlHPb5EUUYtSNu+HSK4yiFtLaMJd1qvW3Wj/QqknuUs
tl3/P7LoakbV9HIyB1B9BWDcOiZii7t0H3vFB5L87wS1mRVLXnTQqdNd1DXiuUiTCMo/WvJevedu
pZviMbL1G2zqJh8FDJjmJUCcnXeVYl3XlYsNA1o2FVzJXZ0HDSk/aY9k4DhFbznfl14fol8Xfwtu
ZEBVh5YkY0wneBnftTuWHb2oJ9O/gAq1Roy1zrmCbxscudt8Nx3QU75XMSIxmMs+xPw/YT0BaaKl
W5zP4Y4EP32/fgsXnUP6N1ChWIGa7cyp+A0NejmmwBX2bChvaCDtg6beFbP8Es/BTo2lRzULHE7j
McYJrodRY87dbPuwL+2jDGExapkSLni8ZN4W9U+rPBrWT7JeErvMLi1d1KCPTZmoBBhlmOiH4qUa
iCsMCQiPP1VtF4jeUjphdStl/jLcM+6adULKPCmj3Cx6BrOBOVFfl03pPfU6rNoD7zF12IO3/8OF
ft0oZaYMYBJm4gh7TyrKBCFNehEEcE8ZDvdN8UC/aUb37Xt8O4yMt8UyJJTR6lJNH4UIn1Kvf3bd
b54JLk9exmW8QxiIFYJdQI8V9dpQRxqMMGEJMidbO2DGFE0t1SweMLlvsgz+thH+Ekc9klEOFn1O
Kji0YjD7CTROyTctfpRjxbyuItuh1ZcgSkOWHHUupcPFBWrsqsCjRpU3zBvnupT/kVd+iaEUoxM7
MUtIuFh/4PLceK/7xjEGwx12q2Ybq34tyE46FqoZ63CUVvBBJY6BQtLq4ZtaR+acaaZezYzDXXBK
/Hna/xyORrQQgeUYxgO0vuoxso9kj9CwZU+EPQbjoIf5WHoDNgeqHwYIcians6KHwRptxVKwucCe
B2HoDj0fquqLXqdEdzokRYBmsZVdfE+oCSRw4pKEqDlmx4zxAFlCiSVaheiVNAVgPcMdpGF43wnD
cyAEz+ANPw5FumMo03Yw9HXflBeL9GTh64JYtXG8N5bkkUuXB7mBpVn65SjM2OkU+eS73KcNoNdE
J4iCl+s/YTPs+1wCxn4WlsCoV5NjCiVPF2AfJD5ms9zUa5x/QyS4VUwwDPDAYElPQGWP3pVaDATq
aoFbbZ3orkSCB+Li+SF/1p3BlffhgcBu6DbmU07TXrXjPWdFmD4uTDDFLh7vNmbmFMf8/frhL+AU
oO/rXyVRZTIjjYNG0PGr8o/pNsHeOvGd2kv/m09M+bbYLXsRSDXgcNR+Eapt7em6/K0Sw5l8Kvfs
qhajGjwiCOm2d+JdjIgxv1mwgwqaGiYID1Mapdli3AjyEpN4xQab0Y4wgSJaukctDKifPCsJ3dBt
LP0B4gQg1OCOpf2MWuL9KG1Evjh4rn4DVeVBc1BbdYbSYjmZLcN1JozyMr3Wa4EwkEwQZN12eSKD
Y+K+dMA2T3gk62+cxfvtDdiWyaAhElLeFYFzhPGuHXsCk7wZysPix+govpL1V56G6kmiEuDCM36M
AvLETK0PVb1f+MTTZUzyNhPDXm0EDGfSqK865vqAsW58VbV+aNtboWJlhhsG8UwAZaSWWK1LVUbA
MIAKzlCPfOhJqVkIunf9NRDPeXFt2AWQRQO1a9T+zw1vAaiWlqth7blK9zGLb45VZWo8xoJbPIZ4
N3eMYvUFCN7n81cFDSucPAai6C4pmppaInRIY/h9ugNcxWu163/2NuaRnXvOzlhp01aVzUDDVcXy
MJZiRXqnNxnHdBxrVH9yrgbXThjLT9M0/J51DXMwSchbXFLlvqo0i5lXlbrjtJ5nlKi3jYCGfQtd
x760olEGX8b8IddJWHMQvfxU/CIoyuFN9ND7pQs0eIZubt/wShoVLTVdNvR6DWnpR4bKXo9d/sLU
7dGdMpO3hSMP/8YMObdSY8NYSaU0CaQzY8STMyJZQJ2B8GANA7YQE7sDTSuYsEq3fCUZKg+UnOtK
zDqxTrkUPRn0Yl4ge3Lr58UmZcz0GOxGaJXk5O7fmvWv09IwJaJSDp0RQqJ029xM/gLWrWKX/VAs
Yt9YlnbTGKyEUdamwdzlnzIRH6OyF6ffs3I5iD3nG0tfm9fvctOyrWRRhqdL52keBRgElPjuVLVx
JDFj7CFumuqVCMpv8EnRtWE/YwMpjDyJ+zFwqt0oSByw7tux2tf/4+0p4OfRydo4TRwmDKI+c0Q3
SO0Lk21I01UbUJDI0zGmxKiqb38pHc0/DYvxFxRbs5K1o0j2maY4cvs0dwhAY1bbfCQyDPdGcoLn
9iWJusQmrwpxanscq0wsSZTMMH2QUiZLyLY6fIkhP2MVmGdGXy+RSqraN5VoNk+FCx9/F/aWamYn
AhFi+AMTJ3XTKRFvhOkNUKzQj4tT9TFPYcMAlsjfE1QSGespt7U17XifJHzSj/oWkOnf2OSkm7e6
kky/tKHCjFLXoSAr89aoSmi3xZbMBL8k/+bC667EUI8s4tJhSStsoJGgkFjKBfvhypF3AU3yjbVj
tx1wr6RRqqLqQZiC6RXByrHHCoqpwiYjs9yFDkZ9QDYDwCjSemk89QFbqB4r4N8qrxvGSj6lQ1EV
93UftMQzVD64xdEPVx8NDw1pq3y/br22vf1KFnmgK31Nw64vgK5OCi1k/LH7BGJOduJf+pyVJMqn
z0I/C2mOUw2tw1uYZDBzpMm6DTyx5hmjON/YE/+bj3ElknLsoObmk7yAbVbLdwWkuaoqOIz720wg
ViIoLz6EACqNexgwHvc3HsnaEOl0T0c2nexGFrxWC3p+SRqjrhEL8tbQ3SEg+KkvOI33d8GBDnx1
HXHrJYxFkGdt3fLIDBo4ABFbrqNH9iM1i+BMVog5WatY25/pSyD1mdJCazLwguMO59Isu8JpgnzH
+E7EQlxakC8Z9HdSjDiWSxyKAI8PaNwmLgfg8RBpu+SIHZN9a6sEh6/1j8BPI7N6WDLID8upRGY5
W70zLhYGwrsK4x25V9uTUw6YZrTbR/Y2lLRtK78EU+l6G4aYNJvhgcqP5a51yHprCdgo7IL63T5A
JC0+ir8KnJ6wV9XYI9xHO4C3Wf1OugtOlS2fDJvZB2L9KPL39W1wS6RkpLKiYpEEPDMH7dti6WaH
8M/wWRq81fk5u3vKXYCzDhC1AbLNAKmtX36QOZAJ672O4kR2B7BMB7BWb9I+OhAKePlBvBdYWRuJ
oK/o2wUohipWgPvAgUeUxxTpUGlAbRAPef2r4X9j9giJW2WVamNd1/PNeGqldZTr4EM94kSS1RdT
OJhGKhhWU3WRjcYLWJrDvn64Lo/xdD+X51fflR+S1AjIMWEDAZqyEzOecSLmQ6L8RoB6eTIO+Jiz
YhZ+9Sph6R+74U524I6TIxyL+3GnMsw6uaZrX4+ySEPdTFpukOLI9LIkofX/SLuu5chxZflFjKAB
3SttG7XUciPzwtA4eu/59TehuWfVjeY2ds95m9iNUHWBQKFQlZVpzrJdk4/ra7f+Cjv5WExMEkah
X3oDVsrM6m6Gp+SttWM3fgYI4Z4AzBJY/Hbz+rPzyyhbTTQEdVpUAcup98QbOigvFZqb64GXq6YN
hVAXTXa7nmtflMtN3AidZdR4A5SRB0i21wyAMzXJR5tlN0UhPV9fkctlRz0K2mLQFwJlBOTKzqNE
UiyzslS4r3Utg7TQN0PPbACtrxtZv0b/io+fReCTLUt0KYiHFl2KeCbOPLS38TR6ZRJt21E1LNNQ
H2ogoK0CauPXDf9NrvVlmXEvrAkxKnqxEj9/+KPzmj38k9reGrLyNACyZU1IQgBW3yLXir/lyTZ8
IHjgR96MNNJ4XDA4/xEi8PIv8oup7s9a1cnmYjLnwgQodjYhEKEdym/zN1rMgBjqZrqXt0ZliUf1
EB4Vd97LIHE/qj8560tP5ZVTq9DtdfJlM7PI8k7A+rZueis5rV9thddlC9fB6jSDdMkafH2nYWiJ
N+O31ok9W3AmjU4mua/qz3APcUiasotuex+6NBnUgKygQKbOD8Gkf91lTvhlGyOz3uRzK+CuH9vF
FmYkg1rNKT6sAQjOXGNiYRKQ3EgbJDKDlz7kH5SEQHcbcMQ5aDC76R0PXbRa7TjZQ0xUDOapKssM
QaCKHsrql6weLSHtHG2ereuLdxlt0Ff5MsT2EaM+gxgGhbnpvezrJaJd8qGEEccKLxlh+4PLaMRR
TYMauR8c86Z1J0ez6bsO/SXJNm8NqMAegEW1yffQa56VhKtcxHOUiTsaVA26MKIrSr6FCiSHjYc5
5uDUOYkHYVKudqrxNqE2+uVuyBevRvrRhR99+nT9o/HsMBFmEcJJjQpE78qAnmYSO0VRbeZI9LWk
48RrXibNVsLkfEkWqaWnC/IzgS+7uJ53FWjMx4MI3Ocu8cBGv9PdFCl9/AQ5KHBsorkeueO+dFJg
q615j88p73lHhHcmCRNulkCOwZCDOEvbVpGt7IMjbXbTplx36L/zuCm4e5jJwdJY16WOYhiluwj9
dhx+V3QpoEo/UCECAiQ1jfTDLnmYHwWfEvZd/+y8XIkwUWgeIIYFpgAa22dIfjV3iTPtKVCfeO1d
ZScH3iOCE4ZYnl/gKIFinBD2mnm2uzG0AnRDCKiFxSHa8u6Pi1E45uJUmYJ8Wy6Rvuj/P5GAoasN
WKc/IEaIzSa7GCHatp/NQHEvAVSAloCVvtHuq/TGWWZ6TK9coSrzeJSFLg16Wr4UhZsIhdJ5VG1v
+DHJbjnuiuwlkh8XVXam/K7RXzm2aRi6ZpsJU4q66HoNuSeUojQcs2kTosv850CFXNJCXjLG8qNh
8CQPxgHWyjAiXjDMJcYAitRpNPJBcgi79cnY2sKoozyljJJfixFvTIKzxVQmlmVLkKDZjT0dS2/5
7JS5Fc+7uJcwpPVfmTJBWI0BP9A4G0xqhP+S6PFY4xKXFUeJIlcC2YYW/+zBqSvFmsP5lKuv3xNz
THwy61zWBXrnDajWjqkFVp9tiYZWMlm8AW66SBe7BvrRID8BVfMFz92QZnUV04ZsKVTW3A2gI9A5
WZay+mQ4scF8KNItWTjosFG78m5yJODRwv182x/KnbrPn6Wb+SB8bzQf/9zrrurnRxm0y5BATHbx
Xe3NuS346Y/uMG7AEWULHqpQ7/EdTwhu9Zo/+ZXMN44KucaQAH6lHGM2LkhyMFkT6WZBQ4qT0/As
MZ+3FMYhUURYIkOG0/FclncBZgs5m4hnhbl09Kyv21nHns1nwCXSh8hOd9nd9FK55n0FegUPEZA7
N8/bTsw9M6CD1JQKXIuC554cg/aF49VqhD35Skx6Kwbxki4FvAJrhj9hhiYHXcdkVx9/RgJ4V/f6
k+zLHksEUA5ahRE72Bttzc9u8tvZtFs/3qWHyhX80mlA4LHB6AwNtJXN6++tZyon5pkLJVoSZZlp
4ClujJ3wQofbiKX60Qala3y+moMcWM9UTuwxl4iIORkQ98PevIvQy9f39XPh6C/FXXhvbGOfOMkt
iLxsItnzY3eIC4unWbH+9j75BUwmXMqyLPYRfgGCuOFreAtKgxc4P1SMfSBKefKe6kDyNFrWX6An
ZpkY1fWUeb5FI4Ji5GiZuT3kh8EKPNUnaJPFDoLPrbDlgSfoebgSflmJjkgAyHoBFsaLpvmxbqJ9
rmNKwhycThN9oyNeH1S82ioNL9dsMuEnURNzrBWscOcE98KPSKFl9UNsU1UhFXN+1e30LvCRaZyT
qzHxCLx4ZhEu1Cwk6fC+98OdfkvuDEu1s/t+U244kWL9Ev3rZtOYUNQLZVouLexhVmNHJSh7KD80
1r8nufhMPk+2DhOSkmlWFwmEop6aPgtybonmRk2+X/dmHfz2ZeRi9kSRlgG6BBTSEx11b9mQn9Ou
BoXiERyVsS/8okIkdPSLAkIC29zUe+0h6p16g8Hng8YB/nFudHYuZdKMNBrMz7X9g2hUAdL/B3N7
nOtEZ8JRLTZSUUuwQycCcje97+B34xpoHyMKPIUej/F+bbbZBH7rP/kQCxdD+S0XevoQV+8wTy26
haN8nyCbqnvKXnjIXuSn4mUEFXDmmuA2ete31SHxq181Z/d+1pGvHFKdiUeCUApl1uN3BO/0iTo+
N6KFRqLXjyD+D8F8A8LcZ0Ifj5APam8CC/OqdyVKIMtbYDoi5vkt5N+83j7vuzM5UkXnV6MQ75sq
AjY8zXx9XB66KDwUyQiWhDrZh5UpWolcutf3/2quf/JZmJhlLNKiaTPK7mmPtmqgOVoPcZNy2Uhy
7TZDy6na8fYdE6tAHpxmiUlXX80OoSTcSWPoX/eIZ4IJT1GRpbGc0o2mPszZR5y/Xv/7vMxFZ8JS
rIZl1tB4qzz2wGP3t+kt7UYnnv6Q7Qe3uc239bbfAhbBnVvjfC0WH0dMsSFlAN+Wsd6bUXNrZuRN
UJT9WLfPqLmanBcGL2lgETzQDjMDUYbBcde7EAUB0Fx7C24G9EhFx/Tpi3/cYIdeX2LOJzSY6DR2
shpXHVa4Ir+D7i3gTafL9A9cCQIGkwsZJYgdM1rL/RRLeixuUEF2g7fUXvwhtIwCY3CGFWD+T9yM
mKxsXeP2f4z0BhOH5L7XKkIxINGW6icNm96DSid/JpaTHbAv7D6eZ1GsPiM9SoW/4vvc1jBiCPpc
VwCZZf1y/dPx8j2DCSjxECmJniHf616XV7Q7bvRN/ZzXFtlmv6tv5i6vLLKJPfOnwEmx10txX6HM
YGKLAFiwkjSwHG2jp8khrrT/84ZpB1SxUzC88spjnJegwYQacyRhRT7XNrhVm5esuh24oKv1mwHj
ZhB7k0yoAGErnzSPKrkaxjlAMaZ77Xq7cvBe8QHn/kVxEoPb7RGt78Njj/Luhuy53HDrHn5ZZ05i
OMmBFKuf5c3Jme60+/Rh9HN/fFPfNeyh7j71eIUTnknmbM4gphwzhSIUyNMy3oTdpmweOZuUZ4M5
fCSCXGCl4NYbQBch3WR4B6E+8tCDVZrsTeR2IDpzrtv8m5jztZT0N518yLaopLajXfXOqfANMz99
ARNIBmR1dZf74hE5++PwrXFNP7lFqdqJ3JRzNi+EXSEPd9rHZikM5zQnSpbihKS/ky2tF02FlRwJ
NHQnhHZpX9yUDwAVPpb34b4CQDQAvhajjbG9hHb4luy75xKQjdqGauT9P+BsvwxV5z+POU6QEJIh
Xvp5gKHn4xegUU/twIu3tHJvbrlv8stb4Nwec5HPVULMQkNozCF6I1vhQwVEf2kbDmanNukh3qq3
0YdhNbfke78XNjVYjbkh5PKqO/sNbBlkaLpRGgUU2I2U2GoBjtT8/vrG41lgAkgbV62cRljVegm3
kmbs+mbZXDexgs0+94I5syjngXaBfjlyH/gIEAdIMWwh7YUGcwrg1v9ojTm94ghVD2PGdxs8/QdF
kVUbCff1n8oNDwS4grqFbxIUlaGyoUOGlfHNmEgjRyWsTa/mZvImSFvpe9ntNSsFaYZxMyEXkg5J
a82gXr0hXNKHy1h1bp/xVqqyKtY7uraNBwI6R1R/CaZpXV/Ty9LFuREmOIVaorYp+PagONhahYLZ
1EG2iwB0vdHP65bW3YFGKyQ7MDKpMdsxykNAsQMsJ+a87HS4o3LWpOdyvdNYcZ7hUYe+zDAXVxe1
wWRkMBN+IMI/VT/b+/+MakcPyQaqQDI0vDDm4XGboJf1kXPTzIaJq1mFQiw+WCHLGy3I7yZNOEam
iemVsn/J5PTQjIY7GsJBIAkX6L/+Jb8cZ7ZLq88h6IDgeA/RoGd5jhrLCKXQr9Qy2qsQ07QCcdS3
wiSXljAEhTW3rbpRxEzZNX06OGHZAFpVZQCIgFpxp4HDzru+A1Zqr+cLxGw2VW5zggGLP6Xfaqt6
48E44lnttE8LZCd5WRr1+NpWYDLSuRzVZozxPbJBdDWx8udi4oWkyywNLkGwU4MmNujBLyZ0Z4hl
93TeQL3rtvV7iw5MgOlJN79P/cHGsDcYDl3jhzZYFN/EnbRYdfHLPAueW0JpqtMUxzdtfuX6TdTx
1nAluT5zkEWnzUqSz3MMB81IuFti4zVdujs1yyNLNpfBwmgOqA/nzRgK971YgKtYA8ZACPYkGnYR
4VXt1i+cE4eZ410HpiBhdAvl9HsC5YEeVw64VmOM1ZcOX3CFt7zMiVaXcUCtTEF1sK8PoM/+QRKR
M3DE2UCfqdtpdghqacip4wtOIQgqhclVRuUYmsWtNJv3qd4dJzm+aeaScxZXstLz78qcRShULEkJ
emSU5xtvgtoIbQyAy9VEu/AXVY8ykAPSt/ByGEVLBIiEFy95njPHs1abP4OOn+Vk+hBedlTbhSex
vgJlOPeUeR5KQrMIdYgdHG2r7fJovAd242RPmC7e6KaTHkywct6jXnSkaiDoAL2Ym9yhbFg8cNx6
/DvZvEyem2YQVs7pmjfOgnwCcl0uxfzrbnAHcbsN70lOHbuIfyfmmDR3nKJeKGQ8dgJhsHP1OEwg
BhUXK2sau89eOcF99fb7ssai1wYgVpduhHPiLtgpm9RfgOP/J/tmNZE4McQkEmOWat0ADgBPqA/N
/CML70Tic5yhe+/K0hEmzBhxAEgwpRjQSHmQ+mhXtMEONdObmsihhQPr6Oo0Ae+1WNKSfEA1YmPE
kifV4dHMkBIKurYNW5NX6eB8URbUFpTKggkOPCUnb3bB5yO78wdlHcss814CixHYmxofai+Ymnev
rwhv0ZnsYoyLKunowFsBOEhTRfaU7er5x3UjnHDL4tuipS9BPIZYWDY/0xE9l5xX9eZ9VybmlPpS
oQc44jYjEEWogtCRleAlaE0P7EGc1Jq3ZEzcmYuqVwlttcxa9dAH4LWSxxAldkVxri/bSo/5LMKx
WLSml0fS00txeK22w1aiekOH+Q68yxXoC5MN7WTNWwE93myrPgkOr9fL25ZMoJmmqk6bDBG2WRo3
qtDmBbkoXhON06fSQWrmkeMxZ2lZdNo0pXKQ5XBYCY9acSMJj5Lx7fqi8kwwUUZN9AVcpogyjQki
4Pp5KiJr4QnzrBRNz76cysSZbso0VRnQ/sGgLGYunkAQnzzGoJPRd0tj5U/qt84fwd6Z3fBYVDi3
Lws3M8WQTOWIb4aC0I20MbaUuTDbcXGS1IMrkZTFlDXtbIYpBfBRSrBhe1D2qa/4/XZDNrybnhM+
VPpJT1KpZWqhD9TApSJK7o2x/dY34dv1XXEh0vZZSfu6fFQmgIiq0M/Df8b2ip85VWrcFi/BW3M3
PBF3/CW9GG8UgDqh81/Zwltz6B8p8cc96JrTO15Y5qUUbGVPrs2gKGlcpuidZVtitODHZOdPFDvD
n/jkHQomgal0s9eFAflw0AXO2D6LwuLrwsP1NV4ZsDo/FEw4maulyVQV1wDotMAiBzIIn84hNVDa
7Z3Zmfz5hQsL4mxTthzXodQepgmKz8ojnsKYZg0ceUsTUipQzSsJr3TXzjxkayF5NSuRTAOmai2v
BZjC6EiI+qBDRa353W5rkECb2/j79XVdrYx8bV12mClKQXreQjndC4LyqAwgvelaAJeFqbVqcchs
iJAeiynmNH45N67GPKEg06os0YSUZSmewgSi32lhpaSB+MvTdfdWALR0URXVNAi48EFNc378g66Z
8pxg21AS9e4Y7uSt7itu+sh7uPzNofuyxBwDMQzrvE7hE2Q4tzVok5ZNdEdHa4g3vUcub7v8zVvt
yx5zIHTZCGaVzsSDBuyJbs7oTqO07M+of1LYgh1vFxd1wpd+n7gm3nPAzPxPiwuK/PPFlaRFLBOK
5qKz3uomAgcWBc3x+5byejLxH2cllgdqUlTQ/Yifzo6u4qQ7Stk+uxIaFSGg9ss2fKdUOLQHDTq0
l/RobDDg4LXbDriR616vXyhfP4UGjZMLZQyqpRgaWfeEpAdorgI20b1u4W8SAEz/Yq4dlVEWrlb0
DYH8Nta1RZ/dfAW1r52jRPlGZ7Jlp8FAKXUTg1q8D7oayhWoyUIpS1QQFs59C1oUvpcJjIzNa/RU
Yf683E3ftSf9Pd62KI92B/2NPHCcXbUJpiooVxuSobAaq42mmEKuwlnjEPgArFmtP+wBk/Pam8Yq
gbEJHd7g7HqoPbHJXNhCJtZapOGCxNnBdIxTvHWP04Zi82ancNNj+jQ8xB4Phbi6iU+sMrFoTJMw
jBq8Hw2Q4Jt6ZLfSt7B4FoxHadxcX9XVTXpiiglGQjsVKPxiUfMqRgwaMeBDssy7bmS9DHhihQlB
oLrPEjXGY4bSFQhQOvmcpAwPf6Qpqh2A9LzTt3pzfJn8jPcnp09uRDk0Fnw5KR68TA/drnKbCldU
ZXOc4+zLT/6TE0tp1wtJSjs9xFe8+j7eL5sUcqbSrsMwgq241aEPrf+C9x331Yl/THTR1T5JpBFv
UeLPLmYSikfa2u8xxUhAVboRePfj6v1/Yo+5iZMJdB2t+ZnxQ5XxiI7nIf5FrPxG90VgrRMXVI04
f5XPY7+ie+PiCXBimO7gk+Xt+1ohcQhH0xLiG/GuKFwVPMRkQ94m8Z00Gud7ck7EZ355Yi8ASvUP
ee7cmOhn5VaQzhwTn1vimk9MWKkTkIeNHW4p4k8gpZI2AXgcOhcVL/5wHW/9mGAiJ1U7GehqfT7V
jIPh03xx+t5sBsz6TTYl3kPNHcXLf0Amywlkn9P7p2sJCv9O7OGn9Bh/kzJv/qbCVQAD7O6bUNlj
D5EN2qUXjtxuL72BLpZYlUTK/GeqImFuqCTNJSmk+ap+F/jKZtjjUQVAbrErbF6vdz2jO7HFnEVC
AmnqaAVltCk3R2RLewFjEDkIbaiuOffsry7riT32LMpCkgy0DhXdBPeL0z90hlU+A4AAXuBsU9wX
H81t4hZ2/MIJddSRa4vKnEUzKOeCgOQB4wjNlk7zAfjmUqxrhOPPXdbVk3jiJg28J7sHMoG4fStY
6xyIqseYmIldY1vsx9f42G/Jnv9CXb+oTkwyB7MsglSOKJCaslP2YDBNbd1fXFCPY7qj3/PyKJ6H
zNk0k1hPpgS375ylv8V62aoZFGivf7R1JMKJT+wV36e1ltKPZpSlnQSLBc41xzRyZwqeVDX0SBth
uDfwhiQ79uH3YPxJxnwnh/12UptdrsVOR2KHoBEddsQtzNa//gNX70+VqHSSRFEIy9BZx5ERZxJq
ZZA+Q8PBFlFNqqP/KuR+WWHzAYg+DkXdIqeiWhsK3j0/QGyF+YOGm/evZ+UnppjQk8Z1VIu0AmEq
rmRa0ByXwPFGJ4q73Mp+170daWiNJeiL8UkrOKv52QI9OTQK9M/Rr4LxSoqsSp6sJqj9Mb2//s3+
JuT99dE+//+JmUiqUm2gONTWzWRH9aQNlXBXfPE1PYpO4/PSufWT8mWPiTw1krk46Gn5AeAzsxjc
WuGpXK1mjCefjQk3OlkoTxhMoFEvPOltvm/0AFJbMwZqM72pnOtLuGoOQ54Ar6Nxp37ixU9WEOMa
klzSKo5hDJtGDw9ZGj2XnfzWjQCWXbe1XhT7MvYZI06MdWMcBJ2AXVG8Thj2odBhq7Rj2wRtFB2V
g2YI58CxaYcm6tqXqCCo186Ddw/FRBChQeA6DKLRixT8a5DnxkE+rkGPo1RAhi2Z5SYbpIWzshe1
HNY2cwBJBHcXOYCoeyNtoki/I0N1bNNsGy9VYkmD8XsI9N8SRheWUny/vtRsnszaZnKBeiyzIpB7
qJ0GOzHv7RR0PInxngvkkJD9lPCmeXn2mFwgTcxgag0IKirCYvcaWBPU3pLp1LWyb+unqfiXFTnW
P+YgDmGg1j2UOXFdtHYvBbYYDG7a3AUdBxzzSbZ1mmywlpjz2MnyWGvgOUd3Y0YpJ/GM4mMQrfmI
zlT4ruBVhxrSnai74D0Cs3iOsqf+1CVOJnuh6ISpLXe3WfFx/fNeBHf2VzEZQqOOTSGN+FWjbUAY
/ShZlBdHOSgPGQgrRCehhRe7OJicdb94M7CGmVxhUcs2UguIHNKKFtQhnOiRipZT4IpyvO4k/Ybs
ygM3Dn5ZQ5LBYsuYarQpnuMchfq8+WWAustcXq8bYC8p6oumgXyKamVCXpTZtGqnNlFUojSmTC/Q
pXIK8wZRghP02ABLjYBAVpEIYJjghWf2D6k0lRgz9PWaWLXJt9T4yJ/CrOJYWf0uumaCYBjIQRn3
x3mgK5RyWuKQaqAchpse1ITdrodaIR0c4PZrWJTEp0sntpjNV9QlrihK4TK0ij2nuh2H/jQ9jQqa
tvUxUBs7KH/V1X/xtU49ZLZD2OQgZgqxkPUEuA+FSw3ICcuH63ti5cLQKU2sifRT1QjLUNIqYy82
FRI0IZxdLWof01od7alfYqsZgTpsyyG0xF7YBI3287rple0I0yB4AFuaogCbcf4JUVc1AjLg/UZm
xM7wUVPQrdX//aE6M8J8u0HIBnWJcQXLhOxJULx0EoQlrzuysoaGKOsiwqKsYusz50pLg6GdBbz1
/6DbUj/eymjL8koyK+t1Zoa5A8Dh3ySiSLvbk2lF2VOObjPkmDnOrFoBvRzBljCI/InMOslZyl5t
k57iOQxSu0ExvBez9E6KgJPKrgQ7tHtAym+aIoywQO2yMNEd0UKkRm2vfl/ECuSmgtpwbjN6RpiQ
CiumLKmGrokYNzrfYuWQDE0/YYvJ+usyyxbUrE3pYC4PisT7OjL9yqwtSZShLWMQAM9ZVKmWDXo8
CMgsaUFSSu36oCVWCtqSnwAJuIs7gj9usRcw448vwpPys/6eP5pcEqCVxMSQkNwqpkagiM7GeBmI
4D992CUb78Rq3BRNsR3kMLSyZPIqXX4AmMX/9/v/1CazMesW1LsKLfqmYuyGde3GEnHD6GaYXtRx
my2VI4q8hGBtm+KKFEHWAnkHaGiff9lBLqWEqLBJa9tUFJPKD5gP4mMHuaTMFffmllcZWTVJUP3V
VUx3KToTkBM1SiSxw/THov5I+vtwKWxd44Sri9YH7hqDaJAPMrGXdLBDnfsFCqdZbctMwQtP/N0+
UM7w2G4dCWM8VK4Do3EQVuB5tpZeYX5fxL4BWz/+QV0/OfT5MinAYCyAzr0npq8rtoJpa0gN73Ib
osuvg7ZXf0d7+UXn7teVdMFUDUVVNVVH045NejRtScxEDfAdldDq9dLCQKJDMM0/GYlzfZuupbZn
tujZOfEyKQB5kqktXY3B5jjLS7YhSStto1yrQyeL0VLYiItaFFtVVadnVahx7bZd2j71Ukn2ZWWG
vWWCw+nHVJrJQyxrwo9xUurnTqimxlKHIqmsYKogHC/iPn1Pxqpz4nwOLHNISWBJ6Km705gEL4ZM
Ok6+cFFFw9Y5c4/ZOlEZjmldl4qXiaktdLlTF6ZXCO28kWKMDkhzhIrh+G4kQu7WhvGtLoaXJpw+
1Cz5vQwyL3NeOS6nP4fFlnZzWQ6zgdXOLXDYuZl0a+5pNaZ2yi0WPlNRo/358/onvnhxf66BiWct
MhkU3y7qz0XXSFlTk088gZht1MhPgdelLRpzlwZWikdw46Yer92/cp1R9fm/7MrnWws8ghnIwVEb
NrTm0JioWhJo13GcW8lDz4wweUaldiJodBcAFubCXgTFBVGnvQyRHXY7qUitMl28OXyvFQ4t40V7
n11VJsCPYqD1KI+YHonK1CswT5/ZQVpjMbNKAIMeCHPcDMVMuww6ya/kJbHHqtQfg1mDcvqcVpUj
adH0incPOlZzKNiqMFSbYpC7TTp0w1bMpyq3dIWY3mjGojOTuPAmvSmOKOoB+p0n5m2VKcAMAGrA
AfNfjCew3jHBz4CkQDhno+IN1QD0pWHuC9Wwqzmycikw91HRZHaRgUwYuo5ibo1xqr5KChkTWzO6
yb7+kdc2kga9IrzPJGIgZznfSIgrtdQSVfEWM7ZqDVFf52Rel+fSwIsJVyZBhm0i9T63oBraDABa
L+C2BuVhDyBRdNM0vXvdj8vMC7mqQU8hFEUu7+c67jOtrRvBy1sSH1Uha70U08LHUtA0p0oBMR2a
KeR8ysvL5MwoW23O6jqphbETvFJtXb1fnNqEnH2g2tPMK7TxTDGZ5QzZ1AVSRILXoNCshN9jndhN
9BoMPNK9yw1x7hMbWUhVFERpBU+JHwbpQ0Umd/1LrXpCdXoUMNqD/I7ZDz24shWzGAWvMIdvraBU
h6UFh2xQpU6kle2/3t9w58QaE0qUSaiHHCpKnqS0utv2E8aWZTnYXfdpbY+fWmGONPJzE2nFJHjB
nO/SftipBVBzyvivnxfnztClPUkopKIrJLXC0lXoy4WhrYnABmIir9fQbB0HztLxPhSbf+ZBrLUN
ZrckgjQFmaKlG/NeKEovJxOnnrpui9YFJEWinIjnnilxpSyIzPCszgU3z4V4swxLewzyKL9VlZGn
ery6yz/rEH/sMbtclbMyAioGrIZDYy+Tbre8ML9iQSIaXpsa1OjAbcQE1hk6abMhwIIcl35YF3u9
59VSVnbdqQmWnaobSIFhQ5jIGtGN+mNqLl7V85AvK5/mzArzaVRMtqShSB1JF1eUm32TdpuhFS1t
Wrzrx4hnivkqRYwuTJTpOEZS7aYhlG8z0wqRqCdE4dwXvLVjopAQBmGfIjp4U3FHkAuk9ZOmfFx3
Z+VOkiB9iMcVgGyGwr41ythMF3k0NS9VWreVw22MrlaYHIIuc7SUG7lXXToxxzw3WtXoFKnSBCjS
NF6UyMdmSX8VuVBw4sJKAoNc4cQQs7VDQYuTiBi49qbQ6bLMTwSZ3NW18Qtz1QCV911j9Wr23AB1
ZvWpsFhJOTz0icr7iKv75euHsCm/3sUBUWQVW7PwzTbzxji2x6aFVGnM8Zm6dF5sOXOZzfNjaDd3
ygRLYvdDLVM/Ir4ceMUgWBNmkGL9VYhn//ruWQ0gJ84xh0Ex2ygYFQKTfXIjTOMGk5gP/5sJ5hAY
4ZTWDcF5E6tjX79nxffrf/+yOIRVo5rEEMXEW5+tYDTgCajivEFtHl2kQuitbvlupKUVLbJttMdy
5thbWzJILaNWYpgArLIVXh3iJGVRLoI3l91bFTR2A1kh67pPa6cM5RjRgF9onLAlvrmSo7GZ4VOK
zd0Wu2Yidp+aznUrK3UZ/O0TM/L5hZhid4qYDtPB29hsjdrqD9NGve1o7x2Ahg5svZkbPEy87vgF
jEQTz+0yW2ISydQnOewm2/I2ODQ3EbHLB9r+moFk6K3Cij66b6gwtHeFbTrBB8dx3vLST3yS4uRh
lg1pWwJOPUtOZf6QR3Uz8OCwqxHsdHXprzixMplSMfUGPiIVNpCc2CWjRWXmqT5e8uvfjr6xa0rD
2Im1VAjHfOqxpnO1z41HJai2hvLNFHM7nHhy9mtH4NQzJmmTc00rVb3TvbDMfV0erLhUOZ9oLRae
mmDumaCaM0WasHji8myWL+CAAO34swaGk2KEFKsiuknKOdh/cxxQn8RUAdJDdm6jbupRiJoBTDgH
Gdi78h1T6FrxAIxB9TnYqtq5l2vvE6B5D5yTSHc8G/pR2P7LNOOuFPVVYgxY0XGnv0qO+llUwvxU
pQERV9kGx976Afgyx1yukIJZynGBuUyq7VGVrHbaQ62ec59dt2KyuA2lirM4qWvdG9J4G5TLjZLV
N2rUcBI6nhkmdzSFYuzqGJ8tCxYnxeDikO3LlAekX0sDQBSMFoSJVyU6Iufnq9aVSghCeprTx1rB
TD6pHIjb2JkgcO7k9cBxYoo5ynoTR0Np4uuY+TtARE5Y30jlN2gkgeTCRynAL9TbZRnBcGG4QSZZ
1/fiBU3BZyQ5Mc+cbrPQzRi62rhQHbJDwWYEFZZmC0CYPYhb4y65nR1AUTHUl9iq1e+72hsO8ss/
5D6iH+/iYKiYCpHxblMuNL5jZRRjk/R/9DzIc+/H9y1EH8ISwhrdzuj8BbDj3Mt8oHG6wjbe2x0P
wrC6v05+AnNbhGiSpuiLhL5RG+390neSM8uBcgTYindn8Ewxm6zsqkQLK3gbxsJtkITWWI/bNCw4
wXV1L594xGywQWzbMq1wYiCceT8Wwe0I2oAkLFH3N0vOdrqA931upxNjzHZSskKblzIP/aDJhUMU
CuWrAbjWVprA49Z2ofxQxFUSW/Ekm40FCuve7scF4+N6P2LcodR2rRAsPA799ZU2DHSIdDSl2JKk
WAZaXXc6UpCA2JpUg+EWXQ5ekXkF0WGAMpEgV8QKAKTCON8qXYEXIPAOQT7exHXw3mbVxgBz11RC
T07q0LwUP4oOOgTTkmwiM95eP8wXbkqiYuqqqhCD4J9sgSBp51ybjCr2E0UqMOpIVMw8gmekKGde
VncZtj5t4dpEdkcAxGF8nQB2FuQ+iHzwP7h0fixAqxhIznpb7EKHN0VykYMw1pgbM+1buY7bNvYN
s7UJbUSZrcbjsro4KOi2iCoVw0JvVLqYTctKGTeYieUzVOKYMYjCDGnMLCNQdEsrDR5MYdWcJhGF
SIZmQumPuWOgUtHFPXwq5F+Y+bOECTMN/YNYbK7vinU7+Eagi0J/7fJLzWHXgeHWN1MhtqvCAN/W
oL4JEQ7g0JX/fg8aMqAKhoy0Cq80xiu96Ug6iAGm7afIS9PpLhFSDDLKnDr5ZfqG99KJHbZQroZw
FICm1E9uZjsLrL620w/KRk/e6tcy8+qnaKPtk3eersHKTjyzy+QfeWwsYJQ2U1+qFgcP9i7gJVL0
5JxdgvBMkSS803EJ/h9pV9bcNs5sfxGrSHB/5SrJsmXZjpe8sBJPwn3f+evvgae+CQ3xCpOM/egq
NwE0Gr2eg1o68yyAuSQNIiXOfPgllhl811DB7dRdPwNJLOSBo/GEMY/DqM8JASVw5tcVATS59JLo
5Keg9neBAWSINhN5pviyvkmXZ6LHF1lZA3eNWZ4mBGM2dGLmq6eQ+KoXH5qd+RAcpXPnyhpYxTFW
tEMW5Pol2Do2Bb0BmkmnQGUWdwL4rkLdxMhLhJ1p52MNUjbeyjasr4HeChW4jRIY6D/gUlYxGUqM
UTcPS+bPwXRqotDOTeE7cnScFODlE4sNRP5PQ4+OoYIhlNHAZCmyOTaQlKOkZxMILaYdWlydzg3v
qxBtQv9iUGnDhHwSST6bKkMe1LlqcGaNotm1puzkGWDjS3zSu9a9flDUPjDaj9oKpjlEU8RRsd0/
QpWO7RwClAwdgxRnzac41Z3PAwi5AK+hzACYGpFUTQdZ0gVfkrmMmGSJtdivSiCEyBgtfRcSu2gx
uNM7GlA2Z0dyaS9mcpOcZZC0qInV8ELrixH7v78CRUyCuyBdoC1nZIjHuMJX/N2bC1BPvKWFl/9o
jnTcRKwt8IbeYD6iQaXElp+B5pdYwczxEDfuJDZDp/gFuCPyxVOEOWV16IcZQMuYQ6vuF6+8GzEj
rdtB53fPGS5kOFs8T/vySn4SytYa6qUDQ2qxxP5gAPQ3BRzayCVNvoi0ccp49fBQ6IqO/lDmNSry
eKg6CftLaXCIK+2AHwCkOeJRsHXB4ZVUL7D66Xmu5LFrSutqBhcU5PWqVVd2c8Swgq/dy4AeLa2Y
eADacOs9TlOmxLOjNQmWxrNDm6e5/gjGQKChsi/RRIONRacDePOWXXXTYFb6hdLISV/ae7B9jxav
x/gyz4e1o1VRMzSUFJEkZ8QKo5IEadFlvhjG9TdTSAt7aPL6mMbtcFeK0XTskdR30KeQ2EGvSrcp
0L59/MPsKStr+XVE+JOgEQRFmqQY9SdgBQK6skcTCtyIBeXCMjpNgx5wKqAfva2fLc7n72aMm5rF
aYq2R/S8mqGZU86LVrQndVkew3junW6WjKOgNN15GfDki+iasCQVTKzKklaqpTXysAd7deXQWvqu
V4bpry5Ngn00R60VF0Poq1NhWkkTz0cFM/N2P6vdTq0X1VLruXO1MpPu5yAA4kuuDE4u0DIOhpXS
0YoF1XQrQdR3OloRSlwQUpyvm9utS2ggXNENAhOkfLTVrR6tWEwWMzDHzA9m3Sr6zsqzp+sStvRC
om1dkkRM9MexhY4C8L4IdfTM75wULbJuE7kqetIwyQ+X9LaOHPEdFKZOdfeWWMPtv2gNpAfIHDDt
z8WbrGuw9+wau7zDFFGED8j2CHjJtwxA47EdPqGzYvnCH6S7fMGkT+KYWCWv2jaaiZn5QtHfT9p7
SkZLUs6qciNn8Lh7yVJDhdN0uXGMn2Qydk5f6tGQKoTdxZC5Q5VaIo9V+tIF+LSqj1NeKUozq6hJ
i9jEXojfctF4kwcRk/tJdQPaK15FZMO7/yyNsSVSrauGAPx4v3oljYWGESAxnQdrfNN6SrjsYgR8
Z9z8AUQSDPh6Iz8e7NUyxRnOhykH8E7hFXxMZL/k5xEdeDk408irBrK93PR4ndeXruNnqUyJJJ/U
AfX8KvIXHZC2sR3hPsqcfojL5kpmaVSHVkub9LTujBJ7anylTOgYLH3sdvItRembQEMw73gdhbxV
0b+vBPaAD4iyIAt9M09NNFEPqL7neuEQwvEZOdr/0TW7EkTkRolnKcl9AFu8CEby16K3D9etGE8E
k+5IQbk7zWOJXkxjuV2G7qAsE3ciiGOoPlDgVusIwkRMExHKN9oA9XRqe3gJbzvQEza+cE847x7H
TLHN/lHYFJhqgc5lenUzVwraliNnEf2u7S1hrCwpiH2xyJ3r+8gxIyxydNVP2iJP9L3p8lelqE9j
LkSWFoQ3pBP+IEmFe6UByxBpKgyEsFEfcA7LskJXsV/SaKIA7UZsi5nd4ym1SzBe8DR+IzaDQAMR
BX5gR9jYLAAEfDX1iF7axlpQZi0882E4AELOJd50O3NZPjbVciWP8V3gFpT6IAuRPy6nxlR2Y8/j
Wtg8sJUExjSFRR0qQgUJnUJ2UaDbqQIWM810pjjj4cxuGgwUwWkkhL5RViV7sNA3RYrdK15nW2ks
ySk8wV2UWzTSmwjL+n3jy+Yz99S25SqYVqBtdRhf/Gyo9FBB/34FuUQF6Tz4UnBukYHQSwJ/o6v+
hHNioyVl5FTMNg8P03//E8s4Co2cFlLZQayoj1Zq7JaGBxOxFQoAxeSXCMYv0GZhVqsEIjqHWpTE
G7o7ECJYtUO85kGEyW9kSy29gAvddn1xaJ/9vKfjPOiJ3kJype8iI7SLbrCum5ItCfi/yCFhngW9
GYxm1kKRoF0dlZpAiAAvseTE0tP57bqQLfWXRUWWVaRcFETHn5dR5km7zCUyH7NcWthNJ4Cnr5cK
QHxrziu2ZZDXopi7LDRloyodjJU0JLVX5LmdC7gDBLPLmEcS4f+3FP9+6ArORm7k8tFNTei4ASYZ
lYuO7SUYlySsEbW27uhSQPaoQBFc9sdjdshswHdf39PLOgk8ERlZOEMnyHGabBOPJGcg5GigG+PB
tIBiBOBgBUCwAL058O72ppJoqLRjShOnyA7pLamqxL0Sxb4snMT8QURLwfXFbNkOVFr+EUA/YPVm
Q8UbNQ9zrKV9UI3DEiGbKWb760K2T2glhX7FSkqVl1XeIK72Z3/yVK/1m+/SWQN7JoiKHJ5nsKnz
K2H07ythUdNpDeoSWBJgAE3ztRBBMDvoTixzcxW83WMsr9m0pRL0ce4veYku/oMwfJlqzhgPNaNs
+Lc+IcbMjsMkdUOI5ZjAUFcn8OgQ2W7uFxnUS81bwp3G2FyTDphBNJUYEkLOz9snpNlIRmCC+ll1
q6o78MSBz56zpstxN3qFdHB/iLhEqJczhh3BlzaAzB5MzqCjqA8UyLWo3FRyjNPfDNb9TQmicN0K
Qoub5bosGnwSzjpxSxKA409OYx/Vg84S6+YGzLmdJZlLbMuL8rXOs8nSlOh7MxNio5rw0gf5Y5XM
91Mx39UABQqr/F1LBGsQeAMUmxceMyEizeviUWA0SpajDgge2JhOetD01IrFjnPjN4NT5KfxImgo
KV+MGnZjQNpCwZWfK1ucreVYh1ZtlzXqn/JtrbrC1/mkg0e38hMef8bmg67QEgZGy/EisabT7Aqz
kqQMy+utaq+AEWrQrVB5AQFWaVHc2XmnBrshPHAHLMnGNVpLZq5R2smlLklQa/OxegJup629AVAb
CJoYyeOyZ2yd4loYo95GppdEqBHRBV1sG+QmNHnO19YtXUkwGP9kSjEgUEqwPMUyWVG1z9JHXeYk
17YMKcq7GA9HIQNPHWO100zQAgFtUb6sA++kHTJnXPo7zczcapm//METATRXJLpluLESm35F5qsq
wORLLYI2W5SmDEAmj/JBtYcvITfTvWVU19KotqzeCBUz9uLcT6GfTMA86BT5NEgghsiK+6jw9bo7
Njz6vM3Yai2S8feULhyLMm9orQQDSzES66ndWeWxPcKcA2XtjzQezyAaKWhl5CJ61INiCtHrTt0i
DMcQJCwHizwBOcVrgF954iWBtvy/tTjGkwjpdMfS4QBRPAXJxxwv812GIcSfxiIHdh4Ef4liL++q
aBpPyA//fvOIRAEggAhMkXkVtnmlqWd9CDV0P2j6XS2eCKyzEP7gKCk9I/YtXgthjEjWNZrSjzhD
8dw5zZNmtz8ip0xQ9e2fKJhUzjXWmxIVoLgAHw5h7MV7MIWAzE5KGgGJtuhm6BmEnaZJL/HY+Siy
P11f4pZd0aGmeCB0QGmwc+hpIptjLnUgU5DTvdKSN6PsfpaKzsnmbVUOETf+ksM4aZiRwASB2tPb
gIlz0wpy61nwvMkjNtqcEq/bkcd8BD80ZVhPRcvIrZ+8GyJvqez6I5jHVmoElHSSOvajcEGzUbWo
mCCblsGdSLK4GBjH4LQ6giyxGieraGPJyc0OaS2t1ey4Gia7oLO/eqArnlI3qpOQor7XTHG6D+bw
NdV12cWNfxK1QHbCIhJcbdRA5V60yWNLdMlXygy0sGQKLdOYRFsGKFeDiNpaqrq3Ml0Dp2Db124G
XhwMVPaDq7Y15gRIrsx2L8/TFy0wtMfrCrDhmgGUDYjw6CHCgALACT+bxgK86nIgI5oS/eC2fZ6e
8nMEVP/yOBxEjzY3iA7FTOXV3y4Vj4pVYfuBjaSiMeCzWL0hRo8yR+Jjzh+gWuU3rQlzXOHfHiIB
zM1aDqN4sVALqGUliV9FvSv2sz1Kin19Cy/fTYiQZYzdGkCTUlnn1lxIjtnUPvHTIHPItO9EbFmw
r+uX63I2t+yXHNaPlQJDSOu+S/yuQZui2HlCW/1VNcLzdTGX7jIKbBLGENHiDpeNXc6g9UbbC1Pi
jwFQXuPQUsbOS3pPaoFQ1EucLNrWoogK99TEOwGzx+hBj+abohp1qB8qp0r8rgsvQNHmnBBPCKME
iZLlVT+EiY8yMzgGFdzihiQ/xMj48gd7t1oNY2GIYYRIeGA1cXqY5sFRe8leytSKjNEqZ2l/XdpG
nI2jQv8DpteRLtBZ93pQmh69cUUC690fMX4r23UYnruh9IryRe4y0QpMzGQnjdvGaFiIQpcYKS9r
x24uulQRN1LKFwUNGRih/3yTR6iR3qmS5nXTbLfCzizvsoXbqcu62KwUZmfBwFqhMzEgAPsR3run
jNIcvE2Hck9T4409v2gPv7m5rETm8Y/kGvRG6MbA2ANFOwY8ArA/ZZ9yYPOxlS8afFhpTAghqkW1
tIuoASqlcNFu/IJBFkcLG9cQJFeMKqeP+/sojvdDM960BiqKyoI0RHDfxxiRCmVEzwso1eIlKC3g
0T1n9GGpagwsISbn6B3nxE0mGIEDKraNjG+NpvAkNqHfyel9rlUe5wTo/1m7X8yemExqIiFKFhhk
0YBSHO+qEwUPn5F2G25bjhG6iFNZScwjqMSNjoZnrIiWsibPALhRa5e3pk3z6eCWQPMNzxu5iMtZ
mdQVXMUk7axKXTljdaPdlVZ2Pz2C0ttVkfS5jZ7zJ9lODglQgrmMyVzBjOdOohmUkjoUe/AoZwgl
ZsE854nyMfXHwg09wxV3PGDbiywqu1yqVKvlCkmGEYUFUqN9fkfjPUo8g4zgv2EOolt3TXEYk2QM
SjSHVFYHtCryDKDy3bALKdGN3XzlU+h+4Ltfk8capwGZ6u7DVEB9kH2k5OxfNac8yg8VsOclO9kh
0bFPjhKvJY9jFk3GSIFLsiVDSACLmhq498cp/M0AgT02xi41HQq87Txr3oLAGZNZlt5/Wwpu3HPd
pOAF/awd8qwm1TjgMuDyfTDZgDPslNvz/QD+cGD3H/oXXq59g6Vs/XCpbLEkHMMqiAVc+tYNfMWt
fVCvebMNVEY7Qe21/TLdmGCbotD9xGr8yZcPkpujuGbua9HiPaMXzXifd1oVGRsUF3kmVfQoKe8q
oOAd3fsbdBVsgR6lYmn3hqXaiSvsecmK61qEPOTn3Z9IMQ3DOBMvz9/H0JXV2uKYct75Mjan7Eel
i1MsLviCfjHluTiVoPGSbwEHjQ6Z5VvtJefyhSOU6ub/fy0vgtsiHw0yCzAD8mNHLERiIJSVHNi7
G/K2nEUPtNOoGx3wvoBlj0ckdpEAYs+TMULjMHfDhK5yL/hq+MuReiypPRzIq4zp5cLnvidUP66t
ljFCUd+2SxXgCtFeoPBG2pX+ZHVWckcc8fvvhm/s4hi7Y3aJOE8qzEKmdchHRvt2ROyeSQ7nCHmL
YswPZnbaYAFwJlyAv/PHIEL3yj3FnQUiFidM4B0ZO6WxmH0b5go9stvo3vTKB6ArurotH7LWag7/
ogGXnsmVM/t4NFePYges1DhvcS261+QJOC/ess884z7YafvhED6VT9FNeWq/80Z6ObfxI65YiV1a
MWnQAal55vSYJKOF3M88/Lx+dByb8rHXKxlkXoYs0CBjTvbS8p72nNtNr8+1rWMsihIneqAkC/Ei
clTT2osKDFmWMqYSO45aXAydMsr+4T2uljLOiZhFGHHAQyGclLvO087BGepIucC/h6BwXtzZkzFN
lr0oFtAJXEoUgp4hzndwXCiEVNiS1Xek0lRl0YzvoH3v0jE7dbt8r3nkhu+dXrQZs2tmrIna9+VC
SCx67ZSjIPiEkTBnyE1rVGerD/PHIcjO6M33Zl3Yid3szNKxAoR5lR6MAq2ycey1YeVVYeYDiMUi
i7ETlNZVJuXYBsLdGMBbmQGl0Cum1ZmmnaqZ3VWGH4ArxwylG/Qt+IZYcnbwIg3JrooxW+lYKZNG
FV/7ih3EUxC6yj641/aKpVmLewzd6kU7lvvSmW+Q/Zj9kQf+xfEVL/gQ6m4QIimin3BLQ1nyrN6E
Llq+jhHCm9YZnf4p26GDzuE98hxbw7bEliQKUf/EhdGlYyo8t/QIdGOfV6hOdA0HwfAircjsNFvf
qVqlENSEejNe7w6OgBKPDDYSEzyM0Tfq0nUAVtX39e661eFtL5vOjHpzyYr4444EZ8oen3mUfja+
zcBMouKeJrvgJT+BwZ4XQ/L2V/58O/teE/ADycRvjvWN4gc+pWOsff0B7FrJM/LKsYUOFX/gBQEf
HaNXbCFhbWGXg/EhhSdrgmnKIa58ao4GJgwnR0NwRxFA1TMFa0dfmJX6g738xJjMg/ytOfPrUBy7
/GFM10YqREIqAm+iZ4hvdZDYSw1k5kq2y1jm3GbOK8b20SIZKlBQQM2T5vmsqcewqB7jUG14vis9
uIvdxag0YNkwIoo5ts8HKyhBPQkafJAGTvlCjcaEmsxgx5QBxi783+1d/7g6v+SxvN1FUieymEjE
60h8jub3YajdRUT1QeX01G5u4EoQk18BFl1j9glyakJeHkkvPdc6KNDbiIMNuHkxVmKoj7fSCDMW
siQAwrNnNuPT0jf3IQnRvyu3t5Eg7ACyyqOC4q2LuYmyGTdjbhjEI2W36wPzQRFSx6zNv67bms3w
YrUu5talJJEXIxSJl1RPSnia0gI9R34g9jeCPrpmltlSGjrXZW5f9ZVQuvbVZurRmJUFSvh0nHIv
hY55Imd4qxgAMM4ESSswbTtiYiXfFx/4QfJtvhffKT+zsO93kX/9Y3j7zPgjgxGjFZG6YHHxcwmI
TdTIViTudAVvn6l+rZZcN8mYRjmsm/RuHOoD7TRPHP1usCc3uhssmiH4CIvf0ETEM+q8JTIOg1nL
gw5QOe2DTqs4JaepxDM92XSyQrUjN7ANeyw5h7xpQldnzBicTJsn0N3iXtbNeKd2jTujS6mfmuey
FDg6zLmbLKP33GLkUKyxvgUmugepblRVXrwcJ/NUKJzNpHt1xY6ynWZ6MVbGAMAJT8iyYxrKblBN
OykA2yxQAdUI5c54ebyuodtuiKHKKuojGi1nfdadri71PBVqiu4ea1b+MPo1+DyzlxBYTXcok/jp
aURbcX7i5ju3V/tLMqM5sjyEYRmrmlccDczGKoforQOLTg7+QnT1e/1+HKzpa+7xKam2E7yrRTP6
gzZ7NU1pLaGeXcMXLH0Xu7lN7tUMfAgU2L7yswNN817fbGrvLs/3nxWzDqacAmV2zGGa0iW3Or23
yo4Xim2HQL+WxrqVQ1mAHpnuqmqRQ7dH768T3qo+DYL0/fXlbF/9X8thni0gi45IcYx49vsmuA/n
QHBLRVEf216XXq+Luijk/f3k/5LFvFgzOvqjmV5DwPDDV6ZmfLhRXdq8IzjcyhbvoOjfVwY1APtg
pVIfOf+p+eVdf84iK0CZ0CKvQNZ76NCAxXsrt7Obq4Oju72S2aMzt6hpgrd2q/0EZsLRlZzMK3/k
oGfTfclFxPxFPSQ3NCq4vru8g2SeqViYmyIIYANKobVVo7cU8ITkLU83eWIYUzP0kzD0YCgAAi3Q
CuNDjSl9Q/ny39bCWBUNPSrRIGAbF3RLZPA0pEMpPl+Xsf38/FJGxnxkuVIqywx/V8hKEK6G40Mu
Dl5cSY+zPHnXZfEuNNvU0IGVYwrFUvSUROoBmhrdhVl3EPoR4xFGcCyr+DDW9UnTx8esNPfRhE4d
zids5hjRGUvhBExM/tKDXammYRQYZUZPJOphND+cutGjYM/vitf50Rce1TrdvEsj+UsYo4x5pnSV
bvbIOSuLvK96EcRWra8mDdgzwcFuDzOGfqNy3reixNnr7Wv/SzSjoFVpxpLRwnaWJuB7gJcScstR
2xlUTNaaFDBFAUrE570EnRqmDntcgvpn+EAJSAVbd9VzcJLtAUlvXg1nc0m/xLGVaH0xSgJlJV45
ZBaJ7oTq4bpybB7XSgATIhWAvqkWmsUUZ/koAP6rqQp3GIMHpFDtUsncOEh3JXj4rovdfhBWcpnH
R9EVsrQJnvAmiO30OSW3IDyxRuAFzXthOoFSgxhvqnpDCi648aYdW4lm3iLwWcotyn60PDzbCzIo
yw0tiJl261E61xG5E/mNs1yeTOZFSqUwMesaajO9RvfELbzEa3bLzrQ1VIfiykrO5p4Hmvjhj1xc
xdVCmXsfAc+jm1QsVAZ1tmCh1/KWgA5ZEi1MQCIfOLmFK6IP0AIBtZvZbW5xVk138toHMLZALfs6
TjqsevACP77pfRQbHood0o9e98O851WINj3S1XrZ+69kLYBT6MEqrpK+j20HAkmMYrS5PdSeOASc
9fEuJ/NWGdmYp9EMeYKGFksDpFT6j/+4g4y5EZcpymu6JPmxd+u79ICyrRf7ZYxkbuOHDuGYA459
u6B7lXRMjhgNjsy41fzqiTpq6p16XmzZ1nYxl+Xm+r0AJNpnc0qSoq6FFuuLapC7PvXJwyh94ezh
lgwiEhUNjBSkmu2kzuIKjdwmir+09yWqrMKR9AN6V58US7IFwy5cTdln9sKbH1eovrHqvxbM6IeK
CtEg5yWNraunAAxiujPSOVrAbsQP0xGdhw2gRW7NV8NHqeU4nrtXyjH9ntxT6rHISQGKMR36t/zY
ZFbyECLNGRKnRm1QsTEzJb6Pju5KDcbOEtd0fpuolPrsgPUGggywcTHjQvd15TYEQguYZsyyekHx
HLbfQBLgSulrbPqKNFtzcZgBFBPdkowDJbd9XBiShUQMI7Ijgq1RyGOEXlSvJE/x0jhR39ga2qmv
a8WmcQQc3j9iGIssh2UyKFSM4mf33V/yLvLGL5HzLp+D19YxLECq+rFhZXYFYlaepeKtkdlaYc4E
RZAT2QODqj8E4bd0DG6qZOB0pW+KAcg4OquB/nfRuFtRQMOSVoMyMMul3deq8eaFB1m7GY0DsIbO
oOG8LqC7RkUwZIF0EiKfwaFNCHhgIpTuWkf0kIGwMzt/jPn5B7J1u1ZimQNUErOIOh0HmD6D5G3+
UvuCLe6jO+JhgkjgvqZbjhIxgCQA7AKQy7GBeaYAUblFZQv60uxbP/UbAEEQbhvZ1puyFkNXvbp0
y6yoqRYNkmckYLVGxFAvvGdrM2cENkBDg17g+WcvtpJocy4nQKBVgPeHaOC0aAdBt8TRzn8ER1pB
Ss5J6oqL0wx7+a/rF+8C94SaFRlocnDxTEQdLJZz2eS51lUgnqapgPahBqZcDDdI9EI0ulZoROSB
s2/dgrVAxguZunJQ8YgiPA56t+oeY/gEAHnmGBSeFMb50GszzvqKcpWT1iVp44mtcII34l/fPp4Y
5k0hgVhi9rkDH6i218ghWERLB4bLfxPCeB1GaMhBnYQYXNGI1bXEkpeT0Ub2f5LCgrNBM/JC0yHF
JJ0Ntt4cIG1zwXlN6OGyb/Dq8HXGwQA/9dAtWoQWYuOvSLibBrQutJGlmj/+22KYeyumWdpPExZD
xMIairOZACw05SSYt4zDejFM5NKgeQd03tCxTEpuhVx5njLx9fo6Nvu01zLoN6wMUBh1MBgNFtKA
BjX81h2JCzpAN3DQ0PpGTTqd1grvZTt3itse2LUcreB+AL0Bqw+oRXGcowknhtLZPrCRsX8CHvWe
ukSC23qL3R/xaO9lf3Y6jBnymlA4F0xnrIXW9dWYjFh/PZZ+QPxZTZHsGjk3jHeSjLVIa6MelQBS
wH7lRMu+6nhwxjwJjKEQclj+YYSZFYXhce6Tr82kc+qePBGMmUhB/Z4EdKuGrpYOs0JiWwlbg6P0
myHJSiPZ0eBMr5VEKTAFkOwnYIDJN6k/YXTrY8oUg7TVnxyNBNAb4Jhg7IQNSfJ0KYYkSXUPduYU
59H3EmNv1y/Zpo6tRLDGghggEgDcEwJVAiy63o7yAzF4OCI8KYy1yGppMgUp0b0YqLRt9FcegmS+
Vv7k3VuthSrJ6rqWQk3UQYOUCNx1SOzVdtZnd7FqctRgs2ELwLD/nAtd7kpQpJlzn7Y4l87LiDWr
VvhQu5of7TVf8og7Pk9HsFA46ReUnezFru6UV8UjVn3U7dEbETYDMoP2iPw+VeuHR7P6MsZkmGGV
6lqALag7cPbqUnLQ8uHLdZXZzCOvl89YjFk0gIEp4RYUx2YvWbE7gBZFs+Yj3wfdfDNX62FMhyom
ytTMUM84eATG5k4w7qY4smSdy4FEFf3idV5JYiwInZyc+0AV4QtqPu08KX1t3wE4oUC5xOB0g2x5
8KsdZJtfMYtcLkqKY0r23V7CSMjoUTYgHpQxTwzjcZCxJOlUFtS7DnfyvxazmUFdL4cxIlEgS3mF
uXEsZwDDUeZ1L/Jd52YPZBe4wxtH/bZGldbSGGPSBirgPaiOT552qLxh1+NOBRZBYzlHEkcnPuKH
1T0fJWDbqPj92L/UDc8RwslnGh6IVvZF5GESb1tJIKGqCthKL7CWJz0poyGFu0GSA0FKZkCZMB04
qrd9o/4Rwrq6CFRLQZ4hJI/Swp/zMNrrYTX7c98Qd6pi2eNs4ubTrALHAseiSMCS+mwsG0RfIJJB
GElHPwAwNgnw4XQbXbzuqKH38k+8JhVA8oB0wpQrYIc/ywPiRoxWBJDMT1JQY/ideD0YjYpZ/Xl9
YVvrWslh77CO0VbgIi7gaMmye3kQMgzv8mZcN1NDayHMDV6aRlqqBKyOwyttg4536q45Jve5G+wp
XrVwDjzd15+LO+WYHHhtllv6qBLDBJq8BLIjtqEjLsfEhILA/VAnAHjU33TwbIAms+f42Tw5jJHP
p1GeMkB9e2KaOnk2e6H6owKw3/Xz2sw1oNIKCg/ohaKzkI+RkASI8TTRUyMr2xsHfZc53U7/2ldg
97K77zpaRQo3+SoB3oLHGL2ZalgLZ3yTtGyrSc4gPNlX+8WpTgrGHWhD1WKHby0aY3jXYNNXBbwl
UYH7QklLGNVp2tyoc7CzeGhaO1PzL9hkHx8pWDRmDgN7fri+v/ResQ/oWh7zCPSQJ7c1zPLghbsC
ZlmmI4dcQNytawcoXrok5I0uOkTRvEGSMMeblhbGWxQr7hBX36+vhPov7EpWIi6aQpdc7nVKC9gt
Nx9UKO0tiMCtjpyFmNdP/GEmrgljjqmrZG1stQwEd0nuSPFHd5ZdFIGFZk3wtOu23r+neu4kw+he
X+amhqzXyZzYkouAWVfpVj5H9+BA3nW7wMOEhY0ZGT/0ePwoXHnMw91Hsp6GUf43EWLfWq0PHhhM
wo5Oed9H1r/A996yLOsVMrfOCM0OLepYISXEMOGSY7qvtrR7wAO5i0t28akFtTDnheVoqEo/auU1
9GIetsOM9GxWwlHIQzvkoRpvXbX1sugbv5Kg9WoeoNcW5qqZbTmRvulZH6IBpkktpYkdOWiPaEo7
pWazcHJ+m77/WjTj+9cAN1CFGWc4VcJLAe94dmpDtIhyN2CcBIm0naIe5q518pBTQeDdSuaVCAdS
9DU9y6STgZWBuo/8o4++ltJxSngMvDy9YXyIQJyqshMR4OlCaqnzX0bV2tOwv37/OELYftAxTGgu
GDe/STD4nhU7OSPEMmfRvS6Hs3EaY2EkPAMYEZlRcCTBWzuCNkQ8i5IJRs3annilOt6iGJvSFLDY
iWyg3AJKlDqIHo1u30W/C2pPw9yVFmqMJZnFpF7GBhdA176V8tFY3q9vGdWlK0ZZY+zGAmDSrFpw
NFKU7bVqtsb4zpwf0+DUm52rlDzPf7Nlb70guq2rG51UVdQRhZrGxoq/6e/t3Xwn3i47zVErO7mj
s/vmQdnV+wbT0bz+WY7B0hhzEuZGm5AMwqNSAR6RMA52azQcy8FTDMZwhNWQpUUPLRwVzAaXmR2Z
NyaPMnNzzny9j4yRAGGgOOgRnu7mNdt377QIuOxpn35sB878AxRFKGar6GendJGNjWYmrzwKPmD3
QhAM/0nL1PprGDNS6KMWtBVMltAkmdXrEYwWQMav6ypnY9mAbioGYxTh6XnNONtmVAJ1c7CzkZfC
2/RgV4thyxf6MBlTRC1/sic/x7sE7cAgQPfq4+R2dnfLn4vkXQqdsSVgDCnmUMf2qY8NwaiVusse
qdDemUH4sKdDCaDS8vgQhlThr1x/lmlKXir0Ci1YKlALPWMgdlg+zqrugwbQ/W+HxxiadIpNAelW
SOpDrwftXhuLvtrxXD3ODdcZ8zIFzTIOLeyZYGiI4MwegxTo4ru+ls000FpDWDsyZkpSpZDy91T8
6EeARTRvQVJAoVU4SViuNMagDG1UKGAPp/pYPeWAO63c4ISearuyQ4dHQ83zXXXGsAQzqASyCdIi
ENQ8hzvgnLyAP3NEEah+qr34kRd8846MsR1GK6cZRjho7h+Uu9IQR7aaTRzbwdtEtqDR90WjVzqW
RbnJy4cCDrKyV04mLGIYcYmgOKbKYDyRsW1SWVyothvGC6KBIxg3Qyspf5dpknEPDMZwFAtRChJC
EQOt8wPloahTZzbO19WdtxjGBwkDEJg0Bg5IqX7U/akPvkjp/X8TwVgHE8SOc9chaZBrxBliebAR
5791gqZzHmeeqWX7sluQ6pRqhndzACCT6HbH9iHciYuVn3O/dvRD2jjtMdk1ZwJQiM7ihobbmwly
Wkx+qiBIZC5zpsn5rM2QP9rkED/EN7Wd2xQSqj22+xBALKHDA4HZvmBg7ASgoAlUREZkX8SxppYh
8bSm2adaaSPb9WcW8ZcMxmoUxTiHog4ZdJxVciRLzzHOCi53GmCfeN0lvBUxJiMIikgTpwhT53EP
IrIbibxe18f/J/r7Zz1sD7god0MiRyH6q3KMllTA0Kp2Wu1MLihTDn8y44QGkv8dEAtJZmSBmMkx
aOPNHjRSwEfehWH+fH1F9JAvX/pfMhhLkWazDoDYQPIWZL8l8XlKKkdVUqfrSr9WJY653dbyX9IY
k2FMU04ReyWvkY/9fFCNl2wUOTr3f6R9V2/kSNLtLyJAz+QrXVlVybXcC9EtddN7z19/T2r2G7FS
nMq9s4PFYBe96KhMRkSGPUdda48sr41xGnmcKVo0lIaHAXoHU53hh/oTk1UY4aToSsMjPpYd3M2O
vleBB4s9Wqs9jNhbB2qAZM3YWcc02d3gYxJ7/pGdA2wqWeVNehO6vLTjHyLKr+ug17VIesjkAzc8
wAdWzpI3Yfb+/37l3fgUboFWxl2bW60BLy+HDVGCzJ8UEZfTAp9IUd12B7IrVIEBkP84eKI37ptd
i2iFd1Zq6Nf0jHE2xTzpUizQkiKZbqe0fJpmwQlU1PC7/DQVgu7kKW96YHUacnlYxvuMdVXIKsH9
0vG2+nH8qD9yb94ap8YJbgXkIrs6sP8bFgBqNddOyzgi8CaamRLBTfzFVpV65knedWhxytvqWfCu
mzDnmDqLZ9YX7ThqJayqMhs3H0s3m1UrB7CpIbzO6LQTUJUaRgFIYHkXiuKmqsDxa6SOpFWuWT77
rc4xwVUzxxsmSxKwak220RAIAOkOe9x7MRsmiLv7h8L0j2Pn8waU1i1oIYmxdS1MxErXPr9wdFJm
r/2IMB5FGxlGd8RIEoCbeDKphXz7tguRjNGatVoUTQMLEmpwV+r5YMVD6Aiz/FIEUsf7tqvObCGN
sdd4ppyiggDDlPM/kdaCWzvF+mRam1Y6a2dQuyRWU4PooNOiPyLBMux15Vq124V8xm7jbNIivxXA
kKQVttEATmy8TWrNKxvNMxSgfvUl541Yf2MXIhmrrcpo8ucSFywD1aT00OhDRR4j9qiP/7uwayGL
MVRVigMpRwKAjG1waamkDK0Cix10GWhyutsBjVOb966v51JfUtnCJyg3QVKtQmtBZNxbFDZm3NKs
XgSIPsVNsXmhHkdn2QpoRmItaKmZRMjnq+BBlTEalB8mLuUPva8rxqFTx7h40cISA1qjAkEURbXa
1FuKoSpueTe4GrUsLpCJI6QgKTuMDsOx97oj98UJfLO7tlVza9ambeQLvDyRd4GMn2nSZIxTrEJ4
sTp7QtnbaiGgxtQ7atg8Xrc43tkY/6LB4Eb103k2iVWL76X26pOj0v6MuGBj6723xT0y3mXAAtdf
EabQFB6Besg3YvuGmU9HUWJ7LHYaNrQFHiwV53nQGZ8y1VNdmxFiAVHSABa9zWVhE6XcXQieGMaP
+O2QG5UP227c+Hb6Iz9pR3m0kztMrmJ0NkSdGaiMGx5VBc99sbzaA5EapaDGPQA4TbZDsLOCDQhL
5wl374Jq3RVrYyufg5bmWgNCWAyHyQBbCv2TNOEtuq6PHNVny57+oBmTiSqJJ9WDFYjISuXcyqJT
jAGd65J46sjWO5tM9PWigyhxj8D8TL3HsCs3Jjf1XR0roVjh/4lQ2AJnq+qo/ISQBN14lH/SxQeQ
299R+mPQcIPLNvrQUEcbnrNf/BlF3o0yzkSoNPTWCBQT/BdOgv6G4cdWGonHyvhz/UY57pgte2qR
UfsYCKYlQrJXntstkN8O8Z6Xd69CWi+vk/EjgOYhRfXXk22alvmueRKmLejwYNXZ6U+6vxVvMk4B
lGPfLCB9XKANi3QVhyt7zJ9nqVeH5d0cpT+vX+K6WirYHjRB/gIOTsZf5YM6KX1BLSB7TMTIU80J
fB6/iXybJSdR/dO22LPyt9elrp5OIaYIbhaMsLCrd6XeyWEziRijrdDRCH7rhWgF9cgzOfpSfnMh
CzGMLpoNsED8HmKw72EDRM7JgYQcAbptcKYdQME3108l8+TRYy8ChKrpsyYL5L8ChGYjuJOr2s0P
KbbTXzP2/gw0psKtfNALR3jEpmEAKwSxNufYq1GtioFy3K+KfzFfVPV7KcccDZr4wXyrBwVGlat2
R4RotvRQI1bVoilmNrx22PrbsJDLPEmGXGINy5xQl72pH7tNclO7xWPhiBa/eUSP8O3DLkQxka0+
NlOYmx0GoXu1sXoxO0Vpk9vB0Hn1XLhiHXLi9usCobeXX3Yuu1bpqxHVKl97nWfpGEfoMOadM5j1
M0jAONXn1bfv7/OZ7GpAY+Zz2JcQh8FGZLLw1qZ7XVd5EphYNmvMEGgMEhK9CowkddHolq7rv68L
WS/ILM7BhLJGKQH1CyOieInUvfTQO9mpoU1aT3N7TORlRwK8/m3ywOPz4H0uxvCzUJ58UkGu2daW
HBiW1mxI9B6IT/48cJZTVqFQQcj4H3uDC73UDUnItbgLMEdsbjtXJ5SGyRktsIdh5TFww18ULJ8i
Rfm2eqBoZ4LDg49bL5IsfgLzRI3J2M4SNfnOJtgyrvYUzikFz4P5iQhU3yTvKLdxbELm3TL984W7
CyeS1pUGg4+wNf6YTZaJIW3idvvqSbCQitFmvKveqtZsC78rJ8ObmaYYuLEo2qPA7cevxgOLS2D8
j5LVs1F0+DnxTvG6DZ0cr3b8ufHr7hUALZenrtsw0uuWLrX2tL2VZF5iTKdeIg+GWdqRJO/1ljfk
w7HWz0d8cdPBFJEALKzwd4jsh+6m4uVlClXSf/ao5qdzX0iIopKUiY95ZywDA7oHeMxO/tK+VKlV
beNjvjOh1L6jH3WndJV9guXd2o1cwcb/um8ccxMfaD03cv4rcG/e8RlnFRadmMvD8Nl6LqwahHHb
ZgNqoJ15B20CQMV/oU2cz/xZ5lhcyBjJsSjFcCEkeFEieTtWCcLYbQUyGEk4xe2/muhduJHPauBC
YJrI5VxPUF91o6Bwn57JR7TTrfw+Bga2b1e84hfvUhm3JUuCXAIoDamcckekP0b/v71hnz5rcZ6h
jf3EoG+YX5QlEOwUx5+iH9cfGN5HYjxQrPQknju43qSGZwlB+BNngOWV9R3Qa+1cHMDXOGq//jeh
jJ8RDFCFSBWezsjMnSCZQ2uczGMTlvsy850gRtGrjjm5Du9jMU5HjMHMrFALCP0E9eZpkyodL25c
dQGaLhIRTVMDsFOXji0icqQmINb1NOmoDje5dNcTHn3xasV3IYOec6EUYtQbTdvAqqa95JUeFl8B
0kM5CHjbPasXthDEaHfZql2npTTyqH/Xw4/M5Gj3+pO7EMA8uehnS8YIfkevfzePIZAp6bPv7zA1
AvDxCPVVWuzMucXO9fLqQi6j8nNlEhNgKbSX71NypRs8QuqucapdhtodKHl5ECKrr/xCIKPuWCFJ
Wwzsw44VsXG7oPjZyeqmyrtXLZ03spjyxpm+v+OEkixrYFAEjzNIIi51BJs3UwJaSdiXhtVDOfay
MbGL8EMGg2envsfyJs7er5v0d225FMlcKmAOhpbkLfHUOf6ITdOVxYrjqlbKCJcymHsMABsv45El
3vgeZ3Z2r21Dxy+tMbZVAAQFt8POby3QHRsf18/23awv5TKuIylUosg65A6JuQlUdV8b1b1uVjMn
7VxpV10I+ixLLWy7mIasVtSeeM0fgJfY2T7YRzbe6A2WaD836HlhL+dksnSpKJU/ygGZITDLnluA
M+M2w+H1+u191/7LQzGhR68if258yBDUn6TaVf2dOr9rktUkL9cFrTiUS0mM+9UrI4vzrCHoDGHN
0tNtEA6KqjUeIrs6Vl5b2NWD/8zfqOMKZnxyBKYkkuRQEHGveYS4Y7ENtV2GSQGCCkX9Nr+JmGpB
3oa9WV7UwzE8FiEmEtHsMA16vYp4A5imrR7NHAKFdS0xAEcJjmz8h7HtWI3kYvY74nXh2FtqNYh2
IqWNm5oqr0rwqXGXUTT9hl+yGBs3O7mvow7HAWcBqpJvI6pbbuIiYs1ma3qrNkpmVU5EYeJsbOSX
mFvu7Bz0glw8x3/4ql8/hTF7XSliJagGWKMbnFRMg2jPM3C+wJykgsmoPEmjlb7xKzOc22ZHDrG8
osxdWxBPb4+F+GIqd4HAKY3+g6P5+2jsoCEJlbAC5Bn5HPPoj3QlmYIXA7787ENj4zf1/rptrmvp
l0DGCQBpZR7LpiJeXJmW0rRWL/WcZPofnocvGYz5D2bSyFr8+b3qY3MqvfEAqDCM2GLZZoftgKN4
ULjrafQvvaKvhDH9mjQRRlFxkw0GvvKP8D12BLt2u2P1QRkteBWDlXrQhX2wg4iG5INSpIOPU87F
z/ldAaNI6MW/0thONo0j2YFtYFJvi8kNTuDJ+4JMTCEFig6kIQiui8Fq4h9JzxsL4Wol42dI4jco
vOIDDvbgIo9GCTTbNC+jC57NTeINW15gtlJuvrxNxttoY2JKeQGJ2nl4Urbto+qmrR0c6JRIu082
rTXvJ0ezEycUgUad7qdf+knk7MOtDJde/grG0UyBmsA48Ctap3eGn/NZ32T3feM0VuwQFVWfzovv
E+y6dxbmXPkgEp9vxBUlZscWm9wAbiX4e0HVa00b/67FkCvWDwEoKYDGoTmFdo65BxvlxsiKXss7
aSPU2JKlqwUCR8043u/bUKPZ9GkXIo5sY6Si+WiN3eCGBpdI5XsadXHnJuOQ+ln2zQaIex7WYHbl
mey0TXkStwEXpGiFJeNSEuOWJjXN61DF5TYYGw4/hp/aiwT26tvmbTqlj+RP4hY3Cch8gdQYo78A
BiSA41vdR3k3nPnNRarR1z41468yjJiLopHjU5NoOgP0Eq1F4FjbfauoBzM3lU1lzIAsnYbRuf4E
rPtnHbGyCJQDyut9GWy2YuiPYw4PgshBc0ECXYKDgNIwtW4e2RnobTHEw39PV/I9fICFXOZTC2Uo
dUIMldKs2Qu2GOIE0of/QJk6Eie3eY5ypYtzKY/54GErlkPZ4YNPe8q+Om7fWxf8L0hmee2yldbj
pSjma5qmWvdBhNcn3gVbaq/JRtuEoOziSlq1y8Ul0j9fpCYENM+DnOASn1ovB7iT7KYOASNq42l7
DaTE+Q3POa8/BwuRzIsTBXpUdiDq/ZyUiLbYz8QklH9r2oMHRMIQqsKLpbmqwrxA2TTVXR7gPofS
xoBkcl+f/ddusEhoScle2xd4hBSFYxjUvV8zSeZqxbLq9VQ20HpI0RID9SqYa7TuITC6WyCceKoy
vEaTPlukqHkvD1X9b6J1zPcDUEUSJZbxfkDFWiEKrphuJKkYRklzzN8jid4UTvzGXUmi6nhNHPNF
AVGYBe0IywDNdGTFr9Vd9UNwfS/oLf9FPcIaf0gf173OekKxOCLzSUfgOwKR7DPUddpj6823xXPp
5DtUPO+KGy2G551PqSXd6SYFkr2ZNZvzC9ZN5+uSmSAjreQaezb0dT2amOZL9tlNs+kfmtEyD2Cd
oOSzqoWJZwekkW99sGs3lZc45FQdCvf6T6FnvXb/TKAh6Fqd4D1Fuu+PjaUqwLzo4zOmGlw5jB9F
hc+lzFEwFiqibpQsLUW4DVRlLDrtJD3TaafP2t7m/x9YgHrDvy9aYx6YZhiHTpchzMgKrNrvFB6+
HdXPK/ensS9JkFWGQeOkqMutqmwd0m97efKI9C+IIC7PwjwivWqG7ThBVPOJ1Ks4yV6+pTjwaPae
eUNpvHMxzwjmhgtgMaB+UTfFZBWjnlp5mTzK5bDTDR6azXq4u/hMjL8T/CLQqwwWSUOv1BNOHYAj
EWdmN4gyqS1QtKrSAGBk9SsBTh0HZvQf3pUvNWG8UFOXqoHdfgIQZAxrvtRwBcGeEmmRzgY/scXH
kF7P2hZHZpwQiZWhVgeEPqOnAGcjP4fn6Pd4oJWEEQytEqqXGF7ufvEmSjgOV2Ncz1T7OYnLkXhB
bVhS3tqTvrvuUlY2JC8VlfEpKemUHuO21MJnT7ZBMgl/Ju4A+ugOB95gL+c87GQ0BpLToDegqFqB
Mc05Tawo0ri5AfUTV8ycHYeuKnR2xAJfi8LNtHFnZWG0lZt+ayjAC9YHb1JHLFFMNoCZrTDkvVjK
akDwpS3slLQYJ400tPhqSk22IIqxwz51G8mwIh3DV/UtSTBfdkh+z+RhEDEJECKQzfda/SyGD6UO
vqvk3IItungSplNV3cYd+l13cfZsBjeiFFg5em6DlwyNlRa/0uFVyQy7ip6TxndyYS+g+Tb/amXX
nwIPsEyWad7JzUMgnZroniTntD6l41aP7xGaNEClkdLjbFqCcQTXrhViakPemIktYJnvdpJt0bCE
5iUcHiQAhRg5rsy/kWLQ88XbSD4b7ctkPgnqNvrZSXY47oBaEkxbsD4CPNnOCnC1CnZsWH0RWI3i
zNX7kB6r3hMrxxwwB5HdjAYWdGyjtjPd98RWsHpw6NYfQfurVT5KeA+i7pMJtGPmrxH0Y4NsDfET
CYHjipWMI1pNAqgZUNScWicMjoq8VUTLb23f/z0kt7rQWBICTdJtVbLRonNH/hCx8eJgsDqhsFGI
2SgAEggH0Bz+IEYDtP/QkkVAJLfEbtpdUG2rYtdHwLBCRbi7SfV7cXTrYFuAmnhysvYQkGMT3E/9
TirtTgZ4hYLh+94yYmL100sVPhXmD7XYR+SUfKQBXrbujzxvYr2zamFyKHOc/honipWPOz1U3Ujb
y0UI7um7ZrpL262E8FHbzMpebA/4f1W+NeZPLWqmpgdiAjV8CvNDN5xz/U0QZHtuT7G0KYLZQt8e
rDz7APulzWsNQEmh/QXUiwKhGqD2W1cgbjxlVq3DaSo/k8KpZgDXTZXdaPth+BhAepEaP9rkTQD+
GvbH7qtg26dOhgX07oc0gY4tMqwAgwhAARLCR01MrCo+loE3Fr+EPPLk4c8A/QzFP0WSc4Kgdev6
SkMZn1hrgtLKLdx/kpRHEiV7oal+t8rsath/KoXKBadBZ01JnXnXXSUnDmRBWcIxR+GbvnuKPln9
cOqql6R+vS6D5yDpny/SNLAoKNgarMES4/+s5VMBjKz/TQDzeIPdwcQCDnyToKJIUW8HVbGuS+Bd
E/M85z04uJQaEkyACpG2sXUd4yqjz1GDfyhH/B0GsGsGciHO9aDg4RI1yzyTfbbvf6m32Yt507u0
5pffpT+S5+tnW+8pLFw7o3xJniSaqOEBk303OWmo3v61kGa8hT/Vl/qERNr2bR46w3p897fKs5M4
UtdGs1iJiLj8CFFrq49SYwOHyHzETCaAxYxQ3F4/6PpH/JLI6KEqd82sdTCypnryRXiOSbIE//26
kHVl/xLC6KKZDcIc034wGRM30zBRPm+uS1hZBLgosHx+z4U96YMYmrqElIIk2l2bzbFljOFZVNMj
AUloFMm3Y206uWYcex8c7lF3QnRyArQ2kCLM7lAbIJZP/eRQA4kL/YlT3us3JK04RsmrW3zGn4uf
6deS2iQEutx7xosKrA9K367sKb9m4gQOtwvB8aGfzOcLeXEmZ6Ui/SeenUxXfRreUMnDXHh1pHDz
IG90U1f9FUkWyggc3fqHAP7v7y7TX7eQ3uqlZgYhHKkOkiy6S0BXOuOfVm1lDuyHF0T/g6f4Wx7L
CyhlEwkmGbcLAIT5HVD7hxKTKlpmFbEFuEhiNTuMo0M1nP9N+xQ2oQ0KATOLKFIP+9kbnWAbQ8h2
DNEXoHnSbDe76Dbcki0aEw98xqcVAvsL7VeYfNfvFD8vSlw0JZD/5Jc65l54lmM6mwvinQBOMuyc
fB9wV3BWbdsgmgHWIoCtsX2urKiipqVTA1OfW77yp+wLzjuz6hQXEph3hnSzAjJexFSNjuk6Ikkn
lQznrm4bq2gSzojzepoEjiawOoLISGF3nsW4ycxEndDXALEjpXIBqMAdWjwYr/Xdf9ffXUhj3K9m
+ELazpAW7/R9aJvPITjs9If0RDHV8x++y6OSXFeVhUTGFyvB3Aey9Clx2vQU9n30Bld24zMemDC0
dGe0y2TX7fQDf99zZY4airqQznzL1Bjitm0hXbNEu4nsfCfWVnhrmFYLAqDMVk7pU+zpt63VgXzd
1vYqILG1jeyRX9122v47/7j4PUy+X1WTCn5p/B7aFTaAKZDuxiMFV4t+zJvkiHzBybzqtjgHnnh/
3WmsGs5CNBNhCHmI76DBcLTmxcgTW0p5ARpXlxn/S9CunLP8M+XvHRC9W6hngJORLjEWDzxvv2qm
X+dhU348sXEtjDiPKUt2Cjr5qX7Rsl8k/nn93lYjloUcxtdix6qVDdpYr1OvbAGuoX9IbcZ5qDkf
h83sc6mc5EmhVpI2dtCcper39VOsv1WLYyiXb6OshEJkVPg20dPgCpafuNjDjD3BzY69G27HzSA4
/FmZ9Sr7QizjcPQsCTqA38C9vSDHvzU9TNjfZDf667ztfmMGg2LSHdXjmDjlPnSbw/+o9TrjfkJJ
lgeV1tjlLLL78iHJeR6Omuy3otDihIyLmXNStaTBp5s032vKjSS++yXZJmFqtX7IeZt4whj/MZAo
loQBx2nVJ115y+vG87EaEr9Ise9c1xjqD76fSwNbuAk0eGy8XipMJ7ThHNIvRwZfs9RYeTZUZCBV
lVtyJjuliLqKYvyrEI58SWUiizkLeklC7w/rNtmT5EWH4C3YdB60xBk39QaMEhzLW41YFwIZuzBr
sUK5Bjca7zRPObRbDd6q3vCGptc/3Ne5GDtQokwf+4x+uIRY43yfAvS3IzemeaPyHvl1x/glilF5
w2x8cAYhT47FtLCMYHCjTDo0iQpPXPJaK+ud5sX9Mepf6bleSio+GDApdvkZTZw70Pk5g1XwZtPo
p7+mkIzuh8NoxkUMQ6NTQKoN/l10tYNdsctRUOZJW3fIX5fIvJZp049ZUED7Q+FMyjeCat9181pP
zQj+AUmRZGCZ9NK+yi6TJn+ABHqc2clcxO5oeVLeFJT8DtwW9vo79rc8dpanA6LqPP1npMktJICQ
FZsI/UWEf8Ft1O6wPwcelZJL1bx+k19yGT+ijXGb0m0SL9xhbhFIiQDHu9FLK8LGrmL7z/Izj6l5
PTn/ulp2hkeOxkn1hxnGBv6z+ja7n3eROz7rt/m2/UNb6e60rQGxLzjRs7DjZWfrT60pKxIoV0FJ
wjZX8mGsE5lOa6e76UluLHEENTVFERM98VF/bs7GU8JF6JJX79kE/YlCiKlg9/tSn1rAVkyD8KlP
wI86lTuA8x3K2+Quuik23Q/MrVk6UlLgIT41t0AezwNbPuQ2bzpjVc0WP4PxB6QM86SgbR8jHg9C
VDnFID1rRuhwzIeqzTdvsJDDeIMcxM2ylqIA03vJPUUxVS0UpXcYhnO4My6rHnUhi3EGIMZI0rKB
rPrFOE9ud0pMZ96iY0JT7eIjBBLDH5pA8QTzPinjIlqxAIeeSqcwmtKVwHyZxwbn+eN8rm8ljMEw
gA8DranVjzp+7Odzx3uP1lPAr+tjqxWjEenGRHv9UmpPSHHs+Whs4bxvUqewidO6bbLLHsVP4lDe
5tV6U3khnAkoMuH/xuDTCHMGFFxIxzgFRa/zdGcCtFq7MXf5SXH/mznS9f7uQjoTXfSa0IQN2Lg/
52iAtaJFlm6X53k7vfq5RZ+u8I4ElvaDn/uuj5stZFPtWlTDchKEamnmCkarG1swABzeAilBUNxY
vJPkjRHqO6kjm7JUHSP3rpvnarizkM04I1lt9LbWUKBSBgBiZc9lsZ+09664QWTC8QQc41QYhxMZ
iZKA6wfvi/5uFj+agDgxeRHGx+snWk9uF0diHI4R1QKRVHxK/waEmvYAFIYIZEzZLS2l8gjIuIrD
uJw8npMoTmiFzy6eWmisp+4VIC5i5newSheDUegXQrDALbDx7pNxOmLeSGaTwCM0YeS00WAN6etD
Edfuv7pPUNGYRFdkiQUqMXRSjTqtR+TH8YjEbNMDVb7zMKSIlWNeGrgepppf0hhjyAwCmjURE04A
YafTRod6m+0Ut+TjOFGTZh8mSZTBsEoUQ9TYIYHOEHMsrn6+w71T3f+1La9bFBcU7SouFN2aA5dE
HeNNREIQyda8AQCjpmYBtZSHH3NyVoafI4+ydjVURdal6KahyChSMl5MNkol0krIiDtgGKtt9LuR
6oeYYD5nkMHmOU3bQAIodZwd/DE+ZFV3CqP4KQx0zmu1WuFf/hLmM85JPuXqjOhC3QgvwUnB6Gfs
6K8VanbpvfGbv1ex5sgU1Jp1bDeJuALm6I2sVCoAKIFAEeZ3k6BYhYFYXXuOyMeA5vR1m1j7lkth
zOk6IBHIU4zMrVEbewJg+tDchU3C8c30b2EVdCmF8c1dPBMy9jCFyg/2ZVdsVaV4uH6QVY1ZymCd
stykRA3oScAfpNvGIT1TXKcM/ZAmx0zT/z+XAxEVoiqU/A+L9QrjnOdQGIkw40wUmyvplYd6jrw+
AhLe9YOtfSEVNgCzkj8D7cs3FezN4yxJOBfAuLWDokuhY6hh95grJpf/j7p49jstZLEJW9V2chuF
CTjP3Q5wR9jnCS0T09V0Ml6lk7heitnq6gFAkxwzW1P6pWQmZQNTUdnXDZQ+aiZh55uBA+RJjKEW
erQJwCzuyH5SutdvdjVcWQplArWpb0k9YmQFpj25OjImEbBxAMOgTnrkzd6unxBEtJpsmjJquJff
sc/0eEhJiuJx3g4//E7KbHma5vOgp31kEeya3JIhajnNnrVakwYQAEBjq6bxrXcFbnFREH3kpbRW
0mza7UCfO/4TtJYbaRKeH6IbkvKttECQMwhTEyuwvtEZH5tNsgHV9rG84zOFrR5JlVUFUG1E0r/V
VzNDEwIRoiTjXZlHt8KQlFwm9mC8JLqrYDcTS0wcI1xxYFgSIYYpEnR3wI55+fHGYYjkJBBQym79
d3EoznPRczizVmzvQgTjv9Q8F6JgNiGiKjC6luWllQp47rLG30RddCdk/WuY8gYM19pVF2IZtTT6
qlL7ELc51a3lT8lTUeMCJc3p5iexUS29fUvFzSQeNRihiJn8TtBtTb/R/FvJaOHMBzsXNIwlfpA6
/xj71gr60cm6va7iv6rmg5SOr7XPGyNZvS0DcQGUwNC/xQdTlvkSQCUVT2xAJt+fc6kFekf6NmNm
MJWDe7Q+HY63WIlSwZloqDr2E0wN4C6XOhCFXSoZoaJ4SdXHXiuMqofp3dGOBknDQCtmI6c5U7ei
IVTenFWRpQ2p7Ip9HnvVHJR7YFvXJ+zx5m9BKZqvGFqaeBh5a2qKN0JRdFXVybc3SVfETA1pN2yq
RbO0hLFVQFMDZNEN5y5WHiWNEA3hGRFV5RtKViFrk5DFuuIpD+Wxml2Ko6irVphb4q1wM5Xn3O2x
+2lxS4prHwEhp4z6pSZjk4p5J0w168ViwstHu5nDPu7scpe5xSZuLekU1cAuKjxhFzxwK2w06mKe
Rs2UdR2bKQDiQ/Zw+fWbIWh8X4YHoE1z9c+wib3QCyF147/Xd0Dy5ZEDrJ3UBGKGoagK4mz2vRCC
XCbzgJMa8scQPfQqSj7j1oh4ezdrOrOUw6R9phFWvo9ZPdzo8PkI+h/ShvJKlvZkdVb0zFGdNctd
ymPMqCzb0ddJbKKKNrjSjHA6ApeAINrvo013MeRtp1KENaRkAe9OV8+KkI1IIKTSJTZRErWx8bOZ
KKCVvVf8wBmzkRPHrJ5Oh0kYAOGk6culmgSi3mTAEwJ/pRwadl6IglUKQ+PlWmIcpL6YT23V6aiL
jDweROqovykouHLxOsE6oDaXkn0DKtq3oubVQB4ZULnzhcSpUXXNhr3h33O+4sp7r8EX/i2N3vSi
0jMDljuuAYrsyaW2b4biKcmDEOiwgD9o63E3Km1plaQ51H27FYd4W2glZ3diJQzQNdkgJsJvvMys
QY5KUOQaAP29ABPZbZwcCmxuGl10iKObafwIgHwqxe+cY6+s6urgn0HvVTf072lpSeZ8DMpI9ypB
2htd6GbgZGi0H1g9sBKAMKhVabdSDsncSYeVG78Qzdx4n0p1YaQQTeFPZ/DTzFt191esWm05x1zx
PReymHCnFI16rmRosX9jvGT3phe9Ies4jXfhaXKiV3Vb/tZPPJjHtbrphVT6qxY6JWdVE6tlbcIT
AQXb7kFnsqmP6S0ioeZtfC4Pwk2X2ZKAHXzMpgKBkXNqGu4zFnQhnwmF5C7NsrrFDfeqW+9yL9uo
pUXh9UdX7cHlyNsgWbHYC3mM582lLppVP4QygbUSy2nHQsUmYhNaPrBMyoKnQSuu6UIc45qiREfE
VI+mlzXTk9IATCsrNinaDLaQYjAqCPOTVjY8usyVSEHXdOQ7CNTB586Cn2pmq/dtrvpebGyl5NGH
AxQ46rp6jwsRTBrXgZQv7XPf9+pKdhs6oxe1VlWBHKG/NcaX61rCOw/jZqWq1Tsg+vsAoEG2KIpY
L5iK/FZry4aTc6waIe4OUQfuzWCfEsDPNKNcYWtBqSor7H7PzS+xSuww/vVvTvS3HBaavdbNLOsR
8XuRcCuEit30gqMGE8+61r/SlxgmgMoL4mdpHgsoL9dHs7CSQ3zOfhPFmkpLu5Ps/hS8h276W8pt
bsyxatlfV8mitUdpLMqZhmGZGt1ZzEZvxgM0BDRplRd40u31+1wJMiDq66CMhgiZWGj1jPucSt2Z
5QLwAiHnMteV8EsE8xZImlEmkg7VqLta9wpg49pVmPWWII+Ve/00PFH0zxdOWQt0RRjE2PdUYxod
cIq9krh46f2Rl2Kvuiekcp9ocaB4Y67NN/PYrytc22hmaDME4S1IpO9roU4cMejdOsEmjBzqnPrI
6vEWUpmbTDuVCEFdwAen/W+lFH9UKoapdTF7vn6Na0qhI/BUUYpRkTtS61hc4yjMSmamleD1hmGJ
yf0g/bguYG0EQF9KoPe7kDDpAwG/bCB4beMCmNkqz7EAYr5gUxxz3ZJ+jjcRekYZZ0Rm9VyqJGP1
D4yAhC3GtDNgE/WqFrAf+Ijgy6pHXsy+VqXTkej9LYIJC6J8arR2hIjGRYrtoo16zinOpCMeuCQ7
a/HdUhbzmZIWzOVZkcJJVar/kpiyugtGqd36Sd+8dkWGlkqBRcO+0DCXpnfjxpdzfXP9S674fSTV
OsJrJH/I4ZnfEKVyV3cpMBhGrHzmRmvJ5DwC5CYqeGPnazVzImoiyidIaDHfzhi30oo96dCP/xwI
0rH3HBY72h2n2E3Ylwi8rnCuH25FX4iiagjcRUNCOYWxcjXsZXVK5wAJu/wglPpGE3jwyiv3d6Ev
jCFoNTioSgJT83vNLZKPwR83RQEqdbX6f6RdWW/cuNL9RQJEiZSoV0ndau92HMdJXoRMFlH7vv76
78iDO5HZ+pp3ch8Gg4GBqS6xWMXazlFE6L0VqneipCdVY/Aq1ESnHctfPDD9pnArBLL+CKwmjx6z
Q5h47cfkOvSUQB073xGSOYZ9nDWRlZ9VodboYxfiUoCuzh+jJfXNNukPlw9rL8WyUOx0CJIsyJHU
i2q+8KGAkKZNsRWpN8lxjKN7x3R+JKN2TTI+exMzPvTaqAIz29Xvt2j5UWJXC0rKFbyZPRtuxL+P
048/0A0dTAcIq4TpcrjpOtPEsmWlHQ37OW8/1OaNMH6R9q4BrhQPs6Oq/L8X3iyMSOGawf4NGeZu
7hrLTqtRO5LqKQRjIgfikvZoAN8I/Hsehm4UT4Tds9vIW59Em3DQlUXe1Qb0A1n895JiHisl3405
/6Sj/YZwFMTM9kNGFM5rL55u1ZTu98AItYa2RxTiV8P0o5vB+Rarir+7N3ydOEPHHrCyb5MMG92S
LmFkqPEtyz5zHdSk7fDzBCz1tlJts+2qs1o+IHNNm8hFhrxLx8Sga+zJMS6O/dKeXxlGqPAjKinS
WdX1EA9xDY+Vh6+RHpDadFvl9OfOjVqbM8gmMPm5FlDfG4Q+hhEmg0BlpWnxK9LOq5BTRS1x51ww
tk1MCxijqJDIYPp5Xq+rcOByxmDg4zzZ14Ye3ncdINpMkJRevr9rFJSSdcjihkktY42U6zfd2IDA
ctOC7AuEpCx05xqw3cVyasMXAbgkoXrl7CoGL4gVLQPdNNngxjQfaN+iz4vtVb9L0yDX7gobhZj+
52Wt9iIySloMBTy6OiZ518yoR1tLBZiCRk97iE/poQIISDBdT4fOa2pEZJVqe0NG6AtyiIJtoHYo
2UVpDKMZzkkUdGlv385Rov0oTH24y3nW3+pZz68LjOMfdLT3HoEpbgQERBEfrDnX/bilusJ/7L32
0FdH+ZRRpAJnBX60RfGhBxEFDfjrfgkD42s6TedDxs3oZNYpcAHa0jmNoo3uEtsGuG5tDk8sKoCc
ffksdjz2u18i3crKSBFRDQ3RL07b1ypJM98pQBJDaDycwIelv1DHLNw41FXowbI/sAgxbAobAPyd
wWBw7227WfsBMWnigBHLTQtxly7TXTstirf7mbHJcqT4zqxhnlnZgnvh0wTILbAw1IDcaj+zp+lQ
HIpAVxWDZB8kCXwbmdpc2rKhaUOaIQ446sQAvfewXa+Ie2f2LMuQ7Nnh5djU4RgHf8/st176c3DH
o4HnmOaXr5dtRKWQZCN12iMbTnBShnE3E+6xToWffjZ/9KbPioiGhoJ+7rdHNvcmLUoYA3DRsOGG
dgkFkasNnWYfewgnGxujqkbi/lfcSJUUiykDuWlYQLGn2ePXljeE2PMlgRM0102pRA+Uvfmbkha1
8ZzFkxYh5L3Fl3XSYll9NYwlsKrncoi9ZgDuOLslRvRHFrIRth7qxgqXGnESTiMOGn9GNSg+VNnT
yl+/HJJDWl7FrUKgHD1k5aRQlU61YyT9gj0VZnmoAXwDHa43T81h6BpVFWXfXGxioTOCGUdEkffK
hY2BRx2HsP+Yf5Te294AHKsH4q2YgZU//Ose4puGv4XK0GpFTAQaIVMc0MAxPdZ7tAb6EhBj/dYf
4cBBbj79F2Cxu7dvI1a66ui+NWNLcdXBTO5T7cid6HD5fu/fA5vpFrrqeDfJkd8B7JKRGDwO9Nbm
LmiEgfbdWy+xE536Kv5iRP0dNaujZg33uU5Oc9l+FUmictT7iv7+FVJAmERp9l2N76udZq9pT8XH
lXgrDTR4hN6LvpR+Eahcmxz+/j5TTpEgEf38JQJOFLPsez0OCvB0GjmmtutrG7hKc/qylGLdC1DE
2//HdH9LXO/R5l7WRQSuSwf3cqUjBTy9m6fuisd2fCMc9kvAdiSuaux5N9ZiksHGQAFHh1+yoaKb
MTc4OXEwELDbicRlbHDJrKpi7Z4g9oN0VHQMasirV05vWdGUwo6ANnRl5c4L06higOjs6bSeGOpw
68iAiVOTn9+oq0RWUltxkFyFweKbJ361bovot+te/+V7sefSkExwk2HYy8IC0PujokbcL6QwYJCT
hamP+qWKo+v1oVKJq8uSzrqCyNERh7DaZCIGos27ho6NVSQUw14ZFjqC5rPVuPV9+8H+/LdvYV/J
V/Np8fqrEmzUvn4SL7PKKM/P7b106eZR08oTFuKb9gvWmEjs6VxxbCoJksNeRlKSKdQw5mjobgN7
p9MnxSc8t/F3Srwtr20+YWlWY261+IR/j8bWwdTeOOsaNJjb8sJlV2Pnmo+Vf1nsuY28lyrdLLHY
cex0tQgwJnGbkHtO0mCMMt+aFDjd554KaZltM1RLMYd7NuPoIGVxGpInwTyMmJzrZkz9hsL2tRGh
3WmXg9FHhlcNvUJB8kYUuU1CV9vcSpY8FhlpT03AsgU6tbtb1llFEM11cpibGqvf02J3vm720S89
om1/WNouy92sCIuviYF5tUGrcvzSJrsCLKs4zbwo4NzJx6HogXLO4WSnxZjQ9Ogyr8yAUjvlBFiG
RYm8oP5VjvUzn5vXPG8/9nR4ZMYALozI5KhRlA8ttozRU06P+ajf9Dbm5AAc6Ne6MD+yaC4OqCye
5tbBb0alUmiFZyxoTEyD1ntmLkqAuxsfjaFP/IQNwKRKK8yUjNp9WMYnc54O05ABGm8kfiTmmzxj
t/nqOp1KJ4B17OFzGKLUUtjgQy7zl3nJQKWEfZneKW23n2px0PTmYITNoXWqDw6GqIvJLnwmMBZX
2/dNFD1YQ/bqsBG4BEVOfdE34wEJ7JdyWpor8H/8CDX8r+KSFbcghCLRdNC74WAW36c2uqEtoMRp
0wif8rS5ZWGWoJLtfDZmrH9FS30ElWV+R7pSeMaQ3hoYIG265fNl8z9/0sI2OLI4B4Vu5HGS+euZ
1hiO0SWBnhTHfkAaX33BEbkdH1Gr0BTBc++Kb6VJ7/XG1BIg5CwiwKy433Wh21sfhujnZZV2Isx7
nSS3DyDK0hpjK0GE0T8VxwEbkL0P5JIbNVT6nlvcKrT+feOzQpTE8mWCKANvjiZfAnDAKe7vnoMy
0XAkZEVeO3vbTaxOEocZEFGX3oAyUgI6iXrSvxSaqu2xk2qv05IWB+I8KmRMDpgls0ceNWYSMEcr
FjwycstrnBkk9qGjHfU5IYdZiBIcUljj6eMCzF+sxZw2UqbjyMPxm8HLQeE3z1qGq/va/ijpG4N4
YOpYG4oA/mbwAUMZA/wW6SW281ocLLpd5iFL/RpQNX9grijfrjUuQPDb8iBe5ISFFrU0CcL4lRVA
5kI9YIhjhZR9BTdipFsheEc5enUCL0oAS+u2387uOtkjjsVJr56AOwmc/5P4qVJvz3i36kn3BMPb
WHkZQF7ohA+iec1UDGd7tx0mu2YkNnrKcjdZn2IyVxP+/y0QNlNAbybtp5ApBuz2HNhWiPT0GSlZ
IjPSkqByDGzuw4APzMmvQixyVnniVsPUKc5r90Ju1JKeQg0TJk/TBO8UrXaHNPK66UcdfdOy+HDZ
kV3+fmiAvncuZi8aBKw0DpzK0VxuATysjH619aAYBdn7hBa38N631tFxuZWLhYwExKMmnslleTtb
9SEj4DKZjlZjHMOuUJTfd50M8hiTobrPUTaUvl9Va5kWkSZFYYMLD8PZfsVdwbHCsyKMADFVjWWy
Z+kbkfLG0EJLwAPTLEXhJgdbjTEsHshWP14+rl0hho3haxMl0bO9TQ21907kNYR0vUt54i6N4hG+
Z3n2RsL6CzbRBusjrLKMNg2Wlp3ANmn6UVUEFIXumnWqwvKe9W2FrX/fCKsqzbQ1A+qk2WudfAq1
u6pX0KSp9Fn/vhFhh12Y2Q1EzKzw9YW7ZqhjMcNBEp0pLq1KGyk/i3jXpSWL0oCyG81yntt0cduw
//6/mYDkjFouxNyPUGhF962xp1jXqhR9L43YHot0e4jjdIiIEGHqxeNiTthez0IvrMYDt6yDnXfU
1yIVAv3lgwIm3/uDsthkaSgQosXjYHgG1fAJvIeUPditCu9r3zv8Y+Nom0qi0EMr+hj65aUVepNF
rzqyBH0Zf5l162SO+VdaL8d+rg+RET45OkCaJ4MEAD/0L5/l2djE+u74/aVR1X7/S7o5qemS9ghf
BxQqxL3pt9axx8rYWq5g5A5jsPUxq29jJav4nrGiNYmkDHu1FpFXl1MDs3KEjfgG7VEs1Ev5HR4i
f3AjNkJkgIt+LZtl7ZwGJLTdYvwet3eDyA+XP+KuJibmFhzG0LWTt4QTImyRR3oa6Nn9yD+V4ja0
v1wWsXchMKyDwhgSGedsxoTQaRCZRuKg6wZP79O7HO3WwQGwqtN7jqiPiWErxvH2rsNWpGQZJhLe
Kp9RV6JkHD3epDchiR6p1T3bg3Kpb9cOUdZF3QyjyfbZfAsrZ71BxwY3XtOQiQ/sr6GNG29IAWua
CjxJ5/6DjmYj1bWHzk6uTSN9tJs5c+OUvC6tdjNTcg/AjdPl7757tJSgZkAR88DR/P56FE2Uaksx
x0GlNz/sWRtfw8job+c6zhQ3cSewYsGeorrLKeoYZ++TNm8WJ7XxTtUbpN9DmX5JSGYrgpFKiuS7
sWQL7GJsNwYCk7CuY5cvIlT6lNUypFIMVEFBEomcZZ3RB1m54cQAQILlFKwaXaNwGLAyrKb8kqfh
yitvLe1rRGLHcu15RNaaDdExizIU3EwaAgJ+1LNIYc17+fK7HyWF4QXZVZrxtbbH2HGoTBAQlP6o
1dwlsXFv89FEF5R979o2OjR28nMYiKJ1sAats8+CLMvWMVBonWG9JiwxsCeTZQEhmE4r9QGA+tPY
3uRl79XpkrsOyUZvmHvLtVDoV3jCnZO3ATOLXhT4WnEmkiWHbCjQ2YuyoLW7l2qqfxlIIP71ZXkn
QjKu3IwnOyxZHFhNe1Pq03M2n0g8K05y50oCi8GwoQND0iojXQFQx0wTbOMGFSUoU5U+WHcOTd0o
Uq4d94eNKmxwYXfMxlKTlDeWSQEm1DFCWoz4cR22DZBhGVg09GGcT9ZMF4Vae/IIwTolnIAJ+DBJ
njDScYAXArlk/FLG11pSHbT2Z+lUCivc+3xbOaudbJ6jk5ZVPBVOGtg2/VQnokU72SGejbHyy9aw
Z3DEsNApwFYYDF56wxVGtaRVHqLQTDDxZmLhver/wODwcEDHCBst4KWSbFrQWHdCI0YlJ0JPnOaI
F+YI1o4Bvu0PlMGqKWqxlm6f9XO0Lp8TrjGkc049uUnd9+4gqGqzdSfKw6xhbujiYLdZjgGFpdc1
qdMk6Hh+pwlk3i0PQy8frYemj4CWnKbPjqDBZd12Lc/CmDOhgEM4W6ZO2qUPS55kmAT5kdiwvypg
xV9o53qX5exaHpq3MHCgdZyNCjY9WKTCCf5PTMln0TQf8p5a3hQVipi9p4/BbTQQoRJm7NbfsbXw
DGRyg95neI5ViVtm2AXsav6rx6J3ZzkfLiu1mpjk1O2tsPXHbIQRJxpJzqcsADrMVWkUtTs2zhWl
3V0akxJENyp2g71Cmm04WCqnVMdLUM4dTIYqFLGbKogzt0F/1K+O7Yt2D3a+r4s337Kf+VENhLP7
TTdC15C/UVOEiVUjNCYBNmoOIBNxk4S5Bfuc01Bxp/fcxlY9yQ8WXejMbbRkSP3q+ATCs/laWLOK
8m7PFuFpHczb4417thuMUQU+0XHMgtycsTUaDreRXfyaEpMqHMeeIAAj2DY8OorbumSMMZoZPR8b
XOmxu0N96tFup+uiNBTR6q31Ktsh6tmGjqo2ddB2fn9AQEctZwxRJ0Fq0+VBTxj2Fgszjj50zTA/
Z1YKdoJIAwlDnc9e2Wn2Y2LqC3Zmw6Vy8ZYj100Pyqxi6m2sDpehvzhm606Y6lV4gdXtX/qhUvxp
+DwasYMfigE+4EPMneO1uv7Fjo2XnMRP45SeumFovAoQxIqz2LurJvILroPw3gLpzftvxJDbx1ON
NlBscn/mrZeBrb5cvrHZui2BgXrZM+yePLJrzP8YFt5bUnDCWrjWO0mcB874KLJftPWnSKXR3rVc
0dMYRq913BrJugZig3inRmcmAmSt1wL0FPU407f16nq1CIVj3QtPW2myrytra6FZmASAKUkeB6CQ
eq2YrWMRmaUbs+I7+oPcH8qa/br8Kfd8wt+IS8SmGD6QjFtzKpS19CkJLAsrpSABuppqtDcvC9n/
lius099CJMMstbGxIzAGBH1GjSNYEk6hgS2qvqI3mp1UCmm71vEGIvW3NPnkJscZhtjMgqUBBEHx
qOWdq5WFwuJVH046MbrwimU2Wl0VL0RQaKR2Q5EYCikqXSRLtxbNScOuh12Emd9NPzNObhJSHv/g
fEzcJTz+CbaypNsbdoOTNOjOBWQsvzpW6HONfJ11fgvMtO+XRZ1hlqIqhmoOxhgwPw9gBXlAvzKc
BpY+oGEc0xy8AqBhC7NMRy+9ix5yu57uzJ6AH9IMmTf1CbDz0Y5x1/kcNwIp712D2H1jdl1+w/FM
DPreotfosGrXeuOo5n92z3jzW433Xs1MKkrj2sHlyPJgYRMgbf6k2fzue0gXMI7HZZ4tPQkK+qMu
rvWQeiUI2Mc49E0M+hXYTmvElRlbfqepeJB35v7eH4Z0MY020QcL7+8AQwLN9cBzECkR4bGi0b2J
IXRnnFVe28bWfQPqp6tpiemHSkT8NA0LUfjA3Riy+drSveVjDmAwsGcGSHv8rK4OZfeg87+ADHdd
qWYN9+4VdjlRBUWJFsuH0r2KW03YtY2meFKYXjJhqDLST1OtwknZc3xbMavb37ztYhudvsLG9x2E
drB57uf4d65jwIsputx7prqVJF3hfDGsvIrhx40w/lIJlh7ans9/4I02QrhUxi87ai9GKvLATJr7
RQOAjjDvWm18vuwjFF9NXiKroyirIxPhgmujG5sxaGyKgw2yzDz9clnSXukKKdM/dsClGz4ZWVOy
fMyDuMqBr1KYxGtYdB1Fyeex0I9t03qFnn+YaXuL0uro4rWggtndN0XUjgjDks9ZSa/qRa+HGswe
Kx5ejX1YdOJSR7VLv28fv6VI4UrwZk7KEG6X8+qaadVj2IqXyx9z7w1DsThkElyr8wG1sF+bRwki
Ykf08WAO4XjQ+2bysLoU+2naAEeCzfnjQDApdFnyrnImcbDhC/CvsyEkM6rtgRPc5noyMYQdVpPf
z71CyO45bYRIppIa9kLxnMYjBknAnHsdypq1al9zVwg1jLcZV3ZWgWs6blbzAk2G+bUi81XaVmCP
HRSeViVFMgZtzKlRrt9r1PPbIrcwC2Nex4lqgXFXjGVwFBTRkDtDr6s0va8xyJYFTowNBE08aUhr
07pXTa+uP1fOe3B1/pEjRTEWjbzLSmTQ0TCIgxUP4xXpHNszURY5oPi9/PtKP9ANsP63zuriuSG1
GEUhHM1sUUuah8yr+csCwp/LBr2v0W8Jkq3N2mKBUjRFnQXNSj8F4SHqSF+zmj9jpexwWdbe5XFW
FC8Uxda1RikUpqCoB6OjgGcAPs8ssEHeKb7Xbl3FQTUR7z7kUmdLmQ1nC22yDG9lmy03tV2CiJY2
Sf5rakke1KIE9XCT8UPRDKaLN6rjNZVe34i4ah+rmonD4NxjD8R1+iFVpJJ7Tmv706QvXZPUalmJ
2dZCQ6dYtH5oavd6ypFwOZ+GabiJbeNPKp7AhkNHE6/g8+WVaSqaIu1NEYBd2nIHu7wPk/H18qme
IV6u72zw3qHhBSS/88WGJav62aQYlayxtO/4U+WW2KX4REyXfjW/D7cEOP2YmPlq/Gh+sda178DA
hUGKh97Xgmzdt/Iv/6C3Krt8Sx2MiKJ3Bei2892ApkwSmvQC1Qnjylnip9l6HgT+c2pdbH55+khO
yRy6S5V/ztCaDMfKLwZQ94GdeQjTY1zkrq2jVIvw4uXpL6rXAdbnPccQt1XZvA7N7Bmtcxfp/TNx
UgutrlF3J7QU8nj4wCb7AHQcr7MjhQXt3p/fesmzQflsD3oYDiKoOgb266R+BmaBorOgkiF5nA4b
I2nfVKjsiPQUark/DqpduD1nvTkemdplrHkf8gLj5ZR1LxSN/LqvnruoVFTTVJpI6Q5wEWPcCHyt
mDt3fCm/1TV7uWxpu5rAkWFeABfsbGwwy8TCo0kXwQQQ0sYQAadw0L2mmvzfLQxi7PkfQdLrngHO
mUcJSkTrwoFz6rBnN11FzkE7iFf+AEYYt9b8IYiPKgy33Y+4ESw99pu5beuoJyKYncRLQQLuqBqq
u24Re+eGaeA9d9YyKyw6p0uyuiggAIb1dy4AQdrHvsjAzdKBKCH/8CeH9lvgqvImU3I620DdBm9+
tLGPIyEuZoZAyv7pf5Oyms5GSoghaWwAUBFQJwb2S1kuB5HFg7uYumqnbi+bxU4Z+tEY/D0fK0Em
2zdzvSokuqchPGot5ozBw26i7FsIVWa2axEYhnSQRejnMx722PYLjWDr5gCEewYKH5dljsLT7dZu
sHjyHykyXAnr9cgETCUWQfKgt27M8G7iJ+plvjiitD17qOm15RcjO2qjb3qVFx//YOR4hff+5xdI
jlBv9DziM/SkCzYpQBsPj1taqtre3vNrK0V6FIxa20czh5RxBVqOdL3x7I5f8wXbKQRYZO5lq9yb
0HmnleQUyxo3MEfhJUix/LwY7ry46bV2iD1wHTeHxQtdtF+ZP55UnFK7Rrri3ti6w1GNk+5DW0Rx
zDSUF1kT3fdj/80Y+4/AIrNdY9Jflrb4cVnTXdcM3Ad9zdLWsa739y+3F/TfCC7FaPVXDXVeh9y4
zqxY0fDfEbPil9vY6AR8ylmzdwmziuZiWavp9cGO0Cx0+u5EQktljjuGgm4ryqYrus7awn6vzxhi
2amJUHWx+vZes4COZBH0XPiPIsxVAXrHJQPFCuog1UETWx7qY0Y4DY25JrlhFLTtd94/xDxzMzv3
JsLdyjS9y4e1YxxbgfKAX4UdpbmubBEQwYI26v4yMCnn90791C7GV2J0qrC2hi3phQiBwIIAqArg
VeR5/3HWqpCN+Jo8AjxRYlp1QJo8W2uionVnTQM3CcmI29shUIZB+3i8rPDuaa64aEDlWNGvJetM
wCFQVCky/LKqrmLzRp8LT4yZFyaKhGjHW2NFFsaJ1wlGEuT5DQCiFrPWoBhjGTXQp3nzaUr+IMeH
DCTu6JDq2MRZT3cT6ghy7SrRsfWyAFvEqRBMx28coG5/8MmAMw3MU4LgLV9o+EiLaBqk6NPX2D7m
2V99R9DqVDmq3aOBh0JL2dkBRG/rvosSGmF2dhw+r3MBWMe9c8hdrCsJjVbnfmaFb50qE8Ebc13v
P9xQllhhYNiaYLPw0iF/6Mv6K9FNTCslh9GI7nMnD2arzF1jyF/iIjvMBlUtbb1hhGx/BVAG3yHI
Se+hpNIMVqbArFtplQwvvY7BNPFfcVrIzvJvSZh8haWs4z5SDChmDC1ZDXwKhh6c74u/UjqK5+Iv
LXXjj8vBOuUPPHfNf/uWkMWuJ76xT8OsMjabIApZqSTBWu53xKuTx9SjV03mDvfimnvJbeIZ9zx9
UnmaPSJLDFEyfGJECDS8pNsRF3bb2iU+b+e4+i/i195wcl660meJV5xMIMPTI3at3fkGc2kTABCU
rKuyD3jTf/MLpOQBzCm8TbFHf0ytYw7aa9tSYdHuHuxGgmTIcWRFWAsD2YytLQ/dFN1OeowdvPF0
2QWcARq81+RszYj1xWS0kWMfs1vrejD97BiCfhobMt+6r+kjwytQRd+oFCnF3ayvKlPDahqMZ/BT
FGxaNz6EV9WhqD3Dueo83rmFpyJGN9YAcHYp//mimKZ+b7Mdyn7oLePMeOUlH7XPFZhyUSEK2mP/
ebiubujjOtqPDUs3B2wnOK20j9GRK8LyZcNBuf39j0gsfZqYNkfB6NAfZZccAYuoKDfsWw4GWjEF
hWVO2SU45ljkA4qFR91O/KJ6LJ2vtviuMBuVEMkBDNiZzFOtjoKhagOWYnd9AdzUkS9t5VtF1Lii
i+7LKb4qBCldXcO6BNrhFlZ+SdCY5kNiYoqGmVnuK37Y/in/1l7yDSAqEl2biJUhEG3p6AlDBLof
Xg3ecEiMOzZ54qAqjslvu7+v0G+RkjPoo6btuy7ix7K0AFIgiqAqMi+OxBEjsgdjzH2jbb8p9FQd
gOQfJqyh1XkJPTXrZF0vV7UHAiyKo3Anr+3eoLHMyo2eVbF834D/UVbOIhv0m2tz/b4GdR50XXg1
UNov67b7PfFM1i2UQNf5sPd3pG6KmKYsAVHwMB3p8ED5L6eZ3UG7xfTbnCpqWrsfciNtVXgTyuK2
yJcyQgSdbbCXDJZrGLehowK2l59AbzayzvwjQ6IYlZV8XtoA9mTM7CiI0Kk52UVKj9RA0CiIyHyO
ztrh8jdUyZOcXRaPldCiGOSy7XSaEu0mHqqb1MkOWUFfL4vatYiNatJx2a1udqg2QbWW17dap+Gd
qs+ardgcVYmRzsmKo7mkqGEEMThHf1hlRJ+niv7bPqF8Tqu1bKzBLIACKWp8tyLOMEDTucmQ3E6D
wubegBXOYtHmm0nuk3Rjnk15gVsUgLQ9c6cr9roA5UR32avwUxCogoEX9YQAi29Xyws2qCMlRebu
B7Wx2g5IbJQK5RxjmYoxFQQ1fEt7jvMvE97Elw1j1waBwAOgdND+nc2Gmyw1G62MkMQM2aFr5yuN
AK76maWqab/V1519zd+C3p7jm0Pr8ixJoxBXGHUDV4AEVsTUnZzFLUAwlbDeXUp2SJcPl9XbdRwb
qdKVzrqQtgODemFn+fHyeTba44ROzWUp+7nERox0k8kwjHrXQzkR9/phRYlJQxiM3T2xVj9gxe42
j6qv0WT4Y0UVqa5SuHS3p3joymo9Qq73zLNq8klEYewCbMivSXKiWQcSkPYOszd35Wj/jx9YuvEk
ajNGi0QEHfvZTL9od60tqoXa/cfo5vNKFz4DbgWal9AwK8FZM35aYZucD8u93oOWkxyME8X+0b8c
93lzMhuZ0u2fijkx5w4yqz78FDbTqZw0hQjVlZCeQVXUCNYKxJuk12IfrfCbrq8+VDw6pnT4kcwJ
KHGX13pevMvmuutUNqpJbyFaxVjIaKBaw/tbMjmPTWWdLotQ3Tvp5ZNjwb7GiKgIUIRZ/D4zxTdu
FGMw1YkWXBa168Gct7EUHai68hgxAwNNm49wkdMQzvezYxk3qSFmT0SgFBzE0ihU2/16G3mSYfDC
YAOcmQgS60eRXJP56bI++/d5I0Ayi5TbCVZAWASgzvHQXWXPcbBaefKkSvL23nDgBwDAI4b0MNsh
OY6+yGNh1jikurTEATCy/JAZU+ZGlsD6dGoXp35ZjKdCa/UrhY579kG5geQH4+zoCUmi85y1baNn
cBvH/pd5LPzKODTEq06Tt0LGtsbBAOujkiD8bBptvdUUtN2mjTEOC4gn758O8yTyauaQq1+zY+Yv
r/SRPaEQcUp+qgCR91REpwirQlhp4ZYMojE1Hf6UImnvOEaM6l53i1n/mYhEUYrfrbRsBMnt8W7Q
rAp7k/ax+rzWefoXZ83WI9sLH7Ge4JvXYQN8V/FEvtXPsc8xZ6oIf3s3ghHMnmNvFq0HeamR8EpY
sY3oZ4cvbfvQTqphnX0BNqbo7XWNWSZ7AHgNqysDAoCL6LXxdbmo0sP1TsmvE6ytYWUSYKf4R7JH
IOfV8ZjiKuS2FpTdj5q/9iM99BnDTqtqfH5XnY2w9e+bp9CMabohteCxMI/rNfOnKl58xf1af+8l
faSIaSb6QsDHGKGk6vefKEA+M+7mzOMAbxU3CziYfRUzzdmo83q3tt9QcowhJcmsMaiFAcHb7gpg
TL7xOB7JYborPFWKezYaIEuTvOQAeDiDTzixLHbzT6z243sdnC7iyO4LYJvOHoWqjZs9cdtVWcve
1QZZBtZCdWwewoW+P8BWDHkE0ljgXcWR42l51YM5IEYncVFhJ6kkSd/U4gOLF5QQAtE8DGhfUiBs
ceDiXjaXXSlAs1jLtPiusvX3U0azJbQi6NNeETvHHlYalPOiiNS7Z4bVpX/kSIavGdUg9GX1+v4K
zErcdA6a5467qXYyHtMretRPJLmJ6KnHRuDHy0ruviK30qVT6wpbOCLJYZ8moAq9LERGt1ZSjUcz
PNijX3zIfc1nPy6L3QuyqFxgPBPbnFjAlSIOieOqmUzoTI1r0n1OnK+oqgYgzrhtM0CJOcfL4s61
RCjAag7WltHCP5/NqTCG3GqrlsPRxMy9hy7prLm2px+Xb3PpihM9OVdE9Qgz1gznncNZxWLKf62d
7PSdp8yhUSwglgbxB/ZsP4gfrUdOhXPUDtpPpHv02FynPphKIrf51qDdjmRZgZK1ms/Zb3Ao1tBB
zAowCsmJm04d5+gaoZ0KQs1EWG6o/9v6BrQ08cpEYx0N9rMtYMwxZovhpPi4rBvcLgMfaceJIpye
WYwkZP37JjzomDwaBYHFjAvyyGrxRwL2E6yrgE/bsvPjmFeeNSxfLhvO3sfbqibZaRxlaaobeNZa
fXTUyuVTm3JVL3NPM0yuE5BE4Nl5FsdNuy4awJRCRhUdywSW0AKm1rpN28gzyUmbP/97nda3F55g
5g5NrymmeaxNDVUva34tzeVrUat2cc9f6zgtNLMJ/CZd6TYkr5J31dQ5OXSKLe4mC0jrw1cNLUxj
8PJwxPr7DwuAMzVTraLunRf4MB3sb6+kjm++dmMlbY5dnqmAXLvld4YIvSob/H//+cAyZADaEcWn
s6H/vM2tsJtXEQ4842h4U6XIgHeVAP4B3uKY2zgDmhtitFpiCglVWHycJpCkhcnHy0rs2RzGVFDh
gvddyTDe3yZrbKwCxJqYgtW651hoIF0jBNNpWH6iw7U+pdd1zP7ATWxlrs5yczYz+D4SmiJqd9kt
jb/rmerFvV5G2dMBbAE72Qwv7rOqnQbkraHsKni6aDDvI6v4QdLJng6LWNi3xvk/0r6ky21cafYX
8RzOw5akRKkG1+TyUBseu2yDAwgSnMlf/wV83+2WID7h2LcXXvSiUgATiURmZIQBGb11/t4ETfet
JT55vr6lF+kCXF7QPIAz1BW0TlLqRai1Tmk+ifrBElKAi5f0W08//W9GpCgYMB/jaiaM+E0eEhAc
m+3TaKgqd9aWB3rAw2IMGQPuF3dG3XCPpwCgg4VDX+/KtW/jhgTzi7sO/N4pBv2xYH0H/E+n0dCY
glSPLfjTTWMwC7JsxD76TTlHmtXPR6O1yTunzXRXMbtJ/G6uwDEH1PS+Kxk6bOgUuxh2pu1XqzXY
XVfZc6gXI/rjzuD8gmgwGKFGjBD/GhyrbKOUA1Y1EaONaKXPezxP8v1ElbMdm18TCFTR84AQlvwk
HqlduGbaQKGDTk1YATePcmx62y/rXxx2wEvAmGZDj8eSJYkKPXPo5HJ8US039r7lk7hO+16VAIkR
Ofls+DqaqibwHZhPlgLyOGVruTYQcyhwie4t2xzjUS/rELW145iZRpit3R06Wrup1l9RLf2LoAkm
A0yWYNjDuaCZT6kV1BN0R9Cq0lnYUesANm9FfLl8auEE4kmPMSbAqBA8pTXOOinzYUZQK4cZbJag
h/5BmAFlFafRH6GdpSfVxJ1D0eVFFDDIZqRZSfaNOzkPa545n68f1YvpE8BFz36O9ErhlAROxgE5
15MlArDrAHGZG3IPsrd9/bGKWRQc/xQX+NskJjCwCeAnuHiwg30FoyzgN096tzfirC8RAY0deMyT
eWnKg2KB4pK48CmoxANOZkEZQe4MLn09t6aHYKTf5Af60B524Ajf6bdKXkGxUxeG0JcHAhFkeRe8
Cz5UCizqIhyl5L53/HvN+MqG98lNFSvaOvQAJGEWHayJwQUpQbU2zKM19IaYjcTca+JBe/UwAX19
3zZXA1Ye5EVg1Hdl8GYJPVyKcmmWkLWeHkg5uImNXu6hZcMUUxCLKs6+uHgudu/EnnTvFtNsstzv
EWE8/qvx2JfZzd9p772yJt13k/P9+vI2cz+MROqBDkw4SIiknBlgUURuA/YcK2ufVurOr03FcDms
S/mgpyAHGos5PTiEpzu0jysa1pliyVtbHICTDW9L3GLYZ2zJSaqRkYJ0U4FoF2TLF9efcNaG5ttk
mx/s1PbC6wve8ppTY9KdDKaZDgMZkJDCU/fWaT67RhEtPFBEN5UVaVcB1nRt4gwgu9PwLOifaP5Q
UxVj4eY7+WQtv6uqJxu3BmDssxpNPFj7o3WbL1Gx92N8oaP/kB30JqY/VTUrsT2ye2JSDMcOWHDB
ZXf+rUAAUOtgigR/IV++eKjkUNrfpby/a/X8Q8qqJtSMWpH+bm4mzjjGAoXsoFyFnthKHGA7sUwo
LsBBHwfoOZSjSkVx0w1BFIRmAvgmLypIVRH0JKdAqZIGSXYRzivwlMTcMSdTRK5NSx6YqQVAA7mn
5PAdXVI8ISFhtDj6Y5+NodWZkUdx62SKfGXDEqDnwC4K0hbwwUifK0hBUbqSHlpiglGo9SMBlaKu
HmalSqV2I3CdmRI/5cQZezx9msoF+WDVY4LOKNM2alf3gZhVs/NHA6KBqlC54YtnFqVtBPecztsF
i7N6JylbD/Ja5YTxT3cKqyC9t6j9K2h6hTNuLBPCSLitxT8gMZJ2lJGlCQgFEazBHiYvv136tzb9
bATLbT39uh6qNj4eKNTAWgUIuFBdlYLImubaDC3UPAFICTxqDAMYxoTbp7ejJVs/XTe28RxDxLMw
eIkGyCU9+4j2ZpARfD6bCUDIPL3Po4eu7rCv3PJ5YuwRz/h3y2xVEcW+jCgwjLcY7lcxtyBtaLGi
k1tmMKxZPwgeR9AvU4T8rX3EIC2mL0wbIHd5fsXtNLOyF1joQIToruRLZtIPS6fflDZR7OLWYk5N
iZ9ycgi6rO0sj0AiaXFv2woKkpZK1E5lQXL6dexdAM8LaDWDq3kaX1auUmfeCLdi7vif7ZJuyKq0
U93TsF0D82+sCqHWdB9tU7UQlRnJuwud2XlGB7zZDExFDv1OYy1yi/p43a+39yuwRO0Hia/cIIac
mVWYFlaD4M7i0qLfe7P+et3G1kWMLfvXiPgRJ5+9SkHA1Bf47PoNKLlAFb4ju5/OffbchmWcvwxG
pCQd2lyXZ4GxDuRjYKWWCsVNnWYdtGghBVZ4DAzmxe1suEJekD5ltHxp1nUAbfhcH+vB3dWjXYB4
ymJxz+3bvk0LMDJWP9q1Q9dnxiygZZNIh1af5/FvOQirQgxsLGHetk2sMeY96ayaYn/qq7tqEuM9
40p2PRhzQmMcDLBljtA2zDiJjMB4yTozi0hfjqE/zE+Vm30fnAlA3QydAzO39mM7P9KCfpjH+YHZ
/oNOgNe9/kE2TzzqOyBzxcPyQsiuhECtl2tgjW611T+WNdbCgQMIOyf4YBedrTC3+S1QnoVwDpoH
KAuff/4CQ/ZzlZXafibLi74OX7pUVUraNBHoYNf3cR7gaucmqK7lOh6S4Mbvi0fC2tslJX+eK+AP
/2tCcuJibgltzFzbp0Y2hKm1PDlleecb2WtABlW2sHX6UUTB0w2EpxDpkEqana9l9mLU2p6x/Kaf
q/vRNauQkPH9uieo7Jjn+7aSth6MlmogCPDiFTzt8/DTb+2/CPunq5G+jtFmBMVyiJabRR7Wy207
KSKMahnSt/FNLdDTCgHGCNLHcTHClJu7xdAVOIzL7iaGZjHbhj4fLkvAWiRPXjo3s1LfwehlNEEO
lkdCXkLbtTvRh/a/O9+KHbsnXeQjp4uuf6ktDz81LV07Y+EtkJ3EnDyBdmNI+x9DNX+5bmIrLJya
kK6csSZm5455mSDLP7prsurezmp+6ZXCzubX+ncXXYkBq9QoMt/AB1kTg7gEnC9z6t1Su/vry7mY
CBYjzifrkZWjUFsHbbAN5jnHCD0aQefGAQwpjQ12sOM5Io8YiESHqoyXg/bjum3F13Klc7XQ1ihI
YWAKs7XfKbdel5qoQKHi1EhvTYCr0KgENsYBSEFs88mtysZunDG9KJxxjDXIcXldlMZ5hDstHn/m
DypIxMXk+u/9BEWMK6aCMdspBaV0Jqkx2BgtNd/cJlr3a8zi/G0q46aLtGjaQz0xrF68b6sbtokK
ybb1sMBt/o9xaUfrlOYZKDaLpB2hwwTky/d1tj74oB8ItbH85rWYePmLb3hiUYpapotJWsZQdzGa
BXpFpQHiE584istx8zCcWBGedPIVSdYZjTuA1mfwmxDkkrsSgCRHpTCosiL5CpILmg2FIA/CpH+4
FvdEy5/dKX26vmUiQly4JPI8AKzQbbl4uS9AJlS1jpnxFPP+u6rusj0B//mu7DBgHkKEZLiZGEjT
QsgqGE/AjaroD38DAK79AilMEr4YJaE4FAJ/Ap36sBfwBA7lwawK+2i6JSpe1s2tPVmzFDX9tppW
UM2VyUyNe7PjO9NgR1B/K6LZ79N1ZWUybyCl6wRJRbDb9gO0NyNo8XnPXTto97w06sOApyMUWjtD
a0O37cjXvFhpzIuqi7Iy7cKm6Yq9vmrtm1njrRf5i5u+8rRe923e2kfeZdW+nnC8HK473aHnWh85
+Tg/VmNp30y87vgRMHPtZpkW7Kg2l89sMu6GaU7fagzu7B2bt28Mf+Zgar67I15d4AHZD2+AOJjx
bARtDLEAo4z9fvUi8IlNPNTT+m+eTe6/X0OuR1sWMBQMrp5MYHjdLch9Q8h/QpHUz3rFjbzl7OCP
EWgq1DkutGTzvqiLeoDoXXF09pAPOEx7d18q5zS3/OvUjLi1TwOEWXFM7cOjDT4nfW+8GFb1QAL7
cP3obt1Yp2ak1MYrCSO+CXU2MAi85VXzq8+Vg+6bNkx0s0CHg3qlnNVmBRkA5YYWob6m9/0CwoWa
2akibIsTLp8T4J0FczqqeljS+X41hqZ7lfgsHu0SRsYk9brvaWfc6xU/5Faw15tKsXdbn8gHA2qA
t6aY/pYuRiMYUmvQYLKDOqiVfvQDO5pyVSN7a2FgT0ctCCP8Asd3vjBQ3FYts2ElABRkWbq7umW/
HE4/mbV2Z+YNC4FUSa57xebKAAAQJAgbQ6yANDcNyZoyMde3drCTef3ImQrKqjIieXigZ4tl1eAl
CKqvWvpaVl/L6vX6OrY8D3Pq/6xD2judQI6W1zXWYWcfKOVP1tooTGx0bFGdAykbStawhL7l+fcp
ciewRnERTKVp3/LZtMJ6aqEM1RVv3sihTm/D4WePR/nEd9UwmSE4ED9q+qj4aGIx5yfg/IdI+7mA
c5j1ObQdNQaKwOp7l90biIiL/Y0oORYuR+icc2PSzua5YPvP8WhoQUHA0pB3IZS161dsA9rUsZcE
QOge2iiI1ynsbrxj88Qi1ePo0oPEjwCywfNA3HRR7fFZwTNQ90ImsfpVaZ/c/K3h3657kMqE8LCT
MNxPWj8EszDxux70wEm1T0GUet3K5Z1yvhDJh/p2xocuILznp8EOuVSCMchv42Ietcl50dLp0S/a
InRalUzIxlsJhhGVcZchFbsoCVmpYbPUg/PaiX9Di3B8MUJy43xYAO62P/dv7t4M873ySbG5XuDk
wZ4EdaILPkPQyKSTK8zO71QLQYVlhs1XQYWVg/tgiRnQMk0intd9RN/oz/WP4aRYNRQQROCGGNgF
HdCgmQbUeEpQN7HnwEc2MvFBwQMgTtvFaYQRUDYG0HeVw7YH8sSmqHEajbXYQbwGbxcjXIzPFe/2
151n89yfWBIXyImLzhNZnCAosJppyCPK2G70wYIFmaM8NI2aRl3Tk7+JNeh2/r4gkPhLt20/8Mxo
Z+wg794zjNgPFY1A6loYFRTpbcVWXt6A+Fy42lGyBNPqBSYONSQw33NIa5Eu1596X0NVvEvnQ240
xQGnxLmd+vk7Kr/s5frObn1DoRQF/Bg4sS5wTc6MHMLNgJgHvgnkCgmGx1Gw0A5k/Hnd0NYnPDUk
hW6LGmY+1T7OQ8djjFpE7VCFnQkajp6HQa7KllXrkoK3XjlCGUHDtdgN0eRakW6DhEOnH/3K/Yv4
iWKFj1MA4i2Iep47p25OXC9pXyaF54bOgAeM/ROfeHd9/zbwGqD2wj2P2qmN/rF82mbUtu0+hxBW
7wwAE6a3Ha15OBfVcSLDW1FnwOP50Dxe0+epRAJ63fxlmgHrLhRcAKcFx4DcTUEoW9uaQLysasdb
UkIDImifr5vYOgNIAQEJdYFlvGBWWtuhD4iOT2b1tAnbIAstQqKiu2VBMUf2RG6HoFa8dDYaOFjX
v0Z/7/pJZDFzhM5+ZDTp7Wfrix0Z4XrIX9kt5MR9PymenUj97tl4ygPh74IZGn1PUMLLuAaymKU/
DBBoM+9dADj6B0gx5vd2PO74R/KlqSNViWnrNIBKDJmEBc6qyz5FOxd5PuYQADOL/r2yK/LQQCzy
wIPJjbOGmIrLfiulAJmzDxAjmOhQTj4/Em3egJtKwwJZ58Sot0UFKEjzPFA45eayxDwk8ENYmNwn
z+m6TE6Hjwfq/HCAQPoy3trzhC/XKvxkc0H/WpJJSXQ6ektHwbidOs3zamMxbruD8/zNvp2YkZ5b
c2G2MzcqmpRuceO6HADlcgdVBcVqtk5acGLGPP88y9z4Qe3BHQLqI6ldUXYHQv6xXdie6N2v2sg/
UztTdeO3IhjGZU30FwQj4gWavfQdyivuQU2DFg9FZx59lsa40cNcx1sie0YD7aZDg2ECodj10LIR
vWBZMGoHIJa5uF5Nwqa6dHUKVFY7f/NdhrmipsxqhZkNfwThEoIjQhjyPhlS1y74D2AJbd+2R7ro
z8Zix6tW7gOuWtCGP8ISBicM8JQBCyPdOXbRF6WdmzSx7acq68OxvzOdXOGNW8HxzIqUdi1lYbGi
xXpG8NPuCLBeR7b30FeITO91iasf4ARvYn/3Fx9LEBNamHwBTN86986mKU1zAJI0GbrlWfPr26FX
kRdsJCNiDABEo2hA+hdUjpBQmElGoR1I3DoBRGQ3B8B01uat7cxHrZ8V523za52YE+55cslYjM2a
DyrAJJ+NXy2E+/wRHXtzLJO/2LkTO+J3nNgx7LwBZx7CR8b9e2/G4zhVyQFsLQXJIhA7qNijICB9
nCA3yjX1oa2mOdpeq8rIn14qTzVrtVVxECmVJ5DoGD+X/btLbVyPJQ7sf3AVJg+zfRnNeDjxr829
c7y+bxuLgqEATRhApBGfxFvuZN8mpx57CxwySckNjNpM3y0y3ZhN9/m6ma17H9OUeA8CMoDLUe5r
EW6OTGsgFiWow9YY6Auc3MMYDbEe85fpc6bwh0vGAKGBd2JQBKyThc1W12aTbiBMJOMd24+HdjfF
aWiC/W44KBa3EfzObIkzd2prnAuOmWNkUnH3iYCiuHvsgojtkbCC9c4F+QlGjofdGkT6QZXfbO8s
yNaBwgAc54I52Fx4qdsNEUhikKxUz2xfRw4J88gN/VD7pW7abVoEuBKIOQtO48g1sUbze2csf39L
VId+VLtsj7JYgwc9e673ZI9e+fUNFvsnvbZdoEyAksZ0CWggpP017H5ZbAsFBXRJvugl6UNXc6a4
qJaDU04PjPu54jq7uLAxooC70sCzDZvqAdVz/kkd8AFlS4YCPSqoPCRT0UW2NR9Tt0W/0E50JAqx
hRpImJu6DxxQ+XZ9yfK5lO1L90+1LqnjNCXGuQvXheB87ZgPjdGlj8AfB3/4ivuPLdFtBmAWs3ZS
7KwrvBYnDkg1+E5D13lxWzxTS1XGKicishXpQLqF0epGCg5hNv2EekXoLIXi0t7eMzgI3hWQbJQD
tEft1JiJjYr9qs+R11gkLIzmK24gsr/+deQD/5+1/GtJutVcs7SA5ANuY166X1UPMnLXKt+GosYE
maeqAG1tnMjxEZ1thE65GrOMudY1AcrcQMbttGB5MIxSAd3fMgF8VSC0iODscq+jNbW5s5FXJfCQ
OjRKh0S8zj5f37StzwMTKP+h5nJ51WStB3So0Az0Cj3EgEtkd3THqLe7bkauPopvg1EfUCILovrL
0hxjwaDpqLZCsj3SDGiXWd+N2RCovUgDaX0ObCBR8VbLEUo2Kh1XvWWg0eAomHMMb4apyX+hUACe
BGMugFKxNTSQLMWpvUhRZZvS1V1MnpeaHhaq30wgLbuzo+qG3OS4UvMuNkPw1kQqduCL0H9u84LR
drKr1HLR9sBNZ+ynZ8ZC7RkCBwnbNfcdC4mymHx9Y/GSOY/DfZPyJfcrYAB1pN7g6tCBZBxsEvLq
yUszxUWz7TuQ4LFQirnMUuwJd4JbopeZ5vQwWcaudVgOehD2YMzDbjLmXZ0SzLvPH6/77P9nX/81
LAXHAfSONrNFd4fENAjZ0d6hTVDEXlQGCYlKzOKpvuXWmRcqSP9dq3TD8WYqV6NhZQJ1OqhTVPzL
qOWaYkO3zvypEelcWK3be06FLiAYA+qITfq3de4+TGIo9/oOqlYjHYZubSGH5WADkRZGS/e16T9d
N7CZEQieAFAG+DpoCSQLlNiTZQ044maX70oj/VAa2sd5qIDgbNd3fL5iP3I7drv0gTnpz+vWN5eH
T4XrGbM6F/UDNMeKcuXYR70mb00AzaeufrluYvOkCakzZJIbs+krnVNeW+iF6Rn1QuIXS6i75Wdr
gmSgDiR8b/WuIlRvegfeoXiPmhsD6Zk+dBq4JcqkyQEfyiGLF1mu98ngAHhcX9zW/jlimFGwqyBs
SR+P0Gq1ahtxC+3iGLySUecqkHtba0EJ3AQ2XVQ25WcbZwXtubh26Pro5jUqZDpkeVUkdhfPGhGA
T81IBwo71uFyxfPZdtt97pixN3Vf8L92Qc6PyMs/Gv0iCtTvegX+4DEjKrSsKeXiv38AMnHAzEXl
8SL5L9vR11cLMPO4NcP1Lr9x4/oO7HNOpIegKfuLAAJuQPAlIByjQG6dx3/HqvPVrGHOCuw9XX6C
P+GGjZXCylY+h7ldjITiiOHRLbmHMdoWWsEYcc+ajytEHw3or92bVMFMu3ljn5i5YHwLio7yQMNQ
DmSx+nxXg6b7QHZjWN6h/j1GJYmbRNmO3fxiGG0BOMeHkqpckfa7mky+B6vQf9sZlWfc5Xl1U/v9
s07WQ+ezSC+ru3T0YozEgkSgrsrQCEb7+foRvECaCs9BBwXSTxilvGTfqns+L4UPmRaj3NOjsW8e
rbvuvoow8V9E3Rf9Cyaan+qX5cAild7m1vFHCwdui9L85ZhjFrDSImYAAhvXv500exdMqSKF3nKh
UxPiJ5zUAHzwfTHNx/OG181PRpcxdKoUubTWf/Ixxqxw2K1gLQjooSYr6jZyWhQsVu4VFRRl09GM
u/bdrv2oH8qYl3e6vSqC56YxdKZwNPA+vIAID8D2pRaBsbYZQxeHD/CQMJiPXf4x6AbFnbBtTAz/
gUYfjBPSUSydXDMpzzEa1+D1jVb3T60ExbHF8iaeTJ7HM+9+XPfMTe9AVf7/mZQbYUE5LJq1AOBK
mvlxGoo3o2sUt8NFVe+385/YkPNYq+hTamCk3kyaY7MHVRsoHoOkAFBdTbK3dRchiP2zIBERTnzR
sEzwBFCgSkk53upN/rUevS/VuCo694pPJb+3G8PjI1gPAMsE6YGeh1OaRmsxgU2JHH2rSq5/pU1r
0GLBIYYTIhE7XxQmos2myvFGpSMoCqc30mrhMOrhCt7iFaqM161tbuGJNSkh1/wgWxsCfXKrZ48D
6fEA6D5g6uxPZ4KEXwR41AOsgtryRXBeKg9D3oTlCeVgONHuxgY9BkB5/3w16HoBR4VgIfgwzveO
MI00fAEBgLsgXa2auB+fBXfxdSsb50gwKvg4t+hygcru3ArV+jqYMjDSDJimNd1jkb9cN7ARY08N
yK1IsDYUy2RiGUP9s6w+9HYemXjZp7UKBSyyqNOCI74KDP1GHIMrCRWR85VUlY9XYCtWUgJsTl+r
CeDM2YDM+ivGnkIX1NzXV7bhbuj7oyGO6WoDkELJIGmW1M5XZI8exDzYMIfB5MfD/H7dysYROrMi
JY9WD9LokWMG30CFj1iYP2sjY8j3i3v0ChXpxJY3AFnjIkUEoSG+zfkeCp1ouytmoN6yp8IH+ESV
02/uGTqb+NMYGL+4lvpUw4CzwGBVNjoJSx2ZmMEs68P1PdtcBtqNKI4iAQVvz/kyeFW5pjYiAU11
fihmsMf4ilLvpgXBhoNNQnNJTnGBLnHd3oaFybGOM00jSqxP1xdxuVWC7gTpHwhqbACNJfdq2H9N
1KO1w6zNL2gqftWrP5f/hhk8P4AOhRwZ/Pl8r0yt03iu4SItJ1K/dgHle9fv2fH6Yi6jwLkVKTQX
uVWZdmXnyTg7cW6M6GfbIWozYWUb++umNvfNBF8TpLDwKpbvHAyEDxMLDOByfHbT6v5HyupPjLWK
FV16AFb0G6yIvbscDC2L0bMLBnxTVq1F2Hg+uJfIojqQm/sGGIAhJC3FtXP+dRyb1FA0F6+PZhBc
YX0FHtcldtz1zgeTfHx96y5jjVhTAHcWowEXU5UaxTt5TF1URBli6MqMl8Y3u4j4GljZLO12pn8K
VMHTAo1zMPoIYNHl6MY4NGaZeRnGodz8CS2CpM7NH2lZKHxi62MBsIg3DLolmLWWttHLjKluMDaM
mTV/N1pOlHmzIrHaMuHg+IiiPwrZcsyhte4anGNux+N+lLXf0+WPL1I0CiGvCIyskFmXixWZHqCq
2uMppqf9dz37ZWpVCHg5Jnrc5LobbC0FzBqoi2Ce5hIom/Z4cNZidIdMfZKmQGChsKB4n1ze1pDW
xcsd1QFQwwPye+7YEKC1C83EanIN/bihRFr4xCyoqTdJA2INnGCFwY2wgP4FWHqxJpQE5TdK4E+T
TmcYJFoaEfIykjkcKhVZ5MYJMkU/DsUPgB6BNT5fljNM1moSzCW3TnFfj07Emk+1M+/A2BUS64+v
OfSXkBhaYKfEA1m+hCioqCjXYIx18zdeDjtqaYrSkTgY50mVMBGgeCpGqy5IQ4cSefDYUAagb/Fg
zl0R1611q7WdHxLq3K4kf3ELcsxZpym+1+ZO/mtZrrvMNDMdJFeIr8fB++I3031evjVtd7QKFb3r
pmucmJJ80W0GP1g6mCq7PqyoH68Gw5yaCry54fKneylr0tfDmHelh14atZpd1mc3CwV7PzXqIVyK
NYL4aATIxdP1s7xRv8IXhDICrni02JAfn3tkDr0ahrgkYrodO5V/GD3jA6n7nVmZj0wIBDmM78vi
jevmHbH6Lzrzf0KsYl91KoGgzQ04+Ski7pw8cdO8G1LeABKwmOsPo3GgRUn7G73037NiakJr6OuQ
mSqdLOUOSBkO3mpaV5v4vG1cfTL2VgWJb2jDoefWsh3aRULSMbq+65vH5mSlUrrDO9pWADWh1LN4
EXeLSOs+0uq5sEFJsrR3HoScO/3HdZsbzY7zLy1O1Mn2upqrr94C/1rLLsYp39mF86bV9YcVCnJQ
n/dvwXi4a9w6nnOicLPNI3SyYPHpT2z7Lm/BLYLqxZy7oJpuanacC/JranX2NxHpxJJ0lbvmsNjD
ijITc+1nb9Aj3hqJUfhvmuPeFYU3hazxwjUPFIXgzXj0j11gQs9XyL2+1BjRqgS0Vi9Inaqwpux+
JPZj3i+7ZvEU67y+oxfVwhl8Wi7uZ4yjjwVk4Qfyscg9cNQ2/PW636gMSYWnrGiAN13w6VprILc1
GcEkx/35yep9VVFyo5x86qKo3Z9vIp5T3lqLczHum2PX71G3p5gKr+6Cdu+HkAo4DGCyf+Vf6Q4z
TsfrC93IpSHrJqqvwOihIyg24sRHaZDpVVuhUTyY2o1J6iyqF/+V9+musVTMuJu2QBkLum0AirDo
c1uZ4WH23caQRd/kN7QEqsC6D5h5Y3qqMtG2JccTtIN49MgvBA0Z+uy0FgM9lT7G3ezt8sA7zmYK
RSPL/voXW2j/Y0y+lKFU5/Rm67Fk9toMx5y/dqvW4OHTf/B5N8TXrW1GNFNQs4JTA6guuQvi5j1G
qQzsogbtcpPfZZoZOZkLxPVbMRXRML44fI4K9u263Y38F4+Rf81K0XvJ5sbDXVUmo1GEHfvGc1V/
Z+vMnVqQQjWGshp/qQKGqlu+z8bmwOb8vp86xefagChAoOFkJVJY7oNiZemIDVxuPO9ADuVNFrNb
EDRz8Hx/baPx1Ve0VFQrk8KzhZlXzyLYO2d+BJtZNA7v5fSnDJh4NZ4uy5JicUM9zl0dy2or7VBl
goanK58NjE4xJYJY4QyWdJKh5geasRafKuD0zqnJYW4dFX5YbIqcZZ98JksKwaxgVmYLP+dTtdOX
cmcOYDQKIF0L7jxgCeO2+cE0lXyJamVSMK5LfdDLWThHl0d8fi1LbXf9IF0Ms8ofSvyEk5C7uOu0
OmIA2jWXZR9QfSDRtFhzyOeG7mrLWQ500vLbtGtptFDMUQ2oux/yIddis2rzXe6gdGuuLUN5ylyO
zAlUbeStex0qVDpkC0y8rOX8mFV4z7kmdqH31r2uDzHplshFP67P3NC2VLMs25v+rzlpR3SMYqwY
jENHZHEOLhSYSe/+ReZwuiLpngOxzDy24ggO9Qe/+ab1FKT3b9e/rGoZUohEfzqYMxfLKNkQZTYY
D/jn6xY277WT7yKFyBQNgmGpUpasox9p7Jg2JGqrR69+/d/sSCGytCChi2oOS1CMjdvUfeAGkhIb
BL4pVRwHsfEXx9xFCcrHbPClXFDFdJuvK6mTzHtfvRvdeR8bxdW1fWVC5QN1Gw+Sf3KTebDWlC39
gunOcaru7bqdjnM6j7GPzoGvaTsr0NpXTcMcTLO2LeDY9Z/S8IgzD3bsALycIGC+YIs3zKyeTH8F
bMddknX6xTK2X6kdX/9sW8cWOiOCctby9Yu0p0Be0OCFipkwMEbOpD2gbwEBnyxy2b3jl4r33NbL
9cSanPcEYwaGSRPWjLQ7utx76zxvhzm0Q1pUN56jP7HVbxUFkK0jdmpTungop31BZ7sG9rqLy9q+
JYVKTGDLIU9NSPeOmzXLnC6YKTKHdYHg0foL/ZRPwUQVjI0qO9JNw1g2ZWjV1AknvR8ZM3g0WePM
h2z0vOS6X2yFjdMlSfGVkbIYOggAJwU1Xwbdv4UPPWozf3AyFVuKypRY9cnlJmYSa73z6iQdZhL5
la0lK4A4iQ2dz0PKWqJwwq0s4XRpUsy18po3zkTrRB91KOHV7g6dtJesql+heinmIvmHdqb3nlHm
+/9tU6VYvNSlNqwFNtVzoORmLIEd2t7AkxEdnbCa0Zu+bk/l+lJMNodidC2MOSXUtx76Mb9di17h
J1suCTEPD9M3IJ4ARPj84+ksH4p0QJfIK/WE6k9Nqke+kilo0woa6wgBRoCSvbRxTlm0Ke8sPGBq
s/ow5z15sIw13xNCl+c/3zPRw/+vKWnPeg2J1GiZuPUBZs/a29ZSFEC23B0jiEJJFtVzU67YZ0Ab
m6mJHaumog7Xef2maXhBQLMds0yzIvhdaNyJW+TUmhSarNKmQOTqIK+J8JJlKPu+F1lc0c/scUpo
GZX3w16n+3wMqyqqxmTqjvkYkaiJ8lhVzdv8ihjAFJyz6PXJhQPLWW29S7G1GBLfs/6DgUPQZ0/X
v98G2ggrPrEiHW+QBaCjjJJ3wn+NcX6ARFuUHrJvelzFZK8atdv8mCfGJMdcWZcOY4U0Qfdf6Pil
5O5h0LW4CzxF0NrcOxBlgS0LLX/0Fs/P2ZgVrHStok5yKE1WS/bRrO0B8AxqKjxmc0UnhqTAT/lU
Nm0P92y1kXz06rVFlw/50b2vz9OeY8ZIkWaLLZKzOfTj/lmZWPlJ+C+HsS+mgdLEd+GhEBL8Mtl2
3A9FFppOfWfXgQpAuJncnZqUXEQfzWFCMQKFCdDdJtPMLEhZOBAtzDn9OJdOc98T8p2tY31b0tpP
5mlUsR9ubzM4PRA70UeVp44yq+eugWWjnVB4N5zqIOSssjbkVtbtyt5bFP6zbU8oeLhgRULv9nyX
faeF1pE1YLDCdY+r77zTKQW3t3Y3ADl5/QRuu+o/puSqgjcQnWLAGq5q0+dp7PeeXd/zuVXACrcu
NwhzCVgXlnQxpZhnpKvrRgfDP2/2mU3uKq5CW2zWWU9tSJfB6E+Du4IIEoO01t7cacDpR8MrSMCe
rXsTuqhRvdeORaLdBZisVRxE1fqkL7YCO1D7BjwE7cRDMJvRWquCypZTiGYWhHgEy7jc+GyygBbp
tNBEw0zKCC2NiZmY8tl3mkpycssnBHYfki4Y4riA+uW5BuaTIWsS9JV5XLCxiWa/tnYgiNcVGclW
PDk1JR1um/QmxL2R71su2K98P2yhn6E5Y2hY/0falS3HjSvZL2IEd5CvXKtKshZbkmW9MGzZ5g7u
69fPoWe6xULhFm73PPRDhyKcBTAzkUicPCfQZdHsDTeX7M0xJ0Bcj7NdaGmN1yKKHmqE8tiSwPrV
do3pyJOJR8mUJIcpbjs/09oYkwPx+C+Ce/8bGDc1IKVelhSD7GaRegAiuWYLPsD80CWCmON+xi3k
NlSLignh8yyiRqsNtExRhxU8xcEb7L0s94PbYDZO4P1cSwSAhg0GcqmVBvrzRF97E2wQJlQc5kcM
czl1JAIzcANgA3ZvbAPQDGVirKdl3E89htdLrXI6/ZHY1NGnmw541Os58YJVcKvDrA9LLHwz6XST
AomPaHYGv32y4mDW3cF0lNf8M4F3uM1ze5Peti9Nf7DGcLX9wYLguWgYgLutu5/BfMBl1QajygAO
mYdlcEbJOOkzuR+TStSK5WavnSH13FOqVq9GBeD1MJ5TL5JWV5tEkvT8j4dRV8zFY4yKBfZJVl0u
U4ktpXNz10t4gW/bItArgC0rMh2uf0D+ejBdDfgYYGQsvE+LelCZZQaM9WsRNIUpHU0bdJD/wgom
70HVhEl/gBXPd202+tkEc2EVLpZ0k6dLUKX/BuwC/VVwv214S0tnPKBMxkwtI9wJk9aEQKld/sDW
ihhxtrhhazpAu0Edi8+Cj8PElVZWIGu2tiu9nb00lXyUTPuu1kdv0obvKhkfdRknANpMItwQZ0YM
1dQmG6YRIDUwMXi+g7h7GIBGmw0GgzcGeeVH6eoOtMvD5JQILnI8l8AcGG5wYEW5VAosSRGtSgv/
M5GfeiM95KbI6/jLgYgK4HCWfAlW60mvS1WB5WTH+ba9B84TywHp6kNxEpFp8MIJrca/TTGHSCVP
aITmIA2x8KhlzoZrZrIbSVCDTQWnCH/jPiwx3qHoRWRjdAK8K+nsKP1NbVuCdCtYCyuU1wIQF3Xp
RoDSW56yvFTzSS46tyGClfDS6faEhoBCUXOhjjerrWSuKxp/6ZT7E6mC1ZruoqKKBevhPgDtDW0L
3l2SYkjcmnjbKXCNx3zqcJv8HD43p9yPvNEpHP21ke67n4kvel/lxfHeLBNNRqNolbV9qWHQUSFW
UuUVzfCJ5tnPYRnDfgXDlWVMuUMXXXCP5zrJbmsZd4R4kZaVKkwrdL4hq3KMFEPQTuWuTkPPG5kW
CZd98o+WVMrGjbpmWc3EKZX8t7Hp1KMvc8gH+qgtse3GLSgBF2Wloi/KdZ0P42wrPFPIkE/alj0e
u++VvwaKB/FbyLSCq6cIVC/xrdgRTZRyH7IBe/1ryTaT/SH1ZhRWBqv6J+V18YcQDJwQCnxc3cgh
YFsSqrxc6Oxuhc8fdg0bHD2bROy550ZTGo+KDYtjMHqqm7ir4mYY9/FMrzx2x+leX73oTrRQrvds
w4GAqSBtse0SGs0YnhgJgMr9K+ANlojzgptgdv/+Zn8Xj0ojtek4ohyo7Lt0/qQo06mWjLAqXq8X
BFwv2dlhdo+qS9nLs44yKq8VN16jU981b3OUi9o+HEPgXbOAHEIvAmBYxjHarJIjeZJrwPAlP2va
gyal90Mhmnrn7NuZGaYstPKmNUkNM4rRBZWE12npcTZ0Z4xT/x/v3JklppTS9YE2VbSi0p2yT2lk
4S26vzHVWWCG42g6Ztcs6LFjWuoCf10YRtYlDe4poHrzevNuARvU9YXwrg5nJpg9yywdXHxaXGJy
Gr31k+7qdTAZnj4dxxTsaNFhdWUPw5SBnXlldeyhQBcFkidSoNsSLlPTnf0MZkPHMSfTjJyMwnHU
nNUo7jWzCOyhCLK1volM6XZZJMH5KtpdJsykokxkuW3KUMV4nVdVtDhoeTkJzgGO75+tbPv7LpjB
s7zQvsMG95Xk06F16Fr5TSZ51z/kn8mCyx2E4sE21oDWH1P3jM02Y45xTdwBX62QfgPJtIUGJ/QP
MA+rBn1o4voJFd/UuxE1k/hL/Nu0wSB9bGq3TVKBvy9e84d2BgW6Fd1Y2fjz+hL53+vDDJNF1Hw1
xim3ihDzy86s9I6tikQjOBlEB4EjNlAluPrZzCbqRgyiVOhkh4nZ6J/t3spOpEvV0WlqeS2cTMKs
9PVFcRzfALUFThLM22H0hbFoDLSzbLClhnlmPxBSg4BcAxCY6t1DrKhfoJT5aGqzaNSGs05YBc8c
SBNA/cbebjtNHhKynWAl1GV6cH3mcuQaEkj0039xWJ6ZYkoteYnsJVokFAVoZBZPtH+/voEcrzj7
95kNzDSlJtqCHKmtxnGS1GNeJr+vm+D4N4atcOfbqoxLInVbwwxcTkGM2mefy/FgyPftHF43wfsg
OxN/GoG7LDHHVRORHFkiVR87E2pr9NYqodUViVr1yrYfTJ7YJsdQoaB4wT2dqbr11ZSXUQUTKt4j
pGd4JZK9miwPuGrLQdusANy3hu51KzRz5LS1HaM2of9mxOAm7rSvGUnJ19RERW6QqQpntSncIk9S
UBB1+S2mPfXj9Z3h1XhnP5hxIFNKoDQgkyZcINxmpLh3t18wlbDGzjvUnJ7Aa1H7qSe6nPC+uQVS
OBnFOz4825IpUqqW/bJxakyLq5ad3wEVBwUL9/rqeN4LI0DgABqMnglz7qlRPWPuA+QWUaaD/qFV
tXtbiq3X61a4iwElrW2DJRlaP0zmpJmRLG21kVooixfhAWxu0qBBx+S6GZ5r2Wj5A1INjDOe7c+P
OiVahyk3Vxq2QzYdI2L/ilo6uokqQSHDrr/WCvlMmvYLsRLhjWerU1i3xhw+UOPoHIOKhFminWaU
SiZIlvpAuifBehidLmhuNTB8oVoRfDVeXx6sz5goxXaCUpgNogzB0dJ8A9DGXYL7HEIIomGW8qCS
3sED8X1s0nvNHn6NVSoiNtgClFkpPiHA1nDPjbyHWSlIEeu1B2lbOGvNjSm9kFZz8NjnEumumES9
No5/nhljykNqqOB4pzBGCH0qNeWuykWAO64JECajrwZNkYsBObOSK2PZoGjFnPi1Ibtj0QuqXN50
0UbGi3YaMh/YeJmkNwx07QoNz/Z6CKYVIxg+JR6of0/60+xKYeEPYk1l3mfC3VQFWSK+EYqJ82DQ
tCZL4gJNlVadQcElL1CkaNELldv5VQdZkTPn6j+fbkUeQTNvYyMHTQmzysWcBw16XkCXdIqfp4PX
g2/seohzd3Jvg8nGvQSqjZzAxnIqnkrb3ThqczDizpNXPmFOKyye7X9eQZ8tiznhZ4weFyleEUJ1
vl/69yGXnVlkg3fKbGPH6LUR7Q+Z/PnnWtfV6qMGyITorUh82QiaOxokXu9IuSOTgxT5ZoAHxtgp
BR+NdyCfWWZCbJiGNlUoLEuHAlee+/xzteKQS33JnwLbcou71pd+9b/1oAyoW30VfFDO2QDzRMN/
sgH6d2Z35YY2EqgzwHv2OHplfdNUvj573Zv0eaid5ra9I7OTTq/qQUSQzYt7MIMBcIKnPvCvMnlM
nrp4kZeti4ITlg4EDDciwRaRCWZry9wYV31E7QlDoV6DU1kX3Rg2f2ezsbGlFoy+AHrEZhZN6hYb
eHdc74wKvbxheStWq/LoNiOg1iFOJF9Ou8kTfLXtSnVhFnEILSFAvS7GpHqMstXLVAPHmFfvg0Ju
NLlRnbntoRatAW4lp79Bqe6htxCOSybwGV5q2wriv4xvxeyuWMV4fou7RVUDz5W6SvyQg+nM7MBy
Nh+behYtdUuU15bKZLVYNWfdoChYcTWRaai7aIB3bgV2s7r0B68ujmImbl5QbLAPzFSDpQal8vkK
4x5i5ZIOm1p8k5Anm/q6LgDn86Bkf6Alf9nYnHe3i3NfjdVcD2UoUy0YdIiiU0jSgErGK+VaczI8
Mjh5r/qQ7wAHYf1Ja9MAFF2H654kWun2992vqMcRo8fRCNqseXW0fA2G+GVSRG0mzvUGJHEQGjJA
PnapaV9Lswm0Ql+GitJ8S9QOWnvKr2nQj9UyCbo6vAVhoA/6FXBQAEeZBalqJ0txa5fhollf7FX6
HhXRzbR0gs/HiwE4h4qaGm+Rl53nVK2oGSMAawOi2C3GgKbk59arSuz5vs/Vf/4cCAYGjAuguIXa
DlveRnRqE4NgVXoCHulWW39Ug2hol5fKcBEBchSABe3C6a3FGvReIUhlazA2kCyy5RAvFCCsNpx2
BgdlHwmcj/digJdUYmN6B9lTYZkYcE9FiWIAzaVofetI1DhAROMX0eOTulrf0cwNJ3s80qi8s8oM
M3jpcZWAKiO2oKDn3FwAEsTUEl52oTzHviOgn5ZkdtrWYZGS1sn1dnIiuV4ciNG9T3R8n7XkCdCU
G3kQpTeOu4IXFuiNbRAD7NrMKaiRhKbWqGCha2Y5oKZvMGYbSX5aZ/33fxzqMIUPDKZeNDLYk77u
OzCFQ/wtNFKQa8hT6mBo+V5qi/C6HU5oENgA0gDXk0s6yq5f+o1how7z1bpR2uGkq/NTb2m3w9h8
KqTMv26Ot4N4JMX7AlhKLhkbJaBkpwUv/qEF4q16MR+bGbz+YIqIBScRf10fhphqQqqXkmbdDCeR
5eYmpT3wLbVufwLJlOyaKyndJp5EkrJco5B7BAoFcKULlixlsttBwaxrWC3VS74OfqlpGDnE1Nic
ZIEq9wLALCdTbyNJf9lje7mQbafSWCw0pFkUPWRxT55ts0ZQdHor+4VU1aIijQdDODPJhEChG/1Q
rGMLEpH2KFkOSKBDLeyOg/JfaGhyvWW3PuYjNrIct0UChEqax19XMLK6+lr3QIsMmsBdeDlFk2UZ
aDZMtENW6fxkxcN1XwK9AqjgXEZOa2m/O1k75LH+WmCYzYlM/bh28ddCbUU3Cp7PoJxHbQ2hDeC5
GcuKRSFtDIhnOJ361Jk9+nOgntW41JsPwEd+70sPAiazh4lAsRAd17gqm8joKG8sNpX2uWWOOL8q
cH4m8UMUG82hhfyYCzhe7iVpWmHauBRNIvC+KkL/b6NMRaooa0xpNNCwJLXTdfVDpLxYi5Bol1OK
4qIko/GDI9/C0/P5J+36eMUjiwqcs1usd0N+VH1Mv6LCdkf1MTnMM964RY1I7hm5M8oinsvc6uam
RXiA/7o+amBFwWSuAVqEu+wucqg/HUgqcF1eEjB0PG+D+kkGZyLjQLo1GLnZblNSCbEcPe1/pYMd
gDnxZGW9oLLhfbq9ra0q2RWgJG3shVIUUjG9aUrVy6HLpBi1qNLYqmnmFgFo8KaSoW26xyzhnI5b
GaYDUdwAOfZq6Olb3kYHOJSnZ7kHpMnPUatkt1tJ2JjdWzQah5ViboUmEXWaXlgQc38OsNWbMgwG
MdnL79gmRWVGgEqCne5lnGOwfMfm7+sHI6ee24BjEBTCo4WKhuH5zkrRmmpqSvG0i484lj+s9bDk
bSDb91SSnW4QkArwAp+gUkJv0tA3uc1zc+s6U1lbTVTEdvxrjBpAGKV3sPo8mX0GeF4ZXF8d7/60
VfkmHseBFwaBx7k9wD/zqkX5FJZzXTtxNMm+lEfjcTIX8NrMhfGeGlUdaEq6fBnHOQ2wTUYwysP6
Mprxv2A7wEMamIEtPNhjYI25MXYkiVKQm+L5dcwe0nQAG0yB9lFa35XZ8O360i9CBtPuOFFk8FTD
k9E4PV/5SpS0iMwOKMvcVB1cVI/J2NzPZBLRllx2+/5Ysg3M7hoKYIjMN5UotVbdgKV4eYshfOV2
YYTGKTB8shR0QzgdcS0QEjNdttc3sxhOhgA9wfsk+5DQdmSZhhJmrUg1nHVIJrfLrdxvdeP7asgA
93T1ARxGAdb+TOfOv76/F+lvM4+pIwUMNGCoZNNfW6U9hjPwurU2auPbQ/9Jh8Sjs9rFSaWdkG/n
Ihcw5pgMuNR0yieC6RnQBHoqpm497Qdo+Qmk6TS3hSA10BalqJF7kRwYo8yXNZu0TmUDRrPF8AaJ
3OB++VWdweZQ1dFrl6tvEF4Lr+8r128/9tVicAJLZa9znaI0aMv7fr2RSHcDElNBAXuRhs4XxmZW
bcysIo1hBPrsut/PbevYTY1wlKZQlsb7uEo/X18WP0p262JqSoQOBDCGBF0NOKWjvgyrW3aOdrse
otv6d0Z9KwnbUCRpeVkYMCtlUk5TpxkhC8xuyn9t5JgvGYTxlLB6Ml7ak1jvQBAW1ubHu5NaifKk
xmwrBsSJcjLG9oT5vRvLoE9EMgX3cZGnbH/fmdJ1zBMbIKQODVIpIfSv8d47F9KpbOZBdI4Iws/a
lr2zRRVjjKFKhLaHN/lNiheN+ASGwdsBooayN30Bx5UncJjNIc6KEebLMfXVknZ1qxcIvsmd/Ky4
rYMqJK5iONVxav1caFD05ZgMY6ek0fSxa8K4SPBw/rDIqtMVt6UhqOUur3LMwpisIieERmm+YDV9
3TuKkgSJvHxtqPYD53eQ2+ZJn+obo8i+6LS/QZtF8AMEfsPiXrvcGOKk2hYafcXw5Ty9jaagzPkD
7778eCB4laGcDnlIJuwgtQQZtBzDslvYWb/LR9NND52bBbZbOEBPgEPUzXwbgiN9GHv/GGv1Z4c/
rDNB2GvJYrZ4UQjVIj0kmgF9MsU6jZLIR/lR8WGHicAiycaoG/MuHGUwUbWddgThtOBhT2SDibyy
aKD2t2RYS1U4VlxjCHERhBr3NAAcABxv4M+/eGQaFODm6Vx0oJOrHFIZR90acdx9XzBVXSmiA+5y
pBNfR0P70MJdFFwZbA3cDVUaxZD9CmkxfV7pfGry8r6OUqiVyuQ1c7MiPSrAclIIrKVSfqcmWmAU
EojJ0dgBzx6xzcqt5fgZzcLseD3r8GJj99v+FF27PFdadq3InQWVXfX3aBwzjDQ1IjVakQ2mMtUV
yRyNPKYgbPje59TVp4eKDILDgVse7lfCnLdt1M9DneGjmsppQqWdQn47LVypwYOlOoFXAZQ5VR7U
pSXwpss7x/n3ZWNfNqUubbcqX0mfN7URlODeSoKp88lpfJtkIaael7n3S91CaPfRMkoSO6f4aCa9
kY3GWTHy2arHRBfB9ERfjol3OV/iHjU2vGO6sZoaCKGvOKIEBSAv4PerYQI+66qptZoWhVKjuZgX
9+tI1AniFmN7G8zZqpdDDd0PvJRMbvUy+ZjSok6FoEIFgTEExXZbVzrqwiJ+y/rsqbA3yxyxM6FG
M0TYP0X/PWsPSf9oTmVg1UrQpoUvqU80bt12ioMmnjetevTDvlyPb9HmMmdv3JCotUf8Amr8tqsM
rymiOpdXtuzWyA4+WfIwqXIJC/P75Osg6M1npz9MgeKTX2kgAlnxUjdmOiB4gncRQHaYDymnUKGg
25NXDsWwRnKijgSp+V2NMBfRi2RCLmeg/kT2hzXm+7Ub0qoooz8y2oujBbmfeSbm7u/S0wwKd3cF
bcloo9lWiDi0+SH+YZn5bqOhxvOiYlczclhwu6yXzJGV3MVLlyh9CUyxF7AqhTJF+ucVMaSlq7rq
c+ZJrnpffNUdG5T1jgqhucK1Oue6a3KvKhuqGo0+QD3Qkj5PY1AQkBY9TmlY3Lapo6SO7ipOnDug
iLktj63tivvQ/yERfNhkkk2RJUk6m+gP9Z4OFlnTyTEBJWHCsRodwOUw1eDbDyKnFVplvFYlDYhk
I6yUvpqh7A9vGfolgGHNLl73HO2X7c3frm8u/6N+rJPxXEgE5ImMG1JYmjcTRuaq6M3o31YR3+ol
TulPhHzYYfwUXTzIoinYT9oubqpp4N4bHsH6eNfq2glkKnXQZ/SXaiQ3iaG+dIp2aEZ5dABnvUnM
6ZvW5IWzABfjaMV4iu3Wr3NR44afAv/+iezjFanrOhkTbD5aAO5qPE7k8fpe8z8v8ObAt+AhEO/W
546ML2t0WY7NRlvqlUDd1W1yp3IlV1lcBdxUTokBC0hXXDfLPZx3Vrd176oApV1KCVP0FKJ0z9L0
SwPCR0lFZRV383ZGmBitDG0sxgmbt2Jd+mA7+Sia2+fXxzsbTEziebqQaIss23t24c5eApkpp3HR
otacd4xJztjEBELwuDjRzFsFkcJPQzvzTHDOY4PZYAtfz/y0uJUakiC7t90eZMzHCHpxYlIqoUUm
OMute61a2NQBs4mB7OvxBuyLwBCOq6LmRmjM576IQ1vkLkykFgQ6CZAepmEdAf1yY6nvzWSKUrrA
XdhiwAR9H3Qn4JOTuyyOEsQGPiTIa9yk9IyT6lg/MGIqIvkS7Sc7SYiHjjGLeiwtuV3cMnWNQ/Nr
Q2mmRxuwBhwjwi6baJ1bUbSLPVWVR1JN2bZO6PXOmKOdD9uc/OrqAPOqCHjJS39cj/dLNOqWa0Fn
Y4LmANpyLP4s3TSzNBVG9cXtiJMd48MwegUAqe+Ykev9FfLu3n9xZnKr2E0F0MCYFegHmPtbXSta
alUlzunBVYLS16ArFLuJ/KcAQvVc+PZRWADxP+rOKrvFlSKvuQyr6/iFOItfvKd+6QJ+mq3HBUqf
YJwXhQj30NyZZPL4INk2cmqOw0w2wa1WPNNE+oZH/FNhJSICnf/wNT92lUnfbaMWk2FgfURBoJiu
gSSHJUae/HNLAtkCQjxQ6otaONw0sFsjk9DtqrRXi6pNmMpvM9A+ufmiRwKsgcgGk9DHKIujeLNR
Sl+GqnSK9bslxDNwQ3C3ECZtW11Sk27C/s3BXAQylNu9wtsA/GrsgeTGNY0Drh/+9RgUGWUyd9HG
dtGCGC+Ec8TqrS5/vv7vC72eydJrSa1+UuGCeu1aoaG7iDU/dzOw44KEw9Jd+aswmQni+wJLIC0r
HoSxKLN2o1Dz/je+VQ3xvSk7RJI33fy/45tlZ8+0ytYgwvZ/Vku/q/4vq6TuhCb7n6xSCo+KzSsu
buQfXsPytZv5sNrLBFWk9AVQF9xWB9NtZHe78ciDY6Ia71JfdWhoKMK7qyjkL+a6FJK3g4aNziCd
gZ57sJETmCZgy5EH5ZMxP5jBIrn/BSUC7xNjBBh0CNuTP0hyzs8rC0aBCKpwQmpu78WH5a7wIs96
QuNo9rXvdSgKFF4KAMzPgvj7Nj3B3u2kKRpayE8hlRqxIwGLMhozhIxFnF3ceNnbYVJNCm09KcuB
aiKtv7gR8aTKKU/t1x6qOQfQF6R+H4qOicupahzEe6PMbkLHIpa7GLtZF9hNbXDH+8IrQ4s63S+M
TGDwygPjBJjgnBhc+I4gRWwpgHXhvXUmB+VZUkzxCOvK4KiWC/r9GY4kOVBJbeBIPdRtAgzwDvgN
qiMNnvipipcF97+ASVK4vGFCOMXH7YoTSUAvZooeorn3yp0J9tIGhvMRsgoUceigN5DUKAAqRCzg
TV/Mn7Lt1NQ3XJyQyyG66z+JplC4NzpUOuAnJOof7pLzeMEc+VIZCsybhbdxiBhdiKecz70z+mUZ
pGXQuxhonP7Np92bZT6tVVMZmH+caRHBM9Lr6tUK6ufKJX7cgmXPgfCmp3oLdZAjIrelrsC1eFG7
t8982Kabx74csWzdcGQXLCmVm+fOeChQ2MZlABp/dwGSzhWlZV5W/rCLedTz7R71SbEXGS491ONN
OWOtQJXruXyPoQPXguLZ9XXy/HdvjiloW1OX42UrvfB6jZGKb6BoF3zJ6xtpy+r5glqN4OWJYkHV
0DtL/DU3PteWyF1ERphyFQCRtDRLfK1hHtx+fonsEl9MgJzgvm7sN2vbzN1VR5d0I1Ew1wAuEO01
PigJiHTS587DIV262akT1I6C0LsY1ZjGojXqGasabWf0Vg/zLm+/kNRAXI1uq3kQgyk5+2hCMBMs
oZgRBlSLSeeqFbdLE+EMkbscdceniPyQ7afrLsfxcNggqgKUvW5cjGbZQL8isPQulJvWs9S3pf8U
9Y+5ljpr9vO6Kc4t5swUcyT2ZrJ26wb0TcrCkwzJwWl2GCzzgW4j19dtiZbFbF3d2J2ugScs7CYg
iJcfq2E5ipX4w6ofc/tfNMXPVsakx6qzB0oxYx3GMlZl3CXtg7Yc+1mAF+CkhzMzTBbsZhqjhsIG
jvFL1ELrURS4PETE3gKLSLDkuBzLGAtZprea/JbSN725XZP7Qv9mNs+x8UNtnwAy9a5/LMG6WCau
BIXaqM1YlwXerUm57SdZcIDwXE+DKjAA5go6FeoWabtcsYDisyryFsIXs47BHHCtE/3Qq7kPlWrB
YjhVEOZ/P0wxXm5aC5gTKEwNGQDW1uO0QkKqpL48fJLkLxAlc/Ulfbq+gTxv39tkvB0qMHXWtU0V
jsDJL/HvfswcC5JIRbk6Yy+YJeM6yd4a4+1DVNDZILAWfco/18F8qEHEgscYGVWl6ADmucbeFuPy
RW5K41CA4kZNS19R7ishpwUvye4ssJfMHurUclLje2kVSROnUyvLL0By59vjTBdBWuIdInvvYC+X
bYv5W4xQYzr8cbvmGTf5cxwf5J8mCijDbUMN2FE9vO4dAudnr5bzSMtJy2BzY/YFVJLgPWnsfveL
aLpYtJXMuT+bxlLo21aW0gPFGHo3fomU+J/DcM52cPOYXSgXetJrzWqivdI8DrHpLYqItF3gcxqT
LIrRbtZI3qKJ/Kii2wQ9jusfhOcFf8TX8byItimEkM/XUGcKtYsYDwvW81bE14HyFbULXhdBWeb2
nyRhGPGKpTOLzK5plAxpn2wTmWBv1xsnOi4PnTf7yvcymA5C9TmOy2H0BOWEZmJ+4WJCscsaSgeK
sB3an1X2NqBsb5TFGeZ3wU5uFTFz5zwzxGTbPtYVqxpgSOnDQn+2cL+k3eTM9Ve1O+gZ/g+EqkQ6
DqXtXTfN8RKCkklHkaJstACMlxijPZIZQAoMECSunBhuOsaCbMGJpzMTzOI0Wk+Wti0ub3NHJbcl
+WFX/zyczmwwR4cdywQgKMx9FdLiJInutv/mqe7MBHNe1LVsJCTGMiwVmLJ1dVKhCuyfVj/rB9BG
3yhMwIB0oSQj9YuZDbgbgwApe6oK7ZusjG7ZF8fEJo42/lrLwQN1iwMJp/fWtn0MYHyOtQRy7RiG
TKEG09ufZogoOKVaHqJRwbBp5TbdJIh8XlzsfyZz/Yr6KsPYNEDJ0JsMZrSExkn16vY2N63gunvy
enpkb4rJMSCsSIDTAPf/5Er3tmO6NXhdHiPvfQmM38uX1KPu+E1gkxeNe5tMlrGzlozGqmISos9+
RpT4RdsF5nC7EtNLzPVuJsgDZvy9WNCIylVBRIo2l4lIcEOi+dTC+lADUkcKtwKdE3gInFYUNJx6
62xvmcCc4rVKRwWfUYlltye4Cebv2QygpDS7SS3CCVwKFwFPBEICjJ2C0A3MmkwRZOjFlBubbJse
Kq1H0AX25tUjXzfFcYO46rBNXkCkqHDL1okVV7JwIUVH5EbEi83rau5/Cdv9Sse8GZDxqxBd4sGP
fut+FqBB/QUpUHMhKvRFiFDh5sCN0gxE8xBbYImJ27jMFQx9IGLeSzy9m056UwSR1wWKa/weOn+B
ltF/QZnFze4fZtmLUCE3sjZCrCVUQyWwXvLTeMjd5X3xYrzaRv7yVbhQkUWm97NaWqqUDRYqdXjq
t4dwKH6XJA7jtIC20Z2V3VL5VY2AtMqnMK3eJrKxX4tAV1suvsiju3UzCaqOojJeR6y7HAf88+ON
kqh+rRYu/vDdTG7NWCgssyWiayaZRIV2FNq2MRY+BkkEkK+Tn/Dq4EuLu3jkpUU/sxK1crjxu1sl
k6dIlZMcVIJYZZc8VDBZ6Zo7dSOecGOwsKOvayboYkPQGOASjZYYrHzSRtmpi8wBRusYmT/bQcAE
ws1eEFUAsREmsC9UrSTakLIywJ8+tcGqP9tpBOjXXSdUaeH5GZp8m54mKKFldtxabjFKOhfgVZB7
cOdCM1TJRSSyvO3dm2AO/FZVDOjbgNnYzvAYnzTNMzLy6hTEfhis8ilpVZH0DG/MAdfqj1UxKXJu
TYr02fVhrlX+LCseNb5PQDZF03RXLMnnVFf9rtPCzL4bofUQb9MrYGccoZaBK1euzM4QJcCBq0gx
6OmVrX/9aOR9XWJhRE9WQVYCThmm4i9nEveDVocNpHMHinIufpemZ71uBBUG9/PuDDFH09DViQVe
Rux903llTJ1B/nl9Kfy93plgSkapndZFW/Q6bL0oLL7Jz4U33+T+8pb646ELVvfWhDorZsjSAH2I
68a5Zc1+IxnfKvpisTCCWYc4Ztdg8TWvmh3pRxPaPsYWToC4JAuGWUToBK5L79bM+FfSN5YVW0Mf
lqUdJnhh0qQ4iCUJMko4b5M6uL5MwVdkJXKablCTuDSwjjr9CpaQV6kxBB7JwxADbfm3SxLmwJGK
fpJwuwFNXFh+HkcMi3rUDDG7ZrvpcTvo+tzpLJAwv4q3k3eq720zx4wUmT3UTGFbWZBSV6XGDKIZ
4T6vihhrRDvJnC51XseDKcFfBmnE1M730RYJJ4ksbH/fNSRsyNRI+gwLa0FBu4Nh0XoVXNK4ddd+
v5j0UUSAymbR5vVx2NPGkTEOU43QlZYAC0gcq/zWKw969bnspEOyVo5JK++6R4q+GJNXQJU1LFGH
XyCv95b9W48+SaXoBZmfJA0QuqggNrqglx2neZgrCht5nP0aSH7EE7q36sXdBLje9eXw6hxw8BAN
By6HQLHVdDDTlDriWcfIQ3zXAeoI4Q43XoZD1ZSQwhVV8f8hc32YZHzeiDSZWnjADc02hfzKnd2D
npE0/ry8xxOg5cXgrTRzYyin1NW7JMXgU4OMffq9l2pR7F8Q8m0TCrvlM1EB+cyW2sbaA6ILLuTm
eZUbB3JYoSrZd33Tu1VDQnBzen32cn3fuY2ovWUmWtZ1GXVztEBLdFsfdR9Vn2N80k6A7fmxJ5Ik
3bIyU1piqk0HN54FHrcLYKJCJlAAmdjy1Rx9mmKoRoJCWzccmvmBoKwzktkxRc143oc+s8osEWT3
1KRWCgrox8E3XnFfSzYcT+aWbg8gtguB4wljYLkrBExxPuuZZSZNqDp0kxctacJVmcNC+ZyR12o5
mWviYfraibWHtO6cEnxT1z8qJzeARwJz49AXMcwLAU+0fKOxibMmrBXdT+ZfmgQ0QC0CAXCyg4W5
Ww1UxqBZuGAoWsrEROTAipGTx6oqDpBpQgQ15TfwyAb/fEV7W0yVYQ+5sdQabMktqBtn5ANZ9xYh
wpxTVWBJFgHnJtBPQM+eHx2k1JYy1mGmnTBlMjTjjBt87deDdeyTKQCH1c/r6+KkvTOD2x7vzqrI
XNDITHOALBEUYBlchqOW4U4zflly6miiPsnm6Wz8odpF1wLKheCfZtJMHdvRssZFg34QZtTXh3I4
XF+PyAATakuetPGawECWoepbc3+Vfl23wPW63RKYT6TEeA5QoNUS5lPzisH70LRSXI6X23ZK3q+b
Ei2G+TgGmDX7Jd0WU38jc+xAMVsQqKLFMJV7q2fr/5B2HcuR49ryixhBT2JLW0ZVci3XG4a61U3v
Pb/+JTT3jkoQh3g9dzOLUUSfAniQODgmUyUSFtMSMKvnAmTfkZUNFqsf3rbXwrPEHKCgLLSkoGsR
q1/aHFpDITlGV9qjlnFcYA18Ln2MicxBsqXlsYI1deqvZNKteantSlPs7fWsfxuNUnWCZAXtEp8P
TmtWQZjXiBdaZVKuolog1/Go8KysrgXZa1A+6YAfVlO06VuDlIrR+YOk28oCHzPs1PjzLgL0lHwY
YeIQcVG6LJ7wafDE2CVatU8V3ujK6m5dmGDOvTlCsUE2YcJsBBJbRjupuGdTOeb481oh7dNa6A+5
wDNphr7DQrBhVT0j7YnLTcttDb2V3aukvxKMeoCEU5O+p925136bE9QjlIdtz+B9M/r3i59QJnqH
hEqDB6hQ2rlxnmfF1lHr2rayep4udpTBBmmEwCLRsaPNWDuD9FoG1wT1Jp1I7rah9eWgCQQROE04
M8cpkKQwF0CD50fTMekWf54lWxGkf+WDf1thi+5JKy9FYwidr3UTZNvBhbbc12PD6xFbvV+NDzPM
qZXSGXIgRQe8A0XxGLS2NLYWdJbtQLwZDF73DGfr2Dp7mOYg1u2p9IcyWNGACZxCsDHF5W9/ofXD
9bEo5nCVelEUGoEOphKB4f2tFHm+thokXOwac6i0oYwGGbQFPilPTT3YlTm4JOh2aBH34lZ0W+Fl
e0W8jaN/vzhCS0uQ04aGkV8PoAsWizGz4j57G5ryddvQ2nsAHY7/dW6FOUVyXM75MPTYOhNvnx6s
4fsBcetkgU6qPc5toTtinymHNEiVYzmWocq5RngrZS7g3GzlURLhkOB/RGZ/9GIC7iw5u9le59or
Cwf4Y6HM9QseEXCtFnDF6mdXWiXEAWLVUu/jt9lDnz238Zy3LAY0xiDU46TCB8SVgkFZKCwoxE70
yNleFscxVaYbN03jLF56OOYQYXZHQs5IE/GERrlf07ykypCuD71tk18PG6jr0KShG8jcEiiyf3bN
kRRdtGhy74d1aPVKi0DmX5AxwAYeqITKYtMRus82NDSsKyQTez/bQ8gh3sWHAaOlcnKFIRc3gKaD
I40cDPl6ED6bZPwjEeMCLadYVpDFVqnfz8aPuYRIMNJKU34bRc+9zDO5upMXq2R8RAdJW1roUu/X
oBmLGitInrc/FWdNOuMdVWuk1aguvV/E7WQFMn3g9G49C07TF141lLZEMtcw1bdtu+/Ng59fOUhX
oQMExOAaBJBZIZMFcg19ZWBlozINVqMJp3ZowLzQgLc6FH8bTR6f667Qrb5CHJSGyEAmcjBYpQBO
gXqKMYkdGvh1gXLWy77H/x+u5HbQ3UgKIT+sCpIjjMtwXKZytJtcyx6DQpZ+5nnJu8HWvhHSE1CG
Rj4PpWbG21vwpi4iGXp/MmQfPNG7Xggft3frK1TI4NuE9BGGbyj/JOMGXYkuJPDbD36m/J6gqNyl
p1pfODC74gqXRtjqbaU0UzcLMLJMT/3kSf2hNqJdKD5Wop8NP0SNBxMrOZ9PyyLMFWbMSdPGYo2d
C93exdRLbiPScExn0p3FxreHxI1Tlfa/qMh/NsxcaV0KuvJOgmEpRD0ECUzNig+9hpHf0Wmsafj/
zN2ufENICMBPJMxPfZ33TeYIF2nRDH5RWqPbnseHYvDSyiPudJjc4TylTlq7/dPCudbW7IJbWAML
Laguv4hGynpmFqVaD/6Q5FZTPQVkjyEATqTNMcK2ODRhL5mkw+LS5SFRECqmL1PO40VbOWh44Imm
QWVYCKZ5PkN+NgV5JinF4MfCk1R0mGHhVSVWl3Fhgf6Ci5gqk0B9o8SwYJLwULfElePeUsKYU0qn
7sVg36eF0J9xYWYUtdqs3s0kgVUFDzk0vRq5PUCGwtkGjq+XPyqnFwtiHB0MAXmrAxb9LEdpStGf
lkx97PPkJkyWnTYHr6Mh3G2bXDvVn2wyN3Oaa0QT4nLwy8hGj2SxR/CLUw0Wrfq+csHMEtqilUBp
j9evzvt6zP0sCTOENuUOsuIVWLokDFsZkE2LOeSAPCsMFi+53ipZAvHyRvsdxD8z8iwp99tbuILE
lzvIXsokbLPe7HGatDzwdbFFbiZrT9Dp2EWCuAe9z8lcJreLDV4tad0wCIeh/GOCephZ2zBFS1qA
ExAFdw263osEqpkl8Ns5uFGG8GYcFQccvbsoz93tFa+Ux2mJX4VKFGjXKQEVcySkqtNqFScPA5Dm
KTzLdrpDjRqTIZ1hdW4aYHzZsAdXcpMDqPZiJ3R4Qz0rg6CffwNzWAptNANSYfXJPt41sr2IlmZY
Y2V1v6OdvqvOlDopsIfCJpqdPm3vwMqAwCfrCoM90iSV5TQMgy+n3UshNr01C8ITJpncoAx/Jvp8
P8cxqKfRjg4y8UMGkjpOALAWk11+BLaHu0KLuDJALsjXLBl0Sq2XL8h1uYJi12fjuXYHp9krO8EN
dkjVzG/i89J6svK7LzFXnjuY2uWg18qLjO4JNHigdQcdU5Zxe1girQtn3F1zZIe71qeEowvcQfVK
L0XnXs+bnFjJjcEivBC00MBNqJZ99sNuzsvY7GCxddXGMjyksB+IrcwgB4OssyvuArvldSyvFKqp
URXahUQ0oADCHDvk+ZfRUGBUwISxjZ4bX4B8NIpe+k/4O0p8PJWD1QvowyCbSVLSaohDAUhZBYtD
kHtL0OQujPVTKus8YrDVK+jCFnOy8YRpxaaYgMrm9QKZoSL9hnDZmcfallrIqY3Rfvsk0YPy5Xa9
MMgc42AplkhKYbAwdaseURwWePm+r1ChoWYnohAuYp6YuuZnNwkWZREqfRxAVyF5wzcBLXgY7K1+
pBjU1uSD/u6daIjuf3BbHmV2eZ9NvyPpRfBQRWI8hwLBQ+0wOLha7cgL3lSH+DglT8qf7iWMvSfv
ETpKRGMz+EIoK9Abx16WlbTLqmK/NPPD9ueS6V59+l6MDbrgiwVB9amqm2JB0JUB8euhdWVBBM0Z
uVGpMoNIlp3cLHeSMfX7IOue5hYPvDiYbuUBnVpSr+xAcYtGuaSrLYyMgXwRxPFoYYAioJdqkiWG
Z0HWMUch12elLtDwpA2neBL/OPxg1sGEp/VYF6lA4BOjkjmFeJsXs03ix+3d+gpQn62wR7fvdSR/
tQYZgRmUE1QF6ZZ2v1rk+4Bo1ZId/QdxYs7lRM/oxidiB7AMsxklo4NRY0rcRl+sNpicCTysnMXR
Ldqyw7hClTZLXasQHUj23X5Gc8l14CjnAXkPC12JCOrALPe2bfMLWqCvkNIWgurZMCh/z2fviyG2
Vqt1hZMcRjstNjEzJ//YNrGye59MMHGpkap5BizpfVEFgYMck+dsaiQ7NXnctauGIL+HdBgUab/I
czRCn4nyjLgx7tAIW8uin6r6sRV5Tsix835tX5zYWRIFITa13jfBQZp3iNG0U2T+8WQC7fgE6kCB
T6INR8x5Slo4ulQgGhnQAGIIKh6vz0MdWVWUcQKfL1cUY4m5MYSxJ7kEDTi/C04dSm+6jtEP4bqd
EqtMTZTHOMOgaz6HTmncUVC/0DS2gyFQjTwxQiBFWy92194lwfO2x62hBIaaPywwK5KQEQuWFhd8
YSjP6djcaXI52xBTOcy1cjd36RUOg7eMk9+RbNc0KfhP2+V+bscG2tYKTzllBeIvfw47q2wOjdlI
GhwzwoOw067NRrRKUDkThPIad4ydLo5BkU/WGBQhOMEzSRHHdyOgSmll4kDWVfU6M31sCKh5tjd7
3Rz+BWj9SMqXtMSgF4sS0ADHVMJ9Ou2zZHAkuQdlDSdtIK/7zYcl5quGUUWKeekH5NWz3M2GeEED
XKM4Qtzp4A+Zr7RcbpDbB3UN+gSr+xBc3ZClDk+GfpwKZCbHSBscsOxUTpmps0WmPHa6Muv2Up0L
6AqqO/CzNOlVMU4LJoDSpnWicui87Q1bgw8NuTAZWqFQ12SDCjFplwB0sYhXil9Gf5SNhyC43Tax
6nAXJujfLxGqQmiA/vTBJ2ZideFzTo5Gey6js2m+bFta/SYmZKXxWoYSGhu7DwYJq6zDNzFCbddA
KhtEk9sWvj4PKDx9mGCv/FCt5bmoARc4OCD0ypzSNqGGhEZ8N9lBE/Hc8RrGV136wiLzCmo7Q+qC
DNDbNp2VNrh1BdVRq8GSW16r8Vemd2Z1zO2oGdmSEAHhX6kFdxAKGBqvEu/zRHCH5HcEErN2OCS8
BqVVxL9YIPnsH3UsN0Jei9jSrLjJkqmycgnvOlDK78O8zx3SyudaKzjTKmvPhssvydbiknEYiraC
WSoKEh7zs+FpOwzU2ARjUu2VZk9+dEteuK/a1RP3sVxWWrbLNA2ICLvm9x5qEo50BQW2DNKAp3et
wFcxslAyiz3N2XbdVbuoi4imqWrQz6Z/vziGkhGGqVnBcyulCi1lqk6aOe3ztv7THDf1oQs7DDAm
kKwxDBH+CvEhNx3R3I2ezW91z7PzNSHx2RDb/j9qfRu31G90MBFEIJybdsMutlEgduUnXp/e+i3+
sSyDucgmA/lbI5WA91Nsx82PPLgi6bM23ZjBU4NeNwXjfca1IbT21AqWDh1wlRP4r6LbxS9gYrAM
nBiSQA8nKAr8uhEcJeWg24qLUB4dtDpKEpKOrA5YlJIgbBIgdYBx6lJRj/KoukOpcjxk7ct9ssO4
yFSXaTIVCMJHkPSaJrIs4UG6+w8ZMV+5iQIIE4NAIc5QdejGG18Z8zTINhWtTBF0qFDvUdob3YgS
TFPnT7kke4KcnvQQ/OyDzrlcOYY1BrqTERrGSY7ILzeGXQ4SQhGN8GSQ7RadBuIsY1pPgI71y/ZB
Z/0EvcU0VJfprKmIITn6qy4O+qLksY6QVvOqbLCTIsfgMucDsjc67V6GLDZIR3RTh0YKY6FCzm5s
k1jy0hKP3f6bGg7uDM1aOWudpJr97fV8OXowB9VqTOWiKQhSLyxRgdCNCF+kWvfi0OhtedTVypLE
tP1FuwCvIFElO5qQNw4eL6ltIEt5ncxjtRNJq9kjANEvUO4D/VTX/uT8MnrkLj3r/ZepYLciBrL0
XyS8Cy1uilxtdY/eIaqduhPk+nzK4KXZwy+h4NK5faEJeLeoUb4GqOzgIzMulQuSOfdGp3tUvI6y
bC6LI9xRmv3wQEc/qXYCJfmE6sYN8gOKYPWdpXC+/4qHGeiW//tHMFioGX2iGSF+BNjfn4xq9syO
JxPGRj1/rRNahHRM3dTZlhJRbRpTmSbdgxS4JSedlWijJ8qpo2Yp58W5aoqKWWsYKEUmkdlSITJr
xRglHSLskpUUYA9tXpXgoQeob7vL6rZdGGK2LZ6abFK6RffC8UFURFdDr9G2BRbA33cNyhmgZZHQ
ocQezE6bECilve7lffQsBDUESMe7tuGRQKycf8weoysesCrKYM7+jDAxqrFqFcBMgGbVWFYdlAtc
XX3Lmis1/dM68PuaLowxMemMc2uYPbC5rUIwTqi7LK3OVSY621v3Jfb9yw6yAAQLQu6fuV6jOhsl
TYTHZdqdkmqWPp0zJXIiJbdS8qPKYndO7hE1cpziS4mWtUu95gKuw77qYrGZdU+5Dnx8tdKaf4Gw
F49I0H866VuNxjAvCLh01esf8WO9bDyotSC0TUbw4tadk2Wakw5o2e4gePCqtBXnjK26Pvkwxtz4
RBimFklj3eulXaOe1Olt++vx/n3GIyFOm/U6dZJxUJ1JEU+GOHISRbz9YvwwHTUyDejP99ruDpcf
chmZRcTM1sXUmf94yJ31CuaKXUy1BtEKsELqITgJzdCp5mQwVmHv45Ow4jSkiPVYxGSuVysviYQR
mh6ZclJbKVfeehWVLiwxADsYWrVMEiwZMxTYfgXgnuBxW3K+v8lAa6Y2qpzHKWQRcgVFBs1dgoLT
8c1bBYMPYlgYs1Ti0svR+9cmyH0GNw1GcrcdmfdV6EIv0AAFz0wbZPpVxFOKKfs8xABzcRtzYfXL
9DTjYWzikwhmpggz/BnaINeQxbsiaEWFK1fgwo3id/4VXbTSClX24HV7kV86DFjbDBxg3CUcS5JI
XutS2YPsmkYzLdRdIiejRbQU8Qwopm2pBvWN3T79afcSa5+Bi6RP2jpXsfZ8gfRaGll5xqOSW49a
L7yewQuoF4eiWeoa1ijalG2+7x3BpV1tit3De2zjhTs+yfNRBjUq1HRR34X3zJqFvrLwTkAtFAL2
kouh3NYJrhUbBJVktGOR47ery5XBS4n5RglddWxaI46RdS1jAFZypd8u76Fp6ManAK8QyLombvLA
7UhYOyuXJplDD5meodEk3GBUGRRMSfrv7AW8rK7mTrb+vDwO5+U7X6FkDWourTI4MCWlUXQarCaj
ZAnyazhwXYf+cPZZAWoTCHJDBxwtF8xnjMa+ldSwlDwFozLP1R4UEWCHWERf9EonvuZt5JrXXJh7
j4wuMAdyvHIkTUTzugxeWT+J3YgmYF5b4mqgc2mGuQYQ5xd5L+HQoWNbwDejgo5QlfDRBEzlXUJ7
OvEJ1Vdh7tIq4yTzWI6drOBIaNfhXRpa5W37YL5Ux+xxsaXMGr8ND6hkgiroaRvjuMtl/GQuEe+3
FGOE3eSld/nO2FHBnthuHcW00U3rFTaXF4jjOe+n9OJTytAZH8WZnsJ9dEOVlQ1b8cs9VOvRpMWF
GzZzS2H0cm+pY11YK0WxTEIRe9s8a701oojxM7ILLwK6PSnfexDnZ5bgm0dZRKeJNVq8/guefeYa
SczRMOfW0LzI+NmD7Ejucy8qDLBN31Lh1QrNUJyPyrPIXBwCGJmVjPowhRzKoF3bw1NfWyi/x9CP
p6VxEZoiBzTOuWrKsb6OPH/Dwrva1+V2J+2gFJmiedMwvs2qhhFrHjfpOqSivwRz8PS/zPpqAI9S
qfiiFcktNfjdNFemeS67hrOUVcih6Kbg+Ugvjc+eQ6pwzjsiL3hstbGdaO1LFpWvS5fydLPoD/4C
pReGWBeRi4YEAxY0iib6m45kOBtqbJvIlYR6t9t2j9UPdGGM2T3RnP/7RKjJa1WotipWL9smvuRO
38/chQ3qoRdOsIAFvVtmLGh4Ht1uHx+I23vCregg4/PnrKusNeYmCsHumMgTbqKaaoD4UHRBDx40
2/eKm18nnAh71fk+lsY2rmeyME5hAwnXtO3tBam+Rk8dQU5A6mFw3qPr18KFLeYyCgdBVVoD2yjf
FlD7Uq5yCJCi7+61dYTb6bGD/EX7RDgsOByv1yh6X3y7aOjkeKAJoCZ+1cljr1yV8xvHP+gP33B4
tjG/LRa0hoWw0UFeo7nBok6hb/iFm92af9h9zTiHRo/DxXKMoIy6KMUedvn3GFCvivf1cre9Hs6R
0higaMgskz4H4A4QLdCjn0L+tG2A900YgFimMUsWTGx4oXHM8lOUls4yhf62Ea67McgQxSpoMYP3
eyPw5Vftqj3FJ/BjeDUKjSKqfeoTeAw4Tk7/0S1XYKDCaJtMncDu5IXNGcN4uQBxFzDFqguePTVH
zIL3nRigmAu9G+catnohc8TKBGGC1nH1LDkIwTbjCzVmWxMacAyYu3pPgOe3tCe4BxF062m+4KND
1xM8ztfjnCm2EVlQSyFVu1rysiGv4IVKbqfVsisEIK+Y9fvUNII9UYWjlqb7uswyx9DRErD9K1ZT
/+i++u+dqTPoEesgPmgIvl5Q5t/nqT6ZtTk5hZIeMVrvKM1TpQ77Kg8es364Uh19ech/oFR73VYl
pvHa627Sfy2S8aSRoLGU5rnR59DZ/o2cw6SzMW/V9XKv4rqIs0PYfM/KzA4NntgCzwkY2BmWQNfl
xEBfLwbvOwIRN/mtjt1S/lNiDgbf2Iq5sYQz+pXgbU35rSslqE7VdjcTd3vPvoi0smYYBAoxN67q
FEbNU/sonvIDRMv2Orj0j+I+PA0IK8u95IK3rD2igXrbOO+DMbgUBy3e7e9J7wVspUtlmTVI5iZe
3/mXthl2jQwUKckgJmKGNap+4I++cjRf9P2ESpVil/fFQ/Twvy2LQaOh7xd4eYBhZNLvkybximgE
vUq53zbDAT2W5DAezGEeNYDeIgZu0/ZWj8TOtgmOs7NNDihT1OlI77+xOkc9mozyNyQhLSHm1T84
nvClvyFRy0ic8IVa6ZT057rdpe399lp4CMaWWPIyAOcvTW6q/uhOV8qVdixP5fdlF97S/g36OEaO
DA9GtbP60RP4L1beF2OwoxmUIY1S1Pqka+O6jiESmHio/O/RavSS7wUf9DicNwHP9Q268RdRUisI
4GyoRPpkLPbgjVXdBV0q4MkKMHxXgfSad6Z5a2TwRBLaJYoyFaFtUgvoIZxxF09/PC/MnGj2pSjU
Upm19FvSFG4ESb475SichTvdoRqr03dRdgub9+DnbiaDI+acDiDWgNXBg+jIqX8Ib7OnGvX20F5+
CTdE4Rw/ChQbIZTBAIkqgP9nBK+5R1LVJXl4HHT92syEvaLdBrVwlQfLSUr0f/VOAPkFOnEgevG+
CxcuozWBqGC6EA0PwXM0vfXBAb1HzvZhXA8OP2wwJyGolZiMNHlahY/G8hwPryJJ3Dl7yMHOuW1q
3SE/TDEnoEsVQQ5MmNKW/LEfRfS6Genbto1/eBd/GGG8Hv3A4H4Y8e4ZPMWL7PxWMCxaRuiv8PTp
Hd728dbEXJylRhYQ9Cuil4hemJJTXuScJot15P9YEOPqStKpMzIK2LX6RLvoUkPY9Qsini7zOXu3
Ht9+mGK8PNYyuStp1pC2sSzopQsP5pXhK+58rHlwuH7P/G2LHZlqEUm3C80wKdf5WYYq3HEW8KHI
a35V3A13qRPdRg8hT7CGZ5V57iNQ7ow2QjGm62oHUrGWLAxOPv3a3sh1tPhYGxOhd0KkaYWGfVT9
cFd4qd+47b7xuZQJHNeQmTAbvX+GNtAcUHRVXYn2dDWfJMmOH9Q3U7KKR6oo0PwKwWjwtL2+9SKP
9LFABjSiskeH9YIF1m76Oru6PaaOEYJvmfbuhYkFtmV+eeLLUNpfV82HVRY/gqgdOhoga5AtpMK+
yi54UTpr9GlCHQqeILbBlGaxWxqkmztfhoK7XbjTY+7hQsgLS73j7APd4K/XwscvYsAm6yolD1Ls
Q/hIrsXHZZ/dNz8EVBTU5+Yum8CNzoFQnmcxcBNImaIaEI16j597f9j1Xr2XuTLt3A/MgA4xp0Vo
aX7bPGnPkqNdUWV44yHfpzeJlbjRdx6O8g4mAz193JRST6TFi7TfWVBaBrnqhm+cz0XP3cbnYpv2
J1nQO5k2IDRO706OjlgTzCbfDF928nvu6RQ51hisyaOsi1UVt3ctl5aaZrZWQNQkAoEApOi73iLt
aIWladVLx/ESzqXE8rcVgm6WBa3B0mnbkjzIOWcnOW7Iyn7F40jkXMNG0vBL2aU+gnTQ5PNiZg6+
seP3MU5WTkZcrl0M7qMqdJMidMo6tUjCGxjibRmDLVNU611vIDZBTRdkouoxJgMPNTk+zpK29enc
pGaPQwV9Uj/dQeTXIeDGtjPL8PHMt6uH4MzrcODZZACjyTQ9VRqcK3O8JvKOSCcS/9w+VjwTDFaM
s1RUU0ufpsuINjmoVGVHVeElYXiQpDAIEUlmWI8FnDrZ64fiJrJjN0VbyE4CU0+/z9zql/KyvbB/
eGX8De/saEhRJJoaDDCpn7Jv8zl2BVe8H1zBrz1xJzh/OpnB3G9s6wSm42KtbeGDZX2uTdxh+SEc
37bXtNpyI39c3SrFyIs3BWpt2EfqhOJB8/oTynupW0JAHihP11fsQDzrhM/To/HY/VISdP1s/wDq
cBsYzPLQqVVndCothzdKaLX1Xdx33mjsFIx+l2D22DbGew2o9NhfrNaIk6XTabPeaPeu6BoehMOu
yqvAwozsNS/bxIErtpiJ96hAah2oWJbnLr1Ou8HKhW9G9Li9KA5UqUzQYYB7o5QTEAUqUv6UqYsl
NDpv2Ix32lQGN3S5Miozos3Qnul3YBiZdua+9dJ9cS498Ns/6O7/tioGRYJAiidkthHchaiMGOQg
qhWnTsXbOAZBBiGd2l6g50tvHdLcjODL3F7EP+Rw/0YMtnRZZRUZdZnevJmdPtJHlHZcnswXFRqV
YHm8MW5bNGGAju7IA/r1PpOPg80OmaSNViYTjY6T/ehqmGGbnsKT5Od72kCHF/2x3/FozHjHiy1k
QhtgDlt6a2LowqbvANplVh3zPZLy17xogOeTbElz6vUS7zcc5uWncD3s51Owx6x7+7xAsq2z1WP/
xH3ocAJ8trQpR2bSKjTt+leVKXUbGdJAPaSBQIRwaEyXt0jOZcrWOUNjAl9FA4NZ8kKMlwR1QYwF
cryUYvwGBmsMgmCAZaqTv6J7Kl2x7AiakZJzSIXvuGlIDiqyExwSRnLUhvY/JurbIGJOaE6sQpgd
hTc/yvVGBkKSJEWKrsXho+mL6KX3cx/5Yyd/Q2j153yFzG2tMWiizKSIoMZNE586OqzAhCS4i6/4
5LZ7pALI3PcExxfZoueUiBgjazv69utkJ4XIEdoBjQfpkN6og1WEFn9ijoOYbMGznYxMyjPsqBgu
tlCAlbzkyXz9Q0n8b8hky5mDpg5QwsI+ohPwanxtz9oucwJH/pZCXcQhB/0YueSFV+7nmqW7fREZ
LAFod2Vas8muoptYdBFrucG35azfF6+zU3r5ffWdJJbEiSk54Y/OBCSQeJhqJHE1T68nuxKvo7mw
5vCKYMiDQIpy+6BTF9w452zhEm1dUpLQ967sm4fCG46K3+7/dWnj4xMyeGKAFUQCHzQ9CnT8rfD0
0RrQzCmhEa68xoAqZxM5IKkzwUk9TYOB6q/mpThuE1hVysFuzZQTkXxhf2NOuM7gSUUkCYzheMCb
J1Rs3PgQ+skr1SPlN1jxvhT9+4U36qkmLtOCL0UzhsqOuIovuf8PDOFkeNlKpTqFZV6YONCUzKdA
xN/taPfJcOKPKK4OUl28NNiSZRzJ3YTSOV3ThHQdmGn28R7hDzdbxXvTsDXLTikkUX7vxjzQ7jTV
HU+V7Oa/qmOvWIu/QH8zc2MvuFN/YJS/c1AJ2z5ovJciW9Ek0NAmhI4p0hNAX1LRtfqSIh1K14sm
GJ0TynINMjiCfJkixDQDm1ypBzxr0P5XuTTWAwsiLvH/8WnKFi8VsE8EkB1AdE5SKw1AdpGfluTH
9i5ybhuDgRGo1A6ZAWY6r65+tSglCjkvMcYLIdlqpSHVSte18MloL/5uz6kbOeqenBa73oe2uiN7
3nOXA1UGgyGtEs5SEsBg0BqWHs5Y1HE0/lS3ikGqL+XJsFFKIYL7ReFr2S1XHWntZVY5k2IckGIn
xZJcJeDUwVqSfeDT5LPky57KPc6cLTOZvClEaxJjDAG7GQ5xNmdeKUmgU8k4q+HBOzsrFrWQOjRp
OVI8zC7SSQcTfQc0FyweeVE91xYTbUDHtElJja3Lrmjhoj8JLnSkrqKduONlIXg+bjLQMIhdZi60
+kQDqvy1P+Picg1b+G4+a3aObgru6jjvCXaELJ8jGQXw9/tf8oSn9pdgQ3p2b+7kI/8ZyImgTAYl
8iVKOnOGsWF+6voe1Kypp+n3ugm2DfBmbUMS71VtMqGGnNahjMTtXwWX8S6HfDY5Ie8o+aonnXLT
yvzxwFP7+4eXDBWhkzD1I7NHoNc7s1XN9+ukfVTdCQ+0xlUOMpq7+eMb67D7YYx+3YvYQ9RntCyB
1cCbu9HrpD61SihrcW5InhHmABjl3GrZgFHxpT/McXUIi45znv+hq+hjHazfowcrKWiub/ICv6ms
8TTtkGOEku8p8prjYBM/RWPbrrzOTmAS+qElGPfhuMs6RH78BoptF3tpQt4gI9Rd9O/9b7Q/7rQd
kvznWbJCv3KlA8Dm+NfIT+TPd9vG/yEM+jDOnIyx6kwyRzBePWvXw3uFFGMpu7q2Aifw/B50ENWd
bKlPgvPG2fx/iEc+bDPnhCg1uCgVgE79/gRokZ1HGxfWrB1qr/AlTlMEb5+ZazVvgqTvKJ7iKjrQ
ApTi94i0/uWb+2NZTFwe9Bn0TOi8Oi10oTftPn4IkARVbBzFk3JjcBp+eNtIaE3xk//IZtGWWJd2
Lx9oTiFAXVs4GX5gIYJ1eJ3h/3BX/L0+lgQwkhIFtQCAqeornm73D/+NWwU/9+LCyn7xCr08bCMM
3EQtRC5L+izQbxskn6Zdd+hc2evedVP/5wUyuNNOS6qWMj7gaA9OeaZjaQlmDVUHoys2mmh+/a8u
QxgYapWuGEczl967FDAaZtfd99w3bNHTbLPxa3XHvX854MpqdtQQbQ46Wo7tPDBvvIKq1cENfKif
JXtx6+vwPv+xDTX/8Lb78BsGalSFLPIYYZHh0hy7/Ftp1l4mKw96hQlfOToOoXwyDdNpu5hz8nko
x4rUlBkhJagQ6dEvvmU39LFV0nmk+txdL0eafI52OYbzrUx0q5Ox581W8jabgR7S9jEEzXFksrH1
Rdk4hiTnIDkH3QiDOpI+GGYnwgSpbpEEzpfAnhLFCc3vStVaMdjmc6nwtj8p/WJfc0X//aIot31G
nrKWJmWmqb5I/6EurZ3XozXHkdNzg5vt1YEG7rOlLkV7VDUsiyfdYwJY+xnmlv4rPnTHyl1s0ZF3
YC1CKtWlXbH81lH6ebbWycBP3hnzaEywrpHS7hqInavarhihHBpTaRHQyaf1fntr/yGI/NhbBoRU
BXKYc4fz2brRt/yuuy/92B8O5ZVkq55oicf4njeTu+2lYOj6vMlTSKIUkoSowywPQkSsVOBxDHHi
LajZfDbRjwWE2ejoXPasQh+6PudI3GqlQ8cDUUq22/ehpsQ1HpfHHOPqXCo+um1bn5IBIblpei2l
J1HYtY+zO5+WHxqksM/plfm8PETIP3LLotQ7tkwyYY6WJhl4ZfE2HbzFm90c11exoygLVl8uyRfv
GzJIIw/zlEsU1pfhMKnPJOWlDbiOyQCNGmtDTuhdjN5fYpmHzPtm7kGccwDZiJd/Q66TX8ZYfb9B
SFmH0LZqgG/5s9voyvSfEIemyjCg5FamlVzTG7Lcl5hgRWkDshVRbfG4YdYjjw/LbHG2geotCMXx
8TqHJumQ/PGMM81hgLf/yItQV/H0whiDcu3cZmOV0ddIZlpdDiAD14Y+/e5bHgsXd10spMUVaKVp
G6jqV3vqkiEE9wJLBrcI4YaMnM/HFmEzMykKhfZvZNKN0J8NfReaV2NwwgyAtQ2bq3mgix1kIAwN
P//p1kuW4RvRwXibT8tjKY+8U837VAyQ5WLVNG2OabUAJMxd1dl9CT0X0FQX0mBvr2n1SF+siYGs
bExUsafvllBE4kBOrLrjtTh/YaR+TwZe2GAxqoAegUphA7qtjnRVXCeFBYUFEWSJt+H/kXZdO24j
2/aLCDCHV0aJklqdu90vhN22mXPm199V8jluuppWzbmDwWAwHmC2qrhT7bDWbXeTuuQh8R/gAqfe
BTcZEIvZ6D6ss1LuC0S/2LhXoSnycOS5yeSi2P53t0m5kjCQG12ZiEHzsxXPhtlOrBba9kTHx23S
XVehycV2vuj7sUSE03tgPc8ILS/8l3CPebfdcJfa05M0ewmqCtfPx1BMuv0at5zadABNcFsZCEwx
2q+gzKi62QxSxso9y4fQXdiqa6MKQDpEaX4hWJZPup2hiFe7xhfmG3Azcq8ulUqItE5DvYmMDAan
CBk86LX31U59iG5Qu/Dyb417/R6349xKHuVK6qKJ6kS6OGOLe5BcMhrQyuaAohB2Yl3BUSYzcpjH
ZFgA3X+tBK5P8wT7wurd6Eg4ZlQC88WNwZlFtr15wWorp/ty/bBE6T+lKKuzUi4mbqA2WgGliQdj
36cvcYqOzXifiY2diu9SpJrFxEwkWCelfA6gBjJB6GGJl2f2vXIIbNIARm/b7veNFbusN+/2M3B1
TMq7ZHWfVgFZAScd0/kU32H/gN8r9+QRQWJf5BTwaeIpe5p3gcParWNEQRpgU5j4ZQwDpJ4Y13Ha
No3tVhRdpZQys8tQYMxmhgozvirduJ0acEiXFTRYyOEK0ve5cYTqqz7eqXnpAJwTVAMpQyTjm9L9
W4NPOUlKcMO68FYY2J7II/u6qm6XnwhMuIZ99g3KpjQphM4A0od07n/WN613wUUqTTK2Q2a6uD3L
JjeffyuJlNrkIFnmZ4UoanBbjR64pc1Ef+TUhw5EW3HmXD8gsbVPtiipoEvBX4JweUKtynmJJDcc
4N+AL6e/Im+xgKMf5KcJBEjX5Wx+qpUcKgMcRji3pIScYJacWORuOb16vS5iO0KsZFA+e1iqPitU
yOgw60fqWjkwIrFYp/hIAc8yI/RtGthKGjnx6uYMKSl6UM3gO2mvS+Lxiy+CY3hqbtPmgXGwTdNa
iaLSv0pS6jkhMxFIiWYwOJrg1hsMbwiAQ4hCmoPRONXECkcpmkK6G56zxRR3zMcs+UTXVIVy2zo3
jYZOVOVXACaih4Nsl/sCkwvqPePMLIWh/DVGnxYOXUL4r3fVl63xKfTBNbAXX1F/MVOX27MGCLYr
26tbpgyPy7m8LUN80MpO9tp7uBN2ga2cup+LQ0B2WHa+Pd+1kke++kqBeCEa1I489mJCrtA9Dom7
7DirdyNQn/8sbiRL3WGwLPmfyasu6feHYHrJqAvjEGsDGE4q09SOwbOQADKY8fk286eVDOpxmcnh
rNTE3otj4OEliwZv7KUYrmkwBDgeWNFuU1tkXpIxRiOBr5i6S8z4oicRiHjztcUhHrTM4pOehRy5
KUTRFJHXwdgt0aQtBZcvKMHh3iJ9NgXF16OvjFvb9CkfEj59maZOlzbDACVZVQel1PQgP8+ZWbm5
l8I1m/J7cZMLWJJHvsK6wm19XAmnPlnRNP9ZFWwMs3gH/wBpRkyVDdal3KoIVHsQm0kL1zLuWFxa
nzhOLjq5Ek7FB8HgiiAG25rbSZbsJ7eyI4PB284t2ZZ82ZW+liRlIoNDzHMT7/nJr6loCIg6OI95
OgdejEDRpAWJC7l0/dlwsavpVjuC0YNRpYd/Mnm2GeNVTRd1XZAhmopUPWglpjCBq4n7xk502av7
yoyNxJaADdi3WOKv+bvrukUHel3WdEETVBBOyTy4eqkYMvJGVxQ6RAZZcizDczzzjm5o5gAw3euS
Pr1laFFUoIgLqZyRTwFhyY8ehWN9UwAwA6Mr++IgNeAalF9CmwX0zxRKxYt5kbWZ7+EB5DfCrsnB
aNBGeyLxP/u6OGRGl+nBaSf366AKqCsUfMZPXHNaUSWtWEHm8DpjqjT21VsyUZfdyGDyLCxWwe5T
T4uWR6UcS8630UycKpmNJIROHbSUcBv/zy1CWhKlLYqQlQBIgiRShAELiAnMEzcGOhtIX83KU/bX
VYa2B1ocpTGBqNWqWjeSy+tgpakSq84Cc0rPZa/s9BEYr9r/Ou1BS6TUJR7F/xRmFiO21exJRzHt
+plot0JLoNIJoc3IPFUtAUS2N9voexh8E1lg8p98Ni2EinvpiPV6dDrxAnpbXO519DLQukqTAwYK
W3rikbQUx8YVWYzfl2fB2mdSci9v31XuMhpSHLUy5DY2+lRu6gR7LPLsYj/2wA11fyns7htoz6+N
DdbMIjnWNfFUqFLqiAs7bRHdoVT2c6F94bBG39Q/41BBiAKI69J+q2tWGs74oiIVo9oUbIgXv5Y+
F4/L0TiQ+NTsuK+5CIAcdRfbfWeK9/9KjUQqVGQcNwjSwIluhoEho79ZFN1sB+Z48HZ4+O3KLiXb
1QfVlmoeJTKtO6tAY8xvls5qnzhAj3qlYRLMBH4wl5TULH6wGoGfEm9amShno3dhYYwlZP9yNoVd
RWZkd9g51t3hxwiIhOtXSudxtDzK2xicUgJDGvJq8dTmXxN5ZJj+p6oBLYHyLiXPaQTemJxI9PN7
yZ4OnWmcdNPwfyUxzMcLw4OKlLfp5WXp+RoSW0d7ReaovYCoDaPDGDL7MmC6vLTJHOe8rwsTzJn/
VkkpN6Ri7Qd7HLLoTkVrZc1BVmOzkhn2xzB6OjkGyUvDlQKOKGNXpPVSr8deQOdp++vawbAEmrW4
nQSunntjcQ1hcvMMDFxeH9ZejsbtdUEMNaQxEOJ60Zq4MERXXR5lITIh998p+qc0E8RMfLQgBPVT
jsz9vg/c60f4S9b1223Q+AeB0CZzTopVomech2O6G0/ZGRyMluL1R+Sah+SOVYdgfR/KWwhimfKl
ikNJHGeh82H1yXmQHwNkztcP95cgp8s6L4OJUKZnXIVar7QiQnqnmDyI0EzRqdza6w74e5daAGW3
NCs4c97kNScgeu0nVtvvUwn5lx/5+AXinyWCQM2CZCjwC3o/OPXO4hbfU6yICztZgmdunBEYdO0t
KkFeaht77vH6BfzFMX+Ip2KP2iblJBlI5EnNnGBV9U/hSQUCfoYRVYP5Etv+sh/iqPRWqktF7DVJ
dGdDANVHwXH2Imm1J5a6bIcFiCGun+8SOz+nER8CKVWqW3UQYmUSXW3MnB7Md1im3fGVpxl3TX8a
xpvOmMyk+TJFpQXiHrMRW3vWMHU05JZuyN4wt+Yi5meej80CQUtLokdRiM0oZxUGyE3Tv1QF45eO
55uggTDrT0UojVgCfj2vXbCSleOyU60SJYHKITPslWwynzYkg7oikAaWUPQo6kRZ0mDYgVe5IKz0
DY+kdf/gAc44HI0qoUuzLOicomEyl7eaR1LtIKsHRF7jsQsddJGFGNXqLml8iaHsY0kZcJc5WGNy
9J7UzF8mDHWMKkjVGPOyWzq9FkaZkKjgLc4DO8812sKK0sZR+feUe+mb1LuuzJ8qKPSxKOvpFfiq
PlXJLaoeb3GmdgjwVnvh98ZbfZQc+VthGUfjofx2XfBWGFufkDKioMOEoTZAbtXecXliasAFuS5h
K/CvJZA7XuWmBcfzVV1BwnwZOCZw1ILzD0apWYpBZW1aMKX5OEAPk6MBCg7VVy3Q7LnaPYEcSW7G
Y+mS7i/r8XtJXD7bmqEIKqigVZ4eN5THKtWWGjrC++Fz+bWxRV/8CRIQ1ayx/xXY1SPAP23sJloq
KnM3wXk+do7s9qK5+MOz9I/WPbfv4uM3UZFHKpYkFadIcwfuTeRRhBO4+1zRvCzI/ElhMeexpFFW
wolLrdUg63FjLNXV+SHrrGX6NrRvBguaRCTqeO2yKTNpk27hJDC8uUBV/So7s9/sB3t2Wit80+6H
3aRhwQpDXvt2Z9gRILprl+BhICbY15X6snB57YdQdpOI8Zz22qy56fBUYv6k342hX0XHTturk1WE
nlo4nOBos8sBnE8HqqIZzE4wWXNxVLUnNYVK6D/n6duCsa0pHcweipt6qWT2ESCo0HL92aGv/9Jr
OywdAW5v5FFH2S/arpkPc34IOWfEn/dOY7gSyizcWz7she5QTg/SeBzl2tSF2lST90pwakO2OBGk
2sU5SI9D+kNJD1LpYkje4tTbMj3OjZeKpvKDG16CdFfUb3X/JC/fDJ3hTredzYdaUq6gmcsgm4RJ
cxsDXZNUyb7kdbO7/mU2X2/o+P62R8oPiGEtSnoOIWQ9TXkQXpfBlGwCv6sfa1DhTli+Z706WGpJ
vd9UaeHjQIQ2lLnglNH3Rpp9DJJ5jKNtPRPXR6PyCL6OsCwCaHVs+anYeeZMYYephNqvPcOqZivc
K74EAO84sMsX1qzQthv/fa2X6ubKjcfw4ECpxRGHBOPh4ass3qQTqgpt6QX1wxgdZoVFnsFQl8vS
40qkHKjiPHI47jQU/gTOdr1njSVtJy8fp6IcpdhxRWJMooaHN6kBKwdwCg2gtiUzHuquqk3WdDpD
Uy5J++pMIldkTRZD4BjdKYJ4wDaHORcLS1MYLvliJCsx0dK2QZFCzEIIDDSAb6Gf7on7JLIGf8E8
ceNlXomqOmshhqGilyfnSrAUNGMbp4iGIx6tFYcgqIp20da7XjrH40sbs97hLHu/FFnXEo0sG4cA
EsnIdPBTA5KU4mhYuY522L85gaTZum6Gmw+PlRlecrmVxDw2mlSTYArBG7g5A68G85wnzlZ0xL8u
mN8DVYAVC3b/Gj4aXrxvFJQ6AH3jMkFuWRZC+x1FX0qR5B6KKfo1Gn4ZaprJi3EHXAyMOYcuq4nB
Ekh5IC2QjSRMiBcQbwV5MJPgx/XLZQigS9NAMa/bNoMAvZxNuXrrO5bJMyzwUjdYfT1dj+QhDCFh
9tMbLnfTw/ijPDW7xpkcOTLr1lZfKvbaFvEkVxIGuvxsqFXbjw0sMtkTrJQA+SDh8cKS2I79KNt8
t6iioQDIzJDRyP8z5w5USRgHEiiGsNhjIn4/T21uFVP8RZy41+tf7NME6+Xp8iGMHh2TBS6VZOLS
MqBUx6g3i99aIFVHnHIU5a9G7xsGZ2d6bOrBWxpXPzvxsUobk28wf6VhmBzABWUhsIyU7BN9uu/V
r6KaDDxfFFAmnXj25LZHBWTAeI0t7GJP+haSySLFqx9F1FN9QEH74+H/5QhX8qnI0i+GtsgCbmXQ
Ggsz2V5eckDiuc2q+4F/y/SBsbe2aTgreVQSnhR1lPPGCMOJA2fUvrbL/zoERn9n8gtWhqOFwM2d
QpxI4VMvlKPC7MPg4boybWYZq1MQ413JGJNK5DsiwxCP0fyDw1yynB6EVLUqY8YM4pdQFxmawrAV
GhUkbQRZ5DJcXDqU32O5PwcR/HpQqWaYs0AIN3vAYI35r2HS+CChPMVxS55KvE/6sigF7ufLs5Q1
v7oZh1eCqMhgdEkYBAYEKfUd2Pu6BCrfqHav6Psh1W1xfL/+4TZ7meuTUS4HsB15WvJwq2RJRDhm
Ll5jL90ucLU72JkZo8KZeCMLgJOhLzRkSNNoA1fNOOYvXKNfaEPsjrrIUBK6mByH/TjUIYoL0b7/
qfvAtDv0GCYdPQChRLZ0f6s4vc3bAxZ9QIBL0GK94q467bjvjGtmmDkNKlKqGg/iDRgIQUTkHTT2
H7B/z1mDxXnSU3ZSvrDSHYYm6ZRj4ZLMaBvi3pvuJCcotA2KFZdoJgp+lQ2OrAesCM2SSDkaro4X
LhdQvcx/au+i0zzEfmAXYP1QH9ERk7wK/Vr5m5pYyWQaj9cvmPWhKQcUZqB20FJ86A6YMKGB8SkP
7prTC0aGzvqO5HesHJ1UjuGUivA6jaxipFuwC11iOLbN/sPKJGlskblT+oasULpcN4bPoSKh4SEq
M4oSaWiFWRpZXLMAPqKugeOipaGO+VQtUa3JKEXb6MBmYXSqaoVVyu3TBJXxJJ7SZ3DTo97RVZEd
CqXkgIZMPV//Bpudi/UPp5wXWHT1oK7hS0Z/edWBvxDY/O10Z5yQRrvjbmF1ajYbYWuBlPPCNn29
hOEAt+xxD7qnuE3t5E9wl3Z6q+7mvfpNu2VheWzmoR8emoZiSJM5WvoFGtAufW3FKspWdTtYuV4x
sDMYqkZjMDRhgic7eUYDGrCxEsFwxk5ickkzPDENu4D97qIKG0gRPWztH5Tdgm7isgtuix2PcZby
XPzAHC4AZgpP2l/XF5ZoykNlXNKLC0kaIqTWLXZ9etfw2ZulrHsk/31lsnyaBlKYorCEQcTA1tUQ
pHPzwjgLS/dprAVeWIQco46kVzQ63ADeEtK0G+3k0J0Gj40MyHB4BuWIChmA4OjY4TkUR14/J7bA
54dOGO08TNzr32mzKLHSePLfVxfYC5hL65VOc7G19Dq00bnSgtOgL0CxS9u3TM4Yd7kZR9BxVHmw
RxvypYa7kjc1ejIlXADaqED1Yy15yRfDKwTZkTLp2IzNW8zrz9eP+GmL4ZIkG5KuoeUhGSqdKIxc
pMUpR+offvGY7kKfQN8G7+iF/YPe22aPW11Jox4Z0VD1QUne/8GT6i0AbG2fSrOyW6c6xjvhAOgM
01BMTBw6oCDHCC4bwGbzWbv6BZTttUVdyfWIWN28FkeC493tjCdCrqZY7Kr7dpK5kkaZYDs1nK4Y
kEaGfXNwGzi5V7xwTwqGjAsHHDG32kPks4r9TLFUUhCMYsVNEVpYraN7wgM4z78TKOr8JH9RTsmz
/hoc+BdWBs9UJcoytUVKIplILcGJjJzark/afWd2Dsasn1hzGZvRaHWzlG0KoSaUutKgD4jMVkpM
XfMz1ubgpgNdyaDCuo5WR6hn8NNgL/JnzP/N7fD9uv2xjkFCxcrkQ8Uo4iRvScN2V2qNmYF3JWXN
hm7Gm49z0JF7HsB3F0qwOvLoIKNMDfp5/8C2GPdFB+6xlZth4Ujm/Yrl9+R7ZKVIhNMB0H7lHtP8
4XuErSXz+g0SrfpUN1kdjnIpY1q0Rh/jBjWxc7K6MafuK89lIJb5cl3QdtK1kkS5DjxDNRT6oN98
ZOmKeYF3f5Jyc9Gs6iePOhJAL4y9OtsBYx6DoSQ0gtLSTXySoezkxvp4rHPtHBiLU/LyjnFA1vej
3EaBUKiBWBP6/pDfCPZ4IiRHyz3hWR0f4R1vWU81lmJSHkPpOSnjBSimmCO3L3r0e3VzEVpbEj0t
dsLoa6s9/stDUo5jaruhWnQ8mLJjeJ/u3OVgWOK53H9BALDGA8sXs+6U8iF8HCuSnGGjcy7ic8O3
jqiEDPXYTFNWekn5kMpowjnK8BgYRv0IN6Wi3VWpNuCo3jmtv9Xq5On6HV4/k0ZDI82jjO3ODIYg
G05Wvpcxa6L1usKjQvCnV+yNOu2EAnqhdJXZiw9T8z3BdPD1U1y/NozF/ClkmKYunjoIEYYHDTOs
+XSqh4ciBwmVPu+vy9rOkn9/I2zz/ylM7gKjGUIII/QhE9mmgBvODi0Sjwx6bnKMzjUjGGP08k+B
pShWAtJGktepfu2TVT+w454IDVxxYtWOP8G5/plFajT0URWPchST4xUXONfaKsHSTFgvKo+FWrNd
JVhdJeU04kWLq5B4qeSY3gz77LvogGUDyzB7/bFxbiqzcIAnDNwqM2bjvJHv9PdoA2/457VqVTSL
3IIQ16F5h6VfLwQI+mCpSFYxke+yXorMi6XcRy7lXCQtSHN4f9i3d5E7mOm+309PbCCwy9D2tbNR
fmRumqrCmgXKLxFG/81URf+BdGFTwcUG4OPoBUBIDx3lxnjTUdFKfPV+PAj7wcFOkDNjy4rJScBw
NHQPX+2nKWmIo9EeVD8FmhaZS3q/8CAAuReoSKzpMpad0i38wSilsiDjZQCAegfOCFl4tuTHvjR5
u/PCM8tyrmcv2Pr/U5+qtlHHeIiQWuajFWD6KdO7+xgwup1SMPzddt/rw3AuZ1/lmkYstvxMHl8x
iHhQigW+ZeCTvS4QkLS24ie75YSJSzd1mQtem82tlWjKGw2VvEy1ssDXVrk1isPNwN9zI2fWgWs0
fpjdt/ydzLFY+bZb7SuxVEKjYpkF8P6c4C7nzlaUe95BIxOg1mOz77gLnh5ns8pkTKGUf1qw75Hl
MQoU/F36dbIlu3iIHjozPUaLKTl4VrusdQxGuKT7+42UJLymwyNmBSiE+5PWv3MsCMa/PN01SRBR
d8WMOuUdqqbrVD3Dsca7/Fn3+3tiG7EnC2Zz0HJz0MzGyR8lJ8KsJBrEQMM3k8RmhNFtPfr9I2jE
sqoctSrO4Q6roC8dSZinvRRqiclHao1icD9aRq0IB24IKzNS49ZSBIm1DfaXd8DHj6Cyk1wYZKXC
Fi+Kr7OFmTdQpev7GgiGqtkeCR1GykR/+ItSfcik/UQB4pmaDI20jvJO0NnhCW8Hf3AIWXrhc0xa
um3X+yGQSljEMAslMYcjXJbbMgQWAv+N8S23tfZDAuUTxnmAz5suR4KB7nknddIf863k6abgFH5a
mLojMPKw7VEY40Mo5REaLk2qmXw72Ztrq70fT8k56UzFAZZLnWD1TDexhQ0k8+hOs9XT1FvGrkV6
xnQT29nnxw+hvcTQz1pXQJPzITuVUu9hBgJOH9jpueLnbfXl+m0T6/wc2z/EUXkLF6iREXctOTd4
TsDALGHfXGQi737CWvuVCH7IofKVkK/CoccUuhv/VEDN/Sy8B3eBr+xKLzzpR3Ufev2rdlcchLvo
fj6SEB55wQ2rbb0dVT9+BeWrtOS/virlT+LwCFBnS1RqSxx/XL/Vv2TZvwXRYGhBJTViPkGdlPPi
iiAOQ9uHMD5faAVYr2WmNMrxjEokxTN5upY/RwdX7OsS5kIap8sQWPhdyxLIsFAaAy1JjTwOQT/h
au2rHDxz87kTXv/lDVJ+pmybrJrJK2xGG37Zh75s14CBTf5R/fkv6d3H96J8TsP/N1IOruS2AJ4l
O7XqI1mu6u7y1AocxvEYZk6jPehDO4jcBDc6WkqG+d7hGKEQi5kGf7lvnBkN+Al5CHsA4C/J3sdJ
Kf8yA5MhSjXoCkLiWbRAHIKtUGUXAYYMMLtI2DM4AAKhzgyPjBhNk1EVCzYNjYQkCljm7xAYyZDD
P9qgYJg5zUcVyUY1JyPOOL33P6WHal+5pcVZAuDvuRQ4DOnteGZPjLKsgnIumV5o0xTgmZRHk9m2
vZkHGUj8cuu66jACMD2lxpEWYctDc5oCxE0qUNIL5fm6CMZJaEAzeOowTzCS5wootPEHlfPDcvfv
RNB5S6SrQSYhNdViBSypfNBaci1knlRKrG4dKy+j22cGRujGroMssgbdP88nMkNf7cQzHrIWCOwK
kz24yPpKlEMpgzatZyNQXamSUkxkD40KALVJbli4m38pe/w2aJpxauHnUgrIutD0apiy1blYpXgs
sCdgWLXdfI3wT0Kpis61m7yxHnCM9IGeOZvDQigmUnMhJMnSIfYuFn1gidkeN/tIz+hxs1gXUsDG
4ZCa8LPr9g1A3pPorWkPXTbYS+NU6pdqCRmWxjIDKmdp5JqPZBEGLQq+nt2UgT/Nd9fNgPn1KKdh
tLIgRzUONrySupF2IP0xVI+e+lNuYdPqPNrTs3Cq/PSs37CM8C+Vnd+6Q0+dSUmaljqZ7TR2vF/v
RksHJ9y06zkz9DFmuwO8LwDnjZvW5d1sF2MCvXPFg3ovmdmRXfW/vEevJKN0zzlpFKHLJPwc8S18
nq3kO6ESN+7lR3W/+IRtMtkNT5zN5IhjxAt6Fk2UQRInkZ3F5nVWzObYXB4d+UmtTC01hQhZAECv
Dsk/WHAlfu7akak0Z5AHDXh9EN1i6ZQwDYKB6l62DYTgKGXv07JOSrklVChHNRuRVfF+fOn4Kdji
JqhIg8+7i0OKo8Vp4szrWs4wJJr2ipMnNGSBce7yre6Wy2greuDms8gQw3BGNOFVKgtl3/KwpQy4
RKlP0gusTjA5ylhiqCeTGI9Fj+X/X0+mDE/8dE/Aj5h4JFvfCj0UTcautaDKdPVmWXhdR3zHmM5J
98grOLINgiUZgz+3d8ljQv9W/Ii//e/fai2VcnpKLCZDSCYTVE6+g8dFn76IHbXO3OtyNl36WhDt
+aROU2qSARjzw1yGtjzoIGi/N9L+aGTvORiwIu1BKQT/utwtXVyJvTjkVbFTG8Yo6xPMEvIBeDPC
2uamxYwC1rLwVvxfi6GeZIschIGATTJ3qR476akfGO+jCywH7TjWAohjWZ1DJTyGBo8SZsvHbl9N
QONrfLGT7ULBntRSYTZutAXtu9JgRLKVbV69abrqhC1mV9QNexbTM1cM+3gQraASfT1+6fnCj7Hz
2WsAthaaY5HHJujjTAwcWUmVmCnfenFZeEuIhWQgElz/LlsPovV5KEcoDiGgWNtQdJtyNHuyPprk
5oRzKcudFLMgezf3b9fiKEeoclWFOT8YV+cmAIebn2J/2rU/UhBx5fekioaQc0Oef/qh+CGZg8v5
SmoDL/bx+rFZekLUdfUZR2XSCo7U76bxlh8Ouchk8mRdLHEzKwnD0DdLymE8U3lYXP65cs3a4u6D
R/khexYsX7HKh/ZF+n79WFs+cn29lI8Ez3AfY7QEuwhB6Amydi9WY2iWKVCd6sXqpsZq6+wJSHKM
fGr7OoHTAJwUBBQ60owxuMa7AOG0615R4OFZn2vbJ3/8/6nLbOSWD9IKb9h4OavKjdCBU7k5BzUr
lG3WddGc/X0Q6gKrMRcWNYc5JLEJPHsMj0dm6Y2dLT7o2LUSniYZxceUCZpIzOyzW/mQS7n/tEjk
FJ4LqZCte5Kd+/podqjgLwg3xR1pSDPiwPYX01Rs72PgTVAou1cLLJ/rMoeZ1zz8PhnZbA7c/HBd
GzfLO+jJ/hZCfsTKBkRxUMehgpX9gmQGnII97LRLd1YC/HnNGFTeLMit5VFWPeh6Gict5HG78kY5
TLvYmjHKCxwMDE8yG0vbIe3jdJRSllLc1MivNICDy2BoRd/BVjkUACuneUYNyaksLM2w5lc2K+br
M1IaagR8NPbA+kTmOtjyM/bgsYX/2n4V7OZM2rH6Ubmb7uL95ASl2d8Wd+K3jD1gsO1oPs5O6aue
hc3Ii+BX0xKp9HQA3d+rsZGFeGtzmXFbcmqt+dNYiw/yIuh+MoKDTM8TDinoaQG51vfUGPXB5LIk
7/cyVxa5GTdl46IE0llD1y6+ZEjhuLuukKwvRuU+QlKFXZBDPwq8o5qXQSvMuGAVu1laSBehJ0XR
0znBc6pIm9uMUx57Lm8sIaufE1G0O0GfTMAjn5epTc0Fk+BL1TwIxcKYONl2mb+/EM3NMalBI46A
hXF7NfQXIHqYGp9YizA9GGK8v36vf3GbH8KorKiWw5HvSY91cFvdikR7OPZIl4sDHzry+2xLzyJz
vpV1QMqDodSfLXqFHjbBZurBXJ3VnZlogxlxhXP9fJuiBFk2RJlXDZ3Gl66EPqtltGHdgh/utUDw
qoHbDfwkWlieLe3rwrYv80MaPR5aG3knNiSIE6R1sg6+7PKnzkRRE69T/sDeJNmMBaIgAYoYwN/q
JWlbuem+bUZ56mEWuZI+6f104pLk/5P+r0RQvjIME02oSSQIwwYAWccKm+66wMDk3+yJayIQ23gJ
Kw6GQamEsGRzNRP7jmc4R9FK9jNA25aLLsZWBEx18XHyFy97no/6t3HHamduB7zVD6AC3hiI3NBM
oY5ZqArEr2DVdXS7RgeFYAnELjMYbNX2NVEXJVUC8rlEG7lYNHFfh7GOdDrb14QbADMyHlaBQG5i
y4Bq+8WyFdvyYX7gbJb8TX8KpjRNFDVV0GhIdGVMainIYfZa1++0SncQmayFhfqyfauSIvAASOJ5
nmbUDHRtyYCNRlbfFZf0LqVdbmGGGVBrO3En50yQjU2DkJDJyoCV1IGF/2feghHwNFfI66Aw+MxU
2upFjVjFmc33wUoGZRGKNMEYY2wDVZhOsbRIdDRFOsllhiaGBIBuQ35h+BXy9v2UY64kUplDmkZ5
w5OJkTRT37JpsMe5EsypBPxRFw1mLY6PU9/3QDDApHEe75NiZv0E1qGptKFV01GWeBy6swV32Hfn
9ikTTFIrJ28+Kbbyc3zuntjJGkswFflhlqEWhviiYqsflOxuXlSn1Dhb7x8KgTUuu/3KlQVD5wVD
U3UaedPQZUkXh0RHd1/1h1sJLkh4FNCQTr7k2Dghrih/RJAEhkB1U93ndo0FXOxmMXt/mwa6+iGU
P5LiRANnKkIJiEzjBXRrIdaO9S+9ZCoAvnvgvPQ9tVUNuAKMssKmBa0EUxaUNNgHkUugJ0gziHeH
7+LEmtTbzEBXEij7mYAk0OUL7hgUE9jwlPejOx8bJjzbX76lIoMPUhNA/kBVlPoy1wVYg36JxrIF
pDBgsqGleSqR3N8kL5xD/CxWarzYjk7jAQWdXfTW71gPts0cRP74HVSKpaNL12ZTqrtVWZl16QB3
CJSwX6Xq6bqb2L5XXVdEASmNQkN/xELZ4LlI7nXByn/0JKd4hxaxKfGvffowdrspZuE0bTbHQaxB
+BAEQ0CV809/2+kR2g9xRuylvNG/gnCTAECPbvO1tOfdbIdW5pMB29FiLkltRtCVaMojVWOvCioX
6SR+3kg7fS957R7Lpkyy1E1TXAmiPFCU9wY3zhnqQdr9nGdgEPnCLa/Xv92mjiiAZOV5VdVVuuPK
RaVoiFIFXV1qR67Q4G2/8S24JZSv1wVtmjcSRUMFhjCpl/z5wYQIGFQJelguX81mnLwJkntdwGaD
Du+J3xIode/iWVqAP4XrMkfHMIFMFKEsaQMaEBUZEEbyGOAAK3tph6Kjgo5LtEpMSXPMff7tevnq
h1A5pYGt3bJKYA8Ed4dUMGKsa0W7xmNt0G1+vJUgylc3EfCtDQNGMAiCFYv7qH6W27NqvF+/2U37
XomhPHOlcEE41zjPIqiOlghYTrnj40PUlNZU9OZQ3DbL3XWR2y/ilUxy9NUDY2iFvGx6yBytGUFI
xh6aDn892liw81lYeptzB2vVobxJIEy5OoExC/OgzTGpQAVSoqk7n2sw6oDLCYtT+/zMdCREIT9l
V6szUo5E4UtkUTk+XwqFDQ/tE3FhBKFJPFYeq3X6SVcIOqEmozmlIz/VDUrYomSlKM9V6vHFchIB
HSb06CXKb8vAqkx+rjcRUWhGgw1GhyukcxmuQPtiSeLU+8X7tewJH5d2EA5lY1WucDCc9JjmVv46
wk3jj1K7qc0cO8S760r0yeVcfgcoagRNkvRPkFRT0g9JH5Mjz/V5HsvXSFa86yK2bpXkZv/H2ZUs
N44r2y9iBCdw2HKUZHl22eXaMGrkDM4Ewa9/h7432hLEK77qRa062imAiZzzHPDhyYp6YT4ntY2y
xOjyUKnueaViDh9Lz8pDrAzBXwvCEpViEcOEu8OJzt8DnTUAWGo2pj5T/l0uB58xFWtOmoUQYqz2
14WtXByEWUgTTSyUa2KllwxTXVV5UoQDuJDNEW0AwJ78vQhtiY2s5d/FLHoxp+hv1UURkrTwsPz5
2DTDhg1ZO8WJCHHSvJ+6btmWKMLUyGiggVnX7bJG3yiaXThpwGtrBIy1eFnksver8BLlY4aDZFlZ
OYkGAOqxfmaUuNcv7HKPCIIwqWnItqEaS6R1rgHDUNZdzecijEyd3dpjzYM0yjHtEPexAzqH3CtV
isHrcbD92JKoa0iD/TzXSfXXnw77GLKtIX/G17vo3KQz5YNUSGlYk1+m/i1rNyKFRZXPzCK4M5G2
Q8nBc6Xb4gSRFE9GyzMzC22ufjdj9QU7cGE189ljrY1BqYhvoP9cPmIIRPlHg5UAENZHMeHE17QN
BbyvFmWAZ68Oda89qVQGYo3stwZ5uv4Vt0QJHnsyCZ+UFqi7WSGZnmZnrdMPmJDS+K4v2V+PRS03
eXIwQWXsuERlXcdN5qQG/6PutVVo5z+uH+nymZ0LWY58cns1b5qJxFYWln3q8QLIAQ33r4tY0QhL
BWUWkVVdITBK5yJU0NLKraTmYSWNGHmyfTJ2Dm1yhySY+CmmDXGXwQexz+QJX6ktrJJUxtx8ODAJ
kWT1xUb1iBwAsOxtEVcuH0FQdwvsraYBsH4d/4TA2JT6sstIim3SNgM9+4+cYOmefLt+gysf6UyI
en6DUlVoc5wmVdjI3ZcuGzzTyjdEbJ1D+EiDzEinkawKp9H2JA2b2N1joWz061Y14eSyhC/TG6WW
RjyuwqzdUcV2YmK5MFZuln4dK+5dv7TVE5mqgT+gIdMUfa4K1iSzjGgVJnKN5jtJfJ6OqWNo+vt1
QZflykXhYNpNHWnY4uXPP08ua/KMpaQilAkK0FWkOwmZgbagg0GtxHBH3Wm7zLBfylba9zH/hYGI
F95le4BWbdjC1Qs++SXCa1ZHWmW60Rdh3CaRgznp+0SL7kcFxBUDtQLVKOotx7aqmycil590YkCq
0SaDpcGD0rYCg/iU6zcEwYmby2rlRmyqnGJQJ7fnfeEmPPuTS2UJwu/pKbKzzm2jugfXh/LXmxPC
JxHi5UgDvXohDUWY50iuCl68jjz/3hpF61//+Msfunj/J8cXsvy4kcdYU2gRlkUdRBnYajPdYyaQ
oTtMWo8EgCJbheRVxbag14oNrUOcfn7jrI2xlUtJE+p0uKcjc83JAHuJvPFlN8SIXamkAvYkaecq
LGmNZT6b3ZIu/25Xxb+xPJ/HEUFLuJ7NJpptTSjbTUibHS+AkJJsxHmrD+NEiGBBZ6XVdFYsD6Mj
/lShyjTe9PG92qL4nmwl9qtPAjmaYtoyiCKJ8CTyJIMElLjCJB4TV+dpcQOcvOjvgxFEB2jDoAuk
AcVRsDqNrREZtXzYNwt0eEPL4R0UybEK8wa9+A3DshL5nAkTDEutEtJraMCGiMuTfYbO600ixzTA
/xQBHStrNp7VljzhCrupSVRisipUxyZxMSH3mOd14U4YWckjugEfuKYcpzcpGIuOqvGszPDhU5SH
PdF8QossmPTaLevIHUkSb6S2ywsVjYamKcibEA5hGU9wtmMWZWCMG9HXijDhTYfnSYUFZAR74H2v
HiNDCsu8/mYkdH/dWq296VPBggPW47ZVpVprQiI/F8jn7eLGbiznupDVb4fk3SBo7RB43nP7JM96
VtaxhCkRTubAGMw7eZhUZyg70LST9Pd1aWtHQq1+IYFGvqGKd0mrIS/4GFXhkMWDV+S0d7N4nnw6
9VvdlTU9ORUl3F6lj1Jc6zIOZncH2VYcntU7bUxu0iYJ4rb78y9Opi1pqWkal3xk+Pq8rLiEJNv6
wUGRDNQjDsd6XcjKmWzZljUbvaul/SmcyWgaxMttDywUqoPkq9CnezvD7IgcNSALVtLG6+ysfrgu
dMVAngldvulJzCDxbirZDKFEz93Kzp2Ub2jFygs7kyDYK6lmJIpMgLDSSiM+MOiLr3k9OFKK2VJq
aGGfEQrIh4ahumTbG2MJa8fTCEAdkRboJtZlzo+XcwkDQamWh5Mc/4zH6WWwyw3dWBUB96Ki9G9i
r0Swj1ajpmWZIFxnkRRGGrkFts3X6x9p5RmjMfMpQrCKlsJnreYI7OJhlu+MggLkrWQUYwYRLd6a
cdzKE1deMkoTBO+YoCKDyzu/NrUHSxabEbATLBqpahUo6eQk6RZ265rGIxtVQMRFLO2ilcEYq3O5
lwvA9I5+afU3s/qWo5cAi+toW+QBa5d4KkyIO6pK4rE6qlUI2hA3mh7HPPc665uhbfjnNX04lSN4
lEwtytpU2FItoypyHGm4a4ei3HCUK1Us2yZo5CLk0FHjEakQDA3PaZxYGZY8VYJokDOf2uVwNwxp
EwxaDfhjbDT61ZDEXjMr3KmbhAZTWvwLU4wfgs+HUpa85N/nuhJFpC6UoixDS0t/MaUBT1F6LBr+
rusYMzXNjfBRWbMnBlQSDhsSDbEpzGq1Rnke8qYgCoGJ1YXm3XjQ93aJqd0ZoAWqE72lHvvRSw4N
/81pUTlUNeSWummLLdo2NjjAuCBdirgzSRRThIOjDo99cRN1WyPRa6p0IkzcezXUyo5oT8uwLdU7
3mcPVdUF103LWsaMAqFqGCgVIioX+7/JWBptP5qoht4mD9JXrEccijeA8IbyMf2aBlsrPmuWxdBl
hRADzeaLiCTq5skqja4OMUn21eTGnmntU2duIWOtPo9TOcJr53ZBIyC8liFQqm6TxvoSJ1gdGvUy
oGX5xJLmjnbDjd0qvVtqKkiDlH6j+rpmb05/gWAHbEWplczGLyh468tYJrHBdw5f7qaDtBFLrtXZ
7GWC0FaWgXJDBKRpqVT2lr1oZTIqrtobqdclXZBF882sp/4yv7+X4f1YBcbNPv5eWknqjHr7eF2Z
1o/8z88QGwVWN8DcANYorGfqJ6a+Y5Lutg0JzHbD/K2+jM8DEzGw7aVpRMBUhg3tQ16jKLu5znSh
qQsfoI5Ovm0icjDFNgEab6yqTSR1hl0GytzvZ0l6qdS/jb8EKcuVnsRfrKsiSWsUeFrkJkdkkt2r
ZY79Rmh5qSDLWIKuYd/AhtFCM+pcTNRmWapFVhkao2xgYlcjwdwMI/gkVM2JVDT4TVaiN1z0TYDJ
JUyHV+p7Zhi6k4L/1L+uJhcf7+PHGJYNpjeMFn683ZMzx302JsSAWWsoL1C2zzLHKIcNP7EiBIzU
qqFbpoWgXeydYnAw7pMJGcKsdt/aGq2dSStn769PosgmSo4LreklSrWVqeNQxDHGytIWkx6W228y
ASyx3VmCCg93KmI558llzZnGkiRC6qFF39M8DTgbnV7WHKDeuzHhTp9trQteONhFIqoFho7JVtMS
B0zmUS1ns9KrsFXYj0QBmlVsac/lLFdea0y202P026lTGbyHUv3j+oWunvZEtmC2s6yr5FJHMF2i
GeuVrEw9QymOA2nuupm9ImNuXN5Ku+tSL+JQ4cSCqVa1uVPYnEOqFYEqAbs5/KEd+RQ0Q9Q/DlNk
PhhStdVV1z7AQS++LQpTGqImSydigw6jXqVeUHzbmEWGgWFX+malKn9JSa2+Jx0ZvBq4Hh6XstyV
qwZfOyORdW8nEpakysoMU721HDMxwXuVswqoLdEvYK4BaC1aetojR95vfhtpQt/VYi4Tx7KLwUdj
81ZuYgkzqNI7GcrXRuYHmisPRiR5utEeTYUf5wjc5VUF8Ii0va15DlGoaIEl4D6xjc4vdHYzSNL7
WMZlkMqMOu2YYhKBc2hLVZkL7Oohpsl92iXeXPWdUyWdC9PUOYVJgqqt0G+au8Fr82GXtqnkzDz9
Vmn1UVYmMDlXvp6D+7XK9qlsZI5GigNsIwCNoyTs5izIWL5DMejN1MqjQpTATkjlUGKHiZEFDaNy
QDq2m+J6Z5d5aPJ6dmo1C0AsdTD48NLHQCmbtSDXyaGQAAQ9t0hGUfO004dyBi6poh2kIg/pkGEU
tw6Z0d0leWN6s9y3ThMvY4B9vysi+03vbNnVa+NLNg53xIjcpGa/FQ3sVHqv3WcpTKvdlu9m0ky+
TeSfvaEduplTV5uLA77+FFBS/c6w+ubaGgeEWZc/pXxovGSmxpvZ6dGuk+g+VwEfmiSWW+kZWFML
7LOyVn+e5/KWRtGeVdO+NrVwSq0onCwV/bXG2g2E3GLUeada3ePERvMB5TUTmhT3/phy7vJiMpwx
ypFxkfZRaiXoSqa4itW3X1Ckx0aQmjixlFNXLfHc7cpAylllT+MkoVhrmrPTzHPvVTPQE+qi/5lg
kMWzOiXzqqIvsTGrtCGYJ8lNhNUHh3O0IYZcyrx6srsQviEOaK+090Wpzi6zMsDHAPPCz9PBDkhW
p6AxiHHEqom8JM2bxEFG+rsvUoT5knRjyPlhUobOYfUYYHbkjZLCHyN2g2z8vVDyfQtfSjC76cV4
fQ8NHV2WLtSqyS309Wj0U2jr0hNPLeyvDHo0tm5j2/IrwQAtqlfJrN+3I0Y1A1Ins+rQSFdfWUzR
QjdHCujRaoZSM46+89jsm8q8oYoxgOd19DDK6mVyHEhWK3kqszjG5bOXloERYuy62wJVPzdnbRJm
tMecpzIwr4laAMVa/FuH6XcPXuWlK/POQ69LB7o1hMCxf7eSSXOXIuY3GMmf9jy8pJxphdPlgPgr
GSmdnKWaY6hdWNep7QL6W3H1FCwCdQpoZ8LprVyOQGmtUGicLIyBZfqeTPae5SP1Ij1uFJdILSb+
6ty6j0zUQM2m/67xCQiZysADBFu1M5lJ5s1WwW4tFVRCI1dNZF4pv2tLs/Rq2X62czX2jToy94gg
cr/JbNPtGSM+67L6Tk90azfO5dfKjHJ3GOLkBRnIkfPBdBgQvfYxaKFcre+rg5KPSKy0ILaUJ0b5
nVJG7LHKzXYfa7PpA8KCuHFDereowDRjxmGmJb/UotKPrOWvZI6fhy7XN3z+ZWqBzMUydACAG9i9
0MTNi9G0bLkEHkIoH6Zjg5ZpIPnlUQ9a0038v0fNwgYnWvaYizIVDIGJPgKTnqMy0ZKGugmoEtVP
/Ry8G043gThKx9cAL8vwa+qczB+wub0RqV0E9ItwS0MUjPqxpX4MaJ8EHyWnjKQJpaHZ8zu9zF4r
LMnntPUacwuVb0UU3oUJMQgLl/G68zjHsnOLy4BHCOeJZntdl0GJYUYlSlxJj529lGyUaS5HFTH7
QxDgYLVMQ4lQFkLiIc3tppiNJmzwPr+rr/khvy1ujGe6G336REFCU4RbiOuXQSlk6spSiicEZWkh
0BjsOrPsGYeUtN63h9+xZvx9pH8uQogXjdmgnMgQYcPdhwuwTv4B6hIqvvH2L7Abl1s8OdGSRZ1o
CIb2UqTZEKcB4zDNfkVNgXjFI2i/WtbT9TDtMiNbZKH8biHgti9qB7I1mlK0tCe5WT9hJufWmgu/
MeKNzGFVE81lewQPHU9cOJI9WfWoFkjJqNLcZsVtpL3M+rRn/Vbt5TLsxHlOBAm5XzYPhcZ6pCjZ
1OxzW/Vqbu+SghyGBhjloAC/fn2r54IBVWWi6KhcCYW6DIgIWsINFECr94gfxuhZTu96sI1fF/PB
hnoe1aIUjo+O8VgLhV3RPhZ1IdN4lMGih82F92XbaL6ne1iuQ/l7QXSZ0XtysQ4IXkH1uPBLteGW
1bwcYYdaGiYGVmGpgRkjnnWkRE5ogu6acm+EmurNge5Sr/nSY6FiZ38zw/yBYE08vU+/qjsUSzYS
issU6lz8kuacvApwFmUJKSB+gRhVwKvDQBSZ/z11+ccpsW2JwU8MtIo5bg74Xynp5jqcC+yQIUDK
e7zw6OX6B10zWvicmHBAiRBzNYJlnqOq5/oAKbKe32oUrJf1tElBtva2MesMylu4AJQ6BOUkyTzG
E+37MM+S2Jl129VirKn28zFN5oemkd9p0QVN/Sjr6Vvbv8/GH6v9gcGV+1jWt5BsLteAl4s9+TXC
96tbVhqMaXWYHBfESBRm3MRy5HfQBjyOT+3v4svWStXlrgNE2qhUqDZWf9CKFlyDUZgRONPVPiyj
8ZB2saPpsaPWT5PZH7Mm3SH/c9qJ+1b3dv3zLmcRnyuIhpECL2VZ9G7PddVKMianXMLnrSibvCpV
CeYpqyiMLJ16Oo9LrHhYMzJBQAOE12WvmaQT2eJgi9GTOmvG5dBVp8QOI41x6E0TgYzKR8woYYX+
usA1NVv6qxo0DNcsNitIa8RNYyVNOPEhrGz6SBv1IPHk53UxK+fCNDbWuLARvcRugjbzfmyjGDPS
4dR/LSLEhflhzjMnHv5cl7NyHOiEjmhCwRfEiO/5t1OZAiCjKQKuqP0F+crEvyH3uS5ipXSIKekT
GcJbSIfaVvsZMuafsuXGOwX0GW2MRXJv2Pe30Z2yURHdOpOgjzqDQUc6hrgMY2ozMsMmZX7Ef1w/
1opROzkVVpvPb24A702qM0jRp+9JfZCN79f//vVTENFopn2lyoaEMSorT14SDs4sku/ZvDU0v3xg
4fHiGLAagEvDMoq4LW0p1KxJFSNW5c8dNttk9igNX9ril7LJnLWuCNoCOYmOo4aV9/MrmwuiDSDS
bUMMwpsfCLPZfbsrLHf0EbqEWwvul50pVG/RZ/tHnhDJkqggOZ8gTw/LO/l7ByIV8yl6pk9NIN8g
xPSuf7FVjTgRt3zRE59NohppK8ZyMPgGqBzlXW42XtKWgMVonAhgZLDBXi8hfC0hRMkDZrUbZ1ix
5WdXJtiDGHaHdjNE1PCZgDFKixjR+OzYQCnFYuUmb9Cqlp/cmWAb9CqaWdxAHsuWXWYwZ2QAbuq2
Jju3bk4wCfnAJ61I8WnQtm91sGYM+kbatCFBF8xBP2OayDJwkDT/LUeJo8Sxf129/sfz+UB8QlwK
d3v++ZMsV5UG/b+w8gf/P5BFScAeyr3mgyxnw4iu2gWCtaAlm0Z0KNyYNBs1plZxY3LXenq946gs
Rb8NBhCTrUG29Xf6KesjsjnR62aUOsOYyiHUUQ3yJs96TWM3d4s/1T52tcbZhp3eFCnc5ZSptl3a
OF7nx0/KUXGQW7jTI3zFXj/S2y2XtHGbH5/25IRQbjqXdjWEWl/aTlZieRK5jzPp5L7g6HIWW1n8
6rs6uVLB1AITTLPKDiRwUQpzO9CD0mc/7NreSKgXLbjwHidilldxcq5BQcmXKvhyqVketOqrrVBg
D/4aKXcQ53u0/tNou+vPYP1kqCctVRf5opyV5FKCIns2wAh2jkyerfqxsN6uy1jLQLEN+ilEMEuJ
GSPYnaEevdceo1fzTbkB9yLKZ9n7vLN9w7Ecduxd+YZ4zV7pHHRGNjdh1ywKJlkB7KMDNQUARed3
qxHM4eSFPGD1Jane8d5fO6C/88YzHKl/Wog1MMS1iYu22Cnxi+JeFxQeC314cRI5aqKymyZoagec
L6Z3u7hND3SaXaKXX6zZPtr2/N1Uh/taLjZa8quPcpn7BCAOWRbsBKXtih5kE2U9hGMAiE5Afdhh
CRoIesMDeThIyn6b1nntYZ6KFBSYTy1psSI+hFS2bk25vi3k2gPklz9q9QHl9I0jrinvqbjlv5+8
FwlT95a8cDOqNghsC8xbY/x6xKhau7Gds1acRDr/eZdCrGCPpOcdxpFh4JCSUbADD4C8AFCbS76l
EdAQW3RSoFiu8uv627nky0XUdSpZ0NuRAaGmTHClejijVuMtwKB6vAMfxM6AXP4iO5rl297f4zcJ
goVHq+UlgCgYVLdqf0m1upu7l7TCjJX1rnAgKpjAIECKGA0PNTU8qfrN5o2UYFOBBaeZapMsl0k7
LAHu4Ke7Okh9CYjkWuLO/oIhtZX0ayt54ulli2DkJa+Z3GD1P6RcQs+0UG/MIfNs5QuTYsCFPoF0
KMzi6KuWNeCOZUGOSWdUY49ta7jo8DgTu58y4iTKcB+xGg06INtG1G1L/mTVIMcbjbDIZrQZ56Dv
iNeZYJ3p7lhm3qAbFVrYWO8Gw7WS0etS4hZKtxFWqSsHRNVIRyKMsSTMfAlXiva1kVTEGmCJmZ+A
BusXFkP1PZqQPwGJvVATLtza3Y5/gDtjOOsDaQQt6Jf0eauZsfZ9T3+MOE6nl+ha1xF+TOuNXg/C
gCocdzr42buX1uXb/NorLsDEkjliMMxSqBjAPzcXIAAiE3rSyyOuvk9oP36Zf9h3PQjmuIfvS0DQ
8fewYAaywWXGR0FKaF+M1CbphI2nuhxDKwNiS1Z7MzZSrFrZ+LArkQOIzxTNRlMKxl6ML1EUqk0J
Vd6wLTKX8q9W9gfrxM7Y1IEVfyl540TVBozdiiqdvRUh5isGzBVgrA9fLw6TEgR9sq+1vxO6hZN8
OWD6YYhAXowUF4ORYieKjAbIvgw2oJtouJo5fEHv+8bkAPMFLkpodLI/lv2fuOnDOTVu7GraNdWw
1wrrncIDKVPqFXW8z0uGcQD5a5SP+UaFfeXycROfP1A91yuLM6kuugk/EHMIk/w7HZ7Q6Xd063vT
APiUDW6kpd51v7Dq+nRlGQxC+wBAcOcy1RhAIp3VI5zRlJ1iLjBIjde3Gwtoi42/CF8+pYipRB9N
CCssOJ+o1MbHJNXiAzLMxjOZ/VYn8Re1r+8x0b+FMbnyULFr+s/hxIE0BTParKzHAbNi+X1fkDeD
bSVkq9p7IkL4ZoTMkoa4CydTx0Pfl481do7asj6ozfQvQuzT0whxWB5pdlpLcGMT424KInXWvFcY
E7iuEGvW9OzSlks9CYaSdObxvGhEWwF1RQXYY+r3tY/kGSyoIK3CHH9dBdeFbn0owaJa01BbVMeH
yut+V06G4SYo1W+o+lop/uxky7c8OVmtZTVgH1EgBhihG6sVgOaj6kHJlaM05I+jZvozgNFHlgao
sm00H9daD2fChfirL8A5KZd43Myl+yhsWhd8C16PEAQ9s9Lram+7ibvxuD8wwk4OnKp6k9EBGiNr
zc4orMeuwQQMjb9e/3qbZxOMiFbmaa41eATFAD6syctibyE7abyJOzMwVl/bBbZ5a2R/Q2k+eoUn
p8NyXWN1dYfXDVwRBbmtMm68uNXazsmTE5cxJvi+rpvxFnh/ZNXsjGBs7IfRqxnGcdhznTw3ALPU
R0D81yMmaLYaVhsf8CMhPjlinUs5fD00VtJ+0vhY6U9K4W98vMW/XtpmwLMgtcNikDiIQhg8sEZh
m9UJw+x6nzlNS15ai+xQkvMm1noxo8+jpaA6nGX3Mms2AoD/oT6fv2DxHienVOu2arQlNUm506og
fsIAVu5Urv4O1iDEWA/GDagaNippq9pDMHCAHWI0WsTR+qqZWZqXMgw3DFqnvErGhoCVeSJkXJjs
ASSHDrAncYGsArKMWtfzECrMwrAXDRQNPIZy8YVN6LMMMpghtcpNLZB2FEp8ANLcRrb5oZ5nnxa0
AaeoXcK7JDlGnJsaqATx9/6ow+As5MBZ0L6xMH009qk7eLPfPqpB6ak/ktjdKpZcqO+5fHFvQBqZ
ganGEqgIBcrH7L5DO5uaG6uA2oUCf0gxAEGB6g+22oRTykmPpmIL2P3Oj8LEHb7EyO6K53rHXmFd
jwspoO7Fj12Aasl/GLUD4vavRpABrMT8Je015pD99Vf1UVi+vPp/fpQY8SDWrDIj/oBf1AJMKNz2
N/FBffgZ+20PKhKH34NezGVH+y532c8eNIk9sobhpnpTQ/anulnQ/dug+Bb5rQcIYn2XHMhD42+S
r1/EL+eXJ4ZIGAsgZqwB2K3z1VsKLGDMFe2ol3joADnKodonpfP/6AFtiRXCJgRUpFIkiG2AzwS+
tdyP9olbP9uxY3nWc7XnxynHdWwByV+8euG4Qgw1z9hjzhJgqHZcc+b4FsDgW/HTRe3qQwTatnhc
IKQW7WlH1HqUJzy6zlcCBY5QP+j+wsEZh+lx9O0/FCwGhYu047rKrT+2T7mCFS0GOgHkHBpXFiBp
LqBls+0Uxc/rUi6DqOV4mGbAPjM6lHhw58Z6amK1xI62FRiPE0DA7TsW0Dv6ASW6IWl5txdP6ESS
EK4ZigSClQTA363H/eUiMfuOmcH2bfply0AzzV3zkXtG5Iwx5pidBhw7/VbIuOjDtd8gRG1J3Q9D
kbZWIAHkcK8t/KJ31jFN8TQU0NFGPn+6fupV7Tk5tPAVx6wcmZoDkrabcr+Kjmr6ZFBg8aNMmBXW
xvE+Rt6uHU8wnZ0a9zIh+JiLrhLvP/2r0ZOcBVLZfpt3adihlN6jqq2CNsg8lEHi/zuGyROdEv3E
aJoN01RY8Mlk7ohhaAAwbfjCy1DuXG/FzbK0isncRHgew4Ee0x0N0jA+Dt7kl17ib/W41z3v52ck
gn0zOOrzKtb+gc45YsjdmbzmzgarZPmtDMEPDVcUOTB+z3fS46JHW6wtq7bgRLxg5pqiy1t7EV+b
PwoK4H5Aykom3VCfy2q2cKeLtT0J3OZ46ItIgn9vg/Ru9uaX1Lf26MS4IFn8qh6L3LGetmCHLsEz
P4SiUAIuAuwLf+SvJ0Jz3kYsAqDNfwlwch/98Azbwclu3CkhJt1dTh0GrpYc/5ZhwOjJeAK04bw1
27ZKBP6xgvbfXyIcP8rZfwHQuTsH6E/4i/cE12TtA2+Bv49oSemZo4QyIHXr0H4owUgIiF3M7z79
9ZDDx6UAChC9IbgdERCkzTFKP0i4FK7GB43Fx1LRN0Kay3hWkCHodGp3Sl8O4GBZWHKGu/SggFVM
xQAk39lb2fK63f08j6DAbS7NcpctftofXrPR1bz4UPvpSzmCvKleIqUN77lqd7GgBmwxOG1VTAfo
hAWJvIDAKOLc4Wb3xOXYtcfBtxLlNpOKrRMuynFhej8FijZPZXqstpj8AgbyAqAnKS6fQIuVuhPq
AexFx9AnupdbOrtqGE6kCsVWXe+qqcEGR1A2/GYe8l9zRG4trm7U+7YOJ6hKWZCBJsYEZsKBPTbm
5Ng1/XndUX6kT9cuUFARNiZdkgHBIIj4Hsxi2cvsYeG0fFwWKChAkB2eeEtrHyF/6m11eLYOKDx9
5Bs0AuUjPJYKfqYcmcX09fr5tiQIcVZWjPk4VcDIj8qHuNwtAcB1AZfd9OU9n+iCEF/NTQYQ1g4S
gMTtcCx3qTMLDfPrlCdeN/6I4CbVp7igO6wYgn+o98DN5RDyYNNvVJED7NyHJhb8wKrdKmmADT7H
pPKG0dnSVyH+siTTnBYck8COer9VnoqEOOjMb0jZumsh6EqVRGYc3f4A9AoBeIQda1I2bnvdV57c
thBqsRIkNrqE264Kp7rLd+ljfSM9ma4Z2n96NzkkId2kFFv3UJ9CRdosmaKHJyW4PvMZmKMztsyi
e7k42CPQNfodCbMnFWWrBstnDv/V+1hENVLwBO/UYMGdjv8lecbJDxLsj4EyiD3MH6jl+d0YGCGo
tjF3CuKZChgfHSLNNGh21xV9XYew0w4kXkA9iXUYIuUjBiuWl8R0R1ahQF0PmCe68YVXU1rrU4yg
RCqPI8OewHoQY/Q4jwe3a3fM0DxTatzrB/ofuvQpStAl0A7Xdgx0g6D/ivVYDNxMQPfQPTSEJQDA
z6+oLLmg8JmfN+SuO8l/5IoV11qpsNa53KRyDx54t7tNXHbbfJF8jCx8b/bE1X+k9/R26wOuP89P
sYLSZFKjGdjytQIAf2MVAhEd7f3rR1s+zqUz+RQhOKw+swoV2ZAFlivdq7Hv2cWpN2WHaniWrfcs
sjeUZesmBeel65FSc2wrB7nGPUAZon78BBwDR89JiDaFd/10G6opIpB1Q46F3wxMPZaJWKrUO28y
xkOh19itlrZC0S1hguMq5koqUG9Vg7p7AaSvN2NdqJEwQpgmG5f4PzzY51cTPBhgYK2+y6EYyzzY
f3hk0tvxvnKxowzaEbDgBt0x2ym3xaO9r/z6N3m5frHLQ7umNoJ7oppkzBwAhAE/gMhi19/keyPY
Hoe6HLf4cNWfBxVsS6uhaUMlOCiGTMP8inAg1AKyEDEUwQjjmTv2U+/ke/loht1D9kj2xlv8bGHW
xsk3oX42r10wP52lFCNRYOkGJLeqm7ipb+wX1gJ6A0ijXect3D2qI+/YDiRIWBLbJH65bFKeX4i2
zMudJIFKbzagmwKVyWg7+rynL3WQBFikvc+bWzMkbhtuTZlsfOqPKvSJRLRJpgq4BUipFcmj2XNJ
XynA02bs2Y3Dtzq6m7fQR1f9FmgTsG+nYSJDxDy2aJ1IhHETuAf8JSunwNDUH80g/biuw6vWFWuD
BDgVWEYWe1x6rdgs1uBMVA7U4Bh0IvpGNrB6dScSBONKicVMDSYWVESAZACHpRZiqzrMwusHWbWp
J2IEmwrMjQywZHiMTHnM5+9F9arFeCBVjGro1uT6ugKeCFtu9UQd1AnbmKzAmZYCz/Bd87BJ5iVv
EyjXprvk8V8VdE7ECUZVKg1AWizRYzsCYD0y4aNGUPaoG45ivW51IkewqHOhzxNf4rPhUOxlvzqQ
52KfwtxkHujU3PTFRhou3YKOHXUzfrNVN9u8VsGgpnKD8KJYnMfXtHGxYeqVj4ln+kAOYNg6dftw
a6Vz1fOfnFgwrdympZ2NKLgO8r5Jfqtd5cTt3ayDdGPCaCKPNrqdW1oqGE9G06SeZdxwTAFxMTYu
nV9r+6bWgFVm/77+ItaLnp+HE81kazSJAaalRUuZj1TNrX5L/ujaYRXwt62e12UfdzHKJ9L+j7Tr
aI5jOZN/ZePdW9vebKx0aN9jYQmQlw6ABNt7379+s4YUMSwOp95SB0lBgWB1uazPZlJ22qQWScHD
mYRiLZJXgWq1pRntv2lTz16dmRGz0vKisXE2JAUtkmAskGRHPAONhW6uoXEgG7ajfOBZxQaXbe6z
kSh0mVYuUwp0uZ5kFpfE6rz4vkL1oyu7hTuZnV8g6tgztalZN0KigKbj2ryoYpzP0W0Dw83xziV4
ZGdsYu6EYLy0rp+ZkxH/i01zNlEKapRZhW4tEbOSvTaAOJdb34C3jORUJ2St7OKL9AJJon1oQerq
2O5ZOWPmKaIgqE2XCbpuJBL3uKIbDZE/0nXyOcwRMv/mlbJCype18s6mTKHODMtfbBMYNCSDXEIb
GIrq+9IFkRlMmRXx+RylpRmcqvXj9cVmvL0SBT5GXczGmmPgWAD/lQBSnowxAvP8UHgTp3mHysHT
pSTKx50FxhhHtjWvPM2LtZbkn7tyeuiGqzluvruIXFpbffkcqbtI2aEOyUGFtwR+ZW1kzPCymfTD
fqHLOmcQ+MRjgyejmnsw3KyQBxjMIa2d61vFuhcyBTUlh/Y+IccTHH2AAOn9BHH69jj7691sZTet
ldjVbrEJ+UF4YKsSM14NmUafqIvB1wQUUPJHIXpB7NgSDQsa4WabVYyZXg70v18HmYIc8BnpbVpg
sIg7cNpLvX4J56dGTZ1Vvx1K3EHNqoTYEzjVvL7GjOtA55Y7XYmrWMYSi5VqytC6GKu76yOwYFym
0GWSlrLOE8yNMDio3uJIOwSgDlwH6Vbe7a2htidfZIzKsDFkCl+UMZnBeoIj2sE7BDmHGHWWxJdm
CX62vnQSYWIYGaxbL1PAMhvGPEEqhSAaaUnsvNBO9qU/2MTw1g8C4w6yDA06fcKnKieA7g3xE81u
gwJyrqpdPI+tKbq5YwQcI3tyOXH9fkTp7AmiX0rWR6f5hR6XmGuQ20Q1tggEOP+rr9u5S6YMQUQ0
hKW30zbCDZ3R8sKoPmJcTDqtnK+ROMQVzALwKdpxGLSKiOwDuDe5bVIwZezJNb+CrnRaWeGkqmqK
07SJZKDiz9t6K5sDzHF0om9Zk2OcW4VCHcMAp17KZVCYL4Gr68RDhVDhV2jX9vuc42+zYX5bIo2B
PyykVSj84QohEtIed7RHP8dwEL3Qk63G0m8MqwhEAdMtHkqn9BR7fuZ9lbGjLGtAIQ/OmWs3CL0I
zxsOsexld4aLjNLD8MYdZHuwuyDdIvt4U933twmzx4O13BQ2KSNQV5NwieJCMCuhMKcpRNr6a8+9
KRpYQgaWjITIOr0UME1xlg7GN+NA33ROcTBEs4DnF/lzkDmZL/kkqjLY/K5+WXbhE9LqXvHA27LP
lhP/tUPtZ/dBoTBrSbkBxLHY9hMB+DPqJj7mNgjnbuQvnWvc1neqXz8aXxgPAnFKrl0pyj6CwkvI
JyBugYvEW4mf3ydetQvNFFVvLCEzFirT6Ziw6iQZLS5E9xYlA3btkqDBeoDn4sdASZYtxjKlVdoh
ywXQohD3b3S547zjGic+gl3uKGyMFWnR7F5LzT/S1H5HZpUyk+KuQc/miEPcrJDvBk9BFUKfFjKM
KuQgGHvHgEOVwqd5lJYe9RAaohWjjTJLt4K+6EkiVoR2eIduBev6iOQGXjksKoVMed0bs7iiUMlQ
+q+DEUWmpodIvyQNarOV++uDMY8LBUTJaIRzkWIp9b3gRtsUVZnyA5G/hUNkJ0dW8IX8c9cmR8GP
CL5QrkaEEBpbqqnxCCtzL1HBTDv/0sr88zVXKcwxKjDwRu3pDWsBMut2fEXPhxO70SMpSF7swjY+
ZkdxG4FXi1Vex9pACmMkfZp0SKGhng+C6I1m2MU8WYa6XQpWJx3DlqU7JI1WHQWDTDOO4rdI5vxy
rFkV5uQuXdkxuvFxRDOZvvbkwdCGGz40XPznFUqs26zj3XiStnE3uM1ouIsy7Zcs9qeeRdjOsvw0
CmO4QqrLQcc8e7cManf2xQAaq2CB4012oSDLNNAodCmRB4wSEoXn/NVFJ+9DZ4I40+vccctZ8NY3
hiVsUp/f6iDaCpgAzlpwCnCaMBl5MI8iJF9Xe9DAisicr7dgw5/NPK2eB7lC06sEqv5OmP1hWd3O
qG+WOmQpzDK8bI3CIT2RQBrdIX04u/qmdEdf8jhP9P8oFgNSLdDRQuURVPnUXR3yGHp+AvBuQdMS
B/VeS3oVP35eUPQ1vvW37DbXi+XF5yNSF3TRm1aqGhgBCjhHCMcelCRcwck3rLjvJbQ7H4h69wFD
aOhRMVDT74RSssuosdL1+Q8g/GyUX178SVE4aAHrWEAVDqeO1KSn2+iKdnqPB7GmywLxi4/G+YjU
fRQKQj4OneNTYkJBAbqETGiO4oriBiy+FlOQgxx5GoPOx6NuZCzEbYIGbA1V2rwFSj27mc0QbzBB
8v4TTAybsaSXDLbzAak7mKhiNhgClpRkk6pNheBgAq8PYQk4ttfHOlFaXpscdc8QA2lUucT5l47D
h09SsN2Obo3ANimMRmjUXtCLjdBo/FoEub9sdc0kfRyzgzbJzGXlty6ac+czp+yBsgZVTZXiyIqI
zHZWgbkPnKmdsjG8z+2MgBWfvFhAdD4kZRNMa5yMhYDTxHuDE27KIP6SbKe94EOSGRmhxuZuebu7
Vz/PmLWISXN/gw3kYjPN+VdQMCQaeZg06F88nWn9axronrpHZebXwqm+rqSr6Rhb8Y2M0wfSZnwV
2klwBFWzCaDU9LT4SLXkjrSa61dkWSze7g/KY/0H7KQwbc6/kwIvpD7iOdLxHpe70JNspD/ie9jb
aJzVUCwzbsWgd4agsKfOWnozdAZWD8jFosjzL6BQLaybfuiIxd85e+jCil/zLzLS8+EN+Yxqpx8F
JGVsfht712/KpQdJR/JYlTR0DEGcHChx5jP3SZpDRwJH81uKlxCjxn7m/hlovw9DHUcpj/QBeRjN
TaJnqSwtEIuirkS0rk/m8tPwPgp13DgeL7fe4LgpzS1n3IbRy5p9uD7Eb2D6fQzqqKhKKrewZDDG
Ud00m3lbYINUhMtiH2wZHstxYY5HHQydq6MEXc4kpjKBAmV6i200V4IwSXohhhqr9ZAs0a/A+WN6
dOIxiiHKVpObEEXL3RRqIAUx8uOgtgE/iy8zP95eX8+LhuHZAaTLM7pOk7JsRCZFMo1j/Vm+6xyt
QlGw4k772B5R1GhOkhWrZnkgBeR/I3xBduzalKmHUA61XMkNBMt6sBLHH8vBVHgze8zR2H0geaTQ
1N5APFHpZoJM4ZZ1NS6Grc5XgHoX5T7LuGXFDg8WCCPHwloexx2/R5d7/UogKNbt7OO4T9zunu07
XnQDzkenXkpDG6K0atEKEgOcJaTQDJQLEKK4GnFX1mn+zbv8frwouEFpzDSqJPwre5PTPihBHqDL
zqo2KEnGqMuj4Ic22lDQ3kMeJfIUTHZkjfvYGb2IbZNccivPZ0/hEloGZKWcsfbFh+wgW+pbtolt
foJwndSaHBK1tafgT49Mk+CSQ3I+MAVVOieIU5hjYBIigDfypN2R8qvmpvUmn9UjcbE65Hw0CrQm
hZeAuhitc9CW5kXbOhDs3A7R3irehO4Mkb7upt3nG8nhkQhjHXHWKlMY1nIJ9FgW7LpYbvUEnbQo
CUmU1ITrwsgvMOCLzmL2WTsqs4yJSmODrP5glvVNClUGQf+ojqxHm/Hc0AnMqufkTiPPjSC/yeBS
ypSvYfN0HR9ZY1DgpHZiViWkXKnRn8V+scO+saKUQaPGAgE6SxknelnI6KI5lZuQXHNqZ3vZNrzG
Ba/rn0Q/zk4jnaYExbQ2oBoYb8xh3EEC01+9IghNXHg7/48fUDo3Oc55ZJQlXG4SJ64fhFPBl3BQ
vNUB/dUn5s2+7Ff9gDg6USkMpc6V0GvBzVY3832DxrLhM55rRFaK+9zLGTYPwecrrxedotTThBea
FsPJ3eOidqY0PFw/gRf79s63iwIPI0y+bxePfm9wsbnNHTkg41N506NkVw9qPwlGZ9mNn/q97vNP
EhgWGeIgDDOVTlPO7bJMSQSrKw1WHBnIB6Onle03MhaTzk5KMt82LafCFJhmF1WXX6Bqwzj9rCEo
N7/QwQ69EoRKBWnLr9pzogmMIRiYQScbk6kKs5aEYub8OIn+1JSmtPDm9WPBwgw6xyhwqLznGxgO
GYwWewyavf5AXuv6QJj5WAISLCuJzi1G7TLFGrG7x+cCLzXRrSjt/BihhYEESfidgPY7uIzs0kbW
jlE2C8T3JK4jTAvJywz2RcGMHOnQO7vYR/GIa7EeS9buUSYJN1ZhKIYYTlrAJ1iPzjq/dKHk/Mn2
QZARuWAi7mNQVmdSVuHQkWgMIpGeaM33JCzQuZzXfGQHty7O6WwwssRnXma6hAao1jFYCH3JMRbM
pttXIasr/nIM8mwYaqeaROlWWUDTP79JfO01RijBuM0RVGY+YRftjLORqE2Km2KIphn99/KtCFSE
1fqFD6IAfJjds4EKrclfJbP9/Df8wYtIeDYyZTjyC/hq8hpzBMvX8gF8rr0J9cdmgpotOlB1pJgK
N31cXpstl5q5JX7iGbE11gdQz4EirnknQu8OUPxNSiULZJf3WdfgMr6cTZQyGvsyg/KQggtPWif+
bZOsHkpgbVQQMCCTMZpIyw8oGb+GqQIrQTkS7rTV19CGDkFPkrBjukEXEeXH1MB+8/N1UNRC6zse
AF20g5mGjl6yOs2uXzhohv08QtQJTT0RN74S99J6F65Pqsx4kq9fAZGnAESJOwEwRTiKJB3V8wLq
stY6AMMIiiGh0Ai+dYalc9GLOFs1CkTaOP++amU/mVn3ZQgf5+SBn56vI+P1841ugJ+XTsKzFk8G
oYEZNVMGfb7UQust6aC1qW27rn01QOYKFvDro7ImRwFKPkxlacQYtVVBMzDpEINWrFKBmVU+Xh/p
ckTpbB0pBOlrGDUySaXGOxL4n78kzuiTuH8MnrR97rG8z8tP99mAFGJU0MuNBsIZtKBCBeUqiL/L
DnG0UfB1mx8Id3KCypT4lpVyYN0zCkL0UGs5nZTsrzyQuYpr8LFELLp9xj04PUpnb5s8dqEGGxmZ
zUoYTVWMDiuXb1IIuOuZ/EHuVAZUMc4nTfxURH3Z6aS/PP+OvwqU5NIN049hzYuCkCLhyyInJUai
2nucMPjFMD0USebUEvwaCJ/KkwSNytEqp+xRTbmnZOg3AzdaTRaMnClqKHGf5z/oSNLfj9LpbJ8t
diPUWjwQ5yoNIl/a9sifwgzzmMkxMrlfvKqzcSisKbtk5qKOGCxTc5xmfy6Ctrjppo9LCIZX7mHO
70fstjiUXqe8MC4o49ieSmHPJgmxgTrsiIsge9UBqqsdCODgjsO2HhMr97vj4rNuCsN0gtjWz6i3
hP2sD8QcJCkqcOsFrTPsSFE081yxZkfBTxVWhV4uQLreHU8lp/EpH5V4MoLoFeIN3MP19WQNSMHP
oiwShHKQC8xGsPjwUN/NDef6EJfTN2fnhUKaXFhQKMxj+cbP8c28W4PmMHlQqkfp4eosIHcxUz/3
2YY145KeoutnR0UV2wkcvbiklVg5RRzasvQhWSdrDg9GeceYJH/9UtANhxk4WFHNfjqXka9sCV8H
KM0D0Wc1JF1OCrwv56mR9WxaVZyqeksYLhTCZItGVT4KuMJs4xN7mPHIfVrs3IlVC5WFlir56SOr
m4b1Sp6iImefEIWhrs7f+PUEl6QnYXKPKHMitCTTq1ab/28pUpKDPJszOcZnA6KQKZpSQj8nhqCa
T2er5hmWDcvIpZN9oxwOqQJdV/jQi9NZyUZ/6M300JqEbZ1Vg8w6mhSiqKuQ5ANBsSUJdPlhGBbo
MG/58BVCvgzLkGHtnqplz5bO6IWmmjKEItIlOq5Z/kHmuTt9Vhm5KoaNJlJAUvVpKM4NTmWxHiHo
3eQ39ZCZLc+YzWW8kgVJUWUkZOniz0VDqdtMGscEXjDhzprR/Hb9Jl8O6QnvQ1Bve5tLeVoPWDDZ
Uzfcc/4xvG0OKEx3Zj+xGglSQROxBudDZi9+aGn36jayWZHLywfk/SMoB0LPwYIvRyQwm1alpYSQ
5Gxbe8j5D2qNRoCCZzE8Xj4m7wNSNywMOfkbk5xmvLTS4yJ+NSrG2335iLwPQT7h7CTmaxaN6oS9
a1M8Z8Jxnd5a0NSGU8w4JKy5ULdLSeOcn7GEriaAXqt8nYTZ5EPWil1OHJ0dFOqxVjOB55oS74t0
zA7xLn4Yg+pTAh483m231bMA8hL9qJshEGTaTprJEiFh3QXqyoWNOi1ZiWnOWY3A0a3GetROCe1f
Lb33HaNebllaEqHrAbskzCAfJogSkSg3pCCc2kljsw0WMKYZTmejQdzRQYmBID5qhV5OLY0ui+eU
cYDoylAwxaeFQibclIalQdxqrr50wqHlWAzVJ1C8MnG6/lNeZWUMyWveOZLL7SZryM3iSQsGVAyC
3MyOS7OwNEvaQiEDrMcoz0HJhmNsjA/h67Rl8XJdLlh6P2l0gaioNEKqkPc2PXHZjtvuIPnhzeCh
hcOSUCpFAltIDzmkMUmbzAqElvqBRRZxsc0MHV3/Bl9aM2lN2+91xrChILaDHCkalGKkpNGQhE/I
P+Xe4l1H48sO3fuQNCx1WRdFEJdw+6IAv9PcqaC3B2n4pFaxBSWrrjYVteuehlIUnYFTBtm8/gGs
50CjUCscBznlJxLNVEwwPc+u8py8hB54vd+w5zj244Z3kZ4GAZarH0ltVm39DW6Qy07X+0JQmMaj
sb7KDRwBsvZIxkNfEhUgGFpCzxCTQJmBoDTdr5FM09yBmtU17rsP+U2OujhUmzhRoHizI7uZnR1Z
vg9rp2k0W+YOlfokpClChzRSgskIDxInOcswfhSH1R0ruNhq7l/f3984d+8LS2FckVRtG3On7Fnk
D3tS5EWyJQjaMshaLzLMnF0fWj8pyeQeGkowkXRSxaYds7t6Z9zPdrSV/ALKTQlOFyj+DuMH7haP
BjK+f+McMTCU5tQcUk3h+BDIpj+OYNm6y7ak6jK1dbtzYyQQrfZQHeM3VovCxT6o88lTVlUIBmBJ
GTFuHBQvcm6qb8pTJ5sc3o7ZQc/ttBN35ae/kaEi8eIrUK5TllRVCqUyrlj19jn0VCva5K9oAglE
e3liBgoYL7JOoVVbVRxovTDJxlmfJReXdB9+Ufa8i3ZYmIgiuz6KcVFpOp150MIkJ+nMeCdvYqu9
L/zEqawVPTyesUnNHpQKzBD9b4KWP+6MToGRXo28lpB+4yQ3u03/HN7KJPV327+CPKjeJjhG5aG6
QS04/4cpx/dXSKfMrpyX+CgiRE2oyoSmQuUsL4QfPwxQtwtneNikTgsL5ct1nGBtLQVPo1LLOVgN
YOwpn6WyMRPQ3V8fgfW80trmYbzG/ZQBiUSv8ctARBU2aVWcPsomqQSfUefFsixYY9Ka5kOmfS9p
HF3JFTfE8228bJ+AE4OEnsuDyExesXDQIDf2zA+Q47CFeBxeVDC1Eb+q8sJNts1dQuIyW9FH0s7X
2dnN/DX2VX/YLrdRz1hrhntlUGgkVrKk9CJ8PDHKLG74MGidyc23deGCCvT6tv7GgNAgRA1qed44
lf2dTXcUlknWQWXsgjIOkEte79gB0cietJSjtM9Bezeo9HVbhLoDENHjH9j0ZpfL7IUfX0HXruZG
WFdKgo5QfR/eTgcUSjktmKVJNbkKrheOWdf2G+fhfURqm6Ez23OpApAgND1jIG0nb/ZHPDYz2l8S
aLMXKGxsbOgvoREmckmgBWXCNpQrIDEcWslRZCRnf+OwvX8Rtev60oxhT5I7jVP52jH0ajAGm8lj
4uB/+u3gGt4SZPiC5ojKro9sPubLNs77B1BvEZeJel9q+ABSUC75mfeNaIfZ4XT5kX8fh3qHtHzV
+YWUNBIy0uZQwnzLIFXkap6IjG15ytxyAfP5I5//61P7PixlKguJ3jZaBi7tMFE2icGFZp0qHxsN
JOW8Muvmyo3uiDCbOarcJuqU575rGjtKJfjGffyZce9Yi0A9UjEUSaWGlNMSbarZ7szGg6Q42Or9
xpODfoMgvmKJR2mjWNVxee186SgFXJA8RaXJKr1kHj3q0eIkSFYOCQCHVKqPhGW0u41deE4QKbWF
fYQAP2nhEP2GR/Oy7BlMcuffhOHfd4d6wbJwUQYuBqvUCsYjkOYI5vo6mitvVWB7Q3EEj0aqooax
IH4SPl7fi98EjN/HpoxsfTK4Yp2JPzHEtpI99ugiyauPJZZdA2P3IVchMD+/KLErZaIpKozK18tW
0o/h6cpXNHGUYU/SKkMRmkpYmpmElCeiJoxpMo4cXfTatGIaq6Q9VvTG3bQilxvbw0fSRURwBX25
4FuaEDNkDMu4dzSJT9dOgtZpsIhI6FqyR92s9i1oURabxIbQ88+qOGS9aXRNrKgpcioS5r7eFtz2
Jv8MX+YLMR3kG9Sr7oYdj7mWqJCdD4RVDypAgcJabdZiUyDXNBPPcQTkYq23ipTo3EEzYX5KodfG
WGDyMFwBNrpMNprRIJRqOD/5Lr0hfQDIXbnZAynKjew/DLO8n1YKuKAqLGkhIVTo7TKAq6T5JPKs
eI4MZluH1AF/uGVM8HL26n1ICp4iDVKFysnfB/6ME8J94mdjtCMFXHdcbE7zPWqrzKmUP1wfmGDO
tYWlMGkem3qYRWBSVizgXRUHd0THqpFE6DFeC1Pgyz1ImYLrg7LQgAKjPOUmUZyAxfHiVjGAgHup
BpbVd9lf+LGidLVsOHYcF5PGFSJCM3/JNrxqGpAaB6/sBmj/MXVVO3mIDSh71DM06ExIkKOeyrCz
p+uz/Y2z9v4llB0mtVH7TYeGNB9rz6KT3ZZQXr5RbQJM0iOpSSX0LxA2YcV0WM8eXW2b8+OYCOSO
kmePd2YEUGGQrOBsTMGllLy1zuxMx+z4srj1XXnLNIQYW/1LHW4ooDAjx7tDDK4M2Dg9pnby2G+q
h9GrH0HFsGWOydp5Cpc6pUi6iViZ5W5EspvwNqNtaEN6pfC0bYctq4aInNcrl4im9hHWolx40kFL
KjsJYzGSRS7bb2PcVYWCpUzl+qwcMS8122TLSKR3TAVkIU36YQS9IHTfrx9c1jpSmCQLET8NEa5p
W8THKQ23VSx6/9kQFPxk0Tw3lQCqlTREQym/2ovGQFbWAaSwRiu53JBJeVet+QtuWNgGk/h6fRYn
tswrB0Al6H7mYdaNsnYV4UWbwaZJ5MIlt4ZoD8TEHOhBI1TdeP2WFFwQEunUSY6pM7jqqeuif0TT
oBXfQgwLASrWU8Y4mXS2tpf1eEjIuwl9Qz80vvbinc591qVH3oghznGTQhvz+lqw0I5m6hnbNlEq
YpmMzyRZJW21wuxAd2UcEqtCHbxoNqjBtOU76FOxkJZhh/3C3AOi2IQbT2hTPzS3CEKh/F41sy8Q
gCCGwn9oltDEPTN689KQeDiE20p+i90MXOFE5QIcRS6LJoRxHVVy0s8OGZfnSgOJYdi2Q2uXRmtP
IZP6iGHSqRTEgAx6LPUOV16573czQuOQ90QjnvgAbglLBIGVaLaPrGJq1iGlcCYZEqhakga8ZUPu
zeijnMbrvf/0XVApsFkjvhY1slvhft4lZn0kYn8VVNScwwuCDjaL5oA1Lwp6Zr4YuDLGYpK3DwKY
p2CD6LPuOGPP6KRsibpcEUxAELWS9U3TN/f8lNzUnOJCoNa9frl/Ezn8YcrQadk5m2IuibGEyYfs
ZXTBkm8tX5cNISEp3X4buour3HY7tK8pZnaTO+kty/P5TZnQ+ycQV+HsGoTqMMQZ4Y74xkEp+GQX
1SM5Mbln+NcnzByNIM7ZaGuD7hSOBIy65iapClMa/ZU/IH5qojXZ7MKgWPw8vx+SyuQkhYGlrJ2l
DJmC60C6QLLOfP7VkD/1c2ROCdj0J8YbeZGaFYLF/46Q0ilWLubaGaCtuSo/W9w0W2W+57WtDvAs
B0tIv87t57EvnLlk0iIyIFujEEfIZpRRkODstNE9YUeo61Dt7SY3pLnhb/TTs8ajwKZJhryZSeEw
7xFd2mIDpjBfcZJA2ZQb7oZV3snAAI3CHGlQ87VJ8CI1KGDo0b0vig+obDDBX1CHLgc2+qplNb8x
TB6Nwp2eX+NKknFDkiIy46E1hTC0mGH13yQUfxwaOps69fECqcYTvBXb9CG/KXyIIvv1Vj12z0WQ
+pldP0oMt44xNzp7mofgfxDIIyjLDxFXOovaWrzEqONmDUJBzDIkIIIlKdqw6cxR8g2pNNeR0aHC
CgfSedEBW9SMxFiB7NGd7gG/EZ6vt1kGHm3SqNhCj7A71o+s0keGHUHnSGMubOKUuEfzjLYR+VZh
9XCwBqAMlQ4cdQUfIdPRTJ+W7EskZgy7i7U/FGZEUEJu9AZeg1IdDXUT96gNGr4ykJ/czCs2PZ3l
LDRjrHgCvuqeEMW29+AB71HiWyKoyCFszT8TW7a4T1Wrr6zqlTE8OWPXhqeAYwxnPgcFMHEpZlt0
chfCak6xE5wWhhGrkI21oBRiTMR5iTkceE1NzSVCOqbT/Ub9w7bOH5BBJzuVSg5LneiA8F4dDIf6
vn9C2QPcHz/dNK8Faw0Jll9ZQzrPaSwFX/Yp1pD3CAst4eYWkV+FtFG+lY+TXd41br+f/D+iLXp/
Tunk5qg1yhyRJkQyYuclMPzIvrGCOywEobtk87hJ+bQ+mUJ1ENcmaTsukFohBTQTbGjow6ISqvNZ
ZYCsbIJBGSacvKgRCNOI39O8CPBySaO9bJNeH+GNre/HeEQNClAggNcpEVEA0bM66MTydU5Ge0lE
v1gWSxdGb27SQFQzxvlh4JhBwcws5tBNI283n9+ryy1IjU3GJWcYIwZljPBNbnwr4yeU1M0hhrMV
u3JACJSED+Cgvrs+Hvnga/eBwpRZE3tNJUWVwvxV7O/y9KhBckRPGeYka90oNEn0qeJb0gY1aSio
QtJdLlhv51VwFni6ITZNar5QFJz8PBgD1SE94jEqi0ibzuyAOs4mlBap8zeYJK+uIUamgrmzDJtH
K2D1EPcjzE3ScI9WTP5zt1PdGvpgs4uq+73xcH3rrpvoGFfE3p45IqFSwxkghxFKWuiLROPnU+8L
G35HKPoYY109lhiL/PxsLNT9y0NOLDv1Vgf/ERH3aLf6PWnfzuz0E8v/Zy0phSaaIomRQCor5XU/
NDtwpJv5+rHIGEt49VhiVhSKrKCVT2IRKzhqnyP5y8CSe2VuEYUXeVzNyyxhgIHbVcIADzFQq2el
hD53nVlah/KKJTPV7LHSmUhCjt1vrzYmRyFJD4JTUSVFdnDGN9BlCEjLLOeBb9xixVFY60ihSLcO
Y1mSaLe+HLWisaaM5fdeNUcwGQpAhgJ4Ptbk/HG7yGjBeOZXMoNV6Oqbgl4VKmS7KHU4Rh1mkbWZ
2YjHYYrNfvmgQlW6V55kNHErCcN3uR4axZgUdkRy1ccyaOuAHaHX32hPSMXfKYUJmssmQBurLZUW
DAXrbxRhEni4cj5OcY6zK91pNc4hibGlQY2qJ5LPJFpPJPH0N5xsxhE52Q9no8nVuqwysfM6Z7bV
F4hMF+BThZz1Biwo8AvLN5YtdLkpTyQnXzEU1HhRFwBtaSivICQeyPzbvING4AfVmz7EQRlkfnos
IFMGxigJAFZHyM2wLsVlb/hsfOpWwCfNloFE2sNPK1jVm02FyIJxiFDgNdmqq/tjZoJww2NA9cWr
cjYsdVWMtMq5FM6WW2iQeAUR4LiCZyOPDVOVkPBLEsEc69AqhelGV4bD1IGlVEu2KnSb5ynqnawV
/8ioEYlmmyJLKi9ROJtVlWZwBM47p7YHJ/IJa17tZzBICfcOq+jp8gq8D0ehLtjQlXDkARZDdp8g
Mp7MpVVE+bdZ/ffn+X+it+rm21Xp/vW/+PPnql7aJIp76o//OtZv5X3fvr31+5f6f8mv/virP//i
v/bJ57bqqq89/bd++iX8+9/Ht1/6l5/+4JR90i+3w1u73L11Q96fBsCXkr/5d3/4X2+nf+Vhqd/+
+dfnaih78q+B/rP86/uPgi///EskHGD/ff7vf//h4aXA7z22QzS8LL/8xttL1//zL06R/oEbp6AB
RBdFUVVIumd6+/Yj/R+yIWmGJvEiBuGJl1BWbR/j1yT+H7yuyOSHkBfVBdLs2VXDt5/J/8D/DXJw
SRV5lcff+uvfX/fTPr3v23+VQ3FTJWXf/fOvny1FqHPDVJJ1Q9FVRVFE3aAuyMJDhiNpMsnRSg01
raGK2PjE9V4caaDq5fP2vhnE3sL3rIyL8DMIfh/ZUGVFV3jRUCXKiqrUfpTliRMduEvGaqKgunnk
h1VisakQZHuH9m/jEIpEiZcVXpVoSQBhrLqlNhL0aYxp2iOiw2WJKcr54ClyUzwYRcXdFHITP5wd
g+8Lfb6wEFX+eWCy4zr2SBA0SSGQSy1tCPHVOk7T1eHaWEm9VFQ0yWqGZMzNLOfD9HEqNT4xo0ZD
xcVcgS+067vIQYO93NwJdRd2vCnUAgKU6dSJKLMBYaGlz4AmIxtVZ9IX8G9mTVkhy80ZPZoJCx5V
g528QIW8lFMFBTH6OO/xtE3mmM38TTwp9YM0ttqm6gsol0PbxgmBy89Juoat2We8CsGLKNGHl07X
NWjRNCAyqbkhvkNSoTo04sK9pqNUmULXcM9d10NDu2rj6KVDG+993mOOh6Iai9CXu0awa7lXD1mr
f+EmDYyReTatj8003A0RiLFyuAYaCmm1BWXxizWNIGcGKU0suZIs95tEnZJPdd8aj0koSZtEmwpn
AHuSp019BRE4iM/p9ixzPTrzyX9D6TLpDL9rim54LNup6WVTb5rKsLm6RNtbM4ThUWyGFrJNioG8
3TTmT+0ctURJWFA4M4ubOX2R017LrWpMkUzohz4MBrXnbxNdFWUHgRusQb7WnzK+bD7B/1XuxbFS
b9JJAoMIrtG2VEfs19yuyletmFHEl6cy9KnnGh2I8gwO6MqIb6RlGcwprgSHkyZlB0YmddfXquK3
co8cSk0YeOpB7yBxgrATChj4Fae36PldutRVMLeRbkP0QPDTbJQ8de1jJx1W40tUzuDZ5fLya10X
6qY05sIvxQkFlBWYPVBQ3tnKsMSHSishMjToIP4bshX+ZyNJfsN1g93UY+wuS17uREMUnA6qkJIl
LzzqIpdh2TaSbthd34A+JFpgMXQZSlY5vnnopTINwqlO7dWI2p22it1qxumkciZfccsRunaLB5Ul
EXVb0Vib/VRVb+soibYi8OnsxImA6EE5jktqzsgc2Wi1avmnsSn6CaU/q55A96ERjj3XSvskHKft
Io2SOdXqejCEeLltEsGw4iFUCisvFm12srnPX6RUUvDCClGHd0tqnSRrBZykvn5Mpai7UxSJvxVQ
axV0vYBkjtR2IFXtZe7/mPu25lh5Lck/NJwAJAR6HKDuVS7fby+Eve0NCJAQEjf9+s46p2OmpyOm
J/ptXk7E+extl0GXtTJzZb61EJzlvV/AzdVfAp321pjj1IvxZxADzNc1N/cjGZa7sG6bvyvsv88t
1/ErmXuVMz13jx6M0qY0AH59CkKKyspXMEXGXH2V4fktuyTQNG+Mth9dUbK/xaoCmnuUqQNpVvrC
AN6fihlRp8EQ1oc6SKZsYok5zU54L35omjyoq3mvh8FtCJIm80r1bL/0YXsOJyout3CAg9O93MZe
W23ariuuOObLLMC3/DFxOJ+nORz2XVNUP6XW9YnEeslIYfk9dw57pyT10S9brGHKqjlr9IQJADsV
53ANyZ2MYQA+uModFhpWD25i1anHWX9dp97/LCHX28xes9wpJGak6+TX6PoHOR0JrempZo15Ri8I
ngcxGPlI4NeSJV2CcD6DIzVd/UpfE3RSO6b8aZPw1V36pJ8vrkFiaBqskcUDXcm5wUo7hXPc7RbS
ANhbe/m2tv6o0rIvy2tNCMSBU5IgyAK5HftxjNRb78lgP0KS2mZt5dpLL0y3b4oGaP/QE5xtDR/l
l9Gh/WaaxdkilxmfS3sDTVvmVZgKQ9ZLNw0sdcSsWwh0EJeFh7Jxc1JtlD/G2Qxp3WVeGXZGHVRP
tq9tky46sefCm5ZNV5h6hzzE4Tm2I2SFwpEjEAzyw60Jj1VFg63oh+6yDHa8k1o397yx0avAkX+P
xRae2h77bV1dn69rgmOa4cxqxrI4kriRR25mecTczIhMCMX5OVR22s5EsMOIqi5PEq/469u2T2ti
4UyvkRlKZVA+U5M8IUJF7UsSQEIRamQClSW9F2FrN05MybHze74Zhqj94l4ATgYH92HVLjiPtl/r
1JMjfbZai3xxXnEOinK5tl1dnRGMGB8IFeNZSV+l1KfBDh1B+LEOZbtB3bOSlFb9kK5REZ5I4Jad
1BXNRj9UO0pGvdfJyq7tWPsWKn1W7GBgNr5Nq4L3LMxFt5rpewxejaninX+Zu/W7GX3YnmslN8HU
L9tRBWGdNVZ7+xJN5h5+pOQ6JBMSukLCtpUlIo8tZdcoIP5THRaIoWscwlThmp511YIYlqDw/8wJ
uEI7U4iHmxAJjyr0fljr9XemUfOVo+B8ocE8HEqt1A6zNtihUSBzKX2MbrRTl3q1oB8koOY81Y3L
+k6pg/WHdhOtVZcNERzEBY3sIQrJtDWkmu22j1y085y1D4SPDfLOl+52yw7Tkqqeli+gq8Y5Hbra
AdbueXNQSF7HQ4YfCS4HuJENuCKAmGKtPYKr765NYRmmHjxvn4QDv+ssXBs6CbfKrI/G2xJwRMAL
K1AvhrSjyuPa8s82GEpw+MQbsmKi7bNXoiKA6YOLq7RbFfP3olw12HCu6F+YL6G9WpIhEhuuFwb5
SBvRbqPXNYSt4+gnQyZQBVRZE3SIcJYxczgtfWJ+59oRKMNrL3lD1rsbsxlpavd+qRA64kx430EL
g065qJs660B0fXm2KJPd1EQMszpw8Qq2PIBKZ1PcPPpM5YYf25roFy1QkyNKltOji8vo2TTDeESN
Qa+wW70NPJTkNjRfx1PeMcqQKRKW+ljiGLSHbq4KOEISBvqnB66KWBm7SBizDmOF833w4te41P6a
VVYOD5YX0RFGtKFKTajL5xWomsu4HD2X0hXneY7CPtjGEh5/WdES1e9nQsol5WFc4zTQUyuymZr1
MWQTv2tRypG8HZrRbTTHzsxGbsrnCPr2ZjP1MGlBuIQv5w2s7+qHUhTtgXRORZuR8hV5A0KYJu2W
Ii6xuzhYutVoGuT4Jz7bKSTHlZlTvS9xv+Ci3Qo/6S5DYgsMg9mQIyABpShe8bRIpFGrhH70qGE6
HIuzLNJ1YMDv7Nh3/dbBOnnn+bF2yHP1RpYVsVq6dOla+WxEQbp0tKKMTmzoaz/DGM5gwe7zdrtS
3Z9QYPbeHzoatW6mMA73q9fhVhhXMd+jvJPwbq0jH1MoAgbUqWddvGEVFYe5XjHzyBXyXefIO/LW
b150G7L3yVVYEGiK3Hnx1mhIYf2nTsswxNcEpfRJrWKaUjEEZqMnxnZ+X/NM9VM/Z31oxqNUJlrS
ui/4ri5dF22CYfHjjW9dg8NxUHLZGpnwO0J5tFm9wEfiaWKXX1zs7lyQfl5zYpJlvbjEYN1E0RwF
e+tJhTxAgcftEW0yz5JhRlxD4sXZWhO8IxsMDm4N1ps+WjQM/BGnnQDmha2jtxFTWPyUJcWcxqqe
cC6EMYbsreefWCXlXVAvYZkTi0mDuTHYa5IxzDPBkcm8QipDYO2m2vKpQpbogu/QoG45f5Cx7g4k
ZFDnlpBcYAaH56sWdmNmHe4bfxLZilGGbdC00RPHceClqwjtW8Ot/HZNIPYmQPRXv47dNlRx+0aD
mj462To7pUPg6fHgrQviYHyu+LTRY1lf4oGP1xY0CArFdrYWS5GF5qjaJXilFQmh3UXoWH9bYfaD
cEGyMi7mN9dG4up1vr7z5gF2N5GwF25aN+cjdiCCq5bY4jyhYnrEJYPpQbheQcoZDcGfwignkd2j
9CNUn0n6P+LVoeGQY7yJuxWJ69bBDnuOxkxL/d+DYVjMaRQEaHKjhFCCHPX/3O0Sr/A9ItFnl+uC
Oi0qLmgag2w1dNr+s/P8b2Ex/1eE5f9AZf5LxOb/Qyzmv0Ri/mf7/SXrr/+IxOD7/4XDhME/fJbc
oAZouIBy+PjKv2CYgP8D8TnozgmLfQZE7n+BMDT8BwNgEyQJQIqEkpvq698xGML/gf9EbtsPXiPQ
CYb/HQjmn85d/xuhiMMgYQBmGQMQBKwg+M9z1Ws7LjOLYBxG2uoU0voXtPy5XZOLW7t92MRnQrp7
z58hUurSxhY0HZv6F+Ib1BDs21LD02E9C1Y+UL+RGV+KJIsVO/P6dSbsXbZtCJ+1SKOYcf8PKRC0
5kCw/gO+gk/PfcQvUYrhYfwZgDTx9f8AZrtmWfhQtFUGLecHLcm557fpfosCZN3PklzKOSjyuZxu
DV4HT556DVAOlLlX/HqQnB/11FS3nNJb0XjF2QCfILGR/vxb9BBlr3EmUIilMBhB5aUwpYXXFWSN
aV4TXdCjjTExF5c2G6zItZ/kUskXLgAnx4mMczL5fyqP6Z3RSKZZg/hu9dkFh943DWKVEdpgCLSh
yJuYdJ3a1n5WrKszj699Oni3jOunofXSWZMgd15iM942j2wxCiBMlKR9IXeqnBI0dWwBf3U/JnCX
09UC3YYQPzoIl3Scl3DTR8PGdYnOukKIzA/UQfgKN3I/12fG+09fnbt1qLa2lJjdiv0en6qtUjqx
uxVTTrluuMsLoS6T66pN0wObLmIbZt532Mghm0Zp8FC9vJnwZ1YTgB2vLJ5oq+7adegflVQXR4fH
ZSXoaxF3EUyhSWPktkJ+5KdxDzhIwBg7WyNN8gaw30zrau9Fwbns0AhOYdFumqQXqT8GO0wrXloT
GKh9kKujIN0AKID3YuDy14z4n4Ms5YT/MHIMvOktCz+QxthCOimgt/AAGrkVCS0NAl3do9UlT90N
xiJrfCr0IlN0RjK9fa1Hh0o9vRuYkenkuX0zmFNRkksh/d8mMg9ijHIszj3682+/6Rj+frozCHy3
dYjACIYWE5EOrz4df6xZwpSXBMFLwa5sRp2t3HtOlMC47/xWtLmrvUNYYBUpFGV7lD6Y8R5DFJLM
gBFwMrXxtyS2zMopatJIKehqk+4dXS66z/Ch136blg4EI20QIv2FSugnGEg218UfSeavmvPHuaxR
6/K37hJ1t7U1eN+05NcWBkHluL6I6WgbFOyBq99W0myXonqNPdDndimwJq1/UhRKIHiStaJY8RGm
MzMwKYhnWFFr0Z1U4cGaJriGXfBIlqDBy1FN6gX34xKdxKxf4Wqw4NeiUfLcerfY6Wzr/rMgBvgQ
o3/7VV/qEKKHdSDPFXyn+TimpkcLT6q4TX15WrzuKxqq80oxYBOx0xS0KqMA4cJ+PkOJcm6CNufr
K4x1/1ZzgH/cV/k/fwwqY7jjdamINnPvfepx/vT6AhZFCgzj6k1pXaIerpl5XZLuBLDloQ/upEVh
FK7+U4RQzJQN93N59WaJA6+Lzt2g/njlAqVBHK3ppC/w7M3I4ocoZQEbLYEdN63XQKI4+3hYxSnq
mxOf5aMqyrcWXqabsWNZFU4PBDVqRmr7vioDiJixCRVzi/k+dvZjv0kpB2PCpmjCUjFZHI4Xz80v
SYN1wGySE7b+ZZWp05HwQ5WEX3boZ2xgrJC5f/UrRLFIMaWy2lQRbMjW4DRr8+DPIZYAGtSyq7di
kpckbOfUgVoNJdID9IiVGTaGYP4OQnJVXKgMj9OKCeHSoJhWvFnTcb1OcfHmrXAHiPWujRpAjhaT
idVI/8p1O6vyZaVw6BMztOad3vEep4pd1/thHI5T3X0brzsWU/UctTrK6mLAhq4vcvDetAw/XEPw
8RDBszTC5SLuVNpX9NjZGtHBM5q4rohPFUPntVY4hJgQ+yiY3npgSYfVOxiXTJDyUr2JwmonB/YF
n4n3htYkhdTgRfccasHKz6sQL9brxmxkUqRDgvBzt371BEryLoKKEQ3SKqEMKLfM8j94Oljx5DRM
4Yosgg5xT50VaRWA16+qowt9pAYgR+jkxYUBxEr6zUTYT1IPuYuGaNfyBV7ZbbkeKy+ES5hoDq3R
/WPtPaJEpgePjFno10iU9HBnxWP86cnpeeoM2SxR8EDIlK5WPlqIRNMRzW3KgDBiSPO4DPSP9e6L
yG5qAJ551GdN3R4nqh6UW1I5FrDpBiyT4lGr3J8KyMIaBjKicJC0huHWD+N7zGf/lUx/SQEzLysZ
yW9jWcL5ACX5Mx+n4Rh0yChoPHfSdv2J5wSFg+oorkx69kQbHbEvv2IV00Nfl2sqDdDyqg63Ca3g
92xanLZK8KzuA5d2Hsmju3ra4FX9kBnHifC3XhG/9KLT+2gBXNQttcrDUWSJdlg6ooadfxKfBswt
ZgSYThro8Al2dFB6mu2aVJgBtoU42gHHY1XF+6bJKwxCb1zKZ+S09apENSKnz3K6Cgo7k3BIKelJ
ymqlUzUplUlqUxN7a6rC5JuX0m1mgdiJkBv4Wk4bIdoPumIHVDo0WY8peerkT6H7c6f181rUsKNB
Jmg/hQ+NrK8k3CxBa/Z2nX89zuRBN2NGZvwz6WtYL0QxnMz5zrJyr8mXIDPH3EL/4hUHIse/1QIL
oXW06HrjP2M430W++oxN+dMnk8tMcKCT+HaEDttywM51aviYsSSzOQIwGB1ZtaTwIrpSf73M8XA3
AtWpVSM3wL3aDX43RobijaUAUVQAiqRkCjy8T/6Sdeky9cCbmRyB+X5VRMusVfiswRK+UwEvw3oZ
wR6Z6NIUimTB0G7NOMArIlHwD2jZXlsB6F/XQ+po/DigIt34kpoNnZOPwA73FBhgNhAOLYAL8iRG
i9utncwV9x9GTTaIyLJbqPNxqnCIJVexi5M19ROmsqjx9r2mW1aGL1WgnghZxq2kmI4u+PSwCvMw
kugCTuLc2eixKpqfiQw/sy4firrCOajHdKAAyVfyXtP4JQB+jVyARz52ZSb82k91+TaFQBZIV8ZZ
f/v+qMkW39cbyMs4pgQciLxpztUyWnD6TqdsHp9jWv9NArLVpICQgqMpbLr2eXiPG3jz2apCMmA0
MtxAUYnTvLnY2b+svslAQfC0U73Nh6k6tXACQ8fca0gzsMqT1OP+C/OCv51sbbb2Q95H3jacLYIj
R/XTlQTmLBGQm0j3uzEeZRaa9afX+m4IBO779QkwfJGtsUlwrxa56Gqkn89DDCCxfjG6cGk0r9mo
WoMy2PRZ+BKbVsMHAoV9m8y7slpeWjV8ocDZNLQZN37Vw8BqZqnhYZ9DqLCXbPk7jMZLZTId5hJI
oPQwAktvYW2Fp7NFgOdyy4B4kdIA8CkAZhPd7GyDgZlIwltfGkzUE7FxalxTPLs1bWn/BHjufUE5
lA0Lg5+tAMwcCQD2fnKqg0WAzvGSHFxNHmo4z9YRPQ08hh/sknjbCECHJdEm0qaAmQVg8YXjPUpu
r/4A0q8miJBNbvYIXrM3Ik510Hlb5Cn62WKjp4UXF850d0H/L/wIaompecMp/I7u/y1aPQiRmn6T
uIaltfBkxu6jtjUnPKxD1b53RvytKflZRggfEamUt855OKSTfUCAHy29B8nNGN0NibtrZEizPsFZ
Ei2HsuaXPthURuxrwZ+Iqj/FhLLXD79lOPpZmegfGpd+FqwqyTX19203h+mY4GnQzVQXNVj0+W/R
r9e1iJ8H3MgZ6MI5R9mbQ106bphndp6JSO7xxmS22E59id/jPbFe6P2c8Ad/QU2FKjYPgWFtWMF/
G6qecdJttETTEQBKTUkj2rRIwBGr5hQ06HcEt/BGCPuLWJbNWJE3JiML5T9NGzqeiEC7MXX6ux19
868uEtGdYMPOXcxAEnf1J0JxgnNgprcy4knWBt0OiQEg51T760l9v0be33mJ3wpzZa0KsroLji23
t+N9rFLecsB+0XPpACCFOoDrdwzANXJf4ezctg8aBJDWm55TeEhbENfAAFfbBdmHeIvaosl6JBBE
VgLftxNo1eBPsIxfPgXzNNontBN3woLGw1BI1q5/bMN+ph7F6ZLU4CYYvYfeOsih87P57IPzNf1B
NOMLB/GuCVyYGc5KE3p/2+KDNogWXLvwrQAoGOpqu+jlgRap9c2pt6B2SBvgTGFnGTwnhcviafxt
ZF+m9e2HBCNCU+L4py82tp9OZAD9AnQddtBv4KmRNNwn3wgtJHvTgIYKqvDesU8l4yVzPSZ7IcpF
aVeJ49y6J2PkPgAqXJmYYgNSnD98arOIXaTqvnhYR6nW7btXxadZ1Bc9w8dUemA041ijl5Ufs1Np
ONM/gjioXqf6GnT2UNdw6q7oYZJek91efYNFSoUSaSECfYxpf3HavdCW3FVt9V2CXKuGfn/7MO2i
3xLG7/oG8d7Ls29QoQ5Evs9tXwKTV6h84ORuEv0CzwQUt6wbUCBFP2UMcGJEdwh8+pqI4YdX5ZAN
QfxaY+t5dXsZVfyF4UiztTrYAGvJ/KWUew5b9WOr/ioAoPvBhOowTnOq6Stde0x7M3kkxL0HVbMZ
OjxN8DDb2dgLauA3r4UgYFG/svD9XBR3AqflodDA6ZPO4SKKyc43M1CAODktdvyZCpysoum7vNL3
licuC9q3pRd/FoSa5gItdoR1sB14VKCeEFsL1UNqquHCZgEaLPoax+SxCoiXecUGJ82argSeySFp
xpQWK/6wCLVzrF8r8gCcI8n7zscTwqWSYudnUpckJ3Mx5/HwPeG7ItA3ImSPi+X9tvCijzFwLrXJ
ILKyW7BAg6LadB3TqRlDVHJT7hBTeQ0srDhYchNPaP+lqd1DRA02dsRxG7niNjn3tI6AdQ1cojoy
oeLkJcto132AS011Ur/AGPGTe08amPwmxHBm1Pv9HoW3uURSR1s7iuUKUdOUeUYWr7gg3kD4VSBt
b61kP9VnSFDyssTmiTsxfTSFKPMZ8MlpFbgEFUOt7MRHAsJraJ+Sqn9XVJ9CY74QdPjhYQA9jUEl
hn6HK6idYQFZ1o9D8a5t98Frib9l1lVmTHu8sYJVCea4YuqrrdVOOFWgnOLnMsI2EQuwY+eLX9ZN
D2jJ78vF5dqhYSw78S6rOARfC+6+JQdVdC/RMJ0AxYxpxecxs+CI8GL8p6mVIHIpXE0tRkTMCLzJ
k4gkAAWS8goBvn75Vg94mKag0cZULyXnBWg8hZ3LMPfW6x3Q/BddLFmtfbzouY6yKPSvPUHs0Mj6
S73ApcaV234Ay1TJh46OeyiSXn0v3o91dBEJBTfxlvRjDtblNJDuPGnx45xfpq5dfpNqmA/CU/tx
Zp8EJC/GpodjOHOxXatrq6g8dwHd14kW53qW9X2DLiZdonjd0nDeIR49OoDktvhoHrJ4gXUFFDKT
BV6vGRDJT0uhAy1KntZd+EtwCgIJOrTDgAjRWBcpH36G5g3f/Vo363vvln0Suc8YZ3zqwmbrarp3
AiXQ0vsiqyk9DOO0b0PttmZCC6OKJUoDWfYbf0GjVVKdxZZDM48xI3890WgcNlKhdB4qehcU3i9E
qg7sPswHQ3zUwhsgTFpGCeINaSqNZ1AHei86mvDuu9VPExW9BRxiCu2bK1fde4W0aSHrfKm6eBNA
NpXwP4llwOEC2PZ4zszIXIPQNSoxshbq2yO4EyJ6GEaX4pIcMyesh+5I5ximpDn4ogsPYnB9EIPM
Fq1whD92aPHZxmI+QBaz6WJZAnCtWeb5aH9Kh5m3fif7BOW1b6/FbK5R3TyYqdApDmnwHeS7LOIM
gFN58NlDUDGDGkHV+dArmhZ+9XaTZ/EZ65QFAmZH6FYyF7PHBn7qmaZN5s+FOpnAKzK/8Hrskvdu
TVBxB6GCFbh36KzECHY0vTuF94RiZMgL/AkCtLCua+h86gfJ6gcDOFXjqVDw4ENj72FNFSK0GwdK
3N2GOhfy2pbo7gdoRdKyUOcxjg6lG6E4mF+nymwDTQ6TsFcMD7wbV37ZEEdJy59ZLLcknF91vbw3
I+h2/Ma87cQv1IjbnoYvc1ieqqT+5ZMwmSK5BCKIShF2LePSPC16uBC0MKOZ97BdVmntwoM32+ui
oseBl4C86NsorqsJqjz0x41N/AD88fyHGbsDQ/XASe6HAugfMK4NX8Izp3mtaLLvTQdr7BoEOaR1
uQbNffjn7/biBcy2HiAgigG8kA4XuwruvR7XjMeIRpQ62U0qfmno+gm35wjqGzrCCrPHp9HcgxHV
KO9iiTsp0nk/QcdYDsOx8veQFoB8xJ+COiy+4X/uqSFd3g/rc1T7d7xdXmkABt/19lnMH/7wtnru
eXXVLxdBBABVlVld5jJZ6nPCg22Dwb29BJWXIGkIb0LSPAQwQ8L61AeYTa/cM6U8Aellg1TIEPuh
iKuN1wOVjBuatzEsS8EcZEtd6lxAk5r6ZnlvG7sDt6DzZsGziv4KGR1pocONzz0Aut69hto1awb/
BTWK3I1ddKj8rs7XiaEkaNu8ptjKlR7avG/GPzCtTiF8hY9oJJ5rxHRnrMDXRV+gawHCPrPbblwi
wHm9TNU4nL3xe07YU4/x7BS2AuDAo0GktIEDYTsNwHBmYMy29POSFyEIUQDMZm63PsX2UvO84Q6A
flMvbz5bYGO3AGpbQ3HX6r48J7HbDiMtN7JI7sHNJ2ko2N3iY/cfb9ss9F8h+TgYOpxdB8f8GGBJ
Vnnov7zygjG01Kd2l9TxZeLmHLbLe8JqcobCCK2vYQ9MULx/Pu9MMpo8pFW4deWhgzH7XVLRl7GE
gGoa1S8A8WPh4+3dEJdiNwVrfjshOth7gdOIfKCQgyFQ0pmrzzVCExrMqEBBuIur6RLexEkQ0j90
Q5KkGklemAOKn0J7VzDsrqTkD0gxi7B/yyqbpXs0wXrA5XwiupPZQm+HmZR5R0qaecEyQ82RM4Ga
1Gu/oWYAknRTYM44imPRn3o+XYr2Be7ye8cGYL+ruc6IFUFo7AWyhwdQN+k4gLiAfBWBfv4IocB6
ENGdk9UDc0RklUOVitSha2TXaw90NPQmmhfR8j5x+EGo2LuoVm2nEK6AMdQCs7pa4BtzBe2g6bne
NgTFc1JPmetYnNdAjerfEcqZyjfbEYU/NhVGm6HkEtmyVCeHXaM4OQTh+j7I8lT3MaCk8tSWt7Kd
7Tgl/rHn7b5y7qMdCqj75wYYv4w+hUxvP3issfRS5o/vvlwAYUO94+E7VnEnm9nuyqXblpX3LILq
QQ79Ngjq08xnJJ7IKYdQzccVgxavLkA8gIRnYsclu4BWTiONwwK/sJT6qZuepaPf8zLvSSvzfp2w
CKPvwo++g9b/nOoeih1zLeW1m8V7PH0wL7pfJrOnfvwJTqvMoEMEmHaDgFhcPVRtPlC+CUST8gQV
EJJhMaeMX3pbSSWOt9m2v8WAA1yihZeJfB2xI3Cn4ECCdBKvvC03ZcO3czi/QyXy68fz3qDgz2RT
PZje7IKlfGi9+ZWE5gwS5RAEw9ab067wgCJ6OP4K4T6t8f/9063q4FcV1D+bEsUYjKXMmnkrGC1e
RSRttpDq0EwZfMmT9QdQ1L8eYxAx+1i7rEvYZkowfyOiGrpmCBJYBakY3nMt2VFFoFggj07F7SRF
l+mnXUBeaAE4UohdBekhm9HnL1H3Z22wWyVeaIxyZWlAl7UvqtgMoX5YEcGXDwJVAFtb9O9RtVPC
/1Pweu8L/PSgFMdJKC+FUe07q6G1HkmbSVwFOOSkBQ97LwPwEQvAT179dpwmWRWFW49NY5bcFuUU
+1G6rOUTROKXluP/TA2pcw9iBRVl3Ky/vHCfyKFV6eQoIORgPcoa9q4AVVGEPzrmcmsh1qEG3vNT
9WtLWAwxAiKHHEihXy2Wo8kK13zj3roQNtzd3sw0x/jh+irF8ojrMSIfcY1wZzecA1WdoRnLIG7c
9CP2kDfvwcluJqxfSPHTSa5/mtXlfVD/Br175v/G3Jksx40k3fqJ0IZ52CaAHMhMUuKkYQMjJRXm
ecbT3w+q+ktJKDvRXb25bWVWi7KmZwQ8PDzcj5+T1S+56Z2KVn9DTWsuNOoPzdBXbp/pb1Wjfu4o
eOC0j1EYnGqvuhemL02Tu7KiPlRR80mv/H1PsBS0fm94fK0mHABgji+9FH4D+n/SWur5zNueQl1h
+CWi3MFD6UPmBehMtf0xg/2Mk5FtW7G80Qs21RgS8h2uV7srtiVoYmhSzSfkkI6iNO+53FWbPIP0
gkCgylGzp+L2MdDqt1gfJeqrwY9IGl4qUXvw1cZN8WjVE08x7Wix6w+UKbrDvDW6Xx/NEscpp+4F
kiIAsEX6Ier8hySgt6Ro+VPVFbYkiE9Z6M3lCPHJyFu3zaSvOoj2TpB3DI24+ciPGgz2bo5CURx+
oQoPoa0HlCkAbhyM+inROKjhOD0Nknni6fAjbJUDIzsPNBPtII0+ggDjHBj8VEuhA1M9A8F+mAyJ
BkqSb8ykf7Hocvk8ETvZ32bAFBkaoeZHEBgT+WBpT7mmOZanUx4A5xwVo92ITCUKmuyYaXNfZf3n
OVBEGklfpIxPme4/eeVeqoOPJRdh0bR/hPzl2pvA30cq2H2aapP4dRq0tzpBcLCJt3pa37MSniuc
OUvr9oNChJr/PGq5ZAj+9LXS5OOg0WJPJ1nbZFq5jZTNJOxJDB4QSNkG2qtA2V8bwo9aHX3kMfyE
EMTNaFL/8fsXil0gkt7qBpRu3qkPiq+9NVWaOwqDpIE4nbyue5FHysdhqVkOFKXOnJqWJU5bNDvK
71+VYXiZd7it2VHaC1xUgNDIqQdOPPk2XfnAv/W83HOA1MUTwMzST0+db06OqOXNtgo1y41UpwbS
63Sp9Tko/fIuGW76pmVmLzR9R4zaXTPCElrTr99MtV6fpIhbQ/NheeuzGuZkr7w3sn8wffWUp/yz
HKh6B/f5z0BBux/5PNpUL//U/4d4IGmmOvj3s1kfXpPXvD4HBP38P/wJCZIU9V+AVyQJXJbMbNA8
F/QXJEiR/iWhuqxbBrPVlqiDePlrMMv8l2TI6K1rqikqqj5TpP0FCZL/ZekWCoBM41IK1gEa/TeQ
IMVcjO0pQGksE01GXeXP8fPm6akzVI2chZxKnws39bmzLN5psV795B9Jy2CXiLqdxMkxK2CdFDS7
UfBYhaZbsEvFW7hRKCiIc8P6RgnDm1Hj9I/evkF5CTY5u6u5FCl/6JLm5BI4ZflrFvDuHLWPgHxt
q5C3MuoRGVUwk3a5LU+hPU36tkQPJQaImQzYMMuNWWWOakW2Mj402ndJUWzDYoTraxHctHG6M81b
VRC3osHdTh3KYkzFG4NdDIhSk2qAJyc9uou06ksVFk6TuGXwrItH0hKCE43GAeyfMtlR3W+bmIDV
jU5A49gCMqCMUAiGHwfad0OUu6EpkIrepbW80QLqehTO2o5qt0G1vxlzx6vHe0V5ET1pYxm71iR1
IRB1cy6R7jIJRSqz31tB5PYSAypVZmeyfwxFdafFgZ1HVFk/NN7nuRtGRIvDj7ECiL6Gjkv+HIJM
qkdzU6vCpip5pNTMs4Y8fcZxdGNE8Ip4tMfsVtLKm0iFEY3V6RiP82STkFVrVrOPVe0hC+BBYToj
KGgVFmBkeIJOpUWTq+JqFg4+d0tXd6fRV+y6va0bHlDNuFGpvk8dIb0Jb4T8eVD+0JUOfMrnvL/p
y+HQhdmtNr35/mcRNTSt71wZTGSffmj0Zp9bbwytOUrxw6hTR6ENFQevYfm1svpHHpN0RE6MbWxT
sKRcazdeSMqRtQcfZFmjxaCo4eEwj9UQuVHdbWKmRwa52XmS+TnIQ3oB3X2YWFtzYoaqml4UYaLb
nVFYqVwrP8URAiKx7obqQMsJvXbwNSK3tFUIu0KH6p0cM66rD76wTUeN2vxtSyPTAlReWDszOJYW
GTLgGAiO+lMV0FmF1j8PE0fLZScBnmX2kHtRcasmaV+Np5qjMDBlRnVI1gp3rLMDz7tD7VFE6xIw
BrcygPLJBwZafjPhTfFEZZN0D1UZb5JA2wj6rgDdbugAt3N6+VxgJU2gqERgJv44adpDbN75We6U
JgyeQ95vPBocYWltuzbcBsUutBCmEu5NHN2Um4paNgDyzhJpkpt7naaJZWob33yOeKnQF5e19MUs
sluF9zJFpV1U0ZME+8Ll6cdfGjnbD/EAZobTMFXPDTBhn/ejR+vzzS/updyVmL9TR+gHzK9Ur92a
rkR/KkYaS+OjlcGMUSdurQ836twy5mxNPC6Z97eT6R6s24aa4QTKOxo+jJgsRW7iVyX+Fksv2UCJ
L4NlMwfH/Mr0JJk7r50KJAUV8wygkl7PCugcKZoiJMgUoiyBuSPvHuD3tvUrAgkyD0nCG5NCZW/e
x8imG3XhTKnl+CGoEulFCSanLz4xxYRYQ7Ypqxutp1anv3osNDIj1+/CrZKNNyW837J6Kj1/q1n+
TccUa6R+A03l+O2RY4MAZ/mUcFpD3/uQmv0JtQeodKWTlD0w6RXmFjADeSOMOfB0sjvrBWYiO0rT
TaMqewNRS63OnDGS7GnUHKhNIg57tsf7t1VQnFpZcKLmYZxAakbm2vj6PCL6CxnKqNPiFphvibNb
QNVH3QCFXx+NR/j6a+LVRjyFrvlB+mS5s6Z0/V16ju/TDylfzF3DLP9kPbhmfgHtpC0cwQoq1cec
ySyt6216xxsT9CCDhoAHf+i6yxwUNC+nwHtVtPBwdltfGKFd8ij9tvwFaYEKGFFSR5Y/K7TMFDbS
7aw7X8ITnLnipzWm0AUQ9/ftXpAU6EXiC606v3L/GN3ALu4jFASnnfGW3Fe3nW3cecSvHLbs1pk1
5hIg9G8ylApvdGFHf2U++t/svmZYlkVYgYH4/cfXPGbgrYmyxMzQbkAeCO39txZWrmoHJ0VkX9/s
94Pg/7f2v60tCT/6Jo3q0Tfq48CZZACdWtFTi1JDJX0R1C+k1mtsHzPi/Xfn+mVwwfbBpdzWTHDw
1jpZ3zjsu9CNn9sv3r3ids/Zj1URivfz5r8vcMYxn52lMpxGSYixJ97IvON5LLHEjYfSjw5W4Qan
nnbNj3Z/fVuVtX2dt+HMrFfXacXwTX1MqCQl1tdQJr5PslsqITNH5Z3KMEVo0rivUfoJ20PTKQ9K
Jjlp/JWpDadOviVKf2DuamfkjZuAqx7jhCmYfE/59jDRGAiigkIOXyqU7FatdqEmAUcuXRmuZf8H
iDXEeLkttG1WFg4TqK4H0Or6Ki9nq7++5SJbRRWex42p1cdRZs5XOYk0Gmbo4HUrPwlgrrnMIhx2
ZN25xqPqOFAUngfzJIMRUYnWsfoGb3drvoVNQdr1zQtWxc/eT/P/7j6LWBglcGfXYO2Pg3Wv0q4v
k2TTj7TtweTTOgLQQy1KlzdmuGb68iXwa3MXUVAJxD5uRyznkDH3AvggqB0p2FKBgMsYi1J7E9eP
1/dantdzba8XsVCu9DxrZfY6offZTKobtP2tX1s2IAqRe8jEC7uEPqNZbZThsRQyp23EG0lQ7gym
voT+lNDPJSnM8udu+qThpBB5bAKAEFLuO4EKQBd9o+u/eu1HL0JmxqESlIEfbRg7iseZCgFZdMjI
rK7bkVaCyU+6nbNTHTWiUdW6Uh/VHUBs3S6/eo74xQAOjD4aw8rDBkKCaMXqyimTFxFzSAJFjAdO
GbSblL0/K/RAS2DZ19e29uV/klyfrc1i5BtQN2biBGWc/PNAt1bvn+Lg0yh9yYGOazIF3RYYB5NV
nfGs8IyMeQ6WYBs7Mdj6hUBlBwVcmAv8h9aKeHAAr0Nt3ZRcmDbAK0rb6795SR31V6bw9xn5qQd0
9psLU6lERrfqY3SkNbcFT2YzNNt8MlxKcK5id6fsq2anjm5s1iiM177KIvYpigwBBpPgR2XYMksH
uqbzVw7jSgT4mbecrS5M6obpVCJAt50JM+Mdfbb9OmHm2koWIW6qp2wYiznEZaIrWNtqzF1VZeLq
7xLMhaRu5YjKi2iWWrVeJin3oZpaDNPc9xbqHN+hP3Gu27m8GEtWIPMggTIWdoI+jOcB0uYYePeZ
8hblEwIPygrR4uUP88vIIki2MujNqAybY6188Yp2O4Au7Zl6KKiuoOu6UdCPGIw19e/LweeX1UWU
gwFCGEvYz48ZhR2rfVaw9j9t3pK7OjGqYlJ8LCTxV1NlIMG78ajOXjfyb9L7v9exJKtmJj7TtdGD
D38jwtkY2NqbwKtGR5G+uIlu/ltq/L+CxC978vtUDJK3wCq1oDk23omR+K0XNLbc+jurM2yj+MMH
9OZxYyTlNz9+lXgyrqx35buZi1QwkPpULiPsZ8fe7S27eqTt5/g7amOQ+OlwzcFZQ5Foxey8rN9v
8l/LXgSo0IuSJhPZ5trtXd2OYbez3OFG2NHNdNai4cqJ+FnXPAtVda+WWT1gLBAHahymWwzfxxZA
BAAJqlTz7IyD2OD/dtjNReQKVUnVYLBoAE6dhP5DQQLiayuMiD9fQNf2cRFRcrnz27zn80U0JSQo
q9oZsDf9KEGnlxb4Wz/cQNCzFVJj5RPOf/ma5UWYaTR4IJSJ4yhSgwy7jyr6Cmn8lnL8iyBc2cuL
xixZNyRcBkXsObCefcHWTELBi+LmONUUT/x7NYCTyoopdRVc82ssYBf95cza4suZgNyHscNa0MgQ
nMZ3ifklnujjxTQwdVenWqiHa0YvHsQzo4svaUE1Vg3Alpgg8zdxe6pUfyURvXj7nFlYfDHFoCdV
hiwrb46jRvkwu6utVdm/OeH7zS/OrCwuApP5BaEa8chZQUWkK04wwQkBLd6K+yxacYzLu0ZJCsSc
oWtL1srWC4FbDdzcRXcjS49E7xU3v3whWL8szL/gzPUGzeraPjdJpe7/lNbJd/5pupnFpWOHNHtF
b3dtQQtPZ54qHQX0fI7QV9mi0tgAIVdi7xzSf/9Cv1a0cG+lzqMYyBNXdcOIsYjSGiDaTruPrUdN
3VuUKMUCotHse5bWN0ZeHbqhd1d+w2zj2m9YeDswVCvpVX6DbNgguILa0X9E95CnzRraL5BZDICS
b/KtmW5Wiy6XPfTX+hfnoNJVwfMmbM8M3t1B2qsHbTfLJImrst1rX3N5GCC11Eao0I8jfR4NzpMx
XnuJL1lU/8wgfjno8tlnjWEPyRg2kmPnZIjS7iRG3zZ9spFtWH7u6QIVe+XUuNQ+6mnr3YbOalH2
cmj5e0uXr0AjafVYl+fPuUubo7SVHOWNqYm03wx29aJuYejNbtYFuuWV/V0+C6fUh11L4PhrIuMb
PXjZG0X4VvHwq3vUorxvhAe7T757UK809xAubIqZbqwkwhYV2PT6Q2nIbgRmHpTdXq5OQpq6Xv8I
AGoljswN2msev3wNtlalpFHJFkFk5gp04OTquwACcag1u/I0xqL0TWsUdm4wVV3m2xjIwsS0tFKB
4zLlZzANjw0qvBWoZZ/pKmhhtxqlj25kNAm4CAQvE7SFqd/sZPNVPc5/s4I6J8cp+sc0/xSXgh2P
/i2T0gDyGVAcAZ4xp5J/k6k5NmDhmkj/ILVMboJQDiuYbymnpEm0nbK3PnwYmGDIJNCM1YPSMFw0
K1Im0yZv2h3DaPf19EfDI7tAG57RxJWr6/KN/Mu/FkG4QoCcUimbp+6AfW7Ng7KjHbX/b6l5fztL
i+gLzA+Kq9mfhs+DAzKpfRbu9ENyG0ME9TLc0cOl0fsh369Ew8sRmQ6+YhqSai4fHaAw9V5oyaUK
IlJznFXezS/f4oO8DT//B3z4l04NEAJV0kzJkvSfGhVnV1ovlUgMzoWikuS7gUqM7Hv4SA3Mjr8w
n/BxXW3zYt/g3OQi5vppndadhMlhmwin4QAQmd7gAzDDADERN96ufspLe3pucRF6h3AI46jD4qzt
WD4kTv7c7M17hlHs5jk5rbUqLtaB2UxDVgxV5F+LQpjeqmaWdJT5GPZyQ3+j3cY7Rn5eq6+ZvXaF
Xbo9z23NsebsA8qxp6pFji2re+xz6Bpy18+/+qK1cuzW7Mx7fGYHjidEZsa5dClKjiy3m6L+AGeN
a4J4un4E1iwtDrjqR6PaBxw8iwElAwaEmWbJA27Zl7vrln4Wppapx8+Hp6abEB9pi9Qj8RlOSUUa
ao1hHBLhi0QVptHLm6D8hE7EJmDqzlDUg1oCiZoJFQtwB0woVBvPePH8o9bRnFHgdBCVfQ7JnpiO
DKLW1Npfrf4WutsDjrCyOxecCxSPIkqSaBqGDC/y+w8xMFWqWAw2cXy8XXoTbJX6rkOION9mcDau
dMF+/xYz84/B4dFM6lTLnLqrE2/IpqI7CqBxjfZR9CzwK8fJ/379S/weht7bWXxzo4gaP2J466iN
j1OHTBOsCdctXCiJY8KUdE2ELcn8E9F05sBClaoaSMbu6AwowmyK7bDvEFmYyI024kZwvt+uGJxP
3nvnem9w3tszg7KndLBmDB1Rx7qvDrNks/8D4tJN8dCc1kQ4LrxN3ltbuDKg+pljHWuj193ozIyp
xjFvwaHm+ZaJ0ZtaeuuBp8oKY009wxxmBER/clbWPFu5tuZFbA8D3xyMkl8B6cnMIUDrIdoqD6UD
eUT8MEs4V0i5tt/XeeQvXCvzBmjM98OjpYOMe7/dphbLgRzzfRllcKpDu+v2zHRtZ4ux8w+3+5e1
hcOKsglxLCPsR3FHkj2LrNCLf2J+5MGDmwU10nLNnS5v7S+Li3M/ZbGRNCHra5yGQs6u26rjxrvJ
toJrti4gJlSjgG7nXGn/82oXrtzmMZwA+c+9Fe1Z6GjWebTc0skPcHocypUk6PcnBOoapmpAuw64
QP0Zts9Ojk/1w+d93x415aUWHgTqZvnDdU+9FNigTiMc6IZiGNbCW6aIoYsUSYUj4Gi5vAVObDNi
EoXmPzkR54YWjtKmXhA38JbilozsjBQ4W+ODZWzm3r7TbJCwJ292UhNC4yMQoeKfhL1z+wu38bte
jDKmGCnqZgcEur+GLvSNm8kGPvw0nLLd6gNwXtEyBpxbXDgL6jiK1IRYrF2GJF8DcQslUQOSIYeg
hAmKbcp0hh08X/+g0mWn+fVFFwHQHNJ8yCt9NluAYnd+Go0cVdnMq83uFJfRTA+w19oXvrReWdJ0
DcStquJN7wNP3GtDUZV+f2w+z2Tlbvox2GbAcUyEq307fwSAtZKLXXjnS8ymWQo4F6gO5CX0xpz6
vpKZMD8a8Za0/VD+8RN9tM/zI65l2Tzw7cQdb4fX/jv1G+A4a271e+Hk3S/4DY4TVUZbtml/TA7h
vn8OcGWESzb1B7R+1iLfRVsWNOQ8h/ifsjircp4VE3jLnot05hNww5vY7m7Ko3RaL19c8iLgzGCb
GaED2Lz8mKEneX3c9cdCOwrp3gpPdXq47qmX/EWRLZGngUgSt3zhBYBaQUtI3TFT3JB5Tr/tVlzy
kgWV1JAshzVAE//eI8tS6ISSft9RGj40yeOgfrq+gnkTlidcVWVVNubYyfTX+79vdpDHSGHXHks6
8IEVOkwY0ZoanDqd4Dj+L/XMeInD2zhf6ooBHF5ZxurRjHRmjcuWm8/XN3m9KW8k4onDi3HbB7tZ
BGmtF/d7kQGTkGsaMycq7rBwg0ZPzFZWgvYYoQz/Z0e7Pqx3tC8mpWD1ZaaO6AKLxvJLmVk1Rv7Q
Hof7YUv2e4xvujfxy7QTt4pbzarmayf34rc7szj7ztndWoRSWAvZxMUHQ57G8E9B9auzHhuu9URZ
CxPz7//NU86sLTxlKiO1ggm/PVKM5+z2d0z4PXafpK+SabcH2H5oCtjXnXN1Txf3TzEzDmgyK5y+
9a7kdPf1gMgfCF821ZgQsAodmNGuG/1Zsvt9oYpON39+9auLJ38YCn9d89Xn6Em2249TbEsUjiAO
y2+6W+DwTs5YKwIpdI9Tx0R89jb8hmTYyoPtYhrM8+bvHyK//77MUyiykXD7Rkf9ptimp9BWdn8p
hW1X93r+a9eWvfBf2SjlNhWx5n2dU5vyZD0Qm8kthh2w/ZWwJl08lWdrW/iuMURo40CRdTQR4zpI
DtTcd9I+3dXb8BTudEgjd8wAONb3jELL6lrnt8tircQDxVBMEWZdadk6lnxQxlpujMcqgbLNUoKN
3BSHTIbSUANyzYw445bKq1WGe4jxt3IH5KjRqWBMP/RigvOyggejPwTGPDuYrHj9hXuL0R+RsqhI
uEL85P1nr9PB9Cd4E4+V9McIQ5Xoj24rrkTiC7HjnZGFb8lDICqQ9Y/HqZFdNRJ2o/RVq8aXJuM0
o5F4/UxdcmX4hkXYK+ghar9dMxZ82GLNzN9R7SiG5tlJ6odbMy1u/T6jp5FsoiS2a4hZSzgKNslQ
n4zs9fpvuPDNMS0ZVD8k1dDVReWw0moIfiupPzLoCcEjKiTQTiQJLBBMyk7IvbZrzYFLqz43qc1A
z7MALWiR4omS3B8ZRx7AJDYOLIWMb0M/YRE+4EDJmHjwwdapobxroDc187Ua+wVvUjSZV5Esq4g9
LBmfB3pVYS0KI9S/LcoaBVy4j6Lvr5znC28wqtwKf546liYtfbZTgwm2oKo6mqHqwCO7KbW9Klfg
R/OV8HzR0k8xM/yI23ZxDYm9ibZW1VTHdmTuszBcRuw3hlRsemnFYS7dPhCoz7ppf5pa3j5TPYpd
zKLUj9F35VjvIqfZd4R/RsijfbSB3OTTdR/9uU+LwKTOkiSiphnkR/LCSZPas6Ko66tj3bx1EQQL
sB4PmvnZq99S4cVIG+SX8mZTQbdfC94HDT4SDxcyJt+NTG1bmCXUyYMTeq3tyQzHQuqQFOFK7LhU
oOJXGhqtBlVTGF5879dJKDEXDtkz77P5IdoicirtpJvRQVXQ8Z1VkesLR5drWJyHJEGKUMB8b081
h8ocimy2NzjNodhCf/MpvLFciKh30HGTDVSbmyze1GvvlQunB8v8g7QCyePyvUJTffQTsahQIoLg
wWbyTtrQc7CR7Kr5MS4jxwD8tynz8Ssh80ITdLb7y/TihpS0SgnMkUVHdQXZ0uQaFkIDnr4HNAEv
A5wswvQhKYJZmgpdn1McAIWuwm1sDPGmEGGByHIXZAgsAUyH+S9Bggak/uBDahYK8XfDT93rznsB
tfT+Fy8+U2oEQygXZXUclGifTLBqFOrbMFUw/yFgAdWSpQj0y+fZSEom141fyCfmZwwNmhmApS1f
7palCV03QO0ytxJrCob9FpHL1VbiRU88MzP/97OI3sL1GFZSVx37adwJDBFO082kPJjwI9O5+Roy
2Xh9XZdqIe8WtogIojYImt9gsfLd4Mm8yZxoS15W2SKMhKSg8I/vrA/DWu550fF/LVRdXF1NYMCr
57OfjMi2gDLdgmOX24JdJI66AWc6veZg+taeNCv7u8y9uzDxQh/t0KOsiR86Sd2ac1O/Q9oj4wXV
N8+TuXLEVxxHXSRCnm5UXttyn9TIfQlRe5fAnFH18EnG6tsYeHan3jZIe13/rJetmhLZJ1UQSDne
+1GkTjPtCRFUt0ZHzB7TqWbY1rfT8qnwP8LyxRjiCqjwokmF3MtCfHZuE783CWuVYnjWTH6kvJVV
82SG/tcqgp0lFOw8kz+omfA2cmVfX+gcpX670M6sLra3L8VGoSNUHSHTtbXcd9Xp7bqFS1mWqp6Z
UN4vjJ6XLxQTJmaVFj+FCXmK3qASs2ZWR8jLtXorttWL1SNhFjJolymH0fNWEqBLvbx3v2IRriPL
iCh8EKqLzCTICUg5+R9jQXs2YGVi8Lsx78xKd8ew3mWxHq/408VzQ4mIyqVI8WFZRRQhsYwnwyT0
QhkZ+dVTyysGthPbMDIH5alTVzyvbPulRIyc7/9MLsuG0GPpdR4L1THr5V2dqfvKix7ghUQ54w+F
yaSZQipIv8dpsRN7FKeET9zh4AMMLmoqPd0f/+T3QJhAQm3yslui8KMSnlBR4vcAhGfk3bpn0C9z
Eqe0w53wrFsb/7vGjD/Dq2uDdxd9/Mzy4lIYPCXMYY8GqjWPLX0PrGLlEF12rjMLi0uAQo9V6gJr
E6PxEMqyM9UoE30sdW/rx3+0gYWU60so1q8tg/wr+zqf0N9OsIbyCgW7WYpzkewJI/zuk+GRhxzU
P4bv0q0BPS2S5Yjw6VufG3AN+nb5yjuzuNhPXa7GyrSwCB0hGaY3Dz3BLruBZBpdhoO5gaPSrcXV
ctPFO49qi6bw9J7/9T6Q+L6gdk0Fg1FoPTKGXmVwKxT7le1cM7KIE17Smr5nEfmRX3PSGibMTbJN
bVgMnHzu/cubGSu/WvGYf/tvX/FsbYsLx0BsyypC1jZsy1fxNdl6sJzBAhpyImCUWS+xXDwUZwYX
jych9GvZ0zFYu94OmYr70E3t4NPcNxbmPn0GfciKq66ZXHgqCokyWqeYLKY7M/JRDp5WDuJFC7xw
yT5UE+qVxTlk5DSHHYFkrLQg5owrCB7+6zEfcuhfFqxF3iUnqpzoIxYSiOKCaXBGb3Raf3zLp3gP
M9rGy8yDr1qBe90vL7rlmd1FdgBRWol4IA/PMH/s4XxSocy1VtOey1Z0mdqWLPPIXXyhMUAfaoJ+
8zgNhkNvBn3BQ8tb9vpaLgcQ45eZRQBpeLl63IdkkR+lxxCRV1c58kh1DNdKHMmO9ubnZrcKTbsY
KM+sLpxDaHJl6AysGo9s4x69YrveZq9zjXi99v9v1khXnb76XKleHOgwD9OS+dPqGMCbDRvNNoFN
E95DoqTPoO6GQcSPFQrW9lrp9lLHEhf9ZXlxsv3Jl9WyMTjZo133wPCQZ97MpxuJyS+h5oD5mR8K
/hGQFRXr6abYmSvn8LIf/foJCz/yu6Hq05h0xyi+JOq9GD4Y1suKE10+679sLJzIaAYyOg0bkPN8
npzMCT8ClHhFUf3Jt2eUEYTy102urWrhQImsKVOaYbGDcWbY5+Fzqa+El8ulm18fT1nEl6CxqlTL
sTF9A0H8YTxR+HTEAvRU96I9I2nz5fqaLhbRzrxFWQaWmTxPZjCRgdIc9msoWQEi25Sm0As5TS6Q
w8j1XKXfrdidP89vF97ZQufTevZSl6esTMqahQ7SBpiNDLHaBjkLdwKk2gGcbx3wf0jCIVZzi6j5
mvnLweBv71kWjuqyaSJLwXxvgwln4HDudCN2RS+w2AUr1lZcVZn/+9la21gpBjEgYcp8Y5skptvx
nFzZz/k7XdvPRbyJ4zGF34wFhWO1bUYDtJ3sGlBMQ5V6W6SPxWC4al1uiwE0fuFvr5tfORrKIubk
aWJCpGPhtgy+C8loD9C3qgiLXjcz/5lri1zEFbMM20SPMBNO1iECph/DpKHEkG31a/wB6vy3rtla
xBe1VkcPSBOXVKpsFXB8CUzNLWoyCmfCR34mMAw7H18lM77J9DtTfG3FeB82NxOaElKcO/CsOmVY
37TpsBnUL3n7ERKfnezBnN3vvfk/wgA2+cNOHwRH9lDoTlAxhZUK/a9EyN1iHOw2DfZ+ru3b7rsw
mjBe3lnlg6jp9yJaSejV2tmQHtu+Q37uW9Xtr+/2mtsu4l0xhZLu5YSGGNVfRfuqepVz3cJKEFhW
sXoBsYWBEeMjWnYIngRR4qqUeSYmKiMldYt8OFw3uBZfl1WWMYVoqunwICSa55Y1Wn8Q9iibcZs/
KW7sgFpajTUrh2NZwlLqiqn0keMv7Efbp5lkT+red5sN5C229KoDrtibD2tPipWvN8uZngedLhKk
Atpz7mAzgKk0QuK8/Xx9Ny+3Q34F8SU1YTHJg96r7GZy6CeCqJpD0GzrL9DYJg61pO8wYG9LaH43
wWYAGZbuRToQ/whwfJ7yLAdV1Slo03DOBSAwh2RP3BPPXS9yTZQ2bZKcxlaYrEZ5dCUerX3ZRdiT
JrHrEEvmsZjcaGheIftmS/Fa8WjtSy6iXtePbQRtWXW0mIb1jedWca9/x8slurPvuIh1limAjBqx
ME/CDI5uZ4/FrbaTXPV2HVK3tpxFWNEgLOomiUNfpo+tBa96stahl1buiWVjd6oaLc0n/FI+gUB3
x7toq3/xejfYetvW8b/33PiuXzjeykau5d7aMpsK5Lkaw0ZGB2Xb7lpakuhjlV99t9v02/LQoynm
hk5j33QnwVnrSV2ObqYi0ZicKUuX8C0UpigimJhXd8o2LGyjdPPdzFGW3OnbUd8F8WZtyZcfOsxG
8NpWwY/piyWHWtf4EvpJZFK9WzwZ+/RH9tbZyZ1i75HzTHarKevFU3dmcZE6jnTLu9rAolfYGlom
B9WNtkK7LftN90l1Jlt0kGPJ2tXPe9GtzgwvQiqqAaOXyxhGpss2q9e2ngV+n/VwLSm/mMydGZqP
0FnCCOWOotWdynk8zrnptDedb9qO1PS0SnR3MRE+MzVv9pkpitVQJvg/P5+0Ve2EgiXSpDtNfhaG
bwigIm5E8xZW9R2T0QjpespBbG6lHDLXrfiwEofW1r2Ip6FaTeApf/4YRI6ODHMx890eso/rBbCL
6R2VeCA8kqFSOX2/7khPGOHICN2d+gbJddaYbmKKrh4/JhCurqxrdozfcslfxpavurqpBVNtMead
RHsmuJPEjfplhipMLpSx435a6w9eDLJnFhenUhb0VtRiguzMGOjpm5nf5EuzMXb1U/klRFBmU5xW
Q8HaMhcH00IPSW5gATuaz1L92d9rx8SBxuWpQD7W7e8Dd817L0aCs1UuDmQD/k7JI1Y5UbM0qG3A
aQclv7Zb+X5rdhbncWrRewgqvl/lRE/ezoAptgfm2H8xW1I40Qk/1yYqFjdrqeMluxBMq5JOzVE3
lji4UCw7hDZ68ovWO0q0duMKLfJW+vgP1nduZ3Hu9CFFQiLETuNIMxs7CmiSHQDDcoKX3oGCA6Fa
zSnXS/oX2LqAA5ytcJHb+OKkpkGEZfmUHRE6+J44irhBRS9wGNK2w6cInfsvxQ2+42+UtdfA2v4u
8p5KMyNEFTrQgulutEsmuV5Qh8ByRy77GTIEZv0oDq6V6C7e0+erXgSfmCnykZkCDsqpd8fXjBoP
W31nfp7ZLda79peCgcbjXwPXD8Ru2TiJBIgfkB3kmOiou/LK7OpV2rWLNnQNcTlFlUx9We/U26hJ
kbnlQzKlJWysW1TGHcH2tuZ9tNc/+Y9rm7hmcOGziA5IlMq4IxUVEmdEk7Ts0/Vjcem612Wq4DP9
jfwby4kiJpUYZCPCFcUTI2gI2KAtaz50sENfN3Qxhzq3tIgvkm7CrRthqWvvhPgJjVC384YPevHW
ebBQjd8EiASsrxJc/WNzxzjViU4YMDf3+u/4icJZ3lPnv2M+L2fJwGSOkxFY0zzh/EmSXzPecTHv
tgliQy/6Y9ARWrZmNTYZJfAXEUrYpvScJE/vDGY7/RKlb28nInVegPXSqlszD5w+3SXxF2mMGdVN
HE+cNvowbXj0u8P4FA6y43XoiUGrnU4HE5Z0Q3+GrH3Tw6V5fXEXD9354hYOY5SaENcNm5z2jvex
OaCH53QMD2XZTiQj/w/S8fm+u7adi+CWwtBZTakIf8JH8Q9jW+5SANsGr3FO+fo8zcVX3PkCF9Es
SzxjmArMNdvgCdGjG0pwG5jlfbv6D1Z3KXbqMvh72BNES17idS1y4dSSB3wl55EzHOKGrpT1deWj
XcoIz6z8P9K+q0d2W2v2FwkQlfWq2Gl6cnwRZk+gJCpTVPr1tzQfjqet6TOyz30wYHhjezUpcnGF
WlXLTA6QP81qZVgBN40HTZogvW026s7asMvV0cuVFS2Tt6Jq9FqZbWlhe8jexP2wl8AwXR5m1qHu
YqgdGqw+QediptMFLmImyLUoA6Pz1Q/id83VN6lnPJsvNpJvTNPGDlnLLdZWuYiZppmutJy9mpKH
JFAeiqCkW8kHg+4O9O9Bg0gNuOv7tdz06wH4eRn+Oi/6wselrUFsmmB3CcSWuvxgFJegwwpLTTg8
vxG1DLVxrzMuIUILFuTGS+QtRLYxQX1gSh1akN1yKpMGSftcq7qXy1B1aMt9weRtZSVbFhu7f3n0
gPEGFh2JLcZMDOXH8BgQ21FBRDftI0EfFWgN9HxCj1J9HcvKUaGk2pL2XqkAS09V46Eso7UYfuk+
MG8oA3tmEeBi0M5ePqm1TfpCBwf33sSEC6gQwqpSoMWR9b6ZqDsSqX4L1c3aprd2OW4leYqdSMPY
1r/eBwsDdPOIlo1Z4R9oYg6xWED+Km1vtMyXM3QslfjeYrA8qTu7sF255Z6WQCRspGEkkc3v9n+c
V3mG4GF0GFzGGKtfQvEMS4mjNhf1PqsiN23yV+gJ+A1fYyv8iY6F8AvSQQD+MM83B0t/f/s0KlkM
CgXFvmePJC+4pwrZj2PwFWra1cSiiz6qtyb01hEN/+s9NmTEZvjCGDJVQP6wBEeN3cSg/9pOewVR
ABQtW6+IUP/el0/gtHazpj9C2wpaRmDYn9YggD82GI1+GYnSvMGQrFk2/SuqV5lmpMA6EtnrFILv
auJ+jSvnaM3M4nVKhJzFooKZ1v6TDMCaVAoIUVeg72tGFoG1DYGEfrAYilH6vgEf8gTm1Wn4901a
7Jilw5fpgEqg3Pb3o9KqQzm0ZlSh5NV5ICRw2LUFuA6K+a61GTerREVfvvHvvhMG7a9DMo/GLDFe
hQywBovk+gCF1vsJOvY5EL55Myv6SgFmNl2e664af+R657RZdz0UT53EXRlCKwI6zkmV+5ksXY5q
fCynDBxYKCWJCM0jyM5IWz1Hd6sf+wbqZiSELLmj5/nk5oYKFzs1YDAb9mqSXepQO4lUDVLC3DGA
+43rsBBQVa6kja2lTprYQc303dRDzq+JwqTqX7gFORilAgz7phyNXUbGjTnSgyII9KcBg5jk3cTe
LQp9S8hw9NkGYoBeA60fUbUbBVyMifwJjum9HdcH8FtBX/61kUmYcfJZ0+kzSqvriFSvQ0MuZH1y
KMSjEXC5rE9doZoOvBVu61aNr9XsdQDNzBTTUIVuKOj2nDFF7VAH68FzrWEuE38FimsONFiCTKS+
lENnAjK3Q/E+d1NHMWxNzKEVSuxRlm5TVd3DMYHAKw3zqb6QuxTax9NjbFSuTe4bs9rZcQ+1WhXC
4yAceyhQB85UtXGSetgwXkMeRmaXcib5klk9ghfVBVc6eovN05gySDnj6cOQmRMzccntP2Nn3llW
DkrHe4SwXqM8J8NbmVhuST4hY+x2woJYYObW0Kuk9q4bZIe0usNk8HWL+6hrfSNNg1J6YUy4hXxf
9ta2MEa/krOVnPqrr7Q8qyocCZh4MH2CW/L3yyFnBOjmWq0OGacxePCF5jNCd1RAt85vbSkQ+bFU
4qdelM+1MjmyEFtN2lD9o9dtRyLsjbdPkB8HxAki5QULzAQdela6NWAQI0Z7Kki+6phbios+ZFCS
QjLauHwgbg7C3FrcFhTVdjrhI1uKx8ebXJ228KYuVKmOVEn3xghNWHMStwoIL35/q86gKWQdTKlg
S1VMAzd2UXYbGlyG3tArFFJwAcBPAi0asED4ja8EUGRPYukLbTSsVRh/JsMyMEaIUbDl+oz5/fum
V2lNOqvHmDikDmMAfCYQ0a4s7Weg+ncTi/Spl6MSg0Uw0XpWOLOwlG732KGHWW5LL702VrZyfg4W
x8jGANnXkwSPt2xl5JneUyNiMFe8pOmGNfea8SRNzOuaFiKGPPx9efOp/M3cIjo1WGtpAA9iVhtW
SqhlAVPQcJRNMTWdPvxu62eogVmp07UtvpbZG7zutBxD/anlCzu6k5WjKQO0myL0zZ4LwM+lSXZH
kCmuWD7zPsIyhsNAwoUpz+X5JJba55GB+f4SUTY3u9DWhduktdcaultANa0t6yNLE1czQewIzINO
7pPmWVYxbyH4+8qvOXdqT3+N8vdT28tQ9M2URiD3QbuKf+iHeXZG++qKJ/x5uPgHpbAZQPXzQ3/v
wOLtrqKqziAIChoAYO9SPr+XkK2LX5LhSpEsr6HSBszO+CK9p0FVi6NYEYMeZ8SUqI6WUtNCVldN
grbYtclH11HHGGtvrO7paEGLxIATgqZcoV7mAGhazIK0mhnKeE9qxjZGgamwMnVJL8ADgCFFDhJJ
NMfzAWR1474W8p+VHT57rKFqaEJAEKO9y0nAEU2kPheFQEprvyluBVRcqPsEQwBO44+e7rJA2sp4
8FNvlUtkjrV+7PSJ7UXAF7Fahz48Tnn5WVC/zv3yYfIgGQjWS6DLBh8CCY0P6k3jTfZYYHu69/vi
z571E/s/YsGm6hkrQc2ByTsIFDp8fJTb2P3dys8iIe7yX1ZUeQHYM0jB27THDts9nqzyDyOQp3vl
2hq0+UyN8O+GFk9LI0m6URFsJ0hmfSiseQRvPKTJnGL0C2f02jCDQLi/KjVypm4Gw2DdAdOXZuPi
LAwzJZ9snFpQAVyMD/afFLJbGpqC3WuBCoXtrfV0zvTQ/25v4RUqbvf21M1MVEGKglkE6JHf3KKY
fERMNEfZ9d3oRdCNhnCzyy4jd7PGpfFVEP9xdE+WvHASMTQBiQBb56HVejeXZJ8gcKvUj0JSfKXY
G+k7o09FJDZqUh1SVdl0mu2Q4rrB+9QCaguuDaJEmzIqMGkta09tx8IYsDF10B3LLAObvM4h8NTY
7tgZcLqosYocpVCCYXsAk+pHNiQ+NyunskHTDEiUlUKhvY8DPZmFoAF80+X7fjhW9BHC8jy/oNJl
Wu0oFCtzo3VrxL0VgtkxX0t9zrrsk52Z//ykQsyoVhMy4DA0HroXuxlARa+17YDP0h2r6yxcizvW
DC7eSrmo6z7XEnFAxQdyM+B+yK5/v8Fn/cTJkhaBDSAbA4GWnzjEHKqb06HXWjdlKwTjZ93EiZFF
VIxgmXdpjGVw8AWSXAU88zHJUp+tDSisrWbhde0+SniuwtCYpU4LLhgZtMDV/5Bn/80nLHyrNFVS
pyKfh7ZDviF97A79qxL1m9+/zNkY8HvTliNsVtXZldBmT1A8g4DJlQGfN7JugwEzR6meU2iR/G6Q
WLNz+XnzUQ9RQCmLGH6xsNQczUGqDbAB0/qQNKA0THrXVoBjibJAQKyyG8IRYuwQRkDcFEaT5HXk
o2NvFW0dyfwzJNyri4eaXo7xVUSfGmvb9J1TGA+jdSukzyG23qPhztAfcv1oRKYfJYeKP0/sUdaP
s1ZazMdruUXiiABNSx6E/jlSiLjZ8nGsj31jXxj1jZl3Qa9MF7QiPjJjj+uFM8QjwhjIjJdC9yiR
fN7emXjWKakDpb6P8PI3YmMWn2MN8bmJBGUBghQb7WSkVqKPQt4/xsml6DWIwx7EVF6pFDJ01QVg
YZ4FcfqhV/HPLgNYstOvyogiZTahz0kvkJO41NSQaQ53FssdHve+2twCGgdV2MlRMCmjsIeEzXQe
f+zoOOhXappsrQmKWewCeoKOEZFwNFrf1CMXaNduVs9q92lyE49sg2Efh1hvUSlDtHTbF1e52T2C
yjtoWpRe5SEsihry3o0XJQgei8Sp8+PQC4Rx1BvVXVnUWJ/kgO1jWyU5eOkgFQy6W7m/NuO9gBhJ
x3OXq0XA24+cHEEdj5VEzpgxT5euVXPY6xYI3MfWEz3/ZDnYd1hxkVulJ7PUy8C8LcD/CfFxM658
6LmG0K9wRtQuGvZZS8peHUwnjx4TwOrt7DoDlhZKAyCvjVwo3qIi0TqWxrZ1kbh5r3sAUHhtKYP5
Rrh5xgOq9hvSXMv8U0SmY4F55/cjf95f/HXgzUX80kmFFvWT3h4MvDg9eQeZhRY9/27jvA+3UA1A
9Zhgjvnvj8ZEe7Ud0Mc5dFCCyYDNqqqb3y18Acx/3ttvEwu3V+lG2ZL53oK21GsbhJnlS1pfa/IT
l54IHsdIcvr2gWe6X0ZjiKIQyHXcGuxG4OhypVYKSQ3gv/lEQMGiyxifNFKvKN+MDicGcb/W3cWx
CgCUHSgUF0F5ioubXIJ4j6beT4OKLiguQyk//r6u81Gf8r2uhT/SYgxLo6IDWSlfFa5RXfEj21nv
/RuwCfKmBr4WlGz/YB5x5ZMtkdlVb0VQ7DNbRJvKbsagYfg98iB267YPY/xlc1z5hmsmF3HmoPEK
UDR4exkvl6I+VhDu/X03z5/1vzZzCcTue03jMYmg+tRD1Xl4RhktBuPF70b+S7z8bWURPJZJMtbE
wDqiiwrMWfJHfmEDyoJJrOPw8Q8mzZSzT9a3vXlfT0IyTWOpPiW4XbOwxlyYibaz1p0dZn4R/nu+
2Dk4/zY2b/GJsZ6wNC6gPXSwM4hcJpCrhvtbjTLnLfrlNmuLkKya4oKCJns+fVNAaZBnPhAyV2rI
dF/DMIY/u8KVRG7tcCyclMSE0ldQdj9E/KEG0mNoroxxrQlypkf/9/1b+CnTKKuacVjhEbhyFDff
ASa/hWp2uVW8f8BVPfuH33Zy4T+UZJBso8KR1y/pDbzUbQJxzsk1E8x5ISVOoF4K9Zd5qsXVaQDZ
+ni3Rqd8PvT968gsW/iC8KSkw+zCIn6slSfSKTcM9K3FGoPY+c0FXZytGShA68tWoaI2rQ0FqZmX
lj/MrOPytvNn6YHY/wfojrP+6sTa4pBqajqWXQtr+u0UIOsrWjdBH8gCWd0TRNRRPLR9Guh3K+7l
7HU/Mbs4p1ktiMhINtcBpmCee4T0pokxByUofOigrzzd5yra88D9X3u6OLCUTj1wZTCnheIhOZrB
BC53zWk/5zF/8EkFa7ius8flxODixCJQGNse0jaH1JQCwGY3hvKeds9traxc+PNl2G9Ly/SiMEiC
iWp8wLmNR/f8woDACagyb1eRJWeLjieWFk9bFlUdGHzno+J0HgHzKAvZtjkiVFzLz1dOx9cVOfHP
EPfT24ShStQFDdwKVKCdHMU+M1S8EpRLq4RAZ6gvcNNOlrZ47eRSsAKPAGrZ/ujKLvH0vXnDtuMh
v1xDw54Phk5sLV46FRRAVM2xuFnkjLvsBRkK86kvX/WBFgChDmGGi7XzuOZVvn7VyZa2hZJm6XxM
FOjAY7Dhjb7kbtWAzMsBjcqMCvLWXtm1W/c14HJiU1fLpLNH2CwOzV0NCBcmmsge3rpzUYli7x2U
nVz96nfXcvatONnehWdJVMuOq/Tr7NCNumFhH8Sbf6ARs+I4vzDBJ4vjRQsqJQhZf92G9ErxBXTP
bgwMbigB8VnrRjdrHxG17nMP4cniFm7FrKcyVmO4ld62nBwU4gokm1TrT5z9IckrrUq3QkU+S28K
lVxIHbhFevSBoJd+UCS+6dEedvQK6XRTYVhZCyYAsWX2rqF3k+6SuDp2ypsOJOPEDdSZGwhb3TYN
hVJivMlFAo3rfUmep/EdTSY/ZTdFYTrt+DSK8k9fQAMU4KahHz012Vs20nz5vZ02Y1lsEyZClfXb
0phQGbSCKCF+amrI7EHSxgaXG7KbW3ttRNJDruwo8SYCzJTW7I1evlVjJSx596LkED1W+CU1pWdq
R0GrZO40KI4KboIkvpQN9bHg2S3pW9fsm11V616GkodiUC+CuJQl832eJ/sysrcdxRgxustZ+W7p
dwrIX3oweVTog6TtXcyfJuADsvhPiSG4cXhN6m2V10jrqxBzcmHOpj0f2H05XJAu84ah8NVpP8gC
bdqXBCCAmkMWnI0XUo2aVfqkSA+ViB0h3nn6XDc3mQRgipXuUP9w8xwpfVYHukAYhcTfApteqxeH
0hg9A507m8kbMhauNZJN3VPIbA2Nr/V02+vT+/xZdZbXjhhNp9PebPOmNJ4g9yUYlKBQGIlakEfK
1dXYlK6NjNAqyC6Zqwhm3YLJsnPHvATPYF54I0kgXpO7DJNstCWXVjUd6MCQJU4fQ2k7LDWCzJg8
Xf0DSian1OSrqkk9M07CwbgfIIcd6aMvTbVHVRHYdeU2KhQKpHttIEEygvA2ty8QNr4AavvJRpAq
T9TTS3LBDGufz/Lpef9Y1aAYHDhYpitAaGlaeQYkmEgXbZOq9ItaCdq0PAAc5nUoWVDaB0OPgrXM
L1mkX9DS2Chx7Sjx4A8dJMq03ovrzlXMNmzGIUwl7gzGy5ShF9qDwssew6zTRlSFIt82tWCgmYeG
6b4s810B2VPQtGHmc+4Uq81OtC9CR8U7Kl4UMjzI9LpQAQ7OSeSURnwjwJnPAfen2ZY1uivlKbRU
ddcCgV6sG36uV27SNR7YyRy72nT2R12jDJfBCw6Padx7wP6Bs2sjRRsCdPJk3LX5dYXcMan3RXND
DMQq5UsdxxdZVbmqif87RjQbbK2tRv6I5F7SxstO6OHYq+GM+BpIv8kRP+Z/JBunjP0ZwdHo5Fbm
29zyqorvQch+IQHIQsxHub5T5DcT2kwdbdx6QCkfj2CEj48OmwQPYW4HWd9BKygCMKakugeFU6fp
sjCHeEBm6eh/SaEQI2iMX63y0cgureJ50o5FtkGFLE13NfDfVfNuT3KgoZ7BTW3b9VZoNf0mRiW0
ibLLUUwPEtG8NK7ue0isl/X1NGxGHrulClQOWEcyALuG6tNSR0gr9b6Mg0+yUE6vIeTia9mjpAMf
Qq4L5jMl3Qz9TZtcTahTo7txxBS4D6BEQLvisuMC0ye2m9qdo4yxp9b6lWbfS+Cj0SXfuKkOxVs9
HVKtDKP0eSyPafs2pt2xzaadKWcXjdQ9aSJNwFwDtRgxHlSpzh1gH28zXm3zKg5SkMVmWoT8BDEZ
eyrK2GGNhW44undxhmMBkgapv6xssEHbxXPHh+PQ0L2WNfc2uUlI48gFJg7r98isd3XZ/DGF5pXc
cscRpTZDCuvyPs7ZdcE/e/zXAWTGZpQHJWBMdWXB/1DUWGSodtt7KSe3dmZuRVxssgEBIuqqmdE+
dDEUmqfrwZQhGDj5Ci4yacurCuDH1MSQSheJvVJiMpHnLwO1XQr1qrItvZiUIRyhS+Mjr4CKQhm2
NdnjNBZeA2Q4re5ArhraaAX1ItTBXZSOd6xDt83GSHqRXlbGiFsa74tauFnebjITBar8MSc3GeBN
1IDPwvAzp86ESjkY0lHWBK8oTsGU3DIM7VnXoD+z4IIECWvxqRkXOtCkvcI9y95R03a4esPLm1La
ZtNn2WXbVEQbfbxUEefQkV6x/q7VA6Ef0750NSX11Ib5UhttVfk1snCbO8ztFAhOhsYBtMc2UXwD
/ieXfaH9Kei2NV/1LIFIkuUohRb0Ve3WylvC70R+nUoHvAKOBixadxNpuTOOFzrmt+Mm9xhGqywz
ctK6CUQl+eASdtWMb4UcjNpr1kUuoBZu1j3Lyh+SvpkxFLxTKFuXFyO34FC3Jm5f61vqa6nY+P5b
MDSBkFhx2GS72vhSj8NWRM9VcUiMLbgBwrTZTnj1u8RjOiYcyDvX4Hyy3JFrlKWrBxFJYYnnT6T7
enygMoXA9IOUKH5T0n1hemoR+YUF8Z4m9keeAvDfu2oCF4o9TSz+oqvQB837YJL1J7WtPKoQl8dg
Bkz93DQ3Ss5cJt8lBRJJXgY8q1/USMNEK8QXO3mXxQa+6r7pqU/ircRabxorjzcRDi7mCujHjFLl
2LZ22JKCHjOu30kzptR+U3G6TeWgyGRT9XD3YFMn5CqPGly5i0J9VZvSI1BlzZFQ9nCr9SYBD+U0
9zRF5RGj8jK27SoTV5Jj2HZw5OYOsCPPjouDIVS3HI6mtC/laJfZXg0q1LHz4aDCln00ONYKZCul
AnRmoBGP8yNleDWaV61K3TJF978ovMFEXwMqMgNoWPJXNUUI0g8e0Hn+BA+mU4pJHOZQ3PI0iTaS
ZaN4O3hxcjWIwiMCP5mPHlBxjqXSC7uwPIMauwnBAJrboF5qwg4jK3F1MTRvcV8EI0C+PeU+S+RN
U+k7SbK2Fr/F0yPZysxF6WkWJDmTJFRTxNvjhMjnuVErt8KLAK4KMORAYksch3LcDFkbZD27ac17
LRLeEIMDJMt2ZOxx02NvivNbk7OgAg6thga6KkeeZY7XHTB4emxvy4Ju0iq9101zr1rS1k4SvxmU
AyHCi8GE0XDwnGgPXan42RC/WaZxSA0LIJKnkrNwjKdLQPLQ/SCxlwsz7GKtccFTdkHQrRks87ZT
IxfiOc44ZZtWQSLYDFcJlk07aasoETDNfeHH4KM0OtUrzbBHqKOkzxRdrqLXg6JNDuqIZocBPtJ5
8HcsXdnk11DsxjIfTXgaa/pMgILIksdIR3MFZ76wdiN6tjY61lPxYvECTexbMWnwiMyxiwJSqL2j
ZCUqJiEb0OZnqdv08lqWPyegPypg34H/F9zgJNsYrYgZkFqGvPIOklMYvtkMUCvL0aJBQVZ2mvvV
NHUl1fhizTixqLcCMPMBFueJ+OyZh3k4Y5ryq/oyWWcOPG8NX9ww5rm7ZVG7RpA7pQSt2HQrXqFC
EU5HMKp5YPpx+/3aFMfZIikGfv5jbJHtx4yPGmMwZqBrZ2ncg3iYa8erpZk51fz50b7tLDL9JlIQ
x8+Lii5wwV2Z7dXIm8TRghLNzO/FvOo+kW8wE5G9mNvf0+D/knx/G1/UuNtMN/9PkaYLhthLNpCq
Tj3Lk0bgu2E6MLfICtZOzdrOLqqJHYZBmMjQt9daIKXkXd9CTGUI/j+Xtkjxx0yMOVq2QL+9iVd9
MznsAxHVIT5qgbFhtyhD/2v6ZpSHMNkAsCFmxACJxYc+uQsMQAE1qgCuSLfTgfndJtlKobZfrbCd
vQXfdpa1PFCxa0PPYEd3jHCuiuKSY7Zv8Atoc60ObZ2rlJhQN/iih0b5a7GNdj4o2mjF0HI36B/4
LnTYjwPIb5o0As848VKQtQHs3L6iPOZw0lwIhtGZOQMZ22BQmd9PBf5dBfZbrFQAz50jUwbpP1ik
Aflb1sBju1MkPcNYLB2qR0YvoVby0a3BP86Mbc/I3G8ri9OqTcYkpwLTvlo4gK8Jr7eTz9W4tnLB
5eugGAfn016ATamrHdsr3n4/x8oXrG7pIEwQN6imAjnlH2zChtIZjHYVP+D9c+zhiTDdTS2Mj+YI
+2y/QZwMNPj8MHF4jjKNPFK/Y9AFmvcPYNp29aTA92kcQuVgAuerg9kyTLOCFSrpkIookUtmnkQE
ClaEr4UvBeXkyrYQV+EVbyKAnzm2970eFUfi8rFFFV5ij7oYLzNTDiN12KmFvGXJK4oTm5GxLRna
sGPHIkGqQW/raCuTT4oMb8pAtYnfqJTIXxtyxaYpRBJ9ZZbls5I+9K2JIN3wgNp1Zi3yjB5SVHKH
Drk8yW/UbtxFhjiYNWYFYwjNA/Qexs210Vj3DJRkowgaG4HBxG40+tggP6H0qWrwQst4eDN1U8yg
VyH5gr7Z2b3cj04P9SgZD3/SYvRerpA+gTiGp1dgXXUVxBMS5GFaGS0A/tFWZMOJ6cWY1m26mybu
cQIQVXPweE3U6TFEZFXPkmJeDEB/xPE7EjnX6t8KJNoRacF+xlxDO6qZtVMQgOhA/EY7NdF8gqJV
H2OeVLswpdIZkw9cL+BpzTDlc7JpelkFqtoEnIF24xcoDQCg6wJQ7IGkBinIPmtRMEv2ddS4VE1c
Jk0eRNw8oj7ZTHHlYT8YKrhaUXAkvUcocwb1U9eSwMDWlNCH15N8TzHTpknZdQ+4LjbEY6B3LQUi
HjPzFeQCOc6b2tmOCWSfkNVtIT+lowT0xquW9oEpKU+CP6gx31fsacruIv2uV1mQl2AcBT2c0Mrj
rD7PqLrraO6R7IFTzbWsxLU5DSnOo0ghqmj1qFVgRJp0vgT4IXhhVqBpZxvWp3dp0eLhJXhtmhJ3
CblEUFyZe8xPOG/CY+/l5ToC++zzempu8SRY2ZQYAFtwhEfKLtpx0Nt0e3aYKVFzDBKsU72creBD
scnCDKFKUJFaPOi2IvUWQ+kGBGwzxWQV0Bf1qM2DC0H6oq+ED2cd8ImxpWtsMDIqjzU/yNGxhogH
ARRMXZvZO1dCP13R4gHqVVA60LaAdH2eejwy3MheQUWebbacmlicio6xtqUyNk0L89fWk10zSHbK
Fa4yFD45BOX61UG3tVUtTkaW2lNb8pIfjGofmZcd/fj92TijaoZn6/vbLFvRUa21cW/i28ysOAI0
BIf2Cm4+8cX9rAWYb/ld6Q1h86Ky/fo5XDkZy/nyQZOkciywo3J/L5R9bg2+HtUrId58vH48jCdL
nAOlk4ArldpagstEaDIdxZi6+QD4m75VJWMtsTq/HBPXCaphhvZDXJNPadQJKLrPtIYd+M1CeObW
YUh2OhA5O42jfqyzHJw/I99WF+szp5K1WguKilhKN6baORIe5JVjcn4Pv20sspwotqRoMAkHaII/
TCBsRlQAup/KT4+RAzq326lGIrCuUbm2tvnPT76dko1aqVoYzVej1JFQEGvoGsD1XJxsQkz0Px9t
/qgnJlIMjylNgo/GfdMpb8aL2dfjBT32t+sQibPrUQmZpQnA07CkiAAW05z0uuUQwNzJNAVGdc0P
nn+7vk0sb3Q1ZnYk5Xx+TOaptCJAPorN66C9Y0OhsGDhmprE2cNxYnHRy7fSqhuFikUV7JCYnZu2
JQq5RztZe5bXDC1OeiczYIp1GGoDhqKrA447V76kYb4lLvHbMAniC3q5Rht6FhUBzcX/fLSv2YiT
E2JMelSYHDuqEoz7oilpo5qYNznKeJUTKcQ1lNhXS+lOiJV798W59sN3nZhenP/YKKHdlHXz4YSc
ZwJd6f4jDZoN3RmpUwQz9sR2DeIcOj/eoJC5yS7Gm+ICEJF9AxSy979Awk63YnFZbEKThtl4Low8
lKWHtPsE9nPNjc7O5LdFz8fgZL+hxZzohcCie1d29QBISwHeJMiCQb202BVoj21W3Nu54srpshbB
g5wbpjBpP2+z/gR+TFf1qsvkRXKLfX7IjtRtrwGYel7DgZ1RTMPre/J5FxEFWn5pVww40CBS05NX
XWeeKg1ermQez0TAq3ejfYHKgSvb3UGqH8xCQXtO8tuucCimWjqC3ABietIVS0Ftj8RINDgiTA7B
WrSySSuuS1+EInlZDx3oCOff+i7sBylfmzFaMWAscdepXGVTh82AoAP6oLG+5j7WDCz8VGxGBNLX
s/tA7KYAFqqAEPOLpQCjyHv5UXpeBVn8fpKNhcNqEhJLbPbFGo1dbhMn7l+q4TVLrkslc1YO8dno
4/swGYs3Wq4wM2BYWF68nYL8pr2CctRlcmEcstfq2IAvzsSsyMqertlc+CeR2GZSRLiqlr7PGYay
9Jsuf/h9YWufbeFzmgQZJToesCFudHatWCuMSmtrWLgb2mqD1NDZ3cSQo6C3tLy019aw9iobCw9j
o5lTxgY+TrqVnprnOXjSHLJDIODVl9X92sFb27OFY5EYA7qHCTxZ0isr78dhjed5zcDCG4zpAKrJ
+aOMEQgV0OlV62jt8VvxystBDJGaCmUci2i93tdLR9yAwQPiPL6FLsLoc3fUHPFRAi+Mmsll+4AA
dKeCqfko30maU4WrbJ6zg/jlYTIXDoTmLTUFRl6QABq7/vh/HxEcJw/takx1PkP/vs3mwnWQlGl1
VMB1QAPTn8Fu08a4gjgJiL7mMOf3K7ZyBZZK8K1MWouqMIamJSZzHgpQSSnF0+9G5jP3c/e0Wdce
3Do/ZLkYn2Q1GZCnqEYD8o13JXoHKOq6F9wzImVvj7b/u8H54v5mcHEJUnyrtLHBryXYo9V8EtQr
W4KKV77mes9v3/fKFpfBaFoLeoQwNJafEtp5NsQ1wQr8+2r+Sxj6l5Vl2y6Tu7qAWg+S5V2yKUAm
32zGwAiUzf+gITuHJd+WFue8MXQbtKo459mWv6IZbu0AHQljqBHpYcGdHIS568y18yb98rWUxYHX
9T7N5PHrcgHKGs5YyxnButZV+mIG+s3O4pmsUWkF7AcfC1pR9HEoUauftpPlpJ6N5VUoOe8A/o/3
uRe/KDe/f8PzXvN7Y+c/P4ls1SSPJDuZmebKHnX3t9H834KobwvzUT2xkKolYF0NHjNhKl6BIiqE
ldcCjfPx+beN5YPZdEphzLx13IfWu58FluTQEIxnwTx6hTFIbWXbVi6ysng8dUUMwzBi29Ih2gta
Y3oXrWpe7bl19/sHOjtqD8IzcNaA2Q0giMX+5VbTxfaQz2vD2JXPwAnizvP96hGanE+IcODufXlf
P9abyF+Lps4fj2/jy40F4aqA0iaqLJihxVxjmgj39/Wdr2H+P9K+a7lyHNn2Vyb6nXMIOpA3zkzE
pdtWXlumXhgqlYree379XdT07c2C2BsT3S8dUa0qJQFkJhJp1lqsj9lKOVenBn1YcFX7atfdDuYj
cMeeOgyryxa6i+4SS3A5Itev8fOqGDfc5IDJyYMEq3oYLbSP1OBGBDhWZ/mPQIu6BtfYzkIjG2+l
65f1WSzjlMe0JF7QYaVgw3KvZoeCdiH3s1h9eYGfnumrR/lDksE8XPyo9PUaKZejdgWsQRAMoXZj
AQINZCogsAd3RORiHGWvtBbgr+DTrutbfg85Z5cNxmdnWZ/XioqPoPnNJBwa9cVAR35a7LxO4Wzt
6nWnoAnREIF/gWLvrz4GVMMSTUSoaeCh7CbdyNPokIITla/a/EII4yq1SsgrwPDA5nUAb3e92epH
ITE2Ionty+e3OrBBF6IYmw9SwDwJs4LSZh8MnaNG8c6IZMsX7tMCc+fDYOvSTQPQtqoivPTj6rkt
hDM2r+SRUtYSUuDBUX4HFU7xwziUH+mHtit+eghq81tyQsoDHPUcp8o7RcYT+LTrVJ9CMBGvhwY1
PEjtf3K2Vlq71BerY22/89DlOmFrpywCBxcACyJqRd53QzrhcWxFA0DnkmNGShNNcjtN5vKezLr4
xTYXH8B4gUqjpBUCrDLa+ffkGDqDOaOoowvrP8DivIfXCtEKYqezQDaL0bRKYrR48wPhuEKNwc5u
civ8EFGCPTZPIHg3m1NQHD3L2F7eao69aIz9d4YYqeKInZb10zD8HNO3FM2moszh5F5PWS3WN5/4
IsAQ25GUioL1jfvgVn5H4xp59+8Vq3Dju/RUbNHXfNW8oVN6IwEDpd5Ve7S5+TbvYGfFuXCubLIj
8kIAkM4VWikDRYeSPHn9RsuBWpBmSJZNThhxFr5epF0snHFIeThQvZ41aXhp34id3g3Puj3eILya
w1QUvoVXXuGUt0jGMWlybHTRfFnr2ktfZG7Yvxr5kxe9pUYA2iweZN56kmKxRMYXgUGnrrU5/hj3
9VsG4oHApbilwx/gIgQlB89W1j0QkGxnblXtCzctESO9pQ3EGQWxcjSsCqC/jjMeSeUKzvJskn/I
Ye9ndNCPFcrdc0wX3FaP9AC4ev2n+j7TOo0f8xi159INkDVfWgPxnbFHG4aCHgYQb/OWvB5/Lb6F
MVOPBEQiCY50nkZUj92OmOCnvs8OwEZDuX845QK3kW5djc7rZ0y2j8NJl9IAqYR5SA7skqH3VBki
6PiOmvcY9u+XPdGfuMCzPCY+mPRQ0qMoxH36AP6jW2L6jp4d2wjIiLop2pFTYcxINDGXw4XmWo2g
F9vLGGmFKWA03eGoczQIZd1tgTYizup4IhijnGS0+Pqzo5U2EwowCCxbm14Pe2IJ++xbdlKuU07H
4J+4nvOGMnbp5WXr0xJKMxfpJQeOAACaGK64Bmit1W7/CzVdvzbPEpngYIqNJBbmaLIWm+OYHYso
sCoVZT0VWJCa1ScZyMIEiwDvhk4bI31NMLV0eaNX9/mzkG4AcvwLCLOoClMi+sj+CeG9FP3Q0Tl3
WcB678NCwmw3i6ss8fWszhR4dAPlen3T7BJiwiDn7gfPrhzRNe6Se+FntQd3g2ArnNT5ej5nIZ4J
TYIo9sUqR4Q7lyPmYesQKQ/NzW947bvrj9qzJDYmqacY888IM/EUMpB8xugQ8nt5Z0cYgkL9EFmP
0Ap8sKpj0GKKTfmNqHbo8l7x69fL4jMY32eICQDHP7uqXDAGuf230Gmep+v4sXSVxow+uIVbjgqx
5RexDptBLuc3BEhfEY4ZB/+ujUD/Fu4Gp7wtH9C1zONi48lknB8QVYJUnXu5iBGbSNeZichjjV93
sIuNnL9hobiAYxOjbIKMzjVeMoD+vcZO+vGf+WQs7IemWGgV7L/zbq/VC3shl3F9Aob4QMmEHiuh
3NXIhYgRYL9K2b5slzwpjLermkSsmxylBV+auwk/DOCBZpB0WQrP/NiKzIhXQRD4n5sY3QJhayvf
AcPPCm2Bg8DO0wjGzbSaSP3AgxbKbWQH02gKrepyFrPqrxcnw/gSrxpkOg6QMWGIFcNEVmI3jSlf
h7veNvbhi8jtL+esii3OlCQua7FEyWDyUV46APPp8pI4WsDWWjDe2SNxBC1oKPjEpAcwMZglmmov
S1m/Ws8bx5ZZIkkaujTCMmRwbXsbEEQ/B0DcDcEQmd4CmKw3eWievI1jHARarfumR6B9JNr3OCit
RuMVzniOls6fsPAP8mTEQISDNpQ/82v9STqV1lznppvER4o2tHnvFK5AxjEgIgLTdgGBM27IPHMz
E101+/BWsqVtyAVE5TlAyrgIKqpqW8wmFe2qR+M5n8zy2/A9+l6+q3clMFjym+YjrDbod+eoy/yL
vzw7F+rCxEUV0cE+16CM2xcW2uYd9MFlD0KKvmTTuAJ3gGd2d1QxxYNvyxwsCplnEYwfUbPIiyID
sgFh5CjjpimeamkTSYADyDOrid+MSDXzSLACSTOlRn3zK9yqIMcgQCeo9Ye4LJ5mFMCgn+w0+Bkk
h0IOXgJgcakfDXrEZb12puI98TC/gD1x5DC2Y0zBapnmlPPUnvzUScnm8o7yFsU4rtCLU18X4IX1
aRv7mp1rDiYAOaHk/EsunJrOJGjRhFEKwhwHjCkmpzLB0mXVHJrILibBHNWnUB8BEWDYl5fG01K2
HVSNk5Ymc4atRrVaTa3qtXoI94JFUa0Ob8nbdJXcBUDE4Gwpzxo/ET0X5t8LTaVk855idvQJbbso
Fc7dBvN0APqn+P3r62eoAh10noBRPt/fC3mhQSS1COHR8L7cVk1jYSbfnWJeyudP9vMsh7F6Fbjk
cUNhAMoGEBMAfHYxRop5mnwrWLUNSNDrYgDSggNAir8YSp5ls4ZftY2eebiOVLxpBVPJAPOLPixs
KiZMJLO66g9cmbx9ZQze0KqAxsHsbKzJjYGY9xgC9K0xG6fD+L7dP4gmplf+WnlPPS+VMckpzLoc
8JRIdL1jHgP8W23sIIeJrCkALjxTAuclT2PX78Q/RLJssIDiCPVBhQYNrhRvp3c8xVzBwaMERViA
A1v9Y8EvBK/HTPqceFJAIMPyKdSoknaCj2g22nU2SjYOaH5vtJ12Mx6HE7+NdH2NZ3HMpVw1IQB2
PbShi9G49WpiK8Uzx+HwVjQr1MIQk7TzjGEuRPX7NjFLzZxLT9UBfGK9nV1Hh+TuL57ceVWMTQIH
I8xDGatSNuhok6x+Q4nVfadWfuzt9HV8AJ5Ew0tUrhvGWShjjDKSoq2c4+T8SdtURWl2MkahRMm5
vJ+zfX29Ns5iGPsrx7hRxx5iPE/b9bhnVZK5E676PCwA86JaAQKPyyJ5SsLYngcGNg80MPUxFgwz
It+0/sdlAWsBjC5qFEOClELxGRUR85r6SloC05EA3DZ/k5OHCkA3BmAALgtazXQuJTGaYbSSIZAq
Q/poj4AinczqNnWGLQD6q58gOnDHhwrZyA0vy8BbIKMb/qgYndhAbFhFZkXBg9O+dBEqXE9/c32M
duSAluqEGILm1uz+uvOPgEvRBBOwusTHAMHg4CIEdnr6wuvWWn20LLeW0ZI6zuUqUCF6vuC1z/l9
EllogjMlFwNcoLTH2KfNWa+0Yg06MvWg+UIA/IXiS6QF0EN6aI4MCKaAHEUAshAUu4n0FAeAanhq
ACM29HcRnuthyKu+zLkh1haX0hnvSZRIqrS+bgAcE70mvWzpebsFCp05ASG8IriRAVmdNMDYAqYD
8T44i1/zrEvxjNmg8bkEJQEW3wYYORgiEGkVryBL3BRTb9f53hOPVH0ps6tkuvWz3qxqzgbMAi6t
n7GmTlbBueHlQJn17zsVldL7gHIeGKsZEUwOazOJm6pqbLxaG8YwJEWIRQ5AB6N18dCDEEwF43Qs
HrXQcKKAbmNVcRuNd3PNEfjX5Z1Fz8q3uLnCtBErqiQNrpH+qd0M2zmySu6VLW9WZX0fz4Lmg14I
yjHYrGd6DDR7CT49B76S/+KPnIzPuoEudpLRVq/Mpi4FEs1RnQJL8N5C/VFEczHxVdcfVEdQioPs
f8Rgk9O9+6aqr31g6YcFr7dgXWupCLZKw1Dwn18Xq5RxKWYh/ISyGR3he+LmVrzpkNqQLe97+BBs
/pKV/CGPHT1SaZqM4BdsZlbto6/UW6U6JWqz1b1T3HQOmeJt3eHFLAFakL4IwJDoeZDZ6+d7/gQm
x0zDrldaMYWdNLu67W1a3dLE5/hCnhBGWwktGlC5wRiFUAQV9GuOkWfQRXFu0Pl0vtrEeSmMqgIo
KVPBRNkcyZAdMMRrkxDMSx467dKHCvXmaAQz+zC5lw9xtVigk7NYRndLgD4Kog5TnItNIO0pbuUQ
6HTWXDU4Adraza4B2zSm1uiOduL0h3arOZe/gbe/888XRjok+kizFp8gdiBMmCLL8wTLyHlWOocC
lzaY8amjNxhyYMzXKLCfEtJbBbKnnXgsjcqcGWbKGDCjJN2KKuDPyE5OEjNDLFvWP0sP6R9DBhcW
75s4JstyBaoKhuA9im/KvDdBPKYEVKd2B1SrueiWOwZ5LFKMw9PWNIyXWo85O8/bEiaokXwM84UC
zAft2xZNm6tg0M2keRoy6BsEXz7n1c6rpa4xDipPwbEr9RDXa6pjVD3wzvonmWy19FDqMxzgs9yC
RUN/HwTu6c96fOH02aIYNbxh6Alkj7jS8wGoZPLHoBE36VSrSDy7QAdNn5jgy7LqMX8Gd+UW5Iyb
rs93l3dh9UMkKJGmoC3+C5VpN8SGVodKc6zK3AQpJQjTuEOhPBnMucphZEhhLsFjbatj9wgCSscD
MsV2flyXP3qgTXJxkHkimbOVG4HkcYBlBeWN1j2IwevlbVu/ZM/7xvbDVyHQMoWMNEf086fAcbRF
p97onaO8giPktgeopRXdxbxI5VMvvujNQix7w7RG7McFyuJAEXkIxystBt5JEVuRKlhagPbLk6EC
X63bUwBiqh95h5EAaokA6aAYX8kAsFlPQMZA97mIV2tWKk4PONxGfpAlwRrkpxZYxirdgILJ7HVi
DsVoKgkgTWLdTrvCDuIS6CQnMYL3EWvb0BK7qEqLJIC9VTo309ptgt9dAATG0/YCgvTaQDfq4Dt+
auyCQELuSnUjZdiFgGPtZYBmKqZB0YBbEmsQwkMaZI4ER5i2jdUk+H8IXEpgCipTYgPmDs0j4GBN
kVLsjxN4R2mG+n8bA34UNeUasb9OHnQ8+oErq0r7PHlvtA9P8i1xvMVqvNpHJxPSkP11NCm7XgHt
Sx1bqYdfUCvWJGR3ufaUCM9gnjazEL2YdY+OWmBe0rtBj56n0hVlGXxC13m81dubfLTjDqS18l1f
IvdHRDfBkHgKvMS8Lq2hBnwrgHhE9EkAvs/osSlNkZ8kmjolJg30UgCKVm0m8mTXiNQqZLmF3CkF
4GDmoCgCW2vYPUbRaIp5scnU7wLa3Whdmqr6kIP6Vi2fC/INRHqNSeoHSX4tQtkE4hwgXtKrzK9M
qQPAUV64vRg49dwYnChWa9z1uv9dVHYe4FP7QdoQ8l0KAYMZ5fZlE1ntfNJlUZcU2VCoyjbOD2XY
dmkPXS3H5DEO90FzI2eRFclA70o0s5KrTaa/pz3GxGJwtv9IwUBNYEvBNLl9EAEcDwzICTQpn249
vbmi3ocM7O0OILKYBwUGzJTzroTVC3DxyYyn8oFYKsYlPJV3VSf7eKseBGBNWoDQ7CUz/UFOSPdw
s1jzTf/FphdCGV9ltDrp4+JT6OgE1mO5MdzETq8KZ3TLx25zygB4yAnv1v3XWSib9OwDMlZFBqEj
0rvakzIPo6pOa4totktv+h/jlpcb4YpkfJemRHFmjBBZtFax66+q1gz3MeCOzRgMgirAni3gkW4v
ayFXKhMul7KojZi5adA5aU820iNbckgt6qQ73R1OfAT+1fBxsbGzii3CxyybKi0fsEoKzMmQvHiq
ZAKag3d+HE2V5wtwISZRaBMZsxj5YfyJsjt4ec18U6UAWiDWiJntLa90zN1JJjBWO10vwxA7WTry
u+wC4vMgXJNr6Mxn45B/w836rOZdFDBUASdIk4Cf9usiJ0Esch8gMZ8zmPJxHoUBsPS+dEGswcs/
rEYMC1ms6SejofYZZEl4IwY2OMZlF7C1B8UWpm01gp0VfCJcdo3VgTB9IZYxfq0MSatU4Psi790R
do8Cj2bF+/wK9eSj7MS2YeP5Idh/d29ZBwA0oabTIqzXH01tnzpz0TzAXeM285QK5y5Yz8cu4hbG
CgvNL3CUCJcqG3xqj8Xs4KwQ0DTRdbBtNhjcuuZWsFafEwuZjCVWkyQDzhv3Tw8EZCe91z98GMcz
ze0YFBzzzJEWbCqrufKROiw4BrqqTgvhjH2G2lSDkw8LlsoA45iqmRUSZ1NXPc1CBGOPSR3HtafC
Hj3g31ZSYybVaE61wlkJ9+yYl2pU5ZhWS6AptdPl8DSxU+YWsKppjWJgdg1qACsA4ajCDeLXFyiD
4EpRqEjZcTgxjgXS9CCRo82OUuL4CgI80AdeviHW1eQshVleJ5Si1+SzBQKxVwt2SQaDqAuLJu8D
F0mVtyTGo+lqlASjgiXlYmbSEegZOnWMmOPMeFIYX4YUURqoNaQY0hNi7Sj7oP7D5V2bf8WXoEU6
7xrjt0YwSU5eDUK6qN76qmwJIxpyJXSsAvgbYNuKFzqXBa4b1B8C2T76kBQ+7UsIVIrbrnpODc7I
1+rMu35eETvDNo5JkWD8clbz0Zkrz/4emKGg6skc8TsvE7zaJrGUxjjEGOiHahPhiEpnxsCbu6qb
Z3+T73wL4ILQDY6z4G0f4wz9ZpIaSZ+3rwSuIRoYECr8vQOav2ARkYyBqOv5LKHWAaff3mh421yW
wFFrY/75QgJqpXgUFdizMf+Q40chexJiypHxJ97urGeMO5gK8IN2IoSEomBGeuaURmZrmrybaHSo
lfehGZFupW4MOKbQu8+RCwVRz1bzPTctePjO6zHXQikZf5F0MoASCcK8xibusANEe3LVmDWQv83i
GvRKG/CDjIH79/aZcR+hqvjUk+AR0/67rCRo4TpRkMJcFsJTSMaBVBOtjFKFEAUJCk0OrIxHQso5
Sl2c6z4LfWmJmLVNi6MUq8YOk8AcwV+R163ZIkXQYti+VrxNL1ZmBgLjuE+tbNpiQNk10Ncj9X9P
e3WWt70uKk1rMiwYHAkHBX2rEhojEWn+lW3FEDmA40QDOG+/rrkkGMSrpB5ltOk1BUXHpHd/STvO
Ehg7bzpfQpMeJBRVbcciUpfiFUlDzjo+Y/uvF8xZDGPs09ACwG7soPnuaCkAnRgCMwrMDoBnkSlj
ZmnGXwP9/F5xIyfZ5Ifuqn6sNoY9bqjtIcbj9Wyve5/zBzGOoa6LSM21Aeenf/QhsLPb2KwGXkvi
n1j8WQxj8bnceAm6CJC53In7wQ4Pc6PZPDVaAvgQoRYfsn696HJ+srIA+SCXziU6P+wqAH+ZxDBF
K7oddjMSrP5KnfKd3uUvwfXkDADZvfFd/y/NFCxTRcxt6FFKp6jBF+TZc6K4wvRj6lRTxBCnAKQ5
YP6O/nOHJoeS3oCrDHYM2obC34beu9FpT5ctaN1tLLaDMSGpEAY18vExNXCr7VB0UvCMEDf+mGkd
RxvZwt4ARQ24Fnmlp9Umw+U+MLaV5wHQLSaI7lwZs1YkMw3w6l2Ju8ZBqvy2sXRE+aXp3fMeS6vK
vVgzY21lVFRJNafolfJ9wnxV0jRATd9d3lmeEMaC0AIs9bkBIT7o3AJ6U6QzCwunV0FZreafX9Qy
k2bKmzqQ9PlZlEmTHUXy3mj0q0EK77wkeO4Bh11WaAxv/WsDxMmV2lo0fkv8xvLDYxdg9BKUjU9S
lT8D/BNwvsVjIP0Uo8AJ+2wbe6+euu3JT8+XnF4ENYd6S5vv4tSYZZPgF+HeQMac1MW1Lp6kst2A
/WML/i80Sf/IyuwvxSqLpbJmo4hoI0xxwdWOfz86EkoQICH6npjCHfg7kDzINurr5TNUODkZmbGO
Ap03Ndiz8Kq2qOnt1UO3Ha/yDR7YB3zFVtuAFs1JN3Q7bQUzQffv/MoHBcpMuHyvWvlN58CN3cF4
TGLp22IDcIHnzOI1kn46rS/3x2JvGFMKskxvKglqoJ+UPXmczPQqtgCj8h7dAGEdHPcQnznZVQYi
ciR26mfeF8wCvn4Aog5F0mQDc8a/3sQZaBg64Arh9Qp23y77mXAhBdc1/SyBOf5GLEDS3eNGinbA
7d502wRZjXb3X8AWrb72lLMk5tA11Kdp2UKScABb0CdsUfeoHiqMCz+AfNPR3uPIpKWlu8le4HOq
8LaSOUta0y4cCojHDPWjvu9uipvAVTDhXx7VN/27z8+OrbqqxYIZfygKhVhrAyTSBz+0vDvweCNZ
nW9i671v0f6Fq1g5cCdZeOtkHKSS1XE1dVAZkBklu8luMT6xBWYYwNEp8pFWB7PhPQzXr7vFUpmA
w+gFuYvDz81NJyCe1hsB3HqmpKDZe7A0NLghmewRp+U9GOfVXDIQ5pnRh+0oeSUER+oPjfxMxtCM
i8dBUO3LLmuVHUNfrJB5aoydWLQNBp/mWscLKBtxe+93xcOwHe6oCm4eJzrotdVshB1vc+e9u7BE
dk6taRI58MQGr3wUBjOhtcb8pvUefeMU4flxeZnqbO5fhKlEUUQkNtFjyyxTq1QtmySkHHuS2aWB
K7ZyjGlEa8EPfQC7Irj8xPCx1hKEknjviKOdAWuGquOP2D9URfDcJSNBWa7bI2F9jEFHLqrR1gCH
VxMg71f19jS8xbobJzEKeIWti7lDBMmkOVCXU7JvisdqQJAqX31ypo3gEyhHsyhHWwhORUUd8LQW
wmNEjsYE/g/hZzaoZpk8ttmhIvcUE7Kk3Fzek/WA6rwnbJa79fpOj+fnUD0iB6xYKdiDkOf+mR1m
X+njBogcJNd52d/19M5CLuP8wXGR+lUPuclO+gnncRc9CNbnHVibNVgcuImC2QNfOHyZuQuoLhCv
y3H4417fDLvSwqzGPgfApwQgCVyxzuWNXbXdxfqYCwHMkZksQLOP6FsBxIOVJZXjhUfS81DJ1t3T
QhLj+0dtgOpQvIfa/WjhPbSlqB1EdrPFXe4WJn0C/AlncetvsIVMxvtPBkrttJj98BErdHsffdyQ
CMBPOGEkbr1DBx7v58tbOv/SSyfIOH8y5GJbNTjBqCWm1o9OIV8lSLhflrLe9aQqoNOSCAEBFOPu
SeBrWlKWc/zWwyBqywBknm1sclfY8Q5vfUlnWYyHrwxNj7y2QCiuvNftN9+4b8WQs6DVO3OxHsbr
5ZFMMlJjPVMMFIWOOEHLi7MviyBsHkmV0zEUik8RKmYE31S0uFw+ldWNAjYpWBvAy6V/Car1TOmV
AmevGldt8p4bpzzmvIvWK40LGYwhaTQJhsKb5iAKB/KqHsO9/wH8djwWom1yR18z4HnwWTbm/f+i
1guxjC35AWATMwFixb3stghSK4fumw0PZmLd42oqwd0kywSkmfiORbJPCYvSC3o8LmfcdskKrHDv
2UAG3lcmWqR2vLn61Zt9IY7xt15qTD3t8LyQh8ARh1e5aCyivai+Z5ZVY11Wj/Wzo6pioNynaDLL
IhYVah7n4PebUxI7TDk919d0mzwE9nCnbsCwALRNJ3TbLboHL0uWVu+VhWTGK9V5nCgBikkgcuud
8t7TwYt91Wg3yQ/9qbzS7doWNhNKurWpnozYAcUIkNTw5HX/i2fA6qWz+BbGdVFMCNTwKYBMeRgk
M+ms4scM79NTp7bRigVa8C0yVGAoD11efmT9SljIZlxZlM25gUGaxyF7B0ytuopLyPic/ES5w39v
0ErCE7rqFRYyGdfmD6SKQh17r6F1jHivIUjutf7j8gmvG85ZyudgxsJw0F7RGbkqzyfc2ZKVgXDd
TDchHANm6e6LE2+AaNWbLuQxhuqNk1rJ06xR/bPRQXVIwVFangTGNos+0NFXSAFygFEkX5p5WN84
mzb/ii9ebbGI2WwWm1ZIQlNnIwxyVgcJQyOC01lkL2wwM7r/a8XChTTGdadZmypExJZJd4OtWOU+
skElvxmQU1FPMwHm31wd47PbXGqlJsEGRrv8OjwAOARvwZmADCytJlcaR80/Y/jFXoIFPqNFAbNu
7M4OM6S8MamOoXG8XjZ6aPaP3qG44sGpr/pvzCBKmMzUFY0FHSdjOfjTpGPot3v2SrIZc8WWinbb
5KkjTh7nfv8TN3oWx5xgJOSk8keIm+f1gPNx0PfRY/c4fuS+lX9DkgyFDLx/VUvZ0g1xEofGB8Hm
UX78iRc7fwZzsNWAAXnd8Ga8T22jq3OKees91hEOVx3N4QmJ39ziPYLX6wsodmsKODpl8TOluDjg
oR0IzQN4mMGNbkWQnIKMG376ejxFLppQXQNtK/tgmwB8wQI/ZSFaBT+mX9WyxUcwTmGkNM7CCg48
fqp27bX2MY+z1+4011XGY2pXp/bASwHyZDJeQvRIq+Hk4eqM4aosQNidi0e1+B1983/eh//jf+S3
//E79b//F39+z4uxCn3M3f/6x3/fFB/ZQ1N9fDRXb8X/zv/0j7/671//iH/5+2+235q3X/7ggDi6
Ge/aj2q8/6jbpPkUgm+Y/+Z/+8N/fHz+lsex+PjXb+9ATmzm3+aHefbb7z/a/fjXb/D6/7P87b//
6Potxb/6v1X7HR75P7/o97/98VY3//pN0Ix/6hpmQDVNA4Ut1VQECf3H54+o+E9Rk4GeMadAFAmA
kb/9I8urJoA06Z+aJMsysNxkEWgwMtwBeBR//xGyxLqEGTWUTFUJk/j//7t+2fnzSfwD7vY2x+Ra
/a/fQOP9680A0QTNzoaICqyBThc2lPcmGutJkFK7QA9xuNFH0ZyUye5oZgmThymf9k7owURv5Kc2
KjbVVIIC9CGuerePPVfW770QmbceeZVm0K/FEAD4peqQFoSZ1bc4R0P9AArbyMrG+qYrx7shHtwJ
wCWeMkQOoaGVTmAaaEGt2Le7tNsKDahtqVv6jQ0ShGs5Lu8KrT0pAhrXJ8zmK4ZZyv61Evh3xAcU
d4lKfChbQGrcpRnwekLfEVPg0iNtFNT3YDs3R+GboutmHR808acofVPE4bGRVSCfqqYRPZAqcb2B
IO2EEpIemYWnu6O0weSjRdpnH+m9Ov7RRPiTL5hi60T5lRbKm6J5npNkASKCMIzNUtyTEh0VvpnF
CHMb7yALqAVnlSO31KyyGAznqiWXHYKxGsUk7Kzw2qL4UuQvkU8QMukY/TdsoZLNLvbBvg4G9vap
DH1040XbLiSmEr+1mTtkV31X7jz/qU6eivI2zB/r8CE0fhZIguYYTiHjc+whwEQmNA3fMy21JFCm
jDeF/23In/rh1AB7QMhv4/QAyFQzSp415VHJwWNf3HVSbIojQAiU4zB6jjpKth9s0wjDy+FraAjo
4yjAOApmKaP6OSANVcMXe1i+AOpWGTAKSv5N8IOTN3XXVChsQfDdeBwdvVJdMoEgV8DZX08TdmD8
Po0fcf7aqU9yllmpjDFLDAuI9Y88MraqeBvS3PUU2RqLq0S+Hchb1ey6UHoRvBzMq4BPyK8Sf0R/
uw7YOAEUp31U72U1PeRlD0wesNa2QChV+yYxm7xxlHZ0QhFT50obHiWh2GJqG7Olk0nQ1y9oEWpn
tRn1lVWUvpt4L3p4Ulr0iXUNmA/C8G7M5L040St04jgD3i2JTwpzXwrgqRV9FDOqzE4xaKwa04/I
9xOTyo/orXY6L0fStnJnzR5SfHi3MaQ7GSNTNPOcwkeRrQmVDrjZiI+QT0QaB/+27O/UmNzLKgIn
9SNDt2ecEnOS96oubH3DeJY1sP5KgFLxd7GKXLD6rGijObYhkha3Hkbyxjq3SpJu4kKz8i5ylKTa
govYzDEkF8jeaSLxdSwZbgwYJEkHP9wpDXULfHg3ft9fNVC7JtpOMQBIMa/RSJo1eFupQst7QYOb
DORMhi+AEsqzxAJ/h7YvY92+yiT+NsaGW6rUDOmNIkU3kribQHLQJwiVAOhe1/e6H+9KwZpSy1Cs
UX9U0sKZYuC9w1W+KelJF2NbAXe5qQyZq2DUIkA3qpAc/MYzPV2ypLh6TIzEUZtv4tRbFe1P00Sf
S697o0kRWWVgWEZ/Q42nSUn2knYV63BQRmnXRn9tKJqpAkSbJFs1ADexmB28zCiR+cUgB+lgGXol
uGOXbvxYPYQxvRdjLzOJkFkB7U3VMyzSuI13L2G7G6E29Xon6cSJ0T84YSgGWZHrpunNuoeBJ26C
/HIpbQUV9M3Sc15i6oeKnZkPJa7WYRe0r4tr53f3vnTnzAX+H2euSQoSM5qC8IV5gQWan1VEzqAb
tUsJ8Aa7QxXeXpbBVip/F2KA8kQnaHRnUTFCmkUBrk9qf868ntK7CGC8373WLjdATnpUgJ+iWkhq
kVN6A4zM7EP3LF7+mHkyffkG5pkvhF6WK2WBMV8fU2ygN/Jk5/Iy2XfmFxHM6z1N2snvC4gQtsO7
tyncOT2TYnbZIU61SSzxniOQCfG/CGSe7EmrprlBsa/zG42oSHaCadgBj7N+VDe9nd8mTnVFPoor
XsDLtpJ+SkaxVAIUHNXwumB2E50BUir6ErVHkCC8jU8BWDw0GYNE6AjQXHBDiZwXLxti/y6RkjmC
AZco2xo5Flon6kOD8yvtYqc4AD0uTMPRjo1oJs+kdYvvoSW6kj1uhbn2YxLwFBecI17VZF08fwWz
blGfBtJULbVnzqy5+q8p9vDcngIX9AXaUTjRzfwFYuHIO0wKlmZwxYXn+ZPNP38Eo2eG3FfpEHbz
R1DgdNUmRvG21KEbzOFteGxF7MPuy8YzStamkTaFIpY8Z08gzapP4wmc8uQZjEVW8tBsB2twWtTP
HHFbPqeTXXz0B5GHDbhmvwhuMYgPbitwxzAvjaSv1FQRYVyF4T915fRK85hylGxtZ1Xw1UPBoNb0
yzuu8AgdgM9F7c4FSZIV3ykqalrIE8F+Z9AXbhWNybLMmwuBMxiICgzmL8PJGFH8f9R9V27sSLbt
VHoCbDDICJpfunTKTEkpd/RDyJJBBr0JktO6Q3gTe4uq6i6JR1eJ6osLvAcUqrqhc0QXZsfay1Dd
Mod5BvdeeZkH1Wp+n5CFHrTdOR3eN6/wy8UWX7KgolOSWjU9e7hPJ5jbxEnw84r07RVsuJvoFK/x
t4U+pH2RMEFML0aoh8QuDozqHHQzT7FPwNQfr+zTNRZTkNVhm8YZxUIA24ANZD0Bv23XcZCtppV+
NXo4G7xFHvvPPtWn6y5mnRztqQ5jXLdCkLGEjJFv+x2HTYOORfbcp1qaxfz2lItvBSlyW9lcNz0K
4+wZA57Ts4zgvOjt3OtcFABk1BsZF7iQqXhZY/sj4jOSKN4j3mL18+D4fnb99QaX/iUZHy2WRbjU
HzgsMvd2liecEYv2+XVrfkE/DJNl9jmrmVTGEUNRs/3IUpEvwy5Lihw8S79MDHlNuHLGR/6bwW/M
/UYI+eZ/zMUAyUQhGkCcpmelW141d8KWt2fe4LlLLEZFmgglIw3DGMzzV27Y12looVoWTxlOBaNI
GrApDyOb/Hxie5HUSElHHzdSlcwTXX8G8vuu3sEDw+fMIkAl7OWSPBR2qTSqhfUEYntkMsVu+hjd
zsKz6BXxB2ctBecXuPikX643v51PKNuYj5lEnjgWS7JV43UkhqOZ7TJ7C5jzb/YS5/n35Vpz3fzp
Wn1mTpVKcK1kM9P+ZlAapxQXGYdkF3r25NCjFghfK7fncNv5N//2lMhwhFUFSC4Ac75eudZR5NSJ
git3sPOBdX2xL5Nz1iDzrP7pIgusMJZjKSMJ05s57JBv6w9MFpNw/Z8M2E8Ps9i1i5Z2BcYpdu0X
Y2XDOBsOf2vtkm8sp7uYO3pnK9Nv1jP0Yv/9+vTF9gBxe8Rw5p13VBKoT/CEICmoIhpoozukh/mF
Nx8lUweI1b8I9H8Lptzzl7poivf2Kyb5/zuYSTHZfoAz20L8n//K/3H5JDJefwU257/5J7SJZfGf
KlV1WwWEaACNxI/+hDbnHxEEgTECfBL/mUnNf0Kb7J+WratAOy0bS42F/ve/oU38CE5KTFUtLLga
8gS1vwNtLjZd/BrNtIhN4M4ELNWy7cWsiNJBAK4q4yv7KCkK2tCxioDN1jU3LNrD3jk5E1LxdRr+
fsHF9BiHFLzPERc0qysC4jBwRcvP4msGYEynjqKcWbIX8VK/XxCv8vOyltphCYOCLL4i1SZOL8p2
K2IfbFfSuxUL4EDU9k5znUKUfRX2jkY8kXth7fFm3SEvMcKf88IhoMyPtDO1t/Z1w/791hYrbqMx
5LSFRXxV01eh38FeUigOjFIe0QbX+KZsNkXoF5OrxVet/m50T+14H1frWStjOnF3beKuVeaSzC9h
9qFmMEx0ueYX586AH9b4f62dv9/oYoXJe2QzWIqIr6YTTr+KjrzkXnP27QO/R4zJur6NZy4eXFiQ
5DJN3jgH8rjFRkXqKbQN79ghL5HURusAxOzELUZHR/4TfAY8rQ3K3JlW9TV7KidHC3G+lbBcHBwk
Mb/ok6Nnb+qp9xGmustdfrJfR4Q95gG5s/2X4b7dGi/WTbFne/02A7WxWqmAlEBFf/s0tS//eNLP
kBE2wi+7x7/eADVUJNVii1q6aMUWK0xLxSgq86P1SOSqEV5NLqZyX49B0voFd5Nf9ouKOu+tyJ30
HdCXHBy2hiOP+ardJ7fQErAeZjGOWjsJns90kE1XdsijcGL6GtbcH9Mt2vZOjr/P6KE7YcmWlaeS
9zaSbhqv+nFlNMGQNKCrHbTipcpXdru1aoelbso8NdmlpauBSHeBtGDSQ4bhZqqr1A9D/qvJ4MTu
sNYT44onrkgO4zNseJTsWAin2ya3ptz20s1Kh6culHQ0duzMS0qXVDjR4HmqwQsREQbflNwpNX+S
AVRbtHpU2GMIVCLCgysABuRFlD2Z3WtMH2pEV9Y4RiI6gqxY+5SIdcHZqqPX+fSYaYPTY8hAm5SF
BiwhC48Va2ZkTtr/QkVXKKsmos5oA8M+1vx+4qGTdNQlTe+NnT8Q2JVBoKCetItJd0DGRwwocoXL
8dTDeApkoQLc5h3+d1oKt7We8gSvmV3CAoyLKxHfperkmpuJa25HYHO/05Eppw/bMjqZm/icfOUj
HuH3+fPX6FkUsYzBf4krKcJQwRZOt8a4UdV9bq2i2A3rzo2V1tNI56cYSFLdyw7+KRc5XBtgr1wk
jhG+Stk79ficEm94VylcrB157K8A8kPPavR+uGk42gqOXjnNAy0dKR2O/wdlPeje2zJfKaMbUXw0
T8E3N9EWcA20qFKsNxdp67eHsnFciDURWBY/wZgNNZ8O4ckvePJpOS4Aznhdr+CHBJGx/WY9t4e4
dOszk+yDzvrTW1qcy4ZRGyyklMeA9QPeOPnJvo8ORuN04AFVK1r68MgrBr8Y1mV9ndmvQ1aAo2wE
cQxLnfSFSN/S14yDMLiL6zU8U+2bAiKeEfinV2hrNSJn9hY6744/3LEx9w0/lcwKRy65zXHH1XWr
7DCAzdIzEAOJOMgOq59PSl/R1qW6CsNNXV9bzS973OfSA6fsLoMBoeKgcxY+YQqT2G9fwL2uQr8Z
jrVxUYVerwUmB4HBVbgXS9eG0GbHYFgyQaK0EuYZo8AF3PjHEmcCwmAzYm1BTvX1YVralvEoo/jK
ekyflKBY88zLnlos6rDVAPb4rqBvZzrgd6PhlMW4pVmxnOlOfvvzagsD4G/e6+dbWew3QmmHzraV
6GpCBkbyDIWIjbOel0kvyvxGg2bLDfXAAs0VTobI2BJw2oJdcYF2pWu2Tr+Dna7+JI+IxiEczmju
QO8kvWnZa1cHYxfYl2gaYS/iZJWiX4RUD3mH9ivGU2si8MIxfpnjnajgoebX3OOTj3AO2DjxHFaN
TjesjfHWhFMGj7G2tf5Itjz007sO9UsL2y1j3Ffhwa6uLOGRfp3baC5uM0i3ZGDVbtcGJpydX8W4
GzSvncDS3zKyLe1Lu8egN/bc9jpww8p2N8EYdzoie3IofLXdjB12So7SIMKCK160FiBJ+mg+KhNU
M9oL2pejfm2nm2HbxH4a+5mFnTR9jAu/sR6TwUeXsx5g97a1EN7zYvBbMXqm/CUrP8mcDA4Ft4YD
3pt4E29p7qLZZNpeAReSxpn72aqXAu22XFl7Agstg5GlB+fXxBtUV5prYsOHLEhu4zf8ChzR0QQ2
tVstWof8QFQ/hmZLg3uZIxFucBPraGE7tHJayMXe4saLmcupg61Cx56xQkpOgUxB7hfClf1el3dw
vrOIN6EBXa67Cq4eDj77qgD1tHJnFQ3c19Igz9DAdJnlR9iNWHPExoDy10k5Grj9CV9Cgy8DcZvI
saVLs83Po/bb5evzoF2AIUNUCL1OOebPfoL53b68UasLNebOnIyWuVFLnWp4qCJfhxnR4NWqbzRu
B3BZrCfYNGJhLvY9Nk9lrUg0wuFVecGDIT2U7NAqPosQqHamAP0wlFquX59vebEvoWE+KGEbx1fg
z8yumN5grfTIUzSsNH0gfm3qnYFmIr8QyTZL/JwG8T3bW8LtMreN3J4EUI5hA4MX++ibpxJOXAVq
BCfxGeKVz9wtmyv13++WMRgPgyQCU+mvCxRTEl5UgxVdyS0fNvmRVH5qXYr2ZuIZlnl4nXXNShsd
G8VLNPta+xymNuimmpUHun8Z7lIJlaKI3Lq/bcaA0muWv+rD5PDEUWMvKxz0VHIfTluYc028ouYa
BgKQ2LDRL6gLcMloNp2OP+BZpTdVLjZZNCnXKmii9kWS3alY04c/MMT/hRP2f3sOn6/1b+bQ/xtU
IW1WMv33p+tNI56af9x09Qv+M/7DfeIvRfOZPPTx9/88Y5vknzAknEHIP8hDs2nhv+hD2j8ptjJi
GSooRLB+xY/+PGNr5J82usCaraKXB5U0ww39SR/Cj4BlGhocDvGLPzpvf4M+tDiB4sj/cfrHgV63
kRoLmO3ruA2rCnI83pq+AnvubrqJEIHUwwszhAemAC1iRO051TdTtZaVWOf8ZpiDBuTLFFWeofS3
un7TNeCGTlhMU+mEdglvybeqv9PjsyC8/mWO/X6vCzxA6YhuEUQ6+OpWBcciiLazTUFysLdzuvV5
n4LfEdXFy5lv6FMJhdfFClHhgo1vv8jJpehuGF7n9bBcdTMvP89c/HqU+/MRmaniY6g2VpFFmQlj
c9JnDQjmsxreUd/bh/im3jQru/AMUN+RDbNB5bBNDuGLhgRLvPAzC9n3z/zXHSy7AlZvqFVl9/Ar
zMCIiEunBWtKGjdDc0PDddsaXl9dtDGqwvrN5MkqU4v/6BYwuqluzFbuH13fT699gAagjphq+qze
sqYEbwoBKxOOAQ18MSG3v4MZ+f1Uo0ClgNyN/Thix1dkc/dpVn9zsP4N38bXhxOgAQRKx5de0iTU
2kAElDFhagg1qCzVpzlFNGOCgwZOgnLwfr7cUnPxMRU/X29RWKqKptBRw/XaYApUH7p/6vBHsIq2
xaZfwZcCGLTT789r+ebi+a+9649BR9AhNKE0gvPhsrge6zDSY8FMn1avY/Ys2XtNTz8/3Dxuf7rE
4tkUrqVZERmwHmse7EJdZfA8q9TGlV3sJ80bTeATDLjt54t+HHF+uyrT4bgJXEQ12WL+TrAJTqfO
NP26R/e/AQOhwiFRH9tHQbkAIGQfm/qxmnBmzy1UpeomF8dG3Ot1tdI4LJVLEIEYtPpAEcziJpQ3
A4p1ZWKQv7ScO003Aesqus5tWpG5rMle6FhvFAv25ZTe9u3LRMJgAhchrwBO0MACDKCS2hdJtlHH
eyRLSIksZVnVqKisXQ2rG9T9+rUca/CWU8XRpv44Kcqjag4wDiifFNRDsBFeUzr5aWU5vUwRWBWd
cDR65wwK2pae6738TrKY54Ghkpm8TkFMWqxJcN6BX0ulwZfFmg6ySlHYPOZwkhNW68epspFgr8sY
FLguPpZ89KO6WfcyOyZVtElqSp0hujF5e5Umtl9p1ymMAyFGPvOtP8TGy2+NTDZdpzo+NPp9X9fq
pDUiYhpYqyscSqs2dSKKj6c1a0PPsYKgfEov7Qhk8LA4wEjIbbV3giNYpL9kPfQn5JGCAKiC4jnU
pwJPQVrEwrdTMGj1JmuGneDdbT+G4IuHQURX9Xiuf/fdcgMCD9EBn8O82Jhn6adVL7ZpqjSkM/0w
PRH5Sto9al51qv1O5OdW2K/V6h8z/vO1FtNR9DRrWIdr9S/qtt7AFhvSIhzhzH3vA/1cd070/PNc
XAqjP1Y38J5VlaHZAM70Yi4mcDAChxqjSAesGMgVXc1NvMbNPiSBKSBsOJiXZzv3S5H6n9eFq6GB
ioqpy9FLCEwVYnhF+9FQB11yrHqgdqipo4mvuxEdLzSQhsLrQRxOy1uSgABKLmpqbK3mMRwyn6mJ
z2uy7nEiNJvxQk66P6lA3VV5q8c6mIUrMwM4NZYej+3VJK11KCenAc+oA0El0zLfUG/1Sd1pI1xH
pqZz8yZWYPdtJo5Ui8CItb1VlsBdxfvER2CAGaK2dId3RDjMYPNWszOysvKGqXtuVbI+82W+GQya
qhuaBjI7ao7lzOmNUJk6aYAtDOZnAUeyqNzmNtBf3OIxttCEqLRdx3eMbMqIw0nsWW3oXYQ16+cb
+dDGL6YwbgSsIsPAjvub/SYfh54kNQn9rkwdTQecrb+TtLvC/jx5VZKiILJDcNHV1WCF26rdW92N
AeOcqmnviRbt+kG/TtvhGjTQyz4aPUpPZdFdp6P9OJUAa1lUXrfZjDeDfTwiX9EdI6o5tgZzvWI8
Z4/w3X7+5XEWk6zpjHiQAx5H25uncJWBI1fh/IySdfABv73PRasAkuxMZwiei8bZx/TW5srJQOMO
+/pyzFcRtlW9m0LfaLmb6sYKKScu59yF0POUkJtk7qmZ3U5h/Rmg7ruxROBubYJ4oX7DOKqVIgEd
WvEz4yZRH0fjTMjPN6UK6GZ//f7FO1VUEZlJit8fW5s+u6mno3FWt/wVOP3j7UGgAR4leG2mtqzB
rahAfnXFQr+fmDfplq/Tt8jo3d5ofAl8xMah3AS3o1Pv9eyZ2G8/T4Nv9gFMRQJRB/jSlmotTmQ6
L2lBjMn24wbErQzu6DGYufY7509tf2buf/c6P19rcaIiNI1YVksAhAVZ1WXp9xSukuKcLGnpqTAv
wngmyiA0B5Pvt2ONLKXWR1aPhmGfOfwe9sQPDUOcA7J5KZQFonhTu8qtu01rX6gEqq2x35Xdy8DP
uW1+/8D/vpHl6QaiAlK2Cl5uSwy3C19VeKY3Z01A5r1suZBpzADr4YMiOeuCPm/lBlPIyDqMnJYO
QU6ewV0BLo0gU2hdErEdOyMw1NAZOKqN5tiGh6Yl504T343iT/ewdIIpK9PMBfjIaDXV8Eo2fA4F
tT64PH1pTNgoxYG0AFVJTKNDFsoz5di3a7kG0iZUSYApgFh8fQV5IUiIMBnbH0Io/IiZVXsyyHta
dDd9dClszaUm2aN0fkz0YVMS8Viq5MEGM93RJJKsOjNdGQRGjBoixabqRqurjW3N0Rh2il2xhAfw
eFsVzQmZNjdlkiBQYABATA+xDqRaS+Iz7/O7WanPBQp6rOBWLc+kVlNE5tTjeUJ5Des1uHpCxBIC
+82Av5/zA5lXseX4+XyxxbQs0hAOrZ2OxF3tHU2ltHys46tcOTP5NfW7h8IOgXO2RefW8eIjpRWt
Nd4QfCSu3iZKuR/79G3qww5wL7u1E+SMTFMb1ENzjzOPjVgB1TpCiFY4UxTvcr0J3boCdMw7gEKJ
hHFUmK+QYLUZNOMEorov7cciT2+pHR+EhHnnDFRqo+XTtLFWZhelbiQmP7FA367y10hs0prsGrXo
/TwyTh3SBaW1CaF66dEejHvuG2N6AQHgW0OGk9UCiTFlkJZpoCJYRBjg2DOO9KYSdkQF2Uoy+mry
XKADCQ9HI7zSWmtt5FCUoUULPWg4sQDyogNPposMBptNZWTwu5WlTz+ykHp9XZi46zjz4T7jRYrt
1WiUguAwualxkfePA7gCSajB3C1LIKIxPK3JVyWaDwnlgYb4Fg4CiTSnrdDkBhJ0J04mwGn1rs46
V4XkqkSDwtS606hPvgJxCR0iicYJHCmbes+BdcvqmLBn2YWbqNF38Jzwx5IiJewpqQdnqHQHahog
wujGo3VvWUg5Elclt90InIcwpZcakl+cHC35Ud0afaMHSlYrq4qal3RMT0rEX7IpDJ1WhSwYKkR0
gt3EhgZH9HeyyK94Wd+HRtK5hX2EQep9O6Exj19ZOsLMD1zr7sYsm4JWQVs7kuMDsyE1iFLtlWD3
L6wCjqWT/lwy+KNCHnGAfyAqL0NIh6joExsElm6hSZwOThY9yYJMax5LIcN1Y4a+rPqjKpObqhCB
0SCOLFYRa9HWzKtqmXiaGNByhW+wI4smd4eO7buGQLSTHLOQBmbcbESMs1reX9NhfGjN4WrS4wOl
lWdCyFXBpFGK+iLs7IMKnVXOo3WZQrBUt9vG4Pve0C8GpS7B7bR3id4EhT2gEu2u6qK+iw3yi0hx
yRUZNPrQYEjAnz4dB1j66t12SuNflimSoGqjM0zI7wqsz1N20RUxkrZXaTQTgxG4o7YN9G1nHXs+
3D2W6w/Y7wCekRMNkv/irNZpopB8rG2f5w26wPtJPahGf7IjcapkdFXZnashFwmitaqvg0EtNjXG
tU5rZOWIQGZyxfCWCegwcSI8a+IQS5F9CbXaBKuhjD8IZJREaXVvSrnrGRq3MKFNXFvP78sM4R5J
jwipXq7CpoBhV9tejR3YA5FpvRgE9IkEbuXGvU6qI49CVyHxhCEATCmG31ULAacYpot+IAk8MyAS
RWc9F+rGjqd7Xc0cMjeCqsgp+wI2YxrSgTIvKuFHZouNYbyo48MowTLTy/nYp5yg4g4sFvtxpD1U
Wem1YV0hEyD3FFNZjZ3wFRJNDpadbQ/KDJpWhxT9wqqEPWWuI8iu31VDBUmmciyH+MBMy2E8AjWH
rJQGeZ92HtQFOFN1Vhz0gb4h72oNbNiTdM3pmxK+WARIBkscAiGaHlOvxGzJW7GhGg4P5rmTwzcw
3VwzAOcxdMMwl7tcmJcNik8dtWeI4xK6aBN087F8jUosb9NK2vdT/+vncve7ioyZGqAb8EAhi55/
/hn2ANjbqGYc+rn5ws37ASYzwGN+vsbSkO+j/mQmzpXwYUW9u1QrFXqEXgXyDiEgBUNJUdiviA0e
IB5QkRRwUeB/pQpvRG9usKGJjsabdEy9EeFLmfHekq2ZP/NSxQdI/oPzDDNtgtpYZRCeLIr9EWcK
xc56VGngRKXNY6M8M8s+8/jGd/WoqeHh0SDB4WkJ8PZW1ZK+UVG8IMY7AvSaC/u6AcGnAcGKao3u
xFX1olXkUmT4QY4eUFXBzBXHbr2KdilZ66Lx6uRJgdg008g+b8vAjl7mbIwQBIUI3X6ici8jbM1Z
7ua27SP6DaRJ2fkInQf7iaHfWV41aF8Kq1gRNbzoZAvMN3IqLm6ZXb5PiOjm3bHDH+35MROha9nb
0JDbPB/cotE9TnOflieOGQ6oFlS1K6Ust7WJIINMXA4SuEyG3MqMrov2pmGQYcMi4Myr/PYkM/fJ
4Pg0s1KWw1XTs1bafWejJUSCaJetu8Kd7j+MwZHvMm70WwrG/bn0pe/mJYj9AGJxmse/F5Ok03Fc
LaMR/EMQqDQ7X/NCuZ3Um0lv3NGg18NkbHRFOf08bT6sA5b7AI5sWArYjKDDqeDL3My7hCeNgc2m
pzATDK861BsifezpOkxOsWjukxJEnCKHuwZGAQUZ2akmaGpbLo/1pgc1E3meg+IMHdx3CwugR/Xe
qDE2j3iTRbC/MGCGWJsO665JPgZ93oGEIvFp48cOB18J6lwDa4Cfn+q7BcdCxatqDIXvH2zKTwuO
oo+VDnVy6Ish2VPZrE1MCmF2Zw4M315mdsbErDMRMb04A8aJbpe6KvHu4msaVq6UB6Kf4St/B6pq
aB9b85OoAAwWBbzsSp1XRhP6YXerKNntEBkHW4c7gFo4DFITUh0otONFWTwyhKSEo4HqqwYUlGI2
52u0Rc489XcD9fMNLcqTOqxLGqrAvKJDtE639U4GxKe7c0KGbw5IOmAgxPRQnDEB+n8dmHVrhVbd
DLavgsQZI26p0uHy1maop89d6psnQvr7fJIHEx4vafEdo3wQaDkDIlHq3G3y26jvMN7z/lc+5Lc5
gyF1K0AVnsSZleabQg/XZZBXaoYJUHbxJhl0/rrIqeVrvY4jw0XT3f88D75/sL8usHiw1EB0SpLh
AnQVrfV1upIBDerVOS+pjxVxsYh8fhBrwUPMymEYszgC5OKpLnY52BkA3Z1cIC9zBNisNm+vi00L
8V55N/naulEd/tq6qgMe3Dk9ypm3ugTXGivjUzWYYPWn3OnYNcq5/9l3gwTiy5qJmN3SAqUDy0ty
necPTJzbC76b9F9e6GLwG0mlyCxVLH/27M9x8E6C/qhVSOOjXu9nodPVfn0Lmwh+OssO+Hbi/TUq
Z+3H52qtre1soEVs+2a1BjIz+qDVIVgtX4PVm4qgezGcyW9XYqVd/zxav1lOvzz0YgekpEVOTpxj
FCk1OqmrxgYZT3n/+SLkzJyw5sf/tDfgClZWqPh4Guhv8Zh58GLwB7sDcwtuLlq7VQhd07jfilJz
qvCkwl1UsxSnKFQQEApfrzvoBCZf1YYL+Cf6P9/eR4/sp6m0WO7bTM+IzPH2uzHZUltcm1MOIkQB
nSHvr+zxPUvNX1Dl34RdcajjYmOWcNqM+SYcnkDnWOslajMUuzCn9qJRDYbW3sFWYBWKfC1wSrNA
Kpt61YsatuEjyOxYWW0+BoY4knTcTCJbdYL6JdH9mBavI61BZhPgAPchc3Q9gk95MQGFKPdxra/D
Nlqztgc5T6wYzupcmNswnxma13l3J5Wj0azmpO2fX9LvslZ43+OIQgxsDyjSlrSNUbHYoAmsN+G+
3di79CoOUsiCaZAC1jprmfjx6377JnDcBzZIGNSmi9nIS110yQyhkwJtfmhdUis/TYx4jaWu6+iS
Tx2opJnw9RwnR9Kinwu+AKPZjk/pZQYcivXhEQR87Mw4VgPJiLP2SlU6ByFxD9mUXGmSHg1+nUbg
Fmv5BnZH6yhEqIAUOzLcV6C9qlZ6SYf0JZnMEuzuRAXOdGJddFmbApFscEmybYdrAilpvVfXEBdX
w5mq6vvXTsFKQ0kF4HfZNYkpFNmoUwHbwA518shHdo7TOjD69dLj3/R0nA90SOic61JU4jZsSr9O
1HEoCypj9CxDXl5VyMfpi3Mns+8YBairZ2IcOoDz/v/1GjodramROvpAs+0NytoxM2/gd36hlxba
yLWn580q5gyGST1gwx3vJr/s7AumgF1tABicyKEZjL0Y6S0O+7tIRxK1Zm3yVj+SfNhG9rhSwsEz
wDSZxunIDX4yJm1P9PRYtabL0tsc0hlYc20EEPtRcMcEVAfDsR16e8jW7m802NwqAv5R00ny9qAL
2zNA540b9jL1+WNvX44pvTJ1SIBbAYa8nTkWh5F6je23B1hV85kuX97Ykm5NAwLMPG1hzu6jbVl5
3C4A6GRq4xgpLq+PgDQMpCPXDUA7su5CGPeL8apvhwOvxUPcGr6mjLB8grwoK3X4MzDyHMI6qQLT
FSm1UNDSUzq+qARkDDbsa6NZa2XhjQzVful2Y7VFhKWE1KM4IIEMrPLeqzjFoCeQNJ+68kXJFR9D
f4XEqYtphDIHXALZM49mCbzENqG2HfD00q59RCuucrUEyJSBp68cppidLJUeyqI6ZU07t5iFNySX
Qo4uV6IVPOX2KSylBgTuxLVrgtNPGH5kwSWxDo8qTOzCZJ7HJkyDEJTdh/YERFDObmFY6mgYr9Nq
1HE4LmK3qkK/hUCoyZD7Ii44v0i0bKW02aVoipMNiZlt/dJHukky+71uNazHCWju7AQlF8wINa9C
fHhTkNs2GfOgmRDrPd1aGvTHKg3QWLqyzOgZJMFdblmrNI9hZ4R0oAoSYkRZJ0ehV8pKEnTxis7c
NkqiwvLUOrUyS7ZFYaJIbtVnluQ+oFEMvGc1ix4I4i6g9sov4mQDo4h9lr4K7W3spN9BDDUqG17D
9lMYs5LdMfilMr5VHDw8iEJANTYgfgFKlEIdh50HM39X9sq2qJJ1ViSuIcbEafLqNHXFKmJI1SqT
VdKMvtDwhTS9nEFF8OcTmB5ZhwHOVYURXkpmPVnlTZnVIPOnWzPRoPbuHEa4G42vtVIFVYnwgD5+
VBBWbkN4rt+XCbbdKnXD9Kmqr0CnW4Gp4SgcbAu2C0vVR+AQmNQ0KJKnDDU1z1rm5xV7MOP2lx0N
B9FmvmIANIyjFas0MAhgNmJ0G6U8FTleMX2Rab0VabkD1H7fV8obwM1beKe52DKQT3ZXaomraIZn
8/yy4rixJve0bLplKd3kUXSDXoFvsPYlxZKhpMklweuMUeeKrvMSBn2FikPMYFS+Jdiq0aFuAO7d
poEi9W1jQfFWgAZSDMg1v1EF6F4drOFiqQbwfHTKZEf1MCiBFnZh6odWFOjsZhKywvmhgZOqHa/G
wTgNbDrBG/R6RIJmm8M3bqiUHOiqthtCukkN7oEtEmR4j1X6IBvyOMIknI29OzDgYfl0OUGLKnXb
BWPF0RP7ErzCTWum99UEQ0At8jWW7OQYXqladIGjL75f6SVwCfEwAi+6tv0VJdW1HqLBF0frnlSG
I5L0oVLEqo7INglhsZfQ1by6Z8qEwwDAQT3OLxmvr7KKbZUWoKTdFMfWoreD8oKc+x0sXTJPj6pt
NZJ7UUf3Rp0cEoh0SKevLGhz+oRdShoedQgP4xr6E2LDA/F5hGuYqcobQyhvPYcVBaU+PNAKoNAC
/nsTN0J0txh6fea+jZK7gslVpBcHFk+XQDOD2ugDGMJDX2jsUrt4NYS9quNmbZu3g+hAXe1BZWkV
c6N0CRamx6ySL5YA/QR6mxSFQanv4DoAi2vqTHLaTHNnpULhOFZyV0Xd2mjDtSGx+nbqfmLxa6iF
G3DpnKRpHHh7bnKZQ+MA4VNhOPEw7gBQ1pDR6aC19Cm4bhX3qF0H+ij8aATwnTwOJRpFttWCMpht
UutGiyzMUBwahhqwNcfk7bxSw8yqy5NK8jW1H5Iq3GnWTOyjV0r0f5k7j+XIsS3L/kpbz/EMWgx6
4oBrRa0mMKqA1hp/VN/RP9YLzOqXpJNGt+yyMutJvIjMl3EJdcU5e68dPgTVa2qUl3UqO00rrbXq
pU2Kaz8V1ooPDhIDKVsdRwhxTGfeYxuz8oSpDi9PdISWraPSzD2ibwFkUEH3+RjpDfTKrE7fJBrk
1DNmIyWNIlG5DZTXuuLRVaKd1Ee3U8OrdLNFVT/TgNj47q2Ox8kYC2cQh4XfmpzMBz54mIZKMMv1
6xTyoVf7C8US5qoBAExW7hspcgA3QoVUZ6gt1kzooO2KfZDeRvlDFZgzH4riOFh2PVbzuOCz2Lee
6iSD4khizqs0blLFvM6i/p0vdUyUVWApCzdRrkID49aZ/ewPknAFApJuomycStcnRy5BNhurlmkG
eylEQE8/Jppoaxp9Ql05yGO/KsbsqBbDoTH2pSX+U4oKG63Po5+cu7rRMJLBZfTQfBGa6wqi4pnr
mwoZpxvozyOcnLn4Cjo5SxihbYtZWxhbT1QHW/CwnOI9iPEoN5LglJ0313TeYF2Z5WzugWHqhGsm
DaqGRL4uO/1OFYRzu9qPXeuXHw7MNXtac9LGTVqGkyJJWkkmiFPPW6B1wh8tzM36SYAFKjEFiWG7
VwGJWg0M7rbZUWWj0q2gT8ji+ugm8biK6sRWqnpZCxQ5rNE2YxrRll/Pi9pdZ16/iFx9VlhvoncI
vPHK1ExwkcMmVIU9ssWFxkKZs5svDH0mis95+9T5z435p6qTrVeWswh8opdGd1GUz+UeNCFm0rg0
t545Oj1vrGp4TyhR9r8/MWs6Zv5yU6yTig57RrVX6agwIWSvYRPeaGIXz132sE4tZMKKEFk6Wkp1
E3SaXbMhyo3+1m252iS1M8ldwaRa526+R10P7VTkyLwRUX9LYbvVKtOW9ZjFzERsjcNifPKJQ2zE
wlbqYw1xMjb5S/PdWGizIOlmCSec8VGPDnUx2onn7QMf+994HcLMNyTyrvmy256jj9HQDxRmrYZr
0KqerUJG9DqdCZU/irD2BICVreGHCGRI4FtX3WbqS/q1t8iVzkmpr9TlXceWY+yalcoRrpAvRP1N
JuVVIC28tb2eWaeHaJKIc7LYl1kHtwy5XQEFzyCoVw2KdTjKtlDlEL+iJWX3o2j1NYZocuI8YzEK
6kKu+oPiY3qslKUb9chJsYbHxtwvezse2IhgV/z9aX6riH19w09TqK0sylNBxcQXwHmUjvAiz33g
0znpy+syTSEikDgNET6ntpNvqE6TXtToonMyLEwbkNuSlf8alqhi17ZwNplompF+Ge5U+NS04qi3
I8NFMZt5QViVrG442Be/37efeorIzCkNKzhE8HGdfAWpWchW11BKLP74Nxxp3E237PbePKGkWc/D
Q/LY7dwjWVZno0e+PbLphn4a+aRpWEhCq2Vo0efsneAsd/Oz2S3TnPvtHqJA1KzpiI0mmH//qQ6W
SCWIFx0JpCs9xaVsD1a5EfJyrQfjudv4bTL5uJi/hzo5ZZtNOTBNWOZcO7rLiVsZ7CUnOWhI0iM7
aGDveTYd9EKyz6Vd/NTL4z7+PfRJ6UaLxdYoB+4jSN4DNle2JasUSqi7GI7JzvgjA806Fz7w49v5
acyT1bzVPN/yDS5XIszYYBVRins1Gs58c/KP39ynYU6W7bRTykQXeYAe+9trcynOjft2jV8eC/lB
nQebBJBimjjZzeT2vZNnbLPP1sZOo58+qjSfb/DJ0m5Q8cvdENHcsJn0z/1qCvjTNijtnXNtmp8/
R3qyugFybOq4fX1l00TX88TlYVK00I6oyxbS1uJAfD00FKgjGxIoB21trqG6dudmNv99Ovjxi6EU
BT1agaR0qjAwhLSvG86t8zFLDyNtFFVYWO1jLyVnHu2PH/+n7eDJSysWgyrFbBDoYFyb2s0gFf90
AKqmItgnA7KrbnxA7T9/+5YmDFEjsB/TNBzDSm5r/vvv9+rbJTAChiKDwh2uom9t5b5WhlJDcbYI
i9rWip3avP0+gDTNvV/mL8RLVCHRnhL/IFqnzdcqVvJYGVxvETTWUhY7x8TT0Pb5Xh8BOGra0lCD
XS28xtTrfx/6WwdBBYkr0Y+VkJtI5imLJ9OyQe+0wF+Ea3HesNIpy6mr9s+9sCfjnLQHu0ErYqtB
xascwejM/IcPdjOsP1ION1BmzlzWD4/sy2WdrOFGrDWy1TKcCe6nkQ+R9fL7ffuok588ss8jnOJK
olAw+7xmBHWpb1S7vU6P9Qrq+6JeFo8kJjq/j/dt2fl6/06FN3LmIdCLGM4a6kmKqcy1rFtoxH4T
ieVYSXlunZu+y9+ub5qxPy2phtFEehdHPoCNbu75xxZ1nFXCb59ED9njCP+6T3aJp81Ft6bAOixi
NTxz0dMc+O1nQGolkiKBLuFjY//pZxDLBtWjx0XjMp1pZoow9N5vz0V4/fT1gYWmcW1AGEetcjLt
F0RuUyJnmLrVSOIDy5NXdpZV28oL5qJ+7ZcFZsGa00LnnbnN3y2f03P9NPZJi6yRu6aPFL4/dbBe
w6JYjF2vk1ugzuTS3anyvmku2gRgUY7IT0IK7BMSKpqpA8A+d4xq4rJo4ivlLN/xyiZeKpm3V3Jx
yynbVtRrDCOryEoWWrkSgCqjbMGwiRDncKXO8iZcGhISmdy4aZCjqm5PVkC/7jiW23KiQVSXhZuB
ML+qI2unSZ8xs0CweTMBjkTGJsFX3MUiRWuaV6MeYVkzRCeWwjdJCoJVnxCJIIoUU+O6XOCDpl9H
oTm+//3L+N4E5RbirsboyX2klXZ6C9tS9jriORaG3t76kbgsLEhoQeWIBv0Aio5pfddqANHidlGK
yZVYpOu4OUoaAAtDs7VBWNac0YzwRQXF//sP99MbrHEkRywoog4+FUK1pqnlfi+xOFEyH1vCmtRo
bRXnAr2+YxGmewDDEDspzSzMTF+/Vg+lcGS2vcdsRNgo01EGRKS/0d9jRzgUtNknl+SUhIdOYZVe
aeQ1OGyR//lh5uvP8fGpffpiC1/1g6pkqZRqNFdgxEKiLf78P9xTOBSiNjlnldOdk+VnQSjJAdeK
BnLEgRyStevWZxZ9xfpW6Pm4lr/HOZkWGm3omlhnY4Erl6aLvMfSf9eU/tMYDXPSf3eGAA20ueIT
2HmGYNp9H15VNFWKtl4oKnpcOEFVcV2N2UrQ8awO3qtv1vtmADb4DooWmW1mm42+d3t3EQd+uxBE
+TqAY5CkwWNakvShB40Anine6ihzyyG5MhJ/VneksmgiTCuVmlqwiaV8Ngq+3Zqc5GoaYTDIkmSe
Yiq2Kn0JtXvhZ8asyio7LegxWO5haJMFex1brCg4yqDSdJJhPP5PhQALviKLJ7dCCKfyITClfVwq
6J9R2tpmLRIOJY0ZOSNkc8SeWSyVYbiOq3qrxuCiIr3syCymsO3lb1UfYFgInRYVi2MpBpg/j4Lo
uDCDgYmKvzQj3quCBEz9xPdvDKG+kaT6MmnoS48WfuiGvqJl5Hdx6KOIvsxrfekX+TM/EMDisa1n
omu8RKYBfHpM111mHK06PmRFe9ELA8ZWqcRPmCHt1lei2C+jsN3hNFq13jtSclCZ8rtmkH0jlAfJ
EjZKzF0yEiBVLzmCCcSNjorRIWsiCkUpCSLSvZRqj2Fczb2YUC6JaogawkVDWTBX8AxoerwLRQ+C
oT6X6LEVebbyEvFdpd9eNchdXHqV9XMeBC9Zpy96HPxCqDu+Hz9Y5ctkFxjB4ITyY2hISzXWntTc
cyw5p2qVzKpQgWUYOznCxKYv9k1ylfC0K2btpG5QO5hzMxywlnRremszsyn2hqvN66jdGwLydrRM
nVwt8+I1sbTLhB+lTgObA96mrwApUX4nVeqiz/LrKFUWvirNtF5DQiaMeH27YDZI1pIt1cyoBZiH
5byPi5fEBYVVX6vIyfTkQeiNmdu+DS4Uo1AAeY90UqAjhUEHnOsaIdOFVGRA58Bi9MKRXfdW9oe9
VFrFDIzpHMvShT5Wq6T2lpFPQUwTo4UXKVcumiFK4NcVOiyxIG/eGF7TdqT11PQ3Fqp2juULEW8t
KD4DaploV673R5YQw4TCnSqMr5RYHk2K4SX+C52W5Rgrjia8yNawMQrRTgYIZE2yyHVh28G3k81w
gZxtQREB4qJEk2qjWXYUhCsX8sJQZteKIuyGTj9qhLn0nr8QtdwZLHNWsKQUSeC4mQvbcVjnurzI
4aHVFdk8qbxJ/N6uo3SVV+Q/AIQUs9FJ6n3RoUOI+sNIKTRJpKWoglDjrYmHPw3uAmhyfEA+myBv
lfj6VqVtVSk3uVLeGG32UCnJTk70W2RrD5WVXAtFs/ZBe5YBiD8tWcVsZEglt6UcuFRElRoRcgKC
LCe0h9nkIaoepJ5ES7d2YDqs46KjP6o6AXuNukPMXwm2UTA54IbA9L8YFT7YppvJ9Z9cfQvy+E6O
lR34nY1IlRNCyUxvI3vk4TWcycaaBk/To9GHYxWA3dNDwq7019DkUdFfTnBUjYClXAtVQrSSPQLB
rP5F1ULoWdyhWveJMcLnU+e2K0jzptPmof9uKPEmUig3FvFC7W59SZ71uJfEPHAGIbts+3LeJuYe
yPgqrsODhkohLy4byqq1p6BvtYyllZo43kdftDNay6FOdGzdLlsBD7uQbYqwXbQtePmwuvQj6xhX
4n5ihmd4aWMix8YS5YIOBK4yEbAxD6ElviLfg7+yV3cNUMw8rs/sJ34614AxxqBIld/SpnC3z7vy
rtQJMBgGb1GFG+Z1O+isM3vu6W843XN/HuFkNxWGEnDacfQWrW4spRtFfcAfp6fmmQPaj5vuz+Oc
HAj9Vogby23pVNBA6GTTKSm214S0Mf3RpmVNrUp6lEOwoa28/n0H8d3qztL+efCT7dIgxJEWtJK3
GMPxMsybTWu+q0F/UNOYJjIwDYEMluGuHV47AYwr+Vp2Khm7UMJ8YWTzXkOfZShnbsl3D6rKDnEi
lyBg//jfrw9XUNATWD0PN7faedP+AemyzIR2FSgCfIaR7Dfa5KNPRz09WHBlBQPdDfYTYyP7kWNg
Vfb0SzTSYPvurHQKyxQ6CYlWY3eyN1NcpOOmedEoERIaeqoYiiTPPfOC/nhrtU+7s5P3Jx2kXBpF
OlBMBBuD6Oc5P/PWuzUoM4eH9g6PxH142a2y1ZlnOh1IT1/czwOfvFCSH6e5MjBwNTeX5Rv0UG8u
2N2C9btwsuO5wuh3AdnJ9vDkHUpqS/faNES0oGirujPhoAz7oI3XTYXCJH0Hwr0UBfg4OlOvexnq
2X/xVp+aw3XOOJ3Yx97CbBDWZtmfMODwEyUPxmDui1Fa5mW5omCWzdLkT9I+1DLLatKx7MvbPIXY
FWEH7aKb3x/ECfsUHsF0Y+A4gHaeqlmnmuXWGkJTDA3OPDP6JxKamDWpThwcVQKe8nkC1ZgaeeLI
u8xbTkEPpPydqQn+OLvgU5qs+7Q6CMT8+imFReUaVsinNITNTeqlDmejzZSSRyJh2L3G7FDcAeGN
3J1pNn4EBHx7DT+NfDJDs/0dhl6dZuiUObRLXtTUv8iUR9LkIkcX24PrYUwTi1VUugtTmCYX4UJA
XhZ6Cqfl9yAuhZUqIWiI7nQlvGjE8k1FA1upiPaK+FIzK6dPlLtO1A69ruJ223ec790aMZw72lrd
bOsQOYBbs7mWL1tDO4PMOM3I/ev5frrCky9c6/TGzxvOeAj8Eorz3lx91B3lsnEUW57JK+8onZuv
v2kKeKWIptXAyU0JpKfGnqhSo17rWSyq+TCHMHWfr7C0k6Pe1VDGfn9/f1oAp4q8KE8ppbzKX1+d
Po9qzvNUenr8zyM+6jC6TF18++emymmCOH1TPg908qZURlvlmcSbEkXrZIRdqu/i+LXDYS3K77V+
EAgp+f3Spinw+4iTq45Pc3LXfb20BrsLm6rp3SSJtDHEuaIKD6b0ZmTFHAPaPiytM5/DT/sVEzWC
JGJg0r6xSQItYR3tuZlZeZG6hu0iDvz9mn66i5+X8pNrykKZJrtI5UMR41ehlRyh2lcm4Org3myC
+5bw9F76pyKTk+3DdNWfqhxK3chKYXBVhndRge0yw+LMS/hdzHsyxMlbKGhBEfcV2zCjqteKR0c/
SbdBp77StH6g7GfgcwaFMV5i+EELlTns/FNT20QY/SXN37gQ6KVn5BpEMhh26g43GYh7trZ2nyTH
oQieMStZzghdrA/BFYqlM9T6mRVq+iFP3rcvG5qTGnIvoFWOSp4N0QvBhD5GSprJL7+/ACfJDx/r
zZdRTt4ArYtQ1XvcKtfPb7tCeCv1cj64xHuV0nOrJ5sRKWpPRmWSKQHaf8+cjb7l1Hl9KNG6jF64
UgrO8EF3p48ILMq6mrfhhSsNxPLCIdKyi25MF0pC6mS5QY21CaTX36/he+fxZOt38kZlXiuW3vS4
C1SmzrjObjk/LRFBWnf58twMd3a0k5erxopuoaCd9mit422LvekwjxI9SIvuzOf5wwTw5eGcTHKt
Ghq1N005w9jblX83nG3E/NA7+zLCyXLUVEPppTUX0234Ulbhol51C2ETb85FGf608H0Z6WSHOUS9
nBY+I7m37K6nhE4UOXPhVphTDJnLu2hxrkv8w1rEiBZfok4297feZlYnU/OTERXlTsSfbHFkkdJi
nlOs+f0NlKev5Pu3+u+hTmUoWhgQEBsyp4kb4aE7ZE/pInhSQlt7scB+LysHTb5dXbvb0h7uRXMh
v6SXwtm+3c8zxt8/xYmQQ8Q0Vco1rwuoYVsVrtL8zdXOWRV/2h3qE0CU6B8Zb9upXMRv87AeOVXN
RwjzqatzqFIoaaEUxy+QaLVTqOFiYtvpaKR+v8/q9Dqe3OcvY5/MiaUn+6lR8BxFJNWuke05knm6
OLOU45g/lAnb5l5cWUVIELbv6JK0HajIFIW5y1oR9tOfnLKEqB/VQFo0RjfPlfQ28FCdlAEVl3ze
iLeU0GbIpKg8Xir5pREaNJY0nVo8wlHD1RFVZL4MV1K7c+OudvqmSTaZW89B3e0KHY9UK0GLgZqj
CsWFiHHPzM2ZCww8kkb799vxw/P+cjdO5u4G+KWHe53Gt78X1CPkwKC9+H2Inz7bL2OczK0aWtlY
mY7Vg15t+ixeawN2w/CPHg2LxLcetCEFbUUCXuU++jI4hSi7FNWJRF6d2Q19V/Co+Lc/vXgnE6+v
Wq6gZDx8dTnIm0G4Tp1wkRszRJW7sDzU1WLSmpxvh/98D2iWyAAt2dOe9odC9GxinLO+YE9wk2UP
CdWWVshDd0SiBtU6XJV2tz1rv/zx8f497Gk7yKpkpVemYYM7d9nfyO96Oo+J2mxt0QBwOxNIuH2y
HOXt90f+wz6XZtu/r/Zj/fu0PzNTQzPKbFpNR89RhXwXD5bjD4jFC1ahYSiX6NHOGfl+WOkYFDkP
6AHlO5wqC0MUHpbsIet2V6lxyIh7//2yfhyBXFlq5ciqiTL7uu0cegOyEWyQhVHA9vVsXT2X60eh
6afp6dMYJ9NTCNt3QFnMoUTX8nlB6nsRGbNUKOcJYbaqFc1Njzqd+JyhFPKN/r0t6UiNY7+3QG5Q
meRcsSgM2tfhddUKV4JmEaZ66/lPRmTtwXftetDCcUHUzvgnRvoft1eS8BZUpoOjjYr5e+UGRxI3
L/KBeAqax/CVbDPXF6rS7UjIpHbQNu/8dG9u/IAiDp9gcDRDiyxHYTtmra2W3mpMI/wEhAWm1crT
n6VSnjM0OuV+nyQmwcN5kBw7CE8OcQexk/o+//lR6ay5OboLDVaQmio3RQgs3kTMqry1XowlLOYm
EHSSESANFWIw/G3nw/aRc3icwqyUUUYEL2K+GwoMG2J50Op7sVRnUfkcasaMJsyV6oVrzkR2W7Zz
FDEHzZX+VLGJr2IkwqlGldz1K0XHDxQq9axSwodWMC8Bmq1dy1/HVkQiWaKFc9fV7vsow8ilzqPB
053EVG2PuT+owJ4l9fOQkZtRKNGTVO7kTiItRD70FfElsaU/NEGoLOjOy4/9SAaSkutzX271GSYY
nw6guUbxcKdU3lEL6m1qCVedJss2U+gsMIlGaWe50c4sCLK1eS23HW0lBi2bC6OULoxEm1cg7SIM
N0bYray+Xxca/CTBxDMKhm3ibwxmkcx9SGBiIq5UPKahXzy7SfKCx2jX68pajuXL3rwAU/CkDbld
mTIBEu2Nid1koLDeSOZKcykVD2iU23RJr2vlavoBC5OTldVciOJdkV+HlfsURxiS2hfP7B3RA2Xq
WrNElBZDdudVgJhIyLA1A9dxPnXYhmMFfiyqdlZ0tIg3TnkIQ1PNjaBdNn0w7+RxG1N2H1N/Txfa
KVWTx08TF9K616e7vhMvBxNPiFJs9exWSUi88OOVOtbtzPDAPvi0ZLNtPhCkk1uOyRFDGz27i4O1
gPHQH92D290nfGH5eOWJ7nYU97462oF00Rjq0gyPA5YXHcZaVz/2MTCAHmZv1uc5yu8J1NvaNfyS
CkaYNprb2ttZ9bqMuIo025dK4GQ6ZsBQ1Pe1SvNMe1ay+1Byl2JUXvZFsKjD2FYMd1sNhF8hlUDs
s5Wz4tiJUTVrM1GaKXqJN85/CORQs3O9XyFKcSpcLzUOmTa9gYcyz7XY1pHza4J2UTb44wLAe645
mf61C4EgHbUcZ0kCLUXKX1Fj0DHyaXVraC0x7xn+wRBeaM/Qzy7oUmn3uSDO0m4T0sjNxeppsDAI
GuIBPZst0xrG/NN3yUKV3J3h3VWe4AzpRa2p69J7rfFXahVR3GSQg0bHWSzeT/0psS5mJbkAZEzX
frfJ1FXePHthN4tZIAOSj/QpAg/eFvW1ez+j593y7chVtUDN6RTdUvZvAFEW/ZUYBOu+o23BPmMm
VDuxos3m1zPZ0l4iz1iKYrsJSaaRzXyNGgJyHAzCBnazsBF8bVFHJIe13CO9Hmw9UhwlRMzvEztm
rdREf4qUHBzhoWhI9abFr0XKYsSb/vvC8lMtGxv03yvLyTbMLFFW+pSHF+4+eg5WxTJY+iRWUJ0N
5/HyXJLzuXVs+veflmcSKggnG1ljoL9o5n3UuWc22T9uOwzI3ai+kZ6fihrTMFMbKVC9BUa2CuF+
lTy50Zm93I8XwUI/sSgxCXz0QT5fxBjKVZgh2ZzAbbF005OB+ftT+elIxt/79xAn5822FYS0yxki
XtfrfC05zd5f6Dfe3Cesag5SqllAkHSoY2PkSRbedWOH6+b+XLng3JWeNDoQBohyqfJjGCJ8rSbd
KFnu/H6pP+46LGTkqPTZn57Wd4tRafwg4P3rhnBZj/Uq7ww7zAfb1J8+RvpvSAA65u/pdV2+v9f7
5/w0jff/wxQg8AKfbrrzXD//j3dSHerh8Jy8/6//uf/f/9ET/PM59+fjv/jP3B9T/xf4PPaDVGsx
0MmTyu7/ZutK5r9QWqkmeZ0ohIkg/3fujyL/y2DeYM7DTyIboFn/nfsjqf+axFk68lMamqjSjH+S
rfvRy/r72Iy8j16SwrsBal0FzXwKcimVVgrS1C/2GVb9OXo/pxXj+ipp+voqAginlMaFb7C/U41g
+OsX/d+/UxRM3+ABaQeO7XKIDmE7Bq++oA94t6zmiBhE3FjYcRdiLcak27m3XpzNoxorI5kMgbzX
JDZ7tYw4p0vKGiF72l2wIXb6HPZcEreU0qfR3KnjNsYFPvUmOsT0Ld7DuIcsNuRPRlBt9LTYAg8s
E0dj97jk/A6QxBqro96K+SLrA3JZpz/6TX/16WFf/HWnvqSufiQjfbmDPDgo9aAuIPIp8BK/zrpB
F8R+VOftDm7D2DhDzLrOvt53Gr83V7VcJSTtEVrTKUYxU/B1XwBEHg9wWIjt8MLG6cuAvDtd97Rq
Yb7BRHvxRWzOLoHAF5aatJtIxd7v+dIu1wPkKmJPqNf0x4AUb7aMYbod1NbYRoFI6JlbKPdIebB0
GyNWtSx+EIJjNxj5YyqnwboYEVUkSZHPQw05jFxr7LQgK1wyK3YIOnDFZb5fbOsizHdVNnAGqepV
I2vCbkyC4WLwlf5CxNZO4LAMpYkYuHDIWtxzUXTp1UO/NKOs3fggZvYK//0cJcXWa2SRMkTfO2lT
dlcfvwOY0l2lw7JNXNOuC12+q2MVIJTsEbHk+XPDig2a60HCCWPsNq6AqgWmq3Y0xAR5gTBu02rI
Fl47bsPISG4+fukaaV1iRT+yUOG3bo1qGXDzt9UY1k5DKMlT6xFGUtwKbo4ywYRnW/YEuPjs+JAM
S3/GuLowB6F+jms2rEU7SHdtMOG59b47Mzd///TA18uQxAhZYjX99uKQGaDVwGPhiIy5LNplQmsR
sp5/3ep1eGSLTvOxYevkylawFTJXfFF6ctNjL2k2lt7TaUpAf0iKJ120obz8+JNqAexQw7anypVi
oBZbU7+NW/lREo1wmIkxqcVq3LIZy5Kg2LbzIgj19zbPs5lQSvINUY5i0AZ22eXKLXvSdq24lmS3
aivfhoXZrrtCI3yKCFg5m7V+sJEoeXPM0g1jG2j5a2dgiLBHgb8iMQ3CqtR0oCM8ijvXTKSdZNz9
/vmp0w7q09cngWXhDlIfmGClEkjur1+fMuQxr2uewC9idkgIMBP7triqE1m+dQF9CiqMgVgjhFm1
6kNsmTeYZYcn0yOWM24U1Lo6IrIy7MfLAvfqTIrb8Vn1DLK36zK9tNI43hEqMiXpsf9sUhKHleKA
SpYQ6yi9+PsXXmzTTqScY62kJRd4y5WS+Oi/ph2jupUqy11bAyqTIfLrZWS4ysE3YmGhAU6eaUWu
Hry6uf399hhfG7xwiNAycYaUCFoBQy/p0x7k024qUmJVzhUt/8/JSXJ17SqVwGwUrqsSASnme9lP
IOBmSOJ9Ihv6Za2446ILDPGqEXqyugOgyIabSFcf/8x46augvqpjpvhwTI9i4fECy8aeM2p5qcld
xqUrzGQc156tNkrWHIDl20jzEaqEKEbSlECzDuDGTamKDwFEAuZIKwAkJViQGWwzACngTr+UaTDa
Ug0ue5GagzWLSSAJouR1JBDJ7khoaZVA3GZyps7jjsaSGJkcpgq9v+j7sVzLQwSax/Dy+yaMtalM
hWI/JZFJUcS7Mh0xgSEXFdS0cUbNQ+dngJiheLyPhWxAPlq/e9M0POWyX3z8LjOJzZa9YZ11+blN
78lzkkSZ19hkYSdkbGpJnCwiUjZIqtCj23SlstgO5fCodnXyx8AXYApV9BZ2/gBQCzaMUJPCKXtk
wEaqlS94+vk9QuXYDt1g2Mahmd3XpbCWC1tutfbYVQDUx7GTnLrKjIWmZsdgoJhpFzUlA+xqB+gZ
17S0szWlbNVU3MfCyyhLB5AEFD3vN76nJnYurcDKugdd6ojamH7xzSzc0edfGa0xpW80+ur3d1f9
Wm1E3U+KHyxgkxQkMrv4zdd3N4X30ceMtSWxIG2UYK97YmvHlUoIjEmIe1lrbGwViD5dBhKe0Jhy
0amaAIFrzJZMrsqtlvn3flklF0xQ0HYgcezjEfQDAWRRmL7VltmvhCrO9kGmeeQGAIMmTKZT16Os
j7cxpTrMe1q1kbKkuMh45+xEj/TXwXo0vCJ+0XQBdGEVeEuhhLTJ+bbb0+2xbCXNhpekQTlZeMlT
jlZ1XpZdu1G0zLoUBKSMXaX1LxMRRhHOniumWuLXOREdAo5dkaOaLqMSOLlxYyboaTjUW0nN4mPv
yqwVVR+njhfX0ssQkxdWQYl1CCr1r8tIbW1WRojYilBdDbLi2oaKgqjoy/qKrMj7zopSR1HK4jBE
1IE6o7Nuk4AKjTlUnT1qesdEolAzg/46M/son0WmMt4kxeAvfCHydiU7irnWaHgWejGaF16d2Rat
xZ2ViGwjSrLgp4fSNhA3aq+91QeAzJ5aAfJF8OM0su6+/P5unRwBp3eLSq8FgJHNL06H03kxSVWg
tGlHNclMo0Vem90VyVG7LAuFe7mLwVDW9IvlTkd0T2PfsTJWXjLk3NdgQ0hg9Fb2DarZUgwuqPzk
LINAHHI9vtVRgpulgiKqJGxsM7BZG+3MC8XF71dwwgDktACFFAUWBlegczT2TmZ2LbUGoDNlT/2u
1pxAiPvLSA4x8xaV/6To6p71Uv3DdsoRG5kkZZMSkEXy0Y3W+Rqdp6J1/IIuFaln/DEw0pu2ZI4x
tKR6berAQQkfO37j4ZXU+GshS8n7MhaNYzaxeKSurp6rgvJSBd7pqlJzbSs3OH8UdBWzPFLrZ1RS
C13z3PciSy/6IITrLtGKv9DMNsU+SN2ogOx6G1qCvP37j0I9KNu+dse//q1mQAHNRswkBF938epj
vY2mlbclAwR2wzlsp/JV98JOgrMVKyUZd8w70zHr68dTuJ5ukgbVb9Kuk1a90FeXyqD4y5icgVmr
WzaFj9aRRuhQmiZ0+6pRcsf3qnJtigIs/Lo07khYJkObBKQbIXVTJxPgeYD0SY6RFq6yOFTeZFm/
DuNieBY6Supy4osPKS7pWWDF9TLVlO7/EHYe240rWRb9IqwV8MCUhCFAJ59STrDypYH3Hl/fG3zV
9bpr0D1RSkyJBibi3nOPQebADdpl0ITNETQTq88As7vyWbZTf1TMi2zH6jtq5+Vp/0lJBPWOxZj1
/77M/sO1lcPBlQUvWuMeQU7HP//7cEiGVqj22rehIcnZ4rMnx7cVD5xZ0l8agit6awU1MZI892pr
tg4yA6LbtnV/FFO2DrMoGACnCzpoOuqXohppLQHylAniO/6Q3+paNX6VG3bg05j8zNbGsg6jtL5P
hVb9P3fMAzn6n8siH8VAdqdh4EslhFPjf3wUsXKW1KoJo3GWCcf4MQt1+1qq7q72Y+p3S6e/xuki
nbVqIF+mHaCrx2V8bJa5Go+bpTSBsdvQ9KV5NdZIN52xooP4vw+4DM9g3+z/5xsFK5Bl2ZbRXWvs
oP8JgfVps0S11Ey+jvt+scCU0+332TjQqzwpq3xK0DrVrxj4eW0qnzpTdrqtOkZpR75hcZsUI0zW
JWxlcGcBgWkgTc/E2tcqDtk2vHZq41b7BqSc+dPLoMi3ZBmx7kNX0Y/f60R9vydy/yPX2rsSR0Gi
DNdstq4lpjLjcFHAmI2W9PmZbIM6N24FJklRi4i7sj4HDSVcmvpbGfvDhI8DjhtDdKla+UpKA7IX
vFrVMB9mhrOSlw5Av9McJua7mpfHVaPKliesFeEVdyUHm1sDXP5Eh3vYjM3pVPNeMJXIVXLquxiK
7W87+8qsr3J9B4M3Ma9Sz0UU6IzoFxdry+XVzI/ZzxXygeGI8hYRhjK19+Kp5sMmGRv2W6f/mUlL
SWiAksjHjoq4redOuu/5nraPMqez/xLSa0SwzWidVTDnoXT65ET9gSdjoZ16A0DNMXXfAhDF94V5
hO2pJNmgbavXU7ZwshKa1UXxlk3CKy4P0KA4IhdBo/EK/TlR5lO5iWcCd/0mLRAgI8wx6rcJ5qC8
ln6jQVDRgjg3T+k6unOWTgf2ylM6Zb4w++e+2EJl6+n/taBOzTeNlXEii3NrcjpmoHfQ9WY69wki
e/N7LElPiVJ5ZvnZROq1kDffzsbnuCRTItPc3qQJGgvrVSxEYzCGUJUTg46jLhhsWJJyG1PVSzFN
jmBWNvJ60GuCXOECBgVYfSx/Z188bAIzHOVp2XBPjPEZhM3XfeBZekhsTOGxiDcJfbHS+TNemXtu
d1RoWOlEl+QpiuMPRJeXOEkxhM7nP8UIgmQbf6XxFMTo8CQ8nwgcPSruMkbSQUNatwGfGoh67XI8
ryuXS3yOGFd8s/bgAT1ctHe9uWP3Rv2hvGvxUdV+lFLipPjUSuuvca25OkxiDOpDnulunhZ4E32O
SLi28XVC0WIzR1wlPH2ZUr4N3Ve+sGmdMJ7qjadpeJtUx/qY48LrMWoqn1Mp8RBXDFi/6G5ih5Ld
HYfkpijnuH3XcL9Uo9KZ7cFXzHNbkINkB4xGxzQ0OZgF/VH0ZXzVcaipT4X8xX7RlYf6O7IfrITm
3huqFlSc2VrfUXDhfKXp6/5eonJgeJOgp0wDBFasFZiZJZvTkOU4psQZIU3toLEI6ILG0D+RxOs3
84fIoxuK9KP1W1EHf8nFKUeDkSnS8dHDRbabDTbhqCkWVnrIv3xE0paqyk1GokDsE0w+v9IGPLpU
t9+NrlIX8vpRSIypijHYrf/Bx/x8wm+BChRefYCE08kjYMDsuW7bsGonHxYfMiFUZQzajBbEzsbi
qMCsZLIdidzpvMvOJgZYK5rJaQv6rLlZlfxkREbQKug3uunSD0o4xcLTBu01Xmp/LTV/B0Pmkr27
IIyIWzuWyGvJGPBjvLfNF1ljbKRTo7tWHhTSvUyeO7xfmmNThzUiQ9XfRn9jEtrjH3no4gvRH6j6
FO6K7ZLY3+eHGdOHkv9MZTk0BpIyu8a1E2yOVcmZNG3HRq/L2joECXbHDkxgLUnUbrjpzkuBLzCf
66M0rcnp5Sj6qvTST+VacdR57a/aOvwulkV6o/6VPZaZYtZVV2lLSvbEeC5Tgcd0PhzYonKf7JDc
25p7ZpFI2hXUK7NUaEE7yaOjb91f5FqSUiQb86u9yxgzercs0VkfCPoLkGji9WiVocpU/aXJSQfo
IxEs6YZfIXwlV80ScTK3BGzYTt8LUxvvrWkHsDV8eRLtZ2m1i9dHWe53JOsFTQfrQJWmLyA+GSz0
bgsxIsTv8X62JISmuq9Mdvc5UGQHECZtpyu6/pNoIf2wtmZ5FWWlfBR6fHj8WmOhxFmlDEOw/a/i
hTl/mfagV4MEhGoubDDrOVOS4dtcdcqlrEFnGJF/qItRPtcLlS7Fm00YmTZ9apTjcz8b70zKtms9
o8YscjF/zvZiOYsy1gFY6W0R8vLS91CbkqFzthHPMhwC65Cckn99UbPJ8pYyuz4er/GWxQgujpnu
bb1i+taqUw/1iy9WSA2T1oRZnO0WszrK0H8/U6fnh1ZROGJ9/j0Sq3AtKZKdyAJc67Bvdo04/1Er
y79e8/GHjy+Px/758fG2/nlsNSy/jLnBB60m2CVJBSh9aTTHWCLi1VULC2sQfe9OypJGZa7zejua
nbpvk5XlPP4r3f//8SWpSt7J41sci/n9ujdmYrYwsswstQKZLSRSstWbIVV+O2KYOQ5uXWDAo6nk
Pj8bPHnJLHgyiDw1UK3i/DqQ7UiNDV4XuygqHMjMLuRB1+i49+PhNisqG2vvZATLjMp6rGrV0+o5
EJUSSMrXKKiJ5OtsmoiwZWILd79ZHWWuP66KHyXfsVfGNlvz8JzEsU94eqt5WrJztdVgLjkFFf5t
XcPCScxNvYV1n/htlfjqxIJho+mHylT3OfPrHfvufA7miXhI/OL8fbmqNeKlEbuWe4xBw0Qtza9K
V7uYOxdWclmV1MP6zq2RIOtF70mD5ptS5pNs7sTMNapsuwrQdvLBHZArt04MX+P+LdYZdcqIOAJH
AS33y4x0qEjzmwbnJLIb8yBujO+NPpzLOfXssXWaaTjKWXbdNimo4f6YieQkqfHUaNndWLQ7IR8k
GS1HSax3bLnDaWjDUqqu5Nq8Tlv3owWo7LpvKAZDKdo+0An/pRfvo4lXmWVdzL73J4v3ocj3RBpg
ZjRPKS64Mdz2tvAHs3icvHGyHALSUIUqJymTLjNBMVnPdqOQJW2anrK+YbznlXvQJ0aaejl75aC4
66S46ORcPB6OTYMaf8pPHT7L3Pv3mFrFTvJPpEYY7g4nGYdt/OmTWPdtdME2kxyYCcXvXAyhyT2b
kwSQ9JOfRgI7VfVidoqXFLEvliPOACGoZJAWTWiyoOl4JEKToZi0CNerwr0bRkEFn8pH6IbTrHAH
O0XZddkE5ZDauoryRY97yPTNAxBwtLFzaks+CBVjnwn+ChSleA0lFC26AkditRyLmLF6DJU48Y1o
IhdaePaghnrN2vw5y9ZTazSHiTMci9qXuBfgUXpE3L3KvMFZcAvtjMW65C7zFbT+Upaf0Z5dZKkg
z44REBbGhlz7oFSH/WOPy+ZW1oegwpDrzLXHyjVJ+hSEojBmcowBu8O9WrVmT7b6s6Eu59qQnCpv
j6W5nGAYbVZDhATkfZv1gfpb70csq3M3JRkt2jSvoeebJfpe2lk7lrxo4rLOOhAQvytjnFdnjl4e
GPkuffQF9YvdCl9S1ou9tNSa4qVV0nPX1pcpLRyjYmlPcYSnuKdCDbTveRudjK25bviUtSyUWIa/
0xkFRjmcyZHxRit1WafdbRbhtiyeoTw3axfOzUI2Jvbg43eYgwcaZGc18PKJzNsqsPzSmk9RD/em
Tt7L+ghuezdIppy0jru9fq+TzgGlOgmtvsYTb3lSfHN+rVsSwdXKMYg5KCXJ75hCxul6UrSaEh6K
08CMZGBZ1Q9zFx33kLppg2YWP0uCZYrMhHLfYxPh10UR6tjmtfhnT2seWmr8UuNZCX9N2rRLNt96
pSRZfnO1zfTKmGtN1Sl8rFAes3CbVooe42gLQuDE6K/ZegGzemu1za82fKzqD2OpAmxoX+Jt+Vkg
s7bH9Fza7RNnaDJLb4x0pyZ+jtzFQGU0x9k8J535jO9x5M+5/IQXgK/kJKBxHjU1v6ZYVpdbjKFg
5gob5KL6a6/zFQVLdGonRRtxo5ROG7i8SKEjmn5sSx6OTUfaVVdKNfyUC7+kQCoXb2oqt7NIX2QJ
zMxnZgjkPkk/Wjs62RvOG1IUKFpPqAT3P+mmA2vzWvRH4Q3jdijw01QKLVwOQ9T+YBz11XZaWI/r
dYyUYI0IejTCwtiObC8YJiHyWs8W7qrN1Ptmh9J9wfC7+FS5QNA/90Qoz3PmdeYa1rN6r9Z7sum/
5/lVq7InutWD1lcva0LchRXAk/PBqVotvzSrCDoNrWuqO6b4S3TGae2XwGayVaskvgrsogbdb+vc
FegHJWtibXoxzPgOwyssmzlgfu/oxviiwydblUum0RSAYjGy0Bg5eBGzlqibqYm9TptOkFL8uOQC
ZrJiacS9Rl6WKi5n/VgYDe227C1zjdkCoWawlgxBXmVlumqNzU6E2YFNBKVoaFXb4movyWUQIlQ0
Aizt5KgxNQE3/zZNyXu+qK9YyuAjozYnbWaUc0PY42jgDUYmndoye6MefNZa7SXXQPd3D3n7BS7B
XRcFMvxbHIXWzH7oKcN3EavYnFyM2bWlI+94ye9W927/Fc3PGW2orPtdhuH5uS58S/RXkRqQYNOL
SOt3ySxfepRklVkwm9zOLMhBKqxQG8rPQjZ/TWb8pS1srCILcev2iqK+7Pvf0o7hjjUU9YqhynAy
Dd5Mol2xHiVTZD4v/WvDyiERH1u5TS0dZVib01TQi+in/lWT+qA2IKlKqw+HMNBnIlS6AVxjDsbE
dCUreTP6LznbMKpeA2WoA/yWQEAGL+1zZzMHN9KnUG+GAD8YEdFbJgSwQbAdkupjVaYboLwnTQwq
FDTT0RYu5XPcT6dy+apV+4LPy0mKipOuxCdZFF5i7lrm4tRSbJrqR/HW4WTd6LljKeeq2EuXDA16
XL9vmnFf5uzc6OmVOJpDaek+bvunKUqvGAzccl6625abTJOz+91M+oli0pkSts8ChKRSTsA0t7SK
XxhtB10yvTTS8tQMSWihijRfyJPQqvwqRSaEVVV4osE60o7DSlCwrSlXno3RSXk1cpJmc+lNkqJr
IsmnBm4RBObTbiY2R9GbJFsf5Gg9MRx6GRbjnrb5TVN3f3sDVl7lZhJuNKV9LdXktKlDWDcGnhTx
ycoyv5Dkp2bvlzvhRfr2RN7OqTXXWyxX72u0PefE9JIqUUjDk5lpb3ArLoVODVeogTbTBbXcYABV
Vu+NthHMZvwyzijIrfpC6mSA3b81GeEiWb5cyycRte92OXxY0c8CK+2YOOcy7u+y4UzL7JdiORcV
VrXmcm65CnYRqYZRmjzl7PvrN3WLTnkxQP2vvppM/waC/lyK6L2X6xfcKw7LvlKm4lrSM661+GKl
/LCp6vQ2ckoJ3TITCDvqv4wteorjMZCH+kSrr9R9mLeoJQb5bCV/imr+kcKu2Zrxqa9qP52oK5Lm
KiuZ27QnMSPDxiM+3sMxmJu2tRbmccZCoIVya77AP+JZuo/BrG/KqLlwHDDaDwYNmS+mxGMWP1ul
5eRrceskO+xT+bnL+mO0YAdSrxfmfIdCVC9xlXyvEjM0KPX3S1xk8ffCmIJ8HF15Nl/GVjsvRJ1O
zNq35WzY87koiifLNM49TeGyvAu2xrFqvYpnACX8uVVx2LRgEQrprZBUx8GRub3sVvYgy3qp0l1G
WJsMyoqRRAUzsLQYynRP5Ih5BkHu5/TCFkCV3hIkrCtI4SXVsc2vzlK9YUWeoIEJaMp5XAvQ+QHv
ruwwFcm3qU8/tVx9NeGRSviwMGa649WGo/TZHNNrbUEVVYsLs6HrpJsXoUVhZEunaPVX0R/NRTqO
lnCE7E8qSRiy4drt4ps/FyYeK/GTg2kcpyxzu3y7j7F4yriNY+7STYV3ol7jhDltVB2auiGrug8Y
dL2OAr/zihhqC6aopGDCvMLi/FYbZojPmW8PtPjfZG07R0uL+0F1VawiLMQWSkpz60gkHndboRIs
MgOvM7KzvWIgbbFqZ34qKFo30I90OzPG+5C43/ZodamNua8oASWFOmcIjKFgqiCH+aWaVw89xgkM
B+MOlS001T0Z15x1aLlrkoDeVzLhpA9YOePN21rjVe6re5lzCffxGbeIoFZh91fDGbLDSw5M0SN3
UCPlWKfiqbfF3VTV96KQWafn39NissDa8JuK05gj1PoohBYU5XZn1HYd0wkcLiIQISEUlwSluayf
pc16N03zhVnikzxL3irnLwW0ALK6y+K2YII+DXkoZTONO2hzKZ+QAexI5kWrZpLUtYNZUmv3Wgg/
+ozg90W2szu9+K2IE5xIl0B0P5Y0uUyR9kU6xBvGlz/NQTkZ2nqap+iSV9pJncawBpad0pGgCwxt
5W/SOB2tkkWMD4CLkD+OEOOynpVqOAeN3ZxNEp9MpWHeYTkoF3wNXUdRVJesYE9AsDUvnzo2UotV
fW2V9JmS3iRhKQW2uvqQElzgrmWh3lrc5s9IeG2z3k1AN1Xobksx0bLspSs1kAbhUzHo3cYbAhAH
/p8TtdKpnwhaUH9L5Z9ea51IiHtB5dZz6Rlt7qX0QUAdkukvcesvUe/JaHxNCwNoYfk9RbDMtC5/
brX6B8O/wMLOpxA2nC/h1OkH9+CZBepJGXuSSeWXdKb5ya2bWCuaxxv0OfBIyZNxzzIr+RTHy0lZ
wJAqtiKDEmObLpktQ33/sbTR3czLazT0l3ymWFk3ejKa+g4AhWhtr5QWg3AAIkEiXXPG+E6iBKjo
v6GVBxpik31FfvH+4OPnB07y+PHx5QHd/PPj2JMFJBe4KpkVxLP/Bfe0/wZ+Hs+R207URNPJFKDG
s5IABfSYyBzMtZQpNJkE1H1aASvwpYnIZZOqcnIyqf3XY4/vqpLJ+t+/mOYaOGQaW0DqE6yXfN0q
nN52Tv8oV3Qs1hJShLfhkCZYwI3gSaLv2JplkwsVFk8oL92/vjSZSVbM3z+DGeyF1X//f8RsH7Ln
cno8pNlpE45mw2//8yuPBx9//K/n+ecptn5BxN0jR3ocgwf48zhM5Yw5X1llrMj7YarN4Zta2akn
JFUOH1+yWo0OGjvk0ZRLwKcsKpmvyuXf3xUwJzl0aCNA+r+N+0Eb9kP1+G7cDwXi8iYoIkrNHWF7
nLLHS63VRPCGpfwqtN0VsSsWEJRJwTDucWwfT1Ap+xH9+7n2p7b07Gdkgs8nccspwzMS4qEdkCRU
hZuul3+/7OO7x2OtbJngSxujMFQc/f4Ujyf753cfj2WwLta/X+bxP1mP/N8W+Wufc/iHmdMTafux
Hrqm86QVGuQk2UQEr7epwT1ubb1xbTwT3ChSBn8eVBAHfC3/DPRJ5dq69jQdpVGnP8DCrkfBoZdu
Ji/+SLayGJZjvqxvLTJwqblGsitP1iG+d/jWzQT5lNMfKGJPqtLTleETDyYudlwhX2/rnyFiArht
gRj7c5mNXpwOjm6CAOWhHBeOSXDsynifEViwleaz3NV3prO+GqQMQtNe5sRUT/WG941IznpdYWso
3GSofEk9yupx6imqVyNIRturJHz7RhxjyHXJ9i0oz2/1eW7iE5K1Ex0nm6JwRiKIomy55ejxgFP+
6JI3R/V5WqDfjVjEQQIIdyfDYWy8FJOgzi+y1BmmDCO5lUAzshw4HkVa+wziz123XWqKB1FmJ6W3
Q036iibjGWPPwzz92g/DhlLZKMm5Rs8lF2B0W+tGA6p95NiQHv3ZGimMf/ei85PsDL52yrTNUxGj
jeNFn6gaybwupOiApNpR5ZjMepJ6+pK2Kz41OLU1lB455NamxfBwKxlxuL9kkqvyjR6g3i5YRznJ
ZjnzbqizWn4rm9z3ma8NuQux6gAX5GBNNX53NMfm6sdzQnbbW0R3lWe9V1PCJLwELhTBahn3TGU2
37yo5vImyu2k5enboE1A9USbb/S2ifyctell7xyHQuUgccgn7UjMCimWYniJk/EgYy1hLnsByehk
Y6SlDY4xzScNW/XBLtgxZD8HSmv6nbSjOxkVEFnpB9FiTIfNpYhJ6AChzKvKS/h4U90ed0IqI5uT
IX3rBVlcKojZGB9zYhOsF5keZapsZ95T55fJKa9ZAIp8EKVyKCyiB1bijAm8ll60mZAkdXDS8leq
fxrFH3XAIAdZdbl0KL/J86k8g2DySSinRiVaohgdvPSOEQFTcjNRrLeumEs3Vetza8wO5CMc+J/r
sYAzPh/28amxxfTN2XGpycwyIQKv0cHikwkcK+u4OeOtHJiL4bYlHWI+OpVuuDPun5KbkNAX5QOm
LO1XWtl+z4vtSVapbbparv/YaoYfO9Peag8Znokm7kViy52ULSUG0hu3Hy1wEx4yJvZ8+W6MNliw
lBsvzt7AEKQkdXKbyaXBADq2SRvVABEKcOYOqxIsSzTm4riRdHMJwkisyjgcSyJNxIQhY2L+RfMG
h03ysRH9MFPTHa041CemBI0CMbQ42phQSizWMgRCaVx2CjLo8XBsTYIMY93J/ezXmiWMC64kRrkF
IadNMjKkvFpJ7maCk6V3YHLwZXVoAPUljXNnjkiIime/Wm1vI9ONeZyrDtw+FoXNzIfILlA5TxYB
fIkNTgmjM4dVPNAhjdNPlSfFi8JNQEDVpgsxdAiTTBCwWR7Nofdtxiwm6X/rCHAVETl5kfPMNbPW
szvltKzJsWw7R5+52qBJ5AQ8SEwo+llHFRMdweWcqWxBCH6L8a9SJh2Gl544bGMRlFoYLyk2p5jO
YgxbgIQOMVnnGTkC+XjaUlSADXWIOR7j6M+KJrUkmEXYRNJUnNMCZWcnbVhJl6c6H46RlrsmE+VF
TlBCrm4PVqzplFGsxxl4UVH8GaPmZWH4aLXDKaGfIF0xnHoKbvWsFBBQgDGTsgibyr7F5idBtU6N
dJbgvVMUfehlwwDf9BqGeglU3oItQ0d/+hA1kyqDTb1TmxWUMcmRWCp7G7NqEzMUiai1oQwimhfs
5LFz3cJ4rX2r+VnOqAiwpRzHfuf2HCCnjq27zgAn5XnQxVsidHBvEeKk4GmMUkcMwWS8dRr7HmX6
s2wyjUAy2uMKACzVn+dWPaw4rbLXgF7lm+3HUevmmDqm6UctdE+yB7fJwL5ZPCM7P8lje5xw6Y5b
sk27Y1P2xyktGd2vR9kujoSvuIA0rLnIRXnvBn5+u9uDoVvn1ZiOxKAdiTE5mGPvlyy8BZYU+Wb5
GzTalJHPPIvjWsdOZd5H+lCCtY5qmj23rPSpkQAb7H7A1g3dsGtvNhCoRhuATRbMH7vHaBOrYWOD
i9+DxigxCKb8LKW6n4xKAI3tT9IHyfqqNtN27M19AKWHY6J+6OrglvhPaBzptFjg4/X8+TVW40Bm
BZG69bMZ0/dlqJ5Urf6Mazh9QxeSKxZUufXJePZYl6yIgu5j74iNPAatU1FT4CTKB9OUW50wS2NL
Nwb9PEF2auSnbZECuRqvafmKi/81S9fXxJ6+lFT/tXV0QbX+3qHl1RvIedumXxJFvPSSgX6lPKba
cuzo7tTnXC5u2ogMPadgmhY6PAmzb2xbavka24RNy/q9i+KvWpLeIO7Bkhrf+orEv9Q8KenooQIH
mPZKc3XMYQSgipFfIpyBgABl83VDJ648zUt6brFwBQBy66p21DT3onZxaTmdCMC87tgus8S3oktj
sXVrRIPVgLuyfV4zEe6HQVmDRIBXzPw3Jx9lLWNniObdMyLJYDKDmBzKLiaxE358srJZTNkVpuWV
5XC/7TGxwPB7fQIHOyLPw4V9PUmjeScgIIjTHHaWFORkQeNzH/bGFazzvVOUS2UTyNnI4Yy175hZ
tyzB24Wsva7JHHuM/Hb7jlg6XOssSJUxsCzAxZjdTrXcDjh8BvjOM5tK8pJJ32dVHBY0G8WQOJFB
dUHXM6IZrrSfqKwOk9of4ubnaL2u9ZMpf5RU6FUBRc0VGkyk7tOQ3+TtiXBDyAnwbkjmKgBYsnNk
PtfTn017ak9S8jSOv0v6L3pNggozfvdNnTFJOtkK1/1zZX6oEpSmYP2QowMbZvempMdCD8Tv8hjd
6890gWvk9HClxdH+S/thf2NNKY8y5LVbc8O2N9AOyxucAIqMltPGoP11ZKnEVdvyRmYfhwQrzT/T
dFDBz3HRNGiijQwL3mYennJz2hi05dp5s6z4Vktj48Cml9/GfH5N546ptqhYY+rhBai4DfWlRLxh
EISZxorBJAe6HS+EPfEKXTVdzRERCyobuU2q05AU4/EhuinSbD11FW9K233Hx9H81dfiVS+JA5XM
qf3ZJiOVV6TiDbMuuN9rci2Fi2FN3AyDO+uNdG5nElMJg4IBq5Awqkk6RWqVml6WU9rmXV4xlLCS
yMsntcYwDD1VtTBQ19blSTfJcpmqovWzGBtjGRfaD3tTLoUAc5u3BLeYidwemzXtPV/XjUSfWr7Y
CRKwWpQldocowpJ/f5FW46SUMj1LtEJvx6zSSfXNpNhq6uvjsbwq+1M0klEjG1t7kRKEO3WrrN+V
vAl6PKCrYpHf6rrLnx+8GsWW3x4P5cR4rkMVcRsxqBYGqb7dKOpbCi+WnVA6K2CXt8cXLclTcCmo
QvLFaOL6UtXdeuuyeLsRbLXeNjMCRWm174+HmArTx5bpbapXXHswRH6cmcfZop+kd825+eNt9dpd
niSoTR3kdfFpGaTlNVsxcyyZp6UWM5fHXz6+NNmPFIP/5yjHd3Bche3JrdVdIrPoL4/vdKm7GEtx
a41cDh/PDAkFlEEeO9cQzW+Cc/XXcWiZBtYJhGnqRvL+KLN3WaSk58s1mdA7KZzcaawjAtk38zyj
XsDlus6eGyFFx2ZmzG6qDQmYFhXcZJf8dmftqngxpExxt3L7kSc/NGOVvlqxbZ6obO2UNXP0Dtvh
XCz4OpRl8yLULrp2mtodCmVRv5UlA/I5/Q2bhbiIHOdIjK4P9dxdQeQNDaTKfhaLrJ9oH/pXmixc
CrKt/Dlb0Qv5GRRxFqGKvTaFUleql2wCs29R1DzlKneW1DPh6fcf7bUKmkloT5GZHRN96G8F2M+B
qjB3Sk1bPxOV9DplbueLOSbZN6n4bne5cq26YoIXUxgBCY2EFM576EltZmekmrI8Gr/GFguLNoug
fm5zyTHptCrIZWyLBuN53fT8EgvpSQwYVCjS1JxlM8tupENj1okLvjvMAvZMujzB6Ce/bzQPGmOY
X0uC7ziftjikmRTKom5KMj3wx4516Q+DlGust+qves6vtYAK242AWuXJHJLkalVdct1acWgIbsSj
um5LAqvzu9TZup8O6YzPdms6Rd+lfzXNfaPXY8iv5O7jMmkNz16y4lUbJ+7yxSabccXTAoAhvuZC
0b30Bcy/dm2I2xeMTbRLnnS5W7fJd0PrxkA1u3w+2PMMGQ0QLa8LXt4iMmCw5ezJWFjJokl9n+di
fd0n3hiUj/6i4fEeAUcZWq39wbDbB0oyfxhDGx2qtVSdDezAeVzZ8SnLLOjVGAi9g5HP5fxCjK1b
boXyWoMTL2mkf3QI/26xbcek3c76R6IokKemiUm01sr+hg0mm3XFmFvrEMSM8vQWV5F+V2rQTTuZ
3wYmQOQ5Vs2xzbbpjQrzCY6RfrNXaXpDWo1KoDZjAIF8IvR8ic7xS84CkhBWUF3NOJl/LDKuWKIc
23cVO3qnqxY2oGJiV8TU6mjHXMG9+C+6zmO5cWBbtl+ECHgUpqAVrbybIKSWGt5VwX/9XWCfe0+8
wZswREptJIGFqtyZK/f63KU/1XJFqk4f7l2FwcypqwU/W6aYC7Lo2dbxDmdj7/7YnBZQvuNvKblN
FaoM2RpmcM3DIUHINfKDFpXJuQSjQ22jrp7mgu/CxKDReg5Z1spRV/IfzpkUMmmaTl2rKGuvXREm
QZtX853tluPGx/GG1iqHeCUrD7fMEgnuaFgO2MJyOCuZneRace8akWByN+lQuQkz3B70iL4J5cKr
mATGMEv2aCf8nlI/rZ6i5d0zewI0S+4xMMwj9sy4m0VTxGfiawQ6w7R+iHC6RHVHW8LtX/bM3l5X
ull9Fj6mCnNwiO80zCsGwfVoTdF5GEZMujPsGY0q5Ytq4z4QJpCe1sH5UfoEN5cHWy9LWny1elsk
vkEZAdHPKW3Th2E23ypApPuZKuJNv8xC9Y7hXTISKDQVO4pbApKAcraWLcdqVvP3ZnDsN0pJ4Y4k
nnF1IjXsRb79twKYbUj+dHaIR8IGOSL24F3o7EsKDGltSiTMW2IrN6KZQ0exFUto6/bS7aEXxj4v
dP3kOWF2KO3uDzEVdtsMaNlpJoeyZB1EOTla+Pipa5koNZ6oOluHFmWevcgpv/BmwJ9MWBbA90jX
jpY0B2qo86OcKwKmadm+5UmES6lIfyiz/+g79+tffrswtWglbTd+Epo7ni3HuXdhMDzdHljIoxXp
SA2stT/uY9eF2JNn97pu4zlNBQMB11GPiFW7Ysrsi5XHOAlTI91W5lTBo8HawS5wtjdu0nPMCSfX
3/t2egIuwALnuwNDs1uG04AKuW5EOV1uD8ZgIQM5BNbq6T8vjfA2N83APpwd38bLJ/np2PW87pVb
nHMsoEDZsa+RkfEZwobGHh+plvZgj+puxxyn2Q1RNX3iEmowj3a2ThEdUcnyAOSJBKxsdymOGkeO
+Vlnun+OhjI/357ePmJ6ouG0NPf/fakjarImFmsvCQLjNNqdTkm4/Z8H8G5VMMYe1RG2N3WBpxb/
62g000Fl6Vp6ogS5xoOhKbFzFrjT8swlGfHv9dtH/3nN3Ak/K+h3SblPlnmEKUasC8tpzjiUFMZ3
p28YTfOcHlvSLXmIMYwq67aR6prNzIdvD77P0t5XEgXpf1+6fYW3vF7x9bfXLVkqGlTgA/Vh2T/V
QBWyxBkebs9McmrrqvL6LZ04yaNwv4vCbK6CE+RkVTiYlgfufjYdYZrx77Vs+YqQr+iJ669JMldQ
lthy1GbB/m7IvY/ERNDBvVDeu33pXhs/r4Nk+UTU9caq6ItfV2r2rov15tRPEk/eGOfXyJNU6Obe
XprIXQZbyUeVGfrjsGyoRd32h3l5zYqrciEIRBmjyQj5DGMcx6QZ/dN1mvxkZcM5Lg3r3laGuMMu
CYqhx2YejeaG/Ff40FrsHTuR9ndezDTr9los8vpU+9P5toPNjMY4ZdLiTaxPP0TYO5+EQWRq29Kt
IXqb6StJAnvb0HvF/h5NBNv7ehhtoVa2/dqPo3oeZspORNYahFqzbOOjjRy9RGr3jt6PVKfY3XdC
SYGM9PbFn+1ib/8xM9q83D43r3LySoRvab/pqXj3uAcdhJLV2m7rcjt1nEVxJFkvfpj831MK1qux
uHgFBeZF1V9uSTXf8DeOEVn/krY61bqpgZo9z3TLyLh4NnNmdYHIJo3lxgQzM3cs8RykcVOLDDs8
XZUcp5FO2Oy8RvbAeUk3412PD48dbBHe0ch68+uos5eb1RbJTKFksmHIrXJ+oeAMdjTVwsQF/7R+
uuJwaP9NHOua2cP4gX96XvnVzCZ16Jgyd2l/ANhVnkObFh7VpY9Z4VZvEPe0QORleEyWp5kKd2WU
YB8OZzo259Z8Mef7sh7m51vWmyexbb5SSxQ+5EWIw7Esqn2Df+c1mdJzvihBxAm9Q5Lo6SPWRxWM
FidyRtd4H8QTI2ivtKZ/f5kf3k+1IXac7JptPJJVNMuyvmiNzPdD4obEOwoGzrqe7WEQ1Jccd/pG
+X7yOJcIp3E3o09XvnYWdf2k9cK8tzRneKllFty+t6wS59aczLuuYz8rx7J+a5tS281D1mw0V/Ht
Zp9Ybc1tNiG7errOxt0tM/NqzGc8WMmq8ZnneGZRXSjVKy+3j6JoZoTjY3FM2x5ug9nh/jRluU+5
3+391h+P+OlMPINdc2zq0lw3EZZk3c8gbyyvSb+uQdj3BI5k+lSpqDn+90EQKfj31Gg6kjYFaLjb
Z+tOJgGHDHs7FMZQ0RluWBu9ICNTDiH4hyoxtyIWw/F2V4gqbTg0Sp6q5UahN20NTG4ygIVGBRQ4
xzk2xsDcp0L5VDbhXFqPnKNRS3Iqup09e+HTLY/fltJYjcIYLmEBEjzTDhM7sb3puOWuczLx1nkz
M2cVfwt7ozV6uEaTrXaGLK2X2uyLDZVNJdKMa77kjIFXMW1da1dHtpxtpJOq/8+DK/Lw6MhiYzM1
0NqVp/D4qTqacDVEdUPkpUOud1q/RJdHWHv1q1ZLn2tTL+6c2S5JPyU0ZVjOtiQ98zAb9M80up1c
2v/npdmXd17NFdG7VOTOQ/iQaln4YHlztLdHeIW3124P/OCfzZm9l1ba+SZZDk/Z8uDFTX+nZ7hN
tHKy7p1w1o+NT8tNaQ3nZMIHKMVlYBB75nAw/nt5yvCMdx1ewxR9Z3KrUG4ivR535Je514Md1Ajy
OGQqh3LYz3rbbwiUNE9M7h6FYLBkCKSdalkfpY+CPdR2fB6V95tT5PPGFKpYZ1VS3GvWEr/wwgRx
MPmd8ansbc9MHmCOkKoykuqr9p/1jADSCKxP0YHwHGodJ1husxjUrPLBXJyOxmCfVV3u/2Efak9h
+dYsADZF7h+x7lVMujKrhoXHIChevLL6EljlcCiPoc27r2Mv4ynT/VFMKkEIlN9z6x8NQqSo2XNz
YHqTvHs90mjZzM+sxwMmMv2vKrMUTrsJjEOLHHvv5nG6HmPrkb+BLjK3cLgjuVgNQ1X+xvgFm2Bg
fT26rvXQtxgjbs/Y/BS7OXe/bpCdAu/KvUWqZpco0J/xgn24vdZ45OZKmTwa0Ycuo+Ixjrv+Ke3i
Ya2Ps9jens60HWETih84DfgQX97qJpp2DLB7DP1W9JHl9oPdet2jGwsAgw4Na7knqPa0MuDPDXwi
O0XGv/0gbw/T1Jdr3xZwgRUC9O0IGMJZIYQGMziGZhmhzi6HZd9CajLH0XtzxvAuGuN6P90+gYIE
dSeuyBZk4Xx/+yhtav1+jBNea6L32K3cvcfp6lA1xIuqOLfPQia/2MmfVd5Pn03mxuu5NXjLhQXH
FMAKa0Gd08UTuh/cICrcBBLm5w0Q06p+dFtDv1cQMF8GXZ1uz0bHwOvWRd7KgppPmRjQlcbqy3sT
zArpGYgpzdzJvZh6ucJLxY3cCaOTmbXy5Ai5KgbTu3fsWNyP0tvZU63Ot5duDwBM8IrX0InCsHRO
splfUJeJIMVTdornKj5E/SD2Y9oMZ0/IYhvr+oBInnGnzor0tSv9RZoIqfesu6uslHqwCwYFZWHQ
sxVPIaV6Kr5UdhFuHL12HnLfitaqCbUXy0ZRNfzB/CyRhtLJ9X4Hk6KrEUaRQeHao5PiDa+L7G/U
L96VavgcenCKplt2L27OzjBUPTc24QzEFGj24PgLzLAuAQj3NnvlodxVhAP/fTQvr8XLZ6PRsc//
36+rqpXSZmNP3MR6M+T8iOJWPkyE9sm0AceJMjvhgF/PJM/nZB3RJ/RUFd1/Por/77XbZ//7dZWr
nEPlkty8fcm8/AX/Ppr69NHuJ+KA8V9aN7h566be0+KGyl7LKnsc6EZi0NS02660v5LGdo43kgxT
A+fE+PBpoDitQBNW6y5now1jYNrflhy4rSRvQmHh6HLrJzJhcyXl2XeQQEEWWS+3p97ytF1QP9gd
2LJmyUgVILmJmBPMu9bxXaYSk9zAHfM9cp5kJ5y7ZgnqaWwisvXYV8NRGyO9W4dGg73tRri6PYyo
2RJpr4KscCjn5O9NSyQi3HiZwuuIgJy50xIDcvINIIHtP0kvh+gXWGULkdcRn6BrfOyuqfVU0Dmx
iUVhnbWi6yDIDB5WNtFdcqgGG6cb9Oe66fRAr0T4JbHmhmH8xMimemkNcrV14oRP0pDsOyuGpZ3I
nKPSK+xZrItP8QhP03ba/tWc3Nf8qhVO9KG1ZXWYQYStb0+Hhu+6l61xGclhPtGreka/jrdjlWT7
dkrnbW/0067OZPNhmOGGe/r0MkxueZI+qnxU+PVHIWM/SN1uZiDkG+tGjwm55o57Gr1x3s6GAYG0
7d3TjFjaB7ZORkGP6q3VggdylocGEFvQVhkRgVp557zWum2Xm3W8tfNaXaNsZCroVHdN57KwsVJj
R6/1il0/iY1/gqb03CAyEZWtPsfLsYjSdkjmpZQa9/VFsXamiNOqnzEDj/NpNxhMFP6j7NnQtEaL
KV/i+Ky4i9w3zFa46dWEs3pltspcV0PbHIHENEe+DV+sbh/Kyo53ptLMhuS7mZBjQEHmRKROeHZe
yqHTd7eXbg//VZZNK+62+IOjACLG0ASJlenHdPCIg4etfux/LD/tjohHfUPJEK/cvuD2gLN4Csw5
Y0w4F/bJYsDGgNFKDG7ELfC1vNAofyyWqHSxfAgC0jrdng8R54oCN/csOmfv6/6lZdfPu3TIzTOr
nKDfrHM21D8mS+jDhuzjyadMvYZx2MWrKDXKe579E7Ec2g6XZ9lYKAi8RbsdqsReaxM9pwLy3T8l
HjxAsZWpoKhhORZ1MSr87bPyRvhYPvvvKf17xKmjfucvgCfyVivPa+trsfztt5eUVq/sPK2vt2c3
+sbyVak54qyV80NlZ+klNpiKDVEXf2QhkBJGrzYnBr97L2ARN726HzPzO49MB3cwIGsGqjqj8Ta7
Y+9bridz0l/tpieR5g8G76DlswjfgUeggEAoQNxSS94pXuZMpolncIjVVUfSCf697vKHcPQhXEeb
fz8kTVX55vb89h8Wk+Fh7UdHaHTi/PRQ/e8X3p4rPdmAUIQmXOvu6fYAJeU/H/33NWnFax1U03bG
9IatwMbfI202jgbxJvXZdMXWiKbVmIwmegzQlWFCYqiYX+meGZOmRvz0y51uoCeXekL3QPfqZ/NO
JEa90Tp/Dsr5bpRsvyM7Drp2wKKhOCwb7sIDhC6F/rtV2h/2l0w/W2hpoTxW9DcUat5hSlKbWUJP
1ii+tiUxKH9UYuWK5tLV1kNO7XfgxOXJ6iKHvGPzplnsb+twvwjqWGw44uFx8jXryq2fxCm7dxZh
I6+/iFapk24Cf5aN+dKlQPG0umOIWCGUYN/1w5DhdfwgbJYbgFBMqIjQgL3vK7/AuZl9kZR5ZJC8
NUOquvkrSQOmi/6B8x3P7egPp8IkF1kI+pp9rC5R4pwdPIX8upjPJFXLeSvt96GLDhOj0hfiRYf7
xbtNPMXFeIpTVItw8NNA4Q9OWGpAHvsfYSXvktZ4WdaSnU7pZtFWb+4IBApi+oPD5edY9qrIvikw
ux+j7nv5laYWjbBwkFdSx1XEBDAK3luX9/PgomVMs3dJB43sR2eeJuEzZCUAmxHZ89Pwde6N57z0
r8zYiI1kIxtEN/42m/6d9YyOcW18IBtd7QoLwi3z68Y2f63Y/dGq9yqapqBoOjKKzaMMU/JWaoW8
9zNU3U+j5adacrD0ZxIRom23/EtbN0JO0bI71adcTJTjZShPgWSrHZiOCV+ZEbeNvTFbaBgaSTZq
Jg9Dnq6WyHPIPDyX807PBgzPUm0LN3+sZuspLN0Lmlm6ctGumobgVzsmz4003xJ/jDaGPR16Dxs1
1SUxjm333iy1oInyYmuBekyHbpsMOpj68Uq52TWvFK6qoVkJtNqJdAFmHbIW4pUJnJjaL9X7v7Xt
OBhxSJqT+qKtzFvF4MQDwgtdZH0LjSxkVG4ba9JIJ2cuPjxKOsxQTmwC230zVlckoy8nxlWJu5Lb
nBGBKM9/IhNAYNNG9+hjNEXiS43T/r2Gw2z6Ggqbkx8ZJWdBLNI7o26BVDfEYIoJHxNHNkDbm6SG
oV53XbSu0QKqGg+1qHdR49IuEnGjnHXjWOnXps6bjT3lO38s4IiMPvGWpNjFGO2D3qGgNUlPSYjO
J9uWsEJGaYmSzplMZMTIucPGtWYr2i7eld5E0qzvWyN/9p3E2EwKugQS28qpbHGM5gGSkUu606Xa
djD4rZUmvioXXKDDtV412PnG6Ld2tiG26TV3jxqFrGBlYyYCDOzAe7lm8eDQoppHXSTNts4q9vc+
aV2/Xw0FoW2cMcTe8xT0AeBy6Bsn/mssP8sEMMOQWbcRFn0ZH8iqP6TS+5MnKqFJ2j8bI39ziaRW
zj8+HjYcFiSSY2gICkF92+EVDmissjKOlBNJRpMI82jsJ4ew2djoxmrC6t4U17CmIbDy1JsWy1/B
wHXBPAz4GcsepP5saL+aq72XmFCqCE+UKw8TYlknD93oHiunvAOXkq+rNmJ6WVDLLEv7w8lYDXNz
go8fWgQTdRqhCmylRszR3LMt3Ii6xjc3c8P1o12CdsXuF2FyzvqdRaFMYLsti+qknpq8fWPz9Evw
8NGLwx92vjtRUWwjCMbbo9lyCJL+2v0mH/WYtemLRppL9n+RLzljaY6B1YRgSRqvrQqrjanhWIoi
or9ZykzZqpZxh/rsZJdth5pfit6YgUwMvsF4JqWYfduF+qKB+dckVO10GkYlowb/r3Mt9DluEdu4
A5a6q+SP4xXGqiySh9COty2rr+fi6MxiMW1Nt1lbdtueGF19dR74XxEfy2bKt1OG1RDCfT9nP1Hd
Mr121ZuVWR0SgfULGMJZlQRyx4m0pC/30Twb574Y6WdVBImhwgzW3s9UEUyha21SL4URBFpA9yjc
SYmeAsqjVzscyyAJ46MPCt6BX2G5gB5L51cbpzec7OilBl8hoOLBTxPB3IfXoqT8u2OzGjFO7/Fz
aMO8CRGeMnudX/xKfHQWVBWGfVe2nAfLc3AZQmwAMZ88GyF/Z+UbQFzzcKWDJhCp+WMYmLJiwu7m
Ipc36fgSVriWhoj5eJmS4ohweILzan3TWgmLtkqnl+x1Z++P446YamT7ovnxRshWBLndHifRPXfu
SmVMEkeQ9k05RUSj0p3htdPGFb4eWOCrwbk7Gy2m/pc+Zjv0915n/giFX1ewABFRpr0FXlPA/ftV
E+1VGuJvVIR20JUFZCfH6iG2WAYh0f6+z4e/A0K5sFk247x4Z6vxytXTbU1LPkz4/eip1cmod78m
KuaqNgbSdlm9EnqOFTPHyce06YCh/jwk4aXEe5lLnKZGddDcHjKqnNaEwn/NXFProSq4/WvbmP1G
XhK+Ci1AUOwHrkO0SUYgRU1TcihTnzZT+SDrjFeQhcWq4o0RjG33rauZoWo4neSQXqOOwLAn6B7n
NJsn286HxIhXS14MSkiIMCD65+6jp8XdpezCcjOhwAZg3cgiE5mFADXihxeYgB3QXex7cOtg+wAh
EsEqnvPyYroE1dNsnJHtuuceQ8QdZq1htvk/+OW5VtTE9hKZIE4wlzmz/8blCZzU2pum6a3aGmmJ
ttm3jCqRNXZMxrBUzieWPpHPo1ZDJ6STt2YclKWIg9YLR5zzSjyj1qwpE6HiIW/+xAvqutR8vG9q
vqQ38PXywDBn3mHIaIM0k+oCTUmw573oY/lnUKN8jpwLaCo9BXKzb1tEi7TQ/gC6KqKqQ3yj8wdM
ZrJKGoszru5zjGrjlJNDtjXm+qf00/rebA1JpqHCWgNRQFXlmoF8wgyZH16fYIkFv+XG3Zc/2kxq
pMuQcpO0w3AxG65Qy51YcGv/iOkIDAaLapazD1R+elChdV94rMeizvcZRu/EKraKRoyd68T0deM+
xlXYPkrcLQSwqmxL9Dekljb/zlm5TQd8UukOe8f29J0u528VN79iIgBicioOat9YGEmkP7PYRHiP
6bEAG8vlDFRLxd50jLg5x+3wxXGO4HcIIa5VzostWndTmzkGWfT1IdKem1TkqOENe4DuJ8fiEMQ6
4MQY6JqjPkZFjSKm8Yh6sRVVREfLS5Nrf5f4GnfvUXCuadGTh358SxPBDcA3p7XVJ/etsv5CU8u9
/iPzF1VQzVs/S0x8gpK7/IBduU9c9HYWCBsSDo1J+5KTTTgV7lYJNuq5vi3q5ClqtJ2IIFFU47hU
cnirRCc72PflfJgwg+MqAl1c6fbKaJiCzBHeJK51gHV8xzjbV34/M0OcxR/QXmIza20FjQ4Tba3T
Eq/G+FNLhsV9vR6BOHra0F+KdL5MdU19jIYBgc1GDdJyW9NfFQDH/hL8uX4e9UPuVfdjTWq5bB7m
yvzR2aG1s/fl1MaPa+vXmiwSkehtPbILdiaO1VI7YZlbFOMIU0Zpx/DP6W+v9jHyxbpK6RgnU9Fv
irgXez8Ur94wayu2a/dWy9Z0duufeELgNn0JmwSdI94K0R38DmwSxbRfTqHNwaD9nZI53OiqvQJE
p/WZFOWuDdNq1fRe/2ITQx3S6a1ENoHADBy5a77qOKaGrj/bsVNuxzaw8H7sDO1WQ4cYnkW4dXQu
bstkcmAi9Ad2g0Zn1tNWc8OrrSQDBd5agbYMOV2KKMi2A62rHvy6HY96VpyMOOIWLPo3eAnbKXJh
LmWAraSTC3AI+DnL8XXwy2nhfMzICAZmSNcoAtdO32KnOcFLtDZ2Lp1VPjUj6QmCvgb/dqXY8TrW
nTvUkLFrMPL0tpQjXTMdx8VVk4vXZFO26BEkIyJ8Hkcn5p+sO0YSnZ0TZPMgL/cGGqknyXk4Svc3
ps19Dq4RGV13JqOZAK/IFImK/s6pcChXDossSyR5AEhQrWUyBiIn3vccy8CeLyke7LTeBOSjKZNT
pVtypax+W6fuMUH2PxQV37GWqPSwuCGjakYnYrneCCrSSwYRWUaqVFT1foydII5sdcSWxnHP5PTr
ZeVGb1KPMzQYZL1rtmFtW2B+9Gs6J+fZMz2ax4ohQKfb0ryjn9EysSP2nIR7tv2e3tR3Jnm2oHUQ
6/AmnAas6qjcZ3eosMkrVrHCT9YT69oD92ocurBHQou9aqQQD5n7DkHfEAr20KzvxMSV7LR4x/0Y
ZhvOUG8l73sdIiGn3Yq5JIc9Lr3ugRUHe4o60DSD4dZkd1W0ezgW8J278BMA4Gg63wYK0UpvR3k/
z4B9XRdev1uZHxxQgOTn5HmrJtziEtKCrpMc99vyS+k0Ck8ZG/+uQDm0bKqjHJ8gGiwp5TOBytPm
fnTqH2p6h6qm+SceSb8UTHY0PF+56xob4OlcFhqq+diOddBqtKJHgBi0ZX9WDm2+1uEyGsL9slnA
tn1kH7MxXxmOzHa65l6sWmsOFkZe6qHAN1ipy/+oZ2EFLpR5+j7Bz8s+2w3SztNX0EJ2RkFwYDCi
94hBzrotBNqsXrzBln72evvidByG4NCg8zo7F7Ux8DNYxLlfkRzTjbc8X3C6DgY8Px05Myy7IuhV
lE/gJbYiFEmM8RpWdG7pr8wWn5pElBv4LCQMZtzL9Iodw+hvOnnnEKJr3PoWBxQb4Yh9HeTZmnCa
gX8b0l4yq7NmFX/FmBIQLtjkojm840S/4sqSG7apXmB6rJm8Iwk0ZDHBpChmHd6HOhdM1du/cDfu
JskIoZ5aZhW8hfseZksPE6nibb9ppWUGjh4NK31k6IbwzNjGBFDm5A8OaQo1Up6mPPGTm9woI++q
ahuUm7irIp+sVY3DcPSIS83X0haPXpmfyKqVkJvxHHkxXCnxympvu0ymUtUxjrS4Kg3bP4dYM8Ls
0vnmmxh0l4FpcmKEeJdNDYFGZWMJM/+I0PuTeFAsY+2YeDZcSNFgoy8vfk+6BmGGNxOGdWIc9BnY
dHCF4beHJw0gHYDqwfitl38uItUdtEn+kemQHXXFEtoxvmfvYHwJGtVQAv46Ru9zPQ13qcu5tG/B
OXKM/8qT9mmQ047OZ2aEA5t0zho7W7mvqqCDT3Q27wnwgD6JZWF12t603QoNgoyg8D5rr8hW0p/u
PG8EhV8QSfbtBOPL+F7EqExeUTFlbQFvl7V5FnnCcETlIdvov5FW7CfDKh5vDynzhF2E43B1e6o4
aa1cTWDknfzmjs3lrhCghOKMUB1YEMqdit44zPwfD80EeiZ1KNWbWEkJzy+cnRG+QB4f4iK7NnrR
3rV9fK3iwt9DsXuuF3Nppv3B685RiXsEGjkTiZCetrmeV207+hwCLQq3Cr8AHO1tQcTNa9/S32qv
1i7lxA030aOTPhHe03SC6T7Ur35yso0yyGRFPiN+I5Incsr0KGlTd9c73odbn0DSvNvlHK5FTUMa
qtIdk5TnPCn+jAhSfTs+Ae2u93CMJTv9IQ6GMnnyUWE3Pkyqeah3UEq4l41sRhCYPwq7eMqpg3OU
SSYeTjdNR6gm1A1qXnsRw/zee2Ln5unF9gHApJLspCUIE2YlNhn2v6xTzTvlvPeAuNZ2/mrgcTzP
RN8tzYqDCYcldx4fS5Y85AqYbMLsIh9Bg3keJBfRe2ptxMQVerJGnWetJHTGWZTssKl9xX5wEVrJ
YViPNiG//EYRVglpi6OddtFXYeXkby5D9DQk+BGb47Wpqs/azL406Rw17FFbNdOSC3rUwzAb1dGO
WVkIwde21vrgYROBym15PaWRlXhrTMKNpgXmt8IUCnsRLa54KrDqH73RA6PB5Q33wGuOnpzb7fJN
dTQKbk0Es9AoHgozDRnYp9+SEg9M6rmETDok72MJ6sYw2MuCX7TJ6ltE3RJOMtR+MNwZTkCvP8K0
tVktaZbASpcrnElOSVG8Fn9GlrlhCTikRbGA6qp4HWkwETuTNckkJNLWrU2UMCZ3qAPX72sER9/u
P3tiyFmtcI4Z7lcXRl8cjp8S1Z2zqruooVxVliRpWIKYno3+TcT5Z0dzQlCXaAiDjO5MJ3rqI3WX
2tOfmWqjdTOYl4ibKUtpb648mGR0ovQierbAQ+ql9lw43E20Jf04WI9pdqV5IA5kyBE587uTVQFW
jq8kWI8qcTZJWDLut75x3EO2QDvb9IzgsgxpyDC/uOrBgPr9QTX5HXancUVNyWVKdpHXUVErZb1O
BIlO1Zo/TRJvYSseGEOgjOZ/ZDVzEGjoOIVI9julCBK65EQQ8YvuCukElNcpgm72Ebv4k586a3Ip
aCZ2/zA08hsP5QE7qR70ZeXvTXS/MlRnQydJvmRZBTZ9HNssw83gvzIa2EaD+qNqduoJtX1cP2jy
0UmTzFVVa3xQnJiTlvMDwZUqu4th9neChmdAKvy0pTFgFiaAqg8JcF7uzH3rfOv19N6IcT9YObZ1
+VZMhxzQJ2ryhCc7OoesLG7sPjmO+drqgFw79Rq54Vf9M03W0xi6a7ZTJzsE/8h7hHevBf/V609z
nNxPqZ1vAf88N6KAWK2IDjTTO9RVKGLkOqEooOlG7YM9G6eOH1Zjb5rfMI4eQLvddxXrQbkcD22G
FoJbzii5O4UQHJiAreMap+ISm4kc+7miPvKktWLeOMsFkhKUHBvjPeXAvfY64wHoi0ezvQRp3tBQ
alivEMc/7Q8p3W0yxrhj2b4FZtV/OA1ItYxEqHFsQ+4/PvLtwovjkEqcvYy652Qw3sbsrYt/oF48
OGYWBveptHcqGqE5+uMLeOS7ckYXJkYUKMwldj1x6mQ9wACbcijU2ldH5y4WJ9N3jKds6zA/3RjT
cJonuKSTQyQA3Q1jILsjaX/VlqS4xatXM+lU3t/jscuc15p0JA7OM2fOPuhkeQk19RdT0zadsi/X
BBXgd5/iXsX+vrXGq47g3whKO/uIs/ckNLg5FbiVqfvqp+QHNdOBa1j/zH7BNUNujaTJPrKmz5GF
djfzMzY5E4/zDzNij3MEQmRpNfveWs7fivFtVkBZLMP8FCc/GZ1Za02D9GyHkmGODZrIRcwsEXjN
klqZaQq1oNYLsJ5bpHgum7YMnNxiA5p7ySasfH501lBtp3IAz9T8MWp2qjHrTDz5+3yYv2OtJ7nk
JFsVcQosykuDYo5z8s9Yi4NRYnpFGYBtDZqy4reLhARBcuK0TLAseUFbuChvByc38weM+wKqmppM
lCZ0AV+gnehY5Mjtde9O+j9cndlyo8q2Rb+IiASS7lW9LMmW3NsvRJWrir7vEr7+DvA5u/Y9L4RA
kq0GkZlrzTkmTEGgiXWTMBLCdaQEsZewPrZ9ChewG49+35mMGFi1vYbeYae9iSz8lXFVWHum9+4U
kvl8A+CxwNwb9JG3xhu4hq5UUmk8mG33oPcY3amXkY5bB+le31aVgXmzxm5cfQWz1DSnjoffC3V3
wRU5zA2MHfGddNV7agAGoDYgZ8bMUHIVDEqEdsc4pCiJBy/DPjCSMSqZP1dlaG4hMXI5ZyrXGt4d
XywWhUszx7DV3d4KIwqz5l1u5YRUuBpnwXJtiU8MCWpdoFleObZmrhzvEbTze9fHPkAJGiGDdfOE
6DeB3z+Krsh3Xea9+HJ4QTaKnyQfkBKFJ1IqHyKdjoBAL8fUpV0lljyTh3PRHX+DSxRn+8TU3UdZ
s8+ix0oTz6ZZhujtvY+gZ5IC3eEyxdklooK4ciLr1iTGk9utmqbJ1xme/R1ZL/juiC0oQk+ChZw+
STBbw1blZG2/qGp/YHS4DSGVRj3D6zZq9pdX/EJy9p5TgGMpzDFf28lmmmeswE5EQepQjZHRC627
vOXj8rKXukA7Eqfeg4lNWsvKI+ucd+FlhM4zRVr3Vs2yPB0OpkXh3xPxntoBglKr3biWAewzoZmC
VFNnRriOkChtYkN/BIjrrQ0I80ObH+0YjIZH4Feeix8QreA8O7NSnEuUnVIw9fXpFpFVtGaqC0HG
BVlo1b/pRMDlSMw/XRTiwgL1EsJzamt6wqU2elvSSUAB10ABRgd5JJqxGBWUv83G9okfFASS0Pwp
w+bDYC14qkB+5BNiG1fb4TvjwoWOTqu4CEvMrDSesBtoTw65Keg8dmZzKqL2vYjpMAfKX7eJ9WZV
3aVWAYMQTrVVqLKLNcj7Tkek7JcVYBSHVZpfNS9C3cW2+qTzte8b2nGUzFMchN4Y/Ukl0bBhWA5E
f2X3NKTOgRqeBygmTAxmulIM/04YP2qKGESSHLTIgZKI131d5XjHZXyikxWtaqbCbpvTeyj9l0o6
hOiAGtVruqu11ADp9+WnMIs7imuPYx1zGak+QKHDHe+D60yinfDg0eobN7GCt4EDzzPu/Kz5rWUO
QWXWxR9i3rO7FlYAqzSj/+GHVF/zkjVnhScmBHJom2oVF8mxI3eYFppbe5dIr4gKTqoK8EVfrZ0w
+Gm4+QuLG8ZeDRtw2O8RzA1rJ/MeYvBMe3cYfjpU0O0gvgZKlUenu9JLmdbT3NKyMBtSMhi2hhpe
fAuerF3M0620OdVbilq/HSiFrLLJ+LJTLoj0Z7jwTDQrAVcaJBEztrwFYUw+lyVvAyUXDO8/DLKj
Pa9bp26v7icrb1fCUF92oE8rz2ax7Nv5K9Oy14RpjO2xIvCw/yL+tgcclCiifSe/ZK69qxCQoaZA
lBE6E5WX/Ccl8fvUfME2E6xduvQr1nh/eklkd5bt264AP2u0DgE4SDsTFApT3D1YWrEv4uhsx/hY
85Gvu00u1J9+lYxBK8r6eCPe8ql3j10GcVGIDClJQBQj5eeaUtS6ENqhjCl8Ni4XjpAWuAfUY4Ca
Rc3LPvUpkoSh+2RIjlAp1yuD4XQakP40sn6m3m4dLKtBwpd0Z/+XPw3uLaOcabfPrK1t7IaPhBnN
0EUYMBljYP40xEOGMRB7c2/QUct1atjg9iZ+h0MEi8kE1wKawAscYCsJHP++eZMauqIUQz+l2TQ6
87PqMMptJCeN2/QXJ6t2DEHGjgXZZi4hyYa2URH0pylEy+maiiq38B6bUBxjq0sPtde9GEbFr8pg
PsAa9Dd6/Gd3QoBgdwHskZhRog1Q0KQu50RLAaZ/A1nNdMDmZxpCfsdXRjQHehFQT8d6bPcsNxFX
qW3NBJOJbPhGrpa9EjaTX4nms4UbuMqjhKyjzAaEGsYfvRfmSAjyYO7Af7od7hqq8KbXXm2+9Ckt
31j5Etgz9XdD7P4ORjGsWkIwMsg7q7QonkbvrDejTcAJQmbXSw89XoJo5GNUjht9xr2mVlylunVS
Ma1sh3xHma3wydVQBxlJkC4dtYrgvu+cM9cqLpxJT2iIdtLH9DUuEwoj5Rszs+6YiuFdDKjHcJQ7
yakuKfpZfkdhD7euD8iwTjv42mDWoijaOZAkV/qQzCk0zDkilxLclLP+WbWVdrQ8b29Mg7VNgxnL
2pW3zs/OdS6I+qKKBU+GFTFSh75NeCPkvNKsbSaqcc7vwiV1sMzteBt23a11G/4Yyyy0Paludpty
QidsUdzfE7D2BCoYmkykIZNAdpSJ4nFCtrjuZfYs+ug4BCZ1UHAq1fRbViBO4/SlzZKvLjI+Wpcf
m5tqL2FDWXZq1acMrE/PANwaDza0gxHlWFMMK9NKD1+y1gBta/UmLQ3I5MT2ZSP1TqrvLK+Z0bMk
8/Sp2QmWp6zjP6gSHRIxvFImWjklv5sgfY6m+nP8IeqBIpu2ie29KBydnntzZJrvkORF9RDEFTJv
F4NihZgN3gQt5q0TYNgDEbIbQIAU4w0N0ZseGF/F2D1PE9XK3Epfay9+bpsG16y7Ys2QqfhuYJge
hXM/VemHSBEhWXoKZE+BIi/LF4wCNAHImG8zubdIW5notHV25OytcTjJyNzqWGD2QC/Pmql9BXau
yE4gAI0uJNeJAd/kXPnEToqCemC9vOlqQO8uQP3BBx3rt5CQdCb/kHkRjKTZhtbntY3KbV3ZP3LT
ORpe9adKi3u3cdSqyWg3eUedRfW6rGL4c4kNRYs2a0l0TxWoI77MK5NreN8k5AhRPjCdgQfVUpdB
tUzxjlF5IA1NNmDyvMykyzudowzQaVzdq5HfEgYzqqwRrIXg3UNWvIp1au4emH5mzoRZgabe94xo
tLPBlrV47X1TfpVa8iux5a8RpF3U4u6xKTW3b4PC8+DExq3VqNHMQQENOu4ViRv05fVpkykE3XY7
btLeNtdtk70xM4FjhcyQomYHbDwlAjefXzApTo7Cdz55LxA4mLOEExygzPJvyEWipsCl5bjnWoYw
S/aR1Kt1pQgrCLAqEiOsc+3tdXQt8Q/TbciriSSkq3rYGHm3rXviu+WE1UEDcw04BrMiXRmm+hu9
Ha9Gl0PsMofPKSmeI3JFfmLOCw9El1K1IQSXSy7Zr4Bsp5zroANuSAq+EpI6L9iGgvWQeuciVW+m
MO87YX8Uqdg4vvEnKehdjmPnrJtg3aGH2eh27/3wwUTP8yYdwlGTn7wqfMGkhame8SENv4SRDKzq
35GG/zJMiguIcX5k6fimBuaQTciw4eoB8QUlsDzgYFnKqruWiAIRN4DcfR0q/dGWmmBdHkJrZNXl
BwWoLl3NyXCVvoZPw8+Akte68C1zTbDoqxhhz0la80aLhwA1sU9XqK25jLRJ9dLXGFl0xrmKzkcv
fuT1eAwmr9na5vSgWtqGIiQnGClHAXEt3zVEiW3sGGl+hJQbbtfrFKblTlSq2wjP6XZ4u7/SnhFJ
k/Q9NVZaEYDRSQdcGvbPyKc2ouUP+rG4Sd4AzB8zOroepWOD2Yw8+NUosFZM76WCaxUY1M2ZgvwC
68TlgXWH0k3ERP2mQzKynnoUCiL4UaUU+0Xl/px0FrNA7m59xSy3sy69gr9VtFNP6Yk+EE4Q+TlR
SvbzCE6LTbk9SgzmE+2bnRk14ySNcCKiMBvJRANDnO2splGbxmZhlDSA8yjqWSKWZPywjB9HwoqN
YQaoUJte1+CG16XRfXWa49/X8rNoqKLbhpMyLZl+czVpL/Sudo0Cpk55N9L+dNzJ99zhMw1oQveB
bq5k6LCwLHd6jkDBBXYyzt0Dr9HFeYyYiabuLSSF8GDKnNXwOJRbq01Bl+vDHltavas0O+G4mx1a
xuet6yefvREQBpL51FgBc0oYTo9FsgexrSJjWvk+oEU3umZt86utRIFhG+z06IyvnoKYriQ1tlgC
kQuw+HZGOOt1yvZAixZQBDhnwSQsQX29Rv001eFbZqL3NnsREhYizizeFVbEmGpkytV/TGKaj95Z
02J95fXeR+sAMUt79ad1R4qxnFQavgRRUquEPrqG2wIUvDUPqpIVawIZ7XSE/pzb+jzQ4nOIwefl
dVJQIujOrLb0sCgQP82yiQBfSdl2ZxtKlEGjfluSx7Orh+oubuRHCtiDQnx9kTI9kq36osW0agxz
R1LoXOAEK2cZur0O9fihbAFoGxRDAtRz+wlaxgrfFhekYKfmJgw6UzpMdYsv1XmTNjNsMbBsdG3j
QE1c3EZBCxWh5dFKWv9m4H1BzA6ZzM4BtHuVtcl1dIRqpLyGZY9MNK6ZMR9MMZXhGc813W9gFasw
YajkFJp0nzcjcmuVDXTCHKoORumBakrVc66LX4Uh/L3uEp8BDG1kvOSz6womkRMZXqCPiN7VYtrZ
jUMcZcQKoNGYvZ0MTskkivOtbMbqrpaQT5fNsmuXdTnn4j261JHhTZs0va05Yuf7Js6tGpV6gYyn
x0CAzQ5Vat2PbKfAxa/pWyzem7ZAnticEchpuzgwcLPOh5YN0nGWbNI62R2yfznH5fzdhHMwTryk
45BrfcD2uu5mdCgOaMCgy60ZEfp3t5hBVyacZkZAld2V/EKT75tipo2O88bPfLrfGC9ZpYJGXTZa
9N9by647g1PJH22B2B21gvGmzIAHMnnm5rIhDIJ8D1lc5cyuTeZsnpjBbUXRkjDguZe6bFo/r79v
Za7X69vlICa7BiHv/KBUNype0PiZzT+6OrQHWOTqPxspIxbVw9nMQg2jj/HlpQAOHV4hywx97VAU
Y4LgAY30NVHzIuyerypVpE3RGZFZQbW1QfToDzSxahsklTFMBAfMn8zyhpdbTHX4ENr4QWgWWAMs
oVOQAoW7S7Bt36Fo3dlAm7P52+3lS90gGgsDlHijvXbMooThn5hgAQJJm4ZwROj4p0HjUxcRyRd/
v5nl21o2zfy9+S2RDoiPiPD5XM6DaJTettPlZ9ygw89P2m8ZUItQfEi2/jQiZd1kRUV/jrW4qf+i
IPqb7DoNrzlG15a/Mmldcwd+Cl9XNVOf4//5XCTtM+J4D8tn9X03/W0GLctjEli1il78DOmthQU/
brk5EPKarqpsaIhOtL++j/XodL7v7pabQWUXd8tmyGb2c2UjLFhowpHTugk/svmEnU9Ty5gcIt6S
N6Nh4fl9Mv3vebWcXH6S+TsIdmfGSL96X07JttdB3hYQX3QVxwiuwmOAwGG/fKTuQuBdPmz1z0/j
+/fxz27eZEhVEWHYfK0ZqIC75VYRTJTtavqMCCMoiVZNffe9Ed5/bi2fGN0E2r01Hfywaqe7lInT
3agSdEzzJrG0FokgU5IcXQwrbqCEfVVFt3be0Fbo1i6EnJ10fNaNoySKsMoZJ8E1hTdvjPlyjSqm
kU1ZN6oojUg1OVgpPftKD8k6D9F412amue68sEXNBO6lXjbU90Pa0fd/H6+jU1sZbdwcl6cvdxih
SzxETplgedZyRzlG7SGeiKrWI908WaZ39UXgXSvHoE1LYTjLOUQSGqoaB+ir6WT9w/KI0K+9qzS7
T2Tgc4TSf5+ZdbDCg5Kr9Wikm5Ky883S3OBmV4PYUhJqv48NugpumpsT81IVBlpvdpcNcbjqZMKf
WZ61PB/rUfMwMkh0/zzq+6F4jPIy6+7DLLq6orBPcdXJK8mWGBOwRbNOjuU1nI+N+KC3GU3vzSTT
EDYOM3EuhPXH8pC/j7OjEwRI7WH5Q8PE4pgTYNqi+UC/q65RaRnf/2R5AC4cSUrixAIOnyRXQf6d
sEp3r6UB4akIJtEFhGjiReFTa4/sbSrIq1qlVmJdpdbdVZNvnsf5uVzfratGBsA6w4y7X44tG4Zf
iykOhYC/x/QxTs/zfHCMKv+oKvWHWmR0K51kvJblVlH3urkQN23kd/fgbI2rbY9PcSLyU9uG5nU5
1I10BR1SojYaUo/l0HJnjHL9aBssBpZjy8Yzx4Yv+99HtIo1X8CSShrE4/x9aD400J1KRQ9/fshy
R2yRRdXa8u3vf1+OwzRaJbVDiMk/r8pj8kVJmr788ohxfvFZ29a7ztbAA5VOdYW6nLuW/1DOm9qF
VytJnusnDEBuMFhXvXCsq+CKvC7ssUJ6yDHwT9YVxrmaSaV0wuZjy8aDFHGaQ8VBR/w9vWLNSu9t
6dFwOw0UplZJ1TlbbQJSWvWkQyKXf1F2HJ8U6nm6wogHOof+sGImCtt7uLbVkwynp7plvj45aoPp
70fTJtq1mjd5rcJdaPjhXDr3r8sdoiBv2XCQ7VjoaHE0qDS5KNUfl4d8H6v9U8Wa//q9F2v6jZyL
02BIY0/OengoNYI2sBtP98gCVlNB/Mzc6YqK4RzU1g9GrNemIWLLZ5kVqwjlfUM7Pbm30GKslKZH
G68ZyIevt1OkP8e94a2Kil6s0t2X0vAPDcDUxucFc9VYWbW9sh2UJI13GfAnjTjdWhX8Kj1YjVHp
RJumsFcVGTtN5nu7KG1/+UN3jHUMY1Xk16vOSOqVV6RfKiFkFFdvbqjfdpUKQODHIDepetk9sex+
+UN6unkwg4joD8Tb/KIvXKqtu4nJesmfuWRq+hlo5JHy2z+NaDgqTLrcXDZ26wrmd4OjrZebct5f
7rHSArQQ5Oc2eZgaxWVjeYCXxv5/Hrvsl3qqAzXlWfU/t/x8Gu+m7Bf5JMSNLXf+z2O/71me4cYN
qfOZOFaaBnX976O//2kHhRo1zfy3eTevadn6u+V5//rjy73fL2wC3OC0MXHF80uisGmu6tGQm9H1
//uyl0f/689+PzE223JTlxHep/mZf1+v/ve9f//Lv+/YC+May6739ffQv97Y/35SlhjdgyQtDK02
38Hf5yjoYGvMd4A0R/VUWVa8B+VulVLdirLsH7VIeYdg9J0VaQQzY1ciWYXnFh/NWO8fpRjKW081
Zt5ZjsROrfalG/YEc2KkpFd9dNIeXULDFeQy9t14Kovhao77jrCOV2Vr9T1iegKBY+U8yrSnCDH7
ZE/WVI90gZLRohkaUTU1WYaPtYf0iMdvNDn1j8utIEe/S/c5PqFvr6mye91OmFrzaLPCo7wFeIaF
hs6yK7f7Jw8V6RzvXac6NqySKGPdHbz1hJR0vzxr2WhZvkkaeXQrCKk28XdnQ9Kd8Rzrzkr65Gzx
W15VuksSjGVR387Rg4WSQKHeU9OxAjqx7JGeMNFAQGuSNxjVAuADDxGM7l0+5pic51taEcTHgX6R
T2/P9WgvdY8pYV1P4D11Ip9mXKHoMOVhwWDoHD9Lf/gIM968m7PAFwK5aGk1/glJCFGARu28Zrmz
x71KWl2kCHcazAst12ANXcf5cE36xPSBs3uZ2NpNy733gc7CR1W695mRvvquP37KGBkQ7Y0nj2XB
KbWMkkpj6d2jf8CoVGivlHSdWzWN1QNPxqeSUsRhPUCZzZrejSDDBuRX5pvDFWjUZPToaTmJ2Hk3
Q2110A7u7LfWaMZeipSoOwJkKsonbQK8sjtZyzmQRrTuOQ0pJmJ5f7CYlR5KynpAfcLd8ioh4qwn
wyAap5sOmtKo41PyQi3bYOnIhf9cgiqYm3TDJSCY9M4eRbCWmf4rsfLxSs1XfW+qhMocken7QTV/
oGHVJnp15RwcQQkmJzTbn8YOcDnuC0cb95VQ9PEdJwbf27T4ExACaejtPaKl7v9utHm3HpprVqTr
bsaYtQBLcKNEtBbm3boVkjPKU1cgmBQVypc0C+Qf3E4vMCmad5qg8Nvzst35EYkIhb2H0uA061C5
mMgJoz0b2PdX7UibluAebPc6K7GTb5v+qe07//tWIn/G+aCdw2QszU2FjI2II718tGYUHTLvl9rX
vFtFj4WfEJI+rbMhe1ZKx+YQM7f0fdeCWoOgto/d7M7I/OFCAaLBS+fv0Ay0R5RC5RsfGNxrghQN
ybhZJhLmGvLvQUurW2OWX+6YhG9QFdUGWXT80PkI7aySNphZqq8IjQORBABWQtvYyaGsKJ4DXB1C
KolGQ39A6phhooY6yJh03sNgss5KJqZtYt5djoE9ufPKiqiMaRg/I8YN2bQfgwfgPmWCt0uYUXFN
CUOqZjVBSZjQBoKHrv/apPVD4JbuSXrUJjMlIdrOl5Eq4heWT+Ka2nF56avgkQgBgiEFba7TaAIV
N0mDfSAY2bmjSRzteqhOr1pU3JIIMTK0Rx/UUPeuS91+62SZb8rKMB/q1iJ8IEhgOxiAaEu/O9ex
YhVMC2hHrDOx0WZoPblhEVxw7OC5GY+5F36YfjpbetKRZk4l1XKsE+ZFb2FM7JhzurdAQ2xsYUBW
eBvOnkndSlqucRe4xIKnM+Im9H/Td3HvW8kUBURSyEzIcVr4YxTrpdZaT75V11sXKf6OtZ1zLsPo
C613cYcJDzSLFvKDBo34w1U+ckxKHzezRnHLoj74FANAh8I3KVTa2SksGRWFLX6Q4IvzSwvbWy+f
ysnltJVpgtjEaQZWd3xrWEYw/er2MTaTdr4oMq9t+xc98Ucm/u7XSLoGkaZ6h7iGX69dkCjPkJUc
l1/02Bv1AfNZv1IzV9PI4BVk8GgLevWbMZoncKKvb+7MGyiynjJp76NHmndxflj3rAoevNR3LpEW
lC9cphljeiaxTiCOgKB5nbn11EyOfDL96g9BRblM9HMzcw0sC1a2Xvb5pZp3nXk3FJFaY7Aglqiw
o3swSZi6oiT7svJ90o71z3FGo4bo7Srd9j5Qf98v5FpI1WsNSOyTxodPiUpwSevy4g/6lVn8hxB/
FVkxNQQsa2ff66Jd2Df6kzclJnHBQbf2G0X42EwLLJUZUaj3Ck5TdiM0hydBFhsYc37emr7WRb12
LWsmRgon2vtC/TJdG+Nl3dDnlfacAsuoDZEjJVJ+kMnF/mBIq+qt4CWsdacu7oFMqJ0TITiGX6+G
/ilqQbqUwgMGzl7Y0P7UAvzPA6dRVCdP39f3GBj7EcZaAMjTbj8qq7w4MoFCn9D/zfOed82Zv+b3
iNZ2uQJny9YbiJ4YqIx+Xw0xbaDWTs3bNNL/MAlV2zZYHW+B6ZwrLKqv5JRhrcpw5C67OHu0FepK
qFgxv9zlMlhJIJ2pZxzjqHDvSdTNDuEYZngr+jNeNPEBLsPjv0j7YUotegFmYyWoKSfrOcfzQM96
LvfO7gfb+M8tLRjVGvMfCNYZIeXCTDrUNu2JeCxp0i8HSat6i0S4T0jXG6ym2+kiZNarlL4OAyzW
Ye7k28bssuccmTB0YPvX4JILpAelvkVR0V5L9EooUYyXZU9UHj3knaZ08TJkdXa2LSqSxYxxaTV8
PIOB+3lACvgw2eMazdf43tYoNRFJl8dIivApFg4BrGO8i5XYy75BBr6MqBpL1r6gPrEck00JWHAY
61ufhN6uHskE0cAUDlX2pff2cyGH9E4STbHLBUaaqrYhWNq2eV02kGOIEqHYhGqKY6HCyOCS1bxM
yoQ0nYOhh/V6jDuc8jq5eGGfEpmBMXur5pc82AUSw5SJFP5G/WoGmO45Z+xf9giKsg++2uQl7QAT
FLob/uxMIlD1KSoejUlZdxBf8AYuI6ZP34FEN6++QS/1dss7W3Z1AUO0dTwQpYhKBWvIJzM03yyJ
uyeHvbzXgNTeHN2l4IReeR3xU3kmC7htB/spqq3+mX/6y2hr/zxoRC1HSeT2j0MSkYkSuM2l9HCh
5aXmPHsGUQ9tlFcPhNmi6XW6xzz3hgeDVfmLLpvH3hrVw/IFt/7wWOhTfarS6gqyNrp2QcJUp3fS
Lz+kMipz/cOwQ/xtXpSfAsEjag0ALWHjIJ86GgkaVzOy8fruFJip/rN1WLuHmtsj6bDzd7+EI6/c
IjlodZO/N4z6jmRmkHiZuDmp/ihNP3tnEPH2WZXuTBtVWITEkUC7ZltILrNRXp4mq9gNmk/wYtF/
9Ta6oLaHc5XnAylpVSDvBfZHajL4EKOqeRxF/ul5FPgQM0CD9IvkHobxK6UP/RlwZfgMekmbd2y8
Vw8QjeADpyfUhu1TX+XdAxqfGB3Cdajr9HeV3nxMR78N/gzTbcN9gWK6seUwW5ai8i2IBOEimUfH
ad5tmAWAj2jpeVXYYK22AhVWecnZdiZiD1N8nt+XnUh6Nr0bWPmlTj53GbMWWXaXzcLPJ/8S86Vb
26A+wUK3tXIuWum5dxOzxACxOiyL+RjZoIwuDLSXvjbwKiWJBjWpJj8SD/rGHSHhrjTtCS6L84D/
lT2zG19S6aQnh9LCtcP5cafr009KmXhpyho+9TzULeMdzcAMkmCJA4WBr6zj5mRWwYsQeXfOhlmh
Ow9Nxv/f/XuvFl6Y4/zpVawem8mtj/pEh6dEU0c1Hbrecho6StDoj3XCfaPIOdvaRJJZZNwbJW2r
YhnSm7BkqLTHYmtKamBZPcavfkw6NMyPuHWQhIompA6HBKK34uLenEqD+WtnMCel7r1KCrBO3+g6
USC5r13RUzngOqXTaHtP+rHfoLQVR3Pe7QPrQHb39JgnD8QLOQ+5xSqE9eH4ng3JlaGvpDerrCdp
mG8KMRoOvuA3Cv0KQShYsiaqCyTJUE/qhVrWJnAoGnqF/eiUH5FI4JuY/ZtlGe5dFtI0z1RebZXT
9kx+C+1C+XwP5KG+2TGB902+C0hwu48qBwKVPTXMKVgYokdFty4Bf+pFoF8cQUddy4P4OeQyRSCP
uwMxKtaqIcyLdgj7TVyKtQ3l66ZlnHfLB1t0ISJZUifWNhbZTVDU6uJoRJdQYfqJcAA9sfOpxf7v
f25omvpZWZUEfcxfGnXxlgtVnJbrV4P6CttvKi5JIgMc93imCNZoYROUwyc6Za7CjwlYxw1KbABe
bs11Pa6f6zJ5ZqFOhO98aHAolVWWiddkvlM1ZQePBhvpcm/suj9IUkh3ZYBMNZkJiJlAbDHonnOe
YJK8kOa1XY5b80UekrX3vRsE1pugbEDluSNDEsHp8ih3ksW2AJRJWbOtdnVkEevcy/cAyOqvbGLZ
r88DMMlddW4h18DcfYjszPoquuQrzvTkg441tcOhDjdpPMqjimv0I4GHC73r71ODj4LO0E6SO4+r
DYC6pzrvZ09eaSydp8QN3a9+8LaZ5uRI4UAj+0bc/fY0IBhxa72T5FASGIaglbIGE+Ih2Le2FmNl
7IbzDH+CFkXjOkWbADqoIu4D3g3INECLbJwNENmAdaRfPg9vRmRSeHPc5sHTOrTwtXSpOBbNpSjB
bYR65ZJA6xi7mSiXgqIME11/9uzhgwx5/TKSCPI8QjxYs2b3D8IpdxPnNjRf3Fa24vRMGmW/ikRj
GS7jJz/BYJRNCXp7S7K8tUzil5aHkEN+T4szQNPYGHdppcIn3MZMQe3xtuyBHcG/4lLN7MmqWQ7J
ygufpPoTzA9yEzFdm8lAEP3f5SlvAXSrrgP/nVerE/LnXWmhKE6Tklwq02aSVfj2DwqodCVmxp9w
XHur1TYOx3l3rNADubBQkyxPPkKneO7IgQhWAXAaJnh/vCJ4xx9ynnxPnbOkSF7UUmFJjaZmvtXZ
ePiB+n7/sNLevaiKQDmuwv570/0Mo05/YyrIwpuv2Euq6GfbaQ99lrcvvmGKQ1V2z0Nv46ircjSL
Uyoe8iwU61aZm6RNrScIARbfCC8nEEpjFZMZ64n8uyveKYj/nHbgWHZu0OIIA7Pww66+4opFAEAw
fVcy5OFQT6JXGQ5rrdUvEzN3VILE2iD8Ny+uSW+CIF3yi5AlwFoLZ6QCGSYTkWdRH+SIlgMYWiKI
Dn2GKBxOqEOUTqkufkHmVduV3i5VmnNfai61HMN4KWsbG4DkWq85s+Ypq7sr7icEh05A+xdnP/0A
lE5JZeyZ96qrxlz9qrw+Oaic1B5RmnLrBy6TDavrGd61A863meQ39a04qKn/Km2bhXQwGSCjl/9E
ntxW+gGpFlHrhweT0w1cFF555YcER5t58Q7/pOhNhNJNu8u4FHCKWsW93g4mHeP2Sehle4QCZu3c
IrbvqAxJxHFNc+vFzLiwZhvo9ISvtdlCIdNg0FjN4/cG4DumWgMc0CCrelfEGxkRO9G3Ufu4bFRa
EiCZtNM+zNOfQZLVj0GSQl0yy99gor5vzEeCBGLpZEQ+cvpi3LFILA4CJ+lbMRwK12P95cLnCEqa
E3rNLcU5VVTtQ1M7xUOfZC0ULl/8HHgfB7JSCVWLg/MCniVAA7qYbUwQDrroHnTIhby+cE7aoyCl
8VGB9K71hwh5md372v139bQtRbqB44IWoodGxro1HHao5fZEQs1ga7OhrqgKPBpDcPz+KvA+j9so
gD3SJkxd3Ew/c96mx4HZCNRDZr9Bd6VWMN6aLC8e53eG8yIYhP013yjc0fkKkoF6GqRC1fXPti3m
+mMr92bpeK+hOR5Fk//qp9i86nqb7RsPElDaZO76m5apBYw/Tl4+VA1KhgXaaZYe1LDMOoVfiCvV
PUpAlP6zX/z79MlFeqkiTSNVoLzvQj0h57NLTlCAvVMU4DJc0mhKH5xjl3rhCXI8Oo4c/U0y9ABB
9IIsTVUnhGz643gVv9OKGQHtKvJpK6EfltNgHIEpIDAKt4hsqHtQGVk2OtwbtNw4u8wcnjD9nV1g
quTRnOfuflDjE24Z2wzLIEBq3AQzNNPIancfQVXapYSeXED1Ic1G2+2lVcj/5aNRiFLogtzCxPJ/
t8MfjFnhr1xDhlU2yLC+M0RidLs1juBs0yVxcSD16KZ07v374syM4j0Br9+XAciBQqyHiJpT0vTN
CcQk6/r/Y+zMdhvHtjT9Kom8bp4iN+dGnXNhzaMleQrHDWFHODnPM5++v03FyaysQjcaSBAkpXDa
Erm51r/+wQzDT0c76ArMvCrGB7RRwxsaXO3GjHzpmn16dpzhuU277jnQw+45JnoI/+Unz9WrfZ7T
DRFCkVCB6qJ+rlSefJqFQCUMWjiS8jZiXK4xEcO8yaglMdzYd/lAFGCJ0KCtU5YKFXqv77Tq+f6H
6a0ebFA32rC93GFTQnPZJC6EvyhGtJEnlrMxZOkOGlKSAJ4ap4YAH+h2uRWf1H5b2biiYvlnbkVi
Km/tgGiK1mU3ltL9uE0wgvnbi3HufuiT6pxnG9mK8uNUwhieDS6THhQVRtLR7ppqkWPrhSVSApdz
VBPyCHxxmb/pCAvWRo0Dhm6VGA9BXvZ7LaI5HcL+a75zMp0ZUxRlu9p33FNpRA4ONE4MIav91qS5
siVyC625p1xarAHeExYlVLWBe0GDJTaGol+KNpiWumzzS5WoT9djDCykg3YJ6DqbylPE4rwyL104
mZJoYLv7WgExdgcTLVTWTuUOeDyrW+nJAGLR9dJOhDN+fA1SmysWYflSsY3xMPg+ysMY1TmA/PTh
gFQ9tBOsdcVJEB43QjkYTTGtHFeUF0wt+QrRW4RIcjAkznON9dCJv/7aiVeBJ5g0xsW3yIv9VWFM
CMdd9eeQheMqgiawA78vWeLSdgtEVN/m7j2SoUqTqHEgasHRcLSEroXJ+kOCQONT+OHa1XvjD66x
vWsl+cbCJG9luul4QnflP9Ra4nxQbBN5g+7oEDiFsaWiyJlGu4wYeeJpBrxMt2k39/UHK0CCDVKz
fbVJ9ozUePruWUQiGEMMquoNHkN7FT2+YeqAgC5xEZlA4KS7T02FeKKXQAL4awubctwVEhwhIWNZ
ldhAxNWE8aTgOrbD9Dov9mXoX/NaM8+EdklJcJX+iIYvVVXrjwIe+RJf6EU3eCOOhVRSvcb1WxAP
g0VSvZzvLQzJmlufkJKq2WEL8QYenjQ6pt0Qy6SPJvIOFYIjCUI3zBA0YVQDhuv4Y9mmtp5XCluu
Zf00IXCHfnsPi5mG4Q+VdfFqqMOPMsH7G1PAfuEF4wabf+odJU/eWve1S51pi18Gzp/CG0hUR9bW
ZKM4YXiA+lDpX1Jr0t4gG2lLw/HLMw6bLW5W5amFs4RuBPs8FOtlhfmV7y2G3pqQt+XPFhbxf1Ta
J3iducbPNF8NWOCeANWXpkxdGooxPekdHNOe1KJ5U4+2ewD5JdPXXGBRED7WZvrj/ikHpTjN9UCt
w1/tGwwiQIB+Upcri7wdpBd5px1HKyE9zydwBF/0fSh4Bskas2PufqqhxasqBjJFoaiXjjyFfdwZ
B2vsQK/zIuyf8ME3Yaqm1SlFXvpAhM54sVWsAFMCt3M7sX86gQ45qxhwRk89HCz84skj5RB1FJaS
I1wqGF148mpVt0B97RO5g9ONQFazGTJErlOfEGyYoRB2EMy3Y6Pum2DAoxerJqR2Aytm2WzmVTXy
cQoT5nRyw1rDHseG/O3r+Ow4k/s0EbgCJ71/Uiw33MxXUWW0wz62e+iQTIDP9+dqzkp5GmKGEBhL
uedJKX661OUUyz12kVkNfJ+ae5sArac4F09z9o+Zo3VM3Phauck10hnWBHbtXu4/sApBR/ywWmtE
ky5DC/QMcENfmVYFKNtEDHCK71HoHxxfa3eZbfgnkCsdli7FCiKxh9iK6sfWsYaHpvUQCZEHZD86
7jQBlr4WbUkiwZRb9hILD+ZosphyetYvKhhSAa0UUxIvKDRQXBtZcFm+BV1OgE0YjkusTtR3etUf
kcEsNU9wikLqd3O82qVpw4k4acP9oJk9ZC+0dnkZtmjX2Iv07tde8OfeBNlkUHPj5f/+3h4rerRj
qLQqFqRhynELkOEGTJEUpMHgzXOoAVAynojOU53pm6FNxQ4tf74Whhq/h4SIoePtPrNWQK7vDOVU
Ojr5IzUWbOAyuqfF35sk3kUDnSm88WumJ/43y4bPG6APPJGH560BCk8ewvUd5Dlmp2k7nc0G9/G4
jppnI8glEQQ7q1Eh6hQAYZ1JrtRc988bjBcZl4CO4sbywytzvtmEpB8zwvvBULAchrdCc1ujdxkN
lVQvycMJ1KRfgalWq5jsIMKg2ZRT0e+sUnfKTRCZJebO+LSnssdMW/yhmmpCdZ8W+MGGACyjACRi
DiweAnpJTFJRDWlY1u6TNEPRhRTltRthPyNd8TfzIR5QEJn43kO6V0K0PByjbcbGqj6Gn7FP+eso
P++xBYigqq2dix7YHw3hiFDpYPaOdyg8OfSHoz77m6mOnp/mvXnjAZISbk5mWFAa4UromOLpk6Hu
BZLY+U+cN2P6ytgs/xZp08GWzy0dQnOGj/GngY3U6GPksM5EbyzVTucJ6iU7leAytPW+OHRyM5+v
018pclmgW2siiicAVwa3XEEDzQeX1RzQNpfvXtF+G2qCn018NMzYSC6ot0zsjFvUa7GPAkHgGxEw
Rcs9F35ObuXbDLD4OJTwyGMFqQE2W+QuyAfNvFgMgft6/031ipgncgIdHBsg57ZVdBjNlOflAApe
JQKHLjao67RDXRTqKsFGH9Pd2LwqSPCYryuvgU84KObdOJDLQ7SU3pJxtrkaPDEg4Ap1ZHETzLTt
feqDSf4uhFeOwUqNF5A9z6wIrgqJS04xTGrw+sxBB/5icBg8EvhFv89EBIF9NoISTLOCoUivgxFD
oxgpO8nOjmI7fVYcM1gGYwJDvSHhLXSNepnVzlXpk+HH33d8SqdJCbyjQaYFA1+ElzM4JQTqA8no
PtsWkwBfTQ9dZUkGv4aXmamiLFHmuXob1OFG96vxW4W24HBfJEuR3C8rW9Xhf0Uq10fmBcP9qsum
flg0FfKsIU0OQ1mkLxkfFB2vYRNd4FyJ8JD4BdNquyyjrV8gmQgCg+aDqNCHEA3mOnOG4nHGKJU8
1M5aztAurncGnI7VTCyhyFvplaO8erTQuwhj9wXWeTlOVRowO3igt8NeiT6qzKxlZNtv2kRNP09x
dIrxS1hbeL25/bAy5WEcqHu1zs19Mun1yvmR2bgJ67J8sl1F3CLi8MpM300Kp8dAq54YF26HqNDf
3Dob9wHIIuypH4SWeAdRy4A+so7YRW+IHXMIqkGSJAhSkpMp0cL2m5kepRRLcHsTS+9gSZSpjr+2
srA5eQU4dQ2e5Ms6CevDdqeUjBJpQjApEdJaVQSo/rHU2jP9y89qiH6DCW8PnBsKYnCVcQ3GCECf
OSulZ0SL6BSo7J5/pocsgwrznGLK9EeBJol6S64jcu5878uDIrVRb0TZs9/Gw7ppVVqgUk+J2Mn8
Jex6vqOmZqw/qnqwHSz3aJY19QihkIVMSjG5tk4sGoesjnIcmvXQQ3+Mf42OfReOFN24JvRWvMyH
VWCLVYKNgVeVhbfA2OOYMZffwiwsN1ldqyfQwV97XOS/9rLToONG6Soxc10V1glSiXfDVNAtyk3m
ljhMJZKiFZbZkViT4jEp42dVjaU1WzOifg+8ftXLJyayXGzjVNJx759QyZsWtgY/AtMVZWm4QXDM
et+gG8nDit8zik+GLPLmx30SgL0XBfLeFoOU2NDaJxTAuWRuRdwWN1NzNmBssfx07h9RFhhHo+sP
XZF8G6NReUwchbQCczePe2CPtWdxmLz6p9aGHrIBiERM8HNtgVZ1SZIlDh9KruIxkYYfTho/Wd3a
LrTg06xo/iGPp4d+iPUriuQN/HGmURTtqm6cC2x7aT/CSQfciuNnRTBdM9MG/Vtrd/nG1nRjR562
hzYztBaN7BTKNnO2tZeiuZwrPsb9J1woyk1jCoqLLlJe2qJZILcE3Z0qBk6uxSfNc9EaAmMPMwK6
2ACygjdZX6JGjdVP6WwV+CvfFupn1GbvM4uj0Xv9iWgFx1RO92Ywd3sAeS9Tji6yWBelbI3TkdsF
+s11rWZLLR5t6esygB8GQJ1CsKXXDkstW8xTa5Id08u8l+GQ52irZrKot2OeK0VFiw38Z579sHhB
UW++CtXAvig14Ge5oOJYGrQs4+uOrKkX39G+4KnufJ1nQVJdcBQFw9Mzrq65q22dsNn7SVSvGqqO
HcKYErlhvJmpIhqo6wIce0N9kdw0IgcWoZWM79EU3xrbBwuORmqKuF0xend3sBjizSAQ4kYuM063
l/0AIM96vk/m22Y+dBzA9dHI1uaQKY/oNoPHtg+gouBahEspcKRs7So58nZyL9nc5+PViFjQNx69
rBTbGXrv7cFYI2KKV/OhE5T2vsGEg3hzng3t+JP8JiKyJW/OjSIY3X5oPEaeqK+q6r4XCUTdtFI+
eAIc+oqhptwZJ2e8ELIQLybV8OQMnHAT2fTPm3iJJe42gof96VfOi5WN2utQWWJFfp91iPWiPzXZ
JJCe4oyuF4yqFM12l4pQwpNn9tkRM6dbqqIOj0GhnxWSAQE1MrKDvWI31IFE12FBVHB+CJuo4Hj1
AJlxbJNsFnX1VYgOooYArMS+CwSWn7LBIjjdN41xnR/CcQ5Tp9YbjQYVOWaW5x0m+tzQtVIf4GYn
jwYjNty3TXcpZG54SJzLGSYm/vVTGay4M7OdEVRQvFRuWxV/60etJo9MHdTmbcxANIV6LDvF2ZlG
bpOCKGmn8D8AhdSWVCkjODh6GZzn5+SUQo1CrPJWD7iyzjeUWeLwWCNvePVtnZQhpK7BhJlmPN+e
8katJJxyXwCB/8ObKVptQzs5LObvwBmEu8wkpW/CFHBFNGAGycgSL5DYzSMF+aPWkNY8OIN+6k1K
ZGQL6isjTZcrzDUgZ8vDid7X1yBe8WeFBDk37ZJMuQnk0Aalll27YNnfVHqL0lvibI2hv42qEewS
yfHTqirdO3pbL2PBklnayvRIGmvyGKlcf/PNM7+AqTaeoCMOkoLhyalRcIuYDBfIh4uh6yP7pVF4
YKQp/iJOxS9r+wZov+RgEBB30FocDQOnRbhvQ6PTpcSigKzYIrA8tZTFDMfSnUsu6YOjVSVx2wwM
oP2NF7PFg2ayE5ItBDZ2UA14VbJkvInNmDEiz9t3341VnMF75dLYpuRwQF4dlFdNyW/zZ5DllvnU
YjAfeVG5Gy0Pd3A0rjtPNdyjb8OsbSKtvrUF8EgIpvqtjsw3whMkT6u1sQm3AJONsXRO0HqsqsSK
RC6q1YC4gDI1uSAO1LddOOpbVauC8xDkqz5q1QczoETSid/bSDwQN6XCf9N1t17y2A53atQZSzJk
olVFjvVZ8dGNuU6/u1es+FkiEkvin2OrN8jBUdzqWh88/rVxCybao9L+/OsUIqt1GXbl0UmwTp1L
tbxnjKkmuKD6lDPLzAm7TThreeWeP++NGZOUKELLxuXR5xWWEm2Nc17fXgsQaQTTRvesAae7mrBv
tVPHu7BzqqVioePtHejTBICfbBN3YXlEBhkBHh1iu7Y6YZw3fdQmomwbq7l9Fldkz2fKm0k87slD
WrQwe7vgLx3EEjoFkgWUloe+pSBCu649G73r4CxQEWOmOA8F3e9iIMjx4V6/2AD/uGn9cedZjb0W
rmLt3zGwvRicXafXW11OlzIK/y3m1jl+9hxqJpPDEtiHRqoY6ZrYjH/uTcbEyt+q26hxYRjZ2jcq
QLJ5iArBtlWPok0EBfrbmFjILNTgswZdgaHnLPXGbd80S3tt8Mf7goy1GJKRHFMtg6/tMBvT0Uef
wGiKNwfwcQL8erFsgHXTdEvkEcrmTuJpfHH1K3+bcrWekoa1R7LrSrnxRt0iF6XbzEtXbAp1KTyC
cqKggr5RIRhxXAkP+GieGe7B/YLnyOzFOHfyKCTg8pIILB/I32KUIw/nF/zIfSDvt18FMbFj86/h
MKpez4eaRJGlowcoafSYVtIkQ3ZDOFclp7QR3+cjk/WVBhr+UgZ8vVb8qXv8a0+JJK5ONu6yqCMc
AgvbQzM1fcvBA29+F7yNTRMtuO9KqHjsgT3zGJd7oTyn9MOvV8OOPy3ri/t75/PzO+b3ZiEu1fFg
f9VAF1vTmeKV5ibGmx4ZYIgJLrN9bl1mZkPUm5A/x9dex5ZeI/p7PRdOJXm1a5VpRBI7k8yIwihX
ApyeOz62CoGPth3mu/mtTd2WgOZtzD1FYKEnuuAQjkV8sAX2F4lCNzTSALx0Ta4sU7TCZ0w8eO6l
+MoEav1phnX9NugswJKvP3YyKLww4h0BoiGpwNOT22B4mXZBcgmqsTs6ZUacj2qnr1Wu7RV4x6ba
lLfCiOpXRlR24iovSaj7Tw5wyHzW77Didcb2xdJE9Zr08XSE8tI9jGSBv0zG2QeCWOeTZGdbnX3T
HFZQ4uScTzwfXuooTF4wr1E2uDopm/lwaKKX+Q2NKylVpm2TycM/n39QX/YTJHtpxtY5n4OD3sx3
Kn/tOgF0QU3zjspQQEshb+UjdN3LMIXNcxbk9X5ooFEWmJd+wC3AwMUPvrlIELe2gtqSTL/y1QxA
oyI4S03/ruNuvyO2lLGwPFTi5pkoleaWNUN7bsmUxPGS84FXj7g1lOlxBF990VJAMqi7AK/+qZTT
33YSym6P6paKuGDqJWBr7NosbLcVhmRHw0o3SS74bGDiLeflcWipByuFxEQDehG9XXMbExOTIU2N
f3ZEhAi1+eKzlU4AXfNshQNpQ0HeLIZIxaqqAd9IWtdbu3uIn4xVWr9qnjAkVI9ZSql2P1Z8NA8e
PuJFO7woZQGUT/V/UYPRptNQqmMWe8qOP9bckgRgncaJYqwc/MNcWyR5FV18gJf5CAUZ6q+msw/k
l8IboUjvBVoFKx+rW21X2pYr39n0EytYQd+4oRyzN7XTOTthGNl5yPG8SnpFe8304UeLI8cfEZEu
NO9fI5yWBzxIgqQPXnqjg2Rf8vARfM+Hyh6IysgSEplznkWT0apf7vugGtOqi0vlSBVALduq1bVl
OT5mpGctK12vPlJN2/VEgLyGCNC24Kh4RONyASXVp7nnstBIC5YEodAxoeWIgodokwTvDOdJxmJ7
VMOIUZlJjliNAAQyY/SMjlGGUhnBT3xZ8VsPa9JI9BffBPA0SyQl2JsOD0bDhC9krtHAF2vxiTkw
2a/xHuEQKGBYepDcdiR1NXA3CLZtPfzdEPUMW0vWWpoJxlVa0HbmsmM+V46vjoujQ5CbyVpTnejW
D+q0M9CeEj3MEHk+V5Xl9yJM4Pll6OE7BinBCvcNjaEXx/iMSkqb5Oy3WfFtVhW1ogl2Tq9slUBD
+1Slkg4mZGIORUyLkVu+aIrkUJbWeCaISGE65ZZ7bHsQ3LXpa9GpOKFHpb62cZJ/1zENyutieMwj
V5KWKc7i0jE2MyMYH7gVtjXei2XJ7AWb6a6PcX1eZ9fUjpWrVYr2CLXkVklTnHnTGhXa8cQ7D9hO
vXIBnTKGw5+ZQ8sa+kmBzNawD4GpYEWSuelRSUciX/rcfRAQo2QWqXrTgyhHZYl3XhlrN4bI2i2O
YR1B6kWD55bf46e5QqV+JrP6lNymwp/WIo31t0zHidGLHZWErKbZNEPA7AOp5rghHDLQoOEUzpGM
YhhAaUZ0chRKxuCWdMTyyKXEPKSplHoPWfuFGgS64liM57ih5vMHx94aaCkuUSywPvR5tPa5SPZk
1ednv9C/BV3oPXR6bL/O/wD+of1KJ+Y9MIJzHvRiMB4D6SLkR+kPHQxrYXd68+jEDRhrHayrybeO
mDSrK+Zm6cJy3ZfWjoYT0c7dc6M8VbhVvkRUfvs8zLpj4htXvXCqA78OChg8krplBatimc7R3UxG
F1Sj/bUUH6nu4Xc1+Mp+rn8MzDoaE2ZyKHggxeSfLe0kMPDfcDai1+GG2mq90XzvFlZU58IhKTHK
IQxNnczi1nssKGE4LrUhLN/bAiMFrxPpYyKfpH6snYoUmsW1DBPJP0m6HjUX3EqzLz7i0NKPZk3e
B0GMwbbrLVw3c/slppbe5jWpZPNeCAaCmsEuNx2qtk2A6uU7hJa87RfuZAS4b6q/XmoVVosKgh9V
4ry+YZgX4/Slt5cu94O9IjSBXdgYP+MIF8R7M7ulYhofEyXJYFUM2DZP6ncbPvHJgCK5nVzzRnBm
unXgDz9Ao9Fecqv88su4/TIFEyqz1j+njPElwezFNcafcWtTjdREam24p4urmsO4Vknf/immZZ7r
1s9BgdYm/NGBYAsfPcZhK8ePeaViX/pRfWESVXwQKeivxdT3O9FK6+XOy/ahji+mXaTZR2vgoiwH
AnlkrGFjfmfIPN5SoyNqDTsawmDc8VsASzKve+VZmJAprXF6hV9bH6Nag3gvIYSionbmUdWeXJzS
SPMy6QVtOJc2ssF12GNnvCBy5sXR+i04m3pWheucihHLBgRI4WeZwF7N1WsjWv0pK9twhdzP2LZy
NCW65myweN0MByZ4mlpXHpvBAuljvp+790QBq0RMFhsUvJ2Onig2+xhZCECmVGelUDBQAeCFlRE2
jTnu9Kr4vU/GYKW+Zj7MQiX/4DOHK2xNpJPosMA7DY114ZrRTTMlqiWu1pSwrOqVt08GgIIypJDM
HCDWRCzAxaVvoZV8o4/zD7FXvLpqYh4hBlAPyzlhVhO0HEGmIEXEfylB2U6VR5I1pg9LQ7WPMyLg
4ngG2Fidi6FqbsXEsmZNol9SrVPTDy6rL+gD9hHmCJhTTOo2Sz2oroPmykepd/+8Km51BTLgzfWt
4qoV+lOuuOo16uObJWpWX0Ij1mEbomRI7C91SP1L5WTmzfO8EzrIdz+VVXGJiIv24z0ugQXi2NQv
LXP+h1JAJkmhFqHko+0sQtJKcOR18daVTSk+EqiyM+VQJ9e2r/THpnXgHvGtvkCpw+beMYzPNrGB
K6vs+4wUYlt51YKa7A1Snh69ytM3XZgGhzSBdt2PSb1pvTG4GALD/aEjmajERG0toiF9pq4AmPTR
QM6HQGr8qjquMRZGfnMnJ3Te+9ehKg+Nqk5x2THcTTs1CkbzHlGxiPxW88UUghIDr7rYYTXa7v6h
a4J6b8pHZTMLdeoJ3ZpP5OOs3al4lhR+jgu9TPUqZI6L3alERytmi7JEnlRRxTNKKMiQlIdCsaJH
oOFTpRfeL6QIF0+y1cV+bsWMoo+PNQluBWEJF6WMXvhglVfSb8S+88jFK010RX5L4qSTdJ+gXchE
JrV6aopaPTdTcjSoQotFJ8gkqy012wMDV08+tdReVLhDqiTLC5jT5xKcwMZxKkzxWo/H7f2YjDCI
MURVLQqTWJ+ohY4uMPMw1lWG3w4mJfre4yFroL6CylEkKyVXjCdROMrZJ0TLxVR0bgDvm1ihFbTT
d0ux5WCLxnDuH5188Napi9JxGvBRIHQpWYfIwsK2wWusdV0bxhXgXmwTKKuHofPOYHBrhyEu/JJF
KGzuarezET52qyBjis8KCnJgEwVaJ7W1CxK1Ws5LiJ+DMiRBWBxquaJoncr6G2U3KJ5gvV4Jpymy
2q1j1N5yBusHm6FaTxL1rnPt4WI3+s88GBetVZtvTGydbQSDe31HQnhyBGXgHLx6ymAswCkmA8jY
zpT3MH0euaSXOLKYr6VBWkhmudpuPqyZxGDjJ5EdEVqvVWCuKrU9FOYQ7jXK9JNgURwgoa6KiudB
2BBEZYQsFQ4XOExaxciRZ1RZsp/xL3eEvYJb6GE+0iQa5uBvvPRQqWKmaOzn8mfeYGq774qiOs9H
BMc1+4muCBv6pOHpSakUaXoOUKuqj3nqDWTCV+WurDVlV1X6k6HKgaek7/VZzd3leG+xV6cQBUoM
quRspowUHJ+ZD18tXNb2TCbQncnDeQM9yyAOEMM4YyQw2BXM+eZbKanHU0T+9/l+m/Uu/2fLyu4v
zu9oGejbzEbO85Ef01yMLYkK4cRMVhUZ0rohIHajpymqmE22Kyh2B29gTCHKXxfffAXmyJyYx04Z
DIx/oxdk4SIkIbgjVhG5mWnmLoLG8W8J2SJHu8B8EoLubT7ld3W7YTzFVy/fMb9gKJkKw2nKN/O5
eQM74mIgnMXltkgw/xSNu00xwxtKwQQTc7LlhDZTJ0ot9c5kgmUHLr+9gnCKls0hPqQjbaZnwPOC
0ThCOczdXjIVKco8QOtG4zRj3ZJhJsaoOpj4CaMYLD9MV2BuKyUksK+SZVhF3r4bgvYt4/nRluQl
hJlzm4n/adYfvIrhAbdS9+xWJmWkrjcrPBWf7A7DYWpeKIG40+S4zcC8xp55n3rWtC2tCso8MDZu
lXITde2vvRrTtB2G/AgnvU3liR66OE/iWSztEtmxn8z+NazTcuuQLvJQ5v1wuk9PpVh+3hNlelN9
plQmBeH9VJgQMjvRrK0aoxRn+VvhiutdstmJyGy8i1p0q0a44Xk+P28URQvpQKlgC83DECRkBKFq
oQu4L16DOFd2DCrVTyUfug3h6dAMoyF5n/eIq0jve/dzgpUXoOZBzar6aoag3DXF3hrlVvgNKfKu
1LVqy4hHhevYbZQxa9+n0PUkFXo8ZqLqTrrttMvYqNWlGZcwF7zpu56hsJgX9C6CA4N3Nz1dcg0L
KJy9vU81z9n3ramfWrmZ9xDxpCer2NwPhsg4YQ9EEFEIxU3M6tnQKFzCOFBZzmheNcbf7arPT6aT
Nxu8ubsVaYCMZybNXAL8FczrdfV1tFz7wcsb8xANjnJMi0oDWiBEYkza1ynq9Z0e1qwQElQKMhN8
R4dlnwP0e7ASt53FdCuoAw8VwWfVOQD5SGjQ0/juzggfWZiLNxPCu8v05C7TtxLrOk2Jf+urdk0c
nnboKdXKtRh5KtTqB50AUSEuDVKMe8CD1tiQh+XGoIE+zIeYmXKVDTaeF3JeO2Txdz8y4rXrlrDW
BfJQbGcJLZY/XGVaeGi7tt91THj+OqW7hDLOjbBaWgjsZNkHzVzf9SGI4Fz4zef62CEjFeMKyDjk
jSEYav1c36VhEZ27hMhUkCMVYz/L2HsmYvmBNO2H+4BuPmbhAqlV+aqyIDC3mqtPR9P2I8BcZhp2
wjMnHft6b+RJfzZxyq5WtdfEC9+EfVg2/QUPsOQE0fnijIl+Mjpj8V8KXKaM0Xq6VANJa0Ho4qEi
Z1AzwDvvZY4+IpOAdSPkZiS5emmqruR+FZL9k5Y+TYwX2k9oaMWLY0t1ouk+mZmqv0zFr6NcjpQM
tRuOVv6TyRXOC7btnzV/yjAm4pAq5TEdNfumyhYuzc0DagDvSc9Lfx9nEAszTxpGlpGzgZdSLeKq
FysvmZCQdEIGoKmhudYSBSGFlWsUeimaNKO1fh071C1rszC7hdbGzsVJafhSxWuXA5jmZT6H32e/
U4FSiAWT53J/oKbHPFKNcjjrPDL5SG/GVCJpNlR/Gyvur72+V74cBhRbpkH1EkjQfQ8YRmsZAQYU
Dt2jHxWHojfyjzG1HZ6X4fQUOhP+MGPbrRWosuAQnfoI4RWqQClgrxr4PSeudYnTGDYmXG9ClKzI
JDSohJXdRmvog/jbdAVpSNBLDq7czIfzZgpr3PEn74KpbX90G6/DV5o9UjNxbir04eBlyFU5HahD
f1Q8G1LJ7J2hEIIR1wRpqyWc/tyryUT5c9PEunIKMUY7NkybCJPELVLa32XFgPE8dGYMv7XlfeW1
gvw4gbXdCy6kQTxjVWRic8nVkJ+7HSWhkPpeW8Ags/YzhabUKAg0ujmDYL9rTT7dfDruMro1ugy3
HT/Gkr5EsXPtWnB9LXLHQURoDup1fsGSTnlG2di7v84N1nQxHL8FqSTIDYKRWOSDXT3qONM9hJHm
7WFA1Is4J1KRfDn9LfCYMMdp/8zDqLlYKWm28nRFGjIqHxThEKvXOk/TNxx4dwKLgM/GBDAadce/
UEPZ0H0yewn7J/6sa9hDPEKDCAbUgC+MI81FHLrbTZm3zr6y5DLvSICS9NcnRS9ZTa3R+TAan0hd
VGEWw0onJRop6AeG26bB6DkmOHwoaQF9AxW4XsYXzZaDID1TsOGhsq9RwP7M4+egacQXA0Y4nmlQ
wQ4urJXVAELjnFMcS1q0FQlf/QvTTakhdMXX1L1jnuL/FJqDbKWov3kpXXfCJBOZUzxddUKLV4FB
OzswXdlwF7lHb7LEtsGJcc90dthjzqJsCRMdIClb5SbyCHqgFXMYfgzJ1e7o7oJ6lE8z7cr0GoPP
oFbfK10w1Y6bLzciOxOLnODBwCgePp34SpPylTgA510NPRAxJsHPodOIZea5wQX0DJYExevRxkFv
j+BabO3ulOWKd1AiKIHjWBjHeY8yXD/6hAZt5r2/zoV/P+fHprUHzCQHd8h2HQjW1oys4TwONnE2
k5a+BEy4IQN48Q/M1xmUDLhATpjL+PGgfdL0Dg9CGfLHUrceI/R4Szhl3aMeMRDXbdQs3DTuHrzc
32Iv4pAhjUn8GLjBY4ngeDRRxDt1M+yBujAYtqlTe8gtXP8qaiGURk3h+je15NLFnSG9z/3oenol
VK6///Yf//rP//gx/G//K7/kyUibWf/rPzn+QUwHrGZa6r8f/usUktpV53808z/7823/7V2br/z8
kX7V/883Pecp//33t8jf5s8fy//912+3/Gg+/nZAKGvYjNf2qxpvX3WbNPOvwN8h3/n/++JvX/NP
eR6Lr3/+joY2a+RP88M8+/3XS7uf//ydq3v+oO6fk/z5v16Uf+M/fz+3X93Hb9+/ko/s58f/+Hdf
mO/983eYKOY/HGHCxHZ17kt8Un//rf+SLwH5/8OhsTIwelJtQ2ju779lWJ0H/Cvh/kPosKtc1zBV
y9FNXqvzdn7NFP+wBMu9qgkCz3VNmL//+yP421f511f7W9amF/DXpub/yp9U3L9x+SdauuMY9GP8
MoZj2S7/L17/8XELcfbm3f8L/zySU2pN+yk2JKOskvWwzf4PaVe2HDlubL+IEdxJvHKtKkmttSV1
vzCqpGnu+86vvwcaXzcLRRc8bUeMIzxyKAUwkUhknjznBFYBv903fvZdfFpt0b/sr+1pHHPqubl4
EoZKL0A0G0KBOukhSzgo35W5u/8TM8hCRFOVTAAnzs0kcrMIeD9Jn1n1mGG0FbMSkX/dhKRvLuXf
NjTx3AYEDxBZK9gY7dFVvMIpffMT5IUuwCk24m/hxvfaAxKX63a3d/C3WencrCGCnxpVVJiVHjE6
phrfC/P2uon/4BS/bcjnNogKnQ0hEaXPyZsax/CknWDLLzn0PG3ZaX5iGvyGY5H+1RduqOiipOqi
rig644YgN9P1CUTHn9F+8Qxv2Yl7zQ/t3AmdwObYon/9NVuMD4oEuvNK18NWCtbfGeiltHgO89RT
iODFkGQv6vhBFaGiKBnfBRH6gEoB7ZDrfwU1cu2PoJ95de6gHCyoUt5Kn9CjOkTg95xlCOtdt2EY
G0Y0BBlV1ImOQMMYAcHynIAUXfpUNemmRKJSzZgBhxIYZojcDNj7pVFvZ8yzhiPSLyP08Lz4tSzJ
3dINrxURkQ+0qC6ZQ0BRGAXGRs3DoIbHSI/BbZzquJkh0yVCcD0FjKgcACfTc/OuHqLDiCfeFMco
k4LebSwsxexOs4xpMAJqa0CYgEZCoakA20UoOrWCBF6XJOx0APhIg6fGJKASBoKVqVzuknLaV/rs
SzEoMvAMg47LIEEavJteEizGNFqw+gCXEg+7tAjesmD6Dv0aFI21uxrpFsq1Nubx0TIDuyr8DGA/
kNFX8S5Bj7/Gw1oWhUNUNXtVhahtN+7qyPgGfALAe9ERuaHAc8AtZ19/FhpZVt9eKZJOBtmz9Dkf
9IPqghXQEx5RirX+0NnXtqiLrGxpYAyBZM+XrWqfu5g3vJ1sJNwWHlMONyZuBae1Ndx2a2viGEto
2cLadN9An/OI2QUbmgwgRbIwNJpZxRMU4T3p4bqfb50liCkbuBFVVSRs8EAv1mhB1CV94v+Ad7Nb
ay3nJG1GxLUJJmZg7nAJhxQxY/L0A0jvdtWpRwcFAREPpR1EIIcf/9uamKNrYpwhAyJD+jRL5OGf
Wfrt+u/f/FKrPWN8sK4U4G46/P5ufGur78v4vVCd6yY2b0iNGBJSCyByFZm5hVWSjEMAUo+vG7I/
ALe0b30CddMn8l06BFZnp/fKj3J33ezWymhGpemaQlRVYa6SAlwbMplS6bMC73OOajGUQ6y24Z5i
+nvYCL62w7iEWVV1U0+F9BncBb5utzYK1n5+G+1qD2PoTsXZTfrrLszJqq7oSCahc8IsC3OOkVxn
WBYlv8+EW7zv/2DfZJTWZAXAB11lEguML9YFxvnET62TvT5r7qogQeN+2P+BGaS29MuIkvJ1Z60C
kppnsol/LX7K6gAIrQE6iNehv/vfjDBxSAZMAm1nGEnN8ikRIfcIFVwlj3mJ0uVHQYqOFxiGrDUC
LiVmzxS8T0DhZxTw8Km3a9DO7aUdxN7xDjwodrIDc64ncTbwMu88t0nTm9UGhqBnDrQENiXtpGP+
RCtek04B9I3jDxL9Reced26I8Th5gPoE3LH4zG67W5qTDdbiGz6GLKzYMTjuzVsV3enVqsQ0qQZ1
NItP6EkrOehbQNlcSOG+CjjfjPfJmMCKyfMQz22sCiPuqAUaoEpxrzufRL2L3ThNROlaJ6ZCEPvO
16LPAcZUKqn4xADILcaplPFG8lSXvgwAaigt/b6BWJLq1XvqH7xc+jL+EbK2zvh+O9QS5rLl4rOY
agCJXFP6bIXj9SXSFVxbIRPZNVPrWy3ACrtQ9HsoGaj3aTA4rf6JaVLO3bvlGav1yMw7a2xB/tJD
zxcyXy3UeTJ/Hj8acQ8mqutron/zlTWxZ1kc2lAGOrr47EUdIkfAsSgYQJwlewqe1QxJkzIcakni
OMuWO2qS9FUgkHRFY31FJRRTCIaZusLzynyedc4x3vxUKwOMOygR2HYobcynnLd3ag5xLKTEQKPt
xwnqtLz3vUS/xsUurswxngGEX4amS198Bka7M8X2MNXxzyB8FcGgLUMwFPhHayBuGUecALLp9r8N
64ybGMYSttFCqXoCVOXyd3SjwKp33UUknhEm3jetqatmhtVhNuQRfIwOCOw6CwPfIEZ00R/cdVBS
OgnedbOcT6gzEV+M9G7QMUj5qYLLpQ0PoKGp6wetaBwxVjjbyPFHNpcu5nQZmrqDu0wL2CIx5Dhx
HHLzPK8+FP0LVpEeIgqYugywh8kCXSMN8npGCmyw6hqgKrm+cZuBeGWKfs6VKUEOevT0RjgjmPWq
GKBO/RBEaGQHH+XybRp2181tRpCVObrylblBwqDbSPfuiwq46Xci9OlARda10EXWmz3mS3b5crpu
VOJ9Meo9K6uzDGLqPIZ3SPe9G+4AoK5cMD7Elu5VPnGk5+SQcD4h75TrTFCJabFGj7FSNW3BWviX
ukAhWwCfbZXZWfmXFh40NDHAXsuJlhtPClxuqy1mwosBCT8F6grFp5B64M0JQZKwS93chzgbsGSv
EOSane+Q/NyZPMtsNkRkFGuJhBsdk6yySphtTlQVzFSjGpxkv7lV8ZAO8JCG7L2DbMjjZUOsJ7HG
mP1tRnTHR8jgnKJ9swe32Y3iYxRn13Iclv7N62ANM0SUCHqJikQzciaclU2vBkXZBaepiNCwzlK3
K3QMwib7RIyfQQRfcO5y1ldZg0wkq0wwYkoAXJyU8GlQMYrMqSOy8Zn9/UzKiu4mBJiBjjuNzSmZ
MNaOp9K0v37geGugP1+fNwKaEagyB6caM/UdMHIC52nOM8BErQoUEhEuMRgYj2Qp7bCs7etLuChn
sPvERCojyaOppvsk3adP5iuQy2/yJ7R5Zoe+yXUIa39et/j1PL3maszxCbspFTElEJxyKdbsoTEc
cx59PNah0ywPPwvMKbipMUcvlQ70/5Rj2sAIMdFVhPthkU5pCkQFJo/H1FYwPUg5OQ3yXW6gAAlp
vj7HS1LDtKcB4H7UdLItdkPk5vUiQOIkxRAMyo2jdBvEY7BHDDFQ7JyDfdw2EHyu8HLTGpBcgc4d
439GNyGGac3JRD0VSqUxqUCUi5GHDChfCPyW4hGkTaZbicNAmdFTS5KV0E0UfX5oMNfzDK34KASv
IjCUIg7YHhQAhlPngF+CxukvE4+DfdstgS/ouYH5u9awQWMjPcaSEO7CaEgObaWUfj+3MSQWF53S
tZrha2MAiAKQP+A6vWjYVZT+UDO58eUeuHzAliXHjNMEwgXj4s4AVHEO1sVj8MtjVMQ+9KXQUWHf
NCmQtoYch8Jpua/2wwNItOzakX41FkCcTsLzz41gSwB2BI0KMVS60ednrMjM0FCIhHN8AP7fXXbm
beuMDqbU3NAxOdY2z5tuaAZCoKmjynduTAO5XzTmS3Caq8+uO+Y6pxjB+/3056uAgamibGjwxU8K
OUJh3lLK79cP12bUg6yzKZugYAbY6twAwBtJoSZ9cIKeswuOFjs0T2D1vG5k2wNMUyKiQSQdLnBu
xVygvZ1Ax+pEc19U8uzSjr/3Xrtf7mLuN9m4ANG7+22MuSggJRLIgEdhST4tGg47xce4946XyGx9
Gry6DLiYpKNHy+xcUYYGsLkqmJIxEUc5u0GJxtk26j1s4JMMEQ1Wagi9rfNtC8peBHxLJFjJ7BZO
4rUgxHoxfJSH3AhdDxDH/5FJDDMSU9SIJInM6UlqUipDKpNT54yu5MQuKC47C7z3tOx/TxzCeTlf
pKA0OEgrg8x1EhvR3GYy1pjsixftPd2FB8EGZV1jjQ7ogDAow4sQW/4BSiJTUUXUlVW2Gtoicsgt
WchJPMS7+BD6s6d7Mz/rYx8rXyujc+R4lOgGmsnnX6/H/aQa8QgH8QYH388Ln0Bl9BX8Rsiju5kr
voXc+LfpllgVPp8pottPV7+KGMoCLY1xmsipEI5d9j7kHxynpH/2hVP+NvCV368M1B0wkCZ0+PDB
sgcwSe5UdPwFv/OhVmpft7UVnGiK+a+1SMwOYh49D4GWIid9hiLEX7XxMZU8/+PZYKJFqhkBGMix
HKg7ebMN3VkHA/PwwPyWXhp4991x3wOb53q1LuZcY/avXKD+SL6uKMnp75Co3VUulFbczqf9TedP
9hEzXhLRVBVzzOc+QQDoT5KqIKe40590YXhU29bXcsG/bubiafe3x/+2wzw9Or0DfMmsyWk+BIfc
nXaSnz2hTun0nDD1VVA7d0JDBI0Ori3ZRN2EvVA0MxgC1LLpV+siV3ytvNIHGQ76oZVL0Pxv7MIO
bPODosOsCv+D55qXx+z8D2DdJi8TEDAQfMLgTTJewprzvLp0y/Pfz7iI0EIGZsiwwC69VcNDAE2j
YEw428hbBP356ihrmb6MhMDIPB5b9ckYOYvYCO5YhQQgkyoDl4HWzLkBAFYDCLdhl0AN/TN97W6J
l/uG275/hXfZiVze2drcN0VGEwiphqKo9OerJUG0p1HiGccZIGZUCoud1I0e5YPguDr9vhcOqGgI
sSKAVHgEn9uJgk4M6nQmp/A1PYa71hdc8dm8Rxy0Yy9wOdYuAwb2cWWN+VDi3MlAKyBggL5/n++W
G6AV7OjV8KGJ5IO7gFsr2d7G38tjtrHFcECHcXkE+dIiO9qBKP9avgl3nTu5HU4X/97atKjKuChx
XZoqC7sah1iIRaHFh9OHQ1UbT8nU2AbG5q5vJfW4i+/22wyLvAIfLMblxgY7qQ2oPtm1hCktMthD
NKGt8nbd2Lb/r6wxF5gBjZyGQCjv1OMtAjoZX7Dj0YaCo40UDpUmwTEb+7rNrTONVxayKhU864Dz
njtmroOkXTNy7KOq+wo4EVqMPv6BCQ1gKw0nGhB/1vdjwwAERiInUzmgpO2CRpjzlS6K5QRZk7Iy
wTo8WOWHFuWn0zvy0NoWX2sbyFlHOuR4sdpgVnM+H68v6qsXxHoG0JKaKOE/Mlpv5xunSWkOQRiY
nDzJSz7qOxDSgu79cfoc70pfdYBfiy3K+PdmPCQA6bkaB4qy5ZrrP4C5UvK+Au9DgEx4wYoxBgCK
x4i8jUCklwovMG8FFNpiBMpRQd9eZ7wEuqFKIxiQeYEYDwXNSTeQVdh3br2HToMjcIFz9Oa/2NyV
PSbLr8U+0RIZ9soCwIr0r7p+NNJ3CLyJ0rcYFAfXv+Vl5g3vMWEOoncSIewjpgHjTR7MGTlBsPQd
9O8ehPkaK2pKiKspnK+2ed4IrCFoEf0C+kDM1DSg0QC3qaBthrE6sJJfX81WZFRWFhi/APl0t8xG
hFRAEsBW8hEo4FtoeLDX7SO3MsOc6rCEMHeUUTPe4mWfvZ94mCLVH8I9OHNudJBp3IQeJB6vL24z
RK5Xx5z0QFaIGCBHOE1Q2d1TxR6rwZOCRkgFOIj/Jnvc2lAVYhx4VIu4VnXmiRSA5iDsUUE4KUhD
6vwY4SXDa+RvOfzKhsG0FPseN1wHLahTjaFa7U3PjgumyQzjW9LYyfx+fRO3fHBtjAldzYiH0qgS
85TMYFp+1+KP67//ApVAw/HaAOOCdaUVlYxy5kkiVrDsuwjcyRYkbTyKS0hbN35oXyYwcOW26FBw
IA93y1sg45slcKpdrcFJlhxZvZB/0/OQFxK3goZq4DkBBBOqVGzQgJ7RHGGcyjw1H/lrmlmiTSzV
fQrdxcf8C6jnRkd2+Lnd5tJWZpnIGLbQhkTmZ566XgVzrAwtoj/xDowQiMA3igRZ+PnFFpulpFeq
ioVlwiMGR5+AhXWuO8jmiVqZoItcZd0zyA/GuYOJoZesMDnkSrOrcZKvW/l675/dIioqrcBoGjpg
XtrFwAHJWkTbsMao8f3k6HbipT4IoD36WUxOI+XS5RlbzJJAK6cOuVHWR+NZziyoOrvZg2SBlM9W
nfxWOYhO7qV7WljkPWE2l0lftoYO1k+8cZnjXApNOtUBTKuPsws1XDty9BcEQzc6KHvOltKTy2wp
CoyiKWngQ9MuvF6IQxDCJWV1VH3IcOB1FtudO7x2KHzg2W5ft3bhJqqBuWZUmZFjAanHJo7Qz0z6
sVrqo4KBOcgdO0oGBL26cMxcnGSYoc9NEzEczUmTie9RCiKUvu3En9X4jN7Mor7LJLUFk3C8futD
GYoJhTTRQHPjAqSqhEosNODAPkpCDqwU1DsCtFck9W2uW5C/aG7XdeilAzBr6RG03DoSlrwzQU8v
+wFXf4PCXDRj1UKMmsRgk9lrnrKrvMRTvs0PYWwBbncz35S9d/0jbu7u70UrjHeqA4TrxEEojlml
iw7oZj8yUYMAlXzoSHy4bmvLYdaLY+4ds6nVUQKp3lETwaCKKUTlxzif/jcbTHgE/TAJ5rSFqnf9
GijBSzOr99r0eN3IRToAl1SRa0sSwUm7OGYyyPcVFIkrlFl+DG1ky2VmtUIObGlr9aniKGbxB4dA
A5QZHN6mijI33dpVSG4h6r2MGoJIUr2U0S8MN2P3bpaWB7G77O1gaWtDzAXWJiKSnWEsj5hEBiqn
2lOAAwEzwJ5emJHLLYZsOQUiFXISsPmho8h8MA30VhP0VMpjdguGbgdaSx6YVCPDSf3B1i0Kdsjy
2uUBHrYXurLL3Ah6AhW1pm6Ko/l9eW/2tPQdoEVsKQfNFm947aXNVQLrbBDaXMQI4Pn30xZNzOpZ
K45zMz2kpvJYVdkuLyJeiWLrAqDoY9w0AHGgM3pupzPrzKggavczfl1MH5hTP0Vzzi/EO4hh+Nlf
wj8uuFN/+W1QZQKWCIxFlWYwOHi0Exi7rY9nhhP70AK3Ubm9AwiOY5N+GTZGrk0yISsx60SHOqH4
s5ZmX01lj+h/cNqA8UHPRSGGDvju+S5CG1Ft45BUR8iOOcOoui0IPedC3Enz7F4PJZt+uLbF+OHY
BT3m0KL6WKA4Evi5G+yjNwiiIA+qfB6a6Ks5z+7d2hoTR/CKKiTgMJFzWYPTvaBeED+1yEmgvSPY
eMyL72DYtdQT2G9aTtt446YxUV0CVEKTgBBg259JkoCiNMjqo0RSaFVDT/VxGUDVPgecS3TjrJk6
5msxtQgB1ot7XM+aqACLQHWEIJ3QgihvSRx9SDmX2YYXmjjNBImPocASs5N5CthJImpItTAWCGUA
yXzleAb1Y+ZbERwuGWVvTOVidvjcCyFUDfHmpoGFRnHDBko0KHcgeTlMprLL6sBVh/Q0CMRqwHva
pJr7B/YRrhRsokwuh3ZicIp2w6AUX4mrDicB7eNLvlcwt8Urll1+MkxOYGyL0KvtsuxSYwxeD6cE
brmArThbdGjOQ2fWI2Iv/OPvdm6KSUIgvBiMiowToLanTnyZVc7L89Ivzn8/Ezt6pc3VBdxYR9Tj
DpBwfiCjOnM8nE6EM65xboQJGmUbgGrOnMSfy333juQje5EcycrvtKf5h/Et9IXvc2mFto6MsX9L
T9cdg/exGL8cuzJsF1CzHE3IL04JlAcGyBByvI9nhMlDumnG4LEA5+9a3MY5yB3b9i6sGo6Ziyot
3hNrx6M/X+VVQz+C7HJequM8xVBFWJ5Rs3W7KcicSZXfFfB7XN+7ywIZY5CmliuDSZzMShsiCuYQ
e3MhqbyXrAlD1cIrZXx3Ejd44jU3t23iAYxOjG5IqPGf29QTFedu1OojmhUQQQZuYTnJiQMOmz0t
zJU9qNW4YzyXyEKsVANeAmgQ2r5ju4UFSQew8yr1sXHQcbIhROEsufUBPUoPmYivfXJ2lh6s83B5
bo/ZWbNPoRvXVA3evuEuc1Jg5gIErNGbHTCVgz9EcnPOlbbxZDy3yaRbUinIsjqqOWwqHsFgVKi8
DfbkAuri5+YPzgq3zoSGUIwBboXIF43/cAwkdchgrXUD9MdrG+KThddRyEZ6gMKIhU4eaKX962a3
Ys3aKrOv81gsmJVGQBshLpv0wHZDh/dXJQtPUzuAxkZ9hLod/mWnH68b3jqbGnUePAtABsD2EOcB
hIVBAbeNDN8QPnTI/JSFQ7WV45zbAd4K2ytjbCdxLOOxBcM9rgVfuIdkpYuE6NtgqRZo7Lz4XeCf
D55FJo3VZxVic3PW4FTG37r96GeO+QBhHBDTglshccebMeTdG1tnBNhAvD9QdwMOh7mcWjpPGvU4
k53TZlaIFyt4Ly0B+gD26DSWNOEzWjHnvrgEkiASrK0yt1VTTkuLqZX6mO1B5mODoR6UDorLh+Jc
binSB6zhqw2G1jNzHFPo5MxxHjbHso5eTHA2KWPFGfy5dEqiopAniyivofzFol/Dvk2qrk2aY5yS
x2kCUUEHIh10o8bbzECL2zB4aaB8EdcI4KiSLoPXDeBEFu6DfAmMwBN2r3ZHVzy2VvKcvZHH5in1
TEhE2dcP3cZ7hOgyKgAyhd2i78ZcFu3cC5E8wlzn6H7zAA3x3UeNdmnzJO70J46xS3+EH8rE0HRV
B/aHPeJjPZjp0uKIBz+rfQa1zOdgr98OdvigvIIqon3j9RLZW0kVkU8D4YslGoBFXtyFGhikhqRP
taOeWq1LoRDRc/CiWuYzmMsd8Ndy0kEQ8px/vy+LgMxgBl0C8cYFhE+KIP1F8kg7Sh1JbyCBkkLt
DVyeZhIodqfBeXJTrVzoaI+PVArnvlnM6TlvJLBapmluF5UORc6qznF/SWkHIXh1/G4GC0RIR538
FMA295xD3NuRogx4s3kJ3kEvKNhosJDOjVEE05xuGQR/AZm9BzDoB0ZSF28kTfNQg/M8sSBoKCZW
vsyhAzEq5ZsG9QGwciuQzhm7AcqaxHzJcqguQ8MXVShb0VPRUWNhtNVca2wwhXdAyweyVVaUu1WH
au2PsFbDxw6vi31B+nEntSn56EL8CiFs5Ie0l8G/Gwnquw4Kyl9TXPUPpTCZr50awq2XHIrr4Lv7
uUAW9AOR0riXcpI+DX0Q+23dQj5RAwEj+r8m5pukQvgF+FD8AuKjp9GskI1KY459WsJ9KgThbiLo
GyulfNuMNdGteVYyX5gyFRisuHWokL1NxFSzIAGjegN0zG/aOM68HMJgbgIhDUfp0yp2enDQgT0d
mW9mdzoKwO2oiw9EMyO0HYd3cQAt41z13WcKwDIELWTtLhtBQqGDOt02TMwvxBN6o5YmasuDsIBR
LQMp+9uYq+o3EsPdQcUW7YBCMl3NmHXLaKCJWE5S/5yI42inZqZYyyJWNmQ7qvseAwJ3k6gHttLr
htVW8vxcGB2G24dqcvDo6G4lATNZk4IqSZjpgyP2UuGMU2y6eZOhBbHksTtLGCSsQgT+KIihPJyN
k0XmUQRrS5PdI2aLHoa/FzfDdMGT0KfGrqlvKkczgYAFTyfEEsE27Iqt8imBKvZmyoufoCUdbkCk
A2xM4DWY/N9JyMGhFTMMYE4cDVwxpmQtwQIo8hIKDiRa9ZM59NNdn6aZQzJVsKoCpIdV37aOHoa5
HYB20y6WJvFKEcoEgtp2j6nZfUxZhdpd3ob2UDWdXRT6R1qRBhN+xpTfJtDxc9FpnPxxMqARJVf5
7aJDrDqfYmjKhSSBVhbwNS5qBYKngm79BmT+zYeQQSAiJ8GJVMpoRSSGOIwkqE8ChEkiqzdrESpa
kNC0MFGog3NGjBwFBWE/xNAfGGSG0W/yAtMnBBphIBhO3VrXOrc0isaqRrOBul5RKd4/i6RfUQYI
CfpQR6/koroCNltlaNtS+comFpRRQ1cJrRqjEmiK34eeyuuoMaH7wiBzqfcUCRhCQuDYvOu+arfW
coNYdVO9KjYdBOG20Xj2mHtJHyoJymOwN3ijC5Z2F13rG9WZbNkDWNkp3zgbyuQSf68PDxg6EYfo
wcIKRFDmJ6BAV47B3eBgIsmF3kFnQZ90393tRu5Y1Bd+fPV8ofZAzgSuAPgyQAwsYCkaUQMP5kk9
iqmMCSe1iCOvwPzOYGcZ+I8sra4Et9LyDBKFfVA5pSiQHXhBUyoBHN5CT3v6FpYDVGRiEbT8lPtU
9PWU1J4EccNDFpazV2WjchsjWXtS63ECOKOTgctIxvlZVqbWhbZOCDZHJXN1dZksaDoNBy1TTLtt
Ku22wxTgQ1zOyj2ozpHv98tjN6rTR1URaI2kxXIvS2CQJ1p5j18cO4oR5Zz5GRbV8rVJqCCKtKcP
LD47pQHpNggZLqJ8TG7RmbDLAwjfZS/9XiCqeM03JM2BI4GBY+QkzszL62+7aEES3QBzn8jWLsU6
6cpcXORjLO6m9DHTvSzhvSU3HA5EKBoaj+iqXoKgQX3fjVCnlXGCR3dxIHdx32BE6Gnx8Uj/Ne/n
G1V0OU6+cajObNLcc1WNyFtc8Kr2ZRPvgeG28sCAvc+sGvxbbgqoN2+Ana1F/Gsnf6+S/kUri/MI
yTBIWcpH+VG4T3fZvTE72dviDy7ovqzir1xESYnz9Xg7y4SqtNWUbAYX0DEAKbt4UEPew5y3jUxs
yttESLoWi5KetWcKe8rvZjDNUFoo+parfPEftm0vtpEpj4XJHIsVeFGPfT5jMhGBATKhBoR25Pp/
3Dz6IDr7YE2uGzPWpg2/SrIXhXeOD/K+DlNfAOX4nLfiLB8NSMH0FiUKC93ubSEOXvm9M2NuCPPO
PLaNLUfEIxjz2zQ3l3WWbqORk1SsZ0M5Zu/lKx2OKrzI66Hf6EVPwY2448+/bCz0zCKz0KyLslos
Tdxg5UsUOlDD43yq7TUZALzixQgUHvu8R/aNfA6P46PyPL0rnuIAZfvQF4Ao0+GX7KfgKBzX3wiM
eEXRYIx2I5jwmBc3qKYVI5FG5QjZLrW9FyNIvj9xHIS2EJmbcW2DxUSETRPM9TQoRwOFGZBEfK9u
wgf0og/c4uzGOT6zxJRkykGZkPZiNaMtvYuY0YscAGlfaI5RIhjWvBxj0x5oVzELaBLw6jNxA40f
VdEz5BhQyrMpcWji5Xb0poLB4L+yR6MCs5PIMQwFuHydJhnMWa6TAliaqVaPRYbhYSv9prrLjWDX
iiX55NHwae8vdSAfZXM+4Ybrq5KG8oWOXAosWYzhmLTQWhaIcuy8draKlwiN4sApdqBAgiyfl3uC
w60tyBuLXdtkjlslSEpsQsrkmMXodYpuClK2+r13oh24RD2dc5VuHAT02wHKA82djilEZoVGXIVg
CIK1itwjccIj7y5aOKFycxdXNpgVgfRNCwRU2o9lezsk91L1JykI/kYMNwI4j7SX8ccyBRgT4+vU
/00f1DZv3U3j6h+BZXo5YOTGvuE9W+i2sB65tsjcY6BfN0lSaYhY9yHSnPdxctRXegEItvQTNLOj
Q8XWcnt45FNrbIVLipH493KZbxangHxBDhjB62A0DnlH8Lenne4MgH8RAOfzZ+S5/3RE9uvqXltl
vqIIGRlk0djk7DZ6IB7FAxK3dSRf9DpMAo83f/J0OlsnE6QhX4BhsxR+07rRA/Skayu36ZwsOfT3
6XPo8fC9W2cB43wGLlXg9WAaH32VMkA33Yy6aMTTsDWcAiDYGqSy3cQde9g64YC6wONBPgdCAiZc
N21clsbS0XVJHmU0LSo3vYVqrCPsVSjm8F4BbG3069MBv2CodKIE9VjmfIDiYSiBYlOO5DnwIzv9
Gd999IBOo9UaHTQev/NWrfIsO2e+G2Zz0wjyd8iVvxi5a1//MYVWbA8unXBOvoP+9g/iNO4iIHIx
cIQPyFjMwEGG1nIuH8Pj5BQPNCVS9xDKsOuX0IZIt89zlf+wxn9bZJH1gwRa/8rI5GP10bvxrjwA
q7EHEKVzJTdyx522v77ErRi6WqHB+Iyuhj3SpEI+isJbstyZjX/9928/UX9voUGdduX8k2xOEwZW
5GP9Ky1vZheqhhYUp93sRqjshI7el5+Nz8OXbZtFLwD3OxjkUUI8N9suWpO2GcxCsnC2tJL+d/mk
oLOsuTooQXo0epfvfHqGzf1EI8kESgrINrY7kQjNIEK6Qj5C0PJOzzM/Ujve+41ts/792tFRswen
2ldF5nxxZhbMS9/jAYdJZBCsSjeBQ3mEv2oxwB5zvuDmklbW6M9XXxBk0WiOTLDWujMqTeMdhmcc
wTbs+EVxs5/BN+4h2LRooGyHXjn+YdsgcRIBba/ioPca5jAqr6pd8hTeBR6iWQz6+NSB7lvKA+Bv
hWnlt1W25Vk3EEZOlQaHffmphbcmSL7VQeaFlK0gjZcIpNJkADwv3ll9rkJNhFT0bdw55qHw8O1+
9F4JHBG/27IZodfWmMtVSAshraCN9nUlRAAdpN8NvMLbvYpxJ+5VvpVPr60x4RJ9hMlQY3w36bnY
C5bs5od+sRSk8fF3UA++ZqDSomV965+iV/8+Eb93leU4NFOlj7IE6xw80f56Ffl/T0+UHh+dteme
K2NMzERrJ4rjGY5C5NspraC5LvPywI2XEG3HAeRPCdVEFusmzUABQPRaBtas2Btecj9Yg2080mcr
pVDmUShspn4qiDzQVsUk9sVLWQmgRQZRMkRp17gXQdabuokDVvwbiryMbspn7hfbWuHaIhNVjC4I
co1erdkt1KDdGphcKzphVPmLLRLpCrfstRk21yaZO6HPJTONRyySVhSbhxYuEmPGZbqLudwe/8EW
9UuKh8Tz8jxo6svSR0U4fYWwBvTyoLK/HT9QmwdRExfFur2Xv40xd6xuRnOfdjCm+jQPq+6DfXOT
Ycqw+FZ74bPxwrkRtiKlSt92/1oc/XtWN0JfGvk8CbDXuneKh96KBR6qT+kbzYxoeS8VLa7Ny0NH
COgFCTDIaFhjyubcJimCJgpM1AbkzEkiAPEp20yXW+g2drOlvpteAgYsmdPWuVzpmVU2HROjBcSG
CzJcM54sY4qhgWmCe4yX2nIWx2ZhxEAnDdrayjFSZKtKnvIhca9/M95CGBdRuyA0czDbHXOoo6vE
NSPTmqYf/5sRxi9atP0m8HziAbIIlhgdyCRAbPbndSMbdxq+CdjYCVwQZSL2OQWBuTQPe2xW/lp/
w6SVF96JHxCks1Nv3HEhbZdn69wac4MWSyBCBAh+R3MtyWnvaAap3UkH3RN37c3EwdNwV8f4eRcW
qC6qOfpsP5MXzWt905nvIRBBsZCoCnHcYiPwny2P5ZBOxLkd44p6HooLv+jcR+DID+RYzf9ScBAN
LmEPy1WKwEGNGjoo5Qj+YecJtLkS+7CKcKrujOAgZHYF3gMPMtPesOusqAYI/i19wFXncd8Fmydt
ZZr+fBW6FIUsMyTocQcAugChJWgl3xYYDFx8PbNJephcDRQn3Ah9mfWdr5gez5VZMwzjRq0Dep8L
H9pteWfegri0gdBDcsjsfzgR8rW/ABJgItYELyuYMs6tzYlJRkjx4vFTdTciQdYnVpzW49Y+rk0w
haoQFARREuAKMIBK6Y8GVyJj2wBgchAbQ/eXvUDHKWsHIdTxEHZAFB8hLCLihy6xtczJcBxQ1UDm
ZV+PLZtGweiDqTJgLIHyPN+4ARo83UCwcXKR7cAN7kV5xZnW2QrEGJT7fxNs9V6tekD2BrRs1UJy
wx5j5RqcoOVOTvLsMAkIMlQojYcSmnw/AWQBMANzvpENtd8EMOfkGKs2IGX3/wWOkwbE8xImMBer
BTI3jZLIKjgvZPnYYKg896H73mOOZra+SlIo7kWQkHzLM48qZkEnfscjrdwoodDpDIA6UbaRUQlj
PmKEaoZqLnhhTT0gbRWQpHAbFxKE5E47FC5fV2Cj2HBmkc0S4nEq9ULEg6DULNp/bJzxFc2mg+rM
7SEcrHJPObv4xAGbgXS11Iu8IaSjUioMQ/Spzqx8cqbn2s8BzBAes1e5h2U1tuZ94ZenPzgpvzeZ
LevIlTACpYcHlxlHthC8TTWv+L4VMtH8V5Duoc5x0UGYJWGYCInkoyCBVhNakHhESk84+rI3+Pkz
z97meVmZY+75Km+VXu5DXAzzBGlutF1JtI80Tob0lZxcnI6VGcY5tQZwl8YIpOP0MaAPc4sXsd3D
Qc1949a32i/zXcRU6X8hQLUV2lQkTUCLfE2OM7lZo4CipkMTCIVFqiQn/h9pV7YbR64sv6iA2pfX
WnrTLkuy7JdCW7aKte/r19+g5lyrms3T9PgABgYDAUqRlUwmMyMjIGgolb76DXobD/qmeph/iO7a
82oAEpWVRfoXre68uJEaOdJhsahuKvMnCOXAOHzd64KMibswkCkhoVBA18QCdKN2bPM+jvHhon1N
VRVE+SYvA8QvhvAPhuhA9Mvs3NRoI3jqU4Bs9nNgbeotXh9AhUPLcAnMXfZLdLS4AWxtkN24sTCk
pPp4/AMiiPcVMKn2U4zpX+vQbcevi8gpeb6/Nkh/vvpSFZL2NIWy7DF/RzI2XBdg75rQ+km+UvWG
4rFb3Lp3c2ERgP/pPneWSSI6Ke/SWILdKryx80dVVNzmJtPrhTGdl7625VpOsJPKXbanPHa0yZq8
gN0C7TthX4kXscAjg4CFW0cBae7pNkravLSTCk8EZcwjnfBJt+UrgJaHfIOSzdPlAMypMOB4IYcG
5aWB+gILbkgXp07qylKO3evgx7t6W/0Iv8AWuhLCVwJ3ZStbjEdG0dgUgGooxwbdnQPx2ucOT/xA
uqluDY8SN4tK3FzPWBlkPNKSDEsqiKMcNfh+1vzQ/qLCdrp9jO9VKUUDx7Cgb6v94vdboCfd6AnN
dz8Gw4+Qc5C7hZBIwOgq6iYYMDt1DttE0RDdMuWf9nsMXzTvi90QjNedN18JaQS4G/hpjk0z0XCV
lJZ6x/AKVvKfoEJDyV4CmHm7HHN/dhPTE9nkxvuVSSbjBHlAHkGYFztavuQ1cYvmqjYAghexhnPT
LWjz/v9WanSrV+FKKdolB7+bgpFSENdUT+0jlZiFLir4t93hCKJ+37kXPuFEO8pcA7HVSK2i6gpO
N226xEF+ExYeCKL2Jnym8uzEE55xkU3689VKVX2wo6qn5w4FrzwAP892sDCENfoaJYH9FXrZqyCs
CPxUY06ebNbFBDVJ5Uj2eg7VFPQ8URAwZm/26YiNKEkQrZA5hgWBDh4CHMwtANkPyjXEiXeCJYls
MLdAJA0xUQfqmNvpuvXG52lnPxW7D7VPv9tqif8vlRY/HuBrD2WSyX5Iq9DMYLEYCm90DE8ZFje0
J//yys5OHHgDgL61ULSXacuYOXGS0xA7MUIUb5Rm1/Vf56beJEoB9PHTZUPnFym1hFkdXZWBbjuD
FliUUD2lWL1u02NKF+xU0C5dHp0tZOa3//7aZqwxB1waxskmDaz1ma+9qpg9hDrrvtUD2hwQs0Cc
pT+MOeZkDz10YEeQLR1zqAWW6a08Oq4icvTzrI6xQr10dZZLo+ghngHMF7kuSiCwFp8SUhVfS3DQ
PqC5fxBVgYQfjTnKkNFoiTNgXeENGrcgrC52M1hI/sG0/fvsh1kfc5LjNuqaUoO1xu9ACI9mow/M
POXzB3KaCMpP/2VtOgQKZHTA8dg/3U0ZQtyd3QHDA8qOwaepXbeT78wvOsBzji8iEqPn9eTVRteG
fjR055E1oPF+aq0dSqUyax0Fy+k5qiavqScfg5XoQX+xSBkQQw0EB44e3UsWmd1U9HAA/a2mIWbZ
B5q30tnbEWA9yFQL4iMNf2emLNREoF1hgEePiSL2YhnRWLRwzOZ10IKimlxotLj9cN/LpSdY19n1
QncSU7WqAfplgBeYs5aPS6rldQxI3UFtkEvSJhy4VYB73BteIyZ4EdljTt0yRik8iNAxGQ2YKLIh
rWc95zBGAqj5QGjm8gLp72M2E3ztQHZSV9HOmhOxZKnJRNtUi36tjddTdbz8+88L9hi5WBtgrpZF
GTKpJPha6vc2MMFDT+6qq1FBcYv23siBbJefApP0m1xaE3PW0jB00hzKGccp8qvrBcwaiR/ulVvF
QBmWVulFmSQvVq4XyXYloiyqQVkDi9JuBAoKovff5ruPtCcAg4cbCjaVc4/CnAnSVPRqFWh0YgNW
oTnRMH/aEPRcMF7pkna31NsUY3KJ0vqCreS7x6els2MNFSGiwf31GxX6HNBvuUq9JAEkA2jPAKp0
lbuIKDY4oeRkdUz6Uzj6NCaYW8JmUskgdNqvFHDPNt6/lyeiaGpdBjs3KiWIk2BWOt1JI6q6VFUK
QHLBvoCMNd8mPzKA16agBI2lCETAiVxraw5LtlWMSpLbDS4BbfS0qHKrWYVUaIjJx9QlIunk8xc3
XZxmgbkSoZLqdp8ubjbiLBlIgkC5Nw+UIO2t9dUNOhNeLwjJ1OHOThwmMWxa98QuMp9MBYysmuiw
nSGlPcY95cSfF6umg5/L5rJLck1R3Qx8LejysqNcPWiFSN2jMxVjitnNwEDeTaCTzvXiL640JMYW
Wrbo+akyq2oRVmoUF0DrHY28UvaF3Cm129lz44PpXb1Xlgaj/Plk36qz0QTzEKneZBmzq+WSiC+I
u2ZK64ffbFO88+mHHM2MDN2goUWh1aGXKErkW9Dp8eTUyQRfkh/KLJBv4R9n3L0AdR8SCvR70HC0
Xumg5tS5euVOXnEku+lX8UvYAOEGmU+TH/wTq3BmOWSeMX2F2vwz+mb6QQc1CqUylu8GND0pBOUg
fB1z7lnUen8v8+PsrGxSeWAUvzC1RGWHtB9kkydBWqL/QLNNO3fHanvZb/mncWWR/kUri4mk2o3R
YWPVB3s7bsN7jJh1B4qji+/0f6k78E9cA7UZWAQtaGKwsE5Ui4oonNFN69HciZrZS0RyWNw7aGWB
uddHHIS+HICyTGI/KnIX5DJzcpf3gsuc6xsrM0yAxsR6b9YazADN7cc6Bk9sQWrOPVyfFmwmKEOD
NGknOoqn9qZvkNIfrbfSfhJ8fW5OgoBly4CH4q6hf8Xq63cxhBATA1bGQx/IlGVx3+zCDRVDa7bj
Tn0U2OP698oec3Fj2Dgf8N0RJt8NDAqN2/zZfgKCmewaSMnKAtgRP2qszDEXQJYmkaSlcO42oCyg
GZqJDaa7Kf9ns43uFFGOwFse5lsAx6ClSYwJnW5nFVaZFqbISwzMlElutik9DYIooatCx0Nojefr
a2vUSdcfT20Vs1BhTboCWVt+q/ig2PXjEhwd7lsXLEHxoELdUdhv4OULa7uM01AKPcgNUrsGlDRn
PyXPjQVNgxsN5WyBw/AcdG2LcZgSCNFpWSKa6Y3v9H2ae46nPJBbOlT2BwgTkT3GY+RMIqEe08zy
Qf9QfgPtxy6/phUTylkvapdy3yEYrKSPEdAsnD2JSdMsWoMJyKOBBv8HMLx9lgIIfutfMKR6TSnN
hAhOXmhR8Oan2QOo1NgMAu1mUJpkHRDa6V4rD3l6bRoCOsTz4jKSPMWwwPHiyFAFYPXz5tRqqiSG
DQimhpXXxC65R3zxwvvxfjLcCqJftwPU4IRpOndxK8PMoUBr1lAlahjiuSZA2gcVEFziT7IHogzr
e75XAnln+drPv3FUmpwAKaHQvPb0ME5RjI8comtlfVF6r7hPD7Y/eJLhmq/zR59MBLLhBjfwsf+2
yFx1RexgVAklWYx5Ul1uqEt51Y5yKv3H3vZ/XCFz5zU5hJxVghXqN5mKnnuPDm7qGd+th9mXDuJ6
It+HPhfIPl9nQx4XK0FfEyLVgF8E5JtzlW3sPag8jxhgkJ+aP8GYUQdhHw2rbWXHv4ahDJuKfkiC
QTrJ1XbljQW98wUNSPpIF4ta8Ypw+toivVVWcbwn9mA4CT6k/Zzs6aCGvVfBHVV+lHKEBUZuhANY
UKOD1SgjMVl7BpBsZC3oTIxhoC230VWBMSL1Hszfw7G6LVGIlp4EnsM7k3RQA3UcDF6eVXOmPMZU
SIMF5hAqeB/fF79FLi1hJjkGuOnVAQd9dVOKkC+8ha6tMudjiApHqie4T/faB8M+hmTo+A2UXMCA
dlvnXjhuw7v81/aY85GTVJpBJoThCQdySbpX+NMP/Wdeorpjb9LNLAwAAoPs+aizOos1AMWOECJR
3uYXYxf64QYiJPZrBE0cUZmA+1RYLZD1HFMJIU8z04DzAK4ciCZ3h+g+ggjEH1RAeKcQs18yJiJR
S0UF8PRMQJ2hJWRGc7Jv3I+KI4jbw8RNfrS+/YZsynW+jcIN5XrMyihzEEfJ1JukAKoo2Td7KvEZ
/lT3/YYORlZb+1YT4dW5t/96lfQPWp18a8ETYrCA7XG+UIIK4yr6LgWdW4HtCBnAjz8gbeUexdUS
6b6vLIZqboLRlDZ9v4DIHTMxLbCEqVcF6pviJcjC/wAczfXTlU36N61sSmWVZSkE1xHHKTMeVbel
0e0fzxFR8Ykch0kYQ01Cqw/cn0cTc6xmA9ygKLXhewlgTKD7g2wfW5zT0eNqogIB1LgrX+KdgmHI
1Gtf62uq9iJOEflf7Lc5tjpXqOhOKrWG3UMhIGpeiPUtVBpXEKL52/ZphTlvltXqYdqj1TpsqDgD
pdXFwCzmlijdfvLg3It6u//F9yG8BlUBGyk+kzDVstWBIQ3RK36fCSR1W7CGKlfRL/WLHfnNCxWy
qSTRMvnf7tMocyd0UaY5xAAITf/ImZQdmjS5C56n9rXcg/DrThaSIfFeaQBP/V4ncy1UGKmLQA4J
ACZBi628RXkO+aj8Ta7ccNcFVAy0qN3QE1XjRRvMDvOldqpmBl2rhqoV5Ec1H5VPiCholidnXn5f
PISB8lPgR4INZvHmcjQrsURXS1/cJpqX4TfamSqvqQiS9c0SwMC5SfBqd00mZNcguZT7BdA09ca4
SyA1HQW5R7On9Ikm+sKeOj0HbHa4tsdE7NGZ/rO+5Lq8dTA7Ve2sj3lCEojSJv6R/O04Jv35KmxG
PTCoAx0mlLSfRno3Cuu33MRzvRgmMHdtMzgWhWTS/pAKAK30mF7XqDVWXrYVBWa+NVTGNehzccYp
unSAxqQK18iuZcyptCimqt+GQ3Fbbpy9sNLE/VAra8w9IJU9gGkKrEVAkqOFsuxw0LUHUOAAs5gI
inXcTwW+CDDrOJyBh45IclsmuFWrEAO6HajtlnovOFncW9SitNV4Tp+T3YSxIcmTuuBie5BR7dlF
BytYDuQx22WQTvir6jdEWH6bYyJlpTQNevgzrh3VbdA199RnGrcsT3VcTNwYXn3nQOJUsEhu+FhZ
ZYJlkYWJMkPT9Zi+D6/0KUQ2jkfepe/qJsPIgahnzyoefBSkP1eJUsXpGSvyPB9AlEqRYfmL+k4q
d7ydX9QXyEJvUw9UAABbl24GFrSn5tDd/F1K7chQ4dDAFnY2ZAFCQylr8G7CEN4YIEBvldvsaICv
xfGF0Enu3n7aYscrjDoyzdCGLUwCqLOb3asIzzWoyFE0qBbPzvG6tQRey738VjaZtIJAVKd3IgUH
AwDUlCze2EPWxJ43jfV3KczKFnMVWGWh96UEW/LBPkhuA0lcmpj5IAc+zHvQjHjCJyb33K9MMrdB
3HdVktXYUvpuX3wL8GHiJ18hBYgJmeSh//p3BwT4MRBtIdycjXNYhSbVsTohCtwsG2Oj7Lor5bE7
hHe07W3so6+XDyRvgQbYdiwMWlG+cOaGUM2wq0g5KMcorNwEJbUy9P83C0ycVqbJsVuzV44qGXwj
Mt0pE/jg+bAIapHrRTCZphM7sxwRLEJWDm2zAZdpBFw5jjioMMLIHw7N6Ffp7p9evqgsINpBJo7a
tWmNTQLj2VD7bfPaNT8vb6BweUzMTBUrj4iBHTTb66X3yM/lKQMdRryFcO0UpK2vK35yixcl5mH+
6lJf7S3L9tFP84xHEoxLu39GA6Qg3CyHJfij2hzvLbS2xoSTEjTk5qw29CWZ37a34016SG/0J/NL
Dklq3FPPOSDogjeDyCYTVupCkhsphE09/hqFjTsP6LfHos4R101QGYMUn4qxfBaDqksSzplV4hhs
9QfLDd8B1kS2jsw5/ijn/AG3D+8+AAT1t0lmYbaZhoUMSB4tsdiNm0IEA3jUdEte0gH81F775Q/q
OiKjTMS07EGlcioKeIzoNBqF5GE85pl2q/KNNeIddPl0qKKNpT9fZdFzY8uDIWOVDhiO99IreR2e
GhVSm97y1r5Q6Qg10K5sP/YiFc0sEIpjrv+5ewSuZy+qvXJdabXjTDSFdHZqNyX+FiUfNukYpOEx
m2PBikVGmIDaJZFJ5hI7XEmACw2Ll9nqDVqVAjPcdH7tPkxUDSNNDzOzRtj5bgGkRDmh5Hvzrt7/
yegML49Abv3RXLGAe2R2bm4gnhQ3SH6HCVomduGS5IsMRlVdxFXGdZeVIWb3MlUZnChFAqpU45sl
W0FvaKICksgGs3MLSD/apMRi1C1FkiUb+5v1qO6VQ79vbpw9uRH1wbkuAaV7A5grKnfLHDoyNOj2
ZbiDGvvHHB2mEmQf0/byQeO+xI2VEeagSVkSdgbI5T5oYazY1YgL6PKVcguwNHTmwLogOtuiZbFO
ES9LmyywmNuVa477TtfdevEvr4v7sVbLYhxCLYysGOcW8ypy4db6myUKCvyDtLLAuEOs6FFrlrCQ
v0Mw3QSXVb7VnzQDlzcdOSaCD0XTAbaCsf5OTEIykbYuqhjmqKBVenCCcUPRFyIz/GWBFNa2ofVH
FZ1PA++iJnI3JogP+bvzpdnTVc13RebO/h+R99Db6mxZFl7GOt6sBhZ4ai4ywwhDNynN/mmRWdlZ
j+M9VVnqbv6y7IRxwf+3xr6ltDk006xAJE+uo9vwoKDz0oE5znqQfZr4CH2EvkMvrI6dUDeXelTn
rsAgnyzl38ypr3dFpD1WSWEEmSP1u9mJv1LmLqiNAA8IublUFO95BZX1kpl0AVTnXTkauFdmFFOu
izsnSN4dut4Dno2CQ8fPaVf7y0SsVJGTjmgZEj3FdzoPb3MoPH1onP90jsPsUaYa2gWShOket+sM
UL1iyuA9oDRsp45UdVlqYvsUsKpM4PctDwOEST7o8slOudFld971u0q0YG4sW1llTiV663Od1lhw
t4mPuKy1Erxv/7AZJy997ynvyS6/EwlkChfLnBpK1Jd0Q07rH7QdlO8oxNG41SAO0O6LIP9iiesQ
3Ij6uVRW2zcHMtgqoDuE/kn8iEFwCqrcRvv2OnTrTYrq3L+nZaMPwJVFJhRFOolItcBiEbu9AsIY
8H3HUPqIvVHzunS3BJQIWAi/p55ydmhXZpkT07a2NoQJzEIUigygYIx31tfSM/cLVPy20s3oR57s
FqgqDZp7+dbiHyDA8AEVNoDDYZGWRTLVhRnSTXavLAfFHoJtph2d8R5wO/Af44E2u/1VKqxQnMcJ
B8NtwPyAtUDRzliJ5r5EsrHkOcq8Ef282+SrATjhsBWHxXNPOjVFf77K7XHnVBDzLPOjnHy1s8dM
KH9zHnZPDTAZRkxyudfyIj9axvCYyNPiguj1pmyix6HRNp1he5qBFHEyINRu9QJGhvOcF8YdDMBD
wuWDBv90dUtDMjAYZPmRDK82uY31fVXdl6EIJsHdxJUZxkv7qh6saI5yxLviyYLYpHE7/3Se5w1l
0oSo05WQIfRclAZSeuuVMdF9wStoas04P07GsplS8yqttY0ZhocZ05fQxwrArhgM9vRgKlDG6fIN
KOa/jBpIL8Op3i1NuNN6xx8bcxcP5qEsozfaHCkhRmaR6EHS8j3J1TLIjPK5MBTipihg9+0o+UpS
/CjqxBvneTuO1U9VLfyla3dqT6DbpkIHMjNzEHWPh8HuX/vJhG4ipLUEZ5Pu6GlcgOAL2HRpMg5k
nMa4rWJEVl0UObR8v1AcRXyQ9+OHrHnlibmYzi8Wqi4DhkGqggw8HnOdLdkgofQVlkcLomLDi6Y+
6EIFUe6CVjbYywsqacOSwAYdjaG4iWrX+zboq//kghYtiLmyCsw6Q6qtK481ti15ibPrrBR0Fc8D
98mesTfUUEshlIfS6mjUQGWqthsuARnBvdTGgSit4u8dVBFB7ozvxAIli9KpnJ50FRqmVOm++BL9
6lxjK21VcKKIIMP8vfs0xnheCaKjvE776miDWECPVN+ZnyxMxVx2cJEV+vNVWNY7cxlnu62Og3Y9
jwB/Knswb4hOESduwbE/18I8zBRliVQzgx77sLEPdYquerX4y6P8Suu4ZepZ98u3SVCm44RkJIVA
fgDNAkI19pHRVao2l3m4fHcaqO7NQY8xXWNTYtTz8g5yHtOY/fo0xL4v0iFGm9FxFgwnKhuarBgQ
Hfa7AOwBB3VHboRgAcHK2AfGhDZ6VMtOCkIl7Q4XKlRKytq1fflOfu1eIDkE5ZrCE73gOd/w5CJg
/NF2ciAULVxxU/uUjc+WSP2K44knv5/xxLQODSvrEuQiwOTZytfZQMloe/lbidbA+qFRtolMr+mx
/5Hk27D/mwsaWSSeIiA9oVNfp8epx8SlYTRShqJ3fMxUv9sD6hvI+zDz4hAqAQna9f++b4eu1som
s6gij9XaTMzsuOSQsgSwsNLdZvke68fLm8dz9BNDzPUkQayz6HssDpRTzgc5IdlE2/5Nvxt9zOEG
Iv4Ajp+f2GOuqpgs9VBWYXaU8g2kPN3Y3o91kLW24ATzPG+9gcwtVVaY419AXnGcIR46Dm7cPExQ
SRfsHi/Xxvw3fEKB8M7ZLGBczWXfIwqikkib5ZR/s95TfyjEYjt0Z5ishVKe/balnrphqhmpntV6
Bm7r9mW4tiEHgPYjQLzvynbA/0ChFfIRmTfdJc+iRwXvjKGMBBFDUFhiJJxJGGe5s/JBV7JjWpBX
o7N2gypyDO4HW5lgQlGRJRJyPRXIcmjI2tDjw38W0RijyAhzlKvaDAcnM7JjZqODJetXqVy+looj
CEmc2huO72oxzPF1unpxYguLIXvpTgX2hUJF/mG7+YOeDvdMYQDUgBixLWP4+9Qzyk4anNySM+DX
G0CfX/NbCvBOIKTZYGLxre0hdEUxKkIxTepyZy65Mswc5qk3TIy4wy3GQwFFLcxk2z7UcY/S9k96
ENyPt7LGHOnR7mWrHrCpg5b7oelmHVgbC8GRvmxEYQEpYbHgDiBYUhYdayAgQb5JxqfLYYNnA3BE
GQACGUgs9kngpEqCC6XD9xrDxyiGPp41fasTElw2Qz87+3XWZpivs2TTXKQpzIx4ZXW14vWR7NnN
Qw4B+kIW3ZI8J1xbY75O35GJZAqs6dsi2tJpv/iAp195o+4h+uLNX0JolbzoOxGEhxcWHUxPWqoG
FOuZeE84aJVez012tFSosCzTjTPE21DK3Z7krhV2G3Wwd5c3lr/UT5PM6caEa2hZBCaNsti2SRjo
4XfZqLZZKBq/43/CT0vMybZSJZbzsc7ADPBmSXdW8j23R3R2sl1hf728KF6IX+8j4y1WE0uxFrfY
xw5Cy/Uu7YQdS95tuTbBuEihztEUzlWGfpEHOCzuLnUPump0nqHcJoKW8Q/Z761jp8eL3inH0cbW
hfONrB+a9lEPN5e37Jy3FnWU1YLYaXGUp/pYSWBDfQgxU5dtKD9RcQfsh6frQfIyv6qb5kAOwsom
vW/Pj/bn4phcYBjjvs4LfKzxkN4W4ECGJKQDuJyxtV3J9lQh7pazm+uSCUv7N4Wl1M81KgxF/WAO
dxbK44kpeNwJbLBcf5CsoXC1rAKH+2OtXmXprspEA8kcF1yvQ6M/Xz2NF8SQMolR+rFv7G0KDKd9
3bxQDaxIyKPJOVAnpphvtFRoC0kGCgsOdJ9tBey/cyi4rEQmmLRsKaY5VvuyOur9YxXep9a/75Sf
PoOZNVgknog+2fQZDKaoq9YbdhX4JRdPB295DOVAEUMVL3M6eXgzS0pDLSR6j9IPFTepvjmdG+4p
R620Td8SEHEJ7khOnf50hXSLVw7RpKSEcl9YH5c36IF76Ew8dcBShL7uahiRxfQYlMFRFhS2Z3ne
vq4w0J+vDMutls8tCPbw4M9vx8VVf6G99gWMvPIeqc1tfy/ZgQRBcl8Qs+gnY0LHyQYzl9cUZbbc
DdbyXX34B8AoecWONgho31RUX+DclCYIx4B7AJGUgSGT00UmgMBI6uggI4x6v2nu9KTw69ZwO1R6
L6+LdxTWlphlzd2UtgsxyVGTOtdsHVcXUkpygi64ZZDjYCBOhhAic33FZTaGsmSleOzVOXwFKfYX
yVu2BHQGB7CfYqr58pp4j/O1RRbcV8SqlFsLQaIoXae3VDcg9xK882q/7L3kNkODgIhGdLh++blK
g4mQmTrmTlq15GjFmNVctkXqeBVgd4Kl0c1i3NACGbUGfQLILuKlfuoZSlxL5aC3zTHuH9Xq0bJy
vxt/aRnA3sW1PD9X8nMbRW47ydtuQCFCAvleOXkaACD9jS5V29pGZ6sR3Q+c04E/C4VgB9PzGCNn
vnEqmU3cRQYNP+FD9bNIvfgGOHS/v56+owQjevRy8juwXhqqBnyGgTuAiXZ1OOmLVVXNMapvl4m4
Zjy4xjy4jfGmRF8EW85b29oYPUKriGPHJkDgiVMjQ2/2cwp2DAsbrLnjJr/PHsD7uhTeZZO8j4wU
yQDbJp7DZ8c/rMM+Lpe6gUVaNOt22tYEr4noCcDdxZUZ9uxbct8mTtEcR0MHGYbik/AN8mDveto+
SYQIqz7cjURvl9YC0TY4412Sx47odVQD6tLtIfbydS48KlOlYeAJZHzDv2aRhqQz/v22R/+e1Yer
sL+FYZfwEjmHHlHhOtL733yoTwuMH1p25Mh5FTVYUYSBym43buiHErk7J0ifLITxwFKndMe9XaH4
N7gRxilbQ9Cz5eUPJyaYG0ftEjIBEYXW0V2067fxjY5mTruX3RgC2L3Av0XrYRxvaMm8ZDEcgVT7
2NxFg+CzcEYIT7888/5LJ9Cn6WUrf9fugLkJQET3bD1WV/8Iv+s/shuh9iHPty0ZZUaol4PoS2YC
4Kg0RakT+Jr5QPUHwY/7HG2TWxv6g+GtqKzI/Vora+wjzYi6eCEy4l/r5JvKBtRazvYlAFQ69D4y
+1uYy64y309O7Q/Ld4Li+2W/51x2gEr8Xi37gKubEl2eWq+O2njVDbe29nPQRGGX5yRrG8zpnZJl
bDWjrnGlNNfyC3oHEYSaneP8tni0YquHnvb0vy2LOc71smh9V+Mj9sX7BNx1RzDEr9XuZSsc8BJu
ytXu0ZWv4tKYlFNih/h6NfGg/rO8ouzoKj/SrRHo9b6+xkiMN4o54fkuihEc3aTifSy0hqidPvQF
VmffUAH4AgKP+tPk9dflJtuKBlw55SUKpvltjCmLGJEWAeaCu0UufvXkLlyQw2pbNf/eCqnTuKfd
UmgnAZghyuB5up9tFaeOk3wkH457kz5CcdTPt9mVdsh21fNOFI05fBL4fit7TPjSlqUw4z6vEStp
9yI65KP7UaYOim0hyit5ySys6VDZNcCaezZhkZuxbKYp+sXLnfFGJw/se/t68qoXaBVskmfR2Mh/
sYd6uI2GBTT2mEhGZpB9F31IU7kIBXHaxA339nX8hM3EeK1onp57zCF0+h9zbK6ejZGVdilCNaqf
Yy65emyIzhvX8VcmmJxZTgwd5OtSdex8QGwxPNgtvu3Tt3G3zcBesRecb5E9+vPV+XbG2rJzDTvY
wB5lb8MMIUq7sAdsxLNwmE9kjolaiW7pA+ngIKOX0G4Cna3rXAfsvBDYGnf/Xg0EORVOmYX0Gwok
Z2TwarskqjTi6V9glDwHLUa7SfcUHV1B40pYaOCuTsPohK7pmMhi6RbSWbMr0A3WaN91H1ErCvRv
VeBssyD7JbpYefca6Kk1S6HTLpghPv1yZtq32jx1zXHKQ6+W3vNl9nTy7bJ/8NLutRHGPXIpViJd
r3Cgy/lVKdMbTEfvFGksXF3tXvNyFLQYeCdsbY/xD5JbRhXLWFSpPRTQMI174auU/grmVQqhPnTu
wCGGVz7b6rcnUI609FWqb6U3E3f18ANzWH50b72kfvVLxI/Li1G26tigGQZkE9Ug5jv1UZSBpV+p
QG2fPtYvFK0JRq9A7j3Z13dibR+OX9gGrk3oAiIknk2vovWpo56H7DhZqgCZnp8O+s2Qdn+RhYM5
mYrcIvZSmY1T/xtBZjJ0LZwdsXdBrZ++/brkQ6qiCMZdLKoz8RJJaETiGY03jG6eP6QJmaRShsEC
s5ax276g/I7J9Tg8yJs/0Vrgfrm1QSb3qaGmatt0hfNDD+AY5WKTv73Nm9mvkdMJK0F0w1jHXJtj
UgNn6aoK/OU14Onhg45Gq7qPnkAME4gxQfTWPzeFGUgMOEO0no0dlowu/GxZeNTk3yvjfmru6hjA
SFEpnueKmIgC6aKN4eCzR3QnhQD3ZXJ1NGe8nfMOTJYQWARdigjuKTLEhKlOacuQdAjzYLrzVKVy
NdUKZEf1LkdDXvZmrxfEhKdRa6TFSGEHCbf1pnrdfUFc49E5mu6Ml+59vhm/ivCEvBQcRoFMsnGi
UZRkkhx5ASG69eEX/jz6eF0AZY6U4LFBwo9/XhHMX0G2+HR5rZxIvLbKPtt6GX0BWcFSO7lxB+AL
FpFaHdeCo1qGDpZM+yzHH/SpVJSSNk8qInuVpEo7K5mHzeV18LdvZYbJ7s3ZBn+2rcLXMcziNU/0
wdv8kBoPtYnJq5+AmvBJ6TWjKzDMyQYQHz/Xx363sskryCvQADlBQkVxl6tuN3jlvt4UN6LUlBcd
Qa2hgd0FCThONROOhxkPJtRdYO3w8WICq0fyA5Rjm25beNCov7w4zrc7scYcuNnp5iykB87qpo0i
t0HhBJct8M7aiQnmrAEZapd6jsYXUimPjibJ0AFD19UEHE85ymC6cEUS6vSLMGERWFeMh8s0gzvD
GQDHYZmJltCrmt5nw5W2pYp4IuDfx9k5t4OL00TqBvQls7RMn0ldLUX1UVwEncWmc9P9h16KIJ3i
xEUs6NMQ/Yyr7L5rtHaRNTSgmnZv1F/TYav8Te3jxAb9G1Y2CmAn+ypCS7cN9AYcNvYvUEBPrrmn
vGaD7deYCf8bVhCQNq1Wxrxr8Z7Pi4yuzHDBW2q/Y7D+xr6vgskGNeu8p7qkIsl4/hFb2WQqdVlT
dGEs47NNb+ULraHm2/EeNHF0rB4yqAK+I05VAhMcEAyicwXKmdZNpgxzaQNKccys9Foi8TWoL30l
ld8aDMsNZX8nRYmoF8xJQWDTNg1doVB5tuxipqPRaDNWWL/LXrzLNsXX5Z/1gSvnb3xzZYuJy/HU
a2rRIzmo9NzvNaAdHfJrHJe/KUpQ+higOBSQsaI6ceqgRCpkki0f7ebyRffyXeIPu/knJttd9EOJ
KyoncZKrE3uMa0ZRHefyPCBwZf2hkn+C0Nd2GzIEUdS+Xw6S3DC8WhrjkeGgQ3m4GqtjaiXbyYqe
+jF7vmyCG0Iw7KvSQRpkcUysKppca2vHLI+mlXtzeR2hQDB03y8b4aFssGefVphAhRQhSgYD70zr
S9+AHbHaLK7k6T/1p+zKggDZO51zAR2p4182LFod4xsQMUjsVMchM9NdP3xz5H3ZfLlsgv+NbNDV
y1T5l72Ypaomg7zo5VGu7qX4LhfNS/CX8Pn7mau47eYx74exPC72FlVuWSdulDxdXgPvKYTv82mE
8YIEhDGFWi0lcDuuTjz6GJIC/ak7mK79RilNRYh80aoYh5hkUMsBwVAeE/3dDglkW/eGGNtN/+yz
ixiMFygTamhRs/XDpkg78D+hOtr5H+zX4/aDwbhyB8AZl+d4I/28vJFcZ3AM3MgyhibOGcwhFWrm
mlIcrQTykc9K/HD59/PvqJUBJqpaxdinozWUSDrHgNbzpisqH0nrr+GtqLwmWg2T4fZFrpGelOWx
Mlq3k2qXVBvBerg30ud6WP5lu4gmiFDBRPrS7MvD9KPLXcgQ0hf/fFUlgcAcJ2cH3A/lDNQ1wMbF
ymvpdRmpBGknikPKRoNU62K56pOxheCb14J2UPhI4Hvgp0HmsqgMXSrijqjfRw/uTRGTGbCFUL9F
qxn0f8A+C0u+/C39NMlcGpKmtrLZSgUAOz5lmJcC6YgshrpI7JsCtAX3HK82lPHHsMiVGfKH1VGR
72058owmcbtJRPLMKVOefDbGEUsgPfqEJOkxHO9UJXpK61uMad4Mnfo8ECJ4+/BeCYrs4MHqyBpo
jhljkxlXurPENQjpqObsAMQDwPDiVwLPNQBPoaIxhuyAvvA0b5FJY5nzGNMH0OA3+zSIv2etJz0P
Qb+H0okViI4z98mlqBrVAkTB0mCJZctoJiAAwou1DjA06zngDSBQBq8h5qJ49pW0F3F6csMVZcin
0/MIvyzmVNGiurfAcIRwVb8gXG0Uy1UeFg+j86CPF2bwPD9ZmWPhp9IYVfP/kXZlu5HjyPaLBEii
1ldJKWWm96Xscr4Irqou7fuur7+H7jvXKiZvstsDDGYGKMCRpILBYMSJc8K1lE85hMjpo1zf46EH
du7+Kv4x+JOXvZVHMTm/yCw9kZsn0izNeiPRYU3gFuSrVZXC7+FcyscW6pJ+kgEQpVlfQcuB5+z/
tpaVntaGLgQNjYS8wAYtpH4vfy14KZQgERryaGeyQw6xOel92CK1+TgJXvZgmk55BU0Vz6L3TeQQ
0UHn9TNRtqeydhizxjOd2UpzCtdqUpEXJKYXBlTZDkRVuZPeSkdZOHfATXu21pjcSh5xnapTRd0z
w7xmsVegXPlLgzR5vpedWPeE/VreBbS1yCRa2tB0bZ2V9Agu7gp25+gYAd9iBiWGe0TBmX/gN7vJ
ZFm5ifF58APQbEH/uXrFroE2uCPf56B2bnw8okHHtBdcsdywtrHJhLV+tgxMMuEwyAXUyQeQ00U3
QKgNuWvimqVZflZ5ApvcXUXLAI1AcD1AO/PPAwh6A0kuaQ7ewmmoIHroqYf1qODhHrqiKhLvyoPu
x3+MsZVTWamI1sxy9d5pk1MUb+ZyLDVbcAnxUq+tEfYclGFiyi0807Jvm2Zw7EE0JfWRWrHJ8dYE
4/xdGHZhpLZIjhEsk8e0dqrVBVI0x0G3XbB/q15727zJLf6HzkNOe1GLk/ss3P4E5jTEWqxGfY1V
tp75kxIHNy7tn1HOWc0ZMTzwDsVmDxBqIXSb66Wbj8icDEMel0heYBnQwul3e9D3lVu/wk+zAx20
a7+EE7Vx22PsXbNA7MLWXkp7hmJpinJ4URz1dAFV4uTM5Njkk5PJqys4Efz1fVpj8jJrxCB6Vabq
qceJ6Jz6Lotc7aAhC6x89XXpxSh8/hn8tMicwRi9LUz1JxXUgBeXCqk17nhVla7+oPnyfhSVfWji
fO69yGNAqAt1Orbq002NOkkyzOXouoJWTm0wXQ0Oux44s8t7yb3dUXSnItdA+X5cIpvbvV3LXkm7
RD2Fir5b4twNq7tuVYFqOKb5y2Vb3NiyscW45Rp1kmHn+GxhEiUO2msBINxQXC1LAT0HN76YdBYY
/N3qGbpAWoqCmBMWlUueWfySKlF44RkAIBqqmAooHjF4/2dIHqWQKHZdZu9JmjpE2Xe94OXBcwAV
jXf0+S3gvVmYNyRfEr2ycLeBziYyKkdaIC5qT26f9l+IxSqImJCpy+gdsOX8tS31IV207B04Rxf7
idkEgYtxN0sjVIccWAKg6f/cLISNTrIjUFWUde1EieyE2cO/dyxK60eF1Q0o1TOns191cx5WC1Mc
K/HidPWVKXesuhAshJtxbOywlyNKoVmxSk0FPNoEQbX+rnHnV/IYjWhkUgLx6Qqru7w0bhYHHQeN
KujKqLnQA7w5oFkd1/oKfk5KTRYuDlSVfiR/1QVAw4pb1E7hoQhsdSKr3G+2scpE2KFX51xNpvx9
Vpz4WYVUVbRre4CrgP8HsR6kDvNAdGHywsN2pcxXjPK4aVWIs4LCtXPIvGvJlZT+EGynYGGsaqqa
IugOUF9+10yXUvx6UBDwpB1pqeSJFGjXiRfeCtERIqvMESikZrSiZMY4pBs/03c3qFMwca87dOS+
8PK/cnd8E6yUd0lSZAulkkIEYcuDOdGlLpQRo8yn9F7fr1cFRoGq63VHsw6xChGvVY1+sYK+FnqC
mDpgUmOj6zEyXvTxe/1du6kadD2XW7w4IKfqvBVRsECM7x9oMHMI2NB/BzIJsCHVUtk6Q1u3fYVu
GmrgD/0hg3jr5Gt+efwHRObckLyxRP99cxCnJrTDmHI+RS8Z8BOS6iiUUug1uLdrd3Xn93w3yOJx
OK7rYDSNznPhP2xZo5DAWVpVGGy1Y2f2LQqD3fVX5DF32t+0chN59vNlz+GdQ7SPsZ2oKssyizED
dklesx6lmyEOd6qZHI0k3tvSdLhshhvZUIFCYwbOYmmEuUQnCLD0jY53TXlN2V+bG7XyjWuKcGzd
+huZAxEIi7eVwAwRSkoNJgo2lOIGjBMrAbmV3h5C4z5VRagyGqHYtI0Q20SfRIeAPZu24SofzTn5
AEFBLmcH7vlb65hdpZ7k/jSc9oWSHKqgzZOvRF157tKQwaGmAOzmGbzMHvvFHDMgs6158jt13pOp
eRJ8LxqkzlYHjBfYN3WAXli/UNESiHvQXp10KlP1qL+CGQfMwMo3JFmewBZ3PRtbzGEb0SpG2w5g
ZS2w+usP2GGgn7J+Z6C23N+mIIsm/3662yYbk8xFG2EOVC7tPn2f2gK0VoOZBVa0aF651EJYJS/r
ppheAGCB7wWQ7c9YYtaVZS8jyd6l3h2Ohu4AYibfrFfSLr+yTzjahbeAIBt1ezEbC726zz/jp226
9Zs4lsV63VcEL3yj6p1x+b2Qzrsf1NlZdDwQRazA/A/5aY25FfRiLkyM0KinBtzbJHlFsnzZVbjR
arOVjKdIShlGoY78NavuyeTL3TE3/csmuHW77ediXMMo41TreivD9Q2SP4quyW6a1MlfaA1G/Uoe
hKaeYtumrJ9zNuWl3DRqXsbvtrVX+7tovcoMEVZC5TrBpw367xsn0Ooiz4HbQK7lf3Ta/KSBjDVF
zkPV/UoIceRmzts1MQ4fRXhJxVKV015l69Ed7F/XR8iq0E5R606vuSsSXOZ73ucSGT9fDTlZkq7D
GWuMqwLNSjArZF/Jk7frYtxbAVI7lbMyf09it9utrUeuuxv7MXEJMrsF20kv6K9Fqs+VMS4vd1k9
zHOP12f2miSmIw8BKGZES+O5CN6FuC4NKPucURl2Zlz0RphTF1F808924Zv2i2ZXhS+9raIRUm42
gGEpgIZwNQMlzZyxIdWjItURErsdZouvG6ibQMghKJ4x5+mCycETnGmee2ztMS+cTovlUJdg7zso
qHaQcfaio3ooDlQ2XjoYu18Ce7zbE4MOWCAFOZ6NGo/aMigtQF+gQM1uqSho+pod6Nr+ARibniY2
xEMwGlkIJUQ7A92OqrpKUjgg9VecAq3nGgLOhrfkro70owKXjXB4RGCRfRnL4agO0gKXbD39p+7n
vvRogwsZBcePMd2/TNF2cr3zc4kfIXsTwEaVlBhngsHJRa/7Ottl0Kd+GDzNz48k9YRqd7xrZrOl
H73AjT1ZNeLZGGCv24UYPC29ZCeF8FDM/6C7EZ/mb18SRMRg2GaRTNQsu3LozSkCcAXqYVQXl9ys
LtUxogNAXyBBhzUVTyjQYagYg2NO4FQ0XW7PWY683zV/GmDTn1+1Q7k48nfFBYYAF4MI/sNLmLcm
mUOYjfbYhfmYfcijDUEWdL4J+lLR/D0/uGyWRn/H5utJ2rKQIqLecqTyGTmeUtqd7fa7eK/uS9VX
653oFueW/zdrYysNoZnGptY2Ga686DErnM5V8ATPQBVj2A46cR4d+Yag0Zeq/5qK9ilUNcDQ+bEZ
m8UqkG+WRhMPf8wxQncHlNUZhNQ1J/qQ4gaNguhdxb3dtxZprN1YnPtFmqs6AQ3IzYgxCQ/zHy6Q
C0PqLH5tOLTgkN+I7vf/56N+rpO5e8M0SkhvFTQEgPLEzfa5urN3vZNDxdaZ7pbXenIvB3Fe6rxd
J3vxhlpXWQ1KHFP908ggpSEBTlgs4O7HPNSC/z+JXpTcMLf5lsyZzOaFVLqJNeKJ8IEj13+g3+80
12B5/dYJQK3CHWWOo6qoswb2qRyKTWjhdA6V55VcYDUUdMVx7XsiOA83qhLwFAOzi7otW6Mqkxx4
3QH8ZEUPhfow6O3XJfrCuw7jvGhw6HT+hEVpVOloqXWnNO9qeG/pXgJ9SalaRdkSL53YWGHBGaQw
RnNAe+a9hnQlqhmhp99Wxh5MSe+LR4VIzHuhcjTPJkblkJ0B0YPmG+McULSJ9SLWm3eiPqJl67TL
4F12eC7EZWuC8Ygy1JXcHLTmPXqnmOoVlHi9M//++2UqumTp8WHTlq0xJkqDSiJWOpsOYNu5oy2d
m0zHpYbOifn8lWVB5gqgXSqAwRZq4nExB4vga02ujBpw5+A235k7ClRYrr6UHEGQV9bRFEKviPXA
ZoqruM2wiZPb4Z2/QyrtIVosP/++ViNPFk24cL+bRcU1oBsLBBZrcmnDJDRLmOy9Jv8YVdYOxbXi
zjuqrSQEfvA8EeRWqA1pQKqfvRVKaYzaMknbd/IEgnCvKlAZnV9DH52RRXV68P0ZkSO6YT9kEFh/
2VhlOdC7BeDYkiSgPpAPXZY7pLFcI73t48c5VSDLe6umP7Mpv7a6F72LDk340ls/Cz3d5UhqyuVb
lN4VRuy0IeABL8TaRSsuDztGotwGZbwG7Xo7ae9VJblVgwJvUXrt8rAob6P0KPBHXvoMWC1IBzDM
hTcjc5Izo5/HtEP5rv1ZH7RdfGfpLmQGgQyi0HGMzoueP7zAi/KuplEQIADqTGY5NU3bjCsOgBJr
Ti7HAakfV/Ts/+26wL6h4M2DWitazGfaBaq2RAsmCIAdOyy/afgo3PxKu6MQucwbXoWUCmd+yNij
/75JRPQkVfOGTkugWD65NVwPoVi6JavTefPv+ErdD1e5ICmg3+YPL0SSBRIWEwT4eNtZLFFYmWvK
OBp5/K5WP+0mcsfpdxOekhSyBmoksHWeacEYBg30D32B81dyn0kJmP+RD0CiuT4Y7pAFwOkYHkHK
/rvylj1KN2EodJfzzICxy9wDoWbmJLUikF9DPM3G+057A/MYJItALr9gS0XJHW9Tt+tkroKcNGUU
JTVwaxDgdosxvw3t5NgvaVBIc7CCzOsLrrrdWVbSo42ILS0hVogjDrlTYLsoY6mmIIWdvApE86Ij
eB6j/9xTti9ekrXts2zJ0P+g00rZX70NrozJwx20n/FoeBUcRpXjqDoo7SjXIYAl7Jmv8jQJk2Kl
uSSElFFe3ku3o9tcS0FzJx1EyzuLMHR1iGnAGRto/bOpXRSnHWYVc2Tn82modkR+tvS9YEVnNRXY
MKA9jeTOsECCw7RVyykepLKT8CgHuS2qHJULX8ldSlkheaJHJHVx9pxDSAH7pxF0eNhRmDyM5qRK
tfK91H6m3XNdohkBCCcKwp0ZgFwuECyOdwQMujQZCTK9xP+MZRaR6jmVUXQmd+DBVMBw8rfEHa2L
kdolUKK9/lv0XhLVu8+aqnRfN6aZd86QtmhENh/17tEbMS6TBckBzXFh24q7RoC1ddx6SBxYNHrX
xWqWNSYUrMzOMZETacprO3+b7IcYSpeXN5TnkACiU7I/dB3P79ipn6TYDst3slqF39YTKmKGPnqm
JOeih5TIFhMuMXTWVlkTxe8zQuPPm7+lF/LXFL4CLE/whBTEVQvBAnlBGmAnQJnRA6QckXS3N7ff
3K5LOytTiQ4W3v0d1FWTv5Y3NfMpAn7ElNOcCJz0LGMHihlPKoxuI7OFxgSTRkACQQFJJmocBsoK
yRroSDaXrHQgHnr543Eu9j8MMRc7KEG6WZFQKNJaP5ye538PJmZWwpy2vDGTwZhQIRoHB3J40X4+
YPzoh+QCNakgYL5XPug11cfLy+L4yR/LYg7aqrZRM5vwSV2fx91SVuPeMMMQ/DREEgTLs1IbFqiA
VAUoL/Tazx6L6Vjpeg3umw8GRXBboXfbHb5SamPsMK4vzfViNIAV4rHz9wzXR5kUxKjH0Ome8AwQ
aRdzXIMg/gO3g9cHOWtLx0nT2URfi/dGelKUt0VUFeF8oz/+PvON1EQZYzWeinepmg6Dnt/Gc904
6ST7l32Blw/g5xMDGwi21TOtFjRGUMFssBC6c5rbOdGRUi7Q+nIZNKIQxd22jTWaLWyCRd7LehJF
c4Enm5K7FFdSuZI7DE4SICk4DHd1IEoJzkuipozWDoWWYCwcKCEmQHWlLEVh1dAV4iEsOcY75OTB
pfgL6ohAt0EPLvwR7/TUEdWZeXkzbSohS0egOud5zgZFLdJpKN5T0KFibCw8HECBRh4myR+pBDCC
YzkLPih3hzc2Wcfp67ECe0fxrkRBVkuOZYmU3D/aKkxOAv1k2lVSNAUcNcxHrJqJZGsBaSma0o2H
5FjviwOlExIV6vjOubHERPq6M6S0T9sC/Y/+en7OdlLq1lc0AxmDovYMQWDk3WVYGTBIgLGjbsc2
lAxbGiWzWwoKe8QdDdx8AdR8+kIlUaHG8IV+IPXNjUEml1ymrFrCHlupBRS7k/ojyOSdEfR/hq/t
E0+/FyXkXP/YWGQ+3pBDzDIlOO8tUZ1JeYoTAQkD/6OBfwH5t4GpUI3xQNKSchjpGe929k8qu2hd
68FEpV0DyRMN4HGXszHGHG67wfMpWUZs4ALA+vBmtc+XAyT9tWfOvjHA3CzQ1dO1bsox+tlSWVXV
1cCkbsYou4uGYPjetzHFPD9LiCM15djj06B3Q7wmsB+HtxF3WASwQvQkpNvh3jGf9nSakG+CcTVa
hgRBRNgb0bxYoDo2an5iCrI1fvzdmGF8vATuh0Cl++OG+a26CtqYaemM+85D+CVuvgeu6h58J7vL
H060nTrj6ZOi91I+1vSuIWAVPGq7aJd8K6/6AvSC7THxRfQj/4/nYzAe1yjqkexjTerjKZ0tAjDX
0byjr2swuhyLAwXbihXB+V/v0xizvC6ZRvCDIUPIoDKZNLfZYDvj6Ak2kXe+gK4D5x8SuHN2f+Qg
tWIOMo319p3qSkjvq5sQBKXxo0Gn3fxCkCLwzhsQhRifsJCQnBFCrvkkLyqFStuLjufKKkFgPUEd
RA39xUr+fXqK0V1KK4sKGqIV3ePNCYg6PVw0kE6hGELnyCkTO+3NCivVnKct7FhQnQaHPhiumHss
naKikFpcyukh2Xc3PZQlDB+d2C9AInChEMiAQl/bxugeO8LRZKgmLRa8omp96U5zFQcy5q6U78qX
AbMCpZBWiPu9Pg2y5XBZGpRZyvC9ClK4klwEWYYURzmkTe8LfJF6NBuKUZUAyw7aC+dcU2mq53IH
uMC7PQA8Mz7nXuxlbuiPuWO+YC8FZU/eAduaoyvfOAeER9PEtDEDIXfrzWDkh6go76XQFDj8Oc7v
45N9Lou5wlYTCjhJBTXvBWS8CBqh10dQTXLiPbSzAvUr1/N2WcyFZmVRpJIY3U/zSbKgz4iC3E56
SVpvuibf6kDUh+L7x+fqmEtNtWerXxWsLspBQha9JSs6X91THolGiriGAGpVkGnjRcMWGjEfkMjq
gHCfkTcrNR0rvjekH5gRdARuyPWLjSEaMjd+AfkEGYoqWfGeoOyA9ngSISiONl4yFGYxeXnr2o1T
fxM9ZEQLZIJVobY1+OCRK+agFzSAdBjXwYn6tzapBVGfG/Q3K2Q83zZrPJlS5Ihd8dSMz7WQVIBe
+WcneWOAcflUieu6zxEPy2vMT+wiqG78iN8NP/OHVyIagD+fyqUHzKCqzKjaghaM+WCtnTflEtIc
MbCOuE4CfDHkIJ5VuuRxRHdSR3fSPhSxU+6A+vsHA9zc+L/5Bcyna0ta4bWUAqjG4YVAAtDATNro
KFDGUETqIty8Z7tc5uuVspXkQ4z8e/STx9pPdqXiTm/RM+WLTkEI6C6Pl08E/0B87i/zNbVshVqu
iQNhKuUz0I07RZseolp5umyG75WfZpjANaco/KkT3vF2OHuSDMLo/MdlC9wHOzgS0DwEGzCogJlg
pTRDE08dQr76oP8kPtnPV9avziPH8VZ25CuxfC13TRhcUkFAqaF2yhiEfmyiLFQJeo6ukvJbgmK0
YEnco/ZpgQWENVKap3oDC3jSQhXAL27wpB1QDqYY4UKwgdwQtTHGpPpKmGTRUCFE4b+eIzIGbbj+
bJPlDWwCi2hl/L1DYYdSeZ+T1E1RolWJCt3E8btxpJkOJSnFoCAeTPGeUpQ2r5f3kuvn6BcA3iaT
cyaqRanbYaoAJ1fIyyz/CMPMUQzBEPH5QBsNViDNNJGXUhg0kyoO8mI3lhXjtfSBh0TBqnDLp+wm
cR0wDkXAQ0VuGXylEv2HWSZGLqndDV1EHRFp4wxZgNyf96ZbXOvHxq9dW9jY4m/m5zqZkEiiUS6k
CbrN5pjMe1keFh8sFPMBqnO5f/m78bwSaTcdN6e04jbzztUajHfO0YoxgA78ALLf9W9TdSdk5BOZ
YZxfDxvI7HTQG57j8WFIQi/UoAZYy34lx4JJCt7mYbZZM0AvB6UltvufRuGcGhIy4TlT58Cs5npn
pPriK5meB5c3j3fKtqbUP7OdRo4XUqswpWnHtP8RJQKwIY1wbCqAUTw6ZUjgDeyDRZ4XtHJNBVqu
QBvTXDRCz68XlhLp5XBmBg0MxHRUps54dyizgVL3eKaoaf+GB4sbWtLRkJIga/JfoxLeSnV7uLxz
PH/QNiaZ+yqTlQJXlorLJNunMgpG4ex20tukJ95lQ9xra2uJuUXWPDPiVo5ohUV7aA+Urtl4c5Jr
627d5SCWX+//O4MsbGHSxzGxYyyt95JbGi2aINIcRd3bN/PO8qWDJB3WXwKjNPJd+IRs331e+lAr
k4TWFdPCNUdk3fM+9LXvBGO/DrQ+hLPhCs1cLplknH/5EMNo8XjpdjlgJ4H0itliDcrN+W3yhlca
ylhIHtHqTN1MBDTjHrxP99GYi2BMdbDbU/epFqRwk7kHF5jo6Ul//6X10d+wecpEabhImaTYp9kH
dwGt1WaQbAOok1YcxUOAoiUxMV9OVskqYwLEdrYneuEAriRICvgWMEUA7Qid6Kyy5mI1dZ20uKLj
7DoqXuw5FxjgRl46pvC/Buih3+xY3tcYydMxeqUs5bMs1+5cxe5iGoJcl3+kwSCrWQCMnpN2rX2a
r6MUySA51K0g1VwDQP7Qi18TFWVaNOfoNL1oGIO7exj+szSU7s85n0aCiRrcKDjW5FrLfoTKj8tH
WPD32fbKtIDHZ5LAmBEbfxnNwVIe/7u/z9zAqi1349jRu2S9Iu2TPX8BzUHxkv/ZoI8C8Obr93rY
ESPEgHCdxXdaZrryNPvNLITCcEPdxg5z9utMKlM5wYeIXtQjfYcAunuv3i0fc3C2J+w88B4JwAlT
9A1gHEip//RqrdOGeu2xceW14tfI/OTDClJw1cmE7JbcIrkODDQSMhOAMDaMp/HQd1aGtB3l3WTf
BO1ruXgEDSIEUs+CkmPrXvYKhXf3I6uGUBKguedDcFMfTjJUm4D3Xw5r8TjMpjuq32zpZtIKVx0S
t+3SQIW6jNbGuwmcopa97pf2htQDmNJBl9ctbqbZgsSKF0m2v4qJJMPcLk0b4lflQ2B1p478HlbB
eeOWFrc26P228dd4lgFhSYh9GtzRg/ivq+y1ez1I9/JeOACk4m+xdwmYnEC+DnmU8/G/LJVHQ+7X
5WTcTDvDtQy3CFCz9zGt3ENDWVSd5a/t0x4bTBSI8SprCnux6hAMiqKIhK+p4GWb78JUDEblfi9o
D9DJOGiznOGc4gycuzrsaUF6v0Jn6QrjRl5uYtpQcc2XwvvV9UK0Ofe0ADkJmJppGOdjVV3V6vpk
qDakxuXff1/QJCDHj+6BuB3N/YYbazSAb/ylUs1CKtsPa6Mnfa/9IiivgJt2l6fEF9UzVV6U266N
iTqpXSgxxDbtUw22vNVbD3W7M967B0wzB/1remd5PcQ4Kr89WZo736wnU3PE+BDepQSBJNy1QE1A
9Zy5NNZJrvNwxHfN7btS/SELh0a5jgNtDCpoZYIahzmEsi6tS9GHy0lHM+ZWQzxXdzn4fxIX5xIS
ONeyJwtbTtyYtzHKPD6UVgtjs0ZE18nvGZMeZImd0P5Lm2JPXa4SJF+CIMv9mBuDzBuktfoiGzQ8
suUgu81wNgo3+gaRDgwIvVBxK1kWhHXud/s0yNJch/kw2mGFFa790YyfFV30yOGuCMwmpkzLMCBP
/fMwhD2JSVEheFIxGqprruyrwPI0pzpUnvwqArtw3UTD8KSB0iOGYVk/zPrYXuYFyVd0r1ovlvZi
9b8vfySRCXr8N8fbJFJTWglMaDXkx4xbowf/uK18yRU2K2E2Lh67JB8XbNx/aB4kYNrD/epqEE+2
PVNUMuNGrY09JmqFVt6nVY2bVHeGHcGgQHgwbyxAC+jIsrDJz3eLz+/ERK2hn8NuBgAd90C0L47J
EbW5YH0EMxqq+ZXsiGksRBaZTCGZ1AFMc8iY7CdA9HbrPnymPCC/Fz90Kh/EGSLoBPdofRbMWIC0
EfYYAi9RyVr7JxVlkuzhsh/y725MfIPKEBj6sya/NBJTkmac3d5bfSoLEx4y17obDvFRVNnk+rxO
oWpoUhtnLX65rSMA3UGCFltDYGTjforHYFFFkxwqd882dpiPVMZLE7dVi5Q9HHZ2+JytewxIEgKR
yecs6xwLXep8nL26NfwUk7sguXB1aP1ESRAqv9J5P2GcYFIq105ap+kl31BBXWaGKBuJFDy4NWZz
81uZGymRoN1r0NRzckPdIddNoKduheEvd/jg/3lIvO4HJhpGV/DduZ4MXTYTysGY2GPfGcmiGBKo
XFfkiPUh2xcPFP2pEu9vmfg6UDVBkk13/Swp3RhkvooWFpnUq9J6SqyniJzqKnMNj8pnX14Y3bBL
ZpgNrUxZmg0gqE5K/ZYkL9oyOrp8DOVrNS53l01x/Qzkc1RwCzhFts2dKxFmwSekK5hhfphkXO1j
TH78dzaYgNrrcyTZNWzIdeQs0WOtfL9sgHsoN4tgYqgelqrVaut6StuH2n5TmttIE1RfRSaYL1/n
i5bUtSqf2tKClpf+ExD3XRU2XykJUDG+/3wP5tODQ0/Ja7NbT/ao3LQm2cVG62vz/KVLjuanADED
y8y2JrVJJ+WcDcv/ZiMgkUStHEjEgGBwS0Tsxn92fFpjH1fymqiY4jRWPDvCoPSB4fSWOzx0cMUZ
t5KoDMlrj5sba2zqY4XNqtRYmxaEkGdEGdK47l+UG8kTkkZwI9DGFM0lNinQJKfNAtTqeiJ38b0K
xVDJNa5XqKSjOw6KGtFNym3Gb5dGf8/GXj7Gbb9q/XJSg+qdRtrYC/fhHbQhQMIzCRVReV4PSCBQ
2RhRA9iM8cZiXEIL7CbKybbKY9gqx8Yix2Usv3B+t2aY10WlTNEKSIVyqkMM4VwX4XGSni+HCF6c
25pg3hNdkmIgjD63zfCGhJWTpyIaLcFesZ3xAuTAo66OePiV0kHVMP9SdK7avl5eh0J/KHs3oJwK
UiQIxKHPz8Q6cKI3yUByGQSGauxms2f7+lVz01+pz8V1d+juiKscFcBg86N0L5QOoEfnknUmDK51
N9sAwMggLYdg6H0XJDeUPrF8ECvk0o9+yRTje2EVlnKbyuupyZ+G7GoxU1ed3+RmctpUddCf9C7v
LP/7fW4s44SaWieEqmqegGLelQjsbfe7sjv/shW+H35aYfyw7Fv0E0CKfTIw7o/xQIWI5tVV3vtl
4yEsDrsMDXCfanBEgimwg4xJgPSe4hnQgJch6Db49YtyCwUnKOaCD2XaK09L5HSRIIcR+KnOBGEl
Nts0aQ3lZI115xOtb/wB3SE3nozbMGpv+rb3tT45ki4VpU9ciPh2B5iobE1ZKyszwlZ5bWDUez6k
3mPkgPPDzW9rKCVQ4Kqov8a94xAmKVUZ5hbPlMxwoxoVqSK877tqhypb49rl9DZE1W7Q0sGVVjSp
svq2r7TvodQ/6/rwvZOV3Rfc6/NHsN8+b5cikgzJOtXlm47s27ZEiQM3AmwsMN/VDLUGYwtY5nf6
OEaH3f2LRoA2EI0qc8+jKgNhQSHIIA3/86ozzGoslxiGpPSbEWZuHflr+e8pb1DPxjzt/1lhTr0Z
r0s6J6imaTdG0MyQe1FAYFqm7pS7IAz+KwOsadQFDxduENgYZYJAFUvAXALndpJH7dgV3V7qs0Rw
/rgtP2DelQ8hNfUM+RNmpjoZg7kg55q94Tb3Ut8ijg31XvBZO/O35E4WVu24zrGxSRe+SU+mNK1J
OMD9wpsFWj3zvtw3GOX6J81f/kW4scVchFUya5Mp2wuuIsl2EEorFEMlZ7mZZSidO/LduIs7R3ch
i9I7BtiL9iIsMtdD8fikMmQqiJIZD1XVGI9B04DvkGY/hNV+sqaXcp6EE3LcWLoxxDipnEpVokzW
cqKglgbBGp0C5Tr3AVsAl/C4K3Wnh1yi6gwAopjOSES+RAPm2V28+QGMw4Iw3CbJipWSp8WlkkHA
5bv178X7R60Ywb4aDMBqSUt56Qx82W4HkO3qFrvY1zwLWS7tIBJK3BQIZyoES2QpyvuoxczlbFsn
RXG6XQ2+gHnflK78E1ya+3/QIxXZo/++OSppglGHtcIi2+/1te5D63oPdUNULkBu9MWHivX5BQ3m
4ZDlhlUuOb6gGkBZAjJvsT866wfX5D8qovLeYFt7TCQgsboMBZCHJ/uJ+ot024PzurjvhR9OcDZY
Qm87yu1xXQl97PUHZZ8Ek0+B36LbiPvy2i6IyXyh8Wt2w4gNlB/iZ9MvjrFn7tIc4gdUmbK8EbWz
hAaZ6NKsQ2VMoUbjG52kzj1DQgoDWJSL4dE7MOb/upw68C+MjYuwUSZR5yZSaTgL4hDgXgwZ79U7
8B+SgPLlDj/kvRApQP/mhcDCwvWUUskTDG8tQAxB0RbQFxSkFady+xDtEXtHAuP7esqP9Q3Ur/eC
9dINvGCbHTUq5HUqw+Zjvf2hnfzlJjwsBCRL6++Q0n291n9ZrrQvM8cW4Yq4JVNoBtiQeLQJSh9M
FmXXxmhof5dfpLschVLK3hb7Fjg9wftYedqPGTgC4fQMN7JuzDJBp40Go11jfT0VvW+mN7blSbGo
+kIPwtm2bmwwkaZD006eYhXJzUN7Hd1SvpfkASKuBAK1x8GjzK/ZU/ot6gRJlWhtTMTpc2nsahPv
NwUAvgaSRmutuWP287LX0L9yaXX0V2zCdqZPAIFVqC1V5C2bDov8evnvcw8EusdAvSuafYY4K5ba
KKtwWE+LLBFvLsfVkadCivDYL22HEGLupylJd2MpAV1y2TY/5GyMMzFu0cHHbVYN3k2Js7xnO1DJ
9WB/TN9Dx/JTPIod4bXLDd9o21A1SYNOSfy5n0qaheVIFFQG69j6tijy8javWXPTxVrut2Q2Iq82
1iQgmVqcjNkunvXCjuJDonSm2yVK9Su3SOaUsmYebSVJH8dBMhOnloGWdtQ5zb0um613wUZxLm/N
BDEUwBuQm5ItxsezQV1rUwfRSl1W3Zsi6RjE1NLEt+sGwjhtVN4NhQopldlUH1WrVI6p3suuWqql
12irJXpr80I31Cwwy0jx6MCUMHfFYhRJXCa0ZXkHXSdf2UuFYz1rTgGtcHAbLM70gwhjGCfZ/8Mo
c180PQmLkZINzPYEDuluXa60cmwhhGiEL3j9I3uz+/InmHyT35qkEGftWtOdlbk8CD4H9+h/OhFb
XiaoiZVjUtNiNnC12eMcO+sr5XydY1f7nncQmCqD6IeQoZIb6jZ2mSi+9FY6DMaiIhjU10OWnxQd
6UBY3Elt4QvWyA08G1tM6O6qkuiNUWGNxxhYiP0UKD+Q/7uDZ8Vge6/dr5Y0NjZZN9dlowDTPTBR
h/SZMh+OyEBaKHtQxS4xPTn9c2exdWOOieAlWaLQavFibXbpoQUw1XabI2gLkAaEeMQmrnoljD+8
kwxGIdA6Qg8GsjrMEtektcE/Cy5C60b5TlvHkpu44LeiDPpijBKvMgWOk09zzBKtWO7kEG1DYAso
RimGQEA4ubbsgABRPQzeurOu8tmxQlcXDfJxDgnQJ6rxIdcCah7GWdWwt6RRM8BpBCBdnLmTBoqa
tXYFfsr5iH+YYfw0S4d+6DWNrtDSgXGP3eKI62sCTnDxIJMKFiBBIidaGPMJe2jltUmETxjGN/J8
zPNjkT0LVsV1E3T9Ka38/5D2HUuS49iWX0QzKlBsKVyH9hAZG1pkZCRBUAEkAYL4+jleb7o7ytOt
fPrNolZZFnCSwMUVRzgnQ8u/X1ME7tEzP8kcYpJe3YJynPbr8sb4K3YbrJb91dz0wmn3IRnz7/XO
bmLWiIXDvQ6yip+SJLCuqBLo/YQ5SAJ+IqCqSlEJ85v/3XEgEG/yYIAKLMX5JuE8cngNAcnuAP/M
k51EmKJVHK9L9FGWn1eLnIvvFfBHBz7ZsB84V0yotc1oUEPOkR40jl8HHBt2ZozO9P9TZ+HS5gQC
8IQUBibhj6mn8mdXdz60FkORDQDm7qY7HIYDen0ETQbAWK+zWS+BUyAV9e81/7icvCrgsOiAt8/J
L7uD81mcumVu8tOldG2I8ddNfxZDfciIYT2gk8M/uqaOX5c8JhCzO2WLnyfPQwb30EQXKWDKE1Si
TkB/H7voZ5x5V07JpYMIQrSLM0JC9w+RchJ44MvH0LfTnCd29zyTR+lduesv5Mf+tzXOJcoLGEmK
VtH+g/fuB1VBjm70WvnwIQyWPatLQL7bKyHt0ln8vuTZmQilUxuAlLsP5X+xniWOf8Un9eIC37LJ
swUqHQ2Tik9OJ/gwE+7XGHpA/xzALn6ab0ucRWU+x0Fr93b34Tu7vnt05Xq4ps13qaaFRRZUQmDX
AtTNuViq19BOzQprnKTf9MHLBppM+ypdYBbn/ywBx6+yq1OXCynY90XPBx6OBGzbMVh0WvUvTpVA
ZAtQBroiOX85aYWX6fQOm7Uru/Di6/zPo54Pt6RkvTTL0n2Y4sNvZV5okLcg1/zffzTon5/sZkMX
DOGz2qjq1UAVxyUA78iEyfveGZJxvrbK6a+cRYyTlhyGNif/yT/mVlXPfe13sEgqtMPWJRXWKvTm
L9sU7CUIWLOpyqU+KHi7QpdcXgO6Xdj7gEoHUHMETR4sjrOLVVI1iViG4HAJO9xAlJ0cXBNeJXdf
uGdQU6NLD7UcYMX+qny/le1TU7Au9EAPHjKmkvHW2QybaQfBdADBrezaYOBSIf235U5P/W05yx+9
xTVgUEbPMh8/RnTvpk1Yo7njr4J9d9UU8tLZgwkApCN9/yQfec6CadvBGruWdB/1kkSQDxm2oBTE
YOebRwsINTR8YQ/7l27U1RN46dWCxRSdpIsRJs8r+MiPl2UiCI9yF60JsD3F8SRbcqL8Ldf96C/0
lU9W4v9a7fw2bQanwMwFYqOoELYniSW9G7dYKbl2xC/Nc/+20llUFsYEVkjxDcfcWfnohjJ/64Kr
eUoTxmp13ST5yov86wd92zSl5whrUn8RUk+q6GbjsDT+aLd21mYxFMqvEpkuLhggVgOhZDt/dA16
f4pnr4Ka6mnOciIRFF5CX/sDwzRXTgk5/nM4u3gqoCTy7/XOGgaqZI3PQ6zn3akMSo8sq1D0dDiE
JzHEa9isS5Hl+2pn0XNg3UiDBvuSiBubvhfq5crjXNyK/3mcc8YAaGBhI06tK9vcKbtOesnSFgpm
S51KvraLYxVDPOJasnB5X4LafjLVgqLDObC/FKATtRHuHpJAWR5frczhZ4IKa4XR0bq+1la9ut5p
F33blrD5tLRV4KvFJezCR6gIWh/zqj3K+5OBl/Pf36xQNfvP050Vc8xeSFEAm4g7b0wJWCbIrRO3
uwaSuXCB/22ZswCNgdHslUuFSw9UfW9b8LsxutKxubj/vj3J2c1m+zxoiXERF6ef0DBJmupaUnch
94G9gA8kGCw2/1QsqaMZ9NoQEcoZ5j4fpQ42vBi8rFCLD5DU5GX/vOMvvTSIz0LhPADYGinJ33dC
pUrjtuNJmIfrXcT6FKXUPmbXvCguPRacQ08GEdBv+ENPfZkE81yIK3y00k0H76PVZeqPN+IqyejK
QudCHnYdt0NPoQAUjGHSin0MObH5tYUo/T+/t0vrwL8cnigxeD9/5HFSVLaCAC5ibAi99FnHD7ZP
DkPnPtpee//Pa136RgFaWcgXAevFOODv36hdGt4OHFpblemSGlAr71GHV+qVi9nGiWdxYih6jn0O
Gi8ZIbX9PyLPXgztPNiGwmjP9jNiksXD5e9B+KrsksDO//ung6w0HI4JDDZxZf396eJZGqsnUE91
xcHQO62yqyTXS8f2+xJn4S6wAg31mBYJhhiS3nnpvWv6Gpc+Eb4PsDnQHXSg3/j3hzCAiUpuQTuk
LIHFGW6Gyk9d/0rReqntcNoF/1rlfHN71iCo8Xqs8uLiQR69jcuS+c1pktP1fm08fuWZ4rMPs0BB
kjmwOflo6Hqp9hHJ+/6KSM2Fyh8dWmztk7bVnx7yEpTDuYjwQHPDV1zAvnJit3EZbVi1vPRl9wzW
xJXtdvHuC5FS4yABaxvEZ6eJmNKXusXJXXYnPeUKnlfRIbg7wd2K9Brx7OI7hI0R5GROaq/nDdqW
jV5dRaej6x6HpktjeP7I4z8foMvb4tsiZ9s7brugaAFhfEcXOIIdZ5lHWdPm7BZZ5lXQxLUnOrsw
zIxRsFqgd+JpsTcOXeuxPcyEX8kZTl/hvILFNA4+xacuPj7T3w8UEJUCuTpktsXEs1IdKtZBLOlz
HvLWevvn93dpqch2UaiCdQRnsrMnKt2RhvBqgR7qUqXTVCS6XxclSUj8pKtrYfb0Lc6fK/ZQ1sHx
4ORNcbb7uO4CHtbIYOcURetprAel1xrj2BNvQu6v6e5dejYYYEQY6jlARZ6zqRrlyxgSwN1HUG3L
BhZrZAP35FQPB02f/vk1XjxY39c6XZnfkkrfkK7wp1MpkPyPdx0IvmuSL6su51cHBBfHo99XO3uR
SCVJzQn2IST7I7Bv9bZ+oNnIEphgZsNjmwEh+L8RFAAT8D+v86za4V0s1MQh0khP4u/TdlwXv8o+
acF6GeC4cyXHuHTUvq92dga8ytcLZqzsQ5NfIYC/tNn48zVM6ZVFzotvVhlbhv7YfZTej0mVyUB1
gk7Y/9+j/BXCvu0NUyxoBbkw37CCOlFD7s5OythVTOOlrOzbG/tri35bxjMNQ2fxFG5fZJiVAODs
mxV/rVI6rjQBOt6DXzB/blJ1LW+/vPvRxoan1Em55Lxl0toFGEoDcowTZg2yU6/zjMHqidAMPlSY
XEVZXcpp4JX1r/XOv1tjaFtVJ9HG/+vdSDbtV536x+iJbvSa5vK1ev3nA37abn+ELoyH0dRz3D+J
Q0ZP7oBrhn1UwZjy+lGoH2K8s1Ea83nL+72C0+E/r3jxGb+teHbcgoUPoahQbk10HVYPVvX5v/j7
IYTLoa4J3ZfzyB9FnTvLCpHfK5pE9B/D8vHPC1zeFd9WOD3htw0ZVl5fM4Kv1BzmPFyxVX1Tp/ZT
cQdl9F1wDfl+cft/K+bOMjYBxcSYnLwwSgsDxuHIuQcPxS7pi2uAsNOd+Mde+LbS6Zr79lxuFxlr
gWbFR/EMonJ/K9dVnzq3U7eP1ye3v+KjuNraQiVyYdVvScE5ug8zaD77XKFFz+MMLhyJK6JME/9G
UD+LeZiUHMmCd/RCjB11UCXD7GTKbWhqS5HXVnEzAdWCVmsihnpXQtIHMMW87cmKz9GxW0SuAgrU
C80hhJlEwbTSc5hR330z5T3r/B9kOlIdPS5+l0xooLeWsxs7nUWK5GNvJSEAcJIOKZLdF6cYE6Ze
iedu1DBAiDley+5dLX3Kl2VfVuUztt+mDMRb43UgQjzGaA0Ws9ij+WRN5EZGcwakxko2VepRvhnC
Ep9UJ80iMpjArYeJpLH7NnA4QVT+ithDEtovrK1XAxjhAlZRIthPCxTCLV5DMQmwhNakfYe6ZKIJ
ZTHY5FAYrgn+Eob4vEtKq9wsWqO3gdm+mmRKy+PYmueug/cO3QcRAEH83uD3cNNlnJJE2E+kOIxl
lMoQOtNOk5vCSUGt3Pc0zJbITuii0rrFh1J9GpZwderEHZl5ItzofjFfllJpyaPVHAVrUny5tIXp
KeiPAiJEwk2gQWEnVh2uwuWFjSistLiZx5eq9rZU9ofRw78ytRHY4mFjEg6zyX6BrPfs7xZPgMr7
ptwgKYjIY8MS3tapmtiussQLkUFWBr8bkNor3eXjqBII6+ZkclNPwiyhnNuD1DrlMewMFvYWzPVL
1Tq5y4NETn0q7CGrGsgJtUXu9F3S2hJV8phquuQsCDB6JjsrKn72dvsgQvOEZj6YbmVmKZGQoElL
97Wxyw/VWqkDEpyw+XskAeN2hizsAUAeMS6PTFY7oLB0b9Y4QjwQotPzPTNwIeZgog5usswDvL9u
oQQrEpf0PCnGp0modSMOjgVK3ai2pptXAADD/WGq90EBbCgZUytcUir9TAKjW/BmHRiVyGrKBoNL
xIBj9IvVEXBmcOwMAP2ic2rNdaaCNqXutBOy2dpzl5dVv2bTvcN2k3iUgbyZCIB5fMugljU7Vt5G
UDPAvzLa3PdFeQexmYdqhCQazPTax5ZZWwwE8Faad+2/4o/mvJ2T2u1/u16fF7VMa5xbg+5DvRzb
2cphWXDX4zdZ/I3CtKi1VFpZZht0v8Oug05gmHL2Hsg6CVSbt2O1tweTEcl+2y7bwCnisfGrHS6b
nBSfVgs3k3pbOM1GRM26huXeWNiJIFFiW5soULsi+mobfx0Ow0/i1HnvPMzq98jgJEfDxDfjQxy1
WV/FSY2zX7I54Rhwgepaj2Nizep57F6nxklBUIWK97CKLbyMyWQyBLy8H901fAPWIiSIXm3W6iiJ
qmkzD4BoSpN03QO021Oqh4Q6dYrmM1Txnz0MkCFT/kTJD9mZ9Ug2Sys2QUPyWAWwrVLQRtK3jUuT
Pjo42GdlDawHex6hoEhQPanSubEJxIS0zLpKJnUzJQCkruEtkAXOT7seb+SwizigUgVEK4M4912x
V2GcDad+6v3i5U1YbUIFElVY535nJ7O6Nx2MwCKRcfcIz3uc9/FR1N2T42/9oUoDAK1F2K0ja7qz
8DscA0hUYadq1O8WNoOrWygjsrQZdTKpblXzHz5Sa1na6Rzullnv3B4oY7vLbbvLKFeJ1/FEhm96
/tVbHBA5NT1a3Pl0K/+BqzAN2/KjNmJPqmi1cPHDePg6ZZl70bTqiunBxMXGGqERZcE4xIEf4IQ5
kLtzW7kV/GXw6QoInsRuTeYvv2RQHjsY50IKJF9kkXcn+CoAs54qEuret968slsnA/sxFc4tDdQ9
HZqU0zrhEOro/SbjnpPPs0maAZd9kwCutfdQMQcyMTbUJ93HDvIezNvPxIKTppfa2ko6sXNDvY2D
4D4u5Er1w7OxukOkqgQYnjiSGfE3Cr/dR9CSuORGSrYlPmihjqqRd1HTrUP+e+7nz2E5OtZyYLFc
N+Vzu7AdpyKBozPoU2lUhomx7l2/T5V3r1C9RAXPwjHaD05zaOJ29dciTpFYnpeWJUWQjzKuljRu
xxxlwj6m933rJl1xOpQgyk8jMg21Gzjg7xQPXdN91Pfpqdum3GHDajgPQ72P2A1Eqpu9nF6i8bfs
PsMSu8J+oyO7B8EkbSo/gZXdPpjb3O693KZVHk7tPu5QnzezXo9DtI/cYRWW3ptegryWQ+axGBmA
Tizo9dHpuXVJErZ+MpcN7p37cAxWXiWyWLZH29cbZcE8EVhsYtgGUJBcQWjQi4e8MdED5JS3fO5h
6THBgnNIKZ9WojBJDPo3b15m+JfAvSXjhCYSLiNd5a5aXSRVDW9LB3gIY2fdLBKpP0unz8uAZ6ru
VzZjiPx2dUtdRGt4tO4HX96Q3r63B+juCb4So1nbTfh7coJNo4qdIOF6EPYqdINbKIFvOx6C5YqY
zmmQqqHIYo+uCoTsfoyeY0qPDVs2MtJzWkp5jCv20vb2U2n19yz00pq262YwibQFopINwXCFmW5r
3YNz9yYiuWqdwk0Ed5/AMbyzbdEm6MsCtRjPt2Cm59Ng8L7ro8UQQthgDZmt3WcztmI1ymVTmSX1
7D5rqukrdJxfoRM+eqR4EVpsprB+m4vgUdd1nQxqPqVp/jru2K5l4U1bhhtj6OdcB++qD/aedLdh
THO/7gU82v2fxpPvbEJtAaDCLqrC29ZCHHCNfJViAhYavJbW8RIxTvnM2a6E/S2bl0Nj4VTY7CCM
nTsVjBvC0UlbUEMTSKv/kpN5wYla+TXPXRNkbKoO9cS2oQh37YjBRCubtKv0fphBq4J2dhngfPRR
3tZsTZrghTp8jdj9pV38PyUE2ubJgw5KxDNB+nuio9TGm4eCbZfwug4SO5yzCposeHaMmyv+5En9
UUO/Rwb1veh6bNUIlBTdOCaBfCiMD+UC1HV5bxlsy27Ml9i/AQyiT2jwmyiLJSECMKAWj26NYtap
cLCrih4jv9pQUX+6ylkXVr2vSpWVYfy4aO+WgXOwKgt1CwvkBzr3O5eUK1wFe4HyuKr6r3AcX8so
TqzCzeYRwtDzeDB1m3Ko47gG0qIa3VINjRQNyNRUzwC6FvM64Nj91rjHK8thDwbovHNwsaFNVQGn
veRVB8HQBk7LvcgEOPjS5oeIsY3wx13tks+hkA+1Gl4RYn8tM/+xNHaqR/8GmPpbFbBjsdAulcOg
07qS2zK2VkvtPbnTsLecLg9E9SP0lzv0SfJiCpAk1xHYvc4mYriJEdk8zG8LNf6yuXW7BM7O9O6+
JGRVT9g9amS5aKtMxx7mUWxNDV+V43Trtv6SgoWGDBnJdR15m4Fhl0TxDqZa8Oglu2IZtyGrEJ2a
I5lw4/XOBhQCeLt40JQN9LAXi/vsB81zOdCHoNC/xlEepxis5yWSUKZeyGHEOYBazwab+beAAWTX
lKtlmm+bfjwMi5vZTrdrpj5OoC2TtfgRReutnYhtmrjOwMvdhRH8oqYoX6zuiXXOX0izjFrLJnDL
lZ74CrKlyHSa+T0u7W2pyx0dcMd3CxSDVSZMkU+1u6MaN3BJ15ML/YcAzAtT0M3Yt8epIg8NbVLt
uffaWBlxcMZmklr+/Dy6Ve40xfPok5/tMr5A1iFdDH1xgemmfZtFwsmj2HrCpziIYgSEvgAyADZJ
fgl/46mEN43UwHb1lGaCWa+lN/5SQ2VlNUGNPJZ5W8Xbwh/bjIsp68r5o4awdkjtFfOKYx+pIp31
6Cakjb66Ebx1fNKox9x8BmardkAZGGDyQJDAzob9Lmi/KWx6J3rod6C6wm6/0S1cqvW0mwJ6N6Hn
61fV0SuMA+OcZkc55AwU2TkWzz08azIH1OwBEss8p0ah4BT3YTfdMGW2viqsLKyCJqm4IxOk/Pua
97ntNfvF6M/CaFCWtTMlo2LbdsGUC4KyKFLwgSHpAFoHpEuKof/R1vWnTXQKkvnOLcojW+q9NeGu
Bl2vYs3LFMb7rpY71bjrjskfs4aUXGu12TAh9pi2eIV08o+osNdonue1AH6giMZbX7TbvgRGCjf2
IFXeN35KDN9DeP65dCswbMIHBY4ObqfpgVnVDan7jWmarbKmCX8/3tDeAf06qn6TIsohELgrC/eW
N2gWjp3axW6BGqtxjyNbqgT+KGvp811Aih2t0ASQKqSoOKBLzcnWKsivWtBbI+SGO/1BTrWXFkwn
dg08axvjO6sj6Ip7bdm3Udy/hzxYj6771I5hZnV8PcX4fpW3LYkq8fZYhrttXQ7WYS503vT84Bfi
uW1diaqs+KlciBTXxe3oD4cFb454PMijcXieURo4HRzBOpnVrA+yuav2feE8ilitHOo9aCCsoil+
bnyHJnPopIYtP8oZBbRiGTKIfVPaK7hkpYIgdXUWe90ZsluM9eAW8aoJZWa3Xspt9oG+52oxw9dI
+hv08za+P3zFc/te46aEN8lyqlxh/9Ad5168h6RSKbSAnoyiN8uAqi8MVhqHoupq2AB1GxZp0MRn
0Alao6D+iK530ZB1GDdT5ppmE9BxWjuOShuLPjOrvItjtCMWcu8KtVVBv9EI+cYNMzeejlMPRBA8
7w5avTUi6hHFG5kWXN8MVv/sNxJKliMIqjY2Ea1+MkXehqn+oVy69VycZnSNf/kKXkVTn5ViOIwC
jUHD6Brm6YniE0JqWXWZE9Gj7S65jsqNJdWjpYFJsiDRkKBizMele3AxnhdVcTuMfQk3WnordfeI
GR5aGhZKrCFe7sYlzoyHjvHYkRtq2jsVWzumQUmoGVDs1YIkrMxnSW64pbcQRjssaFgklNvbiYW/
nbBE0KG/LDpuGXXcRJECLuSEvtRmfhZuU6bCVflI2yIJHfXVsaHKmgBpQzx0jxUgGIlbiTvj6B2q
Oy8f4UiSMln8GJbltuwYTdxhRq3cRYnpJAblgDOnPrVI6hvr3ZnRAXJI+1KH8QGTC5XECnrtsyDv
VtFGyezPh0nR56af98spEtOyvx/k9BWU3VPnL+B0zAxZV3U0rv08YasTYx69yOJJ3S4QI3FmJ1G9
WHV9s4lljDSswy/q7JveeF+hrt9nifgDoNavkZvMjswqmsancejWMO54rTW7D9CwcZp2ycal2Rlb
xIkzs13InKdhiF/bmD+zEf69mn56S/G+hARyhcjk5qC5sQXyRCKdvdcPNxobljCW28uytqmdNKR7
iPv+XStyO8/0g/TRbTlVWRugN+lTedPo8V1y9+C2wwg2mQ8veD/xOOBxddMloC/ezQI4x/gjKoec
C6SQVh2hJmSTSqhiiHcMoUOMe1/NG+TLLzGpf4wo6vFkNw45Wb+7G3KKkA6sSwfTbJlj3aCZnTcY
Wka4teK+/lkVbFgtzNzbATuMtp8PZb8LYdBiD9Mt4Et9qo29hlDSLpisHS9wtczyDelX7iqNirAY
RdJO7cNcO0+z05W412z8Pt/eTca7d+j4ABD9m1cUayVFFs5RmWkHvSS3asHEYAtmSFKtph5mI6fG
WhgBZ+353U0XOQe787dtEUHapxMhdud8WJCjRQRmeWWIWRs+muD1vjAne1ZXfw5W+YQEHkVZw+7h
dLJWBL2CIniOxnBrVeg6z6bOm0AcTt5IiXT9PY6IlZOR3oe8/qRFdTMu1ldlyt8C9Jgwwquw9BOF
3QROp3/vlAaaf7p0krn21qYsch67OzNVadUEn7ac3nTnLtncDztrtNHj7JG6oXMxmGAFYPD9UJl0
YOZn6CxVBuXFxy7uUzLr14U1r3WL687p+XvD6JLUhN/A+mWjy/7dKcmQVNAbxSAXdQ0UAWY7SsXc
lenM5+Ms6Gc80WekcJ+R3e2HocV9jc+96B3M5/eL19yFgT5MC4xXJe1x58w3Dcr6UkdfZUy/XDHI
+6kNhmyJo5uhQWnNpvCThuGGmOAO7G70/npIb7oN34oQ/mxRKTZUj3dFU/2IlJ3RZsyiAlKvYLuw
Wt+S0goTsgDebcIALnJ9/RJOo1jBoBB9AuNOK0Clg6SLYwh80AmHMsANQxG3BI6N4y+fg0NUHhr1
W0bhvhr1evLpQ9Q7IvUD89vT3a6ciUigUzQky6g33ljfRlF7w+Jl300RvylCmMhVtMdvWbBFIxsd
nflpsNgnL8jKC/XjYmkOjKNJu2J5ZIFeuUh5HNmSO7Pw3dLHEdq+IsC1C1YbcdwXqzSZntEU5ovf
JoXP8tmNbow73/O5PjIbexSd8y6s1nHR7vQQrQMaHwvhxTtRoy9YgM/p8HAjkKM6drdxUTSZKN6q
uFxD3zhtizhtHPLY8i5Am3nq12L0QP02znvdt+jl+PozavsFo414SjmsXxNQVL8YGiwRsqtORxmV
zZ2NNmsginXVQVe4m7LW6uEhaPGNmHHrIPXldrlFpvQYcLZZKPrn09hvTSR+kWF+YI5/Z7nxNtLN
g5n7reLu4+I4b+jM/ojQG2d1t+GK/WobzRMeoypEWKZpiUabx/TjxEuRzYHuEuIX9lYZX6wjE7zZ
pfOsuetvKGtzx3KbO3dCpITjpVx5nJinxui0HYZMoh20pp7/sJB+N/UKNgNl9KON63tjOTem1x8N
q360tNkuLf0NveFdCH0FZPdr0dlofZIX2roZAW3eEtip3jDdxfjZsXRfEShW6IG91a4zpIjyQTY5
dZeVaNUEQ7SgO2s/9nIzWvLe9OCHdXZuFudYMvvJLTDdkMKCVpuc3cxBrpBIwe512dy6Q7MfmiZK
oIT5EhUtXoviyCS9+quV8bOkDC0CtAPiMahSuwpeyjlczxjKpaYYb9Ucrz3P3LRu8VRQ67UdJpBf
7eWojAcHy/gYqeBJyHFVBAjpLMo6qdHGq8OjgjY3evyIhqRsD7XWO1IrPJfeanH6ngtHcdPue5wx
Rz6w4NXS6BZEYdpQO5UIYqUhdwIkX3/ogdly8ikm6wh9QVbQfDB6r2KD2+nGIF+Pvfem7n+A7py5
zfOgqy0ajLC0RZLUFKsg+hS2QZ2L9lQ9ngqceb0QaOOjvgo6lS891B3DecWXeuVYNhqSwBIrkA5H
O1c9yX0sWvJiHWLsM2p7TSp2CBv5q1us99Jf7mPZPZVx/6CqMK+dZTWBEQ6GkZQ6V5jCRh7OUvi6
+NNzzFBmF8CXu2bfI38AlAB1KQaBIc2khgm0tBOvhCh689gOIoXz5Y9Q+gkSrIcglIe+lxkFo4ii
5+j1+t5ws4cvz1ohwR9RTmHSpJ4iIl5iiq5o3GE303Xhu6mNRmdb/pTqF+r62FYInN5r7eAvhsFu
sFGw2pD+QzcSrW3dfFpL+CZnsSXLgvRoBBflsZ+/YgIZFjPmhgHO5IJ4FMpUC73i1M1ELREO89in
ufDjOCk7NERasJfBAx/4knRswrbDxIxZCef7hr8K20kn9JRD+SiiD4PkAnPsJEZm50zQJhk/7d7Z
qyHAxWtnrrR3dUe21fTgjD3w3nbSDc2qgRhTxXt0WT/C+W2hB7tGt6Xxcd2aLCIvC9LDFj5CkDTb
gcuWdKg/wu53Nd1FMUYvrb+16+G5GT7C5g05IaollkZ2mEk0PvvaT+0BrV8Updg4oWU22AOo1Kxn
pLiYYLoZSq4MOuwrTsqjNrgqDZqr6BRHg50SOWF+w/JRO6DJPTjmpvCqFP8lFfEwxfOSzuo2I0GV
H7C8j5F1ooIwXvlQeD/RBc8XM6XQLEob8d6HQzqqecenGlrUVi7Jr7785eJ+jQv3RnRBGmgrlT5g
FPL99JtZi5kARZ8utKB2RH6eMpCuhDkxb1J7wXihfA5xm5P6a+peKswb3IChZwVYvXk16BrzZktL
qBRaVoxOL8N0Tq3LzspV89PrjxrJCQ/Vzlf3/SI3XYU/ijS4OQkao+uX1laZB9j3E66J0faylkxZ
M4F27eikrnqUGFvbbxI3RnfDBLdNvCQTReLiQggKJbmFt+dgkCQjK0FIyEA3RnMJcOsATkqo4xW8
e6t6XuuSpegRH5riGC1lNv8f0q5ryXEc2X4RI2hB8pVGlC2VN3phdHVP0XvPr78HtbHTEsQr7PS8
7ERsRXQKIJBIJI4ZiEf8zhFUHLlJjZpTTjakEZ4CZPyJIHRpbIxEc9JQW/WDaJEoOIyJ5EUTGub7
rNwMUbgZkmLEuR9+tL78AEfRe1VMVsoA53Tprah+gpHjFRoef7GFGuzjse7upABAoGL0SPpeaF96
iKtQCDFIkyc8sQAZIyIQmcCLwcUSPqeXT/tA5E39RCELE47YiqC4iF+U6smYwfzrOE7TC+AjgvRs
QnKDep6z2N+hLUnRNIglCCc/8URAc7U1B4KxAIq4iMFAFXRJM+KZGo4aEBTX4c/Qr7sPLK1mJa7S
NaUz1Svto+UCghYgEogLGXOQdmU43jDorVbvQN5KofZuHJCo2gz2XPHKvGs+1MYlq9RFZ1h9vD3W
BbzMeUgWH9zX2C459sdpzPAUW3wkPk8NcOmDaQqA/FClMWBwwCwO3y/7MNBJjGYc+hOnon42i5fb
g+CFYGCEotBksjR3+Y8RmTsIDAvtrjTgAI+X4IOA/fweCAMfJJIAL+YEHFNdsrD77Mgd1/KHfgqe
cVxApWlYjxwU/9I6PI/IgJng4qukoylRfulBEn/mpQF6R41E3jm3J3AJdEQ0DZIGwIpjiKzCM7rg
pSCQimJM883ooLTbSo/KVnFRCXk8U6fFz3UWjBmWjo59rKlA9nVIF/0EkMYQe7lg8gZFsUsM4uhi
UMx2koqwiPIBK691KHUvcqOXfDeBHyWvJx7/cQFndB7LoCyxM3RTKpbgRjVYgjVu57X8Iuq7Pjzm
5hOswRTgFzjfizM0VqCh6AtRlyI1/qGg6/2Yw5tkvmsa8PqzlX+X/QF062JwTD4s1AiE+yFOfjSw
iN+WqxSuP464AYbVDnd47nz4E0GIi4g0U55NZxBVZVyagOrCDuVRtqeDcIdayQohHmZHzp+4r1yE
YzB3aj104NHAOX4KbQNa8QDODjB+xkGp2yEMuUwbwKf/QfdiKeGfbTv24IwVLQz9DBMLy4yH+CN1
wiPe3KCzJTvxQ/zCg9Qup7DfO89gEqUydcWYCiANDnaWYVOA7emMrdV9qJapocz5Nn5BAchZrZwN
bzCZs5zqqshQICDs3EHcr0HuNB+B6SIWecdbrAPs6SePQrh0sp3PLZNliC8Jvil0QLviGVsBdI53
HtBVfyO9sKd1mPrpPI1IYxTIBs2S8hNoJNj/OcCRwHkLz+H/bhrZs7rTMiAdoVgP1oHlT3a7GbzK
bj/zXTmhN2cBTIC9ER+CT07cpZkk6JDBZgwl1xVBuNZnXS40MJJ7qDPmTnqEZNBPYH4cdSWv078E
h5dweAGZTwdOPRBAPuqgLH1Sg189l3ewtO/OR8ScDNGUpX6pocADqfudaufHT0rpNY4Ou6XYRa8Y
SEnOJC6tlrOQLE24TPGCLk7gLTUuTHHBuNn6K6plCyNDJ/V4tIOlHXcejYH1ylkY5GFPWVLdXo7u
ytmt6qfbI7r+SMA1gZQCuQYo91xJFEZxpgqCRiU3WmBV079SvqPQYggQXvBWjWUnynSUZ6eAYPah
GTdxAfv46sfo4E20cgU3hQurhUa4sS49FWBMDmb9euok6lcq4vVXgeYoKwVWwB830grwX0x9o06i
VQLdJUUdZz1c1wuXUejQz4amSQHQcwNIPVOvWPJwUPVXQ4vQEvgljXaXr29/q4XEfxmOmckMD6P1
LIJPrXrZHWQg4HE9DDYEsS2qAl4cseQFjkT88jxCExvK2KYOgdPLEaZqUuWqOYKW3KHrDxHOKJpc
ZX7hjOx6K9OR/R2GBXgPqoY1EiNM8UWJbAkEeXFaO2g7/W9u0/RnX2Z9xAP9EHYopmRC/OVyWFNc
S6ZAd1a6aTeVByqWR1YlV894oSLHbVqGuyx0dEAPUZkdHADkgJdkCP1RsW+0M6D1jXdeu3lW14HD
KwyuvxUU4aCNSaASDyFalslrRBGpxAgKf63/Q5EV4J6fqoCrFHn9qS6jMGs+yeUR9sM6lYWn9fi4
Jt8WXejCQlWM7xzCGxT9+9kWi6OgImTCoEz/R4Fn4MwAqFw9cdbfdV6/HBRTUpFMiGI5QZTgh++h
Qf9GHMjkbKs9XRW1wKsBrvPGZTh2+QF4PZQR9MkBA7rPLPUwQQSy8bKD/4vKeAOXu242LSRXJM5d
dCGFXEZmDmVomuaCPxMD6pr+g+jmq/FTv6NfkIq8oHUtbLgaF9f5/zIkk0KauU/UMKRz+9o7Ivjl
+tsMO16oFVIfaVAT3Xng5OXvc/hyfyOmJBEF/SVsQJaUVYKnRQDuNk4xkNWoVUNbM0G6hCyzU69l
aNqYXgvpNuzEjfEZutyrCP2AN+KzJK1kSvN0qBCfHOYV2M2wLclBAso/6USTVe9SnXH0Q7nmXLzA
TMIRlEBDnpWnU//eom0K9ax7uGBY/ma4H+NN+NnbEByEqawlOLyjYvE7/57z71x4tlPFGqQFCYi8
U5E/jf6bmHJ6hgte3RcfVaKZ6SyAKgtmEwdYSINdvIJbIq1CSOIFW+oF46+Nn+mrZPd34jrF6w5n
xy5mIUWWQbY2RaqNdBnazJNgSEWMDV8VPegvQ/1VzA0nyPKqPYvCbM557AF78yF/323jDbCQe2Cw
0Rm2g8I2HP0QqDZa7/CGwB3BC//CvvmD7IBT3iBg+BvidakWNnI1aC28dvDYbRzkrbkqvHanboBE
nN5pKvRtkUeMvm6PyRcxmdQrNnNbjwQxg1fqmprDVzrYyPcktyWvdyE+8WJupPv+43bGvy4AEBXy
tMgN4JlD6e7yg7YtJJ1ruVBOioBCo/edALThWUpWvf5O1IMwdngqersdc2GDXMSkh9DZ+sUGKeuy
rZVTpBpWP36OKadA5AVgNsgkN7AYAxb1NIa71tyFJe/yygtA/342AvB4Va2PKuUE00Sry46az1sN
C/nrYo6Y4x6g0ykBClaBUYK6nTs0qiCVeg8kgx08Z4fShTcxRAD5Yr6Lq/BsPTCrsNPAs5ZkGJSN
SnKk4EQh7D/bAfRuI+YsA94Q6d/PJrGETLpsgsJwGvPRk4KdYX5FArgYDdhnLa/pRzuWzEF0MZ9M
SpF7vem7usOaAzSjqKZHAOrBKorEQxaH+6aIM8cX27WSZW47yZyRLtj6QM6IQAlWxWsIClJmqJ04
6ko+DDRjS6se6Uu1GyvZUnWAzoFAT+g2m9SFZh/+3/doxbs/Xy9X+OppEiwZZA08X7a/WkPFRGiM
STypA1h6MjJ3yrke8SKwW1rq9cocR/HUFFTd6q+4XN3OGd8vYbc+IFM9dUU1l8AzAH+wV7eirR/V
0m6+gJAU0YAT7iBj9zT8bABodwH7oDq00eqfi69d5Er2cgYGv58GJvakOGZAWH/VCe/c4WwJncnG
jSGlczYhMyqSle8Bz59xuZ3fTBtNCeEh8EbbsODBuIbeNGeDXH/Ay7ExH3DQgHUYfFBvxyl4ioPs
LpJC5/YnXKgdzrcgey1TDbmLtWYWT6lYHNVa+AJ88yBouffvwtCRnqWVvFGisVXgm5tqCQqH4U4C
pHwqQ05pvaAXBXkrEcW1DpqmfiWABQxcnk9JJZ9kXFru0EqEzLPpGpFTu4In7mHH5+kbroY2Pbou
twFs45BFDJ3KUsJE7nJ0wIeKvtagoKYCjoAW78Kj4FIRZJjweYHDF3C8XhgICB02qr9l4u2bCWj6
jZQlGQKqXr8naHVPkHWA5QlZ5dsI+obtiqfssLDVL0MyX7DL41jNaMgevufgqs9vkZvCnih2fAds
VijvRvetnT50b9mTuIOJjvtPV9BlfObszRvZDFqjRwGffaFHN+e13Ue8Z4Tr3XAZhDloZant6lI2
YXmaf2TNaagOXfZwexzX2eQyBHPqlJUgGFpBxzGBz6qCQPs8KzvgqDT/8XYk3mCY09UEspjkCgp2
E9gRuS5cgJk31fTPb1b0wdpUYUYJkbYriRFo+naDFmLLZSr4BRJgOAXhlI4LI4HmEjYWgX/RgkFj
2WedhisOihIosa1CbUdKzlPLwvUGwzCoCqACaAQ6s5d7eALwxijbUsT6rn6A20TfciF3CTmH3g7v
wE6E9iuwf5759CrveM/VC/sZ/WcF0hUycpZoMotinMQ+qbIEA1RBVlFOeco5SRZn8CwAsxbwOIa4
RS+fUv2gQCw0A1wuATP29oq7rlMxh2dRmHJADWfcaCD1fwKbpnHGBr5eGpCjml7sicH1B6WnH5N1
z6Ih8V5+sTIfszruI/EEXCqMJ9H93bY78NhWAEseuL2L2zMoiUwVoCSFFISqOaOzmDxmWBuFJ3/I
v0AV3VT34q4DPdzSeP3M5XUBmx30g9HkZr30YEoUm4VSY13UIpr3050U9+7tbyYtf7TfMZjEnlaQ
6zEjLA3QwCxxOzqyXR6DxLIEG7QSj+y6I98lcHk2fwelfz+rB/pGGVohR9AECFnwbQ2gr0udU54u
NLjpevwdhUnnUm/2fgZewEncUnOw5mA4oAHeUWOwcMs7IekWul6Ov4MxezgEAlqcavgtg70LrgCA
Y340PlYKZeOUe2VSQf2WOFnrulFwOUBmWxN1yAH7ljGN8kEPXvJmdLR23wyvRLlXG6f0vziLZXnP
/R4ks8MloZ3VUUSiqvG0328SOMlBg/gdlEXXfyS8pUn3FDul8I8hVDAeStwyE60gYkYCusOjALoi
EPeA11oYPaft3o8/RU22UuXYgLEx9Jw6cml5ngVmvR+ghQOmuobDYJzu8IpnJcH9oHI6hguFgAGp
fTR5oM6JqpVJKGqVDlk39FgvwQio6qZAy3n8NJSvxHduf7WlLEJF4qEqqeGtjIWARGmF9BJ30kkx
oMEEIYticzvA0nShEqWlN2pvlX1I0rrJTM3YlE4j+ZSVLfCnkDjgXGYXD2gdJgUAf8poAbJdzn6Q
2jkpsBiMFz9eAzS5AsbjAYLUVI86sFJLhzjiwfRSN/fUN75H1dIsQpEYCYVIcAdgm3LTpJRBrk/i
yZTzL/B7NvnM8xeSlhY8cJk4JHUNr38skHEG34OEtYTtBdE4wfXRyarcOu6qxhLl2YRhDamVexM8
vj2Ms7O7IpBB+BNnSJyg0OOc5t8ta3b7mdA/hQkROiUia7MhiAPkkVuUXY3bpVYGy6rpIwJ38Ps5
prYh/AA+1e2V9P32cBWTYB3JKjozQHReHgxwH+7AgktnnEayDS95KkSJ10++De/SmoW69N+B6Oc+
O4HyTsm0pqnEUw6hxgwSwrPy3PKEVpfO1vMg9EecBREjYyJmhpak2sydZoeaYrp5lynvooBjFyTb
Rnm7PYG8iMyR1+XVHKJrgF0iFxCAfi71xoYISW0+3o6zsBtMQDOgUod6GXaAzMiGQYizoGzkU9BP
L/mkelXc8t49F8aCfj8oB7IE5PfV+zQIM7MYTh11aeu+osYq4cHwFMEnCmIzXwbMPffBL4FYyeoP
sIFAf8uaQfDcYCrAgV9+NzMlplyYiDzYog1KMvYXnvwpdAfIfoH7Nr40UAM2nPQ2DxVyk1n0TZiM
QtLiTlgnL3NgOmKP51UUXsS7/dEWCiJVRKtTR9OAIqXZe0YCfSvTrzEu1et+6LvCzuzeFlfdM7X1
4yk1L0bDIwbAOwpAXVDBv5zFoTNg0E4wLNUDkRwu1z9TNMwUeGtHTsO54HzXApeJQ8UF9HcwphSa
oqxrdejRI1mNTg+pIGde1x9NZVEoSmGjmEWbzqxs7WGCjzIwrK7stR/q3pxt+Z0aXwjOP8dW4yEX
kHTA2QAtwpnBjL81JoiYltKpIormkAycRRPmcVL3U0rI6+1Pe72ELmKxbVCzMuaubWa4YA/SvoQq
X1ipXtGOXlcknOJo4Vy4jMVULkM8CkHej/S7jvtMt2MnONVr+l5ePxRQBVjxkM/XyQYBkRuhyY0O
gMZCx4NaGQJBbABUMX5G2i9wkm9P3gLw4DIAs3jmQBCCVEOAYZvcAZqLnIm6VrXyV21LVv+TP+P1
+YOQBBkU4Bttwf9OyrsQhk7TifozlvemYUXbBL1k05tWvqW4Eigub9zEtjiTRMcdHEkbuYBZkkSv
K73vELUsLDxh7ZOtYNcu2aBrs1Xs7sh/u1p6ZkEGlwnwTCpasmwWmOGbpQglQupP8mz1q8Ed7qq/
/Mqa14lNEQfmVn+ZJ0t8rkIr4K6dbwQfmxjO4zPfFq7fAYwGER86mt9GmL2jrToXKny7cSdRHoKb
2SIcMaGY5RhP0iuI+fdQiOOmw+viDuMHjlFUgVQz0Ma6TAdjLJSiJuCHxBvjqwPhB2+6dv8DUjJo
K91e0EvZAFWbiaSLjhl0ti9D5YVoSLNE8JnHN0lb9zkupNVra37dDrPQbqeFIfpVIsCTGoBkTJyh
0sHizmbqHP/lb6O1ZFUvWmCRJ2LCDzhxnvzYHj84UelxyHxRCUsXDRENriQglFxGTSQt18QGtcf8
0zyC4gffVshd4xYApGvsxgeBkx4Wtipe6uDBjMKcCg0z8TotqSEVjTeSXJT2M4SOotB8EbqZc8NZ
Oi8v4jArNUqbskx11G5wSbobPKha/Qq/etCyprUO1TBOeb84KgJHJhgyyXDFZJZjYbQ50E+otE3c
36FOFCpe3hWcIAu3NrxywqgPLpi4fl6txCgvkr7N0R0OaF6NQY52+pUK7EYEkU9rfDQfIOK0/cZ3
HfGA9sk1SFvIeBc/gJlUIcwIwS1K/q4LtFXmzp/tunLoaUXW9Yvv8roWi/OK6yFynYQbMWH2hDRH
WiRJ8XzKgx3VI9DGjc8zB5BMmqjZPYDuwd9RaAY4u1nEw1wGwZDT12PcXxKhfmh6SAaWU2tXurJt
ICPnFEh89+YobUp5+JgM4y2WEn8Dp/D8uRfy+1JXt30GkWyFbOa2G61GIaLVtiM0UoxpnU4muLKz
4gZJsoIUrG+ZpSHAVVwqVnUbfgFuIRwbs2nWVa7g1J/UVZEPpRXV1RM4o50tQL4mD4W9NAcldEXM
j06GAIoAVUFrSsTCmlLjtZ2CbQDxCdsMapiIdyR0YgE0cWiORZam57/EWVjDxvgFhjb3vYG6uG91
3ZqEWF5NYx7aMmRUE8H4NfflFlo5IOpCPBcyHBBzhNPJ1LRPfhasIdft6g26R1GkQmbD3CtJtmnB
arZErQVdXZJXs4onO2m4V8fZU5oBgmzQe60n11DTn4nQfk1yAoUTlezA8um8PDN3MYpeqKpqgCYm
7SmVQLXWBnCLh3FfqeoXBOKOcg8GrggYXxfEjlw3P5K4uZ+gGwCgCpXHiwUoCjZeB0UsayolcK4H
wc70JncjI5VAii8lzyh0xyD1myRHm0gnPztjtkkiO349QhM2dqGr17pabmwrRQztHvIRca1udTU5
zJDltUo13VaB8Bj7+dbQ080YVm44+x60Oe8T0YRDbB3/JVRG4vqpfvJHPblXutz8aULWANLRbfsJ
02PIHEIOxNLyPHBSXY68Vq/wWux/mfI0OlNVKussgJxLnMPMrYZMmqkPXhvqhzGdjmU43EFxToOO
zgx0Rxkd5yp71boODG0TtPDADJ6nbnyoZ/O5E3QTMqh6iYmFVKBYP6KG3ZdtlNhzNnsSKNr1IL4X
YnCAuHFrmXPS7VQTkjClsElyWPVBQnoes2OuiFA0HeDA0M/vtSAgv0lGu6v8AiKGpryuk+FeSQmI
SSocDIl5JE19NAOILA+JfN8O8aM2NOD/C9FLHEngd/fjz9vH2FKewMXZoBYsUDNji1rIQstyFCHb
q/lfmvgS4Gpbvf3zELiASCbgcsjBbBlQUd/lCqv8lPq905i5F4blfeobnE7m0oUAaNbfcZgcqwQR
3mFoo8g/jHAar+xgK7itBSGNTURf3J3bw1qobiQC12jUNjBIuXL/ndt2UNQOrZsMkLKdMTVQ0M5j
sk46gbiFwKdC0gOeTbY6TKjQ2xQlCfeQy2QLhZUmD0xfOmVtMd4Vup4p8GEJmpU5VRCeHWfVbvFE
6nVDLL02hqhuNbzuvmlmLdgESiR20s0fYdPgKpqBghcL2zoiEmc9Lc0KzloKQkCPElzCyx+p610L
BVScCGhchF7gK+94b8RLn06sofM55/rSqfrtHwRvLLQp2c68AEb3bM46ZgSdQaibWOMfGAmrsKxC
xYWZh98Oe44WtZzLSAnzacpaZ27CbWL8igKBs5aWduF5FOYcHaOo8RuCKEP5s+12Em580/Pt5coL
wZSPJgTNMxiPi6cw3o/FRjfuMp3zDrT4Oc7mitmAeSCM8dzgvUJtPmvyMPB8j5b+fR12FNhzuMld
9Y000ZeNIkZzJYNoebXNx5fbU7RY+p4HYAZgar0JUeTvVlF4Pzv6elx/d/YdSGNkK95j7uJwYHSk
SngVAdmE2c/hIEySPkwShNn3vbkj2TtnOEvVmX4WgP6As+osqMJiwMsV7ZAY23wFuYxHbRe4/rO/
/r5n30N8y9woVueaXDTS0nI7j03/fhabKEXfxzgRTvUIH4SHqREgPGty9v9SstHxogQsDGrQKzK/
LMJMwujxpFTjFJenbTwfx/i9GniIgsXMC4tGvGZokn51SYEHJGy+fSzspqr7uzQv1gYkam3oNUcO
GTQI+UXe7W+3tDbwGEcvlrCFRAl3OX19OUZjFo7AMBBn1p8miA3dDrD0fVAn4i6Jxo8qs9gtIiQV
nlta6ZQa354DWgiqIWRnbkdZvJqjyYBhoM+ErguTdQwzblOTdPKpA3i2dupNtFac2Mm8fDfX0Hzf
Uu4a3wt3AU6gouHwOy6zkytpnCsxiCQs/ehRtetjZRvFynB8QFCfNY868A4+qjI3ebs94sUPdxaY
+XCjlE84G4FF1dXXHC/wIY8rtLQWz0bG6i/kEOdUUgWPORVJVoF6X4F02EXHAMI+RXi8PZjFRfJ7
MCw4OB0KEZKbwEtK1bMcvWroS0UtZ4ks7eHz8ciXKz0zsryHWi/Q7CRzEjTBFTB4A5u0T7fHslge
ngdi0u1Q6FHUSYB5Uz5juSlXI1pfyoNkCx5tfikfnHj0h7Pl2nk8JvtCZE1tixA38H41uRQdORbA
fXQO+ClW9NTy+Fy8dcEkXMrNg68L1sWQg9U0iePKrAOIvxWJW4PA7ySC9Hl7hLzVwRQtcRxMBFKP
eCQl3QOUPgnI5AJ0vyr5r9uBOHuKVVVQW7mpsNoBSBPvIagnhpyWF28gTLIok9Js5YSAslGvs+ZH
GwDF8u/SApvPYeLYRsiDyonIz9V41web21PE2UWsYkISmCVJYa9wEsLcksiXCJ8jU/0oSvd2HM5U
sb6nalE0bZf2CkiDaJRAAHmqAL1Vf9yOsoBAuEjfJpMUojQYCDQ8sJjx8gkZDbxK+PtpJTvJkdua
4w2JyQsK6ZM5TITpJKzHlQI4UYoDCnLxGn1nBYovcYKVyVlxvM/F5IZBVdsKt1Xl1Ke9LcCoFkx8
b2ifyMAJxBsc/ftZGVYPkC/E/8wngOudJOzsLC2svnrhfC/eeJhUgEzXpQPcKU7GCd0f6AXOVogH
Od9RHflY7fWtZNjFis985iQ9tgePXRX3hdmCJwTEakhCK62JnYypq4qRZUavt4e5gD6/XJZMohCI
H5u9hHB0Wc4OsX1Pra3qrjtU0EqHrMbowiFAO1AGFoaLxiPXeJiTC787smcfVAdXHgYT+AlV9J6X
9wkPGH57waC1cblg/DSvCqNocX+X1pBptv0KdmE8gPvtQaCbcRlELsWh1hNFOUFeGurzugimtVTz
iF28oTBJpGrAHhdncHL8IXKTsnEFs3OLIHZvr4rlWhP1rUSA8iR4Z78cTeNDwhpCK9hjbt15qq2v
QUcQ7hIbGs3ye/mq2eMLPHV4tvGLk3gWlhmeWqqC3+c1aDl5eIQ/wk6dVc6pslwzncVgcqOmNLPU
iwmgq3hbi5/ROVrBylC3RAm+rlAM9yYekWoxk5xFZDKjEHRo1CoFXmom2BSllbbvIthaiW2yT4aR
0zJcXCFnwejfzzbT7MOTlCi5fBLbfQZ1zGxcdQXn5OfFYFKjlMZ+hfcNPNtVD2Lxkphew0OdLPYt
IC7+9wqkafJsHIT0ICsDFPv9ip+skxOMokD4Hl2o0nu8di53UTBZEMrFnQqdJPmkHeWtvqq8yJOP
UPu1Kfs5tQUOpoYbj7lSxXj2pBB7WHhvRTzuVl640t3ufbaphbfp8OS0FsB/yPK/Z5OF3Y6+0Egp
NDxOcWbgJQOOVIJyCmf5YMBxCnhJRypit+zC+wlG2JxcQjft1aUB7tfQUobqivoNIzj7kqNudqNf
oxihSn6hnTo5JBfxKakAFQQreWjxpcUJAB2SFlARuC0zU4u7eZYnJrq1MRmgC6weUNTv1XZ0bg+L
rgh2VGdh2Bk1x0I2hgT9ExKVoYNm+mNrkJc8SR98WP0plbqWyn59O+ZSaYAZNBVYaoK5wHbXMqER
+hH+cqc+wjVoQrumIMFd6U+fE7AICiwRb8dbXDbnAZnMVQN5MkwTkNSyR9BtA84M8hleC6bf7UCL
3+xsYEzSmpoe05lgs0v6hqjbQt/IA4divljonI+FSVpVNda1krRo22zbd/0Y3rebfNMB2eAkbuJ1
q3JXuzpcTE0cA7g+r6Kj8Hx7lEvnwPkvYFJa2pqCXEx4MO/9FP6exGqm7QCFXznh9DjoZ7lam5IB
dADMsYEiYU5v1ayLfugqfLYxUDamMLYPKM6zp9vDWUzRJuDvoN2hLQrk02WKToUkSUUJDb0WqB/K
S4YtinIHf0iskOlT46yR/yccQL/6d4uPBYvApCwWfAGs8tbB00hzB6KQ7a/K1+L+f4KRLaUtEy9T
/w3HHAlKpCVjmCEcMNqvVPAoBxBPXml2AkAjj7K+uAGgv6EqGmyQr4gEUPlWiwkq7ad4uh+Ugxq/
5i0Xdc4LwuwAI+mGSDMQBGrXELumxC5t1+8AMIztZiV46k5/TVY8xNTiYjwbGrPqg9lUSRWg+gbL
C1i0siM2EDJ/cCeEUePf88d8LB++xmDP0PmDftO4zwtYvnEKq4WEDyImVHQME0xJ+BRcrvaxDjTi
61jtMaRGi3J0IxG+oAp9wpYz7S3VyX0sypxxLS16gFyxCOFSqOC/zB5rzL6KRDxBnaaHzjW2yhrP
v1vtgTL+A65wAj0ambxxEYwpv+VsUhIzQ1USb6gulbEZVvSQ/oMVcRGGmclwqvu2wvPkyShfU7iW
GbxXooWFfhGAObbiDpSAPkYAuIfbQPJZPRw2NI0jXyAvrOyLMMypFeml7wMmMZ9mFI0+ZD0fQBqH
1FXj9bt2Ld4nGwM6dvBLtoUH/2lyKBRccHgQ3qVa8uJnMNu6zcainLIGdCcPyl5OfEQbS3U0j95l
9A0QbjzuJHdRMls6gfCdWtUAuAlr85isKzgZ2H1mzVsasui565IbkNnesiqXak+HONg9slZjpU89
1H3F7+4ZD07KWz1MAdlkDWjkcoRihDZC6nCl1o9JH/LKYs7q+a69zspiDTS1PoGzM+oR/UgFkGCs
Iz9LQEXXuHHog8WTXFooP7BOTA3QIwAMQD66TGATiSY8fpS408MwA9ifFlYlnaY4bfSLUxjQDczm
ESiwQfcTyqIEXKPLSCArw3uxBQeVVvwwS4aYlHbXusVGcbEcHV4jeiltoRTXQKSSdRB6mRwJjFlK
hH6SsQFo2qK8ptmNt7yu6tIHw4jwYoq3bVDlmH1WtIWh+ZqPRQjRl6EHxFrgEQAWzhgQ8EQwkik1
zPzOOGdrAm50FVx+A/Eky+2rn7WuMpovemI+6Gb+pPvRbiA8AMJS+riIyXyslnRx4jcdfdMZVzSB
FDYSSG+pVgWRngSe2ZzL78L+ugjIzGOuFp3fStjM1EI9qQTLNEqI4nGiLHytiyhMjhLBgg7HEFeK
NHpMolPTcbL/wm66+PeZlATwIjRge0E6GUWmu60h6yg5oDcU5pJsiaZfce4vvFljdm+j5q1QjsAF
ATC6VRT43qNT7LUJj/i8xCo4Hxh7sfWHSQx9BZCs2hHglfBM5RPxcoCeiABKk/qzDu29AS1BOE+J
Fu8w44xSYbayDLRsm5a4cOoxHIvg/qK1jxWPlEI/PZOeLkbIlDl+H+Hq1GPFB5phjWVl1fXTnN8b
xmAnwJVxkuFCdrqIxlQ7lTb6YZ4hmnYUdvlmdrJtsJteGztwy51+Sit7cOq7dB273ZoH6OcsUoVu
krN80tVKq9YN2ApV8zNXPlXwXHN4gctGzjnNZDpnt+aUySKJJNckiLEdBtvwsldYbMDxaa+sQ4c+
SPtP2qHa+9A4py4sZBVuqzWPEbp0wcdEA9qmEGJAMojZIUnaFUFEd6T8EO+DO9H2D74HW+o32JpK
lrhpHAqGT0ENUWAiAePhN86Xpovzeg7+/gHsg6Uv5kmhwlENmXReUVmEaKs86uDYJkdeCb0EQjkf
LPtoGcpjEygdTgrRA++tgIY9HhQfgkO07+His4eAnTdwr+DLu/P3AJmNEwc5SeCmh8zdoWU5KD9l
eFf+y0lktks/dR0I2hAz1KzBLe8pxEvxOqwdSh66HWtxdwBkSYVvgLViG5N5AUb0f0K19T7J7on+
o5yh/t87t+MsTZtqAk6rQET0Wo8OHu9B2ORoFYZJ6nQRbKIM+CuPfyDKAWzYWRzm85S+IVcBzEVQ
B1EhFX8jHmebSnJEDqy1eXltacejvENBaajGNXdHqpRKSwZ8qNqhnQTJilfwFEWRB2W/Da/5s3Sa
nwdjTttREpsxkvEYO1Wvc/7L9znVwlKSBmABXFJg764pO3jsUlqR9qj/CyuMNtVGXvNKnyUQAJQJ
ceU00TGjHliXCbkU9SIWEujO5XsFjJlx3axAELRVpCOeLPhiYQffJhn8ZwVQbsKcpaRNQvSLdRR2
771D3xgEO/CG1eD8h5PLw44vfqKzcMzqE6M4GvBjsHFHiv0km7DS3dsbiReCyQ1x0I9jb+Ll34Al
JrZs83T731/MqpRyD4tZmCPgM11+nr6DHEoravSeObjfioT+Fn0Qp1nlAGM/067LsOPVPMuL4iwq
HfbZKQ2qmJ9kGaLWjg4JRLiKwl5igu5b6f0BhQodxt8DZI7ptif6nPoKegVibsmxR/TPedjcnsWl
dHceg6nvJXTDMqPGK8XQJfAUDNfwLrgrFHX978IwBX4Yp5JRF8CXqwL8Ar3OeIGt9e0QS+uNQFgL
D2ASAZyZ2UFzEPp50asYyQABJ8gcksd/F4DZM+VkxHEPHs0p8Pel+KHGknU7wGJRdD4EZkUHZNR0
rVOlE0wsS7sEUXBPttVjCv3sHE0q/WR0Vmu1bgVDKIhoW7lN/uDicv4LmNWdwgZtIrC6PaVF0qHh
0IkOmK1WLP/JGXEeiFnbDeiYZRFhbcvlr8k4hql3ey4XEyqsEpG4ISVhEDZ5o1eixEVDJJBxfG86
APKLd0xpa3q1LcPXgZcXlvYRkeBmQk8l4JmZ8cBHJxpNEeMJNbhoKts+fkpmTs26xCIF+wCi+ZCR
ALOFfS0l6NPoUoJTnBzMp1p2wmfZTVxjQ1n642O3krYhcE93ojMfIljd8PLR4m3zLD5725Q0CKFU
MeI3LkDN8WbAxShy1Y/A00/Rc/xYb5t9s6FPLvyXiQVledwVfg+evW2aRiCJSYfTWPQguNDZCVSR
PSiRH+SN+DPYjA/JPnzEm8gx4D74LAkj4FyGPDH0+dAkY99yh75IAgiX0IkHKER/R0/T6de6XbpJ
DcI8lUfmid4ufmyqdUfJVvo1MU5V4iavVaQb9WBWG/9BtvFm5wg27GkjTz+IG/2hdIu9BB2R+KHZ
8RCCS21crGTqMQphTNAOmGSUqkKoav5IVeOideQaH7DlDJ4NaDIIm2rd/wEkC08mKImhM0Mwl8wJ
ASGkYh5V9AWl/FiM7zLhcIMWy4XzAExVGramrxrwdUfVKK20fbRtdDeOoW4BlIqVQJcEgmBO9mZy
Tr7FpH4el6ki5xoN/7BFNdy45QbgQMgv+N5wVz6ZmWXamtf8H2nXteRGrmS/qCLKm9fydO3VavGl
gpQp7319/R607o5IsJa4mo2Y0MtEdBKoRCKRefKcTWJ2OK+82TwUW+6JlfuvRSbkydInRRFY2qjv
KLaJGhs9WNMVDBSHu1Y5T7XFCLbk6qMf0+B0EECBIOID0tEv7LgMU3643gn0QHZyL7Ukr9yQHorB
DLXrnnlhjcpZOCEvtFLDySDCHb/bbLJdvEOS8b9o9hK3uLc0yi+zTqy4PsHSBKhFN9MTl28aYZtD
D7I66gYjG1sNNJcbSTmpXgQKyNXgpIA2WZwp7HJoWR+A5DuRQkjl6Q8j6+Zi2qQctIqVuTE4nLxo
Dx6Jz+5GaaWW9mWyqnfIboN14b67rGVqIKYmk7gkT6PnSNuswpB3n4BsG2rV4lBb6vjjvoU1SCR6
v39MUHlMy6XxstTYRzA6KI/te4Qnb7gFJUeqWO23FrwHgsP77VllSqGuHgVw1+qCilN3Q28ScHGW
l3HEo89ovIZ+7hgPoYe8DbQqbuiyruTVw31hjcpJ0ySJu2lBZamSuMM8oHHa96dGK937+0mc/OYQ
GGA01EDUeDtq3KJ6MCUhvhg/9NbC/0CT2xK11DSmzBLAcXLf2nrI/GOOzjMkfdEWNcHrFCqWbvmr
2YvQkKm/aOf6wFn8K7j+XgwMVadP+i52pScWYRVx+DurpTONuG2g/8vjLc5vFVdC4q14id8wkdTr
3+6fTZWob6cOGEmfCzyQi+JDDVyM8uX9v2lcQrLtjxEq+s9cPRcjOWtqamZ7ottGcgjlAELn1jaA
nAqxgfc/H2td1NkzkgLDkhVMduPXoX1TQL1XKgzQFMMhJfIbLl7h+hiqS26gYdT2pdOO7b4Jw6+y
lm35Qd5IOv9yf0lr2LqrbaSunKkEhaHeh8QlcKa3+qZzJgeUvdt/FRsJQwxyXYBY6YGCMlA6SS+Q
aY6ynlopHp27KswkVjK05uIYwMdMOfhK5RuqfjkqOpiCixPRj/+oqnLO/JS8it+UYzqgzJWj8G9s
0nPnsqjSV/sPl9YpDwE3di5Dy4Uw/KQPomfsW6BlZCjkRrYCSJr+WvnBpnfLt9KNbf0hclivzzUX
vfwBlPt0kOhLuxzLn9Vst3CxAx6SvVA3jIuOtcuU10SJnIzhrANzp079Jui5+lsqSxzISKYWT4iW
r0yh6BZXipsPTRCEf/GYR/UInAFAEhjKTeYHPkJJykfMx027SXrMWjdl1UjXsqNLE9SXrFNg49sO
JpbkmImpZdTnQPbFzsuNnxo3MS6G1c92sSDqsyWQNZwGFYmfXj0JBormuVvOnX3/rJOfTEd/vEDA
loSxePWmM9UogH4OcYQl6Zhe1DdADTGWsZqdXJige0+cJE9NXMWkiy+44HWB6lzqcXgOOLXd73m7
Sk1MQife30uhypKugoIOnLpQzaCJUDKxXhqQTJP9eyesPUX/M10mM5ZByHAKRtZOrrr/hTkqmQXm
RMuiCNiBRs7M2OdywZZHcBbnmLeuzgF30CrD+Tcf788KyU+6uBfUwOizREf9aom/qMKr3Hj/r7+v
8td/v0jjzFCEBnc2+s+x9H0OGWyv67Hxz6bRjQCh0EYFZDXCUXvsNp09fJO9ZtMC+Jy56UF8kp7b
PQclJvTYILL1hXvKPOHb/TWuPggu3ESlEhPwZZWNKuInzM+T27yRQbrwi2HJaFBx4JWOH1m6D6tv
80uLVJaiFlU8zA1a3/222hdvud8fUD/7We06h7el2uye+R2zK0v+6O1B/8dXVCp25WUZ9W2NHAKs
fY6MUQcQkHd+40DH2eTBYWWybh0S7m8MaoQoEDRE0k0Lk+MyAcBh3Dq90Vp1tkuU4wL2N0H4uP8B
V4PyhR3q2imEvlGbBWGyANFcNIeW0vlzm1jJhKY+4FBJypw9WMvHIDX0z9LI/788d2DIbiFdQiLa
4nab3Enc0By+BvvaFtDVjNAQxvRI5LD6WKs3woVdKsQkIDqQihBbmmlnXvtaaNAsLVnJ36qjXBih
gooQtiC5S9FJL3+h4ohivObEX2q73gxe+miwq43ri5LA9Q96x1ueJZ6bjMioSSfDKjalo3sjaQE4
qo3bATl7EpoVk0xq/QP+sUkdBs6Ig6iENNWRb2K3iB4iVbPkFh8s8icWX+b6OUApFW18ZLh0iAOl
Q69yHGwtIme1nTs1aNrpvjaystz1D/fHEBXIBKmSgkzBO7ID6xwYkEFW96i9BIUZk+gp74ynYmTc
7at3no4eFPSdMWRBl+i7iQ+XbErFYzAk4aEvq9Fu42j4aDI9slO1a8DmNkPNsmwUh0xtMsyvJi9/
zNMv5xmK0+1UqXgXofVufNWLzf3Qsn43XBigumxxpkV6lADZRlDnqVN/4R6qr98na3E6L/k5+ywW
C9aCqE8oiXWe9wYu9Lrda5ip5kSm0DPjk9HF/aaPhkKMINsgvRJm3MSLwM6RQ9hGtTtoH5I6f7jh
3c5KXRZKdfUkkNEfHAP+llBKa8oQ1XDwm7RgalnCfaWq9qDu0qF373+31ZByYYiKk0I81UZFqpiA
SmMomMu/RmW1k8t/laFf2KFCZZDoUYOZ7uUo8ZWTdLsqWRw5+nZ/Mes+8b+7BiTx9WUjq8kkZQuM
NOUjSJei8O3+31/Pz3Vw7QMXLQMvQ3bz4jYLihHEpR0uULyOPwKPdHtSBHww24Fcl+AKOFuzWfS6
q8gC/cIqdW1zsjwuighXn1yCPJR8qPqaBboCbOavdXf4s0Dqum4qDhx5McJE3YXOpH/vOAiahxkj
GH32bG4SHlBjibjG9FuCsbLJRDFCpeYYfOls5WN8z36o78NruBWB78sVR3ovtv1bsg0cxgckUeGe
YeJBFx8wVYxKDHtsZetIH2QcbHyagNzEEbaDBxZ2Z3UzL1ZJeUvOd3EJHD++G1q/Ufua1aDTEFlL
Wr3LLqxQ3hFXUpt3n1A7ARXt/p2DU+YHzZlmVKI6679gLGdZpJwEsqwAQLV420MyD4XQzFWfqp3i
kJQcHvkkMMqGq1nrxQKpEAUo8xDGNcyh1oyJwXRwq0x9yHlozcmCKxutDOndxGd4ymosubBKBayJ
A8lrLn4edcwp1i/ksaO9NM5oi3tum/wXehAMizIVvfp6TgZU5Mg6pY2aF56i1oyDt3qtgNdeJbV6
gGGoS1pX4raLIlwr4F0Cva5dVF/D5g1QdMbmrX+yP3aoyznlQkiEiGgR17+M7yS9qq30IJxjANf6
jfoou8OXyUscw14YvrK+h38ME9e9ON8jn2ZFT66ZVu5Pgj4BjFMwDtz6Q/xiE6kY0kiNBpIBcjdD
zXR8mB3pe3mKLGmX++FWtrnDGHrQ9BWs8Y0HaFN3lEftx/0NXk3KL34CFVmM2NDAjItiMCYZ7UFO
/IQLva4BH2/2K5xZ04vkr90GzT+bSkUYceHmukuw4MYu9ulD8q3GWUitFiWpATzSFm+y5+FYK6Ri
jGCAOb+K0QPBxEQK6SrjkDeL2RaZx3fiZlQDxlzoKiwIt/o/R4OKMnrE6X1SwnP6rQqqFLzDPQPp
HUgAwAPIHhVe7VVf2qPiy6CpQTt2WGDjJrHZIK/Mv8SeoKAfWLps1AjLHj2oVsp1p0c1PmL+3r7H
u3g7oM8TgV0ay4OTWvcdlBFoPlOai3M4BVBuiiTsphBCuKPXzKJozJxXrYiVKZN9uuOcn+u+sCSr
s4ymBUqXn+UwqEaMmIFuvJ51H6xnDv/4B416aYKIW6YQ90Fjz45gQ/v0BZ/L621oKmyZ4gOs/aNi
TNu0c5g2SJAakFGK4FLgd3P5rZ3f73+m/8MrNIiYIZnFw5TyQimLeXFW8J2kRI8Ns0a/8LGqjN6K
y4l/xgnkXF4H/0w3xeBOr5TamuYmeF/wQD3EIxcxANxrkYag6wnc2dAlWgtFVpRC5ssQBQDkZ3iO
i9FLlrB4HVeLipdWqKOeJEEQchJg4q1DyLJaK3ssoZFB5EYCM9jF9uhLm/sbvfY9L01S+9wtZThh
0AMJr7Adhgd9mZ2xPZR66N63s3YaLuzQOQSgrnJWDOhRyF63ab3UkzxyGljdnVXM3aUdKpEYxKAR
oR5KcD1ahl68DPhS8tqcZeTvHBR6cMM/EPrUzGNqALKWSOUWmCDOmqBDSZhQnYkWQspj+sxBU2XT
OAVIhMnFBLYzYGKUwQfB//0NXn0CXq6cyjAMTZDaQfpcObCGZEw8soEXc1G6wcrL/WxnDv+VFeXW
8hoUh0lrEuAV8Ahc5zVyNGdKUCAe6NnXjD/3C4tIeLV+c2mBijjg/EnHAOIOSOon0ILmTrhVv2mO
bALYZ5WPs8+ii109EhjSgOgPBCMRWK6XFDbakECoHq7al54EUSz9nA6yGwcJ45OtBhWiBa+C4wS1
ZursgWAnFPIEK1P15OegZeDfA3WGEbF4fdaCKYFkagrYP0C8T4tHiXFVgFEL3evRmlAvIqVZVPpc
AvAZdyXjQlrxCIxmQyAL8D1DwzDA9faVC4BSRo6IIgVuln0UE0v/Zi1MXlkgH/DiZq2XcuENzoAC
1yMG4ZzFj2szPES/Zhdjo9D6HncQyWYCKkjwpe7zK6tU4idzRQ6Nz4Ac70+SAPLs0kwwg7vRO+8W
EC9dnji79WePNfn3CUa8Z5q6FwyZU1NOxb0AYOuLZE9+6iPPlc0FN0ONWkHng6S5cXDCfdHtPD2w
gA2tMGHti7tCNpnFihXHvdoKynEjJdCKJPnPPUVms/IUomC5FVuLpW2LbbQNXv5FoLm0SXegFyPs
5brF9mfpY669z1nByAzXAiimcnBOCL83ZNaoDxyquRJVItxqfq5Hm9Ado4OxyXbF13jDPRfvkd8A
GzozCb9XXhSwC6siSMygAEGFUE5YxDQCWgeONTrZk4w6bufj3tAewr1oYLyVJN6jXyDmMYPrSvJ4
ZZsKrkYTVVwGKCWK4wum7MjcRuzhBW7NmwRDtIwrikRO2o8vV0qFhjAr/rPDBKCdPsdQzQNIFOTO
GNhlJGxrMY/ocipE7AJhiIaSaG3GCU2tkcew9l2CpiTRrFt+hSio/RuJYfnKGLWN+bIIWatAKQJP
UtMIBkvNPu7v3RobzJUJau84vtRaALpAevGhO60DJe1DtxF8STOJ3qHhSC4RxOMswipYPFQLhqFB
ZNgxR+hXwvvV76CCbxGoUVlCpw6FWNHSpdrO0vf7S107iDCBGRiCrb9lB00NQZi1GjcIqWO0DxKg
VTJ0WyAtEYMwlowPDD9rxWPBztfulSu7VAKnCqNsdOTmCo6qNzv1tvaCTbFTcRyWwwjxUaCZHcZa
17fzz1qpw59ryPdbMlQ7uaE/6ehAyxsRsIXZnjfiLvpZ71iD7GvIwKtlUs6KAz/Fcgdn7ZTGF4P0
Q0gykHgSBR7Fh5a7lRrlkyTMXhnJjIrNSmqFUSAwNYKUC5Mi9IiTLs490GQgT1yGwuKqzawIUPb6
wumseuLaO+DSEn1d9CnmjhYVcOpkT3KE2lsCK3lMv5SjJX+r7cFRrMSp571mQ/N8YmA913LWK+tU
CjmrlVxLAQDqRLryM2d9jg+gTfouoSaFFvXm3zB+XlmkfHcWRnSxRFgEPZKnWhmmjII32Uw3uLW8
wFGYz42VdAgGFUigIkOWMKh9nYRFxaRlcoDnRuNmG+VD2PeH0JFHU31bHowjGemCnvvP9qxVJtOD
V26tK9tUPqSnJVcOIS+CIIowA0IBbQMl1FdCq2jYrOcAa6FUshO2oxarOYyF+UZInkaozWHEQYMy
U5J+hVyndz8irORWl2uj8VrcuNS9QSbm5OwX13YWUPs4kCxCjbWqIgQkIWGGeSnkOzRqt6vkXEPV
DRPvz8VGdiS/tJrd8vwZXjELB9a5+8sSSSCj7n4YhLwVUYW6JRfFm6CUeuj3HI1Xdds31vAflNay
HWNzhqitS2rSkQcRbVtHxCWTOIEjvd3/GatpgQh3xdwjBvFvpMnLesRM4Az6GRJvU6c8xB440DuH
wMRGnxsYSeVaeL80Rx1LTUtAOC0uwhHQLVMV3jnR/X8uiLpAZrDZZHLTY1gKcsSc2Zq1VXoYb/Qk
J3YjVjF6JYNTL9dD3R1FJGixQhBoQcS/hl3z0XXcVuqDjZEsh1CC7Vo15Sg6T5F+mNV2c3+1ay2O
K/tUFgTlxkleFszINnYX2dkebTarcrPH0OGfws3yIHnde/5UYkYAvP1u4QEOznDktfMJlkYJL2lZ
hywqFffycQpKCKuhgMwd1ckvi29ax/imaxEH1Qfo1gJtRJi6rkPrEHShvtQwAZYHayxjM4/fqw5R
LnqXMdohfL2/qas+SkabSM8bBDfUivoc6nlzAfAWP/cmxsTrxrlvYG0KVxUvLFDxuk9zUQsnLKhz
SWpVbcR3ya6t5WxYizfaqpvgBd1vhi9s8v+VzwXiTlIXEzA7cBPnjD7N5kkPhVOmqiaPgVCtWJxs
fGascCW6XZmhVqjJYqblfCycCGVh6Aufj2HpmagaEOwFcwJu5Qa8skdfSsLMVQpZFqnoiFbuRI8G
SmLtvnBm9mDt/dVhM68dssnkUpnGSDjVSMghRuVWyiE+APjzWc1syj2rjbiWil+sD6Jn1xb1vB30
qcb6+m3v5AaKqYI/7MRNlJmDUzzofnYMbZH1FL/vLAZPRWsMTsYLWvnCqdNPYffOTagTQ+71vq+w
jFABW8zrsRizVDgl+bcsfBDUb1HDGKNYu92vto8K00shRXz7+4ONDiEtBE/WrvBbTH53XvDCGo9Z
y3dJxQ/4Tyi9CTeSj3FXF1W2wP07l9/CITEYQ2onqt27ulm98L78cn8Tb+5xHWhFWFMBS0at5kbY
sO4DKcmGhqiVNRtl/zlmbqqPnCf62YH1MqQ/2bWxG/hWq7QSBi9m5ZQHvDupsQmi730SscAJ9OuI
wJHB/ggAhAHOaxSFr52+A+gDPXygdslVvgym2XrTTrdHd3hH/6fYVuhbsPo/N65CG6VdpYyNnCek
W8QotnJHOuiZ2YM0jiRkf8t+CnOSLuioC2PgFNcb2eqL2m1TN1MP1UDhaKjqZMc8N5pGKVRWo3OD
w/AROmzRtsh+X9jSwG6ZTGGjnOSjuIVI0SMZxYTW8/ZTy45JtLPy+TBILopQtwVODdzo1+ayGYPm
Iw/xlHY5qMpr0Xwt9cfQiO1/s6wLO9QXU8R26ZMKy+o+JltxFb+2qvNgiR/tJrfBxfWDYe/G+zEU
jLEr/At5RcKucL0uGbLXUqB1MnKuVLeaTeGqyDMTs0Ar5km0uU1vhrM5nllI+dszThmmvl8TDWOm
N4J0kj3jgxCOfe/RQJNdgnFiTTHeYBnhLHjJok0iaSIUJOnSRGcobc8HkBZVTNXjYG7yFy9/Ew7/
4vambNHFCb6bQqysIgQLwMK9kow9RsM+MOdX3mdWQleOweXKaC6/MZmNkgt56TRgbhJjOdo5/hK9
9yNePeQ64Ac3Z2SUN/cBvUDqIpWbuhzmcpFOhj9b8lZ0isfhDOS8q4E2WjSbGqNiDC9dXSXY6XQD
NO0oMtNZ7CKXtQYgwFHqTVAQZU5tBRg/CHMr/KG7xTFkDoWunosLi1TOxwldXRl5L53GOUMNSazt
WQ93SZX9ur+0NTuEPI6IjSO20Pk5tLIFCHbBW0RNN9XhoEOvLuGav0xLyCe7tEKtBv3OfF6iRjql
xkcVqHY+PRViwopdJDZdVgGIFV1SwH+moRyFQuB1LIn1rObbEl+pbMxP+kwIUO8IXYRqhj+gfeCy
AAE3dXPaIuWKRiuoXNzMIoJI6NfbLjL7Y7qbY2s8YLzB6tA1k7bLtngQ7eYAsRq72AqlZYxm9OX+
Z1w9FECPCOiSgyFHpdu9GNZdOn2YA5TojO9iTm54UrInVMiof0yt2z+xx43W7nfs+D9WaXjVEJdR
lOqDiJdC8jZDaQLtUiskKED9A+qabny+v8w1b9UJvzTpACMTpM6hHERqlRWNcSy0tjYXI42t1qi8
IQUN0X1L60u7MEW5LBo/dcPllXhqHbUxZRR5SSukt7t36bPL89dpICYecEQIXRYgSTeaxmOyVO2Q
zOqRV3eytk/ELS8zKscrOcSlCYm68oZM6cNOn5eTVn/Vo2dp+DIqfj+zihjkI1DHEGbA047yn6Sh
RXZ9DLWhE6NEHOQjl3aDWabdwxI3p0JR91lSvSC4vv/9p7oySH2qLgBoEq3V5dR9R8/c673AlmZb
NlEsAh+9jEk/i2HxNtIAwE/E5UD/oSmYVLleolh3ZTKJynTkJvd3Lze1hGcdVbHEQUmF1Pt6X1P+
ssHxqXeviwCPaGAJFunSjR5EUcHHbYYGh2H2YWMt0ENXBtOYPxjru/2EBGChAxqHaIL3D5VtJkGq
ll0zpUfUhvOTaNUgsgayI9hgfnEbfusbu3rorPo1O5R/21r9vcg/psnWX+TVTc5pYd+UKco5dWY2
TwIk3zFrAqQxgWwy5RluI8r1SilnFee4S0KI8h6NpLUk6SOIXqTQZ2znbfpwbYQ6eFLRiIKSFClp
F0tW3YE9NbCjDrE5Us3sJcnsDEV/xnV4e9qvjVKxslfGRJkTUTjy3OscIy8CIzlUpBycTYallfRW
VFE5xbtShrK4Sl+84HXIhy7jciTxv8WUosgsoGlfE0jvX18BsAUyAhBbyjgLn3H7wj+4OOT4LpOT
48DLqVdDGOgwcCpvVlO4MOLlmm9cmqJcMQPxSColUXGch5NSbmTV10dGMYVlgnI/IQnleuyxmmWs
zV5+4MrWrELG259Eo+uAfL1llPvJhdCJYgsj85ZERx1cItr276VxcHI1oCEElVSXkYFQDqfHgjrH
yIbAnTqBBjGXX0JRZZJFrJwl1MfhaCCTQu2Y9rUwiitoZhQZztIUmzpGY6zIrfwW4eGdpBzBCwsh
RT4ztX2oXkMsDDw0iL20VFgQjIuBmdX+2AreBDRYzaQlWvlAVxaoNLKNe9A5clkPCFa3kfzUAyYI
taaE0WBZcTaMVoLqApwhyJ/oV6iEkmcZFGFxTMTIamao86Imn1esy4Nu48APMKaN7yOhcHV7Oarz
yMVJynHfog06KHjqFn69Ca3KGk1W0rSSpV3ZUqjicc7FeZKoAfctMczwodsMeO8O58rXcqTeqh8+
sqLqukWwgkgScIjaDQu22oqaPAxle0IL6r36lrk6VOSDx+SldvPHv1dU/tzMP+bo17yktFrcjW1y
lJbEH/lHpPn2XL51GKpTSxbT2EpRBNt5YY16QeljFIV6hcUprxzY2lpkUsWuyczZJsUf5l4Sv6ZO
1pU5yu+5AAQl+tKEeLRoH9Nb62GaeRRAS1u9iL6RMBu0K1ci7CFu4LGLpyL9fBDmqFXCFpuZL6Fd
BbLdqoMTD0DDBarJuPPX1/bHFpWUSnnEK2AD6k7qoa6t37D02MrQsPFye/aZWJ+VuHi1NiolTWMc
uiHASWh/TWjVpttg06Emv1j1E+8DZ2wx1ndrD4hshEVwsSIHxnG4ztPSoc3zUOg50CSCmVnfkqy7
M+fvyxaz71bksGZrblPSa3vUZcw3XdBU4iKehna2eiM0oYxtVppiLelT+7ciwTrgzMBOE5wYYNoK
PZEBAhZF0yHofEz5xg3awCpLQGvC1/t7eBv2r61QLmIEepBWYyOekk3gKf4AspXioWMS6916vQaZ
AzDGKvB7VMepLyVEXMwNycKB3B4iSeDbEngn6io3KFlsD7c35bUl6hvlcp+PzZJLeOyFqLwDeqky
Jh1vrzCiIwgVQ5AOQ2rqs7V3kf0tbYIrZ0B3fJJUc5xHR495qw9Zzvaph3Udma7tUCmTAfElvVU7
8TSFxdMwVqaoDm7AQQ8mfYHImhNgShtI3iCwBLxS9KI1h+Ctb1vw0nfmkBy59lWdG1fs+13Myd4S
llYunwNVtYzi59SkdlKNz/e9aSV44zfjYgL8BIJikk7lX5CRFDKp4bnjDAx5CM4gfYMR3j3ewICt
s1gNVz71lTHKd2V85zqaavGkR6MnZ7pvBC+M9axEGEJcrxI7KvAQ1GWEgmtujBHWQ6DLaWh2hRnZ
ZH5vtutvDVq0rJhGfvPNR78wSF1HkHbUgzqMxVOeqZ0Jjghfml/4WRPMfv4OJlFrTJhIt7VFkoQZ
bgumLESc6zAaSHnXzvPnIonANOm3RG7sSdvIB0jJYwW2lVigXpqjPlsNlsNczWvhtMg6EIqqYBlg
jVsm3k1alYUDW/ERckTxToNgCDof1JUk6gDxLbrGHXVt+IBnekNtiIx7diUgXNqgWUOHCLdQmcfS
qddtrU928lRsco4/3ffFlW1DnUfDmcIkEqRaqWdao8kTqiVtcByb7/3QmVWxCbjCjQdWp2hly64M
UXFH0Oto5gddOQE6X35Eg2E42jKwJNVXLh4Qt2MYHlc38IB0n1TIQ5D6dQkihawsrjHyhR0FdTqb
Wq2Xj1oCHGuiVLzV4hEBNcex8u9v58pHu7JPrbKa0yCbw1w5GRmIL7gfLQdMsv7210aIxjnAOSLa
wWjaXJ8suSsaddAF5diroBrH0M4QF64ghNZ9MzeIZ+QKV3aoI1XoucrXQyufSI+bSNU0OzIJyPss
vrSVGj9GDaDEhBwdYMeb8wR5xWruui4Af1PwDBY8M7GNF9lEbWexMGcMUV3hB2NxK55yaZImUKr5
2AiaQJZQBQ8xfuNqXyGXGn+p/PlRf8S8IRDHMzARxo/ikDyzRoE+AwQVkA0wLKObgzE24WbaS+wH
WY+kjjtyWlf6Y151gg3h4hRXWj0L1S4o+uBlFFVuH8dyo1iqHNWB20pI1rgEk25yaKgPSy9g/kTJ
c18PJFeQ0teKr4K3iY+nHSqNxq4CQ5RbRa2t1aBjqQvNFJYl98o4VbZpGSsHGRfuodJzzuSTKPpg
bPFNbIEAFdhgZII4wTVAC7W0aI9jUGFU0BvmrWEPMNJZ+RrhUUlGA/g34DIe2ZzjN9k0ZZS66nDE
wzIAzOvUd+m7LozPU1FvW73uTfSpzSxlqR/dlgg/DWIhKog2sVTqNKJEqIda3mCVj9Me0BMfnLqe
sR08dgecHLgrr7k2RYOcZTkTyikNqhM/S2apiO5SfS+z/Vz+SAzBnI3Yuf8Fb84I7AEAaOBJAEmT
W15ZDWxxfYXWG9ghP6ePGyfyc5cFblnL765OAxU1k0Ds9ShPpZPyOIKgscAEWbCP94ZXuslPVi50
45W450DbhglVrE2QaDZIjI0tsjzL82kIOYcXoqcynnxV1ve8zqJhvRmngGY8CofYP6Iuhr9BJXq8
EYtcg8rDaW7MUd0t89csspO30K8eh52GcSeLz1ylfu+BBv6kpWAtdmVrr38BdRzSQZKaJJAGhDnd
C3OMAw0+QC8SCD4JDcbEeijdXoBIF+ApcBn0MW+UawY+L3tJj8PTUElWBp1aPW6tNGZRMd0gHbGz
l3bo8D2nWVbPCx7paub81jOWShP4GuSYmhVUB0KVFDmsuH2bxFxbpb7nyGexbkR6e9L6LReUZjTo
jKxvpQp3bYL6YLM29qC2hYmqNHVPsBdoQjw2rfU9+zXH5pSakWIzp+BvgqZmAKGEHi3pcyBZp/LZ
Zgiqaup55Yj39C89C7ecUG/0VvL1Ng6sXucZ/b6Vg3FlUKOqm2oTSHG2LORqCB+WfWTlI4BKqYXp
6u/cafqlmx0GjWbfUB2MBt6PaitbfG2c+oo1H2rVPGC1lb18KC7pw/EbFfIwBODGjtq3R+LaHPVF
tUokAxVYax+Dgjn7ES29GfR/S8gHbODlJ6R70xU+bqLKQ3uaykclfRYEL2Zx8a8cumsbVJxWmh5k
a1rfAhRhZFaomsMmPYpP9ff5e19CfBgCReD2eWJ1TlkbSN2wmhjI9dRjaeXyuGSHSnyekr/uVl2v
jEp18cyq4iiACU761QtI/qKHltkMWVsH0lvQoRCBq5sGXy1HxgiATwC5TOP7rIj7poSCXVgsLwwH
ZxkiYeyiliTkeZAqWtae2tnhShMkvXZ1jqB8GyOfFsFOZDWH0cSI2cIoYt3erYDgQgpFVOGNmBug
TpaR5G2T9bJybFIE5gdl+TbGL8swME7wbRi+NkOdKBnBfwZ9RntSAywjxHRCf2ZsIfkTN6kWD8yy
it4fxlUon9OlcJn0RlQ+OaOzBONBAFyBCKXfhJi9ZPIr3d7TJLW7sEc54BirYhSrVX3CW7XFJPkn
2wQwToJZvc9257Ge4zcuQuyJiDzIWckThFpfCTWyrBkQlCQedRnwHmRgP6l5xjbefCjKCrUqlBqT
aKyK+tQbg6/r+fdI7k73v9TN1fVpAiJ5OkFr3qhe6eqoLsK8BMdAdtMYnb/uI0tVB9gHeEZg3ze2
vmt/jFEHq1TwpkGTFF8prA6a2vlpCYExQWW056ljBNw8+EZEDEHiOQzoIk1LGkV90RplLpwNwE0b
8DapT7IqAutWmn+1nhtDVECPNKlZFC4UzhgKMGuuQtthtDWW3jm1azdWKF+T1ThpAO4RzpiEMOvs
3PONaXA/7y+FtWeUq1UpH4dNjD3TWrTXkshuw8yupAOvvd03RP7QRWS4WQ2VK0HLUka7bcCeCRGo
0GIbQ8S2IgMbGfmRjmGinjVfQ52i3xYhOImiFiBLKDteh3ORG9V5wJjIWaxPQw9oW8yo9KzsHZku
ldD5lVFT0qiwLag5asNxIpzBzVk8CVErmIta6+igF7PJNeXi3d9C6l1JFnRljwTfi/tJD4MsUkJ8
q0kuXpI89XO+txSp2gnacFSDyKsr6DBLtXvfLB1kb+xSGxmEUtTJDTYy2xOphRrscqi5o6TVWLPJ
Gvpc8fqrRVKxohW4LsnCEcayysrKDTR3rYY5/LLiG1dWyK+42Mo+aYqIr1vhDJ63/fzeocoCKjvM
B1bvYgmmp79uuv1nEwHUI8EJ/1GbWDWqlLezyp9j/SHo9/n0kfT7WN7c/1aru4cwCGk1GdqYdJ+S
Gyt+BHHQcgZo1GhFCJBtQu35vo1Vt7+wQYWMdlr03BBm/sypuiPHH4OiWQpwa+Xyl1rzv/cMVT5M
/CPXR4f++ivVUS+MrTDM52l8rZraKnIQrEXMlgt5NVGhSSQaz/9rhiz4whm0pu1rjqvmMxovXtK8
ZV1uie0M+ZfAV6XYq/LUFjUwW4esCPKZL9wzTcV4tWiaJMuE+QyxWEd+nx8UkndOKHLUUC7NfADv
oX6ZglmUiZShUrWbzaU+o1prYz6j0H6ONu275hLKmtouTr8pa5jW1h3zzx5T4V+fOn7suJQslMtc
qbeM2NR2iQvQY/dL+MXpgHPmvcl/ZdUe6CI5vU4akj4bNca+5GA5c5gOkYA/Gn+CfeDrsCVkQLKf
hRarMLcaXP7402fp88KfcjXr+jHFWhU5NAv5KGQsRDXLAnUTaFBJGYMumc+9ttPFh67+cv+IU9nh
zZ5RwWrQ+X4C0nE+L/VGTH4kWAePqatgqd2kYhalyF+7cwg+v+Dlfo25EsZRRnwjf0kd4TxrTuD3
NoZ3fJRtNLvNGQnc78uftqmSTiRG5/Cp6PE5WQ64pSgS8bygm9ZZZSEN+znQjY8Rigp2rcnNUyIG
C8i1UyPYGkCe+qFRpVupHCRXEXN5K7dh6orzku+VLBN9ToSwhNktgXYs+i6JrWhuwI/a/Q9pX9bc
NrI0+4sQgX15xcZVomjJssQXBGnZ2Pcdv/5my3NGYBOXPTPfw8ycE45wsRvV1dVVWZklSs5Rn7vt
2Ay7XNMxl1SGkR10yQ8kFrnTgMfiNVXrBhCCLv2eGh2I5XwMUFnGGObHhi+zLf64P6SG3JhJXoNV
ucQbNA6r2q6CVrO0LjR2Uj1px1IxSist8wZ8bPpQDyYGQORdGwfVSuVSuTQ5Vaw+ujABh2rdaB8T
P4Jm0EtyzzDRvud7y5M5zeJCvfw14q16zKu02Xpl26/UHFTgluDF6U9D8/gVVwP5aGeppPsbpDrg
feO4SR3MXvcwruBJ+TFER2GVeJXyVHip+i7G3S4Xp2rTIc3ZR2E5HEOhFAGi7bhtBgyaW6QZaE9A
ZcObXsYllyYOQ8GOCeDILAQFjceixwiNzEF+L54w2oI6Yp4duUKOjqOgQhePj1XIbnr6UQkGrzF7
uS6gZ07SCbPOU88Jdak229ioTT9qh4MGrpW1WmfCxqglJbKEeFC2UZM2m0II+Sep8aKnplPbjcY3
2t7T+H4V9l0LIjz/IjVj8lp5VXjWpcTfl15bg41maJt1IiXct7KNhG3VT4XbZQVv5n4L+dEMbONy
4jVulQo/PSiTrnKuUew+mB4GTSjtKa00R+dz3tKSTHsu4o6DKwJeK1pT5heKqeghKA7rwrckNR6s
WqjBxMUF41MBZcx4I9fvKR8or3E8ZB+AfhVrfuKGXap1kgN15/QY1V170OsMqMRx7K284RUbo529
3WuD52IcWPq4H0eWoj7GOAFBQYEG1TrqepP1JKp0DWlW3EAH3C9sFbDcSRmt/2IGJE+A/+oqxCGv
L/A2TabeaDLxEshgV4ncCvm3Z7z/34xQWYJUNE0txgp/KTkoC9SHjM/MWGY8yxdvK9Bi/L0UasdE
T230huTaw8/J9XftCj2dj5gzs9/6zxzTryFvpsxuB3mo0MFQxxuGVJ+QadE44K5DFhLL8gQty96Z
7NhpLqSNRGTbuZf7u0izc3xeLTNbNH414afUG4OcR9oxHBQzflQTM7Dqh/hBjUzMJvwUXf6lsoKj
8cScTV1Keea2qQcbKSV1Rq9PF+UggP7UzVfCI/8GhvpNDLJjlvbw0iWN4XOZAF6AtqM7nAOuH0Xm
GyRYYWqOWF3MqiwvHq+ZBSqF4yM5UJoyny7V8JylRy9MLan5L24/s0ElbkZu1ArXVljF8KwX+xYE
Zv7IYqlgbBXdoc1DMR5yv5guKveUQuix4gLWjb+U5M++Bi2qJQ2lVIstvkbnNnsiwe6ttS2oe2xm
OsNaDJ2cKXxWVzEsAVPsHSdbACyDsyD2GZwHR4TWG8e2uZSwzVdHJWxC0IljVsPmuAV+x62PyabZ
9CB0AKnnW/+GUqjVDeATTRnTWYtr1SRQ3hig3MEgwXXkDQNgx/1Qbi+FXpvZeKqKb4x4wbJAhV2E
pb8sqIoZvQj78kF5BNbEjL7FLwLYrdELZphkWaRCcKYFYZUIUntJyjXfPsio8jLWtHhuZ7tGnduh
7Ix4bLBrwEpauocUdwSksOZXQwOgFfpcVQJtYwMKnZNT8NG6Fb4P3ltRJKspvdz/LazFUse7zTJR
LjixvQTdauyO9fB6/++nu4Z/4v3XWumBjKQZ8p4XsZvCQVcg8FCjeiTb7Zt3+AMLZ80QLJwECSAv
A/wwChl+pk5CnBDtE7VETOyUxs2A54boQsxZuZSndl3U8kZt+5oxULXwQa+Mkl2evWCiwKsMTUum
i1ckVh9Ijs5lnckNU8LIdIi3Uzf1lSH6vBVjORQCVgddkMgakcm1g/wjRAFwxWst4yAQN7wxRkac
gDDjUbeitjKYEknhOkW8RM3akOtNGeemj0cOH/Nmr/D7VvEdhrcsuCMk+L5MUhspGpNYTUk7XaC5
7VWm6BCGGMPiDx04kl97OwNtXqwxziM9tU98FLw+CiEkAyeyQd8NLaY+hELz8PC01FX20rnBPtqo
2+kFU/uZKX+Em97mtuqPegOv3dabCL8iscbV/cUvrX3+K8RrJyp8VSvjTBMueRWbVSNbY80cQiHH
mf6kcxvUJxV9YYDMMFnpVt9icMgpXNxTSE8OAnA1ILkHo9eac5XA1B/HC4usfemYzK1TXzeKkxLs
4rJw4RWX095zyam89f1NpDn7br4ldUKqpAF1Nz7xJcaQ/lE/+mvV8h3jUX6RdvGD/EJ0zlDjcpNV
Y6moYMcuK81krZK6scosDpRIxC+ox5dcf/XbZy96u7/Kpah65bHUHdV1XZKi94neBjqtUM3ZQhn+
W7iPN6CbQ9bOWtKya6J7DG1CMEXRwG2pyNsuU3tUaHQ0CEuf/9YEMSO00TCJv77c30ZobFKVSnKc
hol4CX9nuTlCnSd2urVSA+Afe6ayInT7oS0ygtzyifiySr8JDKkuezUQL4SxowYXev+J1WUxxjB2
kIala2rUjW2GXpGWHbLGNxWOsY6llyNc4msh1NHOYi3sxxgNhswwoc+5Lh80nGvIZq7QRHnpVtkq
WSkv9/1w2dW/bFIHOub6Mq0aFOjHUdrwfugknuGA2Z4RoJfu9PnSqDNd+kmVcx3cL5dTS5aLbeBt
avBTVvlOYQJTyT7dhsivNVHHFx08DaU7fClCGx863UXfS8fBGhzC89lFpsgYwmUtjjrKvYoH3JAS
t+9F25h+6fJl5OxcPyv19/tfa+k+n28j+fNZlpKDBgpEn2Qbc/WU5dkh5HkE+rpbF16ykpKohKyg
8uO+UZbjUwlmRzSORI0Y1aIKRF5gM86UcPN/MkLr/eR6MEFrQeYvImRAFC51mYUZhqfTU+Z8FcQC
56NejHFYUxJB6pFaJZM+iFzxN74ngoxOQD8ZAg3UGa5qyIEmmiFc1IfhLdhUrpzY4+8/2ky6zX8o
jyG4e37rbp+bAtg+Y9tnD+Eu5ZhAoP79I6hDHUmgJsObTrj4r9lGtCQoQ8WliREQPbS7z9uTN/3n
THCBqv8Pn3FmmTrnocgreP3Asmf8qJpf4n/ojmIY7mtl1NEeGihSowIkXMrkZ5kXpqE7gc5CFC4H
4pkV6kA3dQCKJP8zx1K30pp7VL4pEEhwBEtyuI03IbWq3Psbt5j1qJjgkWVgriAoS+0cJtM73+A5
/pL+zvakhhe9yEc1sPzalICJSh/4A3cU90plcrFZVvaEaJatmPSOSxFm/jOoDa7lPg/SBNXL2umd
4r2NbeTPnKXvjYd6IzwQd00bk3tKnMJSWRfgUuCeG6f2XVNHTGKlMK49C67mhk5ute+DhVFNG8I0
VrC6v+eL+YqqyxgmwiAy+Gmow2qIdTpWmAS5CL6tHNQV7yjrugSSyuQPwRkS6pMDAb4LiyGeFqz4
zJPmdqnzmdW6lAWD2l0g35RgJnBDisTVesDrurCkE6T4LPJxm95kK7gshcG5bcrPeqFU8OpDoIXy
86fa2XDJBCu2xOd8Pzjk8dAKjveLsdNLYXFulXIrsQ9iL+6wYiLRIYHFTEnNcJ9uRDI3/ziyHIk4
Ch2F5+YoRwpbzBOXRdajTDzYASTdvHcgsIJn4EOOxpEom/WC1UAFipmMsraXuqGlCOA4tVa6Sx5v
tfqlCFUziBmY3SXMgTRfHnUjN1MmSlyvdRf1WGyIbnH1AwmppJu5pT/JeGYLFpJ8MPfm2+6d8SUX
zyimfaDaroF0nKaE8QKv18Q6Q6H3gfDHEzVh9UmAOF9j4VJhDvAuxmLCaf4/e9SGplNeiT3E0OGv
xSaHmlXoNDvtNDg4nQ+F1e5Yj/jl0zmzSO2un0dArSgpsZi/ihY6Ny7Kv4+YQgP1ggd8vnj511j5
PyHhb6OgQrrO7GIDui5tyo9APkL9OnnLjYOWXRjfbimT+9pLCBpcG8F4igDNcHw74dlAdWZVuGT6
2t+IL1C/fYLCyZbJYbF48GfrIn8+y1ilSOXbroLJEhLbJL52tdWs/U25Af9/Zkos91w8+YQpGHyC
oMShEaToIg5ZEPoEKzL9JNRIWCHkzWztASqcyurPdIycmkgaDNZsx/Jav2xTQc7gp7YPKm8kuZ8b
rhPsrvTov0BMHHOcis34mORvu4lxs5VSMQ4dexIFuPECVr5nCKqgS5HKpuZIR+XBeyaFtsDhUF00
79u9NasCLMmj0aah3ajdvPGbQmt4vUanEQcxSK0m6Kw8hOCYmq7uW7r11mtLlLc2gM93iYxKaaP8
8r2tqDGebQsH/doA5Zty3quYHEGpskcXU0PCRcaocouzhiN/KMHqFpr1psCwGEuQhrUyKu9IO6kH
NAV76IdvqfRatAwY9e0huF4YsT87dIMSNOU0YOcw9eRMWmgJ2gv0w80OunteajBK5yQezh0RY4Ua
+BKBw5HAMHiTuYLdD5gFbYhOvfCS4oWoGKEl5i9F43KhM9SJBfUohhPe3ICYz1YNdHuJJg0kL+jC
tszloVyEpfY+ym9+IVp98ttoBrvOpY0Yg+MBRTT5KEtPfgfcXdu5ZdfZkjiCJGXFGW7HM4lq6eYk
/YOoLa8wqsOpXaG9/zUyDp0YBZIq/I4ZUW+2myxdEzCrZigyqL+ocy82EeBwcqW9107w1ELHLVY/
ORX9VaUj0I2ubzXWOd2Qp8rECq90iPtc5sw4fRsbmI2XRxjnq8QyumIlg0knEjH8pB6hAu4MpGZb
fcvGd9H4oSsJ47vTjg3zSDqA1ZKI1tsNy0ErB52sYmj+XU4A5sRwpa/mZq0N5pjUVlv8y5lOTJZd
m6MCusLFnDdlofyuqIq3TRLDszJ+CNYt2CU394OduOBAGMvH6QET3sIk4qBKvtqLmvROqFHaR3Gb
/+atcE1GgjlMB3ZrzfI9s9x0j8U2W7Hq+jcIcc3ASdIVDGcBDs/fEMkNdRemXBs17xrf9s+T4lUb
1ejBvBblsZVzsvxzMhTExED39OcuL8E8qJTCQa3UHow0htid7+/HrZdf/R4aZNJLpaQ35PfIK0g/
bg2ndwVHXLOAnqx1G9QlI3mqGNeZ37wrz/yW9DahfGGqQIihz4/Ab99f1U02+2ebwaepIWpinIY6
vPwkRz4YIWqEiRFfN3G5b7UZOrhGTf4NcPzVwIxMyzv5ZZI6shxUwoMoVmvEiyY0/fW0AXbRrn9V
O37TOemL5OBR705PhLmeCRq+jRfkM34ZJz9udhO1TdaquTrV78FeXcXraVeAEWtwCLXFf8BQULtL
g1DAgMBPSoalkqlzZ/ScTLTTVyhdut4GOMXn2F8lPHgLSReCxS9F0yEgWFwtlW5BSnKqa0ODT8uv
Jldxw62+B7EuCnzsxwL5ZFc3LkyB7RFTX2BrE6Aedb2ruZrL6pjX9ftQHMT2FzpyVg1q1h7gobg9
AKRtMdyWfvSRtc0NUoEwUiCrIHNl/a4LzaoqMivW0UDODnywQf5S8rXFj6Kp864wnYPAcwSf1Z+/
jfzXv4A6OGro9YYRZfW7qj+P+XOeTuY0YarTKMwuyFf310s/4unlUkcGc+6CUgED9J50o5VygZ1q
ENaLXu5buQHS0Waow8EVnDoQJsh3FPpGU3ENkO0NZl5CnXXCxGV35h48szLRSwYgt4Es879+zFO/
gEbWZ3zceIaBhZJOibIT1v8jKSGVvgQ6kIwVM74ijavnAMpu6wD25NWYmPwZ0gHvJQDjni3bwWP1
qo0mKKv6DDRZrFBEErA7Z+bzIphFokgP+E7EoMi7nI/mJB66f9sFoveSSuq1TlFKMgf8HnFnHqwr
QYkbJF9D38EMoY/A2EnGify8aGbLkf00kjjIXr2jebzPH4nKPZjsVsOraBLBYtbuLd6TswjwWUqd
2VMyMF7LwUAuLqJQCkqbHefAX3ErJ0fWjO7SlTU3RoUbwfPB3ZM1xE2INlqMVJqwLzFTadYmUkFF
H+uqzb28Rs41SZZoKXthrdu1rWgQlSQsISyc7mcV/54XUpElV2Mw6XI4AJwAmdNqLzrcm7ZDImDn
D7XlrcDy6QQ4DOW+hcollPw2/gfGW56zgamAwghyn9Fp9kU1TsmQ/eISGfNfqh+ZufYxsLAcy4fO
wN0IMT38Q/58ZiNXuszo5KJ+L8EvH4yt2U+vjIOwlGHI4pcJ6i5MNFx7qp7U7/ErKAXX09qApDWR
bIpBb8v6fssX75cxyjGBruACUcbnM+Lakn3oPBePPEYMxlPHFVbGGuJZ/kRf5ij/bJuu4yKytrrZ
c8qhyzCMxOSYZH0jyiUTcOoGWoK7nYgL5ZiHt3Or2DVodhnbYRU4xkZn1a+Xz/fXuqiLL0Iw0SUJ
Jiu7Ck1xNCPPlFyi2Rc8q5tuqwIbyqeW7uabfzLIuVA9IMnE3/Z1qtg6tZMU5TzcEoWfFoMGq9TJ
waGe8CbEECzebvegY3Ejh1+rjKWLDA+iiSIA/Ev7nJyIziVM2rHDaWby3Oww5HH07BC/JHINJ9/z
LhGc9lDDU17LQxA70QOulA1rQp1ugWF6CkhLDA78j+mKOqF91SVDECjFWeRLz1SjIjaTTnlMxWiT
KN2HTiiqm+HRb+tXkNE6g4yWcqZ+j5RuMGuJsxtMM90/0ZTT//lF4GfA95FQS6VHGfis0wb0boxT
OKYmyOKc0N9pPvMCpdyeNkM/MOOmU2I5KRWCvgL0CmQ4qTVK5ghRIYxDmfgPBncspLr3V0dfpDd2
qQfnxLfROEB/B2T33koF9bzock5tE7l4qbV7XALOfYtUznVjkATQWQxupKZsQXxunBp9E6XSUasB
aOeLb2Up2Sqz80ZdqTfWyJ/PrKlGimGtrinOqZav+GLUMDsXg11TFA5KmK+4OLEDPd9WZb0VFO4h
a8YtV0WPHT+yqrtUkLn5JZRnA+Y6pOOAX9K8dfi+mV1+/5x9t8pH2Yrcbte6vS2FluaDL4v50KfK
OTfWqWtJDL1WAp6/gIxUt0+BgsOQ3QqjAw4LlrZ8gr/Oi0HdScNQdLKUfFqqoWH2ClYTMA22hqmt
ILa3TZxjZjH1VqlbF8sDRgG0S4YAdVfU4aibqdGAHuT6UAGRr+ASzpZhl+0GS3QTx3highLImZhl
TTfWqCuqIForKZcpEFMQrdokSdpPUl0tmMTadE/gxhR1NfGD2FScwOegjQu/ZXvhkyYrsNsIyi7e
QQAeoHwqVkx3YewnXblovWJoQm7KzyLUjkmFJrXwDYkkzyq0JfN+RLiNsOTjKQBtgfwWKi+Ub6Ze
HuljnyunQIu05z6ppk2j68HOEMfOvW+Khrn+tZ9ftijvVKVciTUVn661Rkt7I81U/5handU55Qeb
o4F+U9/YoxyzqACkEdIuPze2uA3es3dehcnALSE+nHxTrNHm95PTvxCSU1akvY041/tKuSkHCm9R
7mH7DxA1XhEgarVinXiyZbenAZppko6JzBvUiuglkVeWmnAqoWCyFwfQQMVyHNqxwIO7XGmFf30h
k2V92aMC6RQWKAlrIaai/Usu/pAhfMAshdxeG9c2KJeU/ZzngqRQIM/rrTJb2HXqNrTwurSgcvR9
iFYsQeDb6//aIOWXsqBmpQHA4SlU3+vwHOmMZvDdvx9sWpQf6jLH5ZVS5udYhGKtyEPkvmacLSqV
/MvV//ouMEG5m9rVXcZxdX7OJc1RokOaABsWHNQhszgeLTGV0edbDhtf9qjQ6OGtKGegYjoH0i8R
QxRd5sQFC3vHMEJXpNrUj4D+hBG+1UxFjqygcRP/gxGVFr8OVD9BHCCCyIWu1SZR3Mdcgq9PkjDN
9bYEI9Stk52yUt3Oh24y6+W4uK6ZRSoL8yHKKUYpYq6SKytBC2OzT5F+eOr7/aWxVkblX/IQF6FI
4i2YXn9CVsA3Q6Xe3LexHNRni6EOD1pCJUicq/ycJVb8aKBFBTEEdY9+OVhy7dFsf7C2j7Us6jgp
RZrrg9zkZ86LyYrMsX26vyiWBeo08YnBdRgwzc8ppIrr+o1jorZuU0KNKHmCJxCU0AbwhtepcQim
iQQzsiSLQV/vgEsQ5R3BkXcsVvElX5sZop82WZ2IidEP2ZnL1Ww16IHxnc97DFzKAeuxtvCcIYsC
XzpktKCdRCeCQ+ghdhdYFLS77PERbIGQiSM012grHVgLY1qjPlLJj0mjG1V2LqDqB2lpYHMdMJ1J
uNZzzH+zqp5LPoF+M8TpoH0pYzLj+ovVXdpNWYDFefqbMB7kjuFzi9nK3AD5AbPXUqHxcSZ7UDcP
hXHFNZ0TdJ4rl7Vd5D8g2r2bAEsJRsyRRbWdiIU96M+9f+qHb3GuWoVXOHmc24WB7pboM24X1tqJ
k81+mhiLqFP6EvlpBzCTAV3476Wp8IiYr54KI7oY90FDvia3JngpQkfrrZHXo/CBJ4t9/3wv+87s
Y1IhZAxB3zXFsNZDsNdsnuCqa/5Z+h3sKvCxswLWYoycL45yVV2aQi0i5gS0y9F2RQ/y6ZNs9/cI
aFaxYhlcPPQ6FHRQZYWWHq1f2nBNUeRSqp7aZt+qP0rI9bBVL5eeKdqXEXoUWEyr2qj7NEOGi45V
bVj5Mf7lrRtHbvHQzB56FgPg0qpIGUjhQdGHf6iP5uEpluZRop4a8DSqeIWVYu3mmcByjiVvn9uh
vhbomPKhyCfhBPzK4Prr/qFVgaUl+sC9XYM3fO0/s6LLoovMjVIXQtRkRqL0U3ruZbdGyyExCzf9
NT1moNKKUPkksEEWfI+xofScTQTF+iREEfJcK4qVaCsfLDuV8Xb/rC0agQuKInli3kxwN8AP6o0e
qSfD2PjRTqzXIuvFwDJBPugsPEXj6LWpHqonUQx3Ul67Uwra3WBi1GvpUvFnko2ZjL+XQn7HzE5R
djKfIWc7iQ/6Aw+uRiv5qIDat6PAVO3BUg8JbrvMUX5xG9aRXnTKmW0qPo5N1QKK1afnFEQ1UveT
T4/3vxP5C+iX5Hxx1OmCFEwZjaBiPkupdsxihKUy2mdh4QDrs7pvika+kI0UeB3/BtkRcl0aexyW
6YTsalBOpVO/KoEzno1d6EwgWXfBb9GZfAFJOxYogxxbaoFXRqmsOxyloBAMeHtj5JwV1+jY9Kiy
mJPgrft4gt5YmzSgZPDqV8ZyFyKlwKOqDqiaivYXHbjUuiorAexMp2Tj6VZmh6dubTwQCdAYNDIu
s5W5cB6u7FEBrOGm1gNnlnKKNv634h2ymURaK7Uqp90Pjz1wBMC8sBTDliLYlVUqggnGSPTb+fRc
GGZ4VrfarkHNPDU53/T33s/2MHo2i+/ilkKfeNLX1tIhrFcA3G0mGK3sETISpvZzslEyWHt2pZh6
b8ZWAkp7wYnBfWQLLEwgORO0S4HmG8MPhDYWYMTrgCA0bdAOuaScjCnYZ3rxk5fK90iJndSIMF8X
fGc40kJlBMflb3v0ldtVHah7MI9wEiAQ/koQyukv4XFE7bp9itb/wJMWos6VQapBUceSOPpEZAmE
3NKbrgKe5m00p3j9HOIW7fzA7osvRof5KqmDmgZVIg/+iGvJ0Ux1K9illX+v8JAAs9mBQLBZRbSl
dPBqmVRun+iJ3GYlLMaJ+YmLa1fxCk7bwnf0Xegy88+FYHtlkLqxjECsu54byM2LpqODfEa2akzP
fBIL+QHRQyfVLrSRmZh9Gpv2GXzhriAKB26fsCVeO62WSFrn6YgOotasBk51a7+0/QbsO1n7mEXe
S2dUoxlCBdEQjUtRGJv7XrzoUzP71E3mD8EwALuLKjDkYFPpQ2LyaS5d1BAW+FoidZfpddWrftvg
rfagvIF4X6xBXR+43C/dLHBDP07Y3dytZDP5/h9qiVemqdgbJ3HVqQJODOQhFR7Vg+B0f/uWj8ds
cVTQAaQxLzqvJ+VRf62rVnLAqIduk+S03zSDyQuW98jMTxlfja4jDHLcgtYIVvvtVNkx5Cd9B2KN
Ltj/4hc0SN2aN1k5z/K5/FoqDciFcDaId6o6xaOwAsvXtBM3wlb/7McazKoca2MNKu5wtSa1Udmk
Z/FY7dUz6Z0ZuD6iM4EBELUIZtxZjOez9VFxJ/REVaoTrK/7Kf6GNvKK4JvQDiH0ueAnYD9ElzKD
2cEwqLhTFQHnpVOLLPK3hP6LatXfA9v7CH500NOWfo2mEZnMYLeU/syNUgFHT4ZY1cDCjH5WZ/OA
OfixyW9ks913q/YHxyi2E/e/uZNne0qFl3qKhigYsafZnox8dTvQ/ezZYPHFncT7GrIYKti56RRW
gpZoJXMQPMsM+bvIhRsvil4gJf+dcdoX2p2CMLNDOaWqguNHEgFNIIXC8Zdnx+iEQM8O+qjMM75Q
lLyyRbnjJGgJZ0ijcupaxU6iJ6/znajeQTcrDRszaBtTC36M6cv9JS5GltkKKZ/0kirii0LxTm03
Zj/8UAkfUG5ipWrLd8LMDOWFbVO0ETfKyRloO1XHJGfjuZMJwlzOarbCaKZP0mD6H6kNeF17Ye7t
4lGfmafcMiqzKOtqJTnLD9LPcC3twu/SQ+PETyKgaf2aeehYfkNdgaHhj3qZYrm1U21E2YSidg1u
TH6fbI13ZmlmMRGerY669fi+TpIpw+p6DgjF4M0gGkJQBsu2GMK67y5L7wxUEjDP+Vnbuml5tr5U
oC/kyVDNErcSRHUFqLm1rncgRRIoNTDcc+kSurJH+WcVNs2Qxiim4TWFyl36ICuW8KitCF1h2ZgT
CxW0EFmu7FGOOuRCpDYFRHf09runK7aqbfn2g7GJ5EdTUfLKCOWOWh43vVrJ4bl7w3CEE1glodWy
5GcNTa/K6nf/4fV9ZZDyx0oEBqcnBrmgtgx5L0mnIS8tsOL4GHIG7ty6v0LWLlIe6deDXMD/w7OU
yKbqb9WyAIaWJTZwK2GqQxmJDGmBLlOHFi21LLHt8zYF8fUpqTeQkX3MhtIU0qOcN65SvSjiY9Y8
K94ILXPf8vLBijGn72/lpDXHPLMJxTZ0R6A+jlSjzFw1OE9aZ4Hr2Q7b7zKGGCVucD0fYiq89qxz
un1/kxbwQtc/n9olvh6zJpmkEFpmvZO9l2fuk2BE+6Y+ez9V9KTcficyymgLFzTEYVDEhcA7xJbp
aohSeWANahMRGiedJSueG8UtePUTs9dASqNDsbALHVVhjMEuhY0rs9RSy1Qv+kSJCcNasZdc/Vdk
Y9LAVM34o/uWMUcMmPboNH3KNL8qwxBZTw6QWbsiOB7xRTdHG9PuLjNMLVze8/XRlRBNS8cQBOYh
yvEEQu69T74p/xw345qvGGdrIXhoiqyDjhPCTBCjp6oCTS0JY6x0winjDkP/moSsSv/SZX1lgcp6
PEkUek8YgnPnYrBn+Ohb23jkN61NEPDeTqtMUsQq8NCpSsaZIJGPiowaZi4NGSyZYJfmqe9mZJLY
N6kvngTodvrjcQh8Vwp+EXJ2xuEjHnfHEg1vKHLCKNphkfIKTSjBTre15W9Jm6FxokvvgtDYju3U
Y04eLn4/yJOiUQt1rRtZtxSRsW14HAWlfqj7XVo/31/ZQuzFFn79/dRRa3K1AMy4FU6DFNta8zuN
IidmoksXco4rK9SHyiJAOgGgFfEO7l+LAsUwfzvmbmwNlgKwenTEQxj/FyRFLP7EpbA5N01jxss0
TEdJ6AOEzcGuPtIz78C6IxcABoJ0sza7U/+DmdIte+bf20rDxcMu0PQwhr9Ih/BRcrU159n6u7hJ
N59cim6gYFQq+s7qEi1FsqvVUocRUmKVOnpktdshBGcACqzApWObG3BOWcWxX7Me/ksrVaE4CHJc
SVQUeqZRq7RUUUZdOGF+X0OWEPuNaUyOZISr+5669ObX5paoPCgR/WzIYliSTLwLegeQUmv6odut
G6kQjvonSqhLp29ukkoZBuittx3f4TO2hSNU6JdmLKTl0gGcm6AOYFzJRRdDou8cVmW5K+S6/9Eo
fPo7rgSfxea4VIInPVkQ7oIxnChiIczNumKQ0KhQJm4E5MfNpmks8EqoMlDHFfRrp9cIRUzOVgoA
TkzME/g2i0N56ROCKg2tHUnAjD7+17X9wZOzHhhW6RTtiwD1hfJIan2pZXwXW0u0VRD0sF5zC58Q
pVMByHyQ80DWnfqE4SSGGJXJ1HOhb9IAVOkYHGE45sL7DSYgH437FUGaxuXKeC8CUz1JqLeJloz0
PHLlDUGk/QMWieXlfNmiDkGZeZ049dhB6ZlMoZFUBe9izZkqk9AS8mvy8rfvL5B4BXX5Xa2P2kLe
6LKgijjp1Ln6tka5vXJIQ4xVYmOZoU6CJrQDp8eihPKJ4v6hDgjWPNPM0iPxajnUIQiSstN6FIbx
uZKXdA2GPnwswQIqEqOzTJdfiI9weCicAfELlhUaaDUJU9RXBvyPpO2kDRT7lgof4ZzCGX4T/Yvm
e2gzKTCWboIru9RuxqkXCfVQCqfcGXHzoWfxAC5JMAISOiUBI1Jy6953k8WNFTCf9flawIuBhLpZ
dJHymM8M0AjjA0LY7xB/Jx29usKMDGHFi1k3D9MedRa8NBfLUawg7uBOroi0PV2BcAPVUaKOyJpt
XUokMHQFaLEhSgbA6NQpiANf0kuvFk7oPAvogBu63Q2J03GNUxa+3ccXEfjaGHVS8bffPEfFhzaO
TtjKjIx+qSl09UOoL+sHJe9LnWCctMx4Kae6tMWkhmAddLXMUOua7cTFhlkXUnrkZC9+wDzduMK1
oP5ifO+Fqws/BPPTIB8Bqp2W+Zz4JEjlHoD2aEMoCctj/qADWqGbyZqMRQVbz2lZiycJDB2L5jZJ
fJz5WN2EEe4v2Oytzp72Nb45eRgm34D0YQ5cLAXbuTHKobta8oQRnD4ntXpUs4PGmuNnbSDlwFVR
Al0RjcYpa7ZylYFTcqWwbPx/3OXrK1F+m0tV4xdRayB6Czgl0hpDi2DSr0BKzUo/WftFeWakaxq0
tWAqbH6ONWQzGP2Cxf1C6RLS5/C2GyRu0tTgseh56ZTWmjlU2iqNpiM/sgjMli4iTNj8zwzdPxMy
sBIVY258du0yV8f18E/mQZYiikGSBijZauQgUe5lpP3Qd0kjoTra/q4npA7amuRDIZ6VIhjw1hEI
5VlY3IXFGaIGtlYRkEPxRjfG173C83wYJS3JFtOzAgxh2IUxxrfgCiBSlgAt5jHjptOZnphmFZ+P
qnBqPTAVKh9Z8Pt+9FnwBbiBrOBNDJqaG4wvr/mBBwAPcK7ec9gekuYixsf7JpbWMDdB/nwWa6RA
7qNSnsRTJ+25NjCD6F+qL5H+viGRLy+JEnjBRCofFnohrrW+F0+1CvFiCDwpTPS6dBswDcmQMC0G
KSkVU2PXixiiePTRrRERMEFZmz39YcpT8JoBSV5l8TtWtrj4YWYGyQ+a7Zo3ZHo09TwExYrJQrh2
PWjd+cA7//uPQ5RmZN2AxLRBP2Uqgau91O/E0xgb1mT8P9KuY8mNXVl+UUe0N9u2JMf7GW46RnM0
7b3vr38JnnuvSBBBSHorLSZCRaALhUJVVuZkp0pw2QIJjNRVA3I8gHKBIQdiiHbhRFcjfWmQQSH/
dbppAEroq4Iep1C3Tjryap5MayjyqOSpIp7Rw+WwNLcrSu3hS/OJkfoMsshI2IaPPsfjVsTTLAIi
Ygdl5hveE4kxPEnkV9D3hfyLqJ/ZTqU6iTtrlvdxKPhNjcn2qfYMiFI2dXM3VU+QVN20uXgdg4Kl
DGtnSvba9GG2o5NmiZ2j4Xh55xmR8aAHA+Z4UJqR4sKpDyVrWpgh6Mj3vY/cLrGlEYS1ygb7YWAA
URA8c4NfwW18MO5KU9SxD8jULSDF6BbBoJmQNpIKnHh/eCVqwImjPDRb1Lk9+ZGzxvPoAlsKutGS
oVjgsaaiPybzhjrOkxVrTBpHgkqjB0Kxm+leBadrUviAG7p/SpuGgINPLKmEeRH1RPARnm5sletZ
pkHy8jBAFTvDzbwBwZZtBZBJBVMRJ1ujyfHOzFEJQdsY7VolPW7S0KvdwYs27Z1i2WaguNlDEaD+
p0GuHSyP9oBbAvMD6JR/cvb5PGM0cXaBfwL4EE8w2peiYcnWlFwUapBlW8tP7+pNDyWaEOzkxV1+
w+uZHGrBp3Hj1CB1bei6oKdKAoPaeCVkhRPliVOLT0lV+K1gojd/I0hgwC944mbngffULuVQ1RRN
Qt+q8j5NH/VGtZvwQRqe/5+7SaWs6HOJQmLE0j7e9teKu25Gu/a66wgF/oRbu2HUi06XRLlro0NV
AmQEqH6DvajdYv6/dyQRr9jpXlgcYdcGBmRW5oCzyPNYfGqWcltzRJurm1NcYUF0u3iKW4B77gmD
J2/l1eiJbr0TfyzP9Y32wTF83hg6NUyVJixRjkO1g+tA8hYo/58p0Ia1+U8qNt7YXU2jZJdxD5Vg
gxdwOYeEnmO3ljmCiDxSHVX1m09Swwq31VdvuLLfOwsX8kC85MIRoec4kzJLUsVo1b1cJDaKZ44k
aDbeqraSvV7eUkaUPT79dPozysZoiAmKxtALhiKyreqcJJFz6nTqqupCCWRJULbYh+LHUj6VYeQ0
FscGo9Jx4hc6FVJUeRhmEtBxV6SjvR7orsYdWmu/V/Zmfh7MgMhkBoS8HE9viTUz52kQBOTWqBNb
X5L5oGN0s825bkc258wPjgwRtzzKFcskNmsZlQrEZujDN5DrzF660pl8Qtc+okETQSSH4+tMjziy
SX2w2NSLWOiRaGVh6mTpvuQpczKmA/G1jixQX6uwChlyDaSnBmZAs3xryn9aTbYlM/US0RMw919O
kr0IKFxkmjcvJfIbbEAdBzgXtiaB8BM/bdXvLaz/8nFglAVPfxt1SYR5ZpRRhuJnh3GO2p9Bu6Xa
kqOCfRgZJlceVWa7EhhyEbuQd9Dlz2nWFsyfIpRWWtxujCgFgCU1ShkPXL21zVrH0DYUwDemWJTb
NapAUTm22gck3q1dNEIq21iRdIJ1KLQlAzHfxC1nGwqo4bXZzt9VaTEDrRzlQBEnhJFZueuMZA60
NoYgxlr/Kd8uyWjwbX+th7oapErWcwFF0D0BSEoQ6Kkqp92MTrMFlXr3N9OPp/aoGyEWBBBu5Qgv
YkCyphXp2ooKG+EnLR1uRZV5//xaHX0NjGOzYMaMpBDbFfob6VMUGAe+lviPywMnyzq7AAy1b8CD
j/JABcxA2eOrcxUXmZEZnNOguYGgE5jOT4OLDFk2Q50RNDGz7w3Akj9jIiK1C8dwtMD6thq0YIc3
HniKmf6BIRgEOyrUL87eLhZOV9pmyFnCG8WfgnD7RWjR1D+mQD644rEhKszIltVrDeTMcSmYgf45
93Z0Q2qhoT3cxYBeeJdDB9kuOlZbEN1BrQoz1fjndDtDSeyLHkPPiNX9toFcH7qhIHfkdYEYPUqc
LyhPgJxI19BTpi4fJRfnUBhLEREKQlc7oiEZAVLS32OuOrluX2UALRRcFMpGlTz9tmk42R9znUf2
qTup14d1jLt8xRnQfKKZO/mHAhnHDOsaOl4mfQ0lcmEoRS9itAOUhJJkSzlHIZqxENQWoTSBIiM4
/g+P7KPLtZ3XeW7F+L8L+V1aG1aSrkjol8EhDVD7K9RKSgGmU9x4e+mpd1UEa9BKtaKdg4twqWzd
T3fhIzdSMbZPkWQQn6NQq8lQxjz1xlJToi7XonUPvfL6WnbmbQmudevWfCqurR2qFle8xyx7nQZI
BWTFMM9J7CulryetQ2FL3a+ql96DBTCzcacP/lDZMnj/BLzzAl7fifUVpSOr5II9+orCOhnmNAG1
eOBUveoxaA9IOZdAi3FPoyf/a3HU6TZDsZvmeBX3S6fYUv9WIiux8l2lfl6OIjw71P05AWdoThWW
AwXEbarOtpz3/rpC3qEQOLkO00WOlkR29mjnOjRWSkWs8XhMX5oJvNcgrLy8GJ5L0KIqWlipaSeh
TlV/Ac8g5xgNIyTtiTN+V6p3YFX7+Ds/BAu9Clgm6UbS6xqFfNFjUdwnoNJwyy180W97W30WXqLn
CKNowpbLG0eOExX8waVB6oMyIA46Lc8jht2YSXlL2m6iE36TVqtqr7sVkIPuKfK5x5sE+Uv2KK8f
BzUJwWMp7tcBMmsFJhnNZ0LkRoTd/qYohsWB9AFJuyyCreDUUVaMSxXoLAHC1KLsZ0GXy3rs/LTz
FWcOoBvoXPYa5hE4Mkfd26o6L7221uK+WQXbjPHlio9WvNO5cB9m6DgyROX6tTzW7Yh3/R6Yn49l
bTCh6YzWTRt/ACnaeeADnXdqE4sc0DDrtXqyn9THE8KyWuoMN6h8s4DspQvmK0iy7wHxc/mj4kxr
+HQgLCB5+Vl9T0pLtRqWGnVUd/Wtd4jU7ZY75Rt4TD/k5+Osg3Bsjfp4aZO2U5e0JDtRd3kKTkPr
MXN6E1OKhxeUr2gcd2EvUINUCYF/yufEqm1bGNOAQvH6lT8b/koIT+/qVwVyCOkDr3vDerwSHN9/
rdHNzzJd9FRSK3GfX8fXXW5r76QaRCbP5jfC/6fmTv9ZojEZOu0LbyCMVfgHvSHBw0EhCEPa1DVU
zGkXT01HtncCWXnu98hqA2lX38p24j4Mm/7j8mFkPBIU4FXAKAZWPgO50unZr9cxiQCtn/admV9V
qugtq3kNSkdOtsdqsSgE8w2pexk9RZpEyqjDMY1WnAnC1iyp0HaFxhI2NHF6L1Kd1m6QS+vQ5OF5
D8thoU6NJiPeI/iq5O9Ht6A8gXEeT2oRTczVr7KrOnvpNcwwF29VGmjLSxhuhfo2ne4X9aeA+f/L
28u8IY/NU+clSTshNBO4kxrE99B0LBFdBY8o3vefxuw2T3+FMkQSikCA+xH9NEB1Tpc8ZUkZgoFx
3ZsvTQ6W6OkW2IoeM6+tXb8SEcnBtJOSC5Nj5RvHZqmHg1WVRW2p2bofQIDcLnvd8i9vJtNXj9ZF
fUq4Vh7Gor7upaKyhzh3DEO1tZQXvnnroD4Zak+yObX4ZMl3kjhzB08tfprPI17NwuSOt0RC5I13
KTKNHq5g8oow6RnNETxI2iwqy15SfraA5BnJX3nikQXq8yS9KBSDWKzwxO51dbMriCRtejt9XTHB
G/6wuPc8q9aGkRmSVvy7Jup7rfMkCoo5TvvZN75md90WL6EPRNxog/wrsLi8M0yDFmRxNbTFifIm
FczUJcx6o0SQUW8izLFYELMhM8pidagT/8YUKuurHRmkL4uo7LNebPDEFEp7ABOSU94TSvbMab5M
E6KNOe4JnlQ38z5Ez9+AkA7ofQBsOD3eZRLGESaykBvedegoEpbY+kp7WD2CAOf5JaslDGUvRTWg
h4TnLX0j9XI8ADKDjwhxSBeEJXfRS26vDtjHuE89VukIrWAwlOAbIpehMQ0leKcR1aYJCPfRJYOn
7YHYMt39Vcp7ZMkghcCjW0EFRVEvjuJ0gNERNdgE8hUh4e33yqDZXI5b7C/2a10GFZDLPgajqjHj
kgVLiOxgDBQcN+WGDEeX/HSe6ZQovJFkHlceDavKlNwYkH4uKOAovraZtyvEXLzZKT8VvB4iFxCO
hnvNsmIzgJT/M0rlvHkkpF3TlgtAxWAwdsYtaus/BCdPnfBJgmdCuMqwex5+iH3ij8xS+VKqIXlR
9GoBO9PgaYltvmKczF0fS9xzIJ9a+JMtrJfZ8UKpB3xc9WNTx8WC/FBCeXPe6NeENhIVXPdPdcVJ
hVM5tkXFM4yDroNZIjmbdotDxGtm0e43wGTsSq94Cm95+EVmlnZkkB4WSoc8LLQ4m4D/UPwObGHT
4wrS8t4mYuYiyEkIDMfP3jjng+GxgMmhRAcYwoEx6PQ0ovdapGURTfulQHYoezkSNWjLydts2z1D
lZMMRq33l42SvaNe2Cc2qeswUyQ9T4Z4wnUY7rJdj9Oo+jk/0jD8BYUKpPMaKPPQp6GiddMVtSmo
Azn7IhCO0En4WAPRr3zB5XIukd98tiaAwggmUDM1OvEDzm0QJAOqLqR0vLrQ1xbBKgVdiCDfaamt
e5e3kOUuKgRJ/meP2kPFlNMYRAXTvgBGq7LHe5SlbxooYlm3PQrxhOpJffuN+VFGsDmxSyUW2OrJ
qCeyzsWWv8Nd6Wc3+ROp/reg1fo2rwqk1VxcC9NjjlZLvPjozpgbsUKrLl72ras/TJ7Ugexp3kTX
Wm9nAaQiXgH8LqCUAHlo8y26475MeaumPKmI82qcyVOtd5tXc2dA9KxwvtZbm4i+wJ8AAeS92pgm
kY5qCOwqSl/UxaUmnRUuBcpQC9Dm0VXuFy/gCQpFSIpLToOB6zXcDNwYywwHJjJHKC9BqsGggrow
tm0Dsn9xLzZfRnefcO9j8h/Q5wQVe/RwSPp01t9X5rQBpxU4YnPckJLdvQgj9KsEyZsjO/4Ugsav
napzOgHSSDZPSoe1OlTukegAg2YY9CHVYmGqqhGwyiX5KSk7k4faZWVsAFFKeANi7kaX6Ppo0eXl
kAuKiNwmAXonxqxp/kZENYonnoMwSnkwhf4DBGeBEqWTw6gFy5s8oieWyq09Kv80zfVUwjdkHnkB
K4WCJZByAigILCpdgM3Wtu7bPiX1A4S2rWTPq9tuOlcI9KtWd3jUWFx7VD5jiDHYM4GcQ3OxJzS4
HRp+a4AhdYiiJ9wpZ1YeQ4ojBG6LY3Y2OmTWTd0vZSFirG3wptcSLaQMz4iuso0dlPF83odj1SVO
DNLry4y0sSqLFJrCILvSkFiI9goGxFfpQdmJbuzFlZPyBMRZzc0Ts9TRRgd1kaxeIL4Ztv5BSCgF
JNDVQW+g7Ih4LXST3o1vMsnHC6DMg3e0x1TmVq2VZShqJu5bpXcm6VVRHy7fhzwDVLqW6UqqDSk+
YpPd9+KLnP85UQjg0ShhYdofT7IzftoiayIxbxG3lvypgPBv+dFHvIoVcxG6DsCoqSL5pAuCHZjF
xEjL0Zet0EYPBxepjXt5n8hGn4XfXyZoMoEVRQF1EfGAlSaI1Y/VVdW+GwpkRBd3XMkrgTc1xbrG
kFj+d02HiHl0c1uJWY+RBBBJ2ZSzY9T6Q18kgJFY09PllbHDxpElKiMSFkmcACFAtZH0bWo/dcvO
EZSgc0W/9JaNrP2xuAVc4sgglQrVaS1Ek4EIrE+qW8uggYzF5cMoK05VjLeFxG2OtjAuhiKfxAW4
V1XfWZn6qkz1vbpkHNfgmSF/PzKzgvJtGJIEAHT527RerX4ALSsPKMz+SgZK3uib4zTRkw2TOlRq
R4rR5JkTYzJ0/JFcH3Koe+Oe+6gin+DM3XEbA06Ia/kMhzNVbYEXTkVeGgTCm3hGAa0Bwusou/1N
6GnPl52Qebx+2aOZV3OzqZY4l5Z9WH3Ly6M07GrreR5gtHwLE87cBvODHRmjMkSw4yR1rKE8ZKlf
U57bmfWir4+XF8TqioCy6H87qFGnqqriXhZb7KByt3zP1yrqJ/MbmRIrgCp0lmsyJ6ZyHJ6dRh0Z
pU5WK4VSP1dYmXkzeeOWiP1ClWT5Un15I3LrJ2QJ506Cwq8J2uXz8ZdwTBpTrcIFOLd4tPstYQMs
rw73P4qI9zyUFustA4SWjPoQgazQxKpx3M5Gq6fEJ/stYXJMtmTWnDdsxz5pOGeHUQ8y53V6nluI
kjSJjFqUZq8YkUVxBoLmsyMEhT9ctT7HT5ibeGSNClK4+6WijFBHSK9FyOIWOwj3OfNOCFRwdPM+
Gcvz0S2HKopmgluILjbHpTJEnWIu+3W91+fnqd3IEs/xWQvCbQGtS3BQmWfNqzBalLzVZkCLIq/Q
0b7O3XFT5A64t7x5n/HJflmx6tggtYNR3GnlPKKgPd+R1jUo5IJJAVMMSlyH2iG39MMzSAV8ZMRa
VE9Iyoje4PykvJm9O9V4hek+kZDLoQDDuTGZ0QRPPwMk2JqExwSVpnXRqpSjiKNWf2WvC3q70FDq
N21hd65JFFkIWdPA1WQ5FHroE35klsbKmCAj0Ic8QmIVoCtXbxW3BNW5r7utN9qJTYpD2iYGc8bg
hvYIAb10I77VD+GjxrljmUn48S+hYvbci2WapaRrsWk+DTDjor1tukUftAim9w2GWVonh0xqb+dO
pdlJ53DOKfGiS1tB3P7olq8s6EkPcYiO/l19PQNGvLysaEWB45gAajL3N8BrzJOkmDinqCqgh0g9
PKAWm82zeSjDSVDsTTzLsME6pmD4V9xYrpR6nDUyDaoELAr0oQKc6ukaTSEai9UqSYRVIOK5XuUo
Eu+sB8UjU17x+Hf2UH9HUEflnwYECkUpqZOGHgPOD3g2Shdz1EENohJcH1vhzyMtSMdAK4OWkESA
7dTqSmXS5MaS48NzXLvOXf0jvxowLVP45c/qjbOX5/6C4gLoaxEE0RjC0T3dyymx1kVSkgxxvU+v
W+ChqgATvEVQjLj/f5N7/PwDEhAs0buyFEBxz2sbRSdUsyxAZB1vBSK0a3kCAI934LXZTFe864RR
AoD8jYiZRE1HxQ2QztNFjkmmxnJppXtC7A7h1y6I3XpDGjfTdU+AlbwwwFgg9HZkTMNjOhr4COpu
hv74IKRCUsJDo42uYvjEHD3lUdiTr5hH237683OPJZqEik/EwCf6fKdLTMeim5NYKg4VTCJbnwPQ
H90YC1jQDoj+YOBtK3HE01ADxku0FlCgAgPN2ZSpKYVTPtf5uC+n2AX0xo6h9haZnJf/Afx9yQxV
Ton12FRiLRvBNjN42eoYaLylbv42i3j6rUj0QUxkS/+kGODlfUayaWemVaDFMbmMEhl9FMdwlBa9
6UpE8x7E42SgNbrXcIfx5yMOH4i2hWOogz3UhBQKXbvU2xhEkaYYw1b0eGhmQF9Ww92VQMBeMmwk
//ZqAp5Fyo11MBm20XNnahhtYtSE0SNWyDlRkaKfupHc5HFc6maMGUzwMRFN5I0SLNeFz221M7wH
lsCarRyg+DQqA8okLdD4WrxvfeMJ8FlQrj2CmemxjewW08NuupGvBJybPw/mZIW/7JKje3RBNkq1
SHLR9GjhGq2L6jQaxr7hgFWm8+fbBMA+ToRlOBFmhPHGMiH2apwJLRRaXgjFWsSIBQnIkrxoB622
wtEc9aq84T0+zp9WeHngLQxDOshVz+6qVlNasTLLfp+rCVIhc3xoezxB5mgrNvNdoXRvUz65+gpo
WKlg5F6bN5z1nn1Y8gswFwCWJgmnnk4HjAhZgi516JEn9gAyKnu4JcQQRJqgLFy5skVMWUQ+j43x
7CKjzFIlSCMXS0GTw3lfi7Ar3MjzP5yFEd8/OaGUBSq5LWd1yFFjHpDcTo71dTijW/GJTBl5oO/m
vxjObpFTgzSX61BkU51q5oiHa0ua/pt/ZRRRtMb+8aI503NA3QJKTguQFJS+Tg+GACxKXLfxuFcf
ZpewiaWucWvdxJt8xxvROn+7YmXHtqhDGPe1uQLUMaBWPXkqHglCYY92blfbMRA+uE0plm+g3Ao2
F0xs4RBS9//cy0AyLBl5KgugXEbfZrXBaS/aX7PTXWME5ye3ySGSa4n2lmOblD/GdR5NfYekURdj
5QZ8IuFWy9rES0C0rNqVmsdfil5LdqWkstPMebg38ljw5a5obifkgB4qgrkLtUmosCiocu3yeVg2
Feq7tjb2yktnRfVu1ldzo61t4aJKkF7Nk4KXTaaOu16QhW0fpfFDla7RlVqlsT+ZM9QdQGS7C6Oo
BJpYKn0jgjqSlaeCb2Am5i6tjPzdKGPLMVuz2M4Q/rPnsUp8KAJozrRm3b0uTdaVNWKkKFnGxC37
Ut8aVpwifhbtVl9jTOvnxXilFHJ9Ow0l4KeVnm9BqtNtIEMjfs26ll6HptltiyovAzPLNbuPJsuT
OzG5GaJQuBJr7Im0to1jNTWRXs0Mv1rybCcPGt40caZvi9yYvWYNhW25qqLbxRhxVaxI3Y1xngZr
DaJ7ra2QsId95PRzawbtlBqOoTarbSxy86H3USzapbwMfiZEq1emUeJFk2K99YKGaVVwP3lau4I+
Iy/koC/XCGwhamdXiJtuJIMayBDH8FoVEs2GDnIeWLOh2ZJaCl616ulDqMmQEatKkLYZdXFd1+Pg
CtbKnetnhVsL4DFk0fhCODSnx3bM4k4uJRylBgCoGwuFDAKptrwRAhGKh14TZ7ySGScIeQ1pXGO0
4ZBsH12gRS2qfZ9aAy5QUksTvDUgQ6Mp2ku8ASVWnADQ9jAcgr4kcCyniwsrudObvAN6ZUde9SQB
I8VdktAC9cS7qRkBXhGBgie9a4xq0HhmQ6nWVIRDgCenByVEF1ROBvnRebe4vcOP72eFQgso4iNz
JGodb2Qx6L3c4ssRMBkZe5ECwn05cC5kRvCDGTTjMVyGRzOdWKLM2pidqI77bgxd0QjtaOVMA56X
fQ4r+WWC8kHDjCpNTCzQHQPLUN8XuxV9R8MzgmuM6HnfmIXlrIm9db8Mki95tHVqZU2DiOSGSOnt
kl0LhJHk/QaWkbd31Ccy6jEtowqAa+XuMAx1t4DIFrn4zexV7rLRMC1qI0BxEg2yXdTVgS9m6SZE
4AFXpqtocrh2vWHC6+d3vB4d6OSAmCEgAMriydpymyhMc0A0EBovAmqnbkdprqVGWA+XseismDtP
wUtXe1ZQudETr0LG3NEjY9S1mOWpFiWKMuwjAR0T0R7lJ87ukZ9L7R5yi1+XPZWmLXI6GYjWy15+
iN7a6+iqg7yEo9zisV/Z8+vnbepNXDFyVqQ6tkrD+6JRieJU0kf0vUZ38Up3fjMQg7Ud6uN89CLj
k6FaQ4gKMbeDdwW1xmhdcxTiohEFz/6aICVrDyfgEBf5OvXn5ROSrYHBC3RyKNigrnt62tp8CUuL
ZIYDjrcMitnu5wheggFApXqX+M0b5wsy4vCJPerUxQuwYEmXjPv+vd6u2+ghc4wbcBj6ePg6fJpx
9rfTJEx0aDr8n477Ym6aADCYA15o1a0YOYdx98SJHyPHqJzlR8JZIOMMAEj/yx61PgwglLKVpeN+
NjcWBIy1mMdyxkoKji1Q9yZuljIpCljQh89aX21xuVp47Um2WxgSAOyYIdfO5FtDQy3kQpgGlJz0
GDzAli+9kQFVSbOV7wOv2Z+TusATUWlCU56c8LNZ0bZqIUJeieSUKYAqlU/IMwFNnFyM3zxAtIzL
t3L2eCcGj7Ir6lGEkhokoBsca80GhwhiY7hd7iwUfpGKc+40hhuSKVHM1YN+FHtK117WRE/6EBwZ
SHbAS0cKBeIT6lvwevGqdHh1iXMXObVGOaG2Gp3YFXO5R5bnzlZp6yu4tyvDu3yYz3391AzlicMM
UrgS5Oj7oom8pR/cuuEUzHkLoeqDcp1D7C0uu/0wCDszrJyqEL28eLy8jvPnHFkHSqxoNxiI9JQj
iHlUjtWIj7MCCl/nzxCc9apKsgeurArTD0DUCDgSzJApg9NwmwhtXC91VSKbqq8JVwqETx3xvtgK
u3jHbSOfB1vMqwEKCiA10Jo4yafWpFFojK6uMjLyre4UaDpkL4WjxzYK8iJ8b9nUvOl55gqPbZLr
7Sh9s4ZEFFRjzPYN1HkDeLoHGTRIK3rdFtP698bz5W/H8kE0bgj34r+zp6fmQsR3dRKNdh8r9435
sxt41Xe2AdQVcOlaUIuhnLxGoFqqAnsIjnm7Hjp7GGb78hrOe5ygmyGl6P/aoNx8raZOkpAZoi20
yDvwrU6Qh4TcsZdchYEGqE3q6ve9nWz13BFaO3uvdZDjemaL2AjVeK5OJutAQBxHh/4aeDLOWHjj
PtUmMRGLvSRYjlW/pyESLO1RBWL08sqZm4vOBtgxZXCI0mExMds+GeRl/tQNIETTLwgjcywwnrTY
2yMT5Ccc+ePUVcui6+sMkSZS56+CcpPfYg/Bg8QLu+fZKUyBL1IDhw8p1FKHW1kHXQ1TYf7E8Ind
oX5Qfq+C6komaPhGzo1yzpFJfObIGJVso4Kk1bPQEJ8RvyG5eSUuBG+L6pdRuYDC2OK7EPSZHV6N
nxgxv6l4D8PzPJXoQ2FrwdyPChSNeAx7XGijjhSBEBY1O6J9hdrXNXnmTujaXHYURkJCrCEvNqHI
cQ5uH1ZDXrWlUQ9VRQGwc+T9+nZEbb8Fb1ES29bzZYss1zw2SO1vqzRyZKkwmAmjo0+6o/E+4fnM
PD4haQuhW4rChEp3ElcIjIqZ2OL1jk+odn6GbpD22LjNtrvDWA0BkIxe6VUlRNpAWMlrgZ0/tE/N
UydjredY1jtkkW1rlo7VzrJsLwN0m12h7jC/1OvRdmjytbOTLBcMO8uNant5k5mf9XgLqOhaabUm
L2AERp5Zb+VPZZM8FCjMzA6kgKBzfMUFcLNCG8izMY8CinFA8KkrUTWbedTbot9Hn5LiqQ9E5CK7
qoL6R4gu1TtYk4drEh145S7iLqcvV1J6x3gBkE8wTucYSjtA60Ub8z1YQ+wpVewOrWNMU4HD73Ow
vuRI9S5vLc8gdQ83hpUnbRXh4dMsG9WKLM9aMT9frC+ysbrDhM8airxVsm7/k2WSjOQo2s76JBhD
p+Hx+jB4yaYJkiDaolgJaAwfSsb4lifGKAfGsPkQpuBz2ofhZI9jMAlfFnBl0+byTrKc9MQO5aRy
N/T6tKx4I7e2uiO8FijbJE6yXUC7iJUNfFQD+S8vuQuVEQxTOAqa0WUIDcp7lzhLBpxBEay31TUi
3u2a2Q2k69yME2YZQe9kpdQNJmndCFJvs9/X8Y9ufsrC58tbed4JxwS2gvmkQxf8nCK0mrIxn9K+
/xducyfmttV7BC5HCC30O+uh285BvNMxmgUk2w2/F8/0UOSn6BOTMtJZRcxos2wxtSn9z0WCdtFG
8BKHdN7jHbcTfp6BQzZLV8H8hVo3KeqcngeovShWk+nCByiBdbt+Jp03wQn9sXB/j4P13HFODVJn
AhPT9ZrFVbqX5k6yizSM7HDNMASrSf7lb8nYSVTtJSAJUMRnYERqKZdbq+mj/0gFSYTwIZAPClYg
GuOkG+dnHbkGqtwEF0aGmSjP7Lo0q8pUivdFnzh5m/u6vthgabSnePrjQwBTgC4QuTNdO7uWl0IM
y2Ue0z2yVicuU9v8i6I6MYF5JcxWAKFK92PnsbCsup8BWmqhLOZM36ThnPoaeGtBlXM35/ayBUfi
DTeNIlH/NK4cUjZc/NA/AOiNKi7qfTp2sSwliM+rD1Kgq8ypveaa+CKf5+E8mhBjBh6fh1co/XSC
onKmd1Ka7KNIcpQwdzvrg+ODrPMFh5dEBWAEDFpSbiFkeVlMC0y07gxhuNyNPDF1rc/0lQyOQHR7
4GUsJEGgdxDIKEyd4SIHNTx1osGA0C3WAgLgFCiafzs7hAnkt1pkrA08tkUd5m5JukiGfAjhyRhd
gocsnzAFAUVqZ5JtortX3vCyQsZth+N1tEDqtlOzvrekMALD8bvwVD1qP8QRSNvlDkNHmPVwISfR
c1GfzM94ZJO67qQZoAG5xEIJCrN9RlYEbH0O+PT6Ot7wHZPR1DpdI+U2OVoIy5QUh/MHpC7suJkX
PaS9rXS2iGlF2S6eGpGrbMCKzsd7Sz0q0pRMMUZNuq+gPTkvP4r1beJFSp4N6ogry1B2bW4m+6FB
+Xl61fUvkQvcu+iZkNugiEBaLVqsXM1T0DnMAF2iRhxtJEhE1QUZLgnfMVd9n/3gHHZW8EKnExAk
HHl0w6mVCR3eUWuxJhgtSR5rX3iE2ggU+CpXBMkX9xwwrWFGF8VaoGgt+jU/6gAzVFIYwyfVnQiR
DTCdPOt3QkDIQFZOIGPu55ExyjGiUhvkoiiTfZXchFPhtEbqcnaPZ4LavbmIm1KcsHvGgGACTi2n
g4wTWuBOfgudKmiV/H+3kAY56dCzndvSig+5VnufPQggUbYeCBFp+MirvnDWR9+pcRaaVi1J2V4a
YgBWgOZoOENbJCqchf5fH0klHnP0uFHFtVV71Yj3ZjLbevWSTQMENB8jkNf2Me+lSj7HJWPUPaNK
TasCZZTt9aQKwtxylgFF26a2zQJE8FFjL/O3EcYex0s4Xq+SXT5aYwhAjxwV8Pr0evUJPHW0Q7+5
Dm2Q0PNRGczL9GhHqbsGemLjkE3YUdC8/TOA9Hr6KraHx6Jb/Li8Mp57UFfM1AHNUxR4Uc1SZMvL
u8AFzzAvsaPFUJdKG8tjOazIRdQbEHtogwOmXw8Mq9Zn1qKmg5AI1J17eVXnA+kEnH1klAocXdka
+tgh3y8MFyIcZlD7VQD0G2hxc7uI3XyFJELsKZx4xbpkiDApni8AJ51JqOdp22t1l/afVf1dTR+9
+V51b3++NPJoMiHmJEGsnQYIrVYbqa2hkGEJy7KbA9LU8MrX9WFB7yL1Oi6bHCsvIJgkaDiBcVE/
A2rPdVH20gyTrTu6YRA71WyDKMxFFRwvU+ig7fMX7idk7OWJUSqsWJraZcq8kotmdJvb2Ckx/2w9
EioYZad41ZN1z7MpM475iU0quqRjmwlpv/xnb4HmlaFB3N6bi6f5iSd40337DQgxvEe27Opr8fvb
eJc7wMhxPjLj0GC4V8QzSwUCAZw4p/FGL7TaKgVkYuYLgqlrbCRbn+x+J74TYrbkiQveZK1cAl00
yd4xqk+/yLU0mepqkhPcSUR9FHSaVyXuwH9HK3l9X0bQAVnJL2NUNB2BkK/7PBv2Wil6etTtAAv7
47k8izBA/bJBxdBiLeHJMgoaYu3E4SGTLQLxA0zEj2NuS3iZ/JbmA2sfUc7UCcqNYM+oaDcrQ1F2
Mx7kJD0Cd7svOOJWvyPc/uDP5Sh4ssIcgEW/rFFhLqtiK200AO0TKYCyDMnWd4IzNNCNrUbbeG0h
QvIXOdmJTco11W4cmj7HCrPuh5q+ZuM7x/cZNQ0FCoEKIPOgIT6bcDdQnU2WBItq3fQ5K+xaBTdR
4lTb0qtvCyDph7f152+88Bi3LnJaGbUNZO5IpqnDj5RsEcoyJWkZxHABfKhuCIcfoVnmtaAZWQxM
oTkkQjaUNPlOj3dtGZVqItJ8dh5mTkAGM4Eu7DfUH1gH7dgO8dajtGWJk2Ztw5gkEoTCCwMKGM3s
3PY1tE0/xfOAB2RiBW20DyzCN4yvR+s3mbPeKnrZNCAtecMIoRMPrWtIvFIUq8amKJAOADgL1S8c
5NN15WYWZ+UYkThdfVqo16xB/UrAYLFXOn+BpdfAFgBgAsEMkIv91BqC9AwdjTxGS290e/TzwBgQ
eWhETQgmiqM19m+oSDK98cgodbSFpRqMRoNRzNRfS27xYNxmmKoHFxi3r838aKhHAVdHBupoNqSu
r7DwEQcu7K+HZrCTHJzNPIgn0xWPjFCJZtNFpdnESrfP+usM0q/juOfEDWboBWIP/GJwPIw+nn6m
eEE8EcmOpdvisXSVt/6Hfj077avkqW9j7/7/zNGkn0qMRkstYnot3k6e4Ue7EiOrNTofhNSQN6rC
3L1fa6M5PzGRV0DYK8r2hZBvTaMO0nLeXl4Q0wuOTFCxwmors7UGeAFazXYvf+bWe6lxAeecj0Q3
d8e++j/SrmvJjRwJflFHtDevbeiGHG/EeemgZkftve+vvwT3tGqCuIFWt3rcCNYAXSgUqrIy51FI
4QbqmlA4iIfCERxSuZtPNRczzUA54OQu1kS2dRH/kikyx7jDNyJ82Ra+UbOqSdsf1yLvC13PESLh
WNqiEg6ptdJRk7B/ZMCH0KQSiLa+qg/ceT6mM2AEFQcWAJ+rYXAVKhmYQ4ElouMYbdJV/9aCJXBA
8y1EzQKz/tOOlxqzQ+7CKHV+xT6G9nF/jkf5cxKAzVPwxLsGT2DlJeLTE15pZ2E3VTC7ixAhQEJK
k+pIuV+kRRiRw+zvoFW7TrZkZXxNNebjhrA8wx4yDpi79JE4CKxuiMwA51jfZZtil0JzJDm0GR4a
0FFUvHKdNQ4Ib74+bkzfBMkd4hRECGRgSi/tdlETl8VoCMe/pcMTzEJITm3XmLTlERSzHEbFnC2E
pkCeApjIpalaStJSR9f7vYoKKOEVdqVyl8N6sYApG1O0gG7o6BBd2oijLuiFCU6Z/Khem9vyKfDa
wg1TTAq2TmHaGFbmlbau56ThJEubVz45mKWZJe1pHldC4E4/CPdyvFKP6eTEpqN+gH2RVPCeeMMY
rA1FowPQaYwNSlfU0t2kzxqmrhBXypuo2JfVieMcrDC5MEBfLmUXdwrY2UKCrcftD/6+w/zYuCpm
6YMnHjkRZzX05RK3SazKPj5dXxyK8cnkJYXM2LFcDXW1CLU0FEGA1QzAW6oO+CskRH0QLj3nnoxK
0DNn91i501kbAuPHZy2KS1+sGmMykgT2xIcSgj7hU74RHsgE1Z8wmhMfJDoU/7VFZx1Snk6C2ZEv
lTwSLKm6bWvbWBN+Nv6cDOuSXlijS8dqJypt2hV4Xn6A1QFiIuA8QD/G7WuAg7JnQl4RJvbIha/y
7FIJtzCGPupRcBEzsSfHD8FgAU7ltf8svEI9AcJkRCkpfRm4YYV9EP7ZXrq43FnoqGgZPmXrJhWs
ksdS/KNzRde/4c+nMQtAy/2lgvLcqBihDPAwE2qvXkEgc1c86GsR+V2KelfkxLcRJmocExJl38h7
43dUPv/Hcfm1ZnJel1kLSC1EVU/OjASACgObeTM6vk3uhoA/rM88/Zgr03TUEoHHoAJ3VjZ1NYc5
KW1r34bH2CUjgNKD9UC4UHBkjtxUglw3VA3/TGH90yIVtgVJrNoK06uY3xw88RRKdnEr4eQQanCj
dAAfQuN91SZe6siPX4cG1sObsGf/NE3dhBCogYZ8d34QE6ayaD1gio4vgsU2A5lWGfkZOMgpN9J1
AMum5py9wAxk5qaVtRM34frr1bA9BQDvn3YoTyn13JxRtCOeUu+JmJHhzTuosQN99RvtYban/LJG
ecqsj1lVFjgcZeMBZkKG2EkNWO9Qyx8xqzQ98asyzMCzWCHlK8ZoZMDjVeG7Ps22ZT5UvWU3qWT/
yUaaKBhi4AEPyHOSuDhyoSrVmugLwTl5P6NOcOOqbrFNvWjFY1Znrgl1BBTSdVW6oseY+6ICcQOC
eDgCoBfrzgzuioH7IGGGzoUZauvSwqqrIULoTPf6D6JJkRw61LMgBv0gcJ8/vDVRB6utlATTefCN
tq5cy29sQTY8WZh5H4qZZi4WRZVFpnToVNAbtidVBzSW3Lftm4VJCnuC1/9WNGae5YVF6oI3W20U
JEJmAnXA0OuttWCjyR7YZN589JrnsT4PYyXf4sfaljfc1x5nxbQqTCh3gdnlPXntlXvzB+Hk+VBt
YKHiDdCj/NYZx20s6qoHZeoYY86NJGsF+nW4cUkJW1kbOzIRztPBvWb9J/nTr+21yJ+zOHlmZ2UQ
TsBl1+3i5/w+uelQTgtt/6/0pnH1b9G3NLHTAmBSHqiTHTwXlqkgrc5R7xfkxeKDkpOoNgRgJgxt
ba2u+nW0ylWXE2R4X5KK1qZgGH6nIVWEJHnoEmSI6RboHn34NvTYiMjA4x9YRNWLoEMIQRaNygr6
Qel7UtK2noApFT1kT29kLDi9HW/BJ/DvGdzxMZf2qBXmIyaCcpK5tEWme2Gaf+tjaSuJzU4ve07z
gxVxlrbI/184Tp6A202Pm+a9Dma7HwI7tkRb17kZKOvWW9qhwugc1Bj8IRlo8KqvZzLyac830UF9
Ch9BknBID7zXOgtqBg41VJpBnXQm3b9cWVXVIxR5EUsrScMj+qGW77s6dTTobwTKrQbQg6QdJQDm
hfimkUqvzXl+w4oBy7+AOpRqEwI/HsFv0v0s26S42aMakmzT2+GZn3UzT+LSHHUSQ+gS642g1eRg
RDBXrfsAUx6AmW5Q8uF2X7j2KDdNcugghxI2mMzUZl60I8qBxgPgPigwcZt0rGO/XB3lqKoUhN0o
I+dsIS8LzSs3diGcTmaRmv24niCaxkkLmR678B/KY1NUeNq2xAxUKOyy5LUbOWI3zLajLgO8jcTT
BOCMuhINI43UGZyUYNycV6ObfqCIe6sc0tPkmivwr3zyALrMs/6PQQj1Xp6IeBK7zpjU+l0wQjuM
n6fgVhh6mxMt2fv2c1kAAlxaMdSikYCHCd5Ltyzsdq+g7mKAdA5j/yHBi5S/U35kGiWDr9C3UUUw
Q14aTSo5mbKRLC204+cR1AbSxodimVPs5Qg6li2AntwIwzYKuKBl4J+kUEbzqE4GOUHNs/4IMiA6
NJCxhEDgqwbgpaQq40N6hsOiw7IJFjrcRsDGA9VAHYNAGoVYzvz8HSA+u8++BWbI+YA8C5TfC3IK
ygbIVEP46YemRo4s8ppYzMixXASV5up5HflBiI1rvN4E0lnBFQ6uX0kC8ytKc27x/WufZDm+oWEc
A7eBiBcDFRkbtPfNUgGKYQofJGXrG5uOS/LGKrUvbZBtXVykcQVCpaoCdJuoUQc3yS5aa2vJS3fc
MShWJFxaolxgUEZzTJUkRTumbEBeD7KvzxxA49DtXwtXvrHupX+v94uUxNBMFbsHNssrdn5hqtIq
C43oPcRYMCioyVWWop5ioZxit3zVQaYTLuxRV2djaCDsqoQIV6e/JvLJ8lHeqgj1PmaSp5vUmf/6
Exf5tUDKRfQxDoc4CtL3RlrH1rPQPs4qJ+CTg0MXbJZ7SHmIJPdJYGQY/YiHauULT0b1BsH5Xa1x
7JCw85Udyj/QYxKHtozIEMG5OnPAuOfqN6YdyTf4yg4VKIIaDe/a8KN3/UX58NeZFz9ZXmliahYd
C4/3guOtio4ZxtTLQgGPyPfBRtm0G9LHr9e8W595Ky+/EvU0buZgbowQq6oINcnsIqZHn5XmTB+Y
xABM9akqvX/teuBtxtiaDm1cQt1wGTnC3p/aNEA0HJTdqNwJ2sqKXr82wThOFyao4yT1QVYouoqR
hCh9J6R1VY5h1K9tsBLuCyPUERpGBbNomhGAB9JqvPp+fkscfW8IewjATW6xsrY9r4PEtUmdqVSW
BEMYcxNZoXA36La2SQ696ChoAp77ZbphcytCvM2kzlcHTfQ5n7TgXbojHJSN0wtO5hieVaK8rDnZ
Ha593ngCzyZ11iwhh6T80BbvENk9+GWHAerZ/fr7kQNEHeeLz0cdsDk2RkUf4uJ9sEAdnr6WxkOv
i6hePLaY8/vaFqvneGGMOmV+1ytpL+rB+/QwribAj3RH2szfzW2wttB52Rm7cZ24hc+tsLFyD1g2
JWTeSKCuULiJVfm1WKekRglSXWCQYsg3zOtuX6yGjbXhrJNxV19Yow5eOASlUaawJj2ViFtAoUMR
ULTlp86tnuUNGhET5zOyOvEXJqljWKl5OYVChmP4Xkd229vWKnmwvHwTgFoPfafV+Qr9Pv9JjoAZ
dAw24jEjy4CvXcaxdkilpmr9BnC8CeciX/XfLfTTtF2xKg/c7iTzRPyyRks3FPmYzmWa4zuWTvtt
ALy3eUhLN3ECgbSWbLEBAw2P9Z4c7aszsjBKheopq8y4i33hmIanaNxqU26n0V8cn2GvDLz6qo50
9QpnEMthNkZDD4KlJ7/GCD/RDQDgEGDUZ+AAQYK8GmweCTI7kIL4+adR6kBWwAfGohUGqI8OHsgK
nOqFTC4nz+iYYRCQp/TKumbhLL/sUc4iN2oz6cRLB8ckZOXGSgE5u4V2tmSSLt1v1GQZ+dfCJECj
l/4pm2FeAZ9XvLfmJkgUe77V1dCe29LhfEByqK+95OfaLPpCr/W5kPMqDpCAIVd2m5cEYiZ2tp+9
dt1pfNEA4nVf2aOCTFVkXdz2+Hb5nghZV2siU6jsJGBueM9Pjp+A/OlyE+NI0yIlIscO4fPsJyAJ
r2wi1ZVu1LfsN5bHjKH/uAroby5NjlI7NNUwB5jM6179AC2Y7BB+9801maRM3PhT5sVQ5lW4sEjd
8JoQJFpAQEVjGTjd9DyEsd2BsTOaf5Q91114n4+62zsjiEqFWCN1NJ0gb4BdWpExFBHYB/dr5/w6
uACJdrmZBZp3JcjahGOgYbwd00porHFMMIMkWGMBAgdrLHSzLk00jaQgJWvi96ZVVkPS3ulD5fam
sP16JeybfGGHcntITLSYwRhQfgHCPUXqtYqAHg1PJmiV7T/R5sCwjLKwR7n+KMUBamoVcX3lGyqQ
qxoTvYe/EXXqb+SZTL9HZRC60SB1U+iaFlJ2PTL6ADnSjsirVC9mbMuDLd3qd+FN+KDHzh/e4b9s
0oiprLPEopXhHkRcmFDIgZD3yfCCe0wNrIVnzhdkvOmwo/+skIZMaVOc6EFcBwSWckJNUlFstKm2
KF07xYsqoLrrr6LIjjKn2xIEGu9NyY5miz+AcqEp8/1Cn7BcggElsoOgE1jroK8jeMU/Yl4hLvRr
wZQLCUaeFuBxJ7esK+8wIgRYioWx1cpVzmIr/iP3tcK8jBYmSUBY1KXMUlTirB0JMLMHiUG+gl69
+RcYGyH3lqs2F6XGDDALe1Ts9I1Ei/waXktEbMe/UrdGExCVokrzwPXtdZuxtLn1KZ5RKoQaBYSj
zQmLVMR9Xj+2rWpzXJVngYqbJjCSIKS0hKOZYizXTTAiHq7k+/GxSh1kLDPgLzl3eo93PqikzIqh
ddRNiDhR9QFKfmfKb+P2Layeql6ywWngjBNv4IuZJC0+H5WXza1ZoQtqCkcU0kH6pqz6JyiqvyHU
WScQBBI0U+yVn6nucAFNHE+lmZDTDpAjY8ZqUbc/j5BjKn4FNhuPJDI8IoP/cXv8cxRpaHQt+tY0
BWJAeJc6j4hJk8HExu32YF3ilpXIl7pK0X5tq0kFmlCTmlltkaJVUm6LyQ9wMDntsG5nFPGFaRf1
Ku925DisSYWauQ3/m8MMTuu2W4JcEQAXBQWZG27Iy/MPukvL2GaSP2gRaOSgHxNhxgmRpvsu9RLk
Fn7K6X4wKJ4uAiitkamplSKlPtwTVZDQyRpo9o0hxOoqDCU+GocOhH3zof8h9C6mSB4zUnPicXYy
k8PFp6RiTdQKUTNPc/weGcLNqPTbuHlUex3i9AF4NXnnkZMEmFTcKUsdsglZFAAY23nymYMGTeT9
3yBmaORxascsPP3FV6RCTp3kWmVMSKrI/EV5D6jDzbwDlOPwG6Bf3tqoWNMoSga0Uwm0k5uCqB7K
YwQ02TtJDyAswCN/hMpZru4KBWSGxlRM58spvO/vs3frNnKgo+loLyBC5DYIORGNBgGZiY+HWYNr
6adaTQwFeYKHK1bpC/emZ+fd/0Q0GgOUpVWQqhUOYFOvotfmlQDeAw29E1KFEZINqFpQOxD+4tyM
zOfLr/NAo2OUQlUmI/zvnpZgW/ubOIWAqHkDn8yYpmqgBsDUJwEDXIYYA+pbeCeBFKxsRruCQAqo
6jirYX6yXybO80mLKGYk5hAkYt6cxLW8I1hQtHPdbCu6GWDv3E/GPAELa9RTKSuCcjRUWFPuMIPU
oNITeKarrEHgQ8Su+KQYTB85s+SpGNTB6NPlDopTESajAB+pR+QRO1H9EOJXzhayvxJh4vvbBhVC
zEqTu1hBVq+uVROSvw1RyP2eDRBpkt36s37ID7yN5C2LcoxASXOIKjZIHSIQ/eezrZYAP/s8AD/H
DJ2hjGneCxb6a+9zZN36Y3CbytMqTkT36x3kbCCdmgRiOEyhVQBY01erpus3Wipz2GbY6c8vR6AT
klmowZlGPlK/iu/lxo5zW30WDlB4y3Fwh42mcE4WMwNaGKTykX6KzVkipVPfsjyoUkEryRYE1RaD
0pnzxg6mj693kf24W1gk27w4yvnoF1GYwSli2e73EBwCGuPNeM9fieoQ1HQ/29z5P00SB1qY1IQi
CRJQi7y3lVu8oiRtV+uyhVieHfQ2xo7cYcO9sZn5yGKZVD6CuxqyvSQotqt5hQxhNd5MgzNVGK4G
kY/mda61M29CL5r2yDY5C2aHy3/O+lV6UoxlIkyqcCSorOm2AuGlvDUgR6Q54g3vbck7F1RgSQsk
QkOoQf1VOU59b4fQzfp6PczXz2Iv6TgyprJcGV383vt3Vfoxt4Xn+53dSBHHUziRhE5E/NY0pg4Z
4zvG4pxq7twZ8pVKGHEiCe8M0BnIXEIbIid2/u525a4k2mRSOLg/HwHV5pZUmOnAry2ks5CmmU0t
TuCO2lOpeeoLQHqGgwsU2sC/k0MyzeFhqOtAfknKeQMWJ06R4syfAnCgVh4mqtaYAvhu7o214olv
PGgA0/0Wpqh4UldG2wtdiTdcsg3QElUKLkqWtxoqfkSj3mlwOhKVi9tu3W9UPNfAtL62+IqtzKO7
WA4VN/xar7tYwGkK90aDB3C+8jGalRtudE90Ynm7x5rsBiPOry9FpR5q5s/zpCBUqOvkscHa5p28
UjcCd2W870SFCUkYMxWaYuV7HN4n0Ucz8F6A7MsT2gwGGq2ATZy72wunK1RAHaIBWdT4bQQStXKy
w3w7Ow2EtoQtF/l6fXMC0wgeV8LuDT58OmdrR2jEzqPYHLtd8Gis8ruznMyx/F5uaohtkUSxPKg3
AZTrOc/t6ygFywaqLvhq8rWKXq1omQEIrP6e669pd9+ANb22fnwdchmbCSNnzTKgtDWIbVzemVmA
lhwEEXV0y4YfEeD8BibiB1fYyRAG5IUn1oogwwKBYvSnLTQ1L40NhRW0pTXr7532EEStPdTPQs3t
hF9fydAKFzHXDG4VzALS75RhrJsgg/zgMd4mpwpT3Pl97iYP+v28Vh6yrb4a1/0LprnNW85eXru+
CeFcBaRpsEq+2eXyMmTBgqF0zbHxktvqNrmJ0TomvBCQtjWRfvzGI/46ZF2apMKIqODVOWZ9A0l2
0em36R3BPeorojT7B1MuREUMUnNEs1K94rkvwwloH4yNo+MD7OOz7oy5PW9UV7ds5V0Cndm0ib5b
Wx67H+00aBVLAGehmwXYLWhyqMg19mmujJAufo+N7eyvmuhF4vnlVT+c2CCkaYAuo9dzhc3uIa+L
3movnQIozate/EzeTdCMuod4qX+nOLi2tzyRKtpbaJvk0y7CGORlmyirDPHU+E/jsJ9mzmwJHbjI
72PbVIizwhWvefxyeeynup5PjVnaVTk6Uv4qIzMeBKdWP5JR5SRVTHuQ6oVGCoCcGp0LtFGedIOm
T6deAU1s9300wJ1Zpp4O7Upfktez+G/TOKwQ1XBwvRM4toH4dbmDZa2GBHE8nUL9ThfXaWyBoSF3
OaeavqnPVixMMstgSoCsExUhlXAqYkz7Tqd0S7ICMPU/EGUSTDu5FhfVTiLgslJNGyNOs3CKRKrB
qpWejZGieLshk1z82V6Gw0uSKkLIVMUW6ibNEwaS0QEqvNp08t8J8U+8grZMcii93iOqB8Fd96Z2
q6838trfJaLfDiizDGp5mQ7+oaXlaa2r00lWK9tqVlHHuctIrLvcO4QJsHeANwkQUrBdXe5dWWbg
FZit7JQEB6F5qsXUKdo3H6QdXy/k6s4kmi4mFEYARcL+XY07+P3k1+EYok27w+w33nwRNNI3LZp6
5UN60J6/Nne9bxfW6KbwnKm5kuU5CovjaZYe1JZDv8/7fSoODWotG2Wp+scAda8qxSPFnDih4X/s
mA51CFDjYwKA+jRtDTLYohh93IzQgnGGdbzSj5B1hjKDKvIrv9enCFsmKVAvAB2ABpr6S08I6jTW
p7L1j8lrDwrrZt0Nz63vNpU9EO5UHcWA7qn9FLW1ttWrdfFd+usPvhk465EOqBh7oJNGSxd6vCa0
DCri70LxVyFwvtkVzPDsguD300EyKJKhgMsVdrg4Jgg3+GidA2aYPQK4kttAAhHJTWnCVADSt50x
cLkH2IYVkONbMr7mtYx05iud2aT+cQI9zT1RrTaPEDbQwlVV2OVJA06gae0qdqye40TMj7qwTPx4
ERplYRJTYUzydwkchysZiuvOkI2yI+aAsIWFDlolrdAcK9XvgnSIPr/+oldv+fOOL8xTOx4PpZCF
CoTTKqFdSWXmZEXsTiNUaqXIFopyPRjNJs1qb5B9wxYH2e0S0VM1LtD7+j6Ccy/+ECrly3szwTRs
5qPo06P3RpieyrduVUGDb9iIj18vm6yKiqkXxuiDW4H/UZkS/9hbu0Z5yOFiQvXytQ3GZXS5IurJ
GOZtVQP27B/HVXgvud06diMdvagUQ+lKaherKLelkhfFGdfFxdKox8gUziB6zHXrGO+tztbRusRj
ElPbmZNvfMgUECAkdBgOlsvL/DiWz/pvC0/uNaU0o6hoTiNYrKrAtZKdWmMCX+c8IJl2QDuGiKtD
RJG+5MMR1LJtFLanCWJxIC+yc+umFTNUunjCteywsDBFHU5RbpMyN60MXQd9h3ai7MyhnTz4rgbL
+8lV94Npl1yIBvti0cn0PRQGMQNIR/ppEKGqLFsoa/hr8K+4VuyUmw4kU/oNikS8ci/zOCzMUcss
y24IBNOwjm0I3LOEosOEtnM6rb4+EWwz+B0NhER4lFBXcpX6sVwak3Wsre9KoTu1cjSzwv3aCNM7
9F9GSJxZeGErRtoU5pJ1zNJt3/9ooneg3Wyz/fzaDIkQVxFkYYb6QoYvzUk0ztYxmgR7AgxKe8d4
lFunrS2Fr1/bItt/ZQvwd0RHE0MGdIop+Fav4JHXgEttgozKq9i9fW2AfQvgPKEShOfA1QBoEeHR
kYOA9Bg3m9JaB4PxlhbD7VQUQMJqH1LrjOKNjOu3nVZjx/liV8xO5zsIeETMTsApdBrbqRjQYZc6
xTwSSRwS+ufvkQYOw8SLEtu6LZGBYsLXiVXQ1NUOJFdAQ/EpcJyTGa4tMKwCviqh+EXXVxI167VI
jHAnfDN3M+Rr4pWPAncAEVNxpe77ZD2O9gDINS/pIa5Cf96FYbo77OtJOQwCiOomzD1urVVbeRkU
dtNTdDwzYXfc59gVswfZcUuGppmO2imUzaj7LwKyrY4bxJcBfMBoxGxKo3s1ZAjemcOTkLX7oJJ2
1Sivhbi7h25VZmu9ctMN1WdVlTdBlG1N3Qg4mRDr5Fp40OP1oWEU1aRuLlHJrcgoZPMYJZaTJJ8R
xv5UlNJ4nHqMMISwakhoVKNGCJ2UywiRDnKbl4oKhEgwntIugXRikO3RAtpwThUjpbkwRIXVOc1F
KZl08wg0GCEzKDDIjTsqAawdRKDEm/9Pg2Tli9hnxGM3anHZnNQ1NKGd+g4cUN6I94j2isc2z2/p
Ih2c6GJ55HsurPVy5PeKOJann6ge9JShOYC+wpa3Mt4no/y1EKG3pLeGeQyg1SNGH6P/pAKtwdk+
RpwletqgbgV9JBSCqPspDopEz0aFQIcGjyRs0QPGnx3hQEZHoFz1yS3QXReXsIULi9RlpYRW21Qp
LGK0cR9tmoNw7pmAOQkE1uoq3sXr6F7fgNuH4yrMDV0Yps5A34FqfRrgmmEQC3sQh4bfBEv7Nuk9
D7jPulsQ3VRd1cDdhToT9e38wRfAqA6nLL+pD82rTkbL1+1OAJucS4Q+eJBP5ldc2KPS7kGXirju
Z/hKODhhkIMPjderYe7ewgQVqfyo0cWhwXXZ1B9Vi8d+KDpj92/F6sn5kkAKi1qgrstXtK1drM4K
qDnNo5/+aJQ3feIcYNZGLX+fOr/NOGBuvJyMI4bwbVm5jQQOHoRpAJU4TBmgKIfS1WWA0H2/FZVu
yE99ljlQkbdj7YlzZMlPUHcnStsokpomMGpXbK+YqY4NKB4YKBgApwD6d6hjbIK1cIg3pSO4vKuD
dXEu7dFVq6yT59jPDe1decpxVadP5pHAX6VdtJ+d7J5MmFU3NQ8RwfI3XFcYLEVagmogtZFq1ddZ
Wk75Sc+Bf80y0Oy9z/7n13vJ/FoLI+T/L8K5YXTdlJsB3M1/Heqtwft91qPGWq6CrHJhoJ/ySepr
LTupDya4M+cNyJIelB2prQQuN51jXb7IJU2NcNOAlJMK5qrYz200FRlCa3KbbXzohrUeGe4qHWvL
g4qx17awRgdyRU+t0Ih1NKwaEx0riUD87CqEZioq6lzOeRIzr9zeghY0JmLh/mdE82Iru0bKQSmN
l1QpPEtC4gk5KmRiBgLplzCuvK8dgxnBZcyMgpkTHnhFVdabcRQZOOAozQh3xWwrG+FRWecnxTFv
oHi75u0mIxG0UEnHTyrQ30BL/NJRsNxpVny5PSVWJjp5GHab0DAh8j34nWOOKEx9vUBGCY6wdKL4
LaG8CnWqS3u+hNHmdCzJa5t0J5I1Jv0xesEDK7CWhfk1S0NCjduQLm7qox8GfT0gX4rC52mMPFPQ
MtuQ14Wy/XpBV4BrcnUsTVGhXWlbyR909AzARPyB/ukKdDso/qgreZMekjeONVbkUEFhh5wfxdOr
zvSYZXPVSpgtJjNsWgGib+XGP34kkV3qdu5hPue7xFshazMXNulH0xSpXapKmAsHdYw7OfUWNVu0
K2TPdyt3qt3uGfqwT+O9whOX4Cz2vPWLoxdUddGq2YDFpq+jEDgV4Iac/WRdasu1UcEkbvyok6Kw
ORklZCNR2l/psU3GnVp5R6TmfqPhzl4V6FVNQ5UVtJsuj4BRZgbgp4aPI4BC14cmOT0Ifz0VbNmS
I4Y2RlZRdzKev14pzyrlplNbygm6DLBahlAV/lR1HkCU/N10oARAyFBQcBIh7UvdArVWzppS5P4R
Qk12GFm2EDz0WMnX62A6o4JyJP6DyAktCZaPpuCXQeEfreRF1t6M2rDTbDNAUO9rO+zV/GNHo4bN
y6kQxgkDAMcu3urFXhU/48jgrIX1TTTcKeCMMU00QyhPKMYhAisI6scG+MQL8UfFq72ziqrW0gL1
1edIFwY1ggX9gEoxkfUsHrJP3ZXWxTa5j2/q9W9o9pCtoR1haZR6hWSK0mlJQcriWyKiluzajbKe
9vKGO5/B+khLS9T7QxrlpJ8Rn89HyQCjlTvbwu38KD0UkV3ckwa7MjjcHNEgUeF6haQ5CGDENWix
CgUrrdQAj/9pam4w7ZA4iTn62z5KJheUnBMKk5ayaYTI9ETokN8owgQGItMExDfJhFUvael7K2em
V0fZuJ+T0tomXWvtfPMpUrfWlEleUKrDTTgML5OhgkS0KOv7blbru0re+H5tjHbT6PEBrF+lpxhB
vjN8Y+wdK5PRhNBla1VKZeyog2K5fdgNr9kgdrgkssGyh6yq13OUjvtMmZs3VZtUGxrup8Ywsxcw
QhaHMUCDvQR7ohd2krxCKbJ/ytqqPOhNOG5yDNx6rRagyy8E8KpB9Z0Ce/U0jSYudQj0bIRyrr2o
Hfy92ioQbS6bZjMFcuCIjZTcp1qfgWhKL90hUFp7UobWUSA+68lqgA54CbbBqjWs1dcnmpk4IofT
Ac4hXLtXAarQ2ol0fI/irjudCYTPskhnfncehxfzaC9sUfdK1MInlBS2Gv2mb976+YWzGJbrk7c+
RstFlFBoMZNqzCs9H+UCFaFM3ln2IQGpluCBuTeRXQEknurGuufpFl2v6gxLM5C7mRZuC+pkS0qu
Nl0SlqcmhUzRXDmy/slZ1/XRggmgJVF+x9KusFpGEuEbDaV+rH7kkPqunORTOcyYW40+BPdfM8ej
qCZCXlImiCMRwp7UnTXo/VzkRm6gHE4EPQHVOvqr1BbW/Xp4471or18SMEY4CAzcXeh7U7tngJRi
LuOJFBlAW5JXdj9/b7PPzn+wam5iw/pUkNTDBqK1BfegjEmhX1VCHZoIjSh2rWPJxvEa7K601Tts
pydu5vim572emVbx2aDoQ3SL6JegWGfwWR1v9jjHlKNxkq0Hjn9cJ2wEZffLAnWw9CYrg6zVipPx
FAie0TmkiSF48600b+VV9I3/lrg+aZcWqYpA1mf+aA25eRSz+767V+vtoKacbOM6qyE2IPEELUTQ
HdMNEQVjGKUuoCAgmVDY0MHqMVVeEHX2MHEwfYyUQAFgS0PuRFKOay5NTZqtNMIB63YmhPwmD1RB
ji7YYP224wbVVyIeyHtmMoo5l1aJ4yxSeX0oxjqc8WgfsabURptQHu34LnHanfwtDewhAsVc7dSH
37DNcpnliskHXtgWuqyA2kWeneTDCNVqIqAbrdNXCOg6EJHl61azQhje8EBFA+IFtggqqCjolfuJ
1GSn6aGBLGPxIm7bH5NLii/GPW9qmxVUlsao81DLYhoIuLhPVavtQisEzjSHeGFhFiAqK1SAa/L+
O+cMkgVcpj/4mDiECtpaQGJfDXH7ihWISZydpA+gXG1pQ/SIE8CiizsuIpq5mQtbVAYbKGY3Vg0+
3rTL0h0JZaYLjqkBSQ5GLNHbWXMWxzruy8VRgVOuEVSzIMHinhL9RgFylwxt7wynGZ/kv0YHPEme
4OqP/6dZKpWtk9aM8g57CkxOd2a2S91xAyahD8JTD54rotMr8/DmzKOx2F2qum6lUNdOwS+CLKKH
gNGJxAIjwNAZQMynBPqeLq8bwqiXQFxHgma3CGgCyN2p0xEArhKEAoqFVuBCaBN9umhtpO7f28ob
OGbU02BNI0gzCcxoALJcnn1ZMLXcTxIdb5F2P7uELTB0dUzoZveinay4LxLWBagBMg3Vc1FBc5+y
J0YCmiJhlJ1KV38Ad99w2xyIOkzjmmA5IlIV3AIly2FRuMOlAbVgtJip8FZkahhJGKM6JZjCbLMH
AO/tdOAAgaTr9hmp7JLUBWPHOhRELzdSDMY2rgRZOTPt9NuKlIC0fbXOHPU5AxrXqb2qtyUwpMXl
Sjd4uTsj5CDPBVQWPEpIP+kLUhIQkAKrzE7+QVopOBnlhozAJQBQ8yIq64aURKDSUAKB9OJV8VAb
0rrNg1Y6Q02JvE+GSW6InXiNO6CNZnRuPECUiVtnY/jOhV0q1Bltq8/JUEnHcJs/t+CqRdXSNvfp
6+D2kaN8YrH3c+xxAg8j9cBhVPEPhwRIAMpjCytMG9EQ0hMR+pKTjYoSwdja6lZ+zvbSj8Kt1yIG
bu+4KQEjsqPkjFIRggEOJ91pGVIxywyh0M+l7mCT7JIDntHb5lm0pw03ELAcCIhx4HpEXMlox176
rzpMuS8mvf5f/412+rbYE/1z8abgNPtYQQfw9F+2qFg+VHokVSGuEFIAqR7zO+Exc6R3okpar63Y
+7OtXBikwng6SwYElFKylShbgvE4O7RQcClvSS+dC0ZgXBoo3ZNnGjbTMumAo6eNheMhq2jA9GBg
RdApQZofOeBXdgxQCa6kI8dHycehEg48lxB0CGIIoyHUnVGBdiuQ/BTvTi9CmRt4C2TJdyXkNO8s
j7SawszOPqrc5rebGNEVMHARiTLw4BiGobbWGkYpkyd4aWl8l4dNLB1njXcLc2zQnc4KVeg+s2BD
2IC2rbc7JMiYoxMczdPBOOlKXrKavnMZWJnf8dfS6Ju4nsNQ0jqY7VfmmkDqIak0Ov2rbE82Pw3n
LZKEg0UWPjd6bRVahBeAvy3lUx68af+aURBne/mx6JAS1orlhyZuCeiFFvbP1iCRr/2tUj759rRb
qihDk8keMlhG+Qbm5jAXU+Kc96t2S5pZBEjC175i3QsLM7R7tO2U9FJSIYcRWrtOCrdUeXgw1gFb
mqAOWOknulyXmX4UC2iWFTtzeOvHBynbhul/SLuu5rh5ZPuLWMUcXhkmKYwkK/KFJck2c8789fdA
vrviYLAD77flR1epp0Gg0eg+fc7H5bPM2gZrS9Q2KDJh0cy00d8i/dNQ3jNUbeWYA4ZgVPrIzY32
mIF/KIFQwb7FZOiAJzWS6df8XXhtnQQBCvM1v6vWFnc8FAzXHBXvJyvpA0AGdCQMxifAfV8KhNWI
bEFz0k0u2peXkHm/rN2j9t0oi+UQJKOO2s4ABtUcpZ0Irbh8nxRfTfe/kIcmn4Xe6igkSRIWFOON
NC62AmnWPNaiihuGCJbrTkh0T3ciSE7/QhqTdVlDKReM+hryAtSwT2NF0SmF0UWR9lZAPYKM0XcY
o7cgYlw5XDWO824FRlIx3oiRQxRgMG5D2RqsWgAhmfaW7SdCMuIRW1AM2nAtsbxCwRYbEt1brCQ5
GqsIKEZLM6S1RB5b+Xu8I0wb6pGMy6Wu8sbZIiyvACIG5hLXJTrFlFdtEmU9SJ3IHS066S4BB6gG
UoVqyyt0MzejDn1hqL6jlQVG9lOvhiVeYkku1LfUvkL6QXBBh9SxYA78t1fcs8YKhhiJwog0VhHr
SDkmpuEyDYkpwjF0tIRXAeUHvFil2x6lQGgGVFt0I7gJFitJNjC9jxFfGeAFuqTTWCFQvP2ivXUW
yAbjXe1X5V7VQC1Fznh16H7JEZpNesBnVWQ6bJBSP8am0S2mzoJWx3McJgZUpTDfAQa5/ilxl2JP
Zlvq/XhsJqfvbG5hgHW1GUjtADVB6ewsx0syMUwW4OTeIuCHNLt+/sO0nzvtmyVu58o2FVQM542+
UV/Gl8xJeFRNzKC6/gX0a2gSllbJKxndGsLz3xwDcMOj8uMMtwSrefm8sG4lQtOLxyUeQWewm1Au
FrUvVflN79+L6XqOHtr6fzRBvvPq9AdFJZqlNmtvpaS7Q3ZfoUWpddxZY+Z2WXlCBZm6iuIkLDIZ
7xzkknuUribMI6k2NDxIEhT/CJzw5fLiMR/M69WjPpXeNWk71JKMywFnUv2tOnNqa62TbrUbFAVw
6aafiN2/eHOt7D1iAbAJWCIp8lBnwygQauOmzt6nY4cGTr9Nn9rR/sONW0NRzuE4ylzclT36oh+W
UOzkWcSYGYQk2wdMzglOP4L+V9yUrrm4OriitjwCEeZZXFmlrnslbId4CScRJwF649Cl6jzykOTe
TyR00nc8umDg8NABSzl7ZcWSWJYCqnZv5k2zl6DD5kJR3Sneq1vyIgh/8LqJrEO3tkelgpiRKeYQ
ivJvGQgjzRj07BKmPsr9P/hoazP0jdGkaqWJqYZsSSoxorfs+yfC0jduqndIjpqI29xbirmU0NDG
P9T/z4ZrFxXoEctA1br1lE2m2KT7BuZIO7pVntvCHne8siprZ5qYpiWUJQqZojuNLmXYNuGsZ+qb
Gdyq8W3TPHFWkfmxwIhCKCH0cyqZLl8WIZwTklAUmL+G3Itd3xCXzGO7b4hCusuDLLH2PZoM6MuC
jQVvcGrfm0nQ1yEgVPhw/8IKkn3Pq9myPFuZoeFtSqV2dZZoCvD5t2APs6vovgl4onzMULW2QqVJ
I8KysnSKghgZgnu63AYbY0vU7AnRCjdQsfbf2hp1tNqq6uSi1JU3aBcXj63dggJa3ouWbW0xCwuN
XV6MYu0/FLwI2xDGREEZcrr/ukwtimnp83fDCiBUfBfLd5c3IPMrfRug8Vh1V1pqWcx4a+ueIMdu
Ne2RCDqXjXC80KiPVLdmlM6YtHmb9GOcXovG/eW/T04hHWGRKINTSCc4ffqUpsiVK3NCDaRJl432
EDa5M4PjBARvuy7isVAyM/O1Neq2ans8bKJUz94jCAd9kgSu/RU/dejziqWt6ZBY4BL8sBfw20Fq
GySxkOhqYclv5mR3aHnYHbQG822xWzQ7e5c3mIbmv+BYb9OVn/Qw9JLqJR54k4zQhGTVweH6FaJq
Jm/m/bzj1iI5LtKQkdhchli1RvnN6CAtYgN4KKOFnqH26Ik9Gttb2P0h3HGXln0A/r20X5Odq/wR
Or3SHMRfXopfpKxDiklRu6k8/brzcoDdACKRIVjJUxxhdezI8+5fu1amLtBSVIa4yqzsvbBA112B
nzL6SPH2ggCBxR374C0v+f+Vm02hzYuWpTiC5rEH4jKI3y6fQd46kv9fGZiteVBCzFu+LWpoZzVQ
COFjLH5cNsLCO5ysGZUSq2o4mYhYMgYsd/EDNH0c60F47j5QYK1sXbYVjwiP84bceL5RWUDVpFWm
yYvyVkNCvnqAhGSlc+Iw+yJb7QYqqghZUWqNPMtvpdd7Wr+tNtKL9SDBkp2BJhXvC85SMo836KBw
rUio59EcBGoM1lDoVGbvRNmKoH0SV7+rQJzXbQuupAlz+6G6gOkZ9DbQnzrdHVGGCeFcL5U3sSvs
vD9kIW8CgvlaslYmqLtZjKI5BeFrhjLQ0jvdY+uANX1bQp4SJG8BBJYTL9xYPNgPMyNYWaUOsVGn
bYNDLoNnk6wiKYk20HfMkBEUB8BkOaeMffms7FHnONSiSNSyr6+GJlFma1fTbsB8t7VVnP4HHkku
Z5uQfXd2t64MUuc6GWY10Ecsa/UpRyh6mYcWaP7phZR/Q093NQxBoifwLt1UNVdrnB0jV9ap817M
mKceK1Qr5kPys77Pbwa0w/DwbbZ/wTpONuElV6ljHle1mCcRNmmCRrGBeasOinnpnXn1F4Vf3r6h
jnvUx3KudgA0jODFcSwsJtGhAMe/7C7eX3Gqs73DbARmDIGjoGfTNSMahEGUZXj3Rw1N8D5J7TLd
8JrC7C3zb0s0iS+wn6EhqQ2gPmYOdpNgV+WpIzaAFOA6zxtgTvuCowfBji/fJun4MlhlWAy4F/qm
t+f5RetKm3MQeCao+CIDfbJg6F5GN0I9yM8aWJ28ASXC/QQ5GNQqdckB1Sjv/DFTWxOIFwtFQ5Qr
qeNX1FM7dTKInev0UIENJ89+RgTUN0p2Veo7jo/0rjQJcFcBowII1IB+psfWZjDgG5gCHDAGZW4b
hFCMcV+p9uBBUvhe4EP6ePao462EQjQXOey1HoCtwI5fTYZt+aT+SSCE2c3CJRfimaQO+aJIwdQE
S++rkNSC2b3sJRvTleb9csDE7Tbc8AZ4zmg5vlYV3RYV5CSkv0R9wzQNzUpaxAnsxfmtct0+5Y52
G15Ht0Q1CIJlhq17nA9JbxvaJLWwZalZmBHCwhI+kv692sSTPS2u+ThAhhqDUIG9PFl7FFCOYB26
bJs+J7RpaoGrCCvRmmbvR8ZnbkJXxyo4Fs4uQdoEFTxxUrQ6Sazel7cSxMnyA6SYrqpde1265THj
qiiwPyCaBOj7yABEGZRLgGtqZh4QlzDqcW1sykPiqnvjRgfkm4BdxxdedkaHUOIhmD0A1dcUQuVA
x7NoGlM8m3u/lXG5xl4nPqVhdRCr+1SZbSjOby9/NLIf1lcfbY8Kbn3eZrow1YMvEinVarEL4c4s
cydYHi4bYu2OtWPkeK6eCRB618AWMy5+PgSu3tbuEvGCGPmttC8KiIwx+AUoLaDCpyZQaW2SXMk6
qOcZFuRzpCvdJZArcq/ya5Ish9A1Q5tOxaT22eTtIOZBBRaK3m+CbZ0fZfn98oJJ5G1/5s7KAHWU
m7kXG4xaDn523V1HTn9Tg+s0cj+ng+Wh2PXQeO1e3hl3UcpHz7KcQ2kS+utgkVfA5nq6lGNtQrdB
rQYcNF2zg62yi1xRczowhwnb5oBJpQ2PVPjsiUe24tom5e8S4bGlhzjcqr9sQBK9KR0dWtR2/yl/
ygOI3wj7tfEDhD6XF5oVMlW0j+EoIKZnkx2t1QlGW86DPwe13Rm/9BJTZfVz0T5p8n+vpwAfV7ao
AKag2VpY+oR7r9mE0Y9Q1OwpwCwu91HEuu3ILBPpXIGYisYXTHlYDaIaSbjQiz2AO2g+NB+qS8LW
9FRsuXLJrLO3skerT4M+ZQgj0eghukGEI/EG21Yv5FEJmfs3XqPjqwJFHw2VcLADao2pGLpPlaWJ
lsbRNPn6PWpiixtfaT36yNUd0UyW71A3+jOUUx+t2R734i56urxnzh6dX5t19QuoD4kxPjFAob33
hdrNiKoxhiBSB9R6QJe/Lx7qSNu/eDwwjyWZZ5EMdGDO+HTFXusyax57v/qcNpMr2ABDE3rExADG
AujEbfhD4yVOzOOxskl5KmcDJp9aqffD0IJCWIeEAhxc6W6sUfIc60x0J8Pkomh5nlKFz3CuaqXK
px6qGeZWsHMPotE3AzCYJIsJMbrG21PMux7DF5ggB4EXqACokBdXmBxNZ+SHRQyuRBWq0Vbg6Mot
ga8QtStrdDL1lttZYC7vyiwV9TqMbY4GJk19SYLKI5keqgp7uup2g4OSK6QMWnA1ksFbLuyUOHR2
iFaWyS9b3chJs/TiIMByA1bm39Vj4ZaH4E68y1E1+eye/xBH8Z6IrHxjvcrUbhIkYZAaCRcLhizn
LHYwSGgLy2GxZI9zQpkRcOUetYNGaQRGO0WM6KA8JHvaVb4VnPBaP+IC2xY33Do2+eX0cgLeAfEL
HWMDwFmdLmcLSVkl0fMBfJvtM9GVFUJbdcFfhpwKOOxt40m/AaslYyeQe53Ff+Lv2j61spMednnT
DoOvHKM7KAZv0TGwp8Y2MdaTeBafpYaVn2hgVcFoIuZOIANw6nBQp3Ed6QgM0lFu7Fbck1bwvDjL
deEuV8WLcIOHcWIL3UPo5GhU8EeLWJcOhkMw9gJ6BAB6qF8gRUORh4o6+H3kgHOZABYw/eIUuTd5
ELy54qFamO+PtUHyg1ZHJm2SKp57GGw9CdJSBCZYXcV73cYzeRs4PLoB5gqv/KMS2qVNME4BnJSf
7QkeVt9rX+QuXKACWaezrUuAOuhDkwEC6qgIWhoWvRz3eKeGu0iypw91DwagfebJgctdRPZX+7c1
uj+cxn1uWgkuMZA2vxaP6DteLbfhY343bf9CpJx1kQBvBYIcywKXBv2EE0GZWIaSOSEREp3cdEmr
GEdyAoNb4RU32i8+IwnLJOaVLHB3gAsI81KnuySOZjEYLaXz1fIqnx4744UT2lgruDZA3RlLb4lh
U8Onedv/nq7bbUDAY8YWE58P0YHXBGG4A5EF1KGgewPiYrpfEIl6Ew4G8vKlfCvTj3F+vuwO4x46
+fvE/upQmUErVnOtjP4ExXO56O14+VX8tzBp5GtkGAfwTQyS6tC6OTWyGPOyjHk4vC9DbU+h6BZ5
vi1TXrLEyiLWdug82ByiRp50DZsbPIxDBC2C6FX5CFzDKfcJcuOHmHugmN/n2zWFjoK6NgjVVE1+
C/pAr1LmzyJPuFVQRoxAeCDMozhG6LdTCxhU/QzmCTyuk72y2Wyyjbn/g87nxgeWP5oEEg4Q+mDq
nUakWulYtLWVj/7yo3MhuS2CTHfYla8FCpKT1zz8xZQhIytRNRnXCN5LEEanLxIlGvK+K6PeN586
V2/s2HKWPSjABVyhBtgSxs5rf5JZQx7al7X314apC0WPl2zs5gRFBP2hmcCxYjwoCed8sW6tE++o
ayQfQfki6CniETgmnNyL7829stVfA1u9bpzihpdKM50CvgioKYS/sxoWxtCsWQ3h1FAM14MGZF1W
X4eBubkcN1gFA2iLfNuhFq+dGg2ZvN7hNsaEj/xcoy8VFI5luWgyRu8mmsLVVtEgJ+jy1CTOurYk
nqCDCj4IUqoDC8ppPAHtizEocUtsz2j/xV7WojpC6uXJQQd8es/xlZHNntijfA1TMzaLqelQ1zXA
O4TniQMdY2856EBw/QXgiXncCe8UyIzBhkITDbdNGcW9lnQoPpF3Zur9sQY4xD33wDP3CybfQXCh
i4ZCJ5JNVwppl5W9n2f27KmOKWM2NNzq0McFiLF71jfVNnMGbnme6SPIokiVCzhw+k4w1RCyOHXU
+caRtP2ItHG/GZ77Iz8lOOtnfu2Xb1v0vRAIdRfXKs4gUrlr1VF2xi2Be4vXyYEnUse8g8BC/S+/
6AsBXy0W8jbokPI01+YB46foFIPCaa84JXTIsi13QJORkGABoUWGAh6Zj6DePlM2yE2bw2LrEe8y
KCfqPyXoJOWbjPvSYt4PYCHEeDae6ihvnR49NRatKOhk3ESmv9S3VsFr7fMMUC8puRdTWYmRvwGY
7+gHTGTeg/fXCR6L52hnfoRHXtGfHclWLlGXq9oGldDMYufXvyd3fCdyGwRl3swuGZG+RZcRZPLu
wtPlI3+WyvtBwIkZd6jjAWVIZ3aJNivA/OFOz/ZkXpgI1REiG+4BZwUvpN64CmQMfor0gGuQpf1k
jO3od6+kbZO5wV6/+6Mz3x8xQsMLlvSwDjlsa3vkul9llFkyTY1okotBCHunDDRU/4UK49+NHriQ
xJIdRVoSx6wT7Uoex/kKjIU5B9fDSikgrURU8mS8TOngopZxHIP6ovO1zBGl1za5nnEAh93le4EV
OldW6LACJDvOHSgz/TgwDm1q3kCH07XAr3fZDHOjfDtDR5RkjANFSwXcPm16NVnToYuCba5B5aeu
1Js8TTd6OD7PxcKtY7PO4tpB6t7DbxLVMVQ7fz5IG8mtt5C7UQw7BrN5tFN3aAnktr7Yl93lrSqV
MJlJl1u5gssdcCwRorZmfdPXDccIMy0zEDURMFU8FOl2VdpWotVoWNT+UBECdZSnFPC+ALbkqpCn
5gEKmE6tzJGVXh2KImiBZatIjMEjRAfDRITakNo4l5eOGcrWXpGfsTKzjLFSmsuCD+YY6MHNqZe9
FT9CD6zwli02pKR5tAR7wLjZG8c06xZam6aOfV0ZYgglJnw2mHtUdjn4D3JMKDjRA3g0nnhlE96C
UveQrhegzZLw/QITEIYwdiZ9Exj/QLEa2wPDapjVR4w+G4q22qJslswiXU31ALjeBjWnj84m2nb5
JngQHi+vIjNuIVBbEkxhMpXyymyavs6mEUnRINm9MtoaBn+yOLKNyr9siZmnGCtT1D2LEadJH8aK
ZA3SxtrEXrO42kOMurfi1Ehr88WVHzg2ee6RSLfanuEsT3mbICx3rrTpHpvKtl5KR3Aqry1tzDve
opmKftLmH52+b19VcmWt7IqlFgpaIOH0RWjlzjcZyP2RlW4vu8eMlisr1KskFqxEW6AR4ovTU6ve
TcnPy3+fHbNWBsgRXLkx5Ik5hQLCcfpbPTR3BUZvVDdJnHFT3Ipu5Ygvc8lBeDGfWqttolLRGAWp
vhIUbJM/0ha1IzxoUAYhQiTZlscpyGrsERE9A/K1GP05awOlurgYcYlEXb6Xt5bkNnuIn2CDJL/z
azlzJq90C75oFjNDMjRwaVoQ1cUj6HRdMfJbxlkdgNNEcos9IZhvdtGCqhHIKhzt6S8UUFjB8ouB
A3yXuENpoElWyjEoyZHkmjcYndjEB3AqbfJ9+FfEDqx9uTZGbZtRqrQgKkrs/uL3bD0oC2ePkKBE
J7Lrv08tX1jlfb+McEaI+0Mt6dsiwaS7Ge+LftyN8SLZnHPAiv1rg8Th1Tko+lYepBLHediMeLFC
n9gN7sg4rQ7E8XKDpjN3UpsVuTCkLaLfDdQR8uhTk9BZqlWtr0c/HiBmKBq2oD2PTXks0Ge67B3L
OQtTdijeII0GEOnU0iDLAfS6x8pXZEyaIqFs59JNJ54SCWtTrM1Qa5hO0igprTb5k/JcFw9mcX/Z
DXJ90Jti/fepTESUk3zKDXXyjW5byr5Y3EoAhE/WjwwhuBN5nVyeOSr76NJxgB4OzGlh5ta6su3C
20VFVQj0jEt3Vy2Be9k/ZjDG8DyRVAXblEkDe8UMop9zJTc+ERARQF2fuPkNaTkWXuWMO14fgLkB
v83R6N6sKBS9GtPRj9rHXDjUsWKHzXHsWs72Y+YFK78s6hZLBV3IZXMZUb8grDPCQbDjqxri39lL
UjsQGW0Hp+OOLbKWE/0vqNOqgI4Be0cdMC22MgxL4AM2Lj5Z9RPPVNd0wVwPjRSnu5+veHXS/2AR
eR0EmyDcRuda+WBFqWxFxFEyA/qn9Q+UDkmAFIDq77lTC4yjDR+JBi9OBiC/1JkI+qUZlzkkFkcE
KU938vvSqQUAKyQnf0PzCEVuXu7DKn6dWKWORhEMgSaAUgtWu9gmTB3Bdf85eISHiQtDZW2fE2tU
BltbZiMnajn6wc2C0iWG2H3MXdv5Xnblq+rwF/MDjJNxYpFKZJdFr3Up+FrVyUUHlRTA9u0NmfYm
gKt6Ux/nnfrw3x//E6vUfpVCLR+7BqsKsvtp007QSoXYpmfdyNDMAPcrH/L4Hzbsv7fPWet2mbMp
bLFh5W21j5wK7zrBI3TSja3uqided4S9cb5AlqRqhMLi6U0UiXI3dKnY+OOBsIQsO+Uh3xPfQq6q
GHvbfNuifZsLsKhXMWylv817AiUo8SAXfk1o3MludrD4zJ3y+QUFvUBF0i1oR6IzTW1UyQSnXVjg
A6rbRoYo9rJLt7FjYbjtjvCucI8hzx61TbNKDNUiir8OP5IWMsNsOZNDMHp/QcDKPBQr76hvV2tj
DJ107JVkH+/6p/a+/jXsQKfeQglW8SIgUkpv/Itgwyj+rVfVpF5ak9EO3Qz9NCS21b47BnvlZngm
Gpy8lzJ7x4B7C3wuOIjSmdxEKoBHLwd2enRmMMxGjhBvok32gbfk3tyh0G56EqeqeEYbitImWK0N
U8FVBJIluleSjU1dK0k8IPEUPmPL1Q/asX0ft/EB2tt3ZGpJdpMHudupL7x6B+shdmKb7K9V0lsn
1iCgXDqSpPe5DO3larrSr5Hxfmo1tM3TD06AY+5XzAyCsUoCKOWs6ijV4EWUMctARBq1TQHWYIJL
sbbTNt4ovJVlPMFgRtLAuoQjeYYeV3XwPs+TRqxJG9HrH2LobFhOvkftKAWDJvf2Z7m3Nkjlv1Gv
quVAjr92HD3FXUDBOm9MW3NAOe3yslNm6AZFFpCjGP08JyPp6r4IixDWhtc4xryz6km74kW1qxo3
1HgsuFV4RnoPejOiigtmS8Okn7TpDIb2vMfpKLvGEYGM1SLeQ4VVbDyxQS1hqQ5a1ZQyWULrOr3V
0VcrfkSb4QuFO26gtOFW2/rlH+zLtWdUEmXKg5IJ5OIdD8kd+XA6ssQIKDdQT/z37LnkxEMrDWhf
zBChQUrF0S401TYPMQZQe7OT/AQ9+BXRFS6vCRIWwkBe9sTrRzE/3bdJ+iqsDNDTGWo3+kZkXDWi
sq+m0eUsIs8GleQbrVpDOQlJPvi5XfE590K/3E73oP86fCFPgWd6vGySdSGtFvIrvK3CV9bH4Mme
ZVxIS7BNk9Jbivy1qOKtmsq7y6aYV4P0RVWDdhJRbzgNlVVS66KeIkwTeAC0tfPBrZ3IVSuAiWc3
LoAUx7A1T6/0TI36a698m6VJPSJxauLMRMTUb3TIVEi7aaNslCsrtIFN93oX9Dy2uAEcc9PvCCo0
dHk/gR1nVj+B+q5Tk2TmtBBg/K6H7/iunrnPAN2p9/lm3PGa3cxttDJH3UlzPjWZmZApnEy7gVDG
Xlw0XhOK9WhafUy6HtIEeW0uGT6muUBsIVHsVMXQAU9ymfvxiKur/dnMZWvEVkj2DBR+fpIRihbE
wxVGGnJgS8KbzpM341H+6HfxD93LtlzpPbajaAeTUf1z0qO0xhNYJFOZoMabvQiTyYQw280ALdQc
44BJ+kPBBbmyvyDkg0DkSMBXVDSVNMGoQYcI7JV2ZdQvacTpXTLTFkn9NkC9PqUMYs/ioMtIsyGk
RGRWBYjDmcfl2apx0/KuB/YifpujsvooCaTRqKQJtcjWaasPrQU4qOYNLf2HCPNthkrmQz2butSq
yWxpeguJKiJukNi6+we3K37wlTF4H4qKaZJQV0OTKjgGWqYcu1E1X/JhaR4uh06WFZkwYgE9Bqg1
DSXRs8Bq2xkw+gAc7eKcOon647IF5oZYm6CWLlXKukWRlWR6okOWLjs2u/hRBzYGjxIOeTnr1lkb
o1YNdMYxHnrwp9SBxB8CZ5iOWvy7lTOb4xbr4fNtCWS9p/GjA9DZHCW4BRbbPTjSETMUTDbHG53H
r00WiKqsQmwXU81AS1oA/FA+GbEiJyNG2YjKhdve5p5xDHfJaIcemEOhW7APR7s6VA/gKPxHoH+8
t5DEWgbgmngDUW4mLYRvajUhjYvo69VM6BPayAvsv6JPYL0LwFCqosxK9KDpklnY5l1gosGAg6YA
vNLedB3UGXTUBEMn84sb4R/EKzw/LB21SAJkoU9AF3cVwAdD/YXKAQv2TS8AaivglT7ulsLhdphJ
QKK+poF4L2JIHWrDiPunC9oAfCR3gZz79Rwfl1TdTCPIUSP9JdDafThZvIcW44Sf2KN2zxAHbQP9
idyHdFHrAfQKwJg7vMiKDfKU2VkgeSG8cQlYGXuWSG1jvEHSoCVAP9YLqJIK1tyY+IzBVn7PScfG
rTWHXG/zhiRGzU3gdYmd+TxCPJ5p6gIyQvDtg7uF9H7jAISM4nVoijupih6tPEnAJNrdjWHHERhh
XEMn/lLX0FQk5ZC0XeEL1kHQjsF0O4S8QEpyOXrngDACmo0YrsBVROV6wxB0ZmSOKQJp+wweq92y
jcGblbqQSnI40Y1ni0r0jGqaIK3cJ4hu0U/UdG+UbXj3/zNqvB3KiNngk/72i4SEVSZmTpU4QJsv
+WqsABnnRUejwM06eRmk2TOntyXpL6QRWLnziV1yclZ2I1VcxEjPMjxnF5STxhkVyOUWwATR1Z5E
cA0EPHpb5i5ZeUoF08XSoJCd55kfmfup+2EN733CIY9nm8AlYaKtfd63LAPAUfWyTfxsTjaWnrpm
BlUyoedtRvJRqM0IeTAZnM6IYcpZM0UqBKVNWhkbxFcDz/q0NpId7PPXXPWy2/hN3HElppgWDRFz
MeDTREOFWjzM51tmHGCbDJsGWkhEAXO5BUsRSjjdDb8SwFhITDtLKPsBj40wTcfNdgzjypqn91h7
hDyJHSrurHBB0QynAEFQZIgTwS0Uwk73YD0XYpP1JSEQARb7XdSdAHJLRDBSuhnI8CLvZH/R3VEf
DnPqqPGZEEWFZCR1/0zRoOZpgGwCl4Eret3ddN0cyeD/4ISQoL36aqEcY4hViodim3kRVLR4GkVk
7S79Bmpto24I0ygPej9OEgD+tD7sH5BhV+DQrUbhvZa16C7MhmE/zNK9XhXRfw9gWK/B18D76uSX
emekYdK0ftg99BloFpT7sQITuYHO49I6l2MpcyN9Lzg9u6AESzHkkjS9F5Fw1y1mAEZpHdUrAfNX
/5slKmgXiQocOhIrPy/u6szTys9Z2/5vJsh+Xq1cVOqTMivW6NftZuh/N/21Mb1eNsFIWE4+DhWW
W6hR1E2iNr5Z/K77+4KXTzO/B8gv0OMC3cfZgJ2kJaGZq8gPBsFf6iPknr3a4O1w1uUCTN+3FcoL
2RzFUV4kxc9eZye6EyAFi0nIh+J3ew3NiX29u7xoLKfAp4GuFmBsyC2p3KCcwsYcRqvxh0z0knqX
D9PGmjkfn5FZYQqARHuMAqCdTSU5S2dEeJWmrT9GoeTFZXWb6PP9PCsbbYof8qBR9rLU/rrsGev9
eGKVCliAk+dZqlXFV19CfY6c6aO6ymz1ddgC2cpr2xEf6NC09pEKTQGh4asFs/En+VmQoYRtmodw
+S1VqJBGlXvZN5WcSNoaRLhNDbp0uG1oSELXSWLYD0Xhq9DUnbLrcQZWtxucrBntuY9s1fJyCaXD
GuUGyLeCFylsAceuUF8ECZqcyXbbmW46N6BO8Nppb8mz27comxXX6dDtrUA6YMxz2+dPrXUTpp+o
MO+sDonVDKXx5mo2P7PkcQhfheHTKhevCHOvSGJbTF7TbuE5y/GV+o6AAeUdGoW1D25xO5ReNZEn
es9qYAO0i7wEAB3Mx9DLWdZDAD2jaXpXt+XtuCVAQmU7Xheoo/HuUXJ+6S+3NkV5041W1wRZM/iF
BlV69aXIJ040Z2EjT7yhtmJWZiNeL8hARqfCtD/Y+t34hmAxgVEEIgfPJy52hOkVsM+g2sLc7pn2
6zCj11kvZuLPbW9uwcUlemVnNN7lbc/8TkTNEnNgGvq5dCs+6g1NznU1x5ub4PmkHRHHINMw2YHb
RmW5pINPTAW5NygZ6VdTlouZ3ClG9xU+kjfjq75bv/5BiuDt9MKLIMzQv7ZIXcOxmqaQnJd1X0/t
enRB6ozXr+CINTQf60286a94HSRW9Ac1lgzqOx0DfSK1GatYbYF4nls/nT4g+LZdtMGpm5xzgFk8
QBaqhAqBM4nI/OnLH+I10LJtEpTMm2vxPoTMYgoeIBByHTQwNGJwOHBB0644aujNkAdBAZvXgGB6
igEfHG/sTpBs4liu8g9BDheMHSiKH6SHItXs3kC0Ct8u70/Gg9Qio0QKcgRYorfMmI/jkApF6jcy
OJbHrb4Alz8etWB32Q7rrlnboTbKpAd5rBUDaI6tj0Ya7SJ76qFWY0aip7U959DJrIOAggxOnYbx
szO1EanQx7qIo9Y3g1E8CFI72VkRKzsxnGPHMOru5yJl0ksZqeNeqafcXkyQ4klgQQK/Wx66Ste+
JU2WuUqkTT/rZBGPtaVn2y7QRbsdzcAZ0w4tNykVyoeuQYEpXibVTQ2x5GTU5+tGymcGIUdAYxjV
kNNNgBRHNCtZAHYoFZG1z8YPs4HMTm14wAi/SphIvvydGNxwJwbpDm2nD3Kd1nivaHZzHe7Ay9vZ
5j7YLHNiq0nvNBWGgzsPzHcbIdk2kbJPbnhgwvNNefobqAxP0Kcy18ZJ9cMh3UCw5ioOyscuUO/E
igtJ5izwV0q2OmVZqndy3qPNp0yGm6vlYzl2D4U03S8RhKLkMh44K8w0iHlkHRSPuLvpcqGYmlln
zf3sZ7153WAUJjIf1QVitRK493nI2vMYgpVE1w0DAEBlnkG7sV6BlpFcOVObX0VX7eQ0j51BFTnH
m5m5mpD+AAUd0Uug40gETFaoyXODeBlsTdSvBUcK7ZpIwdnKr1jlYoZZbSprbZGKKOqUJPGcguyl
nnf6VtuQnAFK6hkGhKGvV/6cbsYd96lzvp6ovIDaXMJpNAiv3+lxlGGwqnUYJUKcLcjDpmtoqnvj
Jh0xNyV5yaG9iiVODGBmR5i5JmAwXYW4GWVVV5WpD3oANVpP+4QSBaZ4I3u4GpzoVtzkd6UbdKDx
4t20zNRlbZZE2dXR6Mx0aQVp6H3xQIqG2KlusCFEuvGGRxnGDNgrD8m6r0yFMR7BDWbGfHlyFfF9
NLkEr+fHjny57zWkSuUgIQXZFMR3/Cy2X4ksQ/MWV+jYSrthN26a91J1tGd5Fxg2D47F8438spVv
nQQGSDkB4Zygf6gCdJMyzh3O/VBUTiSboEAw5mL0xUy7EtrhR9zk12Wq7HUVNJ6YUQnN5X6xlE+j
a59GJLmcDcrzkLqkdEHB5VTMtZ/nP+b4U4t+cy6l8wvh5OPRpcM0H5JSiXDsrB9kJ0JOOES111Xd
eTNjTxK8t7gzp2vey4d93P+9aWhMZFxqlbKMUu13xsc87mTrveWJXvFMUGGsTjJ9mA0csiwFFqP8
ZfZ7Y+bUANnR+Xvz61QAMUaj0YYBH+hPXxroAdUmXdwQTPTzB68xLXHOmk4FDkkU5lzr8LlGJ9Ds
CCBLgFjRlq4AXi9KYNcH6YttMXVTrrAGZy/SfONdNgmoQuDGG+vnJQWF5fzJ2YxMCxDqJDwRqA/R
XdRIN6LJFArcqSDckNzxKdgbTn6NPelgmMkV7nisAyyDqJigS4znviQr1PEqEyHrdTyQfa27asqX
IRfsyy6x9qCl6gqIZ8CUAjWq0wglh2GtI0I1fiPibVrmN1I1btu02l42wzrFpFqBDjtGv85e3IEe
qbU81LWvdOFPOSqdpBq8RckPqZJwsBFMj5Ayk/FmixAJnnoUZ21TB63U+KVyEKNnod3IPNAf8+1L
0vL/t0FD4rJstsL/I+27lhvXmW6fiFXM4ZZRki2nGdszumHZE5hz5tOfBe/zjykI25jt79pVbgFs
NBrdq9cqWuyacvsPpCm8q3cl2C1lSCdF/srpHTK9YGOOSooxNK3GzUryRrHcD2jd9ZPpfvyBOLum
UbFIXpZenHKxOWU6CFGlV21InDj5+bER5m0FDAImQ1WiVEQ3t5q4wTUEdN3J+FJ+lTGQSshx6if1
mj9WwlwQ+DoIBwLaP7Qia7xiHNdYxfFlLjvhKjWS2B3VFDyOS9pzmpGXzn2WadPeALatpczCHgkw
2A+iZZfPmS3qna12Mue0Mhzv3BTlCamRjkYhIMRptg7gme5UjyWQIy/FgImL0pt2Ok8Lg3GBwCTh
LzMkGVK+9DcbwYAwGVFVIgM1WqgvKzvBG51WPoD4h+gJchzx8gI5N0c2e5MyiZVZLlXaLSd1XHWn
NbPf1pp+G0altaukBvddwgPpX56uc4tUktZk4CKuQ1iEiu9jG0fPbSpzsiTGi+XcBpWm5XMj1rMy
TthE0YkB2A2KAA05wg5Q20QxOyzsTyTx50apSIiEE4/ZGEyf5OoHfTZmK8qdAcVnfhL/LwvUCNgH
Q1UgLzv/bOYgl11nosTfu1kDc6RMFkEa4uvsmHZzB81Q/uwR21VMDDmKqGJd0qWZRasumji/NEN6
3XSNH1Wqi6e1n5ipU4i8duplRCHb+W6OCpHRGharGvfLqaglTwZ1daraohFzXIXtje9WqAs5N9Q8
1aNmOQmRgkbIqE39N0jt8IhieGbI3zfHbE6WtshULGYdu9K1SuGQSOH0qXC12TLKK+okKlAFKUq8
mZuXFVTQCkRLkHwO7nSNEksPXOkr54ohX+G8Y3H+laj4kUXasggdTBL+j+EBDyBP3ksH8RowgyOX
hIpnjYodczjFcZiVhJkTAlpOB0b88Up1qz0IHY48yBfzm0GcgehCAKVIYzWUehDaTgSlnRQ3fiUg
FjbSl89s37sNeh67ztRsSaq3aN88QZskqHfFnswPgdPR4UYo5vahOwKgoAwcJH1JG3kdi8KMpqcG
mnIRNOUrKipgxwzy3bLjItHJ0blwjY01KggnwJVVVdWRWoripyUAgtCf2JNG03jfz38xH8WMGBuD
VADOqnhcJ0HoTm33zap6R6qvopE3r8TyChkIJdzQsoyOFuXw8hJnqA+Vy0nX0tqxtMmdwZtnf+wX
5JfSWwfiBtD1KqqCQUEq7zCVCYKhpt6emjqxhXh0xBFuoYGqS35aDPB/LqnX9pr/sVVm7rE1S/xn
G6X6pmyqNSa3SrnvMDyXHH9U1ybk7POAW+BjuQdkSQCFIok9JufPjcnCLCnKCK5zNcCIyS71teZZ
dcNbUmCQu6sKfvmVsz7mt9uYJH/frA88kYugjG1/Wn+okA1PvPm53xFZVCFQrzM/vPnUiQPTB2n3
YFgIpATnFqc2bEMw2a0n9QiN452yg73rGdN6/d/M6DO3dGONWp8il/mUzAmJ/8IPKfFqDD875S59
yTs71oDpXCTH4mwqc083Nqk7Jxw7cUnNCBdAn0GJK9UFv5KXiWPlrRlycSJA6CPLEL1EeZHayGqp
8ZxI0bYWdvqBTLWMOynAOEswcOrr5PxeGEK5AceOcDrQ5fUejmpKcb2cGlOvnD7TJMcsBOjFjVBQ
DEfhP0N8EYs35qgjJ2D0EXJwxXIaxAQPTSU9hhlmQKBiwXk1MeYsCVmEoqtgUkdZgH5YWNnaa6sI
zL0YjODNikCYCCKyDJrbpNCMqaDEae/rR15fhPEIhV0UVFAUw3AQyGHPj0BitIaCj0fa8snOeo0y
1MOUY5g70z4+5BInhrE+39Yadel0PcZJywrWEqm0lfWnvtS23Iw2ZKs4MZoZLTHCDSEXcKoDfE9d
N3k3LUkro9EqHhYPCBsZ1MWYNl6IPE+giiBb41lknW9oOaFHjic2qYqdb6WsVqnWr0NJ5E36a5lU
1G2QDWKQDXMMqQdBFY8TMVlX6sYi/dae9WxsU6PK4DTQTfTaL+E+Q0LZH6wg3bWOcFc8cywSh6fP
39YidfVpkSlY3aAQOEApuwawSNhWy8kXpClT52b+f2/+wz/fN5UuxRh6HIK8Dww8/focjUczvBWn
J86ieNtIRa9BjTPkQnV7Ch97XwXvhuJGHo65edflTpfY6S4+GG7JqzYyD4MlgyZGQrp3oRLczoKp
iOOE2tww77vKryRtp1YCHm68sjfrbahsLFE3zwppAZClrutJiNF1sSVX/UXSPcuxjsMEQq3JrTDF
PZng1OLescxTsbFN3UBGGuvjWCBZmhw1djQfFRMncdTb9ukfMVbeeCzrY6KwjaayCIYhmW4rp+JU
d1Ez5ae+28eZ5Gr5Dyv87/OqAG9vjJBPu0lVKl2uQODYZ6eo2PdqkMRXYsup3DKrW6oErT2Qlyiy
RRfwl6KTqjQusrcEvQAzS/JLv1bt9onorhg/I87RZmUKUNYBvh/qA4DAUyd7qopabDoxO2X1VTd9
XwEJ/PiYMT/MxgAJLZs9A1RDzQWpzU5Cdyij627+Isw8Ryc/kg5PqoXauo5lAFpPLcIywxWHDdpH
0QsEw9ypcuQJkEk8amRbfzVj/+MlMQs9QNYAGQV3w2uDcu7ZrPUqXJCSV+TNNsp2c6giB8PgvS2c
5tzWQ3uxo1teWZB5a2/tUv6H09yaSwe7hA08fALo8SG6Vg6lhyICryXNdERNAXk7AHWAX9HQG/CV
IoNcLEyT+W9ScPWt8ADmbA+sXfGu8JdnntQdy1M2BmnoTSmv2TCM+Xgyqm/ylDp59apnFscdmQkC
qEggBIopRxBoUN9Owb1SzE2VnuK9MjgQ8NuRYsyCmiQRc7rjdb9Zj0ao2UHhBWcL1XYq0RJi1OUU
CaQ5hVbZaQbK41i6LfLEU2rgJ2rFrfV4twq88SPmMqH0AWgnxIeg+EHZFdMmqaxVi0GlMQKf50uI
v+Fu/U3EVfks/KwoAsJotNAITz0q5eeHvMiAm0KeGZ+y6Jirir3I2We+G3mXQiwWKjN45J+b6Loh
VuIcJubb8N48ZAdQy+5qjBi6uZfwRetYIYVg0WUA+3HAaZZxYQzjxVz1BHlkjTEOjODVnnk7e+LX
Zcc71yzH39i64BqPgDcboeF6GiGh0za9g3er08bcAjwJtXSY3NqhvlK/GEIndsiN5QDDodkuOoBe
2dYQqv6KYIWR6EC2AMLoeIgqQL5TibHZDnlaKiOiZGu6kZU6WWKAntq86qTH/x6QcWUi8Bvg/IZm
OXWom1ZZq9ESojeZGfU3Bs9dAVKu9YIsRwgInS2vkMZanAryHdUEusRAhKTcsVc7gC+T6tSEoaMB
gNX0dtr9jCrOy5cVhqWtIer+zKdsSeOqjE7lN/S7DmS81niQv+a2hrhfBp9oBJ2Zo5LiMMmEfJHV
6KS2T1qk2+aU8k4yIzUkQ3aipoMJ+JLdSzOVVVfCLCKDcL+LCG+JfvTjHmg57aB40hKgD8T7XAwM
GZk7lU2ROCIsUx4idk1TNbohfJ8cPZga9GaaAAjW2emuNSfzm33vLLs44PglI4qcWaUu7HGYwkw0
lwgk+2ZABNLCnXaI0OriD9qxkhLCsQVFNkJjdlEj6crenPUSbM7tD+EWl42OekyBnHv6hrZht28d
PvM9I+xLuFqA0QaREgTuqBOet1DI1XIpPmlV6g6l4gw8oT4GlgaIyj8mZJp7QSmSRDXLBKzpX+qv
EQQ7OzuHiI1q97/lb+kD+l53LYZCh87huQzj5kbaKmMzwVmNMWxqXlMoU5Cok8Uth3ZPaoSEKoDw
+3B8hBVJTAmyltAKga23pG+TIHeakkiz1ZinFPjCAPqSp+Se3G2IXPcJAErtsQLikAftYsaVrVkq
rpimMOEBLiZE6s5LHoxd5YBjggSW9GEMolvg4TkLJf+Run4wiQo8OoQ7MAxiUUew1IRYkTMzRvaK
aStyAEXDi67X3xHS9ORLU3scg6xAQ8ajkZNAdhY6hecx2tJ61VirN4M6IJyIM6i0Oqo9XZMdtfDS
51kkS6CWKOOlAXvIGnAmqFtBb41kEociQi+nxuCy4gpQqNO8ZD96rZ1egW38mfchSd7zkUn6Oyah
MDQ1xvdnHTO17a8hvRNKadf1TqZP/sc7ynBVGQAIXBCWDBAE/QWFDvzBrQD+6ijdV0Vmh4mIqTm3
Uv47ohJ7h/tTQlEZeF86+2qmdpJHA5deNOZ2vh51jXfqGJF5a4HOudokEibRyPuX5aD4tY9BmmB1
/sEucV9SLFuowyCOAFuG9xTlhxOeGwooP6I3DEKyA1+Zb3gEgwD5bM6Ncxm0UJ+QLJK3onp2AXjP
5dpI0xmCQHi0HUBxAnHceCfzhYcuHf3MDl2ChGINcLUF9Foxob+XwN7v9ntZtavGLp8nvxjt1csa
l5+eMN41MIwIApyeguoZXTAX0UpUhRRk7S2azQQMi2bzLvSrfekl/n9/kZ4bo67vOqp06GWDrq9M
+z3KvP7YToEUq/cfHytGcnJuh3rbTEJhDUq2gGvNBY0z6gnkvRaLdqPYJjKFBI8ctKZcpJiKzglZ
TIfZ7CdVmq+iFLO8JpAc6ZvW+rhTgmb/Fw5zGYvPl0idgQFj8YVVCwOCv34gqQnJzyWcOdUXd7mj
ff14Sy8zkzNz9OWtWeO0dJM+nIbmLq7upoXHJcQ0gL4NqIQgqXmBQxgUIZkhQDQiO+gR6Y3dAImC
1DYc6TC52Y8iA5sJF1hMUo7zWI9VvRulV1VFU1o2Ej6WiQwSumLhTzyA8bncZSdwQj37oG1sUVdZ
YaaqldWgrBsOq08YoqHT5msB4Yjm1w8YaR4mZ8CiSqD6kPWiO4mNUBhmo0MjnnBBIZe7Up8gvntn
OfLt+Hu57gMLHaNdxJetYXzHM8Pk75vsq57HMEXLiIBXRGd4geDk/f//jHg3OjJwhXe8G5sRO89M
kr9vTIbp2me5kK0YbOzdNDPcxMz20fDfVSDOt5QOXm2RylMP9VpdPQzmU4s6/8dnjLcOKmo1WINa
T/lyUpa7CRzlRVBG+49NMB41ZBGEHgyQHxTfKS8csmZUlHYdT8nTUiDeTzdL5YwYyUO/3rRX3S4N
p/7FhTRd3tjnZumkSopmVYtEEq2E23nfBNGj9RjfEBSEVDofr/EyqYIt4NrRBwZ6BTIQ5+6QmBNY
wgA8RgU+tPXhdp4fyiq0y+QT9R9YIpNwJpIRWKNisDFgslDCOxE1LSJ0ujySXhDZx+EOUrK8T8d0
j3drdLAKq2lIlGYErgMkBYut/hZs0n1qQSdh2cmekOzOjY3qCa+cxjzSG8PUhuqhnDdiXgEMVL9G
3ey3ScYJjrylUe6RD4McmsK6nOr0WlqvjeJX0j5/7BU8E+Q+3QSJuVwHVWxTQBAm9YsaS1cyuk2t
ymNv45mhwl+8VGVXqTLMqFBNnfZWk9md+vjxWkgOQV1bW7+jnw1W2etL2AK9EdZTaPfmsFs0y417
fZcq+VWdZfejJPKkBhkPXOLtJqR2UaVDNkyWvtnBYZhA+iXEywmMLyVkOEtop3aaAyq8+9VrA0Xg
U6mR73650HeTVMiNZwhsV3oG3HZQ3JRudi+OnvCLIDniQxsdeBcJd4lUBJ4Taaq0VZlP6r38W8WD
2kJhxLjHgUY5a9rxmrpsZ3lfHpUr6lrdJHWvzyepOSod5tCap24OObcKd1FUlIqHGRqiGtSLOi/a
Yfx4fSWZR/17fJKRAswCly+eHS/+LIt+CqqdajVgnsIZGF6H6tH4DJs6khrUNRV4JCEBpr5TMvYl
upftfCqv4zsVQuEtuGVRiPBMW3bL+/6I0Y/vvDDIyuCQSqEBhKvFQHeGioPgiEfWPaCfljwRlv+3
DpAf3pIOEH/UhIFkIonbuzUqJsajWUZT0c+n7Cle/eqFqO6k4Eqd75cfgzs+ob2m2XxVCtbHAwAN
PPgiTvuFiGPf9cWwRtl4UsQvYvIC4PvHsYvpjhsDBlUGHEZQ5hr6MCNBFEAemHkJXraQSVUCK+hu
xWf5gWOQFUS2BqnP1vZKvRoqSLGJOANkKXFnRscaopTlIQ8sXh2Es38G9dkKVOqVeAXgs3fjr8tL
dyKc2Nn1hMGWr71TBmtqc58xrBVCFxl4QWgk47tRx0GoDGWyGrjK6EOe8m0ORL5tUKEmFJC8Bizz
GGytUVErMdsF6RWOAeHUre/wrAADXrZXff3KcnNOMscKkVtjVPAaBkhcg+NvPiXq11h5DAvRnsaf
H3sI2R76lgEU0noT1AI9IpUarI1RYRQkXoGm+x5mV0UMxsLpGRp9SsW5uNl7tzFFvGdzhyapImSQ
sSZfanEweS+8Fo/RNUhsXTG2l9dPhazt0qg7W5PwHCtraQAkK/06u3jopnYdI0Mtb3qnPRo8Ukbe
VlIXdjebUh2KeP0Nc7QvMJJZVos9G+jUr7upuP/4uzF9A+1JTICauAvoMuAiDnlR6BDP1sJHw7w3
8udC4Xwwjgn6KsuMuSxHC3Lxev5FbB6l9VbmdWR4JqjwFA2a3iwpQGV98tIrC5ATnTurzx9vFTkm
Fy7+vlUKFZWWskjVOalXDA0M2n1mGFDKbWrhUAvj6klVKNtGZOXukjSVG63ceXtygi7Nq5iaVHXA
iej7egU+S5xKPJ3VgITgIZh30XEENTX4jq6s77y8innHoFP+xx4VotrRkLNahNuTEKU6iivZVZAE
s1Pby1684j5vmW6/sUdFKVNbxHIFDSaO9RoFolfijjEewHRTOOIdxqyIcBWasOvspI+8pJXtP/+3
1gsydXVRwP+iwbah/FKzm3E5xfXDx97DutOABkA5CcJmmLKlAiTINAojy9EJXcN7PXzpFs7/Z1Yl
SHMMWs7o2gHgcB4WjaHWw64XSD5HSIznZwPDfqkLZhlPdvXnHHogjjVyrha2l2ysUsGqnPFrQBIy
n9Lr1V8JBjf1ib5ySYTNMXjPHUMlbndxDDYGiRttov+sZAXEjZCJy2v8MKnW9WQ2PzIdeiNAqadi
etPXyX+HP+JwgYVe15B5oJdGfTsR+g7arKOuml4T5UYDxcDwu/CoHFSfTGco3z92lX/Z1Hd71A2n
F1bcLXqGTd2DuEe148zJnPEggrh8iu08AiV1wVsjCZGX+/puk3IfrRlUea5wqxJeXghwHusrMn1S
H8Qdjyz0X1z13RblNJOVparSI7SQPlfsLL8SHQskRZ/QHo995YQ3vBPOamecfUPKb5RKXEOxyOfT
dJ/K9qADirDuYr8wvEmxraPqF35reo3If4AzAxuK8XgLYCblQntZrnSwKI6Y9s2vRxcYiPar0DnN
MTviHeIYQX8jDG4MiDzYgjyOIzGDDjC0KKzhwgBK7fywDAVwCpIck0Ky9iMMCq9x+ufWW38vqJgj
sT1ybw1mJN1YpG4NPVeaNZEGpO4/CsPtLVQ5CP2geQfV0UQhCPbmp34VcXNc5lMPffw/S6Wuj1Zp
jTIjS5Us2/xdgrCy9BMMN2O5cektrokPXDZ2zoVksE/ru2WazVkrw2QRY1gGo0plNw+5W7119MFp
8I++NteXOZ+V7uiHmaKsSYYMUcaAzuoWntTbWaDa+YuCcdDE11K+FzPTj80qqewnMSF1U/UalNKP
+VtXjrCb9of1MHt/M6HGPDQbc1TIFWRrbhs5X0+5nF2Xhgb64hjCa60l24u4Ykgt4BwV8vvp+Efo
K3FQMaWDVvX5UUmEfDJTayFyh6IjejkUduQ9kR8E7sTnvTZZp2RjjE6Jx8ocVj1GtyUrfw3xri9v
VJOHP2c5ydYGlRPn61qYlYCBQs12wfTjlG7iBQApvSlGC3e8DWQuCZhiCEMowDrS+5f1cRynMer4
cfxirQ+R9tBnTx9/I5ZPqO8m6F2TFvCXtANSKD2STlUm3oWjfsz7Za/Wyl6IpZmX3PAMUls4t2bU
lAuouvV7gIPy76Sx318VjwAT17scoyp6BWKZJrbD1OErGzM9crNc6sQhl+knzcCOhqfJAyb8ykIO
UOKIZz5fyY2494X7b4xR522x0jYdTfTNBit04rAHAnJQ3FDKvo5jfgPE2zWOjFtbgGN9/FGZgRso
M4BQgA9E/4d8hE1Cp83COmlC1p+G1o731lflnyvDL0U79GfD0aASqHjLVcMNo8wN3lim7io5N8Rm
rCps8FHyCenNaNdeekOAxxDecf/HdVIBRgZraazrcCbNhtcc5mvrOUSAwfvt97AH1swfbB6Ogplo
ve8thlSpvc06EzNPaDcUoffPRVw4muG3r603uUjWY3SSeXN5rAR9a5M6NHKR6gbIP5ZTpXY3Uhnh
dCTmjSI1OKIqXiKKDjSJwUXyMc/qn48Jcv3zpQ5ND5RtDyKXTPreYNylbQTHECZbiO4hOPeZxMrC
sIYOKB/K53RipVWohVo5gAiCRAgSnkCQYPc77V4c7PQG0mK3YKO95zgQI8ICagqGCVXFQOeFAMnc
NGEvduaEgaLuoB5AT5q689XwvbievfYwP7YPdcAFDzLOyJlROlWftVJaVX06LW9VgNItjknQubKP
AQf/EyLn6AtslkjFAiWxMimaQJatfZlaW7BsUtuGJNZgN+2bzb+ocxB/pCLfmU0qCkx6NKCgo66n
GLP217UPWbObHpzqe+1zembnK6SigKjXTbNkyoRoB2WqKRivdHf5IbVQGyowssorNHN8hu53J0Vd
JlVoLicRRAlTmN5HY/xUhIr/sW8ybo/tHlrUmYcQndHVS7+eZmt8kqLmrlSHgz7I12m7PspLdFvq
5k8x5pJscrzTog59HaIRMkHpAr3G9S2Cp8/Co/imAxw665ePF8kqPJ+tkrojBdWqUeYm+QdOw3xd
+iaGin5OP4ygAthp4dE+MyKaDJ5pPNAUkygkUq6iZIOVDaqwnNre8tVyFYG1Q2afrWuCwmMj2dPQ
PHOWSJZwcRjebdL+EpnLMDXV3KPyQMgT9AYsPSqYWCyQ4y8lpHi4OFSeRcp1hnlShXJGH17YVS+k
IYhxvgITQJhqwuxb+ot3IljPte220j4j6Yte6BG+IkbjZ1dAxQoQ95/iD8lpbaLFXb1y9pSRiJ8Z
pNwmSxa1NgsY7Dz1QHpnkacUmMok/Dat3Xyx3PU7xyR7UyE5gOE0TL9pVBztVS1O9ZCU3I/lV4S0
e7wPQYYJhWxQe+TBZ179WOK7PSqGtpCLG0CLD9QV9H9bW3b6u9StHjOng8xfbps/JG8F/3SQ8fyV
vbfvhqkzskijMmURXsIEeRsGsZN5laM8EApanBScSl6ZmmOQZr0162YGHx9eVY0wHpqlfW7r6IHz
9Xg2qCMhNeMg9yvyUsJJR27A8Xm9IvUxK1j2UB33M56LMjCc2++nU3E0yytBXVR8P8Kw09mg8wm0
QPfrgMeUxcr2zyxRh2FRSwzdZbjhm9ATMcOSXJFyiThB+U61lcldvcbvHy2Xpx30L8f+j6fQ/Lfq
qK5RD9I2UqXBaxh1amhi6JCDtCAyJuy5qTf7CBpIEAnC4gLpM6WSMc5rgUh63T2pzvglbjyIGnRu
/xR9q49q7fFOIfOuxyDq/1mkUjVjlpF2K4CMjMZjmP5eysGuet352Dl5RqjIEilmLkkClmXJT8AF
9l1ma+P+YxusWi3gIYgnJrQ7L6Ui6iZUs3XGU6kHTs7ObgQUa6N70xVvVyAAFKc8xB73XiDbc3H1
bYxSMSyc40VuLBhVA/MggiUF/ScojNyKt4NLWJimVxG9eeUnZ63Mw74xS0WwJF7yCvVDwvuEta6u
+KKrdhJBqVQKRhNIdDS8WtXmxTH2efhjFzPn5+8lNOgTcS4aoktTAuG/H1AbGr5rx/hGCOp7weUK
3X68ULzUzg1KaaMUobigR+uvflTYmbdKKCGqewzELr7qt0Gm7nmvbqa7blZJBTao0S2pDMnVUwP0
amscFwUT5yZP+Il8o0vXUf/BGSmQsz5fmpGtQ1xneHuqQXhIoMVBtIQwV7X72Ffe6rof2aFOeC01
UtQtIJ0mFIqCHTs9Wm21m6Z+gWsdGsyyZ3mNa1Z26eUZOCCuiuI+qV0Ts6uf89v3NVOBwFRnBHIJ
gUCzZxyPFnXozkEdWq5tCxoy34TcHh+JeOrHe8C+QMDMJgKiA4gV3Ucter1MwTtKtFAmL/w9T37q
gh/HeiEpI1ieZwCHRdIjmwyOabYvvVsmDr4pVKVDNTV1DAIuubyKpwisty+iwuHe4tmgPCkeprZX
Z3TGRmNyCgu4wqL3h5GbILKD3ftaKE+qrAhjyTKKbnFlL073ol0vjS3BTXbkdb966rX+Kj3l9zwX
/pew826Ycps4tGS5FjALptyS5FvZQbTVGb6RTJh0wHgVhTdA7eWRebdHR/UyzLpowEcjSLl+n/u9
CJxcNTiL/6sLTDfZi37lLzukVW7lzf6MhjU43PAS9ziOy0wINDQAASEBSorm+JDicRF1HVkdqaTI
EI79Yt6N0E+XnCS1w9eIrxVCgtvF2jcWqY+8GJraWqpJrlFN8GuE+NiPAlXwcVBcKKjzVsh03o09
6tuisiFX2YossvNMdHW92DGqXS661a8kKAHP6mRn0skg/SfaKQBbElVeCxysYAw6P5mhoJqFBkDd
qdGuptpXBZA7gavlMx9wY4U6/2i6jZMkI8qbx/prf5d4JD/IMRAtOcrjXwxDsz4fYReEnAHGNC+V
45pcHVA1BygFAhvoVtvxbX5V7BUv9izuRcmMq1tr5NdsotvYinMNgpv+ZGY25v1UJ7tCz82JwME3
OgNknB3rUOBBxbuhmREBOCOQA5u4TS6GJ+Ukr1tJA1MvEpE9IoLbOPNzFGAUFeTz0S3XS0meQZ+K
rT3qVMhi1OaZDGrPDDwtT0i2imPhWKcRVO125Gu8XJb5FTfLow5FJNVSWMjQEkHIwctDwi0Z++1V
ttf9lk97zEqytoujwp0xtJORlyC2FYP1W7STdtlxfkic3lN9UkzhxhjWkQfLJbo24GskAMJzr4kg
EgkiRfS+C+m2yl8t8KjIjx+fO54J6tglndBPUr/0p6SQ7VGobGF5bKuXj42wOiUos70vhPyKjfu3
EBnPSz0lXqj9IKAUjE6Or6GvY5RRewRHY+7wnoisb0W4lcFHQ3R66TEyqNigdpMhA+8zwx+n6Lo2
eJM0zGVtbVCnuk9AnivOMmyAx1Z3Sr+Q/frZeMSyRlvy4oNq2HPvfmIzt1ZprwC5mrmIqHhp6OWF
gdwAOag8xAvYJ+sXwjQyvQ7L/2qU8hNTSvNUiiUs1cVDasYUdgbgCdS1Z9Tyx/sW/K88YPUbDQYd
SwDnAzYM0D5gT6jDrYZRKjQQp3vrIBa7+arGCD2Ymf5C8JVtC54C/lA0nC7Kwbm6xG2uD0QvaPKW
GwkTKKCnuVa8EjKfPDQY+UIXCwMLK+HIY1Au50snKB2Yn1CVBW8LiBKzwZUejGO3L++Fu78YU2Ie
ho1B6utJVawVXY/+86wo4Pyrb6Nev+O4JSsUqxsb1BkforWVrRKLIs8nHSzjkkFIUZ14V6EIywVk
sopqoDkTNbx1JVXTqQevrAxWtMRonRFA5nQ00eyFrau/mGNnXWlQbiGioQaD8jgpB4hfT8BECuDN
KnPVrsu9mT5mLRLZ9tire6t6KgZP13kPXwbZMmEbBM8ypvUZHMj5nLZ4FKGqJh7Cw4DZzQyINgx6
PXLrFayPt7VERbIqy8Ii7SDfvALItn4FX4ULQbrwy+xVyGWzjpftsa6dt1wStG6EjJj6euKcjG3R
x4Tjh2SyzSlFudDwugljGgq4YdLZ1jGIrTmrxjPN+pxb09RSh6RRs1GYCRI6vav9ESxvok9oI2uH
235hbSskkGUFQ4kM4legW1olHiBT17oGlAzRf7E8+RaOsriEk4+bRLPOOQgxMWODlhYmo6iImVt9
mUkVuZAw2p7tlqcS60OCmdjW4U1uhYv85FmkUiJR6C1TWHDNqu1NXx6GhEe2zDQAxIOCGwAdF9pT
oDxillaOi6dIYltPbkZN4XgEyxchKPnHAuUQY933pZzimkmhpT6Ndhx+s+KbT0RHg0xig19KgUfQ
hciikaxOQ7giojQLZLHJEat3Gihhss+whkI8mVC0I3V8e7qd51tyaU1xFSYzAkf/tQugAWVPfref
MXXI8znW7m1NUQl/gydwYul4RwliJ+9AyasHohZFdqi03HjIs0W5tzQMUZwt3fxWnRr3xjeAUEF4
hrTgkD6BFAMwn6K3OV+OddFAMB3cMxbeUCiMne+lUlrGGk9rcyr74Sj0SWaP6eDN4ez0zXgnZ+C9
jMpotMe+RtdBNjhlyTewC50sbO1T7pkPVW4sLTxnzTGcZzrJzXQokV66YKi8Cv3sGA1OWXrm1Sfj
ydY2SWQ2efvQJ7FRtgYpiXa5HSVOUtjTMcYkK9FDlltX0u024N5GrDMPJlOMc4BuUYPC7rnZVl4X
RUxU3O3fFtBqhajFwol9y8nAcRe59c0YgPnn+eMPzaz/bq1SG93X0E+YRGs+WQPErR39PvqdADKi
DTYReW9QTVcAQ4KO1RMYqsYG8GMUu7jnibd2astNqy7lcJybU6v90OYHhQcm4f1/8vfNJzUjELJY
RTifzBbUnHJhx596K2w3khzjjQlr6axFNsL2JN4nD7Jj6uj2oAzpY2plfcsn0uZTCGoAi999hopD
OTShp1FFrtR5YL8lTKcQdjwVewnNpRogY4lTemDvo4UxC2TwQB1RAR0o3a6MlxU+OnybrTutefzY
HdnnXv1jgOZGHsesmscFC+qhEpHcEIhxChIx83uPsiYZ1xJQic9cnXdTcRb29lLafL1QDIfJSqPm
ZJ4kH+Q4HgTIR7Aczc6U2KA18HJn/P7xWnkmqZNXx7FeQCGoOcVz7K5V7Iz8ME7uhoswutlO6lx1
sjZWywpoGJrhPhRSFHfd6W51DbLT1iMo+/Qgo1YduZnIu0F4yyN/3+zoXDeY705jvC0Pi6MWGPdD
MHnIr9DJQY/uMB4jn9sPZN5am+VSZ1CLLCNUprenQ/9GeJ04JNdID5+qvBtIaEwQzGjQsqIuZUwL
i60eWvVJREUaIBxHPI6dM9R2MwREQSs/COgh8byUuMTF59R09P4N0RIvNOXTrGyzdsGjbPw2eUSB
I3Omu/oJ2ZQPEnjOWWfmHRtjVGxBMqWM4C5BOhXFQWrlu9EYj1Jaux8fA54Zaic1OQbrcCrUJyFr
H6oi+taLUlDPFU8Ej/muREnxz+ZRSXuoG0OcR1oLQvQWfYtxR6TpZL/nMgKRIPjRV6KCJGhc8xjS
PS0Ab0R0yfKUgLSiuQkDwxvAFkUqfYA0kCGT8xOWDAZkYnW86aRbAsRerwSncZOvIOD0/kK+jRFK
ttZoGF82J2pRGYKEqwa1TJC+JYfIq0Vba1HMf0tDXcSvQXKk/IZPf8HqJYBpFOLFAEdreLdQRzsp
2y7RJiyW9GiJGCrkbp7FX4QVUXXjh/QKo9IpF6vMCGJnVqkzkIpiraQz2l3gHrVlJQGNE8f9yX+g
nOXMAuX+idrqsZHiJQEWE8dSeluXn5U2s1fui49V7TszRR0ADcpYmdGBqEo8rNcN0hMDLDoS4CDp
gdui4G0c5ZtQcVfFWUBLfXKim3ZPsOzZo4raihDIAERGPq/yzULSbldHZw4g5MUsu472M1HLBeLs
7a0ZXUsH0y8DXneQlaecWaOS9TUW2ma0QNesogyO2nD0rB/NgAx8iJONSZcJGNcfA6g+0N3afxww
WQX4M9tU4hBhqVVq5mgaPpaVnTyQqjS6sMchcmdPcyD1vuOul+OmdDsUk5BrJcUWQTJZ37rfij8E
laOh7fqj/A1Z2xvzCoUkOO/j/7hW4mebLAICJEobFzj2RDes3ssYoou/KDfWPYFPIcO95b3sWb1D
CCGAzRwcP9C3pZ9hllzGRSOilwdapodktxxJGh+Chi+6Gx/iQ/X88QqZBwWzFwCmKbqFwv/5AkV1
MOrKVGFufJ2zw1L+Z4k3Fcv58//pY7FWYirWE7ppemv/P9KubDluXMl+ESO4L6/cirWpVNos+YUh
yzZBEgsJcP/6OXTMXOuWK7o6PP3QL7INkQQyE5lnqZ1zUb43460NuVaRf8SwT2tcHAZlLdZQu/Aq
XccImPImC/zHkhVbCsn5ePx2sw66teDFCfAEByiR4xvZ8MU2Qig0+zh1GJxTMK2aiNRxcEsH9Wqy
RcUHHxzczTFg++/vVGh+SYYch27ckfu19ApgEVM+/Us27vrG/nijn1a72PaFKmhDG0Bax8j8pehN
TsadOqzav9atEcaVAgzNUx/bHc5uf+oy1kAeT0QH0mGGfD5wLIjUCdtAHMAJCwIoiX5YO2hgCeTv
/7z1rx+1TytffMa6kd3QTRC9XJNE/tPKqph/cU/Obt02aHzemtPfetKLb4he69KYpQ6GlQ7sg03D
sgJ3rbzlBHU9FX16rouvxwdq1QYtV3HqZusBjQww2XLXxzAn2PR6uNz6glePQ4Buu4uZAtziLs4f
AvM0uCVYnfbReW1S/kjS+bSyqM0QMi73t+AVV0NWsMpSO3B1+2NqCLMk13cY9H0GgCoAzdenH/+8
Ma5+p98LXJaartkNZi+W7mvTvJnBize8c+3nPy9xPYF/WuPinXE7GOy51ruvxc/g0d3ZSZG4WwVV
wSKsI/2xuB+fkLz10GW3uzZXY8mntS/2fd+aLQfJYj3d9fv8jn6uiDAE8h/pQ7fJvfCvJk/QYfrP
J7uU0rIMtvC2wDwBwjt91N71X1NLRbr1izBSoBnw0B1BOL4FH79+Ej6te3ES4JXk6cQCQE2+lner
NKWW8KwFJhlbc20z/vNHvbVv1p9/KhaGYUI3ewBFpbNexIys3QzR2LnhP69yvf769FAXlwKgOuBd
VGMZOkEHp9SPsKyPZ914sfr+YCtA/XhZPGrusOtY+2AGC7xJWkjBCpIKpn/c+G2uH/7fn/biAkG9
bhjKAKDZ+qV7wlARGk76aU5XG9Am4sdbh//aO14F6VftmgAj6IvlCCgAmkbX0Zf/mC8Atb/LW83a
teS5TH6fl7i4p7DBEbolkN1rG1Zz0upTUaqXSm9D1+/Ac7LvgsWEEdxUPt14l9cOJmRNIHYE560/
pVTxKuupZ5gkrtQf8QCIwnGK2gPuLFmwvVVpXn+Tvxe72EbNZI2sdDGB64r3svxR+Nt5ebnxQNc2
B0Y4wHbAMxBmcOvPP50Imyxa53hswgPpEf9OPyCbAn7K6jldjjiBtzLs1QP/ecGLA5/3FcVtFiqS
KyK1euOw+B2gFqVtpiPf3HqDN1e7OPC+Cdop5+P0ldi/uOjFjkU8iIfESNwvPPq79aCJBrI0eNqO
e/E6/dZpF6PHGMHc5JiOLHsWFZvh5yqXDWuIW2l93QB/nINPq128S4ZOuIUm4zqzH2L53WiRo7yk
es9D8NBS+oxLUciPtx7y6rY0XIhS2fjvDxMP12lbmlsm0NQemH3wS4AghVPc8pi/WvtZv5e5FN6w
qmWEwhCAM0Pavv8ipH3T3td2RB5Oz0UMGfy/OQpQnkPzaLXOvCRUWHklPb2HAJZxal+8lIOUvaoI
AyWwCiX9C/LP1bOHOGa6EJbEDPWiwmhq4vh+gzHiarpr7yCHu5sAsFLYnur7v0DsXA1en9Zbf/75
rBe01OsV7uR/rR/sRDzbT/4pRy8aV7AvtzL7uvf+2JsWeCmmBTNVz724trbEUi1jkO1mxSgfTdGS
DC3rWyCF67vEwt+E25eHS9dFtsk95nMFCb+v/RytEyEjHn8I3E10GnXvemxmN8kE19/i7xUvko+q
PWHkCmMLLavvwLE7UT9Ub+ZrEUHrqb8pPXf1tH16wIv3WCx0GFSxdr/Hx6E65cu9nG+p9txYw16n
Jp82Ri3xDqVB1FdyMPrIjKo3sWvbEFKIAGG7xYbsWRy83SrGrkav30922UepeCX60sCEhLRPmvlQ
Wg+BIGHf3urrX60WPq1zse0XTQSWKyGyRNFtVxsoZvwiSt3qtt9a5iL0jwvnkEnEtK6CkXz7v8vo
2c3B0o39Z18EfVlKz1CdsfK+GEiKbBfcjamOcs7e306g16b/K0D//87XpcBj0dd64XrTCPmBFb64
ZPn34b7+Ct+maIm0jTissLTux2qEAhPD2zq412Pk7/UvaiBAhoxBennzdfTdg3SWs6GDwlPnPx0O
VVyfZ4XS36yiyGZe3zEOFOJAs1aYr3+THD69h4s4Yzh975UzNqu9cXc5aOWxCXzlvTiA4RfyM+9P
t/bTrUN5EWc8TBUWR2JFnm+Jc/RoZnrnG091PUj/frsXwcXIgaKpCVI5zK6XdC7BUMYXjkkOcwBj
B4HZH7n4/0a0S8esPi8MfXAR0UoH8tNdEznFq998+edHu/pkKwwW2l2rf9r6dj+FNCiwa1KMQK1U
KkP/c9sbzfafVzCufqBPS1xsTWd2rNrjSATNx/xzhX7zUx4vG7hVlQeEzRQXZi+8FTRvLXqxD+sK
o1BGcR4m5wdj74bYO1Yb3niyqyHm05NdbD2XLS5XCvlg3FkfHUxfukyrcSfQAc/8Fw31W8td7EKz
g1jUVCBArwncBaap3nS7CWMnlga3fY6uRhSUeCvicAUeXsRprjvovhWYWpcYzBfJkrZ34wa9nVgE
cDVe9Xf+6kb8acWLiI0Nb1noiOGbtVWsctB/IBnuvv/zR7u+MX4/1sWG18zOzuE1i0CJJFpNS0S1
Fza8/M0i3uooBngBDKr++1R1RiX5aGH3OYX3MZrBg5eLb+gAJv+8jLFusD+KR/iA/t866475dHqb
SWKj8zXqRybUSuCN9lLvuswlYQkkTCRDNIdiGKfsV7Ff8+HG6tf34+/VL3ZID7t0BjIlLo19lMOs
9hfAHGxjaO+Z8b+YXF+PVb/Xu9gfnfJqEFvw6WRMzJCTZCXGd/vKC1kfsSe5a6JgDG/tyl930T9e
MiR+4DyM4tm9HCxJs2YG7yG+2/ca23UGDkNXtWo/aEN1HGt/jHOvGDeuz+D+BLHjzWKX7X6pp3mn
B604CJ+aCSmk8VL0hGem1vZ37bjabQZLleZLkW8sYYgtRIXHJ6tztGxszeVc1Y4WT55m3/fUhuVX
UdkJJM7VtoPWUehqlZ4InRKs2+iRjc22X0rPjye4mp7qnNipLyf/4E4+2eqT8J6rRWYFh/6ag/w1
LMMYWnofpKyx+4M/V/MpL/Jlm0NxPqwpqVK/RR/T6LhMtM7/cNlU44KnaPmsdQjjXtCfh7bSM50H
0EWodXMbLI1MA3OCKoPPwfSuZhX/zY77/SkuZ3B1xyYFRyD5CzqxamaOduych2QdHlU/hltGW1c3
nAMsNGxvIZ55iU2SrU2o9PDlm9EIu84KveHGCb5aDH9a4SKDtPpAiMdQpAJpvf2t7HKrRrre3/m0
zkXq8LvWIqOFWqKFbtSuAS2/y+YTeVml4m63Nq+n/N/L+RcXJQLZcXisdCuZB9qcc8JTA/gWFgaR
l0PcUIb5nuyst/GWC+yN13npjDb7wuhygtdJt+vrXAFDJNP3t+RUb+wL/yLsTgrWNaPgIP9243YU
wSG3b0p+X81Tn17hRXAVMseYUQLIqxLxjlEiJEDuflk8EzR2Vvkkevw7iioaO55nrIYFKAovsqPn
TcGsr4irJu6BTuJxu4F3TQ041LLqJUN6JPj+V2f695IX5WHgAkljt8gi+q7M8nHLnmU2RQvw4hEQ
ZdX+ZmPi+tf7veBFaSgY4KEWwTMqtDpR22BYCsOcgwt9c6h0RMH2VovnevPl01u9OOUwhoD7io7E
1cX+xoLIGDQvV+rjOld0FaS3btLb1gLjz5z1+xkvzrvq5lL2hVJfO3dEeNQqekKbXu5mFAwQGaim
nbCC4ABgUftSeVSmul1O287W1U0a5tU60rVXCpMHa4DLMzlR4hOHwr4BA45te0aRAIvh9R7up6sc
9q3C/yq+DS6k/1nv4nDyKuhqv4eZH1h34hXE6Po1V7LeGbSoIq2Z3XCltmznARAqvhYRrS/ubNb0
d5bymqSxajd1XQ1myK1evYicFjeAJNe3w6ff8OJowx4qaAzYlYB7yMqoLn65HNK9t57s8g1eW+lN
mbs14P6xHz4tuZ6JT4UicxxCXR8uQ5XcVnP1wFwtWXJfRK1atqNHzvA93y+izkR7I8NdPW2fVr6I
KD2v2UB6A8dbzFtrWI4Fqzd/E0I+rXERQmQheD9QvNDlw0jthJzgpRsCbm5CtqS4SbG4nkxdHw1p
tFUgGXJxuNyubDm3MJpx0AwoshUBa4cri9/OgviWps41kRS0h/+z2mUboC5biJ9bYC2txNjVCs7o
Q7DzHlQIFT8YFdBHFi0bcBCTZoOoKaBB4UEMokjLbzde8/VP+fs3ubjVzCwPmEWq6WtO45xEcmtl
w355QB+exe3TmpP+xaToaviA/xGENqDpa1zad0P7zuWtnNdJEaTfX3pcQTWQQfCYkTr9C2GPW+td
7CWrcijhXgET3K+Y1UDH6XXJ/FjFHBaQ2E5/p7GBzqG/wgoAgYd5/X+fzbaxIac2ifUD2zIs9gak
rkEeF7hGQU485rd9IK5+yE8rXkSDjlg9hC9Q18I0qzpgopKU5+DBx4wfQiKAocQu5mF/OfT7tOxF
KCgmxiYtJ78eFFMcYBggK8i2/VYHefY2Sx6TtmtR79OCF99yKWdPl8Sx3q2GyQ9tcShLbLskkMAS
NWzETTBeM9cj3ZHgTnU2GKMxp1R7LZXfJnqv+niuZIC6P4BtZqhrDPcAok1CC7WOGc/EGeW3qiiA
2GyaAapsOVPzM9c77a6cGnSB/X46Qa59fK5ss3j3IJBfh2ZZNU1YzhrUMqCgtYCX03p1HdrOwNp0
lDlwr8jLDpDnjg0guMIqXxZuQuTFdXLuRM5ClymGYNsQW8OgxVRjJg0Zl4sfFygJTiZznSeQXoNN
R73ACOvG7SFSA+eqd2di3VvXLuS4UAfwMHQv0pZJq0341AXZjHsoCafCoNZGFcxwoqFROAaFMQI2
WjJcFtopeLU74e2khmZvWHltPYUK/0vgisb2pUkqCDiCQPLIC9V9ow44gKGAYvYmKKgzhqZGVNaZ
an4jdS7wihzyJiHR9sVahIB3m6r9Ew9arwrdnNUv9RRIGeL+XR1LDoO1ArK7fWgOhXo3DFn4kFhz
hoipyhpDm5UF2m/MxtnpOoJ8avcDl7hnmxOuHJrvRxPxkeKFCRiCnjsklOOg6hgYFJMBhz/4bRQs
XcBC8M8A4uutHvc+WENFqgKKTpNmdbTa6TkwqRtWasZbb7T2WTV03Bgtg1wt8x6boKhTOZo63u5S
nBZJgjcPqol9tIhm6SNoClpJM5Clvl+WXGQltMMP1miaH3gXs9wMcNaot74xHMsZAmCS6PFEWB43
dZmHwlSdPNY5VSQrtKHWU1hj0PbHQuu5z0wVAPBeztVw8sx5SARr+bmqJvA0wAcBEl5gQ49LE+e+
nof6qLEB3r3cTaYuD3bzrJzHmerVa1Nr45tOuRebhl0+VxNwsYlT1PLsqpx8A3mhepu6xjnyxe6c
qDNdOHL0lvejgVxwatZ0TqZCFqnOWP+sm6vMvATKG2drHsIZmkJZbpT5vl+UCfS81J1HG2AAuXEh
Nfw8qF5WIdWG5jyKucwGOpebCt7Q2xYdNPCfndo6aaO3vAl3NnaWC61XF5JpeL+z59exhHBL6nZG
rkW1w/hZKkbvg6ae0TRZFm3btV75NFHppn1L6z30f9oXB4bayah5EmUDz80NNTRDJH1TCIA9NJuz
2DPLAvp5VNSnYISDc11y9zA5Ls9GzayiMaBzZCpPxGCJ5feuO/A7HftuYzkSdgLMBNPTHegExXun
e9bKge4ptrcI68Ct8I+53cZ2tCor5QxQF6ubIBKMNFso30iFtoNcTlrTTPiRZw4bV8uth8ZTyPP6
EMSlReZ7aHv1Sd7q5FvXuNpPxPguY0Y7ZlpBioOFPLofUALCy6Qc8PvRhYWNx+273miFjbihtykH
HP61hYtLmQWTpY4m7UBTZQJwF1+D9nMeyL0J7/HTxMsc0U0O02NhzBXiGF6vBHQYfyTWSzVv9Kml
59oS/YkuLo1o5QzHqTGgPTw1hZZZhGuJV/nDl2JG0KNok91DBFbl22rQfJwjt6Y/FzVp58orZErF
4pVpaXXsAHFBf8tq7qeOcEqWlA2s/0Kd+NqhnZqBhxoZMJItR5LfFYL0UC/AYBjXZ8cwnwkve9wq
7dFNvcIwn4Bdt6JiWurEmrwqslg3JpVpsC1zq2Zjec7yIm2tEzg5gzzToLHvuY5JRqSWJo8sLQfv
Y5QuD6UmRgQ9q0xa3xgjVw3gZTB3+sCxk85OjBaacMG7l5f14ywmrQkn6trRVHMzcSquHkgwQKZ8
JFpoCo1tdd2DwGhtjHt3gSh8uIyQpO00DY1ct2cvlZlPyViied3pLN/WYAhGpT/oSdHNfdqUAdCW
OUK+bEm1KUnz4ffLHFXmHJNxiGFGF49yqsPKNGnSGBK9hGVQydK0TkhrDhMz1xdJQXWo/wYBBwq9
5d2S9UAo4K7iV9b9XGvNVpHcOjbSfx0n33pYJKdsQ6Qh53e3MqwARkdkttPSNHKaYnZWBlkOKOpP
O5+XR7zFPnWGUoWUO/rLPDgzPEnhV5c0tPDvTV/5ZdjrugmDe+Xk5NXrqrFOByfHHGwAmi5WXNh7
LV/GB+lo9h2fENamohwiq6RtYga9uzGg1Bx1hfrQy7Y6Dr4Inidh9aE1wI0uL7l49qFjuzGgLxX7
SKUHYQmIq+FmDJyONZ0aJMN0sD2guWkgE2dqlzPXyj408sJNSru3o9kbtXA1E091cNVCJ0dajagB
pRetL/0zOAn6TofAwb6DOl5iYcKWTDDD+BCOpoeWW7eJYSDdTF4XRCYHuROeyFXk6tza20G1JEjq
KrQBxYkMazK+yqEY01E5PPUmI4jy1tY3IzRqw6HAH9EaMqZLzaFHPXM4euFtbTBur0I2MUxiVRDs
/QrBt/H7IfTNvI6NfqlflDIwCfHG/l6Mvp9oLXEjWxvncNQKeqR4pyejqdCt6B0Q6eu6SZky4MzM
1BSOGH8lxKm0JB/GV+G4EIhX1Phua4xmMndAcp/mPO7bgSWD1tkZV6O1ySWZEF1d8aXgpR3WgEbv
lV1gpAXdCVj2CPOLvsx5qOm+GeZe+9NlKjh6VWnEHSfj2QJF4snHXPEwL8IOi3yansfcJ8diHDjS
iuedS8h/37e9K1IPLdYUCuhn0x/qyM+XOuTj+Ejz2jypoXlhqyUowPPVYy38cevkyCGjpNojnfUn
hfj2bMwF5MQ9n2xM4bEgc+bF+6ncie99u3Aeqw7MkLDSDPx7jtu9QMmiTJZx7u44cbwE1qciYbTB
99FlHs++pmeIajzrC608BvncJKxWaiOFPyQQTCf43vpr4XVPk0ZYgp6Ehz3paWdG1GsprTmZTabd
Q1KC7pG2SeK2k/5VViAM0mJpsrop+iP6aW6kQQo6ZozzbJ7g7aa1HkZB3qB3oZdTWECgKIk9biHy
CdpXCRyiyLb0YRFM/Hdbr75L1fhpPnj5Lqd5FVp+2R16NbL3QqDO0tzgu+9W30FvbSIxE5r4ufeY
U4PvNa+woBde0HtkB9TF7sDunHKBeSEZq92E/J6oalwSEuTumy5q0CA96sYWZgnJ2LWv7axbmET4
U1xzNqSNLpsoFxKqPmUzfhO6i7rTKTMSTA8291UIOTPUmCo/0YBuhd0jyU2wRxJJ2ZJkMO1Yzc6j
2TnJQmCZOGibgpo8BGvk2a2KWKusJ4vx2B7nzC7KA2jzez0Xp8XFMHdohjVGBTvL0krkmWE3lPYd
cMLn3HVeHRTJocP5XaH9nGpnW8L8GoDHjS4g6NQIJ5pyRG81t05sVNMeWy1payuxeCVRE5cPgzZO
oV8vPyAFF616umEpjUwJMyvHNvUM0GodJ2ONSCcpMi3ouwg6NpnnyO1MFIvJzDaux38ifBgxiujv
TTkmzKyWCJEsCywCAXCnOy+triLksUR4RTRp895vi42lkQ+Nym+2VqaGXR9nw3sgzfjIWdejkO3v
5Fy/VYI8croi6ds+Kp0JB4i1Sd6rmEixhRdO6NTuWQx+DWuBEdI0vANFHUOGxUaw0cgbN+2N7Ksf
XM5oOvF0/W3NQSOh31qZaqDpGBQf5sw+mrH8utTlD0fCSTwYYPZQOxu7g9ptrj157YB+6YL6iebD
xmrxXOXsPBld86559h0kQHbzSLd87g8azGJDu5tAkVT5ua7ykJoL8JdNvWPqvXDNrdnLTSPgD5aT
mCh5RusvkV6+8bwuUS3asZWTDH6Rddq8ywfUs5QkbAQDhfXxkjdoDqq0QLkH9UhMv7yd1dmvIynv
qaqtzVhVG6s0U6f2dlTD23D6mkSjgvBpWZHI8sYNcm/MyPhTK0YR2aa2l/581zj2s2DTi5bjKjjl
SNd1PwBg0j/anpv5/bgLpA4LrEaL+9wGegKWsQvGfOHsiHPTo7yw1S7QSSL6YjcIfaurQUA0WN/1
PcgR2hhr+OsVriaeWyCgzP433Wm2ErzHSSd7RKG977hlPCrGvs8jW86WnedbSgrjvhMzjm4JMsWa
HxhpobzeT0c6sY2PcUtEuvZnB8RkOvZz4qAy0GoCB6TvdeUcWFfPG7XUsakgHuoxK+q1/OxY0L+3
m2oM1aBHLWRhUBDiatxjQLXom3agHzM3XsDXXou9oU8CFqCdtwxvShiPZu3std7b9RR8AOImuEU4
CcW9K6pabQ57r31FGzpz7SUphIxoEISjK3BZ86akWPrMYJCZInTZuwYqcK/LEzf3D+aMaz2kOnak
0DMWeCn1jCrRB5jKzgESJHL1JCWusarYTGqKSh3nZ4ZHmEJJwWQRDbWNjVc928K8szsztrXhgTIj
mifyarfGQ97wo0vZqWoQfFTZbwOUvqql294Ue70Ay4KKTRHosaY1S5S7WqT4+KUr9FA2JBl7FtGy
iSZn3ElcSOqRx9yYwO2SoCgZdjj7XR1aXv0+uMWh18oPwirUQa0bjQZ9Yp59rwt5siroONtupjr/
3gpUmwLYzqB4XGJwzILQAFGt89XO1MZtwcYCtxAG2Y6g3M/VdConsaclBiY5akLPDp1ObIJp2bDF
zBZkUX2xvtLGiuW0hDZ+PwtFmD6XB8MaD57bZUMFoWca3GstKI2KHm3hPvaecxhUGTND+6n6ZbtU
bcQqEBHBoX80GnRkhONs4D7901i6L4M7pxAgTJwGMsKGk7/horZrdC2elX12mHH08REUMbN+jSIu
+Mq5uQc1fIs2xVPb+Y+ovefQCFwwkugDmg2HWtN2VW9mNDfcCEC5BDt6Q/zlFEwzfhn76BcA0pVV
KqQ+n/lCn4U9vwlf+wIe73etQEMygC41tqc/5BujsULH9XF3MV9zR4aOEcQODGUcl7CwtHU0ldp9
P2HX5c3BoxQxPjjDJemZrq/R97/OXoc74jwiUogAUT/4Rs1qZyETdF77bvsKNxByqF2njCUHcN6o
Hiaff1WCx53SE9OvEt9VGXZOpALtZUJVoPIlqiz9CBhUV9h6bDX+nEiIREQFQuAW7smrEYxFmhSE
zTHkvRqi2vSWTa3Jr7wNECUt2e7mnFuh5o/526IXxblUfNjo+jIeBwOXZxOzlDu4T3onAtw4tNx0
FotSN/FvNgyysNww0JSx8vK4+AToVZTLW3setWix7Jcgb2lqBNrPxeYi6tezzsGusu32C+XVti+1
F89gPOoLHLVlmb97soVwabUluQ1Ysf+OjxlzrzuaVvswBwD0dzAGLfrT3IH3Vg2gUPjeI1UVDyHT
FNuUPJjmsivF2i1xPCTKISt0GZeu9tbrBvRlpbl1KNKH2d+7NZh5ltOls9G3qT2OGTGR+kyAoUrz
braLKmlqB934qkg58qhVwFvWILaTNhJmSYul/yh1+2CI9r0aVUZG6PiJ7iwEmg1y0F7y3LhDjyyB
B8p2QLxXBdJEKe51Rz76ZXnPuf/KxHpAcI03jcPElp3RTA/K7pJhqeK2mFJgkk99536ntdOEfo6S
uoT7bFt80eHzW0oHJdic+IubBErujYk/CpG/WQJ3AY+yVw4iEM1xyATMXgIc26Xfj4JtqxpH2aKJ
xMQGgXUDHD5wRk616cS0GYsqnWz72JgTmnpjfvYoAK5DFQU57FuWEYkAwcXxNhZK1EaOW614HRp0
G7VlJ9RwD9j7UbPLrXSDD0MVO+wTmAM1ZTpZ/r4b+z1ZGdZ8mmIqX/3ZPAy4IRtFs3MHKxz6KQkM
eZ667mCp/I7z5rl13Xf0075BB+IRdf/JHWUZ87x9h8Rd0lu41hqz/bhMwRePDI/6Un4xPZJYlAF4
Y90Lo92gYnyli/bdUOzQTdVJuea9UdWHUuohLGOOCHvvDLxybXBS3/OTboFQncwFnAbsR10Bpekq
tjEG/6E0lsTXnWy2ioMw6vd+nLczNzM+Vl8t14o8Kk5jZd53KMYjMdAUXPk0J+Q0Uq9F6KzQ4qvO
wzxjj7HUKeRTWXHEB3nX+/lGSPYDESlj/vRuU2+jNyVmeB5kNZxvXq/HRpCjavIijBgTzBX2nSeX
0Jz9rRcUx2Dwj+6UJ12N8qLTU913EkN3wtZASyEfE92BoQsdcR+r047iwg9K/YbTfrsMVeIWrhEW
PYxqLXYkJi5KuHa61rLx2yqraoj7mlZGRBe3fbspbTObKbXReOjhQ4E6nfcAggD/FOGqg06b6e4L
Ke7U3LyOXb4PuCrQey7etDa4J34H4BTcWzXln4Dxhamw21coHmApodO7oKtObo41TczPrcL54Mw/
y4BU0cyaGh+laGMrkG9onP5wck1Di7oKIhLwTE0ExpPBpBWp7UH1uOumXWcvR/SZu8ya7VeGWTBo
hhLuajC6idpAD0Jrnr/3+GBohMsBl0n5payZSsCpOBHMJdOKBlv05+4xAX9iin0nnYKHuWU++ria
blxq3jcBwAwNupmT9c2xpzsdAgboMqBRABcUPCUaRr3v3kvDWEIYv8AL2+yxO2X9TUnFI9XCUdJa
6vegxjWZNAaUYsxO3dVuQH6yppxP3FPgBhTLPfqKh5ab72hDo/c1RbovprDL628+I+bO8PlHacGi
tvaQYnn/bJDiNABGpQ28C602qHaibsSjN5Qby6XJjG3htS4NAVXRX4dKpTBST7zaN5K66LsHn7pj
5E0LJNms0YicatEi5i3+sVUw+O6gX7qRRlDG4Bj+aAMoTaMBCE0PKFzkDrpP+dpEX0ofC9k++voC
7ZShwxh+UZDJtXUA1dWYK3hLN18NNLk3k768cc/beEJq4bggSywj7RIA2N7hV5RJbXylTEGpXlE3
rUTxXlT9o0YmA10acQfA3KHshlSiaK5ZhzlQNd4vtbX3A/++6Nu7RvdflIZIRsl8Nos+84X8Vhgi
hdHu2RRghC4UGZVguOz4Cg6K4qOc0frEJYpnRkEzGMptGVB+iBmPdW+f/oej81huHFmi6BchAt5s
4WhEUqS8ZoOQWhK8L7j6+nf4dj0R6h6JAqoy7z15s9/kztHF6+a0DtlP4xKzx/eMXXEyVpavCaNC
xSHJX4xUed1udbsfqTuH7B4yIdzYzc09kbOBot8NB+l7ifdWL9B1um5+Ccf6Z1td0Nnzt6f3q489
xURP0yGlLeovUsJ1KJqbx5LuDAkjMrwOkLxzf0ez2Fiz4dWPpTLfWpNNgrnHi8qE+kKLQeU2e9Yj
cs2vKvXY3MZ90qy70hP0X6J+NCV/yB2rCkjevqvqy4NMspK32r6ZdneT94LCWmY2BabergZfj10t
ByT6z90YEMMtHsRySXisi/TPXevIntmJPgyhkeWPRUYOv0JA3YbMirxVGDwCVR+rZRlsonmw1CJw
NLIHjdJPXCcaNIT8Wn/URj3asvy5RlKtVzdcClcNdKf7UOD6fJXMzdnUPxXdDTTm/1jRjrZAJKNI
wya1w95qPrzS/lvhX4oJR7KpL72mhe5gBY6o2HC6RZO77IxKC+fpqW1pasr04phbuFleQNMZrCzX
aQzhL8Yf91ykmhbEW+v66mhGbFWNNi89VrL7lK7yMHZPHRTm0pmhsTF9NdeHZeHnXL1HUeu7Ze4C
A1Vv6cWuztrdhtw2ZLrvDfmTkkwHfPgwIzy9YGOHZ1sRnUZsbFm4LIxRJuiQjdh2raPuS3QaLdse
q9l57bXpRYwL5uJU/RiCy7F0TD5Dr/ygOH3qhJsEEEOffG0V9Uuq+YW6PjqpkMGSrg7D5vULnace
sv+LLSXjZu6zoSS4JgfDVcv/LF3+lCma4JhOUWq5PITGFvOUPQzFeO5KnXumcB/QhL+lMz2oRl/i
qFqrr3oyGst58KsVfjRLbzMXdtbmty1tbti1/215TWdHezs7P1maXJJV3Tc052VunY3JfMi1Er1V
NG/t6Mw+5zRti/Ru5VBfe1N/ybXpXRfk3M/5JjGi1sBYjXDKQLFUNh1P6hhqo3PpcXjXlXQaGyHN
9fAYjbhdPW6v7ijpnauy3E2tHidNVvmOW92kZ+w6t4jnTIlTx46KWg1YX3/0SvrOUqE9Z6+LWf7/
SdgquqZW8K1XUVobfrvmB6rPNNCKNi63n1bOb9X0hLDsT10SFjwvE95ERoT1qHU7UTfPbDcKZeME
+pKigt5yS/UpVGJJ1qjSz1En2sCdHvTxqxPfilqEA+SEjwsaWzLzM2FGbqmF5gArvLBT02iCoZsv
lbUBQPUPdpWh1F/ZlOfPTX1kGuCHdb++Kraz3g7HRW+Pla6Gc84EN3llhq2jV/bHdDN/s+U/HNez
jWquI2V7U/9X12SLSVwgMUSYYkGzOhDHLPIYzBPicDc6L4tasXRvCEmyD8atOJupPBi0YTgnOzky
ZL24KBYGhfu/tPzsimxvjc6DnlV7rSevqE+jypGxQQhIqr6IStmbkkYaK7DovpL6r16HwKvQsYQ8
Kdm265P3HNcnd5xj085xuVjBXa9vUicuzD5OVJvocI2XuZJRDq+feuK89W2ctSsGJfZlSzIOsFay
9GFN0w0aFptJ966PHaIjS9kW8i2z6awpxa6Ub033XCFqgKJSwGmxcGaeBjfY6HO15bdJq9Atq6el
MT6pcrdwXvPz0Hd+6Vq+abL5KF0CzS72K/LxOjBsof+OmA3JxBiG04dZ/po4yhHW/FDpX4WWPME/
XWC7j65J/7Zsp2axn7dNYd9OGTSbxeuQ7FMUWlyHF/a54kGkwejeaveZ1i7K6UT0ipjccYxZb3VM
jPGEqPl2F8GTxKNn/TEdnIpcBUx4bUxq+vTq0PeUmfo0OB231BLOkvigiseXp0xU7tndHJ6F5ZAX
3GyGCORI7lu3HZa5vEyijzIHzMIVO2tIdh7KWk+NVnnIuHYdiVy71KPJSgp5fx6VgUvJ/Gxy7KYC
xGByn9p+2vfDuJdFfegsI0Lf9gIVt36rSlKk7cs6XzPRPMr6rBopMRKoeRM719abNzchGUQxCF40
qnzG23fmedfU1U6TW587gWPZBblDxbyyU7dc/FrRYtmhWHjKYdtk5M3VThs/4U6uJoQEyaB+uZ6S
rDjN7i+V/3FsxLOKrC/mbWe3/a64twZuQ/r/OHAIaWFbFUGjui9uQcxF0YdbVsdrUTKnt/pyQ1lc
x8CiaLr7FBM/lLMZ0VT+eDWCRBrP5U3wxT1pIwW1rjWtR1l4MYQpSUNkSHMwJOaL1uQ3e+C7TVqf
BJ1AUyw/05t4KJfD1MOHqSW76C5KVuzlRpFWFPty1nZ8i5Gsy6Am2yfNDr1u//SJFWYTNVY/7hKB
121xBU6XavkblfRxc73ASGBMLXqTjRN93lf4CK2mvtrJXrg/lSp9hWjvbI5y62qrCKnTr1YlR3X7
UCvnIaeAVZ8b7VWR/za14CP+GO3htExnp0P2n146/dz3z9mCPqhihVLSrv3VHOtAU/dp+T2oJEsY
9BQK75kIGvlt0hbBAMJaYA0Gy8ToNhr3CCoj7rMbS2yZy7vtxHlCY8+LO47bR1/GWu/tELI2fgFW
fXBdUJ+ih7i4Ys9EzAwFafqYKdjmJcs9lI+1ek9KxW+2/DLY1t7U5l+jitW8G31PmWmkE1+69Uk6
emDRTGubDOrUCkAy/K7+o3iYm2O+ikOmAu0BYkya9+rOHhekE+SkyI7meyeYmhR1OGvbvjfdqLMw
F7N3ffZ8tVnC3BlC10aKwyVr6Z0Mtd01OHCqieCh55dNcf3Z1nlCl4NTk29KU3QnZIby6/8FbILS
zN3AVpOIChnLQAuHkhp0fuX+CJq6u034UhpzH6sYQGfYE1xa1967pfp6XLi0QMMz57va3uYsCfGe
g06ON087LKXyJcvLaCCWa98dFuFovubrS6c1Ie1yRVtlTmoAukEed7ZPpg+Sj6SU57m1997yBQ3n
19Qzqm2QL82cMEAPXIqvDU/N6PLbfkg6B0GkD3QbL5oQ8RTtd932rjVGpfEx6GR9OURXiPzQGCS9
m7zrxbjzNPqnr4ECNJVGVKtbnOS/8EUPgDbcuXYIaujPHkpxapwlvqivrJcVtBKU2B89hEntT0/Z
6di5odjWJTJoB/zO7G6ztleT8UGZ2Qw6XEkjYaVyFebNh1pbkDv2B0Ox+6ansdS+RXWQ9Z/WUVWq
zs84N3s60k8o6UhrpwPZA/7MlVr/V86HwkjCHLAnXcSxVbRdub5vaPweV5c+NEHnmoGuIP+mSTAX
lZ9Nio/1G048BPmK6l33IQ2In5SaT2EetgPDl9zcnRqacgjMdq+TA6OxHL3hA3CVFbxjjvO7zasd
XOH6nfvU8TtoZBmnOWuqiyRYlC4cMkIZ8+vdXi+zy2K+t1zwLsd0nbz268Xs3tbsYk+flfJi9j+Z
N/Hv0Y5Yftt9ikQP2JnAvs8JS5r70By4C0SgzvMR7+Dite9s2Il4ZgODhGPya6OesiK1sDbaz3q1
/El2Ua69Z/mL1d3aIfWJmsNuvyay8WftkpTZSzHB9Iv81VnQ8sYey6Th2XV27kzGaiPjYfP2PdCE
HLVo1RiV206JO9OtA7jZHLX1Ya0/5qzZZToZxKiEcqhDof31+hDnM9CiOIG4BTl1urZ+V+mlHoZA
Mn9cK/Fw/3fZEWtat1aTQdmncZ+jWkC01XXb0cYN13ZTLtRaj8Wg7PEgntY0O8nKCNMquaA37Er8
MNeI5GwFqe7xwnphOZg34XahaayMDyi7rSO5R/M+a3ZRcvfwx5ZZG0PzJ1cQgwVMtZRfaT3/5QWk
h8M6Tt4TO7/q06vrsvY4yS5m/jMqW7gmw17L5NW+E1omreBgA39ItsqVO31xOX/rc07z75RM7rhL
IGh2iqI+ux1qZg1gsxjnufmsc/UqDJoaGp9ky27b+O5W8EPyri+5XEvJg71RkTWOv3joJ03c4coa
wwO2L8cAmEOPwKQbgTJOAffuYzGNfp2Jq9aoD7r4LKY6KourHLQC4YQUifxqbMZBnT6Kyg3RC2LF
k8dsXs5EbH6lfFXXXCaSJup7dejBE1LsO67ztaCgzGYXi6U5rPi3zfRXezBM6dL4VvHkmF+2fqtG
HjKPuQDOSL3FkaATzb6b/llRHme13rG58kHPP9T21UnKSyaci8tEXdNovi6YpN5ABpfPgjt/EziN
eFuaIcJxVEIGb8IOpDTr8zids7Bl98NkPqnjS+chnlZbnHvU4uN6u8sYFbRCq6DULRfGE1+qMY3h
JCkevEe5nUE6o5k2uyqdU5G+z7X6VSD89/h4YDqhmRWRluH2Fz8mCB7GPcXauW648fR010wur/2y
X9y3RYL3baei0E+W+V1O/ePmXDEhyf3i4Fw/tZFnbiv2etm/yDZZ7vcpV4bOR0O1nMRMx/tbOgWa
6fpO/rio/xnjc7cwzUCtgNH7YGVfup4/5ksaZbY4uOrv3d7KptWfZcX99dKuWtAmAnt4ixJ8rKqv
wpowsBpKyrK92Ml1xlvfxo6NpFyE0Fv7lQqgLrqoKtxw6Nwb23cDB5qknWXcpT/KWPKwzZRtnEt5
tvhzVh2L4dhMN4bhgjzlu5fprpxoFNLP1Xnk6OO76QPhijB33xzjD2Ek7BktFZPEw7cenRZciuO5
Mtowrx+q4mWE5AJJ8hfnUxvoDhT2JFPr6BPr2ZstrNbsnC+8LZkV9XmK8VAEZrbG97CebPU7lfqm
IIrBTGgu9LhpbP7dCEzF92Y2rW/2saGKgJp9XDMC9eZdoY++blPK1IG9PFUJwOVfxapEqeDrmylK
6KvnHGW/hBiOvHrD7u6Qz9XJ8czAbd1P3UmCLom18mMcmyibWTS6GIdydRBelTC1jd2WsKxjvIO3
H2YTrU3xYi7dNcVM1vP1WubaoVl+nU4eKm8919r8jNE/9O3n2KMysJav6v0pY7eAfKYq8jPVPW5i
xcOLqqThk+RhdZeYjEU40DXIltbvjI907X2gDpp89+j0oy8KAFD9OEjnPdPHsB+A1tiD7eLjc8OH
VjdQmu2n5GDxm0lLRtKVKaZQPntGcyrnT6v5dVYyBpp/mdnsq/KqZ//m9HbfK9N733rFxLzhPCzc
74PCUEGaPosF3wTiiDbU17PPNM8PlsAFsZ19l41Bopnxxn+m9VXmVqRjU4yVCOcCvTwp30sKGW9+
Sho25fJBTzggQqeM75b/nDQ928I66sstSdbXEguq0B8UUz30phcj2kaCGt5UXnrlY5kGf82uY/5l
Sri3cn68+zsOyv+oIkVtWAVijtSWCBEaBG09i+TTtUD4DyVr5nKFDS7s0BGQfa7y19ZFSOlLL3Ht
y28vT/YLiql2hwSxetzSu7T2oU1WPy1c6rsNgfcql8d62s6W09H8GMEGiiDZuiEQddgE6veAfHZz
XrwnoyxDmSPy0beO3JCZenCUJuR4EJJpT0pgzp4wwzJPBAqRClXH9TeMLMAeeC7ZP7Ma3JDKl6NX
YUHTmkxaPIpzwWnFeNIRGIDMATpSuw8rEotqSWlejCdFvxFh7CtadjGsFzaAUcMQqkVj3tXzflvy
nSqpmkTDHe5e1tyJewzcwtmNC4q68ZwMht9X7/yQ+BDmWZlazmKaPtLxmkGP8FzDhDuqLxUZoNLz
uPH4TU29G1sj0g0+Jb1FCyfaGOZ0KzrurOy65VoSjgpuzrJeMmN98sZiD2N6cDJt9Uv6rsHN3xH/
j31j0pN4UOuJvu2U3Pq0zAYUoZXnbEsCpVT2BYSRzEQ4GX08jXtl/DWU3g0gtYtgrfQ/vd9eVK/4
YHI4YOlgrIMWB+znswMYQuQkaWj0ctxkgz3+ll1yGgEA7Dp5YJ/0gyG8R9NUrqXLWbWxt8JY9qtD
9w+W8JaW2WPfDpG9UdnMuUSuNz7vHJ+vpwbhAl3y4zb6f/TodNViCivsjVJXAbgb19xty7250LQx
RrPS7wU0GcKC8fSF21dDUc2XJZqU9Cib+/1Rl8ThZuXn1trZ7s41+Q4pnowtmgc5iMZfG5ZP460G
dqpxKbaHUVsuApsACv4tmymLi7QNDdok8y5JYsPfKfnm1lb67BsdF6CaFTxLHtyb21m7KSMU51t1
fo009zXh+E5N10BEDnRMVG5fbvOUcZZ1k8Ka4pNefbrGm5dtQcOHMw9Y/RcbcMSCWyjZ4DepcPny
CSXbT1rIKmPP9vHAU61Pjc2dolCDtel2lujCEZq7E3D000lIMxjTfyV6djele6UpeTc/BuZ9YM/Q
KIWf42oq7RrXbhFIqZf+ghzIyFDQjOturZaXXi+ixL1MRhd2rv0AjMiqO9dAd7Ytyx8ZHGnXc+cQ
kuuSsI+ZE9gVYgCbBrusOnWZPDrTb2tfPMIiGvei1tqh1VmVxwu4ev8GNxbiaePadLNLu1S+K6lo
MowHJvxtL0yK95WdvHpgYiduxnNuQMYNF3NApWtYV+pyDQk/s06JnPyqhnEprwPbUzv9ySwia8ij
1QPMMJ/N7CrUS8JpTPQ07zbhDSUJEtWbhmuml5fOeJzwVJapPWbLP+TUoByyeOWSSsynZHtYnFdi
nX0x8dr3ta8pVTgWLGuA0VB2FYoy2YmbbyTxiu+Ycp9YnIWW5+wsKz1l5n8WZVnp4WS1h8whcV5F
dYK006Alcs3v7J0Ofk/6Al+EyJDagMm8w+3Zao9J0VzngnFJCo1GUYEnHnM05zETx1njxeDZLnLP
F3gP60phhEBgcXQ0U8blttPgX5j8CIvpTHUU2Lj6FVMFRsV6qs3zu/6mTKq/dXnUJvPeBato1fQ4
dq8pR/z6tboIyhTcqmrwCCHkjhb8Oyhzs+NuWGZWJKGMC0pWN28ipcIb8wrAwzxILfU7Ne3HJKHa
sbK9ebcx1PkyANenZrabdZ5oO02AdHHDdkw99qBELRIbEokjnIeZsFL2lBkXp1IOVpofLZOwv2Vr
/VHJbgtUyaAD/I5a5Y8Ilu1kX4bOQiqCXWn7J8Kx/oQ0zhY/jqm6l4V1sHSw1QLsO0FJVuJcTzaJ
47LdMy71JJPt1E6TCI3cuEql/04W7bdNhlNnV9+2HJ5BaIqdLkDOusKA2kKd1KcDAxx2UDfzxhhR
wfOJcLskuYrDbmpMlFv/9Gz8NeXyOVbOTZjLqZcu15BwGP4pK+zx9anMzL9C9r+Eeb95SkW1iYm7
5bfMsLU9X/3nWjMupwbt85zoz3h1kVeKc85RZRoYi1tzZH3e18wkX9u9TuzdVD96cCMvoZiHn5Xu
GNjaFigQfWO68DjUO3NcUbKf7EEE+rz3GKbJMMNKK0jKt35BVpe8c1DoK8oEqJDtMpZvuRxfF1nd
llr9M1s1lmoPxrZT7det/rZzPZT6Cx6+7yg9pPHkr6Mdqrod4EsWYtsjlfN/YBsTVnOPQWwxhVIZ
PuCs36+hvX0zahasqogUQ7/mJttRFUzRWYN9Xx4Ah4Mha/xF5IFipv7WQ0dR0fHwqsqyBxz1gdEI
aWGIIikiBsfgyH6abD0khv3INjrgriL0VqgxPFjDOuXJ74prI2c9KpYzQaS4mDyhyMRNqgedygrm
e/Fi2RRH2l73qvXK2u5AN3UE3/duLeLaQf00scKf1uFlUJ/atYz7grkdr3y0m8ovoEYqjoJFXX2U
oYb/77a9Aqaq3T+Ga1/G8qaXz3O/TwrvONv21awr2onHcqweEg7xQv1zly50uiLmPTls67wThfbJ
JmW8lTbS5BgMGN5JJ2Jw11CkSbSlDHLjwXj2pz2+CNwFA6falN4TIybYM9rD1iIqWmhOTfvblmwE
NAxUBtZ6TPmh6xooUe7oIn9dZuYyzW8BOGXy23GxX9Xlq8gMBmWMncfjZVvMBVRNlKQb7lZ5ErO7
A1E5qjqGVmWA04/BRi2zNrcUx99P+Ei0ceZ3YO8zBvgyuwuEWr3Y1RxUNasX1VGABGrtpVO8A1uF
IlGxlNepKfDdGMUdapRnYczQ5fjFCBuaWo1LTfFd4LIVJsDdZthzG48tiVLDfHCbXyWz4tr+19Ik
j9Qq66JDVFdtaA0fBQNmAyryqohDqppXz0kBkruw1h3UN6qyWQ+qMj0so3lpPRFW1bwv6/pQpSPH
H8N8PRSpiWGCSIyCk21wVIYVW/YQdU1DJe4Ehta8182TKNdbMTYXbZw+1Wy8qfZwlellHa19ls0X
e6PG5V2dMHy6THmZQNRSwBZ4LoYCvTO4R1T05sVo6zMlUbysbO8gp4oxnQBLIbBg+ixRBnmy0fYP
vpDyWHvhyPGpijpKbDUszeTt/twQguhjeQWA8pFtTDtG2sJhGuMhWx6UpbhQ1d1kvsa2zCODSazs
bvWbLBBY6lPDKMM41PEmWNDK65ZzzwpkvdSWj4lFqW64p66odmrZRgozT3cRaOzdE6B3PGFvrU6I
Sx91C7vG3besasLWKI6SPkzfrp0u/LZ8r3VWJ07Ox5BI/+4ksEhhd9/eo3YTxXkDt66FY+t9j537
qjiU3MxuTGDJQ9XsjQplnOW7klNEmuXey36y9X0x011eaLHpjaGs82OX14cMAmKT2KvuffhFP29Q
GFmCys5GAXd8k+jVrHA4DOPEGFLPqLm9z5ufwm1iRpWA2fOgQt0tRXHqC++sVp8kb+1ShVdCNkE9
tCjUS7Raadj2OT3ESwnGZCgfNnVGsnT7ueYvGsXOapeH+0yU5345yP2ukHym2m3uWIehGscU/lyz
weq1etfJ7r+SiU+VO4yLH3HRCvo5wQH7qXQiLXpQTF4Se/KiMd1Oi3hjzGZH6f+0gOk6Xh8XS4J+
V4UG/dncMsjOS13J9HlzHkyq1mnYmGWd94uZPQ3T77QZTDu9gpiDkvYk9CmRbjeB05ACUPSRq+nX
VCU/yFD9FsiqSPJAAnhNpTykax4bSnO0YLfrYdkVM/FgIGdpCqVTdKd+SZ7HRr1ZQgv6tY4hPmt/
nLadq1y1pPup0utA9gxWpAHhIyhbqVMCvfutBgUl+R6gdgUXCLepCme0CRjGkOBvArHV8sjCd79Z
s0huiDXTIDhweb4GJi5a3gRRvqbL1dIwuqmzHdghh8GvUXMi5kMP96KQmc3dutEnSBeUwD50DBaz
DQkHzdozbh305VmDoJ8E1WmdHUbnP8tYQo2Zsjp1/Xx7HjbtliioQRZjwq52NjE+GObd2wK1tUnO
RZe+mIUWNpCkpuwPDKZ9wvH8eLM6RdyZp7xpDsXqeUGq5hdM3OdSOrcWCdFSmkvRNR7nfb+fEwxh
S0k+F4Uk2L7eM4/9q5AnUlo2vaTpPeYbExRapux7B08Rb/FZ6ZA4HPrlVfF+bROlT00VKPfsjYTg
1O8kWuU9pYZjv9xr6vaF+13wN8GEWtu4Qw72ngL6NK421OTkMeFLPvm+6JZ/iinZruWMZaBnkx2a
DWtH+7Lvaefzk95WD93WvfOjMpUp5quZlluYwDQEJO8tYWbJS13Z+4qFdb5X6rTLbFcMXGkcoMjD
kpnHqJ2319IrT1WVwhpPhParHwmT02teRW2TAzpaUWYSleBYIZqVmyJ8F/OhgrYsh5y6pU6fHCl9
jX99TS7rgOXa66HrmaGqpDtFa6K6bUHDSpzpN4ZhECAWBqI/ZsUMtxxMuWiPivVrQzC7K7Hhg/3Y
LIw25Wasq8uu8xiqrCd/AJYYFndfJn1YSGfvlupB0RLG7pSgmn4tHkaDsGCHyrtnQAEZ6JPMJV9m
rR00VoFUJ2VkA68Eow18PNjwH+ZySOr6bFPOMHSyU7mK1I1LZ/TMy/3cmPo1XnR3r/FDbe5kUiY6
V7XI31Tc96xZ93XvnHXJ3OrcMOA4poE19u9yIHoo61geuUl2RxS0dYBH//XNes1s6zv1ktidavJp
CPHj5oMGI6C3TfbN7NmcFlNHiEz5tsKnj976iRC4W3LrebWr0wq3ZWwoTItFkefKmV+ZwVKhgvl2
3xyQjbyNWPJ5QqJZq9YIFdsod8myxK2FV6GJ8QX381ao26M3Aeg1bk7cR+GcWikfM1OvThR34tlz
ABm9kTsz79ycblhi6Pcqj1t7Ke/dJFu+A7uXgFVMR69SxwHBQ/PGjoSLtn7Tx+k0L86lyljAlXJB
5OzRti0oxNphV4Hz0shNRFshAiL44YC8fVU0L6VkrImFo3o4VjzEfd4/tnAu46rCvrdRo3TPEFRV
ZK7mb2EyZNvAoKRMEXT9HWFEkWMUmWl5zYfoxOZnxN9VnYuVKTcr4zkupoMpqrOgsnFnPjQFXHYW
6hKuBa+nzBEhuu61TBbLV1qhoFxlr2Nmv2ZL9llDUkFjJA9FiZqfoW5BL1LBK3TPzeMGqNJv/HnF
2exy50uTqFHzihhIwiwe+T92vz9Us8FaeUd1mXYT9AauAjIqxRPo/c8GExAkST/uG4Zn/7Jh2WtG
Ea71cYBJQMKPzQyVrWKBE69JYxZcQPl+cPJg0qvLypgCZH24uBw6FgQIvNgAmDnzLIjlRYPvdoYZ
/Ohpch9AVquT6ZCZCQpn/OWme0c27Qb7m+qF9IK7t8iJRAtfbsfKPClJGq3rFb04WEc32pj6R8Bf
R44EVgfvqL1tHt3qzajTuO6Vg8zrE884fJ9e/mi0galuXVq6XV/UlukXto7Km4k/PeFcbSX4a3lz
4GTJgggtswt7bTj1IwOMjhN1vfmtMwVclunjUBxafsu6Q12uVL6SCFgsHfF7DEuFv2ch9k6ZEwBH
Ughvjx2HpIaLMzmsbRbuzWBgIJgY4HPH/3iEcCyJyWKKWULmCYod9ls8u1XChaUDcP7LxNMMFK+s
fwaXuKotuwb6qqvQEKoeZ62JbK16srmbVGO49HWJndVGmfK6yn9TIvdj4j045m+jaicY8v2WO4E3
UX1Ww1nyHSqc2A7SUoo3b8EVjq4XavKCb9OK4kEOZOu11s7yWmg1mhtENLP5XTA+XLL32hUlKWmP
XqEEdBQsVrHGU740H3Y3hnV3LEdIQBAQbubzoOaMc9xNlfKpK5O4qIfrJD8JPEDl7gE0+wfSJkNB
GojWaaWfae+9uz3gB/w5hXg2wHqhh8KVhtEqtkvSMTruWHgTCc61NjzepSFDCObH2JjL1Vy3327a
PCrwZkVNwoejhl02I465vlnJU83YiZD1jsXCMUoUjccWexkAn4t9XULm8pPj5d70wXxMQGqbAk++
UhgndS9WMp+dxIoWraVzUU5K/rPRdHMiPmgL5/9aLlQEWI7YLNs6PWwlXLLD16KgHjc4oLK0YrOG
GUX5tzHO2vzU9dQ4ZeU9DtnUPauFRLpMmb2GUG/WN0HScNeUMeMRwWTIiO1Lj0bOuteGV6PXz0My
7tp5fkkVDRorC9flydanh+5/HJ3ZcqPKEkW/iAjm4VVCaB5sycPxC2F3t6GYpwKKr79L9wO6Q5ag
KjP33iuDN9dzqAjG6+zqpz6Z32BrkPPJfkXDQMcmN4Qzob87i6K4rndxlz9qth2JCvnHMn9lQvAp
y7THM/ibtUw8fWvrpW/zODLarjsG4RPiVJaJgwdwcp+xcbHV9XRXzuq1KIzVqJj9FcFuJG6UxVWo
AaBZSnZscYwMwv0jNCwhzPg6TNGi66KqNe8k+9+yND40CZ+nPpSW2mfGyHjce495l3L6iDGjQpu0
lzRILgGmZo+QHZnjte3792QkpN5QpSs/TJ+9ZFaCJ7BbDx4QpTG58Phzmpg9d4Zff06J2ne+9nfs
cnoPgncaC+T9loma2WYrOVdoys2Vb/Bspwk1tRYcgri7icG52C2MI617DLj8UgP5Kxm3TSl2kBAp
3MbNUrOkRqD45+at42+Mx+cjkUZlymDEiHepbVAiLGRpVZSQkFuYO3gdpwqDOG1pw7jzQ5cabsCT
YTUNuiN91k5onKwFTtC14XNo9dk1S3ChOgQvEg/q29hO21hhl7J5qYdn1dez7LguP7RnxrfV5YG4
y1aZY4fazLnsat/Sqh855SvT+GcWNl0us28+5j59TMxxPcbT8FtvU24cOtI00p1P81Jd67L/cHW6
uHo0To0ZQCta/nrTQDjEOWPYwgaJLIdLWjnGg8M7ahu3w1Tg021h8B2EjU5bZwcayz+y9BS5xA6v
Pv8l4+F607jz3sBc2fU6/q+he1+08cuLAXyYWkdxajPh1Mq1LehfuhlDhkuvXAttXhtTctBKZGgV
fHQWPw77Yrz1kIpiuwS2tlLIxx69EzcbQ+mWc0PzW5St8WyNTmgrvjejek97GazwOzFPq64TfJUV
VpN6A5n3LabtCI08+VtKymep5WCDa+O3wJmm5bwwjt3iN2POSUw49Zo7t9oVLsI1rv13ZWSH0vYu
eN22lVduMsPg1y2LO5yGvd0va6/xGdaO+YMpdkYGHYk0Bxi09jw/yqvslnvZT1thsFoMvWKqkoA2
eAp1rRZPIciX15xIrG740VxxEQnHD8uemkvFYjcDHIlUxnPNsjpjnSbpW1CV87FxgzedeWzEi/zP
xulTpwvDFAfbbkLyhu87pqns3G1n2kfnKVc0WbJvC8CLZYYzWzDl1Yq/WpZwQ9Cn1pV7aztMaiZO
9Lqsf63YqDjk68vU6W9THd+gt9CAp/JBOTdjnCRxXCYU1sPUHvNpuMwQtJymyEiW9X+NWkDyGfd+
I9a+p9E4DvKkysJfi4HZoGBgL9scf2QL+bKtSQ9zZXT5tSrzo7MkJ5c2YMjat0Vg1Zsp/QbpHjOD
Itm2DnqtffUu62wIuu0HRo4dg7OllahqLCYve6xIVMOGNqzd1DgR6r/5mkeJNO4quMTjczCiBR+Q
RV4MK41I2L23stkNmb2jWepWy+ihpcw7BylDbzgEBgM4pdZg75YH6du7xa4RE4ZjzCzZzLh/k3m/
pOK1x/JGLJgA3Yog0vvUkuAsJXLKM8O2MHD3O48jLt4URsoZLutvsRjftZmGDQ1yb3q7PJv2CxAA
O7W+XTW+igwNshHW3hiNTeu0HzKYeAacaLKLt9TsdoNdPYiRrPyi/wxMZ6cNSNn5IqKBxMzKkC4A
IyuCpr7yvfGAsx/3abYmrraO+/aviQi5TOW9r/uP2penQJsu7jQ9JrAiE2kgIw5OnBaP1nK+22C+
6loWXxX8iiwjXcgdg45BHZI5FY5m9Gqm77el1c/mVFwHjRYaZnuPOVZxRFV2s14M72RoTCBMmbQP
zjNv48VJuc4FNLS4bG4maX8w2GFOVdpbr3pSvOhCrCFOM0t1EDIw4/p8V4Z690V8hp/zanl0+Qoj
pqFZ67Yhnu65xEQWVJfk6E1qM1Zo8BkhropnvoPhaZaSxON8JuW/6wWJgyWgyklRIZOZybK5ksFT
cupXsqn4zZ1VYKdrM0gPxF9OfWXTcfQYOghjO/k2wMSB3EdNoSx/FWQ5Ta/xh5eD3o5RU+4ZfBDC
NkJ0t5GGoXSbyPDiVb9k13J0Q2wdR1ei0VTDze/Tgz9qRK7NdW0S6XXYQj7lIaEODugfw2J3yDhu
RYOESSOo9eIim+Cy4OWVk4+IXq8nM49RIoerC484cROIQOIk/Hxvp/Z5qZ7yhH2WhX5RtMXCxulc
e8e2H37yOfuqnDhq9fbCaDvelI5cxfzPjfJCQHn7NuZBT8ttzVfcct7EThbqHT8OtKZDBUYnMfyX
QWqHiaAQsa59IAJGDsbB1UjZSdlCSBiOqjC/6FeO1VyGcZLtpgEj+/CSEx6aDZQZp15nAWH1fFrX
WJMXe4n8Z5LVoALTdZwsqfdrzwuGFOb9COEZFUCeJOTgOXeNfpsZZijrIcp8Yoq2AC2QJefR9W60
pUeX6A+P8d9M+BuJES/lNzSUT8Iww6OFVD20/5k6o/NM7RzN+eJ0ekv7dtPRr+AZijTXYzbwpZKM
J526iLfHxCFZ6AQILes6W+6an5lscvKaJXgyK29LgO7g+/naMZazGorQW5xT3aS3snK3TZqSBKle
MzWR2MYAtPgHCSjDbn6MKiXhm6+z0TyRmiX1Zz98SgCzNrDYW1tt0sKemxcOBxLiGDn0VfECeA9n
nGcy4Le6NYy0vcRjkWLUtkueYIJMS1+92yPYEQ1jndbvmsE8TTOd2DKhrhiwq/ugP8khx86HnTiR
OLp5WHUl9w6pSfaBrxOJyqkZ9Hqum9K+mp+Z3ewXazh0qlkjUG1ngUkKhcFPp/WCEIXXKzI1ezuh
NMyQ9riIsNjeueBvU2G/pkP5L2c4IQSuzSBNQzBaV0gj/3JcfCutqD/G5TfPynvW9z89MRh9AR7i
mFut709JR82FKdTnsG+DAh5BtWk1GuaWFEchNpKDgMAbpx3JAFxIRV1cpNbtPM1d5a63YZnmLtb5
LQOxrbUCaEcV1VD5dIeFLmWL6x1ZeaIwMSlt5EjKSJfRFKO6mlYY4P4rBokXx93NmiYQ63ycm66/
TfAnuNL7C90iXmfGq9Hh3oPYeHbafyVEfXrLM8ZKhlPLzh7lTs+1Y2X2G2/yX+RzkmvP57kk57sg
mWjJCY8hdCJJzcxH9v5qfr8DxrTpAv3SlD0BSvhQc4aXZ7jUKHRdk66FYx2GpoiITvE2xKGuTyc9
vRt2/V4zyjbRZGNZnaqcnzUFmFVakSCYkjM6F/pDMJcVyOwM3e+jUx3s8ntOl21bJmHv2IcpoSjx
jNAc5GaaAtRtc006nXgCN54G8yTByONrxLrpiewfnGSHdE4oGhpCcOOq7lq4Kk1kmaLFKUwkBCP2
hLMcx0eCfN2+alZ+hnJHucvxC0fNXFIeeF5BROepdtGTmihQ8Wlx0yPX78pmsufXxHomfsNnWiNo
cKdRixCs8gV24zz9oVHau7h33aY465MekTM8O9mTRt/thOds8ulPTG8la/R3LIw42xpEAEV2x3o1
dLlL2bOQaUSDmxl3KqS4Zj60+qvPsbtkiqxufx9amyuZIXbXn01N7jwB8Cn4aayCxaYYUOrEC9tp
uvTxcAWdtVXzEFaOy3f2XaHh6Y78WxAAWIyOE6P+tBsCTsjE7A5lYYOMgBks1HFAW/zkpVLxvas9
NGT5NnX9fQ6wpQXB0/N6e1YmDCA//Ww4uYkW6XOGeOBviT9vqulTYPaaAip+R3tTi9jHsXUZwQ2Z
suSntB4JVYxwKqJZ2qZODaSvkV9iJhr/9OTWIQbJdRbzGFvZtRqICRGb6Rn3JBR6WSVOLNAIDcfZ
AhJd2TODRodzg7B3JkVUMY4e04eN3diZrb2oUO8D42i1zbY061WF/yNnfUnlsJ2u736gmOQqWXOn
Vg1j0swjJzdFbKV9HxcZ9WkAk8bdKK8MFfoyKK9rpbS/2O5XWJ0iYFTbjBfT5g/JZL0eeD7tPFu1
yN8wrja+wiWgeYhXJjb5cjOZHw7+MD/Qj22OfS/wwglm1yDyfSr03VhZJ6pzbJXuStHRjJY69t1I
hzagT7inMfW+RtToYgCrYQZnk2KsSapjbS5hSVpAaAxXp2c2jopmU6Dz5kxkyiL4dOfhk+z5gVv2
pA3mDbbqTsRcUZ1/Xtz8yBo/QkmsxGzVRcvnR07OsXSWrYACpxfWJ+bC6+BMYeIHexPKxsjs1RvN
s1PoJ8Ngzxh+/cTm7tGCrySp4epgzGHUPVm47kz/zntDrZJv7SD4l8gk0rIPA6UjGLxtmj+hQDWU
quTqJ+OdGj96PjAlJwXJ9Ifq5TF2zVNrQK+zFniKGPNJiMBo/bF9fQlNj+0lI/JToXpwu9qVUOuX
KN9y7Mt5Zke850Q3rC09z0ZApug7eJUMrgroAQsC7FxOBOSyi1cSNyuNrxqXjky6d83DyyCct+ch
Sd99eJ7p+HwE7oPgQyeib/vWq22wcmyAHlARQKfLA6OTKwJc/e9sLp+jjiE8tRk9e8/hgg0UC6R3
lBP7djUCVFT0QDIPVTf9sW18aBNkqd44957F6nZ/BjBnR4lyzpl0b8x4Qk8tx7Sv9pXubuqkfrGn
dmcu1Q9BbEH11O2XAt/TPJ/dydq1GFs1r38Zl+BedHxuv4Zx1bUsYhE/Ts/4UbR6VPGuTX78JQkV
4s8yzwMChjNRSjndn2Jk8VNnffTLvMtkAQoM97w2u1+sGlbgGdqtsvOwzJx3TzOLtaHkW03Lxrf8
qqR/UjobqqDjQoOSP9UwnYN5+G+Zp8PAdHrgmu2Cgcw7wqdVbpps2CRVFznASKVqmY6RKJyNfd85
m86eDh6DfWgLu6CRJzwbt74XRwNbetGlf5iD8ES4TFTWbYVgrPCu9a5+hYx4L9LuGCg6Ew6pkwsb
RpXlpio9kuLNrsznA3OTR+d7TOBdHhvS+UzhZsP5k1fOtfH4sIXxaNXApZODcwNxgvVh0wfF2ve5
QVXHNEqGnputRWC/lrV9axtsl/n8poz22HrJRXbLhxVAT030e0KxAGFyrQswbJhxs/pLkhTXdA71
prrpdEmZPh4sD/hfyuaCtriZsH2V5jEjIpaf46CzepZB1jxGvv7SYnQc4/IzGSDsIVFrgYE/LI0m
xwTG1bC6sR+g5zb2xqBxKpW9tuioWowRLYYkLo6NKQWTeYwllc4K1yaKJSlYR4VPWKHT2bvc6LZV
ALQ2QyRtEL0AJ8iKrp4DuaSknIkENRWwF3+8pp5zTZXz4+cyFEN1KiyP+ctw1uL5kUCZgTn2mqhh
K59uQQyuxw6fXpzKLdGjy1L2p64CuFY1wzeOQECj1W8fwwcdE2LDZKQDFXYEXlOj/E/P7Qcp0o3q
fFYxZb/APelh2LmLTSXW28NiKPyhyUUp56Kr9DDr5Ylx/K2otdB39Ivohw032Q6F74KO/dLiBGzT
c8tmH2Z3WzEUlxJhvOmdR/UknCQDFYtr22FuHtOYsmhUR3BMRzYrbcFG/EvG/FUCCsWDyUheg+NF
sVHRq0PsE9qqwV+Z+nJrTUBW7GabQ4guJv3NIsaT4J6ECZnVCmGTvcF4i30kjt79aUau1aW61N30
SAOqd6xJ/kJZhKW5zXjo/AAXPYh62FVGMux8QJcrJwC3JJodkux+zORtLCaye2MoM+a3LlqOkAPu
m5oIU/efI/WdrZmX5KkPEhOUWX81Zxw6bnyOA52shvk9jA1UghKOlccQ1Tx1afoemMPewcnnVRBO
KrAFWetupsR+eZr6687bQOjdOKSmZBwfhmp80XpzC94OVU3CrTF48sYE35p9T4sW9K5/Zv6HKFm/
ODVDx9EdNo1Jtsy3feSi9ugk5a6otJ5mzN27RXAywCfo1rJedMHFxvwe14wiNpqQKuUEfnXLnAR+
3N9VwPTPJlFi9UdaRuRQ+8CWENJLNJydVn2w3/3ktd7rEjCenM2jzYzP0Vi2TVzYSp/W9/4MGXpd
5QRiEXUVIk+v0GFauRo9jH9cBwQhqeOfBm+vIguN+cIw84NmGuh25oULcmd2xt7EFdyQZwAecZwR
fDofsMWUGgcol+EgnGPij1FJ6jRrRrSAJIr5owrVPl/Le2dp+xFBWNNBxGEGX6d1s7Ecf6dl/QGR
4ChEcyH+wQQBhmJiPTwQSIZFIkarVqnNGhJfxxBnvs4EGjixKHvjc6e1AEmmsB+HyDBw/eP9g3BO
PocdBDg34w6z1OxgvVNbZ5ahzLk9Mv21yNsdqBbiG/528mnVGCMLkhE85u+ZG9By37tpBEtReO+u
Z0ZKGX8G0rmylqekb7egoNcGIrnS85fGE0S39dNUYt5ouXtc51rrVeRIzJVERjJMZKMrN75nYobz
1zUyuVPV94RzTLV6GFOO9OVM64ON3yqDF5a3Xf1BA9yg3dgzCylYYwhGGICSr7b9N8Bc/IjYOHzv
kDlkAx132gym8yOL4E7NyE9B+QmYCO2SAGL52TT6ue9oh7Omvvr1+EcRR2XtI34xbV9o9B66seEe
J7NP24J+CmFyXxC80wVgSbyOptWGkC+iAadH7xFlbdmckdj4UagixqH5KqCuI3qf4qqkr2YuP9b7
uYBTENQnZyS2m0KOJEB9mDuesyTQwKZ8xl6z9+lTIL7y2IsdA+lQH/rwaa5NkO3qRb6zc434EplW
rBmTW/zxcUXIynjFS7lRs/1bY5VgV/Nag7fpZuVGOeOLZ7lvQQ5aHAOwUiZ+zHFrm+0eCvga9u6q
xUM0WWhoxqKdxjjmVmDlLFhhNOeTw6CIkva7IRdIlIFIlY7NQ4SDzuDCJvRIfihjmDjhg9bjkbeO
TDXAUpPEhmcQoQmye4CJCjmHdd9w55quuLRPOo8U3YdycAdUGHSEPJZte+1n7dPo7HPCBDVv3GgC
6zqX6lB5FbZH+6MkI7OI+iIyTqFieYd2DHpmbHHG9TAZ9a0PQLdqsLW5iUmigsaw6UI0v2hS7h3n
wrXNcPk/yTDAzy56NZ5US2Sd7o5w59Mv5oaGh7w60aDJmSsAQntSBid7qtkDsHT7GNWu5m8VgpVA
unWuknnbpurumcbG81S0WHVkdyNCQo6y10XD5DJhsTmgyxvawNONofA4se2lGc6VqeF4wHdgOPt6
HiibAAU/qSldso1H5D66WR9YReYZq0UBqKfgY/nApwacoZiyZl0g/MdZfVVAxDt3vmm6vScaTEWB
ocau3tJ2OFsFjn5TEhcaE1Y5qG89GW8C7joGCOYTbKqY2vyd5UW02gRzTHiyZR2cJU/LlFP8ADEs
8MfUPCBQ9/aGVZprJYajQwpIi4m+on8PHuKg2Z0HFhJ4Sf4y+jMvUBe6mNuU7a2d3L+prsd0z94g
C/yLY+NfXzZauZyY6q5HzgIOxHWnioOPStrOzkll6Hp2VtyK1voubR35B6kb7G1KjhTZhIWGHKju
RTOSqLGgDHbPqCsiPdpgksRhweS16bJtMWYnvR0OLO7gCS5PGas8FjaTdpX4b+lpNnUuWe7ADy91
QybT2yLgcnimPzTAi/AUU6VvjRgOw8zaNoDfcZu/lnF5toJP3ejJCAh7G1vxuu2Kc1B2awz228Qe
d3qAR9ezcE3yDFU2p0WCSTLuL9hdVkug75Q9PTq7jMiAhja+uyLtty0On3nENpzb6Rd197dIydZ6
WMwMtqCzy5tob7Vp4Bz2gb8PsHr3OGZk3d37YQAkY59zZzqNzBTMTr0s8Xy0hbPuxok0oGe/ITAj
WUERrfPkzS0Fq3dK+1lIEX/96klqgas/znmxEwA++0V76ePpgtK6sW3vC1rqJvPSg2Sg2oqCYsrf
xkz3yCsA0G33eZ3B1i8Oo0VoXJElgXp64kr792Sawkv6S8LilImCCNxMBNmrp63p4bSygr0DQcEG
sKdNnHMDccyA4fgzK2MuawD8Z7ZkM/Bi21ZNZCIn8aJrWFot1OCMVTCDeFUVXT7R/LjqtwuoDd+1
rp0AkDQHUbG4R17o99ZZ1j5hNZYKr2fXfLfMZp1Sw1C73FvwBZUxXTsIfgrHosiKf/08nUrDuSmH
gAo0dQx2YAGX7eCaYW16WJpgoyvseLleXUsfzNozd2H0q3kqd5nH3aGJR1HjOAc1BHzmbQzi12zI
Dyqw+WvBLxDbiQP70114l6cle8FPyGxrOCBQ7JzejfKFvL79fC2XRQAeH252NUeZnE9F2xwSKhdJ
koHfMVIgo3G6rGdlHZ5ohgWr35R2pAX6EOrXdy7h+I5spvAT9ATrMj27NBzLY6A+sIOTU4T8wPc4
oYTp3QI1cyIh0v9xdH1faynnW7Lv55q8VHPg7Q7r53I45RHQIsGmz4hNCmkZW7Zpplc2y+6U94ss
ECHZvpVYjE10j14Z/1iSwP1Az9U1H4tjXRn7AMjFIYUKU7EYZ+CtTJbxXI7+G1bl52SOk8ms9C3y
KzShgMfmaQZRUQZsWm99aGrtv9QVpBvl0XWqveTdT2Z9E0D+CUj2LkN9n2vjBcmGmqpYxQaAv568
Zd2t3UpyVQYgEMy3opS3PCco0UmQmdhSW05gr/JvLAMI2QsXmRnQCT2jgKzhFXtMKFnhWFp7Zg9g
gQpKim9/FPu5/lwK70eREGTTDk7Q4iugnNIsPraVvJtushpIVJD92I4q26J9n6qEURPYe73H9rfE
uGFV8fr0ebhNiV0vP2HFfBH6fDK4B7O0jjTe+Xyqw8mzDgZ0qSleotEf+CqDZ6gM5Gvtb+Bk7ZZ6
ifTWeWBg3ZLnWC1ltRd1+lUh0w/L8AeEKE5rWGhdg67lbhp7OMXSa0K3JktcwfRL53Y+YaZ7BgFe
5tyIatFcg2EgNAfdkMQ01o63ni0JdS8OWU/4yGeTjgsyUgVRlnshcIVHo1kHrLXh2FfR0mF3xW6A
U9CluyVED4J1SbVTF2vvVeZCkuD88NngYzDcL4Z5JwfnOuAkqDLrEMPd48QlK2yTk8VyiA2R6Bhm
OIyLG1yuyMfmecR0XrUS4JjzL/aHh5G3oRPDM5Z8f0uOmwXZljLLGuHCSEaIptscsnz80IRHoday
E0Vui3IJLcvGWR/skwL8tV1uasvlHiC4UiqPwFvDOI9dkHgIMeGuWyPYdTZb5HDqaDSHha7wEgRw
JMA0cl7oSKopUFxQ9CfMLyH//jl2h5wjzLWLlMmuiH2qyhsayhk/7Br7RKhbOItYkIvxqu+2rdPv
mB2EEiZM0lhnrVccHP52APtlMP2NpRaKfiL0PIaIAPUqAL8kPW1fZ8/HrXwZWEdRJdZNCPuzmC06
Jh7FetgNfbl5MtnSLnvU2CNgyWCg6OkKqjDwuEWqkl9UsXA9W49ue/d67QwfiRUV3r6d+j+WJFk5
eyZGT2n96gXD157Xf3RyVggYlEzN1kbWtHvgLXBsfcleUNM7eMzKNTuO0D0j6GtnqA2rGWtFXc77
qo5/2Zm8V0VCrD6j4JPsa9bbs8BtmhKZMRN9bcD/VX4ZtX1H4WweHJc2ruOmSzN1k3q3QWx5Z6pJ
e4H3kDAdi61uzM4/28F9UbUBWBWUuop3o7QjGAKopOnG8WnZITwVVr/zBvOikzOFuJttPE5PTete
u97dUBhdfQzNVVWeJ4o6HZ9C3ervPjaYaSFkIfqbMehXwhmnoesw2Zovz9fSd7RDVThwFvANyi4s
uHmAg91NHJkJbCFeWVyXIJxINVPWYuokEVQxrNYH3hoauaLJXkqzExgPEM1iBl62901Es3hGp7c6
VmEMc3hN6i1XyWVu2RnWW/EH+zLCjqwT0YnNnI+QNsAUMVK20NJ1ViqQfrgV2XxpHXtNv7ZHj7mZ
1OAtxavj7A3TZySubRLyS54134AmcyxPyDlggpAYTDVT5qV7mHwfY0PAN5jvBUA8D8qXsLgc/IW8
uREFGMaX3toaQ7LHj3LjWAY2p+YQv1EIApzWBK9up5PITN9js5GR3+fc48z9U41dPyWGW6fXWRk0
HJe5OTeG/t026T9tct5t3flSz3BMtiz/ZUt/5Y0jrTQ2NSny4aBgnfUgS6Df7upSIW8ZLwb3WF+D
MSKewVaoQ2osn5ysfzSpnYdxPi9Tsy0g2OMDJQNlyjvm/Y/AEZEOVBnbAYVaIX/mxv5Tdflp0sZf
LzFfnMLfa6okIl9/Cp0KAWfafZLjMS2Hs72MR8MVJbZKNoz5rHibAh4fxzrqPlMQsJTg8p8eFq2T
zyizImTf+KzW0c5thgZbjjetz97miUGAl01HFFZ3NdkCHwBNMCNna2HTIVNfbSzPg7BeFJa3HBSL
VarbkOODSQr/5uX1f27TcA8t0I2YkczmdGjZeKEHUFRYMhpBkdjrHUsGpv5SuDMPCCRkaT4968VM
Orve+CaGznFGdmfdm0BeaqyXySQ0A8l5BXbmPDI7Fy1Gct3fxY1iXh9UR+ivbCRxzuCr9h68f2nM
OcZoutG5IwPZu1+tLTOkxBORL6teDpavYEZwrYikC1kL8UbIdNcayN42JhE/1X4GwQQK6ghq5J0+
YAMV5zqIhBEg1Y6wn5nDgE9UG9ue+JM92UijhXHUUAFUSfO/4AVhkdKnUYMudmcoy86pgBlhL/pn
16qdXTruYdJTBkOL9qZP8T9bJh+dCWM68833qgzeKm/+V7nTfqymY9Xrr03F9oTJJF/oyGuQ61vT
zMFLAEKbpr3RsW0gG3WEpPo1ZZTfI6Eh4RXpRfIsnSQ2Xc5y9GxToGiYIxWsEOzPQSeXV8+Kkz3c
IJNJ/eyGjSBGPpTJsZMF9SxrYGTl/v7fStdjoPKC6hoH8Pom+aam/ig0dU/QY2QBoGCAtVfO9V8D
QdXQ4evHap/HTzSKvjPb/AIsOkyBeZokxMoJqZE1BUDOcvmYsi5SuhZJNf7HUpLvtHTI+uZ7CL5H
pYPdpDBsU2vf1iWOFudGO4alAHNJXl0c3LcwO7M9y1fDYaFhnU22Hz2XKDGWi/d9PZ76tL9JL/nr
t65YNU2wCVz/Tyzw5XgzbThALyy477pHstFwUtyx9dXK2nfLhnHft/fW84nCxZ/CnB/zNAluzO4+
5/pZNDojUgj5+mA24QKvDCGpOc6j/UgIvTiCdcMlCCCiOMg0PlFvdzfh9li3g1GuPd1dQ0ZPQzWO
7HBip8Bc4Fauug662RPJM5+GoP4tCgAm/XyQiTimOn43VUWKKzkYtO+ZVrDulx6rcv8lqTrxCyS/
HGGPSZmHsjGxDrOxjptElszAJ+utmUFma9aPEWNud+GOdLmx86bkMxg1nemWecVCeJoL8aLVrIeW
zD5NyfRcvaZAS9gfte264SLIUJDWOBCifFOOt2XOQZtQMhw2jGCP0RQqqsbQSd/nTr5xdRqIkggi
9o37QDbVZ93KCuw689E8/Y/hy7ntratP9GsccUi2fIJiWf7iFnwY3vidIoSwjOqfWxoXf9Kushsi
r0q/W5K4CYo522BhJnXzjSV/j9hkXFXBNOKkMwj1SdwyCFx/6aMoxVtkSye7FEp+1S5BkdrhdOF6
g3ZA4jfNQ3x+Tz7lUfTuDQPNDbgkzhboVqynCluXa9qiY0wMhfdn4jkXbEMUmP+dLoo966WUrANY
MAFkXvOm7KLBWoYnxobdno/jcSrG62K5JwN6PnHw/xrX/vJld4C4ipEQ9kxKKjlmyOoPycVKqveg
BdokCZSZZnG0XMCRAX6vbmkfZi6jeIY9KfJ3j4om9nSiOQPg4MFjEOVcphHfb0pAQLemn3jQy5Vl
cXxS00QY2a+lvaxNA/mQ506aejT53S2frb/AxQ6GXr86/vCGyffZa8JMLmYINPVmUe1Oq1140sOb
LPMPh5xZkTOLX4R+qjs/Ac5WmVy57dPRmp2TPr+DfD/PWhkxS353nODJImPFAoZgN9f/ufPyk8CC
gPTxt1YkNSVBAh/MrKmFGEaJ5+f5+zIBxVvwbOBYujHgjxh9hkaLkyQfkW6l9wu2eFkNtv1pGu3W
F5TSDWNCAlOc5BKi5ROgNVjdn7mpP0RjRzO8cmberN82DlU277qcAq1gzZsPC3SG7oEW4X275XOF
CZNye3ksUntznxwNoGJXllkyKtOOMfxVzLZRYbPnBPot0VwKw7jcEkH+LRPz1eREY0VVHiolf4PJ
OqZ2y03k/dexGnDdJN0P5nBmYZX35lX9oXewtPbAIHLEYtqWahuYWICnFqsCCndGMXGSDaNs01Rg
Y4SIxoLog/ucgCA8/Y+j81iS1Iii6BcRgUkS2Jb3Ve3Nhph2eJO4BL5ep6StNKPqash85t5zX8kS
fSqq6egU8g0v9YfftmcsQCCbyRzRYJH5jYdPU1Gth05iJS2zL7MnAFbmxJ1YI/VgFjCemRr6lgKh
V/4QlogIrcJ/Zzbwhhhd4Dkx0D+yzBmdYzSEx6pBn1HGl7Ioj2GEp4NLDPmtPFRztYcBtZtjalCZ
H4krRd/dtugPBdqEMR8fMJkclZI9MTj64hHxJxoEHbp+R8dzsjE19mJ+7zPvdSzNcxOxMjNMavpC
r/oiP8dMyW05Ifxzs5VHvYjSz96l0QyrIJDvSd+f5zhntd66P80k4U9AV5BD9W9Kqr9JOXAaqZUm
PghQNvuuywWbRYa1h+83gHuZZpgYxrlHEJZ+17Lf93N+wm1NIoh7c6bwcxDl69B3x7Srn8qAvDvw
lss5LgqyOQzoJ2Lg1jIfQ8Nj1yefqz5/1YOzmgmoWUCiflWe89oHTPZjZ4Wo9qlm4K5SiSQHgwym
ROHjKpArhnGf0jbfyNr7AC6bH5HkvE26exCx9aKVt5wGxT5UXKIsOiuObSwfyU/iAg23vWmr7Rqv
qYW4yJl/6iZUi7oqSIdSJDvofZfmXzXyuiqJoYa6zwOvewsgAztJniwgg/5jLnsxEFAx5dmlhr75
5cD7Qkak1yfvvZ8xdaAZprMRqIaMoro5huQMxLQwdh7JPDZPWpVXWLyBEsUzW1IdP9k2g1IxJS99
l37OJoGqjFk+A8NBOMyWBW/KXzdO7Knw+kbuD8lbpOGKcYeB5SFT1oMIkn3NIR628jH3chsrPl5d
2+ZnZsO+jTEYST/GcaxWooUXkNj+o1XVwPq7/q93Ed/27m5oYWi7bf1GxvqWohdpzORcnIyPZivm
gRl9yCfA6+kjshv7mlRtc7Rz2Z2iXBRLAF7jBlsqf2pOLiBxuXFYDhjinkkxfhlBcbCEva/q6jsn
CGLBrPhLwaZZkhFI3ZjKx0pbB1vDcmzsMwUZonuv/eor861xo5ulgCFo8k7q0OK3gdhjUvdpDpUB
LNQ9M992MafWvxJXVwOSfZHI8KVBXnfuYVj2Q4CYAW1TS3ZZ1KLHH8KrPTt3qg8QOP5GK+ge0HzR
0lTJWpQTKvN5iZbiXA3pu57dpyxk/mth47ZwErLP4Q1MWSB10Hl7ImDl2H5IkVx7xMTGaOyhDK5a
w9nnfXMVGPsrER+jlCxl1U+7/+XNKiDSh5zdQ2iNb3NXWBtl+UdYJTCHoD1wj/ZnkkPZPdf1KwzL
XzOJ3sdhfAFK/EBgEqCe4t41WOoXGdE79JZkS3ymc7StxHsytZefLdu8oLzYe71vvNV9fg/sK2Bu
VcnXGNyxvS6Hp67HIw8yFlcZi8Pk4boQmnNGuVff5h6z0unQtLxcfNmc0n5iGudeq3lNqzmcjKo6
N4O1jxL/L6+ZbhGute4H+MbTiC4ohPOs5/FI70RGGRvgMGVF7prZo5GhU0GXJzG4AaZ/n4S5870O
4EK5ZcL9MiscNk1/9G3xWyRMPxmXEumRkPGl6FPNCftLDOIwqDAljR5Jbz4WQK+yn5y7ujXLSxZj
WgPrsw7WkL2GEgnlpE7TVGIKq1kudELGNIrGue2RdPS0hszXtkXT/QO8ufWEs9bKPBZd+GBBJDU1
84TCOPkejhJgD6FIMFE6m7wNaZpwu0a6XVgFw1BUBqMc9riqf1qJv6QY1Na1IqhYUYHkNvHaZYUz
2p2No2ytA4sVyCwjFYXPcoRKoXOxrUVutSvtBAd5uZoDhobtSLmQfUnP3+X1/Mg674T4HQ1bSN2J
Laoeym3din2mWWAkIWuCAE1wNZ0i0hQEwPDCq3c4ALDJwaZtKGLxkqVd8jZTG/Payw0nDaLN4cRa
5Dbqae/QmCVpsA+Mb6LYFmYh9q4Lq4atK7ocuY9SYiDR3t2IzLuS3IYBzC4/Utu4kqdcL92IgKh5
+Jhs79mYGnAh7Ox6pHeZae/ubILMiH7vAZnC1S99H68ESXuTA0TBMFrcmnqlK//iQ+I7wMCkrgzt
jel4/oqm/zcblYFar2kR9fnbmvROFC9/ESTp2BZn4VYlsBQaViYEiJwZ1PuBm/4i7wq2aV46+wCy
73X0MemmgRJLj18YfKYAUVh56qWXL0zfJZWnvIyT+TWEKJjyyVprp/jNK2vvADooXIYvdvgvawCb
1/BjebRR2gfuMx0oJxsTzdEbvpq04XlP5sc0Zx8cdfiuRI1MV4/IXHwLhkxs4DEgYxwwWt49V/ZA
+J+mjG9S4gA8UH9M7Rh3iDo+atHxzih8PPcx7xApsNIl9IFMZSQXJdAZCvkElvjS4BeXE7OZKbmP
700Mu2xblj3OBqwWEPJQrZ1HezibZvFtGZKYJSmORUvdhSvPVemlt8W1cuP3mf+RBPKAdAUscIcH
yO9M7wSVA+cAOsOVeyfANsUT8my2rCzREuUca38+Vm5EYEaUYgoBMmQ+S7JwftzZZttLTaieWh8t
Cxk7ozoZUBCIdGBXgTDPWCZTUO4rUDGvbjg9lTWu4lQIY23G8iuwFLAJPy4XSsDXUqNysc3mlIYD
+NmoMl+DxIDE76J29kq2PQhb+5y9XhuZ8s4zSbbBZCPLypjo1AakGtrSbiX7Ao6QxkGrTcwOaWd9
kBAM4pVKfD8hk8ggyWkoMkZanuEEMpyZw/DWZgglAC458Nz86lAaqc0Kq21wSCJa06UIEPM2v6Ul
mIgIX+8barKl8gH2AuQzD6UYk9cyhBVgOKmxzzhgtoXm9y6A9u6tsUZe3bLwzX05n2kXYzIukdw1
c00rl7Lf6f9vcYoGxhJ7AN8miEAmldpjbI43IupbBBh4koIMImM/denKqAuC51yHPSVZbGRjVCxP
xqnAbl/78YvpRuOSeKF7SguFSt+gn1AptHNixsOVsIoU9HgBLF8AuHMhfAOekc22qakNAx9jHq2N
vWlAwT7Vym+3eqLKJ9UKc1OTexfppLeyfpiCqmIvZejgOgatyYNEa564hfEWjDp/s8PauCb4Qy9W
bvYn5RrFro/v0veBdJhMjelT2MfmKwzWbgn3N8Xf3ucgk7jQwQQF8EnrjLMiSsnYKCbsJMYUMv/I
XE/eKheBfGUEZEVTCR8aAcxwgRRx+mMVzFowMGnbetDEl5ZV9skv+AfJQZcnZ8eqZ+2hTW1sDZYu
nx9MAx2IU35akX5oKrId7JhiYp20JgujidCXbcsSwGwoiRA3E9KmwrFjvuMG51Tk4shu3EY4kFZP
wp3G5zTHl6qrCi5JXX/3LQI8a6jCNWAdpucW6OfERFmMQGrYjaKCCBlSWDfp6C8mMdDstlXwwf9x
JzOXgRTIlyA2M4zWUfJpZUZGdKH2dlrhjHHIDFo3nEeoILI3vxIceV703iQojluNB2gqjHRt1Mk/
gwiSMUEUYtS7yBkQ+tLvkHqj4b2qAPHpbJ1p2JmEF9DTO1vcOp/SQWFK7PDmLiQ15ioW0EF6lLge
QDrFWKtAbpkKcyN9++bm0ZMj2G/Y7B6twjkgn3kBuPGrpqhBEeSv7ZgUPKRdH4AQGa+XJYAvnT6h
v9ozO7mMhXHpB+t9bvxbLed2JfP83LvpdVZ3ZYdZEwVqwHXKZ9zH8dWCfRPwFKHF9HeDyRVBk/Tk
Oi3hxxZ/Ikm8A3PbYwKVbznFIAx7qDDs51ELcQNCGe2JmiKQgVCOBOKwcS1dxONxyWQ6n76siSXK
EIDVb2b92/SE7mRzdKcaxd8N0+sAkT0VOD6eu8bGj0E4pB4rBs9Bi1IM/dUnrYyGI7xxMFC7GdcK
fx8sYLUOSu/b8uqfWJjeUhV8lB5FeSA5s0seHZVm10HXu7CQ08L2zQOEq3uqKWJYIy/oz3GnxSyc
pNiSR39X819aC9sFWlRy2twzoBOa7QKOapNULxVpwivT986qyuEWVC7iEYFtxAlx0BPDbfSoJPvW
2EENudBAKdad82rwajThiWSfbYvT4JToGSGQVZIUK9dx/k3TRBsIDQpuM6soBpf8sPYorXtHdS08
KtkQU6djcBcV2Daa7sPNdL2oJsklZOXeWvB2rgsBvaCwx08BUELhqPOS5rUGl4RPaEKSRI5Gp+8f
cYfEgObzflIIpkmlkM9zgEWtz+4VWYPTw0wwkCDrWMRO82AHQC7bGWehZa504D/ncZh9M6iBP42x
CGkwUfcIlyMS16AswOx+nmfF1ZgQGJeK6MkbnL++M08ha8p1ZQjrjOaEDNBkPvoFjxrB0geB3lQO
nAneUH46mf82s1aY/X7Fu3ZC+wrdVUSs+SXhURh8jT7/noN233fjQzMn1xAinQ4AL5QjyDPmK6QC
Xy2bowmHCD46o3no4uAlI3huIS3vCSfbfoiozVniBJh83I0NPsYzaW669J2x3oscMRQz79WUzNHP
pNS66Ov3jARLJDnROTeb3VSRfy2m58ZljzWFH3nl33tQlPxOBGHUqhFqVt6bj+CFd3MkgVVjYYzx
GxDxCa4rWOki/RfHmLabsfqMTBt/a8GMyP92ULrgXXQf0sg627l5V74CLULYnzr2GiECekTvM+DY
b8YG7JQonttwJLqd1nHhkNYhQQB4Y/uZWMU60MDBZYgOuSjVQ8ldsq6j6lUG3dvkE1k+ojKN0XCl
90xmnMrHpGxvMA7IRu+CAykYL2M9knIfeV9DfT/6I2Q4fUXBQV/+7kz0tUV251c3F8+JPs3BPKkK
OidN7kKPPgix5sdPh6Ppto/KqB/L1v0k13Wbp4gjTJMrOJ3lfkQ5pQleSjy1lTGpYk3cEDOUF95a
40vIhpgwwvS9qptvTwN/Jrx6iIMnEh05lapbNOQ3OFg7N59ORQ8aGyMWcbbhD1oz9tHIPtlvx8uq
YCqih7dKe8+5DSapqFpUHsK+BXHwO/q8Qsg7MAANBjv9Ri3rSr12rc3JVPiLooBwKrvymdpkibYa
QEgTkDHHtFS3mJt0+zWY2VXN8MI1bLCV4blHnmAG3uQw+eULgA++Nc1FgHJ300ztH3rKdl+rcm3O
+lx73Z01TgmRAHZrLPdJMF2UPdIaW0+vHvUsAZqYttK3QFmvlfbfrEn/Dv586xUbsaJ+qsA7sYRk
sz17dDsmE9JI9wiCDZeHgnEWqBSDSSx6ccsj243r7Z/jdj9NO3zq2L9YSl/4AyeH/IbcFwdQqYyU
s01Alm5e8h5mrbEvyvBWGvFNjnKDsArnZEj4n4P6yWvEsyZKym/kKTbu2R+SAZuaQNHnrM8QbJ0i
J96HrXEYmuErQXvgjPSAnY9X0sfT7kojZVHSnQGWI7cQ82eN9V0Zaj8QjKFFkXLHegiZKbtc0uTT
mBOzRCmzctO7vcS5G0bIHinKnEl3we9zusdKY3cxiuxcZj7XX07ybCKKF/L31mpKL4p5stENl9lg
E+jG8lQ65rAl0NFjb2S/cQiwW9WzSS8aMR3WXz0DrU66D5PEtZlgdWLyyqXR9Po94q4d2/A1yewn
v1VLPw/ORaDHdWpy5kVBQPAG6OsCqIOF0CtEE9jEWbWrqlJAAZ05bu/G1PIjCGi3lam7VRpkn7UT
AaarWYFz3bP77ttTiOQIZMolNcFLCctFc+fk2xbV4VKawAC8hiXmfBd9mqgrE7veT3dHhy8ATXoR
PfvEN8ZNWT1mBas1q2FGUFZ5tBvibOsW3AXFgDC7DBoyt6dvWcXHLM/IH/dOoypOBJGCSXG6x4FU
c6sDPVJpmIexfm9xKNsFAGu43QfWzkBFvOyLC/osw5nVSB+BhCmqDTKg77RII3IhAh/FDGB4PWbj
/Ur9pwqQtIX5Vk0os7zm0w+MH69xEfh7D3ZH9u1YvBqyeahJrltUjoLo6txXd5NznhhZOAVdV9i9
u3clpztnwdpvCmIV5BZty1tgC5gOcDymu2ipw39FPb6ye9Z+ajyEiQdEaCQMu3N5HSsbcvq8V31w
zQFmEvqHDYvqfJG2yDxJqQ0Sti+DMpARJVFxV4euXGAzrcv2EKk/6p2WK0GQfZHpbAcKbavn+D3p
spvTzEf8bXLZjuVvgv/AUMQMOQjsUiJ1rVigDjUfo8EhK7fCk9sOXLZsk7VgYNPO9sVWaCoxK5yd
pn0oSwJIK51wejTyaio6GyM5MJu7hEwvx3umFjT3ySf8LLQ1w27hfxqh+dEExbGpDEKZCd1j21zR
YDEubVvqGpuIrWkaTjiONzPQG68j4dYqXOe+xnnN6uia24Sm6Zidk27oTnv3F0/+c9nUeueZYq1o
B0Qi38TApsv3k8MQT6/uGN0cTNWsnODMW+2LjPXOtaYfXCzvRQJxLpDO90iDRfSrD4t44omt6axy
j9O2tzXal8YkzZTebGUXzo1kFTI4PGIrQmseFzg/D9aUPTiOnhfxWH/cZ/Rjn72C/SR3djoqVvir
nHGmPQTA/JgvKh+TjC3YjIzBGUm/9+ahh/B8qu+gMU+y9RY1GRGDx2afLc+D4+pXItnf2ZjtAO5S
qGu/gJtuoa8zPfVVyP5R6uR5mN0GpKhnkT7HPuw5zmrAygPWTRV4YmtEaFpCZDGze3QstPHUIdGu
A4dZt95a8jfgBzCRKo8ofXmLhoU5iAvv5IpdqomIjvnK2C8HNFEqjDpjJa3ZRlCq4uJtnNP2zzLu
BIhsV8QJjQkax8cRlG49mKQLGmzSu2UrXNhHg+kQtBO60SUCyvmX8CQvgFq+BJrwQ2X7yJuK4MOb
suF1ztiudqzdzvPoVZtWsiwwKrveCMFHaeEvopRDtzFN/odtjLQTVCzUB/R0AIGSNN5UBYZq580u
AmiVnBvOn85xEOTurgXPVKX58r5YN/38QAT6+W7Y6Qn3chG3h+54k1F3iud5F4Y27Pd4zPZjh1Cu
y1BeO/GR4uich/PRcMJ7UNLOcV7blrIPmRV9O66ISaN+Uk9xIKjB8KLTf+4rQc5Z5h7icP7Gz3iQ
Mnq2rHbVAdegVlp7E2qEwUGxe4c6Eans4fqIIJ8J9J89h0EI9YxsP7xSoCy9iPPaALhJ/nKeHh1G
m9j2N2bg3CQmLIEMAp71Kq/sU0HcwOgq+J7V1nbJ7LbqjwhEBGilow04Ny/IoujFe6Cce2rGAh7m
j06NG7CLw2i0G1HmR4EiEMnIcW4B/aSGT67XTMgJ2tKa3HoYFuYY8A0PgJfyDXMSxGTJGs7z0YdB
5LsEhGNCpsj8Z3Dfu6inEiUfVV8c4iY5IFlez1B6JTlAamhWWvLgjE7NmAq7dF3tejKEjIwIMpmA
4eeRT3uxwv1x8IPkuSsDvl8kOUB8+rr/VLG7raGXC+jweYDtIN+7bOMaHe4Hba9Zxu1E/5yl+ckH
lAfHe+Pm7r4lBCwwslPjETzQMb/VyAX8onsklXTF9nhlZj7PzDTzNdrnnKRaH8PULDGTTODsKGXR
Bv2NjtwEqQXri3l7kZCk1nZsSeIr6ar4AMx/eRyd7cAlEDz4ytzwJfXFv3AAhsPTgEqyPkq7Ozed
JB8ze/R14C59Jww/IoNuusOSuZJMnFZDbag1Lle498VsbE3IBEsEvvnFEV57jjMTCHltvztD96sS
SPnW/XMmEm1XopHAsILVXbnSGb4yFGFBX16GIScVwj4jzhBMN3jOkm1HjriwbhnJqoVBzZ8N7aPv
gOGKXfADqbUsw6i6ehZ7uiJRDE3MCh6J+4N/FknoxFOMEOqPfIwNmp+bZxH/akcoyqzNmBjH2G9f
mjnkqbr73aONOWgAKfbO7dq9U0ZQRSK5m7GsQ2LeppV9tCNvS7Q50LDu/f6NkVL2EprRMejHTZY1
BNiU4FWRa5ALF50mb9gxbWYyRQ/KSpztUoXnjuxPOz0Pkc94kfDqBpdRYyFxDkkNjtkaDu0F4SFq
02KnaPG6wD8rk+WNdupXmUgGJvKD/f3Z1fN9kuL/0IZtsgY9WhTBnZRVDQ5UXLuo/uxFu4ppRZdD
Lh6kQGxS4y8kE6v6ZxmF4ALH1wGNglCfCc6nlSC+r/L6tRPDH5IvrKk8Q05YfLqRc2WK9awadtkV
I3krW7VTuY/UsEM/gpSSxJ/CeQkELO4WiQUQrV1+Dw7qMuMw9eAV+oLem6+Hgl8jA8z01ddkzIXJ
BhATvC+bUIU0veVtx/CqGR/bud5pvHRLFWZALzNIMf2b7sab13j7TgVEjhhP5iyIMfvs0xkjgrp6
nnoVyj3IEjNrTzpZ7RCC5myxxOtFHpE+Ku0bPgBUtzQ/7Hjm0rk6cbbvBVgrGYS4ouNi3XfhkRaI
JBhzjf/ikJBy3DXGZ3N35+Jo4qX9rs1hldst/GDUj4QUtTd38h+DzIeF0vkv/dhEKOeyJ4Y36Bzv
/EEum32p7tgM4PUF1DlZHSPm8sw5FMci/KdTm2froSmukUkPPhVITeLLAO7JhE2XThXbo3J1p2Dy
W/9Ngxr8BwSDUh7bUNE++b+Gaj4rFX/JmJUpKqJotHhbh1vFw9aGWJMDvSva+Qse/haqPiwHSRmP
d7MI1MUysfKWLQFw4DuKD6mQ55CubkCL4V4nLEIgFLXWyeRtmjp9GyeA2g5y3Dhf9a7Bl9btaiMn
zNZ+squQZ4t+Jx1x5BTBvqEOdodw3wzkF9p5+zLMJPT68VGW0U8ckzfRYJeIIYJ2ycmhNZKAd0aI
G4lNqFCrYcFUv4ooMjzhWHfSDBZjZDMhRGdCEuTaQRdRu3ptMbkP+3lJuc/aoadOoLJp5Tey0X0U
TAc7p+Cc669sImEE/3Bmkg5YewcXup5pTVvOxndUVYyB2dy18d4g8VYgukmG5KvsIdfD9+lBFkp/
2GbwPdjpLYeBg9BrNhQbKLxhV7sNg9rhQVIrFGhYmHMvpdETYzI811m8hZ91V8E+F15pEGHN7iR0
NiNreNOkFzHSzTiVj17r7vFnbUMyuFqb8IbIeepn79np3JfJb/diaA5DOtxyiw49taGqAhhxogvK
r3qJPgxZkHMiIO4e9LeYfDlx+ACk7uJnIwd9YaH8nWa9s3F1RxI/luXMgBvq5su1my2KlSPLsqVx
F0bDi3Cyx5iUXzl3N172jV/ml0ml1yGMTvPMWDofMwgVOTrfAV5w+dOL7KHleEyzZJtn9rdO5bbM
q5MFbN3C1O0lIU4wp7xGgfVXxPU6himez8GztOKt2eqvVKu3Ieufhd/9umJgjZZeobrBWIyq7yF1
NjYge46/dU/MfB6h2gjkZhrJygG5x4q+fCA1EQFoB8EReWs25OupjF/y2YPcQugDIZfapO0AK2JF
5Z2Lxj41aZJ/rYMquS2Ms+WONAk02ZORWtBnspUtxDFqfbInFCGjww8H6FbKCjICwDDymcRcPFrc
+ygmrqmVYw9uVlZZ/RsCKGbe5HNxRxfGb+cRVJbPRn5MAnzHuAKGfg3S4JrlfAuTO37ElAhDq2wG
lNSXPV1zWzMkMFhEJKm3RuNJ2AVSfV/Id81AQsKdZ7IA6SvurypwD7OWB0ABSxc8WMrcdKySFz/+
mGWwMxOSDcr26mTOKnHKbaKYSDtwjfPqybGmQ2TpA+Xky+w5LxWpD2Gv9pHRrB3sRV4uz3dCXeG8
D77P0ixbt2VI6onY+bl7MQa5IUjkFx7ysmrTmbBwxoMy6L+mTh6Ri4BGz9pTZYoXYN9/FqlYIm4p
TB3zzQFy3jjFA/veS5ZaCKEKkJxuXd8i0vOMoT8nE7FCBeLOFqtrNG0raFppaJ0J8ttU4XwRfgpE
NHoveMuJXWCfSC3s0Fp5grQg4a1b2W6j2lz29UT7NB7AFx994byzCjlUvvxSEeEgNYF6FQwHww9e
hc53xtS+iTh+mKW6BXU1MZw3YBZxo0pN0vJcuvua8TZo+2/TI8jRtVF4p58tJCPDSE+grhGaBCgi
xc8MUbm5q1dCqBUuuX1O8erfDWZhvGuD6GyQJtXWGkrHVCTARLmKbaGePbLuFCHchZU9s8cjIVm8
x4a1mrZlgmAvp/FiO4scAgQU2EknIc+zOysslyjB9n5GHE9cMLjmLY18wFDa+q7M7CWIZ3Sm9qUN
BkxE3Ymdc7hoZLFSHtsEX169wHlKu/Af3o8Fdcq+Q5Sim7+ouI+EMkz9EyYqRv3qIcX+OHEO98Vn
BQNSImhQ7HJNbGX+3GyRYCxli5EQBSBQcEbI0y7T4qOf7r7vYemoH3J+t7YAhYxrYlDtIeiafe1N
l6bDijSJYjGzSBpGnlgf9KBK0QYB0k5zjDItUZfSxlzLt6CmMypiKjeYdYRWhj30iwnbaPcUYZON
+m6fl9bGY3FrZC7DV/MsCmdlt6DyiEerRzieJOjV5noujlllI59nLpru5/HZE++uw0wbPm1S818+
pn6/LDuoGuiOk5a+p0f859IzW/bSiPBo5aglA2agYbO3C2/l8+9Zum6rHrdjAKygB/AmNgN6D6fx
1wwWTl6WbkyjPzQJfXp5TzFNmflEWFiB/AApnjbyHrQIBEiyE+ruFifDfjXNfjnBznE7JM5e9dmR
kBb0w5ocd6gyTCuIvo2jPzbVoF1eB9o57vHV/0bGESOYLXZ2miIaI16H/ICcDNbOLoFT1JuKGb0c
0oXT+0tkgWcW20sa4+VgYWYMrF0DbzKYjoBXNmXFejp1VnJ+TWtGZonFneZujLjaCjeCndTsW44C
rBfYBeZVzDwub52nAcZACNdFA1Vw0Zo5fAJFuBlC6s1gZUcZZMfQ6iBjbYIi4PwzSSiDhYQrPC5Z
84EjG31nB9xpk+K6SqN1NV7jZGITkF3sEeO7wD6GH7m60ZM/UDfeWaooXVy27OAJS8ASETvbqlxN
ZJiZLqkPAyFE5b7hSjFoX1PMuVivM8I6y88Ky3GLQnAkbWIqToGfH9v5OECMMHmMfDDsDIs+ylnS
KiDdAI7IyJIjgcD4mbwXJFnWKp5IpgoBd25meyKNJxI9ta3rk0/qEwDaa/uYsyFH1+6ydpIdoD2L
QhJwqYvoKQTbi3YPUxdbgbxhsxiF5LgFToHKj50KExVlHjAD67XvwNdwp5wpTKOtY29O1nbQTCZ8
qysPhtYFPDaMb7jEk/k7jG1S42xgaETQxvcjMWKsZRDuE5kBo48RMIJHtA6/GZtor9H5Ln2WfWxu
jl6U8PP2Z7yrO+ZJ9+gbFCfxK0ocutH2KkA/3HmYUUPzYVYrwu5JRIx5me5PnHss042uyYCPvXXa
+rCFzee+rV+S0MFs3mINzrYpUtOxBo8v8n0Sj2sKulNL2oyWIUwyGJxo9KDlm/mdv4Jwz4YlS1FR
TyZ+BMFtAMkc9nUmkge/tvc4ZRdMsG0kuiMKsgG9Do/Hlt3iEt/NxjJ2nTpOXg8N+nWYYJcCESgJ
buqd6K8ir6qnioEx+tog2qW6AKoPKwg1k102WBrJjfW7RyncVZC3m2Q6o+FZmqRNVq36ahDbRUW0
s+CmQQYIH5XNS1bUyETJykR8vcLjfnCT4aHNfuXs3qIWGR3mW4bO0bqOnZ208e1hUo1iChb0Hbhi
jp6LWaHjPBiIIYXKLFL4TGm9Fvb84ZLspTLvETHcamw+4b6uDPoUJ2o2SqldIPSPpu5l4UvyHDbw
CbIiw6IMiZgw02MKcCsw86vNvMdDzChRUPpme2wTtAkAD/mh9kHuQ3Rp1ui/lmasHq2JlOFcP+TY
cTKcnGb9i/tzRTW7zvDnjrOPqfypIAWD/G3memc34IZI1LHOna2Og23STkRdKNga/WPtW0gHyNIe
s4vlNC8eCCteyEV0/wC4adnAbVCbwmGzYFbz83vNQpIoFhUmo9Z8n2fFkXvyL8rEwiQrVEDAMyjw
QUeeBBEinZ1ux/EjJUe4SnBQq/IxxQrDhm5rxIL1o1q2/fAloNPEELNjtpDCrVESgURhkdAz8naJ
/Cz467vOvGXNeLKN6gjmYkErs+lMqPyMM3t6ZA8AMDfcMuuKU5xqBKP3tVS9oFld6mD69uvmc4wG
hvs1aAPccyEqKtNnN5AtnfKpIdKtA3Q50n5nSUOSaLRL7fgf04VVp8qjZipmc095KYMuAiU5/ATs
ksb9SORfRQWMKmdv8XogObgHkiGUf1PlJ0kei4QkVedup4jqtaRfsAl/wsNAzFdKXgDXOEc+iO1N
nj74I7d4hiYhKa+Bb19CJ34AabJL5m4XqXwZMbzjYXmP2xOM010XMykyiqeEvKie+zlgCdEQKxU7
4KNSh2nrvMhhMIBrZT7qkrAAzy0190BE/qYAhqIBg3bm3J+nPUjRRRd/2PqxBBraz9GvC3FCdEhC
Gf+MGd8kZAl+mAykz79wvLmyfmstQEWJvwoT63H2L/TGdokGrOv2Jkkghme/dYEmkgRymQBwDfyw
BbWnhXclx+vCqGnnJGzrdPcyinjl1N26c5uFkTCt2qY9RDtnPksnvAWMkSYIhZnW17EczrxYxOzw
rPV6C5P1OqEtU9SPJidOqk8VYZ3TPK4cYsiD5tRJkBo4EwA5CaM/R4S2WdCWOuOed+ziG78XHfVr
U9cHq/M3cfUfR2exJDkSBcEvkpkgRddihoZquMiaRpiiFH/9uva6s2PTXSVlPojw2OlmAM1qODQI
AHyLWdd8oRG2irgIHIa+DhAZTj1f3fiRGu1lsNyLECzfPRCalnhuHfPPS8JtyCYHkcCy4G5CErCU
2bhuWSP5joIlSOh1v4/rS4QuW69f2v8Z+0Q1zlUTt4GFYWHEFA4Vc18HJFont5YTfnKDSxcYd0mx
25MTIyZoEelvFBMfCPaxj8s1G5r1SC4kdRnhXH+lfhr5ea0JSAzJbAp/hAsv1CKrt53dJRaQX7uU
FJ9BvC1r+HelMj9Y1AOfCjyC/JwYwmwimyUwTRMxCiZI8ueqjcuVyfi37O+AlIJj3FIRCeXXV0N0
rEyYKj/MxtLWNiCp+VjQ90p6rEHIyqIlc5Aa+nF1bQlS+dDakalN+DkaAHAms8a63jMg4B8kqBt7
7Qa6IM+68DWW3ikZIpnsawgeGjdM41dc3CFBGnmDt8PRKoQwHhkCEeo48mAazSb7HUmtY0Ah+YMW
c/TBaYzdbxdSATTl0a74HJ3nWQOFQHA7aeZv4aQk2aiVF/d/3Jirqn6rg9k6KQDtxisSht4AVoKN
Fnep/V+1IJ0ed8xQMLgOW0nKpiDpRXfrQ0I50/ewKwRPY/7DHh4f5W9FMhoNQaArvhqc6WH64HJO
xLiJPfc9Ig4+gyzoQtkaGMLPDKCM+mJE8xFiCovH1aAfsLJB3fa3YWKuKIBoDl4CnzWNni2bIthm
VXRQstl31UDHPYdLH0oGRAlQhar+M0r3bBqPpPrAirAWIRTvNttkHG5BEbKng86uFj5FUdORf9x+
GQSeKxTTzJYYeZDxQutodq8umDnXdT58qI6mT46bmlb2vENzoQcnCDqqY4HjP5nrPZkdG8NlC8d3
hZK2spgC1CZ8VrlWCAfbGjE98YKaX7851SU3zJ1s/HvsfDTGv6bGpI3CA1RaFFsvHh5et+EWIgLG
IZWbmUqX+tiET57501r5KyqFtWsSd0XO+6rUHklOrWIREjzMk1hKnLLbFqB2nRS+GCwyWcjboMJN
OD2YOe6DnNfYg9vmv0Jv3BQu1MGi+RISN7oqGV7aAUJtAlSQ69l0/gPvyFQpeg20Zm69UmbxPUAv
VXq5IkVkJbtu3QEeZfDhsOmFq7TUCQF1bLkqdHuuullbdYcyeQ+b5AKLcdeTo2GO+ZrG+XvKh/uU
hQ99zK9l9eUaH6X5qZTa5FzuCIEQf6p7FkQI6q4dL4ENUCerun++4d/7ptr0sccsDBNfuaxt+8Ov
glcirxYppU/e411pvBXY8jvjE1cQFNYaWy1JiLhWL7UWnHixSa8iAZ5k6xQFuHACZ43s994O4b5j
7lI5xYM38Nnj0cAm/TTo3qNnaM/Q6Wgw4GkFqRJxvjHD9J3R2s2ZkPHjwHBcCHya+ez041Ej2Fda
JT2fg9td/4YU/6FP1HnR9I0OeSkClq2V2oMSu3CWvOl6forlcMGJeu3MN6doTuhZLxAC103nbHWC
hbxI7gI/OafAXkh9/Gghp5tAMkMWlg5gnSH4jan8Re5tfOt18NN10FvrKYw2CYvLYl7GCc5fKPGe
9UrKxkqD1qjN+zmvhF85MOPknPjyCbMrWVVN7NO96N0wm1XKLoBWADVotIocMj9ipEZ4OLANdyNJ
hKJ79QJjExntGin9pgKBIWExDEi9O5uQAQNDp+fSSDurLhrulj47CMZTxp7TQ28mC/clYfrkMb8f
tMeQTg9bkuI8aTu+p7tmOS+25p0VNhagQniZn6bCZFyNoAiRA7nOCA2ZVNXOn+e/mPVP1X2Sdtw0
rz6/t8tEIQS+7jJ5wSuDd3Za5DpOJ9W3Kya927I86ua3TTvRSeD5OA986tCA6wr8zEbE9dqoSYvz
5L8yP9lYiePG+X+lmQ3uoRqeihTpeiDQw4bML3QTyoZ+amy1qaT2hJnoWsPWnDBwSthILk9E+DMZ
VLZuto8oYrLI3GZxhTqMGd3kLOGF+qG9bVgxtIa+D2p9LZqLQ1pvY3H/MTZ2R15veCV2Vx4KvUXO
7WAdHA5jQpijlkL/pv3AE2EXycqcE+wxvPAWbseCZXcS7VPxhpBpP/4/zbc2EexI1OIwsfjHG+PX
4bpnLbMok3pXT6Al7Gyd5sXRnsF3HHv5tI/dDJWA92+O0ItqIZb0gCvTeouSNyzE6xH3bySgViKq
o6Y/TRqB23H05BaoepFcaeJeW8k9cxChQQTGzLdEprQcZc/V1e/1sfwNsff6yXByc/yqdIarLLkx
/9oXljxO9EVejY21Vk+46dZ9HT8KEO09eQgjPao6mfketXFB7IQcfFCM12o4hqbasmc5lFVJWoq+
A1pD6oTWfEDhP9g8mW679hsbEyQ0SdTRpxo7tvxX5ey4xfPIuTiOJzc51N0na6xuApsDqZNpVowi
asbvDz9TTbtVtDdbV2tm+nhuou1U/xK5vckQMSW2e+xn1FFPIrNCa9JdGu1Wdx++IkoViak/naI2
J26qhm7aE5k67T0LJre5ZZZescPUTmRLNHyaZc+ax0hWYxvxdOxa/5QSEC9g6sRRifA4+7Cco5U+
unQ4+YGz8st6W5r9tisvMFKxdxlo7fQt5lCgkYcOVwp4EiXfhd8sR6poQ1JmYZsbfrGbH/vUIT8g
giEd3sNs3I1esPcq4y1B3eEQt964nB1A80Rw6sK/PGIWOV+PLlrwrd7F62wSS98qFsHw6vFK69cO
J5zL+C5OtjGzJmYYK8ujHPUuWfpjgrlDR79iKbvAZr/N65OunUp71XvneqI2kQeXz8y/SVB9xi+w
FWFep+R3tJ7C5g2H8LpkDxOx4s+mZwtomGY6+wKxsh2QF/Zqi0dbvNjGSzpoq9z4taNriSas9HdG
/R3PykDREf+MsS74J0Es1jbgaDTjWrOdJnY4/FT4BpeDR2qHc/NRWYpxJK6aYQZN1Dy8EJ2/9EnT
Y/26iMIThffC0L+T+j1X/2LnhqSzrnZjh/61eCk6xq3lWVZPuQlHn59qfAzxjwyMo0e0S1zg3FLR
OSuqG6q3l2RoH7L0VzJgAxf+VfPeK+iBquLXKtpLrn9F1r0mfJN1J+Yr8lj1Z6vQDqVhALcbqfT8
ts03VCnpLelLtIeT/XBchty0aMBa+S9lkz6ZenRB4OwsajI1peTYaUqiDwoHulnJJMohzn1lDQW0
ohryAOYztPRpHlI5kaIs8aThOvlxCL9dR9KFqlRqwQa5o7b2SLa95AVDS0+nlJAys/boiOSiyqS+
iaUTbeuKSWABam4zOSMmNU8WWDGwwFY/RTzF82QwsG9aZ6Y/Q9b/oczJf4oSaTD5TM4XLCsbyACE
YZ+8Ti2m4MSWVf7QLRH85QOT9HLtexiyElwWYFsLcBsM/Cnd5IOL0e2j9w62fvQy4joHEIpwgE0W
ZOaQka9jrxQs/J5fOfJuQxquHIxuU8x3hGBSytecr8sSlzmVBr0x+aHpQZje7GxcJ5ScOnioetYx
jGqbph4+OO06D91UelWGdzbQrVmaIDPnCQ8k4WQMsTBrp0Z+6goybtIMexo1Mx4dJa+W8ja59lsw
nqiZGyj72v/frxyr8XPsPpEiLTt4sPnAwgqTd1MzH07RvgzpbMggxzf4LZiYOdTRPdUBYctUB6uS
nCHFMBCQK/HVKzHhbOAha0ibD/TfqnkvGfKOsENdwE3YJjYKaEwd/kMWsK4r/9SkWApzKIBSp8Aa
4I1xrQUzcJd3bOCYdFtzW4iAyQHj55QZfB3Flwj479Qxt7OQXIzDZvKIkiWpWiOResCMXRTYdxUz
SDR20djcQJNxO3rlVpPjmXynfTxSndNc2t6wZVO2l8z8X6bOkmfiMK+NP3yj/Z4OnibgvdY/Tlhd
I5B47Ed3mq53CzORe7smFqIAlS5ExpcqnvjY/oRDhJcxNnvZqWZhu9WlQUKSioIjXZpbNcj3IXYe
1kBoSBkA6MEEWxnvseKES00f/6z9Og0WdhNSTqLwkDjDQVfOwYQ6yVXjnSwP3XMzsfwtjK+MjACl
i11vVWvDreDv0wkM6U9ck0/TuVQl0/SdSO9kC/9faw6AX3MUGjB+UG6NOEYE+R1iJyzr1ylyGJ8o
R1gkmd2zrjDBIZuVsb7VSWWLbRETxlx8M3q4Gpq2m8CqoI3/a/SRIZSK3iZ6dK2ftgLXgmr1TVcV
s7qW9I/uZ/QSrPvdU8kuGKf3MrYMlGzBG8qUzcDgSo/7N8zo31YMcDSh/Ch6KCkTe0ajfjg272BD
zjHq7G8hwntjak+0jSvbbs7FGG48od+YvJk8fSBeI0EbWwr3vcxcOOTeUa/x29EYMWEDK5IdJ8s4
VIb69AaLrtPceXnzSsG7sfG9J6R4jMkOJ+WlFkRI2sTDdfFFFhMsbhQtBtptPiFwVdEIJhUAkIVk
O9GXGUkh5Rz0B0h6o/WgBtt304M3FQ7rUq8v4cBn6DpMT7jy+ehsU4PCEq2d/uE6zA8167Vj9NNA
dMhUcexJV6nGl6gltnKGRhuo4+Zhq0HoQxNxPkufHhtRV0XydG2cNS/eTBNWRsqiTIckHUHTY91N
bMxOeOTy4lNnVz5HtO4aISntiuUQpufKZDBXahgTROX9zXW4h/3EGetdkYcb+NzPjTn7Lt6LfPpL
4E4VAYmAaPlKkb+PHPRiqlB1l3jyq4VWhpukM0kexDpV0d8ajCNRrzO2PHS68R6O+P+l8dT0wckV
7Ub6wXNS0R3YXOc0+EP/YVneMQ6tow+MTgoDldjoH81GbCs9WSeV89xMNrsiRkolOwpD7j3Rs5kd
pmNcEg7dMFsuTOxl02rKwRDYSX0twBD6k8vFMixQUe1MspaAl6HsJ+jAVSCQjRXlNtoQ8s4acKhd
fTah9QyFTQPnLucScVTQWRXc9EAVW66XtTQZKfahcwxYJXEYhj9RlByl9tPIkaVKe2uIHvGZmRrj
t66Mc9QFkFG6cy/e2HDhkuq3YxN9xaZ19ALzs1PZli6WngJxv/rtwBNvYDytJ1N8ij5+skDPasRq
O/qEkQ3UkTSyTdiSsx3J4mW0svcRS3rfzB4ZQrmrolyxNSLezCWskwTFlPVZ1cEYQOFbzxrGod81
lG24CR5TDCkOnnxvc2MxtiGihUCuFHnvuKIJhq1urC2CZbrS3wiTvMgISFb4phPDxG6dwUb37fO6
u1Z+5JDYJ2he9BR6sxG9mry5tqHOFjkz3CJMSRctCZo6qDyAKIeWiBY3zYAa02eYc2Hc30uN1JIg
W5dOeEQJchberQ+LM1nRKyutHo7mHfKODCPNpSktmd4O8Ja0fWMZm0AH2w59GgFtiHan3RUTLbI3
nRIr+m0nUkylehsQLOC6XUyGQXxT/QqfB7t1+E869p7YQgyFgqlzsg6r8I6z5gnvx9NUJV8BMVol
eORh/IuZXeBTBR2bHMKQeRLcbdSG4Knlsm1ZsWa/yiBmCwW2wVSEASG+QfsOzAd2AW+XZPkmFBxc
csa1wd2GdniIepYNQFeIvPz1Yvc7dyn0EwxXHSoL5mPBMpbZxdafPUJFPQDeZdesXX4n0RM1awF8
zcejNGklXLUPrWxnWN3VcrS14PrNGm8XZR/aBGxbKzhvRtRF5lJ4NnE/w45QmH3rSEZK7vec+TCC
tIbdghfKA+4Zn6EX/ERIDwT4m9IKDtPsBqi0dgnT5sikEUi7uY9ym0HjP4sUi5QaxGVygQKUQ2ea
Vp7t/5hm9xYZL2pId1r0YuQ9Y6BmVRv+FaD8k6jy394HTsF0g8DB8jsW5nGsx90UDkdZ9H/SC77/
n1QazXNmaKu6t3fofvBu+sQRUeRkzOZD8Soz9hL0lkHH7FEHhxrOrvocNkD/5rJZLxMHWT16hsYz
mGoTKmH66xHYp9fEZHgyu4+8fe7ku84hzKOjJhfguRrjaUReV1Ca9Gl0FzZmQVRTCo2sj/h20PR7
1gSfARm1la/fLPIDBhWxlG3bNThDimZx4ZMl6saeEfCLUMPI47CXiRvEdwzZDKLLwhy9UYpJoc1m
ZyQpNf/SrP7VdEhZSXMstWZT1QhEQ3IkLJ7gAFM5jpGdIkVVw9pL2NhqsIpdSGPXlpKfkkVHlxy6
4Q6T69CD0MIybmHeRTe0jgk9RKe9Itj+WhMlEpO8ZZqEiUfZKSZuqYGgY8lqXNQVTh0vWoYhyNfR
u/NAba2CyC5HbcifWqMQf60Mi/l/iC59BurjegyYd0sTTRLH55wnQ6ZAMrUvrN95uc1lOcavHQsR
cmN2MYwJHVdQwg03NqBGhE2uEO0eK1kLVlCba/vcaNBE3FKnRSwlwuuQNYcwq5YISM9hIdZep64p
w9s0czc5ARMN60mVxJeBmrbFG+RoESXjdGSmdJjH/2RmPWfkFtd9+ChaPOppN556MwW5ol2svFuT
aKHAaSSKJwNvCSe85r7oijoeHN89TWB5+Qm/wniYMK6GkbOru+kD/CeZQtHZdjFkgLdtXHHu0dwn
zKONwroHXNyBH2z7maTaXfyIcARMCFoi1k1xazXAxwb+Wn1WdEGLGWv1l4bdOfGZJTTcgzBO6IAD
MHAkzGZYTaP8bgvtMIHiWmgz6RB2IQURaD4Gs3OKcExe2YiiNCU3U365ZbOLDPsQgOtJJGuUCSNo
OUdY2MCbg2uHySydsFsZSbP3RbYS3nSORm3bm/Jake7ixz2jZDKKLHBpCRruYLKuuFVespr8NqO4
lMM/t8nWurhHFWAirIueYFLeIVJwv9JGnCIavwQpe6GTJlmTWlx1eyntjQSxPKY/7oANLdI32Sge
sQcuDu4UMj8WwXQYifaGLvA5YB/kxfaLZaE3s7TXZog2rl9eOtu46g5GUu8DeeOlnzomPpFN+QXZ
CQvauOoVN99UP8cJscVjzK3GHB5laBRz4LloQJyufgslK78RKeuy5YBmbhae8zgGrzYnzUVnFALL
QKNVIearILC8KAOghca96vPTiHN/FIqz8FGPDK+RrpJRhdCeRQ6mUz0Llp45F+xcDug5NAYbHGss
vXej9WvG41LyYbU2y0Ub8968AbXxn1lsIAB2LTqZbEy3Oxi9far06QRodmtl/mXA8Ox4NsWNw3My
CJCmrs7wRqwlnDkwMweQ/tsBqzWCRIRlFTFC/SF1840q43Wtx292OTz0EuSgzedAMButsMG7GT41
pKW3+r1OPuyerbH/FjLYHJ36WCTGU9nYggWI8xwYJe4GI/jqaxg77tQ8UubjAeoUUwKvmBA9bqNM
Fg+oQ0xoHP3d7OKbiWFvgaLrV/lRvOTrICksby6ZCHYS0gAF+WlS9VmMjg+qT18XRX+UE3s1HFQL
PXqlPWdrgI+YTtxzEHqq8ikW1r4U0GAYV+muDg2fhztzX/D9I95hhtCK8uxm2pPnk7WLMksHN6ay
8HV0jaNlBmvTwXE9khurZZzs5KGn/DcOraHJj96Y7Rxw7EHZVmw0YdYV1rytTjalh91jFvGXYfbk
sjAfCvPsseztyq+RFb+sJ0ABpE3WswKXsZgY1+xwdpGgCjSNc5NYZ4sUc5AlL0WAVd5oHUA9Kl30
GFIKxzgV/KzhOG2crAE9zUkQzI8y11ilKsRbw6akBimJkdbQLzuGOAJzecp4QRw/e82ClkqNUZN0
KT6GYdOn4ypV7datpo1iJVJJwTsgdz2yEeTDhzAet+FkfLc6H7c+1ktdftlR+Gab3p8yx3sQY/+t
0xVQ6iuIoAv+02OURC9BFEJf1xD2lgw4sOAXzU35DB3D3zCkq2zjN9fXuaj0J8vDORLwv4Yb18Pq
PbBrJvPJzuoR+0PI/MI9k4Kw90t2m1F3VwDzqjDbezWQ69rIv8M2+gpHsHckmiymyiCfOoddAYAh
I8MeYV+cm19geb7F0G2U6b92cjzWBpoHq4LmrsMFt7UvAfwPsUb00Rf5a+yaR5z0wBC+JKBCh/IC
nAdLPX+He2wPD4TRNv47XlQRiE3ALS+9FqHMvLNv9dc2VGvbMi+dB9oRdbbSED9Tvam+uHWNvNaz
s6FPn0VcIVIbllost0P/xK5uAOwdZ5s6o9vEPuig64eurGU1PH+XRhC4OhJ7l8QFNBgUO0WWXJWW
P1SPptt0Z+R1FcPNK1gTU7egarq2TnJHuIVnBD1t6uggwcru5AMgADr2RPDl0ePbChzjVxGfptD5
2k2wcCKI0x1L7thKux3WNpOhcP/Vat1H3LTfxGgeRlE91xFVdNewuTV6MgKArRmQaQuXxA29o8Cz
guNgZMQO2i4hKc7FGstx1Q7WJ9QbmBjpqZgXRDCRvrwCDW1UMsqMKkYx4fzECRO+iqVpBAwAQgzD
GGVt6H1EgDr5M/aG8/rNnl24E/IvhMLE+tgNTo5CfScOCb1zipxgap9CFAsVLbTWly8TknM+K/GZ
uVG98jCYsl4yXwtDXsc2/YwanSE7srlFBk9/CpGf9bCswvoj8Hww6UH9ade+v3RNe6XJBs1G3C0Q
1wreGANgCIY0MD9HAOjvyH5JQQqBlhCX5W99ciogL5qHUPVczT40QMtPrm0RnnxfOzae9ttDGlqF
+fSdm4BgW5b6tpJ/ml88q8D+GwGBTKzihxDehhDyc2gdEuYkdG9ps8qzNcy0hoTXLG06aVsOJ2tU
n6UNmRxleLuUgLMH6rvBFbfBKe+aJ3vuGmj1WM9I7Zk94loXxbj6GvDsnLS7LLZnA0RVHXrdIveP
cMZ5TLAu42IHOcti553MIhPkvBCPAMVL3y1WcQrvDcl63dBV5uETNBY4wXnv7DPyMhDKo4cMBvdt
FBqZgjUfTX13oz5779qaalkZ4VPZ8hUMVfLae81bS1Cj6JT9ATbE2EET+Ss5XvJEhxoWFrh3GYhP
CPltadws0m1Bb558G+xf6zfv0DZjKlIzxzahEHLbW0ibO4gGR01jMOFIM0bTBkXLq5MXkSPyaYNu
3NZBw/vtoG/XjJZR6CRBKjYUPp7J80eO4FMiii1Y0jPbyq+27OY5hADTaHtfecAwZFL/SkgJ/N55
9GOxrjd0xtUlhy4PZucz4c9/cwU+qw3ZXfaV9tHgp5kG1vM+WbI6WJyMBeuitV2UF1yUKPXQT7FG
B2/PkfyWWxW9LbPSf3B9EuazCv3UHHI0OCTnqkqcqoRXeNTG8t0fjXE12V6NNjVmzZUysWwCccoN
/7f0oYVa7XOpEagoBY2BiVdJC1REZAi6kQmypzt229rH8hJ29ZHxOoOe3DsGZYOwBg1NAmqwy+33
AGwpwtDPsAaqrhcvba7vDBPSo4ObZMm8C46F/5vHzufgVuCYrTmGKkskAd8dBlj1Oo7VU4s7yME6
vUiV2gOthnHaJUdyM1K6XIGJmRzU0jlZpQ0sszry8h+nFvI0GuYaykoyVBd/Gk+TH3LpC1LGM+1m
awOC8nLreCHfV3JWUXOMBd7YNikObpxAYs02idXt27xFDqH2xDKuphCrhyHijZRIjkV8NMi7gh9A
AR5tBi1ddSnXmQS7soQodin94Mb+CsuS+1ykwwb/Od6Ijhi3FuBb2WTvuq1/tdn0wwm5YCywtlJ+
3qmBCIOKCQ8DciWj/3BQX8SRwySWK00lqLKwuAF6ajFj1YLpmvc9oH/ZGdwzSQDiGi5q4dSndGR1
HHTLSc+3gxLLAdYf+I2jMs3PfIrf/SB8CaiYMgyXgQZf0uHpZK0TM9dTr2FEvobt/fYCm75Wv/M7
33XCSxjbYg9OXbHEU78E8oxzhQRtuM9nW4pvxmxbEQ1onLX4KY7ddwvXgFEiqtAdrJp2+Sr9uZrk
TDfqg0dQixFb3P0TzoHR/CXYcTrOc5WOsHkq/1n/w2LPzUwkXI71kFH+lRgdWybUNBhRgMG/RAR+
uD6KCfbnpKblR6fx7sFUrsgrNhdGkn7nkk8lD56pFL6Dwj7B+V/bDTHRAsUJfbCo5CZu8FgP0DGm
6IT7oFxM5fSWu0TpIJQF5LruKtNdTpkdrr2I1WWi3pzy3Oj1YVLtywg9crT8B9/79xDX742MIeTQ
8Y4lIazg/LScft7n0UQaikaXeJZp7iFhR0igsgs9kG9hwGvkTwmoj3ZX2+pit9xRseiZm1VbRQSm
Us5DN/L1aHfHtOIczNxd23KKGJHJhcFmPyo9aojs0tjOvuXUGNPxXWLpwyJ0baT9pdz2VaTA4XXz
RzIukjl6S60+k0D5SU7nc4lkx2y6n94OOKPMA4LVmwzGu673X2XnfFlDCRqp8dc1b5TjIvt3ajbo
JVSoZMSJyis9J9CRE6mZFCR6T5AP2I8uFcdqmC76YJ87zX1PWkLBpLtUY7m2I7pxcugIqmT8iFEm
x8im2O+2ubUDG/aRBSXuzYGi2k3yU+mnbz0RGolZr6s0eapT2FMKH9nKG2K5DICgLT2gC4onaNmg
hV90GbtfpQ5QWugCeAoRnG3ddPqD1AVIqKE6GaLgohsE9GjpGdLPNvR1l8LZxz84AW2Lc/8wOT05
jP7exetG42Hucs7Jv7SKul3jx+9eWgbbIgnch6b8YmnrNdYQQ6Gpn4pbExgnF1aIiHzWb0PMrwbz
pbZ3lZUfbDHth6G9IMy92j4oNsEkiBwapiH9izG0HzrgL8HzxQk700yOlkfCRyDvWWRzaw4bUhfX
01S+Yju6p762KRz9rU17HqoaWH4cajR47rapwpe0ddF+VxP0pPFrjEY8feM1N/CXFDxITXIgcWNT
xRxRrkKm1dg3vgiwKk9Nat6Zh5zH+bUfiKEa5VFvxzt/97Mp25ehlOuIARAPxJs15iu7cU6lCytO
a8UyI9EBKiwYYtyCTeH8don/oufVM8h7TJ6M0826vRR5uc7pzeJR+2ohly4qJ/1gzlxhc/KuZZRy
3oD7CJ3mq+/qV5NiGe7BhSwmisshPockUA3zvD+x99l8sejsLAKCx2vswELzFxUb9ajPb76DMlom
cF4CzKwLHBD/7KAkdbZ2NqrA8jpGxUmZEW0qUD6PFNMFyMwjzmnvoXUBiV51M2xFwctKR4JCdSRR
0gy4F7tSx+OgY68z3kTuoJwKf2x9+swkXEVzAo+WG8/uFK/LPjm6xXglXfBaOxZUNcSBFv2cj1Kp
Q/3gGHAeSHe+Vbr49lLdZNNKlmZezDZ5d+80gJFTGLFIfqJS7a0KS7rLHdx2KE3duS2gtpsfoI+0
iG6DNwCXxlbmYSQu8CTn8w4g6McX2QKsDZ2tZyNrkAAt9Z5OV/bEOiOfrZV3IgnvYqqKbWqAEE/+
n6KFvZbZbbBrEvvZTpmK2dEXynl0F41/LuKRjaXnIHaY/6wOp0sLrbqElBKp7qXnjc+6YhdpJVUq
nmu2Fsu88Idl6fpXlQz3uEWtHQiTMjMIEfW4+t3G/JtrOCfr5CutyouTeR+wIQ7Ud4coca2Fhh6/
7cJtYpQrk9WWi9xIJupd0B/AcaU1iF8j4Hd4mAiZZBM/48qbhpvFThFVy4nOPrk6IUlbNjeSZCFs
qrXw62XixFsfKWkR48G0GwwcMNEtL/vA2PfU5XB4QhSrwTyuGxrEbW743BIYzYWHI5HKAHKPTzGm
uAVDc1ibhHxGLhKPKTljjF8HINNtJ1p71XjqyHC0mbmnWPhwauwrj1l81V9LoIncea8jvhltGteW
52yQ3+7U0H5Rr20q7s8UF+HI6Mb21G3Ioxe90SjY4zf6/E0ZOdweqMIr3ziluTwE2Nit3DxoGjhh
QBGuMa4n2H5RVaJ9YkkCxYijXKRXK0g2ta4OmTc8+7O3A0FkbXUbqnGAJNGW65+VkzqzUnwLAgFE
NZzXHwDJsdhNNvB0t33A1ztjEzilDTFqdrHx+bL0bFrHJntJCdgbiwYAGoCT4ik0kq9w3hE444Xs
hb2WQmfm73VojnxuO73C9yNyfHu4IXpkmbjGHeJK8M+fB4dYPoIdTRSBiJ03mExhYFCrl0mxceCB
q2IiehzWCGTqwxjX5zDrNkyqlpmPWtkkBTieTlXzMOmgKmNY+23FMz+cSpHeaGvQFIfNewPoPAsK
FFx/viefpwn6pcyKlTu5kA9ZwiTlo+q9NXZzur7sIycLk4qMWDnSYUEKTwFtYcrMXnM2WqseWuhc
fVZrnfR2ep2vCsBHmUs0ClyJxBLXcb7HOs4w15YXC9W4guRKfw0QQJRsLGv8V4zCVNRto0gHe+Lx
nZbbpmRTmgLu6jTjR3HkB1mwdRPzVnLN1XGy67PqK/Ka764CnQuUdDHL87g9r4XBaYNYP3GT/eBE
xCFn/Ava2p+ymyZ9tbR8dRasWZm/7GJcyW7s68sQYggqT2ubBAIWMl9BAciFf+AQorutFea1gs7c
zWr0RvV75HefpW5x6hooN1qwggBjNJShrEvP3M0gBpObVRAAFmjMa6Hu3PHiwLZuWhw1it7B+PUk
hhC4jwT2rZjJPkyD1xiLmov6VWQghAM0MBlysNbOXkwV3mKD6U3KoEDF/2ws74sYJTW4zbO0kfuz
yBmkQrspNoJ8e+lr224OlSAEaRyYc0femiLzkOBWXHRmgOEBA0radw9t+I+0L1mWHDaS/JU2nZs2
JEiC5Nj0HJJLLm/fK/NCy9q47zu/fhxP3V1MPFqip2TSQdKTFAkiEAhEeLjjnIKyDiMCz0pQIY+d
cYTAjKz0AG75Q/regwYGRT30Qdt3uZde50h6TCChYAXmc6EPz/GkvUDZEpl7vVPALobe6ojB+gk/
IWmAPigwGAjGfhX9nOo9x7+hleWlLekdw5CewR94O6ITuwErTe0E0nRPjJB18h6hFYPGKeQ+SHpv
wBgylea+RptSIVCCHkYlekkUyPBWgFoS/V2agva9AP/LRgEquNKBxGsN/3kEohdLAasb9JUlI8r3
eu5nTpY3XibLEmJP/DmGBWrMNkCxSst3hmq5cd29lkC+A3wjGQ9TFP224OomsTCrOpmHEE9dJ1Eh
Y9XFv9VBwWCX2txi4hzkTRk6ilJUY1ZytnVwzCOsaY+oRkAgFbtXxHtkmbfEBDGkNZ6xo+7cBd9M
pTGgXhHJdhvgf17NL5jEBI8InlNeo4OsewYvUm19L4Gu70NQhUpK4wY1BFKLauxfAlKRj1E3ZlvW
UvJsRRkak5U0Ap2gvOTKhNJNHw4fSqA9as2EDoT/nETVvQrxKD3Q4Q3otGMEoUv2VjBEL5nSfpvG
7kkPGCOsn6AJZDpmgagMVZMePBB9mIKviMZuZurfM8nAt1T32qAA7WzKqBQzuacMpI15nL1pkHon
GAeBcwYSWokB2I+NaXpIKtCNQWwNEsQamfZ93/lels/VuRx7+pbIeeJUSv0TlJrbEDcBeCOm6L2v
KulxNudTG5muSbXTqMSPFljxm0l/AzNOv1GysPqpgufhpz9OwPLn5jA/5mmLQWB0JeWPBDVzPKKG
FpA0pQ0bD7Ivqr5h1SAw7ub6+COpOuTZBcDLLTopCcBfpt6A6tAss2fJGCRgFc0+6PZTMmIczJ/p
YzdB0aOJJQwMGZDNQhN/GBFi6rkDb448vFdVEoCIx0rwAjWTFIKVYJnN8kNRQ0xz0+i6D+47rdV+
D1UKTEZPWwtKZGUNReEiBvfYK6tW/AINJSAsZdSqvheqbEbBsOruJzUnpb7BQxTNnB6doMru59LC
ax0qzpETD4E+nY0sKOlNW2rQZZ7a2ky3cNMcvKEhnj2zaiQHmaBofje0hUwPmPowEVeyVEEnzvTB
SpdLE5jGLbTfHKlVrc5VNGOW8GJTo8c+LVBNBwtI/tOnpHgxaNd8L3Rl+BFmWfcBJnAZtSYJipKD
VYHIWs9nF9168i0eMLsSBxbkc/Kw8xQw77yZnR8DpE6Tg9HOmDCpZr+46xQwqG1GeSQPMaP5iWpo
2hrRRFy/gSAX6YH/KeOqc2uWAAZ9gU7WgEcsKCSS9CPTxnQbDBSA5xywmjBKSwrMTDl6Fe37exPl
7jMdILCNuoWv33Tm3KJBA557zMrKbo62LM4AqHLVGcOekP77Nqt6iH6fEUDuBQpc8BvrZiAGevE+
JtbGPsBgJAH3DR6INapxEsGmgcPHlSnMG5AqxZwMAjsQTjJIEVHq92gPDrAsk4ZfYJRDPzRQtOxh
bkeMmScydB+AagrAXw4lOG0PtikA2/3SZKONUf5mgNOIbM1pAn6BGhRSNAnEBZQpUJMbkNsxOUGj
Bx86WEiO8dSR+5rOUEDOgu5EMFMEBIoOVE+rJjiCcwsA5L/LYd3RJAzLE/iMMECEqid68joEadr5
CCUqjGPhy9m67/fOv8dTnuegJqvOtHproNniU5Dlojs7nw1dPYFR/oEglQqBfHTMAINOePafpTq6
KU0Ii4DJ5R//9r/+7//5Mf7v4FfxWKRTUOT/lnfZY4GR/uY//qFo//i38p//8f7nf/yDaqYFXJ9h
qmhgGKqu6wb+/uP8jMIs+2//u6WWNJvKeTw1LgYCXxvMmuCStbWNYgN89+ZLN4HTiYyqAqPmpVHN
rOqZzsZ4guPVju41W9MZHuUfgOA+4sQ8Fjd/sUqNUCyVygYxZP3SICMARf82ak9AnGwBC4YE/MZ3
yD7bo3FvazuUBkxXYJOsLHJpk17alKOxKnBk25P1MsJ7D8lbv6mcAU33Tb0FrE70Udka+J1c2uN2
EuhSCozz1J6mJ7ZGQIAPQMABWDE8ZnvF1XYSoBS7URXZXV2nZsiaBTAJ2MXZZi88SE6mGeOffnvC
y2FPXCg3fIy27Kl25mB+xrn+VVcXuTDG3HlhzIzzHiAbnMVmPBeAtGWnUru/bkIR2WB/X9joEhWK
5lnOnEW2o+d+j5HvXbIFFd8mvo93YKp+ES1r9Rhqi3VxzpIHBBgRQEdOqIwpHrWVm9J3oM4y2vU7
xMpdTEDH7vzz+kpFC+U8BvpRpCvnsDtlCK+Zj6g2nQmtBVumKGuOuVgbd9op3hilD1KgE4bO09dh
C8b04RElgHfoKT4Y+39tTdbl5rVoEnYWwZqGKXDk/miyN3goMMJ2gz9qBvSoFQzoyoqqcR5SRukY
4A7uz37HJMOA8Ohcajzrwa///8Us7XBeEcRUl7RSGcE9XoMPInhAHnmvg0xEdIbZsbm2IM4TFIXM
eZ1H6gl4n3KPtvhdcGc9K9vh2+AAZvg03CiCT7jme8ulcU5RaKQCClPrTtDJ2MiWq5YvPlpF17/f
Z+zh1qVhg4CRUVTEfpWLTYWimCFNjO40fgNC3x5fqrv+Bgx84TO9iYEIfozt6xZXPqQmq4pCdVkm
GOfnDMYExFKyRbtTrL0nHWRR2lGwppUPd2GB/YJFdMrjQimaQRtOQ9wDNQY+oOi5oqfry1g3olFZ
tgyqAv53aWQcrJimSKROUYGaluIP93pgYNSJ3l63sxZrsZo/htjlslgNHlNtUbY+YsOB1huSORBn
vau2mNd6MhsXPfPMgcDMozDesn344hgLu9w+FU3XBhBm7pCBgJrBBsrPs+6pAyzNHiwlAKILdm0l
Ylysk9s16HI3QPGZ/QkU9Y1l3NDqmFYfeTI+XP+goo1jf198TzPVUhm4hf40Az+gZniVvliyyMnX
bisQQiuGKZuarmOY5dLKiLnZrjV0ePkeXctmI4P/fYPnzQEKaA4oDVrQlmYbX3C2FOYMXzaNEtk0
DWrIhskvriX6OIMd7pTeMjU2LzjUN2CxhlDo4ORujuq8yOKqmywscgF4BIAkxcutR3aMsoiTegrI
0O3ZVmyQSQOW4kTfr+/f2mUJssc/a+Qi8UzGfO4bqztpd+QAkq8XDO3fAxjjDjtRhrrqKwtTXAjW
ggnF2CTtMf1WbXoA3GLy2syNwPPXj/jCDHcjJ2rZ6fmEFckHcOASTKRsQHcbOoY7ee05BrnRXWlH
4aYRJP2rofiPXUu+dFKQYk1gWzbIaYiMXQq0tolJ5uu7tXqqFya4c9BCQHQciNqeUsVAVdRng46K
f1AJoIclMbK/OdwLc+x8LA63DimPLDAqvNWU5p4VqcLaQJ+lc6+virnYlWNmcbExsSJ/BtdRf5Jy
1qJOvrcmWP+mDIOe4DsE4cV1cwrbiGv2+NhYqYWWhTMeEG65N3/5x/FZP+RuTW2Rx6/nA4svyEUQ
DOxQacxkdp79bbcF+t8t9TtAQh3wfjuT70A4XLA6kY9wISRVlToi6NWdCMTcXIza2oUtoV66id4g
huYlj/12+rAeK4H3i8xycSQNFBB6Amp0StMhcJKoZPRvb0Ncggu2HyTBQRCEEosLJdHYJ6Bn71tk
c99GC1T9u254vP4hRSa4MIIhfEIgEzSeaqOwhxb9x+7UgZjyuhXl+nfDOPHlGdO6YqjMUtNOrQfS
NqAhmzO1IxdzB5jO3sRnCPOcpd+QPt4KDLPD++UUGES1KDXBFG9y6wOLRy6XWdmf5AFDvgHwoTvw
/lTbQdfBqqC09FkeitoOrUR5rvDacqM58N8JAMx2qRS4hK//ntXv8Ofn8NEz8Gd50JqAue00bcDT
ITuoYhE3tsbIJZavCYLOarRe2ONCKTDsUwrFGezpeO7aI+BoggWt+I+Br4p0lhIFcFjuQNStLKGj
VzcnaGfP1nFW7tBquP7N1hIUE7AQVNJMamL0gIucTQ7R2FGba+RF/hb1xQ8AGRI73RR7oPN9R+gz
Kx/twh4XOZMxriGl5cenoU5BU3+KsgOAHhsNDlRAaXsEIX/7bKmYkqOAIgLKnoGDz1Teri979VcQ
VZOhwUgUg3Jb11eDMpRalJ8SzAodSpCIOEZXWM51K2ux21Q0Dc8qDDIoFuUOiD4HoPMlanyqnckF
JbNngF/JG+3hFi1Ml3F7vf6NRUPB21EDcPNLZSsvglLvlDljZUoHaPzPQACQp9s5YCj+AVGa8O5f
NMntaAZ9uSkgMjMJCCxkSTAKitIo0Kd7YANs6Zh8v25xdfNMk1oqyhgySsxcvMukQlEjRT2VFejZ
0MuEZvtfWLBw5ixVwUcknHsUrYnhKaiunGLAaac0B5VZK/CN1UUsTLDYukiMCkxpo96vAlrOCDYx
11OILrg1C0TWTUMlEBLX+ZONt2La9gacDxV1IEOaTWEKtn4l4JpLC+wXLNaQhKU6k6BITn78oWpv
oJ4HK9sHI1G8vh2rQYpAIAUEuqaJWgS3HwS9CL3S1QznSPE0O3ED13rGWNc2BcveRvTSXv9wf6zx
WzOGulwoOZZlvgQSdOSs39fXsxLXTRbQNV2hioU+xuV3g0ipEc6Gkp1S6S2DqttogFJRVOReN4Jv
ZSj4YjJlf19sjhXJQVb1Q36qpMq606oGUM4mHKKtBk2Pl+sLUliyxGUClor6kU50WUHU4W6q3AC7
RVGl8QlDpQTqlQ6OjGs63bfZBuE8uFIkF1SnrxAzkPGSEj4L1x5sF/a5ZE5vCkQKKNmesndweYCA
fKN+FLa2BxDXzu9VoLxs6yh83DO3u7Zqbh+lGpjjuAEbk76ZPQDk7eiA3qsH3NuN8N5c2c7lCjUu
yZOjXIaYSR6fJNkxvkEDxZZs680fbGjmoJYAlT1lI+9ER2HtBrPQgMI/NVyXhK+qdRUptaHqYwT3
4l3xum115zs/QFbyPt/ltuiLEuYnX74oVdH9VS2D0M+fs3BaxdL9YAyQJhsPaAfZzTb0gDi6a7bj
DuBht98FT8Cbb9r36RYE/Ha9hc71rXkHTRqwywueI+trN2Qkt6qmWV9K5oD5R1pgwam6A5jhIrtU
N5EL5ZkNdLNz0I9vMJPnCA7SSuxBcvPHJgu5iw+gx4D6FKBhPPVe/hpj5HnHRjTQ2/T9u8lJXWsP
Pm/9p8DqqiMbmiJruO9AXcTFCqMxC+rrJDrJpY0A6/r78MN8ARrQiTzRElcdeWGLW+Ecqk08hWN8
quZdUHqJAk6SQLAgdvCWbmShnm0hQ9AtxCOM5nE2CsmnoAebsrO2rfcqGmG1q3nttttd/278ZsEM
VYmGpw9RCfrR3LWUJGmrFhCyOWMo8imb5F1tTaI3Fv+5eBvcZRS0Rq0DKZqcew8FRMgjgiUYvb1s
C1C43WH0PLgZT8Bn2teX9uXKZXY1WYbjU93AueciujybI/7YqWek6QGELLeaO+7KnR7vZK+1Mbrq
CgzyR583yIVwVWoxU+eXybkF7bzDojhkOUsXajpO9JgdQYD5C6R6NkCHoqWufeLlUrkwPvcAGmSp
Ph7B8ReAQYKV1h3gSF2IdQRH7QdrCwfCl5DAKuECOngfZwngTPUM1OjcPdbAspigYrz+VZmjcwdh
uYu8hwLWQY0YSzsDdAeEG0NO7VOgipOqEJyFL1Xgz/1DEQBaDgrRKN9GGoqp6LQqlI9y/UuGxlEJ
3SnzqQE1YRhqrlKADgOC2NAz6InhXV/ll+uft80O6iJqGvMwoM5ozdhBjByCG9UBwijACOkGM7a2
ajcvINm1AFF1BIbXIoBGCbEMBYScMn89ArlcT4VszkfVf4hA0wa+MFPF4LDxno69C/wrBAIIGEV9
F0zTZgZYMZ66hSJKv/j4/bn+xc/ggkQuSTr0elr52B20g+ZCSOe2uVXtBGgG0WlZXbFhaQYQKUCG
8X0UlHLNUoIG5xEyy9AQSRlNqqBm/KVXw5aDZFK2iIk2qMzXlYyclGCDx3aCWfOsOOrO0LfW83SE
Htu+eohA5/NRfb++k2vLWpjka0fgc4kiyVTkYyHXL7NcvNRMiOe6jS8JBbcui7svcmghkbL5dFNo
cjls9gMoosaxtjr42DYQ4pQEzUrRsjjHqNXI1EmZK0cJCAYan0gvKHF+3gN8hNEJSAlM3Ok6DsLl
0UvAQEUpeA6OmIyC1Me8Ae1W6oGT0bbAu3KY7WbfP9V3xtHaW3+zuIVp7saATIeEkfxYOeYYPQlA
fjAYgh1bC5/LxXE3Q1eXmNQCj+hR87OHrAUt7+AHu06tzkCnPwm8Y3WvDIJ8QtUs2eRvXEnCbAZA
hOm5+Q3KW0/6HvwiDyir2rWdvdAd5uAEF5/IIPf9dB9wxMmU5GNtGHsdI/Mg0RelL+rKBYT84b8X
xX3ByS/7se9wK6Azfh//wIQI1Lps8BlDTgHCCnb8iwiwUGt5hA5mJgtGNYzVcxYTE5rsYA5Nzkpz
yMEnQ+R92v1u+m9Tngg+4GqSZKKljMiBOgjowi+dn84mlEJDHZEJSEQ8/1yMOuruaIe7etvdzMfr
HrK2Xwi4yDcZ+A/PhEtrmlUGSigRpJv+hHsFOgFUUNARWeA8IvWVCSryanKGLA0G8otGfav6EnJv
1xeyGgiXK+G+WzEMmJ/MKPtu7S2xcy98YWjK6VsNr4geoJIrMLiyMMi9GMhmUS80FMLFQSOOQkmd
wRoL5M50KPeqEzxp+9JtXWjEeNQrtyJQ15cWIYL9hUl2MhY5CS4UvKjTvju22ckYXmm2xUSBnTX7
Mr0bx705P3bg9Besk62Di8ZYHzCxAIxaGuRqL43WmEM2WtDVHDHkjEQAMsk7qIbbYK61kcGK3J+5
wxdreP2guoTSnGpwDjkVxpwPBEscDuqP4tydyZvxET1lNhSY9ukZdnc9ZkhsWVzwWYkrqG//Mc15
aiwTKJk3pDvGe/Wb4c07AGFu9C3GMZD1gF17/xcfluoKivlAZZnY2csPC/m3NtJTfNjey+5Lr8eH
NT9jWOiKwcZr3koNNAx0S5cpcq1LY6Uf5EoEePtRM1/iBCyPaiHaujVHWZrgvp9kIg8xSdseK5ch
bxUkzKFDX40tccInUfFq5RoF+uXPerjjXmVKFapTJ5+RwmIArLf9/hkyA4cSYh+CfVrzi4UpnXtV
9ZYMMAqxGuyT6oEtA7qVEqonGHPa9E8QwkjvRKeA/Xj+ECwtckmdr+gBiCn85oip7B2rNQye5v0P
mq0r78XlR9TZji7iCciJg5r66DOyzg54j+zsxEqslSM91TjeKMahkLL9Fz8n+9wLo51f+A2Eu1oE
atmencQt7PqDtQeJV3gwKCw7CFxfZ39fGJxJVYM+tYfrb+/q19xjGC2IiW+QIKMWBYnfvzoI6GJQ
A28N9QsuzB+bAelCMp9BPXbLYP3sWpg82SEbMRR8LWDShTFuDwuErMky5vk89uM2yg9pSsAH/t5K
YMsFnfRAD9f37/N9/8U5Fwa5/TPiAVJKDWkQoVHEkbe9I7vZYbjHRgKwqJ/k/fAj27NcrARk+yB+
Lq6lSIZlGDpV0GZSv/Q6pnCIgy4pQTeOyiJYblHDzXdg2d9ChtnLBCXbNe8BOS262YgkCuUfIyh0
kExLsvmcQv9C056pCNGxvhykfNRCtgdCJO6DgksNakE0b3AgRnxLcLA49UfjSehEde1G6J3rC/pj
jjsOMihWlTCBOfBvurPT2AAtgljUBvuvl7samik3f/EqMKzFCrmbDsTXhlLFCj1hRNrtZFziVN5d
d8u1/O/CBrswFqfcrGRDaaC3e8xvs3vw5x6CbboBMflBB2owcKq/sAdYjInMWVMIRga5GN2PZZ4C
ZAp2ra2KhoJyE2A0f9OiggohWg+UiVTwCFm58UwZpXS0qFVNRaPvcoFdqKOWUMBgxyTUMH8fT/Zs
3FTKWfAlVxzEZPACCg47Imsmlyp0ERSCjHxujvJT/Gr+Lg7FmwxKyxf/JXrMXdCIxE72/brNNZMK
VdEsIJi+IjL3MYsRtNl1B6oyMFhtDPJkRL+uG/gCaELqbC4tcGGym6mWNmEE6g4nO6c/c6+4Ay3C
T/2JHTPNi13J0R9nQSVj5X69MMqdbF0a8IExWnYy5PcedDvSDyUVXadrNoDoQd8XMHu88Lndsooe
wFJSmWgYhq+qh0qJM+9Ak4kiZfATwtZ45CcbwcdkGQ93BcAPwd+H9p2iWXxvJwTbdJfEhgWAT72v
Dv5e3Rav6F3Zwn7ZSiZ0YYk71VYFhnK5oha69LMHtNsEqtBNY7PNG5/K9+kBlNF29ZC78iZ8ExWD
1gpRF9a5b4tet44aMKxDaCd8hbC722yhynkLVjKkf9RLn2aXbKBP51z/wGvHwVQAr7AwrKd/wYqA
MsEaMrVvjilUS5S3uBI9XtcucTyW8b7SCZ4eGH+8DCbNoA5lkk/0JO3yPQSHYoimAWeTucmTPyA/
gmp7tJnd6dU60Jv+vraHnXDAjB053otM8EpgrAb/ML/MXBazNI16TU8yJvWCHfu0yn20nxyIC96I
PunaMVka4x4nnUT0AbRESKmT4VubALqC+aEe9PzZ8/W9WzdkocGLDURZhTNUQWqlzEhtnkLrTa9j
b5yrnZwMgiO46iHkjxVu/0C7oGQgfKMnorwW6b2mC+sp1y1gBObSQwrUDgtAv0xghEErwbZHh0w8
MF+sZQw2fLi98GmwFlcsymopYPlW1c87fnGHg4s41iuMrp50o4d0Cyp6c3brS5AvTjBwbPSbFiw9
QwYOkdfrm7bWHgAoEvU2zHIYypeUPbXAlpcQnIf/qrpBXyKiNiTXXJbJku8hVGdjR2CVXWv8CVha
ZSdksd4hAvtXNsMq9Apc8tkjpI+Dlz3W20aQr6y55dIUdxVVISYqwFfXHAuEUBS5wVt9KwWRaEVr
SQpwnygmylRBq5fzS10KhlYqOpZc9s641w4MLBjdpTcDmPu37FO2b1DHGEWDRV/QQux+R5puUniq
iYcXW//iU46K1I4FxqlP9Kn2N+UtS22B6XqSH6G76OTnEMx6e4Ipbgg87AXbuHJULGRmFLgoNrHC
J/B6HVktBoQsjNfFr1DtxvXb2+ZDtAc1pwP5BHHyKbLI/r5YrQneuzqOcAGPnu6A1w9vTAiZOdT5
J4Jf/Mpce6RcrJH7vrUM2qykgsUWcDm2qSAlsGwgQPfhAd3J7EPwTZmjcEfjwh538ctlXaYpwBgn
eZudx9vkQPfgsi+3UOpzwnvVLrxuB+mGcwGxpE0ksr5yWi6scxd/AVBbyV5QCAeKNwN55kub/gY5
h80qdPkT6Lq7vypAAvaOYUzTBPSD8ocnkEySF2qcnaMUqIzmvnsDoxi4oh+6WwhLPSQOZI8En5lF
GP4zL0zyta2uyaUS5Cn0GN5KD9EOXTY3vQkAqsPU+l5UiVn7qktjXJbvQ/JbIWFNj0adbLMgsiuI
noDSW5B1s825tiYuqqqQoiF1mcEMmEAy9R5Kn5B48+fHWP2L9quGcIMy9ee1hV7A5UFsJzIa0ZzT
Y20h4AGovM1+5d+TfX4PcfSb9C61BRvG4vTl4i4M8hsWVP1/fsPBPn1r7lOUjaEntsUL5tBthGDz
r+5xaY3bsRRTxZGPrgpKEzFEjN35BqrIzvxbBthcDOP6enkwa5gn15H1fu1W1hhS7rK6oUeav4M0
baP0IViZwOwrvC2+XrywhFKLpePZRIBGuty2Jm8L0hsFRQXpn4XP4q09NLc5xguFj4jVHVvY4hLC
PpMIGFIM/QhxETSmUkij2lD9QixBu619msQAy9VdW1jknLIoIFs0on6Gsq7/hOSeQY8eh8fyXHnB
i+iNu1J4Yd8S3CnoIqICQbiboYnaNIZud3ZmsTJzY8/X7Xw3eOZGRZt5+E5l0RlYX98fi9zdIMWR
1gHqDCjeXa9hWI4ZtWxF89SD7NRbUVr69bK9XCDnLFqBicMYwMBjZXiSj2cSlAgFp/pr4ntpgvMR
vY0oGZqWosUAv0cn8dAe6Lf5Tlw8XT1ji93ifIOmPfhMNV8/jql555fNo9ynhzIdPHWY3Our+hru
Lxalci8I0P1PWoD62XE0wHtpQtaxCjx1lLfXzXzNFC7NcDEK8kB6kswQBte27Z7lQQloXmTxZJrA
DVTuWmkpSOQyHdHpkw8FYGkF1JT2+IzRG4d68o2K/1xQ8vt6k10ujYWWRZoHVtrEmqEcepQLf7iV
AQ3dqlNgbMM6Ap8u2Nkho5tmAqPKygf9rGgCi6mrgPpzB5rGZZcl5qyhDxphmSrKtY9gvEN5PwIj
vNu7LDuw9jVeRNKGgip+c31D1yLKxQ/gzvc0hI3Sj3p2HmzpoX5lRPKHdpfd5vctprPdyJFeBRZX
TsWFRe6I92E4+j10L87NQYbkhw25Jgeu9DE+91D3PSCQbbSP+JewFr9y7i/scucerIk6gbyjdgSJ
LrD+1Z22Z+3S8k70/BN+U+7cN1WbdDUY1uG97GkUAglr3YOw3jW9+pe43bxSb/1nWfw/nYiHoqap
hOGbSCrOkNCaAeM6QMH+9XvgIovYyN+qWy16Vs6J5wtijmidn4WvxZGhch7E0L/VjtbL7IDl1Olv
avSG5E9AxnAj3MGVqLDcQR4FIvk+RHwbHYcl2uT76GaASGDsyj/np86xDs1LB31wqJs4f+GwqqyC
A1IlrGTORQYpQQenHdXsHO+7jbrRDmBlcPwj6KTxzB5dkNXY0l7Uxln5uDrIalCqk1FKZ9QXl/FI
ws/xJ9+Xz+aduS2PqQOyiw0gwMUePccXyxG+rNky+GwXDzHAT1iVUuObb5BH0VAlxIthOJjb4CZ9
gGYDBGd/QoMQ/WkggntD5EBryQVGwgB4IToBVQ4XCuIpatDZRcrrJxtyqPe5l219z+w2owuyi63o
TbTiP2wC7b/NcRGgDOUEetVBdk5CujGHh2iQBL6yEtsuLHAnP5ymRjdCPPGyKt6YoJ+uuqOOf9mF
ohrrCl4b068o3mG8EYXrL/xyBogBS7VFKgiN+lvcHdtgC+UXhjaUHOFLaC29wCwGuL+JLKsyDw63
agMkKAEyGYD7f8/gWLQxv3SffYvvQT64bd9aO/JEu7VSBmEr/GOUbecivJAQrIik6Fmi1t8C4eLV
xY68AiTkpoccRMidJzjoq/6xMMhdxp1cBUnRsxMAFjbF6/cQO962BwWZLhSO7O5GePuuHoCFRe72
bSgQUgwXcmREDTPCinTPON+sbbtNt+r++vpEm8ifNszXjQQgtuPcxW4ZW07YZredQQSghfV90yk0
fyyGGeDLg1o2h/IIpSo8ZBlkACAQDJ5onzRH0l+lEzKa+f9tjfuEpu9nMSn87AxVE3pgzQ1l196M
z8MP86HZg/bQ0R1DSLq1li0urXLfciZqmEGgNj9XmvYYmNXL2EBMde63oPgGE1EcCdixVgMLcKNs
ahrPdv4OMjXJoAUd83NaqbYlOSG4hSnS7+j1L3xkYYc7c4kaQXgE5LPncX40o1+0HSAy/HHdxlq+
gi37sxjunEHKkMhxN+hIegfXf9cAMsezWYs3yjZGuXHcTi8KlHm3wpi5egIWhjlf8cGjPM2oHqM8
kO/ZgGLxFH/eq6BZbDbIBYGyFJ7x1a3DFY4pE4V8bTDW0mz1FdjbjvpL78y3M0ZrXipWbdR+jgeo
CENpdNP+gi6dKICuhrOFYe4R1Rl1lKKLrR8HPJkA9io1UWds/agvTHCpkRrGUZENzATiF6O2CT2C
BvUM5ILlGIJ5gdXdwzQnhpRQBvzSR1WUOZ0oFI2Puf8gaQ+keLD+ok+KO+ePDX6OpK1ArdjoCeoP
v3uHhZLgTnug6M6mrrgGJ1gQP08Cvs8MCgFqeqbpIQB/QNYdLOkvQO5YEoZCsSpGYMbzCNR5rRnS
hCyd3WrAIG3mnem0qGOiVHsIt9fP9qrPLYxx8UNu5n6qiJaei+kcZ79JH4gerKtX5sICFzx8xaiL
dkKE+ufjCrylH1BFRsYY30CrXOByn+/vL0nxwhoXMSooxnRyjbusO0CgOkXbHsTJGppq35OtcRc+
NxTlj/yXMFKJVsndL2OBPaPWqB2NB8VTnXGHwUZPsYP/0UzYaoRaLJLLi/UyB5v6pEF+EhI/m56m
8wa3zX2n6e9DRX5e95D1mLGwxufItOxjLYY/srYla8SmD5ldofmrumKW2+v++KWzXpO0jIDu1Y4Y
Htgk2XcFALy/WQ+mp/AP8I18AS1CgiLp/dnA3A+rye7AZqqAgQcz5vdQBYFuhyOwt1ZPZwMkGqUY
4vsCYbRUEL0HJAWy6tbfsgxV3ld7CCj/D4YFVx6hiB0LW9xxbjqznue6z841qtvxT0jV/TIdxlcA
JjgCdmfRlbVmEK1sBlGhREPM4pwj8kstU6xWP6qbDtVmVlTItvR28lScs8ATlRRW3GNpzuDKpp2v
JQpUIyH0mNwmPsbDJmH7g51ULoJcmODe8bMy1An43NnTycxcQ/l0emp3v8w9AKdMNGeTgU0IHM+4
ooUNg7Wi1+J7GizOLN5QKekrffAlHQVb3dN30Dq29W2HtPivil5LS1wqMNY6Zt9KVKDTfXGPMuLn
BK95y8Z3lV+gD/bvhSUS0aflvFMtqymD1eyc99U+L/ZhelJnhUm0OUZ1U9Vo0rVvxvwrmh/TYNgN
lmZDxX1T+DsQbG7AeyQIBSv3OVhhGFZPl3UUULignYRT2umloR1zE285KX7Jrco1JV2AkmZngPeo
pRkuXENOcQQwomTsCO0+OliuvlXceiu6ylfP4tIOdxaTeUxonDTZef5hbpXbzI1cH1Ne0Jbet+iW
CM/+2mEEChZAK40Bb3nQbQutyDTqFQ2+yrLz0E49f995bBIarXnHEg5Qrq9wYZG73TtjUCqMm7CX
6uioSF+zbWL7O31LvcRL7f4oCN1rDsvwy/9V7efOCGbJwcOnoNjehbb1MOmb+lZCh5K9QbJvkKMm
PyAGx+qJEAWxr9te/7h/THNnBYz5kSnnqBGrXeXFGkrD/tt1C1+zCFawBI4ZtC8rjBNNFKpZBI3G
s6L/VkLoyDbVpph+ab3//33MdANDVRjlAjkW5im5DNCgtI00HZXR2fguaVDcpq3bInG5vpyvH+zS
CucbmAvNmtig8rk03zrzN+ke/7X/fy5Y6FJSaIEUKecc3Bzai2UKosTXYARkFsqCqB0TU7N4kioj
iCdfCov6nFevakiewHOyrWRRZfBrLGKvCkotomEzMPJ/eb8YmR9Q8M+O53Tf7is0rQYU/xNPdLtQ
mbCzcRn1Lix9zmsubrJCjYZBz5PuHI1Z8lFWWuDUcZ5uyyErvWis1Q0BjZ0XtEW7681KgsrgSPaV
BtY0ZTKmCqK2eWFbFsS8APidoc060zt9GiwobsaDkyGzs1EbDqBaHE0/2zGnjyaKOpDRiUA+ZZJ0
m1Ilf6kSEwisACqD0KOTmabo0EN/rZC8qCnCQ602UAuSGuIYGDyHhlVMt6UcVFCG18Y9cFaAroDJ
6y5LVP21kBLoDEOf1VPpGHnIw3s7gJ7bzrIKYyuVXX1og6b93g49fdFVqb+dkwJl8RESerrfF94w
Jt97oyXO2EEwK6kj9U4a+/JmaJNop+KUQ2AvRIdErunPukir29ZIEmjiqdBya5XxW6Tqipv6kfze
dQXZZdTQfiQBkF+NVYN8Q8p6QDTLRN/N+qzbfjbhlVUYgUsKGTJtdRM9JqXuu4B4pvtYteTtYHWZ
LYUKSJclv/WsLtE3BZjID5rZA+Tc6sNwV0w6BO0TpASQwGq/mdB2GjaYwi6CJ6Uc6T6QykD9fxyd
x3akvBaFn0hrkcOUVDnY5Txhudt/S4AQkhBBPP3dvoPuUYdyIY5O2Gd/mYbhNyu8Vod2v2LfGJMs
vtWQVxh+EBJEwnZh30kytZXHeAAaa8JzQNm2h5YNoKjBpC4psOKHtWvAYN3w7zLfwB7JqyWSrxnw
z8KEU3yum3B5/d3MywSiczZLdhykSOcS13ybcbgdZZZMDPTHcc07ZK6F8d3+ODVA6rXwkm8z5fMe
RPjwGs1t89Sk5INwHs4gHVvvGNZc5Jiay6KFbVzu1uJtBYYpa9N0BOM7ZgdCAjz1qT23xIIAW9Of
qW5et77RORTbTwsbxtIzyLdbAAzgTtKT6+qvgF+547vfgGdt6wnWwkAE/UFLsr34XYx7ZfvdZHd0
XNYe9HORgbEJfFvv3kDfoqCDmQpIUTm3DN+jiOf7FmibDSJ+d7CPclCDRvbWTPDLWjpZNDbByMnX
Me6mZRGXLhqBi1o8CGsS8d+iQPJMU/UR1cEGyxQPxpFCfteD+GNBS8tmeOjtDThV1KJupg00F7Bi
wjOYQGa3k5p/ltq0wODhOnQS++WNjtlHtRY73+mfu7R+dlfXPQg1/TGBaw4gWKLYGeO/LgVpFETf
a7jWAEXH0ykhnGXD6Ni9B4f/J609/bIxwMOycIuXPTXpkFnwmiu3SbCz0bhuNnb6NLtLvw8phIAi
CK7Yw4iKFqsKX06iETYQ9i5S9bC2XyPIDyR9p7b9R/0a5auScw6RDrTTybiPYooJKHXfwy56aGd4
hbqQ5vg+/7jacUHza3BW1rquaDz0hf5FNZiVNmBOeaAQzvyeRFt9GybxwTVPczvHwQ48vhPVRBWq
cSQMjjmO35RMeWzg2jKkAqarJgGlFyJK4OO6oNRik9UW0aMX2Om6UVjqpLPIRk14RZ3mibDmL3I6
P7eemA99S0xOSE8vU9IfGw6reb30osDK0mlOkJIQH7xwJwY9xV/3cTD84WBBFCQw93COTireblTO
32ucTgApyEdvzc3CV7tqU6uKmjU3G8A8CNDMLsNnn851SF5hP6P3i+s6J3zE/2aQuSK76L0WtL8a
xQfQqMnJbmmTeU0sstB15K4PNKDANAG8Xgb/OXp2i2mibJ9421c9d6/h5JrMbxs34xOag5tcYazl
ANzrDUj0BwIGOT0Pyr6Kbvy7MMDkJqtfgyF+aUdAfzfWf+qZP3UDcOaz9UyBKtsvgOvWRR979szD
wZSbG3ylLBiKCUTpg6Bx++5i0n8bGf2qU64+JIzYnjyHY2ElqP+kOrqrJfCOMJBVBQgMMHCcO+Ls
04QN2DakwaFx3A3ISc85TR5+aHDhm4/O92aAKORlXlSXs0WBZl43Y0YShTYJcFzFxtgPfJH/rtZ0
gL8uukpEG+7mJiR7u87eZQOi/sUdXfDHVl+1T5TX871ZqXOM6tQFpBjhjW0awF3H7TOof/GOj7yG
qku7z1ojLOdm7cIP2CPzPMFTrMNf7zK24uoJsagW87U7cFDiwrLteD8c3XCdZNGD0s0KvskFPgKB
iR5LzIGVlniLvGus7XqgTTcfG8pkxbck3c+L6+/BEItz+DDzEgKZDi80+O1VKNgvlzLsNfmuA7gF
HMCRxIqro7oxyhZqAhTqW02kc+lZN+qjRBgbgQElZjmMXiJwSFOC5ce+GUYXyGLbq7L1E9jBNjZO
4KbQGq3PjiSbV/hygGgvaUYkAU2eyO2N26CaUEEub978izT+k65xHs+fDY0rmSq8EhGucXRB+rNe
gmMMf0UAB/akf9lWLHiuWAkLRQaN5YXPmP8iRV3eiPh0kwDbPzjDxAJf7uQj8LBR318YhW5+E7D1
WkDljH+SuM7WEQ9v05kJYNrWYV/U33n4h9robqe6cBZ3B3eqR72EZwcvX0PGfIHTwES2Fz3q0+Re
B0Bx56TA6cpc38uEcS9rExRr5x44W59ibirrbLlywMhWcXQYfzHphAygXg8vk4deIwku0pcZke4+
Vlu+uMm+TpYrMIyInSzXwA5T1lYGJpMZ/N3LrgsLJh2YWjYF+10qaQUerEa4h2DCYA6nkUyn4i5q
vJ3dZyxeXbzVYnvz6bq3aqlU4OW0WXbUpYe69bC/QMwBk/S9JPXvBANhaFixnKIBik3PrHGeEaI/
xjS4k1hX3Qr8nZpPHjyNkBr68PrpsjAV8A5soAMV+k0scbmN/C+Pkp8RUHoak+vYbOUYTTkR85NH
4MC+oM3lw3HAYc+J85mYKGOSPYnfOMLqTxtDrmTHvIYvem/pfuME5Fv5hpD45c4nv7vbub3XEUwm
XSSCgGRvKZQ3driA65eN9M1bUfFRDkq7hyRIlN7E83QIc0v+CIBFoAbJE3/KQgreN8xWmwW7bxKW
dj385bw4AtHd7Gzo/XPw1ijYbHtIZ7wZ30zCX1IeFI3L0fXQmR27EvDLvd9NNf6guG0MGxKQdATe
kG1YKx0lz1XyyWmUt6lAcNtvsHKMN9g/pwzJVntmVsCTqb00E4LUQjMOVum0XZQCCbOTu8CRBdRj
OAswK2nGT7uEX6OKy3VC2Er4k6+nSgzRk7uyJ+lBmjDSzHHeVGDLxFdZStwsGXoszXtFjdZX3687
jFRzFtC958WPtKEn3dbHjkb/3PRP6//oJMJF1qJLx7sntYznRcLiMvbOtF5eY2Q4tpfAviIvc57H
AO+1CrIBW93penY17nvgRtSc3IzfliG+eWSHSEGtedMaeYQxlTfFed3JUzfHuanjwyKX3czDYq67
89Ah9R3rQzfN+62Njr9GcF2nXhW1z22jDl2/ln7a5HqN97EH4fZkKqpxPbN/6YDJZrCOfY5VkrOK
2G2N4hsNljPu4YqFa7Wy+k0kF52Apru5Bx3/66QGvrIFJTrOAZq/SMvPa9tUPkUSQTnY0zbZB4s4
LSvDN9bufBVWQE+VtdagKcIoIDJX5rKKj969hcssXpBduAzncNqeN2MOtsYyhyUZ0GVF3K6H1XFu
XZS8dXx8t5CCj/hYgQQQN/WKuZmrqXWLFcSUyW13dsH9WKNdAUfb0qbeaRy9n860V89AGg9Eb5rQ
lwbmOB6ypmBqdwsSucFzztwdnrtgqchGd/2W7Js+OQShuGIXrAxjsMLHpjK4OVt/PC7SvWAZtUI3
OE/xQceW5sI2FcCnDwrSz+xMRT1ZGFYDorGmOYt5xYfxdaT4cIibyLHyhIrHKqO3IXq1sFyClhkN
CYWQGxfECQpAMp63fr0ToNTCALABOR1R05y4gt2f8kuzJIVj1hMjSW6d9q6cOs6sB9ch4e68Ud/D
DVLe5qft3Q9unQz57cE0+P43r2oW/oereR8DfuoGU+GydtepB5LzJ7HOVzPenKkrFRKWwYlRA/AH
4TA5GbF+V/8yiZ17KyDojp639QXLdJfjkXf/LO8rAC+8IQB6NvVBsdcaMiMu/NsUKnGoN0VupKPx
pQ6Zf94i1RyYM6b7NEbO6KoxLWtFUAkgNuXbxoMq9J3wC+d12MNBuDs3MJDaj0G8ZFbRKXdiRvea
kea4AHl6R++KouyAnUC4tbRKKI9f50inoHjXfm5IAi0nR9k4ul73vKE02oWbSwoncuaj5wCHraTL
CxjioIwZWxDIOw/eNY3vZroBlSpa++juiQAV6TzD6zoF0WZisj/6KYidTHozEKeLOlpi4iO8iyA0
BLq0yVofxwCapeR7WZP4NPiRexqjpX9Xnsd2tQp3KNtyxweX3USyYjwtpYv0gUr/MLR1lTZLqaYY
H0KXWFqFO0pz4wjcbPHKsX7eWIr2vHwwyNK4QfucDc+sxsoQI6dN3I2+IU26cx0jFe8q0b43zgcA
RwOcazYC0nZoUf/B/Bg7HQDg5sHs7jXB9m2flJN/IqkoenDHUUmgkK3zVOGv1Ekptu/51+dz9KDm
/i+ZfzYj9tb/N3jpkfymIGZ8baLo0aTLS6/oVWhajJ4uHUTMdazPpo4OQJccmsQ9RLN+xarTF9i6
pZJ6L7g8+T0ShM8EkPdw+bXXDr+lsYclbAtJ2mfT+LdtRsZv6VPdhqU7i13UY4nC9HsSOC9BagvP
B07acBCwxmwOIhhkmgxFwbuIgqtykwLbvvhqsTHbuFBvp0Wqkw831cD6CIQrairsl+67dXrRTY18
2ZxE/HC2NdMOo8h6hiyF6yZ+7XwXY2oIo0eC72P9DCX442tcyo2eFyf5L4jUI/GdPVoN54g5ZRR4
+wiGotmYgCGOLkOw1jmZpifmyHMfTzvsLRpLniKX7JoAD3WRfYYt+9LTsCWYu4IxcxdMPo34rF2i
bv6GtRVEb6/7ikyf68juUVRnVMV5EjgAWDqvyfqRBNiB7IeDnURZh0EJINOlRqBRAl+j4vsAiWmr
15ynDs7tmFE/vWKrcG9HcDo6mS1BdIQArRLNUrX1VC4KPqDhD5vmy0biwrbernOhj1zsR7RxXBv+
QaEmM2NUONDKoxexZWkwH+oRsohpPpCwvqkEeYVsWzwXVgbbeGnRd3Y88YC44j9UcoduoDnaXTlJ
93pJMz/q8kn8WBHvEzYemFfvu8X+pq3PCv2pZp6Pw7b8C1v1NEh9Cmv3OOrgOV6bXFCeL1tU1Vg/
CCi96mXYMRcobUV2miOjhmDPWdkJP/bLrDub2UFVzgBXW2QL1B0KF5eKcHFx/pbhY5eNS3yaGl6F
YMtlPkufIJV9d9e1hLvE0bi3ieCEsEfI5KuPcnqM2X6hzZHFaAoMTn/iPqvi4N1XWzbEwUWlbtmz
P343H1gzfDb9lI213BMfZeFvgFzpnrTTQ1vsIIt+j2WK09J3B9T0WUR45tdBASucQvf6FnfNR826
MqLuMTIQ4g6goKemoK1+4Qm2JWXyHDXyjF7WJeznYohNtSxryeFGns3aKRjyuiQhF+LWeSttxows
VicpwELPB+fBYSUKQX62Dng5sQ5uLFKYjd218jPp6J0bklOn1M6tnauKnYPwdW7if30fVqtTZ4l2
92B2lukAu1U9HKatLujyPWMXavN1NoLZ4qT1HkUk3rKwdMZ6bxhWA2NTDuBet8i/4c2dD/56mUj0
6JCGrz6BDSPNGt85pvZbyClzBVaO46GCuGRnUifXSDllcHFRvNRpBYB34UVJTjzY98fzB9y+b52H
NpDRrz4EFCGU2300/3bMrts4vTSsbjKL/3BMARsIqkRfp9i5tLQQ4GEjc4MwDEoL69DjEDWlC54x
n/BZhgmx3UEFO13ZwnK/hd3mQM9+55ai0R9xt+Vrt1zGEQbbDRqYyfQUzPwszLbv2Pywo6z8MSgJ
RiJp1+79FcKO9b92HAtEmTyuvWNn/V3okTykPeaG/r7uxqpd8IoP5DqQ4cnbnAMgbBUzSUbq+XVc
w9Kzn6YND6NRz8bYoulELvE/qEGeiD+XGFfsXaQiLMbNMCenfkyPPH2enDVv2x+i/P1qhyzs4BI0
k9cZjUy3exX1/B17AlX9iNoSNiNOUxFkzyN5b7EcYk0C4DikFM2X2y+7fkgqd74pXFOu5x89LISL
VeZoFaABt562EUIFYa6EjsFvQELWeG2T8H0Rw6v1l3v9m8yQ4FuE8IP1oQbMmpTj3G1IkcybaBKN
i3m61d3NtjgxaJGmy3JwrckVfx8VNiqUmwcR/xJoHHodnsomepbPEGPkSEjbKxQFvFrFOuWCNHyX
Ck9VPCECrMNpegAigJoVxhx7ZbTzYrm/PCNNcM4YZBuUnDMze5KsLazhjAlZKYOAk8qTIS8C6g8V
Bt58xzZq94DU12Glg3kYDw1N25e6N/jEhEP46vWuD/B32kUv2+jLsUD6nqDIiX5dn9Fy9FkZOYRo
9P670eQh9jPF1UV82QVA5FYhDP5woJ0F4IFsamoRolBevAenmzkKxtRxdIR/NUZyFGpmmKc81Ejm
aGOMym36+3i4GI6+TRlKd1PnEwuAhAhWvxwn6sKK1PcOse2WktgwOjZGIOulvq9fZCNpkrdTsx6a
fgSkcSNdX0zugMtPGXvTQSRrZKM9Ljjba3gICechQRs6u8MUHiBYcUpYHkkE50SUAMOjalr631cq
pQdIoOdba/yZZKJj49fsu9BFRMkwP3p3O/MtXU5JAPuGIko6fanRusCQbrh2Cf1I4LFSNvAWRznE
49InXn9Lknb+gofxX9Z5Gs0VCh8X110PMv5lQznJnKthCHB4/fa6hCgTA7nIrJvVXEiloyP2AcWl
CYEVhwD9K3XS/sA7+tPpUOQCepySJIicgeIFrx34ZFJXXmvkHKfBMbALjMc7Gpn0gEoT+EdnjA5y
ddKfxTjJxbOeKtCWUrtppPVHyhF060jx0utsjEmA7x6mOQK+wSYI0i31y3AExAZG5PP0rHpf/K23
Ji40QULb952Lgp3kJOxOMeZUKN2Gne83+BbiAzQghezH13QQPwzDhY9l62TJoujqxkEZjxg+iOAQ
KEdn+NQRgpapq4jN9y6N0WFeQADvYY3uzO8mIDs/Jgfpx/maqveZLc8Kd0qIejcQ5uANUTm062ci
urMKTemS+C7o9oz+3k/PmMyTwb0zx7v63DvIQL00LqyY3PQhJcEHacAAd146K540wdwkDJBfQ/F0
8nT3HdXow4rpZUafaIrRJJ7e+7b+4L5+7nw1YHethrBEOZj91LLJeMdLXzSHZkLXHW1MD6WgLTp/
Wk7rIGThCTQRFz1JdEd0/JQyPz3Ydm1elYUw0fLK4+1p9ufPmurvdF5Z1jj2sobL32YOnDwGonqJ
KG5UljybYKzsGtyG3wMk5Gyxyuxd2sDeeTBim6RnsLYOwv+iWpSpwYDDyHc9qqemi5+l9O8zW78D
38BHbOB7FSd30ngQ6tRowqKXQEL5k864tNkqMDJLcEqa4RXMynPjQuDVoJOedca7YFZy4LbeY4Zy
wieLMjT6S9dOAAOESZ6MesuDFRSWUR9QEp1msj1rKD+7mO0Q7WB3b/oKE60xC8RQYMBwr2nz5IXi
zkx83eo5E9N0SmGEliFvBwPcOzATHNHr/JoIe4nQjGww+5RRdKNhxDLY35VbM+9Wkl6VJsd1tbmY
pwWJNfAkS/KqKcYz67DcIfgess4JRJ7G4YFM7j5M61PDvV1D6xIzy4t00bUc6E+kPQEeoH9Ykvoy
UXmzA4ZZk3VevAmV2SzQzEq2i0GKvy7RbqPNS0Lm20TT/cQ0eonwX4lU8txu29568zlOzRvHLBel
PX9ezfi3AcGBJ9u51rOXbUuQYUhDcL1gIynwT5OgRbSEBVrC75EPmA06HR5HQA/oLlniFbNGdgr9
6AU+ck+zpQfgC4sxSSrhOi+hMN9bHfxTZDzxHhYPZPngbfwTBDAoI+4xTvkTF84LS4FBGnDHoTy9
mJEf5hnjG1dEb41jnnEG3puuczMSxTvX9f52HgbKOoyyoXXuGnVNEoavWArH7EaiBFRtgQnSk69Y
nKUeZEcb91Gu0vQbpHWVRbqufB2+NDKqPNO9zjZ6mWa7qwPvho7Yvfa7a+IEP3FijoGLJHqO5Wdf
c7tXCIdYtr8uZG2KwFX7ek7GXAxL2fhkRQRtHnRKCko21CS40BMcRuarKzy+RNav/Zgxmy75JpOb
dugj2twwg2DgM/Ewxq8hSYum9OAmQx4iVe2SoYUw9P8m9LjTh8EifxF4JbZ1uhB07ng3I22czrOd
q9GfCjEiIXT9YIcJDMuCJUZjR8NeY+RH1owXX8kD+O9hkSr66ltlT7PA4peKbggN+yDtPhfp/AvX
die25gMDYcSTbf7nEb0UKmq+uMDP2tbSzbbWlP3q/RMJ/0ltQwoqoDmGdPIZqIN/smXPkO+W2++1
QbazUfPRCu8x0NDJvNp9G8L1jPnh2XpuSQbUMXHw5Lq0VDotnclDD4i928X7J0l4bEe17zuJFDR8
j2iMJEiYDx4klbOqOk9arjMWdDsj+AeZ/KMO3b/TFp5tz69T19+7tq965Oz1JN4Y2JqST3+dMXxG
LH2wjt+pM745Bg/n1+YC9U94HEz0Uk/to8FyAmAOn61Fr4RuCT/7oX5VqT4KEp9VR/dDMD0itv0R
UfjTuvYQ4ZbJkhUhPGr4bYz1p+ijE2tD2MYZgtledIKFcAm15V+fY+ZaDxdsPGOvq9uOsC/+EiK9
pzJ5Mcn6xbv63NburpbLH096QyFsvwsHtGi8EDfm1M6oj3w9o1dt/rWp88BEVGXKaSLk+PKzFuQj
VPxJ8/CLivCxjSEGKz4mHDV5SXpoBaP+PERdVy2svgXpyvM+ms6jMpWLSS7GVJWOEjTmFMZ54veV
gZTP4+QA2EwFgzEc9Z6iAw1LyiwUmDw5fkW3+RMJfp5M3re00811ljpHHKSwXJ/g493wMnGwuTkD
x5Q0j8hBiouBwDXYnEeUIpWL4B24tPzoYOpqQqT4RH1SpfcNxhtIou5YOjq3fJCY02PIhoUnJNgD
OvRjaLHIMvFDncgdbd3jipWgAVMjqpKntsN2o7/dPT4e5RYeNzeC04f6ql3/BImHl8Vx9D3bCd3X
Ee32Nh3e0OG/+yRBix9qkzzQA8DnMXuYdkaboqHZMg/IOz3ZFp0bQy5h/ADjEX1OnOir42grdD2G
ITAGeF3SMcn55qB4sntUEWgKOIpl6DRWjhMdurg5D3FaRJ6dil5LZIlREaF6DdFDo649SRofO/wG
k5d2yEbVFA0XNhOIhbhDIAfhnH502Jzvzfwi2gUTcPikzSE9tlKeRxYERd/i6u8x0bVjtVgwXdqV
FSucIhHfkWoBYAD/DoQwMpfWlSe3IY8NRAPUFlf4aV2Vmr5xTX7qmH0lnfy9HurcGbiPixpTmJ57
fwdMTIViZznzh0Oib9Xov56Uu2Vorq1FTerWz8iYLyHs6zNv8V9Ckx6cBGAw9A8udqZHP9nKNmxv
Pn0Ttn6khtzJpk68xjGc2uBswx53Uir9UkDnh3nUyDPmin+wIb5PfKDoJDkvU6cLosOr2sgbNjyw
1+TF37zDmAEV688k16MP+QTiF5rqrVzQ2XfOMWvwFca00hYD7Dj5T8Tt2Xj9ez8j4JrN+bsEGPO0
dfKxNtD1RFHVdMluiJxqjbbLiMeURNDN8L5/9N74tCzxQVp1HTBJRbNYXvx6anZWAMo2ThXmIZdI
xdcQ29JyILfaH+OMpLhZtTl1Asi9pq68Rn4owe7SBDfkbZlspgNwJDbzF9hD9XhRhcP2KV/vqxsf
J3QegxaJRID1nI25F0/Qrz4SImOD/GDGOY5e/bwOHnqT/J38Ro1wViLvdU9xmaK4sdC/dH50C2L3
qQ2c0+q0r9hb2Vux/om2dA991B+eygfC2stslj9JIkMM49TORwGE/A4nUavxMjnTt2aTLleuHqNg
L8YVZ4fMGDrWgmZWqn9Bq7Dq5Qm0mRRuajWEldMGB1Bl26zh69vAVJO3ifmAZSv2wlBKnkQa4kl3
4kO1y1PNcbsZvpwiRNRi7ujJF5i7iTVFGuzhbvRW+syGHm2z9GmdUiwAh9FlW0eWw2mlaCNC96JJ
X2PMLovwt99rp+jSywY5Xt/va5yt0ofuAl0XwETiBQvmy/zVTvPOn8ZTGk4f2LukZbsE+24LIIxd
vB/Hio+6XnBBJFGLh4x1ccZvaajuM/phu2RW+5E2PylpPyKH6orE5CY1/w/Hoty88LVOogUqteYV
ItxdSJD/9rKFE5dICmQWPuwBEem0ZajtzJOH3UA37v+r1/Qc2Bk/9YRhmrY+xD02vg4Uqgjz25Zf
xu92wLuacDfKnX77SwT/JOE8Zvh0y16v0ZgpvPk4b3fHbEmGWfqCVcAAp6M3iEI4c65kKh9DCpsb
IHozN1jKZHJwf5rPxdhzMNVtbsMZA1+IdqaoJ+jEkG43O/54gmbxBXjkS7ipoYR4o921vXm1UAbl
gR/1iIibyXiyzllN6X+pYLvUdHHG4U6dE3CEckAdx6yTM5J+pCOZu3hPHvplFSacOkNouExs++Ra
1IcIM+26JaJYZHuaggh9qUHDtFsh1bAYTOMlVu8rczGxaKKTJ8kVGSpQbJvx8y1IgoxAPZHa+ElB
qpGhjp12I4b/LnV3kDjyfAgjp1yN9gs1Mhx8E11s7L57vb8P2rT0gvpd8Q7orFjfElc/ps7A4N1B
UpOKCG7oAUT5s1Q/HpSDeW04L2xHPoFRf5FxO2FSqd5YiAIpEOpT2O57ZdtlStkPd+mxjtNdwjFW
QzvwC0vu75OMtgzt7/00928BLjXoPYAAUQvyRcreZ63eug4TDkMKu0QvfMC0zmKBGvU1vtL6m9Du
Xan007jhrUuhb1gNpBfxCPJov5XbPMxX3osvlOifEppNoNwQW+N1cI9iI8XmOVdvBnxwVG3Vrp2F
8GH8gYNDETqsmLRz57xd4GrZfjB0fHIuZxf5hobVmy/veLkl3iwXSkXQgTJ4Bv8Hzc+xccSLjZL9
uK3oW1N54QojahqEO5XU6uyqPskgzrlQAtPuaAYjOfEOekhfXNod7Ob808iCslVgD3luXZ7LTt5D
ZbuMWsxBx6Gtlom/2QZqqkmvBU1+zw5gCnzcXvA3kVCP/D83WjWUfkiuOotI4ffxlvfBdmB1gMtc
rw8WwW3bHb/MGvgZEeJ/HJ3ZdqPIFkS/iLWYkuFVCM2SJXksv7A8VDEnMyR8fW/1c9/bbcuCPBmx
Iw4jkFWCh0UR/B6FA6wZvXFnes+N9r31x6/ZhDNDAatXMlt2fQ63oKfNW1b0X9YS37Vx+qMl5ptb
6BduNKFjife2rDhxrOx7jNxnvmLYfX0bRmn+SxMlfxsBbRO/dJH+WZcVOZ2xOakBCC7R+DqPmflm
TM41S7y1A0C6KgAEb+AfjIyc/WM9Mkfo+oc+83pL7eUj97hroEFtu1FhdnE7CPSIxh2AILnkJ1LE
e6fPiyCpnQuUD4SIz+yv6mqfSYB9lb9xe90NQ8kfTfprz5ZXIwbZnelgWdV1ii7Lft6p7kmiY2wg
dEUrQNbHSmURljl3d8OPSWssdmAisPbGcDUdnsQ5csJkap9Fn3CY8sMycx8aY74V+PDGYIeDB+uc
ugwB+gNGEhXh9mFKg6jh8uvG68YV14QTZavmpg26Jj6gx7q8VXHjhdttuogdApl7UM3IZ9dmamVo
4iNn9q0oj1lNahZBjeNq54LmNNO91q5LPjTatyWK/uPkTvT+r3ScCprJxWEW8BPZUdrIYHY0PU/Y
gQm/xapeerWJJpaQpNGIGAHfQzvgA3lyDrk/5+g+zQ89E7gP/gzGyNMxxC67bhr31Wu7t9iGWYmc
6EMlE+ZVX7NOUVahKfFwo8Q9e6Z46osavx3reBW3JhOhPT+prnmzZr7XqUyOhblgVkR8ZadeBdVc
sszDom/Z/5nK6Y09O+dlYnviElFEW2fdTVPza2o5odb2w37ynZFRSwCwe8axdNHA02EgNauf60lx
Uhg1pAdiFCMmEhobWIHc6swIxrZ/c5jEYOzk5xIpwh1uqw6Cx/zQxjUErItUZi/8v+NUX3fR4IJ+
4pSwe5k1HSlDkbBZd4BlbMbTcUj8NYvYuKBIln7P6fJpOMm5Zxyb3fINuQ3TXr5XU/KpyAKtKm6f
4TBZd7cHFK/BOcpFYCXYBXCVzafcpNqr7tpfvW+cVGtemqQ/ak43hJ5r8g+KFIFbvPjC28+99pMs
aDBOus1VEY7d8OxJ9COju0x9e0/4rvB22JrGEhoY+UkxbxZIobh2z/lcvyx6w/LGXnxa3XCxWvPM
365YFQ2qWqmNu4JcCkCO/JdlEbaZVA/oyMb+HOxvwzbOVRNxuNqfNiXMfDccNpgOuhEmubfT/cdn
H/lftcV13iMOsOqH7BcBVw+mvrnmcbePreZkuerZE/IwT3LT+/Fx1orj0CB6esUu1cWwKWrWs4FO
3FzHh8cRy9UanF3OQKdpvht0jvHPwqLDKdd+lJUl+yrhlx0QFFIn89gj7r5PnftU10W3akX0nWCT
wCllL3btvPhOdTWyCPYc/1e3d/w0kp96fI3NdF6pQVvVY/7lJ91rlnNVaLsjqAArWVD7ZVfumcO3
+FaHjNGS9/KFCnix61h3SiHPcjGX5KQVy5/cNnuO2XFvuNW5tc3NjKcmXUAafFUWbGCpl9tGchSJ
UhwNejLT3H6PJpsa/iiBWytOda8+BWo0h5WloxJpw7atrCFoHye8w+QedmIs92k3gcPa2Yc057dM
WMQe6jFeu1P5QtXjjyqNfSJt7kK5cS96/02lHAJI+nagK1YWdnS2uS7LPErSCeaSpUHC5DWasG5e
PG41b8QxL+ooTFx8Em8uGRd4azp1Ahgl628bF12V7XNucGl0GIXLqviRnEU1qLflO3NQxL4KjEUu
u05aN0fr/tkpM59dLyVltuO0q9RgX7qhx1XPjzp2PG7rSQpwkWwaPDSnGEQapmVlafpyHPLkUg58
n8d5eUH24VW+9BxrQ3u2s/kzHQhdICJtI396itqSLmmrBGRk+NBs+6I0KFezhbMam7fBiveWW3wS
LPgRoib42b2UWhImMHAMywdLH0+qyy65TH4XbLsgiZtz58dMO7Tp2dz5rGwqcFeYEkW81Ag1814Z
zs/gp+ieQDlpXc2s3HUiXqA23+tR4CnXyUetbC0EPrXg84pT0TZhwc4CSHxuVDQe9tfCA5HVXNnD
S0Qe5Ij9nUXiu1MA3CUJn63OcsHKdBWXnvRfXE4a18HivSwJjY1DLwK/xB+TunbTNffP0ru3GjPC
LFNWX7fyEo/Axhm38Y+JV/cKceXFNicT7ASTGfTqJLkQmlFLnirFQ68F2KX4LrT4xfHkW/44nVOB
MdKPCXNghXBj2Z9YrucKaGzl++rHHpQeNGX+6uYM4YZOsUXtxHNgx7lEs5Z/rApDsRZktsbevqdF
9zwX85Mw3TgwWafjOxNW+ohgiK9HGEecEm7q8DG0SdhdFhgi/ZgMWQa5IdoAsTkGCLFPVZF/zRjp
QRY3W0fFpyypd1khgVvn7KAmxh69Dh9XMgpzn7KlGfghlXUwdPSxrive7c57Q43qgpbnzeQrVrFz
c90qeUw74a1QS76qtrtEMxiqNU3X2oLHLrT0OFvLc191H0VcIrBYe4iolxwLf1raYzmne13Ib9+A
zpptnPdEnTyfsdeMIE+9fyLyqNTMT7oyjED2MQcXz0PeD+suNZPAqWFOAF+Z9LzmsMT2DM/WP1EK
cGkL7SfttGeomQTjPoMR9GqK2uudNeq/E5MZNjib8rDe7JVscg1qbXqtVaKh0WWvWWyUG8bov8Vi
4bKA84quunmDBRjQ/klwVpB6GXDoANir1Nm1s8erxRo5RVs2/2iaszYLZhe9XkL49is/Ldc55eyS
YsE6lRVZCbjF0h6upaPd6RNYZxEVjtXy0/QxJw668GoSoBUzrDdfhdFZd2NzjqcFS7p5Mh1348T+
LbG8k6fmb12rwK1S8WNHPG/s0vZ2QvEmHS103WLnZcIJO3ukEaqmL19kePpiN44cJ0Iv/ox+yQ09
P5mJ+5obQ7YivLVz3fhVWsvT7PVbs0+P0GXuuihyf9VO6b2bpm8rUc9SJ9vFOvt//8vFee5vl666
+92CibhsRRobq8xOw9g0z9Zg3rwi81eNmd8Ize96y2Fj8vRvFHLChkRT1FvOC8fvvpeoaKBPqrOy
+2xTj1Holnm8spdhO9lg332u/ZpG9bOI+WbiAdi19kpL1CuR2ZYh3zonuAKB403bzB5DIbufvvDB
5OMPOv0v82hCEy30wPsu0dIETELxdZUJfTrLQz4V1p3QP4QkdTBVMv0x0PDW3qyfVZNc+4WF63r/
nS5+tnbc6Kfhcrjysaxixi2e5PGbQzHI3XyzaMRG2vHZa1mczJuXjEj7r7b4A2td/L3I4VaX4OSZ
axFK0/Zm42z9QuO2zcV0FeVM8obvdgApzi0pdWetLdGbKcuLyOtPGUXaxuiSZO35yWGsJExvlgcK
qdhEhMR24APLfPfTd9p7NlDBMZibnCxGqZwXnuvtNGQi4HC+m00yrGgTzQhgSV6Yg3nv/eTJTbWD
P4l+g2iXrczBw5vyJiqQo3HbcaJyRFcvBBWOaK47j53JUDpazWUGptxSJWwdj2HSJCHj9mlGMQvo
GD8PJXixSNQKz3NnTONaS5m1rfE2+7zU0HHR+ybe1sqzrji7b90jqxc13DK7hZGVDeorvJqb2+pv
iG4awuq4ref8bKiFLZdtx/LpvrtIHPGIpUGrZvYUbnTUBq3X/hNGf/aGNt12HiC36PQf108rSI2y
C5rBfAfKo/FO0Jnvix8nShb8c3nVNdaqYu8iI3c5v78ryGBkGu5Qk2/4mp9FRoDMVSCUXF+ezU6+
ub21twrtwoBVAvr7aOej9VFU4qevolDOfbJyu+pVW/jaJUPygmZwjZ3yTfPNP1PkM9Fke2HGWzNf
SLRIPo9GKzCfMHG7BpNQTgKTwWs3w1K89ZrRrbVy3he6eZpSEoCTFj/b0VgHkRIuNw1x0TTdX8+N
2i+WRmehyEj0lDxjVaMw7nvks0rX7q4DSdPJ01Si2ZL/u3vS5dbZcc8dyF50c/te+9rdsZ39MLlf
ZEyelBcf/JHvrDHgVQzuF//WY6bEk282T0k8FBvQonmVoVQks71u6ulYmdm1jJtXz4r+6GO0n3Le
iVEzrLWuu6R2fjec+mbE7d88Iq9hFNY5btsnSzeBdOVtNNNQdpoWFCOCT5ZdZY2Xt6j2EbXo/5VK
b8nM+fjF2Q6ydNsn3b+44eggknShTQNyMl02DvuvkyELVFQeiqn+1eCcTCu6dSYQoUjxChI9qJgN
ySb8SUS6y43HQOJDyTmIFw3laYrPMFokijw9+MpjIZWd7Iox+gUs/ed0hrvWux6L3LT6Lxmn50ib
LpZVPhOZenIawdvFiMkhMetWC1/CeqheBDTaMWvSdB1RLWvUvgAoM/5m2pAGhr40pxTvyPT6nTVP
bmBwaxlr8y6N+Jrb/a/0OS/6xO/CQthHYTr1VrT+uz8gtXsN13qx51G+ShoRVzL2dG6meJkZqknZ
GsyLzYOFmA+qHu4i4x+zge5As68KGArfM4U6TPenHaiJ3Bnb8FzKfjJz3SHtMIKEubCvbtRttcY9
CbB+TlaEI8mTUS3xricQSlXL52DwjfdGETDHlKFV8TdK4OTmsb6wke1Y49as/LFkpzHZx5X0Fy73
IPDokDvhgGBZ/T2eeZpTLz83EFOr1mi+jWwxQl7sYZagFfTWuu70tTUtv4nubVOHt7PG60JvrSag
Rxii0DA+shRB0yj407mKpGPZmaANpfnmN6AmdZG8u90w7GzbABOCEmhUd/Ja91em2V7LrQXTPXob
CYMFVt6Ngb1wmlsdnoeQCO2ZagPwuE8K3189RHQ0xnlvxcuZmf7CGLMmOv+SFNG1Eemba7Myoi2t
PwyoBz7XU22II3guPqR0qlBXBRacZv4xGpdbSNI0mzyNs8cZaD0XE4+MGvEvMDGIzKaqxuHLtk7U
78f4Mddne9ceYUBB3+3oSIR5z1z3VgLljIoJMvaNJw/ueh5+Cnd5n2X6nC6i3vjC5lvEunP34We5
QIo5JMwkqM1Nq3yr5+PRGUc++fwaU4i6ivQK4tGFERfdcJ09fW871b2qhws2PX/x2UcXbXHWy9NI
1FuYj9mYf1g11z7qX/1mBmZy64PmzYfMYciYVXwpMsz7GtR1lzl+c0KSiDile8CaqUtlsarMCQOt
EkV5MJvlukTVrYAY1Hye3YV09ZZmo/bW+c0DAi6owxqLl2SZ5X7O8deiIiNxM7W/1qz+RK2uB5In
eadVZrcupmQruAvM0XLvoxdt6cIkQSVHbuq0vabaU1fi9MNOnGwSGHoy7fXaPep6BgpzK2Kc854i
kPYR2lnSvUm1PqmbgCf1omf6ppvLTafn20qQcinlLqnFbWrvyyORI+LoDOn7VjN0hHQ4gMYh2EL3
fLXKCGavDJbW4o7TB576a0ALBORkN2087BunXedj8mtJ7W+SqXBaEh15BO1Q5qSt2nIGiB3fqMza
xNmAWaXo6G2XfTxbn3P/ovyMq7j2neZPMXPR2lK4GfoAiMUw0+dvNUobwNmdvRnXsqeV70Gwa19D
8V161rGrs2uS5n91EEKfFdAyybIgK8q97zNS19ndiMx1Y1ok0EmvKT9MSIiw4TzQurutwT8Q0xid
6FzLbEePwrjKHjuWSAG4XC9GiNbcyx8ALGAVr2jDdcnQNxvbSzZ65T+PFpeGOKY7yDtpThbiU4Ye
PKWjhFrFIx5qY8EnTt9R1Z+kLTYDaSE7N5qgH6f96CabVEeBUIt7wOXCfk12pIZ3iQ47oDwuZHVB
URVxsTkOXD/ewI8Q6kvvaLF7MkUXC+l7PbbpesQrmxkhR3I6KVNg5SEqJUj2RbFZ+EokUbLtfG9X
gv/izIcjJWJxwpGKNmua2tUw5u2Q5iGuzm4ehy/bnsZV51ghdjsraRccHG0oV3Ypb1M6BCPy2+Rn
71PhbswY9bIuN40pj1GuXvNY27ssrNKMaTNUzlqRHHdAswjfwItXqRaayBpOYj8O58B3oEVSsYJx
Iav62op2N8zDlxVPa0N+mEL9zpq2K8cH8cYPkFn/RiPZmW20NpH0R4sKIyLqyi43+uzuImVtfLLs
LoHUqa1QirtrxqHQJNkZxQC3NX1XIl8P9XzoU7mV/kfd1ag54w168sAK2WRHLQUokKnVQTmWz5T5
bp22OGJ/I9oAjd8WlwGgVXjHfiu1w2Lr30tCOKHtNRrveMm4cD1x3nCuC341l5f0M8P8KucFLR+X
bJiqdsyvw+ieXPNj7psz9OOPbw8fTW7dx/mcKuupnsFhvH+LfHaL8TvueS88ss/tdZRQNaj5ms39
qptDp/7GRAryEXY7QtivPZIqYzgy15Sa9hj6Rifkhf4cS59kh4lQbRhbb2n+ZBxQkvSRz/21ANZQ
soMq6ziOYjgDLnlxtXKkWicEBfyo3BZ9tFUL+UiPj6OdmaDjtTEgKpp/2wWfEZR70ft120LrRXBy
g/WvzsfVgkLck0FoiuLcmNkX3vh74UV/jJ5Z2FcWa7Lr9j0aCT7GUVQj4ox7z4vRYTFguUT6JZki
qZ7ryvmYjeW7HNReuq7cGTnQ1ZBephlN1HyrGn0dI8RaSRyIR+yyRlnI9XWRJJtKNGuO+DBzjauT
vptVSf6cfCQhiyRvVnn37dXVs9G+G+mrtL+LmsfMaHkdk37oqfst5VaHLMpG4pNnPUImd56t6Fdo
czCmKFNpcSiT9o61GxpNHBD3Xul2T8lVOVzxRLiDl/Y+cvtzYVy0Cgby/4+IiNlI2G/0b/lchGom
MiciHNJuRf0RVbL1uvW6ME1Qdzo3NAZx8kRz9PyFrUFDWDl8Pulwtso2zJ301FQzL60yMJJpByhH
PAOGmv+09bgh5Q5opwL9GfhWZyvKyy8NMqY9uwG0JKzC/PWQ+yyifm1nb4qUwsakZs+k81QKa5u1
40ny/rbhgRm67hL930vLf61BHioaw66klcPwyM+r21DpV9/iWKACQdP/pPb816yMsCrs50LQqKbP
gTL+Kul99HxjBraImJBVlv7uF06ABxQWPKguW10l/wJJJnGQfCKN8GEVe+QKl6Qjat3gyNUkVTAY
5lbLH6wi/fq9DJSu9r3odybdBDrZUlf/Tmtj+7hWwwivlDZe8tZ8jTPzMAJyOjXYrPWeu9W6oXNc
dskmc+dtTHbRd19Lv3l2m+6vHiV3agTO0vKQduaXXCdtlI7rwXPXaQvFZL1H1Z++dzfKBCqNwSSo
mSAaNK280ts4Js9qn+CLUw/Pf53/QXGsknpZdb0L6FC+5EQuwEcDdzF3Q11uqSoLa34WrW8wyIpN
DvVAFuk4ZP0jXLqOJLYw+YoOsVx43UoV+BNzF9bRAIkOlqloaWe6j/sLoPJmspwAtGplMBtX7nyr
2j6wLG8badZq4c1RJubGLto9NR2HDMgnlyXC6BvQ4UY3SJNOVzm8kemRNrsi52VnG1TmcXuXtHpo
XNvnJShKZkPfZXTLuY90GWJlo71l3UdKkMuGzLVT9zJXybrP2mMjHr9Cw2CShG5r7SrNPGui2AnR
ssiMxyuKGSPKg5HmW6VAPCe+x2z07lFkhjnbxHJY01MTFKTUlYA0T8w9VX87X1PruYo2wp6CWuEy
OGjRYy82puqPadyc8NMIakGj6M5zSWg260gBWVrQNArq5Dcx3J3n91uiWqhp/yatXIvGuVljv3ZS
cZC8JSlVurTWRFg7R52Y8SpAIBp00CKet4CFp3HQIIXMcCGUTG2BeumX7nFw9buimIPeN7/0Lvmg
aWM1lIO+qqbvyuX0nMvQ15ddlHUgsUhyhfUU8WL2TRbYkjvN6y+vftat6SS7+GjU5qbViZGR8OuS
djNpzzGPsc2kNFIhk6O2uYbO9EF7cquf02IAmUTswmYvKod7sh3aJvf6uXzrp/wiGu9gMOZMTvvV
axlKHt0LM2n0mnlspM965rRw5ms8mStC36FujW8uwT5Jho+1uGj6LlmZL0tDBpnNv7ZxNyhEaAwy
c8p6b7SXeck2dg0fJQqALZAf+DhhrcsFZtT/J6lwUBM2iPPB88/3Z/nocmNX98veJ+DuuPl20Zxt
HxsnuyRbWvwjAcNAvAaw5mhpwmoSz4lB1373ZTrLTkes6fgNGIxYtMM+Mv4zjLXh7E3rKuMw89V6
EvTIk4RwPTojMnvNA3YYjaM11M8ZS8wM0a2dGJXIT77NWQW1CaJnmbsKFcCCMlReQfJ4gSeqvWKk
nIELpaftk27Yzln/a1f5X4zzzcK5OKAIzvROeCQoE6LXZSufNYhAZqTAicw7H+A+nqxTY8SPVTLd
xkj8jWMMn49Ls28TDn9Ex/pv3eheTdNf6ZAWeWRuxmUOjPRF8419s4gwnaugFNrWcb1Az0hvjwP9
CzR/ldG2mvU3JWoifKV9NCO1E95mNmS3k1xJiTJX3Q7+0CXqpvunvkVhj+OR93LtL+/wquNxEv5R
ytQECcs/ZKqX+8WM/HXrU7SAoJ13BGjjPGxd29n1U2Hv2qLkZZq246dljCVNVU21mwrJyVwICqk8
PV1PELfbufXwVLEmUZvwcVJ5Rcabd1aJL8TF8HemfolMmqfvykXPTmZXfc3ysZJioC1WjxEIZdk1
vw6EdDzwl8x/LO3TLNkIoPW7hJe42aKz0bAz5EPoNhquhnYREVVf/P172ER9IS6YgYKosuZe3kNx
WrD3Bhh5S8DeyPtjhJoMopp/x4sW6qU8x4IH22bqXKyHExbow1vizOGgTz9YhlsvnYKCy1xSG5so
eihevrXzIsxGQ5wrrrSeX53U/wUQ/l3yBs4QH6rFf8LYewSTd03G99OLb0PKyUkRglMHklt//CZ6
nRsZVQZMx6IYJ8QvvUE5xBiMh13ZCNxTfedONH0hjbmrxL9ZCu6aG0oi5UGBGCzxVz3alMgQ6ajv
EmFPdajNHSmyMia8TDRu3QAPpTO1Nea1diZexAwN+XPb5CcxpLRAjduWucxOzY0zHKgvQFGSRA69
DebSsQOJ6FzSZEaz9tDBZqPf1JW1nahBiON5o5nOCSUeAJiFknO168bvMjU+ez+6drELMTpN5jqf
uAPWnDxT+s09C7e0RKzNkJ2MXcccXZBgjgBEhWu/yHw851g/+vihyeUpyXCODBQ15wCJvuoKGY6G
+5q1KEwD5HWahlUOLT7+nQokXL8i7dbzGh7swClma2MsvPMclVPPodCbphi7aVhu5NlPZuvwAXGe
F1PaBLFu5c9m/qun5osbdyfgl0BR6dJXzTvVO6BrhOsYLln1xdPxnHJ9HKdsxZKSVYtjQwQG8P8t
MdXHUL/Sg/ICAfKRwvdYqeCJNYx1J3/1+NH8wlV2ij4mxWL4Wh1QI8AKh/dZtfO2awfeIgAL3RAM
XnWusuag0vENiIqqEgO5vS4/qESTnNOUg1JpMvjmvqvLsM2yXRXpYVNJhlx4/1SEcf+iJ+y69t1T
1/VE0YFdDLGz85grLZmN5hLDmcS4WOrRx5vlg7nT7eqVNbjjrrK6BRpF6Tx18XAqSJb3ufHKf2Mz
QPvcomHYcMRxJkY1Y7cIXbO7JzlnK6GYel3PR5UvH74aaAXySZ3m8Ycq4usUM9SWpGYKA/wjnRwb
kAeKFXFH2s9zayFPZVVKPj4nCHhXiRB/B9tvXE5mXv7cXbUwYaY8Ihgx+ZRS7dlFmCCvuenvUnCB
bmZ6UzT7tWpqhIdk1471nyWVm1TGLxUP4ISe4TPKFR2bxijmSahPWbA5dTPG9PsXkSyeG3HWKzO0
dAh4ZHejn6mUscImtj9GsBQDCzNb+osxzke3TEPXHT9pfkCOb2AeGWPZusCI4WL93ChbvGO7BP5A
Gy4RLq+j5QAoOYdJ7lwNWMQlljjRdZXiY6v7guPmJubRwXJKR8p+Wm/bQN8t2Acp8SqFKc8rLixR
QUZgxll+pXDrfoy3BBSzEILt9IYWnKNBHUrqlo+406qEavfmv6n6yUn3S/t16b7jDrHK0D+Mvj/k
wKAtnFYdT5Q8cp+zJ5Ayty8+fNuvV1Ux5UGdVLcoUoemBwGFJiY6aQ1EoLJyvdR0CZSjs5kWQDuj
r9tVE1V/7a7bTSOzehG3P6Xuv0+2/9M0qH1ZvZll+em7/WGYGHuWWL+pqQiLbto6McjfPB6jvrnJ
pfocFnVqgSOpKRu2g10SjBOvS89B6aunMaYut/Z5p07WtvFB8133dxzb98QAOmlm4AuuotKxiNTp
z4mGrF/wzka/LVMUBJdJxn6g6cRwKPkZaigX9ZYOZUhMA16mDer5D4L6vpYeXweax3V92ykvMBHc
moyaw5wC3fqtQP9GMKTsolqus+5wKiCk9mLnVeydp6EjzoctmdtQNh8678pkkU92J87OSFlRFh0d
ErsuVURENMFX/T3rSXe21tCf81YtTIS6WC85Wx88509dunvax7aLTddhrp1J9xw5rFZOVcHNsP6F
rjyt8q4lEPTgO6FTyFPOYVLPKCGlEZ+cLn50Wv3mJM2zzNg1JR/A4gUN4qRrNzKsqujVAJfS3Oib
hGf55OpeHlRa+j7zV2Whk9y4Re2sE1t8uWZ2sHrmciXGszPk29TIf0TMdN+qGUFohmc3U31bDnPo
W8Vb1aGpzHV/H6HLsEAWFbJdHuNIRHdHEFLNh3dedmtVY80XCs3L726jrLeLQgMRhvZhct5QNSeB
DnXoDWCgL4PfrDetyyjtrdJ5wSxdimFXoPFQDMq7Wxx6qZ8qu990C4SkHMVCRWTqo3Vb771q4SXB
8/RCX4O4MMrX0yuZvYtv1He70pjKyk1Skw8sUD+MovxUif9Co80x042PGNF+osaCyrjXJWZZmRSB
VltHXDzsnTZItOSAAbsjHLLRNXCLlvh+a6Lv+uxMnR4L4QtUQzlVO92sQT7HW1raNI4VwTL3HRHQ
BomBMtDWHJKTpnvDUc/n/NA2cgiXmj6kznLk1mZnB6WhdHy0HCWb0cYqnejsvlVcMT78qaGssZ3y
qxyJmlqYZdfSmPU7mhsnOTNqjAXfczJopr7vdV7swyIpChtO7mJN3JWMi2FqIT/zZ1Y4XAyi5bVo
oI0RgKCo9OxA5O+8GHSpOMa486gu0FRODZhyuDXTEUjYTN94CAHFMr9ODpEYKoxh+sxTkefmNsvx
Qz0jH2m34/HqDP1JaDp53xqFoTI1QhvLGL1GpQYnbIolukXG2FwWqn33Yznkl4SUNJE4w7JYwBIV
OY0gU0p8GwS1+ulduAh/psor1s+DtXBW8htBfdAG0bKorV9NAyknWHCWrENcESNoPLIqpRXoNg0v
S89bU7Mic0v6k/6OaVFbP69z1oW3OrURlWJEwOSK1kTYJUaL67RhOkjeLr5UxmtSN0W2frBY3Y6D
RembqLWSHnS1agFsRDXv7LbxQl8CfQYJV8t7Qnc3bdyFQ+7TUUtyF203fS3Sa4hT0Z8AVhlvci2h
kkPNCulvVK/lYPMoFaU1fadYeEdjmb+lHWnvZp03rKGSenUAYx3fPIDiF+Yek9+KttdvL/Wmm9GY
CkHH+o+08+qRHEmy9V9Z7Dux1GKx9z4EGTK1rIp8IaIUtdb89fdjDeZWJDM2Od2DnkYPkEBautPd
3MSxc+JJfrwO3HU8dOK1WCZwr5Z6Fd0qTQCbU5qZTBGOakX87gPrLs0x3JMVD6cmU+LOBv0ydrdV
7Xb0mMLQq1dqoXT+le9V/niVmAJ/4qAJPfl9yUPL1HBEo5w21fR0pU0vPLpaBGAgzc0SKoIO8ifw
CKp7l1bQdV43eVCM9HM14z6Q1EbZDH7jfQPDFCQTZs/VuXBlXWyGKCb4DUsAdz1ivj/HxvNuAtFl
jkKXu/YUGkF7CHOPFpQU5iUAx1bcFX6X3Pe+r696j/A9UahNZbF/BL2dNxOkQDtAGlvekgtJT2Il
iBtPpxLpRINEcNVktNYh85XDhIyAZu5alIe82hKS+oDiegDYa6kL4KmTjZSBqdoCy0MzVKMaG5sR
L3Rr+rwHmTwR3YaCeNWGMAoSCHa0ZgT6aYFpOZrRdXeG7NY/xt6zvsZUVOFZgxOmsqPCy+5AlteU
UkbxMGrJwPhFYtSPzOlAsZz3KRjHKDK017AWqLeG+UCLOOh79a1zWw2NYxXKUbg4hpOui4ztKEJU
Mqypq18ksW5GIo623EmjPlz7XRfWfMgwe+7cznyxpCS/ig3L2lb0k3ZupmWPfVgMCiR0OnSq0pjH
PxpNg4Kzk+qDq0p0AcQxGb7Kcm5bXU6ab8gG+AirakGVd8KzCHaXjnWZPbXdYD1XVmuu1SHwbvXC
Y1h1cKVd7wa/BjAWGbGS0TMEBhcBI/+Etb6RFWyIHB3cIfS2AmBnUJ+JuEmCvtz7XpBtUVVTbkPm
UEAUqJb+XFpG9qo0VvTTk9poXQdtfgPvXPNTKZn5YV5Mf1QyyGLaLDIZPrHKpy7s2ts+kECP+kzT
F6o/7CMZXCXTaXCGJh0IZBXK4O8JT85LkRj+z8Zv42M6wuBAW2LKmTMmWXSqEwmsWYl8VYNZV53W
NDoC266YHoHBh/MGmnbS3IyOhtfKkPUPBs0SZBlS2xSG/ko0/fGxBT9EhikX/h4S7nTNGEdN/wCc
jFq5AXOfofaTID6/bgrSft5cKZ4oM43qusR9QlymkMUJoC0CTQ2+uErh5hSOlB6cdFWvGYBAMTcs
6KvKnci8iR4yTKZ3+i+vDbqDYQnNz6xj8G1MJHhox0CoUqfpEzr6mR85WtWJ+aq3vPiLNHjaW00o
tQkSnXqgz5AMFTpx2KYQhNiRHld3hIwhfIqagAlJ03aJLI83VFy42arv/QgL+m+CWWXbtCidjm7G
2hLwWU0Sg75jHIDk05KZMmlQBflpCUO009q8sYeK6VDGHj0FZQApYFMFALO0sV06WTqlvT53qx0y
kjBTuoN8TQYt79qhHzZmEoRTFy0bGUGHLh9kn9TvsrDKnuBjTY5Kknuhw6Q8nEgNjKZ1Z+qveUU1
TDYZ7FqBKgof2zyjqi2A+n+2GkpzEmn+tm8CvFQshcA2KsgTAXx0K9AaAVintN4W8FEdMoFa+W70
Wu9LLHbSoQHoT8dYKYFm4ozEa5Cg8qOP7M5D2wCH6/u2Lla+QltAp8l8L6sUaRqDsqFSMX+cdgUU
NUILoasEGZntNlp/44dGe+tFOjDnRhGCnY9jJkIKhadOMvUvDFhNKBNBNlbRCI1+IuVAeNMy3hiF
W9z4OYQJiRTK16GUKK9G4NH5aTwUJog+J94jsTjKmFkbNOR5zfErsiXR0tbcnzQHaLK4dGCOsS+S
83pyjVjDmMjXLZznK4+EausGOgRIlQW3libk7Gje1nCI9M2vIYS1NRwG7WvnysmzAObxW8gKVl1i
xV9rUckpSBW958huJW+6sIHWXOq4XbbSSt6vYDSqX2Y3Sk+BS0upkPATkMwVEoxhedKtgNXmj4Wi
m3vBbYp9rgnjRsoksDpw1DFEE6YvmlT1jB1Z6XUNUOXa8sGC6pLRDutWjHjwDBh6rmWrN6HpUaWr
glI7l1K2vGSnDozym2Y27LW46b+PjeJ/AYelifi65vsgReAOiPf3KgzDW7cp32oEIOinSfq1KsEu
gIPUTtQFMqo8pLeUtVCL78A6A71SrlTfCijWqhMcVBXqQ50E7Z0eq/DrksHtazMPr+ExAb/qggb6
bsGmsmvj+oUwkIUbRfszVinvZ7pJv89SPMeNYuMprVy6+Dr1BnVqEGUq1VDFa37FSaRvJVA3D4rp
AtQUOlApvielu9GIzANAYmTXxrLoSBPiYt8OkKmpvRftGnhfb/TOEIHRjoo9jQAS9oiy/uT7rbBq
4pJOSdmOXwTXCopNG2rg9NzQffBcPQJM2Rc3VTeALS0TExRShQjuVQOHG1dRpnSuaKPyWmhWtg3F
PtpWSlpQkahVsBvqENFSM0LzF1B2iP/VOg/oPOTjF0vUiy9ZCgqXMWFi0sAEPmpLoPJ4iY0KL6J4
VH7DbEymquEI5KcdM4XCnB/s5JZBHwaNdIlx8ywrqQcYYnKbBK5lUI8sPNIsJTWfEqpHEFZYjbKO
lDJ8lgdV+sJ7m9lCEhXAmErqA+Uwmm+6W+lf9aadekR9CTOlpqsiMoqK8bPQFAJITiyAEQpRVddW
+0rwzJ2RB/T9/HbMg1epaMytBqwgs/2sVl4rkckJqwzjfad0ygbCgezboLbGToEvaRsT1aqetrbK
TlqlevMIZxUZN2RMN6onm04RhlD3VE1EpVyLn7TScG2mY7+NzVDDwW1pOz8YXEfwOukYAGzeNh4d
y9IAgzHpXBQkyswLovRF4mSVXxl4opWTj5A0Gu64giMc4rKCHmVPj4dSb5ndRGEVwFqsTFwUlARX
mZI/tbkrfEO9pHoTypyys6Y341MuaL8kCypuGjouwEBB5q1SwAkEHQlPCQz6ODDK8StncOyhExgl
zl0fon8NiAdVNkqO11DQ6eBNJH8LriD7IvdxdNd0Qijs+fPEp0o1zd0AUu8eijIJwDGko2TsUEPX
lrDRDeAimiQVL5UY/2g7Nb8PtcS6t2De30lNX9kmHE1rbahp4wlAByEpkg4jU9RXAtAmO+eJWbvR
aG47/vbQjpQ2AfPn8aDhNKEr0rLCscwUxs9YoC4ICgVtjYH4I5DSZtfJFPtLt6JJESYklnI+BA+q
5eWvicGYhOFH7uPEcuBQaxi+EmzBJympqQ9peMfsLgTr0X1YhOKdDCu9B5ocGhUrSvJjmBgxx7iK
Upj3VQMFcEXvD4xDty1jEUBCUmgnVi3gkx9WySCTQovnEMmMTUeRW90BmDTfolYfbi0oLxn3kyx4
pEkut17WftdMT6Jh2cpXktfosA7KZBoFehB1ormbAF8F9CBSt8D/8lUu14hoZGNhazibTeUJyXdA
3+JWzEsQcPiljZaVHmMUffNdc7PuSqQNe6uXubLTycjWhJ0U5GOx/earqegMVTEcBhLMlZR1kKV5
rG7dV4a0ojsUZ6QY1bWfpcWjScTOmQBJoEFVaInHIWjltzBNJDDQAaDPUL0NvVw8+GpJn1+K5B2V
cTSzYjndNKYsEuNacGVQ4SBnk8n5aydGzGe4QffFaB8E16yfvULNgGZElUm5FniS0LLlwLdTCsWR
IDlFX/q7xqRQI5QtfNeQLaFv1vU/RUi/7sCeZhtzzJXDKFoV6OexuvWFzLjpLVdzegHWQrRNwO6k
ErRzUwwwmDZ52wAbRuP1z2EuwCBnatZxHGX4UCbFdIkKtStDr10pyMQ1VLlvI+bLfIjNcve1lGKf
Mmbk3iUetL/oRYvFg5BK8Ik0GnwIkcVQe9gwW0/TyYmb0rhBTUyHO6X9GVTMpecGONZ8iiEVXnvH
KPV7Um3UTdmvfdUwfWZ0uLUmCXQPtAEYWoozsO0VdO0igwARrVn0GkYzv0n7Uf3m9SkVODcwxzck
FQB/6AmIay8Tije5CGmQ+43Z07K0KOuJXXxXACzaBV0pbyCGiK6s0iApAmySroPEKne6n+hbMavK
h45viS7l0D8BvW0Pvu7SXIjR+0mKLnku6EYyutFQ8qHBAxs9hBtlG6SnEASn69QA0u8VfCGYQIvW
a167ysE0KI8Mrt/uNZgZ6CIq4b4XdAqxXYDLC4LmqYss7TU3c5Hew9hszK5KX5JM0BkWrGg/1UNG
g6jzejVmQE6XR4jmXEaWW7XX8OCEmytSW+Z+piK7EA7ZfVdBia/nI30iEdJnpNr1JxLxdJUC318L
AZZXahhakJGhJKGOmgrxMH1hyaR8QbckmRjzISx6KK202/3nf/zX//2f7/1/ez+z+3/IDP1H2iT3
WZDW1f/5T/mjuBUFcUP/p86RNFPxMwpO/1ChphRYKhoraAsclYmmPy6htsyIFWg/GcNaDdJ8pQL8
YsS3wVua6dexhBqnLKWvgud7a4ZHAsdKwmQNHVZwpRbwUsOU1XDUKQ6YLrOAmlI3h1iiHWBCyrrv
0YNggrBLFgTBpEn6byaoZEmkrqjzSDJv8vTzM0ElXwUn69dReTJvekdY4YLuR8TjbxhGWgv7sHY+
38KL9mRZNA1qtCT72kz8bMrKYpnY5aRuw/tJbE3fp7+gRNuUW9eOvixYu/DBrHNrc70zBb0Av8Ja
TNvztXxutuEGDt89VwPkxtY6wK3v+D/d0+d2P6iGkR1qhkjvSlQURTJn2mRkO5FgjDDWecUvDeJX
/oqFffyg6zWzMNMlqxur0vU4KE+98kukoFAWDJ+joPT5OqQPUnUzMzN5skZs6G9YYnFidHwrPibI
Icu2deU7sCZQf2EIZSVvqDDdafvPLS/t4Ezd0NQzSxdCdjClUeaioGMWT59bkD6cjdnaZqJlfS5C
XJO7xSn/rq38+0mCD6VBTsez+iRukG1lWun2c5sLq5rrSkt6AGt/JBQnQHXfPMU6MHG0/vdMzFyU
FBlmGgp+eQqbQ1j/quGk+vcMzBxGLKiKCXa8PDE3PTWXC+XucwMXjraki5JqguJTFW1+eRQ/InzI
9OyUCNQPBEI30eomogQEQz63dOEEvLM0u0R0+KNEiqvixDTZgztoN2bmX9ON2/ke+JjPbX10fJKs
SLJK2ixbPCLK7CqJzHS0fctxg8LzzjyBmf6S2IZtPVT3WWQbC/fn4yZijX9ETFKSM2ZuljQFaFPZ
F6csqh0R0EfTU7+u3z5f1McNVAyL304HUhYNWZlZkSnIAp/DC5X1YMv6fUkxoYrvmuzwuZ3fD+u7
V0pSTGl6NCRZFD+eCYgo1EajlHQaDtZKtZm4dFDo2Osb5n8Wdm7yLB9MIT0Mv5ShUtufrYmKYatW
vlQw+kVBzijIwRVb0DfMOOTxd4Xhqs/XdmEPTZ2nQjZALugoWr5/gI2aNlhm8aXi6JoocBWlG7F7
ohPxd+zIhqYqJDWGNF8XCIBQHk22kFLhSqQGENzyVVcxDfDPF/Tx6Ckm7WiTyNuQZFmbL2gAsROE
Ck4ugpt7Z9QvafaX31f26ffZFjUdtomZ6y5Tj2qJMSBjihieFP9qlc3na5A/KCbz5S00IjQOHUCm
35HgWVikp0EaqaqnH1FAYdDf2+m2sRrWgIPtZNva1jZzanTg91ljj2swE+tFge+P2/j+L5htI9Aw
WbCUJjmZL8lpWPs2tYnOhspxBQWGLTsEafdLRheXPXt2kfhjjE4IdWSq5UNirMQDVLriJPl7THbh
Rt8HtrGFhwN4R7iLNvDdL8o5T/fr/f17v+7Zt3XNUhbDMUhO7o32tZG3ipMhxwsmR+kAJqz0q+Hb
ePz8a1/wze9sKnMBcPTgfBngMOLtpHLiKXsIXqgF0VXY1NssPyzt8wV/hkGVeU6UjiXF0GevtCk0
qpT1tX4UD3DAOf1VYmffpYOyzrf50sWXLp6kM2Pyew+T6ojUpWqanOrvwe3oWBsYy78xD6OTpKyA
GqzR7gHIthSJfHSk79c4c6TqWMSyEvn6URcCRmURtkuA6RH0DChXNDDrqGJ3s/AhPxwe8X2CNluq
IGtSnsC9dUJS7VDvo7VwW+7cTW/LG1B8xmrptE6X8N1hndmbrVEGZTgGY6q8oR0IIGRi+f3S9xDH
Ct+U5uHzxX34jDNbU3B55pJi2F9KS+3LE7QvjCgNOkp3TSE5xLHxQnaxtKzpTzkzVfbAwWtIYk45
QF5NvptG4UGdwHmFFmpjf74uefoon23iLAyr23LUA4msGqK1+hpmVkfeW7eot2/GnfkcvTSbfk3R
ECa2VXsj4vi63fj0+d/wITCf7e3M2bqh3leiOXanBK+eeKQ20ULo/9HH8MZLOvz6ukQVT9dnexpr
nsqcIom2+CDcBbvgINjUoH6JDjxaTvXXZZ/fZfUz/xIXSBtVU1ZPkRiZNCj6NffH51s2+eF3X216
Ic+8yuw4BjX0V30f6ei0l/t00+6CvbCVd4uazwtmZttWQlo4MG2iH63xNu6rle4/SrATB6+fr+bD
5ZqtZnYG+8GFd0cL9CPF0H1B9xomkf3UyvrczKLjnx00rfbqPua4HTu7W+f3waHeRTaVtk3+4q4X
bE3O57MvNHvMO0gA1W4o9WPymjvVWtkou2Qr7sXvI9cJiqXt37GnKwxY6mATIOHk7znzGpKF8nbL
xDoZTrpP7ysbfZVtvfJvk3uwnk7xbcHe9E3erU+mYqVpGv0aKknGb79yZg+8qqtUpeAeGeiBu+95
ygu8AyOu/VpdmSvRqe3wEDyZS/u6ZHfa9zO7dRj4OmghxgpBD2+VDV1OeDLWITOAT/EryKwfud0B
lYALfun4fHCV05J1zYIPziQ0/V2vOTMti1E6WHnsHqt1fd0+F3a/M6/RlbPbh3zrL72mF61BgSBp
pCaaJc8OkNeT55umC4XFtluPDjOvxYuwHrf0Rh9gbm52n3/QD3dQ1iAFl6d/kUJQ5uenCGq1GrI2
f2MKfhX217KqAx/4q9WF30Y0ldamZukf0vBSk9UiaofwzVJ+BN2DCQw5YQjj85V8eD8nIyZy8CLE
lKI6/0y5pKRtQF/mJESa8KgliFsaiRQ8yWowHAy96nd62YoLj/bHOG9mdfa5Mj8Tg9HXrWP02pm2
e0Am3UluBJvoRNpSY18hUGePC8/A9EvfX8L3S51detr9fZCz1cd4TH4aes8wAugb1LLWDd2gpFZg
+QmsxYswvS5zs4qOgIOsylQ4pNkdzBRpLBBDBQr+AGDE3WrECoKtwsDgrBBxWwl7c+nuTb/yM5Oz
B69t+zgGw2sdoaTBmaabfscwhLaGDGub0FddLS1yaY3TfTm77FVDn0wQ6+rUpS6gJgb1Fot5H6MS
zsz5Ps7ePTGnEQPEzDqCx66vtZ3rgFAtc1v8qtiR4z0tu7CLq6IGJopkPhLFqferGgb6X12lRm+1
4z8Pr/kmvBPs1s5frQOSEk/dYox+cY2qqNB0gFJMh2LxvcWmbSCn0DPvrbPTPTPmZNIIVF8ZW3MT
bJYir0Vrk1M9+2oD1PkeCGqBFDrdowa4Fh7zXU/FIF57T0vFKunSbqqyqJgmdTGYlmdrA+woqUMo
CcfxaRhWUyDmrdX7qZFuS9x4Jg/spWN52SbBn2GppK8Uk96vUK9CJNkHZJCrdfVa7xly+snorC1u
9A3jWjeBs3T1Lj0MmqjLlGKwhud+b7DRoC5K/HB6cCVHiJ515unRcVhw2he/nKYohqFJqqhq6uy+
lWMhlVXZ47V3EGKuEdDjdkd7Sh1rSEAX3MmlD3dubHbxBK8ltFWj+C1C5tGESGRMvn/+CEkfaljc
7enlnuqzpiSbs7ORgwtudIBvnPtu7e2UXbnrNuqGqe+Fh/v3ezZ3jZqqiihs6hLA1NkjINUZnAaD
WpF2d2u0BWyPQcc1dfQN3NjJmhqDDY/z1giuYKBeWOX08T/YpqqJ6JepqMa8rhnHU+Su9tbRvIkT
u7mVduB/nABM7xrVtvul73Z5rYYmkjHSLyWbe38YE1RvQzEd8Zhrd1s+Qe9Q3VhrVFG3w7OFI0Nk
1gnX/todnM9X+jHs5HOeGZ7dgrCxQPLAW30sfZSYo2+1AETafWLa9XM7l8+NqeGciTJZ5+weZGoF
veb00IkH8xAdmJrZ0561/fVixjDt1fzb0XjW6B4QY36I+HK4OTwPZaajdlfuAaTtohs4IR35Gu6g
pVVder7PbBmzGp8Ay3reFp511J6aV5hrv6FeC8Rk2ECDu0sY61kvOcpLV5welg5UTRKlD0W+EgWR
qILbB0A10lLIQXhLh/+SY0R6wMDxG1SrP3h/A/ZqoFXmUeLVLsatUV5LyevCcbh0wfD0PJyiPPWz
Z+5+zLQE8rTR5MD3DkqRGzSLISzEk6hXlrRZ2rWLazozNwWcZ+9n3Oh6YzWieWyK2969SqW9FC7V
YqbfMTt3dHjwFYrF/wxjtqQhUrRc71WTN9oFK7WB8zV3oqsYsfhtQhSpbSXUt220qgXkNzeL5d8L
Z5H0AxgfvlKXTHl2w2SYIi2FueijtpoSK2lVvKBU8bur4K9RVlz/9U9Iw8fgkOC3uNIzn1VDbTz2
mW9SdSBNXoPZXaFBfCuvGLB1lj7gtHmzzcWUJhmmxeknBXr/Ac021sqgiL23UQEfnW9EEw0wIE4w
pl3nXIOFtV3YS4Xcn6YgxJmiOH97gqoJGoRyhSkaYQDVUa4zsuL+cchW6BC8eM7Sbl44oOcGtZkj
yfUkbGEqqE6jd0vOXyjXofC4sKglG7MPZhowp7uj4fLBRNv/ITkAVxwmP7b12jiMb5Ej7KX7z21e
8FbvljV7XmDxUlomtNwjMnormbS4UE6fW7h4MP58qflLrWRx3jdodbxZQnISfH0XQ4qrKeKp74WD
4QoL7+XlPdSIUokLTILk9+dwaFwpLXQIOMOYogUqKFEAV4E3LBzA6Th/OO50Of9pZvapRhi/w3oo
3aO/b6+VXX1Vrrvrerv0fl14/fk8f8zMPo/SVSBSEY176y34Cb0N0h1MagDC23z+kS7vmiUr+AkT
Ao/p52fuF82dQuyN1D1m4q7zgxXU1H70NyJT6J24rvSjKd3Jsz3LSxEedxj+j+G+3EP/s+8PwjYk
W/nLMAgZtweAERQe7WIqMu9XU3R5FSNgPsGINPO2kqFfKuFZPIpZJ/31ahm2VF2VRN0wTH3u1Nuh
zKUYNYCj+wZ9er4pfua76BphCs9ub9zHJTd74UOpGr1vRWZdRL/zDwWvfsQWCkdVenaheLJOZXH9
+Vn4WK2WyYLObEyH8uwwIGUNlWHbVsAucr4TBY+NdvDsKatcjKunbz67R+9szd7kPoLQK43ImyeX
x9i6jXrCztgq638hR7+0d/qUG6k0X0VdmZ0/MRDqsjG8+lQ6lrr+R3OdEYEGYOoaImLProl2Kyqe
Cy7pgq8A9MiIkmER8FrK7Di2oKFHBAurk55Xq0yHHC391iNhgoSdLoFNluCDRHP18694wbG/Mzp7
j9Grg6WBEbvjoOv7WtEO6HAunf0LARUnX5EodyJBQFn1/UFB9HIU5U5yj81BuwuzO/fB/AWjrO3R
3zCilUuBHPoFJgUpKi1XJC5u65n1aQfOjmmrjFIW1rhgCHEOJBHbf6S5S+nKxVNzZmZ249I06hUY
vKuTKnQMFjP+zexxD0Pj3/heZ2bmly5ojD5O++RNb1+QeFghirvwZP2ujs7v2vnnmt21qGaWkDq8
e9Rv+njj/5gqxQSgB/Dd4zohuFhyVpdqK+8OyOzkyzVARAXq9SMqS4gtMX5ADc59rstNta9vrOPS
TVtc4uzUwwgNV25O7yJW7OmNYd7iBhoM6W08TCUQvlzy7fPvtmTSnAUcEuPxXRRGRALM2QEZYrb6
SjXWcOIgUrKSV/KXeOlIXqr5n+/rvMYz9MTadcDlFg/uVriCaHBPfTNa5VdoFoy2/jtvX9rcix7l
zwk1Z7FI30VAvMQufYvjl6h50CEvWtjKhatmzvyJJiaVNoDRP8EpYd2YW+jNVi4E0HY2zRWvJsgV
Pbbd0jFdMjtzJGM89n4s9+7RK3/pwl4VXtrwr4fZ7z7YzImUjRjKpcbeWfBFQ1Fst8tF/UtP6dn1
NmcepIQ/aSgTHJV5M24mFIV0G95qdmmTDC04q0vF4HfrmbmSsJIRl5i2TNz2X5UNEw1P5TdxTxCM
s8+eYIdejBSme/SJ9zJnvsS3NF9EAmCKFBAE30E2cjUepHV9sxRzLy5u5kS8NNTlbBzcY/QLbYDs
VnFiR7jNd+mv5Bqy9I3/sNRzXbhac4R41FdwtlYcDyE/SgEs4sZimXv6+p9snzULfpJ4NNDJqQX6
WLWjfZUc8SWkPbmK7MqRN/5OfBZ37m2zcKUvL0wn2jdBJhN4vX+jG2OgRMYoE4iUa7nLV0EpLB3F
ye18XNgfEzO3FNYBvewgZ2FwKa6a23FnrKFW9q6NLeyQN8xyLXippTXNvFSHBlrQ5AABBPQIC7t7
jXaV7TuRHf/SIaIApPkv4EKXjE4/Pwt2dIrtaOoQaqXXjATm170Dd/yd7oDqbeQVeiRAO5QFp/W/
PG1/tnbmtQSNM5MLXnUqN3Fjq749rCOeVCBMNFu/lrfLuJ9FkzMnRrtHCuSQAzPe1Q6zyTuXkW/N
ZnDne7kqiZeXIbdLB2jmywQNhpt6EGi4TuCcHwUpCDS4jrVtnsCZL+3pkrWZG5OVZtThm6dw9atb
axs4QVcw2CMoYROBLVblLj5tVP9AtYPMIe95f2yYOPOsBGKMo2RCUNWggl3vEmvpll/+amdmZqdT
UyyffiRXYjhMnSDxBu3cR/0aqZW9zuD6avH9mf7uD5f+zODsZJqh0EV9GXhvxp1s03qCVsKpQbWK
G2Vd3lj7pddnaR9nx1KOlED0xD5Hc4jaMG+3KY+Om43O575lyczsKMpirzJRnoZvSXZb01mFzL1o
9QUHtmRkdgJDxHr7puBjBYoKK8ltxihjMrx+vpKLRQT97AvNHlEfyZoRqtHqlFqrfA+P1dp6hKUl
20Ml6ijHBWsL52Fe9UvSIo0yN6iBcnsBB4LI/xBB8nVHRZ+kHgzw4hG8GG5pioZaIiV2w5gtsLBC
PVQgPz3CRLY3QFeb1+6dxy1O7aXI+3Ie9cfWPMfwE8BavsA1VrfqYXTquwJwfLMpnps7YRmLf/Gt
ObM2e7T7VE0QvWxd+hRw5plbSO8c84hkJ9p5jsjg34AO68KhnHbr44X+/7s5Ty5QNG9UpSGgnHCl
KLjtADMc4sNSZfBy5qSL0wATc2YfEESCObZKOobJm3+NMuwJqogp2lp5IBkku3mmgtev/mYYdGZ1
5h9h2bLEFDrtY6j9sHjRQuVp4QJcfFbOLMwcIjxvRplAc3a0nsp9szXvGWsDCzlVV5e94cWPdWZs
5g11NHQgUuTFVAnE0020ZS5+Le8W09ylRc3cYeHLYy3DVknILx+K23zCXu3yU7omvFus0l10i2eL
mrlFoc/K0EP87JTCK2q08Pn/jCCfW/hOF7OYMyszrwHHgiH7Uxw31cCrbbubZjH+lc1b+EZzj2jG
WSIaxdQH2bf7Ylvv6G7S8l76Rgu7Nq/pe4MA8y2UaW+pt5VqkJv8P9df2rWFgzDH/EoCmheGzEGo
N60zOjA32cmLuNcOGVgu/+Xf+0byLGhCfFnwq+mBVLf1b4w7UjNblLmcYrdgaWn3Zn6hKIYyGyCE
ORa+nV9DXEzHagU7wjRsJn/n5Td3kRP/XHxPLj6Xf07hvGkx0oiJ0vB3Lh2cUBPy7/ON/xRfje76
H/59EZW+9AVnLkMekrCJeko7BJ8abCa7YiushZ9l4gxOsmm+LQVsl+OPsyXOfEebq12hDHxEeWtu
p+Y38q2/mxjLQfbl8BcAvMRYIrNd83JcDsSlS9sppl/ne9VmlgUl4C1sbZSsULb9F8CNlz/gH4vT
dp+lg5qWy+0ocHCQ3PCf3S2gKxLQ4U648e5lZ3k89nIEotOKlHSEcvnPe4MN6r/w7dDmguls8vkJ
8vXg7dHFYRgXmR/xceFqXF7hH4OzFUajlMaZMlVyr4Hl2YhnwtTKrhbX4A1fuqulIuDlAwMKUENT
3aBgMbv1kLxTp9DpDg0HaZPDCQCw5gDbqQOh+WphcdMf/yHaObM1u/eQ63YypazqFIEEEZnyLF7k
vbGdppwgU/pbW3lmbfJCZ4dFN1oa+7I2tSj9e3kdb9TQGX5AVa8cUI53oNP3Fq/fxRjSBAivgbyF
Mmt2XpS+S6OwZ0rDcjci5elgDcdYB/fuLTzxD9IJvtVv1vPn23rRm57ZnB8Zlf5umhjJG2SD29Ft
Hhsl2XXC0pTwpaWZTNgzTQCO+QP8KjM6sCAWxfc8Sm/iFD0Oodh/vpIlE7OVNKVooaqh894hBlEa
3VqKg/XnJi5t1vkqZsddK9MY0BCNZE9+mOQ9ta9ytPA9Lgbb5zamZZ4dPLh41SSCEfuIKvyERdWu
kFSH7b6z0RpaDU6krCJzZdwv3a+ltU0/P7MbtA0qk2UTvnnBuK6Qja0SYEHuwr2anqz5JT5f3exJ
awU3c5XSr08TIyrkcoX0s6y/5erT5x/q8lkAycssjqJ+AOJZueXLaC8QBGfw2dNWtdKFhUhTaPtx
JX9MzELfMpVrL3J5KxHIXQOBvur32Qm27a3wqLz1dnoLAZF0k29ju17kmrn8rf7YngXEJRF30/m4
XQSQUHS6ijfW7YDY8io8Kba5A3QAQ1C/BKG86O2BuvxzV9UpTj87IlCFabEJGyBV4wmvz4P2Mt4y
4bRtvi29LAsrnNfAxb7NY1VhhUl5r8q3Y/xFVv4qIwfO6Hw1M38BQas/QNHnHtG5F4cXT0E6KHkr
4sUuwsJhVGdeI5uozfIJQiE9yZ3jHlLeyXQ3RMxaq5vEgTMfFQr737oA6syLtK0ZomRGc0TMYR76
qqqnz3//xdjmfPdm7kI0MmQOC6B9ySss8sam2DaMyfNMKev4LVgsq1/cQ6YaVBns88eBg7GraVEP
1KoCeAGBJ+nbhfVMH+HDdT4zMHNMRtm2idFRS6nWXKnikfnItf+FZGIlHIb9cg54Mf41zwzOYu1Y
SFQ3CnXKvyVDWbqN3NpPwdbW/m1xr3/7m7HaucGZw5I9P4BBiGi0dCZqqtTx7xge38I2uVlqzV1+
xM4WN3NQdS3HAtqXU2mRjrdpIvDsTGOudM/W3ddAuhe2NVHbUo520Wv8MTvHm0oWvKZ11yZvbvTk
gshDwWalDF8/PyoXjShThMYU0cdZEcuAZdUfp8HS5JcOfE3KforVwvt1sZ1qnhmZOSd8hhUqPRMM
TK9SmTIceV1s1aN10hsIzGxUWsZilW6XulfToftwCyaEHMxBND+MeQQ6qYFbpk+brkWn1S0groWQ
tb/rkjG/kaNWtmWhKhcCt8sb+sfobK2V0qm9nmDUGCLbLeDWHHp5J+uhv+AU/5dd/WNpcgJnD1gi
6b45VoJ1lJ6k79JG7VfMY030bAgwytelHT7EN4tR/dLyZq64Jt9WlWkkC5YWKHAc6wsMMbbuNA5K
zuWquoMI6suS/18yOv38bKUA53pkgKaVWttAgNxYe0hRNvj8Jlz2YWfHZeY0BSjmEfQxsHLX/B6b
YiJg7+2n4hzUE1dLW3nxEdBABKKCCFfgPD9CytcIqmmkW9BOknHl9w8L65lO2ofjf2ZgdhJpuidj
lvCpOru8BpXE+GNi9/+PtC9rblxHmv1FjOC+vHIRJVneV/mFoe7TzX3f+eu/hHvmmIJxhb6eeTox
HaEywEJVoZCV+ZDcTD6EWR441pgpZ2WN8sYkwLx4gHdbjFZYt3jVBMxLPC6+bkNJ+Sp0edQ9TJeA
72PWAFQAEj0zHvYyGtAiXMIE/3IgPzb1zzzZcNbEDCCfRujRoSkR6q4xAVeG/OstNPM8fd/7pUMe
XiDe7U37yUu21TUv8H9lKCTF3MouFbjUJgwkrQGgDDJ3GdinoMmFZDNsNW/Z57vABgUTuEN4D9Mk
jX3xl5VVyl86cyjjrAsJpIzQlMQ+JG3cdMN7gOF8ORoyGkxGlvSBaR2jSbJn5Wc67POF541khy6t
hQpTGAro9D7Al1t61CMEaZ79aF0FaKGUO/nLXhAYVHE7w1AWPScVi7JaCVmcvc+qCRL01h4hyxuO
LxxnZMYL69MMVfGIvShNiYnwJFyZ12DM+QPMVh6yxhbeyx364G79+j/apCofCD2h/jBj4OJAW0gq
EPDv5T44uYzMrV4kB4LG6HO6TeJdNsxZK303K6xwblWI9JzMedvWB1XlbSYzWn1uJn0jAyN5kcQ9
TljrLaUtudAfLB4sTIDJm/afRnP7Hy0vibEvnGBNxKQsBuBx0M6zWIcZ57CZFILO+xhG35uu4UAw
YAPIOQf6zXbJT1NUKpOsJmxnSHS+K8l7u/iQCPeLXPAvfyTyI1/P2KcREj1XWTm1rDFX0wo1fwrV
iGhbJdvRiGy5ebxsh307W20c5flFZJaYhLfIfDbBEUS3tYvpTUy5Qxj6W3gZc2WMdvlZhgwKujqn
uqrELeTroOpudCCpVibO6WLtH9gQYMw0wTRIB8KsBiNQJWL/ClB05hGRxghsrbmxeBxHrNO0NkQF
w7ACb4+gqs1JA/S0Md9NsXYvfyLeUijXFiBU00MbF3PgRtvYep9AEyE0Z0/pFMgrAC7vXLbHXhFa
YaAcwrSSSqUqA2VNMuZJ9i5AiVpfgLlYfl22wKyuLfHTBFXPTJLyH1C3ZstQO/1oCqCg3wjvg6dv
kn3o8u6ZrEO7tkh9JnDECxNIcMF20L8pNe7RAIMOT5eXxcrxIBHCfBCZmRfpGc1QrctBrM383WwH
qLtr6u3yIRoXgxq0KntwuEAqb6iTzIPQzOxdNs78ahJ65hgRlTEyRXlJWhZypuuYoB/gFZCrzaBu
ftkCa4Qdcygq5D8xsWxiJuU8JmHZIyhVpT8DtuFVvEdrCoCweJNwJl+YH+vTEH05N5JuKPIBa1GX
XY4S13guvoXoWC2GfnGLTXVRI00mjAPCrehhFDSylxtCqjA+CseIE855K6LO1Fh1dYY+gXXsl8We
1NyxTGj2Hi9/IBKq6ZyxXhJ1qvqwTSDllRTvTfocis91fL1AMDoE/qyqrgR0fS+bY3rc6itRR2qQ
oUKHMtM61sq+lF8laMJfNsC8NK4XRPl0NReaJMzITfr1/LvINwpeKVOwQVjLDtNk9/Ej73LAWxKV
2muhEuQgRBm4EOHU+ADJW/d/XBOV2IUyG6S4x9vkAEFIOw5tSLY+B7vBMTMna4HBze4h08AxyqrY
1xtJJfkgXCIB4uFkiOZPkkfz8AFgLKCaeY9DzGy18goqSIC0wTC6nFzr5utwC6WbfrAV3qMNzzN0
6n0habVSLSFJhnBuT2QsiAwRmDtxN4zu4pVufMtzDa5J6t6Y6rMo5ik+XO2NXvAi1nZ5HfvhE0EW
Q2wje+blYXaW/NxKnQoaEDrNe73GIslMAcTn7nofaliOeBvckmmrGDeF/9E7dSqEDEmaQkIS90fA
mg7QKro27/R/fk5OtC3upZH79sCsPkGBp5gaxnsNYDvOU0oaVtkAYRELl/FlIwP+jhH52JkcAIJ8
8NtyRm/ZUfjTGuWbo2EO7Yx3wKOkpiKUdUr5ejQj0TGDXOeRq5OP8zUY/2uLnjnJzbySjJLg3ZDz
wboa7yHz5Ok/MTgHqBP3wzEjlw66c7C36SIGYc83Uix6Levm2sLwYe9ld7lXX8ekmQJV8025gdab
deT12Ngfb2WT8k+9QqsBikgmppQIRHfZhpgRJbBI0kDhxRXmK6q1ska5ZhHPfWJ0YwsKa4DUID4P
UfaN6tROrTsW3pNUxYGe+gCJQRszdNfc08j8oCv75AusbmRlU8qLBV8FSG7+nRKAFeE0aTBZQJis
vmkOPCYg6bcszNmfm4MG56AaAuJotKt2iksoKUFSjsWRzeW6D8k6X7wVyKP/WqM+ZQehRV2tkPii
g3rfyAio8CBnumqu8rflPt8RnHd7G93zkOVst/20S31UHXyOYQcC/2OqQxT2NeEN2zNLotW6qI/W
zoNZgL8FJ14ftz303aMluVWr2rO08BmSg+8Lxv3ty9mWmQFXNqmqRTKHAK1h1EWdEd9XBqST+gja
g1DKerAELk6eGdN0MGaB+gHsDgplbY7FCPp1qGOTnb6vH+bn6SqFY+Y7/U109W3kmTfC5vICmW92
mHf51yZVJslahuF3GSsEO9hOduKr8h1T6Bi1P0j+6GpOGUE/0PkWyHFtliqd5gnai6kFs8mOdNwh
446ZyPKg4sLY/1i41x3ie1/OBBgu8ICAjRU1emcXsBYrFh7WRge8+RiB7zp7mA6GA0W8TfZex5ua
x+7OPA4QTP4ga0XTglqhMUxaQmTVjjogmxJUUzgcTUxnWf0+lW6HARoAndajmyqEDsSOIL4deoo1
O5cdhBlNVmaoPFvmsxJnJi4iUmchsTe4elRN8xxp1TM+INT0FB7BCrOrD+7E/+4c3dQUjWWSy4hU
7rcYE5dwVehTH7C/EV0Fw+93uQupzFp04bOcxbLLNFMB8wqa1JJEtx4FLZi6MMQJhHhgWPgWaXlm
brBLXieofOt2f9f4IfeqwowyoCcD/7kJFsePhugqHZnRuMh1oLUnqDnapoA+tTA4df+7S35d/pjs
9a0sUbmhj4UU4tE6xhTd+XczX8mn4jb0Ort+i5+gcTwc5Cse7J15DlYmqbQQQ0JEqsuwOinmjzaF
Nl16/z8uikoMoO4SxB6UyLj+o4p4jrCQCMPwgzO6KtghvOYZQ03cdzzm+Vutiwop1QTtQzWH1egw
5x7QMDiBt8DdWhCp9jBoqoDRMXX5iA5y4L6EMozkgEAMjJJfuT5bYH0FQzGPwybc9n7q9xhJhmaw
z9lVZshc2aG+mxS1HTRrcRQgCgrgCDi8X3OnswkpLOBtPq8mZGb3lTnqI8aZZQ2GMlUnNatehaX6
qQaT11iSl7fzoYmNm7HBTNzlNbJd83MrqU8IPqQhNCZQjIKpfys0pluKvBFotpd8mqDSq9QMGCpt
QKRXaQ9G+2gmmEnmEHYz30us1dZRmaabxqoMa/nPjNF4HbmgZfWBU93/RSnL2zIq69R13Y3TAFt4
wIhvCMlzWzrqXeN1L+Vd46SPf2GTBCXK4zEdCTYiiFuZYASkbEpmZSo9RASRvCeMtBRu4lo3KqaO
C+8veFFIMX7JGpXwIJiqzU0Eykji99MOFD2e5Wk+iEK49AmMzVwvjH42b8ETPIgtLnrT4EM10zZb
Xv3Ks0DdPNJ0VNFHxtaZdW8b8bUcP10+QozUdbYEKqE0VVWBUQAEWAHEcgCe3zZVYvfNowkam8uW
GCfpzBIVjyBWLBUxSMqOeQH12w79ttGyRUyuXjbD6oyf2SFbukrGcqgOgxXj+8/77K7FeGCOqrTY
g1DO4Vji+LVBhZ/OmvIqKfD5CSmwBGBtKm9Cv3UBD92E1oZHy8j2BcLmCVo56QsrdSRnZQ1BVvOo
lr+N4kWeXi6vh+0Kn79PHdMw0ASjQF/oKJQV1PSe9XAf4D2wNXjxjr1vn4aoE6pZU7WAiNU8hifS
jSG39/Bg3QOy4Four9vP6lXAH/5rDf957g9NmVd/2pOETEVHj6J0ZoylRvZwV/8y3X7TvYiu9iz/
wHBINH7PRz6tUwc4CyHilurwEQ3T+9C+80onvIbiGMhlxS3vYY11GTxbK32aFasojZD0RVwSaTO3
Ea4ETCBMeyJAiwmYTXwbcttr5OR+jbifa6ROtqRlfWlOxDH9UQCoHgpyv6rc1m8nLwOAp04dk3N3
YrW7zhZKHXK1T1UxjVvc613CpQfdeiAC0VgDB320/85U0Zk1+qBHbdlBdRyIlK3pD4FduKD/fhLf
JAcC7b8EbguIcWc7s0cVHQZgNmkPlftjHdwZWmjraWsLgeRHheUHAk8+jRWYZUJaA/UmXK1pNuyw
moae8N4Bp/TaRm+h/DuSv3Pk1zaoFclpH0dEgA5JOb7pdrrzoVL8lN0oXnSv8ryD5ZBra1RBlavG
DOIaHLp+r+6rY+0Ebkw0iN4IqRb/mYUVmNfmqMBZ4uUtVoELBMAxtIEytnveeBErNGMoBuz/Evgc
USqdxzArxxBHmmrdKQvb20AUfkWED3tM8OLRy8fLaYBxP9HWtqjobI2xLMdRQ04zGdtO/cZrd/z7
CXPTPpdED22DTrEWBJKmq37fyq/z/PPyMlhX5fU6aNjpAEFwqOxWICcPvQnPUV7hlo7gVJkL7SRj
S8jz+eRFzLO0WhUVgFHhNHU6wuhkQPBcfSna0AYLg315bWwrpkZ0D8AvS7/Jj2JVxrKUgagiAQq5
AAgVYOi0KN3LZljPbAC6SoBQQPUAgDwqeQ1oLI6zDDZPkjpVBxx12w7M2qT3HVxVvvD//ySER340
bgAJJTLCVJAYCtAMW8mMYnd+11Rgu1F9iErpXF4Vc/MsAt82gc7AQ9f5WQItbzepDSj5wdZlVxIu
/Dm+0fJ82Qp771ZmqKTYSIM8x0OFF3mvx9xrsSmvc2e5IVo6nR+61j8ce8wQsbJHztu67K3EUWkq
EoS2o0NeKTI0g0HQO3iBHZjQb02e7zk2mZFiZZLs9MpknVYZoOQwSagZifSagjHixueJb7BXBj1c
0QSRMlhlz81MyRBXlYr81GpXCag1QdRvAPSfcQkrWDdH2frXEP2Q3RmZlIRLSXraRAeAUF2P6M2o
W/4LGmdNtMZG3M1ZYYGwCpS1sy+X16Z6X1vtZmp4bRny2enabL0mytslpN1aiuCGHYRJWmGvmzkn
GLED7WrbKE9vK6tScV1BJHfh6S/dQfaWbT1+EPAnV2ByP/JuQsw73npVlLNbqMV0Qfn4Uh/SjFcS
JNvkLR8kySw015YoH5fE3GymHNEiaT3IJLc3qQfSQuFFB91q7hTefFUanA3l+Qb599WxGsdJrGRr
AGpDOfaC4Y7qTzW03KC944QM8u0v+QZVJtUCBAfyafjTKTHTLaHZSxGj0gHwONwVeC1JduT9PF9U
FZOaRlz2I/ayJzwRvelaieQvvEsQzwoVLjAXn06hhagkC/kGFpzBxPtUJ3K+Eqtrh2z172ro5k+n
5YsGqULy8EYmieP9fEdYN9Ay3vIOMfOIQUvZIpI8AN/TA17FkM85JvPIva4mcxLkqT1/NvDSnrT2
H5ELHkkzM4GtbRLvWbnhgOf3Roxhc8qc2dEx/5r7NTSN7XHzkcKASebkf9a1Z22RCiSqNWnCbDTW
MQYoz0x32QCqmLB2K1PzRu6sHvk12vtR10BAHU9VBrgUzteX4v82x6QjcBcM7F9FTgGyRywPQ2UQ
jLajyRa5IDqWb65sfsS11Z5Wippp5oATMLxNLukGhO9aYZfv8a/pAS9/yDVX0Xg9Hb9x0NdmqTpu
NispFcUSuPIr6MFgSiR/Vv8ZnA9OIX4lwtnYj5C6WmRaJnXfWlikZpv3f9q9pjveTU6963xrV3JG
AFgZbr04ymukdhCDDB/4OGtPifycl7xXBt5Ho5JNoQ9pNAa4Tc5G62UVSo/mxuByGrOXgeaeaQA9
IJqUldroMrE3SP2WP031D2tsnctewEorivhpgCxz9Vm0RVbHHMXvCT1LG5PZ+2bonbR4q6rMv2yJ
vWGflqgEFg/WrCSaUZ6yQBwdvTBaPwlT3VWUeOCYYubn9aqoHKYGkqTWTaNDbFHHFYXw90WbYgvI
BfprvMExicSErzHjc2VUBiuSQMkiC2Vb5y6bGLiH2tcTX3U7T3IS8PiVP3tXccpNf6XFbpW4l/f1
/xGSP81TISurh7AMCrU8jXvjpyp44019PdiDU+QuGcjCDBsvZTM7igq0h2So8pogu6O+pQoKhCoy
UHLH4MsyCf+oE92CPStzresygbgY6WNad2HHS6/MKLIyTH3YZQiaAcxuJOVJm8hJvVS1m20LDi2I
aBa25S68cohV/q+XSn3ctFbaWjQ+brto5x/Iw1GwkfYYW9rzahS2265WR33JbuyMVCCSYyOAc4vb
2sjnDuFFUlBRcstl5oH8tEb3C+alH+sG4obYS0w9TJt8cWSvA8b+ygK+UzZ3mmP+4M/1s/11ZZfK
O1Oh1XKU6OVJui0lX8UAPC5VJNeZEhSdlcnlt5XIR/pyQiGSaKjQjwaCjopyagaKOblGWymFzn02
HdTmTop3iXbIkNctJeQEVRbWRQO1hQFxP01Fk5TKPkWdt9a8zORIxid1n/xDBlgDt3Wzm+43thlN
d5CGcQIB83uujFK5IijmppvzsTh12j/98KovGz3fcWIN+Y0vG7myQW1kHFlCWGkjivXGxuSg6EkY
iTQ7t33Tf4puuYGUkcAVBGYXuhAxtKBma4JJgXqsiYYoTKCPV56iHbC6hGBDe8V1HzCvBZuJCUy+
JALbS1c2KS9t+8qq08gwwLBh+gQuFHqgHfdImYsLhMtVn2Tv7OcaqcK6kiKxbsvAOMr3+Q0kicGn
O9i7yUkWhwCS+Sy3zDOxWiDlo9GQVZ00wUfNQJYOUjTL7hzJnatM028jUTEy2TUIBMH4HXkBnI7P
pVKO2spmrZo9HFW/biARAobJ3JcewBXofDwOeXg6+ZbfGpIu67hKAMhO+20o6qmcd4h1m2UzF970
CAJNXz/ku9ktY7cEizD3IZh5Hlc2qSRpxe1UGXkE7Itvahsrtok+LAmtxam46YncUvyT/0rEs0pl
SAWjr0o0NPVp2aXd7HbaUxTHvPjGdNbV0qikCNKUBQpzmvYenvQ9xvP9aZs66UHaW/sOd93AUXgf
kLg/HXgA0rCIrKhEZtvw76s6Ne7ruc4EpOF5P3tALV11P9pj8Di7hRduYm6Pm7XAtTkqE0eGXKcQ
bjDwiC9tZAdah65AaA9ulQ98d+HwHqQ5BulhhDKCzJ1lkYyRvhrToWt4r188A1Q8CzCwp3XFALK2
fbLcEGmgaGM4cbZBgCHavSTE8I4AzyYV07KpHo1lwUEPyhfR8tSh/k49uPpOFhXEtGlIwQxQVqd5
6tQ9yIWnjTT3kqO3Q2SHSln5itZD3r1CoWomZnijFE3hD4WBF79YNWs7jOuF86zJulKt/yayKytX
DSrLSLQBvhNASwFJcrLu8vgkywvvFJK09/VMgEAFMsJ4tqDHgMth6QxpwploPcJfO23bTfJAnhF4
nSZWTFHFT0PULht6Whd5MZanQSidbCk2CcqmWkx5X5N9yD/tUDs3Bl1SNQWqC1L/EslddfCqbecp
EKYrVHvm+SdL1BpqeJ8GqbQQyelUiTJOXQpS19qZf0/usNOuoo35ZJ2GxhYbwHZIgRE+ckHJJBBf
+npUekgjuR+RJsvT7Iv3wiO+Itp3kWt57Ua5h4rrDO7yv+FeZR/KzzVTCQK0mpJYZkV16oYJYn8p
Fq76l8tEpr8g2YIQBHqQKq0znOuQRtJTU3s3rFNtbBoUbV3GCWgfT8Ff9m9lhMoIRSeLWtoF2rsU
a4dmo+4DsdiGt6DUQsHW7QjfT+SqO+R4EQMe4l+V3MwqEeNc/66UyhNDl2XlMLbAZHjT2wBJmuUq
B54dx+PvijbOztI6CFkmLSKGU82jUoaOod8uY+n33e/Ln48ZwD4XRbM5j7Ka11VvaO+DFdhkFF+Y
enuUHiTz5bIhsjsXPiGteVCKUz4uFqqy0ajs0gqdFjTgaXQtmeNGbGYn1CA2GHOck9miX30z+nKm
ZFmu16Vs4EEv3pZ7AqwdN5MXOrh3csbkubaoiNYteisMJQ55KvkVkSXYCc8Jofz+JmMemS38rzN+
0bAtzHbUOw0dNuV3Wz1k8lPWPl/+YswWxdoGFbVGcUDnM4KNBu4uYDQ6cfVju+kP0/VfiKPyPJGK
VVIa9tFESuhpkw2ECeoJYI2bn2gy7TKwGlRQd+Pfo7lrpCKL3ATFpCpZdSJY4cUFOTWo2kEuDq4a
PlqYeaIhDYahVgA45Y8Is6oWFjMP6yDMmpMlvQTLftDwLFXwwFzMp1F1ZYXyw3FBxO/0pTvpjfAr
NJLDKOo3aTTvlTDzR3XYVHP3Q6oT8M4GCU93k7dE8u+rJfZlOiPRps0pq8y3WLBujFq7yuT+7bJv
8sxQrml1g6nMXYjYWD2JKKS11O4x5HbZCDvio+2JMQITVR6d22Ktn0Lw8aEDso+eiNilEdrtpvOK
G8y0b3ruKx8zXa/sUc4YpYIWWSZipDnrrg6Zulr0OEsiP/ElDK9MUEksnYpW7hMkMYT52dHe2of5
unzun8t96DXb+TYDbySUPOPQBVk1t5fMPOOf1umUlqKl20okao3O4CqbaWf+CsENpdqTZ7yIB9EW
gbTgVX4kcHxZMlQJRMsE8h+9iHOXNDOrTWptKk5msoAVFrBRWypMW4qybWthRHKJnzmbzPyOK4vU
XUjJ077O1eQ/sBg3vSGSDBYAK3Z4p3iJFz7y7szM87CySFXtQ1VEstgPxcmID/rwwxpye+GNK7KP
w8oIFViEydL7JVS0d9XPAjvdhnvgip3wrnggetkx98OxI5mqGKZkQAMcXDrnX27U1HYoyklH9iZq
2fFe3RGKG8CmeXUC84utLFEnTxdBkabriY7+OCq71s63H+34J2mP0vyqcf5Cs4P5yVYmqZPYZnUW
hAJMBvDHHnMx9QO5FQge6OIBLv65eJlXPPMax+wq5dMsjbpUgiJJGrPUUcXOkDjEKM6j8pFiBZeL
0SZe9+XkrWxRJ68soqyVzCw/Qf8HqC1M4pAqHSDthsz0OTN3UpHtokSBAag+CJXRZVEgLZoiFWUO
PhcJ9dfbf3rxmxKt5N6v9vy+B7uCWJmkUlGcltkUDrr2XnskppHGn36siLQMoPY8tjtmLFsZo05E
OspLWbQpIK3ai6Dc9mG877Q7Q0r9NuW0NpideHVlizoTYqmAPU3KCapL3Esgn95B9s1NMxLHBo/Q
S0Y9/8wz+wIrq9Sx6GMQ6zXKZPzHP3VsJ/S9PMtHyuWO7TIfN1dr/NKK06dsMC1YGx0BWmIZRNwf
A1f4NSqYlgCNzH7cZk6kupcTBPMu9LlGWp42KoMpS0ZZe5/34Mq5IpJi6ibb89ItO8L8exgsKg1V
VZLIYYV4nUiYejHuQKJs6yWvL8ezQqWedmxCDHZFzalorgMMfYQqiqSRN4XJrBxWW0blHqkq80US
cE81pcJu56fCuG/K30oqc2o+ZiLQRB3cpqCMg8bRecqJhbCTMD2Qn/K8T9y6CxenDFveMWYFDcJJ
gbISNQnwR9Sm9XmvmrOMyBhc53gMeSIDCobXedmE22Lq8lI3Y1Vn5qjdaxSArqN81oGEvzH61p64
7TWGS59ZIF6yqvtbXN5CzYx1zAzUN2RmQMGYP18lj+EGZ2aoz1MJczRoAZLmopgHq2k3oth5s9xv
USdwUEWs2HBmi4q16E5Wk9EnNSbtyfi0tWnAyJn7BP2ePgW29BzzpcYZ0e/MJhVzp7IvplZCxUO6
ooJN8PYmtF4JKqB55qICSP6l8rOOph0GCFBfSfD384+2VKEFfotOB2WQuieUQfIu+o+IOo+eiOmB
n6Zo3JsklHJnhb0Oxe/TtBwjBIrLMZWV+rEYEI7IhqwDIUktRpSaCniKIj+J94Dpyg74sjBWaB6m
GRxI0GHd8Uop5pIA1NJVnTDDfvjPyuXTfFFGacbumcJdM76XzSNnRUxnWBmgnF3rgxh20z9F6Xgj
bXW8EUvOjFkci9v3Z+/fyhrl7i10BdQmzvTj7JCx8N63boBlEkCM3fyFACU7Aq7MUZ5udqOkaWD3
+6B8GB7x5nYT+iY64cpz4Us8ZA97Ky3M1OmqCWAIFW9zTRZESWjRvgLBRH9T+wi3TgE5OfAuZA4X
bsk8WCoYgIDVBb/DB4ps5RpRMC6S2KPIltEJzHH5K7ZAp2P07Huz9TrSlayCbAxeTw9HKH0u97Vg
aQgZxa7bZe5yFfvoSe/RP9jy5CK/+jyyFmZp8T/IyaLMPo8YRQDB5lqPpeOSi04iniCQ4172+q/l
BOGfUsFLKKtQ3zOpY9wYgyYAH5ueatXwFHAUgDLYloPOu2yGUd3Cjoz5H8AD8aZGz19Acs/MZmFR
gPkI7ifQBMT76sdyLzVQjkF72AkfVZ7sAtmc83ALZhgZAghgvMdIFR1u1b4xFSut52M4zS5GdK36
UI7HqvjZtgNneYxdlLGNiISkukU5c/6d9Cbo5VKVw5PVYV25vpmlZCNpAudcsczIsgwRQUmBB9Kt
lXgeyrwfjOQk1YrTty816Pu64pXzqRj7BmgVaHRlECAjDFGHd8kL0UhBOHeUr2fck4HwBDlh8jhc
GR6AXTcLAHpAeh5Tjt2vJQ34uzBACH8XoZhkkT9rdYjHtLHGvhk7lDThVtqmoNMDl8mGB5Fh7KGK
gU4ECQykgR+DuiQ3IagJUwtAwDx7LaEQEEZgH22/MYYOKNfKDImQq9VAnglDEUlEEIBEtT5zux+q
OzntDkwFG+OJ88nIJ6Fc/cwa9cmmcpDSpUR/FjpCruISOY7oR0ZQP8BSCgdry7H3Nb6fr47ErdXq
hEKMpT6RiLAaWV3shaldbMmoXb7RMOvvcOzx1kedr6RXNc3MPnaz2kEG4Tqvbf0wOeYbaYVBIjT8
cdkiy0vALGVKogqxpy+BF89nQ6TWgnG0lqsieQVyMuURgTCwzUiOKxtUShbHppgwDWoQCQQy/pZi
SqAp7E3uDBjlejUte9qTgfd0U5ROx2V4Y5y3M/NU5B8EMe/iEszqrdfEdnQgf0KxEbxJtNvnbjuB
DGp4KPYg8PoLBSpGtX+2eLov1uRl0EYD5nahg3wIH4S3+b0Dzula8aubYXCrh78YhyIbSp+S1YbT
Rz+PxKotVXjtVFW2Bv6L4TVMai9SsN9ABTRx/x2/XVukooAyp9WIiWgDZBTC7Z9Qaj2oT70b2PNj
tOfeoVjncm2PigNp3Ctp3gJ3PDrKTwS27tGCriMApBDUAM6Dz9LLOphrg1QgmEtTCZLYMo76/RD6
eQO0+h8wZ1Y7YBXTN+oVdyaAt0gqGCwT3heWBptK5ogm3OUjV97lO8VTrzKfG3o4kUCmbgWhMkiz
QgQIsl3yT9Z55N4GDffULg/aPr9LcoIk8b/BqHB+PqhsqJR5k3U1MKut175IwMhFuJeaj0RBG5JR
W97linEdObdHBaNZmUDYqwGuo/qV9aEAU/8SPHGn+PlTc8OfMWY8NsCgBKyqrGLW3aIlkTMUikM3
z/UJbFVeLIV7PU2vRykD530Ibud+fgot5R07UNiVnOS8k8n8rCvzlOM2ZrXUaUPwEY44Q7/VVlpP
FjwVCsbddnCUZKf1IAmPPK77kl/+EoVWlin3TaNi0MoGrbVkZ+71veKG+87uN6Dew1sLufvxegGM
eu5spykPNotuAVkG3iAlTHRkmMs0ZHeIJLuQfrSlyNtY8muXlkc5bh8VYjJWeHOs3D/q2lCWlUB9
5gVu7Vr3y28okUzfziiSIUmgncaViY7uRiTh/XjCvkY70JBh6mKwMTzjD6KteeptsXjo9MGxjtwI
8fX2STz50zAV5EOMkbaLisb98Cb8tEA7IN3oP4Hhv/6LAY+vuETYUjCwBmQiyFllKmlrYikI0E4y
kDaHAwF3E8cJ7M7nwbqZXvppSCF/yKrCk+S8TMwIzew4D+y+s2yh5AyfskPOygRViZtZ2MSD9PFc
BSin7Iz+8KODOC8wrXb/SKR5L9d0jNGRs81TqA+laLlqNp1KYqq6JxLEaAOXKLfKEUxGpr148lYz
vLDi0gtxl0rS6Go3u6bHE3GG92L9OtbtEi+PhBkFrFSt9wEP5jbLuBap+DbJYS4nYGLG03916BeH
sH6lTrupFkfYk4qOu7s8j6HiWgN9gEzDXOgHrpuIVWBsf7ANJz8MnuwCLXyMf3A+KDOyrTyIimxh
rsRpMdXGsShtBay3C1q3r4TtUL+LD2S4I7nKezvelKLNw+0yGmpwJtCJInnh5fPLk8JiKeh0jA2q
EFAekWl03c0Po/vRy+CGcGa2WhmjvmawaL1kTNjbSLyDlJ7T1HhUSDiwT7bPrKxQX3DWwqmPuzaH
l06bCjK0xEnbTQGxbOIxvMCpEK//kipW9qjPNwVmlE51WJzQoPHNyPSGovIXKQZlUOpnE/r+EERI
48aVtMhWhchuux/9HLv9iH2elEM7X7c4TqAJ9kbhJWuuCklEA0ue3VnEM1+AAdgo2ClhsrdaBLAE
vF7KuO9xvZCyyp0JCLmWeEGGtygq/5mxoHRlVOhH69H0w6tlC669HaapcAb+JrkzTx3ucSoIClVN
/9jjVWTJlnbq0yXPT5lVCPeBsEwbRRFSHtiSWXNj3g6dQguZhxbFHCRMuqSk229FNpkPrTaJmzpQ
FiPzdn+R5zj2aK6HaJ5UzE7B3kfAVAHgLh3tJrPBlKEPqMp46Y7Vn8T84r8LpAkfgohAExs8RM73
+SkM7cwtfbD37q3KwRCH1/igceEdAFYMAdgNvA5o5kE7i66B+xFvTwoBh6AI/SDVy0wbt38wp01+
aNo8XDwjXMIc9KvwCfFyI1P5z8qkKJT1QT9qc34v5cpbPGtAiMjDSzgum7aWfnHiM8M5zwxSac9Q
whzv1RHwGe6MBzYy6lc+C04Hgn7xQHg7eE/wrM+oiwBjqpoEWWY0fs8TbS5OhqlXeFWZbvGU/AEw
BeVkE9ry4+BF28SLsa0eZ5mMIw+jOrqySAVEG/zcaKfP0YL33vzUO9mufdE+CDaxSPCE/NXsD9tv
Pg3qVHGG8bfOGI0P+FT7Qi4QFfh2JUxyNHjx4HkN+eupKL1eHd251/Q2xxhQnONmOB0wObklT80J
Fz3BuhBiAA3kZ4aI29GXHvoyG3ISKzl5xCFiuMM23BHaExDXcEI0I5meGaLSTtIJMhIPTt2kP6BD
Yw/dZtTeOT7BdH089YoqhFuJX5z7RNXLliELQnYynxvZljRvuMODYmU3s21mgLpAKfl9fP3ONZ68
kEKywcRrC9RAz83W2jgokYxNXG7H3+G2gJqw6i73ul1j5FzcfkOVAu/nUNwhr2EAmtLnTQf6eG7M
lDhHtxsqt1vc+dh4wZuI1zdZu+YBL1k1ytogjSAqlkXWOxUhJTyNHmCDoINAldntoTFCniWsXcjj
HWJ9ydUSafSQFKl5q1RBfpr62s6HxznYcHyF5ZBrC1RchuZ5u8QKHp4V6WPCRneEFo8uWJn8RKj/
tFMXOgV3qJ0ZLJEFIBKq4sr85U0urA2rX8B2eMxt2V82ZC6acNe2G4yIuInXc4XJGWhIuMvKIrXS
0bRmcwByHEUz+A290keDaS9D943/UMvc1JUp6iQEcoPb8xLqR707KcNNVPt98IPz4ViBf70c4jqr
4isXUzMQpxHLuZ+d9oU880D04kr8OaHZUPm8SMx2/tWayJpX9tRRbyQB+C9cYEWnJbdIIH/wCmL3
T8Ao7Lh3HEa34exzUZFyDkNxzibkGXHfPBGpaxVgnPDY+bxHOWZGW+8kVTX3ap3KQYRegLjXNpkr
AZqeQJGSsMjLrxr+U7H/x29HNTyLsg5rK8S3M59Hh8zsZiVUpnrQZDR2dq+X37nDnW0mVSUEsdgM
AqaIjkICWHxh2aHc2JLxylkXM1x9+gideCZjMOXCQkQend5rduPzAJocoFjcxpa3fwH35306unIG
66YpGrlAABGDW9wZILQDiEoDxHIEISa/z8A52DSdaCCmRpjOWGDrgXVzsP/rl5Ud/2NiopTQOdxf
3lRWCbTyTho+WInBPEWZoaG1gelHnLkRLDx8KhXuVlLxBK9xnTJAP/Jovut4BG8BmzEP4tvsYiLL
5ZatJNjShZ2kWJCHUNDAEEXKmlL/H2nXtRw5riy/iBE0oHulaSevGZnWC6M1mqH3nl9/E9pzVhSE
05jQ3YjdF22oBKJQKFRlZUJbvgotHbz9wXbcUqhdB+Avxc2Iky5+6CcawUsVXdUvL8gmiKoZPPf6
e3t/gIYOpQ8fPfkyOwjhnlwX+bDFnoFMGedECuTsVAIjXl9Hrvw7fpF8yOZtKcnAhN7mhegxxz13
xMDgEsZyLVNjjncajKSvygTrM5+k8jpffp33Qf4HxBPDxj+86YxWVsK6bvVjcanh/T2AF7jzaYb8
F+A07gdc2WKC45SokxrUjY5JkDlzkBiAiiZ4o9E/vQ3d0qvc8Eb0AfnpyMoo8wVJqCZQfleyU4QG
1OXsR+74kEkoQQW7mqoDqaAd+CG0yr3DP6yyjeixSjVbMrHUzmsuiWtfoHEpOeF28KWD9So/CTt7
XEexgFYDVo0zMwHNtSXospl+W21juNlNfw8YPHQsaKpHEM8ipxZdCpwWBeBXHzaZizwzwjknEjI9
WrtJfgH956s3oLa/iDciXmS+63yYYm7yusjCBC0n/WjouquHJQgzU39IDO9bx+HDDuOiSTqNMjj7
aDyZfckpbtItjScJUHjC4hDfRz5sMZ4pNwqZholeOQcbqhKaRxPl4VA9UvnLvxjEEnxD9pGjZrFE
FgU+aReO7oB5jtIXoARKZ3kiQFL/gTZ+5128chL2oTMYYZRNOqKmbrVOMj1KS+5YjcgVBd+SnZIw
wMRkt0Ap4MU4+/Uh2QSVM91pB+gSHLrREbc//0fg/Hf3WDxb0pB0zDJCPYXe3tGN5C5b8gvEb7tK
KIbDvVQ/TprNXKrZWKtpHCf5KbqsH8OL+kpyjUsVMKVyI+2FDwLBubapI60eBJqWV0ZUvh+C6RJL
e5+3X/zib4SsRBvHxJBStTD6QmNI62OUFFx2/1LTWxeIWeFGmKILIiWLCJQhOAvJX2SWjVee6vsU
tDog8AidYAfW8wPuIHBP3J8PK9xMb7V9TFSJqzgKIchEvZPqd3c7mseqO9F7R3TAmYCiSXLcVZaE
SnPzWlQ7U3tORCQe/MeihdxbsVG0V9jiMpThSBYMOM7hYxQ4JoTHYt+CLEegQKTUuBB7I39RHwYZ
18fkaKW1BBmQvfwZh58dIGtNKhp4Fy6LcXljWPRCSzLqhr3lBn/oI1hyzQftLu7QY5l3g8gPqWN/
yZPxAWXU08A7yAILqj4f+4hooBaz1V0k34dR7uqAzIWBCC8mskSDy+o4h7E5WtU8Z6dOmp2obvzM
lJ1skd1cffiGn9vERuHHAm0jW7cbTTMMJH3SIbDc7LWdBZwPRg/E9Xhu0Piww95kXdJiFkpDgEqA
lY+d5ke06cBhCmCvBwFB8Tgj1wdX9hhMwTSqSjfqyCHDU7NP/axw8uRWQx2BtjCj0F0egOiRnLlx
z39PvluuDDNbF0tWrGaYMcQreKLij5SU8jZ/V0gq/PFVWOiladRXp/x3A9lLrdBJ1Ns0bUV/X3Wy
N5qhhwQ8+fUAlqPFTW+NC7zjXhVlo78J1sq941ZrZQ56NCoyRBp7HTOjlMQDWlAEfX4qBlVustoR
rlVkjznyzQj92c5GSvlf0pAUj7nBHXzgpX4LW0giF2LuOTKN0hxq+LLDJtiSyTEWupuA2oT7xMDA
zPhjAc/glWiV3Mtu9VGZvLmz0cRtQzhQmO01cOnHlXN+2/jB5cNjmKutSLRYngiO4mAXGBtNoqsq
WTy9Dx/itP1z3pboGzL3m5XKXS3JCzxkeWnVTdw9D+PuvAl+seTfD2azMnNBaWAGkqCgAOm1TXFL
x34A/7iKb2l2XL8KrJ0PZLbMBBa502rbNBBYpg2Znfo+6p3Sta9bb/qj4phfFFdCvdzzbm/L9Oer
2yDGtGATyHB7inOVH8er9IpKm08nWi4XSq6JrNEPsLLWKCaut0HLTtoNdFH95SLYUL01HdRN4pyc
m2at9o6JIIk5pkWaYGk0zdLfe4pAJQklefluCLwcuC1VgnHIz2sCr6UZYhhbP8ZF5GSQGI6zh1AX
De7zv9yHFeZgdUpDIlLifUHJLChfd/9buq69cm9dVL+FRNbclB+0x/9dE3O0KjOSKjnX/7HW7esX
uKGrb8vb8sf33r0fttg+c5kGZS+PmDI2wPfj04ev/pr+xnsmBN+C5kv72fYE50ywPLbbXKmplKKj
SnN+qrqRH6aLEEBrSu4gRMvzQ+6/n9JgDljYyEYfF2g6zGTT+xPgHm+YYfXz58lyqwWUC/J7Mfn8
CkVGmXMGBBJpJMwVHkl6kKve0TAWed4CR4ATXbbVtjGnq7ImEvQ6vuGweQGbWOmk93jQe+nWfrH9
OXG0bbufUuDi2idhy4gXJzHfZym6pYESWGXu6rYPkUgHMZZ3110SP74D+GNngL4WBF9bALs10bXG
LRuuLTL3dZjGiSJNSJqXG/VgO+N1eoeA7KEhrLjW5rtgeWNtkokr0tzYXT1gkXRUXX4kD9Amwgxo
dJK208M3u/pre0yEsexhqJQWTzkKXNU3qV9DQvrn5E6g71x+oz1mi7C5vJgGkkdVx05iUJ1NLw2r
k0ldYYW0H9ckkPVx1R40JKE7vFRuDyX1V4HT8s7F2iLjtOUil+NkpHCcF6jD7OYQYx3hA3GS6/pt
2FZucC30VV4OvTbJ+GqkxY2p0c8a7ctriBVu04vsliplSjSZnekAi6Mhn5WESCxu8oLhVIyngjkf
cG4mnQgWDBypdk+7dIMXg5SElm6WQ+UAw3MlSml5mR8QXwRMeKatIln+fA0usjGM4aCCFyjrnaXA
Vua5kxfg/EuE9NUiW8w2LsDw2PE0EajiRT+VDZRvxr2NysNwMbgLxtnsw3hjJ0ImIq73rJbIbOUQ
6lLS1yo5psUAgCiC+jaKw/CHwElFq2NiTZpnc2rkAXlPyZRLPJ09xYEkCCaCRjrBAY3jB1v8quWl
S+sNZOLNKJXWUKcwq24VtAzyQ5I47Tb7AUpbMIKVlyaqp9lBOoKMVcznxvfV1bdlok8TKuY4pjZB
tNOfKRdyCqP5T0qhK4ZtCK0x+Y1SL0OKgTIa6yZoVbeQNg6vWhAjGBffnCw1Vp+WMDitIVTspmut
DMwwChDk6V0ReINr3mEgyM9/1Bge+SnwIcFmEvboS0s9tH2Hixmzs3LhG275kv4uduDMWq7LSxCG
X9IXTKy48Y/gXtjv4kb2j91kma3rJKs0rcJJaaCok+6o+ELx1G/MQwZxAFUowCU4mISJPZKWmxHY
BzIUVMkB+hXPlO39FyC1fygpGR5qT4LPy8v5gW7V0GJWDVtnkcqVDZ2xoZQJsvEaRikxSeIlNsY8
TLit7M2dm6SOLdhVgVW24xxbcyaNypCfOvJmZs+BfFulIoIcbmr1sTIWaKHbWRfM0kzQr6cU3uqD
/mrc2m66V9z8V/Nb9OTlx7p/PySLs8h1fFxFAgS7RQsYU5BOWJ0S7Wiror4TN19dbRkLr8hTLTCz
kmLYSzwzFi/Onf4FdwaICJ8q4CWdwPH7t7pwlNEVnQfRKqn/rp69maVLUZvjbiTzVaiD7X3aGDaI
5RRhtsE/eB/fk7mirLRW5lweyHHaJLeFRhHmbvKKNLW5x9L+Bl4uchjmtqrilthdvhC8sq3DlLoY
/dPuUbEAOG1+nR6gd3kvOHzvEHK2LLneSuam0gpLrQJ5AW6/yaVt0RLpslFkyW0mgG110qX7YMrt
P2VVzC5K6hjNMYvIVRMp+ZlH6u9ySmwMYGFksAjr3k00U/Ix66Jt1FoJd9DiKv2i6m2PkKD+CbJY
Y1cHuewZ0OJ1VKVanDrvcjc1stKDjlbpFqVRuaQi1jaGSbD/digy9IG0mQctuAy0xhqcoiDytZzm
v9tuqp6GIcy8SWtVbww72cuXqd6ETW3vqqxScmSF+uh2jRr7sqENbhOUYA9b9HjbDOAAHdQSGkix
pGyGskydcdzn01PS/jHQ2temI8ixu4vMBEXCYlX7+GLqGuLl5c4eL7LnLB0KR7NLxZkna8ZvIbNb
lWPuz0RFE73ZllW0sdGFvh1HWbmq7KBCNSi0EeCWQIGI4lLedYs8XstgWfU1LdUPM/A9TtRq2a43
I3O/hEH4Yja2fpPoGdilg7n0+zmz/Am8G/gMZuSlqHL5YOKwnDKu9J2mFxa+V9bvwqxN93JuY0ou
bZH0DCV4+gz9FIBTxgmkZnTttsDEZ21hqbrd7rM66O+ahtS7uFlCL7IwU2G1/RKDOLgLLnNp6vZq
EA83ZaeNnjKjbjzVreK3gRZupzI38T+25uKdd1BumAZGXwP/FqREWb5KE5ub5moFpO1yTczLbDx1
vWBUhhtQViaYQxenWZPIIUw04T3Gxp0Eg/cNetwxKd3zi+H2HEC7+e9qmMPW5Ira6woBhVRxofcu
VLUpYgx5dnrIBwTN+u0v9Ol4mNC1USYbzHVIjUA09B+4X3yh7Mge3RU/OQirT7xS0NoSkwl2C+rw
o61Rjrv2RPPO2B2f7W0HFflSlDVw05SPT8n2qbJSiiolUI1jZoOnWYNYqHwFVpPek3+kMfjnxrd4
oxeiDaQb9CVarqwyqeCk9hbQchjI6TaoIwDwlHh25UtPlL8FM+HP2uEdZoj7/ihwHd4uamAzg2CT
ZkKIjrGctZJdjJGaAW8bbOmwBbjHqFqoEIrH+7BrQ/RWXN2v9gRmZkhWZNDGKU9G7ZYHCc2HGM96
za3fGld9FfN6c0tCa6P0YlwZrRbIby0mRbK8s8yjN7aJoXFSOebd+E74KFXiFqBopfTnK6NtLo96
KaXFaexDv8WgWtr+FOyayASTQiSdkY0lLVjMwJtTgJziBMdgsxze8eZ/MyIg8hMmmoF2LLAkBY8V
zLNUbjJZ+WVm2/FlN2jVRSL18o2el6HX1eDBKJNc22DmqxbNpfKOyXo7mThnTyUxuh6dntYvH6Fh
eIzvQVUD2VHKDUlAMQdZ8OpF8vS94HvzItDaMBPryrkowr5FKzDb6xsd8iMpBKAxQIZSpggRwg3m
a1tMtDMrUiraDFu6U+zp4FoI+u0OPVXZwyzNVlj85iWHK3tsxBtxmTd9/Q6j7i7nazBhoybk1t7i
Yvr+du4c4dfkJcBri0zMaWY5ntRypgBW+tTObkDvH/yHNGp81UQhjrtAzHig92PpiHCM10SaRAKT
oGMnb2vM5FFiGtOPTtZ/5GNE/Vv+Bq7sMc4ixXaU2SkOJxSf76ZLCGDFPhU2Q/YG9nbI0QlbQbxU
Q1eJaSOGG/YXkqqpCuWwT9G/6DbGdvI2LdW39vOt6ZeXdNYRzPcbEUSFdxbXNplV2lNrjKpcoWeC
l1k3YHan2I76WxH9Vr5V2V/bYo5ElYB927Bhi7KMFUdK9p14wy5/Lvcom+DUC1+DvAC7ssiCgYvO
auV56Mkxi6et3hv7zu4Fk4EiE8wp6CbZKrSmyU+6/FRPT2Es8Hv6UdicYr0E5sJdjGxRNBO1wliu
AidsZtOpY2s7WtMmCJWbYGq3i1Fd9EQW1n55B1xXLVAuQkfUxCDs5xuQSKrWKBUhiNPhPZ3uIhgD
oRcuHXwXPdx5qfzaGHMzBYEMBYEKY6lRcilX94p67Ma9IP7zD9jHgpgQomrjYOZzjeLAlQyyALdD
vbe+qihdT3IdOM1BxSRnJWxbc/OX9dqYQ7ZA/hyj4TjYElAG96oLyXqquFX5feOlb4fEyW9UIaEv
3zE/FsuctrnrCrzvwP5gXTWXRubQliFs7vLCbcFNlG8CaE/env/Cgk1kL6HeQLuwBDnxKTdkx9Br
px10R7cE3SzBylhgc4eeRBbhTXkyoru4PFbj3flVcGvWq/1iMc1qSFR7gDLxKbnsLikXCG0gAYMG
xxdj3ESrYZLbQaoDZZrgHFMATZnwOkif/5/LoX/BKpMFS0Bndhj7fi/BK2CTjDCG9M/IU+ArokMm
iBoshtmcUzNJR4O2wkrc09kGaUGPGeIWzxHzuBwFi6Nn52t8/NfNbSZumGmU9gFB3Ojd2QXAC3iN
NHVAJoL8wMa24eVc/qRSBNnDJESHi4wzASWpx36pzZb2j1KIV1NSHmsfFM6CTEhyMOmyUZ8RV9wK
6pmLl31Dzx7cxR8R2mYCCzghFmmZ6Y363D8Gj9mGdpA6v8zdxCkOsZj4iJdBrw0yQSVMlciOKiy4
9a0thQoGxxmDJyUaymI6DV7G92HMYBFhuWQHdagTOkSKXMHpH+grGiRLm2yXbr6lY73+mmC6+HxO
0rIoSaHjKqeLk98VcwIMbE+AIf+VvfMfE6QMn+2V2qjmc4KTQvMh+ar8Hb6THBUH+1jvBMeEeyrB
XEA5xjAerjIxoG/A+RBO4EPRfkRvys/pKdgQG2wvpRf5QSjcO+oHX07lyhyTOnQVUcdFRak62Q97
DPVDeAjwm+/hkYF8waSCQkASwvKnxVGXQtPSQg9la2yL/1AcqT/jPQSqQPIiC/tf3D37MMjyqFlF
05ZjVpJ37Or0Pjya7vs9RRaJ2vzcQZfV4lhQgWzPag0MAK33a5vapMmyYxWO8aw8tCBg9wQuwj1u
q6Ux7pjGGuBhyUg7bRT3RhHIHYIpgpj8bG3miy7xBRZ51Yj1ApmrD8j/itiljkYR0OTaRYPpDGMD
uWHvW7wWa0uM++PVH5eKHhd4PAZ3sg+mvdpRMQBJkWiJ4YpaYFz3X31Kxv2bBPiFuNPo2EkDKcsc
ch7m4S/g+CI7zOU3TEZFBhN2IBs7/xn2EEMBfQyeqQsKY6GrHxrfPIBKBlSqdIxasH0ih2FuP1vW
jXkJEZ/TR2WTvdEblw4BqxpQpmADuhCNR9FN+hJUVl+Vue262ZjybMF5kKr9oGKOtZpES+KaAMoN
bT2QzIOS53NIDhRplkKiaTgD2DxX+ZmDT8ZR99lj4KieCUC+J2o184/5yiaziSRqw0oG4PQdhELP
XfkQ7Owt1NpvDMGJo3/+ly+4MsXsWKzLWlF1CSJK/Ae6TU48Xbfdd7jSDX1lhdmnxh560CR31PuH
y9ynk80tqtEJUBChkHWOW6dZW2NSEjWb1CkKcbNRhKK9WS4sb36jgA/Ag28y91vTEit7LDQAHPOj
OeSShu2iJF+R277nJfNm3Ed3wjuAd28D60woqa4FxSNmdXo5N1JjRtTaBBFZerqtPfGonpd0FB0w
7rc0qGatTEfeTfY6lcpcL5O6QXXfVRvMmNXb5skENaELGLlfXOE6VUXFYN6bfGWSvVDDPsjmeBpB
rHSVGg69whNvcmTNSa8MDyMhLnTUJc88fqt/vzbMZHuRIYElDSDyo6kApUC7JngdX0RU+kPzq+23
yqVre8z1ShZbsopZVZES2c/93T89ofLS3sbP0UG4k1y/+dhJFiOYNoM8GQGtovznMo9TvEcyp9wb
u/FVeBXw4uZ6ccz9qmRjK3eWKR/nytUx39y6026ctuWvAfzAoLjGy08YZ3jBzCA6bhna+JLZcdK0
Qz1nkrrsZHZ30/zaRls9Np3zdxwNiGzAXNtgQlnbZZoVxJl6tKJ93F5OWucU5MqWr9pM886b+h+H
72M9zFGX27xBP3uhBef0unW6G9DZJg6Kv/t5X6d/UR3l1jko66kNLCmYzdjbrjDTbJmqWUaCOfoK
fTKnFLMG6nXZyX+Ur4IF8n3ywxxz0cWLphVoqsnH9tADEtxuwwcdom2QCEVsEdUTFa57gDZQBYUH
hiI1+vNV1SMpSIogN8lH+a6DsGS10cgeYow+TYyqyZEOuVc9pJ3AYbhWgUDUQN0pa9DR+mw1ikFn
Pyg1NtHa9XhYDZanxb8EH5J72nDFmuCMhrCLzCytlrUxXQiMpKNnvMT347Z0IQ1WbetndZP5KdCr
3zziK6PM7imhlipZUMqQBuhrUDGWB6DWJVBqliqolvWH1JMSR8SuQc/Xl/MHGSiCaR8ovLBwQ+iC
jrZUwGjS7CGm6djpVU8eOsny8uyySnVf8GW5t5GpQ11IxXgR5qw/b99cZ+0Adcn8VPua7ZT5D1rA
soDB0BqnOxV/BgssxPVbJe4Xcg/Hh2VW4c0yEisYU7yFhk10SwWPKQckjgaFjgqL7dyTb4K2h9IF
EQW57ud1VmpVpmlISw+bDikaoPJuA64gnAyU9kVXLf1l7CaujLFVYSkaOj0bkVTT11CL11AMJkhc
Cfvzm8c7emszzIUeW1U3k1HXjtWMsZEFjG3atotEZ4+3T2sr9OersCKZZbi06IygAvYPA2p6ZV1S
4p5mO+4WQT2dd/2sjdEX2MoYqXqli6YxP6lpnTj63HlSjhQ6CjeSlR/GuhDNvvFe5GuDzD1et2Zv
qTFWR9MGGqK7i38YE/rd+c3ieyC4VTUFI+sYS2FiWJ5oYRbXo4ahpmZw4sWhg/9kdBp/8afCEz+W
eUETisb/GmTilzbJJEsD2vzJwMgjweHzx/Nr4jrgygIT+6XM6gw1gCaaXN2O+q1svQ5E4BDcVpJp
ASVlAg+NuTnGI6x6AuOi8T5oomhuvPj94tBKjekbN2N8/48elXB8iP/tPqwybiEvSVpD+oa+QpAo
eLVbX4WpL2kgK5z80kPLuN8M0/b85+Q+jNdrZVyE1IYexC0FYXvqId4BsewDGIcSUXojKhDxt+5j
gYxzkLwkdkKZjdP6epkuw/A6FkKn6NZ8CYOrrWPcI+nDRclVTf3H47VLKnRDAShx4IDzdPu9ztL6
+7HJa5Jl01yX2tGcgshvDT11+8BKBADJd74Mdl1QfiGKrWAcCTjMz0HKSKY6Hirc0bRM2d8tF+09
HjdXym58wRI3tCGh+MOdNrnNQ/Ei7YVQG16UtFTIckD+DTy5bBoblF3YLE0rH7NnckepqWcMYSSo
1OTOL4ht641D0IUp/MjvRFLU3CxzbZtxHGlRgBFesPjlV/FTcobb9A50Y8kroRrfj4nuoAlzHI7n
TwbvOK6NMp40G9EEoGgnH0P1Rh3umkxEkcJ9i6CnBh0EjAsizWTCjF5HVoApM5rsBdvWGSInquCs
wS66lj0rde3jJISH8M7H2iYTZIwqAJBBxTZCUnILuE0DrrjQWbZ4IR9zr/sNXSHRM1n9atPE/CoE
Ck08gowvuMlAaUetmKX0vTVK+V7twIXElqntmwTE7QqyPToVFV0Vrox3bLwhudNhDO4pfjq/pV8D
0Oc/hEkrqi4f20XF20gLH632Rst/yeXhvAnOplIbmq4CtQVhS8Ic1NhOJrnOghTxlEZxSm5rXtsu
ValttqCO2QrsfXVT2EOSaevozUDHh3HTzqjDuAjsFNxZ5BBeVDmd3dkYXvYoNU7wrDrpRhTH6RI+
x6LPJpmQp5RhYbR4+Z1AimE5ICYfLyEp0Qz+sHSSO4aQcIdWU6o4amqRlxRzcKK8hi7q618A5VBc
0O/x8HM0rEopDKIxlo/qC56dsaP6PaDwOwshPncIJBwB4kF3Vn8YgGD9BuiDrv/DOuNGhExWVpiI
DD0u6tlH+2ZyUnBALyCMnbaxZ99+o2302SQTKiaMvzfB1MvvHTHKlBPJgHIOuNg0134ER48w3nPP
ymqRTKBA/0231AifWNoNXoMGIx29sY4pylvzBpLEd/GNcJV8X/74sEwuYrZm3qsLPux8mLzsp72Z
Lpzl/j960m58842K2ufPylwsQbzIsazjs9KJ4sVrMZDhStcmdhJy3Kjcb5IrkU3Rd2XOax0lZR5P
+K5WbUJKBUl4ZbkSMmVBXKB/+rkjwhzSNJ0CElUFrq/udYiuW1Rj2nByMm10Ou3R7O2LSW7ctLQc
DI8CkIgJgfq6IXTs77ZLW0FYFO0sExWDMB+iqozkozJfJNopClvn/Hq5y1VlE69tDY0D9q0NuUXV
TItCOUrppuxvrOCtwdgT0OvnzXCeBvCYDzvsM3vUpzxOdHs5ds/JT9UNL2Z10z3FbpaDBDt0+8r7
C4I9/uIIeIc12UYFkfEZOWqTorRD5RjNGOMYelexDqRqvTYefcH6uHe1+mGKcZtJs81aBZEBHbgD
EmQfgUVz2s1vduPo7nAV/hAdem4ohz2a2FoGYQvMIMHGvAqhG5eZd41ROF36o7GzTZ3111VQCW4O
rh8SENLp2EXyJYsFrb9UFQnSH3MB6fboRBhUOf8Fued7ZYEJKbNVFugLlFAft4irqYYbku5CUUVz
rdyF6FQGB7mj8gVGE2vlmIYVwgiEaPeWjtgsufkzle/STzICV44WjyCkiEwy196QaLMSQMD4qEvK
ZdbEIH/ptuc/HifTN4G1IBqIWFDW1dnKrmH2SaNXSXaquq26LfYmJlpBVGi79Ilxtbh0tMf2TAHW
kZu0rc0yXm+ZQODWGcLT6CrP9EantKDZawxRIZTpZUfUceR9yrU9JhyGg5RFS5eCGKudb+1avWgg
oCf4lLyTvLLBDukj6Y6DIkLQSPJyE4x27mZJcjdHEFxrxxerTe9LJZZdwxxuzL53wtC6zrP6VrdV
QUzhnfD1H8KUDI0oNnQkhvIxaKvHXit0JyukTTgnL5OJieHGlvbnl87LT0Hmo5sWuHTgRky41HEE
lyxBCh5INfRULCdOVW8Zs01eFfu+u7KG0Knl03mjfB9aWWV9qGj0gNBEvPwTX8+PFAlsQX62yr3Z
yz1x4YF3KQBKJytoThgmOF0/58DqqCgG6ujpSTZKx6hjT1LyraQ0m4ZIgh3kyAzhWIKmXZdVBT3y
97WvSqSDpk5jE+NY0qFoCjaYDtJWBpeFMO3knoyVJfrzlaVQ6icJRRQNrB3WIdC9UMd3xCg04K34
jjGUmpD74oUjiG3cj2mi9U8ZvwmUST+bzTI5REvCSk9N6+vLLxnp7QJS1M15H+E5pgWxK6BeDPTL
WLr7bixCe+yWGUUcWvalkggRUJai6MJ1xZUd9uh3nZYYda3OuBzya+LqFxjle6A9zsIn8l+wRfM2
bW2P+Xok18AjU8h4g0pW41q5qt+gBRm+nf9678NHbEpryeDx1zGMYYPb6fMm1VpRVPNYzqDQ7H05
A3Ri2RnedAhQNGm90StArqYCg/Ud5wABEJ0X0gmIh5h40vdyEs/gmEXf/TqpazdLwTdSPsvGKPAP
Tr0ePggxBGiw4T8YQ/68wrRHPkIkrLDzop9U+pyWL4FznjfGJnsR9XI42q6fzTEhpF46RScFmXHt
ST+kX6oL7jEfQ5866tyUQGK8Ke4yof45/a3sNoLFH1toa4R8KWUOzdxDRUNNT+NYHpXsTy/3O30U
9Yh5qYRKyyIYW0c33GKTZsyyByTLsWvvYuBe6o/WJUbLAJKn7du+BaezC0C1cEbwa3cHuiAwCAAb
RMVsloyvt8JsGDLY1Z3RT3fxIdzOG9WTv0HfBESuhs60YaDlYrJ0Y0OS9I1SVelpUvrYLYIWFC1a
HAWijJZzuj/ZYZzSGiFnpBSSeipKdTMq5pbyDpw/2hyX+GSCcUTL6ubKXszkNASHHjxN4VK7RiSc
JOCvBC1nYA7xxmG3Rh0zexgDfLHWT34qHrqkbrEbS4zE9hjWkXeDtBM99zkXC1b2YZJJmos07JRy
CpJTYOfowRWbpcucAH2W4PH8J+S9TCFnqhrgLqC1VvYhlRIjHUkc9Mf4kdYyzF3Ze9r9O+OvW0PQ
17OuJ0GjjPs9VyaZlCdtFlI1nRTCM26G/CpYfvw/18TkyVnfVaGhNhHtoIPaMnL1V0zcEs8AqJ5c
xh64EUUKP1xXNOixwjNEAZT/cwhumrEcSUtNhs2hzhsnlKZtYgs1+ejGM1FQVVZ2qOOsEp3E1GvN
VMweqm7LhvhUaBqEUqDcptBsETiAd7F8ssZcYZqS24li2f0RVSF3to7xJLuVMTlwI081T804e232
Mgx3ZDiM2fP5baRucG6pjJtkcNZmUaf41CuHLs/dSAr9bjz2+UtIfgG2IMjleOmPinaKahOUFDDF
zHiNUiyt3BdpBIDl4JX30MsApr9DVTg8UpEH0RHnnryVPbYmpMfdEkZdEYFhoMSF/Uavbfs+dsFF
MYP7OrmYd6KqiWiN7HhepJZhoC84etZDn6H+jay4cJAlG5jcaZzlqngQVf35JjUUGygDhmKxLKVd
ZCvQ2gqjU/MMkjBAqJcnw0v3eH2E7/0bUdolNMgckSaWOooe6pENFXviQsqi8prdgCo76t2Qg/NE
c268eGZq0FHFKwdVFfZGbeOKJKPaqKd5ACWR+jNvt+dPgsgA/fnq0NdDN+s6QXDJ1TY7mMsAoRNS
zaIDwIst63UwMawvpDmZZawj2ef39V2J+ZJ4Pz3mGEMSY8N5AXNtjNmlkWhjpixGeNKkjd0+xZAc
b4bvnWkMSFuQKEbqz/ZK+6iUxw54QFzdUC7KUaBJoCvnxCrSVJRdLacLd0IH5C5NN/HcxIPNQvr/
ebtMI4miPBjj98YlnensoC03QBCE4ilVoDeb39ogNEs/GBsuQXD6X6ss9r0Ol2HQ1SE6JRLm8LC0
3twrzePUlYKsi/egUteWmAeV2Q85yE+xPjTTfpA8lHbg4/tRF9YmD8FPpBZe3deLEydl4igtxk/Q
13SQbB+R9/4YOntLsnGj9dk2NkUTrtyTsvoITN6UVkbTT4uunaQcLcbuZiKiO5G7uZDFtWw8tky8
KD9vroQCCsQzu+iU5rsyvzfbTbm8nj/u7wN/X7ZyZYO5+SxwBSeLIUcn4258pIxBizNcUgy8jTba
4hoF7nx7W7/R4XRa1sy20VasMcN756ng2f93qYwf43EeTUkwRqD26f0S0n7mRXs1PIHVGrxXfyAI
4c6yY4nnDrib+GGXrUOkA5mgEL9Ep2kACzqUZpJyc/4LiyywHqyFYxLGRnSqSBc4sRLvM1DMCc4J
L39ZfT6W/dOelwijZtjFPHvSpZ+mvjhz8iDJnjSXzhj/PL8kXq4GvB6YSXToeQNVzazJbsHH1869
hujdn7TdP8zK8sY+1Ddi2CjnA34yxpyz2JQA/VWj8NQFV+YY+Ah4/vn1iCxon89ZVHZD0GA8/lTU
uFC7TVyKBq44ARPi9SC4x78EmR/zwQwII8RzJfXHQkWWMDfOoJSubMYePqRgMfSkMAdaQ+fItCHf
DZJvNrVcItUKQqIHL8meCoVTXXf0/76BsgW79YcZNqPsx6RWotQIXuQh9tsOhN5R7sVCEQaOY38y
w3w47MpUDCTVEJ6UPQYi7qlCZrVTtto1WEjuacpM9cFBISwc8KK/+syHZNkfTLOrLb2xuvdSqAou
+BScrPJlcSfmp+EEeqzSNtAVxlzjl7xVhzpCaY/6cLRt05m15K4lqTctoWDIiuvnKzNMHgQYsVW2
ptof8/xPO8IJE4EBXkUL71LLQG1QR5GQzfnlVtFLVZ26Y38wtqqv7IC90xuXgF1Lg74oPMQDYloE
d+GdLjg8QIeQREODnX7eVc7aByWeqjLOr94l11UKpGH/ewTba6iLuHB4G4V+DZoaGCTB2425keuY
FFapw1JO7iL9qoTkc1tFguSY/hLW8RAtoKeLqhmUvJjloPJYj0TGCbaLxBujfU6ggNnfJaTYTfrT
+dDHW5CGdShI5qAuzeKIJQkCyL2EBwxEaDf2ODs6QISLFQkuQe6NoWFR6D4RE3MxzJoGrTAlktTD
O3KYzoVBW2oADqrGHFoAPUrBJ+R5+toc4+mL1SVhImGfBiV19TF1pkmUmnJ3SUMZnErHEeDJPzud
YgX1/5H2Zdtx68iWv3LXeWddjiDZ61Y9kMxJqVmWbPmFKyXLnEBwAAkOn9av/WO9IZ9bzqSyhT7n
vlSts2wrBDAQCETs2Htw6SyeQVe78fX+2jZB70aKbQHIA2N89Tc+FEbXDTz+0P3RF+bE2IPiuxrF
s0jvmQuwd4WHe+Yr8oizB9hyPGj4WJYHUoFFHsbcuGsZGJ/QRiuyMHGDuo7KUN/1EflWPU8PRVSw
wL9VvWPOneAjs8sHBR6zWmL6uE0w/xyN/ZsBhiQ/e3BHruijn/X33+tbkm3nLLOoLWBICD/guRt0
2Y/cYIptPGdF1nWkxga6aMs2UN0g4xz1cj5oremvMpMVKyOORUT56Cs8/Ywp8Ky7OkKFq5sfkKt+
09ecVsZwsLLp2ioK8ujk/XZOyfT2uQOeq3WcWFrkYZ05WWPfWvxZfBtWsrElAYXt+xyd1DFX1qzO
HLATewuP90HV4HdM5+8TNvaj9VIQOKJ7hRB/XYLKJ18NW+dHlquBhXIliwBsA/MMHnQpB/Nh/FnE
8Wzo9cz/DFY0Sh/IrgE8tttADvVZsa9nfB9BnmB8D4gfALcWKc6QVxNNasGRZ4DOMDD2cxrgXum2
EiXKd8aVue8eSa5sKJ+Zq3BPDC8+KEvwaNYrziEGM15qX0FSi4vaCIcv1Y2y33smIJ/YWnzMjNda
UuR5h49pX8yYBc5CfgctxahfxxTDI/W4KtbKEuSZ7PHEqvytjhKDrIVavNBb/mzdSJ2r+jkH1jl7
NO4tgaasvmYrtvHrIAFJ2f3fQeycGJcn98h4OmI8sXNY94xh2vUv+g8Xj2mJ/O0wy2ffK/zorNce
+dHizrOplfg87zgGy3vwKpeyXB91Byk6oX6UnbvQ0Rl1QQpverqOa+l0ddw2eqJ1OJ1DOK8lLhUF
832NBj541deaImqfjT0QzzIAv0OQ+6BbFPutVvQW8b+Lb/6rFgybeetDKjK+GcHGBmXw6PO9PBN6
UG4BAgJgCwyTLEt5JUcxwp5b8j3PynAkZtDjnUPSYEANpFDkzGcC+ImthY+WXeYm1MJng85uNGnm
Ku1oWA6lYklnnoUnZhbeWLauM9oeDrtUbDW2GYAdEqmmQseoVrNwQvh8VsQx5c/zDMQDMyNiMuAL
Hz//Pmf6GXhHozSFgXULcK/lBzIN7qSjlhgHKOdUgR2OO4wavVn33Yp8G7/XoBlQZShnTQLugI6X
xIB+aNa3llul49SOaNnoYVxfG5AIyiMdIwUBykZrT0Do8G9MR6JmcGR0UZ1jRQzVtaoe/z2X0s3v
SBLJ6Q2+IhU92BmdB9gj2FvXhrD6B8TWxM3O7MZ+Ooxox14jCeNPsk8L7kOISuF2sDbzimzroM8C
0qOP06zTlRupKqtnbqbTX2PhRbiAHcKHZvwTzFVu2DBcNRFoysD3Bt5xxeja2W9L0EpF2us6NuLI
aTDLrLR20jk1YM+8mKO4AFjVdaG6S8ER75IgX/VGqBaVlzHyNM/AU/K32WXWm/iO2/o2vNh58DYk
dLqg/epD/xbjRo9ZxK5UjeOP16G0B6A5+hNnGscZ733CCXCFRjldx04+BEZe7jCMGGbU35NyWpmV
EsHzMSKcGl18y9mgdHA9OmMUJyiucTPdSj789AESV07QYY7+gN396n75PELIn/pxa38vVUb4o8t3
hrhIytJeP8wQlveSXea8VM3N4KmSt4+XrqwGeL6vy+4LLsRTO70wtKYWmYFK6K9ZKrEnlwTPWpkq
KklyzjmM1PYG87Vvg4h3YY12nt+l3J0O5c8uctayiwvF5ORd+VHqPDkK9MSZ5yA61JiKA0bJ8j5q
pCfNyAsv4ROWV+PegA7FrVMG+q0UJ5L8v9PedgOiuBHPNH1OrS4SUzNuHSEYrP6iVuIBXYuv5Z1/
PYBZAkCY5oskYOU8ZCrOKnnZLtwGE2oO4EomovwHZVk3LxMBbYPpYGgHF8Ibrth+7pcfMwssDZOG
EMCQDN/Llk5HrDnJrKE99F0fJnofamjPdfE3oPEdf/W5rTM52qmxxe0xuJmI03hqD/MruTAB4Gi3
WYaBVB08lt69qlt1LmqfrG0RRf3ZGvLZcvsDlaDOep2ui3CO8UCU5JKqWHYmJTxZ3LJzYyY1K+rY
EQdyVV/i4bQhWtDnKzsA7eqKQm0oGlQ5wJlQhgXitKPoY9rAB54e9kbTBtMpaXtwzDfe44Ndz5Ui
0z0Tt05MLLJBVoEPoc4r+IcnroqUrmbGVqLpLoay2SncQ2VLLvcoRtZOnaIdwdrDdDGt/ACcaRDU
wKgv4pd1oV3kF/lmulelGIb0gg9H7GgTF/dBmbkTGAPLForbUAJ+a0Kxjy8YnCXZGHiSTTt7m0X0
CtSB6/Ll8xWfP3y/v98ifI4gFickxeY6qbvW5tfEuykID/wa8FXz8LmtM4B06Z+/jS0OXyxK1jgC
uyvsDKqcLYSstkMLrGxlhO0+b9fmvCd+ojjzZ1wUoRo5DMrhnixOnn5TMbFkKDBUcOBpG6TeHcmB
pm7H4PPFnfmGJ1YWa6uZOZrFmLeHskdptSOBrz93GDHl+p3ubMbsEeJdn1s8dxOhcwF0BcaWZa1r
cfa0WORcuNRAI6jCE/qCb7wv+QQwEb8EozSuIv+WbyvFbp65DgjIhuQYFrqcHxoLhaWZWQPY+CGz
iivfLFdFT9aKhZ3JIE5sLM6DXleTmemVfnAf7Ithk1yYO1B4AD9U4BSoIti5qEkgYYbLDdhtgPwX
28gnfxSEZvrBephCycKT30CZbWM/jO+DS7rK4JkYc2JvEc8qkjIja5D9mfSiLb+JngcOebCAjfp8
G8/4/Ykd+efHsawzzMlMuH6wm6fS3CctRIG4ghVHZWPxpdrWabsSVGmH2nk1sx96zsNMqKZE5dFZ
hMeThSwOMClYXUJzbj7AKx9pXlMMvrKQ1V4dkBQgTF+7aohyRP9MYkksNO0kdgnesTxdSc6pTygS
SxtKtGYIDPBXm63HUPphG/ZdoFaEPxOMT0wuPIPbwndGjUyH+FEStkvISeNeZhdlqLWgXPACsp4b
TA1t4rCfVNHk/HoxJwvYlK2TJb+XM3DbahsYTw5SItpCHzkOTYg3/uxWGKfbinyfqOD+59wHs6n/
bXPJ7FU7RQ/qWmc6VDhx1tfaDX0lK9W5gGWDrcOW+br9IWB1QrdKncrM+YJdWpBpTlZOgny9XQGi
FAFaeqUCJJ6NKMcmF6eicga75A2WZW/iTfotuUiMPRQMmh14HaL8zdPDXMV3f36VkggVIxKWvvTW
Rpvtuc+xSqtvrio63rR8Upz1c7kzyn8oymOWB1fp0kMS35inQb4EpJwvgPhh+WjvRCj1iuNrbf3X
o9eRsaVr9IIltj3DGB8e2fw6O9/yalZEyPMf6veK3tP3oxA5apY7tQmMmHcowV8aW23lrIpLHYzs
JWq2qkrguUB2vCZ57x2Zy5zUN/s6nQ4T+VbUwEHWe3uENjmEvXRnS72nz7dQubzlzTbobWz3WB55
5KBxlc+Pdqvvsp0kt2cbRxFCpFsv4zRIVFBKAbMJkLiLOF27fqqzPBsPZnJVt0Da0IsE0NLpr/f3
fECsfttZpFoJIW0yuJX13StaHqDs+ZwW030lJsVr4EN0Ak0leMQAKkbn1/ng7xrvBzNp6vJ5KnnQ
xCwcvCxIDcVQuMLK0tFnY9I52CXKZ2/eWNYNMJmd+fC5I5w1AWQqEjYs50OG4yMG0rqhJabb3U06
Z/dNXW/dolY81D6+duWGHdmRQerIv3mam1bKYWcILSt018Z2enb1jSMFt3ceU7jbh4xbWgNuzEM3
GUDJJWePmOe2bhxsnGbp6brG0Nga7NpNmGk9hK9x1sIO5FtRj59wAfhr/Pr5pn6IuO/mZUPUdQlG
+RfebjDLyRwIjDyz/iKL7+326+c//+xHc3///IWX9wmzgNiQ3gcthV4Emv7N754/t6Fag9ziow82
JGUzxKC2fp6866QcMbLfKkLsh5ggd8nDa8FDeeAMmCZ3zLGONfpc0a2hbWu2jpvvia9QGvt4NS3M
LDwPHgD+3AJmvMcBmVMJktC0A05WcsVramKfs/t2tCr57Y72zY2FMwFKU4KvLr8lmHEoIfGMYRUo
AodoLhZBslYqL6lsyp0+shlnNe1JBZtQ7r41QytqWRDvUDLGZIWdBnoAjpbN33AP1FVR2PE9NP0W
bXhaOCAHg3Dic4K6X9NDnHH68j+zsLgR67HOMneGBc0tAm7yYKKqRsaHS/fdNX4vYnEJzk6hpW6W
lWjpd2iJaSuO7FYKIEmCRimXE6P4J4unquLfOdcnLpqlEJYBOfCSew/49d70tYk+l9OW19cu/1rW
NUQ8FXFCxpmTWxfrOzaz8As2Vj2F8DR91pz7mYYTJLDz67z+qROFN3xsCUlLHvjKMGzv6R8GKxzi
ZBXQefR9Nrf+AfHwr/rtGCJmQBvxroiSyFK4x0cSulOTy3bQiLS2BtKM4qDVr8PKWmfX+qpYSTHm
ONKeekgY5+Dgdy4sWXsHyYi2Lzwl8Ydq5UuIFMZz0X7T8GtIkk87LNH7S1OQxmN0q9jJ5Wc3o7v6
60fjaLfdxdHwaGxOeUnos5+hQiZuhqlQxOZzN8yxhcXJyDlzzDzB9yT6jgJ8bdh3YlBxL527pY+N
yLB2FLZm18t8wAHpc9uALjGvrhrIVq3E2O6MbHioeucVyLCwqpgqGZH78+Fc/PZWdxGj9UK0riiw
Ou9KeyVNMAdxZD5I6rUGwvNbFbzy3GmXaDNg2ZH++ksYbFZ206j1OIaTi1m+fuUQwMCtyBbfPneL
j0k9jsSxoUVeQA0/8bzRoM9JCpiJRH8z0C/pwXDLo25eyXExS/URlUYXiQKo/ptYT3V59PUQ2XC9
TtDkL33cdzY60Bjq0xTOee66O1qmJwf2j/xGI3oN+iwss+rvR/Icq4rR566F45+/uNvQomz9WsOK
CI2DmZFVx/eiuyzKl9H3gpmqulwfq7Wn381bnGfXt9uJExi0N9VhuuZQ4No6K4jgrad1HJQReADQ
viNtqPAXhWN6i1MuDNYZRQPHtDfE2AxPYww+aQDbgBXK+dp7sFwUtMwgebBUVKmqLV4cfc2D5CU6
swjebRNReumgLUuLOfSSBwK2eOqooLoqn1kc+botWe30pjwaPwf9LdX+8gt38Q0Xd205ogNLOjil
Nd9q9M63MFOEgRXKVB/tXGh2MagCAjyUHoFSOvX+1nFj9GVGeeGwnX5A3fGlriIdJWnjZ3uPMvim
KQNTWQM8FzOPzS6+WN2MtTY5MJvuBIQhKOis/Wvryt/Qlf+sQrOe/1q/17j8WtaoOVUK9yiE2Hsz
udW4vlY4v2ofFx9s8k13wKwkfWb2akYVF/CATbyzragCRAojQHHohcNXFVbu7HPkeB9lznYUvGJf
AEfN5Oe70y8IWnnxDsOYY4ipo5BdKc19IC95d8vfO7m4EhI9FW0ssJMScQElpG23BQj5Uk0Ur9rO
xTXQxaCAYxYMZWxGAZ5hHDLle4qpdkX0VxhaqlMbKSAYuOzp84injSHWExD+VFF4+X9cav/etuXz
xqxHjfoDvpIk/ZVZndEhp/tFz8pvwFKhHMZXuPw71uzILyrT14daWvSxqm9Aq7w2Gz/MHMDIZDFa
FGA4UwpOqrzxPck+smq0wAX68hA4gYhk3bZowHz7zk+/Hl5U3exz75Ej31/KaTZaOc2uC2tiasKC
P8Xpq5w/Gozr1FRxwyz2E0VA4B2lwK0PdB75AFLzaMJoYfvNYXDz0Byei0JXReJzJgBwJC6gKWA4
XKJTCiq6zrX0Gr355iBBvTmUZPOvNMi+iHt05TcqepZlovC+KNmAAZrTkgPAi+AxuyxOa9+uD/Z3
7WGMOCZ/DT1II/3WTiLvBiy+mxHSjH9nocdmF0HEapxMHyYPewk2RUcEEpLWfhVhi3F2TM2jXsz3
peoIyizrKEn/sNZFQHEooR5ShOZQQ1TDBAl2c2VdT2trVdz8VXTMuy3HB8Eg3uS+DyDAaVAGhrrP
OpPJBUJE6pqti7cWsjl1qCMqo6P31fqrulVLk8uJUJFO0NMZq+YQX2F5eDXGu/n+VTIx5xc0LL4q
bjuZFSx3Ew1Egse5g/K4vchpgdDxNOZ5FOY8XDrzixb+OWkonQYEfMnLX7eIoRDAw1Dhk42nRZ5i
k0ZoVZNX4E1vnshTGmZJmGz0m+Q2CcuoaFZ/sSQldxQGUfAFz4/uglXi9CPGYKQX0KFMD1bnBDF5
7MydYkmLHGhpYVlyaGbbje3JkFLH089x9wt8MEVQStgmaiHbM5/seD3LyoI5jpietHx2EK8tknDw
C5qgdXvy+sD6KTZFhPn+OldcrssL4cMS5RYcXQjzLLI8c99VKIeVL2WcUJcKvBupC0yvVPz95wLa
yRoXTlJqVT/1GaRYxWt2/z7o+Dhfxw/Pz7IdGqrJiZcX+/v6AIoBny90sRzIjZ2uD+O2dRczrG9w
AmYGkvwyj4o3EYyQpBSyAnCTqsqMZz6kB1pfXEKuFEddSn2YU5E0jLnskDyZaShMIPBpJJGvDQCN
LS53c6+STZG+vjjuHq4mOeaLpv2HKanCI+YEzTwGJKrU7fV2Uo+o3SgD55kgDTs22vRIl9GRWJw5
Rxi92bWQUhfrCsSUdN1t6U9tgw5pVP6NEHZsa3n68rjp4wkdiYPx4N2B2jCkN2nkhmUWQCUYqgiq
xZ253mHPM6SEGta3vN6t1Mlx8WFtmkUCpyqC1lLdcec849jE4mKN2wFEpY5LEVCSewOUhjzZ+u+y
AynecNt4xVS8O4snv/R/EB0gNUIvDoCAZS3K7VJvbvFMPQhv5/U3Rv01L69p/fh5pFwkeu9WDIRh
sDkBG4x+7+kpY3zkaanH8/diYoHd3CaNE/pOHMaYD6hVS3rPehbOLul8AED2wLWJS/zUmqkXRpel
7vSd3CX37S4mAcWoXIKZneHSekyvJb1UivFH1ePqzCGTHOfgSgJXKrCLi1XmZuYLP0PHyt5IsLe/
+jUkpLrXFg+e982E2peFbFYH++QyfIyUTFmGCdXvor7pjEeMzqQq0ahzXoEpHYQLdE2BbJK/wlHU
J6JszcyGYlqP0ys2tEGM0i5GdvjcLc7cLmDi1eWcKrpG4G9Y2OHt2DlzKqbv+rgiG8kF3m2hlAv5
WMmoqT7CZw3igPn4PFA8Bf3K6cKGPrHisuDT9+GuX9U7KJhveqmWJhlD2aOq0HvmOkOuc2RuUVOY
dYIlFlhftTLjW+/K29jAFEGR5635xshe8kazjSo9/xinYNSDEA80apC/LmOwlrloveSa9V3PRgP4
0uYnj4e/JvcAHzyxsYy9IjaHwSh77KNp72td7Cc+bBXO8TEYQlRVokNA54m24jJFLeKhFmYDG+AB
23GQnHmRnOkdLnFFgu3SUkxryNh6FDXAuoGJczBTQMTVxgW55A710sJPnNExXoYaGb4wVmk/Bpil
2BpdFzhQMKfgwVIscXGU322CB0hyBdj+x4jBpq5CZbkzXuI65E8eYLnTgPQKY6BgwJxX5tZbqw/B
4nB/MLpI6URRFl4xz8YLx0uYg6DdrC4bbwoQbxTZo2p5i+SqrojDk24yXgrjzrOvzXFdzwpHVJmQ
h+EoUkGaqOfdqEkTYJq3SlSAaMB6FUPUWTOSHwBy9pYN9t9TMyKbyraZmfGSQZzDF9fogwds/vK5
OyiMOIs+xkC8hhsJjOTxZh4w51zwwGxUkGmVlcUtZZva2HKH4vNXt0WzT9v1rErNzh0l8/duOQsP
s5nuDHEPt26KIhJAqAJ/IBy8U5znKr1poMf8+cYts/hfLn1kcOFoTkn0dga8/UWsXT/IkJ5hokVb
9WtI7xjAAAflWjmZtwhPH2wuPK+crK42nMJ4YX7wK677q/Fetg3ttUQE+op4qPpu8s+PPN0tTC81
MUn3wqw0SLILAQqTNP07x+loIxcXlkVzh5N01l/61Gg3hlk221Er8h0bctUz6GwYOjK1yNLsKq8T
Nxn1F63JNpx8NcdrDYdrVAlmq/ZNOuvRvg1p708pZgxfJnbbV5DbvKpVhQDVUhbRocz4UJtpK4PQ
ladt5/i2oytu/s8cgCzCw+wmPPbM3Hih8U0x7NL6h5YpZgcVe7W8A5mpCTp2MEH4Jcue++xeV4Fs
Fk+B5bEhi9hQ5UPbA6xgvJRoc7jgMWrNx8mnQWVglmngoSIyKD4NWUSGNB1qOxsRGVBG5082Ra0y
u8AzERRASeBMIeqVkk7Cj+yrRtW1MlXGFyGiQcmL5Q2M2xOxrgWxusCYq+JBmxtyOZj+fGmSqdYD
DnmasMlSFs2+U7FQHsMLbei9cGLcuaUG7aSgSTFcs7rQvmg1mO1Hz+nfmN+5KygWlICwxc22Kzy6
mWNLD3ldxFe6MZIrqgtVJDofbjECjTFM6B+Ck+r0SHUup7gQe0QJ8JRl22Yz2BHS6ORSrMh62jtO
2Kp6/Gc988jkIvrpdT13HcCpL43brb0+R7tgCLRBUZpRWZEf9ChWaHZm0ibXxpeJW8EwfUlBvewI
BdxE7s4y0UQSgWKTDjVH0F+dGsm0snT7AoE89V6Ig0xPV6Gel8+cX4fsyMTikKH1llcYG9dfJF+M
i+asNwQulNCbHX9AEU2xoDO7hqc2qLVkFovJ38W3qWpuQqjARfjTx7A2X2ZtiFKlcJn8nRfbdmJl
8W164HVR40UcZ5fJloAfWLIev4JA4rpT8nAYZzKYE2OLy8kbRmvkPYylOwcC0VtjO/ahTCqyjZjC
ZletdSiXg3RH+zLsVQ+4RR1Bfr0T44sby63KOKEOjNNdiyeq5KCUitSqDEb12Ra3FtQt6r4UifFS
26+uHWb53rN/fh5+zwTA45Usn4msrTBoAhTEi94Bj+fwvWsVoa1BkDY3/wz1//k6/q/krbr95Qr8
X/+F/36t6qnNQLm++M9/3dRv7KFr3966q0P9X/Kf/vuvnv7Df11lr23Fq5/d8m+d/CP8/D/tR4fu
cPIfK9Zl3XTXv7XTPcaVafduAL+p/Jv/v3/4H2/vP+XLVL/984/Xqmed/GlJVrE//vyj3Y9//iFf
G/95/OP//LPrQ4l/FuJ/2//zvz/8i7cD7/75h0H+Ybg+XphyoNUArB+faHiTf+L9AxUeDGAQsMDg
0OL4/vEfrGq7FP/I+gfEi1AZRKlOUpnIEhOv+vc/+geBMqrto3OEdioqveSP//7NTj7R70/2H6wv
b6uMdfyff4Cu4+RUo8tkQr8FmsGYuYIZspy4zdHCqb3BXDe1njqR1SYgSqlRJbS2kAsp0xHUg3ZO
otwmgEqjhDnmoTMnsdigVEpuipiWRuDmtV6G0JIlehOwpLGmDcZrnfwq6705/ak1seeEs1e1VRYA
byGGoLCLVNxDCIsaq8GuqviawzA1w3zkvKpDd8gy0MxCJcIy0WvX5+6nm2p1d9lqeTruZ2oauOpy
a3S3GmfCusjsvADVnz3i0iiyroDMIVjQKve76bSjCNx4LoECtWw/gXTvgEmiwDDzjO9cjfTkpSxT
Md8RPSnp/RyLmV7EaZUcMK3oGN/MiWjV1USKlO3MbB7TR1xSrVi3E6qfLOCFDa25oAM1aXntFGCb
CNoOZJdWUE0zyx/iEXP+geZVuhHFNUeGrVPdgoaM0Iva3Q8oISXrzPNqa9UPIn4d4pGTSBhNzqCe
2JfM60Itm93+69R4RbMVbt7MAK53VQ1gDG3LznwbkkmDmKTZ+qzbJ70Y2A0pEiEwtVRaKB9Wc/0A
vKORB3GfED0isQE5rkhrrMHQoxhpJ9uV6CjbV5rNmikwRtuOccNXxGrDOsktcdnEGEo9+GVZjhdp
CZp91JFLG5TGRdEAfpGWxKuggDIZzvRsJhmdLj23Nenl0Fh82HS5EM0POxsaRsPOraG2HkyJZzR3
mWVREFwiUtkgqKtiDj5me+DkbkznBFLdeVv+oDWZBQtcHRrta2fKYvKMaVl7Cup4dMuotbk3XE9z
mViBaEEJd2t5tZO8piKxv2pMtHOUo8dErnOAg0FO1TYtDecp9SBcD/q69p7PKNQBGx1TZMS+xpOo
sfQmX7llJ0AWNBYNicrRq4ZVSTASfGkIYy6DdEjI3WQyLf4+xlRmRaXdPOq1bmeXLYkxAZdXRkkC
r3bNeKXRCjWm2a0M9BO6qXB26VixrxOZhizUEztm69YYYmNrxVwUe9bq/XjfZJYzYTrHiYnOdhz/
161mjjb1KsuqDEqyvYDcWVBZrdHfVV6SP4GotO3Whs89PbBZPI0AftogkPGmwkUHY8bfCagzTFk4
mJWP/+1tq7qKfZMWkUZGPGz6aZ4vkgJrvPViqjmBo2ezs0OYmHoSaFwkBVAH3MeIQTujdP3TmKDP
sWow/QNqk0p3fGhHjIM9hJNWciAEZqQt+6lrdX8zSvXhYLZHd7iwq9IgGyfzaLZLudEVUYd6ixXE
1ahPXyrudWgltXaMPk/WmukcpJmniwDEqMWrL6wCdBmt1jRBamGuKGozr5nD3jAaugIlESsDYcPJ
WZA6YgJc2pjp/MO3tbROg55PnK+0lHnxdoCC73A7YnZ/WiHdKI3d5LOY3Gk6MK0XYmh8a9V0Ls5u
rc+TeYtRwNreD7XhZrvY7Voz4jEfvmHawwUtiYkYFdapOdp7TXTal3ZKRrHSUDXAW8ujffLg4wez
Pai/km4nXGZgWHlIGMJIPY+a+0xGn7AVatamu6pNSp1rHJYyXQnPG7JXxpMY1zctEi30MDo17Y3U
KNxQmwlzw9yqB3zuGaIK247azRBpwoX8sc2Y0wJuPJYvOqMErligZQP3xSENUm00wVWqcRdECxXN
xwvbL5AdeCAVzZsYfmL1mIuI2py1fTS7RvWF+5x6GwOC8z9zOkIGNTFjdsNLH/+ElCXNIZ5bIubS
rBq1CMU83kaNQyggdfPUWVeZP1jTY6NVbbw2kjhOd9QaC/+J4a/UT9yIxQjKtXpG9DNyXb+Z4KHm
Oh/m2F15eu6lQwAQm9evC0pTGg7EAovDkDvxnmpznzWrwp9nFIGaccJjjBYNBclDnWvZloL8ebyY
mzyfQjYPwlzZc06gb57TBjJOjtDKrdu3rrbLJyvO901huOWFcG1IL5kDs+YC3gahT0zwTGUGX+yH
NN10hj8+DW3SXvK2GvqIEqjT4uc3fnadFFDijOJBQFtRKzChXVduRkM/6/h6RtoOsYd8Tp5Ggi5B
YNOKQ20jmwovqhA757CrKihUlNQw8m1sQGEUt41PLlOX8yutNKZr6G1Bp0mkmR9NuDFWRWv3UUKb
6qIpsGxiatq+rymP3KExol60qMyRqX3oM6f9WWCI/ZuTdmBnMfL8YHd2c9VUGsELfTIeeoeOV3Um
7Ad97k24v+7iXnCylduy+kpMqfbkdEm21Von/1J1zdQjVUjMOz6N9Z66DR72fVXO6CKlrnXFmkpE
peOzgBX9m5UkZAU2aj3KW7PesMaf1k6a0+sWRLpPPC6r8iIlVWYFbRGza1tkxA16vWZpwHAUajSo
KAf4z+yaK3+G3PXM7BLU42CdueF9bN14LW+QLonsQLokXjPd+pHVybfSKumGlFqzrjuCEBRP8bNn
xsW9JirvumrMwtnmTnfXWJVxic84vzpWgms476ohDcpaGP66b1zrvk09skNO6mB8jIOcK6N4lUzW
hPp3HBOoJzr2tO0SnQfCjTH9wmOyKoQDMLBh5xdMIyCdN0R9CTVRYEjabtTfqCnijZZCZUWqbL9U
edVcoJvPtnkrai2YRptsNSju7fqmbiLLGxovcNy8XwHxZgQD7u1tmriTEWbg1L2iSBVazIGV+Zd5
MKeNXnk6Ol56fsc8DZ+K9eN0RcHqngeNyOe1o7cgXKmMIvItvPMCfUgE1mKU9n0iGMEB64n4Yuaa
GyEf7HA2eS9nQeYmuyVTiahKG6t9ZsiPHkSL9y9+4dxHZMqnyNDiEZh9hh5kQGYcx1Xatv2tp2v4
qK6f3zS5n+84c02cUMaDrpnTNU6dH8wWwbWQNuSRdD1dxyTptsip5ojpM1tjSfSLRlr3wY195FtN
4xcTaBBQ3AqIljbtKrfNZmvVeX8hWtPDpZ/Z4uc8+/Ntzut5lwG6t2agbTFCTh3jgsyoSVmASWlB
znoTAkjl6ERcy8CQXY9uUPV6u+/GOUao791+pQnWXeptk+GkJaQoA9aU+hdmaO1j26Y1djmpwNHq
utVNLBJr3bJ08AOranUeoXBdrQtEOzdyc3vcszLWxsgZM8BR8JQv2BsQcG4b+B3BuF2slQ56N0bZ
BImZtdkTBlhY7AZtnlexEUjWyi1NpmKX6ULg5p8HiODpozCygJcCjLyj335rG5NB+2xOksCoKxvK
GgOkCQLLqtMMLDt8+iG0jt929mRdFSSz5nuS8AJJpOlB+mfqBIa5Es3eaU3rj1EypM33gRnla1r2
uQiR55VVUJoE1Ga6L8JSuP4TxpbmTR471W2PXQ+rhvL9PCRZHdRj882PC/1hAKX1ZdZpkPACl+RP
105GGmazbnxvPSu5mW1r+DYltXiYU2BChvuszNoqyrGAH5apOf+XvffYjh5JmkTfZdaDOtBiGwgA
qTPJzKTa4FBCBEQgoPFO8xTzYtfAqjtNJjlf3vrvZhbTp7rqdH9FBkTAw93c3GzLedEUy1DvpoMy
9auGN3LlId9M3jOtat/tEkOzH1MNw3Kq64NIt3I0YDIOA+KZyW7b1Io7z0iVMr2ruqnJN2Lqy/Z1
1GNVXjCjbiRX6/JGeNghkn0KqzSsl0XCS+BGajdZpC4kNrjgu9qxy6V4PJkAC3lxirvYtGkymQ3K
Gceu0qAYcrN+UgatdruskZzAiKtGCcxE4Zs8HhlkSsKiO+WMqS9Z200PLEcCFLSmGCLSlSV7m+pY
ThECFQUO9VM4cORyGJwI28qM/CIqogRRJh6flEmS3u2uxigoDu449SuR2hB9sfDFmVWOWZKkxQ/e
oibRxLOWj2MqEeirasjEp9KyhnOXSlXux7kh2iuI8IVIJ+SowbrCiCX6U+A1oCa8gD0wn8flJMyo
HlS7LF5PoFvhLHDNOz1ypYaAZe1VVPaNj+oNKH7ab6IKDm/y4hqd6Dv88vd1QE8CvDMICf30IawG
KR6mDK9x3A9RScKsJOpwTQ/nO9b4c5EL0CwphDaWWCQRhyJch8P7F6Thn3r+a/1+7R4uYDIl1iZd
sAo2C3j/Boxs8upQR9bx/98qF3hYPBg1qquK6v1eau7ifi+3d39e4UKO4PM5zbRUMFBmchzsN75j
sji5ogiaNlReGf6A9hrcSmb6dFXATPnasO+8wf4DZP69linPyDnIDYZxySOrWk3wvhK08+2VtmCB
FsyU22ssoV/ePGgT2Oi6iTVwhny/o1rkelvKGeV4eHQQ0ZPqoInw58f2Hd77vBOwJcASAnXBmg2N
vq9RxTVGii1kFT0GwtpEPyhj6CO7v4lz6fTnpS4Q2X/WwmQ0DH/h+m468/1+gebtNOaqyjM6O7vi
KDu2t2wleVwQVLgkeoxvNTf3s23xUN3/eeVfb9LSZmFLzM6AVPZ94RIQhlYMjPIa8SFzbnNreB7i
+ym5Qv777YVhgEuBPyBeGyiG39fRsjC2kTXTEHQTB42qLK6uhL4LUb1/nuGXJS7aAixRzK5J59AH
7UD0wXTQQP+/GBdf9B9+LgRo8evLCtPUShnuZVYgjdbIzmLakBzi5sXTf+l7gqjrfx7cxc6AFyg3
Ad7hrpC7rlgwU1vT1bVwffWeLvZBk/MhzbHMPNetUDjUw9mjWFhQjYi9f6kc+/kAcS6AQGuZsNDG
p/X9AeoZSMJlxz4fYJ4tNDobofd2wNdWMOuBouz911oVP1e92B+Dw3WAsfiel2yAwzAUun21w8Lz
TQrTVRmk8K81SX97rrPvEOyaZyj4h3ROaaq9w8ETcY5A1AwIwUhutJRiV8OgxSyP/eev+Zc4AnsW
GSqImLxWYcB20UUfJgguTkZB5wGnZNG+AzuVdPhhVXRyx03jdmeYX1fIhW61wzVl7p+hBGurs7Lk
TN/8QYM1W5SzKXRmQvRoXVFpKyQ7HwB9J2KEzrUbnYPv92MGNMdZdxG2WODeXnblWh0OY5OWf94o
rHXAxZZ2fC+5KuTMDBw5PFBgBfByrXn1S371fd35IXwJ1AAzMyvFuuiPQWK53cr9orEJe1LUc/Jk
05oOXrrOvHKfwNRWcot3Kd2hlLh2Hd87ePNexmWArKXgEESn4pLYrxZ2LWyRU7tkIZr9uhatJ0vL
nxwtbN7UCGUCzkdAgqgerjSRf57vWFlVTSQSlvlTpDhKxVDrGMFF6t9kDwnqKGDZY9Wdxilq30sc
2FBiLmqYhejjuM0jK9OusHh+HiW4AmiVw+4BsKd+qb5WZ0XKZLukEgIMQW9EQbfEaa4s8stpMvPg
QRKGWt4vqkazFHov51AH08VEMM5gLYSZNxRl2LAVcftRpK3qA6jF/JtiMeEWajlcOdF+5p/g4826
iwqEg8B9ugiTYa8kZWwmVJk4QMLJHOoqsOy+HSgGCx3m/zl2/Lba/CkpEOxDredcnGpAlVksFTgB
HLWCoEKUjrsEgqAVaXtLvzav+DNWOIptzNx8WJjZP7zSoCkZmw32b8UbdatLYbLtYYpUwvolTp/a
btRv/gs3h/xXgTUbNNP0i1wO9FQN+B9uLuUhYLFhXFcGg4h+pIgrj/Hn7sSdwSVhTn+RNV7S5OPQ
HsNBzSm6gkVQOU6CjDvv/xUnYf78scjcXpyjH2i9F0eZiNLUaaScai3g3IblhW8xDVMVzLiWaP+6
K+bxMltVEdbnBuvXeAfgglsNDEc4s7V1H0vySQrF+FHkoxH8+RX9jOi4J1CFkYTK6GZe0m4iW3Sj
7aS0xOiNLya5atyyAWuZGo4FeUBVa8CKjg1+JZ79coNYD3MUgONM7P35fX4J6HFUObHDCxR51apK
X9PJpnLJvT/f2y+b4tsi80V8WUSWUqV1yoIyBgdm+5Wr0b8PFd8WuHhNQ6NFgx0VNJNT4apAdBda
H2nUAWp65TX98uViJaQ0iE2fXffvt5LZcjzZoqBJn3ttDJuv3Fgm0UsT3v75kf3+Xv6zzsUWL1vJ
MFGB0S6Bp1yHFvRbLq7oeP76VmYtQGUe0UBy9v1WWBgrKtqEtKnKNCeRI/gKpcu14+rXB/ZllYso
3gv0+Vus4qiS3/VJkKmYDrLNjRBPn0/sX1FE/rfEj29kkT8SSf4PpIhghuDL5pkpKN84Irv/+T+i
d/GVU/L5A/9QRIy/QOdASQ0sDJQO5MX/L0VE/gtjVIhsDvJVWFVBSwiv5h+OiKr9BSIIuCWYjlY0
AzMa/+GIKH9hE4C2pmpIgABv2f+GI/L3ZPCXTFZT8LJBXIEcJUY0NYwpft+FiajGJKpKD6wotVvn
6VQie5Ynhl56JYEfj5aLbC20wo7aO3xsIjtmZhXr8IPRdbWzPdURGmqp0EJX4UkNpxSuG6NcyED0
lVweeurA32kyPEdmqbOEsZWYCmJbgyV8wxEq2zVmnvJNXfdq6o9INaxNqxdMN1ZOwTUQ2g2jk9+L
KnOqwpd5nBZVoGBGC/bpyiQLv0nDIXxKjKEXD0MMVsZEmiEEw9rNxqkT0GuMgawapFaSdpoI5yKr
ghhi3+xYCVMPfctsxwa0iUZw0S9tJVaPOQ42uScgbtTDUhOWin7UkFg9NDDy3FDiFpQInqUlYWPP
smQxRWatPQujsji6LY6DTr/DalPeM0stxI3hwIaFmnzsDAqd7va1R1fTDMapcbRNnclS7k1h1EIP
CIgWiCnGhMbuMIeDKR66ZSaS5mYox1ghetmiEdtJRhi56FI6zJWRpDUEutxWuDLatPiAC6yzz2oH
jBhT66HRnc/tDPTaBv1BK4ykJ/AGnR4dJLFHEbIxdZ0IalrwSG5ALzHsWPHKzIC0lJDmdm8nWXXi
R33I3krwh3K35HL1obVRXW7Q0WTTc8+ckGNqObTzYtGHjWraq3GoatUHG2XUz3o1stRPOxkKcb1S
2PgVliyVr1oEeoWX9VC+hNp0Myl3KuZAOpRrYMmwF9kRhoKJ6FC1+OjiNw0NX8d16YSQYQC+b1sn
u2Ws31i1E4EuUTStkZg3qp2XTuXjmWpt+QHaAgh/y9hy0CzzLKRbWUJ5BGg86CEdxpelWbWts43h
6dSudRz6kI8LRTHYSjDIzMlUNIcapqqPSaQ5bNrlmVrW8AaqR7u8TzkeS3pEn7zszY1aw2Za2gGZ
bDSdhNXolG+2An7RCal1IepnPS2jGj2eIhOO5aHxbIrkYRxYK1NZyftM2kvQU2fDwmgqnKG+kuTo
R3qV1qlidJ3JMPvmIDFZlcJ9Ok6VnG24xa3pLW1TswXpJsu5ZXdwaJoKQyNmIvpprRv5LGusY5qX
HaoyUyQQPBrQZ7cAZRtjZTEQp1FG2lnjOVPWNicpM3kE2jbkB1PPtqMQEjYDm7rKVxMjzILcEV1v
uX0y9TEGtwAdxkUX8CgbbCqiMswGMqlj1b91vTwmh57ZQ/PAizLW/KhGq35dxXgnayyfYF+mI9hz
5dJkLawQ8bjimlg8BVGeaKOVmLQe+VBCy96p9F3cDXFJmkLS0v1YqhyNezTGo21kNDka76NsKSt8
arlBIjPsIyrh8TnE0Jv8pQg7DFmQDHyFGhrCRd2gU4I5YyUe92BRdq2PbqzZLzUQsHRw4aJKMV8T
NUlzn7UwGgLVKTLRiR0KzscN1L97hRSGnghPzlsunkye9/Z2ao1I2deaJFKQwiQoiU1wCkUPNFS6
lkRTk/FFPvQlGmFcoBNvoofo5prV7eySNxiKH514dLbcSvQ8AjNIVqsHkSSS/ogzPJuCbOIsd6tu
AHmqqcte/ztP/L9H+H8DJPWnI/zUds9Z+/UI//yBf47wOTP7m9YJzOEvkJxAzjcAM6H4wbn8z5Et
GX/BlUnFiY6SUvk86//XmS0p8l8WpqZR1c6OlDjs/82Z/Wml9Z8je9Z1BrYGB25n7m+pPyQOJQ4Q
LJq68dygOlE2Rd65pe3KIyKXL6G9n60qea+ypQ6AJiOq2xzS1zj0W4NODbGhCc092XBNaCNmQT13
VRFRb0u0eoM2orK5EMM+tIK0p4a0ET01xXKUQOki9ckxITBa+sM5u2n6bWxvcn2pp6co8Zm2yCeK
gRZbeVYOMCiIrmGZ3zPy+a7RQTJhQT9zWXH732voL2/3l9ba5ZDF/MvgQABPPQNWZYA3LrIevYPh
gckMcdb2SBGSnIBmBD0yKm3rh2Zypy3EG9O/v65vFOqv/TztO2r2eQffFr2oklQ2hjrIl+Kc9Cid
3V4JKsljZTA5gQwYGsyj0jX6nSMCQyY2jTa8cq3uDLf4TA+mkhqyJ++h9RXrIBdA+NRtEcKmuUfj
kJCEKrEqELMS2kmLNIyIqedk5FfqrwtE+edNfH8N/72enFJPY1WcVYNoPvetZjdrWFkrzKWA20Xb
a+/9U6jq+3b//q4uOpTqoDglmHUCitLpyXnNd129tNkqlw5hT1uICKdHU6cMl4JWM4HezWuov0/V
Gxijts+Da80y9XMe9U8XdNHkjnJrqiUDmyfKCE9Iim5PvhomEGCYIOC1k/QREnpeNVrE1k8NzISr
fRouWeMPI8SH0N/Px4w4FRgViekOLHIzxH45ieD0kYCf9YjNyKrKm6THvJpmi8AQj7YALNAwZWMY
JbgWYEgmNh2r8pCwOxDhlhDMnLgHuA7HFFRr+nSjgPSTzBOazl1Ok5gkL5p2yBpqC3fqls4hnG6V
NJBA2I6Rcy2LClRBIqVEg8B5ehAg/oLNkw6nRKIC37rH34HGSUZFNLauCzByvA7T1KlfQva0IkCZ
CyhnxoRrPn5hy/Za6U6QwXvEnzMQLW1iv9iApJ/UF4sddE4lHXyFVa55zTZ+4mOAuauGHdT7VnXz
I9SDJaj0QS72zIMwJ3yL2x7em3P2NDakeDKbY3nMjxWi2wAm9FLpPawDIhd+Kzyl+JMJ35Zs3+U7
E8OqJumGRQi2B0ZNdsr7eGybJTrdBck0v9U8lN9WcTRqmGFFVBgg/h6UgZbRrg2DFNrCCvTEtRWy
lD3faV53hgHYqcO3uRprmr9BtsoLiSDZql/yXQMyq3CzW+GKc+bBfwqiM+BVHrjbryu/9wdvelLu
NPDfl9KqpKCUbhUGKZxpNXj1obhtZ4+4yY13RoAYvdBA/AbUDJ7VARVT2mxaUBn0lmRr6XZa5zBt
loL2OLxb2Q57KzNoH1KgPFxZ5y+jgNRNtq1fNDgOXYEAL1o9P+KAdoFe2FWVKrKNYDYNPsSLSpBx
XR2we+VlxxISP3hsmW4TC3fRHlEfZvARPF+J4t+bAf9cA04DYGegFiiXmDFzICmeQWLlbBCGXsyy
9sxVs09929owtA9NMtJ0ET3Um2GXPvUW+fPy6hzqLuOAAmokxigsRUeP7XvpPCg2hAT1eg5MpgD1
C6OGs9bQQj4yg8ZUOFRbGPhKFtZWBQdl/g5RZ3kKbKkxhmi4yOKQaBfX3dN/OSqBNOhIOFQ4EQMr
+H5hfZKDemkIcR5jVyqJ6fYRKFFeSKEqPbnGSFjh1sx1ehK611SmPhVSLp8KWo3os2sA6TAX831x
6ECwMXdGcbZM+OG6it/UVAJ7rFVPjuSXi941HmZ30DxILUSch1D2dYXk9SKyl2Dnt5FXCjoXMa5e
eYlzk6Z319pXaFP98uo0ADMA1OZ20meK9QURjZRSFXlYCvix9LZbgTMl3NoVKubNfd77ADMgFf+c
hKU/ZScw2MHGv7ftQ2xva30t4p3JX/SCSmGgmMxl4JdLjEOCFoG0O1god5P4A/R9r0CPIUxftPHW
6V87fWu0d/nAFzWopZaFBN/vdVeNKQZGUrRMh6VEndQrdJqd1a0JClWTEJW/oicRqh1x4p2lH/Tk
UdIPTNuH4tbGxMQQ1NZpSMEOeagylA5eqS8QL8FCHPOt7TyO7DQ5m2kKLGQOdYOT0wWX38I2QCBv
ZwI5sSc/aZZNAfV9pD0RBMEf8jAwU19Rgy6/Y84TGKlENvYmSMoFIAcve4pNWpSuLBMDHjbaWbBA
5bRhaPnhpYNuBsAh0FI6W7DmD3HWojp7BVn6Cu78qTZ0udl0KM0g79bx38sIINvg3Tllgij02mib
3qKshnmhpz5L+UmNllzAtG6UFp3t9wbcHAWnhg0ZCwayyR58QL1/idmzNh11tgRGZaqBrD928iF+
q2/g2r1F0tWsnLNxYz3VAENaGPYO6qoX2yy/z+p3POQKLdddiI/8nUfLWOVEdvzwpXvPOXVKHx8Z
a1yQVU1to/ugPCsDkSqSN2v7VoXIKSe9jJEFKL5THICNq+BBEs2ECcJVtZzvOPDfsRLNSgf+LBDR
RIf++2cpRoSJUAmrswF3PShoQoRN9h2ZZLWLRAQil7mbIXw91Xu+Le//HCm13z43hCNwwGZ3P6iy
f19cafS6UDSnQqRkz6PhyxZ2z75GgoLkG8ozLpSbC8yCSesUDwHTQPDP1Rc6XhnIka7iHBW3w7SC
soy1rYGjr/MYsuPVbHVwjYpyMTT3z4P6cq0X6WYI8KuPoGU6B88kcafYC6cFiLvDEfM7EQHLclC9
NtxUjCJ768cAQi/Qjm3BOXB1J0AGMTq+Bc1O1RfI7AzwHeY8iL2OL9d0bD/77D+2/5drvQj0ut33
YZrhpapP4TbDfEFPOT8VS36oA0z/J9sQLeMnWxBMpkHWMJkgOR6yoDtq97OO6divO294NjJaYk6A
DtXawr5I/H/JC7l8pjgzv7//VEpFMYZ4pg3NKxcJc8FJPRCUOdCplDzhWSuG2aWJdJM3Hpnf3gNB
+fMeRBv5R8zXLTT4VFCN4R//A+mGXnJSd5j+PQMoRi2c161bKO99kZJ8JKG9M4RBTOVREUuhfVh4
1SKmrcVdTSwl60W1gLzc2dHWxifqaB8R4n+ImYVRup8wxwHZCKCVXbPKQXKv+Jvd2Ui0GcLBEWBj
qd7kzYtVpjSpfQkipFEwaqey3aTZGbadOly580UxHDD6BCtFrGxkpM3uJsc3DAUJtk6r4bEeTwmy
Q6BFidG5Mv41HWUB+ACwvi5eUgvFI9vj42HmEQ0+2dypjArI2483ETJzy3jWJ7bg0NKUkE3SNlnZ
80/AqMSDqXw6AAE7ZuXNjIsNmIwb9VVikMn6gMJbo7qYnlM2DSdN6OfjFmxUaDexZFXFywRDpa22
lsplN23aeAT+YGGGJpDsG1C6fB5HbmGA8vOe2auq1GmUvgM9JlLTeJgBIjr3kzSkMykvV7RFmbxz
TLOkRrFnOEpSajfURLZ0qwXSquYLlBEJRgCaFpP9t/ZcCuFRxR0V71m312VS8gV6jkauU8feNNId
cHbQ/BOMYg34M1o84VOUUYXcxJVvT7QFkHajLgSjAwC3d/HEZDriaqvQ7waiJj5+MpLpMMkYgMEJ
vGrBX40oYrfVexj+QP9bMg9R+qhgLBYZlUR4RTh0/MeN+sKOWUvjihjLtsHEKuXvWZq57RjjZaBe
XRotLTqaZp4xczqWE15XskKphAO0xHzD4PVH9ERMvqz3Y+Ny+77cqxsZ7+IG4zdvySN/Uon0YSWu
sO+VZ+R0EeBRe1E3bltumwzDooQ7Hk8WqrUV1r3ibIb2KcvvwB+tMJ03yW42K6m4wNzNRS7RSvXs
++Fcv6kYeQ1wdqGac3qPDwuUWeXeYdQaHm0fvLFlFx/R9IHX0fjeDIsBexGYt2yTsvcN7tuw1DOD
ftpAEdpSfSc65qpr4AFnbxKjeYOabYlaUlVcvE784LCTw0A4rjFQOfcF9Jw1EqFmGTGZgtgqXvTl
CF93laYrOUSOklNomnTwM2vguI52FRole4ktWmQv7njUkXpbHTE+Sikk+B/D8Nxu6k0L6PiuuDfx
I7zdzA4dsKXKSAriVuVOQQfFAR6MIeRyh8RdmfYiHaiFGV7jva6XI4Yg39QElSbpN+kOs721uDHx
TEZSYwpKAyTs5gBgVrBNVzxbgxmjNC2wZJyt7OPotyoBvL7AP3Rf1dxOXo5+mpFw3zoBfkfVBuZD
jvtDQ0Q7CdstO9TMGyP3xgrU2/qBxbSnU7QdivWwglW6SoqFtI2C8qERqLHYJgpyV/ZyrwxmMUZw
7F9HjRQfmP8bBLFP/EO56R+QcNv76gFzELFrBd3KukGjoiXjg7GqNnnmFx8aRkKfupGUD9nH+ADY
u3WrORn3xgXqJ/maIs73Fvh8LswhWbdkEGAsmFhdkH40vbSTOHeic/FgKaQFcRaOYelmsGFCwE9K
tTWq7aDScNVjZ8Ce19fxwQcdgSIKTit3ela2+QFalHJ8yzimectHNdwW/ID2DrVWFkbSsyIw9+nk
Wp50xl1rKzx1PcMvkW4r2sFQNVthTKrGXGNPrrom/azDcHtQf0XKBUvjH5ymIY+ahnMenQcfRK3i
VN0N4Aoi48ZoK8Pg4jrB1+AiNvpGBe8klUIcGjNJBRnv01VCr5U99k8A8vv1XJBNBE/qhttldE43
/d3srF5Qpb7HlVQMSOEmHt9zBPMoWxvwFIU6ALJX9EJemrXwsBs1N1tUS/Ex3BTHmEp3cuple3jj
+o6XLHPFRzakreGYXvo6VVYVxV724xOk2kly40QYlSZaMD5MHkS+IxdliP2SBvCChZNwIN9HlMkk
PM+Vi4zixUXYtGBTh7oV9Ep7E3sAZny8KaV8LthrFJ5ivrHa/Qjvpx0Eof1r6vmglPySLjiYHLJB
70Qb/jJhZlYhtzE8n85y0CUoc4hyKuLNmCyMF7y+Pk0Q6ld4RBhr6Zjb6QutRHMH4/y+aXtDDm2g
V8eAuQwORGPXVTzIUR7K/RbqYgUOlRw6rX7O8Ju71Zgv2mwpIWOTUAnW23p4TuGNm+p3Q3KrCDpp
G5PvhLSPMLEaB63jthjm0ThqtlMjJW6s1CQbWZCq0G1PIMXqrFrlniuQ+/Sb/lYpjxHzzfFDtp/q
OjAdPx6XzS3Pgm6Xv9UIHJtZATqiQBizm+4mP/GeprtWd+16YT7Eu86TOwLBZtkfEDCBA8ZbmZ1b
aWvzR8Ts5HEOuTZSes9wa7Sx46A/dc/ypj3oC+zm7hYnTH3q7ppnE6PDHuBBzFAH4hkUqyPmmZ/L
w/QO9M8aXPsehvewH64POBlCY4lTCW1PYCsQXaLpFIh3PEQTGeq77fiz19hcU5o4XXciMDs/vJc3
0Bp1w1uBjLsl+BMeL4CzZIvUS28Sv18DboP0o1yvyz2wzgL5GvTrxgWOjt6N0WI7M8gp4ynUQOMJ
PssZ4it8VaWNvIC9huOsMQGLaUHXMQjuYAfq5VnHFrdd66HZSH7MiHQaI1CcJRhXJEsLfxduusXO
rhdy6SmHflHcQGFBORsr7hUvc/JbeNxtE1+NSBuRIvWuep3/gspAhPvLbp6T4y+AR5nVVicnaXyG
vjlABbfeWQ/JbbGZqeiwlznrEin6N+sWFxyEwM2Zn557iApYJNtZUPmAXiL5PB7/nJWjc/bbZwY9
a1PXMC5uX7JMS0svpUqOcWEOiXYY1j9pCiRj848OTxUlWDvASMVcNPzGhvh0eBOukMT6A+Zn1/jw
vAZ/L+7qJVvyNYJMNbgTYF7JZXDmQfUFe4+S1n6+VCwXoa2i1XJG3CyJMEACDdIcG++WaJKXTH4G
gblm1ZTvkC4rq61223zILQmP1Ulb1Y8mZiy4V28Ub7oZffTs92xprGaQHR8ZSkVB62aVSV4Zz22I
cqm+WiatNvFiCvKl5ipb8QyhgPZ1+ijQsRHUuRn3+muRuPYrMgfztcA8qAfUhkI07T06Koc/P2lj
Pku/14rYAV8e9MUOkFikOpUaxZ8WxEZIumNfBgosamrHhUOI9AD8JEDE9iuqvmoZ0W7zZZ1ARBeJ
YE9VagQpOj2Mu5hCR1pOOxcIz1YsFGQciVtTCIisGpf5PYCsQDe2surFq3xfHfv1NfDZ+O1g/Xov
F3lDK4Xw0rJxL8JXg9Irkg0GohvdU9N7tIUs9WPojZ3e3FYWanTSPjsofw9iPrXQqoJ2gqvPW2en
faTTUhv3sroxqxvdWjTqo2huU37oxRKGFHVJLAy9tIE+/0VqzOI95hvriS/K18FV3OJ21l6vXuJr
LuK/gBDzywLLfabxArC5KOzNuLPqorajc7jNn/OJiJDIggzUXunv3bLE6HlCJtq8AXFPqYkpcxgg
ChqdkIYqk1e/mS+mtEbJo3jVRgrURb348276PZ785wIvxac0ME0yoeECBRytbxBLFoWfqd74LMFd
062f5iyt9WV/elbhbZa8p/fRJr6rDM+4Sx4GQGCYWtCX1bXBDPMnJj8/ODThZ2oyyPMXSNMkT7E1
mSjy+xVEc9CW6G+h0NOdyue4cwHRxzjt4LambgvaxgsTojIRwQdfH6un4QSFNTSITto6R1mGqecU
SkIJKQ7WIkFfAQkox2HWwNdJ8qBQe5cksClCR30vTFLE24ktC5saLmbLMaWsxh4gDd2PINGj7IHt
QmKJn1FRGZHPK78uthI7oIw1CuBv9Mrb+eUpgGeArTPPZ4DnPn8/X6J9LBzRKhx5tbyKx7U258RE
3gJ5QRdwO74ByrSe8lO367b4OA/jGuIXyaPhKbDvVDe4xuu55+dQ1UX4AV0CI1dgOsMs4TM8fbmk
Ka+L0mjMCOEHezdbZqchd9NDukSGQ8HzougdfXRuY4Od6kofTYBT/Bpa/Ev+++0aLvLfJLLDiVm4
BnMbnyB79IGvHJM0GnRQXL1cA5WRcajHtL6baO5FKwA6EIlT5z4qGZfVCWWp6qP2hqKLWy+y5UR1
L0FK0vhaQrQ46DbYI84LRnU9LSbsBiyvIHL1hbjV21WG6TKV6vcgKII6P9oLsw3sB1SEoUMgYt5j
hEj3pVvkuncYTkTjgJvoGVV+t0Vljko7BDDqXoukn55TP14LCCWwKsBE3A+9RHPCwIAxWAg052SX
IoSYZEAbDXoJMOuA8vheRn09LdC/ER/VxlqhXJzcCNNj18F885eMG0KH/7mWixOqcZicJy1eT7bB
8C5aVW8oBfnWzIMJeZVD6vash5vQctX6tkLvpKfRzsLQ3A1gWrS5qoF2yxilnUnDfZYRayvrOK/z
aqseDXkulS1fF96wQliHuhbrUR8j4etp9oFCfVolyy6j0XK2uMD0qxKAQYojPyQlTa66PDm/nGDf
7vXyBKsMngwannvtsV200O9mL2Q0nNEshieRtdSOQMedllh7/F8hIy1EvpGFRbkHqedECSwLeyM7
asNRxF6mg+1RrsudodKuc7GZADqtS3c+52yi3JkAe6Eg9gCWAExQtoUNxAiJOtzYvS73es1FUQwp
KrxbhLSpO08ue2sMP98ogf0WLYe15WEvvirjk4B+GERzXBItGXTK1NUE+ecOyeFqsmZ8QvbRxHe5
C6fltaLRbAN4fO/sh3c09siVIPdLQgO/kE/ZcIx6Yyrle5BTUrhWQ6kqOuej26PR+Wr41cqINvq5
voUvMIZiB5cBAXqFgw8s3vDZrSB4ZkCOVrnmy/r7ZzTPFhvou/5scGSjrmSV3uLYcSFXfZdnXgVu
lU6YsRs4BjsO03pmyWDHuobp2t1BB97ZMI+brvWY31+bkvilv6nPBhaqJkNKEAoUFwfA2EKSRIst
6WSokDkf3Y6OnmkSQNOYr+UebGuBC7mj7mliRpk0N7ZmqAw7wdMhmKJvG/UK1qP+FnxVnAD4D2ag
tMsDILUSpmuDIZ3a2GVA35JtnS3qMiKgVqITQEM0Eh1Ptj3WQzbw0A5B07+FGoUWk+5P1VpkbyJa
lsZzmh2gYvb/sHdeO45rWZp+lUbfs4beADNzQSsT8lK4GyIsnUSKFJ349PMxqoGTqUhkdN9PoXBM
xskURW7uvda/foPNE/+QRs5PkqM/3ztVxHlXJYoBft3v66rPZR3jzjw61I/FfbYc7rRJeWhXKYYc
JFrUM22TcUk07of2YPrHWe40k+KH+uqrTrndl6lgUDxJaA2/BY8qpa5kagl5WDw7bMvWkamtg3C4
jHyDUosdOTAqR7Kzwe48LHwSHqjkdp/nfbMsg2FwDRpJauJPDMZizdeHZZtNDIOwereUaIpAdhxh
P/w0ZVG+72umpqJ/QLagc/tuB+uGEJ2TLjxGh3h6hjTrSPr2sq2k8VQkhSl8jxbFY0LuTuwbTuvJ
bjHN1qNWYGKukvEFuWtW4oSEtDM/DJ2c16NzSuTt4g+7h/59OfJiSLTEBtmuo+7w96csanKv1SY3
+PyYw9zAx36ar5l1RLjLrcVD/JSu25WO+cvrpbQv3aadK9sI76B7GoH0ZczRteUGPJGjQwi0ilmB
TXV7igJ0Ns2bHrlxNsGQsHQzh0ehbDFf8wGqcFZMHeABCezjU4jc/OKZlOmSHb02V0ehMZ9Vruae
35IHfp19HWp9QxblQviBwCP/6UkZvI6QKUWLWvlmmTdVLovtwPuYP46WBV0wjj0Ol+Hx/NCSf2x4
4tOwpLFibPjeTQEsytxuXnl9lUmfcjY38Q96qD+UiDwS5naqao6i4ttNqztZSEOPMsuymw90zMSt
nxy2LMecEjKXTM/3+u647Fo7XxZTgUwNG1879/hDlfjvz/n93WP1Emw6WpWA3N4GFFpCY1SF3Mv7
UzprIA9ZKznnbepj6LRufH1IFPIB4JgTXOJfos0xJE1Cdq+ZblsiJZpcuFdxqhV2G9pGYTPrloyp
dPHgflxsQP3J5ZAwmw3a2JF3qkuKpWlDVMBLrrQ8S1qqlidEd6EyvzBVQy9fKbhAwgMUnLfIWsFO
ITSavi5K7P4I2zdSphwts57CWePPsS+CXc+VIGx4hm+I8KiGJgXBkVgrtJM88XNhPghzCdIBunAw
/W6nSAEVgl4SAOyIeOUttGgiaE5YuG23gEwHfoZGI6v8iotO5gbMpdCP+5H+F+qBRPB5NNWiWRxP
NIh90lavJwCHVbTJGPENTkXtXJ1pWQH/yvxJbB+GeNXSd2FoWB3KZ121L1Bl8g0GbMnILnSiC3EW
0BRVhvBgoiEKfrt45jjNzVn2LOOlDKujc04fkACdeq69mpHT0HoxfRc8ZuBHYSZXvrgpJ80kfQbV
ax5C57qt/KujfgqXhdkbjj44IezC2lPBPuxLEHnYFAHb4PKWAsB/dM/9BNyQ/BY79M+vFf7e5eG0
GaY9Kw8ViZ5N48GPL/S+qlOtLMk5P0mojV4j5ot2jX1aZtMdTDDNpbKzvApSHqDfFb2Kk2fAWrag
OABeruUXz3SqTnY3zLK9xRxeZ5IBPKEFp2uQNus0Xcl9FESa4nToQTB49q7xRKmCS+vGxqIb2Hsc
EcrojO+AMycDHXAL5h7MKVUvhxJg2PXJq4p5d/WjZMtsiZkpdOF0ji/oNHSGxm40G9t3mXjT07IC
zWS4Ri6FuBg+KRxTyw2FwCgmWo89Klaoryba89bVv0jL13YV4RhvznPFVYZlqTwdNQ84Jgy96LOx
4DJlb2oc8HnXhPi9TOLvPr983hjmKtJ8Xp2mmDcv+bs1Z+hwOoDTqeDgYfheCLbZ+2cpaIpVVm1E
5f5onW0TCNV8PzeCXciOdYVBWoNTzuJRuNFqnd2npttfW1tvorkhPraMowvLH/J+VcefRnryVKgH
QveEPeTU6iYhTqn1MDPr3Ynx6SHvJ0yOxSNzw24iAQY0rgiXp6QtshkXnvFcYabGXLfzjs5I4GGy
0dtG5V3laZMt6g4DSLfSJ9A0+WmpTuufeOTSdyrPuD/xP0LJMby4PWOH5Dpg+8r+NLwZjyCZc2lu
PrX2EMQgWpVdzTLfWv8Yhzt2X993xX8+dTxQf2ngo2s+nMyUTxWDeJ1Nhkk+T6aIvJxxcvATvvQH
WPj373hT3GOpPJocd/K+mTH6Y9A0FgyqzctBsmL8gwj7D9XWb5/21Zn+8t1UokyloWnlPeRECyar
Z+26TUbGYjmra3vYi/CAeGvmbGnj+4WHYiqswRFn8Mt8YY9TvRu9tqRXy5vkPcQL+rGGAJxx2G//
3vQo4/f+9hSYJSIxMuG9ffWVv1zp9YJLJKp4eR8+n2V3oAKZMm2PfOSacx2PHrUIxNyT8cezRWWW
iTCgnePbMKKFxgRE4zX9hBbLnob+wJqG4jKufaGYI6e0Ord4xxx7Hj/rP9T+f36av1z1jfIB626O
Wuww98jSgv4OtNw7BUCow30dND+Uzn+o33mYo+3bmNMG3+ymspPUPhbVMJP32m58hO26+Uie41X+
mjjFtF5Cd7HHqDOs6exsF7moJNqnvz8lGFi3j2nUdI9ZVnifQMGVboorua6r1kxSdS8/l58hSSif
J8rbfn7KvebkQhMyjAkOzESSjP6PD2J3yBInZNqgaLAnlXIqqZ/WZZim+ha9YyJOCZywi4tvZc81
w4I8MDCbzKeaOT1yWmFKbGvK/ele2x2nJA4/XUxHnYlHYk2eBevQRY9SxRzdvlz8Xlx392k0l02n
1TzkqvVA2oKfvsfrgrPoDVZOfhrpzLrhNqR9tQzs3iKGXNPGK73rBno33sgIUj4T+KLvEeeQKzD6
uO/vRgiYzmSeBFd/8OLerXpXVRz9sVRHqmtiTmATNGB/V4YHzVYaVsk6LZeKsumtk4PwT26wMn1S
UG2udeS92Z3ZOMOnmd5hQ5rY5mN6NZxBn/MH5dJCMtyusO+uJcO2YJCCaxMcjTlYmgATA5FT372U
DWJXK4jhlCmwMJlR5h6+pbAzovfoSZhZzI3q++MIZFRvtdV4VptMRLVGa7kyhIcEwtFddJ2nCZ3m
CHypbyNFBMBWmf59vXxfsjfL5WZvvVpYjJ4LlstonCRm0yaPg6yYw36Q8yC8+BenOYRnDNDtXNlE
o6bZwdrJbuAYjujUka7hhyv6snz7baP5uiTKcWJFcS25LcZP+lWojtdK3TPAbLJZIm+0cGVYQQF1
IsGAGY7mIpFWheiEuq/okV2veqyIQ7sPAwUpVbltELYm6WfcPGTtMwJV+6JtiuElh3PW5DuV01Go
9hc5pxp51vp5pb+VlxHowpx6gCW/V9h+TZfCt39vhVcF2jxD85Pu9op3gmavuDVB17mfWpOzsT3l
u15/185P9alxi+w4yRjCqQYGkB6VeMkoMbzMTBbQRcY3+pllroWHHsFHcydK0zpEcLMc/agpvYMj
M7EiUJpHiVJPaWaiB8KLC7htMkk8TqNybpVP3cXG69ZVIZF0UwYAuuaBCcTHCSbsoWl32CZPLwbo
bnYH9FQx1pYrNLeb2HJOd+PR0UHTSlxjrKEYHfDinD+klO+IupxCp9E+ovDEWji6ej/nu8SnXQW3
mR6E/88V3N35wMYJ+/m1w/H6PA9lt0vs7OkiMticiNHrOfJhlcNr68IA1ljMf0VtOyAccivRQfwi
8QUgmSFXuLjq2+gddZ2mm+GgQ0TJeYNjbGRyes+L38kuq47gmfllJ6zjRTGJN9p9DSho2VdEKPLY
/jZ7kPuYjpiF6cLrcnLYWugFe3FSl2sI7DgZWbmHGMeUqUwdqVyXhEMVUCG9vvbr5QC5gOZCLIoZ
E1ENR314KdCXkPX2jNY/ObaKux5SmK9OK9H+wNA3fUjujIB8U3rr0w4N9Ll3LismsHNtlb8NKxpo
QUAQ5Ay9PfqdsZiz1+Qhqm01dCCn14WjmN5l1Uxlu/rghjCudCtbI23uQ58fN1jSnbe0+6M4eoVw
osLn9j18gJyQPl/tKzSZzFEQPz2c0qdID06XhzOWCGdPYfh/bL1z6iU/TTHkbzD5+GbqKuIFCVem
bwnXVnfqYLwn6l5aCQiB9v1dtzQmGvSZNX0Ak+nqWXSHz3FDJdb4vyEv+V6A/n4Ft9ofbdC7mJQq
dZ9Os+3gq8OiL0ZycTY31Dvpsgl5V3CXb+6vMLpwbW5ddZMs1c/Cg7xy9s6HUvHgQMzTQJoOq5y4
DFdy5dLGSSHZLoSLl0/70o3pGKRAMafVsOzN10pYtDDkornIJB6/CmliGuv0+oEFtq1IV/yyT6QP
MLdWDl2czOHemAixass/fciI2p67C+PhO/WxfSn92FwnbzzEjukdCtZ61K11nS/ur6SUa95xcvLF
Cbz8DmFr4mHz7FiucScRb8FAcRZuz3AfMbbFDRn25Pm1x+0xhsTn9cxprfY1OTf4JBtuGBMtEfu5
+agLC/5FOrmFX7FcvJ8Y9tofCw5imUVJwpjJvAUtW0vDGxmF1P7iGW/6JzbQwzTnYujy1uf3YT8O
Q++GtxM5Ch5aDzpbwQHmiWCxPiUfmaMt2k/GVdDCR9g82UfvISOSR14b6J/50vQbLPEHG9L+69UN
/RHKLlx4Rav0i5l1eqEr0N3q8BMd/7vI6mut/fPFbo7GShEbSSvC8YuhtrmrJRAxB8Poh+xwWcSd
3QUMwJ9ga58ew51GfIndEHbcTZKcMQSmABt1+2O7MFaQ387GX272TXNybFFZYLqs0C50WHfYlFuo
iCiVgDqfgNGO6gTBjMqJ9xR/mjv9jXdR+jzf51vU07HNCoCQHW5FNqf3Xva7yU9Mv+/g3njXSMvG
1cViHnHLqsk1YkXSzIBjfrS7F1nw+n27Orrw+hR9dswn1XUkqY7F5yqeF7swXamv1vToVD4DtesJ
grudPfxQUnwje95c09hg/tK66M3JHC7YTezZG+mUHB5luQS6qFSnn14P0oPgiDt1xe5euYB81Uy5
bzfmxcH2npPsB5Tvu35xvBoTeh8DGxmrtJsKvSOk92hWqrIfOdOB4hb9BqzpCDd5lcyoKEeLTNFR
DjCaq0MIyeyHTk761sndXMDNwr5EkVqd6WRY2JIvU/gsm5doztB1UnnNXQbjcd1M89k4Sesefpr7
/vj1b5ZwR96ldhT4+sBopXMMASZRgQT6u4DzBgcqpwilCOdHQ4v0083/Pi7ju9O+SvhImjgPqTfj
KczegViFRgF7Hl/rM3u0PiXibpFXQfaRbASIUAPZLNOUHSdZpUG/rmu3/Wla8RX6e/si/3odN31p
2g7p6ZhxHfqifGF+Ijo0Qs5Ib5Wn+ZPcA9M5hVN200vmNo2bhMQuXGcV5Y8WXJK3RkESgBHI1Vav
fgIh6qla6EtjXT7B64fv0cge5UCUroyOb9K3FG748QHR9auYiYeyQCF+ggN4fLXe//6yfQtHV8Y7
rOIXBMCvABTd3GH9IglGaygs7ymZH6KHznySvraTkH0JKjl0Ity3z+7/XOlz87k3d7Q8DqKB74+y
11YDQ/U71Uv9eGcsGZ0kh46+0JyQPOLkQZ+6xv6HL/2nyujXL33zThemnh/zgQ9Xg5C47ywAMbab
KUjp5IdP+tNx++sn3by85HcVXcfobi8HdBjQy6S7i6M99A8C/jWH7A6Le+fcf+nRSTH62Wj3T5vH
r59/8/oqal3FGQyg/fFuLACNedTb5EDDgARYHuZEbDBdI4EFj32mSOCXa937+y1Qv+GBvz/p2yIw
SuujcWXx7emrzo7OgCZeXF6kPeDqBQ+Cszo5g+QrvnoNmuV5f/YR+TDTgZ8BW2MBtCAERDst0oki
B/0y3wCZYt2lQ/a0EzJQkJQITy0NPOq694Tx/g/zry9Dx2/v/j9vyBcF75fjSGsgfqutxh70hvYA
LEYOH5jGHcNZETsqkbGwPzq4v4Gog073u+FVhf7DxA7hf2VD3O7W59AJ38s+6GLZwVHFTO6VbSJs
z69p6ozYaO6RvIVMVupgE96FX7h79dLgBiDCjmMacrazt3ijYDVWBm0dZNIPD+mrS//bl7w5c81W
J2gkY51Wj6cXHfR0Ya0GMhlEFPnaQxr1fnFFNAXtIypehQdjkq6YPi1PXuqGrjjVMUS5rvC9wqHQ
YdzZvJ2tpYRERlYngJ/SAvpqyjATu5T4MEg+IyOJd26mMpGxdbJxEIwZnmUEMFmYl7F9Di5tPbJm
BmjDrngIl+dZ9WFMxSDBmF2aJ7ktntBGOKPCKsFhgYlUalsMj2YDFmzOecYPzGKmXrdxOwV7//ui
lsRvpJKbVT3+/JdVEaWkM6rjFlIyK7qOaDC0oqO4rFnAChqAlpmVY35IE0AyF1OOpfYSndlSyTXI
ZS+k1+Qb9ER6++FafOJamSq4dMRCuDvyAJwMffdOObvqx0me9jEqIf/63Bz47SEkkQdxwSdE21ZC
PopgxIq8Mg9Q0RuP+r3lp379EL9WD/JOn56xiNmnIoNk+IgxTzSaRNAqGWUxmiTFhOGkZzYBotST
tI7LZdGSUYIYfdsZW/nk40TA9KRFp63SsYiOkAKqLMjl6vtgiGZG61XRRAo/SMFWsfQsfliYf6w/
TBUJPiNWqDu3wm1VkLtCNXplX/vGSp1Fk2Se+xjzufk8vWecbsyOk3h2DIRJHPz9Gf+xfyZcc/Rj
0jHkvSVHFiczTGW549C/TojtU+VZgcGr6Rp4RqCedOoZu1Sl+TLEJvnoI2gwfRj8z4MA8Or+/WK+
dplvL+gvF3NzXmopxoVSOijMmYh3804izJvxJYFomvoXyEr6bFCnsjARzwdm8kNkG8/IEK5u8QQj
XzmwZwI4MQIYMq85uw0wCLNxYYKiXNJ+qpn/eOog2NKwkaSwuJVrXaMmwoK3Gk+dcHM9uVGPihZ7
ichD3NPGPqyc5WmtHdD3KIdy9TNF8As3/367/rmCscf45fUkyhATPYMr6HC8xlHNru/ydwpXh5Ef
2IexKVu7fVHvquCnRtT43vQhUCAaA34Lvt/fmMW1UhK6cDxl+7rdiUEncOANuEfUuDUUQJ7dTqiD
YxMU4S5D0WxMoOwoj6jHOx1BkJsYO6t4VAl+QgR03qJ6jfontZuSfmcW/hHrrAwdK2Dba/E4iAED
6oGulmw2PXmVm00Fbq7H92o3U4rWS8z7CA+Ididdp6doq5hw3Uvkl4dLE/TF/FR7lRyMKWwkivbT
guFU55dR5PTAAkm7vCSIEEvBl85g2grhIvh6dzOpmWo/kb6ULxPb3x8Y0j4Jb1PMRdXveSwXUTnm
hQ5Kr8GNO82HcqonU6sOUvUd/6sjkGGAkiorHZY9eAVTklyYMZPoPg1zOjb6RG1qzOPm4n23SNfZ
PH0K78stvTYAMPQQjbEDAG++btc5Jo1Y+tkMu64vaJz2+md35EVwOHnMKy9V+nb9SGahe3x40HfS
tn3N4DbMRxTXgurvXKIpqir1kFmQsm3gKNRc+pO2BMB5EB+7Oww2pvGkhttYeOY89gDjbWsxEFhN
oeXB6rbxX7JHgQlePxMC4301sKZs8QCruZetugdlHH8YJlYHmGR45/sTbdcMvbhMiQi4Kd0DPxVr
4TS7whyBwPp5nR5n4kP73KwvNMtrAiITt5lXfohOy5yQhssgHS7HU7JSfQ36yUzkZJ1li/FoIrgF
eVXpF4/FtA+Om2THn+XWhqtOE6xgMA4bYTHDhglisOFMYhdWGxgvwZHXFfNwCNnHF8b+tGLG54V8
tVn62i10UlQzu2KtPkDbRghiwZGA47G1gnze+F8ccjWoJAfIyYW4u736Z7JWbWMy0inAhXFGdIpH
YyO8wPH7MEDcR9HqsDU5QO/NNSSZLTLNibBsDsVSci+L8ccMD8TH4UGAAx3xye2ZXEquskMtIyxG
/4Deg3Tja9sOuFO0DWWqlYGJQymIJDYbgoOy8ThPhkDyVWeoZnFq64TPV+CSBY9x2t+pHxzcZzCx
kgC7IJldNg0jjgf6vjK4lBQ2znHH6tmI5zteJIIe3pWNgk/9JwTYZM9A+PqYhLZuTSEeULq2mwpN
4tMp20J84Qkzbi1jL4m9esBiFi41fwHUj1QnjD0aQ8LuylVsuRWAN2GRd8JI0/Tlu3QmjXryaWft
CYkVxVfsnWTJgRGm0UZmm3BrAUniuVaGsHoAnlzCFC8KpAO3gNix1p4MeZch60u99ojEK3zPhMe/
H2Hm95KJVxxXBVlWNV1Ex/X7nqyqF/HcDk257yiLezdbtncVekVHe9cPxvTsXoDN/dGIStsz6diV
Xirb5SRdcOaloPEDM8uWUexAEvyRJXON3GRRUBE8x8Gm2ywowtO96sROPz9PqnmTwZhKAq30Kzgm
froyp/KUlWwtxHc4eXi+TM7oAYFjIWBsGCmY+GWBTj+9YIDAkGJUgvvUkoM3Mhf+G+j4T7fj5oiq
klgtNIPbQW0hOqP8Nd3JT+PE2ZpVW3R1P9QzhILfopG/3/+bVl+Vr+KpTXq2WAqp/g4/BVo+EgKx
sLXw9rFlYa4YHoRDWhto8xEztfvynsaM1yw7tHMmZ0hyza3wCMchwykZ4IIYkd7vgAwubjRhBbuR
HSFPi1TviGdHTyTiqHKtBOcywq/TDOgEL8LrW3WaYvMbTrQZiPGubt3LMK+LgPnJBYUYqpr0MRZn
HZgjXPM4AK29mjMhm5MluxYMr/8p6EH+6ebc1FcXSYv6s8TNac0VxfwRq5n982VZbHxrmzf3REhW
bCpgMHNjgwowspB25IG5FLcycDabHxOAh7+/MN+Z0BIPDHHOaJLFBOebPVdIAKGWX8p9M+492TZG
KrRMmer64uz6iTkKHmKQlqwFKuo3lBfKc4Iyhb8juwCTu0xgmM7FH/DIP5TFv13VVyLJL6WVINc9
jGPWbYV7wa544bocY346YJlwd4JnshAfhZk4j1xlSttguT8BCsb4YnwrFf65LdINb8OImzxhilHu
hy+yMyd5t6yJsHySl2jZKje9wwhzXc6aQ7SpJ1hM7JFdastsIy7Oq2x+uhc3qGfVjbBS/P5d/+AE
mNLZlI2T4u+yUzbiVF2fNuZn8aKsro6JwKWfiO/he32y61n8ImzOL9rgYCSRPDE4lSKHWu16h2aA
feIDQmTqmAtrD4B/ef1JzGD+9OVvGnUjlLssDasSvC6fltCQH4g7rcjMo7venZEnXe1RkXP5CNf5
Kpydlidgkkn73r8zL85X9PPKJRhrFmKMUSpayJmX4nF5QYKAMUcHwc+xXqxluspKu9Co3IkJ9ao5
eryrA6f2TpilkxbjQ6KoXAwSAZ2NaYcYf1LNun15hw88xic+pYvXTbA/dLWe2SlHJcjFxJS35qtI
XWva8hwdN0aMcsl/95MmX/vj1vrLCrk5aSyR+EzTZIXEd9kLWcL36uf5Muk23B9lV9yb4iK6t3Zh
YH501D/rKxIibLqc04G2eVexRo679iFCFXLI52dMFskk3mqmU2/hm9Zb6b5nOL4/ER/KiP1RWvSH
dlsfxFfGXG7xQyDddwfa3zcB6eaYsJpS64yc79LMalBShLcwxS+u/ggb5b/jCfgdG/399b45JZSw
yaWjxKZDdTZtgnbyZX/hIA394ZvJ4rhW//Yi3+y5WSpfIjEqOQGfOy8+29WTiLgPbinePJZPiDuC
D36ZeG0AoUbzKc4pYlTdTQQPES/TNMXP3VPm7tEx9do07Zf4GCtX/OhsTXDrxDM/mNWwhoFN4lHp
cEoDHRBNXx9Zgt1UkhzG4WI8sc4gGWuxtFOUVC2HVSj5uCxAuE7h80Jf7mxY0PzWGHfSs90DPWFp
qtoEDkHC7Z7ge2KaVy3ioy09n9u3LrWhXVNcxK+YpLA146nXe80eped11z6z8DEHYoOA5n+SvRQS
7wvMEjTR/BIcSVxtXjji4ijg1RJUosrc5h0Ou+BYFdV6uxjtzMj/PeHt4KtcGMRvcrw4gujvd9mr
so+EBxUQLfKQ3Z4+h11au/3TgP8nkpR8iRjGE/CYejydRjFXuBK+8uyauTCpPqKTr1Dz5igSBVgP
h0SysS+nvGxxdS18zBBEIDhagpp5T/iM6vGcBPwOkM6kgNXj8c35/tw+BptAuCMMgZLd+oTTgTeE
9KId6meK1+wxbd36WTtcVoArl3kJPZFG6Wxjeg9N6PiYvf5wnn6HJX5f2jew/7GQh7atWdoIOeq7
cxRYK6Eca0oUKJurE23hmtjY6iP9K+9kwY6CfqbNQHiOSx5sAo7QBuzy6GH+fmF/GML8fmE3U4LT
tamk05UXQaDaBy7BuACLszlMP07R2DmtqX+Ro/1EP/xKRbp9AXF6QX6DwQ6hRjf75NGozZN5zseK
3M9e+jvciZGfibuSJ00haFvb2u7e8lfeySTzJMnrJH+QuCrnzCC0CEzTic5LOOdFif+KN9BKlnel
6A35ohkOrf6pw9SA3YoXSaIE6DaxrfD5lyF+aXSbEosSXb2s8PpP9YWE5Wc3PekAucHQ+rJ5l8Cu
2ffKXYMtj+ya97zP6153RcnHRyV2upNzhukoBpAopGLVXcCiQ3R15UrrJ9c8fChawRcuhncMahLO
kapaXicfjOtjqro/PMHvcx4LuOefO3mzSx/NptKUpCj3tSteQRkGf9T8EmBP29HOMOSk5XnX59dX
RIXTv382QS432ygoE/weZcyOIWHwFiI1yW+Q1FAMd0yo9QFK2met3h+Jb6pbjAkXY5jPJby6RkOK
NCMX34w3g4TCpK08wg7wWXvEhzCcNqelFD0nyaQuponmcvgzoSkA7gn5IuRj3wAAiHhz1fPy9HpR
d8Owrc8eo01ZArh2iT4BdshkJ1kJ+/pNXIYLM0i24Ux0rk5Dk3eZn3xcdu+MzcgfC+lzQjwcIZ4h
0DFXVj6/poeIjbyOF0L3wrjSDguyZemOKjOZD4OXKtjbJe7RcjD/ikUvj1Y6aEB8eTlGD/V13xSU
NRqTwxZCVZxizTXYaXmIx/3o+CgWs6r+4bHL363aZZBhCnRljGaDbH1zWlYaifdD12g7c6HO2rvh
jncD8Ynabzg1uJFytFNC4y7pn1KTrRyeW0o9Sb1YHiEHQjlEmcfRUUKBvBxD91JA1suTndlcZyq8
7YaYrHNdOwroVOKNjt5xpE0UfGgbtvrz2TXxUsLq7zWkmdq/6TtjmIhjVswBVo58B0oA1psmk3TY
G9qOYissJqG+MC7P5itnTflkMUfzTuFUOc/5qCNybawNEB2RFl56Foao0WRMysGFgeK2yry2wGrT
QfrZFi+6OkUlqyC8UbHlDajxCqCt8+hrQCwHXxcxnsUEa43Xnvl6Mbd0cSWQNCJjrMzw0pCPzvnk
ScsLSCX1J0dat7h0i/y0UcN7AdsMWGsudVmLpYi4jfH+YkvyM84GiiCY9o70KQU4dbyeoqmKs/uz
IeJL/mSJdsfZjYnfTpubL2SJGxvDwaQEM5IYt/TXfIdNI9yxq3fhrtYPmaMDG0Eh25qYLHwoDzDB
jLVi2qOBEkiOD9wfc7c6B6EJra0qI7u3lW39EKYBBcT1eE85TXURcGC/Gc/hxQ0qw2bEqz2Py/2e
IxM9gJCjDXNy9CDwBSxSUvw0m8dFO0mzt9z0GmJ1Uv8E7NFNhvPBsO579eKm2fpoFL7eGYsyZbUf
68YbssI7Ys6bXSr72mIVNpA+Yg2zc2DR9mkUJZfw6aivS/1ZVCbG+cB4TXoS/L/vO9q343Rc+zCY
NJxHdOW7a1kRWca1S7Sd+sxB+tgsuwMwWNcvYh0zyeDSTSBAXKS5GH72xGBqC46OMneSCA3a3gy3
fbLixcZgonJJK2EXie+Vo4v7HcOU6L1dxtsUN6brxPQkKNcCzXaVBpkWDOqyIoAJ2Cp1j5Jvpo/n
ZnEUJkq7yNO5LDrm1dXCzxboH5nGTxLu76RGvjZWwrz0hgR1wrqpIoSoTZvMjLUdlZVup+/m/dkn
MJoF2bi8dQpDT3s0e/qfO/OOHwxEjjCam63fcrX6RDxnlhCqu87B3ijgXVlG9FWe4OUTFkMIdmW+
4iz5E5H0q8X4rUy4+eCbnvNsCibYHR+sVJMRLWod3HczyIC09xTm+rtCo/dzKPEfFxiBiRbKSxhq
inJzp/VOOcMOUtSdXvo4PGEHwgHGnGKGNK7ZICPLcvf6fC231wPIdIavMp7K1bMM07peRaYwQe1k
oF/BjqM8vtb5MLH0Bg+N7Rk2bhe/XcT5uXsTa9dqfAXvJeDbOrDEhSEtVGsS5pTza13DQLuyBRKY
UaRZOWKGlBE8oyTTQOoYTiUFjVs471BRZOqzGvuV8K7rG6nZ/P11u52EIjAd0+HQcyk4tWOSfPMU
LmQB1dpZo9HstHWvaacZsWVg7P/+69cv/POX8pJgWVbqKL7/+HOanEyuNRzHvq7y/ycD/ScctPGR
/K//+7//HeTyLd5v8fL28U499PIf7x/H/1gWVf3xa1DQf/3+f0cFkdsnKqj2LWV8miT4sbf+OzlI
Fv+FjSCJxQa6LYyJDD7zv5KDVPlfCkY9liVZTNuo8/jRpWjq+P/8pyr+y2RDsODzqvhzU5H8T4KD
JIjAv9WUzC3xSZcA6Xm7SE0wvjbBX0C+RkpJE1PRpVcW+l0dc8Kog3NjmHRBiAOO1bqBCWN16ZrG
Yq6diRAQTKQoDRLR9IJluDXTCqZjQs2ozCyaVSPEz4wNhTY9aPXw2Boc450gzIwoXBKmhhG2XV37
3k0qJCOZpD+aQ3kHLbemnJZPRzxYrvFcw27+eELnksVH9KzWxOosFL8EBnotzbOoD15jXCk/LLzW
RYQVrRC/VMll36Vy5omhVPiylvFdZIwLheF0X/d0mppYj3kmSB9OWX0IdetFuaYId2N6fAkV+5ng
RTSajOSG3tob0Ezjq/QmlucFpPvPM9UF1WY/O6FsKnCOqsJtqFCpqEMBl1ob5SVkwtrxFRKf0ByZ
rCY5dD6UZ1h6dOfT1W4GK7erBhdSbdf0PfrRHrJ1x0DiWlAQn5NhQ5fdnQEDuhjq1vAWRcDAht4v
cLTpdCC1soeRKlaC5ArlpKtlTlKD6rq6rDLh6FZ1usmlHsJHZa4VDY1JMZhMvIh0qQe4Oe06FYrB
S5IzsxDAlYtKXZrmIk6cSvP8/zg7r+W6ka4934rL5/gLqRtAle2DncnNnMkTlERSyEAjNNLV+4E0
9i9xaNF2ffOpRqOAvYFG91rveoP08GgcmNWHwwwtS++IaoO/MzLcd+u7VNfHrs8uc+PF6oIHkUfr
OOeHJHlsVPO9TqIzMx448jFBMyoAs4GyDBW8mM+tFNRybKLLvtVnhmmc2WQVFWn+w1XiODj4SVpe
dPB9HD+JkLgTtR2sZvkqwv4h8TKqKxcPamM8mhaMz8B0x3URnRvL0zTd9qrIrUPsug8GivGhW4Ko
sCsWE6CEOXzzyPNb2S0Yph/BYm5QvHQNdml5WdyrPruVXn6CVSu8AQzSx+EqiXlEocKqkshLqO7d
rbLhmmWLu6d2TJqWbRFTDoSDf2uWCeEVSQabJ50xl2w7BAGDTZE8jOmxMOGg22Z/W1YJVp/WS+lk
2Fhg51BVYu2kcYIv/K0129W6DCcya4pewcBEPdczGB6sx9p2Nx4Vz+BIJF/FPiv0nU6srVmXZ1ne
HLz+uY2WiZmMvhmxczJXdrpJbf97WVr3hReB/IzUu0nPqB0a1WQOp6IH2IjkJm86llI0ATLNFqBV
ednGKJpl7b4a44J+98DrsbvmZBbrpFVXVSDWeTTc//xV0VFntq7e2u3CaRgCtQkdZ6/H4tQY8hgx
l/mmJ3BnH+1oAlDtEiqmTH+t7Pz74LXPpt//8N3pe8Lr7yTYJQdZgNzCa07s6rSUJXS7DDvUnmS+
yR8vBVlC02mKlEzAFJ8bGELCRoko+RKurmMcAnjbTDL7JpE/TgET5D48G1JiH8SAi197Lpx4Z5nx
MR7MU+UW30SftKuHavZYw3aGhMg9n6PovI+hGOT1emyHjRUyfXcRDDqjWhcuJL+ypzewp8ld+RER
SBWz2ol+OBycxz5jqmtycQY8fP2Q6LPl7UaBAQOMDC7S+7ZNbqQQLlq0++M6x7Ju5Y7Ae2lx0kzw
4UK3X/MTD8/ifkvkZ7uaxXCvBN2WMYNjhcZ4xQl/k3oxmWsm7IC8O61ypGS9Nh+yyO8PBt9u7FDm
B/NFq6FozSk5G17mnUaTuifLeh0m+Q97lIt3+YBRdTtS2drrrMJ0J85qBzu78uDN7mkq0x9uDfM7
s+ozrdAudIXJxB8bUiuzsNj1QPvb6b1Ca0O73txMa8uuL4oeavE8i2lXEXJY2t2S/YwF3lQiyGrL
ct8rc5/Nmb+WTvRIcuLL7JKXZQfMAudB7DNnRhQbkcuknnWB7+8IcTr03sfSClbNrTHmJR+6/xa1
NhS71sHOpro03fmi9DH2ZLPCsU0AJ4zpOyVPsg6UIk+A32s4vGBWYj6kqQXCYGPKYYXmekjx3KyZ
1Y+NbW9HeZgbRLF56/dsyOb3yX0J0whFCUml685Ij67ujRNfoZvtu6UDzZHnYtesW9gDQ9utSgPj
csVrn5Tme+gyVehzOvX+bfJhfyLVXjUDGZCceLhU8F0sj73Ft9uHYpbWTnTuWdYSpccPhCFM2HUl
5rRGARWodlgrc9yXRMGVwXDq4ge56gPWe1htpxAGYq+LAhGmcecL5OZsC89WfW1yAqxVgAdE6z2l
hcMRWixW9pEL1SOEmOyoW99VWGxY5mkrkI8pPREe58l1gM2Nzku0hmgmWxne53VmrNw+vCjr7MzB
MxqECVsHYsWa0D/zO/ObEdWvOj51zeTdqy87B7JT5l1peGiDX+Bz7tYvluh4KqJ49PSAExWxYfK5
E/NDo4pnK8B5t8+Rx40A/jVof4bltwrzNzsIxSquGDh5diNg4SS72W7O0mza1lZxZjQDkHnHATr0
6kSp8t6L7IG9njuStDTlsT70bcaJ5uGDOdZwkytzA1IKxMGeueYNEI0E0iQicAVj/KKXA4MigNqV
F2SYPBlyK5T/LW7n+9TFhs6uujvpYi5sWQXJNu6Fitpsh39Nvu5z91xPgAQ1irhN2nY4dFjHHLND
VkonT6LQf7MNHCLwqkiw1a7gzgobR6MWpx+fSHbCErD9EWZMnnJF0W813Zbd7tJr4W33Hp85EONL
J82jtVQu811ppzwtIz4LO+e8xxF6Dq6jCmseS7DCdD8+BIX9XjYhtGm/uIni/pztbj9GD2NrMs4X
D05l3Unpng6aWinqAATXyosZe3kJ3ofWPjAQ8LnuffpY+eECRhlYTMmGFIgcQr3pnfojPsWdbwa8
grpk8N9dOrbDEobn4iXUlpOApBuPwZqVek5Q8KOb1fbeI6CgsLETGUPjOLT6tA0xAC2wYLTmvU8G
bGQ//SzKloTTNoYlgrtBWJq7ShW7PPXOqrx5K5z+ZjQVQR10ZGE5vrZ+flubCkvR7A3+tSDfuNDp
j67FurkfEaFbqrnsZlg5TpJg7ijOnaJFJE4NG8j8R5ryxCMftkrh+uuxTh2wZnx7dASCWdo4Htr1
Ta2BPwuL1JkcSGtOa3VClffUDOUlOfHhVpfNgJaZCKkObzM3uk10dDWY4jxXGPR0JSKSqN9oAaRU
+i7xTeml1UXYAKN0brJ0PdvqexhYd8OkLpcykVTAk0HIu7Fi78ERmd0Di1CZIFhkk/6eVhzk9Aqr
rJjg/yqsR/LxnjwQckM8okiaZAajdPEpjuVblxSPvTufuh0HcxXP734DmUqm0baM/Rfb2Q35Phyr
G6OhxFVFgzjRI9Wk0uJm7t0Tg3DftZ9DPghV+uhxsFvladr1+d4O9KHNpiXnoH4fJwPHPTnoXScx
usaP8KwaHDaxubTWJrXvpm5QetlRmKM7C5+NtEhwzqRN7WPSxd2WZAvnzfIGeLatEWxzIjE95hKp
3R/GXHZbTTXnRTPWnAZcFiWYS/WlBam8rd2dOgyoPtZzJ45ZTjhI7ULuMjs4WWlonzQEt3htpjb1
MImNkS/MnyG7i8YRjTKi6b4L57WK2NmDUd1MNirlEXXSurUmxFCMy618vJBwMsvUnw9VCAeAkntT
es2AIKg4SCqRrewAuePw3fPHtT1HhMaomHfXei5mVlo21Jty1BykVCjrLEgPo4qC9VwAgSic2+gn
s03VLfZiUJxsOJs43O7DMy8z7K1jX5ugieCM82U/uMXB11QWuF889hF7eQNdJx4xgcjULNixYVDO
U/UmvbZZa4HCwiGyxJ4QKM2lmjcBCc6N6emDlZ3aiVFtCod9WBDw2jspsREVDI+lPNUNkSMOwl7I
KmC+49qdgYCN0Y+3e9MZ2p1rMzGk8LpvU8ROlbhCTLWqPPyqdLcfG98m/8N6a3XprOaZmBU9VSdV
MZ1NUl/jQhlOOdMffzY3noiHvW7FswBxx0uCd7aLCUZ0a0zRNPOAdLbv7ZmTwNDDaVHcTEDwWedh
1pQtSg3tPs1VeF16UBxjMj+TxkZ0XNKtNC9dwtiNZUXR0d5WQ3U7MRad3SpZu/XC8exqounYUDks
m+VrwXGqGHYYGjC2yQkKM5mJRpLP6wsqft8KhrXOlIBuR/JAbEzjNnHwpmjSqDsEHQdCgKpjSghI
MeSZo72LWhcQIhKzhyWBR7Plng95+RDqfDd6+ihKY8Vr02xzXNq2SV6fZAQ6Ebpe0To4xr2T4NKY
NTxKsjJxHzLjXG5NJ3syfC2xqzCZ0oBv7CdFxPe8pJ72+WESCfmRHYGcmhnRiUmGQzFs9Rx66GUx
TLTFqE5C0umCRKBnM735xOwad+dY/QnsYtLjfXEsuzQ9djE2HEXFlC+zOrB8uU1YaGWgh+04Y3lb
dQ1T5jK5L+WTmspgM0/FZVy6EVYITnTZ0DSVhpqONZ6Yst/GlPD7oqRLUR0T0KxA5qB883pMaX7b
XMt1PV2lntWf4UXQZPfWUDXpum1Yu7FO935JqxJZbXrx84c5he7iWWl8IHN+m4VBtxLdAifmWu/K
Ynhyeis6yd0lJr18rKN0WInUog8iAX09dBxtRZBWO23B+sgL+9zNM/lSVIjMeaOUd9GF8BInuuyy
P7OdLn9oneE7j7bZO1DK8DxDQd1ONZbxtbcJIp3uTJwwol4chpyxDQfzvE/bifQlHS0JNeel0w4c
QGn9FtbXtizVvT3UF2kyBWdeJ95jHeDxZifwwO6zKL1LTA7oxglJi1HWzjGM97pu79JmKXyyGhBA
18NGo7pnp6WdMvGcdpF1647piqak04t3g4oeWxnBFtUEbTW1vhmnBEdNcZ/m1pMjq5vOLPSKlAtY
ANF1WxdvTpm8uWhECkI0O0ecj2l7rcOAVAhX72xn1DvCE29FZN9XbL1AYQcS6eETVPR9NbxMZRt7
MNpd2RndzkYTE/nTdcNAeuN5BfRgk4mYE1Ak9ipfx726imL57Kup3RqFwQTR9W7KOoF80KWoMXN5
KH3KpIY5LDhIvkvDCnoax3jS497hpD6eYqP9NMbs35HDGAJJ5zc/G+BVX9sTFtMAzT8MUbWb0iI+
pHW9mDp8Wwjayzoi/yiusnLbOf2u95oLx5zO8SC8TBbnGNtBZrQjpp6NUFTPrqc45bFE2Q1+9D3r
TvIaNwgMul67rHixPX3RTe7rZNTPVm/AIy/1j8jAWUTdZ/TMuPh9iwdjX9r7rIW3HmQY8sH5YrK2
7IaBLE/aaXgfrLw90JykZXJZ9ez8PiyQwnBQB1V3Qa3OnLl862lxgmBsYY3AWBnN5Jk08K0VtChk
kaP6EeYdJcAA1QAkFdwNyr4i6osxNriPIoQwlXSZ4c7Ql6KEtVJFFKND5u1A0EzD2KbQu+LYO7RN
ti66MAXkYQSN8INH392OuXmbuiR3Ya8DjugThZQmuEvVM3cWE7mwCyAwuuRmIBqrD2Ho3Ys2NXf2
cNbM/lvcb92L3HA2sQKGmSoMeYqWMslzMWiv48TeFa1kxwSalIRDnIRCfiPjTpwWpntmV4W7ldx/
pqfTW58Z89HEUsnXPaZnUXCXzObjmBNDXEpnA+KEWkvW3yLZ/JiZ/Lm+s7PCmWiwjD27dRO1jvUi
WQuhBxU61LDjJ5hBdFJTcUovzfgfgrnAK6a+7mLvtarYyuj3QoDMVZwuPJhB3TRUf4OwrnXROtuw
7O+k9l6sFle9qgrJ28NcPOpN9yRrMFqp1U2WYhTfED42d854mgXsP5PAX9AjQkI78s2bA/ioYfPQ
IxJonDnfZb7cuwOE7jYRxkqMxXWOa/fO6+3XcKrxExTtXRKPL7jfFTurc7gBYwgp3huf8ijV2//3
WcBdVfDPf1vmB6+VmpokirufCPp//uw8eQVZg5Tw8Xf98Yfa//Hzl6P3agHe//jJtuwIy77W7810
8073+esC//zO/9tf/C/vP/+Wu0m9//f/+lrpslv+tiipyt9BfBtex/95ArB6z5PXP0D/5ff/QvwN
3/sPNwD0l4Qh+AFeslAFfkH+hh/8xxItK4EoOYWxV//fkL/l84f4Yz/9yaAALwL5fyB/S/yHzwTS
xZJ1SX4wgej/12ji6tfwjlv2a1Txz89/z5znEr9R8YRArRjQidkwHAIvMJepw+96KW0nETI4s913
RnwSDlgFK30a1fMXM+M/R8b/XIa5QgClebFU+EA4muYaod88tXttGEfNC+jTnpVWcVpT3FPl2yzx
wv2CIPMhg+KfqwqTK0LU4HZ+uGrGV7NCe273nmA8mvfpNm71U9CORzFNayNITqXsIK7HcIb9TaSc
PWaKF1EfX/EEzFWBxDNI9b1NG20X9rcE+3crSF60Ni7Dybzp1atlZY9BF91VOLIZFGae1552rfHw
22r65CE5C4voPwex/3wR38XN3OFJWT+Z0b9NZayBPmRkQ98PfvrOSbIRAV+os0eCZUjgxZ3KyZmr
SJ8fKpqYUDvXVqbSFflUZ67G6aTtdrOWd5HX3NTTLVDyTnk7DMWOM8elS8Y7vq1aTdtmFNd2euMw
iec22A2R5x3j9kZi/YD7/qoLxBdcmp9ks49fjtEWMy/GTosb+Z9LMHZFNWeybvcyp6iqhsuwOlq6
wTMsvVO5c+1X6Vvme/jA1ScVB3KRDud95+0pFle9q04KH8tHj4wxQ8Eg0Ds/I3oYHIgD9pye5GTw
Ty0pQXEAhXNRPyeju/ezEbNTcZGMA6qa9Nkcyq8sDRcS67++lrO8VLz9DO8/sNUNgaVI7vHMqHGW
RpN5U4vhdiaZI3SWvjCEAo+2y5UDKd3LnXO7cK468udCXDpdE5t8B5nzwFD774vps7UUMEiGycC4
0f6YHGNqX8ksVO0+x623lOGJHxvPf7/En0NE3jb8ZEys7oW/KGiZJP75RIFH6ZKctN0nJYJV/6gn
ahZ119Y+gZLTLjOt1d8v6Hzcxn5e0bFdxLrgasTK/3lF2YHOpWXc7sXAJTE+nc1nT2S3TYGeGRte
azKfI05ggkpj2UAguXby4OjMzolR5fcySW7DpjtULbLZqLjx++qyS/IrkZM5VhUgPulNUIiToDrL
wMpErU8pMYitDI44wD1kHYWjK7JNL/RTmNSvf/9y1ge65q/7abHjcCQgn+J/f347UdC75pnR7Hsf
rLCFugn0NL9MDmEh1gQPn7RhrEeiTeF3Od74GPX4Azmc0ocM3VRnQwFWfqTJdK5it0cwwNzUDpm5
xcgtJxJxNj0UhnBOEvJmUzjFaZNvpilKD6WEZ2eWWLVZGhPrRnmr0mreuojRh8X7WPqIi2Wpb/zR
f5Z9S4gh8O+2acqL2bPOaLFZz8FdHAgmKM6An1qMpTFUwkoiEUyZhM2WT56k/54vDLXRLmiAsN9y
fEYdwRq/xZuqnD16SEJ6ivYbQmhSuOlI1xLNxmRqAFJfPoi43igr27gS6zxJa5H80M26iT3SVEO8
FvpCvmSGpP4tWwOiJhL2tP+WFTGVe4fgvWg3uUeea+348LlGQ+wIZn8xDWZsWM5gd0d/4AMvjFf+
0MZUWd6rIL/XDGfUUxUkcYgyKYY0FisHXQhoVsqvxC1zDN9L3lKdPnXJmdkPtF5YVbgBrks1coLU
eKG+PW8lYy5smlbNsqflo8KgbGvL4W1ESKXCW9k4O0rgde2QBiy02KZecZldyZg8vkRxpdRr2jUB
l3DaM4hPzrrt0mJvGbckBMBHNUcWQzac1yPKOovkh7Wd6GOhMU13EcrGUwqru42vQ5AHafiwmQpG
MgCNUXdpD8W4cY20xDATx4vZRJqbqmMXBsF68FCOqrpeZ+R673p1XxqPQYrnpM0Ck40+N+wSAV1Q
HmCrQSY0s+9RhAlkHRosNPoDcWA4viuq6tvYB69ZEZxXZncShHpr2dlutK3LWM5kQXpbJ3l05HgD
kLNELgHrLMtravpyNQDAWob1heNv8Kea+9c7JwjqgN1rWZI66c93riq0n/dF2+zzGgVmNZTv2SBP
nUSAauS8Irl7FakbNZonZg1u602E5eWwxfEOYL7vqW0dR4eqtFsihPH/nqonyzPQlsYz5AisWdPy
HGchHAVgjo2l2GjfvJ1HfRUa0Fa16z+3rQs2rNOziPoMPq6/kk7+PKZoaIvI2sxmX+G5yHMxkxA0
xr4fNG1+68bf7BjvybblWDF7TEFHopkHsie9JH0u6bmlUb/ahpWssKjBcDJ71ym4FlM9ZlrEmw3c
U7C3WyuZD0mW/AhmcTmh9KMTbdwbLeVBweXLiLMeD3zWgxEEF5nsz5shfBZFgCIq3tHgICZvaPlV
E9XYYi8Ow+lNlvDiJdGNJlthPSl9j1bYYGbi5oCBHNNzOzMUltzOotH3X+yiSxnx+3m8HBG4msGY
dflX+6MdzRSZo5jbvEHWoR6LYaLNMvAPxei+xLkuMxbF7HwwtH/acq/t4HzIKvivoK/eIE6jlAlx
7ZP0ofP3v3+yn1f+1ycL4PWYNv93P9LdBjg5DXSfZq/97q7xW8KdTbk+ETpzNl4ABOe24Q5T1KFn
5jrOlr32gpOkiVmaJXs+yekAselp6ebE/3aH3imIYpZPoYPTR1llG6v0scpc4Cizf9JuEG5xWYMJ
4GenZto4DDhBvf7+nT4oG369PhJjKchM8KR/yf5/q1hNp2os1ZFaYM+poJU3D1UK9K2HjCFtjm3H
PO26aIYogI4domvJEC7Di/ipDmFSa581GPdf5Ed8sgJwcjOdwHepSv71mcK5FV1uhmo/l96VWIgC
KndvI5ofoNGrJFRvX9yEPyVVP28CCX2whCx7SSFaOr/fmysrqI2iC2Y8wM3qtXIBRFuHBOjWuNY2
LntOhmcvlMPMYrxa7v9+8U++LNf2TBM+GQqsj72PUbVpPiYDi8qYDp3s4QKb0CAxuBximFXuWP5/
PHKJxHspVIRlU/b9+W3FQL9bZzWP3FPvbTyuzDa+alJyVucOLFogsxy9CwoGRFPjjJnrvnXAOBzx
3ln8gSL7om769A5Am6Tx82zP/vhaydoHsQtYgn17apYXBjgQhRSKI1SO8fRFg/vBwfyfZ+26vkmT
D3fV/fDtA80UKgyxp1PCfM7wik6H6sxhJ5l9420WxY1n5Y/DUDz6Rfy9GxOii8OvmML/aqXY2KQN
d9CWEuasFB8XnAXiODZGvc+YPVLIYLrb6/4ti7F9V6R0y46MoNxGP+repjgL6zZ98NLyW2kQ1u7b
tYepDCae5kgnS0SJIiJwU/fWbebnjy7SEbx60lMXgnUUVSa8vXM5N+QK5N2Vk0BaGaN81yUOG2W+
uAQaHCs+j/3vC/uzrYVMGuYdUtjev7t6qQ3llxEmDJFyb72Ygww+yG3tSKQo5JFjk1INCWCzil9d
U19RG2Dkw5IPo20X41RlAQL//SMttcCHDZxPJB3XFlA3yfP+c+V7oZOKZghquo/0pgtIygnIJ2a0
mGbV84Dzyogj9ojT1hfXXdbUx+s6BIjT9LDFyo/v+CSNiDNP1HvGoad2XT3Waf/FJT5p5SCd29Q/
wFT2v3JGI5nqPJyHem9mxoVfWdjhQwYDh/U6aCCYvie8znnhnPz9jrqfbZ2/XfdjfGgUxOXIwVbv
oxIlr0sOZ+RXj36PdEjMZ10/ZZvWhP+YSOsySfVrIwW2NczkPUFaB3SDnawGvcXo97J32mBduT3n
ap03W+Fnu0I5THe0cd2ASa3SsN60BZmXnKCEbEcvrZe+JhEAs+t2KG7DS+akD7Cm4fyt/Wq6ziAP
rq2xPa8LzrWwmnZunD///Q4sr+rHZ+sS4yCFtBZ07gN8MLVWaZa95lU2eEfzEdpffSHS+At2+WdL
9/fLfFi6mdaxlLqv90AzeKSnNTyU23F+0H2+TcZyKyeQ8EHDoPz71/tsXf1+XefPVwaqRpBQ7vLK
9BjzADyhH+2ncOep9ATaxi72my9u6Kf7xs/z3yPxNLA++hcMnmnHbt7WONRn7GTtadXFUCrocP29
dSwjTbcL8bFBZSurp3Fw9lmmDr2fOSyq6Obv39/+pL+QOATTqwp3cT76cAOGMUkGU7HAC49o7x6e
DXuUZ5CnBM630j6miEV4NCCeQEBEl9l4M5RCn2p6ciAMLjtbl9H+dnP5rlJknHZxXF5/1bb3f/+o
n+0yv3/SDydb1SWjHUdmvZ98dIWRtZ2i/AuvxX8htcvBhaSGG8HxSUTiskx/KxdLqe1xVp7a9644
lAqj5M4EMcBzP+9wfjTkTdeEBy8Nj87gvMeCtmaCCwK/ZKV8BFLRVmHDV8WyIHGKhJ3RRZ9W34pm
vp1aXuQmdi/m2n0ssP/ipHpdXqTaTI+Ne/X3m/WTIP/xvaUCIncSAQjdxgesJh0nUIyx4Lkq64UN
51EYaqfschdH1lkxkzhlxK9lG27FzOReIGMJ4NREDsBO7ZlnDpO3uLW/uL+/EOIPHwsMEv2AlHw0
+THApkpYipkq1d5V3KyhkJdxBF49Dq23Rip72cC88L0KG/9gvjLgAY4zrEPfohn1/eFH2iTmtpmD
negHiscGB4K6J10qdmbsgXdZb9IC9zjhxS5wgFWBFI+eeohamSLrhX3WN/0acuKLodvbMm2qzdDw
XyPXPElsotJ7cJOxG9ENOtG6y9xvnkq++Zb7mtolBJfwMDDSdLrTurFeUMCk9DX8ZuXhwFeyQaWu
WFVRvs11deJlBdwfGMn1ZOyqRpKjZw6LfPJE9lhxF6m6kCmQV9aQ1TCf59HERNHwjynk3J5jAAZR
le0E2QqeVR7LpCA2ISSEIOh6BqLFcwh9RenyLk6h02RiEHiScifrCvleUZtXM4m0CBJepj4/Gfvh
YPf1rXIDXu+G4ogMzXxhVKt8JzACT0L7zEFA0Xjc0qqGaWNA/MtV+yPC1ExU5FE39Rt8g6xML2yN
C0wpv3s4P5kxXvdsWbkR35RDTAfBJr1K9BPUUbT2MV8wkfx1enLgj/XoKJSnT9iHcHTnC+cpkE8/
+ERJwCdZzSFK3zrAeo1fc3QPgH4z5NWPcHYuORQWctZ3T5BGONXQHHMl7n0G4GX7YM0BuhCvfoZR
zuOUxUMfZheG6R27oVVrZrZIr+HQzo53dFp4pm7tXxRMF9qQILRefh8H/IJILFpNEYui8vUz1Okf
WVP+iNrowi4Wunl24fRQVPxundpPeU1kHqWYuS2y/rkWfbBOZLVpGdt78ZvlpqQBxumFZUDa/eLV
/mQjhAzA68NUDvqc+eGsHIOwDtvaUfvERRaL8cKUGpR7yAjG+QbayRU2S+eOfgAXvvVFevWNuT+T
Gl6hLz7IcqEPL7OPEoxMRtsyKf8+7MhhWjpBYU5qX1noQArPO9IGHqvmWjXiGMK5tfrnqsIYXVen
ZOAilXj64hN8Up7x9pF8KKl5l376z/0aY/nRSONa7e1BXMd++lL50YXq3Dtr8UcrQ1IR/BsnUW9D
V37Rabmf9HW+7dsooRzKf2wm/7y228T5lAGZ7qu5tjdjRvsMyIQesTevoBI+R476UcFiaOz2R5LY
xIgEx1wCgrXfJjPDUKpeu89222V72WdQCWMBd9odUDG70c2EeUFq4so7iuamEvCUgTJ2YWvd55A9
rcnG+y/XP3xD3Zpz7hxD6dyEJuwCt5XNpkzlxpbRWVMDrVqGOGEh7RPE36EdbrteTfs6dc8dYyp2
YiF+L6joF0/ms7vj2Bw+HKKMtX72qb+dpJNfZFMQRGrfquJsUulbY2Ja5+Dml7bVi6zx+RX1rS2Y
BU7z0xzJUxJZsaAutoE6kjidrJM8/p5z077oJD77YMKklPXAB0xSKD48tqFGHKW9al/YuDLmdEVK
X6SI0Ufzcoic6Ysb8Un9jDJuOYAD7gaj5z8v57RK6aEaCSOK/JPZyrdNLXde4Hw15lvqtI/vIkeq
tF00utL+2PvBgKsR6/ekqi0EI50cKyu7z9L0NsuM06KN7ue5P9fOQvKc3XPYzF5jH93syxP+szdS
LvWTiYkmprUfK6gszQNnNKu9ashuDhMsacfmKnFPRVtcTXF5NVXTtm+QfpVp/wVY/rN0/tdNEMxu
l5Yc39cPzzbzYauYnVXBZ0MOG0fj0ZbVRY3DcG8RAeXCdg/yH6VR3Lrh8MXFP+lgljgTh2kmDIt/
oad6YnI0+oHa50JeGUi0YXwWy0TiqLzqaLjeLVnJt2lsvnzxpn12x2FMSN9GyEkV/2GFiYH5i+Fa
au8Rb2m55kOSh9sUMq3E88Stqn6lagv7LKRJTfaVR9zPkf+HW840UPiB79uMKT6aFGeUKq0oY6T/
g3gABMPtS02XwJ9XfcO8wG3Fd2gd97K9DaKnyIaLrfqdmB2oREzyRqNPmGddTwoj2c57bSVGBXXe
wnZ28ochxINprOerQA5I0w4qDtA6O1BXU0uc1MrGk7Zvnz2XgsyNCSsR3vcYxB1rdkobkaLQR0SR
KOuxGEnGGd5UMz+MITlcXbRzsv6b1Ta3Xia+B1n3rEyBmsafftzansHmdOlkhI0mQ0tYbZFWGyLw
qCSqiQ0c8RAU48w/7bF4g/oFVVCRAj5jxVT3FZxq3g2me3ygcgw2jtaPcLffhOlsk0mOmz6pb/++
Bj6kLf5E/Ra0D94M6Ivt/fTA/223FbkrFaJNNjUvsoDWugf45sYubpFp9VicuypXG8jsuzkL99XQ
2BuV41elin5tGe1zB2C3gjNzNBXaKL8xTkSnmKya4nszl/vZ6Kpzm0lu1HGemBo7wHgILmHlHqSX
XdIvfRvVUsoqu0NvUh0S93s0VfiNoIvE4mkiSW/dlywJq/PWcNa9L/b0z7qdALxrsRBCnw63589d
totEEmeNIgwtKb7rxD7NXASqdXPP5CnbQK65GOvkwnSnF7WoOUcpb5QZnsUNs13nwm7ktG6Lwvji
Y30yUbHgkkCYCfBMCOjG/vxYeT4KaPqC/aggLyxqnYv/ydyZLEmKZNv2X+6cEkABhcG9AzOs974N
zwkSndP3PZ/2pu/H3sIzJSPc3MpNsu7kiZREZWZEOAamaHPO3mtjMZDk+ao3Y00h1NeMb2XvZ2Bo
UsTvjMasR0Fv0yBapaP3OsXi0kzzp66noz0+BPxxDHyzqhGqpUVIU8ujVGN7o9fExKpGsocv9aJZ
lAqGp3Js4VolJNt+PthOFDDm3Z4QICjm/PTjCQcNj1/K1sio7iKTNrELhHleLdNpBhJAbon76NlK
EHF2PHMt4RSNfDaYxSbPTSKeQmMOd0rPUiI+zoMaGdiIyHja6HiOV568tcrGwd2LRh/Wr04IU8iG
gl7csgmwJUfqzs8RCoxLNuvnykgfy+5CVW2VCMJZ38XqO9eZfnsB0XIFJu5NkFToMfEOoqdGQrzv
ZyxiwLkDj1VdmhepKR6buTBg92eaSh8KWUcf4GjdhbegBXgh800Vt/tQUxbFjFccmPyBN1uBuYsN
759ubd5f8riTaXd6EsgyZgPsdJcRaqY4Y8El/PPMePuwss7X0Qwd4gnfrLCOjhm+mlqtiHi2jVfu
bPyo2jBnOajt3kSIncLjs73h2e7Nh6gZn9Iw+tp0xtawpRvB3oFQPCX5o5nMxO67zkhfzny8k09e
B5aAxkrnQHB0DtAnLA62FrHzIs7bxk5RYzZAorKpAyJtPWWl4mjvHOdmApaiRVumArcCmjQm/iGI
87VRX6QZHLH625kP9mHrOT839mC6lBpHlDex0m9jski6BrWFD9W2UPZZK26LRq6n0HKDodzNhsGi
2o+ZudRqwNBNuXPq6CWvbwcrfqyoiJ75NB9OrUef5ugxRYoSBli/8o0fIh1w2AiDD6CAvgoIMhkt
V1jikUrBDbLFPULedRDm2zIsNuUZ7OPJ0QTGBkkYrSl63e/fVD+Tw9THDqZf+1sw6ou2FttGW+X+
VaKR2a3Q1Ubw8PnNz/f2bpM03/tv15w37799E42WpbLviDovHfJubIJxu9btsQTXyjlA67lLHb0s
YNhKald2tqkJTspB1PkYSLTuTj/bAJu1vyfuag535HwHHOZozhNGW5QWIpjNNLB6DTY8xmrYw3pY
BeVXQeaqkU+X4NMMfKdRcKGk5fewHA8xZvkWB0qapC9q5/8YyNwV0wub66WM/AelGw91Q5rq51+B
/uHcN38H806JaUR3pH20FqegakxEhxkudHM76MVmmOROiet1AYZnnkT60lx2GFgDWPKd3BWBh1+R
43OqI+LP3l7bJPBucJE9+3BceadGyKh0HZV90gNqN5VorRAmL1oKbYRwff75T84yv338o2Er+7hr
9ZQhZJn0Dik310uAQIeuy7aZGq/8Zjrznpy44CygRO5FcQcK9NHzCqJQzeqcbxc4xh4516rW1zHO
35AT8zjUa1M7p578uLGYN8YIT5hL50OsPFrDjNzqo0Zyyd5v1w4AUo+A2q7F0uGTuILbopisdaen
N3aA3qrr78Lcxns4rKru2yTG1edP/OREwZJjCMLJkIofvUnRSB8yibxsk2M6nAXZhW1cVaTzFkJc
IJEmMpNWXhytP7/sGz76w2RB35yOqUpp6/i1qhGrIWrjmw5HDqyWla6CydX89mICDQDghZQfzhvm
Fyr8y7ANdmcuPw+ko8v//iW8BWX8NlflaYVRrmE5Y9d+KEpOXSVV+DjDZ1bsWp0IKmeuMpAa2jlE
+3DwA238+Wc4PfT+HgfHr2qtDEqV9gHjoC+vBcmP0Ys9cbYdqnWpU38emjMp0icmTe6ZOYEKio0y
56huMExmPBQZa5OSjauk8VYe77FfZUsKwWf2aScvpWkoqimNzclo75cCX881a4q4txL4i+qZVAnE
NqjjVayczU48sQFAs0/jdtbC6GCZ3l/LoOSmNh5T3tiGy4DkVzbsgFF000WJBW6MHVWZrlplIk9o
XChGelEGc9hDMuJqkfdJV52pUp37QEevVGsURq8OrL1laFHfs9ik1Ws0wnefj59Tu3GmSkph9KvR
JehHJZEEtakVDrxCXQwDwwnhg+cmvGE1vgqluaOnTpYmPRRbJ8QmvdJLyMC0ws58ig+tVYHmFzkG
zpY5wNM4mkHRWVqpN3Io9cG+VCGicwDSuf1SYf4cymYf4zUYUd/7Rr/NnOjc5an9fXyV6WXabxQt
Q6M4+P777yiqZApGxM1Qg4C2daTOWX49KPT4GhOcVI2AChk34MmU2AeNXzoJZ5vNWFGaW9+AByzu
va4K1/3YPWuFabtVTZur0MQBO4sxW1UmV9FwsWvlrrf066a0r/WJRLYYjAd/BHdiQmM7JSuDcb7r
ZPCoJL7bDSaEuzLHkmmuc8epl7Mgshnvs1iu5iSedS70vWZW16jWHoNgYG9tu4mIrooWQENjHELh
3WL9os7Owltoexyh4cpvk0vbi21Saw1C37D3xBX7jCp8MFI0yUERXKWG+jXV9achwC2sawRtKL7Y
WYP6rYgOAx2tzZhXyONae6cW9VXe6k/eiDy/He37ETHwqlCzi74fyRWWsIX84TKJsvEyrkkM6Zvi
EPjJom2TYM8T/wFVBXF+cJ8KwoGUUZAb0lrqZTKR2b3R9OgPoZjBbVfeJmZcLcfyp7SIgWZOz5dj
WG0CJflum+F8hgUoZCCpr7K+RqqIV6gzcN6lX2XcrxqFQpoc8oigEXFTBCSEiQTw1aDpbhmIctmW
9t6smp1J1uY1DKzn0Bt45XUK/zVCGmsgyR6+05B75nqMn8ueiF1LvRean2xLEb0A5VkizNKWNafr
hTPWrzgomzpbQvuKNGeEjgL6yuM3caRbDkigVRMZ5WponZ9Na77i5pUKfNF4LtENTbewWrgE02BA
c7UQu+fQfhtv2LbTsO0M61ujPXkln7uJZ+QDZ/XWdq5CD01IOHXjssBYXCeIGBkD3yBsIkV7hUI0
XNZC/eak1mPE+SsbjX2r5D+LGLxbF31NvPIbYWNjd1M1ihvm1h8yDF+C/iGgHQhsnMv5IeuZlCPP
QO6lp+1aGTNWuKxR80s0YGq2zIcw51/UOFgoWXMfKt6VGaaGWxTdi1bQj2vDanTHFkX1GJt7JmBk
5cghBMgfpeA7cjxkj0JUzLBGjLZipOUYozFIJ492scGZYOrpQPpGMPMD7mPvAqgK0nNf693G0XZD
rwLeyBtjr1KFQ6BLklRzE1fxd07I4Fs1xkuZIv1SO40pNnzxTO1CrUNEulWNoTRBew0fTza8LcFE
cQLVsWoH34vZQ9Al5lIpjWsrRYMCQi3rwX6VhliYdJ0XlJXuWy+AfV2thIOUDPEM+iOF4A0lwggd
908wRG5GbVypY/yQhaq1klNGiizDv3cAEZmA9HZl6F3kjX3fi+EuE9r9aFgvzhVEGLAgDCjTCZZR
jkOpl+Z1X2TfM0kFSZHeNwfGQWPDqs3yvVUGMdIL1XenrH7MLbFpzO9tkq4EXS6tBLEztP3lm/JQ
eDTh/YxaUFvPDg6SLKuMmCMTxa/W9F+Q/yIILsEfWNVt538pENnDEYfD7tt76u6PYX1nNDEmEhKx
ggyAmJ8wBIY0vlecbmM1qBspuFxxpkE3kGDHreLgOtfsvZRyW3RqdinC7KCxn3D1UYXA67U3bXVV
WSn2YD2LqIiqLrP4FhYfwxJJmZ0Kez0lPY+aCADucrwsFYp6jupRz0Zwgt16XWuGsuirGz0ymmX3
ILZWW4pl2tYH3yZcPb5o0+RrMvS+O9gpTMNpM1U47PFsaGuZpLc+6Gs03y5FNQ18/y6wY2AovMSa
092okW4t+ly56k2GEOCUTrvk7ctAX7EA4KPs/pw8dD/+mjOBev7oqlPxzP8TLStaAAEVAZGD+EaL
cKuFzMWieunczNK+0Xu/tkZlZRmFs9PhmYlmiC97ZyVL9SG362RdUKCA+fu9cuw7EHUIpGvBDDPy
xeDbkiE+mdhyOL4bK4lqzNVrbPsFgtAFGK6bIqyhNI8h8BJ9WjUSvn7YzLOVs2iD+CWWQKoKs8JJ
X09u0Voc5GznootDhAvzLDMMBsy5PBsY9hwCTZrsQbhpJLF15di7tqaztnXSpRhOFoK/UMooWPo5
f64s8sMk23Fb9MNVqAEVFiOkNhEDTPRNuEvVCilLv+lT6HamY7Su0ho6roi0Wul5GTFCOS/nDbkQ
Wu2oeyU0+gVWRwACKdu3emziSyhOyipOJNQY6GrXrQPSup94wT1UEji+A31205Vri4bPMonCYVWK
nhBzGV1qrCp7G1BDVI6vk1b1mzpFN5LCQoT6gW6jEfJHpSQsP5I3i1o7DZzuKfKMP3Ilec5jxNrC
HMmM6Gkv6/WqYfj5PL/Az76nfvtYWPyJhLlIT3n5RPFTOq49zBYodbjOe1jhDqHKmQYG3q8eCw9u
m8zCxLXH0FnXxvy6ue1gXcZRfVNr42WURxd6jBBYy24dc0xXnsN0VemS/RwABI1oJ0sJVjbW0oVu
SdfHC4JLIkRTSRBcW3/NHazpGc03Wl93Smw8FTQGtpEgyKgrfqoOK1KnMSEDeC60tiXcT98lLE6d
p9+GLYPcZ61k6xy+SgWZTSDghYvcY6FL6dM38VfMOUAdJ6FBmIgurc7geGTHyRZbxKIvlGjbO9of
gxgI1G5qxvR3VPoBbiMHyGWdILBz6nGDhuZbJ4du2ScVedyTJ3Z9OB1w3owX1mizOKpU923QBDrL
XldVt1HQrAUxPEtopHCPYnnR85c4nj+OY0NFr7J/Bmm4E4KkxoDsEEebV9iVr4xuZj7ltnJj9fXS
tstx0YxcOCZEKrZomVRCfUkzb8ILowyutOJrq+SVaJPiVq3hLYxCnZZTXz9XTfXUAPkJ/eyi89In
JWQWqfP0oPX1g1+zuYqHcjWOpBj25jZNQ96mqQvXlaeAWpPRg2zz156XZamaY3XR0THdpCr8z3AK
V9nExIqQ6cJTkgtppup+ag9aFhBpbhu7jH7n0sycnxZQR5svAjNT7noNwpxq7B4CP3WQc27wsbJQ
G6m1VsHBa2yFZ9GssTQyAq+FADQvg/zVSYf7ZIK2k44QiQbWc6NItxy1xTLgqLaM22FdT4W2CbHB
ripZXJBdwDJijf7Km6qfKQf0ZS8acj1fJaj8K0x8yM+8ON4aIe+dLJM9fq0p4Ltuw50ysohJbbJQ
u7VLa0pequJ7UscKDMQcSI4+HLQErtfcTMm7BBQEjnDm3C96nzTsMmIKTn59MO2yXjkBW+tA79hl
WLdWmMKjnpIfTgmvk2X61YSZsW7VQ8Pa5hb+eGNGNW+nTABb4n5HegFdyBravWdGr0NtQPVWX83C
Cq6AkF42Ksh6RGsqNufd1Ia0Nin8REmhLQDxghiyyQOJ3rqehovGA+d3B8BjbK9oLrYWNNgJqehi
yhLNHZxHyTuHdKrb59FQXIUpiq+prrhkUty0uddsSZGggxqTzmhlhxD928KJs0sr8GiLyVfhePdF
F6ADjn6ofQ3jzae47gcDWRfW3qnifZ92e92EX+L7Cji8ywjbGXJOykdAFm7ghhs3RfeqyFsPBGrs
TpNr+gssAnq7GPKbsnggr2NkThU/BK/lDOkR+dPoXKf9vW99m6C9SsB7UfFdHwj91U0MnTFdXx8o
R0+yLT3n/g8vvMBNaYnBzSZ84xNhdn56CXtuN2bNLpTBzrfkJlF3UV1fYg4lW4Vgtdo+sMpfDcCf
MEfscwdQia5fKEN2PeiP8VRcJ3qztzxlF4TxJrHIiR/Maz9hqmtQy6BiGW6HuKc5G6xBfdAU0S81
EVySorSto/xC0ZSNYLAhBqFXqO805abtghU1gY3k1EVlkYMxMcb6uMu0xRSBItWcQ52P+9xQcOS+
spxybFXWRiVdhRXVbsBflQPspHhdZDNZf1pVOf5Ozz+kItqyoUPDZN2HHeburHFT9jmUlLaeTa6z
MNYtmeJOvdY1cxuPAAL9+qFx7mVbviqdhzFMXPumf990AHpzh5OftxSyO9hTsjfK4D6W0ZVU0/nY
A2KScEkazHFqXjrjeEcz5KLRmb0UoDWToj8K0R3aSv/hNM1L5nT3bG0ucQkXXX0pAm+XBgkiunjp
hO2dYZUHdAzrwNCvQoIuCLNseMnM2L/tzHprC07Eln0Xi/Iy0s0vMJ520i72vuG9TFX6JeFl1VL/
UbHFs4rlWX9M68sYFGiI8ygfh70XKNuENdPT1Sc8WHtV7R+QIUFiZhfjRLtkkq+Op+4qU2zKeLol
fGTb1C2zJhBBoJtBbi/hGC5Jedl6of69UG23iMSq1e2r0ZncMfQvxzY4TGFwS92apcxDknc95By3
e3VpKcpapANEYDDZgVh6RrHqUmxCYloA61sOFqLqRJKtQrOqIQ9cSqREGSQ4QHGkbKsgdSuTObNM
lqrx0ySMGnIhIpwdcgZ6v9E2mZSNVs2kHRhfjbF2DOVRJRDOJtUTTF7IKaa1maxtseo1aKh6eYgL
1l4nye4D27jpYFlN6apEntQGyq7vC4SNcp0k0x5wiTuM44Ph0LAaNh7cmbRVF7pEbYfZFAwvgMxv
PhHk6kB2Eh89bcmjUuJdgIe3QT0XE5blhRgUpQIRL4PEIV1T4UP2pIl0QHIIjc9YNJLc31dSrj27
3jUsCBWNCCNQ2Di6TpittUpeaRrRLrAsdJHtolw/VPEO0+TeCbR1rVRbOn4b0IR3QsiHiZN1ZTq7
viYLYOSK7MYa32e1Q2tvRKseu7TIkm0WjtdWwVaSxRadiblINJV6O2YTZjGPNbIsLEoCzQ7C29aC
NVZo2dasxXrEVl2MVD40wtu7fets27ZZ2ti9PNq/tvJVnX62KSUADhXYGpZVb64RDoOqy4m5mkmC
gILr0u0pSdmVvrWicq0S/a5e2MF8jCXusjdcuoibFGXT0gymfVVxsDGKPU0hjM+Ki3N20XXfAzYH
MdflQa9C4Bwq8pNG4VxbvNQ9tWLbX02NvwL5tqIxd8NPWeuCFGjAhlYUuUqfXkTGCxk0S48vPVR1
ttj+VkoBiJY6jjetcj5RGrpKQCwC0Ros7rr/Mtqam8qtrK1NVfTrOa3HgydrN8oyhXqd63dJS9pq
WwPIDeVq1NMnsJkb4PHLrkFN0Y37lCBhlafWGswbNBaM2CRCRlkq9rBIyBVt2aBOpVjHYC0j30Io
4lMrCF3oB0H0YOY+Ka0imvYdRk7FUldlu/LwCjXZJiKhWZt48iHBjCAyFQm1krw1xaNyNOpf8dys
MrtdVYSuhI7cIN97SdPqRl1HIy0d9YqJhppP41Ypwcf47dtM3/GDwZIQx1WCaSR/WUAN7xFbtAEV
cj/dYFwRYNIU4MgZiPxa1VwciG5LwJGNmcbhWgWLnlJatHHiZZU3bA1rjtzaFvz62laS9UyPnkoX
J9eimvQluYyEirTe95HINcYDyx11PTzm3ninZV/tAf4h6AYfg7CnAHU4dMLhozqu+gbCuMNRnnBU
hfHnxj/SNliHo7mtgLC2xHb5ECXVkDyloQC0J5aq5ADKraGtXWQAFx1yy0ugBwnhwIyCjVpks9Fv
JZG0T0YDUjhc6yWZK4OxL2pllauQ/obqLqkztsqdgTdDdYMUbADy27gML2J/ug1LfaND0WmNbmPG
4YOWTluha7vG4tRQEFRnW9cEp+9C4v4KsuQYBmsF0X5tsLUN0fqqm1JT1yrRPNipwdix4NH29Jpw
U2ly0Y82mojM1Ub2SNyflU8XyZRsLQHzE1CFLKEcpksNkX9iwOTlKprjLecJlF3mBVi2pUGqZ+vA
N8s93AmI9ZGRe/HFVMJDHUeYjALkzrob+73q/Rzs9o7Ryc7CXo9glo2hWLFVdNOeV7MN3U6aK595
fVXYpLV01q2pvGBG22tptC10uaur6aKOw0NK680HAqsbMx+C1KwOL5oSutnaiqhkTOVaD0rE7/G+
q/L7fuDUFccqlhcQ3KP9mkgKxtFwRRH5UIIy1kDWg8rbCgOkfPlHEdhXMajAgEq773m7SM22SWav
vRB9ck+ypH4bTDAWdHLSp5XTJ5claPRi0g+ccW6iWtvZdrrtmleo55uiS6+V2IT4F+xCytFdF66K
mLeizbbEHzVJsfbYY8SyPCTxuCsi9cr6HpVkjfLYfNbCvkAXQkPJk8E1h2zVGdgswW+8Bsiy8LpV
5F9S2/9Wl/3D1AzLBhNfVsP/NJKVqCEY2tOmSgx01MSOsVJpEaGj4k4Z20XPib5t600nwpXe5Oum
KdYRNlGR91fRyLk96tu7uirImu6rYv/rlypWi72txvedlpdrTIf1PnQC+o3zP/361yBIBwr5/+63
337j6K+8/Zgxm/76gaOu9ujJ/v73t9/+9ffO/PbbH5SAFXJjtHYUyLqD48f94e2ffv1y9N8KL8Qz
9vbbVUPRQYsqIK9//z1j6qnS/fr3f/tzjv6IoZNTjolue/Tff7vc0Y/680pv//Ht7wAzVXcjAsVf
/+ntn/78c9TBm9xvkNAkrHZWcFEa5pPWm+3GTJTmQm+r21rgNS+LeFgUXvNzVLoHvadC/3kz6VTn
bMbukL+CuBt98/tWjqEGJXAhurLwlglm75Z+DFVKMc+oDE51zmzQVzMgDi0d/bP311EhZuhFQhK2
V6VwXhERqx3YquQ5Mvu1zKansKVnOVXo+QKJuaG2ecktec7Ef6L3ztUxVtiGcPg4c2frtyZ0xj4o
y+CxbFQ9hBnacOIrS+crYM2LqM3uWxMWsT19SQAOn3nQHw2RdO1wLCAM0vG2qM6RCAFCLRnlFb3R
ZEhWrdlsdAXqqx9o8dK2NJ8Jw41zbGYiMeFKzwrvHrh1bNNDmU/I3VjcT1PDrorjfGpEN21m4LIi
ZGBKSV/1muCMTmPumR7163/7vGBJ3z+qQsnQb0gelaxJiUBy7tnGGe3WiZ71LINgVDgOZIHjQeFP
VpnATck35tgcMouz0JUgFdak6v75KD+h0cF2iS2QhCHdkG9i89++9tRyqsDrWYXsuKIOD0MqNm5z
ekdl7R/Y453ROpy8HDBAC+0wNI5jncHEDq+KDTSTwLWWQ3I55pnrjI/son3UjJ/f2oln6BAlpkMh
MQzE+kcvcBUm00i8zOwWYumePM54hNzClDSN28+vdGJAODpqSfSIILxQ1LwfEIRRTGrBi7EZQsAI
KaV/vbEf/nfXOOos+/oAkctBMBHhjEuoCGMxW31+ifljHo1rbgNBholzBhHS0RSA4YslulOyTeOo
T3Ye/ugKYxuoo3rmhT/5xdAmn11KQCuco8fV0RwZVIvrZHJ66tLoG6Kiq5nvB0jkP7qlX5c6emrS
8LvSLJA/FAlBC1Pcub1tP5Sp/8+nBB7Zr+vM4/6310jpRzHIkltSDfNWleJWSYNzksaTo8yEASdg
2DimfvTY2tGqLMebJTOSYAFP3+LN/E++GVx9DhoGyeRzJF8pbEJ2KPWiFumBRxuj62XmWhu/s6s/
Izg6sdwg2sYvBNjS5JaO5lC1c7KECQKp15S8BmPnThi4jeAApTOV1n1ZpxeTc860cXLgSeTMAp2K
9kHWrFVeYjEeMhhExX050fCbzVkiIY67O+NNOnUpLFkCOgjPU85U2N8HxJjoQHhii4E3OVeOwmnR
11A4QneKcuuMxueEeItkOIznNlRHVcrj95aoK5Ig1GzTJ09pqx3APN/Jyb+J/TNm8lMThIHOTJKD
hRf2g1BNq3LLN7tZn5deZIPyPeeAlMrwjL/q1GVwNwG/xeXKd3U0NqiXp7ZPcX4jJHTFfFiWJJFZ
4q/gwn8LwJ0T9z7Md8xBGq5ENl+Yat9/R2U2MNllXKeGom9X1Ji4luXd50l/hTMERFhy8NVw7VFH
s+qSmoj1k7NbZ4iN3hK2UGJY1+ShNzsXDsqZV/HNv3A8GzuGRA6KGhLo79GUMtXNZHsJg7WlvDjB
WvQLcrwg2hbmWqF+g2ARxKOJxsSi6A1GrX6Z2dVKZNKhRUqSLOPGXhhluph0h5y+wkVouG8jYzEI
f59x4FNkvK1oHM9lL8J/1p+vJh+tgVgRf7+Bo41tHdSmXc94K7/DqsLGlu6VvjH0H4PAKCQoNxnV
ytCrM8v+/Fw+PLe3fHOBx9Y+3rcretpaecmbJwKbgCXqLuA1FNqOQ/4qUWd/fpenxir7J1Oof17t
aIFJR+BORcTVjFbn1cZO20pi+u4/v8rpeyJ5d94kY4A+GqlZEDe1PfAoBxMQO/SoQQ02PiFRAPly
S54ZeqfmLoAcf1/taD7p0IVERc7VTPN1pOEnxbgxladAP3NXp58dDh59to6CmXn//nkdle20oLRg
K+NKyW5VJ4fNUP5Hd/PrKkfvUdJNai0tPUN79oIDcmEQ+INLbKUZ/8vbORrvBXb/bhRcqEMxbKff
E/3FLPUz4+3kSMDgJjhiq3g7j85KLNp2xxw/b2jqjdK/CguqjUKXSBvQETlnJvyTI+HX1Y5ZTJhH
wrbuuZpv1KvBJ8UD1epo64xy+8zXdPrG2A/g6kFCejwYrFIthGqNTHfipQ1gbDwHT/O7RNjEmUd4
ctjNO4+/rnQ0IKBj2mpHr28zSt0N+z1ZpS6ivTP3c/LRARBlP82iDIDl/eCuMxF6GUEbmya/ndcX
WCgrUT4FdfofXcjAYqHxywcXtG+MMrMkqz+pjG6R25R0aNERvG6kZ44gH78i2M4E3rOpQeH7oSJS
RxzooDtkG0+R65nJXcMWb7BKem4ls3+8QeRi0MdUprs3QOb759fpRaC1RKG8XQzVxFOXFJtAC66U
ONik4kKvDxnA4s/n2Y9Dg4tS9LFU1dRBWRzNSPHkJBii8N/m8bRS5TO03quUxL3Pr3Ki5MNlTFYn
S2UPzFHr/b05GjpAmfKVSTK8mlWaI7MBQB3+oV7Q9fec3cAWI6bTIJP6jO7+5B1SJgAUoaqMTf39
pYnui0y/5DVrlBkPincetx4ppavPb/HkZSwugjnTxshxNBf2Rq74Pm34je+hsaH5MdEPUKArf36Z
k0/SBEVCqjKWGcwb728njnXP8bqExV5v0HPQ8FGwuE93eUWmzkbtAneibiZf1ee8/Oe3qOGcYarC
soM79+jSkZ4ncRCNKZth0OK5csE3Ddg4OzMFvynn3+9n0JHTHDVM1mT8jvOj/u1oqU6GUoexnW5K
P1WRyxjLpCto3w35taLSjcb8dGlMU7HFwdGBJaIiZoQkJOYFEmE90lF94iNvwul7KPDox/a1cJrn
pOa51MY5C9PHWY8Py87TQWgJpfHYwuQTcxk2jpFu2ki/M24Ns3Ap3d7oXnjmzDM/3eOnYrHnoqdr
zJado+mVHl9C3rFIQVIj5LZNbjhUzDMr+scDgmZqyAxwjYBaYIP3/tE3doSgv5lSEu1Iks2fx9Kk
g/9HqqJdHMuVTkM/M7Jvn4/p+Yce3dm7ix7dGeUWhGXILTiDA8yHfSDMHq0g7XuOIU4ZulVev3x+
yRMTO55C3lXGM/z+Y2IK6i5V76yOSxbVkriQjWdOm4B4tiSkATvV5+a/ebt6fIu6wTpCgDknG/No
Ozs6ddBXapqSA5cuak2uURosVHDf5lSuMK0uJfkM47htRwlo+ty579Td/n71oymwtYqYGLwMSvoc
Q0hKltaR1Ubz3kdYH6fWn/PEHFVD4MzNn/f1Z/DK3wk3R//6P5uf+dXX9Gd9nHfDz/j77/zPv03F
efenyNbhf8c/6P/D4BwcUL+NwjnC56/AnflJ/Pd/3fys/u//+T1o5+3P/5WcY9n/shiRtome1DAl
6K1fyTnav3gRAfsANoYBJeYlIctJqf7v/1LUfzGGKSgyAbHk4ABi1vgrO0chV0fM8CHqzhJnMNF3
/yQ8h0r8uzE8W5lxaLKzYyMkMJcdU+JxWfjIKNMOF5niyQQPTYtANjB6od/rESdjIr8V+B8Hb8jK
/kftpFr8va+GgNyPGsJXSoJYncTVwjOzQb1qjdgq/KXScD9QPaaRhFMt0BQf8b7V6VhuRukrK7sC
PvMjmBQDdWcnDJiV84szoGOkiPaseLkzLX26+IR2j/yUKy2e8lg5yFBJmmCphbUASuZVg+YtIoB4
PsqDClH/srfqRP7oazW0n2CS5+Ulvgbyh91cmwM/MUhEzlOPr9h02GCS/Ps1zZASvaYmiQFf7JES
H0rlokhVjDO+ZdTfajurEhzvHCVLFSkCWtbbXhRDkt6AslcH8WTrYaEOK0cLlOJLHmXgEYNQpjqJ
vUpgl6g2cf+mj1qPPoa4Wj/SLge7yAlANPywMuXlVAeyvTIikhHvPb2IOxTCHX6FXUwHIwOJHxV1
MrhqPzb+F1MBRvLoJ72wnrPA0MjzG/sygRhWd012o3I37X2jwSIkebQ0nEdy1frav058fbICV01C
C3DXFAS6ILXIcobxWlWrrKoXBc2V/sI24qn6wwqJk3YWJtld0RfE40D7nYIQ6EfTSoRJAk2Qo4UM
vLySh4hMM+dqigsDV9qkdcYiKKWBdJGoifZVk7HI7wx6M+YBirEur9vKDhIUMyo7OEx8qY5uO7Ij
j2AEJNtmjkYzw1gJbD9EohFnpTpINkTiZ2bZhV0vAsXvvedwIKQFvWpTdf5Fw1SMIlIrkNhvzLAp
UCOZbR7G4He9wQSOWhEj/pIFJMSviOg2A8KWB4LaQfPY7WXHzj1ZZilBdeQfZImuu0kW6bcFYkUU
YDERjwiDsrAlC1PPG+wtgx88qYEnh3XcapGRLlKvyvXLyUiTYt9UdjjurAZ2uktRlfoz4VF9vlCt
zh/3/kQA4bJ2AhFdhFljmg8Kqkptaxpl63yt064On229GPpHoroLyyV1LjRvOj9uTGsfFUXfziJk
fcDWa3RFf4nZalArDRkPaNO9GkbCPtiI3PDSCImOuPMiYmP9aQqr3WAVSbLLRaIo18SbSsxISWQq
iGdUCOvLNDLZGuTj/6PuPLYjR5Jm/USYAy22CSAVZbFYcoNTElprPP39wO6ZzgTxEz09q9vb6kPP
CER4uDA3k9AqaU0DWn4p1obY4/Trvf/QS8CuQdsTvz403agimz0kQQCNa9TID0qUScbXMh7k5JR4
Tdycp54s5YcJS61yUCIj9k5ZGaE5qiKmW8JarJut+s6UikTnQBZZpN32pVFpKDfGjXRkuqsaToYx
sUNVFYjRPSNVxWDXmRHIjlnmhmxXllXJX2Xm+JTHumA972CPk70nWOlH47tilVp9IwdGJNwN/Oj0
tp5yZu0rP47QEwDaGZw7zhIwrtQXvO5hzKUuOkMh2fWPbWiiVluW0wRBDkxklKfgxTGMz1LFlJQt
j15WH6oxo6IAbrumQ6sWcIh97MUSgdW+MCaJ+qbmKXehao3pnVAXcg/6LC+6IobGQbWqj0zR9N/Q
bq3BRAJDjk1AXWIxIZ/RNITkNoxh6K/O/EVQ/ss6d34nwqIMZFH1rZaSvwxWqtfzKP5iIlfg/dR7
Oh2/xl5Ro+CukdWo8W51n8YessIBzar4Edx2VQnwdgKyruYpkrxOoKSSoGI6BSIi3/sytmrtybAa
UFd12mgQFIwBAw+/5SrmKdgp+tShEKjrXcUbIBuBp9uV7ofEQFM3xeI+LJswvytqoxCfpAhZkNuq
SPXY1UO04t8JkjE1oIskMFwafqiV6tw2vExH+QvRMjzLLjboNADskgQhm2yt1A26KMlUK7MhwTDv
i8JLlQ9aigjvgzdIqXlfqTScit3ML4fQdzPq0GVwe9vynCRhiKKxqRpF9b6PEN4GQd3xZCBJW1p+
XR+rkDfgzgizNn9MpxRaXlcqBlPPaX+OWfrVg/BeOHoCM6jvzSTUImgFFLOfbiAuM+oGFaC6jYBu
cxjTRILUXWYsxrEyZWxKcJOdFjgN0quGONNuAyCjYKwaitPLWpyodj9MfvCA62Z5KPtOk/AFXxiY
7mAVpcUopDZ5djGoWY4GDQrwv1DXScZwp5VCK9a2kahKMEsqhRnjLlmpF2yuYka0hpA16nodvHmK
34NNso+GLNkNdTHrWjHMEvQ+6Aj6VwPjG6mAChxdHYhWxXEXjGJIEZ7RuwyJ17aRfQC5Ym44fLM4
Np26lkvthn3zjU9JT+9dYBq2KMDmZ2XhJ8AJirhuv045WJHADjVonHg/arBDctAU+lMcmKN8FAw1
Gk/emJnKtyoS+skuGynub5WEEbznCsAfuM1kVAk+CIhoUwwemczHUMv6efgxECTJc8JAjNVfPL5h
94zfEHX6A/SVq505pAZaP0jtlC3ErHoQ1wdxNCbTOGgygl4SbYjcIFuIjRZFLZ7w9k7qY2SbT2MT
9YrgUDdMgh/zKTEKB3bXvNLcUdcaUOqtIo+NuEvA60Y/5TmSu5XKYhKlHXSfSCW7ooVMa+7yuytp
q3i66PjoTEhQq6dUQG2byJK+zyKhC3rCpxw95SA2HqW8e1JS5tJlORAPltdMthQZ4ZkB2z0Rygmm
T7vw9HovxQysgpHtHDUBsVvkquH0kt/dFPF4DBmnGCrjvyOVefml+tyVYjiJ6gaj5Ne/1NKbSlWF
EuVnX6xvJBO5F0Pyki+CnzBs1SME9O4i+v4zS7mUg7zOinTgR9AjGNQz5rKyAb3qtUGYpzNiwGhw
u0GyTlLVBwXHWMgAa7dM96TF1DARXHDX3rZ7XTFAAJNOtoXKElI3ugxJw+KTyK3WFa2PNpdWJxIY
1rF6LE1pehTh0nYF+Iv/u3W+srco8cHRbAmmxkSy0ATykz5O6EMYdQZnQTAiB1030r5oR/H4D1ZJ
qkCFlMYzKfb17pa5AAlpoFduY9bhXkp445pBU/fiMI/C+egMv21v8TXnVVKRgn8CFMdM8TL/+0XR
KE1qtLY1pXQZAqrepWGYmY7gWepDXgbCI6zpMA8MuYGa1tt256/1V2b/8jW5ZBxcmsPUZZbFqkIK
1DpL/Nqlv5gSRw/R09hK5W1hAZZ929SLcuilLYnawVw/pST2cnKU6zXKIyM2WYyYrTKLyNOoOAHV
coyx/jXqw7NStZQTRqYdU6DucWfrQfc9N1E8n0bE4V5+y3+V4/+99P2h+JW9b6pfv5q7b8X/D1n8
3Hf+v/VvbdL66iqLn///P7J4Tf6XKtEB4SCQIWso4/w7idfEfxlINkJdCo7lhQXmPzm8rP9Lxu1x
cjXLUBETwvH9mcLL6r9ohxtQOzLArIO0Mv+bDH7xFiCpCCUxPFoMqUpg36SX43VxRcKaWlg7a1Fr
/Wg3DFxpVXsINI1hYB+gMUNUNdMbFjCA5rMZP3bGZxRyUCf43efWrrOemDyKYjoFRr+/2MEVT3x9
h+Yfhh9EPBThWpHfqC5cP5neZAZVWDitqe167xs8cTqT+m8bWdyeP62wfl5YAIbqsn4xpdLAG4PE
tRpFoQ2l00dykVNvwLsKOQsTRxGa8zTqdkpJuDm2wB9Kme5SLxGlN2X3++3fMzukvy7zq5+jLTAf
Vi92Rhj7hZN6n/rmt5cc/W4GVpIRiJ3ztq2Xx3NhjLo9JXW6c5SRlqxXBDmi1M+i6DQ1neGEEPdp
fIDo8KY/Sqe3bV2XiV7WdWlqCZkBfZLUgsJoBwjf2CY0ZfarNE+GLv6MG+NX3Wi3GcoRG1935Qhd
WV0cIWbYG7FN/NIxedhMLd9L2Xsd4Zu317a6j1wjyhsKgE4Ow7UHTnTmW2GNqh18rX+sD56DQGVg
N66+j/f+Vtn4uhr/x1ZeWpu3+uLCJlJoJgi51A7jNvv2wDj3Xjg0B2Pji22uav4dF3YqrzRJTDzw
MpH1Pq8YylbFr4NoSx2j1G5ikcVYhiv3CiwFevD09p7OgcDyaKqGRM8TJ0BMtthSU0dFC8lnZqCQ
UYsCwWmVYqeKULx21gZmcXU/yYTxfwDHlCXYr239HlpGs3bUg3eWbqrjuJdc8SY6vL0iaY4cXy/p
LzuLyHIImNEuiWKxwyH5anyabhgkPoQn65Dv4egsd8LPDZPyqslZJh36dyLoxflXSy8acyhfnJH6
6jtIgPaeowIEssmLHMHZIsJd20nQrMTp0BzSSJmv48WJKUZljKtW+HOFh/gAC/i+OmyRtC3Y+v64
ATRVmXW24BhlPOraDtIeYgcoP3caBwWWYhd9pg9oQwx4yE/WuTugBPnB2HCWa1+P6Qf6edC0gdNf
HEjPUCdA1rwTBTw2+f2kbQElFj3cP1dFLiZD2K+peJLrVYkT8pAVbUMnuR0c5Ett/114mM9i/uA7
W3mVunbBgEP829oS0iLIQ5TmDHY6vqzdBdOk2jrsOUXrpa5RCwFiLS1kmtNeydLfVK5J+ZigjeEn
Lfxh55WRLcAn0yUJk5kfmwiaoGhya++T1qT2lEKtoFqRrdbksRLtLdS1epTFTAP83jAxspZ190Ly
MDKDCbBFZrj/h+ylJ9ObmnNDVW0nIeVsJc2zr7TMgX8X8+6BWvj3MbbOQ1gxaBlufN758y0vp6HA
WDa3WxRFXwTRML1IlYCCtBNQy4jUj0n+WWwoV/j3KBO/fSvXTtLcGaYmzFQNSlzX37ms4AiOkSh0
JKTVPJlKGARBb5tYCeo4jH/ZWHYyrdpTKAPKJTdE2qt26DIlqZzAHgY/vMfqRt2Fp/a2PWXv4sKh
CN5tdetX12gC05OAyJB7LTwBAwKy0AN7BCil7vQoQxT4y9tLXLEA5TV1Lkiv54x9cR+raVBDq68b
px/hlzeeG0XY2MSV4OHKwuKdtbJGiAo0T2AewJMhKGwOELgwAPX2QqSVm4idGes1Z4zgG67PQ1h0
sR6jrEMUJtoGUk5wcDwx8pk5nmPZLd/nkXL1p/Fmy6WtLhC2UxHGdrBmy8h/gHtBQ9euhE2jsMXh
bmTceMxPG8ubnfHiZlHQp5oiA8qiXLdw1hXNKTEbWF5yiqBAcYej6sSB0zuajQzh1kzFfHnesja/
iBdPEKSofgvNL5upM2+uKDtBqw6V/NmaTpNawbuCGJb17u0lrh5F/IakGpbEa7Q8ihaiDqNWVU6j
nZRm5vXbVPxccU8Qdv5lYnEWxSgxhAYSJ6e35/tMiHki1XeHT8WxcdV9umdqILLj96b79tLWHqUr
wwtnlYsdTTMvqhwGh93uttjnNrP73yBLccP35fF/s/aCAbr4erBB1DqpZsVZaT+yTDtwlCftILn1
e38zWtla2zKMoE3VJfQy+W5O744fFSdyGI3+2rmKC/p2M/6bU7fl0eRth194HvV4NfOVMDUgZjJb
qR6A+e6kY3Xsed2j85altXt9aWhxBxDcoDtLrd+pI58W8O2oxQ5edMtvrR37SzOLJ7PwZXPIZr+l
PEx72VYcgLj34+OkO0ibO+jbHaF/2Tgga9f70ub8my4OSKZBjenFvJ2N6Z0AfWu71lW4EAnfrrkp
Hf2BYsYpzHd8RHsOcaOtVc+b99ZXXHjroUMQpg24iaK2q05zrgfKDlFyG4ftZod00+C8ja8MIicN
0gOJ21do0yb2okH3uBPyIb0f7+b71+z03fQxQos1s/9Xe8vAcBBQ52vSl1uRfwOP1J2ih24HE0PN
liLY+LB1XNfeP/mvBRqLBwLgRJR6ilQ59E2hblSe2rR6FPLuiyYY798+Py/jRq83E7kMhaCBYYWF
LQOlJEv1OT/cwQTl0P0AyLS6S8wjTbbqmZjbje3aKaEGaQ9xui/NoxdALm8jBAtlor0diK95dpm4
89+/aHFZ08HogsRqIUHthztPmxnov1A7Zl4qPU/+p7fXv+rycD5oRuCAgN0u1t+UelXAqwNNgaMf
ZFvYJU5uy49zlpE+tBvufM0PXRpbLC0a1KHM4QxzQqX4pHjmHjjuVzWQHzcWteZYL+0sHBGiCV40
qSwKRlY7PE44Vu2guMCkt9zP+oqAzNMMpjRpLC5/rXawZwTN/GJAiA77yX32nvbXURlt4SDj73bI
D23mai8BxPLU0gD7j9n5Bl14vZ6Xw/ckSFTnOl37VECKBbrpGJ/D6BATIbYBqMzdZM/lpqHbCuC2
Fj2f4AvrmZInnkeXHT5FgJC7ucBVPGb7DpY5Z/wRPnZP4g6i0eeNr7rmFi4XvQh52gHcT2DiaOfX
ufpp3PjnqL5pWGbyJKP6eUTJ9SbcdPBrLwyDpdTpiVY5kIvVSgbQtKZr/6hhSMf40O//Tg1jdVOJ
+dFOg05Ue5F4vNhUOHAERrHFyjE80JajgjxKh3Ca1WpbEfFafqHTIOIFIb+gS7QI4QRJBZ7QCi9x
B8q0zhxVJZ6DNse7yR6+Tb/6o/ITDL6z8QFnX7I4tWCGlVkXjiQN0Pb1uclDP4qKiApDt1f2sJsB
/HEokX7MHbrFhbthbeWZZMCdfsmM3pXQnLm2JhaCXoaAAxxko7kl4Y1003yy7HGv773v28dk5ftd
mVsEIhJk3K1BDdSRPdEdlG8dlKtetzUhMf+VV1t4saj5V1ycEi9XYSkUUMYuQv17FSd7pfPU3ds7
Nx/ot2wsnUtj9laHU3NMuXel0WN4/8ETh30Iv0wLO+Xb1qT52i7NAYKk8kQRgBndxWmksFZ6Sm/M
vgwpMXKYpjxI5t56Sr6nt9aBVxbuhU8D8TF992FjiGDFkzIcwVQLk660fDic1xtaQBwYNVWdOxr0
8DvvMMVPGTXREGVmtzx5N8yB2OLX0b9p/knVcraNShwLF+lrLT5mXLah1AQ5Sr2ud6h3UKNNFPki
aBqdkuabMwesZvBlq1r6+qTS+MYw896IibwqlgqBYijlQBm/nL510TMcqApKGm9/1dfn9NrG4qUX
lKDthIBtRVXBBqRkF1r/P5pY3O/OGjPYtDGRWV8T43NTbQxbL8Z05/KrAt80u0QCT4q2LL8KbSOU
qS7njiU/ZeZB0e697GcfHgv/B8x9kTycFFin3t63lUo28qyIkgPCMQ06wMtVTZ1fhCZVZQ3uvIPq
RvvIc+RTeIICkRQKfkynPW5NM650Iq6tLpxXkDYJItlYFY7qYXBSxBvdYI9s6C6vj/VJvxEeN1+D
1/6ZThzANJrgLyCbxc3LNBC/vZhSqwNR6mDUVWNqQR58/lzEXfyDIuim0ZWzf2V0EUNY9JeGPkCA
Uj0o+8BuP4hu4vhudWN8NXfBsTlkuW09b3zT1+/evFIGUHn2SNnUxWXIElFAAYSV9nbv8g4d/cNc
wgDt7P73qdO1qcXxEeA15c7Pmxp9EDk5YiQ6rVU4SlO7G6uaf/W13742tTgzooBChRRlzDFJH7kd
Tuiia54/G4c5KQw3k8KVvjxhAzOBM1iI+byXm3Px9CVJP6EqarZO5XiHwFZuOCv7R0ZybrLDz3wj
U3mh2bhe3bW1xSPoDyPQ5QRrbdcd/dp04Aa3RwmaUcNt1AaCPDQHehjRdf0s154jzXx/Wfijh2+v
E8M7Q+5vEWHc+d17POG7YsbBS2hOdCD+p96Np/pgGjCp9i1soh8iJuTUkEFA8Mkbn+l1LnS9kMU1
U4MgtsyShcwZCrnQjbc3DjIR12Yu9PpAzJbAp6jkk9R2Fw95B9yxy0MszVlX+TQnktlxLoOMp+D8
5/DQ1ezQJSrv9QMDL8XMy4UoFfUfZXHQrak1zVHRSfH8sYYhXDr1gDDsjc177aOwAukXA9YyXaDl
E9AXRRjHIbm4ehCa81xVSj9YlHagnPXt2PEfNi2urst6IQBiM41lPAIeHU5QuZlr/8mz7IYuhd4D
F2s/3qb7qD/G+zzMNt3GShkArMIszoM4EFOpyzwWjKqRSxbTBdquc/ybl2RuJ52FA1fZUTdGFFeu
8rW1xeWSxzQQtbwGYYQ1D5yfA22nO36ZMyukAmHR3/qQ89m7vs6zRUg3wBDNU4uLModfBAFkmuTp
ZuIDHaJIJp9lN9lDehs5/kFoP3jP3bm8HW8bO3C3q4Svc9dr+4snQEnLYPIisjux4pGLC3s0qBTK
iuNnG/w6qyvlQgBPN2To8xb33UpTc6q8kfp8C39LAIqTif5jB7yvyqLbPIoOXVqG8JXXG/HS6hJB
HdKphpkFlbrrSDpN/Bz9UQxbWbHTuoEho/4U9Kjm+aqzcS9fOzW288LWYjsZLgCfoVHQtqZ6hwrF
3mAWXS2elWbfMSWlNt+E4UvoKRtv3tYSF05HbfJUEOZuhJahZVPtIeG2k7JhaknZOLCv45TrBS4e
1zoM1EIAG+s0ovIgldJtPohoFydbs9or8SaGFEA1nBhIBl+ENS9eVShvOwFVqj8qScljfw+Bto1Q
mXGYs/LMLez+ZrOi/PqluDa6WF08eLGeSqCw5uaVGNqp2x2ZhndUKtnkW1sp5ppPvVzjvNkXawzL
lHFKtMMc1ShuO7N3LaPbbZzI1zHe9ZIWLi011R42PZb08szeUIk7zH247N129W/1bFx8ssUNB8Rv
BFAOEwaJd9D47TTYn81kCzGwZWURKY9SLEjxvGlM1EXqQ+GrtmCp7sa2rV7keYjfhKRrHkK4/jRa
UNWxpVMSEs/NiYjhEBIaK25y1jbioNWre2Fo8X2KwcqCpNVqJ7A6Z5yiQytBSlDA2KpuWFp1wBeW
Fp8nbxNLzxSKz6DiTu2hOyqH+pTut7L41UN9YWbxfeREjqO4BlDRZ79TFF7SUXDe/jjzX3j1Zuqk
LfDciEDmFwupS6WJzJhqfV4l4m6atPfNJJ5Cirx6WaFKpjuQ0P6zi2TQNZdFwkh1yVKlearFxIVC
Y9sbP0VDyLSvrt4FYXaLbPMeucpvqZkLMKykv/vGCNDY8B7fXve8rlfrvvgFi6NS5xlDHpFZOVBX
yMFnv26QVvWdSJilz4KtG7DqCy+sLXY5C6W8jgxj7nDH9/Cj27mtPg62ZEc34nErPVw9mwbhnSnS
8QHWdH3dQFnJqjBoczzbnBRq2fPZhOR64wqs+o4LMwv/rtRg9Dp20UE89mc5NV+C0vwgmb618Uqu
B5ImQFtSQqAyy2i5yIWxR8yaB5lAUvicUj8YHyZSjsZO32+3QldPxoW5xZ2L0jpqK5N1+dXYwFBT
fUhnLd7WewoFivaTZvgbd3B1Jy1eaDgnDRD5iw+WSlMrChG+XpDkn0ycGzsrzd2w3GIN2bKz+GJM
ZvaRJGEHcbpPxKrOpMS/eiPbQLqt1NR4Ji/WM/+Oi6cYlSNlEhmO4wD6R7Svd4BWTsERSOgGhnel
rHxtaXGLQ61Eyb7gQa4AvDWV6Hrqc8YDY9jiHr7/ID0TUFXyXV9+MWTwttvv9EpVjdLhS8nCsEg5
lpXtpqZprs23rbcHhy6ZXWoguEICHdGp3pnfhdMWqH7lfl9aXJKH1iXzDMyZzs7EP6Zn8zSd61N1
0DY85MppuTKzCPX90ghEkVlZJw0o1GeNXTeIHW1F2+v7Z4okwzOJF0iq68MS51OsBdDX8wkHJ3lM
3dwWbPGxs8VwB/QUPIn+4W3XvwJx55NdmFzcgxQ+e7GK/mys/jUAMd0lh61vtRKRXJlaXAUBWVH0
6EgJFeWXjLxLMSCxEA1OOTYbTmRzVYu70LeCTqX1ZVWQPZ+nWZZA3Y1OdCOcAGe/vYerZ/BiCxcP
mhqqii+alBKiU3OKz3O/FJmow9ZTNn+JxSvN9kEBOvMPASpdnMFeSpsiHwizyvxGUxDoQFDo7YWs
FUWuTMxP94WzEgKGteuSMkW3lygWl+8iJ7and+Upcf1suzY9H+flimBsAr1KuxKl7MXGeaI0qlVN
b29u6sfA95xhp1NPBVjnoCi0iSJ4ye3eMrh4zkYJRpCc0WLUMXbyk/wk/ZDoJ+6K/fQpcJh3Nmzt
JnJMpyMa8W1ULxHURcTynwyWUNdleI1hV4pe4jIsUfOgUwOPLGBOnqTbPw/NrW9HZ2Gj4bdgDZu7
Ote2FjdcirO48mrotxrnq2jLybEvf03CQ5TczkjUEPCEXDzUE8Ibu6G40Y/N3fZYxNrZvVzv4upn
5aRDgmxVTtaXvLSsGhWpjcO7ZmNmAGOQSjdI7xc2pqTNzCr4c5RL13fir+5ogWSaHx/9KPLuOpvd
lZUkWCbsM5khIAt9VZQd4HwVhYScZD7BNDp2f398bCUUuzK1+IwQJDVKI2JKLT4qzKXHU2SnobFP
a8EOqy0lhjWfdrmwxWaaVi9X0BbyEkVPbT3ZqnEakk8l81YxzAatXbf7tz/f+tf7aycXHluPM7/L
ALs4cojmZoh+oP/rH1iAiA4qQolMa1nxVVOm+fNJrVE8ymS79M3PZZI/v21jddsubCxWwY3WikpH
J3zO7mvGfyrXOleHLVjZSrMG8NWFnYXnzPg8mpTN1dVyJhDxoVSs1Tx2oW/7oaTSsVOMr4GqvhOH
5lRF5cc8Q1WuCSHRjuHl23URQmtCcM498xmWuRsvVZ9gqDj6sfp9qLwPXpC8i0PtofKau85vnnqt
/OK3Hapy3Y+2l96nprURYCkrWeHVihauWYOxUA4BCOMZGBlviZaL6NYrvSN8U6dALe+03thrIsLs
uXj0Teno5fkJTM+pG5LbagrvYGU4yuh/oBiyzyMeEQF9nKJBULw4AA46UzxApEi1g8Y8BFB5Z/wN
LRBPhjch/5jZAZK3bx+G1Sjk8ivNp+XiOYWzAyqibphPg3lOzzOwMgG81dz/jYGwtbf0wtZyujTy
aiMLZrKvGVoh/5p2AXF37cyPabwXHreCkfn+L1/SS3OLYKQ2iFT9OG4YSoQGLBR+FkGBNpn57u0t
nO/LW2YWAYlYD92gozCEippWISo5oQOjECSUyVOhmhsZ1KqHBZyuz8mL8qplAkeQ18gxl6oLZAQL
u+oO9b5+p1NasCFKR9wugl3gnyzwL5uLBY4JirHaQMmpqOgdKNJprOX7ypQpxQwbe7nqYS+Wt0gu
CjFUfeaVGEhKjb0RtvsiPry9mBWcHW7J0ACgWXjZV62Y3PPFcZibai99/3hw+/uEBDC7mYDD++gj
JgQg/xSzfW164T9qz9MrONgaJzTtei6OyPZ0yu9UJPvO4j53wv0/e/yh22RoFiAsZB7X19tr66L3
A5Wij4mieKyox7iuaMxU8tkIPYd60MErpRjN6Ox7mdRHryl2Gxu+eg1hQZhJwOE1X3agZb8q9FAA
IWp+QDeDkcnSttKd5hK57hR7Rs9Yp61mxobN5Xx+UigzHSJvXF7451nUz0S/Htn2rZnyFyr75eUn
rYKXgClNCEQWjxxnDPa9mv5aU7Tnris/Zr365Pk6Su0IT6R6etSS9OD5/bGk3HicYJZHe7m+LQz4
Aif5o18hMFuiate1sAFaBgLQjJ4I8cQFR+a4He/8rBYPExwouxSmvB2zTYWTRMFtV4mflEG4M020
xJAg22gcruVZoJ0kQAOMWiKztbj1nhXqYlVQcP3joNaUW3eCjerxWabCsDl3s+LYgOLAwExVm1x/
+cXKJBQkrZNKdLHS90xe7kN/+NBNdPWF4XtjhR83TuVKj2Pm5UQehFFoCAHmE3Tx7sVtamZqCZ+G
d1ed+g/ApHn1ykd5s7q7tpFXlpbxFmRgGpsJmN/SIcayjN8gCT7HVv5Uit673ED32oKh3IoFN2Lk
Qaun720T/YPu/tWvWBxU9j31zIrI0tf2XQ48PAPq29nVb5UMy53765u+Zz4hr+7GxRYv3J3UKRPl
5aGk5pA8Mra17+v8ZLxgfYMzNG6nP3lt/k/4yVrl+WqRi2DGqErW+cImehrCnez6Z0QxIQqQ99rL
mNEmgmEtt7o4RcspHAO9iThMOUXyoTjNqWpzzk9QSTp0JjZe4bWn8dLUIprJsp7cKgGDolf+Phpi
t9S3nsb5MXjjgy2VeaZSb4WB5v1Lpmh1u/BsPmcfEVgH/GE46qetFGE1+Lxc0+J1istUjgeLEoN6
0PbakennXXobAKcB6771DG2cxqV0nBmaYhRM2Ip3vWv+zvbDMfpt7iQ7OQtfts7+WkyIEgAoSibB
XsOnJ1mgbqSMpTMwOF558QHOz+dKkE9W++VtR7Z+LP5jaVlcrspO4VqzLF86BOAuSunn2wZWA6aL
tSzVXPI4SYVytjCjM4twJx46p6JPBWEWKBaXGTfcR/Nrq121tbDF+9NWrYZeDMl2HZe3epajZbuF
qV+LEi5Xtjh+STM2haAR2NZ6e+p084Mp6XCgCp/f3sGVpw2v9Ncnmld68dTAjamPejs/AG1/6vV+
55mcu+epQNGr6bcu8dqiyA1gLYAfYRZuuLbWhZM+Qvk6z46Jdqbe+jczmmrOtIxDJdxHu4rxuC1K
kbUlXhpdvHFCU/Q9/W5ShKw615DLJnAY7zTPOsr6dBuG1UbBcNXTXxqcf9DFntZNOflVxZ7ShWB4
ZNwBA2RCgPAhuh0dqHv3W/53rXcF3PCvjV08Z7D/tn4QQQwz/YgeGXwICGSD995tu+9c4dAdOpdR
eae9qe7KjaRv9Qpeml68a11TBUMpkGJmrd1Vp4YuuAir0AwHR4G+2qMkMRU/6V/9nfrhmi+7ML70
MLD5VC2BKVlLsitOOvVf5q89RLZfZmnlfepkdmJXd1vp+9qqFUZAoFxjUAgM+OJ6BtWsKObLVEfP
VrwP+NLFXerfhSRq7tw09A+SZ7nzUGSx2chYuUXzGAgBMJJctLoWOz51nRzkJh9bFMqdDt4hqZ98
2B7e9gxrnddLM8uoVxoKOLQVPBCsQOe8Hs91p5yHoNwHo34bMlgjKaZjqcHJaOp/cIVA0MKkhPYF
y1ymLnrDAB2dcqpZOHRln9HjOph0oKxD4la9m9hbj+KKR78yuLhArewXap5NtJkt5RC03rFWvePG
hq688gwDUlueedIQbFh8twp+WClSaJ/533rX2Ed75Unfmbv6NLuErQWtzCkB0BMh5jCgBUH3bnFC
1T5t69J8KedLbGC0z753jO3NIxqdKzvBObIZHXzcalKu9WCv7C5elEpWxx4gIsfmAf7PR/FDBnXL
o/SkMSpY3RdfIabLP729syse/srk4lmJEt1LuxAeGrPBy6ByFUZnGQFCGME9OXH/N2OL5yRn0CAQ
8nnyRRt2ZiHvar3cjaq0G5rvYiBvWFs7l39Q/FAlAYKzODMR1NKT5TEkWNY/ex8ISZk5b69nxYIG
QgUJEZQo56N5/Vo1iadK3ghHYqHJSJzDQ95sPRHzUVvE7migUhXU6VQCqV4cxV5owow8viLZml+n
zKk5g0f5Jzz4NAd9a/PwrzwLVwYXZ1BMm1qoJ+oDbXLvBQY01H3jKhEF5DzYAKisbN9VbWCR+gAI
VOTUwBSptG3WB70ZNj7Q2k2m1ck3AifNNOySyC7IjTisfZPSymlm9SptBCt0D8LtfjfY5k52ikPc
PsawDqS75G748vb5WKsRXJlfuMbEFxVKOJg37wYnsAtzN9NHzFOxJUpBm7nkyut2ZW5x4q2wnXvM
BfwKVQyfMGxh4ilOt2YB14K0macZVfp5aAIMx/WxB/IuwZTGqnq7onK1Lw9WEtvKnXZO4OBo4zsZ
3YatJt0KecRM7EuFd44aDH2JkAyypLBgH68dKUi/E7y8TwQ49qe0+pLkXAqliuu7Jire51b5aciV
Yy10R5jrf0Dx/llnuHAnhtVMmdrUdi3AhFbUUX2c2ko5MGurHAsUE5xASs+RoZW/vM0S+PpRvPj9
i7NgxL4ljenMwQlUoxCd+oP3WHAYHpOPsBc48k24NyFpuDf93RYme9U2tMMUM2mcwDi19PKt2GZ5
g+3arU7Ss/irBnruu/IJgbfnlzzv0EGACBJ96wKuVFIs3C/kTDypr8dutcmK+lan8167wWNBcu4d
50pKCgRsK5JfcSdXphavywRjpi8L1KUkwztRAI12UtxuzYSvYfivrCx8fjWlyDaplACMB/Ug2ghT
HwX7MYHSbcAl/x1ex7WwgDgZCSL+Q3p1GfxM9KEMIcTkzMUg3TJD2bsCsUjeUWifh1RFeIzsDde1
8vBYsgQeDIwMJf7lEI+qNVmfJR2Fy13/GxT/PniABXevfpbndOQfpWFX9hZ1AWGUQmlQWzK9O+Nz
OzjSbWAn74ej/6FwU0g6QYggI+QM93/D9koQhG1eWRGxxde9ow7ckzQFrLX8nZzEs3fI9r5rOuGH
7KY7Nze1IxxSWlbuFr/XyltrUUCYB9IZlQKIdO1IITFWEGSC3hG6PoalfoxVYeta5kpeuJGRrN0N
1MaYi0XiFoTKwmUXSPM1uYqlFABFKVPnj7ZMrD4LlzYWX9BkxjhEZwlGKtnmarh+ZCtHABWijQai
UxQQzm1t4NqDd2lyER1ZCD3IvsmyEkoFvceDp4q2IG+SBK5ehovtm7f3siwRpH2qzDM0/rfkuXue
ceOmw3DsZM8XMLO36i6rgYMMdorwkiY2cmLXBuM8LSDKrwrCPjW/kV2eWDc8eeaJJo1DnXjrts9/
bxFmWnQRLYgIkTp/xY6m90k8BEZfvGQeqh270yfLVamits/yTbAFTtiytljdIOahHHpYm37MYdE8
j5h8atzgmL3bHkhadZ8KI3osj6QflczrvSziRA4jEWvOyEi4xOy04Fr3mts60C7tLUfcYjVfu2xg
fGaOJ/J4/Mq1wb4UpiYGZeaE9bepS3eyFm59r7UDCfbLYkIbl8W7cG0ij6RW6FKAdeohvw+fVDc/
zHgzERkRJ3L/Rkq8apBqJ+MpOhTDL5f/4gYQNpl1ohh/jNUPz9kekZid9wA5D7Up4bTZgVm72Uyf
/8fe4sbBEVG3hDMFcFDc8Qwl3+e/DFf8jCvmxUNq6ZfmbDx5a8fy0uZiU3tIricCmdlmSqYA05Jg
d3Zjcsn/Dpnd2hKpQaHeR+5ocsuvv2HKzQ+ClDBaz2XIVkpxl7bDvV4lHzfWtRaDEaeTQSJSoaLP
fG3IDCsOa2+WTnbrHQqoo5odqJbTzGAXbV3t17ZQXGUgFTb/WXp1yXlttkbf5fB8OmZBbJTtBXd6
6vfpI/Rt2xxHr9/Pa2MLP9LIiap2Ghl+cCu8L57VbwnCcPv5o8l7sTkxc8D09llwtpgyX1/wa7uL
LxcVnVLzTbFrfRXy3124gUhbCTLnzYMVXeGm6SQ711+sHuFbMWN2Ub+L7yfH+6j6p/BreBhsBKGz
nfZBRaF0s9r//zg7r+a4kSwL/5WNfscsEmkAROzMA2xZuqKTXhAkRcEnTMIk8tfvqZ6e3ZamI7Sx
b6JIFgiXec255/uLHRyHvZps/xM3+3OxIQfRkfIRh9WJjpwuhQHXJ3ABSJSJjOGPVcrgVzXwv7yU
fzrkT+957S/wzdrg+8I5OmrqXXcPv3j6/10R8ONJ/fT0Ky/Pt7zASam4wljDNQMByuL46/zjLzZt
HAk3DfRzz8Eg3093rVSyLUCChuPezF75Oj5vcKk6rzDLDDevqwCHIfUNpJEmaDk4hwaoRbP2z9I1
v3h+/kJ3ff1L8Aoi34TBzc87kJhHy50JBg+KE2rPWMDQow9I0KViP8EsTyFbge8Lice0T/leoANc
v//isl/T2R8jih//hJ/S3XrqKOCD6FfBV/k7ieoY4qC2DvyHCTCP343pNRaiNIcoC4lv+Iuj/9Vj
dYUK+Iiv0TFjP+35A1icq8lx9N+tZz44kqYCEs5wjL0AmoGLle+y+BfH/KvVCC5CV2gCkKyI6X98
acmaTYPV4phXxzW8tieym3ZbH+DVfbSj63yhfCrSLf3FYa8f+/OFRlXkd4ACMDc/v7RtNoCk2eGw
1hHD8SAMAXgU5AeGFb45+vft4xLq+CpCI78cdfnrM4bO3MU0gQ/5+49nDKZh6TrlH2dchO29JuG1
SH5FKsgzYMr/Fyujf9+lcWn5/x70p0Xf76xVuNdbexX6mQhzzOcRA+1O0sTbTvxKX/Oro/201OfU
k95W4Gi/Dz0GRThKvEYumq4wKbWDX2I/2O/Y6X+/n/97fj+tiG0nM6VKT0ZNr9kauqRpD4qXxoTY
WskUtEtD3ryixCz6XIt4ZdbBAAQgFJTx1bZrmTi5ykfsPlA/zJ0tAYyRRwPNSGh1ZN2Xqu33NV9u
qNqOVPKjr8bbfioShzXwdfFuywmLE1vdMBP5F7L4LMTiBUK2UW9A+138kiSumeO+g/I/rzRA8NPR
KhcVOFV74yhWB9oGo4gZuGKOzq3HIGQtx+3I3aaM8jpbodVFZjOS5ey2MhlH8AsKJm4LfCgg88kw
bDlan803AdxvwKH/pl5zqGl7klPzVHk0dYw6l5YbSU1OpbfFWq/fqgwlVSnGAyPWV9N03TWkepDV
tCe+TIEDu7MXO8oyuBNnBXsvLYgnmZieOq97rvhsI//mL0U1P/PBvfjZ+jis/mlzy8SeVxhJ6W6E
tnNJexeoUj6vgVXX71XWYtoq9+LZb/tkzk1CWrAwiHrlTrnns7pdvU2Ceinuc+jdEEqKgyHdTm0b
Rl4c0NUny9kBLHyvC/8Wtf4jaIAHUD9TXcgdTKz8k0WWU6bK70hiUtZUjy2ZDxqAiILQowWk8jQ5
h0x6z2AaPCK/r/abLubY3XD7KKmO/ixesk08CX86Z2Z7dUydh1kjHoqmCCWFN0mZAbzp5R4Qtf0e
YEWW9hkwoXrevo3r3McYML0tyXrCypf6RnqBXnMr7YZ8OwvNPje1nKySViisOnfTyA4Wr7uY9/pR
dDkLnH6LO1vcuNq93QaJJ1MlXWM9O5N3GTP6faHUO+V6edNjSyByFumGRymg3fDkjdmby7OUteu9
mCE7YP12KTSUg9OWmiozATf6ofKpCZVrOdFUWcD5emI3evI8TzWQmXk2u9FQgBwYdJ3Vpd5Wd7u+
cPdFt3yDG+HJo/Xt4kuAGK0DRuCXsG62G15IEQDI+c1fqgfwot8tMtwPvvRDa9jCwR5vSe58NNIn
weSyc9ZPN5aSL1aJjNkq3jTfbn3l31uTf7QN35UU1nJOiWeq/+LOcIo3S9Wm2i8iTVHuqkA4RWsK
rq6N3Nlud6t5CY/3EUhhawH7CwWCg/CsyzLmJ4j6sWujmhpuswLv1+ufxnx8aYYsEH59RDEvygH7
WDYBkUYhH1e/e6a5/Mao3NGmuXVgDBhqhwTuYl9sZ+jupqZhN1k7VA+uL63XMiN50nvrzqLtEmh/
KR7GPo/hHHHXFHI5TmJNYWxywYITwXTwBV30L5vk4SDsIdCbn3D93HGMnsPk5H5yd0033PVLPoKq
UPEAXNdYzeV57KsH3QMUvIC6I53RBACCP9v58jn34Czj8jcPSuh9P3YJFM3JXPPUAG9zR2CIObso
nS8dFJe12wSzkY/Cf9ZuFq5Zdr9N6gE/GHrjGlolqKauvnWFvKArDaD0YAE9LofLqNQQcGnkbes4
Z+9K1y3dGCruaDZbavFnY16lDW81f1oSGwr83i7cEBAUi9F0gw0hwUZDYeSqoZDgfkjbLeiGLtxA
DUV3qXn1dJPHsv9OzTrtmSpCpwfQbBz6DIN9jol6z4ZneTHnkZq7m7y/umSU4K6bYigTBeSqNuyN
250TNuN6a2Y7sKSVDtadZc2h747B0uu9r60Qr9CERg/g17Y/p06RQdDQwaXElw6WIv0yljYeen6v
hgHdp41+UPkdH/la+NujL9aXms2PoHLDrWj4mI1Is5HTQPn+qYaJXsjdzA4zUJjDcmM7LYb3mZVv
Y8Y55K45arFMhhiAPmAO440JoHhJW3wfGFzIaB8WWCqYxG7p+A0GJ0SKbeBE7ezs0e8WpOthXXmx
2y33xs8veQXojNWFi7y31RfOT8q+B8Q9qTh2lZYGG89hsWTOtG2TEU3P0kEst24lbtoU9Hq7VOy8
tU24+iJUNQzXet3uq8os2KDUzQxjlW6GZLSBaBwsew/ajR3DY1eY4cisCk/FnAd2jiX/q+jrcLSQ
csnndSv23QYOQmZimO8laqkPIOYGiHo+Bq3rvTR1wFjPHyaBiGskVpK3+YePWhNKPvYazlS+Z7J6
nqvxqeYeJM9VJLfrXbOTcYE+3nqitRsPbRa4q38EWCzm1niQywOMKSNH8SdnK27Hax1V8LsVPG83
K4egYzelfrbJvJtb/my3JhgXtBSx5c5Yr/yTP73Xsx1WiPCHCm7VurWPOfxdW8i4JoKoJT8Q9ZVl
896Q+pHV8FgrpjLU6jTp71zsM0N3LF+/2qCTBDbT+6EEWNZGqRVJ/W3nmUCYL/0y3Qq1PlaNc+dX
dYQJ273UMrDWLGgUSMRijedehcTU6ZZf2b92wBxxBwZy6lrqxM3VhA+cB3sLZf5Q5jiDxksVhAGW
XHAmJpkcGtvVQ17Me781kYv/HooPhz8BTP+eY7cMZmc8tl2+HwU8AgHZ6moaz/V2yzLhBR0Sy5DV
ePjwvKNVAjPksKmrs+y9vZraoG+bHTqOe628MZw6681ysBIrt/io6vlSSKKAjndpIGwGyrn/yV3Z
x8p1ppR3lh1xcj3bzAXt3q/wcLb+nbsOT0DF3/Ilf8bca5CXaK/N4L0bV95NvntTzP4D1ewrMAav
vLQT0Muxia1YRD5GD4J1yWK+zknLhntYD8d5bj3JcfnmZgrRDPz+cDw/9UuwtXkVw+4z8Qg44YjJ
FkvEchNhAaCq27ffvUU8SQuJJmafn8EKlzveiudCebvGX4NBoJlCbWj4FkCcSUI6Pxosf+fP07Om
005RgeEKPxaYUUubbT1Lo77OpoowWvICKl3cL0Vorf0FLqZI2l0YWEwtFgmr3lurc5yW+mx3494Y
rYF3nV4coj7cwbBoWzHh5GG6Ltx8hZ78qr1k5eyO+9givApYbFr1Mc3sDzez5gDjjI/MXpfAbPrg
F/WNn+VPC0Vop13rY/PYoS3XF2tjz6TRp3WFRw7XqUObB1v4ST5XN6U1H4hBia0zgIZ52WkzHm6L
BsSee6DtjPuaeVHBWhJjW11Co4s2waQX1uOqoTuofSUy5/JUeADk8nlOS7c4O+OaEsOWqBLVgxjy
GDHtw1zJaHF5ogVG30iVVmsVrIxGIOntVZth7AFDT7oowrU2F1Lbt2wdbwTNXx3ZHy09Hbsayv0W
gp+NYfgbC2bSrFUquuXit2MDMDdLeOOncMdMZw64zuIq2ATVsG3VRbLZBj7YmLDo8uERVTF93Mah
TlglPuUoTls73lamuy/hm6mb6glULBIgLn8fW/vTN+uucqqz1ZVRadSI8kCPUds+zoc+XlVepIzZ
SNyH8mJ1TrzgLWDd/GXEaxoiD8jT3qFfN0uYW8/HnANYZggBnJOH2masxIZJ1ymxePaglvZtZeTZ
6LE6cAFLT4XbE4wU26BniWhpeEid+mYhowiqVkeU6x1wI1ALDT3mL32KMcY8fwXAvgq5mOtgI3QM
aGGV6ahpFebu6kZgg7cYm/PtnVvUX7XEZqA3B+PXihr8CbmJVl1WjwZBPWZ3Vn607ZwEbBluW8rO
/lR/uNLKscmwvWZbNEo3LRCvBNzyaOCp6TwI+D+Jub2DKVSCF/OOyi0V9qyCxvcenU0+WqzoglLP
7sEr0GMfisRyK9itdbYKXHfdjq1t4BBqcdDjuYURrcp/H83aDcGq1GtBejyRCDbHaXpUea0jgNGw
A5AuwwUjcJrd8Mgi0ieJxj6Va/HYFLis2HawSAt3CIbMepzJdKOIOoGa99UbJNyuF9BUhcKw7rhw
K8xX91aTIt4EPWA24GhRtZv6PmF6PNLS3yMPSBqen67TurlLqh3XNRaNEaYEvfAe6daouOvXt4pZ
XaCKFrWdkt8R2zRBQaYK1DhMyzqABVzXsUxD8Ni3Z1237y68Mc52vx16Dn8r38cWbePtCsref+Nj
5iTCLcZTNbVfa1q/rZbxIjLO32uaPXt6WTH9QboWF4kCU7exrLqTvf+M8f+HsTKPXLCXFZ4ECJIX
PcVSNzBd8rYqzovyaGYMybldHxUT+zbodyKxa8PZCku5XbGHurSdw9zMNqZ5exbKzGahXqYpGibW
xj6x2mhoeNzO8qBn1Fgs2UQurY4dJB0AqQ7gZK4M653tqJBC1xQVojuhkZtIqVIuigspoYqp9Ue3
1bvWxZObG7qGdSfZbvbznAYAz85fvXXULzYfq4j3bpRTbHx5xfYAaZ9U3t0bwLIDQJOSqnN55JO1
jLWP5aY3VgZ3Vr3DE3+xmbzH3oqJNEnbIEOc18/bDUDb50qgT+QBwo3VZAOuIIC/JAKpCWnbSh6v
xlsOvAvDJrNvbYt95xk5SlDBPVocXDCML2tX6wTDETlSeI9hya5vm0WPeA+oeu6ovMfafyqN/V2L
5gWZPuwUBXn1ZBnD0RcaiQnYFyHtROT6G0jnH6WvL6h0v7WaZOEVAXjsuefH+ZiVIWjlcCxaxTfS
U7ZvRvrhYMsc+xkJLYLu0aEwOjfusTLQZy8+lNugpQZN7z6hXvPaO8UjZvGbtFq6rxgQuRmHsQXF
kKFs0013MKJv4WZmzvZkfx8HSqO2waO4ahRO8rE6lkKf3GZqdpkul13n5N8WZyKxcTCtjY3YDlbZ
PTgWexolai8tLMACh2a3w1DawbzNZTDQ+dtWssjO/OfOt+7XWdNodIYNJZEGQiOdoQiLjhM6140O
IbTalTZKBYp7CAZ1swVNxe7rLrtkGwiv1MD0ElPicCeHTS5+xxOIVNSbXQmkVWpOjZ0lPoDNgTe3
JfhZzXtDe/gvOtmO5N2lyOovi4U5fE3VwV8rjE17VIE10F11Df078uw6qNxWBJY96nQja8q0tQfz
7LnK3ZMy237V886DT7+FybBj67gfpLWtnT/1YyBrggf/6vU4l807LD+aiC7uSz/W90M/iZCy9Svr
sAYOGTaSWVkYbITmPnYE6ii6H+CzNVQ03mb6SKyljmWlnIDOGQ2K+gqPZ3je1i6DrmBLSs85MtIq
RP2Ye2BL2iKIhL/rjpfNUW/ZDfCkAKV0w4B1RRlUEgg8ki0m8X85DTPS9nCGEmUw60zEjZU/ub4+
WQ4+VYmnzlHv9jbd+50X15PzCiP3/QJiO5yRD4ibz6Nn94G/IogA2PhjGp0HdzGv1YKrR1tfIO9a
d3albk3FxmDOXRbMHnQ78D2G0XqxvIk+u4wlPJQtQMETJq0LBBt2kGtzD91Gv/ebaghYy+6meXr3
WnVf0jHxR4GBI8oelgnr7NhUOqCr9ZGVAqtymfRC7bPFikSPVnPfLidfTANqwORjq+ZrFC2raFXj
STdIxkaB82dzf5dJCWCWgFOtIqsVj5sP3cY8ne0cZOGCQYACSzlE9N25RDSdzl27G+CbZOz+Det+
tJp6Z/hycPwNCJyifK2N99D5fNea7NaerftWIDTRE/I62k3PZdNdMuGeu2q0E780b2QpX3FXbvNJ
vpclWlpS21vcTF6SCWbipici3CaPRpZHPvHfRUTabD86CwZk3QIlWISsgEuPId7+x6vhRpitzhzk
7XQetfsEvItznzEPY62zmALWWeiwNqqM+8GTAeLaA7emJq5FkwgUTAo+R1nZ3vRwhNLCopi7nR7o
jPpcVUAwitbqtm8qcufMxU6UW2TcHkEdPXp4W5JidV7kxHZ0ppc1xwNJ4SYthjhvRJ4ioPu++aiw
tXwOPOO9O4td3JZ6euGo5/hlfencgR3AbTx7jFWJ3aJ005Fm70/8gF70F4gJXpqyLwLUghPVD+rV
gUHtrJrHobI+hgU5o3ImGbem9ffwSm+PtYMSH+xaJIJHcZgYaF6+h1TQlG+dcIHYU+7LCC5UuI6j
G4mKKFRH1ydt+/BQn1HLqSR+mozVuSnsLq7taosxeYTiSOV5sVPKMqzw9y8da47bijCuHa3l0Kz+
27JUT5TYKpTFithmct4b1A4QcIKnNRTFDn7IKNssw1PZeuXFm3284Bl5Fv0sn/xZVVFGVpPIEuGu
QzeISzthztPYkFtWNbE9APnkYfGIh3E+ee3oBGMrMfU0qTwRyGFulqZ6HkoW96q+l3V+8JesDSm0
ofMowxZ4GLx1weBzWOX4ExbixsLn5UOi/OlmpaiteuTVNNNDS9gNd4adclGHzkpg4EXsNMN+msd9
Bw1vRs/XaI0V7TNtlsglW7LK9WFrhkSX7Mbb5gSOz5EYlvuqm3aMvmNbRMKOXEmo2GMm5A7Ibshj
mGhDURBk2RvgQ5gqaFHmqciXIqs+bdegTtffLRVc9Dg66Pny5A3IY216Gezp4HbWkQzqRDeEebgc
4dLmMSBWkajnXUnmm8UfAp/1Dz3hsMIzSNewVcm6wVI1BqTTCwSEdflc9q6/wyO2RS5Mo27WYqo3
rCPlNbEZDUTE0t1QiqmHa2Aza41XTTfD/cQkXu51lOOvlL5/Idj5scPzU8e26/hW1texKDSiI0zf
Wrdwo0PPZYnX6oFjpFmmvxRA/ZVuwf1TV+na6vqTviXXjj0gibn6pTgh7MdSnH169WWuL/8PTeyP
5/dTo3BCXaBa/9VTKnfy9oqDuorCq/tfDlv96rx+asN2hI/cuh7riiLebsCNuGG/O7P8/xibP57Y
Tw3wRs3oqlz7gdW+3NFdFn2sOCt4/Pyq1fqLrtzP81Xt9q+7tYJmciWV4lG8GtzghiXb+x837D9/
GEBX//gvfP3R9dtY5sX005f/uO0/5WUaPz+n81v/X9df/Z8f/cePX+I3//jk6G16++GLWE4Ice/n
z3F7+FRzM/1+zPyzu/7k//Wb//H5+6c8bv3n33/76GY5XT8tLzv52x/f2n/7+2/O1YDuP//8+X98
8+atxe9dZmyy//bzn29q+vtvxP4bBF4McAnwijBGxvAurJ/X7/C/Ac/AoGxxMILFMZCC78hunIq/
/8bcv8HdAe4rHtyEqQN7id/+Q3Xz79/ifwNGBIxjWJVx8MGE89u//q67fzY+/3mxcR3++PrPLArI
Yn9WdMBwHxAp/BlQgSGT/xmvTTHRMZDSwXDkUoc8x/yiN3VFxA3+1czzjbHeJ8RmAYQX5NB4Cw1a
VojQZNdV174p2WOed+ZmyBwNSctIQqK5E6AeDpDIA8qmcDGRLWpJBLVZVsC3yva+eZV+Nm5doGh5
2RaR7XT3gfKxHcuFzgFFrKgW0+2RnqRrhbalpVGPVL3bpQ3Q8pHdrBKxYD4HDnLolKGrE5B23nGG
qvbvjUPuwZGyYW5KRplaYwu8e7dBqiAtju6joxPHchDWiTXspXXXlxnfGYKytTdsuwGm3kc1tOnc
lOchJ3WyoDcY8Q39gG6AtwCmylBgd9onuSiQF1TlBXJrTNijiGQNC0SYBSpwR8epMU9XTXNi8vbd
EehJ5plOc6FlhJbEA4Dxn/2AjB5GoTze2CPaWUDP1uh69LYdORqxlmiqz4UtH229ToeSfbHqExET
pmqVixxp8g6LEOVlJZ6FMuLKIpajsT2tCAWcNj/0Vv0+Dz3Zecv6ilCsT4FX2Ht5ZwXXNvXUVvjb
GscP+dgkw6yedTV8KXK6BQIXXaFzfFjhDLWtoginvjzYhU2izsludF2Nsc2Qvi2T2WteqwR22jSf
3RN330pnocfNlJd8cLJI1/4ZOgto2BCaomiC+Jk0MhEo08UoBonY99YneBOXIesz5BkrBDXmag21
1uoBL1bocA8JCze3tbPsZtEd8xYtIsSBXrwV72xst7gm7GHgSP2GIju2lZP4LY3LlSQtsQEIzCWI
ST1tAkaLp4wM5a5pV9zwktxMqAuNqnRiGaIkCHFTnL8OHD2Zmar9gtAq8cYRpXLZXTylvyKLMJFf
LG7MnPpgXRvj+WajCdza6s5CTXlqyNGGcxnUASVPF2BD08HNMZvX+sdeS0yMZtsNtYvdcM0K+pWC
VaUxXNGNXgEwO2rWy7XAAKqZnfEingjiFY6s5wBr8QuhvbwZevtGFSIhyOTiTvT4C1YGqC0qSmUD
7027XsvIkVaWDOPyUm60CUsom5CG5DeKv7pMXwzj9Dh1/lPdNvqe5+5HayxkkcWcbgwbNoznUKhx
0Jii15DQyDqhMzNH7dJ72yq+Dta9Y/gWT8p+dpY2O5X2erG2BSG1XI8F5vXRahM36LFMO475WQSG
Glr8V7uRKlxWvw6l65mIz9YGT5/J2617bdYSBXdyLFuFmu+CMuw0d/IMsyQ0wkDJAJwqBnasi7Mi
TzPZb/cwSfZxVog/ObqAxfhg4ckhQHcELao4kP4jy7dRt5GWJ9KuNF8ym1ap1Q9fFiOOrFbLjk39
vVupT90i6M8HTU8opPXQ9qB2M7HCi0dAM8JxOxHkvHd40iacc340Snbg7Aa03njQG3BMHUx8S06j
TMxOmpEUjXiUPaXPIkK/9b1T43YW3VEpGBsYqxQg9mENmXIQP7TtYVHMR+QKq4WpCDXv0YB9p6KJ
/IVNe8iwnyrW3bTc2nYTMTc8q4oQQI+9sosW1wxtLh6UPILmVb/BSC92vCEPXWfNYo4lKzdTuZuQ
JY9MxuM4DZgVhWrMAGSbMDK/tFX/XuBX9gWKKF1+W1jLgNfe91LB21tjlz7kEdPXLhcd6u+Ehptq
QqAIsMB6GY9m3LZtfOBoApeypuFQXjs5S7VDw+t5qA+tbtaD5aEdXOVeFvubVonQm4d2kx1oUfGY
tJB10evasOK2kcmpdu5Mv7mkrLD+YcjCM7GbrcUBT1gRNDJ2ENNGG2vsyNXdC5uz+7x219Bx1ZkM
+lC2eVKjyxOMvj+mpUfuyhLKmKLb1kA16F76hgeNdu9GDEKnhf/ZV/g5TfiA5q958213iRt/PHht
Ac+CHAqccdEvMtsV24SyZZ8Z9Je9g3Td8nYR1p07dirMelTkzDQfxFrCRMIpoRpv6ixmpAwKa1pS
ju0RAMwjx3/4eBjiTbE8qGDMGLjCxBT/3XFtwg5V/wZFYyzjVXZooEmRNpp+UkMk01QWGnGLE2Uu
G+MCPfYAlcAejfkpgm1SSPk4xrzJ3RBgFJ7aCuMprTvHBcB8Qe0CRFkNwv8iho/N2g5bvpxb6BQe
Mrl+hcSRhz1Fra0c6XSpOwXjTt9DZ9G/Gi/xCJ2qAzOZTDMMwDsugUIA9ru6J6gaqOkV8yp7LIuI
+DMId1RjPSxk/XZ93x1sLrtlWtDHzooUTCqU4DEkoAlDiqiaZMuBHLNqIFQ2nyXVotD9tborrGEJ
NkXcIOvoc5dJvEKb6pOcrFUsDOrFinp7CAGmjZ6XVjURcDZ4qlokf1O3EVRi8DZ3G3zqai8CnEqF
TJTLKx1N6o7hXLsv0ErYoa4m3OB+DIeRejcb0kq4+OHElI1+J+QJe8vwGk8dfzPjmkgmTVqs9if8
XkK3FtGUeWsE95dYZgTsIM9zUruEdYghcAZy1mf4IziHzdF14DnjJ9RQ625tqyAr+fdqnO65u+0W
fO33UkbXb3R8MhFKFTCX1BTlBS6q0McmFRb5DCl9W71XFduNnbF2zkizm87Lj3YDdyxChxz9CwnV
ILzRQLL1AzJNaW/J+XFjkwlsYw0JvJhC5uJ5nfVh6tsMFJYqwBRLG9drjsKU3+4wPbUkWGtUIAjf
t521pGtpLluuvyy4XIOqYwq35wA78QlHrsJmdXDzsmtxYrUJdBOIieqJowL6tmLtiSiig9UK3MY6
tCjIx8azn9TiziGs+w+FcqBTq7oG+x5q5QKpXNo25M7wM+gB1419OA2cLCEG3M9e6935W8ED4h+p
8rx0VWAXVC6qmQUmceJlc3ezKbxAXDfIdsKUD1amql2Pg1++EcuAD15UReSCG9Ha742X6XA02Ieb
sUOE4L5BxoLiaF+31/0fugBbHxxvOwlH65239Tu72IY9XVu8zWW4uDRxnF4dyQrbjTaHXNO0VlhJ
rc/C6k6DtTML6pFZL8ZAG41PvhKeXIadHibjC5YBtDXzvIc26IQj3+FdxBLbLxUqGCu7NZNOFSwY
MXMN6JaDgmjTdhisdty9cKfyAWiTx2Wx3ueMrfsJlpohRBtZyCWAOmxRd72hPhY8gYs/fK9m13tw
e8tLNpM7EE74+BmYwyLGgyM9qh7JWOBVKuqzX58KVFj3ZdchFKfrt6I0d41Lvm2uUeGmvZc5a2QK
ZnBS9+tFlT04HGinZXnzwnojX0pruTCZ0iIl17e0KSzwCtDVy4SF+zl9EI7Rcbc99D7/Mngopi0V
GgbUualKyDqUZ2EDF3SJa0mD3DfkhDZcvOFtCCpHjhFYnxh+gBFIt8aS5U8czYNoFfgtKpY8LiWm
j5uSBCO2SpZ9FTBbjIij/pu6M1uOHDmz9AsJZdiXm7kAECuDO5PM5A2MmUlicwCOxbH40/cXksa6
q6xHPbqbkcnqQqpMLhHh8P+c75x/TRl9dli7IqnXHkuhsIELJ+Uki8v/NmsYGn+rb0IabLi3eScz
R9VzJK8olpdkc+CBy2hz6FrohzwLP8aukAkIcXsTWa296yzX3UviE7FkIr645XWtebP4R1/jhAfD
lnpRWOw0J+tTD+UySqFu8L9E6s8hdvPg5bfOom8mU4SPxt3kNSfZe/WNu1lcmTp1WL3lEdMizUUQ
3KxknYkssRrC0duxrpxfJhfFOWi/h77xGQXi4DWD5CjqEIf7/jyM7f1oiu3GzbZLX7Q/A2rMDpUZ
PQz52Bz12n+EyqcsnqTqAVrxZfKMGswnKRa88Ekpfe5L49g24Vk3ef7Q972NldA9srruHYd/jZEC
eC4B02WyupPCep4FK3SDAoErt5i8Fm87a67gIRIptJW/xlLl+ZEnWhm4v6/johq6m95NYTyXRzfA
SVwxGVM6IYwjPWG3hpxGPpXO7741xJ1vcQfK7AdruppWogzSpcReLGlYSgrb+tHwNo/Z2WHuwtkI
gPtYmWRFnMKKH1YcC0MGl5zmmiB3cgYcvvelJFEpyA2ppX4Y6CbuooFlGx1qZ2atYGZCfxt4G+Wz
6TP4mq+FBbeXtTnOEw8nxdAc0x8Y7XSQ0F84n+FRknrr+2MvsvfBG+zdOE9x680/EU38vYHX4y/t
zPjH0pLasbkRCP6eGacmdyPyDYtzsGZdUEa480YIRdVWXwUifFjdODiDc9B33GOQ5acZmoeNervK
d/Abcsa6MujTYtvGwzAsZ8VN7rx9zysqKddyxVwP1jdlLudAP+KfYRVjra0RFC0zInNzWlqQWZg9
+X5suvsGofsEGwdzbF73aNsPwBvZXtkl/DSQ8KXYAoqp+WMLu+xmnjOJrBdoJI/3ha2zH72b95eJ
gi9k2ixWKM7IB5zik7x3VrM4rZm3d2z/KTSLt5KGhYnJfS8HhTO/UvqKyeAwTIrCOnghnJ4QFRDn
EsSzEf5aDZPCzUXoWLe8E6T4beTzHIdeXyXTMJ22gTf6IMIjoewbntzf8JH4PniizsMo43V0sngB
TktqfjkyLOGzJw+QlI/srus4Jnsj5+E51L/GoagopD5t3qcF5lbZ033LKk2jBT7e1oPnLUXqGEbN
SahXHnfVjRrc+673sHZL8/vQqBdAzjqxCmRgUOIvI+Qoia7uhvCL70bmgcN32Lneel5E/oCBqVbT
v/Vb6FbVr4k7Wx5XlTQSW3WUi+nwlr4RjhhvSCy81w242iewLYvJlhMAOydeyaQhJ13t2k7/rkbR
nUTouKmHCBUroB2G/vmkzG/R7PweQQkbDnZbg2QMZv3l1ptzqBwez4VisR5XI06DNaHf+BJKNtEs
s766abEJKQwVHeFRRC/8uiHafAsDOewJbwTiFlyXyERWTThzTpBauroPg/VI6ezTsh6qyJuouHAB
9YzftNf8cIzwRXksf7QGi8EfvScet+yMzriXzfRrM5uPyJYAHTE4unXFdt8F1FNnVeUhBGz07IdO
GqksjL09DjebuiJ2hok4FX0xSZfxNOU+RELJRoiNzc1KPvO5/JpGAAaznFnGFE77tul0nAcYCjhZ
n6Pp/1rKtkLvfxMDr/C8OXcBY0ab2/3eGK53Ux7Wjqen/aKzL2psfo1N9d6zIjfs/JfWGzMmUPtU
+8WJeyKpwWXAMqm4LRlOnbAIDDf8bpT8rDUt1TulxH2xCYwEjmBaUbkJG4U42ktxofh8FitDb1t+
i0IyZEGJs+804nUuomK3LvNvP9ci1SCJ3IPe2Wi1pMLuL2uj6nSj2HQYoX3QCa9Nqpde+f4FPaxD
cuT/tb7NRv8+uOEDXuJtZFSEGp2AlaNTQBQ2o+yDzUSx8G1vX7tQ26HcN466uCYsYmd2t1vLmZBH
9rB343oW7n1v/xabfFkNu97XRbfzp829bNgjuhsRWnK4OI6EtrHapCzUC/GmRp8HwVTk5MZuyd3D
tqG/uKLgcTpUp2UB9rXDIdZh/6IF1nVdz+2+keJB+ME7j91PMaw5OpOLJ+flZDFsHXeFFST+oLLY
60XcnIoScruvGbkN48K1y0zLzktU7oh9MI+nNe/Slei7T8qjMsWrcgeGLKU/POIWc+NYF/SogzHi
U2P3HDpvts8ims+bmclz7RliJ/PqhuaT6TyRKIlbjeUSTBT5D9shKLUTsyVuiwOnZgS2s5+6yB7U
dnC1VM8DiRS4ZvZJtl63xlMt/GNdOk4yY/fNeHqJLgMcb5cNzHn+tfL4LxtxppnnqRhVeFhdNxYh
4wFI7qngmZ9SvsoJNCMp2ebw1K/ZQwbcsQtmZKfe674cntaHimJrW5+R/brJSc1aZWltbfDGfRdd
co6p1ojuG40fLtSPYLtWDxtYajqwDn77UvWTPkcc9kHb3tbVjT+1rDAAWUnY4vBdr2xkWVb8Mh6m
VNsuy9dkBO+6JThhhgh86pllNSTxUU5K/dZk2A+yLmO3b/ZmIAXfUvgUZf2BWqLl4aoNxSBqXmqH
6wFuYr6tWx4+izkGqTGzF2AtBu7LACgbHzfphRau6RaRb+l3HHRDLCMDpkLkL8IYmwQJPj+3i/lc
hCGqJTf0LKT0m2hLxbA5eBS52GTPDPcRPLJwoB8nKfZI4HPyg6mf7oKgAzzlfWVRwplO9ejEEChJ
LnD4g624s4RfXdo+QCWuFp4uqks6p+JNGXY3KirW+7xm2HYnl26QQrZxozGKr+vJmemCOfUyaSYi
MIg62Ko9TqYNNngVCG132Q1LXu6bGjiZcMkoM7GXpge8ssLzdkGZeNn4pGXxYkXljd1PLRqN4SZA
LE1ayWt+qH2wnHnk4FyYMyvWGUBUpjKXr2HW/2oK/01by37dFg8ujRl9g1zASrgNesR7u3T5sM/u
LdxLOYTfkX+wDPonRe+h1QZR0vdyQ/srfvgIanjV+qm0BibH62UnvOeuAjjiuHj+1rtPGiHRrS2B
lGiDgXbl9jzrpCmc73X/yIQLN+vUL4EHV8QyQGYplrW3wde6RjKx2QFCQvN5GwMYIINaY202MUsx
yEMFOylXMzVUyI3T3OtoPLfWbT769r1em0velbx6uL03zejdZYiiciJUNFXBV71ZrOXgQPPDKWMm
M94w+veZZ2XQaUV5bIbvjQ7f3bH9kNscz3NPTaAx/+hVtLejptqvC2RRYbFmt8mD89r6n90EuSCB
BrlBFsu+LL8FUnM/U3eM7WSpaAVD8WwSoiUipvigggAdSTn1407zPAa0Bal1TJTtZZGCeMKCYsvJ
M1shmGsbS0GKIC8iOzEEsY9VzDf5HD7VHZ1ni+KqsrgZZ83K9+Zqk5dTPhO/OVuy+G5NwcUhbxBH
3dlpb/pu5g27hDfG5mzfTX/aAQT87ocweDYDSFPVskJ+QD2iiclPeW2Rvyo78cpp+YmAplyxC3hm
ZDA4F1Yk5XFmDGgBbVUfgiV4LWlIUm3Osy/kSGv1e7UOJdrScg8oaye1pV4pT2Dj/AaUU/OR5nng
D0lXoSiZhhIxw6K+n+VrL+RyWOzidawa3t7BWD95df5tbIef6xdJExg3kR/N8psEeb20AR1b2iId
srGLE9J3eLKsanwcIv+aaJ3Jl0YTOS/1NkxOeTYYBne2rvaNvxhvW7ne5Ovk7dy8Yz+uAX8MD7Hc
yoGTzfHYB+4tzTFYtberZ+AIy0BCd3O1fm+AA90SZKQ1josrPvVI4zHvjvF+zoxUl/1701kp0ldz
kaO1L2d5lGbjHXqLvS3izmL6TOt+nB+zZul2Is+MW5FPidPxK6nqLExqZ/HjARkrlvhox1k4r8PM
5nWvvx11diqa7rOO1ozBjPfVEmVh2gyWyeQyOrspmstTUN1lAbEwo1/8cztQM7OW9U4UfYZML0Am
20Yn7UdgrizUhZN0to+1yzCkQ+unVzkcXUBTVkUsmeWrKqn72qJzdTUZScajv4x70OHFRa2R1tVD
srYvtBsjXrzuTNTQTuwKXdiEGkgCgcYMceHvfds4Ip70t2qenkWBzBdwcXC2Yk3Qy1/dbvhF+bGb
qq5zYvbP5XEfljrua+4p9SrvZMaZu/r1aya2Z7Z6eievQmL0QXXiMpNEMptH6c73gWxfBj6OcZQB
xeA6yLPz0JX3rtlue2lbXMEm+1stjsM8ZymtY1bigZPOLOoBznGKNJIZQCBKvDFnLdGmpt95+Ent
lWDlllYSfhhN93d5/QQ7lbNw6rVpFFY6ZS8J3dpE6FTWwKo4L3ZD8KBZ9RvtIH3Sg+rKp8Lr79qG
/GfNhSax6uDnIn9XV+HPmDmWyxrWpIWd89H72zuz4mpjX+xOPJHb+Zz9cd9OHf6Pyn5YnWvhBmF9
OiXUnb9Y8ebIFxUJQqVaTQku9iWcUE+ifH4dfW/XB+2t/4MBxDaPQxZ+KgtVgUF5a5/m3vvV+x2X
9WxvRkSo4LoCvz5ORbbG7eCyv2hXOlekcudoLgej23xcs/y8pbet4xcLbu54dxPZm105dx9ZGE3p
0IV3Fkx8ZKR83u/UpH9aW5FKs7pjua2Km2b5Enr1eLY/rLp9GH3NgRpx/DptfQqN3LpbAsZl3Jmx
nou9mGV5rL3BeMiuP+QUqoNjeDw6wsjjNJL6NcjO6yxzDOTZQ8LG9V6luZ3zevoxU7+kq7k6Txni
GlLlreIbPZgNXf3Nctoa8gtuOP4wo0GcC0aMcSG1Z/gFOB3eEJN92e2XYk5z8glwc/l4nKOMa/zo
IY3wWzLRy24GIpY3Y527SP4ZeyId6Z+dGbSaeKfF6BKMZx/UOHE9QrZj3xuoX89F3n3QV6v37GJ8
qYJiZ/oazmozx73rQtkFyHIx8Np4MFlUfMIIIhPh3nJdJQ5QOcZB76KSC1HhAbrnYX0etvV+E86j
a3I3NrmLn/pIPSz+/EOHrFpiVwd5SR+ZZ+UGBKW/H73jrLFUBATYNHVl0i1BxqXGrVPbWzDq8zt3
1butM/SOfTg4fZ7DXmmT0XNourvWdFkNX/XAz3mgzhuhT64K3LbQD46SlGtikpGMR/+ps9o6nSyA
4TzH9I6q6Vw50zezyM5cpsy9abQ0Tq4hFR7DemzmwABjEPBsa1En86ZuAB82DiM+TxuPhhsug2Re
VGunwnSSilWxtzXEN0HmLIiDyv6m1g7noGZPZ7bkKYVunCkrW+FCu77k9oy/QI5AmJiu/TLh2IT1
rmGuZooBZTYXAhVz3uV3keLUX21j34XNc2mKAWCNGV8OVr6z/JB1qp75c/Xabue0eKTY9sGRNwXZ
UoNHnpHdZoadnw0OEm7ZR3drrP0VLgh0IXfUnBFgUP2r2ILnopxeNBUVtH4UP8u3ntLRhML7GbF2
pePXZOYW9U/XxhwKZNnEUWH/8EYiRZxTmQmEYSejPINFQIcbXzVRr3SGq+VD/tv2ojf8AgIrhn5X
tH/sqMZR8SapJs6xdAq9LyzqRurZe3TX6eCodUhtwsO8G9ZdWeb9u19xHVTCsbAzl99b89X19SeY
9jeLhzrBnzqesg/J/ULXWI1+7zPgKvKBBaEHMY9PZsYvmhBQdcIDem18+eHppjk7Y/Pp+/O5U94W
28re0sJwND8PP43pdN8ye0a+rlBhy/4NWYYp18lfB7N9rb3gxagDjpDa8mPiFKdgcEiVXmOTFcpT
DKqSn8zK4IE+0Lgm8ua+tSdeMx5fmeX8pNvyXNf+Z+RqF7DZTY1rFsyOcApxHUPlGql7lfs3fm+k
Jnamx0YtppY0qj1yTKtrQvsSX2FJLMkDg9ESsZOFlkiUs81bUPsvHlnSxNFBtbOMMibyVx6RoHZu
seKLsBACU3tkaKsO3YZd3nsB6dAc77+falSr7MS1OWRJk/M+g34ywVi4sxG2qIsJv4xV0jewCo79
e8HSP1eNjKd1+zKi/idtQ2hMipvvnJvW7bJ4BA3UZ9PZ733G3bK9aq4RAHiLMuYQAkR/+ana7BGh
6NbI6uawyRGtDuNfZohqtlKxVkllifIYmDkGXZTtc4akmHcVO3/86vfSyDVtgvJXHggTH7bNUZar
uDBbcfn7P7h3ics4D5TnUE2LlNQg7aphvKmm4pOYLjc6QkUMSi47Wkr1bnv5ybIr51JGNIGW1id1
hWJvZq1H6ox/0Z2x/Iho1BeodA7hBR0dn2zaLRq7Rtf2KXsvuSxf2MOMZZ59cJuJt3DObvLO+zCV
Ewd99lzQAMhjbuVmkt9Jh89ruaaLV79Wk835sakfvR/s9Yy+NG+vKmhIE4fLc2u71eM1J8P08zBV
FoVOsiM0XrZ7V/TGXjjhkzt3PHPs3o7FxmnsBPlPutgUk/OQo7/2Rar7pU77Rc/pqjAxVRvcefOc
30QLf6hGAuhqv3ywc9Tp2aP4PnI7vStDkAeSbDe2Ub9BFVXntR+pnvA15nzAMBZpCPbKDdCJhkin
5uCUKXP3cfbE46Q1Yqfv/F4UgcelIYE3LdUejxqBfb3tNhXj7XPQ9dTclwELqht+a7NiHPK3N4tH
UZxRl3D0t8QunXXfW4pDOfLe6qDhYeKaz8Ih9m5zxzr1I8KHNxNYbreUnUeE822/iQ1rsJFP8uOH
aKvqfmje6JXt0IvnjCRk0Wy/WURLiHzESre4u6i++VVtxl1v9LfmQJHDbBVihzHzMLO7noRby0yN
56poiiTvAgtblPd8yMX7QN/BGHbZXgrzsXdaYtGOubui2aeOkoWE9yifaHNxj5nKP6pyoEDUfuob
55oBKkeE6bndaelmtEMMR+L885t3tfJrGqCja0ROWmt9sxEJzDcy/av51XdFSRjVJecqCiSqBsa+
08UbITkbHlrfNKsKocmyaWcDawXVYWIv4oXX73XuNzNVQHZJodafjcPQuATi3fJCoFHdfZvWu8ba
hse6V+VBuabJLaj9UNNmMlhuHzqcxKUiGEMwX5IcS2VPzrO0qxETHME4Ma5jvbX1x2Be3rFU6r2a
WjS7SN/aPFNNewWtllimBOaLOJuaI5Eve19O5qvaws91IBBFm6C9W9KgivjZDJgsmjdwohv3RDir
uB07/cNtPOSALFjO82LIY9eWRjrPL+5VQS7biwE4kmQsrz+sEydITf24z1fPx46DbsAty5AZAvRp
Ed10FNy/M6Qh8HrvVV5mkBm+2htb3JsCnqeo7kci98k0e1+ebd0agsQBLcwXosXMaJ55M5d3UPKS
Owj5rqgXaW9Nj2M08/qK7aiyCXbraqP/rfOaXk8R9tLUg+UYbvS7xex01PKMvQvn5L8VdXgQ3XVZ
50Io3zH3LDN4qaL2onONej7zZl+vBmo9/DB6cIu/qaDSlWazeJz7UByrYAxmnuVtzo5frn+kYXH/
zPyHQsLxFkwl3yh/jmb13ITiwQ6pTo+u0RqnbM6BoFrAY0JUuOpxFQZMPUWOILw+2qaYznX7w6zX
f+6Y+rcY35eu4b9/pnn/TAX/r9vyF2xM9zX9y3/r8NldMdvxr//Sn7Dh/zc4YbrR/xUn/PAxfOTq
Y/uvqPDf/8g/UGEyqn8AM/ouldxhYFpWAPb7D1bY8O0/cKp96sdYiswivSsR/E9Y2LCiP3hRWb+B
DuBTaRwCEv+TFjbs4A8aqp0w4j/803fDfwcXvmYF/rNNiXecw1/lcZOh9tpyyGv9meun8CW0Fz+H
AMnFc2uRESJFaCcTc3X6X34x/w2Y/D98JfsvpL1cqMwIB75SJIp7Zl2b0997cqrw8V9/Hfcvywkp
NbOu3es2Ow3wquGx/5IfyJqRtP7okIPYiIIzAa/CSOAJ2mFXNtX1Be0ca+evWf4RlpWvgHBKuez6
rV9VWq1hMHxstWDdmDKRmBiHnLXY+b7oUP1UBJrSlnO4xbmUmJxAieJ+WHXvHZ3WQk9i3NnE3us3
XR3HtbPkXVF1HsXiGa0yTwgQ43KYICqpVs2pnogZDK8i1SyJljsuo8DRqKeWMELm5sMxyrhAXqxh
8yvy8bXv70ACWmvnBUpul2FVnosHJa3pSLs3sMxiQ90kWEFDQ7x94JuVUzeqZ417iPrgBWt9CZEk
NHAh3PJJ0zylmQsWYMxemfl4ahtDfG2L61IXIsfrhq2Ci/epph0arJIV0Bv62ZJTvSvGPngSWyP1
zl6isn0Oc2MYcG3KiMKL0a/qS8fO1lkDW5ktJrUx9Et7LirMkNtwlXJOp051xk/UqSvk2G32doj4
UfMje1B9nHOokfapd+bQfQC21xThbsL8zVaszt+reZ43GGkHaINigNW9+JYiteqGZMmY3QesHspk
gmDf1o2aUq6y7nL2ifPAQdHnZPJYa8JB4pt0EL/XrdNscRCSjqJDhnWOryOlogdA5rafcgSrF6QC
ZuE5LPCD2qEqn8JQXxcjbHQwnQtvybqzVU7+eySuNUNg10qxp7KOFLOqRcFh64fV8s3R/pB/k2Xd
WUno1xm+tVgmMOXMMdWJd6lpvFd4t+F+RQY4Zx5OIVM6gNijL6WcngxW7/U35M4sRlWn792bQG9m
e6p17tEWshh+c4bTaNwbsRlN++CJLFpukajBwPKw7Ja0zZQiVVraBf0dI3oaJayZi5sRsgKAO0IP
PKSG/ivQLnfqHJTGOqq6mYj469qnJDK/cv+bBGhKSd436y6IDMOJZdeQlx618JqE/HHPFtCaQgmn
DxNL4JF2BLtP5Od8lfgUOnTHxWdIO4yBEC8su9AvnVH730Ex8Ec9+i6QWGraWYEqKW84hGPvwgTB
JJYJxKf1XQyFP0HemYXeeZ2iTGrKaOcFG+qYPiFgI4lSFvVfVpk5VoLsXTNHSB1SbDwWPQuLTaGL
s6hFYL5EiJkGEHGYi2O3+tg8lDyYFtU5UHWJ2Y3jtluGWvn89Xqhwnv0pgEoQLERZhO54ScRCYc8
MTdwTmJFdANtM1JtsuBH3DbBJhlBh9Iz9j6ZvTGNBmP007JfTfm8DDDVxPvMrjipoEMX2KywMxJj
HdgL7g/BddAJvGJLR+3TUWNqt1ofjCk3uG8uUyMPY2Vzf2o7d4mmBJUWffCVTQ0wZA/CHKttu5iN
7bgsABw3J+x2oeca3kNQ2Numbk23p8IsdQrfHU6qcFB7wPY7m7s6hBPYUB6RJQDWXiKy5Gati3gc
GM4epmAF8uZNWd6bklc5npHEnrhL2g+jfU1kdoE1Fbu6cUMyHs5wBRz4PdMsFFjdZyvHqLzrZxIV
d1FdMeZrLlR3lsYJTtdlrefLYK/R9aazAw+dT95muazSHNTyOVFawQ2xbW0rwXGLfnGCqDZVJrTd
Ho5vqZPe8ssXLqUrRKpo+hb7uqK2AYCRCWl07O8tXOAdfqB6MkwX7a6iFe3GMzqTKZe5w0zCuuSj
p2kkzR/KNQ9xUiKRtW+dUXROiuVGZcFVBlJUKUCg3aARbAEQTE4w151dxnc44xwc09C+3PUV1Rlx
y1/Wn3k71r/tpuu/BizAKxUdbN1t4IWt82B1LZzvPUMFef/QH7Y+4WTjlPbb2fPhqybavULcohKG
pJXB2e0cLHS2dpH7cKoKZtZRUjCQF6tjkX9F+RWJnmZ9bL02eqtwBdujko3cbptSVxGGg9G88FoI
RFAKM+5menPm57lZN3OnGwkG5dUGl1IrdElFht5YUo6HCy/TtRmrKakpiPFgoRv4+qZqoza1apH5
ZxxAqWIhRPuRD0V+QZJn42XpFD+zSM7vY7GSJcpUw5Jt0AlRO3vDxgKHE9mG18gI69t6GJD+VZGz
Idd1h7xPqjCTLJdqyTkgkitwHtPkCkPlYhnpOJpKHe03tzIGFidSuYEmWTVUEhBHIWGOmhGHwzih
5nY+lF3Q2oinXuWRuO4pVwOHsfnbG1iKN4Q1lKxQWIF7cBGIur2ZO3LaNdm0+AcCYN3doHpMELkU
Y53WWBNrjOKcX20b3kUYcyin4GYB5mVRDeD0WuYe7dwU9dmnkMpKCJZrcz501FryYY9GP0z8fJlR
tcvSQSWaPKIwnTL1lqhIaYAUGJI+FlZlIDtyGt4OfbfcMBwNcKdN1si0CaOFEUPR55JoPTOslnNW
kaDsqJS5LEUh+t0awADeCLbbMVJ4aNrH2RwjAMS1W3TwaFubFdEu1yxM0QSnwzH2mihq32GZpHFr
8NxQfVyMRvXdcYrWSz2WSK63f9sMl0iVTW0KmkXFu4ZaeVoNJrjt9kJiHSlGKNiaD68yBMqcyaeV
ZiiT3rC/ZfXCaymbaleUplzuVCUjqv5qq3prR3vLD3+rm7oafWcodlVkdVa8TENepluxZZhOfP8O
ZAMq8v/UlPuXa2toXheKOFyPLZcFU1zT/3xBjiKvH7s6qnbEK6hUk4reSTv8wbkUxY0tb0Wl7iyi
3m0nSNf0JfLM9RayFQv5cgOqyVwB3ns2EP/ra+5/833hqwWmzWzBIru/rwP6L4FcVFaQLLeqd3Ww
bXf44N5DQ8/ETi0k1f71l/pzgy500vVXYLuEE2E7KNT/y82djhu3dCvMQ821+55NmwOaiKxvHZfe
obbbeDqWUGN//6L/1sD5fzdN/n8XPeWl/D8nT+NubMsP4/g56M+8m8v2zzFU/uw/U6jRHzTKROQP
3MAE7It4Vf4xWVreH4HDCxV5bHezTPe6xPF/p1C9P+zr4u/AZNcXVTXef86Vrv2HRy0K1dy8oUyT
YvV/Z6y0wYj/NFkG7IvxSJ+yk9Amguq63l8+OIG9CfwH0gSUcRiPZvOVlUo+4h98s5a8PWZt/52L
IXaXr7ITWZszFNHyNA+Dc0tQjkKwZkqacYxuGFwgTDq7Oebs4St046dUPv6aiq5Kq80ZLtFGs4gb
6CPdBdXTEDmckBGwcNTk5n23lJ96KeJiM70nlPo6Lh1nPRf2cF+g0+Qy7F6ZNX4NEeSZb2bESu+t
afOexTD87OW8Ue5YO6daPEB6zs9jl1v7rJDU5LTDnqLG+dWdCnIi3dokQ9M61waah7Xv9I2uaCur
wjW7yMqykw2+ca3M+dkvAubDqqx269alXRhizG1+gF830CUs1ckro3271e3NalnbfROVn2tdktFZ
O++C1ZTvDYseO4+h8n5S6GNe32Ynl0RutBYfnnQ+KSp603KZ3wpWYIAAJ25Zfw2zvK3h69LQ5RbN
PR4on5vIWPYfTYj/oDf4g46Ul6FY7ACQGtcNlUBN91CGFe57bn5rzJNn5NNJdG1FBWqRmGHnPtSt
mJKVfs1wJijFTJEnja7ZPk4nEb8SYnQ2BRHVWH7jgejGRhi9NBFPzI6wBtUvj34HmdmY0anamBgC
S9MJum7YhkyRdlf/7liFsjODWlzMK22+bMsuEHO2X8Ijl/iFpB0yPReHKm4DgQeXb491cA3UDTX8
Tbv4uzK6Og1ceOIK9S8xl2vXejiOZztfbmzH/9REYONm/EUj05S0LdOgzhQJlZ7AGp3/KvWbrd7z
Mg57X48udC/l7HKsFDJpX3+rrCernxdKvPDjnK1Mm9nn/rmYL8bqFzcEQqJdoFuZttg9u3nuzpUw
ml3e1SgE0r53HYQHOKIEmtbfhyPjkZQI94SyurhrUUcdR1RHB8AxNmS5HfPSG09FtLJ4EFwNB5ed
9uCAh4ioCk3D9MX0Ra/vCxfpfpy+2lXOybXvMO268dr5slq7MZQtPWJ5e+kmal5aYE8U85p1mtm6
44NN7s03Yp2ZVToESJ1B1344jH1gdNl2U2QEW0Z6clynWO72Uxa5Jx+9Ponojt0RMjfO/0HeeSRJ
jqRX+CpzAbQ5NHwbgdCpI/UGlhIacGhxLR6BF+OHriZZ1RxhvSS5GWubqkoRgXD/xXvfY1bPpBmN
9JbXqDnhs70EJbRTlbkXYL+8krka1Qzi3NRgztvrGwRocg7oYCUyZU3lSH9NYOkTEOKcMfvMvuyg
cHuBAx7us3bQ2FcYT5HyxKFePEJ0WM5qmJHomKP94OWV8DO2yLsBTeJqlhI1gT4/yXB6s3p8h1qK
oLDsnVf8dpw2zdUUuoeJVSYzKSY9UeYcQzB7mC3e7aBmyzzcFK2Yb1D71aNt4iBpSn43GumktvJV
rLEFCqfkTWfGMWvOuDXzSh1s4T12sXlQjVKPVudSb5r0r1pml/uuQRMeIqmhhGm9objIjRJQc+5q
t15WvNRmfyjcYP608/nOkkUOky37chJgxX1c3ekjPVnlFI+gjMujFhYoQoLmYGVF4EthhOu4yF89
M/6wMj/15rOKHD+cOnVptwGjiH6ZT2P9ShnarOa+aLZehVt7JglvNcpizdkNbHF2L8CXCkzOCL0n
rQV+NmTlFkLPsWiHzTgiXYVyGW4qs7l1WPFi0NK/GtN87KhdtzG06yNAseNsD2we8Opp1RERLl4R
fQL82aHw6r7HblGeCWbppVzOhMRj0J8A8gra+XNAKoNOcamEnQg5FDvWx9R1ceXwLq8HT/TbtL0Q
ZYZoUbZ7tnqXCSxT9NX4oPK6fIiq+BZeodzIAJ16ARa2nb6nYDq7NtFwwVzs06xH+pfu09r7tMYY
FWXQPhsDDjHdOVNt3imgCQPqqqAu4NaBJJg6ooSimqejju+c4K5SbI4MpEv4yjsYgqUNzjaq74U5
miyKPVLpQta+rYiZDUBWjHRsJ0BW57gpj9xtawN1SFfLZ8Guwk/xbcRG4QcTsrypot0zoTZ6bvQS
AAZdMSYzNzM2JJpNJkS827r+5kUqXw3LgAR6LvstUoGE3qy93LnCJpCu886ERhbfpbOCp1aZE8dg
uj3wAVXbbEYYJ4TOy4VCHSfgVC9WKnR7B0AvI4exjim3VCxHUUdohf7WTN4bSqBTYeFR1KpW8weT
KMm6irnsQnsl8ojxqaQrEQrNhiobNjYezvOuY1+e6rVfDwntdFTd9AoXa8aQJx+Hd+wIYBRHjJes
y28UhcWJldLNYPUQuzzbh38/H8Jk/oqQ/owi/TT1XFsmkRxVJga+HKtybo9PSjO3TTWfExsTXebl
31UrP8sxfjcyAwW/DA8K7qCfIlRw5+oS3zMJEGMWbxwtuLIi9AmORq8oVf2kWe5hFHZ7zF7wknw6
baYuZ+cyLnmJPM5qH0nOS1JKcM4u+HAUqHzyKnXbi8pY03wWq74SqGYYrYw13mqb1Q6ni8ED7Li7
1pbFoU07vKVlc9SclgqpPwYNjxeb5N0ArQ6nS6ajjzAMfE3O9IH99rmTM5GwbjcdoFl+CSu6CbC6
J1WVnhtSo3zDOJZalh90Pq2+LkjRHjZJnbA2HlE5B4H2MKsUVrYtwd9OGAiQRai8SzZllsiVUbT7
dGJ/3c8M4maBMccIsS2JMrhAasRGfeJnKhk42XX1yCtxjd5MrNPB+ii6wUDlnD0iNFV79heIinM7
8SXSCZ9J+teIjJYv2UWsuKf9KIY3XXiIqDBm1G37nTEOWtW6fa5FBVNxQBhjBshBHJ2FZfE8BMWN
KdRVUA24tJzo0VuCY8pIzOcKv61Vd895g7Q30llcdgEybn2hwwYtvp65akMfYRjmzDZ9CKIx9TUV
oZRmu5Y19XerTKgORdLvqLHWTbkOEHWiSmvSXV8ba9eMFVrvaSGgIwrKGCJgWOdl9TiUWvSgh2E0
dqhgt7VtPrUMk47wC089IQ1HpDukEhnmgbJq12SQdGWIpF005avAaThFImF9Xn9hZUWAKb4GE96l
mJj5sLc2jrkASjCa5YnMFnXiBoQoWbSv2fK35dx9yKnRts2MrCh/YSoHfqJYwxJkblQnAMIxwqPe
BvG1wK3cGrQCuhuKUeUKdg39u22l724UGVdVXr2as7c35XjZB8Nn2td4xlMRwJwGejaM9zUfO1tp
7wA17poaX2tSOPcec5xtpzONjuyYVBPRfgZ9+ZnkLd4DnQOQ2QeJTHl9nGadUs/c4v+w2+fUsuMd
0LOD541PtpmcA7jmRb+H3HitzcZ36glvh9VPjwgAk2ZwCwvQn1ng+5YICAIL6l1PSTMuuvQgvIw0
Fru1h5OsJ6VytMCPGPYlpibrshutU28nN4lZb+DaM3aPLoe5czDU5e8ydL1NP48kRyXfLArCppMr
LVqXs1PtawqkTPeQA+sQoWRu39QMJkwK7mjwpl1RhuAFvG5raTNMNQeWHPPddN6MnKJxgCBC1Qa4
rER/bdB6x8xVXeiDVRTehhKcuWAPb7W3TNR8ZcoP1FGbrJrfhza9roR2ELFzFRfOvB4WvyJ4IeRI
5qdnuouyQ+IywUXe28ewzpHLhqNcO2n0mDbzLWvny8h2o7UXIz2zDAgmLUgJV8bbKWqvWaQT+NBx
nuNORJnj5BDyxIS8OJkfVG5c4pfm9w/ESmH7ZfcAkYTtOpX6gJ5OnbzgLeTHi4YGfZWzseZeR5/I
HzK22vXxfSFbd4so+ZBId3nQgttSzq99QNtUIVQovHfGpfeuVWNqtWs2bLCVtQbTZJmLV07J26lk
mGyTFkS7QG0UIHgUrffaMfo/iuC1YIV0ylojR6KPWEyv5bs9mQmk6p76HYHzRE0zVhJivqUugwGT
NTYmP2Y1yog66nz+8nc7jxdgh9Dbpzs8PQlGPE4CGjMEajXBaMCRXDejtRTioLHU8m0jeR+Y6THT
CVHVUHmPqC0yfWShks9nRjInnTmpny8hzJ1h7CeUECj1cCHWfOUha911MnGBhqZ7ilhh1VX3MOSY
6b2i2ecISPAFu84muEcUcaXiRj8RplWuUcaEi/IxwfA9Yu3AWc3kUF0VLmdUI/xyyM8m96Y35cEG
Pim+vTm8GlhAruqSpWfvYWdjGHAVBOhjRAR9BxYOCFEMSDsgoI9p2tyAwnhnz0mCWu/eo1OpTqEh
H+oJe2MbksNRBSVEIo1fnISsWMh810DYXFljh1cQa0pSXWnwHlb6gGmh4Ti8mlzYE97wxMZoPpcZ
F0lay8tpvJosBnc1AKg1BtDVwBZxsWQ6+8a0d+W8rHiaoeNz4cW7Pi+i/QAWYe26de/3MmzZIGCK
NELrcSC55pjPCTfPZT1rI85YRrhZwLa2+L14rSPoIvAmnLm+jbEXx05Z7+dw2EVKZ0bq8jlvPR0e
R4B7aETQa0z2NyilqGuvWohI2wEn1XLN+GqC0q1z7vOToawipaEgbBd64WU+LoszuztMIs7R+JMi
NdFteSjeo/rBalFnzqln0qW6FCyjdhEYLs6ZxKywg+FzTVyq76q+szvq0bRa1WmyD8zwhW0xCKzY
3Y8zzlaUip9RMaHLFdJPNK5W5NiM5WW80kcM7UIfP/U4eho8upMu4a5FpwLXSwBi6aP53ay5gGDw
t3jjrVdjkjDyGdvQQwPBsbOGyi/CwSPVs9aTr13RbmXdIVEG6kcPPOdI6b+tp54HPX8yY84P3M/b
5ciXab3PBHLeNsLfpRffQES4qy1va/cTpVq+ydO4orfDwptr03cJZqNyIgxQOF0gw6OfUWG99ozk
1V1cB6iR3/SC2PSxnPZyUgdhh5jV8qb3y9A+6FUsV6rCRq7N+sawjegyytsN8pkp4cFk2v5aWNBA
Sqsp7wenLVe9QVNS5gYq8KyMN2CKcP6I5jOM7MKfA+CRA60QP3WHzwCmSFou/8UifuUV06mjX+GK
7VZs9iWAyBWTdxTSrjz3HFwLD4zRq0cmRH3pcvesqjz4RmV3q+d0z9VYPtMf7t0KKAF0po62D8Fz
n90XaUqrMDoFHXb17IxMKtqcAVFrQ+nA6Hk1zuqzc4odGzGLCAU8bk7cXPAqrMxKu+gSnCqUs9yz
7r0zdNZ2DFy16cVH0NBblfyboppy9ELpB9rSaEdTTIVcT8cxyRd531OGqmwdp9Olq3PINjIDOD4+
Qn66hLELId6AfjZq5lNX3/ZQuoC7oNlvipEn3OMJmxDVc3w/8zMv6BMsdkkxgS1ugwsvcMvDPDm+
Yt+259nfltpUwcxIw+08viN6w1+z1KdF1Z/qiGyyArRTLAhIGNPCJ2CCHcYwc0em3qZqjfC67z/Y
HZAN0vO8hXMP88Q1tm2xFHbRKwLrlmnGAKRNOVtDYNsjpwOJvNqCR+aUE9EuEdo9lAW1B6+dGvNh
1lqYLxkgW7NtNq5tg06BitDoKKry6lbVMJwD22Ws5bHIDkG6BgM2pQ4JwTGzCRQz9deSb4kYnSso
wOI36zi4iMWqt0rN4SFkqr4m2wGqkTMpnwinNlw05MU6wWew0mcDmXqY7pw5sjdeRkpNssB6AXJs
y7H49uYPoEDjJs0wP4Wy31gYMzDy7NqEJsAROXcii3HUdzPGpODeM2uD5j9+MaPoLpcpu0LlxIeE
zChjdDCIzPAx2t/zddxtUGPH7HgdIOHjI2/wzgQXDJKwsE+YbQYGpSt+Ih94TbMKDXb3o4SZbWRv
nYR6w/rtINhVEZBARgRsY8QJmXybADq4RvaoT6DWvBkd3MBPmejyiRaM4jsnURELh9GxlyJUA6gM
Ck+REnORatkFeWuEt6B0Fb32iNJ3Rhxk7YomAxQwXQwy+mSb218V3Vc3NBRVTnI22wCxB7LEiI86
aDi8+lnJ27Ggdfo4PCfOdZamQIQsIlSoRmy72MohAjwfDW+hrFdVSw+Ba+aha/iN6xnyW2RlqKn5
jYtcvTXwHXS7P3t9g29LHu3c7NeCc3mdC4aNdqEhDKyDTZfdzdKzUIfiI9dkcJXPUbzVXO5SY77x
qrrd9k7xEofuZxxwncxwdUeEipRjjCwhRa/cHrK4yJprJr90T0MjkGKo0zRpTG9bIDqFg3qm67w1
+9rVlKPVrMXw7XCHSJooJ8z35hINhqV0A1IALbW3jAz5ZpA8FQsrcmZ5QnzPxD3Q5pDCCy5eLmBv
TYV/n03hs8fT4zf59NpW5hPPLS9IDrJIzTnb3ZHh26QfC7gfqL2b546izmW6tA5ljouteBuBEvul
4hQQxosIMV5hr7BXID9eCSZIc9Duc/hk0dkZ0R0d6MzjTp/ZmCxy8UaS8m6jPs2uA0n/nggu3Ill
LsoldogUQB6aKX9wbH1VFBEQiKR7a/od7YNiFoIFHINcv2GR/1yGBVivkRuCgtJLItbKofliaBQf
lNPYEPrppa60K+lV16VR+SLvLvLWu6LFUStK+BAyUwJvHH9ILyjDVHNsSvltarTjXourCc33YbDi
jvJ53iaaO7GABDeSDNlFp8JgMxj2x5Ag99XAdduQeED9oTMxhP0Rp/fCEPFalxQMowWc36BFCQrN
2ETUIWE4HH//H4xB6CgWJlhKWPscx1/ZMoGpjPQzqJvAr60nTfGF4WoZq5HpT+gy9rQGIqO6mAfG
4Hwc5abr4RHnClSA5obBqsJuZEczDbBMXHBaW5RMXMjVcJIx6K+Ws97PC+PZncxzi6s45OJDlcDn
r+zYdEbe04QLfod7yFsPJuw16Z7s0vxY9PZrM1CINAJ1wqhXrmTa3sfuAJmfgU9ukfjXh0e8NfRw
AgNZ5XX4setvkVQ3TCP5HXpq27KtuLeoJQpv/ED1wgjak0Q7YFhPvOK9QjmwDjo7xZF5jekCGHud
9KD95U3UJ+dYK1yfbj9b2+mNmYa3MibLdck7kFi01o7kYVybOV4OHD2djysNYE/Li5+Ua+S6LOAN
fHPeNmaXseQsCIIhmRm3PVp44k6wQEPR78GZ+4zmQWjD8qpxIm7w6uTQfsBFgg3Yt468xaQHnKKH
R1fr2iPbYz7vnGazy5sFmLRAmhdfTGF9gU8MkfVMCY8Hf5O5zeOcjHcIej7jRNZrF2102rC3Up5p
YU6Mz04RnWelH8k8OScur9tgI6O3ICf11lcHTkimfLLTMuUr5j3n9XRFniV21br/XLTaLZIyTPT1
W2SiskeYT+P55jj5aTbKJ70pucOa/m1ILYSZRnnoPSrXYZ+OxM8wDvxSHqldCpVTQq+DNyW+7dJk
k4cSRkdKrl7ajmuoYlvoejURAMVLggFj7UbiexkdwF0Tq4SUR0abFmuENUgOFCP2TtXyDffdDHY0
vQuqEdpH+tJQOxUJWwzbzDueX3o5lmYby+TIKVrvc8xLdTMNvL1hkHwEc5gBY+Qaq8avshyZXKr2
DZk++w9e9SCETZdb3dZpeNGaMYVcbVpXeLjvSd1BP8q4s+VJbZmMrDwQG33cf0Mo5CyI8PRKx75w
yL1EHc5FaKMqxaAYrsMpvh/06JiW8WuVz9u0U1x7JhECU5VzTgcvk5TJ2q28zJ+qkIT260wiUIoi
TlUKSr+PTYLzMu/dy+a95TCmVNwbK8E0kWg+xttEys324iBv7BTeLJsgkaYYnOeTJnijqZXvnCy4
oRiHJCFRutevqH0IZXHTkzNAgohjAmbIv8R2SGqNjljVns1PwUaZKWAA1mwMjoOnt1tbcxTvnQVk
zL0VFrecgU8Rjpq9c3qsAFGQT743l2dNJG9hFF6TvoSsY1pUfQnIjNoNL3Ff6FbxUHa8wY2df+cm
/xFBmqfVoQ0X2aUd8mZ0ijdt6of9pPVfrVw+FAMXKtasS7dN3lrnhrfW4BRGt6TVqcNUFy6+lj2x
Cr/58fkx88in94DBys6gKj6znNAe2aBDAxXwMI7cUT0Edobi2yTiqR4byiKI94n8RjDyBeATqGdk
3JhV/D4pkK+de+7C7KXMO29DvYXDr+gO1BbdMpDwXBbJjVYGfNJGgF/UPW3Eq0yCoF+FS5OsvZVJ
eN3x+KxjcK1+AMtKJiXjH6tEGNYYV7HjXDeJ6wP1wsGXAXziKeQAW94sNqEr1tovCGueUbeZPuCn
nGad2i4j2K6bynU7CG89E3ynZ+UpqkIJo2R5rj1gUSLSLkmuvxCzfIklpzU0Nx3gY3zEBnY1ZABr
M8wGLm/HBgi0H/Ualw9UGbfg8pdqOlWJYPZkn+dKKzeaYrmW8b7ro3gdyiahJDZhzC9PAyDOA8sC
MnesFyzlLL3wI5ZLAzeoiAAxfrdIS/AC6fldbmPfjXTT3br3QdSe2sUdX7YtqSGaeBMY0VfCDaJt
kPE6D5xWTGbOqKj2c8KJhV3F9As9OKJHfgO/i66GTJfZfKdppplHoblGnkkNhYV1+Y/YsT/IFWe7
23DC6xMvThHIr2y4B/O8/v3jytbaWKGc7rDg5mfJCtWJsLY69m0b9dhCIVdvzabZs6DXtrNAp4cm
N2MCRf6chDzXsAIbBu2zzPi8jFa51QYcQsHEh1422W7Wx5Zm3B19nfgEYJn0O9hqDvLFBh23RvH2
VM0zPrflhRz6cYN1+VbBdpm6m7LglA9JbsuD8RYIyadIg3PcVjeeUaJKjlhvlPzwZJPNm4LArBhA
JMRHWmSyGt/A6qWrMtY/9BIJ2RxqbwlITVdIntq+PbgTVK4RiB9UBuvREWO3she1vxQKQ1bTLZkz
/Uc34s1l77Aly/lp7Omt44Oo2KFxS9JNJUCjhvg2ILDVcoetUbu4ILE81lpyTwLDKsbebRTaB5MK
+IjJ9UDT0sZp7c9mdaECP5+Cm0ZSYxvw6EaqW9+Or42ekTzc8dPcy8u4lhduH1zPyjuR6LfJ0vGq
QdedxMaL8haQkHZRp4Vx4g7b1Ln1lQFiXykBllh/yfAJRzAk19SoL3Dd63UkH72Kqm5m9iOauFsb
Czsuoml0izsP3tPOTh3sQYCtaPJ4j+mZAZXQMGbxvGuRLItp1WL/hzrdj+BxzStGV+81eynfspMz
sjqgAA0jiW52X3WYsnDPdOCj9AvsQzUwmAytu+powPDckduIFB/vuXgc6O/BDqnruebDaM3Om6n6
fSHxMRVWdjMOhoNynXGH5Y58OqnUEgNmmg4PSteNGz1/R4tBIcdjyueAat+dj5rsgZ9GmrNy+cgM
bTPt64Wd6sTtmtitAkF8cmZv/VyHU7POkJTsnSa+Q0dwocG0bHLUxklDpHQNOgctIPMqzlzh4Iya
Y+deoV0oI5TfrT1ie5fDM4HUFaMDesemekcGV69n5iC+KwO0kRk8ZWSgqywu6DDMgEUl/sDSeBAe
OE9ZChpyrwdMifW5IcMktveZyYlXRWQkW7WO9W8W13aIEB72J3qN8S4J1VHNDM2qidyxULwWXUQ1
VpAEU1S49gJqThJs3hpwB8zn4OUxWlj1aYhnPhoPZH0/JQkTfFOraehD/u80fuFZeYiXIE6CtIut
oH/AjINxuipx+Vqugq1CrW4E5nZynOFALx5qvb5NMTsQa9aA0uuuJmkudEqPT4AGyignS7MPs3qT
99/xsJS7AZurysJrGCBjKlDdbnPmLqCQ5v3kchiaDZa3QSOewbVcP+YGScsaBc/4GE+x7kfAHklj
y39IGv+Ssu7/o5XLEAgb/7Hw7vxW/G3JXW7//d/e37K/TX+7ir/6r+ZnZ9fvX+EPZxf2LcIaMG5B
fsKqi3b+P/V3i7MLy5cu+CNp4vCyCB35Q4Cnu79Zuicssh74K4btotr7w9jFHwlpMcj9ww6my78i
wMPy9Iv+zqOkt03BnYMC0KS/1Mm7+CWxpUEJGDNI8w0Hhp1nM5GQV3Cw8Cwkrw07y6av9jO7D8rS
k2nGKCaqap8ppMl9yyjd2JlBvvfgDXGjX4AcBCVancYlSpaKYkTrg4HlppCvHreL1ek3YK1XOoc2
UiyMEuVa7+abBsyRygnbTSzEdbD3tIYDzttIR7yHDHTYVb8oJrRoAkyGMSPRDjimi3m6SlwNTCrZ
rZZ0/W6810dvrTFzp7w6T564nBFvmHyW2wnIpLkvIGmwGGDXxEARXHtDGRTAIyxmNDQWcwRDoeHH
v0BuhX3SuGMq82OOko8o9PwCkkMbjQjoBr8N9YOACUzC9zUs53UJ58lL3vvhPi8RFjGFXc+W5FJQ
2AjmlnUOEnX8/MaVl8m7HkmOJogmH8JjF1cnudAwXPk0s9zvazCdhrkPYsqlJXw27LVNJ9hGAn0x
QYJKjcEFAWAmIiBYtddQK/Z05wxqLK6xHtk2G91AbZN6CbXzdmk5/gtR8d9/aBj8m5ZOY+MZi6jz
J1Vxk5lc4FwWxOFMoBF2rC7XxNQEh8pvLrQ13Ns1U+8VJvJk9a9yf34VjP54YHXDs4h2E57ruX96
YNWIwiTJYLHrzgE8wBRfleHNT5/ov+NB/P2h/2+74//8Hnxof/79iopVIhB5zvBzdGNvq522LvbM
OA7sElbxNvhx1P4SjPNLGAuq2Z/9lX98Q3uR3GLxJKbsT17EpFWMSmlBfQasSDNQ50T46kyixM34
Ije55cNorwi+YN3hV2Dje0BNhK7sKxBUKeuFQKYAr3pUqO+O+nYTbY9lbpN0y8Jg2hetP4N5hLq+
IhCKHrWF56jt+C0p7Cp6/nBdBuNdm8WPaXmHOkLzXkSFp0U8CD1fiw5NQavWzeSisHwo48/cth8G
ooFXjtuwvQ+JnUSsA+GA3SrKhjh/Sw2c0ULfKiST+mQdSnBqk8EKVXSnWCJeCrozOJhz4XUPmACw
KXRr4CY8wS/dgt4fkuo1apzNLIhmzzRE5fEm55iQrPPTelh8++adBoPWrtsjGIQNIwm/jSTTs+jG
6eILnCJklUMuWWkx+JLe6jDE959iSu+yoiV1NBB8jhrrInMesaYtN/xOaGyyRgd/cxJsm1EjHZpX
rCA4IwJ0ZYx+29PHK/QvDjvDKvo2dHFdGxhEw/kr6yks0pEIsZH6nSR6QEb9RYKUw6DuK2vvuohe
Mv3cJAmB2gM0DeMe4b4fdNWaQJYlAOG24l/MeBR5pY+NBZtksLYpnQ1QCgSnTGyrYe141rqqhkOI
gGduZsFcPbzRYw6ztEC/PFz0Y8sM176amHXTsqyLxEE1ZWw6R4OgmcIYUOiWrgMWyWoIOU+Q3LFW
qLtotxxpUdpv8LSd2k4yIccZapsQdgYLxlOrVgQyPMQVS+uo2JQTJ2Jfkq1YFJAJppVSgG2diNAA
UbxWsEeD6npo34wkTyEiQnYsIhi8FQzgK5R2uykU9wDBdxq7+HBgg1ayN7Zcb5e7AwN/1iDcqQjJ
GOC3BitJBfRIu9NCbW9yxjGYZ60IVrJQbxbSCRbbqEp43IKBtTvTJGHkrLg5MIlLaBFnB2l33RdA
uNiKVXZ8ForaNXlQ7pUZXUVIYkUS+rj70Jt1R5vJe8pfEL3+TM7IWkHFs9qtcK9aCDlNFu6SafBr
FULlQwGGuZ+UvBC8V0+yhT3gu4kfs/4in9jdg5+PAU23bBPYb5H/S7UNeTkU8pwi1vDIYYWPwDMP
j1yJGy2+YVi7eEPWlk00eJRFPeNEA04rBeasQ24DZOUiFqdMINwTWrJ4bHvx1WnzqrPyEwXnTpcd
2RL6fjLa82CluwwslOjcnZakN8LF1VmzuuGbu0jGGIGf06Sl9gxZNJpMB9IfN8ZfKib/1xkwHI79
f1wIvsb5+9t79/VL5bf8kx+Vn2n+JhyGri61HReVIbinfhgvDNwVpmsJVHO6A/RfcMP9l6PfxrUv
uQMwERmO+3PhpxnGb3iLkLnZhIaRxUw02V8JALN/vUhtx3V1LEFcOdABsMHrf/LrEOHpTbIfBJLC
1CONIkjGJKnocIWnL/SoMvJuumBo203oDHb7ViLBgK1pJmkFnIgsD8CPEnrlxQD9fD7os1k2UMRC
FG+ug04EgG9aVEDjLN0F5WoUufiGo8PcoVc5R5WBWKVDT+Rk1GSTN0GzQyQjDopMb+IaUz34sGWL
7w2CdIhkqtYstU4xsZGIWhtVtw2kN04bUyutfqPayIiPCgtj5ceQ+jgugqlmHx9K171oIySpPuHO
s7YEhMppB0Ynr09GxDnqJB07BFS5eD+VZ9fOXuD0FwTIJMTEEPfkSj/NBy1gYJgSGGP3yrZONZzU
+qBFWmQ/S8Y8ub+oSmGOTn1XHqtRKwgdgBi4rAWSCfZKHRrxQ5e2kbuPUnyqa5bivOymbh7tGJ1d
XEqylPGynUpNP3Y9B1oljGZcHOfqU7aRfVdZJpubuB4NcWCsZ5CeLsQwkscMiXhnpBN4z7AfouRE
V1zlgHMILFK3hMiK4KQqLi/0K9IeziPzmP6QeAkq4qlHCOi3iA/6rSUqDrOwqZZVtQpkEW4rzzCE
s3LGTsOwwqQFcJZO7RU1HZV0Jdlk11YbvKMmQQ43xOhVLXVaoJ4r0zLbjsZbkIeDxjpzo/p67F2J
C9vsLfsexQa5OCyDjGncNHbXq/s8dePxRWvnPN11ZkAag1lVhKRXRrSEP4Ra5L3zhsvijGxWMNwq
wakmW4vRVX0aTUuDxBQWWUroVGtWOAnTagnjSaq6mXZJhq56o1UJCZ997TT9YYiCxXVfuZ6ChJvY
au8QsAzpPRlNdaGFEwv83CTqnoI/mO3onsTvrvfNNk/B+yqB8G6VspZU3jJGV9apEEYZbmXmDu1u
LrMuIz6usRvjMR+8pnzGKyE+Rz00mTONwINyhAadUetUPcTqoUFA9L+3KoQkh8oJMCbUeqQXRLR3
qqnOc0wnAmYfD8k9tmH4fV5G8bDNO6dqWW2w0pFRqiXIrS24EY6XDs1zr0z3E2WomfEgDn1fXw2M
IJpTwQ4DlVfTpx5Uxj4ej0mCgeBgqDlGz81DXx3bKh8GfWXie2xY78CgHYn1yJvuicEF+gRbab16
MTGTI2VAHMKuTw4CIjjmf2Jw9LmojRcuntp754Fpv9nAA00DT4E83GRjNR7I+FbGc2KRPwJG2qG+
xBestX4rTL1ls0ilx5ce6xHcbFTPA4TMyoNsTE+pLiYw7uQ3BW1d7cH7INawYpvP61oZIQwhe3Tn
fFeMRTudYs1sqr1etDr7gX7oEPjUXkiqoBuG9Wc46CW5LmMRFcwNXTt8toqgfWutBoKdBoT6AVdn
1fvSIqRgjzDiDigWkfIuVdbFQOxafHSg8XJ71mkomCUJZSuKy7bqZxc9FbNcXFJgxy88pAdyZ0PG
C2/JJ57x1uh5TE9L2GE3cvTFrLCJrI0f4dVSvpFcZIH6muqhRAFVmQIDpevYbXdoKOIlMcq4lb+j
WWvU7SCXdIIip/971GJVA20c50wvdlkBFc7va4jwq8ZCCLfy8gXX/vvt95eu+P+bTkzznw6EgOIV
X/HPVcDy9/9wX2KyNG1pmY4wbSKblkb5D/elbv2G7RJLrgOI5hesj/2bgOhJFeAy56HRXS7mP4Y/
/BthCpg+gir49y/4V0oAfaH2/Heby/fF/2kYJp9fWJYmFx9//lMbjxKFfbk+5NiH3hLchqE+veeL
ltWe5H0bOyxUBb2DYLtkuOTCB/lGdFLssix4zgmTgVGtGG8mrz/VUX+v/V48n3/6uVzpMRcToI+E
4fypMgESQv6GENkh1eWH06MDMdrpPetzyJ1IQvdhWWKMNz0sZyCt4lHtIBxs/vkP8Xdem19+hmVu
9tNrozkp6NJqyg5DVdb0GcaFNXq3etoAgfO8fwEjWtr7f/ILu0tU60/frEM1l6U1eeWIjt5HhZWp
0d6i4sDe4DOLnYe//KuZBq8v1izbWB6yX79bnkVIAIi3OIBepVdgrMd635ZKhxepfhT+/3i08WuV
+eMZowJm8Gm4lsmT/es3IyQVZV3eoesSwVNEEqExGhd5Gcitm7o07M6tAXNyUOMxGJxspYKFjvsf
1J3XcuTomW2fCAp4czkJIH0mk65obhBVZBW893j6WWC3psksinlaiok4I4WuWs0/4X7zfXuvPSZ7
1qgXPRKpk0l+ZWvCL4T5D5qs59C16RnQ+3+tzF9Wh8ipAGmE8EX5JiuR98es9i9/vybOL9vHZyPP
NVhKuMrslxbPXoRCaAY0oJaw9i0x3+TEokgNntayqRT8c9F60ACAF2OBgnV0Pa6vqDdxC4tPy63R
7fysOKb9HIqQx3TPhxPK8WBXWlm0p2NPpoto3WcyzjUrj0fg3BPiN75AKq3pMjI738kYrCMefAED
5rrtw5qGRER3vPZviFXx6JOAz5sGTDugVtRrteuPesIGVCk3PS0IgqKiFXElWG6G8thhhvoWqhZc
U/6iJHrXhIBCbykwHZUDDrrmaTD1dZMfVRoia1jj+7bGdMVO9kHNxRAKIuYlNYO0aPhSuQO4h/B8
GrYZrbVFKcnFidNu5WLYU5Z5XxFa1SNFwxONoULbsPOuaVhxuA38jmArc1+0I4Y9v/iOLcNbGHH9
LHo53MmyX+tS+qoi+OVkXTxPgVos2oliFBhhFGb9DVWLHPZ8NWrJXtWy17gH6aLq1TM4BXLnAoIE
TFIO6RsrR9pZBKhAadlb8ROYxYjmPdTxjuKQjBoClQSG2SK4Gtik4YBFiWPK2a3KPsJBDI4ZeSq3
apytZTl5ErNpTtK1m1B1Bdr0q2SsH02prFDRwVVStWoXKyoYLnq6C8Bi03IwiPqzagqznrxktbAR
4d6b+dCixw4OaEchgQsCfGpLrW4gQ9uZMkscG2gcelt8M8CSgIonOKs2MNqkOKOdyTewYqOVbusb
jT6aqZuWPWktWsJqn7WWB8Y/fqoGhASIO9D5YbQKf1VoFwtTfw2q8pjU7JnEwTYeSgopy1Hsn4M0
pgtspt1BS+jAelRCBl1UF2lzMzUedq7WImqsp35fQh1RCHaphgrPN4fgFWUhaDmzPpU+V6ahLE7L
hDZ6NLimHuK+xSHfzHGTbUwm69g8RjlQbwILXrkmmp0adq+MyhosrgFNaKzc9b8MrUHkm6HRItl3
G86eT8kKr/UkUGGvtHeoQq/NSqBmM0yvepRnriT3io2nZg0pcy4L0q9EgtetCWtDLJdJKt8WckeO
3XuPj2Be80pf2QNH+ZEyzSqpvAfif98VGYqMOLDr+zSBITKm6bOukpQwlkfTQBgkFDjwFSDdgEss
inJEEyDboWMSfi9Jw4uk/gdpvYWdFHc+JALHpyeP3MmSm52Y7VGDxnZcAGKvVQyF6pR6u6zXrhRc
5zSOzdpVK35Q26b7xMqLQ4uPeS+GonoqvIc+DJLbUpaOYdFJNu4t2RUb+XumwGtOZYG8Fx0ga+nx
1QGIEc34Wc/U+wnjAwkB1kPJXcA4YW7LJLkN2fg6HJook2X+Y6GXK45o7POrG4VSGXAYOApVQlFZ
gk5kwdWFKEORjzNpUxsPA+f2WiBtKq88dSPV1QwMHXGpmeLjqL6K9WOQGdqTZCjCsutiyPi15EbU
mZ8AuzlWwN7cD7M7X6LZ7hNimltadQw5uomZZCxbo6s2akkmrN/hcYdkpWPb6gjDhm60YPcE6kpa
hTAOnrVmOuiE3hRWKz31SXbEQMXbGhbBAS0ej5vnukhUeeIwMPkraPLqUiiNo6h77aqxgOKLPbwJ
gi4UDRBYS0fBk9Bg9WOzBDhlHH3BX9cJDfdE7sQNXo30Bt8xmbY6nNdCZsroxeIU5Hmzif3+Zcrg
9nucWJfzeqRI3S8KcuIOluEyhEy1iDv/VGcovS0ptNamGWw5i+AiD/nggAeQICN5qqPniO+CSsCa
H4+/WAohaCGqcSNkjbiWsbzXbFEcGGF74EvsSuQeQUIPI1hSBFcIhXSpSYm/1EqSV2XmNFtHsw5z
FwU8Aa8YyKJfYFipY3BUQjK3o4ozQsrwFAeNyEHBP66nB0+OyhsxisRDEk/fda++NQd0M5wY9wrq
33SeAMGZto7UGG6S7BR4cqep0e99pryNmRU2Xjt9UXuWcZQiR5dJ7xJmGDY+PW9mow6mid4XNAOY
wMGJ9AbovBqvhUL+hqTSpCRfm2gnca23TcDyk+s0xI4Ac7VtOwo79GO10zZpSjdEu5bD8YYsSIKG
kfTm02M2YEqJo4gCQqbclLVH7IaEZmOQfzSm0aEe1NA6dM2tiMs4k5qNVeSPWVFcsWxZq5Kjl9F6
+i7qh01O+ia6/yvL7zMHBjkpHipWQ6VdykWYnESqH1QkcFd5RbGXEtwf9SiQikOFluaiTDCrQFk9
MOCLeRIoWjVFyFoOj6aXPWr5LLNJiy1ikSWiBGodCn1+De9qjbMoYU/YTXsO9TEYWDOwjekRbGK0
ztgxNhgJbIALBN1QVRY6wgZNuqpNaTwU/q9JnmOiB+t7WmTM9dOV13d45Kp4R1AtcpP+59dbS0X6
fb9HRZN2MuQYZa5jnu33Cso1QD4QNcXMfHYjpmiqFe8mjOChJJl8rcGZXDTwDSSo+otGNR8J/8sx
QcpHQ5evmtxHXpJ0waEldYwk59YmccekZ5HFR600XVWXEH4G8qlUjVuPN132Mo4naL/33WjtjBnp
rMo+q20N74WQx5kVgmYR3yRqZqFbejDmAiPI0Mqhks5EnzaGv+RFQZUDX8DzjFs8Kuu8HncSHxO6
3E3qkd6rKDLJXWH9YNRsWZDtvBr5oxeNsjuUSWhPihjuYto3oyFGW0MK2IOU2ElA4ZllYnCGp6Nn
WcGDir3Y7BEVCkK/8IHCOExXJ6Cgt6mfr7EwwkarVpSUfybUxPAP1Cy6qEXk5FGb+8bIYI4tTHG9
j28UObuyBsDZsmh9N+UEckuq7stIZQuIcE2KWcPUuj/B/8tVb2u1sbBpMC0tEA1CuOnNF4oSxpVg
YIhrcQf41aGZV+KQEJQgBQQnhhHBukmOUH3AQ148a32x0vxshe57WI4D8b6mSVxbTus8EuBVqGHp
mKn6S++rm8AEPYKQCHq6F+Gwpsct1sWa/eopR0CH4V11eFsOPrmOpILHEPC0A2qCEtAoFH0vH21I
Be1C1GV10UaCWxpr03sS0u55Hiam3tZpMxOmXesGu2z4hhSVVhYOWZaLyfY0FAxl/Nw35SpuOC6C
qWkREaQ+e4DEY9sEXKKnYbPTWv/RG8S11gAaLPxHZRL32DkIbmj4VWKwzbT4dQrQuMrtFi3sSqj0
hywsj7VPjG0ZDLXrd8Z1YuFOlNN7CBpi7Z1kDQRWLrLrqFQUhEa3skYYhVU6/uhHNoexTo69hPO+
L7kBitBHizRjNpTH6HnqpHgRJzstMe9Fr/5hIPNaSpn4g6S1I6kA5gJPV7Lg816XUYNSTQC/JiJL
bsvuKra2BUeBvFXdLM5fODWRHBzgBmb9+6G0EaY24mqGQOdpe/QDJxpS1FJHAtEWjQZnMLHUn5FG
LmKJuE3Txtb2ho6sZ+kl5uH59HqPfV7dCVNb0CAjqngIrI2eT+gokNJGRtosm/Sk6uhTOx/UZ1DX
12SCIl/rh25Fk3PWDSb3gv/ABkA2wgCeORhckO6uLM+6zQhfMRVDO/HlOUI2BFqmkahr8EN7PzoS
4nUa09Kg0tfTSKi9b3MGiYMQ5+BZ0XGouaoQo4WdaLAyBONmCqDMyAFcmph/VBk6aCOzvk2oJbJz
b/cwqDhKGP3OHBGMtIXwnMyeSE3+mZXhLwRYJgoPPqYiyp7i9ljHxC2w2yKvDl6DKBYSuuRDrvfB
sg1FY4HsGzMkPsqFUoQ/jNSTFmqhnDJqKKrVOjXHkqHT76YsoiIvcvijHYDqZ0upAXVBV3CYyba0
Ozg3NDeFWmFBAX6OzJowUqNfaRCs3LeJ+3+hevefaMLmn/NCIDCZnUHz/we5m9rTv+7x/VfWhPCF
UHktvlc/2tfv78t8/Jv/FHlJ/9A1ink6657KtkelvvMXvhsWHi8tJT0N+tpcY/tL5GXIFv08E+2V
/Ecf8J8iL/0fFpU5y8SwKFNFlv9Ome/jikxdD2o3i6mi66YMK1w/W5EHxVTiifApkGPPxClRMLi1
qvt3t+X0Rznkg4LlY5Xkj0FY8elPGhTexBkm976CBdO4IK3mzUb0wyoxcSvdVYg6ADDwaqgb15Do
Fupsc8QSb4q892c7eWRj/nNn+WIuIR5uiXGDqia1TtzpjjESLGD56yb9kcUDSlF61dV9oGC3Gi7o
bz6W33778dpZ+U2QFY/oDn68icQimjA103uw8D5kfgW4o1p+fbM+eyDv7pV2Vn+LerQuRa8yn6rK
qs3aRVAqbt38iUb8l6WrtwbuX5Wrf16WTqPXkKHEn4uKypR86ZR2Hx6HhfUyawi20kO7CpbiK8wj
yx62kF/szMW7z/GsXn99lZ8Pr4gS+n3WOOrVH18Jqe3yzB91nGVrsvRs2EZL4aa5Shy8gra+CO/0
JXvSbuU77YWi3duVnV85KiqZl10TydyeH/i7emoRosa0iFJ0arfZg+l10xvLXMwyrsqVfinfukN5
6lb9Wtp8fc3cY/7ybyPT14enaKDgNM+e7ZgLuLrolztEriKJYadl3NAYctT+vmADWBTPPuuriRvO
Sq+KxLPDAjc4iCeqexCtaGel7Ankq1j9ZuS89aTtaAQFW9IPSTlGdJhUBWGYqLkZHBslETeRlrMS
cT5BP6wn/p58nwcRgIYxShudsqs3lS49UJK8MjpvYOVgU+nebdTcGj7ybwwu8bURkRTMkZB23sYK
2z0kD7aZcJYbstdG3MQIuQ0AC9ropuTp1oV0k5LW23Y62BFCe4KOPSHyGBYtIlYh05HhCExh16lB
RYGt/aFN3glSraMtonjYDtqwq+foRFbzgtfSkl5rNNddWKzFCURXRR5Y6KDj5/hDSFGGzXPCdYrU
RhcwXkMVMJpmY8Klgqq/NAQi0011bQzss1qfvEj2LRpPoKKqmWFSR0Sw8HOSXKzyKLHM6yEUJXbs
BRAQjQOqbH434YBY9V0n/9K073pyK/AxVtDdPO+GlFEMflglCGKM0w0MKeIJf0rSj1HS3EKFzqiw
yZGUpYVtDGIeFnhpRVkvt+7SQATAI6wEYdxG7YQVJ1iWuomFFRuZFtlBbK1CcFxT0S0MgbY/WfbW
Aek5OthsIWrXSZiQZdODV8vwOvDs9dLu5O++h5KUJLkxbA/sw20ND3QjPg1pvWpTvL7Sz6iUOQIL
uFx09pwcj+QSrhMYCf9HEd53iEUtfHWaaKw0Q3ZDsbqlummr4zMBwigyduC6bD5f9oEDHEiQS5gX
suLJlNRjBMW9wLo2NQDU2bZEmu+k+rVBZBtBcrlQ7xAmLSBD5eyC4+45bbwDielEGMVLUb7FTkvp
S0BU900PbkdqoJX/mvHPYRUvWrrtGOLRIHCZNURKokLzly67TgiOyb3Xjoa+wF6qY0uZZZ5bd7cT
+IpIJQYHkVjZk804/DTw3UZ9/jjiqO+qK6PSkSsQS4QKy5qMO7L7HDM5+sAIYBmvPa9eBWru0NRx
Ah6MKUEjqRD0Sh2kqtIO+F7GFD0MatDC4DzTPenBvaf9HNnp6sWTJ3Y2bVYUxfVJpCIY1IFtqaSg
t7/kTHdUYWMR6tgjWEwAreBxYSowl1JUHIfiQUlVO6ecQ5bWaibYKJmxMiWwOhutQ1IpCw6cLBx4
HCPCGP9sjW2PY0wKmYWfVMGF0C0U2R0xwgViPAxj7Zrq4rYBTJCIGELZWkaEshZisq2Ig7Wgc9EL
WAf+SZR2BUWurocr1ctOiAWHWgjVLLewtK2SFBtkIzs5VZDKBTs1Qu9Q3WaGgNG3XPrpSTNCbraw
ZO2hngLTo3uow2g1hrdN+gxCOtB1e5q8p9wcnSw4kRmw6OfKpAWfvcaVlZZAtFQ7JMEz0ADwiKkb
JQnFFDBankf11lgoRrwEDuUa4lUf7tghyEazQ6vh9nLu6MERQvo+hDRVUf3ShCtzkjYIf6i5v+je
Y5I8JOW9pkjbKeltj7oT0kdbV/YCtP8UJ5MudvepLDkWLzCJZPRY/LUAFCDTliNY0q659lHQSLII
xVJ6SQRC2Dz9SBQE0jnYNcVUXtX+K9BNTZCOOi4ofwBtigfEUq8Asy8aPlpRIKmZs0NqPtYS2lXm
YSXYq+mtmm4GQkKT/CrG2F8IV1i2kbpmNicXoKIrs+rtEnltPbZ4vqej2h49BdRIofDScvruzGWn
DqsUCSe8oKsIYBPyn20Y11uD2mHFS5gQw1g+Tx6SrGs8ec2Epv2JjEIn6DAv9XNuZc9EMy2bcB1D
1IA0hh8/85ZJLJJUoDpqiWsNYvxs+1ShFYYyDP08X6vTA/rrRZ33Lmr4RV1yOhHkVW5OJ7GqwW4X
RJBwKguz9aQ/Db2x6HmIEUmbZXGHUdCO/AccN5x1a5IQA0cDEJ+RGlv6pNHm/TXMOjx3pv8jIqxa
6FPqKDy8YidGGElJC8/L2ZScr/qJmOgcnokQvVbIPbMBQb0J7cOvmctms7uO+EjHje9j265CVLfD
tNQG0cGUHtTjBv0Inm800WlwqJKdHsBU0tYtX9gIoTEkVrQkQjws9LU5KLumCW8apbBTa0d0tSwb
SzN51kj6E60fJPAstOHGIucix8KAic5OpWAd68R1WD/DEF1qZh3E9IZT5TJTiqXSCcjmvsXE3goD
rS4LarFsrER1jm3z1wOZmJ7abiM9IVAUXzR1eqO/SaaEImZAiAVYSJJejByPfHZQ6ZHJKlwQ7Ulm
Jq3rVU1/ps0OmdUNoCYCN0jnNVXbaHm6KUzhhCfXCRQZwNG4N8m1JJDApUpy5THFIGHWDwgGSNiK
Vr3XrAcTBbPPi0zvVVU3/i+zfajEZz+JnAGARKGjwx8qG3jFWgO40xvBba91V15df4coiBObVOBB
JCC6pBJ4UGFtUAC2rR4mkbzNsh9iFTmxpDjCwOSCAcuP7/xsF5igSjK6B4mbEDeXGyiAtGRXqicZ
r+JUjNvUlJZKOLgZKChdzt3RlzDI7z0yYkItX9Rp7EbCTUTZXpSv2/EuH15kEg6qUVyLUbLBv80j
hzIb3xGjoGU/IjANMbP+WKGLmq4G+Sqa2ItliHOzYyHJqyl8gunntD4zm7bV8ltaiwj1X8piPInN
ijS3gyaldylkDZ+KIxaUpTXe8xPXcRvt9Dz5USr1VVG8UMd7baEex5Pg6pJI2ZcdCXMkkQy4hm9U
ptaqpNGQhuQ2jz9Ipma7PsIWpI5Hw3WFJ9hVrNGWoEz1k7ccxPGUArAwr2Ptuut3cQl5MM1QLIhH
qbNc8Ja2RHDxEGRrlgPiI8m6LKMbFXZ26GebatBpb0rgi4E6yqdKGsAVPQtadyOCWSwVYgEbyiej
5o4Gqz2FPLBSLEESRAsVyXnqFuw4p9KCRaAuydywW0yAjfpCuLFdkaVbsV/rlYnmWuDoyngT6cgI
454NAbrHlIqXUV4B+TroDBelx8TfeXV6JbNjjGVkaAjCLN3ckA3Bpg4qjWEFS55ZJ6urCaPdCLob
0rXk4zUFLsKKbif63p/DfCKyBEuEimLptnz4oRgTnnqbKlu90ikBXkVifzNlDyMBohJQmMqAEqlO
95mmLT0xvVZEsiLSaJ/7wiLtO6euPExG3kZMNNuLSdamCSE/e6X3vZLwU6uSS/oosx+nyOKxpZFH
2wbp5IgjVyG44SC15QrFIuHoHufLVyU9GfmJ6UvsPLRfyw6STuXNjoZlFdxPQ7nKspcJaX5dMBWb
NXXjvWT8GONHo44PJt7Br48vv/le5lIBCggDkyUCJEs+OzeRiBS2E+G3bNQ7R7ZROfxMbfY2NiKL
bbgMDv/hePNp6t05rSU/OcNqMY9H7p7NIuR6r4VrrRSXNJll+vD1eHMR4vxwpktYhrhIxeBU+nE4
JcG3O1hk+EabZqPszE2/VJfEIl04BUrz3/ltHEx9uOlUVFyzwPv9ZUlKPeE+EYDRjN0hVHdaNSG/
PbIaIv8nImZYtiT1DLU1LyP7r6/x07Ov/m7wWdj07p6iU46aXOCe9lvsycErbjHJIXP2Hg7KwloN
EFWdXrX13eVz92eH3/dDn70+SRGNSRFy3ZAyHJk5f/TAGSR7oiExLRG5q20vXOxHldYfJY73I569
QBO61rFAe+Aoi9btXS7LBiJ7nA1oki064gLGn21eKBd9Vr95P+hZrcuI5dzQUi6zKa8n+nKc2Yqb
CxdGMfH3VwjJFC8r8mr53OXWm4pPBSPCceQQQL1mGTUXKJxtcZlhZVqUF76MTy9J1REDsj1lX3T+
ZQhVq0uNPzit1rpEIzDbNRvQRheu6tMP8N0w81W/ezdNBQQTUKmBDVZykvXiZJFFCjuGTtX3psM8
mN7ofUZcKpM6MW4TWp95NR7U0i0qWEYc8/0ms31RcRT9P7wF+DXe/zarwSUBnBCMhU/S8vfZoYBz
4OsbcOk2nwkuSQvtezXk+iX9xuq+tdDihX/vzaHyhb7PnCNZPl6HgBB7REs2OOI2PeKSXHsnDgnL
YF09Z/Yl5+LnF/Q/g0lnldMS4GI4zanoA7xGbYBylBvLprhw297Wnd8m1Ll0/cc1vU24794bco/y
RifLzKHQsYQueYpedZvqEVqHhb9Gv+XoG9KDr4Ub02lcwL/9sjricmML7sCQuHCL33rYX/2cs9e4
0GjmijVXrR/8Y3pUVxLRBgtrJwFcQ/30Oh7TbbdLH8dHCPVBZY+pbX2LtsXNzFVdX1pF5fmt+ern
nL256NxFWsz8nN5ml76hSBSduEl30350EYhsUjdfWTZJd0vECFB9sBuGTnl1+W34dP/w1mL48zmd
vd/YTYHnS2+zVu9mTym9RVt3Bju40b4Xtu9or19/T58PSGNDQcuMleq87VCBPSi9ioyvt0s/tavQ
DRycB1trS5Hh8gqnzo/2t3v914DnrYK2pz6KRYQ5OUDQQN1FxthXjvJ9nEe7pgvchJ2xZ2DKZPMa
4siulJ9azeZUaTaGyAk+b/ZN1R4VLXHzEvsTacs5rY1U9VfFRGboMNtxtZMycbQzYFBoJTEBqYNC
eCH2+4S/AtzQhPttpKgrA8NGZnGd9QSmFfx1XV3lYuQmnb+6cKfntfu3CzcUQ5oNaERIn00rhlHg
0i0IugA9ba3aySVg4F56AMGlHEZSSBcgTlfKN9g21cp0vx78wtjW2SyjF5QIJI+n3OjNzgCd0ZAB
MsTVKgq3UV1cWN7PJCx/bipwx6kUddHaa2ffUzmkWkDGO7P0rTFrFO1sI7tUAgl5t00SBqqFvCRO
/Ep5+voypU9frncDn30+Q0XJjVDX+R6n4CGZUYZ1aBsYOBwIWPbFDs2nE4dp0JokFhpX4Xzf302r
XSfnAtGirPoEHTmI11xwzct+6a29K2OLZm4bXXiNPt0AvBvxbL82WP9cnNRVtalXf+zA5fWlYT6/
k+/GOXtb/XhMhAEshNMtzW13xUQk2C+I1OzuGp/txeE+3Yb+NZx+9oLCec+HgVAdhqPfVCxq23dj
t1u3S44ytnQvzs9vdWkf+vk5492wZ7s2Gc+iJI88P7GgmEKeX0Co0tjnyxiBi8AmvynGRar7hOBO
i5wZ5N95X9+Nf7YOCpVVDyX2Qd5XEJQOIvdg8SKthFW6DG+Vzdejfb4JeDfa2WdpTajTo3i+2mvd
JSlwozj1StpJi/mgWu39dbbE10clHFi+zZf64C10ljuyAMr/l5Xgs/nw3a85+1ZrFasAFL6Bcshu
oofnd9++vt5PpyFWbpH/yRg1zvv24pCaeTyX+moXotBa2cWHZLeAGW8zAe363S/pdGHE+TU9n+Pf
j3h2dGwnNZvhgUzh6ktZiXuRaooZC6vcq5wW/6su/gB6Cfv+wqXKn30/7wc+m4iMEbkI3QyqmlOx
rLzx2h+pBAwZzX+Yv8bWUysEy926a2MyRoulZkw4JOZDNZUWKQJ3ohN60bkoHeyCDhLQJ8fyVadW
LbtWNiSTHH3A/p2XXNiZvm1wf7tlkmpxVKOvJZ6XFNouCUyy4ebdNmX0bbiad9rAbRzvwhoofzZ1
YibHso2rnzPavBV/N1kbxJGrYYncureNK1TNLEuv/Sqlo+5t8AEAXplcZRWfzH29bJ239dj23HKd
L7NVfgt89sIyKX+2WhEoafKbFH7WeZO9yjwtC+tpPqL27Aaa01zAKX96zngqD81avELjafs2Ebu+
I53CW8J/by68sPonLw4SGVPGS6+bhn7ebtfHRq7yohkd2qPHYGrXYQFhaJizYyYY/WW+EukcyGqK
EXgtKDARy+g+xk0+xcFhnNDh0qWhQmMIqhPWbLlIBcvaByOhVj3212ptUmjUiaDw3NhAk60WD0LR
UQ8EtJz0/pXV9i9JZmxFuQL3Ni3pTG4NKMVYiRbY7g+lMbo0hJfA6Ja1h7YPiTz8XmXXVumWMBtC
YhpbNbx7KqQ02ZRNFRFyG/NMZQGYCAB5Gp3pMYyEu6Qldxa5sSi2xNPM9Ur4JaWM57hrYVqQdu5O
7fQkeMZeDsVNF1tojv1fuSXfFpUCVJBTd3Pnh89tAxcFOehCj2Rn7q8JyExrQUA3Sm8ruCtlGRxk
joLgSiquGp8Go9eq27hSXqrSq4++NSCT6+AfK8pOC/stzE93GhpbDpV1ozarrDPA9mNURYIqxy+x
QBJeU9A9lfkoqxWpJYeCQKRJE/G6yvSRe1V5TiDb0TNSUdvW3rUV5/d5qoM+a4fF6JV87nGxjULa
A10uPzUyETXIUq9NkmDVRrsfJ7qnOkiYxWjFQFhTROuE4zp4T4i7rpRvuddsFew3dLMXBKLZ1hjb
np4a5CyJ0NNkGiSJ2e/aqH6elTlxXi+L9l7SHzpfszFsE3ZUrPAzbwRVvQJKHbjEAO2rNNn5hFPB
rYIYOf6kln0yKvVnrmgvmS788grIOm1o3SWJ4lqB//3C+3++gQMTASBMYtoB5YFS7GxJNAdRz8MA
4qh1C9fbhTtwCJzSMVbp67xhBCN/4aP/bcvBiLooyRK2VA01m362sQKDZckeVAK6cAhGOdiOunWF
P4XXB8wsAgMiRyQEGx7RgUl5afRPrhdB3MzGQFmjaOejx2lLOL3cQVi9rb9nlDGhe3LEfIkQ4W7G
O1pgOKUurYrnp4+3S/5rUONsc8dRN8Uo2eNQYM9RgwG2hdZOb+hdu2CJePUNx7+bvsnr9gHXzYUn
PD/B9+vL+eBnW7ymbavAnAdvnPYXvlBnWjcPnd2wv1tVtry7eAa5cIuNsz1di8YWwy23uHHio5HY
xGcvpUX+E8wTsRZG75TL8Ipm49fX+fmolHc4h2gSTsuPi1shxcipYkaNJFCsxne5efh3BrAUDMXy
bCw+e2/FAF37VON9SaadQbFmaBPn6xF+K7y/PSqFK+A/WEbPP8a21UeLnGl2T5RsSfELXe/k7Xkh
WZYHN3ewwmzkA5KOf+sdIZUXlSdEF76OjzfP6itgBORAUPGPj+FaWsf2i35F6qeNJcu5dOr49FH9
Ndp5BWTsEtGaSkaLlJ+dViwK9XjhRp4v6txIlnLK3oaqqig05m/i3U5HYMshVk0JNL/rdhTCHfqb
QM5iR4oea44Y3UiaAzBlA8VVXO59hJq1ON3Q2b+1YmXRE6r+9ov+F8TR/9cYRwqf97+WPy+q73WY
vNc8z///P0XPsvUPBMp4fYBG0ujS55niT9GzofzDovTM4oQgmgbYPE//KXqGfQS6g+0iryofOtDJ
/4EbCCCTCIPmX0Cxqeh8SX8rW/rjW6TpfAoGvE2qGhofPYvVx7cIuE4TGiWs9NYMygdzgE83lQMN
W6tUXXMCWv3u1pz+mJPfS6Dn/fdfM7WOzJoFmP+StivqLFDcjvdvbSvLxB1nHLL7IQrkhSXX6CVG
Yrbt2cB4YbL52GnTWYNhilKN0xCWm5wKzi4uE/AL9amFzrrIwkPr+cY3a2iCgx4346kipWyV0Io/
mWplXZipzy7zbWSOILIK/RFSoXl2mVUiNIQ8IngL605/7Vvf31hSAqkbxn97Yayz3cbbZdL/wmTG
mzKPdjazFWRdm5WPVmjEMM/VYn9HKBJiDzMPRT4E4RG17T0ReSB59fobkRLsBAyPMCTajkJmbr5+
xB+nPn4OGx+LX0Mjgh9FxfnjIy4qHSxOK1BfFnRpA7DF3JMgYdz97VGU+VzFbA4h5LfusRa3Quzn
QY+bDyr22Bj1gfx3/+brUc5KZPPFwNbgK5uZDABFzo9v9Yh/uU2Rz3HQafem7pPWYoIed8pJ125k
D3ljmZh4FmsRQ9aQS65hthmCX0I8JjPML9zb82fN2s8Hi0EBybbMtKDNN//drE9choKLHTksLC3U
ty0BTbwS/rZhASBuc5mCHFvkBhLFbGAbP4xrSfT19dd35eOkMfeXPv6Is0N25EtTbChKb2u9hYFB
JF8gbX3kzwohiaJa1Reu+revSWK20JgzaF3wOGY68PuL9nuvH5C7dYvORxCZtCnl5U7VST8Zevdv
XRrP25BgQcB9s5gcuYiPQ4FkMjWIWHDwDYyPdYVhVZHKYk0QEke2liChr8f75NIMy7JgmXJXRekN
efruefpwr+IUO/RC7sbpGci1QcyjUBOl3F18d+bf/m7u5Z2RqdXDREbWz0tyPimZQttUWcOHCe6x
XspWhZxtCnSEvSIqEqzmLq5g71TmHNsjk0BPoQ0bci371lu3yNBtS6+z5dfXf1Ya0lXuNf0WoM+i
hIqaGfvjDQ/NlrgFEmkWgiJf5wORQnkjcQoO9jmM/qhG4ZpOnttJ4Rp43QVpzfkCweCWoc0HNEPU
MSSdP+1SboKUGRLTjUKjyovvhiB9EdJgA9OqcpqYhWFKzEtnpfk48v5BvA37VhFivy7+5vkoKytP
qo6TvGRF1iZoGyAIQ2MSYVogYZKmsjj0may7hS76G1UWkaQTdrQxxaG78CWfzdW8cxIzG2QyVWHe
0N/Kae9ev3ISerh2Vgz2IS1ISVX66zYGxb74e0/5bRz8HrzfAGJkaN4fn/Lkx1EyjiYEiLEr0LyZ
3bYir3VlFmTJtHkffB9xki7qqWtYo7gRwyRef/0b5iHe3fR50tIsjcncEFVKYOLZAbWAS9NGSdtR
9iRPvMt7wUljIXApjiW7UaoqJ0hT8Zo80fqmrUPhwvAfz8dvc+aH4c92BLEvkb8IXNDOyoiiVRcp
prHoyNB8qnGDvmp6kxF6LFjpeOHen80wGksxHxcbERDmJu/4+eQJa5ca0OydKcph3efS5LTYThYx
VZ8Ln9MZKouLZCwYKjqbXVkzeK0+PmYCss04H4EjEmQAg1HyxArSRWEhUCkF8eBrE+i62tJOAVnV
2kIvQwprseWR2iWMqBXYFQvkxDbqN3bc5a4aZeWK/Wl4acv02z3B84SbkCYmCj56EGcbw4K4FWuE
CmirlL/sSJGrdWp0xlHXCTD6+rX7ZKj/5uy8ehtHonX7iwgwh1eKlGQ5p3Z4ITq4WcxkMfPXn8We
C9y27GOhDzADTI89UyJVYdfe314fLU7EgvTlc21fGfV/n13NpLYOInqs9KpUHtTaRi5vlWAXyOdF
p4qynx3M7O1rmpkjmp3h/WC4CKVJMvwZLEZzbUiQa35X62odpIWNlYxtGuJE+PnJxGY07jGexQnj
HTewqblZWZBACmogrXcpcctJ07H8mQxOdtkUs/mK/hMgzz++1aOJtr6Iv/atyBhH21DIUqKkQ0fL
s72lpubtRR3JE8WLD+/UICTgyZjWhPW6d7Rwu0RNmsai1YjdTXkqsjp/SDzwMzR8ye7VHLjbnTgT
P2zK64hcGU1uLCbd2EebZa8bZJFVIkuWrbjmdmneyVTqj//8Ch0ylNS111sS19D3r7ApWoEGDYRp
XOngmRPc4ZuO1m986tITD/RhivBAfw919G11o5ZKeGRAPRZ5302KDY6Z7qWG4kjYjPKn1fTR/ddP
d3SyrzvRuyGPLyFmwVeWNdCtkG2/ARnFVJfOW7pKVh3JmC7zGb5tVLqjJj+xID4cNOvQVHuIZfjy
iFrfv1gRWW4+KXjOJLnlKgm4pUmJNrZVetWv3K4N9sFaieiXsqph2s/zpMBvEjVU969fwWfTiDw0
YkXXZTs45gNmpa2bMTJaIGwxZppJMur3mqnI3dfDfPKmsTZYkxG6/kkDa+51dkOum1YWG9aqGKkt
m+lwMJzoQjiA26uqeOoy9od/H9YgM8Jl0zE514/mFBOg6gtntfq1pbNxGr0EMY6rtuHmb7mrRndx
1SiY7XDS/fvA5lpHcNnTSSQe5ZobN8mVfGTd9BBqaNWyJtzMG7MbaARs2ul1Ej3opRHCzRNkOa08
Mfwna4mqApVNw/PW1tmjI7YBjapVtjltpKzyreiUy2q5SiqW0yjRN3G1n/dfP/An8xkfCTKNDvNI
I1x/P58hKWVehjEpLfFeF1oJTmutjb+A0Rfjpmx7NWwpJe5VabuQJJT87uvhP86vlQsABRm6IKnO
4xvZUNt4o4uEVp8uglWTwWPDaWXMt8mkazuAX5i8UukKFMdKr78e+khcsMYzjM1hut46LVf7k8z+
65ixJdDvOhfAOvoFh1N6WmqTzrAepn2aWwuh+9RSqKSRDd+2OHqa6ny5HERfIfMovf6OyGKicdmc
5wOcsuI2iggBT2w3xykKl52VyJoSF+BIW3WMo+NiLBYlrRx68fPM0a+MZF6RWY04tLJtg6kWVTha
efJqFMDlDNSwdJaZ3caYHDR1Y3eKCPoh3lmJDDRHaLw2burHu5+EaoyPIXt9iT/AGWTiHn+2MboF
bhmfCDc/bnCEHWgKbLCx5Pi8owe3RaVpiaWQC3F6+1znGLuru0E5Mf0/LjiyWOsmQ98uiIo/Wse/
5kDraYCnIIT7ukMh1BWTuU3LiBybb/SlWz12fTzVG06DyjnxfJ/MfO5KJCIsyohcT4+er9RRmvQG
z5fls4440jLiq6gRiIbcBWBgZ2PMoPlVFM8ntvQjEdGfef/3yMfVixLAV5KWjKwPCe2JDR0DQ3qB
AfiDMARt2PkAYduja0eoYt8O1a/I7Z/1or7MS9K5uav9qFv5E5/4bzWCJFYMbcv093Ubr6cp36gi
x9cLWrNIDLR4lGlaMGMEtYGXdl3gTndiFetsUO9ufitG4v+/xw8kianAnK+Gm5Epg7opdENeWqbo
b/K0WRDTK8+kxjH4aGcskReV0pNG3X12Ux3KmDu+fP1pPptO1L3YyqgBc4CtP/9rOrlqWrpDzZYy
Gf0kgcEJssJ9XM8NHdr8jGb0igazoZ3rUyf1J0vTsMiGo3Ync4oS5/3QHnoNFoms/HisQe7jnNNl
wzNmI56lB72ryuLEs34yICclGQaq72wLfxTifz1rDhFuGtQGpd8CUUVv+/Kp9TL3Qnhm/295tHWn
JkG4VhU5muG4HB2LQ2TkXZKXeBTL2v2p4X/k22ZXPaJ6OVXCWJfdu+nEwQ+rej0UPgt4KtPBa0Xm
GNGla89fiYs1JsZ4OFkjPiwlBMX9qM4tbaJLdInN6nAimj7e8NdnparPmcxl3lFV13j/PWpinLLF
1Wc66jV3Zwlw96OYkrOygZFayV7beYotzuNOUQJ1ydTrlBTmwzDY5iW2K3b49YT+bBe2+SQWL8PS
uQO+/zQNNg2uLKcKgkRulWEtVBDtETw1+8Rs+nQgMD9kSkHnucc63HypHbVsgbPKpFc74GhG3m4G
BD7qie3vqEb93/ZHTYHDlJSNCxXm/SM5pkrOQSTLRjgONHhntum1tmMlxXzAjLNpoxWaxFkYi/DE
H4UEyzmm2QyrgvZybDCxakjIg+MTe55XkLp2QumzZ1X0NBIrTgN/PmrsU6WKT04Lk5nPAjf46CCT
3n/oeDG6wXLWFcDV0gjmOp+KXVxEnXnddImLq6irL9WN5TSzhztcFAOm/HomHC13FDZrKtWhJI0A
3oFv9P4TFFq5yFGNX0RT0lFKdObeoQm0ikNbQ/z7eqz1K/hrEdrEoeQSob4TltE7eJy5XbjxTw5v
GyoAwM4bUF+zRq+70ZmXsxKn8U8NlZH9j6EWZoJrtshk8WkrDs49mhhLXuZ11VukjNg+qfvyPTYR
GI/xsWo4jMvlbplTOm/T+VbY1jYTwElte/r99bMf58yJQqw/clfqyQQ+Hwp+bIB667IHgQywETO2
i3Kmwm4L4SQiYRtgpsZjhsGcSLv9mqb7VgC0PrFI3n8BmFKv8pD15kWBb83cH224bjxOQtjAGQtp
YWRtJAaQw1KFcYoLibhMo3ys/mmn+TMkcqY1uiQzQi7w6O136dwqSLkmv1czaYXNXNc/2yZxpxPz
+P1G8984JovIIOejIVE5WkmeLaTliAZog5Z2Nxn+bA+eV59Kvb9fLX9GQQ2LhQEpUywlj/snoram
nMStIIgTPB1tTUYPniH0swQPlV9fT5gTQx2rlRxhgQs3DCxcXTdNfmiz2dc4Omtufg8acbbf/nk4
3BKo9K9Tg4TZ0T4wL6mwhDFLGEL4ZvcKqlFzVmHyxlO3/Xqo99HUn5f491DG0VC1no6Ej8WK8Cn6
C8uK7Ncc1eZGwRx6V7gOKtEk7YKvB/3kdb4bdP35X2FNZdYqzrYNNP06s60dkWKjHmx9jrOD1Q3Q
cr4e7v0z2v9tdQj5bLad1Ylqna5/DUde2XJgcc6+C9Q6JKRUn6tF9DvXEugLrAijbX2wTyzv4yDj
z6hMy5VUt4oKjruJLGkKz8tKYK5KFpS6eLP67BC18rFJtEOS9pdJkz4NlBSgew8hhlPQRLCYOfEx
3r/q/56dmJWd3sCA64PIKcow/KkiXrXTz1iW6o0VmnON46CnLyem0vtVvw5F2cJZjy78NFwuDO9f
MzS0zO4XyN0TRahroEd0LEz9+M8PRJsy9RiX/A3plGNxBDl00sbmNIJxB8ZA+5R8qBMH2hU+P/8W
L60PxFAuYbGB4gbF0PsHSjFCmjj3wYk6haaHplcvdWjG8eyduKd++JLQuq6sAOIynAY/ZMTwlO2m
yYpweK5jsw3BhpbRxkkbMBVROSfD2dfrYf3cfx/9pDM5ghlOBaBItWldL3+vh7oq9WSCLY1ZlPYS
p7m252O593o1iB+ApvJ/Og7Woih1eUoqWBOTA0Mb+X48KM3dwKeggjPOkM9lFJ15VTQ8f/1Uxy+R
UaiL4mJMewSmNsdJfycZmiG2LThnVU8U30/Ztm8AF0VoMP9xQ/lvKKYG1i3QF8yjTdPSEyWTPT5q
o7loycZUouSFYyBbqXEDJl1eC1V2s7DRtCde5XHksr5LMigGeVOWmul5H64uVVFD9yV56noSE/fB
BLo+aMGgcheOJNT9qdTaMyVCwuLM02OaoZz/+kUfJ/X++wzcIsiiUmahFvz++9RnbhFaHPH4ijI8
YqCDnxk34Z2jFe5usWBKeTosQl1O3dnq0YAVpU1OrWxye4PBp03teIiQ+SCaMMbOC7/+eMfb0J83
RPmUQJ7Igzvm+09XE3wO/dpWT/RV3mJwZ1/VKIFPRLKfzTYTBim7nYvs73hvSPCkszVcVxAPDQZ8
Uc04G8kOhLIbohP76oeTZH0iYmXEhSgMTf1PW9Nf6xXK+JRhrYVjXtFolm+2ZrXlzbMFaq3um41D
l6wjQcesAvL9rAD4ep5SyiGWWdHHPrTwd75+x59+JGIdlS5dvJ0+9CN1C9C0eLbJb3npct1Ls/k2
06CyHTBkCbpiUM8TU8xbldD2aXHm6nJRL1f2sUFB+x8PhPXt8G5QsLFzUu87OnYcyTwjjYmDmqpm
VsAJZ8JAnBOcGKG1V8uJR//si/97OP399OpdNzOimS9+zHFbgCQbi7O8m7wRUZBxSuy97sTvdupV
Q05OgO48lwPveC6XNZUyV2G166TRvyXOhFdLaUsg5336YCR2X4D6a9zHE9/uukSOhiWq/i9nCzn4
WGxCLQiLC96dH1tDnoUOWuyEZheuKTVIe560SAG2WSVVA981nfw7+gjx0OYtduxff5R1K3n/Sbgn
wlZlp8XciSvx+7dd2EYW6zbJPqOx7O1SpUUHvMvKUVt1NWhPNU7DuMfDqFWbh6+H/uTdA0umB4Sa
yXrJODoliwbGqOmVpGXcscTZuOunH4vHjWaTYv3zo4hqcd+NGdfXr8f9OMHosvlzgtF94n2Qm3Rx
ib6mNnnkdDQCWm9XEJuod+WolycCAe/j2yUzT42BdYzR+bHaBECmB+CR6QWjtAxqsbp+EsQlfpcs
8koipjmw6uxQLBCEuWT9o7JmzbEQka6SgHX9gld4/+3adbSQFjeWzYh2dKcgH3pJSoWaWFxBRf/6
tX4yk1ayB2VHtixU4UdjZcvYYee90lZmp/xNOxh9S14mvqUV/s+5ZgEe1FS5B0tvBV+P/PFA0tDm
sUvC7qbP4Di/lxmWsAeXDSpNa2Ftcxml8XaFN/2//oH/lcT8ySOiU0KHDgN83RWPZmwvk26cVLYm
xYmIiL0UYdoGVKX+qkXz9KoLr/ydYCF12+gWq/jrp/y4XHhKj1AZxTI60+M9A7uLeeoKylaYu2rP
+E0430atqLuwm6UDpT4HfruRRYRq6euBP5nEDMw2RQkbjfHxJO6GwZF44pSwLxwD0EWWbTNCwX02
ZxRWm5HmR4Ve+cGwAWUW/XKijeSzl86kIhhai3VM6PdzeIhTPWln1C3AgcW3vI6n/YLh037AXXbT
YrbwUNsT3YbjXN19/eCfvXEKu6SO//x1bKxcjWWuNfijo0/Kpgu9q+gBRShymxk4WhiKp246OvfC
rwf97HHxXFm5ZmsvwvHjwhSXiV1TvMc2pYfy7NKKPDjQo8c2Oy+b2No2amLdTdZQnzqV1oP8+Czg
RuZxL+OxPxRDRN51RlbknLyzCtSw6qLXchDiLh391MZMvo3S6KlNMaCVBdA5v1apNWtTfOJI+pMu
OP4cqMeRa5BHJPl0FHCMFfbVie5ieyzGDgK9ou31qPuB3whNIJHmhlo+vcpEP4/McVe3JtKxLJX7
3JiSDQ5/nKSK93/YYtZ+Fk23+ftDOAYodsTLghsWMdAApQBIvxXiGZaLEyfG0eFE0QDSOsIJuOMk
99jO3s/2mfcR0WCKO2JUtu6mmZKGBkx3At6HEc/913PtaOP8MxiflNCXrA0i26Olhb1cktptSnuL
wTkMObdIio0p8Eb859enc4ujKsTjrQXxo4t+aSwASnCiwkYjKr4LhO12YOUZzJyvH+jj4mEcOi0Q
iyHkNY5njkwGfvpnr1gqunqr7CaO9OiGuU4WuE6jVy+vrWu3bqr91wN/uPFjkERxDyDhmgJiq3r/
tbXKUmljLaDj476+recKzrnVFRsXVHswOP0pXsHReHRdIWYEikdSg0sqqtn34/Vq0qqd40m/lcbi
brhBeZWf0mWT+6lV6nMAoVOc2IgRbRzBC5go78c9zmx4Una1ICYL6865TlpHb3ryKKlJVRgfROS9
W5SWA4GtO8UOXGKlrQau8bJXVhe7QcZ0xUA61it35/SpgZ2yjByEM6XTVIPvZaMLbauP22zt6lYp
LpIOqkSCKfvCcdMRrbWK7DaY1qjTjU5LifUIw1ODx1zOOLFwJnc1Gt6NG8VtReO8C6wbUOJiVLXY
WG1PWWzDposvF/ifsmzWsr6JM+euH2Wk35S22Q4+QmzYK7U9thEObYubDb4Zj+q0FWY84chWp2cp
kq7zucYbzpe2kh7KZjEOjdXZFxhReRtTzy2/n5Libi6HoUdnZ2rtJusXNcQXYLmjCT3ZRLJJLihy
lUE+jt6VlF6zXUpd3dQamUS3KclwoOw4yLwx7txRbS/ypMeBgXN2F/MhNmldRWcNxO2tsHGIjBYo
rXauy4NZ6/N+KhzlrCVrFCakLS4UWrq3nWZIX08969ziCs+6V0b7TdGtbFuRyLymgFoc4t6weWNt
FWqT0F5azMwvyT+5L9M0ZpeLA/WSyrPyuJCzGzcVJQK6/1unvlMGJXmYGkd7TcsuD1RSlaFCbxc5
xLbHtFz2IFxcdbwsYqcLwRgX9+NgJz+UvCK/MSXTg6Ayvk0Wj8K/M65IeuyUkqFTH5NokYGtKfmC
bXpaoiQrquq7YzTxYY7HTdKer+p9x6/HoetoZ8+G7wY8beF7WrTsvLIzfGJT/Febg4TEnVW9+2rM
UM58R23iIOeKGEipVLvFcOVl3HpwFzQzu8aKqvlmTdRvIriFF8ikNL9Ouu6qp6NI+qLTit8KXiww
8OMYP6Kx7c4BhtZzYCt0G9mKC1BEsTsA/PWKPshxgsydamOlpIktbdJf6cqqL/EvlDgU4lg250gF
a4H1QDyZT8UUwQNSLXHwMlkOoVNgPWFVirUXy2K+LFrch66Dv4IbeZKLOUT8fpqKS0Uu2ob+JyaZ
IQexVXB1CPXR7eZNSnp1V3XWbdeVXqimnR1Upej2I5nDg+elGK5a4QLuoPVbdxljzE7Lydr0mTY9
lWVn/yymlFryokZhUrpOEDXaiFZeTzSy7A0e9pPeETBpYqh3iA21u2iGXT1P2Y1mpig5+t+Flj1S
FwiHJfm55N6+qdp92ufnZVo/1nnzJmflF0GotVFIPOy9paB6IEqSgPME8kFv1j6c5gHexmPloI9P
pgVqiT3Lg90Y+qXZ1b7S9lgR4pnIive+KQIeDf6ZZ5U5XqaKca+KegyN2mnCyYOQPDeqeZNGxTVU
WXjJbREiilwTTi2ZPkZTAa4rpnyu+uTRTvTnAemK39AvslE6PEv1CJvgfLigrQS6f7a8stc9mn0B
tU7DEHV2bMrtIjPOGiLHTqWNSNfLW89OYR2X14mbxNukijCFV8Axk1OafVMUYl95C8iVRmVKohQt
rXKnK7axJdvYbuYy+eGaSLoEyj+4ZiINkHjQVdl4+D7ixFNFivkUaWaAuCU7LEsKggTiwkU9DDfM
6MvWwOvSkHq8iajIB8bULSxX7dAtOtndvrgzLHg0Qtu5vG+/IeXMpkFXDO6u5hZ7Z/BMNoD+ZMTM
kvyIbAOPpvnaN3Ks9WZPKH7jajDv3DLzc1VRKf9ovzKRYZTauCX+ZOW2x4VrG9dmchPZrghSt0V/
BYmG4A1X5B3oX+40hQGwSDNKeaXNxnRTpA2BMEmZ5WYaYnAVSjbgweJmaeC4b7Mizr3Cu5606Jqu
5Ge2EeY26gnfdtW7MXb3roPUNm/GSwQRNy0Cmk1D+9yum2pcBDRrR+cP9nTmfo7MUFez69gzDrUV
4R4C8r9v/R5PTJRJuDVoRL7UDisU1OX4UzRLv1nabEeHyEMapy+9PR0WU9A+YmUXzuzuUjTIpFGW
C7lMj4ZsL2u9vqXdqIJkzf8u5+bWTIqLs2d+ns/GedPmwWqPmtDzHE5KfD2kyS6Lo7epAZuNUVWK
KqyKsUdxQ28AGo7NQkBVItlUSrYdCwLlARTKZrBVvO7wkiwr5bJZrOdiLF7zhcUELV9WzS0OMcDF
yn61fGUqkfzJu/nZk9W+hH+f52oAuB0Ul5geaULj24wbzC/s5S2ubRxvUy8cavVtUKPN4HbVBvHp
JqJrKO7nCwub98tG2Pdakj9X9jIGlU2D5OQldyDdUQY0ydYzkn0usz27vR8B2rfq9qDMBk3IHnPZ
VZmOpMi/O2VygVMq9y0CA39RxU9VLKHuDDwuOaNFNXbVpPRh1mdXXm1e9n2b4rg4t9q8U60k9QIb
7FXq23D/8XTwqp95n8S/IPMW5/og9UAR+pOUCzWhRUq/5Dc2zL2LrnXDYVAOS51x1Uym4TU3Zxlm
o2gpdc7bxGJ1yWwnmSBp7N51CEGxWawBOipju5W9DcQYJC8ZtRZ0qBbjF74U/Cm+0vilTAMB30VQ
7YziQPyysSuxS70srFOdaVwxxXREzOa8x9cC8Ra6VU6f/GrsdFxqhks5AhUs5d1s4gwitKtchUNe
2g2hGJZAloqTr9dFgGta7MNrYQzoBoHzqqnYKfS+UEXxAq/Vb7SK7qY8Sa9E7KX8dnJoSQD2zbnm
NZj5JQecOcPacvkf02JJEavdpEOKT0ySHxYvvjAz1/QzB19CPU+e1ALdUTOQ6VLMrcAVY8jlc9vb
29Hxtp6dE9/k1s+4bHFkmANnMTBgbNnn8Xl01RcNY4V8FI+G0rYkWPCbsCT50WXb43TojvMr6Dgw
cI1yO9v2tmjtB6/SOQlWM6FEx3wh3rVVFM5mFpg9WHDFxAw9YipHzS8tEj9iS/9mqZPD+SCTQNSa
T/IRPczk3kS986QZy1WXWoNvJebW6Nr7bNTu6EMhxcFMNeJHp5pfCp12dXPjKO2Nm3sXC3dpvHvq
s9StLxobQ87Z8l7bbLgdTRH2nRnEkxtki+Fj7r539S4EsH1O6DX7cqaZLlHj+0nNX5A6Sn9S36pI
fxpm6k5VHr3Ec3mzaMuZAr4o0sfbwjNuRDxBphrBsY76a5q6V1ZevXotsf9iYN8Tl8mNJaM3Or+J
vWb91YXkummEFyRSuSkxPjFUufZq0v/eaN/54a5E21lOL1YMFgbz+cC1igvLWB4XAShpbY7rqukK
WBYywuxa6X/F48AM1i5rhziP5pBU51XPbBR9pIQZTmvYHOQ1Aa92GIQMY52sVWXelE219Qpr75nR
byrQO4EaK0AmiKurkr0VavKj8VjY9OY/5mr5FEfz7NuFfk1zzJult8smLeQ+q9zAq/rAlbxRq2gU
P8NzMtbxW5YLFZBS0RQ/15LdNPbghEaBuTUhlmliFm+ZBz3FZSMz1UuZzud6arp7qXhXc1YggSvP
UwxZec33yjLsjME6TDqcvlYPLXvZjY3rcR0YzlETvqmtFbGziq2ZVPdWpd7ksSz2Xp78qhUC9yY2
q1ApvPvRaQ6Vkd5ZRvrbWMbbbDFxE8c/SqnPI4IEKpA07v+gt5ZIy76n5/M11urDRIwflfhG5hK7
hCSY22TfxwqJDkz1UgzSWzg+feXcFWocGJxf+TztaPSKfLOwqV1ZZ90IdQswrek0r0VkZ75jZ3ez
ZYRTrp2LwQytyLsac7nX6cuv6U2hE4cKkpltzIVdvEw76dPEth36JKiU+cmd15Ho4cQChckS2Zui
kmGzjGcW/jZ4jfzqmghXJZqga9xLx0ePo6vL1Vt1Me6mydMDvcyc3VzVTx40Dc4L+dTZrId2ORRp
QX4D9yC0ifeGYcG5lt0tVfTL/o+HDNpR3xrs1TRtDOiOZ+fgFdAXmVcPojXvGsPBM7X021g+Z4ZL
i08eiNkjfwRGs5Q7q7QeSqMKDH6H87ru3aDPYqyg5BW9VmdmmYSx217RcBDMcxJM2K/WxRsLIBwM
g87rCb/Y5iJVXL5tw8dLd+cm9ZYuittqyG4U9F7oySZrOYgiu7cKiMDl4isQFoVXX1aO9Gv5YMec
tMbyMJnPyvi90u7rfNxR5/jWde62IgDr8YKtvG9W/aq2P9o04+VZG3remI/mY9KfFTxkbvd+Mr1E
2UUy5d+4+R+6pA6cxvVnSHdadVWNV0r14Amsb9o5GLsRniXgtPon290O0iIIRbiP86MyxPtIya4p
y2Cbo2gXxDr+MkYYbanB0L6ZqbpxMoxmqzowjBsFWx6p5ldmBZffvhDq9371q0cGgHb0vh+nq1aD
rIdDh2zRlVK1EsPguw3uTVFoxPqhgdzae2+YieMehclufZdI52LU62ul+xZFNzlsT3hxV0nehm75
rRKIXArcJnH/WcxkO1mQAU0Z5IrOtQBIZ4Xxb/Vi4J5B9tt3e9zItVuTYzlTiSOL4qyNz2YMaypF
OQevso37nwtHaLZwN8kXVtxwrqqcdR6mK1G2m/l3Lv5OkxdvBUV0l8tbmpUhaYZDatya3VahOmzE
Q2Bod5VypqWPffKSQ9BwvSpMG4HV1I3WsPPbW42IWol/FbiWWcuwVcyzqr7ScgxzDuht6PYzgxyb
dvDdVeAZymZyX/HX81s8x+espeqpbev4MTavFd29K7unrthFph5kcjvXL5JrZCugkUvTPZtVzoHe
nDAab3/a9m3B1ba1lF0/GQTa1ZXM1a0Vi9BOmkM6XKkIFRqDq0/hnEvTuVBKbAinCWpw1T04s7eZ
7acoTn3Z0rj0MvTdVZS331r3h2HgzWUnYZJGcPlEfyjZ9g3cYrLi0Wvms8hObq3SvJ9jfPLS8knT
iXi8JkSfHI6xxOotIwbvN32nHMwVpjNXfmn1G1FyauTZfu3uz9zLsTlblC6sinm7jPMZaSyasvUh
nPSHoYVaEj+449tslGFh3tfW86KagZHdVPZN3B8Wdwm8TCFFbV8qyc42k/OWhjNZs4VWOFdSs4GJ
AlKG7JMltoaLR3sz7tBnc0FxD44lgUsKTICKOEjMe8sdHvuBT12MdFDFYZz/KItrp59JLCUXBpM5
a4xbZdwLOocQ2b3ZOukYI91ahODYpQaeXDASGzEm0h7auj+MTbFthvaiyp3VBhkleohq9hdBv0YX
wHRDLfT7YGOnRE7jJtHq77la3clm4o5Ptrmua19XFHzH5/Quca3v7AX7MVcK0o3drUkhXs4G0X6C
eWNbEZNmyW8x478Y6SQ9wOw8VBq/rEbNEMyGfalHWGG5+QX/TNiUK5eiVDaZeknOad+Sci+5HTRF
dSNpNTG56PU2RoM4ak/hqDlhNqE45yzbSMvaa/10RbV+W1naYyoTThhnZyYqp80QdiUuPHl6SJL6
QnJjJokCzt4eAqt+ycqbKE4e+nL4MUXjpnXF3lMnjPjakOOVG/NvY1rYc56HaCZ4S8O6sfWAbuDz
PiLIZUKOJjGzPDPr4jL39Itutu4yd9yWecx9BUC+2mBKWOTUWu2XVrPPxZIQWCPayW0OAlz9bNTw
yptiL3eKhzkVJzw24mE0crMYDXzAjR03ND8304u64izFJJq8g5b9StksZOdtNf6LmQb5srfuOjkd
FAWnK5zYMSkzluTSG2/swfG5yUFbJzOlQRu6dTBL25g937ruAndN61BWeE1TTExLzgmKm7upm+6H
2DmUuvswOfJAAH5vYTGmYaiYxQdn8OCoidD07hcuznqphRh2GXyj2E9isZdulGq8rIbmG4mmbV4a
SMEeE4tf1brmxjT6877QyZZ6QRGZ32Nbf7AbEkgacWgm90pKjcOIs3Mn8S6JLfaGXj9bKnGpIQLA
Ptd6/CAzdeN54qwYMLGTnm9aIYlCf/TGDRYu7KH00zkxF6QytLNmS6+hj/2RXltYI/LKMUxnM9l0
zr1Uq7DVKKzpZ2VV/dLK0Ij2GRjPPvqRJjnGgUu390btTHONMF/0gKscgFO5B7bjl3B2OjsKHKUP
CuuCIjtIUW8kViz3FVPfTp/MvmfqdH7PfmMur0pkBNFYXJR1d5HZGMp05Cns1az+TPKdNUnF6dGR
XfrmJbskRaIe7wX/kgZ+f4nxKuPy0+q/UCf6KnsVZP8N1+5DpJfPUFLIEszP9CDvYvcR4T+6V/Wn
IroDWvOt07Ngom9qwx66LOeNArJmms76MnuuWN8k0uj3Nvq9Nrls6Dq33qS0nxEqXKWNcpE1ZNAm
r/sVteJsQuAaSm/GCqjX75q5/S2aFLqUCuTRssn+czmmovkrVc1vhlnfIXW8jyOedHbG65piKUih
O8Mortza+6FgAJu1A6fG9NiLbTF0Ww/Cstrf9/adaXdBXF7rznPOGSLbF0ujoUgrgkjLz+KYY83w
uItngWeee8tVS69BJ5RLdZoDqzV3g/C2cZHvZ/m7jzxsgzCFc5KNBSiHtKQN6tbJf1bwbwtU+A5/
NC10LxwGAGCF+UPAeI2tl37AVM+FepEGC6dZwtapOL873iWOmC4KLJtD1xZN4GbNRi2jXREbEG7Z
spo99YAdKFnwvJCvG3kXp9fWIL5HJt+zkqIaZtbU6b7LJ1+XfbG37Xm+QgtG1ohkFHuUN90wic/q
ZQks7HCzcT92CpWVlwRqbar222F58qieCavYccHHsMPb2/Gz40X4LvbnqUjpym18OAmb2XV2afYD
eBHlEpxAhbMvuHkrU02B05ruC7E8LFp2GFB8GSkU//LGBMBhiQd8Us9t+yaBMiSHtyW69ibOMcIl
mkk38byNm26fpmwqah7YMg+Wsd+7KdlY41anJyjTEbD9D0fnsdw6joXhJ2IVc9iKVJac84bl67bB
CCYQDE8/n2Y7Pe22JRA854/yOszUBBsM2t9pT6AvEWy1fstoh+31c86u3vDB5vnJKYApykeO8yZf
w021mEQbcVd177Wt4j68eMpJxpF1JUjc7FDRCA27Ixs2/+W3cl5cUJ40n8/gFhtl8wP6X2m2G3/9
k828B9C9yLX+Vh65XHWQFC5ORiW2FeWkbekgPIr642x6B+08yOqhDl6mqiGFGCiz33RQCEN0J71X
rwHSaADz0z2dwV9T0CZjZW1XwPC2p5m4Y4kFX6q9c6jf7Lq7WzTQVkhfdZ0C+SLMCJqDaU97Y1i2
tF/e5dDIea5OhoZEKYoRhHbaqS58SqeBgBBeI03Y7NMq20m/PKIle66Ud7ALSTGk8ZT6zb62YZ2z
Ybr2tXyaagJUiikz8RNm+94cuOssF2YatHC1toYJByVb94zc7lC0suTlPfpEQtf5NeunMqHA9Kfs
OmJ/xHuhuifEvWd/8be2EW1bWxyWWZxm0/rWbfCwgsYc6ix88SqWycikDnnIM97g5ZJvKs/7q3QP
YteE6kebk6Y0khm50JmKy0Kc4FLpqWY5j4yxRc7ZU/lhDPfWzRlhA0xPOV3NZQ8m3ffdE9EzaqOi
fD2Yfcb6N7oVQ5l3cOfssBK7QhMguTp2lB5IB3nRilRPPUWvrTuBr8iVQuOu2s11tx/6/qO2/HtX
MW4M/n2TsqetGd9I4/BAGn75T4Y5hIHkP2DBNzVVTuiSGExgbN/awcjx3su5fadL6FR7e7W9GLCA
TT49prcTWUKNMV7KO3uZp7guYL36afmuSvuzjbBchNGQ31vl2iXasi+Ee++60TmujVC7W0Bmoosa
taey26MVZfludPRX6xOIMTWeOk998x9LWxgPLd8tZiZMw+mAMKK7o+nlyewD7zEz5QmJ13PkFcy9
3kSWjmewH2JZZoq4VRHn1G76RFVv1lRFgGOOB2Hi1D6eSZlmDUVvhJI8B+YiX/uoLSPc6tP45qbA
ia8lnzSH3Lb7I4eBto+iVdGNrSjOjBJT9NLTJURr4qhMuJ4e0NoT5nGKRPsv8lJ8GnWYtQcjK7y3
Oqhd47KOY1s/APWu+b98dvrwpzGavti5yi+BFHgmLrM3ONcu5FgtfUMHqj8hODXhJzKlzI+BNInE
ViGLKWvFFoolO0FyNp/26KaHXPd6KzCCPPljnlLpSQcMFtumvpa50yXsCPSr19PwaGSWfxTG6p2d
tJgODq06O9CN5mKu6Eztos63XTG6wJ7kv+/wW9ZUKY5PI1vtMRcsi5GsnAerb5piY4K4bQ2LnurV
b4N4qbTBElBOv1PUFXE7wZ03xLIXRLycfTCey9pzD1QpvMRYLfm26itv2tV2qI7AShLhca3PcM1Y
6+qweglm6EyeqWVDmhFw8TJmj4U1mwEx7CHbSBjM2WXKnIgLH/cpox0/bWkKv92MmkpaJ5rhSrQw
H91WD1uXgsxn2v7kPefXTkztjIwMHnRfZglwERd+p7HqaT/NaEADKTWLeDAcytTvt80apZco9YPY
9TP2uDCtCzr7hP2+3I7oVLFKu6WfxtIqioeout1zM6aZ0sYoKB1Dn9ouIAfcqQoWfWEty7m1huyu
LtfR3PRZNFDAkXPduJ1VH00AwW3dZtk+tc30X4o0HZas94ZXIRd1imhUSm5u8e1CrBIj1QwAsZg2
xJEZHtaMKoh+lNbe1drbhMS8Qyvdmt0zPzpJA1CXGEteKOEQpBsDjoI+dde5CptAwEVEFrSknLdj
kQcUxY71eSpvKwl4866lWGTraCZgieb0zfPqL6+cgo0ae72vPNu4QYfWi+dpArfTHjCz1OWbrcgc
TDJJ9hqEFiTOSk3T1pCa/lZkoX95oGVsVeS/Dzgrd2Y71bHdAVmqQunL0oy86JWwnqtaIolzdN32
e1JXJ16zo91V1vsi4QFvpfEIe1/XwbpXpfROfNw0F0SGKGllRh1JH8qmzFonoyIom3V0aXuzxLvr
AM63AsiwyqqzUzmm+o5Mg6DVV6yNhYDlwPHZM2QYta7eO1mb7jdS9nUedq67KtUdhbesFcRRILv3
1VjT5qEtjD54WaPe519EX60qxh2+CP0eBLXj/bm28ih9VKVhweKFqwqXE0aPsHwslWFHpyKa3Ihp
hN6I3RLwfryMvVHd2KGcEBaLxuwoN8KkLREuwKih9Ko+rdb3nF/hohL81xgimP8jE8RmTXCaaIF2
8hFWMganjh5yQQ1t6apvwI6xv2pKONMusbyZaW2zhMpYH/LGraOT5XdTQ1ZZ1FDBbpatLyhv8y3b
A+Rxo17cCuCnomlpw3YjsD0guLT+LDF+A3xw8WTjr0H7FqW8IjMH8z8OWwBKjLSEX2nTBrnqPseq
k+Oj7+o5Ohpu4fbvaWoN0bGijDr9Czj6y/1CJ8PyQRLq4ND0TENBPKhAEFNM27Z3EFL3Pk9jS43B
6JfSfGsoT1/OvstysSUWOFTUgw9uv4Pq4KlxzCloPr2hs4enKtBzyyAwk/5Qj7hCCGXwAxpylG25
d0PX9U4ydQjEt5RepA4ylFAElDwvxudiN+Hn4IYB24tndmm+Lex1oLLQzFysbHEtrKg2jyHhtMCH
ym3kMO3T1ggZIazKLMc//uSOgp6uDiDmMAr/jeY46t9+jowij1ctdP9ZozRgmHTnwKTMfkhXlb8a
5qjJ7QS14Osw29b/CCMufGC6PF+7o1KzyQhe+N7qvDROk/03hPbcnWfpzk/YeUdnv7S+Ku4jv7fr
bd2Ag4P6OY7RL5TCIFEJNjJfKExivhIaStdYVjFQpG3a7aerV67VDgiaowo0wzK8adqWnhWCrhsi
yPHNW2zgIljOaUNX97PgFqyTodfmLwF4i3oi08/O96qLnO40lXBzfwuRgcRsFlXXxJ1Pngut6YEe
cKtiIs5Z0mxtxK0YLWfnBgPDd6/tpaBco7U6PpyxMbp/bR3KfNeY5CCfjc7raXGf197+63RD15rT
p6b3FglzTX+cvtTXoIcboU06n5wAFkeItNkva56DeWHJk0wZbtnQEZFXrfGLzzIM33xzngWTrgGy
/69R7Wo+w9Os6V1m6jG7VDxU2cESBb3a4BNoxMa10up75Z8aH4EsuD431apTwuZHs6YtgwTC7i8d
vKh8RtO15ofQJ0mGEBTfjPIevVHVSuCyqTLH+6HyGP4yKvXy97GFC/4QczB7+zRVTnAJkUvrF69Z
/HablWp0/U3RF137ZeVTEE+SaOg4H1U3xDNfyX+VlQ1iz4/13M0ylUWRuCmIzZqa849bRtktI9L6
kEMfTbvBzuzDXGWTe4z6MDyvFK+cbKdK+00uOhRRBdU20wOeWwIg0lSGdxns6B0XJSLaprM/ohx+
mrzZPo3h7LI3Pfdq7wtm1SocPaKJhgUTvzV0AEBVZhCNENLgg3JN5+EdejXGmSg1z+QrImpzlzKv
74uybv8VQ+h8IEGEjzCGIPhtrXDcSR7FR69wyyeHHMqvrMTa1Rs9gG0Z6pJ5RbMru5oXu2pNN72z
Zr0MRywwQPPLGM7PrRkZLvtISMH7EsECxCP6FlRCWQlmLXMx/NiYJqaNQ5lRhKAgdXakuNhxni7D
XddRYrI3yip89FWr1xdV9Q363kz+Ip+mWUlpt6DDOWzWIZkWyznV85Ddkxfd3WeW0W+NNP1wxfjJ
+PXWBkMXDwNVTbJrqRJ30dtb03QRK3Ve/vhGUQOSP0y5TCURTXjKCePaM94pxBpjX/jveRSMl14u
9U7YaOwaHTxUKN/ZJ2d5Er76rode7sxmDV5TT/U/QM6CL7KatrnffEMn3xuSrdCIpvUhCJrsTMDF
uuc9KC9e6vRfrBVUKUbdKUV+Fw9FayRekYJQaXpo1qJx9yK1rLdO9cOtcNx4KHgPmLFJmXh1F5Sp
dUW8xMdX4agrlixnkDfgyLQ+Bq5VPXqgdP8Wo57eum6puyfHLF2CrFJtHUPFU0WAVVdf0REg7Kk5
j0he5y56Wgyb6iB/dMbY8gs0TehbhiQj1PUdMYnatI36zVVDr87QQuPoddzz6/9p2Rq7IopWoPQG
XBXPzo1RG3aylXY88MEeZ39wky7sLxmQll/32AI71iPDApRa8EbjfoZ3cIbOIamJsoWmDetYLRTL
W6n77vU9TLt0vCsRzQiteY0+EM0l48np3uwOcNMMmvXc26l4Ut2a3+ZAvZG2c1WVfTajihUFSXfc
1k4dz5nvbtouelyt7sJQgz4gDbjBonl9G8cQLUix0MSYWrtm7EUSzAHFnzhFNqnL+mbNfOKjnT2s
a+7xoHluHNU9bSWlt2n8mlTxm0xjrpCbIqnzkboFHdGtoZe0Y2Cf9eg9MIh8GxXzkYBt5FjWa4yu
lHC4smX6CxjlNUrejeetrHymxadaMLg5k0/gbxFiApPi1GnnNIoGAdFQyrg3ozjVVQ0+jUqDB3tj
hWWQRNI0T3Oz+juv7dEw6HHmrQNmQNK9ZLUvm3jiMb0jnTCAzi0zSls5jI75OEek77covCmTut3u
sEVHyo7KnT9jayUE6gw5mcX2aqW8/up1S7pMlGB0+YiUAq9kcN2GIbrtKut+JjiDVgbzxSjdF3cg
OQ119dvor048mJkXE881b/F4lMcZ3zP9TSa9MKJV+7xcvDNhj8YeQcD0Grg364Gh3C0iiXOrJyYO
eavlKblDMzo6e17HcdtNNs2o9pEChWY/9t6hyyA95gbtYFGjus5ymEk1JjmBHxulC75nQzvb1be+
+oGsVZTisFaSD5jYtDUu3ao6gqtbyARKWA3BSFKX1R4ZB6xBri9h5EF8gVzDxPYXNx1gGEvPOXKq
jLiidHVbZsW7rdE0uLdXtVhfsrlsE7dS56Y2ngMbDr0NPgoH8Btq/EA8oLeJguwBgdfr6IJOrFP7
RDDDR8bsflMp2LFwO/0omg7hG9F0D0VUTLtqtJ3E7K0knes5niL5zmVLpEnOBZ2XpAtF6BjjxYNQ
MYUSR7HYUNX8bzgmRRvneemCnLAX1TdeuFrK39Ey/aR0zCAmHMdJMhX8pPZ4b+XLJ7Lbj7btPvux
v7f78C7Pxnvwi51kGN4ocmx9aRhvubDu60BCHYZyIeY/BB0a30jreMp609kFq3Vv6QW8LB/mv2aq
w73j5eCOc20W/BimFCKCyspkdxqKo9vbAB62v8YQTvVxrsFnN41XiGvglgoJjsmxCAk+H5Xj7RZV
mFuFgRKcYcifwMcGeAWnOhe4+B+AGvSTiUr5TUbD+tq7rn4iQszZ6UjLaxtGat/g3bnM2s4CSPMG
DRSslhdu5VR0y6PZDjyU/mTR5h35skMfFrxaSHNoOFgwxrIf+qpJ0lVaQENtzRXdmcN18Jy9cExz
s+oSSYLlqrty7ow3ZfrLLszNgdLf8UeYHuRf0LNHkjF/1CxdKPym9aTMjpqanPWzAdzZNiwCie+N
hPjeJFD+kmcxabGQhSpsN2ze9iGKxHlOmw+ypcs4R1T6XvewIFO1dEfW4XY7mn5/LmsW+7LMkhw9
yy4fa9iY/q70Zjfx1NrfWILlgRQrd5sa1rQD0zmItQXhtdQxTwX6DxCDIpTojtkl9osMzI10anVA
xG2zBdXfMFLr3TgK7rV2QByx6thcw+i4gJOeTEL8r0PJx8KnahEfn5UQSYP3Knq8PLKALrXt7D4r
xzvQSTTdRsFzp3sEDyJ7dNdZ7qlirG6BQvxA/4Loj03bBAebuwk5PVlTKNJnJ5F8Xb/VOACKr/Pz
GjkjuF7Qo11x+6NVZchNlLkNbqBnYwFR901b8J4r7xjBQZwmVi8vWjbp1B68Gbt9SqGtqWnRLcOv
QemfdqCurGdg3qPIQAeUiV+VZ7e0j2Nbtce+6neOIcsLORb3aw0T43UEggZc9UDxSHhAv1l4zFls
1XS7PdEyeetEFnVEjaBTPtmROHFHJ2Nm/xRD+15pQO1qWB9GQhji1htZArrmM6hbd1c23q815+V2
CdwfmXGE1rEz42zmgvbG7mhXDmY5SCZ9E5Ck04tIs2jLuoNn3+utCeFI9u4pO40F8k0E7LJ6az3r
2Qpr1GNlhFpxWS6BLt/LaTjUNvv4Mpo/k1luw6bS6Ok68eanXNCIOIrEExHAhKoOaq7OpAUYJ1Nz
MWQ3icrkVv0lLOBNyAB95BV7VmJaYspYL1gHT9JhypVLizChh3qzh/RU5cBYYfjFiY51UF3tZYmX
Obw3i/TNWqaHsZoPtgvRvWTWt1MtAPgTpX0DgYE7UhGyJGjJ0y8KzEtuVhCpPPX8no2M0MWORUz7
CydfomrKLe0jdXEA7fwsIEwS5YYXqOB1DoTVQT+n1BbmNRUUEVKBse+uXRkO9BJisyklktDMDi51
YO3nzMiTviXoCfQEnX9ZvoFMokYLB3iWenXRpbSoQcmOjFfe21ZRszatZ8ClFlnycj9n+i+3b1rE
BrElpgId+xPLU9ou9ykza2xP1iN9C87Wq6ykAxRGiTF/96Iak2JQpFBa428atcE9GfNE76b6e5Hq
q6wha2yU+7FQrKJ9Zz9W2nkUVb/PUgyG5hQ952YBluGFv9j9UKYEqopz9AfxOE4F36libMmHj5lV
Mh8Ios9ch9pwHMtdn868Gu1uB41tbMbBRnpZdVsdtN5uiuoToTHqFBroqZ3UWrcmnp2zai1o2Mr9
w/iMCC20X9vGdfjrYNEy+SftYm8V3rWFUcddAZyZiuwwLtmJPfS+ncX9IBiEBnD1Ipi+wix96lkX
t2uX/ycZ0wE25bFf9ae9Vulm7aKaK84aN1YvHg2kYqEh7wYdXFzb+puJOaAxxfhGX3fkHkQu4Lm7
qgBezspoS2xLEI8L1lYs2qLr/4kQPbxumQRXp38KVpd4o+jHyfIohoXHL9+476ShPzhVeZ0jLc5D
rj7zfBZE/lsfBUAZFAmLvN+sn1gpNJ9KeEjRzT/qZZp3IzGwsRkSmlvnl4ld4hGvj3MNWX9Be73Y
9uezauSCbQIKXYD+RaLa4G7fkWWz70ciCria+Fyk859pN1vSgI19BnxpxRCM7rmazf+KYPgUq0Qq
2dYvq8geGmf5MCU2C9PsIdYM9Wjw/4vNMd8XdnUMZjrpV3km52WI8QGYD6KOjtJQ9KbZOSotzczR
ThFosfYEWOxUbHWHWKdsi1MxqaPbWHZS1Rj6ifp/ytKGt78d/qbl9MzKvudqvE8tg7Y7d/6jsOfW
cGE7Bxxs3z1/jz8hYOBdtXVK/ctr+E7CAm2jitlwEtGdY4WIs4wnX1hjUjXyMVBSxVWHgHYgPV2n
X8EtYWHkQDJZNtyg09HSKECNrjhQjuXD/TSHVfTmJvVqPI9GSp/pqn6zLqdxdu6+lDFtiXh9wwiG
bsy+N9LxjTnnGnT+Pwpv2Ienstn2BjIVQDLjIieyU9wu26u0hndt8dDCE+FVgerWYUZTbKeG6zSs
EeNWcS1N5+QJSk3L6ceanQ8hWZrTIYUX4HdBeVPEArD1Jm61456tnIsTAEs3KgmAgZDNI1UpF3DE
1i5fisx91Kn1aFMaumndlPp1i+MbLB5aj8LZZAxmNxV0Lb38mBWhgjvm9nFr1j6h3jI3OMDGoXET
1ZG8l9fIaM5G7x4ChRSgt49emiZlHTL6Zt6+b0tUbXXIq6FJ7Ephclj9T2iFj2gZ6A4reCSz45ID
sBNGrlFPrDuAED9BwPIc+kWWwDaJpO+ZN8zpkDc25HRknAWjQNw4CBVGxBCq9y6z793sJAv4YfHT
NJa/oZ3sKHsy/ih9MY+4CPblOE0xr5jiGlbGr+uPeHXG4QVIp9vMJKmkhn8ekKLqzsEhiI7OGRB2
TBcegS2+2G3v/0uz9tGmZDZS80/ldGcjpI/Wt+8Gu37SALuR0vvWXj/ySGyBxrazXKHJh+VZjkbi
VNxqhT1+eXaaxcGUnyZ3TKLaNfcs1I8EeWCrCvZdUyChSGPI1K1R2psVoecEF56TLNT5AakmXK1O
fqqW34j6NfRrOM549b404fxhpZOK9ew9K2/cDyaB4nl3EwKMw3JtVHdHYU0Akc2x62osCvMfzhKc
jXDQsSjWV1ks70toP3stwgFv8M4unQ37qZFPC6eIjlnj0NDTpUD8cG94934ewIrV10GgmggzjEHK
/Qpl8M9T3sdi+37suRwWrIdbbLcHsiiyTQMwDGhs1geV18e+BghXfb+zW/9vsWoe6eFUQ38VrnmQ
a7Dpev0aVvJQTO4ZQP0K6cshpaw4ktQK+3uaZkqktf6py8jisCwD1ZsIY8+QD9boym0qUG9E+XQf
LelZWfJYpN7Fufk5kcQgK/L7Lw+JFzLMkxRA/NV8Bzw3oO4ZdgUn1lDIY2TWPEnZv7WOfkgtJYhA
uTmXUiofJnzDo1Ps63FG6tcwtoSvHrKB1r4LVn2oQvRHTYXsHP15bnRH38kvvamPaY5Fswsh1YNH
RxVJHhnbcRYPDM4Yc7PwMWvHvWG3sQhRPVKBVW1YApqNIb03Y765x3JcBR4zX1PPd3M075Y53QHg
VtxlaBBWEuETLv77UmC0NKMa6KP4CQYO1U1SgiIwGpDWM+mlQ0VdknUWpf6vLc0vwpoujlu/GaZ+
8tZ52eowMBJLNMc1mJ4db9wNtxhot/4wyi4Bzd9if2JGVxmkoMVGbTnOoaapp29vViy9XXwXWQ42
BzNMH5wOD+TaUmNe+3c6nb7XaHoBy2Ujrs+tXZ8gd069wmS5hH8mW9zGXl0XJ3GKUkrfKT8IYlkH
d2Zgbn3H59oUX4bt/s1aPfsYhjaO9t9BK73YMfO/NeeK7EMLvtteqkSgKyQ5Tm+bwTn3A7pukipP
jvK6be24x262d21Q7pbVg5ssY5xqh8zEW+DqT+Glx1zlp4xLpu4ADL0A6BrUIlzQR/Xzt9k6J3tO
Y87HLjfWP1IVEzb9i8VE0Zd2MuXOvbDZHyZf73SuT4W5/MEoeqRKFleCOSB90AaKf9NNR1ZTDZ0r
dUzr6WmxnykVeXdNk7E6THwMkTe5uY2u3xtWLx6m9KvtTMiq6UyP9s4mnJZ7dHghkf8RnA7qsBhP
7lptsxo8Z5oBpVKBPBgWJIgRUCCNS1FxpdM40F5fH4G//hVpue17csyipnh27RQTxDDtgnR9iLT1
NmVU+sm1PYjZ+M8qJCmGQj5FZnoJzcpOVCdevZINsF6qncraxF99BjntX8Nl/V587yEqAUkAKJB1
8fS1KJA287Sib7MswAjpngJLH1EVsqfIvS3VxkFYpO2qBucDmpB+C1IuGem7hNHwidjYJEM6oPOJ
y9y7Zqv93Qrrn2jQlEZqR3Lm7QTvcx9NrepXgGnT3ZeQUkNobcM5goLlea+b+8onYImH8xIEVbit
oG5UoX+ytn7Cl3pXYI3DPtAdZztNaA1Ihnl4a+z6SKBkzwOakUQ6dkTdqfkwj92/vnFvfiDngNvK
RJWFY9Ue7sxRXkLs1Y560gMNcWK1j5m/nKPCezTq/GtCT9NFcKRFeO+Jj7mmSi1tzzU2DOf2h/ru
TkzteajdQ9OFmOCMZ2olTkY7Hwglu2KFzjY+DuBWu092YCaZ2zP0hsaRcbiLsXPTBj+gyLFqs9wN
CIPV+qYgQ606PYeidbZTXf3lZfjik+SdSEwbSaCLZWeHWEFZC2TcNCBiXvtLynO5QUsD1yOZ33xI
F9DbPp4L0EM7XZ4xO+P6xi+QyxKfkwuX0KXlb9iGd2sEX7IG6Ne5Y6rSepzS6Bys7e8YFJ+OLE+m
JXkG4V2dEMdg926OxDJ3+qEbyeHmD0KIPuX2ZzEOUBea3OBK19sgxHGMOR628OYbQxrMOoBSrDDW
Z8MaHgarSdDCIiQY0z9zQiY2d9RKoQTFDU070ysP/rbO3lth7is7POQupylkm8qnPYhkjMkTtWdl
kV6uAMxYZOvin+2gNWvtZHBCzHX+BDGRepgVTZmIyVWJI6fsblgD4lFm8FkEBj6kJQub5WoOrZXO
9zrDzBP5ijlMBs21E7kC27eXc7coZx/6w7DrqH59HFqclRiYf7TwW2SWUsRWB0BYmab8DvBWkllN
AWDV20Viou+5mnZfIesCfSLD9qPPBIKBWmyJ1/6rjObEoHfgct4G07+5nQgu8fdarr99YcUBaIao
97DFxx7ehxSsEcMEigmsitzfVtAyahBdUdinpSHktIP0BskDM79miqCWRozxMNsHpGDHFm9FWTIA
yQqhVNoPe69qd5Gl7gi43GAE3mT4DT3dbL1g4cCaD5Kmg5TnPa3b680LT/JoMjJqO+H4YP5//dRX
lYG7uhQklDIp8SzJco4DaxoSo6iOaII2hYNuSajv1kz3kya018Ohic+mtv2NUeUvcmIdVFlx8Yrh
I5L+lYcDM5+zSeljCBqsMTg/HHESKj8L1NQhC5fxoyeTS5eUXGFd+bAueW0fWheDLKsBOvtDSAFw
HjrvtXB/Iqu7yqLbgn0w5vtNkYDilD9yasYY2rnY9fOwLe1oV2gbsVrP92Ul5FvuWGzjqq+R6OaX
GQ4G89OjFA/8Vjs5w18sk/tnFNYRiVSs1Hh1kTKmgl/MSN86AaUG3BMMZTLh5fXmfVmBHwH+RH76
Vhg+EsbXZnpppp+oQAgfgBMOFVnNIFpdTbbc/FH6Oh7l75AHL6LzKbAM7q1ZvfqF2qXr9CuU3jko
yD2db/WI4Riu/ItEAMhYbCXADPpmRcif/EbuR6s+OLcyedCFQlolQx2HuB0/c3GVZr4febMM8/jj
N+qKMTSpBLMCRDYa/saLV2nuA/Rct/7dNWShiIITPMlxLMe9Dl/5u5OmXJ40xtxbnsMyfo/BslUc
5G7Mz2Hf3gVNfW4EG1qdP8tVXKNxPqnJOZOUfWnW5YpRluhoRkWgblBMVS5nNzAvtWj4OifnxMR3
b4p8O4dhYrZQHdn8jN8VW1txaiPel4a+z9yFmAfvil7HQlkaXGcXqNtYz+ka/quEvxEUR0T4NA1c
rMNsvgyZdU6tP3Otjvbqn0fm6hYQsFzI+OjIsdgMLVdgoL94CH4jz2AILXYMSPfVchz9B7jM58yu
r2k3XAlViVu5PGCzgGE+RQAn4Yo95UYwpvY+hyNYIlC4qXVga419HwwPTu+82gF70g0oDafgn1T5
T1uleN88X4IGyGPtWZdyrP9VYfvCxZTM1bhryL5f/t9+alFWFG6H3Py+EaVjWp2tInte8gXzE5Ct
P1UfflO922VoxQiirlWKglQZz1FOSGvOF7Osu3bkDUYe/+7GqyBWGjZMJEgbxZngBAxK/h1cKrtH
s7egSsqyOTekx3ptmYTDCFgHj0R5w4ABm6/ngeNzqeblr/IrF5YLR0JnvkkiogKr/xOoIDbGOpCt
kH3ZDDp5NT5P4POEjB+UQEU6BetL6vHeymxCf/30vbvBed7wQtgpNB8G7m445GizEGjY+9YjD6/G
cJeDx/+PovNYbhwJgugXdQTQ8FcCoBdFUYaSLgi5gfceXz8Pt93YiVmJBLqrsjJf4ZO59a140urp
ytoAP9HVJ8v5HPSFbHvpKp3xZsb2Gi/HC5PSNWgGpytRQJZ98R89h66/GzuvTQgDjG30RjNzyMmL
5M0t6NMv4ECuVT2Nisa7kR1VFJSWTY9KM3siaPwKw31OXD9n6moG49asopOGUbu3j32i0r7UwWWq
cWgN7d7Sitc00Y4zYYg55lJx+q3AjxospN2gQWjMgxvjtQ7Gx8YSFQaFzt4MgbJlQFqr4peEjIss
QlIs/pt0/Tol41mp7wPY4DAN+RLjq9JmRyKSezrKi1CW/TLkl4F4mDNrpJBZ+IzBgqYDuwwDHpoG
J4PnFVL8JgjBQ4vsnGY/A1uDkMXrQ88ModfaH8q8Y65TX0ANJwCi3zV12DWyw1AvnhS5HOqoeDO7
CZAJETr8u6LwJ7xNsraerGbak+fCAnYgoGNwUoacJ5AHmuXfkuVgW5Zt001+VbDNd6GYzU7l9MZF
ceSS+BcAGpEVeH7lNbYd/KJ4BGd6CKJoTu282lxcNM5e4sydbybyLZ2GXVSo+0TrDmafbkWbuurE
LcE826b6UEk8AZGOYsNLB/tJR/6YdKbwzVdSLV4cODzR9gP1y8Fog00YDL6ex1/UYhu9Fa6G21bH
UFshmtVUgmkhvGJKfaNStxGWaQXrrjrT5lUTa6wV57UTyh/OkF2WUyCbbK7ZgGw6yczZRiHSeT1e
cbWdOwNRx8Bkw46AfaHpPgef18QW4XOC3+UizqXu3DvMtX1UEgwxf6eScH2/eMjTh0RAyiQWio7M
1rjFOKYpc8ZG8SPnKkb9XYsx/9o9IU+iJ5bYWrJxZxAQZehsmXV4JMBQif/oCri/i53aav+GPjg1
SJ5CvNoQRjxZjVc9n4869ogSqa3AHrrBMXoZreHcmdVTk+h+1KXnpMR2UWq/6ygknuR11NX7pBZ7
UJo7WWq7pe0Z1rOACVCUObWHbHTIChZ+grV6McIjmy+ObfAVTOmFC44xH0CKqqBoNJ4cVcWCXfj8
2ndNj2+Ilh8w/ppNaCGkkX5B8Nf9jPa/nvKtFbYAj19nAnmTAd/AWHBgjAn5BN2HcHmSNRwuhsZt
MOgUHE2Iuw76DvbSFCtduOgMhXsW4nzaTEJzxjFxor1NbCTZMARmeMxjF3xUBZHt/nH1NzUEembJ
K2y+gH7Ca6VIF3Ox7yAUyHxXGM3OoSLt0dq8wH6QTAXa7kGbH9L0q27/KXXhavY/DfyRzrmkBeWX
nOiBxlb1FjU5Eqr7jEbnAOOX+VcyPuat9l4Kk5IORwO7awgVzecysV3LPOVCbo322hPM0JVf6EeX
NtP9Ybb+lWQe2HAPV4ZRGuSKounOo/6tJ+Ts08lPYDLMQbDRon99NWOR7piF/qOHI7Db/MQJYdbA
OpuQvUXbeXlbI4BFDxnFuI3vm7Y/KjQqXwhX5LPOUAz3aLwQdDnyurQ9BrRXttXs0uQQKJGHoYED
nBfLkKe5fe+a3BMNqbxM9i+M9XQvjafLkGnfZsO1vPTlhTL4I8RwPXMUcCKQeLV1Kliz7r8yo7nq
bPSoq9o1bAuCRvBtFnjVjKimLDJLt4e25Ri4/TI+aiXK3bBPSC32T1OXvuagR/tmVatTyBDYXdQY
gFQb3Wv+16yzf5zz6hzygY4SCzaxdgwtSBocZo1lE22+hcF3FX9wMbn6OsAzbGb+Oh4nzpZ+4eda
+nln5NH6oc73KVY/I5T3dS3rn1ErWGatFYtB6D0Kqaa66qtQCNZLea2N+iNW7U+jf0O2Vnw5B7sg
Uba5Ed0R3T4j+3Eq0n/dPL8W+a7lXidhATzlAyDZVtIIVfEzbLAPZSzOjtp6Qal+dbHz2wYVp9iJ
RSxukwV/QtH2BcQtw2rkTunAE5lgeFwndDKPJDs3Ww41Ij2HAdVYIeYLibP4Zk9z8Nmsj2Sad69x
rNm4CJkT4hibkYdl7NuZXT51lWBTyMJkhEU3ERYdqZC3bO2TUdn6QVYdRA7oU36XaidcTYHkVYh4
fSEr7gsChF6tdzA0LHp73OJwJTRAH6nVkaTP6vA0K0aNvb+r3UnVyJIIfca2a3/hh/9a5pQRjlN9
WpIvL1dXRVuWt7wu021gzV+joRLzcxgEioksczFZ+oYlhK99bfJvoh/W8ezDMpn9rtZRQNsEdN+o
TaeoF/3BELh/UBhggq8wp66GwYpqdx1Vxt6g/TI3LJhPmBSUgxFvMQ7w1+QMsvA/Pg6zfbOH2EJF
zTUqsdoPJGHDqFfjTTIXcmdHy9lEOOSgJZ3bl8NuaM0vjPctBSc7pKyQFcI61rnWCpEGi29W1EMv
UPkNdCjNBJxz5k0bGapXmTpPg4F2bZj7FMahC582IiTJVN3un+2i31cK/ws0VVYSb0278aauOIBz
+rLRSSzkkKQNrkIwOZ3XvE+vnZ2mX+dW4iWjnlxqy2P83SIQdd94GJkhDW6USVQdMlV6ceGvxsTO
ZxoGWrzpK4N8Srd8pxMvTLNEk7/ktLajCjwlsnOGfVNDIFC56tI+8PX8gqUySV6KQ2FmTyMYqMGa
n5DJCr+xgFxpBrF/TB6Iq2m1NWR2tkp0MaaaLyPmRiOd7nGL3pDgPHQnPcMlZ/eHPF4cBrEV9aBj
fjfDYl7zvET2CpoSdrsVuiBlvIXjKAYSxtLWk61QtLZR+wtHmHQfLbS76NmL2qV/LKx4SLKWaGJ3
66XyrNjlr77M6y2ELMZmFMJjQ/VjagLjfBEdiBV4VaN/BjbpC90g/+4kDKniWscjnP+psaliEySk
0JYUBmWBoqxjJSwak5wiIQ7TWQ4ymvEPgEA/AAN9rMzoAU/776Kr8khX+s3n+gMHWHGXjOi1Kq/Y
5D5Xbatcq5IiWeWnxo1qwAwskY7d2VJZcsioY2zsYAPCdHDHaIzcKBk/1W65t+TQpmX5Stfkdx30
21rqcIKC4FKW6YOMOeZoYuLNkMdAgvolxVQZbkEldngQQBhW6pRsZQJ+QuVUdnVerU3SlV9dIJ8X
Xu6CF5tvEQhVJ3kZI3jHh15DCx5x7DMKxPtW6BA4JlP5yzGs+3NL2IW78s2pWmuDjQyXYAJIhn7X
7yTKdQpLW50JoOGr/4sLXDb1aNXg2ch4WTUkrRx/BdtQ920+/SEAjPumleSwkuGJFfN7Bt10R+lB
YE4EqTZ67Spx6plAm8cWAmHmyNzrK9Ntv+IfiPbhXBknqk9dMKfI5ofIykm8q8BJgkGh8l5H+qNU
zwbQJW8phpFDQRLvpXG2Eg5cLRVbhjvbaFC4nTPjlBhhtwvm6qWcsi/bIdeaV+oug8C+SSbqyyG8
aDUNHJD2zQgTxQ3VnJYvHbZmELwus/nYFeZP0TtcUqWXZcV1aKrPusP6WAqmkGCjvTihxZHyucJR
BkCn0L2xNeAYR4HAv1+e6jy44L4/N5M8JY261/TeQln+0A1V2Waz+Qxy7nWw8V3g/LkVc/+T9tHj
3LOCIrEekgSFJ8ftvua29Ei9NjFSiJTZLq76x07VP9s8vC/j8KbW8o6sTxmqaCcGpVulE0jMzq/E
bHuIxnbyZonKGydqv19srPDZstMi5Y+JFnDTFedIYJuoM9FNYzOz5og4P8zBqQ0BAyTUNRyWgd4f
2oqdGNgFP2jCNEJG5P5Mrf6qUmZPSsI5yVDsMo35LUnW6nDBfapI+HxJw8ORGM1jkdr51mEAGctC
8VKLG0dgMFDs5JLSiW2snHWrsotxYhu6s94C74B1kg3xyQ8ZkrhfIHgYXZtvLIuNZ0QGrG3Y1Lk7
l1rtN9F44DnVXQb0z7W08T2gpRrEhfx04AEsg5lXmqW5CtnrcA6vHETHNpHfdpuep5QkAAgi4EeZ
M/hBXQTbqML3rEi8O3I6xVJ7VO3q36Kgzc8WdSp0Tkzr8FoOrGN9aPnvQ8vYo9UOQWXOezF0/JwG
bC+thnq6DtOWBJZVnSCri6I7zTAsvdhoH0ezO2qwoBbeeLw4OxAYMQPI4ZRrZu7DLSOskzTQ7ZmK
G8K+JaX8hcbO3vbe4fZOBGVosEpPjAr2nckdXQ6cs3PacTgVwH/QXWO/N6xbFHHOAI7YJw7PZMvE
J8Dwg2WK2nAa/Kh1Plph3C0YNkEcPBBe2lux8uTk8dEQDBlKkTHNZVPNhtbuxpLm0wiodDPMNKqV
mXlZV0JkkCg6NWIQ+SJMUvFnjf1ioeEWYfitDFCGJsmJhbqND1MeqMIZxE59/NzZUEUyq3gvckRR
sml+z6+erx7duR/QajJkWLrDxJyJtM9DsoWMrLlR2Hb71oHkSUSnOYfKQAdeYcwZLHxixhhYV7zh
1r4JqjPr7Z6k1NWtWpivTmIrxKOBpi2dCY1QEmcpYzCVQ1ErXpfrCeZventLWSrIJsE/p4fRQ23u
4rZNt4mKBEzAE1tjvQIREEErg5NmbAQnWXdrqpHmOXxLUHGqxPysJvR+HcQ7e6K3OmYFV8vyhyJL
3/BR8dWsKP8I4IU49irdkYZNIOLMxwa+zN2+s8TLYsvrYOlvrOnZGIz97UV5n+FWpSVQ60paD8oM
Ub0rtmOT+svQe3POVgYzWd3r6950DbBjXVavLXi8qiEGaUTKZ1eNB1bzHLTaeq/H+YM9WwoIlZ6h
vNBf8xQQqZ5IdR+zigA3SriyYmdGIqo2+PYooZY41XlgT7AZWvWmacoPZg2XAW14EzLmg/enPKcR
BWJlGq9L2T63VAV60R6EBdOjXfZr75mU8YuIxIWo9is7Bh8CR9Dedyc90s6yebRmBCi6nJUr4KpV
eVIFAIjB2JEpXTYVoq3bQjUC0LfVm+nBLAjNxfn0FZbPTtK8wsjeM8g99tlyK8qWTge6RsoKIlMg
+KLG5R2yJWVWH1mvPFONO+JElSTPkLuC62LM73ZbjIQGjX9GDYY2pAdT0FwZS4BQTkw6fN3l0Q5P
eBzr1aT9OmTh45wGp4gxYQ+IhUXHGy4lz+rlK+tAftM52gZKfumQEbr+K+3mBx1GVJLadxShxy5z
cK0ycunafd9/MQDexJVCHUe3qC/nICuHlRD5XSLkekKKR3Q67LLJHduHmxWfswXvalZfDcbusTKe
y7o7NhbBnpJBW9Fj5sBaTTjsXLbKd6Bgk7G5hHWte+lLE4gynEaQBOFIQeq0/xChm8E4YLDcBI6x
lRZ7xBfsZ1NmnQSHaUWKGQ/XJRyy0zzG59wpdhHI+6Yk6Ko0OgCXIH8Lqv6uCfOYYa+JBnEHpQdj
03gcKViQc23eVZvyIO+xLBUtpMemibxAV7j7+9nYdQbtbNHtIg1BoEnuAS4Hto4fI6fzEEzQYStX
BNVuGW0YhJ8sHrqRL9uTLf0MVssRNvlDggZggft1xPSi4/DTiy8FMU2tMBFj0GnVBX6GqRFywMWc
h/ts4EmZQ/786OmYycUSookU71Z5dbhxwzD0dB1EQvdTEk2lBK4wsi/xfej0LwQahOGp+6ZqeCZG
6kFB3pHSu7WW7ZeWda0z65fwBUSP+VgN4o+y1e8DVDXVvo1ABIe+2+amwxdeeEYwuTnHMCHexTcX
/WAiH9JaUjdhdQrTfzIloj3HeEuRMZZ0PFpmzfysGF9r+iju8q1qDjvVTo6BTmTLElcd43AmmAmn
A55N5XkotFUR5oQANKGyJGKboEfAOzNYChCM506n2Cxn+6Fjoj+UyhOkTkKtesrYeDlbnPTMzlOv
Tnji+SF2QwZKpNRgBi4UYks7fna1udPFQqUolncSISi1ci8acSYA/TRihAgJkDGMnSMPpOceI/Fp
tjp3Tpp7OGEeU3Kaj+GfRj3gmhP2gbrO91EVPKiYyYiInUqnPDUOiNYg7+jFWWLK3KJPvC4FYJyy
rXZjSWtvBOre1kgcszWgg8bbuWqTuWIig8YoBBhXw9NcEC6tpABbVJwmyJSenLv3sGzuUdZz5ExU
OKze3YmMa3FdRBnJ5FBTmbMsFo0Top7NtWxpON1VdEY4zamPtv6Ws65mY1qGOzpQHvJ0ln4WSXmi
a30xVJ1MPv4zbh4CTakbke53nQXzfDl86kV5Ha0ZL3ez6W15wababmQBai+qm6cqdj7n3JncIQle
YhOKTkUr4EQP1YolJ+y+5/h+RZT2AsvYqNZ8bAf9RtlA8y44VsXGycdLCQqQFJ2lQpzFfDmK8aTj
GaNX90rmZSNrGEvz24AsUuUwQPC/LFR3Jba+FESG/azkrzAgeMtsQvvNqWho9hlfKji8ovRO+AYw
EoI2IDZQRiXdUq6U+2FpT7bZPTu44YAFSbTsubki7SRQgiI6NjBdE/UUWqzpcNs6eXlD8Cw3HRbQ
OUpORTTjw+QrQjEgG1gZ90DAvy3Bg3WqBSkreqVYddVO89kd/aFS6+K85GTTHJI7Qy3mA9bDXYzR
fZObEUkZA4RO1DlPIQkTMxX3KslvEJNHCk35xNYdUA/mz6zGh6Fh3maBhGXQPVKK4f6IRjPb2Xbj
91W/MhqZu0zsKU5F7ObWH1xzTi9OGZ3btErTY19QLchPZpN+2ySog78g9VkQC68/U85TDTOPdYTs
LVl52tZDYCTI1414XEAVbRz8KV4QTaWnyP5uWNrj0uPOCSz96lQOjbgpqM6S4GgwYO6x63qdam+d
seb8XegKzWdFRs+5idxWNS1UERNw4axUVGiT/m1O3Mx4kj1QIDzYi0IlrDcxtWJ5Y0U5jmz1p0Gl
1+zRJ5TKdJTY0kT0vKnJZ6f6pWK5/U4E9i2bi9CnFL1Gmb1TeqxXjA1+w5r4GSz9l0akNvSFJmXd
TgSVhv3l4xA/BYZxwYS/S6KY6gEfGOpau9NTapq+o2+LK7gvHSsn+3x+LaXzx5oIegFEpxavURkx
wQ0NfrISthdGdSMkTAyWrjSeTGRbt0zRTiy9x3YRvZAT+4mybNtAEOsq/Vnm1itLLrEsaRHcp2YP
oPbRWge2tJicztmHI9SX2dK+e8W+zGKitAxOC6kyVBFS7iMhDbNipUKAqt0ZkIMTWaODDuM17o0X
xnwMDyLSArn5Z04XghfggxtyG5UVITIHybs5GU91qT2wUuRA7tIrTFyGzIn0YcS2z8+gqPchVvcZ
B3XYrUONtqFx48ORFMtBy4FnCD+z9a0ymmANYALN88K5hBOl8JZcfakW4gZW0O7I5FPfB15k0E4A
FlbG5gMnyMSj9aHqgWu39p65p76TEsFoCMNztKhciCGSNsOYe8FVGKsRUL75mAU56r28WXrJA6TQ
9DTULpO9PETlimE1H1u9O/c1TiuHVQIlE/Gsn/4a3uViSfBVqQq3p3JvNa4CtId3Y2HDhezEhV7S
CxSBdT7r3Ino9azc8lG6CBzl6mNyxTh4I5dagk84iIYHO9bO+ujscUJ4qg7xSFrXQBe82SZHc8r0
HNl9GNBssBfGqN8xugCNhboP8JxFZb+1tVuE4T8cIIRISS0bWNobcdxHZLLkTJqsPDmt82tM2p40
/ZEMINnDICUygQPP/NHqeTcF8MhZGXYY64SSIL3CQ/nD+ME1L4L3QccpSSRlcbu4ufdBe1uC9zpm
vpFM9zAbb2qTFFtLAspgq941aSdfhvjsUo26mSn4qCgns5ly9LQUhExpuzocUZnjVCdL4AVzsXjz
QnJKcZ6apfAJyviTbvHdjbGfz8MzS7djryoa5kl6hHW/zf9pZn9rQzXY1cFEJYEZlihWjmUaWz4y
V43reDGpWc1bONc/SsxtgE5Hl+5E5gbn9dbQinNot9+hxFHm2KXbhlZOG8Lvz+jbGbqPulczeJHS
p3HfK6rKGiAcjlWefxIBo1isqSd5Qp9Qv298Ei6slGO/Vh8aczO721uqc1pduGMht7qJW8UxfOkU
nwJ7rNL1h7Gtz04Xf6GaHeKyQRFh2MVCrMjTxLib2+oC1/rAfjdEA+OG/VJ1FQLATOCFskV7+Kux
YrBgp6SCrXa9pu51/JMFo07RMPQtnUmFJ9J+9dOhkORWVFax4y+f/HCE6zMcTKO8Z3O04kHw0s8s
R0kZ+CMa408BKZxYzbau7b1SbfWQeK38YTkRah9Enz2iEFuPGwOaFdTXeRT4FyBW9vrzNOIV7/JL
GMBNS5oXJn146wD1kqxVg+xpmOanRTOecdruhJUerBClHy91z7PiZPN5HinMjFj7I86LYXh87AMa
Uk76bcKjqjQ4A9cKLzF6x5Uzty7fOAkKQ5RUq5GvFAuXAftZ7GYQMM8TfiD2ICCJmyQbbVLmS/3F
rqfcZUHEygNuueCqgk+OIbWkugXlsnEYnDIVAL2Wc5zHRftncC4zhpAfUu3/1SPw2zx4oX/bd4vx
uETagyCtBDhfcMNTagmyOq5aDO/N2pjiuLmbBQ4gYlYf8YDMombPFdvcN2bJDMcaNpjIqFX+NLqW
NgmNXRySfJqEG+TEkTRh3cuZnSjA7r7bsvPHePSyIODuHWLWVoiS3Dv2HTCC/jgBCxtI+0Y19qzo
O5fYDBMBdZ8pYMddrFqKG1oqNV/lW1riGzFjkHnpGE/j+jM6B0BwwxQs5bJVquQ8hgSFqmQ+Z3Pm
L3pAV8YN3KR8yaN8AOlw0AHEyIhVPHEK8jGo01MncArOOqWhxuoUdDH7qyYl1OvDCYtRhXukB0cf
rU7voug3EVBlezSe88G5qRXHcBhhCWYZgbiymcShTmjOwKfOBvm/cmyOvUakQKlx3vyiZbtCQeFO
1U8adXxZghgP+OXbJLufoikbQsWgJoxQvNuT+ZxXI6VPa/jzkG1J/GKdKzCwJ+bOoejckDunkRqs
XxLAr+USvOVq+zMHaGIoLEfZ/zQaQrCeRruFCX1ARlIO2Czi2GSlhhz/FcWHWAgm2PZzQQfCHsRd
vhgnbXzOLe4pFff4ENMSW4565g/cgo4aHtvK1VTGzz6z38h94igCPrIz4onnMFbek1R9HCbrwW6H
fxH7bzil7fJoBMZLZVc/k0IgvVrHXxqfbhiAWoiiUz4StDSdvU2z0SfkFhtmM2WnbaNCvmVK9UfK
9phqF4OYf+GcAAa9F+gKsrN+g1hcCj7kZpqOZqLfp4pTu0kPbDs/GxYSEYjTNlSuVogOIfKHeGTg
Shm72K0HKJkHEIErbjxleTUZrLP0bKd3yPfiNEePNb+diuMxoYZyRpIYwR700XrkkYO0XA0rZlLW
/OiXDATlzOixxJSa44pdsj1xHSJl07Ylbj9Gw4ElyV7Y0qXhax5Ujqyl9qWSvTirSYZDTqVzW0jG
ZYjKRcvMklGwqzWd24f6k4KEX2SJj19rDL+GNbhVvkrKkwbrOkrzrWaDSgdEkQfmTZmS47IaCUW+
S018+NoUnvv4y0iYDPNa1awpQHvtK7G3ppwbz96VRvGgL/qDrf8SxuCbTzYZ4dZZo4Oxik1jvSXM
DkwD21z4ay+OC7LqZc7ML0bxdpitXnowkuxc2Q+tte0aUuZ2hyQnv5lCe8nU7VJUDiX8LlaouTN6
Uc6Yu3sZUJ9mbsBSWPs0NhBqUlqTYJdqPO8FdZUiv0xuGRbv8KNFJA4ZZKAqvcGveCiKajtHXyyo
3RqWtZ2g0q42b4zuUAdyv0X3y3UmmZaz8kjXzXQbe5Cu7In21vlRMKDImuZQM+YvV4pvaKAvicPA
uq0Gia23zwmudRV/X+eglkDsGhm2M8PDsUJvQG1UFd+Fhr8hJI2JYBQGW9x4hFHDXSP6o1Q+jAKD
wKJtSrhJsYY3sv0Q2hm4KV8/DIDhZSYIM3AYEiCn/DyUM5hYEqLw8UBpczpzxbdqu6sBboJTvfTl
G8ud3cwOKi+Kzm2j46zVfuuZa49rpcoR5AUNN4Pc+Vn252x8Lsa9Qq7NGfdLf0im2jPYrMpiedQc
rh0r2yVD6pfhj40+kYIdMZYbSy22iqBvWGnp5hEGycXWi62JWcGJwk9bCc9zof3TQZDPDuhmoRZu
L3sv7EM4peqLkZeoyI3DxgULx1M//OqcmyF+JGXIfBbTca538zavEe4nSTK3YTUCTWhIOrA6wis5
a7Z9NfKZBiolUFr+Ns382E4PAtKOMQQnaQp/ioUrYY7FzHCnudm13L36+Ey/kGjf9hQx2tpPaHPV
qFOFqf4I0o4eG9YM9exYE8dE5M55sRnmLqsO1LK6ouoPyJGMP9jeiE9SLtUZhGWnj5s0BM4oVM8m
blQu7FsOrf3SfXUOwqfhHMbxKe6AueFqSgmnUzChry/1VuUtstv83BIR1S9hBM6vpsdXO+uJwDU7
ER67+jgoL5J3UY09XWw5cFDpv5IQzLF6b8qDiNi/Mz6NlBfhdWpfi/TS6ZKNCevc4gcD06ZiHGSr
frgODWzdVzsMbsZbwnSGRKQxZXs5MqbPAQInihf3+may1qaTXRJlt21D3V8gxUpc5Dn+eAXMWcgA
AzgRr8uPPkARS0kqrzjpaN5pvXLTC3YcWGfF2tIlrbB6NfpemntFQxQuSHXUkFPEp5tAwiK4JrBa
1QebC0LDwz9q21X/VPNPzHVZfa7mrwIbdUXEawn/2Z9BRdIzvhR0p0jBNq5FlUsQYgDsINeATWH6
1vQZKxC2H5mumNOW6TTKGUG63djs4DiG9YO1EsPhgSXgyqAamjSJRrXNbZZTv5iNN+A/NltYuTFH
fns2wj+d3J/GOrJ28QaBBca52HLxu3A6snR2I3Qy8mlxLLkputxha0GD5jj5DZt5Gs3hnCDFQyYx
1Ij4MIxF0PTriLue+pM1fRRxB5bXOMGvabAtL71IR9tNtnBzNAyb+fVsrC5fVvot+Vl3DrxzCM+E
/2uEQLIB0rw7ESRWme5x+R7bGNyzmf6ViXC7svnrhQF4UMEDMNUdHj7y43mu3lbNmp0eEc1YFMFp
WMZvPYRjXwImZV0YGeKVSJ8lr47EgGRYyZV5PkgBKDZgNGJiIOVk7dko5+XIBZR9nhbTu9lbtqFF
81MXjLCVX/QKVx5BhKHYLPI5g1LZKIkPsJrQP5DJ3jxGreYqTXe1qCSZQtxLg6KAmWgRxYdcebQV
UI4vnXENhwdUqY2kLRYLq2qWz4mJVK+Lh7T8GFSSEFgDCWXlRnxvZ872ClabWZ2M4VkkwrexQQIc
9LrYOppYGsGV0TZ5o/GuECTAiALGaJPTpKG16OU+N98hgVsBYeTGK1A6i/KjE/cWv4gat74lFsw0
xAfB9oYsoFLWt4z7InyuojdDeVfMUxNchjFEr7zM4Js7UnsVUzAvgdqnzkfqVdNifoc6rP+kWLXX
EQdoTAZ4L3k1MxRID+3gbGXKu8sGnJzYq8ESnkx/6Zed7txK1h6BF8UZWR4kAe5B/1HriezrRU9A
A+3YY/PgLB8jgVYsSD7gMC+GXt3TgCN4FsZlxukYv1r2IVOf7fIdgqnBDu8RyKNp75Pg2eQBNJLD
om6x6yBDYOqw1Xe2YaJd4C9hrnpc7Yerx3cM98MECJcNWK+xczEZqBNmcfrMm/otspuRbDX8vBoj
z5gsb3cL2LtkYCR1snNUs1PCb9kUwxM6Ep8NRmtL/OhccaGCjFjv6k0GbYGtemh2xlZN5ptT9gLE
M5QxU+PyskP7HRlhZJMC7w9yZBCTXMaWS7DWeV204UmBhqkOiHSiO/ZNeqxH8irVY5mX9O3PTOqP
kPOvOQybqFTcKV5cWD4ICtUmYv6pps5njiHTogKG+oiAb3n6/MAgEN6uyn4EvocWVGbcbA029yEV
aM1bDa+qPbSszFrEddTPYf0yto8TachsV2TF1pbZTxzxoIquPE2CSBakPya7rob3Msi0HXjcz5n9
N6xPM7epku4K/PUWtnlnwKyYqOcuT//ZpCRaY3yisDsKdts0pNe55plGqfuCOdmIOh5m56Yaj0PL
EhWBMLcuJdbnDgxxTVxqcvl7Dp3yq9uKp8QmRCyKoGr+XTTlNhTD22LHD2q77EyBoDbUnLql9h1a
JIHhfC25sdEFZGvG7ERUwAQHnC8W63DGYMGelkhidH+hqK797KvIFN3HxKzXdDaxBAPAikUGKfMh
q8mSvAYV9dLsdXP9qE0THLintVmGX7MP5sRnfw+LIfdLPn6xABHbCZ7ntvCFNRxT9hGEXX63ldkd
VZZQ7pN24HgdN03RX9sEVjVv6wPAP5S0XEH5U7wWtycD0/dc4PfXjF2vAFDV/4bqtFBlW/nDssid
iahjz2ehVv5QP4YwY0bBEiyyDcyuh0TBytpeMsJNbC0IJNTYowi2JU1hOmtnnKz7sXokJs+Jwpqp
DnPUgj0gNsZnnOTewJaoukOKS5Wrao67oatfwZydDVxgaovR33olH5mtmyppcSUODEMTT5Uj3vSe
oRYFWSD/c3Qey41jWxD8IkTAmy1JgKD3lNQbhCSK8N7j6ycxu4l5/UZqErj3mKqswI3BgWX9GWPK
SxWsc14MlIgpXBJi9Ei1VgwgXiMPK+gWKibgIojYvBXF8ZU9KliAmQgUrJUQzFSlbpjh2wQQkQH5
bhlKBvWnSAUxYHFCK2YFW1X4zNjdVMJvP2QbWXzpsIGTnrwGJhJVceiKJ4B8Xm7KfNXb9qG+l1kU
Y61djz1cdCbuncmZyfwy7JeWITvZjHyHkU1s8zKYIggZo1OqiN3axk0HHNdVsCGW6h6p3jVsDm0x
ObL/4gRCAY7lokcGONFV6VTeCfeMsNdUdZOCz2m7S8MlId6yytjw7ovmr0gxmDafdfXMNb67ZBNX
jwBvfEj9GXk4eUr/7qH+TdDgIpGwY61HO96+sxmN0AeUUIB8qW4RPCXQxatEBYZqW/TlekF4Pc6N
pNBXpYLTqv/CwBnI28qXuIqEDZaloWBMitZbLT7G4Dn5pAL59CIBfWF6JjuMH6HYJV8zvM1T26BG
mFDVm9uaDibE1RYq+BrjK745vp7E9vBPdh2fVD+QFUlgkmRdB201Ro9G3nTZSKN+EXLaU0lYQzm1
0VIZQnNIA7S8Ka27pnx4fNToQLPsxzQuJiy/Eg1Dlp8G1oJW8qzLr1qeVrXOkz189tG2RlFVEAPH
soHfZvxDRY6vQOMEMdz5zjWjyiU5ee65qFok7u56qFZjj7S57xcayDRWskvRgjiFGysca6eAN9yM
bPswkBLeiENvIuJHdufIE0/InQiVOa0+rRQcAjPfxWaxLip97eHWFxXxgBDyzi0BPU5gTzyi+wo3
favYcewt25JpS1AtM+xY8+oKT8mKPhQ978FotUsId1tC/WNqg5vyguecQBOgu0mQSYdRt7jVXMgr
ewSGG9Gj7CriJ/6jW0g0IIDe5TB1q3K0wMEw+AWUFRCZFVTNgmhVO0wwY/C2FTITTB1XK6993r1E
yl0uF/RFtbeBTb9qEP9EE96CWHJBF2+61LqI1j8tCk8BKQl+L7iFBky8osRVwBZww49qSu8pgpQV
VynmQiUKIUt5uBHHVembt8jgbAyhsnjRGsf4HnPqRsdsvTSQX50mj22wlKFqoezSw+iz0w1GHAbd
Qkl++kyX8ReNmUAnTOK/Eu5s1sI57MJDLA+PCWFVbGTkbJYnGa9l2iZrtVW+hQi/T/astOmeJH9V
5iPW6j+GnjxiSTn6uMNLJdqJgX/q+3rTaNbbH6yPgB1tVYh8J/P1cQanZvvxtU45LjXxxf7kr5G6
lalLdjv2pPsVW2D64IpKpIclMoBnliMvtObpqEnRVk9Qvo1pXcWtjQJjZarpruvaY96Uz2qsGDvt
YxWqMZIBC2KWpjuQ5gWhA9qSbU3mSkE+3gImaSSjrw1DvLQEg04UrrXYMfdVrrhq1iDYGGF/Fum5
01n7W1sObPROo2RDKnf0vrfVodtynvzEIb8jBy/kuD9YBqc4wIuJt15VeNKZPUT8HiYlStJlbmuq
h1iaXYUHqbc6XE4yNTKcO+EnwBXFe2V8TUjaG/mbCighcsFIXyOC2yQSVsGQPBoOk0CKvgB0cgji
KRF9YxHCltP5T0byB3IhBhx/jcbK2EhoJEN6MU3fttMTnt7/Dc844D2U4mPg2eh9/3w++r4VlxqX
GO52+CHU1oYWrSt8VjkYlTyTYMj/dsl9INOs00tHxtHWezqSRRIHVDZapn4YxvxU5ckqKnWshBhu
82o71TWsTBVOJakZQ/PssI9lonfsp8KWmKVyJ+1hDq+MivlaEZxlRhpmKvwxynxq8SOyXmH5iATo
pp5GsBnga6mn1q1X6nQaCw0fWwOxCCCdKn4XCvdZjFZdk3AP8LZPYD41xgcZ4gxjrFa5kTmlQYCK
FbncIKt+Ii0w7vZhKG/jBmddf0HMsFGDx5zYQcQkH21IfRbbCJJOYYKgvCVfpvoMRYgC7UDqWwO2
YR7++HshbO0yttDxyBc/Ll2Z0fyMIfI6OqMRWgUeYVnY9ibVQ6tstZBFbBLAubLoqKnQ1LAm5oZS
gKYfsq8mUTZlpqNz0wlEJZIc94aKz0tW2Emik18yhTjHt3GLxJ1UoTL3bc3HJAMn7dAmGk752LYK
Bfym7yCYqVsN6AUzW3Kqh/TC5Osaew1+AeOuJ/MhxM6Tn1giYKu1rcZcT7b0tTSJX6I3Q2Y0NoAw
WoSGLj9CyxfzKzQCWua0lS6ilmzFtv2Lpxq8UfcTY+ujmgZlFAzIGoYUpHCsxPqia8dfYIIXa2iP
Pb/lMp0SxBv4PmeFPAW9MM3YCFg4aao5lVGNfAhxckcRV5+ycfROQZk/TJXYbkm1Sfrmqk/LWwII
i6Sj5l+rwF8glI4jIvOQ6sXKfQz8F763pxDEf8BAnowh/oYpoPaWOD3LHkJMSN6cbZTUr1Eh/fTt
QFugsBzKx761lbLHvNxPNQzzWFvDVtuNsLA9vuqiapFEa1VB554na0vDfhAOJz2IarwhwktR4jMJ
N+F6CgeWW941pXtZ1Xywy17NCwwePriVWH3IPYfv2ONdhespra2RmAdtVk0rmUdADn9n4qAJdpSs
FoMRB0RZy+8ixtPmJwrqla4/GrjqmVsaWDpEXVh2uWShTy9uIhPreSp0lgG0LQFN8qho2pcfjmsz
9s5tljj+lG+bSnQDmdM3k+8mJaWUKWt5MI64+o2VJMGx0WO04uq1UhjfE8a1UPvynYvQyH356YN4
xU4fAJbGNqqJwjaosntN0btIFbAR+PWUvv8Qoxh4Tzw+FDF8pJWqr7JW5yoHTRgCb4ildodXFLhp
g47RWGdzwHhs+CfNRF1kGbBtWZjmIjtBLRUYihs4PuJ9R6ptOPZ7veq2LGxcWNb5OkqnjzDHHQ7v
Huebsep8ushOcBCmXfuE0aNXoD/Wvs2+PGMos5XIOosDQ6MBQQgcdS8evlCk7Iu8ZgKDmJeRpBIY
pLdVT4IRDklTXTSJhhTPJR500djLw8TSUXYGkrOrGSvFEcc85NEzcsf5cs3VBlqCKLllpbu9yraB
GQX3WVnwCbfpzfT9SxciNalkc5fXyU8QMjiuiWJqGQEE05tdyD+1JFu5b1eNUnx0GnlXgcIsLdZu
uTLdxoFVGbwNYij0eC94nDhE4lq6IlF/eR8Ek10UaWQoHZ/0NH12SXDoG/97Risp/bCvGH+SsrHx
86lwlLZ1PJlRQMm2NxPtmvAwJZSOhey/mbuC4xo2mqhuaqSjWEHTVT8oxaJuKClSCp2gFRgFisdY
MjmFZBe2DNYFtGcF9ytRt1VlbiI2takwbCFauVVQr+CnIAxsqFHZIiBh2gsCOIBEf5Qmywc5xtQ0
tzEFTVw6GqdRjmm9wnUNXIDsQFI3dNa02cYbpS3RHI5ZJGDWASdZ4BxZ/rD1EePrJHtOVkDE6H7L
kJC63kWTYA8Fnj9uP9IHF4mZLKE+dBW1L2pE5hcHpOZrMpI2uSmfdK25w37aDF16Idl5pVFl+m3q
tJJwTsq/EHlZp6ECx5uznvHCgZddzDE5cTK5ctjuBhHiBusYITeebSy4VX4zpk8Ns4jY3kVRcEgh
+GcKc0Chce3lM8Dio68AJOiiXc+mr49wV9ISIMJfTqNxKZXYDvQUuB4JkTqyhwmFUGQWW2Mckf7m
S8vazxQrgqJX+H5WjYHZgDows8K1LBgUhmRAlC33u4qMT9/74Y88j+mEcqtgHkOEU1s/2UhoUQNu
jeVDECi2MVJg8TJmoA4ji52Zxe/DsES9Tj59Epu93PoQWQ9XzAwYQvM8Ez4uqtvG8w6ZqZDwBRmF
W7TVi7UoY2/w/tLWcoZEdUpFWBPV5JJjYWcGZm1VZmiETd1iDh4zuZt7o5xbknqfL+2tFPl3IqDD
akcTCe5BNMgTwSMIL8qbYtf3mE3HIy928aZ23FTSQ04zl7CKRa0jfgjsMon3FYR3Mf6Os2dRS0th
VL+UYT/ixPQxPmnksceo/glDWmY9JXTJIBJtEVeLA7kOR809BBieoZcNRWLtWb00NbaECGZIrtAH
MjaGxljIsLqSqr3KiKtECfx5MmytMcA9MSwlIaVrqxASIHgG4GQqezP9MpmoE/rDBDSzIS/4yUWa
krVIW6fMtLI5MSTpmZPk1GhAEHPQGANVblbLziy1qXoOcDwUI+CV5lfvHtI869Vv86ipNUlvJBLO
16w9uRquIgrLyQp2FXV/jo3EJ+fLa39LaRf32qpGuqdNv0RRLn1Resnk1S+iiZEh27XSY7PcQBnR
09Uo+T9SHFwlrbezMNqHU3lIJ2B5A3d95W0yK7VNH6N3+EZyFfXFRe+qX8EnPaq3qAYiVrn4VBhN
EROxM01yjfFr4RPcmIWy7lDuDcZNhTYEv4B4DgNJ+uB4KLYscn6Q0TsGb7ERgx0qvtvgIzUJzWG+
IiHqlUFEBHPVMs5EAcbgHSWqij8PKg4qgL2gils/wO/dcayO4z+OsBU3+L6s/b3IirqdTr7yaYm2
0H8APGXVB75W9J2hNp5lNHxnukFkZYHfWnlKo/7mdNxCUQbgIB76FKASGys5vUj9W0ev4tPKAMnE
Xz1rG6z6YGFcMMabSKWVz19rnrvZ6NlIQO1Eu5OztOyvpeATtnVIGYbrvFxNAd8WgBwiOll6DEL2
9CrxR2pKjNR4YNBS8jdtS1A5E8wN/K+tBd+DDwtmjjvI1bsX5F8gGmM0sJoKGKaS2sBhwVQtiols
mrY1nmnmMYlwMuacWETKPdqwkuFjLeBG4bxORSRVdeJO07zxGXYZtPpRAQTCZrzBoR0p6UFEdmYi
kurKCgtStSLLEt2wRGItmBlA+u9ItVCFl1uTXQhPesMjmJIs3WJwItGGR/0ZT/iC+WpDltx9Gc4u
oCcZNryWTLdx7ZHvTY5lCc0hWXfACSz1USdXfPB9f6A2NFEsC7vCd8NmH6H3hV8xWW5Ml4MGltz3
cjwUiO78yG5El9Fl3Wy4qHswHScd9Ir1KZcPffpMO0R1aHcn9TNV/jRWI+ZW185GLtlMSzi/wmTZ
MAvF99UrZ4CQkwC0C77Xt4TnTnewkbIkhEQCN1viZjfAACS8fkgAUNRQztVzOtfgVJyKCh5C7Scd
PxOmJ/UfWJopWjMHkM5xu1c6ckps3qWZQl//qiDa4WGyuhvpCfXxAUaA3IHbpMG3AmKb7DwVOxu1
5jplWxfqwbr3n0NHCRIcDPhdGsDvm6n8DBEKh5VkHZH6ubXxD6UDBlwZQFpqtRtfnjTbSD7N7NFw
YRI5ZYfQyNigadgAhrXv75R03Qpbhuckf9t5VNAMrlXQgJ05EiN1p/JaqgGSOQFtDCvuf0J10cN3
PlxKDcolLDYYcceyXajpokxAkC6K+iVgaa8/9HRtiAfKwnT6NZNZRwl6CVgISVnKvs8YXBZ3Eu6j
9IJCIBKwsfTPvkCUbGfaKwzpifYaRBfS3pDuxevwAwCKaYJzmuVC5Q6ofqVtSJpJzJXaOXL5Rfcq
AnL0SgCLUD2Ihq7yJ4AFI78aQgQ/m75lA8QUFALirBSVGgwxAO92hsFxeBuSPZwLeiqjPCaAcqRb
Zn7PYnbDOIwV+9/PBDWo2Nty7rTmKZGfzRw4+QDtMmHmQYQz9QcQjEX6Lc4pGaMdsuGXgW9jmfBp
EsBki1j210loHtLO3+jCuUudXMLI4qtnxqjcNUsPfveCzKXEOrcDkGaiDjF4ktIVUlmtM/3foBJi
6ANsy7cBU4qEP9QwGxJY6ESNtrQUn/xp9hMXafhEHNTUmza4kenBq4Upr/rJ+lWHkbJbtyWeNlAY
8Na7k54/MOxzXeYolzFR+Kz4yd9Fic3b0zCy/yw+MkJ6NE7WX5oc7FPHEXWJh/pOIecdNytTl3sd
n3lSDBw1lnJi6BwV8M/mSBQnodHRqNt6MH5YZXPihxigB7Zc7cT0Q+a3i4NLnP+1QA+oNoSzVgCJ
R8YSpE4gb6J+09SXfjjjz9vi6SrVNYuUjks86BDwvwB9hoarQCoG2s8Meo8D7A6cXp4Nj0O/U/jS
LYr/uJ7dtfg5QyIJkFKlMFeA6Il8VhEeqpXyC1VI8LcAdqTpOJgPoSP8YYXCKDgJKMAS4Oa8OLhm
S5LgWuA0bi+YhE8e6vGiMP2S6BmqeHoOgu3Nxxq25yI94INEhrnW8IxY7ar79qcXOSlh8GZ1Ygqd
LeKtIF4R37lPUNB5rN2UKS8A9fnJQi2w6udzr3haaNsqibpQfteyvwpGxG1oRnxqfXFg63DHY9CN
/xTho0dJk6t/yrRBylGFTmbYGcnko7kyqcJq/yC1GwAxMWpAsm0VHpDYPEv+TspvKWaoBmrT+Btl
+0rew8GjWTjAWiyM35Fpu8ELHdyS3sHFyk8P9JNpPf3EETBgMibt3zHvP1Fh7c0Cfyq6Ogvtdp8i
h6LQspQjIura6GeUB1B+mA+USihmx8NoPEMCzyVOQifrwE3AFNlm2ndSfxmF0/mnOPrSFCf0aLhB
zN0wkOE/rNLvkSdTXfM/5dOKOMmLh8ve3AQZi5Z0FavbKNh3uO8E1R2QK0zSJwSGxmKRC5GJABxz
A+XdaDFYM1MT5dERZuUrkYkyBiL0UdMzA17YiL8iZsB6N2oHwtVJFR3HVx/8NMQacHdCLsit9Sgv
EZ4FPdU5Pk0SDGY3+j/m4XqyxDSc0ytRSnL+aScTqwVxKTT9ty7cla1LPKAa0RUxxmBaRYSgwfE3
JWdGWt20b9VVMK+Uf6OmYZS6nL6GEn2Zy8vpd8tUsRlZgVNFZK37LMqRBrbCKfWfafFZBMyV2dZ0
6XTE1l7WuGqZGXJAW/6/QP4RrXuWADeYb6NdzJ7UeljKfQJQadgz60kIQGOGTpJeq+nTZyllCN1e
DoOVH13m6KEw57rpfmpaM38VJ5sxOui+ayZrSPxO135ipUUx/ZUAnhdfofKdlug56NRq/6MpvvAn
YywBnp5kTHbR/diDv5Hr9eB/ivWHIIdbUxaXOP947CwW/oPyiJFxVip/i44PJL8HLxbk9TUa+q3Z
4fUcF3W3T/MfSqCVpn1P8afKYhVxUfobBd6KUQlsz1MF2VCGCl5SZwFa97TToMsOm0QdeDhS0eYe
QLiRhtnv9uV3X1rX2cM0rJoEh1jA6ASZt4b9AKpSM90zDi48mbAVOZVJUSpRX7Eb7ElcMyggZNuH
6J+j5TRooqoMfaIGm/0I5GtCt5Lkbn9NdPnE2iIXTpnmCBLqK+Whh+PCUA9sLJRPQ/yNeA4T3HiZ
Ak8I9S0M5kdg2thiF6bwYyABAv8iR3c9det40yZnK3qo3gkvEcqMBPyP9NDrldnsUJpbrIQ6jksO
Rfb7IsIl2+fkDYEvVZqTWde2BXSjvCW+GgY6MEN3cn0TkTpm2g12I3rb9TRYi7If1EWjvfnwguik
Enmk6jZpAlRUX/zccN8SMon4x/KOXnrxrIeoXBptI0nHXj9XxUfag/R1/PRTnQ4VYHyZBHNiQ3yO
Q7gLaBlo0It8L4BuqMgPIC5Y5HJ25XFVGI+s+JIoOn1LXJmwLQXmjWyPZfKakaE03MFQtBaBse0a
4sirTdS8he578C/ALBBXraB5g+pvYe3YnWaj9omxSuLPIt13yY8Zk4sa2qK1D7UPtSUQiQjzkFKJ
jE10ae+aZTDsLx4n9Fcl32K1Eaik89o4xiPDXAB6+VKYU6u6hyhc2P9Y2WkWuXqMteeFwyUDdRaK
2kExVWjLGIHWkUQJ9ici3kv+tQb8J/Zy04/Uf1tsvgNNWevNziw+dEYook02XomxjAaMghB/HiMY
FdpmNECMFNYZdpwcVw5WlArhdXTyIqK1WUFDr4Erpa4Dbo2JWfOtCT7lD5gjqs6mgrALTQa0iQ3y
XtTs5Ju/Kb2Bp2iSbYU0jnlPQEhLBJa/wAn8GqN13xxM/UfjUqrP/fjDQn0ZjJ/quDE9O7EoQ7kn
WKEK4zMMWOXQcC57AXAHYyUT2BiBgq4hb9phJ6LQj5QdKgRreGcQDRDW1yRNsEbzBPEQEqrBpBoR
2YpeByrtaEEccUvm/iFbdQndPXpMvzoKCJpHEVvYuGyVJ2qyMHDneIqB+XROcnc+73iqgt4Ai2vv
jpLj6Q9f+krpX9FQtOhv+vidVj8T9k/JAEUDSoQlL3PkVoBj3DFpOqjFWYKgHOhUCzwWE3OTVSO/
BhiRWgqyJvrXM1cp5XXJ6QRGWYPJG7lReTdbLGHFTiq4NXsqGHVjcD71HzgIRlKxpg/GAqBVtzx7
rDwz5RIwrStdvfynA+OzmPOCFPqSJMwr8z8BP4ndJtqGIi9GxrCoWFfldxwR8HQcVWfqsbN3X/gT
ZmkZPlYbdLBPGFTd7Em8YLI9LEvAXx5VfJOBLn3l6PTbaN8y/awcRBqLkceghhkYx8fce0fUfVKc
OIbqGMVZQRcFOZtjQ+f/rNm9z9kORBsbIDv0jyaCOvogcHVskdMqTzP7kmlqkesF5d2Q3nJxri1A
8MVizqjOS5wtyxoZufzhMe/AhsCGj3CX9KIT52LxTyx0M/4zxbGHQDwDutAnT/g0OUO/yJlWw3zF
6jIUQUtiaCg4LJNwXCYQxwlDqAw3M59ExzMv1Pnow+qhDL8pdEnjBz0BBqyL+QXPTPedMjlW059f
UgmQNG8uw+xfgqC1aJ5+wPXNb0HTb0099aO/ErjCV1JwqzvmGxhenO5a8ARUqxIBSKthhtz6GjKG
EDjdSq/fak3M10aSP2v8xJqFgrA+ZsZqOGJLXM7qTQkMP/BMn6secFir7QaORo8WgZGFn+5C8ApT
/5ImgqNXwriPiDaiwwF7CTa/D/+igEf2nWe/BRIW4rk2sfpnTv+CXw11hCxsEuUfNi5HSyMyjNY9
X1s1P9YfyD1N4SoUeHsNbhSWyM0t6v51iIlUC3UXdunDOJ4IyyJFWcOTZHjEuzkiUmfQyhwrkvhm
dZIIB0/YlgI5iDfakI4tdTUd2wjHWUIWOkhfLXDbslhbEaGxUEh0fB10B5L0p5MCxp/BoMbuGtXu
SceahqnZHNe6jx/sqTCEzgzV1jnu+VGco6DWrOlfgi2rKl5qsOukfd96K5GqJExWIb7kNOgOxJGL
/IXieBdD05sOAPbafmcVZ9HfeSwzvKd2RTnX9J+6wLztkUCl00YnC2i62NJ+qyiiTKRxOvlTTXwr
X2TPwbAIuleOj5B5DwjAg4/AFVKq/KQfaYEm6K7pMRddgjtMu5mNshjEf5L+FxU0wqxollr3NIpX
pd2VaAM8cKm324LXUoYKeNOmI5R4K2LCe5BYCXgqZcj8FSvcvTej+47Cb3I2AmzBSudouYPkDAwR
rzxLZGN49gl8go0YcKzbkrksDKdPD9qwZJdcM+jTNlzik47fBNoIQsCYw5SnY8w39Kv4/0Zr1dZX
zRwX5fBv4n7i0xM5qOMDnOgadWzMMla/0eKRtBIzWJc7xmpb4lgdEI8o5xZW4MTFBWEqE1093U3h
0RM+gvxL6BwmaWp8C1JMUtm/LmH9cBNFdI5rkgngRRooVyvV8dSzqR47yYbKFCaXeryyEutC/OTN
X4y4rsN8Oc6+Jg7IqAtJVHGpxDX5GNf7sfmTitituN1Be60mEkXz7/kAjFPM9CEDvfKZz9Z0RphK
OQ89aWzTf0bwU0jxVi9+TEasWNvMjhXEMjfOGc0LJjDyFNmoc0EhxagcwdyXLfM+N+0PUUtAOEkO
xLaRyojKuP2GvoCqbBOlf/8XbQ/JvAd4BlXG16sUU2bNmWtxNOmop0FwtVzcXU6vHj1VBSPTcQbO
93w9QYCjdhHM2Ri/xICjKjoQ9aukrpWfa+HUcUyTqNJx0Ix7mdRgAgRMjeN+K+vExm1DbUsgZv+C
3NMWf5MMVAZWHtANNI0gwlEioACOnyNbieA1jS8DUUBLMZmWe1lBkDoQzMS+s2WRyivLU7mu87NB
hxlpL59ZtRhhF3yO8Tmub33m1hJySNdTLpmFCgLTeK4shAiSErdgjM4VjAP6n3zVDShNyVNsEDZg
NaswWv61Pv7Wm+Z3/PagCOYWj6mGAOVKrEVyGfwDvJWQ8TsuMGvqDtKT7VLMy9duZ/osChY6H9yp
OopdlgpZ6qh/875CMUNn5ml2E1ogUCj3WMcguVTjHYuEHko5p3P7qdUHYPbBtCHIrjCfSbuFcY16
CUhVSaecDkDUlYV4xvnFc2Ge2VO2zR4E1UhCltIeO+FtKMfwKXg4arA5VchiWIVGgBQSVuZFzV1z
hM9FToKN+4zGyqy57hYzPtFUgB4u8juJtPDiwmUsscuZOzwiTlEYNGx4FpRgZuWySMWdiUBl/gO1
/CzSWy7Orj7cDXYjfOkD0UHrwKTPgBc/8tBMK/LAMsQF3JPQ3QQf4fZfqdn+sPPrACXuwD1jSzox
H5i/b15s4kACqf2tKrdiWI/sCTAFqgyusSuhnEIlKJJTkfNeoEpajIfIvJNYQg2xInRVLR+od8j1
qJN/OZYoeEI1nP7YmRI6EBjla8VC1a3QIRxbWtajHztNdwERQjVzIEa24AXKruzphEGDtU0bwk5a
csJgU/D6BOM+MP5FynegftTT7yBcrf5HLlzmuC1qbLaaVgt7XDXYs3JGVP8k+RY0HgOmJWsABn4I
b5263OmahgsDUt1JZUumhdsMJy9GH42kYBPfsiHfLPbfYbFhgEHoKoQY/sUv5ZU45wKgWcbKv47D
rTgptxZ1pCTNFPdqgcFmIUu7FJ5N8sox5IoOpbaEdnxr3AyEP706usGv2B3K5pizAfTKPwXrb8eA
lCZcZHusIBJe++qz9xaUran64uNat7xOuvkLcyKasAD3BcrxC5cI1v1J2vXtI2pxxfMFoOuDNNJ8
1d9xdQ7T4xCfsulHRdygsOkqsKtsA4Yrxk4rL6OFWZTbOGInhNKl29VoVBh9KFgMz4V6NU1Ks8qV
tW1R2x4MkYZtbuf6xbkLfjpgweUE3LLtbOhZaxP6eta/tNjFtdGZpHKL+wg9FjwwgryYYIDDzsJ7
Q35vkr7VYVeK+yDh07K+ynHThCZ6ejz9J7H4rPPCBsCBgl40uTE2Ie9c3rskuUNWOcfRekA0kkjg
Lcj+5FewkqMAVpDOR92Y5CfTjiXXUcI8o53UVyTlqDcvYrftJsIT011KkpdX8MbtYzYU4iadiMHh
OhrkSy+d6eeK+Bzi4mKMvtTpoOSj4jlmbBuxQnJUvxSsO2ZubFpQ8XKqcO7kyRY4EguMHSQUUjEF
QELS5plzyiDLTMu33NsI02Q68JFDvq1rm+TpRYP7JyLZRw2WKKgbErdS/m50CASfF2iC4w+KJpG9
rff/LW/z/rUKmz6J64JbrJ6n/wVrslq7pNqqEc1dMHyn8B46wMM5tWSLyq9G2f3ohjvIDsci3EUV
l7FmA0sFe/gSux9Nu6fGRUe1iuyNeonZWPUBuFIpz6xIupmNtmQf3RJKStTGpIcrwt7XacygAq1F
7cGgDA74mdyYpGA9TL+9aq8ltwT0FGPmivOPavEL7QpW8hASDRYyk6Q66qHaZdrdAZnmuvDfOs5L
K8AN7TM+OxBUQ6qKMf3UDCsSbyd1b/VljCdJd3TZrlP8C3wqf7BvR0CWSbyOUByPF4o/hWGLeter
fR3ztK/1jjX+Sa9cSelxTNtNJm8AkdByOn6EoQ8Jd17FrgUjsp6qO5okkAVjqKy4EQeCAKOa668K
cdNylo/LKPtuot1ciAQp9XovLTJ520f/omwd0QZy+hB+M6pPsjS1Wem25derKds0dSOigtsQwVlD
AVDM/fBJPpCmLC1tz37I637M5AzARjPAPkW32DxJxZPlHUJZVT/1IvAu9GL0GHwFOys9V91Vzom6
c1gfFYlim92ZAbdi7viIvfBqatcK0WuA8XVqtoZ4FsRjx62P8Ifdjcm0To5/ewkzBUoxlON+ceh9
gNoR0NX2pNfHmCG7VJ/C9jAC+OoYNJA/Jc5nErmtDNHmO3bRhBvGzLpJNYPgA3adRAiZ9iVrBUM3
IB7sPar4QwKBGuu/LCrRi5FNuCHv0MFOweKQ1CoicXe5CWfj2bQH/PZwrFjCfBZwtCFPLVSNr/Yi
KGfLwJfGCCpXz3p30ZKLT5Ugyzf1s9QeU/9NxpFMMCU9TH4Nkvu8mPWwZaov1V97jR3kP6HkuZkG
ALn4KIdnkF17wvJIOdRpIDdNeRs9nnC7sMil67EjL6YAYwM5vzTDLKkF1MMooPqzx0A7s6eWRSba
gmTjMX01L7G0E8ZDb3GgPWpVdWYwZQUUMqHof0UmYxfJSbK/RFQOjcbci/E/avh9pMyxNb0tTbD6
cVh6Kq2zmaOBzJ2a8rBUoUC+57GKPLqEG2B5SvgcODuSs9FfI2k1iudQPRXSHlQYxVxEhC/LlVRB
zkgyRLOMlC9U0Z6yKjsAP3+p6aQMfSlpWpThKiOdgkdfKj6I54TIuqmDfUZtHYAtqOpwoXp3XbPN
aVmjgazDT4tTZxwvWvbCn671zoTUje0oinq5OLH2L/MAYfkzzUkbWnvUSJzPNdfG7Nw5ZtIPfAZ8
l34LiejQvSZpXFj6tFULgsln3++Tf+PWUBBqyA86uokMtQR+b/zvJpPs8At9Cs8/oE7TewTWTuQL
4rYIYHBE72I+onjLq+gvzf/xobIXzvx/DWM4yCrmrCUoABSme/lvzNnIchOhHVXQdYosmx863agn
s+1ixYBricnD1uANU5mmXSCIGiPHFV4o4ZsnMx7WhJQY+IxL19KvAgPLSt6V5VrkpavxrOayi4cv
xvwYkZcRz6PQ/eT9UYiAkmZItFRyt4zRNK5QYo8Ctx+DZx9AQtuVrtLTPj2M4lepdQIFXiLzjYFR
RP/N2wbRQlHf7BzKdGdmSB0QafCm7hhcWRFY1y90I/RrcHIz5n45SRH/cXReu40jWxT9IgJksZhe
LYnK2ZLDC9FOzDnz62dxgPswwO122zJZdcLea+8c1iH40mKBUpvhKtExOrCNe42LGWCw5pzbluF0
RwQXN2G3YvcgnkHd7B3nU0seM9ks0UD92tFiPAXBuaDfVlKHWVkJarldVeo5rNrlUPy2CAa0pW5t
IxjIk/aWoSok4XihTM/IfEbDBaKLU7kZGJn62USUj/k1aBjCxrtQAmAtPlXWExmRHGbTHBrshpFx
qKxdUYSsle5VTJCuTsOi3i12x9FTD17xUdsqS/ZTrcRLSz0XE/qpG9IAp8LxevEMt537DHGBKkrF
e1DD14GjyTbpP4aVLMY1O0EbvlhOV4Tslpb3LbSegmncCDiRoIGxX1nRm+qfHCw3ZflbEQrDJ8Cc
wNvDFuBvmTYHDwzLlvqTIVy+gIC/CaNbgEcu7d4t9jMechfzaaNTREKMlZILNqbYiT8V/yrKkyyf
9nCNR7ewt/0pSo80MOBB+tCduJ/yvwwtVR5v8TIy5ezTpZiuaUNZ3q5U3DuglOMd662k3ogHujPd
3EzmuslvclilGs3+atBZFdQMnpFZ5t2/FEWKn93JSMXRfs3MM2sqRpUdK45dNgDDXfrDFZqCGLay
fe3bTwGkPPgn4pOXbHQm13756A2HafG04KJYGbLemvIymK8qEAjV+ZfHmBJucUoxMayMkfE1fpeF
JDiUcq36GyluC/uRFKeY0Idhqw8/qbeZjSnGaC61cDMOvw6+uxQxKP8CXhvjlA3gzjibidUR+KRj
/wvlBfELg4nAaE35qziIvvubniB3J3AS549eb7PgCxVsaN3iub1ZAyvw5GmgsOYDjqK/qvtCXxVn
23nO6afHAbgIU6PAcouB/ht/KV7RLjln9qvaXz0+2xQRv0SKv0LHynaHDU+39XsX/4tHbK1xbFjN
RcyUK8j3mOA/G1rTANtDR2ytAgokSC4hKn/IqjJ/t6EYpysQf3a/Rm3fRjfL32P7C4svxfo2WGIj
GGTVLzmu63AdEEEfLmS0EfI+ThSODfqBVxli93Xbj4LoBnEZ0BA3KEvU+WZrCUVye/9awtDGJKf/
6DH+KpSsDMDRj9Agtsm9Do5dyxHiLFXvzgxDWiX5qbcUdU6B9ctNww1Ox6G+dI23dLLTaOrY9v/Q
Qq3rvkDFVS9a6WxgsC87Rv1TfLNniXr9KWev1KdezmNbwuNixtee5A7/qdpnYQOGtvn+aWVZ1ryM
FOA6BUxMFZXy3TSqeiezdjhkFRmDDMs+/Pijp+Qow4tisUUl6zEHGMjgMaB3LrSP6iZ8lsLP+p5E
6JHJjuAlpefk8pOtq6iHdvhUlHzDFUAxr3KoNGuaZggjlfcrmCJZi0Y/mRPP96Yy4VG441c4bURA
iT99wlNR2Nv3w5c0HwFoJWILiO96sa2zohzs4TmHpYzrsFsphjvC5MYpIu9TvmdGOspNzQ+if4f9
dweuZI4AT/p9Lz/SaKuN7x7skVoefY2U7wuNkIJHqscShHLMfuYIKcvzbMJO/+qPMhsWFQowFlii
veuoQwoeQZquJFxN5lGap1HfxdZ7Sq5zvkHPjVxBfzCj9TIo3kucGxSxgJteLDTlE++lPWetPjO2
pBa3/WSvJp5XM4N+xc4K/oliYSxgKvAWV6/SYgj3b0rAP3h/enpQjb1EmIAdukNFGDzwhOnDU+j7
LKEW5REgvIFmuqpgdh8NXozYdO351/mj54d6nsfVe1yUSXDTsYEJCpeBCidmsTj6t6G8F7FBAfvP
Ts9aTortPGZdx+0OiQnm3xQ+cuvvBv1T6+EZpkvzS0XUDGOlGc8R5sU8eQ+yr8i5GvlOvvvNwoFX
yQQZPpvEScs4QEuRkiMyFHyeFJbVELyATPDNm9rM1Cx0WgkXNJ2xJ/Z9F+w6UHIRZy3BNBqCxFlZ
P/sVG79dtupm1F0Foln+zNFbjvJq4AmIUPyLbJVmewV3FtQGuRBfQmw02rjEO8fIfzPlTN+YotJW
ZlDZd9ku2XmPGXUBIj5WDWcHBFlP3CnhqeSBv8Nfsj6b4JpMKklgADfRcYFYIn6q7VPXHruFP+0n
9aB1P6VyI404FAc+VhTY7bjG8fFS/VPm/UeHdpbBH6PNlgfBxrJmhEu7/E69ldlT4fi/yrDq5Q/D
48RzDQAOukbPRYcTaN9F6byYSG5aBhDyPRaLMmCu8Ei4IpCeuxgItKPMAII9Rh0NTfG0lLcOxELi
3+z6gk2MQaTRvcInrv1nbFkMOGkg2s2AskHroTTggvOdpc9XRiY4n4ErBSd3p/+z6nvW8q0nxy4+
ggbrcY4n3k4v/3B0muqXPS4lSbo4vETragoh3JPHb/JnaM+gGrvu2YGlHZzXgbJMEZ+hKNZmch0x
2jWocgO+FYIiFjGjLW0m8M1yRfaYToSbZ6n66zzKVqp4NN5mZkNZKzm9j8wya3SLLdVrfsgG1zGw
d6RnAVPG2shqR+gZJ/jeiveBPLE3wsP3VRIjNumsiYl5mbQLHaApj3l77AnNTndxsVTMlY/3V93j
NZT5Z80gM7YfgXG32z+gDoV1GfI78kQOgzI9cCVXEa/xaqwony9tyd9h0wrdh7xb2K/LutxkwaHk
Pa/TdBmIm0RbDmNwvoiKYDM296y5o1cH0nkoy23zj2uVc6ggvSh5+AFdzUuiQWBeog1JrVs3XBni
2xPg+lsqjlxR/YcpUO29gaBalHdWzKw0WGGG3GE5eRmcNoQmYDdvNoieJIEs4tbld+0zjW9N2y2a
t4xNp8qnShLIh2Zzt7akHqrxSiOyi+MYlX0Y3lEQ5fy8jHLYj6Pvte8Gvdmc91Aj1I5xswrU5QnU
o8zR91jveLA/zIPqrLPy3CKbD/271249bZlZ+6RpLiDLliETo9CHhwhTmAywFh23YDG8xqpdSgZS
kzvr8sdnZflIrW94mdWEsseNqxUXUtGuwkdnd3e4qUtGM9nEdi06gcCFO+d1v3Af6opklBDdIPla
+lGZrkYLXCy9qe11gLvp7Y3kKwZ4kgy/uXGJC+5oRkmVayOgAchLoGnFQrS7xMGHN743SNg5kN7D
4LeSiEztPWC7grRiZ1iWhbNWKP2UD0oEe74qsfhCTE0pXFQWO5SC+OlzJDaYYdl4p92r32+TZxCi
iZUSQNkV9RHNsYJkFn3YAPMVtU1lvI1wOzqUvY7zO2S7iS2G7f306rsQ48qHDm+2HzTKYwFi00Ze
Ah0qQIshGUIlIedqtFOMVfcwYZLi4w52OIQY2hbJksu9gGCH4ldjmm8Tubvqpy/G9Ub3o6GoGMje
ZtJ6iLVdZh5KysPBePTxflQ2A78gMUIG09iA5MaWY2Yy4mucMQbXFrx7oOJ1frqgeetJ+2saCloL
CtRd6seCdVV1VaYjOKMFTTXGEk7BLHBN0C3wlIj69tRVx2cwi6XlKgJVXBdHHrmMvSFjn9z6TSmz
mCJANqpNrpD+q7bOQ3KSBHW1UcHRTXoOgGPxb7RgoDB+b1DMpUdRvFhUXiNqWKQJ5ZoHXEYnQ936
9P7kUtKUQ08oX5j51Oan9gijb3TdirqKjIXqv+vVRxn9SmDIKpm007wAFM2zKHcOPNfiVXAjY+5v
9nK48EuGqCCd00w66dnXkzZOw18ygkuZDlc/hQ6rcy8QjAAydzZmjZ4TseCmA4UF81DdewY5e6jR
6mWDGorTnvnCLLlA98/5UvAeJAPSg+6JRWVZxffYnFyzIylkaB7C/MLI5k4GbiSwsP5CkTeJDlrm
zcuoAOQfkLLxZzMh2f7zzzEvD1MPUXX+biFmIDvpUtrFIodh3ZGNTupNa6hrKe5p9R4p1dZonniz
q/DDywzuLNSm1rWzPtoQByczKb27j8xjE8ro1tPWE3IBLTq19R/BhqsaUZ2gMEAlOPjjRo8kWuzg
UhJeXvHxOwwOQZMG9UIBUlEgTJSUZ7HxGafbNr9U1dHHehBCJtaj7JFg/Xcw35Waq3iXBP2jnq5C
CnAHxs5IUnciTOZKs7yZUYt8DuDVSblc9ADliLtfBo14kXBV2o4URLdk76YSFouOtIOEhCXMnby/
kWy14J8DDY5VIRvb+tAQqpXU95R4CZ9T0TbcwXcjZrbAgF961o04HuAlEaGDfsVmDz1FJnssFkMY
/3rScIF60j9siJTadhMJVd7KJkihZIIRNZxh9Dh4mxayR0fBmEUnC8sp4/Uof0LTpOwQ6F/QLY5u
NbIqMSecL0xcljgrM7Z8cgxRLeLwxzrFCHWAoWDigXWofgQkUsDrPEJHbGSrCHlXNrwRGrOZotsQ
slfl4ojR/2AwQFyNdUwYC6FhyycPTVrtK2zQMzKzndQdBJgJ+tb6S/PgHVR1/MK6Ioq2KQEoo+PW
syn/4Y+/rX3FYIW78upVnINsbmGTyezqKB+K9y+1D3AWF8P46Lxron3I8qMCmkd3MJ2y7BREn0Jc
C8IrfV64iltvHFhBslyhHIFQMMLHCjh/mBmWIuXKfcMzvYi0VzW5y+Zzit4151izRhvtp4pah5Vn
xKrbKL2F7zBZFcypBedjwL1FXiT7Q0Yu02Sf0qFcB0y9wvo4++8LFRVX9RtH9n2cVbIBqYxp+O0U
1IzwCTO6amgJL5V2Vgmfsa990r70/XyDgfUAzxk358Au9kSOOsF7hFhe6OgOFeKZAr4CtUGXRpuE
mWGHT4w8uEXKoFGg7jOxXxSGDlhk/oX2TxVPv9Nxz4h8NSjKir0CiG5W0WbDBJO+pZQbAh24MDTk
4t9dxYqsbnxObP2Q9yWL2/KvATJn8VSAKeOiBqiuh+CrylXZVhsI3qsQoeLQUdSEHtLMjVEd+0gS
2hbfteo7ItUxIY2oqt7KxicG6EZUiNFs+mHnZcU5lDFeHftFZTlV6jSv3bgiiJpxzmc+f+vzh1G3
q9ExuQsyduGmg2J1bquAtoQMMMSuEAa/iAYgbNP9pXp0qg3tV0HNFPT/C1QWLbNLxX7VzTPZBaBo
uGDghRh6g/B0wEfdLhPUCExNTQcbncu1FzS471h8RECjRPiDMwKoJjVTgD59K429YHOAJNWTV896
t7uDjDhu+7Wsk335LqhtJhbJOabXxjIWfvxpdf+btYjyVsD2HInsLpEQdrUOxJikljhyQyq3Xgle
PJqeCTCAU2NK7O9pzAWxSZmmmTb7wokIJEnxx1rzUGtzb3iV5iXsHXbGgPGg6PVrBw1Nly5S+Z3n
P5Ma4/yf4A+6FZvluvhCzXhSovcA9bnyYVPSUZ9Vttui8UX/GfoIi1iKbrWKx2xfNOCA9J3akJsk
jqr/T2VfXaBSURcM6S6FbpxHI31mrOpoRGS2a0HfJ8jxJo0c0fhgBHLORFioaAJtbDtW/m0Vo9sO
fyBmYswRFQI1xjHs9WfIvH5S5LpTd7ap7+PMwnDVU7nr/LJnMhjQAGoyu4JWOdw085uItgl5Dzx7
/C9186WjuyHYllX9DmiLzuhw6O+RmBGsL43O8M0g03fjs7gL8P4seQkI+Am+rfFCgSyUt8jGSMQI
xEYVk3SPooT0oD7yOAI0Rq0FJ3dOd2IC4KWHtH91RIwxj9IcIYpY5jxNNb8ELXwvba4T0s77DKGs
DSnUjZIvxM9+e+uKqywB9/EzJwsbOQAWuZfGwgqPVluyMWceudQ1MPvL3nlHThBl+lJnI7r2vYet
AAwUS5XzW7E7F872S8RwC4ZKwLKCIyu2lxkUqmAba9vAMEEePwcP8RmETrZWrGN+JM96iR8ht2rX
wCJJQif/0gjAn8nfEN8dk+6z59O6o36t+K/S20j1oo77tNoNfym4PntUFiVykbmXZcum1RfyK1F/
EH11yDM06JdpQtLBXs1DUnOiaYq6jYZhqGPwN4RMDZpT3P9IowREjHFgbwkypDW+2++8YC89M8sS
KtberRhqyXQAEbcEH4kZyjKsFx/zVKJOK8vu1rFGPUWMcApjEDVlvRpB63vYA2aKSGdskL+lSAN9
Nd9a4hEi3R+SfDl/lZRhSt7gY4ruDYRAf102x7HdKTbzpG36yJS31v+aPQb8r0TQpa8qb5fCy6rB
wkyvSugi5fTZ/eg8Ald8OnZxs0K0kzDNKyIdtXkFCFJLB3IlsHKMyJHI4bti7jx6qFVy9h8j4+iY
jjfzy9MUzwtdWKb1qLqoodwAy32C94A4u38jTUDTtdvGSXCpM2vSGMYGyZZ3imxOg0llefHzdo3o
MuHR8InX2zPFHeV6zicAHkcqVQ9A54xpKdDdjOwO1SXcy4m3ybAyk0tCgqJ/oIEg5GEWImMU9wn3
7Ji3424khNVGk8kMc1gaDO4boJqvbbGG92LEa2hN2EZGFjDFZhSu0NFtPBVc7ndRnnOxKPD2ZCTK
eFEMs+fOFdpOqCK++He6OvpQ2b76qjuwaGEHjO8FZYZDAnStf+W4SIvmbLbbKrs3aAKG35pauyq5
jOo3wtxe6BaJHkiMOT3ju2PCPlQTtwWpHU1+TFjk1xzYqvU/WnTUPyb1XNfsKcRa+M6BbpoJneSs
mIK1lOGyrKY1enXcDfqgoJB5ClqgOHobo87Nq6ufsEXytwUZWzHbWUi9qeqtB4PK4ewLLPs9V8nA
VAeva3NTWTtLIov5AAUfmCS3k814yrj4UXR/E3jbGj44jncick7dsGqMe4nIv7GftlpRfl9i/9CE
R4s6UCgOBfYh0M9OczEs1ivq3smeg5UsRzpps/jQNQirKoHbmFtxQpY5aMXEd2foypAcU/1a6X8B
awlFexYzyr7fOVgejfSfbFNmcBkC7iORzcRfRzqdGH+iJgWr+JcWhLbBZKBcOtnqNSGhDft2+JbH
G5KMmMIg5N2MUbFjSqd5lxw9RIKdSrF+HA6JkWayqu9V6+pghXGAADJHcQNVDHzja2S5be0vsyC+
5+S4aZchPAbTB6KB0Jkn6o1RkU0ml75Faqnz3o5X3ziVVOEw5N0p28BiwcykGzj0kKrOCj0P33pK
rvzbxIyj5cVjpo6X2idbNV4pZuOi3uwgEYRMwb2M4hjvFiozTSD5gGMt/jTQNFFv495ca8U2DNjO
+/5ODS9B/x2j+heFoKSI1rbBBkF5azjINSytpj97OZECzPxpNh9tdFYTCl8Xp9m2C0+Td7Oru0Uc
hJmh+hlcLT8zMIOajMKTdrZhxf3ly3mOBDMdicdvKJYJMUnem9kfuwzpEIIgwwEohlI9kjfl3XHM
peN/RMR4lrwrUlmg0yKezZTYNhclC7+MLUWwSa2dBXU318TeV1hgGzQWvNvR1dZeY5ANUHTcRpkI
em7cpAbaVWnMkAFMIsCzGMxqerUuo4oV249NI4RL/8VCtMDvOm7woPKBV7hKMDNwJ6G5XQHaMdGo
mh8SfE84bD1zV3pvw7CXpfLL/vye1RmraBOfPZcIsQ8quag+RwHhahvT9jhfoH/lyOAVfmiBX1vd
BvGPFn60rNAGa9y2/S6reprQziVsc90J9hLU8iG+i57BYEHiRJ5C5G7T+jNSQsxPzjIJL4VjQxs0
LKTpTKg0s9vYwtnOT2/xWTMbILUcrXLBdGx6qDaNt9oRWZ2+TeyGRfyvRVhTYOFJUcHIjHoDKUbi
oXgrnF+7O0ZDy5YQE5sWsMJxVog7/4WM4TwtODQ6ujKfAZ8H+bfqjlMzoiwByM9EvMVY4RvklwGm
8RxuKn2o9735f7dKFiC9mO+ZS4t+sCVTS8kqxPX4aOqhXpfoT0yBT52bt2PPS9kVy/o9g5mEP2DY
2sSiCU2CJcDRMfBtTOZLIqt1MT1N5ryUy/7rhCzGIR1IE3CuKRGRN0bM8XWBC44nLdHrHQKYpVWb
m3CChwTZrmws9NLzbOQRTmC6A2vlG8SJ4v8W3bJS78YQrAgopJV/Djz+gulgR0wcYWiN+QuBAVhH
eMxi8tAjtjVp1v9hgmOcVnsst8iNlpY75gn2E2t0fVP/NHC0Jmyi7LuSM5NN1j1W05TDI0Zx7/mw
MXH6NAPzR/DGOoL/0ObVtra0Y1TnrF0xrnh8zJjhFlbDUVRX7wqatApreOvtrPaLe8tH/JJjYEgy
0tss9Rmy/wKKhqvCWk2EwKM198ixVWRxzSadYOnyDWdtOjbfpQnZf8ihGeTYk8gYRBQZh95Saf6N
KqANqR983s7MntXD/jbhoMmNlM4Q0wOPbFn2btAwn2dXEXGddzw0eYVH3N82zND75l/aXggOOpMq
viAS+8XC9O0gszKq8ZSZzxmyoDqHBB1BP3mYdtuFnSB0a2JYTw7hEhKph+8EJ5PthlV+8wevba5v
1emzyzF0Mp+qUrchmc7JxwdGA9Y62UwyXoUIjTyNkSVO5Lhy9na6V8GXmaWzbpPwXHbM2lLl065G
8dIBrLX+BaxHfbyYKQOsSF/oIGuVCFF9lrsxpnSn25jZoUNRMaRbPWqXNq+yOm18dNtjflSQjjgM
7wQY56z/LujcRzQ2WofTGzg4lzk/u1y14gx7z50qDL6kMFjQnqsE9HV+b1BIePPHO/BPxCjTjREB
x9giHz8VCNKJMX+JHHUXqSkpMtEiE+kumZiuoBVFP5W3Dz6GLVl3MK64TFAX6Jq/VtIDoTeM1+CY
F+WEJWYmcrbLMNEOZRWcqxH3DzaZFkqnaTYbrWf6a2SUvNWFgMiNmO28Irml1rApMIhIRI05i1vR
3EyuR0ej2e3o7sugIG5MIaX+Lx2T8aVqu3MYkIYJQ85RHVq4NcyipVOnSzqLtaJTJdGJeuyLqK26
lvVYQCVpPDyshV7NKRra3VIr9QP9/2scMK23ITscW8jUFFFLB/FD1hYLnTZVwVKQkn0ztpBrYbqZ
OkjYxl4qOsx2DFdAl1r41rqubBU635YD5Kn361Y4Xz1NqsezHEntb2I3xt3BtlUubGEs2Zljvlmo
WLhznfZAj98jo3gGNJkai90mFcwsOrfBioPy8qXrfi34fVNJ4RyU0CKY6/vmWeuj5YDsO0GoA8HZ
nZ3ZzPFc3e/ZfVI/aOsm3bW5uTKiV4uxvkICYzL+GCFkXv17LNF9/DNscDQtxGs9OjqomhUreQzm
8DEqR4R9g0D7aCcku0GQ7NaZWjxJFEHW3vc4GaX/nY/xvvOdWR+7zIri1bRem9yAjFMDxs59SBgw
fpqrUz0s+2jpOfKtT6ciDmvAc+jD6W7sa9H0VwOxt8eVXXMP62jt2meNxoowlBjWdfroLWsf+s4m
1WtkAZxq6XgOFOdnLEPIeUiTByQxVYBz8d46mDVz6l7gTgQDCwO5pJitVPe8U5htG7uwsTZ95LFJ
R9lQgo4j5QHzLsr8BqdeSNsjf2C1LvKI1nUWNXA9wqGWRkSH+y7095jplIi/WotRe2T8ki1L96QB
tmHZ6WPqC+tNPJKl1wTEsUb0D2eN575tgS/g7sj9fxNiXs9vRzY0Ff5y0EhBcRMZlhvFWKIYwc+f
Zd/MyoeSrMj0p3LsbyecJVwEtmj9UrJMZFXAvtZZ5QzXRixsfY2iGgea2SqEjJxbq+J3vVFQ++q8
PDpjirzPbsmc9elRrpGz1/XPgqOy7DiDz6wxVdZvgX4HKV86h8KgcqkeDu6giO4l2OstwhjCAHLJ
/Pkjwh6u+x7xI/TBbL/D1mcddnSseas964t6VM+/Y/lVSZCq/iWNEQP3WIE5r+dYjHwEU92CByEI
SGNSN1gunHva/YjOF4hGGdqrXuh3BT7GhIAKRveyY1ub4lczuZe9FKSnF24mttnBvPzlwaj5nVUg
/dRQfXiYAlqhQlXvEfbKTUTsmFJahymMdvAKCRWbX26yvcG+ntOa4A+PozJCUy9x7PkOiDOuEsfv
XG2W2CLKYc+u/9Z6+4JjtHSq1ZTbH108pIyzrDWVH0FwMUtWyJ1EoJlwptGoOsZ1CBgWMPidLFRB
PIwCo+wQ3Gq26/xFnssvkqe2YQMHnOeaiSyG+Z0NgahqAJyr75K+sBbLHrW3UZKdncHOuVfkkNRY
DQuMSGXTwb20XorsazJwtTLerXUHtxupaEXtmngXrBS6vr2LcCBqrIeGtHQrPNFqWm1HI6JlDVcK
i+1C7JPx6vnNviZOOa3Uo449Q+bJIjWOXpJuQiLSIfN96l2zS20dCEZLNOounnPojFuhClaB6FIZ
0Igu/VPYKsaqws0DDT2dk4X3Ne9ZaSDyQo4kcMT0jB3DWG56P9tWHfp5fVynSCbJjFnF1HsmkkZh
h+uihqxVlZ9jZ70l5ohI6ztnAqkBrrU8sYiajzTXj5HB+pnDKnGaG3HlS52td1sJ1p7TCaDbS8iA
olRhIfT5aVbFxwD2cgYO4OpuED8IwXm1DZrkhm1ioy25TAkN1vfCbl2wAlV+GUQ7Z478zNnJA/Vs
pd6GqL1o1DzZZFHUNevKMbekcb/IpHw0QU9f8YZ3D/RqsrKoWvKyXGmy244UJ07jQU57zlIzharQ
Jm5RUN112Nbiwt/25riXqr0uumxdzl0PzDrKeRJiyA+weTvYkZNOHIFYz2L1nW4LVYrqRggL1T58
Df2nn2pnw0EGzEyvGUlYuiZoAUrqw3S8eSoxOXio8LluHQXcGWfXyIEW4frLPPEU2GzZT4Qt2Z/s
ywRRsIT7uVmcu97/vFBjRdHLi96tZYHCwiM+d8rPEYMtWa1sXrFC+demF2lGQKPZUpFv2oeAQXAG
juqprBkHVunfEE9uQbPUaN7eCcK1nWTnvsp2JXAGm4/b54AowBxl1TuKU7qB5saHH6GRkojmuna6
yfzQSUoQO2R3TVGlQCGza2rFzDk1vnf0rPhstfYyGejbSEQsMbuy7Yniaj2UuhuRWJiIyJWIVp1Y
dYVm7fwQjBptsMpAQOMmwQRvqeIIbDavXyWFhPOIQuyjnomEiByHgqan4tv8YZlji3DR48OvkW2x
QlwMZX7ucWr6AHkyj7QGtoaeZDVAUWyx3diaLA+KYkAriH+fdl21VOJK8nVW72z0rAkmqwJmloHb
HcgHlOO1B5fGtOCxZG8BDWpYxVz1jIq4n7Ii3tukUlmVf6SQRFHnnULMLrLLVkHIvkrxN9pobeqm
WBXU5YD2kevWt8ZTHhXu24atwIABemJUMqacxV67YtHfd8xC1ADOnLby4KeoWc87zFZ2pfP/EAm2
sPRkE0jmKr23K8g6Mk1ITXxTpsRK9jQb8huQfvIZxBrvCL67Ah25jRlVfnvlJ/mBXvSmMXHIfHXp
gGLIgEs5+YbKaB1605tjkm0V9Nyd9EFYvQ39qwIUFrDN79XXNFvGKjo/+ISdLBf9RHHomZfJUBgR
EEtjAP9BwTFrRayRIVcGjksHROz0bsvg1ev8j4akzThF15hWvApInWFDeMA/KoQVyA02ckLInlCK
4deRUbI3TOdHl19xTlXtK3dHN4+9Nqx7fcCcrq1GSv8hUF4Vh1CKpjk23l87/qThsuFyjPy5PtL2
lqPAQPusjUc0OStf/e3NX8Xwbir9xTyvr8s/3ewXPjKJIVGZx+q70qbPSaoVCL6ljtNEZU6Q8qMK
/Srgkg8pm2PayZgjAhuvwg4XqhuQvRZdXA19mH0f1h9ZAtVEmlRNG5qhVzNwMIRh3WVKXDsJnby3
jGugFXY/vVvInTpMo60WHkecMEUwrAOFwWYpd5rebIsk2BvsVYfqIetTO7D5URkDep7Ekc0aFbuD
CWkIj9UJB95GUxWkG84VViCMbcyVlOIoGjap7A4+u2M7xrMQYpwVNmaijHwUb2uh9dBUJKNtxl9K
6lWVVP+mcdhaTFbsrlybE5o0q+W64NMeyVUAhAAM/TB25dOyk11kT1dfMEOzwq3EBp5DYO5U5pVT
uO/QTasjUasmSAYzXsNhXg/Dm2+PrxR9TEjVVexAq9WRQsgcDkRoZOgXEhzo9s6BNaNifvexYLYe
2Rl5BWZxYBDko0plOYsgWcQa0Pv6Npqnlp45IaVX9bK/Gmr6Sx7pV58lX0twSc2kM5nKdVaolxiJ
Q+sIIlG/Q//BlnxtKdglIDvWZYX6d949wJrpTGhy+r7iTys11lFwYqw59w0rF8kZ0SPy7QcoK4GG
pDw+1UX4ykt/GqfgzTZi7glhZotBe2pM5UX5ZNi0sXLAqwiiCnZUKWItpfzJCfwhzHkDuPd3LNbw
t90AkV/QfNAJUr36LxT6GIuQmZ77gFJbN1HEZKCM8NTiMkqg3UfWPte+S39bcTfyzO2N0X7VSGOv
gEOnA5/AHGVIl+BN075zhp8mZmCPvS0mmyUgk1LzOSXB947ULbbx2RThOmczPOY4WwcWS9rLHIdT
W9xG6PmCqPzJBrI7TZqupE7cEd+BypC6C6hHOH5sYHKa+dczPlJG/+jBRaggHRShdle1meJJSw00
zpB3ZLl4SuOFADPftHSnaAkM9MGR+mMg+PJVFatlibUD/qrUL4NarecpbCbMdk3e7ezGAlvnw754
HZo3FW9tCA/IG3daSb2rctkXsFvYbB4C3tSyNJ4kgzwQcV69Bm+Omc6HdghNLzzQ6FysCBYei79G
X1oUqgqhPazIXjSVuZVgZJAx3PQCfa0q2nHgPA5HMJG99Rdm8wqXL2ZggZCsnYFlfPjMBAaEfZWB
vh3yzqi4Q5rfSof5UjBuI9avDibeNMp2vmQz11TsmtNFQzRYjeNAMcttqpHMh8d07OmtA+tbZP2z
4rhJFUHBJdG/6dYzKRE4Ul/nsT+zXliAlXvdv2VwTjK/uySTXNl18O4DdbTzZD+k9a1jY6COyVap
eNrm/IcSvYweP/gy99r6V07DMagsBkLFAsD+Ku95VRsip+DxiWFc9Wz/xWwQsuw3GdC4DsUuAxRR
JshTdOe3SYwQzWoLbMe6EUEY4mnTvPRZcdwQRYCgPJwOMgbrx2eY+yrBX9mq6J1ji1dMnbrXgML7
P47OZLlRJIqiX0QEUzJsrVmyZEvyvCHsKhczCSSQwNf3oXfd0dFVtgSZb7j33HnCN5WD/6mB5Mkt
r8zBH2N8C928I7qegp3pt+WZW9N561wqOCvGf1DwQHgKvZzdmu9Ze8VoFubeodYSvTolYWEVT6Q4
PLv6py7e9DCfGpfzsRGPoWNy9/wsYS4CKF/trq0Ryx9YZ7MLT/M4Hfy6ASYXWhvdMVZKsOzHQ0hW
ADpFs4NKVF46KAthEWJ7oGxumrtdIWip0p1JxJ7KkUYEzE+7/uT4HldITJJJT6FG0yBQrEZD9VJP
3t4zEfx6AIgacUzKNzNCirKkiBCF0PvhXYJLavSEh2BZ9LVYEJlIoeCKHbHN7bOevbe47fbKcS5D
Guwcdo6iSlaWWR8bf9y6bXcqO4kMCIkZI8t/TVSedMNzuFyCWuEdLrYuoVbOxELE97a6bt90/h2X
P3MH3KSRWwDfHENsmaph68zxsTT1Ic3n56iuNyG6Z7ZATL7zlTtj+8LZ7MyPDjOwqPc3XMzom0rY
RsRcWl9dSLZ6uA6gkzamf7EVe5Lc3PfIVcrinEZcJvFAfu9fHgoMPaTnQTEeZ1oo6Iyku3MHi0uc
gamE5D7E4qBDWIosYSTEkMby0eYwNpxymzNW3wJ2/ppsliRNdzZZS5glXH/pGhaXq3ck/QoAOCsR
FoAJabam1LjLwjNImm6Q1wjxIHftfVL9WlfYCUTMboTStwUYNBs/JV2pjQzTjZvHIgl2Web9iTWa
DVPtLXfmQNwE2X3pQTJTfdBvsUYoWLb1KEm+apRxI2Lv2dTHOm2RGP/GHYp8H6/mIkXo0L5Y9fBU
mthTLPPJ8YOdaGucXONxFCD384QkCLbfhm+d2zA6RI6/EYO6GZaHcQ5yBxNVf4oxpF08ksHnYNdb
YO0+K2vYFDWHKUrFgonhYGGplftYoYSl5BZN+1PqrxaJdBV+C0bbsGdfwpn1ti93hMeR4lwUXzk3
cpJOmHLG5JRoBrRZ9+N5yb1m/b4uvB6LT8QC3rX0YkPKMUCb4s0fnoK6OsdhvhrLu79Y6jElBumj
2RTHEofwwAYICAITNt41rTkfvftCOqng/OXZXjYfxZyd/O7qQpBJ8+mM2WPX4GkIvfGpyGYsnTgB
EI07rsb0rVbZSPm3gAV08FkjGXB6/TJN5cnX9t0mZsuM6zc3YUY2epsOPdDDZMITBOrqadSQFJaR
KBfH/3xLkhmYRnmz/AYtY/1rNBHLPs2cKPtjKUn5p3no+l6AzcnGD1R2pCHFzIVUGjDscNuIGKpo
l6UEKZFm6QOvkHW+M9GizM2lmaqrY5Fxhfqkysrn0IZD4J/zOAVfpUri73KDYsR9rNO/ceXTzSLq
S9jSNKLYMsE7jjgkBwnIpbHek5Ip5qQWtTEQDIi3bl4SgoGUf/zbu0zTodVtzKg/mpPH9Kfe5VOM
IR4QeGefG4VfKJTrSMc2OhqqtDk8J9Vwc5EAZxxthtld4sC71nl68c1pa+dir6ue+7PHYeETX/Mk
5OscPRsT5czoP3WBhfUfF0FZXzPpnKZEHQLcWzMaY2Ubz0bgY5VkMEzUpTP0TznE6TaByR/O4WGK
kTU6gK2XmTPZC7mBBZNuymj7cwxZOV1ogUDyIEZzUZenfDRX7fARFt0uFlyR0OO03646UhFTjiH+
PpZMiLiT4rQY0ZvahOxr76jPF8S3xdEV7/K+PAhDXAwuax3HPPVEnYORSkuAkmQEiZHOcNGrc8ln
Dnpek8EkWolxpsBLxEqVi5Yc7ZyTMV7sMLNzgFvxoTH/ToRG2OzVisw8hFBQcoDF8GdI73YOvT3t
G4M/srQxWaA/E/AvIh9g75SA/tLXxA/iq1T9P0R4e5WK16RJFdMFejFMuehTNQpHqL29Ld+CJdY7
Q6zZI6PKlj4Y91IX6icqP7QWmMtEyNnFx/pd0Kepxe1isNcoLPfLNrrHIYpeDKl+OUqeplZcpkz+
c31UQRXaTJNe0ZshSOXsTSUZ8UMQ2gx6bIaVPX1jyQ0BShW0rT9zbwepwwvd/8hFgK1K7I925J36
vAawG+BcTJrklUHyOpYx3ixgwQ/caQ99jXEo/Rqsj3a6N/W8G6KcPR1BqVoelugmesoHx0m2vj/9
dnHLqUep2rQNkZ5Q0a2K6pj7ZICEDokcDYyiB5xTwmay8mDVxUvrv9sOT0xL8eC4PkBl+EgRVCYf
icioSKjVdK5GwDY8bYNbbgDKs7PjwFk1wXbwdXxyC+dSErgDpslFzc5PngLiG+Lmc6rtNzckDpt2
3yj9Q9G5IEhgV0aW2JWBsWeAuaLG3guoVFlg7gwKYcZ7W23rl6yyl/UeDgYMXZy4RqGOaTaxwPAY
NlXrLmafWXR3xYJvm/DmV1pvJ47SGOnBpNyLAojf+fK77/TR8mi1S7Gei/pcws1zWP5Wxr9IvuRE
4TGexaeNSceuiPmdEfgQe0TzxcAQN7+L2tPowDbi5qwyHJ119tKT4yOkJKy1OuaJ3gfNj6bO79W8
Goa7R21Dt4KzHOFbl99q/Ft4UgHRvAVy/JAzWiBN5Lm40/V+Sjx9qWXvHKzJRlEz7VFwj3H3xHAl
ua+NBahAhzWkj3GHlCxbhB9rDagzcskD87pHFde3PNN3r7JuRgV1eHaAkoB7NL2XsdDfIu739bQP
sEc2rbGue2pAQfqGEX3WylvN7GYDBg6mxuzJmCqbLGQJE990ZzFtKP6mRkAs0uITMNO/BJHfhgn/
eW8Fr7oevhTcsodELYB06wSLk1Yphms0V84N4ezNz5DEGyOOPkGJYqFXqx0PfFWAe8v8anBIF3yA
JX5YaY0w32Y8OE39rLz8aJFuZPvRHwjwjyzi4f7GtxBzSO/ybVb62jj+c+MQt0KmkY2oGoXIlYth
ZJLFRMtA+ZqWT6WQN4u5XjYpg0l5tHNbeRIVaZ817aFEGo3MRBjhV+ugrTbNF6OzzoGDg03HHQFH
6c5BEzM77sWtgl2cZDsVIiVCriM0lVZmvwDxh2QEm4yJzWU0mWxWHodDn7D7MFNqCJg3tmrvWeNu
LTN4lQ2NTZeP27aPqRFdVGVkrZTiK0QRgLfrN6U8IX7k6vWJh4l2wv0Mc73MLEGtgIQlNgh7jwBU
x0vuUJ+aS/I2tBE3Y2vRxu2rpeJnNxzumiaUgSboRRsw3CiRsUNO47PfKSBNHYM7euGnEiGImSdM
MdVjyFddG+X8MIYE4gWxpDssdlbXbTxqWpUZV6YWRAQOsIWxAk76XSp6ZozhAw1+ag9Alij7csGh
2GUJPYt+p9f8pUPFJ4TCrKkZjjUQ81HIM3lkRu+7bw3rigLfZTGqv/bA7tMmR6WZV2OBkjweH212
nQb8Yj4cmuXyMCXj1qvCjekKPIb+JgkDgqmBVUCZtWhXEEmvZwgARm+vPbw/PpRXF6mKx7irT/27
HophXQZLLBhalTr8kA64QMoOTyn2T+03N6y3KpPg0FsN/QVO8XQMM/zrC5KatngBaavYvA8Fmt3a
u+DEI/w2wk8mAWP8Uz2MrOqj6mpKNuexdaeTqr1TreZLXRbXcsh3UQl3zG7dQ+q8JLCAnA4hrMfg
Agm6yzZ2NbU2AgXf9vZMRp5V4qzkMmcM6zML79+iBoPrg92SKclw5dyfUXKisS+zS5OAUK8IACiM
gD0VwlfJ2bmZlXv3OWeTSCKrrPGMYknGcFdmEKokaujMb09G210HqS4E3W1rSgmgUc5HXSCXqLOe
Db2Rr2Qb4Mf14GvYGzk09KlOdfc001ZdPzEVu+B3wShgvbV2b6LJ4lj3e3onmXn0kuV353g1GRcB
+1qzOQpjeJdT9RNmej1X3qlz0hsjbmZK4FlImATuG29xv/8ZQtb2XUMYo+I1xKzNP/gQEYQvP+x6
PsZ9/lvFJWFmxilHmy5qj0chvboD0n/+I8sLJlKdiraWz6iojE+CkigLkCU2BguIhOG7wpfIAUnM
iA3VbSYrWOUsnEwsaXFCSRtQiklc2VYT/fRl9Yi+f9+SYxA7yGHt5NfM9XNtA/6VxryzchTM4eS+
JIH9PQjwmRlyrokyLRl8VIpU0qDGp5Z5DDlS/uyFD2PPpLOCFVOJPlsH5nzQjiaCGlOZUCwaQvjE
+HkirGpNV13sqD57Y/kv9weyvsHHyrje5HZHsJ9otpUmXszIjiWxxFw38kidiqsB6YcVHCp6Gq/9
LNAGqjl+ak341j4kLOZbVkFqfRGuXD97aXJzR9AvBT60Z5e07ka1L6wONzYMb8KVcCUl5nPJLnF2
+7VhIQ+yvIttUl/KCUuJ3Rz48BCRGRu9OKPyXm0ZL530bF+iFLkMBWtbDWfbdO4y5cAvq3OSh9uy
Mv/lBrqeBjVQ4BGybqsYV3i9DaEZIrnBK2qxW6NG0QE6Ih+NKtMsGxFbcRUIyx4m9qGlz6KNaR4C
RLz38/wy+pADVWxgxDeD7Ux1PSKUsrL05Puso3I2f6bVICge72nbXbLwbtnFITaHU5q6f8gL20gv
O9UmF3Jjnu2O1bdDkJWPPg44ZVxHqzGoP5MweWniCVWaeMxD9vQTC3Vib9GcAChAHO5WH6U/vywf
ldTA30y55TXAHou1h7VVzugyjkeMtvG/NgK0UBvyqTeGpwSTpRFyRWTOWUBxzoZ5lyUhHYyN6SX5
N0hw27brOBj8Rmo2tDiJvIyGeFHssYyeZYmNs3AMII+goXiQRcGsO6BPGmz0CBRaoNfs02SZO6dH
MTQRAOdykySduPZTzjUFLGU0b4T0PlSDWLM333sFKW3UyQ8VUZ2V1QNMp4pBQT701nsUItBnn0xE
dYjXDrcSpOHSay+mYLAhMbtFgv52pE7HdE2UYifWSY0ZZUrLR2VihO4E6rxuwAhZLQJYlRznwH8t
MwLtsGguHidEKgeFw6c1rY/GGl96b1GuyGhnhvNm0MOX7xn83cnO95NLAW8X3aK1bnF1weu5GT3L
d+W59ypq9t0Mf8uKj16vrjOfuxSoUkpg0ImbINH4EwjQV+l0F05A3WVXLPaK175m5OqFlGz6qQgV
J2B17enVPMBwTlTd+zh7Mb3kOPXzazkbLKLw39T5vQSbIF3gF6yu2cIwUgZbZwK8J24OOycABqwj
Oj4QTEiDC0sGfdZwE9j96bq2QbxQ3eU+yMTG0cVZEBpth0DzzD78CuhBDA75pBchBDhUmqP+o4J3
zowPK+rvVsCAmIAQYd3d2Vulki5cG7ceKNJEaSq89hrgYPIq+8ObwueEkVtJKHhDl4IC4GC3VzCz
2CfajeO+5uBTuHrgVLEuQhtoT8ZlHhFTDDwxdem/piyPPKwpntv8ItF6T/wM3+ar0PYVl86vw0ks
0zvb6kuTiYMY4fqnn6Lg/UQOIgU3bwM52NWPVon+Ja3UyXLGMyGGuEtfXatgw5miL8u9/jHzl5gX
VOJxSp4A6WWhybDdRQQqp58mYgOEt9WB1mJgCmQD/DxOPFS+txrlmyEUrruCXhpcXGMfBjs6xMZf
CR+w6+R+8oCi272iWIUCMSu+3Q5W2xC8NvJjzPmI4uktHVBHMyW1ALHIggRlzKWjy2BLJuSMENw0
cYv3M466sIROBC8krwBhgIpedg3zZ5oh94i8X2FxVlYArHJQgQQKAkYPXNxg5ndLN6zxuOd6Ina6
f5Q5qPEuPGN4vETa+3K4FmptfwRN9dDCcdBB9jpZLmntf3QrX/0YwLXuYGUiB2ZXZFXDzsDn5KeP
1jzgQMJK5oQoIPJCMjMtjtIyGFGFC11sUxOMFRQEgniEw4zZOTNBRhituTe8HtQiq4yUoNAxggQ1
U6nCpX7KWtRoIkivOlYXESMhtXpBOnJPNCc7eHYwqFp2dqpOKe5a3/0zL8sWz3vCt0F99tOM3t88
6J5muYypURgUiQjpiPA6NcxTtP4zIW6efSLOU8O91kHLNn1aR5AhHNYkMKYVu1cHb1DXpH9VXSGV
5CsP++lC6sZ2RK7GtP8wIb3uUpITeETMLngHFf9htORi4QuTyDtLES6pi8ZDpbgvysl7nAe0tl3F
nr6rdqinzHU7sTrJ2ERXiLgfWkdW+DfATOdlynlYgbyB3W4YP0U8IT0Mo70/9Xsz7U6hycFsG6RH
l/P4ZIwFuCNFpVb+MQLPfKxqNmaexgwsK/SieUx+4BAqMgdrrBummj8607m1hTrUPQ5amwK3Vf8w
bdySmjUrM3eCnkK0PEU7EMMgQ+Qsww5LKJ6pwv51Jwxrk298tSjiKQG98mF5OAL6HBQPyBZGYCLV
wHDTcpgfcEze5koRG+g/IirBf5CkT+2CFLMaNmCmvrhDfXN6Ru2MBUA7dCc9Qg7RpX3ktqFPmRBR
a489g7bzC9AxH4AE6Pa5nH8MWT/ZVXCrMwbzTcPPjPrvmpX1ox1Xe7cm3NpXV1ckR4MsddHlbwok
g8ZKVBK1hjQg/BRMw1pKdqUNgF8pfXLgQgYuPA+rGc57sv2WqAYL5pvT8blnDXSAyawPc4EI3fAl
snznnJrlPYyb7xCVvPZNTBEOnjowXB4AL+K0PIfs4CKlybCKv2CI13P+L1B8pUZwBFB2G3X1zfTg
mSCIfVZwOQ/ZH5hIzrb3XeRmgP3YITHa5j4JWVSkhThkXN4POvx2gTQLSAUtJi1f1H891/ro8/nI
JPIqxnoXd8lLHczb0B5JVDWYd8VDgD0tPuaFSUVk4FQHUUWYyCrKuhfRqLsjyqdGAqGkWkWVQmgx
yrFsJoodU8CI3iPk+sxt9ysb4nVTiHvWonyeqBQmsFBZrlHWoUwdLbLzArIPLSyigd282Gn4WtjQ
qYM6fHFN55WIh1/NqGNUAeRUaBF+cgDi8ehNAxyzoD+2wjyMvPxxUT7GdXtmNbUJTHyuvnHRUbAK
LNznZrePUrh3Gec3hTWWVNpoz/0oXGAn3YTNddLrKKWZGwRGbjR3lpdCxMuwTTsQEKOaPHYj2ucy
Odlm/jTZ1nteEQ+nrC3xBxCpFhwiGFfHZwrsITOoh/YS9hhVwQemVrbW/pMFD3Fk/iPsJYjBbK99
KHdc+dtk9A6tc9RCWIBGCvfsWRDbquSZ6OhpNZBV1VX91h4LMrWYaqJMtSY0aAIFrh5bMiWmbDs5
ggAatRmL5tHJWXvza5LQmjz3BSzLyDE3mD9zIrxgXNojnUOsQWjP/YLtIgStZMY8azAwjcngk3pl
QnA+SePFQeEzWdljq8AWVzFiC4NasCYbWdABru0Jel9uzMehtW4imw+VRfLOZKG2UXlLTKb4M/TB
pWv7l9ECwaoq89NWzkdQ0gc2CyRcoyz1JJ6vUOUcqTWK7zGVe1XN21aysLXTch9hJhzL2N3q1pvX
ZZK8doGN441j3obTEI2v2VS8Ooo8EXb1HEKBsdBmOKWU7A8icb50Rk8G8vcppSrfWjrczhxEnuFS
BUB0Yi4hNxJ/wYOy8h8Ze3/+n/Lb80fqkBkbz8a/OPReajNUG2lgLSUG8xAU44mYvnOezt+BGSFy
mYPXoMSr3rXJkXzV3QiZlJsPE9QI5Uwm/nsfTF/1HF+Z8e0KUiMb3e8TejWElf0d0lEExjRa91U1
wqKHeWRiWpZOfXO98tUoBws14vDFNLfcL0nzQ6tNVFf6ELccpjpYeusMaUc3MtOCXMzmhVFumZeY
FM0azdxCr6vmVW1Hm87VL7LMMI9nsCKGjr2TW2EoTErnRk285MzV99IT7G2RMynnlOrgfZiwOEZ5
rpdoNc62zrq3quMLTGCJ1XF19vLg4hZarCgoiOoYNcuKCZ8MaE3TZEPrD3QR2WKCbRzrloRV+6gD
IOP8zX+0w263Cbw3b2A/aWnq145O/8EI5VsJgyLUEAXUyIdgGka7tUhnDfOCMGTd/TVK7NgaBwyA
HkA2Qd/8oBJ5Sc3JXRvNCMXRvhmD/qqyGg2YRb/txsk+1jnDpOrUJsguUlTuMxmF5VMfNX9clxIm
t3F+h1KflSU+eVB/qHIVi58GNBI/Gi0FX+sYTDgQBJDBOmX6BwnhJXV7/yKQwuOfKgyu/wIcmp9F
qMpSoE524UNw7s3B1E+llVC7j1HC7pAxelqCS6mqXcW0N03zfwOoOYM8r7LvyWIgNwhQplmzYPIh
PgdkcZ9j+Uby40YE4VENPy3Ti4jBLXbaNKL+y76A2LNtylhSfoGYucbkcocV/evM0WvQvfe9YolT
8ZjE8baqsTAX8mz207dPAlru1wDme/Z0T6FlXkalt2Yvn4wM9wr6o5gvjD/nHqru2WzEA6T8Wk0r
NVjXaRpOnq+hTH9Dzlqbi3SDJfZs+99uXD4SH7yrMcUPZAtohLdrQdrEUSVWuWvQ0pE62v20qvml
KMbh55DJMuAn2/QprEqVqOo4Nh7rUYBMQdg3pxE35/NgITBxFXgyZkoIIICLt7U3Hf2uyG6N19QY
iCWarIL80vg5n8HjgvPvaqa1hBJ4hMf2C7xj5IDpcK14NJyJGd7MKsIDLO1/5czOK4ft0UJGAXKF
52i6OUjOUGqxWuUjfRzpZoJLvUjuvzh9zHJXApxpPzy97ptLN1+sbpGf0ESIfUbweY5KaQVWb8h2
fmFsIJmusuEO0j9hk26zTWleZ/8g1IcTHBpJ7EIpN0FbrSP5LWP4o8bWBqA9kgTlx3tgk2srLzeR
gg8QrhEOa6zAJPz0/nOgrz0qBfWFK5NdCVufh1q/YUplAJl2W/hodX8GaeVIEO/7mXXcEp2xsP95
hhC87m08AqxOk+ruTCxQUakuKQmXctjRtOP5zVGFVPF7DA078tBj30a1CXo4aLB7ZkAL8HxkgWcW
GWd6oWAs6PcdcZ7q7xRvVRKFtJv/DOCTBAowDvqN8RINQ7nK0Nd5TvrEaJNXlq6f09Rnzxfy+Dpx
tspa1uQG10THu2t0lwLZn4fjMOXvTLEJgERBzcbQF+zm98Bui3TC7tFpoRXLQxPyeUCf/kqcY2e8
s6knEsyITs4V4+ia7TXzd7JXWd2vbH9XQjx1E6jAmALjgwRpDgMnfZ88bz+2CNEe7C++HqshADnY
SASXtHBo4U8jk3GXS5QVH52WTJ+W5X/TvNUkByRsptkySiJ7JfUhYRmA3tm1HYpqk7qok6hXaLxx
t3DpDMvgeVWh8jXLN5jOFu8CkWVB+5kkRx7jvtsxOSH5TAzHcdii+Xlo2aAlDwa1UlX/Lp+tOtXV
o7AWmJasP6vs4HTPCkpIj30jZcK1akbWI/XKr85D8ZxY4woNlvXbMtAFfWA7T4RcmP3POKP5uCh9
zUHb2jsRmySU7WgyHqy/Pk28x1DY8vey3Q7oeLJly4NEOb/41Q2fWwhQkJY2gftaEXih+KPfc/QM
XXpc9vSYV5HPVuKt6W5T81vnmEnG35rUg4DGImTeQ7RYy1eY14cuu9CZtdgSohDhASh90JdV9eAy
f6HfQXZSnrJJ3yw4jDI1jh5NAQ4ZrkHMCaeAn2i+N8WpCpGS0jIAD2r4PeAT+PiFvXfM9LN7awMY
B28KG6SxqcOD0R/a7k9fPM3qNjsn7B/IQ3krYqq3G7An4hRKZm5Gs7YmzuAI9ugMM7F4sQmgAPXB
ApHpEcYfH7jFN+YGlbxRES9z8Hmv3U0ar0eJ4Hs/d7sxppIZUGc/6Np8wKRCl4refbcIs9h6FB53
A09flTJXRr5or23FLP8GA8KBXj58R9nd80+lZeNXdPfVgsxwK1ww/SZgc6kuQ/ZpFMVuXqD8Vv9A
UAdaGVv9b2tdYnnpvkvjXMOBasJzuzx+zFO8tSX/OeY1lTdz/MQjWeJYRYkAjG3HoU7IR558582+
cV6ZCwoOktHlWQIRkD/zb2vPx/8iETrSwGHtyM9mCiG2fSwj8tfXJmulmk7ZG4JtqFCjbCwUpsa3
GKJ7ae96wR+AxW9yAVxTdeC6Y/H0kE6XiaUUbdhGJYjoBnDp9R2/7boxcWC4LJFSsqZ8Mhx3YvyE
RLIFGLAKcL/FggLGo5d8bsVVpps43GVAGGb76oyHganHvCS1qdcIlWw3t9yfe89Ylh6fXLxJ/p0E
22aEL1i/KfdNIvAyXsp8oUngcViVQf3QxB5t8A80tHTYZoA/ve7kcccsRDNiZdE7OHsIH+TX2MbG
hg9mA4mgd5xSMCvw+YN9Jy+p/Z4yT7Bhy+TFhbUYCpOjMcMyNZ96LuSxJ+nKXQ/dH3ChbncakzML
7FyiUtr0GgF8ynJm1fGEltcE3TXXox3+bcfHZPqrnG+QqQ3aXMmkJR8fC3nT2kZZu88WJ+x4bCZg
e8ll7NtrXD/Wel6R6LbLM2D6sBijc5e+x8nfEE/DmH3GvFYcWwOwCbN+7O0dsIEheUXP4z5l4pmU
m5DfHAhQKLcW/sKYz6d13h3rn0klM69D54MW1nW2vn0yxyfIkmgOynE7FXhknjWKQM1xxCtGtOWU
v9sx40KS38Znv6Km5RPJDw1tFakihYJg894uFwaTX2ajDznPt4y21HgHQdRQsq+R6EyXRr9ajOPF
j4FBK+nJLb1DwH9w2gVeUABsqMNrrJ6raSuo2CPAdfCDnQ9FfBML8tZG6YmIXBxxuZTtY4sC0AAA
CIy07/YF1uRyDjnWj4l16sSf1vjyjcNAHEZGvp1w2bxsrC+FM8ZE3agOVvrXAiPTl1dDvc2Gg/sJ
cI3g8sDtwu614q1wCc5MuoMiH9Ywwvd8ImwDWGY2730PbDRDWkrnJF5b7lsm4RAc20BttPNWGDbi
skPlfXTquSarxPyokNhEtOct4Wto0gaidKaFB/E4IoLELV/ZJLjcRJqvHeiWXnQ0eHlhBdGorR0u
mKK/RDaaKIZdHC3l1g7bnaoA2fPEpbdFWsHjaccOxoT9wpLq4TgyBsSeXmskzXgdAB2Xx4ae3E4+
iVeTxdEHyJlltyx8rS1UXOarPSwjK6a3SUjkytUE8cAaHX7Bnj0SB++XMAtgWg4q/nObvozlhx++
9S1rob3DUi7gIBOae1d/CSbpJeh9rB10OzVF5dkragRI/ZpQuG0XtCvEiJwMUC2nx34a2MbUuy5n
G7o1w/ignGk7MbmlK6XV/5A8h+24B9m+m1W509XFdTEPO5egEntlAAF39p2LcAfYfLZ3/Y+Ft59B
r0M/1vofVp5ukC+uFGpY3LgzYYqBZGfZ/7GCi8ACgzydgROqeSy+3H84pFqgB2DQ+uBuxN+djWML
I2aYQuAYcQC3AApxXi9iKE+/+XCcdOLvbdncpJV8RSTmBI3Nw7MYzdA2oSOwkIwHASFI7IIjKfHH
2w+qD89sOYm3GI9GY9y7gUF5iJujWPwaqZce4F7sEpLnrBRlMZAUiLyfKHZp/Ur4oGYF3lZGgrNb
rAW7DZMY+ISrp9DFpvUWUxrRV6Nn1mfZShs6ZYSeJcxf0IcA4gUGVZr2KvXDfbfIi6okuaNZZm+K
1sNJccCG/m6C04DvXJ1MAZRuXLgHBgvjVRM5OxH5uyKICDSLsl/0Xbda8gAFXREfetG8TA1St5Cp
8HMvVHSwE7jAUxwSaF+P5dpI+/o96xoMWxN0dsStE7VW2Kc/Y/j/BAT6SDOFjzr0D6NTL/zDGYO1
4A1wXN7omvwIJeYEGnwvDnFlPPt+nO+jsm+OvY9obVIVQlJhnmXjvQeWNYIs4pHTZc2ILfYsTnH4
5RAH1CXgx33ItfdOVDJLRl+7W28U0RsyBxYLTgdCdWQnCwGR+Y1/nEuo/ugkqefm8RIaGHbK2vGX
T/NZS7c/mUbcrHyX+ClfY6P3bOvCkJd+aj4XeB1Cp6Xa0NMppdArShuzTPDkhAwSE0qrld3ip2ax
uK+xEneZ+e04uCh77g+EA3So9cpsbW9dNixqJNuP0uWVtdNeM8iHLtID/fMITwEzkMvpWAVgOifx
JzDQqQPL5Jrt8IqrxtmNtnD2yE72Y7pEE2VHIXxAROGItcLl92nK4TI6+XvK8ASvb3CYaXYmBPqT
1bDDwxk2LdRDrlrFhlwGgCfbfskyyFlS1VAaTc8jx4JcAgxSAaaVCWh8lGT/UOOSCkyKay9uNkmc
RgaJOe1AmFWkrE0IykXP8ER+pm5wG9D+JVgQ1moYdl3t/1Zz/idu2I/ws7HRGaGfKON7TLD3uSwJ
qs787rrFHm78tbP4N3GMVynAoYSU9o5xLsj96tEKKLsFeCfPmZseuoRv3CgvZZCs6zEhjZIzbnYO
HYV94QZviHeQPobVmf2WzYYdR09XHnAcbgeftjyI9xl44DTDT00ym+spTJ3q6Phq55jmW6nRSiL/
QXyWrrMWsGOHgWL28JZ41YXmGCKcl13LlgTzvHtJFf2SCmGsQBw0FA2M/VVERgcaxcKN3kW+Q2Kw
5UMrsHdDMGnzFybNiEFDqEroH9NJXe87zpGl/rWGvunZrYH+d0ySsQqT4EeNoQGSp2MUOauISg4V
RZf0ZJXb27h1JTdJZzQzmCWuZ1aziVMXLLhUCEqJYQZBK+Ql+pSPeP3ipDbsp0QGAihwV0agC1dO
VYUu+ZIKsgb3qd/WaGHJm28ZZ3GlyYLh11wuIuzW5mt7AHjXEnmMXbZ1WWnO7KZ/ppRG55+J8pIQ
B39WNgFSrjFEw0fE/7uMBkIr7v3bf5ydyXLcSJrnXyUtz41qwOEOh7d11YGMYHDftOsCkygK+77j
0eY6L9Y/MKu7xCA7OJo8pJkUFD0A377lv9SDztHqypOMnhXY36AnaLDyufK/RIEHkIEimI7qG3Ld
AR3R0m9TzgaNCNXa5OmZKrlJpdWR8CMuStLQ0ZOgJrIsDuUgqkqCe6UcaFBejGk+FNmm1rkaCT1C
Av2r1sX6G6k2PbjVceuFuFSMkZHnKh2TnFtopEexaX03R4sOBl2EZzHg2oKUNAXOmH1tDSXm+biw
o5LyWAp8KfgeKPoR+RYynaSWH+M1zM2U93HW602YTUGLGZEKgOci9hFiFlBGwaJqgILD6J4iO1mS
D+igwl/jWPt0BXMWHvBONBU6gxBsNU/lz6UWjvjqgrdCcsdndZPeNwJYLmJzdaRKnFRVOwYfe+RP
/Pdh4YcVmpCBR31t8SbgatguW4rgSmal1/9Etb/EhqPtxYCedt75KSItRVE577qyaSgL22mdjR/S
DsASaDkab8DsgOn/MCmyovh7tlEnHkNH1BPyxUPS958cqk9i57CuFmtFNtbIePlDWohkizDojE9j
I9OeRF5Oue1/XxJP9Akxh1OiQptbQWE751lg+/nPrBhtX27sQRMlSL+eRErrRjRUcm0WubcC/a0K
EzfpOIV/lfZj578Hix9qsKTd4vlmF81pZlwKJ51C51tJvzQI+Bp3nm5Gbjlwz0XHdTbGbjCdZHUk
MKYf504q3B9yHVAGHkOP/tZRpCY/+NwNSQzlzu+aOf4Raz+BjNpyt/YPHphKqGacHt3ZPFjzymZt
TePQUmtDosOtjiB0RCN297QnNYxJqoRiGNIWwAb90licdgWE8vFcC6vER2uOEk0/ube8GAnGHD2W
VKAf7xoXZxi7FY510puqnD4qCB2QaROZpF63BVJaUm1Nh9ajR+t0Af0nMU9L2oAEL7JgQHko7AaA
0y39GaCJXuVEW75b45+KeqnptHSetcJ4cvin4YCayarEH4KtQpOnLxryUTg/JRFj1zUDonoNMHxa
QlqY+WPut2FrXRRtnxTTtrXG0G+vbFdlubfpo7BpYepk7qoIGsyZrL4Nfh8uMVpPbS2/CL40KFfH
tnOb4jDqgqncsNlCaiDgCrrB34q4icW7VgRB1m/roC1t9y5DVBz4pgUzoP/pUNjv83eFR7OxeJSt
FQK1TdLKLOjp23FBOaGLYj/7JgOZOldhGsmaEm+pCqBhYw0BGvkbp5Sw/GdL52Y18229/mOQjqmY
d2kzCjOBFKkjgMdEDAPlsgq+n+RQtirvJjCNFOd2XheYKArm8P3kDiXZLLQzHlqDuqWNGLYhqyCP
k7D+DEBI8sM12MDhKgD4AvSsS09QedHvQ1vhjjRJWqB3kR3hYTEvukBwfxAIJHN8Aloys1mjy6in
9AdwLL8oeh/AOwg7f3gUMlPYfGqMZqdPcztVmPSabhbkR/1SN85PNnS4XPFsLIVkCdP4DoHHUl66
ylkLBgiPcHcndrKkuyiLHfdSTQ03es0JDsUw8UiF6o70aktp0U+uLOmvRcCmMdblQEN2OUPduEPI
kH88v1u6OLtniuPkIjaNGr5rR0zLmV3GGeJckQNXCZFzL7ibqSlooBCdU5y6S58bNEW6wvQ7GWY2
gmmZRW6rlzxGbLHqIo9S65T49T08MguBQ78s7Jg62NLUwymYSNMhS5vAGYIlT4/jY9sVLZRSC8ij
2VIrldFGds3i29whMOO+mqWicMoSdikvCBegN8WIeUl+apXnI+SnOIybd0CCc4qIc2BhHBWK1K8/
j62MCaSZI4sySBMuI1TJLAgAsIRFOMa0jIAonOYT1uawx8uFtUMJc4XW6a4klsHJTWUJIwRLmQ3n
KcI0gYOd60BxDF3nsA1oz2e2N11pQxn7nE1RebQthgYCL9E1kD4Cq1nND1Y9YAAfGutjA2gPfF6S
9Iu+sGSRShoPaZElqCaZKQTOPE0zGvfIMSDdtg3joKY5WiH/w5Ket5LmHUKWIep+fraQMJZmruII
wIgfGnRGahwpyknLoMVUXVroteZN3MfgQ8ohQ4ko86J0Nzk+re9ccYqduJhw6Z0Pk8P6PnEPUIAb
6ZrvugKDwEsrKmHhuzn3xMYPY8CbflGhYanRrwguLSNpmdu230cPBoJ4T+clGoJdbYVivgCPNbQf
cBFJ4XU1aYGoHizGCYiUKwIOD4ub+XZOc4nqkoMHKHWrMi045SqR4nMddT9cFvSVaOvS+REVbUOQ
1SiRU7dxVW/36DX5ZX5SSxsemJUAMKEjRwZ2tRgUB27bofWdi2q0Rs4L1mx9Vrh1LS/qcAkqChyh
082PQdDo7DR2l5lqTNGFNJx9ix3VBF0LwDDtZINDSEcYa8mlSD5ETV50H9iqZXI8ttzcSGQ4/XjN
iT0n52AoAs7qSU3LZdexx51JV+Gm7TSMVxgq/fuikYj6pH46Cbx4fLTIJt+L8R6k+YMlbh+VrD0L
XVdVnY/TiO9rTisquqQv2ndwBUuEywEsgsvxUhWP564iSDyalNTRlV3UdGhGqpXDthlo6J/IwLZ/
ONJb1ktt8OWtEwQpsPpqAMaDlJoXkudVDt5EY0Exs7PzRn9bYpFC+Cj0ONxRf83MLpdaA2LVuuNs
alIfQFtpmTE7Q7ytl1vFZpHHqao4FsfJLRXLsEQzsRaNQPJ+TlNiNtOJh8hrhh+DKTu+TuRiB+DM
g0HOpRidax4muZFCRjVOUBzyG6sbaZnMGpgd7muNlQDNGFPq6CmyQ5QKF4vKnOyQH57B7OMUFBmM
ewWArSM9LrBjM1uDA5ypjs5HxisVyI3OrWGXldXor7VRL7mWOp/UcYUeNC6endd9T1sp6fKhDbXa
cvh5Rh3ISczOr3vgaBZtcedexGICouClRt4v8UKD1XFATd2k6K/ciCpIvkAVQVfF7ZIQUfo6nwFz
CBxkFLDxr7XXzHc68OFbOW0anutAU+gOOVBAqwHLp8Tr1iWGSqHGcL0uUeIOoNV+L1uRZseTKAv+
Pw/zD1Dxmh4zqPv0JIGT98UWgfpmnAnOPj1lrHbTeoxhlYQcVCgSiP47emQ+Ghp5BJZ0pob0eaaj
eo8wYv0QZxX+OqoqIuh0TVyCMINeiLa+THokdQB74tUrvQiTTXCy8anrSCQ5LaMFMpOIKLxrbG/B
ta6DUIcgEmJza7jOKrCUKzMKkz5ajFYzWvNm5pThF7djjkqOm3bgA1pTUmPkHJ+3U+/gTNLBYy82
Y6ixEg4bW3AhWT7kRQYvwm1BgGmOYmEUGvPwKOwt1E7kVecopiXTjgle9B5iEJActV0MlPCa7v1k
gZba5rlGkhqCj7JOOM09/zIZjD0eJyoszFkUqu4HWv1DgeM3NDMYh7MiK2JdWdzUEiiqFQFYQKOq
OK9yX6MPja4uknFj6kX3BC8SGZtscJEGLgVuy6FUaLQAdtK4VKYREoSQEoltlE159GQeMrv+gLRS
0Z10ZGDpZxZk0d5ALyrijZGWDfA3mvLm1LdGq/nmlSP2qf7cjtHXpu/hzDpoiMc/shCtv5Oyd4Ds
IHU2iwKrDJS60luDZhprfgGyK33ClQESi5N6tX+K3OqcfTTgr1LurcobLju6VuPZFNhl8sD1mbFI
lhmFGlBvQ0SvlIjACi6H2ANEcDSS4w2EhQ2qaRR0gPwNFMhWVW5nXm4nInZwRPEyT6jgtkTxg6dE
dec3Wrs4DJgJaLupe3DpKcC56bhE94i2TJNHNsG1Rk2ahR61pwFaPfGPymkLAoQ6tvANiCqMvoyM
gc6nuQ/qvysWMtJksLL7cagsMGVz6YBZE/6kbjCX0NMO5bP8Ph08oe+l2wGORe46/EZAuDTbga6G
PM0G6YUfQpRC8bTpbLuirxPVBefCNAVJgKiYLMd4NwCsQxWybzzUGkw2Xqly6OOtrKIyvwbVSlE0
hiB51mSTU7HNNQVz1Sv0dIc6T9OLemx0t4sBpIyn9lSkEYDfMIeSFq4H19KXBXJmC5mORbMlLc1x
1rhjsK245KJPGkyggcInc3qzqWWq/gM4lJa4PYTbQQtmauYONKnUzgmVOIlUrnRpbv5bEMeQLSsO
fZhbG05QOrsPtX4n21U9sj8mUSQW8xGQhouVQq1q1hhfAcyIMnAKXUclv6nJbGmJ2+WEGjRFmyX9
WLOPe/BbWQReDrSDkdPxn3/8+z/+82H6j/CxvC2zOSyLP4o+v4Wm07V//1P++Uf119+e/fj7nx4b
w/U83xe+bwuh0LPi84dv93ER8sPOv1UiahCS4fAPk86+5KjXp4Pxnc1vjsJvZgsa7QvtOlqb56Og
tdFnVQTzOkN4Ex0Y5UTxJk+Dzj06PJDef5znA/n284Fy9GlKS1O+mXCvSS4aOwty3LAQTDpGha5A
GRBnl3EpUHI/PLCzvqhnL1IhXeST9UmlhA1q8vnIXei1tJXphVBGmtGNLpXtXylHwE3Hrhj7z8aq
qwG1Ht02u7Ra6BUN3tSuJjQxbglVUtPllwhUfD/8xdQb32tvgi2thIsELujUEWfnEClpkD5NfxwX
Y3R/eChnfca9d6AlEDmOOkf4yvGfv4OwVZJOJk3D1ovQhCMMBR8MTOrUdV2Bz3wXnyL4SDnVcTvO
liimgCkEbqA9aM43ltwrE6I8if6CEpLH03pvKdRNXLcW8soshWGej2B0fwfZi+JK08PfCPkbJSEO
EFAf4T48vYedxmZDdus4dJb6/eFX4732ZrTStq84gNkFz9/M0o2ZW2q+zJguNmafpidk1AjOQsfK
Yi4Qv1KL/8YreGXqGcyVVK8d5Uixfqlf9nbGXrHqDpJZ0KjmLExVd2mYv12MZdbd7z8fPURtPPa3
a4R8PtQi6PUU9CKRR23mnSsngXcyEqJW0Pc3qLCY7eHxnPUX7i013/bZcIrGjETs8PmAIzAu4UTg
Hnykcr0oOJkQu2GxqQl70fZCT6CbHGcDzwufv97gOgjuZPInJG+j4cLx2zfW/isT7DsalDfxMvmY
2Vv6w1wrUhPIstJq/S9ZO8Hg7aR2yW1RC6QiaLkmODn8El4edqwkVjcnCWuKDtHzdxClhVclLn2M
tnH6h2RsnPeE2O4OkVYgQrL8YSgbfzo85itrilKs6ziuMrAi9++LJpyqBA9n9ziw59h6H08a+n1D
flp9H3FTmR8PD/faa1VSCuNJljGXx/NHTBSn4lgJBxmnCJG1yBrjm4GaxyXNtOwSeO/8cHhAZ31p
+wsLNCZnmGAlC2dvp1q98PNu3TTQ3JxHX/sl0DIu6mpQ9lZBAdi14ZRuJnDpa6FJFGcpOMa3lvcr
Jyknxb++xd5yaggUo8zFllAhqn/kBt3P0s1gxFRIChCyPTRQhn4GNtrDRejYp0mLmFlJyv7Grfba
LvNsQlRjpKvASD9//QISnt3OJMBZbyfvIvplWwsVhN+/otgwnFLKcbSxnb1JHkB7guYtsMTKaWOV
Q1JdGIgin2z++uvh6fVeWb88in46MnzHqPXzX85En2JJ2BgSbMcb203TW9ZJZQVINhU+F3KEcRml
wVXrK8XPkc4ffXtxrCfjnmVySE8iXWEwTZRIW0V+9ImabwkmqcqNSI4YRyXnPZj6sCj1Fh5KDukH
t2CvR2/Y0vqGCtoFWI0PdSffWRUVZgSvJ67A4IR63c+hSKg6agC+RWpR70uHVa73Yx57GJ1YlJzT
wqFoDsV9icPhvJLA8Oisk/dM6fekr94l5fidF4yOUish0WFJ4iKakE3uh2GKAGF7KFN0t7GbP7aZ
OUmLFDRojR2vQlElTuy7Pmpu01Z9Ik/BctV964h8bWsZjmrbcxzjSuHs3UeFyCxvXr91QlsCdecg
HGk7ROB8CW4L53YBA/0zonrkAFZIE3lMDtznO3qrxN5vrIOXu9woaWvCUuUKVvfzZaDkBHFMRSw5
ByYa3r9e2h5n3KIdNRPpPBZ5w/Y+PObLpUdotPYrtPB8V+u9zVQE05TBE0crwR7dm27JnU89PYWj
SHvT+8NDvTw2GYq4XipbGZ5y7/GGKdS2RakPYOXQPFpNiTpXSxGzGAKbxngdvjHey0d7HmvtjVdJ
GCFRRR+m114H1LiO0FFwUA5JgFd63vXvPt36ConMNPm/yyM+nzybArYO0Ko7kqj0n0S9HN8tievd
ThOy0W2XFr99zxK00SsTngMCQnvi+XiuJ6TC1AIKcO5cLhEtBrBU1YL3FRgm5HaKS3qK3Rur5eUU
MhozaNv8fsHR8XzQSiyp58VorTiuZ3/Fyb4/beIEiSFnQS4fxMmKlj/8XtcF+Pzq8xx8AgBT+IrL
Vu7NYg8aNiZVrI/auAOIWE/2ztCZM3PY7WzICO0mmTrknX53VN8V0sPSyFZsD7V3+pdzNJZ008gH
xwGfhpXIE+UJTadh9q6mSD2IBVXnw2O+XK++UigP+p7jayPM3lbUVZzRUk9KKihtdJeX+O9RzPRO
m0han35/KIaxjXCIDZFBez6PQs90aQoO1LEZEBHrUwhiSV8oYD9ZFGx+ezBta02oz7kmhb+XhPay
crNuIJtv2tUvQc9jfw4hpEJsJ3lr3tYQ5PlqoQmJIB5PRl5PUv/8wdAJUBUG0DXSjZBpqIUajYxF
BMymf+hqjRbgUARReIxJlKy+wpeAlvqbT+vZNhk0PXFFAOyovW/QDwHILfwYwAvWjndh5hQ95CT0
UZeFghh6F4eHW2fq2QOvwwlFrWQ9CjyxtyMxo+Vaawd8xTi7P4IK60+ofZWXh0dZv/T+KJA02fsU
S2z1Iqj3xsWqR0ydZTqKHU2R9l3vo9ihgw53TFXRQVGDHn934Xg2RQuSRK4NB2O/vYVjolZARPQZ
1dE5gooriUNl3bmui/n3X6PgyPI4ZCgCO3IvayHiQeOq63K0LFuUJWuZX8OqAVRy+D2+nC2XM8WR
RhkWqCv3Zkv3IX2+BrJoQ60v3PaZh3tvVgzZ7vfHUVwKa5ZCPLK/Khqn0yhIooI0IcMK1cnF4QOS
Q9XXV4cHehk+wfpda0uOdNZ8fv/aC6lg+t4Ioy+xg/akncsGaaMhfSg9N7lIPdDDvYrBmM8zylse
ZIqxADF7+Eu8XJ18B25eA93W9ki9n2/6wSmnCVnCcNMhK8UWHyea8JulXfDWOXbqAlfD47glE502
1kAd/vfyEZ8zVGizpv0+yRFv/Pnwy2jTEVaEUHbTDmeyzHtgtl7y7vBD7l29T6MYiguusVk3L1JA
s9gJClr5Wsbyp2M6lcHWIGF2QesqQnZERm/M7GtLFZqyYpkqBKX2858lVMDKIL/jxw6W6Zj2zHjm
QFh6637fey6Nyarnc7aQz9lE3/s1itEJw3QEsIDQpyvqK8ljRl8wnVnC66yP82RH2qnF7wZrbHRO
aI5oaYRm5z+fMk+WwLxQ+NhEU4chZeIM0Nk7ECU1GvHZHJ/mHbScNzb/3v2+ziCnJ/HhGrA5cv9m
MGB9wd4AenZqXBLwKH1vAabajIlWJ4fXyt7cPY1k8Ct0hAcr0d4vUJg+oYHXEWlT9J3bTZQlsKTE
3PXt2eGBngK+5xeDq23WPvU821HefmEiyP1ljkvwv2PeJKCAPVVdoaQDNUGm5eWoXOubB171M4iC
6Qoypn0v57a66T0oOWkCllgHkwQekpsrMAzF/eGv9/KNc9jqp2qr7duO2Kvwx/QdzdhSNunTPL0o
QoQ1Zz1UZ+Gsqzfuqr0ziFfuOkK6wtY+m4Yyyf6KwoityMHVCSeQX+00DE6boYcHJPz5i0gmcZca
NB3eWFKvbB7UzjxN1kKsI5/Kzb8UDqrOGxCBw1U0g/qCU7ad+CgllXm+6paBXmkVlr8lVK3D7/VF
lLW3fdb198uwVj9SXggZNgU7fCNA5RFiAQhGXNS+yAdhfqLuGF5auk++Hx75tQXnu95aeaMMxjPv
vWdQH9VIeRE4XCHOXYSkNssEFLga8A9DfQ/eAmizi05Y+tZwZF1KwGLAkxSQbstH5I6W412/Upw7
v9JvvJa95bYeZdwCrks6AvdWqL14Jasqq4arTtKAmiYeL1bAnRsgswgm6I0757UZoFJA/dGmTcGY
ezOgVDgLARI9AnlwROUCsa6ZJPNoCcb0LkeS6qyvU7KmsYuUfmPwV1YdKeC/Bt+bfgyhkEkl78Pb
ukGX23Wz+WpG7+RS9B1WEPGAuvPhaV836i/HzD93F4VsHlVIeoLPH9c0bYK4ILSquI/aCzeP4J+T
7UJLLxF06rFzNRGCMQOp6B3qqOL28PB7D/zX8EQYhFSKWokrng+/BNZ6tq8iWqgHQPfwQAUTdCwD
bmklqMMYXarDI752nBBXrW0ix3C07i3zxInmEP0LqlJ1Coquc7IhRCRkoq5epmXTQSiUNTiXvAVs
fHjo/ZDu6Wn1muD7VFeRANg7NVPcE+KwXRWpUV/fZSDP74RfY6uSII80ZG210/FgnVYdpwuQ2QLX
xmR5Y4m99vwkjbQsXe4w5e49v3Qzpb0BnkHQK0tCgO57LpJ2UaiAVgbxQuOtaru2Drw3Rt7bxDw9
NX3tENJS+11Lss/nOiyxFAENiNniUNUnJeiIczc18Vb4/x8PSXS+Ti55FXW//cRY1iACyJeZUpfD
bHGnz6Ip7z3IT1vj4zPDVbI7PLcvFzJgKgrNDuVOn+763gmVE+yAmuC1Vna8Wtd19lXl2smuznRx
gefZcHZ4vFcCEbEWVwVhj+Qe3ptGq80t6PAErWPew2NPU9OXVJNdxEoPD/TKrKF0YZMFCyI7Yfby
t8r1QVT6hut36PAOmjFIRSp3uot6+HaHh3pqGD8/jIj3WZKCeJXkZv+h4HmA2nCp1sNh6i6iBCcS
F9Pbk2y1nDNxOu1Q60AbbJk/6wiumGlMt1Nrq89WMOQWeBqbycXhFRMg73yU8884CpH+N5X3xlZ+
9a0wzXRKeDfu/i6aJYpk6YAgiu3MxVZXtqJuVoJzBFb7xsp6euq9twINTD+9GQfo294RTc7rIaKP
/kk0A/dEB23+3HbyczuhmVOJxByHYOE/tTk1dqvK76cUqlycTYb2FQoywPKQJwIHtAlcfzpv4gEw
S2+GLdt/2vZ+6Z+UCsmnUGWE6D1G0jVFgI2u9Ve4JuDogRGjU+vZMBjHz85AEx8d8nM5OWoF03hH
hYu2a2ZXWM5kDtZFkXOs7OgitXr8D9zHygS4YvpXfWN+1n5qk7VO4UUlcv8C75zP5NIrH7tGLht5
jdCe1fFki/yqgNKwa2V6bmY0TIXdhMf2opzjugU4d3jZvbKVKPAwjTRX6X7tx7JpOOBHUAIH14VB
pntWprBO/EXSyjk80Lon9yeSUh25kaDw+qIMKbIWGHYNfdlP8Pygdli8S8B4b+pcmBtIgqDdLVu8
cd85L2946buEMywTQjsu2efHbmKymsPJBqkyLHF6DM6TWA47lG4rwfRtI1fk19NY6o2Okug07acn
rez6/TIU3a4qlYVUSoxWULDABUtCN7tPTd7D/aYziSGg795mZZW/NSmvbDAiISaEKpuh27B3WVTd
7Puzh+xDOY/BWTQCtYC2mlQfh1ahlHR4Yl4ORgHc6LXFQAQk9bpCfom6kfvErUOD/hxqNN4BPQMd
hWF8ksJG/L1IlpknxHbIjBlNktnszUZsxU3k1xbYylrEJxnIAWTXAIMn2qpODz/Vy3XNULRLxAoJ
cV1v70py5wHjoxiJhHwYYfoX8bhxzOC/kfDvxct/PdBflXxuWtvsTVRjyMV6VC3gWbbwweoaDas5
B/+f0NvEKmLuT3Jy85umR4jo9x+Q0gYPRxOZS3fvAa0G9k8WkvqVIp4vQytF05DSwxsFzJe7lqVB
L8hhGxGa719K0pv9ZQhxLE1o5CUbkH/9ZoqG6CywjXavUURfnI/1aNSHw0/3clyfIW3lA0tYw/M1
4vhlUdLPo9oAwvpoaB1MyqtF3uaUOFcf8umi1i1AJjoKant4VOB5L04pnpcmqe9pUBGU/p6Pixkb
ANyGFdoqiMCoC+9mq0Vt9Jh2DX/GCb3MPxXV59zFUaz7EaDIOQ3RxgpxXNZom2AKB+ZsmY+z9IbY
+shqBGoGm8FHZGMEXx1DvHjfIPqxLB3uH8d1+DWkN+4n9nEfIo6e3ffLrV/aJ82E8HqRbuE20F/P
AH5WZy6Sj6hjIGKPsmNN0uKcQNu341PoE8e5d905E0JJMdYd6tLHJj40lxai4ebbgORJEZFIezjh
QfNejR2Qm0MJ0V/5OyiPNtgxVB4KlBPNvcDPLsc+qc/zaPpiEZGEeKWbsyxujp0g4dr8GgLUaIIJ
u1MYFr36hD3L2J3o6JQogMjIeSqQXqbQ5Zwbv0eYJpCbBfYOVvHHJVoeCEvL+X3g43LwIYIez/k2
q49wH9C/+SAHuMm4T+UQAN5nGKbSWKnEfd+DgtfnI/bNY+0e1csNvjCwF460c51iJVJCqJs+4MhQ
Rg2iRgC7cfTStJ0iSNF+8LBg6Ot6P3HEW9xrHKIWjGcj4HEpeg5ct0v1oKhCpt23tCdY3hqUznN0
jAZc2jsbj/XiU2fqc2kQxknTG4LsIweBsCW9GrCq6/OTAhYK6FeptyQ4sCjOU+xzzZdW+UdMLbo7
CD3ikmv1CLKIU+EG5721k9lJ2juQPS9rfewh3RFcR0F7PWW7EWmDtLlazQ8TkIWA0MvwA9KnODw5
y81ovxvrC1QFbPO9RLYs3aGQiMhKfx7hu9ANF+CjQxwBEXt2yvtJoiU13AbDLjTdFtocbgW3EsHx
MkLuzvoiFvxEP4oGrbr0XTx+w7oINwtkJRzEn8bHcPlQdpcCtDDIXMLg7txL77GZUdmdSE8GPNwr
QrMWFcm2/jqBhmyS7w14nrrDDiOO8YM4GyZUsvQZ4POlQhrYQCNckBJfkdbXlTzTWXocQVJFhRmM
oIe4Ffo23VfVXyOqn6NVEkNqnOYvi3ksB+KGdxmw4zQtzmjdOsGNn31VSBdXBcZ9MI2Vsj4URYmu
EChjVJtVOp0jInlaIY7ZeUdBgh1Mn5xU3vlg7iL4/Pg9QMpDNmKWgPRxHMz6U2RLt3BFt01vbzIS
i867TXFVG3L/ClgYHxG1FfIkGZglb2uCG1FuwPVDXkV/9rsIpls43lunOQXIkkJP89AsO3xa7aM+
n26fXw+r9Wb/5ZBUIpvtMgjA4U3BjyKZHgIO8i3F/ntjWe9W3tDs51fuBKs0i5wPS4lCh9e8kQw8
XdrPAztNTkuKZNMoBGG7dxFNKglb2kHUnyd1KaMM1D5W7LK9KqWLtavu0q0HIfOHH6jwMmpb5Pqx
NF2Asx0NKdbmh1/KyxuZS1GuLSPDl3qRRUFxCcfc4QB3w7A6a8yUnOpuQl40K5pvUO3hFjXJgOuA
i2nJ4aFfBlIMTQ0e6Bjlf9/bu7NaOHqDXYKNigM8dnv8m06rHOpFHrRvBdMvoxtaQnT0+T9dG2q1
z2fej4N2Wkok9SI6cWtuNJlLBFDN71ctSEelTyGQbunLAplwx76Bf7LyGTMkAKcuuXMCP0FnJUje
Ws0vr14qDy6oIVJ7elH7xbhFNflYhCBPymYOz+O+Xs4mXWAlNjUYNgNx4LxpW1AaaYMjmMS4zg7S
e4fgFmqJCbl1PLm6q6EksAwcMvWMOLyHBdUbX/TV7wkqdM0qlPL2UaGYmHkgXtEULEA5I/47TfaX
0fHlB9ufUH+FdYlpWt5Ekf1GoP7KfucNEdX6FHdoSu4Xgt3SE+ik2Njd4DgOtuUuGmHNOK13oVdf
3KlGFnT5vtR1sFUlepJcuDWqLIdX+StLj26a55KRQ3Kw97H/isx/HODnATCOilMnaOAYNmH4RoXn
lW1saD/YIJFIBamGPF/gyGO7iRfCoHUV9NEmn6LrOsARCbKle5pE+A9CUtOnQYt7+uHne5kxQt2g
PsozGrVW3Z+PnCyVBxcmBFCi8g/wza+we/nUg3jeNIgrK0t/IYnVqyfszeGBX31kirIc6waIh7tX
a4Lfa/q245EXWF0foiwSV4NyWlpZ6IXhtDyeoM8cnWDE+Va7Z5/LwIg+lUmqwkBTV3DSXhpDBaW0
o54ruvIqjZQ2kmHukZUH9q0M8vpe0fj/XlZOgpRDgOMEgpZFii8MGvaYLZvE/PYU8HVoxwCS4iR/
geWHxlwknUKcunXeozlbX0BvQKie/1C6LZAp9ZG/ExHKfUaK6o0c4JX7jE4qJWo2GQfRi7Z/XfX9
EqxK1UEgPqp6Si7bSrT3zUVfzeMZWiMuIOhjnYpmi8qKgzYUUOQ0mnO8e94EG75cFM+/zHoY/XLF
+72JrLiWcOSXwL7wVwmsoLn2LRTpqMb2N1PbY63k6uyNt/DykFvHXZvoDoC8F5l6g6opL92uKbil
48YO6mzb1TZAB2hfdB3fh71Xv3GwvFyFVB+4Y9h3wDhfFkAxqafJJUGx1E47omjjjjACCyQxF3q5
OcwWhAxx7gpaB/X2ZbXF8AYKNCOT8EYQsd7Uz0Kap28CPwQlE7oE+1lg7No9PKIw2vi0wYYzl0L6
9BXoqTAIu82WK3COEbyXwwfAi5NHAA9l0CeIF7SZ9eT9Za5nCFJYNPDOm8YLd7Wzy62PtJdZiQ1q
INdhZ+YjrCusN2DiLxszjAtryFV09cFgPX3+y7i8VKvVlYdkK2qd8th3x/u0GD7IZIngQHr+bVjN
UIiAp2Z3vodQAO0ptAlOn57+35+x89ontt5DWc1NjMnT3h//cRU/NGVb/uz+c/1n//Njz//RP26q
x+Jd1zw+dlffqv2ffPYP+f3/HH/zrfv27A/bAgrWfNc/NvP9Y9tn3X/zCNef/H/98I/Hp9/yfq4e
//7nQ9kXaMPcP4YQmv/850cr8XDF3f8PTXH99f/87Ppbzj+7f6z+7//5nsUP3/445tc15befDX8o
vu3/isdvbff3P4X+G+JsXIvgkqhREP79+cf4uH7iyL/RpRAeyBOWLaUTVnVBzy7iI+dvtm2DJuIs
VRqKGNsdAfj1I/E3in4cFbSLNG0pn1Dyv9/E7V9b4q9J+l8Ylk/sxn9tHTDm0hAaSEVnYIX57Nfd
fORuMS3NdqUxSbyheYKQ1ZVedIoRqmvhppxXzUCS4uZ9uqu7EgGJtquXkqxtQeliBwPd+GeVb8X5
uWpFFp11kwgz3B9VksIJcYf8okrCdL5H/LkJNhp+cnjSiDz1fywI82NyP5mlRMcTw/LV41QhAooq
pT6bm8hDy8TNx/A6yq1uvumgYOAaHXRpfOpBQdDnxJroW3WWd0J5qjyTE+hHBAMS9MOMqof4pzPF
1nSV1v5Q/cD9JAh2XtVU/m2AthJlwKmgm/gORaTY2XY2Ms27euHxKHVOoTmdHUCr10nf1ua/2DuT
5baxrc2+SkaNqga4hb4Z/iRIkJIoWb3lCUK2bAAHfd88RL1UvVgtOm9lykiBjOtZRdQkw5HOJIDT
7LPPbtZ3U1IfFRHbz5NWei30ieLuPkD8CvazBQoOBQaIVPh28BlcuYyED4fRiDpKd8Ft3TdqrYk7
s0cKyObWn2caWO8+Cg9JEjjA+Byp4lYu6FKny70Fa/xNaYoxf8vxS2U0NhtIJNTL9wM97GMdBnda
qTThXpmUPDiMmjCirUS2qUbVPo3GOwxAGsLf7cGL0DNkW4+UAXb1ISWpKX+a4Bwk3ydRKdHn0Zch
wHZ2kgKtLCWg7GpfGjmsuHyabmS6zNP1qEkdNBgnEvWuzzU1vIZ2UzsPTZb2OdhCiO5uEGXwm/Dj
W5r5NMkn8sew9LSXwv7xGq3SBG9bFdqXmDuefTHUPjjVaqQYEQhG60cHPxN+u7fHUIaBJekD0ZgJ
PmV3KIdShijm809E7YNhvFS6qkID1FaEcqElk5mCvs/gZw9xJxlXqV7hfVBBbYdb8jhWt2c7oVIf
0YQ9bZGt7u27Mmnth0HpUassJDI6aycaNfUiy0DTrKNGC+EdJBp1n2o/1R1VLUrUb4qoDUwEoTJj
vExrcGCQZWsd/lWXKzBgJqN4iGxfDy/1oswPZlTyUHhJg+1mfgVFybea5psMIBJpSfICYLjzyO52
Nm4V0IZJ4aYNpKmCACZr5XBpTVLbrPq+V8AXiSNPYEJuD5yw0IZ+OxVjYbqEFf1vRh3yl62u+RCY
a6XPVlFbDcS1U7WDC3vUJq6kOvnamUn0GdYLfX9lhqroum/AbFzETvVZneTOuYKbx7vRmS59QTuz
PATq5H8VpREqq6wNPOAvEGAQg6V1pyKAGVid7LXyMUjWAHciszgOPhLFplN/MuDuvEVQE9FM9yGN
hlo5he7U69SIiRgxrD6R7S+tRJXBdR/mMkE48GWWS0uZFd0SSa7bZyEGDV6AbvUFVM5ciVCjrY7F
//yKFHzropbQREYYN5eyIXhri7Kw8Xo6EyE4sqjIktqE4Q4OmpntTWtYBtorTTiom9LKiF9xq5DS
HebXR/Qu1XSxTVncyYYEJk0UWiHqF7vuBmtdmCJ5DpCgowgjgS9nWLQJa3nFDXYMSMFYNX2O+9IE
VLKvjBEWnwwdQNkGUJEk2JNohaKPhXroulJi4nm2FmS+5w9t5DxISB7JW1v0dHih+auFNxH2ttn0
aV91tERpSB/5SqLBsFcLvXd7MyN0F+gK0URUR6SK+FeVwyQrO529G9mYItm3iDTHbUb4K4Z1NJAY
Q0Fu28d+R28Z7E7/2UeGETXCKhEWGsm6KrnZZJWt1xKkU8EdFDIh8SICMd8blm/s/LAQyZ7brEA8
xajyT47RNMMhTNtjsVUf00jgtTWkHXsFYC2sgCkAnfCAdMjaJ+5fabnLJseBMxE1gHmSmhDYp6nV
a22X9CXnQq9UhbTh8mhZX0YpGTjs8lGsJTowuEpAAdMvAPomXbF2IJpZXomqU3uJUKkeXQk2U70z
A62wHmjLq9VtJynJQYI21SMkSWW8l1WlZX5tmADbMxL4sTfI7dTVBZKajn6bKlkZfwW7ozVvdcpC
a65RoBUt0FYgSrSZYA796a6y5D59wgNP0XwMJFl50OUg2DlZAm3ZDovI/1KAkatvTQriG6rPOkR0
+nYA6SOVBvH0tUHn/ZsaBEbttVrUjzclEzldgGOLi10x1EH4aJIzRlHQ9mtkfI261KWt0RXDZK/Q
qhEvXammBKu0vpf2VS+6o9SrTTJ0lZeymdOnIiUdUAyw5m2NpbnI0eyB/DzJhXkw/DGutkJJYE6E
SNn8mEaExb3JD7TcS4Opt54zExndrZ8NPYqWbdRVhJEbAjaU9OnBvaF2k74b8iJJH1K8FnD8HXiI
3dFZT3YtAiPKFnpXo21E6dv2iyQMJdgaaglSWKtGgQRprofXLbPa3KgOwSoQ3sHwYgBahCdZVhri
uZY8YHCaOJmSK8JYkrJtYo2EPdSqADSOM6jiEqKPnV82JXS8Jyy0kr0GyJA1/S7Me9k5BJLly1DD
GyzxmgCMNl4mqQKJJoQZqKGLAQ0PGYOjkICU6gFiMGB4iEDqmX81DnLsI42aEmqXuuoow2fLAgBK
Qi0ImEgziDxqgtq3OqTh2LUjNZQ2tLBAO2/K1vyRj6l/45ADQMwupAvZGc2QAiI7HZJtoI2qfylS
bYwvB0KfLcUNgXFrgQLSNpbNtrsokvwos6ADf1xTQZkm1ybAv8I4xryr8tpxcryXAbak8oW009R6
aZQHFtfNrCJZlZdFMX7VfbClKNySQBZbgWfvbMD8xOlNH/el2EaKOSRvqLQ2/brKjjhwNTsK+tiR
JdJblCqlGsJxCyHVLcRo0AJhJVBZULVQ4u5Zqyorx9GhE2QbwtosHtWG3oV9koRFcFCVsRQvOTCp
e25HPjh2NYvGi8rPph+Sjp40m4hYytcsIKe/LxFKhZ1qlyi4GJzv8AF7XQfCEei0zH+BdsYxAjsW
zO9DkJR9+cJ3lSZAnHrqNyXqLsOlJCGleRXTFkL6rqG2FmzWNMGiptXfiQwwPmi4DsXjZCqJshF6
HHZ3Dh5VT1V0ZSBkWnaA1IzMJDjS9bB+Nio0LiTpfX4iYR0KK9raMQHsf4dx/v8N6r9RUn/sv8C4
09JL9OlnYerylep//6/k+x9v3/9IXv+4fu1e6/r7H//z3396/WNfJ6/Z2x//3Y1qUvPf3/54rb6/
/vF4/1/S7r/2D/v/8f7a9eFz/7yHwRLhToWpJ1JhqmQbjoHCPy9iP//q2MXPX9NLSWfFu5uY/S8K
HwhwkLm3DHqyidz/+yam2P/S0BIi9k2zHjWp/F//wU3szw7Gv29if776scjxWE3m0IQ7yxEodTcF
NOvRz2HdDNq6IYHdu/Al0XhwVkhYm17xidIj4WmronLbC/M6epKSNdQe0OtrWpZ3ypV1Q4miQ7Sr
dBGdpkapTN3genCjy+Gbejvda/XGCTxpBeZr17iTK+O0+8quIk5iY5275jmzDhZcf58MIHcHDYnq
xwFxNf0RFVeQUmbcrMBm1fmr5d+id0E62X+S4KfW4ily7tROcVspwoccVrrzY4oe/PBy0rdj+K2i
tCJ2w2027ppxV5ZcBHbTOqyBubtF/9ZnCNvibKwBFGLOoO4itDa6HSrSKMCCaaOky0RsjbotbgHe
ZN1SUsffdiPGIliZHB9ocSZ7Ee6n+LIa9jD33ir7KgY3R1TsLvhmopl8OP4ZpvIKmVpXdrPbHAZ9
ty2++HfA/7e9vFLvJvWy3FbIqqxyF1/T8Oxr+TqO1/W9DPw52qIq9dIZz4DaH8ubSr3E3x731Zqm
+L1EbRlU9ehlNDyjPxR3YMsp/HPzTVm47R7AOOFpF9nNwsX+oBBX32fSUy5u+uR2JNUsrYzHoCWp
v+qdh7TZ6bv+a3UgrgZ7/pkKnBg9wJdUXnXqFl20R+nT8GId5SVX0lvxnVtYnrsDFTQPFLtdtJf5
pXnA5fB30Ar7t7S4yCtPEwiNr5FelMwrXbvJfZCBa4vcyK3zQsGD8Zb/WZDyHxm5/9cCQMqRJbFs
rg6vyWsd/RLv+fl//GloKAH7FxEdEmOkm4jPHzuV/7QzjvOvo5XAL7KI0xL0wQL9O+Bj/Uuj1pio
DpdxjAoEk7/MjPwvYprHEjzKZynFwgqp/4mdOSZi/rYyhFYpGLOpnZ9lK9IsjVJCGMd8nHY70SCu
K+kRALd/NxL/DjC9R3b9Gof+6+d/1vW9i0nWhY0HkofIAJnoZ1E0XmnyheI8yLJAtTw9UyZ4jKx+
8BFzhhNJj1AP6CvwJoSFiLZtw8Q5U+P/awD/7w84fti7D4Dhnul9jzBVrT74LWoM8fek/WQWw+Vk
XcttcCZlsjANc8yEpY9BHZpl45mMEbmaTTihNJpVZ9IBvwbE//6K42PffYUTlprgqt14fkk7iEjW
iXxAjZDbKsv5rxX/wTwvvf8s5u2YCXnnNG88h2zOUe2Lpjoe0rqnf37p/Wdn4Ais3bKbglXaiWFb
FygrUnYWbCOHk8+yYunPIPYvMez3y/UnbOKjlaT+OlAdgXO1oJ/Eg9uzR4xKQpnqLXuJN9GGk8tN
VsOaqtFvbUSKbQWmyd6mLs7pynLNM1O1NJKzMgwu4ToEbRLkZag/C6l+sUhDWwCtf28kZ/s9dKIs
VApysQYXMjpigpvSbDlwBgVF3fbMplmYLnmWhwz7NhnxvmtPdjqK7lDUm2QYyk+2H//eZ8jH7fpu
QXMhDvqua2uvC4l8laGHPAC9w4CNKRg7PVI/u9c/WAvHYPv7Z0iprQ1ZzlAVjaRSgUTLzc6Y4MCg
TGb5l12pqD/iUOg3Sl2KXV1CzOqoVeVo76eLeuxiFC+VwPgM69t+gYMMY2SK8VuKVL4QdQoXPI4K
63VEF+feaagVlAZTPMp13hB2rFcgO0p3oNh1P2kNcD6SPlsUrBMvCqToIqptAK7gLWHwcqNC/yyd
NrbB5SkG5u0O0pSuJ0g7CAFW3U2gOeFFgCzDG7LKdJT0NvT3lShU60EypPxK82txqAeJeGEZmvVT
U/rTpzLVs6fTY7lgoOdACWInaaX5TFfh2HcQQg6tOIfHWFprM9NQ1oaaUbtRe+oRqW/b66Z/FLm1
KuszJbRL7z4zCa02WrFF2TsCpDmFkzUEonhMzxQg/5oz/MswzztupqL16xSyo0fp8xsKSN/DbEJP
KPoeS9ZrVyPZptSe7hSPp+dhabCO//7dtpG7eKTWGfPWAOlEknBovmv6bWIaZ46xpd8/GrV3v58n
VDVQGkalh/8VDraXUQYpF9S0RuvTH7BgHeWZ+UKmyHYGqoK8CSUeU8KJVnZJIf/WMcP17tfXByNs
Z23IjreVYGNx0+BUI/zkr2opPWNVPl5N2ryffagrMbWdwDSWPg5/4JOhGbXkzFqd5eD/73oiuf3r
F6hSVoA3CVhP02Ru8sw0tnidCDJbCPP0bQ7h0pHHC7Mqo2O6RPN0BHHudIfgye9MkObMVlg8mtUg
/BxhndQ4hFazKxHDnHLnt/wMyDu/fh86TLGRIRPupYa/raf8uQr9b3Io/0d0g7+H7zhr79avqItM
R4an9gIz33QQCVs7ObNyjzPwz9PkHx0ssCEoFTd6djPaAb6FpDF5egfide2iiXVm/y2trpmtSuuh
oqULYzh0x277q0qcGZiPNzZXkV8Hxkf8rU2OP2yipdfELxTxewH9NIi+nF43S8Mz29jFoOnpqKW1
J03KVWY0+7wL7oZJ+kIMkWpU68wGWRgge7bDTVmZjLBkeZZkRqjxqx6IDOdnRv9j40Qzx6+DpAQS
p7UV1x5otoM8ZfdD1XDrKbMztmNhEuzZ5k4CwBA6Pb1eGZRXltpe+lUo1l063gDgvz89D0vfMNu/
SS6SNkR10vPzr2U8rabhhZvDmQFa+oD57tUKmIMypx2VcxsRqF4UZog9QNCK6zPlzEsTPNvBBcBk
v27ZZjg0JqR0FFbPjP7SyMwcjfGYayVfhaNBA5quXDLXK9qBzgzN0nvPdi5FqgllXAxNNZLSt5vM
o6/t7fScqscf+cD2zHuM0AWp6OPi1RtktqB1GyMRtHwYN3T/A68f1PBWq5Pkq5/U8S4mM7xrRIF8
BmV1O32auntaO+XX0e6Cy0bU1NB3gXkxIZVN64udeoGvdETzAvWqNsR0ETniHKl6acHMrMIYhXED
M4TZzIjSpdVGyNlrNx7VOJvm90zbnPPdVj2KFCOt7NmIROFrqEwbckUrdLbOLJyFj7BmZgFVZnWy
7L7xJB8xs+oa3LAbjwJi1XjmbFlYmnPqBVk5Wxcan+D3kf05a3LlojEz524os+DH6TW0sD6t48e9
OxmHFsaTn/KIJuwmZLFQU37VHLQRT//80hgdv+zdz2cOOg4KdQZeb112VIWiArAuCFCAF92efsLS
Bxz//bsn1GZfKUD9G89S6/u0MFwhd2d+eunlZ5ahEmMehxNBLlNCES+9Nv1sPSlsDtpQTr/80gTP
rUOLBBTpYZYQUmRUEricLKsjj/70zy8cvtbsdLezPOu7LGq8svqq9MNqbF60IaXb63NvPZx+xNIX
zHZyjT5B3RUFcbRBBi5bb1KRf5r08v70zx/30gcWbl75PElRp9VNCqE97sdnP42VnV/FzpNcZqSh
Sf8h3+ArV4GTd2cOmoVJN2e7WqjI3tu5j6cdhF9pZ0QclA5sCitktyyVcyfmwszMYcZKG2rIG5g1
hQrKKkK7xDBfzcJxhTEganfmUxa2xrzhxXcCME2qg1+h0q9VNdkXB8G4Mwfb0jjNdjYJ/CQtG8Yp
yp86nc5nfze0X6agOrM1ln5/tq+HHPiUkfD7Ujg1a9rRPbWqb1DH2VNDsTu9upZmYbbBS+5Nup8d
Z6H5rHI8j8JatfKnevqRqcGZ71iahNkWN5PAbwqZZxCELyiWab+Gluydfv+FzTcv5tQmJA374/uL
/CY0YS2MyHLIn0//+NLgzHZ2mPVmqjvYptqS90VNUkl5sklRkmNfB9rjbz3EmPntiegUs3cIYBtW
4Wl0E9np9LUaKnQZuuy1n9BvOP2ghaEyZts61GIUVhK1RpvZd+0woj02cVXLOvPzC7NsHAfx3Slk
NRlVtTLpFpHTZOf0+1z1zyzSpTc/bpB3P004NBxR0cLJk2iLg+NdGnQ2pLp7emCWQgtzCrnUOV0J
roa7cdyIz10HRVUkleUmUqneI/rnwhuGcBIOwvmkJKK+SAXTo9FzcGaHfBwr04zZTpeKzimijKnR
nJX+ao1uHGym1NNzV6rdpD/zlKUZmu111KIKqULjzdOt3L5QWwrtWr9Xz4zi0iTNdrnRm20ihcz/
0GeXqTB/xJl0X1rt3elJWnr52UHuIDlpNuNEdD9Qr3su7QDhR/PMuy9s9DnlNUICcHRMgiO2QKVK
+8y5Qd0Tlzf1iHOvz+yQBXs+Z2YofasiXmiXXlPF/gbEublJUkvfNb3UvJVBJ535mlmf0F+xHn22
06c+UUcxRaUXGuU+1ykLk8adA6FuDFABG4yNEyXPVjUd1YHpcKU5sa0+O+UZg3as8//IY9FnlgAe
UTKp8VR6chOXKDaqqAiDCO3CjZM7AbXFeq6j45sGxkHTCwe9LXVKN6VRdJe08NqfE9uIX2JZsn/4
Iz1LqQ3WrA1T+Qbp8nQzynJzwVLmKpkmuItx0FAJ3H3pdK3ciyiSfozgEQQIfdXZIMI5POlgHFed
2cnbDjndp0A1ekSVnempKNXQk6leK8/M8HGAP/DV5jzWrDKiKUReziMxzBvk1eOYjRd+PuyyMf40
9cMB4azfu9zNibqFkUrlKIIKda3GpIJL+qGoxm1iKT+aOjjTgLOwL+YIcl9tprFswsob0CtclQXW
CNGedJUm6g7tKNKDyImfGbsZ4OLvVTszTw7rBmkBOfOk4KtQVRgPxgWtuKtA1i9C7vZqgCwxU5fW
vTt00yp0rHU/ELAAOS0lxrY2qJTV6zObaMGczdm2GnnZrEAn0gvsCv1UrYndDKToqleTs+fO0vDO
bForrDBsEyXz0rSRNmhTKLvRoW2Xgi7tUz300XZog2pTV4DghEisFX23064rEmtTyUO81frM8OIk
id2aCohnVeVPTm9a3mmTuzQEM/fHbtuxon498UQttWuU5kBaQLVyOweE1+lHLIyANnN+uFeUaReN
CWkJtei5lhUOba2jFj3CXO12emZUvdu2xjkFtIUs+D96ZxOUEBHHLXpPD5qXQC3u2rFbmdoDrvze
hEZdldmN1o97q6i3Wa5vCtr5pqjdqlbwo3eStaZKG0B5K6SqN5EslyvTwujEEFQMWhkSzyjjM/t7
aWiO//6d0wM9TqqzzlZIN+Q3Y6/sMpHt+yK8MlPlIcPo/d4MzHwrv+p904SvROzP0oheSulBSE1x
09uNtS6p36EAS2nUze897bjU3n1UqhZxPQpZ9WiTGg4tlOVrqu4K9INM48rKLKr1pd4azqQgFw6i
nwfUu6cZIN+o3LBVb8C528lW+mJHhX1mfmbaV3/Zq3n1YpU0fiHJQvO6HJm+kKKAXRtIKd2npaas
EbMMdi3hh/uyNCNv0NTsIpSAAA7UsW8SP/M3aKc60DgyOKanR3fh+JnTOpupGbKxbqn95wWc4EpW
0SeqWaMjGGuRfCYt93sPmhkurZbRk3YSjVycuDbze22KYWqErtlBsCG26hpS/JsWYmaEDPh9mtME
mtcjJBJZxibNja3CzQWJ3evhP8P9/zWXc8ZcnfpVooWm6vmhILKuDxI4O5NuuUa8IG7+tUfK/swW
WFiU6sw501QwEjSDqJ5eFIAAHZkablvdnp6YpR+fGY0mIriNNpfqaaWI7pJgEpcOZQRnoikLJmmu
YBfaSt1IqHyBQXWG7USx0qewdmBdlL5zCz/HetSGOnv+vU+ZmQorqcAbd0Aiev8q6tN1WNVnZmDB
D/95NrwzC5Ne2YFhVj1yDtHKz8sNpG/SHogfqa+n331poGauDH3MQWIqeeJ1wD9c0df55QBMXAXb
478hIj0+ys7kKGe2/ZK//zM58u6DQp0uwxTFSi+ahOnVtIm++UNfPdE+NLh+FopdLgN7j/pISVb8
l9UeFSrh0VJSozvrBCj1CcpkT3/7rGn77700Mw59PaYThKjEk2VN2vqxOuKeOqLXUGIOAKUYtYMU
Z6v397KdH9WKua58Myp9OhdSXnyDmc0QehRBFJIbwimd1yPKriTFNhKVva5RzZFVH+IZLakrOR4/
pVL7dvrDF6zvvCC0lKAlVo1Mf4qW+a6TR/kezJqxljtZ8qwhlK8RI0vu5FIazkz8T/DGB/eNeXVo
gnpAKmSj8+jYR8NGVEVprvocEfe28YNdp0n5JUUl7oQKWWZNXu9ohDGykoKyUuo+53rz1kSaGazS
IlJAj+kxXacp/XTpUfoWx7rc4oXWOx8n2EX7MXZTgkcbXzJTr4Hud1U6RfnUSIN/34eTcUMLIb1x
aowXd2Y1HXf7R1+o/uowSFKtFY0pQbqMkFYrSquoUAmX5esgi8q70xO3YA9+hoXebZ+kzzMY3v7P
BFB1aLioHiIjD2TqYxznYKQDciKnn7T0NTPzXORBLkEeaL1Br6SdlQa0kOmSWCuZOBcQXTgB5uW2
CRKBWeyHrYfo+KtmjdbnOup/M1b5k1H/bqTiieSpVlmdJ6dadJGlLQ0Aeoc0eZnWh8gX4lavx+aM
97a0n45f+O5hldwiAuiHPTUBdXqThYm0TdSA+0E9TdNVx63gQgb+sk7Mvj/zyKX5mdltnca6XpLj
3iu45e5EpfYu9SHtNtR0+8wSmKGS/jKPc5ZFJGsdesMV5tFIepNmlmjI0foOfCRDM/NGcmoUpnG8
lTcJs07SSgF+6Gijlu3gELUbpavPAdIW1sq8mHUA+6VRT554WqFunQo7IaIzZ+zST8+8HBSzq8kX
AXKBsukqxbcIN+f0Hlr65dkemqwKosSEX0Ce3I0qgZb4ObjtgiE4NkW9X3FcDaWeMqlmr/lWt2lM
W3KNsU6RmdSGG7S8gt/zo+Tj8nu3srUgzRG+xnHKVDnxSlRV72TEau90bew3sCWDjZ6r1f3p8Vrw
ReYFqtTh9nZpjO0+N3qaHJtj+dTYUqflIHCDluhI5dCZqVnYPvJs+wSpKueOKuo9Ddo09YdB195a
7SQ/IdSRPJ7+nKXpV38dO8JPRmkMRfez+/Khgxm1Hjuz2p3+9RmV+a/dOa9aLUcnFXput/sStd6N
Ddl81bXSy4ju2lGKUtqaZRJs4ziWL7VBVw5G5IebPGeR68Sm9gYtt7cdIIRNpw2N6ySyuQojJdxk
vil2cAzOcYCWhnru4tD8WsD91PZS1qjUvbSWdK8TEfT6sj6HX55x3//vYKDL+etYt70T2jBJ8j39
CeZFTAfQJtek7EJF8uYqRbH0s4OKPA3MTeE864nu3yQdmT3ACBPtX0RVSEojkxEIJE0v0YtoNpNv
9MkaYke5E2ZGx/2ZaTt+9j/dhH9Q8JO46GFCsHNtsuWXZi2sdkX/kSJok7OSNQTnFMkWv11nqiiC
ldanRrWS/Eg+VwO5EA1Q5+V3DVw0dcyibt/7rfpML7vauAncDKCTUjW6ITnKS6fS9Tc74HqwbpR0
eDK7Vkk2wskV1xd9t5MVLtV0E9RE2X5rS0IN/nUKRZETRDLZ/eZkDRekSw9NVGHbRms4M/YfG81/
UNOBl+REqTp2TK8qV0Ko1iHQ9OZLQWv5RlVjwz09xx+veJpXf/0SoxFoxg9Ju/ex/+44ZNMzzdJR
sjJos/dOP2PpW47PfmeYOzPLg1AwWp0T7CxoNS705wlBjHprq925PpiPHRt1zu7q1Vh18rbGIito
Z6+GWpevm6KKb8NxGtZJruWbYXLGdRqqEOZOf9nHGUZ4ab9+GQVHkN+ytt0jiCU9WJWeE0DXBDAN
OQVpLBT1i6F00HqVuFegt7Xj7wWlVGdmsJ00LRGpC9u9JfX5uIY6Ul3aViMM2k5iLCN3FP0Bihlx
qlhQFLI5/cELfha6Jb9+sePbnRaUVoOmobYZHS2+bNNRMt1WDaAhVwCBdmYVVZd+JyqX6uXMNbQc
ZCdY3hjQPKSA0y/y8flLt+Ov76GTWHY6sk37hCPg2a/72J2MUl9HeSe7uh9VGwdX4MwCXpjmeR2t
nMOTjxJl2otY0i8LR4XY0gz1hQERgU4ca9o3fhhvM9gW61AJxJlv/Kmr8YH9ncPQAUbJTtuZ/Hwf
DpuirpsDOJH0Xo1CbR1YpQHgweTmmBadtdOi1t4CTLe/GPGYwS4kywI503erQM4u5DE075KoSzdy
nKYvQZ8plBYOyUXa+NJqMtXB2kR5nTwNUTg8jb6jPhUDEkbAooz8JpPy6dMwWfnGECnImUKKD2MT
ZDUoId+nPMTs14025q45ZeUF8FjjIBLf2Z6e64VKAvUf5FVQLMhgCGMfU2lsrXR7ar6pepbK8Igy
+zH1xeg6aHo8Dia9/yDra/tTZuTORerjp53Z69pxiX80G/Olz9DDMWz1ve2kfr9uVY5CzrzY7tZp
OgVveLlR7JqFj+zn2AdipznFsElTnX68spArd6q6yFkPsMe/50j1PE2pCYO6hTRpr4QgtLDKHDU5
+KmhvvSSbV/HfpTcWw07h0bhxAsjLTPXWjGkr/Y0RTW8oha566GNv8ZNkt62na0j3RxbZ7pklzwV
e2a4cyn0ZdjG075E9OWbH5TNPkVQhKZcaTLklZ6G0hfDRFe4UFLZ66NW/a5rcXRA3rW5VxuLmq1G
M2zPyTp1TYzTOHLSaO9xCll+aRVuGqcXyMIBYx+92ncHjJ+qiZ/j9+yBO92KwX6U1WRbaLrb1EA8
Tj9jwYcFRfHrQzJhaZEgHb6HH5N0Xp3SaLCu1Gi4QBxPo0Ff7qVbSTa0pziVgMQb7LtH2ynlR45x
+2vfhSC6ypjotN3ojlhXhdrScC/X44Zi7ua5k4I0XhHLGh9Ov/FPgPJHC3bmzWadFSZT7OPNNnm0
I2duwTaVpPTOGtv+EqqkEa1g5UvPfQuNh4SwdmcUZbwHH6Hc0kqBUpXVVFeS0Ow9cCUDCqyWDv4q
1gToGl3OX9RRjW/9SVimq5ntuFFKelUkc6ItUO+jJtr3Vjj83iTPy6596WiP6n7i9bThm6WN2deo
kuR7azTCS+KCwzmnc8ElmpdfD0bWlOALp72mTdIneMzKS+nU/mdC8aV0bjUtGJN5BTY8Mz+oWzrQ
q67O1bUuNgldCBvkj4fLgn21tsdUbMl07SgUuLCLZ6i353y+he0yL80OyiI3c0fKiKPLtPQW5a05
hLtKd6Z1n4TPp1ff0ijOt4tkRCaS4FRXwnHz4EY57qibE3pKFKb+1iPmNbwQI+th1HRllw+JtZua
WrnOrDTdW+jNnTn5F75iXrQbTFZoFtDndmo8NlvbkuEXhlPl0eB/jq+99Iijh/POeOGdJU2YV/IO
jNPgOTWsR+JSzrYK0nMtr4r2kyX7gS2wjk9/9xR7aNSytcxw5wRlLFzwou1zQK3wxuor/9Gw0/ia
xaDLG8Cn7V0Z2kfEcxBV33KRT/dVWUs7CIgT4MqjIvXqGOPy4jIb9FVUhCrWzjGqq6QPJdVt49Gq
tsokJYcERo6+pZUBP3AUEhzEvuLSSsthIwGU7NofvshHc61nGtqE1LmJT0adyd8Lq1L2nS/CYg2V
KQCiVOtSvCqmbviC/Kh6r+ZZ/ASIwgQZWg+wwA1ATns9a4cNvgiVKyAq7vxUl28TDskrGFP2WhRx
+COym3yDXkqPo2wF0k3LZZFTqvbLxm1rDRkLtUnjjZwfiTaRUMjAGrL8UCLNpEM/a+l6VuzusSgq
/yBZQnuobQO5hTaqbopY7ogx2jrqFtGEdPTaL6vusrDMcp+qVXjgJVqYujKAlbKU1X0ZH/9T1G7j
z6VZaNk6H9Lhx2iw41dDXBbWKjHHbicSOmQPgK78gxKhLTaNHQerHDbtwZzU5mZQcu25tvRgF5Q1
jPCkdWCzV9zDv0kp6PSMlMJnpwqKZ2vM8lut0TTPMYvaWkN3NK4MfZRW4E+VL2qn9oiLarrnp4F9
rcelVqEsp9VXvmaJW588+A/IEGT3EvtCD/Lge4wniGoG7uencGyaR3RRxyd51J98Xwv2UmwgcRNY
cfytUGn2iTRnvFObXruy0lzBKQqOGtDgWjcDd9svOfYBSYOq8B/60TSCtZpV+v8h7MyWI1WCLftF
mEEwBa9AzkqlZpXqBVNV6UAwE8x8fa+8b912zfr5qI6kFES4b9++12tQVvIp6O5Qt41wDT5gRtZn
3c/OqUsDu+SrTOK10qXor+W6NifuWPuWuHZBTNBK2Zy5Vu6yUWwZeUwdUm3hYLTlnrA655yI1Yf1
w+7CUc7mFrteMnzx+ecgXwj9CgeB1SF06JLrHdsB/QcqxPCdrX2SnysFJTBC1FqH0DcIVg23DIrf
fm1Npjw5dXk8D4HMjnnquA82Av+K58ZM3sGbt9OeJNDkKuwSuqqdU6R6BD72xBQO/RgLZ/GcMKnh
rEeOEp7aNWUF2wZs7xLakxyu6H+SbUFBhg9iyCpjnif5IXu58UNT+ruw8Nb2mJKFBcUoX6DR9Yn6
8gEqn4CxJTqEi6IjTaZ/HuolCB5SNSSv09J4d1dMeukIer1knVucRF7bhKQ6w+BERqXleByzhKgg
VoXKR9+jHiZvtf12pw1TCwW3sVe10ve/iL3+E15rfGACbdmO9u7DrkXH2dCIf3rA5EFQrV3YUdFV
9vvsqf6bHFgnjS0jbZ/ZqM7/ghFPLjx2sGG9e5tVDI5/nWDjPeqtLY+699eIk1n+xXDrfLdKjQA9
q207aM8XR9daJiOail7eKjSOt8FS24ejiLHwqZ5/LQFjHIqJ/kNs9ZDF/YydMKwXq4TkFOQ1pCmd
Q8BSUrjxRMby0diUJXYjxLngHoWf/WGK0e1Xy+32Q0VwYFwWkA14mcT2KeZs/BmDTbSxC+6kDHsW
x/4zCJM99aQw7mpfNb/QRfo+qlezOlebM/1p/G79dHlFPpWZGLcqa8erkTnBJykpy49kTWSvp5EI
2G1NrUf/HtgYzutG7T226c+YioFQCFzdv/ulkTgghsLZ+UsSvNd+2R+1MqunYBzKi0FK8uc2KZL8
Gs99VeWUd7HfjgERxoErwqARw+/akeOenNMZobI279EpQAjlkvv3Jz01NF+VlHzebqAujVlYxHoW
Fqv1QqSTJEVrXS5BheDC+t3Whytb9yQZrltxaArZvrtVv+KESjlGC12+54vydQxTXH0kcptl1CZJ
fQS4vV3M2c66iAz2jfSujpRdoDa4GEKTlGEj9FtocvvMkeQez11l2qRemb0OB8uZchSHqvkkInhK
j+VorwRulJ33TnKwOG6Z3/xIlxxVl88qD3sMwzCl1qYnnKwqPgXF89+ACNQkkjVnQVtm81dPvPXf
jEA/Ah+tZHknTzq99mvfkEHtihehxvoalDOHQW+NGr1a5voxaSv1IGbPJYSms2c/tiSxrLF2g+m7
KheU08Ru+fH5nMY6xvHPX3XgTwnfp6i8q/Cmba+aLDnjpa7/+GMB+8OsTQSfIV0xuwzcyHHSrOmh
FvyUYWXp9qVLRr2TtTG8Am5oILSWfXmavWDZImKyiY12nG3PHeHcaoqmU9n2GE8L+lIVltPasp7p
Vs/4qcxv4iacI41UE29bIW/czdujlB320bSynmpUg6g3zOpUgCvfe6xAPHhWbp62pht2Xl2Ue8ng
+rI4hrhBgCwe9WRC/hpa9CLu5Soam9n4VXa4B615lYomglGoJXAVR7gXnSas8rl4IOAXQGErRbNX
Y1PFzJHqnfJ6HkZHyGg2HB0nnuudy0Bwq3hV+04A77Due08M9Fw+bq0Rlaq5JZnDI+7pJE3Czpy8
dyKthyTOPUJ5I4+8qS+4pJDXYcBuvwVJzE3oZguGaua0+g5GILN4CZL8RqytF5dkRO7atK1glVmt
/auWbf3YJAaxeVQrK0HE8FSihuADIvdMI3up6Jxu/LHUtz2kOeypcugf7clUMpSiDk60UPJX5Qac
4U0p+0eC1HEJjwmZXzDAtPeihiDdmZu1PfeZ8E/AlhQFknA7TY6dk7yncq3fZlxweA1cqX5Sbq93
3Vo16aKG5nVr+5epm9VTbsj5vHolYDgr7dfbyKTuQ69VEBlpb1yWylx3U5v4333A8Q8TFdtkxxu4
N9H8Se/j8xOlVFHisvZL+C+/wEpMK4GkDQAHwKrG1ppRm1G5gV4Z7lrAvB/XTpElVAafYzE7r2QO
969gR5IQIJH4VbdusTd70R68pS92stDfwNbc3/MqDFCYZdvFbA055KqS4fDiOWv2mK4QufoxtY6p
ZxZ22AeCEqUrnZHYvWl1Q75/cNtcy3jSnujSAyQCdwmVs5Da6nr8ZU6ON4gbz05VxXljj9tDQyj8
u/LyYXxbJ01f5iTm5u/wb5BJ6qf276QT3pvBPFuEmTmkTsjt6jSRcE20HHflYSY9frF86KrjcgJq
zV7/FCwVOzzzoL8b3zHaV3/x1SEbdfW3YuuFbKgmUU3EbYohHPYZ4dAZoIoU8sRkvI6pOfQR/onG
eTfabZHHySGcMlxXZkNKdeOud4dxJ63EeW2yTMdVNkGca6GUXAtIxvtJBuwlBLol9mbbeiqjZcWe
ElRr9jlRLu8TMRlXvRn+s485I1p1ke962S27wRf20YQ5aYcKgMp/o09QrMVPdVQV+nI61e4pX4Yl
mnBffecKWGJW19VLs6r5XXMCH/y+F1fb7ny5G02n+FXaqr5Nvuo+Et1un0SxZaeFVNiz62t1KkGS
R3ZeW+fWUhajHu4W0Lvd9N11oCjS3P/o4KN8ckRWJyCtBuo+l1LjNvXvcWm2x7qb1z3XdvLWDal5
NgfVXObeK47mZubPvpKboEqSwTEZJ3FytEjfBV3EO1n5NefFavOB6nIPdZmx2upaIIJdkZ5SPqDd
OnZZHXtsMiuidKv1OXUUXLmiarYX0AxAuYwh2+w44Bj/WUdOhBwy1A/cuTWBZDe6zc4eLSt2PHe+
jGZZ7IpOQODxK92OUZPAxYkyqQcEzDah2dDK3TVD0D6vepAyFK7RnTXh70fDNDP0HC5E3Ga1UufN
EOK8Otn42MFVOObL5DqYwxaQPlriZtqmcnmbApnfehKmLxWDyJT1U0u+NMvMS0A6dEyQxva+ZW7x
y8gW861srQAXVAt70iWG8GVQbIkkQFIeGkN3cAytaccVNURz2ztnaczsv1V5Ig73q+EUzHp49lzG
tlyl+b+019xx2UzKuxLbbjJsdIEEZ/iyrIQc57lfXS0S2Q9rmyy7Ej4xYdSyHx7aaggWpo2wUNyl
LPcqcTbyCEbN9vdwB4APsr3pZM7NEAHYuxCNSHp50LTGtQeY8+INtnOx52F7KJPUvbgQlm5kNJVx
wBnaaDlBC0CwVK6qy9DPVLqEbD/OT+lGLn1ejzi5HDqdU+Vn7U82O1ZMaH7+zyAi+JMbm0hpHh5C
DizHPoqZFmQWqTzLPF0+htGfj3MgMsKa5/xlGUfMyTWrO5gW+2IuIrMeSINWveFfyUxo4yxL6q9Z
GZIM0tqlVlYrmRq9t7QwNOvWDInqNqwQil7w214M70o4PCGg09If62S5i99z15jhPfwbaSlRb4u2
u/3oavtDe0Z5oP1fd0xRt6PR1d038klFLZu1bMnxgKp9O1Qs4W2MeG5crtNDVxjBny417GOQpZtx
DjJz0YfezLN/mZ9NduwWTnr2y6V4yInCO8llVH8DXxl/gjRfdzVbSZGDeD+dqa9q4rDKwLzObSFO
taWDo3/3yLDGn7xKkTXvHYUdN4vfNedhbdkTMPppZ/dbHnN/qSMJ+7zhqWX9W4zW/pfn9NjbVDgR
YMDUJ9evSfYO201vTjHXt6TJGLcl2rGWiM05K6oHAzxAkhcnvqu+Cu2bZx4GGd2NeGEqmaNJgW+M
Z2o4Lexw7lAstgeZSmiF6eY0bMmUwfLeWUbxBAlEx6rwumvWGSzhDlWwxwRqnYFIpRc/9XgXeyf4
7YtlaOPSq1QAGCNrybXN77JbT9h4GTdc9MBiW0vvbWXPj3oWGdBS0TYPU7HhW6nSindIW1M41Uu2
y6i2XzIcY3sYXOlT0tfbpaRuvOpRzg8kt7un2QnUL7WVa9QUNisVtsgjl2giKPJAykvDJRg4YySZ
dcm6b/p2OwimFQebDUAgtfPKo1kTLHnS4C1rJupp4YSFKfrsIP2ghGdhzPnBLDzYnl2a/VQeYbcu
+2bnNM/bOLfU8lIFTs1eZzPt0mQN8IvO8ugVarmu/uyQfQsm5VB3U3C5R8uzqOb5/MNFZxcyNOh4
Pegqa5O4TwTHrwLFaUNzXmX5WGMQgW6aWOfOsPH5FAu4D9sVN9fN9T+3cqfq6kxS3MhKH9gAtLX3
UYzV8OVYlvgz67zfzyqoL5zeeJRhH7RDmE0LwwJSvDYwIhypf+Gi4KqyXZDKxbq4RByo7lQ43JqL
3Yuv0ruHEqRIm/6TJFRe710sCj/T2k+P1qjqU7Cg+lAluoEXEmwpX8yCmhV8WVAfWTmHfppX0wvd
h7QAlKbLrkB43dNTzmc32fwzQ2Rjl1RrcHb8av5qNyN9ptoZ9lseGMT9ls51G3T2C93bAchhBXqn
Erfgjs0YgLkJ63l9rX50McAJcNiKfXRIfx8Zt2vnwoZB8+nYU320h3K8plYl3rIFKTpsclfsarW1
TxZsiHWntBaPNWQTNjyE8TBlfncA3DaeBqquGZkmGG6Y+7cb+q4F5mVe3hV+V0gHsgoeVpP3mMPX
2RVsxeKkaQ2fjZ+muBEXn447xS4Ws0Vyb9uoXZBAw6q6EzQXcwC4DD0D8qO/1X+q1m4+OQPN24yC
duoxLz65VBBfuaWHSAf99iwDsEJOnvigo5QB7bsDRExp4L0HTe546AFecWm6YmYerXAfDY1bozJq
+7GrWnNXbJv7zA3jvvS5IKiEOmf9ZChiAUSgnYsKswF/h9hl7cdisA6zXdlHYvHrS6nN6lmNyo6k
srAJy1pfyqW2IpdDMm7dlUNkK60Xo6qgx7uN+pfWlXPpOrX9LcaJnhhSq/s652ACgm5ad0k9W2HW
rdtfqsksnJZg3hEo7uwc5NZYmQbUI6+RGMx6dtp5hs9TVsIydhYBgqXodnUn9N7UvShI5LC3x0LW
6YfBOZhF69jkB2UvE6wOPd5YzLpzapttp/OlmUPZtdRdBXqwl01yB5Ji4A3uRnUo/BnHVQE/QBte
yiEvi5eFeMY8TEE8fAywLy9TNlivYKf4SiPxVmoyqd5UVc2POLV6tKmJFNnaoX9mzowUBO1zd+cI
yGPeIM6FVVYWb0FqjH8FruCHZEvbLDZnntjrGhQJVWc1+9HQ2kiFc+GMty6h6o4q7g3eX2L1Bwue
07z0oDcx3lUXPw9GeTHuwKq4bRyrxiDBYTZpWT7ZYJHgPlvee1ak6jhgFxpDnfV3A/Yw7+2kNo6V
CQIC0yqe8hE97yFH9jSiuQmWj7kwgzIuG1w5lvbdRzTe5JWSyHopxVBiUOupgZjaW7tUpTg166JX
KNeeKn4jNGY8r2Bo0dO8PDhAle3NODOT0kL6mUFM4Lo5IP5NxoX8y8DfwUT2/yxmkz3agZGexKjt
Z29u1+A2GIYZWxM+8jd78oxgn1nKBE5kC3t42CZ/Q+O7M9bT12mwi2+ltuVAB03TLRYHA/a4mHJA
3OvLT8vwnCVseD3Td3b2vTaeCsNFzYXzcvXubbd2jHsyFq9mgnQeZYpF0gEw1mlhDnBpp/Lepbsu
uGHhzFdD39HZfu+5OzM1k+nBM5O1Oqaay5MWBo5Zkp6cxJhKI0x4UWPTxR4MHVjxOhadBNfNfX7t
AMbUL5atmvekQ9eIfZ0B4c5XO1mjrMnRGAPCF/9VeQ+qGcz5qvmAkBXO3bKyfGyvxjru7IpRIWsu
c4YpM/NIRy+yivmkHcDNCgV2hnd0PzVHnU9FfvCgFs1nZiRpE6bzXBm/m6plOCbWas9VPP2TlnL8
rzq3h/uubGtUrFwrlzB9T2cs81pTu52mabZeFZWYuSekA5I1N0C5oWlo7mOdjU6sgJDftrT3shDJ
VdUoYZN4gRfkfQuXyiCc3FXdHA/co72tAfmrdX3LlMr3uueh7aum/sizvIhtRM7Yn8f1LJKE3mYh
3V2SnGpHk2+gmS9O76IDgEAqQ6cUzbFyjGQHUguCuPRKGsRmFFUYgDbf93pLX3LR53fwoLbP1X2O
tnicUbpdy/1ouVsaYz8YHjs/670jYkoKvXvN9K5ypu6r99fhB6G134s+cYidRVqcUiY+zP6hkPSG
AB4qRL6GXrpurL66W6zHtCQ200MyeyzVsvzXOUtwTMd0NnlJa/W4NVRBytwwQfQizQ6cbkRRE6Zz
mPLN+Z3NeX4c51X9roGIrKGNc+WaJ+34G+9gcbN5PV8ymfcIf7L7gVhGhuaotr1YcoUBPTe+OATb
LCJzd97Nk1mcMy1n2jHGMr+dnDWmbR7aH7GR14N+fLZYbo/YAqNUgmn/4HTG+mOj8LiRrYGDDLnK
9tAcs8OQjzBKHARcP63lGfVm+sttMKOP2ppzhT9ScZ4Mr/ueoIhcCm9IoZNXXiNCJ7PmXxhdnIyb
kDyOu0UvizgakPFG9kx+WnrATbiEavWh0mFGoAo6k9VekBWCsxbyTqWvtPk61COHVSLhbbmJ6oHP
mJm3m7ek3VlZ7qMNe9tLz2z/YcXl+tdN/JQfssKVMk/GIMNOif5cD4u974VukWIShme1MV4yOtD/
BGXXDon3fhWuSOJDKuUYObJs/gK8Ed9e3mTn1mjqb1Lsi7+sGPbHblpwZCaJZ8Rj2Qv5/5nT3p0e
/9t48/91gLiBlQS+rg6mWsyTuw3O7s4j/P8ZkNz/WZ3+376B+L/np7jshgrKen0gwLlDUvO2W2WB
OwobZa37LOmcE2Vg8z5uAIxSlovPgZWvZ+VR70K8SikKetVH1oy2j/FiDIW3MyzrdUnr/ZKU+2T+
W2yYVuoU/TzDkUUewFQGl4qesC/GQ99cCfw/ckrsNlBishRxAN8H38/OJ3NclO0zG0tHrfurTOSH
x9egsWG0TM+r0dYhlcA5TwFjT0RFWMGTr+ad3XJgD9mPZ1MNt22CkNci0t1tfOC91mXftkuklu0u
wxz8rL7SJ4XGiKBBO+SBRcutIMwbcUoTJL7c/cqo4Hy3JHiqf/eCljbZ/1eN5kNdIH+1+MxMTiEG
PZHh5OGSGHtnNX9y791o0rsF+uyvFubu6VjeU5ldMk/KaucOL+XGiM3srSHMhyYcuuYitu1NzvO+
2sQNSMA+cc5l8qeyLXBi85fTt3+X5jaxNGXWOrbKp7n8z0n+KTRZVN6FeoMzw0IisJiD2XPs9GA3
WOIThXPUqX5I/fGnNtKwM9po440CfeFZ3U64h0EgjAVvPWp9Iru4Kp4L9cuYksiqbuWQvxWNc+g3
5hzizU62MNXEeSLrrNaXIh0YFBy7/t6+6+qTrVj+UrUXZ757IseR0Qicua2I0/IHGF28Mhg002eC
sPYdPqG24aIZMfN5MpK62i10H444z2XBrhDDiHH5Y1vmoTH7U2Ivp1zqBxTSUKdn0f9q1mnnlcVB
1HlYLSqcgz9j/S8xh7irt5cOvQ5BKMpIaOl/mFAgUMAcU+d2viUBYadjpZneMwsyL8vwAYv84qJW
iu13KYonmxZw/o3owzPJDTVUTCyNuEoPKy4n9rCwRnuELrknG3gsqitHy1aVkT9gNhmfdVnHXfKD
HhENiftQuc10GOz55PHIeiYPSgqkKYGl2CRvzvhSI98l7Kqx2MO3aEMzYygXjMfKX56Q+Z83tdx0
0Dx0MokM3XphQ52NIJfvXdCPU9+dUDMa/uPiTCix2VMg/6NQCd0ZyQp2HdgcHmpEoMCJHFp1QxP9
oFRsgNasnDHqWOhPFYehPDAsy0IvWM+bm3wRjo7u1/MPehFO8kezEDjJDRePOb5ZZH72eRqnumZd
0EVMMv5trdyzGLjbGE3MDGvgyeMUOzYaya4QeBxbN79YzNu2Dqk1yQ4ZrQ5l0VM2BnsX8kqavQ2+
ZdCn1g+1Q3BW0/yQdAEE5/foy5vZPjfF0yBr0h9WRjZbPM4bxVZ7WeSIN9q7JmXCZXJqGHkmA6Mz
sItl/zUszkPdQLe0x2M5KC4/ZlbtcuiqT23r27JtX9b8YHHpTN7VXJ+87nEAaQMwM9LDrzoovxOj
vgwG5mc7OIMNO+cak9uEM3Vzd12DL0H4MV78qLLTM2DiP8yZd//jKdCPvvunDPKd4ZJlP/0BrL1v
DHuvCgvaDGhOq3rzs/lZjFAWDIKKiiyemZEZk7ODyfh3q7GzVQg5JjELZRUSPBwO9nubpJHZ8vK4
fzz1bxFfmRhCjAYYNfnHXeKi/qj9VsC7caFOwnlPo2Xt9olnR+hQ+yn4mqaJYin/nFLkcaLvF35f
iSqfIAAHPKeBd2T8csR0GBdmd3SbXxSJlyWFEFh9lQL3t6V/xq06eqs6z5LwlaSyokEmiFy/OmCJ
JeXC0FzS5WZu05vurrU2EIWuxpz8nmh0zIx7xgUr6gdR29RXGFORqOzIcTjlgBviGA3rOYtLhlCF
x1oEbaDNSp8a+puxmrutfQyY5Qrna6nQyUsOG+fnvuBlssFrNP+W8omZdGz59Uda/ALPFlH1h4F0
iQdY44SRYsbzsKr24g3jOTPt/eS30VxX4QJFac1+pOZjkN9NXn+0pbguvg7bdH5YO/4kmMXPbVZH
5TjuinLklRShrc2Yo+HQcVTUdnmjSvu26mIvMp5u+kguieVqYI6BO3zx5uKUEPtgF/4WlUJEWckb
unjHtM2jLEh+r/lb1XuRqbwIjXLfdojFLqEh/vDD+swJLEE0TeMhKHvGeywNq2C39WAy7U9zTk+Z
3eBeb54mk/y2tGc76TLy5Et2IEmWxuWZHe4A1s4Wh7L7FiMj23yfrfCDC5oZiRsGo15rKg64a1rx
rQv1t8jQA8w30bomWFczp/3F9aM/FSMY9E2zni+WtBHJZjfHNaEx/158gmRlWDZN8tg6lXjErYQc
PJl8hObkuqS2ZNWPSYn6yqyiihNRty+IE+m+1PwGTCJyViq2O7p3mceHxeiBMzFCmF+qLM2vY7Za
p8IoaC2sQOlzwZZ4E8+9yM5g/KoqXP0U4KOzqvSyaVdTWPZTcEZ5tHbLKH3mGcCSSYtjw4WcOOe/
XOXBqRxExZtJAocbmrlibN95lncKTPcjHXz5oLOtv6Hm44B2S79Baqq/R2Uc88588JbqpFOjvGib
QJyoxzn+tDbVEJKyZR4Y3I27lOz+neNLMyQQEi1oeV+D7H59oiy2qT51pf1nYuf+AtEeZqHgZGoU
jiMmskRm/GcG3qPDsNaHLrb5/aXpLVoN1e8nTGXveWo+TG610/glCDf2Hoh9mndbrX6lSYnkjzw/
XE2G5AM5CY96mW/sjbS7xWWvJN/y1+Ue2gkH40GAXyzEmF8af9KR2wkIm/iyMEwQOZ8zTiYBGQNP
ByisHJ6LQOIoavD3gDN6d1fpxUU+z5dCetcyQCqoLQ64Mpje5yz7VDowUcprI+rSMa6kl0C9xcCC
0/xla6dPS1gnVQ6vo3QeEBwh1vvGnhjuX0re110an9vTK6J7MxKyMIIaJjo2yeYstHI9Rvx0/A9h
sc6ij4thODaW8+Q39WNXBEdlG3E7mp9TV6uIJu9sETAZWXK9BNv6WVtkNylG1YM/Bacsw4gruxOs
mAoGibXrJHULqphdwInMhovs3UuNjitLXV+63iyxQqy/1bAsMZihczbgs8ry5NzXBfi1VITEA70n
W5BGpev+A0SSxMM2BJxT7QBFGFJyCtNtcSlsdb73t8b52zAqQYob1DFDnFWhCtKs2OX0WVyPg8y9
UAQtdYWRbMzbptzOsp07jqrak7An6pexL/0qMqSDQbW3iLM1Grvdm95Mf2xn/foWwNv9LDdGqBcr
mVbvMK4s+/KvnfzHZ8ulRPVt6n0ZGNazKVf7wuRsXOmYte6ouwl9CkfKqz9+YgOnm5q8i7x0Y04+
bpMHDLk05D4vKvNBtiUdYsBEDCu9PTAZwp+teylehoE0zkm4QYS3qYl4Xwp77ydybo/02fO3Je4b
P1O+DmtY6Rmws2Re7xXF9k70oldGxjzDwcu3LTj0mjlgKM3eBHKe0fkWmLIiAgc4QsrsbktRVuFz
zKZaXyD0lO2OaZAmj4ZPbfrLjCVnJmA4JCqueCX2Jejp3YAu8sDqrckt6g4Q96qsYxXHYkgcuhNN
N0nNauJrPbSqYq4YHy7ZNR9LdZTZOL7MRs/n6M9e650djClUNBAY+dNZXtFxXJao5oFDjdoGHqTV
wOi53osugdleBW1zHm1RDDAHwTJE9sqMg6M6a/GMpMtWH/y8r4cdWw0/fmk2ry3HjxsHK137vhX0
cMRP3v1FW8qaS1zjXsY2PyVLFte569/wMAOqUlQwFBqV3T1UrOVEM74BHWLowBw7EQlohbLAys0g
sTM+0roVj5gyu+dpcKzvYezIOYUFjGXGMqsX17W37lxVQVmETACIRCtZt3zyEgtmH8/zIaBHu7ip
r6hZcKKfJ9/ZCHK2xuCSESJ3tF2dv7PmJW94CvtdWq3LS8sfAhy54yzPBEuPRuRVSXNrGi+4uWNm
HQbPNHdtMPZHOViUP+5qPzq9311135dxvSzTq9JWFs3OZj7PKY1LZHKTQ7VW+rCmqz4TsaYulfc/
cnlHgICU2vuZcyt/qWvbf1T0v38WZO9dwx4+v5NAexX3ctKeHJ0dgjaTB89xecJqMfR7n8imQ8Vo
llNfrY+J6+gLXsoBM5Fu99r0AxJ0XcZ4XANY/an9ffDeYB39on2YcwcLzd2emZ9kfjdyAV+XO1YQ
JpjFXf06FlPykNZzus8rr7z0Kp3fsN0le5527K5mUfCmz2b9H/VNGY9V/2ctxzaE//y0yAaEfM9i
qWuM42X17LOuFQfF8JzSgoQeEPCoRI6MrdUndKpV/1lrey3cLfudu/P3hoC5TyB/xplOXoQYO9rY
7otc2jRi4JTuZ294N3E2RbIoe+YRQbsfpiDhTzSgzG3YsU2+jhNaf2JzuCda1B8GAL5jn4wuYVge
9YlpnZresw8jPpWjYIwVy05gfoULxGxsuSQJDrZOmukVInoW5d1mH8xA/XRggKPcw0bBnI9fN29Y
uwasnQZq3ndJVd0KZakHOST3TNuWgX0gIGizbRhXxrrEUzoasaWpxId2fZ3xf/8L/Eq+G+y8xMvq
yEdewjVWRi+jos5TYNL++Lq0Up2Cmtaw2QYZbakvGULa3s438+QlISD24oChZ4zNp2KXdUkp6n02
ozYJkq/x/WAB+kpSYdwtGdvebnu1hwzsHpg0HwuSWCPcsE4sqbRHh8YTv4QMTeVuoc+GK4RKo36b
GLJfh3wVBwgcNUV8kmGDYUTNetxdhmYaxTQ3eWAwqM6i7ecX1RhEa6YyRRupsCX0qYssM28/a8uK
HKsyn8P/4ezLduTWsS1/pXGeWwVRIikJuHUfYswpQpGj034RbGda80yRkr6+l1ynL9I8qVB3AAUU
HPahJJKbw95ryGwk2oqkfSyhuga8dz7uxzJToD+2BhZ7uGsBCQHXTgEcWK5Muc2R/75WbvOUVyGG
JYkekjweNyLN420l4h4ShHH3jUZSvALR6MBEpfaTaf0AXq5aQ14OBqGRA+5ZVr0Ca+8AfAQrvTqq
w0MwNnyfpYUH+U90Mq5h9tFWVXIwG6gSiMJm2xBXJN9svOhOpL19ZyPjuoG4EcBL+NerkVFk5aMK
SfCGwOQbptQoyHH1Bfn9fF0Xsod7uoddHRL8q9pSQE7XuOkXYf4ry82nzu7ue8LEGopip7jrfpoy
trc419/DH41DtTOCYSsp8i30IOPnyPSgPgPs6Ion9nPmOsUjhS3KtiWO3JRddi8a7KK5Zed7hqT2
vvXapxRL4hqpfaRYFBZsjHm9Har8phGde61QUUHpXn5XMTypKQ0QupCpW8FO/odZd6M/EnrlAaK+
V7lVvpA0qLdtOxIogQCZqGT4HvMOJaMyavxBEPNBJmWxBtAI05K41zHEOwEFi4KtCQoBVIujBHwB
9iI4KqooxpVXhSDwsOpreuWQqsJ5X700UKVB5SXBURM1sFUix1tkYI99DKN7YAO7K9l5fK0Cwztm
YROusb4BllYZt7Gnsk1lwbUqKN9DF+Pg5jK/AyQdLBSvrq/gP2TtaEncfVEk7m1jYBeJXVQFUNCh
KxIKH+cw4Dvruz7BWmIbWO+QIn4D5qQ54eVPpSMOBWnz9ErWJQ5dCc/crdMWuY+kj5Vuq7Qf4Zoe
9PeSAgqFm1d1b7NRveEyYWGClK1jrUnYye8hdM8BEIji9tpBnmFbA8kzbnvuQk4/d/J7swRe2y4G
472tUYSL7Yw+jHEebMY+NMBbiKot7qFqkuhW115Tehs7j3Ai9ihZWcA6Au1EolPPFL8NERePtTkO
z7giFuB/yA4CpgDTkDdeOdCSqIMWmNc4PUXle8rs+iqXuDamIh73ParT2MAJXQ+D9dpbQAKRyMTd
2cPh6TYvMoAQ4CLuvfTYG54MHOKeaVtMhvcKBOPQmJR5MnU/AEK/s5IoDFA3r9tfArTbTVsEYLwN
fZkyQHVUfquaFrcrr7DQvpknyVcaSkD92gp1BKwN2E0iG97JElTKBnBfZO5KEJqagDxEVZ4/i7Z2
HkTrlDvSW/y6aQ0sroVh3UYRZxvb67AaKdTHoZWJPPALTl8eBDaaCbSKhNvwDaxDiCWMXu+AyTJw
pG+IhOUvUN3AXaQJhK3iFve51VjQ5kAH0AGuStkxrB6svCJjYK/NnpoHWM7yexJi6LZeAUgHHC/F
FWrE9Soi6PPpNtbtLaDSbyqUoFDhTTALgcFPbiuDOM/AzphIR5gx8oZmIOpX2yzpGypLvFtHObxm
cLpB+stIw3Qb1J55Z0Al4Dmn8OSRcRl8R1GKF7tOASQAkaQYOb066rFr0crNXwjQj0ARuBXO0Ahj
VILhu9PxtVPAR2ULKxuwK8YKsIx7mCbGzaEEJQgl61E5YGJmoVrFEVKJgL9AMbKSRrIHQRpeaMod
AUgbWMWvBKBqayuJnVWJhQnoAhOdvTYKJzjK2slQFJLxG09w7Vi5YZnc5pKGP2OJMi9P0vJrWoC2
PAECoOprGKipmiqWN9h2wIFh5cQVte20XscwoNhIC3YKSBYMnGxTCIsVq9YxSkR5G9uODxmd8GUY
i+RaDLH4KaKMPAOYxN56aTsbY6oTB2FY7sKoVid0bv2YJRa2vcyzcctI82QDSPKwErC9nYxHxmAf
Go69idwMnmsZ50ew2q0nbtDsBZb2fCug3XAHLIT9JRdF8Mo5s9+lkwMAmaR2Vq3t0R27Vd7G/I4b
pRdtA+a6Py0guAERc9JTMdpizeDmt43T4I4lxfhDAdFwa4PXfjcGTrxhTDVbGcdY22tvqvyJNvtZ
xF32lXmuizcI1djtQjBUcdLujLA5iYSa+TpxhDHgqJcm0GZJgNuQffgjdvJ4UxtFvOOOY931Xq22
pmxBicnlrxhZC2wgMOddSVR8v4COjCwb1uUHd8AiI9l4DUhctBEsr9de3zdI/SVfymDAFAq+KLiQ
lHAouIJ2YvgQcacDg6Pf5LiSbw0w2VZhlpkrjOUGSigSaudQu3VNBw+Q7h2vu1PRpbdGxauVLBVo
82mzQ9EyLjZSYaspcTnZoKbrbQUEFm6T0USWP62fiy7Yu51xNaHmtijq3zt1/QAJPgJd2YxuOzpi
2wP28Acwzpsorr8JoEnubTh+lVZ/h6sE0C5S4nBXvVE5fLUoYBoDXsqqca4u6Ya56V2g6J1pyH2T
wR/UGfgNsH1blsbvDkmuAHJDZgiZY1CaJPhX1yqs4HAIjbJbmScnJMKvLCfJ7gDTqFZRkOJIa+Uc
aXBEIWrwqHwUkh4y41sNlEhpvORRBEZZAr5rGk4+UvHeC6pvThJsw5bexQDerXrCvVsBRoxde3vU
CvYdHKO4HPZYody9BXY3soc7O4txG82xK9u+kbXGui9waEcBhyOox/0wRNvGTPJD24nb0LA8tkdq
Vb4yBnLyQlVwjkar6QEEVMHC1emLfST6m9gAEKfLno0IiHxR+OcZrnOP0BjcZWLCoCmCkEMHJeq9
PbTDjoIkCYqaMh5YOPyte/T/ZbL+VOb4339N/83Pshoa3NbEf//XH3/av5fH7/l7q/+jP/6b9r9/
/3X4Xm6+i+9//GEikYrhvntvhof3FmTP3+3//S//X//yf73/buVpqN7//dfPsivE1FoYl8Vff//V
9du//6Iguv6PH/X0In//3fT+//4LSJXiu/7P/7Zft+m/HOJxBhAOjNPpxC7+j/26Y/+LOYR6zGSc
MMue9Nv/tl9n+CsOwSbTti3ThjL8/7ivE/dfBEVoB4xUcG//7/ee/lNaRlehf/H9f//5o9P0ZxVu
Spmj8anFKLHUuF54qnEG2AggcnalQpbnw+d/0vpnJOSpda28TRwWNL0wgCj1hnKdFZ0NtI1J1g1Q
NgvhMvcBWrikkiFZJonrpw10jZ0uAbYqoNWCxNhnkTJ9gBYpoWOB2lh5FNlmFKWFER9KO7mKAv4r
pOT6fCfNPEPnm0d511YOco4+K8WvgMNr15i2SOsFYNsF1vxMJ+l8c7DFoHJGLeoD7XWFBNCdSsnm
srfXeOZjA6kSltjUB3HgiQEshLJC9RhGxRcSBAuKIXOvP/Xcz+8PcRG2//6L/G+QCb3EkQb1e7tC
iasAOjBYlcWUETj/ETPzlE+/f3hAk4YoxDOH+hCZXeEmgb0tYVejtH6eb3/uA6bfP7SfB17VBj36
v0xDVKpLJA8ME0X8y1rXYthMDZwAmLJ97Bx8nbTuS4Fb+kLjn+lfIQK4FsIORK9ccFcBhh74z4hk
u7w1ru2uuMH+vBG9d10JdQHaZnqUFsoCwEcHqS1gLyLVrOOofq2UtSS2PTfEWiSX3RgOkP9D44aw
kLWJUL0D/Otm7Isl66yZR7BJ5+nDKJvw1AmpSCzfU9ZVFMZPKYq0wH0tjMTMJNItoaqhBKwBNxMQ
SFDKjJht3fC+WFrp5lrX4pjZGTcF0tQn5K4J7tUQFoLdA87zF81RpoUwbspSoo4VncKuJoBdlLDT
qUzrwta1+DW6oADFKwtPhT3hz9TIM9SKFCOXSAFhajItgB1szllviNoPSAKicXjj1tjBzL5me4CY
N+f7aGYjYFocg3461hy2wH7bld+zrgdGASmYEJJIpQe+6/mHTOOpI86mL9HiObRQxkxE5fpxMd54
aQMUrj3swtC+gfLgro/IguvA3HzSghnHKiCqcHv2Y8sxnymAmnGfBs/nP2Iu0rRg7kCYZ0beV77J
s1atmqz5KhVImimqmEsz1p55CNXCubZBeWF5Xvlgv1MAvprcO5qgf+GeYm6b7iDp8K3IvzKIeYD8
g7yYs+r7d55g8wBkN+2jnZl3R1Tuev5kG3tCb+wKAoL8qeuiHQXHqS6QTn92IACToE4vkLaPvhtF
A/mCJ+6gdrpwvvhU5wxDrjtMQeWCV12PYo2qowdTRq/Syrb1aOwBahw3QcNuaOdtwhBqKiEuiyt4
JdKFwJzrQ21VsRVS1K7XOn5Y5mBSQdkPFdiovWVNHi1EzcxE022cAMWVUTD0ru/y/hpOF98BVHw6
P83mmp6+6sOCbqsIPNKacr/jXrRnreftO/A2FsZlrm+mp35ovRxsC94jveXXjnXgQQaUwQC/q0us
K6ZR11YTsJ88C7zU0udOhNLzCNWQLyi41Jdt1rrlkquyrG5q4vgqJ9sk7k4WCS7sGG3pCGhc1GY2
OH7tWi6oalAOjBKDgdE6pm+Xjay2gHBkXwMbpW8/FLA/uJZx0g9vJoE2xYJq9Mzg6l5JpgMxndoI
Cl8gfQlKySQwW8sCoEuQ9M5/w9wjNK1KVcayqi1AVZvI2cFb7FoqdZdK6/588zO70W/1yA/TUyo7
gxxH7fkopr4OzfDdc42bVFU3HHXz84+YiS9bOxRAvTMvhrH0/M4EGKIkZrWiJhJp51uf65/p9w8f
ANkIGoGF5PnSbK5A2rqKafBoUOeyDU73Kwo6TE4Ron5fVC3ySzQyFfwgY7IkBT7X/1r82sLr8jCt
HD9pWXDLYDm5Rm7IWzMexydVwVzxsm6y/uwmlxKJqkTi+cA3f0mQ7zXj9NaR2YLz0twYa8FMipal
UdZ4fmMT4xvMncmvIrfTy26Gv702Po6xFeC8bWN/QVrzprbKb6h/LIzvzPTRXYaAHsspxAlcv2mG
8M7tB7BK8gTYKPCVtue7fqZvdHchIPE6F7ls109cc/C2IJcF5jXBaVYsHPbmHqBtv8y04QBUmQwX
Z6C2ofiVgtjGF3Ijc41r0dtkbKgsmrh+oPyidcH2K4KlW+dc21rsFjYFkQVUL7/KGDLABaivkfRe
L+v26aEfJg1Nq9SOhUn81kXlsreBU47LZkkVb+7VtbgdiYoGFOKJD2STC5mlcVeAW7WwKM9NSi1Y
bUkqwwpiyIqoBhhsR8h1ZTsW1En6Yn1Z72gBC4EQy5Ek4H6YZuK6G0voYPC2OJ1vfe4DtI03CTua
Ngyt24F84LkFNSlUyEnTLCw3M6um7utjMpqoLEG6AtJ6J7t0j2UZ3ZmDC8oyCIDnv2FmhHUjHwkB
DK8MaxwLi7bhuwCIk59BWTlLIzDTR789Nz/MTxeCjb2ds8xvUf68Za2yABsvilMsKb/seKIbz5jh
4Hk51N/8zLFvEwjVAWPorj0oJ17WRVr8kjp1iUd55oeFA1hzUcQo47RyYYpa01z85BL7W9f/Qw8F
XhAZhutkfj1cV+AqAPgA5hvbEgpNoyRRG1yeeN6v8H8mO5aQiC/MY48/9MOdMMAb6Q2A/PMrB2ZB
YRxf5+1SmmlaWT97My36SUJaDtXBzE9tcx1Aayg1/Q5qwRUL1jIbt+e7d26GaMuAwSuQWAWeAvpO
Wjo3pF2hprCwp841ri0AxAX4OmQk8x1R32Y2QG8gNo75uBChc9GjrQD5mOetcIZx2pPAa2vJCszk
JT+zmcZ1k5wULGizGazM76H9CSg+HWDmRZaUYeda107cbQY8nW27gQ9JlGBjgTkPWyhUl88P6szU
MbXNGtgCMgB0AAag47ZrF1yldSO9bx6EYddd1UCt0QUw+fyzpjf+ZJrq5jmga5pWHZg43Eigdzk4
GdtBqW4Py3l15RpAV4fQHruK2tBZ+Lq5vtNWBFXBsKB3wCHiQ63ugnSkzzA7LN7Pf89c69PvHxYE
qLSD1sHyFJcVbwAUWzyZSbvw5jPxoBvlQCGLOUWLBIOpBL8FAme4BSY9P4YKTI3zr/+p/wEu66YW
0NDUApZaBalfoUqeq/ZZZPWbEagdFq2Of2lQ8yzHcpfAITxAZrO7sNu0UIeBFuFJ1QU+w4pSbdw8
yPnWpKCmb89/2JQr+2yeacFuAs/VAcia+lanwD2Bbu9tZyErW5bAKBgOUmbJAGf1YrLpKQABPv/U
zw8BkB3QZsNQB8ApW4kvOiPeVLTeFal6ha0FVGDCpRD6fMrBlvzPhxjEhdCc3aX+EFb1CuqukKQU
rF+YdHOta4sBGIhtYpcG0OGtm38dWYnCFEPqTC0MzFz7+uE9CKw0oCTxcwGwfpfCVaBZ8GWba3qK
ow+xmNa1WZs9WPKhC+BzRN+h5vDl/MDONT39/qHp3AAMVZF29GkGzfQuhjVkly/lKsk0Kf85Walu
uxKNBkyi8jZBNLzg5GCMyWnEKtIHJ5FWh2Ewb7Pu52Jadu5btJC3REksZQfBcTThi+O2Fl2VE2Tu
sp7SIrt3ellhD+x9As9iQPlYvc2dKlyYnZ+HNfW0sI7HsYB6SJL42GXZySMpxMTAcEH+Xe6I0zwW
WcZ3sqmDlZhM4M9/0uf7I9VNm1zQO4Er4bE/VCgyW8ZKpaB7W9cVh4bzsGhF8/nZkuoWMNWYpXUI
DzS/g+rxncU6dc+yuvwB7ZUcwGe2Gip1DCK+n3YYcOSgnm3sz3/hzJTgWrcSs4OATzsYxz6sDz1E
x7OKLxzIp+D759w2dZwHNAZwvqjs4ACXhdS+lTVkOqAlWQXRDU0dwhaQRXOP0SZ1b2QVMN+ud+Bp
dQLiHjxaiLnW2fhwSQ+ZjjatQ+QgHeo03iF0UzCYY8lXrQRL9Hzrn88wU4cBUDvI+xLUAXQSoIC9
8wp9jses9Q5joo5R3r6cf8znw2xybRVzm5h0UVO7EMEpajDAwd0HdzUynKfz7U870CdjzbU7SE4B
8QfByz1IM3uDtOu6Q2Vp5ZLsLq3VDwbFproqFqbsTHHJ1PEBQZKPZtbk7sHqY7+2860U1daA0NJA
6DPUtGBTCZP6BNr14IEyI1547udbvKljBVpQxiF9kaIPZfkD0pCAvEbxNhuaXW8ap/P9ODdOWjhy
zxNtBTHsg9vgjAKxSQjMNu3mfOMzH6CDBTwVKtsckCFKa/4wdtZj1YMgQnhbb8DWf7zsIdoZhUqr
h40zZoLjRWwnEkhy2UPc7/omtvZwRFjyGp/pKTYF1Md9GZV8q6XdNAm6plrVdS3fRoPWX89/xlzz
Ux9+aF6C+GvRsAJtEXVkoHNfeq/6dr7pmQWLaYcVsEIa6KI0zqFI8mqlbJCFYSkAP53L5qkOHMDN
yhS5S5yDitiNlVpQDwPktHQevLxdOO3O9Y4W7ijvCR4mlgvtraL7ZpcdOcXBEO3Od9DMYqLjBbgF
GcE+xQfEXnsPkbJ9lQe/rKp8mGIa/JRjrPoLP0Rb3MdEgrEX4FE8nrROovw2TAD3Ov8dcwOtBbOy
aWRFCXeg/0Whvg+HYjdbBSljjyAqZGJhB5kZCx0zkIF30w1B54CsF7P7MSCTNKbjXtZBeiHfBanX
G205LUhuDpUXQB0habc930FTrH6ya1AthscUejAB6MwHDxD7DQOjExj/t7wALsEqtq3MF7bwmYHQ
6/UQb2oaKHPyA7iDIHFC5TczoQbj1cXC4XTuQ7SQZnEk08jJ8YAE7HEB9kTqhj8A3Yb2o70v2The
ONjTJPiwLKUdgNq04+yQIrl88FKRPJh1US7kyeb6SQtrZnaWJZDcO7Sg96C+yNr8a+yZ5ZvBKPSK
zg/63Hy1/vyEDjTtXo02O9DMCDe866H7kGfmwpSauVGZVIvoNAAjCLJnzkGGzi0ErX9FnQvGi7qH
T8uD09uHMbWfeSff6r56O/9Fn19NTKrFeSdLCypwDjtUtVfugq6k8PSF+ckIivO6Mgm9hWlmsaUh
zZB2UNHCpJtZJvV6f2ZFDfTjHUQPnCweIXM3bNJhbME7cDvz2gzSt6ol/XYEGXvptDozdpYWsGWQ
mgkEgNkBPGUwv01hIQscAMS8MDdmJqA9feqH6Q22I8TgXJMdCnvsHiJhQXyZoYII3Tl74RFzvaZ9
QhyCrZ5ATfUAcKPYwmvnyhPgB1JnZ9cOFJ4DAedo57IdQEcbOCIkgxwFO8iiucl7tsYdxUc96un8
xJsZjt8wsg/dlZlxWBNhsYPZQh+SWYN93TJVbc63PnNc1NEGyA6KzkwGDPYzcKwtjCmAMaNufg9H
h+vzj5gbb23BgXA6B/WFskM26QIw12l30AIga8i9RpdtYLa23ECqqmokwZRSfS52FmRGdl4Hm4PL
PkBbbWIZU+hse1iPDeMpKK1DCC52GZgXvry+snhjFqagRx4g+Q/1vQgymAaEaC+bnTrcoIEGQSXL
kR3gkQFivwVHSE+pfCNQKF14xMwM1eEGrO5hncB7diBgi0OAAIJGUGsyF2bozLZraYf0zCIe682M
HWrhwD+2OZgFWPDC7g4csqEjXcJl/K5RfnJQ+e1L+SHQQP1qSpIWeBBKbAQav1djWzyHYRRiaUqe
jDDbx9WwbrqOQ5Gr3bMQ1HjwWsD7vgUC+QGGq1ANXrJcnIkaa+rsD28TwrEUlrjMOkR9ZOwNo4Tp
jSsZaJBtf3/RvLa0wAQHJRZWYFnwxoVkKKV+IEu/r9vLbleWFpRJK3hF4F0BVaJYfVWwdPrS51L+
OP/yc5NOC8qmSqFX63n00IeVASAcm3iS9XjhpNNikpqpSVhu0AOHjM+KdCA1l5NuWA7pCbP56QxL
2P6Zz9BxBXYzurmpanqwYwUNswHY+2I8XdRFOp7AsEYwDVnEDsLIo12ieHblwUJt4QI3M0F1NEEM
jRDCErQOvvsB9hfXY6p+dUXx7bKX18K+YwzTh5fsEJjGewMiemqxx/NNz7359PuH0AqikNhNhje3
3PLZGrIjnOvFSpIL83A6ikCMQVRUEJ0+QFGErGEZEN8WXrGUSJ6bMVrUZgCBOwmtrIMomw6m2LA6
ggTj+/mumSkYmr9//9A3Vl8wVscBtOG4ITduyTcELtGtlYEmam/62lqnAd+NsvwySGc3wJGb59nS
yXPmMPI7F/jh4VJaEDYE0feQxtl9I8TWs+K3soD2GMSvLtvMf18pPjyj6nA1l7izH0CZnND0tpqU
TiAyWtlLKYGZEdLBAswVcDSEzuPBaUWxtxvA+m2sHAu77czsNbXjMxQ2w2ZyuDpEnLzZcXaHcudP
5Nsfzs+Auea1o3MTly6Uejk5AMeivpoWRgECUu5krycvKuSZOkgAah68wYnHOsSmuYHlmrnOECML
3TMzh0wtuEuh4EUYFja0L4vrgsNhpiHIE7uoGJjZZdUIcxr4D3MohAcyoZgvB3OkJ+SioS9tPI+e
vfAJc/NHi3BYySUwL1fkQHBz2YquUPsQNogLx/G51rVtuai92BsgGoc8Ccoo8Fv6DiOUhY6Za1vb
lEvew5SB1ASZC/YOPbuHvKQL281c09qOXFjKqeC3A0YDVLfWqI29Vx3ZXzDnbU+v67sNnO6hgADP
r0nKOI7bdtPQBrZaEZT3zz/i09fHI7SoNXL4C0Gl3z5AI+MEHZNvMhFfLmtai9gKtjGGFMo6lC30
qk2zdoFDM7uFfv80nvDi0+8f5vpQ9m7jQb/7wNwwf4ZvoLMdDNbdUTaZd8jy12UfoYXtWGfOkEBr
9dAGjXtdtDBtrtzFS9Bc70+/f/iIvlZtlo8Ei5rI3E0z2GvDg8ryZa+uhSu1B7tO6hobMtJqAFvL
CsysiwBI6H4tWgezKWVoovE2LOENSAE57IeXy15ci9aoinNHEIFo9WK6DTwTytKhd1EWE2+uBSzu
ybCa66bbsrShezmwX5DBXLodTbPvH3c129Nr9lJ4OR8TWCsMTu1eC7v8Bm8eaJzArRHCuku1tE/3
QjxFC9oQ+OowgkfsgRXugcb2jsKQB8YNF138qasFrgOHu2zIQ8uPe9iJQ7VeQvgOIiTnR/fTLqLU
nX7/MOdJk6SQFzZ7H+5vr2Gogsn2al973tbuxdP5Z3zaQXiGFrXwyhzjwIAQNNBE7dZCJKwJAFJr
1B3DhYXz81QedbXQjSoAPRC5xId7ZXddSchXjU3cbQcUiHegACbrxgr6DbS8zIsIGiAE/NlxnsEG
CslX6K4V0S0coV+JVcOi60IYk6tFtEVhTGNWUvgwaRFwHi83UHxqFwZkrre0kPYyDmldpxY+qnUt
HBPg+OqFvNspmZB9rmS9SxiExkHfK5/PT4FpHP4RiZgCWpg3sLfPB+a0fuSW8VUctv0dgbHiAp58
pnVnysZ/mMQRjlqGY9aTKnPYQYundvlXeOZAhv6it9er5SHch4bSE8aRVS5E40bjrsmSS5ZXCt3n
P9+dAxwViKZsfAo8H+xsnKLoNrYCOXPh5Weiz9HWDw9qq7BHbN2jBblTFjYrDjt1Iw43F/WNoy0g
dsL5CPvE2u/JYK5TR5qbmkEM7nzr00t+Mm+gMvPHyCapguNkTtyjZzzH4zWDMntJHg35oKAlef4R
MyugM02qD5OHw0lLhTWUPcek69ZjcPIqsel51K2KbuEwPRNvOvwphlaIHKMCQ2Dmd1A2vIfvKAR0
IXQgSu8asvM2jEPoRadrqqve0AL+5ZVtG0ckddYlnNjLYkltZS7OtHWjsL0eorKWcYykfdM7wwPk
l7fnR2GuaW2BiLsg7EsQxo4TcaIEZh4n4YUBngkAXeHGcC1YSTWjcYSk29bk8a6U+XtFyt1Fb66r
25gJl1GJq90xMpiNPA6UyEReLukAzAQAn37/MDszy455kzLj2MbjwUqg+T6amwSOylSFX+OuX1hB
Z4KAa1HMoNNJnbYzjqSyIFXZiF0PUVILBFm4YS8VGWbGWAe4SenFYTlQ41ga6tmAEUqYhgu78VzT
0+8fuskKE2iXA0J7rCERb1JYN+fFQoJ6bvpoGz3vWsILF2/dDvk6hPOJeIHS+8Lxa254tW1eQvOa
SXfCXHrZDiqmUBSFabjYgTRUtRduXzpaTbqsGSB6aRwtQe9lA+QlqpELC/RM7+iyMMyrh1zCg/ZY
UuaC5t+fCiw51HQWls6ZDtKxXVk/GJlqMbAQ5wFQbYQlkntdF+FJtMh3SOcy6Azkf/6cQNCADFNu
9sYRilJrbDqbaf6fXyDmumj6/cPc5EHTpFbiecdewvjVhTnGts3I1xoZ1MuWIB3mlUK2HQL0CrOo
7K84MwCluCxLSXVVmDZt7NigZnAUDuTIYdlQeNZCgm9uaLW5b8Hau0X9+D9L/lC8ZTilY3OH4PEI
o5PzfT+zLjBtx1KpCrsmkMYRaQO2mnZDaA4uZWtmACYgzvw5sjQNmZDK8bCz9PdBD6ckWHfaYtvl
8oqx/h6WW0dYfkBfWy1cBmf6TEd41SE4+GWe1L5dtE9lIV9JZz/jUAnP3IFuvKjcnu+3mf1Ax3pF
iC7hsLHxIaFM4KgRDZu+g+FgmIcFMhgLS+vMuUgHfbWNaL2qzxs/cvgtbAjeWwL/H2ECH9HuXRE/
KCUWPmjuUVp8M+z3hEB72leFcYylteExFGQr+y6E5q/Ho2MCff7L+k6LdxYrMsrYqfw0paewyO69
3D0WMApdDZlaeMbcPND2uzINgj61hsr3WFhuUB18JnxQ6zBT0MnF8aYD7nthhZ8JIV3JJTMtG4Kl
0IWCWkx3L9IQvj8Q5TUuI01SSwuiWkJwsK69xjea+ieMBsctycZL40VbY6rS6cHFqiufhqp4bYZj
k5X2WilGb4zOG+8451gTzo/73BTT1poABNvBlBgTu4SZQZbCvxWj1B0SO4d4dsLFjgl4c+fjImNg
bmi0rsur1AhHKET6bQ6f4G1sNAnMlmwH/tPnP2nmATquLHZRvjMaA7s7C7/EDI6PXquWjg5zjU/9
+GFfjJ2kVm5QFz5hJbtJHEbuqkIGp/Ov/hv58cnVUVeQcRJm2OMYINq9L31x76XW1QBSiwNznpz/
AK2xJo/QwAoNOBXmEBnOy40Fl4KOPjK4M1P5fTrvwSIAPvEENgTXWWQ88SFaOaZhrnnEbxavh3Md
oa1NMPdlyAGEoQ9lfw8LkqseRpIsMZ5nlgodGQaz5MAIvFH6cDJdZWbgw91iD8/xl8F2DgxOK+f7
e2bH0CFiIcT7chvOy35rxbeqJQ/GqB7hAnvb8viiYj+1tZO4KkRiwgG29RlS3ZNVc4TJXvw4//5z
g6CtFKKxFK2TvPXNsPsZmNaJZNmF760tDF2HBAxEz1qf5m4Ma/cBrugidDbnX3xufLVFoISjGYsM
VyL51TYr28xptYrVmG2tIHehJFqKda0k/XL+aTPdpAPFyoqA5TIx+yrXqGAfGQ8rN4DR9vnWpy3y
k5jVMWKEGJaAIdngQ2vrCc4B912drDvevZ1vfmaO6phVI/IaBstbyHIUyd4R+e0U8L3bHkikvIXh
+I3f+OwbtGhmdY2Su4wjPwt8z8tQtTZgzvQzhgtCYW/GlKyNmK964zUW9jooFMxRbJj9LF2y575R
O32I3PLg1A1RnIR2J8cQ2yrmJwuWZrxNL7uT6aCzvu6cMOlh6lFbw041/QMsIfbAV9+IDNp67qXp
Jh15BlcLGAtW0D2MYsy1QUAFMfayC/OiOvCstwdgz5pC+CN374hd3VMJQ21yYQL/t3jIh92tgCFG
X9hG6UdNn63DuPJWMg+WrmUzgfIPQBhlOGTysZi8wE8dL17AzLjGTfn+okDRMWElej4lCbZmU/H3
qiAh5DOxb7ZtBRF+ZzG7O7OY6OAw5vWMB4NR+Hlgm1dKwTIoN8JwIac117oWiAXhCjKgQeLzQuKM
T+K1zPMl5uFc41qYJZlsoWJTJT7M5AABMFwGA2ZYgZ/v/7nWp98/TJ68hZCsklHim7R0d40ns71V
yefzjc/NHW0bzcvSjYpSxNjpat8QFZSmJWAe48LqMPfu2kZaMeZCxMWMIZ6VXfcx/ToatVrYH8jc
u2tbKfRQs2aUbuyLga9zj61ifgVM6sZw4boRJTDn7jdjZm+98kXkfMWhu5fX1z15Rd53e777fldm
PlngdWyYBTpa2jgSTHA4imf1ddLv7OBUKOv3H+SxqK9htWvHJ1EehlAdUV+4Qjl4JY1xVQTeesx/
duO4tmL4Zg1rknarznkMxWMhoh1MXlZ2/J6loA2lu64Re5F8HemrUl+b4L4HB6d4dEGQQtN48kBe
R1zP8TSDtzCfgi2RgN8SbjgeBNGG9Gmwoi0EXHYNnNomNxYkJ27GIIN/1y4BgLyvd6IHpaKtfHzE
4ImVa90Exq9e+oP1fzi7kiW5VSX6RYrQLLFVDT1VyW23h7Y3CtvXVxIg0AQavv6deqs2tylF1FYL
EJCZQHLynBPA09CGrvZQFzkVVf/A5qNaHiC8fi5Zcnb6+Q4kAl9Qz3n56R4addfn9//e/878msA4
Aik4B5U19Yew6u+gAomc6LDnKGkJ12+jG2SL/AlpS/DUHrH4K4rnggUiGd7vaVwzWagsKLeSghZr
M0F0yVAzJ6hl/UF2rZMNyh2zAqRbOwWG843RWk5vJu3OAB3NBlpJFWg056eyAIEBndesSoNTAaFM
r9zCg9qGYgRDFY8JhBa68gNbOjw7BbzPomR+6JO22RiJrYfL9zcxyx28MNHDWn6AThDNmK5f0rmE
mrgkX68bhiWwmHg6ME75VEQYQk0Cfl/WHYWibBvur7du+30jKnayUs4K/EOuCcxpjRhki6Kq3DMG
FebrXViOZibNTtI4cnGA/88rOd8pVufAf544m85J7B9u68KIj045rFxSSfK4cO8FGDdQdvBYQbQS
QpqfrndhmyjjvqFB1K0hUJjmS1D0ELt7Qszx7p0CckG3dABM0N+GFIY1ZPMWmeSotz5CAO2jz5YX
McmN/en9/wde5+/mWwUlxsIvk5w1KPzsZg0g3CXOyq1Kr/fzQAG5uPobRwDWhYRydorc0cu4K5v1
NxPrvfaSfZyqRzGEv8qxLjZs6n2ngKje3521oQDB0MCgCQ1xuh+qHhi4FmBnZGMxLDnugFym8c1o
JIoW26miYT525Agcyk/WpU8u8/9tVvkg8LQEmrACImv9QTHy73ULeN9RAnIZ7Js+i2qgzjTOQY73
/y917TxAF2uHZ7L7oQ03DocXY/rvJhOYbDs+nlFpPMV+7nOyQ+3Zz5GuECddHrpSHAdnhUhDkn5L
p76/yTMDE6KnBpfCR9iUTwP57ZLlLo2hw7qk/ccaKuwbndhs23D/dWWFK9PLmWOCaOIMqrg4fkEl
1Iax2Zo3XL8jVIS69KY8WlzyAVBMwVEHXpE24+WYeBuDsJmcCdtbujRFgjsccx2wnWTrsV2Ku2KU
D5VUT00BWfG5fYFw6q5IppfrFmdxIxPDB65jl69dMOaBg0NdEKx/yOLeZs0mgK9DHTKY+/wx53V1
P1BAA2gQfWxSYNLSrTIb2/8bYaCjOtDQbhrzqRnvV+V8UoXaiPfvn1ACE70XQRO4ncU85ouUu2gk
PxDc7mjqHyGb+gxs3+frK2Cxrf8g+II0nHvCx7wU4hg35BWCFB/jWu6vN28JyiZcrx70OBcJGXLN
Jkif8n/8mB8JW+6rlt/7Pi4S5DaKgcCE7hEvUCukXId8DMIvSvYPLq92iW42somWyJUaPs4QktpG
FkPeCG8+hoxdNrGF7CZeQN+xUn+wJRRPc5xEO+FJthEvLctjYgg6XoIHxV3HXKz8MVohpVXGU7cb
av79+gLZOjBiy+I644QqzjbHi/+DQ4gCJyyEyceV3zYCE8TnTHTpcS9t87bwxXd/VVNe875+TKJa
bHj6u2MIyP9vrW/2LbfBu3sJQdEzSjJZNhT0MWm6x9UTW7cFWwcX93/TAWj+oLnjyPY84d3qozMM
wwN4NKNTPNCtQ+q7kQRjCP7ugqZ0LYu0lmdQ8tX7gajg4SLUsfFuaWvd/7t1qEiuUzpScW5WjTuv
93V0bsJh4ccNv6gkrHNyWXOekdU9LxKKsHQOtjLT/2/mPwcGNG/YJ6RdwLo6D+25pvxb7a0nnCN/
F6sECR37ycJwFwP1TTtA+1n05ETT1xvcAgSVlyjwZsVTCKQ6C8p6zwOr5eOCB/NfyFGGHwYUXm0c
8SxrYt5yJ0lKV0cFeLJQ1fWNxBq2yz3W+hunhnc3EAzBOA+7PVR/IHYhz5NMGZLf1UvZ9I81RJjD
0Ttx3VUbHV02u3eWyKwYczjhi9+gIz2j9jvh/XFx/T2KOL8q6CHfOFuGC6aJm3oiIvLcA9OeBXFf
Z3rYIo+xjcBwPtbjZuVPdXtmS9FnoxctWXV5zwEmGNLsSkcbsdC25IYbjn4CkWan4+e1SzVolpkK
2yOejpAauG62tg4MZ+xRmIaXcMHPEJDFS4t+afWW+pJtjgxHnAYAeAI5iXNXUpH1S5TzaCUgU6o+
jOkWwdv7/5+ad1A5aXdoZcDPkS+mYed43gDTnehWSYStfeMS2ijOwM4U8/M8TBoixgvSd9XI9rfM
fmreQGE2oLkAD/WZQaPlDoJb8j4ZwMF5W+uXhXkTksLaiUgzDuJcFV09g8aRNkctuddsuPH7m1xq
3jijQbrTCrWaM0lHksXjEKJEIQBNP6//3DaCy6q8HcGFXxzcQM3Zk/xXDGWQzIdS9k2mn5o3yzFE
Jhhyi81ZLNJ5iJaI7UNvpBvobtvkGJ4LYyTz6LbiPNeiPbiyw8uAEv2pLMSyMf/vO1hKDN9tSBKA
A9przlE7PniAzc1h8WuYyT6cm8/XF8A2CsOHRwKZaGTC+FnH5Z9GLXsgpu6hAr9xynh/x0nNC+RA
26HvIOl9Lhy1BwfESSI97kZqX/fT72KMP940CvPS6I1lXJZz26CIeD4DwnR/2fpBQrqx1JYYYd4b
Vecgm7pMzVktbhvtVLMsLCNcbtEmWmbJLHwAuzqPI7biGQKUQXfg+gLySgXrPpnd6rNUDnskEUje
rs+VZTAmcLHSU+2A3qA8dz1ebSAM81jUZOvJwNK4WcSmG1303Me5uwza6ElxWUGBO7ztWJGaF2AN
kZx4XkfEajr8qX2wRPXej5RCT103DzfNjnn57TT1K7W0CNhkEvvocpoXIioPt7VunCpmwUFOxDAA
nvjpnsRtcmAgL904S1h82bzuqpp03CcKW+VM80DPB+ZXP0k//rzt541oVJZdNZZi4mfZPDVLW+6a
atqCt1k8wKxKgwalm8iiZWdZhzunCvaQ7zxWGllzTj8kYboRUC3maZanqUVRHBs9ehZdNeCRUM6Z
N2yJLFmitVk/BhX4ULFkomfZgjY4GroT5/M+WpwvpbduoI4tS2yWkCWA9Y9q9eqz4i1qsMI7z0nv
xnjZ4Bq0zY9xoHDGom6HZKrPTZ0oPOXFteZ7mobiJv3U4KJV/td+TyBgLopF1eeSN3sgyIJMSJSf
rDoU+3VJbgI0ohvDz6KCLmU9j/XZK5BU5l4d7yEI0tzd5AhmXddY8LSfmrI+i2h5aBTrDy5Lwhsb
N7xsGaa5HZq4PEcFgGSRui+GdauEyba8xmbvxfNYhDwoz1RoshNgrdy1S3fTu12QmtVdKDgEvANM
S+ci4Hez493Pfota2erlplk3q7sSxVXit6w8cxZ9AcAubwLxer1pi1eZpV0FOIVxYeFoekrvAd9/
SAL96HPn9/Xm30+jY2YMt+rjtQBIpSvP2lt+MDFka1xm0fCzXb44XZBFItypqt0t+Hq9R9uADDdr
g7lrC+k4KHEc9lMzPARRuysXsXGqs9iRSVzuo/QQj3VoXs6g4B+qSmfUcbdYhWytG87b0XbVMa3h
AZVwX8Qy9fdFX2+dqW2tG8d2x9FK1j5xTpELJa1wPkPA8XB91i2bmJmZLaHvJsvZd05OBJxWmw7k
2DD6OXKqOfPJhJoNVWwceG2jMDwZKiplM7ZVeW5QEfRhTBr5CO4lsXHetexkZoJ2cZIJz75Rea6T
uss8Mb+GbfIP7fTeU/FGzZHFRM1ytaqGyzUBRoCaPiqh35CGL2PiQkGiWtfutv3MrFljw6JTT03O
qZyQZd5X2AmKfRqOycZEWZbBrFXzHC0I5gjGVCbIkKcNmNtV+fm6OdlmyHBib9ZeOaMS9MRoebw4
8VCVz4naKoW2WKtZqlYVMmraFos8SKkyN0hERhz+qtbi4CYFzRLQfd4WjszStTAY4hHZcuw7ieo/
cKKru6lenWOkVXjb4fQ/9OSFImIcB+ckZoigpXSYM9ZusQvaVsLYk6uQ6BqSM85pZdVTsI6PnPV3
0u1uO9SZxWsFGQPaaEpOK4lBRVN8aCaKGvjltmhtVpC50zLHWmDjDN3lMUjifxvSy911G7VECrNu
zPdRlhF3lXNaFug4eeyx9sD8Fnbj05iKjVhnmX2TKFyB2WmKgAc6MdY8sDK+i6ClCaDIjdNjuNlQ
JcGoUTRxkqsCYgMUMvdOIPXh+gRZIkR4+f4mwRUB8dMhKUFOXV/2+7kgfdZF1Vbr/4cB/zfRnpol
YSGHVfpFX55xsTkOhdjHmh04uS+Um/V439bFR+hTQapmzYj+kQbqkYTlvkg++OnHhf2Mi2Otb00s
GDtrQNoOWR1BTmmxfBur4jkI4o2XVpsJGA4YjoDpzG5UnGglx8e0ISNoDqvxfhTV1tXQZsnGjsoh
BxCXDD7uRZOLy2EbtCCCcGLBvZdVhFF0RGH7FgTFMh6zmqsNq8HrgqA48Vk8OJPzAH2pczqzjTuE
rXkjp112QUHXhhSnNeHHoeK7NGq+u07/73WbfvfdO0jNei4InFZMXf5exCCipU2t7hW22myZInJM
GKwbCUW6a0Tq7vBSt5Wa+X9VwzvGblY7QG51SEU0FKc5rKGW86lfXgtd74tgOjra2beTs6ui6gh2
JrCGlFkDxnCULwMs2wDz2y9nt/oRxKCgXwHvVMd1/DRAKwMsNVOo99dnxuLtJrX4MLd91IVxcfI6
F4BZ/jLhJL6xiVoM1Kweq2MO/l/dp6d4XT4HBPQxszOcu3D6Ri/pyOsDsFmOEa54k4KTpliLEzg3
Ac5Atezonti0bmwX72I/YDnG0b7QyJFwMqSnkfXgGtRPdB4+lOBK1wDioGA7OMwq/XV9KLa1MMJR
KhPpQkObAL5bFA8VXdfXSZc30XRgJEZEihs9qKar4GJK7sGCgIscO9VN8FrM88bGZFtwIyJNK9Ee
c1ASI1P1MKXVU1c30bEU8eMUFc7h+ixZFtysIotcJAxZtaYn6HEcIGC47DkAWHsPpWQbJmVZB7OS
rJT1CPHrlpy0C3ZG2pM6G+fo0/Xft12tzUKyaAXynbljcUpL99WrXHGqnOJf1nn9zm1JAWwM6+7r
LhRnHob941gSvjEuiy3/h+ccOZo5ad3ipH39xfOfo+llai9sduLZGaDN2bsbHdkm8LJ0b44QYM0L
+6pGuF1GMuxmFADslgCZ4+sz+G7r0CcxrIzWKoaEXzrkF93ZLImCOvPYkmz8+7tbRYh657//fYVI
46TraMj7BOUgXr8vu3XXx9GaJVKcyML4Tqvh0DnRbcMxk7BeqhltEiZzrypINrczzdKRVfvrk2Ub
zuUu9WYpwmhYAVCkMu+W+wIFl4viewIpqrm7B7tsGsjLNnO9q3cdEzN3iQpvuqJpNfaRV8u8lv6+
VT8TrM6CO9r11i2rbuZhFWmaCIcqmTMB8Z3CYRKrAtGX662/6xr490uvb/6dQKWrG+ks8moMon/C
gat//HRazg323t9eIiAoHDjtK2Rz5q0CEduAjJ1FEVUpvfrigrf1oV1bSsjPlUIHtxG/B2a+og3W
lNXh1OeJWGmSSSl8KBpMiM+v1yfNNgL/70lb08EFMWkg8nGonuAUOY5Pt6QpsB7GZgXigEFHcSTy
HoUh/6pQC1z4a/cmQls0b4QQfy4D7kRQQtYtW+Uu6GfxrwfpyU83TYyZV/ZWVUBre5J5xLX86rRF
jAKuxt/YZS22aqaVA6guksormxy4g2MduuBI787Ql9ylvX9XFWBCTceN9zlbV0b0uHDmttAsVYge
P6bI+0rJM6JVVqwfU1xjBN2CeVlCh5luXgccDzhDPwhL8zAc66TKxHLTdhQGJnfYLFzcyKda5drt
OwhouDta9lv7he3XjcgBXbYSKmMFENoOS37TmM/PS+/lKOP4fN2YbB0YcSItxzLyXbhCnfpN5jvd
XnnOOV6jh9vaN7w4HpFAwNlJ5ENfk8yZBp2Nses9iMpNNtJF754Lw8BMahaNDvyhX/t8roogI1Sl
mTtChBciJ61z6NO+3crbWUKSmd5c0DdIRqY2j3r5bxQN3+cGYn83TZQpuChVtaQJXYc88ulxGYYv
Zdfe1wXd8DXbrxuGlDZRo3AHRvOafia6v4ui21iFAjObGXG5gkKCIUBTJ9npWb+WTorUztRkScvu
b5sew44qOupO+HWXL717qmP2aUJY6r10Sxf6/YMzrMjYE1ZVrpUTlB22m3LImOe2KNmcvk6D3InS
+5kW/roL5+5PlJQ7Aam27Pq4bOti7BVgshr9dHTavA7LcslYjHzUji/A6d82cSb7SZMQh07J2KGo
zM2FlC/gU3xpnS1xLMv/mzfYINDNWi28z8OIHFTMnrgU/1yfGktoMkWxEicqCkDuOtT0VOlpGEC9
5BVpdUamZcuhLTuQif1Zh7kr6q7p8ibpyr3rzMGOkUjuWdDWr1DZUH9KSqZHigyYt7Hg7z4zhIGZ
fe6pTiGIh+dav5k98s2tgont9Dh2Lq5klT95X6XsfYcflihIpLNxArXMpZmXVn4ilxbvz3kRkQc6
8mPUePf9fJtiTGCmpNMi1dBpbrvcgwB6+zDqehEjyEb7ut3KR1oMLTQCgB8D2wyoe5eXMm5eXL+a
Hny8i26siq31y7y9OaHTVEzg7V+7nNLSI4cunYEjURLH2Y3ri2WTMvPerpReO7Cgy30QjfO5ufMG
twCVbIog2dTfr3uMbRTGZo7Ud6NS5ne5WzvONzXLMAcL21Zhoq11I0LGCah7AoI4HyyFzNxyOMQO
3Xo4sRmoEQenFMryo/K6XFP56M7+J190dzxxNhLmln83E8yrdpbVH5cu5wsl+8TFgT/gA9/wLlvr
l/DyxnogmK6qTsxdHtNoyPwyekgc+e36mlomxkwuq2IEhlAXHe69lY+XCr96Simd9kvhu3fXu7D9
/sVm3/y+z3no+qvb5VUH0tS7uUwFQX1QOt6U3gc7luFdMQiNGB5UWY6MQN7GzRM0hpesd3Rxm/v+
J/u4ehKFZ3DfxV3PtSYnR92mAhcEhmGyOZaFVKTLHVyeH5Ow8DInocvLTVNvphv7CfUfwVQiqxHM
yOGPY7WjMtkwHcu6mpnGQlWupCjOyYmQbNcspNrVzmbItBimmWmsonnsQYnT5yiIXr5zMWBXxtNe
8HucVvH5+vRY8ktmTlEQoOuH9hLQeHkCd6GAmmv6w+mGL3jkeFLdvI8L+ZG7N+5jpoTiUEJPawBp
ds6K/ujF5Q9Z6V/Xh2JbjMv3N05WyirVQ4wAt7Jhn0KCF8xetx3xTDaqsgxZL6O+zbuuBktpEvi7
yF+XvJnXGx3MpKTqktRL+rltQRnjPA58vuv7deNmYjmDmXRUQdWIlkDKKZ9XZA89b2oPU5PwuygR
6d73fbWjeIDJkk71G/Nl2YtNXs8wklXFOPyibAMk+2BBI57qslLSfQe5sOvrbRmWyYPFe1bPk4PT
K5n5EaIiJUAY9cvkQtabay/zPPGQOtPr9c4svmiyYiHXF9ZV0SDL2yf/gFCUZqt01n0UuxtTZrFe
kw9rkmWxuCBYzaugnY5VIv9UFLnq639va9zcfyhxOp8pmQ8eCC2F9rujHFqxv966bW4u39843uo2
XE0DMuBBMR9wGbpvBf01cH1bLtEUSyxwbiFs1jxvdD2ccHKPd8kUboExbD9vnOhKPBdP4HSXOLdE
+yHkpzaSHx2xRS1p8QRTLXGtZETD9NL8II8q5j9o7X7gaertFGU3TpBxbOymsSsUa2XuD/VekPHU
zFtAIZvhGHtzIN3EmWoEPjkODGxbznNayOl43W4sjZv1rUM/FaQJXJFLT/SHpF1BMatBunpb65ew
8cYqS+oBa8aQd5tT8S8OAfeiS27zVbOqtYmo5vO8tHlCVu/oFgEYvdJ2K9tmsUizlLV2ppiM8+Vh
QTmo+SkvKc/2VAf9l+sTY7kfm/qHS8emgIISOb9IJfdelRNfHBdQ33PpfZrbm+CWYWBSNoG8Lh3S
GLuOq8XvfpR3AmyRaRBurIFtlgy/Hao+9JA5aHMaLJmef7Doa19uJYUtXmuyNVW1XmMnQrRXQ/JV
6/kJ0hVf2sm7b2/dlF3DaVkNI/KEvqSlxju35Z9JOEIpdWJZHegHsAncRWLrxdW24oYXF+1Uirau
ed4p0OX5yX3vDzQjNf0NsZhToOhN24xvVs6mo89QiRWLvNWQcMlorSnedlWxdft+fxy+Sd9E5sSN
kj6BHK9MBXZ79ctJ6QfQsv0hXZCPk97Id79vW75ZQ4uXNzJBOJrngg93Tlg8TKo6kSrYiHu2YVys
7k1k6qtVLL57eTF228NYymdBxyPoWr8D0PZISn9jW37fiH2zlrYH8mAs2wWvWMtAH3RRKZDm9NUD
pKtfivbGgyvgNH+PhkpXQT2xkLil1OupntoebOF0/HM9WFmyxr5ZUiuRjW6QGpZ5Dzxp5OtuP2Ah
Zk4f+q550cF6N8/xfSeDIxn1BlLctkD+30PyFsfDXaJscy7S+zL0voKV8D5x50+ttxxaUm2MzWZm
RghQIOMuHVZX+ZQs34aI3uGK9zKCG+761NmaN7xeiRho51i1OenpYVqD73HYfBw8Z+NWYWneLLSt
R01Dr0cAXnjxCqzylwTH/Nbfkri1NW9s3wPzkyRaeJunXH2dVv9niRI37DIbj7Dvnz18s8A20GkA
dWzZ5qqtPlFnfdJDt0ViZ2vb8O8AwvOsaZs2F0VJfvlz4HyZItSP3rSsZklqpNemHpIUaR5xoctJ
pVfMx4jOMZikGR2a5+vdWAZh1v2tlE/hVLj8olX2o3SaX6IpNuKfrWljfpbQ70ihZp6DyUYdg7Bm
d2kI7rrbfvxiUG+iaw3BUtQ+JWXOpC8fGo9Ex2AKt67pltBgAk3ixNET57LJe9V7d+DOYHddM9M7
lOM5e3eNwB0XB83h+lDeJ54Jwczx91gcKYBtRVI4r0XCnvHaWpxqvohDUIbpXilATZDsBuZUTP0R
8KZm78eNOlVyiTdOWZalMouT00iVIeqsLsxM0s0E0dFunm4UOPNNYi7S1mVfx3BC6jhd1s4cNK/B
UURgTPc9gM+2IIe2URjxXBPQYrola/MJVJIZbWcnAzXDFuOGZZ81Sbk4FaVfJEzki4q/FEtyjEC3
IRuxLwheMq9bgq0PI5ZLqRNUW8Fl/NT/Kqc+m3DYmRvwZK7R1oXJZtqXFOEbx0moNylZRk1eet1r
JbyzdtecFPVujudPVddu7BuWxTDxctotIm8ZlyafE8YyhttOprYXw7JtmJWyqkqaFhQZIkfR/qOu
6jJro+SRQ4Hr+kLY/t7Ys5cliceiwa2yWLm+a93FvQvTWt0Yu4xlXopW+P3i0zx0UahcFM2vMtp6
R7bMjAlqWlfuQ9qiYvnirEmGwoysrMafUGv7eNPMmLCmOAz6kTfIdCRQbsqGQPJdUyRbaDuLA5gF
s1BAdIK5Qhq/7aCNh3zQz95pHyAI12TC1ze9YfkmjGkAfMP3q1LkiWZjuEf+vV4znJub19um6D9b
E1NLCLIcQAbrl7IY9y3gqBumY5ugi8G+8V6m1phN/tjk0EM+jII+L2R9JtAyzdxli93Q1oexHXmt
I5Ym8ZucLORYEbKPaHpH+/gMTrSNDcdmpUaojhN6ueCFTc7j5rmupD/dDdWl/kBCkKj4dts6GE4c
6slTLlBfea3AswWardSTH6ck5ltJRUuUMGsDuYAiZShjljdjCjX5sXnUS11v7AWXE/B/ilJC38TR
QDkP6JxZNznqWYeD42ADkFzM53IUaaZxMtjx0pE7wsMtLXXbcIywVAMKThJJG2jdxdH3qQqXx9JZ
9QaAzTKe2Gid+GXd6M5p8hGvHsovXnXLH/Ti7FVLczrSpxZo+g0vsY3E2ONGd41DGmKP424UHHgb
Z+RSAnmTWf0HsKvH2BnlAKx2inpT1w/5XvMo3Fh2269ftu03Dt71fhwo0SKfSdi09wile70MW8xV
Fr8zgXeA6QdjhFq3fCDuc1XyD3HZxVnHg/31uXn/ndE3wXcCUXSJExfnZh/gnwLm6enPwzIcu3bK
ei7uZlaeXCixXO/ONpzLJL6ZLMwOUh8Nch99E31tVAmq4pBm0EDdOMTY2jcioavb3omlwKtyItlB
+V7/2LQi2PXKlb+vD8HiFiZyCjD5vnHHmOcV5Y+9L74BwHR2Xf3dC5CPrKYvTUUPt3V1+YU3szUB
XzYLMTW5s8jXcm0eBmRSadicYm9+CQexwzPb3fWuLFZswqSqOURBWdE458ohs0Y5g+ihngJBiQ07
s83aZet6MxTeIG0gegTHZZUHQCbvps59vpRRVtx5CqLogAvTBuDINpSLbbzpamnBZuUWWCBWFq+k
JCfUg2892FnsywQzNQXxkbFJeb42/W9K2UNZ9J8ohnDbKhjmqzVeZyPRoXlRUydbywEkimm1bJ3W
bFNj7uKYFbxKEZ67iX+hJ55CN8PE991GLLRNj7GBOy516RRjevqu+92loO1OL/cURr9cnx9b+8aW
NAtVLwFDAjhMmiNZ4myFaFsm+i3uAMtBygRLkcXvpFzRfuyDHlOEJ7+dv3aj/1DL/iZitNAPDKfu
vHWuq7pmuVAED2suZ/t0upF03DdBU8gtSigc1DhuViD2cVSrMrwTboEFLfNvVrWm0NLsmz6l/08+
Ifgc3VhD66W+8Q5qwqWURysmy5LlNJU8C4VXZHgM2zou2f7+4hVvAkOnU9/xRsSgYKr2FVn6LKa4
tMzxpnKMxb9MTHBUVd0Uz1hb4qZhFgv5OpTRxg3X9veG72otp5Z3C8tb5qG0OWQNyE/XGYcNf4th
1daF6b7E94KEIonmjN78PGI/OLQ81p/U7G2hvm1dGB7czt6yNOGEFQ6G+eCvMj2U/gRGE8hI7q8H
CcsimMgyf72QfYLfO19YF+od99sEciK8gQzR9Q4sCRkTXcaJrDqcwGiupwjUjGG8HOZIRB/nCYqF
kd8PO8FxFL+tM+N4GSRJuepE4crSFufYnTJaNrtO8Kdo5p9Q0vDzeje2STP25zYSakhnXeed135G
JuLffvQ2RmBr+mIKb9zuokWBvHvP8krVGnIllQ+p1mGrENNiUCYVwCRq6cQaNju25I/2+0Mdkkfu
qhvDtQkxW0QIBmvUkOR+KMH44vjZOkAm4vqs2yzJ8GkXCXG/BWt4HtXIUPeB94DM2JNixd0ayLNK
+htdwnBstwT1ejfj9o6ykT8NLRQkt2l923nLBJV1HuuSLokYAMzI6K3TKyWbRSKW1TWxZEsVgj68
DRlQosMh9MPHIii/a7b1cG0xTRM9loBHbuxawgDuQ4yYQLGLm6F746yb0LEoAvSalCN2gwjlFQ4R
7oE0YHe7bju2qTE8tmiGpPK1z3Lk6L+mvXhJWPE68OT5evO2qTG8dpHVRXZgZTmoH4cdA630foyg
5nZb65de38QEgJZFvFBsA5MfjC/LGrrfPB+Eore1bhyjQZErKtz4G+AEWn2Om1R9LCc5Ljf+vOG1
HhI4YOMCqNtzCYDd47lT09YrmW1VDU8VKGJA5QgmplPuKwo+HmIRfXZH93B9ZmzNG9vv5CHR3EAp
Nu8EazI6QCEqrn7GrDpeb99iNSZ0rIdw74ggTHPcw/ny1KKSKH1C/J/UhtXbOjBOz2ngzMDIzDjf
gqRn34Bqfgfd261gb5keE0A2S7BTcH4JZWER7wVQsveaFP+4wxZhjq0Dw2mbjvBmiWaWj+kKlqY1
zoLZfR6QQbg+/7b2L9/f+JVKZd3WqwuvnXvvEHrgUWG+DPdahMttmQITPxaXfRRFcYU7EodiV1aS
OvqD9DMdb1xhw3nBSB3EAHqxvF+8EKcdvAyuZIs6x7LhmgAyMURhH/a4HsWs/Oit7UsnFd4E53sw
Vr00hH+8vgw2dIyJItMTHlDrfsCZZ0x3K+8Puk9+6Z4fIfteZZ7TPzXV/CspQQI2J8799V5ti284
t5bpCukL1eRD4Xr7sGqDfQ/eCADXpmhjcS52+t8ct2ciySa9tn59Ocu5VYSD+/AEYMPB8cvnDnJ6
10dh68Lw8ERpDtXhAOuPcqJPUGaXOwiPlndTVUWfFqR2NkLV+7PlmWAyGS51H1LkWjyOu6Y392o3
xIrgHdpPynljq7B1Yvh7FC/eALEQvAn4/dfK7f8t8cAKcqxv1+fq/WgIyMTf7p7gfFR3Na46ZJjU
vhtUvVPQ7Lrx541NmvJUYWfDYs+us94XrnIfR9UiPV9If2MRbIttOHsw+hFd+AgEpFffpyT+njLn
Qy3iZxl5W1uqbZKM7br0k6rEzLC8pGGF5W3W5HvqpFtsxBe7fM8ljB27cgve6ahv8q5UX0nqQhXR
9+nTMHAUPIhVI7vdTXc8msiGg9hsynDzaJmoogFw90sfls9QBa8/AqLN9j4Zhtvc3MSQgaZYcDCA
UeTxoJA5VOcoUXsIQD6PTN82ClOoQa/MqeL/cXYlS3Li7PaJiEAMArYMOdc82bUhquwySEKAhEDA
09+TvfLNv6sroja9cNskg/TpG84A+NU1Ulib8zCQ+5AkdU77L/kPn3z4/8GSaXi5NsBUX5cm6rKo
HWW28Pgr6Mcnn+HS4CCB9AUQRogfU2RYJsPlDZ5DLXwrxx/f2tyXgLJWLk0Slys+QjzxzKHw2wQF
5XtzaXKJIHLB9xGSGn5dV5HJmIWJc1CWz3XJAK0k/hf5yL+ft+QSSaSB1g5abtEQTspCRX1OfH1q
xSrSUSZFpL4ykP3sU1/s8WUhsfUiF2YHXGHvsQAa2m49fxGl/l1cMyCXUCLe6CjSIQDOHeBwa+0W
1tMZI/ctva+hjuD07xzimVGfHGff7tzxceVBZuqXvhM7OduMK7Ndgm+hIcilTlek3VXHLorWwTTR
AarDzc1QJ8MXz/pJRL7U6Vqmpe4HFyPyuIo3Apz52JuPoTA7ELnzby3sS6TRaDvqcp+DOFR2OswU
VW6YrRB3/Z6mFbmE1FR64hDtxJS6DPo8ou2G+V/BLz9Z0JfwS7bOq+tQAL5qjh4WzGIb12N8G9KY
zG0KATizcbxpXYpm9U1VfvONnT/WX2l9vdJukXALAQSM7nlNTiSRX0xMPzm+LvW/LIRdqEN0cz2W
roD7KTO58nmceg1RRWJolVldQ8N89JPt9z7/eQ//9TCeP+hZwLHv2i5QACxbdz7Oa1x+gVr4JBL8
DzQzCnhkeI82OfySdjSs2iKYOvatrgi5hLFJBb0HhQL0ehnkXiYJdPL6LyWPPrv1i0xiilfIoSxo
9Q5i8XdxFa3pbGRXfO+1X6QN9dKDndEhDeKd3Qdk3o3uV2XzJzd+CTELnSjivsKNa1/8HgA1l+TL
JPSTeHQJMCNeg9al7HDbtIKLrj50lG3pzK/4NwWIyCW8zIX9rAgBdYSIAauzqq2nDJo3Zp8AtPP4
rZd/KZXlGhn6wBCKazjXV8+rxgw2hXST+UqX/LMvcP7zv/YUJaU/Baxk19JxqjabFj24KWSS3a8M
lz6Je/QiUY9hP0aHUPDrGEqnXVhD2VKeeq/Z8hECuva7kfviHE/8BierKYEv8jDhFeUo03pavzcr
IJe2DO3oChflxjkh7NC5CNghicQf1s7fGtGRS8RU3c8j5P8jdl0DQ+j53W9bVW2KedcXZ/M/hq//
Umtc2jGwGhDOJsIejheWBeFs07JHXjVM12tSvp7xzaPTvLizky9rdOqJlwUj+SO95um/l/Enm/ES
SRX565o0WglYcofxGxFt2eQxC/0bvo7xz5J2I/9eGL+UNrOBjCtcE+r3nh7TpTPJifbfc2sIyCWq
auLSOkkdsuvKi2uZjdBFfF2bxXxVcn7ynoKLWBt6iV753LDrMoI7lgqH3+Dk3MRd/V7R6IuD+5Mt
f4lViOAuPldjwq5D3+O7kAKZ7/jy939/6H+9OITNLvB4q+njde5X56AhDXqzhCXZSe19Nfb67Orn
XOSvaLV0sW3GmsRQtTKwuF3Lced43fecpaAV9f+vLuslUFys8UEH85R1PPRBLYDsfQSqNCBtwxfn
6b/Wf3hF52//10O0nSbCLvgZYvVzv4YvA1nzWX0pl/XZ9c9//tf1F7iVk4gu8WEQswYU31nSZBAw
DRDki3D1r9g/PMH58/z1C4Neag/GIvHBbeJNPMFKfvH0j8Z3VmgLL4+CY3ouKT5/2X3lufPZQ10e
I4Y0KnaX6OAFeo9E6mmJQpnDLPYrH4TPltbFARLXDfQ5/JIezOD6W9Os5Cn0/a9cXj67/YsMTfXE
EXPt0gNfpzgNxCI2fTs1jxPw9S/f23kXoQMRVvlujcKuC8MqfJ7IXNtbKiSRz//9A588w6XSS+dC
I7uVyXoAEskJskbX5S+jJPRTNAhF30IKQVPw4k3xAGPhitXkMHTrb6DagrSbLAjh/VcwzE8e45/O
+1+L11HdGUiivQO2XIHj58DosO26r5zpP1lHlyASx3W81ilpeADZ7odyugcydF+A/D6580v4CHEi
CEXFbniA3FS184zerrGas4om7Rftu89+4SICtjEY2ZGaw4MDH6JiiZKFpeNUtc+WefEXweOz37gI
f2jcspkh3znA+k4cRtrWR+roeLeUovziRX3yDS6Hib5TCei+cu8wsdU/IFC1WKLJVw4Enz3ARfSD
9QoJJiXCgxr8+M5DM+WWdSYseKv13X9vtU8e4BI7ApjrOHWrCg82iZMc0svqRq1R91WW8a+lux9e
ShO5ZBWGW7gA+LGdogcVe/H4RB330JlSJL91RGEH0/q9foSeZGkev/dQFzu7NQLepapcD5bMkClK
Vu/Ql+X6xTf/Zxf8T4qLh7qMf3rSbKACD8WdMfX6+BC37L0U+jD5tEWPMjZZu7xVzVqlriifmAP0
KtS+3mDPcr3YqgSFClARadIZF6kQFMqYP0XGPBuavNRV+VZa4P0q6XeHqNZmNytghZDltDhjISj9
rZd0iVupwexX0PCih2Eupd03yzLKfYAu4rd6aIivFykUhYmgXUVEDmHVd0PahijDeOxV3+kx4vIX
EWQcF1KxkQT4tFKyzDuPldMAHoLv//1+Ptl85CJ6aHda4E+kAnAlW5516Jwf+WKGIgzc+ouf+GTz
kfNP/3VAkFot9WpkAPvGkkADztIdsAPqi/D32dXPf/7X1ZeO+i50Sv1DuwKiD4elNckqCM4//ff7
IQgEn6Rn/xSBf/3E2g99wzzmHlxdD9u1FuEG5+gvfBC4jAbxBgvrD3gH+y6JeNoNSoJnXj03nf9j
JfIuEeLHEIXvNSl/AsbPc1qrw9rSPSuTBszk6CaZjHsdJPFJuxjeJ+PZqdC3pOj6+hYT159zYrss
tuSDR2i9LBJbquq6PoUYXUH4/KFJmIuhz7u2/dHNywMlSLKVGzxHfVdlXTlf2YZmMnAQKeLnsS7v
Wt1XqVf2T+2QbHXTFdDxeCJ1d+dWMSvO14n8aNuXbs5WkddkvINK+psTRj3mK9GbdJdMuP0hjtgR
aoRb0wY7NejH2gSHMQpVmrjjRjOz0x2K4rrORdhvI1pnrdugWvaPQeAmqaTMT8/3XYfrCgo6rK9B
GY/SCvTUVAXrybIo91iJZq64GUd6YIrvBeSohRfelGoJUiC5tkz4p7EJU9grHSYaF2W4FrGt9jXV
h1ovh85z92ttn6s5SBs9QjOIwhkzeJon+ibL4RqyZdc26G81qcpsrdZbaIztWGvrLGHyV9LUm/Pr
5S1pikDFTyhQoWzmCV6EoJUNcr5JsHuyink/A67zZVg3swiO8RT87NHGDWN7L73phxLRlYnDKLWV
CxuUcp3yTvZv5zc9cXsLUB3qiYY9DkH34AKlAO3+HST1CvhfTelgxW4M43LTdepGuu4118vvJI6v
ahGMADR4v8+EMD+0aRMlz5NSR0HYRglVQHU+E2T9HbNq01WOn/X4Q1k6RyAuUhjxlmk1ThikLGLO
O6YffBgcbNaVXDucPCENommYkN+qtl7axd7PKarljRuZEyHDdKK+9+Qm3ClIFA240OKkvKZ0MzH/
TrXsliwMfHtYCe0m6TlFbacp5z1huZBef9uXUZBCPgvmJrqPqi1OAJZFvTWPGEjspW71fT10YCev
y01g51ul+ubQmBZSCIM7FAaCfPjG7c+YRXTrrJRlLeh81Fma1JX8NWxMvIHGZ97OZjOPXk6JfABA
aUm56r0MftC/E8mLZHFvOS3vMUn/CBzMJWNgoFNgBTYCJ0S76q0juNmWi+OnY9Xu3BUomEW4U6Y7
9+hP0w7igVlCHXSBEqd99dbmCcJLIiVJuYVp57Mx5gXCcsE24nIL9FWVotP15Drj89CorYV0W+ot
/J6frehWnZgM6/Y0et7rEk9HE4mTz3hGkqEQzeoWzHHnTCXurlzKOe0Fg7ZCq/ImGM5WteIkTSgz
t3LC1CMERtdxX2MkRe57WYIoHfXpSM2h7WcBrFYlU2LoAff2o6G1VKlnXdymnJaMuVXKeXvrGnPt
rdzL4arzu3fZA19tmTLug5E2sBs4jgHTYqDINFIAqKLFKw8K3ZacD65J415sXejQQlf6fVHrknlh
vGQYpYp0HhZvLxEpU2+1f84Lb4rnh3qa7svKHrqxQjzj9BHUdyeH1cTOUdEfEOTM2TE6PUOH0jD2
DnqIfoSqPM4yeY44LXjZPTkgm0GyN0foaFIB2+Yzle4KoOoTxU40EYlT3U6/8dc/GIAAmauqflNZ
pV8SEkcpqm3QpSODULHG8KpZRih71sfezHERduGO2KFPg4mpPODylcLELDei33ZVrFLfoRvt+Bs7
DLkflYgWJPWt3DmV2i+lbtJq6ObNuqCL1juAji+1W58FH8VOr+EV3F291KGcH2C55WUmgi2gORtC
x1s3IJnuYVHMMURz1vauXbvXSC4PHtM719cYEc2WtHAwjr1MQeUT9jp0PIam3LWx/DGW9S6KzD1a
L02Kkjzzg0qngq3hLvHUhzsASzoZOxfVOeRH9jDJ+VRJoFhaoG/iajJXYdif4rpVNytLjr6ucgjn
FMCHRZmXkKty9pNcecGYtsJ98/z1FQOUTDaWwUY5kdjBBKZwct4ikcQUVs5emsR1kNN4ujG0dxEZ
krtoZldDog7B6O5m3tRpKceiatQ9a8Rd1/BkC5htDLz6CtY8i6HL3OyAbNw01BaUTGmyRDd+CY9U
2gxTFsfiLfKhmz+Kxksbfwxzp19/oxKWqVnmQ9yt+5BT7P+WGaglA3KkW8fLgcE0e7Ho6h4TUbYN
Jc4E1tuiUmVBpmUfM1ff0sHPB7oE9wGccTWZmwLEAP4ylgI7h7QkLfHh4LVyXSXRU4Nk2EcLFRhD
wiFLYtaMN4rsuzL8ZUHTSutBRJvJhFMah+aZLZCdctWc5L0fSXBuJEubafzhqtFL6xpxbBG9zvx5
ZTgixYfnQMo1dMmyC6DvuW/8mWaEw72pisXOdx1ZGMeSfNCeny9O2W2XFQ1r34luIK3sHZEgYOtB
nM/zr5ahysNxoBnQfkeeKAWl5+QdINU9dt7BQc9ATBH9BTGrAOqoa3krDUi8pJ+6HSTjIQU2+epl
opM6Va3qCnheYLVy10mFdvun0qV9HtOIpQCS8TUVIOrq1JmC1eRU9KDAuXBS8r3SyWkHn5RFoqyY
RICYJYHJzwdcXhTA6A8ymyZe3Wi7TpvemHlPwGBps0bI6RkyxjyHijppECYkZFgg2F4XNuHqqY4j
ZKBOQHOfeSYzzHTo0XN5CAO1vlgMIzYeiqmsrgcHklbcoanwJcJa14tOpnYOgg9eVmC6RW2Y9120
7KHJL+5KPox3EoSdtoDcTPsQAEK9gZysue2bSeERiTLwWyL8hfZULKkfNct+YaP1creGDH+ewFLb
4vhk7G7u5q3xI7ML2qXNQmLtnPFAUBxIwVw0S62fq5a3x7Dhdlf2Xvnh+FP3wcp+qdKoATl5VfPY
pTULorwaqhW4Q6YgcS06RZeUqMhsbeirUxI7vBjAAU4HZzJFzWi4qfuWbAwy1gPYd7yI1rK8EpyE
BUH5sRV8bt+CKXBubBIM10mP4Q2ghz7kTN21qCNyX65BnPZV7f8Mmti7RSEXZu5UIk3FbrsDe8Am
KbimzaNFfpoRSEMfJbXeM2Rq51x3hiBZ8teClmucOjiGT4vi7H1M6iFrJvZGpv5OV91bwAi+e81g
LLkaZGzz8m7b0W6ahvrbyoqHOAjqFK3a5gWAiWbjrvAp72Mtchj61lVKrSY3to/bLXR7RIrwh8ZM
sNCsGsrqwY+UzUBtrOEi4bWQD1ogqZeuk7vkzEluOKzzcr9ZkBPPI90QwP72kEKT6VQv3jNrDD21
K/SGPK0+/NXbg6xf3+oAlJJqiB7GpX+n/ZwcY2W9DMn8gix9pn+W0ZVphXQsLQXw62ryTcptiUXX
+nCTiR33yl86JwU0Vm1MOTTPPlCSB90l7bFPfA/FubpxvMCkwFKOeylrL1WlTWzuV2WI7Qsr8mZy
mz819MnTpV7qjZobmwrF9rivEg5pk3z2yyW5baY2zhAYg6xlldzSyPevqBLTS0MMqQoGKw+c9ucR
wQRJnw00d0i2xoxihgc9w3BoccSAaZoPMMDNFHCEqWiGMfNVgjDrjeZ10D3PklXMqXRrmVdRJ19F
Ev2Kh2jObLdM+Fc+1v4aBHu6zDfLsoSPAdbXHmqZfBOQrtn6lt71wjy6tTGpu3rVczRMOJQq8Y4V
aY+xFzYHTzhnX7CyMBPYOwHEjfCeahmAR2+CnfCBSfCDYckaGNkfhjb08qQL/UzhJrMGzggZdef2
2IDYhYpLmLxRQOAtptF5qEDGbkgQZYJpkgLjxDPPR54+zzHdeXJ6DzzXbEmpb5cBPVHRdF7RA4uE
xGt6WTgP0yaOoo0BjGkMkdv3TPM8lE1bTGqq9jH1nkTtH5GX9og7fZm1kVVvsg3fXT6ITDhqTqs+
/olHdK4nrZetGuZ71L9DWrtukw6Td9cFmHEH6KBtYbVnP8w4OYUag9dpxXFfTa59jGfVA+QXyw2a
JE3u17O9J2vp514EuLc8L37h11G69sZPoWsxZUPrzdkca3R/cO53p7hfEL+ky5Lr0jXzFh69r2Xb
qLQZApEZ2Qco7UivUih5BhkSwy5zsPIPofbqfCxV8BGVut+uDDn1zJGaKS3NpoVM4o44Jd/Ibvby
QUKfLJh5jEDpBQUfDaAqi/cOdQGbRZ01p4Zpls81DfFmxMc44xxRnjqJFTs38sYHzpBO6N5UOytE
s7dysnnQhz/CVmrsNnBH+lShJGxz/J/hRHjZ7LyqearKzpmRSE9RtIWoXPhuUNaf+mXq7mDQWCHF
F3TjwTZvH0I8AblfXRfI4j5ceR4TJdWaj11Q7xdLfnGnJ4UEcjCXfAoP3Tz8aAMbHj1OrieshaPE
iCyFgYDYQPuNYyVFULAK17d+iUkOfxhoz5aMbSgK6JxaMx09DEDumlBHGR3KEJqLpoKakIsGiJ2c
rR4FPYXGA2l9ddbbFkdiLjw+/eFCqBuOJXs9OI02aV8qchI9QagOwxcJ33k4bfuowdvZ35K5/zGa
wRxFU9WnhujxVfpWo2XXJfeOwTUN1e8UcmfZ2IG2BUsLm7axnX/GtCx/UBdgT9VxVli/vod1hMxR
8T93/dync4fOQCeWpbkdh6aCTSiMtDdD1aDbj2qjlBUsSUMzkbe69ZnycZx3s6MLz4Bh+KqSWdI/
TrJqiZ5DbJ1f+H+c3XW9tHpIXQ38+C5QMnFP67Ig6IcTrIH6idLUVP74Y3F6fTW23XqFLjAy1JaL
6ORhdnFDyqW98iFfVxXJSPsD6Qd6A+BaRTdNYgiiGbJas6ouWxNCsylSqvDdyfnTw879ekT59TCb
0dW7xJnP5EGgHMD7JjZIZ58hf7VmRbEO7sOG6bG8sboLgjSOatQKOGGhZjzoyS260ot/hmGp9Am0
dO/DCmo3hC3ze5PMuJbl9VoQkBb71Jfd2Ker9s1mFNYiux2bvcGjltngje5GgOGFfmRMc2jBo2kR
mTAbnBjbEzPMooYIRI6auUX8Dga4TS1owHuWwQHCdbdzHfe7deHlwdFa3lNKEoUoWftuqnxqZVoy
qp/qhC6vIw7XCqHCRV/BjbhOoyqar5SDFeCTjgK15ogwdw1z6tT0HHQMD0y/DEa09XaGbcaHi7pw
R6pK/qzdoeNpFAfrvHMaY3LRxqYIkDpCLaZ3+ITCBLA/OUELtvK4G8OxKnDMsUoU6pCwDvSHy7pf
rj9UmyBZ/iwhOgXM6Zb7uO7ptNHR4PwGo9ND0rXwCq1tYAl/BYTGNwoasTqNVcde1gW88RF2AM8c
VfhVy3UpQODHkTWvSb03ZcUy+KiGKWPEAtzhY5sulbmKBtttsbdkqkVUHZrBjVI6y/IKJh6zn2oP
7sdLhdS3QvMmFxVKiMpdUD9FzuhlM15mFrRhkBsSgZlL8ZEOcI4Zbifi0wypZ523XkuAjbLjFunc
gJvwu6016CnyHs7b1jYciXZytipABdicMElESwRuolNmKkFeE103ew6dM2RfJQ57wIe6+25Kkvs4
JO228Wy3iQIvKRDW+y00mkjqxu3yKxCROAYRYa9C6CQzWqOQt2Uz3S/NEqcYdLAjqnhkFcAsFGB5
yEMDv6ffClndfSLK6WpZWgdSqwO7QqDw0TVa+iNtoXTTs37ajYiH6ch4d1c7Q3NQbuxsxqUWbW51
JfybPvGOpoUppD/Uy2/Xc1ooA8feVioy3yVuEO/izvvRD3ULDDWfgExjw0H4E7oNFXpUuu7ZYfaY
PdmubA7IhIY7+AGGOfWcKtX11D153dTcw6i93Q9rm+SNlWarE8e/QUVgczfS3avskQT1w7juAYa5
DRc0yJgIdDYOkvySkAjKyIrjnXDWpt1o4msqW9g76MAp2hWRgMk6SQ0O441aV7sBWwFHhpRo3DXo
1DHKHLhPTGvGkGmj67Nq9CEiVggS2QK2wC8KUebGX/Ww9arByVvq/x6mBCeHYzGNqZ0m3BhWe6c2
TKhK0Y49Lw3jnWqP/bGzcVMZC6CkZ6fe994co/OH1OaaAy8EQ/bKFlCW/OlKwm+DySEpBTP0hgS2
O67C/kLF2qVghEWFC6NANJ/cZw1Y9SsJZIdhY9U9IF4Md4zV9e1kvP5QRqvz0lATfMC5g9xWMyQs
A7ytjTcM9kfDGoRk5DgbzGIk6rsyuU7WBtpHM3zQwgQCXS7EV9KxCewDZNTCwrdmTINq1q/uWtcv
lV2cEzwJliOMbFEcL22YqgRKvnBGXFM5Bh+dVu3WHVH0BINimyCW3m5GebZVYI9nfdLZd5R9aDIr
U/oAkJKu3ik4yqAeCspdNfnOdnC7KQd4z8Cx85/OJXmmbE6ultG/k329IuedJu9m9PoldUpgzCbR
NBlSGID+vHBFlJ2D3OXlnDkI13tU4ArWfeTHYKSbIrF+EStHEa1l/RMJpslkP6qj4m501BBnLbA2
bTqaYDhWTh0UgxPW2CjBitzAurd9QslmFd64aasaNtdhp3D+oyF/AvB5LHDMh0+LwxOc9bO3rxa8
69a6E/4K6u3Vk48+3AS3ELPkecCcISud2T25kFRlWVK78/XgzyHOSh7kc2DoeRWGaIkiIemJj5Jn
7BJYcKl5I2e0nqlR4ymJSlt4JWe3jminNuWrU/+cphGHER3rYvWrBL2mtkfrvqHBxhOJzWgH62nd
RUMOy1cq0Uv06te+F/UvlCAcdS2k0jNUi7aYOMpxz69xyrXCZh6oSsgbWf1bl8546zPMRYZlhmAu
W+obf7L8iHSJ3mMQE3+4FZZ3jy+WNizsDiUUyN6QANBtGzXzgUU+HTB5aed3z5X9w2K0fVbWr+rU
76W7j3iLqQc8DE99U82PvbYQP9RttEmUFPcerBI3iOJIejsk6Ds8UV2U6EZd9VXbfbiYsMEnupQv
bTCqJx6T+NbSFk2QBqYdeTmFNQpa3uzGcnV/RszisSaxwJl7SSZbFzRh7SHqe3njjwgdKalW++SU
jfgz8XZKYf5hHkRVD2kJU/IckOs+NZAVepwGw658EjYvwI0PxVlV4nxED7zcnIE5j0lomhPDGHnX
VomHnA+KXUUMb6BzfQajWids895YEJpCB1IO1uAoMJGMXiYulm3lU7V1Venf9tKne8tj+OYublwf
4b6N7kU9krJ9cAyf2pxhsPmI3Wy3M3jDba4oH5dNEMU44Zdw3J0viLGExDIpjb4nokaksBWBQ93E
bmVYdwc9SpmPRqYBJ2LPEt8cLV3nTbCY8IODt3vdkw7lwTLbPzLwyQFqFJNNJTTvpz0jDvpoY0mD
U9LpKYtUC+R1owGGkUOjaebHXXTfRb8WMi/XTRnCalggyILHNz8w0fI8kp7KyRAcQRy+8eUwYDg2
cOwGoIfXeTub4AhrvWPjNA9srE0q0OBGI/jaD8pHWYqN6aJDNAYdGpj6UYFKmaIzhkMpQGsYR9Qo
5ioLq+rVQ0KOJHPNSBz+FJELn5vgUYQLLGmclwTbHJkX21vqHGAoAQef+ZCMmGUN0caPyWHtR/dc
GWYyQc2N+FG5GImaqcwbNp70AN0SHLet4qAWNFVQNBgHZEHppeFIsA/PVvD9c6NE1kgX5TQKEc6n
X9r3f+iGHqiCEpDrZoswL4arfaf0VUREZie+wXrLg2bej7HzwDowBn0itqvnInEixcJRr7LpkLSY
odF4f24Vz0K9O31rU1/on05S7oZWFFrNB1iR385rvWkntS8tvxkC2Nl47YDBsfOjC8rTFNFDKft7
iFvceFYotA/ZUczuCxpif0omb+LA+VPpBYlVjVRID2jDA4uRtcTE+zGyVxH0FI6083zwoMY3ibHC
MEpzdMIVwNByj8R4HyD0j1beJ6tzgnJEIQf5rPz4MCbRgxxpgrXUvHEH49HYf4ZVe0ZD0M9KEOET
v4bgPm/ARwnbTKxhlAGh1qTghzopoc5VV8ILmEi6dXG46jB4smW1h6XvnyBoIaA1FW6IQRhgvTIL
9bxlSbi1Ojo1oq+3nWWnOI7fPGbeI+zEHRJ0DYk4fe0rMGBg9C2V2SuogaLTTJG/xhZ82pgjv/Ft
Plaq0KtHf1fKazF9RcU5lzXHmGR9Am+x3yGlK0EuxD8ceudkaHtX9/Um0fH7aCr5oVf5FuE/W2fu
3qMYCh2h/6o7fTovAkDoN/GC5H7V2TDB60BhNpSw7k8LQxNErV/ODHe5spqfu8Qt8JOFwSYqa2RQ
EtMVDELiTQcEQp3MO/DUclLz+2VMwO8CbSTs85G4OcEDtpRkniC5WFHWEORMGFX5CmQ8iwoG+7TC
tNkx5dG3w2sNxiF0zv1bKWyLES1yv//j6LyWIseWKPpFipA7Mq8y5QuKKqAbXhTQTcseef/1szRP
N/qOA5mjzL3XzlQ5OdkgGQxuiZ6aa5T0zp+u1Q4FFyHNaWTX5DgMdcAas8KTmVGF5L7cHVNKl10q
mhp4Vb5XVnyzcjyuqdQdWtMp2ld99TEresSlm1/5rLUer0ePDSAGX+3KR113yl7oUx2oDlPktFjr
jkNfqNjhxV2vcivk5T5qxRDtLLNLQwB86x6L+oEQnfq5bY2nehA6Gg7PEResPPGGDawkqww/Spcl
GEbG+MWz7Seq87WM84vdzbu50i9xqlKuWwr2feOzFz5QGe/qAQGSXzLVkM3kPq7Qo3LMH6mMV0UB
MIEPCBh+cTaL6GBHdnLkhqnYesiHcYqGzzzvyhs7FS+8qsS+F/GtypyTbpiPLu5vjtDPIp5/qat2
MVMn6ChqkfSSgRlfKkqrdMSXnsxNsPI1+OY3uqT6fJ2nJdTtet+t/dMSdWhCsa74Spv+mDbdjVX+
aF3zxZRbKt1Ek3t4qs6v0OG8Oqn2Ll5hatXfYxnd1cixMMH0azl2z9piJQc5Nf/qxdWDbK5wXKXK
YdreVac9dtK68NL2fo3uFSN8uPXVylln4szVS5YPCAVD2R+1UQgGDkV71NhmPyiD/f9DjODwvhrd
eZTaWVMrwzMcVN0ey3ShjG+b/qecGUa5aF+FoYcs6uBjqG25EOZiebUDQ6el6jkpq1Dm3WXU4vx1
mscumDinpg3ItZuHtQVn4+K7d1TgTV2/5qVFLTTdIVF2mq68mGZxdsvmY6iLq1PGx1IKa6+3DtJ7
lNeBRCvybbM+JUN5idA2nlc78XvD8eO1qINR0VVvzNTjHBnnlE9OiohIngEv0mOjn28I2YUM4EgX
hN9yCSz+a7OUQNB2fFmWnhn/5e9Uj76tCkmwzb960ezTCWF46d3YG0rTCFK5vCdYGOhQoZi1AceI
pnRiaCdqgZafo6F+y9eVSr5SA6csMm9yphs5HTqr+SpVFswY3Q3Dlu//6nCscsGKSjCUbp7GELP3
2Ynlo6+LW1MVj4R5nZ7Qe8ubmbKCWiJ/qn5cAurHs911ZmilUvNmtqOsuVS8KbfXPQWofStsEzOv
K8M541wyCzygDEjNS+uk9TnZzlGfhlhv+uwxl/Cjreb0gBns52YSMqH3nNN1e1MvCj9N14eWrlga
8UvXaB+Tuih+kyY7R2rX2J2OVpMcABwZDtHtk+1HLVztk4qGUiJ9LCnlQGsh6c2KeclcfSfysTlN
SwzckGL9sbWL+WOreHHqJmij+kOadv7/3WpgkPyYNcV+W8Q3aZv9sXXbZ3ttr/Qjq18V1sb5q54x
cnLyu2yXujsb9vLSxMUv28SeVnTrrahw7mY1woRVGsdvQHx9JH551Mfc8aPcsa52UhJGdQ3CcYwo
9hLm/PtOLFCMjKdMMANMiXZaC8jZGtN7OoyvSl3tymjVPFaAUloU418lsX/bLnJpW6VIwlKgLxli
CAdzcSn8mz/qjC3A3XgvrNlBHsHgnWbrb8TegDjvd0aBT2O6IV3WNW7aFyWVVNWyeo1cvjaanf+x
bfhwVhUxu2RgjqdML+5KFUVpXPi5LP9o7nJvYg6IcvmuXfNl0JTPfIRjMJy7s1gV9ebylMi0xRTo
sc2Ze0nZXh0ACfd9HM+B41RW2BTrPzfpN3nuCDe5t8bhKRkX23f14WjzTohi6bxazVa/SKa/hOE3
s9z4NCX7RG0iyzdrbv4pUomPTV65h8lg1uJICZiVbKThTx6q8MmO1jeLhVgmD37kTk2YOWoK8tL/
mhcsI7M33oacV6TgGfKiUVMPLh/5QGOC/aoqOO/qA1N879bZe55J+IgkeSKrTdtsiS+Cs8e81e+s
6P52c+2N/W3wLc6bNY8PJnGdOEr5+DnocaNZ76J++dun6jWpxrsRsbhyASNqJ/tZbxDP2TVJJ1RR
5OYNhRVT0d+2eO5X0wt3K4310G2bN8vVtqZZsx9s6a58oTa67ywyvqlDvARrh29dqLgpi0o7nKsx
oFgZY9QjEj9WmLBwZsjDUSZOdhKz2DlMePSU0mh9TbH0YEpyjaXmRRR2jX0zYJj9Sqnx2RrzlwQa
vBpoj56FXEx3kKOTU0E51OJDQJqHibu5ldVbqFhj36RZY+pvK9/ZNWLfTY1JXHwLdA05VaM8dyDX
VttqX+igYGKFcIO8KY2PNYFKcVn49DEDBr/CteQGep0yY5+WRGCSeq3/ApbJXwhbUWgXVRzGVvWa
R87Hyk/nr6o5PSNR5MHcNfUp1zmpu1RCZTUDcbYqBhNYVFCSiQ9xqs13DfHnVir8ElWUvQk5Po2N
o9yslsqt4vHFEul8APRo1yHWHMZYS0JhkR0DLrJPOV8cczeS0g0KqF4ftEW5qzFyY7fA63U9M1nU
cap36Co14xy5pFhb7YEK1nrEsmlPjIzR9lZrL6e2lNM9WzgSKHwW37aT6TVO3fXCWMv1nRL3uY4R
DAxJsNB0MeRN5lDsK7q8V0thmgZjsW5uob5XTRNfmlJlxJTa588tkiUBosHGfJtGay/jmmarNb+n
fr5X0sz2o01VpzXmwFDOLPdKNUpgo7V/RtqWuBEjiolaZ55MqANsxhP76Vh8q1NzWdN1ogcb0bcK
NidUVOxXEcXDOaMvP5SWjXLTFD0ETg6V1sfKXjOTiDNJuUcNxhfaxqWJzBc90f628zK/tKnb7JKx
V1/UdaD/ADQIS0OUu4xt3XCU1ER10cW3For7mCZl9OlMWfmqqSVEmajibdtVc6j6wtyrPWkmyqYh
TDuSIdJVzD0zhnI/ybQBjAt/qMwqtpWbxegJG7M17TJIHoas3svSXDF/uh5jxBTZjf1zeu7JaR12
kVBVREm34eZm6vybPY09Vwb3v6MWDlNVjJ98Rkw+Y8W7kEbkFQudJW3Vg0Vpjce8r4ZgkswuWFJM
MtPVcxPhkZVdx01qtm2naNLKVZFRdCoicwpmbrjHHBhtp01zs+tK8tW5m7xVRf837hstSGtAgGbV
RygaFiAj1uZe0ec9vUyT0kVRfPYuxNlo0y5Fnf7HsXPD04Xxaqo9qoMggtc5jQgg/aNj1MUd8jKq
ouvqRTCXWh2Ar+X3fFRaryzXxtfIefvNgEuJUb1cc5sFUbWBaZUtkBFF4mYohVyWzhhTf5H4g9Vc
3KsohvKa6+WgRXp2MvXB5EOEjOfNcESJ36U9JFXbtkrlWVELfdPzfxz1rnRf3Fg8T1G0PGfbs7w2
TMwcI2DDWcPaNqd3ZWrfXC2NvWY1GTuXuOc8q49ZuZbyyKMyfzt6xk9fl8P6WcWN+FRTRm4Gtj2b
yxZxROXByxddWDV4dl45IaJZmVF7pWWqMN66LewABgZKQFnUIkN0XCp+/NKCv4ewtLKAMZuk0cDi
wGAnN+qLPaqZED7vViaeFVsBF0R53QhOJ7JfzJLvP9BE/ye3oJK4YGU6B3wjuh5ife06rzC1Yfaj
cojjQKtTy/HWokgSv24trsHStulnI4amw7DNe+OIs6GfDCod1uWa6tAGSS0bhGs9w3rPzNk2wLIs
RdImumYSpBBVv411LD6HwujY26IlvY0X25nzIa3c+X2eu+2jX9YyO6B+6srFESa8H/9IofD7bwuD
tCK2v7E2hT+2wu08x+SyhO5qLvGLrs3UfHmaAxwweSmhumK8jHmw2Wo1eJwSWJPcMtpDYVq5cURq
il8WTVVuZP1bivu2teqQjb/FyTJyAoQjxsKbzcWcLxUzHxzPcXh+vYHmW3pKQkA6GAxDS67QR86T
KFn54Q2DGt/bxNXOk8hR/8WyVKkfZaL4HRdF+a5C2FieVvdM0RpYlF3fmL67fgtl4KvJqm8HSSqS
i0lbAjHm5+WQ6edKdxSXj6IDCmE0SndSBnRjX4mT1kVEWJpiv8omIWNnT1bNJytfmm36Dcgddgdd
pmmNeFJaEz+rZt9CR06WfCtsrbutiPZ4lWnW/spmtO5ToijwdJ0asdaoK9fEQIvlIgWim8TPksdr
HbitvvwtWWpSeWWiNY9uaW1wPpMpSN5Y0pHRfvOh1tjfovp1YiD5pvPoJEFMLs+kkGFSlG+hhnC4
q7qdXSi+UaJMa+o+YrvgmMcbWiFNFl7jXaIr27Z7QyS0044evctVa9GqsmxRToquAwkZdaIkvkXC
VPrVYFpMO2+tItrNcgSaMF2IOMNE7r+2VmLwsjQqEjaAs9YFg6lzPQDVqW/NfnG6A9t4snjXUrw3
3mQN5oi7YW+hkZbVX77jKjQD2ZgJLXDlBNRQTTazA6bd5GrugOaETxYOjoOIHgmaB1/kdj+FrR13
mS+yafxoRml8ktpf3dMWSmp8k+f7e8GnTahJM9W9m0Lq7+VQZH9RPoHr0sXFq0jhmynqnI1LrdSJ
7sgopxKppMjMA9lyUwb0sJA7ZtrL18VqLAPvb9QGWp+2UHGEZvwQq1r7PaWo6DyKCgb0pMm6/pHN
khmhPVj2byRe0YeNkfD0mFNm7W3snPSgQ8JOAXLCtO54StM36TDM03edbHy4FRk6iFAEbsxTR9nn
2HfPlSizzGdjjL0EBV++r1VjpJifMETQDJ1CyV2OvVow/HIeliNNLZevLDZIPJqH7NTxu6+nIWuH
AjtYg+AAmVlfOx2Bfr9Eyubtqs0s/cztDqIEnTpodqNj32orB5PuLOVH1uRWEmhYsM0h6VfuumVO
A6vmjFp7SD3S2SvUjFj6nNYGu+jmzgLPMTtSA6gLmE65OSIUu8NS/tGLxIRdNyqDwmQy8m/k2uQr
R/eFEEP91wMp4SlhOY02PkXdwBhB1O2W0GhhMmpOj9p+uEAKNewuXwbxOnRlZXru1rrtWsie9hkP
sgYxtak/PHesHcHiZPbWYfSYrqTpIKBhVgpnt5Z06LwCoADZaVYlc5x7Q89BSFVD83slmTd811CR
tfg33CtncJjEnA4c75Qw0XM0NhwurNmrXyPL6I4aA+QLf+LafrltuTw1uVJ/ra7IWn9ZzFn3iyEX
jGyKR8Qlh3UXBDDXCMRWqUxt9arcaMrAqEUxBwxoBu0bmd8R3yKpataT0FoddKWwlPglKnuAlirT
zT1aIERLrBrMgRoXDcyxqYVb3cQoIy8zejjQYeAClOfJbK+lsE+sWwPV3ARMF3hpK6sS5MX2nKzT
l70Wf/OBr0W/UfuRLHBmDesG146dkhV/KmV5KBk11ZhypDmNjis1rp90xjc+8/48upchLcsA52xX
6AtKnwTz6dYrjegF5+m4avoZa35vqpaFVpb9tUv1OvXaUcbMsNriB9i/kIcaPWj+7Sj9dvPMw9zp
vC79FyA9vISEvJhx3tknMWGB9mBgancWDJeu0/G1mbLrZJQflLc3x530Hft7By/PTXvXgR9BfAI7
M5ivU17VzgiZI3PTRP9UDcaTRcWBhdfQ8QDZzTxLMZkc1WhOBoqBjynW7cbJOqscmz4m41ObRvA6
SQ+mLCNUrrR6QHg8Mcf8dUqGfZZMfYChRk+7OP2BSNPi6d16MpLko8/sD7VkfXFTHhyleiqVxfK4
9x+oRIdIK+goIuS1aHjji5IFMAGz7wx50NZDQFMHTT23DeWAvOmppMgZppPWLeOR9QwQrN2hd4CV
nfo45e4r+j7qpevuzD47JG111+pl9m1VO2/nEVGl+M6894q5qnnrJzqddp6htTaDEhrGKincUkoK
PjqG6F+MaDyxE8YI26H+kYwP5wn/icX4a7QaCOgUUKTRI8zo+EJB8K5zbdms9U8XmBwSMK3OjyUk
qLmo79vjCPvSh1zLx2TzQzbG3PsGlksQtxBBMdR4m2uPLaHS5u5vg75y12fVd8rjAX6R75aBv3cd
mmMBiB23uHWsyNxNSTeC+KR/E0bQmqu8ErOE4FLeknT5U2jGyeEO0vIyF7WlFvMS2zqTwHgaaUlF
XcpDZqv/lm5hXPGo7WdaOn9plDaYlI0LU18FVFvMAtpA7YenFVS1LhzDW83uM7Nxnoaq2LHQcPHo
mk7mPFES84BaiAn1YHxPmoVWWMs3wJZfYMfVvlGUR9+Rm9hyUz6jhpsdzjmoXj9eonTb7Fkpg2+l
068hy25p4aDrapBMejsemkns0wrBwrE3CDcODbjNTdKZNV3g5wtLHlRyQA78noYSm+Vj/kN9DRwB
8t19tGKiAtGhYOZFHNJW3Ne5OEWOfSttwWzJ/tzyvcHir58LNvtSjK6PwpEvjiHO5gjDE1m6gCef
Tty196THdNcWxuFJ6HQSAEvaf8SDWDzb3nJmor5vDwQ14muv0R/FQ7e3cmXA72RVglIPHaB8/lqV
cbWLzO7cD7yAxWjPLPxYQsrUxJOasY/6+WHhNxw5KV5nYT4XOTMxlqT0cmX8t10WUHM0XT7vIQ30
uZzGHU71EyrWw1STuz6Nv20GNlQYP9VSfbRDczWd4kR6xndBDQJlXP/hWRxzw3yZ6n5gZVB+moZJ
3aflSKwRRWrBAuu0/LPs9Z9eyfjBiU0mRXzQBuOWm+434zMCLFcIpfTDWLX3wZwuLRp5UNfjlVEe
v1lBdKS62fVF9yeB4Nwua5TGx7lwFB+WK4F27j9GQ95t3DUPGN/DeAd5c2hdO/mvENgV+hS/qZsI
qiXjk2CotmXNZ2ugxorKnZ2Of/QxoihT4jhsJCL06CBWEQU5Zr11HOZl81qelk3goP54Hcr0Oc26
QKXRDo26nrx1ja/DXKahbq5PMUJq15GhjNuPkkBgucy/0nF9yUUm+RJsqgAMca4flDS798qSbYRZ
OMzJIZH2mVJ5myei1l48uX+HTDm7iryCjLUhEtORcADeLknvb7eIaFKXufuJp7I+aFlcHN1kloE6
ukZoGnzAKHzfwHp9s87OlTO/OZtzUGVn3a3Oid592Un2r0n00Gz0cPuBXJTaQigHcN3VM/WKClc8
FYXtS972uXGvCn6ZWEAUtaL8UEF36il5yNG61o0VtiJ+VJp8jWZAPCc9mtq0KxvclHwrWzP3xhTv
XZoJMt5FfphJO43ViJpLwMHTreYjyzNwm+yi81fsmtaZc+PdqXSUQLP1yCedlkr7MSNeJFHvuly9
iLIKxiqBGOqPSHNUczF9etN9pQXrRUYRe3Kp9y2/oVgQz3Vq9iHifcBuJYdRHQZjvCyu+1I3YJuu
m322ffsPE+xe8xkgWf1WsLFq3/WWiXArArvisaQnolsrLwmLU0N2jZC7KWfT72IkMMuNfhHvCmYS
laNEhyj6iBwN70PfnsggpTtnLXN62uZUqwmKbiF0kBmXsI52XrqKvVvsv1HS3+QvLqBCGG+zc7MY
ohkg2O7aEqNaxmQi7PGYuXOo5NMtzudbWgsYo/6UudYFLhGtJI7/1RILgDv+xkKpP7HQd2tDnUAC
oqrFNa0Ljm9SlLUJ+YOUWJInWJzqxWqN92FhcLjpPjKHsl5y+7f3b5LGnp3TO3ucTrKpzkyk8UWx
rSWr9710z9HUEfnrG2RMqyhC/j3SkyMQqZ6I51TjtxXVJAOyP+2hz7PfzEaaPZHglcWdOYXdXO01
BlfsDGGSixqbB83sgXncnFZ2iXQKNx9NL0Uk99o4HDoNMCgdGEVePpGo+SgG5zhXzcNd+BIPBvqy
O/zuLPefook5JLR6L8zo6IjyqjmcEpGLJKosyQtFGUOsLRYbjg+a9MA0lSpIIRgebYNLUpG13Aj/
7cSo433HWDW7ycPtz1FtMfRRRp9JYlWHmAfOspwz+aw9R9Bl1mqckeotm6g+uVIOE8DapH2uKvU4
GM7DZGMGqsV+Sc3AcJZbIYZnUXPmoKJNWf9C6/Pb7eV3l6q31OyuTUty1Za5P/ftrpqWe8ZjpvC0
uM7WV3E3Kbn+znly6BSSSGYuGRxkZfMJOPFnBKMgjLavJ307a5rsU9Pntxq5MmiIS4AXUylVdvys
zNFrTbFSF5brV3mZ7hhnGSAfFx8lZJYhlh9bla5vp8lPlTgXnvfLgAbyFJemc2ZNefY5D+ig9njv
2/EWJS6JZbV+b4r6fc6UKCwTMs5jctWpnqW7nNFf0crqS26xDqt28gusRpj1xFN6ZM0kI2IPu6A4
VFaOvfD2SmWvSrmXBHLlkCFil4Ey1TRmo4smNFMDyH1SwnFzp4pB7maTJYki5w1hYlaXvlTURYTA
kr07mmSnZ/tUm83iK323z+cpNFNgKVq6p0G19rXFCKx4/KdSgdF8TomnKAXUV070Yv4wWVgfGo3d
hT0TDcjd2H9A8q6ycL6LyN4n7nrQ2twfq2an45N59D2cxTMweh/0G+W90tPIRP1cRbvsEg1PXho3
gx4kcrSPtVdPY6fspNLf18wIGCxNVaKaxzLSXjKLA6mIsr8ps21jqby4cqVHqZJnLNjD2A8nvRYf
NvfW7wzhm3a8U1Ir3P7uOsblrZgtDEIGhphh9EbB1EsYiyW0ZB5Oo4w9JbbDhBzjJNsADQcykQqx
GOfrAKU/mPK0yvGtMdsMATC6LchaZf/biYvPaOlvFPHZRj3sBXYHJBUS4xpdkmz6cTpxmDjcGZR9
UcGJwF/78pTNjgu7J/aqot635ZYA/s/L2uwsR6Kf2WTky/LeafEvFdyKyHArIKF5Fm2/TdL99uat
rbJTKh5u4sNBFud7V0Pe7Lt6T9bjJXIbX8ypD/AeGr0DEu28IGx/rqnysOnQRnpdfpLQXCJC7wgN
1ZjvIPpCo2Uogfq+JrqfYmIiX6j7KlMAu8vDtNW9Lueu0RdgN+6dKIZvz5CNYjTMUKT5dSlqmIgG
ohBpWs/5Q7X+zqImyJ1mz8K249qQbloFEama15P8yF+X57CgApaDVsA4ojyzmgZs9SdP2l8YiIpP
xw7YWdNhgciNyUZOuQpri5vzWLF2UtCgVPb6LhVyX6X55FCZsyZmT37+MavxLtIb7vPq/kSK8prp
QBMgSGaJzGfNjz6v9oaYA1TpQCn0cNLUfWs7YaNmAdOi/HmAaqUCD+IxPTDD49Lpqt/E0UXJ2Bta
d3t2LgZJWp2osJ8aQwLruKftoYXEQYQfX9jdcarbfm+kHfmpOex6fcH1j/djN70t2XiA9G8gvwZ/
XoozmeCNJSDrPAGJGuGcpIdW1K8ume5ltU58vQOXgcUeCSQCCslx1k3Cqk6JJcwbL+Z7w5zFmHsk
+opTIAltQPIa+XGyh9SbOBpSvupNjfwoqs7yp4LMcaY8b580MTuqNxt1sH1x5sEIiq57MOB570T6
q1izV1SgbGdoBvozI1PQotLTItQAwNwlP1c+ucXIbIFO/7WFX6PZfmVm0oHRRvt2xddMOSP5gGkh
pBcDDwxahS1g1U+aj2qTee40M8psedbG6Jy20yvbFK+IB5OvJvkHo5c+Onxw26oZx2+9V3k3E/Ab
NZ9Hm7H203BkU8LZxkhk+9kFP++Sx8Mz36VfdeE+sX86nJJy52r2byTqy6rqJ2TUb1Xmh0m060bT
7lcK2ag1fpwsQsUcuuc0YUUY9Gk3sEMZDKHxW0mgHG144MErNz59OzybjkdyGomNIYOWBJkjfatG
CsZIr0+zntW8ipSySHJvVBQbd9T7UykvkTsCwrvoCQMKnhlkVJl+PWdHvS9QH02YW9V+Stc6LBsB
G8n7rPN66jQ8mlVAU7+2nLAeBdXgu/NtEwxslzi4XO8sKgmc5GW7FCRrJ8AE5Vkf4x2pkAFghLyB
6D+riJF3hAuEyjmv29XfTlTHtOnOU2PtbMOiFF49RxtfIwfbw6gxMjTi1mZ/6NB0GLoA8RaHZIbe
OezsTHtdejJOen90GvXsVhaBNMMKVD06oIez1aIhW9glVk8NyOdwiXaOssJHWZeFnr2vrvjgOTOV
pgsew4G5FQOY1vRhGdFb41Z7cg+Mdcj2ejp+bQPOZ0oMJY/3Mq88LbW+K32btPRnqyZEJsieOMnJ
4ajjwbwJeUOexyjuWyCV/oBtjKbJ4cVf3+bzye0f4s+U9oqnkGoUACbbhY+W9VabDuu44DnrTaBU
pzmwc/mvtttw7lYAwMIKdOU9hZy/pKP8M7IH6DS7dqh0RF77XwtKqjTH7BQLI6dktQ60T7FvrC8m
F4UxnC0raCf4n2oi6IokmJmMB6lcX+sU1Wuz/K1ZCLQr7xUYEbqPDWCI+ANceIdm3uX1/CXthC4e
vMSLBdtpksy+JgaPZFmdeqM5E/nzGjN+MfmleOBPZQvCNbLtZfve5TzF8IE/PZdLoFyZwCpja/5u
B16rUq1DhlafV44mrvWzWiSIu8UXxfE78yZd2Fj9S6UgaotQIbtSxwqpYPXM53ef8CrXLsxlLXtf
MyZkcjgsbpZZaacoNWHph1vSZrtuFaGjmOH2thlqz/wYpvJb5bMbl59qS3pq+wezXplocv9yYb4j
YV9WXnjF7Z6Z7oHrp4cxMyRi0VIf1iF5C18fnbMCpxJP+rkui1O6fvEgbD3Wx/btKxPr0JbqXS2q
h62bXooPvw2/UAsUmEZnvNcYpA2bAdo249GYs/e5Ho/NBqwnIL+gAici3L2f1QsnPtrYlrkvHFg1
6/9P6HaCFnPd+DbCmpR8NnX1NNOz+u2USi9V66+5aM6FNBh/hOnqGdy3yim/89L+Jx2CyRkGEHCz
5Y1RgpkMrQvvs6pRtTPqWZwNeOd9WS3AwxZU3kw2gu+q8VCr5doWHTSKI1mO0qjlu2JNd4qYLiCP
tGPJReYZmNa4pGu374BhiL0uB31V+qDqa9pp5jAuo0Zfr6iQmisICS4kIpVlHrXY/dqAbZHN9aGo
53KPSvTeZt0HBNseMpgCSPWcIfbVlCZHrqR1SJUYEuBM4nv4pbtsw0MgyzqwqjRtrp0omLpvMK5k
mpmPUgzPJgXNNI2PPmUfKrkKXhX3dSmbt5zVPjCRB0KIf4xo2kkhdnjYDHDS6E+H5Fsm665lG7ks
1MtIttGP1JmQRjpdBQQsC1fvktCTP5fm68zBv9DMN0VF94bJQ5Co5PmuDo6K0iw14WULnaqrNO0f
/v2Ms+HgoGAnQuHm89ElJTTTP3gZhQ35kjtjSb9mAlYUNsYTBrripSODiZbk72igO2vp91iUvxa7
Z5iD3h1SrX1h6xJotv2qGYmA3Y0PUMuUhSU6jK4Xl2rpgKzb9VlAHK6r9dBN1nqSMfHU2gGj6KkL
iX/B7/IAEjTlLeuLc+bUv/JKEcdSGX43kmR7P9HqEHS4aJwTBJqyS0sN46zDfmZprtI7r3Mx3JuM
rZKD/ru047eIeBkGnsU4npw4bTNmP5k1f+o8ja5IfpTRCrc+hc83akAS0Ks/V91K0UfSWrdvyMMp
MYgeTImKDME4Lzvb60yHfnbQvyW5BfagnicjhXDnG2rAHpXJcIEs3EvH+uisgpxkBdQ6mMT0dVqa
rOZ/+aGn+tDUJXOOhoypRPp28q8PlNIxQDT8pbrsirc7vPN23o2Nrl2rlcSw0RLOs2IWiiCNYI90
5WUYs+EYVYXrbSdTXcIlG92rZSHL5HFpe4LMdgDtGPGfjJ7pPaBLc0othbKLUcQgQKoaoKBk4Wor
14gv7xJrgbUmdZiJFeaMy9JbnQlCM2dnU4FWU3PwsP84Oo/lyHElin4RI0CCDtvyVip5tTYMtVpD
7wnQfP079TYzE9HTM60qEsi8ee9JVy3ZudUY1GZ/JCYq3D90CAhPVvpPFMWZ7Pk5ztIvMbHvIs0v
doMyNtTtIQ1drJXxh6tx3SqLxTFl7jwSg94TE1OMuYLPSKmjLBbcMulEgz8/Vj0aN4ETFie8ulMJ
J836EbxgjGkP0pg3jxNl4qiPJ0lAz162ZZ1udSda7OjNMXDKUzOSe0/gC6FI7p1Q3IKhfsGx/d64
aPKkU65RPPyGaX5iNzytSCjeZCEvDqyXijqGPiiG36KY4kTT2UUPmIMF+RZ+jwExkCUFkqkKNssg
3fUYD5u7yujN4S3qBDX9UHdbrGH//M5QslaYUPE934Kles2G4dtbPINRhyTBfZVZXetfes49RInt
kNmHexkyBNFfnpZt4nnnybLWzjSCabw/V8pT31nI/VTGLyV6hqOKY+HnR1VHp9EhawdtDafxydb+
MS/kw9yS9CX+DvmEKcUsY3jExTrTzWu3jCC4ggvQsnjt56Gmkhz7tRWUtzJp8fhmwyv5ZUTQsdrH
TWZhlh3wFuF1pL3Pfu7Nn98EzwOSS1JMr/7If5/zCYfAb5BhkfQxZTLcp1OG0sMLfoIdhBNH+a9x
w0RykVfPHc/V7D5OTfBkO+xfCfXrGKvPqJ8MzVh3SVtKp/vH69y9LIZ6OwlZRymb4/1PD68iXqUO
gKs7GArdUOp20zNFYxf7NsHVZfON1tPyMiTNg60hy4FqiuhHpjDdMWsqt8uojlR6T3Va/xEqvMY2
HkOrE/8vLkFArNOhfazC9nDvj2aqdJfZtxc1r6LBXOqxkCyS8wHy12kM6ovbInRSjffKufDOVw+O
RLDrmiXZiw7veG/zNkfQ3LauqxumOm2+sbuuegzxRh+61ADt8YZhizXTeQRKHu9rkSWXKcqCZwei
Et5ce3nPOipkAmPiaCYy3bvQtuIfCAQE62ovzDftNIYfCckTHpZYVw/VxGEzzc3R0zU0JTMLUE3q
3u3U7Mtd1qaxP31O+JVvvActHchqd0elM/0mNZaehkvhLgNYosOBSG2ywEjhrWf67XCCiXj6VeGM
jNz/84foFCkruBLeZyKGYWaTQfBv9aRfQNzeCz35zXakl7EEHla3CQdVMbunIh3S/1o14v2gZFjf
x2m+EBFWdmYjy0j3sKJUHQ8Trg+mNslfDLjmLGGmriqa/8Utz62CQZT28d6aIWppmuz7r8T98MkP
zEC8CE9FHv0gdnyq0T3UKK3g7hprVY8URmUUX5WAeVAXf7IxJSgXNtHKgbNkdPOtAvec9jzD5EIw
pSbzezsNZjdb89cwFQdIeGeGEo8BXvbEDX9N2Pwp6vERYt/vXer2lHknL0+l2IApMP0b/o74QHVH
0TkwD02m5INQ/jvGQch2bolXOQd4NvY/ERed7Bm5xF7/QyCSySByXWW/kMM/jp3/QEwIZ1q3I3R/
wSGk/3+lwyV6TdLoOtbwWbt0nC7KbQ7BCKsO98xTrKaLQJPNG/0l9PTNURXu/D69YTq4RDihEnkP
B8ybup2vDAarNT6kv47Jnr0hwMAxOz0snmCLreApsoTeI6T+GRd5hkNCiJEE0KaXY7qBZ7QdFi56
Eo1fXpldB2wVayNTBn1a3XDSP8WZx8R+zCsYiebkJzOuBEgDm8wyf6aIUFsWqn/VFI3M9tu7BZyi
TQXdSzGoinehsLEE0lg3QQ9McGjJ0HJsr3w86Fu3TkvMIQ2Kh9/qZwoze2+Fw5PrUQlENpxKkAd8
oxKoh3G922wEAwEqXoymp6YoPiYrhiS4xOqYBUV3qWuCO3J27vH0YUb8sv+Lmv6rX5zwaczKKynX
8OTP94YO7++6b/sU8lXNCJOR8kot40R5M/a0n8Gx61ygGk35UubdX4NtDUfrA07FK9J+QcoVS527
MD9MsEpv4qVsjtaY6x9HLGLvL3G415Ww/+m4K9UqiXB0CmdCygg7Rg0Flti6VeUt9UuxV1X9WdfQ
7RB8qXpzuD3sXJ9XpczLFbcRfJ4o3pjcs/dB7rzbdL/vYuYxtIigJL79qu3ht0TU5cyr4oe6JwBS
V9abNFL8F7CD8UfiJMBpAuweXhorJjsq00MgJgqg0H9OJo7LUbsgPBJ7PhogRCt+jSSX1cP+yaMn
WWaAfab81WEWRslYjRuPUVcyG2Y2s0Qetviu9FLqS4pG86r9cNqFlR9eREHwOZZzS/nrnRa3oHvS
A1jRkOntNW/Dp9bYYB0yXNxOXRBa9tIINGVlR5ip2muaUygv2oWUt9TRAy9LzvB5fqlmavW4m/4h
8zA7GWv1Qj6c2VSniD3kLN36BYf/PpjuRuDx1mB+gO9U4IcwkKTExKhDDelb1MZQQgZqjX5wy60C
Sw7sCAUBHvC4H9IqoKNUL6nAjN4HJr7Wpv4qevmfDEMwrbrBai+cflUGTfsiM/1nwqThu/FB20vJ
6UFBT1d+zs3irMY6fRxrIvdmJFxOZrbcDW4MT8vvmWXkfrcep8lpoIXxO2q7x00We0dU4dsYey4W
6upVsoR2rUpae+JHDXb+JL8yhpfnfnTkpwpwHyVO8wd7iruNp+mfn8NvS6k/8pnp3DRX+Z9Zz2+O
o29BAEbK7/Lmsyuz+tJK/Nq1ihmxVcwx8/bsYJU/oqTdnCHM9lEjzyap+4iznJxGq/Hl2JWX42LF
tOE5cwEDd2lPohoweFvtRQeZx5TJ+57oqh48ltVZIXZrKy72DXa2FRHO/wbd/tqm30P3aECbFTen
SGn/bDiy07+Fo4FeZKT1hDLGvbTymMrFOnuJi/6x75zbVHCJeBpVg4hjvVZ+9SUT2lx3GJ6SdgDj
Vv0OsfjFvBluUXDgwnnWv7JbnqwiuzYF1JD7P5RpRS1IOQdJ6Im6B09wIIlLcFD73p1h4PS8GexV
wwcEXY1640uVA+Iia5PWQcFWI0g37VkmqbcJyVm12XwYYtxcEBbJokQDxd+hjuu9mLqgxFqhnlPV
pUc0puSuyRbrQIX2twoX66nHwXYK5jAJNhAql2HdTpxU9NNY7qDMdBuBE/xcWgR55kSl6xBnxbmq
CqYDk+sPREwNWyxS8kXsOZMXGcPF3S9j3DyNbVZ8FZ2wmbhh4GQaLAKR89+biVwp2yIPz8Sr+hSW
X5wyp55+wW2R1h1Q9AOaX1hpz67VtK+yxCu6sEd+0yk7v419Y1pOfgVG1hkEybZIM03zU//UyUC8
GzMbTPEk6fmaJ33C7F3thzkS51yG6aNhZ9C+GLzleUj/Rfw0BZ6fwvn2jDX8eFPHPCd04gpfgBZt
Tz7BwQTs+cKhPbX5S5gXz7gIU6zFxoyQ/ADyfBT3ICh5JdCCDygh9Ez2aLwjqkDOGt+Wx7cE28O9
XqfVAxn2N8/0xLVzU+A/q6x4Z5KoXrb44MePGumtwpG/NoXifIE95f83NSJ8SKaBQCOer/A/AWKq
XsOvLFYZxwgU4HTsr6xE1ZBCIhHDvEEUsUoMs36nmm/Tos/ZMV11AKzpNuAwwCHmiY96tqYYXc8V
5z4yxZvIOkY1iTdHzExHXG+kLyNwCmx/+GjmVByTiThkvbComHS4UIeMBQJH6Anm4AGHR9J1bMxJ
dqQ2hBvDEyDoCWhLJy6xmcm6DUnwq8feuduhZzfg3rOc//y+5XhO85pk20hTNwChzp10embuSrig
Ifw7zwS+LBxQjLUIMDwnBXLEbClkAs8LnvA4UpuGduIC7CTO1vXJQilv1xjTg1o5GKPELxRFMhhM
/Dw0q4abSZIFOLsogBnNOuHOsQ+Gx5yhe12bZleVmEOacZlPBhTqik9VPS9LhLGVc/lAuD34Gpsp
etRqrI8l2tc6inqud6mb6eSMS3wSpOr+umOMUiCr6bCIMlgHC8tGkzSMnufMT68kXpeTQx7sLKs5
BTY3zMk6dxJUamyVn8R2wW7bzr+hwae56arWORQq0gQUAnjKmWVhGJvz6I5G6z/JKaIHSrrI9cCe
vp1qxvya8BRdCQxGtFhh7e6CEs+lIZaOYq7K+epJHzhRQOF+ki5h8icWNQHrTxrdQuWV7l+z9Nax
nlv1XBTG7PgwIuBMg+8dQz1jkolqOz15HvPIdUSkDCR4ORb4TvMi+zZWNRNNAgq4nsYm2c6eEQyh
LCQA5SwaXwKWtF2C9+3BC0ruhxRB8i2ll4SOKUBuhm4+/GUnIO18KQJqnGkO0ElNZZXvTZRY4YpS
iz0Jc+aYx1CbNDrqEjcSzjL8TR1MIyLxWGWPQ5UW04Nu08iDUulPCblRVzFkqrCaplZ4dyB5d6t/
N0domqgOGTGsxbJZFMPpSEOfhahiLIk1fpMx/Z8kseOCBCnTcHPxFhehLAd+uLYW5W+jVi3Tw4K2
8Rxh2107YhZYKuK03uk0mJq94MjcNHGP4BxxNDWmMc+eZ/z3MrSq5yq08lclkWUwUlT7ajLul2gL
uWqyLNt3LI968EA9b2ODJlV5zHZlPFG38FD6nyOovddygWVnlghWjGmD7xr7c7yqdN94IDkWOewH
LkZgCnaYbTLZdlsvpEONmqyNHgOP5XNGJHBGeuWC522DeY3n4b4CQWVkVkjWD1jHONDYLEkCL/Sa
D0f65WtB40PYviJ6ZmxyIEQDLpOlBC5FuDFdO1dbR5O2IMHng0gxw0ljY4cFJvQPxJrwtxZu9QTM
FpoHG/euUpHmK1qdrxh3yW0ThGJt0rpd+a3d7mUSiXdCKfOeD/PO/6DA70oMMusIuvuKXClyQhb0
HErqt4sUIFP01JW2uvw6dOQ9H2u611vt+2beZgo0mIGgvpOx59+cxh8/qUGKJ2VDTSfBbF5qHH7M
gwOyrkmNjWNHZqVItwE2yj3MLPsr5uy5xhXpRN+rO5RU6EVfLh6ijWSMfxpdqOm9QMNP0Gcpopvw
ZgUmuzp9aBGFt8uz7aX+U5cbqElEI/dyxKSB3gTxgqKgO+ap5b4kk6zOohfFzmW+9N4UeYrrPdXl
vk5RdlzL6i4Wkbp8pSpScyPZ+F8/sNR/WteQTUhPKVYM1hD4CUBvTMA+KskffGvDVrvZ8G/QAafE
SKawx7DPi83gFvJfoIX1TJYBnHvm600qkEp9lI7gEMYNSWnPK1ueRyJx7kJr42mKjR2Oa2cDRA8D
c9vKQzJh3mwFnBS3JaLpICjsHNK9m2Sx4RWIxuzHIC5+Ui6lnddx2KdwrtZ+UIMrCwg+WARJAY1W
naU2vcNki/iK3LQhLrIoyZmhOC7Cxn0E40+1Busyeh1ZvqT/lErXN9EHiT6EfjPfZhZ2HnKDM+MQ
ZhD1gNIzRrQN3IRljIhx+mPd78Gojds6jdPHKO2cXxAcBEmz1H0OxRI/gQZoiWQ2xd4bAwvlWE/D
gd2QwOvYvBvi6hiMxe4Efxn+Sjnk5a6lKXZxN+rghA+xuixBj+rb+FDRs5YpXDsPp8FLad0kw7jU
c//O+TgcoXJRjnsMG1k54x1cd2A+3ABUzbOl2FvjfRMrQ8xbMZN7W3Ox3/OKk3ppa/WV4cm9e07E
S4amAgqjWpgxmMnbpL3lP7QZQX6+ZEAvenE2MosCfLLm19WqOBnLFhf8uOIzmwNQkLSg1H1VRlew
Sglz7/zCajeOV6pNGt/n/WPsv82Rr1/dcXmTpcivnTUOTLmCYtt7WYhSBHx0k3Rh/6qykHlPWOtk
AyVwfKwmi+iOfb7XKsii4+egGNI6IxYGm24k6wDVsUdgtu4AHOJZk3iu0ncpwm0H+V5VDTTwCMSf
+9PWHR1XiHOvjEIq6fuEO0veXStDkJSY3DOeNS6uuBY7f9HE9wNNO1tt0B+J9sRuu+G52mGVZPSn
JP8rNGO3158Ow30eVfiMff6dxdOXZtvD7I32ylvEyqJKYCUXji0im0awc1mC39K+2JikuyVxevGY
PGGP5o55IT8CNs1e876tnSA4qLw9BVb/NHQRHxcMktmiG+x2ed/+bVR8k0yZZtmTJQvXxVD/pJK0
VZN8RW7I0gWzbBLyGRxVNE8Rawx8YChkNDc9vWlZw5EuJudl7hmNR5NNRC1+YdJ2WHJVcTOyi6Kd
jjV7I7SdYHhftoLFFTEPZeGdyfnuTJyexTSfl4IrANA6OcRbF16nlNUJ5m8F33qZkpttt7hwuovQ
H7r8oEU5F6naZCkz0DI4LRJTYVYixQPpw7KLENzq+W4lHl+taabRqFtnN2c9SRaoraul87pj54Xu
I01BAQg51uF6rmVzmRYWg+RM2wxFJJ5YHSfh41K1CDNx6Ra72LHsXW+LZYMWBaytD+x/nufWt8ym
qhX1vSwlOLoyMRyMoRqyc9EX7HWA30oMGJ4F+Cty0l3azjfQddkh9MKeeE8WPTe+aOnKUqxNeQPG
QuoZqyhv9qrpm/6z9NjYMFDtHp1ymK/FWA/fvotcXMh8eVp8q4Y67bksARBIK7Ml2ofYK5uLYbnS
0wS6ClfbgFIzVBi0pV/nb1jfAWn5y/KWuLXGdzW1j7Hxsz3BumhnWVZ7GIBgrIoKImF3J0A0nnSw
w1bZb1oWww7ddV6HPevnsgGmeyRHrjBJ8nTB+eBCitXBipnalwgMhyzA7nxn9QtODxP14pSz7GML
6E3uWEt13x0g62PY6IFAZGfvwcNaiHakkRIXll4C9v3sh8CF/KD0Tl1cxYIoObjyzAvUISmKcldJ
RG89qubZG/2JtyOLvS/IBuwLccrC/UJntzfgyGIGsiDuFtf9bUbPHACVhGv0b8IepY/fRlUj9/ZQ
b0YYlFBPAh9RZSISiFcVG2aQ7PosZjBZM4nbe+BXV5RVkErcalhZgf5jHHQni8TbNkxrkt/gTCjx
ebLgdFr2mtlvstNlBkiyJNeZVWighaVHmBNk2uqoy4+h7GBkFH5MYZOm04JpfSLMMMTLspUi6I8E
pYMra6r8z0yXxXfF878rB6agKYbu9zFE3OInXj4jiN9koOsRqHU6N1uzWH/rrsg5OfofG9rAJiOn
DfvdwQ1V9LeyCu1t02GIVTU7xBuLmbLU9l9Uwn6NS7jfLjIoj2HhY1DpGn8TYnZ9AIabHdxJsFZE
pIK4c1l9ELmST0Mzoo1yyh6HQoKJtphelSqJzoJr8Vtnol0XM5YFnMlA0sPMa/ACAwmO8dyseq8X
58il1LPSAvvU3DRPtSmc927gunAi7HYyFf9E01TPHtw1VsMUASs9TLKufVcgtQvzyhShPwoGxawP
oPk0Xl7vHOFa9A2AlYK4wQCpPL3T82g2gpjdRZJj3MSakKHhJjmT9ceONxCttG1QLW3ijlee5oLp
TM5KCyJI46mXSfkDMa+8jUa2a2eKfQoXL9rniZ6elzQHhDLGyWaqK6yUEv9UGTbVenKpzGTSVduo
DgjNik681FOTEc/XrTmTsMRoVhENh5ln9rpnWdCgXbk1MTNbR9szv8B8fZn95ebkufVP9UW/H9N2
uPTshdkxoxQPUVbg36Y7OAM4wKHjMT1QWukH+jn31cEAvE2SDkdjwZfR2Sb+ssqqep+G2DwAcrSf
64ZbIZCSOK1DfOJhmI27IW9rPVdRG25cmeDaUyDyyJiQ+vA6ypvGmo8SLXdjt8t0mou0BuWKPcfE
w2euhtaD6MvkJQ0xHPJNRu7WznNDpM4y9YoF6vmDMwzltYj66n5K1vuuSe8uFLtbq4jFOWU4UucR
a6qfJV/rdZwT/dsJj2cdG3j57gvk38EMAGKwXaxJkjggNpeug1slnDcm3HIXa/ktKeJOA2DfMzF/
kkEWcAKrgnwIAq3YVlZDGMkjiZOmIaVDeajbiDYFvy9lJSmJbWS6HYoSgeLXeJh2fuyc83D+nn1+
LBlSyFbuTxbqd5cPKqr12gVUA0lwuzDbZrHXvo1KuD/e/v7PKkx5Gf1D6n/VXcBe1eYPwgsSL3aT
uRVv+D02ZaTWfX2darNtAA9g4w/yFCxOS6rMoPjNV2spoReoDWEbRBh5ntCHwASsZq4+P0SnLyZe
DPN4/7uc8QSn+KQzR+o9a0pxpsryJOL0zbTFtYgxXDmO+BOzJkhH7iXlhqkhAy0dGqmHs9cS26Kf
Njmc21Usu0vDka2VeYHksZOqwunM2vekeJn5DXmuT7ZL9Vr3alz1BM7bNMUd4CEQWN0NP9sywaYa
PUxB0RlGyRqBZU05/ZBazh/hcObj9fWzjigK2VgqXQ5OFpG1P3krkenYXzSJbWYXuwjE5cYS9Qtj
FUbW0By0C43o2kq9dtJrO4R70Iiofuolkhp7c350Uhj5PT4asOF9z2K+mjTf/RFKCbbaZfrXglC5
UbjF42j5SQ3MfuWuJ2jHKAaYN3ROTGzZ2B6UrQV04tC/j8vNh9HEfPPDKrkcyofMHre2G707hknM
kh8sVxxaEZ+sVB3aiRzFAMwHQfqFJT3myN+9QH8WfMclf9rIYLXPU0B49+cupvbLPAHrSJEKCs7u
PO8oAzCs/gzR38b5qJdpAx4XP9XdH53950c3LEsXPIUs9hDAI/GkBI6z4ikqPKC+3dieF4Gudgev
Ajok1gQLDCrGSrn8EHFGdMJsFwKa98cwFcHLlE27XD4XcDtTnvDQ7o/hnH2HpYClTc06ciB+zPW3
FXeryf7MUSgFXy5bZi4+iwbAFWKejRF7OHs8Kz4PjHtnU0KB5eTGnSbTm+HZmCp54f8U8KuDtaxU
i5t5NOR3HVYp4AsdMWUHagtKeuuDe/CT7BqSJ0ctgYTsRQLlUN9jic1OaUwSWd2/hbp44Yrb1tps
WxI6S1w/KNPisWh5OO7J+zB/IFFFsZ6vmfwP2Z/IsjdzOwsQnrQSI7yx4TaO6XsyajYzyH8EFY9Q
PT7CJnM4ZwRPf7AReIhqLOC8sGMoD0Ghn+7+t2TEoLqAoSvqXWZNezuWeATYPjPJOzLJWo9J+Ccf
26+6tV6lPQ/bUfvv9ycS4ZGEJ//qLO1HCQwXxvpe+dlJ6NA7tpihumJ+0cFLn3wIKBKrhNyy3Q4f
9n0D5wTXLcY59mjaO4KlL99Yi8uSgJS1m/GdOUgIUW0WH5vdGMCWnxvOWqIyk8CaSoIj2E28xsTi
53M6kmFlswoFmoqeoJpaZ7d32NAj1WMPRSh0Mx6pLGOltvvW5/HDbHDvcAvsqqzEdFs+NPfns7Wi
C32YvalczthJToTGCCF1mXdUmvXffYt91aNfuT8IzuI/Fsv0yQrAg3s39BQSEIM1tHerUHEHeuD8
IbZ5fxqybNx7BioSqM9i0dfWC/DSTExGGxzvm7pO8F92JWOjUtdfulPOE+XzfEgcvyJemPYXEZuS
6o3WzFZ0FbEPNVxFLwN1UrMgz9/hpXA2SMBgNpdjww3r2u8Jq2fYR6qteVs4MdA84OYsBsS+X/v6
DQzPBZr3yVliWKLdXs/ASIw8Yd+iRAsHFLdiYtMfKWoEYWRHuhweePNYpsUH9DQw82lf7cqMc7BM
LOrn9knNZO5LIBAbSVhm7TM33jexd+36e92e4E3gE3+NNXkBVnRRtwzrtK5/EntifwQCIM+eGdWO
z4ZgstH7YMAb6JT+E/uT6esgZLNCBpN9Emcnoj8vrDFYsfDvpY7ZRcU2ANwYv7aFfz5t8yv3CoFF
59L5QLcBhTgMKHzclXTKLD9Aew4HLHiLz8SABlV7mbX2SZazWmf6w0T+rx+wNjECgcHmu3pYh/fb
sca1uGJFza/m7ZceMp2y7nEpGwe22lpTy0FhdlM8YicyPvpJ8g6BwFpPZcYD3f2J0PxBAJ3qGXOm
BqLXcR7oPDiz8GCfu8klFtEjys4zjSbSWejUG53H13jyd2HbfywZn5iZB6wwY71tOTFqUWVbIs0/
MEQuzCs2C19hx6oT9J1TMfVon87ZppSGPvQpc8qOUpxHxRI+toehhRElYg8ETtsqvfqj+VCLYJvS
IHmEWBiYlbjWLaTFTDM9uKNevAn+AKfaZLOIYOr7eN2H6sUBhtxl7NFUqo+3NacGHA/Fjd5MbHGy
Eabn+OX+Q4Dkvzuaxp9ZijOtOY9iAdGA0nY60i2CA6jDvWP0U2SmS8kfv+pYmIRbehOH40s6WM+g
ZdKNG81wG0bqWCt2VqULGM8i16lq/PmVh77CmRcDdaZJJnFfoaCpiK0THYYMNhSBm8+I0a77xSUR
b151gIpacfgYA0RL+Y9ezpwJ6CBvdm2AzMV0HU332jRgW5fYeg1bDGUeTgkTj6xjyc1P6jPpF7ba
skeP1Sk+xNqobK8oo6BFZwy1bZTuXct+YkXgW3LnXnHd7ZMGc3Bpt2solgOTKH2V2Nh9QUPUduNu
AvUlLevT1TPW8yHYF1yhCb1NZ9AxHImnuo0JcfT5TaDFlJxwGdve2b65R0Fl8Wj9xujo4OrqJwz1
OaAPN7a6l3ocAfTvcu31QY7v0T3z1Jbs+qtuJW6O9biM7TXsRmdrWlLuvWN3KINy3oZ3r2Go4k9j
zQ9zFTKWWn4bh4ZwWpbyocU16FIf5qQi2Xp4Y207LJOOcBfXR+Nn32xW6L80bu9zXM9/Opar3lDY
A1KT9oPjD7es7PyTy66lP2U6Rq9O5YJpUjHWzRjfDqBwfqKIAsl1EmgAEe5cHQ54HZNbNIPt1kzm
Qpfgi4U1iOGyrVMMqip8nmNWci0EebZBqO1Vy/Ix6Ml05AkU8O7qlX67Y+JSA3Dnd7CU9VS4GSgn
l+WTsuXFXM6FDYi6xam2UgmpptJlHFoRtgnDO/GO8g3xuHXwBYJIvN8eTPMwxADeMc6wjpYRNHJY
AtcQzoNhTLaN+EbY2bnGULOlIUxWbEJltOFXcufm6j8sl8E6dmXFSGC+oE+8xYtgn9FS8RN5ZEIg
R3zWpAe6Qb53IBDSuNc4zMt/UTr+5UBKbl7iPPutemcV7DM69MH3HblbFHBsk8iXJLJBA9ibVsmn
AjILI42D2ypwpbh3Z0yFQxxZq4KlRnsQ8Na1cvREDgvPtU0ogKfTtOkNdUNvuqnCJ8GwwQGJzxoW
JGIV7xc+dqnw0Ge4tdaeF37hn38Nvf6pnP2Pu/gbs6GxhBJPNBuGZ1bm1xLxvE2XU8qfzZPjq0mN
WEECYRmLSO/8Cfs2u3f0lxo+qlzFiG1YqYaRCy9DF5V5tgc7hApfwUkwZGlCjPBVnZ5kJKnFkzc0
BZ9c7Cy2gwgDGErVszN7wCgs+BSD0Aw4AC/xxZYvcMcrmFYTo+mat7VLDtHkHps+pW0I560Y3GqL
5v2U2u0TfuTwqMwI7KUFWwIEhe8o/UmX6KtS3lcb4hZv2+vYVDd3MpfYx+HnmuIQL/ZLEDr6W6bu
KyS97d1H6oXNcEQppCsIH0w5P48d22xt1tvJ2frbRb15UjKMN6OVPzR59xQUAch9i66J7SuZ9ZQV
YlylzGBVXtB/ss1yv4D9d63xIfdEc+gdxlzp//+lmY2dXpx1R45uWoL04JsUa7LGoCWXvt6UbZgd
Jn2HcRfMSZt42rLKAfFI9wxIJ+JP7ArW+j1I0h5AYgB2vXq3R/WBEWs719Fb3WIZ5Fx/92V5wwZw
6pP4qLPpim/9PC/qgUnBt6x5ObRxd0s5f2Bs+SuQN3ZM5x8Q9TZEuz1mVRk0HEx5YW5vcxC3i+ud
ErraHm9tWlHEoIgz1l27SkJdoytN2e3i3aUNW9qvXU+91bIcVS2bKvfUfd/1nhh+tZn9jP1n7Dly
vBj/mGAWEy/BKyHG/wJJLS+jNU/cKSgw4UOhu1mZTytsQQucGGehwicgBwSzVb/PmcS7n2x5OomJ
6fYS5juV0EsrfUWju6o8OYbOQnuPATjWM/Qxl21QsfmHKgNpIX1x3fyMseQrIbq0qbvqs53gP9EF
lGUNC8VpmeZJcLVcEWAw/hM1+69WqvDn9STw7jceWHm/DMQhngcWJCyDdxjc+0Z734Z6wwIpzFdF
haBg0O4Lxayprq2dQ/5ixzgSYxEl7ENtVQLASQSZzo/uupQUM+4HZsHpKFowsZVDq9zysVfYho7+
/9vULAgZwDG++nRyALgxyDkcGWrUT9jAygem7DGRqa7sdoEf9weTBxlZKBh86zFKxd/Oq4mO6cTy
b9zu1WdV5QHmC1xxmqXkmGnugKa6Zg1y5nr9esqVuyMcCUiVNS4T3wvXQrO4MOejSK/xZOOalDn6
lgeX27cDXawTXC7bXInkIeknG+VvcJ7btLP2iU5hivtTcPQMAPlypj5MTBj8j6XzWG4jWdbwE3VE
e7OFBwhHC1KbDorStK32/unvlzp3pRmJBNpUZaX5zWkMOxBDpZ6fdfR/DoQbaxu6AVinYSn3YDvU
FiCrc14KDY0S2yJZGmUSoSHUj9urt1uKGAF2u2naDR9fYd/rw2B0zOQJq5xxg4cH7Yl2ciB9xOVn
1dXEPiS3yaV77eSkM2bLHW4aYtW8d5oIuWfPR2jI7ZXLzHIZ9prLuBcBcxCHTKZ3cREv97Jj5/Va
BCI0cLTnziIm0bppWE9Gtw3QUtuqmsnYYNBDZwoRb01rwJjTIlBbI9IiRpq70MvsGqmXJr2N9fDH
RLaA1ZW6BzfSQnvTonD56oqCQo3qwUqjc7ft53x4qmzTPyttBHiR+8VtWgoJ4zZNjXjxK0TOkVpd
Uaakn5Pb+ntiTbef02DZ9kA20c5n0meknKVeE+b7SA/+OpxHwtgt2JYe2hzgwWf0Q+Jvm9nEqmqs
sx5aCKAxy2I3lQwhpnCbybirCyiAnaOiY6YR7lCQvCi//emoiMAEBP9ZUYX+qtsc3MD96sb01I3Z
KbFwNqcpurPoowWqQZUzbu+gJrbOCEoX/QrsHg0oNaGZfKqms1dF2G59JBozzbzbff1nMRs4zjAa
VqOQE6tQSDIo7rGM4Ywg7KfrzlOGbA7w3QSv9v7LAisshK5Nkyz2SR88crq+f5/7fgKBjFuNFp9L
TzxuKkZdPAsgq5t8htUvhIwS3V7Q9yf0xTeNYz+mOl2PxvKamCWKA/HexNCi7pnWOs0b6s5/ewds
VFxTgnaSlajo7M7BOcMr1Ki0y5hKG1GdLSM8tlX5O27HGuykOs1Jep9SuqKN+4JW023sja92mV76
wYXeT1GaYazUJe64clrtW4gp3py8mnSDYqu8ZYt98yoHrEz21cHM6zR/b7f11aRnVyM7g1dUfJ5R
XOJshC6YVOs6rp8d17pWgwF33cw+24zBEQJQaBie6QW+6egCe6Pprcw83i/OeBozNAT0pWS4qDXH
qLFezMLceUt2kf93EupJE+n7bIzoJM2XyMc4BXT177xvd5E33gJdv7hVwzKovmrROOnU9OGr4VwG
bSD2Rzoi60WwZxpCT6yDI9kvJ3BuJ0AlDJuHXzBFdkWujkBsrrWr7y3gxrvAUoyf1Q1Y982kveUC
KgIrhn5OGaXPduLe23q5G/+IL+MV887mqU37gEJXO5OOwi2u6cP90/JIamBEDTB+O3ffFgffDzYe
syd8CJk5gacL6+41mjPvF80XZlFxll9GcFp+j6xbWLtfRmkczWJGHsogW1nBkPLfXGg5XBwK24ty
ry3jORxHInTeUs49oyj/PdoewKBt5oiNoBk1YkQZJ+Q4apyZjHkLIgUdum0WaTepdcfclZa5kTOK
jezg2aSDhlErPuNeimc4GrCOVkAhhVTrqgm4i0aKEuHaA+CyfwJ3QAOoG3+hZPKKVCau3m5IOBYg
S6VbO4P8A5X4zZhgDRbk6nMovbXpD/scRRFRz/Lh3jrV7xG8HJrPKOZG3Vo6zVnrm+fB1FH1xytX
GgtNpGdrx56nfTchTQEJNqGzOdjztkCVsiGvgbyJpQatXETIUX09MWL4CiYNnSqYyFW25YDZpRbi
1yFwmtA6GXi2M1c/dRrmI7NtrXqaPDmjr6c6MrbNED+wk17PyBxwJnAk9FR9hriKv/fV4kPaZjZr
ONnfidUcEog7AxmyXNGaKa03ZSBPq+biIHQINblA92PxPakTdBpGnIHUQPpAFkUhoEm2qRdfpkrv
DqNiCJhMrxyAhU3GmCz01KWM4QYt3WlA34asekE0N0dRw7IhGYXVuYE2s0zJj1OqJ+mRLLN5gSzy
/G+QjFzu1mq9mx7gxx1BSwmGJtkDut4tIWdnTVezMZeNHoL17hIqf1pDToXEAYIx69CAnGCb4WuQ
z1unWm6NGtDhzCfUEAWkvFxLK9qAKvy1gH2xcrjqCsLAQKKQq49iyE9yXXEYI//zQfP6whGy8fPs
PQSsH00od9k+WRxS/vx96pAb6PY9U2L4S6ffD/a+6q7ZUFwj06fmRThCS496KdXqvOVE29Y2dFYa
Vv90aYxs0+kemTreuQB8Qv2cGR3qO1qUYdjRbFKoELUV4JPL7DeNk425hAAj/UOUeQeHUikCCo6/
q+DR3Wd/0E915j9XjrGDUATa1bSgRdjdc2ViXZ8aTy0GoksXH/PQZOaGlyHCy+MNTAtaEbm/thVV
YhzMjzSdaPM6/pMHAmw1V/ZHAe9nNStok9a8NqBvywqFb7Duuf4RyUK9hGnDyg7HZZtHHyUH3WA6
W5NtS6ELIFh95DZ00gw0jNHkKMb7e9fw7YPfxcgA2g2gBIgvMemXXllHRKHuMUKwY+t/DaCBqG/f
MIgSy3tCMibyk/tAwvjmquoPKngQi1nuslWU6cJcxyE7hGeDC9OgyuWmJxLH/GWnGk39gdWm8bPw
wNIEHGxFY96dcJZEtzMje7DsTd3R9sO/hNaMCv40esuUPflb4ChJF89dw8c/Kh2pX2b74cqokLCt
HHqzvvXc2+2L0VhPDZxD2iZg25uMCf5yDprK3iUsiqYr32iZ7eyATGkpIXfYwIUQRFuPXfLwbdhY
3uCcQEwhww2SgkKjoooY30ObWpV80Sb0IMbSNUcmcTt9LB6AIBDwSjFBHsP0e/ISllOHzxkDSYI7
SP06T17RSDgorF0RF/Pfw7g+G5iJZJ5yUYnvvr1+gMyMqvvWMiLucir+tsHs4L8zxpvCymCHQ0zf
jcH4XBd0WEiP5IhlF9ffqO+dTTW/Z7p79x3atvSDczTPeeaOUb4HXXgeF/XVO/q0Eg7wFMW4hNi3
gAZV5xsvbeviKR+4x6orRJVpwrcdOJk23BGyeSmb9k9JY1Tj9FxhVv1aivGk5l9V6u3LhZO0ys1n
p+5uQRV/TvRgDy6w+TsdCgeML+qagQWF3KPtORHxVM3AQc1XbVzAaoSeRTcZJFhRfkdeus9rBo2o
3wIGhz9JR7gsjGNQI6buF8F7B2h75XrijdTq1bPpJ+E10uBIUvVPl6GigOqUszEBEI3AXlhxBWml
F25IItYMrA+lHYFEAdIx0MJADCOZ7IMnaeDYFBFoS48ZG25MZ3rj5j4f4/iF2c9Cuu872Q2pKodu
MsJLhWfNnxS2OHbEXTS+mqNJG3ZQqJ1UVYp6Bzq8zFy1ESdBp73ozfJVuyBWpymzUBngDMOS6sii
QMSo+iTJN5l+mNpuGunBakzY/CDbx9781dcVMNhxfGO+8a55cYT0C2qoA+VeNXqUi5EGDsi95jim
rrSu+G3a3mbQLZoQ7W0IEiapcCwsymraONekqi9Vi1OC218Dmisr0sCD2Q/PIHDLdQ+FwWvGYtMA
qSAl+ZO1cFbJ8EBCvXRKnTSk/qEXxe5rZ2s8amXO1ssCpuAJ6NYsalP2exWhEN7Qfzn03Otfu3QY
a/VpwKgdNCV4fwfQFXVminq0cvaw1YtfPpYID1eRsdCah731KNUAkaaNaWTmWJ1CvHH/1FH0UqA1
gOTkbxclMOUy6U2mOwAjUZSaLviDfkDvfcF09KVBISAKcRs0Sv/mtoaBJ0BPWY+Y643epHHvZ5yI
klLQbWBw63Hw2VkzsA0+DGz+sV+0AxadtPDw2a7Tdmc0qP1boGrAajDlCkr6E+3BX8ZLTQKuUWVR
Bg7UrAx38SXnCCoG1Cqs7miTqrRm8wMtA1Ob6hBp2Xmk3KfAP/uiIFKCiVId+U3UoyozAsI6j3XW
Mm0hV4IjNB2c0AhfQshM1BZ4+7jlU2ku3n6u0p0/AMjLAyvdmHgPxpVz6lQb/9gLfvLmXL+aOE4n
jbRD6Cd3FC+bkhkrgHq//CGGfDDxAFxkWMvT3AD1mYt82CEaHBpkStUpaWdElwoEEpv8WDpBAJGh
qMDMNlr2IcITzMFATA6sCz1N0EmBvIYuMahpG1FuEr1kwHuG/B89xa01z1+2U54Jb4cA/280uY7e
kt6HPNmlfX+DObXxYnM4IZtdo+6KflCSO9sUv/kNqijaipZEzHHPvISq3qTkIIs4GBPjXmea721E
zynNAWgzXmEG09oRrO4BHMYlmS6jXWZvcZEyu3KHnwWQz4F+lHSMy5sedkeza/5EbfLq12QlwGJ2
OSD/jG8O7OY4eOqZge5xVqAJxiFrf/n46JE7oko3MtodzA2MhltrizVcQlfOP5d2+tlr5cUZE56n
uwtz69NR7ess+j8hoR7Jg002Tjc70g7IOTwhS7f32uGpnbIDzd63LgKph5pTjraaKGSPrYBGExLm
kjgtbboyfac6h+vlrxeFPEeH+51BUq4q8R1gljb0iAV156Ust41Lgy5r3nFV2Rip959hOUC/l7PW
wrVKMqZpaVaAxcDIAjYjNiO4ZagYY4yW097SWQT2ZgB2Xlqiv1PY8F2hcoKQdf7WRjeK+yyGS8Cc
VhD3RgpWXxiOlYdJVX1PuELTBd/rgdWdJpqqRTOuPISIFxNZ2gRh1SBAIz7sx5+6rm7gpNzNAgG5
acc9Vg+kRNLaqtJo6/rksOPIU9HGPfLKD8HJTHN7rexOrWu32042mKAYhvjKmsxDg91GpmUHfaGV
WQuEYTkMJgxGRzRMohreRIHgXMU4t000ZhyWfa5ZlKKZvfF11MACeBJM9tczmt+KcZ41Rk9M0vaG
yMHnsKX2MDjwbqgQuEBEGQMWiRBuA1iVzBMUTHtDHRtPNG/ytylGhDAsV1Y/4FOU+P8B7SFHn2OY
tfVyHixasI1VM9fOjftEzZQu7QhNFkmRzNGOsdfIg7c+6w4VFoPbi/vtaKNkhGh86qBaYC4kS+Hn
bI5Xy4FjJNfkcqtLBS8/1tBPMu+s4n4FSAsxIxVA3FQtcgh0z7WweVsw5dybUYgWTtQyp1I8tmj6
r4bT2DTOvulxqIOihxL1AVzxNtaD33CIHgRucHQDp2UFIKryEfiIhnfLM25eM71XTK6cafosM46u
Inj4EM/Qin/NG2rI0SaHNWsoU21aLy/xhJTNPHbAepa6/9ERwf5SygpO+WBGO2MOvr2i/SlB/lEQ
EdKGPjsudvmEhw8PI93BpoUH690M7iwzl/uMdF6q6fRkhx+5m5RpaNEucMmLS17Hx9LLOIqW6J7o
zYRGff8kr3IGrVUs/8zBWb3mpVLLPmAzBroHTah9QTiQGZe2y3QZllkhrnXRcQnFGknTbSRXuweK
9Z8Iip1pA+FLoaZD1DtPDXZMpkq2jq19RFa6lw0xBgByiHqgES5usXyi8ssu6s19MAXgXYzrLGuL
VZeDgvPJM1RbPiapLurS58zA+VNLlgODOJC1/qbp0FF9rZGATRSgzYsP8X8sMXQorF8Iqj2Zg30v
+mPP1lFH8JwAUbCIbZI1BP11bbxOI5eaHGUR2wbgbH2+loww7P/S6rVNk6eMDmhKHZohyeKHFSsK
RBffHVrIZzgmyQdgW1iMfDnXUECCG65JeBBgu09GBr+Skbl3Bbe/LkCRZbRdEjaN2xHhmME6ABZI
pQlz2TOX2RQMaaHhdTtDU0e7nbdV/ZUBHB8BGHjGx+g+WvuH7zOqajePtIa5VrYt3WoUH0DC0Htx
z7gQbO0U82CwEPyGg6S2l6ImQ3fas5L14OhgIIZ1oiv07V65YDe8tghNwGWp6EQ6OAhij+JGa26H
C4WR11O5dcOfqHxkyPDxR4mOD7+4TAYgSHhxLoq63stc/OHSc4BazK5RsfEFg7N2jGm1cLMzhbFP
R7Qudr3X/kU23oT/WBwNCFCywHusAK0ousRS9XnHokj3FsLJSY1/pnOPA1r3yY8NcwwGGcG67I8F
cUw+UdMgaTXudxQeAuivk3lMIo+KKQYERWFrvPIUJhjnMU5YQ3bxSBL57YhVq4jQ/ANPFBVN2O2f
YzFtmr7CmfTvwrjEV95qRmrNHb8CZrzTTED63wtj0ejK3stL6TmyWJJAbl8WspLa/cam0+dBqKME
IX6hJvfXUAOTVx+l74W5/OVvzdq8WkwDejs7LGDWTOFtYZ/un8f2j6hOuQjZOJz3LjXajNawb2Ek
Ka3Y+SRPRhZTUD0MAGQIeMr3sBtYvQoJbfAHq8EzV1OGzsLMbI0pBk8Bz7C9X84wHV7H6ScuUMQt
3A1rUBteGkXrRBYgfjr6Li0hiHS7GgoGXiMbbjc0bVCPihbyu+W8O+DS3ObbR2nNIP0YtM80Ykho
HurlfUSbEhTdMUZJpCsRlzHPHvLFdk56hSne/1/oMO3S+DerfiZAo3+hBYGotNAQoGJykY9As85y
PxgDy2/YvcWMAnQnRigoVJ645sVL32w/PMC4Qrzi6GjJ04KnOgmBnEd1bO0N4L98qcBWofjgkYG9
UhS/8mVN59N6QnSNUSy/27VgScm/zRhmgVFu7OY7ZVbEmub65K3T1oKtq44GgYLZ+7mBfYLz2EHz
plNRY7LYUlIILqdHAMecfwcuosIRJPjgD3uqK+ZfLY3wLH3waLOlPdRGujH6Wa4wmvRjZrzErA3P
r7YMRbayVbshONn5I22vrE6uAnWzCxcg200W7/iCy9MTf8G4fV2xvSbCga/HtPHeSiRi+Y0E1aRh
fJDtUo3627h3VywsHpxJvlsgBVBiwrHcMWuBB13Nq8V9A4MzLBgRewizgcpe7B27PCdcEhtq+0e+
fBDwkWhq8L1T8adFoQeUAAK7+lOOqmVjtrecB8K4+MHbAEOztSCesciT7w40Sukh8WXcAvXKtcdQ
cjAw3S5uePSSor2iI7NnTl2veC6U6jT3OvdWptk3vnqMlSIqTHw8PsCpHWcwdBKNYfSdqD85j5ev
2XIPPMrM0s+F1JeKxnSIJrkVhZ8MTJqkv1ZgeGNt2TjKOfIueFpzYpwi4I4h8Trp8w0tYOjwPYXz
Bzc/82hH/xNfmtVEccoYawe0ejOHzw0erMMQHyJOEp2m4oiu7TyRA7LliuoHyb0V/sHbwOQE4b1B
H7YR1ux4Vn126a0veQtDp06+ic0ziVvSxve4xGeu0JjVcHN69STBvWsAUICH7modlV1rrznm0Z6K
WzRbEhi1vvtg9A+ELqFhDVkqyra9U25YJMhWbE3niO0jThzqmzf/T9qsP45J54EwRuOQXTQQ8OM3
U3feXP6GS/UqcdRTn9xEwvXwM0GDnCkoVs9tUTlynybqoxj47khNVGK46XW7DJ3iZMq2SfCIEsyn
e4yIFrobIAn2dKJploVoXSK0GiGvKKms7IcSMSEWam2W98FHNBQwlRwrMHHXdrfjxMkCUIouEECT
6W23q5hcVRwf0/DKOOCctPlKax9YEkmcUEfXd7YeaYQVXwcUNBoQqoUViHXRE/8qCwZ/+RX6RuzQ
je1+5CTwncCLIXXmafmjMedpaEB7Rr9nbQDf8dXrDFGEQBbHxh7Vvk0YeqS+9QZLro2lBT9LZONf
RcOmIDtIcnUw6upZfqDs6xUR19WzfQaMO7xlMNl8SK6Uj0cmyYe+QajTKC82lQEn5wR9Wc4JrtSg
ePDR6xgEcI2P1NgzWcjc5T90mZ6SvECG0NV2xGqVGO9m2D2cUn9CrvytNLPHbM0vPCojNNZTE37J
1uhnkmm22sSUKyrqW2+4b2gvrbvq1tdsKaa1ksfwZJUOdoTfRoaFKRa5q56S5Xev6KNfOdoXDwqK
xhgSUdTaPNJwRHVWrfNFPKj/YmWFRR6zVu2MHcIh4YCeXOh/18FftkN6HuZTPSAd1xi7uj/qlfEs
i6RH3Qo0JRJ6nNrtChuXA49AzuiRSkurnmXnLPUnjSfkA9BPHsAgpJlzMHAuKukp5pl51MJlY8K+
sHv8p33iyzzPp35p/rPBQq/jpvnB1OvQ5P6L0TlXs52fokDboJ+O2SoqKN7YfjOGumZT9bsKEUQu
cTatTf2OpN5ANQFTiax0wk/dTmFmh/PIj6D4NSQzKCvnbJoYkeLAdNLm7FMPoqMeOqdyMN8z17zF
oeesrAyJFVsdR3d+Qu/7uHTlMVDJA8/EPR4+Bxj/9wSZjiLIfujY8q4M61MV7RMC4fsmDI8WEYCe
2T5G7GMF62k9+dnNsBU3RSvYCZB+KQRtx+JobeT9nHn6PersHNveRcOCp0a89+yFtRyaO1TyNo3R
n7w6mtBDQuGC4zCfaoPqCfPKMdCmlRdXf5SnnhyteZsU1kC+Xf8eeRRpom+tDm/tpL3VtaLdMFz0
KR3WmtntaWQedVzT3drYR8KWhO3zkhXgEovZPyzKeM1RaZbkcgQDx6DnAIV5b7F+VQ+jlgLZLcar
03xruEQn5p29rZuXUH9viJtsWQnHMUELUnkXMjX/MOpPnV1T6vSJd1ZXXzxARLgwgdEkql6MEjzZ
hVRZcpp2+KNny5ZDcGBp+cR5Bh5En3dgNHsdswL7hx7OqgDwWNDkqLuLH/6JuwcnH+ef7JiZQZKO
DHyXPWNNyhhOHOgghwS/LCb24vXnTfELgVORmhKB6cwxG7gq67tCNSZvYhhbtzZ7ljOGBS9Hh1b2
v5b4LeOL+VQisSy1mO4pCKXdMnxG2SJVjnQHW47KafyCOsPQi6Fk2q8jw92P2AEY0ycXKk+HUOh5
KOijmieZNReudW8tHZ4alE75aUPJTkGD50j0Ar9eLy1zfPNIjoFLAZm9rudPTkMqqT4mBGUsm9wx
Xi4umcVEV4HoXJrQ3OqWCYx+kGiL0djG6D4KEDKz84egXXtcJptUnkyCEzON0rPG0IH3RkeKjhLn
LAkdnzxwosrUYwH5ry0geHVYKcACSBxs8yTfP0JcHCYia/AoKJNMC5QEn8FlhAx/zPY5yDrkHT7Y
rJsgWvY8vwKrje4/rKUAgUl5NfifDsl9qNB4wexH0sy8RdKbwKrc33KsUTCwePhRoMarQkXQgHgo
dbiJzDvvhCMUzDRUD07+m0e9kaQxSj4///tsydvk9xYg0+UEHp7SyHQ/eJr8dJD/9DHgJFKvnreE
iO467X9YGFbKRNI8qgyjWpcZ45UlAJFd9pZEf9M80N5/4sV0xkOGSTUFZJ1wanEnPhJ5vfaZOdnO
V3dD/ReQmfOZcfy6MJMHErCiS4avq3EwWZUKZVtWgT8sBJPzwLkVkoRDPt/36YUtQdVc6+gLmTQS
4ze2Sdoi648qMFjaA/OrjY/q6YgZ2JjBUy6gUKCdMUBUSe8aXWyuUdJC2p2HJO9OkpWqIr1OY7r1
wj+ljggazhFAnaKxuvTYybIGDrhXXutOJPzxYgVnwFFRLi9ZymJzH6Yewaqbp42ECQuuiozLNnHs
HLhJw2UGygbok/YkPvAAm5+oecPsKvULEohrtKa2mXPz3OBLisNJoV+gxeIMDongbfQezJ4QV1AP
bCTzvSqtdef/O/9kX+lo8Oq+too9EL/FDLqaa0vn9EMiBuj/der9tnv/SpHL+BruSnVLCQJKljoB
Ycq/I1Tsm0idMjkUG/VA7Ac8HrM4VmJ6ofQIOvMSuOYu5W61OoQzQ8o0hmtWfNAFwPqQpjBGOCfZ
agoPSfx7lHftf4ilMyL5rJ3IW0tJGPvFtkj6VZC5cLbUq0GXDV2aO+N1wFwEp2xb1/+eQcDjDxFJ
NHyykGPDJGAlBb9JMQMXY1H2c9+7z3JMGN108fL4AIjgFHMnNBgkn3U8D6ERBtbkjmLY7UxPNpKc
IPKuUwpiPjF3tMA2HleV1kfeKPuQoCVFNZFFwns4hGv535GcJqOgCPrThOwqV8FPo2u2kW/LJndN
7cE9Qrz+tw6Rxtt0QbVNSF8Seg8S+CXq9ll7/CcmrO9K+8co2vXCMRbjJUCUUfr/r2RZeiwoFnnQ
6FvCMm9aNvQUbmrKXJs/2acx8r4mQIiWKchgOdegk5ZRwFOQH6roXC8ECf6KvbGQsHGWo4QANJbs
taUT6GbdIRxepAbw2YlIcNzJlfge3neZgCNUrxJ8C9ZIYzwydlfC9pHFnuk3Yg8PShYqP+1aJjAJ
oYR8df1fh66KbF7dxOAIq44yEemDXUWLS0pOydRpjsojJBy64R/W4jw8rOFdTrYGsfCYJJrAFsKH
54KSlrkzifq/tkj+NY8kGaIAb7xKpxBzWtQ8PspohC6Chl7evC/Msjpa7CCQpRVgUBvLGeijm8El
y/JNZcwN6IlLJ5hx1bw5rBN4S9O2aUB4J8lF3lKTewf5My+yTebA3Pg0IAJKc0XeLyc+FRptjuYb
2eZ1UKE6SMPDBSLZH6XJkRPpdNwCJAhaztEqrR0o+W08/FpcD8E1+F4UERwLSf+GGjJIEO8wjbhz
Izib0sCTM6/iUAfBSqWQI1Hw7PrdPudNyAPhRmr7qzehSxCjg+waZ5/yX1KhoE9OinuVRxK6LxOH
tBwY3Kwc3TMpLmvi3+CucNasPLd4pca33Mvk8U/9X6ZEe6NsrwaZkJbFsiw5Y2U1yOU25OaTmTAH
Tbe8JyKpNtJMY7MOJMZpxweh2YXcrQQOum0RQH/rYrOb2FQ0KD3UP8P5uUWonvtgPZTx94KWzmjr
G4OTklSAGQow8B2Fepbt5PJZgUWcX23nXXnBivdY0KarU4DDcvY12VY6NPL+ZI3KSSBNNhqB/KQ0
8WQRs7IhmWxpNv47kQSuy7tyKZ/7WHuSXiGXYlGSDmW+oR/FRIKc1FqbmoU2PvuFsyAxsXl4BPEH
H/3/CVgfFNKJavEYcnhhJOhgvQ4JiEkPMDbZjeQTVPE2HxOiMNOmDzkMmDaAzbk3JTJPRCozLyBT
/fi4mmUc05ypPmqYkmRgbXXguTkUd9QuHdtGuk0VLbP+aA/E7WgvogrI/N8D02XoB4eN1JqlheOo
NKjkYCXOnjluaJJmLd4ralu54K/4dDlX4amsGKxD7UAamecv55MVGvObxEZeIBxiY4PDNN49ufXl
52Q6bljjd67yi2VOC8j+onhr0ZxA3iUAeDpsdctcB1F/t0bz5rew+QVn7ficGkFb+gi3kI9DAimx
fVilfQKLFNSVX4GP6jykJHzYKU6OolOYxG8DJYWXF/cxyAbAlH76Orvu/OGbQ4E5oldecRNtD25T
30gOaQIl3XOvIkJvQrpQzzsUqLdppi5zQ1tFyBLI6zGVcl5VnhxHEDuroWAyIwmcLKjJaU8LEo9E
EnfRvlyq4Nbs3rPK40GIaZy5r+gODY0i8wEEl4wzDQzELUNz3Hg2Xmu4TJURjcF4ecn1As4C+j9O
1N2lMT8yPzAmbU9wu/fIkLlDe5HdJoUj+Pv/DIoQGTL+7+fnk5FmN10b3yAwIWDUNx9BEHwNPowm
ly5/3PxIoaUZ4ZObJieA+TQSrP3UZeeo9t4LdDHWunPVW+OMUv5xoqs5uRgwTPXRoekA9vAaeeVX
ZY+PoI1PUTpsJPWXoiUn0fK99t7M6CF0k3ZCaGIvfzlXBm5BrvEaJzSDGre9x8xeJBqRDj+5hGcX
u+0Xhs/Pmk6PhbAAFA9h1bisga5M6crQka/Iskat5xyReOgwUAHjBHFiKhu+wUU0bQFdi1vPfvIZ
AxbjhFZ85LyNdX3rAsxrl/wZ2bWTvNZyXMCW2qIyOFwqQ10Z21zx5MZGaDhaw5Tsw0iHBVGTzDq2
sCGd1L5wBE2bzm3M50yp21C2CFIoiuY5G/znTDOqnwgNbFj2Gl1OenJIH2YUsjHd9hwpNxS+UZXK
DW07xohYaXkJedD+aJP0dST30AFQQZWBv5lMmGzSpIDMcFUtiZs0HaemAPRAs2WmgOt881DluHNm
vEk5K0vPBKcUVi//yjRjkrWyDlukncixXuTQ64eAJtlAhQM2Azr1OCPcaheRwTKb222ZQWupKSZN
V1+2OBg9W9rwwCcV/HSOYpxBIoaeEpT2Rp25uOEwdjYdjwg8R1/jKpzniNBE8NY1EHtGHmyRqkZM
iuo0nX/bAPcZlWHEhVTGc2dHyesMKWautHOrQBUaNG7vVhBuA63cz33s3ivGlWtd1Q4odDfAWMhn
yIhJ4zDiuV6O7sIQRr/q/vAyjP27jPOHwnnuWwjVE5rAJLXM8LCbQTL3tTF7IZ/0C9ZFJsqYoc/y
IFkZre5PkJgKKgL4duuBQhtBFA9rdC4lZvY+Qsit2gRg10JoQXIoSbtxLJ5HquxkHnGgFaJ8/1aS
daPFC10GOOYAjsIiFTb7TzrVnPs86OE7AQjLPBsqKjOMAga29eAHDLPZU9MlDl5siJuzajSauKBE
t+RvxHrDQHdUDNksBLvKrZzR5DckI9uY1HCALUNCZKcy8IHlChpoabGOICA3xQTu3NyYTvVOUV/U
qEFNuvah99OmDH7kwvTooyLr4yQd4zfpBiAkghlF+3egjisKB9JZjB0fWKa5TVkh1rHkAMX7GaRJ
i0sjBEyQox3ed6TAuX/vgf0gWEsBV6702GUV7Rg1g39CohMlyGxRL4VIyRecIfLRPsuywxSH25QR
EBSgU808KmwfHoojNgWyNBqlJ8ZPSJ5kMyuQL8Bk/DzxMiqEE+SfyUPIsbv+veQZemg15UMM+SbG
GqNd18VMJ4HXEOLPRj+u5JZjum9tSkZa/BnDZxOZgJqp7rqhmucMzIR4BjJIZsUu2WqTaS8kAq6u
oXj3PEPlbdIKG8MGR7Rg5dD+IUEZ3Id8MrnDAHgUMy1OV2xdSoBglFLyp3TnKzwVZbhLChtjlzDF
bzQkNdIs+ceof5MDRZae3uED90b2IOd2KmcybL9Bh/9WZAcVgsP3jAMNg5ODeozndk9gYz843Kc6
uvChHbM4WRuZP+/QKGRGj5N7On8gNLzhC+WmXIWsCpmolE9xr8jwpR/xKpztKbyPzvQdOYBhEY9K
WGitM++ZOma2frd1zkmv3tlgs9FL2vcc0Dk9Cj5jooNhdbAXFM23QJS5p784GH/llXHpm+xdC4YP
KqEpxysHYzzWMp8ZwA3t0cygk06/s99yF7xu8IprlA4/TJa2lAlyyXo67MGfgBzkyB28DgtyarDu
4aGqH3GiVihXQC55hAw0SN5ly0rjucinfwuA5kgAmIBHS9PcHsp3SXeU9znp4QWiyzkvqyOaIBt5
/o7WblWGOD0Pkk7KVp5UUBXHCI6m1GUtJEkFZcsZ0KPX4Gu/QrhdBeV/LmqAq87JbwvJucvE1KGF
iQSFgSB9tgAIjt9gEYFL8YdfJGzyXQlCfesSMwObL/EQIpDKgC0bsUjr2jvAozzIBCLimGtg64Y9
aEeInpIClEiJwLpa60ReLArdjWjHF4EGa6A4N+o0BOUZiPV1irN/9SSgiW3LEm1odkbeGawAqe1E
X6wB9zrz+mSbyXqTEVvC+SyTUAlANXrNfd9iOU/jz6ntvW/Cf837n8ybXuWJSMiSSKcDrzHIk2mT
ZYa3J52XXx+q9tSG3ZnGkuzJ/+PoPJYjx4Eg+kWMoAd5be8kdctLF8bI0ZOgAd3X78OeZndnVtNN
AxSqMl/6MueFdnd62C3lG2OKUFQv7QC5KUueRLUgEiFDvB06/XP0g9KlX+1k3LFiLnLmTbnloqO7
TEe22Iqa68aklzsb0yeQ9CtiHlB+17CzB2bUoV8iUwLLLAhppgnC116qH5gJ7F+vA89vRLNMD+dy
C5gAGcd4W6qdyW/quroIRrgqdNQyB+sBrBPGFSGrDotmGwEATrCZd6V4mNmc0wZcQNWcCoiAvlXQ
0sJ3THWkXwZePI5NLLqkMVHx0Q5KRPeEMlnDwGFDzCvUb3SWfxayy/36BFoCfT8+IJan2oyOvBj6
AsMsIp4YorGU6SEDeFeyUteOOIyW91UV4HIbViec1iyfWYt2a/F/moZQgCHZ08TaBbzhc10D82uf
MtvfwnlH2BM23paMcMb3zmeTeGRRGAcZtJ+G3z5ZI6guNE5y9l4Ne/nTGJ7EGl7FmGwt1q5M2reG
4HcIFCRrJHMORNdRRy8iT7rZ6HZq5avdXJhIdyXOtQKXjVXvzNy8We7CQcO7MGghBV0eCxZom1Kr
c9J3jksiMreGaR2ypgdzpheaOd7rPRevzL4Bg8eCfhCD+52YnDR4CmtWB8Zz/29vWqA1dYa7C7jG
W5mEx4A3OczSCZ0bcC/24FTnXQb+bnSbk+FDR9bHGL1Q6qm03pr1q9BQVnX1SBCLc2hmtPojP7jy
P4VGf01h9qOfnHqAJjPWjSDCclwFo/eEzCA1MufWxZ90bLcdDBTaCgcH4N8ljcYPFVSXKEZZ3kCt
6Vp1V3bBWt+krsoOLCi6GtFNGcLddjw3BF3qRYFDYYzJyi/cMzkZe72/1oSVIl43/lmyoidbSdrD
IYo3i46eQSe4C/MXv8IbzKajT6w8R2hqAISjM3KCjRmjHOWfW7fZdbxidDUxyqVrvWfCU/vQM3Vd
YuqBhX53B9oRkCd2Ff8sw+/MtQEikbM43HQbj5vuiYh4PiaoPKyp5zzoL9FndwLCqWyce0Peuzk/
HqUBvYUssfvN5Hu31KjAh9Y3i6mFbw3TZtSNcrSHtAwj5GD6m1r2cC5nvG+2czQFlaILCjMLGMg7
bIgjVkOuBBJi3kc3/kwHkiJnx9mx8KdzhaziXX+sOcfFwgEh702kL1JLmirOaT0MMSDFq5a+tl49
aCfqGlovZxF3IvIbcjpYF73lwthlpvmsaxVPMRWmIaPDJYL03zBAWKyiHPKKGT77NkqDuAp2Uqk/
glcB67Yk+Vo+emPiCUrsujCdJJ1YhvnbwRRbybOY1ynHacyBn1OduY8KdUtPTwm7L1LqhbgnqIHc
vCJjek+iZBLPJzfj84JfcU11N9tsQJI8lH2l1au1srTjOCZ5Lurec0kAtCesfZJ39wIhz4RiQ3Tz
pSDVcaEiZwc/jV6BhcZn+umnLhY1tIyshmQI7Njq/JOTFj9VEKotBP0edARuyw4hSKjcva/S8ikx
BeRbtOAF8+CzPRsWChD0h4Z6Am20NgesJ70CcN6m/U/DtsP+8Gi6xW+TT+iCSULoHCy1jnxqHffN
KIv7yPS4UEjNyXy21A7/ac7tqdKb23UH1RGNFLZvTko4SNs6BLgt5saH/whqmCCcyI1RYFjhgwMW
XW+pLQeOfVOp/uqy3s2Rl68X8NCrZiKaETdfHQ/kl4YPFmcXk03c1doMuw7vbJ5rn3Xcc4dTGmIY
Cuxnr5IXulbsIBGtSjMbLZblxV8VMhw2tYNs2Fi6Y2V174DPj3ond8zhgSLlHPvTnh7SunPL2//i
XvC2S+yfGXkDGVsosZXasO6Rv6XQaM+kfLjOfnBKVljYKzyMang0LPVR4Wz0RrrNZboLqJsJmDrz
tO4swewSuFMUVgdPqQ/0hLhNlvMQpH9uQrsQTxNvDz1nPkXt6qyIOaMM6+1PJM7IEVDyeyOyA/28
1GZAL6T5IIUBg2GFei/7revxyaGswcey0XcggfbsTPG/pkSA6zW3LHFRWI1vwxwK1HC4TG0+UuDx
ECQWhkHmaYOMF2w8BMbiHMacflk68W8W9lnlxTW3uXr0OlbUET8qxIBVyCewxB/6CNBmFieoBZIi
736q82eEOOmXMyQf042qVyomYE+c+zNCFwZiBGQ+/f/oW4X7xGO3rY3oKXaSq0M+UdNCPdeTrZ6s
bnJojiV/d0zFEA/Odz4hUS5blkigxszu2o3ySFxrdMFc2IfQrYHCtMvabMbdQrUbFeN2MuUe5T+4
MQYZC9oUfNtv+siSZBxFvfQQY7TyeZACXqvW4KhXLS9BIzbwNKNVGhTfGXqaSEY/FZiwGpStRUU7
De1z08RXA2Q3zXTqHdae/v9iZqGk8JJXL0X6Y05XIVOq/F3XjbSO+y0+9FtJy98m7L4loT3qNjT5
8JHTYWm3to9zuviFTU74j7nJQyAyeUXXoBtWEZJGKGTcUUA4BnprLYDAXwNsL1vb1ns1NBeXUY7o
TfTI4Xw3ThV2KuvYpwIoRFIDeayde7sZf3n4uPNA08SMuY++RrxN8uQqGFKqpmHKgriA0wz892jl
GwPDHs4+cM63JrfYHZw/JNi8wS6Ol5nxX+07+9on8zLlzsSjNlwFoFxCABpzGn1YuYE1wv4QzXgA
t7yGsnBt8HH4A0SMMKKyVIhXO8raNlD0XROPA8D8vhDmNAgV7hs99aJJAK//lyNuCpi4eaNZvIkI
GuKyR8O86SbaSZT/PlumjWzDFwdNvGYkBmPNR2TSnSOAFa0frBpOW5G3H5mllOiI9d/L9yU5emOZ
/mpSnzrBbO2a7VvsE40Yoj7Sf1ZE9ymvkWP2D9QAmIbPE/+1YRuDk7pRbQKZpoHVHJS4+JEIF8Fh
cqNtLF6saaI5qH5KjuhRYz4Wmf84xLQrSR1NGmfbtDa0uvhfCA2GyIZoJRVtE9rotHyzAUQNnP31
THShELBgYnflYu5I2cxSXJa545FcwvG49uEIzwSr5Pk2mWGd13TWeSY5nLV0AaIxJ6yY1jSnoJYT
bNtectXvleG9E0OJUOPElTQm9w8fM5rj4ZLFat8Z7WkU9P/1DIhNBxEFv+jDCL8MtOupgQIngAgR
rGGvgAyM4UYt20WLhL1sAwoOtFG+CYHH6TqF9bGhUQBulKqKnYwLyVYDBoeIKIqqRFaKrhxIBQ4n
NnMg/ZoOhNnr4qDuUjhkhRJ3uRxolAewkLzqgtGCC2k9yx7KIkcJ16bOjX4swMFG5r1LCnATUVLl
jj2L+byz5+lMe3vn+xmpnB0sB2rvabyGsrsGLYPrNgo2FvtvDzgf9In1YGkMiZo6OtHF1mFiJ2mF
FGV/6cF+9gZH2nZujk3YHcYAFt1o0fpDlMpkns8c/KTIuywzvXGp9EShlPPHMhiHDo4o2+68DkmF
zbL2GmBbX3HhiDz4WJgsNB9cnTiDVe3g/UL0SYXHpHbnstdx6Shin2sOutMEqaIym2LdCIIOmvLF
ntOLXqLw6T6mrHFR5q/yJb7ozSCY3ItbJKfMdU7ox/ZF6+T7gYgFZQS4FXnR+ik8zLTPQHYeHFWg
wWJLzbROzgwm9kgOJK249YgCwHldLVRknjE9ZkzWc2V9e92yDbvxXrA59wGlYdocI7oKcZsxV+cg
FajLzIXx4xbqBWbjLO0vkY8uAv2sBZQmo/qZVL01prHkhUcj2hzh7GNgARCjjmIaAZZRuVbq7HnR
ZigIxVMxkTLWqXHtV3bT95AdNwj8S6fEsRFPiQ1mqKBNgVLpFGTsojKh3IzMd8fGlRUWF27y3rdJ
DsAbtmnm9s7kXNtbHnOzkawsZP80mbicrJ0Z2hBe6rQKPyeaOjymo2VdTC56XwIKoyKAeLemLfCv
lM1Kl9u6iDCVdXQwbYGhYocxviaFTAXzDtEeqM6SaYX24ETOwn7WyNz4tZvm/bBgrpC8qOZQvnUw
d/FPbAqeqwHFWG/hCWCqqfpuVxJ9JpruQ9YwlmzEOQjJuWultYXTrxtz3yWw2G4Y/i3Fp4NfVq8C
XjR85ItziwPnPe6zZ14ciyND5RH4OsviBe9otvHlm+tz0rNd+xnP3dq10t1IxcF9oBUAkIXWJp03
EefnYQYrBaUMC4OIpjduGo877I2tybfQ54KQ4wPe3DN/gMadx9Ic0RGtIn9rtg58AveuiuebRd/k
WvPF5jlAhyXe83o+10qq76RBckDq2t6lW6lbLIbjpZTFQOLZCjeLn9SXkKP9uhxxfviv8Fsoq1Dl
mta7NI0WDwvYGaYE+sBjePWTQXXN7D6WX0M/Vzvf8UCdiIo4TGN+wsHDzjZ9WcqqyVnMPxskoAni
AMXhsB1+9GsFsn+Xs94h7Z/d0NfErI8mbw4N64dydX/BLqdHQvWIepa9Zt7yhLmL+jVGaxM4Yu82
4tyyhJS84KsSiQOhHqx5dl/3/xe2JOPh9p/8h7wxfonJ+XJE9S8bi++JY5/duusc/czi0CEJCwiK
3EKh4D7EBggRmn4cpqZI0LMrXGq0ZD6WVHKP0unmx3awt2K03N0cZw8GJCrIyxOOY3sbDs5FB6Tn
4ovsw382IMxNwel7Qyy4eSBlrz8MASYRG7X/55Ba6aftquy4LJkBI9Jn1CCI/OZ5G43lIXfZcfv/
xbpIGAJcUsGIljBeCEqMIZEhJRshVqhRs74ykpc91m797Jt5fARZSV+YkFZb3MU+7rvoGhngLcGo
1GH7ISfI6o1fDdspukHsQ6rNsANG5htQ7G+za86VkOemGW9TQEFjcUrfYtX+diF+txOzMcsZ+Srg
AAwD0WngeuOOfKavFDk1ZOJLMoTJA1XXHl/Vt9d62V6pCswAnetIqGoNw/qMsegIaI4eA49Ch0h1
FxvVlmVnokfWHsmgIUmqD3hmwSesesSONpqmeCrY46zLOBdHAslu9sj25I2toH5xNTSVV1hXPMIN
oMgZ1X02KFIpiuKzEUC9zeVR9ZAUKkGHQVWZJAxvup9kcJKLPTCoMp114VXPeQgP0cdO+tiU7Mhm
5z9PGFEKu3+qPO8rHeSwi6KIWUIKt7p/1Ncc54fOvGwVMVDGO2l7FD8RMHgSZIifMSsE4TZ1M/b1
OG6tjdF1YuMXFXs11FxIH+iuWcBap/+cfIkkgTXXH5EdB0wZCky/fdXsSrxoSESAXpjyq/Ub8Na8
qVNToO+XsM9pln1W7nTNwdMmI+O/buBFj3q9caTGfqFdde/BwEcFjtWX98+eJkTy80hXLXyJgnBa
R0kA4qY1wmMMOn3bDGMKJIf20Ryqq+0Fp6XI7yxX0YCEq5kyKsZUFW7HAKA0MAs5X6Ri+QSD/mIk
vKwmebtTj0mi98jLCIJ3WSy3tEg3k8o/RJ092iMq4qr5jYN+I8v6Urkw7+bJP3APMlr64E8hw59h
Z27ySddfNoxNPF5M+ZKVJYbkNZwzPmLMrIO7VzecEuudDz0exRGKlQiIFafw+NUUas8+gPQ7u3iN
v8sw4nk00tU0n4I8pLuxnPy23JtO/lmMYPdNrzhgbt3CiNjVmfcGrZ2J+lI851VFslp1g62/X9Lg
X2T2h6Wev2PDOpVevpWThQcKsZ4bvKQz9h3KpUaa9XoM4m4XzdXTImileU38W6QCdqNhIZyou9fI
xqBY+2dmPfbB9RRm/tpnw++prZfUphIeu/aOwdxT4U3Yrzx1nckkQBjMw2kR7dcEI4u8zHd1u/yE
k9aQMYqBm+lmG86+58zomAvDzLQ7h9VrhhjY0S7OvelB2eotiSSOpeK5aOrqRMOSAywtm9HEyofm
etg40YR1p9lFHnFtNByxFtIxXse9e1T6DzFs3kiX48Ek6WDlVg7nqq4/1JRVYHnNg47LOpkocj8F
lyQUHa438j9IDePlA9jrdsOTQSiCgK+1EnBrfXN+wVv/YFvelWxujm9ckF3sKAbK8fgrZvCLTsvF
wUS4dyIOQJ3jfxaLe7dkPKNtzogU1NM5JjHvfkCFhNqZFVpMyyWdWdVSyzi3o/M0i/xbVBai7xhx
2dQCox0wrYFkxg455MMhi3xrF2LU+I67Hv29a3XEqy/0X4NJ/DFhe7ZJuj1yvJYcPFmYhygE41PT
zCKIZkPuobnqKzFukgG8tTe9z31l7dvaZUjNG4sHHxF34MieRzM4dpDV0lRekTtmO6+adZy6S8Ay
9lFrmbFjkdhGlFotsFoaTAthqt31AzGbLTE6eS9+iyz6E8o+Bm73YxaMMNn1RJTSv8jj4TYAdTTI
lFmZOD3TeEi2ZEA+9pW599Deb/oStWWO5hPPPLsizh5Fm3Csw+xE7kZ6kSbFckw44SYR4V8OwMtr
qEBnvPSwVfCSEoh7tWRz75vek9ulXLgaE2Ph+zTHazc5dDMvjHRIAOZQyAoaheahT2pGFhE52P0E
903yLpPNipI/jqKzCMpXEYM5az0AumPwKBv7xw788LqEqXPfFUrPPPr7RjpXb1rqHb2raw2DeRWH
dN9ZfSKHtqQSsU/sV4CyGy4ZTn9JhpD4mZLxWQsQsKpU6yF2qdZnyN3LJP53SvrSgiK+mK9RteAl
oTjn7M0kh1o37mSlob/rrp/D1WJASi5M+yprXa2k5bhyhXudnOQjm9Q+Crt53VX9oyRU5uwVAxt3
IMdVH84QIbsAT0fzaITuryHam+M7D7XHsasG7LNy+qlbUSdcnNE/LBlCvEnG+0nWiMWdGV5/EMJZ
Ed6+Z7OQQCb/V0UBITV6Y9/08wXC3MXvASVVPa5id1wTcXJcEEK6AbS2lqUZy+m661KANTVkIcL0
GNC349ccDLskihl/pqcKQ7brwWyzMndD1OFDmJi7YSg+9JTRoOYtPLej/TVtgtq/CpOjkyU671sk
xnNemmwPALhMBi1uGPL8QP6tIrLEvV8zm35zg85bSlhUIp7guDzSUpFbQ2TZPWIwuKgNp00XW2GX
ExlS7tHbHB2PxSnqCdmu13OYFqep9nhTMMYfg4Fi36lZ0ng0kndiSGpOSMy2Q2ewDhSOEWf7/CN1
afkJkR0Zja+EMzyFpTxHC4723CHZs+zfx8incWkTMl/08b+CbFJVOiSy1Y9sEXysoTyPTBFWVZc/
wEfktFdY59AgKzcMv6sU/HVKB8jQpU0Hmq4sDRru4fJhOqAj8UJorSQz1VbjKBCl+PZbGdSkJg8b
BGHsfPJsldW5r6tra3sYHgOjB4odWqdCVncWo2uXDNxtQNgNZWh3aR0GPj5zZKfNrotNVDaPKBbi
5q8cpzuSFZ8tEJVFZjDFjSn+gsLInq3UpkFR8pbWZxonQU+TwSGMokPhgb6JsrQ/R7k2hdY3JpGA
1CbOxOOlld6fiAfBztI8pU61kPTDoqvgrc+td6ZwYXtD5lsT8bkSAcbInJgrKfJtYXFGsExyFZo2
B2blcrYAGmKi1IQn3feA8cwi/qT3cGaj+qudnkNyeUqM5qZ/ekGihT/697HbndKE8suhy+ROJsKP
8pgDrI6WGT8Io+jKaG+unJ8a/X30/9o7udFrejQhDzaqWIMto7G95ymF6MHE5cbK84qpDF3PiON0
OhS1t/Hi8GTnrE89wiOZMTvquj+dArm1Sddp42+JyCdnD1pNorni1EPLNRb7NCZrTK8iJMSu6jJ5
GbvyoRL2vzpvSTNvtxN2fJJ6ClxewzeEAnQV4XIc8vmirSX623d+cBKl8eYRhvn/bc3YV+tYqDXW
WTYMizLdqzaGPdNN6u56w7s4dXC3jAC8Kn/cONKTP8w77Rc/7QFuFJO3B54mT7SuUClmPb6AJht2
2eAEF5UNELrmkhlm1E1mQZuZ+LlNGvX2PvdBWYNLAMdnCY5YFuS3jo46wa4BUcRZ/lfh3yenrXEv
qiID3HJbmEmT8Wku9LFyK3Q3odVCmcgGxoL2gvA6cQkNcADgqqR/iYcwgvFIF7I1x99yDPLTlLo4
J6re2NpVPqytxWo3oJCGrzivAvhJxWicAoRMwarAWLEvh5HkTtutaT+g8jJJNb6FmcgeU5FCKQEF
PJzEWIkX2dEgHaMWe3YioxntvpLxAVRlvXN8pgyFm6QnDmUYo8fBuhozQ2nwipy/W39+sUvPPnQp
6yhCgP7ZZiRTt1SqZtnTsiPOPZEPXvQLIAkjVXsibkK5vKtA8x1rZQC1nLq70T5OU7I1soxgGq3x
w6HhrWrDeK7dj36q36vyQ/8G9NKj/p0iSQATGf5LHYKsQ1DElFLjFIqq1C5I8NT/JBP+FEBwzr/W
42vjvnuS1Lch+gr07L9CxOluJnQs1SnM2t+YgHGLu4eVXK8iiXMK27P20Oh/k6gxHDR3PmqwMEIy
6e/K6qWH1tEZ4Q45lIHXrpJ3eGZGKuElOeZQWqrI2uGamseXCYyS3/8RFMvZ5F2BuxHoxkcaBq71
aNkIiP2nSRn7IvnzLZKInU8P1YBtdTjMjkHTbP0uohuCtqm18aw09Czo94/iWX9AvpxVtF9J1Z4R
nfRkgGSIfJMC/FgQrWr3HU27xYcvaYYFhIujTkl7aC0dFXBNugR/C4lma/Ikn8aCxN0OC7tZfJho
67g7OXtJmSTPpaITHaAXiG4zXxEWGo887zgeQwdMUfkZQo7FPASuLEcHqyVYmMo/HIskwepkcxG5
cCJwH/mZdgswdgYpG8AYc5o9f2AYrX0+h1oDpz8UvygXOrM6sSjh1jzaua9/gCm1r8xjHNKeRFdf
bSrLNkdoCG542zX8h+FrIkZHX76KhIOm/EU5bs/0LxmBkTvF3gghQ9L11mKE8S3QSqtE95C5odwi
/h0DGqUhhfPyhSfywOFirf0w2mtFXX6fVI+ZXz1yWjvCCGWnkaeh6Y9zPxwwHHxNaXKYKnfHXe2M
ix0+1xMwgepUdxW+IMau/nOfgPK6X0aM6WLHJ+TL6h2HUK+d5TDtAWJl068Ap4P0uhdrWL5ryUXG
ADc75Vq/KJ79E4zuE1ekYtOlUbROTPUwOj9BZaCTabajCWm5OpnjtWTwwZ9jtyZOQXJCVJgQabi7
uY06NKz3gwhNpuNHhxZazV9Tpz0n9ltoAIeieifRLXtyDfjudcrA5aFjp7JpS/IY8dKlLTL8CIAU
51/zo8LsZFi/ZXD18nId0bkZLAu4StUchr4vcRvhfa38ZlwHMY3PUKZ49T5tvqN+uU3lbiyij0lX
XQFhWrflr/52FlFyDULyAqTnqe/KXR9+qlJubBz5LqEMdZnvJZlbinwAHhbuT9Aa97H5on+m/gVi
gtv5ezKWwQ6jvmVMkChuoqXfrq6Cp2D9NpRU+nPoxQWk3wfrQ68/cSPtlyWBd9qImzkxcV+eMLJa
Ln1fFAKBnI8d/2fe1nv913Cf9eLCH6Krnc7tnsYpma6tfqy5G4RBwh4zD5kDQ6ZnD9TfuKsB4Mq3
QUZ74SQXfsRSRXgGiVJpX5WMaPrs9AMbWAvCwBM2I3rvv/p9SK1kAnwVPep4vMMCs7/LMQLAzayN
bZq7nNFk/K6FZ0lu7k2YeuZU49Th2XIGuZ8W+Wtly2uaqq85QQrskC8DRdn7NEjpBGd66NSyNari
IZ1FuMc57JJTaYf4SfDSJD44b9IjzSY8V7LxTwzFthpB4xGfYdbLK6UHb7Xix6JJIawXfX5Ec1M1
L2lpogMiPSNwmCFU9nsX4enKafpFJmpSZ0Qj3p9Tdnq0FfAHnJ95Qmcog2OS8drP9lfmqGsO9LrM
MxwQTB8t9UBgxsqxFW1uOF+zBRdT/g0eehdjbIGrYSyehM8Js4zOrdVvCHrfjWhIfKH+IXNJzsrP
2HhyH6sCl5/gU44Q+8nJmJV59QsVMtP2ZqHvQZ5X35QceNXF6ziPpEu2tRIBEa3pvf0yBAyYi42D
ubVsTOtk1FAqjOnLBRPP1vSaEN0Y9RWyJthKIRlPxBkka2vC0gy18kSi98kkdHKhV2o6UJJmaGUG
cGTJyySXi+qNZ/ZjWC+UmeNwlHN8GNt4qySeyGa6WAaDeqM7yIF85VBMe3eR4jxSx3Spa94qRidz
ZrA/ocSLmltnJD+qp/TRG2lNwxkR2qlIWI5yxYyE0UXmL+elTvfLVJxEvzw5C1ApL7rq0PUKvG9j
pJBEaOQFaMyNBfwuq7vLhRnpLR2szoKmBeAPz2r14fGhF7gmoReu01mdlyXfziYcxKBvnxzXo32i
5n94Sr7tJGD8068hAh8nr31ovfxexNaLHNqtyaSYUYKNhYmdIqieg3B4dsvhnCFhNw1GFZiaVl1k
3mJrPA7cSpCE6yol/NcE82R22a9jVWcRNwRYonqso2rcNcZHD1EUnZP31jSsAmZhKvw9in9cJDUZ
TW2X7F1A5PSFwdPmu5Hjr0+AdDiTRqmYMwwRWyDovucM+O8UejcOWH+jyLRLL2w5fmXnJnnzowhZ
a1s8Rqo99rm676z00Lb2xlTOkduOHQe30hSdjaG99AJhHdbPQ5TTMRgxRnDXdrHUcvLsVVjJeTHi
ANtwWl1CJQsQcSRktfpZNsqyOYS299W7wV0cE6ORdsgkMyaEzkxl2PfYfAyPs0vJbbS98Vb3KPK8
+sDteoFbD/J2ajedkHssA6uBqrWJUV41Y3uuctbwuKI7jJPcRL1ibSk8tq6TcdzoPdAi/bM1TsT6
jH/SMZ8NKFnuYu3RsfTrhNSdFjLqurBm7NBzeV6m8QEvNHQ6o0jew7kG4tDvo1mLNxoodxhARuRt
DhG93qtwuptDLOxJwpgVg98ccuKKsP9DRLFh0TPWC2DrOeU7Detdn8pvd4zAmvLSRwwGQFa25I6U
HoKfEpUv2cFeaiPETe4Chl55ZkvsxzjsGiR7hP3QFcC6kUVklDhz8OilXbtHasaz65M+jzwsx1u5
JA9WQOU4e9Cbhm0TTo++lNeCJ8VSb6qr3/NpPsQesEjqNNg0wTEbx2eBVBbPxMOQeRxR6Gwt/kbJ
CW454GPYQhP/vXe8U2iPpzZPL4PScv2AbHukqf4YHDxv2CiL1qyTGqfIcknnNOpTGdr72Xe+Z0+B
qMyyL87GqDnV8DDH3k/oE8E0jADuAtvhMbGjq1+6b6pncA9ccMsI49DV3mNuT/s0CZ7cZDxPEeMx
03xO2mhHsvYd2EE6B/QSJaq/wWaor5+huGx+R4vI6KbYmD2sYztChQqLrkWdGs84XOpj3zYXx59v
oS/uFlfd+iR8DWkRF3V4Gli1xzR7MRCXmFQ7hP1SN1moYhPsdwtgQ79RryjPTg3dbV/FawI5mL05
54Ulcu3mTrDj/hgri4wOfCsESHkKjfuU/5WlpGNhJF+MGT6FtNVBckwdHKAS/KiAgEwWTuTTxiaL
rQsRvwxKcno/Sn7jtunvRcJch2Cul1Cr/sEv1s8pAPuVaYKscXIXgJDkgBjJ8dga3bluURzOacOk
whMd7nOdANVH394cUQYyW8ehgwe50ckliyiGu3nK5CZqyz+rGX+mVF6wjpKwMg2wdf1gpgj7P0Nh
69rO+ON6rrfhZseYUhfvqRIGKle3Zf7s9B1pmy1tvmZedjQ7fcCOQ7MdGrTHzSgY4mRktJqG6LeK
gPUtXILlIS4MJopKJlT4angrCmmcY8ke0nXhsZfRueuafSA7Es+8XRWxuCKFfK96MDM9XTKHF51s
iQPBMCe8YGdZ+AgOxmyfuawJtts0+xBmH2gcg/CO0kPPmfrPBROGXlQfcYudsnKt2yJz3Io2xGLX
hUtDg9ZywM3ZFazhOeCYn+ThY5vXqIrqGu5oVz+kduUivltwVhWfy6x4s4LI3ltd3Wzj3H8kKA1w
h9mujDr7Z0NDAOGkoBzNbUdrpGWWDRDdsXvIwrr9PvXnsnQf7M78KWEGxEF5F2fQjhkSjGvZkxHU
Mq4wW4qPcj43UXvG8Ij8Dd1aux/Jcd+2vcL8GvkX3my0dIQe1f17KMLHGklFn5cP6AfulipnOt41
CcKqwPhZuuld8BJi1936RU0MqcLk0hB5KkrNI+/eXRl4DMe7K+dwzX+4o1NwM1oCvVkS8XhcewNj
/LJ80Py+70yIRTVpRutltLFCJt3O5hP3M4hXEhpOhsJc6kASE7EgsxfvAxqQ71KwVwTIqXjY/8nE
/ZcMTHQLqW4tGXjpMP52lnFf943i8XVjGvGgFQOGlYwIqgIXJNFIPoC/vG/vw4YOjwMhRZkb/N9b
jWv3l3Id4zuNevFJUvipsRl4JVHAowiJHTTrnuj48wzlTR9/3EC+ZkUHn4RAoWGgt1zkOxpF3X4a
pYHyAUqjbzhHo2sIhaD4oJig+MCtJt1gWzIASvOSsRfNTCt/cSgzSR+7p+Bd3kh+/hi76EP4ZXlQ
S81wdWKiXdAO80XAxhK+RlP1nSGsDKuBDkf2PBkdZ2hxKHpo4bVB3BDdDel4JA6TUcPERzy2ml6l
CvcSjarYO6zV8DmMT5DSauek9B1mmxYvQOPnJnd2wqct7JU54bztXo1ErjrhMTfnTTCr51ZMjA+q
x8QixqHsyG5f2uylMFguR6gaYP95qQUZoV2NLN4HmOIiWhwC0i4d23f3jI4eDbPfedkQ7yNqPnRb
86Y3zMeuaXU/YDjEznKXJvWVJINn8iWuadE9iCh/tAmyVTVGk4UmqDEr/n4TslDAvSNHEq7geHI8
3Io6cgBw+xZgN3VwueCyVGh10QjSKRuy6QK+8zPkGnRu8VEv3YNtFt8mFGiQxvD1rISdGRqpwbhs
ZMDIlMPA7+WJ9mgSN/wlsPTyIo4o5q323uZDmgm5slpDIpLHmNe941VxWHGk1x3y/zg6r+XGkSyI
fhEiABRcvdJTpEhKlGu9ICR1C94UXAH4+jmYp93Y6Z2WSKBM3syTnFFD0yK6kZABdLLqsFSQJtJ6
9p3xIYnkzmDCejS5p5Mffe1YnDzKdYaMnrPRpUTRklifnUPvzr8O5mMeXXRpx8P2tyAmRH4qk/iv
65JnqNxswh4mEPTIXXU2q+YwoGa7ARka6iwwhGIe4ucxp+ix8LKjGSP5g0qyeMytA8o0ev3IdIg+
j1XbhkSENLkUPwQfmlPBSfjhbTQI/VR6P1W8ErxgU9IQQbPvucERaO4BPlmzvy6KFJFPDPRDVZr5
JwYAZa/ZGzaFBXw3iLqDb/TO1vGwcuMJo3Cn9ZZwpP/OZYGhjvYeNGnGUueMfHLylBx5D8Yw/gnM
jtGrb2Iw149d3G0Z/+8shwbxoWUMi9kpM9/6AptNsvTPze6fLutKvHJYpgz6gaf0FsH+jpZzpEyN
ceMEyUtcBFfiGU+FU/EbBQ6Uz5Gb8VSirIMt7NaSk5czq2Q9RSZ7o6HMja8AwFfgtg9xsYB8BbYR
dkPPpTbWUF54MK0x/+a6RH6MFk5WXccA3BGRmDStY9uKXcH7CtKQ2mmQbD1R7TiZzoZorkVp3tWE
UDKHxzH2D7GfH3AK3PF4cuMQNAPTzLpruVVhoW+3LqDjoAp2ncKV2WoaeePhMYvml5hfVPTxqW4W
HwphtNhB4pjwls7WK0/jOmmKTS9aOhJH/V7MvCS0QKStOEjRby1OFP0cXQGHq/uAm4GoEAzkhcsV
RaRRWmAEqapO9ZLOEmG+nRomZG4mbrlhHRM3xGbkH8c0XAk57WrTNJgUOoRByahw7GeUlSbJfpoI
96eVGEn0pJfl4awyj9YfpKgJx2aaY1Jc/suEWdzkS8QcdhKa0UsRBTvRtMGmHeaD6qcLLtyO1i9n
wDbSnJhJ/A385E9eYL0pR+OQcoojYStQ4pH0oiRrKbkNIH80RrKNIvykUdoysIduurV0nnLJr+8m
K6JDW0KaqRF9f8Ev151wtjLymVeUKCdmMU98nuM9Taa7TCJG0Pq1KYMXMQ+nEe4km5Q42ZyDleH8
82ijB87EWS+11KrtuI+1MeuSdL9yC+NKb5uX3LG2PjI+5PWVxLvVFuRfO7azenhmYg77VZ4DGeAD
snbJYO3HkF40r1IwOD1DYzmP8pOvDYZYDZOTYva4NBbtW1uaAGQDLOFjWH2m1OHpMX0auNAs3TxX
4dAbTH8IsH8V+/8Q8n7jRegJ+FuzMvpr9IQWW3GVvItpML+aQWVfyhSFn8FGuVgvaHTOcQBmjBrr
2P9NJjTVaomuutUbQwfgj36HAgSADV71bjaLnZ83t8pzmUBBkuB6hO/GG57hY79D9qe6xnxzWt5f
BeK4GDnpzdGzqMcHp0rtTRZm7p/a41wWNfOj7eBjrOz4NHb5W0dj2zoaWAJUQCreUqU8hn5dn+ZM
Iq8xBVm1PnVj1riUWRgrZAVA5bZPbLUqfjkKPwtOd2QF+OVkyaCWbNrSRkYmv4zc4lRTzcPrOQKq
sIhVUcs60Ceeti54N5OFYWYs1vdMGnqbGtQY8rjBiQUEMisDl4NrbgzeA1ewT09oC/CFhco8KhbN
rsZlCxPJm8Wr4p7iRePe65x9hGOYtBTr5iwrbvvimNYoE52bnTK+x1xFH4wlUQ/rGeVWt7CD2A0E
S+a2TZsPZ6Ral3Uoh0ZaJHuvmRq6cDsi1pYP5HYmTJPLg/bSQ536bx2c8DBHnbfB8m+GBTVtR+Or
bc90sFhRo59zVktu+sM2xCLsDgPljBZ07yr5x1fxTAxInEzHPGKswfIAIPq5rnJOJk10jKwwBPtG
42qtMvOgs+BfLy2f0dmMFk5lMG5b7xiV1rUJ2oeuxmEa1pSsyqE5yQEHb5rlM/0zGFVtfbQQwEKV
oO6G+rcItNxnvOezzKD8ec+hzagEewLTlRb/jG8scV8uyAD9T3QUHV3Tp1QEPw4OJKhTlFqGfXcP
uFTSSNrjdDUf2N53fYTbzYindRbDiB6c5MfHkbdqSRaPC7GiySSapwGKB0xOTkfVKvfam5ebexQX
knmu+dvQz2mnLok/7xWP15EZecDTxQU/SwQDoDl/MCTNQOGcXC1QG/xZvGjUxLosrUgU5bEfSGzZ
BW9OF7yHcXGbwnyH/+dkR/Euyarz7OPRLGYHznCDBbMXw4sbY2MPG8vbMLnOgVixXPh8Jr+FMdVs
U9yYkyUu3RTdsXcpaB8E/c+VdYnyhCp6k90H+2zOKWLvMRM9NmZNgLoZH00ngoG1XBvT2H2hVHdf
2fKqovzS0wcAcwQBYPBAi5UMxvYGL8pGFUNAJ1VLZ6BHN3SbuMc8Ubexd34LzOexuggqGbHFIGo4
3P3ZDiV25qEPNxR5rJemrqSu73Ul2TWX5GaQ0FpsyT9u/9EVzGVdzRyUaHj0anAmaRrgAqO/pyzo
lMxiXaQjknL0imtyo4PmfUyLUzEG6V43lDf2/4qBjWNZxu1/Eyc5L2KwUdu8LmV17tFLfQYWc5Gu
kgQOhZLNlxuah8bMtlIWB/rZgYFYPT1OhYBaQEV46aPwGlizDGxvoKs4I1PiA3bEeiQcpFZ5xf9c
lUvjgjf9qgq3fVuklxmVSmbGZ+BCOF1w3zwdW7tYBm3hNYqiGyf1e2mgNyAbk8e18leLgSatS0/N
8hwJwtB0EmZZtabR9FsRNX9DKn21Yl5434PJYls/RK1OPXGw2V2kew4sUQBIBIuf0WE+xt3iYUmg
ksSD1dVMyP8CNzYsfcCBPZhhh1FDMLcbECpPymn3tV+cvWj+zYmWMdU0GEQEnKepOQsy940V3FfZ
VjMRllN8WT7LuJbnMY62U/eqIjq38FYCGXvKZ3pa+vhWzhO4FQv63nI+yQsLSIBmaoCXlPDkcJNT
Pe7auPrNwoK3kNrdnqkoxVB9+uMsBk1WybABApP+wZp6qiJn63PQXy71VmxshMWYisoVmsX35uL9
J6EZ5QjaePZUd+on4x2XyNZvCB0rbEWChktjRrUZ2gcqTncEDd/gihwsM8SZQLaRlGbVAfrE8wpN
3bksD+RUEhTnTFYY5l5r+S+rW+bAKAqxeC4krocEFD8fTRzLfdvZ+IlJFGXEBfXkn8Z03PGG/S2H
iO2fm01BebDnm5TnYbhbgXrAt8SDMhQWkbAloY1a2Rotc4TJucdG/GwECjyPkgM3dosha+UDPQpN
JBPJtCGeFB5V4FG4zDY9ETRe7v0kys/SZO3yauOKu+Wth7uwKaYmOUPsTgjoq/3sSxw6wTxvosJ6
nuryosG7arpNXOCXNpnDNcIotAIbng8GLCtPAOr6BgsiDry1Q2/6hspW9zA4tL03Fg5CnJOf1hQ+
dmaM9F2V5lMMWAVrFZ0hJfB/Tu5X0LV0SZhluHH85rUEi2XCFO5eB0Ron5+WSBbpJf3YZnIdVjr5
g4UByypOhRh3xMq1Pe7+LNjusjR0oOpq5z6W2J5HHypw+e5R1kDdMvcb4BrYgRiab1DgGYcJhilV
dM3MlzGkl2LUWzrfbim6E68JcY3sGkdYuSrEQzv/rlv63nOy9WaeHtK0+son6znCAYFlnjn4IoI3
/iJb6HtUMLhjcXx1mh66p3+uvQmtDSMDa1E6yR0f2D6z/zUc5TtRfpBOQGemaZh//UFJ+zyPP5AB
V6X5Io0OMNLvnLSbyQlfFUUuXLQvVhJyOGkQKKM3FpE9WQbi++6jCCDIokIx/ohX1dTQQu9vC0ay
GU9kI7jKh2dBkH+5egU1kEH8Ik6glzDDmx7dU1VCbYwGvQvbO7QoKL1RfCljdcMRydy/wpVMEGQc
xItsJNN757B8IjjnHnLeMhfqpzvPu5atj/EDl0q+Tp3guxnB6sTYuNY2fux1WnsLJRzVADVjl/vG
GynNa48Pivs5uWb3HKbGwk5gZTJ8flQkBQQpn49btDgkys82af9aARHP2gCJCOb5QUL5OAVBxfwy
8vYqpK/dphEXM3oRGDu08UcVmw9hS13CQKly1bwSqUVACA6AkaASu0/+6J3dErRjMSfFXszNZ2Z6
6nVWtH17JpkzTtA5cBa0ZjsB56Jae8Oidyht5vdN4w9rdvMfIMafDRNrErHimrk2tSk06LVpdMKE
fnXK/E11Xruy0wm1vevVtnaNx5TYogIOhZqLeD364droBPpfyDIZteme/XRT5fWu8zxzb4cssqTk
RN/UOzesObTyhXmVqMGWN3+CyPoCk7odI0nRkXxKQx0QSZ9WbT7s3VLvcYiv4dwwsCNRZw+vgkxL
AkSvTeub6DGGGFyTw3NAN60fWw9lOR5beIc8CkyqNJfZbH5kqr5WtNy2/DtynKatPXygEu/rmmYc
249e4nx8dLkFBC29OEvaPTyXYXjol43KwPmnjFPs66MiwMgjmcJ9c2T2Zc/vpsLiNtjcrKodTqJV
RLlFrBAbo8/Iyf6WY/pL4GFF2TMFs1W2LIT1e5Avbx8dnSSj0muDGdZLWlgy5kNWMGAYnC8vWWCR
sSKTlhMzhIxabKs6JITdElJgy93OeX5tzYlxPSXkLWp+n0GhgI5jHSluHOn6GXwMdkBszPSrtUFJ
Gpz5pzI+kT04tW70E7nGrle4yDMCWJ2mkrrsOFZP564er3VoHl1ysAoCwTpnDs/ie+aORddA524z
zr9jkd8sFqC4z940b8cq8NNLNNhflGOFq47lsGjglaUTHnrahTI+mua7B7S15Cu46HDpzR2zWKpR
Xljv+ZKlimGFgCvs2baxth0GQDQuf10zuLfl0UeSfSJUQw84ngwKzdZlbb0KynXmKUKnBT/ALNxK
TL0VfkJtSdNue2G/WoU4zHPPmkWFiFnSvlGq6au2Z9r8hicXr96iAyP9TeuBB2HlLcNKxNDntEt/
a760DfFhaxUE+UvUkscD7IEGwM/iuy21acx/Vj2TZdWIX13wAFUlZlFE3ZfUxdI+LPS+QXF1xano
UQkS+yf85eTaEcI57wSqx5VAtoOBTb42mIZOg/WVEYJd+KRRrn67gJJWBlhuJwBYU5zi9yR4g904
y4eEqfPIZDn0EqYpsn61yEdCgXR886MzvG0f2b/CiX9d6g2PUCnP/khyvVIosssCD2CeeLneqKB/
TKlBMZrxQJiX5h/d7su8eaDE3t6CqOvNpc/L/S58Uholvmc/dtDkeZ+sniOyVqBeMC4vX8ZkPTHv
Y+4B+j4F9yRnDi6MflMaAoLZ/ZvkkAqX6wQ3tT2AqyN9d7yt9o9v6D+yDvbNUntfNEDpONip9M+Q
dtuM8UwXhVs7dC5jPr1Zrtxg3X5YVFNJqsjsO64UIR9wZ9Izxd2/dCT7ZcYJoOUVMfYylbBeShbh
yMHHrlz5qIroaba9V1Bt+7hD2Rud8p1YCl+aO+fcQsv3ifwf8u+Zqfgp5OgYwDsmwwxChZZws8CO
qnsONkn34Wsn39l9iXONXUrrHJdNahobO3a/JjUBgwo1TObsGkzlNWTeqztaPk3elaAw25cqyDm4
2N4h7fWeuaXLUBSflqD/Rk3mi6J2N+cL3fkO8Tu8rVsaBCUQPv5cD98EZixaWti8JvzlHcTlwu/0
Pm6ree8gaZAQafkyteYoBMNvUufUsTGXuPPPcmxE7roEbFxyrAE7t09YOW7UJP64hlwHSfFjG+rK
ZVG0+Q9FHe+OG2yruHhVqg93atTt0Yj7W6ri2zQxYVGa/sUSArohH4KWluR2BCrOLf1jcEk1pSCj
dLO4OccriYqDT8xt5fbGN+VAXLZcNJFZ4QYcmPRD5uhKZ2N37R3SD20r9nhQefRHe+Ayk5qaFuOf
LdVB9PXRagoX/OMcwiFMduFCn2jrYak/p9MV9hXMHIo6u7L+SlSWr7ppYtfsv60weGqZh6zCkh7a
DH4pjifaoxTmZz+PXugI6NYjkUmjQ4C2hg4zamg8ewxtluMjYqrzh2jxNrQUi1kAm7jEoV7q6I+7
EKCyYCSNHoP/NE6W2V4iMd6X1z520j8qdG9h4Gy1l7CLkKZzJaCUTElkpW8jA3qYkOhtwvKP6U1f
OuGOIJIni2wVDiWGyRb10gffArA4oVfYUnzCZv9Z2mCX16uJ6Q3TXB6sbL9cpJYLTMWVeNeG7h+D
jplKkMyMA15R7lN7LXktm5AODQwDl1D7IPTYOyBjT69Ry7JDmWyAZQZabFOfBMZsEl3JjZDNSbLv
iqJDLuQBw8AWgKqnitPC7o+vbuUMmDD5z8xEcHOHjEtJfQy64DecUHN6Hg6XlrretR7DpHwZzeaP
UXh7py94rF12zGDcm+FIdVz3lov8yLC6WXuiFOcR+x8UYXLkE4QDrvbo+00BWrDucUcGmbHJvPbZ
KvtX7kfPDSQ+swBkkiwGfF4Tj0lG9r9onGyHsgB54xgj3D8GbA2PMPXTAUYpRS17YzwYbnCisq4/
mKq55V6UXz2E/1hglaSkcm1HBCcgARKItZtVBltrqRuOB3AebSzO5I99YEQ9YWP6WtfLMlkQTPPp
pk6y4YIM/VLlFF/KknfBCuQe6+seiOuptqwvc/Qvplmh1nXoKI0gAzyqu8enGpG2Xow7DoVX3TuX
fhbp3oK/luIpRd+72ZT24GIBURtXX6Ffnrwu5v5eVc8dEmEwRzDoO7ZOvFOx/a/37X/L0bNxwott
4AYMG8huVvRgVsNfqwXlXyHWayeiyEwd7KLyj0bW8PTkf/2Oeuo4J3JZ2LwyzQYm1I9Q4o9MTB9G
h76BlvlrO8WXFYLr523EYIM6bwgGgtwqtfawYMhV57PRLIs6HqtfyIQkgiGOQsuwX5ej1Vh4j+5i
IQLtRVLG3VbK2/ghV/mKhEUv0sdCyl001UfEfL2iDIemxgxkbzpZTNVt+wGdEDjyUi9GkTf2vJUn
sF6OipN81zEhtLPuZXAxLzrDqxm2V3p5D8sD3EsbaZSjpKtZpCghFbarNqnkNWmHCXyEGWyCtv3Q
ffMTifyv7gkimB6UKrM/y8UHZIxJcs5FdwbASLKM3hgEUgxw3HvjgfN6Zbt/LZPzcaqSb0BU/GhN
8F54DLXNSeFWCcCB88EN6CgM+COAhigjFUvpWtAxu3KmmamKvFtecff7AFtz5D31JnbcoR1hJ2Hy
lFjg1w4LcalpQ66mmw/8MHZzzHzxg5jyE+sx7G8RPjvw79au01WsYPLeo4gVFJBsQiPde+2M4yS9
yErf5pirdGhH772jqVRhpgTCpHnDUftChOla1OMpHfDSeM6EdI0XuXFY4MLpaDQqwoOLRSyPOa84
sfHWQg1aJV73iS8fDL52MJDqvb00rHTBueaUEUJFWM6NBsPdKiUHm3d/eFZw4VAQyCxgzuDBlGZP
JE3c0M/fM0kMcHIb6qLD7DoOPvXu2A1z455hhHVKEyCERZlpv54K8TRggYpia9yWrQ/Vw+T/Vg2k
m2hFZ8RX487TTAiWeKTYZtzoN4lvv2IDCaGvcaINB9mfKJ7sD4E9nSzpfk/wMrWHxNsTump4Occe
52LavboZA03dZYBQo/EJcfy9GqjSsHJcYmPeMuC3nX0ZVh8KsFPsIW0EcP6h+azBma8nHTOmYE6H
ovEotP8l5+qKpQtwkS9elt+qxWG6ylyF/zmkzUIwVEsfu0CiHuaLr+PB53NYaeyfK0dPhym2jlhc
6lWiwGnM9RXbe0CDmtwkc3ZrrfiyWONsP760LUo0BwViNqfItCiucqf80ACZwEHAqb1cfMH8SCfV
NC8mgCGWTuoTqHMo+f4s0/7hvTrmo3FbRhQtnAyFkUBOjC4NiKFNysG4S4ObvewDw6csx2ezn6/e
NElIflAQ0vLNJGQMzeJq1fJxnGIqKFgcSjtbqLGktzk/MIaSd/b4A9FwGtrzTx/rl5noHcLrjQgq
5p/kbI4BPBgKuhicjPQaLLLccrFFDDn1bXErERtL1uhlrQ4bwnu2/tZD9ODgOSNetZ0WZ+OU/4gg
3Q5y3sRZeTN88nsFFH6kxE8Z5xgOIv81S5HA1fKVkOC7q5nIj58hUIQQaKQyDtFcH4Xb7nyOFIVv
HnVXAM0rCE+yVNrsXLXtsvrVt7J2X9wu+Ohr9buskT2S4KKyMuI9d5iYRNPRTMHIzRcgWmJuxDKy
L4GMn0blHnSNKT8a8UbZ/rPpht+hru5NG32btmD6zvMkKnkoHO2sfVlkwCNAOwzNQD/WEDA+gB+U
qgJskn3h8UVwIh0vBjq2OoIWpDFuHjI/M1mwisspQdeqZTLd9buqKI61yeEp7YEBqDZ8XK6dThJW
20iZZ7NnBL50UNlWgEuJvCy5ZnaZjBKnBM4ABIEn01dPec5FMbJOvGssKEm0SQSMzlbYO2KMxFjQ
CeLS++eMUEKXfxKk2S40gn9zwjXajfRRquAa8w1XI3sFdpm71wUPRRi/1YTry17g+oIWMpqPSBoP
k5Md7ZypHAkCkwkXWsZh+WcOE6thwjbiRXupiR6387HEP+yL/jVw5NvIgsEZ+2WoOAjnHAlDxX1V
Gm/DokkM1Xc0fxklkR8/YgijrnWfXlOmG3Pm/dCLzf/v0a5kSOsNsfDIfJ68aZcgkQHr4LfBfC/N
kbIz8pY4QQhNx2ztQO1K5m6RHs4zB6UsZuSAGabl8ZiRI62SxBsSlik9TtXNqU2qJ9X4F9ebAfeK
49IPu7yOCCH7rBeXvDeBZS6bosuvlV3wBoExLawz1NxzRo0XWPJ0W/NC4R0neNen4jLo/F6RPFwB
HqXus1P30g4fl5tQMA475VFQYLobRjqfJbiwkZWBLeqtDP2VWTPR1Jm6BTTtxkn4DjuENo/wufOH
p4B/AUjy+9gsSTdYniu1PEhxHJEkpSUglMklBsmy3EbKZvyZy/G749zrL495078iSNOiACCm7ioO
1um55uSECPHjpBaJK7/Ye17+kdTMZWJxarWmG8y9DR1WOdXfGigxOHe3BuUJA9nGKu+3QapOhs/v
GMtqpyiqwWvlbZkGEYg0g4dwaiRG3OY5E+yFJtcGz4IU4FI/DVt+wEQ/N5SCI0x9tZ14Q0RDZmex
n3R3t4itguJIniukKtZUHooS4EVdP+PbAxVrgM5GrjH903KALhvzYerGc9PSkmArYCXEY1cTdP28
HV+SXH+1KbZxz7XKBzcJ/j9W/JtIKvqCbpGMt8W19bknAck5gc+ish7Nmpu47tX0UOcWN1t+LsnW
GzlA4yz7PBn6ZHb9m1R6HyTQTNkB6Erhu3Yz91jyQy8Psuii53xO2Svnv4PId9KOsPOo/n35YRNe
P7c3C1RcRgUkdEkNiENQh19KEa0KsRcGZcFdA1riitzX7v/cZdTlxKGd6EMk0WWM1E9viW3utO+2
RY+10bTVYxJlMZeTUh8L6X1PrUIW0BQWu/1JY1FTxvDIefOhbTjAuHP1hqFi3y44tbK7ssaRitCk
1dF4oSwP9aN0k4trKCw3LfBZg9DSFjTFyEGt05x3kh9sX2xf3UW6/secGGBymmo9+9G/PvOZrnVA
nvzp0Nlcp5bbb1Ia61IED7ZjH+yYqaiqdrYa720iWaRH7pTT4pqwDHluVbAVPfmzuba58FK9zdyt
uZUFocESv40bVfd5jB/avvqoVP9RNq2xGuMeyJ8lbIbRXXnp5jgDse0wXuyjp8Sq7gzg0BD0h+ea
tyzABQiZ/jEei2vS+S89ABYu6TbOC96lwVX3toyWprP2N5fOPg3Ix4W4N6Xj+/sSMG5Kb+bGJBu7
CzvzyaSQ1p5xHGO4QcY3qlvrcr4BOIedvCqg23cHmnWSzew43IgLN9jYHqJonacj6VEQclaYkEMe
6TSA3aZnse/b8sDZlMJBDjNNfR3wSlHh0j5OGV16o7khyATIT3zaU36OBYgWp8ZnMHYoRz7qxhzo
F7yO7pOohc3op+b8280PCY5kom/RyfYYkCrDvoa4QnP4m71kXBzhiJ+tJF+DBf72sW72ffhBPBTf
CBOZyikfB9M9u2w9I4PaQGZ8l/PVbRkb1hXFkwNnMTxz8Pbj54YFoZ39F8pMj36DeX9ipWV+SAmj
8zCY9p7p82eIb4z6jL2p2UYzzTGVYj3sV6Lb0DN57rNuO8y4mSVrSA80CxoBOCEgayV+FRPkugk+
wHGI0mqzK3aiZl0q5+bazdxkgjH5Vcp4qYPsrIRZom5hBGD2EJojjZI5wEEb5hTJMF06MI04oo+8
M9juGmuV+jH8FsPem2gWumAGEVGaQN9hjEsx62iSjokIsGiyFhcz6b3pq3TwzhnpYubgR1pZFkQm
OF9Ga980bzM1C6+BFUePidH4K9/uLxF8JyJMbr/zoQW5qQ31mB5wBgG54zy77EqRG5JzyN98z/9b
Sq7HHGmHLK1he/Dt1KMP2F7fqrS/um6JSaCZTsJWu76fKFfG6+fG27SL6GqrYHaIoSW1KZh3GnMc
n0l4X/JpAWP1jC4ThedN/n8K0YIFq3bse9Vkd19rtH4Xhc1RJEL6Yqa1Ejrq/wuoKMyzFua70jj0
nJF1a2jd8oRW92hk0Y/dcSlOIsQ72wTYnqCx5dLatTZVPY0mTpoB3Fp7MUGtaFLj4hGIbywGeuOJ
litW/G4m5dVz4oemEN94GTBS9ASEHTOKHrRquj1R0o0pfTRz6KmXlIJy+qM7oEqQEkkfF523j0pq
M1Hcq20JKuw2miK4OIQHEMBwYe2rvF2AGHGxG0quF4Rw7oJlr3XtV6czvxicECTJrHorBIsGc9R7
ktsBKU6LIf0ILxUj06Gr4M3PYBgk2ltFwr2R29imuhba/1bF9WvSeNe8am5kIV3eP3yiU9o9OIX3
3PIbDGbNGjodPF6VjHKI3sd7RBNRMMHYiOytGO2NljmioXlcJoedY+9xHDxKkteRHq/Q656ACS+O
1op4AjGRgtLyiOhxagEhpYSowpmLp0JEhJCwE5KPgIeEMY7K8/KtZ8vdVAgLnuHvTOlujETdOa38
IAp+Iyzy5pdLTC5H8J5G+W4Sol17AKSB9oODbPpgVxjJd2SWS3FExXA6+sL0f4oBsRC29B516mxr
MrlFh7YRd+IksLMXYXp2spyQ3/gWqOrociMmwko9iMksoaFdR/BCDKb/M1t1wdhCfktVvYfCfvT0
/FHwFxSOlW3pWaV6LgDny2ktHuWjg244MnZqM+cGRWxfhw6YawN30nTGqcZsHvNn1cHY9m3VED/n
PAptpOLVq/OAY79ju0x8xhNDsnWS9y/8Pqdizp+HvH2jx/XBbyaKb1iLpVX8QPFmJ/YeRBOd6qG5
QRMBZBsUx5SJy5Pv4JZpJulyRId7Z/N7m20tUf4ZFxLMKngPsj0W80Pjlaepn7nCtjUiNZInAqGz
Y8/+EBgrs8J4m2fgo+O4NEaVyXiSc/Zhd2G3FUN8j4Pk2HrjU+g5T72YTmFPAsuQKKGVogJxNKi6
kCaGk0BfSjc71v1Amaim9nqsyLqZth3B15a4hRaX4ARmiaC1QYEjbqTlSy83uaPiY5p6Z+H0uzop
n9qAPLo9mH/DeTzI2v0Ukml03XGPx/BwT8b03aYyt7EZoNW6e3G1RAYtnC9tmkeDanQx+v+sqr8Y
nf+jzWKfuc15qjqqX5jmMyC4KXBRawfM22NQBybHsebqMu7nwaURqMhiIsSReRxbf2eXjb2rhokp
eTHmZ40felDePUr786y4hU5V8bjwMyO3Ps5VcfCyBMqsSDcLutRI7btnUGZhDR7l4qzfUegi/mKS
xv33YhfdD3mieh1b3k8lMTJUQEUA9+y80L3WNGtJH/UpFh7snvDHyfW/yubW0Ur9WnDkkoXp72HM
pNtccg9O0uRv7WuW+OHZq6llyXAw9pCIcFwHh25wzmXMabl0Fgxh9KWrmOQxw6VqeELa+1uL0Fhn
qv4qR+yWFj1CkRdlr42uuaExIaQWk0/KjdDUanurCz+DnYKo7g6L7hlU74njHV2X4VPgRAcs5eEy
oXzWfIjKHg6O6B8aGRobqpawjghAk3XzQTbsdSCVAuqvhmhnzgcb0sKSmtwok0zhWgK4KDu2Tdml
72XuPOZtIkAk1FCFjPLk8nEThDx5jUcmbQq+5dztRQ3RKZq4qMaANhureXI5rOLJybCStyxmkXyv
kiC6J3b9tw/dR193n13tXO0CxakA0LSr+un/D8aNcJZ0U/Ixd+qnI9dk+MNRy+GTssOj1U4XNoIN
y8k+4xPsihxAAz73SwU1yQH4/CFK/1bonDxi0QMGs3/ChK65QJ+qhBFToa5OASW1di+z6/y1DBi7
YdKdvKUmtqj+Yv8n5VRXh77gCE2j18myfKZnVfMWCTqxKXra2QRHxtL/8ewZgJJyP6WJaA0Taacr
ijuAkd7E8kckTssp+9cS3iEPC7xQ6Vhv80a/zXJx/jfjA37StTUOr6nfHWdM6XFR4ScZ101KxQmW
Dk5ABUvp4M96a0/pHaShWDUorWimSKUx7nJf+ksJeLCeGhBMJi/3gFxeV0+j7p+XPwBs6wUvFzUE
OC4ZR25KFtcwUNs+9Q7x0N9nGT34Mt4ykwk3cQe5NI0tzlAJHX7YrhjaKONdZBOoVwjTWAaceBl4
kqvAN7ePcG45ZQuNycUATsASzWyIXtgrwCQ6kY9fK8Fpja3wP5LOq7lSHY2iv4gqsuDVPjk4x36h
bLcvUYAQ+dfPUs/D1ExN3dtunwPSF/Ze23N2flg3/lZFll0SiLe0ydYKFhj9hUNsWlA5+T7FCWW9
k5hQBJ9IkKREqFvKEhwN3GzL33J45s2L04s+uccqSN86JpmoCY+rirRlFGTHxf0gbDM3QIeeZ2eQ
jqbtJcI2/VsinfH4PJMisGDITWH7rJvclxeBhAWVZJqvyuYFI+8NZ37Xkj3GSl1g5/ZLHWdcbL5g
wzGW/bzBu8MYi4NflWhoVrfc2KTGVXjD06a9JpMbN5tO08huLEuiP1ECn+4mGediOKk8tPMv5baV
MFiOgMVBmS59/JRUfIh/hzSEooy7w9iWk6S2iIwv29SIh+Kaoc2mqqaiv0uXCP2qn9OvsXr3C3FJ
olm9wtr1/R8/c8rgK7Czdjm7SZDg3W/HWpAClML4I2bNM1JGpcv51kGqiZx3mt0StEk54aKZ2F++
EO0VcHc4IwKmdIqFOAHAFxbBeKEdHQo3HR0m+J1MlwU47cBvV+T2jHgAfvh8qJ2GJ5p2PNKPSaK8
5DOqO2hfTIMGBLUtS+qOLF2kb+h52ETyhBAVUzF+6FpOprqs8abW1qi4T0HvlDcwKkhlL2sLLtVW
hAwGf5usjudNGHq+sxvTlgo7xvLoP/cYlmuG2zrG7NdVYE73i5NH5Bk3ac2QEolD+TOmlkTTELsD
AkSgEkLFd2Vp8RGFVWZbTJFhi8Eg00HE6LPq+1dh62C661prji9sSHMe7VGVznobRPyWBo3bW8mn
TjVPxtcSsTxVt0qRXP+TU4DcTLyJWZcKVWz7vNewaSK+i7HFZaEtjpCyqkzWriwtvM9LAGLhoa1w
kf20UOhZJ6eLY7RQcWCvDua5MK25EWb0MH1pYILS/nWTBBnHbVqah20vIkBlcJFYU+JGmPWcgq6w
An5kDn69I1PgdrEYMbJ2k1No/bje6ASXDhFIOz3DuxRLazbLHiZZ3yXY/XUd6sDFFLEIe/wYB873
9177IcYoXVqErOqUDwir22xPlrupHJ8Ynlulqe0wsLjNavOrFvjiLZ6apnVfwsXp9dMajXE3IykM
Z32HF9ZKX+0GyM2Bd3gGhpxCpElQTLJxnION9PiowXFJhwKeEioTq7jxpm5FpYlHq+aAjhqgKBNZ
MKqN/+QYkVdM1tmU3OMQr7u3XjYOmoPe6Rb1JNLYjb78fuh6KknC4JD5rLZTGLpbZjf6T9Exdvie
10ETteByc067wK0Hd2G1jPzsJ8XSFr05WSuLDwp6Z3pAuq6S5EShjqc0zYRmOTb1bmXxr8wIWPXN
ECRpDC2u99lvznnZ1fFO5LE9Pi+B59I6c1otfrdNokTO6DSYl2dEPqDOKBn85iSNH4cJculAy6Kw
zjNB5l8fgCfauoSr1qVJw55/ruPxdUhmv38sa2ZnHtUWOYgk+fWz68c4axqfpMXcGvGu3RTZKpm3
9yNjsZLUR7t0yVzzXKAiG5QbmXFictakEIYD9H/jpkKwDOZMlZnEDqjZ8L4hdfSmx8ldAsNVRkwX
MTF3LI/ZMHSt2vqIZmdI9gkp9uYbn2pvLk+Fxe9C+knbjJCqOEIMkwbElraCh17EaYseDnUtpDpX
a/2e2eDccO6CxRQ/Mg3tCaNCGnjkZ6V2ofMdPR0nP+m49QTUxVZLwvgiluA8EIWMTjcRQ1N4uWMd
deVgE9lGg4JRDkmPqdGBeUWmtdlm94phYxEJ5NbBgiG2z3xf//TllNQPvT0KFGWu7c9IaGWAazq+
5dDp65e2CJb6ibirclHHRreK4fNiKFOLb2vGMGlc1/c1ExzAgrMaRHjuMdFi8o0iJ8L0lMQ+y9Ub
R4dr2BG2EPk9XM/GhhqJfq9gEGL5A/zTXeeXmelLndzkUtMjtvgcvM4NE4mVGqQlYTIs4hdn6zsM
2wXnQQEqHsjh2O9Z4bF7D70xSdgHW0yKzSS6mMUjfisbqspcZSlpgqovl3GvaU+5Hle78fvgBl64
R42ruFbM5rEQuMlvnM61ApCXbaYjuelTx7ZReqkFvsuhJRo3WHblkoigvZtEWtFcjzII0vZ2Huyl
VRuFsmFa9lY+xcPvjKVBMK/HXlYsz/Y8o8Q5e2MIjPrBypquUufEE2nT7XTFAOhadjb2nL0mmSr4
D7aYHThnNGRTDmg6sgJfXpUTRAHBMDPAol3vyjxytqsT1jXj+QzijEnGddMqVQ9KJQsc8F2Mvawe
0a2F8PxRSE4DMzmKg7Xn70wJ2NJLDZEHUwjCaWF/WwCNxR3G9Dl6mq0WpSv4HEoINifWNCTe3gn8
jI7aRV475o8jaTm8c6uxj44O9lE5pomHuq4Q2iqHvcvZnjIEjIuI4h3CFdLaG1beWYGBAOHy0mxG
V3fZf5k/pRkDEJ23jLNkiumKMVqtpCtuMbCm1sAEZsw1G7iu8VgKdXoGzLdl+1mmD3qoapSejWu3
U7UJldXUAXrHike8tEhfgWw/TqSvoqKQsG1jCgJ/LxtCfXIiRJXd3gGdyvMt3HJNk0DWLNDwIna8
+Wvus274LuGImrSUkPoLHkC+9iDyxZIV+kOKJl1/cUMlJndJZ7MV7REGsFYHGoVJsmUVjT/yP9uN
dH0U04JVeeOFUD8aTrC6td7npiZBhmlJ1cCgj1tsV7EFttrZVRof9mlM16DDfGHBdV5VmgY/TkxI
zhaMQwSwyycvZA6jFIoDz3db5w+5HUj7HbfCggmSjf3qPmVu7S3iqJMCYgZGNWfoiBaeMV7Pewu/
Yrvvhr4hXp6Cr+coDsZGNPfIKrPkDwcJCB+CFCsdf3vsBzENiSX/7Xpr7DF48ooH6zlk+9FFf7Eh
JKzEILKSNYPSuEpgXFUibrO3vB0GYEp1GEYTWYphak/oMSy/0Bl23UVjXFND1eWPKsny9bsPlR+t
e0xHji8weTm4yTcwljPWFG7Sev49OvW8GrdUcA2SVJDmLrGzWTYNTAg0oEbiwdsEK8MQaITRHUOu
/mCnbL+sYzLLBjlHNqo++S9HMCDcm5HDEPgbEzIvYyYeJdOuVUPv5ce0awMxHqgHPMu+9SGX99c6
Z4uy6RUMpOqIOVaLBxca7/ipbCXIsy3zdHqzbJh0JAm705jJraeFQDEfqzF6TWogpn+K3E+5kXDP
pcT/tlKAFmIs3jRc3GB7hugnnpy0RGgYM1Kl9oKGys4YdxAnGemoyme8LJN/VqCwKYS8D7BZNu9F
5/SOz/zCzH1v88URhK4JyosMPNZaDhalB66QNL7lv1g+IylcIg4IFGMWMWHxxJqQ3maw7fl5hhfK
6d8mdVI8E/Q0i5al9TJoRLhOoESzbUQgx7+UW2n+IZ2iXr8HrEII+hoR85wxaUs9fQHhnSUesZ2F
JWzYbRG6qONSJQR0FhGZmiyOGXSRPOwSDrZ8WvgK3RCYJMtyxv9rEaQSXCncH+TIQS2HB4duTiCg
szPf/aJkdeV/SQfkCiY5L/qMpDq1E+xrA0ZGFpMsZnsEWxPfSentKTj98bcY0QSNDLX5pD5XT+md
h2gU9Dkxj85nwM6ioydTccwWZcax7r9ZjqDju3WSoERAnYFMgfkzYDGMOL3issWqWsFlgAQ7NK1M
7viuVVXdkvCdsKwK50XWvwXTRuATlBLMiEbX9pD+rvnstgxVltiht5yRZfJWLHyWaCZxBEc5Ob+d
u8rTIteoP0UeUK4HH84JPqRUIgK6y6wFrMzkrTaW9IIufenp7po2UEcHZT38R9+lOMP3armjexpC
1RqP+uwzGAcHI2tIO1lfS+MlChdsEm7V89hs+CSm8Iv7JSVU2F6kP1yrNfSxGyV1ab7lwk+WfATg
VEBHQ7VAN6LBy1Vg8PIkbX9DbSXYawfHpO75sm5SNmR45PAj5dFiLIh5Hjfqps11XTkUZJQx4XkG
raOKs1vyRCJe99iE4r+uUU99pxHsH7KQ/CxU33y804iXgRlqecrSdAVp4+OrhIvA5rxPBp5Sl85g
x2/Da8ArTwhuuOWvZpd3lSpbLzo0Iw7T1wjbOQZO1UeO92cpQ5uaTIvCgeA5F27G3KWeONydFtvs
baGT5T6FqZNp0Gkdgm7CGVEqkXyfEQkXRTGDj4PsQJ+rmwglhMkzd0Emv040mit9OyS7uIE5taRW
QKoDoWaMXzSC4eVSN2RzwYjQCaJI1N913T8CConIiXCY8/OEMydN47MfFkW2X7QfLb9tJAztgTet
iA9l3hYR6uN0LsrmFCZ2aF9D3QF5umW2OBVAxtjsyuRGajlaf7Fc2xyATVb4hOfQrTSgVxIiInBs
FwUa5ZuxySYPmbXHj8fkAH3xDvQ5JWCY0aM+FOmY1I8Zg6r5C2e8aW2SKbSJShR5sy6U9iSORt8E
Soz9I/uPVhG3KhdZbdIuR5t4wxdRFjO7qqqO/46uHLBKsVRxJdzikTHPQ8tV4gkzXRnS33ZSuf8x
j6AnFqzp47R8ojtNotcyWHuBIqG1QxnysacqvCfxdxafS53rBYgLVX7nf3JiJnAG6Mm8cGD4JFMd
A3CMWYoE3gia9kYQ2Dj/lGFJe3olkGdtkfMuIp5+OXsISYMiWKQ/1ZTkFFRRkJSifSbsIfP/jomv
KhI0rJGGPEoj276PtYhGCzJklJLXXtt+29lM9ZHgwz8qg9FoUkC/GPs22H/GPCuqIEERNYAo6G1v
1RQblubyRClGEvaNCCq7YKAXhLPMbntnkdzZmbAVQrXKTif1XNCzlnycO/Zj5IBEMVHoCeLi1GPg
/dq5Qz4BTw+A5H9YPgv+CTN41at031hO1dz7SVG0j11XLWqf2ZmGxtKM8Kio0PwGFPbC7v8q205j
JZmRP+PmK/Emqh/FZVvcYcdubarARjnLg++GBcsDpnq6I22TtA0UMhWqFcJe3dZPH9mchMF/VtoP
uSDHKaKvQt9VT5PaNo4fzu0m7XGAMNjSliQrnHU16+6N3XJT4ICcKsTccqjs7NynmZth4M1wa5L5
N72EJR3tLRrKst5DViR/ZV3FEN/OeUOdycSpzS9eLDzvGNQZ/lQChazhtiAdg+KAMQqE/5lRDT6A
Kv9bdVApW8IZPOKU6+rquNI7LayFrxjh4WGHJfW4V4bVhWowfFA53n0n6TLztQYN086+C6/C78FS
r4J42Rtv7uqHQcJgbVNaBLwyuPJUVOEgweUG8KL3q3mXOzNZgipY7n2/9sxAkOGg9qG22GGij9rc
65uMQce9ajMSKoQ78zX0pz7BR0DHtG7KpiECt/V7jxRlDpVjWrnVf1mQZzsvhhXbJX1/F04Jbxtt
gPrRzOz3I439V6VZasOSFayIXCzo1dZWUXxX/bNw1TJ8HENnPkklw2890fc2KVsF2pNsA9QGffmQ
25cOYOg1cpruy8VYwOSnGseEl8HFzccumJnxxNQizhpAqF2uPyemWy8r07wt2KDqSFOqILoPRb9B
Wlg9+ojXYGri39nLonptuiXZBcHcHz0w17CWJCpWFu33mabxJBIoOyAHYutrY28jJ9u++BwuDLQq
b0dhPW/zYu2vbaEx3C4Re61M6TegVt6Dr1DvJKNT3CKgwpk0Wi0JtH4HswrWi5kJ/1qrlPtlHWdE
opKYBDGn1hP/ms+8wIQglNesRHRg+x+5RLUiJnhBqOyOOgaDiTs8IkzCHYuL6ht83TGLJg4OIl1X
k8iZInUCsc/qGPun989xOVCFNoG7AaG69RtBb9lgO/tETXzO1gw7lZj/ZEH0NHa0GplPHwsqWOTn
3JOHBBwii1Wcds1LA/jAyK1Hu7tiGv5sKoK8qqg+mn3ooCqChAN4hJDeZkrwhPjOPCkPCWPDoQA9
ggcDaAVfL2uSsm7vBRHQgxPSS0Y9Df1yyVMWlNYIT7wjCRFIQLI85gGOMFCsUcbv0Oq9P66m5GN0
lKxA/5zwr6NW/HwshwENDn6IBc7ayGG5+lhU1pycYu5gJL17WpQne4H10MXWPlh8wD7TpkjUf12N
OTAhdYPID9x15fri5/HeJLe7BUFhPol4ARObPpsQCdOJZOWlz9xtX7YHTvVnh/0KPBBilHq229NW
WO6WPDYTdT1dHbt5KLt5U/KSLPZvvn5lEoEZ2A/ypTeZU29dVb7W7L9QMS9kHbtwLb1DENf7hG+W
Ad2ucf+mCXpMx964DVv3CnRki5Zx/eQ83si8uxMDyggF1LshMcUYvGwnOtCU0vaKYcHBjo+ufZ9M
CUwQO6YXBABz9+Db+JaQ4m1EXx0WkPTAnwwkzvWeoUgRf7gW7xbhwTRgt1y+e5IN9p3Dyl4ZcVD7
3bh/pizYFl10LMlosl1ioObV5qWM57+jEPK218GVh/GahxOBqO7FsYkeWtc95+DFm+Ozazl3RqOZ
Vtwk0GHOosc/45J83kf4pOo1fCfz9rPTJCuDlUgWnPvee7PkB3/u9z3caDkUe9SuVBrBiweGv5nc
NyetXzl/QQkrgleWD4zexyS2t6MnUD7yKDMSQ2WGvNmCAQVrYIJ75aTT7crsa/Ddj2YoX2QcvZh/
0MhzIymg+XgY4ctNNvsHJspMfr6I39i08otszoMF/FhCGUnZLaLjB32cb0PPvmljBAtieFrLr8Jy
T3Ap962c/zJQPEDwexya1zWyt72czlmdHxNWzoRrJ1GwCZPlPLONmkPvIzZqTacWN2NKoFUcUuGP
FqP77tNe4ivW1nPutD9dOyHyC0y4xSVs+WVC/uE5c0m2y9hMrYd6JaWTnOnKluT8wLib+M6c6W+I
8r8ldqiSFI+oVr0SK3VPvkVA4icGaZzt+UEGEtHj/NUsFQfeeNupeY/i6yHHc+oBZeBpbMnicbqP
0XzqHEAg4kDnN8wLHFbCZXLqc6IQy+KtRnYQ6PmeId+TbQd3sYy2WlnbYCGSGwEjM5fbvmj3Zunv
Aeqww+EeGdkX4TAk94l9y7s2I+/LmKpVNSeaFJecl8ogGGCVo2eNrxFTYt/7NmAg34s3aJ83cVew
vezuUsy3uddA5kfiWP+1p3UXl8GjAw0+zCNkr/1m5FMrmm9i3c/pgL+CTQOTvUvYVbcdLCElllNa
5PuMRAsj1YTKeGUOeTOE1t4LQN41cMzRrrV5tDcHxszxrcr/PK1xFPscKmjTeVYYTLCRUOVL56pr
QIaOZQcHBlkbczQrErWZby79cL/ATfXycGePDsDoesObempU8+/5ymGEsM36ML/7gBzOAE0AUJIt
zdnI6eAm4W3X5C8OqHJ75pzEXOgY5ytvqfnMi1ldqMXhucZHkQdP9N1Hj2OBfgGJ5HKtndAQGTfo
7OmVnC2ylg1+nyNz3kOXWn+mNN4ULWYlzj7w5i9JUGA9sW8H8ngdtz05dEsxCyeQVsM3qsFzlDvv
K3ZR/pKG1MSXvdCXN0fOy21FfhDWvBOf905YJYG8oNSjYM8eD3m9AOc2s3dgxSrpjfiqwAU/hbOH
zsA5pCIFbYungT+v55Ajs+8c2C6gQ8JG2R2a72QBGWG+XsUC1jUI44LdhP/DVvcYRt8rFhaF1aVl
5M+f8BLm46M/ZM/Kji51CuOelTzlw80YTayWk/1qcdrMbF2BsOA8OtpTvDH/OxqLk81BosN2h/tc
M7WYM++29Gn/UVNEMxwivGsIR9Am1Lee9Qaf4E6oaG/ONHNmlW0E6QolK1c4xQA/PX4XYtp2dBtl
tBoCzKdM+k2FXLDi/XQHsJMcH+a2sppvUz+UPfStqe5OqeMdFF5L81l7HijHAnLh5DZPjugwoBT2
3mG2eTP4OKEVl1qqEMu4eYtacwpeZMWiZgivo152YoUYrYoBT63jb8Y84fZb2uyg+uG14JeJqmUb
SL4ty3qKyFBfPbn3Y/cqwWMHwO1dcceQaFNTW+TQsIMInSva3QG8hlXIvUMosKk7pMxvGV8C8nT3
01Kfax3cmhdusRbsjRkzuiJLaUiWUDBhj+/81tsbBUFd6ms0Jbir8H1zK8/jcpzG5oQO881yvxPq
Zt05XKhYkxoGOdgFw3E5GRhBM+H3VRWLTk5rj4emmyWZ7Eip+NlUyBzCCEOnKv4KCEC4GfliyYe5
svJhNXMNKVjjbNy1oX82t0ufD2a9j9+JMX+PLh09YG2Fj8vio0fKj/7ifzRd+ljhJ13pJvJRnlZB
jYJR4GwjdS86xObmR6dJ+sGy8+CgzGQcVXxWdrw3t8qMWcAt9KVvzEmutkH2x6qKq8tLbmjcTE03
xm9kfjfz3JOVt4+KZzY8u5CHsw6GF/MJs2u5ev56T72/17X1p+jJsJUw8nXUPGVp/GRMw+bRZYV0
o8lBcGJy+US7M6dpwwkPm/pOAM0wv1m2RvmtqlhAKedYEbjhl/Mf5EG8Lj2XGrOYCWCWBG3qcCTV
9hsmsntSf3elxtiIht2G8mjVEJ+95bnvFxxD9VW1EBKT0tmV2FXsAYsBFjvWHMO2Au7jaXLEiUgz
vrs5QChKFRmAz5nEuNVIsEQVH5tofATqs5tSojgieJ1tsFGoEE1Fm/jhwc7oyTEvOavaGP9QkOFg
tNvLWhCS3FSnhY/fCpkIUy5MTOIQRJBGjNGJTIIoz2J4b/0lmhgUm+8l60e6Qz5188c5KGuWEXNv
kMUn2Y7POiKagzLKCgBVJs13S6HbafGY5/mzOR3MpRl48UPHp9Yi+mAK86BHb9NP4ymm4hhZezAD
RMARnYhepoAqX4FrH4lMhqa+boLB281uAtIPBhQhBvPsnqXhmiChZ/2/W/DFBzR0SFQ5+rptzvfd
JtWJb+GhMFB996+5gkFBHIwDkTjMf7X2ouqLGuEocOKyybqpZpiLptzG9JZwra+y//S5nrohvw4S
eRKPFJRB2JKGFFHuhRxA3RfHQpZnC/m9omILvG/y2CF6hncdIqaiaq5t/Tn0CaYKQd9Lwg6x6DuZ
rZ8qSnYL52Ys9dZmlGPKHXNutoXBbgMj4Fonbw5CBjr3MbobS8rk2LtV67KPM+u5K4truOYEEpGk
1YkCSB4B31igKs6lZPbOC1fYjC/QGClEWpxIdDp50XTKJzPISdlfMv5FdXBXmfqOaEJT/vhxfzZf
sjEs5uW8h5B2mzLLNQdlJdVjl08fyRpvUeqfuHLInnS/RggGQzTeNYl3NPdyX1XviAMM9YEtybOp
S6B+/NcxQx0mCs1FQ3esX23qft96qyI+kwzieuDDAh7fzEHWgnAZe3YP/IlgqswXHPbxxZwsrEpP
jGZ+bbRsaA925i7FLkTcCUnWdDhINC8yG7/G0J32AgzKUFWfliHG8JSyWz2aFiOSzW4ue2TGArEg
sGOvntneIouh4STufteVGFUAOhHtSCAKTLYmBXvXsgwBB0SfHiX1qW3wv9retackYJ0Imzv/648O
FZRmErnuOQtSiki4TTsxeKduMOp4pN7g8x7N4T80pKvy36a1HNL13KClhAD873XJCXsGmXo2rzXb
4SM7TTRDLsbEzn9OuN67fiFMJ96ain0BjuRwypj3nanUg4ML+EbH3GqexPyT6F2q+t2IA5LZ5WbQ
0WWMrh3dlPFJph0jbfLVQoWkviy/Iyibvmj2DrRPR5AgMd9VYfA8r+FR8f5Km/CQVe6i0dtmYbAz
DZ+/zLcuXZrsy3PHFimit2NleJxHjEiY9vwa0XNVM39Od3Gu7i3gBOZG64EXD/zCQt6ZMrDgOS1Q
7IVUjNVA10pY64Zr+bblyHfK/D+WmTtz8ZqnRRSQDPlWe3SN5hnN9Vsg+60MaDEzAafc25g/z6WP
COmSlMKdyTuKEv1SzskVsTbvd32IxciQzD+E2AdZwF0EmUhx9aKgPplHgUXHuzkuSt5+YT82ZtiW
9DvI66b6GbtxZzkOLmeiVxB7ETLTR9eWZJZG6R+iSSlqgn0OxCYb1jNvzF4zD1UIu0XC6ITjg5pg
V2fznYEf1JRclVUd7CBAU+5tzT9H+O4mRc9vh6gH5b15Jfghdu+eXKkoxYEj8HLhnb4vMws6eXEb
snSuscaaoFgQKySGNRYPTshdtr5SfzvV9AAJmRav3nhtwR4x24QEvzE7I1bYgGQMjyozQg5/Fq/m
XJN5fOBZ5kGIEuePrqcH2QfXoEDx0lxNmWuuURaj2HHBV5pPmupwhQmH6YkBzLkpF34L4fFMJss3
dpZTlOFhknyWPBzm1+UePwZTdMeoDmCmS8Ch+aar34nBS+VwYndPTT1trdW52PGjU+d7KkIeP0KH
wDj+K1L0HJJT++NR8lvdnTk7hz58Wp1ia6p+iyOx5Qlsu+mto4sgKOxA6uY+c+MXwl74W7u8m1yF
fMjmXHZpPAiwME1NqJdP02Racnk2f5R56UxllFCy1MzWTDlFBVjmQM6UcFlI6DualF1XTCxXExYb
VXqSjHy6SN6zLsU0JTZ2+YXw/cTFlNP0WsI/I/C4mvYodonZDeXGM7BXhMTr6vz6dPEojH98S9/y
qcRVfTDHq7N2V/J2OBrj7sgFfcq5a6Hes4Tt9hHZQFLbHz6W6JhTMAbXkrFjvgkYpwUAp9o6Zn+0
uj9hvD4V6HBEx+KjuWau9ZDBR8wD9SS5bFkOHc33wDr0T5kEJOtkp9ktPgUMjQqJIAvkfUKVaJzh
PHXhlVNou6Tyw8wcaJ4zJz7bRXIxB4I5gm0RMHtsH4KkIBOFI0+ZqiNZd0wSKviCZsDAMmKP0+UA
2ulYpMuHR0gbK6N71qFPpgFrK3pWvheKhJ3rKgZT5b0f18ibInqF+WaSy3vvogdnpDHL9T6T4zdJ
vft+QqSXCXn244Y6LDjVnnVW3LexUptszd9NNYVgBfROL/91x+hiTeceYle4afJxPzTykTjgJ/7/
kM+LaXQ8jpeJv9PAz0O78+TFahcxEeGZAC14KCuohtgDAOUBU1iTn8JYwXlBdUdRSsHdybJkfxzI
R8F+RAWOfcmC+IDUhkVXdrXz9Dr09TfzqEOo/j+mSDgkjXnLzAT1Gv2GdBSt3VNFV/cU6r/unJyc
iIV4Tokfa/3QtsqBay5OZbc+SHd0Nua8baLhx0nzK8qUkwenIInFc9gMJ52gVwKfui+YQTBb3HjS
ujejRVMAVqM8sLUBpTEzVksS+M+uSu8I4f6JElb3SHA5VPWbytjl9Jq1pD1792ZS4+hgY8opTLAk
onhchfKwOg26O4zAXuxhJlDgyItzwizzhhH6duHwWBqXeLHyDwugUxQNT6yWbiLbe1Sxxa2u/xVs
A3ThTqRv5ix07e49bvBlM3maaAIz+DOmAMm84H5I2r+mDZ+4L1nVPLj9cAfljqQ13nNZNVuCWjbo
Q0+6ZOkfWbXHKql/N+WxV7n3CBYvHB7XeSr+1lZ2DxHjwo/bMyn6ZHm5CRkhABX6K+i+fHf6UwcZ
obe2/99S6MeI97j23P6A+ZOsQiJj8bdcelu+1xM+zUAcVLncB2rhNiF1Ow54DpPq34eGOO/stMEx
JqfUzs+BEI+6CM9WOb4ixryykf2aQOX+67knDGOEkHFdmGLg30UNx5M4+Qe7b88AlJYdCU+vkATf
QvSCt4O7PjFl3JSWh/WtPDsdkZhM5l166B5poRl/eF5GAmd1GGloDbq1pOQeeqDulhlCcVNlxfTj
9OTFmXke5z+YgzJmltcGKMcX+xynOGsEcpgbLwhw3iZPeYuftaf+KRQiVwt4rQx2jpNudYtkJeLf
QYL7oPXyQoAZTw2Fqpib4tGK8d9AvLh2g8GVBP5PbvkHPST4JmPrBsvgpanrSzIXH9MIsahnp+BH
/LFNRraTd6bEP2Lx+XeYhNjkzUsYqvzVdFTV5D6lPC1SkUfBnvqhH6YXYL4h4n59Z2ZK2KeYEdCa
mt4IKSt7FfsJHBxvi1yZr3MFBCGEvoh7uR3qXxqIb6sjIqmp/4xLcYCMBzVXsbyMAephRT9PoXfp
OMwGV4ubFtsnEM12n/bjrxXq1zzuL0no3QWMgqYo3i30dKLyHnHS7dF/bs2T0wggzb4WV89exHZq
nL9NWD4WebfpY+mSdLree4wRpyxlM6d2preBxP6ZByPx3zSuvl9+1fOwEYw6pzGmJ/RPmdcifpRA
TBy41lQjPmpDx4SOOy6OR6ggMKqIJ1/y9zl0HXK063dVIBVCgPCNduusNV9vVBbkA43yI6qsM56a
tykl6Su0IDMFetqbIAUIRN5TgkbI6fLXGS3fTToxJSFFBBfO0Be3KsMLKRud0CvGRAM7xe8aV+9V
PX3KIDQzDaCymu0y8OOc7sj/jXxC+6yZ4Jy8+VsH6NpRNLyGZKKggMGThL7jJkcygMMNW0StL3ph
2Ya+DfSiaj6XUCOVlm9N2CEkmlhi1raLVFSRw7ZmFbGYEdt5c8aLMH4Ng644qHzFLI06iJVHaJvO
OYh/RYszJIsw1ujly6OnQpwcsN2wt2Jcd+7iPwlHf5h5mCmKfUS0VPTjxQfxatXjBrnbaSGhTMTl
fuYyY+XMsIh22IyYZ1VztPFYCCKlHf8I0RrOc8+fKhDbVC5AtDp9h9W7TwN72eSB/OiG6i0cSccl
nQAbPMKVsIOMwvlJOMWe/3wUWbzvOsCVJVeixU4hBfYVYWnBAsMuvUR7yDI40kC9GRDRh/F3J4FT
vjSOt19E9BKPTJ5jPK6OhKsi3EcPLjmazAMZOUwuJR+7pm+pM2xtFSRAQchctfZ4ooYTGpFk49YK
wVvZ0zJke6LMyQki4YYNv3xBPLN3uCoYJvBzs03E8m2oKaOa4rKI9sElb6cnQKAcA2hIuJtXBuz0
MI3Hai/hLnari7nu82m6J4pE3KBAP478C7Hn1VurQU/OuFhiHduZezVNYBgVfTztTJllJmJ4KY7o
Fy6pZe3/x9l5LDmOdGn2Vdr+9cAGWoxNzyKoGQRDZojcwCIVtNZ4+jmo3kSiAoQZV1lFy3QA7n5d
XHG+LsWj2FkxaFfv0JoNVhHuxajbKxytxycy+5C20sL7kuN0KvSU8lnHGh+H4yY/I0W3XbXbq1rz
otbKRxdD0rdiEoQ5gtSWa7tUMo/1rN6NO1CrHYvcsXWDFX4MOoHxQgl8H6Nc5rSkuo0cpobyllWp
EW0dC9WZPa8ox9z3QeOtUz3bjf9QiuX3AFzWIRHNowV5Ak98cOdy4nZMjq2mDoUA51Sgc7XBlY0W
Yr5qsrHMkNUIuk2+MkupOEEyfqkLq94lgMqo9vZukaOIbtA0evMlJ2YDJDJbUsOHLwFgeL4Nyjoh
GSzITlJfuHuSKPNHLgbBLvY9Tmm1Z9dKdixF/w/rkj56kMtH09c3ZSM1ey+KjaOkli8VsGfoIcLR
iBBikw3/nLj+b6nRnwZRAPtAbfdIUkTu5j1xsghiYX5qBBn8e2mgtogl23gft56Rn4XSexgRIYUZ
vcP53/t5+xiBzEAU8C5XnY9U5kaMKBUZz474EprKcx8h/Fd3BtcwCRWQ0Q4DOQUWM+yRxyQpx4Aa
RPH+qhMhnHKeeUZOHREErrdiNTy0mnXPQQKPsKr+GvKx0r9OHgu//l167a4egBH7mqmsI2to78dY
cuHiz9bwItQMCUX7RaN/MJ7vUQ1sNgTsxYUXjXbhg4vx1tRLVBE5+m/V3rnPB+8U+PkDi9JBysr7
mkjX6L81iAd5YpTskAw4C/JASFCOEBYP7thTAcl2UGYrPIiS/NBX1U8qFQCVKL/F3DuVARhFxVeI
8irRmiw9Mm5MlhpvkPdInrN9ELpBWeMJtxswRXSQQkqNOxOMJQ6KvYD8dF/2R8o3VuOVbJwpTdNv
Hbfg+IJirRRRsd5zUeg98SkTwAxo3PbGsAj5PckNgkUPMaFxqiu+9S4F2mz2QUssMQ6jfF+O4Po6
IT9Pbt1t3Hh2KIebuKjfkyT6yZs9FTrHEDRIzrImgvqt1mWV/wkClJDwHEhdeIB3fRc2CopTGeeM
UCJVr08MZZcL5CQL6UHsu0fq+MnX51M1dHud/KjxZzeqFRXyjjIZrqLNvhtws2HEaguuzesF8KLh
yUg8jifVz6wlnFv6njTmzpBEAOGNYF5SmfdOItqFUn2La8ISpOu/CRpn4Y4wucSeTTXFrkmoZFSr
fWKRVtXX1DOQGKbcSbrkAZJ3DyaHllYGmVaaFpKo9SEYzxjjq3mli/9s1EeA0bZ3UDxa5W44Ovis
R4Qdt14KlMPgdhEHiHeFMWCXNmDdowJjk3jqA2sroUhjlOOiQACeUemjclCKXGIT44O0SOpqrB8h
rqDe052bLhlnQwuoVW865DTUKDvofLO8Es04Pzgkbb2QHoHQfOsdZTWkXlt88/vglxCqODVC6XcT
RKSeCRq6Jnkv3/gZHmYhZjcbLTyUvXtFVvZyhptCMjs8cWKIeAXYVw9HuaQ8ZoH+UXX5DwKwb36D
F5y8yzvfNfQbyne1UyMleBhHzxICg2je5C9pQeWIZNYsBir5BBVwMT2vvg+y4t2QGnQUkDRMZO8B
Jd5HnBQOhS2+BoRFyLmEB7/HDRSxuZhwSIQXLcviXdVHW63UGmKq7Tcdyskq1IJ85ejwgCWD0m2y
gX4lqvlWcpJ26tgmwPlO2hyl9np+5gj8UMA4xJsgVCOTiOSw8Qw7FP13V9KH0U/90HDT9BoOm5re
tuumrs+VXN/JaQMRjqpTqtKe6eWD7OffusjAo9MgUmaJeItxMEai9KqWJBFXhDMsAwYoOYYGx6Hk
NTCKJ27qO50K2AZft+M7xAWE6KWQ/UdPCA61bz32RLV6T9iUAve/QlBZ22GYEtWDEpNRBRao2kFF
Q9llhUhy8SmqyDVzGuMhqjUbxO19YhVHQfAOBFPtAZmlMfXjDKn5hcolgD9OajtgNdEO01fyPypp
/kau8USRfPcWlNqevOtzkhiwwtKPgfW/1sX3VjPx/IknNtLfml4/+0QVbnwKDBpZ74lX6Gcn8ndd
QJjZyCFwEC4LIoBhafmtKNQ//8w1M8o3lZwaYMHF+05RjlZDaIEs2GalNyWihoFD4V/yPaiDYxwJ
p9SQSEMYqOuooxgPhJdu4KwnN1xt72JkQsh87p4lVNNvxNb9lXdIuypVtKLkjE8WhRc9TIJ11Csf
PlLOtomjEPbD3qV0v0tS8kUoSN8VRt1sG8q7U5eMWV2WkVdMktsyNf8kCY67OGxEvL4iFVvwMVMy
WKygfW4zpdvVkvISR9GvTAbpXGlGwsQ2iX4V3oY6MJ1eN8g17kyQ/k39RijgFBryoe+Dew493j1p
vTXVwfW75HS/qi7bSqWI9nNyYFk9Ci3YJdJVAKplHRtUUqLX1BpkbCJI2r3UEDJuvFhSf2RGF90l
nkvxdDtg2aYA+dAkC+AemQDz6GlgDocR9K6HES5Isw2RL4oKRLqGXNuizlB8tFmv/Algx9wWfh49
R5AlTjn1XOFaBVFHZrLDMl1KNUOqhUQ9kKMJhucErblNVbuIkUAa+ln4o5pk5mv9uxmmGakw5N9o
CHBAunfRvzE10sAMx3li3W9HJQjhjgWxfUdahwA21vymKmp67PPBfRYM8AFyLoDY9+BiQsEJCIXm
4KnJ1LXSlyotqhupboS3vtS1HQqC7k7jTW48Sz8wGOfSimGW6uSakKdPnSHMB2LZnPDUof/pWS3x
fAkG6yue1J1m+d/F3PndmR3IJq5kFFJvPGouJam+dVmlKW98SQkuBG15B3E0ZzUPenbPAg6GT/ix
3VfU4kI72Op5eJeoorh39fKDUvafAS5yClLvUQJ+wff33RS6B44J+0YSPgRLfq5jyumy0tRu5aGK
H2MK8s68nf/UlM0jIl7gGSOkCyKAYZZO3XomNd8wkHhfcGKgfICjKQ4jpPEcGR0LywdxiSfW4nx+
I6qwXqFMPlgKteRppig7/oNAXmh9VMgUr6O2fiXzjIQofTibavEeMFOqJnzt8ZZR//YiN9T6yvEu
N5NdpOnfTZM1UR/RVLjjARmR4xkRaCBi3QxkcbMhoNGry0gFEG02tf5kBNw0FV3cdFlw7mR4WVlL
/VDQmHeVhjQyqkGhx3U212L9mMgiN2w9gSijJyfXL3LUVI3Rf6fkMFtxzbqgqH0UlEnv+SXVFju6
cd9GOcIFqi06LmV25KVARJFu9FJ8ZJ5QVB9qG2Pg0gdJCg9owL3LUIydT0TCCYZjUepPfpacGjFf
m6C8PJPlSCyaJ1CLO1alQ6Rlz7GefO+76tHy5PeKOii4JdLRLEsbX+UD8t4Hh75qTYAmTRx19xra
T5yiE/Wmw2e+N1tprRHxwmei7QCPEKssqCsRY8GurPQtIWujooDAQR14yEmfyjReh1r5SjCRUuOv
w9NfGYA8lUg5GanzAuZ2n/k+a0rU30Wh/s1wvbuaTroByDFAo0GAjIJu0pOFZ7HWnnUP8CnXnG9a
I5pbXcgRtOYfZNZzmtdAY7KcKHm/NSuFwBAujjCyu1K8o5B7J6XmiYAm3n9T/BPowr4jM4wkSaYw
mXc4fzkT44bMau3WihyLYglvQ6ngnSmkvxNBHU6BltTrsMIdYlYHQAM7zWiAuVGVTSwkpwbPKd4M
QX1T+/anVRFslxLA2cXIfa9w0ZviOoA6SmH1qLiWPouJt5f7YQ8J6EEiEXyFHNL9UEE1IeSU3JAB
zenQzDN4jxplhrH/0KtkLnpuie+1t4Vcg+spFL8inXTGNt5HOkWEeN7IcBKdd7Vod/hs31hK7zyh
IXHNoeME+UkAlN2jbpeikghQ/rZXCcGPUWZVCkQug8GBeUN0pHIIC5F5mLTwOBRcqeAZI+IdpJLp
eKESmQgjAtmB+83viPT6dXECBW7X5kCxdUU5bJkShvGL71CchlXSme+yrD9lSFveUDxwP+J9sl6k
FjfetCZVBEaGk7fXkf+wdngKvvkxHDASupEOEIhnmXSsH0I6Tc3vVEKjiZGV7wBDbsOweU58n8xS
79bM5R9mV74lovHMFH5tYsJYqmOQOSuwMvTG3f90qMwQJEMyskuei7419hTrGWtDgvvaqcV3p0xI
BQhakYS9jIAKpZIsjMJrXygCmgHgdkwHGOd//ut//7//+7P7P+7v9D6NelDI/5XU8X3qJ1X53//R
/vNfyLGNvx5+/fd/BJnyO1VVuC7x+8+PR2o4+UvS/6rcVhxiFO2PWmF7emZbBF/zSvq43Lr6deui
+XfreKR1Ltm5fCwpvUYajuMWhXs31zVu/N34YOEjbPtMJoQUvGd69Vin+u11Tet/N+2XKqiVCBlK
izKbvZcqyV6hRH1zufXxBb/oc3Eci099LkgxROywgHUdARxpuKeLYbnpdJ2MXId4IgVOlx801/3j
758e5AqO6ARFKB/dsr6LW9UOivTKHlL+bhqsYi13mScf1YijY+kIByFCVunye4/d/FUHTSalDrYp
kGVTOqax8yOT642H3wCvy96gEmThGXN9I/39AaGAqVmKUR+h1kYgepEyZTm//P4zRiWKf7etKMBU
ZMpmRsj7byRGlPXQR3DMWdl2l59gfdlDXH//fkIjErVI6lQ6Rp5pK9JwyNT2pBgOzvQU35S3H1c9
yhEPlx/39YxVrYkdE13gbuxro9sLHHwPoZVrfCHk5KnHyBZ5T5cf8/WYqNbEoguJMlAxMLKjIqaa
uIYNm5DMGA3G+rr2J2atGhrRl7TIjroU/okS0HbIDi68+z8r5r8nrWpNrLoLaxM/BvLOWtDdmnFF
VlcJCr89JXm0yuWA7K5mx95xjAQyeB3iEXHIRnLdl00tPVfwWBthfyQT5g7cNqzorFz4srnBn5i6
FVaprip+Tx4tiI0iWRcVVU9RuMnRp9Pur/uAicmLDXd0RXH7o4G9I1xR+NvKRPL5cutfG6RqTYzd
gAmWy6XQHQ2393eVpvirRhmUQ29V9cLcmnvE1Oar3MAfV7fHmkWRImWQGr38jVLccGGIZx5gTkye
ER7yQrQaDvcV7kdURUuY00Z1vtxFM7ZnTkzcVJywrKSyQRyNHNbO6tCsGxBRudz63MtPLNtvJLgi
as7LV4JrG5WWbv3ey3dFyQH1ukdMjDs0gyrXlLI+BhlEz6qR9johjDgLj5fbn+ug8dM+baaB1cVF
W0j1Udd6SvuaSICIBrvycuvSjJWZEwsuAHMhtjJURy8msOlsx8SeICbzt12nybCh4pDcL1KWwm1m
BCuhGlbMB6rTYND6pLrKa5EsxcvvMvelE4M3qSZEv0WPoayJj4oINFtNrzoQEtb8uxMFtzTDxi3y
I5GebsN1CsEupV8y85ld0ZyYOahjzWl0iqUrxyFD2Sd857qgxSiqgxZETl7afhcUNNXl0LQWBm6u
syZ2jzbWIGthnR2RNjVuUg2Cq9lCor1qKIyJ0ZuSQa6rwZ7uJoN5o1ak1cVJbK0utz436YyJ0Sel
2gQS5IyjhFxt2n+YnP5rzltcpQ6m9yCX1Z3j2Wk/rHMfcIVxgAyxjsmMLt1sXyrqQSXud/ldZlYI
Y7JC1KAd47phbw6G3A7N6NA40mM2EmIvt6/OTA5jsj6YsigqfaClx7GAUwTimdR9tQLPV5h3Vq9l
iICoOogBXMxuiEIxxfLQK4eIgvgDlBr400kT4hlAx+y3DOiFkpP8j04aE049y420xNmGpqMQ7fJr
K3iuBnadQ98OXfkN1L6I7w6oVAzm3CJsSNhRziye0ieNBdNbG4JuRzmzmu9IQNfIxeyUHyCWfP0+
zTKCwl2WZjt4fj4hkRbEbkOdhigbSL/BE0Mls/K60S8ZuZSKhehDkEn8Suab75P22yJh6KKEQMWY
uxrEOqm+d4kckOA6DK3qUOPqgdhCUrjPm484BzCBhFlCHtLlnv9yZFVJmyycAK6dbtAsvFZl9YQc
8rEPtbMfKXeXmx/H71/nLpofDfPTupzoWdpVsuyfy4L05wI5MF29j8kkrVTvmuMDj5gsiHLG8JKR
E5xb0MgdHiUq3lRSx4r95U+Y66HJqqjVfpNYtRychRhOcqhIjyhR+WS1Gm+XHyCNK+BXnTRZGYNB
J3tABzCSWRI1b5oonUuK6X4Zjt5ssppURctwi1XhQCZYASKTV5WcZ+Rl4ZS9/ApfrpP04WSdhGyI
fWc+iBPKSAUZ3TA5OlzV9D8W/3kGKFQsA14MzpCzAUg1Sk06k9xtLrf+5bqhorL29/yK0HQkcMvg
EDUgn1LOf7mJ/yPyx8Ro7bUddIodxO99FL1cft7MZFAnC6HXNj3BJJy8aqE5yrrLlCbApx+r+iZv
ylZfeMzMeKj635/VyplcCHVPp6GHNIQFVYeIFy9sLHONT0w+dlHOgiLmn7vB+paVZNxqmlwurORz
HTQxeKMH1h/EFUpZOTp6rYgSl5XoP9tc1xeeMPbBF9aiTuzdlAoqftTwf5YUKFsPYmHdcGSAicqa
fd0wT2xecpSuNjXBP0NpI6E8Kbbgv+7IUHy4rv2JxdetOsDHcGjf146iZf1OO2GvsWFc1bwysYoG
eKw8BobONcceqgyVYS3XDhV9TRluLz9iZhSUiSGImtQamkMPmX697bJmowTKO4L1tu5IC1vTzDxV
JkaAXFcPxRq5Pq0G7Z+qSK0vrLhzLz+xAMXRtQF2t3celHbVRhRejzGLtkNmohaufMbEELIuigmK
IyNWxWMNRAViUq87oiMCBTtOqLULvr5xTL8wB2VqDmWbCwYMOBvSXL6DMukja41kBHmj8aNhatXa
txIUnAf4SZeHfm5cJsZBKaPGLVQVbEJlT66JV9vKH69remIXYZjIia52lGpxcFrnOUGV1E+/X258
btQnmxw0NEuHMSjYLKVvMXgNqs3Te68WXii0XTDsmb6RJ1cCJdPkIFcKAf2D3hl5YhIAKEm6rufl
iV2DHwq7ok8E28gBGUfEEtDwtMqFs9rM0i1PTFqD9InaXOed4dVu47xpqG5tngcIuZf7f2zni5kq
T+w5HBQ9zL3CO2tecYS9A6sageBR6MqSXnBYby8/Zm4IJsatxrniNnLrnWWiJ/umFOu1qZndQifN
tT7+/uk4k8b5EIsSH1GlJAbWIlETgE/awsI91/rEmNWhiDIZtDdQBlKhkZyJidbqzoKTZG6AJ4YL
JVMi8hwIthsiVs9Eus9gCK3rXlww3xkLkyfm6xoQ0tzKcOzQze6FpL4VkHdVdRdQhegudNHcLJpY
sYcMlGt5HtFEKXztXI+S4gzaTULyAqKTWbEQJZh5jDQx5K4ekGuCyXampHmfKZSflv2tm8Qd+cZj
xpTpv1w1XaWJTZuEMZPUz/xz27aICStKSWqeJF7XW//4Fj5NV6JwpqZSlHl28x+V9qv3f8iSLVXm
Gijnde8/zoVPTxAkkM8FV98zp+AThIE9ZV4LLz93MZImppw1RkxeouCdqaAzNlwjrY0k+s02pvzj
GCKeSaaEmN8XEUnuipEEG93AHuuGarWrPk6cTGjNTXLdrVz3HOZSdADtqkEYoLz1cusz9jiNRIHr
DhEosQSbAL5OLnxsogkYt+tMJiP78iNmFhRpslxViqt4Xu96Z/ATVJRRsYsEi5ZvLrc+Y+/SZLnq
9UTqyEtyz3pkHhsi+yB/ZFsKKL8m+fXyM+a+YLJoCRLTF0ytdzZFP4PmMya2j1GIy63PDME/M+/T
7CUtArSPoDLAQEDS5jFT65UKRPNy63PvPlmroLkYXUsR0tnzSffA+/OqePnpctsz5z5xskCJeVqj
VUrbnYbuoNa+Z6yBAFlQ+TTaF7JVbo0xX/Tyw2YGepoqULe6F6pm7Z5dC1xrzTKLEhZIJyFAWrO1
iuFKextX40/DEbSx0IVq4Z6NXiLQBCp7pZrit8sfMTMa4mSlCsEGujI0bWS+I/1GyEDf1BX6f5db
n5lJ07wBSZCzIu7oogq2u9jXrzL7UaNqb9c1P37Up55xUyvOKVoRbLBGAb7GLKYIzrNOPvTbw3WP
mFizKSVFG4uNe07I8B0U/9z4ADtkYeFwMDdhJ4accrKkWsnkbB8PfxIEE5VA+hVp2jYeqItGCkgZ
2vU1X8L9+e/OovDSakNJJvGsINrUhO4269NbMMsvl9v/+lMI5//dPllflg6Swj0rGvgIUT04A4AS
uuyJhOB9CDfRJSf98rO+nrUI2/39LLmWkDelBIsEoB5WbLM3IYFe1/TUIBQ3CwBecCEqurcBXdpt
BZt54V46996jnXyasJDzmzb0gCUY1MatMii+kPyRNL386l9bm2hNzMGofJVcvlqwYb5vzNB4hQ5N
Vh/KqJfbn3v7iS3EctgXYtYKttgJxjf0BNR76ieFfqH5r9dT0ZrYQu+3BuW7gmOnljusQJiLG8us
0zWa90AF02Bz3VdMji9UVZuxkHEe7/UYCFCAMmGDbtCV02eyu9Uov/pRjZVRIONAzxSHbovGIlmy
l99+ZoyNSfvkfIsFSdmWTa7ik+HATKo7O6cu5nLzM0asTxaJRldkQqcVeuoxyhNE0DpoPkj2rN0I
DcDS3ENOWFhZR1v9981X1CfrhR7IpUIVjWWXMupYEJ8aT7QrVO1iwdnVgvDrui+aLBW5SAFa2Sum
rYsZ9QiGecx7605P0KAhp32LkPJuEJdGf2YKTzMeWlL1odUOzoh3sEO4TI5PMrQkI7XaLbl6Z/pt
mvZAiYKM2Ilg2mqgrrBJ6kxUyDqEpD3Hu9c7Cmcv99zcx0x6bgCK7Xd179iU8WwTN1ijoPgGN89O
iFgvzLeZ6WxOVts0ySsrEBXLdjLjJAXlVm6dXZ4M3y5/wlzz4++f1tsKfoAQ6wFwGra+goqUAThS
bnlkyteNoi5MsZl1cZoIYZFyWXiyZNlN1FWr1Ch+myklZJc/Ya5x5e9PUHDmS7UBSchBLlpfS57S
ORSBZOnL5fbnumiy6kqFCt8MZWw7DAmnOagf7YeY0hBRKqOFXW9uxk5WXJn7j19UumVnkXW2XH8T
5VTxUAh6P54M/FJ5uPwpc101WRt7zadWKKodu8wlFeX6RHUpsitRjF/4kJm+muY2BFYm6KmDtOqA
SgiJZSFcLEJfN53b6LurvmGa30DlCwJ0HmxvxM0eC0F861Vt4dA0Y8/TfIV2aMI+AChvE9TcO4b6
IzWdw4CqMyyvb5fffq6DJuYsBKS/gh+wbIrdtoqUlwDr4EiyXiysSTNDbIwP/mTQw+DIqZKljIBH
YWCRRa6dadJSYH7u9cenfmqd5OYkbIKA5Vs0xqoysUkhZPojyl4BKNEuLHpzm+yklzw/L+GHmSZ0
8kwnh8M4AC1kF5KPgutuB6skD2xpR/rykxTLnCzinmaU1KdBQq8LEyKq0I36aOK5CNT15SH/ckR4
wORjWuCzOUlMkI56D/GDNu2726runOfrmp8MeFypjqkilGtrdaYGmzIvIaGxIVl/rmt/MuRcipoI
PQTRdsF8gzwyECDb+xnQzSv7Z7J+p4SYlNpywIkToy1XlZj70Y4iB0par/oCY7KAJypFfa6UDHaj
RT9rxfvIO2PhiDYztsZk4a64MRbmUA52XOZUa6J4tKkFpVvombmpOXlxajYcL+yswQ6oeNzIlS6v
FESK914yLKW4znzANL0uyRwOlCWTMwkEn0JbRV+JfvT7csf/49H71wmWqT/Zb8iDsmAnSYPt407G
BxFI6Jz3wOtbvdwjwNGBo9YkSnjNfN2CTLipilC/rQEGuFDQDIIMmuItXf5mPnW6N4mxq7o+qgs2
FxxIIlXrNccAfOeVU2FyWs8GSnXNwB/sUDIDad+GpYrSGGkNS8famffXJjcPtSbFbUi7zg7UhoWq
bePbTrK0zeWxmml9uve5cuGVTZSJhGfzbS6r3/MMqsHltmfy6K1pnh6yl8S9QtYQkWASCW2d7SPJ
6HNjEiNv5YljES9Ffq3hPLkhgaaA9A9BWthM5r5sskC2KENlBqnhduXpTbPORum9c6BncrPQdWND
X8xyY3zwp02RE7QVlj02JEjoFjgBgt34U+V4yY061/5kgbQQBfQQYhrsKBz+xLq88Tv1DzWx95dH
Z675iZFGyDESf/Z4fQpIt52M7mGAkt6TzMVjYQhmHjG9NNdOk2QZJfq22pTDVs1KwF2wQzZN1f++
/BEzgzy9K1NDSXFOzhOcvIo2yMVSSEi4Z2ECz73/5IwgxmFm5Wo82DVIhG2AjNkNSkvk7RKLXuii
8TTwxSTSp6cECgvlMgo7W5Drbt0NEZwYeWSz1jZSEdfthPr4fZ9maq94o9xJ3NlhVwJkRaV0X6la
uXB8nhuDiR2IQgGspovwtsipnWPy605F+eC6AZ4YQSTjN4Ax2Nqy4LkPULjSXeWR4Htd65OdVkhE
p/civbfzohN+DErivOolXJLrWp+cElLNVGNZMHtbgT66YpCLFaDHJQ/BXLdP7BctKTWlEr6xiUBJ
WyEG1p360tK8nJn62mRbc9VBkROvYlCjHEm7AmrVg8KF9b3UTS1dX9VB2sS+nJEe2qg+AnaqUY7Q
qQJSRLwQk5/pH21iWS6Cu2lHZqydBnJ2n2rALDHmpfSUudYnJqWobaQ7fl6Bxk/drc/0h5nTiZvL
HTPX++NTPxlsm0k9SiZ6aee6cgiT4UTi1BqRlIWumVl0pknQpWLJ1ZCqlH+Hzq/Wz561RD0oanm2
kqWgx9wjJpalxp3RONyx7DqQjzo8n7YAa6oK26oV/1zupLlHTMwLfWl8ZHJV2mLW3KZGf/aRP8oq
/RDmizHZL2+kChrofw8ECiGBRlCFz2iiflvmIbJCuicfGslUT2aYw5OAX/EeiPFVCUmKJY1f+2no
BUOBIKsPka0EGZQktE13Q+YbCxNrps+m+dVRI/mu59FnMFAAJ2YBVu212RqtOXND5vBSEeNowV9s
a//KtLaqrBsqpbDlNDD3hFrA28dyvusVHVY7m1viKgur7IytTJOsez110TSMCxsy4O/W4SRL06le
LZzv53psMh5KEkplaqi53XeQzx15FK8oCRNa4ffUSBaGZWY1Ucdv+zToVdhYAKIwyDDOQE82KEWP
S+NC63M9NFlNUlJ6HUFoGAzU3IUKMRuXCiSr85cCVHOvP9mkJaWHSBLz+oZsZmcmNed4V+0XTi/j
ReeruTRZSpSSAm+3agsbbdtv8IwBH4KOC8OdryN104VbZIJuta66xlmqWOpkWTGUCLAY6rB2YoY/
4d8hkAdN87oDhzpZT4yyqPWy0XMbnSUoMvCJdirspQVTmBkHZXJVREfIdXTYW7YciB9l7/Y30GWG
KxufnAg66sb9PMhzO6sc/+ShIw80JlTzj8ur+cwknaaI915naGbb5bZSyiTbeq5OfaRsmQjaKshL
DgsDMDOZpmnivTUgwWFamZ2aTNCit8SV0VfZGlBeYkO8s7aIrQ1r0TXAOISWub7u6yYGTsQzBVvM
pOqAP6/7UP3TAYRR1Gbhs2ZWKWVi4mILu7GMqsweEpTXWn1r9NkvxYlOruwsHBrmJtfEyA10DnMr
UWHqJ5QddfnZib3X63pnYuF91/UkJ4WZLbbmk6/Kj2bZ/vBzYyE6MffmE4suMsPsg6jN7NbN3jvT
R2BCUJeCgXPzdmLRmQKNDtnXzEa5Wt54WYhKUpcgOJkOVx6Tp8lClS82udUqMbWUrgbRGsH1HInU
hakz8wHTJPRQS1Gr5i5hD4IubuMyug9jV9t0ef9+1ehO89Bh/AEPFSS0GiLQhlaZbUY4xI0JDe/y
A2bGd5qKnmW9KWsoz9mphlREVSnxwdXM58uNz3XPZP/n0FKSvqvFtmUJ2w6RdaGOHmPRXUjMm3v3
8bGfdn701ePAAcVlB7r5nRp0BO1a//Hyq88sCvL4zE9th3qMWmrZpzbF289apN/6qn9by5TKOkG4
sDnPHJDlyaqQOoMs+mXHcRV0JEy5WHylCkpdGwaYS9JxwU/lRv0SwV9bX/6quQGZLBbQDNA6l/XI
hnLlsNZ58LYrR0O7q1/apec+arJgeGbaO4lsJTZu8r2rwGAdhndNcJ97P99WlHNy+/t2+Wvmxn+y
fMgImfueqUR26ZfSJilwiwtwPBf27Jm+mualu47cBSWVnzC+wpOY5ug0uQdFche2hJl+mmajD8FA
4WxN8x3+AkRlusEuy1hGf7AsViiLoLuuawAw0T68qremCepklfaKgyaSzU3yuTDkABS6sODG+rqv
zOlMxhch58hTWyfA3Cqa1UQd5UFHrTgFk3j59f9Z8v59lDXlydzV4k6PjaqzThVSOQraT9SUrxCz
RbLHVROq8kOIyXZnQJbd+taTovxgMqwcpVll8Z2KOmwxWCudP+VcRIBvK+XO2o3zNVB+ob0rFBPA
xHuJ7NXl952BCpjTEo0yM2qPyj3rNKTPfb5tUrDNo05ftKkB/iHvt5c0/ab0Xvu+fDQKfddVDrdK
9xy41M7zftbjwpuMPfRVz03sxIVtMNbSWifFDA+8iuGka3V4iNphpaqv3NG2gM0lF7E2RBcN0I+X
n/vPyHzx3KkF1V5XhH3MiIXw4/AxROg6Ik8W8n2IrxgeUGV8tnntoIi8sVxlLaFcoZr6FikbP+/O
fqKt4j684X+tXtiE0qMYvl1+t3/S8r96t9EsP63vmUu6OJpE1qmNnnpAJlLB3RqAeDoM61G+Uot2
QbgFl7mDZbDVlG1ODURvPVx+/NcrF/iKv59uCEVSqy09kycKKooKTF7PAPx3ufW5qTf1g5ihNCR5
MFgI7aCN++GJEgK8H06505UtlMxTnj0mjXPTJL/RvIo85NR7fE3JillHacQCSUcZV/yvunhcLD51
sSDlrkK6jHUyHYCUonTDC1jWAMsQ7UXvFbGgoxGeR4yGVKD+NaDa3W0L7W0UN6b7e+dkNd8Zeyl8
435zMzi/unyL23A9NCY49WH860YyUM6hjlNkeeLOjc74+6cX93ul7LjqGyfBSJFZD5F2N72lM+9c
45NNvzQDLwp9Vz9Bpbir+2Yru/Xm8rjPrML/hBI/vXfn+Xqqax4k4gpNMis2zlJd2tyZF9qfe/XJ
1p5JntQNA6TjELC/mtyFlHFcfvO5licrVFymjmhA+ThFft0gIq0fRDW5v9z21xutOS3fiC1IxWaf
6Sel2nWmcaN7xionauF8z5VmTR3E9rrnTFaUzpHiRJTofa2yvot1XgNGNs5RFNmiKDtAZPUjcaps
wcZnekycrCARqkx90cf6SfcDAQMyKpIdCA5f/pa51icH9xrobKZwDzgFsOAjxCSHhKzWsKiz66bS
9FrmyGVMkg/S5+i7hjeCo5ory6Qi6PLrf314N8Xxsz4ZQos+muZJPSDJrP2JqK5ddNmrwgaXuc7C
aM/10MSMEyqxdUm2tJOgBvm2VlWowp6urC9/wIwli/LfHxB6QVpKrquhcao+RWbyJKKz4AvawqV+
rvmJIVMFnHqhLmsolMPPEaq95Kj/n7MvW65bR7L9lYrz3KwGQQAkOrrqgXuUuC3b8uwXhu1jcwIB
ztPX37XPre4ro0Txxo6oiFOWbIBIIBNDrlwLaq5bRf9rtrG82emXGRSDDF9vpmwPgS6yCwrIx71s
m+db9+2SEykTUQZtho8fxM8hAG0Q826qQvR8u9xkUYVbz8OAtlnlQAuzzs8dqNo2Fv3zyxJCUb/P
qqJeY9SANXNlJmjvEncOEkjFQoA7hPjO9DBWxJ82rPT8FPvS8mDPDzwBoUx+AYE2lKmXJgS9xm0T
cO3yiXeJpDc8V2iaCDBok+HKCT6rm1a+b5ebxG09EEfG9KIqc1my4bWrSmghbdXyrZnFctsso6Zr
5p5d2l7sZ9m/K9GNG29d6tbWpuW3QTb3AhQH3oUMECV2oBbtQZnnRtNYXgtrZyCtAo9+lfV72vaH
eGFH1pQbza99u+W1XcWrllczvQyLOCwNu0unrWL7FavbFQwtAzEG1Am8C6+QwspRKr0rl6oEFxdV
h5sWpV3AUNNMq4459AKSVmiKtPfbQWHt6y23NTm0CAEZpVgnXVRp9SjpArmU9PTyl1+b+fdjsm9j
XV1s4hK68C7UzOaPBU8jzdhBufV5hPido9jGcXxleoPr6J54LeFZVVWuO6NyfGa7KSPprqDE3dgO
1wZx7fVJ645XUYeJlFzmGALJVXGJ5/xV6kBXFro22tx2wkUM+72btq49xfplgfsOS+SgpgCFuE2y
r8DptRHdni+FR5y0fJiraUn7ii7QvZp3UMHZQ/H2rpp6BZW3YicccDnQ6rGJu5Ng8Tvu+Bvn1LUJ
sty7aRpIFAb1ckndPHsf5AJCOnGJx+X9y+tsrX3Lv5dMKLD1ztNlzuU7JA1OtdgiTV2ZfRsmGtMy
mUdURl9MWx+0YXdFrD9KAkZsJzFm5/e3bmt2JQORdQZ6ZPQEzup9F7Q4elXiz1rRLeTjirPbmM7O
n5cC5E2wEnQ08JwoX8tqfo13gMeXZ2GtfWtfhpoKdFxxv7xkQPTtEmKKS19U7dlLqTq/3MXKRNvl
DEhY9zKAoMvFrTuGa3Mz7CeVbuES11q//vyppxNHUUgGjBdh/OKDOzEOiRrHDzaeRdeatzwc4O2a
B6QdLx00SO6IkCwStXcbHti3Ye1y6VnKeAXToJxY5M4JJRn7l62+NrGW+7KmNcpwWB3aY5AxqSHn
Prvfwax+05ndt2s0a2XyqUzUdBGJfD27zpsOVfVlB6mTl79/xfA23jSnfQ3doHK6DAONj9lQDMdZ
4PL6cusr1rGxplCRcIOqCIaLCECcnTWvdREDvp7f9Lbti2tgerIoh9qTcQXe1EtK8KZqRqiz4Fml
3b388SvndhtnKnTfdqwizWXi7TF1ySu3ny65mV+naf315S7W7HP9+ZMBUMbBpAyO1Eved9AlryD3
42c0TGL3plyZLyy3HWoGna7ZaS7MgW4gS4K3Tp4uh5e/fm3tWE5b+6wMcmLaS9H338EjArEogVez
2xq39mNHDoQlHI3XeoDII/SfHVQhvNz2mtktp1UFCA4RGtuLLvASDEVORPwFoV9vZQGeh0z4wtp0
FQOXrI6TFl4F2WCWg5quZY9uLN9kxFyYXx4hGzCEyrmpXNFDeuH3hTRP0LVvBoxILn52dCH/fW4S
ugXoWploG9k6FQYYnEE3l5a0bwRzf7jB8PblqXj+mc638axLzfQ80aS5xOWwl1N17jnbEwgue3A2
j6hXvKk2VtSKP9voVjzNYZcPyuZCmvyiE37sAboadP+F5uOnl0ezZijLn/H63hRAqzQX6qevwN3y
ugZM/eWmV9asTfTb8zitJGpfLySdkLGf6gDFQCBgjwtGNk7za19v+bNCeSiEtFV1yV2u3kFXVZ2v
CZMN86+1bjk05PyM4olTXfrZfUz0dO6c8cvLtllr2vJnRlArqkxSXTyJV/UsbZHfhh9sfPia5S1n
XpaqRiYL+ROo8X0Fx8pVEHB6L0264QIr69IGmEIBS2qw0ZkLSIgvQHA1Pbjhp/jskK0XqBX72NBS
xJoCKdlJXxhyHJfKLdqIuOVtVTG+jSatxqXoGRRTL2kgY0hDzajJdr56wxYYZu3rr3Z7skkWacFR
Fsr0RZGpOPTpwk6JPxQ3Wt9y2RjspEMy0foyVl2YQU6M84s/Z9FS3+ZV7DqsJ5+vB0ZzpGc0Xl3T
ojmAKaQVZ+6KZOtRfSXj5tuEvX4hBbKqHXoAsEMFScjj44xqsW7+PEgPOmz33PlI2h+1poCxNCcX
0rgmO0FgcUcK6OsRfVAtKgqnuyYdd1iBnkdC0Sc7/CUGZb1u+ob/5yT5fVA+wi5sKx274lnMCgmU
l0vuCV9d/MbB1/nQWYQLVO0mJcTKDdUGpsbzotzFkeWldpujqeMjc6Yj5fWdu5gdioU+3xR/bIjq
tdqwzjpTInPYe+e+5XsVL3Jj/ayEBxuhyudM0rjrSgR+nLCg8nWXj/7XWcRfAlJsxbgVQ9mExgjN
QWX6HCPoy5+em7+ZHVD9SPiBEh5E8UCMuhFNVyocoZH4uz8M0M0qhd/qizM9EMKvkjfhNP612Er+
kUF/etRvPWGQIYWIoxhvNOPVvE/ccKqaQOZToS9zUiK96+aJgOh8l3c/68kdqx9ARc8bQ1yZMZuH
NZcx8oEoygU75/De1/FbafyHxgWYnMnbEoGob/t9OD5ZWJXyRERdBzxuA5aKXZ7wrTLUFce0YXBd
maH8VPRz1Hgj3lpGww6tEWcUHt92rbWRQw0HfrL1XS8auf+lEih2jucLxC1ve1SzQUM56atU88KL
HEcc2EReiyG7rTjatwE+7pIEAtqiNGqaGlJBwVIcoYu6lWVZcURqHTYGr0XEgnZSVPXuK57W35vM
2c0Qi2578hGcvt9fjlgrE2xjdHItYu0ZQaOsiud9U42Rz9p6n3tb7xZ/gU6eed/2rAVKehdC2hm2
vUVk4XXTALIGQpcFivm8OtgBHTp6H6mXnwbmnjKShPmchw12KAXdSzJ/vGmcNsg7pX4+uyYuLq3j
HOJcfuZ5sx+W9MdtzXu/e2EJlvnazeUcFRA2q73HZloO3mC2QCMri8Gz9sfMCwYIUzlzBJ2o+4KV
5pD1iTgJ5X7gxPN3uk7djTzBWlfWEVouxTj0br5EHTkWs7p0vT52sxPO5LubsJ+3mcta3D2DwEY2
F0skKpDceBpl7s7A1DGhprjR862LMDETi+e5XCJQNdS7CRKTp9Zn+cZhceUoauOyxRg7OON2c8ST
ikWjAvZ4Tmm/8Syx1rq1MyLbFARVyXnk4Ln7XhaVC8KYZd6/bPyVm7aNPA0CH1eWuqVR0IEgzUC1
1ZEQcnbqb7Sl59yoV3myRVSysgPaQLcFLFMx2L6mSOV+98kXkrxpBzp9SqcKMq/tXDb09PKoVmxm
Y96os4xlqhqKSD9+LxJ133rLRuxYa9qKYMnYmHxRDo0MlM9C447ecYGu8cYhYa3168+fnEfkMDNP
BB6Nai9F6QOpx7Cg5VY+fW0CrMAUjF4BQHY3Rck47eI5+EGX6c/eaU6EyT582fRre4gVnXS2iKVP
fBp1MXT/yvpVO7o78EZuHKrXmrciUtnjmWuJJY2SiZ3JwF9lc/kqWbYwH2sWsmKRnGsfxahCRKqX
78cuPmIGDkzmqCYItgBJK3NsY9CGsvJBrTD6EZjW3jRiecdnfyNWrFjHJgyuPK2aXEtobXbaf72A
RROnQJBRAEbHZ6Y2FulaL1ZEEu7sAmPG4F28/oKqlMeUdx+cgB5vWkE2YbCZigC1RbGIltZ/XXVZ
H8aG75lOzi+3vzLHNtzMQbm56zHlRUgbvh08eWqW+DPl4hyX9W07go05S33jVMwsNCqMSwFhpL9S
xW6LbcRyYhYM4FnQ1RSR8Rqx09bfN9inN+bWva70Z05oNtqMKJ2ILMZBFnVk37qgBmtmPbzPeudc
J/5uEtUZ+ul3g+edXUl/vDwjawvKcmpU7ABjOJsp4lRkR2Yccl/GYJjNJihu3taF5dh5RT1PmwmB
tdHvxpZ8JZx/8ZV/01ujsHFoiUIZuNP2NOqnIXK78TwvW+Tczy9XYcPQ6oWLWc4DjVCABEj26JmH
tCt9gH6mdEcmrNtbLCRsQJrsJgCdXUxCNQPrExeivRcldY+B7zkbXawN5frzJ7tbDXnythB6iuKs
Qj0Tz519gNPNAXIeZq8he7KxBz0fYYUtO+xCNrF1y3qOutRlIZAUY6gJ6l9vM5S1R3e5zqlJsykq
xZhHqaANhNBRiT+1I9vwwucdQkjLxzvmd2qExHpESPrQj8N9NdG9jMXjbSOw9mjZEENn4YwRh2j2
vUzn4Uy5ziO3jbvjbV1YLl0OYLgDR98Y5UvJ71XTpnvQ5ch7Hwpu+5e7uB7e/z1S4bT4+2pyJauY
FLkXCXUqh2YnYnLwQYNckB+FdHZ+e8Kj5ctdrSyof8OsjT4q/toSNzo99CEb/OzseLLZePZYaz34
fSB4VhF1O2MgWQICJuLXzq5wgnLj26/O9YyZbH5Gr4bMZMIwE6QfzL71m3oPedMmkkZOe0O6raPr
ypq1oWv+MKaewmMT4kfSHZXI2UdUey6P3txvaUKuGera9ZP4QbpGoQqDu1HRzywPaxBwfL0Kxmzc
dv8SOHnOVNd+n7Qva7qoevTdiOqH0i3OEI7fUfVpNuagmm6XlPRQko+Drg8NylbqgIZBXoVJBiE8
f+uStDZGy/WVMzhtrZkbzUiBvstoIXdMZFuHh9UhWq4/UJY2XobmY+8tmX7okoceeywTdzeY7hCk
rxof1455lwQqxFj9mV8LsCo+fnzZk9ZWiRUXmoxXsunGKUpLTz2SBcU+bZENd6PvxTfpdeG6ZAUG
f+6Jj5KCMQIL+/xOA0Txs0zTcmMEKxNk49vmzjNz0TAETz48OrnzzZfZTcd3YQPaapGO0NzFzqLH
YOcN7LToIUJM2Nq5rgHlmfVt49lyObIafFRDFEjzhpNSh10PeC+hr3Hg+9Z7fQbG8uym1LSwOQu5
j8TcBMRDBDwIDUsuzB5lh85eVM2WUtHKYrLBbS5jVR/3wRB1jdsCZpJ+Hxt9agPvw8uLdc1eVjzw
lB97HSnHSKbqBDXExfgR/tOILgxc44XJFsnT2pqynJ7TuJqc2h0i2ZsUaoJNDEkfvkVBtta65fM5
QW2DJkkfcREXUYUcUU/G6aarjrAZXJsJVCMKx58oz1pzF4DB8xPDxr+FmVlB4Aob6ja1quqCCmQ1
LXXKBxdsWBcXt9wdDnggqUJ12IeqVipEqjnfkWTUSbi4XRk5QsgNr1wxnw2GczpnjjlUsCOnD87T
YpIQZMpbdNMrS9jGwrUATxZaiyEaspaHXeugwjUzd26tNq6LK9u/jYarDFe+k41DlEHD3CvJa+Kg
1FLx+6m/SZzPEzYkboAHlsVY95H0J3UoDVEArU1bm/6aha4/f7Ipl71RkMfpx0gTHzBEmecnqDqo
Oz+dboOxChsPBxqEUfhePSIu0vbglD1omgMdbxzmV6KIsJzbxEPedV0/RCVRD5XfvQXQNyq97GPn
eA95Ju9knG2xPK7NtuXqfdtLo8B7FinljiizljkI15j/qptEsJ+mLtjQY1ybFGsbB+oemsxJ0kZg
PH5AGcqvqpjPpSs/vRx411zO2sG1m+SiLuAVxvfTY9WYfjduc6qttG7D4rpSdnEXo37DYbN5oJUe
zkXH/fNN327D4qQE7NRXC87B2rQhdBPH/dJNN2nLeMJGxqWTiUF3gFg+exzSsplewMsLGvyteHt9
w3vmiGDD4a6nDxF3+RAJZr6X5VSGjXBPJUh5oTD8Z+IVP26zkuXVASuo4ISOEa4n7q5t+LjnMf91
W+PXiX8SMogB1NEdMQUyZxRsfFrsGPduElDAFFj+7BYDdWqJ/WCIW30nnZJEbT1uwe1WPItbHjz2
nuu3QzHigH6kvliO2QIOkDpov71sm7X2Lc+VhSzwKpzBtZLpwuruOJbQfVvIjavf8lw4Vq+LHKY3
4G8+tHRgu4LFzsZmtuK5NiiO6axE/ZXXQWRvVLthqEIUm2wVpq01fo3fT1ZNyfvCGbXsI4Z8VITi
+XnvxGa8zTA2Ho4zlmZJl3VR7gXk2CIJcIL69ZbbXr/xGbe1let1oslUL0EX1ZPWhyweIF2xZK9Z
Cv0mDXRi2LQ+hCAcb6vDlXdiYTMtLoOH27hPpigb/MU74Qzo4aXN5G8hS+qcBGor97mjuwsYn4dm
nyL5t29Gb4sReGUV2/A5vze6AuS4i2jenRtvuKsb83r2bwNfChs7188lU4YsXWTcxgsbX53nMnhs
Mvra4dWNC8Jy9CwbMgLacBzM8PzzgGzr9GXqh+rDTW5uY9xQoUgraNXg9qUGsgNZ6LTHz+rQCbw4
vK0Ly9XpyMFFRUkTlciBOqy7n3gAdUF925O6jXDLQDZASYfn9Ews3jF3R3VkgGQdXv74FWe3oW0k
QF5d+ciiGKmHX31Lyx+Nls2NrV931yehJJBdj+IEXORRNN7/GNtquaNlvVXgsnLIs6kXJRkCJ2jA
1Zu42S6vmu+5377L5vxrkzRb/r1mn6vjPRlBCvixg+QCDni6RpUunV6nznzbyrfhNwb6C2PaYQuq
AfwwofD0EPad735/eWpXjjCetT8XAnWalfTHqNPMD8EADao/xU3YKvrJ99l85oPZeLm9WuOZsGtD
cXQOtGwft23E52PsTKGvVPutUTG57ZT0F7b3ySz4qUyHssdDc+mYTxr6VnXG+Yb7rs2w5b5eu+A9
M4BAZ5/Nbdgm/K4u6MZL6sp29DsVIv0Pr5xpUwlhoqEq3NADlRIlKKP5j7S7FlDXHErFsdvtXKRu
MDdb0IOVEdk4nFgLwguWtpEufDCPGpQBl228xZ67sqxsckRJZKkKPvdI73leiHxucNJz4R78siFn
P3DKx+lWxgZhg0W9WQ7G1ZicuXXj1ypzmjPtWLof66K+bf5trOhEWD840u3xeNb0Rci9rP+ObEq9
4YVrk3H9+ZOlC1WEYCxL0kZDNwbAyThVSON5S29gJQTaSFEhSmcozNJEFAo5UBU2eRMVce+cvCBF
fkMwsbELrc06/X0YjnF0vwTJGLkZSL53FRvHUzoM3m6Ro9k7UBX5VF+T5C+HrjWjWYfzPMCDJt7/
3XttRrpPe8hGVmb4+nLja0OxHL5BLWc9LYN7T/0H0PXule+9vlLgeYP4ClH048u9rIREG0M6QltO
UI5ehm4KY7/4usQXCDhs3OzWngNtvJpoPFF5LpqvoHkDVsFwKvkpG3tkY4bQU92lvvLknNNkuMNz
5MtDWpkVG7em52UYjE/xOruMWRd6fuZEdeFPN1VjChusNmeZSHwm6ojpqix3UImgE3jR4n5j3ld8
5a9U0BNPLCCRTaYSr/6mTI54MP2zJzQEB/FZafP2NgtZzp6WDUjXkxbuWEpnOcopn/pdnEzxloDM
2hRYe7pfqLKHvOAQgaX0da66jyLe4steM4/l4QXFs5ie2yFy3Kuui1l2emk+ewlQCkXy7mX7rDmF
7df1kgc565B4Gd0Dn6tLyeUOGNfbXqj/uqM9meGRgy1CS6RaOHfe4tj5Vk1buemVoGGD1Uqdxqih
a/AeROM/q7R7lSnEVz7dJVMZ5So7vGyglfm1gWuDSxPB26WOtDTv2ultlsYbAXyt5evAnthGQXGx
74LUvS9l+TqJJ7yBy9vigg1Ui11vUnpO3Huw6yFb2vLzIsqNoLB2v7ZRagXEelIWo3HIkE+hVOn7
EbpGXeWFErpifZsdHafCw9l0LNSW+uiara4/f2Ir4TYzSYekiHrIEIVtHUgoWZVbanwrjmYD15bE
zz3XZNfWycHRct8S+XPJyJuAxreVYQgbveb1xKliX5L7tJ/fSeZ88Pti40wrYYRnzvrE8uHMiFGD
/gt0sXkVP6QeHhVLXX/TOqv3c11m+1HpCfE190+q7+eNXtemxNq0kX7UZvFjcq/a/Awiib1D4w+3
+By3MWtt0Yrc7bDCYle87zwV9VBM2TjIPB/wuA1ay51p5gLUv/dePn0XnbyYUr+am1hvtP/8ZHAb
rObElUh0ArOUnfvWNNVrUCA+kHLYwVn2RekfimI6Janx9y/bauXcwW0KNYSQXmuKAXVj/moh5Zu4
gsaiQ+RpwcMy0/zTqPw3rCx26TKdKBRXX+74+fnnNpStAUlzXsec3E/M+ZZ286mf5em2pi1vl7GS
ZVCgach8N6gHdV8pNW9cXNfm39qvTcMGHNAYuS9QQbBw75FmzicB2YaXP/35XYlLe8/2qiDJAo/c
Dyw/NlODwJ6c2zQ7mdi8Cob6zcvdrI3CdvmRgrmtwSgqUKjyNImCvMdLKt8YxdrcWr7dDJ7jZyBE
vJdLumcpuYNw18b28fwFnNuANUA76KBcGEiTj6j77dM5NPOHHGLDcZXum3xjmldGYBOteXHu1Dju
Ywk1xUfHDX7V4/jtJtvbsDU6gyy4yWCcFHmEK/Q4Je1uLMTh5ebXvvy6ST3Z6pK5TzmrmjLqBoft
HCrcw5K2W9T6a61fF9ST1iG4LMa+gGBXWUGgwU9kulNusqU5u7IsbTX4NKWjR/AYfS/7+IugxaM3
dSfjTxunyZXYavOq9UE9Tt6AtdOZV375MHTvAIHYpfEn3OTS7Acr/I0AtOLFNrkalBRlO4xYPaIW
d5Xk97Ps7nslvxHivgsCdZsXB5YXS6cqiBS9iSiXA+q7neLQ1aM8EMfdoktcczfLkyHIyohTuhiJ
Ol1hqG5SRzCdybNQxMep6rceCFam3gafBcGS5aZYikiCox6FkcGXYGjP1Tjdtt3YCLQ8oyJ2khLX
63gEDUogv3k5Ejsv+9zax1/XwROv0DlgQcHg5BFtQzf+DMjW1H55uennz5bcBpv51JQyntD0WLX3
Hsr4OUqyamcEncHGYl1xaRtrxgOIgAR1v9y3YD7eQ8osvyuWwNvYCtZMc+31iWkmhxYxd2UeDX3+
qqXq1wKC7ZAgg/Cyfda+3tqPO7YUfhbnOmpoWabhrBLVhgkI6D7e1r61ISvUoowFaVVUqdY5Fx4H
4fWQbIkHrM2u5cFTUrSSt4WJ8rz6CnTLBy/nb1BF9TD50005CW7DzJQDdsVy0gsKdkEaNtOBhDRj
h5usYyPIltoMuBaUy70fL4d6yt8GIM7bcKqVIGoDyOqgJNAUdXQUuPEHxUlUdo7GAIKHJuXviSpv
i6I2joy0QWCM6ek9eDb975oV7T1vcp9CtxGvobfZydqU4yFDVHMbFTUaRIKSJdOx8uWyv631q+89
9THlkMZNfPhAaS6Gml9l2X6+rWnLfVFP1IKqUEI9D+oFINqa/B1txw2s1Yrv2vixABTCLICkLiAV
7E+mizPNyI1NW27bQP0kdqdeR+NSgWURmoAn0OpsEbSuuK2w3NbveD5NuBVHemrNV2muQBmnR947
VFJAZxeaM4W80cWsHdhLe9Bzwkz3SMftFajGw5ilW6mylehsA8ZmL5s5G8HGG/RQrOjASwF5jgL/
fXn1rDV/PVU8WZg5lPQ6sLAjE8cQPUPwOLJchW6NbGIW1ojS/sYyXevI2oD9pZK9rloTAbKuzkEj
030a8/lLTruti//1m//9lYTb+LG4zYq8bmEqUf4pwWWOcoKBHA2gmkk7hKzfIu9cCXv8OsQnNsu6
Yehkgn68Ut+hk0YfxfhZKOdVmvz58rSs+J3NrSYzL15mByVeYqzecJ6+DRy+FbXXZsLaj03BXYCK
nSJCWvRMUxciT/TzIm/c7m0QWeE7VAHSn0Ydh8q64+TiUKexOb5smBW/5pZfl3TydQUpCNTxZ5A+
noZuL8BmGAq+/GrjbOu9cM1GtksHhMs4ldkV4/PFh0SS34lTtdxGJcltLBmU1r1SgQ8uKqrx14i9
cnHZbactm1mtGvJqcbIsizAPb3yHFKFfTltPnCvWt4FkZZ4ZFld9Frnz9NMMzV1A+xP2iIcKVFwv
T/DKyrfRZCnLXd8pR+e+yjM8fPSZu3eraascYWVebeRY0pXOnCwdWuflh0o3B9/rD0xtVfqu2ec6
qKeRQaUQ/4NU+X1Kk+T1UOXHjMdhV3XpxZurDRdYs5Dlv60zK5EGQxolg/ex1zUAdk23td2sNW7t
yn08ceazKok0dOL3jk5f0aTeUp9dM4/lvKBXYYkAyPTe8ZtHOtJyRzpoxsc626VjsAXFWJtjy3e1
NwqUwIskWqZM4Zk0zkND4yBEgd27v9bof/6Y/iv5ad783z2l/ed/488/TDU3kNXurD/+8/TTPHwr
f7b/ff1X//u3fv83/3xvSvzP/iu//Qu0+69+99+6b7/94aCBzZzf9j+b+fFn26vur9bxhde/+f/7
y7/9/KuV93P18x9//DC9hrzE40+oaus//vWruz//8Yd7zZn/59P2//XL6xj/8cfOtN23v/3582+v
vjW/MvVv//Lnt7b7xx8O/TvDeQeKKMIlLtRLrvi58edfvwr+LojLUKQuPYCrPXIt1dSm6VL0Tf7u
M0IJIYz6lIlrvq81/fVX7O8eRGxcGQRUApqNpv/4n2/8bZb+36z9TfflG5PprkXDvy/ugIDUlXPK
Ao+7PgGnl3UWSWQDLS3S7NQdxLvaUO2HqD+qB+8072nYfUj2W+UXGNtvZ5JrlxIvoQLjAp+JS+xc
ZjPwqczMvKuGtBvf1yNjUO+mUAsI3veoX5NHrYJJRMLgWAplQHeAFroTsFz+WNI8j+mdokkG0coK
qb4eKSupoARGDyShojEhTZWg1YUCwPGDKM8DbcVslgS17tpv7kZHg+ot6aCYvIeY0ky/dk3dzCCu
zEp4HmqYqtAjJQ9AqwdCNRJqmSx3qHEmYu+7hTcch3EcUStZp2W4JGSYDwDaMm/PUZJVvIZMGm0+
O6jvq9+T2JvixzZvm+IghrzJ6xB0cGWzy6mo+7CFiQAp4soEh54D96XDIhV8uIxLzq/YmaAgezI6
oj7hCMS63VyajIftUlRpxGpcR371TTrzPtRgk48j1/hlcBR08nrgTNvRv1cuYFh37UCa+Jw0iTIP
ulzMtOtdvXif9Zi26hNrUfo0hIvsRB8SZGrGHcHk1T8niepq3AwE1OiSNO7aQ9JnCTkLMsbi3Ghw
nyOV2+TOfZAFc3CqOmKWBwgvze+ZbvNK7cbBWcxXQOcasetJPrVnbYSACjUQ0VOYuHWQHAkR6fIo
wePt7DQbvAoFfQPMEGodd7if4CDO9kuGV4Fz2y8y2wUgDWtP2UInKLEmBrWSd32vAueQ9kGWXxwn
S/kXAB4+lRm0dsLeYfGCR65Rveqve90x8YG9PgYV8+hRaiAO0FOSylC3qSkA2K48eccEo/EZpexU
7FAA1s0hVo7z2cvT5qHvp/TXCGcDbkc6gfsWALsqDt1Rxu8AUKH8oJBEb8NOQ+/k1JMBp+2xQlnT
fiiwZkOBkm8T5iTmn5OZxhOq5JoKeWXazx02RwMtskJ7/XvJMuWE/dwu7IwLraBHCMwEaSgK4RdH
SGhl1ZmjWp2fK3Dzi3soboDQifUB8m6DmUr/ta5xWToUw1DEO1OLsom0P/Rsn1PayZNsZYArTsoM
P+pWQz9cAYDrhchFovQtSejwU+adicM+kRMEKEUHkZilDNx8F4wNNM3yGsym90GCdNx5KbXZN+6E
nsa+TDXEcqcGpHiph7dFMNCSMiqTvlFnUNn12VnPTpDuY5eo/iH18WT7FsiuCtwHhXHUpcQLH9sX
NG6xJY4uzmuCF5Xe+WZKlkfh5tBjNfhYeYgDRIM3M9Sw9SGoQLhznlUwxrvG99sk1C60HO9dsJ87
v7QiuTj5vqexjDEZas/iLK1RuRAzvhMczNBw4KHG07eaO/1KNjwtd7mjSqgGND1HoTn84zFLQHn0
uWxQ/6bjXH2s2STqQ0xYNkK1VPjd0eHjkD24gVninZKG/KhK0GaHEEoHDyRLvXoOu4L6HxtexiSc
vDHpw6DQUDxleWCcBFKkQ5tfUu0K8rYqMzrgWDBJ+krFoouyjOvYhD34GfM9QRVvCXLARQ3nsgD/
1YGmSULuQFSCGjAfCf58N3TBIHbgQ3TTc7AEEweLlS7cIy6Gjb9LxhaJWa/wcGxiQVnGbxy6BKBk
Myr1IcHq8OKEcp3B3bdXqvodhAabT5WMneHUwVu+MH8q03NvUN0QmsRt/w93X9YbuY4l/Yt0IVL7
K0VJmelcvLvKL4LLrqIoahe1kL9+wt09H76+DwP022AajYvbaJcrUyLPEidOhMtqyBgPWeQ7zsl1
ljpg8VyJnc0+hYWrsqC58mFyuyCPW5gWclxlhxRQ5W7drDKR9l5M0Dg6q+uxIXmEnbPpSc6LkzAo
4JKQ0XiuwyPGmaiGSah7UuiGNvLsqabruC5BcH2iu3Wakx9PWm9sxsLUnKsyltUZz2D46Gs9vywu
wnSaVBRSJO1oLa7vWHYGrjVaONi4r+LyZmmpZh732MbPGyGWr82Bamzu9pWOcLSQzwvjR/FwFF3b
OCn2eid8HznBE1OOtY+3StoBklUNiPnMU1jMPdTzaF4C7EnXr1G1iWsb+C65n7ZmFilcrxKQqsYA
8v8Ue7RX321Ne0ZIW5+hObJ0rHehJcVEEtmZIzIv8cACFYjgQ/aafvrL5nZFvDhudAnHhEJWIkb6
5NhIqwTf67YP8SlI7P3cLKELFx0ASwYVPnhdlvPkkTwoWxg0OJI0TdYrEYJjWWp6qhX+MAvq0Ip0
wphIHRdlrDjRResLpI219xFBbeLF2QcJO7Mh2RuOZwwiq7ZIM2m0rdV0RDk5/a603+ORBrGPhSTI
bGz5OKjSO+yIvcgELSSM2eaOdZtJnGovcwYxjEU/ur3LML/b3csuZ6fmoOnVNaMb0sE5GeWu2dCb
vUkTIozI/vOq9iI/p37u/+i/16z/VuTeht/dk55+/9aXj+HvP/m/sLpF8fU/Vbcv4qP7+vj/i9p/
/IF/FrVe8BcqU+omsQvMM/lHdfrPmpYmfwWR51OUdREWkN1vEuW/Slr/L+r5LlbcvQjVsBt9c4X/
VdI65C84tnskSQKCpUzfw5rMf1DTBn/T2g7g4Rnh8gSUxsT13fjvtJetMfVMw+SxigT2Sed9TprU
xah5Y5Pvu5cwSOkqn0ayuLdAEJFGBKrfBJoLd74NvQe/WsYbMnX7QPemfTRNX/3c/Xi5xzmjz+Uy
QnhrozACA17IsQ+7ZhMJpSzmZqGPfqyqzFFIjkROgUQF4eHvlVAmeQVJmsSsBS3pYYnh/wuxTXtS
3eAXg9f0j1BUKS8yWgKGPL2pw4oNRNTjCBbwBiMmcvJKT+2xjRZRMVgUqrfK4BoiW/t2PBOQlqFB
ajGgcasHgChwtF2xCaGtfyyjdR+f7dqvaACrchgosNNGj+ZJf2tL30HuUJQPhLQkhn44Ilm9T80N
yc5Plx7izEz4W5dtkNfKBfiNhglnDR490JauaHlQucDcqL93JwrHeu0Q98ONcVHh11WLTG+unydB
MD2YZTjVeJlFkwz2514iTW0tsE+4GuwHyGU7qZ47lW101z+3OV4qti1O5DGCwu0D7BLzpWkV1KlP
HedtbbYeAulIS30LW8hESmaCSd5wvIJLP+r5tLvJ7jLPzKjlQ1JGc6or1N+8kxWUHPt9C2BuPDjo
PcwUhgGAakROXtXJgGWIxOm5K0jyCebJUnO1rBFk2dEt4VnUyXJAbQuJg63USFQQ495/dXrAJDKo
wAWkW5evMcaIfIItZpn1glLCNn+oi8b1hyHFFumQ3M39XPeFgowshCCQbj6RMcZM+Qo8fRflo4Xq
TEMxJQwA9J1het+e9jbZGAwxg5qBoO5mY7+9AcOJZWqqtTmGwMJ1HpltymeaiIM3rhQ1lK4fop2M
/qtoFWza3XVzJlYK6r0aVAM3AadfNoQBDlXUdsiGqvXUeYoIJgPwFsHiCJxaaZVWK8SpuIj9UuHL
JMHEJ1zoiisHYwXW+saeN2ij/jBz2L3ouGlyQP+1LTxv91GUjgRW6mZu3YMdbHWtlTY/o7q0B+LE
Kkz3zd9+Jp7XI3XubeOmWx/qL1QbfZA6HcQCuR9Xw093hlcO9BmsfFft0qAH6yNBeIulnJjB/7i/
QvMXksV6Skw6J9Cqr5FAXrFg7vKtw8KRlIlhNMLwQ4cDI2Sv8fqj3bBJ2G5gvSeHU7fU8a+t0dDw
teP23NCuLuLNsWg1RaBQVmwbxnqUAlLZEieZvq28RjwmZec/3TzMDxIThEPn1eoXGTpyv1f4pEWz
O/IrnvVG2Zp0lczWOVyfu2Glj2ggW9fjQ2crO2RJt8lFp2uEfD1gw0WN5U+jRNL8Ee3YBLBR2qDt
eRRoxyB/VFcQbq43WK+pZIeOdjd11TWUaD/YHKyzunjWlMWgBLq5YcU0HgVVGtCFrkwMrWbVbses
G6o4xmq5Uks6qdn80Mlop1vULcOYo5MfbSrgq1HYBVKf+6KitgiaTuVV4FoEt8bO8WOw101XbNLI
06ZU97nA9QCfRyaqBF68WVT+4bxPJ9mRLszlVDmFb0TztSytx8Xm+Fll5aZTO7fNg4PX/7r0XvtO
EIsOEEsdrzHu7GHexAbXoVDzdqW45Gbajis6xyqVMe2qzNdVmysoPWSz642Zg5ngUym2Gl2gt8cd
6MEz+XAdXJkYi6spCh71TN034fClQqHROU91+BbR5GtHEcKipRbP2AHaeDk24Z7qKaqf20mWV+Mo
eE0lFkPqgSZ/Aq8BobbCHjdZsLocLcY+4ioTmmkMe3qu3LBRrN0bW7EBpowknfpA8gjNdpWClFe+
JotvobQYrp+1X+k7EokOHvBjlBTgfic1gzjJct86ONYbwJADCE1wVOkq/3MbRX1Gbz62sB77rt7a
BYex2rvlncBBgmSull3mudQWVljc8lHGdgSpwQPW8e1Y/cfFe36syTC/L3s/HnwCnQ8Wl254/y1y
/cvOAYzTYmNPMDN3uY9K7Q2pZD9Esoo+rK442sKdaQdu9VPrb6+DE0JmQ9MOdqhuZX5PydSc4Hvb
QbU6li6DNr6+tp2JH1d372EUP66T4qF14i0lMCBQBdHa/JGhnLYZkU9Vy1vpzMKsIFonyh8Ak27t
o1uBtseWQW0fqnfV/b5X9W2Mxte4oz6LcEbuRTiTPFnr6HWxq3qSQbTyZU9Q+Jf+3D3t1FkP4Yp+
jizI33SZZGapJ07TXotXL6LkJLy2/mXhSPsm4hYPjIquSdXgl8c6TMaUeKDlwB9mv/OqDmgV8kaY
tWpR+YB9waxcbFu0QTMxE4N8plbT5Q0IGTxYmjrVy75kAg19MYVQGeqa2mG1wG3RS9JxKpIwg0Qc
4CGnDbmMI5/5wBlfIPxqM4UAC9XG7zMDUblM63hPBzJobsLJv/OMOzM3VoSbNujyZB7gTrskwWGh
mzn0orPczrS/fIvAH2dLndsW1m4mh/FTKadLnX6F8LfTqmyncClUy7CcXBmSH7SPnMe4TEBb2Wvj
vk+20vd23+ZDWUeI3RSNZ4QrEfoP5SLKJ6KpfwhxzZ+xQqzKj8Z1t7tSq1j9XvA+V4ibweOalRtZ
ckjrNxFbKtq9b0Ps/ph1Xx0q45QPAc7DA9SxqxTl2p43cA65QVNyzuNlKO9xKM2fqjdNOaVq36nk
/dY2H9DqnNO9d4cDpYv7hn5YFrr3xwLAXnVe4frCky7Wv7ZqR2y0EQRDjsO0QT93qt3t905KpLU5
oB2aTbXB028hTZiuS9R+DgqPxxCf/FyMB6WrHQuui1Eyj2Z//bYHmrq0gZs3yQDlue8AetwauE7i
n6sIO/PM1Et/8Qbi5s68bw8xfjHyukShk+3Gc0ROZx99m2lrdQdnqeh1mDT5arsyuKLkI3cBqrKX
mWAtTWwyugP/iT6E/oRmXqpqYks9OjdsZw1/ptVAt47ETcjCBAXuP8ku/wLf/w1O/n9w/t9B//+b
7REy7v/UHmUzjIc+xkX+W4v0jz/0zxaJ0r+CMEDREVJIk0T0e031ny0SCf+Kfew3uyTyPC+JfSDy
/90iJZgIeAQDAwI8+XsT9L8x/+iv6LuXQe1KvYQG4AP+B/0R2ql/H9dHLkYKnhsCtg6COCb07xYc
A5ZA7IrV9ZQCWmMTzutRlGOx13V4xbF8BkM5KRZFt9M4TGnUNvQKlVUuVvB/lU6uHtmcvIlXmdpe
tQe42D7jfoXnbVl/TGaUWR/aPZW7jQ+L01mwJ2Z9nUGVrHaj7zpniFNM3Clv4rC/Ufx+hoXIJING
qXsCx6ZwtZbPRNkdAE1CM+DAVTrsMj56o+1ZNaz9MY8gtHEc9+3cNPgEk4ESoIP6ZtHhBu8Fz2ad
gTnOBk5f1oSLzzQ1LpCy7SlyryBPuQUC58SH1YMEruHxUp5ak/zW7TdKNsIIQ5PHZt5ChsZjYjJW
d8YOh8YVrzDSffCb+lXMEr+k8cuU6iCdRgEyCgoqu5OYT5QYtuKns0DpMtV+wIHTYDwZl80FYfYs
4J/ON2GqtDV7ySD5+xREKJCV/inq5atBSBNe/7l4bTaq4VImFeDzGiox/YU2+nFp27um2u/GpH+J
1naEs1T8Kur+ZZijYxItnx4oB7A/IHnT6CAz0y7SQYEDYu4pojGT5bSxev9RSvk4QdoNbyhpmRg/
oU312G588Ml1GlHgyl16wCAlQLJyzUpCV4SoPARkvnfqMfaXG/XNy9KJfBugpGURfZrytsb98xTG
6S6in7VBFR6MEO7sS5FFwdplS9NTFnbOuypteIAS+9Mg5UkCOYD1QdWldvB/Bz0JLyOQRLJWT6pq
knw2oBMhW8AUK3QgiNyCvLeEMM5Wi0aSpT5vy8agv1UpwKywmEZgQ+Bmn7YxdA+0G781Qn0H+7yJ
YtNStnmEIDs6y3NgjX71J/3TogqP0KpKQZ4aMWC1Fax0d2rSaNVwhKTQMDDYHWQApzO/q5E1bAsx
2t1BE46UDe8GZFx/nxgYbj1KX5R4wzC/NGOXpHWgZb6K7bOUyXwS42oZZuSsQkfNnWX40auImy3O
aKxTfwNgKtAQIqJj0BR2+CJj5aZmmtIykHeoJiTrywF917zqdCQX6TTfeaqBIdDenv2mcQGmlR6Q
yc0yr4/f4zqKofxoKo515hwrVEke9vvKQDV+LCeSkamMc7FrynqlXlojhkK2E3xPY3HrUJB8Oxhh
NiZkmwfouNPWPYZ2K09d2fyuovCh9qRTVHP1BX6iOGw17GRb4zKDlTxjSQLAwhsKT/k/5mGH/smG
94oZ3p6wCQeigjwKEuKeAzolsOMc9sxF/x/IZGUBzHWz2nUc5uvh51jTOm0MtmYlDCI9seSzWJPU
aVx4zMqBQY7uBZ53XyuGSmmQzEsaxAY3Id7u8YN4JyhC4qiH102Z7OBnhr/NvGi20Y+uikeOq0AR
aZqbS9Hqe45X5T2NDo2AJwZCOdrJ9m3qtc+DCW1k+wPK6ChBFxqwqQkQTp35QJTZ4RRbw5d8/rVE
7sJh3bWdEhp9kG3eM+A5KpWyKiyNPK4jfJ+lroAyhVUmHVul6zzuBRk8tNbeilhGm6aIGz7IXPsN
Sr1KnT3a3RMLcuzqrDfP7nFqPB0XmGzAJg8VAJRPwrtZ+Qc/KdUlisJs98YxTaYLjKMsXkjPfGNO
FNMy3pru6RuniWpsbwsgQ6GEtiL0oxKcq2ksQg2gY8ZRkn4bYmxZKV5K9Y2NNxm0WgC/ojdLlMWY
wyRckhpVF6Qf2ZjMMQDlhtVxF187grC/mXNVdle1vbsbfNhGz2eDTjByjNRDSyQ9tiVeUVn5kg1e
/KiMrG4j8JvDECfrCZXRwktvGVPtuqe+U8MJpqrpCLWVFPUjEw1AAlf+BPENwFfyYC3MikRz2GaV
HIZAfXrWP7cD7qSklc87NT9X84wzDQNVhlWd9R5mYOKRYqp0sC6iuVfVfIzWE1Re3uZp4rVPzrtu
HD7DjJYL1Qdsk1tqG3MN+u6+gVZhLhY0BGD4Kdb1qsy9g0eszxKCfmosBF4VB7V2SxE/QRIe02lS
17rcPDRi9GYw+qF7ed6t62dY3Wp5CG2F6zAMuD1m5DHMIfnqjKcR/zlvcX/so37MVVvfKje+1P72
5UgOZlLDS9SBKcFvR5MfI+2K6hb37dHaBRM5CI4UURkdA7eLimAnX70xQeZunklJg7PU2VBxN6oQ
+KuR5vNSF6Mrb7IulwyCjCOLIfrAKt9L28VdUiLUgjSHpmqK918Vvv9UQvhjh0Y+gsaay7Zzsy2Q
n7pZMjpPsLQKK96Zxk8JdbNdw94QQAPGrLZrDv4gn2dqM5JADgVYHUCaRtlvtKZhlfR/d1W0slr7
GCrTIB2i6cPaxkL4SBYYW3wITcI8alscLGyGltpp0mFYC+x4uaxsXFW04fewUmOrol8BhEyYT5VR
iVBixDWc4/Fu2t581N8YSr4g1CZsGPF3NWvSoAzBXfXROGTEFQAqwm7iBMc3VIjGs9xUUXUIB34S
c/D+2qzCUJLL1kRpUm6Wo53CFAylGVer7Niu7R9qmoszZ0i0NItVlLAAVg+8JlW6y1ExH86+GRwA
BIeybsmGQZi7dSwhHy6xdDwAngUcpTBrMgLD8KrhMCk6xS70pXaXPE/1/CUxR4Vg9rKh4ZXpihbp
Ciz4ucTKKcN399DXiz4NQw6+fQ6zrK9lj+EB0K4lTo/8pRv3vV8N1AfVMN9LO56q0uNqXlCizcPn
IoMgjaYeIzG9/eo2p04dM9Z5hZs/ufuXCzL2YSHE3GCchKOrVyw4isiktip52Qxu4TdtnDa7wgWy
VzFhFAYr+/ZgVT9gJtnHfFmG7YJJtEwDifF0J66w9Ei9gaZE86mfurtKBLchAIJncUyc1myXoY7e
msRMR+uiyWvGxGHVHDyjVeMOWe6rrv5QgBP4q0naGo/WcKiXZ6uk9WEg+j1Kpq91nbu0jKDThm59
YFL2PLAzFBhl/YtKCENsia5y2jkag2xcaouJBw+2eck0LZfU8RYEQKAtbAwdrCxuoKIMsGyk0d0O
eUW71JmSztWG/ssuMOh2WuAycrYuG4HPodJJk0SNhZLIUV7yga4beEDi9VkYPYCRUKdg9DYQ7ak7
pbJZhAxi4i4jSfTgh6j04vnXjOv3jgiEAXL1WiaPxpFAwN73+K0B7unHN5S5teuDLvM+Ls/av1QG
w+pLENz65v5X7f+qm4+4+rFN97aFcBnChqwLUK07ZCQ9oKDDdNcfP1aUOf1koUz1OYjXIaogJpRt
zddIjxu5uTFvk9Rrc0JVuiqfCaifBhUu+nmHkqyLdr/DeLGHXJYrgAFP0b2t4sLxxrwXY+qpxwkD
C+3aYz94WIudrnOM2fYWHCu1FlvywxlWlFpX8GqxiMfU90igAnLaw8ZqVHjzgIrhlCru5g6gqwFH
aI1zSG7kelx4VH9oM4KAkXCshWQS8J4rRowK4I5b7GURiV/1gsBF3rEeypL5IQkaQHWou/pfsXsZ
k/Uwktv4uHkDavv9fgF5ex1vrpHpBJFtOJ3lGvuqUfvSrXB3byfWoD1J2ty6byu8oacW1AOnesSb
yrHNzDuhLgtmyUrpNLfJYaLXbZpZvRxrhcz8nR4kZFawSh+nhPhZHIHDszHAF7ivmKX+ca1FuU4f
gbjmXjgBR67AAwDZW7OmWzh+GfSr1kMf1Nhip8dO26O0KCpQ5FWhBZiEF4OpVF0aFjr3skb9Y57G
R2pTfe//6dHFrbxceP05QG2fYntvAxGHieW8LkA7srLhVvCuS0NQxyJsjGQa9PmAA6oeIECybohM
L2WSkfG76vPIGZSqKWH4J1LX2a/S8j1UTD42PS5B2izFrE4yZAMYQ3PWD31an+OH7gc1GXTKNidL
ypsgl1AdgL4x0xU9QDEXg5kPAp1D9+rGaYz5tQ/AO6+PW3ingpVhWwwqiGTOYnClnOi41tBEegWY
M4vLiuoT1Yp2CrQfrET95u6PfXXbDCB0gNzRc1+fWoDPeE5+d1pHUF4wSMfDTwPngoJgDuHSC5m8
u3V/az9wWKY8Xl+C4RmhdWryCgORthjVwZsOWP5dkRl4+FCqU1OV36Wi0Ohk4e6bduq8zOj0eGfz
2N7c5mRFUc9c0GJCmp7zcfwSMo3833WbehTJMMMrGyBU5NzKCL1EKtRRPqJ+1ICEbUrHVFis1WZT
+GgpGwL4Ym7IHOfpDHu5Uzwx56m5X28QAJt+IrD+g2UGrloa2nTH9huurUnL+C4UaRAcxikVUe6g
IaFsdIEUYkiUIfImNke4rsKsLGqKp8X9h2VItxHDQZP6e7Ynl2jEcngaRUUIGdvubraHDjVukJv6
2JvMwAm5PNVrgjzNN1KU5ORGCFXoX0Z7aMfPrf+qfw63HgyiES70bL03QERfApp63TPuSAZ1rnXO
wHrqyktjEHTOUJ9rkye3SVL8ZcIV4BVhcfA0zr8UKbaNm/5rQMZG7IgfZPPklRow3Z8N78t8fyo7
/4COEmvpCadO6bPvwq/NHhT81zHFpAwHUd+HPq4XW97nGbgBeqMc5w9XtNI/cM4mIJz1cc/B9AoE
oPO7srtvIcFm/NzBp/ne+DlGcbG0XNpUjmm9P7XXGYZ26JrUkwVNsLyfN7Am7jAWFqRQJmvx367w
Jp7cgk8pUxWy+CRA0kCBM7IgR0+rHY4S/pvSTbD/xyfvMf7+JwL8T1FmLng5AXOQ+z9KcQkIj9us
d4+xfnQ+VcuT9qeaGIo/jRM8cu++2a/iVVTp9JkkJ7iD1jhgEcfUacRss0rnMhNdhgTdQJbdOZk4
xbQ9XD5wzz2dxntWYRW0uxGR2ekQLczIYzik4Z51XqosjONYFN9WhYkQi2jafer2MQ5OUw0+020i
Z7PysbufBB8STHjZiLrnB6AT+Qexo39tUeFPOYwyCIaAJhP1cdw4PqBHU2fmjscXhBe8fXkU8zns
rlpy82FoQRtwingS14wguO/zQ5AUSudK5DJxQXTLUWQkQbbItL/iq+HdhjPYXRmhfAzzbUddcg6X
89YX/XAX7hJsmaJ2XuBiBlANhes6nbTM3CQzwYOM8krlUJLX3n2Lry0wrjxhXLm7efuBF6eGu4Ey
+H2wLVOPAm4wMXdM3q2FBayO8sjmoZPh9gvnacAnNpg+aYXW7xJVmdugDeXRfKgQLLoipCflnWxS
mOk1iY+47qE+UwIxhoMqwHBMel5VsEuBYPgjQayu5CPOz1iHoEreNzWq0v0pgfUrfY4jvkuwW0V8
nF81niUFVezs08JFPqiKGbbkEhIfrFzOyBC4pMAhFGzudFonJ1/x6acbXtX76AGuf1XfpCJQINOt
8BBRZnBsueM+tWNe9sWCtGIy6wn0D8fRyfBCojdYvoCHMIeIZZg2867kwcGb7/C/mqeouq01aG05
kLUZOUbWvCV522MyhknCSaG48nmFAX6XAjhpwKAEDgHLsYCvQAJ8gEapRnT32fZO/4QonjpGNe/X
S6tv1Q062BNALZS8KXFSXClUEoPL0ScE6GyjvE2+tOFN/TTVadJncDwCnKQc5npMv6kIFa7HYoxQ
4MxmuQa74LJSHqmzi1FN+/3dHee2a+gf5TM5InObOSfhVxBk9VrMc47HC6kf8ERyZN3qoa7uJxe8
s6L1im2pmd8XCLymOep7RY8Y+hDmh1cT8OTbujdrMwzhuqQAebZ33kabDeWNQhdxv7POCcoZtf9n
nY+Ld2qhpRvkCbh95AFj0548oEJHscsH8QmbG1wzZ1eYvN/wosuWz+UTcs+MvKwzAMHowYHdYIBS
8UifXPcAKX0kXwfpL7pLyssG8HzGoz/WFXfq8/xWq3Nv8f/nWJRJ4pt6K90HrhdcwmyxR8h3e1nf
X7/bytBe4KWW6AJ1wApzL69wnItLjs5ymgzCZ+HVLwbB26BlTvdPXMVh3VifpE2bh/XVqXJvyPa3
MAZJOiXPeBb7hBFXGtUvxOT9nFN4Dbec6Eysv/qWebhdIWA0tqgDorWXMOE99+pYAt+acoRcWmbI
2Mje2/pCnFyKi9+i3MxXJ8dXWqZ8jwsUNBAsi0CJ8HEDsqoGnw6B9AK2NQCUIcfsVQfHYOCasD26
LIrPAHL8FzKnvwD5eRZ9f9p8Iue6SQqeBF4iQk+D6AT8q033M+ZngiE64d4g0eKGoEIg5NMLk7Tb
rsJcBvqIKpa14ZMjzgH+DVjE0hRdcCB1vi9voTj+mmI0m+l6q7Yd68/IXUC5K3Vr+uMa3ML4PPiH
8d0VTzMomzULxxd/yMn8VOEvVzfrvdDgKgA3IHgBOc2Md4rDO8AxKNc+yXjZo0OYXFFeoTbBoBQJ
OtwwpuZyhXtkGv8WiMTjb4qISo7LZcj9d5QnDi7ZmvoLrO1P5WkSd1Nwhs+xpw/Cu3RoHunRd64t
unKAmsNd758q38/QVQ6AtMS5iRnBU26ymjw5AwewOfYZzkhg3iC97emTcbI2zAGwLw36MXRtqQ0y
PNEoOexoI0uE+u8SajIJQ8Brh4oR7gOBO7Q2q9r3Smcdfgz5ZGVq58ic8gNiEtjsdgjII69BcvFG
jsVrnOM1hxFtopH4T0tXtOrgGyZfQTdDQYI6lrZZNP9AZYufwodpH5GhpzUlIJJ7DE08gA64peEz
4tMNBPsQDG38dqWvPjDY88rVxnHcpk8UnSCD/RnlMqCC9H91uDMbOaF0BGecNcDE7ezeXA/qCGBK
E//m+rwE4LTlQfMM/jPOeDw/yg9j8Hzw7h7L4/Lod1x2fHutfuCX2TTAHHJl4Uc08NkyV/FWMfPi
vgJ4PsVQk0XPB8Xj8jZeo08r8V1Kme5APwNuFt5w89Ji3IJQe0XJiCajL4ah/k4g+3CAGK0zYTAQ
7egEHwliiCUjSt4kF2AwRatg/bLxth+z2O+PCpVCKeejx4JIZwv8axnshI+7E2d4YlWQzkvy4AHv
6ojGjH1uLl0DYrx7T+v5KNpyYmgQl+QbF57tcQjCzHH8F9RfwqbkCKeXOmHhBaa7ww9veyottCRS
vLzEzx73PSdfzY8uYW2b0Qs80OWrIScYyqN46uKCoqodUvRxiBitk6HARxtOJ7b+qOVj/bOMORpB
7OXjw23d98l0WjQ1DE+kAtfcz4OqOXoQJFlwF0t0JvTogR2ruJcg1qSdx+cxh6LS+l/cncmSnMq2
pl/lvgDbAAccphFB9Nm30gRLpSTAwen7R6tpvVh9Edrn7uaec8vOoMyqaiITGUSXCe5r/d2qb4Kn
xb98JD8Kc3szV/dj7GAiIbxDIP8ZnuTwVoI3uou9l/bPPgt2tpOeJnfa1P2LNajtqxCfwYSA22TR
u2VWxX40rD2qt1XCfLMqHJ07f35c0l0C1760XxroCfNGcUUlmym6MwBSBkC/ZO0UP30NDgV6VWMc
LP1oXdCzKZkhSofLiHN92JhTv+obtWqN4Vz7zW2UcM8yOyuW8dosEb+F/fRFmRuKuXItZ+tbH9yO
o3yuF6Ix6VUjkzLyrsnPiI46L5wpVFNhPZhD8iA8bh8z3Tylt1gv152fHft6eZ4iC3NOdHKXU5D2
Icj0oZ/VOa7VndX4q8Htz+7UPIp8Xffq4LJYT7paDZFGfbDWQJc0/tvyNo5XFn+f6dHsMnmYgk0g
ZXfo5sPYFgK6a1FhTUXpFsA6TZZVoZhma2Xa/c/IapttPj12gYlcvI4eU60R14GEkQT5HiRfujwq
KHIC42zGFNuU3Y0HvwDb0a1UZHIzFUW/6vKBeUCdd7A9eFjkFzfVMmbn2qGiIZ/HWHvKrlBYqZ92
JeQ2qIwP73vAWlspu1u1A9l3lqVWMp2+V74+DQ2K1b7dGyp56WavWJMT36yL+WuM9iXMCpMZCJK+
ENVbH7Pi1F9zZFaXtZAq1q4ONfglMP+l/PH0qZxWliFeVFrZe2RqBtf9wFQMIw8B+NzT4gFVMo9J
rcu5guNJfwxuxqLpqpfMy90Q9wx7CdoMx9ZPnh3fx8ZPLFEvEqF5Ik5F1d90/bsr9D0WmzWOLbG2
QSbNobZ3fSDvrbK1bh3bJOeN+yxOCmOLDK1dO4sStDywrV0RHCvtAS5GFvSy18crRtrDhzDSblWX
FFFZUa7cwcsxYd9H+NZDZIA961ir1jqgFg7Yrf2pwIjyOWoG9Xj8JiDJesQl3xNG5j20iZVuSByE
0PWBR9rsJRdUTF1arokyKlYYrvZLLX9kSSXW8xyj8Mlj+NJxnaPtXw2WYa2zbskR3yYlQk7/RVUg
qHXhx6uEEsmRVLBW0Dg70013sbMxm+BRjsEBEmGmt9ZI3aRH1ZW8BUmrKSXY6Odsnum0Gk01Phx7
W71ZsmS9Nky9UpgQNlgTs42thYLBMZ/dlsRe0bt4bERzuwRfKuF+6s6cVk5ORxY2mToHjAhdGRBz
q6ACAi3UuHYi8dXK3B84LYCugN0hbaqvS+qwhQTxALdbcnvZ/b6uhgfhJMm6jwj0yiFdDVeEyaVe
E/Y3N+72WjE0skdVvcowdSC9lStLgWcXqEUhAlR0HMCq/VZv0dC8WqJ8ST0/HH2H8XWznNCHLoor
oKeVw/1XlwFoX9m++hneurJkxwAsrTqdHGuvZT83uJxH/3X06RaChtus7t0vo58cImF+MwmXcWeD
trI0DhmWkd5wF3bQvsCFaCybxFcm7ifrJb73jNxaFVNGrcHA58gGsU2UzfaozJPvGno1pEu1Ran4
7GYR2LCev+cNKi+3y47Kl/Y2s+S8iaX+nuVWsZVTrVd2m2yHATt0UzI8TfdgBAXxBmtI+5dobHzq
RUbQlda7xDexMSFgtpYM5246676zN22XF9txnM7u5btjuvq6oDeWjWIvxmvR+Wxz2aBfZe8+ET2M
eJvNvvRSFKQq3fRdvbETad9G/vwTUfv+IoxjZ4ZVJmPTYfnDfBXzy4pQKhjwDzMLipd0qLAW/bU1
XuySEJRa/USnd7ASIqzNEhFiHbCyWwMdGHpx2Aa1a+f4eWookxt152gb4WnsHSyo89BpS66xCa0a
qPQ2H4d7P5/vpgGQKZMAvWzcaS79vXiw0vzVKLy7PA+SXTQD0UQzH2loSJIN1MGLSzLkrPnbjMpr
dHXCNzNv3SEGSpmzW9lOPx3JztE5cdj27aO7qNPFJ7aZrbTeFoZ+91KAAij9aPZeOzt0UlQS2USp
X2WsJJg8qb9HoCbuwpU35HqDr71eSelvRX8f5U4dJskFByLJwLmwmHqe3yLHuDdq/R7hfmQ6eJKy
AVJZBzdlZEbUY22zGSYuIa+xU1Dz9Fz4GfiOpXGJ1f16aNpyrSsKiwTB9qbOtnCeW6+AGUrc5N1F
+Yw9tkXLWTUvy1zuOhPp+JQ9GWIuae0BdkWfcbczEASX5IIWmj3Q9kak/R5w7Fi8Lp1bHeO5eG0Z
roo+9s7qnXKrEjY3x4vDcQY4kpZ563sQGsJKxcYpQd5dFZr1QtvczN0mTewnJkp+7SheGTdjRpQE
fSqOGTp3TErOK57nu1FYX5Ku/3ClPiqz3bsT9ZB2wkG4a4G591yZMLXiDcvEY94k2H9qUj6YQK92
uvgiJALRaiq+9hmgJJKN46ja+wYpZpPV3UZV1UuSud8/fLP4SnouLJX1BYl1TGsesM1W2duU0fIX
VbYpyHteORRqeQw8hUB2gmWtd+Y8uPvpIZpFsLHqQFEsPadmkZ+JGn9nC1lCQzCJawheYrs2jn1z
k3QRrpISUWKkGWvhmbDNjhv7kO/JwfI9f0UeMX/soTijKpdhMH/tkUeGrgDExQ+x70fdbVxf3/WL
sRGllR0mL8BIkLt7yNsyncqwHJvPOUIUnToDPbR6god8GOf4U2YoluFPrE1tA+yODvMWO4lvViyf
Ohn8C6m90UneHywnfsUrYh2sIQINcgpjg6nrtlJLs9bDXcaGsckSdtJ4YQ+YffccuNXnNEaHpkT4
ZNfgWDoebqVu+x3p4iETlJqDdGD40qa+twr0n7a9sW3e1BW2sYtLup2+jyTX7ypu5w7rprVP6ZN0
49N8LISS9QSGDVGC6UInPjYK1C7cX7NzXyOVpJP3vkaF8TAIseua6i2Olx9IKi7pOBAW6Kp85Kcz
IxjWtWimNblesDYof/IO1qPOn1DPAJFkCJqGQH7oyXE2RjwC683bxkXk7Xe0G5Du59yU30c3QoXA
N8EOKqEDzXRBi2y546qTZO91iVB77Ub2xvOn5yCGluoqG9EouXCyLz5qxEUhPspq1c5j6C8tLVML
lov1EAqd1Y2wPS+sinmAPilec2kKhnw3z049xNvJKG8XckTWRv1pFtkQss2PazSDbw4i3kR5UCWW
SpGidf1J6+Bcs6Xt3aIxVuNYjKgeTHntXQszDTZqkeM6StgSjeil95ks5v+M4vxxqaezbHxEJzKx
11NXbQyGc1iMAMeT2V+I3m5ZD4ncOSDNOcSLcOOvefFdk6ycT/oQ1y9JWyYHo66n0M4rlIHGq8zA
LE0bIXHVsW03Lm4a1DT+LtPsX6rdqR7oL572ZZAX6zFJSZ4YR3QlBeTcPCfxLv/m9J7ejGmxj9PU
WJtWu7FN8eHT99qGlYbTwr0rsotOKvZHKJRxy2DRCufme2DVxgpD8PeKKGtqdmFCIDp9WAD2GQZN
zdn1rXhD2p5HaRTcR5i3ZMB0Zbt+d+bcCiFG6Syd6M2vvNu6M8ErVC1XwYtfALdiHv3mPgR9TyeT
tq9LgulimO98OYOR2pisJhvO3FRbteyF63JFYlnKnIJPEUmm0EP/tYyR3Uucw3MF3iSal2Fqz01Z
fMlSidg6OSNN+l5jdh0xz5LN1RWgsbUDUhK7wytzi9It6oPVFNfvwqeaXDIbu5L3XrkDeh5I0xr4
Fv1ZBQwXydAd2LoNFW/n1Ka7dWSMEqr21pJfV8utp5pRo0IUN2XRF2uBZZlKGNH+bNiHKsEV+m6p
oQrbCLFXlb0ml5Qz/RDPJgSfdOH/O2JfO18caveyxTNbdIvHba3RU647BNhrTEVQJ4zIQ7YOxLks
z0sznbMp6MisoXlWqfN18rzQZf4pJG11KsoKcl1YJnqzeWf24qmfh51ePIltF6y/T+uneWpfKi2J
kKFlu8xdybTdbp0wF1kMxlqaoWNUb/iF1jbSKi4Ijc0jnh+i2CTJ1O83rgm50tT+qa7zCKJlDo0S
MKia6KDHkWYiIPbJm8ROWMVmUErdDm3AXpU0oTagYVwxHwejb87MubNgroxoszgeEzYRyHTsDJu2
mT67WkY7ZMAFvFMAS6MrBhHFA21ZF8jQkMsPT7fFMZLuwSpsY280+ccyVMFGjPi9jOhgeoO7Na0C
MF03Ddo8ftd1w7Q+otOa0zwZ7XZponM/JNgSvZy2QvQJMETSn1YRQkP6s0mdmDx3yEwpT1lXPDrl
cnCNtgqduV6bzNPbe2N+6cNvWotRlXy8D4SHFWlg6bRP+opKYTS6deuV1Za2dluMmTzHmOANFAb3
Tq+KmxGUzg/0bZaa7TEoUgRZ3gimUrq7DhUuCcTxsSY2FmPNJ/kr8TEfm3GvZv9kkVewSdxA7d05
oiRYlifmNgbbKabgTljS15XAW6OJiBhEHazjiSlmZQ/QZjtZ/pgE9FoqSUlRDtZ9/hJjZoidSdHa
uUu+9/whHEqV7GOgjHKsnEfPmcc9smMMN4PYFLIwbkQ8B1ufvIpVntL/uEzF2fqmu2eI4QV7QTal
lixHTmyHZSDvIoYD3kCE72Q2znfV5fquWZaaMm3XrNd12A6UisTp0GzZYnd9i2IKmq2bQkfSPIqt
zs6GcLC34WZfqczKtm1bTLu8tb6OlZ3dVm39s4umRwSaLusa25JyNUaUKpPUvKW3mRd4LPInUu5K
Fivbs3oQJxszIyCybzbhYLbzYdbTMZvN4FCQbsJaWZ+8PtjEPeMYCx/tYSWxb+a5zPC5+B9EmPcs
ViraphVawDFuydBL3fViSWZpL+Nwlvawjz2cOiRPgQiO9Q3KbBtQpisPYsg+fA18m1k6Ds0ehamR
rA1znA9lGd3G7gIVmTVqa+OzR2yEFCph1ZM6OYxqzA/lpR8bLhJcprcjZK2/GhPCh3lUBfrEmXrE
jqy9HhMMHIkZkktTbtI2mLZMYy9w2/oIePOo2hQTNJqXOvLZBT7QMjji+uw+2j7d1WO083rD+/AE
cAQ+oA+BHEET2UC0RTre+ZXSpypuOn5FxW6wMuc05C2KNdHDXwMv5XqGRQ4oSiUQ78Ar7PNWl5tx
8flZKp7nyRye0mLao9Onas2RvHAf/2Ta/WW4408bRfre6faMK1drobpvnhG8BRqcML/GHzjieajF
54iMNhuLXeWY8uRO8ZE10kFWnR75JaIvqEt/VfvjMzNTux0CrLsekYAZK/Qk3fje1HMR2jLtsF3K
bh3h1sqoVdAa4VhpsvOAt3aFtbGAi1p+ej5hGUk3ZeCNFE5lX/5MIlrEmUVvG7cHh0x4QuIVtbRW
YTz54dLxeWvp6HVko/8fMLx2zRgf8EYKav+18Mpj4FETNxmAWDqBNBQO6eyQefkY1/uU0j3x5LDW
fOBoWcY75aBPkrL5bBMeGwImUOIZo8BPCmxRqr80MmaxaQtnKwlnyEwgkLglWtsAacYcGOyMSJ5o
kEkhESfppPM2YCzunsBG1ICTRX9kJXA7be2s5QLLa6cdFDpS4e7igIS19oJyuPOJMhUmxGrjcGkx
8PkSNMPl6OZvbZTvyVlQJnbfXDNUKjdgCIIhvydDTqzwcr95F5twYXp7fyZaIWHn9uDFyMaJ9qn3
4ZqXX1pZ9fiEo7Op+x9eauaHNhxrHG1GNNOsRO1dMEbzXb4j9HQbmXrnSHDTmclioQd4iHDFluuS
Og2w30f8EmX9Oa/rbd2LxyBAMWmMUb2vDYIn/M7dOobk6kN6RmgMOS5ecuiA9iT04OL3NQkxJkit
mS+hp317tZBFiOAvQGfcLluXcTKbdHRAMBguGHb1UkMb4ozzpuVYxD/6NtZYhqudVU/+xU530R6a
xd6lT7Xz0t3nCXykxAVaKI9rVo4PgzU9F+kSPwT+8MBLoxJmogwEXvvGvh8/kwGzjbCHsTOTqxTt
8AsUazOHrMwnuFEfLypchlmcTDPKd1XLItGZ6aGZB7x65fZiZLyXuL2BevTKkP07xkJMqFmchIMD
i1eTTbKynPZtTMDLM0SOtHEVCUKqa0I1ghdEDVlNskICh3GA2hB/NGTC2mBqEur5nnY0+ZJKD0VX
w5yHnsvUHMj3yYXzwnIwV0tHq2GKsLYpJonYQElg7VzdeshF2CWilMLBbbgw0rTHuj8+qiR2yA8y
H6uaRv0yi9Ko2h2yccSt+dRuUz5Kjl1o30bMnS/nhcVTPzYycoAfEa+68/QmtcXACTrMF2MwvRvs
oSmKxGbZeUz4Oy+wAEuKzY/xa/U210t7yH1YhQRHKVrUKPqVtfdvmb7+eYjbXwIx/qUv7P/GMAyL
+L1/HfV2aPOP/3j6KMh7C/MfxV88X/blqT8+roFuzm++5ZJg6XOre8LHF/0P05dhOQRj2ISXWWS2
iQB313+6vgz5m4fdywlk4NIg27ZHaMY/kjEc8zfim8gZJC/AvVjC/g3fl//XFEDPtX1MMKC9lh9g
TBN/D15b2DZT0v6Ptu3QPZn6SXtVP28iO7JvGP5j4+xGS6IDCL/r4fUBmSk5r67HoFTP7ZgSlSG7
rtnRisRnHUe/HqxrwXkFuSG/XsvDNLqlFAVNDczPUiKU9+Oxu5d+nYXLUOhH2AIozM5Ln6khR7RA
efq6RCjyJNby98GssIkIt/ra1Mu3pB7nb3Vs3I+NF30v7Hkf1S4pT2WGHihuEbcCrtk5uCa6+5+5
61zSI6DlbDs2fpimuplLf/oc+v5N1l3x4Y1A0HnZJV+qBqdM32JNywrvY6I7e8Dymaznqieviq6W
LSS1Hkm0qs6kTciH9PLP0m2cvmofrue3VCE3lJw316PrSSKPvb3reQx4a1z56zTdWqiDKUY3v17W
tFSyHi9vc31K7s7rP12kv5sz/5ztZ5t//4NfrkOSGC45LSYuv7/PZ7FFLYhOSI++7Ze3XkQOAtE+
r3FE8TsTqnXs8kzdU7xW61S32ffoIesc/1O5YDbLoJ079OvzMcvYf4hNa19lrZ6vJ9aZSdqZHl7H
RAHbBmI5iiZnKnPZoQ0rA/dz/mn1MvuOLb5E8urn96lh6CM13rzNzSp4YVzg6/WMPEofML8Zr9gW
6GkiHEXtmFR3duCjPqRE+vQXgGlffUdtj/resud74WfBwWBu0jYggOyl1OLL9WN1k3tbeePwpl1Y
fkHVfIqxfN9OI9VwI4X1ran/8QXmaCVVFz+YczQfuJZS1uQses4z+e36btEgzkM1URlhvQhxgpqn
LraHWwJ3jfXCCNJvCtnP9SsskrJAkZH3kDW6OgQap0ftL8Oz0xk/rmcMljgWnRjenbRsQoAD45Sn
vbodhzrftNwWL6Yoql0H50Qq5HKOW7Wcm7hbztXlnz8Or/+7nqKDH57I+tP1rD9+fP2fAuzsV9fT
hD3d55VV73//mSsuj1z/vT6zXaifzMB2wr+9xj973Wwa8G1YSOP+OPnPr3v9qT8iP2YnQrl5fZtf
J/zte8yzgRe9CFBU/tev+8dbX/8nqzY+99H+jx8nifMFJk6tkAh4R5GN8B91dCsv//izEdxeD61E
30Wu6o5WlbtIsi4PNAYGvy4gx+RvJ3s4qk5uoX4/+ddTlih7JKg+Pv7xotenVXEcw0tn8eb6RtdH
rw84dmedMiumQPzHp/jjfap2ehlmZAh//Oj69CIxy9DMYMuuD/zxkp0S6iy7jIr4L1/s+uKFlX5Z
3LQ4jNPi/Nrh2Z7/RSiofYm2/SM23APedNhsLtuRY7s2exaP/ym81/bsOYMNQcGVQLhlRJJBFfUq
g3GTDmrKQVN1M17iDACZ//7fsus4jgg9cIyW9j01y1tFRtkWgAq7nYy9M74e299en3g9O0pRNZHe
6G9/vcX1h1pFmG5N/hY6Hu860UEIjWb+4psmyhvCL86pV+Qvqd1h6xD5eLw+Ci6XoS+J2/1yOZkg
SOR2Zjlur4c29rQdw1WDzfWw8fPqoD0YkevhLPzxBMg8ra6vHLGO35az+eV6xK0k7420OlyPPLMN
nlr/JV8Ke4QtBvpbAv10fYz8wrO1aE0gAZ/PH8fvNYzszfVomNCUm/EQow/nQecCj7OBeDQOHI54
ycK0GMnvVGNyu2RGeW4ceiJ0Mc9yEf7zUGFRBoR9vP4oiJyvgSzsm+tjZtyD7Tp5fLweiiRXoQoY
Gng9V10Y9FIB7V4Pp8yDJo/YmQCcg2cjMV1CLeXj9alN4VRPg0GTXizmQCwWEUN2YD5cH/S0+TkN
S3NzfR2Ct0p2RuDDX59Bgh6mFizn9XBY8mjHzVZvwKSD56BvihNyBQgSshLC/36b45X/drVS1PAp
TA8G2CQY978kWTMROpADSa8Wlf3KGOpyUyvW38Ef9A0OsG/XIz8W2XM/r64H5eXxUoi3uaucm19n
y9JYD/FQ7K8P4mFyd8F/vhbNkL6ZdPMN7nN4Dsw6e07slShkhK/5H6/DZBeU4e23yNHDIS+qYucs
xkgxXf0EWym+Yw0/kF4l383aV2Exyfbc28t4IwsxEJvXDF/jmOLocipNe73SAaElRK2me7O2p/00
oWLxfE1q6OUUt6jZD5f2gz0Ux5895rdDFeP79JYhHEe3PdYZWeR14EGtzGXwCf98cgjVeO9i1woN
p6lPek7TO8gJAK5mGD8Jhgoa1/8sB2w0gFALXKwjj2aOaBLHT/OWO+3teHmtVjef1D3Ws++Idpcg
/DhYcURUR7nMv15DZcNm9u3+KymX8EMXeLO7+EpivrVJpulKtl1F8DiWNIrK9+tRMnfjfepWJxvl
F7fQ4j56ywJLx5EVLOXLQz/75v+xFIv/z9oe57/NuHj8Uf3P//EtTz8vKdf5f6zLIi7/HAh4efav
xsciyVoEDh0PwX+X9oaW6PewC+s3y3Z9wi58adL/XIY3/B52IX4jbZq/c2DaVmBZns2T/tH1kC/o
MAuMW5k2heCLf6/voWb4ywJxiXyTTCE06aEcCmFQmr9uZ41qijJvqu1ME74Wy1LoEfUwooxziSTm
lJhyIP0+n3CwxOWOSXdIod1oVvETXn50z6lVty2JTcBIEHQznsFoZpERlQXhsBiTG2yMjLSPs+91
SLgZ7URFp2wpbhNq3dhYxg977PSxdoV0tkM6td+MyaewhutLsuxJzcS1hoYv0bO0Zcqrr6JIdPHN
qDPwLwgF19kXJP64a8KzPeLe4tlgkU+yFj2/NgyAsDYXoUMQj0PiVLp8wYXYFVjNYliWhcAgGMO4
qXwiHoy4wr9KSPdG9Eplj3bvUB9CFpIgqrxI6V0aTym2F8t2FuS7cYtEWFjRWfUM2m3WbgnLi5ts
aUqAFc9FWApEMh6aRo8pg75KNYcYafmVFnmtnYdmJmd7X49yCY6KqCFIwMQqKkji2veUeiQquPMe
7XxI63gdmQ0SsFgVwniJl7kRW8dxs/w095iynqAJpf1DKVmXqItFm40EqiWGbSE2pIzCzTjJMboV
aBOajcQpTfxib4sZGT/XHwobdxmAPnHZNtp4H6ylqk5Ug6bRrhI5NhbaMayv2JcST7gJ1h1c+OO0
aojMz1BpOn2KWk0vJJiikGnnGnNm2mO1DguzHrBK+cuUIf3InWbCgt4Ng1veuo3G3+LPo8zeTQ91
1b4wi2IMEU7Hy7OiIe8+MwEHi3xGZzlOcd4hrh7izEcuRtTFENjrOiJe+5OAwkZ/+tpruo9gMk0X
IXgS1J/En7X6Jhvranny6KKzkgC8ORKEC8LIHt1Y5T0GQdNovgzwRyp0VJ+hu6Hy0k9Z5ap81zSz
Q0Lx7NmH3o7jfdqa40Xdkg3yWHdKpftomdpoZfs5Lp6kvLCVok+j9rw0iWeGWhBQeZiJD6PHDXrl
Ib4q5vKsjaUV35kwYSefY+LHJAoPEAvQ6kEyo8jMen2iyVfZzZQYiME9hq4lh7wdEn00Re/7Bx8R
ULGbsRDC9Jpl448hGIFFeUHAG8RY1RJ3aDPCcwnFmGQgfr3sYvO+LhLjIhAgkTCB0WLKEaTOwI6e
MwSnMlIgA9n5OLiF05sSH6V0Z3FwmpiIaxji2EVd7TY9ClWFEi3Lq8h+Tv2islCPoO0hqishVols
sMprrHvti3zhKryEgXYk7sUrAYlsh1PUFudxWMAlE2P0qFC9Uq2aMVtem5b4xXCQcoTGFDVarzmq
8eJFC0oVxs12JHiUZfZd25Jbhox1ckJ1PyzvUWFZ39LeHJ5jgwYfGf8SHT2y5yyyFhe727UuIINr
j3b74Qd+rXZq8TqIYJkgIiMiIq6K57jPPbGLe0qkk4OkpXsNmqgjNMeDwl6ZEAzDPak52odWy3JW
HLLFwOabrGielXLQIgWQFISjEI3FUuF6ygmVMdhIeiflVQdmSsEe5hbj1mFqI4EMnWRLSJggkPsy
inILT09fyBtr7AosRj2G91XpKSnwhWkf/VRiFt570WQuGYVE/pZ03Rdaye66rNn23hz5Bz0l5lsZ
9e7PWnp62hIg2E5nuLEBVZ9ISVpfUr+03iwduMu+HOfRQfLg+yOmTRLzSP2Hzb4R5JggtvIIVcDr
l3YiuuFdhRVSwCaksrsMvl0RUpMlDBaWqMiw9FnLuE7zcUqJq0jzaXzijzTrA/F8yHolyzU1kcLz
jU/aZqnRhBflp8SJMQb5MQKaVTAPCeMWbLs7LnVL3rwqcR8zerNxEZKqcUS2hy6vQCPXl2UAus7w
+kNaxAsNVN6P7avR6Q7LUU/ZGpLTgfdwMYohIKtEV95NPNiRt+kj00ZIQhrrszOxTYRj0vPJ54UB
UcQ/TChf69Qt5x1gfT78cOHr2YEaL6NPUaXb7QtmeaFwM8as+mDLk+OdVrY3nx3BRb32dOr4pF9a
pAnY5NlbsHIzX9qwnRzLR1V4Px2rG73QW9KAUCE79puKiwJFzgmdsyQS0R66rnz1RG9jmeyduX8d
GkOZ9wZCSmxHDQKCG5cRStnOrLFn3jgL2ueTlRcxLBjDcDCLRqM+KRYm65AohtcfhWFlsIs9bcNz
H5CCAglU8ssTLoE268ZWRr9jQWDittvWZoLsTeWkg7IsdafSKpEt+EuUZMGa+NB4JmKy7uhkp4qt
ceUb5Pqtc8dCrmT61cT96lQoVBDtqvSY5Q4GOyUyez7UQ9CQ21QmU3M7zKlf3/Su5FE3lX17Y+VO
1chVJ5R86XWXIkQcCQYYjSmJQ103lghjwduEVmsQiBFZRpMeiP2EdJ0itNQHwordFnSJsSLwDEaA
Vs+xWHDHued6s8nerG74nTOPuWNSZrmD6EeWZ05LNx6bGOX0xjJhW1+DVhlpaOEWwJ7vWmNV3whD
+/P6MpIuJ9AwH+x8wyAWlE+bGUw2AwKit9ekG7Erbsa5crybGUQsWcVmMNzkxA9XWOig0H6fR/hv
MQ//r+VsB4D5/5pZ2PUf3z/yvvrx58L68pTfGQXP+o0hu44FYSAFKK1FZfursjZ4yDcDCavAJv7X
qG0i5qh0eRYIjnfhFnjW76W15f5GGKBJVoRje64lmB/5bzAKF67jTziRL3xJiQ5U5PAZYRUucd9/
xomI6R9jS8QdxpVVtCPGNRTlpjum90Wovuq3P/1q/ime/V/fTVLBCzoN34YT+du7pcpMc8v2kYnt
uvN89I7+Gh5/3++STbruN9DRJ2yGZ9jOU7VT/xs03brMSvoDE7t+V2lJ1xcWfwu+8WWszZ8wsSEz
a7fvonaD7i7s7i0MtdmhfW527v1//z2J8f2nbxXYnvRQJcML/fWtGKHYMGUlaDfM98QKhJaLmA28
DW8pAaWQ3zvEolujt3d5ilge7Fq7TJ4m7qmyyRdKDkT3umN9SGIbAdj0I0kqQu/sy2YREU4UqPca
C4MwiTbO7QPqEkz9xDuUFsIGYG/tpiisfjiXpA/RIuk95eipK+dMFuqqnn+KyKOafEP0gJNzRpvD
yB/Sa04tgIircSuqcjWVj237mpT1uqfIRdDGFmpbZ4L8VukAh4rdwkMJreFEl+DZIbgjRg7OWJl1
Yt3hIhgTbx3UJ0GjZjKWpMckOOHlGIYfNbEP7q2P4JUyg/X4p0redVz9L87ObLlxZMuyXwQzzMMr
AYKzKFEhKaQXWGjCPM/4+lqIausrMdhiVb+lZWSGE4DD4X7O3ms7Ps63Ov6jIok1kE3HubkWA9pC
OJPTcm/1L63P1rTHFyuCXYp+VUK7rOWPBIdqwhqqhw8AXrHbP4hhuSxHzAm+eFT9NwtWWIOaDYmw
NOC00Rayt1IHGLTEw1TmfYPwoXoqvNHpIcJwPrGj/KWL7saIjjFIPdwU1rijLbEMfY5iaMZHvhpj
vCuwW8qCv7b8+x4mStOGblViRpZUR/KbZ7a0my4/pLSPW++uHX6jwW3T54TznD+fA8eNHporv6v2
gV+As9uLJSTH9DNU36Hr5smLpRn0tSEctqT/QI+Q3uMpP6rlllKWK/UIrnA7CmyqG9GwtRTxo/fh
5aobWSiiqO8aAJdiH01r/z7kBka6Z0FaWeleS7daeHNlys8z+t+X6z8z/uzVVgd4G2h3yLZwkU4t
pzWGbByxf0pX2GDbdtUb3zWvvNHy97rh/3mjLUXEn6RS6Nbn1e3LGx0GiWwNOFIcqAT9sj5Ju+Kp
XcWrLnEW0havhh0tsUa7hY0OdKEtRDteWBvt/edrv/gzZMXQDYuFGenl2duO/i32inkR9f80G2mN
MsPNl9mmvkkcHNY2vbrbcq/YEEw27ElXvh07vmMuf/4V0qUnIHOY1mDHsAc3z24G8onRAOfF4orb
Z2KGpT4nXwEvMtRFYME22G805iFyC7yTYNNFBdZhY8DTf7ciI/3votz/swcxl3/+mRFff89c0/ny
cBIsGwat6BrpKmiFqMYuLS+G1n81pl2GkVOMUdtUDwFWkXZUwev9kmgmALM7hTV8/D7zVtnQbVTk
Qs+1kjxoAtF6P98zWbqwUFswXOfPs6rxPT37JuRiUOtiNltt1GJVIRNqLPwS3meUPDQeqUQDXhFe
wbrwUQa+iYZnqzkGKE/dhs1eSl/LoIc2KC4pUqNrMtnrf5gtK6osEkiUVY+S/jkFb9NYYqR/qAB8
TUO/kab4aMrFE2hjTMTmkvZRywIatRErrbKtJnUJyo3aTOIYPfE/ccvqhfbUeIEY+mRqyD5Hsd61
o7SG+gWVgf6AMq4bDUw5rmnQqdBvmlXkJY8cHN/DUAY/j6Fd3nXdVvBosatTfvJq9agDcKr7hIvS
980kwbhA5T4a27H+UHsTjhkq4wSPCxg6k3QZ4m4pKRi2JLHvz+qtrENvEgA8sfVsIAZSyQErWR7l
WNohNUQ4zzqJDqbCseePCJERBioT9gxYGfJOUwApT7+Jg1/mDbrYmzCMjjCaHKm7YTHdtfGjX76P
0a4s3iNl3XrsE1gp++Qx7XJHJ2QKtBh5D5BYRhoT8l6vPmJk+oq4JdQHSPmNLLynNA+U9/nMJ9R/
+mQlYqNMh1+golscAoOPCpOL8KLbnLMjVkEUj9i3W4wPmYkHAOOfBRqn0XZ+q7qsQ8iKLccAaASl
n4UX3Iz6MTG8KaqWLXq1awnBwcN3JbbpWjBAhcTCWqd5JWufFceQerBcJE2LoHnLleqEiDEGcARx
YBiPncd3IMUv45uSowjIUgfrmARmv5kioSKDtnCYzPSfyR9JfDi4ebYOm/AFs+Imqomfi09B7v8a
5H6RzPfgtjBvxVz60/s7zvQ2GSEuLRTAQSgNU6IY2uZGDbq3OvPWsNlWENMW9Co2lL3Q/D0a3Fy6
E7Y0VtiIaizE0jbn1P/zK/jvqjVHzcyiGaISISqffTcasR2FsU9bZ2ZW+p6wniBn5Ml0+nkYCs7n
q9H3cc5iEvOmBz9fM4668tc1ltVFfyhPCGMzBx6QjYSPqb4qYcHb2idgEUdjla4l+ot2+ipf+Vpe
/jFs7QG6Uc8Wzy46ziXSLUp+TFYcQ+sxMHdRd/j5gi/sdrlgdtkgqmUCdebYyq/LbzgMviDqjJGb
N0QB2FryDKAQOR7KTlazAdCoZj4IxpU9/lk2JAcKegEqG3xJZYOvnUuUNKiroIcR1gvAkIfmPuRO
UzKzg5zLVNj16E4qP1y51n8/Nd8G/XsvvnxqxCIWfb+CJ4hF15FtJN532Vp0qUQdgtWVseZn832j
w1gaHQ3CkOZDxPxsv4yVyHUkavPHvnOFNx06SPhAQtlKeBhdxa5s4TlYjddPFPP0/HfUuZGiaKJI
jMr3UQ2LTq0V5kDgbJBDa+ACD/4yfAhtZTUsq4W+lnfBNjlcOzNd+Ihbc1apBb2cB0uh7Pu4npfH
EUlJhHVAzqK0Ycv9AyLiUvOhxB0L6U+gqYgEhFMj9Cjmva2cV1tPAGhEET6Fk0sq3Z2e4I8NrfUI
OrvMr2Swn6HQ500g2auSLvEiqbpmGmcPpJPG0Bcsbg3aeyzii/4jcq3lsO2WogMV0EEn7BpOfoyu
zIRLM12RLaQ1LFwW//T91qhyrwqa7DXsn3JXDXIYPtOq1eV9CR+TjfKqKTzXqoIru80LWxYeBCWD
WRlGU2zu4n2dgKqltByvpxZb8aKR6B7ZzSbdpg/SjabtlE9lWVydfv/us78POf/5lzmfpWoYFy2x
czGKMO+pl5orm8WrF3X2EHtFaZvOx2vU/da37Sq8I0tqYR5ll4TEg+9ci1O+uDoarLwooyRdkWa6
/9crEgbmO2J6VIArk/HiVetCx7fldb3+eb2Yf/j5i/tloPMXN6HVDiuWW6eNeBBAd7Wdxa77fxWQ
/t/vwJdR5nrR18sx6Hh21Rh2HPIfI7IsyPK7slWeC1X/XoiJht1ExirLf0seX+ZAm1E69/KRiPpD
uwzX5YrQRBBStmQry34tXx3v3525JRlfxjubc0kgYQepuXG9DTvn1K7Sg7qg5bjRbFqptvL/MwO/
jnc2AzOUmBX1qc7B67IEpbtudtPNtFXdagWB2NGvbAEuLlumQeWNl3XWvJwtH54is8ePpdZpnP7z
JXmnyO2Yt+wnAfg4eKHsZIuj6OFaevN5XvTf5fLLuNpZonhkVjpWZYxFULup2Sxwb2zTVYPHfCHZ
wTp1s8P0/PM7cGn5+Drk2ckUGyy1+oFHKZc16AkTi4qx+XmIi9Pz6xhnb8BUWNQHarV1sGssDZeT
N+XsA4dhN3dj/Dinn8f7u0Ccv9dfxztbhaNWpHs4Mh6Zxffg3jjzx8sOA7q/ogODHaM+mE7tsJu0
KeJlS3Gfut6yv/PsdfRRXllkLpRxCR78z2TSzx5qI2qFnvVD61iYTLP6RTXvc8BPJkkKo/QYyL/T
uFuQEbYIqNv9fCcuLt1fxz57uloa+yZuc1a4BZhNW3HKlXkLTsoWVuZuXCvXnvSlhcFiySb8RFcU
Qzl7UaMhz1tarLUzvE1uc8to3GfvqG3nugo2wGvX92/Z2OLz/p/xzjbr5IZB86n5VPg3c2WrW1NE
W2Xb/8FH6dIS+3Wks48SjgRZpHHdOMm+2Gjrbk2sgWutSB6iXnTtuub15XwC030wTQODo0wn4fsn
wxvTuClFbmPnVhuFWnjvCqtqdW2XdOH7J7M/kgyaGH9Vqd+HiXxBryeNWKuJSlSVf4ytuM7ScP+/
n4Syaqg4d9iIabC6vw9TRQZqkZwXgGIFHOl1aed2+/zfXyd5hy7m2qy4cF0qzRf6COw+ESSdrTcq
QhE961jTwsdmT/qxnbm4m+3xKG3nL2J6/B9U+C7Mj29jns1EhSjqHjtd54hCuu96bxkoEMWUTTx+
pGBF8WWA3HyBs2UTlQoVILmy4712zWc3mc55yj6Xm6x74LseiJeBPn688iT/vUhzXqqRo2mKrqjG
PG+/7DMSFAFJb9RU5CAsS460mJ6okDjWKneD7dWv8L+LybfRzLOFs86EXMJPTJFyE66pzj0pJ6F1
Ae0vid0DG3G4VrP+97VjQFNS2K1J5JWfl6yHbBwNUSUDeq5DEDO6VlbzFqO98kW4cHAzMXAiAZct
ZieytO+3MQV0ZpaZXDvl3+9htTHArd22j5ITLv2HYUeOJH2HRbopTh1Zz6dgaTg/P8l5hPMFZo6o
4mBm0uA832JHUqbmqua3DoflXTe9K+mmxhEkBeOqMT9+HuvSDuPrWOb3qyXhlVybeSyQPMRcA8u8
/XmAC1OfMg1HTVFUWGPOD5lhavl5TTgE7gneLNLsuzYkHLxc/DwMwsp/7xpLCk0udr8smOfnBUHN
R7kWaZ5Q94YjTaA8VeC4THCJks2gfyghhKA+X6Nj39bm3aC9ernw0UGtrTNIPqT29uowi1buRWq+
WYmzpaEdkqntwiBuRoVpqE2IcMwXsFx5cSO2L6J5b4Kfk3HPhwVQJXD6wnSqIN9KKAD68D4GRkRG
LvbTY0nJUL1r6J4B3oEYD4i+owHY222pOxOyRzn4FSdPOvixbMAkK8E/GqS7ZBAfm3g8+HF6Syov
1XaQnbK2RkBcwm4BMRYR5jRFLvVuknhSoC+AEKiieyeronPSRNugmoWIi4nzrt5bt4kiu6E2bg29
XnnyS91ptjRRjhmHl9S3cDP5dq+9DCJrR6DtKtAIpMIjvYCPFcULoRScJhY2UhLdNCkpl7DI8AMs
ylk4qkyxbakFifa6XWvhUecvILNiR3Cu3QmfnvE7EKSNTr1ysH55gbIyoeJMrLZDn0Bsf6mT5LaO
9IUmR5SBhfZ9TqEwPXqvlFk2CMC2CT8hkpGYCTgWso96fMt5wqNWP096vPMD48NIyGoF5rBoS3CD
AsQIC0SFiadWf4PFiJRVVe1ABoupxpAi211S7FLjF1dOxNWSHBW71KiEkxpVeXYavifRCNkfm4YR
2z62kApXvT167baZ+n1veKjAAa1W+6n9TKdbFStGBAwKESkyHMXpVOVRD4SdNzwrQ0YignGIIIiT
N72rxA9f01ZRb610pIO5B1J99IT7VDFB8VfeRiJiQOmGPdmepCz8HiUJzMc6xG0PMdOvAZOifPqt
5cIbQLWt3LyMgMZNMXUHUdrAqDQLzTVH9Vin08YExK+bQOmJehiHHbjQleZhkNZnMIfmVFGwgt0o
ThqV+HUBYbZWTySwLKzoyexRGhU1RPFDAG5WtzQHC+SxVWB+iveK9dwqfy8EoaYdePIWyMZC1x/m
tgWWr1XZkpysG0xc5UZA6idUsDcDaV+18dZEBybDPhWbYdXXZIA18o1oTbdlKz0q3YNkSHdpmH54
KDaxuzgJFOOeMBvf/6wmHAgQ2BNN2gzF4KQp+NQEelBbnvL8KAXVMarZ2lpYOQbIqWQkJV6O+vA9
DoZFA29azCjLkWYlDa2bTEcPa7g43rTxdF9B7RE69ZfsPzV6S+OPDLwmoUDV2YUarMLKwG9MDmkK
+dlXnwLjSJQsnRTEvVjG4QI4wgBXW/cUTNG3HYCNtgFdEUKlKptftTKDFJSl1CZuBN5KTOVtL6du
BYYfVMM0fBTVb028F8t8V5gkETCFddhnqigCPSxR0sGklZ7LGlgUwsMZchpBsIBZYxv6ifhZl4ru
2sv2Pv0QvEyQt2lYZvThO0ioj3GsY9h7aYql3p/Gqtj7wJTy2eXuUwIGTa+QEUTHRQEqJanVihTW
XRG8TOadKr0P+jHl6eYenIBe3dd09BP/jyLw5ldot0yWUvzZkYERKnutR5CGSPMkrOxY0Uq4/jpR
1K3C7dReO0ndNB74/27YlPprwSLZ+r+q6K7InpSMGA7yZGTps1O7jVLcj3TacLYiDoQqJoKqMI01
AJI+R0INCSJu7UB5UcZ3ZMcQFp7C+gXzIKTzT9B5kX9Ip3GZ1KepKG3Dv7UgVsXKbioJLQmNjc67
R47JAOpH6eFrkrfY8Ws8XO6Q/9aaqG3KtnSaQHUL+odRZtzorJGZ7rtFqThCrm0rYH0iC2YBglQj
MQK2B2pz66aO/DuLqOVCfSNrmEBY3r9gPXPTEuXBg69A+NSuhnIMSvZBJrAn6v4Gj7si1zFrMpT0
fcIE0oDtVZsn1mDHKDPwfxn49QowUrOt0pkPAc6qYPUAEe9RziUVmW+I5wzDHiPwrQyuOqruuw4k
oaod/SpwReXe8n8PLJ2S9RwY6sLsq3WvVa9kWNs6ibHEgPEX9uFbDc5fYV0hgx0+IFoYDcmMkSz5
3mOy6ptFpqlO1/2BqIhk5sHKdkMnbAugKwUiCh3gTAKlDmTlgeVsKwztu6+op94H8iED284ngQ4s
2JAsOcYynF0+tfdyJAPiKlewG4EYIAdUQaWrf0yYocamCXHU0WxVFdHWjZcIWKBfxnurmbZjqLo1
uINgpCLpP0MbWKLmm9T2gG4YNU0LubUneUY1fynFHYxZ8o8Xii6vYr1azR8xHO8bIXxQxX1kYhje
cTYHk3ySzTWQ1kVcdW+x0S8T6F5R94vj9IIP5tJHLa9Nv/2eYAgmosaahvoQ6DrLYS4t6wDAFYDF
4uh3xiFBzCKnK9EAHzG+yrR3CFV2AkUDPFiDmmHJNxMWkuEQw370y8722+coh/M6kfKGhtKMMTLE
wLML+ON/Y/64ZY+Wj0yj21nDu0ruaJ/Hq/n2wCsktI/WepGQyZO4qRfvpnpc8zG181Re+oCqW88N
wo2ahc9CuG3LJ0A1i0HdGeltWW0HaN1ivq6TzvUiYTOTTHOAE4N6CrQbsf7VEsOL9BLe1pNh1YRf
kL9RIAKW1hi2Z+3ONL2ikXak9K0CnqxPjznA6Ro6JH3fFk+cjASpRf6vo8oWnnPpo57uCz6y3Dyg
9BCBPApCwqK10D+VATIDEP6s5vnKINbJrN0u/hD7AP0AX+z0lg3PjKBazGlR6gD0g3Q8LfcfCAmz
p8lfRmDd+sDDWn/jTy8ZNBZjgiqtPprTqRy2prLPSZ5Czn9oIKPoIIBDS70hLnIFe8euxsGZqa21
SsvTArNr1qvYAwFQ7gs0IaiuiEf6CNt+Yxp3IwMkgb4RUN9HCUSu4pNsLaBO/AK9sgsiIQxSOuq8
WBW5t6hJyEYtvDSttTS85MmDQX0sTv0VnddFWVdPis9SDJg9NFvbTO6l8FHoDXBGw2QrKQzlwluq
JkCvqlgLRP55UFoiI9sYypOqQWwFjuN7L00rwyir9l5LNJCpLLqe6MHnsLtRi2dQ406BlGIC7id4
0Z3BkWAA6d9W6MmHAxQ/JxNfOvk+9H9rIWRxKV2mgDFDEdU/udfdDD2PZLZibzEOFc86wAhdAjRf
KgbH3h468IjNF2fF2B4EUWBnUbMbrjaeFrvT33e6dvNAXerGzh9PzB01ZANOWEwV/6lZsS0ebICq
rRifLFbKUAp3dY7YQCkOTQQoSiXaiukqd0QDIVCP0SwR6ZCMItuCCDgNTdQM6FkMSau6rWLZRaZv
U/3fjdFzHktsB99CT9zDDPgjWr0bKKe0nNySANSZOzy0RB1FEFHNz5/PLZf6KbImShq9UTRQ5vlh
D2KtDvdIh+TJOTo7pjZb6DudE3t+pdMhzUe5s2Plt5HOjnoG+YWtDKSHQm96A/V+S2rZRlzWdnIM
HPGdf79h6QEE5LvXauf/nt3Jd+M4ix/NkJH1npXMWkxCQZ8Zc+u3ouXWrXu33uDWuHJ2v3Bw/jbM
WecDa4UndghCHT3jvWASo83iU6awIUcTf+XEeakfgK2PTrYBoElBKPD96DyUg9IgV537Af0yes6c
8pA9JX9IflzELrumqxWQS50PmcRSlV6SjPLDOhtRGAw5N0u+8IOb3jSANO36JlzyUZ4bLvCZ/sS3
8KZeaqqf/pWrlf+t91hU7XSd/YrBMmWcl0XiIaox681Xm20GkiJKe9rpm7lo7T2rGyzev1WXSv2N
eSB5ykE/sLxWEb0wi7jNBhwV+vg0fuYC2JcCV9a3k0+OaOsg0VnXq4ZZFKyvF17PEAB/e4KKbtHv
mfvT+j8VoE7HhhNoXGrl6Kv5UltemPZmroxik7b9W3Nj2WTV/AJ7eJB3vnu1RnqhlvHtF5y9qtrk
iXgG+QXqSnKhDqzMTbwRttev9VIP4ttIZ0XDHAcV5TZGmrs/5la3p7VOD8JYyU738T+o1F8oB30d
728V58szjBpK515E719cpTfhrrSHxcawl8Khd4hPWuIRWv68wP6t+5wte99GPOuyNChcsJey7HkP
nUOukh0utRuWWmfaczLdajedbS6Qzj2FB2Dfju6SLLENjwZ3pNpDsa03+q55yOxrD/mC+NWiCYMn
l2aCQm/47IdRDxP7QuHWz9obf104MN9uG3dyyZBeQbTeVUtipZ14VSxlN1vOXQZ5fe2dujgBvv6K
s5eKnYgsAr7m9hzGpbQnT8oWj5PtLTia0i2+dtV/fRHnjwNDh8YywlcPj873l3hCGakWIo8j2JOh
sBYfC3ces+4X3RbEHQm5dvKS2NPVNvWlmfd14LOZLqVays5/Hri/16VNNG2AI0ECfE7iXxYU61Ch
bywcwYqlPYdOZKvgZBXF/Xk6Xrv+c8VVkUuC7Cn8jJFFDJju9Oq9B5/ZjewUKzIy9qlTHJKH8XRl
2Pm2/nDb//ZBv7x3XQv9sZwYFizfH8Akbr8s3OCe5OCNZHMqdwi9u0H04177Jl++YCRtNHuAVVAC
/v7Ao9wXi2H+cET70Yay6Wb32CAEu3b5jj2SGbYLXcDy14QqF/YCFJtR3+C8R9r9j5yuzQM5GlDx
mej8ARo6Caf/BFByHZMqhCH65xt8cXb9Z7jzx9oiK8KlwaY5Gh8bGFmcV33itn8e5EKxHrG8rFmK
hnPG/Es5+/IQywyLNngv/D4m21KLba3y5+cRLl6GQbqLwudPM6T5z7+MUPdZag4qIxC92QahU1Du
6cll+3kUSZzXtvPpCDNBZkuhWUDezsbpRfKQxTSC+ji4Zr8P+5BDQL/Eg1EM8mbM4A9nhl0krzXY
Q+HY4OHF7LMoij+J8OYH3rJS72P4n5lwqiAzQdiwgwIoP9oFkLCrQoLXwmP2Lbw8hl1yKM3ihz7W
7dhMSZr8MHtlY9aPXSouZaTLZlavOqOh6JHdyhbxUCHBceZdHL20HFXIaV8aUGoHElGBrnuT6hha
YZsgxTvOq8ExliaCRodgr7HL7KlTyRRnE+BuxssIT7YOHhuyqxLpYRTKnRkEO6Oj8iIV4MoLp0pp
UShQGaaPcsBoOD2OGXGj9WPfP4KJI0d8WOj4ubWRem1eU6CDRSQRxitT37UM8v2o2ZR1doPEnWxa
ktFRvI8JKSbt4M7pQ1VK30gh/aiuOB7Vm5ET88/P89Ks+fo0z9qrXRh3cmchXZVJUqRmMhi/LQr1
Pw8iXxwFJ6CG4hl/mHa2kLRdSaKB3LEp4hmmeKb1alp2XbZTa2+j19bTUGa7dHoZ0zcZUrh+aIBv
t+Zvw0j+eJ2KZp2jpii27hi/DpCXg7RaqWCMSCFa6KP05FGN+fkn/zVB/DPNv/zkswOJnGiVrvko
IEbpmZdgTcl4GRM34XNU6G74xuQkycfD7USOb58ay6DTHV0RlgWOqLzjU8AhxtPT1egny59/2qW9
tGlS6ZnXRpSxZzczhFUTGmB0nZSsBZNwubDJqbuvI+rDc5OloAcFB2H786iXFrCvo57dj2pCum0I
tNswk1EURjMevf88wsX9zNchzlYWjZCkqc4IuZ5VWuMfbe1xNqFqs9FddXd9P3Ptis6mfgOPIw5y
hc95d/LDXZK9/nw9157T2bHLa0nc0Xz+/miAbtu/TVQbC59+2+z56wYn1N5UYCo/D2qo88/+d+L+
3+nx9yT65TtQiZE1CQW68M7YgC+ngodoWyAZiIIM3A1sUnPwW6BtBE0idJy0vSBzNKqheGbfvTbd
N2SfVcnAmvuZqXRQLBLmpR4PyliuVa1dSmFF8g8BgvVDln5Gw51eVfdyoO7badxE7S8JKw98YFKm
3wGdORWRpNmg2wUpwNgrFvTt7YL8St6tBd+XPYnQFVmoSYYb37Nmm/bKy729JZ10ioIB9dhx6D4C
VdmVySc084Y4wnhJSWYVUPDszSd/NOysxG0X43cJaBmQBWgWnz3rLFaa0OvvRk10IF9SeeK/tDw0
2h7wh5NWz+kPBBxn+qqDaqGXDUUpoMCJ3902JdkUmXRIesWWNMGF/76yWkiRdU6vUax+K8MALSHY
VZN5GE3ztlaa1Ugo2pCMtDTCm8gjDkZRSfgu2JNH3msA7D9NC6dXqk1+MpWUWLgU81VqbZMyewhp
pBYV6RUy/x9eo6RIHpXeOFj+sMqIL2o1qAowALO2hARSraOq2uaWxPiU9MmvJ2nCgVpEPJwJ4cVM
sEjl90l3M4hUEGPVISYnse5EbbAD8gNhLCwF2VioLK4iRRa/ot0UEoalk+ABTj6lgeindtYASBdX
Yvhba0YXMpejYZPXA/NpKIS91ZL27JHwFozH7M1QFgqNic7WMmp+dPkE2aI33buqJThdE3IluNuy
6USoBNGCy2LQF+IoLY3wl5x3H1nSHqowWJNZcBs28S18HRd3zkYSmp2K858IKCh5jT2MIvewE/cG
DH9Fau7b8lU1rVUTYQiwxFsAz7ZJ09igK0CW07wTKeCmCvp9GoLcoa6UcZysJLsVcOJ2pgMZiiA0
Ei3baldVfyAYLEhT6q301DaJG08RbVhplXUUEcif0rv7YCSQSiSiyBfkpRCY27q23A42JxC4fRiP
m0GEKZsd2YBsmZAGUQaU+wG+T+qn2f+aSCKfU280hUo1OSktKeUl+eYxPbk0Ymr7DRmKzRKB3kny
2Opb9V1EbneCVWkA0QZGg9S3btOQ7FXWv7PoIyeTNEiOUsoOndJ4NN5nJNwBOFqgXCLth7hIhSOx
KDiS/NBGp748scFzOmwxuZJstLamdR2vhhLXLgc5jA7YV2h5i8YBixadbGWvGI1bZzWQjIIQG3yn
xFAG41tBnNI0PcjJn0DHZKVXi0Z/FFNtiXgBiYNbQNRoGMpSn7rqdy+eAtUi912UFmIl3AZx/gxi
jSYp1BhBeFWaj5K3QAlLcG1/VCm46RROz7F6y0K0IamJ7eBLTn/el+DRojpQJ2jjJRWBNt1YLZrs
6KUzyaul9Ktk6CYAuWMxGxNxE0zNZ2G9eMwdK8B6Tgh9Emakxk/kzEKT1diElp/F1OMq/yR20xEl
YZGyBVNybHVpaOzJy2MPFu5pvmbSPmeBNT0J6gWhyIV0V8bmRoS4SxwMsUbLyTCXZqauSzENiaU9
NIpwzNL6mPrIUMbXIhdPYI3JMC8WEnxHaKFuZgW/BjE8Enk3OYOp07/VFpaGP3GQnsVC3BhjimUe
vLB+J1eW204yWbnBQbR+54G1CnV9I2IptOj+Tk22nfI3v4vXPYqWMpk2eRfRK53WDU54UkPSYj81
fwxxkxdPTRXcQvQl5PmU4eHzgs7B12LFNHDkV7EeXN36TVIJCXQs2OOp1wQ7GIgVEMk+5HnX9EpD
J2luA58mnfLQldp9nL+O1kltHjVyPjzjFR8AsyVct4JGSHhL4NNRMuh9iIFLb8WpiL3u+CJOnPey
Kftt5UQdAwuQzBZk+GFKDlPML29W0K5oAugQv0QM67RWzYhQPbKghIyvwruuF2s/mbZVx/vne7et
inNIv53SX4Gnb/PwgcbNrk1fW4IGgI+QlV45ATGVSXsb18yxYtvJx6Rsn2s/P2TFmx/KzgSx3OKw
3wMiGcR2KbbDNs3v4M7bQpjcGFWz7YpsT9yNLdalQ8SjXbWGLdf5toLPzPBhba4joTzW9LU60ms8
FcdFC+1hkgkJgEFRRZatlfWuEIOTQhFfgH/YIIGxQy9H4FOuoca+yanY21o/PtbaRm3fB6Ujfwkx
Yst5kluB0xV+AST6yvNXqSDdJJP/q1YFGw+57VfdYwGBnjDThdH6y7IkaouzSMrqIvY1HH70Vdan
KlI/o6U1Te2HgMSy1N9SbVOr8raIiJt9ULXPtOqOQo39x3uU1ZM27pP6T16kdigOy7Qg7sILlkSw
MQ80TkUEa+gyjB3ORJ7+iyPdOsGj0UnaQh0CnBQs7q1MYMtLHyZLX7w3G843HZbLgjjVpA4OspzZ
njQtp3hcix3SJcHYpoa056+4m3hn9YRcsKJGeoFl+W9/0nrW2jeQjpw0DDrpoSvR6627/tSaeBro
rBcJJIAi2AOhu9fofFVsac2QkFR/2I4j+VkQFsi5W7SV9dhrtLeJMJ4Id9BF4kzNOzIxVhZ9TSPq
V2C/2d3kbDY2skT84ZjsK+K0gBO7OUuDAqQ4EVZWftuynpDO5sphYUvRsUqf9DZbBuG7oCOMCD5S
oAxhK7hAyY56Fd7RZwSTFy5HWd0PiBxqUv18zZr7mIsqQOBAaoA1N7vDhT606xghW8BdyHjcOp0v
6LtM/3oTYHRW51zE4eQldOQKLJ7iuPKbz0Z4lGW6VZJyYxFajGtWi95FfmHCmiURwm0V425qhRsP
qlfJgttIwS8LZDFw6FcMqyepkG1KJrYBICrMe96mYY2u9BW+ZtsKkP76TcSqrcs3coCmKNuaFrV2
2MZzzlKuesfMoKMJXhfXrmB9TP1ocFUHDfuuwT7QxDtX1M+CHyPYqpqbLMtvNf9Ghvdh1b91o1/1
tKA7XnNZIWdZJQwN0g/ZbbG588XBLcjZLXLugGBusrolwWBaTeWL2ijL0d/HHZ1sEV0LQr2fd99X
jhR/+3hf9t4FTeFRAAsFwopDvLzB9Or8PMJfpf8/23sE87o496/wCn0v8/hSJ1byXITEQrOklXMX
3M6V8XLVHWU7oELOFBed8qNbW7a+kOzcMbYoXbeiI6+JTXXQjqwoOCyzB3F3rWB4qVJp/ue3GWfC
YuCYQCBxKjituLVqREA4bXKmvkRpxTj6SrX6+WZcPqR/GfCsDm82oTgKDQMOiW0cNZckcPo8ZKGS
lLep3WJHzp7t26hkgpcSYv6VusaFx412S5EAgfIgMGZ8fxYNoO5c9udnoeg29MOgef/5Ai89bVVU
aL1KIK0V5e+R+cuE6hq4OW0QU2zbZBtlUb5WDuuZ5MzeR2/tveNkQF+zGF79AxtbCwMKT3vVPqW7
dj+buS1HXpA1cOct83XnXrXgyP+eNb/9vPkGffl5bRU2bSBQCyRIHt16TEOTbF+wjRt1rT1fc8Fc
ONmqsFopcLKfR+V9dqDWNcvvQwv7QSBSU6vvNULnRXGvhFfa7Zce69dxzvocGRQ7VZ4P7lNj2rKQ
3Odp+fDzg71U6/h2LWevsUVOsdVVSEXMQ7EJgMgt2MSckh3I/WU32JyzNj+PeOXmnbulahxEUjvN
1YjxHoVonLWcKKtF3z3+PM6Vm3feGmvTSgFnxzhCdTdUgT1Qk/15hAt1la+37nwFbGvhv6g7r9xI
sixNb6XR71YwLYDufjDlinQ6nU75YqA0rbXtaNYxG5vPIjOrIiKzOqoeB0hEIoKk08QV5/7nFx38
mhDv6Z3m/ybi+VfUBN/EiD+ttChPwOpZ0izYHT8PN3hTTSKDAAaUESt8kGsvg6Szuck3g0KeX1Yc
+WfOZwtxu9E2BVUI+sFRa/ojKv0/WL/VdMysEpCabE15JaTqt3FleTLG6HM6ki3GKQqKk9LPFCQw
HgyO3m1200vxjtTojRgJe81MHBODDmguMbFf3bMq5NvKIl/eaB6mStoQMOyOxuT2sea02UqFQ0hl
pI2XKrETT+qvFt2/aAD88Fx+mh4U7GM+aOsm14GXcOrWCWQVD418o3n6fAcVydaayJ2J3f33X/z3
L+SnOSP1c2GWbQs+uDf3ClrV3of6/cu+6l/NFJobf6icfhapFo1ijVMpkkJHyY8HT45/biweoZ79
77fzl2vAd7/oZ1Vql4Rh38b8olUWk3sUo8LZ8Mh1fbD2+U2k2tIvBB1/xULh1f391rSf9ssA5CeJ
A1ZQEj6d/FzvCfl2QSU90Z/ZSfITXg5uuf29kf9vWSD+02QlzJXeKYuaOIy6//n/zShxDUv650aJ
XkYAUza8fpTN91aJ6w/9bpVoEqOEcE+ydJxkLVkymUy/WyVa4upCzkEJPotC33CV3/zuQk4uE41R
kS9IeCGs9c8/rBKVv0marOBeIeJGAtvm33JKJEPphx0eK8Z1qcWXkQ8V0U2a69e/2+ENNH+zsuiQ
XIfg0qnZG73ZyG4fTUE/lrmJxa4GSmuSx95NwW4I1CN0/gT2vEFveoGtnWSgiHnmWbhq2yLseeLa
rU07Gk4WkW7cC8ijh6RaQztCv9D1YmM00YwDHoTcbKWeNmuipBUTnq0bgpfEmPoHqR1LONzpnKbT
TPvQJIMwdovMHCFYYzlJiDCD50L/WFTs+tqGqMRgMPCZCi7IwN8LqKAx4E8eonkr0TJINd8AI5ww
NWMXRgoHykL5qvpjM/i9FL19+5pcIyEbjV2M7Rk8egPFZQpZTBstp8OKzegJhcwS3cvbBZ1ZNpEI
WvBJSSW5Qwm+kVkXcxo4YSs5Et6Gaxx7zKTS1/Wypq6CeiZpu2UxL9lAnKguQ7CJ5p1SmMCjBPes
4gxDBEDHHf2jX6IXMVjgMvWtifMeFodpC1KH810SAfHiXfEWkZmLP6ECRVUi3BYhEQ5ILzqKf7sx
ore8oomDK+uNXA+XnIffgF84pba8B8UEL3ZwiOQkSL1Tm0tdhY/6CJTVYHhuF3nyIsTq17d/qa34
XSif6yHNARNFTBo1n+Ttc7jI+7kmW7HP1V0jtOSO9NmRTDzSlKOj1huKLySwVLuEYhHXac+U9JlQ
7ZQ8SfEpJx1jq1rnUiuOkwFHOOpRmzehiFui4REOoaGgCj4Q3ZAzVKQe0Xsno3xnAIOA5OqFnv6T
lNc7Ocs7O0nG+yYdTQwUn2uTNjChVoXNKv9mWPxK6mvaCFFD63eFB8ipn63pHGaj6PidnDVHk2dH
hku3i+etVJvCRlLGnSLI0y4Nsl0xpMshMEpAjoq4yLJeEVIylY5zzgMLBPXULAc5Jl6PbM7GiYXw
PKoavWYQ8qBs99YsEmbUVm8EyM92qusK5H3V9DlH6baRnnGbNw4DUqbcUsFmNPzi6l7G0KgliUsN
V0VEaO0kLfTjpPoSEwllR4nFF4TO50FrMQS0pOdMkgovL0rZTbIG9dkwqKeyVdDLFbumQrxPsjo4
2CKd8Fc+dTNR7rwPMPLGumoaU3eidu1c0ZUlt+sWB2I8wZiiqNIekWQ+TkQwuujObhNcy4R4uokE
zyqgkkcfsqQWbqkuZDwmz9OqR1P6gFialseR5gS9B+dptt5zI/MHWkR401sO+SS8cVKpAiaQvBCP
jukhvIak3K1R04RYXhvBs1iMt1j4RFCCxvm6rRBj6GNY4VCHux4WicKmDUOV0Y/eLLDiPTGz+aEY
lF1MGO4+COLouoHnwVtXQYEybHsGgiBZiaZKfJKWjH3QTMGfhvxjjEeaaG1pHgDfXTKIw/uxQ7PX
0+YizDTcDgjPpAC4UdGKZWN0Q7st65xBRt/aGpfUjpLyuSMS1e3D9jLpBADlNaMBWkOzvhCCJo27
Am4VqYsaUa/K5NfDnT6UlSsO42ObBi+Gsqn65AauE8ClwKLblYUMDb58LtJrK5leyAN9tuYwRETi
ivHUuR3R8RhEjy5pS5kTgeibY3CRyaScysC1LH+JFmhb90oNmJ+pw1scloOrCSxiZhJKvoWgmiDJ
HfEUkR2YKI3qGqBNjVXNsappq5jNGePb3FGGQKD1pmj8nLXt8fHBmHoBAQ/QEqhTfVsYAzIyCThK
zj/EAde8QqovnYkyRV3tTlscANWguE+GanQks7s141MowgYeILxgn7d2PcLPQY8LnLN9stA9CtBj
K8cd7TL1S2gXgjBzwVdHuu8pcHfV4rMHb8xWUTaFUrfYqlEg55ODKx3/fzet4+e20ODb0lGrtAkF
DJl2blciicB26rbSotzVI6KbK2vot1UmIq2f8+gUz0j6xRkP8DkiDVNmh/KFzzKfNuJryuUIcirY
GCgxiMwZOz4LHUNllYBosoYhNWMUhWE+PaCHDvfjnG2kcv0+mXODokunSKOvz0kBWU8VnhoLRD1R
9mMNy37RzS9jAHtVM7PYw4grUHcO+B4xikTxZlbnu7ou3vVxO8oyXYIOPYFZYDccFYGXxgG6r245
IjKBVmKV7XExcV2RrPRGw5fNoTzpfaz/rrDZD8BUw0NUzYWvj2u+LqJUqyQZ+6OSzx2J2zstSsUr
M0p24ZjOuG5YT8kk4NKfD9Gmh7uS9rF8JnQkcAhyKnHN0sszzrS+WEUm2FjObtgdZ3G81yV6j1Em
+FOlcKIh8wHdq0AxoLW7QcuzB2sKPDKMOfvgxtjUd2TRDSgXALIVQ25J2EhfLJLRto3YfDVhVe50
NnUtnya7XZaci+GwNVjRtjanZJOanK0zVFhm/dwk7cECjA7EO60SfKGTij0q4m0rrNST3twMGhul
rsdXl0aPj22ZnuY8uRbj0LT1PHruDLP2FrncaKMkrYQrhN7CrRy3GxDAj0oEOP1WJLQqmsKld6Zq
jFGK0ti1yKSw48tAoEWpuWpthseiQTcqjhwAEeSN0+y0kuoNAbYKUn0jEpcyC64anTj/QFhqjhre
6yupavCCSbnL1Bn1nqVddUxk5A7hbtZAfwJaUUMTvaSYCTtD7Q8JbmRW1fiLbHlzGUVXQVRs8PJ3
KsSLRMuX6vvUjtKGBqJYHYkOOMt6XbEd69ImTrrdqlMERAhdggzyVvDjmDzbAGh7JCAs1IfHVI0W
t5Gsp6VRMB0+N23NJkybK5Pn6yIoAGlHEr2CwrLutZQiDqCDZnWL4WfodcNwqGVCT6Q9UQgLUkQN
WEQpux0xLRxLwohekSBDO5BLJFq0NtwyxPDXzJ/lbqJn3wmiG1VI+cQmKLZzX9PQ1FpvmmMfJ33j
qxC3ektAlDW29WnUYQ4FlI1uTNqUS8OI3rygi1daYmC6eW8K43TIRdbXrrwekwj/UqOecb735d78
SBJeU9izqmjHqZovYYEPJkZyh3gQv8Q4ADUi5ZpgvmAfFJF2gxr82MNaZaKd+wqj1XJ4FPLyGT8N
moPaeRpHsuIHaHNxJn8smrQVKM7coKHk0JpPMw4OU9+AKmQwfjAidEcN5VBIGTv0qxVyine1pc5n
eVBzl1hKO2ZzIqz7zTJRI2ZKPG5qdfDwPjmURvw4ZnSaRYRLFL3muSmRhzfcP45+sAHcUFBe1Cx7
b8RLYw1bEro+JJNy3QxWnB8VpC1Kd8asnaIovyS5CnVCX5s5vIMoI9w0lPLtqN6HxdQhcMozlmEi
MJOGFhoZBnaPG7ibNQDxg+VX3XKdhvKnlT4M5aGcDM7cMmFoAiM/VU3PUvnAwBidJKoiN8zL0Cvk
ZMDWNDvmev2QZ7Sf+W64CuZjfwP36hmOUsmp3bxbpuRNNdOrMTC2VnaswvkGU714F73Qpj4K5nDT
5wbZY6W5S8z0vjGzXbasfNMSQ22MT7dFwMWHwRdhaedG7LYliZR22YLstzVBL3kmXhsoi4+TtGpG
2ar3Uldr+McOV1I0oG1caiKn0Uqntf5KKkF+zct0ez27HfKxuQSKVW3E1cJa06snix50E+xD01gH
zjTzEcJmaNqHqo3060mBpgHJTdykEc3JNnAVdRBYx+V0LwzNQY/624EYO0HqSbbgHTtxS4VVoZHN
UvNCshtMmmS2nJZzh9VSVTHH4EQM12Mw+kM2b3srJ1aN8xwTjcDSUXks842xnhXkEfzDVOZ3NdSp
z1litIhTFqHk1Oyh+CYh3XernMmQ6RGlBha6CCBRmKMrDgKNIChDIFNdUC4EXZv4BuhuEE6ik0N8
8Zg09yUplhscho8qLUzWeLSZCd1NdS3+GPC4hnTGKv80/GbsEP5WqPZjfS9mEWhzn76VgdzYEiBU
1JJyUasQ8oQh2qpqQ8cs6y0e06rKty6JJLfUG5ROYmdeUgsVsVRrgyPW1oEq9dPEe8KehVB1xbl+
naKHb9+bT3zftycx1N1kkz5PCs/bEjTPYzkisI7fwCLZKSq2cCM4Zy3Hw28/M2QC74HvzXUNrsgM
WVSv4SuE6XQUhcmJ8TLd16P2XhXnrDCW20YK9hqJXPsYQoqJo80iZPNB6mh1rdosT5fSNy1We4fo
ux7CYSv53ajOh74bAZA5EgR12J17Pn4QZ4UuJnpz0pJO2aTmXlZFzUaAYpOnmIW2acbLW+7VwjRv
x1y9yi1egoijXd4JryCMw81Cr17WEAZXWGhYsHjFNJuv+6Lz6gFzAKErJLenskWj8c55gZjwOXv7
dt7sTWO3rIcqS/76+3PXZ5PgXTIfaSVu506Ez6AyZoYepksj4StsWNFd1cxuBWVoT0zVVVUUKefQ
DazpCZ/JfSxGC/wyhOOFM85mc41SKkLieYVb87UycnRPipzjThDojjrL9N9xnmh65sksBbij1Y3u
akPMZjoq87EccQeLCEvZLDqq+zBwDWmij5qET/osBnhsXKHlQTRUzoOjJ8t+WlgwKxEBUczDCefb
QOOEHHgFpy9F1XdZk/T4exBhniVvJPowe6NzBmRRWtYlhFBQyu3HmHxIHdEy1QqdDDKQ6Wi8kLSo
2BzeiFMxrqIO/+iSozv7Nq4FIkOn1bmEYBRxudYFl6R6PxGwPSnxGxl41HnIVF+fsyn2tZ3WQ+O0
vAs3IhL0amV+xaXhlWZ0Q4l2UQJmRRgJl4zTB7DLcSlAHtSxUOwm5JroOPJHYh7lpMeA46HoXwOp
IVEl6k9akIs2xwOFvSq4aP26c68rRCLxN1m2yJbRfJ5ZD7nAJCRMPxJX1QTT9bfpIMqsI32bvRmt
vpNrdtC4XrOBWJr6qeKiZm6DEkjJRYICuK/1WZt8bx7p75g62GNTW5t0Aj0xc3XASCB6j6ZyRygp
MmZJfhSTfiXfqMeZDrwTGdouL3bZnDxmFC7r4FzHpShzp13YnZJ0W4QQvHluQrIcwzTx6zKGlhhw
yJA5BWoEA9vaALK0flQQdtdCzhzDLOBNpMD57XKCRecYsq5KwDvVgJ3IWiSxwgJYYEUxm4gXugEZ
mqZAreYUlqigQ9W6IDSLIxRUHU2RYKzDkt1j2z0bkEPDdtmaNWfuAjluGRElLYSshdX8hLUMTW5u
Q1BY6mT1qU5y6GUZa+6316Gu11zEF7VXXmuTy1pfRN3qF2mEGpDC/CglyymlDAWxgQOSYTx9g8yS
nI/79nznFTFbRsT/iZr6edcfJ206J6hLszzfq6nqFcmjVaevytLcZvGUucTuLtvMnEK3tBbD08YJ
MpcqZCxhVCtiOsDyE9rBW4T5ypgYxPrULH5rCZd8ZqytC+S3hXsK6dAGw7tOTLvXwISyB399/d+2
gEnvajZ5OrzrGq8YvBXTbE+Uo1tVbslwU8LZxeU93astB6NSTAJoBmntpmoRblnOMbuSwCXXaUKy
r6+VDZaaEZCZakDb3tUstfghDK1LdtNFDIbXqmrv04p96DsA+PRb++j7eHPlx5bpCqjSL1YNGJmi
uEK469e/A1T1xsBXP1A1X1AZNXOyHQmTM9LFTgOP3ElHL7r3mAGnTsYxSphd30BDgtwu65UJRBCC
9zyti8D6blUr+zC7fUngU1Gf6gTDCwZh3DMqKwK2WBOtikxc8ocvWohpsSKf5cD+32/px37c73ek
maKM6bYOjfGnfpAqkI7W4bXhr5hwPubU7yBjWvzWGdIG57QnPQVMHOVf2V9+Mxv+R4Put1+MLJqk
GZkIXdrCPz5KuSjimUMQj7KpYdzgHmribQAM3CWCJ3Q6rk3I91lFqsU6SuuW3/ektyzxG47KHPit
Z4XyYRYPekzqC+y2Xs4/1bW46ZnNURhvTdIiey686OK3tWaYazaZUv9FI0j5seP0243Q4SeKQccX
FbnVjzeiJLAMoMdp/igz8dYrX+f4mE63reDpZvJWDc0NYx6vKqavkbKE1dQd+hwD7FF6EGaLYQ/v
HFjXmBo/KY/rEp+yAvcK2O+6yM3S+6KxZ5YlYTozP6D8UQipKqvpWse0ink306lcH9/6LiOm5reh
8m81gi5lzn//tf7MP/o+//XD3/61XtHmszy+5p/tzx/1wye3//Pty0SIu6/d6w9/8Xhr3Xzbfzbz
+bPF9/iPTKn1O//VL/7H57dPuczV53//5zv7crd+WhiXxfcdH02CCvPP+0R3r8V/2K8kIWRl/n//
z59+8I9YLflvBqEd5Gkh4UbHveri/ojVkv8GE1S0aFQjmsOfnRH0R6/I+JuFGhqDSIwiSTSUaSO1
Jc4c//2fkvE3JNkY8YqQKiwd1di/0yxaP+gH4QGUDD5t9QogVQs466d+eW/gBdGPowwZpLtKX7Wb
YBOtvCS0usqB/NJ3XJu80hVe1HdoSf64ze+mDfy9X6ywf2qrfrsOS4UfJZIwxjP5cTaJKh7KQt9B
Or6TfDzBXqYDJ0Fb9HE3hNfs/EqH+yfR+c+/8KceGUNLzsaIX9j51Q6d2i0ru3yKKre66x7lS5HZ
1muHIBh3pkcEaF3ihpQXyN1+m11MDYbvX+wt0p/4UD9fyfqKvttcConQRy3jSlpP8uND4Yf7fDMd
tGO6b2tUALbogdP7i9vfJm7glpv6GmHGTXhQDl1lx163ZdfdpV64hzjqLfxzfm3h8av56K093U2v
I795s17hWL1BMnCL3eIa2+Zq2ikHc6d5vRvuAHjs6VPyFoeWhZu6R92eqEhhYfrYLR3Lm/FQesvr
6jMQnDvgRVs7IYvbtodhE3nUSdDyoRevtra0GO/Gx2pj7aw9OpSN+CT74TvuYs86aahu5Fk77FsK
J3OErelAO/1uEv7l8/yrEf3dSFrX7e8ep1jls5wqPE4a9OfZwzL9viMrI//I9r8aRMySH1uthFUw
Zb6ZsxM8TQXzs7f+GHRaJmTMn863birXJJlOeSLxzFY3s1ec1rT0GZzPaW56Dhk5eLQNNu+UL0u/
KT4zR9yYG/1hiezpoyB47K69L2OHTMkI07xoo2LObGyBg6+jF9PDHXpVyXNP3uIyJdz1DU4fIY2g
alVxNLui2RHkyW65My5K6gagaJvwkXwJZ31NEmyl6AiRd80M4RUi33DqR/0N+ypDehJIQvB6aC0I
pd+jF/XN9I2NQgfCtYStKDmGq9woll2/WjJMdAfAFVR7H3zRRKEpprhgIIr1Tmoc9fZ8nGevnN2s
dIJqrz+u9gadjkUInV8bgkYybVa3T8mVmeLSzZjR9HUE7KM+CVJV/Hpf7+PzOuzD21SCSj7YqXXX
YgeDFWHX7vMvDaKM5BVk6RJzqboolTQdsAtxh2O8Fq+Y5+SYgoSpQ5SDs9wsvrzSLukg33HOsbWn
QMMS0eZPCxcEvGk+ja/Ath7QwtMRZLCEbvXS7hq7wkiudebITl4sLBSEG/k6j+zmJbtv92V+S8/m
rBNnVtnFp2I5+Z31nPrIGOw1Z8d0hIOw0yHZtQQzOtpT+kpvA2bSpj9nmCzB87+lI7rrTtK7eI7d
wDGvF388Zn7JeuQsm+Kufhh8THQ966B+zTPmAKMja77oKVvrrH8ytkgjFI7Y6L1iyh74u8UWjqt7
MeOwIOzowrhqJ0fHnAWtLBKqxa7Xz0DpIm5mB4Gv4kZ3hV+xxEY0CSHn2t2H8EbadHcXPGTRBsRS
ne3awErPMYxtFG4k+atIX3RkS5GD7CPmNEivCsMrIvK6bhMj4ypPRHuSLp0grl+3igZVGcIWW8NP
GfXUnTy61s50rLuOWCVyi+3lNDoqD/ti4krMGcSy59viaVyN3fx6vknzDadM68OSfCV/0zgDBG6T
uvWz8YXO+GV80/b5SYcl68rHWGBhgZS1+NlJea7JzMOmjcUq2kHehtIKA0CmfQwdgT5sZk+XcCs8
jjpd+yvIaQFJOsigGVz5sWk8IPach4x09Z1vwWwTGjePKKyBfPGQoIb1waqZitAleFJB4M1f0T7w
kiuk1bGziMfpQ3g3X+Flt8v6IFPSlZHAOcZjBZEbh5PErbbDjuX9EXR3+JgEd8LryZMd+lFrcAn9
SZsnkziTX5xeUOowMjyNABef4tFrDgtGdU6LnYW4kbZRZCtvmC/J0GcPdGYfe2yHymvaLknrrGvg
GhwhfWq3+YUc2RkDO0Rm5JfhcFoeWs0LlC+KyIWoy3yDwg6PrDKm7++oO+EIoxzM+jV05spNDsVL
+GRw1iXB99Kc0wvfZ1Sc8Jy8300GoicnW9wlu+1TrwR9G9B5nWHUoXhKF49oroijtuIi6htDh7XL
pJc6oq1KeTD1J41tK3Haz+WxezTOcO2Pr9NrOftDvkFaYsxOT7LiRXNmDMAETrIbaHaNtFtGl9b3
KVu8FhVbjr7c1W+iY/IwnvRLx3G9dMXkOHFR5Vk0PaWzkSbJ94nFBKRRXb5ifu8m/SFsgNnRbPnx
GWVjv4ov7OiqPtTe5E/43CFLx4dup9BfW0EJW8fbgeeKZl2GtW/ZUe0E4Vlgqm24DRXfVZ688jVi
a/+A2JGwLkRpSu5mdD9XWv0VnYPsHJME/wX0BeUCRc78PKk36eiNJBHQbfpk41C/BnPD62YJVnzO
zcSnYaZWgYPLLhpiQi+7YF1dmVPkG6/sculAUK6YuK0AhdFWTzXlg2H6bDTPI53QVY1gZ+9laquf
+TnZrcT0jOO40x1ql1466hang+aDFo2AE0QLDbRk/XF4Q2iGd79+mTnmQucJwYP9SfDou6C86r7A
iMRTqKPU43gD0Oipz+XneGZQqo6G+yuaRmdwhi+1cJrWSVKHRGdkpP1r5CiHanDkhTXGlr3VLp8S
BrPy2Mme+w0pQjClM0xsYi/fxDvgosINdgG2FmBJqAo0k4aGTXbxurtt4mtaiuRTLJgU2JRIDP7i
KO4wRW4aH2PF8LrxmgVUxw+xA/BHvI1qTGdvrMkh9nUlYQ5OA/1CJgvF02jIUBHhsz1sZjYO/tIh
T4PEwyeUHilVTKjKdM3lmKXbqcEe9CoGn6KoljYS+hE49coN+LkQPVaJs+j7ptzGtB1uRLYtUNgP
6y45jV/CnbwpLsAwE8Tslj4T4sLUw35yhJXKWgdavNUvOReQwSfZtIgmFWd+0gqvP8nvKkGWtxg/
H2kNKzyS2sHWFbL1seUZ1pfIdKbyKDEtZLuGgCJCcXIU+uBoAB8SQPbpoIzuNLoDGq2ENRr34U9W
ddrJ2XM1rK8ktfNPc7ccV2tpJ9sW++I1edBeQCUFLO/GaY99qK5KdsCPRFhAOEnil+zzMPtNjw5m
2DzkB3BvusGgn+9PcCEUHxkmW0DvKDgvzXBE3OHwzuB0iI667jdLt2sxSWou1U19xAPvs9yHnkBp
8aadkZrvahDMd4nd5DbYmncpXJmHnj0eSLLyYqK8qQxah6x4mRDHGaoITmjTlnUe9DYC4KjXjad7
EvzoNruunmhTGe+YIHMGciIX6RxTxM2v52siDvbYQt3W5/5lEW3C6ZL36mTuc9jzeAggQWLkWYd4
n6C0vUQP0EGzTaCew+C6Vmw0mAV48mf5HtUcYtetpKq3pFxmz/V+BWqP4qsy+giLqg952edYQk+2
9kZYIY9xoPpwMTcFe/USfT/SqdjNu5yISmgCOMHacJRjiKfxfXDVq156KQ5rQU9fp1Rckp6YlZH+
ZPFJbbeR623Z70bxUJR7OvDWck4Kx3gLko2EHgVXBFgPn1irOY2Ew8b67omcu+Ao+ATEDTl4epk+
Y1dbLW7ttZFLb5CVuTjUGCetFhl2hyWwTZcQjbpY26L6mFm+JeKGbVsDPLDVgKTQrnghQoiB4bo4
6fS06Omr10G4L3obRViRAbMT5OV1mjdFG3hfjbHHtlsmqVfy+sTjYDplPrXndl0d1Pdhq20TECUn
edQxlQrd4otlmXGASzGGpVwiq/CMW7MN2/uR2Wtgl5mtZfERG+0x83UfS1I8hx0sXzEWnejUyH5L
GnmxqzInYHKwI0nOlG4M0jum2ib78Eu4dONWKB0No8qnpMHr1gEAxW5d6a/q8IBX5GQ6vbFdjvXa
a/Tw0Ca+eI1Z1f2F2EeMeSm5PFYrZ9zynjCBSmDcYKqI08yT6EcH+ckc7eSOcicHibYxtaQiDyUb
d212HJfs1k2yD2+6h1UwIoBW36i31IsU4DkW1nb6mC6oLJ3lPr6hGnZ5Hn77hR0u3YNltDGJRyGq
hdsGLU4I8wEzZZZ2G/XutoDyUDpojlpbN9Eo0mJzgkdAWr5sOlyEg7fHmxk4+rn8Go60lnglvEig
urflpjPwW6YksIniDO9glFpkpaKrBM9mycccQrbDCw0+dauCOz+mnd1lDte1FqfZJn5WD9bz8qzt
Sz9268f14mW38ayN4snon8T9ygM45jfGrrnGHduFDeGqWwgqn0Vtl9vULh84WW70I3PcVoAtqhfz
aNyNd+K235q2SNJashffLCSR1+VhfTJcerSjUQLjf4cg0m0PAv0umzGBRROOYVy0gFkZzKWbcRs/
Kg4nYSdw1sOs5lYONmrkg2OptdjiQXtWr9PXxUXXdSQjm3Ju3stHYZsSq5N+1VvBjTZA+W7lIqbe
yC8cCfEWeCgYjb7lKpec7fsuftC90Ofw4Be7xKk9zc1bhyjt9SzG1W9EroXDSXFfn7DjZr3Amq+8
WzzsDB5pvM6+7GsOTtjb7IqkGXJZcC8yjx2nCcEGfZzP2g7bQObDMbvGVYLOFVeTcCKnPZduCgQS
EwC00ye+CXXmbnSVzepbNUzco6dR9++NlX9+1W3WyBL5tsmOVOB0Uj+FS6RxlDzF1qWlH2Lpa6Sw
N1VXxk6+HTvByXcipmPpXVQ/rHGWlbxfziANaKVET7Lzl9mjeIj2SrUPbiMiEpfDGrFG5OW8qYy9
2F2F29RbhhMRtyzzsF8dS7mJFLxft9KyVX1oLMHdGqmc+woKuim10WS4xa0wAiQ9SvKhp8rmnQ6e
Vfp5chON3npGjB/DyK4ZcJbmCNW9XEDROICWsKqxUjnyPmIrcaur9Fif4RhM8UlWtrWy5UEtNecK
lqbNeFGfJK/aE+OMFwWrMmMt8SAf4YPvV5v5ZuS9IOmDrl8xfxvEXbXgjBfepCl5q+GghY9K/Zix
A32OtMlMO32CwNAa+5SYZkI+TxRjsAGIZuYDcBJ3o7124vcYl0VyG9XmmdxxCLYqv74E7+vtGDvo
GBxSq/uEgoCskMCZTuUjHLGreTtzd8A9cLqVe0xZYz+5Fja5328PItWrzSjfYFfDmDLJuTc4AeeM
a/Oq2FMTjTSqHPrS8AwzqG/TIWhcgoiJLD3yJFxhn/sVCIfARgEspJyEXfjVvKxOfyYg0rqkULM6
xUaGWPjEgSp9i9f0oCsVRtWJ57a3drg1ESyw7XzzGO0CYntZXjvu8ReQ0T9BcQyaEpYOFUf/CQUd
K0HoqwEUR90YT8OFdx5+VYYXt054kz5OfrAJvNrDT8QudjksaQfygu4FXrsPXqyt9lQe+JHxETQe
dEb2OJ3dLgcNhEN2ekAcTgJezel+tR1ENLzXyGZ6N++GXfQee9MhPiuuCOeVsRx/JjdKaKtsC5wI
yg22bcy8mv/TYfTA9+z5KbuzPE5aV+2VQUGMPTXGgSwG4TU59PC/V0dFFu2n9qQvnOyd7hZ9dvTL
0JQ/qRy/IV+mbsqr0AFVw0+wpVKamVYP4gpbLv7g6/sa3wVfuDF4WrojbfM9XqUvQJBrvc4ERh+3
CXfljqAOH72j5SSH5Z71WtuzxrKi/eKd/hWwTd/775f30ystZhFyWcsRybrLPvDecK0zCMQmsNHz
E5nToNaTfqXU+bEl9DsY+N3v/KmppquDqplkorg9Szk6ee4/u+sO1NfXgxc6y/VwXWzSx1/c6Xon
/+io/fm3/qSwUvQlJxCBOx2daodjyC4HCq6dYTuQLPotV47px+T5FWYv/+Xt4lJL50I01mipH5FW
o1VGfRQlLL33+n1yNTyN3rygcPM5Qtebjlee2zQOnkIWGd94hWtA3IEXbTNvDGDtUvT8Stv7Ty7J
kEhBI4JW/Lm7ONWxDL1DkV1hmx8jB4TuLHvZaeCZ5BtU7zv9pr/qSCzM7ikIqSnwVHCAC3bLL8bC
t8bJn96K9Y8r+am/EESWmIZkgLn5g+Qvl8zlrCUD1mSu5XO28OErPRCYsgncdF9ey7AnRNt0Y+b0
+K59gWXc1jvSVnamT9lV28qHhshU2AmUCLX//6g7k+XIkSRpPxFasC/XWBALYyEZJJPkBcJkZmLf
dzz9fGDVPx0EoxlTM6dfpKUPlZXlAcDd3ExNTdXbeo8R8o76suRgJztG3jYQ9Agx+YmzdC0+ypd2
2NmzTD60OXhtIHnquMO8h2oDsrfIflp7i3suPP3vTu7ZahMAP06rIlXGN1dhVjimUfCMxgzAWPW7
YJZhcvk/cEn73A//6xCNGxlrNlpqyrT/lJiu6wYJRzd6Dp+E9+IFIg3ClQAnwgFgG9dk0VsYDKYz
MmpH6km5sl9UeotfTvH5D5jsl7AWPMdDinkhv44JbfAiq7PkF9RXj0IPIERaW8/1oUS9bubeZT+D
P97TaABuHsX3fsFwwKP5PpI2uLnwhqU+y09wbT86VtImezQW3wedjxtxur3Pf+5kSySZJmVmPv7c
VbNogVrWxrMIEe8puy3n9WN1jO8Z7/ht4W8JpATWB5vphkyPz6nLdoYCur6IxFm4M5+DA2UjAzdr
YtWzvpNgid/xSAttr9yNItcI8qhrI2UqFl3GGaWUcTcsxYfqMcDNQdnQVDAB+xMghRvzXr3xltdl
lOUvctzjbWeI8ujlqGiyNO3z6EWWxBL/fKH2c6Djxi5GQKQjia92+l23Ex8BawEHC6ZkEFFZFswJ
EX9A+pxtzsAElQ256h/HnQl2+gaO5x+GnXc75gQWqlE2TRFvo9xG2IBrCHoxYzeX3lNxli/lrbr3
9tWeTO7jRCDts2U+QrP97SjoO5ZMwa281NY+uQXCQcqO22eB0tQOZHgenGJM5OOVuumwigM3mycz
iYqem3DnHP2dd4CbtKy21FYr7SZ9LG7AyHbDiE2k8+ZGXwjLMRkRFz2FNiQ3aol40d8kgHHCEhYm
hVn6mK3jvXYo0HIAbwa2I1d5wKzpmMzrtXeod9aW/OTOIDcZgy1g50rZQo7bIBW/su7GAq1gDfN5
TDcFDYwrBXVobYnM2Hn3KWvX7j5ZMM0B10901+YvFI9KjPYsfkEw1g4tokJ2fKKuWUQMxBorJnw2
7iZ5k0fjoVn6AqbKxK5Nf+euhtf8CpOzXXu7UYiXXtEyPBFimxVpO4Nn16KnMZ29/tg7hmHick+m
JH/04M86koXhV37ZI6jl0XLKRvRLPSC0wX4ZB6XmFKsgfX9cMEUSYqTmpQfSS1olXXdDD5Fejnto
FtGL9wCAZ4OQ9k/ebbWhjbMWqOcszEVpSuCOu3RW4U3BTIq3rP2x25Ux4zrvaDquAa8XAPADBCvu
5GaEi5FEo5NFQzufDQfh0ATz6KndZcSVarx+lv7GWeQoRRN4QcOQL27scF66UAE0qqoBa5JdcggO
JqD3WkM3mx4dYKy20klYgSe56udwyfH84FAAgdR2yJ4I1vwNTDy7Ha6hN6XdgX5U7CXksGfoEB6G
FTHMXQlb8abhPyCvAW1AM03YfcA4UDWj8VsD6tK3CP2Vdy+9KdROpMmY3C1UOhTxu/JW3XlLWE1c
G6uKruACDTYB8CNdlk9QdXJwHBUrEMTIrkRF41IQN2ADYXHL/ynTKCHhfgI3VCcq3nnU2dbMv0dm
/D4Fh95bJ5NSIH4N9/2TVpBwpI09/GqexWyOH20/Gye76e/fFj90SosXeijBT/2Ee9Q9ozTh7+CH
oK4KcSb9JLEC6epfIib2ZzDg1B/5T/Fncijus7l/Mn8mTxLAr/9cdDOVf5WmmLWV7kZ0CYHTeXwl
/VTGi2l6E5w9szK+k7PdnSf+ULY5z1yxW6KZyfjWPLyJjsQcJulmtLAJP2Oh3y3LX/Jt/5rd1m/9
Aa/AR/1k3RuPmrt3X5yfRHBkqQ1/BTL1/WWlfohPT38jbhiyZepIr0r6JEWutY7h04TG9UixYBwK
n4HoFvPso3PXL9t7fSXPjxBedkiC2flddZsdYwq2Zu3eN0TRfB7u4zf/JvS3oPLkbtkaatoPOBdP
/k+6sg/BSl3p2+Y4MivgaN1Iz4ZtvEBcXCh2hAbnH9825wwVRq/eo/OGuJP0q/xBRyo5jl3fclvZ
4UF+imzhEG3qNfOOO+soL8F9/Xt8RdfmJj2ItATgnW6zW2ZHMqD/BO2tZWIrA/B0dZNoyA/PxhZO
gtL42GgZ/Trj9YiO4KN3N75/7b4wZuWzQ02qzKMT7efHsQUvUVhay/fWzp6GFRzA5ThYCtaWSxBR
OPHE2ehoHPKFtuVP6EgAZmviDBeMtXCw5r0tLrIn2j9vNCBtbmfwCY04rCyTJ37Dj788AGjerPRj
8oPsxf9N9Abz7dEtvPNO0AbCvZrNih/GEumxmbH194Htr5qtsK/fGf9ACWeZbka8Q4GKVHBX0YBS
FsC9/Dai/Jwsgjv/TgvmM2c3EvD/GK8Nbl1z1TZBN2fqiVEW4VW26e8shE0ocwFyH1EAMgEAj/DY
Ea228F7shsYNg4Jcle0u3wmAf1iz/C5eSzqL8Kp5gvxBBiRhPHl4Gn+ssjTuioO0z1busQiW8ZP2
LmxG++z4hxotc0qOTfEQgScCa6/lXbEyl+12xAZBtd7hYcQz943soB37PfS83ugg6xwZ0PD3qoXl
OqtsMN5NsEPIawegBDRizgPGy7FuAK124TjQc15DsxhO7iE81LP+Z/QqDwtArmouvTGHCWzfPo8A
mHkz0ByCHDCL3vD4ehlTxecGm9M/IEB28Nvjxt/xyn6CyED7GaGzaiXdhfjZ+gsfksdT8ubw9O/q
DTKROWhiuoZ/MfO2JkpV2q+Uy1vbiCscxG9AXk/NswmiDiB8LfdULhW8WLUaEPRR0/riFxIOmV41
zD4s5H0KJ2Qn7dR9tLHWI8DYcOSCTb8UbvSVvzZ+YNRpzGiguVt9kaxpGt25+06blQykkhF4oHb5
HNvlfJbjPnlFkmjCdf2rqDCh74kwbCXEaCakNgUBw1SuHarRE+qnVGrQgrbNBhm2spsZ98rBfXUe
8r0wH1I2EnfzbUeaZxanau7zYcU795iur8XCC+H6/DdN6gydma+ybOi+VwsIH2DPSKNn2MqM2Z58
ohUNc8zjplePWMs9jF0wnTTAeSifR4d4/Zk+wdF/qDdjrqaC+7sn8VV7ia4lTRfqMdNCgQJcAbcm
Q5+IngyRZA1pxs9sSWYHkBtyFowrxnbPqPdHMdhuaFU0jwHYl7e9tsfkCznbp/XHkvjsVmtqJu2Y
4lIWMsLAt6NKlrDM7/xlcyNCsDjmxJ1o29x569HDYQT/r5bBF9CVT79gsnkC0RL0ofj4UGiMQjIR
MAzGF3eB2+28PUpLGANL07h6vKQLx+vTwpMdkrRMGyXjo49hyYV5JC+TU7oNbNyHXlvy5WgbPtPK
ufbEl871p4UnNWXcOI1i5CycPRf4VsSMay5TTGKULVOha3P7QVQSl3BK5uqtIlGfj7SlMUMt/tDt
tLgjyIlozUAC0u/D8obMcO/e08oibn4co3/Eif6fEZ7/fxPHGYmy/5n0vHsrIT17b/Fbec54Hv/S
34RnA8KzJKtYOSGRIzNbwL7+m/Bsiv9SDQ3PaMVUDf5gLIT+JjzLxr9kDrtl4swji6Y42tT8TXiW
xX8haSlCgiXeYzatSv+E8PyBAJ6lgvDiZX7aqNwDEQF19EkqmKKm0yEa7dt+k4hLszX1H5bcV7vY
KQg0RTjOsiGNiuS6llfSDhWZYV7oeXFr5kp0V+mBtU/aMmBOTV9WSrMN+3JUJ8A4M/CeWteCfukj
1pDqtbd2pPhFDAdEBlQvfuyGJAfuFvDn1PTEu7GClNa8E/nKyrEKa2EVqADHQ2KffaALhNhJHBkf
WManHuQZhqpMAvw5kmXp4OQ+wz+22DEyKZsKhoxdXqDJHhrM/XrL75eTxDEwTd6wCvZq4YUBjiaa
kzccCKmVhmkZ2mGpitC7YNGJDhP19ZC6uzgZLLtL4heFYQUkPjNj5mnem1kyAKkPBlmnuZCTytZU
mBlK8oijLmgWFKIsWmKPiRAGJqoxWi7LHE+TJ0jyD31dPphyaRuFnM3l2EIoK4ZDUSvbohV/OoPR
LsoAtoMaIA7dR9JMyxKI3H6k3oRGQ8dbxplEK7P4N+I8sKf6knltOSO7q7xwLhQt0ICqPzpWvmti
2GYBw29GL+4ijatA8sxV3EY7ZrzenaCe9zFMJKHn3wvjJjyJVhY9CLEH/8qR4GymVnvsYrpDoUFv
sBuHE3GvgY8oZsvC7M03JK+bZS5AU1RMD/oUUpw28AHZqIVKnCL7TPIXWnfUGeVdGglk2KYr9knd
ZttCzvt7FRnhRTeo+VuqacGrnEoxrEYax4ErsjWNSoHBKqBqUPQaqFlVOivJQUI+cUN/GZaCuRNB
e21NGaAwysyy57kZPpi1ZC2qPo+3aSeMZBupOaR56MfXrv1ROuvz5iF4GJRqliaqMuj5eDmd3btD
3pkWElOkP35oPipZ1tqml228pHwsNEeAnRc4dmm2uB8YPslUpEA8wtz4t1QzwpZgRmMnJc00tRyc
ddK12tHVlT2qTSjttIhk96G7L4cK70tdq21N66gDGsgUZu/s5MShOBDodWwMM4Ux25c/ki5/UZLi
LqiMX72mwMfvoyevHJaeZNDpQiRi1rYm1KMqv+vU/kD4A5oYapgfUivmB0Y/TmXd/cxD7MjlPGXP
C0zuDDW8OoIetAKR7Nrp6yW+JXR6wxbkTY/dIynli+K5KiNm8jAbegtcVEd4+rYza22TOhXXY1O1
72EVFTbq/+aJUUVl6yjwgRmhaxkUAngM5ZMVK/2JQX8lgPcbpHvVxesgKU1xJ4Z6+Sy3oTgfolhc
iG79nrYZBGVnkDaSZbzUUo4vtrTWW2Nrljm0U71PHyzZXAQeaiVsjb0fweUMavG19rIAXl3VLdHi
e9JlyEGZ6uxSD/YHqgs3gO5UJLFHO17vKIA6bLLxnmHYTEFjrDWSYaMGQXksxQZLBZVdnOZQbwYN
Sa2sSdDvzk3G+w04XU1vRVs/TmlzKy31llUc5cjx944UvYRupK5EFw/s2nHj+yhUXVvNfPcGPTHA
S0UKV3WSk0RVmX9ymhCESI83NSK4C2UAWakzw10FQ6LR/KUUc6SRI+snT52eJHPZ7MIXzyvg3gaD
vEsrVzqEDvOyiVL0q9JLN6Evx6MKdGunWY7SVPizT2Ua3kKsLjIp42g25ouI8juiNtAfg2Ye1sEz
0+XuYgxNC9N0mQnoTHVjFEnNITVPQE3hQg4CkRkLRtVJCYW1gRbBEoGwn76DaKNcc1izKjBWAuPq
qtVvKkOv56nSSMegEssXRNuY5HDEd4JhAxE8Ytg8GKLFYIkd05Vq+irksbNSkxw2egNP4vsr4cuZ
5vZhMkLSyQqYMZrin1pe+H0sYsvgisfEp4DQELOqedgofVSxiaMODjf/cEljnNc0FUaJNKz+ppee
VXQBIl4o1SvM4WuI8PgJ3Nrhz1AICwurjSC29t+vOA6HTSIXXQPmQy3+R/fqo6I4i1y+mXiKMkSB
nfnFnaIBa+jJwqj7TR73+1S5Tepw39Xl0mUXfL/0lxveYIoT5RyRS5fcadr0LJnP7bGCpaQVYdMJ
ICDVPVIClnvN029MFT7d7Chz6Yoq8WJph3y52ZNBRvtccGM7VdRFkQBviofa964kLFPjXFVF61K3
EHCltCdLmz5PrvRGLmtZZgt+ihE3NOb4sdbLxeD6qyy2c+uhhgIvJNGmyeFhmtGNKKVHyaW3Lw7L
nII/rLQfyIFecVOSJ5XR+MMUWkBjX9kaN9cks0EvfWgFH3KUlopbZISMmZj667D0YUSn+W8ZYkhc
9I9VDg2yoxlTm/MIvaYMJr0c77xyFBKx8KNIj0Wb3ff6sMlFINqMmYPI7e7UBLXAPBBXTaCu8hL6
qH9lp0jk5ZMvqFBQ4zQni4wcSuIkGYwaJAzqUstsKw1umwZ6ZFXIyxo5MMPk6ovuUBWjH9CPirR5
spF9mMRCeuVXfN2v/AidqSnGqUyLl/r5jg9wFuPU65lNWjWzWiw/+o2sPpX9r+/PxaXPdb6O+nkd
t9RNq2rHh82fWwiGZXSjZ3gr5bdRey1zubQWu0PieCBdJYsTvILE35FUka1Rat5hKFB1oYFs+t7v
SsKjp/OvhFTF+hpuFMWgjgLOFvF0mYabrgurTJbjzO7xWUAVIBKA0Xs0+KN8PBfpoakKc10V5LGq
njNrgEvXSmgj2PIxc0aMdRlaRHM2fbTwqrxxg7K+CUPfWwm68TNGvmOW1qJ59NBDWpR+lM0dFBVn
mRls5QqkX+sgvRVo4t2Hgm4+Jo3LDLJvNZDjvcHvHzs9z2AEh81OQEFvppqlpcAApvtj9sVcyWja
+aJqbAnUMdp8cmKLodmAZOr0Lkm1FxLR9LGM0FSUcpUJGy68rCeCGs2dwFQ3morYYESMbZYk2jSx
oCMg3A9VupTREnJrecVoLWcvK+BWZac262/RB7bbqtowef1qpHDJyri9ozl3h87SLuZviEFyR0Xw
o9Vk21RFcZ0OJYZLwnPdOLaXwRKMAHkH5IgU7dFUolsES54QeTqyze4dQ2POKQsWTGvv3Za0Y+Cz
62GNVKKwdCPtLZFEJpkqeR0yw1Qq8Y3Wtge/MjDacQ9CQGdQT9p5mTGdgXQGsxDdT8SznnEsr+y6
8PJFreJXp0p013qftlGZmADRChmKUMgmWEgq7trGu6+UgIAStNFKcRLocuXwbKRBZjt5/sJ44M2Q
Dzp8dDqBvgKTtu6t31hp2lLS/GyHhCkSGeXTvNoaQ7CLamlbqZgS+YnBJEKowenNhOcm7PglOnMb
2qA+DEzHBhG4MUYaVUbHINL6ZZMGkA6jgZHBrkwWpQr9NEm2Ttnps1zXUZExFHEexr2CpAndMugE
OwNietZSFZOpPlee8KuIdBlSEZJkPdzLKtxSqq+SHjm8pGAyyRC9W1Q4To1IkykCxyW7yiPm+Qp5
RQjaWoVykiFkpwgAhV5xI2UDZZ3SolmiC7fo9yJ3JkDxlO9KUno1Nh7drG93aTA2lLvulPR4bjfD
AbHOR9kq1l5YrCOteRhiRhUQ00FPJCWvEzaFRKM+CZCDZtQjrZDQ6NP1kKQSrlbJew1uF+vRzy5X
VnpHcyz3+lHEdq0EcbrAhXLX5OhieOqfNFOeedtHBBqRhFI2UY0FgDwc5IhI7LaQMj0ptgNRfnFa
WjfIUDKOBEsmzhiUpB3YFpQtvsqonDnnHt+EdbspCh2eJ/C+mtc73yrXQa1gnymgjx744aIRkid0
U9cWar1CDJlP8E8WFaHSZa+NSpXZKMw/OjE6V73MII1pQULu1oJnSKu+ZIos0t2N2jtrGUdRWzFj
GLHFs1GEe6Np6Kyo5r1u9cteZVqEMSFqhYcspyuZZiuPTBD7M38hJtFtgISIrQoFPaY0+p37zY0q
5stYw8gmtCDEZJJMM43XWrQ+7XEdempYyAwtBPpdUyK6oreDC6ChbfSqPOKr2G3y0kCPW4iw6Rra
dubLtJ+MJnhKtO4RWTE61xVd1zpcqY7+nnSdT7zkBAphWBITAmR0dZHdWaXpi49L+VPhDrDBG+lP
U+nVDLlbiNai6W18ZnHIwWq4zEN60xfiE/UWNHdTMWZ5IYXbyjezfVp3IUIs/QPACeipJu/kLmHu
znrpg5ZxMz2gUy5DJ4nlX56bJgDdgoE6cIXTXPC7irmkc1zEfNPM8M5hdtV1snQv5NTs/E5tnfpM
8hSeG63UvP8ToRsXW+IOc/V9nhsPdVM/RloI31+qaXkQHRadDz8lQANmKGE1ZYiUYCBk6znDqlGs
76ywOPBf2oiN8Vi06k3aqifcQTAtk/u9RlA45qgJ4pNqYXGWtm9qq59cr+QG6ggOkcQAVRt5ws8m
KV5zPyoWYdoYjBJg04b13hwQBl8qK9vneByqHcJO//z2HwW19bFDJAN+fb79PScQGfJnqEvqoGIy
n+L46Mb2jGHl6rxNwtX3y0mTjsFHcni+3ph6neX/g2ZYTq2yXu3pOPPdhgATMaIv3YvW0B4QgiMl
5z4qMI3IXv/52lxHEo1tYD7DmqZ1VqDjfOfG0L0zyvoGC5UYYcARIUgd8MgUPWB2btHiaCtlWJ9X
L9//gDGT+lwYsKys8BNQBv5abg1VLqmxqIOq0Bmu1Feluf9+AfkLqEgLiOJDxo8Z0Qtc9D6/XVcQ
jKjRpMpmLmNOqQqPMldnDJeSnbQz/baa6TNMvWciVFMBpqQHO1t+raQrtcnXCoifgXa7aFHMov0+
qQDazB+QsFYqOzE2ivOSOvuou/v+US+UP7qkjPA0vCGw6ilCbXb94KJOBTp16hbjgwYe/W6fQbMG
ErUJT6bcMfm5h9VzpWE5bf2whz8trU24HKkQ9GoUs/RwdPbas0fMXFY/UIzm3Yo2//jPOAEDMHTl
rH7dP5/XnZxVuR9AsMZ1G/keZUT09K4sIF36cGcvVZucTi2NlHxww9rubPCY+m2UxhCgz4cPEA3u
mFpeZatrDa2JDr/58TotKkZRHNlfyEN83rRD6Bgow/FY3sbADEiypV3CuGO+gqynzfJ9+GjN1dNI
QQtuom32yLht98gwh7O8sqXGbfn5fNI5OfshI0JzFptCTYaZno5Pn0Ehrop6LgzqOsAljoaD+jvv
jRsMBbAui46KL71WiBBicKf/zsz4vTGQyBMd8dA7SExb1Z0vsxNb80qxdukLMUowuh8YEkLK06pf
kfxBzj0XUtRpJP7WB5gh2c+xFU2GKMEbRFxg0V+rRb/WbcSUs1UnNWIvaH4uNEKNCmezQDVw5Zd7
mY9jeMXCcH5//x2+AGFUiKj9KLBIZYs7abLNU8sQ8IKkRjOqeot7Nlfpc5cx/ef8jOJiXjA5+/2C
F2IJK6JAxt6jvUa1/fnD97JvVJGFY2D8hH+asFMe6Kf7EIohCp46af6eP5fDod/JMEn+NhD5j8o2
Xw81awPla2hga4Ttye63FJo6iFvmdpGJS1f7WXrilcf7eqg/rzDZ1mrXp27Tjyu0HSPqeFq+6co1
KsLXRTg7KCORSVhE/elHqwzUlmUzhb/oPrcFFkAwusTo+fsP9fVdfV5kEp5QMh7KEFMyO2qsG8VH
MgbJjO+X0C6uAQHVBBA1QfAmu88MtFQi86/pJ0n3UjjkpJPkwAMIHPqs0XstdA+CLO36TM4A8UXY
tXIN4VAWD5lYwM4TpeoGZPxdMep2lXoKCok9WntGODY0LBWMK2RAWIyXck3I08snNEffdDHZIGoK
7ytxMxz8nKWaBwu0sH9nljgvmup365hvCsPBdQnXAgV6CqjeWYk9bKwhNwrYXcObZzj7ojO4CiXb
k40jBr6y7YUN1HKFAZM22BpNfpI8Rg1l663t5XpZdeW13ubFrUDSjn3a+A6nOzrw1FCPtZ4wWppz
P0E8jxlZob6STF0A6dgMZ8tMtnWT6W2hhSK3oY1JgbDAtJTCZjVOCuv5kkLun7Jd/rqozlachAml
wda0TCQerNDwbleUvTv08zZDJ1rpVmrAMGSi48Ab9hU0GJ2eS5EfOxedFbcpfwwlRsddJZ4GMRWw
gOhu1VLcBzJzh23lnpJIfvp+K1/KU0C7VWIoNjwGhjqfw1pbWlWi02K38eF4KGRKeHRvDUv1Nqbp
2G2jbuPGtxUnfwjT6Digyuwa5n0jopLMJFuKk4AazdNSOPW9f//9b7t0obA9DFS7dHA5c9xDZ1et
1ptiPiRWTW9Q9LdmXT6FBtJiWQwl0Y+VFGWURrgSBy+tqTCDZbA1FQTUJmvWZlN2WcqaFnLsSrwU
k3wZIUqEU8SiDrQrq118++fLjfju2SOKqiCGtJRrhhaqR8so1m3m/QBt3Ge9uUxTHf1Yr7wPvGKT
u+VCMMXHxBAOWolUgTEIyIaV4abHvr3uw1/fv/yvyPLn23zyItq8TJS4IoeIkHCJs9uuR3Ver1Yx
s63fr3QhFMBHgdEv6TpGj9NWQC2FneIMfmP3KICaCMEU74qUXVnka77A4/x7kQ+6+dmLdiIzlqEt
NLaCU3r8HMjOsgMFMBmcFXz0ZwJ9/v1TTbXoxkAgc8VZGr6MnLCPqbazFfUIE5dGZ8VqUQGBoYQw
Mm31W2OebwSGT7ErnveMnvuL8FZjAOGf5wyf15+EPgTFkyytea2Gs+mrlxh/9u+f8NJ3O3/ASaRz
Gqwk5I4FZNGZJygMlHvTvRZPpUv78GwVfVJH5YPhZ24asg83/j10+KV3BHOUZtKNxUQmorfdAkSQ
qe3N9083/vpJnn/++aasSRUopqtjPp9pwkL2qpWT1T8Sbigxsw5pF+9LvXgomvDh+2UvZBaflpU/
BwQDzXQzdVlWI6xGKjDi33y7/5hLXuiuftoY+iTia1aZVxBVWGKmY7xXrqobZVVvqtU1O1zp2sOM
f35+BNomkk3gR2jE6YG80r1LTiP9ffSkdW6a12SFEsP37+/aZ5uELdSpY/yaWVJdMV25rtbhZhzU
v/po43f4bntMAndXwxSLAtZp5+2yuJUYq7L2Y2kVLtzTtaN86VJS8e6CxKEwHz5FbOKYhei6cZQL
TKi8Z2aFcdrU1qa2SVTzyhucDv7+Hbj+vdrkq4WNgB2PFmP41Oo/8MxaIy/8pI7WbVoQI+cuNSio
RNFvpaR7E+YJXcDBWwJir82sWauaQYehekuN4SnVdKQJEob3ou4k+OLOFfIH1Q2eQZyFWSVZaGsE
8W3e6FeAn4uhyYIyqWoSre/p4QVEM3W/5hH6BkqQEdyVhrTAbe0KyHNpf2tgaRAFiPIYFX7e31kt
9zTrmObqo1Ot3KhQzb7fzZfyV5ArnQMrI2srQtj8dIJ6qcubysF8axTHi9D6tKv1B3C1M+3o7uqu
vnRLni83iT6o7zqylbHcyFeGWs/sub6RfsZLzC3+0r0bb6xGH+VT5Csq0JdO7vnak7CkJHKkZHrD
Jm8U5PpGfHUps9G94qmrUK8Q2kUYlfb3L/jiFzx7v5O9Ljt6lOYdDyzWzL7K3SxqH/5vK0wCUuD1
bhaNXzAMhUeBJpE+NL++X+ISOPZpl0yCkSzUngzrgaB3Z+30VXJr2QnzOjv91VyNU0/+vvuBvov7
iq7mRsD6bUESh2yEuL52Xctfe+lwkc9e6ASpSHvfSUyZx6Xe2QXxPHp3hxmlsTzP79KVv2ptlOLo
dMHjMJ/bI8KqzOEsv38fFz8qoDImoBCTv3BreiXuQq/hdQRlME+Ul9Fi4fsVLsUX7d8rfDAKzi62
PHB0o9XHFYzfWvdLk/Yi3hHfr3Hx9jxfZHL2FdUzutbryUDQEF3EmNmPBuN2uHpXCqY9K2Sjrn2+
qXb0R+w/X3MSAIbGwmRCYc2Pa21j2aNgHE09Jg6xDLsK617M7jSd0m40eKXjMtkuidXJTSOJrHeH
1egSOVamEMJZ9hLewS58R+pDtKu5/OP/TR38xyzo4heEWmZBg4eENSXS4WBk+nnDgw6a+1sLLNur
sTIJm99XPuLF83C2zuRoaqneReYwNLZkoTw5dOJjFkrgOzJ0qwapbgyVKtwxM5iY3QvslGr1/Q+4
lDrgdAliOWJVX5o9TVBgOSrKwB+x+Ds24EG3IqqbuSQclS5cB5J2ZcGLJS1EQa5EE0QBcPbzldWO
UbxoVELq1l8Lw8KK581ttIAzy6mHafE8qiJp3TYkUKF39b943LPFJ0UPPo9qBubS2J7a7eDqJ7PS
grEqS0gWpl4iLGKhlq6Em8uXNNbA4Ccm3awvmEGCaaqZWGOlNw6Moq+JpjeSXsJWniUr60q0v4ju
Y0X838tNtpTsKbXY9yyXo4eMqmKJ9CKo41J4cptZcRix/Si1mXi81lq6+qCTT6vBoY4qg5VHNM15
+ktFaZiHL+Ax9rWWz+X4d/ack29Z5WoaxLKJPgQ9DPzZ8ENzUWsiDs4hkuezdBxFv5b9Xug9c4Gd
rTrJ6aj7rGDQWFVkvNC4YfMiWVIcmNJdXisxr73PKSih17WB2xhrBZvkQVpgWXQaxSVG7d3i8dqt
eDHi/fvBPqQVzu6sqOgGHIb4eImFtp2K3ZnsLSNHPH5/Aq8+1OQKKXXDiqXh74dSl92axtzMZNgR
WcWrejoXw9vZQ02SxszI06BQDO6OFhfu7LHwg0UVb5waGbnQv/JoFzPUs8XGvOPsDbaxiCdVwpM5
5nOZb5iaWDjmbSAhDSOR6fQuopby/yqg/fdhN8averamhXeza4R8tSxTUCl8kbHIxS9v7qtHkMEr
ac3XzW9irwwDWuO2GCXcJq/TbYdBlLsBxWc7eTDWzqZC/jC4HyUxvWsk7+l+5G6gk4Uvx+jBoX0B
noU+y6whMBK7MIdjWcp7K23pq/U91CtXLX5iFqIsJHQPYbgPxtYTHRThsbVkfMdXbwVYc/T8wEXr
azXBlxtsvLUwJ9LoNTMiZ047fUHfCUOV5RCm6/QZtAaB3yZkZgdvXaEa9KWeuk+VHC9gaa3jzkHT
QPH+qAaynnk5UEZY6NZYjRYt8TAfllkJkeP7MzYt0xjmEWH8MnqnURYyRPN5U8SlY9SOSrPOSI9J
O+DdYwcu83D+gVEmOw+sK+uNN8o52DGuRx6tYmYsjbNvk7jfOFqQDwGcmELrAY1QUpKyPl5quWjM
UsZjruz5LyFkXA+bKBWRCZLRD6OX803fCd5gOcBUdr3VV84Wj8elMYwavTPU5lZFe2298X1Nn+9s
vQ/E7OyQlXJkhYNb4RFrG8rcgFWg3COXcOfe6nZw58y1h++/nzKm7tMFPzKkUe4NCvzkhZpygZmf
2eR2J1WoIVjNexhUN+aA7XWCeNZKiTzrTsdTfj2IGTLpHa7P8NTQqcx0ddHJtTdjxAnXii6Fp1NJ
8wwu5wB3aW3AfJ8lQaCfilYr78rIyldtGulI3TY7WJ92FCb+SrRCf90ZkvtgOKqAwywoY1kjWf39
c44B8dNjyiZNFMpBaP4cqQ+I/Oy9uqory35nCHYWvcCpwsfh5fsFvgQsOv/nK3yUo2crNDrejrKc
oXud46Bh3WDLMa8hQtrR+npx+zUwTFabVGSa1oeBCQUMNEayY+b7A0SmZFS60pW+G1VhcvFHwT0X
zf1rd88X1Hb6pJNrVVesXhnq8UnlP159irTXooLKaW0TmLw6wk4yjvLdlY36pR6crjqJNJZXpp3m
s6q1VrewbRfgebdjBgZtdDvKaF35ntMrdrreuKPOvmdlDqGSREqyGtU/W6TeZSSlUQcbyCJcnN84
nfif+CgGI9b8HB7r9fc/4MqOnZaFXVbpPrN8mAZlwjH1w5vqH+dH00ecpO9FoFS1VoxS3utk02Jc
gSzEbhRfgTBjX6uHvobSyZadRBrJ82O97hMGhUnZBbj+a1SD8w3aT4vu4G0l9fb/9gInSbtjWo4Q
6Ga8yt1h3Qod3PHq7fslrh76SYped1Ho9BbH8K9NiXjbf7F2ZV1S48zyF/kcL5Jtvdqucm29r/Di
Aw1433f/+htqGLpQ11dieu7LvDCQJTmVSmVGRlz+3D/o7sgc8l2k/nP/REqmCKNoi23lbK2DZXqb
7vmbB/AmdW1vopX0ycMP8ZmA+XpvHLl/rI3pGKpYWXQoYCze/XPYTFBdy7h6Jb5uCBGlIAGUpSMr
93NA8Pv2qgQ47b99KRGItuggtqWYIvEbD5xLrbPs7Xv7jrdJzK+gzpZYe3eNC99KCB59CeFzjKrx
3VNd3QXMP15BKfrCBlU9pgTksCyZJxpCdt4qShvrvHrU74qtcVj2GtS+QBl28d9PsiHEjRBUPTNt
cZnOpgcObZfBF3Nc6yCVmnxOXiTZTZkvCpGDqHOjsAH2PuKLsjhlCHHDCuOqU0ycM+UoKpr4cNhL
+amWeYoQQdDcoktdIyoiVe7RWQHOysZL1Xrgl7iq/z+4yitp6dHRHlUjywsdJrmrzJfL5ufRBgZU
vjzJpxO7Rr1ZJsoS4SCAhN5PN5x7rIcCGWhYISIlPeQya/zPj1cWVV1szK85ws8LDRRavwLyXxwD
yacjQkYyzzScY56D6Reqq2JsyQt3BGrQSAwg3UK3f2FStkAhrnQVjkLc/orKFIyeA3g1LfBf/01U
lp0EIsQUNeiNcEl/OcpbfgCWdNw4svuNH+IzFw4RggpTR6NJwxoaI2P1RbMr387VfYNJtm4hUCnL
JWO/snySCEGlHheTLTGCysfyyXc1Bn4jAJ75E9v6Djdb1gqoB5IG1LnxYWl29XhXxZKM8fQdcGRD
iFw6SAUM2sD9eZykh3+ykb/yjZNX9pEtIW4ltOmJVWE9GBvlLVobqnBQ1eFlUYPumW9DgUNWN5Qs
0FIFBM6QxJ0NOoOPpFvn12eJg0ZarZUYtoQpO8XcXw/ucyKb7zkZP35vIXiI/4xWrNbUUCfweBN8
wUdJwq/I/xdJ3ckU8siiELEIQJvF0MHin5F/vPqLdPVkqDqyJYSqEmLrfWPA1onHhfSekX0tIVIV
ppp2cwlvLAE5DpXOiTAIfD4LkZkQ4hMmAjGZvWA9tL6p2Y88+HT+3z8dkI42TAhIMUa0s2iGgejA
3UGDRyBnVK9+uUMsb7HKPpEQL8xZi7uswK4l276/pSg2KRBxA3MrOHpBISw3KPN4IWgoZjxraYsl
Hj0Bk3iLcU4kO7hUdmMneQS+QwG8vnHfdlUsqCWdlqughWEALEGFJQYrSwXFMMw2AgqNIrOj06fa
RKV0SVbUutSbiw5EvuVjYO0wsMvyx1RFD7iEvmvmn//e5y8EMJv8efrrpqp1e+SfW1kn0CjGNOwY
Ge55I6ev8KPlCzEmaJbJ7FIsH/XL3axdFWu8hz0dJA03vJQuhe1ITsmrkx9lYEpL86ZF4/71Crqa
tj/fjRjPBh34Tv5wlB2a187dkb0xXNSw4lFmuSLFvsFLNfPsbVt7HJpU5+vOl7bKJEH0tSl6ZFKN
QGKSqTD5//XmP/p8QtAp6NLYrfErA/vjVScNobLLVSytG1rfN5jU/tC6JJHndcLpaA+1NJoys/iV
x/7b6gLfpHeZ5dEmClGnXKy8oDnOQBZCgznt6y2hFej/Gq9tDBktkmwbxTpwUc91Eg0fco/3xfs/
ksp3dCFG10wQmoctwtJ1DKk4jE1tpmTaELvctWW8p00M7Ud2iXr8qo3te5BNeWBdu2ntaW231j7u
8vtY77ZW2kYOUccVJjp3Sqespwy0rHnzxCYaenYY5atxMiNH64JtsRjQrQRHA6MDVPFI3ksi4zso
jhCzOQ/l8TNON1owpzTwxH5XbSEVOGvbjO04WatxwW/DlO3aDpIM6MDIqq6ygPk6snzkmUavKNpC
Xm0f10T/7s0jC1+vcLoja1MIjFqf8/BFOnAuMHvTg79eWxqwoEweCClAtdAlm7YZfEBr7joGlbgu
XQ2gapBcFJKrWSw39x14NeMe6+bZx+L9rlj9yj64Tth5i5L77xX7e7R0pca8aFniVGKcnuTbCCya
BJfweSPSzykkVeBSQIOranFC/MDvoLG4VlY2KAzWy8re6Jsi/K/7KORUdagOsxLjiyoqeOmpcXgF
U6whMhM86evgVXDtP65RiG+V+c9Omujz7vqbadOUO8sFxTeka3l/QpZUSC55sRJd6VMb2hpPKmYu
WAFd4srAHARAlW6+XDN/AXW6zF1kcVUsSI8L60uNv/3+/eOWO8WZC0MsR9MIrH0R/4aqukuncBXo
YAJpdkP8WY0lDsq/zTlT/FgenYJ4tsvanrAqa/DT4jpuDjro58N1n17nkPo1OnUt8RbZ4vjHPbLY
g5DW0GwsbrRAcA2i0Hv9cwaRRmsfcV0Q8BB4CqQiUXiU9RRka+UR4ciyqYDtknHLJIXGYWp7ddCs
l/lzh+H4RsEYJGcjUSUb/D8iAIfEMwqqQhESB8pQcB/yj/mh4vHpXOPNmpCwhdaELvOAocq6yYuV
aTeNG1AQG5Vmi7J/FiWeWUGXvGr1w1zX19MA1VnTau/ArnWra2AVa5cKuq0jJFYt6JGf//Z8g987
29uPE4JhVzZzUVglxLUX6C5AQlcDYAJ87LL4cPouebMjxMB5BlkWM9BXjA4VgLtfl83PZgTEZH35
G0C25UL4SzoyajOUAyA4Df7QlyV4btuLqZQVlyWbJyLkhgVSUeWMemEISSNOVTWtovn5/AeSOes7
ZBxm3/NxxM5BOWpZq6vWB0+f7XEdWOu7vAJwOpD//lCWkGj1pM9GrWcW4EVoFTURZIVaSZ1V8nVE
gJBqt1kxgshtXc1PC4EOQV+tatCQLBI7/yOVeluLENeyLAJtADfEq2lQqf/ZcgtfwRDoo3y4mvZm
UYhn1WiGjarD4gcegrIvJcSVQitG3apgi9+38UbtUWmFnEMMdaTRaxy0gHdacTjvjbJPJ4SLuVvs
oqS4mwId4jblQ8oOmR26JJWAGf/H1f62kUK86EpQGic1XoMf2MjTL883W0K0yED/3U78wv1osiQx
aAs160bPf7XtUSjHdK+LGXogg9C4/9ksldXIT1/vv9cnElvU05TXKYOjlOF9poYgc8jBN155KnSw
lSx1zruI7NTZQgShU2i3WoQCBcH8ZkqdeAdRx/moovcxWIfxtkAhY6oq0ld2CtLYBtLiTbNPyY/z
a5IEelsIJPGshxhLxQ4aDXTGmo2e30zBt/9mQwgdYFcBttUeE19bLhe2gCw2cYL66bwR2W1iC0ED
cjog2U3wcT6S+hin07u3DyOECwIybfBRNsoaJ+xLrk7ftIFLR7XZCqx8ymqMc81FU4B6lJjPdjVD
n1zz+hhIWxC0A8xVa5gt1EYoGdnQbB4MIAvBBPlc5fXkpBoUYSxrMxbNc02W7TKrz0nbboYqBriC
zg9VnN2AqST1bJBO9iBOdrLU7vdaS7+Wo71qCYkdMDY8qZi9X9G+gtDd2MoaOrKjLsQxHPQ0s3nx
80TLQ46nOl2HfNtvIZJVw0LA1Adr//5BdBpu+HboxCkzRR3nyUpga/ZNf/H4m2GCiqsBmVsIQ4JU
ZE3WeDPIn32ScMaEKjluHnMwljpYVyCvYvmGBl9j8hLUEBJVXiTHRZK2MiGWBXVbtV2O4xJHeBnN
q99QDBPl62T+i9XJbj5xnBoKkrUdfjCFkC1PiGvEUFs1DZBb8tkgyramyxXZlOlqXr/OpZMr2QSL
7OMJUU5noLGtQqas+3Jx1baDtPEw/Oh6zlU4gk3bqKvV+W8oid1MiHiz2mpFyosEWrruobBQksiZ
00/njcjiqjhXlqWRbqYcZpIA3YUJuslNkKRTn2CYDEJy0tKHJK4wIa5oqaHQjCd/xJ/5WGLrQjzw
hYAUsfPH5aOdgN+RhQmRZbLCrE24vQZ654GyMoEqLvbGDqGzkw5ens9swR/+Z1VgyBK1UkIkf02K
jg0Ip2rr5vz3Ou+GmtjKD5ZqaUgBaJwJhdCObkf9rkjQ5/taBotz3tQr3db/fmJrYk8fahGdrfTY
utG12Yrspi2vOEIJDnzoHhjhw10BXVVtZVde5YMv+gpqX5Iz8I7u5Wf5/J/P91PK57jOwhYNmiJw
z3+CNWf2dniZrgUP9Tp34Tmg94Fsb2P9xbvo/LNBU4U4wxa9McsBIXsAAa1ag4dsxjiIFStXOcn9
8/v9jgpPXKsQYtplXkbNbhP/F00ATmL6kE+QOWa3wWGa8TqKNuDigxoPWHulldDzJ1NThXgzpTRn
tP9gH0sSdzBt8+dRga4RVRiHIPB3Ej3U7gSR33zLexMfBnC8uZEQdWawYYHvBgD4DiRcr8rUtgfg
O73hsy8VqJElZ0eSZICN9c/lNWM2R5R3xJUNTzLIQ/acbXWXrH4lGelW9f6qMPluvlPwIhEkMPVk
Vkxj4F40gJwV1/9wDUHji8ltQVgEWU7mRcNW4ronAx9EVEAOAI2Pd1TG7RhSxeB3/+gG32deRm/v
C/Ay0dWAgQOPxhe6lInpdMJxZJQ79FFsUELNGsfutc3zryFiJxPUI1vCSy0tlF/13g8kqDJbQtBR
TVZXzYTNBCT5CBz/d4Dkk1nG0cKEoNORYEkajjZSpvVg5U6iXcz5s8Q9ZCsSQgsdxqWmHGAXgUcD
igK75ZYf9Wr3F7DSkzfk0YKEwBIEsRkTHbYYULo4cQ/VC0/vkUZtXtN7fvJwDuTp/en6wZFlIchE
Q6VDF+t1lR8EPcn2VYgyUGUKipx/vA945cmU+211YlwpYsiXvfbnqfNTMbkzL2wPtZ90C2IZzIUt
UppJyfJeA8DRAZ+ilLT6T9gdH5P6BwM6oPD+sbz0aHlCMAEsKklzDYcOvLdArGGmhyPWGgSvcXDz
9ceQN0f2hIAC2rMy7Gt8OkzAkB0XVoda9F+P2Mk+nhBSSAMtFowAozdf4z6KNxDQ4zXXZfA4tzOO
w1+QkMhsCpGlUYwqSDPYDCZH2ZPdz2Lh4sfMAaR2/ReDhJJb6BWLceQv+sLyNOMJK9sAwu5wlPct
NOn+4xjY0UcUYg3L+o4tKZbIMagcwv6zN/QziZENFp1OmY6sCfGlJpVm0gDLg04dBANAnAlxvlW2
t5CDU/Mplh8K2ScU4stSx3WVW7BoXsxIua3h1+gPV+n+D32ItzWKiKM2gu5gzWPoP6M//Ovx/fyL
m+Jkwntki4efI3cJeqZCAOvVXY7hMa8jgx/cS3BrQ9oaI+aAcP1pLQqselIDg6dIA+T2VtW69KE/
w3kpoAisYoRE5jCnrnao3OpQsDIgNifCYCoSthUafUCoJvGu1rjCZuMPtYxLgbud+EwEoIYyy8BM
MhUVByyIOmZDQtGzpFHhZUw/1EV02SpluJ6WoF/Vy3KVjnronk8qXoca3tmFGiykXAn0eMWncAE5
mVkZGI7DBOEfPZsxXjEXT42ZQp4xgFRJvIyHODBcFo7gbkmH2xJoNnDs6TdhG/RuN5HPGhCeTqFD
XjyOfUyH13s2aQcrh7Y91Z9jrXcawC+5jlQDXVxQt0FMIWfzUxWYF6MRfhrCunR7NYhdcMds22rw
A9CeYck/ii7/rmn1tz7IPhtKeAe+gi+hOT2MRYdHZGV+04d0Bv662DTmKPvy+sn3ByGUos+uQdld
nFVipDe6Co647o042Q6N9pSNw+ImLdv1IySx0mGBRGQ/OoMZNDWUYrLEN7tkcLqkeVSQsHmzYScr
KMFVzlj146rNzEMYq52TBdMzNtwzrPlBA/iBDfWO0PRTR+b7sJufOos8AaF4HWP2K03D+6jLOjfs
o9Yba74z5X4Z851dq14O2SjP0sb7Jgz2Td3fKEvfrErKXtiofCrU9MpUMVjVxqObqVBMDab+QS2h
+1U32o8KQlZu0bFvCepvkIhUt3MDSom2NhqvmezU6U3lO0Qtb6NMXU95/iNX8YxXTXDL06q/DYl6
bTTlPqHXZo4JaCdvyKMGnn0IK2cA5SmfFssE3VG9LdWqdkdaPFSm7dfgQAK3luW2Vpw78KeVkiQl
2KayHSbY0bIPD0qarbXculus/iYMtLveZNAzHporpdQxENrZ/mgEd0qTrccAOs55koUu7YJvSgDq
UBZ/hyzqWh2W69CIM+jOLbNTUO2KQFTHjRutcRkIzQPwRrh1XS8HSDgmu7adNhNQkpU6PFJt2kFb
c/Z0K/S0KoudoMh2M2vvNHAuOnWg4gcU6d0ITmB8EUgIUavE3saW29tIyfNg9HQaMkhhKmBUL9l9
ir76Cro8DKtIVgPIDpSwvw1IcakM9eQlBXkZw+6LZrGHTu0um0S7NtPkqYuHYV9Rc4F+EwudGQwf
PXSMnSwb961qJc5o159ivb4bsuDC1iE4OmmbcmDfKyuvndEAjmTKA0i0ZhtQM3lKWF3XMV0FkfEd
unKbdtQ2kOgN1noX7E0Wr9q+mVxzgkBzkX5fkmGH6/GgtQHIIMAYrlXRNlQBW4mhEd8VkLFI028s
jB5ZXHwiYXjQggaiOHXsdcOygXqin+UgEq6qezB8feb75AB4367MGPpiRlnetXDvrAGMFIJwPunN
+8EY8LOH8TakUFWuWeNBh+WZtdU3wMv6TddhUDde8CSGttIGFO3whawtXRCUQbEtLvJVUE+y2d1T
CREEoCCnCIFyE7wwf945fYKABzExvA+ifandkayW1TlO3aEQSgTDnQ04LRV1ffIy70HVgjjDe6bj
4NW+jROLrLlx9E2iS3FXp153JtRtTIMrcIDR5M8V2VNRl0PUF35ZG47ZzCDseGHl4zhBTkfGQPY6
+yveMMfGhKyZzaM+klmz1kNi9h6t9Es7KG9wEiFIxaNGgQnJWTESJ46LjQKBSD2Z11FOXdtUnITM
V1C79Ug2bXIt8Quc+MXm7TujcrKmvgjiibldVyVOVlRenKeBV1IbolqTkoAY3b7r03Zwcmg3u3SK
4SSjTl3ou3ngBFmHYQhRPVuKMDNOuQxo61UTio0QvhQ5XptySiGVhFu1nKrbnsUAlpcd9QJSTk4V
KL23dE3pN3FJPVPLQB9WqIeAhteFYkLCqbpAm9ZfJuPJ5tJ7kx58iVJ9FXbVnR4auGXHT0o+7fow
gxyS0s9uX1dXZMoRW6radCubmW5j19/bKrvMR5BflwtKEmX/LcuzFYvmWzXLv8wdWNi6oToAz73T
U/YASenv/QAR41F7DGzjiWpsF43ZLtFGsNV13/Mw2BkjlNbCdJpX0ZLt2qrXIT2Vbcss3UxxvYkj
IKGsyHYTDed00UOyHnDpexAEuwzC0s/CbgXRo+fKTHZLHKxLkh4aEEdN5QJhj3HYMDsHmdFQXKZt
9qWD+OGmYlnk6JW2Bm/n86TWFyCdvNc641kJFYgyxNY3VjCoFTXFnTIOV1mDaAe6I3M9F/1DNVo3
dmKojjVOn5Wu/JYO8WEyx1VmDcEDxJA7R+myL1YIEc/SNNN1lWb6qjDYxTJYtdPr5ejYkf2Npcb9
TKhvRO2GKNZ1WdilWxe9MxUTCJjSyLfMGpvVKA5F/LVtaDok9n1mzxeAoX1Rp7F2aWVsozl4sMZu
Y4TtTWiq9yVuiKkrE9eqisUru6rwmtSC9OIcGJ7BQCzOElVSZTxVjAd7FAEXIBiMLDHRnA1VYUYb
BWsjLy6T6bJDV33qwJVEp/X53JLHRfHgUxBAmTZ4knQi4iyHbCmKKIGlSfuhmd9ic3Aro3TqdK+D
b6davjSJjJf0VBZNDdxzOrhVoYUjPCVzE7QoPa2CNfejCjdBtVevMPrgmcYhigYZwuxUHEV2qBqm
oUIwTJTwIuBWBL0t+iqcQiLBlQZIQe/oyire8BBufa7omuXQxHQb8MstnyT7yxth7zaYgvgYFKFg
KBU1KIocOvNNCCj7EIKSDwfcBXD2q96HYK6drOKQQrvFKQ2zuhvZUHgkCdtDpZQry5inFU3CYsf1
1EHXZj6XRr1WGZpSirHvenINeVUbuVG0MazxjhTjnd5aV23RZpeJ2l8Cp3E5LYZfTONnNYwfhllf
ZUr1aEDzdarHVcyqu7ZoLgKD7KqwNbylxttsyam2beJGcYlWPdmh8mLmKvX1YgIlGSseGDTW3WBU
Yw+5HahWkxY7OvUI2dAOR2S/jtTiJdOGbWaFW3CbXQd5+6mMml2+qJ/63vxKx+DGJLXu0FlFFNDJ
RbmofmzZB9PWb9t+vIUs/VWgJte5Ol6MNfV0o7jPre66bpPtHCoXoRGVbjG0xTZb8NQrF/TDmiiG
xCfGZJQo1jfmUFCIpCBLqfNoC6j2RQQhZicselnX7vVl+e7z4i/baAZA5Vx861pmHKRdO2BKiXM2
bQf4WPMJclXOvIIcJqh5AmhYonU3oo4w+dZ3FL4AvLB8eyNHap+MGiDd0wme3RCOEDKGwiKNPaIf
4yd28aOl5daKk8KhpHKaOf5+3q/fkYjy5gtkFH8bEzIGu+mmOoLoCijPgIyOXAWCCpGXutDD7d3R
y3j7bi977Z165x8bFQptNpmnaTbxzqcRxKoZhJSRz2tSeNypVI8iQEFBHukBWG//TL2mQbcAYZl4
AWNcFYiI62hdbPhMDfLrv2BKORkjjuzx33NUnknnGtz8OezBzax1kehIEsqkfVLGCVrHYx16Tanj
2bUkXoNHlE8JHhWS73mqAHa8ZsF5OtDJgcEOjqwaBZ6m5tysSKlDp0fLHGPITEcpmqux6nLHqBXf
qs07NdQOtW6Nty10diQ/52TQhr49PsEpbUckL0SNAuwIo+1dWqh3ZtReNY3iZwEk0ZfpRbL6U7kg
fbMnzsYwSAXbQQd7oZ2at1bQFDsMy0wOKbPet9V83IZxQyEAO8WrMKxaaMyw3KGNlXl6rWgedIau
euhjn/9Zp38V5KcQW/AfEbFSxAupwq601nRgn4k+voRgDD1v4mQTFdzZOlhVmQ4BHeFI4b3XMl1J
FFDSYY4QVc/SPuTfQ/CsL6vca0xXC3cfakEcG+WR7MjhI1zHUZPbP7s5BigvOJcNHzf+G9KLk7t4
tEIh34gjtkRQREKen5a4FpL+KisSGRj61BE+fkAJ26iE2bxkkRb7C54QvXILtQGnDZiXz1+AnXdR
GCy0xNVJtzn//U4t7tiusJPKGGVxoaTKOsjnXazNTk8amYucyhFNA+KnUNGy0fMWwqHB8gGvE5Nz
6kGs8GuC7r76xcTtprhorLjtAYnAguIuphx3sumjU4Hg2LYQGocy1uMMOtdgUyb5nZVcBcpNvTxq
pgQ1T09lpceGhPi3IAJ00WRaawgit7tKb2q36FEX0pIcSdniZUGEXGOi+5R197WNLJIjWTM1+ayO
wYs2ldslZ6iRkPiL2n/JGzxsQZNeGNlN0uXXLKmQA+B/itrOdKKSK1sbU+RGUxl7izWYUPWct5UN
Zdlw2mGW5Kq0isrR7Jk4zAKAjEarLqxf9KZlXtdRzJkMFiBlFeTAoQ74PM79C1WnmzJeHmmCWgEJ
LlFW8Ga7th0UlPa0DSjIKZbCi0eIJiomuRpRS3VRs3vCO/VFh7KKJIafds03t+F/fnzIyyzIWY1P
N7ZfrKVw5kQ2tX0qHTj+ZsKhS6yYkQlFXr/Q6OBFzEDVK1E3Ea0lR0C2FOGUNTMIbPoCeUee1ger
Lb/O7fB0/iCfdnSLcSGYE0rDI0aI2oVYvLeAQ1yvWQeKVpWurBo3jlSt82TYR2XpH3OiunBeEWti
Acz9HgbFGIDmRGuGhBrDoH9DBMR3ScyVj20KcSQug7FXR4KoDzWR0HCaFiO9ueGGtHPPb+bpw/y2
OiFqsCDLTJAq2es43wTD55xtMLIN9lgI/ebsYTIViX+cBERAKgRlulfyd5GFYWFZNaNwzV95q/QL
JsCAaGOuZT+lW31NNv0mCiSBX2qS78HR8VJZbxitji8430AgbhvBYrchd6azrBrgA2V39skjAAJn
FRVWqAKL79i0S2mXJqgHJfaXBd2UOZxX5z/ayRNwZEE4ZHY3j4POF5RFkKVi+gYTHZ9CkicOiVLo
FJQfcZIje/z3HG1gmwfBbFihvc4t9TniDaIi2YRDVDhBkH0r52XVQ1NUEhRPvpsg/PJ7H4XPhsYk
Jh+VyVqH5nyvkPYpKJXabVVgkEGU+7wkaYn6O0Xvit4mmTKu7YL62JhtU5qPVmMWjtEmk2TrT57M
ox/FM4CjrZhSpul0xNYHIb3uM15qmO7iDiKWKrgMzn9miSOJQwnxWKZR0hmRby/0c06TC20Ir8+b
OIkfONpkcf6gynOFTgOOI61umm3wCGGEdexW7E5fVztw1Ek8SbYkIdz0DOTbEF3D9rWHBSWmof1+
fkEnM7C37yO+7EtozZTUWqy1QvILs8+QSLb+HEfPVomXt9J9UliHaVDpPvKk513EPrLLF37kFzkk
f8sihl+8Tp03WwiIIUNBZNOVtb5eLuQwaEkQYMKVXuoVqfS6K/zU3M/K5GhqBLLxZa2Z9qrqmMTv
30nV8SqGSTU8fvBmNvAA+nOBS6KgCq7i1dvYnbFRR+1zbCRIcFEPJ1Z22Znt4BeqygWRwWmYBVq8
sxJ19EhloFoYjMQlanPI6wjtNqBei3SP/qNv9MsWBEBoTCa3ZjhcLzkYHZKluajj7JB2g3feO067
O6WaxrvgEMAWjm+Sm1Yz16aNN1zg29/5oIHyPXPwWl71fzFowN35nVdAoYeiO0JRHxECJ/gzC7W2
RoyklBAhzYxyAwXT1DGNeqsuuPsWsjM1cO+VdftiQ33OadJs36hlditZ98lzh3KPbREoQEMi9c+v
VxMw10ecJov4qFmTVekz1/CrPafQ5XIhkGeWFfxOJ04mJRCDJTpchh+ZoyOhZEuYIhO01obu2r61
jlMnrpHbrtr1gul82G3czI+I5BvzpbzbcwuakBBwhIqf2BFI45iyJNKBTyJ7VUEn+Udg+ue38+Ru
vpkQayC49PoQBTV7XYwYKbfWltZLFnHaUS3KVaJNlHbFgsYUKUFpRJb9inn6t9SkJ1HT5pE14apN
MW6IDWU/rf2sMvyk+ZZnR6evdUxEmpZh2JCnF1xRCZcuyOM6wRtZW2ted4fKKyRdHMufHjs+rvEA
qSFJ9OK//51P2Dra3gA9MV0kx87bFi0iywZrxdx/Q2MAKm9dttZ7W3WpXb5YCsD+VLNvzruJzCp3
o6MDAG7Zso1ZAAFyvdrZQCGF3/T0uglHxyqzCwuq4+ftvcJtzy1T2Nq8tiNj6mI+YFBs4z0owA/G
Ltj/BUzu5CGDooymYTPB+yoENjMqompU29xvDOCfMPozX7a++Sl1kxHoURRCdae8UrbWt/MrPG2W
geZVszW0xISQ0iUWiU2bj/iFl5n5ucwfWC8RyzmVQKCUDY1RqI2iiizcEHHBbDMpTQhP1MlXdcou
WN9sqRqt6mzYKFF9T4P0K1WCL+dXdvJYHNl9/bZHzjKGRhpaFiZt9KYDxwdAPaXeXcWZCimR2APw
B7WjwUcVw02K5WvcNd8xBbWZ0mIzadWu1yaJRuj78G2gD4h7y9Y1YEU0kTsDT0AcXqNDm3uLyfdV
gcrVXnGzfbciGMubv7JPpUTj9V1u/WoRtRRbQ9hDD/DP85K03HfbofRJe1vQDeQhHF31ovLh/Fa/
cyLBjBDsIKITZIrVl1BxCRwdRjJcUTJuCf5b/ziK3IiOxx86t4AWvMPAhAsU0AusRc/uLCiqqXXo
1ApEAMNVFf44v6B315FgS3gOthDxQWsaCyqr77SNXLWXVQlkqxG+TG2ULOkC+IKGwczABkqpfKyN
u7Em60bRHs8v590JFJYjfJ/CmAJG8fjx0b1zgDVANQJ6f+N3No5+WqruTMYLhcqqmqe+F+qDHB7J
u1lCettrZtZa7YI5UJDrzrXiLJrhs3SW9NhPru3IjPD+sQFkoEM4l77VxU92kXqkAMyQAJzBipVW
ly+zfp3EspLtyc93ZFUImwShTCUUO6qRl6n5hOvIiQNoHamWq1OppNS7Aj++HyDGhgYtTIhhiseY
aHEcDLOGNU6Kl2nmaqyXHTLEz/1SujFYxB2rUQ+5Yu6J8fXfuw7Plgwwkas6RE7/jCB0qlQyAZXh
N4PhJRSKNrrl0qXcNNGyGvFWolHtlpas7n9qf4/NCgcwj8NCIx3FATR2WaO5FpBCKn00UjAZLlLK
W+6KYmjB7tpQJMNrDO3rPxfZAqTTWRWsja62nraaE2znK+YH+3EjIzd6XzrD1U4NYlHdNiEfJ96G
eRj1VZ0xbovrbWZeSpwYupDAgzrkKfPZ5vwHlBkUr8GmyIGmqmCwKjFSFG94eRAjWk6uo+cF7Us5
Bp9/HGE7LaAV+SMFhYd3kTozIlBEWWHl55kDNbnJm77hpRJ4VusMbvYl/wRyoM5Vnf6ptSQJm8y0
4DfJNBHMNcA0bS+qJdkT88WeR3dm4er8tr7LRPEZj9coxG86KDqbAxiaxvaHlmVf7bC4KSrFa6oK
/drhoadUUlk6cSnBJGAewEqhWSqCzdOkiFGpjyo/yNNHPElRmQOE9/yyTtowkA2i1YZ37TvAkqV2
k2Vl+HRqfuhDe9vVrWTnTjokCmRoAUFYDYVwIaSgymioaVZVfrIFDGrZlW7uWg+vHdgBDln44Pv6
wKqOLApeYdBFi6lWVn6LuyEIH6tx9D5gAaKLeAsBXoaCwJ8RpK5SHaVVs/RtJfMsajtq65+3YL2S
ibw7VjZi8eu9Y4pPLgyA2CaelKUPJ7hXaUFcSmtI06nmJtWU+1pJrVVjZLuhzwtnJAkeYpgGKBpI
ZukFYF62DpBUOd3OPX3GQGrslQt4l6Yme+lyoLLxYLXXVTHXHlMq1VU040sbAzJWFGTVWsyv8yoC
6kDf5SXA+wCFLeEFyxmkZwqiAfWdRxsAtNL9EMelR7RgNavNXlEI0u5p2FAlvwQXJyBnLZg2kvvR
zB6CNruJ4qq4i9BKA+BWaUYnDRgAk8pMGnSTAxVz5GW/7kDOg/GRFK1IdTjU46zf9qmygDq0L9Zt
0hq+GtRoXZU60FnExj9FjG2HSRLHiJTYiRj7AXqmFUAdumu1ARBceLquGgzt+IpeX8RAuqTK+Ckx
K2CIx691oe3VJtnl2kScXpm/zdqSuSwJVmaUHuxlMJxxnFd07LZVph0Uq71sTP2xtGLg7nnxKewU
v7TLr705X1hD+IiG001lzOMKSP6drhZXdk2fUU93C2qGqyycHnSNPLQVfUjK+UJr1JtUyxSvjtI7
8CB55jxuzLoq1rpia86gAQ4fV9VTqGRPHQCzQ/J/nH3ZcuS4suQPHZqBK8hXrrkppdQuvdBUJRVB
kARXcPv661l3pjuLlSPamYful64uJLEEAh7uHg73OC1es4w8C2K9p1Zsu0yx5mgW062Y2E+9nqbQ
6ftHQ4G5V4psNq3UnQFeCUwJcbUKpQ5Gpj1oVrIjenYcR2gJNK3jIH43T1bTEsCvzouhNxt1gjrF
bCC0QOjfWZ3jW3mv+qk9/rCmcaMTIFIit596yB/cNOkPqjXv5koJh1oeR2h9fKOn91lvfkl0ncfm
El7rTK+dpdk3VYstlok89eTEDqmme4MaWyGqDwTFVQs/U92Oshj2UuF2xAUCiGUf+rK4MWrnKNoK
qhOpN2gq2bzaivlSzBWEpVLZy374LHudeXOqvTKeHOSox2gTYwaKbsBjRtFv1Hg+sC6GD7YB2m7O
dgqdH/ksHP+s8i/V+VV21i4d5UPct3gXsIAw9Wmis0RyKweoRpqTwweUwJxq16T1MSsodm0yaG4C
AYVb9zEkMxK9rZl2o3VQ7PRo+1hwcjdYIvcaEL/g9jnEAY+LHe/ryS3QVco10WOWlyDD5COEDYU4
tRVFwV4OpWvqIySfir4ZEuFXhUn9fmiPiTp9MLV67szuVjLH8mlZ7PKpDizRM7xsiYTwavhVJArd
NMK845rxxsescGVmcg8dKbckN7ZW2u9Ak4mkCQfikp9Gabb7hFezhwa7+5bzZq9ZoM/Wut27ZWFP
/qxCgzSFTWX7Gk9OTdLctHmyHbrSpwN3oWzx4D51BF/TjWX6OLfndSqH0Ws6/aBN5a9Cife6gFqm
yrH3cukRrcUxnA+1lR1aozmlo/5eacNmYNnOidsNOJkhraFLKHxGyg2z81OiMu52ZAwyWz+AqunH
nD8ifYVxmHDhl+3p1ckwDzkYEsJ+i9H5Q2oPHXvIO4SK5LkZYreEB3oqhScc4cnhRUsmH3+0nbJg
7hOXxa9D/qHjjNsG/Nfam3luPD3X3E6DDOGJchUEX6waz2HQlnocuWpaEbcntUd7tJGwY3cCulPy
fKOR9DhaRZDUJjZ+6XX2TaMnv8xE7mUCVbSVbMz5XmOjy0CtMSz5qiXgfWH33omUPZDJ6Vy747XL
Z7YbjfShQnvbAjvLM5l5W8PxDpTtIWqlCJKmxPogjhYxCLw4JZrZe1oh7lQaB8qcQuegP0zU3HWl
HZYKmgOXB0eYO2ZVvt3f2uIuY59F1u6z+bHXqhuSKidWSJDqq0BaG62HYhU+H7QF+QMhs+fIavNh
q+sdpogHDD1eZ+12gOtRkkMDIJDwjuwo5/mukUk01vc0wQzaNwKyMT09cVEGRiw3cUFPVm+CP/9o
oS9qTHMPV49b5zyw9daHj8t5UkFCwXVkFdZmUjJ/nJMoUchuhneV56Tma4tawVSQ0JiE17UEnDJS
BuicvCsriQ4ieXOyRvIMA6MdybUHxyrRTY1YUJ7Q0rOsZmPy9Fil+lvjVC9dWUzeiIV1QWTex1P3
Gmv2J2Tfqd+y9CkueDjYkLmRE50/cHsdrKJ7GzXztbSHDScjnmm6P3FyKDt608/1gTW/OjRYdhj6
0APiq1gRTnPnZ+jGneIvIsSJMjochMFP0IjcZt1NQvhtPdC9Wu8rYUI6MoXJyE5Fo+90ZASd81zw
xi3sNEzVwhfs1KGvLqPdIU9fc6ZH2WAFfX+fqMYGOO22b5vg/Ndl+S2ush2TxZ5itWz+3plJBO60
qzQSTGtUNSzm05pvxz4OtJLvatMB5PvTsNDbuP1F+L2ZQNs2Jh5UhWHRUZ/CSpKje4La9oHSaP7Q
4GCl/C6m1hGaBysrnma1fElUdAFmqgDXCEb6Xp/DMsYqvLb4ybmBu0UJtLHbUWoEyqhtBxXF1B5Q
qK7u7dwKE3Dp4QaBQzf4rdLtdAUMpw4+ZXHu1hLbUWHBrLeu2r+q2Rw1+YFnwget60RMVGmaCSyo
xgOpPTA4HOWdOsza5xaajUbPgJTk/lTCBMhw3FYbtyi8efNwYxXINGjs0uq+r7E7saeMDhV0SCZ1
vHjs7EEbnZu41O7oqPtSg7Egzp+O5szKvNf7zqvlc9y+JkPiytn2FXhZJ5rqs/RzMPlOL8rbCcSu
TLrdoAfozhWoFryI4mw7GmC58Yc6Tk8tboN+GJGvab5zFi9K248lzH2g8SmHB704mxzGXlFhi2vQ
1KCdfMMgiIJNYiKLQCK85jH3urzyTPFqTZnX6GmQphWi/Q1Uqq6u4fg20MWA2pUEosv93JSuYQI7
qh1vkqWr0eIoRumZhfDGwfaJlrmd8rNrG3jIg31m134/KuhdiXRsIge0C8rKLCxFFqRGiITSU5pb
wywDlC5cOzZuoIv0EXz9XuAiYZDDNghRd7SFgsi6t5UYyjDLVxNzG4O+YzV3BpK5cc59NXMC1SzC
JE7DqYRUSoeEk45e6mh7PcOZEx82uvGkeAam3RCifQLAti/EC7dO0Jq7mO9npm97xQgTxBKjenKG
OugBks258CocWkfHHxMi4APzxwQPV6g9baPzdIESB4SXE4H01fxsKwctfmnA0nwzqxUiIayy+ndL
zFs0fzfUNsjzqCHljYk7yqjsvVYXz0JpjxZV7usOrDqDbtB3xEXWgr3chubAPWfkd3mZelnbQKVl
+h0WrRqq27pDn0IdujhMgkTZwyg7z9CwEBhYSW13tqAFhfw9sVk41T9tJDbFrISzrDdzX3pt18Ji
6yxpzd2mat7VFNebGG7BetnUUGXXOfNzbC+ZNy6zfkAF6lXy2SyGqLM46IhfrfOEcH5AUApjqd6g
Z8Lj98+da2C5DeIHxSMROAkauP/5ouJqKtXSMuAatTNDHTB5GCvuSF3cOL4RFmHa7eng/tckf1TQ
LkddvOPmieVjVVtV5JCjYU9egwnosNlXPu78xF085S6HWWIyGieW0UKHFOEcpkSAcwffhwzshvQG
vfHM1i0bfw5KX9ysfeAVgOSPkRdQV14i96kFPpBmh5ojQ09PWgJJEmcrL+JrC0ghm/nnuXqGGi7K
Lym0fPB9iAE6N+jeLMIYbS5BQ4bgKHUnv3FVvBOiYqXg8XcjGOAy9IxUmoYJKe4SyoNCQU5aX1eR
xr9kkfhy1ryyDFns5/NWK9/V5n0YEs/CsQBTIHmbzCcpD3aZed8v8ZV5/uN3aH9+PYVJQ91VTRVJ
ea41IaPFzST1INHXIK8rUCmlMMBFeQ3n5C8paYVXJ4rCM5AotL05M3rRMUDR3rOqgs4w/P6rrmI3
l4MtPgtaDCQ5MLKMMmCJzRxCubXRtl2AxxkatIZgKa9AN38X0s8LevF5C6SdVrzJUVKq4Ck3BGds
dtxPt/W22Q2btc1zdc0uhlrs2ITzodYRfSOz/xpqPLeMewuZPsVbeGUarwDOf3zUAgIr0hnTKDGN
jf9/Aefhrt7ON3mkbr8f6/yjF6Hmj6HOH31xDK3KmCw4SgD7KhwvZrY7rhGZVpdogYWWVOawph6r
qA/jqN7Nm2pCMzWI03d4RbcrceVv2hQ2BIqAmoO6BqoiSxjMVEhH7Z5XkZFNz5bRv+eOMe9jo/Ur
e9p1oEGNQ3zbT4lPx8HvuLOfpngfyyy0oCzV8zqozW6flwp0vDCGITXIQoXYxAmBkQb1J41t6roM
VTHvoUt//K9X41z9BZEVGCGKDYvdrEDfVPYSnQG17lMq0PJA/muu7a7zIVws+R+DLPaxPWdEtrzO
cWSIF0dntQTz4dwRwmrjtCaS+LvMjitT00HSpOBj/a1xRYN5YggLo/GtGloensQ/+k23r4IzDyoP
ilvo7NUVKPwa+g4nBHQp0m0DOt7FNPK+MedMyXBNVwL/1B5gV0/FSzV+rdA/JRdrxFFKr9QZwelG
FQyOHYb1F31IL6bS1gZRRQIvwsjM6ScFtkAGJ+IZjEoSkMyagJF4m/YEGNauUD7wv4SGSqM8m7wY
z4AMQv4cmZZTPeYjLBzFnubUI2KHBHcGOtTSfJPAfYBoj3B5KcYMppJgHjq3lAPEFZtpfqfp25Dt
NKuGQ7/qWvwTHiGkA4OhPnUNuCLOU2k/kvlUg70/xCMqc3iY2K9K98jMxx5Si/musl7a9qiOupv2
ppcRfddxBqjjC+/JbZbkbmfc4H8p8DruLcvlhLk1OlpqJl5v8cZRcnfoHif93Yoh02qcU51MrjJt
EieLRuWXUvZeJxuvqaHa03YyfSjMyVOMIXVrwQ+FpZYu7Wga4g8h16fnAnQbzVnljv1XNQCaVQWy
7NK1p9cGXLOxBDUZrretDMQEp5SxcAsT2mFIYNLJ7dLnqrkZpQJLEjPIUYXVAEoN7NXQEwAq6o1W
Aw8Sp260PGKeiPFi1A1ux9blAOcycWTzi1qbHpWvyvwzj99Tu3BFXAX5gK53o+mitw6E6O+6BQcE
QBR4OyTGY5FZPnE0TLrit4DE2vQTdlqhpIcmN6OiP7Sk85vkmFaF64hbtAdV+KEcP9v0Q7NPSPsO
c/cyMbittHsH+Ag1v0gJJQyBEGd29Q4Zi3bvCB3PMx1qmiEyql9Nmh3U4i0fDBc6EKAkH4D6PaFE
cfOc4E0/zbGn29CQZ296Kn1Ng9H60PkQqLiO+Z6phduWwqvbEpJmEGnnhwHcSJ5/DtN+qGH+oG1Y
zVxFf1EB0PEUYA6p30jxnJoAWfhbCyNiUh+hz0tLG8u5cfrSz4t32el+rgc5516qJL7JDqqDjkTW
Cx3Qkyhj+ziHNhHWBQVM/Ds96AHKKtC1DpuedxtSveZwPuqb5kfbH5WmnGFXg/TQ6Q+FPUQkkeY9
0WE5MeUgmA0lOrKlMEoa8Bwo69StUrlLWHIaSzhPEfEk1ds6fawBpJoznucq+phJ9DezZYQytpc7
/X0NNi2Yhi78lkMVeDxMm+Dh7mYFDiYDYS7pgEzphdfAz93UNn2vBp0R6lILBUndsps21lQA67qn
5rNpzkHSE3gUgYArldCwnxq1hfCOuRWvI9KiCtQJ2Hk4eJPGX3IWnjaX7iSeGsT9VJGhjB9U2BKN
yfPUV5sYBlhOCTqnxbYVgEgufjH5xZsvXT3ZQnMB0kK8NQczGu9I/b6ykUn3D+P0YI1v6vw254PX
zrY7GT8N5UnCnWIWOx73eAbitYhTAHyJpwosF3Nv0pMbCVZGZX8NrelNzNlOAmwzhpcr2+fGDNmt
okZZkahwqoLOGfrgV91iL0pe7SXIxiTVP9L6kZHG6ws9gJvXLkVDBn127sopc/ykfpxMw5tpuqWq
gvg23nIBNwF9vnX0ISwc/KBGee1sWvmWEeOnTl6BMkpSvo2duTMnmFA26L+gAWpH1yn8zax7ambg
/XXrk+RzntkrsWIXZksnvF99tVO+HKM6JFYNKwF0x41bx+1h/tONM6KXg969EiPC09lAUy21LdTQ
1mvXLKyQWmBNkhL+Hry81YwDB5t3AKTqdu2hZaOnkz6YcwmPozasasUbGtXV5cEq7yHEczM7NIqj
nWde1WYwliK3jv1K6AuurJt0gAewRaIqNqJM7tNM/akU1q6CUyqzIqvkgZ6SYFRgjTwcrOzJGX+V
1Am40wekBMVRkZu2wzavYUTYy9sSEE780ZHyfhgBFwrisan0zHiG0cjPUh1cGY9+SnfC2QvgiM3w
ObZqZPC3AX4MEwPcAOYirqrKkEGJCtCoo9cGkFoY02O1YbODqRoqPK1Vjo5BjepXegWiP4J20phB
YQn0bX8UCfcK8LpJeZQK+maDrVuoJ5N+KVPvCueWwEKBf+Ld487Ve2Ip+3F6ohnfKfGYuBmz3yon
9a2aPMeT84N1L2aaOIDfnN3ATyi9FQBk019jBvTGMu6snJ74pOFmzaeQwGlGNfWwbMdtpsK1YR6z
sI67bSnNHo1I58bnJTyvqPnZ6apPk7HyJUEGX3aAsiyuekqfTidtGn6MAHNmqW/jXK/QLau/S4Br
zrSNRgp1XQ5fjLY642PjG52bgzSNfZMggOZMPnRAsuxxvpmZdh+jRtJWJFBZe3Li4j3PrF1O6z0z
bRw3BDu7zm66sf/MWKxhm7fAje051UO9TEuX9F0wdPX9PMRHC+TLREm9uRU/GkV7bVGOsTvEqkHl
sMrKlBuzHB8dWB7NMUBRU6KkOCA2yb4YEAXZscvSHZHxKa0Bl8eGfdvPqBZ7WQGgD1Nq/1Ti7M6O
EwfFgnQj4L3F0yGkinozJnDqrdmWd2MwJCzoVd2123RrdUaAn+P1Wvmp0OlktN1RzQdxDz3iVk3K
GvMjUE+z4jupyJ+T3hu+httPq+04KtsJRhggQuAMv6ao33ipjiWFmQyd6H09w7MPvZR6Z1T2eNNS
ILaQkgwAlPyByV1hdgoDjDqAQtzbeGqKatP1HY1YZ+wm0fk8Vu6IJY7Q74vjpAGvzi3ljcGeAMVf
u+1czbJRC2mlLt3ZNFkkSjEDHyyCOnFgF1jeG1WXHZKhfWZpwQC49FtDcbwhY2HmxFtMGyrqECFl
zUlFBXNMe9QSNBK2PQOmF5chZh84cwoXpT49qinf9bMF87h8Z+DxnRlKEFfpVjqJAwMQbEYjSzdG
1RgwE9I3qOgd00L3RwMqlkx3YYywBWiKDEvMAMrRcFS894B0CxgbNOLF4c+Vprq1Cn1v/WtS8psE
IDx757ruMggYQbz1pp67FAIIVXq1Djh5IKrb5NixHNFvODi4FjTeeuh03wMydR7ipvWFqWD5YL3l
9pkZtlj6lk6RgdTR/nWu1ID+Ek1G4amT4pfNfi6Za2WPcf4rbVIXdUZGssC273l5GEy4OCV4MXVF
OHf6LUHlpU7n7SD6Y87uCy17jssXq99Tp3vO2XNtt0fMjxs7+6o0NllLgmT6mTjOdo77QMJSkrKj
M+gu16cw1uVGzYqNJnyTvKE6Xg4m9v0vNuCHxxo8/Ah8ARPPzqlr1AA/Fe34HwKOhoK7EijQDJ9R
GHS6DoGN0X+6TCvAr8PDe4J14pkBZX7kMBlqNR4ydYWxceXlDXoXrHeAYtq2unTyUEicd02FH2Ep
xuvg8HsxFCt4zBXE4o8hFnBMYctYAmAGmpdWHsEroSSdJ7WfIl97AP3dIuKMjBJInaC9ueI/KmVO
oQw5Iz90vB+5CftGA5YGQ4dackOf4ZSGErLRvg40+yqL+klP4oecd7i+FOsxMVjvoliCTY6QbDhw
FpsprInremXOr00IsGLTIrCwgrHEAlhJk0FIpmBC2ixBRuZzR57Lp+gZukI7vYrgqjaoPgY4yYCo
/4RVeMWNmBOtimb6NBdsP/fObdy8fI8WnIGT5UNe/XcQeuaFXmA3MnGEcFJcUiyGuU+rQS2K7ry9
RJKJ0taaf/zVucPDAERTB9jpkmVaWLFlihFIkbSzZ6YXu74T4N/EeC+NKzDINcgIMPS/Yy3QfRhl
w5svxvRVZDbdUc2foRCAUa8dDo32rKPXiSOk5Wp2t7XxqPIHRV85OtdO5+UvWCwgmQdulzV+AcuU
DZg2J3ia/vd7BNo+3QFbj1KLLhnrzNL6oXSARetD86LSxNWr+iWj3Rrec0Y7FtuEghNmQlSgoW3B
b9D2YpsUhtmc+9gil5FpjauWqp6o2wF9v2ekEL392YvpXnWQzKPQHDVV8Vpo9ZPl0ObW0fqVeb0C
zYBzrWsU3XMpOMgLaMYkM8BADXGCwDpIj0H/LEo4B22qEfkNonFXVCtE82uYP6i7sMCCBTMqRUtK
7STAxhIUx8SIRr91tXOnSxiFteh0abuQ3qPTpeg3xv33h/NaBLgYdVnDaeBzVsJnDqhnj7RpuKOQ
Jkhbet+PcvWkXA6zKNhYoyMyoWMYLiuwCqkH5a2u39jIaszbnLwr6SYWZ2/cldhzdR1Neu4z4mgo
ry8iaQ6XRn0oMam5BZoPLz3CoCmjBweVStW+zeKVfXP1giEXA57D08UuVtpKR4ERA/5uNpa66KW2
0zV0rkoCJO/ZFk9xE5iGi9eRTzaAJdZKY/+Pqf73k8/h+OIXqGLMKtAycXnAjmjcQk+5G0/11gYN
fA2V/1uNiOv08msXAbBEYk94h689O9oAjhrCcZMcSIinXhWKqFmb3Wvh7nK8RbhTJWmmUvw+I2i7
4CrQBKMVwh9nxMhWhF9rE7o0+ihN0cYNx4RCIxsWm3ljIO1FYSDeT5t68r8/KdfP4z+rZy4OSoq2
qSBJ4As12Bs6OiwVRek18r+XBP65cuYi5yrHAmqBBIVpew6M5DZONxk4cBoeFvne0YWvlAc5r8Sa
30WNRYiHawO1YC8Mn2FcKn9uzWxUtbo1ULbtFesnr8gmZsaTmsDIu5/6yR3r9slpixnGPsZTQeYf
9lRtDNneNuAyZBkoRlOXcHfG88GzYWQ02zCu66oBhuq2CYc3hqUZwdZSVIaDN5EntdgkQhEeJVlo
G8WmxZ8HLhRWqb0ZOV7gie6sXGPn8738xIs6wnKzWHAA7lUU+6LBDGElf+iVugRMNsMxNSvWouq1
zOpysMVmqRgtGFHaPDIf0KjjHg+g9+QsUeg9EpqeOMGvaEf8fLfakOTaLr0ceLF7CjuZeB+jWmJE
NjBlH+a13Sb1+iC9Sx91T3OnH+Awmyv51tqoi+0je10ZcyHzyE5Ht4EdTY+GMrZYWUHtWpDBcwdt
voxrhpS6MmcA6DGr3Bo/EMptN5uz4qhZGt0CHHgc4M8OkdMvTTZwpCRZh26LRhCTLmAO0qOOV/dQ
b31wRaDxRVVGfcGe1KZ7UvgIVKU6AgE+FjrIwKqs+5UtsfbbFwuj6bB+mIouB37PP9DGGjYL8en7
CHW9VHYxP4tlmEsnVgWqpb91Rha0P+w2e0qiFg3ntA0WxxM3LFoZ87yT/zpWF2Oev/viUqNNk3Si
w5rYDYNNGrcAUeeAW5LmDFSTbqulPGIM5gU5CgSW0kRQrW++/xFrc7vIJagwsz6DkXJkxZVrDC9d
df/9ANfIJnhoI+GEdtpBl4zF1W1O8GuMY8zs/2mb5EKU5hnb8gA9qjtt1nS16tX4ATEvSoKQ8WPo
P2fVTEDLTIwxj+KnIVD9/AFW5PRe7I0HgKxu4Ve/7XzlS/Lj+w+9OpM2vLPgGwJN5bL4zUxjLGtG
8iitaVBqR2T4K+dAu5b4od/HP0MsNoy0eU96OedR/dtNwARs8xi/wbS3e4kHV/1RvNcoYd7nqFa9
pR6oZrBqHF5o/QR0vWy9YVNVH/xL5cH3X34thOnI7VFl1mEcsHxX2HIEpmlYeaRPmeHjsvRVKh9Q
62YrUezqXrocaTEB1OB5lWsY6bfl4Cb3R6imt01Qnd8SP5KHcrX/5rXdhGe3AQE+gZXIUtk1tykr
MxRmIvSI3aSB1mWblrRuVelRoTkrC3xtC6GFDAxUYIPxt4lIRYpWMMtEoGNbQO5uA5bU90ulXf2e
iyEWM9iW48haKHyilmab2Ghgm6xCdmgguTCGQglVggK9ZXbbRtcOreI8igHFx6nQH6XSAgVIQwnL
9mFGdtMUoOCC8cfVzxHOVe7UdAGa1cMmq/tZdSCH6kQ/lLW5QbOXj+8/4+q7Elk6wYpcs2RItDZF
75D4fFd329xP3kWHO8pLkcESPwuTB/qGbj+Hec1a8ArVwL4cd/E2QLmjcyaZFL8FcurG2gJW95uo
XYnK1zf6xfct3gRVCemYVBxcDTfoTxIaAX9wjuo9BFo7tuE79qWtNey8ujH+HdFYAFoNrQqlJ/gy
+HvV6NpeuyVQHlzvZ1t8P6vytWfP+UZd3n4XU7k8WXHVoz1TiwHPyl4Vbx5YIaA4g35QStRE+dca
MWVtzxiLNKJmIAeYBSsi7dQcBmjxPOzyB1Ta/PwDmx5Kjsk/e7LQlTN3Nbc4Kw9xBV4z8phaS8mN
kWNqc20HCBQF7GxG+dYwjypapUiQlOuhV0CQ0BJwpMtXgIuBMtEXdQJ5/axX9kteDSvB5upWdogO
NbAJWHc5/xAeOLCUpogEZqN7EB+cGaf9jmsDQ93Bgo9L/4aU75g0olmL4+ep/mvtL8ZeLEUKWxEi
4KQVnU0Kmy3qlwSVXbc4nFuBNRFYJd/Hi6uB1dHhB6Vf8znJnSoR1qCA21XiuPIBTTucFUTx6ota
P1sgAjrVIAY+H7CLbA4lBUuMNUJSJmzpKoSCqgLiQTKne8nMUFHyPe4RcL+b/Gu22XNTjyvUq6s4
zeVPWEQnlMl5Veo4Urge4cD1Sb5ygTcMLGs83SvD/AMtp0LwAMLKA9N+bVGvT/K/E7CIWW3HaDqO
mAC2zT7mQ+6XHgQjh+nn/8bk/GYVqVkZ0V7ELC1JYpLC4CRCs6JD71u/dMCLaUTf1Z2zQ6uYXbyS
6fw2fvt74/7zjUsOs+HUYL3GiMudjz6uO2NneOWOP2qeOAObgXUYf+levtP8KZRbdK1fuReuZlr/
7jF7cW7G2RTSnDC8kvXYYh+1ed/32+/PylX862IX2efAfbGRq7rqTANd2yI4R2/EQ7dBG6hQ9Ro3
84W3FpWvLaFBwE60AUsbYIb/Odg0sS7NUsTG2piiMkEa16orWNfaEAv00s6S0kSTsiJSxxqt8DJf
WfO/+Q0oL7fF5Vcszn5Ww8TWaDGEEfXb6hZiAfRyKO/YTl9bnGtR+3KkxREfWYpkW2AkkAlO5oN5
d06A7K8cJq9wzfXRgWzTBWMAclEWrmUl12Cgy7EXB5yiN5lZ9RibsFfFnEPbgagPrpNsWNnm17js
II/+syuWgFNmxFWn9WkBEvboTwHcvUCO3tCg+4VHIzRMvr1iALXyaX8hlCzmcO9DbuDkc+3FKn2o
u3FfWdUjH1d7ZFzbkPAZsWDKiGqovbS7mxJbKTKI2pD5xBH4nTeoO8HBHAgXyiMeiuE5WpWvTOna
mIt9k1syziTQuqhNTpL0nqBrbqdXc9bLz1psD5vbcqIxFg1bsndV39yXMIKH6g3FwhA6j9qtbtZy
q2vr9u+YDlncABJa6do2MSYaQ/hFQbYgXKLTZw8t7bCyRa7mj5djLYDJuVETaPV/Lxu6QR4luJI2
pGSutZXweEQL01vxZMS+GL21sL869CLuJ80oSYGGi78LMDCdh3QxtO6qwAlaiJG6iPjNjYLWhG8r
V8F5+pZx7fKTF1eBwSd4HhF8cr7tkKX1m3Q74yJAK/uVyb12scHhHPEfVS1LW9YJsx6GVKyRGKh/
ncGBquE9AAuslev7aly5GGZZGJQFYU2lYJjfhaxD+zS+2ChFklAE4gk0mjUGvnZtAi0HdHjonmAL
s7QFbdpCyXQbCzck/DavQWjU1HybG11QNQwi8UH/ckhzl0KQFfT5FIgs8QkRP9JR2xhntqZtNWAZ
tvjXWG4qCXKm6CHPomgvtP1+sc8RYLnWtqM6cCoHivOXBV7SsVZvE1pEpXkkZholbAMfDNeZd/bk
nE0sViLSORx8N95ibzV1ViW5pRZRL/dNPkG2bw9vaN32OKPiAcNK3Sp3Uw/j9O8/82qefrkk50h5
kd7EjeLEoIfTUDv3He9vk6DwRsuHt/0GZB3/+9Guhd3LwRbpTWPCnaKYqiKSIPIz8FcL8vP7Ea6G
XQpRouqAmwOXykXukQw9ibW0PIdde3Lnx7OihHrFlt87O/Dio2S1rfK1nXI54uIuYSnqEzMviqga
zIPo9jXNPAYbmo6n4aDSjUHLlWlU14Zc3C19Y/GmV/JzQlB89GBOf9Aw9+2tTtzkSXlHSzRoHz5B
eS49PO7uv5/iazv13+8F/vjnjqmpYmdqLwD6lKCzOmbA+VtiP8PRxrXis9VzDj/VNf7YtZ1zOeji
trEFCKawVcDNBl0FNT/0yvC+/6xrd+flCItLpS/R3TM7WxZX2b0BdXxZF5HS8IPC10rc16L75UiL
o25CjqPyGd9SE3qssnabOyIB59tae4OuTdr5v1+cbaQCuYniFo90G6hlpur3Y/b/Rfu4/JrFmZaU
wHB5wnY4e/pCOhJlUbaFBx40GqtH7eoHqejxpNogfv1VVEhap4khf8PMteAIJd28sSf59P0+uB5B
LgZZzJoQpZylCZNikMu9ZGN5ZosYAqcfH363t9VTsfqSuIpUoHftP9+1mENNHzV1SCiHhDzelR+a
BzeUJ9jQPaHXfdAeAH9FBRrCq9v8yfS//9zrU2ohcYHLH7hXi4OV5IagKWi5EfRBx/8h7bp2K9eR
7RcJUA6vils7Obbt7hfB7iAq50B9/V1y40xv05rNnnNxgBnM+MBlUsVisWrVWrVYO7Mge/+7CaBK
geZaeXs/MfeCI0bAsKOi+/0MCtFFa+wKSqnXbWzmMhi0w5idAfwa5EA/+roI3dw8qkaERFE8KIXu
RUMPdXEJs2rVM827N1MwhUdFALtPDO6PYcKfMxENwzMq5Yx2b0VnCIWqBv4BsyDbcquHDDyYA245
GWMC8CVn0SCkLVIg6ZFYJT/biIsS2PqKYCwGwBNqcAC0MauXMUFW5FOXYrA13mEKpan9Snf0r/Xq
OT5op6DySJ951/nWTXBplbn5BEiu6zmmrFH+j3dd0O8mH6SwAS9tXL3/U2p0sTjmtrOqZVCtIkoD
dawPxDIDlaBMOyScpHuz0vNnOQZ7sRUF5IjVWQN7V+ytpPWpiwmqORgdK8AwWm//m0foSqUM3kkU
w9G5+eiyRTt0eW1Q+IlRutJsukjxrp+KTbe4sLD+/OICyCq8WJapRXKXja8WulZNarn/wsSfPJmF
FysK6m89cj5oAuqnGmIoydA8XTexGR4vc3Em46DtsBRVh7CvNKCH10/GDVSbnWQ/7pZDu4tD9CrG
ff20trP5JKGb3vdngQYTIC2tspYWIp4+io1n6IlC9RFz9yr1OYtc84tPXn5hh/lW1qJiulXQ8eY7
Tt7i6k4VxF+kAIUzP7shnCIgb1Hrzy8cQ4lKeRqg4eariuboi/ldof1xyrOAs6g17lxb1Jp0Xdhp
J7UC6phk7y/MGVHifcTbN87fkZHjgaFBfyK54dWlt1K5S39hoiGkcoG9ybGVrYURSktsHgE7tvP8
Jwag7esr5G0kEwLzOq1HMuPZlslol1XzsQS2zdJ5uJTNSHvhHEwIVLJi6mkKM78jbRYMPtnxIy3n
c7EdBAzf5YBzTIbfpoK3YPJo7mgYdfpdV5shwUP7+uZxvhPbPpCKMtVbEGH5UZT9MiAWH+ejnzXV
PiHy7rqp7eD+ZwfZXoFeFCbmmBBDej95xWDYbm2MDGiPg3uMW17czkYurDGhHYMAWqqM+F4rQBd0
1FBWkm8x8ems96N2y2v9bMb5C3NM7KiGlLY0QozC8DUmyoc76EzfX99AjqOzXLjg9B5LU1uQepdR
7owmSuqY+jjrJVeyjRMITSZmQHIvTqN4jU0ndW+honeYwcwIuKPiGWTPD/A8p2eixZRMWSSrCTQt
S+mb0Uc3SO1sjIcd1YrsSsIL9JvZ4cW3YiLGIoPHsgS3t290c0BK4S0fyLnE+JFUEUzhDl4PeXfO
25br/Uz86AcNLOULvh7dRwHagntMkrlVCCYcN3a5pe/Vu69EfVa8rJZmsNrJ646+M4evdFGWZziz
I0M9wnItzljF9o5ifGWVpQDimPmAuZmUaxau+8WgvmUS+FYxiC8sVWZbKQ2terKXKHu8fhy2Qhfy
tvXhCzwUyk0fL7axEnox7RC6Wkn1rRIz7KA3LcQnA3S71y1tFnsuTa3n5eIONQVapYKOyNV5+h58
oNEpOa9Fb+JHx/levUmO5g11V/Cg9JVjeusoXppmwlhWVWMs1+vt9jR5mp/spfMMIB1W7fwbYRng
1S+tMVGsiLKS6vVi+j24hkByA16FJ7Bn5r7pzvvyPJj38wlMCbyzsXX+L80yuVBBNFANV0mGYhoI
0l9S1QFJsAeawIfoIbqBy3rUNXftifes2WxjQCxYg+dqkIhnRwBp0iW0bOQiiCGVNgHXtH5THdQU
znQr3a9kg3aMNkru8KR0Nld8YZiJsNTSQKFXi7rfiSZCzknP8MaJY/CJ/BDK53/jQxfGmNMZSUCn
TYVagH/+IAG6BelPJ/3VU7RlV3gRL/fbuqcuN5UJrxmgrmWsZwZYM0CpSPTpsczAnixqNeeVv4ms
vbTExNRJVTIjmaRVOGvxF1d6zF9m/DeUOX3BU1HDwWO4rME1xnOcrdv+wjA7bJlbg45BDhEl37n6
Nqkk1GaFF3R4Npj4JoJFSIXgio4QvjIzxYfCA1eSTV5R14YSQ3TPPYabseaPnxhMmJM7IYnEAqch
mr0yVD3ygCN4M7c2xT7yN5HjJyxKN+/6IpMjFKUoGGIxFpNl4JRuODfT5sv18lMxIW1JBEtpBSRm
xk35WN7Ss3awssflLQsa1wBWcoxDFDJRK5V32YMRcm/i9TOxN/GlfSa24ZxnZMDgrp/HXh2Kp3WU
KpbeuzvgwOM4zeadePEFmbASZyJkwBezCExAnRWK+RzhuyCeQONpc2IK7+MxMYWaEmSzU+RQvYuu
ldM5YuU0X+Zd40IdwC29Rvbojjd1t2kUdRqg90UQN7KVUouIfWaZyGq6BKJYZgZu2fS21Suez2w1
SVfhhH/sMAchbaZm7HOkM3lc/UIs8yx5DiZwrRCxeEji3NUk0H2q4OO2TPf6xn469ZKCCc5V6UJB
oRbX8cdUo8y6DrcVKIf6CYzukyLfahbdXbfxyUskiMahsQ1RDfSeoRPy0YaBsYBES6PaFzt0fOv7
ub9NcijL8IbEP32u1Y4FDUplVSCR2cdl0sddJksGeIJJv1NaIwC7yD0UOX9eX86nuxRmVEOGZpmI
Wh4YID8uJ+vytpdaLEerHoc8HEzZa4UjumZ2XfL6OVtbd2mL+TxtTU0iJVbtL+qPHsPKphnvVEKd
Tkr+d0d4l6SHTCqaqBAz+7iqMmsUI59I4+vxXTKeUvnl+q5tfRzwrer//H7GxweaWiAQxu/Ptaem
K20DXT1L4FGbfn724OOselRQDRThCSyOItanfEkMfJwB5Ni1tJJSh8V0o03fybyrwP1Dp+NC9WDt
txOeNBvUbrBLH6IvzGMKBNLAlm5BtWndhYvMXe+iEijyuvEF2TxSUVBtBfPmXpKjvTjU6XwT5bUA
IjEomoG84QRu8aC2oiZUJvNHR83a7gxTchpSQ2kE3twD5yBSP6FE24FifKW0wIxBDLZViF+Y9zSN
M+h0jC+dMR77OTp0shjKADeZCQiURG36CoiBk+bzkzLWdwaNXmR5OM5F2+zjuaFgHk/PkYy3p0zk
1yanP5JWucvS7laEoAfVtS+KUL5NRQO5WHn5Vmhq6Ss0T/3WAoIbnLXDLKUVOJ0xtxWBm1s3I8U1
pflt1fWzl7giewC9MAUxHAy01wJw70enVM21Ww2KoF42CYADkHY8EtUKiWy6C0VP3TTL2iVqHBqo
ZYNnxWrAGBQjHcds695oCiPULOFVFlsfDdzxmC1tHep6AQJwkG0JYneUU4He1lYp72ZNyoM5qVvM
hoLTbGlbkAoZorvkvXjqpUq16dyor3NbaLaZFr29jC04tKvmRiusGKXf5IHQPETiEEBlVreh7wl6
bAyn4d/pHQmU7Hh0lvCzzron+XScFmNXVfMtZI0fy6U79ETwrWn+Dsp5yABP7R1w7V/KvHgRcxEp
P8QMgG4Jkx4shKRQiasafWxrU2sGTWsI0CcAN2+bFl5FtNs47vxZiPZxanRQXxluW0XDZETbQNFQ
THcC5uZsYVKRa+M6hoDkyTCbt84wPEkhz/hOPpX1l7YdYh/67r7S91oQW5Ij9qVvZKT8qhPwk1Ed
8hRURt8Kkg6ZoEpOCp5F/KVoJitEk2x0FHmTmVtHVsdYHP7B2RE1FiJEJIJfKguNn4bZea1UgO3I
/6dSwbvSN+67D8bWn18c0BTs85WK9fi0thwCivEJ9I7XI91nFlgwHa9EsOCjQXdAZtMGXB6Yc6AG
FoTP6CFB+iXmkeWp+pjeWkoHejDNOGuZkjpyT8w7ic5Q8GmzKVyG+VTFEly/M5SDOkM+tlHPSqzP
B0moQQbYx3p6zHQBYjlgUQ9yMCBCOxtCJVlFpUMTqdA+SrXn6+vZuIN0HbCodbBN/3zfGaCpbkHD
0PoVcN1F5fWt4Kxe30BB+Lqlzx9HQzKCIRELYlWosTDRs7CgadPpIMLP4zEwKIT9RM4t9LlMC4Jb
UNyu3N8mCLfYDpwJ2EJcliPoQcG/hbdbZytvAoi/8wYTAmvHnfvK+ZSQrxbBq7t6g4jRCGZRxqjk
7YCr1W/BeNs/DoEZZsfpOJ7KgGdrc/8uTK1f8sK52xQkVUpaTL4MksPCrMEUpnA2cMMZALIC1RJu
Vw3jzEyaMKMC3I553vhNIfyMpfTZoP2pQ14uZtrMOUifl4OBWRVahMi0wEXLBgYaLb1qpGrjyyJm
2UBmqtYCrxT0qXCJNA7AElzaOK/Ig5l6V131CygIlsZvjfhr32gnoYWizAgdmCJRQUs3f8tGOcg0
y5sM+a2d6N6oMPRgTJy+7UZ6hL/DgsSyoUG3nU2/xAk4pHiRGl9Nfxb1Y0OOXfJ4/XRtfLoPJpgM
TFpGwSoTmJCt7JfaQIYiG4vzHCsrhaUQXDe2uR5dh1of4B+I7UySbMWGNpBexrsCOsZaQe9ypfWz
OOLEpjX/ZfItzbows/78wuOzxoyNqFEan+i7lNwrEchS9QISTSs/4Vva/7i+qs8VoNVdLuwxFaAI
qCp57GFvJUfv7sErhq40lCwAocSEcQiC4QoN6ektihwe9GLz81mAugBkIotAfHxcqtLGMpo+eKnl
XXeTTVVlk2UxIHeGi580PY+pe/MD/jHHlpwKaPi1edI1fic/DlD50KfnXud1KTbWpIMVatUGlAEP
ZkEsahkpaVLHLR7Y4hG1NYgPoSLaUGDxRMm//u02FvTBFuMqxvqOmhLYUpvlNOcLKKsbP4JE0HUz
vCUxnymKSTSglwoOX/1empFORT9nqGjEtcqpGmytR0LehBtl5fFjX7ugwov1QUd0FNp9Uu4npQEJ
Ii+X2XJ45EvIYXCQQSfAIptACilCYwTLARHZU3Uew8yDsPBOcKT7/JdpC0H8ApTRbbO7vov/JSn8
Y3fd5ouDrY9o3JIedtdBd5AYuNlJ89bJ2D4YdhXP2sYt8GGVTLQaVFGuZQJr8l12TnbIuE9daqev
kqN44m44yBzg0ZaTXO4q44uLhVisrbsaWw9ZAs5niBHhus6j+/95Gz8mH8zCTCUjqqkj+aB7KDyG
pQs5xno3+EIwn6Y35SvH3Od9/GiOWVeZWHodtUhA0M8ZHNmTdpiDqbzaGz3dr08yNA04Jj+fgo8W
meMmYNJ/KAVYXPRqhwZkqAvSQ6fT8PrKPtPHfMzi2MEJZdHrclpXpgbVOQW/d4hqnFd96x+GV+kx
WezSLwIQsD4VhRPhDnLLxRYf8/1w4L1g1k/28cr7sOJ3eP/FyRhi0mUT0CH+Su0EjvsSKnxi2kCr
yrILMCJeX/h2wvwnp3w/qBfmCmK2hqLAg8rjSmBXuk2wwusRocMpFHcq52R8nhVnNppJyDKhADmp
8O6xowvhoQMQ7tPPFY27FnpBHIvaUf6Fd7luuhHqNVDlEaFkzpaN5nIYZn2oJl8zvojNIe3OQvLA
2cnPhx4f7o8N1oXqpFHiJiknH1KEslPfNt+a2V7L84PfPhnUVhwdPUfdsHnPgi2PMVCAtSwIRGAS
h8nZK8AOFpT88AIp7xT1m9j9jOWHLkoctVo47rK1RhSyUS5Hvo5a37rPF97Sy2k0gQt6wtMXZMHL
fQHByVI3PJobwfXt3PpihoYp81XdQ8br9KMlWY6GqGpM+GUaOa0eys0OTxDn/2eESZnVCPPV/Wpk
kX6qk2k3kAkfeLfP5p6BuBaE8Hj2AhL+cSWSphq0xbier7dvUasEpkagcHAAWpWTmmxcqqu6y38s
KQyqMpdGUrWNNaHFN7qCrQPraq+PXysovRozVRxn2Ayal/bYb0SSUc0zaHGoweISR90P58QrTvVu
9fpxr95OPtifbR3S8uQoY7waoqo707v+DdftY+Pl5R/BfMOaKBhc7PBHiHs0cfZJgI3+C8jyRqb0
cXOZwIWatqBpPeykoY7lgmfaGQ8rQ6TpDj6IRALdz1wwAPJ4Sz7PXiNiXi5Q/eg/tYLxJ12F/6Sh
4g/BCLqDGaiznkvKsumoaA7o4HE1LAAoPhpqJ7DRWH08+7IZ32nF4Ea1hT4mCUCaff2b/dZCY74a
oP3QeZfRkzI/iRGBDn6Rylrq/WxO/ExfzploHswWjIET3XWR6Zea+NXIGry7UCY94ZHuypK4q1L1
R2RFhzyTz3lslrs4MmebGhDWzCLMUNMEDN2x8JBKlmkP4GvHUlE3FcS3lVSezOVeKpuDNoNQPpJ6
iDVHLbQakruohhpHlZiQ6DZClJ3vUom6idrVrjBOObRFdTcDcbqdtcLyLGqpl5jGPo5KsLAPdFeA
jh+Q7/RX15m5m0zVQcAkgt2Z+uOoQVpjyKpA0xNH6Z4sKXE0A//faIhn2kOeYDF6N++NUFoG6lnV
dwh4uBMEbaBgfK/XmMdqCrfqoHU5qwdLbjyti/elUZeOpg+7CeiOWhLu56ZZbLMAw4nUuQZaY3ks
7ECdnEcIm4oKnZPOMmxDbV6n/kUcjQPNoIojj89Fadmo1NkijDc1OgFzE4d5XpxESKNWKlacQH/V
Es5ZTE60W3wxFUJz1KDOvUxgFR70u7gp3+aiBkDirjPKk1lD/lT6ZYKhFoq4qF+qw0FXHqdCTqD9
MimhArEgoX6hTfl1FB+tFI9sU+/N53ICs3+l0sgd9G6n6E35WGk5AVoVIpFVFUo1EKxmI3hpOd6I
ZFCOcQf2IJTClbT3e23ZkRrtCCGZzooxKE4rNSdMhItO2klnSDY4Zqcs/tg15F6U5HnfZdCFGMvp
kELXAaK2EMtWpv6kQERmXOYzlN6ho40OBNEs1YGYpafNuvmzb0VIB5eJeo7jsg/TWv1WVBqwFCNd
PBSG86MU9yIaecIvGbwzszPnkbyPjbn2u2a6S7o292UtMs+YazxKcmoLceYrckXR1KlsUOQBoQsd
MxOSPzElrlLJoIxJwV8jaDagBx4E1CFT3R9jFUIldY1eigi5XkjJVAHEozq7UC2UjNOXyBSfdLkP
5kVcK9PPbTZ/A0C8cCH64PYSZCLUTvpeKRhDBueh05H6pleR3A6o1duzatzHA3nUCNRZtRrZ/qq1
XTfViZLiXAkgve/aXnXRDTvPqFDYPZFke2mGHmojqezlhpV49aQctawJimGEeDVELDQiQri8CaB0
BaFvSI7P3WucTz3Y2dNDPZHYbmgq7OYCW13ToACIaSctKRR0CZg/I8iGyOlZk8gQdEL1BhbNEJD3
cx4tjT0Z5h5K6gezhARHSfcZ7Q0Q7JtBhoAGJB8Yi5UklEpCdqh9GraFV8tIQcszjaWTFCa5q/uI
HnRdKPaqpOCPLgUIjmpz7oooBjr5JLpSKj4UVhHqc3UEAbsGmXvI4oDL/EsuVZYNKcvlBBXleU80
6PrmIo5Hm0Art54y6UjqGclu3JEzUcfYoRY6SQhRrVyZnozZdzvt4rA1zQetLAfHyPQXjMPEdp1j
umkWozIw8KZ0Sj39uphJ6phzqaP9CaQJ8vd7pZqeWys+qdL4nWrCixIJmitOSrWfmxIVcDnaC+no
ZTXZt5r2DRiWApgRAVqso/4gFD269lUH8am2CZMK6u75Al7Xvlj/Q4KIR5/MZaC2IPSeAZBysrpM
7dHKZMSzVa+10R4HEW3CoXnue+uVRvGXHNMUdl40pY0xWnSsZq9Rm7ATrYNEoQ1ugQYOEhkQxgTj
MXpQUn6/iGPYoFM5dx2yFUyXJXZf6SHtUlS/YsWZ28jRTItCeR6abrKinRdJCsVufoVsPJR+tT7o
CVSOG9wclWQvEoieFsWTciWoG+OrDkXgUpi/9ktxN5ozOoGK/gRcxFE0lZPUYi5UEV/KPgL5W/xr
iV4ytXvDQNmvEe7sSnIHAZmGvpBV68mc9qQyoVkjtLeAbK1T7Tv0gU5TosDtHhrIamC2yRWX9JCY
qq+ryMOp2dixHr1NbXxIpzk0FYwFQuVZJDcNKFf1NrOFYtyBrx3BiBxFtXWMIoOmG6moV5ljqEvD
2Yi7rwK63qLSelH2amqp01S6R6CKtrSTi912BANKGe2hw/0yQXIZuogHSrLQUhENp8wuk9iVrdZL
IgWU3uDiimTILQlZ1NxArAAtX0i6COMqM/K1Fo3vRol7RDf2GH/OIKWw3OZlE/aj6ogdpCmhe+JN
VQf2i2Hx80hwpybdRRNecHqU/QQ9+zGrb1QdHdUWkkkQDOrPYxO/QpblbC3YI0PYSRXEE/GQThSM
+UDDqKpvaSGf2r4CM6DhGk3qgv5i18tdKIKGdZrBHNuJfp5gMlo/l/HokhG/2dB25qy04SIsSihh
5lIqQKm/Kq/GCMlQYBKzN0UGC5t6rOfxRqrEwITwiN22yY5EigcSMieK36rkloLw3Bu6+L6o2lOj
ZOcim3Hg0y/4Qv7YQDkprl14sE9wAS6oDVSgy05PGGMGOgqkDiilZoIdN/ifc34P6v291US7qInO
iTXvzN4nnejIwo/RyFw9A6dNUYZiUafOXA1oRsirzo8njZpHjM4zpfJUa8NLLCp2TU84lA5YDKk7
Cu1oJyU5VcIPVfyhpXdAEvhtpjrN3AT4Y2coyjaoYYyGZZvSjYbSZNE1DwtVTmJfQbEGIvYIzI6q
n6dpPy/qHtTKX2oa250FGtblSwVlFqudnamHGHr3w4x6vIzOSiaeihKn3pKguJfYojB8k4xDihtU
STNHkYYveTO7ifWNIODrYCdNZDDGg0QZ3HrIh8K2LJ6FGv+GOALGCQU+Mp9jvX3soY/V5VLptXRU
sXu96RGtGW4nkr5kU/OMZO8UT5bhKhn9kcoUz1sIsKIOZZuxsi/NeTeTGAgxjFybovLFKtXI6dPq
qe8jx7Kq2YEIDcZvoxbXMhggp/oFOlQQqqf1V2QpGXgAtYcxNd2xz24qyfiWLU1jV1D9BoaiRmDu
/Umv3VRRcxe55xQWPZndUVNv6jjVQ2KUCYj9VE8GARQY0YbDlM5+p0wBabRvqCkBXU2BXo0NZXFh
7maUTNSOYkkKlqkAaVmmq77ZDrKr9IlyTmeIcipAUoBDT7pVRwMCFBBTcPtBeYJCoOBJYhvb8wQt
wUaBrE8ntdCmlo3n0qpGTzESnCgeO8HGw8BEOVPT1tnGlT3j48MgMWM1iSMdZUU1/tqBiQFYCmjo
pAQRS3i6/jRQeMbWn1+UGNK5kltSWYNvPFAP7R5Ab6Hzq4MQv9/FqMkBiesWJ3g4xukyzDzIfu5N
gAZCsXpPd+Z9fUc80GYeVlz5Hbf8v1GWwFYgYIqQvcBTidkKo6fLiHsMLz7ppYYCS4zQ9+v6DnxG
kUso41zYYHZggEaXBtW7AbVxySfgXyM+NMhBHwktK1BgQb76y/TcPHOsru9X5kVmyqAsxAgE2g2f
OqULrUcj0soRrS/je/6oOsoO3D8CCHhmTx5BWsgDPX8ey8c6oRwNTB+AB+YnSBoYqaF3jmk7PGxl
h0B8AIR6KFck79oZuPIDsm8iDsZ7fSyzq7y0yVQLsoqQVmxgs2oyn4qghig5zYYtD7m0wNQJekWr
y3msRh/JuiRabh+jMqJmvFrP1jG5NMNUBcgwgJQH4/F+nSPrcTvirBDreK/+yImDbiEEprpwrbnE
/wry8OHDMYdAwUu5NcGU5je4wo7WYS331DkwyPkOwkqcKhNvP5nTYGZUqaoBCyXNjQK11RiajV3O
mZ7dqu7o6FGuYlngMDVNpkiXKwKNR6Ub/GkvO4vbrBQRBQAJdvvc27pd3baI8TgEZQAGAM7J21oh
aiHgtwGdgmmqjO24NJABp8vgA//nqU/Ztxk5r78SxUpODWp6PEbsfzMls4aZVTwZiFDgaT9VWPHg
GkuiDTh+0CDA8LXxXJwArD137iqfrD4DekZBDc9rcGx57qVd5gj26gh5+gF2wWx5aubhfozQtZJb
FBoEmvKKopub++fuYquvPXTA+hTaOP4UQwPRGqyvkHxNcUKkR85nXP9uNrRc3pJM9bWgsrVkkTGg
F6fvpwB7aWch1OIdavOhQDLPGlt7XVKStDqsifs+zPaWh8dvoDrGs2DYmWOcZH96XJngQfp0KjFj
iaz4B2fBn2Dt7/fUn7SA+ZC0Wkw1M/AnrD2zCrP72VEI1F3J9ZitptGHBISJqXkCiJzZ4CNqNzOm
AyBETFwcy5sI41TEizHxm7j/M5cDszomwFK910CmDJs6yiPD4M3IBa9v4PobWIe5DOFrX+ci06n6
qFqqHmGUKngoo04Rq4tz3cRnMrD3O1Y1gX+SIMfIxrUy1ZR8HpsRI01lqByXg3RGPc+RTvxpv62T
BoK7f0yxM6K5uEiY+O5Gfy6Eo0qRn6FkI2rjT86Strftjx3G8yeUX2tNxZJWZpQWZaRvAvKiZU/d
9r57SHyELV6HbatLihvvj03G1c26SNoKCqc+AQ0vRJNEoIIiVzktaAan1OHzqnEtMi4vN+DBzcd2
xOFS/NIH3NvS3IRkduv9znjBqOSgVMXxyc2jdrlSxu3RPF0yCu7y9zGx+aj5SuKtOXiL6b7hsYEO
GC4nPoX4uoGfz8KfDV6d6+IsTLqkd50Es2vOO/9ACXZnva7jxXggDS4vp+C5EJNTgCRRSqQYrppB
QhYtgMi8v+6kPAPs0V60hA4Z/CWDnLlQ35rS63UDvINtMVCMqqvBHtFiw2aAE9Tu2K+y3SgByRVk
yrp7UDTZYj7ZyfRChNL7fxpnMhYqAsArEhgfc4wSrj0p+mN9JzT+X5yEdSX/3TU+kfgoNdqaJUR3
4JEzEAOS3WUB8UdnPXt5C1CvFSr27Cv2tOOe+zWWXLPNxJqmTmY0P3AKOy8KCo/4UhGuCy3x5Jy5
PAnXvQZyYswhkJIlm0u4pRrEu/7Gt/wEDKirKP3+tT+ZMTeu8baWCTIRCuqAHSK37q0cesKyoyqA
6iG+gfh1EZCP5R3PddZfeW1HmfgyVEMNEl18zRZPh/XZp4xn4luOFiggdT7zySB4m8pEFqsZGyrL
MIg82G46cGE2Puc48NbEhJOp1ioydTChyE4eosrTOtLOdM0R0oGKU0Mel/sq4twPQI1+9JWV4zPC
aMw/N5IxXtxIEOL9i3PIWyUTcbpx0tGgwCrj83hU/BqqgRko9EwUa9+fmbzZuP9SH/jnTkCh9uMS
szKWRHnNj1Yy26VwCi/P7zLgGRY8T6jitRD8sUrex1z94ZODQt5ANXQNHTMW4qIvEgWn7ZrG+C16
PTurOKVoA//G/7oRPjIUsyDc5nODzeYdeGGZcaNYSgBWp+/Hvw9RrociOBg2JIeG0LN3udu7/rpr
C2U8KAPHRiQaMNd5+JqDLWlg1nBr8yRoINMBF7kneQqauSpQp4SrO7R5LC8Wy3iTLkJ2vFm3mcaS
o0s/ZyhIXz+W77inawtk/GcR4LJoVfy+OBDUnBwPo/mpyp9ofkszG8USd5VuUGbMaDmT+D1r9rPs
R+iLcP4UzmJZYA7pVIDeMvwlqYDG/oLnS5HeXF8tx20V5qYqlnmSO3DI+pYU2zn9RXuIg5U0uG7l
3fuv7KnCXFHRUqKdmWAlalDeWt9l1Gals5oEgrxD887DNKJHfmKs7lA7sat7GtpDJ/He+Cof/l35
8I8HsaM+QJDMuVH0o68n/f2iEDTGUntovpggCieQC1MnlIweIQHugkjRXrrq61BHr1PUcHI93s4z
NxoYnafIkuHJkvZWYwI1Q5Kujzy8/laFCtri/4lLbBE+M5aqUwt8YBoMOLDT/XKzPkV0h6SIxPLj
4lA3pX9B8bwFQDKBQcfQG4SO19G3j3FYBf5WT4cREXESHwvkeENxyk35ZoiU0ygYBy0x99qwoKfK
icXrAf3kbBeGmZ1dBqHSIgWGKxP6vznAHlJiL5UnG98oec2n5NACrHDdwzej4oVNJl2QDH3JWkAW
fDqKYVlp+759E0GIqULN/bql7SscyEbwp4LRAbXgj/tqlP2SouX6+yELvshDFoihcCI70U7c3AF+
gGNwc21/DLII1VTpgfQtsJ8UNSPgNx/GR7QXAsvpvXLNpt+5+/yRJ8S0hUs0MVbzz0Lf3zIXj7s2
LsTZrLFQPO4qG8PJCLzp6ypG1f4F/c9msLUsjJtiNgngSsZdE6h1avOIuGBEPcBg5iFrWs6R397I
PyYYx9RSUy7LCCYE0p7UaDfTG6sl9iRyhVfkrSNwsRjGHbVJBkmFhk+Gfu5aBwDc8DH5AmGEtdDW
2Fz5FZ69deUXn2rSSkwBRfhUCbWjoPYJGFOn23m/UvtAjtfjeORm7LxYHpODaBWKOVmM09YixVtf
WMqhlqFwFAM1+qgF/Zns5fnIXeXmu+fCLJN8CJjhyWkNs73bPI0vTWFTvC0Nv4gdBRRNmFAe3Kq+
kby1nsQrPmw+3SEBIWnWSjLxGxt5scdjK5ToIM7rHTqGFJYySMb/bmQ2+olXx9za4ktr6xe/sDYB
WFFaHazF0O5Ch/8YF/lDMfIooTdviUs7zLGb5qgzm4ninYXHawmqXUACArL7C27trUf5pSXm9EHk
FwTC6oLTtyvD6RzvzePf1jQ3Y/SlLeb8SbQ0TbnGqgg4XFWHjjepD0l41V0lNZL0618MFK8bxd56
lyaZI1jX7ZSkPT7YOoOo4lmXgEsF0xHlOX1/Z1FeA2orYF4aZA5hZgiGMnXYz6WWbCuKnVrg+vzW
VX5pgzlxwOVJci9jUWvRNgJsVguJAsQp9UXgMyixF7w4gF/w5uyHCNC4QUMjfviLrhdvd5lLVyr0
qRRb/CGzHwXpS7EfD5qX/aaE9ovG46apWxH1YuVsWVycoyoveniQfpoByld280EAAQLw4geB/6jj
fEuLeQYABopjWGF5aZjsRgibqnZ0K95W36Nj76l+uq+nR97rhhfQLCbELEk/C7mFJX5qMnArt5/5
t9DQuNxOJszMHcZsah0X4spEWf2aPN0Rqp1wLndFKEMZ1QiFW3AZ/pDtNuBeV7xvyUSesUubKgGG
DIkMiI8rgP8jN8K4XROuOB7uG5kXfSwm+uT6pMl0hL2+8wQB9QhcyJDzhPxi1b9fyfxKPM+BmOhj
LrqaNzkSgHiYnQZENNLMGYXnWWDCjdHJFbSU4S1WpMqQOocmnpgMMWd8lrt3TMSBPoFRCIAM+phh
wMBx9GSA7M5fRR/aBXEmc8meG+U4N5PFBJepLqVZaBBJ+wbSO9kBaKUVGGEEKOFwpXc2cUJ/jsKn
wri+5IM0/k6rKYTA0ZFq2zAaCyfDDIzo5h6e/0JqYPzhV4GknhvZtrKoS/tMrNHzXtJFATucA7/T
2SCAsjGCgUD+LqyxZP9H25U1uW0z21/EKpAEt1eSIiXN5rHj9YUVOwn3feevvwfyIg6GFhTlu3lJ
paYqLYCN0w109zn2EVxdWurWpl1Me/HL7uYD4foHcLhTynHUWBQ/gFEasgmkcXwgw2fd/S6xi/kM
O0fj3i1vIGuzHAQpRaZbQw2z7Y4ezedxB6FdiGJGEHotj6Vj7Yq75TjB5TI83nU2fSr2FPNBaFP7
+h89ziAcIoG7BcxeMw4Tq5tZXuJB5YT5eAIR5SLcC9L17eDJGDUwSslYuF7mklHVgMpugrUMxO9x
vF/QNvKAh4D76jhCZDu1K7E23DZc/LLJSyWOQ5O0S4AzpRajPc8f61xEWr5Z88Qg0s9l8eKIulJI
USphWZrNnlQwRPFMQoA7cySAEyQZoewHufL/tpsa575RqTWBkWJlDTgPWSlk1Fw2CDuDFxvd9eKm
kc2L+HqhnOcmZa5KZUF+LjRysidGbDFjYi59Ep2T7YvHeVc51yxAVAVWMBiDHoaaJ2Dte1+iZfLy
Jm5j0NkIFyErKunK2MhIPSZtZ5oGOhbpYCtF8IjOn6OhDM+kFikhswD1OkE/2+RCZF1PINvFOIYn
tfN9YRgY1Pkk59+oOTpd+vfl9f0mjJ2NcdGyxSSb2hEYY75J4SRL40u7GOTpBXJliJ+JyhCi88bF
zXEiRlYM+GyW5RPMJpWqiAbqN4HrvCYORhRrAsUbS4kZbsd7Q1ucjL1suIxPP36T7Uu0+SGaiLOb
36SqYMKU0fCmgHXoJYJNuhpWtYrtZCVWWkHxscLIuUu93MvmozBh3E4Izua4zQxCRckr5ipUAeFf
ATDpQUwbPM/Np65FR+HkNKgGVFniKnnh3OQ6Z+PcNg8xabKSoTXKkhOuXRIaJ6HlhbIkIzKWQBUv
JDL+DZT+snnSi1y9Nsj6HDU5qIi8uvigv5/Z973LPCQkb2j4gTGNz4crOom349LZKpeJaO0sQSeb
ocCRIenLYiiGEG59wzlb5LBbpWaQtQ07JXiDUO/j4/wmB/n+cGtdUIcM6Q+fVTjUVkY1a00Ztqgf
78P4yFSMyLuT5DkICt1m2AkcZxsCzgY55KZ5sMRJejKoemHitH6OeusjpqacBRy1uFll+G9BAes3
welslYPyuE/6uURGi45GzVvql8ssfDkRLZP9D1/j+Nkgh+N9OSU0mrBMdlfuNdd8b/qy22eP0355
7KE7G1lv5v2QuILtFXkrh0FLsmh5Bo3iUzPZ4k7NE2uwCu/ZF83zpytOpcgiB0OkDdMCvcc/LSZI
Rn9ZbA3/ivYEAfDxbbdhGEKcSgcOnERIv7eIt/WpRfyK9bEvdeFL8vVVvD9Uul7AWg/FejSssdIY
uw+gNBYcpmem83fdxgpciK+61maE7tAIhsFPxh4kJDs2bNkukYPr7zK05frBnfjmJ7LKgU9Cl1Ix
meOOaEaXjKOEmTy5JiI/FcAAX/cr894CAxnix9TselDCoE18ZBUBaF5jUjk9olR+xeJEVtnfVxHE
TMeMkkTBt1weBtzZpUhECridv/0693wlNY4kOSxybJ8eRXaBaTa5new2uR8idFqV2tvLx120Hg5l
RhBnl3XHUKZ5KEfNGRMhJzz73pfcnwMUqVfUwWTIyYLR+IjOW2d5vDocCcCEpxSHcImuzB18HoMt
HcTr8x01d6wC3WNuQAHzza0vHecvxmUy4KJMzZi9+Ddu4GP6mHxRjuNjfARjO/GoDZpbF+QidC+q
nYhiEuV6+hs1kMeOXT5Z6H0RkwYwrFwRegWfkleh6bVkDloJ3sLyU1nf1Uj2R7oDURk6KxIwxx4u
e6coIaYcluQLHdpBwwpfvd2KG5wEQYFyicwSyPWysLvMK1vid2KRLQ5GWlJnaoupcq9F4zvzFZAV
IUHTr3mHEpwIyvB6BVl4C8KYNEbOvXK3eEXuGR4mFg/drsw9EDfAT4StA6LVcaBSsYs8HW7bSdHq
OHSZ5mnqMLn0/auxnbTlx/t72RmfrnjSEy2My1R0KaGTGeCzvXIRoTsKgJl/zNJDrU1MFgZCDDWb
BmQF6ZvLh0tggX+6Moas0aICOzdJDYb0PjYy8S5b+E3V9Rcy8k9XpCCkW2qYoD57QcqeYv9UB3n6
r1dZ/rUqlgO9gPruLV9GBEo8a2+rmhMUhm7ygt88Ip93kAMKEKvXsgZS/ZPHdf1O8c1j6weJa7og
YABLx/GK9FgA8xqHGCGY3FAvh1Hpjh4nFYp4C4hlHSYgI0ERT+jrv3lGOq+SA4wmSGS5Yy9/Nw+w
CE6yxsFGCSKRoAtv+oaChE7jQKMw5bZbSqBhmr4bg71On8lEvHx5bIpWULwSuiaXimTIRRIysy/3
75sPNreQidFBSZyRmnNeUg3gVhtjHLn/1SPDyhbnINPQLrMSIO3GJIWX73KoOTxDOMKrjpWTOWok
gMbtfVzZ49zDMA05NiWsDaWynzPEPy6IV5w30U5yHpLqZZgF4U07yTbqVTK+WhjnIH1FUz1OVTzY
arJbk3Qfym/GRHJJ3bsC8N9EkbMpvrWgzjUoFqJBEkQnu+5+eIII5HSs0ZpSuksPEVTR0/DmvXNl
j+3yKs8p9TIqxpztovTFDL228Cr6+T+uictHCxmXGWPEmlhBi+5i8D2M4BGkHtmHrohddju/X62I
y0gnUwsY/fLgBX/rPgGfLS6bpsvMGX9f8fq8mUqtzHGxptND2eo09sFOY4Qv3ymvGtoQuQgHIUoU
mUYV4ZMRX/dNCcq1pV/c5QekpihqCWVyBc5vcSjSlj1kHSbs5zJD3yJxaPs+ibxoaATXls3MarWR
HHqMVpNk0A1Fj6d11NrGbsdPl/1Q5OocYJRmG8e0hgFL/RaVtV2nZGfU1L5sRYSCfMNAFKSN3Jgw
8yqa3Hgj+rVnJuHuspCxLvW2ov8viAvW3ZdYETdRnLQG4uQNsevysYIKx0tbfUhGQqUfxwrkDcrq
QdUar3hQZV//9xgPUqGXBsPcjGMw5YB8w7AccCC1kNsMrPscTH76uyVoBEnHZWc0+SK/FCQ1+Ith
LoQA7wwauGln9a0j8EX2/S8tioOKqJgxOmLBCvPF+G65M+/VY3B3RTJ6ORqbhEOJkiygEozhia8u
eWKvvwyAJj8nF0eWAdpK+AaLJ6iAqXsLlDbWzJrhdpKri6aOtm9kq2PGIQdGJsfazLC4WT4OOUhH
l3dVH9l1+JSjNUcKlEcjSsHrsb/8+TZz4JVZLu0ou8mUDIzKeuhccdOqnVEo7h7ksvhU9FGFfsuh
FDjMZaxHAerlIagyMF4UOnY2TEDeA0IolDrtkXHAg0Lw8uIEB+AEo6vEg6hhVi0FXHMa7sz6b637
kEQfL5sQpALm6e8rGxGFPkuvwkY9H1g3uHqPtzdnUA7qcT6IaxaiJXEQUuZNM1UU5vrmfdZgVcfM
/HB5SSITXLbRF9SgZsE8cf48qQ919h79i4Ivs32xPPvdqSC82jbERQjmFvCCeXDZ7GvrDDUq+a07
FD5YB6EsK+p5uhz7zVN3wcqipJRyMjNnyDAHVYJiXaoFni1cFJdeLHIWMX7T31fO//MVBRxEL4/T
OJRGZGTYyBsCpgAUT022qy3UIuxhoQMsGCiafzK2hfYza5rLdlYi/GCCLMfkmwJmlZiR2cLcLXxR
2w86Z4/k6fDjYNCxmfh4CYibMSkn20UBmVwMfj+zCutV9U6BT57YelYbqptpC3JeZDtjd5/H/9RR
9h/PGd8EAJodtajZDfbWBxzRkjj0qBsSjdSEwUJ6HpaHBpStl+FJZIDLN0YLKpEV84om/hM8nnYV
tgILIkw/KfmtPktYZUoUWDhTCFJ7Yx8ea5CosCq0vk8xYTcbIrldoatzyJF12Ugtdvt//awhjiFC
axxmFGFGzT6BNdbB0EAyxDcL0IZJfg7loxvbm1cni8sxQnMxsoU9zr+6rdz4YHm2xZf0wc+7WNAR
ZDWV2ZE9HRnGR1Bc3+cHFXWwj1e09Aj8ka/lNxQdaTXzR+lO9wvqFC4DjdgB93phQ1QUlEmiUCZI
2vhpamkEI2/WI5Sp5O/FysHHG9olaJ9zcAyn6e7yeRMBI1/Pj+YljxIGUo3X76IcewqsT5zBGXYa
qO0izIH6wvoiy2Mu3CpUDkbmLpkHOYKLFt9YepB9S1G1HZxccWET/GSiNyrRmeCr+8WQGWQs8Rn/
/eVC5DHcPWaATIpeMB8N27+VGEq0838EMJWDE2lAV7LBcp0TgAWHDO0XnR0m96xhMcFMg3vZRxhg
XPpaHKDMEUQu5hlfS1MgUmI9Z1XnWOZdFiDNoh4m6i+bE2SoKgcoTTlKoHDH8uThbhjflMn9tPiX
TYhyOb6EL03Vks/sJefWwCnyQL6GL+kJBkEaWPz3MCnwQL56Hy1U1iK2uLAGxz5aOvVUlOFvfiNK
DMheQ939FTOmkma5qspIp/RYAYM4yM6IfsiiVOAKmys5m+Hfsstez0qz0uAKcbSjwyclkG46TCsT
3JOUms1mpwUwESwtsadKAsWKZXxpNesQmCnZj602ukuiv42tWfbi2nxvDBifSWfhnooWq7zM9Xsc
SU1rsaea8TU3P+SjQF9lG+pXS+Vul1UgxXPNDDDcoKGjfZzuALsaqExBk2crEEo4iCrEm8FsZZMt
epVs5TORjDyHzZSUO2OSJtsoK92hSwSpBCig0GIRMRoIfJOfj0vish8hZzN4OVqrjbZBVxpkKCIR
DDMcf4WKq5VxOB83kwwVd2ZGCd9ms7FvjLlws6GqdosW/XUZsETbyEG+rBp6Aw4OnLd+9CppcE2a
uzN901etS0LJvWztdK3k12YQHVUODTomoL99+dXYgHM6jvhqMwoEYFf7Q5JcRjlYqXgqk5xv7QzC
SLyVzVd0i28dg7Vt7hgkyTJUA4s2eDtVzIdkHERHfiv7WFvgz8GCeaXTY5xaDRBYiXdG81wr/xjz
P10LNIuS49T8Uy4HQj+YQ+3EGDy4vL9bHrr+AdyhaIMqMiS06kA35zjTHhSffxcizebNa87aCPsR
q5Mnq6Wl0AFGDPq2OvQQ8INYy4yhs/qAgRjxHOxWlrC2x50HLbeWbi4ApDh6+6b8UATg0a5thYAU
njwrSifYRJGfcEeiX5K4z1LY0yroh7WgSlBFR3xzrni9Ji7ziVAZSbqWBYewc4KxeewScOqbTCA3
KGRbM2loG2bjM5Vlp8zaxbfqERIK+oShn3RxxkL+Bom+bmcZyUcpC6BqhYcxW88xgXjZpYSfm8ua
OnmRsiTE5/75UP+d0xVKVr4kfrxhh/ACQPCBWa2lqKtYcYUBRHgXHzEVdxzRUX1V9i44sPz8utzQ
YGrZ2kYDzaUYqASZlcvIsDXqKV5zvKK5dKsasfry/PQ69JyMIRrw5ckx3rcjHi8HJ8JL0a7y04+G
aCpnk5VsbY6DpGiSTYsyc40LQpf6KWJaMsqbPM3dZoZIX+SjflX8YFyVzPy+C/8go+kU5h3dj0IK
yM2zJSt4nEKHCWaiuLOlD9Gck9DCs6PxV5mC10KhvsBft03oqq5Tk1gW38ZCglYHqyXCZ139eJDL
JzzISc78xDrzjfgK1vjNJBzr+WWUw6gSPTpJPTOj/yOO+rUxbhPznko5JPxQn6hAOaTGNgUnlyXk
mdz01NWaOIwiRtxOeoxv9epqK35/2cT4lS0OZKqSgB+nN5A/DvN+yTKsR9sno/FWMZ6CIXEWTfrT
kupDUMwQ2ev24Ld3w25BLaM5oInTJkXqQMnGQVAXVEPZZr4CpPMv4wFJ742yRGkZm518WSrdjgy/
lWs7byDFZOwu++5W5rf6sDwc1QlFI7EMW6bsZylGH0zy1EeSuxBNoECwmSisVsXlQguEBwPcRvBt
9daJ2vgxJJHTy0R0MxD4kMXBD3ZPW0b2XV8/UN5Y1FjvH4OGVWaiLyOYHcit1jaDx2oPuTyoDqJ5
Tmqc+XTGtArZYXQtPQLOG/CwEjfOruBhFTkjBzNBHzXQaoZJzXqqs+qYqYdOyb1F+UDLT5d9UeQh
HMg0ed43Xcg8pPMGsrhWFe+SWkSbIfIPDmNyI5Mbi+3h/4t/cCgzN+UAymNYe1X0Eicyl1YmE/zz
0hfDvKnRc3gbeopssb+v/L6aisXqEnMDqcXr2urb+HnG2Lo45AC9l6ZYCdb1Mx380bchtnTpfDFL
HHZMchqhqxeWbm5fE+0jhx8kjeYG1EK3+MelLIUtjgOPconbotJwvNLokIcgi40U9/IBvpiTMBMc
WAyW0jUtuENex2/xtxLtHIcWSZqTOhgYWvxr4QfhujjMCLUpLPUTMvG2hOu6BIJsCznAIKShqdoA
MOTJs8hfhnysKwHObr4Yrw4U39hSz2M+ReSXm7f/Xuxh82MpqqKaVIEYMl+ypmHaKXEvAXRBgyi7
IEOo7equw/gBRKqEdF2bSc3KGgcYRK2ppNATONGjHN0pXyYP4QRk87kDWb4JRLJ59OaKcuXmVXJl
mMMPBaII3+8aSb1qscn7K1tstt+2VvY49BjA3D9FGhZ6imXBBxlaj+jsIbh8QLS7fP7G+gFAz37F
UjehcmWaQxOtD0iZDPAh+hDrd+Yx30Oz8qAV2F2w0OdQ7+73l9GFHbJXafHKIgcuRUkxBkzAT15X
wT2evZ7UGhzIk+xAZOZJi7v9IKLn3T73K5McxoxotejSECZfYYzw3G8/eqxscRijymSsNRm22n/6
zO4OtR9AJ64HRyIUIMQ9ips4szLH4YwUlLqZtziRDdMP178s8h+m7l/+YqL942vcwRTracriwU25
luD08fXtOinUMuph7cbTJwA1vrjdp8agBTXsvfIO8W11Mwc6fy6+tD3QWZmIhJM+Je+LCl1o7Wg3
Selqi2+ajT1KfxAre8xF9UvhF+QQhmRFEaYlvPL/5QtyoGKQDI1FGaz9zPT+zcOf4AScdDpXKSy0
rassNmDMoou3WMRTpGrXxJonOAQit+RApKkLIpMcJw0CvR4mZvwme4jRkiDvyJ6W7igSM90O7ytf
4ZAkL/QS7bFYGCOLWdzTEMZ3+g3Q81w1vi4IBnyZW22jssH8Ebzzqd1VNUiGvR5z3bVbZhC+8+QH
8asm27UL0YCveldtUchFA5OkDD8mU34cS/IunebErmm4K6l8U2573lW+6J22oB7tFBi86SQInJOv
ezezkichw7LZGcCK1ToysSEdaveKjYgOxT3Lze7VN5ddlR3mS3vKpS9xP9aQPQLIBHFr96FnLqJC
x/ZX03WDUujsEl6trdJQeW5Y1BlJvGsDy2vNSrHLbNiD1TW1lzoRtUdsbiRVTY0qSHktnqdFymfV
ohY+W5o8ZOM9VFWG4fnytm0mJmcTfJSzjKrX9DoePaW4S7OvjOxXnt90yWjjQrmzMmGdfzPwrAyy
v6+QC4zp4ZKm4XhD4Dm59SufWNnicuk6DaepNmELoaDZdRoIS9Rae0tGbbK1XrfTaThoJrnv9Pwx
6bL3mlxSN5uU4DGMDCT50LffRZPyVOUTCtfdbBuQDbPz1vgrKbtHxSjfyiPqkiifZ9LyTIKksA1l
9DrorYOa4mB2/TsrHhQ3nCtMrulZZstyUtpdDenXSfWr1HKIVUAiVg29whi/DIU2eoukfbj8jTeP
xmobuKOhFfGgA2lGr83vEuPtkohkGbYj7coCF2mNfDLKeYGFW97zhda4SBvKUyNjjzdyF3Fmuxkd
VivjEnd0mps417Clf2F9jvFRe1v6Bgi/A9vcR8+ijjzBiedbypIYBbapj+Cx3XvTvAuQ3y4iVNmO
sas1cTHWmvquMEN8rZtfijbTiJVFLmGXlyysYgu7qEX2j1HOCrc8NsqJVrYrZjkFKMNH2GaBP84F
9vGG9FZki0M0nGJFCVtspxJPz2ZM7Eyp3blNPjVSgGmLVPs8G9EzgcB9sCjHDm9MgpqL4Hzz8bbM
ibUYKTA8bjJHCz5ljaAuIfBKnhomU5VxUBp8PrP8qqay02ogz42FXfSbAfbsJZRDkWai+ZJn2Mif
3S7Zp8mbwSG+IkYEwd2tlZCVZQ5RFoz90mGEZeRH9MieICTUxzCrfY1mtgi/KIcpPXpGrTiGtX/v
nKIvx+Xv42DpTSrDNfLwwaKN3SyHVJ/sy/FFuCAOUKoGHmjo8I9XPZViQN68TK4+FQ8lLWn6yIQt
xWeSJGAD9C2fTUuLoHj7UeNsiSeICbKQdnWDz8TmcDLigWjR744mcthhQvuBqLtXcIp5shh9REdK
1sOcMj1BGA2jicS5/J1EFrh0KG3pWJUM9030chla4ISpdNOFcbVpXK4xoYehD/HYddo0kIFlLpMf
/a4Va1GxOwjAV+MwY5HLEhIOWNNNNxtBNqBxODFVmWmlCaxF94zT/MfttDuyp8rrdB23I6ehWGjt
0FAq4g4wLcZZbSccYKaIgbY/Rg3ZEXDELrvm2PjDsL/sI785y2eD3FlWTXMOAw0G/z04ndpXXufn
Z1vcWSZl1anzhCj9EvBVdwX4aJu+GfB/Wlb5cmM3kISCzg1KH7+IYnq3sq9R3hbsqMoP2+f5KHVK
tbWj4uNw2V1Uvtw4gnEkIBS2mCQumx00D9afum35nR+UbrD7T86i8jXHIiqDeGl/Le1MtHtzSnf+
ZNxJ71PoCSp5epNjbp/zsy3unMuhjApBCVsoSjDKHS3esV6F1o36t2ArhaD9beh/tsjlBNoQVOZc
wWKVVbhmVsfCWp4vf63t9OpsgoMSxcCwXS7DRCw9apWvkb9y019MCn6Ob5ctsR/7+3ONAdKXd/w2
n9CjaeJcq2X/MMrQ54uSXV6Ro9r3d5dN/SZKn1fFYUgS03buB7igWj2bR/kP1pAYO+H0TvEm8D0L
XV7gGnz9cQqHZqQSkIPRCerS7iedYJ574XVdl4IzfcKX1YvJYuRjMKtYIfFN3wJ7YWf3HoG11BUL
z27nCL+287TdK2OqPOhNxoCxCd4vKt5LWtELEPsgF5zjdDtdWTDHdkrNDstJIFNRYCqy99oraMcF
PngawliZQXUjjkuGhIYJTa6+TF0KhTU9yfyYDF8vO+F2ln3eNA4uwk5qZTWArWDaKXljZ+SBKIl9
2YgojvCj9cMwyaEWvYhZP5TVhGi0yZMBkeUfaYfKN55G8zCqXY8VsSxAu2c6suoR0VFsSXSeOKyQ
gr5WcmbJIu73gXBl+gxiKafZKV43vu18kfSFyMU5xJBaUhVjAotKUbm6EdnYVNG3EqyKH6rvmyqR
wwY2picWP1RMq5ZOZ4OaeXYVWzyrurkm9AgrugLJCV3nPDCIA12iOuyNcWzXUm5XUra7xf9WNrgQ
lfTVIstl9r8LwCtbXKxqR10qI4xrf1dH+MFz/0MdYdld1Sy4eYg1Kp92UCF8lRI1SsuIgbVeWvd2
RD+hSxg6f45gEzcdY2WFy2JGOZ/qri7w8vUw7hTQE53YkL7fIK5iQRcti/OMWEvLKtcR9WlzX5df
6+Q+MgTPQ9vOd945zjHiIkitfsbHovqjWn4INZEGovnagk4UWYYqJ2srIjpnYSxpMxGKGfreCtWH
UFK/qrr2ITNDFYhO7kKzYCpWxr0mLV+mRXeNpboDK40vZaqHEYl90U7Q3wqOlhzfEQmv+bOivF3C
DC9zw65Okt2oLV90o3ynKWhHXTI/ikE5qy7hbEtWjmtrYfptU9bOWFXfeqggprmquHNnZt7YStRO
TP2YW+mDYpiQEG9jt8LwrFNOkJ2VZ2o6bWk95vX4kdbpQ2EUO43Gky3DEdyh6rudPmYlxpvAftBH
93IkdW6MdnKbtK0vy/UXpcBExxJCxjmMnkY9/UZj49syV8SV00qyc0UqHWXs7uZG1T1Dj1xF745t
0sq7Js8WB7eP0qnjIdypNPqWZBH1AxjaNRYB7Ubdl/glFcTypkLaD335t1JVd7k820VVCRzldUzG
Z6QAKNPUqaYa3KkO0qQvJa0GSuWqbSX7LntkzeG1dcM0PSxpID42DQgNK3z8UpV8XExlRgIv29Uh
3yWertqh/4biKlS6aWHfiRq3Nl1U1yyLQDNWBb3dy5w3wZCjFVmwuEQYLMri+zlL/cvgsWXCAkus
riEgWyrfHR6MsjVaLUqcKsHXye/6TlBDfY0VOkZAiGVCf4dYOn9TrVPVGmKKwm2ofA6JP3SVO2JS
4PIqREZYurtKzOYQSAFFc0y/9rHfyIvTjsmuiOLdZTObm7VaC/c9WsXQe82AGW15R4seJ34RLIR5
68tE9uVusV+wWkhdF0Ybp9itAYnlPH4NB4gFGdDX60Jn6lLBw4xoPRyOz3Gjz7SBtaxQDoVCHrMo
PFzeso3CEFsRhfCSrFLD0rnMqJqCYdEb3NuCv9l4l+oysYLUaSKHKUyLs5ZtV/hlz2BvvasdTIvc
CFMVz2lxvjhl/g1vk24naoQTGeHKM9EQmmEZYlGGPHxupfgQTFJpx4tokoolqq/d4bwYzq/jMF/q
0MBiFhNcOUqlfui68C4r9bepphxpFxAMQMei6+8WpK4+Ga+njmRiIZGO1ZWZyzROksGR8Oga7lJH
+mJZLpM/zTT7iiZKth5uvQjGsgKeF1OhEHN/+fE6qbKUgt0Uo4N+bE4pO9Mg0ks728FVRL65sdAX
5rgUIM37ZSwXmJuP1jfKAH3YG4+W5aCo7uieAr3eYfJlyS5FW7xx8l5Y5qKWWmZq0S5IbxoPshI9
lNd7f9gnjW2+Y9Ky410tsLi5VNmkugkpR117pVhQSp1JM/YWVD8nk253Y2Lr8WIr3T+XD/zmyigi
CWsvkU2eBZxGSjfiO44eoOU5NZuPxiD9RxPc9S4MFKsJA4R8Q37TF5/r/t+HLJloiIpEx+y9pXOn
2ywGhZZLO3qhXtlDdBcp/W6CPuTljdpQTtNfmOEOdxm3Rj1qMNO5xNG84o/hMPopWuGaXfNntp/e
i8Fx8+OsVsYFsDqMy8EKO1RrpHfLvDhEClzBqjZN6KqMC6MsayrfX0T0PNSMdsT3f9CPkh2Bcsh6
O0DiUvLBd3yNxuXrcg32ER+LMEIDhfD31MWKijCPcU9NDnPtKLvw2ClPLdqEp0cJmuOCfHMD+l9Y
4zDDiLo4mWZYo2ExOkqGvnKDgm5zngU7uXliLYNaukqRQPGDD4FqJFUusbujrDmL2u91Uwp3hWZ4
eVeICBBZFOaBVyZU1U2UgzSDh4cRnBDxKONIRSMkGc0lcnIjOijKAMGdqv8Mbbj3htr8OU6FSATu
de0VfqKiCoUvp+A8cEjYlq2cahr8RXtCMcpLH4J9fdDvbpG5hCHUuywMJKs6sOllbFHMTg/CmeC+
hzufOuY7JfEEvr/lG1iDaUINUNfg/S9NtD0JoYKwsHjClN/H98aeDR50O+IZx/6QIIblHwU2t87b
2ib7+yrfMUiiSiEmPD36LD1pXoY3IZCYYv6xv79SimbLIs63xRQKsY38lWHU+n4JEx2b+BS9UXYs
n6NvjJ30UB8UO9n1d6ooTm9bNFQLozIIXfynW7qiiRvLHD1MJcu4WrqZG7ihL/vFB6VxGzu9gvp+
g1FHl1WVIp/XKNUpf3EZl6QvSBZNnvK8NIf6z9ZOd92+0mwAtul0H0yvehBF6ROpI3cOFYLrJebz
ZQu1Wc5JM0LTNAvM6aQGNbwjJcjpu2P5IL/N7HvFyw+6l6JSFPmfinutsiElKj4oWyn7ix/BB6Yg
C7rZxI+oZ0jQWthwmz2eDni98DMI0UJIPf962Y03wE4h4Aw3cXAMReFRYCHBPHclTObRpyYOnUo7
mvNdBf6Wy3aUDVd6YYjLHawxJDJdYAitRtEf865Fu6Rut076JQ/xgZND+rbHoAlT1B7vO1/1pw9L
9GxhAEX4ZrxRZgI182rR3NVoiqUUipTWhIKx7ivQIgCJy14+XkmTt3GXAE7AHlgf8GLCh0mt1qVx
kKXJK7T8b5JNgd30IKPSysXGyTuqmWq6UV2Wrj537yaI5BmZ/nUZmmOrBMSbU/qhk+VntbfGe3NG
NmS0JPtw+etsfRyoUgJBkUAYGn9X1DOoZxQhfqICRqcU3ISDqF1lI87hzY+yE00QCvheyILmOkgi
YIH63YF1BDDFn84XychtubOM9xQT8cyiYNp4CcqtHmPsLQpnzzTH3WAlXo8eD1tPiR+kYqbYzW2j
eF5WGCi/YnTSVXPslDGfvc6y9WPhlcjr7PBezu30IH8A65ETuhl1L3+rTZSQKW5qVKWwy1MK63Ca
aRiL+dQWULjtA94IP6foYmVkpMV7WVT/2NhTlVIKdi+QilCVD65zoJu0CJAP1WBPk/PW0TLZH5rK
qwPv3y/thSm24auYGud45wQ9HS4YI/mjmPLQVahUoNEtfqu1uYtHM0fRzftuWo5Lo492Ww57TH9/
7eU6FP2WjfzoxW/hXGmJldKKUFzyVDV3e4yrZPObWFaQEX4ezI81VI/KwtXpJOj/PL1mcpHohV32
OVZ7oEXjqEwN7GLkYgeNUxWhYILCKmZG013sd7vA7rJDBULPUcjouZFHvbDN5YRKKzd508E2oxB9
oE7zWd6bGP4Dh2h46pQQWtzAhRcWubAwSaoBlQk4l9EcwWfvBtCyHh39OPp4FHAptJdjJ50fLT+5
u+LZY+MG88I6FwjC0Uyh+ID1di5eA+zCDY/FHvNX7rzXDjf5tmGw3i+MgPAZRkD0sp91rFS663fz
LkIjbOxrD71L3Gu427c/5dkcl0vMUlJXOYG5sfmqh17SPnaN4Lq+FUexfWcbXNot6ZWiJxQ2Oq86
0N2yZ1fo7w2ct0gi4T62MsZhQytbMcVsBzxlLhySv+k7vyKG6G1g2yPOS+JOvWKAeLmXYeWGjrlN
39dwCWOz6Ii9nPfpbWkmJopLHpJCp6B+Mkv3y1LuSkWz+8yfuwdjfJz7MbRD8ofUoWHbtINe+kSy
9yFoM5d8OkRt6jbVKAgxbCtfQRDyfTYcJVv490sIov2QVxbBpVSWvmQyqOasXGBhK4ghxT+b4M59
qXdqV0ysCHjraCBz+EuL4nZbCqw5lmYs6tRbNL5NdyzbNFL0Fpn7yhdKBW960nmFOosvKxxvcimS
tQr2XnmSuO9iM1atbHG3l85q8tAYYcvMKtfI9+gTt4nxRlOBNFHoFEVlJ+VXSxHdgTfXaGgya2jF
ewmf2taKDJ7rAi9pbf9WAallOR07cw8eK7fGcEjc5LZlmJjOgtpzPOwuA+omwK1sc3GyKYsa/TPw
oDaO/BTcf+gycJJcdHHZBrmVHe4wZHJtgVWbrbHVPk3hnR7/QcnTEHyus/5oLLOtKRqYm3sbctN+
AgqLy8vceq3E/Zug2ox/ofOe+7ah1BuVNIYT0r1KvWdTFOiggA6XzwJzP33ErbCxb+lg12FPNWSK
kis0WrjjMuQ6yVpZQivPUjtpCHoFWbUvL23jYgQThqwRFeyNlG+HJgEerBUSYSykeCxmw20X69D1
d6laP1bJM9J80VZuuevaIAc6ehrFw1DD4KsjKZ6TZ7GPgxuKG5+B11jT0l9VVDCo2LcZTbG472ot
EO75rtYy9ye1FkwVCpa3gdqAa4pbB5hrESo5RyESqZMGhCrgdTaRMr8zLdGRY67+ak0rC1xOkcfm
ZOQ9LFRpdiR1a9fjO0W7H2nlCwnLNzrk2NvPeTlsg1f4qYGneioaGLvhY204xgtbbGtXtsZJbWtl
yKaTdp/eshYvjwkg9IuXHUUta1uI8sIal2OUmZE0w3xamennyoPq5lAKZO1/hfIgfu5gQHjpq3FA
uUQx+uIMLG6I8sjOFz/WMxSe/4+069qNm0m6T0SAoZluGWdGMwpWtG8IW7aZc+bT/6fl/VZUD/9p
f1pgFwusAdVUsbq6usI53XHidWe3PBDoxiiZ4/Eto7T80Ywx3mrxaNKuqXkjiT/nivdcoH+AVUUD
3ZuJ9gbiBptDD5MYB01ToFolniY8DKvupcOzvpU02xAeJvlOzkxOkNry+bVIxueJ3A9SvEwAZhBz
01Kmwu9n4WTGmWjNi2rFce9fjoqbjo+xE8y5iKiWG2eza/WA4agYrvfWViFu6dfR7WT/ZVtlq9yK
5iTKUpj4R+GTLbcq82jMSodA37rhDuv9VyRxgl3vTN8be95hr+gH+XJZwy03WUtkTGqMmKwpiwAv
3F6xu+VnEPWc3GBLgqGo9D8GUc6Ga8KiTHMUU/H4KWSrmZ5CsIJf1mHrUK0lsBGjCYHwIpu4HpXI
QkHOkZPKlvJb0v++LGhjehd1l5UuTLTAHvpsjv2yAHDFfFyGdp/1xUOeKadJiwIrJfivGToBCW8S
gzsmunWLrYUzsaMxlqlVwI2MCcfWFV6JjZUlW/up+O1D4aYeD9h+0xnhi0g6UMEzzlOCpAQbaAh5
yT444H75hvmrweqscl+4xWMzoerecw74pq+sRDJJQR40eRCUyK/yqrXMYr8YPE69DXQsfMKVCCYu
ziLQolQdRwzjRccYj7vvrZ1/64CT/pR5hgNa5qeS2J1uY8KRP5V9WUFE549RWY9zMwrDYfGqprKA
PNHknM7sG54RG5bf9VPZEIJKmUDKFiYkp+A0OLJNvkuCPTUOZnP6bwDpFWKrEsExPOwL3HUUcyYe
bKgMhk2iuglmPH3RmSarexKPDb/ez7MAE3CWRqiLKoT95XK0ZyU9lQpx5ryxMb9rNVV7hcFaOzIr
C4RqdlKArKLqLQzw4jXFCUxb796VKyDz/fgxclNu4qDAadZO4I38s3QYOMppsQMLyP9/seNClbv0
cZhIJaAWJU4hPo54AHUDwZJtB24KwLeEICEqbF4WuvVe+aAhE68isHIvvYnIWKPJ444umIgAde0Z
itU6k6vG9pJanf0XO2XbX9lE4V/HuBv6wB9Nq0ZdPaUdElG6Lpdjh3jAIyn1K9cgruiYT0DnLx2T
g+JK/+i5dd+FMgGyNTRjaERYd45A6aAd0k6xZyN2OJcATwzzCFWCtJzTRUEjFns2nWHJKTLUorOA
Iu5JbhlhRA2tWC2xeatsm/ccYjFyA7QAJHbKNw6XsiEJ0p+ubG6TttxVA8pCU+uomsBJfLYyLWMl
ignEYt+RQG4hCimekza9G5ei1QRXebhY2sgb+Nz0lpU0JiaPggRG9xCppKE+yPXdUD9yPtnWm2Kl
jsGEXW0MiFxGE4b58tgy0gm8tCiJVECMEf3YNOCejyQUrWW6i5O7y7I3veVdN5ZpZOzGrAmybvHU
8HHSv1TFZBnFy2UZ2/ZDaoWxNohiB1eKCZlx1laTp9WdUy+341B95mJG0eMfCczRWsKGCHEMCR3y
Q6J17rgQTha37XLvIphjpenBssRiCYBT4WZMe9swXoR8r+NlaySFe9lgmx8F45XogmoqLal8DE9A
edP7Dp0rr5/AHNgaNhJyu5YbjtU2nkgq3g7YsNAlGYPljErAOsqmNKwnL530a92EzxWLZN6kihTY
ZohYkdbiYRrR91ZM/7KGWy8XDWmOiAkc0YSajMvHUaUHdQC82CWoNEvUZmvSk1Mjmo2lZt1Dgv2F
BuOPUNwJgt7pJ4XzPbfyxw/aMzGk0+s5FAi0F/3Jm4BXpu6mHXHMu8qSHRG7WrwX6cZX/SCQCSNh
mqSzbkLgqBKrKEUb3H9WXKgcxejvZq4ZiCGol+Ni08762qhBkqQQIKYgFa7OUrvFsMptbAYOQI38
OMnuTWHkXG0bJxwydYOuoIkEbeWPDtvmulDVUYsTHsmBK5BqsIRq5hFLbVVD4C+0zYDmjiITxoKT
kaCmZKAa8r4R27i6Tzdi+U2kTZ3ehbEwIJIpLKMaQFitqXYry5bEA2TiSWCOeRLVaa9pkNB0oyVm
vmLyKsIbQQsGw7SBTmCtM5IPI12EKKBxsY405PN+Ppk/+kWx+zy5XSJep2bTwTVTkoGagzoI26QK
0i7Mpxkhsu5iN1wCp1oEPzAzjoNvu4EuY8ZMwUDFWc8pGaQuBKUeRlBO5GCi5ueUvurmjTM62ezw
69ubeq3kMZFCS6penGXotUSFpWnaXmozy6iNPScmbqTfqrSSw7g3KBl0cyjeIhJd+MaMrEXdu7PF
T06QraWxEbhr0NKTS0gDL0PrGgfjO1bondR+4/ShbS5efvi2qHwWmd71Y9sTmpSoeSTBjthZQK1W
uAbXqZfbqqv6UelmuUuJZ5oDf6Sa8wE1avh1zbbADAxmiiZPl5/yeV8s+7x7+N8+nsaEQAzhKKSg
zk+RRUBTb0eOhrJwaH+S/wmzqytT0tCy0sic5bA3KmhEAEDpiZhLi/4dsBrHN9kXUxigxFrTM/dO
OJUeJcDffJJw6qN6TD4X14KhRvQk/EGqA79ljBbsn6cvxmv4HrL12EZyCpx3kLJhI4L1TeAETNlC
XQSngfjhTm4BuROh6zsDK8P9HM0wdESXjmBZ0UQBnMm+FtBD5L2C6J9OldMSc6cOoyUr0jGYZd+Y
ODf0poLICrDwgYkFUzIYkyIwL4WgQMF1j8Sl0De/Zy5/FY1U7ElfC2N0EwspV8UJwiq1RX/JdCQw
tmWPtTxaveKm6UnKRs6tsHWZAh8fboi4BVon5vwJqFanUQ2RRaehzyljVLRui++cU74p5e1K1eEl
JttVwHTlIuvUipQTYIzt3NXU2xQYtxQeTDHdxs58s/A4UmkicGbOlVQmfoVFNYAKtUHeA1zd/8DU
hdJfwtRt5QzyShhjSEUU4mSMIAwg67FTlt19hY45WFhvakO9TlNeE2PLpAR7BSLGxpG3so+dehK1
UYl75OB614D7tbxOycK5WqlzswZcy2AMKIMHsJyFDs6PNXKxrk9NolnGEGNLm7syRO1zJou+bbCE
qhGdfVU1hRxkcoca6h+ssETwKXZXeKRYYW29i1xek3DTgGi+m1gOIRIk4get7gIpqoaM0GCpRdVi
BZIZWVXVcHyQJ4T++0oINnr0qRKRScrVr3B6VmbOLCPv79MrfP33s7wfFoVmqm13F2mKX4sFJwRu
i8BeiWwi/snssg62GeNR1OAEnRFZWFawpOYb56BuJBqaaCgi5okNRFm2BKYnRjiH0YAnXmTPDW5m
gN5juYqMlgDWK0y8zc4cuw2XZmKrkorNekx8IPDhTcym3rlZRZOoSJj8OIjSQ3ccbuhSyyDviTU6
JVjJAZTI74dsPDXXj3h2+CtU4ipR6SM+q0SrHh7zPrH02jPqw4Dp5jp45Zh3Iw5+kMck4t0S6fFY
KqjBvOVY77Bjn+qEfBDF5uKaGWuCClFanlqS8lVTOb6y5SrrAgjz+MtaLZXkRkZMn6RDDBB4q1Nn
twiKyOZYbSP4oackAcAcK1z4H+ZoSX3cpUVLcBmTLPN1fVws7D/FdinFwr3eAR+iN/vXAf9P1cc7
IQyuiqlsHUKUxzqU6XJZslNVNITiqP3N+W0bwfLDb6O/fXXs00ULc7nAb/s0JPHG/NsHiUxqMupp
GwcyJHYvtOhTRZbxUB41r/vF437ZeqdqqoZhJ+Dz0Pc3I6oT+0JRswDRAAvaqurqqV3bggvGaK8M
9vLuExfBB3nM8VjMQW0zujihApggrY6RXFiXv9dGXvdBAnMq8mQJ26yHRjjzffM0dqU1BIM9KHd6
v4/GKzVMORI3shFIxJ6JpmGy7axTs4i1OKoJdAKbiCVlpzE29jq5T5fC0Utef3ezKrmWxrijLBbY
7tKgn7kjh2UfH/5weQRX/Grg2/uayRM+aMZ4x5JrJK0INJPrzE5Sod83Xa7amCE50En3ya7VoXKr
PLOXoPbjXmnsKk/vBZU0ljwX7pC3qJEWBrZ3EXA1o/K7SSt2eoIDHXRDd4rU8VshGV9yrQvRMKx+
VUmGPYggd0wMZ1laJbjSgH3HaYZ4Y/SFLkM7E23NYAR+tdmaVyFWWWyM3SE2iWCnJyR1JAR2uVZ/
ldLiaIp8X2caJjab4bpWtce2XfZdlC9XwPx7CZv059SoohVEhblrBnA9FsKdLjbjo54BZT8RsiNy
7OM8ijcdICicy6669eD5YF/mNMSA0qlQl6TDkBRLOgENrNuPVoYLEdCilnCbDZwsc/N04PWhUJQb
/RxGBSiVtdAk8xtnsbSjCxgRWHR5x3zbS1dymGx2FKdFEhfIUS2woO1qO3R1l64dirtyx7Hi1uUB
TUxZw+IxncL+GKCLzjCwOYO9JUwk+vFV6tbjnfGw+HVphbcYtPBVJ4stWQPuEOfeot+HPR9rycxZ
JNEAPhiSzQAJke20NnyCNAroT5gFPYI6aBoeLqu6kR5i9hJODCQw9RzIp5arQAiJThns7mXSYhOs
5sSyTZfE5iS8GsNTKMkyxpx1Uc91kwYzL9wJASXRdqLq/s/AVuyMwEb6cVmpTV+hdSIZ7wM4JbsI
HChGFoYCfKXxir0h4CAsu+Iq37+xnXE9k3oe+83W0qiNV9d5GSRi0vUpTsB/IStpBRODVTa/QL/l
mmthjDU7RexTsYxnT29PQ/BtkV9TFYtfwfK5z/ZuQ8YT1SYxzIZq9SdJ+ffUgzzNmKthmoyqb2J8
NAEF5yr4GSSZHYWTpaG9/T/6BxMluxB8RGML3WhZaLxerv7ceOPN51JqHYs5qFuKmm6wQ8dSIk1q
PiOUTGQC9uzX1iw5IWNrekpbi6D+ufI/DAG3ikK/FIVuL0WX/KoxOUNRYyiI7+yodu71xBZGN3K5
Wxybzr/Sj+a6K+FVKukLqPdmpHuiPX/P3QHjM4sdfiU7/tNrq335QVXmqI3SFDdNDWkoyeIet9GI
LrxhN9ijk8aO+Sv/i0bIZojUNAM4ZAat2DDpX4ctWbkWEJKrFG0J4XZJeDDkmxIMAhRGkSDfYzt8
vVwBshClBm+cm/tJEL0k4GF20LBwFqPeRbB9vaaL0wSwCRCB1YioeNRuK5MnY2sSEy6uEw3rLrg3
WRy6UBHydlCjGaBQ2BoSoy+glqqstA4f9KH+Jekj+vpm95r0ygmIP5xjsGlEFB+Ai0NQyGOLlLFW
BvKk0DxEBAKuGltd8HQ5bGxl5XR26h8JzDnTZwLqEQIJelU7af4spqJjBI9NsVNqXsmVHpuz77WS
xRyrtCdCpE0w5WgOVj88ZnX7JRdfyuBUxCHwvCZ/yHfS6PfladZ2Rpg4l3XdvkJXP4Cae3WuB+yF
90YAZdeVc8n+JGY8jhfAtSi2hGEabB2naWSzU0ac6rMKB3ccYTMbWckymREMwNSmpKbBkm7wLo7x
XdpRVBIs8NI1U8HhJXSbh2ItkCl5SHmhT50Ogf8wJf6HE/t/V43xz3lBpjUPkPSf3ub0c9XbbA78
3uZWUFmrxjhpVRQBGt7wkSl+xNDMYtwnPLRVeevQISSiemGYsnGGvzHPaRyiTwUIARWMGoI8oyJj
DL4WpXszk4/GoL70ClK8ENVfOyyT1iJN9qMTptCKGoJN+OwYVeONJAmuqhXflMLAk2jZ4c56zvXS
tMZS9npNGq2wH0xLlmfiBMIoOEWZVJwztZXbr1Vhsg6ZEmpg7Xj25uqn2PcAzn4o0N2bd3p8n/e/
Lh/grXCItVngEgBPQjwbiInAgz0FpJqBTIPNO4yfYc3xsoTNy3gtgskQ+1DGnGNbz175G9NhGNmm
1VfJX34XT5KbuKGjuZclbmSIOt3yw9aTQoG8mAxx1FqjyMBM51WSmdhN0u/UarzPm3Cf9uKPy7I2
fPuDLOZjTcoyByggwn6t8iWvb7s+dKtaf/7fpDC5RaCRoVMiSImG5kjMyZ1BEUuWyPqMGAoOSyis
MIv6QeIuBj4FDGca+ySpXILnQl9xdNkKrTDZuxTGH8bJJGHZ97Mn3dAiY+bUvyaL4m4Y1rgv73mV
xjfaV+aO/CCPcYe+VsNxSKlWOwoYUGB2xHRzf3kWvqR+6Ss/Ike9Sh+jl9oedi3mZFDvvCOASShs
+RqAlX5zMvf6T0wAmvvALjnOunU8MLqC8RVFoZupbIeqw+GcUwXmmA/aY++K+IFJahu34Frd57fh
K3/Bcav2+kEkc2m3pK26AujUHrioPbqLUv1o3MUmXuOHjsjZathqv0Aa4F1MBVhUmCD4mCKITZlg
nHBAaHaywZqfen/6IT9QSArjheJtRakV2PLpsivTj3r20VdCmUsuTyu9jxcITZdvIdjFp8oKMPkq
ox4nl95lWVuzOx80ZC64TNZpwwL2HF6L2Eoe1JdwR1yKtjW+Zk/ySz+gAc4vaW+fpJWSzHfMYsQE
M4KSQH26nva1naOPhj2+cq/aFTCBuAUvnlVpNFxle2ZNYekmKEoXEihBPMg9hfJQzi+D/QfuY0LN
tHJrZVeBoW7HsfNmsF3py0SOogbkqJ5D3wx4qg9NAKCRZafti518AzofELldZ4f4hvAcmPrKuS/p
FJ1bQYuIfdk1yRAnjQax0o3hS8fyNFivXYa9D4pkxk0EN65/ONN/pb0liisbz0lWNaM4w5m89AsW
fTBoY9rlo/6F7HuPQg4n38yv0V3m867N/ycsvEtmDuqoS1iHFhc8Jg4UhiTYqxg6A1KQRUfseIOK
W98SWQ4d1ELhDYOKH11JUJRWAlApfLdWjyDA/TUkWGgJ5I5Td3570LFfby2IcZoxMcU5FuGzL08T
VqoiW3oOre45eu6UvWQ6bf5dT63pIHullwEd7qpvrojGbZ7QEHDpVzCXkDiOabHQkBtnMUi7q/Bn
2ItAkw+e26A9dIngoGbtJm19J43obpTNL7QJboaI/OScIfoRz34IxUoBAScwR88mSnK0bpN++swj
aiO31A0gbGGDGYIAbMF84lhZUqMe4U/dcsq77KZZ0k+E+ZUItl4RDDNqTmA19QK1eNVBdhBJ0nWW
5tdRmr8sGm8unv7ic+P9VyOWjjCVO4yMj9BomscvqGgtztKPv+RF/LK0wJXpque2ql6rgafm5g2z
1pO5zkw5E3oRfXCUzyjlfOxWHQ28uguahWugPrjjbqksUnBDPj0dlzRmrjbZJEKKrW0YuFFcA+wK
dXQloQ2m9TxQhM3ws9aRuc1QnZyzJYOOU/9GT2AIlnYbPQNi+vtwSk4Sby+Ga1QmBC2yYM5Zg69p
nDR/dtOrAlTV1xVGU657h6BhlJyUfd9ZPAirzdD3fi5UJiIJc0bEqIfT6ua3KT2JwV7nku3wZDDx
Jo7nvKtFGFPUMYsXDTtBN12gGnMmk7YSgvU3Y54/QQL8aawC4G2XintBWywz+xUZoKNNvxp6zLn/
OfFEZeLJLIqLIczQSeoyN4+aPdhPHE545Jzws8HvTgy0RIOM1p0cetB042GwVLekI2qu8UNGc3Rv
HmPAq7VXPeepzPlo7Jxt3QXqqA9wjEjTbKnLrQa3FAjSL+vIk8LEkgawE6Oo4psFYW1NaoyVe8Ne
hNfLUrYKWoj+hgzQYpR6sWXxMfrLSwVEnB6RI9rPLrGlnXqt+poXcXFA3nijzmPUuyTGCZtaxwOK
QNLgJbe9O9oG+AkJetl+eGgVy/gZ3RNncFVbUZ3m1F996jxjeAhQGsTA2DI1+CpjS0Zgi8kB5BvT
LFqjJOy6OH8AsyyP8mfzAKwEMYHD7AVwCObi7ClhCfgCfR/N8VfOZ9vMD1YymM8WVZmeoluDAxA0
J73BQHlXgcEtDqIfkdQfjTawsZpDXCPKAwvT2KqdCVntcX7FVsptrH4F80nFAuNsfY9foSDlBpvg
VXxKnqW7fK+4867k7VpvnoiVNCawlGNgzAGVNg6lP4nXVdDsBZUXWjZj5bsUtqTcDEI5mRGVgsEq
Z0Zx8Q/aabDPdItIjlxaY+Qs8NO/WmnhmNRksvtYyQZA9UL88Cq9Dsf8kPvTXfM7fZABh8x9KW7m
uytlmSCTkC6vMxVnIv0df9cO6o6uC4wvxe/ZKR2Bi9zG+YJsJ18wQtPoZIgT2uZQ1vtFmXcJr4O/
mQutdKLHc3XOS2PAnjNIoDzRvBbll9ScrCE/jIH8mWtgJYeJJ0uqC5FKcy45lvymLMFbp3hEL/ac
Q7b9jVSAhEuyDMwa+u8rfTpDWYJZUtC7ATtjYJWmXXmR11yBLS81dvIRDGA7mbenuP2l3oUyRgSK
s5lmE4QaveF06uiWihMOrcXRbdvb38UwNqxlcP7mgYyqGiAh97pHyetxzMzT4pYev+O8HZnfxTGR
OdQzJU4FuEaYAUSgL4dboeMVgbfd710GE5lbs0pA9QKVgqC1swlAq3Niz1i8X54+YzwKVEAZFTBW
yEhCqp9mIyrbqA+OLgWrL+3mGVWdfeeH9zx29E3TrYQxoV6bS6CZmxCGEqk7DvJzpSXPlxU68znZ
0DUdOwfYrzexB8/4XD0IJOxSUfC0trMqdS/rfiP/25FlKsOQgYeONSK8dRmb4btXJnaHBa+Qn+rg
2Me3mvx6WY3zFxIjgzGVOJGF6PUkeL1+n+3BlYDdiUV7oJXzec+H9d0yG2B2UbJVoNEZ9B7RhXDS
TIgTgMs9B7+XxnAyo+BEu/MqJrRai2HOTl2XYtHqEDOS3O71/r5RhX1QDzs5l1y0VXbF3HtRrnuF
EqmOIGW+0OqePHQxL2icBUTmlzDfEGhXZpANi0BXiTpHjZC2UqKG1J7a4+IGaAlwgZrOJq4hEtBa
mklX6wDRzKQeGLozR7Bc45O+jRiFh+Va9/+KU/YsIn6UxNYVgzAr8mkozP9I+mcHs7E0rN1w11nP
TjUjjck2DJRpgy4tTS+r93TkZ3EEAywF2Pt0kvLW9JfTXxjzLHdlhFITrC60PlPNac5MAc7hVHvx
RIN+T/sof7Oxy9OQuT2F3Ez0JNFxOtTvU2rakx45l887TwL997U6E/BKowY2LPrIUcTGThrO1s/m
2Vu531vvZiWiFELsIrZwCjq9J1iAZae7pOpJQ8Pi73ZJed+IOe1pU89pKOd/3FA5/jNT9zcDIzz7
Mcc5Ap2fbpRR4PXtExnvuYM+m/F4bT0mHgdygyK28tkjxTvATKjAPkHbzUQK3sZfxut/DjBdouZP
4HNsx3I1J6M6RKkO1czwWgfwDghzPhNtV9ZjJ7EMCeXgJspMlFoUgPuAvCRwisp9pQQMAC+bD9xg
y7GgzMSHWclmPSgQbIfaoahhGOJ3c1sCRYxv/MXuIf38H+oSH8PRG1fO6nC1uaTnCUE4ItmzKAhO
kwERNX6W1V2QNDu14cGNnw9jMQKZgKEtRZ5qU5P4ZRFZQ6NZCVlcY473xDiQrHPz9pQviWWguV13
vGucZ1wm40ZHf8wwePHJ+2Xrql47DxNGoqJqprkPYz84hTHm/EHGHlqYFT+kPzv05TKf6zw8iUw0
ydU0A28Zjl+CeTBAKprHbleHDiAdvQhLIq7ppNy9dJ5NmQCDvGtpl44UfnQEKriTu3+2+pQ33IR/
XQVhvIeJL9VAOiUkteBNuewTafiSggN6WSIOYdrmqVApprOEHRiTPRVFj4WYuhcEFLEyPyXloZAF
YDeWanSVicpkJVks3+VjwhG7lcyCzBELKBgIkuSzRb9CHjHLjct0zq/U5cpo/UXiiNi+TbHjqoNj
GfvNCnP+0kXq9SmLQx80wQ4mTZw+9ZGh++W+dEZc4zavWbyp1Eogc+akJciIkYchWHkOkqlbYvko
No17OQ2hR+ksjK2EMEdNUEIzHQR8MLPZS1h3xDYURZTTK958M9d+zBGboqbuGgXq1DMIpeKdLHuU
s3UZnB7z6XNn/wWm5eYRW2nHHDEwZA6NFEAmxYOvKYWWsdciS7NoQ7gPHF4RaTtpWAlkjllWq/mi
EJhz8Jp9qgJJI/UJqqxYf24O8g49vMufj+MjhJlkzXCoQGwNef38leiPIRBmCOfte16Bp6HjXSd2
xKdq8iiXAY7qa2plNaZgkwUgQNEe63qAarNG0R/12wxLGqbmB3Fp5ZpbNz8E/bkzJkswEqCXHlO0
4evWv6z8+XQV88uYK19VcxmsAziS0ZEizyTOYs23mvXVVWxtxx+t2kybVoZgHgWKLGixUUcQN5uW
nhoBNlSwO3xZKXoMLhxIwoQZ0KCAoqLEF5WGGVB7s53NkhUagV8CLZT0PAwKnseyoxpdGHRVVEEp
yjkWGQf0Kx9HB6rpqFQX/pJwAs75yMbbR0OkBk4WuLJYHFwyKCLABCGQ7gZLx7m2ykNU7QIH27Su
gCcyyEdsw8s90wGOWlJbmeoEnB+xeU1hr++f38A4TmW0JM6iJPSb7KYYD12W380AOZP6XVDfhC2H
3fi8F82ozDjOMPYSusLw0w4jeZn5Wni5L+7L/Twceiy5Ah5DBkqBnnDzmu3o/q4n40xAbdblaEpD
Py1lS0keGgP0UQM2q1rR+YzbvkuigWqVDktxYo4quBH9Nrif1dztht9xNrtzU9hD8OWyrPPuI2NP
5tJamrQSGwWfT4QuuraLyXyKg9dsnq0FdCqV4Btx5OXDz8tyafA+P5rvOjI3GA5fbwJhFtYsyHej
H50m+VWT2jLLe124K2IF0+Uybz6NfqJLQpkrDLDEC4p4b8dF8jSUrNrZN/Y1UIJLJwXu96Pg8Ogu
/5+Y8K4oc4tpVZKAYRofM9t3+3w5JE5u648S0JeJiP5Ow50O2Uy/gWQO/BBgKZ6tV8l9PoOvNoP3
HAwfu3i73A52tPL59v7lNpTOp1apA73LY8tlkhph3rqHPBW8cXRszEifhqvwSCwK7IXQlzq9euIl
dNt2XYll6mZyWBuhtMCBqFgATizYgtWE18YdHXKMDsA+tS57LFciE+hE7BApoQZFaQVSBTbbhPmX
fE/rgvw+3ebVBUAv5c20SMU/xoChFhOgs9Hz0SVWmKZWXodoID/N7TEreTFg61xgxQy5OOYpxbN9
ucaYIzVSIYwuPAa1pdVWV1ilj1od9dNjt/jViVv53CpwraSyI2lYcE6jXIJUenlNx8KbsHeI/PXI
Z0DZijZrUYyzaGIzmPmET4fBfcsYC8/MutOcBTcpLkSgW/paX+C5n6nPl33m7Y3GRpy1YMZn0j6I
BmDC0YxgdgWr/ZbXwHm35Kf2W+Kkj5R1HneW6OianX9F3dKdnwNMRjynnB+y+WJY/xDGn4DfO0lT
l4d+slcQ+uIDCqWY7kT6TpAeAMeb90jevKjXEqnTrW4xzDqMnTFAIh2Bpvw2ISJCboF03HY1sA78
NlxltJavly2+lcSbIHwFfCxdw2eHacxZzUqwwoS+UkVPaTN4Sv0qhLyh+W1zAhMVcvAwP1uObIt0
kqWupVkILdm3NOjlPopl05UC3srQy7OXy4ptnlFMolJWVFHEsNBHc+ZdMkVEhDlj+UEZnmptf/nv
bwUc4DMAtgCAqAbACz7+fVOIzC4uOxgu+E6M2grCGONwpheqoaV+6gG7lsZkHbM0Nn0m1KEvg5Vg
cnQRRJg9ofR4fun09SHm31PbBnxXkBpg5Y9kjJeukJvQF4DKIsMnJSd16au5cRuAX4AgIHq8bNJt
L1nZlMk3AjlXCjGv6OlXvOQFk1261Qrg1p4d7HOkVv8j5gGWyFvp+NqyTL6Rj0JZ5LgsEFUlL0ms
TraGfWvXfm6jBrgzHtJf9eNgUUQvwG6mgI4GXoSVuc117sSeYScn3sXJMbzCvKv1XAgXeYQVSpKD
hXsBXRiP2G3zbgZsNO29ArlMZ4mglk5WSVj3eE6GrmjLdn837ZryQP2pcKfe0TmnZesxsJLH6iTK
+TxMAL3yFfEpl65McjSTZ63aXXagTcu9a/VGg7Jy2Ya0KYpW0EpVEittbyMpdC5L4BlOYS6oYlzy
opuhCHVRHdVhMf9OE2KAFQFJJJW+X5a3GWVWGjHXUKt3IHSTEWUW+J0kHhXjvhW9IX5YxsG6LOoc
xgGJ6fobUeuurJctqSkpCazXHzSf2OSxeBkcpIkgXHlreE53FCl4ym/5AwFcszLRtBELbUwVej+U
X8O6cqb5NmyxhLP4SVPaeYz1LmGvVXujuk/U+8uKb16BKxszsTWeAOGVq7BxvezDaS8010Tj1LF4
IphYGs0B4AFGiOjU4zKfRsUNtLvLWmy+K9afjwmeUWIYjdBChirb81tjXFM82hjX3Uj1aPSKMoff
G6fx8SxjW1mPiZ+NEE1dYsJr5L7e6UF016bNj0FdKBLIdCql5NDXgH2IO5nb56NX+AXRbAFSTsu+
CKlV2wM5pFf/ABPiTc6/Dem5viSLSSfMEdwuBg1gRn5LJ2TGyqPzGwNlpw2u+KvtnFBGmDijLymW
xmKYdejb5yQevoBOgAtDQ6PHmVKgX8MmKOAzgR6Pf1+deCIDfjAOICSO7B5j6bkrY8J5pz/SLj3I
jvhqvWFxXhLJHDZMdPd9JeCbETl2yxGLYH1xBOuT6cmROlul0NVuXWmjbXbasxHsJ1l5Vrra7nTi
q1ntylN3LDpsyxb5QYtA1zWUld0byyEA0LnVDuOx7sLbXCRuMeatJfdtZKtBdZwbrOCKmIU1msdg
qEZLUZPYmpRa9BcjfOwNQ7VSlQzeIucukRXwZU6YWtCtPKqvwhFLntLypAJAREgH3apzchWE5m9D
nRxhwu5n3oCtoEy8Iau+CupwqmJx3y3qNxGQg+mSXmVxLtrYvj8OVYwRu0Cz4hZrWoEgHHJBeCib
WbDmXOx2LYKcNmPCJBndRi/QQw4fIiPfl+nSWFOp/dbSzDNj80bOUs4dvVXSRoJuiDpgVA0FafpH
d4gH7NMCdOPP3RYmgE3Em8sOpeNkG5bhtYYlOFXMKTJtZAYfhDIOEZoz8HMVCBWDe6U7kfmhTkQr
K3nLCRs36Qc5TAhui1huhgZyEnVxRPIiyYoFIDS7F+4wDcaJxRun94MwJhZnmpaKGOr7pzlAIxOt
KP1pDfTWv097PkhjQjAK9qWQBJDWgFc2DWKrVXgKbYS/tQg21CZSNaeaqkIEqshxbmn92/ia6kvg
PMbjlPsa3hKIhVhgfRPqj+ykaNHU8Vz2Cn1/hzsV22FgU26dRfWA7Qc37Lm8b1v+sRbIfDKxHuQy
76Hh7Bd7EOQ9Vq+gnnAUh1KUoY1G2/EjJgC4k3pbB2AtmPl6gtSVIOiGYAXLx3L8MonfY6mxkkm0
OF7JsenZChIBJmUhkj9e+ee+pJy2fwpyvC+41bpD5+6/X5B9gGtShbDeQq/+QBGZkU6+0qerYE2d
TdOSwRp0YDMAqguUPDu+XbfO4Fo+tcbqciuaIgMPM7RtMnALJQSNLB4wK1dHJj2fO7msOipDQFt5
cWJrvp6xSe1oB/3/WLuy5bhxZflFjOAKkq9cmr1ol2XZfmF4bA/BfV+//iaksUVBnIZG50b4zRGq
BogqFKqyMveKkwdJd1X5rHYdT7uHj/WYX+0xl7KHuV7Lc4c9RrmsdrUnLzExbIzH6nRFj3QKBEdI
tKncFYGpq6XXExgEMUDsAsGNHrN92fQ3NvrMit8qTrqzWxH8gf3Vt0kDKlSWbhDrjeBuOGSRVNAZ
ryDowFm5Y8oou6aRT5vOrboBWvaDF2URvnIKYtXrKNN9aBC7qnkHhxYgG5+wXOd+DLfnkgFVujiV
2Z4Pnkyc1jH/QpP51jwNGJ111U917NSfOshlWP6i7ub7FOWtj9QnITkPljPQVYG2in/Aj6B3JYOF
+GgCUoCjl/1gPFKtp5ngWX0Pj9TGN1gb5F/wU2zM0pjAINi5lf7eAH22KfjOW4drtSb++V5GhVXm
KtvZbjfbpZdJuuAe24q1awtcTNC6ci6rDBZkdboz4sI3R/M6pNUuNbUPgGxfbRgXGwwtNWOVYsMM
cp2Ej1UhGtrbKpdZTHjDsCD+qMl8CVJCJQKDPFjNaP7WEgKnA8aK9Z26ew/f1hYO8JVFLlmLdWPs
yASLKxz0PyhHcQDfKgq8ssalbAVdcjtEDQfBJt4DHsBagVBYRpcMPv8OeIDQIJcDLC2jh1uwPJYD
TAdQgHjTkREXv8ehtjrJ4HTUAVWzLQjR8BckiuRjG+uwppDuQDIohUJrsFZ/qfpf5hhU3WUqB0QN
BVn+lh+vrXIuQGcNnCMQRA3ssHUk9S9C/M40d+fviS1PXhvhzn5RESmNGxVGkosc8hi1LJrDElng
onCeNUaZlVhGR/8y0ssmnp3zSxDtE/v/VfpAY4TXWsUSzO7WWL4CId9NX86b2Eo517vEeZOuTGSo
WTRKp8Up479jQP6XT5BtTWZBcUi0W5wntdA07kcLiwFxr6PR29D6dH4pW8XDV4eZc505qYwxmeCr
CN3I8nRXnT+xhihxcjtgVC+Va3tD4Vq1L27+bjvuypW4HLpfqArKF6xPB7ivXo6lK/2nSLF1j6y+
nMmV6IlsQtipxZeLS+IUoAQswh6VUd01MxEmi20cl26sN9bkCk8Aso/GQrCxUXUa2ys0up0IpQC5
vl7mi3kRjSoJTorJhYdaQe+hHbGTNELNVYZ4rOIKjspG2Q4rAoupYSObQ/Ly2rNmo6ZTHSFpXl0i
7x6m2b6yXqzxeUs7RUm31L+t2Sc2uoMrS95ZH3xzrJb2JoPBuH7ZsHxcjnZgsHBQ1hbt3vYH+rN7
fAOiQX/VICwP+91JbUBIYB20y8nFdANDjxD1uxB7wD7721P4YpUL6HSkMpC6sIoG8c76hf7tQfqV
YZ4i83uIpHvnj8i2e71YY3uwir3yOAFckeObjd1ukm9LPIUtZYYQvKAsL7LDxfi26PSKDLBjYXzT
GK/C5pNkDVdNZX0gs12fCy7S28YoWWYDQ0Yzu7YF0ohYVA3fvq9e9owL8dIcJQYcDuciKpx22qtp
7ujt4/kPIzp8XJTPF7Ox4gTryOP2NtfN2GkmKqT+FR02LkDURaI2mCHH1dscgRn04lPsS36WHLUj
c1oRcHr7Gv6zc3xty1ZjOazZm7bWBuRfl7ZRfBtmKKtoqqcBcnF+C//lrnoxxwX0SUnU0WZVGEY2
/DJt9Tx6IfKkzVOxKulyfjuPWmdJKHAHWoxxxTiYoBMldx9x15URzl1VYo6kYkdv1u0v3WKZ7qS2
uBcxyWI1veD9vVmlXtd1OF8KI2Nqmwn7V+cnBqDTLthk4WB+il0bYAgLs17CcYjNj7Y2ynmXugxp
bGKKJcjRz/IxtHyV7CSXgBLi8J4B6a0jCVgJaC01XJAq/7Kz7EJVs9bEGckfKgnd2FjdySPe3ZrX
xSIRuO3FraxxOzrbSqp0C3aUkdqj7q/s06D1UsMH1MmzPfKf9ZFVy1qvjttMu7LiRcPkPLDsNQD6
s99Q1WljqOTY361JqMS1FU7W5rigNZK8BYsmeS57zhhv/I1DrI5inP5WugbMDGMeNMBzy/OFpCBw
tscIxpSk3pEsvaqq1u3mZldPelCqld/NveAW2/LxtUnO/SJpRn9Pg0k0l+fyEnqYwuby1kW5NsFd
lFVdDkNaIYxEDfSg5hszvQYQ2knGThQdt0/+y/5xZzGMFyNVZ1h6rhqPd89leHun7C3vnzJ8UaEM
L7oFtuPK6stxpxKEQ7XcsQZAP/8zWI4Zmj+D5e/r8opOC3c0VZ1muhbDzzXyAJ03Z5ESL0p3qfFt
Uv+2qeAVKDoo3L0KoXBJSlhF3ogfyvnWbC+KUZDoCHaRyNzLqGv1kGFW0JOvXNY/oW48AT2Su8/o
EVT6xU3l8+t6owBFbT3vixoOoDYXxXDSwgsqooHfjpEqaoe2huhl88UaNZ/UkGr2cxDBlfOqoyfq
nWxW9qD08ccaC2mrBNgK0YddFliTUYjKi3sNWuumC12L6YGp+kRictjNPVxZ5BIFdEPDZVBgESRn
gSpf6z6zqBknM+jYo8I+gH4yEC10K59cr5MLXTmp2kqLYbVYMp/x0kmFKYooW8/NtQ0udtltlhmR
johCFcj4Pj8AB/L0APyAKiy72lbbyIWvCXxRCMZYUKR+is3Rictc9ABkX4J/iq1NcHEqBkqKEAXr
YWp56al2S5d1l3/38UQZpOgTcSFKtlI0IJg5lNycugsMKHMKMmLRiri4RJJemaDQhSG/S5bQxfOe
8c8YlwsaZ0+tQVGs3wy76J0QVjU3UYB97V4mBdJDnmEwRF0++ZzYztCdMjSxrHvF9gWrY7769nuZ
4L1XUfIAl99rY7FFjZ5oIXuwsyEaPGVc5S49MBpQ6UJIjyayxn2uGimiDRVuIPQv+8/pvr40/ehg
/TDgwpEn4ifc6oXhuL+sjdvIejKWejSxNvlo7EzM7PWO9hgdyc0SyLvxIvfmZ3j3NYgtvc7VoehI
BPiR7cD1+ydgGuP19kYaaWUKQqGgj74k6vdWurQGkXzBpg9AAcRm3TYTDZfXNqwmHQoppDRo58zJ
qwq6wh8LUwS9TRXyjqC25ALw0kQUyqUFDeghDHKgsMK9cUwc6o9CnfjtS3pliwu7oZ6qqZHlNFhz
6CgO3YEPfAGHjvUOQqLNFHJlk9tDMkuNJY2wWWZ7O/7U5YNb6f2hjUVT5duX58oSF4MT07DUuYal
Z+G4f6hntMvBh/LU/A4EBzvlbzzcBBc1EwNXMWP1+njUDUnyPMWna3pjb+rSFagIMB2TxBda23mT
MfiRPP6amlnAUS2wyw8EjUbd25aBhao2pmLa2iWR6lX5ZzldHEPbQZbWS9OdIJxtXqcvi+WZqtWy
Q7G1xWKfr58YQ7P5gY3KfbCsDxXa3xtrsGC3SoNUw0Z7s4It5X50m0Pu010GQQkbGHVxFrmd4q2s
cR5oJXLdwgVpIMvHDvdQymrF/rvf+JtBZWWOc8I+MWUaTjBnRUDg0Kt4OJ7/VJuRcWWA8zj0+OxK
10saJHRwaGI4Rtx43SB4VGwHE2hrKqqlKabNkz32dZskbdLQYDxOgIu335a/gM9sgYf0tCOjADWw
mXpwfm2b/SZI4v2xyu1ea0USNIprhGQf6KKL8TK/tG0Pokvmt8HXfP2RTWcQXz2WAOAczhvfCmVI
eiABBNUC/Q32Il7IHNm5Db8zSqcwDkDcyOCtGD4CjVzZ4VsXXQFca1ZZNIjT+2lunTi/m8oFaKnB
Pb+gjdkzaBpZmmGbyE4xL8WcfuVoWZ7ksdWojDpi9oFgBU+nX7rdCZ0t3akP9uJjO/HoGBuRZeZU
r2Pna8uci2eARdAChOmwPKpIIjLAqn/MEfQhZE9LgSYS5bNvvQLjbkwlCCSUhmXy5FBJXMipVs7I
Z+XKMQqvbG5roRbgphHLIDLBIYF8L5fzFYXVqqOF/uAiDT51O5Sum0WwdW/jBxayssFleoDwhomu
L3hqGCz6J06sijCzbw/6axPcxTZXRZgvzIRV/W2WtzoYIUZN8+b+5vz5e5uPv7LDAxPJtDA9d9hZ
UlCCdnPQQ1JnLmavp8BiAg5sR7l/3uRGtH9tkzvyLTQkKKg7sX1lt6+GxQmNx7I3/A69kyYZndAy
falr9okKKRrwvV7U+Sz4ghuZii2DBBXQD1Dd4xHFRehKk2JiMCxG68vVz+6QPcF3zPzUg615kH1x
lWvr0KwtcrnRMCZNEis4/QZUxdv6Gq0P5wMbuzbBnX1JmxZ9gmT9E++NlT01XIcGtfnCb7NP4tIF
+3t8BFnb4/wgCeXGaJivdaPtWEt8CPOHRb+xhutxHrzzixNtH+cQsjRGQzdj+7TSggzgwbJFoC6B
BZ7Le8KUUAW+abyFzWo/17Lb1Nr9/7QInq+7spMyGTLmbXrr2ApEjqHoed7EpnetPorNhfWwJiWk
2GCDwbfjesc4BeWDGaie1QRiuLho19gts7q/4tnWtSaGOQQrv093QBgIfFVkgf3/yoJdZJ3VF7Aw
axj/1n5IsS3IKkQW+GBQVaFRzrDQLH+TMbAsEZKEHc4zjmJzvl/oXTaaHQ6vNN/HxU0dJmC+wtUx
ASlryHswuO5pZ/2vJ4ELB1FMFa1jIMU2mnxbUR1bK/yB7EsldsP6oOcFRIuMQK73VkL3arwTnET2
/n+zarynISWL8cY3XOQDzYfUINjWqHuYIS6ftvNxBCK8KTNXtu4miG7Ww6kU3p1bKQDqcH/scgem
QwV3hOgswqB9HdZNoJoHW/7PwiUqLpCVEe7MjBhYSqYU4KC2ukqm2JE/gAd6bYE7NGba5SV0XeFZ
U3JoCsXpZkNAUSTaKe6EqEVlgBgcX0izrqFX+ClNvy3DfHf+HGx612qnuFtiCUGu8ATnG8fvYY0h
hFykO7aBNHq9VdzlUEzAJFIVH4NNkk8HxQkP8zUjJB739v78agRbxidMhaK1wGfBlAFGuSq9p/RW
bwWFte0Y/rJlfMtjQgKrNsrTegavBKYPLQHA/JVjfhiv6dGO/fOLEhrkLo0pm3KtjGGwAceh6jN2
+NTVbqWgC8DHFQisvS1kvPpchLszBry90zn/x9rz5yIXxvE9n2tjNve1LT4YDAoKw/YTPjECMsex
K2gqRj65wEiTT9U9sOEUerXRo2CNzDvPBD9+wDNuFb3rGMSYTau35GsLo9bFuAN5q3WnQ5eXYZux
uYkhuC6feEPOWebihtrWGMpgeNDWD4Oih6Ij9ayn5c6aJ33OHDuod4zbFDJBgkWzY3LONBdP2jzW
Jo3dOAw2Hsf/MEixOaMiA2xcEbHKbb1eVkGYcKElpUjtkxIf19K/LFlzAziy3u2XtPOs+o7OisD3
RXGG8HGmsmNUOJ/88nec0S7Lw7sOrmAveaAreHCVaWixNvYZrW52+iAPIiZZ5epp73xopOmVq/B4
15x2g2kuWF1yqNIHc1cH+qHz6/RB9tggzX9Wxnq6QXWUcvAKMzFuiMO0yuvaEUh1/A+wZnbQ1MQp
Nb8nojmxf/H/FytcZFO1xNAztqjOG56UidPonk1qgJF62TPhmnE/q/tZ1F7ddv8Xs1yIC/OpRH7P
zNa9N1iRO1q9E9k/W7o773PbLmDJ6G5p4JmzuCO5jHq0EHZMuqxwiBTv0m7XzX8NgwqZ58rpltI5
b3DbCTAdottE1t+CiCNLivOJYc7YQOqEaDrt2WUbnsSXrcgWX4ebAceyFwJb/08X+8uyeACxTHW1
yXSYyrTUncE8LY13RiH4WtvBGY1q1E/BrvpGUmSYwf6s6QBMtMoe0u2OMtZO1LWOVpWOpu7t5e+6
Mb1G/8uApr0ayV4YQ77ZBj4lMt2+DTrr14c+58sv4mIoxr3bZaAMwwRhmAn8Oyx3qg8WPqeoertV
dQEpFESjMUwo22+4bzApHaaTAviZHoy1q/pstLiOMTTJotoU0GMvrFZv5Bprk/wJ6iRSgQ4Py3s+
rS+pYYE2imArN3LDV7a4iDbWytykJY4QAmj+tDwJbAluEznAiWMEfQrkvdW4kwiAvOUmrwxzQa7J
koGi5sbuisl7/obapXH8//iGGhfZaBFNYbPA1hNTFL1huaJyxbKpQr1mrW5bADtlSQOXVLxaHJfB
xWMO+VwFXzBXv9HkW698MfXBGYfKoYrIPUWnhX3h1Z0UyzQptBa22OLyfXRsZg8M9K5+IR2oCLwr
Oi7sDlkZA21GP9ASxiL9VisfNR39mv/cpwTBFqjR0VuA5M+b8V3U4VWjZ+FGD6I9G6cfd0yIQaTi
vfHEe2WG+0RJH6azxT7RAJ7ocHyMQ1FxbuOae2WB+zCWTLViWGChlq8lEL6W4eilsuEk6q2knQxb
9QW+vJF+vTLIfZxiqGmVzv/snLkHE5I72sfJRT8GmtKSaDZw04UtDUhPaDiDN4/HqpRGDTlpFR1l
9gL7j2+irVOO3o+OCVbVBu0IlzNkkQnNQH38yK26ua6VLb6qWlolQQUAtprJ+jIY8V056JeYMbmv
ku5iItopTuejQvJvtQGGuzhcPuLS6x/ABWVNxrDxbOEHMHLH6ZB5LF2pD83xHffb1qGxZRC4ME7H
t+DxSTNBkm6gnlIxepqpTQ/jZB+yaDgpdPpp6q3lxk3fuPKs7gy9vgLw9aKKwHsnOLzbH/jld3CH
V7Mru0zCVx94uYKC4jvqIexP8dF5vWTuyQfP73PVQmlTNcILZSieBKWTqfyx0FlQrdrod6Pju9pe
LlVRW61JbVauUq4nqIe5LKSFYGLUqCt/mT3WKP1Az/KVSc5Vpii0wM6GF22Z1RhDHQ7F0ssuRjqE
UqJbtwE0Jkx0Lg3lLXw9m0YTWCpYYsy2ElMpc0qXgAAI1w8IoZh+aC7YUHUrbq9tcnE7MwfZoDls
9kX/KSOGl0+FT8pwFw26VyTdQVqqO2QXIJ9Nb4ZF9SNVvVRL5UtiaY+6PH2quhjyiPXVYIQu/sZp
SeKjKZcna4ASdpudbKHUiGibuItgNGnd9ewMhGTXFoVnSV40p95HHGj1MTgHkkIDlNU1TvV/f3ds
IQBUWzEUmxBc0W/wzWktqZIaYsCF2Rqrkw4EWuzmFtg9GKexHIM6DvI/+9wQhIntrXwxzKLZKv8o
9CaNoX6I6gm5kq3LbvLN/Pv5jWTu8SY6rNbGJYsKSL7iKcbaJHTjp7H0cpS+KJFOGf1S59fE+lHR
H+dNbt84K5vcoU7GYo4XNtv9/KBRnOn03gfNtv+87CB3GBemokBivGcMlTpGfQpFOg1bue/6bHDn
sCiiotIYF1OKeQ/dN+bDUJz66CapBZMs2x/KgnqPYQOhweNyVSseuwSvXpCaPFSQC1Ag0FDX3WE0
Yzdtr6bwIhL1BbaP3x+T/MusaKow6tnkeNKPzlxkgAFchIYIq7H55gR5xO+V8e96tZiJPDBChNEd
oP7eunkKHHDrSUH+g4lKhb/Onz/Rsjiv0kjZKrOBnWwQxEP1y9B0TozHynkrmycPyqQoJJiYOubT
RdlaILlk4uRVuurQ4mfz3+W6GbXNygJ32bb60LGe3vNTSJ7cYV/+mNzRQ7GiC5KASv/jiribltI4
I9EMe415bYyxMwhrctuR9s+S3gCWG3lOnnmp9AA0Y25xbXa4YyW3mr3nEoQF/srZkYjgBbt9BleG
uRw0LUhol2xwkvHHw7CHM5g+ncHlGzuD7UdQAPh6mIPTwfutI6V4HdvxKmzHjPVex6rxlqG4jKZf
UzVCvMJU9m0q7cHG6FpRdUsTO/cjBclhJ6wUytun1LJ1GUhSTMJx4T+r05IkC3yvIUDpYYD+76qP
9rRSHdT0wC3XH8NsPFVmlR1abfiS6OE+nMh1mdPPbWvfWq30pclyxSmG5LLp2h0mto6ALscuhuE8
I61u8tCEOk5xoy22O6fdbR1J1KFgcAasE7WQqYXkQi21rkmth8G2/Aiky4ZCg6XUPUgggmR3KW6M
RT02o+aWVX49zelNXVVXBRJNZ7HD5KIl+uck0r4DgXlhJOqvZY4+m1p6tPXsELbGD0jW3eZpegca
mc9aXS8Q0QoHp9HquzLJHmnVHULV9BCE3DxLf5nt4FeoW9hTTsHvWAVaYRWePZLRGYu49NVeRaMv
Sr8C4Cg7k2XeVFXtNJG6M8PqlCj9aWqkazvvrmWy7Eja7vUw+x7llHoNqT9Ho9I59RKlYOAyv+XT
aBzkKL+wofRrFWnmZEtiekmdBXSovKzEyyPJ8N3LBZIGLXByA1rnLpgUrmeJLl5UVSImvM3ngk4U
VdZwLFSTO5fLYKQjZQVdu9JG6Bnq91nf7AuZXNPGTN3zQXIzFK+McbdnPmhdO+Z4w5cdeExnc1Id
aKsF2rKIXlyb9/TKEvcKGtIiD63OxMukooljFhdE/0pHyY1zCRMukWgqQrSLXGzuWpqheMSKE8Yp
GRZvTAYnXGY3Nj8UlVcL46IyiEmVeCKwJFWDq9Orrheka5uJh46bhOE1VYANXweqKso0LWRTp5qe
+Kn5BZSUrqFdVn3naf2h6FIvEVb5topJ9somd0VTa25DC6IsEGQZ/aatMGsa+0TZ4X4LoT1TIfl2
RvKTvSd7h/jnD6VowVxMtHJ9UOoMgzvhnHyOx6MiBz3Q0snX0YS4RX3KhLfPZjVgtVwuIW7HuQUa
BhZ/V4dZBeR/qA6vt5bz717qczT2sbWsA1w+z5/K96y8j147Q58lIvDH5h2zWh3n5NKQt1XLVpdL
4R0QzV/NoRJVHzf9Db213/cYt4Ndn5ZpN+BJQemdrU67MBl2KLg6Cv38gcOxMsRtX2wCJTYwzI8J
PkcVrEZ6bro0uQURgQx95bG7rESJ3mboAuWwiaKjLltvAOimnBSkYk+MBkNywCUW9S7sHxppBg+B
oBy9hTNhY7x/jHGel4wxvpeO5Lj1m0OrHqIjvN6EApwKafZ76SB/AEnzyiDnbW1sxlJVY0NZF91u
QSlreWV/0AKIze0TKNA9nP+AWw2+Vwa5ozIqSmrYEVZYNQcm74DZAZ/qIIhkOncUujm5v7hMFnI+
zbIgtGznmavt5Y5Pr48KbUd8SzZMgOcHw34qV0xoU+7eVUHadIyVQc75IOBVhh2j7cNw1mMLSi53
KKPOiQawi0fCWYlNV19Z425ZMxp6yEsjnZSPtkNdtUfrSXKjztP/tNdIKjiybMveVDBWNrmrVrdr
iDC12NKlvZVC02XkPl2vCwaGhI7B3bN901vNUMAMq/7Zuxga1tLi/MDIyV7eKyKMkGBRvBCalelF
k0n4bFN23cYBWU6xIViR4GQ8VWlWxaUyDfuwYoiyUi6dyR58iFp50WhcqLGI+ID58JlP9LS3K1NJ
wzieZPbi9sKglXHqWUeSnXqCSUe3cE3Be060fVxQkVAqGRaGsFIbCo2uACmmY6r3gkgiWhYXSaK8
DoeUPYhZ6AIcneG4/iyLNVpF5eDtm8AApAPtCxudqNepWGySUosUlpvPoN+odKcgn+byc9VcDCJe
4W1P/mOKBzdFbWZLkY214UG2MzPVmUvNE+zfZtqjvdjgMksojkJQHDp4T8RpCyhFEShYAaM50iMp
BNa2j8SLMe5i06NBlTOCF35t3dD5flb+lvFuPb8i0aZxx65RrBoDr/g+ebxXpr/qUTRAIloE+wEr
R+pLEtsqgxEUcniSU9NP8u44NVlwfh3/ck29bBb7HSs7ZgJgeIWz9nSygVBkgEzrgqklL/k+BYmU
yGH/Jby+WOTuqTwPy0Kf/rE4/WQkeh3TlkcRcFf03geE5VE8W5097qZSpLEslmdAxlMz5+UifmdI
2q56ryxy91Q2TVOeM5qs3/1jluS/D5q4HdpfNpOLE9GiVBiPg6nK3k/TlcwEGK3ZMQ1Rg2KDpxfb
qKvEYhODBhAsrw9KNGp1lrBndU6Al6WhY2dzFoAbsydG4TTqcADjEyq6zfi1G0THdNPdVsa5M2NM
cmEbE54yle5bLfRlCyJw6M2Au3pccw7dInOaixEWFq0+tPJko9BT39qjfEik8jgXw+wLPG97TS/l
F87D5VaWKrOz0RsxhsSVo+g6Nu0LRVEOS498o8z6xLHD9HYxzJM5Fwc6tL40V/48TqYT14Po6mZh
8c3VvXq8cX6SZVGdl5Bqf3ouAncX+UzIE3FgAWtt4Yo4OraX/1Js4JxkzFSj6Gqcp8z83tBdk4vU
3USPe841JD2vJVPG/oKh/qCcmv2803z5JIovm4H6Zdt4+gFNGq0qrWBmnPbtErmtdDu3/53nmTnf
n83i6QaWOekaPYWROqJumF2NTesJjuPmFb0ywd2amVSkoVbi8y+dsUBCKAbnZGT3jgzZERpKnh4B
H2hld4PcfS9j8zhpuqiUtn0ZGWACVwFEVmSZ+2R2A3VOLcXN3fqz330afrL00fo57xRAGTzqixAF
20HtxSCffCvpYGUdu4sYJqsPhr19SfcJlFXq/Ue21yA6owcA6PJJEWp1z2bqiExvxn3+DH353Qn9
OPRlZYtzrVZqbFtnCkYsW2U37HCaf2K8bdcFo5im9l++2svSuK+Gp2Y/yQyFyL7aE1qCgSXAe+A2
8rtyfmszVL0s0OLYboZW05pSR+yoy+ixLpodyJSPi1buzVrelfHotot2x9xlAMdxptG91umFAzzQ
CdB3r9Tkn0o3nXrw58f64NIpBmEPvo5bhJANynoocM2G7o4FKG4y0GWVeEVLkt8mkafOup9n4d0y
xjsj72+mZXIjGTQBUuGSfjwiajtyk39C8d+R0ODA486dEM0rtbld8g6imemNNk21o7XA5YH2/FCQ
+lMktV+SpDhm9XRdDOTK6JYvndE4SlZ/VmsIjieTp1j6fjGzo1aonoSpPa2xQFyj+vqsHEY92xHl
LlHaXbhUX6lKHBJDrLSmaNeQT0pMnYEud1NBAHFSjnrdfgNBy4Pem7UnW7Yvh5UorxR9Ii7jl+QR
wgU9PlECAfOlPtaoDrDiY4hW9nvGT0Sn8OnMrBystTWlM2VUx9/UW5DmobHnip5o22ne6hRyKUOj
yTLUtGBR1lpfzYlXl6B7KnHiWmSyS/tFmvJjFOZ3WpJ6lQSmSEFMEe0xl0HgykR3iUE9GZ46z4/V
Lg9itxk9O8hmDFOIKnibVx0wCczV9bcEUKSnalPEcHQFIPjQsoDCJC6kqu8E69q8ilZ2uGxPskd7
KBgHJSP3bm6KXbcfd/2BnAqx3vRm3reyxWU9TV9L2TJiD1lcHn5mXzIme+UzGZnUcJ+LWYB8SYcP
AfCBMzI1ogKkiOmN1wl1Oo60p2DKC7QUYgFVdCIoK0hu5zTztex1zTvYPTc/4MokO1ArH2nGTKtA
mIH6sjL/KHv1ceizoJw0AZZNZIZzDNrLXZwQrGyawwNmCiw19TpNcwXHhP2ZNwnrajXc8c/MJIwt
DSGm8ZjUwj9oksmtD/8DmmRljy17tXsGeCqGmHU3irJyzOEYQWeumw7nV7WZFq+McGe/ysqSKBmu
rjk7LSoAP3bkn7ewHbdWJrgj3w992Gsh1vERYL1oPVwuUkxNKpUNiOm6+Zc9wpUzRXDaNi1A6wog
XxlDVzzvGGmapAgLcP3NkFhR84ckFhjYrli8WOBTfFsuIntBkeyJGbqMwApkHeafbHjzKaES8TJu
ug/CgmwpKJWqT22N1TnLFkprPYE5ao5HWR0fACy5l1JdsKztfXsxw30ZTe6MGRLONIjw0FS7L5J+
/5GDtloIlxjStkaWUcZgYZwxd2OQvN7PWXdqR2svgdS+yOVAMuPWyeX8FGnaEYPjP87/BLaGNyHi
5Rc8KdettlLrQqWaJGxlNQ8/+yI03HpIdkChL06fgSWAlP11NaWCTpdgZ/lpSpnadpwyMsZ0edBM
UM2LhozeKu6BoRlEVSjFyLpmQULkdSiSu0q30YCZd8nF6EtOsRv2yW45JJCjNH0JwrVMKr5yo53+
aB+Wr+c39S12i1nH1BhToWP/uECYl7rSZKU+78rGgS67h2bCrXaqH6BLhYqB4tY3GIqNxZW8N8Uu
zi4XG/Us6rNkgV206X3ZL3aAxNDCSZnoHrR1hqC8ZlTmg2C9bz4nZ5aLl21Khgx493k3dffU+grl
AtFNJrLAuWLZxrGcjlgYOFhlFyqRPkUmQC6iy8G1b8mOHkWDXG85S9miCHBpEBJkE4Bc9tFLVteC
ux3QcOowqaJ2DyFgcB77y7547Pz8U3JveXns2GgJd2iTauAaFEsvby589Su4hCSlkIeTTfwKKDeC
Icw4gZrEdo0gu1IdhrJHM0c0H/X2ocCtnKUVq5igR2M0T9Scd+x1rE7OTNCZjQEPQq0LoKRvkJjH
Q+28y7wJ6ZxNtg8rm2BYyNU0JfMuMk9Vngaz/a0wRERazOlfBTvOCOeWljynmm3DiBpYR21vHcad
fXzHbDrboHN2ODfENLUGnUDYaX39WNwwjjz9ZnKnv/UdU4hL/zq/d2+vX7YuTKhCfBozUiqfKNeZ
VfWMrmsn3xKUabR9twem7gcbMhErF2x+qZUx7kSiry2HSw9j4DE5FtXkFLQJSCnoyGrkzbuDWxR3
Ck38aaWZ1XlnkF4GRQK9JLkqeXEeXk2THTtg5WiCwgQ/y9L3877skoe0sXfRMg4XVawd7Mz4XhMA
I1uJpm6ZIpvL28+0MGXXKppD3UxXY9g+jlGZYGwhBhGDWnmTOpuuEZdHo6qNoKvMn6Tsdnoefqdg
jLe1xAeyEiqtBWig++M0LF/R47/SDfkulrTOH2J6kVD6MCXlXVZXl1IN+Y+GPuppeBdnoBmL28rN
zLx3gCUv3aWYw6toofHXkoQPCQXEs7fj8GLpif15mtkq1QiJARmk69BoroyqQ+lNT0YvlIwLVDzv
CWSknDLpI0ep+6/5MB6KML1ujWyHFNY3Ugh+yrVratIXQkuvVTrsW9J701KAc1wdr3FFao41qaOb
S0XtKC1x9ZF4RrRcp1YbREMKfRZLckKAcXw6ZZd11NxhxtUF7/zjond3+Pj7JtYxEl5XjiaHBQCd
iIS099LWvDRt3U/qr6jk7KP2QR7IlygcXK0EHWbaB0UlP/axFsTgr/QkCLP6k5Q9mmE6OBUED3Zz
o1ypqn6lDvPVZHaXYxHeRK15q9V9IGf0F8g9fYj2nmzF9qwWF4M+HlTUp/oaPbq2gqJcH0RZ8olt
j5HN2O7SjcPZGfT7Rvk0kQUFLCso0NAtaOmYU+ooEDFXQNZZRqZDsguaUi/RZVfP7EM9E7LTyYKk
tm/3cVliLm7x4/KahhCsm5tDVc+eQsbEpXm+JyH5JaMSBi2FvxpNPcphgk+0ZJZT2N1uAOSVtPpF
LU3XDa1QNTadTq/9sej8ZMwbdDVkYLzJ5OeL9hDP8R7/61Sx/bi0xU1Hm2MYKv9H2nVtx40r2y/i
WiTB+MrUSa1o2ZJfuOTEDOb49XdDM8eiIE5jrkd67yKAqkKhwt4ndYEbG7oHqi+js4BQzBnUdG/m
wIhRuwfNqJ0CFOZVFbupaTqV/qsYjQTAzZET9e1LK49uOFjoao38wmwDJYL7qKqAmpHldrp1U9SI
XboqUMLhECHru0z3xpwe5SE8NUpzaubiaE1A5epqDJCr1ejRJvqSGsadbo9BqqIha4q+y/ECrRh2
7RQeDSm+SVOAAAOAleUTpO5FNUp3UAq/6rUrPdRjv1DrQ6gfqax7Sa+0mLeXEj8BEVa6tN/SqXme
wSHkWWYxOpNJP5ujUnktClMOwC2CRFuOIDD0NDo4lqS6dWc4Jl6idHjRG/oto/a3fkHTqbZoDgYf
j0lLb2ar8tUFwHapNNyQwT4VJokCI5x+NQYogtpsMV3FUhccvXZI8+pXrbdPvaQ1ziSNbo7m5ElX
grloT1EHQt++t6RbPWUQy2PsVtjXsZnSgCZkPMgyrf0WWGadUYdBSVW0sgx3rd6hiVnKrxa79fMK
mdQWqDRuIqXTrk21Yx2T1NHyNtBL+2ulY5pNTZoTrUnpkaJHA7eqDI6+DHvMrrplgiSClk2VM4/J
zSBVbtpE36tQ2i9DstNG+Ydc04OZdL9KHclSTSIe5rAzp5/1q6YYgbxoJ/u2G2/x5roy1Q49YSis
d03pd2MFjBz7CkTeD7NB73PgozpAufYAyP8tzNXnUTXu5Lx9QfVDCuaeZXnteTkYXXofa6lX9eY1
qOGCDJgSN1UFxSw0/YdZ01uzQCM5JvNo1AeWpN1p7IRVgh7oSDcyR+8nzGNJP62wzeBbButQGlMo
eI9sxs2rO42LPmQlA4ZVhPByietdKdXwmq0rtwC+m0UlnA8PLlxrtiybKpt1YG2M7wOdMEmGFvXo
OZBmWHLlkgmKcaz15LR02SOMSRBYbQWQK3n809xcYqIvEpZmAGhoIIAfJoKrWhMsia+9TXIy53IP
EVEbPw0ge+vUh8LInbRI75oyOxWR4WSx6S2lfA/6z1MFGKkcqaGwUb/adoxUnmLBM6vwzBbZLYDu
bmcnTNDpPNAvqNO8ZEP+rA3mg6EkO4ywOSNcdT5bXhZ9LUvp2NO7yDB9XQUocJ87XVgegIxwWzXE
QpH4KYuyo2xeh0vrxE302Cfqj2KKgzRWj6qkgRhWDwTx2Fbost5zPkTKM6kxKc6Y1XuIxyjANKfc
aakDf+ApvrzPOqd36U5UrtsKcNeCuZhJIWpWdxELcKdkH3YmPILVjE6tzSn4CFACGcqrLIx+DeEo
wgD+mDR7VWxNwasXaSZkm94rthLPspWoTAvsYnSplO6NKD8UoR30ZfiL5GaGhwTJHcOq52CQrBgp
lV40saFs78DbV3APRSusEZxleC+Nbud1V9Wn+WU50CD1FHowDpXPmneVzIfhZYF0kAS9dpvGpiLz
z+YDjA98bC1mlgBwhJcTchKI2vYGOk0u65ZIAv+0MEZDgx+egxl3oCvR4oou9a//JoM7SUqNvKcE
q1BU4zgVI+6wT5clbKZnUG8CVwZRwOzKYwb2aUVIq4dwuDc1Zti6XTljuiF91kHhmO3km8XVejd8
KG3HPufXy+ci6PeXP2Hz0bT+BM5IpQVjMEmJT5jzX92gO7N6qNsvuvGti5+LrvXTsPWp2SGQPrTG
3R8JB4AT2Njxcnt9gq+euzMtmlAZLQjHnCcr4Ax7eIir9tDs8rPIK/zDUt+kMaVaScvxoE6HDtKY
UbBhwvo84IVYHNL9fDIPgrVtXgeaAtJelG2A9cW9smkTdjWpsbHhWXVjNw+ynw09tMPZvNevNWfw
Qyf3m8d5uR8m8CS6l8VvGoimg70GXsj4MMU3mhGxRhlrLYbciaY7OCGBCX7kFGCebiWC2057Ctui
6bHAxjNvGI6YtTPhYQoXfeRe5EePplseLBCY/VFmZi2Z29pKJ1RLU0jWKugNSBSc/CFEQ/lMXNlr
3CQQ7eZmLmgtkfM3S1OrSWUz1dEqT5/Sfdw0t4tl4xWbgk+EHLqZ3KJ3EI860nuSTH+AngaAf5W0
u3yuwl3nvFJVDaGhM3uND9IDotQd5qKfy2HfyQ4JPdvv/Oba2GutKwGU/doQwpxuq7VlIb1iAUpO
5vxFm7ckk8t4CWo/u0aQo3gUh609D65+p6Bqn/rjnvrqSRKSrm1lXGztTTJ3q7d2N1qg40MieVG8
WEZbxCx3Jzukopbaj/iDr5r9JonTbMBhp8ZsYY14o2Iow3CRLx+d7IgEMjBAFx/2ionVx8snu22x
b0I5pcYrX5d6U0LQIrV306TfFt0oqORs3zerLeTUuJP0VlWrZMGyor3pqLsliG+Z/aRBci4eJXcM
osKtrjOvOdOziHvqH6zobYmc7gJ9N6ahhBOcj83BcMefGINkMeHkR24hI0mn/v9nqrmj5AMhc0wB
zItdbZ7Cc4MQSPLVA/3F4PUZ4cnlI1SZCvIZz7WKcq8arUuAv5BBccyHwWPsHN0321XufrY/w+cE
6fHxqrmzj/JrzUPapwfpxyTghmBb+OELANeHoTBgPX4YzZS7XDdDtt5Bpa689KcmP4VS6Vgmkq8i
Z7CpsithnC8w5WlOhg7LLZfRN+ZTjifj5R19DZcvrYcz+rEr46lhIpjGTvEV9UD5eWbtFtmzcia1
M7SoXyVBe6oEojfdzWpxbPGraAGQQV1bojcpmGsVaY6WZS17r9WqXnSRfmhjYTq6ksRZPjj39HAi
kIRX2GE+MxhnlpEfzhFGWS/v56b3XoniHEBGe2J1bDsx5pM5yRL7llHem5m2V9PqSonNCsmuaRRI
fSVgvnSKnOFLeaRkC1shwZQiDYcXmirXOdJsZjl8ylXkM7PlIZP7a1q3vzoyH/Uw/ZKgp86xahAS
GbZXp8iA29mRzHgia6WvDNZ9XCfPQ0zuwkoLAN0ZOXFJn//bfnHuI6mMvI1SfHghH7ph8Eiq7tq6
9SKE5JUCr4X4/LLE7ctndUScDzGzniqDCpG6gqJptC+PxaO+L3Y1BsuIm+6HCW2notiY/ejHA7I1
TZNVon9oqG3sRjHpgouBasNzImmH0CTANOqGg6yWe4oBQa9vgEWIhkDBcpnGXZDMd9YunVR1JE0X
VKiN3VIgnhs/M/5WBrUxw2/1mKbLj+KQbttXG7+X/PqQX9m3JY/FGBU5nFc07sicLo7Wyfsp1UCt
ZKAKAkyIpQwWuQ36UZGdpc9wTRnNoe+pG/cojRTaIYI26qlyjONe9Wdjvu1147qt9CvD6vZNFqde
2cmWwDF9bEZm/gJlLtO2ASD8oUVYMTU56UD9HBTL3u4nX2cAE0agyKhzRcjzApZnrmfQWitPlw+L
ubwPZ7USzFnDHFZlZscsfOiMgMgV0H8WgavYjhFWMjj1r+22b9QY+mCcq0MVLKfQqz3zDuB/Luvr
LgVXtkge3yI8RRpsGvntgPUQIhTCo7BgMTXrjfQl4EIITm/zWnlbH1+kLPSxUScT5v2aCUKTL1zu
MO4vH9R2/mclRX1/eU0tCFfyAqua0a9IAnZrJrWTGG6luNHPZq8+DD5LwIXQY8mxroWtH0zABVWx
uHvbGImh1zVUBWAuXnU7nyN/cAZM8smf1L2oEWr7Zb9aLndX61Uy14PJlovAElmEU3I1ei8AWfJz
VwT6t+mwVrK427qr1DLRJCioFaqHyVZQrLmS2wxVjkUQy2065ZUk7rI21WzU1Y65xsNwqM/JDtnr
QDyYsh1jreRwt7NcJeCNzHBW4NVyk3uKPEzqac+Vb9zQF/agljxwn55rwWvkH5TUIAqI9IDb94En
tk7tYaGUrS/ap0+J6Y6AbD3ryE5qgUodbO0DnD8aSrTCoTtRLLTZ2mIjR/k/+dz+kqJIFGMoFuSD
ZFcPpO9VUP40Uke/RmMt2O52GPl35xM9Rg8hMrlOv6dCSu9/cOZvH8Ftvj3noCcx8RH5lXXMjs0p
uwLar5t4oqTsPxjJmyTOew/RkMgRWy7ApVgzFqgDlfsx0AKWVRQ2vW/7uTdpnB/Py0knaofDbf3i
mj5P1Ek926091oKlu+UDKkripozt7MjbkfJlHsympZRqcARICoOp63ZE0+A99RhVr35OPyMXpgaq
Nzx2X8UxlOgo+QJQXBVpGNUQznxess/ukp2+I352Ewourc1H3mqVnHe3loioIXN3/fxV624S+4lY
nxpgUnXDJ8FFsu3Hfx+jzvlxxZTkNGM22j1NngTQnRL3BwNei0/q/s+S0auF8X5cLawkDxGTAV44
YJiaHe4MME04GZIDIvvfduRvS+Mc+bxk2ZzNEFaY10tnHprS3IHo2Y0VUXfptiN/k8Q7mtHS6KLA
8uQjpsD3zV4Hs5ssvga3V2SbALdEr80HUuy5UE00CGJFceKUn7tD90BO0YhKQnSForyGscYxc+WT
+SzM7IgkcweXgO/BUNnBsVZx6i0n6TrJHNNfjqA1D5oj2BP30WfjXqCd207mbcHcEU5qZvcVyPlg
7qy9tWUXCOAdWMgow86X2kkzh55F6eCtPBpAVgnGhGSLccByy62WFA/2GkHcvMOjxRvv1a8ePUgg
FHPYJCI6snVUOCM3edIf/4R6WTEg3lQ05PZRfOLHH6tJ7UitIo+mZc7oGkf7FAeDk/QIr1Tw+IpC
1q2a5loe/0YrpEixIxPy2iM9jNcgsb5nJNYGwKGEsjY06Z0srt90VDFlt2jYWusMgDSN7hLbRefg
2fDITkMdbDeCULAEnGXuihzCR6zq9/v6eoOunoT1kjDDguwhQDdU96lF4pc9BdrEie8xpYhASMQ5
I9xbzsGWsQrgb7a3XWDsLBBou2isPRUHW/K7nbAoxRSTC8vf7S6nuFNZKrOyQJp6NjAj7xqY3i6Q
gUWLDIgFPeX8L7Rn4wp5J5MzUmlSjQyop0iKNscBdTe1dTAy7jfLmSG6x77wNcACmUuL5NytjJHh
pgkhcERLMuBllE9sWkv2tb850qJwz6BkAa8kZozdCgLerZaL5xSCrFXHctw9bEW/WvbKNTliX8WW
srmvgMI3LRkpGxA2vn/j2YtGJApjCSTFGa7aHWtOno7WzeKz8FFomJuqsxLHhY9SElWEluw1gv7v
2bVen+dxgDnw0JefFj/FJS2q9G06g5VMLohUW9uc0egJynI9csZSO6b2A4ANA5UI026C3eTzAC2w
BfOWYjcRegDNMABtz75/GktMSABTMBCFcBs3l6WCD13RkKpn3DrvD88MC5rbOlbW1GPlVpLx1Azy
S0yIoKVr+9Te5HC2UBuVTk1WruvC/naY0uOcvAgu4e2dexPB6WGUGpKSsGfqgIHdgxkse/W5UBDo
a4G8R1uy4FW8lSDF1pmaZtsWEFFfMzorLz0AdWtZUlz6puK0nyXVY9eDjZpzrbnFp+YzOPrgqEV3
/vZGvknlPOdQSLNSlpA6If1b69e5KXuCjWSu/oPfWi2M04lY6o2kAxc081tTQIIodbOj5aH9EISv
XgIC1r3IqrcN7G1VnHrEgHVdrAaritW8OaEP5GxHwyeNJrdNSlIBLJtoCzlFqee5o1HC3kf23sbI
iB7+QVfhO9XgfBR4HtJcz0osRzGcdGzuE/NUkgepLK6Svg6kX5dPbNuI33aPc0/LYIxJh+7ywAK6
0xgF8pLt6CzYte2o5E0tXoPRlb7nbR0VigUp7PWQ5CdGa6N8lYNGOVA/CiwXbYJCtDmRlfGzacVC
W8tkVsYYDiqkhModVVCZMlABl73pMT/royMysq1UlKWiI1S1LTxiPtAPSxZNpRwTd4G9Z4F1+FnN
/c4zjn/lDzMg7uDirljXmjBq2KjCvRPNGTjihTamI0Szi5tcLSfl2nAUl4VEwmVuKs5qmZyloys6
HbLoNTkyqsdAxhh54X5vCjgx1HiAl/Knj4aVTM7Uo7IGAcoMNYKbBmSLZ79Szbc1Et3WPgtEcDfb
aruSx1l7AjzNNG+wxtE1ncWLgVx+iIMELNKH0HkdOvTS4XDZINlvfvCgK5mc/ROpLEOqQ2ZBTD+s
x6BJn4D00QKYtRlFBLzbh8g6u6A3H7kw1XCGMwNkWNCl2anR9qDvOchhcHlFW1k7/PybFHb7rqw/
iUfSNBmkxFdAwf6tlo1j7MWvEdGSuMeIUgw1iWT4Txt9yT2qrDmG/lTRBb55D6yWxFlanoKhptdf
866DR2PMEqZBgdaafjz18C3NEXUJIc7IRg7m3T5yJhcPVmwXZQXVSI+mg+rYZ+ORvZ3HXRoYngbE
EQyFUHBiIlkhNAbRijnbC/WhBE0l9hW1bXCSZeM30EWL+s83df9NUTh7qwzMEsUqSyTHgJiaHFBD
O/9RFznzWgpFkToJIqQ9PWT7ZW/6ZPdKigzcL9HLWKSL3OU6yHVdzyOEYRjjezYigdUMiR+V08Pl
VQnk8JQms1lOiVXUSxCWzcOcAMun0yMvotmfnI+hIC+Hui3wB7j11GG/KPoMHVj0z7J2bzRfLq+D
6dAH3/f2+7b83lHkcmgvZsJ+v8YrkHyZAe4jL0idtrvLgrZKppa6ksSlaIBUg/wTeXVJrPsylXY5
2qr+ojluTfBliqLUTfNZCeR84AiWrbLLsbQMQ2n5eJVZghhLtHec3zMjO2m0Ac5hmjL0oan9mU79
dTPWtRObiaiCuO3TMfOC0j3aKAydM9UeHZzd0rR4SqOM74aJbGDuTb7KgGfj1AnGGknxK9UaD7OT
B4kkhz4yri1lFJwjs9aPCvP2FZw1m2Wf2ErVQPFj/QROj2OcunlvHGpsNI0Bs9/rgut50web6BtF
9wKy0zwBziKj33sc8PPqrjmgnXKHlF4gHjzetOiVGG5hBdpjc7mCmHF5NJJdRm7zSGDM2yLAp6yj
gwQ1RM4EytDuzdyC0+gw/5Ub4Mfqr+pexFAhksLpfdLGXYYpNkT+delO2mPT924eC3skmbp9UATz
bTGc9gO2ADPmlIm5667qyOkOySnzQxBu9x4mVfLreD8fikASAjVs2vVKMB8I2GZLRoqDUjCdg6YP
NzP+6JwAPqEYAKDAiMV7p9iPRqNnBJbWxad0/j5n91X/fNkdbjW3IQ/xWwZ/gXQhKE6tDHbEyn7Z
fQZ8r2sMa10jhRwtjvySe+EBzDV3en6sXnTT093mJ70bKbpAT8IUNlOJj2f59jGcYioKTfCHj2EJ
BHRmH6V7fI8n3akecBka9/Lat7PXq7VzGjqBhboY2doZU/t4TQNm0/Q6QqoiFvjobWN4WxmnpZWa
jj2dYXKLLrm29bUwqh2AZp3LKxJJ4VRSbrqmA7c3oo7hPtSuAWIG5JD7yzK2X7mrXWMfsYrpQ7SN
oYOEeQ9U4mXgWZBTljnhAXxIqFrF1xhjgHL03xTRFOT2zbOSzAWihmz2KMrjvMgNpoWZEy4Q9xYx
cNf/ECThnWlwF11YyUWaq/AspHqaMgwkaFdKZgqU8DUVcUnnOX8/TR3mvwdsZ9676rG4TvbaC9lP
X1BBAVw0wDo86xTvJ3/5Bb6oQNxUu+3G3jSTczJ5FqER24R8ml+N0EirjwVLFJ2bxgV31oSWbmJC
LWU0OC1ecUyDDOwUozd/+tP78/d6eHofADgzKA2cWjgWTlMAMSDuA30Y/pupaZzvsCgoNyTmquZi
F05nO7y1jP/mMzTOZ2Ry18RxiJPJwmt7YHPpRyMS+H/h2XAuw6qseV5KrMNCMHMgp+GE0fyH6FN8
j7csWPcEzoN98wVt5ysHNdHCFDgIbMagxWgXJoCyM8A6dinIgvV/kRgTaLfGu4y87JEJhDz0ZDup
LDn6/CRY0qYICyEhBsFBJ8XHhX252HkVQbsZ3ePwqb9jZdfoAGAKXJbKz3FvCexJ3Qz4VxI5l6Gp
g1EkNiSyO1v+PDz0qBqUh/ox9ADMcewP+oR2U3Kg2FBWJvz1CwMGu/pG7Dy2X1OWjlwniMS1DyBZ
JWDv5sHq2eIZ90zs9kCsQDbEROtQ6ic3oiabzRtuJY87T01Tc2vCYzTQY0aKdJtnD2lUCgxvO/tn
WbZlAwIeVCyclJ7WdWGn2OAOkKMaqLrQe5oB9EvaDefRsfz+iyhfwLzsB7tYSeTuGgOgySpABbAu
qw0qqoOgb3RKmbqNkro1kCoiYDjJZC/QXealLonlNMlsQ60DWyFrYqSf+l25Qwv7UT+yFGfsCxte
Ni3FVjWwRGK25wMalzoUSqWjaxJddUoQY1sZstkD6r6vJGjZjXQrHt4QyeT8tLTMXULoxBR0YsOW
rjW6zZcYDYR49n9hUHLArTNABUHczm00jONUkWs/A3JoogK73a5KrNbPOXSjBJxdLo3MbmWX3rL2
BbJPvcxdrhludRmg3wfNopfPeGtUwAKg1O9dZzu0iteSorOXsYXU0mfxWuYD6Ud9nhzypQcCQ1D8
ZJo9+elphK/w+pOOzniANp+k4PKHbFvV6kO4wHE2u7hbLBw/o0lW0c4wfdOvG3/yG6cA7Hn9TQhH
Ljp8zo4tBTNemYylM+BzgC3dmPtpb30asNlWEMrOvP+jmb13281ZspkaDTV7yGRdXcbn8ZztWKgz
XLc3trAL8B/2VLeQXyIsM8dFb4CejIt5xP0Gpm9gddRBO48OoeHNKPW6E6dIEZfJM1V0zVOSxTPl
bnFye94NmnEtTYoomti83u3fn8Oz7ChzZ41SBn8SX7F5hKWDkeMpfmTDPyh8iQtD2yf8JpB7MTZ1
Z1sVW3+aD1fLVJ30Rrm/rLciEZwHoRNe4HbIngGh5KYlYLMUUafI9jW62jfOM+CXk6lh0WR8xZqM
FPV138iZIYnL6r/Yt+13PygIWPuhYmEO571XGEewgKhF95cxMkzNwi2eDk3v5E8T5rY0n2E49OaO
dTx3rp6dIi/70njgTvp0eXuZDX64glYfwl1BQzjbCZifUdpoO+CamCcCAHvdroOaWIJ2EpEozlgM
Ox+pTRE8FPns9HHrDMn9BOK4CWWNy4v6B1f/e3v5Jw+ox6w8XyAqB1TU62xOnAP4GkhZzt8NXP+q
DsxO7cJm8o8fDDi1U9dAj7IG/YcSsTOHRHHuVEV+TULyRQPI9+WVCvaUfwdF8HUhXlh4PlZ36lwA
/xZUaE3jZcJ0zWbo96Yo/HNoKQhSDxN8y5Q9m+QpxCMyFRWJRDKYL1jdlRpoPcFgDBljXRVe35EH
YGTMblcNgtTeP1j8m4Jwl6Exw2u3r1l0cj8jdk5OrAxR5/eTazkzIET+7Om12j/uMiyGdGot0Mj9
7WNAW8d8818+Bmoh9s0i1eBcTBuOiqoqsGxiTN48NN6I2T5pAo8FKYLLWig6N86JkK6w0EmNtRXa
U6inh95A48eY/UcpnP8gegSMdx3WpWG+ZyRAtnmhqpBzcusOJRibJkQD/LDJU1DVaSplxcx0kKnF
PqeIILTEY7Mu8eymvu2pIsrJTW1cy+R0o5anLhvZvQ2E2tpl8LiSa+a7/G+Wy3kPILvLJ7YZuaxF
ctoBWvKJDuwRy5p50wHNvInP4BRaYGqhmbfB1OyfVOLWIjktUWWppMUIkYP8xQKJxfzz8pq2IoX1
73P60eaIb+UOCl/aclBLYDg3RN0HAuXgm9mVQhq6ysASlM5tfesInHawNAado2PoLFj+tAN6tarX
LPrKJ1rjbCaU+UQ2LhCdkqPhTceR8d78i0bFzYtzLY2LtkpSylGrYg/1cVBOXafsIhreST0YSmv7
qeyKI9hPAOSJppixMGzHTCspkFUtcyWzPS8RsMHySDTrx4Ty1+r6o9iprLagtQDc2k34KNM42GH6
RKZw1xWjZ9Z72/4a55kXo43UqansE+m73O0v69VmW/ZaPnctlVIuNaqFI2CtCwAZPFlX5Bie/kVv
l0i/uGtJnwfwJiRMhf3BY+Axk41radnJGL+JxoC6om6yzfw3wSQISpG6rYNs/f3exhnJ05i57nmH
6oinfKLf1aPm5hSsquxtDMzXHbsTI7c2d+LOua05SuCXEVlDM/Nr2fW9/Gg2wiUfZ+b6SFAF9XmJ
0XUPyCvMARlI9gBqHjqVOIxXrQJDiqz64pmczaLK6it4u6ZLWiuLjq9gqRFGzFI8ZrsEmNMJXo9s
5tAAeM+X+CzKJW674bfl89atSiS0YwLBQ2DtJk+/qtGgmbhoKPqRvjLiidjTNzPODDUO3QN4gCt8
579mL3UNoEHWJcnmcRhRpXHFJnKGnVihtwKDtTDO5ctFHytTIyPoCb9q8ffIdgBJ7QrMc9M9rFbE
+X3SW9Sci9cVacfsxKYmWPMlsHx34i63fzix3/vH9/rXQEyWdXZi0Yt0k5zan8OX5lv6i37WAnrM
YgdQs/qPP1khJsbApK5qMrE4t5AuytgarHyZY9h5kEBmSs4sHYreS9ACD6l3Wd7mqa3EceEI6uqy
MsfsGVOnz6izuE2t7OX582Up7Fc+ePWVFC4Cicu4M2oZUiLVOGjN7Pe93yW7aHy6LEe0Gk4HkwK4
2lmJzasW4iXLLlwmtDw/XxayWczGM/73EXFKuJColXKdHZHtGEdzH/nIK1ZI7HX/IrRnW/Nh6zSA
hAKW27RMfrC2kfKkn2U4bSsr3ToBUvm4K+Tx0Dc3JBSFbdvR6Uoad/11klkDj+E/vFy2bWwlkdP3
camoErNILjR7X+nvkqVwFPKSyMQzq4eGBub4JRz3JZ4ZY2y5eYVJjgfBgW6qzeobOCOQFbR/lGi1
YikEhm0gOWykAlfC4MTFv28lFx0tZxVTDMj6WseDvu8y05ss+TvQtO/VwZ4dPH6CcFAPlxe6vU5i
G7pi4v81QFgFV2q9oPcvRHADJh2H9qBtR9ShCwJnkRAurBzmeko61kqTpA+d4Q/lF4UEl9exRRgD
lpG3hXCRjFx05gBGghEyogMSCfusoXslTYMhf1Sk1u2SeW9Ag+TqINuAhxmPanQTAgZZqlSPDpXg
WtpeMuB0FEXTdY1v2ZxB5o6oh06BpH2X6sHpCPV6kQ9lXuWjI/gthO/b1MwuRYsUst3FvO8LtHxo
JQZ5a/lzr2KkyWjv5oHc9MQWZPJEYrm0r6kUVAJCEAENpoHR4Wu8/x1Z6hCc/dQAQZ31L6H1fPl4
BdtpcxqU1kkbzRlWqjZy7AAatQJ0pTbN/2+KZozxEu1tRzkt0gCray465ERF5PR46qRXE/1U9YEE
gM7LS/oHx/omi3Osi5IY+TjCsWpnlnZuzVVKSP03aWd21V1SF7bJK1uvVTIMgJxCoN2d4zLc681j
qt3Kyrlvd7ItCsxER8Z5UIyhz3Vip4yu8qRhGLI1IscW8qax7pVLa+Ic5kBoV2D2APGsOfgWOr2l
WXPlCWTv4Zd6zs5y+LikmtcZvSBK2n4W6hpSRa+3/muOf7Wboa0NNArB1CAfu8N47vb/g7YQ5Q43
N3IliNvIbuiBrzZQObDts5kpnjk+yrQTaKNICLePijQvcTOgUlsayY0UafvcHBxb+pPbxmAuUQbd
yQfQartYUILWFpjxPLnj9LIkmUe0u8uGtbkUQwNhPUZkTcI3buaaVdXgGJcRHmHQBShwdfR1KP8s
a/cmhu/djFERzCmLEP7O2tU7yzPC4K+snbX/F1k7dtAfdH0lkfO7Q0qsWbVxRm1PnD77AUIdX0lR
QE5Ftrv9TDRADWjYoEQy+LaaNm66WWK+iUELaG3wP2gBvQXBszgPsf0CX8njonSltMiiK8vIIH9e
wNyiuUrsKA7YXtClwHoUQL4GyIEOZJhOFIi66rc39m217MJbmTJ4dGvTfr1dFtlrm9u2ll3S3RtC
Ur1ND/x7mabM9eINyTyGXY/XY1rHhVPE7acsmY+9NX+rRswnFLGkBrq6iFp7t9M8K7mc5qTKPE1t
GE3YXvu75OTga/o1fwaEZ4mo5BwHld/lTgjyItQ7vRl4K+7wle6IwPq3X0nAHsHLBRXxD7jm/QCa
kEljWlWDWWA1RZjv/2zyA3ANv4VxblNaCiqHA5IPQ1q4TZW70iDqVGLb9sEgVyI4pwlimnjINRzn
/3/uc9OprURxBkIHPc5xjEjU0R8lfaha02lF0znbMoDxDFQBnA/hgh+ZyDNCVUICafpZqC2Iy5Nj
OAEQ6LJ/ZnHNx117E8PFPUVlTuFSsxSKZOwRtnuJ8fmyhE17Nt8ksIWu7NmgGBLMNBy9nuReY/bg
jdIcu5bRbSRSAdFiOC1TaIzZH2AvoF7EmtVQDvCW0AXvjW2fam/yKTDNNQx5XF4gU6yPW2iB09lW
GF4zZ89dPVIM4MCQIhPsQrbeHZSaam5TpD9Go/SipRSEB5uwRQR8oP+TyAXgY1rNVaHVU2C3BgYE
5Tx3bSn+MpQNJsoVm70D5B3eBadMm7zQUF25A3qK0T/FmCnsSumELNbXJJKPxO78EIz3GWPSIZUk
2JnN82AD4AaY/JAa4UxS7+pORgEPdeq5deY0CwxiCihKNrVrJYIzRUOPZ1BY4RqWG+VX3oY7klhu
XbaNaxuyf/mgt/fdBliTZcmvMeB7VY5oLYVhTFhqevZLEKmBeCsGO3AXO+l36Vu5Mzw2+DpdV6ZL
HslLU12JkH823cLqEzh7xcx9lOW5CmXLYhc4+t4MGNuu624uL3XzblyJ4Yw2yyU5yieIqW1516Cq
01nNblAApGiV95Jq7gBsL9DqTWVZieSMF4AZkUoBaoTHQ+wU0bG2iEAdt9MSQCOQkXG30aDMWaqW
o+VQNXB+I7pIqW8GY+Qup84Bzm7iJJ/iFwQ2nqIxWPc/WtybZM5iLblRmz6FZDA9B/AWXl08XT6x
7ShxtTjuwkgsJbObCSL+B4AbHpr9BNS93Ke7UlAH3D6st/VwalhhGistJOiHimYGuUVmsLH3ggVt
6SDDRjaRyQWvDP90wGuyR5cBvIeG9r3era660DHc9hzegrD2qNWe4RCcF1IQmMESA8VsWdpKPP+k
KKRMIlMC8ci/O2ZIfDlNfaNrBUrJwln+9gDHlY7+F0LwfuV85NRrehX12EkCwkpiUKca0hPNnpIG
w1fW0Wji42IUgr3d8pq2bILkD57MxrvsvSPLwd9QlRJ0ZVInz9QAi1bE+yqjD/Io6iPa1EvbwjQA
kO6QI+cXCFrTaY4tC6oCOnUStO7yzXxc3BdjP55agVpu5gHWwphOrYINPUaohGFdFBjiIahy1Exz
dT+2WoDJQtfsMHXcpf6S/qjoi0Bb2ZZ9OEccISYfVMMy+C0tLBvAkK3Eqoejz1BZwWT6F8oK0OVv
gLorOMLNjJW9EsiZYF8VtjWOEMiGLfqXCDAgCHcwxr/4+mcGsS1Y4EZyB3oKYltVAc0VNvH91s5S
mjWhlE9Bp4C9USOePXS+qeR+GyW+kkVXgxG5NLN3OvKdl2Vv2Mj/kfZlzXHrSLO/iBHcl1euvWqX
bOuFYVk2dxLcl19/E+1vxhTE2/A58zLhGJ9wNcBCoVBVmWmJEq5cVcStrV22YvVVSRylqlriKMpB
GBA/3EsBZgn5rHqbdkBFJdPKNfjzmWPRVxg9rUk4+tOPyVUd1JEkp7jBH37G4LwVjEvvXRRd2umz
3nvefLq+EfFwKmFd0mXMorJHRdbwqsBfKSiWtBBj6sJnWS1dQRnPlWAqfooyqHnKIBqs7fJ5+oJ3
3TdSpvtm7LykxhM9fYtJljhpmT326bSXI8sxWrTNjcZWGy2xxaJ2mjBBuqdBBVPzFShrqqnhQPsK
7tp7dbmgBD+aqZfHY7HvRPKg9Aqxey076Up8IHA6zxiLn1pOFKeH+zljKsVBPBXqD9T+DLtOq/ta
skY7ytQEDIFUMD7qdosV7wxiBnOq4Qkg35tjdMql9Ash0mLL0BCVqsbVytFLMnM3pLJbd9ApzfFD
ikT1xp6cw8luUvH+ul9thMEP+81EixB9OmWkt/KMaV9tuEPGAJoFAXJ+DxxDW54F9Ax0Rg0JKmns
G8HUKnWcjAH1yVRM92ZU5keiWq9ynmMK1hw1W+5H8dBPCrBtFh4saRU2TkoidEihaNwISo+RdjA1
kMFCwlkPpR2Hzduc95EH5SrtpR6hWptKz1YC3GK6xOeCSMewAjOkiPEyR130E0aXdkqhPVuRCRKt
ftcmwlNZqMZ3Vc30vRInBUxDhSWL5ielNk5KoTy1yZjZMSQW7GnQe6cIm/ne0lrJQzWFONo4eshq
EFSXVDgUQr1bmupemAbgn8yxdVHBxH8kgM2tG+4sI3P1HPSUXRXaGgTzgiQGA2A7Qvh4yWa3rMbC
g6Sy/KtI6vJGT6adMpLKV4oW/3T64/oHkWl0/BiuoWpoYMoGzK9gqTKYT69AfFcRhVCEQPBDm7xo
C06HUTqQgy6EZ7l8MKHVWkqz3Uq/hGrZhaE/FqehgWZrFzpZEZ9rFfzTNSCcJeYQS4gQD23sZOb0
rWiLp+s/9rObfvyt1LlW4c+CirAGcVvRFwB7xEMNlSoxrvwOvHnXDW0wuSOuS6JKabtESIMxllKj
NWY9TgBJMgdPiw0bjKaQYX7qs9KVe+IsObHjPLq1mv5OjO/zQbfJaNhhf99ae9Eo4AmGr4h4GUE0
w7n+47a+GLqiCuVdwa9jS/yLJIdTWOcgMYNsG0jaQA3BmUTetCBj7gqbICuKxYR/sQL3wCQWko//
cbscEKQJjE68Pab/CuN5lmzgIsW8API9lnIi6hsFM3u9fMH+0FHPOD+LIwa7Jq/y0UiHTkzJyRU+
p7J47qxMyh8dqKq7PFKzQfZxjTqGRlwCgSfQ1XO+0KYZU8VFDcyxCCQFY6ZLSTEXogz8wuIsgG8Z
c+R1Us3bQfpM+7SDFmVKNSXNQEH8o524UElC2gnLgZSlLbyFeworQphL8XLjNXw2BiCweX+ssUAe
zSrztKpgrf6l/jInsFSGrgF7CGMDrriLrAJvFPACq7yyRIN5qUKzuQinBUYjIu2qUHNEJFZ43nmd
XHtm/lKHGAqsggWKSmJc+nMSO40IzuxasjsrmMk+liADrywQnS7sbBFsiyhuIU72Mt50Vqk4hYBk
MVN2+vjdkMpD35LZ7hLdj4u6tCctfyB1921JQlcrIGHA7ch/fhUoQJPSwpAs6SgLs2etqCS1GUD2
4TfAlY43VMRAP+m38Y6KGPBUTD4D/6g1TJGDY1uDa+pMbaFQwNEaTbqF5Fx02tKbTurLeDM+t8/D
Ud4np/BR9qFP8TNFibAanMoFs0fA+6ifjgf9EdBlskxRVKG4yHxTac4GsYA3+0ZX22F+k86ves2p
23wKYYwN5qQ3ijSMrWBavpZDOD4WdpnGY9j9lKQyJphTLlflJBPdwhSyGLlyN9tpbnopJOer5m2C
qLkQ8dhAP6tBMCbpqlcXYC/kpj7kkF5Wg/o78thlT0clOzvZhycVPJaSp37tgPOWRj6X+PZXU4BB
QJKA+Ukm2EBQACXGJQ4RrpfeMe9FzQ6DPpiOyVk/mRKtHBHksDseEG77S/7XLht2BGWG7s9kab5o
PULWyO5ynvDr50bUZVv/mGAcMp0TWZg66pAojmPmVXKBIooK0O/H7mBjrPHQvViHYq/6FnQOTOw3
l1CPs7vGJ39dKjlFb8pvym+5aDnK/NymT/8wcWCWyTjsIPUJ9LnhPUMRe+gs2kLY8+oOm+ugySTq
OJplsUiVThdmEwEGUpFALUY7KqXavCWnlDLoYNtqcDzywsnni4muS1Mxrm1eGJSZdWUg0I5LsJL5
4bN6MPzyNgaXiBRIByuo3BSMsrzO7PY5hEyBpJiqQYUpPp7DTM2h/pdkoZ+9GLeTax6kk4ayw7SD
OGZQ7KE5+N084nnMJ3XdPA0ry4yfzHU/CHElWJeh8EvS5M+CTYmtoFRrF7fp8/Ttutdsb+/KJLO9
yWCMeZzCJCRobsMDiHNru0OksbP9fEoPC/5vSNFzMrXN4LoyykQ6kJ3VstRih031aYD8r3ZDcnFn
kcifO9T6h386C0hdaGWOuvUqsOr9MmWmgaOB6pXogGnwoC+RrRfZP04NGUPMBTwRTFDOkQBfDSNn
QqaSqaeq54zCfQYwMFaYElWc15g3ybF7M6h/64cEpZBvmF/onoxd6VNpjcYb/WqfqY7yy4xx1zfB
uFM4e7odVlebSr/xalOHuGvzrotCX743XGRrQXWT7UakXnZxlu+kC454+Y6q/M2FZWD3zwWimG1g
rqyOQBAH5WMdhyW+K78lh/ILHYTpn6DWxOV03M6t/iyXpbVuWmQENYavcEEOEDY7KF+Xr/H7sDdj
h5ZBC9CFJHvpkD/EiZPIbiGDqLj6C3WTzzjuj8tmp2f7aux7zBpBAKx2qXpcFQx2/itGIS/xitqO
Ttq9dpi+p7smsFzNpYQmoUNca8/9AJxodfHTlQdYiyWWkojQQVsx2ATIOdrSm+licjGABmZp91+4
sZn69ocXA7N6JlxpNao4vZGiToFOiZD7iuxSVg3TnZw0cdSv2j1G8iAnBOE5Xqpyedhds81ELSFv
iygFuSW0xMtTcdNUoKXWHWmn7nMgNG2gGb3ejxA+7fimBTsapRiRITOBKiqkZ3R/CAp/3lGn4H4K
3rawEc4YmjnS4BT0c0MA/D39SuFM5p2FOabZrf3xSaucMuDSZn8ql1++h6qoEDeQPot7LqGJQloI
H1CD/M5Czbr8RbUvE1f5dxfVH0tMvGlktcJcAg5gfrK+ygCHIX3LnLDDNqOfaXc/c+DQOUHuc6WI
WR4TYypw2aMVAncb/HIfYVTJmx67R4pb7SAqlrxrBy1I7nJP7jAixuumfm7kfrTOAn+SZBK6Gipt
KNQnD8Ndiv6fQyx3KmwV1kVkP0ZqQ/RzEuzkjZMX0JV9cnYM56OWq6MrwTYjakCOIOiES2YESR1o
u5z8NiZ2C/4Y01Xt8iV5UvGWjEq7vuXP5n0qBdKFr4wzJ63Oq9E0k1T3x/wgDD8HGa1r7TbUE+f6
Kjfz2ZUd5tjMkWJEWo96QAfikq4rHhLMkifd4P5vZpi0QBLqrs61HFelUPhL+BTKsm2ZPIK67bx1
tRomL2jAQaF3BT4ZZQmjFPZUlk5ySzc5WE7vygot56Cr0++42pjbG0m5gaEvZqqsTCwxCjMjKp6P
v7UExwnCmGSng63/uXdNhOPyrN8MvNHez9jhi5/8Mcvky01tzGHY4fWY7kEw5GRHejITrFVy8E1B
bvQXBGjbB+OPTeYGQr/AqjT1kn3NM6SF7Jocy8SNU+CyI88AJ6a0OG3nEdPF5GqEH8E/H5ehgM+n
88+PYA5IIxRhJtDIABqvuw5SnOrLJLr53fgSgQu3AIRU/tH7FJOY7xaoSILcK4zs9GDu2lO71+q/
GCTYfkmg2f4fH2AOUzQmIVzwchVMbmtrrUO/xXzbu2i6B9bd8hcCHHSzr+0Dc7KyJNWUXIAD/Gaj
ax2tg5wejc39CejdwCL29aP8uR/NuBxzyNJOymZkniEuvPjdgvIsJb9bHO1XhydwxH/+8k4Wc+2Z
2aSVMo3DxiPZayBRQ2H2znB6X/QpVWiBk8XtgW8+z1Zfkrn14jrqNKhFIF6hFwygCNAod+nX5jZF
7G9dQKNzzKTMHr2ALJfLGsaxziKM6lJvjWaCb3cu2obmL+JrX8DCSgm4B3QPNLCPJw6pHcmTd+ZD
xx2fokHjik9Z7PM/V+JUlhGtG3eiGBln2iUgxqAEh38xn7x91f331LAoo16Y8rz+HbR1UAw4Fka0
PNqH7935JFf2eKIpJMiQOVcfjRDXVsmEMauX0OWWcFpLMXaVfrENKDZdPyubroveBSavUSqSL/fV
6n0Q1vSJNmEjMzwN0ShLixloMW43b3MlKzOMt0q52pWzgBNSnsIAQ/xQ7rXJcXKoLHMDpQed8/7e
zLX/2GNfgmPcZFpWYllWOThD2tsywJkmcqJZdasoD65v4nYLYWWOcUcSkgwQMSwv3Sc7pbyvMX45
gxrGmnaRhKIb7/Rv3W8Q6KNDtxiCgVIMHGf11bQ5rNp2rkJfaHaK9j3O+vthHg9aaNzpVmELGfRG
Fs5462ZUXRllM92Y9ElUl4WJqLrI9m8pXSWoZFxg9L2EQXpeKXPrlK8tMtva5IaR5dRi+Io+cHqp
BmsAhDvpAxUlVd7/xWdUNGRnEqBIFpgfPm7rKJhSPQy5iWrFgLc6RCWhlYYezJ6uj6dc8HmEF7eU
oisYnBJ12g1ibg1SVEoamTUKbFkVNIr5S6/RRxQagC/A8ZFD4DoP3cwQHvV5PIUGeW2RCKf2TMrR
xtiM4VRT3nlTVrtSpPmS1npKIwMAhCnn/fWN2QoS61/KuBvQKU2ZzYj2CUGrCPrXYbfX1fj+upXN
U7Qyo9N37MqrZbEQC6gnm3g96gfVqwLLAfAHsbVx/uLS3nSuP9vPNr/VtBPGRoE16ZbWySWQK+kn
qoqHZJDbcNt8Jq7XRn/Nam1lMQPfUo46SPRnr/lWO/V5+JIflwOa7wFdXYLB7XteOeQzsuajj+mM
R8PFIowhtjrAiLTmgEWCgEALJK+65Y2Db4X49Qrp369WmBVm3ozxovtaOdiF8KrmT9f9g2eAyV2L
NCmXPCuQZdFhr25fNZN93cJnuBmzXUyqqgrLtFRCi7gq2SKYQhAECm98rgLloTuMvmnHu/auv+N3
FTYrhuvdY1LWJs+BHFAvoaenMLfW0fEkuOk90Svd6YtypIUFTztL4J4kEThgrD3O4k37nh54hf/t
0443IliWdVVVmH3OlTqZSFqG/tLXbt60vlgYvjRUvM2mvsdmN5jh/K+dT5s9ZxMwWCaa0E5RuFRb
ogqi86g4EHEUfd3nb/P2eTAwZ4WWEdjcWMqUxlzAazBjxlANhn36owoozS6YfF66Z97Z27yjDRUj
RhYGUcAE+/E8tMPSSjPU51GWMtGyGXZK0P4Ng+BWKo4xTXTxTQ2gVnZ8YbSypsuV1MClNbnFw/SU
XbTPaojNYij2IHkg7XyMXPHI05vdrGVcCINECQyG0LH+uMK0hK4innYhLM+e+ZLc9+f6XAQJsjrK
Q0YCQBrOxBnfeFv7eWQO53RtmXFRMZ26Sp8NNMQ6dP5Ur8zVxicQmHw1e824KYzI8Ps4fbdkssPk
zk1kdN/nfgGDUl8eJjPbl1H5ragqCDgXFhjvlcgjhXyvCbFgDyP66G1XS9KeAJjkDsniXA8zW4GM
fi6Mm2CGTGNvHuA+hIQY0PXrMzyJMZRo8Ig1Nt/5axPMdSMPplLVtOwvHtB1yu8Ud0FndHLQdUAf
HRxSAS8l3cq41xYZd9fGoqpzHf27URg9NEACscpAyyIF4tcyFznp/WZRaW2NcT05r5VFtqg1zEHE
d8PeONJaMy0rmbEbORju5JKibd4OqgnKboyd6yYmsT76e0SMoQDvkQW+Jf0X+hpGYtPWDvnSI0sZ
T9U72FjynfrGx+xsH7U/plkESJ2Haayrl7qN+tqcqsifXNGDmDyEBmklTXO6/IBB9L9gFdryVk1D
DKOZMfjumLMWLnIcAxSigcxawXz3/CO0JE7mt2UC/BqaQudfKXPCx40di65rMTIc+rVaeXm5OLrJ
qyJv7uDaBuMxi2iqcSwtaMheMApA7wSg0HsqDqEr7zUMlcSH6bXDiDEfrrB1NNammR2EIzWyMc+0
WDJ6CspD3UnBpEKGrgjmj538BvJNyHB56gUXp2Av2LVd5oJNInPO5gXxOd+bAUbsM8d4S13orAft
TRsMR8tpPMlbnmNPvQWcDiWM8izbFMpEDnR6MT7wgsRmrwYD2aD0QzMKhA/MVpRzXLT4DHhJFBAd
axel8gpT6MCGE70aamhgrrvG6Glm7hu5lp0ulgxnKfPMI5UIL4/H2muBJMXYc9Nh4LsjnmQO4WEs
AJuvepX3rqeOx+7g+ucyOwi92SGtQ4SZJWt+hHFheAIQSvMgA6zQhYAWtGXQoo+ppztT2yvgE7KT
4skayc/rNwbdls+/w4DuhQohY2BMPx6QkHSGmib0DJrqvZplu0klTp36/9iKrkgynZnFHKTBZhI5
tLTBXFGlAVExRJ5ggih8tLSSs6kbp0HHBBskdSmN1ieUWWfO0hi1Yhr0UuQ2Kar/KBw2gCjl9WRP
hDcjSD8Rs3WAloEcD1ctQBPsoqR0QGDJoyzIK+WeoNuRAt5pNzH5WfeYI7u+g1tHjorNQEVDxnC4
rjP+bUzdXJTZkgaDnzxkx/6cnmvPgMZAvZshdVFAWCJEa04LrBuyi86mm9W24ak/qLZHPnqAo/Pv
rc0dWP0mxok7oi69AnGwQJAlB/OvtmoGxfSedDzMO00qPm31yhD98qsXIHQLjSLOoiSgwg5jkD/G
LvkiBUKgHi1o/HCKEhuXxoetZsonRZSJslAnWdC1rRsP0LdHy+T657ywl19bEXPjL0neqSl40Hwl
R019Nu28wmmPwtrJBfmpbNIjYGq3VpI94z+T7HDqv/Zis4v7yW00yFMDqyAM6ASHmh2poW3UgIwm
wj2eIADGG5Nha5KIqRTow9mNqhhuZQ5fiYY5Vij+daWx7wfIWy9N0AgYie4Mr6pmO5qAOCUUahoj
6Qe4yia54Ks4QCOgTACqoCKfu9c3YqtWtd5sdgR0aKOuHyHLFyyAo+nO2LtF7wKQET6137I9Zrih
QSBD2es5/JK47RviBzfl23hPgYwOEwwGgiDoDZkkAaClMQL6DrTbGu3okdPo5Yodf0286Th/K06U
2rPycatoz5ib5lO1b/nb2j6TQERdFLdVmmdBZN1lwzkdVY63bRVYP6yQCR46kYpQBndbIB7id1oC
QNH/QQuMg+JRVmee+uHWY/iDPSYw1EJTRbqAFYkHTL3itNLHsAX9VCgtPl93oK0YtN48JjSkKfBk
hRYngQT+nnZ5WqqfpvUg1f/GjAy8EMZQZRWTYB8j0NzWbdSIBehCZeX7QKZfw9Q9aJUO8KE2vlxf
kkwvXTY4aH+MsezAlqU1rZRnuFn24aE+4PYCn9TOfA8VTBfRtm7kyF+MO6pxSkdA7rqf/5xlBHfa
+icweUHRhQCq1nkSpHtQfWROFaSibTxLD81sU46R+WjGPlBh11dO/fDawuk9sIrzmHgJ58rESaya
CvyJT2ZNbL3jPPE2j9tqd5njPkZVNkPuIQtAieTnwGTOPHmCrXrzh91jTrRu5EMH6R1ElPsJkxgS
BuO63YjCU/OK9Ne5vmlbDxBw+qkgzsIbBxhv5ggkMhRV5FBNgngvHxZ3dAB5PymoOlN1uBltBuv+
t2Imr4u4VQyAZVOioBPkjmzRq+gzVDVLLcE5F26lxKZKApkDUn/80ZfgJvw3z8bXA10CAC5II1Xk
+ezX6xco0MUwOZkY2rE09OA4x2/r68GEhWaNgaz30zgLQC2mYaqgBm69MAAJq3I09wso8Md31IX/
YqZkI7v5YI/xeqjtJW0CKHHQgS7YUREy2yB8mg6Dl2CS49+ALj6YY3awrzKZmA2Wp8x46bRQVgWC
9bpLqhulww82mAMwhbGKQWgsSUkMxY+myQjCHtBX3WgOuQFEth7l6CbmUelKw/xSmvkt6PXcrAMD
W4LBGrnG6Nds/ihl5SbLl9ewsh4jqQuKXg7iWjx1mVk48SjYdTR5NVTHQYt1BsGULQ71eSrTRyAF
/Vga7FawjuhQe5IcnwdZ/FnrRWubkuq3Fgigl2kXJ5Z9eQt2s1vp4Z2WVk9CL/mdXon+IBteoTW/
ru/OxpUFdBTKEUCGwZXZUwNqtBSUGwOy2UmxK9Leo8vrTGQOxLh2r5vaehZ/sEV/yyqiNkNplLk+
wlald++aYKWBAaDBweiARM5EoBpExRZEjBoMKdnr4RQskb5PikAvavFZKIc9GFBA+pQ8gSkndXVD
P4Ad6p9HZHqccbAgMA9aCSaAycKo4FfiR0YjCOKl7ilCKsrJgTbihqmBTQpIIKBfgSf5uBHKVBZF
OcKGRga7NL6VIHS9vtfKtgkdtBiIw8CsMDkCHr4gpxovcaN/MQ8E0/jkS3ks7qWjhhYEHmTFYQYK
UAZtrqsF0d24l4/hTXoQDhTJYp1yqkfYQxdRB9CM1/Lm/Do2qcgaUqoxjWozVHlbpw7Io/Bgnqg4
XuX3b/krLwvcSu2x5f/dj0uWuPI9IQZwLiTgZqBMZfriEB/H7S2+JY/dFwLWHu1QuSJeJK4C3YUO
71Pu/bSRT3z4BUxkLXql1EiHXwBqgUwHTzp5xyCKLzh41wE2Gtr9Pv+LO2rjQfHBLBNhu4JUbZ83
v5+rqIfh6odcy46H2qXHgsmWPpihX3y1v6YINVZdh5lYrtximN3YyqBk9djqD2K5v+7cWyXqD4GE
OaOou8RtSa96zJh/rb8vJ6Dk1dwu3dQHUPgH7XWZA/pQ/GVu3ccIDTJaazq40yy231XJLWDmdY/w
UCO1wTRyQIf8qsr+LVrM6wFtHRTQsAB6TefaFRYMOUwkkyZxwba2KICPjRtP99c3c8stVxbYN+8c
j3I9C1gQ6TRbkiHqK+lODp6z62a2nn2Uw+0/K2EB1mY21DLU2+kBBAHonXGcjqDHCAbPOnR49hnv
HHsbicwHe8xxa3RUDwCUSQKrjeqDXi14R1tkB73kBrLc822ugVJY7h/bPnlJAElJydsoZh1n2Zzv
xz7nxX6qVQPV1GDMvoTNa9k9X18m79+nf786dsOQmnoPxHjQxwLY6Z4N8nbdwFb4WH826j4rA5Xa
9iGZ6v+ED8FT8HLmlx223g2AiYNvCMVS3LzstYvrKqxLNDOR5zZ7QmzxZ2raxWT3KgYQdTzzOqDl
vIq4ZmTPx/jAa/NuHgMdqbQkq3g8sFdyEsaziMo0onN4SIq7ZnmVIk7Y4plgPLLvw0rsZR0PFMx2
CbhWlXGxx5k3hbjpEquVMAF/0uSqaiSsRJzOsVLZmVHa131iq6RiyqJp0NYupvPYFiHpxHmMDQPv
Hn84Fd6wG6Cy2qC4i+FzXrl1azkrW2xPsDGspoNONJYTFC/lHukCOlrGc7Q37lW/8M0b3eOsbisl
XltksjNk82VhlbAIqNptjRID2Nr+Tz+zyJ1RcttTiGEtYT9wVZp5phkXGZAxZuZiYsgX47aAERjH
BftbPlo3lHBD7KigCgxzG1Z0SeztvV4y4zOtMWVqOoHFILoB3QtSo3BXAkmdALXArRBsHQMZ79lL
fxnZKXN5F4tUFjno0f3ya+fqhx4XqHIT7k6AhVAYj//OG6PeSk1gTjNN2q741K2A6FMU6wUOhBFH
DigFG+25wftqlGyddBzn4dlinjiz2HZobyHJ037MhXabENlXu7sklr1w/HndTzcPhgSiRtypKgrw
TOiXyTwPiQxfISXx0vm51Lgp6/Zq/pign3IV/BOjaw1xidIgecn3s5fssoOYuuL7fKs8hCX6O8k7
OQj7snQyHoPOVjkHVfA/tpmdHAo0ytQoxMXzWnwH65NXwLqFZLmPMe5P8TS8IfGtDUV9w1CR1Yl4
EzOOaZEatGoiLA7iDUlGm3DpeTdfwBrGYDFaAYapz4Q95tRYVixTkIh6iM19X7ian3nmXroXztrB
lNz+G5VjL1yQwvB7ZFtHTzMgyG5hHvczMyTwSQtpiywNiu4Np2Aae0dKeUBFGivYWLJ+QDN+SZop
k5ssT4MMmKTCqxeQM7YBZQ8BeYeoOMCkD1wmwc1vt3q1M55qDIPYkaROg3xIQGczhKZTZSOPF4Vn
hfHJUShBUS8W6HvOmeELWY0UJRN4DOGbqfL6rcosps4tlUwjgggA3m7dYiB8sdU75b58yL3sMXe4
4Z9eK58+2epxzKwLawhDrcdzXL1vThneNNFP8VY406Fd4xsPrr/5hFovjzlnaV12k9rhqajf02nd
C7PMrnaL/RTMR967lPvwZxqoVkIExH1Yu2zmYqMxjLo0WPcOquJToHQLnvJmsQdwypR2S+yMi2Pg
flCaZK/iKGnMvpQhso5+OWbegR8aRFtHg1wIKh9NE/4EyhZHwPo5ftmVlcXegIJXRF/9VNMxxh5P
++6k3WL61K9/Cg6G6WcMwOhHDWlFaCO33uVn3mTOZ25YBcOaf9zq0lpa/QjNiGpzEfEjqEYMnQ2l
WOF41wW8VzJvg1n8fxrOkgx2VJokxoONmjVWjDp5oDWQ8y0Aa+BmMZuhYLU2JmMCQrdOBoWuLUhu
Zo/2VVK32fU/QONHgZYBD9i69RBbbyYTVjvgaeXJoD5EUieS7kdFdhbrHJUPGXTwish6sDoe0T53
X5lIpAxVgtkVFAco4kd4o3w3nTe72b7fE8xyiRHnZbFFKPLBZZhIFOu6IAi0H3A5KY0dg+zakZ3Y
UXa9aovfqVxH3oFWRDu0EL19zyMf58fjRo3NS2z1eZkYVU21BCAxjYggwM3QSeoe5xfJjQ7Jc4Ln
qORQ9ivhV5aADIv+MXLRR+DWMOhqr8RlmYldeW2gUEojZfYCjSxP2S3H6Q2NvP10oMOQ+cH4Bm4L
7nXA820mXIXm3BWpNiWBeT5jWme/7Ajkncrv2mWh/+q9tfJs9oU3tWpUV+WlNCsfyJPsaVgnRSQZ
IB1Od7Uv2hCv865nz5tv2LVV5pWH8bNMaKhrd19xyd7kbuqq7wqNF5lvvXOMcS5YhXnXablc9HqI
Ksp4mFwBF3oCCClVzBJPf1FL4TjvhT1kFXeBnIpKYmFDyQ/t0fpBY1MVYD5yBBFM5/Bxehx/YV8i
hTaXg0mjr6k9leYTf6yVcw4UJgz1CwTMdJPgNhM8oohv6hhEM4ZGwMnI+VD0X7py4i40kautC/vE
0nuaesn3yt48p08ZqMWG3fQABOK9FbR/AYrhBVmWhBoSKmFV6DONNcku94cvsmCH78p58DDuKQIf
33DZCngewgaWbjIyQaX+iDFhFUDu4ieKOcgFQCh+6Hcyp6e2Nci+DusKE1FEWUdpTce2fn1pc7t5
UuiE4PtPahETLM+lw809OCdOZVF22qBnHU2AGrf3KANFizHExJEOAIlxWfA5/skWDyM9U0O9TdMA
Cp1IPUaCK6FSXcGc0aMHDzPnluR5jMqEE4MoJbTLsZ3FCx3pAMwO7Tynu+iENyCE5BZteAuk/rQ6
Ft1gznNpYoHisotmEQSnxK7C3JZKfcc5gVs1h1VcVpk8hxglBF8KrC18nV8AuC/t1I/OlGRA8jrw
WGV3IhhgE3QoOYY5Z0JlggxkL8tenn9f+Y19gZJ4QKnux9NlZpwPluStlG76alNjiDcutQWDlDFi
RI07AdwYgfpUK44Iug5gir5MAQ0AvMIOJ2CrTHYT4kuCghfHn1SvQv41L2VeHOU5DBNgLL3tx0oH
CwuU7UHZ6cg1cMY5GCr0PfmVnABNumkeMp9bLeZ9RCbQyMms1gJtLJuZbQaqBx4wBcKbrT0B3yx5
8QFl9yH9H8+jxgSbekkUlbTYz9/BBu/147CLgoX2IXfjv+KbM1FGlERo6mwoQ8ghSWYxpas8l2Di
kHaGJ94ilDqon7pxwDkYm3fiyhrzLSFjL5caTScqKQBqc/wOYO9Z8DoP47roSE458KI0B+bmoZtP
npVh5mNaeoRmho5lioE4OwJokn3MQB27W+UELepnC0/3Bfdz6S1e4fJPyXah4o99lgpAELokzyI0
XwHE9YYnbWfuL2xXp/aWP3m1eSZXxph8dAhFodA0LLbufyjNj5HH1bh5Ilf/PnNnqLk+GXmOf39J
oG0qmvOx6rTcMcngt4vFOf8clzHpMV2FNiVsm0iuqINK53Q6dcp9qnByCt56mHtCrkc9t3J45dSc
Ne11rqxd3ltO2OT+df/neCE7IWUKy/+VUtSANp+GXeO10ELh1TB435+ud7VlDemlLJ+Q41rkXApS
kBYNZyE8C0zUF+dUXOoc7gzOUw/z9h5opK9v1XZisnIyJlQs2STLQomsi54YVNmQdQk3ppvbVgDu
z5//Ltyv7DERQhqiSFla+Fl+MhEZyG3qGg/WK/lOWYD7Ny6tOf39n54Hf+yxhEBhOy96UqOAnp7q
F/SuboSjdKve1y9W5CqPrZfd0HJ+odr0+Womz9CBAcDbye0sRlkIg1VAyHC2nPNVWY4gPZzN0phx
Dqzd5IseLoPYBaj9oDiPGMfmZoLbRb3VFjBxBDOOmFKRYC/dTyd6HED3igMh7/4F8mV9ybGQptzS
yxzIlCTA4B+QTOBaGp84e8eJISy0W2pBvDxGMKHZ5R5Eqm7lVCAKU+1vX4SAlvGif5d6rbaPyTJb
Y7EqUmXw2CjZL/niyBWXfY+mG9e8lAklSROmPUiNk6CMAtOId3pf2XL8JmVUX+M5lO7CubNr8HJz
tpN3OpgAM/VSrMUm7IZnfdmpB/0gudUhdQVkJ5iARXF0+ZW9135z5tbrthrYq4zIYgIPiOB6E5JG
9A0d7ZrYnsFmITvjw2+JLv2WNuwz10rt7Jt+TG6tPS+l5oU+iwlFrTAnirLAl0Ynu+n22nFAmbKw
tdyt9hT5mjyaPFE5ToKCkbiPd0YntFpURSjU/ZdmsXcp012FVsoA7O//FmswB/fRHt6cWpui8I1d
Rs0MPZMT8YcjJrahxI2KqFQ5YHfec7zq+qc1RSbggKtoFkmNT0t13kQPZLJv4l70K1fmMi5QB/3/
HxxTZNKWPJ3DJRER3rsMc7nim6QAKQ0NML3/Us8/rq/retw2Rfr3q/s+UTQ5Fai/kLgAh5xhdxkn
cedZYEJNOORWROhIpgn1KtL9aFOO9oV8PX5ifuvjGvJ8brKywBr0c++B+dHTUBo4C050GIPf/JcI
bhTuQQvkyl6+gPjBMuUad9L7/7adTOwBgNEAlqZHa3sKHa1Y3H5OOBnn9aQWzBYfV6u1pBRz2hNA
nu5Es2EvqrKvLf/6QnhW2DjSWnVRJbCSjJ2tQdS2gJCb7F43sjld8SdemuwANhkyKw4VWFHvoVdC
K4DZcwYqR+FeCDAJbos7Xm7IWdelHr/y96EbFKm6VFY7KdC649xglD/neCTPCBMrYrKMUishiR4h
j1IY/4+0L+uRG0e6/UUCJGp/1ZZ7Zm2uKvtFsNtj7fuuX38P0/N1qZiapLvvAINuwDOOJEVGBCNO
nHOMKwxvghqEs3vUD9zxE9dYsFhL1hZjLte4WZRlAQxG3cl40J7pAxx6Npv2xCOd4jn66+dcGMQz
B/PsFL0+7bOzjDZUepg8yqpAU8p/w2y+yLxA+Pf5oI9mHscaBTENdr4rGqvLwai+ozjnHoJxlv4r
3daPkCaxOdtKv869bWXciSKOo5zTsibl+FFswLkxRq66k5cD9sA7j/9jT2VVUQkUREEF8HmVs1hN
+agC5gcKAGMvb/stAmdhFXRcDBO2XMKpNXesQYhIAi2ECZV5Jng2qhEXulHGmyBNgC3CGO/8b0Cs
SxPM8e+6vIt8AVW3Spq/Z3W8m1XYCUWezPgaz5uhQTgTKhUy9MDYKT8pBeWaRgtQkmTNf0kenl7e
+APjUXjqpL+kX8qR0uzyivrU9bHnY2mVccDG2NeFOkv06eHvm02ykTF1T/iQkbVzuLTDuGARQ+1d
FeGhrGwglYU2HYir80u1yU6JDajdOdkFhRWfiTNt5a/DXoYKGoQNOJdhzZUtfgSL4FCD4L/I/0HK
LQNiz5M6OkML5fN60N/TEiS07XDQA/9kgpPIkuZ0F2jjLhjAPWpCnZTXGluL9cvfwxzfNK8mxRiw
+ZnZhG47N78UiKVUEkQY57HnTYmvUUwYmoIZZ1ARgWyBpZiQKkGD9CZcbA02meZpDK3uXDyaXrUR
IDIhOCBE2FOknH8gx/QRLZ3WgojpC0bGwARWn0zM0pQ2zw+vfpPFj2IcVOZnhljOGvo8YnEyNVTP
GtmR6tm9/+1XzYBdAwRuILaH6t5nz4S/eDJTUQFOzoewq1h32y6WTmr18M/NQBBRVQy4P7rLn81A
fEv2QwKKkkp8TPX90LltwVnJ2o1dmmBuLFS8Ut0Uhhhxazx2KBZ0XnlWuMNHq/3FpR3mxnZdZtRN
ieyPik7EAxiErQ7+oa2tWoMoIqBOCQrE4jcwNtzfw9VECgR7porPpGNCgKYKi8g8Nb1QpHkeX59g
0bZKrPYSuJoTnjUPmkVfhAdeWZzQ78K6Qd0AhBNSjJCGIvT4LEzOQjEqUh39xnZFh9Rpd/JWB6R0
dPxf+oGKM/ZuT1segIyDlvuK8AKUgsrSc7tma1Ft+WOYK0FmUZgBlKVP0OI19y90Ioq2Iov42H7v
XtoTH8W6Cm5b2mQObqNhWEONwOAj/UVs2Ume8BT1FSj8AUxu7KrYkjeQ9gQGK3fhM/sUs71W9A6c
Mp95dK3UguFi/SrTjTSC+RblpGV6VOMOoSH7nvnde2z4z2jovwemtm/6cBeXumMUhhPPPEXd1Z1f
mGZ2vpPaWUqJEW/kSrWa4D9C3nAO9yp2crk6ZqOrTgUpb4JiVZBaUKsCR2exyS/dmWLd8MpDa5QK
yzQXFaiByOM2ntZCztI84z2IUMt1FyFjap2xs/MXjPU75Iu01TCw2mU23pbDUf0DLrjVWg54Cw2Q
tSmSBvKJzzdMiSvZTKcJhv/KdxR/C+lvVAUHpIb/mqUXxkCQDCZNDfBzZqNLYxQKiAPS6ScKEI1c
AwIn9LUMwSzhpdhynNZagrM0x2xs4teJbExwWqHk6JAOEk+BmwFU6IDJfydyFatWU+2lPcY9a20i
gLWHxs3NgJ7+eOihTaHusZlXUmDO6taOzcIaC/0IqnrSNbmO8XzpnXo6UA5vSCDlB32jHBPPd8Vv
7SO/Mr52H5dmmQSJVHo1NwNIsZL4fSBHE9VWzsLWHD9gNOCTI0QH3RdjIZnBZZuoTXJdmHDBbNfs
lNB9wAx3b8Wv2Ytvma/g2LtIO47ltQfv0jI9UIuQk/mQWRcJ1qZs8JoOjS0i3dXNo7KcqW4JODVX
gnB1P6laLWVCUkWVuRNqH0EPcASlWaY1riJUiOq4J5w9XT0rBngFKJUOdK6Zm17HQ1JLWplsKkiG
WFXT7UgwvoHwzh1BwXx/F+nfxcZtA4kC2vYyBLXZqTkxCaNQGZV448f7cHgfsosh/7hvYjUdWdhg
sZRCBMEIf6gALjxSmHvugVBZQinknZYniCNuJcHijrWsxomlVeZggshBmUMFK+u9dhedkwzT7Qqm
+tsfYA803XlPJ/Ug0NQ+RQ/EIW/V2/1lr37Fj52VmeMZgIalFWrQSXQtcKodsQLpaxMQW6xq959b
MnUJogQgjcYcD3NejKYV/UIrQZ0dCNsIQtCpKT42cmiZMY8jYW1RS1P0zxd3rsB3VMVUpY29fDej
1VbYygOQ3vb4SAfc0eE8aDGX/nXtkC6tMrcuitq6MdseXqzTHMkwvFIsnTriQWbWzUB9AI8MQ7yh
c1YrVR1zBQ4lzh5bObMmGYKJ6uP9j7V6Lk3Mc/2fFepiFlvYNZFgGl2E7OyYnENIOHiZ20FxCGjO
eUPnDc0n8AVc70UkoVnK1+hZc2LLX8CclwGyzZkO3mqkMKKd/qyeqJRxtqFQPSEBaibyOt6ThGeS
OTehmXYYXkVKKk6zJU2dVVTu/X2VaX7AerLlqphDUgXhWDQG8qPaT3ZjSGyMV4YOiHV1q/ORMckh
Hl6hqlpVp7hBAwbWsHD7wLiIk/YMlfVtrWSOFpu7vpE2lZJ5bZPv55ns8mG2C786CKDDsqfIP6Li
40py996HqWjlsWBjmvPYKeab4IMFJq5BTqrWILI22ocZWbdZa+cmJGfN8DlzyNyzxORMeVT6QVXh
LPXA+r8LF7AFdd9miJpRMLfpgjJktpOjlLv9ZM1gshP5dam1x8Zy25k0qi+bOU0ToDCr2op35Q6k
LhiOHw+CnUKM6aiC2GDfQUiitI2zefS/xLFz/8OvvrP//gXQOGQajkXbiUOqYxMoZDHYzkiI3WCv
OPkrhF5xj+qTsONWwlZPG+IlOGFVE2x3zGmTTFVSRw1TqOp1JrrB42P8oW6jbyjdHvNtj4GU2p7e
itmZeW5qtdBJY/X/2Wa+Ogq5rax0DU66Ux8pFXW7CyEe5iWb2h3dIAVQE8qa3IIGb8nMl5abGoZ7
FNvEWbYMXT8UM6Z94hctL7y4ai9+knLu9KpD/nuh+LSfXaXQCLkyoCW5KcEzmlevdQLqzX7gVTVp
JL7xHAszTKYgFbEQB6D0hD8cXAVT9aFTHyoHnN6bwOPRDF0HzO5ZY/IC2ZxlvZWv3pdOGsqHBmJw
yFgDaEcK525AiQTKZVb5zY+sOqIhdYuQyoXo0AN672cwNSKQVhVqUF0X3WP6A6w/jnCGKF35I8Es
UQbld7fcQFB7sDNOPsizzATAJIsCM5GwASTPvWQKQcPrz9vI7xF0kSapUNCzOC6CHs17i2UiHim6
KW8qxIbRk71iX2xGyY2+aYOlgX+8PncPxTPmHX/WQEKJG1nlHbDV6Lc4YEz0i9VGVqsCNMDKSVOt
+Gf9kLhRYDeCRVCuJVYXWuEjnhI/Ocvm2WWcVJlK4lSE+MZ0UB56g8+jo4M1n46NDE5WUsJ13qPs
5i5R6mU8JsAWSyCwwL4nAjAei/KozcBYtzuSniu73WaJBzqpbebJQcQfDLt5BlKLJjI2CQVPSdaY
2zsPdZ2OggCLkOIjdjShUgH2htMMuRbxT1j5b98zjEXmBg9iIFeNBouU/pDgmQmyEeGV6r4aKOoG
f8kKH+F24woZm8x1HWRkNKJJVwksETlRwrDQVpNLtkkPVFRIr9Dd4lV1b64NjKKCrSuQLoYYGDtC
IkhKKhHQv0PRrLNMcgiHfZF9HSIkEySyMwX/7Wbn/qEl+soRwusa1sB5gBkc9gj1OvBDmNAFmmZW
gLCu4nPetOFFrlHzk1sDQsNGO7nzMJ6nNCxtRZctMo4oGpkGmi8zHnptrNYuslwUOQcPdEfEzmYl
s+S5/zabAaQ+8dlk4SQ3ynYU1COkh76HWlNbeRX77lxJr0VbG9DiA5WrlpDgoRGkES2VaXb6uZDc
0q+3il/EVkeC4xz7fwWl+pwpZFOHtacm2ptQhb98qUSw0nSvb6L3IEJNMk73hp9tG9INduXn6KKM
swmWRlVsH7H/X4pKgHiljknauBHKTRmZdt5liT3MReOafZ7atap4UjFS1qGWSqpqElJbxdiJpVp6
shprR7nXFCtSUk+M66qwGp+cJbnfzvKAaWuheZYHc5tRWsgkN6MLTlWcWX7TVYLVaoneWCg0hLvS
FI8gZkzOJhoxD0osJu4YE83rslA/5mUneNBAUywlVnHex1y3DGEanbYj3UE3kqMIsUG7mjRUC7MI
XAt5l5+HBAJSlkC6xBmD9hSRdjckUev1hm5amjJBJzSdNdfU02IrJERAY5E8CySXHKUSJ0tPJnUT
Y8LAE1N9EyoTsINJVu0HqQWvexDiGd/lg3pU1Q7/L8WOR6iqSrnogJm1exjK3K2UYDjlepSdUh/a
SvOcnJJRfBJGVBdN8M8N02RrfgcBEy27lOLg+rU/45tjeKIU5D1E2EAWnqKL5wu9XY7+TpgAcugz
Wwok0eqJmnyJO/0nuI1Cq+hlu8ja+rmcGyqa0MmO30njUZFQtlUr6RQksehMRRHvtGEaT0M8yRC1
nGdh08RB/j75WtJZUdPIZ0HX9+GsbJKs2eiiGdnNPEFMvoOyaF8f9HH8Ihbzpg/rc9xPrtmp3Rb0
K18EEj5P2Ic6TJx+BHlCi/RiisSLX0CjpS9muxVSFCDjAT7S8JEh+7WxCf1uD6rvbTKOmZ0rozNp
FTRs6k1Zxvs0KJwi7J8zVAG9sKgFzzCyFED3sLDLtNlMlYSN0aTI6fK+dJpGEjfx6EtO3XS2ps2V
XcftV9EfWqcRNSDY8L/RWoz2mcO5lvtncJNA2nPqQFnb96c88J24z7ZBKFrtLIeOKKQPBCwdUdJf
VC09IKy5FVT47HEKwk2cKEdp0p00JE8EhK1DIbxB+/Y1aOL3QJIhwJFG2j6W9LG3O92YXDKmgRMV
xVHwgye/9y8gAHL1ItnCL+yregYXY9oku0YV92Zgnhs5eA79IrV9kl2KYPBaP5jetCEX/1METf9I
YnKYIqGw69LfgmZoG87SbAmjEDuNP2UumjS4wmGOkCvLqSdVpclJcW5CPbhbwfaLZo+E2Aul+c+p
ct8SUJc2OM2tFlkxCCTbb/f98k3lhzHAPDqmcCKV38uiV/nBo5b+1KVgL/VvvlFv7xu6iXSMIeaZ
UXR905WjInri/M3wUVMy90rEkxe4nbT+bIWtx1fxKEnDrM9XYRgFs/z+Lj3QgQC+hi3n07BRdEC/
KBwTMPsJbQqu5CaurBSXknMA1rcNZSsw1ZmqyJL6laGCBgq4qL2639cgCPbV7RRw5Z1vXvvYNlWB
TKeCfhAay8wxQzDPDXmGFU0wZwvlV8ds5wu+1+yoSQVVLbIL9ebc1TlxR9345yw0tKaP/FIWURYH
jyxjvyNprQS5KCINgi1rFh9obzfZNPDFAd7cdOSK99a/7W0zRpmjT4K0a80SRuNd+FACZfOSnaUJ
i936J0q3KW/HI+1A4AmVbPST2T7JBkK05QduDIlkjEvzJ7NWUrNPG8HckgZIDLGb8JtQnfAmfXKU
dLR66WucAh3kt1ZTxS7pFd5L5sYLfN4K9tqEQa/1ZgWz3QQVDafeKcA++076Nm+Q4SAvhKLbdUSB
y/rBs8yk+RE0OQQpvVp2I/klqX4Cdu1R/F+cOWZtBf0GggrIv+kcLo9Z5ba7z6ybSfmVPI0jpKS4
Xe8V9BJrJ0C4uNRQVMaA7FgD7ZB77Va5UA4btzr6/iUbD1DgBgjrnyMSmd/CPAVIr+WA/eK3AHv+
StWs8LUxgfyHymt0Xz89nak1+BQZzIpUO4rZ9yLVe60pZ3zxfb6Tj/NBOlOqEekEwDQn9V/9xDoC
PZj6IRHJ0kOPhoHOVz6JXiSpXiYf5PE5kdsDUf5phLku6W87LM5Yyyck2QrsdFlszVH+IBAoyoAI
7H4gu+3YM3aYrYPQkRJOAuyAFWeEnxB8i/qqFoPVoDvOyz9ACdzEGpjEt5Kg5obqIGTTP6cBMXQ9
RWiIi54PVZ7GfMo0Ht3YTZxhLNCPuGhfRHnZaHWD00e0DI/tzu7maqdPm/t7dwu1Y8wwjj6Zi1ov
ADD2ptCOvtfQ2Mh3ePXG9k81t4Wt+hfKvHSWL4CobvoL8Bry7AcOZBW+AlpTnwlqG/8YyMr8JCYM
+EaVx+OEvdWynz7wj0WlWJPPq+7ShbH3bfkFGccuZ1FVAeaK0SRx3hgpCPDRoN31RuqA/m+rNYQn
KXJbP/+8LpZsOTMiIWgxx4MCSldb5l+/5W8EWy3t+TzaQC15wb9AOjNWmcuRVWE91fSkju+aDsJB
KgKNB0TmzK+IINzG/S3LIWOP8eDFMGaBSPdV2ZgX06odrcaVzNGtAGB4Iw9QcsQ/9pTTl09Gw7XO
+Oy5jQujEq7WYdQJHsnXOnXyN3TCG0z3bfRNOVuxKzht4fmiGx65fADXLvDtwdI0gv8AxXlDwNMa
TVPjTzw0airDrl6vlW4MgmrWNNjaC3mZ/qIMD5Qwt4PqA1TD9in4VusNF+VOV3vvp1AvtvAhEAcQ
pUigXiqxlI22z1x6jcen7l0ErB40ZRyHf4V+3zPIuMVMbYISjhjZ0jMtwEbWtU/llQf/Z+WQ9/g7
FYLEKB6fxHbdXX7sOuMuiSQAn4xoByRkvks7O3753WAw7XmCGnj4hIRlw5s8vMU2XQ/7h1XGexZl
2UgKTRGg3fMrOMzQm4x2BQjS/iQ5+h8O5MMa4xhHTVRDoYe13gsie9r3TvmQ7DEbh4ZrCky6uU/d
dMPl76E39t5HZTxlmSRmjQo3nryOAsFwMIIZTudBQdi3oInGfwZwTi2b+7ZhUtYD3dT5kh7BOYHM
Dz4E/6KpXhts4gdKG+mDzycKNk3oAOFboJtRPEQPxcMf6Muvh/q/d51NzJoy6ZJpxM/RQafVfUfH
1zWc0c5e0u/gyPwD6ovVowxSX4C9gBUCa/HnWyuHaDeDOxjpjCAcswZcyWrg9njq3A/9t6zr9PAu
7DCeulWlwpjBmuyJG2NDNICmMc8N8huQzmBmd7R/E2uoX5vQkmJ+pX0tC5VQTDGBssQTl1U36Ope
RpSFecyS4w03I8GxtMKG3orhUFrO6kHp7Si1++QPWDnX9ljD0xaRiArysij7vJDQh5R8XNxq2Mml
ZhniaKnhjrPF9FMxVwd8u6gVQIEbgO1rCX7hgKN8GqeuHwm8EsZXv+celQ6Hj3ppNx3P965cm0+2
6J8vbBlRPzR5dbUl2irVbR7BuQlmoVe05iGywHurraXdnwwy0aUkJJvRHcAlcEZHBq0IJKOAtqTa
6Lnm9U/88H7LEAmUHqIW+iSAgKsmW5bQSFYFRJ4I/K3kiSfZqyNHGW2A/mXfGr6MIMKiJC3JAxoN
+jltLP9gADrCBUrdEiEwP4RxxSoe57nU44comxRyFr+5YaoHPhjgtoDGWGK8bxTMtVnGsEQBrdKV
dCHZhdt8z691rIXv5faynlfWokmtfdiiSGQTUN3Ri7bZnirGKaADBvf8xvD4n3UtjH6yy3i8Hr2W
MRFhN941Z0jlxp6JWTLDEo8N6D9drudbcemf7DGez6iVTmkC2KNABBVDjQc4WIuy7Kfb7qU//cHW
rjicTyaZ29lkvajEDUxSblPpRSDWlFjUag0NlOE5rO3qkm94JTXeOWUJ1dSaQP2sgtng7G+qvb/r
PP8d7wy+N6DnkHV1oPyFm4NUHRJL5pwqbWYWc6zSczo66OhYPvRwM2veZd9KxEyo1oML/Au60886
RF4PaCbe97Vr33Rhny02pCj1ZhjewzdFeayIa08UZA4MjF7qO0tkp5hjEQNNhg8TqnbJyUOvjYBU
RJHbdMEW4oOWgp74/UWt3ozlqpiTmk/COFN9TE/cUyLc5Bsdr6G3MN6b3Mxr1dcsrTGHNBmK0ZQB
BPLyY71L9qFHyXbDbbofLO7JpH/Xvc1koocKRsEC2K7ffo3O+5qiNW4hcWzL9nhSsMp/E4xlit41
NZlQ+e/PARLQwFgMc516twGczd1mPpCdDOXZcqN+vf/dVg/jwhTzGqnjqeuiWoOmRfI06+oPcyI8
pOfaa8BcLod5e4zqIGdBf10OmuYY0h7LfVk6AtryV2gTRClBCDI88h49ayWjT4aZ2BeZ0n/3kcJa
aREjGq38Oazc6kuI2cwKmnKUdVZqbNOlU5qpW38Jnn17sKGyVrkCOJu/GMKhe+P59ZWMkkpl0XlG
ZUVZTwPNgBFKpexNHZQpkFpaRfJmZKroVMPD/Q+8elWWtpiLGQQgOBSSQvbaylH24onORM09OHaN
beJxH/JreeTSGnMxoVivpaOCldHi8HD+v+LwcOEXh1fTOiBRRDoXscIvqICZRImiWvbIBio0LgX5
CJAgQFoF9tSt9jTztnLtsiwNMucp0SU/zAsYFIB1H84vszVaxpEWv7E+bothfX0AMEFRTVwZxR+n
qSqUEeYorXlsgKIos80vM9xOPIE4LN90pcs5LGu+Tl+YZA6LnueNotQwqYeWtpmd+uvvKlxGwBpB
W2nc3Jz+jax3XVpkD8wMjR3DgEUKnWqha+Cm6on6BZrHhcozr6WwFhoNAuHf6wW8eU+hWVXkkMPF
CqUnWNZAPRVDVzG/pOVT0OiWkvRv9zd17dTgeOLtpkHdB4nHZ2+eA9oh6nEBoGHT25mROUnHOZhr
KdvSAvPVoN1WVYGejZ6qalY//RxTzfIzTk6x5rMgWAwUlqpitosdIZbkKFW7GmoU+QRUkCE44IxS
DM8YJ174u2kp4yGBmXL64NYJZuqZeNGZsVamgEt4gVx0myCKX8w4iNx4AFiGnPvO3CmSMRwSUYJW
y+Dd/1r0L2fP49I4c8crwBqaTKlRbR9LtxSVXZ4+KRpcJsqxYeNb962txsalOSYZxduskEatQR0S
qHGajKJjXNgkx+vwt+RF+x89t1tO1F8NCguzGv0Eiyc4SkVtWZey/N9srSUALEqPNAKmgytzjudt
bk+hFUCgyEAbQH6a5chrSQ9+UlGePZA/XKUoIX4BhGK850X8mzPKGGJSNaKHQq7pwLx0+uDMZvca
dGAM8OdDWSUcmqWbc8KYYnK0pJLHUqsovEb9SYqnJvmSNoHVmEA78DgtbnNrxhZd9uJroQnaom+I
CxHKNq1TF7ZgA01E+SrHDV6dnChw47AYc8z9AzwxLdWYzF4vBNuseFP1f86IyZhgblkSdH0oE6yI
en4qnSG9SL+T6szwhE3l/Ytm3dUkWtY4iJSrg3HDpAdRnD7CfwkgtGlBvSV0yiEnb/cv9PrefVhh
XHHeagHksXtAe5oRAtGKfA5TKeN5jZsgxqyFCZpJ4mNuUBhEBE1KQTRsgHv4Wj5TVsj0l4bBHrL1
dQhQdsiC7q/vJtRQywqKkaasUKU6xl8lCiRsIpSCPag5OxLpWisAMlXrR5W3Ro4ldkY0A0uQ2Cbo
k0jPw6/yJYc6l7Frtz3qLQB7+u9UDYg3irF+0z6WJzOHZFQwwBPRir56iV90b8bQElq6BUAkoMzi
KlqtHpaFNeawVPM8gsIH1tI2dKam2U4oK//z77WEZzEXLY0wBZcDPuWJDYTO0kR46PHVwIwv/+e+
obW1qJh/RmsH2YEp0s+58FEDRp/0pKFQjch3teFJbAgnL1hz7ksLjBdMosqX5xIi9Un7GhVgG6r2
mXhSuPJpt3k3zjimAAF1B7JNQ8D6vBSzngNZUGLg6Y90fqAR0UgRbPmk4Rj80fzAWixZGqR7u9i7
OFG7Sq1gsE8wjl/G42mKoi+4gBuxjT2A2zb3v9Wa+1B1kDniYUEIimCf7SVhEpdaAXtJE7lDPGPg
SHqapPqrUEelpfrmoZSAML9v9H9s699WWfp5FFF6MTZgVcWeQj7X+A5wu5MAMuKhTL7nDyvcZjnX
D/lhkbnNqai2SgeIGB5QYmXTGcCaoF0k2eNZ2E0hh9WPu0DmOjfFVEwgL8e2TjYEBbxWAroHkBg7
l8D31F34kXrFRyroe5kIlbSWySZW2uxDIUUGBFfA2EOg7EnWOEbPS9/oNn1KiQn6GAsrzPHsQY8U
5QomeLq9sVGPFYa7jSN0Ck5/8Oale3TPFuNGoOVr+ILWUVBG+mB8p8Lz+gnaFo9k+wfWVi7ep5Ux
LiXLjboYJ0QzgPrd0ctS6B5RDRaUg/am7hwNE7yg9R90Tm9n/pg9pb9sceXrQRHzusOXky7B9/AB
rKT2FNjK9/oFw4ZeZMubIXTC2Yp8kLkkjr6Dw/vndUbmRzDBgahzUkUSfgTZkF9U1AMj0DWKtkA+
eCI3aaFe5d6nZbwOuAr6LkV/2hMObWoDTuJ/kzwM0DzkF6il/fA9VQcEwpLQT/HIoTtwSw3Ub//P
H6CK7PConAtZi5mA2dMeNXzt6kx5waXH/BUyuyht8CoNa+7n43TBHuN+RozShBjEmb0K5FdH80Ar
b031h5W3dVcAXh4DZGzyzdCbKYdzZITY3ahJ7QCsEiBia1IuSn79fn6YYXwcmA21WplwP9VL8kSP
DEULgXGIYnz/oHu5EvOxhR/mmFCchkYNqR2Yi4/CZQIviAEhkf86VaQzlS396qDwAXJ3rlYrb0MZ
r+eHiTgrFTJ5PflWBscpPuopz7OuJE2flsd4OyX1/THv8NHIo3BpH6RtcFJdzaKgq36TeXzkOm8/
GYc3I6uOIsBzvIEkJ7XLL8QQj1MibvJU2t+P9+u+lWYZ0lWAnbnulToUlS8BJqwX+VkWxn1ezQ8Q
KtkmovaMKLm7b259K/82xz4XhC4Zi0JH/mmgnG+QAUQH8va+idtizdVffthgLrQWdbHfYhIRwcnA
IGBlF/tmtOTGBtcR+s4ksTE8V8hWyQXI8VbHXLuqlPJg6mFZFp8niAYV5Pv9ta0754+lMRdtlHVB
UXoB4MtEwYkH+8gYW7pxiOYfnfijmw6lwJvlXz+LHyaZC1aOGJDsAnyxpBePQ0uORMkOeJ2c0n7g
9qDWff+HMeam5XqYDX2AkZvGlTFjj+ly8NRg1NuH56q/CLLFZS+jJbTbaPNhkblqcjPkBgb78bhD
0UuG0tIIuImCdihPcvWW/YEeSxluEmrgiGos80Qyp348dzgcg22mdvZaH6XoOnviO+BY/BWhf+ii
sMeVM7hFYTCGmfyhG6RySOnsjX+qiWNehsnKX+jQS+iQXVZYxmX8NXUb2cXMA4/1b/VGLBbNuJco
FGI/kQzYrhO3jmbPB/ru/p24bwK4wc85miImkZwS6p1J7lRmj/nfiOMkV15ii08nsSmCQIauhDYK
wmkiOLkWYgpzsJT8u2Jmjp+27pxG9v/fohhPIqi12owyDksaKpYZqNY8P963sFZE+bQoxpcQ32/U
YoaJcEelEHLUKzO7+cuEjLS54wov8L4S40akVjSaysAAGhXXEU+pByavM5WlRM3GEn/4dvB2f308
g4wrETQBGN7cFD1T+uGPD1PAw1KsRs6/j7bE6hWIY65KQopDkfexO4LEeQhKNI5QJAUGXEp58wWr
ic7CHPMUqQYZiCYB6wkb9dxr9S+jVb+GJUZT7+/bVWD1xiMuDDHuApTYcd1kJt6RzXDsFeFU+kex
x3AqhO+k7HsKcGw5tbYePwny9xCTBukjKV+VsAAJU2mVKVSTgsktKrTrpHarEnjwhLxiXtwxyotJ
Lp3vv6nK9DYH4jlBtyEBH2hXZBiEq7fjUFoyl/957cn/6agzXoi0sVG36G3gLFhtAclQygYfOukP
Kr/c0josDz25Gqg/NpFFDxmDj7yqQCCrY+E0hWYG+ZZsssbSBwG1LoZ2kc+vo5ztZjJOzv0vyDn5
1wfP4tEagrAyH3IaaOTAjoFz9qeZ455u5yI+xRTp6lwWNuDFMZKQYn3xsXOjLWhU0f7ybTJuyNdh
sH6LsWIiQN9VYO4b7HbkuGTeN73++eIXQEhNkWI60Rqch+/J9dVWurgdAV7i0R88cjjX/UousrCX
AfY2BojrXhYqdgdcs08qK5zBa5e6vKFJ3hdkfNc8VijTGoiaEUihhulZAKvF/TOymtUtzieT9vhq
aRRpCOdVdqCzzi+S+JRNz1Kdc87i+ut6YYhxWwOpxKIGr+ES13J9XafAtfAai7fjnsyxZHzXlASi
NMlYFqUUowC3AYi6twgMAnZiZzvDwyv4Aek5Uh0wtz7pDxFARQ+8EgbHVV8vz+KoBH3dDdqIy6Gq
xxZjbnXvNgO3LMQ5JFeOuYUVpcvGgRj0mtsGOHskHwjtbFM5XQQ1XUxSRE7zg7ey/5HEKhoI5TXZ
uJlTTMUK6tKFKuNt1e7mn5TOpjnLW6nADEcL8n6gXtJxx0cRrW/ph132vDZtm/V0mrWWH6bxXFeH
mDzfvxLrJkCIS0QZmFN2ziqecgX048gjzR6D/hkq0fDak7K5b2X9q31YoX+++GqxJlSIq2ipKjqm
I6i4gvnvPOOHCcZ7AFUTKKC7pQdD2QvvFEP/l2K1rwI4kv8AbL3uGD/MMZ+m0kGYn4+a7A1A6Xm/
p6S0l4yikXVbjre0UBm6SGPD2DG393fzf7iXD+OMexF6MhApQxOcQHp8vyjepds/oJ6mKfFNaqQo
QHqBxk++HTExU7UC7JPOVEMPmE4N7Xyvc+jrFIV9hxcG1lf3YY+d8ARDY5u1EKX8V6VJZTUmLKwx
dZORNGHSGcrsFQI0vsyUuKHeukmU7fR2a87xVqhjZ4K71DtPTaMtqF2esw4vIN9rRbdTE0smpwQk
zkbrVZruzni21ABAjES1pfpsjsMxwd8Qlj9y/22uOytTPGX6KiZgk5NeSu1X0YBwN5Ot1oztSASv
Hkip0+CLMGdu2meUhchSqm2ianZaiZxAtXr7F4tnHlyKXhi/h2kzWCoi3faTYz585RxX3hYzb65Q
CJpkoLOc9XteOzIIP+cd2APt+A0Ma+mEiSGbOOUmkWzydN/06i1drI/xO/U0xGpaocMctNpGaYxN
WqKa3rbWkJbuFHJlI+lhuXNVdMYJ+UHUBVmDo7vAs0q9g/ffH1zM1W1VwTgmmaJmgF7ks1NtFCKG
8AL4y0ltEaGy6k6xJeXFH37d38X1WsrCErONUDpHo17EHZk2FHgpvaTv9J+KKyEAktZOdjKdMeOn
NuvP9YVlZkPVrul8UKcgqfgvBK36TwLUA8UW5SeeXCpvQ+mfL6KUkhLFV1v0RCA0Bcmn594YHRM6
n9BR3d3f0dXSChCXpmkQgCPZwTmgY4J2NFC/NwNwmYmJ1QuvvbzNY9TXk4vYcD4g/T43x3Jhjk0Q
KaCp1WDOH2arkkC1HXAWxLNAX4aLrStBqduqMrXQ1o4pf8uGmpO7rwH1MOP4956xUuLRVIe5TBeh
kdHuhjdDeY6r9y7wEkFCbfFNLApnyv7NunQCDiEdyR/Ax5/XFbdp15QlUuupDdy5l3aR0nn3z8J6
u3Vhg7ldbS4bVZogy9MDsCZYNXqqT6Nv6WDqqU7qk/SE0bxz2VhKB45IzHH2ryJY6HnAutVQsPgV
zE2LMl/8f6Rd15LcOrL8IkbQguQrbbvxVnphyNJ7z6+/idFeDQfNbUjaOG86EVMNsFAoVGVlGr2G
l6USRm6OUNlOwJc2PHbRzTO2MsOcsUpXurCgG6qBsa3sCqfBPSkaoMdQuSitTadc2WLSpAx1o0aj
VFaDh9D1LAEdEDnEIQ9UTrb6zM/XeYtjzpkOondDjnDR9cvThEp35krQXuAl07wvxZw1LRv0uhGx
hQbEZK26Hl1SLZo1oeZw2TM5+8e+tWpUSocsQt8lLp+JEDmVwiu7bVdU3j/R29lYxQ1N78M2o404
80EwrQ5u8Em7+QUj7XbQ/pUfSOgMEboTiiuC/tIyHy+vcfuGWf0CJgVKZgL2TjpALSJvgzi94Bon
4YlYAnqcmc8F8W0m0ytzTEDJRlmbzBjHTPaDu+K2hVo2BrVfQRF4inbJASD/y+vjOIvMBBcN+oMt
uEBpp3iwoiD0ZiI5ycgpq/OsMMFDz9IqMWm9Q9J3naDbVfTaY5z4f1sKEzpQS50U2UDTqgQBdWpk
BwkyjSbhYKd5S2GCBgBudTtQxiDUnq/LevCVUbfn/PXyWrbbtTqwiOCP2pifSbtkGeOgB+Bkpz+A
0vpV24WHwap2xoPug9AUiCIe5mN7Ze8mGU8HZCCDqgBeyOJ8k5DFDtubMOc1TrdrJauFMQ5umEI4
4JVPm5ndKXlN3cSwgu/mFzCwfjPxFu9+lKLVCFbOEfvYXJ0B+l+TmBt6mktCAilNcLCGIDzKQeY0
U3DfyzxUBN2ks1RqZYYJ8TU00ocag7ve/DZKWn+mFBrladw3fuzxEtLt4LSyxoR6oRXLJIlRElX9
eLfUb1NW5SvlbS5roIJQYuO45fbyiCyBrpAOd9FdXsXjOFcFTQX+C1em4QPM7yv36mN6mtzCHXfg
cr1sbvOCAXPE/1tjTnQYZqB6pc04SDV6QPZboMznmNh2i3cTzHHucYNlAwVNZ/UnqT2+0RyXnNoT
/ebnPvFug/EJQYrmojOQZ6DrkYeBFRTmVYMORD3/mNryGM5fL28b/c2X7DFekY+aWgy4tpBmdP4k
otibnlC8ATdTvqublLOD26Hq/SuZTKtZCkk/TRq9o1NQ+PV30I54MWdH+NH9nNzqfvkBx0+skYfJ
4ziHyRRmilAjObADSEjn5kldlBuIAPxTzPj94UwmIupjpHVdCW/Xi0+5AlxJ8lIVvHX8l0P8boWJ
iPAICF1TlhRKhl7VDu0CTznEPihbVYApNc4hpp//gnuYzJWvqsq8jBpKuno8unp2EMerxLjWdQw2
mW4i/1Cl+8v+uGnQxMg7BldwoZ0lcUmTRANtOtPyuHJE+xMDVNmh3V02s10YNDGnr2hggcDs5cfg
1AdpPMxB9NZV+YBZ/JPqytvT7mwb362xbg8BJ63XqP8FP7L94mTfIBcMzjdMm76xjv3DSC1t46wM
Mg4vhtGcpiDM9kLUww6x+Yp+rbfc5/uiou09qNJxJ1w3I8nKJHMA0jyvSiHCGsugd8Hsbk3T7aTV
bpZ+NaIT5/NRP7+0ocw5iIZBFiLaoQ1/ZnvRnT/T8d3WwTQcpUHl4wm33dIEw41GiK6yo5qDNAa1
WSL0i4fALzzAaanWNbfpvb2H72bY6C+EGRnoHkI+V7PzGU2pGke8kXaiVBwNvKI5+8hbF3MMIKCs
Z0KM41ZL3XxT6Llh50Jf29oIGuOM8rRrSkLcaNLvgTB4Vswks/S8RFcc6ktWOCaqHYpluK+B/7UT
AXLYURQeSqH2y6nmvvC2v/rv7WGnOQvoci6znEoeJASdXK9whkblZyEEdrfIVh2ar0Otom0iazvD
6L9nw7DTIjz75JoTpTarmOhygW8aZQzNYIXn+r5uxZYiwhKkT8+ivTipZsUNqBeo2vDs6TVwAycE
5T+gedq6zNa2mUxHaPvRqGLY7nrpJEvR5wGSbfZlx+DZYFKdTC9JXi94ySI38EGKtmt0zhHetoAu
oaRJNFYxJxhAT1ObGnietjwokKjopuqf1vBugbm7YoT+pac3cja9BN03pUidy5u0mc3IqJf//xqY
DLfMGsxpQTDz7TZOOrv5FN91x86KHzHcuQ9f68KKb7hX19YpWFtlvn+QzUYVjmhEdB6FnWXoWQen
GDQtb7KOTv7CWSX9e2ysXdtjfEGtBmkI6JWs3Oiv0765qR4Spzsu9xQLrNVW8TkC9RWPOoTnH0wo
LIBkhXoQPHDSA2tJX4P4y+V18Qywoa+Ng0JNqQOiANyIGYKJpHz/X2ygLfUxyyjaccC8ArL5UAO/
XKZ5k5BxztFmbvH+ec7ICctqRiIAeC6a1VTDK3dzSrpGOYlkZ1L/hGrtskPIInPTT2B5kGuoXHgQ
xXkGT4IT945a2KDFT56VCLS5VNq8hvhgsRO8/21DmahRDEpVSZSJ0QA/V5U2lgouxMsmtq7E9X5S
v1k9WyXNyH6RXWIGxE8j4F7QhgijQ1nL3tTr6JwGFlb/PwUrmR0rLZoIqD4Dezq3nyMi23XW+5fX
tVkfXS+MiRvJlGdDESBazchhcjc+EHt+Bnn717DyimMcYwQMolGTnamWjC7I7d8LiCMpXf8AJpCg
ydhiThcXF8UW1cTKbk1veIihdV07iKFemFiQ8FB3XKDP5Ygpi0wsCZDsj1GPZD8GwMajuoEqJJ0c
SvW2uGMDVW8ejmqrVLBeKhNcMpS4oQWEz6lLoPcFZ14XejluOc4n5ZhhQZJBUtdDSp/Twm5AM7z1
I0cCEeyn7pBlluyV3rhD16U2nct2eWaZ10UuKkWBAXmsbnowtNtE+cRNDzZrf6sdfHsJr47hGEfN
AC0qWj2CgltrgYwlzRwMKLstlGJ1UDc/mBDz8SufO2dw+WaQ2UadasaLGSR4ZA8e8atHyi+r36s3
gEbuMuDeQqd0L+/ndgwH8T+eFgaSSZazIWvHpi+CCWWRnXpIj2AOs+ZbyrfUWGTHn9iTaYQ+u9Ih
aqCYmADH+5c5iaUWZLkelRDgLcoBohKTkwSTetDb/laetMQ2hxZEvqWvh8GXqANUcxLmIwTBgNtv
smMSQvssVPOf4Rz+rJsSwOOsdqZRB4J7anytBgIjzHtOhNzeJFUlkFoBW47M0v6qeZX1S4HPIt1Q
PWs4+42OcmnxRnkPSSqOk9OgcLZHK3PMLacpZQ0AH5w8QSXRQRLoLK1qiaUGWRNUWqa+wuxVh67Z
ZV/YvH5WZpkbLqyVuJ0JYlWf/xAiXxcCF/x/p0r0S/IzqzNbqLjuR8/rpaUyV57Wq4GcFpiPxbxq
s6ec5Np1NVt4yjsFd8SL+tYlYzS4rA52k09VHXSx5AmaUDhimXslngIuZkYOBpiXQHcQcWqqm/mK
agBviQxMBaXHR4uaEUZZmKFZARj7KWx0JzBDD4A71coEIfw3N/1tjY3JgGNMTVwjRZHvZujT0iFO
3Z1vkCJ5iRs6KqfHtFkSlN9X91bpWu3n0mUmdLmQY1YiZLiMGFTgIsYORtCJKHgHVzOUTU2xd8Jk
8FEVmsHqrDlxzL+MNsPm6ocwB8YMB2BUqlACFfqe3vCLE+uWZEWgjk3KW9P/E+qDzU+LB6RpSrp6
zhqtKUWjTrTDNlR3Qw2Bxh9GB0HghJcUbt54KztMBhFBhaKXdVy0U/REjMKRMN6Glvzlo79ZlJQ1
CKTDEvT5WD5MNaurSTNw9inv3lpxhn8FbL9dNQCGANeVqHQWcyjSxJj6CdkgSPfu52fQ3+Ygow39
eB8/FtfdXefj9cpLizZdZGWUCTThIPeNAPiep8QKXqy5CVJs8OxwQuhm5F5ZYSLMJHVDINLiDFmi
zwJUKRPBT5/yQEksVRAfE5XwcKbb7vG+mUxqDZmDaazBKedlmJKylOhYNlB0MIZ7joNsxs7Vyth7
W190U6Q9PFD69na866+CPaQcoJQC7UtUAFCTPOqJT17+AEpLHeIsbq9sM0fAEMq6Fwo4jLCjObSy
K32pcqnVdp8dgsDm0anxFsuE7TLMygCCklAdCEHBl3fTUydiAqjvMHmMotzsQMMz47gO50OyMJUg
a8VKIagZ4Yp/AIHyoRuNgz7yZsbPhXTpU+h9M9k2x5KP0TJnOAij3bsmhljjgw7R0f2CsnKG9igp
3YlLr8ZbHBOgx0INwLKJL4h5xZ/6a3zsn8onMKz51Zc4dujQD0AqO47L0j96wW3eBk5W11OsmOYA
ERLJq0XKKBxYQpFYcYJJrrSwe8iXpdGxxjOpddphcqru+bL9zQuCYD4WGqEbpJTZEulaRQfXoN3c
W0tF7CCRWmusqx2Bdu1lY5sbvDLGbDCArfpcgAUTKWPrKJAUiszrRSXOZSvb18TKDBO6UwhNC4YE
gqEzYTJuI2l7RQAEmyL40Iy3Ovjq6xV5pmX5iBU10Chd5sjSh9jJxa+XV7RpxZChBWqC4RYwoo93
EcgUpyzRUpx0gBS1p1zwupR3KWzvmqHhP1OibJuMkbCbE0L6hI4efLxc/4BvZzOhfrfFNio6kPbP
Uo4F/b2t7bfcyhbzGA9TQrpMgTcU36jGu/RoRF4PZQI6vEVSP3GoeIcM6VVMag4QmXL/pD+2HdBW
v4JxfbGIBjUg+BXCzvDT3bLTXcjDgNuT9kDobcSJK9su8/trEuYMDL1h6EZLd1h/KEV3SF7HwLvs
ldsPTlPW0Y0mtNfD2MjCRIuNBTxXv/jRVvrqih1BbJ2Lqnp7G5wFy5VFJj/Kh07WW4kya3UCqLIX
P+gWe57N1KlJpFhRHIOqu9dBfFNrTtKKFmfFm7u6sk///+q4o5pUmhkV0qQyDA0Ug/3wQImpykeQ
UzkNZuLEF4WnE7D9gllZZbKnpVM7IiRo60WnYp8e48O69sGlud88mytrTA5VQUa4CyGC6+U9jglx
61h1tOUkD58S6W7qektLdrGS+8Y9Z3Opu1z6uEwCleSjhOwQLvvLnSQZdaXAUa4WQLFF+Q8kEbkO
zIS8Wsgqddl04DeLfAemf5BdIoQmQJpsQjrzjByxCcxU1FS87fXB78wfDWbKwmwAR3NnERrdi13S
8djotm74tU3Ge+pY6PqY0u3RN+ewF1Qkpv43EEPrO8opRsfKssHlYX03rUoESRxEp1XCFqOWIdD/
83xq5te6VAp7iqY75HWniIvR2jqVKvIyFUyNeBiyNIZLPoNcKYgkb1bEV8OM7psEuUzaRx3n/G89
z1aGWOZCQ4ZKQx6iLFgGbtg9yQJPqnnzqK8tMJeVjLkpfUxhgQaYDiITkEQKdvQEqAHohHjClZuX
PtAa4NYmVBeYxW1I8RyUtYmA9vc0/Zuj0xrSF4iPUplm1iXwr1FSTAkBlkJTrUrLnlQ9AnaiDZdr
LddeQAI0HLRF+6Jr2U2i6c/yGB7kJn0ocu0gpNNuwlGzyrm+77vWG6FmcFsW9TdBJKYlV4nXpkNm
90Ekc776ZpgAB6iKSjDAthDS/hj1xQGgPADL8FFovTsHbVDpy/vO1QX3zxAMm9nCyiJbIysDsUfj
vCNQJQyv2y8EVDrdUXfj/fBzPGVu6Am8LulW1F9bZBzPUPPeSPQKGlV0zHWlDvEnU/Tc9ckfdzTH
FH0/lJ2EUQSwnZ9QBHNySIpiiv1EOQfRQfgH9OF6eUyqgtluoYA9pF/KjxIUIFHnFcrL5Qts6z2+
tsEkJ0vUTwlqrOA1rVHYnGa7MKHhCUJOZYHKr8RZ0ebRXZtjchEjHOUuQ+D1FLJvTnTK03DyHvIw
854/HLgVYnVCIGEmA0KPAa2PHwz/hhA7jeBpjEYnTak4cu4v0mBf3sKtALs2w6QA49jpKeaDcdJU
1L6B6x39CPQOnAN9dgsjYQXcmuogQwNdYtudkhp0bWyOiU9BolR3WQGGkt/jPFsMY4YJG6YYRcgw
YEbMyI9WSB9Atss5thwTbJxogiYW00ZJfAnCTmmvWWWxv/xFOHv15oWrjNfMcimsOzkBOiMFvQ4S
7cC0jLhymnaxilS25aVwzf7zZavnzv22dwbBbaGAZ5xVq25Jt8S10iX+DCZWAVXyxCH7N249LqZw
ew/fTTH5UVWXUxcOMEXK7jYN42NYlY+Xl/NWrvqQ99HlmLIkGTIwu2fMD+LSVUo+oPJofEZMGLzJ
aR5biA/aqNv5wjO5Nd3eG1HhsVK8RS3R4sNPzwvazG+g+7D6knMLpWF5keCOh3BHDhJ6xYEzYezr
sYNiVupFT8G98unyws9CImOTiVF9WhTNZM6JXyaTi9KIFWsgCCXfNPWgCZp/2dj5rQJ5HFHCexTV
zY0EI0zHIBMVkvi/uitvMk/K0XBUa3AzeKtr7gce5vIsMFKbMs1m0CMA5SqzwlyKBBUsAqnfpqmz
NNFBjTDdP04uZ230RmQ86IMdxkuh3FYYcw4PGg9LaVFR7NSuXK2xRPASFzb3Fbhx7j/YYwK+FiWL
POpm7Kc/+0MPGF3qlqrV3CQgcTPt/jV8BMLUie6mK+GWNzx1jh5lNpW5BuIuyipxGRIf5WzZ793k
U2jaHRgFqcsOdlGDzTArQSP3L2V8xjbdmNUxaYIIvE9TlfrNa+/S66Gq/QB1PaDFooNxD1U08f7y
t90IQOutZl8VVWMkyIWWxM8gMRga30j/47IBzrfUmNwuAL50IAJO/tC8agOKTsI3I1OsGhLj8hRa
5YBJMfnlss3zl8zHfdSYFA/QikRcQC7va9bgGOAKd4P9ckdfMmX/JyQxnIPIyhJBcantpUmIcfiR
wQJoXJR7KLjb0bJfbAOHX9hnmj3+9TwSs0wmqmqNEjZpiGWCeNnuBsVuuxs9gdbMXasLdpM+X97W
7VWim6uAiYIKbzDeqU9dB/Zq3IuQsBvSR9JUFsnuLhs511l+W9S7FebbTWIL8QtZjv3olD6rjWW+
Rp+EgfaqkaajkyZbyt3oTM8g8/qD0ZPt8/BuncnV1XnJehUjIX4jNPdjNHu4tG6VYTyOGvmqzQIw
P/1gExmIMR2jbBCOUYrlREh8A2gDjyZzKxPB6Xz/NcwHnmMSTVqJLC4E+WeUjlZDkp3SFHY2g1u7
vDfr5zGsgcASbDONnctfYuP+/GCcusMqGKG+mmGojt6f+XyTZkjwBAIwf4Det5D58azw3ro8/2Ku
mVJQR1JJ8C+FPLfom4bBvh15uHCeEeZuSUNhIiU4Lf0iHCxjhnougt8QGpzNO68WM27MXCNhTLLa
WLB74gFEeqDzb3azR7z0hjcF9tb2PL+d352EuTRklKXLwVRjX7kpHqeH8clskV5hGnd8iqBsMdnN
c33bfIaGVwdFo+yJp3hPP8sF++z8VDXLQ9ObceJDRsYS8tpCr8pKkW+VgX/ZI2WeKSYCKV0WphWB
qdaVgDSTbmk2C6qmnzSZNT6ltvDUntLTEgI8KtngfrDDBzpzFHv17vJP+S9XzO9dZ0cKgyHXUzTC
6BUD3Ue7tZavoW++XdSZ/9cQho/OxDY7BikeyUi32NRBiK19NuaXRONcmue9KsYIE2zaMejzSmyQ
CpxMxUbITd38imiIuXVpCfCjeo/XvYP6z074nt70+z/pVVEjl5yJCTqFoZmVDpEdb45SpxRR5xI5
tQtOADCZKDNJ+WSOugofqgE5KcCRqlSubj5z/OOsocDsJhtn0g5jTxo+2WjH1zJeWyBqt4sXAp3u
ZCcfW86qeFeFycQbeRlrPab2MMN4AuWYr94YVoNhwtjhMSfwTiETcFRVUKEbq8e+OO8I9ORraQSv
EUjNcEFxdpEe6P/uDiAW/3gHgcMzS6MeyUCyH04lxuIHyPUudn6bcWX7ziut9IspePFDllNRUGr6
aAsCwTVEFzN8MR3KOeEOFG6ZR7O4JN2JznIVuby3xqYrvltkk+/aLOamCFJUUFrDzsrOrrVnTeS9
Es/R2h8XxqbgWhFm4ZjB41GdXhpHhISUbBEMw9FJlDDzMPlqYR4QwqCN//dzBYxxJp0LU6MRa6LR
qBJ/AQYZUtKStaAHTZxvORDxiNKpp3PXvPnsUDBaowEfQaUfPn7MsSv6aDFFXO1esxcnywwgKQUl
JAEay9F1Q8BpWN9UV8HXqEV6Pu+GT5c9dzOOrewzx5EYWRvMPYn9vp49CE88xarAAZfSP3F2NlYm
GH8NF6LrNaiK/b57akDqGZaqE+dtAg5o42nJxbvM1HhRjX6tCzZZCBbRiDD2CaocnaNbE2hMMN+W
Qqx+eJ6u+eeD8xFZIBagXX1aanPi6zcYtt01x1/z5jzg4/aTA/oukCNDC09hn295JyZtItOk36lk
sBQ6w3eZeOPiVh5FXTauXFr5N6m2a8VJSh/TYrxsYtNdVr+AuXuFFux/SYG7t0FDFDPTuuhQxqDY
L3J3cEUHiAZ+XX2rKkehQ7/XzVy2aSXIJBhgdbTnNz7h6gHizja5oZSfiQvImc2bEdsMeSuTzO0r
iUsayTVyfFCCHJdEeq6D1EFax8MKbrrOyg5z/qsaMG8zat/L7A1kL+Qd13Xo3zk7ECs7zDmvBE3T
87aiWzhRmT67/KG8KGAV9KAjhXqD4qq5LUMme9HdyxGG+/WY818GQinJJap/qk/zi9idjvGdWMLw
7L3Vxz6XAbDQnCt5M+q8L5hFTyVCLAHVjqr/PHRIn54LeXIbATzT+XVioDjY87hjODvMjt/06oAs
ezFRvs6Py/iah5MVV6jKowYhDtwBgc0At1oec11hplXF5GKNTPtNXT0+LPd/Puqz/YhYWWOqDdNE
mkFTosQXdtUe4vEgnpB83ac6VgJgWZcd5m3u/dxXgbVUwK5Ozug7pqXUJh0vCDQC6ABA96C/qDC1
Q2bqkz2ErDGXZlApmreabvXN/AS9N4VYiTX/PQshTQvU99/C7LNQzMDsE4RcfQx+1kpwCzYpFz03
//Ka/8sOv9thdhiCKXVUt7hCVN987f3hCKpoV/A7hLc/0JHfjDpAMlCZdVlD2+Vj1gGxtZoUpULT
1WaPJPxzfa9jeyOvORY/myNafTad4rRK0JdPE2etm3fIu/Gzd3ho1nIDRgi/KoLEqkYFeZbOw31v
xu+VEeYFTjI5nOc4RwJQaae0rKBHFlxlhczReeeZYdxjnGUpEZsQ7tHVVtt/Jhpo4Lkiq5sPGcCh
cAEqFGJBQ8+qwoXUe8nwGVELmqAl2ffuHMtQ6MjrpzLLM+dfXHFljbkq5LisxA6VaRQvUNpHRUgL
bM2lKQ3YgXJL/GtGQHrEVvYYZ2yychyLsEc5rUcLM3zW669DzmNr3Q4q71bY+0AQAUtMqwJVwrBH
gXS5V1XUKIom9UkBCddCtRQtteumsssRDxzF6mWIu2tl4jVz7KlqhPiitVeQgrgW8ZWdFi+Roq+e
+nR5mbLuXporCC2r7XFWx8fLX2T7tOpAMOsYYDvjCdGnulFrAx+EvvYonVF5Ip6445WKts/luxkm
5RnFqko12oqXDGBpxN5KZh4jyPbblYgYcoEEq3hG2DH19QhVFLyyfmlxZw6e42+lvy8JSgCZH/41
Gg3OJWHUE0gGaHOeYc9TvTPTJcRd0o2vBRRQIjJ4l7+OslVBWZtgzks2qko0mGGKJ5wE2FPi5a55
MzlIwb3qSLs5GBmHhppgk5N0RA/USR9p1oqhSLt4yr/KPuarbWEvfb/8u7aCxvpnMcdKUkmh6jVu
rnLaFYjyxaueHmKBd1tvec3KDPvS0hKMmhltBlE/jJS2E9jEuJkVZyXs80rueiMtiyj1pwCKGtLg
dYtu1US0JI1XyOGthonncSYU0jjhW3YDiAQgefsj6HmF8O3lEEzM4SAB+EnvlFU0h2x1pAg13qbz
qHxKC3lfSP193lV+pBRPl31gs9sP3Xkk9xIRdUBqGVvS2M5mg2dMcVIeaKuW1qZoOSUG770Nio0r
HuWKtrk8Bc0ghQ4fAs/x0WQvGFFs1mhWTKLsdtF0NKB5X/WtLU5I8nNJ+1opA2XDjI5TKX4TG/0z
RsGvBqk4lFF2qxfoQhpQPqiGFvoF2n5si3uhGI+46jzA7146ldhDUO6JUYdW3M8ncwoOVdLfxJ2U
W8sAdWIpiyzBKJ8nOYKv9FdKGe3UKD4aqr5Y2rB8jSMt29dacqj00Tf07Is4zbkDBMNzNys7hPab
UFavgS7cR0F/zMz5u6zWByPQvL4DrsscMBuaGOKunEXOqd0sgkmr7WM8UF6CIRFzGQHLCz5nj82e
DqnriY21jd70jPHqe/ri1XgA+s2y+tow4ypa0A0Q+MBLtAsOwWxTzuNg3x3Ufe9PO90mt9pV9QUD
nt4sW+Ut1TD5FwlbGq4xGwcNAdFQz4Z4lLrMknlGbbN1s8eitCZHcjRgsQvAOJCAFCAbx6Q+FBJt
zkGh28q+OVaG2aR0CmN8yxkHJYVQl184oZteFUAVUx2+8YVHv7QZZsBmSpB743I6S+iacRr7EhHN
6L/I0ycVbCn/tJ53C8yltJiQICXQrkepCDVbCoUxnCaEC6le8MKnttt85KPf/ntFzG0zRaifYmyc
1hek1+hU7aEhUNrkk3GaPeis04dE6PCKNJvpxMoqm9SVkBGQa1OgVn8JTUk7XL8Ib+VedvIbbvNi
20t+r5J942taLfXgbghA6gFIKS549ZPu0ja/gtJsIXA+4lbet14d/TWri0IMRB2EChNad21d2wIp
Y8ssoHGJgceT3pPRGk39hggEzBqBvL/sQFvlk7VtJhroVSIBbUPxNqPpRdXiLSlIrjWjCK1AAm6D
dFfQwfh22ejWa2ptlB6b1YJDBIak0eBE6aBQIZbIFuY+soaKB1jYPH8ahiFUkxLHsdQl+qguY6Rj
Z5vBdALDNbPFvbyUbddcmTg7gIkYJyleNa07u2hSQqneKY7ClQy56uSQpNY/xZSVQeYExlKq5loU
oGqSBF/KOLw1lMi5vKjL2waR9o/fRx1GsS1TmAjm3JLKbyJfenjTBMYsMEAggwuexbQac9/gdkhS
v56tGcUfcC1ZaNXnwPFNP0Wn8+MHXndrO0la2aQZzcrtZjOcMOwfxX74c7SD2ZKc1J1EiyjWZE8/
EzTp/RFUaJzN3HR28E2AdgMURYrCPOpHkVSpEgEOIc+qlQfPcg/EfblwYsi2H67MMH44jsOcDIYG
yFeUfI8FVbDaWsktMwY0pui/K6WC6UcFCiwpchpVGmYLac9i623yTUi5JDG8RTNOijJXakoL7ncK
eCvvw9nRc0+D3rPkt6dK8TUAtu4rn7fXm+U1Su7xn81WGc9dykGrRci5441mHFq/O5a626KhqADx
1paOyIFmb3rxyhyTA2OKSy2iso99FfgnjEM5S8JpqnFXxFwOSVQDbLsMMfroMao0yy5Cn3K/uBhW
83mN9Lcu5Fl2BMEZvCFM1EVYYjkMDoG4JF5iX8coSn3dQrYEQoNuAyiJets6wTfampRzCKty3Ffe
vIdWltmz2ZIsHMQ2RiMPMkjX/dP0Ej7Je+0u9MHW66posrdeeTXswB2FQaPOb67CG+BPl9vklL/0
JefQbh8nEDaBDRFsTSKrcRVlekhisUMz89BhnkTaBYAu9YD5ga7qT7TnNj1pZY/+/1VsapZeXiIV
66dIovqgflGw6sY1rB41oEAE3QJXXHILywCU9u8l0jO8MimPZpqKwhy/IYYkR4I4k6U6NBEW9rwy
7Sb8bG2M+b6tHmk5JLBpJZoykXS70ZspuJ/L37f9vlkti4m3Um9omDxqaCC0o9v4WH/GBzwZX+BG
16imjt7ixhIq3t1z0VrJNYWMo7fxL8VO0GvqYA+Q8NpisamFUiSdKQAoUos3lXg/jU9SwsmiNu+z
tQ0mNAjoWEBpCKdVeQjv6QR/fTVYc2Wp6JqITuJWP3gljc3NXZtk00XF6APwc8R4bsij0xMLL6g7
wS5fh2Nqp6BVPiUv0qG6pzCf8ljOVgGog9N4l/OTrdtl/SuYwwKx3gmpMtK6MZMhQK9mO9ILGM8u
OB2MraC0tsOcEJAAjeUUi7FfjbWTD1fK+NPMAXjLDgOejwq/bMozyJySvCqaQYwQdeYDORhX0u18
aL9ENoX9mK4ROovfO6MjnuQjt3HMM80cm3GIyqTI8GXp8Ou0X47zp2JX7VRLQtcYrAw3gd26QAVx
sYSbT8r1LtNftopDSVVDwC0LAy+4ak6KFx9jN3JUNOGtAfSwIdRMg3teHWATpLo2yiQoOkmGpRsR
j0AL24R+2FqCZTzHd7mtNUAYEmtxJ7SUrTinGruueORPV2yF/NVPYEsRSaEP5bggRJTd8xJ9Il1n
Xz4mm7nD2gKTnki5iuG0EAFCuqE9HmWn32fH5UCpn02HNzXLWw4TjUoFnfBeiwPMg7d2quWOUHAG
/Kj3s9nJejlM8DETQcUUADLpTG2tqh1utPwhTFVX1X9c3ritETVzbYkJMGM5ppOYY+PIVbEPd+mh
28n7cK9dzz/ip95LH+mRiNAnG4/NaGm3JmelytbdvP4BTOQZ6lCawKZO06HRHfbldUsfll5xQz5p
7vyqHOLbYhdeDcfYDh/LfWBBFX1HXGWvPyyfIGn2aO7V+8ubQgPApd1nYtOIYrwSdQbShRJisaGm
7eMQ3HY68eY6fq706OGyPXoCL9ljAlIzGRpgemjk0YwBEhi+5ke7xuc9p3m3KAtUVYEAUuIJ/RO6
1QSwFTLeNcfREyCkjEQBCHW75w3KbCba6+/LhB8jqUAzOeHsxz9n2ziI0HRS7RQDXSbSXOFL5yZf
KDyI24PdhOW+G1bYpz0BXWipJDhD+s3bo3tH9pT92/DQluD0zLm2mPBDzFRR4wLXp/kAgTvAx/Tr
DHn8uM897vV12TsVlmZcUeU4FhSF5s+AlP7CN9OUXUF90KXgJ6GyTcwleenfy96gli1LYDZHcxvj
rGyfp5Vm8PmZMC0e4l0N5Aqdq+DrZG7G15UZ5vwFE5R1ogZfLl8yZ65e/55Yi1kHc+B0I88mkLXH
Pvqot6Mo2XmSOarICW3bl9JqHcx1D2FMfcmlgIa2X7NpiSO4vwrwha/sLweR7YR1ZY05aEuRKmkw
01vpZ/hlAsT4Wbhp9pGNZsMVhmGd3pFc8y4+RZCliy3hToLaI48jetM3338De9GngjkWaYaNNcTK
0eSHFJDqbpm9dv4xJF8vL3gTO7ryRpM5dDop2yKg7eDRrg2bEu4ntUvAwwDdJ8VeUhS5wLd/zK6q
z/yUZjuurZbKJAFTZC4DZm8Cz5gs2vqX3WVPxU8H+u7yk+vlQHnj+X0JzuFgB1LkSMmCYoDdOu92
hTk6BU/ZYjtjXC2NyQkg7ZKZ9YRjrlnEn5+RgTyozxSqFl7pVz3kc6+LrxMwltkucWvJjrlTyJvp
z+oHMDmBNuD2lSSsMdkHvoB8AC2zI/pXSFepcmNxSKCswWv7844rO54SlnHfQOIQz+nZRXi7EkBP
bNyU+9kpvejALeDxFskEoUbJcxF0eMjLdUedrQXQ52qPWiZIX4zHOgQBl1VBOsIyAoeXCWxCh9ZH
h4lMpEMxTzFwTjPkfCAjqLHHDQatQ7eAFvex2WH0mUJZq4PgtEdxF/nBvfwZLNhX9QvnFNNU9iz5
WX1rJmyhnShGY41toPXT4nt7F+M7xycqwJhK6Ityi0GXY5TK5gVBOA5CgEQIzz/0gJzxvgJBIFVa
b33DiTErjIZiUf0J6Hvz4fl7qQALYStWz79ALyFSlwHBRwfX0ntMznn5lYwR+18Vt4JYBMkJhP74
ssnbGcrKNhOuACPKSaG16AhcT6feD/aQWdtDgBddTG5P8fInVUXm9ZK1TZ6PMnY422e34z0afe6A
lCSFvcKNXPM7x4Xob//vLqSKTLzSm1yawg75QusqHiAU/0fal+1WjivLfpEASdT4qnGNnu2y/SK4
XFWa51lff4Pus7dlWr3Yu++LgUYBnYtUMpnMjIzInGGnRVYGgeHMNRWHWxu6HINBO/H1Q9aS0uRa
ixGTFBpXE2a+puN8HaO1ItsFJiFdKsU6ucmuQvwHQ4scWd1j6HWJBYEAXhyhti4tnkmW6swoJYVW
boYQFCPDZGUBLBqNfXmTeWaYaFX2YY03aQyIj4T3OxYWPufp82Ub36VYvuRlCsvQM4lmNRsJ6iPS
fXNqr5K9fBj2KhrgSCiuxWdMLPkAtqDeN+54OrCc9AnMeV+/qRRpc1cJcFoRBSmIvF2Xhyiy2iua
UyMg7UekT9ktaaz5gRKyGa/VI1eQhePIH6XlVYCAkERnaAscOWzH+04FzCcwnsokvmrKJrHKpvup
5xJquss+rFo0CuTxjzYrtcX5DJtP8s9Y8RFLVj8DY+8YbacRMobs3R3Z4UH62vyZQfxRnbnPGd6a
6b+vjCGLQd3eQFeZvin6yhvAgnOmWiall2DktXK45Hc8i0x4ahvgxLUG93xyotNNmRc4eDS9Ti6I
TbiDhpysQvl4lK/W17WSCsFrfFPKQguxjONkpXbyJPiNn515Cs3bT3zw6KFgIEKRkUXHKX0aNrOB
tX3ohO7CV/lmuVr8waVlnPlYBzYv5f+bBX6aZKJvOmGGoKfRntKUjld02Ha8yfehTSVauKkhPYbf
w92nNSb09kDCyVFEESRIF+jUT+yGiHedU0hu9yO8LekUDsTLULNSKjeQ3obE5RyPbf/5/AlMxM2L
hCQJfQVrt4HfYrp42knAxM5or1S2dsextn2ZflpjAm8WhkUOQBAq86VVXhEnTgGTt8LTDOyKLe9i
xwCXE6cVu32/fdpk0sMmKkiUJfCiUiutqgbuKX7hLGs7+/00wYRbkqrDCM7+wGtQiwqfgM57oIGG
vBZPvadZitf4aALccKxuR7b/WmXRVVq/yHqWoLInvU8AYqD8DilCP3tqbyrUpq3L1jY7vTKYzGRD
USlNOLNGdSYNqPUwra1ALklxwWT5oNigUDvpHg06g01pDyV/HC35PrimOigCWkmiaMkftbg55Pyg
7f7D5w9in+eCGehSXAACpaCzWx6n2KrvWj9waqd4S4VD3duyl1NtG07ysP1UXxlmMt9Iz41aMj52
QkRaZlg0J3zv8UwH8vJEubcrTCPj75mXHm22t1cfgWWLCFPUdkYoalAYJKEcnvbwg9x1lvwc2sh+
/8EA9KZrrxbL3C9JVFRCW9HT04DGyvCTF9NDEgMmO/PRzJwabW752P/gpsGbzr2yywTibA6aYpxh
NziLqLFKVug2R/Pc7sXdv2pyg5aeCgehGih/PDBXt1odxM3Y0BLdX3rUsS+cI6S7aIXuLh+iv/HZ
T0tMtBULA1I2CfA13VDY1RL3tpFFEYK+EnlKmJwBTOksIcvsqRbsGpgxq4iNoxCGz+aSPixBEFvT
kvBGIzcj5Gr9TFSOa6OXxLhCIKny904Btm/p9R+Xl7551a1sMFGYSHLaRg0gN5P+iOpZLL1K4U0g
gcI5s8dBstSZIwi1fZWjtKvKsmQYBvtAbaIxLMQex3Q80P4kJSqgjxndL53klZdxby5vZYxesysX
CmRjTmIdFAyKP5woBgRUiCf+nPDml1qZYU5j2imLPNA63Sgu1mQAFsEjctt20ZUJ5uBVaJ1rZMQV
3TkySBYLL/8d/y5+9s+L3Vwpx9hJRQwF8oI5b2FMJlTMYEgtEgQ2KCz/RXPiIxMCLNOKwdllFxjH
yXj43e1AvloqcxqbXolGQ4WHmPdgOvDinf4DqhEe1XdGde5Bz91xn94P/j/I/DZfoCvTzJGTpBSM
dTXtylkL7fEWFCpgL374oLx/FDI8jZPpbQbylUXmACatEqjqjB3u+9gOxoPeA7sJnKgalZwLkrc2
JlPojDzWJBOWQNeJd15ribngEoPTkOBYYZ+XclBMdTHggogNfDDh1zC/ijovhnDckn08auVQjFWC
+dH2ED9ph8qLvKp03tM9Rerk16GT/7wcJnnH7yOqrQJJpU+k0ww4BlX6HdB+I6DVv6Gz+LMzPRYo
Fsw+76nOcY2PrGNlUwFdZDiLOPJQ0bHL+KGLc6upIDMSc5O2zWv90wvZB6SgJFkRdCiKjONbo50M
ctsq587c4VK7C4c7Gcgsq6quBB7TNM9b6L+vlpiHTdApFZZIgutpfErbfTK+cD4djfHfXnMqCKYN
CSTrksb4fQzB4Hnp4ZHK7Qx6GvqUAgLSyfcG6Np4F872gv5rTGcQs1LdN7IQ4pBp+Z8oGR1Tat2C
8PCd2/7/aYVJdcFGmUe5QrcNUV8YT23F2bTt9sznpunMxWnWQxf1lHVOOYdPxV5yMidwlH34ph0K
D5DnDiDvTvvrFkBS7Qu//v++GosYTcCdkIq0fTp4C4SJ3RJENCh+ZiAwoBVPbsWe9+Holq880Uz7
NpBUtAiCR1Oy6ifRVU/tY+DIv6BYh8tOdIzjKHLh7H+TDn1+SuYEGH2etJA6peskvS26zX3k1cjj
700/9waZ29rnrZO5XCctUyGOVOLhUPe102NWxTH16hVsQ7wgzTl3LK97LCRCr+twoX9Vs+Gti7lH
GyjTKfIAwD7ewfvFEWSXTmwKTwaewBJAZ6FkYSCdV1mk+cCF2KIzsaUpkyowZnoQ5ytDJF4wlCDK
f66Wl7yJOPf3dt3t80waTGyJSwXSyBU2dLTNa+LJj3SFILiz0NTJgCRHu5JnkiauF9bH4m5jMxim
acpo16OV/LnrrABzAJHTWbniDs17oXkd997jLpQNPilSFUXF2V/e6Xza8kB73jIBjLB70kByiXP4
7wq2Gii+FQkCZSo7V6LFZBGbBoGbvhQKp7gHgfld9PaGMskBA/Cc6La5rytrjLeK8aL0LU1xaTqB
eg2w+LBsVU+UzlLYx5xX3naBYmWP8dN2zMQOsor09bB40QsKBGeMnqPZQYC6yx7/Z5Fy2mP5NMfO
jQSjmqnaguXNGFIRT4F00nQeHGozvGiaaQIRjgkV9oIQprQJMaJNkRmTswBvj5FpsPmZFHDvcMFX
m+FlZY25HsIuiYcuR3jBQ+htdAWrv01dFaMbM26laGfsUsd0FpXjJ9sNo5VZ5nZo26EqB4ruIahE
U4RZ/4jEUwXPzE8KEx/x+qOtquIx02x9L9/p++ig/quCJqb+IOGM9/o3vSVFGcsAc1d02GB2W5TV
SlsBKgvYniOv67k5x010iPCCdoJIGhtwJGFG5UX5GE3FLve2kHtkl/s1Bimkt8lfFrdD1f0fjFBv
udPaMBNzcl2fhJ4yCWmVHfj0RaHcdIDZaM80veHdG5shDmwepqLLuo4CF3Mg60kw4kwEb3qHUi0m
tuM7CkmtQM5wVTzNp/CdD6zbHBpZ2WT5KGlBZoxzYJkmr3+ipWJxX+6lM1/geOuwrA0x6anRpcDa
auifVBgLHMbEapWnpHzjxNCtJHhthflis1FJgUpQaBZ2Oq5DjT7JoPnp5/tkpxybswl+O45JesOy
1+HaJA3rqySxH7KI9AlYBkBX5Hf7+CDf6JivT695/rGZf68tMfFGr/UExGj4Vq0r2gIYpgHYeZEk
+2F+DUEjNtmx6hZvtVf4wdsIOE/icJbK210m8vRqJInKZFAH1YEbAqHR7JPyY2qLslyl99F8iB4v
G920iTTJQHUQPAYSU30JNCmVioAO/6qVXZdvBkjJL1vYytfIygJz74ZpNmVFAQt5EVmh2Fno8rlz
RWxi1pZa/b5s7eMHf/OXlTnmlKfzrFVZjbHcc+0qBzRmd0AKxw81pk4oL2rhg1p31i00YcKfl03L
23uJl4NJRdFAlPrVVUe5r6OuAC0RGEu8yE4P5VuM2iT6w5kDiKidWSql0daea2juAAcl79pj3Nml
aHGfVryfwjw5itysUcmAL+dg727fJqK5mXhq0x9zHttyB2K6+oRywyKoVt509gwyVzNKeWeXns3v
3+JzQxjnAlszAasLbhYRUL9nquKAotEuPk0RWrmgbfNVh/MJNqMFEMz/+QSMs6mx3nbtAmdT/PTO
fEdTqn8DeTMGD+Q9cq+rAQorXgnpD+UoneGLvMt0O4isfgDjfuo4Igoj/iKITE7fWhiCqsBQotEs
4gfA8e7oZW/h4hnPya55BK8XDy+8fc19/gK2GShVg5mG4M3D63ZwUihmoPxivFDuzPhlPGEsnf+Q
3yplIYL8Z9dZxO5YxQDegcXW18z2UJGbCdDRZGydWfDKHMoS1XvW3kTYiFisOV98O3tZ2WauJImA
uqtGIwDLza9ozSSFdNZr+bs7tuh+Ut7HcvBSKL5wDBPOEWMBu3ofy31LyeDCJ4pYKJw+dURg/kaK
FRMNdFhozIlfkrvaG3fCLjpXj8VtCbgRZtE8+S46F4/iUdnJDp2N5f08GmsuHD2T/vrVtdnNg6z2
AlhisuK6KTxpQkawRJzQvlUtXX93JuDFWtvmeoUt0KvrefmppD/aZLLV6eXyqd6sBK/tMNEs77RB
LGR84w4Kg8MJM+RW/GjauLEWm0IrA7vxeBKDm1WitVEmeIWxIpVGjZNMu/zEAcOQle4hRwD4OV/O
i8alS5+LiVsjplJDsM2nfiFkL8SMdkRqPfBLXEV1M1jhWJ5IYT5ztpUTnk0mVlWSFsZJjEhRnJoT
cO47jO5gVl6y6anhh4nviqF4on7uqMEidFHqS6ZBgbugZZ+ifnIT3ymH8ErywNPqdjtwpco3I944
/T1AebemPwET/g9y8svL/tYNTes8NeYK3iQewLedIykfUOYA/l0CaqECmop3FjdLAeuFMzGqXbRY
rXJstGo1JwCEYRJwbAvSN/+sssrdaboFq9OfArmikBkGOydGBccp9njv1EfFp+gYrYb8HoXuBtf6
LQYNOijwYFiUPml5K78cIAwWwQuPrqMwBB2okixuKNd+Vpa7KokOi/5v6h/rPWZiEbibITRJWWyK
+iFM/lTzdQLM++UTw91XJhBFpCnFukBCM71DBcs3DqZXHprIyn83hhVDOzy1oV47n0pHbu0J+gbj
ri+g/seFy12+cQ2RCU5lu+TVRNGV8wE87hYq9T7Ft2cH/jOdk9IYLHo3JoMgNeKHMymY8osgg4Xa
YIeKDyB5g5vfDG7hpk7bAhnYFta/bBGvvy0TqPpcF6d+gBtN75B8teqDtANjF6Du6qF/oBQM/KmR
y/cnyBi+nqBJMJcoqarAi+K31Mislrh6f8txJ3ru/z7qY/SFMaJpbWq22FmKttF/9qmle3OM8QGa
JiZ37V73F7f7gw7dAXOU448UiQRvPEa7nMcYbJs17DqSphWeCkFrOIHWn+dZsARSXJdNdSx000JV
8QFw10exh2RI10Giy4TauXoQc8xcltrOjAxXNcvXpa79GLeVrM1HVQkdQ8OwS4J2zhiculLzxXay
02ZRrUob9sUwu0GS7UTSnZs4/xkR0wYC1B+Fdt/0EANEjpwMVP9b97u29vR89JNCc9SqOEYGvnvR
X/etspfz9Kj0AVD6iGjEOGpKfyvWCsBBYXRbZrpD5sIRJLJrutxRev1WNw1fi2WwZHe+QaqfYHe8
GULiX/60nLTUYBvJI7BMDUSY6TtgdKWHEReMn/uDLb9nV7Nj7Kqrzi583hOUa5ZJ+7RQa83W/Lhp
kPzfdfvWIuAsUjD10zr1XraG3/xGHs+DmNCLGf2lKkqstU/G2qqk6KwKOa+1dTlDMj5WvrrSQk1u
m4omD41jXvc12jF/CWlTPVDj2ngvT7KXXSnojfCmqmh0uXRKmVhLxi4ro/gjEaQCkgOIX+gYN6/+
xLkrPyA6qwVmy6KorYwFBvHkGngrzLlLpGcuX97fVEj+81rDo+1r1EmhLTBLNJ4rfp873T49yC+h
O0PajCYlg1vviW1WqOjzsgGOn3xcNKsV1nVWVuUMUrZ5zL1y9Ek3Opxjx8ntWErXytRJJdP3f/i0
eAOaWFTfSLFAif3R5eE+fXkZwUc3YbWmNJHxMCmwmaPdlZbxiofIz+p5eaaNg8TT72p/vKO8B7E9
6U6Sg4Cqfsg9Hmzl46a44KMfP3P1M0gSN6AAho+qmA1GbdKbcOapqhP/OHBtMTHGVFKTpBP2WDyg
SGm1j4L9PnuGl9zyjgQvcWbhqLEwDlmdYlmDh1KO4oaHzpJuOwwCoxzq9D+4dTPOjfwhl7faR6Mb
+lbqYZCSWLV3UMlFSiekloy4Mv7gsZXRyHHpqzGRpReKtBwFWAsDqOJmAzRcY7uZAdfWUY8LeMzy
3O1kXpmanrSTSQM1bYEC+/YhcWL1KIji1aUDFspNVLePvC6rqgSJdomdW8mIXosNlf4VMtEyyjOp
OSMNfxPNPi0w3hjKQqAiO6Qu0u0HA0r26JeFruFIFZJTFfTlzW16XUvWuCM8JuLtJPHTNnPxtRl4
osHJj7pE9tpoZyKeteyBE9F4O8g8OYp47DTkMfQpF95lN4UXH4K9uKfvY6gm/WgeuYdu+6b9XBXj
lWEuSEVOY6j6wWvZWvmrcCffBLvhIHp/6d+h4AJA0MxDX/9N7fLTNOOgVYxGgpKhv0QrBLGtl+jC
xPiWuOIzO8Vj/QZE4D4PQMbbYuZCTMw8zxWahvf1W7FM9izypiw5Ftj5lGlWSaPoOOhpPE5WY8hP
o8JD1PNsMI+JXEJJo6J5fITeRiOdpewnxxU57q7R4LkKjnM5G2VDK8tU3aE7zYfBoXTN5E67J4d2
v5wrn+uM21nRfz1CYyoZCXhGQ1IjZxB2E2DJmTcPu/5FfAmgrofyau3NP1XdhXpRzwVobkZnU4EC
PRQIgJtn3CIrw6g1xpLS9wR+ZA8RXvj6XXmmdAUfY+zvBQAAwsgtLW9+yU/DbAW/yIOlngNQgEYT
poxbBYwXBfl1+WPybDDeUktiq9WBiQkWHYIPcb5XeeI5m2nzahWMt6RLqsl9FJieeKBe0u1U/5+Q
ymzXaVd2GA+pizifsgB4qflQv+neshtfJiiEq3Z9/w9KEZsJ5soa3dfVGRg0La86Dd9G8Wc3d0M3
eBD3KFoCl4+ZI2fhfKZtH9RVDVMhoiiz9OuRFodkaTu4ggoazQxoN7AjVv3slRE0YyPOI2sz8puf
1pjwqwwEvf0S0y8qNELtOqjxHKjMezCJJRjuMo7gQgLpbhNwOeC3d/XTMHPU1LGqNFJjZmS5Lvby
E8R10C4FKUgEFCG9abiDa5th5XOlbEBeAlnCtH+L6cvgoADMPu1KqDzqlvKi/Qq8zl0wNNwYbvLI
m+TdjKErw+y569RogCA7PqjwU0sAMSr/qEvvXD7c2/foygpz9tq8rdOmg9tI1xTDVDjQQTsr17pP
t5PygfFESXnLYg5hnNfxLCYwqJoQPmjv1fKPonHgZ1veCRIIhWAEGjAelgqddIKIzj54hIta9PuR
7MLS66XiaKAcVGjE0TLT4+zj1rLWJpkDAT4IfRzpkJoxgOqJFs+b6/gwHE2b3FKJzuWJ/77ack2F
YrF0EfmyLjNnYYyKLEpanIW60q80PJmtOo50S9XGo6ybHJHjrSCN2XUQQEOiVxbZPe0MktRK0dBe
SAqKOmWf74kbHXgllM19BHmubpgaEZVvXOmiCPClDBhtRe6y9KWbfuLtY3E+1qZ/rIzQjV2F5jmN
pmJARwuUhxTCCrq21DJqYOfyc3ym4Plyvyw29B08pDDcijw9UuxbTgGGRoUsiKiDoO6rdRUSCLIg
InVVjem+17rEmvpG9CIzMJyqMSFCOmloe6SjrQUS/LX0QgLGOq34fXkbtr6oJitgaScmMD0K47K6
VlRzkkKzTpekq8qoj3GvXCWF6kDpitijpvzR88ZDK+72st3vj0tZUVQDIiFIlkR8ZCbmYIKMDLEx
Ayy81w4hMJuhRaU8Por0g0+juMq5HD+i9Jc9Z0wyUWfoQ7UYe1GCyEW4k6zyNffVK8Vpn2PbcGp/
fizt6md8mIHaNqkMJIaT49vSFu4E0+l20Y/JGs/iOTwIi7VAJBIU6zftfeUrga3kkGgHvFT+mf2u
d2iem3AbA436azC53oEX2CXvIpzIfOGVIL4dFWZNTIIhaEsBuaJS8uLGC7vHefLM8MflT/UtqaAm
TDgqQNdQp2SnBFoyKKmQ1JJXRfJ9LpR3ehmNTpMbsjdA5NmaIcTEid30V3/7UiuTjFdK/dymUSQp
XloA2ibugnbiHf9vOQSzKiZuqljWWGoVhM3OVI5BH/ByDBxyppqxyWzH3v+OX4dFTYJglQy2KRP1
ja9HvsyKoU56RfJEX/MroGYdyP8ckUq3Hm0k/89B9MOcSfWU9Q1N5TJV56xGWdfrxh9V6xPyLLYc
z/iOtGBsMN63EGUuxlKVvPlg+Io9njPDyn6m58pFW8afrrLXDFTSvE/3LXYyVpmNVOWoakdzkhA6
ZNxD8cG0FUf3QRaBz8arQn9nI2KsMfeEObZdqYe95AVE/J2noTMl0nlJwQydgHNn1BYvD6rbWpqO
upI/jIV5qpvsqGfNbRtpTgVajiLX7KhWd0ue/smkIOSlHfSuYE8L5kL/+6XpAV7dZEMXRGYc4itE
mvbTGJffbQH5UyEhDgnCA3CctVXk/a8iDB/yxHwgss7Dn3+7RZg9Ys7rmBYG5UFEDRTUW+Uhxl+q
3EAgvYrIim9TuEloL662G3e8CLgVKzSMMsgiAQEBFDe/rn7KS6WqMglRPT+RHA+OzuA43FaMXVtg
7uqgiIZRznGSpuIla8XzJImeED9djrJbRnAHK6KOYCvJH2KMq49Yt0Xf1iEuJ30KLdKeCPF0mXde
t/YKyZsBGhIosWH84+teCWJQKUNSamBUpDJP0s4MreIY7hdbAYGrcArueLxAmxZVArAOUbcENgY6
GdLj68y5H8shxgN5KIvvw+hwPlAc/dcEe0D7ESWfCs73F5Of9CC+ygcFiMKPOYgQb2EP1xWea/8k
qG9djmvjzNkbZU2PC72GZAWGEl6ld0rnnjlUOD4A2d1ZeS4fomPqjEeFV8nm7Sxz5qI+LbO6xLds
MDC0OPmOVj6nnen2TmANt9WZ9yk3I+F6rcyVSaQF6txzqnm0HzCh5fCjfgQpmLscqsiWDv2+8vvj
8lK7KFwWFq+2t3lAQGhl6JR0+JtAiQZ0BZp18KRFwYBJajyaRnhFRN7tsr2tn2bov6/O4RJmOSI+
ziFeB3ZQg0JFz/9FPEHx4r8rYe6vEl0OAmgQVhKY92Ok/M6NBvL0jcyxs5ljrw0xJ6M1w2wSaXII
Cj27BR2gK9hqgfI4lTgwQOgp8RjrebvHHAfw+4ch2Fckr8xkW+se9O7lcpikP5m963Qdcxc6VIAU
SCp+/TyQ8Fl0UB0iiYqei8Jwy8aVY8hoNdzu1+ZSVpYYRwinee7rVMX45DMIWX9QlfbAoWqN01O2
Ay6an2nwLDJ+EY4mntZyiLQa75MgtKkafRjsaHkSwL8DGPGcIeZd3VvJ1HpDGR8ZlDYtamJKnrn7
i7ctcrQT5W0bsETeXb3tkatNZfxD6IpczXCKPQKHdJv9B00n5T1Vwf7uNQe+QtZm2FhZZMKkWStS
3gqK5mnSIUuvQ6GzwpDjlLwPxwRG8I6iARbBKWW9sgzph0S8y16/mWjrEJbWMXZnipDZ+er2pKAM
4sJAE6wRuFe39uvBNTpHep29wCpc8Wf7IwWGkDfe+L1cTi/XlWFm++QU1DJjNkq4ZagGdOwKd9Id
Rd1CUaOyeAMZ3wfgGHPMTipKYlQp2P1wxYh2jNRex4GTndTjvY42P9nnulhwSSLFRpchpfCUNA/8
dOnOOZkil/PZNq2YImYIQcP4nYcxEDpBTkNkjnVlU3bhyC70M50Jn1APJLYe76AH5Vw2Sr/Itwi5
skl/0+oCG4M8X4wccWvMIX6nRXZePxjjgyqcxKyyi4DX+OKtkY1aplKXRi+rnpHdlyqeGkvJu8eo
d19aEhOjdFEOtUDFNi5Fty+i6GlpjX0WFbumKCyxUmt3yEnjlmlzVyvgXB/lnaDImDqO1Nu+y/dF
P++DNH+ZdXPkfGLe6tmDOVV5oQl4iy4mJu8NoKN5zeDtmLn6oMwRVEDtuxgdIrTiI7vULWit02tB
sWhWa+yiA1F4l8JW0DRA/qVD0B6dJLYAG+VjX2ULVqX1oLEfNI8IJoCcjTekEA4qSvA3iPFdlKPH
DsmLXTcuR+hG2XjVnDNF89ty4QXALa82ZAOPF13f4CQDPHJKhZF6tZ0KrigfplN+C6SiM9cO8UVH
O0LWvD5VV+M1X0T5O6YZYWltnV6iqzNVxmKKVzZu5lk80FlL6QHy4torlZJOPA3TB72DiSnjyvSb
Q+rxMt9ND1ibZ5IeSIeqUT8sqpchj0OqLYBnS3MWsGY0h2ayZm4M2fz+iklUQ5PpfcOE4T5rO2Ep
UKoaAULVSnuRD1nNVfDcSj0MFV0IWl7EFc2cnU5Nmwp8eais/Abc15V2kYByAQWm67//DQUv/Ygr
c8w56kpUyXqSyB4YKEsrNOVTISdnqQpVj+jjDUmKfdbnKAZGYeoMVefnwlhZjUnsywF6+3Oufgiz
u7GI92oSRTIOdLevEq+0c1t/pDn53NmiZe4HHhsRzyRLTFKUekdAX4YUK3Rat9t3lUU11gAel4AZ
D478vGsrMK52m6UJCMq67RNhVj0luk/1/YJaGWcbt8peawvMoexBr6mIFdyHCriRU3wYMepN81Z+
H59eMOwFtDbFHEClw0sg1/HFSlW906XxjP/0MBfrCYnBib3fx4Kpm4LghBh43mDGmvGOqUGpSY6w
rNkenDa2Ka18ClG4l2i0kH7ZZguEqu7XXuxAI8AoLUq3kJzR7Ofj8TbjwOdvYfkIUiXR5GpC3JNF
nyiTW2FE1cwSDo5g2ztXZpiyVClPYtB0WDKFUVL18ZqMlubQ1BYHYjcbvcVr6W+H9JVNxntETO8H
eKvSmDqdlNSRMG8c24Ps6Dl6gdX9dCx2ynsExczGHmO3JJYIAnr+o28zCK5+B+NaQ6qbmTBU+B2n
4gEjlx+T338MK7Cq2+SVd5VsnkqdKGAGIIausj0IEZrJZIIgkZdHz0P/q1Z5GMetk2Lifw4qJ9Rj
MW7x9aY0xXo0xCCXPRHj+1I3uIL4kgTPuNU5UXQrIVgbYqJ5UUjqpAN76CnGcy5ETl4Uu7Q/kEI4
1vFDOnGO5bY5NL/w9qIap/SkrDKAIVFKkRJLeHgvWy14RGP1YZBQeqtkp++g8lDdccLblmOY4qdF
JukVo3me5BovlFU1IIr3GdK+6eofJH1bZ31tj/lyfa1npZbCXhq4MXhf57NYPF9e06ZzSDShlGg7
ka1xZ0EV9CQsZa9edmX8JxgMv2lza0h5eqmb70hzZYmeg9Xn0gxlRLkylT/uBvW07KQrcpDO/IrG
5q6tDDF+oZdTUOYxDC3gadpPSb8zZl7yu3kloL0DfXj0DjEIy8THri3NsjQK2RN0xc6X4pcRFldp
KPhyiGZBkwneFOa7sipEcHD1hR0V7VXZQrxxAlUWSXb5iKrVIO4SdT7PpfIrIZqTdPUhE5CshuSe
6ICrg+fRv/y5v+OKcJWZEsYNIXpvaITldTQM3JkYDcP1cdb8ZLA/6gcAarW9jXeb0xz+QTzd9DFZ
QfMYwBEisaIswhQKRjjCpvZKCxZ5aNeHqbByX7yBwOosW7KTpJZwSkqbC+rYykjMlW3myE6dkWhz
BttU3pASKUR4HKgACkQHXiDfvDPXtpjjGlSFDiJ3OB4qaRPqhVFmt77gZrOdYiAnznBv8ioLm1Wo
tU0m5o5zjoF9jFd6wWPykEBqGrS/uKlegpN2PT3lNagJ8BbhJq+b20okPEhNk5hgnfl6mGu5U9Qe
w05echLRqqdwP/2KQByTTxO92UwyV7aYtKAtEXTJhG1tnN4lmMiFiBvAhdPdZIcKMnQR07uYdWqP
EibjeA606buKSlsDhkmA2/i6UCPr4qhvKt2LxPZBXMKrBDOUsyrtZvVfheKVKSZAyqWq4EtjT2fp
OhcKu62gRpW8zH3vXQ4CvDUxAXIMSGv2DWgyU2WwOtHL5fsxedTC/5XUmIaa1XqYo9eLg2bqQiN7
kjyd0qG05DS4mYT95cVsRvuVFebQSWbWlv3QI7igQatC4UT9JZu8EdutHM1UaJUXMfM7wdpEyNgK
InYsXK71IbFC7fXyKrZvx5UFxsn1QjAzTcQyZLG9XargmOKiiMAnD/iirYrxe1cpT2YavWITecU8
3uoYH5+kOgwSER+qbsG7i2J2qMfO5fV95+T7cIbPHWScuyBp0oQq9TlN9aJIOBsGKJWCIrRMSAAA
qjE6WbfE+KOfIl3ea0aza8Ye4HkTQhR6i8uxwQCefqzy+VCiqB6RxA3V+KyH875f2oWTy/L2hDkj
QzdqfV902JM+vekXqEgaocvZk80gqgLppwMP9J3OzqiyIYsR3DzxlpIjQoniuvVHH6CnPTiWYku/
pco1smj1x2Tfoy7Nu7E2F/n5A9i3ZJJNTWqUcLoOr61MEKyuyDjw1G3HVmljFSP43+nJsPJKLxai
ov0IFZGgEO1UMX6VuXDdqXJiBal21USTK6qZeCTDknIcb6NbohJkHURRAWn8/rxq+y4WyVKqeMgG
vokxBspNP79TZeP2yNMf33Dzr9aYmJeHIZmDHNZqt9i3V5EttHb+WL+WZwHMLKk92JjNfUzvVcEq
r+lom7nnNfS+B8SvP4EJiKkc6Fkt4CcUrSuDKcQQbwxuuOIZYdIOdS5NiJrACMUd5HfpTgOVpuhk
1ynEBPuHcDgWrzMXV/T9xQe1HmKqkkEAyAFW9+tl3HfjbPY5gkgx/4FCp1MbnS/KzQkTn7aRpnYA
uczLZ3Qjp/tqkvmg6tKE8riI8v91v2rzlPpKDI6dxRU7cFxmtpxykJYbOfpXm8wXzExpSEUDcYFO
qEQofBgClMn+GlkyjhSHu/DkIza+55edZb6nnC9LM9YyCrHSLqt/RPlNGHAiAf3VXwt2X1fFFNHw
5lDy0sBOaoCrmIv6bsrXsmD6Q9Pv5SLcXf5wm9aAiac2ZVNnub1yjL4UemWo3ixcNfNVXz3mgpXL
kHgbfl+29H1+FRhtUyaIMXjeIhlmvLKKplhrcmX5P7DTf2RLiUOT/078kC1F8k+1CTmWxY0tXVtm
nDMgWqiThCzAk0aQG6/mJ1NJrmu70VIC6knVSfTmqipHyE/OGmeDN14eX5fNeKkwAvqnZL2IkzE5
A2g94989+DYjixwKN78PHe1u+dXwsEAf8/+MG2EUWUEThI5YyGwRW1Q1U+3RVPAaLzjXb01p6YUF
pKtbnjMvdMlVNIDUZsHY0VxY9U0NeT3+TCP11Us/gsnWuqkOQikVcKlguvUNeN5fC5iFf+NholnV
7gOvbHW+9NRB+8jKbB5D4McQ+yX7TMZmBGZnRADye0WdF1ZJQBIVVu6igqWu+X+kfddy3Miy7Rch
AqbgXmHbsulESnpBiBoJ3nt8/V1F7T0Eq3G75sx+mZgIRig7UVmZWWnWUqwuaI+DYt4NIXmJcvFZ
aurJisUyRDJZu2abIvg0mQNANj/ugr00KO4SYfNNMhzwooe2quZIO8iYWrmWSFYQxq9dJfEqzBs3
FAdpiGgzYa9cY4vqSZhFAggz9f94uf78HB9AMoEQWQDqoQMFWHIYjwZvRm/jzgCoXJWxlwPfcEX9
JpbKOAypgeqQnPqiGip2oWCxfUzdcVAOYFN9AA73oQjNEoqjvcC5svRkrk7uQzw7GquHSjpiYFXH
wzn9AYZnvMHu6GYLXVcrazc7p28cidQWb0lknupmJajd1En6eyVfs6VdflbdzDJ9sitsLgPFRohW
NUwCgjQE+MygOMGvWVX5MFshLkLbKjjVeFeJ7xjjtB/bO6Xq6rRAAAY901Gs6SsAkTiqbl3LtXAm
inWBFAtL0wC6Ffu+gHP8hfVHxXvTj6CW29VOstin4Ov4DPD9e94my5Y1a6hDiyLGkjHJy3zlMtTH
YhInDTtBpZW24augfC1H84ueH6aG81jcaJSgIIG5SkXTsFIKpsLPHxk7zbGCXQm0lwywFtLtx+BA
AWpNjMOBOdGjBpUHeD8kj0DZ8ETefMlWhrL+AawVm60KJB/Uc/+TVGcYMC/95ljtFF8AqMEYcJmd
N7/vh8om830B2ZYi2xOxf9xUnpR40fhXIVD04cgCqxHn8bdpRythjHs3lQZc4CbUo93g9ADCAY8u
PvOeX1vJJfo9GOaSUUgDGxDrxlux7IJEV7xUUtxUIK7YV+1ZrjNXrzDzl81f02YwbLPsRKssuvPQ
Cb7RV+eyrjm9lC2N17+EeZ4LRWumhiiApLvVrS5BK7r9XWFiGBtvbRbYpfCcG99u39aNlPOT8kza
FI69sgiJqnhLNNwv8XIRFXI2G5OXTdMkiPV/a9WYJKlrJ6PsYnzk4me2//49ssdfmAmytEv6THdp
+cCt169qPHdXp8q4wGbRxrkCcDKWBcLRRmr6lGvVy7/4eMb7GwiDGtgT/OwBRjEZEjGLiTdUl5Dc
GdOxXR5vi9i85Ch60nfWuwzGJhAkKVVESDztS/1iHCIbQ/RfpNAynnTgABQPwj2vmr1pEiuJjElg
UjmK2xwSVRCTFQk2VUokLpgn5mi2FYTXmjEmMSRKPHUa5HSguCV2CjRP7Rt1mhQkCNN43DF9nmKM
SZCw6kMzhEByRgkb5Axm76XAv+1cMK8ByxoE8aM18HLlLZ+5VpMJh23YVc1EMuJN3YMAmkii7+Tl
Tk91O8X0wu1vunnLVkfHhCS8PQohnqBhBkjYuLtEJRxz/aMyxv1tQbc/Jdb2Plt+RqaxQPZNvFzv
nyJ9ckS1/26MasdR6L2YcOU3/taIsB2+CrNJwzDgiqUvMvAv8Jizozf1ET2rXa46+S/VVQ4iUKw6
7HZZ8zH0DLf6iq3T8ihxVN7Y8oBHWf0UJh4lkWbKoEYiePFInnqP/XxssrdW/yUHtlXnCn54Hj1q
u/z+x6YzW4lmHE2tqANWFvAVQhRn1WRwYiXjpG1bRbNP6jGOxpyzLDU7yJCn6qCW+Ws+tEdt7pxe
H02nmlTXlKZDgoEfBzEDExlx6Y4EKdaIDWWSh+elbe/nDmzNfR0/aHV8Z9aan6rjr2wxHwuDB3bB
M0H691WOW/bGaCgtvc3ReYn3RtJZtcAbpuB9eMZHRVpdzZLaGJ4Z44UnvYgV7wFPrebKwE0gkhiq
gmVzjUmpxI7IUymUWDN7b40qr4LdAYhRsRNLPJrPt6/t1rsA+AR/C2NMOA5l2cjliniGgkJWIFpj
FHty4rYo3VWAGo0a3koPTyJjuUk1CkY6QaIZHFK0F5TgpHQPozxaXde6ccaNKvR73fqejBnXdakV
ALJB9ML9nH9QLIbRMw/VAx9snHrTW6IYCxQbAUDGNXQjfrPPDx3ybgodzJvI3yqeq+tTY41QGNvA
lBKCPH90m2+0MwHck7sA2Dy5wV0n26qkfRLHhEmlCZIyG9/FyQe0dEQ3w/pciy4BRm4QnikBSFlY
murzd1blzWhJFzDRKdBliZ2Eiaesb+aSRksP2wc7+VdIqapUV3aLJ/IFOIJgcIvt/DS5mO47yK/1
U3gp3dIZBXsENcDt67J5+1c/hrElTcU81xDjgEEMaw/d757HVbltQR/aMhZkkGxOegKfm+0BPw2G
FRWUPP/2ibNShLGgNh+7uiuhCFa2Tn/AVzEqv4/uKLX8P5iH4J0iY0Ioi5GpHxukB7iE3T7/HgMw
ojnqZ+NS7kHUsJP+AubDPQ89Z/NJDmiUv62HybWkXtCNcKF6OuJsUZyZzBleY3fa40HuVMflAMYj
J36aTyNQyPgzi5v510o+Pe9VTFqEHhmtgfNULl1sab/1XfgQOQNQZ8DeXQISpo6wXijs89fbhnoN
n0pfB7IGWgCgrOmEnQTJRmPs8iolWGjUDpIjHSVsxFmgPANwq/5InHRf/RhP5K/R0w8DWPPaXfhW
vt3+EZtPFUxnoMOIgRRQIDGnbppCkqYlTr1xqn0MAmqpAvMTRSAQfBVp/Zu+586zbV3RtUzmxMXC
iOWsh7MqTtpsYVgUGLGg+TZBLSnZ6ovRWXwk981McC2UOWbMVxuhOuOYu8wOHsSX8W4+q5izNjFi
RPAuGz0D01T1U7dY/PnxrbxnJZydWG+nEOAcI2w8UqIfgz4TCwXAXalXHuc4ty7xWhCTmQhkLFQh
gpbGeXDEl8KpS1vFLs/9cGiBCw5kyZ902zOzARmo8GabNkb7YNEfxmQwqYowqKNC0NDBlCdpUD9s
/cAR/2qOdKfVTTzDwTACAEpROQBl9usEzETVKU7BHa+Ru/kCWf8QJoMphEWeAwkRqXECf76r/qJ3
SggtQbJ7YqHUBw4m8QTWh7PxOl6AJopteg3gFq/mnjcAsxUu1j+FiUezGMrqIOKnJLheyvFPuEj4
I3Rb1fm1HCYsdYRkaRwVOHkjtE21LuzBzF7VVHyaQU479JMtpmA21qvZH/TxC8futpyoicYAMGHe
kZcY6QLKcLWewsDHg3YoH4YTxS4NnNZL7oQzJY7BfAoa6i5H7FamuhbLxMhGL0EhqUBsElvFHkmP
BxQkzA3YNOehOIjxveRWNmYkAcnPEb7txT5UZjxnbSxtosbwYpH6m5TncX7hKLd9oh8CGDeZG1Gs
Zjpuk5H3o2tEw2DFabmb+1l0pBJ0AUp1lvO4tdI5T6ym0Z5v/4DtALU6VMZlhuAZiBPtPamko4o4
0ofY1Y+yBiypYEd3PhsbluyCMuf+0Nj5hS4gWbd/xGZmuzpidtLGyGo5xnQC8QRE/zvFAxQpTnjY
YVXek7++w+TcY7PCL3zAjnFkU6tlHwtr2Yw3NbVeG6oJEfpPtQuNAg9436iAogfUgQkp4kKpbXuL
v89cZTzoEOatQQQYNK2ft2A2UfE84bdhN5OutWaMgwyleDFlmlyCKO20OCkyLfneSCzpVT9KrxTm
pkIrUQNRHOq88+n/PhtKA8WHmqxTjMd4bA0caq5kYKbAfsx0L1dO1F44J0i/160TZPxSGKRlohnw
vqMtGEDupbUo4hDTKgcspZAd7923WZFZa8Z4pLDFiCiqMsRbLvHdfBhnJ9vrmJ1KeydOrewpR6VA
/Dr9KF4ov0nzCD60Cw8N+f+T1H18XsY1JfGsDqAqhhVhVF336jPWh8X7/ERJnhqUujIfLJCcL81x
hyrjreRErMy+hUXRN3z5qOyMfeV2Lk2qGnvGHiB3vX7jbClQFCCfUBxB5spoWUWxHCsj/COQA0A5
mR9AMWhHP6Jd6pmOyOt+b0S4T9IY/XqFmMge4Qu0s/6zuAc66zH/AsShAAR7zuzQ5qxxVxBLe+R8
2I0Y90kw44WLhkxCU/YEg3HmJdqDUcVRdokHWFrg49gUUKDzMSFz5Ldjtox5LZpNWwezVBMzGWju
gtJ77FBe9Go37LBa5kounvOzRTUvL+OxPsqH/iBiMvC2+hsO8dNPYFxwIIJkr6IXGFO+tpQFF4zW
PKPz95cR5KE1m/X9UEkPehdqzm3BW5fok2Rqfqt34TAbahfJMK/CtMjD+JtCyQI/0Z4au3EHF8Xc
jjsew9OWccttoZd9RAthkrx4ao9ySfAaCI9hq1pi8ByIjTUVP/5HPRlfrBl6Kg8SfHG0713RTd2h
tWNbu8A5e4Wt7oszLyXeKo59+rSMVyZLEWNlFJ+WnAuUNgoP8yR77UJtif/A51xcg/HIEjBsiyWB
sAEz0boIapJwRAoR21XPiTZbCdMnvRiPhF1/sAAJ+JRajY2LJvguJNE3vENSbxmVxor7fLGSIP4L
ldxv42T6moIhp3IMHiMgNgZ9CP7O2hPz6mBWy31WtP7cAOudRMGzHgOFrxrPVZv5t89/I8f59JsZ
v4Z2bDKVNQoAylA7rTbBYUvqLhQjHoDTVs6hybIJonXzvejBnLpcdJ0RA7MNuU28G1K78low0e7o
UlGF8qATPnV2+Dw74in+Kb9Fqctbk90IUZ9+AGMJ/Zw2sqDieFTtVy01mP7a3f6W9HyZbOOTAOb8
o1AexpnGwMnwA+OUKJdM80oMY3E7EDxVmFMLMKxWd/TUxoN5KQKLLqPlGHSdiYviLyBmzHvBu63c
lm9aHx8Th6R5NuZWwz0Cmsa5Sx/nqPTi8hyO+1n+HWIVIal4gD2c76kwHUvBrKQ4nBD6JEH3gxqd
3zFH01dPviG7dMZyerqt4sbIPYZzPkxUYaKNmAlh0ivvvpCm35GXvs+gykfuAMtW8rKWxEQXLErX
IG3saFSXUfwrnCCxsiPto5eecM9NIracoAwsTMU06YgVO/WAofY0Fox3cVgnCnwJM09IW+4HpBC9
s2DYC8/k0Ivfbn/QTTNdiWViS16VS2zkKErkBkZhprsepM+3JWy5r7VijFMZprk2jBYnJrSHGsz0
aberQ+4jlKcH4znq2kiFWcJ10x66PQHk3OlPNSt6zP/KXAySmtz1uc0gudaMcSaNIOGBFiIXGLzi
uUJhAzWNgwlMiMoWuKsPXGmMQwGCdSY0BaSNB6B2euFhephsYGIBjsF0eKn71iiyttaN8SVBh+U2
XYSjBJYf2EUoq/EOfaK73DVGK7crzDvWnnwsPanGkyVyQ4+Xg9y+EOCX+JzdgUzPUMDBhs45KmSk
iL/lwMZFM1p8LGKh5sSFjUVM+JW/78EVQPqUDtjvkWE/cWZFz+VdnFu0OBu6OtqpXnkSQSEm3OeX
AUUF3lt7MytZC2dcTYglbDXD2qkXncoamFm0FvukvMY7WhTtwMYbSKBLC6x3eqHaJieCt0S/+1fx
Y/UNmNx2UjLUHUPED1DKgMS0AScKxWnlvsCpj74KwgomSrHoomOonfHhMjDQjEXCyXZe784u/coK
cKbe1Lfl1bgvOyBGUm1zgJovCJi7VD3P/2bMEwf+8SOYb45Nw2wepJnW4QG6aUtW8UTZ1DKUjpLd
co65rB7bHupDIPt1M3lJSAOtc6V9yOYZc5cqaZ3bznY7PiJ9kyTDFNHeZu6tXM9tB9Z59D6N4UWw
zGWqLF1Z3gaC/LXAZgGeZEt3jGXsp3FEbzv6v0WzucCgG4WUGniLApX5a7MXJyvxQj95AWyURWcR
1X+wwrw1Zopj/BDK2BKIZgiJJtHw9MuMcbccsE7hwUDCKrkzypFclsjNR+daIGM3eNwWbawstKaR
1jadcu/eije1sXUapl151w8ed859M81aacnYDkAWemxrt7RIRskj6K5/sAfFSPW+8r+giC6eikOR
OryZ922j/fi89O+rJ3Ym9KRcNGgb6blPNDCL9M8cs6Ef7MobEFAy6IZGQCjCRFHwpoxyBtxMT3jC
wCJGEVK7dqJHECf/A2rqTRtdCWOCaAMQsnqhWflEIjAVPSXjD1l+/B81Yu5gNxV1Ig04reBMm+VV
gX7WYPWOZOsvlc/by7ytksLGyaJts24IoJJhPnW94M2BgCyct1d/zd0rI0D+/eUUdmQQFxvYrQVu
N92KBOV0cRkuIfChqt8UFzB1QHxHwK7NaxRua2eaIGikRAbs5MqSz3XdNSIOrMK2zohGdCXbKVaT
OGdGD/7aCj/kMIYed3MphgnObPga/k5fVKzOgM1wOTZHye8r5HXYbX0ZB6tEZ5an47ZPIR/C6UdY
3TIhBvnEINCAiJndP9MV2K5DJKJIvOTYH00OfMG221xJZNJlUsfiYlCjmQ/igVKFLTv9UTmX++Q9
s+BxGHLlMZe8DhVg1hrQsHGom84csN6Ab3qyaS2YtppvHye9YVenick/MIgAUvBqvhWsSEmiCLAa
imGp7P7Qz/ObNNs5+UoOEwwMUnVRIEMO9cu9Zk2Y/3FTqDW5jYgNWt6jdDMnXslj4oAQFA3QvJG0
6Gp+DsTgEOGFPZEkstqp8G5/w2smXXrjV8KYKyHFypRpPXy/eIh36iudx9URVkusP/Jy/a3Zj0+y
mBvQVFU9hSXSFtqboJgrFHqutfU3eg/KPYCGLPFNx3/5xCVUjVu2wlwFnSRNGyQwTTA52H2NafVI
tG5/ys3wvfqSjPXrTS8mLcbevC7qHUPq7Y6cZQntgUFzlGl/WxhPHybEgcqml00i42pnB3VqLUOe
Oeps+6uVPkyAk9PJDDoZltE4X8mBxuz7GGUY+hhtbJNrHduP0Q9570nvyj82xMhHM3iPPZNDbO2A
9xFFydmJX96LavvhnUx3mJBljsf0wrt221n16gcwWeYYRJjCT6Fw1ZPfoRifalnAxmkY7tRFfaTk
rGmaHSWQrnRD9vv2eW7eQ6RGJuXpQBwUGQMtMmxXdS0OlPjiiwjWKGiOcdH+L3nHm5jY9NOGZlAc
AkBKoBr1ORIZaRYowQCI0tYdHNke/QXUmDFWjiW0mlOPuzxC/z328q3lMT6m7lrR0DqdjmpW+/yx
8krwYL23bmSaU3BD7dblWMtj/MxiTvnQhJDXZqDsrVo7U3htyC0RK7f5HjNWxkqQSQzRn9ij/Q7R
XfYEl1hp48S53TyifoAVP6vivr54YtmT6yNjkBuYaDg6ht/rjuL1Poq/fis54k/1EMT/YFl8s/+4
VpY5P2UGlo2YQ6r8UO3rhxSoThpAXu3yC8FaLHUI9BWv7EMve1gmq3iofPnIGyje9g+oJCiAslLh
2pjrqc5kNswY/lW5kIPstr55F70F9+nDfI5dbd86k6u+ND9oYS70lnu54FSP6A1krRjVsL/lM2lA
VQs90H4UhGUtAYDnpdF7KzRia5RSnuulqtwSxRyzXOtm0vcw4NE2fOmELByEDXAG9//AGWyGLRSk
dUmTMQbLwjITdU7AWknog56iILTYr64fWn85as6E+sx4EY9h/w9y/i34BY1Wwv8jmPX3shqJSkr5
2Mh3NDxRnUEdDODydloiJ8aIhEOxScgjx8/SU7r+tB9SGStKUjNQpQKnOH0FJBIyYjrMTSF+M5f/
rtlOHVc6MjYDp56oZg5pdEOFsphPFjKdU7JDOfeel19tG+iHaozVGGJaJzNijNcqxW5Mckceo9Og
E6vMOMP978ikt74i4xFaPQAB2YRolYRoywM6xEcr7CHPUlfD9rhSCwAuJ3dFI1v1Mp8lEmMKdjB2
sfymmS9FGVppDx8xq895j3VWoXuqZ/FUx9hjNED2Jv+U+tyS4h5dWt0RJu0llDVrGEq7HJWD1hmu
Uox2V48h0rj2GOit38jjjnS9NZqtLScYGp9kdwR6uzpgCrNGVAP7ZAle2J7Ip6l7bOvleQY2cDIN
4Fk0nTpLPHT9f4FxaqdUuSMm8T4RfspGtwu72u663IuX0QJXoRw8p+Y5nWLOnd98zKwshYlZciub
dS7SL7pX4dNTny7E8LEINwPISgyTZvTlDKQyAZdurPVdKk0YJ+FyC/CuGJMIx8kChIoF5Cu0iECv
NSZ+W4x100Gv4syrZ29pBM4NoMyCVYBC5eDCryLxAnT1IilGJBda6mBGx0kjlXM2mw8XA/iyMgjB
4P8VRqOhXKoxieCPZf8PlzGgWjCEUqB7B1gjR/GHl9oTvqlOePlXPZq1bCbTNxKSp5qB4CsslWaJ
Yjxbqag9p7L4nYjjgczhvpRSzeqasLXESQDwO5gSqj7fGQDPLLO8tENBuEvA/RbFys8hUpysJbs5
UHaNGPoc97oVTda/ljkNvTVVQwlgxn+eeJFd+rHfn+l7Od6bDabQ5h25I2fefNJm5WolmDCNJAmd
nR4tV2p09QuaxqiZZl7ghP5kz9hxjb1o1/jcisem8X0YBpuTAHi4atsIpo7BIFDLgNUABfHSp2gh
QBY9KqlT/eK9UzifmCW5DcF/K+bA2fREJbeLemeqP6bhEdsj1mhw/Dz3qzIhpSf6VKoz3MXg/dkz
L2RXT1AjQIQGyqIN0D1ihZ2VX3iPFN6XpX9fXethEZUZu8s4T6CkN+L3gJ9lbfmp9ZOLcblml0p6
ViE4F6f07k9NWj+LngrAkX+QClxFZwWUPStyZvprVgrNNek0vZQTn2D+VVys+qF4ys/yffKaYiBU
cgc/6KzUsDri3L6TV1+SEcycYRc2o2rOVQK694uC1aoE1/C2hOtSASOCOay2U+ZCziHivwPaaW0p
iS3+haUxG8nOQX2OeNeAns6nFISRyZxemC/aIAhV7Mc9ln77xE6S34rGKaHyhDDhUhg1JUmxj+1H
5qEDwtQkYF5Z4uHbb0pBWMEOOehGFRZeWuvCGAhHC6jJwQKdqN/TyrRk/ZlzSFfmTj/YSgqjC1BQ
BADQQEpwXrB7L9cWnqzooSluB+xq7nDB9cYAI48Jmqq8ZDmahTEMXqFrIRIeySGmo+SL8TwBRZLs
0kv/D5zypr0jGVAJyEGpwp8vmlhIWjebAfjkMxCgiMWpi0Lexv+2xa+EMBavD7qpymGY+NmpweC+
7AIR41G8lKcFy7Xya2ZzZxc2jw847QBnwlIaur6f1RrMNtZrFXeMUnjQVnb9i0Iqil7hpheNV9+4
Wnqhh/chjcVHCgICWII6CrxhWQDCJ4AI91GewgNwHa1+BIGINPsE0+1WKPK8yVWThhHNvNAajQRt
2+FiSwlm5iesskylfJ+lk2q1owpoNSm71LnCQXPbuoMohwHiHQVx7aqZIFeKWQGsIfGXGY2u4rXV
Z2tQH27fwa0YoALxD401WTWuShgt6ICaJurhJ0t1r/XfzaG34+hnZybObUFbd2AtiAk2WaiDl62D
oFlDK1mYrL5s7dsirnMDnNNaBnPP4mHRx7ZEVfR9Kt0x3/S3BOipAzrkojM+aYhmTyN312zznFaf
kLl40kAWqUqHxJfMyxLdhapmqQKn0rPpuij5L9DJTJP+5/NdS/NZaLJ+RsjcD074mLbWsq9t6TU+
zxftybAwdG7ssgfh2/Lt9ke9yu3oN/0QzNZE5hm5pDLjm+qg4dFViKkge/xFNHUXE46am59yJYy5
aFUCVEOsmif+UIIkcxiew6raJdns39bpurT9rhS4E2S80YipM4EgJ6FoLgnkJCft0KPYTJdvNCt7
BIzdniNry3nA8UOiSdkaWHDNCPMy1RLDPEZb8sLcqjHLNuwow+qfF2jmzq8UsYgf767rk1RNAjY5
1dQMA8jxjNGAX6iLBPo5fy6oUEpOn1rpUcJQXeToWBARnejYvYTfTJ8u7PGBbq6LTfQHAFdP0k1J
AzAlPe9Vhlnqc7bEcxvjQgY+mieXBcvFD7MnA59J+sYjr9m+JCtxTD5hTMNkCDREyP7opjvpWJ2M
Q76bMMmm+JKOZRxUhR0zsf7PL35GT8aeOjEfUoySoB2jAqnQ+KFOHDdNT4pNLdcfkhrZ6kPmSjT3
JtWM+MbhT2NZ8DP+rvCml0bn2gCRCZEQ1T/LqSqlCwsBt50+CfIH6UiRvY2n4YU+rAK33MmPnOvB
k8jEBUXD2L0Ri4lf/87vCAoYNQZxGjf0l9/jHljeDncHjkaBq2+50pGJEoE513Kb64lPuV4lgDsa
99Ub9los+h7PziIPNOe6rEytQwOiAwoNAGNm86Q8QEEIOBeJLz4UspVjAy63TTuMrWAX7gegXqOo
9ouHZ7v5XQ0Tvg3jfIbBMjnlZqXlWYN4W0rfm+ShnVuLc3LUFq6+40oCc9tELVNzg8Y9DOqGu9rX
H/HqsbSv8CU+b3bzek6WfsOVMOaGLUaR9KMAdWgFj6KrhHSCE9k7gOc94IlhmEM40CUh3mrI9ZAs
I5m5egJJM1Wp3q8EtuQpJ7GsWFlnkRGo+xadvlOA7pQ/xSjpYJW8+alGVgDkWSyX88LWZihZfQTG
n1cSqZU8p2FrL0UONrIO6Tl+oPC+lFUR/BZ7tMZtc9+cuaLpNbxx2DpTzMqk2ZzDGF8BdNYn2e79
4fhTs8pnuuzM6xpsfnJNxBYwapsiKqjMYRd1HC0mgWXFvycvRWvWa8BH8yVL0ID+UzrD47rC/Df5
Wv1ebPOAAoljOpp728K3cuP1z2BOflCmDojnCVbQxseWLmhhr7CLfqVDwLtKVCH2664lMQcrm2lR
6RFSfewFoz5deJnsBooFbjk6idLg/23FxTq9YIvageeCt6xqJZytU2KqNAGqF9QMpt4a0H5IxLtQ
wSbcgG5iVlrT/Hz7u27GaThgHCxQNgEZzaQFcTYQ0osoPJWZU0U/kkZzJVB1zro7Sbu+LJwu+1LM
pxzocxhntNT6pR9fivGLXuSWht1Hzs/ZcpXrn8M4snrphGqaEIKCc59Z06l/6AQaFgBKMrnB4E/f
scHLEbppW6tPwJp43qJZn+d4nFTf+jm31ab0qjREy6fmpA6br6K1eoxxBaUOePcGXuO/zY9pp7to
gMT2dAieRqdwxx0QarUvnM+6FWdXcll8BnkulCYBpqqvPlHmrvSAxWSVsnoKD4Vb+OUuWHj3iPNV
VSZ9IYpZTPJS0qrf5CTfWktanDm0c5+OkmR35q+qtCs0Vn3uKOWWf1wrS/++StDUuJ8bsUxpaQlc
jaiFxC5tmFV3GJV2ed6YY7BsPUmN46TVDDhjQX2sqlczeOEc3bY2WJxXFE0XzfdxnZU2sZlqQYMa
gB9kTvgynHKguZq2KHiCXzqVz7sMW9ktGu9/i6P6rsS1Qj0XQ1DQrBPE55duJx2ADX3kJhE8tRi/
0wyIYaqWxO+ZH0EQSy6hn+81L7/8A5PY9KsrrRi3kg9RCZRRGGOoO4MDjJYqtwPgLGFNoHUMyzyQ
0hJUq+4xjIrFGi5+2baVfHxVxsUoPegMAqFMfan6JkqneeFUoq+HtpAZrY+NiY8pkgJJiQr6ugPi
dOtkoRPGSMy6XXnCzGH2l8jF8ONZCuPLzLEWmklAJVUamsMgPcrBQeyPM5mcRldtsyisiItcvvkd
KT+8qaCpe8WOkSqhqU8E6XsT/2jEb1HKuW28f59xHWGTip3YI7VNzacgROFbeORc563SKTjW/taA
efH00pSLQiWj/mwMT0HZONrsZ+XdUla2GU5OHBdnVS0cQedYCL1PV2nNSi5zr3V0eItmRARI43Ma
9XbfHZZEdv6VdqANRZmK6FekF30UmoPZQ7v/vo0pYD54sWyu/9iMaGC++o8kNqLNiRzHaSchb0El
1qFLiYnTHMuvvTOeUGPn7gJvf78PeUw4K9I0NuoQkXtqQzsMVCdV3qok5qQim50DbaUWY4BLDs54
XYoSX4lkXyl6N1jk06ITw6qC7FUmuovazrOWYT5aMp1sWp4lknt11J/LpRms28d5DQZAvcrq1zDG
mmej2MT0ONuZriPfiw/VYElAGCnPVWc1runnfo3ErHhMA4sOZvMqdryvzlitUWngJlzQ1uhiTFG2
j4tWWjOI3G7ruZmqoByA9RK8zkG3/Dnm5VOljdWEKgTYgk8JtuUq8VdByH0f8B7q2/7lQxLjpkGz
aBTYygu8PkkdrQdSVc4rcWyGupUyjFvGA1nWQhUurJFLgAITuxywPa6XllgbFhH6+znjbl5vH9Pf
ar3b0SppQHcSrScqU7U0n8w23e+ofQxCGoWtA19IsdXQ5lOLc1RlK2TjrGVEQPHYlzTBziIwOyip
Jfe5raXVrgPYzcTx3tcguu8X4kNR5noCUyonTQQvqi3n0UWjFLse0h25D771X7p9bGEdCh3UnfH0
DTrnTvEre9CwEU6hf9zbNrv9cPs45/eH++qbt5Ecyv0MB5icRrArKo66o5M0A5L6WLam37Su21v9
QeatzW7G/ZVg9k5ORrMUJu4krUsqgNbtXLrBw0ust1OalRxqdCsFtUjCAnqi0p6bGLmSUhyXwTyZ
sz7gZbwcSiV+rcbx2LXFPW7RVzLl9pTrutPNGYeQZrN2rq1+CpM+ZtqoaTKtuGSxFT6KaOcaDnmm
rMfjJXJ5NBEK7wsz/qgwIzmoctg1sO18LQAPXwxMTt3Yd1l+NjHXnY7hvaSDQaoN95hgP1Sl8QJo
511p6hlahtl+UGOHNL2jp/0pRxvH0lvdsNLSOAxq6CwkOIpp+RCbGPZQiunLjFF4axJ018ibYwJ0
GaFvHtsI6GgRRrUX8wElP+Aaqpgiqk1MbMySPU+8/btNL4zGhEz5Dykb7efzJoXUaIHep36kDW6U
ddW3NJN1KxvV7z1peW2C92bZVUKkGuDoxS403R/+LM5Q8r4MFQUfOY1yC5Al/pQWtlTNJ70aXuUm
+qXoidsJtYsQ5N2+vDx/yYQBAcx9QpjBnoJgdvp6X8ogtUt+/m9CGAVbTcdg/jLgSbC8pukxVyM3
UHldwuvhx88ekd34FsBhiycj3JD2QMEnkycgvO1r9EUijwKQoVgW4tXdHoGS5fKyg2soW0Y4k5SF
QioIgjIjmfYVrIb6Ch25PGOtXdvHtuopx/IX9Ye6X3ryW3vsQUMGdtIL78JyjlNhokKy6LkSaPCI
SXISpMdW+T0YnPT9PZZdmSuRVEmXaW2Dbd/NgtJq/fsQlTfi0lrhG+UlRC6GNmJpd0DaHJ3xuT1N
Byw6vPP+/KvKwOoXME5wGhagFgx4e/WAB1YUwbDEbj6nQdFapWA8TpVxMioEo0rmjZvQ73etO7af
FKA1yDpbY5GMKWilFukFrZoJFpDPgIS5+OUeLDr8qU1qNLekMfGt7uMlE0s0EGu32pte4lCok/i+
RFvj35Wq0Az+r2ZMjCPoR0XZAE9foAMFksfoiW6OAumHrr7/gzHDzVfTSh5zholmxqNGuxY1drso
51F8CM+dFd2Bn8vrjzxUk83mvraSx0Syaa5IpKCo/T76Fx/rLxRZ2fC6c4btjdvubjtIE7T16ACU
JLHZ4NQuJMXKPaYjLtimgGbN7qfuU4rpyi85gIdcYcyVDwgoUsQQMyDkO0139WNUWD8nGzeD2glP
t00Hs1KNeYcFwjCX9Yy0s4vKEzirbEA+uloscsLS5utkJYaxfCMr4yaXoFSfAxkBAb4ipXv7lHia
MAY/qRngx2URvSvlWzK9SP3jND3fFrH9hl6pwRh5gIqplAgdRi1MAPXXj4UTH4QcNfbFzu+Fg/kS
e1xD33ZRH8bHGHqsCSBHUXFCrSt5mp14+uPyMLjJbt5ldvaVo+H2Nf6QxuQP2mCaxQDQT1/YhXf/
j7Xrao5T6ba/iCqa1PAKDExQlizLfqEcyTnz6+9q+Tse3MLTPj73WVXa081OvcNaDePwWMAs2npN
7vZX3Y146Xw7GV/dKZdMDCYFwmeJJ3L30taO8dxf59cY4AXUJbCSTmgyi0kPtv3wz0PymQW1Otks
C+T/yWE4jN8ikNphHNVp7OKjaAd18yF5Ph2PKFcpSRQNE6ouEjCfaPklj68H83FB71aTba1LBdOE
27nnSh7nPcI2sipLgqt6LbJ7w370Rjf8g1795ktiJYhzHLJe07ak6O5l2NJT5mM0fVzM2ImkRyV7
mpsrY/omUM3N+uZKIudDOnmoy5wgS9DLtrYX3djlRgnWsBowWmP2Kc0RwefWrUh+bCrJF0hnZvY2
dp91hnMvfYXyc9liirndhXvDN3bFVQOIQDbKPHrTPb7pLveyb6LUSGQeKudy6k4L5KqHQeKBGD+0
NsAtvr32uVoboO+OuC+/nXefX0v8IAuQLdRMYX35HC83l3q092OAAGHQStpVO/nD0oAyg+wMLGMU
9vKp8UUrGJue/PwDeMZSbNRUKDPBy5Z4UUb0SCzd6YTdr01Pt5LCWcoozUGUD3gpJSj8OWmMRdB4
Z90Eezo79RNbLP4rX7CSyJmMhMlVZVZjeLpuAAddm9z0WnPdN+R5MsIDnm4goG5T4cj4ZgBZieXs
Juh6o9OsCI3KzGEzNem1/Dg57VW0x6yBJwR/EYnjDEWXKn0aAqhPdsWS3BJJYGaz0bLKEW/ci1SF
s47QXLphqOATYuVDZNyWKgC5EwGs7+ZkF5tr/Kd8wEXgOaAzsdjkAAZyHjuX8YYBOM8ev1CMk00g
svrLrp6uK0Ba0ylo5jiRTb1oepTC6uMsdWn0vhk+C/zZ9mc6S+ACfR1EfdhFNdoBtz2mKDHYtWP7
QD9GREWvke1y/+o8XJBv6ry0+h4vH7aeN+RO8mRcFwf24Mqxt4Y5ucweFTvJsFagOwTAPcLSF9OE
N/77/AsMrgYEOui41RbE/K7EvpORzM/AGbmazKRyqjq8v3y722r583J5DMKlUJQ4NFG6qM3E0cEE
b1URyk2Hy1JER2KfeFXGVIwRAO0WPFjVAKIE7A2VVXkDnkT6kHuXRW1nvqvr43xXUtEwx+oJmnzP
MuC5WlBGoCCNqTzshjaxgwwD1i3KfUUH5DwXesBJFE6ofpAyPhY0dqVYc0DjZLdR4V4+4GZ4X52P
81pzWZSFqcJrVb1uV6httsFnC+NRRv/YzgLb28wJV7LYsVffLdeXfiwClM9kTAUoxXejvjLUR8BP
uJL+IQtFVfXtFGIlj3Mm2lQUM2VvvAbzMtVXTPXtyf2Cb5bYwzdxAiFSfs6z5Bk4z14nkWRMLlaf
ZNNvqk+Xv9b2I3l1JM6fgFBNTyQKl1zBYR0KL3K1O4JhYswN/sGoouBE/FiklEIpLG2MUUvR7HEc
bGkp7Eqv7cunEugFZc+WlV40EVlCOVfR5gHWIqzNLpNPy3ivqXcNWgK0EIgTXSLl/IfZDwChj1Cy
SbLmk0XHzm7N7CaI5s9Ra1ZeU4GaTRpuAa11R0nma2r+baklId4TE3PBM/OoQFMugcGX5lh6uSoO
KijZ5juGTQf6mf0fLCtsvlvOxXmFM/TEKJsZ1Kk/1tlYNSe77U5Pcw0UxfDQnEbsa1f3wL8t3ehe
2HjaVqSfnQGFs/xAxxCU2aBJ23lsLxHskdLe/MCq2QFy+ejjHDhaaIsmXH/jAM5iOQdgVGaV0gzO
OzowIieMrR0ZsEt+YBMUsSssYTG//PaLnuVxHsCasUzUGQhMDRAHiRue4t3wnu6qZxOAv4+FL9oa
FMnjvIFK5kYCojT6eaVu50XilEonMBaB2vAlg07qZT2m8KHJgbEIdXhXYwrb/68awtcLACmit3oB
m0SFSQM5Ym9Xh94nxQG77ggWXoh54Y8MJlqE9yBSEr7VYEqSFnSsCK/fjs+tXXhsoWZyMBbBxi/E
YWK7VHG2RB58E0tDgaqE7Eoz4Al0NcY4nytr3NVj4Cit6YS1mzaZ3YNf57KfFaiLyv6+8rPKUMeK
qveBt7T72pTcMip2lyUI7FzlnEzfKoXSjwhPynLdQE6Frr6gTiw6BOdKulqe65wtt6U66vnpS6V9
uHyG7b7Q6vtwXqPuYjMhIyoeUwgOY3kX3ixu5U1P6RHgmrqt3RbR61oE8vYjONw/SwfRW1J0Rs6P
DIYi91KD/G8AxVD2nIDC8vIZBd+JH4pnRf0gJGiSZJgoASK8HSWG3XaizeLfPH9+OkQermPUFsMw
WFUuAfLrVXkKUjt/Vj3z2dBsAPuDiV57ofddZrez92P1QZRK/ybYn38CF+yHsQP1yjCy3TK2hZ9i
qM0C+iX1MxSSRZUOoTTuuTBnc7Hk4CBDGbK+AWaR6i776DPb64jAgyMcghV4Z42z6HiIMNCRYgiW
DY4w2jwsAu7E3nn7PXK+Q86s464L03Hp0Qeq+ps2r64ncz71MarkVi1AQHmLfcca0Gfr0zj7Tmew
TxU5ZHUYKy5bu0WpIbblY3SlADC19iUn2GNoosd0cWMPn6r7+Qqghp6oFrfdZ1v9Ds4LDOGgtwNl
JnI1Az2Y2JFbnGaPdfWEk5ebdfmVLM7eDV3q4gANKHRjuyscEgusTJbhiUE3RZbPpQylEcR9lQAk
oq++zuEtWXo7NQ7/ybvwg6ShlY20T+TYB8LmiyzJ+8aaDsEYiepTgmvj9yGaIJOtUYpT7BVVB3pi
cZstbbHhWGF+InDJPEGlpOgAASpRYzCur/tngNdcm0/YccQy/BEUMiiLAxvtv90i50qKWa6HyoQr
WdoDnS2HBI+lFruXhWxuHq7MTec8yGB2BtDjkIyw2QcJOQ8ocVQHOBC+JDv6dfoUKLAyth8rfUhd
keYLtFHnHEsB+pXZapF7lZg5zszYlozRpWIy1e0X5k8HpnNOxcinJl4kPH7a7wwuzytRyMydObGt
m2qHFcfMBnYUpgsxMe4awr0dke5wrmTR66WQcqTpql0+M6jd9MiGGnWMcRpe9VGcYoqulfMnQztZ
tDGQI5XdQ9lga0B6bOn9Zc0RhB6dcyQ6BYlMG6KyqfiBz5Jmgrl0MTMgu5sLTyq+fDmUNDDKDv6q
GZCelDUob8FUPkbqdUtq2Zna1Lt8LsHH4kuYcoI5hDlG/FHAd5QoeyJCURflCAaXkfRkxroCQz5R
b6O76q69VqSDZrPBLry9J3ugu/92Is6REG0M21oNIK/6YIJN2JREK62iJ43BeZFR7hrMR8KLtE2q
2qNc41NFmivr4eNE8dium+uoAAEXQLS9IVP9ywfcvlFDIapKZOxb8ixfqV6lo5oizYwIkgbLlq8Z
kHUIiF5vPojnaDdVfyWOO21GpDKWpteUEt1BMPrMHti2hVvh2w+RlRzOO5Ka5Cj3wTsOL/L323Tf
gs47OhqSrdxVu/qAujc47t0ZREayrVyBR20nHsPYdCWr38B5zr4bAAWawRyi/qiOz7V5G5WiZYHt
J/hKCOcgpWgKozJsfnRJ4r1sAqZ+AeiSzRa/jX1ypCKcMfaz37gVw5JlHfjC5A2IZTKrTS1NUuzP
wBwazOo+KZcjKEYO1kz+Tjt/yuJLKA3IBcxpQurQHw1fByeycSA+M3eGiiLqOG037c4n4wspcZrO
k0xgilbqdaFbgIU53qF823ymzjSjrg8WqArIuJ4oRdq2ivMxObcW9rKqJwGO+eMtYh5+UHiLUobN
LweKZ40AmQuEmpyujIEl6ZEKhTTkj3ONjlkGwB6sGMemqE68qforSVwUXfJSTuo0gaTqSzxd1/SQ
Nn+Vwq5kcFFULjrgI8cze+0AHPcF6Mg+wytWd8Vki8AzN5Ogn7IoT2kDdCMp1CW8MmJds/se7LoT
KBO8afpgmYM9y4+XvfJmIF2J46r6uQSYPcNC1kMDc0fqx7Ds3csSLn8gKnMa1xlGb2U6Zoxq6X1m
fGyDT4by6bKI7dCyOgUXPJdGbUk249LkxjOPoMZ01YfwoDUu877ivr7o0rjQ0mZRqYQBKsitMlwP
jE4sLlPBh9l2EaszcXHFUIolKLqQWeqgYPksc5MU886YtbwZARcIigBwx5xExWrR1+IiiTEMklIw
pJFIm2zZ+q4E78AbLHg0bfdrV2fj3EOOwDyMI75X44I4O0R4Nu4IoFvAtQAgmsn/ywi5ksi5CaXN
JDMx4HDrNLaHMnJo/SCXknNZEbc3WFZiOE+BaagoCTS4V0kORltOwefV0jtVSW6ihrqmPp2SpEVy
V41AJQYisR014SErl3s50K+WpftY53njKKp5o6oAyhqt5grLeO+NeXTUSLqRtTG1scx339bhfskB
elyo1FtAuzbq+l2TGS9ZZl2rZLot1PpWTctrKwDoopneSGTw8oEcJ6V5spawEBxcYBGvqeeqaB3U
M2aCMxST686678NhRtGXvr98uQLVfK0FrWSMYQ2uaTYNn1v6zpTMfRV1R3MaBbWt3yinjslOGVBp
Mo9a1ARLZlV1CZBHT8VIK0qDxrH1Zq9Bq2F+XwLHC9iLd39ztrNMzuxaBdskZavHPihVMnpdT+8t
TeBQtq/vLIKzOaqHRqGy3ZtylmpHrZK9YSWnJokngXVv68JZEGdqeEP3JJsQUmY5u5lbctT7ULCY
th0kzyI4M5tCeQbFNAJyUWWPZmM+R9N4mqf6BIrwU6zK74CtJ9BwwfXxXfY5aSwtMCg6GkHmT7l1
JO1ik5EKLm97vZH+PBrfZo/MYgCGL1aPu5wAH6WqXczPwINYX9RUesw6FHqi8SUwo5uoQGlLUdAh
rqR7ahW3C1Vvxmh2wkx5HIG26f+FjoIgXTdQorGALP9rY8oqQD8gEZRnxvkdqd/L+oMxiVCItnsR
KyGc8oAJT0YdG9lCgzdinu1lNlPKkALzQ/DSAjWvcspD6Mi2/L4/Ydv9Wn/6b6fkVEvV8J5Dsxa0
adpTg7mz8V2nC4x9Mzk+n5F3ltVglUGi4MWoj9QtLNW2TB09Rd3uTWFVS916Qq1kcfmdiTnoasSw
HgaDWZcMVK+F3exb1/KHG9kurkVwC9vecyWQS/fMHuAmYPQLgDhv3QKGZhfdpk7rUn/ZsfqkmCtZ
KJFdwSouZPBrpCE1q9QE9zEwfrrWGRLg9xEMEVUfM19+T0Wb35veYHVKPgMs825KSzggRSpPxCC+
2lQe0mj3sjJun23lDbjbpEFCO4MVtJX77qq4Y/QKbLEveKyvMCAFBCPRy3TzYCuB3GWOZk5RaIbz
Jp0/0c6ZitAmzffLxxJECMrdHiZqgNRPUElQ4mM9PEmJCDp8242sjsGOudKJeCRjpYZ4FUqnxWOk
saCmOCh+cWDNKYy2WXbtzqXdPmEqHkuUonEF0QG5cG4l4VCWNYMDwYBCTg9LKMiFmK99UxlZnY/z
xW2ugGxYRl03sB5L8yqhLyrp7G76ENHny9/qN2+rc0DiPDIAFqcorhD4NF/5zvgAjCdGRATTuhcP
QInOxXtfLFPWNIFdSdOdKr0L8isrvNeWl1QTDp5veuHzFZrcyK3cWyOg53GFjL+SNZ2BdAemisij
mD6vFlv9XqLykzmjiAlm28QsYNJYFLgq/GSJbCU6TaMSuPYdkEXHwVGVIxmfBJ9tWwXPUjgbK5ZG
iywFyE/seO3iTANwIxmvU+uGX+kMZ5zsNBEGx3aNkJ6lcnZXVaEq0whJJlvwkSegRMRgOAHCFJir
8GLNHHN2Lx90G6hxJZKztS7O4zFgrrhx8xsT+HkMvdAb/fSjPNrScw4AkJfsQbZfwXisKwnuxhbu
wbAw+tYez+fm7BHYhXEoESv2xyMDcy79HCD0BvC1Or/fXz7wKzLhJVmcQbZhNUiGBMir0ZlBiG0e
S+ALE0/ZJR5Qr/zCra4G4HIHIOFpdrkPoJXolkGEFjelN++rGx17oSZAbTt/PDGm+cphUKGdk951
DhhhhBD9Ik3kbNoApSJJVegEo1Ibb8CvCPSc8MD4fWvPAOiYcJpkM+k5qwQ/OCOrzRhXCyR2Lrz/
AvefuNhswyBj+7U9iPG1BRbND9DQQQtjvKPwHGmJbeaS3SvPpfV0+btvu8afKvaG4AZ7sGllmih0
tg/Uonac97YlPUTd87S8XBa1vWS1ukAuC0jKvAkmMAlDxfQvgwpqBXm3RDY48DD7cNJQpzE8sMWS
T9UN+O3/bsXKVIDuBLYF8C1wSWurDW2TUIjvreqbVmePVi45tVx9uHxMZihvDGklhkuu6lpt0yYG
kBuW87xhvpmrd8TU9jWG/VBasMew310WuB1LVxK5e1XDSVMXCqc8w+iA2hDeKx+kb7liq7t5DwQX
wQG3x2NW8rggUHWKlNQ1Jv1YEMi+5rsAPUxsA38Vt4A3bWAlivP8jUzjMdVxmTkKCkFfMP10u/ir
4AY3nclKDOft5bzQ6DjUmKW6lo/hvgCZlRbfMNNmSx7SaDejE78XCBWdjfPuCfh3I41N+nWe6TMk
SuZpp/2Xarc4kg+Uo3dE8ETcDqRg7jJBawJ+NYNzmmU2dKHeIarBAi073mdYIgDe82Pvlncoavsi
KI/tcvNZIF/foFOgTkWPl8b/0iGnqdwFGDB7hnMWV2jwKZ8ZkeHD5bt9nWh/a4Q/D8rXO0za5EuX
4/XWuOkNcEw8oP1mT/lDjg0ea2ceFl+/YTqr7vQjI7+MPjJuFzH+57ZinX8H5wwSAmylqUSBOCbg
BtDuwll0xdtaBLRKsNSAHI1HlA4sDV+1wLO/y2U7TFPbKu8qPEIuX+h2AQkS/hHDpQeRYS0xXaA5
HS6U5bXxsXtvYHtUcjo7fmJ4deSbdNAFlrntTM9iOYXtsDZUgMMFHc1a3k3YwiLL1Wx+GTRf6ysb
K6WO4Jzsg7xVnJ8C+SDfx22iFGhmQmEZOErhDp/ZLqflg8xi/1dtkfOl8hFeSgdppiGEpUBnJtrt
WGC4sdpdPpJAQfgIn5E0NSazRV1oKA5LVRxSfbklhS4Q85sodL45LgoNI5UmkwGGMF6yMLdbrFxN
R9lTHVBeAbjOvXwsoTxmeqvHeB8iBIUMPA7zoV81uBRgFN3LXunKJzFkyOazbvWl2CWvhIVA6Q/k
ApX02QQBZQVa9MH0+mW5kwxFgE207TLO98jFIi0v43ZhL4+0wsBT8r7U312+OZFCcHFnjOcmXGrm
G6EMstTZRA6cWlh0FX4gzmXQYSRBluIpnKA+Apj76DG8Bissg1bCJO1tWPuXz7UdbM7lM57abVqi
foqbjGkg8Ux5rzmsyJs61Yz+puSjho23om8V3mW5m/e5Est9sKLs63bpkKfX47tUg1fqMIsKOqHL
UrbnrM5iXk+/UkFABKYgFsDEK71tDvpn5CrYw9auxBPf2x9uJYk7UIcVC7VLCMPsJ54FPA3sbu1m
dL1Zc1hU1NrOJlfSOHWUwfEDgAtc3+QZs81KQYOtX7dX6rvYFTmNTdtayeJUUjKtMCtQCgKwBOiK
AqDgZ8Z/04bXR9DqMzUS4n2ioArZG9qnpuv9fiE3XSwSs12gOB/ltVa5kiOnsTSPLZJwzQ9muz0a
16j3eIWbHpVnuqeBYyHBwdP0rgUE/xEv8sRW9oWYBGozYK5+B/eqSjrSoFuK0m4U29nBRJlC2i03
wSMFZ4l4NF/wAV83CFanTvoqw/4KnD5a1rvKBIZ7IWrUbqYcqwNxccyKldaKIoop+cYmX7CJdj9+
s3J78cmM1bBlx45VglmXQSCIKj7bx2OkgyZA6UDY/muYqY3M6HoFtjC3V1mm2yMRbf8w232T31hn
CewXrC6wnvqy6eMQ2QBo/Vw6RcSJSH6Sg/pznQwipK3tivlKHBc3h7QcNJONP7e7wB9uTVARVTZT
kdolAJNSHbbz2t8C0NWZbrWHXrZFJv+bqHA+MefNWn3Og4LgdTx5yvcs3hXuBIdWXg3P0X50p08M
SlERlSy3Y8JZKOfU+p70qtFgg6RIZcAUGO40YBRbFW1P/8ZVn+VwDq0sZfDnGcj+p5foicHVmG7v
Td8ZWY4YTkKknVwyXnRmA+5UWAaRAHdHP2Xdl8sxTiCAL55TbJwrJku+w2y8UQrJV8Lx3WURgg/D
c9bNy0LowvhoDOvOWk5h9EBzER6VSAZzmSsbS4oJU309nFS7S2/oY+CPPqAwWAsAlCSm+2erpdvo
nWdTMznfoU55vyQV27wcleiKhmUE+qoyOfaxHL0YVqXPNqk1y4115GKhqT9TINbY+pLu5qCwUJwq
uuwRFCPZNWAGvo40QSmYmq2L8e7burJau5YpsUkAEiiA+oMIZNYydxjLh8sf6Dd5joUvbRIKdlDO
XqssCoYxQ/YRV919EwDKMVWaHU1R2w3C63igX6dc3yV6dJAW4eLN9goa5hD+kc4ZboQnxRLk2DnQ
HyG5GGz6Iu+k9/mxdNhLNz3UL8SZnrUvza48tHf5LS70s+AGtvXn/Bs4o1YGxruZYiSJ6U/nMTx+
AF+5qEnZ3Qi+TzY7LKynM/V4GxjOQjnjnut4ssISm6+snm4gc8asOduFZi2W7GO/Fy3Mb9v6T3n8
olirBHU9SqgMYS5jl6GyF2iCcZ7fOMezCC41sXSwlyaM60XzZ8wosGUYN0bLYng2vPkk+my/iXVn
cZzZL1VljtGCjAxwVoM7GrZ21Fi56Qa49E4E+MfTBAcgX42FHb5Yh+wlEjyAtjOX8w/gPEAqK5ks
sXl9jVRunVO7bfZhXNqWfKIRVikr0cQl04kLOsMvkCHryzNd7zDmOxGHNqbTkueGLnbY3ivWNxVO
rxB1ILfzl/MZme2sfOvcTzrVXvlNsyuaH9oPynJlinqpIt3kXBDJstYiI7vICDNtoEEuqehbic7B
+RnMFatSQpHp6Vgrl4aTHKKk1r6EFnEuexPRWThn0vWdZYUh3KklfZLCD5OwNLi5qkJl8Clp4EIF
DyznOYC8mEaDgUXkGsNAC0CS4tQOKnuIvfhdAggM84r6OvrC9fsQmn+76I5ZuouotL2li6tfwY8/
aeMwFLqG4QhAGV0tV8DxS+7a78ngAD7UNQ7YpJf3LWa84ieGlyPCzmafi7eEtXTO1aj1YJk5+Ov9
KJF3gXFdpvswazyghvtRJMgv3n5RzbCAkQZ6Ocy9yybnZ+QCSznob4FNtKPPuaxhbE5k2G8j0K8i
OE+Sd3TJlTqofQvlyDq0fDqo74XTBG/9FZMCdHqqEcqi/a+23OnKLIVj1PhKqTltNDzJEcDyY0v7
OFHjYcDAhq3E5F+X134VytmDFus9SYhU+1nva3Xu1ADFv2xxG12WX0VwBpGWk6xGA0TgBamgncQ2
B4oTBeJB+kSwQx6Jnqzsi/+qfb8I5GsBcZJ3+VzgImen3zVPOfrz1a69CuzqGLqiPviG+r2OMBsy
BWEnnh6/frVoSZZ5oXGF7DBxBhUYkuXL5Qvc0D4oNmM8MjCB+gYI0GqnviNtVfmKPD/lo3a0gu4h
z0WF8a3v9IscThX6UY3bIIUcNpKtD04Kfq8UaO8g4JBih+0OJrrAG29Uu5jRns/G3V7VL6GRGAU2
BuEspwOxp9N8qx/N07gnh8vXuGFea1H8+iwtWt3KJoiqF/VDuSSuLE/f5Kg40qV/Gof5qR+63WWR
v7lSzSKKIRum8tqXW4XnSdbCYh5wpS1IbCXQ1gDOgNwwDIxGxqhM6IomQ7d15SyQC9W9podJXECg
OfXvQ2pdLYEy2eE8CdzGbz7cWRDnrAaQgYwAYK/QUSQe+3DBYbyrD3/y4TYSV6YkZ1mcYgaGhjTH
LCs/Ca5VD6M26VHata6ePb7yfHui8cyNgdBfBXJa2Ve6OrUjDseQABhA2JjeAUb5DpCphw7Qtwys
fxKEMfY/Oae1PiS/Gtlqfa4SwGC/tgcKL/WnI6OpFm2+iT4cvxRJo0KmvYXL/GFxrRMc/tTiBMrI
w0nlNFL1oGPKWPqKeV1Nu0QWQCAJj8OF5mTQuqk2Xo8zudPhx3GYHhZ+/l9lsVCwsuamNqZxYefR
fKjhftlrqsveMMFp3teikbvNuILyjmbqbD2GX+SOJK1UlqSB118OkQzOpVkIeLERJ6FyZxHceQyA
jAVyXDNVIF6GfgYmAeavmq14pTcGwm7Db7zhWR7Tl9X9zWEyp3DAP1S8wgKOkzv0XQ9s8kjZx4jM
dfV38eUskvOHMoj8JLlsq9cu7D/xpT40x3EvUo9tbT+L4jxiOc5hqQ74YHPaHtRI34fy+BQTur8c
U0RiOGdooRVqDCU+mtx09pxjx78EeO4kevP9xrDOx+F8YNfHRaGwm/v3kfmyqgOG91e9AD3yoCoF
jlQn132vuiQQgbEJVA8sfL+KWJpOq+cKH0dL7X6nONTaoxnqjYCZnF2pAseAaAf8N0Hknws0+JVc
tS6osYS4QMzEOxLwQhl9EJqvKFuxXf7Jl09aKkh9LysHuL5/PaYxShVVWAqXdg9Wfp+F15EpelmK
vhbnNbKAmk3O0lGG48ym/oPwEHmWo3TH+bWYmznC4CjQRoPvZZN2BllCCxUZnX/SjfnW8gPkia0g
EAtlcT5DQZ0sLBockJX+/l1IEX0vzmfIebbIJIOOTN1o5/HVlIEIPRXZsuiLcS4jNqo0IgEO1BS9
m2lgXTcF6eDrHNCb7AX5ianpOhh5eKgYRUrboWr6yleV6XpUyU4Psi+tRnYDKjjSvHxLqflITeNT
V8XvWkt9RCEbE3ZB6KiFekOT+rZrktuajq6V5ztZrT4FBMtoUeKZo+JhlgbFSmzjkiV7ypL2ezfJ
hyBRD1pV+E2efIpDxZnV7gUAE3djEnyb0Sl0mhnVF83ARnf7LlS7wzCoAl+8ARkFvlSigRnVUgyd
WpyTbAHOZiYFsB1/OEk0APYoKzXANcpQn+6AUeIC8kVGtSfxTdGy5NZnPQs3ebdZ1wQYxGTCe40+
9BowDB4vR5pNQ1gL4JzmjFpAOJkQ8P9kdGBVAq+sSTUgiHE3qZLWyiOTwEEn6eAkWfhY6hKIyDSC
hTa5GWw8ek9aKE12tJSTLU2x20Qi6pu3VUh8TgWfEUD/hH3RX91nak3toEV65ffykajWBzBofU8l
0HZH4cPlu92UBBZjsIZbOjX49ZRCi/o8WOYKWDJYLLJIZCdR59QhOSmyKkLv2P6QMmgPsWut4yHK
XS7p0rTraMcea/PrKzs4LDf1ASyje0tkEizE8J6AnGXxRIvAuczHcoIsVkUALBWbOSI3vTu7BkoK
r3AKl69yM7avJXJqaqZanEos0Gr+WDvKrvZNF5E+Y/OszuRHR8AuCURuZc5rkezvq0w2oRWdJROH
zKXHeJTsKc+9oHxulZMZf8yCq6gxvTkCpK3yUuQC1RF9Tf5lUJO4AwA+hLPJwh9P7+XmR81ElNMK
75YL9lqUdj1gKJmDC1D1xNcsnflu9TVFBYyNyVrY4Ep/OBus66nO6hrfjzmdIt4F027xFhdU1CCh
wiSZ9rA4sttRRzrIAirATYe6Es0F/sFapLoOIToJP8fxlVG8CNSGhfNLtsGF+2YmUp510FQWLoav
C/EqVE+oN1T7xAuR0WMCo0GR15UOoi+5lWmsr5XLAcI8LJLqNdOQjsr4wdS/9713+XjMi1w6He9l
IjkxA5ZjDx6jRRr2qq95yl4IR8p+6ls5VKW6hZKrzBOjGFUXlFk24mWsxKfU0l4GGr1Tlf6UDOYh
DtXpZc5U0DWbmFguh9RWSd55sxbfzVJ1r2qBR8D6ocrJoSH9VWi0gj7r5k0T0H2DkwjbNXzNT11M
MybjgKqHcaPqJ9XaxbogRRWJ4BQ1L7DMO1m4gdBC+zZ41+cxpi0Fn3Pb9lcH4bS1sJIpG5rX8I9F
KMNjAL7KAXzMhoc9NiyUVe5lBdq2/ZVETknhZ4g0Nbg6Fqe6r/LHDPwwFmDCJCfWsevHpqPkDpYv
so5Ny18J5lS3IvHShUxwCwBmUMTYUfjt8tkEEvjyHpL8aehMSOg7cHa1NyMa4pclbEx2sWT0p+Lx
lT1j6PJRAsG8DxSce9CMunFVOksKaJqgPaoGdSdd38cF3eGXHKwiBalWlNqVYjkGwSjLFARPgl+0
mQusfhEXJoFy1GDKHq8Ctu5SLcApQCEQGlQvoPj5Ew3adLArgdz7d1msoUhkXEE3WXZX+4kx2XUW
OMOw14fP//F07JOvkoBRAvud9qo0iI0/i/uMj/5PMx2WybzxfKvjMb+wkljRodXAsVr5laEewxnt
mSbYGYV8VAEyPzSWHVqdLUmpQ6juKVa8E5yY+ZVL8jm/E5o0Tkod35MV/Y1PxcviEZcON7k/33W7
ZVcot4xYVpgTiM7NeSKjGBdtmnDuf2pRLH/9+y7R2og4F0QaNZgrBaKQmDth/kle/HHyhvabTtCL
Vc3/6GR5ovA5lGtlyqCxrAb7PyX6kWDB0bEOkcjVCWIHv9Ejp2qUNTEcUVU+ReZDEjY2aBAEisIM
+62inN/FnB3qNZDuTQ23yCrly2E6peOxxROgOcZYT89GQTzcTolX73DOFJOQmOZc4Tl17kbNt+Uf
PXC27+98NN4GpVlO64FFxfljH8ZuGGcu7URd5d8E37MYztT6qAnyJMeJ2OIVcUGShuo8ug2SP35N
3X7f/nuM7V9LGZyNNVi/bLA6i6wquAnrlz9q1mzHg/OhOOOapsaKKOqwUPa/a4duK8bqnc0php5E
phGmMpP4b2t5QlmcZtCAavKUvJ6OyfrRy/7Dlij7/G8MbHUuTj3KWSkLcB2zVoruNQkwp8vEnnSA
MjD28tSJm4Pm5dj6ScUT5JvGvZLNacoCdnYl1KApzLjr47SXtP8ZN/atxcbNPtGlo3JKk2aNFNGR
Xasp23H9YnWi+ohIApf9dUozYhkeEuKw2yXGaTZSV+AQNxOT853xXtegU5cCUO2Hm08KJzoEfu9P
J2BcO/nssUoF8C3dsBHvHG8a3Uo0Vx5B/6/Ss/m1RhkAlNph3BiWhekbyZcYPkm/76lz+bgC7eR3
LEut62aLFQ5V83OSvFcyLNUBVszsW/uyoE1nvDobF2cMvL+CqMSXQw/pFC4DImjta5WQUll0h5wb
WUivSNim+1HU0ixMBIAPR3M1d9gp7lyjmyiqRYi8yStAySrXIzE15iWGyB9Vnn8a23/SudwcsCCr
a+S8SSxnaZEor56LeHWINV/WCJ7ANZXt/qARLLA3jXMgRgYQgzqCRiJ7PsiZ7meZJOrVs57hBa+h
cV6jkFSzHXUcSWui+0k1rpaq9XoZ5DPJ6EozAAXywI46BKJIEoXS7Xfs6j45hyJr/3hn9u2G13es
4mg79o6F5f14xybzH7xjRVrDj5GrJTBzY6Y1P+LdOQb95TjESmt4zpG2L0o1YynK/1PSdb5QnnKk
S5vSHJj7rBv9lE+ZH7TJdZOGT//JneicO7HwXNXBJ1z5S9o6vXIYQRNL4pfLQrZTO8x1GCoFarfM
96JzvE+VIVJ+OhM2FBZ9BvUG2h7ACRIPhf1GK84SWURf+RIrKWPLytFcOTdyWP0/OGXCIZntQHcW
xV3hZIaygnE4HA7BLbvWui9A0LTL7CGORYDhIlGcU567uu7kUP2h66imflWOEhZm/2dl0+su3R9V
i5jveOtbzmfkEj11VkYrlKGNeXkTY6OouEPYcQodYRUbmJixvqww2+7yLI7zzsOil1Nk4koTjThF
AHDcv1L7swDOHytmRMoohoCiVXZdqNiNej/LD5dPsX1p5v+xdl3LcevK9otYxUzilXlmNIqWLPuF
5XDMnDO//i5oB1EYnoH3PrdK9ovKbgJodDc6rCUTtDcrqsJirURj3A6hhk1LJRji6KAM32Yw7KQ5
yl7LZ6mdnOvy9nftb3ks1EoLeKU6H+khCbjL2uhKYcM5mP9yr95lMKGVKKirWFeQ8X6v/qeuBAlD
sH/uH8vUmhdCqK0hZL3X8Kis9Vz6vA4I3tYxdzjOp0ifZpiLcf1MhueWO9O2m8/ZrIV+wMYemYUk
tw3Vhfe1/G49krcW5q6u7aCZE/oJfCPGc0gFiZrEC0L3o933k2Hup1RjPGde4TWiDHnx2V+ie5n8
FMLYu67R/8VxvAti7qnUAYSvMrFtlFaiwQheYa/xJ5p4M9/a52rp6bpEzp016O835zSYyiQvCxRB
QgF+XACmA/rFCukwdHLa8czDtOZtJBM2DatQdqJEr1OdWlL6NLTPGZBToogHLMu7uOxkrThkep7m
sHgZQWGzCg/EEM7rpFnpKp90heh4aLamU0piYJhlsGgrL0bc1UvMeSiaIRmYbGfOcpFjDXiK+AIU
7J1qvgVqPedtRHfrwkttJDCHN2s1jk6FBHTs2Gb7Zaie8/SslK9D/UWovmVzxhG43w2zkcieH+B6
p2VF+8Qf5c1qcRbk/THLAk5NIGtJgCyCU06Gw+/kNXejgXfh7As7kVaxmRe19gVTsnNZs6cqs9PC
T+czWop4S921YBtpjOUPhVhfzPgt9qA1+H/SRb2vrBtZMnMLCy03Y9qV8v8V029kMaZ/EIna5dmf
6yqCzp6D+eE3c1j0u68oKMvYWS3jEtc6FJTi06D9mCYmMF9dOMhcAZim4R4aTyDjC/SJ5IVWYCOp
24HAARzOyEqjXctL3chDa+h187l/xzUUz+iAGvi4Ph5cL0tJJyjYzEYHiLzQKJYg1s/XZezaTEDC
/CWDcT66Hs9hmkPt+zV1xfqbgs4IOAlLQkfcv5CkySJiN8VEox+j8mJN8q4tDARwyXMTV/YMZkQF
k9G9yNm2/XTERhI9x43byaYRALeKSf1cfzD6pxQtRPMjpYlKmgNQRniNC/QcLhRxI49R+iZp52iM
sLJZf2nRC0zu5YwHTcGTwYQ8WoHnMiD/EVN1jZXqkbU0k9XF36+f0b6t2CyFUblUWMOkAQkcVHxy
k1Pzdn9plMjv9NrVvI0oRvMic+lHWYfmxUNkz4lp5bXiLlC9Qfk3HRUbSYyvbMIwXzCxjfMxv1Xz
Ycm/qd3n/3HjGG+pghVwUEZs3Dbd9ntNVTxVYNykICarWk/UU82KnXWCY64/y2jgXFeOFDYTFDaJ
FK4EC1qNgxofS+21nR6ub5q8Gx++HwybASoMMIDILb2o5njOtZl2Fvjh2Nv5PDrNbDhjkRxWifhF
ox3rIbTNRDhminyoM+FURv1pUlRPqcaTkq2WGaLPS5nsIRluukq2xKp0DSF38ghsFBFxhJFYBVhi
rq+Bd2PY1JLWydWAycs/gpa/qja/V1ve9Qeb7WLsjAEsrFkZcPBDe9uEZ4F3Hvs3EmPQ6L+WdZmd
PFeGOa/7EnasMEyr1g6D8a1OXluey9lfxt9i2NHyXDQa0lchdqzKrXZ9HngPnd1QDlHpn+t4O7KN
/SeTZAprSxCdixg/Vb6qYMmKki9ZejNLEsfZ7F+Td1mMr4lB0km6HiosFeVtN+avWqK8lK3MGczY
DcY3S2KOXpjTsIoG7FklDxam4gDce59PP0cTrZTRS2ya9mJ4HM3myWRczpxMWr5O9JxQ+0QUbvcH
9T+pYzqNo/mS3QIArQcVWGvnzzyUqX0VMYF/ACpvVTMYi03MRBzFApFPMfRe1r0qEa8Fd1/X3yUw
9jpP1arXQgSPgwYQkdIRMTs2g52ZV0jY18V3OYyxNmrFHEcJdzaJGyvrE3fJT1Ok+WLeOEXHqVpw
FsU+Sw1hkSqButQI+CiD/nkRYSFjm4y8ubgdcBZU+7W/l8XiPmVGYs6STJ+fGONZXN3WTkS0QIbW
PNO5hckzQQMNWg31FXNKnyNnIc517eQtlbl38lIpjZxCQ/p29kr5PmsaP6y/zEXPueAcVWRxoFop
j+aQqqJmnBVBspTpn3MvftxL5p71polp8hYSQPkGcBnYxLawtPDX9Q3bz/5gyMQ0NEVF3YUxIWVU
i2IrwVENxVw6Q7tCiLH4FQlfVz0EBYP4rZyiT3qR3yrq0FuAAyxsvVbAwpLX/vWP2d3UzbcwSwbv
XiYDahmKGhWOqYRHIcw5I0W7sQVIMWVFE+EIWA2dI2PM2wWGOezW2KlBo+Z1YlPaU20EUyoFhjE1
ViLzIPp29XIjltHLEKxYRRpBbGWeDBDvpsZoxXjtpAPHI+wKgnEEUoyBq/gGI7NxcvJAilyc4eTG
QnZb/VcdRbYufM17XovZroczCXBFsJPEZIc/GqIsWd3HgN9QSGLFefmyNtLgEFXhRJz7K/pbEDv5
sVSDKE8tcGyrCIyt3UOtl8c6nS2MKB2uq9/+XSA62l0BiKHrbI81YNt70HhlzVu0XiG/ZKdecZ4f
aRFtiq3le+hel7in8CCRAVuDih/xreK7OS1VKbNCEaDwKvoYaqOwq+XxuoTdQHQrgvFoMYgll4Um
sP55q9KeSmxFMU4tX6Z06amoNAYtQ4SaOFh5wtfrC+IIYVFYxKElKakhpJdXZ+yDZcY7vudB8+yZ
ic1S2Gs0DqIWJ4AZ9uPOtJMuccX2ZyKCpKwuLaF7rlZeUmcvINgKZAyEAi7kPwKPtSj9rJzsWBlB
EHo26gyc7rxMNW8TGaMvATenz2iiepZ+xvnjmPVO96+eQNslMdY8b4Y6qWmBkU0w8kFYpD0jsZVF
F7y5SGmndJGa4rzEYwGsHLusA9qv1jnT4CvA5W3BJUyhAEohuK6Oe9GwqhiyTFTdALcrI3g2hKmX
6TsvnV678TmMgzi+U4vP4gSCiVGx1J4HOLNvM94l0q3YLHVYxxwglDRhNvmznNhlzB2Y2EtDbxfF
xNldERlRJEDEXycXHX87XcuTxdgncNvOILt6eyiHfnNcA4yyU/SL9hgfkeq/flq7OcDtyhgTVYhC
mjQ5pNHSquzSubPMVh4Ev/Aib+GEM29PVjYDuJHGui7g9RlCI0KaWb3MgKkKMZBJ+idFupPEytJT
b8okm0RP1xe5fxf+VhDCZFTlRg6XLsPpaVP/VMvg+hm1BZMEnWckhBNu/Bf38i6MsVtZiOFZiVYR
/qq50sz+72UGd93zdjsZq4XuGT0qG2zn7EneAMAcdwwwwNM53eFPJCnuMPR/MSzv62OMGJFGZUyi
t/XR2QTx64LG6TB5m1jUXPRYzu6k/MZg3Q5EqoqOhnfBjGFZk3FtqwIWrSji115pzsuQJ5YUN9+n
KgFVRihaTZPcKtXyXEWrOxjAQE8VZ6qGY9mmdr/WB80cX+u8/JKY6tOaD4dVCe+FDEsgMg+9gW79
NU1njNKamKCrq7FNowckNv1Lh+YjENp6q9t1X8Dtwx3e4FhBwpgoorZTKC9QckG87cTY7iLNun6N
9n3k+wEwhklrm6FBawme6EthmUnkZPH32uCVU/f9/rsUxiCtrZHlugYpCrJReHNNxY0mvdQ6ngcJ
Zw71+oIwtP3RcUjinHXphOuT54s9Vi+qdpP2vBQAx8Iipv0opW3UUQ0zSKGD2kTFJQ2d0crRHUlt
LPF4OSHeqhgDZAp6JYwL5KX16xq+Yi5Sa1WOKuxwquEyqqokSqpEAcOYRXUyuJPVFtpGF5UQp/yB
GvTikhAEx6Hj9xYMAfHV8EBpEnmjNbuxqIrnuaGYQDFgX1rLilnVOcGTTo8+i0MQp7XdlccGgVVD
EqBg8BrD9m36u0DWba2rrK/9+pbhC/31EB3fXLJkp6flJHQcl7x7fhthzNYKgraOQIQAvlGC+XrD
C4tnueDBs+66xI0QRkkyvFWljuaWAQfitoV+GjFLt0a9gzN3r5uNHYRwqit/Hxc7Rz9NmN4bBCik
kNf2WlVPmB1EE0h9O3aDI4fTax52HsF0P5HUmyHXbuU1e1BGctRXza9E1Kljw43CxNWWJijm0NOF
6D+Von1HteoGMCt4A6+8IU+OihHGy/V6qQpSjv0R+tcqqoAynFtzh6FSmKGVuPLcc0591+xtNolq
xSaIVVcCDJASAqPlq7p+i6UbwP20kuikMa+PiieKcU2RmXQAFsb1EYXPnYiWFSC55lZGFEsaPl0/
+/0IZbMsxitlurbWeoJljV7olwMFgwJKBW2lSgT/X6NUbLWN8VLdkonj1EBi62ymRf9EUvidhhiu
dWA8VhWpgNacIfG9O/GPLjt+x+B12wDQ449aUs6hpJYKjq6dn+RZRCkYL7l/5Rb/PjONdVjlQhop
miBELuobc50t3fjVk/VwXTV2l4K0I/qu0BF7wTmSypE0LEmOMRK0QFrt1CU2xqqRG1cbHoscTxRz
mQVFy+dlhqg8vq3IbAGbtOx4LnHPYugAzNINVDF1hW1CMdOx6dVlbtDTbgZjUt1VGTD+tPaLnC6A
pm5+JJLCy1rsWHFTpOlGETiaos7ytoi9UEhSmrW+MnmV0QKCIQ4drTLcTki868e1N2sBWToB3raq
EJFtS8Gse5rNoFLFTZYAUZB6S3QsMYXs6kAylAAVkjmJGgSl6nDZEXbO74NoxlmBmiYnep+3fqc3
VogKvmJ8nv9xIzOwq4kogjQSTNYEuXDmMZXladrFiRn5QtwGYo1nTceFlGFXwspgNLHWQ3MaMhL5
hWlnt7KbuBmmTgvLOK+gyXhjlSaOOHoNp+B1YYffBMu4biZFx5XZLL9iimMjtRBMtMkOjXmykmXQ
fUmJEr/oRvkA7iEVOGGG4eOYUxvkSj/KIfqyDs2TGYJZ7Lo27e6DSkxV1RHLX0Rw+bJEUyfnsZ9W
4UPewIe3Wf5ckIl39S+eq28Lf5fEhm56gQ7ooYOkdbCMwZIOvSMotuGVd+FBR+Opn7TOcNP7gsNj
Wbx4sFLREtDSFR0cmURjM2HGuAImQCxjPx+H+0WLzsZkZk9CFSIHhx61SWpvwxexzITnqNVNRxjU
z4NR9j+Jk9+gylpp0S9piR4XYXbGtGvsSZ3RvSH3QTHmIqc9gyre9rlKv9VQDQU/wJWT2BitVMNl
qgoRaWoBlCuYKb9NhpBj8S+yP6wQRvtzpWmzGoVW9JvNN4Nvgr4XyeNj4fFg8Xmroeq3CaYEoYvW
uZNifyqm+1VSAkPm9ZmxQRS7FiaIAmzssgydHPuGgjFF9T4nwuuQPapa4Xdk4iSwdq4vEdHZqMG/
AO9GZl2y2XZT2+d18tZuRllS6g5puhks55TVhzgRrzeQ9WZg6v0gkDG5kxrXYlpDYKz+6pC4DqR2
OYK957sefRXlwzzl/7RRm0pEegdQQyLRdIlFNuz0OCrKpASl1Fg9lUIdRMY/bdV6E4F+Hcx2SIAS
ZHvBZWnNqjUGR15sHpREsaMycsqRxzBDw72PVwkLQeZbMUxFgYlj3m/mJNVap4GdpFvujGp5yEY8
bVLRJ8tyBO5d0Bj6naoU/nWLeqmPH6UyBxZKlbgOKtZWmbeD3jk1eJRS8LEMiwAon9i+Lu2iBR1b
aRoianR45us4LybmBfXDPC5yUeAqU9DVV9C4AT4sCfT6Jppt4tIIX1OtKXGq0uJd7wvqD0Y6O3M0
zETCbBiki0eI9FXBHe9IjZgEvAqO6LUr5Rw8hyBYs2jgrwbIVXE82EXU//YNkqkbiF9l5SIeiiSp
r825Lf5sZPyfJkBZWczhgiY8GwQ0BW9eGMvdH+DbvJmkPVNjGpt1MWHQUg+SAGuDkz3rfn8vBZld
BjTCi08yxZxxrmvSzm0xDRllc5mg3Vlix6/hZSqkeWaqSFGgBH0weXEgBlyU4As5eMdIoq4bOnC+
TZO1oM2o5pNRFpmv3OUH0Fs5bWKpJgpjNB2Hp0diaZiaQOiOqTwEA7zy6QVolMnIZ46wTIyoTsBL
CyAJIVjs4haldGc81UEY6BYGi06/wYJ+YRMYmcxRkl7rSnR2otsfmDfTL8OTTsQlz5obwfcqPuZh
nPxr/B+R00bMXSvj5/UBlHBSgr2ebACagZfpkfIkozINYP/JGR/6r7+xWLqYD2aXWSzj80lXZ60m
YbELbmT5SXGqs/5phOZWhxH1Y4sLj8cTyEQATa03haxCIErTn2jjX4MTzT9T/S0fEodHlvAGVXpt
gfS0N0FNNhqzIktvuyraVRA+0HRDEigOzbgCIcEqjuv3xDceGrp0R5Ys8w5dh2fTJl9qJzxXQewS
Z26sIbh+hS8y3KxuMykX3awixYzBxKQ+JI+GtwbiFzqAFIFhk88GeWl4mYNmXI+iyKM8V2WGGmLm
pKYHnEd3iFqn0ZBhSl+W5FscHc32UylzHlFv3S5XTuAtvt2cwNjKQiHEkExRRQTLONX3wy/9OP4E
FowHZr74m3bMKsD65wHxAbbvToH2pX/mcXhdJFSZ/X7boc13kGVVG0mH5lFk8NWJYU20p+ixdUZH
8zq/B+ePcEYt7gYpVCu/1ez5PyUQYzinfhFkfzyHN63YfIXRJNGaLtDHEXXi6qU/ULaQ2tWfFOCT
93bicSmbWawJU0PsCyhf0P8YyCizNjxeNT0Lxyj3uwkDpmsHwOp0me0qiWK7TKZjaUSf63w5oQrg
xmr/7fqC2WSLiY5yOGLDxPtZk8AQ9PH+VaKOLhEpKnwyUkLIuAE6KrLXDiFrZvcKxoKuy7t4I0Me
QVpHlXRMg8lvL9vN/k5a3QhzXRX+KOSNpYSj5ExyqR2VgVeiujzJD5LYYk4CMtcoFcsC46d51Fth
2+leihD26fqCdm6ughYyhf4o2mWGBVDk6FbO1+Lv0jilRPlj6I0Lj0z96ce7ClngH8BRmYqEN8XH
0wIwH/gbiETDs9kB67Y5HUKH2NUhD5LhhFkQznWQL50tBKIgpRMQVF1mWFalSyKzMQp//aF4IIkW
Hwv7x3igDDOgxnUrlMRNV7ILp3jqzxiCAyl2br/R5d7zgo1LTf34KUysIXRGOEUTPkWLhyDrNS9q
NK9pFCBXZbw31UVe0NQ+CqNucqOmZjSvs1hCWOtkt+ILQLW7WymgpKG61XzKDqvbeDP47/jsQXtH
rGCnQQZmUIPAeHy565d5BmsqjnhF64pkjaI1WqrVwOGD8o8XqV7eEgzkbcQx/n5U5XEaDaHwk2G2
tXW+aWTyhXNDdmUQEX2xANJDGpLZTGVUy7Az4xI2NSvdbLVl4GxLgX5onKi+A5s6KFi5hnxPc5HR
/Vso/ajNCRom5qSUEEI7N75XfuSjlQQNuON+TMQqW6t3Fye1yq9aavFiGp5k5gSjsZsM9EiCHr6X
fhR69dj3w7Hu2qc5kzILHRsz55Ze2lScIVElJEB1+od9m5viREiWYanFeq6lGa+A9uu4dhwxOxGR
omuwO8jJowXuwlMpZOoGcZ5LxIYUVbB0MOdIVZP4lZc8abxmk70LvxXHXHipmcggmgs9wdCPX1Fk
My3DzZ4Hb0KMX0fAuomfhXvejbh8K+Lub+Uy6prUg5KGK5ZJkYnaL8nX9tQ4WCMo6vXvwDuzrl+P
izk4amswTAEfjJZk+GAm0MRIcS4k2Vq+vbmzU9VgDMCSn1On/9w9GKK1AvhJBJ6WZGNS8pwey7Pw
aTplT5qNsbmvYuLxBkmoF2G9zPaDGC8zdUYT5XCdb2Ri2THxgdocxEdeV/Tu+aIfGrkWVUO5h7kn
aiRFZrnK6IM1RkxWjAs5dutkqaORnaRG5PXm7zzgsM8beYypy1Wp1UkDeaMH5J3C6uPb/ilc/MjN
bNrClABHwTj/RmxPFYbdT7DpoPtH0zGly3ptE6URTc6M0tezVrTIoN1GCziaM0G/69be1bQxfSxJ
Sc7KPD3UBBW9avHrJfpuatn368p2wStElQ26hsBLkcApyMKfq4gou6o26aVCc93tcqt9x1vPK3VL
vGnt0lYmi6fge+dMRPBhoHsWuQq23X6uzCGf+rjytTT8IgKDyyl0AQ0tA8pefcRDD9xzNgRpUAnF
CVFT2c0ulbpSZCGtfH18XiBUCCuPs4d7Lnojgn0xDW0YaY2RAY36QT8CI1o54blgz67yPH8rPN5D
VN5TH1q60zQiI5fMjsMZS4hpnbSskEyaOq++j39g50oa/q2HJXOqo4wRBsUq3O6ZHmXyMw6Ml1Yq
7NbnpQd2N1eHA4D5pwknxtPkbStlbdJUfiSdQwNwCyGvT2hfAkiAiCkRA7SNH902MVYDDX99hZIe
embL2OqLl+vHt+eeEVz9JYEdbSYF4EATGRJqgKbIza02yxZJCyfND3Ucc4z7nmveCmM2DPXzFmCF
EJaLxAu1wqs7NRhb1bm+pt1rvZVDVXYT7ZQjrQ+0XQXXXB/a/lAD03W0R1dNLKN0Uyt2Eahz4gHt
opyCXjU8e9Anp6Pj4SLuyPMiQmoS2gCF+d5PWqCnYCmPhvq+lar5i4raDoYacIZrHN3VXd9ZZgr/
Nut32kgOgxi7rWw4JE6DSm2eRMEM1Do+mLpwt84rpsBnq4+yYJ2lQJmyU5/op8IAvZXcjE7fGPac
/VrSzFbxApCK+qeRV4NVxeltL5SPgCIurSmLcUeGytYqUQIU34yEb9wf25oc8OYFVD/wum1x6Tx4
oiP91yYG37KydCmSq1kiKMXQeG2UpTVP7eOUdMTSZVWzJAymcA5wR+2xlYSg7QGofgiSP55fHkpi
KJsDzk9cLZV8a3OO1u9pyAcJTJQhxkISkmSs/Haw9WPhNrM1B0D7AHwJcLV/VmAl5Rn+yzL1m4K8
r4q5zKPYSdJCZSqWeKwPxUsLxZR1wJ8Wturod+mjROz4yIscdy6dgWEME0V4QCRd0COtRFVXs1tg
pUhytxpGICv9kymq/vVLt3dmGtIZCNlgDCXWLodiLHfg8IKnKUNracHLq/CyJXuxKOy+SWRkZjA8
9vb7zb0WzDDplHKt4K7Vo+ji3S2DLK9zZre71z+n/5m//Js1vcuja97IGxJ9FLUFW2d06eOag4ay
wkW5LmPveLZrYuK+2MD/X+aQUZLvLXhkRLJaQ83ruN5V+K0YGpZslhIp5bwCWQ0RQGlFjb3k1nIG
xdrn9LspWaS1pG+1nd11AWdxO8GBoVE2N01WJemC0Vvu237VDIgd2kR87qoicSW9cZqodxp98kia
36wjSiSdoVlTM/4oZPM+icregocQ7aHvdBePx8Qbo7Gx0QkVzEr6PPTkOcRUhFUonQewejfS9G+F
0Nx3nXDSs0mxxjXPrGpE/ScctWOsodHHVBIryRJHKpOIWr8OCrp+l7tIsPKEjOiN1D8brenPlYgG
tbzzxiI7xeJaWig6gCmt6QDyZabVaUTq0BpRiw1MEfPyjVAtliniilmLkD5e37+L2XIEqCZsoIh0
qIjXEPsqWNdmNiegdvj6eXZEzJZjB56Wl8FHXfQpqqzwSQWusJzazVP6Nfd5NotqBROrfxDPaI2e
d02SqgIuXGueEjOprKLpX7M1/9KnCceBXqgoDDKsFGZrsU5FlA1GWNeFphJXBAuKMYYq98shaolw
1+eTNxj9ay6D86xGk08V3gIS+5ugGCe90ZCLV+unphB4n8OqLvs5jBOKhXQS50pQPYpiAxJCtCRb
tB+jO+inyBO5iFo0+NnuNSuPcUlERHFDQArMi24VrzqGqN4Zx96mJCC8nMxFEM3KYlxRJi5VUySh
6unn9L7R4I9GT/4V25IVuSgvnaNP621uTc5wwDAmyhwZclLczALrMZiPYBEamqJI44FusPQ0euCX
sjo7L63wRvEnJz7RBANXJPt4YEUyAejQTJmajtjjtrIkDzf2HB3pwKSYWCmqwr+xyF0tQq0deSKU
pXW2U2RJl0VRBkjsX8mCMSEg6rpI9HUH0aHyeFEoPbgLJdqIo5+zMfMgJB+XsMGeikfNy+8SH+gk
rhjwciLsq+FtHzdi6D5vxBS6gTbNDqtSys6P+9Wpp/m4rpXbjKbfDQYn+cX6SFYc44dH9Km0bWRC
XWf1FNWypwLtdul4KZiL4h8rh/HFfRr1E1CXNS/GQ+EO7Xt26Bdu5KpfkKlovhpBc058XbKSTxHS
+pE3pxaeFLnbSfYS8C4pb9GMOYzSGan9EItuNbc3Ik9pK9vMVu+6h9m9hJuTZKxcPidyOY9QGDJM
pxZzCGpWu9dFXJQP3rYVLKAKUi2mcpHE7+JuIcIEayM/hJrVvcQ/59GKTsnRdHo3ujcHcEtZfyS+
eQ7sIs3FymZ2kZSmmAKUSvUAhvVrTaz6Pr2X7eZhDRLc+zixldX9jSzF7rXfLJnd1i4tSl2MNYil
li22kdkHj996yNz4TgfVgerFt+3t7OcPkYcexmDkhK773nTzBYw7MXGekWwmKBZTfhiregCWhD9a
PXolKqdEg7z9rxR2I5FxKqEqzYU+4JgJOfdaYCiiVU2JxVGmXQv3LoVNWKy0iTBWUhS8MK3jgM3H
j5AcBrEdXBeh7vlGRp8P5eI4Gfc6R5V37+RGOOM/kqzu1jnDseoYj9SbAZy6L+tsctZIj+bCiG+k
MEa815OolQFq600SmheJUluzEat2XDaNNcfjYy2qD73R8Grvu6ZgI5Yx6kK2FoYSQ2P69UXoQf8x
cdbF00mNseNCJM5DmmBhFKVUPCOTQdkI7cVT3Pk5w5ub6/DpVl3bSnqgG0eVhZWMxnBIFALTl901
aIPWnRxqvvlhFc/YaIyxQd2pHIkBaXjVoFrZ+GJKW86QWKCAm/D34G255aFq7WkL8q8q8ukohV90
vBIlx+RJhgvRS/dRFIN7sLO0ebZD9SWWaksFb/b1K7h3CbYCGcsiV3RcZck0r47DY5TUv4q6LixE
4Ou/uG1bQYxBKQx0QoUdBKEfKOgqcbDkcX0IR5Ezz3/RbEOdBKijYZGwi5dwrHNIprLXsYWdZlEa
vg4QOBqYFoAKFSRu80BrIggSvepTe6zujCOtNRVP0RPvBl603LIfwtz8ORalQi+hQLjduT0CebnO
AdfQGIe51F1tjG8UXX8W++6s1MrjmJbnJtNv+0y4Hyf04SpDcitoId6poBwzh4IThl2UPN8+T8c7
nsJ2X4IionbV9mpXUJ9SH5Kg+GoeemvxdA94Lb+RMNtVtHdxbGWhluIkKSWIy1pvCG/C5LYRO3vF
IGhUhl5bPA/zsSqBH1QTq03BzlXpVodYDPOjPMvF+xTG8LdNt4LtlmoIqq9TZnXn6pl2QIzoNtFR
DVQqewp4TWAXzTTMfrPtV9HQh72gwSLTJsvF7azmrB5GV/cQ0QfXL/WubQbW5V9ny+bWzBQ5tzbD
ZQu/0kZHkG98Tdz+zVpW9/1ZuOcqO9vqxa6O8QaLrofDuCL0zA/9Iffoy5Pqknji9ZLvObbt0ujh
bpxAieJhI07QI+A6W6v2akS83AVPAmP4c3XRxG6oEZTI/lStwIvjYWvyJDABZZoX5iiOFVShEE7z
WDo9F8WAp+OMXc/VahlkBdtUpJ8XGqGHd235/bqaXSS02ENnbfpcpc0a4tAnG7C2j8Xj4ONSPSQg
ZCwqS3hQbKSzeutZ9WjOgTcjt/du3WgCi6MVLxXlRcg1WPfyVCnkpkkLawFrby2bR1Xg1TEupqGY
1bJdd1I+VWC4hDw6xECf/r2lHGVHDBrO9b0YRGMlMZ5DqIssW1scHn1wREESdN+MxBJ/UaJpA+3Z
N4ODp2rpLkGJpJLsxafkruJ8xH+xVybwxBVVBTgUc9EyPAC6bGpQ2zuHfu0Vfu0uXmjR+SVeHXjf
VervspgrZ0rDVI01Gt+QdCjcNnZXtODETmF3PzRfdZJD8knxk3vda33eoIFCN5ONKvGUJboMAuHL
tgFp0QoAXGOz8QYJz5JHmSJDH4iAEzqC7yV0a1MgGIzGOMIxvJPs3u7PJLXANeoRtM8ODhJcQX2M
7rTD9eu1F4GinRT9OiqmlFHUZWyqZMSSQRKYiT7WbgqwyFsLhsld9NS6uSYcEOTcCUazYjy6fAKv
UGqPpDobSx+DioSgoGcYaFc0ytW5/l30MJgNw2cRGX8BbR7NhB8tcF2UCwjoYR/zFXk99biWuhfG
kb2kn64L2lMLA90VKGgj2YByFOOo43bNFimbNS9FCD5RNMPIbb8TNz9Vh/RE24YaD2m3R+WeCyC2
8zL9IJpZpD424RypI8IVcz6M8nosDEG084ZMoEBv+1OrZTVqL+JjOyvBFJmoBOvaaxaRL2sR3mZD
Gkgp+ZZ34iEbBicWuu8Yk5M5J7Fj5D98JPPIG1AAzONhANHpJB1G/ZVgWqXMeIZg54JACgAyNdNQ
aBH343mrRVTrRQEpnSva4hviWHJWaduYt5wUjtLvGPWtMIPGGRv3XpAkLzEArHmYvC2S27yYrNzE
GHCauZL8xNEvqj8Xmvy+MoPRrz6UQxnA49CvA+3K75AQpHBYspV5MedZQu/qNVGMPslVYnb6PEFU
fKql1UY47F5fzRuN/TURjDYsQpSWcgSVjb7NN/3NepOO1uqI5/kGdRXtR/xTBsu8YLdu+4IiTII+
0ei+uUnwjEXf73BHJwCHu4T/bKehxrXvoluzOdKpMao1TLHLS4wUbInY0HALH1NqXugYdvoi+LmL
hnkxCEGedH1P9i/I36prMD5MK8QubRb4lUVWDlISP5eCeEhbbrzN01rGf3XgQ5TL8e2KJN+QQMez
E2NqX7TbzpFs9SZFJPQ7ncC85TFxZKw2ZpLHUCqhfYCNAqtPZuvryhmj2XtNfLiT9IA3B2hSlOcG
tVePjtEg+/lU4wwFOz8ZfumWZ/07L8bfC7U+SGRMjqRFuZS2kFhWd73WWtNcYyL387gcxDmYCN7E
FYZXDR7Kwa5ne7cHbBHLRH5ZqmqIlbuf47JYw0IsSYwtweRgOF+0jyDC2y6Q7TYD6nG/TiIkDfbq
iW5noxxwWL9TDlRqV+tz6C4nXj3p7dl35SaajBFqjaKdSQ6pnasfV6ho4Yefxjc+SP00BSoHru2i
/ZddJWOR0EWV9MsAeemh+Da9tADVy/6PtC9brlRXtv0iIgCBgFfa2bm3y3a9EK5yFX0jevT1Z+B9
7q1pmZjUrhPrYUestcM5JVKpVObIMSqnQerM7ywv2sfM4TnquwuvkO72jvKi3JhO6NV3sQe9DG/z
lbpxlZlCKDIn06rSaF424EPPF5N4exrbOUYQClC9bcY+svIs/vSdhQAU6qWcyil2wHhQEBT6gDn0
VXPJs3SvQ4+cH81XfkyeJKB0Q8zfdVfzLnuJ78hteiL7+Hsr28pW3Wc1HBNU2ZTl4FpEOFsguajA
+GpYeFxIN2idAldB/NKfjtptAvHrKMRmoJ/p/k2vevUW/GNb1CJLWz7UdWZaPglveqSoIXgo/yHi
Ewx5Y+xrQR4IsUrLw0ohMlJGVkd2no02yX9zTfYuW1lPzc/MCJuoDkMVNxOAj0NT7MxWg3q4Hne3
si4RN6TKdVnHupt1zZMGeiSbDslBzrpjNPPf+gAmhpA3NaCDw+7/9rPEIhumzwxWlBxx82S8KC67
Y074mjnDYWnJ8bchiDNb3Tjl69fDn70QpxvLNi6bSofRjza1L4UO15w+WOQSgP9YSHImzH2mW7fS
avJ2ZlYIZhCORxkoW85y7WgHdlgEPPSlOK/+Bdhg1XHB2QT0kwaGGHGN6aSAGiZUUCbvmaPq7y3e
O5e/3epdfmZBWE4IZWxU/rGcPEFOdmDjg0mDyybWerfggPizCiEec7XAxWPicMxB7xFfeZzvlnlU
UJ2mfriXH7iDyaF59xfD3quB98yyEHitHrCxqiCwjEqR6pQoZGTB0r4kHuZON0LcWoQzFvAipeAn
AFDzc76ic0wl5aUK7bwZj3XTsJkUNMgi5AwxLQHsZ3y9vLGAwOFPijfruUkh7ORFlgwUqpK+DPSY
Q1IaeuZslCdtmuKHxGpKP2cQ1jPAzGLjUehFUdo5mMYZ3bxKFTcZwysehl6jFczVZgDhJZPYXNJx
bk3lEM5SbDchIlo0FSg9tN0dSgZeV82Httc9XoArfKzcUclMW6Vpag+d8a4gFKkair9TO9kJUXIX
Q3+KVytt6JBuMO0OgCyH0UkJ5nQs3xYy30NPgNbSRuNXM5SJPfTKm6IANdeM2U2egcgRqhbQIY3u
ZmiUuKNRRY46Ru9tWt5bUglWOCsDLDmNb0FZeLB64o8QqfCqsP0W9SlQOi1Qy1IlX6lVcZNAUzm3
ktbOJ/kxHczZlsLuTgmr60avfwKWigoXz6A8WqNEr8nloczGO9xpPjFZ5xQLF1WmHKqhe9Q1yXBU
VMN3IYIyZPA6K2iTcILeCAGkL/VZ1t61KL47NXwDOgj6gSnzIWnUEn94flVCY3SaimN0LtJ2VJL2
EA7s7RjQNpu2yWBT0uWYWs5/qQt1aVcUlpOF4J2fsEfZMNcHDqlbcKd0YPKNZ+taApvrfpyH4aDw
NHuoE6DeIikvHalE5agaG8khuRr0c+lhcG4Gcl4v9pre/aJzOe7KTI6cqmeZA/Ib5mkgobqRFGPy
dc5+qZPZe20u38VTfVDr7tGqym+DYaChUsluMc/pjaL1/IR53lspUXZ9O0E0J3SBPjkNcwoygXIg
Nsnm8VgO6X6Yk84devWbARcOzCZUXqYmNfzE5MTN1MmwaW9KjxKXp1M7y8pVyrR4nyT6fJwkRYrs
bmzbvSlDwqzH7X7AAAUEpRvoDY3gKe3KDNIGaZ+5VM1kj5WNcqtNOUqI1uSWahHEeX8Ma/37VEoP
cpvtTGV+H4fhqTEV3yitY93gv8/db2iCPGpyeIjl6bqR+VUux9dtFQUy0X9OuX7b00h2dIW951kX
RGGM2xal6KTubJby29gIb1Ot8BMJ8xBpVF6zFACxvKjtZCSvLRjO7aiwJmdAM6qUga4PUxnjv71l
uJGVTh6lIB6xhmj2TX1pOmThUSc59+ZSuc1iA9QJYX0aU9WZ1OyBQdrSNnSrcvJ0um7rwksgsFyQ
IWB1FfCi2AGZFLQTeG4y5S4t6KuhFjcTaZyKmle0LmK7H9v3ebJGf57D24LQK4TPwgnL0WatsptN
TDRBPeU5jEArBdm/lNW7UR39JmnRrBj1KJgyeq9U0Fmei/StkTqvInKCf1vrwaS0B5bqTw0NO5dy
djsr1uhQvckcljZsX3dV76mRYd4bEvTLzD5D65ThRCcWDZoUErJNa4y2PifkirIyCoBLASFcGx87
LXUIge5Dn/Uax3Ot/EaUcnHisLFRxnvTrLD3LAiqPxQ9ixvbKhgNLM2qZ7ttLO5lVlndxgSI3zrt
jAC8a75qZftikN7qkKu2nmgB/sSDmetPpR6/Dln0Xee9Yo+kO7T0LrKuR5YptixPt0i/iG0l0zGW
dB/kyuaDVqvkGGNexQ0l6UWOuuEpgxS1rQwtphIriFiVc/WTNMU92BuZg9xiP5Qx2FaH7lpWOYK4
dE+igttymmSejAlq4OMgqdISvcNqNRWON8qVA+lzFrRDrKI5BdKvUq9IoLH6JWoBhAZ+qduxEuqg
KTN9PtdHpTAceYrvomR6mXPthqfkF1PZ95FqezkkCbiaExzk9E2llTMYYTAVSfsgD0Zsh2P+S4ZY
DiRNo9/GCFGqfjQfFBx+XBfPTZNfA6HxgmzUj/PuhlnSsbBqVIsr8nPSo4OmlJ2j5WB64dmejhqE
55PCi630FqRfCq6qWd1VURvZmSJbdqVb71GHWGWEoOBRjDtuGui2hITZLLN8PlWPZgdIFtGr1M61
4QCPxyrjEPK1hnzKYstwwjANqGGZ+DcRR22/D/tbLjet3UlV/xzm9QzBJlUKmJGa91FZNycllMvn
rFQb30Cq5xhjw9xJH2WPd9SAcOxwKiu+U0v2zDBeyZnkZZPlzXpLHIxgpS5J6u9WwkDFp2pvTRmr
nlyxHxhHueJNWDh6VKQeV5Q7q2gMm89S6VGzGR0oMUKSto8jV8owzieXCEbajhi95PCkC/q6eCfM
8LgJzKBZKlf13N1r2OtRqcCQp6RAqjcWSG36yjdbQ7HzKMR4O6u8RNfx1pzN21gbXylr7udBPnbM
2jc8BgWY1BdOQicXU1wePDz1ARlHBaKJdhqnkU11+lo0+rVmzJNfh/jyiJF0DxKO/tAy64Czemyh
AIpbE8/MonFISZFhKcNjrEn3s2lAiKs4SjJTbhJDP5ny5BohIC3VdERD9USzyY1yyWt5fkusIQBs
IbGL2gAWxbqvE+T0ubULdblZcOOemoQ7NSNOjPFznqCTrRZ2HamSY4W0cQpr2FeyccoMhR8jib6U
Zdf4PNR/p2a2jwY1sKTuLo2SPNDB3Oem8jzZJovxGE50pPAFZ14tj94g8e/GXJ96LTrVqfU64iZA
nE5uWjlGc4Oq11KJBAMEoFY9HXJLQy1T7TxaA1oiJVOQqaP0GNVmhzdYeavWSAZmmYUugSQ8o7nb
JwDdQ5XvECYUvJIN2F/DzAX/beym3HJG8PRZPcY6ezkDGk3T3Vqbe3eiiV81g+lEk/I2VGaDqYPo
zpIR2IF573xZK29NCeWpvJ1eSTU9gkivttkQOe0ov+t68QZLN5dz0LXa1XkGKrxIO5IRYPuRgdbt
zgJ/nKZ964d3ZQvGswYbgdKaCXV2vIJkjQoVjToderx5Y/XjtceXZ1fhLC8H4lTMLQNla05o7V10
bk8orS45lpp0aILxMr9parNxasvwcN9tIVvXnnjnhoRXA4at2iikIYi3cIFzw5+txr38iZa/ID4S
LLLQNMqKqVsivyiviryLZVn1BzNFjmFgJUeZ/tTV2h6aLdzhmj9YBua30KfDFLrYOzOAJUoYx6uc
9pD7QLUBLEio9cfk+fKi1r7PuR3h3ZrHoREnMR5bESsOcm+ApDF+JzIz7Mt21vrRuBsUqsvgiVF0
cXqmMypNkoCp8pXxoTF+kxgPoZrYKvI1cLJCmSayh7hxY3pCg9LbML7iHJiiw5iaqWAuDozDn5+U
YUVTtKhT1ee9heRLiwGWJwepsRylzjyTSLOtlrKfpNIrgr1jyObgjm3+ZvUDaCu2JJtW9hy0x/g9
6M2bKjiOPv+armNyVqM16lcZHm8WN504UXwTg20bRYm1Duy5JRGgG+Ep0SddSv3OL74Vb+Gh9KVr
/Tp9rn+UYP5je3UnAVr/DKrnrfrOxiJFDWUlz+FN4wTHSvZL51FzovRDtCZzohDy9FKQ5E7mb+EB
Vs1qIF22wHi0kOx+3lvI3rI+rSfqZ6HpKPpB738qyVaVcm1mBzOcKFDAmzSiilE0HnM2GDlXfOD7
lJfRI277BK3WbxTgA9QJg94f3dCerhUvuZ2+dZh3D50tGa71j3v2I4TQGkJ0GsjEivp4xk4uPxXf
Zq+EnlTootUNFKhpo231So94s6ZXkr9xpFZKQp+2QNholldc1QpYX8BD3WN26DDW3UMJCRH+auur
rnWUPlkTCjSdXrLeIj2OjKHXV4Osdn6rlbGjmi0LGjkaDl2t7xodHHhz/QxC2ofLy111K1BKY2IC
t7QshuNIycqulREmR8z3lf1th5AcN1vqYCuVL9OEBKpOFzU3sPJ+dt6xYmhboQ7lg07ZGYfYhgCg
M0/GoZ7AsiinTj3cXV7XWvX3k0kh/ld0hgwGX8Iy3S+lvfkaNWc3764TZyknhiaa6Vtfc20z0byA
68oEw4WaUE0MjarVzAabGfJHROydHkXemHdbwW/NQ8/NLD/jrO8ZK4DSJBXMzAENlhEX6k6HEUqa
f4M3XwPTmefWhNOYg/paMxJKMUFHIo99W0boUDC41++t6/BdfegREKpXhoGPzAUt5JY0wdaeiscR
8OyC4iL3h9zgAXQrvhUGHoAl+Ewue8zyh4Qs6NM6hZM4RclQGC0KPLmseVHyHNayq/SqI+uVm0pb
s9JrF7dFwMSDk2diOl48EWMCdBfDaDlKZa0UO2O6lTeubRw0YRcCaXD/6SJObuqKVE01WMhHjK0Q
wPMMlFW1Lf7iVf8AgF4BVQp6EF/m5VXAuEOzRG1OOnYuxqSP83f9yHf8KDlAj8ZvYW9z4KHmnbEn
7yj0ZVvd8bXUHzA5sLTgRQkWGhEAmVVZNtCiV32Md3sqdNMTD6NHuwUFMG+CIFc+nAXiRoxKA3oI
hQ7BTUI6TcvQLjIuCIrnHLNd5dtlR1z5cJ8sCFmUqU5tCVZo1Z9r41WHgCgj2smYtjh1VhLxczMi
okk2oHpX4zHgA+Hv1dYz11I3Ca8H/nJ5OesbtoD5LQW7RsRoRVtUMkJd9dXmOrGe6nSjq7KWgOMk
mWB5gvctFBSfw2HP1SUiM+JrQbeXn2KwM6I9cQNQ5pV2f3kta/gIkELoBoHMNRRMxOtSbtSeTtVI
MFyUPgJQ7sZ+dtft9DvUHwG9rJ8WUo+tbHfNIcDbieIOZiIMKqZ+WjEyAolc6ufdy1DtQ6lyiFVu
hL+1U4RwsZBUIR1QgSj5vI0JqipjNWnL0pZRdMwQujVY2BYUVH/cghJ/XRL2bgl7OLUL/bsQ1Rum
tiEHl7ffWs90eszaFxLtL3+r5Zh8jueLCVQECJjV4R3CQc1YwvVukg2APIY9C+rjMgEG2eHgspkV
8MpnO8JxlauunGlFDV+7K94WwsPCAaXNXn2BrJu3KONetvcBY72wLvHc8jpKQtZaqo8RqR9yb101
0FfYtZOCaiLpPKNvgyxDxSccmnQ39gYKyCj4vhcUNcpOQmo/T4AFDAWIEbWu9rNsaWw1ngRyzJ2G
gr5rSs1tzfHlmYJOeQm6sLhBVNWnK2pOj1KNaqOa88jmvH0fFel6qezGNAYIdpaoJ2stqPwhqDbo
w2iPJRKCvuN7qEq+tT25LZUZs6GwguYTGhP98IvNxS/TbF9TOf45tOE1OPuumNFEttbUqg2ijGuj
Vd2p6UunmegJIjCD2w54zI4TOJLBa6ZcSVLeg/ao2QjEKw8RPOgpHEiBCANijHAkVJVXKs0sy+9+
dq/jIb5twZpACHQKPiBKvoU5UKCDnEUXYGuo+GvYhG1LRT0GJJNfZa1oTtGnNHVg6Fo86Il1FSc/
L3vSStv9s4nlJ5zlkQ2NshYKwZjf/997k+9KaB+Q3YRzP/uzm+8ohAk3L+yVw68YmkzxD6IWuIk/
201bCfz9qQYMMxBt3U0TokNQ0I1zsrq6cyvC+adxqowM6n7+ot+mZnY/fQzvUtsAYn/Bdln79K4D
ufYW6nJreUJAiKlRkojB8MBvDWtnGkCYRfnGrbpy630KOyJGOAXEoDZUxUDSszxvMB1w0PZ6oLog
avcuO8rXzBhXq2p+JFjAmIisS3k+xPqIZfmSsRtn1Lmryk9JfTSglEvyceM+X9m+T9aE7yYpKavS
ZARz9PhAKtlJm8iLtM16MVm5Hs4XJXwlkGIjfmQhwvZV8q0GSVbsG16f2skJkdWXbremglbyZOwi
8gaUPkH29CUfBz1ANuNuRwH3YN4V17KXeejKOcWdca3dtKdlJin2oH3mp942yfpaNFmKRqA8V8A9
TJbdOD/qRpyStpZD3+irw5Qau3zaX3aSLQtCMElGNB+aErFSlRtfQW+X9JsikF8fvvDqs1UsrnO2
ilajJmvRbwcWqQhRqe4d0+j8IWRonzfsvhowmUyYdcIV9ENP8dawtPHBmkAz99+v9exeEKuuWVKg
RFUgNi8EeIehAFc1a9PQ/T9Z+cBwnq3WMIY2yhsV2C5gUNrItOd+46itfbM/IVL5ogJJE31MVKDH
IBPvzWxwxuz1v1/DuQXxBs1yvc05Qn0yd6pXSNpOjXR9I9RvLWNxm7ONkgjrmrCJQ5+BjVHpIfuY
Ef54eSFfX0v07M4CgvOzDXDClF3VYCF1fRP3406SvtHiXQGY57KdFXqYxRBK9chd8b/iayZWRjgu
/4DBNqfyEfL2mACRmY3hxdfmQfLkvXKQT9Fyg/npEwCMEGbogvLXVoa+8tRZfgj+Aa8aUhAxZCiG
OUObLFzwuJCDAFiy3Wc7EPH4gAkfrN+scMrWlh//gkd87ZifW16+99n3NNAdz5QIlqXdEpinY7jr
Ma+A8RdoQG+Cz5dAL+TTn9YpBJVG6yBOZdH/YK8pSlvJU6TZU2EvHUSAIPzIGYL6KQ3Q0yns6R/e
XdhnXUZcxq3wVZJNH1tlXmpEGI9ZZDeSw2Bj+uRNRzWvdLa4KlaucgUUUSBPMPDY+yI21fZ5lisJ
EHM6GutJhaZ6Te05Nr2mZrtcNt3L3rz2OPpkTziaZRFyuUdohBONXpq4BYgqas+IUYHVncIvf20t
cCV7QIKioECDZSpfuIjVTm5RDwO4BnS57QAUubKnm+z6qw76x4gIZwYAD7wlBHedfMCg/jWwZG7v
J7emL9t/Mae0ZU2IobwEL0A0Shh4NZwGOhAgQQZjWgeGkfi4XcNeP/dnixM+WaEVpZKAjv3jk2X3
aW3nPiYCgmRv2njS2vlBO22zpq3G1zOrQnwd8RCRzWWRU3slVRgXst7G6KTl7F/uijM7QmyZ5QLb
WUfUN7TR0RNoGxUbqlXrEfzMhBBQTC2NSd3CBZuf+Sm7bm1Iuu3UffkMfq/mmLpgozl1vxdSB+aD
QTJyrffON++qH1uj0htn4eNLn8XRUcqaeizgpm1LPICTAMP1R/K0ccRX4+fZcoXXnDnNUAQpsNx4
n+4Vnzr8iFP+gxynneYus7D1fY68ttHsHM3CDePrZ2MRRsAv+Kr6loZsVtQCfeD4RAPDb68sDBXo
UCT7KzJBee2qAHXL/7MmtEJmmRczXbrOxsx3ZBpyAMmm2stIeTTHOLe7pP4GbPCjmeYYtc22urOL
b365qc7MCztdNZFMxgnmVRn8yNmVrt1tbOfq9XBmQXh7mdzK9VqDhbGx6/0y/zXtcoxDJo6B1m/9
bXQLN/bywHrcMLz1HRcnO3PVaIznMkdTB8XH5PpjSNE1H1tfCoBqO27h8NfPxf//jCJ4wIooiXMV
q+QyAyQC3QkKVCSQ5xuLWj8Zf+yIgbuP5xEy8qE/vSh4pdgd4HVOgWFXIAX2xv2iYQd5iaf5gZQe
gAq7DfPLn7/gLroQyPVRUyKpwjLzE1DfVxDOO3AHzXuIBm1VqNfueXSPlwwZDLIqxlE+fz/WS2EO
kSn6QV0DsMBhOiI/hCKhFBR+dFP92Fjbykn8ZE84iUQrCGskYuIxTfyFeb32ZJ843T/tIiyB1RrA
qEVYVriY4hJYhLlu/gMHWJpL+U29IweKaZQt4reVO/CTKeFuoiokeyRVMwEIx3yYwX2JmierRWCz
5o0Dt24KEBpktpDyFov9TamWqUIYXtJssBtolVf6vgHCkE/FRoj+eAwLbohV/TEluGE/5iUkjnMT
rjF78V56VIN6P9yy3eQTH8Bev97NvuyCCgZUjUliW/eNpwfZLfHko/QIAmTvsu9sLV34oMakZOpc
JaGfpk8svx2n5mgZkUOBpr1saGUYD/RVyOg11I6hMyMSFBQcUqEmwcoZYEJmYP5eHNXyNJv8rtCt
X8b5/yH9PTcpNgcGcBIMSt9RH4qSGDOMXeBU4387fX8WJtYeI9Dpc7ZY0QLzgHZD0ECQDHR3myQo
a8nop/UIzjNnnJh1NIOwCVAHzRmve1TNvse4kGLuUN88QhvxWas2q+9r1eNPhgUvqQigUPmAJYJF
cPYlfCtQtNJ9sh/A6Tk5mj947BaonMzf8s+VRtwntzGEMKB2EqAIKUzHe3pQvQgPQiVoT0t/cZvL
d62O/GmhQuSWxkmTYC3EWwbsRI5yTPC0iHftzV9QF66kF59sLUfz/JYPZz4zDbE0/N7/jlBMCN1y
N3/QFx6637KPqf2gezX2xtZY+8qN/8mwkDllUld2WVGYcFjphaL6OqEjaLp4id6ZdvWof9u+frfW
KqRSnTVWGbGw1hSjWTSf7DqPMG7zlNe/jfjb5Uizkmh8Wp6QPZm52hdaxHHT7zFi66MfHYDRd/Mu
XF0SCAIsME3jjhcxK1ZRa1HKETljOr2NjIHQ3yq9sUt+JEaNR3BS3F9e1/rxP7MoHP8aL3k1pIig
S08a44g4g7gjUDeHBondniJHtssndUtBfoUfACfwzKxw+BM1r/t2hHhlkfdPemTtgHl15Ur72bXd
WycZJ8oBNhnKE8s4BHS5edMZEkbu9MpyMasG9ugIM5VlCOo+md3gMX0DCMQ9+qpQ2o0w6EmHCKMY
pvzOtMlGa+XQFvEOKBa/jDEKurGHK2ngp8UI4STrrNaYTezhAo8gx2635J3g60apYqtmuPypL1f9
2b4JsaTGQ0yKmhZdBhY5Jbi/QF11eTWrB/nMghBB1AkKndlioW9APPqk1Ecr3HK65eteWoUQLKJ4
6FtlCRYL69YAjEfhTEjWFx6EzC2v/unKPluSECjwPqcck7hwNt20U7BKGmVkl9Hvyxu39WmEEJGo
JmY+lpNUlNDPVn/J5hZ+btn6L9sGyDAgKoYFhlhh2/okS3k9ykDtcuq0ELuQoweuWTvIJG44wQpK
GedzGR6AXCewHSLOvKL6/7r06MgOGOiiCXACO79FdnkTHZXdwkDNTjyoEruynhQv8wFMvN3W5lrP
8P78EPElqRtSlfdWHQL70X6DTpKCovFifDb2S3oi78gtLezq+R++5ZlV4V2Zoak9mcuJnmhp2kWo
gT4o34C5L1735Wue2VDx38+u6rBehnIzjfqYHe19PStu5RSTDLmc/Ion2tsTH09VSja8lKw60ZlZ
IfLKFQbQUdBZHgsT6PEtW0LoV9WDJl+16b4c7Lqy6aEPlhug9zFSobpR7E0ewrNl89/to3U3vsyJ
rXidlzigCM9tmoAbcPvbrx6os18qhFViGnNPkAlj1gG6WPm+6tQNNyerJqBxbOCNBgybOJdT0bpR
xjE2MPljHqKh+lXL4PMo2Ak9tYOhxc8Ahv2WmqsKTV/sFQVANwx3+djrthUSty/43WCRd6MznoC1
etctioGwctwbVePranE9FFAhrDBKL0+HoSrcrAbnSjPlgGOrECeQuox7bWrw26bF4qKGzu48s/8e
4AsiPQzTUfCfmBBZFi4NmWYR8kIJjfgsDsr+l4SZYlJvBPUVv/pkZPnvZ+4MGsViTrQIM4PYnJFj
5L/GwLvxTuq3y2dzBXf+eTlCGLSmKKf6UBmouoTBsE8hkNYvPI0P9EU+oXp2N4KqcYv0fIWZ87NV
4RIJCTTsJYb1DX77pj+MR9Nb5E6GRzmzx6fqasmXIMA0Yxqux/Uf75qg/xFtIXFXbudPuyxcMlbY
Qaaxx6eEfhL4fFBb79202kjmvyS7RAaUlGrARmkfU0afP2XDxrif4y4NJB3qdlljU7rv9P3Yj3aD
Tv/IFUfZ7Ph/YIg/xUPBquCleV5C06nV0g/F2OTYDU7EMensaqB71/Gk774Nv7HBevFB/E6PqZcN
m2W2xXcu/QjBi+VCzqxBkyAP0vVOJINawGJ2m52o9T2Xt87lV/SbsGTBk/WkWXhf+vRDCC1P0IZm
Tlra/esHGTekgNub+TjDp7d7Xl8in2BacOdECfsWE/dApkkYI+ev+nR3+ZhuGRA8NYfca5rlcCJk
rNA8eFflh8sGvr7iPy/BWiqYZxEHWVLHokROAzCo+IuX4O7y2hO4PiAKsAVI+ZqICNaElKDqqzmX
l/W0HoIbyHrcBqPFjwZqacXj0jhH5aD4C+j9l7gq2BXShKIbIFGd6mmQJ/ZL8dZBfgQiqDvzsQPo
nzigAb7eZu35Gu0Eq0KWoITl1CYNVjsecGPRJ/JTvevxPgRhkAt+mlpxkt41ofvCQdlGIeFWIwEA
3M+5/I03jqPIgztp4ZQVmL4MmF6AZmSyZTKD0uI+QULWjcFlYxseawkBCDz1RWnURhKkxj5VLTux
tvhzv86iCdsqhBe1nsBt0JiIrKC1cUIZ3PNtcTWOShAZ+c0YjsQ1zWnRh20DLWUbYKR1V4JOMsa2
MFehCS6cdTGm7schDeIICAj2ONLrUiJB8d+3gD+W+ceQ4LPqkmOGqQWfJcVgFxy6XH22NR6+fkv9
MSK4aNUVnPZZCd9AVjMWwz7KwMhMc7uYmFthqjpV96n167KPqOse+cfq4kRnQYe0lRYT1BsQBpp9
60DWmtgL2VryZGGEMb/fYybHxqvI+M3emb9AX5Xenp3OjQPwRLuXf83WFnzx2HkseJ6nwRAVhd2a
1WupZSdTH9yFWwjcHx6KnOCkMctq42Auf1m8Jw2M4AGybmEi+yM2n21DzeciISbH9SFbDrwK1Mgg
zUTyfHmBqzH+3I7wkfNyKJtkGEO/zJ1yj6mxA6Julbr/mZoARccWiHTt+54bFL5vjAH9qIYOSzBr
XAZvGHD8GcEDswRAfor2jVVu0AN/bezhsJxbFD4iZZOWmgUOi3xQnRjdUnspvkMq+HphSAsjeyuo
bn07IQhVIbiZ9BlhoFGMm3JkhykxTmy7ObMWbs4Xtmz1mY9IhmYWZoabS78JA83Tn+ObBecCzgN+
UFV3ac6Y99r3cau4uHpVnxsWchupMZoqstiSv0L90EQkSGdHMms3m3Zp9ANkGbYE/iaGyoaJIqck
2XX/2NEJTGJbIOi1E3r+U4QsCJI+SpjlCBd919mT/sMaZmfiJ24dCYttVYkdwjbXv4TXC4fzAyd9
tvHx0DCtBylTkEKR4z+yNxrGteKdvOs3qWU3Dow4GsjMIuMWhg2CdDqmWmfHyAamaT9azwtN0EY4
WG6oSysTLhZaE4qGFVxKC9J3+iv1Jby6qlPe2sOT9H7Z2Man+yiRne1iLZGcRJO6nEvIMAQdSA+A
C9ltTTR/rcB/Pv8fqkZndlotQVFX47iVTywHbbdit08gVnntnjW7+f3RZThaCOL/cHeceeYHxurM
bBLPUV4pcRbUA9tTleyScgzicqGzz/qbfDYOhVYWNiZMNlhDN8KPKoSfYWi6PpWQA5Xd4EcgMoxq
gDM42V3+fF+nAYR9FcJPVxag+gnnJOhe6AGaO073zO9HEJh5U+83qGgtAQgy6+p9/NRJtnZlbTyj
V5Po8y0W4lDZTT0fULJfvJWj1yhZ9tKSs7zQ5ehwSpiYwfCfdGX8Bv/gU4g3RLKpJLrpXkIEmioQ
UpUgKAIJHfd0I+xs0OoEVV+/mPl0n4dZgBrba1H3e4PVP+bR8kat2RWp+YR6G7irMGmDF3+7v/x1
VjPhs70RofdDAeoltUVg1ILpVPrDTvvYDAiEbZRZNy0JWW9NwsyMZVx3oKK+X9RMeMD24fEvmq8b
cfdDb+TsSKHFlChlieikBuV+UWwp0QlaAJ1/wxqwcbuKqBk9kgoShVhW0UbPrKuOKkcbgOumhzHX
jTSMfgEDfT5LH3XUs5UVVh+paoOsiGSU2qMG10366KDOEGhgbNj3DOrtNZq9E9tnbfOi1d/SPN8X
Fdm3YWj3bXatTugt5qpbR8Pyf1FsptPIZhP4T2qwkfHqmCMVkZXpABay0wiWAAILWQXyLanGI6Kd
7nhZXoeh6ioDhLyTnDg17d5LUNshShE7Giwvgy4OVYKiAdZFSz2j05xGtjyikwLUddEuT9TISdsC
xe0JImMq1MZClSz8ccpOC2fwffLUz5TB1nl+P1IVHKeWPyfWlk+uXpoKhpWoQSy8xYS0VuYNsP+d
srwiZk/zyI79yq6ipx6cyfwNqgHeiHjfH/jGlbaea57ZFbJbpoMMttSTLFjA4vM11MEgiYehVc8K
APTa8deNU778vS/39Zk9IbclIxjeMGOKMkLsdLHLruvXRQUCvNSO1nqYbhje1N2WptCWUeGCqWIq
EVBKpEGt6G7anuZZ38pDVk/62bqEuyVM4k5XEoq07kAhfPU/pF3Hktw4tv0iRpCgxZY2TXkvbRhS
SaL3nl//DqpnOlMoKjGve9O9qAjdBHEdrjkHlFCOvJ8wY8W4HkSRWvQI4vf7WxUgrKqawK+Q5i2t
6c1qLu/JrH6rZ/AyUBSGJC3eDVXhoZvfO0o5XptVJgjbLFh9usrTi++jr3TmAiJiIrNToyzA3h1G
LVbrTcmiGXVhE2BBEXma6/i6rjSRpWx7HuxToBOpY0eY+9IzeIwTg9Us0n13o+xiNwPPqOZrQna5
P7waTpK4aE0VgNqq7E5JAEqzG+OXiT0A5WE+MGSi5q5wMSwnyBA2NVU+ieRis5bn2pyGqLLFRe10
PTI/ccq8qaonGTyzRTssqDJHOBYmIzA6nnjjkdyx2qHmpwdVFVkG81yf1eTvI/H0FkpBkiYGO1zQ
Ru4MovQ4d7pA8jQCngPUCmtH3onsYzuhPIlkX+BMMzVrAcRkBWdaybuZQF58VWffBZ5sO9yehHAe
W5eLOjQX5CvywfilXbOFYIaCQiT0og3bel/cObPFhViRVvK8FUTv1iQq8LzSoR0diCQmBMRrNi++
+KmyU36x0rN4N/4PWdPpvJzn7uUQ6YSMtFELop2+szCXZ2E8Q96lgvrHpg2cXCkPojNqdO6NCM8f
K8Msc/OdyO+Xr25TPc4EcOEA0DnhsAxNEpTr9F4mukv78bik0eO/E8M5KklvQS+izGkwAxY1iZ+I
jpVSJBmXpSjMJXyyr7PTcF6qg4MH7vbCqp4oimnyMc6AHb3oB7OrbrVIegjzEkTToC4z+2o/m52P
cO83y3ydzJ0TGf0ePOqv4QyqlVFD2U6PBd9hO1qd/ULOqQ2zldY9wcMy3VuW096lwJUD8v5Be0vQ
OAhE1i/QH35ARJOLOI91KKphyE5mtHa7CDT086Qqy35PJ9K5F0SmGDHBbGEamICQx4LYjMIv5uGP
NUYguj3rTWKhHYFftF8g0Fx+vaDVumXIxwmxL4+u8159TipkhbKo7yHKCnXOt9XpUkadgRDR+5gb
f6p9bMLujav4RsOx2p/S02UdFiS/PH14WA2TpMtQ4VIHhSWWYMpDZui2RVG21kSFaoG96Jwfw1Cn
ApgKqEcKpmOGNKgcFC89iDBqRFfFOZm0KjV1NRH2ACXkZ/16k+Eh0feimSGRGM7J9LRPsAKCm9Kr
yq716yF7HjOBv/w8X8GpO+di2hVvvRzsBcgYZCfZEcya3ce+4Vb7ARs2gPMYelukE9tlijMb47yG
Xi6WHGuIr9Ph6+QNX9dd4ayB9BVzM6B1iQ+p86MWzXQIvubHq/cscVjSpEjklT0UstFO8wdggduA
VRe5bJEYzn2QTNGaxUB+wgqJKjaTMGE7uOUNm5wCPW7kGjetcMZ9M185fU+eqrMFpQBg5/E9rQjV
lQWMldN3TQaKkZX6l81Z5B55GChFteYBkFdomWCNHf23Coht7rzDw/JtAJEBUG4itOSjR8zkiIBM
RZ+W0xqQt2YdFoXhuRTDiSe/6NPrkqru5RMKpPArHwDtp3JeYChkLoudkVfO0MuHbBIBEwiujN/5
6I2qX/QURZbB0GzszQAz1A6L0taBDf9PDoTiAwHuEjwg5/AJcsoaE8tpsBrPADC0tQizS8Ih0u3I
fJLC/n5mXt1SaTrIH+HnSf6FmMuVCYqIf3cQdnNnIma1kjDpjQdUPsgeqb6lBG1PVd5dlvJ5g+PD
I55Ownn3uGmHFVWpLNDuGX17clAfkPPblh8fhLsp21pwksW5+CZZorgPUaIBM6kKB6w51s8c5jTa
s1N+o5aT74j9PxQZmFf/nFie5HJe39SroSUdMyVXumUlBWBN0tgDk4MreVgVf2u/tavH2I9L5x91
JJWTbM6Mp6WdcqkM8YKTUkfGxnaeIvaAAejyPQoUku+LFcSwrChHHWVeKXGsCmMJuqIK3vTb2c3f
Z+H7YSghEL1UWclLavd9n12lVA1KiXgYZNnP0xhcPtN2fnMSR363ABAsAFK1jNk7rd8rOzTkA2we
CFf6RJ+O8xhFNcRTO0A7MErvGqPpVoOgvvSHLPR0Es5d5KBamdpuQG5jl/viZgjGo35d7LHFh7YI
dUUo1JuTHHB//3WCfAMsB8pdDg5lDE/4xQ1G3Bk+FSkxvWHYqjv9NI8VeM9jxDLAhEw7+aZ12FYv
uD08dDnJd2EfUPSJeSfTGyuNUuR2GeDGGCkxHDIbJjHewcloS/varUTFNaYcF2z+4xOduU+CVpxB
CmQmLNPr97Gz7tojuEWCxk8eRQ+1Pzxd8ZACUqSBwi+XB0UgqzGKEeZXecgUrpIb0wcLqOJ0DSYe
ehuK63y8ENNrIOcLV6v+oF8n8ZylVKAdMUOKjGikdrvPPOnBcPX7zjfs1QODj6sIpq0+6DQ/f92T
QM5m8rDRDBBLoWkyyYc+Anb+qPmTBZ7PaLmhc3tbJgsb1rmZCw10YWsgr0CNoV1gqM3NkpA7UsZv
6xQpu6lTAyx/JHayqmDxQROrpgvoFrTIlmITFFsRnp8kvZpa42BkyuSZehlM6Meka7mrly5QJcxk
T9J1lMC/6i1oiTCwns9B2OWlwMn+IZM/HZuz46xd+yFjlTKGaiS/gF/0FdXxOwLgN0xIhVgVKGeM
CtnC5sa2AZ0Ec8mAUnal1YL2OZCO2YuM2gamaYGw+h2Y1ujC5eBvErrF7czwJJKz2SKD+7XGGiIL
DJMMv+L2F/jlRF9020xPUriUwEqJ3K0ADw5op7/o+nxLWjwklCx2jAQUfZaZ+mSer2I99Aat2M+F
er2o0tvlQPOHZ+HpV3AJQkWnSB0AeI3EBB2PGFCPEprY6wIqRx04rJGrXYvq40Jd4hKDPjTK1low
/qXdGwdQRx6zY3QIf7DxKNUJj33QXptfhJAnzDAvGC4/WNzEaYiiJHjT4orsh9y0qVx4tABCeRJl
r9MI8KikuG7S5OtkJmDBUpfarRu1dFiWKMhwBUpNOadZjuAUQBsVTjNtgQeLSVtDUN4S6DDl/GKZ
Lr3RRAgChgoonVRCRzT3yiUXsBSJDsJ5wwisZHI3U7RXxtxOsMuZxv/WUPhx4YTGRKsrhPSc2rOP
mK5+x2CBq7bAA0AYD0QxW3QmzuNEZRVKrYUzDWvtJtkPyxA+rjdvB4ymwKkDmuunRbwJa2jYioBT
Ww7lUwt2O+BtOemCx0D4HqEWo4Ox6JG8ik62XcU9yeXLqhOIfaHk+JRgCFle0LZ9lG5GZ/YAxz7d
YixRoObbycGZPE7PlQhg7zHrc2C95lfzkmCc9blyqJe+sM1Q7OB9aR1sQdwRLNWKDrv55DqTzVlA
FGX/GWGzMLhrVGAhqVIHRHWehu0agRfdzNfPZHFmMEVGDKLGOfTbN0u34wLvO4ZSmjnKfWbslHvp
W7SfPR03a4DVCBjokiiaMAmfvNvZL2BKfZb0JUmXJDLF3HRdo+MYDsmrWWcaxie6g9xi22WmGWJK
VtxaC6CX416ZbSJZX8uE/kgWNRdd/GZwO/s5nA2RtFAKyWgTjEJMeG2Cq7ZD0svwH7BRWNii+V7R
9+citpKbXWcMC5ZGgBSUgfvRHPZtHFQUfAY0d3sLewaNqLIjMGKdC+Bdsio6SETTIJnln5m+uqYa
B0atCTz5diXu7FtyIbrMyqzQ8yX7qDQOuMqjWYHzM1juYEZQqsyXUg8jbwCk1ky7eL2s2x8jR581
S6UWxm00cGVxx+yXdqjTGBlC5+V36R4TPXswUt6U+O8QFAF5XO6qe6brmj25xP+rlhAHKlZHVE8/
qLrd3hSohybCDf3tWz/9Mu7DTH0F0HYLBYbOU3ztWf1uYJ0VTGw9uqiq1z1Kbvxcu/TLENnqfjqK
vJu+7WFO8rk8RqqsCok8biKcOtMma/mF5nKQTtZViKXTPkrvaR0DvLVwW2v0wKfsy5H2Hpnz9QKa
pKLNF6T9sVOXhQ9ARjipIj+WxPo6xhiK79HSKPVDVLYe0Mi/ZKG2m6rhup7V0c4rDY+F9BnLXtdL
PPom1jDmCY+d2HorimqPB/JVb4HGMNSwftZae1NbrlEecYC5daiszLFazU/y8Bi2A7Dt0TqpyoPV
SLuBlm9mrhx6XQcbbuU0o4z8pJsFWcP2qw1MEP/RKb5mI7VZUY8x2qqgqg3SL7mbxx+vRUyhJXZ/
Ex/A/nlZjbeN9SSRi0RmH46zNCDyycvzIGWOis57O/3bc3ExR5nB5jzGHaZTXdlhtOgaEL/DD8tQ
wami/9DK3eVzMeu7YJ38PHMztPKQL8gkxomAC7qzI2S2RfGwRrlP81IQ6JhFXZLGRZm8J5MUG6yc
qP/ELPiE1bgVPWq7riNfkoLLRxNqCRdEYiD6DJJO8DV9wBT8tSPX2wU22fG4ZxwRon6f6HhcGKlB
9ZW2CZLmSMbe0ftU3kwg8SAg2a5v1ygRfMztKZAzK+A8a9paa6m3SDTbbrwiixSsURisivEdnavY
aYF70zV4oozlqzQOoEpus+taNYG+OeytVPlCOu3l8hcXOLQPfJezJIL0adfNrINQdIPTd5mjh3dt
29pJ2YjOvp2vmBoo82RL/bSjD+pqQL/0IyYeUDZC8RF1MaDBMnDPyq1/Yk1/f/loTDM/a+5JHne1
8zTP8iRjfiFKutyWpPXamvXXyzL+oLAnIdyFgg8jw2TPh1vDDvldeTsA9rm3QS5y6B/IUUkFTk10
KC4Ahok8kx6JbgD+Vnslzz3s//KRPuqln74bAxggukUUyk8RtKm8ytaAGKvd13stkJ3uwTiYfoiW
ibljDGrAinipb6TrFe+/PRIA4Fw2r6UQsXTzqGe/g/39TDVRardC6CaaNUk5eOmov9Xw6ILTbqda
Z1I4j6MlvQqicIlVq0csG/du9w1zEwfW9lS/snpT78w/E18XKOe2JziTy2lnRId17TV4cet6+WUd
1isM9XggJL9K9gDlAEKcs+xC7/LVbmvrmVBOW/t1CYe1gkl0HtCYA+UYuvKdCQ4oBhkuH7NO9CgQ
3SGnrqS20lSv+izIQenqgSAbbShMIGBvAz3zFmuWOXaZRNhKwmNyWVqklwodUji16VDv9SsGOs26
AcmPFl2v3PlHK+Xm6bPy8wckAd/8GkXs6SM7ipu71c/sOQo6FEkB7vS1dDCr9uPyVW767TORXHKT
5hqGbmrMdphZ7tI6s+X1Sl1uy/r5shym/hecAT9+oM+oZVcWupg96Z2iG+1RupESQctI5HI+jdFX
kS6FEVK1KGuDFRV1OVQfBmvYN1XotcXslnl7KI3+0UjAyC1HHjoer9TI9pOxOEtqOHMtgU499Ghf
gDETkwRggJh9edJf8STt7GIyvhMAiEXmKgoAoovgvFTbgavTmjD2KN+r+9bVDtgXgVnpnnyXANlI
cUosf4oev6JbYX8/c42UUDBOVS2eIVX8FM1gEsm146pFgnsRieF8VBYaslZTKQ7G8LnWMHB4JMmX
y/q1/fk0bLLrOhjv+C4r0OLKLi2RPk8hoD9X6xfJq+tKWp+rQhE0dP/g6k+yuFS9lLWoz2YENnnE
PbU/luvYyR8zyzPuWm+6yrGhe+yAf+AstiH4kn9wSSfZLDk6u7FSLtUqrD8ersah8NYjFl06f3W6
PYOJTp/Db5e/6x/iy0kgp5dpryhJr6NUMabt96otnmgaTqDYDvdYU97lqrSfa5XaqrzstC5606M5
ZG/FWzKAGQasfnggIg5d/lHb+nT6TZzaFpbW57KJ5pimzrfJlEhB04SDI+lZKbhrkSROc4u+qWqJ
QFJc929hqgZDN9xkSyg40HZ1FQTt/1VfLqCO1dw0vVpjmQK8YCqxGWnD++y035YnMfD/djA9CeOC
qaImPUlYo7sFMtOoWrZeibRGJIKLnOk8Z2CHmTNUbxcwWlf3+WN0YLu5ZjAGnQQkG1Hw/IxQx2Zy
sA9CUGmi6CdzIksrV8GJilNZX5cFaUkB5MrRLrFJuYtje9xFgXmdPaW2bE8A2bBBhnxF7GUnJDfZ
fJ6cfgffLAI+PqYIRjzN5nf1TcYqF/WSK+VQYXDhf8Ht2Z5FOpPHRfBiSMhM6ADIc8xDdrKzABrl
hjT5XiqHpzxTKzst0m+qnNc2oOx77Oags3zZHrdv++9Pz3eMMA6nTZQgdlUzcapYs0vRnOsfDOQk
gvN7mR41xBp1vC/T3rGkye3a70VRukA+dPcSqgnLiE7A+AamwoHsLh9v2wmcZHMusNcLkiUTNKtp
X/T1QZ6xWvl+WYToC3Iebaqo1qctRgPWpryJpNK3rOlwWcR2v1azEBw1TDEBIPv30GEByGqppZWN
8a7AAVeeEk/yRicZUXxtbaabugjQinmST1nfmUjuy5lprcYAmsMrs70xKywZaXsyPFRo9jcqdbSl
d//lGbnvWAEBWEIOyAreDDsjxZwcjJ9hHq8H4AIfklDoeDav7uyMXIgoQd8Xd+B1DLryvcYktLw8
CA61ufJm6gD5JxqR4eN+v7i4KuW1SVEbYKvRbPWm9eihPPwPY3fsX/p0X2eSuMhAjanv5hBNt9TI
rrCK+1Sb6k5DhcAwuqtqwE5ssgS07K/w2L3uI9Oe8RTTR/nFUNoj9mqCSJlKuxuHm1hqnHIddDRP
VmxgScMdeGFtczav+3K4TqToS2iCaKLtvif9mLsNae+qaHroUYI2zMg1s9JtrMEZStlrU1AL0emq
kLtnQ9KOcZj5RjkZdmrKnU3n7kmKcc3zeOznfpdEhiOb1b5rlgelJ9d5M+zCeLwv0/lRy8l7Ok+H
QcHWS2aIWvMfSAWfP59FdQMMbtgP5FQhL4rIyhY4iuIXvU336ZOG9hWmu+F5b6J7/ch4kjGnn96w
ZzI5JrfNrkcTc9hFj6IOw2Y+DAqr//4UTmdKmjZlOaEcYWEbujewcN49t6tkS7lonH3TO55J4nRm
0IdezybUAuZOdQGQ4aXYqq9XUYa0aWZnYrjw3mGhTx2ZE85e4j1D/lFfI0/3MDNfuQy6QbxItP2a
tFBlJQoYEDWTc5hzPqRKmLMNVyRljUcfZZQbnzpH8vLb5dnaL7fGLcZdAIyBEVin2dH94CzCzvvm
wc9+Bfv7WcZfdUsTRjUK5+ZsXcvoi05t5Qo8zKbdn8ng3OaKcTCqa9CWzhtewLarvkc7FTvM1uC9
r87qGcfkBzjZgHwoCK3b2cuZZM5kVtKRahrGDOMMzGE3WA19Z5SqqXCQeht940wUZxLDkOuJ9bHV
hA4LrWztRf7V3iUA30CfxXRGTwazX3rPhisxUrCrI2SposHm7Tzm7Edw1tLQsIxUhrIy+2FA/eEZ
fHBfJiwwFz7IMxXBq1ikO5zRjG08NJYMDY6xazHMb7Kxv6w5mkBz+G1ioswNjStAmoSpfmhn9UG1
RtkP1/4psqxXYsTeEpn7JgTDStLKgI0enUapv0SkPCbjUNt0BVN4Ru+iVgP/EcgqFYyyaXnl5lUb
jLHpZEviRBp1ikLy+qz08mi5jbR5l3TgqzZSunizSSywXusoA6bJdViDg75dd525ukUSF+6cyEB2
aKcvM4kUTzLnyNal5FCRzhm0yQ1J7+pd4k91ozmXP8722/ksnHKfv4tiS6FJnwaKOuyyKHXxfHeG
EJP7luqnYxJEpH3SzdIFpxYANGIaZJV+M2rZzgJYHoCoMM/5736SxnKNM2+iGeZCFxNeBOtvna1h
Z7kKrB9VDGPvXArmoHW+Fz/ORF9C4x4pkr6UqdZgyoX120vwCVg/isAEXjRb5sIG+NNwVAWque1a
Tl9fI78fNTZXOtcMR628asFpOYKwKMO4EAYVhTngtlmfyeJChTZMNfq3eJ6wwWngmXzwDDMKL0C2
3YrK79ux/e98UOMiwlyg0VgTlPyr8SEnr1K0uH2aXuVaKooL7BN9TmhOkri4UBqzMRUqYk/nZTcr
ZpNQlmhc63ZyeyjPTtRpE35GLhpgG2PEIiPUhGETsOSpeAazhjc7DD1ZF/KAbqcup+NxEYGkipQu
AKb8cMY64M1R4cVGKIAJGid7QjjwSqAQfRflZpte+UxZuBhAjXjJc4zsBlmCwecosishIAnzLJcu
jvM8ZVv0a9ygbsUwjtisjRpUT9pOGL4FR+GnAoFao6ZaBTntu4bptTvJZgkvFP+eAqLdY8uhooUo
gfbzy9eaGXcajWHWhpGBVqHwliUEcp6pXuf57F12lx9l4wvfkd+4XqRSneJR/aurtwLtNgd5zYH6
mYf3no+Ih0ZQ68UPkQNyDx8v3MUUeezt8/6dycucDUolNvOi+eMnhPfqLUbov81o8qVA28UCWOeb
h/8Fa387+T3l2zJnijk4kcOZwskwwilMWn+v/c5mE/wJ6AmBCYaUpcEPgOu50dB767HRSV0SiEYx
mS18voDT6TkTVUszJksKD6QMudclix2RwS4x6hNJs1sV9xKG3i/f+Xad5OzknHmWI+wzmj98ueKv
DKKtBB+j4aKUyKYQu0fxtOu2GZ1OyZlrEpudLrG54ZruSvINRKkCLRII+ED3OAv7uaGCLXDFJJ6S
106h/FoAhHn5s217nL+P8BGNzyREaQI8uQGJrRasV8rO2LMsPj8IPY7AHD5CyJmcuc9aWk3Qy9at
r5KX8mp6YXsdkmc67YLpVUAv5J7kijplf8hgTufjIjxAjnRjoQhN+uPqg2rgFglTatffGXLO4raO
/KpMdiFYyNoOUCeh7FrPDmstXTzOFSo/+fzalO9zEVjNKLg4kQzOv8hRtfarhA/ajEjLDM1ONBww
E8318hpo6aqlYy8a3Drgq1RkzpDHvG/UEVC6wRIVQdMNO2kQTLvymgEJFMw0GmoeJpAEeQnonhpR
pWt1EE3aK/AkI0cdKs+cIoDDtbHos31yE7w4zk3kPdjq0pTUQf8+YArejpGwO4psS6uNLmDszquN
/EHYkOMfXLxYzlXENc5YTnqNPX5MIxkTuM0SXJrVa1+jfA3KuBFBOPEK8pdE1IsVA8w/AKj7XQmn
Psb8J4DQgyE7JPTKmI6mJWizbV/dSQSv50as5EsMEZ38VTMxXtkeAfNs56MscO4bWggdOQnilL3t
83k2eqMOZtI+0JG8SFRyLzvCzc8FannDNIhmgjPp98+lRGMjqxpEdOWPXLof0tTJTAHhtUgGZ0x1
PZkxiCLqYDJrO7PulGJ1puLt3x2EU/CIVAvsGQfJ03kNFnTYvWXQXtRFFrUJRMfhdLotumwtWguS
9Ni2QtWe9N1cPv+r4/CpKghds7mj0LGVYhU7tqvpZhXNnW4a5+nu+dx0mfpBjlV8ssx6pNjXqNa3
kY6OYT1IkQiDU/DR+NSUaEWDkgqzmfLRnBRfMu8WK/Euf7RNezk7EGf7PZVD2qe4mUwpHmO4AWBk
xpPAYkRC2N/Potyi1gvoZ+C4M+MxpIM/zsn+8jFE34r9/UyCYq7tkke4lxKgk5H0s5Eqh4y/LgvZ
PgbrBIG3WMfYPSdEnxQjnWkdJKQ6LqHkS0sryAc2/ST9WwSfxg0rzSyaQ0Rbjo6pAfk+BgibckOx
ivivDsOnc0TryFj2kFR1+VersvZ1RwX+ZTuCnp2G/P7BJi0DP1YHGcB60u3ZxYOfAazaAAdzQOwT
6+jVJy4RNSxEH5HT6RboCEq5Qqzcq3Zhvlbxs7y8mtn/l5rpI26eHY9Ta0LTEbuUkKNF15Nxl3TA
+hGslH+qcf0lg9WTdZNgCIALBLmqNlJiQrHVW8zW7iwAOU6gcDd2YoKgzevCrr6umRpVLVCG/H5d
ch0WgMOMm2B9J9hSG0Eg/Wq5xRUNekcu7fJeDBGwZVLnIjkNMbQOS4By2gTmdNd1ii3rgyAh2PLY
Cii5LYRk1uHnjFYyQI7SZbgkY3iWjcd10oA58jXOfqHsFVw2qU9PCHZZZ7L4CAT+lrwHdQVkPc9s
LCa0QT8Zu2Zk97Z1O3pl5QFU9Luoqrbl/M7Fcvc2TPEsqUzfaVUjE/Ys+eecCxRx86IUtLqppim6
8UFsdeZg577qxyWREFzBCZZgSDIT7MeIBHD3ZFItUfMS345az3VK3Txr3cvXI5DALxa1QzZpiwoJ
y1z7PbVcsDEK3Pf2Tfz9lfghxTwbsnbJoiZIrPWGtpkDAsGjlFmCk4jEcFaT12TOM4oLL43cX6T8
kPRAMplExbEtP6oQQpAeWJSoHztuZ3dOiDGMKuZysDmJJT0LCNX6G4mxuJQ9/YObORPEOTmrjRQJ
S89NENX1EQyJh6EQPB037/5MApfqysWIoQN2lDWcr5Ej3K2DJbB+0dfiFLjFm4DqOrxnpFVebZiM
AMlRZtPOiez9q+/Fj5GHUUOlaMD3qudXI8Qw4SqigxUcxuBcyrjKJGwVSMj6b1Xvq+OPJQY8uuBW
tqUgsJmqgec8by7LQkgWEXh/jZSuviCdHr9oTRmQVkSku+2aocmGCgojvBC52ykwVTxKCDYfXIOs
8TBlXosyL7gBpKAPisxZpz11RXxNn8Z5P0LCSS4/LGhU5ZAXFeSOmMiStA+AEuVmcBdgKoH6OHJF
FaXNb6oSneI5L5sav3kcyzFVCi1rgkk/0vwqGdGTTQYsvoo6jSJBnElJsjk2kglBA9i4kGVFK2bM
2hEkFwKnun13Z0fi7m7pVsusigJq8hWc5Z2PrnpjAyrAGXWMm2KFlqENxpktKk1vJ0QnwbyddbEi
0YwdsVadxQNCQf+IqryOKVcrB3d1HNnDY+wlomWYTfd+JpYzPrU0FlR5oDPqfMyL66S+VUSEn9t6
eSaDCyH1sMbJpOJoqH/LDiAl9qmrplh9tXHUfeuUTiHayRYoDL+7EUlSKpvsWBoAFzS1tJO89+Ms
QbP85bJ//NRm/LA6w6A6lTVkZPxAXZFTrdNpBVHASDPZraFc9zC5qpMN+8S3Bl8gkD0pzrsYvEDO
GGSKyQVzqRv0URUfM7oMh0i5AViOBzMHFKZrCgpqmw8DLEj+fUTOKIZwWrVKxddkG1rrPjrUi6vZ
i5sel6PUCRKOzfB5EsYPFRRdlwMZAxZYZl8VECVqQtgTkQRO50dlDstxwo2l6uBP6k2yhPvLd7Sp
fqZqYYqcGqbFVzkjEuVNkbVNME/54FINu0FzA2xWeQBBiDK29mVxm0aMBwe+mimjUMgdqFyapsml
vgniFXyuVoaH71jeFWUmGkrcNmWk5ZphsR12/tlWYj0QQHKI1aynjrl3sGfbID/BbILiMfIfR9Sg
/SCo4rUdZPEmXopgmFb4oLYO4xobZvmXebUyeG90n76qgNW7blzZLz1Av14Tt7hl81XRLT0s+3q2
l6MIYI5smd35D+E+8hyOJhY/8UNG3zhIb8WumR2TgsWh9LtnBqU3uLKrHfFznOyu8rVqP8Vo44qG
vrZUi2AQk2oqACVNvoOrGnK8SvGIUKjsFsX0jWrwdIJddK3+8f/XqnNJ7JecpeS0xLZaLU8wRPNh
rXtHszCP9U9Ul5gGBZiwgsHID4U7EzImq1yaxdIETf2L0hVkwauNqSyBgWxZ/LkU9vczKepalJUR
r01g6e1jAsJKLwfyjMAxb94MCnZgQreQZ/K2YdGEFH0tw0t2aWyjrvdgtdni5PWsoKwu2trfsnkk
XvhkJnaidV4PoiiXVj2P2iBZn3tZfbbaFYM7iigf2vpyBkBfZBNDm7rJo67EelnmoZq0MPjwPgxi
Rzl+LBPNHiB0DpIrGmfZOhb44KDd6O9pnxyMNKs1iiUF6M3LAUhUJSjPC5uCO+mybm9Vagw8BUxM
omKFga/UZFFb1LWVAwRIyr6Nc/ZoNG8rKR71jD6uieiFs3ko7MUquq6Y+B/35ozNfk3LEjOIGLx3
07W3W/VaykxB9WkzE8Hb5m8xfGLQD31NATOOMN1f/bWxELvGlYneefb4jxLWc2lcUrBoeTamS800
Q3asQ+x0GSCBEpRbJ3d8mJ8jV7hCzQ7Ax4IzkXxVpacFUZqsbIOy2ZMD8XIG1RDZ2c/ysd31XvIl
epKC/42y5LNxa2g3y7KuaBjfxhD37x4kjrqSZAAxxlLCwVrBkNL3fiVHAR3K98uq+VlZkEbigaoq
gKOgCHq/SzLjKDRrRcEtAhxNl75kDbi/29m9LIXdzvmnRLIAq1aJSQ1CTN3inHu+FArw5GoTM139
njHkqQE9iDHsPs88cXI41R9HzWznojF99XF2JawifiDsRB2oKBkgLPXII0uV15/5NQ2aL+L9xM8L
ttwv4KyiTtuls/LBxLSoFQzf2jvNa5zQZTPa7Plh/sK4P54goji9LdfAHSJ10QD+zNkHRp5W7JEu
hj+19uIVXnbfZMeq/M6GS2bPIHgmgwH4acT7PAbktlA+e1V9uuGTfD5xKhR5HOZSxqIS8I6Bk3ps
XDNgAKl4pAvd9ofpXZLGaa0yLFVFMeHpL4emcdIv5lG6JU7hxT5D6p/c9aWrsBrG0jXMPIlPyzv0
D322sNGkqhZiL+X0rFoUWZoxkc9mrMw3tsscHeVrLKU5KIc/JnftwTyYL8WtCESUt1ZeLqddSmNF
IOdZDZ8Wlm2OsZ1PmNIlosG9z/sGTIvPzsdpU11oURcliekPrf0X01aGBYqgObR7Bu5SHoPBXTHT
boPf7z62a8xdizTq8ieGL/zdMS3JsOqxrhh+VXe2GbauVKLjkF2nObF7kgnqdZ+i2e9flsqcRpmp
qcWyTgx4jsnTHPUYP1KQ4WBa+AG+cXfZHX562PwlzTRUqhqKQgx2z2cZYt4pYxZWOBwQ5kCpvgAT
DVVoN9RTw66jEJ7Yqg5q3P+KZSjVnMngy0oSu0hjJP403V/+OXy04X8N553BbSDLtMXZFQu9uEHf
Sc1VjNGjvhQhafH5HS+Js5uoqKSpVXPLj6zQ79vIN9Tny2dR+ajNi+BMZCSSlBVNARHfwp/TgS1T
tn71gqWg97B2wkC90v3CC/emB4iiXzTAkhDGUF3j1vT0+wHBQbqWb00UwsCD5COVEbKZkM1gaJ0u
nzOuSqmMbI5Diklx6RZrDLZxWF7Mt36/Mko0T/7GEg0gvR5k0NQQt/02I3jEu9Fbruab6lakjJs+
heUAoCTUKKrIv+tiZOgpHbAQ6avyTVU95NLjOD1dvpTNE5+JYGpxpu591CD76GPLB3b4Pjn8Bewv
Nqvt8H8mhzMrAP6GaJdqhl/WmJLQc1o4UpG6qQKcn9HyErnyOr3wsHpzPVePqRECbqx22hKPwGL2
DZN6ehPer0V+Yw0Dcq+s8pSiBEC0CMJK9EE4i4tyNQMXJL45o9H5i8mJMZqLEJZU5rU+xUkkkIBw
s4iB9sDvH76IJryp0aL42F1Jv8CyH7S74n6O7dT1zcKugtHWbO2NAcsNx/xg7Ko9guatcVP50W3q
HOP9/3F2Zctx41ryixjBfXnlzlJVqSRLtuwXhiXb3PedXz+J8sw1BXEKvu6I7peO0CkQwMFZ8mQ2
X26fhf3j9p+fRAvQRINRCBNuh9uKol93hb3C5wk8CynBWjqtQIO+8dI1xKFnOdeZeSx5S1cHDd8d
dL14g7AF1i2Hd0NSnTGrdEgGjBOV43Et6y9CtLhVwj/Jo/o4Tq0FHUg7UgxfXHMnbOJjxmWBBjqC
MEqPI2isl040o252pTB96MTuUdR7py31h//+w4ELBmNXosSjA0Id7nKos3VQY81NIKCW8u6QJkEy
/7xt5EPdibjPrRXqZDaisOSCFumI49pj5E/n+lOICaTOCwMDyVb2NLmI6uziU2SLfoQ+T/jIajVf
NWDpU7v9DdQrAT21UhwWDrEscr1kRRhfnRQ3e+QQgmSecITEMFQjexDYFGisPf9G9GsNADehhbzs
gvvcHQUn6lGhE++4gJWM7h3h7e+jnhhoAmiZvMLN5HiYo+HUFoa5lv8UhG3NUJe37SEq3nYwIwzm
tCAOq93ZHySwYJihKz1Eh/bud1oBTY878Uv2hfdzi6lEQOKsj5uho+iDcqTwYZJYlHokGxNCQUKV
T+bA37KA0BGwPupuBAbAzH8MUY+EsqiFYMw5yZwmB6xENmFJGw8cBvsilyUXshddbo1Rl2lN8yTr
agQifRfM0NFMI/mQrrqtFK01hqLDuFWsj0jdqq4teZ5T4e87pw1KrAw36xs5yP2dbApW+DIFmZ3O
IPjMQZXFCqX3XpvtYqn7tGKSthwlWCf6pxJ0dXpSTmPOu+xGtVs71L3IJdJ66zLNbRHGrE+Cufo9
VONnZ7hkNnpTjK9KPtqtk0ndD82YGhnzRZoL1finQuN/JZLyuRKyO2GNGRCeD43a327xP4eTnhUu
tB5w6fLqksBxGTRmPlxFIzq0u7MUg5koxbNHM/fC5c0HpWu8IHpWJZCzIjS75wSo9EKs0yss/QlO
7gmCT+2ZHUOxrqFOEv1NrJY005xhSlNzCZlvtqLpUniEOVDIzeH+L6B5dKOD/rJU+JkMwrQ0HNbI
H+rQ5MdjDoOSl4VmB+6Jz1wCpm+Wr/l/Xrk/20n5GiFfI11M8Zbmra3+whJPJS6HemhrM3f14Ddn
uwTfUx8kC4QQXTCeC5cVebO2l3JCk1KuC945zZ0G5M99Zcl1Zt32PBLD89CVt74E4KUPcUmaX6En
O8k3w01ddOpiyVQNiGGif3wPSWsowE2juTz1z+1D+mg8LHjdtQnbbnhg3cgfWLr2jLurUy6pkSRR
GmoFCTDvyu29iORWaFGYUlkdH4aj1ymfJAtlopUVjnOtJqdagURQo+g/66UEBRNnV2HFcEq7+ef2
zlJeyWg4A5gfvCzCW/Qo2Bkes+6seuFBPfSu8tLbdVB95l6Q7au/wPKDecTwUzWaRVD0ThZUQfSU
PUHf4zOYLJ7Ts4HUtGfXH/byApmXNFSXAekT6PryzClVVsSjhvpZ6NVuGCRHzovA58Ku45BDTHtp
VVPQSkX/EFy61P3OtXaIViL6kqKWlBgRCLYAb2HC5K8szbfsUFd6acHaXoO4zTU+9eCp+dEhWOyc
0a4cPgYpuXBsj7ONC+DUXxqwBSyBpFvCeXGbAUOof1OS3S2iqbqIFjkQuoAZUidB12N+XVbMSvc2
RriyLIi/aveJT+ZfE49/ix+Xo3osPxN2Nd1fjinmxFmO7gpepb6KBKCIJqBUid4TnTQYKybSjQVT
eISWVQY1+/Dc3kNK4cp32x5kF4QhEEAxLqwG9l4wgMY9ukOkRMojrnv/jkj5MMtijOiVvCOrLZjJ
gw4KWpJfJm7OZEree7dkDDLyIiljqB+6XllYYi59wEXnH5IzvvKpIMQoC0A/BeSsWZzpOyHVO2uU
W1lGVR4Fsfy/kIoM3g8BW5NrL+54Z4c6QxoQ5KrWIe6QvfpphHReZZaYUpdt/q0HS9WZZGD1T1Zk
dR3GoI7N1izd+uLWRF/UEP0a/hAehhOIDDzenk9/EeLs9A3eWaLqrrHY8SWXYtsmC47ykfSGZIyl
NhfZZ3dJ9kpv76xRh7I2Qk5e1R5+DyQiAsptqf0Uuy3oVFJz/BL+UFNzTq3Q1zwF7NPoKd7p0Ie2
1cfoi34SLj+S0hRZaMOdF+rdb6IcJNeMCreMqNGU1dew481aO+FGm7q4OsXw43Y4sBNxvLNFOckG
vGSKkuBStum3AdSn8vx22wDrwF5n8zfho1plUzrH15PTnaUvQBZqfuWB+clFSt5BHaX/ufgsZ8P6
hFR6NQl9xWeigUy5QkFJivnXkAOCYM5kO4FCYqjFjFoMud637gcVvqwS6Hc6DlpuM9fbQ5/YEydY
VfK1aXNHNrw2vTA+6/4KUbqExrFOHtP33tSAbAgEtRAvGb7qrbb8nL+QOQzZIRWRfLHA++Ek+V+E
ylcA3IelqijIkbITj17Xe8sVem2DWmBDZyStkg2VS1uycze2k7vS5p3uYbygA+eCaw/iT81Bwm4b
0EYUrCmY7kvI3zrLp74xSXiBmWL0y+U78VizXzpyTW78TvoLJRWgyEKM1i+AtI76ecB3gfL0UXZ7
S/QNm3Xkdk/An89Ca9nxGYeBngGfheuW1Vyh2ewZqj4GdZ+cOq61EwNQ+RHUSIyDsOsvN3YpD7ZU
OjgEW6RL630HzgAEb1c5e6grY6GZy1rmRy4NUSXwu//b/g/hW6TFY9shRwGXxlUUXXSKg86ZmjMj
VYKzDjDw5vFHpKMEqzz5ta18HazQmVlXgLVyynflOgReB4gf/a4u2IRmWIOMG/r4bn1i1Yf2+unv
1k3lZnGXhSAGxHEi0MParS/tfWEVVvK/gmYLessESsxiftrJi96ZpTzZ0KlxyIM5xK0VCV9TiQsT
M1CYVUhcEG9ZjMO0kwa8s0a5saUb5SY1kBzicXNFp4G4VhEIToaAicUtvBcNv7NFRUzlkg3QRsOF
kb1GhZ5pdghzE+lY+MA7yl1qF1btk4E8cA+IbmQJp/kZQ6KsgbL992lznil3ZrSrJE0T9lV+ABMj
AmLhix4MLxhFxYMfHzKXHXV8ADSjxLFZOrzoexdaxiG+soClk1C4vRCXLeHKyHd/Yev2LZHoPrYg
l4MM6htyS0C343TAa493JQIaTMDfxYyu+Qe47HVlmghsD/ILXVWoA6SnZcTppATX2yTZ7TzuTUSK
BdLaT+ud8WhYTQKhT0Rzqk+g4uB7B897/Mw6XLvJBog58A/mYPgPMFUhmTq0LeAb1OfRBvInw1sU
2mQYV9Ot4cKOOHbTDSBiVQ0oO0XRaRB0pPLlFCvY086pg/6ivY53BgTYBEer4BaYbpgcEfp125qj
3H6XKZNRNthW7T70BHvIz6mrWUVQPyoW72dgsr1i8QdrdHUrYupd72XXeAX+LJcKUpUmauY6h33+
MANKlYOcWPHT+/ilOo1BbqMbY2Kro+NgEzpI5UJ2W3zk/fqM6gUPIbp/8FyISEjXGthkkR5Yl+dZ
DnvleswFt/2aHFq/OnIHEm+wtU323CQyaIDkUG3FkCh1yqWer8J0QknnBSRSR4Cb/ONoDUfRZ1XF
dmoloAjB4AOgcryA1Pm9o+jVcCgysVHdSMttfk2PmOz7LssRa8KCODn6NG3tUE/p3EhFDSCG6oqe
6vEOSByDHC4YEEeX0GorXm1quVk6gz89CF8ZW7fnobbGqZc17YpBDiVgmGQvA78bMJXm4M5Oa5YH
dn7J+qLUeyr0OiDSGqpCBcBKnf5ZyA+yymA02fU+2xVR5yOW5ZovO0BOOkd7k8CwBKShpZ2qgND0
x0w2WNbuUS9pvKBvzU81+YCRT+JcCYN+Ipsgby+i3i6L/I5NKtd2UREWdR8i1Ozt0Bu80BaQzp07
8KflTv6Te7p9Mj5yUOOd3Bikh9KgQAVQtIGFDQf5AawgL4YrFXiiY3c0uZ/Zsc5Nw4qC5vib5xa1
ykN3x99pULlktcw+avhSv4WqS6y48lU+l+DMMnVPhOHExK/xs8yU7njQ60KnCk2KCw8S+pd4tKNP
6uPtr7EbqWy/BuXy51KQATFsQpf3gOlML51JgKRgvH8rXoibBTgYLva2UXLxbzgGepANFL95W3IQ
ZGi50owhqVQahn3bBONGqpTvgbRKrw0lljUoc2wVy/CrrDDAoI7MUI9cu1uLoRwN0LBLohKwWedI
bg55YA+4Ph/0xZb8MrmxnzrGZfw5mayzw7ifKuVzsrrqOF2E3dEl6o2keCa72b90j97dFsrr6GNV
6LEOM9COua+yChAEw7u9Vx/GREl8tz2DlKsRS0VTmgaoXrCDWwRR3Xyb4dskjwDSePg2lg9gWqSc
TqMuS23wqIappwEdq8KZ5LPhdOBJNxqrcjlb+tpOjDyIcVBoSBK/onYvl23ojpWo20BRYbYxz6Ap
ka+8WdU86OUKZoK5V0DYfFoan1TxSSGvArYPMYVdnUWE6tXp93NYHCXAbi1CzIkWFQQnfMa2Mp5g
jXItBV/KaiuS9/9BBQANzOXWch/e8zbgPGeWus1u+qOJBnYNs4KqSCcJoyimRJNMc8sjUdxLXc4C
+5tZPrIbW3uNXWDd/tiiDmw0iKHMj6gEEqCF5vM/oxoSaNYbYfvU3ew+RwEqsw1bCPBqfCmdf873
NEzjE/Z9RcaK3z+cvBJJy1IW6C5j2sF4JdIJC9oD6ivEpxhHdzcP2dqinA16OxnHhWgQlEftRXYq
TwEeHLBl0UaNzeJYA1q7oTD44dDQIx0tuhzUaprUctWI2ONEYNLFoX0FsO6Y/42ix5773piiHopl
6BcN9dTQ1fNP2vLW8IqZJal7+yqQz/PhjdgYobaqE8ql4JQaz/wkenmj/ay4hLMKXRehqVd8v21s
189sjNF7VfahOqnwplMvf5/r+MJLqcNzlRtXxr0Ehg3GU7v7EG3sUS/EmFU9mAwQl8peGxTO6Ate
F4g+s8m4605kMlIJEgqwB1KxUq7XhY7IjTx4cWiS8DdDQVohvTfgfpiTAWTjP+zZxhzlvWIhlEOx
QgIhZqHNtT8yzDrf3qjd/pe2MUFC403oG/NFnIJ5DSbU7pCp4LLnhKL1x1XwyxK9oizlH8XSOPSy
ceIrFqXLXtcW88cY4xGB3cUlozauUblIEnu058uiw8Sl/raOc22pRqY8cEYNmSiZBwNk6i2hCCH1
LPELpXuLjeF70YcLCFeVL3qjeo1snGeumM3MEBgfaD9UB00kJkJBjvqhrxwpfDLPEsacpkNvL8gg
gW7ARkvm+iK5HcIsqBycOCBGD/F5sQs7w6jK8+xUgIGxaiNXaZoP52HzW6hrFRVtz7Xj8ruFiHFt
dz5yo0mqUERYef2cFmb78Bd292oy2sYutUsFr69z0XeaGwd1UPjRoXb6zwRLwCoL/D/n4c/Xpl41
sSraJgHYDfn65ADKc4j8wkkOoz9aulk/xo8AjHjhmY3O2r1qmyVS0RiO5jAN6LW74BzFoS+sSntg
XLXdOOiPCZoXMFMjbuQStGRJ3wb0Ne4gnzvVEp2MiO5BaHl1lGeAkdJLAvk7VvN1PzjZmKd8lzKK
Ujo1ISadDmUgHdc74UykgIUTG4bJWinltxa0FBpexK1ONMXRtIel+xlHhZlAXZBoz2kzq8yz+95s
1kZ5sSUWUkMhBxRKhrkZQpYVoFp79BeQP/u5SegMuMlsT/mBdWIZ5+Ya5W/8p4B1TmsF91DUiz9y
mqNDquT2wdntTG2u3zV/3thok3gVF7DJojFZnKFX7US+/Jw4ySk7GMAR/B7GGx3oD78UpSldZB5g
NsX6C+QywxHQ2llxhLQhCbHaxDhLAGk0tWrn+rcsA1oAo1wFhqOlAeyjLJbGXS+s84psyCoE5SW6
XphHosgNIjaYqKuBmMEGqfho8hj/XKzsMbYSx3CiIAyioDoqB4KrCD8Jv4BXRUGcRYS7t+Xb30L+
/2Y7ZOjMV8qU6a6GOb05vGgww9jxvQu0NUEFayGPKriW4QL1to4ieOL0X0ACYhKQ3fxa9wDkAmEE
oRRgKCz9MXNRHzlrQQp8VQopEyZIhrVi6t0R10nIBh4/hz9oyL5BM1Rg/FM4CF4VgFbSZ3NKkgXS
L932A1AvDvpWYSsNLboAc2YVUALS0/Y0xBXTK+55jq0h6sHJu1DTBh6buaBADPDWE4EbrLbhkgKx
LCK6kzFjBYUMZizJWiL14mjzWuKs4y6RPW4vCm8WXgI8AfbQlA6SEzvDKzMX31+ubkg8JjIJSvH9
2cXYQYV5V7xB4FZOvcFSHyqf1DsygBnKL8Cmxou5XIcBmevdi50BktOBWyOj23RyDGwql2XFErqa
ulyM6QGibWY/3AOLYQ5d4othZGr68ion4HjJvtWTf/tO7eaP15EiMNyDDJHOVYVkkLmMw9IxKgmA
oHZnnMV7TCQQCWif1S/crZRvrVFXRgUbIxDPkoaq6uRw6AI3QIZg1jJ7AirQHu5Y89K7V5QMTP3v
6qgLI2py0aaFitXxqKXIXyfj6fb32+2AbldE3RRhUNNBKLEi8got0IVH4DnfYfcMhzuFfvyI/94P
QXmY7jow2yIABhSlas1/Khdvfwh1cYQF/MqCLP6Oo8LP8Q8indObWbDAN4GcFa0xw2b6QLJhHzzS
nw98hZ9vvH5X19pcNriuIgjrjrMrGJ6EUe17ARChzCsXszIyYh6+mFUq3H0NNqapSxs34PxPBiyY
y47zvPqVUJpV8yj3vIlczZolgxFP7XqJjUEqfpubtsHUHwzW8ycjkqyGD1Gdi4+8uJgDE+mz23Ld
bKhERW/GIHFTouBkGX5vz2gkWeUn465PzD6oHsbXAVzJiys5k70cZV9/UU0xWK2rULNbfIlcFuKV
dXcl6oFvejXJJvK9yXxWd56fupP2KHkYTEabAJheZmlr9/KCihVUj5LyETmeRnzTQ1zm94kuv5Kp
6PaOEF8h23nIXCNgFe7F3R3eWKSWCNW1hht0LLEi0KrCSW3OqkEIdJ5O1UnyETtH5qzgKdDd4hOo
NT+VVva6HJSn1q4gocn6Artv4ebnUPEOLw9aF8mp7kqZboZTkKe+HjKjqt0rvLFC+eS+GeSK73RE
r9ChNTVtrZ1iGp44uTnLa/pSyv3qjmVtY27XExbtoeQBvNIRUudTY45DZUYykB16f+hSofZXRfOK
qQfZiKGNp2KSBLcoZadQUj9O9E/VEIbmwpJ7YC2BcvOcOidRnOCkiBOmlObFHttP7dDb0so6IixL
lLuf9XWU0HcBgNjgbWFIzHS6b7vcyv+FKkHWN9tC+fNVjqUlnbAmNJbtcdXM0Ph6++26fdpFGpaU
1FA9bnMcr1CTjtPsZqri14WXQ3Wa7863be3i6TCCLmBuGcRGiDXeh1hSU01Ry+FqZdJTpj5lgjtU
sdnEB20pfAP3CsRZdo6ZmXmC+wYnQt87EJ64D8VnPfm+TAxfvu/NNr+HcuaJVs8r3+D3zHPhqyng
Fsldoyvmyn1PBWcIF7Pt75fmCXWHwrhXq9VmfJDdwG/zAyj3Di1PNdY7/AAegt+RjzrfCapsHnmq
gb5zblvbO7Yga5RFQQb1HU8jWIam4nNo7eCtFEfJH6PBSTGRE/VCaSWoGZq3re057q016pIUQpYL
4UhiIrmLbb4cBitZjH9pRWytUBcEhCgiF7XIUfoGk+D8iTjrdcRoj+7/BWnH3nZtrNETEUo4cxMn
4TqmwYj3Vw8Iug6lxthUvsyAJRRB6jc8ti63UGyw6gNONuvI7F1YAzyfCv7F9JZOvQe5jBkXocFv
ILMS6ucUsKvsgeScq0VUuTMwQpJxHu7H7e3co9XACNEfu9QLEed8seRqB6dnQbcJSAiA6wKjwlx+
5LSvyZFQWw33+aPo58/NBShvJv5t97oiM4P+FjjEyC957z7CSq/FFXR3KGVlZ5LwQ3vAWe5XC8iX
u9xjUU0z7VFHGOCP2GgklAUXdGcxPWaWLjlfjY21Ou2pYxzmvVh2uzzqLMczqv3touEBE2q7Acnt
lElmpibmuGJcjECXWpXhEvbK5tdpKejTGJB8p0fDFhiVK4GUL8AYBrTXhQymqTb3DZOJboKOJene
1CeWAuyOc3hnljpM/VI1hcFhqZGsOEI42XLxcPu87lkgQD2wZFy57SjPuo7DmCqkp5csmODJI6uc
Gd+OXDQq60Hg/ccC+QWbrAciXUWagsbHHaXVngzglLNs/ZapNWMle9m5gjYrr+h4ONUPrG5dPqDu
p3Bgc481H/BpCBVU8b3MxbOpjJ3dRIBEZVp75DvRERfoZDdiBOXzyLr9RXeeD4JJFMAvDPa+D3RV
Ri4kct8YYCcHKB0jxZcaXzYrwEOiMJ6OvXo8TKmohICDC9z5lI+rwdrCd9OioKkCribATEMf8zTw
bX+Bld65dSoPlTOoF0igHKVngzNtHGNJ4BJvWEy5tSpH9dBceZZTE1H26Mdfwvv6sTyobkHYCxjf
dA8Q/846def5cE0qIk/hqg9xAC3YQgVLYY7yfOfq96sDgBS4BSAPKx0SKz6D6g7sHj0jBNw5yHCp
ArIrxJrYWSoqCyH3xHNJBI1YjLVx2WO/QANjHu3bx2fvGKsYHdKwo5hdwq6+vy9VpXNa2+H8pIF6
ICwmJItT/nLudndNG2PU5cwXYHVThKFujtEvoJbNccQE+8jidN3xMu/WRB1UIJPjNBoFHFSI+6gN
tIOnz7c/244FDRzUKhnSxvAujbVAU6yvEogUezyORoQxfJBVMXaGnDHKkb0zQX2rdQlXg28AjyVQ
0s4bfYKLY48hs1ZCfatJlddWzEXFlSdwJeY/Fbxot7/VtRpyayXUsyLzy9i2oww9bF0/Nu2ESTNp
bi9F3tWg1ePWX4bCPbbQB7WTJlHNYlFfS3HqoLo61o5RRRn8mfCNj5oLpMN+DEX6s8qGY6EYd52E
+a4azMqS7sVCg3nQuMjMjFueS4H7li3jDM3H6q6rFE9phpck7X4ppfJVi2QWCfPePdLAjI9palBY
g4qZuq7TNI1qKw9kmtt4659+61UboDI1PscOK9zciTZBwCzqOimKf4wP0iaeqkgrUo/LoD7f6Saf
PnIKvuivRmeRCe944ne2qN3LMUoN5ClslZnoLlDKUiPVnrTnsrrXE8lMa2Y1a8dLAH3H83g+IaqJ
EtN7l2RkGTfrfJfgU3K5hfl8wilcQdvAsISHClXcy/wdtND+7WO6b1U1gIRTMBNEE7qEXLn0Cjyu
l9dfi+wyT985mZFp70XrGpJ58LUjAhJ1mmyaF5NM0kspueqyqBZ0psG5sNpzBPDmCPJdMHkmGIyJ
/dXApBcmI5Mz95V1ePZu/OZH0HpheW1kckl+hAZ+yxZoKgXsxbe/5V4Au10orVgZrmgIhi2feOmR
AwEXxlKSA6bIHBVaEeNBw8R64XIBa2V7qcE7syRT3AR/U1IkDa9jaeppwTBssqDNGtrSCc1Vk0er
l90T2+kvv7NIPZ88oIRNVodYaJD4AtqciUc4uOID61bsXcPtrlHPQd4vspAt5IvqAdeeZP7Aqd8m
6bHH6pIDY/uIs6I99tYYdQPTWopTuB0cEVD3Eh3s2K19CdHWwuRB3HWcW1uUfxm5VEiSyEi8Bp0X
r/6BVAci2ItkthqSHWhSjg5jdawLQCWsQrZKnSHhpqdI4l7G43WB0L2PAoiM/CUQas+7kDk8XpZB
1SbSVZ6Si8Wkl2pEcxC+EUEsGg8mV5hlb3Ylmmw66hJgNxvsrmLt5f7B+WOZ/P/NnQi1tCr55mq5
yHxdRe9WRnEg84zv6AHlsSW/NQEZANcCdnRxrb3QJ0kG0JYwnWAW7INXFSDnNa5pCk2cyOdeVQtg
/5izIKXEWYnVHRt3Huz5OSzMX/O5IC7PZuz23vq3v4DyCdAoHEplSFKw08/2ivKEOj2QviZpyCgQ
KykPsaM77YsKOUiW7b17tLVNeYdWGMWqShUQ7BxVvGGSH4K/arXmz73HHKnYXSfyJdSfBMgz0BWo
WtMHA0LHqSe8Fa05t2StZMiUYLplVI2dobNF8JyjDvU3lDp72aEGcRYRe438e4eMoOiVRsNayU4T
MkKMwxAoAibHWJX+vfkb8CMRnRDyiPLXZtHmTM9pvgylBP/UuiMKjBLwJsUpOr2F95KD8UaX7Ojt
Y7R3f7cWqVsUdyuAn6B39kYOWqi5ZqazbI+dwsg8WWaoxHPqlyQWZlxWJNtHaQoDiVODrisYgQjD
DN0aLtcmNroYeyUIv0rhsdRrc2kZMcBejLr5YhIVEGt93wJ01KceRFYsOZmsZvZHKdBWkMFXrCrI
nkuXoaanyASrAeru906OV9pWFIC68UJDuW+j5lUcwQ5z+wjs5jFbI+RHbE4dNzZim49Y0SLog6nP
1Wwm8uSBoBkUUkIHvJPKH6HwEXBl63cR59SNZPe99jRqzWqmVe/rUvGUt/ynom7ceFECQLZfp179
Jk7R89KrkqUV5T3mfnyIwJuNNoFRffWqvHALQ37Q+/QOTBqnKCteQTwU3F7dbsgmGyJBNvOqLEi0
n1zKPMb4NuhgUFaNv46cjfomRGQx3/e85pjBF/2oBJ082O0jlvbc/qfdGKf2b+LCqQ1DcGERpGn+
tfsOCNlBiMzoYTqJjoFpw/Yi3fW+8ZBdpk8YaijMGgRLhOYhtSA8ZRtEPc5LD8rl9mfZuykQ3cYk
M8r6KHpRX0UZZ65S+zgBXkIwFflRBkZPjxkn6/r6068kObuQoUE1QaM1C/iEH9cqr/BOGGYdEHcm
T2Zjp+cMJcMULYzOBlbSWhuMWTApSHd3Hoo+Gtq+PPQbNcq3GXpYrevEpV581D7NlTmcc7t4VhCd
vKo2oYuJWyt36tPM6m/vftyNYcrbqX1by2k4wamWldkvx0b+uVaPtzdwN77crI6mB+XnNmrVpss8
3qsDA3x6tT/ga/4eymfBApjWKK9X5IqRtuhte3Op9G4nFBZQVc9aWD1PsW7XSe13g2QLke4DG/jI
g/gQidJ/K3KF0UBtu2Tq0I5yqzRcg9s0lqE1tlDjKSTGkd1zuFsT1IXl5CkclG4N3Wz8PudPLcfC
rO7mclsLlLeVo4Tvyrz9HbeJGDVuS8SMhO50sYEx+e9ljK5fTZVRz1ehOGXQeXGyTNK0plPmgYn+
V3wBsytQJfKFvycDYhDTYNIq71X4FFVHy5dIGcHzvn9PpjxOs6ZEXQxwjGet+saLtVlBHEUUZsRv
K6palckjMmZciN2t25iltk6TIdotQ4XTU+7LAFh+p7KykxhAABHXQgcnt/h42yLLILWTlT6CulkX
UmR4r/H0QykYKQ7r7xM3s3mXIRoMMdhlDt26DkIeCAno6t5ewf613nwzKkltOrXPwXGEeu/DNYkA
jJ3MURGW38hlTmXu+sWNNSpB5cpEFVHaDAHn6o/CUbWyb3qQgBeSd4XvtQWOxmdWSL0XrSmIqVHP
1nRoyFHfcMZAfTTkeuoV/fCUFIM3JYJlGNlF7MSgL0Sb8UF394ywpWkKmGFAyvp+z7g2XtVUyTMv
fFY9DCm53Qm9nckF3eqK0hdBYgqsCGfXpoHoBrKVGj4v9Vm1sk56TBSGmP2EJqZTeHOoH0i7o4Wk
Qu6hD3JImORKLKPUQuVhEotCg9GMhy4aGvL1wmD6+WgB6ZbMk/Qa+/eBYKfq874f5l5xJ0U5Zalk
ialk396ujweSmJAlDVhoUYMqxfvd0oRUrqJoVty+5K1cHyyBsCKnb7et7AB2SeKI4gjCILSH6ZaX
XuhynDYrzIAoCGJkNtTfMULgurnNnaPDBDmBEZTl3aWLTUytKV/B+cjK2Xe/5uY3UE65APPzNMX4
DQM4vYbw1TBYtMc73cVrfsyjzgxQ9wfAhNJBVbqUrsskI2MAT7rhcXwtP2V+hlPZOkWgvxCSy/LE
KVYFIVHWInf3E+H29amTRRpZjrmkSQWtvuImWdCMywnPkBUltXN7P3dGNbHQjRnKay7CxLdLqeBk
IqUQjt1z7xdB7ucPLKj+7qZtDFE3OyxbNTNw/N2Slx4zoz8oCzMeYX0z6iIb+TQtVX1dzOQAQ23L
oFxAU4IQkqePIPizBx+YLcYnJJ/ofWYAaiMUOIhfBrqGJirm2gXRSq4qeArAumIqvvIltbVzY68Q
VwzvuBQXgACbGGb3PujGLF0g6NEmUWKwXV4n/5az8kqkfcnwXXbBSjGqzypv75SPsFBRQqpFKKMA
4XjvYlQ5WXotMZQrqoc029EawYihV7mJy9K52Ykt3xuj9lIPwzrnIhgbDhjNwuSMHkiPq7dahLql
+qIw3OcOcwaxh66PAD1T7QOeB0qOkjzGHLkIvAVqV+gameTkFEHs96C2MwJmDLG3gzJ6ZxiHhxY0
eBfef8+8MzCskyREqOU6u2mHkwmGeWcGHi2yOpD7PTLpoz6WOwG8+WOTPjWCsfazwMXqdYQkusu+
EQAcAcKX31j8/DslwPe2qESLsIJEqQ5baRDdodv6IF+EM/eY4FqgBkhmimuTJbhCjgV9GWUdPX8V
HV4wh1PPYDONejRzOXizAUKp8+y4dmByEDK/yEV/4c9z8cq4hx/bS1jlxiLZ5U1om4Vp1LdCicbL
gRyb7tTeLSiqtqd/8aBbQ8T7bQxp0axxUg3YVCRA1wdwpVplVFL2d2yzFuo16A2MKfQKTBD4UPym
qmZur6jpAEzs9Z+7H2Nk5d7i3f6Cu9dgY5RyK4UQq4mW4QM2HA8k/GA2ErPyTradPhYovAMRDq8I
BWHKhrwoHIZIoTipnsicloACGdQmOxROlM9/I3FJ/t4Hewok3hHuSQKY797vlZLN3Zj34BXps9mP
uxKbpTSOmsSNNY9LYUna9Hz7K+4M9GpQzVZVWUXUgtY85U3aJZ/DsloLD3v30My2YBMdGSUxCTAR
GPhD5am2iiaWeo9xl8QE1PRQ2KnD2Sxf+jFpxi+5ktbzSB4kjfrYqPuPkVgLhacJnBVld9OCvHmx
IuHCZw99eMlYAkF7JwjUKQCwYqQeKRJ1M0YJOgHaOuuu2GRIx6ELwf28/XXJX6D389rIIH/+o8pf
nkbdbzr+ruwiUxzDc1lUb0MuMZCs6q4hjCKrEIzak5yb8kiNVhzULhOcDtlsK/SXfO2Dph48Pesf
1CWCdBq3egATBjE32nkMhnUhfgC88SAU4bd4rlQ7rVsnmlEhzLggbIZAi+vaVMXyYVTnQ5pE9lRg
fmCcjGPIK04vq3ZvDAelVn8Btukt8xyowIFhGCT15aZxeh1qvMpgZ00IDDPUnKv2lGQgb6vUyzLk
/hyObidyX+UyHICxRElyVHw+rgQTamiDGVfiiy7UnlLwL4I6fMs5cJclbXNua8mE1NwhacLeCrPk
e14sd0IKcrhev8x8j06smDJmF/ZOp/7nC9N0VdU8NylUUAsPgyjobJaWKOd2g+k3/HhPqj/JbeMm
HKvet1OeABhoY5Z6DFMuEvRygNnJ+j19DayMI98Tfa7cM/zbx3XvQmyNURnSmghQ4Yqg3if3xkMc
5udwbhmaTjttY7Ig4JsEXAgIm1G3PAGaaujHtPTUb/yhQTdg8DDobI9fZIzMZ+CoWq3sByR+T4sO
Hi5Ws2/PwW6tU+GhEmtFsYKHCxQJCUapfiboVxkDBMCyz7nIBf/wOf+HtO/ajlxHlv2hy7XoCb7S
llGVfBu9cLXUEugBOtB8/Q323BmV2LzFOfu8bqMsEEBmIjMyAm8wKL5YK9qBXB4VXWMGhJXUm1pJ
PCUbNrL51Wt/YWEZeHO9N5GCYrI3KsBZParvcSm9ll2yka2sHv4LO4tNyzHDTQF+gKcMZ0rKIlTC
ar9NJLa6OxdmFruDoV5djwcI9Oa54YJS2U3to62FXOFOSTYfYOvWDBMVCdDL/qWxp+ttkwKmCy44
y53LEmpxN084TGeQG7iR5Ckv87NIVV2+DR9Y37hP24vsj5ksIqIA4Z4cnkgon1jopONDDJwmkvgc
jP2p2GfqxvVee3HOcgX/XvD8oy4ywZKDPx+zpEg5FftVzfrEUet2nxb0EBtbIqhbC1ycTNmOFFJU
kE6I0kOvob5fJ16SPf2TC/a5oMWxzEZuJaqiobBiiNs4Zl6Egf3rJrbWsTiSeskKFGzhf62OeWUE
uQWjOKVbbmndzc9zEzaIjtGQXLh5TqIpL1HfxKs8f5oB+DY8YXI3jxdtQ/DX1/RpbOHmNTMv9EzG
wdfMV5Puczk0qw03vxpJLtazSGSZ2dDRZMhHWq0Lpb64YyR9uL4z66f5cxWLK6RmlHO7tIuwiB+F
lrgcPOT2nV1MznU7f97TfyVxF2tZXJtacJPSFkegqx3udWC8acJ8PyMfU48rrt45+j7b6/tpJ7nS
NyOM0LRG9aY6NoWTveoB8/rjVplvte5ADOjlGpoNrMwybYeyLusUiNOGNTwXKMs8TXaMB+HObrk8
1adZR/j6d1g/o58ml5xRNEltSUqzMoxO4LsxAmWHNj73Oy/eKc/bPnLVPV+YW1wJXbIHwSmOUKdb
qdt3oLCXOsMxSuJ1g3qbKvVGEr16LS4MLq4F1JCNNgfTPThW2I9EaqA6bBsumaStE7W1eX+KWBeO
WDO6XDQTLiBkbPzpRvcV0PZnrviYm9exL91pPzf2br5vf51hw7AJgA6Y81m+rapB5gZr2wzA68Fr
HvKAPUNLBvIlmo+C0bj7h4fl0+DCb8bFkNVmgtwn3hNoWc36UsUNcWownMS+ugF6WmFtQFJ5sbw5
f7n4oHaK78ltffYFLnH7e+FZP6Bb7LJwVuvtPPlRHOLgDU+UW2vmPkfBM3KYN+46RH5T3ropf1gZ
rnzuJTIhbVMpUTi4SGN8cp63QWVPZFebNLBrUMoYyk+jsyagbeqwKBHwWyksY6g3VNBVqevx0Fuo
kWYqSqV9dJBakjnGyPaZOT2WACU7bUlv9TJ9hTL1k6Rw7mWD9aCPReUahniwEhGOdWn7ds8D0zTe
5Ho6t3zYaax5VujkypUCpezouZGMZ94aNYCqpu40Gn9TDWXwCFPBuTDJ+2hsgyJmO32UnosejTsa
e1Ih7fpiVF2h1P6U2r9tS3rUGm4E6dDexlJ9F3cQoqgFmOXL/jGhoEkCdBv8WNro0DFuvZa3wFET
6/to8hMde8nJIkaPclaSI2BVTiRDAbVGOiba0e3q4Xk07dYdEjP5kfJKcqS+8icKFZzMKp22j068
LB/Bm+ROZpc81+MAQapMKYKs4zuqtI9xWfmgpAEfSzG9mfIUgKDTsaNhDGpbcpWI7a2OPwsIwLis
yMWOFUDoaLQ6M33Ykap4LwbGbqZUvo/TfNfxZmfKFNTgLd/XRL/R+7p86KFdTscKkJ54/F2TBm00
2SwcmUTEaZLiN9MosE5Qs3WSuABZp4RZs1R9MiszOUzR9ELK+ldZW79Igi9bNZbk9hZxpjh/EVzb
yAJX6/HEhD6ijXktBaXrr5dFH1Ke89qcq3X1vr5lENiZMbP1LBqxYWvVh1+YWoTODLBo3nLIzo85
vx9QzJGNNBDyeNdwqjttxH5f93OrOQGK4irGJSFMspzC6JRBSbsyMgNtYDdJD40OVrgK3cmmtVEO
WF3Zp8dZop9FrkZNNiRlaNGHPAVHCuIvZMhy5cOGEPr1Va0mU8acGYLcGGDrxVfstVqu0XA3QUCG
gg5pcCKV9+sm/j/B/dPGIl/vWzKWMZlIEN+U++yYHMa7+fUD4P5OgsD7dWvrkfbT2CJvF1BxHK0M
Zc7Imn4PTS6cdCoetGYow+uGVs/DxZdbRCGkoEmVQkInMBLtHvHPwEg3Bvlt6uW2CK7bWq9sXBhb
BKHEiDsriiClHncYxe/dCUqHTWiCQe11eJ3jOzDpbmogrTfQUqQe/X79B2wsdolyUoVdCzvP7KC1
8IrsznX2KNQOrICp/78ztMjMRGLWqonSaWCNdwa0BgcufKtoHd0uN07+6kG58B8LS1adlDoYNFDj
RwfDNerpqBvVWyf1G+dktW146RMXuR/ak9g4Cwpgraf8gCKLx9pb3TNzYBJADTfvlplugDtWayoX
a5tTtoucRdKsUY9jrM1oUXpW0nLfVfK3LGeWU2XyXGJsnJIPe5bd/4Pt+3SSy3NiF1mDQiYuBWmf
5aFwmix3jeFWaMXGOVndPQuztOhkoAP1Bxt7scKskGVJMAEG+LwPR7yTKOaCmTzt/8F6LswsLnmk
KrE62jBjYPQ4571jy9xTk2PCflw3NLulv7K6C0OLCz5CqFGdFNDcY/KmhlRoFYILG4mTYZwFRY0q
N7eWth6rP00uCVCGabAYNK/+5ZaNG2QL5wIjPf+NU16NMhemFndNprSSVDmChPYAOFpneyBA9q5/
wC0Ti1sWyyzX+j7DuL8tOyTJj2W09RRYv8kXy1hcq64fbUXIsDEPq1T343sW9j9B7YHhmK50jN7Z
YjtcvccXBudFX5zyquiLRMtQhyhvgOUIyX6e5t5OpTYu0xLY05d2lfMEJ0GP7qh2zMht3G5IKq2a
IBhi1VBRMP4SwkoqFk92jbBsFuoRkLqHSFghr8iGs12NUxdmFh/MqmkvlARmYMzPYv3emDTHsPIb
IAc3srTVA3dhal7xxd5o+RRxW4WpPn3X66e633ClW39/XurF35+SceDqrANBCUoUseVw8b/ck9kn
XVoA8bxQo7lHWd+U4mhhejh7uH4rt7Z94T81SU5n1h3Qz0x7Qzm3WemWYmv8aYVNfZ5qh0g4aG9A
MLJEAAJ8oJUQ0CJBOtlBUxoOG6OHKVW+5cl4bATecllNH8ZY9wUaawNpzpZFKfjXjEMmRee6y59K
O79p0sgn+ha1zKpnx7MBOr/Io/8S2FDiIeGpAEaWKbxyCKXMTbJIdWuT7wf0+6y+1v3rX30VNEEu
bC6ugehNLtQS7W49jA7sJbkvb1MQDu75sfJUyMrWWWjpm6DV1ct3YXVxIyzJbiPFpFnYNW9WK7kq
5YAMKU4aVf8gyZ9H/ecpPgOd6UU86Vs2JdM8JVbXUTjJjaPwN279ExSIPesRYsQF8n1LhIahdXHT
m5hwoWn3jDHFH0wbqo0sdO10QFQG01nERJXJXMT9icp2L+zOCpSmd3pF9woDM72j6qTyCUCNDZ+1
GsEuzC07zWaT9VokoXUCMe0w1rwZiIGRWhtE6gx8J/+FVuqaB7i0uNiq0ZaSjk0yQlhreYO9h9Tx
SbI2G25z6F3mT4ByzhAPXcUk38KXqfbYZqSBGeXWhCpYdZh2whGuVTsg7kazd7MIOf/uawYXnk1G
bAbLRm8FUfbIQcIQB7bbT3eDD/HizZ7e2s1CRQUFVmBvgexc3KwUlJ5qZ+FmxSYqPOCpNA/o/YIK
a+PdsGpHwyAwONlwvZaI7YESkZQpWthKYlKvlfI7cEe+EBEHRd1vlMS3bC18VA+hBqtLEd9q9JgH
pvlRCRxCEz2nEYpk1x3ivBl/bdbFuhbfLx7krIPLh51WUd1IiM5Vh753Ssug7lC3TyY3H1IZTJXX
7a45YqgDY7IZgzpwV7L6NcSOUiGnpjQC1RHUmNuEkApzadhEh2SPGqGjnCC4dsO2rvnKp4VOMJhQ
0GgD1mt5GWRS9plawqpQ7QNe0IlTEOVtatlOjMbGNq6lqBj/+8+RmX/LRRLRFHKVwUmCOS34bN9v
a1euLAk4uU8zi/udloNtdARxC7R5oyFu8g6E5qChLCL14/qereVdgGzBkWDAygby4OuClKnnbWPC
kxgNlCJF5er5xltv1SVeWFgcCh61OtJUyKfpSv4AkrZAcOlHPjTqxulbUZMAgvfC0OK9kiWdjM4v
0oB/o3nBeWw5cuk2Afx9+C9hFIqCkbRnvnzofRpIN+2JBurkbLWh168gARxiht9h8OTrZ9VMXVAu
5kKjBpLAyZuyp0FmjhU9ZhbgK+z1+i6uFh1nVoP/Z2/ZURwxJCc0irVD5gBCBx2osLpg5rXMD/9I
tG3+0p/WFocGMO4BfF/zoXkk93MTt93pNXhreqjKl2G9Ge7WD+mnvcURkmk0TUKCPRHMYwWZL/n0
ZebGyPbNnr90x/Fh43uuBtiLFS7OEkW2BWDJTC55PwUgrTlKrvYwU5Aovn7cJtNb7WNeftFFeNAS
rckTbs5nVwmgIuRRaLRC6XPWdZ9O89jEP1simt4g5CIGUDuLKMF0IVVT2hZh9g1sJy4AM0fjgTzO
M9TsMT9tgu1XUwjMRMDaPCC1fLYotWlXRQ6ZK3tHwv487cY77VA7Itz+nKvn5cLU4rxMag2QhAb3
aUNfTDeib3RoHq+fkNVM9sLE4oDUE0mhYgxCV3UYw6F9FPmE3Mgzyd5Wt4r8q9EAbAZgxdFtNC0W
0SDJTTll2MagH/G2k6JAa3VP1ks3Mmr3+rJQnoBn+it5sLFJEG9TbTQ1v3quMUP9FmB6sAqpiGu0
9Yum8YWmOizhP0HwESSkdvo2C4bMdiT2lIveBZoUdYH4G7PfRQrhjbh3ZONGJ98nVt6XE0CdqOao
+pmKHO1Xeu5V83acWocJzYEIvafFqpeIA7hZ7rTolSelK5U/VLsKSgmsVHXidHLrs+EnqZ7YUIWA
CLvlWHmJboMx9Gdmne08diYbbRZaBjbf6QTKFeiSZnnn960WDMlv1aycmJh3iSq7I5N9OfrQ2reY
g58iIupegYRvJX5HAgMgMbQTzQfBwWLQ6E49SegF64NT9JDHlqfGEamuBZ1dgkGe5whn5XAezego
j7mv0eFUWKObQkGJmR34LKDu3pS3vDA9y0zciqperA5vOgHxi8X3PZjCBTNOXQfyiBF6S7aCZCkr
3Eat74k5PRiTeRtNsduKaG42o5ms3IuRhLYZeUB0OOh5/+bDcNeJ4WxOxTHtS1+LYk8bntNmOKDK
9a2o9JsqQV28S1503oY62t69QYNyHALDyh6RkDoF9irLMOJjJW6R/lDjI2GpQ0ru0ybxQPvm0Krf
sx5b3fcBxrz21GqdGlQ5da16tqbto/JXbqc7GYqzhQ44HBonSdV78jCde4qxRPbGUnlvtJPHrZ8s
fUjT0VUE+1nI9i7iUyjaGKylD2oqOzmjO9J8A2WsAyblgMTUQ2fLNbXyJraSxqmr9FtjxW4jKT7j
xfcijkqnZ5NLGwRyGgN1QsNIlBsT1Kt5zMXFWKZ+QjdUqwCwjJT0ucR8ZyG6Mym2oIVrSTSEST8v
4OK2j3KNCkCMKqh2a/oDgg9/xCSNDdny+JsasMBKnfj+f85qbH3J3BcRfawSVsiziwFJDHfSrg84
0ODOdefyx8UvfMuXTH3xipQGPeEyQFjoDfV+Rh3yMQAlmjj/ktzUct8+JU9zhoaD4KnQbaoculm3
WYu1X37FIjcrCdwVAPDQ1eburAoFJPwA9vXCHe5nbY4YukH+1ujQyrvh0qY+zzBdvBssSeZiyoGv
nEE84DA8aZAy3eZnXIkUX8wstlHqa82I5rpzPUQfCbwuoH03tCtPTZ1uvIRWYuwXU4sYa/Cui+wR
tRW1N45aQc5mZP3PK7YwAaZ4E2UAxZAXN87M1RKwYtwEIRXxrodWjTvVktdRdYtcZuVuf7G0uHPl
0IMNm6p4uI71QS1EwOJzBa9y/fyv1aO+mFmcf9JbaUohhhcUxHzudeupSUDoZjU7uWHZmTfFsdbT
yhlYc5LVOGjBOuOVY/qTWDy4/lNW0hf8EqDpUagFtGxZ+igaq2kBQyzDsb1pxJMa7430IBpM7PVb
Q8FbphapbWmnaU0mPIWKzjoTVN2mrLqxKK49RFhe9GyLmHr9YH4ubZHAaFFHSVuhiRlZVeJqPX/o
+i2K9hU6IPjLi++3OJpQSEyBVEKlXwR54UrO+ALuecnRHqyTHOD6uSkQTAhl7lYavXpSUZ0FS6CM
abrlex04N6HmAnB3oX6o9CMuE69WtwAY6wcVI2Ro+MzjVkuQIzRFZPAtwUX+Sz6gcVvz9EedIoMY
IT/Iu6n7ef1Aru7ahcXF1UBgB1wnxrrw0PtuCrlwe6iq+NeNrH+8z2UtPP/Q9hJLDBwNOT5BH9lp
bd9UN7ljNqwsIYvWTLtHAasKOMgT30Cwfy5vbb8AAsIdE0f2wGFZOb2zde7XNw1tIVTw0XsBL/bX
GDOkkpoaKpAX8xtS3DEDglPCKcfdPM6sAqI5VRsOenXTLiwurjYbMfogzf5s5M19QkxfoBN9fcs2
VzV/7YvImaUslZSazbJd9EF3xxPYan8mf6TDks7BaHF43eDq7l2saXGzR2usYlXBVxzk70yrHKt7
i7e+21qON6s7/GerFvEmBVt0l5A/WyXAQdmgR+YBfDoTCIxvvUAVP/EGFmhblZStDVvcMjM3IJmR
Qi2xKB5jHeOp7eD9k89HUE6E9DeqiosMBHzwnUIxHhNS1t3aGLut7Ley7TdgylCtw7b/lUqCsPXf
dhbpRy3L7SQyQG9MVj7SEQIgcgEYqKSGbdV0fhtJv0iven0J/W4MjRVJf+yGHC9PQl1haC+RKD5y
0PRBP4G7DK2nfrIOMiTH0bgFKajF9gNG9pzUNB7zkvyy+ihziD54GrAqUw1ZAz6peGbZ9dzwy76l
JnmSiXwUJseEDpdPKh/ReMTc+m5q7LdRUr9JOUQ4Yzlsjcna2Ykd0lF3bWO0Q7VFu3vcV9R+QY0b
Whn1fV28SaMBGtYpkFt518vUlSXEE6P+rkT8bImid/MBFx1sGhIt7rnS7Xlm7CqtOUhJFQo7eydk
Ci1CA8O2f6c828ej/h2E0+GkST/rWvasnD5L0302Zt7Yl645sBITqhz0kL2LZ/ZBY7Vb2O2LbXXf
TZYdhASdibrN9w1D6aGNz2mmnPrKHpxJ/hFR9NNlVKulwWktkIxgygwMGYeqRc0fo681pT4gOI5p
FTuNgkvTbO2dTURolZFnafyQJ8yNCuYYmBDB87VxsqLYR1EDJTaWOzFqK0kZu0XWgTFy+s3bXnGq
qXyKNe0UYR97ynxijveZXJouq7sdqwhxs3wIOym9oaXtsdQ6J2Auk+wP0RbvVdtZDihiS3eQtc61
a7t2J6AoUVGgPovkR8DgczxRW9+Qyj1wHF5ctFC5jkMIfvuGlrxZaRYKwR2QhN5DQ+WRmwl1wI7o
QPQUH5d/yLx3277YtWa868Qbq1ofhXA/qbNbTvRdZSqvY808xcgPCRRUVZTq0Cfv7pqxeyzV4rcR
NSHUvd2ukW3HqDMMqhIDVCoNGJGplAlnbBhiCTshUwiHKdlFcXdvADQuEQa8vJJu3O31l9PFpVtE
GCq0nFgScJmQ8zlFUJABMl3cCdCjQ5xjwl3qvVxNmCPR8chKc8cbLSC1fVS07k6UfbOVT6+6M9TE
cIJVVDGXsDhAvKsSYwAowqW7XPGqbxAB9LMTfRfUSabzLJedBVsBYsvowofKeYIqAPiiQx4/gFPV
MfWNqLpWzAcVNPmjWoBIvmQpNlO5LqAjgxCEJlMJuREDmrpO+uu/La/P2/aXL72wtwh53TDB11iw
V4FkLHHMQxfSF+KVxJVrL8WcCfW20tj5T14zuQiAedNE6TCbzHsbQxOHnMVuDLxmvoWwVVZf3mAF
AprQNIBjX1gScZKCTgdYXhv8iHsdmpiFm2hnjD9ENxaYXmZsNvPiwxi5IKFNNrKJ+a//tc5ZmgZI
HULIsppqUo3lfYEMqTSEF6W4tyXm86HJKU+FZ0GU4nr0XV0smZlXgBQFnc7igqIBygY026CTl9fM
EaPwKl5orp1LIZNtuFE2+Jmp/NBIsbtu2VgrHIOh0TaxWKwTsjz4FBeJWtPKrWg0QATksj2wzvJN
rqO017tJfza1qHGIgTEpPMlSqXY6TIpnxU4y6egIfcIwTH6TdYkPVjGv7gyQf36TpD0vboxqZzdG
OE4pCDpvh9p2xnHXxqPHGXgzKqxNrUFYkn9ocuQMsflzUvVQwVINFgWmQTxFL50hC2LxqMEzyfZT
Uezk8SS3GF1hg2uMAwRRQsao3ya7kunvacS81lIAstGdLq/x81+SfE8aruDvn9Wq9ggq0n32ErfN
LNZ5wOQkcBHJgMEc8qgXL5KGf14+tvSnlv3qTRQTMFHORuFgSNqJaeS0iJ9SUSAioVCaC7+l+g8V
Up9FxvBTfyWk+N73t5PE/Pm/wId1Wl3sVVVxZEvA34gd8ri9BUpUAiiw1L+LXjnBL7lEl0JRyGgT
81u8EYA8iX0ZylvglkRRnt4YSoMegnCGPD3GLbshuXBZJ0H9F3pcMl4LXN033e+sgjZefNupD22u
hJS+6IlxLDsEoyL1tdhw1e7eoq+93O4aOX/Q4/wk8fKs1nIgRzdRLY5Njo8+oMZd2UfTBltoWVBv
jBJkRCA+0YHAAYtG6STVQ9XdJz1YFC28w8yh8fWRhXknOyNk+moTA1XNcGTp61Ads/S+g9aH1mVH
m92bKARrg+lXAyQDS2iySgxz31iCsA55M+z6VnUZav1W+m1s35L0VUxQiGMYw0JszKbooSjuILfj
jPzJEDBXvafYnRpcGSUf322an7T+LCmYp5A+jELx+xEjVJGG+wuBRiXGHa7ciLEdJ4NXmGfd6o+F
ah6KPvdKgM/KKj52gj1IkuWXOLtS3jio4Z+MiR8A+t9rxVspcLYMHOvxyS6Er9qDx3DySzVyYoxp
jt1Lwob7siZ+DM7TjOROWkFQptrl+LDCwjxl3TgTUDL1ILtmox8ow8Aj+IebqPEaInlCSQ+sOfc5
x7lhH7KcvzLtndQ1Dp0K0LDi9Z18aLvfOb51P2WuCn/R9qMDoh50JZRdFoG3MwGFuyYcNWm8GU4Y
6eXDYPEb0mkureobUucHpW+RE89nmexkNfdl1h966a2uxLHXTD+LEnwT+F39hufRHum0U4I4GYRt
rszbR0tNHb1WQeEdqozmt5OSj/uskwMOfZtD1bTnCEn6ccrTFwscqTfRkBX+aJpKKJJh2Cn2iGyV
BiwXqcPiZEdau/VQUHsiEJv0qq7JT4SADFEri3dFkFtSo3OWxcPZSFF3LtvbqSeGX3U1GMQb5Wh0
sXC6JA8VgZNeFKDiM9pdbJQf0KXzpLzogIpX0OlIaO8UoA9z27Q6InxGjlAw8EPlzNdGU7ZdQtPq
LA/GLypj5LDger/jmYaBiJH1u0ItYu5qOQ6AZBcfk5023qBzz0yIB+3YD1UCQ1daQJ2LPpUsfmD4
H0dL6pwor3yl4vuk5q2TRMmtpVQBsbMbiLp4+VD4seheC8oOrc0mJ+lszUs7Bun0mL1o0nSuSfVI
5fw2yyuQ5CWa/iuWNHSfMuN5FNlujCDf1lshs3PdoXJ9hx00PJWC4sBu03ci6K1UpHveTt/nqBJl
DJ2Cyk1KcquK+rXr1FfSQeRbpK1fjcMZw7K/VTV/Vkn0lKh6gBh521KglTFkPlLjqdz1YBELI0gk
oRFnubKV/6Ys96O22U2KFvTy5Ot4M7SKdaYy/L7GDSdNcWyh2J1An4KNB1qAES+FD7UbD6OBLpkh
VVMFDdNe289/RKtwI7rBA8vBW6OXBm5s9K0zhpM2ZnBskQlXo96STrpP8+SlLrPvWhq5ZZq8d7W+
MwbcaVDWuGON718qjVPVaFuM7WPTtK9RAngVoPi3RTJoQC5Pe6VrO0eu5DCmdpg2pVfU6YvEkfmX
Rk2cRIn8WiaZ29AaPbxo15bDk2x0iGJcxaMAhic4GpTXcetBhFp0sV/EdiAZ9kmnaeZIZXk7lfJZ
bpvXNNXDrG/uFMv43qCT2kRRSKR0niLS9rYiBWaaGDf449mOZu1OdBkY+Hn9UQ2V5YLxZHCA9qSu
JrTenyIGoIEwW6yPnXUtwxB+mUpBVaivvYA00GRN+PlRAfeO4lLbVU9lrYHLgUVSILMyvcFrWICi
xbKceIjecwl8sSD9oJayj3qz9KoEFfzM1s8azbIjuOzPbYvS2DQ+6VliuVrRvJRD/tCX+kkHsZHT
N6X8lMnQ1VEZuEuoTPxmBGtSH6c7y8Y4mDQYBIGrZY4mkDxKdloFY00Sl0JAG6nI91HSBkcfdFeS
+4dowH0QNv4lXgfjS8Thiya81jXLVaCY1bRDkKL13GBmlzXmI/S89sR+0+wKBYNHiU7+JNXCbdBe
cScy3f8fCJP2DWMmCm58ciKe+l1LvKFPTn2GmkL1YEfAU2lSLDyell5TUw/jPb/ajJ2Q7hrYf1Bt
dLE3xHpQqUXl5wPGjnsLz7rK68oSvWeUI66naSuPF1D0g7YEbP0qaIMWSVqtt52JqwfIow5+qJq8
mVO+xd26VhwH9k+2LCCWIXSypFXUuCzUgUPZ2HD0GMhbHszJEXrHPBRu/iv5PU+uY1tR4doCqq5U
72aUBJjCAASEPtqiWjjZcGY1R12+kiI3k+0bypqnVM83esErz5cvZhYvpiyKYmLPZtJG4O0Lmspm
cKy0CyA4t7Fja3D/L7YWD5jIBjG9NqCnJ5XNbd+AbpTwl6id3oSNAqjaxS+SkulOkojA7sT3wjYf
a676taH9Krr6MMTTOWbRPSYNfY0DH3H9QK3VZ7/8vMVzuIKDVgsdn4Lk/sz9gxLtexxUlk+REAS5
L0x3S4Vu6+vPr6CLlwZJIGtIJphsqtYR0s9RJb7gv/Ay2XhObRhaouoMwvVMzCSCXdy7dQ7NCbwN
egx1KZuToGslYVxKBZBu1YQ+4rKxo8hjxC0NoN1Sr+5UOT8NCj8PU/9sNd2hKMljnVZ3oxq/xmP8
UNHkdizlgyJNmdM1SOVMfUvTeeXp+uUHLSusGp/AoTj/IK36OQ3sMClV6ahcAVKkCjRZ3SrnbBlc
PF5Vm7OsjQEUbUxxyGWbAc5T3HdUu8v66KmMIE91/eyuOouLTz47y4tzNEhNW9UTDLZT+mTS5Geb
k8dGV/zrZlYe5fiQxiyMos2Q/cVxxUSQJEGHyQo4ZvacFjUrPCpshPsuD3QUhHmT3xY0u+035YXW
F/gfy8vz2/TMjCPILgdmjULhBGhfDfbJTdDYalD5XOCf0cuL74jMZpKnGGbQfnLy4n2YNtztWkXs
8hP++fcXFpKZpiA156PxgYqY1wAYua8NkErHu+gV6g/GVtN6PYZdrGlxGONKHgEOw6aZJ/atO8yg
2tJj1QwnFq7wZY+8jnukoO71s7K1Y4sj2baVkSQdFjpK/c1olzcT1UNW/wP04pfvOf+Mi+8pgyhA
h5wgVlflLk/Bs5RZbgaJTfC34pnZe9dXtR4kLr7mIl6O1tDHZgV742FmfxUxmJ2Fo4XR20zhLnnq
w4bB2Tkt6m5fFrgImlZrMQUAJiuoPYyr/FSf58GfeXY1Ktx6k5xjrTD+xdxfQRDNKJPNN2CPp8iw
rzD38D7zj2tuhbeA4poT+q9b1FVreKovZheeBXWjtIkITguUiU4jzQ+pztPTIIERoSVnpTVDu50O
Yx95tjDPOfBA40D24H0K7Uz+VbHiVhjDXrUSv8xiVzLjX5rGwkz7B7pZwMB/7v9y+LrQeEyk2dOi
s0RQl8F41GlW/61BbDw1wWQG9odiQjhrm6Jt/vRXTsISdly0LUYl57iqoulk6bssKXdCZm4OQGhk
Wm6l6ht3eDVrmCULVGg5gqR9cfbwQDcJtCRB6oBSXKeyJyiV/ECufeaj+nb9nK973k9Ti3PHcs6H
er5XlHa3k5rMbAsoRFw3sn57oXiGbi6ZKTgX3iLXoQxVCyzIcPI93aUU2lsE1E/Cj0tP3YGhbQvL
sJoKXFhc+Iui0W10eLEueWxVpzfjMx+alywpUOIZhsM4bIn9rUcYVMxROEeZ9m/V4bxNocWLNY5F
/ADy6KMkyE2n2/5koYmpa1Cb0/Z0lMHvA3y3lug7SWp/Xf/Qqwfn8zcs6SRyxjWNNvgNPHkuhhEl
ixH10METdrzhkFcvxYWlxTNQqbVimiJY6rLybej1/8vady1JbivbfhEj6Em80pbpau9fGDM90yRB
783X38XWkYaN4insrXNDD1JopMgCmEgkMleuhZOB7nQ6qA9xoN63+RxZocEbt9t01pVRJqGMIXNR
ZSGMNmUJ+NL8KKoxBxewmWoZQJCaSKU1nMHv91ppZAMhBP2PCTQcXapO7gCCcDzt5UcZ/4vTxgAS
R6aIXqXY8kg6ts8JpAQA1JdBJqgxOUOO7siUdGhHDvYE/VrMZfrmW25YqiXZijvtal5za3NHVwaX
P19d4zkcpOkM9GN7aH1aZADojLYaT8ZsMycxITSOrSOY7WGcRVZojfIkwCpVJxwK9HjFLH/JwbB6
2fu3WH9UbNHSzgW4TjeZ26yT4nCctVQAOhgUZI5keRgRMKarwp96l9izPbuZg7sUCsCzaj3QU8pr
cG8eQJQsdAMKSAZkMr/vZzBAciltZIQdMzoVQ/tcdAoKvQMIBVP6fHm52xnmyhgT45q07tGnR/WI
Jm1oD3U2WPCr2ukToXJalTxntIH2+XjfAUpjJX1f2Mq4aGJSlIqzMMD4RJf/NowIKiey2nIusa1p
OvDMfLmxZBJoXn3fi5bW1VwBG+hFI6qeVQQhL216DyPloEiJj0YZyvzSHiVRazQqR6jIdTGP7xkY
gkEsKaZWDxIAa0rJSZ+gnlaqR1Av2BCHdTEFeyurqMZGQ3HS+rn1QB0NqplQ8Dg7/NVyZO/+ZZJd
g1iXoWhn4+baHJFuQKV5bPB7S1G6BqD41qDBM+Dfv6YQ4n9acaOlpadV4zECumYp3x0TQ/gZKYKB
UA/moHiYgPmIh09M+u30QdbQdAFukELwsZei36IB8Y5aQDm3ALqPjOnzHAAr1NYVmhQVoN4jHifY
SBnEvcYpRvFArjJ7pqo7hXJ5kBod5ERGKTq5WE8WaK41P6b0OcmFXVJBBVrVoZkhLhpjC+pDjtyu
bPd1Cr74ugUswBTcTtbdpsoOsgmyKrNHMyD8SfvqpUzDA8A9N3Qghy6UZCvUzAPmgE96lr4qQvZQ
lMEhkkwUusltrlePSSXdaqbiTWb+KQzTfRz1twpKw16QIU3TVCehwZ0ki88tqd+SPAaX9Bi6qdj+
iOd2RyPVsJKK7jAY5dRm+thhYKMoxIORhU8gRzxpBPiXjjyoeSOif2oA958IdyRUewtDu3ugJj/l
pP7NcYIlOp35ACYXIMklauLZMHmikZAWKSBv6DQvsqF9Y3dgsYkgxICQDIAax95WtETiJ2J8ykAz
g0VWYwiTVE0JZIP4LkqHxWLhY6Al/9nb7afqDb+kJ+iu/Iv7XIaGDRTBZB1SrMxhRfMpEaYOiyQT
KtltDtGQ0rxWUpojXyIQZUWbU05a7gnb3Nw/dtkCgxYNEj497lvQ+T/LoXIfGSUEacmM/vZoFQWq
/3OjPxem9iLMptMI0SNnu7cyGVAEKFBlXSbP2WRbCMRqLotpoRvrUXvM0QD2qt84KmSERFhMwTgm
vEm3GPWiLn3iakBt3Rhr80wCLtO5Hmg74wb2Rrw0o9KKdQdko/fNmwHddMg4tCeIe/PgM1t5DjJx
yGFCtgWpDpNptCDDD7MIWAtFxfhtUsVAFo538jS/pga6wpNIHtCg9Uy5fLu831u6bGCc+GOZSTla
uQGR6AhPU4v0vaqy2CpIMNiZId6UCtqGNL6pgw6tjPkxn+c3THe849dYpiR1dokSHoa8oK8u6qkb
ZXPgVmiUo2ENuF8XahiZK91WDCbOXbbF/aUiKdNxIGXkhiwotRqaJqqyDtMORgMNmOZZz2lrI6cB
pzoBKyzcZW4qt6L4hzwOHwkx7i7v2//yE1QJ7PhQKUPr5ft1Kg2BYMR4T3iyqB36tIOGMbBOwlx4
dT7ZuGLRP0DRd2nU5Tm9MYaekxpvvnCgT/j3L2BfF3PVZwGNDAChMH+LEoUP9NNhcBaBaD5hyKaD
QuleEw2daDqLzIt6UIflEhwURYk0fSUU7yZAZYPhccwV/EsMWwEtwtnjraIPSFH+Mcocxkqp0czS
VNPTEwu4WVfa4f40HcVXPUwM8aPu5uFf2WO+6ZwD2tK1I14bhb5MvJYAIefho9IIhylqBM7NwrHG
1lAKuRxzKUakS4TO6dNknycgWAJxOKEyhxhlsxmx2kk25S/wxElCwACgUiEesuvhh+qiLmSD4f4Z
IMR72apPvHbD111xdlH/2c2vyLN6zPS5kEpZClL0fipdKNST4mTMV4NpulRrbLD5ogNgCTpHcWvT
USFIhYl0CW9T9s2WhCQwQAtNvkjuMC/nD4t02L+ZKsBz4o8ZJmzGJAX4r9YRgUCdDLDlramkO1JK
nNVs+sgiTmuCHEw8m7Gva6glZxHuYzGZngjUixyIcTlaO37UmbjnHLflkjn7YCtjzHs+LQFBrFCp
WVQ/GrcGfh1iZZhagwS8J3vBkU8MtOzSJYvMtRels6A1VCEeIFpD8A6YrHN5TZv7B+gkZlYWti32
0RPjDSppDc4YVT/k9qMINCcJVYD3ht3/yRBh5kHjoo6VSoYhQZJsA5pNkgjWV3D0hCWPPWxz0/6s
iTDPd4P2pZIPiFKdKQKLET1pgXj/f1sN4wlqqgAeM8HtChl4eJB3HmVp+NXEWm6ZJOXVI7aKg/Ii
eCQCU4tqJFNfnauqqRYpMq9oUYcMNFtvA7+oUrcwD9VAOMnDtkv8scZcKoWQ4yoT8KXm6Ic+HfCY
Qsk4QRrD40bb/k5/DDG3iVkYfWdUWNYotIDSp3ba8NLGbRMg1QI6DqK6bH2Ddr2qDl9epxcQxAMq
sjIFzn5tBtSFuOt/bCz7uQrjYmlKRTuJ8GwIW2N+JmhAJ9+eGs30ocCF/G+mrlGgfw59UV5Dd/tb
/bHNeMYko5QiGsjGh7lykxZysNH4ag6QN0sBJ7rs85t7CSlpzGAC3A2mz+/rVMvWzIIQn8scnoYY
wN6u4FhYPOss2q0sLL9gtZN50BdmRBY/1+VTAbWBACP6dmdCALJokXKjJG8bYSBxzG4CTsD9gUxZ
RSAEXIixm7UG2Gu15UkloozZ2FG5q+zQBfvDouMrRJCBCG3wseGatJPOu7yv25nyyjwTTAy5aSbg
mwGpHmarAnFlU36OYeOlIG3Kj2DowDwM4C60tMqcl2NtPt6Rr+KmFoFTYwtGeLia0dyiAJgl0aMx
QgQHZJlSXD1cXuPmlyUET1a8WKUzxrI06sCBGMuxnyu/wirBNNhgpeoxVTXLabKEcyK3F/XHGhPB
BFnVIRNXgytUNPAmV+ymeZSa1Lm8ps3qN1AfGGwFBxdBxY11m6hWBkgyeRDRsNTDQrEMnUTvb5Jl
Xslj6xZYm2PijJEncpxD0Aqfai+NkaXrgzOKzT4UQAulcR/6W2FtbY4JLSlQ4WZhwitHyeo+Jzu7
Vm2UOgt7v/SVF5qmtkIJ0JocSBZx+Rc3F7uo6aqY6kDFj7kbBlWXukEaiAeByBoDYMMRzdyjUcvP
gLu2Qc57Ky7Biw09UE392x5b15l1JRJJvqR2X8LIktUMJ9OZe+c/nv/eCt1ovqFKh/WhdMbsbyXr
wmDWeHGMVfYraMBTM2Gar5Rij4DJkEcMunUk1taYI5ELrV6oU4A8+RDvZoDlwEHlYARkhDLyMjOW
/sb0BLWRzFw+JFsHHxrXSJolFCPOpmMVzczaZkJIBzY2tps4eZHGQoM+bYIisGYOTlnT0BopT45y
+3CC4UUC0ZekY2Tu++FEG2HMxwAVEPU93RuvC8NY5qdHaP3Obu9HLo9PZvNzKoqqQfYPL272/Q+G
JojN13HsC4l4xCRLZzVV/DZMWuhg/LXeXd7Wzc+5ssZ8zqlqpdZs8fBX9euG/C5HV0t50iGb16IC
9jJ0wkyMk7G9xQbt/l6JwOo++Zgjs8eHaXQXZvQWGqveIlROwIFiqR6A0nz+mO0PCAoUUAOZeJyw
SW8Mf4H8REiAR+odGerTu9QTXO2ErMACYw1/zHFrcE5VDAnpDebXdIx0fXcZKpptDqJgvBtyYXT1
SsTMbiUdwdv/qA1hBlB0cZto5lWkG29Ea4FTHG7nZsYYD80+0diKrBy42yoennozRUFEvgJntHv5
w28mC+sfydwCdQlVpRmEC1Djmtz+17wTbzWf7uRd8sCTsN506dV+MBGqlFSK4XFzQXu3kquYyS2p
xNtSbBMLcqTPnIUtD8CzCGyoSKSh76qdTfKNGWohfVURMNLIGPgQobxjzLtSJze0CG4Bwv/VjMp9
l4I4rOcLem7G/5V1JvUEljjXjUlBJe3L22bwEbiBo/yPt/0H/r2VTQNZ8s9yGWerQ0zcN2pJPMXA
XGQZOxSJH2dLt5oVaxuMrxgQCgulIQ68ggiPYbvMycUxADPph1wVV2jp7Bqzf6IQzNKz0AfYhAdw
3VIIx5H6s0rGhQK1SeKwBVMtKWMfzd77VutsLQ7RmgSoUaV7vCmAo8ZlJHUnUA7s5wijC1Llt6MM
jjtUjID0JRT/cUoBjy0xFQ+mNcmOlzH5qpJss4heQZz8Oy+0+8u7x/tATIjVzBiw+xE3ZmPEHwF0
rMWIJ6e1fcD+7A5zR3UZgWgCaCU8iWJ8gn4EkYgR1h+gMuAkxJu53J/PwJJxjQImTZQKa9HRwLBE
Mfcwln89JOaboMk3LegFILpWW/EY/7i8if9LuPpniSrztMrERNejTF9ESEwfuirQhjJ8xe59vjLU
Jpxi5Wwq846SK7MYJZByeVlqDa7oKk55E4MEUbD7HcRdP3TkqoVTVhj1s/MKGBmLnniJ1ubFvNrp
Jc6snrBSGolyooFwRwDVRP2YkNaSZp+zqctCLoRKlQlWFdRxlLaFkclXD5l8ytzMN6++5rqb07+S
D1kfYhYNNykFmq2JsDSUSWj1NSoLs14WVlrX+8sr4+0eE7BmEdwJUY+FiXHuiUgMhTjdxRM3MHLO
tsqEpV7t07YBKMdT70YHAQbSvGDY7TzzA4wVKbrk2l7g0PpsJsImIFrwUCIRlpkfg3Q9ABSh6YXz
COXIuXiE+KJd9JgBVTGOq3XZUWhUTnV8swUGUl+yiEWgZ8wyhatZkSZKAdWM2gh3tRA+FFpzFWli
CJ4Y9dXs1U8Mhx5yqYADYTzVEcVpshD4/g28cQEZyoCkQJ+RfSoLcVCZ8kAivyazL5VD5wx18FnH
1LQBUnkLC+pd9qTNiLcyyHiSoufjnHaYyJqHPr7LZhG8Rmp524AdMDEMgFPDCBVocHpExPkXlgHI
A4WfIeIvNgIIkgrAz/KhdVW2RRkvgckg6M9J3Q+aZTcgOL3CEMRNqrQj78LfzGJWtpnAUIMYtcoF
FD7U01LIAhf+X1lM79bImfHM47F+bx1Y9A0gZmhAmOEM+4HehJx3WY2iRwDJ2wjziZ91MnJ2dDmN
TLhDwx9B1YC6ysLR+z2mJrRKUOKMNC/N3zThySBvIjqrIsmsNvx1+eNtqK8C8IuaAyAGMsHjg0nL
wNVZTLQHfQWttWtaNPeqmhqgVMiei8woFnIJT2q7x2oWMUcZTu+xASqdgoyvE2h6izD4LLX0RRfj
l2KUY2eWAFzTAkts1eFWSsO7Ru53pkYOCgl80RQ8EiYAMVQOjat3DCY+mj2VPDPLiK0EC9EO1a9b
MeUVA87dBA8cEQ0zU9HwLv3ahNUlZaIzXsfg4oCbjI7olvpN6GI2XXPBGu8Jw1vILeec+8l3i8y2
hnGi9qRqcWMRIP9mtGUwl6M1T5e/3nk+9d0Kc+jLJoRoR9ch2ShvSKjYsuhFqoApY+7A5/kNDEvA
TWsqHHLRYfjukgZYiBtlBF0g2eV7BYW/xJ79bP9F7u3wCn8Kz9ry56vvJWpKmRNlISfMIbiOJ/lz
jBQaUrs7LVFsqgwPmVA8xFn6kCvZ75CEL0ICiuXaFJ22kmSrklO/ygx/rKlHWuVGGVpbq8NPjIt8
lJr5U2syrwiNY59iYJemkwcCOsj/Vsp9q6s/DNqCQdp8GCOBk8jISzz6frJx2jC6iBtqoXZkX9zT
hOF7WmcLCXy+n36kj6oPQh5HeTF/V7YAPnj5pnMCCxM6h/wac/fXIFR4r14ue81GH34B+YNXVV4u
5jPQJB0iRVaSCGrLvYBXStrdx4oJUJk8H5pAPQHDsyvI9NBE/eBEuf7KMX/+Svtmns0MeiPCWDUK
Sl53+MuXptulhLwUqXietLnfBsbygG7FvrPpwBAGZS2qNfIexbR0JHPB9MBZzdZJR40fYiiAAqpn
6MNcrkE2Bw1l/y94WmPXmr80UVQveaz2hTfswG/T2xyr59nVsod/rDInv0mjXB6gwu4rUNv0C5fu
kRi7QFMnfqW6wu/GmcDrlN0UL6HHy202KlUwDlDaok0EpSf2xp9zqR2bZJFjqcDyDMqd0yMyV7ur
nGJv7viggK0wt7a3fOVVOCiLeQZRGqQTpvJH0F6B5twazduC8vpim59ytS4maKMg3lJqxIDBD+UX
F9xoHA2Vd/o2fRLUXyg0Spp0psfSEMiJZzOY5dQgBe99U2bOUImOPIkHM5h2RdNgpB0cOnIZvTSl
OVm5XlxPcuDHY7XXRWN32ZXOk43lYwLZLAM7R86ApUE9Qks4xuBWAo6XPkn3saz5BGXAtjOPaPZw
UjaOObbvAByZ2JUa5uhKbbJApCA00T6LTUvQensueEyt23v9z+K+XusrzwHxRCzmkMbA1D6kPWLU
+0Nu32gruVjAJLgUIRF+RrQM2gtpkjOcBrA/jF64yyAS5wsucuEFaJSXtsgdC9yoMqC1r6EzLAEc
ijYDkyEaY4kh5BzpxRJCobRx/Ev6ZriB8Lxz2T82Jh9hS8fIOoAY6EIZSyha7WExaRptKvRtakd5
Rc1OfMoSS0EuamHw0BHBjrDDfK56f9ns1llcW2VWSNWxiVQUnkE8e4yG2R/T2MnAYnPZykYJ/Nvi
WCZfkGWqRZWUGarLUJWSbd3Wfo7HYG+4HSJo4IHQ15GtxGt+ooDC3dot19F0XVSRgZvYXSbgiCi/
/zW9PfnDZOuH6hC64UnBRMI+ulfc+lRwHuVb5wGtBdT69UXUmG3aiDW4lzEcBfE6obuThA5EOzr5
71uLGFhaGWEcJtWM2gxHED2PKnksg2HfS8mvyNAOYhu+ZFSPXWSan8FIb5WwuEWt7NQBcTBIwR3n
4y5pIpttrX8I40NqkxdUG7FaFFHL2FpoSsZjeQQWK7iZXXnHA6dsxTY89zFfuHxQjX23TaUWJznI
Iz2pDp4DiJuE6Fy3JdCwk2lX/JnbrURqZU9hIGZBE0fxvAgey+Cf2YtQOBBAZ+qAvuw/0DfYOpBr
Y8wLAMhUZQI3CfQjqvw4tXSy1DQGp07DI1TkGVq+6irexEjZ9IKAwEadZSfPhcyaivmzmbLHy+6x
lUKtH4XL4VzZoZkSZt2MMQ49/+yheFOa5FYLrmqMZYXvmTjzUratr7V+QjH2arOMlLJfRCkO6iH5
qgwvDyiwxXFj9tYxX5ta/ny1NDNsWhXMaWjugIGuqfdoi/ACJ88EE7oSsQ40kS60iM29Ujvqj6Wg
GAO7tK8al9xNTmun7zxamC3XAOs5aKcXbm2FBe+AlVkJZwWU0Fo+fMyx+BgE052m06fLnrF5K6zs
sC8U2sthgIEtPJA+2s6mj9m1EDnqs3kAPwzmosM9uYvuY5Ar2km758cRzjIN5qh1uBZkKJsSsLWi
6NK+jhiKFumPy4tcgh8bHNdrZI4ZNSetEMDo7qX7dh8fDFfzZQcXHSe93ACaL5WDf74Z+1gw9Trr
xx4TrKqOjvLCC6foJ6SijzSaHoxcTZxek56mETlEE4ug4guf86C05dm4ytPaSYPo5+WFb3vunx/E
HI5UDIcg0xFfshbki1KMErH2cdnERhl6WTTwAoC7ILFm350SGRIKHcml3j649FcOnn5UySAul2B8
yONBMTZTtLU55sath0QXhAJLasXIDcfHWMBEtC44wzy7bf8TuAyjq8Fs/UzVH7Twa0qtDlTXlxe9
va9/1szctuDAbWezxLXfQAMMY8u2MvGEsTdGVr/tK9vXC3JVDAkYLryhU96MRYNLICCqm5PoRza2
rzNKOVIwPVLIcsciuQPFttVq8tMoE3tMhN8DVFDUVL1NjdKBWLjhQOAmc8tROoBm8RlAZhuwVdWq
JmkfV7Ir1Alv7GIrRQC2EsOKEI2XJLYvYKA/YYL4YEncF8KZ4X6uwamlH9qbCKzFur4H/dwebwY+
2mMzqKwsMxUDokI+u1GXJ4NGdurwpiciZll47Dabl+rKyrL+1c2jiYJOOpAIe/oAxPsQWipFjVCC
RTEBqg0c8Jz4sul1K4OM6xcFVfTMRAlUiFVw0V23Na+lxLPA+LUehGCfbbGkwRbtPPJll3qZ3Vod
9AYc0YEs3M4s/ctnifOx2Fey2oxzgqan6YEfy9L6T0F5i/PXyza2XREPfjD+QHmFDcxSBmZJCW9a
ryXh75yCblYpFScUQ2qjCgyO/yrkIqyWS+Xs0sGc3t82mdgLwIM+yxNsRld/lf6gXrKTDv9Z8W+z
2gow5T/Wll1eOWMmoOYbd9B8ogqN/SYtR68y4wb8j1lyOxgJkAE1hAZHzCTKg6pYqaRACzHuHgo5
ip0qA3N/TNtncUIzPZdjyBqN+1hIDgS8maFcoGM7mJOtElxXfaZE0BWIec63sWEKrg8kc0CGmdDJ
+r4EcxaUSh1wauWTegD56XxUW8ewi33hdBrYqXjsiluVhW8GmQNMm2IU1AatkuULLQjf+fpvfC8v
VmxmIKvPw6wthFQogjCcnEgjWtK6rSgLS7FpS/X1FP4a5tyueeFia324j0W073A9g3+GOc2YT87q
WsMNgjcTdvT4xRpV4c2U7v6DOs1W5XJljT3H0ZDqbZ3IKA5DyAaD9IvCzaJgQMB+a0/Ekn/1k72M
EfOLppsh5M9C2dLXNAPqhEYOmA2r5za5SaebOeKJqm0nHisjTBI5toXW5y2Kh0ts1FMLsvGmRVwQ
+HaOZDe3oHIFU1XhXI5cvKUxLymJSmMppKCZMULzdQpjrw3pB1UE97KZzcC/WhwTrLQYEmroJ2IH
6+iUK/prEqvc6iHPQ5gYpUSVUSsm/FE9mVDUcaPGXRIDfbSkHaghrFZ/hQQnqNu4Khfysk1nwRhs
HaIuqTqGrJijkJdJTQ2jS3wN6KFlCmSSUflqd0VhG/eKv3CxJKUDOXdH3IUPBujNumP88N931JHS
KQagEuCVwDQKswFa0gwg+kURY0gexuxqGF5Ck5d1bToMWhVLpVQFayzjMKJSyLVhQpsRY8OFAQrT
7L44RGCUtqAAqGlW+2M+IZaeeNNYmxFuZXfDgyqMuKEAdQIh/K49dh45tD4Pt/pVWDr7kis7zB4i
ZLfaSGCn/TDvukMUObpLHqD5DC2M5bkqHepdf5jvs1Pot250LzxD8+aztUs7cOWTsS85B3TTqVe/
h4nsQtWXYRMg9tSdaWvmI8id7RGCCxHvfuR9WOa2GuVJiNIKb46KFMcRKg+KQmYrrcyby6FgAxoO
L12tiEkz5zGEdomGQIeJM6+5Mw+ymzqQJI4cgkMaQEbIRpn4Bo2M7oV7J28eVEDs0XBTARZmof0A
LtRVgLPq9ckMgmspfMij5lUvqN3FyhV0SU4YFD52GS5rEbq4OmiZB22XpgXnHH09r8797J8fwhIM
lBESFLFTM792Ah8c2Tv9TXWg1O7Hp9DN7Mopn0XFQgnISaBsTtAAQYPyevCSWwi/7tXTdDDv2zfh
qnaiU+uZ/nwrXBlvkIjmfK2NrGkRZBFlCUAwFcPS37OmmaZdniQ9xJu8RWvdOM7HfmfY2X7008Ti
Hb/NRFrXAIzARPY5j1LQZaVe1ZoJIaTPWTlBnbrOM6cOiDWA6uq/X5qCTjZomwBzwxqZUNaUYRpo
He6Lvzo/lY2zfrXUEXXUfHkNio3jhXkITEKgeQ6UzhlJgFJJkh6DhlklJXSXIbddUnse7jhr2qiM
fjPDZBFCX4/UKHAF/H8BBAAUCBIdA2xwEmbZvnsGFcSeDDGUG4O5uVIHyUG9/o2znI3j+s0GE/0q
KDuFUQ1RW/GQ305PEXhQVUv0iivBX4g4oBXCMbjU+ZljCW9YOuQyFJyB4/q+KKhy46kWAlqfVe2T
HILDKjagJpa5JEQPQq0+aKpbNBlvEjLal21veYiuaWCSkMB8DPPfTati1grpDCEemrzTGKR7yJAK
kHVftrJxwlDsxUA42F1AN8K2rdowiAQKGCMmxX5LZWvL4Y+I3NLqqc14V/bmglammEBfpXUTRDJm
QIryAxL1Arkd9Yf/fjUoCi4UgiaaROznGgaay02PJ5ZY+LIgQWHNk1PpIIdAxRIeRHIjiV38HeaW
AIVu2PcPNId6Aqme5QHZzlZjtn7VNZzLcSPL+WaC8fdGCoYExT80wKWrIXxp6104GxZqIg25anQo
6yX/5oStF8Vc+ygiSHUeouiT62FtBV3iTqpxPzTdVUF1m5Bk34jobYLtMgekcKHIKH8HAAA7aT9x
Fr/1BPq2esZh9KGRZ5Hia5ZlZpzmMrmZK/WqENT7bBQskgCbXwjmdR4lb32aX8f1fKtS3Un6/Dim
xfNl19qqtuPX/KkXMNdDCRlJYZTxLSZf9+vpmL4u+ufEW0bJytQZQD1wzQfML1+YDUBrq0yeq1Ch
C1QTVssWRFDlfYxSdG5Cl6PcXV7fViBYG2K8WZ1VQ0UqhKvWBHFM1tx1ZXqbJpETCwLUW5SM0y9X
zq4mRVro+iHkCpULSReZqykB63OYyyP1xwpyS5riTNAF0VQg9SeIktizlve2PhnvbT/8op2wV+X2
PTDSA+Yy7G7MvK6BgBS0u4q8PwSZ9qOs4oMWAKllSEdznuy0KjTUR+vjRMNbLdF+NQJERSfiTFH0
M5f157kvOeKDZx+LWRLjIqI81GYxtbEvS/GNmCr7iQInLkgPQd7cX/5cX/WNb47B2GIcg4izruVG
Q/1mBnFalRq7uoC4WFnv5Xiwy7n7LYC2Br0KNbOyehw498Y5Uo2xz/jLXI0YqpAaaNU+y5gDbmzq
ELc/yB+zC2ouh5udnUXbL3ugBcTwAchU2QZlU1CzGguaIkEewVUHWszokDx9pJbgl4caraDfPD4g
jkW2VRljRnMIBiXxxeg1EH6XEvf1sekvi/fjBUTMs5EKxSQZxFoT8CZhUlwC9V3WOXRh3Wqc9F6z
q8ROT8WLeR35HOdZHPHMeVaGmcgqJlDvbRI18aUbSMJ+oY616+61d5fpz9jR9pftLb5wyRyTRUHG
yRSLNI39FKTp+TFNaxTpIo7OAccI28DKW6jY6VGONQV+EybgMHSg7sVJCDlfjJ1BAztnZYgRNk4Q
of40PKaxDJyh3zSc6jTPDhMcUwhjVQp4xHwzr21qNlZU5rY5tPtW5aRM2wdZQfoCXA3Ie9m+WZUM
KgqNcPPGRa04s8v6AOplB6SlblE5YeLxud/Ob/blMK9sLstftQ9MMLEFKMkn/mT3DojSoLbuGVAT
BSLMKbxAtLojryR+XmdgbDKZjVQZCS21lvpRgR4qqCatcPdeYvic2PE+vE0ES7v7qtz41c9/4/5/
dpg5bW2gDGUqlnCaStsr1PCjqLwOTI1zAM5b48wKmWMWYiyoiCqEkxFvc4y53kAdesFLLwWUEqxL
k3N5XTzXYWvwg1iLDXhkKADapr/Er8jR7gFcRu+u91Nf5MHfNk8FSHyX7gIeRezpAywZ4lVUT3zZ
X4oP9U3jB3tzD2yMo9jA9INXJ4a65L9a5soscxhFTehJbRqAFWOkQLfjw2gtMxo6rp70ELiEM1Nz
PqOxfMeVPSaN0CNhNAAbXk5keD8+Nif0X5P38ra/GvzGjxxwCV6NgJXEe9VZvm5oFzeCkx2Dewjc
gXvbE/bz0/CTB05f3Ocsiq9+1nJfrg6tMaGtHwoabitBhN42hAxK8KbnYHMISsgvUtsUZKfOavuy
l53P4jLbwWQaYCsze6iUJ77xUIGx4bO7zqF+gS9wF5/AAwL+GNnJHnpfvRKv/kWzh7HOhKqOSqQo
8+Xji+9dinQjR+e9jjiL5O0tE5zMwRy17MuKHxwaPwaTovQfwCi3T+zqGzKhKIZ0dAz2N+ieIoua
cWLjO3JfutW+9fNTCtaWy99u805emWMiEprdGEknOLABWAmk2tibwRMEBDhWvoplFzyTLZ4OsRLM
Yfx1QEEW7RSn+jY55D+hCNwedUfDkHjltf7iG7IPDcfgXuVEprPH05eToI4C3C/ckW19Zp1AaSvA
RWsltAao1ujmx9NhlL3L27nhJUSBEVUnJjAuLPaph5hAM+d17EOs21ak3CajeFAocAyR5EG77hCI
ktMWHKsbHxHDC4q01CrR52HRDHFKe3AXDNSnAR7c5LUNE4cMGecjbt1e38ww4WUeilgLKvhKkbnQ
AnahKb2LNdzNgq8ewwdlf3kvt+0tUDKg71GVYkv/IGgKBNpOFMl391lC3Hx+UR/jRzAivsQON/vY
uLoISkV/W2NdlJijMcYEGQ8EtiGCfRfJjuYhmD8IdnocXiF2u7Bt88muUTU+D9vfLDN1xC6Ryqye
g8TX088godYgknuoG0sWmTqvpBCVLCEEnnRWJ7yAlO9ktAWo8UMCsXBw6s/le1jOkP/WQH7QjOCt
kzRLCd+kqruqyHgMc4yWQnVZkgWMBQNnZcaJlaBNFvazIxIBg5OQABUqKyOarwuTRaXwkCsd2rDV
oTJ6VzUjpwTLOsWEIZVfyyq5lfSfUta5wKPeQ1/01I7aQy+CzwPOXc8qFG1jJypPASQS5Okj6xM7
MHJnbhpb0BS7EzJfM6MblKJ9eYQqqT74QVeh23unTP2vWPo1t+VnaII5O4UeOAF0cG4dNQO4TiJ2
H6Ru3l1lQ36YoTCbksIBsNKatJ3QPS7a1F3VoyqmuoFMrGIurAFjPHEyvQzkvjMJVNGPzTi61Eju
8/J3PgVuSh7AUGXnrWYlbQV6KlTVQsOVzd5v6bg3lW4vRKAvhYJFGj3X0k0zvOelYglC8yMDV2Y7
5laQDFx8wVYsWTskk9QUnRpXWgSSKXD8N5ZgNpinhxJ4QXqrUl4ANrMaUXHGHimGGPlTI1mCDJ6U
4NCKMUS1TfA2vJv16M9RehyhpGJxjudZ5R0KpOvfp3zPNtQqieRYDhM/3S83Iv4O4APYhU+80YLN
84GRcANDhuDbYts+EmYyp7LF0FjfQE39ZZRaPLZmi3aPl1f0xcHM3FJghMRtCFQAqu0sP24adEaB
akzq073+mbnBrfmrOJmKFezUfeOJuPDpXQjAeuxA4qE6Bj9Sn7ury65d+A0sdW4TGUgtJS0APaVh
tY8luohCvpDwieAcjp3UnqB/xln3xuW4XjfLoYsuianWAdaNQSBn3JcIFk5lF7/r3IIk8hfn8alz
isfWThzUOt4zdPJlazpmNy32gxuJeVvAOH7dSY0RpBnSWJreSdl4CIPeS/IAsM3sFaNEFngnX+sq
f/h/pH1Zk6Q2E+0vIgIQ66vYqqqrqvf1hejpmUHsiFXw6+9hfO/nappobN8nhz3hyRKIVCrzLGZs
4fVoXjTAMTEjW7e1rd+x2OBSVEK8gmfzY5EdfgcJXjCqMdctwEh0stss2ATEzCfo55c/M2dAboV4
3ooggSbXWh8yqCfBTRjT9ha4CVy7cWHrXjQ/94erLQWbP9Oj7yLO397FlcGGl66wOSL2fhhwz7qF
kg6wN+pPJbCdFkaQIGju0ustZPzX3PZ5oYtqWoLr6xA3CCv8/lj4kOxBEaHutqbTXwujz2EWxbSk
WVEtwf06yGvfnBpqKFDSDFXn++9npXHxOcy82ouHyJuJ4+RBGI5WXbyrfOVH5XMnP5kePGscaxdf
Q1M+pYWzdfPd2DBLFpShik5E8wKbaZePiZPwLdjqxiP8MyS4WFtVZXlk64igcDSxjZuRvUfmBrZi
JfGqOqpmgnmgBe2aJWYhakPobpmE4awqsiAtzIRmiZE5uj5ZgQErCdeY9JSO3NjLtX0GkranTQ/S
opaONwYr70wenqtSi2me90/QEi1dpWTAXQxNDOeCZp8PbFba2LhUfAVUEvxujDNBOJWh1b08MNpc
68VUNwW+V9gpuQ1wa9p+9EHw3Tbh/HrczrEM+OziaJr9Fz9vMkHSBrrThu1bvM2c1rSe5Ei56Swd
AoQW7H7qEpcpJZMoTHEjJzLCjVNibavhKgh3D0uHmM0SPTD1IkVvB++o08P3vOrhN6SPv77/krZi
LLKR0sLtHmBkQJk0yUnQzNG3dK1XEx6AMbDQg5vOrDDz+TEmo15VSD4z3uIvEoL69veU8G/e8j+A
HK7kPAOwC1xlZugtpKE+R7Yy8K9HWcUmbwmu8qkOnQRFAvm9hLMVQ6U+FqFxpTXJvaKYP5v5CeO3
nogYQ3x48g+pbqCGqFn8Kkp0lLY897rRPJOyY1Tt8pMg7bmoBugfx25LyIlU+kEt+AeM7I8wEbqR
mk3z9q8TQlCj0SGwZuMVAyitz0uSM53l0cDgogbBN/047f6iYiunbcG3lcYIYmGH4XgkRMEH8DnW
FBVglBbgbNn1oXVVJ53hy55q7CenosnV9gtb2YxwBdSxLsBlLMyAPgeU2mqy41l2NbVktAtOmwo2
KxdcLAlmFpiygl3+xRIQ/W5iVy0rUW/GEDy1XtVXcoaVjGP47JD9+y4BomHrQREEnzAs4z6vp7EL
4Ix6Bg6mLAVDYeLGZyn3kMLc6vZ8HcRDBPgy0uLY7bgcmjnE3VA4oagwnch25/uBgKVqCRMrG548
uKmAVL41Nls5rCBfCwViIGUgK7oEfMR1URt5k0EBTU+oOVgeNCjcRin879PUWhKZZXIB/ZmFZL4o
ApW9OWWSFdt+chw85ugpGEywecvQ7JUCEaD74kaV10i4KWyd+CuTGTxcHJSzXyWYoMsxK7xWqoRo
ZQJcbY9uvj9DpaudfjIAs4Jf+PM2Eu7r/WuOaMDyE6lrVsv4vHGUbBBjy5TQb8qzkd0I3H1Bm6Fd
tgUnWQ+EOSsulniBy0EXNFnDGF18yKSqsBidDc8iOWigzQ+Hynn4NM2NdDOog3+NscKGhQCcOXvj
Aku2HFtUNRdQj7dYoCW4WIak8W3SP9RRdhvr8s/YKO//wwa6DLi44kikU21BEHCGyaGOiXaGo+yU
Z8lr6eAaKpZKnAEE2O3b1fxXLyr+T2td3GpKJYuzSUFo8RIGzOFOemqpQcUTRlDOVp2/Mhr4/GTn
JHtZPuJEtEHGZkhx9d5w8rd8h0vtfnLTA2y7vWgPAshpeBBv6b2624q+lg5wVkKkGw1fgGEXR0bY
os2Edi0LmNLZblZOz+3YDvDFtv5LQriMNO/si2UKdRgsdUSkvqPFXvVG4cCEO380IKbB3s3DdEoO
/LU9xW6/ack4v7AvL1SFPq0JGL9J/iSMi9hKmhjqCKJeYEviHMrW9WQZvRdKEvH6LgmMPPTHtGYU
MlAPRtpdVUoBLtgo7WNlS09npc+P1w1KA6S18EO+oLWVCgTIHE2rP/saQ+p9TIlvOOkbuzbv1Nfa
g21hRdvAuouhKH6T3G71ilbT48UvWLZxodkucqPAL1AD46AcE0w85+1d7iF6gQ2+3b9d3WR/L1lf
lAmC2HAEqsGxY710z4ZBpVmR/oKZSbRxzZxPza/v+X/PVl/kjJQNnQ3NsjjohApv1oRqIduJ9CDC
nhKBkTlr3O/T1NbSFqnCgokAMIaIaGoC1T5BmMcojP8/oyxShG3XdSOZeGMxKd+VMYOIGAxouy3J
i63FLJKBrE0lRoVYjG3s5jlQG9KJdRvvaO0Eu9x9izyQGhMx4gpradWbCf3tvMwdpQNjlm+MoOcz
98tmMDBigpcLeAf24kyGx0rX5B0AO1XdwDKjtmUaZ/GBjfJtZre/THULObdafysXERdFHZFLQy8b
RARmD4NJBdarFCAUVB3IM5wO9N9Ps5FLLgIubmpT1ETmKCOgFkDFA/Ujpun+tuDE6mdlWCj0YQit
fZElBNIl5LFUoHmT7kQU3TdwOkI6p5luORazHKmT6X/4rC4iLjbJNPXySCq0VCwxHSde0yQrHYO0
G/3LrxTguaq5iLPYI1OeQVl57iZqwcAdjAabO/NZOoOt4lmHwk/ujdcPeLzsrZf+DnKudkL7E6YK
5fVWG271q7j4IYutozS5mKoEP4Qnh1g6szhylKZ2sFk3nuycKr5+FX+/y8WWKSU7V7UMT7ZPYEUK
iOnQbTYQNvbLEnSIAV0Kcci5ddno+yY1HC0boAordJlihtdDcF2pT5oadQGb5Ou4Nl/UMHrSW/Cs
AYEechCnunT0orbzm7wPym5TEWPtVn7x3pcSKoB8tmUx5njvtzPzLgUGA47FQfEPnHrXOneGYoNn
hKE6Dv2lsU2qsCE2O+ggEeAUJ7cL+isOMa8OsJ+Q0X43n/iRY73UmJ0OO4XQbqdvnB9ru2tmT0JS
QtctZVnlpUZMpEwScZBaZBc3VOcA2RhGciUTvgGJXsu6l6EWX66owhxV5oB+cvzSqb0jFx/Evm/D
Y2hku3+fJFQFXQcbjSoACRdb2Waa3ilwZAkGiA+zidOaf3Bb3fhg1jqYaAegfwk+0KzLujgVe0Ue
ZtXgGTNf7EMJ4KkyKK7yPc+Bx9gsztZ25mW0xfPTu7IojKKx/dGA7sdfBPT/K9qVbirDrB346BYB
izFzxcDRQbK4qItjRchxAxxtgGkDBdY7KNEmhYiS//2LWu3izG5S6F/DNucLUQwqOnkthdJfqgF/
aVvN6vwzK+0fXN/WHuFltEUVqIGz3PI2Bekof0jsH1J+nelHhb9U2WPIB2q21kHi8EZ//36Va5mV
AGMCxyM0H77Y5YRRAqYBAZjdMmCpwM/cfv0+wOpOvIyw2BuWKlLZytG7+ffiC6u1zGWsxcnIoaBv
RVFp+3JQ7dH/SmH/YgOjGDcQjq3/wSVhhQwAIgW6bgq6rTaqmsVmLKUqEn2KnNzo2k9RFl7BiGdI
4kmu1YNo2kA1smNsdAkQQ8qWOtHalzAL8s92BLNL1mK5mUUGZioIHkfMkY3niL13m8pSK/MJ6ICC
cEtwA8SHsAgSJVY1wN4GK/zdKy6YP4UCpXPav6pvakBQ1Vt7kGfVoDjiXuZikupVGCHsor1w1HsS
QoKLu9Y1u4MEEeY692jFx8RJoa52Lb80e9zdAA7b2HLrPxmDVntuwn4ZaWQZif+abc3NifIQ7gG3
OWu7/3ZHhBTL/wIt9raSWUnSy6gZWv13WBlnA1z81N5S1117zSC6mQYyHozQljCwBlChCccT3kAN
1cVXE7yS0N66ra0lAh0QN2JAghWMxMW5VOpZrhFM64KCn0yUxwVq1+9fy/wwlkUcVO40yK6ipPji
qZAVmjFY5oiHJXVoEpgAnKcKBQ6AosGxccqureYy1vznF2dEaFds7KBxE3DgYxTtoctevl/M2jsB
ghLubfA207/gDm0xZlOXCFjxkfJJNuIctkbR05AY3vdxVlPaRaAl0jvupFRpeA9FIyMsXROeYUCa
ux2PjlXa+LGsen2TPUlMey7LEBKooz8w1dfGrRbQ6nGIJiqmNCBqg7W/2CBWotVqMsKWYlbLH87/
j6Q9yxxtS/asPd6LYMtVl6WRlBmx0W9qxKNmQuRFTNM5bVV745TfCjQfyxcbReiNUZY9AllWfB+C
3MlJciIs3tj7a/vRAnUKrbzZY2M5UMs5YzGPW9vv+sfIHGiK/sH3G2VtIfaspYA2N5yalnUlicyG
40CAuha/TQseMO7nhuF+H2StToZO5exFg5Pgi9Quii476wG39etCA/DwOjbPkbiSo7dR3wKfr4Ev
jMtY833t4s2EkRViAI55SP47ep/NA1UPtGJG24LmQYQODFUzv25o6Xc7423YUtnejL/Y7ymH6w6E
lDGXh7/GHwTAa35Qf8uesrM99Xr0M3AhPObZLuk2PvrVxww8HFrbmNB8GcyYo2Vx3kN8wdbuknGg
ydi6dnif4opZl1utrbWtCe+X/wVbPOdGV/WS17BoLNVrAZmcPNuycl8tAS9DLB5lOORDHiv/t5L+
d/pbW7GWZDQU8spECBwIIc/3R5H2L62v2atss86Ya/LliYbkD9gGwdDuy1xLCVU1iQrrLwOROSWC
PPtHWey/psTLYItao5Ubsyu1Ng9SKXQ66FaIDOos0ZZ999opfRlmUe4NKUkHnQx5oFiPUu6bkGkN
dW/c8utY33V/P7rFrlOLNFQVCSMMmCCbsAgPz1OnyRs5cWsti32Xiy7PJYKb4kBe9dT2rKYJrO6q
rjYuUeubDvdtoHjwtX6p0ERsVrpS5OhNzQJs/xOt/mfOEauP7iLY/OcXiTGd4nwsARcGW0+ibRO6
OQrCf53nTVU3cc4rAC2i7P8cIhatEusjwdux1Z2RZBT4IdqDbgZA+ETUjXS3Vlp8Cre4+/LBEFaX
YT7cAh1L/MYRNqj9UwAnIzcakN+/X93KUfkpHPm8uj5OLbvtCtuP1NDn8sHsHs1i2ljUSg7/FGTx
luKuTq1cnUIEqajZRMcI+kp8L1U+ybaUnFb2+adY84IvdkSsZJPVqSBY9jmendFSHQrPodzQdusq
svmqFlko55rK67EKkV6tQOx5YHrioGCoPavAbJGY1oZ+nxa2SEZ6Ncpjn5sSpPhm1EBD8/YNJ5Qz
Xguvddoe5Duldb/fHWsol09BF6kJOibo3KnYHrrqaAHGnII2gS85LW09MwQ5t7tm3hZSYWtPLlJV
JTJbKmx81IZ2VU/3qvIrNIKNhc37enFcXS5sCSqNpKGCwDkWpsGl9co6TPvMtfYNB7rFon8ag1sD
gpVUBUFKRZk1pEwYai9W1eXCTOHADKkO81ptwNfg+cbbWgMiXIZY4upjJpWDnJAZqlk+CfB4wIn1
47vKj7yexsdyH+7jIz/CuQigna23tvrhQcLUILKmq18aDelkmug5gaCVV+NjqjYwDpqgitlk5nto
perWC1ypNwBKVdDPBboCWgyLxNWwIYlIJidgZjTn4TRjk8BWdGra3G9/fKvvbkYeACIEO6QloLKy
oiSHNHUSYAwAIYb8PmLh83/ZkbNXtAFgkA5Ax+fEBd/BKC4x8kaXDJa28G+2d21f+wqorKYhXcFX
40kNs5Lif4YOmwYBbK0EKNDqcvQN9LeNX7P6Ni9+zeIYajiYhICpJkGVOfKhPVZ+/NbvFMhtH2aE
0tyq6h62+9lrV3yAb/9+CovXGhKelHmHuAPyDejVXnkyXI3qB8VL3W1s+Wa8+c1fHBe848k0SHjq
aMIdoh3ZoaYEEYWdpSDHB6TcbDzXtW1LMIZQwWGEzNsS/sUgHEbySgdkBYaWk4vJ1aNGpZMUtDgz
tjjca9NRqNP+HW1xQkFgLu2hkpzARcyzGc2vzMjVRtr91u/bko4wFE6gSj5WVNU84x76kjrY6yqd
ydyVUzibrJet1S/OsFJS+jY08HtASQuD3CsDbR/ulACC8qOrbWKj1jrSWD9wtJapm+BxLXZT3vSx
FVoG5Gls3rhgNh/1KAzCDBLExejjvIAIgn7VKwAnA+24kY7nxSyPGFiJajrkV6EEvwzepmZYKykG
aUphP8ox2VeNdTUB8FZG3b4S5v33W2vt1IQpD5mBvNZXy6iuaWEzD3onuh06vFlvEm1wU22jul8N
AiqACeFFqGUuezdt3Bn2pGFNk1Je51Wk0Zo0V7XdbeSfrTiL9GMVrcQgQBAHUvUw1c9hBaxCyDZe
0FcbkLmRfLGaxfZo4XOnsgyrES/ZTfNUP2jvGqcyp6FbPKfHwQW/eIZyvRWCZgfJ3YLyriXZy/iL
5JPIOhOiQGe27oIseZVSDnrjS6xuumCtfHdoy+JGhk8AIME/WfAiy4kkqY3ChC2lFkDLwdUxLw93
+R4mLkF12mwFrCzrU7TFstSml6w+Rbeq7ePf8ggMjU7QqepruTiFhV04ai/fSXy6Huo+dioDluYF
PmJc4K2rVClNr0zq1yGS31kkb0IbVr7KTz9u3nkXj8LM+9HOGX4c9wZv5unzGbX9DJEjoESgHOGw
g+Wxw+ZDmRe9yAYW0LCzGjPywZf51GiEei3JiuFHv2cQQUOj/k/yHW4mWJDJqsO8rVH0ykcEG8K5
QQmFA3DuFsV7zU0tSnkn+TyJ/ExJHUUXT21uet8nHnX+e5ZLg20ssix0BzBWXGR1LjR9VCYMvuSD
7peH5sQPEwDb9mOMqnOvn6U74ER8zTUDEL9nd5Q6iN0IiMWJdge+AyvP+f4XrT1rIMYgNo36EDqC
i3dct2Pelxr0dFlc3sGeeq+UYgPHrVpr39TlC108XSskMYB8eKEFaC6+OsqKk5gytPfGMaOKOUEV
0H6Qm2YnsvpBTKUTl+NzHJFASPydq9EvM4UCd6juSQ3ueNp6ogeqPmkdTb0esti3jYpGqRQYrN+J
uv9hdxMwWy1tCvuEa9mJlMW1nLDHdKa3swb/m+2m6gAcReRNakkZPHDVsvb0bM4q6kOqDx+9/hLl
7XWad/5QtscxGQMZ08xMGl1Lk3Yk/tVanVNzQqdO0IT8jPXE7eqXXtadnte7pnqA8QtNOVB/0L0R
oUPan2P+KNr+bFsh1XQ7GCfhVMN1HvaOqUegmpuOCpuWmp21CQKz1rSrx9NokwcrhGROIv/u5fwQ
9VeEjQebX2vTEOiwcIm74WBrwukwVu1b+BaNNqqYwbNT2y1L2Dub7CCkwh9rGNtmE9WKzJU4d+cg
talRphiHtOd3NoBYE/mpcX4V97kjxieIT1EDhtRa9NEycuDNQ17DKYYP6OwZJxQDDuhIjikeCGdH
aKPdRznBtxMB+aPgP6r1VUqeCzmrqWkk+xRkVjoyycukzEWD2ueh7vJIpsTun2MLApWij/xOyR4H
vYRBcen0cRWUShuwSARg/boRT93GfOw74Xay7FR4WD2LrtNaht+J5qkt/t6WUD5IzphH1Jx6inGA
g9Yn5AuKvVXBzbfJb7iUO1mdgQoIT8MB6stgwbAGaq12cd3GEOYzTSwM7fuGYxL4IRfdQZ2upu42
FPV1WH3gSkKbju15J7yyTN26yqlQDWp2EcwbwDqUn6YmdvBAAJV9rUx2nfYtxZZJsXez6EkULdQx
y5ZaSeFJIRTJjM6Xk/JeZB9qA5t4Vb3uTaSF1qBVU1GYkiRDse8Nw4vFtWIIZ2r1l1gOKQm7m5pl
TpzzXWIwcPwLDFhu8pp4SqX6REodiBlcyyM/JOHkN0VxyAexN8bpKrbYAzzRgAMngd7GOx3iQF2t
Htnw0trlPjLeOz3atcJ0baU/mJi3CrsPUMOFNBEZjWBiU5iho0+/Q3YuK/Cv6sqD8LrDw+RaUshB
156VrD1UBOJ4Zf+awmOIiNwhuIVN9jFJZFqpkPAuMr+TI6oASFIZplsLk3b8h0ZSV+YguIXP44ht
SwY6xq07TiH9PgH+uZAuU/Jlclo0G6IO2k5RWKKgp7IzHCwnOXYUih9QjJ99qGe0eBRI595pd9hJ
HvOLHdSdbgqvdrrdeAV5mu9/0NpRNPeDcf6B4fnlAq3XWjqxEKq7haxSUhoOU2RHSsyNMGuVh4IQ
0LRGLHnJjcpBfYD2KryaOwzHQvsuAvoytH8UydYMU1mLBIgSCEqAlX3FJmupUfSNqOaKaniqjuxG
c8aJzh55uhc/RL0zPHTX/4Ahu3bqXMZdnDp925bopGKFwm+PM0J52ul3yLToDqeMblUQawfpZbTF
NkqbptKSBL1uuYe+utTty4Ltv98ZX10qUDkQVQUIAmpqsIhY9D0MK5dqKY5SyLelZxlMs5nOcB3e
FjddMJu3cBdX8T1xIIlyznazQtRW52qtkfvpJ8wP/aImbHupZ2GmGX5KIMYS6D40XBPHcMeooKo/
7rdhOV+V9herXlw99CKulLrhph/15rAH2leio6J/9NwekGInvM1Cr7xMh8k97NaeedsYdNBq4atN
WOOwavemVL2ng7CcXuslj7XV6DaWAIFMUnyrIb9IiZZCFZ6bSd6pg07jZnpMxgQaNGgQqrUFj9+q
DvBR7u0qBnhiukvK4bcWFwkVTAqkMvqZDeWrLoEVinJZw/xoo3BcSwqAbxNUJhbgSUuWX4EbMib1
DepGW9Io9J7vYeVseCKXNtLCWu8cwqYAmmr2rPS77LpwngxdEcK4VQ1k6ACdZkZh7qBIeJfKKyCw
XMndFDlZ/XZgGm3NXHb0RBf7WlFjlsMoDTRXBpUzxbWUipZB7MzU+ST9WZ1blPyb14zV/HARdbGV
o2lSMijBw0oCTtWpTmdoClB/9a7cA48X8GL3/edrrd2nYNWJ0xuUeVxsFinCyNsCDj1xGhAT7N6E
pW7VTRBRUUsvHUGCgqYNzeFWkUMTsWTMkSBTHkEtqWuZk0cTyq9nw6zggil5XdNQMD+dsjl3GvEl
pYKMmWm4pZkftCH01bCHsaR4R1be21wOWjm5m5XIpZA/W7nhmvMAUKsNNPDUUnFCIx/cWDz3MtgH
PWQ9M+2g9eWOzwiCIXPLAoC9YkT1yJ1OVwunk1W/A+cckuKjE0pQhoHM1F2ohBXV7dJvC/iBqiVa
n2oLn7sPzLuprceuWqmuWssnFFqYwOBhy5o76gkInsRRGOq/saNyqjsJKfedHTogs9E2LmiaQNYJ
jmMkDne84k5t1L5WRr9k1l2hkwNbvSE7mxk+3UqDm1S6yWRbu7ddvLo/3bOLtFc2pGWYKMFcJUld
UsKqDf/M048kPZroeCRpG3y/WVYPzb/3yp/R8UVAvdSnJslHuGb2ox8K3bOV8pzrHwbZ2JXqxq78
k/EvIoU5Q1MQVwA/4+Y7UmN+bzdStbeNWHV0Ml4Z+nRj8Apemt2ZKOOhjeqzpIWQnh2mdz5avwuR
wbC7xAWnkhyZodiV4sytpuzMRutIJshDiGZnFtFtp0BwLLOM0yRvqaGvJsiLC/ziYj10sKMXaJj6
UTe8hUkp01Iud3E4PX//XkDqXl7hcQZjWv8/G7pFWQGQKBMJDgUf2V5pDYh1M5NRIt8KWznKRfWj
zcBvR7mOa9ZJHXp8wjBITFS3bW5DpoBIpAUNSws6iDalQyvTqDEpafs7Tf85jamvQN6Nmdfotju4
77lhowRd/l4q1wnhtKw/zOGX2rY7uTC9sTL8uMHFN49U2rb4esPmnRcqKnT5AHsMl3EYZ+kvvXI3
tOVdYascniXDftTvawZFKSIFTX6WNcnNIvXKaB/UfMBvgpCDbxbJHuqts2837tZix/FD++y67lCe
i/FQDh81+cGk+FCDSQTqqDNG9m7C/VRrLJATai/KoRuF1nmX4epjZr/RdXFYLp+U4ZzU0d7ItB3L
TsrEXWZ0Ne1M4bCppZHZChq2uBTgllnjRlsao5u16WtdpcdSqM8yk51wsgYkoxxXV93jZuGNvSQo
fDH2I1TlOtDTqSWVjiDlbtCT2dmWjiP+WnI734e7NneLHp9WZ+wGQ3rW4tILQQB0mvGnnli+xlsP
PgUnRRgDFQNB5ViflcF2DDiny5LtDuF0p0U9zWI0I01QJdo6qLDUWG9ogkIXV6mPjKkU5HlHDlO0
BaygNPpXOK44NvxoowE3pTZxBZ98q3sCutYdoQfEB2QSBVp2w61OwNCNxtQNJfMq7adTXw9g2E1n
uS88uOoITh5LBqC0od8AdemHeuQUWu0MBuSZ2W8TrfNWGWmkqQ9qxtywCl0S/YRRHGb7qqcrgIDi
d7QmcMfQw8M4wFGbym1r2PDBN5aRt5S8iDLDZ42x1gChvuk8pq8T0U6hrR0lMwe91KB9A2X/4Tnp
NZrAFSexCqo1k5dxwxWR7ujJcKWZOd462sSZTDPyQ1I034reeklz8vIx0z+GQQcirgMYZfBN5dq0
bFdnxj5u4ysrUY9hloLjbyXHBAXfcJNV1oestf5YvSjwlNcHshsl5a6IyitgJT5iSX0t7aH1ejSy
5Ig9i8n0R9LvqopBPKXAi6x0v1XhNcBu4WrtF+NJh3Ahg+ZGZyhXehrTuJ0lU0w69p1nhMlTxAxn
ZDdxYe/6uotg+4OPzLyLS/4DrnHntoUuF2F7HSrOnVwdjdY41TJMG+3ybHbwR2gst07t13SA/589
oSnVmvDeiIYdKFkHO+kClQ0OyYkLcaNbeYqvGgWNVVuFzF94E8vRdSgGePMSbLynvAGbu5iOEmjl
PWf7pLJoIe4I+wnBKRyWLzmPoJDYOpMsvHpMnzXjKbGijmpGUjipnj+H3eg0Qr4zZQhvSL+mcvRU
sDVB5HL6wXYt6Dm2oGIX+XDN1fhP80Ek2UETlmuD+GhH0c8eQJGwf2PaawcKrTN2A1xbAPUh8aGt
Xxs0JQyl2+cqek7wAosG4mVmhi4EHlXkCEt1TIhKxpP6VEDwPezeKh5BzqmmKiRSDUOjhvjRGhG4
xegPTGqQxecQFUEMrUMc0Lc94U7FpYTyznQk26RcbTyDpY4MwctOua3H33YFAcYi8s26fixb+Q1f
9sHKhdek4MK09U9rREFjyA/mJH30fXbE1t2nBrqACdIGIDGO2ZTFoc7V8ofW2hkKImXwiDQ07mgU
TySDL02NLmAygN0n4mhWrKyqQ6RMv3TISNKhBvSyNyx8fWHV0Ky0evww7Rfra3DetG5w9RiJPx21
/dAOLufVLmsqD3qj74aOxx51VwlP4bis2ccwRqOQoJWihvZBkZAukRusRt5DLBPS791zq+b4YBRI
eVb8pFgpdrT1ABWqk2SFLxCMhBBUk53T7neNR6TjRK+7hEb6BDOWmIaiosOImqm5brjkmeJNySo3
qdDmQgkIMV6zOObYiUo5UgUleT0SKL9j4F7dcksco/ip04Uf1xKNw9NsUJ6yzDXa0s2tjKbAEZlS
SRsbvbHkVkzsDX1oJ4EhkqWLMxkwRY7Jy9hZO00yvLrj5ymEYplpHXKhoK5Evqgrt8wnqvDe1yrs
SjV1VLP0p0qZe5u4/Uy3I4EioZQ/jTyBx4SZzqwAmUrdU5nF+7k/VaNXWOQFbm3CrWrhkiryh8r+
pfMYEqQQZLDASURSHQn3OUxXAWt9sdibPPzuC+ms6CVESqsDKJ7OFIrdrAYq6xOOiwIZv6NDlbgm
iluCiZtap17TiaCBBKFSQZo125l15IXmSeIPlkjoXD/GhXlD+vx6Xqs9AnyiS67FgVDqwRc19Xsp
lbyiKl45Xl0GS2plRCZon0FLoIS0+z5TaGWpNCwVtHFv5lwnD+q7KVQqrNCx5TvNaLwKu5azB95Z
t1A0vRFDvwutel+j+R6HLx3+0UNGFSQup8lrD6pTkKyB1HLf7iqcwKzsbyVoS6k4kSt0Rc3uwS4/
hjjeAcpCU/0+RQbQYW5VjUNQoe0JseFdzyqnbYqdnClBI34ZavrY93DESICgLfKfuF9QBuVZycDT
hy9H3+kOJBHcUIPgSDmcI4V5ffsrI71DCkwH2O8+GXZJK/Zi1O6a2sLqfzDLDCI7P2ra6FjRQGVL
95qqdHg8uSFEXyP7BvceNw6PcFhxMpgh5M24q5PoBAQMDmFA29l+snsHX/wROiE+w1OQwuiYWaiU
tA+WCNrLDGVD6tgR/Im0yOV56bXMdiqNo9X7WKGVPUHwhpEX4P+dqOhdluxktfD0IiG0TgrgbB+r
WAnMQQnGSt3nSOlZ9BE2z3UqI9HF4ORNVM4fOpH44YD2SRaMXHUs+yYbgBfPh3MlV+ifs105SVRr
+T7JKxyuA+Ro7PYqkn8XirHn8AiWbHlX1VDGqYzHXCmdNhN3nV15Ips8UnOvxk9IuEQl3j00cEqM
AYWhShRed2RyWVbshsS8YlFZOBqulGohu5Jiujr+vUW1IcB+q/IEwp64tAnjNR5qR5blYxQhjfeT
X5UhLbrJU2SMKnR4kaWe/n9Yu7LduHEl+kUCtFN61daL3d6TOH4Rsmrfd339PWwnaZlWmo7nAoOL
wVzA1SKLVcXiqXNm9PSJVrtdiuqo60IMmICA3Qy8qm6tTJo3JH4UoqvaMHck0jcKbqoxutlGobsE
qVH1tT2pfspS+kWqihvKzY1IexX6nYcHwW3ZSZep8qBkGKhuWiTN3oWgARxfRRfat8c4eGxlPLnM
H0zAFrSuvI9Ssjf6eK+FKGL1n6rfHHQ8pYAPxG6F7EoxhM+KUV93zUNfNG6mB64UBVYBjZCh+9Rj
v0pptkiG1kcHnqotAea4LBWPCJlTTQEw74MrjLgKKVph9TEeDmZhOxTDx6r7mNfQ1AOveI/4F/TF
RRwpTi3rtthXbgMSa6lATEZt4GPOfpBT2+h7ZPBxn9R3UL2wWh9ZLC6/ZnmxISZ+m9jasR/gxaAD
AgXPWH2MDPTkz6irgYFKZ9FGGe2WaN+C4eWyRn5I/Uc9mb0KgncDqsgu1XI7FB4EcADHuLHIavmg
dOoHTGd87qrpsZQ7N2s/ka4CQRcaEcpXfU63Ag1uxL9SwvuufqLY8axApqlxQZxkJ+/8axKDjXg0
NmWAaW5cccSfspZe6rlxKJr+xpQw7t0J7qhHuyIu7lBX7+tE3RiFdk/E+lAaHfSkSltOvre04I8N
Z5jTu6HycdQHS61quyhLRxeGjyQSUHaiEtIR4eWUfA662W60x5kWPcpwwECql8gP09zB+yGLgkm0
ojTAhozlEcbNpH/sZPFKlm/ySL2spEcfB7BI0XRAKrAGKbhs0mkLMoK7Rp1c1HDIas0BJGkW6fuP
CH8HP/3SRKpdGoI9tgYS89ek7a24nuGh+ReBgmeTZlsQ8wrdwI0Z/9TUn1kz4Gak7MeyfaoFPJd3
lRvEilNEYAVrv5G6c6e2tkekZfpjVTzMZGb/AxB0lJmxfBeNYHbRhGIrxfWjgaRHkmETSZ8GIXF7
oY4x5KHsm1Z0/cHchhkHg/XqVk3vuuDcgEa9CdJ1wtx1BSVWC59EEO0t1W1Rd0Akfw2jltPcfM2f
Rs0QkLQBfwUxg2NPctGCSJIkLHuMIXklfehUYkwJJVJ7LeOogT/lrhYrnB0BbN++MB1kLbzoMOVv
jS0evCABet/3Avx1ym7GLK53WiXwmqKry4DOJDEkHZRn7MBsJKDtNsq4DOv6Y55cq+N9pHMeyV/P
AtA1WNhgljqtUhO8yxhACS9Rjl78C3fiq3YrY4rpQw6DMhlZ4GPIHzQxoBVHMfjtfJfkNVbwpYkj
/Haxo/jrRTYAAeEh0KSg9zJ+UF66xlHwBmjH7hvwcrRH/OIZj1o0MSMKJj7MicpMD1mMpnJQJWgP
Ui0dsq1QdjgqyNMKp9wkJcdjVx1iYYxpHedGpyYGNdZkKRqdo74twxk6RYpmnV/IV8055quYt4+w
y/KmSjC92cuCHfbNbKvqELtRWCAC9HjCT8Vkc97k6xcA2IS+GaDJlDoRjGwvn3hINZbNrPjEqx3R
xv3QNT8Fe0p0bVhIBti8DU/aYW05lxaZ5dS0MhmD1CQeXh6s1NybeLtPeJQFrzqqzGexSzlpSjZI
mIitxcKZUwymmIM7Ro+jxKNge82CwpiiB3Dh/VGcKHMQjIZXqMKPos+3GXIniefSBbLkpkJHz62J
9DNso+Ot09ZavDAr83RVtMpFUkFFKJ+u5xavlKmv7AJZuRuF0SN9uZMN6DwaFYca6PUTLfOD6QYt
f/AE/Ui8O6JZQuz6MbmS7eFqOvQXo4kz1DnEsMs70QpdHsZ3LRItN57u2cJunkEDsmtzwcsm0TPM
TTmanJO6GomWJpjGsCalzTyU8OYc3JwSUMTZh+ADAZe5DEaT4avCUyBedTO8YVFgtojB+FfBVU3y
Wca8c6JfyMmPEngB84boPC42mg5ehbtFF5oxA+aWtDFbGoE6vL0M5b7AePCQpLhlmdsoAFwKIhmc
wEBPyBmb7IxkgFcQXM1bymxCB2tJb0cgylBANXpE5fFl59bcAzTaomSAc1cBKOKle3TE7PJUh0EJ
F6CmKdDdvj//TWuRZ2mBybo1mNIKEGhDPVfSUZZPh05D30Lu0dM4b2g1qi4tMRsm4BZVzSX4umsw
eSb7diePNmBYdm8JBHxMhnhDHzmLT+fNcr6P3bJCVcMAjUCMuUiPehTbieI2OU8L6zUoALuz+Db2
/TajcRWKw+icY+7JvPB3mPeyGkf2QHUPiQpA+3mrueqKJ89QmYyR9l1lGB31jPt8N36XLPp0q4Pu
HXD8t4yUUU975foLe0zyyBstB7se3ooxj7AVEnnbFz+UlFgEjeVx6jmfx9s1Jn9MSAXVXOPrjOQ+
K9DLUYFlCziuvxaoQNOlgjFQlCUQQL88XKlsoJnRZYKnCZGr9/DDMbbV+lMZfD/vg+uGMMUFanAN
hP7M2vmSlBZyKRqeMiS2ikt11WxbYg/y9rwdaXXZ6LjYL0PMsumKARJ1BcWSD20AO0n3mAndUOk/
WXFH27dwa28Pw5YHoT0Ws6+cY2GXWUm8lOkV8ZHuQ4h5OV13KT+lO9Glmg/9Ft3t0R5dbQSbkDt5
mBbZ87EMq0u8uKcxgVIoet1MChXD+Nl2lPagm7N9DQ3T9jNnidfOnXHKbizbnRCKQdYLEx4/Lzp3
dHSbSt/J11TOMQMyhDfJubq0S3tMLSoNhiCK4wD2EkwYIH1rF4RYIApD6wyqip0DpcxLCFFQQHj5
Af/Chx+tJdrlL2AiTSinY5ZUKu4VELkZI7dG966SMUY/bfXRywWOE6+lvKU55rBIQYHiUcUCq8lw
mMryPichh7VOXjsnwPiYIJ/CpM8rFWM8tpS14kPzIBICW0xJBHhhgZcrdMF1s/4EPPNVMWK0o45V
QG0lT2hEIEGSnSHiOUJMi+7Qy+Q2mn083QGzYs9jP9nom2v2APDbThQrKj0Rfa110FzEuNHjFZHz
DavX5eU3MIlbUEQSRxlGRLt9Djnk+eK31MAbKNbpFrPnGwlOoXxZ0IlgI2UW5hmAtAhglL9edbN9
7PiOfJ1ejWCHQHuGc8ZoJXDOHD3si6J4AHxIxET2cZC4dTCD9TF9bJ0agneUKQKI1GmnWmiI2wOQ
Lh4Px7iazJdfy8SSIjCkKVcJ/drJNb3IJSqgWJSAHGrsmFN5l8OfFpfZSEWczbAxYkCWVO1aMKfE
ksuEk4H+4i0nI2zxJYQg5GvQXPlFtADOUxtEg28jWuCtIAsWmpOykfMaG0g1RYKLCMqvGSakaGXy
BnksjneySKEm0uNmqI7MJfJ+uILwj93usx3lG3zDWVhrsyy84/jtC+cERxFelIqADrCoKSKxv8PD
mF1eDTt1yyNc4G0bO4sliP6Q++IMVwzKD9AJsLJ0umxmYz9KEEDLzK1sCpfl2D0A3OFUdc7pya3H
4j9ew7YlA9FA8K1gnozCZZJHO1/9d7ZIevM+xZZjTbNYz9mcjaCoEVumveQ1V9VBuWu+TZCWE7fC
d96Q6/o9f2GNCS3hIGRqrqU+6AKg71V/bjHE71HmjEZzoF7sNFBamuhg1zvQlvRDgTeXAV7FgCl7
Rxj6ea5KHR1Byiw67uYtlUN+PhT8umH9QxfWmKwtDbKgt+BHO95I5B8dOGms4INyhddOCKehJBss
jBkJOx6odDW1Luwy6btvQUmSQ9HKS6ItkWunwgNXPTicDLFahS2sUMddOM00izXAiFjL+VrdiF+g
xekYjnxPdXONi//D3jEF7lz7XZuA/ccbbmkiyr3QSz+BwNjLXX7Btd6xWXwd46TCKEhjQ78ORBoN
qKmNLylE3+mTsyd784FPorF6zlWCYUOdUj+yuNxcks06SlQUskAwuVKOSSmj6TmbtnaDxBD5byNs
Uujl0s+lTMYtqKkBllOjH2qDp76s+x744WWYS5yeHs2br6qIhT2mch5HMTBDSHR5Eh6MhytSHGRA
OLr0QwNkis4lCVnNCwtzzIGDyrHYKSPqsUWGjSSoVKZbccs7ZeuJYWGNOWbS3Kt4YgaD1v+FOOkY
uU47x5y2GZO3kZHgopy1kZ2F3/T4jnOeV1P44nOY8+VnQp8NPUquFY5ELv3Yeog6fQ5zvGQt6kyj
RL1AVEjpoqOf+Ycw0O3z37RaxC4+iakigzaKghrPohtfCL0+UnRLntPL0MTIpJJZ1dQ7xqBfZ1pe
cM4Z1zeYglKIEiUWATMCma++KTPIjczbPxTWvBKFEzqOY/OLSAyQcFdhkAJXqRI9BxRBaFSeX0iO
heMNeWGhqDIdwZ7G3uxHO98DFcjZqdXX10VkYl/OKogwB359LPjnGn1dFW3d0InsanQyN9sQIPNt
bZ+MUDH8rwf5+JKy+Lo60oNZ1/EU+Z6DvJ5ZoPEF3URVgbwD45RKJGe5OCEmmkeSP3qdgl6k9Zuc
m/d1q1u3MMd4YlLGmiDVMDcBHCsWh/LfBSdpaFpYYO81NeRm2vh3HPxDoE6j7htuhqtlx8maQfmT
F5ulT0M3DAHI4cNL0QYfM2C04LcKLmf01jCVz+//r5/lhUUmiWE8Eji5AjcpGhiVy2g/3WS7t1HH
cm0xGcyvuxnjAni4qb18h7hBBe3/xA3uLZtG2VfpefFlTAZrezUoRqo81e3VvRa55Tf5SDvZW3+k
zZToLZu4mqgXhqnTLjYxFABeb1M45SJRv/0qzLPGZDYxGfyyS+Gg3d7Y/Gb/JZsBDGy8OMZbUSav
TdlQ5UaFu01WAYg0fSAiWlSbOBl48ZJ3DJgoIgImHBTAcngqGF7pMdhGmGUNcMP3rXDCnnGHLldT
9mLPmECCab1OzWgtRxtQoFdsMKkm2Ji6AZsuzh7qSdHKNznXSXlfyoQXjNJAqTKHk7ZovvY3IuXF
Vy3z1rcwsi7Y3Vdev5d3CFlaNmPCsDNQgGvJW93yvo8Tn1mdc7/TpwQIOJTIEQYYsh+z4p3P3eud
oNPGmUxMGSqzlX3QLh9FDF72Zt57TVtYY2LKIA5jQHv3Xgr9UDn6SaeDhxuAJMECcTvhYYD3eZzT
bTKxpNdlwZ8znO7nfBrtf9PYvoE0l2eLiSREK+YwoDzii7IO02V7EBDyRaC4fsgEE2IUPeaqUCRT
JdsJTbXn9vJb4tbx5ncmFZhMPKkLc9SNBoGrT1I8XfVfow43e0nBQOe46wGJBeD7gQj9PTQjOB0u
XkXE8t40vdwaQnf8TvqkLyGc4YyL129O6bwzx4SUekjRRMP/4NURD3JkcEspdjin7nzYgprNyxSH
yYPJSCP01Ihszx7BM9z4qQBJHpgcfKu/A9UA5zUCOq+r6ZwA7gGiaNAcMEcPUhtyLAi4dJhCvG3S
+lGaJcgu90FsmXqgHDCQZLUaqFlMzDTJmatCnD2L0l1gPsgA6xvT5xlznu0sOEnXbeMGI65TZ8sZ
OI5H00pGzRbNH1l7QBZw5PS6yq5jM7JHrXMlMET0BLNYfXZos8+qltpKGDuz/yj6l/Gs74vKtEW1
t8NWxUAH+kR6GNhD/8Mva8/AjA8BAYsJSDuk0DD5BybFAULTIp4dVGETlF96f8TQR3SldA9q0DgF
KFfSqvxojIlVg+J0CNobzY8OIK0AG9j3oHwYU3DkAbqrUE1fcGmYtVXi0pLqiZMUqIOVYjMY/r71
JwfJ5RCT9Jtf1HYd4b8TaQueYnCLYF5EAhXRxzy5S7P7GfRHaiVs+rFycx9azxmgaBg6AzjWCeYf
6tzbPVDeWQ4+Uu1rk4TuPH8mChT95Ou5b3dSBUxzhMmvpMPQC2UNqA+mNrW2EeP5u/tqxk96/WHA
jBQmV+2in605q7eJnHjdoHgFOFWaDgy5mIipIHSbYzwlB1jVD0Y7afILOsQV4y1G776SpN6lU7PR
pBizXR+lfnTHQN0KguBGau2mIvB7CeoEzCaKpWSHNd4R0SlMzcgy5tweysjGAKcIKHyM2ZxEfgIt
2LUB3010+UPWBlZIZ6gwUIkJszkmt6CjaVUAlOvuNogv9bC1K6Dvc9Jd6KA5SuMfKmYF6eqJ6b0O
DRaSgc40E3fI6aCKkaxgrOyozqxCiywQKX8aWnlj1oBTD1P3UffHymmngDJF5we5Lh5GXXzSxf5z
qKsxyiyh386YBPZaMj8pgdF60ih9nzAq2MnCTaIWiiv6IKXo5rskNT9nYnaBpdySCkLQuCaHAkB+
MqRt0/JCy8llFgCSlzRWiUHM0H/stQJvoAmYZQYPUwh2LU2ekKVb9Oh2AQncSUTL2pjsNriO8FfU
BGwY/k3XGxh+i2rLnCYAq8uDrs8Po/ZVMwPDbqE6Z0v++655p7PPZMEgkJRQy/CCVYOdqq9+arxX
9/Xy72SASX1agjfacAL5w6T1loQXl6q10uzbu6LmyQqT8uLezGstMnExONA3gf56RhyyCfhS8Czc
gOKSW+ytx+mTRSbxmY0WmFMO2ew2cChIGFwIFCWs4oDvRAfH8w132NVWm3ayyZTSRq1inI9in3+3
2hbc+9xWG12y15n9ZIxJdjPQwZISRGC99uncVorwU8z1rZRUyH0DV3WYs55sq6jyhSEFq5DhxTt/
XwoPoae24PqlSuCFY0zfIwc4Io7XrOZzXQXDJaQg0FZhPrFF72hMqUwXRjomS3HmbWRTIrvZxhQX
tLPKyuJeh1b3UAeoE/AlCF0cG1qLKyzGhUdRodITMercJnH6rXKgSuv+RQlmWEmzOd+4Wnou7DE+
I2Fg1c/AHvieMpf3bcx6zmYAQSUR/kllz/5VPY4esFf+efow1mFC04TC6TDmm3RW9kMm7cIm/CRO
IxWHlm6rOft0fiVXA9nCHl3oxcZhTKXzawE3Z2A6nSm8FwyMNuu780Z4H0VXeGFEDYdZq6o62yi9
dmUoPZJxcSAmhp5ATtDFPLnJ9RJ68VH0VC7sJaqZY/wJ3tjtQRr2Aori8ULm+mn74/lHEuOFrQzv
33MiJeDJFTAf1AaYFKmnq/Prt94PXnwQk26awdBqDB6j40xs0P/t/Y9z7TYu9NrBaG9nm96uW0yH
ejhu3IYwz0OYJFRqZiXlAVLd6Icfy0jZGhOwVoBg8c40byWZ3JNlUTX64GKARIBoR1thdii0Zu6d
FDMjtWVsw72Uc0Sa1296BANOimqgA20wKzuaIug2i0rwJMGpiw8qFO+S9mPZP0QFhpd9kAJG+AH6
xPvY1QC2sMus6tgSSu2MxEDBUmhD/AFLvaEJwbPFLKwpqYPcDQiWz8CsaD/cYGoXal/8jt/6LX3x
XUxg7tRSaiCl+OLR8T/2MhfW2NA85fHckP9jGjjZYvtgJREVtYY+67vSwCpw1lhYY+JyWoIaI89m
cF6FdvA13xEv9oSrZCP8AC3tM8N5xMV2rjfHFlaZQJ1GoBiqcsSZZ6/8rQxHgUtv8MvVxLqwxoRp
KRrVrgCvsEcqYOpKz98pB3IoLifgsvhxjOeabGsMVwIMEdAahULiMThZASerV07vUmRPVW04MZtz
6kwmslSKBBKh8H1SWXSlXlUNi5VkokmT60Rr2mPPKN9pl4EVufMV2ViB/T6FW/rGtTDHBhSzbcsB
usheOVWfAUzc+QXmdRWQ86L5oIGzIXTCUXxAmWgH6eD1gXHPWVye6zBhZhwb0ZzbP+HzHx2Vt5VM
mNEAAW7LZzHaf3+/XgdK/VldsOG9rF4AeOm7ZsYhpGjPBLD1J5ohov3xHer5eQEU/PU7tJ9fbCtY
vl8a1gVfBa4CnX5g0NrLah+54KKrHHOTbv/zccTAw0trQTS1TaeEz/JuL6Xk3tUOWKwoE2hMMana
cPKhQQnCxGTObiWp9/6TR6oi03Log6yQ5gTpQT6oe7PbZ6ClVR1VcgZn7J3/w/ox8UURlHEom2N8
+dfpZE5eAAn8y71Co6kBohx7hXGK3jGtZ120gIKJpt0bwETn45kqMgEmB7o/j9I/eT11RutfUAH0
5/89fKoiE02IoRM9yjGrYc7fQwJCsfoJmdCOeZME3HVkAkmQQUgDCQ/tAEgsg6QidUKvwiIKuVsA
Apna551ytaI++f2x+F3cTWZJx/WkRSTB0IaNyT13ND6et7B6OVhYYEJGmgsziOExLTo2twMoYfzB
M8FKd97I6qDeKd9AueOl+4VRDJZOA8uWq7OTVIYjNqJNQHKig/sniz4IPvrlw0aGXFSP/jeIeDvT
qaMt52eseyXms0wVWtSEVQiXgzGXywbidrSAmCqPgjyDjWlc9e4R5bkf2huOyfU8dzLJRBUlE9Fa
ea8u5V8yz8kaE1KgHhgNBq2QMEH/fM2cbvMdankDwAvag8aMQykf0j3v2fcvtdnJMhNgAnHSx44u
7avZkfdd2OmU3a9dZGJLLMihLvr4yEYWLAMy3yV3WHC9AbGwwQQUbZj6wi+gfZgqd5M9OsDJAI+Q
KHcU2TTt+E3U9XN4+igmsEgd+JGnFm0jxahu02QsoN9guHPOVdbiOKTOFCd1nmdh3ca00ad5A67G
UInvGveIGgeVELf78JeQCXUOjeLD4IIvz340ajneJmHwPd3hv/jhyRobaUibkiF4X9G+vpQnW0xV
AnKwSgozfNm7LlvrwetkjYkkfpRBaoMqc87Xf5EM5AEx133yZJGJJoo+NqGco2jQTVcDD7CvgndH
Sqx3hciTGSZ0ZBj1JGKIdvdvBwkd/fK/QdLIyRoTPUBpmJvShGX8d04YrjMyUWQyq1lui6Mteqv7
jeV405WO54xMAFGE2WyzApIL8lgEttD1oINKH4WGSHbjS6CZS29GhdzV5QAsQtdEuz5sP/hRKfO2
c/2u9WeBWWnLWIn9VqlQs/y/ACynzVSY2ALl4oSgePndGDs14SJu1uFtpkI3YFGLlUqnNI2A76Kv
CP+2mevl7GkJmcCiIqg0vo9HvFgN7Tkv7Lj19PxGr9zzR4/6+uuy+WSHCSnaWHYYZRWh4T76KGFF
KxaqbdB8Dhvoc4Jn8rw16u3nrDHhJMgVpfMHeGiZBIcIurWT1FVgezSuDb36FFTBlZSYX87bXM8+
SD0aUcAxZWjMcSejAvbODrgVSI9tke6qjeEc011tAeIkv3PUc2GQOfNa20VQ1cGA23uSwqqjLIwx
h77REqg8FXSKVnygBK99M1ggP7UrUED+t4Vk64ZZ67p4mOncoCt52Tb2pnEDDm7gM6HaslF5xP68
jdOZo62AE5z07fT7URmx81h71Va+f8MI5mr0PC2kzhzuZu6qTiOwlutbqsCBgpkOw5vSfnLoeJTP
OXnr0cSUIUWDf6BLxRzxOcykstEk4AoHLbcESbsE01Xjgq3sIzotd6Zv3BYN+QGd8/2oCAc8dne8
HaXn7dV5xNygrikifgS7wl1XVV1fA19VhNlTOmsfSOmDkh6cN2HfKnaeQ7xoLJVb0nQ9FAqM3jXa
PMdkut7Zc2c8QefiNofyFsfRVvPH4mcxW5FpkAMbK6zM803ihE9/QwObrvK5JWB2oSZgHohMnJ/g
JwVLpN8oVgJ0qWDsfNNgMW/JmYAbh3FXZxOWHI/+32I/VUC0GX9QjfeBZE0TcjZ40YfuIhMYUlxe
QgBxf58eOpXxG0fKPz3rX/XHGJvxk9wkUHZBL7eOn4b6i9JCjAqYr/N+QX/x6606GWHiQRvMgpLX
dApUBT1plLoKpGnUi0BQNyChJUGFyxK3NF2Nr6dlZHP+VIgjIQP2C8+2LZjbVDsQN4lb2CBdkW2q
1R3YFXQF+WlkzTNNEeo0kAmHdCYLYFW6BgROKT63dGZPVx5kV9qW29btkg++9RZakNWItLTIJK48
kcpopMjtf69vVvsUS1uMe2bwFrRaafef3FOMbP05fxxsSPJuIRTsRoA0mhv18g3LuoYpPRmG9iq8
bFHEhY0Z9kOEZe18/4cfRleBkN0gRG9iABLDYHhMx3Q7yAGQeFwqnfNbCrmpl7Yz2Wz0kG7pH/7G
aA9kltWE6D7V9vvO5fJjmUiaYIxplGdqMH8oRPDAPtbp5vyp5HgNnlBffpQ+GzqQprCBxnK5e24r
v/25mLeETPyUE3C2VykeOEDem0LtMwVlDSQHIT/hiA5upvw55rWidbmGNPYtHEZM9bCoANPyslS7
6cpxtDPwUde64MY6GmngzgRFdHg4v6r0M9hYtzTK3IihFt0pARUKMYzGNkFjGxUcC6sNrqUJpi5O
h9SIZpr8w0s6cNNWvwZuKCfJ2wZu1vL60iITX3TS1yn0E9+V19fKuaUtJr4QoFfnOKALmN2ktM+F
t2mUc9NwD5r5C/40EWfD2D49CqkgyTPYi8WP9fBxzGT7vEdIHD88nsOFH87DSDq/hB8iEw22vp+e
nglsFKeCYl1CCWwaKNXl5VsAnpytY9v3apxI3UBBkO9IDeu2dOiVy2D/faWhKIFjqYgxvPEeW+vb
drLFnLOiSoNZqmFLfuplUFmmvS1Y9EkHjJ3NV3MzH/iu8peTdzLKnLygR4s+1AHYe2Z8/PfxkL/E
6JNF5uQZiiCTvoLFEQQlw2beytkXCDS49R6TddKX85667qgnY8zRK1KMcpiU16LtIe4BlGzudZhj
UPXvePKH5vK38+bWKjRT/GOOJU8Lkj6QawVbqCWh13ZQbysbt4Asqk8CHtRsPaqcbFHXXZzBijQq
JmywjhTfBg1tHDx/h/cjgLlDV787/2HruwaaDMreTU8CYw2ycGmfaC2cs3fU/b9m1tVvW1ij///i
2wLcg6AkhiMOGRz6clTtQTEAQjZ7cGTnDVPIPHtM3QDBSUXLaIrrzX3vCFYLNQbPtOv5UOzqfbnh
XbhX/QTXbdx1TQWqqWwe1xNJLyLYG8wJcCXdEcpiP5rqvjD9zOJsHc8YE1fysZDFrIRT0l6JRu4y
199hSANk1lBxALWTb7V2aUP9moeT4BlmYkvU1qGqgoPaq43MkgZIDeQdxP62LQSZzn/j2p2Pti9+
rycTUyTfN1pFgeBXTNVawhT1WHwH2eWv582sn4KFHSacZFE7ahj0+v9VDSdbbBbXlFgDYR9s4U1R
30hOs/EpCZCyAUlOCOV43m4docWv6ryFQeaIk0Ru8krCdploOpnad9ENIATa7Vsn2ObObPmUoeeW
UikELibTfJS5qnDdbsjuXasMGn6EUhDms3SiKaScwOx0HCmnve35Qr+kD53SIfIMXiWz6jmGoUFG
zYQ2KXuzrXTfh86tHG7iyIIYNRBS2wT3IP2ygCQ1VCddHaQY4UF74Hwj9ZRXi72wy3psOvhZVk4m
+CXJAZ2f8joNpc+t0WwzzHaBg4EKMo0Q0ojsIiefMfgFcrnYvx/qEvra5XWTKbdtNmYYPvTHq2iU
n3SSc2nOadx79StNycS1n4gEXPEv43DXdGLeG/iVIvQp/VmzSx2v22lQXwxQdoFkzghlMaX63PjQ
O9Vj9UbPO8mKugaCM2OHADoMTjOl3/3QkCyIU0HM3RR2bWs86XHlGEYCEUdMREqdz2PPXj+qi5/O
RD3AfSDgliE9Ul4C5fIZ0vfMS8DD7HNtMYEOuucKOPqOtv4Vfb3qr4vPYvxm1usZEwIwRcgPMdpU
yZcu4owM0197btOZIBfqsgQyTGpi9DRwzPbiF6GLPNMIto35xDkHnO9hKya1zTsIqCDKTeDyqaeL
8tvozY6CaJdsQKwLtKdwxQeI8KwyoS6WSB5ViQ9ARQbGbKOwUgw59gEvkHGOD2HKmLyX1SFF2Pn1
+PivuLP1Yv7kHGzgxC4NU0D98Pmx81/trRbXC3P0QrOo0rKYZEE5Rah2i94T/HgH8ZcbUUi8MRe/
kiK9DfP8O8df6M6ccU7CRiQC7TUzwCdSaQzUob94Ps2N8QZaDp6bMDEkH4pabtMegLfRS/MH1d8L
Ou+BgecjTOyIZXUKgxbJjnZ0qYa9kXyMQXU+2hrkBZxwLwafOWu42nZc7BsTQxpJU2fSwS0xTGh1
iboNpNSqMTMeC5mXQi07UW2z/tZDrPq8ZU5kIUxkUfTBNzJQ9HlqeqNlLaTdLmrxoY4xQi9k2/O2
Vp/szNNXslxGU1mrRVfAU1A/da4GonDUT6Y7eG+snzT668+4psEElSwCO0eBLLxRDz1KJthzpMAC
cL65KqqnUIbiqORFdgCJkJtE8jpv3jax0wAQDR7Xe/FOPnQu5GBtPCM4ymeM6n0Q78IfxVf03L/V
HwLPfBCfSI6x8g30TCjsxpruFM02c+jvpAfIUm3jHSTm8JehfvmJs5qcc2cwoSxuwTQt0coX9z+K
Dw5cAfpb/4VfF7MvYBPFoyMg68xSTkPYgvkZh6L32p0I+oNtekHnP+t94gRO/y7Cn6U95usio5WV
vIGv0K2jhD9H3isdvFeQ98XtiHs1+ot3nr6QhoVF7JSBkAljGseeYUb/9qC82llaLCcTqIc8FaeM
BuoO0ohTEWxmCCtzHGT9bJ8+iAnMIdg4/JiAvSW81DeqrX5IH2kmR4r1BBfPU/TcHemseXdp7lIy
UVo2NA3EDXTzgKNNNCv1kg0Mtu7kGFt5W/D01LkGmZANHUNtCicYbNrIyQFTpjq8Ccg7qLY1mJOC
j42RQ+7R6zXRMoKZt9TrKeO01Ez8zqMgjRMTDM3GkwFZ7dv4vrCDjX7dQapuG7vmDa/A5fkPE7fH
3m/GTDXxNq/XnphdJ6Zkc9yH803sbZc0chaZMtb03X1IeqZfh+s/q3gs6hcnUBLlyIjosN975rA5
K3h0qYWxPhJzMzIrPO2DpqP4Uig359ePc/qOleHi7+t5Pgh480arpXqAprKl6PAO7VKNc1BpJJzN
Wk90p5VjwklemwT8Bm2+CYl01QzkkihQC8U9GnEy97fyrD2kZqBdp6nMeyhabSmdIhlLpj2hVlBr
Su7QzFvFM36kjxQpAWVYzBE7PSTOH0XHDPDqwKMk4G0gE2RGCYk9oGx+dfOYS3cROoTnd/Avxftp
VZmoIkciGYGAAVeGh6kw7afsojW+0zaF9vNtijfHM3XuBDBxpJqjKe1yTFtQ8HW2R9TEZLTqiduG
U4vxvJOJH0VoQkEnVok3ppJvT3oo2WNTZ14xQ8FTLmsol8fmf1xPlvqAKKOEsSq88PWBMlhJLFzo
Zn+Q9OG6acsLuQ0v21n3TJK5tS8hLcYzhOTBLwPdWc7OciINiznXDQEiQhV+STWhsxZtexnDXK1F
KJyru+Z38v7Sj/jjSiznat+oEM6OEA3oPfAEDn03Vm1ROsk0sC8iT6mXldb67wyjvEPyih6hTUUx
hTzkMU0I1uK5qgYz4xvOPdciU9d0OCB5olbZZrCNWwOYkOh2xkCsfGwNTlvjTnk47y6cSCMzkSYT
ewVk5ciEcQDYl/8ZOHuOQ/IsMJEmHqcRLP4Yqq/bh7TzpJR3z1u/N5/8jwksIAGpM2iDo16Adndc
GVbXTnbZTbwjvn4pOdlh4kqU9qRTJYRMCs47NYq7ayAvOGvGO1MsrEyPIoKZ3aPkx/9FjmZxplgg
eVvFsl71v+av25sAs7r+ls4gvAmrT0/omTTAwspqRQ3kLMMJfu4a/StnMnclmYhRg0Q+Qu/t9yPK
P8HkOfWCQo/CIjqJgh+CvAuQSvpI2j/gdhDdQqg8sqd6C0kriBvEB6hlR/e815R1iMSpUlGYuOH3
qGelXAgRN8oIWqeW9q3eZRD48UsL7yibZjfv0X6RXBlvObyCnVOhKUwMkeIggCgFwXROBhq2uFA/
GhIo07Q+H+xwNjcBkUCdl4XoOfXJ/fn4xbseKUx4mZpRaOL6lz/NOwqZpc83eEwBQwh3nXney8Sa
cZ4xMOojI+i/r+7PkpW/+C2pbtj57+MEN4UJOnVo6sCJwGA+f5frx7LyuvbHeRNrS4iuB5WBUk1Z
VliJ0Wzw83ruMXJB7ybPrNh0WFJ5UwBYSQdLY2wLXomMSfMblCeFcENm1QpUXnNgZcleWGDaOcQY
AjkoEyil+Bs5JFZj7FMo3b9n0SQZS69CSFRlu9/wdw2jmMds8A5RptVvWlhjIgtpNVkJU9CcNmiz
e8EWDCBUxCSyRWPjW1fzARBKbqtjJeGBR+H0ifRHLcJZrZkQKhvDYgMiT1e2cyfa+x7ZyCAE4DGe
rkROmKJDrYouqTIrmWLMcQXx4gnyDlW8m3o1tHxwXco+Bu9Ix9m69bX8Y4u9/DdDJpRyDeXUckjd
JJ62YlhuAzJzBFPWarnlNx0z02L5qlmpgihGXv0fbV+2IzeubPtDR4AkkhpeJWUqM2uusl22XwSP
mudZX38Xy7u7lCztpO1zTwPdbiABh0gGY2LEWn/p6TZs05k8nhis5OWjgX5tAtQd42bmLTpO7abv
NX9Ee2jiVK704Zz/fYInP5MneFZDKwxaFASUbgYQRK1x+hbnWuRUNNzVQeExffIGrcKcTKxHLkCr
Oxd9nfugyb2/uoqvBypcjqwGwurE2VuSY3dUUjfZWyh0Rwu4mcCQhvchVyJw+2K8ChQuBpjhi6Qa
/x29+6MxDZkswbmGM57cwxQT379GQlbxi9y7yWQJvlRTOoXVVXmGif0vZYFswnarEf5MfwRfyka1
10Ib90O/AfGtAyxboFaAAAKwsrNbOOrL8JF8kTK1FTxqTMrYQi8bb1D6xUc4IiL7T2PSb/ARbgWg
62WKlYEBtcYs5Mhwf95AKrFsYurP+iSmZgJMKqvRdjbNDnmj7wxSSepiEmMtJvwRDbSSKVBJUC1+
iNPZNWp2GpXiZHXV0//uqokJv1aXVRYM2L1fRvSfMeLfCe42I5NXHyRm+4W99MuYAisQiMWuRr6W
tNhJViPRPV0wHIWGid2S01cApMh0dPdXZ2PPUVT+lmHlTPcE49FOdGT5iMju/8YF6YIB6aZxUuoO
btyOwJg8fohcZCCeuVMqwLdyPnJZoXQ7dl0dmmBEhqrQ7dgEJG40qB+soTnOjeHZjf6Usea+7OKv
dtrvdDvdp23X7JSu/FTnVFZNlWmOYFIWbWAhUNntPTGTfRqS771ty6KWLRyZ9VmKJYGuS63EpmGw
V0/gsXPU3sPbrksBwvsHCJMSjyDWBoIU+ATV/K/3+SNPJ4lfxMqAVZBGA1qZ/c+MUPYtPdmYEUqK
HS9JYyxb4scldozwD1oFTCQGVFPaIVGIhmmfmoOnJhgVJNmV0lqSLieJZRYrA1MX652RcpqCuHUx
8ljVX0FV5Vw2LzIhgnVp0pIsY4Xb11ido1RHgP+6YStJSF8s7lnYR3SLEgPN2UChMQkVbAoaAIth
aFKgtWRudRz9YHQsD5hrV+0n5dE43t8vrnrNAd4C1z4yL6od+5M0D39z4/hHgPmT99MDzEhEM7Ii
fbYWQETtlega30FiR98hT3lklUvt0y+gGvUgszbcfL1Z+kqqEGiqxOLEepgDj/rZVUF1pwegBlKf
M/qYR5nkNN+iaPI12pZG8dpjcdDvc/WkA4sXIwSChvpQHRVA5Qb39k4/ArhsQmd6uR8PQ+FWMrro
zZ19lSrm51mi2g26Kc19oBNg6zdPxmx8vKynLyx24j4ynB167k2dvGlIR6PMbI52mfrlT96FlHmJ
V6E/ZfQ5Zm4L0Dn7w+gRN3sI9zJWp7cOA7u6li2ob5rOrJ7aKkVSW2R769SjcUY/2pXbfYGVkeMS
bunMWp7gEllXLiW4zPHc5Vun7r55yu76mwidORNa4TkssHXQfsxSSsuXIOzSHguOUZ+IoUxVnvqd
l972t4FvoBdouDZAyAIOBQCHEpcwjJp2bvLQ+anXXtmHy8e8aSnWSxcUOADDlDIlReo33uSleEHF
1EjhsKvlYO+G0/QT53zKPRQu3PjD6MTotcnvZIUFyfaLyT4lVZGRCd+gh+yhNvqTRgDhACqJYoxv
mjqTqPYbE3yuXWLObyAjjqqe77pZ33aJck0rfY/pPwlBjEyLX35fua4iLXM7a7As5fDCSONXhxr3
5vf85EuKckGXXiodK2m2sdhNXkCHARLONCd4eDlKUIZVO+MOtROwn8P8Bcd+r/jZSbknny5rkmxX
BbtLgnIMRwXy++Zb1YyulvmGFKJlWwhwuiwk9vqbOYApXFR9MiHEAIx2TTAAFBduMcnM+rZCvooR
1lIDebY2GexP2ZFdaynePLLdXITvuin/PFfZ/vLWvYlxXhTyVZwQE2COno7zDHF6F6duXbUHvWjR
wKBw9ppGkhhu+Q5mvwoTbSs0326GOvWHZnDUtIBvfLy8nP9i1l5FCOZ0yTK7YhrWM+yLd0XpTLpT
fyjux8+1b+/yo/k59Jkf3C146CgjB7wY3KjL4oCXRPrthXj9CsG4mgSdl2kLXeFEdt09d82Wx64y
oJkAQkP7qe0ad7yK97nHU57+uZbcf/73i/JBVKHrqoWJLlUsl7J5mqyMtdDVvHWC6mtPbuJRdXQ8
8aSWfdJMdXd537dOdiVQNKN2NTVKuzSpX0zNvdr1t+MySUYMt+7fWgRPRVZGprYs0wQ0cuovmuba
UCKdPiaWKbkPMik8Q19JSZWh0qYRUkz7y6S8y5f7aJBMGcj2SkgrzEVR2cAPhxUf0+A9CK0un8Xm
HVjvlGBCrLqlg0IgAE0Cvnk3eZE77jSvuE5vq3cRHLyFCDG6Db6FIRjc872ZOLIwasusrD9BMCtp
CHZpRnBIrXWvl99JdSio5TAySFI02V4KFkVp2tJqZiw1KktnsJ6WSmJQZAIEe5LPdt7bU5f6Vhi5
BHj1LUBYL5/XprNeb5ZgLdq2WNq2xuWhD4YP+jif3aZg92Ru7o0HWVL7tt4Ii2/yJxRm6Rr+EFYE
bvFgSVS+ZaAaRJsCqAZ/AQr+BobQljNbyxJWZkRBmVdcE/k8DcYJ3jUYqNFd4qUnywOfKG/DxVi+
/Fl069hMirxPM22mUkPQCxvMbW3Jjy0Kv5SAh+qotN7ypvTxso+vIoR9tDCsY4VGj1umdr7RF26Y
ZJ8ZG94zq4uccMjYbirY1VhEP5luPTVsrv5C+deLFHZXKTvaBOnELeEAlz3Sp5YqjUQ7t3fSsvE4
hIlESyyC1FZr5Xo64gIY5k61Qi+sB4nBkongv69srqZpzdQ3WMeg3YZgCAzGQLKIzStmInL7ZxWC
PYoHjZkpX0XW3IzoMDIzTMMno9s0SCyWU2U/Df09iqFem4672CglJ8UzGdEfr8UL6qg1pFFUE+KH
fX1b7EE3c1J8eiXrbHxLpfOik6/LFHRSyXUQRvJlpj95m4ftcms/ocOjxuB/4nS7ZZeAnrXxgSCt
SPb4pf59aZGCOmpGGJthhmPsQAg7P1DkytqTfafjIxIvd9tPzVX93vDimw4fYp+m2/4oZ1LlQi59
hJBTGlneGl2Mj4h7wFKhZ41N3yLlQUOcboajY6PZ87L13goYTAaGTjzy6yZAxc6VN22NRlcYtlwJ
TkYeuy0pvbp6vixkU39WQvRzIcGSTnk/zamvnsi+2A8Hnkn9xqzzpr1mzCK2qRkMlaxzOUWbh5hd
wO413vwzwCsb3VXH3i9/2LkT7MePQebGgWOfmsd0L2sn2LQCr7LFwlLV6BErA8heptEp0hPJZY2A
21ZgJUI8q9rShwjjGT6Jpq+9iVGslti6U9ll5iyF8nVKzN4Ndf04m/HJSMKbFnyYDp1tic5IP0Q4
zygv9MUccZ7lboLEQw/kzfEeLFc41d94BZFtLTk/VmIOBWAduPlJ5shpMFrKLCpJObZV9F/VMQUj
HrKiHJRiSf2EqKdKY0/MTACeHe6Bjak6wRykoB4l2i6q6cfLl2Mr1jQN3dQwq0d1ICuer24KaImx
Vg2K04SDE9mp7bRlBXF2ftelsqb/bWloQjENAggesa9nSvMFegppXVwBObj4HoUMYy/axJzZiCWe
8SVvemPOYLMttL1otkoFjY1aELEHBjR2LsZbjLyfdDP/vkQdyHBJc8eY5g8jdtak+fNUo5Xw8s5u
6+lKvKingKQCciD0lPoUIwDhCYSjJwzRo/kTieujRNqm7TYJ+nwAiG5SMWvV1boKmhnSzKfAN79x
x6GhFGjg/aq4gu9yE0zV8oKg7Llgs4BlvkoW01e9rMICrIu86Dt4reE072D0HlvArgRHXjfDTHa9
b6+XLx2emfqDjNNv8+5guMfWGAEOPBU02AzizipUws17CMCH2O/QmiL3jZt1dRMhHF5EgJ/AxDod
xaAdsRadH+f4gQY78jG+Ys+94Uae6ap74mrvm1slPYTIPEKUXS+f76anXEkXLMRQlEoTF1hlYXzD
0NqedV+RBe8vC9l8FVmvUdjLWFlaBYURvpfAdjH8Od0lHv3EGTuL2/GYehSwccm9rOSzaRZWi+O/
r2LYIGAlbRnEmvqytzK0N836rrfCO9JTSePYpjVfiRKCvDxv7BBzqqlfmebnJMkeFqt9d3kXZasR
QrkAYyeWmTL4p/K+BhZJZ3zP+syZSqmF2cyiVosRIo467Vk2m9i3oAyu7Sx36+kZBKhOnSb439SL
yg95dR1roMqeJfv4tsGIR8uvssXOm2lcQC6tYSP5rQcZvWMO+zQ68kcm4wk2pwR4leIN5EnWEC05
QbEPhwANb9JSCKYLiI7Vwpmx0ssnKLlsYg+OkqPlLR0hYi6+deNnrX6cx2+XRchWIUQVIGgC5IuF
+xyTT6RuHH1p/8r/rE6If8LqVi2x1ocjgXa0iEMnjLci9EWo5oafMgZAS5kf2PZ3K3mC8Vi6qEZC
Db1vd4rtUDwZ2277cUDKVN8pUkZCyS0TZ2tSTe+Whpv9IWu9IsvuMjXaKXN4BCmBJIGQqYNgM9Ax
mwFTDBuZLr07t9UDG7N7g067yyohEyPYDdsqSZjN0LrSNndxfa0Fz0q3SPzIprfkrFV4itEwXSUE
JUbEhonwQ+Kw9RyZhYNQNb4smd5W71cxgnpXCzHDRMHptNnidla8M5jsrWd7u15FCOqdq4FdJfyS
pnW+Kyf9uTAGP4nyp8un8rY16MXQvcrh37G6RuVitwow1xCzUv1g5fHtHNGHvGKfkzzcs0T5wLR0
3+bdc18273RS7Y2p8qfYOlqDKnkC2o5oV6cnOMoq6lU6gZnIVzJ9b+jEofrH1Mh2WkKBFmvs9Ppo
5bYThKYv2QWu429iaRvRJWADMcggUoezedYyK4TecHM/DLjevCyhHkMUJHhMW+wQWX76m6EQvv2v
gpkqbH+c6z2Wxq0KPemn/gvd1TdD6MCh7ozAQbf84fJSt0sxK4lC2jCDfTSzbUgkUXFrdN1tlg/f
wqh4GBTbz6PkulkiwzGM9hQVy/uAGR90LS1ddSknV9eSL3qOh4NouWcL8TsNcdScqgeMb+eOFagf
CqR6jjHhLdeMJF++rR6rLxcut1VZgBXvcEiqaaKiH6JPO1r2XWfs5y5y7SHcKzM9LvE7OvcyBdm0
xyvZwo1P+rKNsuLF+s+74a64L/a8hS5F/AN2MH1fnPCG1l/JogGZWMEKkEYPAzXEYS1N5bDuabZP
mBLzBlUGoLZpblbrE8xAF6OruekhSLdzdwD1+kDyXdKEsqR1M6ZbyRGuOMPrdaVyv0b98hYNYHj3
5+0kw03hyvZu00ivRAl+DR0kpZYvODJrqDxLw3sqe758l7ajxJUIwae1DUuTIMaujW6B6f7WScEX
9+sVjXoL+laXmzxyZHNd2880K7FCYAzM5HKxuDLav/iDldCh3nSqr5cPndRgbGdNr9JEBhOE4Jk6
9i+qv5SOdQI+nuqYX7n6jyg11j1g9Bw5o/a26hODMIy+m8ZLPXvlmDTQaBijZsEkt0vhGOF0mDOM
aKABOtZrSbi/rSqvssRzHOeRoIkOTSL9Z/BAO4qieBJV2Vb8VxHCmQ16oVm5guXw0YE5dZbn4go1
vYfBDxVXlnH+F8X8V5qYvgBiFK0OeAB68WeKg17qH+l71NrUu3lPdtFDlzj1c3Aru3Kb4Zf9Klbw
LWpVBy14g/jt7o6t3x2Yj3YGeWOcZDPFDGYJqmgBEhnfzMDH3FC8y2/MnQm+XrTfS4eVuA9+GxwA
VhIwDDqzLcFmmUXfKcoEm5UHgGIGVfCdbk6K05v2EcCNV6xuStccm84boiVwyolKgtrN1MNSVRRm
iGlQInas9s2YFVkLMwOQqevFQ/3pBsU23hb/KN/czda7tTTB51QjLRuNu1k2ktyrOehZXwIfyTLf
taQanLQZ8dN4Q8B/rSf0ETxKzkKS6xkTvNPyva/gFEMEk9FU/dCV6ef/ZJlaL3aOv7HomZ8UQEOo
TEdLZKXzLYthqQRNRISBplRMnTt9mrpEg5h6NJ1M6R1dLb0Sr3jWnEviAe47RJVYixJCEVOLming
UbNtzb1jN+3gjEv3MWxp7QAs9t0cSSHpNq0+T2o0htZXxKmCPzMGK+ahG6roGFWrXdI5aOF3akDo
YDi8kgUEmyZkLU6wiVGFZm0TFXPcZbInh+QbuwofqkNwHFAOzD/FmpO9V94Zu8t2km5dtrVYwU6G
JKyW1sbVbjxtn37R7sgRc+lHw21RibQwsLC4FngOaxdhijO5qDAc8V54qG+iu+Iw71Uv9wo3cJMd
Zhlvu31zo+zlYLxb/mL1kaJLnII6yzsd5rVLhvtSxWy1qraSW78Vka1lCLa0JiYMQYqNWIgXUqfX
PxjKx8ubvfkmvJYhqDGmk7sgiyEjg1kx/PSx9zFFd9vuQWjsaH5xW+7n5/DPhyeQ9KzFCsF0Pnd9
Agw7lAJUjAZrX+eocIqCuubQS9zuZrfdWpRgzApDVaO0MREEfv7YlY6WAV2Bus1d7jeHFG+Jh8Fl
fnFYZofu8YDQovVO2lWzaSxeL66ITRyVs2VHFW5Suwsfx9tqn9w1X5HlOQNGFYFu8Hk+9F+7G2mY
KJMr+K26GACKXEDurxpm6/I2ecALA9Fn2FWcvHlXuUBw/H5Zq7aCAEtHgw0gLcGgJXJoTdNAp0V9
MRy/ajC8k0fup7a94qsccajJ4Ma2UGCD8chFZ1fb0910mEJHwZj7DnxXUtzxTf+yEijcSGorS660
WFgG+oKWucZcOyAjc6bx4fIOvh3/5hdkJUm4lzkDxhZA4mFfvOI4Zw7YSqCv5k1+bJzx6TdwmDZV
ZSVQuJHdYi9BOOFG6r4GRDJOeEEOEfhRJnf2jGMH1osMZA2your2jprgtcCcCp/oOK9+DPMyhIGp
pP5URXuNoiaoA3WkP+mLrOb9X7b0VZTgzmalofaQhJmvPmRHrpcRKMyrXbdTfN5pK1vZtjyiUaIh
arQN8dJrIykMxeQR+J22B3qRF3nUU7+NHg+IQ68+XFaZTY+0Eifc9Wlo81RVIc4YUQSfCgevqM5l
EdveYiVDOK1OM2I1rHBaidK3Thvnpz60r4JOd2twMpCluU8bMJPO03JbK6lXLck17VTLM1WQzHWl
NwXqfizq93NHpCEyP77zgAxkjLA2IP1QESOLkLbUQMqTg4wMNpbTbGI654h5kdS4r/gMKfD/QV7h
RKmXtvAyO8SFsp6/tzcIH4Anfxw3kCg0kRWyUapcnSJMF2gUb8OmrwZ017PECdVvOoklbm1Duwjv
XLQZsA9MHa8S5xcnDPolVQtgPP0tCOVbo34uUPCjYTmVdQnkVECXDkftqkGoRXbqlSxxfWsQIAZs
aOBTQFPDm44pOzD6pOSoiUOYu4XS7HLtY2Yn/tISiTZvnddakmBisyUxx4oAmrSi35tMPZQKQAPI
QdfGb/ofk+1wc44XCdg4ULNAT89PC3S9GPxjUYb+l9Bh9ufS0Jwo13FTZPjAm0HjSpJwTImtFMo4
xJlfdCcaPdkleF8jmfa9PaTz5Qi1wgZjebNeQsic/6hqbyJ3If1hTpKazHa+s1qLYNJ0RScJPh5i
TvREgTFZXJFT6GZ4d5W1H2zcp/MlCaYNkxKNssxJ5oc6c8EocGXm+S3yzOupsQ52oV1hwn9HNfN6
LizP7pdTT0uwMk3I+y4b2bf37PxDBDeV9RWNqgKq0hlIYHMV6BLx8hhF3am2kfNH5UM+1ce81GQW
RaY5Qt7Vl0q9DBl2OyI/iqjwwP18VzfjfVkx9N62n7qpcoi57NPUhG8JHXtElh+orjaMuySLd5e3
QfI1L1niqvjXtPmyBCm/MQ2GVZFUZzT07EVWr9oWY8Fy463QwIj8+cVckn6ZuxiLrpcvdgJAKdLt
xozI9pbf73PnhEPlfFQMLoIA8ulcTK6xjoRFmqF5qTlGbnEXHL/13vKh9CpXXvfefCdZixN0KLLb
xRoMKPOw5x2aua+Ba6vzf0PSWyN6vjBBaTQ2F3qUYv+417U+tD4AtB0b/wbvBtf0OSMN6kOtK3O2
b7095BoAHDMwKQKaL8E0xPmkBbRFJBLq81Ubzs91ABaCOr+PI+PQj13rgBtYopLb+cZKqHCKylT/
J8QCzxdKIu0D5w/k9Yj4ky4Fot3STFs1gazGwDNtGoKweIjrGgkHnn+t5ASM1INhVDsa0v3le7a5
qLUcQVeKeTC0YEJYzGrwgGpp+i5Q7S+oHB9BbfS+XsqH3qAf4b9yGKOk3uutkWE0LpQ1+7z1KbiE
PHwD4TwY518M9OrCJ+gpQgvnBOTZNJi9Ko28xDYOVdhiapTUsXt52RuPoOdxhuCROyMf0nkAsCjT
XV7fGvqdfSRPfKKcTznnbuz+IpCKQHARpHsD5YHK/B3UVh5nnNsGfImtqUDiQwvnm8ZGYyoyOkUF
h1nhjDxnjNNStMWN1/4zaWIzY5XEWU5VxFfg0h28eYcJwB4T9JGnPnEYwpclSlMhbkUvLPHF0a/O
FrXmrp0MIMlwaEsdSE3hqQKrG9nFe3a8fLBvDQN6fImtaSqsrMXEKDyIW83OixHZ//Ce4gWThh8K
7Ziau7oa3FSxJJb97S0lKm/3VTWGsV9DLMk2+C2FvNxP8yfWXhX6Q1Q+Xl7RhjXnMiysB9RfwHoX
bJ0dRE3QZ5q9D1j3ZRrjzCmM+Eu/9M/gW8YQa2SWbkdA/dzleJfTJyZ5st1e46t8wRKNkR6zRcXp
0RQPLTlx7Dx0UlMCcrIRgZ0vUzBEw1RapBs6+6/RMbcsznpfBd816FPYGWaS++VQ+uPcXds5sAZS
3QNoyDvJGdKNG7CSJZaq8rRSaBDh2s2Y4gNYGaZeXsDK6h5U6BysLJaCVWwem87NKXjQMegrWLhy
7Ke+NuPEV8Px1Grl86Cne5Utsj6lzaURDfVclDooUF3OY5tyAqgLMavc74emdSrQfOV6JEsFtowk
Aqd/hQjKUecYAZs4YObfMCBs7txKmKAYAQXbnQFn76eZ7abN97YbnFaLJKZjU/3+lcJERvU6t4Za
pSnID8LayWvVM8fM7aZPvfVJonzbm8fjJKpimlCsRMWkYiZIkEGIc0NPdustV1MJr1Yeda9nRzmk
70bihqtMLNgrYgKnRUx3l2guA6uP/oEd/BPgJ65domvBYIeGBA2vYqi7nGtfaOaKAl5zkB1EzDWj
zyTekfx7qdauFJNzy7WsRfFtXnmxCYSadaVlsBdq+T1b6Ad1UDCGYNqYdmDdTVcYR9JHVGY6tpzn
WqxwjzvUfsZxwOn9OQTgRjCIgwM0EthJdeMtalAVJOU0Z0AN2ohFpIMV2xb/VZo41GXnSm1HKaRp
dzwsMAcEXoE33/G3J7wLRbs/nyI7W54pKAvI+1CnCUnu0zZzqf5dmWQNjNuH9e8GijR6GA6dWM+Z
jn8Bbv7S/MYxDr9RYN681qvtExTDGg1QHXMmKC6LB44RnkU59vJ4J5+C2bSJGDIE5pJJEe/w31fK
v5hJmoQq8A2H4Ise/zCKOz2VIeFtq99KiBDpjG1e66EGVecr+jV9/guO+3fA5Dev80qY4LdIkptZ
UAEcko2FOytXYKFwhypCnz8m/CZnYk8SM7xp8FcCBR9mKmbJQgtxFO9ZqU1wp3fe4qVXiTc5IBXl
Dy3TcD0fRlmRY+MlH3q/kiw4NGOgxljEWGo678qfdbVrvH5HXcVyeA97UB8rcCXtJ1/+YrYZHLxK
FtMNg8xtEBhQG0OpHksbvX5NKaMllKimmF0UY12WZQLgWaRywLcmaFB2UIhwQVuS+8tOu/kNTrTN
e75al+ALgAHV0pYTEeicY45dc465tgY/HmjfpIQ+L8ieb5zcSppw080my7K+qRI/zF6GUYg3Hdih
9ofDckuuguN8t5z4hFb8McUAmnYXALcDI1q78iBRYS7o0ofw415ZAaosStJxvPxfKNEgn/tDBPtt
H7FaumB3aqbPMwY2k5cn7BhrNu61R+oFT7NXAgAjkLUQyZRJMEHqoDNagRPE51WIAiPiVdodJiIz
ddu2gNl4sUIhCm1d5xupD5pVpZxuNcieh/xuAqRYBwJG4B1KTmxbUV8FCScW9VOqFPQ/JpWAoFq7
5SYVBNVyfy6TJZwVTS1jAfniP85vJUtax9iyKyZKJkAvQj8UnjLP9y/r0RhqTQlQhCkqM+XnYJQk
vZuKt5YgWOuhDqo84HDI/7/QbwnUYLUiwUZnXcNAzIyYOfzJecKyb9qBw0ER8z+4bLKijGQHxQ6m
IF8KK86xg1b7DZBM6vLzLzTPVAF9AGQQnZcxz49oMrWkm2Aj/7OBfwK+/F8O61WWcGvt3lTQDboA
hQC4Dl5zzBJ0hPLKna7s9f1yw4G0JMvbir7WyxM0UFFnO5rU7JX3YkAvkYbnqcGXx3pbVglPvRaA
U9HVCNyu872MKMwuZs5zP65/EjX1Ru2ZmrKa6FYqheFqHaPGFEBs4p3qI2OYZ/Dr+Eqp78yy97KB
7eLhyQa4Ucw+/8X+raUJ96tC8+zQWNi/jVRDai42I8u1NGEDFTVQmijSAoCPdMd8OfHhHvO9hoon
VT3FawaJemzZd9vgvQhITA20QZ0fWKObc2ii/uirybIb8XLWDmheNN6NvQRZYWNsm6C75FWSYOAZ
W2LSBDi1oq77H3XZdb5N4hTcFK1P56F1DT3vD309DF6iN7FTdWhWnmpTd5bFvlrY5LGhvBqUcZch
nnHsheyB/6Q5HTiBJM5oU4tXn8p/X0UPTOuTTA0YOu+SwR1Gxeu04EYli2TvN/V4JUYwBk2w0MWe
sfdLUjwmejE6ddx+qKy6vkUT95MF2A4ZePKWMV0fgmAMDKrkmjVTHLcG7MK4x9wukcRess0T7kub
tFOhNdg8jeAdSEkcYt8uprRVcXMlaMfiBRwNHd2C4oZRgMbWdCp8tWVf0Mv/LTaxpGEwFDeyTP4o
w+4qMj5OAWYeaeEBXs10yto4kRmz7UlKConSbBaTANT87xcJCo6xDHOmBQyFgvcRgr5fnuaaPiIY
uZmQrV7U0EadgM+FVEK/eSnT8qeglCcS/3BK/Ebn3VZMvV6foK4o7aQNi/71k3/MabbluNbyBF2l
hWlkdgTHz5Ps+OqfKI0XKeRTzBstYzBPq9MT1DYJmzK081qBtAUcy+Oj/vkN1zJA3tK9tPlVtk7B
5JMi1e3EgsnnAdwfc3ttGB084aECaRgqfKiIxbIs4BAsY1zP3Ioo7mc97LoybU9hn3wLquqakPAh
UqPnssl/0Lxpr3gn6dPCwtKlxP5Es2R24oH8zKMWPIRxFPoSf7vhkfCBtkXAMU1QxhGOXZmiRo9z
m5ND8kfO1umrvVl5WuFMB3NXHuvveecyvAWmnuwoNm7VmWhBB8g0LTMZLRROmX7dKrGXL7L2P9nq
hMPuprnMNAVMDmAj0z2iGDvN6PbLEHzvtOWrZCs318P7VTGQo2nmSzS68mNDpQwp+g9yP/g87vLH
6slEzzE6DpwB2K3lvnJ78BbJiMk2V7gSKpjBNMaUPgAbc7/VTkaL1htMqTXBUxjKXMCGo8Hj6evq
BBtYpEXepHVY+EvZYrydenSsXWtYvMu7yE9EKCWciRHNnrr0PTOwiUt3tKLOT0oFUeah72IMG5VO
qH2bSxnZk2wPhTvQFYEGYKYIDCOL5qozHlNtUD5dZZgLuLw4mSBB49G3ltr1gMWFdun0duRV87EJ
fhImG9LZNDurwxL0voyjVI2JAkEpuQGFgzPr30nxdTIGp6GyniyJMHGmUKm6ucsBhgScRCAEqYmb
KQgNDPTLWQ/ROB0v7+GmHqIBlBoUbVPI8s+jxbEdaau3OCwlzB27v42N2Bmmd5eFbMy2EjypE26y
KWdnFTZQG9VU0TOcVBTqe6WdDn2feQNTG7fPavUrqYvuYMT1zh5Hcl0FPY6zD5SvGaPZbTTMN8nS
R8dwnIL95Q/btDE6+gos8Nsa1otfXdmYUCvHok9wsNm0b8zKKRKZFds8TbTa2AAnVMkbFoyGmkOE
Gf0CjYaW4le2mqHHLq92SzJNhxRMUPtgsD7ZeAh1Fg39uHF/MHX7qWyKe5pZ5b5kdXgclTC9s/o4
RHNMIEltNi8Rhpx0YHlQzRan+YBDa8EaQN0qS3dQrnCIxvYG+0Jn2VZs2qKVJP1c1WpCjBIlhBzT
FsBD/lR4SY0OoM6Jnur3Cv7wwFCnAX4P0JjKz/kg849bQRIaVmw0rWOsD83rghJaTdCNBouh6pqD
/06eiXm74TkLwGcBIkNHf87vqw/tsfFlo63cEAlWmAHmyNDQZqvq6Gc9X7ma62PZReiaD7VcdWsF
aM86DXPPiGwQrsb256StrhkLZNDMW1E9XmV1dD4Bb0O1xHfbJm5mJU4ZDlel+0itnaFXvhZ9/mCx
EknzPTFUpy1yl0z6zaxZMjzSrYoR5KOkguFyvFGLYJYl7SZ7zC14OW12rL66iwLdCfLcaarveq86
qRKfqvQHNWJ3UKNDRNhNFpSStoYNDV9/hPgA2rdjkISLWfjA9zmF+uci69y6ZU5XVhJvu3XOgDnE
ZIQFsk80Kp2fc46ybAP+J4BWJcphMn+qQOtIqh9l/LnowYCj/kV9m63l8ZWvzFdWsSExJ8hLJsOl
yuQo+kM1fK/p+8tmcquf7UyQ4NJnkPEBvgY0o5Otf4xCCy1sJKN7as/3Ske8Ni9zpwjDUzKEV0Oi
H1stf+40y4uZ5aVmIWtieju8SvA5uMUWmtrwj+C0MkLnwFLi0jeKD8WQ3DK1cGl0KgmIL2rmJP1w
pVeqE+oyEOHtA34VLJiwwE7iIDeTEhyo5X1jT25fYdixaVxGRocpwXEMwt3lvd/SXrBGMwMemqiI
Pc/PmGXxDOTQDDoVVW4OEhwjLHfLYLt2PEtcwaa5WMkS3xEbfay0PoMspexPYfa9Y41XDRVW+FQH
9EibxKWVsjfn3A2nb5fXueEoMfP/7zrF90Xa2natKimeSqvJb9XezXvVBcwUthZltkXGobQR95yJ
E07S1hbEGgbEDZPiYZbE7ar7Ksn/d4cn5jBZRhXUOSBFLX4W5l1MWpR2PmqVKjE8ss3jcc7KEFQd
4bUGyFmo5unTTR0+qgFy4+km7GPn8kFt3oHVQfGdXckC7EQ2Y/qt9KtMOcLw7LN6cpqe3PaU4Wld
2ZkNcy+LlCqmYOimfO6BCoR7Z0wxCqfGD7SnHkKDOfl41WQADzf+H23XtRw3zyyfiFXM4ZZxdxUt
2ZblG5bTx5zB+PSnsbK9FEQvZPk/Vb5TlWcBzgwGg55uzY9E5V1mtU457M5b3ygSn7kKk/wwAjYt
BpTbAo1Akii0gd7hrG/DGfHmIFrAZquAELB9bKODputkNkiv6rcqOURF5Jgp7xKz1Z1/ZoVxEjiI
lC8yrKhdfNfE1r6dJ0cII9/sR89QJgfDVXbTZQdDRycd0jCGzOOW4i2U8Z1+GpsxNNsKUk/vSIim
SK/YRsybOdv4YM8WyniLMWnWksd0odK7WRC9SJv8v3YJWDBQzGFAgs5DPo+BMBXUQTY7xID5tZcb
G5TAnCjb3qnfFlgo60CkirQC1tC138ewtc20t4fy7vwyNs6W9TJY6Ui0kZuFjFiGpob3cSbfltVD
FXd3ZkM4Hr6RoJ5ZYtKtELdJVXYEp5giXknx7IIsanLENn0fzqDcwmiEztnAbSc4baDy/BOlcWnM
Rom1dd0P0qR2MX0/v3lbRRG695D/o/BfTFYzTlDLatsUbY/duxlczKd375LPodvudDt5P+k2OkfG
LQ8bsrWqlU22ll30ojVMi+6j9WEx4RIyr6bkWWBqq7YRJDEVsapBqkC6/JkQ3r7Rb/3sNgTNxJWQ
vMKEp1ZPPXS7ACalUEvlkqL3KJ5OcV6DP3t5dDDWmOxtxbHSKf1PfV0N1paj1kp54EMzXpyMjCn6
99XJOFTmTFILMKy4GOwi+46z3xX6LyEG7sfB7kueLsjLGy1jkPHAEfhfIhVH2AnVdlE/5J9etP1H
grY/D+LJ21V2cDDqSa3IOZ433gCXpZF6xl/Ypn9WSkpjEODq1CsKYJXkIxxKu9LhMiJx3oI7e76v
KpOtIByfpiaV1P371b1IwYwpJk3JaGJahgr3jEtQpOSpZ6SdncgTmNgazqH1sgBgbNHQX/ln0UhC
JEdHpWATleJl4cW+eUkHkmb1ks91/uIIo+ZwQFo6iKJkgN+fmxsmccywKjzWhNLF3MqHZoAiYBrK
3vlE/CJjMXaYsMMzTxkOMgYJlNpI7DmEkkQhF5y7EQ2lF064WgwTam0cTRNY+LGYqPoQ48kWN2Al
kLLoulZ6SLwOgaQrjVMvDa/e3v5sJ9MmvQ2vPpvctq04RHCRdJ/sYvM5qgKtlfTf9pNtCceqpTXo
vgKyq9+U6UOLJsb5D7adPVYrYuKrxVUXNLvIW3OgHk4IZOmKz/z6ovB47hwmE1+WtQxGLPXADGCq
i3RuDsoIs7W7VtgZy6d/XBcTYALJ5TGtf5412cWvs2YI+OvazBurLaTBt3KKVh8qqRWL0J8G5aBP
H4B7c7IxyKBaf35RnChmWflKVRn7DuybwdR2X8a4uo3EcVcsIie+eN+JSRZaJqeDKCCIrel+0Q07
CxunlHs7J5JdcjXrXjYmGbdgckYDRhVrqVGDYEDzCQj4JGQOIKBCSc1AbXZ+G7kWmQRCrEjTixo+
n+Q/0PR18CDmC16c/9Ax2kzxzNx+NycvWkzemOUcWMhwgQr4DZSorE+601Aet8saYhqYsxV3uZM9
cFa5Wdud3NJiqseciAkmGbHKKj3MDlBPl6kreGV6UCCizF8j/UxnsrLFJBLwcMQLcOmCL5nyj3HM
r+syEu2hW0AnTTS8OpIDMfTH84vkRAR7Ww8tVZwJQffR6ND5qIbyR4uXDbtPuEN/2wXeajuZhIIV
KVlOt1PY/Srw8j1Gqb2f4n3ZXnRfhevgbSyTXqTR7EuMWsVBn6OjIyxpEhj9eGeFSgQ1hkF3oXre
O5jLLb3zm/sSafc8Mi3mdhCWUGaySlSW1nHJ0ntkNM0+gimcrsY4p2qn2Y5qj6cQeOeKcvM+LpOH
orleYjPTsVzlhxDX9lw+TsBecRbJCxMm/Qi4daeEoBLrPMVvQEPuDjvhh4rHr8LPgQ4JOPZ4q2KS
z4IRS2tQCeCLkXmTF7M/RtDQjGbTScOuDZR0/hJGxXdTNa+IEl5ZS7ygoT7cz1J7N8f6YzEYnBku
avFl5KIyhFoUOl+s3k4s1t3YZJjH1wQUoHFm6zPICa13uVKgm5I7Qh7I45sKYDx0/jLK+JYwjZIc
KxiFo3U9PZ/pzVNynkBZ3Iz/4pXi6Mkna4wrqVatJGKMOopCwMhthJsnBdTxccsvZ9cZS4w7FWA9
SRPwcgRGk2RXOpgYbfTZnFIBe+6UhJ5VLg9Dhdn1vIzxCpZy/Zmm9XNfk/GvqCbQsKb+TJf6l/MP
m9fB00dkqfzlEY8f6CTRj3iUjHm6Doo39B6DeUY+dnD7HP39HTXmTEOTTJRLUzb8ZIwEe0Krue9A
m3U+RHlGmJOs0cU27pQsCWqSzDtSRQlOsI7nkzwrTDXcdFGYLNOMh2ix9Y0MBXjHqeO2M81ps5gT
SzIHsJflNfCAWnOo2ijowhZqU+b+37aL/oxV+VvggDK1DEDAqF3ArZHtSPn3synPo0pjsoVh5pVe
6sds8f/jaGzCEAXgdFoYnARwoKBa0njY8JczisyamEwBaE6VR+Cb/olPlOw2tk1w6mrpIwCKYByW
3RkTmm35NeJq7fDSlMZkCdmI1BQv408J8enapxxegzDerl5+OyE7dSMYEK6IEmzkKIROI1uXOtg8
q8pFZ9WdSsB8ZM6cBf0yZ/Ify4dStVOR4Yoe+mYyzE4nxncggPk6QuHHqUvhOpPCr+f9/w/XidMS
mXxhRKRSKwFlknoVTna9tzDgCs0sDNZ+EH1aanNHcTg5XmdyRyg0ZmsO45smjWhovdxPCzgKGZMy
oPJ6Ht4g4K7nOgcaff4pWp3nzuRrvrTTx3eQgfDjXTFc8Dt/29nrZJfJXhbJ46TFIJ9fy6k9GX6t
v0+Md+c/Hc8Gk7oyaY6LLlFCvwdPZyN6OiAxYsWbRt7O9KeVMMkrE/UJupU4kUfSOlZxrWiP55ex
7fInA0yyakmlqEOHGEstSAlP39ryIs7+0yPMKQiZd94Wb8uYrCXolShUWin4BS6yYXZdtHtB/nTe
xh8i6rQgJjtpI+jlNQsTAv1h9D49vUs8qbLfzzZvLvAPTb3f1liUpx4LZdSHP8k7ftEKUN7hV5EY
0Hg5E08syG9YzEgkKdb21pqJ88VY5YiWDHGfg9ven837wdIOilTbo9w6578Zx8mPEgurKiCK9Vw1
OliJpWs5rJw51zkWeF5xZDhbmajjEag69Oh98Z3oiF6t30RQIXM0zwoqP0ofIzfnmORtHf37ymKu
6BmYTGFRk/GS2H6BarCTSXf/tnNMeoiGas7qGjsnYeQIycKRUx5Ii55A53yOSRBaOgO5A4T22y5b
PFdgUkRV9k1TCLSl/ET9xMwU9Td86ieeSSZh6HNVEkw8otclJp6RjE41/zj/laTtQuZ3lmBRAFZr
aLh+o6E8G86Idhoo9aG+4lbOz/ny3OsenwbNX3Gr3D7wT8aZe4/QF9M818eE+LeXOo7PK0w1swAa
3A/TBFBu+6lfgmV5jPUHzl5y/JEF4Sq1TIQS05dv80fe5lHnWUXxZPXjEppvImf6w3PK6UMxGSPu
VWNWaFtjaFz1IF5FgFVLA2gy/qEOPFljUoeR9uE49GCneBrZ/5tHDl72ZRldGwOCQMWMb6bj6Xdx
JeOGNs21q8VRnKm45TeUuXvJ5JEph7ZlrmEvX3QyuHOQxzP+TIZUmAQSiblIQI9HZy5pd7d0l/3S
elRSE48euU8B8ZYJIgkVN0G7cvmrPR7DZ34B+4yPlzGzyAnqbBWcZTpo2DDOP45270cHEjq5TXW/
K7eFegXRHDmonTSnCo3u+dDklJLsA38LRAi69aB3NMP8YhJkaFIb/oLSOGutzJ1EiVOB84ov9n2f
mBnQC/1SBHLbYehAHSFrUYrBUo9OvlT3Q9cerFE9dAKYQozRuNSK8RN0s5v9+XVzfwct21ZJoqsx
GTCLNHDBp2P+6BxzL/wA7+u+8PuFu80831aZnBQruSRPNAP+7yOX7e/2Zq6XwnI8/WnzpDOOoA3x
5gjakF8B2qDBcs6VmbQ0WUYiEQVMFJk5S5eiNMaHKMyXXS4O36ZWFDF2U8n+VMXkohaskEOPxDnA
VKbYydNcyJcGoVxOvlDfCOqnLvXPewvPBJOZZFS6Sd+g7zmLkzNmPwQNZFoTJxSpC5zbRSYlFQuu
wGACsnxlKp0EWPqs3p1fBi+ns/3bCeJrc0jJ2956F+FaZAqZQekrM6TnI6irOs88mF+ekqumvpK2
hLOLGlPOmL1qJkpK2wiYaxqKxpEKHpEzL3ewYnWilqARrh+D+cRL93Rf5Y/sc4JLYzJHV01pay5y
6Eet35SHIr3VzNwWtYeuuMnAUl+Qyea4Cadc05iixsJtEdxxuPNbOzOY9k1geNNBwrnfOvwBek6d
zbZ6q06utEFC/64iiZ+Yg53KJuDPnTfVH9X5ziouOaujmf1MnLEsMJaotqSugD8If1D4gfnjNw+R
4hSgSuG1g/7Q+P1dtWlM9tAhtZkYCd7b8JxKbxJyA30uyabqovO3RnVrr9mHps2vMThpi236FiHG
ZFIZ4Z6Ut1lxLTW+Mdz9226y/V61ybvarBDgnZddq07hSQ/kInHkbwhwu/0w8wBM9Cw58/XYdm8/
RwPgYDS+FyhYR4lfF8ZB6EvUaTnnYOElL53JJWq1FEqWHUtgepD+JIN7eu6K51ccpFyLbFUSg6+x
tXB1kYBrFmxYRNHtKFevJgx9iaQ+vkr8dk6dSS/zEqrEou0pypqQ7IQFN1zBWQY3R/0J7PsuPkgl
JwQ5KY2d1SOIdyOJkNKy8vvgqu2HZrruWq83/Ca8Mj5yPJRzHdSZ6qSVrMRIG9Bk/D2ilLubTC0i
5WiElBN6OxQ2AYJXzHi4sY+ZOJQNrnQ121Aa7HkL5IS5zuSXdmlClAwIQXCDafYI3kuT+LRToXnV
7FO4Bt5m+dmF66xMwdKCXFTGuPyRk4yyUual0wUQOkO/xF88YGP4EBFeHc2C8FtpFjGTfyTVUg9/
B/PjeCnLpWv00lKY9JkHAnhf1dY4QBv3kJbmY9SOHpEMN57M/6xZ4KH+ePvKUuxG81QmCa3fn+4K
a76c10DnufaYpLPMolbiRER1i/5dIQc6kk7oDs6S7hUHVLtclUHuV2SSDinCcLRCXBjecBvihL/B
FDPZ1DVLMuD0PRKZPr3VoUPzypc6TulkMMlmVOZcNGR8uzko99MeoiZQLR+PDIevqCw4t3cW5p3H
elQ0LXp3ejL6xiR7+hzeNVXhdZOy63WxswFuuIz18BZIUlcVGze2qotkMu0+xVREX+yG4fuchLec
lMspsQwmI9U1WcxpOhbINEqhVmmv4T68JgbXn5hMNGaGHJX5z7GW06DJa4ZajgXNmQKEhYRX4Ecy
BV2IA2GYkqBvdBtURH4df4comgbd+CK1y2S+Bn3YQ5Lh/VlsbsSk2sXt7OCJ650omPeJOe9AO3ET
WvNlbOQXrQpESF0vNm7SqdOE6a7r0vf1Yn1Vs0mxh7p+iObx0UwLpxqmb6pcfI+HDh9UQr1aht+X
MLHj0fheiIqNzueOkBkKXsQN5zTIZLKbS90jS2snautADRfMKfmyL7XKT+LuQta0Q9jqQIwicfdL
6poFNLirurQLqbmeICqiaV/MFAPBfO5Wjp+wcPd0IqaVl2JIocC0DffECdq5PzlBXxExPItMSWfW
qoFXYLakU9DV/MnI/kb83+8Ci0XBN/KSL2UmUeqNtNtNbrNgwBO01JmjfJYtFFkgKOzv44PCCUJO
VWAyOXbpJFL1LY6vhUgPZad7VaRV9jKoHNQRL/hMJsE2phkvbdOkWCCKOaezpwfNE/0S8tQpB7lI
f/OL2AOEUFShGQWEAtNNmEnbDuNSpkFiRA9ECK/1yshsTvLa3DhFh1Ya8JE6+DvwI1adwSzVCWjQ
NMxgHEWwYgcauJVTEhtq5Hs1sVM79awUhOY8w5u+eTLMdmfA8N31c4bufpbeUwA33sE9wauGezqi
N+9fUcFt7+fvpbLwukFvrCoGUcSvl7s3iLZsmlRF8HTgK6rQE3y+u2E/NLOkooBrO9lLh49iyp1Y
55lgTp9IA3NYpiLGf79HUvJy9Hb/QYqG3qJWq2J8Bu91zRKB7NNXxAjglSspj+1QD857Jv3dL7z/
ZITFLTQgLCVGhmuTOHydBS+adkv13wy9TQUMwCYn1La7FitrTKwJtS7pozwDKwNtSi3x6m8zbjRW
CMA01fmNNdwsZv0VXrkZfyvDTIqWMIKSLwY8pE4gWPRO6y513k5ul7wrGzQUVzGud7EEBAOAQEp3
GI+csZC6JBdp9I0kjS2MPhoKmfZRrUxHL20pNpzzn3I7aa5+APXh1Q8Y55lEYwQfRVX6690wkVCV
5rtX3Jo2M8vKGpOio37USPH01rQa44wwf/jaMc7NynRlkamDSQKG3YWu7xeK7IkVU/XoI6Iq44ao
+rgh8mFk3E/LJBhgOCUx/Be8zXY7WFPA9QQiUMNkuavrto8TgwD/QBsMfw1tp+7/IgucrLGjRZ04
RVI84bZGRxIHIEiC5Xpyuj0enN3IBfT8vKfSD3XOHJMGJKxukhaML7QYNLXjTvw2jJjCbGrfbAtO
yfKSq46m0dXamNBvF1FpQWCIF+B533miI9hV7dBOxmBnzX5ymv1MR6p5Ndqms67MMtlgzK1cD7MG
L0g6KFynGaA99FHky7AXPWXgIeq2Y39ljol9eULzK0qgzPiG2y/PW5jIt5pOQgGKHX2Tb26m7tXK
mKiXawKBpRiiD/qHzqsJOlESKl1D+pA5ui36lb9E92/RaGXchg35cezTmTYwaHddqW9Ujx74mb6j
+S2L3MTtbfGz8iHxeVSi26fkasVMrWHVeZlLFdi51CtKy98FkeYmlaN/bz3ZL2DZ2JPGbpY3vipo
BgphiGtAz4pZ9Fglg0AK7PW/vir8IUpPlpk1zxX2I6aKG5lN/BU8n9id//Me9Yq8vlnVrdbLlFiq
2UZzPCFIxUOymyOnm/ZU1XN6N3iKI1ke/byL4Z3PftsN3ZNV9nnD0JVW12eIwmMeQAw9/WBcTLtZ
sTPJxZjI5BTf888WxvJsjt3tuP29x+wzx9glYKgFo51vtbiGHMKPqLp8wykGy8ZLOgQYeDlwO3RP
BpnUuxwHqGU8w8XNDSk/dpAuVXiwxM1W3GozmTzbgrjZICU+YeuX+7LwCy8FCUKxbwof9LgBZws5
DvPiZUMnqky6ArKNrWU5LSpkEIKWdgZZem9Rm7t2lnRbHkLBroUM2Ga0OKqlvQAM6WZpJNzyqnl/
/idto45WG8BkYxmEkHXVYCw43YcBKCBuui+1n96kmJt1aOQUbh3Uhwmq2QmwrTrvhsnbESY9i4mg
Sv2CC+YgfZvEzhO02D+/Qp4XMUkpNFqj7yWMUllqHUhxGEhtfpuEiXvezPZw7mojmRSkmODOshIk
PxFDCoIdfhQ/957siMUtjZPpnQ6BvRgc0nxmje1JmpVpJg/NQ5WEFYbxA/FAH3jSG3VPhX6FW15X
c3MvdRFy3KJqqMjwz68IaI0pRU80jCRZB225MLtAb3gRuZlmVjYYj2i1SRiEDmmmP5hBsprKHIJX
HJab15CVNcY7wDYOmh5jMNBZGVyIbGMqPhgsV7XlT6CyOyQ+OFg4jsIzyThK3+VGsYBDCjAvzS9l
R+mc+gI85p7mLFCy+VEGyVeOSd6eMg4i5JOSCUUa+mpA9l2G8WLlCmRvVDjtNQX69vVDVyUZlGiS
DCHc536ygGYA2soqHe0il2bxUPqxH11OtKGpfSRcQl2uPZplVldXiHSMWrdMpj/5YXA0lty23uSZ
F/R5U5M5r/DbQEnd0HQFKgsStGae2yvTeSwbhZh+KsiN14fSZ1Oorq2quSCG6kZqFGhDO9h6Pd5a
onxjptpeMkAMF5kVWM6aB3MsFVuty8pWNSLYIHYTbC2VNFcM83dZrtY2KJ7/mgKNlqSrH80cp2Dr
161eQd2Qx+MHIesuiDJwDjgamy9uZisTzHfHBHm0lFFroqi+y0bRrrXaVqfvqsIZsOPZYb63blqR
MU50PDb5kGe5axmHvIjtSv5rvWBmz5iEZwrFaOVFhzIeIpWRfquNi62mvmL94ETodlI4eRST9bJk
BGEQVL3eDIOjie3cp2ISXyK0rYUxKghPhZmrJvfEQAekfi9G16Vl2ZzV0W06Z4xJedpcYGqmiOic
6eiBRTZZoGl+7NoZzuB1wk1rZ+4rWFY2q7uVPzJ5j4TCIEKb/qgY+aulhYfWCp2JV1wHONZYIACp
ktloJ1ijF9u/e/LjfD0WCGAlUopZ5M70paK/NydlD8naOzVLZbuczUcJ3PnnvyDnA7Lv/6okKFEn
I7Alqb80xOp+AoR3qd42JXT6YKwSkjwJYyhlheATy9Zjp973QQxFuXrZWwEJIle9O7+u7dbcyiCT
SXoNjCYGQbXxk/nnCXp3fO77F+aflUW61auzKpVEUsw5rqqVBz3YzlfcJpD3xKsgH+qItoDGwD+u
kcktkRjHLTHxpPJmiC2N5zPxzoIAhkK3ytrAeQzN29zG3WanxKNdLZ+MCrdj62ryxr24kw27kZw5
fU/Cu7nmHEV/qAl+Z1T2wb/KoLfWD0CM0soOSF+nvIfYiRNfpztwID1y9pgX+0ymsbRUID09KP7n
sc++9kvD0HdqQVAgy4lfpgBQFJ1tTRiJNjQ7IrwGKOesZR84mxpX0b7BysrhfoBUQ/uofyCu5Be7
1Le8FuTA1f41hFXHKdQzTmQy9YqB3E2IhKv5EUOmH6rIDr3uQHta1SHyEif9KCA7EEASfSsI3zr/
fQpV9p0cKh59BXE/dDyEbB+1lwUBqWC3P+86nNTKPopPZiXnVaPgBlzhhW5WJ3dCazsl0ofzdngB
8eJRfDYUMc6xGuCY3bHCZT/ckwO94+Mlnt/B5qVWlirOrIjWpCXsvTXtmJxT8fj3VWrt2qgYE2h0
BlNtTl9BuDP7YUF8q1ua3TDVe6NDsaHUtW0KcoHxsQbliKBDkzvPM0cr6ygQ6rTz0HqXbVUQyX5s
h8GOskX5IkSQh1BbCCss8wzwUA0yOpS6si0nif7OLDQFT0hW/Wg2+AOY8RfbKsRPU9ddinLkFlPe
Of0Q3siL3HuEaEAkgOI4b9td0VeX3TTflRmgUWkSXQtJLdt5UjpaK/UQaoo/Fyqorarm26SkD30f
B2Gf+ERQd5WU3ExyfrNUyK2Z+F6H+oBsVHeott5XI/QQK+kuyoDM70bpYhHMIA31K6sXBHvWZsxz
jK2fdvkubYw7nLleI8/XYz9dCOMYgTCofydpSusYk3qVhuNDn4+PVlofhlDLHAyeuFWVXQw9eV90
IxTG1fix0bMQSirJe47f0iP4RR4wVBUiD6psQtTs+YGp1yTrFNrBH/z5PwBTOhSOkUfQ6czv5N7B
64vbPJy3uZnzViaZ+x162z/pB0EQhR1AuOiFO2soWcnH85a2o2Rlisly2Oes6mW8vNCDg7Y7qKTt
EwEyJYrkvZ1tzxCv7DFXtFSQSNkuEVXoMwNwx32ov8kHwcaIoQTNHc1rZjyit3ZrvOIhdDM+V7aZ
YsvQB6BoQkz21VLsNKboog1nL3loV7h1KJHD2Vq6decch6m0liVThTrE1hKfuLNXuhNmK70lwKy+
G+E9fXfeHm91TJlVKkTMOh3IxxibuSzNZZNBEWFOXQk5vRt45/LmjXG1mfTnrJLdNE5RXRQCnuuD
eq+4y0Vy1fmqDU4xrw1CZ+JVONv2DNOQoNwD+RFmN0lsRnITY6YN8IAryRevKMPMz7lifu9/+7SC
bvkvc8xuNskg0lHUJ3agv2XE2DyDV8aYvawN6OK1JUBcevXRGP0MwMhs4mmMbHMZmlRvCoKQksYy
xANcIWm4IqJrpO/oGYzRlNyj0BWayzDLlHuXOTj/8J4ce7nz/bx3bjf6LU2EajFqfShiPPeXiMgZ
Uja+3y/4w1PgR639lcK5VVe07Ao0Y68N/u0vuvoBzBetBzOJ1Qnov86TfGAF8EoYJE6PWQACWH4Z
ccJxuyG/ssd8VLUa6m6R8M5MQYDD4OCI673ZU1xlR3XGwvjD7Itu4adzwGVHouU+m3okQxWhcoWm
m8F+arFWmiEB6VQwfKq+yAcF0mIQyQlQsb7r/CyAVKWb3FbuuBt6FLXnv/TmY74ig+MUqqgW/jEp
PkuaWJYrIL/oS0Rd4IYJgYCLn29avKy3+VnX1pikbunoV+YNwOyh5RnQX9k3h9TX3bj/QovyVzBP
bSWitUHGkXMQGVlkpn6UPAwLKikhszP5nhQpEMuRreVgKc28Jryb0N9MyORp8sjZYuqq7Odd/wTG
lbWijgcTbfzAKCw7G80bXQJysJ89U9a+nv+aW1fptSnGiyV5TktwNYZ+UWVu1cyu2lyNBNCF/DIT
wTdLeC9y3A9Kf9HqYAnTUEhFER+Uch78bebdrH/W62MuznUpLmWT9GlAswIkch1lVznG9eAYQemp
X3VO634TKXCyp7PVpCZGYo3mPR1no2NJRgQOeleo3AFY2t6VvEy8NPP3/JlZzrbqrEpZq+VjPNDp
/jfBXrZqn/UymbIyhJimJSc6rq4ySYNaSD43ZnKPdheOOP1jBiyq2/bhjqjJY5yFByK3F33VcnyX
k4l0kclE8zxIXQe22bfAiug14M8xCZD0c7ctjEHtIgNuS3vM0z45GJ4WyK58wXvF32xMrPeWTUBh
Vg8AhKJniK4IBhge22JunBzZXummA15VrqwwwVueeheq5n/hKO0WEZfPtrzOy+LWaprLWq6/dWEd
e2NneFDOcNtU7ewYh7d9PnvQRbObsnrzMZlYjsu6740Wbz5L+y6cbpPu/vz/v5Wd1v8/E71qFomN
VUIHIewXxUmUsgMyVSvtcSl2ApRahXB287ran7e66VcrsyzgMFMWLRxr7P4TLQtl7n0tWRpnB1kK
8zrOFcVqR8yBdnGPcyau3SEWuQC8rXhdr4iJ19kiXdrEFFyze0q6lUOVaRSHXgJ5z/jHd/ozbsFW
CGY4tXIYIgmagtjbklBgqM5qfMtqLy0Urq5VNn5qmm4XLRdFCS1DIl6AH+ymW/TrSFm+L9P0cajN
gFg52CaX7nOjaI0dl8P7TjQ6t2sNdzEi1xDjm8SoeOpR25XdqS9nMaFu6aMUmzp9JXBH1HMgVMiv
hmpnecSLI9DVqIC5yaIdOkK/V4h73vlodL/Yu9/3LtFiDuQh0jFfKeFWGTZ+r73vuk91sjtvYhvi
tbLBhK1aJQko11GrU2+InWxHK/QRPh6BDiDFGwHPI7YhJCuLTCDjYpKOgJgCJZPnkVdlpHbLuPR6
Tf4uZ8pNb0hBB0maLguDsUh5e8o9HJmCqp7UJi4UuQzUd0Nla34XJEE640BePCAW77nL3Qq3dQpn
PiIEWwe5jFBDCtjg5GK5eGJQa+3XhBt3dcznDAcNpG21DsLK2QF3mluKECALIsDMKrcjD6+YZuWt
j/mcQ5RZIqLkacD8b/HfW4fAajOPvrUqGOWuCUNLx8lb1vJ1ksj3cyMd2tm6ig3o0NbWoS9Ljogv
b0uPJ8TK5pLmfZgNWOBbitStM2C9QCY5E6GaS9GkN8kot63EckiscrLKZsivbTClUooucxj22ESK
4ersn6QHHSjcbAkt+vog7t5EerC2yeTRAteYOpTb0BegV5dLD0LuCSOgjzdGf1FFQSxxeUe2nsnW
FpnSqcybvAdX7FuIDzZBOmtbTE7piqkAXk2AQO2Necj33W4+VNd9MOykd5lTNbbl0K5L5OQe+SAE
sv1GRMD6JzBpZpwTtVcrnBUUy1bIV6AE8fML5VB0V/mBV5dyrlL6sfW7igkc2IUytKhLn5TRfnKD
0JEa4K5eo4x2/hqsHxteK4NqpI9ZWYH4hIwXyXxlmleVcae3vGlOTjJjh8yGoWrkacThoN1IaGYs
O3H/pNNQ+AkXxM6JdZYbN4JsQVJZgMpl0Xut/FGoHHzjVvmwcomj1672rI/HRgZXN3JJkrtLfBmG
vg4hqvMFBOfDsEy4epg0olrokB7MPms9mgX64BZktGtV45TivOUwKUTpWt2oerQnlkREBzO28Rxs
8ZI975swWWNuSNeWlgjYdFGje7rU4mGSBdcS8zstTL/1bf0YFxLYs0ltL0rW+nOhBbE5+lKU/xeW
3PqTk8VkJrMoc6YOc4Vv+HT4/KoewEvBL8x4zs+kEHXA6342HlMIBRWdmDfGm1eUged7a7rMVCqK
IYeNvsBa54UByIx8pXnACP6xR1sHxfiR+x7Fs8hUKnUmmEMZI2mBjU0NFF+fbNorTRwRooRefxN7
vOYsx2VZFt1aTZM4i7HGHMdQiqZ365lK4pyPQF4yZsV0p4SATpNaeSNjCidGWM7cvMmmKlVRY2JO
7cjo5WSa3Tmxq7tpdWsFy9W/n28sia4Uo3chCxipXN/DgWHGMAi3ZOcEncJkmqbVtFygEkH/oxG1
VZJWmIRjTeUwSwU+Hu3VzdeNM9n0Nt6iDHvFkywnxFkFXKIoA0g2sLK31LKcYp3l0G2XX3VmJO17
qbIlqbP74ibN/ivJraDfnw8DzkGkMPkk66JS7wZUmLoVOZXoEfFrORZ2O3JOVV5blyXPrSetHKWS
3kEMcbYbUXN6VT/IheHkGZq6QEqahKC0Le4bpbuWx9yLpOn9nFjvi7L5EJvzEpxf+WaPauVDLJmu
qnejmkc4JP4eEcbZZZYxV9Okblxmeh5pgm2Wj7ok2lKd4iReeEcxzxRzFRqWojRiHaYoR61qeeGP
CdBJkBVD99oDPkUEiDFz6/ryX6tblR4kq8IpmtF5MU8UVH9N4LN9MIFVXxYVqlrLYEBMaYizMcRK
9avVQOETLQvQEW988lbkk0Vmb5W8Mno80p7ywFMP8HUiENsf8mSM2U7J1JdCOJ70xcGKSs/oeltr
PgnjjhMH29ntZIjJ23rUlbEpIDL/h+8eJ2tM5o6HJEoI5fKgrwAZVHAmm94W6AW6DASfszaej9BN
XvlkWKe6JdFeIGXpFkw7OWROnOx/Xdnjw8iDY24XL6f1MeWgUmFSQEnwpDOJYPIjIGJswFtA/ju/
sO1i4mSFSduAYU/maMITjckf+9LOux/nDfCWwVR9RBYUrbOwcXL7rZPA8th+ttqZl4I5rmcwyLGs
UUPgAfHk9nvsSccQkkCxomCN5fIS/KEp9XvbWFQ+ZubaQQ1hj173lUsKqJpvgY6Figv/ZsDZQhaS
L/Zi3mGECEAK6Uc8XgvRzdDyMEa8DWSSxNxE5mTQJPE2BNUfzszTBjK5ooBri6BvfVONt11PnmzR
/V3FrgWutFGIsH9vqCd5tpg8MZrL3JIQDcSfkgwr6BQfIMEJ3hfge63XVM1EUZ7UmT2PexWA1/PR
K9Msw76BrE4qFlvfl/JS50QpA/NzltsD5IRLEMXZ5rXgj4f4FmzCUGcAzYLuCrWDF3Yz8pZrNQf7
p3kj+4pHSZu5N0meszI5RYzkIuoU3IDedNBwtoBF4atdEqUpQWhQRPrsqYuH4T/A41WQg6QZ4FRC
6EnONLj8axf1ljO7zyLyQ6VLVAgTIDsn2UVVRpd5VV/M0f+xdmVLUiPJ9otkpi0WvYakVG5VWTtF
vciAarTvu77+HhU0JEKdKphrYzM2M43hGaEIdw/34+eMR8NbZSVaW+a06We3JBiTOFRG3Ejfs6dn
paK+rXAaygnHnZcBSDVh1lBDVVc5UFY83Bx+H/NWblRtyofax5ruGva5IGvZyTJq4IcXmKPvdS1o
wHCGeFoOgVPFagoMHH+KvDTaa6pqNSx1ajV5CZMOmbUer5b9Vw7tHJTPSu5yaXpBq5DcSAbAOPXa
Csxsp1qGj/HjtQr8FLkvnZ2ZJ5KKiKSaOtlLw13P3JM3lLY/tCZNvCvV6xypb9fqtyvebw7Ll2nQ
9qAiCx1mfK7HaK+4VEDtxDE6HJ02N/0osfwoMAsjBmoiWHFWa6donsu4GZErhOVNWt1KLvxU6JsB
/3jZIy7Cqs884pxwqWrbMkk6NBQBJnyDVb9Jt2hg7EI5SzK/DCm0LvRNDiXPVS3GFYc/R0PIvdLT
forShDFBwX1cJ9bl5b1Vjy4cmzkKAgcDomfK6G7UON2WALoF/kPDfUuJNF+M1XDUaHiQ/MoXKukP
0G9JhAtWOA3snp3S3in6IHKKiQlSWUkMFGYRmlk+WG4VOa7anmofKk+6dF1KfSVK2n8eFXXfKv4o
wiTa5qQ+kDLYhpDeXTkcaxnHXDI+kqOg8prvb65zlb/1CtbaZ5olU1GQGEk9IuEAC5kY2SZMVouO
KzdtDoyQjL7v3aKCzp4DgrzjuP0uDHb1jlLxiucyZvkTV7hnuASRIQv3E9FFdCgcyeTlXttzCI6u
vv/X7M08V1rXWdHU39+R3fU4gXj370X9LJIond3nOcrDbQpJkwogPNXb1qpUJ+GH1kfTHp9OB0Y6
0c0osFtvE1nyB7a7fNtWPJYx81ijrg2MvvkSZd+R+wIwTyX6fNnGf/SbfwQ+Y5YtEYqnUZPj8xWx
Nb1eMc8bWomppsf2TffXaw7r0WcRePRjWw15jr4Eo1lYswJSSwmthg8BB593E7WfjF56HSN5sFIF
jG6c1SewmTx2wPmKLCyuuJE+JFpXiRpd/02stTuvKW9YBqQSH4xOaKVETWOgx0oebpOa+yYZs0To
qX+nN8o/l3du2pj/dIVYwnQHzzIiqhRtp6OisfF34NJw6sPEG/gOUpeL5x12pn9+ZgcpPCfDW/bz
/wfD/X4cYG3mnLRRynpOEUO+VbsgOv6vtBpYa4b33OeLvgoWJ3d5tr6hCj0tjGHxL95fF+s0sDX3
VW2c9dGEUR9uxw3o5BUrfKOTl9l2tCv0mFa7FWtfb+atCJzVt551Z7ZWetM4iUPvucBsDiqHxVqG
tWZtyuLP9jJ05cxzO0Sx3wgY31XouBjJsJ0zBxX78SBp+ICO4t35GOHCf11JOC7HZZiYuSeOcZWs
nxQyzshI38/csHI+5ggmvdaTlHDAUjqTiWAbp1f1tgBzJW72G7tjbKrRGpntms2ZH9F1VKeiqTgV
+GaDaaDEVrkN1fXHCa4RvkvK5eJjzpDf6ldnx4To3O1coBsAEJlK2lp/E1oukjBrNEcbghwByIBQ
0H/Pm/VybQy25w6G9XVVc1zBDty9EyWQ1W+944Tj6Kv3UAKtbe/MvWTaIBtpiPimX0HeaBLKiS0Q
FH8Dw0zaI//rlX9rUZ3tLjWyOtYmpd6p/tBdQwnz7htM5V1Nw7X1zRxMopHUTxqsb8LAVsqOmuEm
cLL0NGwUW97y4LRKLLlmcuZl4jLnQRcytJgRkaZcOTHdbYwv+L4OxZoPmOOZNNboYzBBZf48Qiyl
XEyhBsVcHJjU56fTlQKvS6dhyjxIReXv8hoaB/5K82wpc2CqxjUdnLwGnbO41zEPa98Hn2FVgP5T
aYQPTlcFT6WyvUvDm3HY0nZtCHbpvX9mc07gHsdBXYytj6wpljFjrn6Oo26T4JAaTXEasmjjtpFz
OUFa3Mufy5wzuEPQPiqrrAXjKmbQG3YTgQ68BJvhZStrC5unR6gosAC8d5vEZ1tKZCfSdFV01ejQ
VLYp6z1oGqjby0bfzsE8+WMq/gXctwKp79kVoH6oyx2F1eEWs258P+5ii+8gTdWbXLxxRq7N1y2v
86fF6Z+feZWIN5kiT1p0dc6v0pabSpM5OTuqsWxG1akOni8vcfnr/bQ3C7zwm1zlBLxQEBp69PzS
0vrMMbxxbSeXL8MPO3NQX51p6J3poIgbnJaBF2py0q73pkFnmEO1L23vsTUNVBaLyHwHQe9SygTr
/37JOc4vq9tx7DzQ8PzrzCJzdL49J9d7NYuu7Nza7LS6upxKbPqKf+7K1jZ2FmirxtPjZATtRrsp
d+mm3TabYqduq7UPuFQ5PV/SLMCOuRvHTRKC06tiT/FQPmltfcUbycri0g7U8pF1/IM35qdyrJ4u
n9G1Jc7Sea/2CYRrgdH0BwDoWSt4fFMPnwk/BcYhJ8+JsZphL14LTWbgvgSVljav09YSQ1FLwXxO
ZbfSnmwmDbwvWWVTYcuogoncvF/DqS0+0cHJ8sPmLMR3UmfA2WAEPi4A6ZoUr9FiBqRrA+qbb5Cu
9VriYuGDaboCthLF0NlcSJQZwRAUPZ5l/jHfdZmdR+BTHq3OmYQ/EvwQ6KiRYFuuzkwvJafnhmfn
Kcsr4jVKh4SNXoNVUhjU6bxDQT57pb67fH7+Y5GMTMz4mqbML39YVt+HQHvckUaHGhRwcsfKkq2c
WoozYMYGHArZOppzKYWCou0PwzM/UJKhHEZV/5ZCfStiuW9sH+9MoRa93Jm9mTMoulJShgoqVNNC
2cHdKXJpTjzg/DDR+QbJKjZ20aKOkKRzyvAf0909i1cccumN+28W/P8xecJ+GptXvjUjbSLW4A3V
QaA1BZt78zGMP7akgWKVJki+SqW2vDocGwj96Fx9q2+drU53mz7khjSp3Z/PRk+Qx7+sljH9p7WZ
A1BH2Rt7FX5Oa8MrZKWsYlbs74qGCSOqTUMJD6MbvpbpP3Fb4n/maG5kk2itiNpEBAU4hNTrMXsx
UKZyj3GLkTj3ykvATjIA06Fom5VrtbY7s+yIBFmGkV/83m9Rbty2wt0yx33fVNXiXTrbnVlm5PEu
73iAIbl/S1ZvmuJ/oJu1GAPODM6ONhTiYwniq4EjFfWz4UOMoWobK5aMtRn1ydX9lmWCV1ZVp2//
G4FDbwwJ9WucMuVeHXedLcHr64Pj2cPrxAyUq1fr9cbpLF2yOXO/3CBq2/sgCYT2jM3IJz/LRE07
m2aDefmYrK1uFr3brtIltUfmJRkjhCxvukZbsbCcpp9t4OziFJi57qiKaJ3ZrVVHj5jedcptt6mi
x2mC8h1TI4tn48zi7Oi3GbBYsgpm975ID3XGtYeeo2sQ94/SoH7ueZVBN0R6CAy65yW1qpA7sl+Z
IBizogE1b8jRbwyW/6MY/mviRS980B9BPvtYDrKla/VTVtcPQzHuw1K9S+oyRdOtOWWpUgg5D2+S
ok1MqZBuwS9jBqlrdiQEzVh6TVOyaTIpOOLtaakkutWkCq+xxrvTfH1ba6VnKYN6olmU23/zlfmU
Q2hgrlXnl4Ulfh9VKOCRsRRx+6R6a+CkxftPfliY4/g7H84/ytFlnGYVosO4LYJITHyymgmwsTwR
P4efLy9qMUc5Mzmr2cmjBpLpyaRRPg/ysyvdZ3pheQmxfPX+sqnlW/JzdZOvPYs0RPHlqkhQ3+FV
LPJ04slcg/Es1uTY2XKmHT6z4XdJOZSgMHkrG/fgbUEDSL6fFEpiaqUOZvf/tzXNfIxbKExLM9QA
QWkiIu2uU+4uG1iEgTNQRmmcagrFA/3XFSWVJzFJQR1HdTpblk8A4W3BcoiZcP5l1PZ0k+67bbH2
FFr8VsgGQIpFNAWUO79a1cuEqFWOIksJMXXulDcF5i5a4SgOXrYQq10DcSzaM6CCqetID34rjqse
9+Oihz3P9W55lR7k+HFlIxcvl0EMSM/rnGhzEJlShkwvwHyA4Drg4fF9lvAPguvS1QJjkYGHhwKN
w3neiK4dkCnTZChJWjF1yLt+oxSVqNKPYDS+vLolZ31ma542JkgcvJhMUwl+vjGKSJDyte6MFQ+4
GIXOzcwOY4UokHoulvS3Ccrii5FjSEvFHuqEzXkdoqwOo0QuUCwCQSv9JD9N466ao33Vj+qmNHOz
WHGISyfx3ODsRneupgZ5AYOuFtmAJluMr5GHL36s6SGKth2V+bwTLwVSkvIBmAYOcFbhgzHMe6na
r5dPxOI6zozMcsmWS6AklLAOQ3qQ8Y5w114Oiwbw7NMYpHfBOjQ7CyodMl7WNQqHZXcraf5tF0W+
eXkR04+cp3AcTFNMgyiBrs1Jx+Kwa1vGWjwX+k3YlSJpv8bJMaa3YTSYbZWuuL3FD/PT3BxdLdV0
ABkozDXuNXNHkQJYVcd/c8DOjMz2jXj6qJIORsC6KtziIV7lNVxKfMEyiDDImTplK7867yCq3aKN
IxST0lNd3TbZHnNKnDRCil708bbsGlF5RyV6xoSzxu8T8iQNV/3IxeWPt7ibZz9jdpMM4Ld8mqLu
oqrPKnvE40zKXy6bWKxCni91+g1n8b6nxeDTskmd+Ij004727E4Xoykf1e0ahmXRnZ8tZ5aBV31Q
guYcu9plYGcr//FYdtSqJ70bwaf6cHldi3frzNYs94biWDCMJWw1FKXA8TkqspWPs+xYGdffZNUw
ETTLZtO6ijLw/eF1hHb+JChcdFeSic5pjP3TzImdgQ3Pl5e1fCJ+2Jw3pZXEyKMsnB4x0pGxBOIh
YPJ112Q/16zMLliPak06EOI7ftc99EH8FLmNoyjy2oCeuuCcUFEEswqRoUc+r5xUEvc6/N/fmB/+
tC60mNka6lTZ0znkkueBsOnlzicMeMW/0rxfOoDn1mZ3N+9GuR0mfc+32dupUGsA6iH8DbjJDQDe
38NNvngkz43OLjOaX8mY9uVEnCedqNldeZGAGPuXCpreUO3y94allisRZnVfZ9eaSqgcB9L3Hvcf
f8WlJPR8ibOLXSrJd7DydOuyibEcyo1m0x2mga72dti6bHP5zi25rXOLszwgGZpUiyUoo5cKO6V1
+NX1k9IkOSr8mBK81ZV+xScvXb9zgzPHwlI9RRFLTxzuxZqgRXJT5carH8erEtTTRZ5nBz8skd+g
d30MZY18Agz8eQtqMdCc25o5lXhUPBJwXPbv6J1p3sVTLMOZkKFrfZJFcLJBZUPBww/9vPn4a+VB
nMftjGm6hux4EHLTz3Iw2eQ1GokUQiJ5b6Wpuu0lHQxuNRQZE2Z8KMJQM/04f8ykbO97umzSsMmE
LA/Uzkvt0YDoOqajazDDgyhKJLL+GKr0Lh4lu/cHxE2vfJJZYVc0PUARRRBp3BF1BHo/Uzvr8rFc
fEqcL3HyrmeRO1TAY60AQIxpk3RX33wDv061wGkk/S/7lef25kmRxxpKNRyWf7ujE8HeVOVeh8ot
Za3npmbOsx6D2s85dK/D+qobnjm7TvTbuiitjL8k0lpMXXTVZ2dl5jVJa1SlzovEiXP/UBa+LyT+
Cn2UU26UkqOzwVIKHx+zb08oVzxpXecLTFdfRS2xG701FbXb5Cndx1SORFq4jqyGJjUizBUU8Lt5
xlI7YtFjAf0AC2yf1gg+DRFVw14b2ZORaZk5NN1VrkFZkTYvPriiHxIp3CpV4QsMRBxDqTg0HTuC
WzI7xL0bCqPSasEiYnVNF//jNeFXDbPsotQGkAjHNbAHfniKWVw4nkf2o19R0XraNWvJoYzqzLl8
FBcd1tkGziIAWoNu7bU4ieDaNeX+dkTOVfq7y0Ymr/ebrzozMnP8Uj1mUq++4RmBTHYip7TB0LT9
K0z5+dmbufteK+Rs9LGYiQy/3xUOs/s9mLjNaUBtrWqzWJw6tzbz9cDBUDAi4lJNPCcxyhvCs5nt
c1NFZX9TCvfg7+vQpmtltzXvMQcBkUoa2pRgmTMlDiqgtQ5s3N9h4c6WOscARcbIqTspgk/k9DqE
RnBIbGMi2cLGrr2tV44kmTlHiUuFboAUehPF//haL3RNEW3c/VXuA952TZM1iG3O4Vt6Jteunw6p
0430LuFZLlCEMVuebNqR7Vql3fcpPUR5d6qS8iGOhzs1Zyuo0UX3xUEproNDXjPmMITSz4eGudzY
JJ5r86ITBfnn8tVbPixnJmYXvKVDAhwjTEynFONLMSCitdDSmx73YqIsN/y1Sv7i2+DM5Oy6p5Uc
pq4Bk9M1jLbKltnBrgPpUPSOVs2ibzHwDFZR2zRQUPo1lHLal5FkoJ5E0qtEPVb0Q6+jeDE6Ne+F
lIHJ9vXyji4ez58G59XGYWBulugo/RDjk9c+ZNKVvFaKWUq4kNJNrx0OyQSU/n5dlNFi+CyapJL/
IrlbyMp/sTVzmrFOgUxxUX0uWm3XDpB47Bv5Tja0155krtX2mOPo6872FbJNgvBzzaWbLqaeCHQt
FZf3dklTAT8GIpoyKq06Cv+/Ljzw20SPfeR+ln5FRG8NT4HxYXqBQS1qkomhVuJO8grfuOjXqPaX
5lkIcNSABHFsP5mThGRyzuScYN/LZBzMpKEu+jRpINKsdW1SyZCsSv3cTid6Z7zm743cPZKQWIbR
3Xap/5Bk8UNTFCJUpBPPyRUL5dYaaqBQsqaLrLDV0DwL/RvS8A0ko+0RDb+VHVw4nliCAY4T9BIM
dV5frXxi0CBB9cR96Wy+V7BtzAMZemdhoncL2kCg79Zmtddszo5Q7Ve89gLYVMZrkhuiGnWb9Gv9
rTUrs5uuSo3sexngCJjv/agng6PQtBGJ3xwvb+GCUwZoWGVUZ6rC6FwZJTAQAwrQ5m9I20zBILyJ
pGaNaG/5ip9ZmfnlWDb4OIbYM+itu06DpEi5q6AiQYBl/5vE6JclzfxJWkYJaaXJGGh+IGcTb+Lg
pL8R5MvbpntazY0W0IS/GJydCD4qaRB4YGT7pvoMbemjtncP76AJmPZpllv+Yml2KpRSzYKwx9Kq
OKztpGqvPb+2tbi7jnT/viLgncsIWBPU5q6oqg2X80+6nF/rZfSkt4pZgXW8UNZk2N+Aw7//KlQW
ATBEm2POpDZkaNyoLn6VtKXOaPX3+ZcecggYFt1yK4YczU620vwdn3rx8CKlYXCfGs7wbDv0QVHl
MUGTygs1Yra5dq0Mob/mZBZjhgYYNvoTTFHmrGPSUElJ4uLzyk66U8AUBUn0SfSSYSTjXcn28rJ+
GpydJ02LkiImMFjpm0qSRQfk9OVbv5QoEflsTbOd4yD1aFAeAI/gDvpOEFmzJfMHXy/d+vvMXZnz
WlyUrmkcnTDgkOatCtIFVTWoKdp7TLFY7AnW/02ZiMhnNqbfcFZpiBXS5CgDIxxcpcjcx+1wml7+
pZk6axMz6tp6Jgd+ZivQXT8cM9jqyjG0Q53cGH2kCOaxG7Vp6m2T0tKscpRw/KQeBJBJd3VZfykb
ozdT2Uju06Gzi4DYoIrYq35znaPHZpbUeCyN4rYdvceq4HapB4WIvHblTC/+eHgSohIkAHis/vrj
vWQYVGAzQCFOId4aOGOqr50wdclV/TQx7wD4SqF7WYoTFgbHzp6oN1AANUxVeTKc8ICWg3X5SC+6
xjN7s7IdV8KqaHyUlKX2WS070YCUQeaJAO5pbWkL1UioWfzYvbdC89mnL70eE7rs76Y/17Zxck5n
tvJOTw3AsjD9Sa3BVE35yrOhxqS86UC/I3iurW12hVo8MaJkYmb68+LZYopzto3zG+Q2cu5OJEYx
hYq3Lj1WXfIE3vfd5YPxxkr8W3g6szNLPqQsgMDDG9Mzps3G3QQUqj6WjaCP/cbb5pvYihwp2FbW
YNUmrQ+eVYdCW0voll3u2c+YpSW9r1IvnZRXvj1zfpLhliJ9Rxl07T7MgkiT9nXaTlVXImcWCEvi
1ABT2aPPuhVfstRXwXWAvjsHbBo5+GxhJWZsMYINS0m4Z3jGaMeJTCEO99lu2K0f0eWF/TQ3W1gU
541BKpiL2SlUnmoC3hAolA7lGiRhdWEzLxkS7gbJNPb5L4NYg4PyXYNRUVc1GJez5J8bOadlksvB
i/Ie9v6cdfM/TuOPXZzzMNUApdAxnZgAjr8xRKKstk78tLq6ydOdeTIvHPJGKfHdIBv3ra4mVWLi
a+hRmF99BEx+8fdLj0KJjvA2AYp+tVYZNOmIC5hUFVuT6rLyENm+FZmKjhkQDmm3tfjzH+v7aXHu
ZsYWWnIhajPoG+W7P5SYXPadP43N7lzQ95A5m5Ynp08ut6jyYRURv3jPoMIHNSpU69jbCTr7XlIa
MjedEDlyvVG6pwZMbH4iwubvnk9nhmYhp6GwQo0O05BQUzWUz0kPZeCboNA2TL72lcomSbfJ+LgS
xhe38Mzs7IToZetJaQazA2TA8wGcm+oxR5PtcvRZdiJcwdt6eqAY83Gd6Z+AcL3/hh34RtIz9b40
k27XH4iL3+zM2OyORWNQZmSEsboLHnkL+EWUbqOe77xuLcGb3OxvF4wDoPCGHaXzqp2axkxLVGCk
XQwDF5JT+IPQ+VWRKkJS7nnysLKPi4kJEJYchTI+hdFfL7RXKBXPqr+qEi6ejDNTs5scNFKp1DJM
UTWz6yS91ki7lTt1JTGZzvV8BxU8KqkO8SyKWYlfVwRlb6lXKGqrCaZU9R5KKe3zyqatmZitJMtc
ziCNBy+Yg6dBQ9cm6t+0b/vb1i4FJ+9oaU9R8dKyZq4pH0ifgLUMU9u5ZKXUJqSzm2Tv1ZVZlHZN
IgCBVg4HoMPT3/qbVZVwXTMQ1NgcxjwG8CJJB6ulRg+N5N5xjinqhId7o4yOPa03aj3uJHRZQk+y
8cB+ibwcZIfjlRo3O1pTy1M7R4aimO6zByiRZ8Jr3Fs81E4g+9onDNxQUX2lGv7JUyqzhRhFUGvX
GYXmrQRBljQab4ke7WLiHmTyxuBtpYF3panNlof3vVbvZHbdDe0hSwooVWVkV401/hwPAjPiYWxi
9uw6kR0D0+YoFlsxg96Sn210XzHRY942kbyJPN3uaWr2YQhgQCQwTPrB1R/x8HwCx9jHPKP3BRQB
cjw2ha4SUead07qqjdfeARLoXB32JM9CkQ45tArgJZJO9J1vaWFmFxLmZWToj7md8NVrmml2MBoo
pvK4EPEI/Q3D3RWyt1d5D+1f8POHt8RQRUFD9uQ17UtT1Y+054KCFyn25D1NqicCKS7Shl/cANII
xUgPntQYpi+1IkSLqW9pY3pSgH+3mPjozSz7RMIAkLQ0+9gNYEHyiugG3BQbqRrsfhxscM3f+qqx
gYT9jnBvq4fhvdtEdi0lN1TFHHsKAs/U30I6x+mjcq+ychDAvVs9Ke9Chjp+IQ+DYOrwnLQgLeny
QwuaNzrs9MQ3AfKCPClos2R6KA0ZfaNPudGAwCrMrGJ4NGrd6d1rzjMU1zDjOSq7dJpTm+bVmA+y
duZHpoz3uk4MR+LKg48Kx9CMe6nEjEf+mUFjDqa4KtxQZiL1OAovo/SShbesl1sUd/WtymUR9Cf0
4aCBJchIrJZ/6HPF6rwG/XuQM7etFdfjNu1VEyX9/TgAHqvFJipgD67Wmq5ybbSvWh/fKaGx1VJy
kI1KuJUT5lzo+lc2jqaCo1WFiUmaQPjlMQweE/kp9Amwjt1D6yHIy7Wow85O5fqOykelLDaDn5sq
/nxT7SZWi8qQLHSBUY/ctLhnTAVjlZ8f3OqTFjbCa6Fh27xKeSwGGtmNnIqAoRtHS2HExJEB1FMe
m0YDw+sDpBBFx3u71h8JjnRcOb6MYEnAVVaisO7fVWGNiKKYWaic1D46BtlVUVCrLjyRY7wk6T9G
fNyCaEAYWrRRqpcarHhC9iWTDJ/HRkFn4yN0LS0prjY1LlQZoOrsQcddLwSDlKgW5SbLlLva/1RS
fdfga/ZVLxiDmEfwPH1PCtlrl/K9XhC7rUuLxq+1sk+KzPZ1amPu15Lr9lor9J3sPacQ74OGsVC8
p5ZHZt+DbS19KkNZ9P51mwTH1I1NOeTCi78MhnbkBZxyKz8amWoqUmdFvEeDVDEjqbqV/a9xpZko
L1suDw56SK0xp5t6ABetUVro35hGfkwK3eZ+aKeeuq8wO6VRJ+v0TaOn14bW7yIgPUtfESUqo3xk
z4hHogUysyWJA6DHNmSRKOurQMa8fYDWJT5aMRyy6gWZoVVUhRj1V07CXcS+VJpbm0GM6RrZFRgG
NpPhNS/xeUJm+X4nEjfcchZZSqc7LPJElFzHfn1TSJ6gzXPighM+H4VWEUsdA9Gr3GR1e+h11Oiz
1GlbSOiWoN2IoGuiFxvNC53AvTPK0QwMKRFyKReijB8LF2R2eDvQphUIESZREtuDAw3AodGmkqhx
3HghO3mI1pl/FUvjMUxrMajlNYKTPRahiIxiL/PRgqwoGnCWJBc2QLgma5oNPovr39YsNQv83V52
I7E7LfNMr6x2A1dOafestplNyckv2jsMIUFQLcO9rZG6ykL3EOywrlQGXLjrzDJNNox9aspHyBtc
8SK3uoBaOfAyufu1hUZZ70F2Oo5FwHsrkkNTC1OzdRNrlMNTarzA4X0EGu06VFWHx/1Ra6UTqnqe
yDQZm/i14teu59tJVJpy+8DyQngjNaOisuPhA8VX52oEhgHgpAm7zmVqglFFZMkhxS1laSnCnllN
re9y7JncomfRaFs1PulNZKnqTV5J+1QDkic4gY98k6nKpsxbpwv7ay0ho5VG8p3i1nulKzc0dk21
/6dK9YOBPD4vgV3TbjA0D3cP+Qyv2BMVgSQNblP+0Q0RXYz7gJ26XLPzqjVL9iQH8XM28tbkibuL
wywzcwrIFt0kpWcrETa4C7dR0t9Gao75gARVa23DARvCh+0MRC/1qg4G0ba5HeiHvvhS+wgluSaS
4crvvvQh+UCLhwI3hHTP3H3R80NV0JPbVY9xiJ8Iwj6GwKqwXLRybFWRbJVyYvXqNuhKU+sAposA
zyt8/N07lnZPxVg7kkRGUfWpzSNlq5f+Mwsre4RLxKCTKDxpPwQAujWJhTErKw5liyLnMu5yiHto
NZph4VOEwBvzTIwdd9IxcIjRb3ulQcB/yGEvB4a/daHU7Yf4I70gHUZ+9H/UZhdAGpzqEqQyNMWK
Gnny/VpqfI6q+IsH51QRuqFSvdHj05BiHVFjqdGrm6UHSQExXnc71F8SA0yG7ITH3otcQfwU/tF3
K1OmkRn7dCvz9kWBamY9HNSBCgo2A1lqHpvqRkNPLQmPcQAn3nzAAIyNq2KEX43sVgWTaxgze8h9
0WYf6hqVXzjrNL+rwPMm2oHt6xh/R2+nRv7SBMnOHZjJ1OjYjYFZU+yVoX+i5avefTWC5qrRXoDK
3nkjhEEaIqT+szGUYnRjbFF163ogP8kwuaOi8Vxkyq5oT3kfwcWVALP1W5Cj2TjAO6j5Il+6UaGm
Uob9IabUpM227CB8XEonLfI3aVO/dN3JV1VhEN1qM8NKSxzC2rOqIMctqgQxUgtzmyZq2izsrSJ4
4TRFjwZEufhiNcrNY3Vs+0Jo8qeuv2Kytm8n+scPgNSJsqxsbQTgMoMbjwHT7eWXiAOpmwgpR7LW
lZZXGXuXbt0YwrA1Alr3lcRoovvebmzYRu/86yk97I0H1QDLQ4ZcWsofXbe1c/404Pu1GFHQUX/w
VAmbfSuD4DarVdF0hUnCaGcA3dCS2i7y6BrVszgBSEZrN0Ea3mmGBJdUWG3p227+nPbPQ5SLpv6H
Gw3yzVIE7j0YrYSvJ2biYRC506yhG0zmPxGD21H2QhLNGcrQDOqPWn9bKLdjV9mZku94e5RDBBU8
EEeSbDXfeO5S5mCu2Mw0+K06vTGy0lTyZ7djeyWWrqSSwPlFX+n4AWyVIoAvQc/9qCblfa/m1pBA
95d90DoNeLNkA/UAF/c+QIYUdEjxUtzWJN2qaoAZZtlkIzqlfBRG8Rp7gCmnRAQa3wVxYjc1FpNu
upwjBPrSIdF1RJPRjrrSHvoE4/FKbtYpsi8UPxT3WIOCufA0zNHgV0ljabpDalYBaS0liSw3gmJH
vmXwH6pabIirOZVKzbxqTIPrQpZLR+a9I4Mnj0Bqxs2dnIYWEgpTistNJSOllDzbL+78sDqU8iga
NTzoysugYzSt10+ed9/VrnAH1erC+KkFgwvhh65unUzuTLC+Iq3xcBdihH3tHh1wCxS3O/DWHXOj
mI6ylSendtBevfBO8YzdSJ7D7uQm1Gx6VWSpLzr6xKXaVJIYwTa+66jiNN6pd+9cNbQ74Dbl6DnR
MKhcGHbhnVTaP7mydmI4uQyUXH4eWOogv44VnhCAj/wfS1eyLCeuBb+ICEBi2jLXXHceNoR9bSMJ
xIyQ+PqX1fEWjo52232rQDpDZp48AzbZ7Q0iavhvlLDNplsm97qIKI8d/MQp6HAn7Gzyl4sc9hQW
nmlkXaXFki2YUgz0n/3t6qk5mZXBNkB+2w2s6SGO4/2bP+tTtJaOrxNtSmuCpXt3ZvOCOPm1OjW2
E9704mYwDMya3Tst1l9vu9LOxIJYMVkPWy2Sff8jbUTU9q7kDUckk6ouVSgKzFimnaIlsYaUcFQt
FErWQSHOB+VK68Ky/23KT0b7yXSXHemNet9KogwWf6gAPSz6hO8WTvuabogmvayeHBUWAY8uhn96
e5OIaEk63PLWpmfbQGAzNc/uuh03GALRys6YRZ6Z5MdH49MPInfHl3Zd7jVqtR3XaUU1hNNvWTuK
/zGBk0nWWX62u2WF+NDYxap12rvqE/s7k66msejwUQT73vY+XlV99KqCt+EKmuPTq+EuoJq3EM1l
EPo/HqN/Wxf7p/ivGm9F1zYS7U9FTl33TNsPV0SpP/K87j+6zkZD0O8JVmK5FbvDdyzTFdrVaCw5
tqkPQ28lzHtZ6Pgzbu7zHCy/h+AuJrzcFpugg64MzfK+myiurTb2+kPbTE+Gb8Xo3uX0G63BadW4
FoyiQNy72BcqWcXFw0JQuIBcPCWBYaCs96w2GTtcyXH9kCPueB2l0yJSbm/nevFOnVullnQyU83o
XNZYU3ONOmLiaKqneBmCHywlaNHFBGntiXT2VRHMdwozb8SeqpB1f6r3LvOxOXc31slYSF3Mu3u7
OcHMFzJs84fp7xma+2gM007Oh5GGIHfLwSevap5ib3ITM+b95mV2tMce667jAk+EIIZTBmrJb17N
d4ZOwJAN3id/5NrkxIeW0OanOnhIAFbciMe7xUaDC3b6FhMfetTp/U3pdUVtP8WscQTOTnX3CHoW
2B1mFnFLI7u4Hn7wtpgRsRttU9mNuDfwKpodGRvxNLf3frRG9M7YyKPhI9ZYORZwpTPFmip57Xyv
EPX+FPDp0A8qo85y0W7zOXnnDvrtPXrion31IvYLezWOxGHvu9Q/iLR/yYQvo5r9QIPlryUtbPF8
3pvPCLGxG9AtLALA69wECY7urR7qVPtfPrqgXTgYJhkzazzMFUsXP/qq1HKAjYxp4OuhFPpF7xXM
TBI6zy5ygdJvCzlMtQVNAQb2XPsiGTIjPvyC+Nt0TUb96lj787tNgtSG/YEIksWRlwU99sAQgyd5
neYfLlHNuvnYiaRbvQ/twYICwXlyAGPxxGjMxe/+U8Q/JO+LcOxBrUG3ri71Xn3XtZ8Y81nXkAlj
6fwUvunBP8G1ESFuTRsEkWB908hOToTFATWWjKzlbLdXFmDMHmnAEPgweJcahUdvmTa1tX2Gz9vR
Qfq2nHexsjKQ+12NTbFZbswHP5u3ISNqQ7GyJtagkh3JVKN7U1WbtrJOo0DmPp6WYr+pWyfMObmz
iI08bdUjI33agBDcmr9g78g1ZHJLsA01bh7a4HHv/+xi/efXy9Ffh2urmhvdwuCJe8GIs/gEMXgG
zOeIPhM9lITTdW9OXShKjh5ojQJkNb8Iqgj9D2qeiBys3n9s+MhXix28BmjPyBMmRD7vEvXB+K3q
cEgBvLK4aR04WFooLuqyRm/p8eF1tFHVAbciMzQTq1DfS/17DrFTF7k3pjYAi/HTYNCA4tMtnZ+0
cCkB0PIzjx6slRp08NH4Y9B+0OCCZQcvrr/7abXrv9WmsoC9RbRLVoY9iVaT7yiqems7a4NtrdVf
2bnYTcQy4n5TFDHcfExoYQPFUwpP7y1asm6zkTmHMfXGJV2Mf3EJBittAHrDksL/69kZwwHYhD4E
NUun0Jwct1Kx3fGiqq8DDaAZ0bFbWT/Kx5ub/NfH8ACQNJSXURK0wOLm+SLtz8U2id8QnJ5b97jq
cxiHs8jCFdVY5aHza6wvhx8aD5pR57rMMAPFjkQ4pZeO3edDWOG3wzTY7FhF91pDPi8PepO3yeLZ
0rwE65ALeyubJizD9RM3AaDTlCJLIcX9m+w6tTsad5AKPWowry00sJX/gCWk+IUfPN+/RO7BZe2Z
m3vXu4hPtBcAalwvWdDEu014mRFmWRtcFwBc6o9shxe+fk6Kn4h/edyO3eEa9fR1d91sRHwipi3h
x1maCoX/4Je+1AGEV9UT42XH5ySMNCAgUEUKf9nYyzsZ2JdA0vddHnsd5luGYYtbNMy16gA3wX3y
ZSAmxdLEZEKA61cTT7YpfKBPbbHbZ8//GhUk3GhtdN4hea/9b8p/S0cnbog5mCXpfZja9SavpvM2
tki4e6xDJ49As1femxO8Ud/PRiiLufMMDDpxlnwmK9RpdeIxC9iSF7tLdYnQ/QX9FlOE4H4/jtsn
nmW/rBnO6h9DB5RPKwKabBK+hjA7a04ddi6IpT6Mu3XqVlVgowB0ynu6svZAa5p0QBUMOh1n8wD0
4FC0XqnbXxVCBCC7VIYAlj0OosZKfXwQG4EoWk5rPT3hqy+2vEvzOe8R4lfZ6gFsBMzpHfXiV6/V
uscbZFveWioslpnEksAUIBYKabdvcQMBvFQsJ8uWE/bjhLhFcIkFmhJ3aNMnu8lm9zr1ty74bnob
LQnNxuq8bi/udOw5S8OR5fvuHjfoFIC1xAtclRDZksA7ecGfIFpvyqVg+M9qKCl4hBXt5MZfKT0S
I0rLoWXFncN/oJdG0za/bCTMLIjoUsx7njbpnXGrgLDkjSPPbFsQDBfBcW6wswVWRdO1md9bpIxd
X3TUHICoQFRPmiRqPvfml0AHtLhnxm6EoodUT5GmeHU8BVKQqQZpXc5wJNtSa1O51fzQBgAbMKBN
ftdqBrinEw4ORNiIF/1Ps3j5TuVhBaA64Ci59Gnv5Nnan10FaNpd+lhY2EeFcmFzvXyqeOaR3/a4
X2xZZfMsz6q+UlljYfUt6HSqO3wIPOUlqjOr/q78JVF8i6v9n8bvrBiz2AxBEiKofOkVsljMbr15
/vy0kGJfrTdg8ClD+ylxOcMP7uPaaH4xVZhYDX3BPuUX5cFCPFTx6KLJH9xYD2FK9YMfAaAQ4XsC
K7P1L5/uhYOFPIPjpVC6HHypMqt/boHKDUtz4zXCb40oucLKTQDu45wgdgnsEl+zjpBT36wJAcLX
eQvw0fsAxG+nTRxR9GL28qe2+4w3/0Z+gNw2a8zX/3FLfKMi5DoVa3tgYkhmpOxoRjmjt2PwWLSN
gtzAMs6zLQBsRQv4RMBwqtH6RPWbdueUYf0LaTDp3M1JwP3CnuuMWHuuQCDMsG3wUUmgnxnQQ28a
O4ZsxPz9ZfYrlQoOtHr9UTh1OsKTr+GNFXccQJAAnLm8iBoW7FMQZk7Y/dtD1MSOD0s7MpQ9Rs9k
/UFDC+3RlIcoXIJGHTeDVACIn1sX/5FvQj0mdXiskS5pq68rmV83/7DKGb6aNNl94BJNJ782KQG8
6pR1tOzp9rrQDbEU7cfgjdm6/6Y7cB2rvnrTcJJ+mO4bNPLyL+ve4HWQrwLVnvmn9Xxs23d/bI7c
E0k1oEBZyhr1ybRc1eJdPWv8aiQ8EXpFETpQJ9jNK9azHyMdvPhelakVdt5Rc/cms8IyzPv0turL
lgBK1NKg1GWp7UGKXdcHDsv6uNnEL0PkD+SI50n0fsyU/YEp7cwN4LFU8bvZBVz/DDJeHVsMsxpW
FW/IZS43f7BE7CVyp0I0H4DOU+wVu0tJV1gqo73Ba4OFMqloPK/zu9M156DfyxUmq8Q+0uXDxuFi
npGxREMFliUxiDaYpcPwrXunPSmb3jpFwesk6AUDRSlSrrQIdlb+hcIwluSTUDBoJBdhky7y3Av5
QhY43bmlXAFmB2eDONrvNBHOq0ZqbvmbiwqtXqF4Yb8eOMoDNo+cPqmmL7uDPNq8EXcp7X2LYoIh
YHcieWfxdOqGIsQt6Lh15hIwroS51e4Ammj8zB33JJLXkPZpvWHteAuQQn0EIT/6jo4bs+aN9fYf
jgSCq+v6kgW31X7CFHEcQYTTWlNGVnTTcGZtKfYFeHU6Wd+WjxRd/RnwDxcwh5EUxxykh2sla4UW
++oRTFKZJtmUl2zbW8RELgQ8q1gUe2EQ9y72ygCMCAdkB0aOvb75UIbpYMsNjc5oxvHQr7UT/p4Z
qIGh3DFk6gbmAkXlMcRq+gTa1LQDdKoD8dEYK/fonIard2LRu+vaQAcHktCNIJxa/S/e/+rIllZu
n65Gle5mYyeXk+7cw/vWCJyqDP0pVvOKKfz7HgWnjlbY9CR+WZNCXL+GEXoMoAER/24bcrSluAWg
N5fRufePIoLJdGjw7nsWr+Jqh2jhRFcQyhPMXvHY1e6185rcHmyQaTWgZzACe1XWiCYtAbLMcmVZ
uQQctzjqtLTOhS8rDs+KEhDKAp2toAWHaAAGf5sxxtV39oH044kplgGSzGxrOE4Aud3qKn3xNg8X
axg/G6ZRsjpfzXrnLaz6q/eNVcno1H8cFp4rf/ve6qhU/ZYvbYuWD8GzZTen6p/CKLRQlATxyN20
EkEOzP8K4Pw2RXe9iteo8c5ujy9i+ZeFWSWd7b9bVKe03f5xws+e1ZxrY10dNmUjq5+2ccseXOiq
l6RdZ5T44G2dN71+a2CFq/lHtwcsYWWtrY8TGrIZ6Ul5703IMnvn2d6rzDY8CyXm1+bt4I9YCugP
J7jZ501vsNiuzzGglNJhH2Fvv8IugoPElETt8eDWJ+XuL8Cn+hTisjrhDjvYC8/WYdnimoA3r7Yn
b3V/uxaqxS6KF92rpB2DjA7VlPkz0DLsDdZeu6ULq6/Yg4p8BXoz2Xn1bkfjN4fZKM5n/cRDMR59
8AkOc6vjbPpjNfcZ2tmXka4TgpOXOAwu3K79YHHO0yCPACE+IglQYjC5WVWXoc25edyO9wZFwjwB
46i5nUbEQPIE1MZALOCr80TtD8KDtwDgwNwPtxozfzHM8IFwdJi7duVfl+rrLGso6Xy0P0y0H8jU
h064t2F1X8mDVK0r69NtDQdRb99JwDLlbhcVqZKq5jLPaH1BHnzDlxHbF9Tyz97Dr50yDSZ22cpK
A+rEaPjLY7UyFMFLRpv5g/nrbQQlIuVc0P0Ro9sdbQGJ3GTuqyS09gsA2YPpqkM/giJctkCAkls+
3W58p9pNLde5zl0AvZoEotZuPFUQ7MdqHF/CQH0Li92UWm9EebdgrvMpmE9hS578wLDfRgFmRjcD
3gqVGg0Ad9l+ITFWHlG/lF54pqt/tvGZ10ofbe+vEk1udcOp5z1L+kaWxsYiLAVW1HXfHzCvxRhL
xrVx4q7yMEw8w4NfoRcDrvWBp52vdoAp40GfJrAcUPflezC9wU0H9KOBkymHm47nvThgrRuoGprK
/fGpPDeNBjQITJwzgXpuCv6AGU50ByUCOIh0VnC2DcYj9wMvq6ft9zCuWehZqQJsUM36CDevuAla
Brq8xQ0RLnpFF3YlhCQisP+1DX6eVO6xBTJgB9GQRGAtW+t3MAwv5sFGkcl7G/b6ZmuZgRQ4tJUO
4npCMwFTvER59Qv8Gf+5LRtj3KsxkfvwtQk7Z+DQZuXCbhNsVD90BWud5cQG2EJs4UOlMbGPuQXp
GriwnYv4D9k9qBXG9VJty3X0+beqzJLaA9Yiqt2jF1+01gH4wYu9bABxh74qIwEZlcPpk4vWRzgu
oEUPug/4Za+TeadjAynE8lm5n0E4FnoXJZtNaj1AUbkXHnJvq2jm71WmJUSjYKP3wc60rs/NiA0D
3L02QIpka8oF4K/eyMEnJt83Pw4qDMjjzHD3DyCO2NlkNtrt0UG6IdF+GAP2Szg0WT1oebAe9eRs
6OugCsx7LPyKetChmp5HhMFq9bMIba3RDoh4msI9MWnQ3/WWha2imD6ETMSJuRqTYRJnK/xWGE3C
7qoU6/PeVjCSYtuw42G0srUHCOoIemgc/Gqnd9DvaTBuZTDKw8h/79V2sCn6iSW4SbK/78v+ug5u
bgM7np0wD5b6I3AhZ6+cXAn7rwZ6QSVAoLaCvwyzTw7zD1rJYmzqwmgkfIQW3JnDhCVjjgwBLJsb
Jzt6h87CMCyKU+a9B5DuoPpAKW7nlFYnAb+JiGCOwrCMBVvRjypmTF9l76GfDP3joqxi95xkUDXU
XVMyAgb0gFYOps9EO6b472kgUA61e1pTD5WPQi1b55Z6DtrmmRDoSjGvUavh5K/eDywwM1dHRQCg
Sqo58wHZYfo0NcChdU2g6/KgDgmTqNWlX9MC6PnZpWOmLffYhVtiQAOZyo8xiArlBykV4tWK8njh
bSyGAVw/hQ6NJBJCeKqw+3XAAtxgBqltYe2tuUH6hXsBzFZKEq84+2jlSjjb5ovarg5Oo4d8VM9L
ou36Mk7RtcK6R4LxOwhglovCgi6oqO7uHqSiA6pkdanb4aXjQbSRc8WvDEouyIIk0IXvtbazaHPz
xQdb0ONnQSqA9ZKAcDLLXf/7W5uBA+hKvrga0qa2fleaI8A1RdDr3DbVlaroXZjoFC0dALJtLn1M
G9XLP8ZNUdG1HAIuE6VFbrwAU3jbt9VCzaOViAWX36h170vr6ryN+sJj/t9Gsl+ds/3u/L7c9zV1
RoSqcLxWHRAJgR4ixXaYJqmRBkCHIEopAmnLOO1I89N5nYZyG+sfHuJPm/ZN1PaZEZlpTsHNFVqt
gChM8LP65SjB2vtlF9TJsrWp4xzAorfQXJ09sqPUAi6oLSSvjT8b+CeSAMhpNpn7yr41cHgywmsf
4sIJGbgtnPFE6jGT3V86rilBQWnDKY7B0bjjSYUo7o9lH71ukr0gPCUPGsVh+qyjqGwfpc3AUncs
pWgP1WTHIWQUod+Awm+BlszJYq14SwCV6Q2UBmijt9b5qiJREgJkvn4XNPcW79gsxSB/enkTbZcH
bTG0LBlaHnMpcqsdLka0qQkKz13jShE0o4g0653RXC3vLaDT8O8kSur9arqvqRY3YRe7cRNNLrWl
AZGUkbfFvcZQuD6ohWWzVCfga6fOOQTh+64wLwavU3abnINpjn3DUoiAcMCldhGG4HcyHccIqgOk
D7f+N/l47k6fb+3bDNgBh8mr83mrAM4cenNn/VJUD1YFXk6zBEEd/CbegWw/oEb83Yu3FtohdDEC
gBa6rH3uU1cAvzKXBvdsExeKaXo6f+8B1hxO2IMSQU8D+UmkBoqex0p3YrJwAF0H4SUsL8j+wZsI
A6qFsLFSDCKwGadq/9MxcGHT7WH/7k2/3PkZq1TtnmMy/SyRDUS/x4y8Wv23hTDGXJAnrZNre0j6
EH9w5tCWPKxpUC4+2pf6/REVNo67OlXJQ1hURxeuZFqBCG6sX4M9A1X/7FBW44v1SJkPTej+gQlf
gNPInS4o1wmhi7/zsE221onFLNOZ/MgeMDf0YLIUFb4Y8DLFTkP4MjnXZoKz2fg1tkXjYzcsFGXP
jycYSHwSOBP1AcCiUgHEnYJTD2RiR2sFq/ak3S9K6Pjx9EMUEK5TPRSMqJx/y+DKATmxaEJgwq10
Pvrw6uvPqb4J8u3QN5cfJJlLCcXCilbGiXSB7JO7kMuwaxAuV687jR2qgspYN+nSS7C2UAR+z7CJ
hA0C3ErPm7MXoEldA2MXBYwUvKFyb48vAdjQWFMK1D4eCco7+UPZtwfpANaprIbF1WOb9sSTgeBf
m2TAQvEW7cQueN50dp/o4I/bPy8uvgD/x2E1IOxXfwT8jDGNoXCBrotAJKq/SB4kg/2XzT/4VtJc
pu0boMcet/LjgRh7/LOBLmsgp4gt5wctbdE+232Aj/qA24y9vCdc+6UD99eN0KipV+HDv9RZwDra
SSvbezN/LTYyiEaQF2kw84ctYnOgIzBGTRDSveYL1+y6te/mIR0g+QgpRzCntKIZpO99pUE+hdkA
DJPT8UVHJDOW9c/Ce+q9CrDf+yhvfn1dR9Dfy4ty/tnTdSJoCXcgUWhG2oJFMGmaXh/vajJvS09e
2BDEuwD0N47Qx0HYIrakXqaY7ocJawQNBU33sMnD+a8hwdSI7FasgmJFh9OuXyMOcTW9z8D08MLb
+eqiBlz7n8haUO8hHELFKeVxQFqAhJdGWW9Qjyw5vMFjvg25tsBeQ762QuyokRsX1CMeQmZwmFt2
bM3T4OL5QtGqXrUAri7WE97bDMkZVBjnxvrtM+y0iH6vTOWt/Q5lNjymIM9g1R0jR+fKq1KmEcwA
e3teCoONGFswMrbdBJ/vtnza+TeyySjuSL7QpJ0jfWzHGmUThf4IhWwDvUYxzX9gbnpaEBfgbaZ9
9mRBf9XBbgla0HZbgAdB5jyHaRVg10SFTnpZys1YMW2784J1zCGasJ6AAIj6dKEVukHQA+07R/0c
+c+TqY64AL0nD3sE3qSyigpCKn5Zab5Md8k/GvXcNgptBSRmTT61UOauZde8YrtPrLZi6gBk/Wm6
Dz1/ieUTTF4aQGkyrR8c30yxFw6JbVTnIdA0QvyE1DIJqqBYFGAxRBpB7+A7N4ukW69A+pbB9M9p
vaNpkXtluUGFXt/3/n0ZYBXu3EYcNkAoqYbzav+KEG7w1N2QoewvYT4Le9gz5lASF0uqQvsMJ4h4
Jzk66DhY8KqatImAPDYx13dvC1O7b0Cn50Ptx4BbUIknM5yJKpSda2SSyDKJg+hsb3nr3rVm5dS8
RyhybVYIFHJKahRhChDWlgjdJYNrlzOOsmL3ZfsNCWXGFwWSIcztkKcPaYW35Dy8jQDXLdH9kdNc
7mpJqwr1Yn+mgGFsB/aofsKDp0AVeLrDBIQgAt3/4/B/tYNb6/5q6xvZinZ8NoMGOeDGxvuFrNbb
ORBX0xa9A5ATSggLyLz09yKgH5P8gGkbhAExlgmkAoHKnT41e9mrE5neDb9DHYu/vLsVzuHDmCxj
3ZMNRbX1E9Y40ejzHDxjL3pu5IsYC9WZ5MEQIRIMzbk17/i/kK66kb5ol/a5CcYUYQwFRzLKF6xW
QGuMahCIbTXGK4B32tKT6M948SgK0BXO6PA4qqv/J1s6njarwDCHgp5zmFEddFDdfiKLQ5TooGuZ
oHGlSCOgjGTZue2RYXnWVsgJYl3y7bXtV+uTx6wOtR1I4+1sDx3I5RdMgRcKOu1Zi8QysNF3gdGq
uBFne7777Iwqu4oOUdWeyY5LUpg6SJDYguBzRauzWFtCKAG0AQNbqvJN5k1IEq5M5kUfaj707OhH
+MSk8CuMEEC30un7OBRb9+SB8A0VNlCJ6zo/iL0zQRccWqhHG/9OvBllbZ+s8uaB194MEG+09iGm
FoSqC9jPnaqhKV2FzNoldCKokt7AdWbo11Nn8Apn6qDE/bWBoLQoUG/zPtVfvWUXxv+y2jCO7Ohk
HFDIe1E10wE+hSh/oDporAMbz6jDXIILCCEY9dsnF/4eI8S6TpVYLs6BcO+TV183LNDzvK8uomA+
6kL2QF63e0gwh/5bGOfsMICS04VG0/sQjNg4uR6swT5oX2YcX4SJJjbd0wphpLuCw61eu+hv1EQP
5k6s33v9PC/6jeohRogWOEGubQ41eF1oT5DrzrCVzI2TUSp/I4mqGdw0ewMsgJc4FZF5alsrhjl9
sluw/6j8jDJ0ZJQl1AKRDxoKY4MBuz4COQ8o0KQeedPEVRBBfgFopwU8UENPSS9ooeBmEAdw+mz5
HSus8QbBJAFrSUbg0BPcI6wAdTtqYdSpu7kYezugGMZK95T7qCv99eIvSJ0uNEX9BtHDBKC3wrFl
J7yjBx6w1KYIwFD4sGfSW4wyzJlgeolmCIVJ3EEJxICHbjaIOWdKLdQstfljPDfpIg/Zb8omAft9
MFdsfvAC+qHMRp01p9G6gYb7xpjBLaxhL4v4E0gN/J0cdJ8hnTTeu1/BGpldIbaCevI5CLssWFCX
IjaboXAiGTuPAUj2vfgloX4O0iZ7uIKqM/IxZgrwMCwQFPR5JiCuX8HZWOPNn4YUGzWhRQ2O4Wyh
blIJC57hcBiPIdSD+AEapC3qpzF69QlLHy3ChDoYW7pjCEScqivZjsSK4mZwKsgKIr+sEVtNc6/7
CPI477jMJp4DE6/2Bx3RkQCiBxqBMYp+iqBXQX2M6QFnqmGuaOI2ovGk3hz+4NLgMxWVoubxBHGe
izgMW6yuRchxPJC2aMst78RtEoMBwkQeCpxXvPLQLxrIjxwMAQxVAKFjXzQu9uGuuDoRQjIUWTMs
rIf6y3YODcVL7Wn2+BMOxFSbg/Nfv2L7UB+oZOuuggtMaoBK3Jzc4CMLJ7WwndJW/yEm40CeOGlz
OwD4hAiHWsqJoP4JfoX7XLjN12IVKx0yETVY9fa+2QHUegciIRghOKWgdbtyNQ9EhsUAk7cxTNAw
JUFAsonUpaT3GUKTEEwLZCQEwK4FgVVkwAIBCVsm/c9poltjAyVGrOzIoV/M+aGnmiFs2W106/ii
EwDWR3neAfnG57hv4nN25hg0fKCtV4c6N0+8bxV9xus9+85eCj8Ek91BlmoX9fK2oGeB/LZH+YdJ
mwZ5vZH5GBbIByUHAw9wH5TaN14tM9DQapBkbvhiLUAUzXvVfz9aAq7wscU38Vlsz1M+qeXs4sa1
UwV+pyQ+zDBAxVseXo8NvU4D+SFnf+G+cMSgV+PgIPrFg6aFYMGbRjQFD4qL5t1/PWknPsIJJRxE
BWKvcw0EZB4wsxQkTg+jaLek9DWEpmQ1p0euQpSKnBoh/EfCc8AjqJvqcol0/ChwUQ/vK0a8JCL9
k34MqeHUjagt7OnW9P4BYpRwk2ltIozB/Bp5mJoRNnrbt930SdexA9YSiZ3fsJAg9UUegtQOlhKw
b+wjnOFixH3tJZJPyY5z7C/0vLsSwq0Q8RHgiAWxico2NDCyWfERedHuLyaClhz9/wpwssYS4mnP
RlTmHM5egb5FeHjMgdrLc4tHQTvsEjqf0iyYSUGXguc3j79pR+JmF6nnv9eji58DhnR82VSXThXc
e9suJYRlG5tQ37SxBk1n42/04iEVx3jIgkEB34+1sQ8zHHuRhS+mo2noTDmjP/3U5O7kWjlxaH2s
EQ0whLdCwRHI1CVQ3E3IIII0N7txng2XN+6Olwq8yDTXn3PgfBhUAXKjJwoWyv0fa+fR5bS2re3/
8vU1hnJofB1btmyXXYEqitDRgA0o56xffx+xz9kYoWtxOLfDoAPTa2mFueZ8g9zJYGymJnH5RoIH
4iqWE+jthdSDxUMVqhPGA50W3g3Je8lyHaAzTpnD0hGi4hNt0CYGXVSdg/TVpMcHpgzx1095STc0
0igBjmgN8wqJAYa2kv++Cvu9Kj7WdbWpZe/YBkffp+7gtgffB6YFQjKR6KDKtFW/xQL5sndG7sQW
29e0ei1JvoOvfdgedSqckfYXnmN3mcYsJucg/6yRV1rZiyppr6J8yIdLpz/lvMMNCjtheGh8Xu9l
Rs2Qx6/6Mlg9DRD9iRy7L7KLkMp2pvMCB0gDTdJRxHNvPv/9QB5BBGZ5dqel6a4UoQdYTtIMtume
RNaJr5/E8Y7zzSu/WEV9J4MnVLL8s0mvuuVSr6nz56FxVGjyDd4j4BJPe7VE5O99w+USyfZK02zz
5B2T2cKpsFRlY/X5KRFLiiHhvidnrZ/aLjqUIJAt653Lth4ElHP04sKWzNxya1IfGd6KA4mMRHFP
88+KJPGGzZ47lzR52h2Kt6tybh4tOeeQsmrJTngryQ2vM4pqxnhp0k+GaOCS2douK03R1D0Ke6Yt
AdQcqJ/LAIH0Q4RQBHyDj1JxUKP8qVHyJ7e5a/tn06q+AKdQqtRJJOVDEQL3aiOookE22E1uHnGs
gLBCkdyM9Ic0Fu5rxW+3xpBPr1b5yAvrjQQ4YTrYpvyU+1NUXoJKO/nZsRe4qvKUnJFOEn5JD1Zp
3oOOO2kdutddStUWmFOkv9dBRhr89pMi5o8pWPnpGutUHYhSc5DZbJruSL3gaNxY9b1XfTFBMLml
M44HEe5DgVtKAS4j3CaQJ1g0Ici2jP5l2oLXqawDDcQz2SeVdjvMADzhTpiYPFO4c3PR4dJOC/kk
KcnWVfu/K86DxKGCoirQ+cCYADDcUxN/5FACCKdav4tgpQkZJRIgfCY2naVLIb77HPTTr4q/jEV/
F+jJNgY5FsJQU3zpZFgoSfX7Jjk3VE3aEMYnpCChog0mlScvI9kG2zW9qmSJdxcAozB8MmGuBUDO
4A/KHUREqS+/FoOQbHOvBDIglZu8CB9aN3zWEHLeTK+IgJ4GJf3QRbtxEiHPA3DXgXQO9GpnCiZs
KPG1TdBUldxHYSojiCKAGsk7mWbzKU9KVA2E/I0/TG8i2fwmB3G/VRPe7C3Ek02D+9hRF9xHrNW+
gTO7j2XYE/JU9u7UiJUG8lU2d16KwrQUHXsJc1GQrWP21syMbVUeqvQE/Y0rN8ve5YNwEMWQQqRR
HtqUmn+Mfa5EDSmMJ2A0fuibsTSBO7oKbAMlGqgmeg/g3M/NSIKYuKfW8t4XJqMIuuxk+BOiUje/
iqXh7WSpibZRAFoBZWur2wJgp2NrHsqeQpYG4PMN1YyRWxSQgqcAO7Jo4XXGQC9A5dlASaHiCC2p
3NFXfoha2HT8//AzBFh2yRfQJ0excsS2o1h/0KPkkaO7BDcgQ5LrS/VhTKLHUTCctjpZwBbFrDmL
IrIlas1rvLmYQ/PBHZWN4g3vABbFto4CrEiNKxHhRLn5XRHQey2jR17DFk0kKRSP/PsX6uh8F1SA
xHdt0BwVZa+PvK7cfa+NTtX6tt6B0IXKG0Owi63+Szg8tcpfNWcRj3eP9thYitxXf6XTxvGls1f4
PBifJlhLGTuBqG6KFiYdLVn+Je8YJRCgvESHog/vUKp3BO9ZttRTH6Q0En0ApPq7uBFPRuqeeH5l
xrdYBZyKnKhcPRp1xmu52coQXXmAGkN9loIvNA6iOHuT1e+TmAq7QFU5hK5msobovHP0NrqydaPz
VEgFRLCjcqfoHxT1Ww3QP+sf0/wLNO2zUDk5LwzOOb87pcFDaA5kXActrk+I6mv+pY/eZ5mwEywQ
Wm/AL3Sk6ZHQb0cQdsBvizeN3CKqESEWe8iyE/32/Vgq0Nu5JyC9ogZPbbvUeCMoHy29+CB5MYDS
+xZqmGs+1411D0D2GLbjET1yegjdxeupE2QbEvAvQ/XFMh7oHL8tgGyo6bcwyvajxuJJBPoJei4d
4nai8OkNwNXR2mbGcGeFmqNL7QDPAJhrkRWgNmXvUHKlgDNCmC4BXqdBycNexC4tIE9qpx2NwXpy
q/HBUkM7dGGdwc1tTPMrr+gvbZmB5ezixwGy6JRANRzLPIppJMlvdb2/8KJL4+roThhIzTJMyqWA
yLvy06jiKdB26WeZ+pOU5JWdCukupXExGuQZ7tAB6r0ENAXj7HPjVneAjc4mqyjCJ1ApH7Sm5jkQ
3kVqjU79JddTRwr712hiaw4jUITyWRPcd0GQ3Om1qe7wz6nBix1KQ3mIq/I8TM39ctj5cDfi/ENU
H6JGfUi1Bj/26m3t+U6QtXt4Q7IefKPfx61O4SKWtTupDlDDj4S7QC1RGEheufhGL/umuWq+8RL3
EnrVp7onc9C1D5RPNfruAVdMfR6s5kQdxY3hURklFOxGeyn6U9M1h0ROXv2RpkfSkpommsdrVJ3e
ynXzaDQvVdGW9lCRI5UDlMta2ArUhPP8Ta19jjL1RcxyR4iinWggxm+1oKtico0CiKUBHD6L4g/5
qDfoEVCcN9N3Yz5t4N4eqdIgpPAYWRD5om+i4r2kinBYURiZFGUgVSPdd/zy//+fCRqG1Fc00eBU
RHxW5+KYJgoMstxwskyaVf8Xpio/RZtpfylx6MZqTbQf6nTDHhVO/XBA1cG+PbYl8RRZ0iTSHk1H
vWcmvdd52aiXkiHsc1pSIfw7rVoTB1oStbkOMf2EK42lIZFagBkofv2B9PXil7oazkxupsrbNOdj
octyBEguo44J4Z03GmLJ6nk4VKpze/qWVHSuxzbTnhmrZJCiqrD2Kfg2M+t2bfm20Z9uB5HWZnCm
NuOlaaFXNVqMf6+I8U66Bw23BWS36ly5NqDZ4jOSogLxwnqIggOAW7L2Q0yKeXtAa4tupjkXNRLd
SoveklDHsOK1qULV9yvSV//LrKFnq8mKqOrqNKtX6072gLD7k/Vhxxs77xJk+8RhZ+mCXbk58hN7
tSg3CpoGJAdVtKZKtKTNJks/ok8r9Sp60I0KkiWMUb30NhYOwwGu2s47g+Lc+MNvSBJJy2v/R8TZ
Vo4TQY1cBe256ZTq7iftxe67KczviHCtRpvt6o5qqkIaiiAiEj5HxVaoEWHacmc4sm3o79Zlv5bE
j64ndLa1PYHWmY8i7T4JuK3UjW8oUA0AQBQU8vzX2yt0yQpEu44229hm6cZ6mjI8mOM+lYMdr4PT
VKjduXawTTukYPaUY35DYm9t4cw2e1iMTYMY8y9eIOOWDs2feoH8NNbZnndzTzAzqwgdEsyduo2p
cW+iLa92p3b8j8qamcTiaQaGWZNkVPfEuS5v6Ffc3AZnNBx+9WTdTd5T9Bd+z3tq+k6/XN0/gs0V
ejtP8TruPSSzptSfhxug/05/I/HYWVkxK8P6fhxdbXhwRaSPLbI+f3DNLcmPyVejmh0uRq0GsTiy
FyY/Dnmrgk/fpEd5ywKl27sFjEC7fT8ZdJTGdl14cvGSuAo/O2kgGOUVJs9ox1Vv/GhPB7KXVuwI
10LMjhfFql1DsxQec8HbzngswvMQ/5chZgcKMK/c80SWBh5Nm9C7oJJYgjS5vSzWxjE7R9IEWFsk
86UM62M2PirqKW2fbodYvE2vvsbswMg0nqZiRAjPEB3BN/fBGL+9HWJtvc1PCM3tfLPjawi+mm2q
KjwqY06XsDt3sg/eJtxhynXWo/R4O+7a7M0ShVB0BzQG+ESCmB7jFs0ERbiUhry/HWZlBuXJ++Bq
6+q9JddhynoeUkjIx75WVlbBcgBNxdTGMBHXn32irkzhQIUaaelUl/dxnexXhrB8H8vmZOqnSZYx
14Lt4jLKBRlDzSlHnG5/jrsz5YINQve7tVfDarTZsg7zjP6eRLT/uxfR1dhm0+e1VhkM0/ehHWWj
tYR+zoVOd2tHx7+tXeU/MCDX5KuIswVviaCES3064VQ60CD7vsnpWoY4HdK/Xk0/vthscRt+WPRV
Q4z4SPdI2LYH/dxvq2N5mjy4pD8yDrga09xkDNtEsTRB0169K3/XMnBtfWiz3FvPUFwJYZB8Xx/K
OTgNj78vCLuc6f/4WtrsOhwT7Or16p+RXb2P7P925Wuzuw8HIWRexj+tBSy5rlx/s9k12GVmMoH0
ecOcehuQwym4aA5gJGdVS3plNWqz27CBkCfp1Z/u6LVos/MjMbVeyEfW/h+dH8vXyD87bS7ji5KM
CfOSaBrt1+1kPgWNS8LcD/xPcQTbcYTBui7iLi2m8lfrcnaKpKblilbAWumM7STDDzKtQly9NbYQ
Efdd/RupmTTN3I1TRZudKg1wn8A10T0tPbwUpuNSDQ5/j5W4qIduQGYZzro3xdpo9dktmlh1mA8p
K8iLv8KQ2UZ38V7YieLXaefHv7Fml2/Vfz7r3NtrlMvGC6etOGoIAOUQ/iJ9xTlqZeXos5OlV5Ww
D3VCDKAnxfcVQhLAAG5nH2vHlz47UsJYrvQOtcl9tettYx+g4Z5+BlvlJHvEEleCLe48RVY0S0JJ
GKefn3OdKW8fYniW3AKmE9z9fTJLW5C35Al/ZMFDLMPSRMvSVXN2D7ShVFnQRaiCON6BPjlqaFsP
yPT9ZKcpXfyTpK48LxcXxVXE2ReLoO3ExUiqGiAXpPuo0zyvzODiQ+8qwmwGU0qpylh8n8GpGjwe
xnvDQVpxv17zWN5TV7Fm53+gN5I0ioyG3TydIODppxNElb+fIL/lN7Vc+riKObsJrNRKpXTyhp78
JQEOVaSSAop7W+C/1CDo9Iobb18Uzsq8Lu61q7izOyEUM0nvkI2h5FIeOayr7XRA/yvudx/UcusB
2FmJu7ZgZsmlEQ0ezX3CKunFMO4FxIRuD2wtwOwWkCIpdcd4WpEFhNVgoiH/lxFmZ34wFkKjh0xZ
osCUBC4zrBVTp0n45Vb58W3mFpkaHSmhmdZEjqyfrVrggPqK1h6dVnnAGx3g8n81adbs4FCC0Q3b
nIBe2941qfS21Nfe/yvfxZqdFP5QTuk3IUTVBVQU3QM6WPEDW1nS1uyoCMNUV/SAEHFwds07IXiX
B4fbEzV921+/zPTsozuFccDs2w+drMLu4/XvG8HGow6kc83L1s7Q9IMRvKquMyapfTvm8o0F4/lf
QedPibbVMjAXLOk/qHVNc3RjgPOnxKimMdRs3s4VF9b0lACIcphSisntfN1ZfXlV/BjabFWYvl8O
6vRUr+OPqZpvJTgTt2dvLcJsUbRGLmcjdIw9JBYYTZoTi93udojldfdjENNPuCpoZO0QANtmEL4r
XORovC/MeN+l8h/dtT/CTD/jKozndkMhQsvYW+iXIGHmpituyouui/LVQpvdCYj5V6bL/gTTsYUt
4Ugv+V+6Uz5OVU5hi2DulLyTSK8n74tfSZV1YK+qocjff9nV2Pre6JFJAqVdJhmEzQyJ1E+3P9Ly
LroKMbsYGjEacqNlcMjJP8fN6EEWC94UVu9u+AMkTR6f5TZ+O3TNYwE1dSuIzcoxu3iuX/2E2enR
aLogwnziXO8MGxxvZhh2UT5NCuNh+P72eBdfJj9izatso6iBvYQxtg+06K0o5Q+iJe39IX/nAwu5
HWpx/V+Fmt0eQ5ZjNxLz8XK4CeN07gLpvh1iucRxFWN2UGRS0ddxyXCgUya2uIOW5eCw0djQVxzU
atYseVcWpDw7NqKwjfSxIp7fngCjIIUZrCyGtQ80OzUSr88DeWTWAhdKRI3qPsLfKMnEd1GbPa9M
3/RzfznWr6ZvdnaMNRAd1WA40gO2BRsYRQGtNWT4SDH94Xe8uRZrKVcRZ2dJL4Se3gsML+zCXcxN
WU2OIshQaa8KgO30nCovefj59jinPXxrmLPssmfLijHUEJxZ4ICV+Gwon5Pg1eyQz05L1udqH2pa
d7cizk4V1whV5ACIqOjHYYvg/t3UeE7Dk3LqnfVzcrngoOqSqGBvLmlzx/sxl6pWmOKl7XNr93b5
QX+LUrODKebeQpsYzgQlzd8IvPgOuwo8+54tQnpU4wg81ZA0EoPxfqpn/la3ey3W7DOK3TBIaWt8
71nmP/ueRXtzd3vNLO/0HzM6+4JpgqxlVjKwPN1P2mqVEti3Iyy/K6/mbnbuW0WuKoFCiCh8nhYJ
eRWLBKOZqUD0W19rcVlqOCeqFiaKXKg/5wpjnzZFDjcODP2m2Wn7ynFD27RRtt4ho/CnBU0N2Ido
TZvenA2xE9o+sGRgR4iz7lFKi+32IHyFG0lZJW7stWfk8n3wI978iWRq9RiV/nfry+sGzPcsdRWm
s/xIv4o2m86BpZ8105MPWU/sqKWXkCaCchAQKLIVB8YlxgCrC3N1jLM7L1LE0E2mqH9Stl28xK+G
OLvwmlLoB7nOYeqbj1h4HBuDnM+SVzbb8la4CjO79ZA21XW9Dv8cb7F0zcJjMWVZBS9qzTt1oVXI
TStNB6b6FTlCeDr4SXXonKxcPWtxZudjqPRuEKLguK+Vr4b1JE+tR/kxTd7cPkuWPtP1cGZHoyQJ
TaJYU5jaKSem+KTFs2pHvJQumDBR0TuRNQOzxp+PD08PKqGaOsFASuMjOvpfpQNu3vakdW1Hdrpd
S7cWZk/H1NWkvCzJcEJmG8xCWrOyFDABqfgtRYIg0VFo89Fp8tPD7QlcOO5/ijTbVOqIFjfw0gmn
pkKOckwpXclVVWUphiJjHIepnEWJZvqIV68ZQUVbwe0oMQfiZeT007z0IggfDWC1MVxQlFMSpP1r
mILhuO9QvKrxzA7zF7FC79/O61Ouyof4Q2Q9Q/v0t5FenaImAPitbWO5POTVQUC+UEdTHF8yNIU1
GeUOuKbRQcBbbhKPji088fx+J6nRg6++upWxyaP8UKo6nOdD2vSnsMWPAuosJOERg4aqFINtV42o
b1XiRTDdXe52b3g3P+q9Uu18FEH0Rv4oJHC3smZ0Co0eqtbAODdbmICJhItZjR1UJqPAHoKk3/sF
+oih6ot2nNVwaJOdVMWaPfbyU44GfaOIB1dFHUY2AtTtIv9o6eODmMKXRNDrLDB7YyyWZ/esdDsX
hQGzu4975R02egd3AKCfiHtLeRnMr5Y2PKhpeie7ySeFOhniOG/QwIcNB3OTtL2X0UW0mrM7wjoN
049qh5jXVAnwuSU3Xoq8Zq65FwGnBjPUwaZgUhLvU5/ZUcHgowYtphC/E8kRUOr3ky9mnRxQuKBA
W6Cgj0qk5TVwA8bJ12tMkF6u7CQT77Ia3YSmv9Rh/VZ06x3Uhj2OgF/S2t0qhnbJ6vCQKumhliCw
9ZOOCEZKErzWxAPXLaY7tEB2+KxsREn6IpeVLdfo2eZIS6OQcAGO74SxZOtNDUUCUrI2fsJZ+JOG
H5UUFDuXgnzVOa2YPuWmdzdm/bFOvR3Q4IM+Nvfop+y9XLsAQt/VoXhG4xwrjvJQaqJjCOMxHcgj
Xc22+he8PlP3tRkyPHxwDfOTe8XPYcFgAGKc9dF3N4J1TGFoCgjdhWLLmxoBLMmLXkhDvmYtXC1F
eoV884Loty7dSz3ktzNlYFRuansyIYowZY11aDTt52bSKUbsH6WsHmbI2Jyl1K/RdQifYzQyE9Fy
4kG4hFlsj4L7OUTnGO9G2KHB+Ip+1UVvm72vZ1tL7rFDk3YYNiGyYl1S3nF+PcC5/Sv3vviS7UIi
DPzIrsTUzl3aCo3G37lr2UgQncII4yz3GPTHRHhXP9YhJL+nwjyLD3EOgehNpOJDgQSFaLrb7qMX
8auwEkRS7FQKjya6FOFRwJCgjJ6xHBuU5zTFYg56d426J/T8/pxJp0E+9ubbVntMJyGUi46UsVig
RDZJPrxDVDjoX5DF7pOtjxZM/dVDtSymEwAzt3JKplJ8i2ovdH8UsIMNOpQBqkttbm6L7+o6e5fG
pyxuoMLpqEtbrW1y4Ajhe8Q14Vm6SHtqm/QDLIBoRN7gY53tC2j62VfN/ITSW4seXY1mR7ZRkVMM
+nstcSfF402VfkjLxwEjThjNwoFyVxJ9UCdth12rfHKhnmq8KBUZADBmFL760Yd1pyAOm2b31gg9
CX2Xp7K7uOGxqz5nxaTIAheucrco7B4yvLcDX2XHU63wyj3Ufu1TFWPovu36z/57vflAy0AI2kMe
OYN6SStoId7ED713H0TZR1BsD80DGmKhvJrmXjc3jXEQUtS9jc+NdRrlAJ23J6U/43UAA/6lh6zc
l9gHwNjEy2VS5iylp8Z/1NXHcnwT9dDXbM3fSQwbeToNwmV6QEXQqh4b6yLpW7U+dTVqf+U2HBxR
uWTS26HwjipyaCNMUPzZYj/ZZaWjtQ9BgncCG8144PhC2ABVps3t623Ks2fvUQrTQD0NUZd0UZ/l
4YFVJEMZCSYc2eJbYO0qCHGS+X4co7vMS/FqbS4qBm23g37Hdd6Iasya0dEIIbpFYnxfYJcTNk+C
hvT8q6E9CcFXU/vLjdmg8komtJQeGwpoc021TMio86E2WZWOhWLxjeOdfmqe+kMJ625rOZkNyzHd
rjVzF6f2R7z5ID1fENpRAqTcJaGTyNpO7XAdS7aF8Kp7raMOCJDL9drULryFr0dpzDIjKKtqMaTY
RU4d5H8jzRDQflgvxn8vav3yGa9GOM+N+nhMQkszwVrb/Tm5n7rjqIc5+jGVd6Zd7Q0HNapN7JgH
+SC+C+/KbWCvdbEXkqefBjzLPeusNjAMEdHyCeVtUjy1sbgypwsR9Ov0bJaql16R50nBu0pSsVPU
yAHc48qGWMpnr0PM0vTGMj00mLlOWvq6LX5Nr95BOtR36ot3NJ76nXAiv30272+H/V7UnX1AXVGw
xtMxFlJldRbWVwpJxxaJAv6Ddz+aR3E8lEeY3Xu02d+XqFW+Wm8r7G82aA7glrXl3N3e/glLT2V+
gkl0Q5Rk/XsZ/ir3rdSka8uGZpXmb2p7tLvizkLWxscQdEN6sRuRN8b64XmdTLP0tvwp9Gz5Jm3d
oONI6HaPjjpy8Y6JlS7QesGJdyYGl1xNKx96cSmBjKYQp6pk/LOl5HuDZ3W9Rd8C8zovqv5CTeH5
9owuLqWrELNvGg2FkLmeyYMFfStFQFKxMsIdJkWHnHLVytZYnsOraLNqmBKUflcavC+RbN2isPs1
2dYb/x75sE1gd3fFSst2eblcxZvdV63o9aJP1+lfYFOEb6lRjWckpe3iaB4GYWsGuAluVgtIC6c5
3WB9IitZkqV/v12u1imPZgn0iifAGGp2GbbJG5gRaLZtdFTe3smPmqNsMzvap2+Vdudf8pWJXlw4
V+Fnp5yGlhR0LIGvKubnAuucjRJ772+vnIVaga6YOquSl7xlzBFbLarsui8Hwp5cFy3x/rGWgmfw
66tF8LVAs43X6bE6NBqBxofwCEEWycRTtEVTyO6O6QnRqA/6/doELl1WJO6GpGE7DtZJnz2yBx3g
jGISNPmWveYyRw1wJwf/dByntt5T/lm6iwDRIHdyrF7iHd5ufOCXYqWcsDR0ip4o3AMENxVltjul
PgpCNJsBeCV3Hh5bBa8Dnhy3P+RS1X8qrf4TZbYrQxRWXRzKeJ0czRMKoXbjIGtql3fxXbcnp5Tt
4SC+UdK1w3xplQKhJ79SZB1O7iz5MOS660zdxfT1bbWL8nsELnbfL5OcOwwbEjyM7WZlsAsb00DJ
g9NUVqD/zosnrh94OP4BAlTI5pU+O6VWeWzG+Jy4cEx99YXCBFRmYSXswlARNhNNXaUCZZhzaq4g
GKFiVCQFWLkcROFjmEcrW37prPspxPQTro4c2atUC6XuqYfpOkxq45hHeOz30rCji0kqFfA6/Lx6
0k1HySwp+CnsbKO0sp94Bdr5hJVQG3Uw5T6g+8Urd1OW2/RpPVNem8vZrYhVjJnkWNjto65rMLwW
H7TJQmxlU8gr45ptvaQ18TTMvo8LR8ts19ASbvblJ29rYY+0X3vkTP/drWmc7cFcokvkq4STUUAz
lHtRHi7iZNekIG2f1bvbo1s4VwyZwg7CmTznrDmHJXYFVUsm4KjpIXKtSMj+t4h+F0r+1+1Ai88o
WYZ/oVgaHUVtdhNJSaNZYkKzLbQ+a9ajgN8KygtOqSXoSeeb0Xw2TekcxtY24G08xoNz+wcs5Dck
qxwwhmZC2Znv96AqGrMSA3Nf4xlUlOFftSFjrJMNWxPryf1/F2y2MkNLEsMSGTtU7Z/bQHZ4SO99
BX2Rflw5O5f2wPWwZqsz8L2xVYzW2vfa14Yrt4jX0DpL6/86wnxBpi3kiFK19sIBZOxhPBg7xZlY
iJEtrJ7Ki1/JVHRFAzeimL/QSCU/E9GA8R0BwUWje6vW4gYJwdA3107JpWHxhpEMViM+jsrszmmw
E8i8LPibfv/vB+/vUquWvtJ1sOnHXB3JZWrWhYZ9NJ1ZbJDRNGqLlRW3lFHznsUARLeQtLDm6xud
3jL2piX3N3pvIopP9JwJBJ6e1h/xi7eMYnBkiCbPL8WYZdRq3sV9I2MDh/7MDuk78iLqXG8iBzNT
5YRfTPKUIAPwR5wWQzF0lcenZf3KifP03Mxkq0+d/r20V3fIQzrDvt9N78z19bh4bF1Hm+1kilhq
FSlU+ObIemCK+z+qSSD+yqPWUH6F8fdljV1MmwXo1KL5M1yC6A8aYAZPSEPnEKZn9Mt5n4dlE2Iq
vFeG4jSIuGEiDJ8m0S4tkj9ZkdexZgeHZKWBnsURhayJKMNTuduAD7Cp3HGK7JoHmAkrt9ni19I0
iSRW1TVd+75JrvYZImJyLjS0fYHJ4HywAUBCQUnWj8rJRJ1hLeeZRjC/q3WqILppcljR9/15W4d4
3iGMVgrcaZcW4UBBxywC7+QCAwz0igrr4+1rZS3ebM+JOIQMMrjwvWuh0/vU4bKqpuZDWeCE9a7T
1hQ9lt4+xtX4zFm91cpyRdRqxoeKXLe9oMmO99FRec6PxsHfW1vzWdqSm++sLRp82BDeBfbzWj60
dHTqCq8SFacMas6ztNKXVX80BcZsYW6cIR1bdOkKsHBx2VzHmG3ySJBGDYH/v0U2/mMpoKWbB+8X
TeWhI2nGfJGq5ZCXQQmm5E/wFkvPnOtg0/Re7Qh6cLTmAgAzcYgFRmzSKlUuuYuAVBrdmYb/AJ9z
m/nqCsVKWlyqKr7pukHN6pcnnUkjbHBTlk5boAfhvuKpBKKFSg+6T1sIIJuBMvPU5fcofqyeA2vR
Z/et1Ih6rGS1wKk9he2fFWU3MW0ibUPHmCMI/yAdsY/cAGTsrpxCSxk819M/Q59lur0k5Qlt0Ult
h76j8Ci2D7HSItbnTOaSt0+E5aV7FWz2fQ1XCM0qrdgeZGd/68NMiDkcPxzMi+yVaAtoy+nm/Wdo
s82YmH6VVOhB44dxL8TG3usseszvRJNGuStdPBQhNazDzPxlJfDinrkKPNuhdIRzkJXMqdhCQpS3
4mUSGMFTIqN6lzurA52+0S8n+1W8WVrduKIp+C3x/r1qbNf+y8TGFKEfPCQPYft0e4Rri2Z2lfSy
5ZtBTEAIS2M62gO6j5hqb+UW0zqpWNme03e6NbzZRTJg+qPiGkc0dJsxnjt1UrsrRe2/XJ1z+Jyo
F66aJYyq2pXHyazT9u2of1/Z0hZVPZwN1q6slYHNGUZVJQVaoxIwMPKtqOTY4IQYbL3e/ljStKtu
zN+cZeR1clEH08X4N/GYvrBBJdIFg4ImWbkxD/7JNNb2wPQiuRV0dq7EwNmS2uKj/ZszA8bhNElB
/EZ2v7L+rWkCrq6NQbLCYBAZ4Pebvz23DxPb2MImeCfvy5O/Wzs0l2qP10eLNTta/MFyE0sgosKd
YYs6TEG2uEh5F6+jrbxJt5adN2f50Bxuf8zFG/LHVrdmR0vhimFTtUxrKWi1rZkNlh7jY+GBkErC
I/Nw0WRv35m5czvu2tFtzc6YyHVRH5yuyMFRT4l8ScFW6+fpyZZVF/mwlqyqy2eoqlJ35J2ozkll
li7DmJ8G6ulYPQh0fGypqj4FnfIuK+ODlBpfg6C51EY30sPCPVuX7uQhe9co9Wumx3hNack9VZSL
WvnPAhZdUtDu0lx7zvN4l6uSM9blzm9cbvcs/sDDe9/U+cXN8UPy+sfAkg5da2KJkQabSJEPqRWe
AyW5y8tuHw6mir8kXrWp8c7Dia7oAKZYafr59pwv5wX/TMGc4jaJyiV+3rGF2mg3RPhoe9vI+joZ
5TYIgHn98Xa8ae38umV/xJsVGSzZFQyjbiYhRqAJ8b2X3Q3yFwuj+Ntx/pe19CPQ9O2v9mtfZanf
jSQ8E80Wc4Z4HzmQbOsdqq400dU1eONiuQHtq38vpnk5j+p13aYxI8vG1KbaWyJvO9la9E6DZ0kn
/CWaH7ESCaR4h+HYJo5XZnZ5xKiNIeQJ/ESaMxRcWbDCvJt2z1MDFrx9wKCg2gbb7JjZOQ7DK6fE
4sWC6qBFg4L3+Rx4XgXQfX2RzZO2Ft5vJNJDEpBCpvru9qdcTAR+BJpfmYlXwbtFSnWv0N1KMFls
i0mLO0wfS2V/O9TyR9Q1UTZ1kcKRNks6yDH6wegHbkuc65ApSHbIWPcH4y3mscCMfoevs3ixXIWc
ZR6iUSueHLVcLPqrErwNom+RmmLKnWJuBwIyKuwO30LEzzUsmBMsYDCtfXd72IufcmpViEB6LGp/
P+8VNyitODVHDvz0KakQDrF2oqDa/2kQayqni+wQjYr3fHkmRaanyLj7DtaabvaCA6S71tT+dRw/
h5hdXHWbC3UvIAksTp0qC8ht/Mkqre3tgfya6vwcZXZLeZYahbLo+5gWGVtVBKNmrBxea+OYrUId
T1MBC1bfSfxjXg3HPseVKlvZvwtr/edxzBZeQi3NrIzIdzr0U+SKyiEC98d6V4x7mKY2ycXKCliL
ON/JrTpovesRcerDVbTA9qg5a5zJiEwG23CHwYm88rEWTsWfRjnPf8tMKg08/XxnwqZEd/0hB9EI
ymqX7iZTMkpxaw3NX684IppUZ4DhAEOfXwSiW+SN1VueY/aXtjrL+bnGwM6KkpVVMn2fn6/Sn+PM
MlLfKPBozl3PGVN5P5QIWRgihteCuldljHZK/9l3xXTTNv+5osDPgafle3W1lmpfdLE6Be7LjVh8
HYU1YvfiFruawtlGxqbD8wuMTkFEF+dc6O5Tl6Hd3sbLK+MqyGwf10ouxtTNPUd1yuNwmZjWU3c2
fTMhbtbwSr9eYtOcTfg6kTqXPl/6lRsggD8wZ1bi44ee43EQ4cjgi49uajyuHyHLi/BHvFmeVXiW
p4loPzquKCJ47Zi4/QUIgefW68o0/np//TyyWaJFH0mTRJHDatJRCX04675tnit73KXyw4R0k1fA
dguVtJ8jzq6roCkknJf4cFphD29MZ0JLRm9rHAI+pN/abxnsyISKhHsvnKu1vHLxaL76jrNNJxbk
4XHGvHa4EbdYU+Ea1nbW7vakfu+1/bq3f3y+2RYrJGTnyco96B7u/YilUuj1/UbT2jdVWX1QagwP
RI8S2sTx7bBrG30p2vhCFG9kLTt5feUkWozCv1zhGWXaQpTgVBY/lpGJXXnrVLH+l6JFZ0Xz73w1
ele54Zu0qR9yyfdx2sEbYajvhkBYuQDWFuVsW2O7EoZkOz7K+jGu5dYHT3J3Ir4CXVasnPtroWab
W47UTA4aQgVx4nSBshOTh0SPt0bpO7e/1fKtZomGyVlCp3GeMwbF/5B2ZctxIkv0i4gAivUVaOhN
kiVbtuwXwhprKPZ9/fp7Sp4ZoWpu14z94CdHKDuLzKysXM4x8GBuEgpcYYzOY7+bNB/ZgvwC1h5s
fIJ4ORQM720a4Uoid3NbpWKFGMqByxUfm2oBp3rjjsqjQC/muBc2+CaFBzozw2Qhlgq92PiK4SZ+
K0WO4c0+4HZlF0tEskjiZihZSeSCFjVLkqBQzE4yDIDT7ysDGJ+RH8heDkLhc+bmomfbZlxeieSi
1wBU6NwsITKKPhlZ76YRRoEw9gjOKsAQHK4f6fZ307ARKQNTBuNz7y9Oiqy4Cy18N7vtj70ZfpJQ
ZShyc/d7Yjg3m+dioECzp0FFwDqcdLuKohMNXp3rYjaGnhGHsXX8tzqcj4HqRQPFM9K5rrUOoda4
BJRnpM93SYbADOLZ1KhBdFM8N8jMMcXW49Wba/cxFqVmdfyuSf2zXNUfZcUKdGNpnEwGrVo2hIro
pt9MJ1Y/lMunR7leDHPCR9adwavAeg7TmhzwkRSnV2s+yvteRJkgksn5KEERR+5m5J2WBDa9pQpA
4Se4CAUiCNeMTLqJYmMP5hTJ+zmJPw6q/nD9E4skcA4Zx52KaShIUPJmPxHM6BoiK9r2CdPQMbpg
2Cb/9pTBXgSiLxhrYXyXDUxb0bOSCZtCm9cBmjR/S2GKrlJW2aDU1HVIYUkKlQIG0Ce5eHuA5uhg
ncaT/E0DNMAhF0TqjaEQ5iNvgjmXN8cRXVyL+QhC2vBj+OAzyGIFbZPZkztXdtCTErQyRLpy7m+1
VdtjUp0GJdAosQqnpad6OCWqqJexbRxvqnHuj93LKukY99OCrcNZ1w9IAj9ft7/t6PwmgnNc3cTO
9TLi9KLoJgZhG1k+gP70pLaL1+ii5+mGPoDp13Si2BqGJVTOY7tqAZc8LWGJBeZ8K0wwy//9y0CC
aWNOR8HIHV/fVuOkyqKWRPgyqmObtav233Tja9ON/n8+t3eCuHMrmgVBtYKgLlxqp7GlB1Dz1s40
IhdczMkrZ1M0FLfhx+9EcqcH5pYxyUFrGTTIguDK39QjtqpbN4efYdY2/IgFpv1QiUL7hoWsxKKC
9d6xsTgVGeYMTUf3p9jsIDm2z7bmO/n1PQdIxc6dT+3x+hFveNk7wVxoNGVbHfsajJolzUuPxsmT
JpWu1U4fI5S3RWqql7kYwVCqJmOoRsVIOBdGEoxew3TN6DUXw8wJQ2HCPhHYrP1kF/kgYryuHfta
XO73Th4XQ9Rq6OZ2wANcBaApm1tmOK3i0bVNo1mpxYUQOuuVAfJuxv8NFzedDHvXYSnQZeuh/04Z
zhvSCmNzZWFEweRjXjkCuYl16JDKIvTn/rj8CkYK3gErtThfwOmpXVjja7F8owTsjLfskcaC/THo
P9CjWu6ufy3BMfILkj0ZopqkOEZKPoMIHCvo2Aq2F4GUzfj4phW/EJlIWD7rJmhFjQVF//gk4Ytd
V2QDK+7dyZnMD1b3tCQtEuCHIGPyw2AM2NYyup3o/3lFgMVwgTSRRuw9spJmxU0ZpUCFeK0NWp/B
0gxsrjr/ivfvzjpVANtI7IfrMkUi2f+vRHZROOUaeClBY0oPUn6kqS6I/SIJzFhWEgAJB7qiChLK
8ZHRmWpgzL6uw2boWxkCFxzGxpiqSYYEjW3/AIcTcAR1e9+CFfO6IJFdc+FB62VpKCZ8H8n4o9eU
T0uG6aSYHq5L2T4wpGE2+kgKVrbeH5jcmgMpmF0bIwGQF4gRmTsJzmzzngIazt9CuO9eAdyRGjM7
syz1l6WKwXbd3Kn59KMOrU85FieuK6VsR3Drdbgf3K0ydz/leBeEjYIimQ2sCi21A8nGeNuAwuP8
RbKVpySvvRLoGTZgJceudGhEQb7b4v2lutloYo5SOg8S4sg4oQgVCYz0/zj628/jHB04LVpqsfpk
uxt300FxwgPgO5GKgx5S8H2FsrgPXGQG1mFqHAVrAeR7IEXMAORS3OQ0nwwhaCz75ZdX55tm3Jfu
yrbX0wTSkkO8t7uPiZeDoKxn6wH9oQKIy+8eJefwxRRZA7bjf6ZAP49yvrOD5Wbc2/vrVrXtKm+6
cZ5vxUOrJBG+mpTkblRVTivaExFJ4Fxe6umiGQkk2ClyR2UBbKFgZFgkgcsG8GYZ8qXAcTULpoQN
2VWSl987Je76xwZWXFmUWUD6FcS1hySkovlc5r1XjOwVF2IV5Oks54NRoJ3Asu0391luikD0zbdq
0chm/vnor+61khU1hWmqOWSNnbI3pfTHYABVMhnLD7WunqKJ+koUts5MOxd93+cwbw+g8Nb3dm8f
wqrz+jmZdphAu89aoHaYXfs1aqvvijIEI418UF/fSxl9Ab7WVwAu5IBpkW9h0jmY15tTOneJC/Lz
xJ3nTvBkERjCa9q40iu3FpmmJvTCILRjhk+y6Lm3VRl+d3Jc4Ilm00ixicSCXBiYAyjnSvfn098Y
0GEtXNHT//+kum/fium80ilsxmEyWU+QoQH+lera31mRI/fR0ReOFTMNrtkhF3vG2WzqJIeGA2aJ
WQIPDc35Ga2RXeNMoN8A6pfgJt1OCt5U5GKQrIGQcdGRFKT5bZs/pMW90L3UzdsaYMiKAhorLF/x
HmxLCTVsqIW1uftwBsgOAH3dIS6R+5JTIemSG6n0Uclzb9CHLwUBXFtXaak/d9Njn+a6YyEhd0sC
AKFK107pqCaAwrK/LgRELH2EWZIaswP59KBW0yezjXcz+I2zef6VSPSmB/8waGibhgNrRev15ORm
QPtP10MdO+yL778SwGUZNMnlBAkM+lTFyV6QPZQJGCs/ViL0PcEH4d8FVTqaFUNjCMKK+HKUvIAz
zx16EpSJdA8cX1FvfTtnUHUFQHIWJvb59fJqNPpxUHEPMbJIFmCn03z3WircC/OTzYxhJYu7keo8
HQYNcyuvTlQfS9RM2um22wEHAQs6iyjuCXXjrDtFKbwYbcgzUyyXqvUse0qDcTxKpFtTnVPQtqdI
DGPd14v5IU/tm46UX64bzqYXv+mscXUbEAqrba+iPzeORoCN4gb4kOZJ0eiP63I2EJLwolwJ4iy0
HlK70gvWc0w1twMQw14vpedSp94CQlCAZ+lYKgOTpGF+apJlEKThIjW5NDdOzG5pdBx1SoGG0h1k
CmYTUc60HfVXOnL3jD0lQ6Hr0JGlnGQ5Wwfk7w2manDNsAak0guuTmaRl27/j3do/DUz0R6PGag1
KvsFjR6j8+kUDOldUi6uRhNB2rktztKx74Q5QIXf5ASbW2VKaE0HZRueJ9X8JimmB8C+/Vyot7VS
36FD9cd1u9n+cG8iuVtmjNJMxuYcSHyAbiVNrqH9wCfcXReibnv+mxQu2yWEGOXIOOyjOrvX5FkB
TNxgOqMl1w7q6/nHugqfZUw2ALPhQ1clrVOo9T4Dgr1ShgdJyW5iADl4cpJ/LZXpySb9ySTln2ES
G3f2oj92UkGC6795YyydOdTbb+aiVdFhp08lCMV/0+hm/W1N9wyuBmh4gKr7nBz10p/Ms7CZwszq
0uzeRHOBS5pUpZki2AHrSOe7aKcjU8Tm1OjNB3oE0N0fop6AwPL4PJtM01LOM8xA1hrfbrsbLSp3
kTbtjLCgLiYMiFOb1WfBEW8aHwEKgY0JEGCZcv5cFh3NTNYTY3mjjlRx5wx7lLNb73bZSREm5ZIg
ERInsr96cborqZxTd3VH9AiNsqBojrYW+ZlUOBGJHcDaedYrFsIRKHuW+UVSzm2uOKZRe7+pODuY
VfpKwM88az+H9ZpDBgC9Pdbz8oMGGhRMwsfImWfH9OL8cF3uZnax0pxzdruRJEUvcN5yewYbBQBM
Z2fKY6cyvuqVLFBS9HE5ny/q1E7MCu05sFHXO7uYD2FEnGQue4Eg5g3XvifnqDJAhvUB0LBB34ae
WrapQ0oJCytzsi+1+mhI1XGyABFZdMafv3eenJ8aRqQNmo62MaGSM82J0yQvpE4dq3upFkEfZvs4
gV+sGBbiEo+P0JeFYkQlrHbQrV0GUIZwVPdKJ9pbEIjhA4HBavqWhUhdStKnSK0DLEEfinwWWOL2
N/tHG/6tbdkTnr8p4o2VhDdVVwRGn+zyMYjNc1W/2OocxK2gRb0Z4rCv/9cB8s/gIasreTIQz6Mo
9ZQBSLL64tix6vbSnSEZrl49XLcOkUAuuplaHDZYisH4aLefssIjw60mgdy+eIozzTF0gYGIjpQL
ayQfE2DbsrccvUeVDMRR6tEYT11nB6SMvUY7ZZbA/rcf/qsz5eJYGZvq0LE6GRs3yPp95kU769wB
g2/K96kXebags8yUuPT1t4/IRbC2GJq0ZokEkauPVWvcSKopOEdlO0q+yeACl1L1ilIrUIpt1JTq
6/4bq2ZMu5l4LZomAPLQsD1se5Zo5H47w10dKBfLzAolczuGbDAiB8th2es7estW7RmHsHBa5HKp
FymOpmPTn+36X0DX600aziXuoWBqosEB3Ms+zeZHQ+9OI7EWhoH1UJlZYE94u8fk8bp7vM4ZXHzL
lXTuW2LZZgnDGNLL1jqppgr8xBqlnLIf+12tAM07XoA6nCHdG/u9SfMPsjbvelqznl/3sV5UIImr
ALg1B8eMo8hRgIrrGFLxOFkY2xtHr7TJvqwL2YsjgGFHCMy20XyTm7nbmcsoOVjWfrmu0/b3W+nE
2U4+tTkhETtR9PU61I0DywsHlwSa3wRYbRCtK7MzujxD4AvaxutEB++ARZJYQ8FuoNJy5XZBSwfo
bYDaVmVBNNuUpBsy8PAA5STr3PuyGvVx7tktOw+NW2cpKH6AMG8NrrGkzvVT3HTylSj2mlhlR6OZ
DF0pYxqGbZdHWLoCzMXvSeBCc9mABbYGPGNQmumnqRgOsjEG10VshmMdrxJTV/FtVM6T9WYpRzut
KSYLmkPh50HrS0EX/PftNLiwodqgArAxd89vG5X5orY2ezI2yTeL7sGH5A7hj+uqMCO6MLKVDM5R
iT3OYL3EaU0AGuktbJBWyyvK+HUx2/WalRzOeYA4qkrLAF0mHzhyx2UfdZ7mTLvmKB2oCIhUpBT3
fcIlluS5gD0vw0eCjUVwKYxP1xUSiWAmsrLjPCnthtQQUSb6sVK+VKQ9ysWvtHneDo1fuLAVgIar
bHQxagDxiUJtqHz/LTX4zSIzbLBAbOKz4OZ1NHIyY3AqxF+vC9n0+ZUanM8XkjFGSYyzqgGv2/SW
Z1mCe51ZzxUr5gcwaVEuWOeGhC7qT2p+LultmXxbbOBpiqq4GygB77ySX6LXarnvZYyiBWVT3suD
dp5bwyNVtVetzhlSAvB77EX34J0YwnNTVClw/C28/Yz0YUhEgxKv87HXNOcuiQIsvItp4wNmapa4
YMC4idvUV0j60uRL4qiqhHUKU9/3g76rqtBt0gLtKdn41qpD45iWRoDa34IJZnnSqi5zwjAHdYU5
7EZQWGQhoLu1Sduh3Fo4czE9V6WUOlEOSDrk4q1D4vjUNmPiGQlgwa5bjShk8Cv8TVO2EUX3AQlo
eBwqpJ8Vhk/RldHO9KgDHf835XEhiti9WVkL5P0sl7duePi35fLNC9cAgo+NwghuXe6OGrFdJwHD
AsWR4tRbilMqoBgIFycUVrrY1X1pH2+SmG+u4pRlFHarTCgLXMTdeV/P3vUj3FaLodkCjIylEu+F
tVQpqhGrvUGuVn/Ssf0xhdICRoeUOhUVVoy3VXuTxh1iVekYgs3YIWLJeTq07rRn36s5jsL2hkgx
7hS1gYYVuEYwQ47VX8CbUEVzMc74tKRlKDJD9rMvvhhoTFGZBnwnnirvD1FPF2skWvFzpRV0YWBG
f4Xlmn3VK4g/7yX/+lfbDM9vAvlbRsWqRVGgFBi0MXLs8SlbRFWcrctSAaA8ADKxYw9Ujvcq9U1R
5FYOCVb2wVA+h4mPruF1JQQi+NrGUNCm1kI2yJ2C14O23yQ0OjuUpEWfh9kw/3kUogB9GxPxhsIj
l1mSjF21Cbro8QAOny9UnwBzekM09J46dILuZ1V1JusJb6vQ7EQxccsQNeAjyIDfItpFU7cZwiXP
6fQaE4PXHYDES13bxpQws3wMK3wPwdNyEPX3tmxkJZdvwobAG6uGacRbJE9crbWdMhT1xEUiuEcI
XqhlM+hQLU6wJZh2Xty/XLeRzRtlrQX7tqtgWJgtAdADRLBB6/82ZbRZPlnL4qKTBcjaKetxYm/N
V3LzuqhRBJ7o8wg14wKUXDfDEg2Q9nMUrUYsZKNo/yYWbr6DNd2S2aqgolx0sqTGLsbKmpkNzjuQ
WQUDdhocxkbJxuM1WWTzW3F+LY/5xOqrNXGqDnimrL8a0+3fzIZtNobWsrgcIA8bFQRUsBD21YYf
mHMErIALnD0wUk5gXHKlAP3I+SRsC4mU5J4sep5ngLF5Z5p/zxL+tiwuHLfyFGPd9y8l2cX57xOd
/2OY/xgLH5e1hiZlXEMWMxZW9KpmvPsUVzv/4rtv9fVef8zKUnAjKygvQ5giPWNLxclL9MUFD79t
jVgL19AMjeVv781xLmu9jNQFxXpMYjKN8JKdXACEHelRPIm5aRcraZxjW6ToS7CzrY3/3w5GMhPj
bzbwzP6jGPeUqLqwBD4W/MzCCB5Y0ezmodAe8+IbrR6pLajYbz6j1tI4rw6NSFYH49WrsV8AbGHP
7DBAy/L7UL7tUBLN3EaQ6Qi/HefelRIlRslO87+n+P9HlmbrqoalAkvj7rNRa6O2a9SfdpKD+UDr
96Dh8639eGpNgWablyfM8W9h3M021zPwjEcIS/MvefzYlA/Xr04WEi5t4+3v80ZPQovmBf5+W/4w
o9uE3BLpWUem3+Z33bQbjfvr8l7pRS4FYq0QBwdwJj5lbCnpzG5Aup3Vi+6E9vxAQvvzkE5HBZNm
BY1dhSR7/DulahhIpfw8jcSfFuDpV1EBGBHLoUXiGBlaT0vj56Z5QNfdI+PsgodrF9c1MIiyU49m
m1XhEZblu9pOjiA/xCMsP862vG966mEQdDdb/a7FjgU4l80PfSrtc2rfSMAYj/rkVMYYxjFMr84w
Tidne4DdYlI9POOwvCXSdy0NPVDI/hEqgz/Fsa9I2kkfm1vQJN4kY/8pVO1vRB/PfTl1XlJKp4Vo
o3P9MP+PKf5zmHwQnuUuJ8P8lykuh+j4GrL+7fD4dsh6k8YZPp7QekgoPl0+KcSz+xgt9/xxXuyz
acwn8Lg+WUu5GxNzZxX6uRuHQKDu1ltAQyf1L9vhu4E2PpaNPgF2x+db65txBKwoYI2jQ45XNgPi
m25jzK0S0STMlligbpka3r+yffFwKya9Ar+ohsIQUD7T8WOT3GiKiLhiy9F1HcPKBC82QCdzESzF
2gNtJR1C5klx51Rmw8eqyGA2VQH9FrgaUIC+eOSkXTSEVDd/tjrAOJseGXFLCGBo1Ul29Lg8zsJ2
x6ZmK5nchVAbWjjYCdPMzv3KkH1ZE0yci7Tizq4oC0lSFQMSsshPu/aPQiNnGbfBdfvbFmPJeCTq
sEGe90YyCqVGSEDKY5SPMIknMiHaYBjm+3U52wf2JoeL+aVJCn2M2Ucq6A78iQfSzYIZOZEqXNjH
Ljt42hSIaCeMDhUSOnKaM3SC78LOnY/1uvGmCFN0lbY19lxFXWQDUkImd0QvbuNieCpyJXGmXtn3
4I34hYMzASZvorZtgtr7vbwlB918qVp4wg8J2KZCt2sef0GCpZgogmnYdeXre5MtlVJZ0jiYKKYC
QJT9MZ2zX/n8lq7CS8FDBqoXTgtrSs26lpDsVok3hLJPMBhwXY3Nz78SwVlYH+uADZ1x/tly6nPg
h8pnKRKt6YqEcDaWJnKhjdjGCBYrdYwyd+iQoQsl+CIselzY2EoVzsaipC/sHIXyIBvp49hGDzNR
3FobvRgr0L90bCCDMjXAQYB46/2XaXRq6cOAL9MO9b6Khz/Msd4rkvL1+tfZ9H9wFPwlhq/b5SNG
86M2igO1+2x3IOCWRZfN1otAX0ngTEzt4iZCrzYOiJae0TnYLcnN0pZu3300zdsq/vMXFLJR28K4
oGyi0/7+3LpO7yy9hkJFBTI9WMIwKbvrIjaNzQaZBOAR8FLk0WsWaSqXWYaIMdFcXf5SjjWYgn6l
yY328D9SuKvMpF0H+Io4DsB7EyR2cqCL8en3FOHOKu3nIq4tKIJVs6ME/uZINXaLcGl/021WmnBl
CbtE23ZWYAEpFvZH9VaK/tTbs9b/uK7NpimvxHAeU9dL1NAmiQMLgL129vJLDcLVF+FhZkI6Dyiq
Qg8lyh0yAP3YT+UOi/qLM//KW0y3wT6na0DIUPhmpN4Bg1mb8fWLqLg1+uHzaIz+9fParC4C3ZXY
YDkC/xbPzijn1UCXNI2xO4fXj+a+AbKgPFUBsE5UNNr6QmuB3FVgKCGq2QRfKLKUyqGj1ji1Ieyt
bg0tGUAfAzMV4HCBOvM+AsBl+qntsxjIb7JjRblXTLeqdhxCKwi7jxXWOszMcPpFFOi2wsJKLm8e
CyDr+07CcSZKehik6kYaVQ+fd3/9s23F07UYLp7GUxKBpgdi6Ji6uXSbACeiCH1TKTyMwQgXm7by
KtwOMijYkCZckKxIJAL9pdTEQVlUL3ac3lly8Rg3eeFoofKidP3H6+ptvjOBAowyAbZVwK7JX+WN
jsynbXGMTfxoKMVtMhbY3DCVY9RUB9js17wrbozG+pyVy5de61pBeN/+BQZK05iaYQ8xLiyaJlXq
KR3g53MWuQbg0B1VC7ExbRO6I3kc7aahznaynEegrVdyJ6/q27ksRG2iTYMCcKqlWmgVGfxVVrfp
MsQpOJ/UNjmYY3KHLTOvMDORvptyLAWBhpGD4dTfO4wdKbTWAeMY5H2feEVq976tJV9ia0idjiwu
Viv2iUpPaSU9YYCUulVGvpJJc+2E7Lqa3ALN9sOvWMHqN3G3X5IMcZyDhO2vItvb2lkRiKLS1vUE
ilo0w8AyQC5An20TlPUZqRCV2GqjGTuoa3+g9nlZBlHEZQGOTyDBCKXaMiPxuuDDzdowmuYMWslH
3VfYhhv1zEfLmb0iA7BHNwg+7RYyHWAt3wRyEddU8Fy1InivWfRHVaLPbTaYXzBPqXmjUt4n9fRZ
kofTWA5emAYNpqv1JT4QrV9cgBC6cad5jTR6mdJPu2UCakueItpgzFLwuUUHwzl9lneYK6T4Bqwe
rp9RD0+fGTaxxi4iyZupIPPZvIlW58L+f/VatKtF0QoV8nCDOEn/oqaCvJpdMte+NOdTVMPDqrHw
pfUaxUMZUBLdn4WOYbWyd5pQ36HemYluPvY3r8nkfCZGP8Ea0xqZNsbIqocsmpwp/kPwpba95c2i
uODYR4WqYJWPfSlAV7t15JYW+P0UZzhR6rPadOnH4Sfb+xVsn7Upc1lkn4ZV33UQDO2k7FORKLsQ
7BsC9djtee0MueRBUgZT6icYRtXXz7KZPk8K4Nbq1t5JY/jUz5bulFr2XVdif+hMoEyj/nv9JwhM
k++Sm+bUzrmBr4jA5DTzN10T3LACM+HhizIzy8tQgopSOVGnkLvWzxPbU5NaBEq2JcnEKgoWbEBx
qfKAMvlEstIucJVn0rJvDcsFur+XAw3t+oltXtjIUBjdAwKrwUO8dKWe2dOIC1sLqtCp/Gkf+qxG
m1eOmEFsW6k3YVxItTO9BdRah5sJII11eCYR1mlT0evvtZzOGyIING0Z3AsK6OE5Q5zqFov3Ksy9
MnNvXh4b6WWe77vkCYuMmRxotuQWisD6t1X7RyZvehU1omlpIBPU0CTUPLC5eFYmQsjbMvCVZrz9
9encDGULKZkJ8HmDeCUVUWZtjhesZXAfqdT0JC8BlBggDW8OyyHzrAP6FQDYt4PUiz1ZgEAqFMhd
YL1komWsQSk2IgeacLJnuHSsBOEz8tFJuKS4FYcx9IetfB37VhekxdgCzpcaFRusOuv+ZCGVwPZx
7LUe3Rc7gBsF2ZM5HsQ7IZs2spLLftfq5uzrcZjjEL429U89eiH/hr5i6/Jc68bdMeWIm3nSIEMy
b9KicU2gqizAnpCXL3V+R6O7RhEEXZFW3OWSqSGeXAQS66k7S7FhO2EbPkRlK/Aw0VfjvboMOyp1
PS6xcPD0DGx5kwqGTApgEj0TxcXNrerVOfItuyrFAk2hw0aswriJZDzpJ8Ntpc5ve/TJgW3wbI9Y
kTexD7YQbPEuuVuDNhpQ+Sr69zN1QFF5N5NpF8lN0ICoh8ThQx9HD0PRBGGfUPd6IBeczmucX9lW
IsXgTbXYVyhOcfISKp87+UgnwZz35v7W+li44NDNHbFje4xf55yGH+H32Z08FeNvmA5GkGAbBXZ2
+DcFEIGZXbxtNRRwDTzqgkZrnb7/Ni2TO1Tff+UUbdZxQyMRF+J7D010FdBbdEbpqO/ANttF38OF
nJZ6up/H7PG6rK1ihIn1FRSQdUBy8h32qDLysbFwlH3bu93yRcueyxgZexlU9fMsiRAsBeJ4g6aA
9I1H8HEFrTF6tVI4mXE3yI9Ln+5q7WypAu22LeVNPd4ge1VPFpsZ5OiySa4o9IjT7+ad4siGa3kY
Qxp92Xsd5hLBqm5W51ZHyzegpWnpK2ozZ1gKpwG9ev1Kpzta3y2AC2Q6EPVFy2KbNzNRgb4OdD7k
U8x8V/5nl0tUNehrBWWu+LYpfS5T8nDdYEQiuOujmGhqZBlEzPM3uegB7vAr/Sa0tf9Rgrs8BrZW
MY8w/0rp3MGAZU6+Pf1SaruSwl0YOgomUTHKeMljTqNW2y9ztcfUsnf9tLYNcCWGuy/GXFeHuMVx
NR4svvhDPWrgrsS7K9rRLwbQAPLoWXXYIq0oAd0MVW+SeT68Ph/tMClYFKk+zdGfo/o5Db8KtGOR
6CLHhakRvBB0E1Wu9/YmDVQytWnBWzLsZU8iKla51LE+N1J7sgmelsAgaDxV0QHfHZ8AqXSWqrxH
Xw8UQjRrBTWnzdtHlzEurxoYjeA35VKUiNA/xllrdkwdKaf7NtVsRx3MZzlf/Ou6bx6vTnRTU0Fg
bfLNXbXS9LBcoHrS1/7SfJ0LoMe1IrhkkRTmjSuHNhI1LIYIUqaJuhm9U5vB6eyX66owh+K/oqWj
PomPaIA6nrtv7Cm3gNmAV54ym9/BiZR6jTp9iFTgg5W15DRLFlwXuBVDACWPvBeQZNrFbIS8mA0h
LNfWY3KKOv3Witun6yI2U6e1DC5HMNnuHx2g1M/oOyFL6DzgaCcATR72za5asOWdgDrBcErVK63H
aYfiu5C2fkNVTQb2lowuI7NKzkOa3syXIVHw2JTlU12Nn3AaArPfEoF9XUC+Gig0g6vrvY10YN2s
e8YJQcrRWULA1xiCnfzXJSvOQmDmFmEbPczkmZmuzJDSSFKTEKuullGerHZYnLpOzi05lXXlmtri
hcb8rI7zfmp0Lxunm7RPDr3WH/RML0GkuHyIrFsj0zAkR05jNnlABEqBk2XvASvl5LR0SfTBVKlr
hyMQwyaAWo9undL9qPwo45fB9CW18ial8dIM8MmW7eQy9ZLa8gBttO+M0i16eHwU3+da+sFIk6Bu
ll2ePiP9be3vJbVcK61mJ64wVQD2Utfqtd002tjbBBVtUYHB9CaME0dLzsXc4W6WTrOU+CUxwWXY
O1ky+V1tOlpcfK5J4y9WdGthFoZYn0GUuZcW2ZlVcLyU5r5YFqfHQnPW905Oml3RFW4y6E40Kked
Lk7W+JP2PddD35Jzp08a15qRtSfp5MVVdAJXWGAp9YNUxs9ZjvOLB8257hlbeLqokpvglYKrg9SK
c/cGeyvoDswYTLATN87KF32Wb4Bx4gP//aHFtwCPF9bz09sksr1+MncjWKGkCPCHUzb+meulK9fh
vdXLZVDq1Q+ZKp7gFzLf5MwNWHUEa88W2kc2H8hzzaJz1caab93IrgbsnGkPXDMwmo2HX0Jut0Ax
ynju0Dy5mORGNpNr5thowHlq3KoEhMD8lTShK9Bp46oE6NfPKR2Mf/IupLbZ3NGo1/0aMMGL17oY
CkRWsGvPgPV3etnRBaeobkrEK4IB7eOC4m+osFsUJVlk9CkyFyTEu+ROfUyPNeoML3j208/TTkdt
ft7nviw7WPcPH1jdIRKCUGwUA9ieEgG4omFfBo8wqtRaiiysT5ync+Fbh95PP3RBu79+whth8J0Y
LjGNaxNICaFh+32b7TUtu8taWTSltLVo+04Il5sqA3bbVN20fTUgT+puOTcAVMy/KT7xEj+FpUZ7
xvYkueHecJrv4Je6b6ljnWq/CtwpiH1Rxr+RIFj4tNhDA1GubPFTbIW6YN47nXXfaOJ93WHMjPwx
S6rgbDcyq7UUPpccEuAgKVTRfRDLn8qs+6R31YeqKLw+WQTvi61n0ztZ3HWGKRaFqoVt+/Ix3ue3
w4faDT12TUc/lm90JzrArQz9nTwuUUhLomlhBfM0qVFi/3aCM7SKly8dOJaJfN+i2uCoURgoVnE7
qPY5BvtTX42OlNznI8WudHvKC/sBQyC76xZ98W2RVgMLitFrgWf2og4QpcUwa6Fh+KqUWBhiV73M
nnegpnq5LufyyJkgG5Vqg2BW5SJxNkrAcNQUu7nkLn1YqNMDOsnrEKJuCSDkH4rIpQBdlUUXEXti
vQvznFjOY8eF5EY7zIavf2QFHOVcgF0CccobH0AP/8oOT2SEJ+mD+eO6xiLJnBtPmZWkFfA6fUDe
2ii6YvLDQx1bWlS3mio31YQorBfBmNOV/aJVBpVgZ8Mo9D70GZFGvB8NkMnEbtM4w47ty5HRGX9b
Jvf2TJVJSgs1s/zkMO+MQN5l3nKyb0df89On2BN50kUAhooqhg8QATGNdPEisk1tUCIbn3OIE7eK
ZOxr/OdHF5Ft08LAk6oge8FkB3eKkZlYvRWlAR4sJR5CkgvaNgMYX5IgCl1enpwkLiponZJqUxgm
KDGC7eqPxY/36U59nDwDtIjSLZWdYq8Hyy7Zqef+rrqxnkHTKcoZLgahuB/BjGplNE2rDb2VGQmq
V6bT3v5kr7GP2t48XPeHixfgqyBMXGFOhegXW0pxEjYDSkpJoBrDjTW3vaO15b7AIhu2+eEkqeA+
udyw5ARyx5tnKl2GsE2hmb58QEAtDQcPXC8PumOiHlGLzEEJumedF0nwmNnwfdjQm67coY5N09Ip
69KA6tFXqpHBtWfAs+MVrxHbxWaOn8UiHMyL+5NTl7nO6kP2Q9fgdbPgfNPImYrSkUiGSV3U5wtB
LFc3vPCdeuxSWYlKq8Ks5lBKMHeDtXftG9tcbV0/86Nv2v9I+7ImSXEu2V+EGYj9lTWIPfflBcul
ChAIxL78+uvk3OmMoqKT+WbM+qHbqq1OCOm4js7ijlK/bQTavndCizn0dThmt/ktsjRe6P58oK5d
KX/8jAW2x5GSDmJYU1+6a92ZHklwQY9kT1viMQfP7BVXWfvAC0AHNd7UGAMaYVl8nw+1NZjtyWTb
RFTff17Y14N9cWn9sbAFkOuqFMtSP4K2NEg2mWSBrsPJHeqYR83h7/orBZkbeMtOMhIN75hhzw7/
17UuYN0sxUluCrxxBfraNHdJ1Tsg/DdA0P7zUv9WJ/46tSbRFElGmmtZG5BDEDHrYUOhPGspBzR8
zneXaaW77FSU1vgSBXWBIFdy58B2bZX/8qH/sb4sFURGnBZCN4Qef2aPEujDZckyfMTcG8HVnLJA
kUdwyaf0OmscgXbrvVwBqdlT/t7p7x+wuGwELgk8pLhsVCpuxUa7E0wV2eJoxcy/uMq3nSUWtngu
6v3XVTO6zTn/nCXR8t+YJQYxLQBwTSzqOkJ821sAYN5qeU3jGOsC178igPe3Elbccc3E/OcXIFRj
MnOYBIMiX4QUgwl5iOTu58O5tjkLmDO6LNfbTIaF5CliH5X4UkJo42cbf0te/ukAX7fYxTKyRNBb
MIpSP3rjwbhlR/pSIzI2UGEsjEB0Uq9+Wrv01xa2QLKmVlVmtLiKG+MhLTLLAG9x2K3N9q1ZWaAY
svVZWhKsTK+LUzhktlmy/VCk7s9fcO0cLKBq0MM2K0oc7W5SkS6cHJGnK9f53yPkf27SVwflxSYN
8miOGIakoMW3irfpC4y79+QBg32Sjwyfl/n9WnP/34/G2aiJ4iwG3yQ8+Be7VBRpPLYq4pdCeZ5a
i2yJW85CrC4JCgyW7rvRGlFYrOzEW3Pfq1t3YXqxdTznI5MpTr6sfUzqZDP1VwUF95837mpAeGFk
sXFhOBpRPinUByuQq49PBQa+4sEAq+45X3PltY9pzGHwxQ6iy77Skx7GGq9xZA9h7q48CHZ5QEOr
K9mVZSpW5gsbdSXqvR6Ffq9y+ZwgnJpVL6hzkC95/XHYl1tpYx7FF/kwgZF1eJhprYP/eDDsz7Nj
LPC+q/VyGEqR+lkKspTpIwPpXh2uqRFf94uLxS1gvi2RDKsr3J8FKFXt0Jed2MvfdagRufPi9F/c
/49HKhcrW8D+WAuKOkRV6pvwRSk8N8PKJOr1u/JiUbNzXBwVVW4rKa2AW+J2fOTg3GyQyJwrOY2d
OGawFgL83cT3tSJNQk+igXHuZdYW4JVVMge4KL7kgRJ4qwUqmF6z7doL7HqwZX5bWgTMmZSIOREB
lZUZBuBYcIw2P8WxdlSN5C4xxg30o0BPTI4aXr2tLu6GZHKMjm4aFB0hQeJQUb/LSPdA+mIlQrka
XF/8tAXY6RWpKlnK8NNUeui7ZmtmYEYOyQ16if2fced61Hdha4FuOktMOZpvjLlYN6fJ8SFecpQe
dt2GBPpN7/SBuDFcESIJZWyN1pSvQN91fP3eiAX09T0FO0qapH5qgoakind4WNhgYFlpWLseXHyv
dJlTHUsmhV2No6xAmHaMbAIVV3AJ12ialx+1BD0BhWGheLSyvOvI/s/yliy/cgfKgi7EWKoq15Yw
mk4/QB8BPTEyvdG08T8d6v7Tf9QF1nE2RlM3b2ddIoHSKVs0Lt+TsMIIIWustpd/r5yf+S/8K2i/
+KoL1CuSfMoHhofgzFde2/WhwXjAO4qN3MTzkwRs37miY+xSMFlSW+0tw+Y+4e5aGPcvd8v3d15g
oYBRw1SdhvmdiM4jT31u3SYofcGtIisJOhCoJ8/cXwWs+VHy0/oXACmDosVUWpwq5PweZVAGdlAV
mezqdr1wNjvCT6YWiKWpGNc2TTzxuyI/siRBISTKN2IuSlbeqx9xa27wx440hvc/b/LVqPJijxd4
JJJWEkwNoCz0T1lTWcqwypWy5iULGIqqpsi7CW+k3g5vzGey1T0o+DrVb2Za8dHwkhO1sbxgjT1k
7ZsuwEfK9NAoUjycRulGMj960ZdB0Gp0ulNHr6L6mTQrfc9/ayL+6aHaIvgqjLit+hHntHI6R7xt
nntXdDtncGo3D0ACa0PLas9uGNLx6o3y3Ljma41+F6iYIMsBJ3IYurHXUskrN462eHrnmigjhNAR
4xbyjZa9oPqEHP1jzdY2emWftQU+TVysykTGPudNb+WQicnlyEOHBq97J41WiJz/7jFffOsFOCVi
KbeaDDQ0uN0E8iZ0TDcKNEvdtv+Dwvba2hYIpJaKinlqpG9M0NQP4aYrT6HGNorUenX/8bNLkrUd
W+AOmUR0ggl4tqon8rvzskAiFsqDB82mjgJ9I8PJkALMUMYDcWr5wo/Vlh9zl3nrD6SvqZQfgElb
ABPGufVx7DVUCcQTFZDkSIsHotyovI7t3Mh7S2ySfdWTxNIqJO5icZ8YEXIteGEMeCyKD5HA7CnU
7VZhtohimEhvlCF7LNTHDHMiaqp9Qo3GYiHGELIIczGvxvRb1UZLYc9p8VmP/UoAtgJ42gLwcgCC
kEs89TVDdY1UfFCN6ebnDVzbvwXgxb3AUEnpKbS2ZQv5oU2XiUdWBjFbIyNeia+WczGSGLWNLiF9
KY1e106Peau7YBH2fl7PipXlJEzSUF5yNLj4KVGfMU+eWjFKG6wSKutnQ//yzvrnol9OwxDGU6IX
85PEF3+Lbg7dUNn4unY7NFjUOd7N9ho+rq1uAVuFkfWpKXPqD5ngjmMBb0t/xVO/lgZYe5UsW9Gh
uamUDFwGfvI23wXoYN6CBPNc+4Vv2oNd7lFKfMluhN5aa+f4l6cXGkYgRWGYf7UpgddIboUGtzx6
XHubsfG5EiZHi7UnodLcwVTu0PryxDk/98N/rtLyhdTfxhfYCU6dEEoieATMlTdiAzfu5iYE1Zdd
dlrTLfq7V3FhbQGeRR9D80THUiG3OmB+lm2G/ZySEA8ZRuHAtwQtDnu+aavb+G1wjd3/Milsfi94
gZkyS2V1ElHWmKY7Nb3pkHn82U+uA8y3gQWGteCgV4wJa5ykp9S8y7KD0LW2ok8rdv4lRfBtaIFk
6pRhGLloUz/byx/oifEVpHNyqK35xJn5ygZ5xeJ1Z/w2uIjZalOsMU4IAKhFP8mZP3Q0MNYmz68X
pL83aJnm1IxEpp3WpT65IZqTBXOis1AsxS3fRFeb28kdzUmC8IPfdo8CtHXc1ItWKYZX1rpsZ+0y
CvkADr8IB+L0feuMRWfxNfHn6/fdP1/0y18usjxiHDehOudCNDzxdeOJperKnv3L8+zbxCIU40Uh
hVmE4Ejxjd4h/mgnm7nuortSbIt3mDP0qCsI1lphdHUfF8hSafE0VfN1wUarBznt6Kom1I2sbLjD
6GvvDxuMzTNkf6yocqCE1OY2BCwE1dJaW4Zs4PpA4PU3x/enWKCPCW36JlXxizIMIqbbZjN6kku3
1P8ZANY2dYEwbZYnQy0niDDG4USkcjdV0u3PJtZO5wJjVDNHznqO5gdSWZL8Ok47yXz82ca/ZKi+
P9cCX6RJFktWAynBKqIhzWla9DO6LY8h/tPufzWbaRt9MhXsAI7uQ3rx64W02ve3BnNLkpzOMNO8
0RFG9Xa1n8MO0JoyK0Gb7DzAL5zll5V1r+zfkh0n7ntBrnU89xW/CdSNAJFUP/JlZOTUr7mmymXB
3FCaoGCZPg4O7kx/+IUsz8+/46rnGqIG5i4RDWto2v0zBdwIpYb4XUl98XW0DV/eV3fhC7OlW7bX
Y3tWUpunaerC+dnuVce9sLvM1ymUxmFrAJRUyclDS7GrO+owW3HSAz0ZThqwMxK0QQLjk9v4X921
//mAFyKFyx+xeBiXCtMko0pTn6ddbVUC80qD3v+80qvP1Esj5M8vTBJRyNCdnSIHC4L8u36wIte0
WSC7EFFcf+yv7eiyUXlseszkg8gKN3YeZGd5jz6gX6bb2dFZwLB3bkcfkbOaoJv9dPlKvFzlfN4v
Lpk6b9pJiPApZyE3ycqc9lbCQo3A2M86vJEtGlbkqU7krZq+Fgtdml4gboZ2zjwLKVqQAulD8iRH
3nDkl+Yed7GwDK8MMBK2ChnXcP7S6gKA434iXBubEI21qlcfTDcNiIMZxGDl+FxLQV7aWaAwrwap
To0MMcKhCYqb+ez0uFHa03rUunpUF2CsKJNqanwG48riAYgjJDs9aHv6qHjM69+FtalBZY4Lfjo1
C/Qptckwwhhb1400Aadn5JUgim5HcjJDmVutkvtCxd1GicGVmTqTUP3ueO5lUrjpc+mppkUwRvxs
tNGmE8FtmlVJIBkUBWPN6ds6aEDWw1JyH0rDtqOY7ebJSdD1fTOpHiKHfV22m6pW3TbtAq7JnylP
ENGaO0Nq/FQod2M7bjCw5ohMfJKT3hXG1YfZtVv2Yn+XGcPIRB9MzKIMVVPRjjbzg1fp7eldLpzO
Jh8aWt3DYb/aLnzt/jEkzKuAwU8h6OD7019jIw2HFO8UH1yoCI7aHlzfurtydq/6yIWRhY9I+pSH
iQCCOz7ctfKhLkA/0iHLGTNrVN86Sq1Rm6xeLrZZowSSmVkNxJ01cJbW8ccgVp5CHhIo2Q0hpntW
ftsMu38dvYvftvCrljQKiXIAlt5a8T0+vJf65cf4LPiZm/tr4drVAOPyey9cq1IzCro/fO/e7qAt
iyZC6ogvs2pDiMTZbp36+WpF7NLiwrf6jkk94uOvBRYqULn1KxEhTet0j9UI4mkB3Rz011pF7Pr9
8/1hlxSqEmNTNsxh49zfRl+SI1IdbuFLx8wafuvbxm4eBGetVv4vVjU0DJpou/1L/csM1ZRM6ohL
YA8k0fzJqT6hbN0WNvNn/QOtDgwP8f6LsXLIr/qv9G14cfFpPeTOSWwi3ufGwYgw6mY0u7INV+6B
q5fchZmFv1JTa7mOSV9/ygsvbzdDSSwh6+2Gvf/sGFfTJ2hc/udLLpwWrJR0hCTd3MZRvIWH0RWg
ytqdZjZM8TNDe4C55Y/K8xwYjptiQ27MtYjp6pV38QuWrplDjnyscYIUf04WocwHMhcWaJ4Iez+v
9ouy4G8Y+F7twi9TDsYRSClmqPCVR30TBtLNhJch2USntUBl/tl/mSLiF62ghAmFRbQZCSIfigYd
kCSuD3q0NzpmFcW7IZAbWVudS5x/+E/WFmGnkKoqaNiBvbQdXzlR93omunSa3FBCy4oS2kM5OFyL
bpSO2nE7ebTtwAmk2kmKWYP2ThbYJk9+F2J/t/LJ177DIlmgtFHb6ZimBxT2bnvkdxmm2FLgEmQy
UaeXbLx7fP28CkxXj9XF9194atHOwn1mgVaEBECgHmKGcaO2CkqtcyP1oS4SS40+dInamvSwsuar
t82F7YX79kTsDKaXM/xPXoVhL0sLdLsIBl84K7vVoOLq7X5hbuHDnBtlXBfwoHneQvsF3/VMFyrO
eFR781BivV3Nuq7t6sJp9YIKUjK/pWaTpofJz5haxVHtrCmgkgXVIBBACX64qw6NHZ4Evw+is+xC
T97AoHi/SVdw7GrG27j4BgvPFgUjSxKOwLlC+bU9ShsFzUb8VtzIK9B89Qa4MLS4aCswolKMXqGe
NBb+GD+OeMzL0xooXg2Vv60sEwagHspFJEf/6/vGqCrdpYc5hS74qj1AQ2u1sfl6yHJhcYFXYoLJ
DXFEigKtSW60kTbM5rtu2zqig2SeU6608Myf6QfAkheAJWVdyJUxztCMhuThodmwoA/46mDryjld
kvBRVWGCTipcb3J024DguysGS2kxEw3FP2ka3372/JXDIS9AR2njvhkHnMI6ZQiDwRslILXcPv1s
5frL7WKvFvjStkqaFx1Ox/g126Rums084W1um8N609PfM+9z3uTC2gJeyinN8KWApLPmX4sm7g9p
DxB3zINUWVGAmNZCr+6JbFSMbZxWY+kVMJUXUDOpvC3EfP6mbrNHa4UNflT4wujJLnlatba2gwsc
4aOshWr1ZQ3ZZa/Yomg9j9/Ue7wvkZWTg+qwZnTN5gJSJrPg05RhO8PkKe+4lcifvb5WQ1oxoix6
VZphDEnfoL+UcPMkjY1iVSKkmoxGfl45nSs+t5TtkliKK1+Q5vOCx8Bj+Lt+VBOLYfgkFQBhki3u
h1cB9g9r0fl1UMFAN+TCVP0v/SBJSKNUTnFSx+38AAqDyk3+B9Py/+J//9hZPno61MkUscPt13gG
RkNTDDVOx1nZUNlEHlnpMroe2n0bWwBzRaiadSqMGbRxRgwy8yn4oqu+kSvIc/HGXdm/65HTt8EF
NIMyJ2pD6F9/JavlXYza7Uy2NNc11kKX65HLt6lFcJi0ZS0T3Nx+ZBK3TltXz8uVAPTqU4p8m1hA
Mus6PrYUrGmFeCLphz5Odh0fU3Fa+2zXBk4xXvvfh8+cHfAiJ1ooTQjOtxk5koB1+67srczcoFBr
YXTUzpRtOnxQstIjunLilwrf4AvM5HHuMVD8uQYHViBfcqvV5vSrjRrQFBBB9QFFFgxt/Lm4sIqL
AQKbGcIrEQNJFnmYVXMb5HrFDuOQeECtUl9cB6xvkwskpppeyr2Ic68pEGNokdtN3mQMmP982sma
mQX4qrQf0iHLsW1tv1epthME7W4YRCcGq4sRlee0G25ixp4FKu0F2h87ddxOSnHbi8N9oYVWkQJl
ouqAtNUul8NdlrN9Nuyzkty2fb6NO8S7LFlph7v+bv/ekGUisdcndI/OndZzhin/nLzRbQ/duX2d
CTSU09wVN+YW2YjIHkd4YbW7tVGMtTOxbDQcSJxnggjnzYJok3nxSRQ2rWB1kLGd85hKc9Rf1l7V
1ytJF+tegFME1Rk5HABOc49HjDpS+KK/g+u7L3FNI4Xq0R0kQz6wZFzWUjBi9htpsNXX/fUM1MXv
WCAXxyg0hSjZ/P1jqFh74MbqnMlJ0a6nOPSxd2hkQZtC3KwFC9c9/h+30BZ41iuFqQrsq/5RBfMd
J/tIs62nMK/ipowSIaa9QWH95TcXcFYKQkXUMUI3LQ6Y7pUoDLofQf2hq8hi5kiahr/Mz7VC6dX7
4MLoItQMta4XhrxHnbAprRRsdxG7+dnfr5/aCxMLJGuSkYuxiC7hOR8xZ2bTCHQSDcJnkGdv6U14
XEtFXI2HLiwugEySWd2lnKDJTe2don7MMW2sGsdQ/10nzs+ruwpmF6YWYFaIhZ7lIqbBRE4tcRDB
rwqmJHmNKvt6tvnbzvJ5Co5Vk7IGw19z1rfVrOxeBv0I32noFw1A1egi2YJ/1s7+1Wk3ECb+96H8
asi+OJQE80Ss1tC7p/hssrUYncCZFzqTHx2irQE+UkO2i9AqvX5j/K+aoy6NL6BnLHutE0ssGkMf
97Ph4X1+thInvyk9YbXIuuKAy6erkGtTqTc4NlKNRx3m8hO5sWsVL5+qX7kEr7sdyOOhhilhXmsR
YkZNrWCQDpXALEF6oYVCJVnTIL9+Mr9NLD/eIBcFUdEqP5KXKe0t2uzpuMaKc93Tvo0sQJkOUtQ1
CozQiR5LvbS5KgUTaFCLqthwVP5+9rY1cwsoFgswCUgEEKkWZKNRvGiUyq/1x0GHIESlP/1sbe0L
zn9+cfabMJ5YX7bo6WQvsVzZBX0AlYH1s5G1k7AA4ITWeqxTHTXhktiQhbGKsvw/Hrb5q16sA/1+
RSQnHcZjs+RNUPiNWhUPP6/iX/Dp+yAsIFdkpOunubTdOIkGxStbxkvelGzzVrfBb/2b45lmgX0x
+D/aXeBvlCDbLfRoB6uc6E2062Oyq/36l+DOci7FOZGtde6266EIxGz/v/cu27W1nqRVUmKxCAXR
Ffq7/q0XX4QwWgDh57G1O7DDPM7PgomueMDVM6koIBXSJbBnmou9xFObTSkFHpMqdGrhU4VgkilF
K1aul20uzCy2M825GXIJYUEWNEF7mF+kg23ipSNu1hhurh+dC1uLLVTUSoqnspivmG5fcYu8zbku
aLa6dVBt6wDEM+tYfz37+o9VSVxkZ5gECjHNgFUaoESxnY3+V1ACkhlMHa/2Ql2Frgt7C8QH/y7h
QsM1r58SGRdpHjtMB9ueJoi6w5Qs90KFr96gV9EFDH8GrhhFwozbn66fYg5WkivEXrWrfgxowp3L
jIkd3isWxFfnoGHNI68e0G+LS98gPCKjMuPZAD7REHTbvJWtXv+94vfz7fVXNvvCzOJzgv51aswQ
HEX6HZQNvNrnT/2zYU3wOWgBbVaszdfYT9YWdylRQ0lUGNoXq8gZPLAmZvbcfqsQ9AopXs5tcVVa
WpbI1SNzscbF5VrUCvj9EgZNcKaa3thVo1827S+pM3xV4eNeiibD7iPMZobh4MuyUbgYCerPgtbb
isnJgYBB1qVZVLpDQ9hNhcG5WZ/0LarEQBBzW4gxGV2PH5NO7LCHjrt01qMPJj9n8mfZ9hzUghO6
hHRxdHgZ7tqWP+gqZtfHW6YlikXSqdrUgvpcQxRvBD+HLYghWtaFSfEULT7rcXhfMOEtJiCQb4mt
sMqrxficgYZXqd8p0tpC8zzJBz3ktySrnULkloJochioI3GM8BnxTdmZb2JWIfWRlxglr+mdOshO
Ko6Q52hPFNx3LeizRSG2Far5RtQf6oy9GkPzwkD8q3HmKmHxmaRCZ8mDfoqMfDNp70lcuJOheCZ6
oSBC3I9up4sm6pVRrCGEBw3wNOqnoRjeyk5+ghg2eLn5U60NjwwSeRa4ClwzSg9jBr5dBSy9g9Ls
ePo2NfG+lDrw6prbhEkgF+abVGKRlYXdB+ipR1sdtPPYd7soqv1wgjptb1idUX0MJnWNVr0Xi9Yp
yXtT0mwzUempHPV9lU9uXvMndRJCZ6imp7jGtEXG7ThXjoJEtmk9OlP9Hhd1wNPCT0zNFXXdkaLx
POi/hdqAVgIkKEFrFeabfiycqgELiNC50KyxmZEfyIg5yuijRe9DT1BvKN6LBuwSHSptWgQioz7d
0qp0qzHcqwUDiVPhaWPiJdhUcKXWlq4OVqeZj7yRt8rAHaJktwM9Vdq+0+krqP0s1BN2adpsAbkH
GerZFiI56Hq029ZIvGlQtzjsm7Fivkjlw6CpG3VC3TyX9c4aRqO0qwgSGUNu5xiIixKWWYlqbgr+
IHJyZyoYcR0wbaPfi6FhJSL6UkBW0QJixTR5UDA3nbWgMov72uOh6CTjk9w/avTFTMdTUc8DwDSQ
x96fOLFFybRlZqLhXUebbghJzSrXnUbIAxpOkZ0o9T7qmD0oILpMjrznASIQWyfDlifmtieZ07SG
XUdRkAugJB/LQ5FozmjK/lRMvhZ1Ac4d+LzVIEw+gZVeVimuNpgnpuNv7+oGr8jpPuru5BZDnZhZ
5dpLBW4YTgwEF7WT9FDObtFekOg3WllutRH7hZYCYRqfiwpz1CHxMlPy8p64g5TrVjPi55SPgiYF
Tcx8ibY+icBCNYA+FGe8LV7LRr2PQ+kW4qF+qSU19rt+pLLph1Hzacr5SYAglJxKVsMLe5hOklE6
WV26JSg6wvcB/UBy63alYgOr8KVER0EbRCwVQSrFfkWCUO59RlKrkuPcovjfQyaA8J6Cyqm8G5P4
wOEhTTkcY+mNk2OhG7Yo5IeRoHjRMqtilVtBgGKMD5Xx0hoF2ggqpJ/2+hQ5o1S4XDuR4kCEEoZT
uyh2bLyRetUBJxemZO9pE1uQzbSTSdnhdNtlhH7n9KVq0e1e/B7GxzB6G409CbkFqjSspbdKxp0w
Ey0ZlXUeH0sD7KIEboOt6uFrBugBqHDPIPSknSowk2S92xfcG9n9AKrVgYqBKr7VoCMtRvDBYKy8
aWWnpFD3TJ8r6GsUsuSqmld3dwp9S3GOiuIRbZquKt3wATJsOLFSHDkN12f+7xPXm10Itm9ezoLG
uO3ImaqiNbWKbUxnNLA6HRVdVRy2bc/sMEPH3Ri5TQelMDm0kv6BGBjSUrNNpb2l4Ya3zFGL2DGN
3ot04jBQXmW9apW0tBJk0drxWUZDpK5mALoY3x8i97e9+RayRy28LfAjJDT+8mGjGG8EN3wyvEUx
4D2+6UHJXT1WIXKSiekmVLcrAqYh+Ivelk6s61aCNBMtFJBEYX9/RRNz5PSDjcwaxGem4uWAY1nx
2hL7J6EL2HRqIsNRp9bu2Y0cP6gt+h7Cx0RD6m98BV0DLrrIorlu5+pWrHVXad8Jv5PTBoksX6dv
hnwmMrXrhtmsQnTp066y8yq9qTVlY/AQf6/oR9NsULLSunRM8x7vMYv0t4axn89D1aS4Wu4jg1uQ
r7YKLljcQE56E47oMsIlpYgWy3Y1/lxoAiJ6idlZMdi5E+PUiBC6MyprFCCiMtX7wjhS6TgYgpUJ
99Owm7ISJFO/uDG5/fTaFJXVNrI/io3Tp4YTTyouumeFvNYDcrwpweUdW2YGKTbNcDMpdrn40bJf
oTbYuBJsahDIH3xMfeYkIvo+Yww9lgxST8iKmvcg1LXLDh3HVWAI72y4TTQZdMBHTjsLvaqWjsu3
EwaXYoRYoNtGP+s5xb9xvx+lXZ0Zj7mKIzn8KjvVakTuhfIbwe7GWFPz1IlPVP0oqASiyF0IBgAV
Z7gf2CahuZNNqdP2xbFVB7uuXhOZ23XXuqT4YNGdJt1p3UmdXiYOhpg3GeVYOK9PQ93Ph51p/EYI
ZNW4VARmbpkOGYQutgikac0IzZbVBzqZrVFMLHSp25H0anSdZabi7VA8xz2+LtQ+hMxRjMLrChpE
aI+dFMGOAUctWDwNNiAu6GUnQdjRD++xiliCaJuKeL2q2TmcrYpSS0RRVQ4E/miq59QIQpgL2SFj
CDCa0WJTFCRZbDPKH8CyZacajDWNTQmokqiIj7XPmbZTRm7xChMv4WgL4xOLT7Q+aANEA0nrNN3b
1J7V8KypOFLCdoBCQENvy/Qck3My+HV0T/J7tX/RcayZZ8THJNsJ5oM53VaU2Wn5NsDDiuZVbG/a
lNltCSAAcUmIwXZB8BLyavYf0fTadoWVCme12UE8YYbUIjuy/FSz1tbIjSQ/5FpqV5BGmPai+cbY
raLdR+NDp6GXGAc5yX+pGrNyY6NpbjY+ieZ+DM9I+Ng0xjzC9EaZ7tY9OYzaThRGu5S2+F9isifa
cQgPNUWrIdqOU0RxZvWUCfOlnNh0lJ0m1R09izxZ2cSJ6pfzfxaCiyjK7Uz5VcMEX0oyy9RTp68r
RzUhE5YMFgRdnESX3amUbUgl2iqI6mkogbkFSF5H4ClW/bRFU1LYOpEMCp5mVzBEd32rOEKifMQU
wNxWFoOcA0WHO+0xIQU93gn9yqpqyfykVBLU2e4KySuy3DIAilH7mUN4IOkx0RN12yq5iTh8huxq
hiCk1py4eAPC/9YJkrUpmGG70UVG2gZJLZUKh0HfCWAxqE9EyKw+2ZjGXSmcNCGxYuMMdjRLxyk1
wk+JEKfWQb4iI0QXwIcQ1h6JtI2ad/cD2Io5CHetNJlSdwAiDSDlovSulrfJOCE9WrPaIpn80WiZ
pSrPKQk63ABpvZ3Uyh5E1UXU7WTjroiSOwFw1eUvBXlTK5y7aPTFPHGmDN4sRQ6K4XYuBBiHxRUR
4idA7AGMP/x2an5VxmdhnnJwFXSqCm1W6Iz1Kgo0UdDFvdUBG7sqOScx5Fqa21G+4zmiRYHYI8RM
dQRKCmK7XoPkpHbuQxn0PhtDSqycp7aIrOKAGwPNIdDkuJEBRnponkOTbaAah9hQlB8K6bkfj4L8
0Gevo7aPx0eKkeO8camR2SRGn1g6uR18IAM9OtOOpL3PTRRPKQ6T8qGTX1PNbFX+JMORh34GYCnN
yOEJt3qqnrTqtS5eOgPUCmFmpW3np03skRSYRwH9md1KL1mlAzFbzzD3kVJtdfpEMoyXN2euPcvC
IzEPpbk3woOkH6oO10r1kOG5IENJI0fAkEAbRImh6dK8QDXZKiGxXqdvqfKZ57jWwvgNvZMIB4ju
RlzZ6k1moXfXqyRwn0vHRmjOiHSSofTUmOIm79xQfJYn3YkpYljhPtEfc+0tooU7TA98jAIGmosW
PLvyfEZVCXGu7Ohs10s4mxnY3ZqHASp80ngnppGTt3cEFyGPXsbxPtWIpUQg3zS7fZtHVteeRyXH
XRRbEUgK0h7BkQGvVERwXKdnCESW9YZEn5yjQQrrRijm6n2ELHRSuQPF2wQqJgjlQ97YEmZFTeBx
z1/+H2fn1Ru7kiThX0SARc9XmnZqeenIvBBH5tB7z1+/H+8AO7p9BPViX+YOMHNVTbIqKzMyMkJJ
XnjIrcqEwmI+K+mtabzL+q+8v6mk33qOk3QERnqbGu9WE96Rwzj5CAanlm6W3xuo3WTtRk578nZY
oHa1UZbMC8rKyQ1Oot5u9AJdJ7V2imYgZMYoaPxRCMAhOer01E3vQYXdNDzVOP4UarKxtA85SClx
pk0VC7cdE7+WPiQ2+cI8rDGRFY6V11ESg+c4UWM4iflalrZbLRRODXc9H0yhL7QIryMbTDiS8mx5
YUCQkl7SsKBnM7pq7dN557BoTqXVrhbfjBopq00yIt6K+V7psy2kCoyo3mtlX0Nulefej/LCnfUP
tXiGQ+jkdvVcC0Cz6lHE8X0p5w+D0XApCicmG9ft7FqfrqjA2E2/2uZpCJ67Sd6N6ZOxfMYwpa3s
LRbX6Vi7dje6Np+oaclUckfpaekiG7GJh/KmMAJvrsSdGqrXNA4vxiXddcn90JROvD4cp1kLn/JY
3S9l4Ydh4zbGsI8BnknlFUduu93UPiGU4IvkWTUpMcsDCa4834TIIrVDWDqKdWnWytUUGS95Szmk
E2YNuJjTXtYNv6d6zZXloulCNHaoKWQTOxKyl7by0uqI57U/h59zHrlRfW9b0TaqYMhSL4ghcxOa
5ct4oTGu3ArpaAQRWUSK3JZmBnSz2/K3mvI969CR7D/FdJ+giRyyVzV7g44dmvu4pjPoUMNBWGrZ
ifTAB5C9MOPbZlIcS8uOcz66icqVVC67iEzRyhrccQoa04XbMoszpQTaMPPwrlG7amMTRGITVESg
e2NmGzWb7xdutspYQFzIoOvYEQSrnqA1waPptJfIjDaqrF8pS+mObexSenv6WF4btb4v0v5adLyI
eLmxWiYlICXP84WshG7WXIj+rrRjTM4KzzDe6lB1dZkfPu/tPDmmCW5MtsXzLButaDwz5Z3J1PhV
G2zl6cNOAvAT1Um4U5vmj80/FMTsynShTiDF6Y+KHcLKKDbtgg77QjeUnkPEv35vTcmuoJhWltlV
NMVR4kZ3xqLDUtAMO0eJqFOm0YpcS4zMIZO8ZoccikcW33Waede3H2p2h9cB8sq+GTGvYC6kWO+5
9hRS1Y3F7xilKa4PXB/aalrdwBxVNZ4NRuMlHWl2pm/x/WvSzawjoKNZTedPuZ76FhKGm3lBG6cU
LeFNtT87M+nIoYV8aVn5BpZPjbT8vKvk5Fq0QfoQhGX43sVVGfh61FERSnK8I5i8t0zGc9rny3Qp
crDVvGf8AO3FNYdocA9yFqvtnanLawqV1gvZEoNV3mGF41ZG+5zq0+egS36Bxh5xVpuuGyn5o87h
b6WUf8kAxsKojvTq7+WhP6ihvsmF6smB4QVyecVZiP0gLt5t3TigNEwlkE2kUYlZfxhlPvrFPI2e
Ntr1oaiq62yyZi8ZS2UTMS+FHxjVL1Uk5/xK6eLBE+bIr5uJSH1aq/tsTJqdZEdYecR+mFcK306+
lkWzq4IhdId8uLebN4HqfhEXN6luMd5Q6KUvivRPmdiaW8k1oS/tC0cvk1991aIV2NV3SwxGo5cw
jUR529XN7WLVt1k8FNvO7AanKepbMfEu8apqELlK3oZc206zjDlWkR2jUgmdUtICL7CDS3Vugd9Q
5omRdiPTUjPpd5UQVML4AvWZbSgPD7GtcOssO7senvKRzKms4k9T0n4NJXJdQ73JymjX2TV2tBE5
spVf143Yx6RpWc54XNQ2l1Wt7uToMqFmEEnmJHB/StKx0djlQYYPx694BBvM7yXrRbC9JeIktlCy
nV8aOttbuwmwHBQU/Wm17ZTXQRjc8RpVouVYCZil9tJX4EdL5gw1dwplel3aFCKP03ibxIhoBn80
DkBLvKu5S61SHGe73YlZpgef+1UsAUSx4RZpWwCv2MjgqiHBHEhrse87XXU7oNcmvZq1DwQHasX0
KmVXjMCx+p+OcUGjOczmDILwolAFToO8GQXgweDoQgUtrnYQoTNnTqeNnBeXUfE7UVbpgBCScukn
BDAYOk4lCGT6nRjkW22JLmUZWejhZpR+W3p6VJFcdZLlWcUDyHjVheWGa6UUPAt4o0Xn2P2DhRFS
C+DNXnM1OH1WV/wWWUfZo/DYIb/uMSfWxY/ZSMNvjPYWF3LSBU4wZ14WPzftXWtXu6raSiI5BIp5
XUwq6lAvxfDZDuomWySs1Y7gaaodbee03ySVvLEz3IglzrvKhw2yjTaqHFpiq9o8Lrwa3fjUhOJ1
OTW5XREHh42BDVUp5ccRVmigXNdI6ks96eQzSbOrDhTxcVs5Hf/vOSAJgEWqRct10jFdzB8uUtMZ
UR8cmu7YZIgeajhAc/+ZYCtmOF+PeTtBZGx6N4qqt1RPkT8vij2oiar/rkV/AVWupyhbfClgIiSM
gKxV4HzdL+KYO05yOskGZrvO0l/x1LkzLfOuf8GozA/m4TLRi0c9ztzOxA8gBC2CY1iGgydJ8Z8l
MZ7MRGaMEZNBU7nPh9Kd23GD9h7JUmdtRDfcmXg5GxZqSvPoiZ4hk2g1MjD2FlddGaY7dbpNRrHN
qZWbZtwq5XNrdxrfPt/PYtmOEcj5KghhX7ayscLJQL/Vvs2lTSdmn3mX61iLvdow/YaIqYPsZWjq
V6bsw6K+DqTsErFbVwzTBZbDqnU3i4epSDdFRFqdTh8r1jnAb20m/XJEiQ8rGDcAwxRycwzsiVOg
7Kt+dhtL99rROtBPepdlbuy8c6pEd7vuWYpTzljnhRp1/FBcmRiRaYSCOaEpQh1TFs2mC3syNc46
Gqg90GmFK0cO2lMpaDtkyzYdoxsthJAYvMHeeZxC49hFwZVUPxNmtloV+rqaHY3J4Ai9RKxfdn/a
7lJXTK4mcyci8yIcwsPSt8esk5211l+qfmdL6bGXwq22EsoHDl1ojc+FxM1nyxdph3OX1XMVFuF7
OsMEr651uXwTmu43Cbob7aDch1rhDll80c/pQbfSi6RRD0ZlXwQpoKIW+3MW38iKxe0eFO4USnvB
bZkBWsyahoT3q5q95oO9N8H2VB0IbUWWwpfQbjwr2wZaCq5lwfGa1LfOrHZ2hVyjrnK6gn2eqyYF
hLYjfLuizP2yU2+rPLtp19yjRQ4kQSc5adjP+3ipHRkqMXCYO3AP9MrNnCEzg28aD8lm2U6Aie3w
2+QikZQHXfoVVT2qfU+LpHoZd04oy4eSjKvLPuIGCDH1Aw0/TewT5+ZBVnnvY+ECtlL2mK6tCXcO
QG9ivA2mD6WNHbvmsZtsQ4KNx+O8lZD1Wuwb1cpdq+a7Jw8GbzcD9LYGv7Nfgqba4yUPhMxNbtTO
BDQQqrWbLLUfZo+N/KY2odtx9zMSlzOyNfWu1dqeOoX+mKDSjwLgSIdrlnpntKYD3DKnqC/MCYfG
wCBRumW2Xuim04zPsYptG92vQQ69hmDQtiNeX9lhsXu3lJOducROSEcuS1U3lG6aUHFNFYHO5GLk
+rJK2Q/swxKBQLGrTftBH0BjLxJl4C8t6OrdtdQLI6dOHw4jlM81k02x0VRR/Kl+W6NBMvnWRpVb
Rp9z8iZNtjeY+6LKnc6KnVG8dKHmK13qTPmtlC2HxbpPoltL+WUFtZsqYPXxTRmH+7R9T5pk0+qH
GGUEdXkpBTEz7bymBzcVKbv2NYdeViQ7RRBlINlCrLAgelBhg9vaEfrr0XWsKG6YVD4igIl1nY/X
LRPKeTA6MVZpYb2dmisjOC7ap5juBsSKkqjy9GFbxoFjFBxE5Ukid5S6+4ZYKwdbRaZxpF5K47Ww
gVMznXg3Oor5oXKlZclLRudt+rRNFHP1q8WYN+svshJvih9jqXJ7JaeOuJWba9t4jyzrMh2Sg9k/
VQnpxXLbps9RGrixQJulujUgHQzdZR3cM1hIGVs4In1VtOBgy4+q9drHk2cvJK60NWwuFdXIdqol
3Lycr0bqaL34kLR2n6g0hizTr6rfeRNtmkAlL4y9fhKOGjROFF6WjbozmtFhWtOR6+fWsj5aKq+0
fjaawumb6MYGJAi0yU2pJhNEgIvQEwBf+WDuSHgKCZ4EmXWbI2ExqhvN+ixk0gso2lbSU5ItOKTL
KERfjZrl08H04h5caK7dlv5M0AVc6beRftnDddD1zzAlRZFVHyX2reiHC725ScPZz9SLymA/kwnk
0odSvSyT5Sj626xcSLNE0aw/9p30OUZHsSBsowwcz97TMICvlZcCwkjRPmeW6kxLRK4Zo/uVOqhz
gedatxkwbCCCO1lq8VKacXYeOYRPPe2gsMPEhPK9LvEcMqnyrWFHZkOfc62xrksafULmzdh/4qr1
je69Fi92rHh2WQLUh+7cPIuZpklgoPJ732alJ/L32vgIxZ8IDCFTU0eNet8ej/10WesfFSVd0i1u
P2hOjGMptVoz0PXTQseSMO5aGGC2b6XmqNvVRUTzXlee07HfRM1jNaKfhqCTGu2q4XeT3dgrEJqM
bhXzI4WgxJNAmnsws+ogpybMgad/mkIrOhLdmpC01CXa2c2loY2OOtdOniy+0lJ7Vu1BDgY3oiuU
NNZOlsONzcMtbCQ1xzbakjxtwGJsqDwG1ZyFIJlSlWCB5vRkYgFpixoHpK+Bb+n5r9TO3DCW3QAg
JA1zJ0wfTKKLFgYgDabfK4AqCrBwyDZpbeC+z2561nkFDMW4VXIZpxUwyy2GnV5EuShyejYDvrSK
dEjiP7TtXT2XDkFe7eTOJnQSH7QKKK29rnr5KA+611lMPKf4sarALpVGjynbJ3Tx8GvNAEoJDvYc
0p1CmV6+meLdpChkMvSa69qvonLXddYhFPWm1jvfsFTPznBSSwwPipRrF39SULtcRz8rMbhTaG3R
0s9M0w9of+mRuDVCwxtiotfAnCyKe1Jc+YXIfb2fNw3Q9chTx+NWr2K3iJ4DeiWljIrD8qhRNMvm
ixzRFqJeGcXbyMMrZrPH/4jsc/iVDeBMsD0GFNl7Soa1UZnxfTKykTAZdonaeVHwuoDjqZXszgBl
VZRv5rrxcmhqofba1IsT0Wmfh7cyoVbL6dYYREw2RGCDQi+ZK9bGU13vjFL5UGJuqk4/RNJ7KC2O
rBIcqsLNsz9TeocJ7tYy7+eqdid7WqEZANzXxYDSFXLOOJY5aHLYkHxRxXVkb0byYKaQA6T1wCxe
XuyqNdSAzFV95ZRJ6M+k4aJj6nKqXhP9yVL/JMoFliKbgi3ZcC4HGiXJKLlj/FQX1ZUI+m3B1qpH
yvq6uhogevQt/RUwTpF2rhp/yENdoVb/YvWtN1JPmCToogAvroXTtOomKfamfNTSbJfHn8EqNj8S
psmtTRUFouyzWkug1rqryhWrs3xtNnxmqp46/EwbnREQs6It23lBq9DiOgZWQzKJKGZPqzS0n3VR
++nEHKeGcvXySRbnpFyhxvySxu+tfo+RFZiqdCPsfIXhiFvGRZeVF9hhenquuVIcA6WA7afqjbrM
26JavEyZPRzEwYde1yZroP3BANWxgxe5gLTdvjaKtOXmVSQevK6dheOJj/N24UUtYblRTLhBD1E0
+YNaOCaYpgjZz2tBU9QU02A9gkDK6Ysq5P8GygpbddICMn9+LaLE71LbTegnBeKzlVCYmVVEAhNf
YDaTqbo7dPcJcHNDV47kTG9gLox3yhB5/TzD6AAeNuLbrCs2Nk3DYsBGAThOMd5LuNeh8Q7B0+0U
MgLpU+VyNvfDSKM4gC677BJy7nGFi5XAlePKaXPANuvRriaAFckVVDdjE7s2l5ssrukJZ3L7T1Mm
0J/GcVtDBzFJ80X0WLUyDqnKppC2eZ3vqxZltOEhNx5z+7JUH9vkNjLvTF5rYJubwdgZ6aeSCygE
7+Vw14PbZDS3oHu7YwBN0jJckDM/LzrXqna6Ou1mg+ph4co2tkXwmpidLwdId5VvNDRIECTrU6lo
RoQkqC1/rNLuArOjntv2C8K5gB2ViRl3uOEykZpmW9B0TEasneIHzX5LCsXtrdFV0PjBasPtye9s
YzvWz4kYtnr0moI21rRrIoM7CZ5cRqWjcwcVrtqq/Fd7ow6XTZiQhF9aWXmt9r3fN8OmNnZdbbvr
ubAy4lYh7ZhW3EEBeUmnR2HfSTmhHWDaRpQMVNHM4To9owdFr/rSGj704KmpXTmqN2LMd8b4aOj7
MqiubAIhksCeLpChkx+bGUgqyLwa1EkqUy8PB/7ACPeAXnoqe6X6EpixW04YtiNhpIT5Ru2bjZk9
dSo5dJR5pm47UOTcfKY1Gr7mQXqUwd3MvCUfxJbNJIjOvYPh4DbmhCV0vIUMpkmqnnM/hM2FaRoQ
FoGFNRpOfeKPoH+1TSbfJwddtVyzLS7UliiKWLMzV+EukK9Aqt144gYjVmqyOtCOo584LlsNRFHO
601qyuB08qaSFgQeh19ipNReqociLB+XCq5FSPZchndWMe3yovVVs3PTJICsoO9GRqw6CDBLbHqB
uGx7ZO1VzNvND2G3F/RcdkisEv2GN017Mo3hvqKZOCfUGVP+HteT28eyD5HsQov7fS3wNRu1m0m/
Wegjxj35Q3a9NKrf5LtGBbuP16oVa7qFVowEmlIeQm3eVDLGwvQHcuD7gRniPCrv0kHywuQlACfU
+4WmFu3ZT1O1HElDYFCYu0xnbruY9pn9Z57hVxG7aUQUKUlHl2+b5DBVqRcX/dZWZTdJkeor8bJX
JWdMyavSAVQbyluqekF038O1M5TaaenD1iQJgRbcJt3ga7X+EKs2uUbs2w0iVmuKSOK+zCsS9kHH
Gjpi7zSA9lWnbBOMcw3lUhtvIogC2Nc4/aRt2wjqSZKK2hmbjJpY3cs1PQP6NRoMgxHhKmr9OH/N
O4is2U2kStuhr6DsAa0ANLu2PW1HQk4fIj5uPCAP7aeB5GZtdCmYjMkBHNpFvFeaCsRGs0FI/mLo
10F2KdLpQlo3Q0yYJzoZZsKbaGgjl9SzOR1IUZBHKJU3aRzqIi2PonxsksyTQ4hLRXtd4HRlxvVn
za1PAbA4C0PfcWJscrquCcyuoHVhZflSbhxDeQKIY7BsCo5tHO20Aj6MSHYiIaDNCjRkwIWFllcL
GFha9q7QZngCrWsYQCblTdu20KngfViaU2QEe+lXqXSw4HjXnK6h7e8WVF8FSJgwyJwyErVA8/Mh
u1Ppt021BU9G0DEhTzF0rL9nuu0dm6mgeWiKfTkumzwyPrRlOtKVYcf8znvdqUrFC+noNsziGLSO
4nmXQHYJIwvOT36hSCmAkbhvG/NOTU3XMgQq+OZWy6Ld0tbXKn5SOk30KEVtj8OJGLATZCTi40SG
Qo/OqnsvyYu3epq3SiA77Wjsh8G8kIYKHguuuf0IjiUfxgygYVEP/dhexAZkN7vZJZkEy2u4Rfs3
pa1Z3cu8nymPXaOY/9AozlaKG9so8tv2JlTJXqXGS6oSWudHzjUxNPZOn5+NsnrNEJCkKobGF7st
yJenhvSFSYh0aK2dfcyCGqn+ylV0caWNs3pYzPpYG2gJAS6UEF6yvnO17nKit2tWTF7QmOIrezat
rTgkL5wz8VBbyzYhf6hGxrUiaHDddBB15yWskZp/iCw+M+HcbkngqaP1oq+oU+zp7cUCLFhPtx2F
1Gim9+H0oC0oM+iwFArepK2RoglZ3iwWt23IK2xInnX6bgXppy2P+6jiby/iWjcChAnUy6QzqUk/
VKml4kA2h+7gSNmSwrhr6f8MdHmjxHIVgi1+Uo6sS94ijxtU/x/0lUIk90etTB8KrXNDsBiJtg7d
BrdVm4dEsxsnC3m9qvlnDgSNL+GZWvq7Wmu9pg4+EthHYUiK00ieKdeeARacz3tFrX7L3KdGvad9
ATbZLV6Ejlsy3ufjtDU5wU1k+WUKa6IppM9uGQ5hGORbsk4dnl++g2M2bZsmuFQidXA7w3rreXh/
iPvEC0gndlNuyE6lgxiO4xxBrehxTopu86m9MKbU2ItcOSzcgN40xBl9gvBBq5e7Vp/HX1Pcltta
mj/iEj/eOuo/VCFfFQMpZ51lYqN0c3cYbUGLsJNDR0/IqGNpRO1Qju66qtkUC9BA2NPB6bUjRJdb
K1H2Y948ULFcBms3oR4QZ+y0athN6nJZaQaAfstJ7EavM2f+96BhylE1VBcvS26d0KTPJfV7SQwf
pIm10+ekZQqInZuEeuLKmTiqhXkIJ6W+FK0MHFspSO+Hqj5etDFEzDMk/W/lAL7Q5U+Gw7JWh0e6
mgnlRGmYUOOCAlQNhBvtdIilALm2kRwU69xg+LfrGpql6zpytvRe/z1jkdvhMiPFuM5YBFvpWgzw
oBDcxb58h16F07PDHETOV7Xfzo18NFvOzbt+a6NsffkJJ0NktdzmoZoORDtKGOyLNW5SrnvYValL
RtbtSJ2Oq6wQubmfUSC581P0GDcOdcDFOU2QbydAvvyYkxEleZEn3V7H5lZaQZheSfZTOW7OfOxv
ZyO+LHIyoDSMZRqXA21zxndoAh96pGPEzgzWhx7papBZefUeVgpyn5XPJf/z+t/O1RiWYqOEqBvG
qdPE0ucilZDO387BE671dErncyNY32+r/y5xsp2LAo+/3hYM+wfLTks70ib9zuwo8mx6YFCfO638
FG11WwKn//x03w9HfXm8ky0tirGMFhutg/ofcyVAvFuA00PjrJLZxVmxi/Vj/TVe82W5k+2rl6Ku
Bou3qVPD5vavPL+xxL1RvAwrOYdc6OfH+37v/PfNnmzQqdOXbsAsGUvLTTAEHyh071QFv5DOusti
+/7n1b7dKqYwFXgQti6fivNEcp5VJv3rrQYngdStKN5/XkB8u1O+rHAynSS30ILhAP1HmUIcY2wf
542x6c7KJp17lJOBpDjp5shI1Xgb0R+JOwkEcnvmWdY/8ddW+PIsJ7teUzq9UGLelgTRZ9GKzay1
h3xIN0Jpnia1hqMcmsfJro+Jqt3Hc/+SN/EvCdjtzA9ZB8h++iEnRyAY00LuGLVkYEI8NG1zGena
pVIHnyn8hZpqLavTTQcRZLSGRyk0zgW4dc//tP7JmVjKeGiMEmGBDnuq8gruNrr1OH/twA3w6l2V
HLPtOY/ZdRzwp0VPTgbcFSAFTWa6dBtsq82wE1tlo+3Oqgqc27En0TvO00rPJgZoi6O6gUm+Ny/r
fUNsic5YsH57FyGlpuoaCRENTh74y+gzjxJMRpmwneRPrf0ITZxVwjOKQOLbePJlkZNPRXE3MbKw
DsHn6q1JMz7N+t+mVrxNan+59JPpyENyOUDsjgTdPVK8a8b3wPZN0LwRyvMArzfQj2lAv+7MNv72
i375bSdfVOT2aLXwILZMWvmgpfsq8lbdIkbpCjfdaxvaw6CmLlRBkoP47eflz73+k+/cBMhaZcay
Bozfc01zW14Hd4T78yrfz2PbtsJljMW1fSq2HaZTkk4SEl3a67w1tuCs7R1t5e2ACWK/iXW/fFj1
U/Knn9f9RxDi9LjYjAPoQjFBd/STeFhlxlAJkw+vO/EVbVSruhr7u1Hd1rfldlVctZz8IxAesPHl
tI2uZo9Ku/mNiJ/w23v9sBzkTQcp0FdwJSxc+YyO2bcb8+vvOwmmAZMGo1moeF5i06R9wmJhugbZ
oi22P7fqbXuMdtDpjbfIP2f59Y8eyU+v5uTg6QKk124JXxh+oNvhkUJ4cB3/SEdqEUYuNnwfVGDM
1/lG8m3X3C6/FIdWhAduD3/r0MXu/yHufHe7fH0hJyc1p8c5MQ4UbccDfARk5GDJiLvOj3bJIXqc
cer9eYd8d2ECYQlYF4ZmKvbJ6ZMpGtSqJ7GpEvjB8h1CpmcO+LcraLKmGbZlKJD1TgJcNKlV10wo
Gfa8sf5dkZbNz8+wvpO/vuSXFZR/r2DWbaKMFZtoXn7rMTqoc73rmCJh9PHMs3yrBGBrpipwUFNt
cSo8OYxtOBjzCCkR+IXOABYJIBirldkERsHewOcC4vzZ2fxv5QXxyDEULAl1TfkrR+ulXFMhLSHF
CviLSeJ2XRR2MI0+pFjPbYtvBT6/rnfyTnszLfAwxM9pVCqoBnLgDgasWRTB+2ovl9Jn0la+GTL3
2IrXrrcvRrXY12BwSdPvpG6ELV1DtdB8GJLPcI23P3/ybwPq1993EtiMPGqVWOX0Gg3xoUKCbgbY
LLqdFBUXWdO/2IBlltqDwPUArtElNMbjIEdXtq7+NqEFTF1/Rr72W3M/2zBtVQOI5z9PIoppaZZW
rfLeJdAJFIGHfwz+fKtyoj/zTbAxbwe/wew28eN7cfPzC1nP6V9n4MvaJ3EjsmepGlZF1MK86+qn
vmFYrHgBq/JjdffzUt+/e5PNL1MwoA508u7NWDNHc7Vbgc1obDVXBW5yVjsDy5sg8Tl4pl2R/W3O
bsrvkjJURf534ZPbQpZTI7RNRK1XRYyey1Mgfoy+5lmdwW9j1peFTr6k2pQhCJqUbNnRQKw5wy3Z
maC1/om/PtiXJU4+WDL0RtyvBayU0dGzH4JpAtk8l119V7d+fWMn4V2EKCpgsEJptyQvQh8PWZ77
gZm6+phf6TRPRms+5+D57VY0NSxNTEUzZOskdBRCK+Yk4CuNeQ0Hs3+kbb3TmGBJIJIlsXpOqeqb
2Ah2qxgo0qlwLIzTG6bQ8kjr1H+EsUffOqg7ax/vJ3+VIK7c5Ey+rn7/4f77eCe7P+m0TOtVVP7E
0G51M/CUtNiIIb8K4nEjlfar1kGgCfVDUsU3dZNc22r/i27rXgrVQ94mT1Y97MtBewYHfqjpmE1j
Bg0Cb/VW2giJ8QQIvHO7/JKxsol0xjuh+2U2k4FjFBTQOGlfdxY9kAbibZjOn1UuDj+f8O8f0WLU
gTsbY7ATTZaWeVyuVL7gwnS/xtiN/jGnDz+v8e2lbf7vGqf2X6DmVqSsYolxSeeYoZacTlz60jPN
8vNC39UXtoWZhMV+xBnk5AgE6lzokzKvQYNJiE23GzfRTjmbSH2LSH1d56SSCPp5YqhwWVUoZTe7
EV6yGd5Mf7XJhCIKAf1cLrKeo78iiEU6IBsCI8vT3D5JCqsJTQYk2j+yC8PCqz/JS1arLajcu/Zc
1P82lKxWQYpukIdYJ5tiHFVULVrA62jfMM/M7I0bfcCBp+RXd/bdEjrqbYGVuW9cFJf6metN+Tb0
/3f1U3llOajLGngbfRsG1UAz7+j4wGN0pgvoDN6V8IOL8hjeTL+ru+T/pSJNiJEVxdb0tYQ7Vb4c
ksBu8p44KiSG7+ZE/TUMBRxn7SYrkZyoB6bUbPjNwVkHpb+/8r9XPrkn8IvO9UzhKoJDhWMwvoTX
zW5A6arc9E/6mbPyzSb+92onhyWyw14pBSlM4y0bZAQ2DI7t3lcdTHj2t2f31N+B5t/LnZyZfJLV
WSnYU6sseAuEJHbhK81pRz0oXnboPsOzpgZ/X+3/XvJkG3eNIOau3iNhZGysPLljoP7+54hzZolT
Jcw5z1TTKllCyqB5GZNXZ/a5w/83+PevxzhVvQxTxn6wXF27C/+xU2bCHrQk2VWPZ7GwM19JXbfo
F4gqMaIYTSawsLLqkV+disLXuuzRQElCGWxXiYuLup6OVTvcMjL4Us5QI7u4vu2FiQy6PvbHJrH3
P79jce4FnFzDdLMqFtKjrSkd+lb2Cqvaiky/1JmsiIznIZRVOpnxBQKTjqKcVTtd//y/g++/3/+6
B768k2WI5RCxE7y17mc/cqHC3q3ibPNmPiZOdNDOASXnHnf9Rl/WM6SqbtOJk7Kqqy44HkQM23j/
2Md40sPP7/bvq3l9Nt1EVNWixrVPXu2s5zNCUGACMbxeBiwmqqlls9AZ+Hmdb4L6upAtDAMxYds0
Th8qEeawJP+gP9Z2voK37YeHakd7wEt34UHzGAVYLYEo5ZjwhdD3/2hL/vsXnERXG5+FsoNVQgAC
H9vPqP8iJHUdYnGyh4+VwvZFjG6iMZrsEj/cNJ607w8ThMFzrtffQAv//iknobdVi6pLYypa5ZKx
gn37P6xd13bcuLL9Iq7FCJKvjJ3UypbsFy5H5pz59XdDvjOi0DyNGZ/zLLuLAAoFoKr23j6SzgaM
D65kf0b6jatfuRmmcKRJyAsaivyWO1y5lKlWqOILeDJO5nOJ3u5SKDgL/B9u5u8mmF0CyJuWoCoc
eJ3Tfqq8yANzhwsgLng2qaztdXe6vKBgAlfjYb1JWgDG7TGeuI3dMSQ3gKf5BqC7mWCipo0ut1lw
rpvciEIKusZBmqiZoi6LIrNVRsMU42UCtqw/FHvlBH3kM7EkW7qJPd7wLp9VH00xc6lMQ6+HpmR4
c1mCrAhsU0jVZrqnRl/mjnPZu4z4H20xU6lNhVzGkY4DEsn/UIuctAhAoxP716fv8moOM4aErW9o
qqGz2bQga2aC5K/uRYb4JKCpPjch+FZBDURXvuhK6w9Z5AvgabhudnN0K7PMraMWG2Dxo1j3lPQ0
1oHTLLrbkZfrRmSNZ4a5aRhGP4pNP4Obyqw/marqoRNIPmZVAUzaMp/iqGndaWp0iBkMv7RkOBVN
87UBPRJ61kBqA2R0DfSyiuauUNDvBT17aMUIF4pu+qQvPZhDAFrO5+LbKBq7Pi126PIHFikwYlc2
B7TJmSNaTQHb7EoDyrQT2BSNSpidugIB2FDneKRCaolUETp+pg7ccWnoF2hNy3Lzu5r1Pm67gEWJ
KoCGmSE6fR4mdqOEIN2ZM3vqFj83pk9jllfukDbB1yKNgv0EKA6as4+qGP1Q0AFeZeiKTL4S4VMI
uq66r30ZXbm6sEdrjwjgrJw/q7jDNJ0CJL/0GunAn9QyAVvlgLZ8A62asvFj1h7DUgUT1QDquz1K
4UD7qXPtBiUafaLl01BF+0mszmWO5jK1uikhXVeluwZN1cUYWWAskpcECJIctCrqzylpbtXgVks1
cGk8yxHAVSlFVZj5azYre7MZD2XTgkoclABDswAb36Cf8DFLjw0hpzo07ltB9U31uRlj01qKNLNn
9K9lqNt1lQLCP+OcFY95i+t6qd+KIXHn4JsRSqDinNEWhbQggN4g8RhUsOiANGsB8GfsiKsJihXO
4GSI5mOsj16MHv1QQl/Wgqc+IIzSDPK4aHAME9xM2P2QsTvHOWjpaqRqARHqwI3/i5TaHQRfgXAx
XjJdA3OL+qTF6l3cid9GSfJmEAVK5dcIyCstfRBJdIT+6a2coWERfB4GBAsAaUFvlv4CRMFezbvn
QRY+gzl5N6jL2ewmW0bHzBSJe9UEq538OqqvcYOP1mSAn0AwENVOB0I2cRTPQ6LsEyM+RoUCKLnh
zOro5N2PpYD4yYT25gRgMCBvCQwaDRBTaNgzpBz/dbakHll0MTtOOSC16EgDyhM8DtPtgIbICU2c
I/qVkj7yxbp1MkkEG1S8D7XxpjPap6wt90kLngsgAiNQMqLL9lUYyy9GWzyqwfJK0ACs96gdd4AJ
CvoXLb8dM4Kv7N2sjF/aEjQu1XwAo9CDJpCXJAl2cSzfTx3aSwdQeYOv0QrS4rVQo+8F1iOOl3Nb
yH5kZo9zWlU7IRHQxteVx4TAm2fNHPaQKFE4h912cEElQoFSjC6xLV0pqKw1sYt0ryzPy/gpLW8D
/f56BLu8HyA643KGm6BOFIMtOahDmqFu3OMtmH2dh5cSkM3rBjZPtJUB5l2RBUApgkWLeFlXntDZ
/1zMwm0itZmTtApIAoLp23WDG8/bj0Nijms4Mrhmo1z3ABIhPohIF7QJQhgRZFHR4oILJ9vJLzy+
Yd48Mgd3kuRygeobwVJB3rgCu9crZ1ib5+hqIpnjOp6zEezUSeGXKZoigwCIgWyODg1Q5XY4NCBq
qJqbhhg3JNVfxh4dGi1QZQmQLssUdH4GmKiaq2BBy7I7dYh+EFO6K4Do4V34N5129Z3Mbbsjy4I4
gwWvq7ti/t6DOqXkpC43rtF0iWkXE4oTsiwyp247mcAqC7CBRsPRxUvJVz9ryAiDl/Sp3INmxp2P
vAfT9vz/bfOt/Wl1k05E8BiMtQF52gNVSaQpRtWT+Sm4DU8yafuApBBcmZCL+vgIhJynKUyzkOPR
H+5St35GX7N4C2ljL73Vne5zdsNNMm7sUROsRdBNk3VTNthHwqJEATGLChXNxxENjJnXCz8BxlOh
jQIkuNcCunnMQPFsoWeCl7ndHO7KNrNx4hjt1oaEK+4YvCAbbUW8RM3G+wR175UFZkLbwUzx6GoK
ELuLv+ArVuxWL0CBu/PjPyB0v3zDf7TGuP8sARRS1rDWAL6ZqCcpUhyClge9PShG5TWLaKmAHMYd
wBJg5OUECd5s0pVeOWk0G/okJLCOGi7EB86SlTiQhbLaE7o9jFcQDHq8yHeZSFDxJJIhTITS52VB
1ERfUzhL8NexDXpXkZAPn1uQVKI/LW+bp+sDpLf2jxkZGNPeKkCgi7lIh5sZZLdRsdQ9LY6OEbh7
3Fap0EwFGC8IsAuvbvFWmqWf161uuBA1C/lonRC0dst00VfTmsgozegGYm90oi/A+DDfUWU8IEd3
fBe6XMOPxpgTc1GTqYOaYeEX6bMkKZZSCpwn++aSoYRmok0eom5slj+ISJb0ymCARDCvD3FsgOYr
EaHnmRTHOF0ers/e5YGAfhBFw/MP3SeiwrZFtZmWt2VZFL6IJHoVg+QPSAWjJe51M1vTJqGYpemi
JOkSu0bQB2pzWaBmym9L/RhUhHOT2fQCCcVOU0ZvF96yzKkzg/CwiY3G9ER0d5HWU1D9+Z0K0FuP
v7E2B4TBqChDoqWGTZwZbQ5ZJ5KZngSGDHEGPhkMYtfnbMsRJB2ZIWwZtO2wgT8GXUkiBonpmRMB
UxbxFBAvzuXNXPPadzZuZfCClSk62tUWIuKYJkQWDCChbNVXPAKaNLT/dRZIxRe3v41cXifB5YFN
LWICsW9F0WArxmEnJo2pYNPSmqC0A3sLupHBvOxfn8ONLpqPdpj9GqlzOQK/WbxlbcGKfWPcjXfd
EaS4dueOJxBU2MY5Pxo39cvyeN22TH+bjYfrMTJ33VaGGNdYwjZVxUuPJQJ+bXfHAeUy7Vw8AkQD
FI4Pjnhch8RdCeKBLwunarfRKYLxG4phGLiw6Bqb4CmhIrdkfQbCNE89KE4JDYxiF9wBCOUAHOXG
t+WLeK/sr498IylHrQLrrhJdQmKOOdXRpGXUQovt/pecW3TbHQC18NDIyrH1Vvi7mOWVLeZMz0t9
mJYMtmY72ws7EJd9pQcrAbzcBmDXbioXuHDNn0/RwXT6g3mqvwn7+huIl7netrniq29hTvhKzog0
DfgW5JVQKmx94Ovc4WD6nR865hNnlnnWmCxaIwcgAUItCKXC6a0iQSvBrUcLk4Vf7/5La0yAlRRR
75YF1sBZhiR95oCUAEyhLqDwXnZDeOUWujnYZZVF3VRFDWEdR+nHkFRlpZGlal345uNwonclejEE
w+4+/YHJxGX7D4a3tseEQPD16ZOqvQ2PVnlbC/hwlEFBMO42N7we+q3QLksqMqAou8gG296hhEOt
ZMVoeqCSBD9LpVhR3AHxCq7j5XR9YFsH/MoU2+UREKHX4wLY/SwfbKEB4S/K9uW360Y449GYK5hO
0npEktrw2vSxBYBaBzQ1SJFE6LzrhnijoVtidVBpSA6ROsZLXiV4ToJsfFmeMgCmr1uha33he+/L
w/Z1iAKeXCCa070wSg95iZO9iGZeNWEzSK5XhvE4ymCpTcbbc0DyCILF8BK8bd7oXuMcA5vro6BH
BTUm7Cb2ctRWhioaalf4stF5QBCUTihPqKtNILwdR2nizN/WQ0A2UFfUTPS9X+StkmUQCKD4pteB
4iLJS9xdvam8aYByaCkpcvUnsWltkHGLYkx7kPiAUIBGQtEFPPgl9idbO4Aobi8/XPeO7YVbDY8J
TRoAf9FczgbKCepXoFYlEPLhYV72kQuGKLsK1CNSTi9zIdyDwuKwDKB8v/4Jmw66+gLGdUggLsFU
p4I3aK5cpzehpnCa7LbuZ7Ip0ieBQchFokOaNXFcEhCtUtF2bQeOK48K2va8lePZoZ672tCtqAdK
ksIOgQbg3WgLt+kuuQ0+GydUNdxwT6wuAkhCcVNPv5t5K7k5j6tRMuc16HA68Ar1hV99n+3ZBS3H
swpMiPAJnOuSXTqRi6r39aXbAFyo4npm6eZZjTivNVOPO4y4dRdP8vTbDpXmwFGfUGZ28xPN6jR+
4Eqce9JGWu6jXeb8RmJc63AY/D6/dQ9sKOCaQbswan0OvZ6gldEROOGaM7/s4ROhv2GQ4wCkNHn8
S25RNJDlnHfF37wpvC8ie/hM/dQGE3KrXucNzuwSGwlzUGj4JaC9OGLBUGZfX0LqFRfHw8ogE22M
ROvLGiVVL1YOenxuwINeoFY0DiC1QB3kurHNF8zKX9jDCL2uJQivJ3qXfrtT2rThDsiYm9TGa32v
7vR9b9Nmb7qE123LnN2pMXFGastBzhr4agZMEDp599HJPE2vICX9Uh7js+4Vj+a59aQDCnHkCTwH
juaPjnkP9Zf6NDuQgfMMzjdtPvTX80GvCKv9Mytma7aglQHuePGAOIC2t+GIt6ZPdoBv8RAF286l
GAqgM8htsddQaeizTG9a02vdQTjQ9GuOZ3HZuuhPccAt/w967DfvOCbFAhuKqhCDuUx1iTakchiV
SIkqXmsr38Ln5DZy0E2lIq2FFPfOmE48n/4P0/pulXHquazQeShhqQHksNsHPP9dFa+maNdAuJBX
/9/Q+6bB6N0anfbVIkZLgBJvuMCxXosTVC0WyE6GwHiB86x8FT0aeXk3/K1YBOgfpJQNdMRDrfqj
SdCfZTJweAHUqEVbl75GbccL7VvOgvuVqiHNpWgam+Uap6VNNdM0PHOnHtIjVK1smoukyEmai+SN
aPMisrbHrFlT5yRKQ2SIfve+0MxnjgLL4PNnj2uLWbER/QpiXoa/bc3nZfd7ZOMtf1xv88QG2PW4
mLCjjCCHGOYo8EAdORoIe0BrorBvD6IlHQWXysJPuQMO7PIpdwRHfBh+8qP8Rm8cbj+r1WQCTTeC
skOMCjThfYruKoQ6Zad4EO11chS0kBr7JHsQjblXwL0LfTNuc9hbzeraLDBXI6hEzctYwb6OF7Cy
a15oyUc+5R43bcHzW+YaFOW1UImQM/Kn77Rgl7rLMbWnQ/oU2qDg4vZRbe7E1cQyNyB0izRJ0eSB
J1T3S/iMdLp9/dziOiuz19MSKOtuqk1vQMvGQbyhdRYqfbU3dnzV3s3QuXIUttu4m+XZ7DJsDZrL
nOpD4oCT83GxQaU/OIUfmA5neNsTiPojsqegTGOfc0YolmoR4EpA2WQqr/THO+1s3kh24c47zZFu
Jc77cetIArAHhSSKY5Y1xkGyNg3rOEmRXEezMwizob1kgWOUM66368SFx4MhBxk0A29HNlkJMRBD
LRSDjqs7gc3A76vnHj1UvWPWjygSWh22YGLr6i1Id4mj3o6ATXc3kGNFJ8oOpDnxy3jMoD9dSra8
iz2QKxNojFomqE0/J/f9C2VKAGEi2I+galyFB/FBvom+oK30UfrRH/MjNMDwTznHwtYlCqfB36Ni
3F3qomrSRgOXYDm9jeveN9IAuiqCPDqNHJa2Eg3f8rD7IrQQoLruKZvrRtAYB6ysLl9Q0ID4HuKi
iYbmyOWpjY8meWxE3g2JHjIXi7ayQZ11dZQn0mgoCWRhcOgV+/FMD73l/PsY4ocO3oCYmKyqUlDH
LbR2KnWBbl9rtSGYmaEydX3eNgsiympQTOwVzM4EVRSENSBa7NLHUuSEP8Gja4Ho3YV80ufr9ujP
XZtDZn/FpVE1YROCvkt8Lav7HOKggHju2qTgOMR2ZFwNjHHGrJKIkUB+6n92ZVjZYqJwIHWQ9Wor
FLDgGb8Ls//UL7ZjsKGg5QTXO9lgL81JlPRB2MMLaRE4Pf4uAv918Qo4s0gniV0uFd3GAOcB2qmy
4bAt0yKLwCLrp0Zih8XBNCGkUUMTAjT2YvQyg1/6un9sBXzaTqOoaC8moBD7uMdUMpRZlraFD62P
GxPseeUi/LhuYssFVTTr6CIaTVRUUT+aSOLUTPII93+J7E1KsYDyFNQjjYgT5Lcez0DPo2SKvJKC
N8BHO1Ig5WSGSIAfBCDlS9FM+1lMH5r0l95k/vUhbQULVQboGxl2FBrZGi1g85EJ0R6UENrmk5Dk
N2Is7pAK5XC78MwwsUKCpniQJVgcNc520AHz56I4q1rlXR/Npg+sRsNMXNZCl0ek6eIyEz5pueT3
LRB/123whsJEB61KdH0RMWP5op870OCqlXBbEl7LxravvS8M42tKMJVzQWAmJIOlJ5mbgjVdmJ6V
qHavD4j+0sVOfZ80nYIaV4dTmUxCH0MNzxchwwL5WwOKgFrjy8p3PRedGg3SJIg5NjcXSgHdC6IQ
7b5RPtoE1fcSNQJG12aLYrVGHFsqaFWvD2zzBQ2+or+t0K9YjaxfMjPtwFXiZyfwR+6lHaj1K9H6
rtz3znyCnws7Xiva5rKtTFLvWZlshygOwEuMnHAMATS1hwA1mR7GZPFKIeYZ480is6t0Zda0Ycb4
ikimNBe+ZvI6FTe9HVQRkqobcEa2ByEgBhQmFJioqvznAn5xK86E2MmDiLNY22N5N0SvUKuJC/W0
AggaESLV6p2sDNCOkT9d94fNIwlqHqCDIHgVEGZLjbMpIbOMsQgGmtylyl6kmwl69oV+V0KwZO55
R9LmTQL3LQ2gbtxuL4hYINAtz5qAmhJUJkBI8vbGCiXH9LOduOOlOjb38coYE5hSVOMGESJfPhBG
rggl18wYXrR8hOQ9wH+p8CCnkGeFzvv1Wd30EDSyKSJRQBDAtrKWChSi2hnvnmUAVy/UF3Jw0oLK
uZub7t+3zYJARzPQxEZEMPXoTHxPs7gkdY8DuCDTQWm7nyIxQTYvPUPGajqjuITLbp6BxwB0Dsvw
DVQSJ02K962Eb5K0l8EUPl8f/OZ2X30QM+eqMDWDaiDROiUyrjmAe+e1Itt1C94lCNHXnE1Cx3cR
qlfmGA+ezTmdgXqBB4PSPGp6qHtDIn54kArVybhvaI41gzkYgArSmkmg6c5FRPOlkGrubAZuCVkX
QDkyiHtMEu+lRG9pFyPE7Q1ddpqsgHnkYxioJXGQZFL8z+7e6soWczzIZOz0RZ1x8KEdTm1RX152
xinf1/k/4Orb9BQdzNIiernAM8UsXb4YUtDJIi5aZr1P5aYCBEnNXDUXoWaNfoDrfrkded7NsVUl
ICXrxhCkt8jzV3ZnII7ozfuUmxzbjN0rY8zVuzSEvK0XufABCbI63UNmmeP4PAvM6TCoc2SC0BJs
+AaB4DwAZyTmmNh8HqHrAlAVSLbrEtvm2fUx6Gh7uMNfT7HUDna6H1iDz8/fbrvDuzH699VxJ6tZ
FwJ6hwrNBIWWymgXu4CEHLZU9B2f98Bxh80gvRobEzhnNYVaRQVz6o352H9SQYNUAaUEJJm92CAa
OSINNAfc7PvmKAH9QX8DSAUvup3jFJy/RQWnD0joC5D5ibRz1/4w+z1nfJtHO4jbQE8JaqyL/ma5
hlIqej7xMsu12elD83NepPdRDUWEArKK4QI1YmWwVFAXtQPyt5AXtPokuEc3r4tQ9Nyl0AYv8uol
DasIWFKIvV3/wu2ZeP9AxoGJSMI6qTETSgLEYy2U0AJtS8MZBOWxUFveQbG5X0zcQ8E3hIOZfX3r
QRtKJUgr/In8mOXRyruOs122PEoT8evoWMbrnn1u64OQoYHRxDNoghpeA27O6jYwecfB1jjWVphp
SycA2HIFVgYvPUOY5Kb09XP7XYM4FYrygAd9riPv+kpths61TeYI6kDOK0tDgHbYVp3cRJ4ryKLC
I0AqEUzmqS+7aBdM8phZRI4+lykIkORsgERPKLeP179l6wRG07mhizKFtrEJh1AaxSWDiB0whBDX
hnySJH6VpcY15K9LNv+Bi66MsSn6VixIXnUwFkCYos8gpC6Bu68ENJeUnDneXta/x8XygphSMmrS
SMeFslANYcwK2MrrU7eZnoQWBqD24GzQDfZeKjdRL4UDdhwtALSNnYGG16QdzYIvhHbi9rte5+yJ
zSMETwsDLWvo4b/o6Y2VMouaJTf/KMO2tQPXxmjIWR0hEKCqm0iEHgAYBiG1iwYHqM2o5E9uEmsz
zNHRN6mkqBPu9/+jAuraFnOdHpEhSsoF2dALogLu0bS5zde2mAtZMBjmqA9AJ6gQttmXB9AH2CR0
JvefFNZ5nsGC78AwgQRbBI6JvwA4f10u/hSAsxra29BXnhEiNy7n0K+DatKd2tTWAGTy9d21tYHX
Fpi4jGKGPi4CrukT9NzUZrYJT5mA493sQ0BM5wlEerAQQM8dMHdhvidpyQl5m1V0IgOoqCgqmvhU
Zhyx3ofz2Gt4UO2g4KLZxNe92ocQAPTSvcEeIC3t9R6039BRojvj4R80DdDjhH3xrD+B/n21WEUH
va5exie07ojGLPAijLh3op3PVtwE3fhQJb2+dpuRcW2RLu7KIg6aychpJ6jqN3taQkQq+3PvUTpM
kAv74bf/0h5d6pW9WjKHRYainz/fdwD2Q9MjdikvLKRpFpc2J/AuW9wRMqGxkzrcBlHy8pOTAhVY
iDjulF3qa1+guiL4jY2OJM6G2Mw1rieVCZNIiMlTOmCQ4sG0IjtfDqE7oPk/Sncj1nK5SQ6D8icA
AFABKGAnQtHjoke+1Zt8KaHN5y+PkxfuCqe2I0xs11izk6M/iDvKTWd9N8g+K5e8A4ZbgUHA3zuH
HJJXajHF+Q1KvQbbI3A5zrMZaQiKLfRKhhOVmVdVrEu9DrPSV8h+tCmFIFTBJSt0IQYa3Jl+c+B3
K2zaRIVHkg3QCALL/NFhCehQ0hhcfn6XfGmkr9O04wyK+t/Fnl8ZYMOOmOhlYVYlWAoNH/rat/E9
mDche/mGyYZynaPvIdbIQ4BvxtSVWSbUpEUIbxGb0p+q+3j63Js/056Xx6XH5rWhMcElxXW9w0un
fEN//0aZSy6fyHJriZAdQhmToEh2AaDXtEoTxBRiTr1UOEKn2mLymbNIdBHYkaxMsEd2srTtBFAm
7TGMQLi1m3bQb/yVytbvrueOF5c5Q2JP7U4sijgrYI9QQaEeUSThtKhsBikdEAcRZJzgMmOh+UIj
dBA8nkpfa0DcPjnTY21D9Uc5D7R/3A4M9GpyO6c2vI7SsynAKBnoG7zQ+EEnd2XoaulnyWCR7KAC
DjyC3UebIW4vQqoMKPIhcIX6V1+m9gIBzHx60KebZOJqAW28pz58CuOcJXpnpDojEBUovxPzVNSU
Z8KRISxsSoErDxCihehw3Bau2SqPYb+Dnmm5fA/DyKnnn2Y//kF0+/BBdO5WRyNet0ISTpgb2kMh
f4VG4DH8Qu50O3oQDrI1Lw55+Pdu/cEkczZOgtGDn0FH7NEejObLKH3RW4jpxdlBn0EFrmduA+a4
CHLaOvBDAYRXr3/Aljuo+AKURNAqjNzQxyEj4Rk3ZQf7TbPLs3MhK1ZBeAfVWwGR2bzS2goTYQWh
RFdYZWKUUnoKVSjXqmj8hHR6WQduliaQv5y9HnK+TR0fcrQoKJC8HCBJGE1AYQ4RulEhfR7/qFr5
3I6QJTc1J5Yrtxq/d9PgtKq8q3UoLfeVD8zfKY8dNW9PZqTuc6k+1Skosjj6aGTj0AA8XESbNUgu
cCgxJ6GpyPUSxQI2b1jZQn0/95Ra3w6Kuzi0MpyLIjRZjkAc6s9QxYaoctbbJLeMFyhxziBfghTw
lzSm/aJTu8saqEAe9cc6eRI/mYndgt8J0F/dhm40qODj0NWpwKgtjtDh3gc9cmfSDymxox6Mbo8o
9Iz5Qx7s2hyyqumvBSrQsdudTXB2ISOEBrGwesnRa5d9C+LEm43DlB57wM2hyyjZytN1j9pI/n2Y
GObVKIGgHB15YeUX4PvVyNcIZE0kGc5xIVlK85Ng9143uBGpYRBtE5oMZskLQoC4ltq6SOPKr+rd
kgPREBkcC1vvxQ8mmF2a9ECRop5VvSEaJNAmB3fNrnVkwPSFu5KTZtvYkpBfAwiZvoLQ/808hRXk
Lea8TwDqKW77KHZiHZLMr9fnTNmYNDTlyOhnVzQTdISM+5KlikHcm1V+19P3YkKExhqyXHYqswVt
2TjCmxv5q5zquzQoiYXE7W0Zkx+xMYMIPocTC3J1Mqf5YQqm0K5FdQfFxwq3e+hnicQezKx0aqV1
wLBY3AhxqdpdVMi7CCQ8FiniXTwGgLJXfWDF5QzKIVNsDkUXmG6WgW0ryIPH6yPeQqVgwIAS6gDn
gqKAmVbo4ypVIBYY8f+jgYcWIsfQgIaurZ10lvyU7iGBe258UdmFLUKS3/EuMRv1tPU3sJcYtZdj
cTZLRKmCfKkq5VCkOZ6Zi5beN/FEbPj3LQ4EHdLyk2AvQXxsZfHfw2s1SIKgto8uSxRXmHmQ80qn
9AKVb/T5fuiHJxCdgPJyeOLM98ZYNRB0oNKAEr92UQSIur5QRlJXPgFHKpmh/VxbZrHsiPwzEuXb
tkmOVTrtlVb1om7k7NgtJgONwK6MK44sXZBva2MBpWHQFmLHimAedEGjNbu1G5/zhxb9nobTOtCI
CkfwH0vokXyV3NKbdzEXYLE5C6vvYCLHkurJIOr4DipWtOyXXTU7lG89OM67+g9yxmjaRZ86MRS0
qrHdyIIwiA0lcPBNOfvUhuRkdvGJKt8a2r9n+1Q/mGKiPFG0RJETmEpqxYZANzjnrGnm7JeNMxa4
FFmEu+rA5bIX5FjL0CcwLzCigPBfX6Y76OdZoB65l+fxK8dft8Lu2hizUko9L4qUwth86PYRzirt
mZggFzdduIozSLuqOCgVMGtLYl03zRsmG4tHZEgIaD8guvtTUCD023V+l/mmwaOe3Qr66yEyi2bm
QlvpGYaoFcGRgC3RQl3ux/XBbFzqP6wZE17Q5yOLaYhHTQ1IFlTWi744xPno1CGx5mjgTB3HGpsB
CSUp79QYU9cM9bFon3IF1TWzs/QudGeQz1wfG2f+WNxmWgAEUrSYv05Fwnh6AnnJv7+Or2dPYy7K
ixwijUudUAPbntrk3rycjaL+L8fBZB6CWZmiasAaDbpylFXhJs/S/fWp4uwmFocphguo2MAJ7ndL
+6WGAKoCERmA3DiHGW/96WesXmwDVgM6eQhDcfdN11ADBFOomkKju3xcWtO9PibOPtWYCFHrUl8n
QLL4eQ49kBpvZdD3GRkQjvXLn1jSVEA43zqomQUSs3Kcq1hCsgM7KA0H6DvHVg9ZbF3kvsLpbzFv
M7gcpVojuAxevADTGCJQpoaVCrLCq1LTSfMHohDPDKfXIKsh2zF3d5kYn6EIvDOH+FEfE9FK0VPF
8crt6X3/EMb3y6UcyWhielOze5n75BQ36m1nKLY8arxULc8WM8FJlYE/eIStEpyhpiX+EqzWah5D
V91DrkCYbe2ewnOBL3+6vrI0xF6bbRpiVg4bTCn0j2MZl3ux28/08EyGilh5DkRI0aITctBTgJCN
oOM473bsep9dZqd0QgjtnAojDidoMw7fY95W3DQgoUtMBBWchBzxx5Gp+hBC4RbJk9woraRF0jvn
VRI2TIBXB7LCtHsT5OnMqgl1pKOxKcWlDuX+wTCckivSwDNB/75an1kewmHWEmSxBfmuJPmPVJw4
qYOtMteHYTBLQaRGBB0HbMS/0nO3V8/ivXrI3cTTHgJv9sKDYGsQed8PYDIDIcCOp1/KGyMTx6Qo
hlxkDPsDqoVJ6LRBynG2rZIPQSEapKoAoqMewqxUCUU/kHDikTGgEBJqFoUjgdbqO8igvQ507Qce
3k/Z2NGgnMPzH019gISwlYkSxLVykai/n3cQUnLCyQbVqX7EKWdND2Zra/NpSmyhhD5C9yutLQXw
l0cI0FGU+oLal6BaprBblDPUP8SdHHlBhwocpPCQ+yfcZuSNsPvhe5m7WKJ1bQn9QfpAWbzAl1As
ym+We+OtVjQfW05SYXNFIAQJLDdQYkDWMU4X5MhuGhqh9n6zRaUHwJOtGk2IspM+8tjytpLbVHjy
b3uMk4mdjDCx/L89ATW4+L69CZwBfh0dqdwlj9GJO0J6V1ht3U6tJ1VvYLFDLh18WHZWOd2xRQ9B
d0aeZgTW8nos33S51RCZJTQmoxNR18SUxpmtGA2YAKpXKGRYqgC91+u2tvYsWscou5iuopWM2VB5
uKCNVTShV5M+DypE6urQuW6BOgBzMhH8Lm3mBkzsgm1ArFW1EVqh8stl33XRi4z3syV2icKxs5VM
I8iCaJDiVJEgYD2xJpVaLF1So5IDzebQjkubJtMoKxu0cTKbx+S5xSPzwSDjil1ehaGEKthfro92
Sz2ATK/8SLkM5930OQJxBG+YWysGkTXwCYKM6JIvck7SIDXkskYIpELByBnuiUOpABCXkDfMbrjs
ehuXYYzz3SJzgaqToBArAxahtrYfClAKQogBOXY/e4nB4EiHqv9oHJQxFM5D/T9M8btpxj0DEilR
FuR0sKNLBysnRxOMjTMSHd2N8FQeowPvKrUZYtbjpSuw2vCV1IJvnmC8C25wNoqC7vSteJkO0kGy
KQ9A8ZPH8bdF3fhhipkoCmDyKCMHQad4ttOHCPmB6FYLrf6zhlZI+Ykyu8CVbya3cMcdEvlu0NjT
rQy5Qm5qaeMq+eFbGLcWkravobxWv7XUFSCPNZzxrr4hn8meFhAR1R1zH6C2Yg9cTeONtNYH20ys
BVdmOcfgFPLV+8mJ0LRi3KHRwSVed8MjhP4P8eLdt5gwW+lLVcdzUb8lbqlvqYIFsgebsntBOoQH
fuftW+YeO3ad0EY6hlaJpj1Ijb2QiXcYU6wGG2tXnsvmgaNITIM5gY3Z1q1hX980aG1X3MrnHfsc
H2Gr2PKU10j4wlBQdiiujXthKsS7qoKGga6HtQs+v72BLgTOacVbs7e/r7ZmOZSRMdF9AjGNPQD2
tRX74YnyhaGk/Zxy9wINbdcmlIk/aoEVi2T4CJU6E92WEq/g2gfJQ3UXIHXICe5bJ/96/ZjI04Ok
PBiTCpEnfzLkFuIgghXoByD2OPkN6mzXxsXEG6kc5rFtMY8imJxav9t1LlUJ4HYF8OaPiSWDquVl
GmFA1fxzMlK3iTWozCge3qtOOt9VY2AFyhO6rCE41FuV1BCOx2w+itZTykQUER4zgxKdRjPKiBa7
vfBLB0sO1VKbPdFBizBgAyFyzV5gJ7q7hAdo2OTfuLeFzakACtZQkL6DOhiz/0mnlMoY1vS2QPub
UBuKEG7e1DOdENuG40qbK/xujg0Fg9LKgag3tT9psSVCtEfWo6OU70vQZgP3IMW5O4750/W7nrzp
wCurNL6v9mcTNEjgE6y3uZN9ykGX7rRvzW0P0dmDjs6nY7VTfPLa2Q2uzvOx3xE3vAVy9xB76sP1
b9m8t+Me+NeEs7EiGJKiklR8i/R92OuvlM5Qc817lA7t/Ps/6JrjjZ2JFbGu9LUeYIE76JWiTc9r
S0gZYY0pVwaIiG/0BCCjyI14vdubUX81UCZqBDG0OJoeA00QFAsQpHVvZNrJPW87b19TVpaYsJFp
aVDrIiyBOcaW8RSa0GlgS/5M2eBuxAq0IAuuSI0dPra5RR1dxFO3fEHVl/cQ5Pk3E1lyVU0yI8Zs
U244BbSciq96jc+7JdC5uwiUqxEz4UNplVyRirb2BaV0xM605IrLREId45oN5iJSTooiSCmG0rrR
kwTSqQn8KpVFCedLzwhBhv4nrHMQunzfG0wwqhOyyPL4NnvFU3OHE2A6qTjXAgtb00cTSRxZsWRz
diRnzWQGajqMk9DNJtxntCVPctrnycvPBbQla2dwKdlnum/ODeQYTYcXfjnr+HZMrAKTMC8xwh3C
4WL49f+R9mXLceNol6/yR92jf+4gJ/7uC265KVOpXfINQ5ItENwALuCCN5rnmBebQ1d1l0vtcHbM
3DhC1gImCHz7OUfh8MpLVFuXVljt/w8rTEVuj5mBLc0gh8rR/G2qPrmwgZfW+GRiTEdPRmFjjfpx
Vdpto+La3Gbx+8qsVzBovYqn/88V1yf64VPZhdVy0WPfjBsDvLDzbmWU9880cXHdxi//gRldb9Qv
bsN3G/TDisTOO8wNfrcx66Q8Qoc3bGhjRvLgbmzYFowPtiKWyD/ohajo0vZ+silIPPqmWz2Go/dB
/+Hb3aUbcOGqW5/MCe3nUgXD96u+1pKqeH6iJyC9QhY1N0FcX3h9lz7QJ8vS4sDXWuPtKUJi6HR8
QCPwUoRl/jQX+NOWfIaveflqh1efP8Q+9N9XEt9yY94Yu25LHhZUASWKLyLJHy4KEV8IqT5j2TJS
N9W4WrFihyg2qnIo5KqXVfAKxCZZdKn08nPz5UHPx/GBHf48NlDJZTbpAOFIZzNfrR9S7/8Tl/Pz
JAfEB/9c59MxHAjpraHDOkOqUyeaNvMbKsY7d9/syeVJ0Z8fyT9X+3Qkg7qUY0aGtcRip05S7rM4
u/9dzICem+MlxqjvRv7f7/ef6306kxnIZ/xBYr3VCThJt6uT/Drb1jcr66m9MaNg33xx0gJ1juzh
Yqz08yPz5+qfHF/VgHQ6wOz6xr6WO+eVJ6tW+RxhZBHEwfEltvmfiY6sgtL/fJWf5wj6hWUDVVhu
JR9QEUZI0Y5prlnCUUnpEZSHRsgu0kr+dCYNcOAVF4whl39DjDSN9uXSTYgo6vHIp0qkgg0xHelJ
LGXiVvWZ9+zKN6fYmJwk8Io7Q+tbgD7Ous+SQGhkamX/EFRT5Eh5y4z50qjA9/zj347Bn4/4eWes
2iGkkTMuU2Pup7oEQI/FFTkTpF7NmPDype9PDR+3v3ZoP7OIazcaVxhl7+BzN3Gxe/CneAYSFHWn
KDQxByv89QrfmZQ+f7Iflvj8yZreAiNlYcJxeV2E8fzEA0dkBYIvVWDauk1yjn53gTldedbL18rl
+yYvMMq6WzAkzX1IfLtBaE/OrXQhVZuFtaWiPJDpUK46y189hvJU+ZBDLpY4t0P2VYzgQ1mgAytv
3AYv9c1wWbp0kNKFdOgsYseH3hgkreogbAA2I3u/c9PcwzBmv+tnHEJjEKlH2heTSic0snynsSkg
BUlckI0wPDyHGneePzYiEeqVWMeZAwjeX1ndpml3RjdDlkuEnR4hfjpEhH2rxSW8yXfH+KtN/ZRY
NhVxNKn0God4GzcVoBbNYy+mBTiovbsGct7rjZpfp5235TGL7dDa8NOjdSuPl7Kgn17qH1/wp0gP
uGATUqR4lj5ZcT1IK4HfM0KCLmu9g1B7DLhDDZ3dkP+/cFNjov5fx/czBbouctG4/vJ7PUqjQmo+
lRvnd22Wh0vaLNaFy/J52CafrLGz1w+afRljtl1FfJwdiBOODoQlhieEZWstHoMVUX1lAIoW7DoL
8hYX7dml5/iUdoKRz9ZzgecYy8CJ0Ia87Uj+9utra//MM/y4tZ+8bp+JafTWrbU2JjTT9LZ5kwm9
XYcqi3g8sD2mU4Y1Cl2DbREXN/y6+OYn6kBlaGzklYzUtkvbt0tRx0/rGD8+2CcHjZcwDjUkl+Ew
p2TteCLOqSMHuba6sqFbZV0aYrm0E588NNW2huTyH4cMWX6okWMMgMp+ryRfMMjrtv7qYn9yyJZl
Sr8d8G6F8k7DWCRZA83iaqwYTNH0/OuXfGEx71MCugj4Q7OF9QcJ3qhvvSAPZ3bXkgvLrOfxF5/p
M2tGZkzmMmtsYJOZm2A5FhUF/dglfMLPPwwAXmgCOv9OyF8annJrhg/TuN9qsLmzfNPZRQzJ8V9v
2k+LetQGRz04ltHl/4zlKU3eZLWCQyNmiHN+/h2AChbu3XBAqYJE5LGP6x1Bp2G5y5MgXjbFkX0U
UbW/pJKyHr1/21mQ/eGOuxDU/ey+GaAFjE9OuylL5+y2UIgXz9V025PX1t+Dle8S/e33FOIXC352
5rplhJQ5Flw1J6zHJq0fUPCSEXpz1WMHYF0We1f9cdwSSGS5exatzeawLSEhggQktLowAHI+6qZL
meTPOmX0z534PDOKGzNlpsKDDZBOWSUeF5r0KXhu0O1BvPfrI/BzG/TDap9cXhXA/6oFq+VXOl21
H9zb8c14KXdrAlQi6wovLPjTw+3ZOHDo5/87zzaUcCZqcxeH+8oE1bw6+rss5ZsuYV/XQJ3F+ca8
LH32s1wI+uL/WnU9fj/UHpgjuLUY3urZMzAQIz/PY/MEGsnYG9H4ZfElVY2fZkM/rvjJ/AH2EkwF
w+csdmpP74fvsi3mAYo09DBvHdTFUPLYD48Q6U0ga3Jhm3+W0UJ6cgU0gBoWic9fP6/dzQU0XIM1
o13dewntyXWG4FK58af++4dl1u//sK2dnuYZ7xkRcYfpTtKIAyN8++sT87M1AtMEVstZR9E/G6mh
bjW1pgwFPqMMC1puc9L83l797/f5f7Fv4vz7te//8T/4+l0gP+IsHz59+Y9r+a25G7pv34bjq/yf
9Vf/9aN//cV/HPl7J3rxMXz+qb/8Ev7+H+vHr8PrX75ImoEPy4361i2333pVDd8XwJOuP/mffvO/
vn3/K/eL/Pb3396Faob1rzEumt/++Nbu699/W8uh//3jn//je6fXGr8W/p//Dav6/vr5N7699sPf
f/P+tkpjed8FepFswhdO39b/t/7mghQTvNBAbxsA66yokUZ0Q/7331zzb+uJg0uBsAuESNaX1Qu1
fssJ/oYxJBpQgL4BqjIC57d/PtdfXtCfL+y/GlWfoR069H//7a/nm6LJhiEZjDsD3wSyQfo9wP3h
4BnQKK4gDeKGWeU0UZ3TU9m7ydRV95kt9kHh3LmV20X9fCl0/s5t9Kff+GNlzwTLHJwz3POnI88F
E1PhO24Ib4UkWpf3BSnu3bzfmPpD2sauqocrt8qhQOg8ZpP9ZIzLq3L09cwyHgb7eo/TmYXUhGam
PZ2pPV0f+rOv2NHvT8pytg6a7kxtmJ3xyO7zJiR+cwYj58sPb/qPHf1xBzHm83kTQUi18kbD6aIg
BTWXT/GnQg3DM7LMCrUTLJFpooAx0zpSnn4qxg41HBW8YWAek3F0DJKi1rvea8imF/YLm4e3yfJD
Z+6CyNPCiiJaMW9rZ+VzMeYy7On8MQIqGLmZNPF3Sx0FhB+JBvOsLf1tDpgsZOToK8vyEgUTM3Hs
6sBt7xsLbPwHVGxCNaFw0wV9bLcAvvozOK3mIXCjxZi+jEEORcki8Xz2OjXrIH9X0pDU1hWh40PW
fNjPbnMzGc07mHHR9MDM9qBcA6KAmLorHTzwMKgscjpehjVGKkjwsRg19IBzclDZhElectDKKR65
3ZXXTqGuVf82D5iuXyoT89Z9VUWkBju1Te981fjR1IkTEMsfHCC5ttJs08AUxmUbPAVj99Iqt9gT
n5+nW8euoxrM6nEmhQ613+57AwoQ/VgdqYKeBhjTQMNqHCAuZMWsNl3M10/VNbiV0Gsb7XCAJUBm
z9Zjn2310OL9Qbdiz4HBPEErdW9TVoUQ2gw7WdVhYDU8rVQeMqd0Nkoje62yEXDjHBOvVrdzS9XH
EJy8Uj0j24ALdWKQ5Y4Iz5aNUzs6clcQk5yNsC1K9H0ttWksnaXVolOSo4jQemYVi6J6XtSUxxIR
beR2ixW2rb6X/M1twWcS2OwuaDMFKmxEUdS3zmWOLmJP+13HsqirnSJ0BzSTWX6yOntDhPE0cQnk
XeAFcecZd1wNMqTd6O+0TPSSpvY8FVdmTbJI+50OWR4c7I5q7JFfRsUsIYeSya1j1Cr0vYyC+9RN
DWfwQoHRvsiQUedG/aTvm3kowtovbwBAvaoYeytL/2Vh5Evmoss5OjJxCwCrF3fZSvdDTmD9c8EF
HY+euROduHG6fu9SuSGz2hqktE+g2mUrcBEPMFRnNc875eZF6tj5qYcgR22j4pshstIzht289k7W
vhnmlltFHV0+WgCR6Gya4QIW0pBeV5l4nrVnhv288+pYAusbBiybInekXTgrw4vN+bAQ2UGyZMAI
y6whLwiyqmvWeselDrBri2DJYEK3UTvWPlv01UiIF/KGm2lnWJAcWcYty4x0aObxPAN9XReh75qo
J6kX8P/3CetnECwX+RM3uQ6nuXoFuZ4TOZhimer6yjGDKlqo8cyGLs4btHQMlKAcKKsdurI8tlZj
JZMtnsF1cz2DlgCFML9NqgBnqq4ARi9n970pVRN5LbNigzYvlYFJc++gBwpoTtDVsTDvgrqD2NRg
IG332ysqeBflMzG38FBRCanyqOkxajLVowjbqkozX08b4XV34BxOxlK0SaECjG0KJ7WF8sMiIDps
CLgI19tRzgKsHaY9hkJMKYbAR+/Ktj0dmgEOrNG1IlQGpqwFPSnbAzJ/ae7yOtvTJvsAogjMnwDY
V3Kuorpqg3DMXYzU8Y7F7dhtbGZX6ewNJHTcEdtnu6nO6iIOnAbTIuAPrS1YxSCTcVChLsgzfseA
fyY2xkeyppMgnJzOGSIsoHnuelLbu26ElGMDCWbt6Uhklp+YgFmvAqg76fP7ScwcnWYb0UM2xL2Q
MZBDb6VpghehML0nEwWQ+auojC+SULT16yHbFPWAQdNeXfdMvtl29pJ1pn1jsKUKQaiJqWgPk4nO
3qn0kz00CF4Lg8Y5uXH5+EZ8bd2C6eU1L3Cti+yBO3jBNfXnkJDBSmXnpaYnHzqIpqYQhrwmjYfy
NRtATjjfGA6BntCzRSF44gf5BCZGkdottkrKCW9F0CGqCBCWSpfPk1bFYUUiamrelIt4cqmwQtb5
SMib3SIO3TCykOTOoX0wJQ6XEOFkBo+17ePdLuJ15qsWsVx51SD5V2OdK+VIEQ2138UZ9URk+g9S
1XPkuayKvdx7LUzzEQLjVQip+jo059YErVmxkbrFTKct9x3gsmlrzLeNpHFVtWY0l4g+umHZViLb
jpV8gXhj3EtBrrpDo7MsNfO2C6fGeKBF+9Hb1XW71DvNuBvSLEec4NS3rah3lc5eFKnsraukuym5
H6tGi7T0ycfEg+cCViOcuL5rRp3tMLdnb4IMXLQe6duotyRU/GydzriHPuTo9m0mixRhXRG26iUw
6YsyfBL5OQZ4SA0g09D50VB6bei0Hotsq4yCfohqMX4RtZh3wZzfAEzjo9XOr5YMlKuG9sA3Me27
+khyakSdKuaIt/xpNvLVErRDjEmwtGBTRMuyDse6ujWmecKFqlPL7+YwJ/Ybr6qwEOzQUTRSgKgn
/j1cZcQkmMYqDL6UqE72Fg/NGpRjvnRkVC8zLOxEN6zDbGfv2+cCb9Bpfe/G6YF685Tjh8BLiLgq
lzyFfgWJlr7A5ewXENiAcFH1OEKCLlVii7M7jzM6+2aT2l47hkWb3fqUvA15wGNvmX0w69DnfqZ3
zQKxkLpuDlAdCoPxEfEaPgsQ2q6T47gAYISJN1Cptyib+OMpmxjbtWK+EUPNw7IWD7kHQzIs7+Cr
1buqg7+HbzupdlyOfFZF2E2lvxH5TnH32Szpq1lcidEYji3rvzDDPIPbBfkqzU9a9FkUWHoOZWG9
My7LPfY8mtoZ+2Gr7GTVxRXpp52V2STNHbNK7Wb4IICoEBW68P+kZBgUg7PwMT4RjkLJqC/y4Tiy
jWVt1AKdI191d4D+PGRQTgtrcw1crLLdTlkwR4t25k1T0WvPlYhxcxTD7FqEftmHdk/jzGf3lh3c
kU764ZTLRyloFcKWQT1meKTKx7hg5r5NlB6I7FOrca/rkUbTPLybdM4SZq08wLkZ5Y1bgt2l+eLO
oDlQPADh0RRUYaBNzO2M8raVHegLe4nGFsegH3kFTQGuJYWktd4ZDHwpvVNBO4/D3PtTCXGMKZHz
Ak5ai5/Wh7H8bJP3czK7xuPoWtcqmJ+6wQfcHtRl547bCGW07ycFHBZCF9tKp6lBR0SyA4WH3PQe
/Jhh30HiSB/6Jhs3S94/9LYx79GF2QblyDfVAiI5I/N3NguXWao0m5wmBky9C2IQTVSh7AKWjqp8
nqcSElbthhMEPq5LplTOnXsH6ZwR7BOFdYQluSt8BoNsZigcyGnnDsRLEWw/9ZWh0k4P8Atme587
ltwqORdHD6qG8ZLp/GAFXwUgfzEN1BzqKR/33HPU3piVnXR4mrCPc90hwkAiYvQTJk8geuVrBjVJ
W4JwGkT19mB9tfhUPyzZRz96/aYRow+yGlVtEaGORLPj0rpqr+c+IYPXoErGgKKa+900AGBzj4jX
vIe73lkjx1Fz5+VKV6UTNq6+V45NniAfkHDq9M+OU/txB+bNdPFUt8WWZWFRel1MEevlRYZUyo3I
2jmQc+2HFake86B5aaT2Q2N+GvIiOHE92ImJ1bKAvQVKL+DJbt8L8HluG1uj6jRl7MWu5beyHYFa
LYP2QErvSErrBv5OP7e9jIQ26siFTGEyotICgRXPi7zBOmHuYt7Ms1MdzGDBvTLyPilFv0WXcIqW
3DwYyvQR9wkwOBjtqzHZCzI85e8qYSMGsqc7c6ZHaQlA+NwOEATlQ1EPk4UZER7ysQAbaEcCrolO
m6IJNYceSZF51pZx+05DHOfoqmlfmNYX4Vsp+M952BqMhrntY9ALKfi2JaAOmqspSJysCgm6xyFT
1vsyOX0kC6Ywc+M/2w6sk2wHhXi+uEaP74AkryLsWA/Fs5u57qGpOEQ9eoSpIKzFOD2Cuu//eIsz
pZPb2GAZUl40Gd55LAEZXTuaU+umTr+Ioze/OEMPjTG2IGvmWyB2H6q1PVt7g39wPV4iCdGbcTGf
DSQOaQlcMUTvyX0nWyvtHDctgyUAuc0SSlUA79Y79c1iemzP2NxGJtYRXQk3V8AXTAbCJL8wMPEv
uvbkGtnDLJh3u4juoW+8vRjJO0jarR0lV6yp9GHS3jup4HYYET3maSsVVo4Faqi6Y7CK4zWvl68k
cM2wawPEdJoH+3Hqgj3T9NkOGCDQk0ateOqeZsmva6QAEbQL07mpwwJ1/EMZlBDcQ5CH3n0KBgy8
QqWChJQC/ENZi8QRLFCTBcXdLDiLLgdBHVfw85Y8OKq0I9lzY9Mb+kVl+YdYECWLiUPLhWEYFIRS
IVRmwYEzzlfSALIc3FNtNPYTcDx1VUfV3JLIduQJnQoZL0M2pmqYQb1NtDqUPgU3vmHJXa5w9Rlt
7APIqQ4lb8izMectMK2jmY623e2GPNfRCIT+jne8Avk6EjbHU8OhUEWeSN1hoAtNxaRuFALqbJQn
ZcoNgzX28EqVV/YIkIIlLEebJiMyk26YEEotJg0zJk7uOD71gX22cCdDc8zPwAYX6VQjsje8Ma1t
UDMguTiRwL+3gSWJKHsz2cHxMXpbLVkyOsGTufB3B0VCSCM6qV7ooyoGuWvfW9nCYZPF2MEN4go3
mGXNhjMJRL716/qAnLiJA4DmcWRpE2KkuR5ML2nHXWUYsJvNiAkPO3Qzi6dNNbyXePGWyhHxjfe2
09NrhHjcs9RBLaSLBktEQVWhyLDYZ89vXoeA5tHotipyfNO6K8cdYOQ98usgnOgSuq4+DUb+7A7D
GrKZV0ErttOQG5taVVdOS79CtVKEdo3Iw22BQu3AcJI40tizUe9moL8jko/GqRw9dKy5UaWCLxjF
7oN70y3ZweUSpCQDhlubwosGAUQg/A8D31l1qCu0Pp0GEQPncpc1jXqpN7kHRzT6zZ0Jl+W1+Rl0
CXdjPiWOgs/OO7qX1DOOggXYqDq2bXBQWpSZiLKf/bW7Z7caaZbfOtvRFaHGYQglOI03pMqeG9qQ
o55UKEjBTxJFatRmaLA1zX6vKfEOGY8HGNJtIapvLEeGBxBqYnYtiF9bpKp+U/DNsDjYIdmBARyh
JALobgvdHGSFzXXZznAPZYZygHnM+iyshHXXgig0Elbx4Wbk3pxLJKPrnXODjuCq9uMV3xl9boT4
5HTD50Du27Y4dW3XX9eDuzV0WSJ9NhREaEb2kFf2tAdKBhPDufAjg3XeZoY2yO0oge1qhXtoPZK2
k3RuC9sbd26N7ho41RD6V+pe8JHdy3nY4GcAr1FnvyPuDpuFKZK6l6EG/cXh+w8J5PRhTxTwWLaJ
QZFR1qe+6TejaZETBnki0Mv3MRtrUP8SFaP1EZxLVoPzryj9RA70nnZBcFADjY2+wdWqzWDXO5gq
YN2j4nN9/v2fzHkcJOY61hERi8wRFLv9LRrzh2aa/GttCTgQEOSn1WhuRGCMIfjK8102tt+m0rkP
HHQ0zMDtN5nf3hac5iHI7lkENM896ORQTgIxomvSpA34EeGLnfhEPEsbl9+tZ9A0Ywb1ehbD1VKo
Kx3MSLydNtK99eJNw9HNSyMKPCifaBNuvASz5hrviAMKImicSBdJMo1bo+pOmCNo4p6FrGzPQ+d9
gH3twZ37Ke08xWMUmREO2melW73pmHHbN4dCKhFl1PlaytqNAEU0bH5kBmp64BcrQoNAgDnrly1o
V8u4cxDEZGsk8Uoz7oTrDW8oFFkXr0RqUSG3HFojWXokZJkATMB0jNTvJU8Yxw5B5Cg1iYlR9mAa
IuZJCnlWEmvUCasa1T+n4tmBC/iuUVATUTTvo2mkBN0CsOA5zQw7YWwDJYuoHst9XSF9dSTkYvts
eZEozkd53YHFxsLAkbG84Tsy4lNfJbTNEwvjjSERuCK8Vm9kQZigmqkNgUWyuLuEc+NaIW1LFU29
bSaelfUhAaVCErCkWuZX1Plx8RCbyC4v08Dqbt2xfYeU1VpTdRI+N96uW9r3HqFvZ8nx0M3GtiLE
Cj0xgUKrjdw+a7Y2JnAjSvL6wGudlraNyoRrfW3ka4NlT9STPeiF/An7WkxhqZF8oeZxrlixR4HT
SLNkBWLADUDfoJ16kRzMeQA4H5UkMEIls8I1dnB4OtMgacFRe7Cht9CpIIKwpAfjn93qqkGVy8D4
TuViKl6q68DOdFgZDtZS/Jzr5egWVY9Ttrgbq6BgisQYklvbj/4cfPjB+AZiGuK9YFYbYZnKvkyz
aYeTNDG1vcAaWqjn1KMb5s28hN26yV3tobgr64jLUd1AUWw/DMLZy3rIUVD1/WNpDluMyzlpIFGR
bNAcjcG0ukLDkStUhdwONkRn+7JOuITP8DzM+Xmgn7ONQuBwWYepLRA7QCsohy/SSChkUNuxRwAm
ddr2Cgy8iOkV2c/iYcnzeg94JCY/MnCi+pAdB1EB3iS59YcsC+2GRt7sE1SUh2LTj6CV0o66wgB8
UhQCg2dtuyv4OEeiyq44WiQRncJJc4gZF48AhEHXo2+71OMTdEWutOujIAPubs74jTLq25FCNwV5
5z7w/PGwAu/n+W2a7BF8gstxFD1yR3AAbW3H3GJ+8YuH2liVuzBgrLx1mgZxlN9Cws4ex7gCh9hY
4XllbwKfPLB7iDaDmuYtn2EVgmK+pmxikc8B7K20FTlc55v1RWqM13hlANaf/KGkTCRGSU9t1VcR
Asmidq9EMyR50G8KK4d2Vu89YcAu1k6PkNJus01VXdkp58JIQaiGTnJXHqeyS6aM+sBg8eeqMunO
mwkutl3HS58fQEgtYhNGp2iv6VDdrfK++16XN6Blq25EPZ9IZ0RscN/NVp2Kojn3Q7knDfr+eZBy
ViOEddQ2K/VR5gs5iuarNbjLxndz0GPoYt8ZXoX0h85haSL/t6WFBCpXkasFLIhVOWGPEnS0sKCM
EDHSYZFhja0CUpClPFPvyqw3PrFgBQJI2SL5gUd3OBzieJ5AixRSu6RRCdWytV4XBzPOlihQHirn
Yi27Mm8D3r4SBTUKzXo2CJSTSB6iEXsQphuhJRJbg39qbPudD34ekWzqUYphYQd+ia0EQRbApYi5
BSDEEa0pRz0eAlGFhWDQoIUZijwUHpj03cCTkZ3VXoRSbzp+5zV1jl6LFLDzURmo+FBGDX4a19oN
5SjAHjgPDmjt5K6o+FE2Oay7qN/4xNsUju4pEKAzzqauS5q8WaJxbMqQNe6mlSb8WonXExhvroqz
bvJCBtXn1t+W2miuDI5tJbm67WxdRAE8U+c8GRyJrGH3sAKN89F5ekN4yTc4+yg2MbgGCBNbESTn
dqZGglpPInTNgoazg6HhFtV06oDQ2GfLHaVLooA5C1nPbxfd8wgNPpjGWtuJ4YgtRTmgCcSMfSmD
KKDjeKxZ/9S4co8gEq9PVBF6t2a0tNuOUB2VE0OLxfVQIgEHWmo0Bcy5ul5kd5JyzgFo0y+eVX/Y
ffDYdejjeFORmBTJgRVkoWZ1GzF3fAom8xG8pgl6Pi5oLLrrHqlZMwxPS4lG4qI7FkmNbg2b71FC
2nqK7kw0OSIrw7BM7WS4jKMVBbl157nioVQuCQv7q5+bgP4v+QT5SONcrMmF6NWU2sajqetlPxOd
BC6U5gscarfHyGyONJmVmNfrbbJnpPti0ho1vKXC0HdtJYh4EGM6o0oHuphHP8LgLHxeuFCeJ4sj
TroenrU0l50yjF2m3WnbNMZLxm15pfAfFsVrWJBzy4y0YWsNZzGbQP9MZpk4VvGGcYcmNjFbFTso
ES/WsXTpsreLaaeLoIl82rs4S6hvenzhkWjJl8Uzohx/aM+zZDGGCt4jvwYkGOI5JcXkK53ePDqN
h9mZw8GxFeohILB2l/yBlCaI+ZvENvlHJ83g2mmcrT1h6XpmJ1KOaLcIC3Xa0tma1LgvC1hFB4Xw
mgQhfGGfKn++ZgP6IlmmuoO/ODKGEiPayxM2mqNuFypZxvCpqA/h3qK9RUNt+ugi+tZ+Eb5/GFDn
gXupUIxNclk8jrM+ARPugf+LPZNWBte0mR2kOWgvsqI4KodUCUrWiHwMK/Hy+b5Y5G3RWTriVNw2
PL/lI2J9yyBxUOh7a+7MkJcN+hOj95Y5ZkRQF8FDiAcI3HohZKyKGP70o/HoecmQwrFmxkYhs58Y
EpA88wbQgPkJYhG+mcoyj4xW38jFTrIA6cYsvGGnuwJ1X3E1TCgHT+i/hW4ly3SpqxgiRCrhXt0m
jl+b+wXRRcFwYfJhhoR9Z79ZbfswmWttoeFqRfjjQNXeXtcynoNsr5fC3qKxcM4JcAesQW5XzCgC
s2qKezVaW0i77saBHwzWbw3IDIU1YzyW7ZWspy6xKcpxE2Y+9eKDWFsezGFwY2NGHbMb6Dbj1R0K
WiXViWtUcV3mRiwINE+brDjQAbpSvZtvvP/L3JnsSK4kV/SLvMGZ9KUYZMw5j1UbImtIDs6ZdE5f
rxMtSEA3oIV2Avqt3qvqzAjS3ezec8385VHO9ZtUdRaKxF7ipFpDowj2Y6kyCmwG7q7PWHl6twT6
aWow4sb8je2nv4yGWsNbzIFiu0AI9ZZdWyYq2uwiiNq7pLLFsbO3BDcHsmHSxhaKoX7mOf6VB+m3
1vey4Tcoss0KGxtVqUsWxob4Iqy75tJ2pXO3WiyBAF4Posrt//hlX4UjUIMeIRv7oHlmSCbbTx8t
PWXxVs8fxra0UT+5O+6eOVzu+mpuw1HO71PnJqjX/pMu+fD9rP/TWNZryfqFoER7Uav32a0caD2j
0Dd3rQ5rG+hQltQMlcLhN1XxXrLs9FSzriJc+uakttTaJ1jt+3zpzkjzKCXc7Tu/ZqhmWpgYYBl+
NrvLT/4C+s+yW38fFOZ9aYoH+blXFo5PmegkXnKcU1/x3tNRrbtO3vZsDMN7UOm/LI1gC7QGNjDG
5Wcv1pcKAWq3Sp18ONtNujEpyUTw7DRZfr8YztlbMFvpFVuYfVPte/bghHlbfz5tqUHFNZl4aevy
bjQzC0py1gcvGXBi2+3dXrxNA0M8nNYlf9n7/Umm7fO4jA+6Nr+62639T5rk/0RQvTYV//t3KOpf
QKr/FZ36l//q8Le58UnDv/9V/w/5qtuImf+dr/oPPYx9/i941e0P/BdeZfr/uNGuUBy3OpFNivyb
/wKs5D8Y5y0NBthaviElrNT/AFZQVEyOZzqybXkmSy59qKz/Bqy8f9jsSQPkgciyDN+w/y+AFfsd
/pUWh7W7zWFD12eDvSsd+9+H5xVpPmYBbfUuSbHuDKOu9i0+2ca2UPqNarksSxEH7oe1GLsxWddT
ut4uj+WSTCYVvecdm5JBFH7nery4drTiYdlV5rBxnaunDOpzgOPl+4Petb5J4oH+JrQ39+SkyUNq
eM+s9GRin2u9a7d8NTyMs8xCEco8I57HhRh6rfdpquCEchYE2PnThDAMnp0CtqD4qFxf13T+SgK2
J1ozd8YyqZ+BaLdwoGfaXW5022NVkejFx3FDLZtwqYgPq54CcFFvmGX9rkvNvdXoj7KiGO0nmkDL
ZNcUYZ3T2DzUDveuV5v3gfRQKBN5cvNEUn5CpMiWNnZ1ADBqn52Di9Hg68pzZiIm9unbELdmkD/P
zo1weMgq+qZWel4oM1LaDmkif+zuhnZ7Lo31zvOy+8Wt3quaDsRM1aeZTXxY46fj0WGLifmTHmOb
lcuypNIs6p2JJZQjfexc42VJ8fv826JxlXbs/k5+md4ko6BnvXLrB3AGQReNhtZAQQZ1Krbp2I99
XNoZqPOMD+UhcYd1zUIJpPFrO2W4N+NtbQHOLVxJzXB2FRXytlGhLY3dFMzpdaySg7OW+KMwv7tt
ZKD2FKxPk1GZzMjbrnkmzKga/9TlCnU9im97S1fMdV2Fg1Ju1APQhp7dWFc/hzti0VYQbWn9O8/R
MVcFPpFkZuRiZO36RKkdRSttvRi22F7Ot9FWbFa2tpPMjTcbVTrCPNdIM+bRHJDm5Y0/C8YVVMNL
MR+GQRyZeXrs6Wp6t6GtEtPeWYsKle/UjKA4wTQgsBTMWK7rik0o2IT3Zla8Lol8rkb/2c9G1i80
ofICfp9JTUe9HVOLGYGT7+5a4aHRrf4QTqn/FFhsRuM+PTe2DZ8LLRr6guKHOQRA9mUfFVWd7Ro7
IIbtqb+JJdeTmXYdDWHuxMJscN3yFoRNphj2tbMX/PYh5INLU9M/GrBR+9nCd3Aot7nt5c+qdMfd
pEfzTW7FR+YPK3hUbsby6mw0mjIYegrxpYuWpWeQoemUp3UAjfdTPA852ucut3CeLaQ4jCSHkJu1
MeyUzRoY3j/YazGQgnMiRzXiGXgBm83bSjgw1ex5cXZ125G1AfyLuoL5VsGU7itjkeGC2sY6dzPG
+2Lks8uYzm4Jy+VGRBUD6XB/eF1hDLQ1PmkdBEyzK6LRLIcIX/a3ZdUk5zxGRHiFOm7ob0XV7hga
w/oBD4GzmanG5mSmSyr7AfOYuQsGcvQwzslFtiMNnEWW3/CCsBVbGw1z0hwsZS/7jgXgQUULm7TP
y9ZnH56h3gq+vsircnXoDTY+9RTU6A6AABvAV9fwJzx1n1KFLyled6vdnlX1C0VkHTRxMtkHtWlr
Vyhlxw3HIHiJFa1+C40R+DrsctuNa/jJoTS/MlmVMYX5nzLHJ67HzN8tRT7zVQgrsuUZeGmIrSRh
OoDH3q4AzX6ZjIe1756njgm4RjbDNPnJXVd89HZ7UH1RnFor+2N72WUilhNuKMSInphI7oQslxav
lritMuZoCJPOvo2U9e7NChVTM2w/uNXBDJrOj15evENQJNwKvEZBQHu0quIrKcbybK07i0JFI37f
5xalG/vNEXTXPb8kJMJgPhTLXtoTT5kY4Dl6HH05Tu2Ba+GjVKQkJwyvRCZ9VNvLl04CuaMV88Og
SVmDsp1NPPvdYGTPi25sxI40v8KTJjS9qmgvtWGxR4J9Epvu8/0w1bd1MTSvGZuTKcW1dV6S/gLy
MpJAkvzsPZBIWzy63Vwd/DpgyWjO7pNyzM5elrlHvy4EJxBGgg8yNDj+h9n44oBv5POuddbOa2F2
XMFAwlj3ZnIsUb75N+ZdVbR2FJRTfmdWD73XBWw9q9GJTe/QB/Y5EI5zMJIh2OVGsYPhGd5z78OF
THVue9lto6tpFtQhL+VIiZdeu3WkVyqcMZ5rPH/bfW6m7tvogGzyMTdDVRrXyQEjqKQZbov41bhy
jVLwz6EYD2brMrTYHXiQpH4s9D+frPIMEXy2jGbd1f0KkMW1abnFgweX1NG5J2K7T/3EfZnHa6AK
fR6LlcfVYtO06zMhcyxcniGkWFmP/AAWTw30W0hhv+4728bYF2C8qDd7VGJz/Gmn7IPClUtPcgBr
a+zqgdchwDqxv0enJGQnzB+Zytm25zBeZ2DFWb/FZqemSNpFsmPR44HC56A6As9jatNHbNzc7k08
mqbPPHe6SE39HBIuIfkqyDAmBbHbIqtOKBJsuWOIY8ch2CV4yLU2Lln7Y9bLaSzdo9kIeajwNgYd
yAgMF69ngzgaESAJWb8ZZl/vWYEBOJbnz0Q1i/MqJgptE5UtwZFCe4m2vAVz8nmsgzivzOHJmpkP
u2yx06SPrI8edy4yYKXfHESFvZ0pOrbsl+0ORpR0dUPbiLqdTbf19XgxK2PKz6vjXkHq36iylCg+
VsCbcOYbyKgjWsMUcYZ/ahjul+2WSxgk+su/cU11cF2QII6LI454mqc+hzmwxzjJu68ps65DLZpH
f8iuY2N+rBAWsTth6tYqOLXT6MfqJiI2NTzzSFc8mpc65wyYWfTbu2OKswlG0DsJZ5JTMhPWwqNa
l4fF0npXjaYVTUWkOAejtSnT40hoaZq9RwAL6LI8UKG9+ocuY9kP3wSxUlj6etFRv5hIBmkJSq2t
/CQmeqyBvcJ96hVHxNV34yPw4BAmbKmj9KotVF2cbIyldlNYZmjC957gFBJumaDGrj+oYYoQqFmB
SOUfGzXQcIMZs6RmHanJD86iMIrH+psc5kuazvPestc3YxgQc42UieXTY16wR0tbC1+OMX9ucxXE
trKRF7t2vFvnlTxjlbqxY2ZALDxgqzWyODLHt5ndDjG74L2cHW1cq6UAjjer9K5m0GVfIgB4W7Jj
A3C7x7SbqTdKGGPY2Z0QznQovfw+Rcg6OnSDUVUM7FjjeKCJEHfdsOLUbDCoVsKmr5a1TlZqy+ck
UTtH41c4dfo+ghaOxruBzHBe/JMc62JfzKUAbhhIi6OHLiaDZRZTsTLKc8/mkA6Yce1rM1DBt6ip
1JEi2QcSo01zBkfldABvNA5wSe8ynf+IJb0Sw5hInJuHaZHVKfNKLpANiqAQtMCdF2z3ltPiPY3D
g2DTcV0N++qQ8OU8DMnwkIq13C1dpQ5DlKdDeRp0/zdtg2vftEDIBgRX4X1Vo5Ec/SF5sTKGykm2
zjWGd1wNBN6idz8MkdvctfUjO6QcKB2oMHvbKDbqcEzK4+aWH02dCKpT4hdG7xCbN6aDTJe9L6E7
nK0LeGjVHSKunY8otBtHrT10OItmNuzVAjOrpcnxVlXLMWB3xN7AG+VyhxjxL9nMyQGvgz6bDtYZ
J+mAebcbqclwn+pIOXhvqujxyImshLO0BW3MTQn2+9/KyUmXb9v8UNMq5B6absG/qpgmd8SQaA9F
dlkN5LlBCRtW3OYs8ZqzM7sF2PBZ93N6mqU+slkJ2tR3bol/PrRsCWL8IgZtzEGBjZh9NgbseFDv
QSKnnVP334UL7JKPizr5QS1jZ7G+XbOqQ38CLx97dfVSjj6lweT1GuoSUqiqK0wn5dTx5K+fDJ5j
tVjAqB7dPDD/Uh9yZLyUifShnEnf5muB0cWnILP8bOaJfyF0cUjrej939u9RuK+VFcC/V/y8vpAf
TjH+Uh234Wwe7W6Zj3aVfN/q7L4bv8taZJw1OBJuY5E1AJaHYDtqO4Evdqx67wbF8za2ydGaMalE
w2fgBO9Wh/9WJx6b8YA7unaiYzNf1nyu48oBkF0BTpT4Jlr1c+nSU0F/4GHuHuzWvverCyoSHkt1
LZuJ7ZHZeOXjbC5BzYa03uJTsp0vQYccezI4+UXq7IfZebCq9JkpgXE69Qjww/wVyO07SBbY3WXD
LGIzFpEnUOaGCrxu2plWC+fJph7MDe6sZajs0BMuReHK+LNs+1lO4mje5NRVm2eNV6bmojtNCmqx
YHR01ydvAls/RtXsQ3E3KV1EdW9MUGN2LCdT7mq7ex4ofaJ0bB8y4LDjbGXHxvO5gntcMwMAjn1L
rLvaoinnW8589+8yr/z/VpLP3Jz9vQWrEsl5Myl6PPyZNRtPU9Xq3doaz9qU88WlrU3ROve1zwin
qgZOSYs/5Au20J+tKV58hiabq/jEtnooC81R2jtcRYq/bQLGTsen3h6xuQLnqhrvPkWSfShtmGw0
bFy+ZNgFr5yGjGTImA6xbi7lp+pFrNIbzu4yzHaa3xjQAQYA6bWrPSRG0j7QPitdcTEZrCnzXCe2
9PJnzVij6k3WvTm66lK14/42x/9xoMJ/AOsxmUDPbgLxOvNAxU5eYJLay2/tB/fCMR+HHsDlfoOk
Otsi4WtNG/Nq+TknaDI/28J4C8bmt93nM2v7OFM0x1lCktjY8rh3+5e+5OUJquB34+Pcu+Wb2EbO
m0G/U8YQqGGCW+hmAD9IukFI2g63csHdCwBI56IG3t2WB92IG++THEh4fQnaDNuaj27WHgvHxNIy
qn1f8qVWG8FMf33AaWE45A1sAFE420bThlatnV2ToiFb6WHbHDqrCjd8ZR/KkVzEebHq9pw6DOVn
KkYWsqiY6tYm/0Pd9uIlctwlQ4dgYIsYffIHo8Lbk24zJuHkr2J2WIo22i9WU4WpWSXM3V2qGCX6
PHBKHOFBz5nRmnfZcvWXStynd4UP8N3UUx0brbzmbJyBjfMRZc/gWjYv+vjU5Zt5N67YDjCpYZpD
SKIV3HU57MPGd456xNySPwTs8n1aXFYrwwkNxNFjT2dkmwiwjoutBZdOYCwP3BAZ6nZYU8MHCv+I
ckbtctXusrll6mF/sUfvgbG7OCzK/1BrB6jOCFAuygxmUxqgGdiT8bxkcU3FtcdCpCi2rxi7Vyas
vcuVSmpFsukRq8Op8+gOCnmlFzkNfAMMZ0mPAf9sLohXsvkdrcRahJbt/Gy9NDZFmZ41AEPWOQYi
MOmAjfsuZKkh82opSsoliUomypO36T83QEfk4rw4BtOuNNLktAR74TpHIZM7fP7vQYx3jlGavGvs
KE8Z8Ov41X25Tndu3p1ACO8rDCnScRsM5NjSSxXJZ5rzFedJgjc6ryfbN+pTsYpL6ckvXeq7bViH
XbcsZ13yI0M6ZcidSNn9BxNJE+FzlgV/VYMZm6dtTPYNWcNAdKkceSjxWAHvkP9cOV0Gkz0jRVOc
A5Zqob1j3HeDdaS9f9PbPf3icQgqETnsCQLT9J+8HL6a4wpaQlR7ZqE9zBTAhAOphH1zsWI3XaI+
E4zugAZAVuNXS7jMRdZPoVubz2OA0SzLmsCXxUzqHFJcKfOlfipsHqfGL37C6uwzYTw1deAepTOh
RyTBjymtIRq54xImMcU0iUNUL3K39X15mQFkEtKx4Sa9L9c9zbb+GegMc1G/ebQhVGr5uWjMkw8s
km8o9JJVV3rgjZ254hUhmZ1pN3SH9p+KRoreBIL5E70oD3tW+RjFcubH2xcG2UF8ZLri5VewzpLb
w4vdkdRJxrNEowVEXFpRPXHyZl5FIsS/E8KdQ8dVDzyvjKQjaOAB7WZCW4dBFJ+gCt+rR3qCwMmf
Ksk/tNHpsxu438LxzwL5bSnMT3BWisiNXYyDGIpwkTKJFhYE03omAL8QoVW5kRbIL0E7LmE6dfdT
RiKqc+p5H3hDdqhU74eQAuDRKaN6lXr22aEbjgzotRV6oWzb6cGgOt6Wep+KssfItrvIIQNLPWjs
/NF0nrXPeNmATq695YQmU93G7hpJ2AcJ9Tjx+rTE4A6Mr2KBkueRQZhIoAZuKLb16guYGZJ8tMVO
ybLcmnorsC4j9sxOrIEXKjc7uVt+cSf5VGL9nh05/1aPVlnXnzZFlZc928hRUdsbSdRl1YseJQZt
pU56Td6dmZOB5O1J1GrdpcE2hNLoUC7SdovrAXOyHT5Ss3jypJ6iOQiaPc78ac7Qm7noqssEaYzK
x1ocEJdz4sqfmtSPu+nfRje8W1OSnAWL0tD2OvP2enrZH9+vX4Dvfzka6sRjo9VUZWedvXfe1bAT
47B2Ar7HZf8rFf6dIb+XMmdGr7A+22lFH2PdBXEHJ2YIFanwmfTPRIBxEbHDQ3X1kVpFwTHn+7cN
s4XaUFXYzThqc5eIGXCrP/EWE/QUwQ9+nP7Alx8Brh6ahELdTmXsO+bJVt4fElQiG0hMCAgLoUlS
1je62p/ny5jy89lmcCWwA0jS8TSrpv29NRxIOcgLSBsXp7n+UenW7mRnP5up5+By6e+uopqcLebm
5z5gQr2SaWD2jDkZYDtbDSwQYKh2RY27KV6zzb7DxbuMbWlS4sk/a2rHE/TqoZsnSsVkgYC88XSZ
MT+VfW+decursGqczwB54V6u/nXMcepRdHQs5U6ZSIODO3XnSnfRMMLjrE39VKn5x9J3P0kgCvEO
AizFPB+GQtTHocbezh8nMeacVMl9kRRvKfv2MBKzyOaHQAP/TDXslh/88rv1R7oUtAYqeVPe+zQS
W8yNfIqZMnatxvxp0DYpR8tAjZT1XS3YSIOcS5yK05gij7d1tn717d8ks1FXRrwCSPWbchJBBr0V
uklCa1bOLul/6Iy5ZJtFVhpE5zjYoKnpNKdIF+ZTOxp/OvT6yrFYdl3nj01xGMV2XSfjOeuT/ZI0
H4PjlnjEimHYXkpKxTymTZ+eSK6GXT1zOdxww6rH8Rnr+eLwabw6JdHWyi1tvp0zGvNryU9Z6tXf
D2y8Cpds+FktLv2DL1XYSDobTPrZltuFeUZnrlNOhnkZQsUOub0yI2PtPyaD+XO9pLw1rfyJwOGT
qxSQ8+37dS3J4bfcI1Bsu2ADALA8KJw8u1O2eLaqiquC42TnIh4tChZAu0/By9KY+qaufQXCpE9Z
f7rFeqk4dFwFWgadI2uZ8vm/zF1LZMh+LM352LLCrqIStbVzUEg3jXIDoJ3ufsiiXKZ/b+fP1n2X
jRmzkcjFmKAhRXc5uWZ/sbizWGz10Cjrlye219kgCjuZ437hH3dw05jt61Y43c8Nx4OqDmKdmpex
HtZwKlJGe6X3ZXacywrlJUXwMKrv8raPFz3hmo9WEtJpltc84Fedx2PQVsaDzzLoZIKkSOfbKrnB
Ho4F94eFmvJSW1a0oawd7DUWHp+8gMsH0lTytMoHgkRzlBWe3jsNsyp0gz6VUtx0CL/M1jdRBi5D
H8DiU6sz9YuMg70+spRiNzM59aSM6m1jsvlzUDvPvZvCnlrjY4dIfmZH8BaCR4M4+tu9ZNwDwrr/
wyK2dNc35qF3s7u6tpnuHmCITEPxY2a1ROceOFjSiOV49qUK+JqM9bX3J/sjcRFCvEkn0cCHMWjj
6M3ZS9IR85G9++C3acxIA4dcqH5cBu3F0sJvHzoFUSGLQ/oDxT8LhyZBQ8Rr0Gr5xSSh78a0DACT
5Vgl80fQD1HQ2n+DeiJBVfPzd2a623R2nxaljtqtYKaaMq/bMv7wh/ZOEXaIy3T5uQXJdfPJvQrR
PlhFdUTTMFE8ce16GCr0tfUYZAr8tFkehgGhpnLnQ2syW7EqXBDlTr0utcwe24UjZuFGPyJqG4ax
hg6C7nMH482y6Mg1LN5QdUlp2jBgPRlrVbnRkPUukwyTCG/UCRDAyzIl3sW0w34NTK76m71qH+fb
LELRvzml+Fpv4JGu/orEP4nVPpbkiF0sjoNhkHZhzPZL3Zaf4sR84xQCwnejLSDhUk0w1B3P64Tb
9evltoGY7BW1HOP0z3XZxWPN1om2zW+1kSO5J5doBvwIZ663iMvocSryks+MeRTA475OYzfT1RNE
TR3aC382xfi1S/hbN8ju/NV7LrXo42ZMubjH1o5111LzjeiSpviudfMljdU6etO2y8qGUY2F6q5O
NU20VA4hyJG1e8z+OBKXsnddNm2h7Vm/iaMw1bJcrYNIwegNfxkeTMPH3suLqKzMIJampmIbhjlG
Qo6nvmXI+i2UBV3m4dBuM1ET21VfkvrdrPoDyS/SiIjyesq/JgJSaDDEePKm+LCQ1gGFMkZBMB6E
c+W2+dn4vTb+oS1MIMLeZmpf4147F0DNKN1q7xbNXcWneHLYTDYyrIf9hfwm3FUiEslNTqg4A5Vx
zMjNHJnhEmnt77suye+TIDixWfDVdIMPN+2uZg+u1lvFA/5ZqHVaPY+ucV/ByF77ZT5z5vdRMDGx
Arn2q/Zm9+o59V3jZITKbH57sy+wktPPbnQo7hOCblKcHDe9r9YAMV0MV9rL/JSnSCDacH+wkZnx
k5r8ZcIGkE6VX7w7fmRprpSZcDp8wR+n6SyeVabj82M1PP+5ZbEYXG+84d5VZsMECg1k5/9M5wqV
ysYiYKn97zrvrRiamINpTlELzPwFToOlbzLjMdMg0nAX3DxMqHBL51S7t+CbXA5F+Yxd8SFHeNVs
QXLzoYcw0ZC9OzJpYSYsmp0asTarmmqX4CbdkChWE4xI7AwTsWKcaGPPoU/qxb5aZESfqiz7K5+Y
2SDT6bXO6S8MVfzkXZh2k5+/iDwHwRw8eVjcJ+EK+heeUdsEGjKslYtrMj7YbphHw4IYmuIeOFku
6R4aYLFx8J4oQ8y5NveBqz7XDAib5h1A65YNr2oivNL6xEuUMSmXq13mz0wr0bHWBvLSjS+uyU4h
Ma7XyU5Lmta2w2BM7Ecpu2OwiB+95Jzoca12Vm3cAnrZk4GC/ZjPFHvKJI6b8yrt8uw7n7efYwJJ
Mgf2T3BTffV8QXGX1l+T3tx4W3pcow1SAkVkAHvPooWPN92635sM8mMpSeuI1g1xKEkOtfan5Mkg
4Pue9TSiuZy7KG99JlbkgJlBGwmH5ZLK10Y0e3QHwsCPrvMbqkbssznpAKliKM5e8DDkLpJxC0KV
reu+Et2fmpGpUQFDD35YtDE7apD0smXdJ15dh0p0XHRZcrW4u7ZJxX6OMmBgTZdNm10CqhjpMHRX
9fTOyQohtm0LVdd6m+8xskeRxtPvbvtgfyjlMzeos4uDVu1Lnwjs7XpOdoaWIXl798giPtICQ5Ls
Mmt9tSF4iUP9qUqi+rL53af6tc6oZKl0GnBKqhOnNghrSeNl8Kiyh0nEE1EcDgygZQLjgOIVep7h
utU58Jo+ahc88HIUb4R/bcJLxCnW0sODz5oYPuXGYNvJ+Gcg4T3rqUEfobBquyWPFVM5om5EdvcS
A90o6EecyvKUqNY7WAuuuktgK+VUKUYDpCR/WTu9HbxiONAMWkeuQneqgNQ8FTlOelndJ/bWzse+
V1w5NeCzIIOwo5DbDhshxNCS2tgzp2Xbm3I4l70wD4spBvT5lsWLNenO2/pFsUqQZoaiDDrt48zF
El9rcVaGVPuGSATKz42McFAes4Lmuq7b37LK3ShzJg9tCKBoWgf0ZGfPuBj+GnOFtrt5j7dpBIlD
BexXPJ8B5YZHPwczHiaO+TErEvYtPAIsYVrufHetI6H+jp45n01ycfh7v5KNZ3JptqcGiyecR9e8
W9T6JEdFQX7JlvJCCQxAkHvPubT/TqyFw8cyz8DD9Va0u6IUbCK5cQgMR6NdL9PqIaj9PwA9y75O
PnIh+NRIfAQtg0nqdXT2nT6N/RCcRwvJ2J62CYNOthA0sLWDmT6sFtOBu0rHa09VtGSUN5pXshDo
/5XCe/bRG/SS79qbQZ628MGITAOoPtz6+ks2BPXNcr0Tt6KknMl+1OL3VjcWmR0qrwxuDDTboqsU
93wF3cU4tQ5Pmsz47LdpO6/KralsOZNr04mHLvnKt13RjPPdjFEWyQlzlmjIrzRZPiZ/nGJLVses
bXXcFJMgoWbo2FoWKySepw9yNBk0MFDYDM1T7xCTMFRz3lwnPyzljRm5jf5oCx8Wv+GYWtiu14v9
tHpDjDuU7lJ7+Mi4DaIgKXA5bbt4qu4YPsPuxhd3QwBmYTk6B/rywlOgfOxwXEw7L1nXN3ufKeOE
wrLtYQC24li4NDUtKVKwNKJXi/6SODdRz2gKns6+gs2krhpKL1plPu5YkVDHnYWm/cwsj+Gl6d6W
VlyzLbs6DJqOW3iytH1Yg8o9aKG/0ay6eEta1OBbQlsV1r5Ykz9V71jc9PMbW5pQiiA+OmyRqd0o
XQLcc2Y58eUoWogs+7Q8t7/4JTe+qSiTEWlG1+IJZO3ipRNVvE7vZpkQMjMorAPSjmFh5u4JPuLs
H+rNoBxLNx7SnKFT9hg8D17/DK5+KRjDsNPcrTHI+YAS6HNO7btMHPuil3eyQaD0YKuytH2ayaju
RxOlh04BhaUpHmUi1r2J3Qc0jito40KKxknjThA2wVctI4MAdtyucQo3EaEW91Ef50AVz4yZosJ1
zDuLoCXzAtjMthUMos/5mgH9DrlvPU353KNgaASUbL2YHEBm012U3u7SnlkXqy79s5u5ZGXW8rmz
XC8Kuu0rt+r1kNUZuaHqmi2zew9jSDiJIb6l8TJrOV/xUU9wlSNBo4LIjI0a0xfb3WYJ53bVTTuf
g29lwfIuGed4GI2zcsZL2lA+QFTcbMpiigMzATqhv/IrwVNxe4UcE0VNuAokM8t/ycpnwNzQwnoH
1C2iAS4vX9o2/V41qeCmmqy4MFt/l2goEr7YILHmn1Bav4Xov5yOD9moba5KxewBQLsvA+hrcTI7
ttIWMtD9O9iK1agNoTaRlE9k+JjTyUOkuO9R8p07Zrw1DiIqJS+5nVHgpDbduu8LUjDLbdLJlskM
nebM1rjmISnzJvQCvvyiOZZr9bxOE8x+uS/n4tfiDGSz8/y1HeBCqVfZj5pMEQHac+dm77kakosq
7pnHRdnrFeS/zIQ0vefcW9gqTAzKzcts3AamD5MbAzn8JF4a4eCSV20YVzLbCMsJU21G8pqS05h8
HUNlPafn5mUykdXRv9eV+6J7ffRTvwiBM7FjyVnEygRz0bo/p9Xek+1/sndeS44rR5h+IijgzS0B
EiS72X56zA1iLLz3ePr90EcrkWiqoaOrvViFQhE6I02yCmWyMn+T3XUeSGzwY4UbCJC0ZAWGdcw3
MKVAvonLnr2vK8hKP1YhX5MWNDWiAm5xoNc3pQwrY+BHIpHSTw7NAW5fK65BRNDVpWqPa0CoHmjm
tm6kjzH0dHgVAMRZKy1qAAFEiGiABTeI/LMJLKxICokAjag6efO966U7S6PGH2TKXtY7f9vplPbU
PsudVPU/ZTneK/pR83KsluHvOCHkJDB0xRYNJ+k2Qsqh1YduW5n8v8JQ4+mnyHctpq6FCSFEapSv
epkcNTDAQL9+jqIobMV0cMVM9Y4FyZuh71TfLfXmmdJt9lmWqCODsqxRLDnUcfsM2HEnm14KuEn/
zAqo7SCeflnh8GD47a/SiOk9iGJwGIybgnP3xONMUJ1E7KFBlJlIftCfogJpbiHglSjTqMM8Bw2/
NEUwTkdjb6JTjj4j6Eu60E18a6I5Q07QOXRN7gWZ/pqkhre1SbPFbCmOJxmGf9GPCJV7SqMqciYj
2Tky/xs9hqIqF85UGNYBswWI0Bb3fRZYIEd5Z9gVFSEHkuWwTebHQhtFpKr0kvQK7ZO8Ap6MQiY1
8jx5lIGYTcFYHoyx2I/sh71kjhwfiMQ0yl1X8PQGtzE3tYzvcYWRXjmBV6DJy1s6FX/oJEpCFjii
MCH4b4XfKZD2N0H1lFB31mqIOM0UmBsqZnuYx8pWaLnGVc8H56dHlitasH4CtKVS88EoZARaBta2
pJa3kxBtR+3kJdNDmRSBC7EaTSIkHtB8k9tt4QfHOlBaW5jGT4kJVaUjR+PClRF06GaoRGh8L+KG
r4CWTE/d21W8UuNRKUN8KWYVfz2/lUcVsauyjrcYNA3+8LVDsirJhc7VJODewlhvJKHvdg13esRr
zDUkNd0Crt1AnPVOc5vVQDJBBy6CLkgJZIjrLBey9qWYu5EYf2x6Kaoc0r9HjfvbESlB03oIbzwr
EO4yUHt7pQPQpyU/mnhOSWEF2vB2IjsgjbNlFYJcoTWTo0psLNrHDoLblPPEvVB1j6ll/Jn/IImi
YR937e9BHmAJorlyDOT+FSWijlKu7zRZrLhTwoVRxECZ2N+OGXNpmKkt5cpvoLSTC2sJwIyBpBgp
AvXq7ED3ERCdmjSOPqOCzMC6oz5uJ3Efw9eCYdrQepwNJ6rJVfSw+yJF6CJy3jg5K9UWPem2zkcJ
No2KvEaJkgmVsoTKlnIKc8Zh0sjIEkcQaXxOI9w5H7T0pvXE13AYjE1Z8v7yh+ygjAUvVU3G/Ulm
t4SFf0rMOtn1kvrihSBcJ99XoBTLN1TXcxChskJtYRZnSUPyy/oOkQc6LR5OyW12hBmKOof+7Ffi
Npv0u7GhOeBFZUtPuz0EgEv3YD8YXCoXu1wVsTMXTJfE2QBFmfwKJTeRq/jQDOpO1VTgtdMwuGa2
702r3cRWa2wgVQg70ZD2Q9aJrhI1LzoCegk1/n0BVtEO/bbfdBm9CfJyDojSsQKxvhmlVt4bpXZE
A4ieOQnoBnFQ2QnoRQ2WnOyqrnlGlKjYjOD/dwr8eBy9801eVjMjuvsMBmuP/Kkz1dhd62NF3VbC
TINm7c8408tDKfuvSZhVjx6j0zrMfaki23Is0sozre+YN2KcJHRcAlJaH2sPbfWM/mQH1GKHqFAO
J/mW5fuI7pXMOx72tjZau7zP5H3R0kGmt/DTs6hF8ha3kA/TyxPpLFAIrDqaXkEORIvozlg8NhrU
UXfepDoNUOuSjszPCN+DLv3WNInsan5GJ194bPmCDrDPyebxguqWLci6uQ9heMsGrGjL7OCZWymk
at0DOYICDKonm8o4pG8yLyk8Izq9AYq1IWe54e8sPW94jiVPXGLJttC77egXB30qjoGBD90Qfalk
qQe0Y3KVlSOdeUq7myFCylJOmtcm5FECMmLkLhl2OV0TtMkQqNfkR0nNoSB0rzJN788tmCl0rE7K
SAt1TqQpveuf2xkeMFWHwWpv1a42AG7I8p5+BSaVtdhvPZHeC5TzLbDcr7wzfolJgUqMAVJWROks
owkdpkMMBGVyrLalEw0XfMslQkagFg2o8An2sZWP+94HPjiIwIp5QN72BZ0oenfCUckgS6ua9ZwJ
VYrv+oF3ncRP6n8BeAYQ1qLVaFI0pSSU1flOhhn3Isb9Ta9oD4WQbROD4u4ovyjgZzZSPSCN0JAZ
zoQdsqoqA/TYAF6aIT69GT9UII9tON6irVPxSDVOpgbYpR/135oYbRJEE8YNON/NLFqKGJyKVl4p
HwaUtzaxp3BQZfWzmLWfK+1nHASUL/xB2OXJ99j057oF4t5xfRtaVnUMxYEylj+epAH5HTG+9fIA
NQI5+ZGaBctHaA86RmguHaKSEhP6Q3lMrWaCmGnnFQIqsQwqPJY4ClJd/tp2oGU9IPF6jiKmFn3L
g4lWGkwD0HsAbpsJ1R/T9MCRoi+rl45CxX9XNKiKTp9aBUKJ4AUVpei7vjHTHUyPO0mUAKxn5u+o
bwPXlHlGTxMwmEC2YOIJ1Q2sZg9pZig8Sv4LcayMB18ROhoFQ6q5k+xoSRXyVlVHJxy8+1FRij2t
Ia2qX8mWUN5Cl5leIuB6rmelqjvbk5CaZVPyVg+3gQ8ks5UgtLYz30gZaJX1MhJiYfeTIpa2TSCg
JxIqOWVefaf/LYLm/55Mif7YZ+nB7Kaeq4TSbtvGPybBA04iBF+14VEMVPlA8RtaDJctV8oNK6y4
p3j6qiv6F1mW70Oz/BqmZfwc6xamHuwxt45pikqf/R4KlhfyTPKQoCoCdBVDq9rhbFg51kjXw6v7
4cTDIeDZGob6yfBE07ZSNFGGMO8cjYvb09A1psrg5H60jwGJD33Nqo6NbKtRp3SayQr2vM+yHaqm
VMcAoAIVa+4QSVYcSYSIa5kldGBPCd1SGVreNyiPUu+kANvV0EYNAQ0DndnNeirIE9B3WCODW88l
Dmtq0p0/KprD+4RVlcgA+9R+xnGDAx4MBAd5CuMdqP3QE1XfCllIYSWgSVZa8K8kTWwOmZCdwpjK
eayqvBVLjccoZsXAFiiEldMvHG7RMEIXzRIs0ZWa5F5N4pKmoFihWHSEAjpxk8L1QW4qRe5bReIQ
YUh4y3qfFfuJlngqyP6NMsBbyqQ23/WIn5XhDxl1LbduQ6oBWh3ZWpQiBVVQTsZ/9M73ctoTMTip
1rjFMDS/USKauJ3X02fCFyflcR/MErSyVVmHvh939DXZTUOXbLUi+mMK4BG7Votvtan0blSWah8a
901lfC4hsm5LpJ13rT+/7GoWThRFr54PNwpu6TN3Cv8E9H7TIjWUDEoKfTqgmqkbdlNotly35Y1y
L1FgsmfiT58W6b6aa0pq/myWJoYRU/pLY5FqZpI4GQoFm+F+HKXkwRfgBXgygDIpcuQwfDDEXuM9
Y32rheTOsgKsc2UkKcT2VdKrhyER66NvwBjwxeKnGkIqiTzjGe79ftLjaCv2omJbk5VsBw+NrcTn
VldN4LmjqP0Sub37nkrBiEvvRhUhcQfCgA6E5Kcn45eqFbsK2Qo7oQXjko7nk+qduMam3GqPngrI
MBnRW0wsgLyiOOtvYToOdJRDI99RlqyOhRUckWnpt8BEARtbMWX1FgWjUhu+KmYClwiG8ybIQbFD
yJX2iSY4Q5ZZx0z4JQrAVv2OXrQRd9lTD5vYbEvS+Rj75sbqHlrFQjlxTErIZd9Smq4v4nSoEuMx
VVAI8mLdjoT+EHl8YtnKUdsBJQcXhm4/UMd9E/XId0UdueKQj7d+Rz8wm4WVq06kmY/6Uim2Ahdw
Wd5IQrSjscp9VSPR0UIx21seDltxuqck0twmdGf38uj99CMdiYaIpqoy/PJLBcvTqQeaq4AW14cZ
3V6BqhcNxO/QO7zLjUmjKdZ1p0qbvd4SujZSB5XLLMWTLA0nEvBPfhU+FAWoW+QxJLspjZlHElA+
bvOHMkxPamPOioCzyKJsuHL+nEbi6Iy6cKMDFYPERQ41AGsYKiu45Y1GhuqXGgV71bBbMd9zSZX/
n9T8+78xjZBM7JP+M6v57js1kHPLiLf//T9Jzbr+D0szLVlRFAvg6cxP/ovULM1/Ipr8M8tSJVXU
oRv/0zVCEP9BsxnGM//C9UiVNfHftOb5DzVVki3+WkmDaCD9HVqzzP/83GhIpxGn4SQChMkC7wmX
emF6kKh+mutB5j1Qx9r43+nt37fwjlXFzeNmq7wo90W/EW6QaoD+BsblGSmOcm/B/DnlN/0jzT3/
tYXfKJp34nSK8we9fhKg2DQjXfVDlea7CedF7D3rcp//Yakjc9PbqfC5gy+UIbNQaL+q+JNUH+Lg
EX4/JetMcfTfZMrDczg9ViY68PwERFQSyckOxi7eCtsSh5rxQHVqy8MdsTE8pyis/UBC/CmQ7b5I
HiN5BrdWO+rahbgtQw7YDrMA/ckUHgDboMFxQgF501Z3qvkgxPDwah1RZgzfSLKM7reoRY4gT9sG
MzTrxfdJOAPNyfuXxBOQzLmtpZshvKfKyBX+Owxf9fSWawR9S1SZIT7vkxZJr7uONl/HCyF4VXkx
eiVVi11B6oxlSwBpCOJKAtiiciQg+N6GEjz4IwXvtfRZn5BTOFVS42pU/KSf3DobQQSZ2jk1jf9C
ER0VSF+tBtQevklVcgK07H2p/MciPijiQQ2Arh34ezOs68Ybsz2GQCgxEUTSL9zUpKqbI/l09mi9
dq9wULun9B4Nj2AHH/0PAAgJe5xcugMWitP58Gq9Qu7+1LnN09i85L94/dCxfiYxdcvnRj6Ehstl
J2U/LSyj6vvmBJ+k/gWq97beoee456GUb0QHcvguhOy4KbfyMTecyKa5EOnPpow0BYq8L+TJ2SOH
d4/GMdkQCGbQWeQi4W4gdRxmSKKBdNssZr8RIp5syLDutYf2BpBr+Bzothm9gOiF3Lyrik9jfaPA
Vr/jvRw8kgpMgzujcQxQeU9q0D62N5ENrMIRpU9rhsTS9X2lmDLYKREXzsW+isp8Qk0ACdNZvu5Y
u81n8dA68m48FK7h/H21if9OSuJDV5//B/UkPpaTqPzfyaWcxL/VJKR/oFHDoStTVdEMefbZ/Ovg
Fcx/oLxvIPBPIqRroPD5o3+evIrxD1SAdcXEzkbVMYr6t1+PZP4DFTZJtSRT44Cf5Sn+hl/PmyHP
mW2OAvSJ36cpCF6IEgWTxfLw9FqP1aL/ZZ50V+FIG/bZLj81e4SNd9ZTflIPnW25jWtAXrkr74Oj
9EDp4q8LHfGQ665Bs9hGcf4rVEaCPoNialQQRWN2Ljr3q5IL8KNFRmYi7KGSO8V912x8F7mAQ+eS
uNALds9uxmsuO7PR1kcRl8Zj5OeUpojYOLPpebgdbnRo+Yd+F+2rE9dK+ZeX1X8c49oQZ9OfM2ck
VJ4w6hkIGHQ3YQMWN1ybxMudbiC+dzGJ6sJrUQq7NKtCyGzapnNACtnBjtblDlKGqx1Wpm9lNOr8
W85GM0BWMsqK8pbqVgeUHrofEFioGqCKuAVV/wjUhcIwUvgrcVc+mzpro5zFLYwmV2BsQdibvayx
iwNprn6ttvVB3gsPCEGsGsBen1WOT0PXJUM15l90FtGUAQQ3VG7+OauJ4zmhSyLsQFReWZRXJ1XT
8DlXKeeiHH8ZKvOthMp8jYa+/FCnX3XqaH9/+iRyOYuWCpgTfRawOR8MEELDwEzlr8HMzqYQ8ehH
bFqnn51Nn6WHlYDkh8ttJmEspsqyCNKKSbwMWPdINVkTAXGdeJC/l6CEMa+dLV7HAzxuNCCd7LTm
8SddWSUXUReb27NQQiHsvEqQR7ZpkyJqteG/OvQZT/5OWdkO87QtDpPzePpijSAgBc9nUufdgKrm
ntMTVz95v+bqd31cM94S+zf2urKIk+n+0FcZqx+vj+JQ7Lq9+Cv7LN63t81dsBUe/nmf/8czS363
+GVN46LB0ooriNU/f96zxc9jsMzSocKqAXvG9lv2zOtwcnskch6ynbCVnsxn84u5Fw7U/dGGsPW7
vF1zwpyXyMXkzr9BViFtAX8w0eK+/A0W0OOcchIH5wGKxTbZqQ/JM/QHB6un42TPfpjUkD3yYufj
xftu7YIcmJ3sOFktzdD0xWYRzQEMVdyiT1wdxv4RAwE5OX0cQlpoOSGPNwtMsUNEGFrIEi6+aKPQ
8fNmVMpfK5X6xe9mX5Oe5TsAmp9Xol35nCYvQNPANdDgibXYjSLml4pngRRIbpOHdOs9zDl1+dK4
2HDYH8e6MnmmqSAgLemGycG5CAWUWjXhkED4RWswAnLhVyeNVPrjKG9H4mJxXIRZ7PQ69czc8gmj
us0BCrq/VeCcbluHUoY9/R73sOy+Kod+//fPGJk+yNkAF6sjEJvO6wIi1zwq51Mm48bVnuKDtK2f
hVXj0JX5nCsB5zvRMzQhQgka2BiswsA8zU47RlCvXRDzX/PBfC43W16lymTkHNNSi77QmLgq+vnC
JDqReJ81JQrCzc0YWk7nKSuf8v021xWNzaZTm4Dtu8wogNEkbSGyNpscoSokhnJti7rHZtR+dVSV
V9bNvK8ux0k0E2tlQ5Mlkfz3cjr1oZi0du4TiUcUou3kvroHIsabNHsC0/NJfVqJ9/7zEc8Ct0lW
T85vLlaL2HdqGQ3pvE4xTqLjYQ8/xK/VZ8UN9uk9wEiIV8JXc7sS9tLUl4MLUieCbtTR57IKlMDL
YQphD7hH8KJNt6tfd8KGQjKy2Q+h29nzydnB+bNXX5zv0phF0PlHnV0ayIZpGtQBvqSDScUBZXyY
6+oBqI4zOjKIk03Z7ZAy/3is8rUpPh/r4sQpEHhrQy/5v580e8ZFQKaP8Ls5wv5BftaWbNS774Gq
1Hb8rLgYu5B+CAdUrqTDxz/myrmuk7+ZksTrSjXfpXKN0oQ5lEdy4mce/ttpLx8kFwkdezYVjtyV
aFf2zkW0xSnoa2mhZKlA2xwdI+PWRy1F/JTTzZPgOgGb6r37LqhoPQl4U96WxvdBKEEb3uOOFtGt
XPk18vu9peIsMJcbdEiby5yv8buhziXGLh5Z69DE52rPuKsPvi3eKCsZ5pXFRjDToPWNyuKbG+75
YkvhocE1tAC/Snezaq6ppisL68q6uoiwWM4B/SyOJSZXhIUWgtqbedTyfmXSrkTRkHI050xLFN9l
OUnaCYNVmYiS3dICffMXR/r7BWuHA+VJmwaes3Y6XAsJgINyK8mkQSay2KdZ2mtqzqtXEywwkgBN
Tl6xthquLE2quv8Ospi9LKH+PEIIRjeB6md7O9ujSRV1vfLJkD+vTOKVU51gpoSoIyxeSV+kinWE
chAaGcCTtn/l/YFjkuOgXXcgD3DW1t77fJy6jTqvO0nU5PmJeDmDg9QWjdDN8TBqc1Ddb15oMtW8
b5BsNG10fCicrB0tV2f0LOhis3tYabXxW9Ct9whlfvxu7KUNdk4HAHPPMPCO+dfuFN/rdyuze2Vf
X4x2cYf5KN6Y9NMgaNsQ1G5n93KVG1NwY2dcLZco89+2uKHxkRZ1Db9qUcW/63JukygYUiRpqMk8
Gg5g2Kf5HRftvFv1a/Gg7EX+YCPufkp70xHv5xeXtE13bBJ7NnAHbr5lnR2mL+0e6U+n3M1e8vp2
ZUauXK/0LXhIz+0TjQLa5W8sDL9sxhjbRsDy5Xa0ceG9oeziVPv4JD+8XXcISt/XK6WkK1mvTtNF
0RUqBdL7az1M2hT9E6agQn3Kab5UB1qPdm4jtVLywG42wzE/CLKb7lavmmuHhsljXtRVk/z37cV4
drlHU6jEdUboDvOc78NLZ25Ab9ty6eB3+mK40rZwUz7UyqVy5ZjXzsPOa/MsLOw3QfRBRm9UlcoS
gmdDnKyEkNaGtlhxmhmKSl8wNLxywtdBsRGfAORnY9Wwl/7QwhkdfH5Pa89M6doqOh/bPPazsVVK
ok64YLGKvuhuBy7fTd1ia0JFQvlvh24/IhnYOW0qt127da6dJeehF1dAVSE94Q/ztFK46E/oKnzG
s2yDxQra1i4J4id04+He0AN3VvbOPJvL/c0ZTVFIQTmAbOFy1FPqjWBn6FGprvco7UCabryHn+pG
+WPuUcte+7gr4ZTF+wmVIiMT5gXkfZrv13QLy/tT/7V2jGOyFRzgByvje/+SYo/yxBApfUkiEuCX
48P0slW9gs7WfFpKt8o+dkGbHPL71Qvh2roFGa/QFODKU5dFvaaRUr1OOIXqbfAQfQU44DSb/qe3
m+zRwT7y1O6Vl49Hd207noWUFrMJzw2mssykaWkKnaveyOiDfBxi0bh6e7tgG/KvYb39+dm2yCOt
ksuJbSHsiwP6F0dvX9+yG+z1YsXacBanyyCLuWDO53iUfhPl36J6vzKWa/vsfCyLowUDbF0KURh8
K/PgNr2Nv2k7EPY76CD45jxovAvGz+aTsFsJ/L7iY7IgdJX2EkoJxlsGczaJiioEiYyg8Ft9BOBy
4Ah2fNB3qNAivbe2yd6fZJfR5nk+izZizqrxBoO1d6tvgQHCxLWzZ3D3jnof2uKX+QANHlfLomuD
XJxiFlKBAWKE8yB9XOGO4SPYXDfZF8lNuDPXBjkvhsuDa37PyaIqG9z9NO8uB4mPBVBlA/5IBwVq
Y+28A29L7lse8iTp/8OFexFuudVyioOQdRjc+Djtyidpr+Y7I3eCP1Dgd9EWWaLmPnHXPuX7M8VU
Zcq+Oo1JSoXLa37CpbhM50GqKT70YOnBoDfB749X57XlYlAUYRLn3pW6mElN6uK58It3R3qsZDKl
LnARoNvFmbby0a4N5yyStjiv9LY2jDcGV9t/mpq7NnzSvbWk7P2Bb6rnMRbJIArh0VTIjKY/Fgfx
k3eQ77M7nh2HtRX4/rS6DLQ4rVJRUgMtNJHOG28g443qp48/y/W/X7HmdxsV8Lfs82wXF107WKiD
IWwVAbI49eHXj//+KwmPqXEoKZLFgSSj5n+5g6CJ8qiGxsWFJdzDgtRtcPGOjugW7crqrr8Pd9pB
OKzmAFdWwUXcxcRpWi9hifb2hTy3eUiPiA/b5rPFew2oqQP277O68mhaC7k4+LGcHxHSIeQ4ZXj+
PAVNswHetzKhVw7Ai4Etzt1Ma/O+TZnQ5FDeVc+IeVDtgvb5kN6vnkdXVsdFrHnEZ6tDzvXJGsmV
N0hXoXZrNw9w2pxm/xN8VBbacChc7KlXBnjlzL0IOp8kZ0Hx7FFLT54HeGt9yZzkHml5F6kvu/vk
8+T7ONraN1u86uGst6jozcuTmlmD7J9p/sjFp4+DXKkdgN+QFSovmohS5LK1phS6Jw0Dkp2ArqjM
QkLZpq7uoAFDJ7Y4rXZir62R83iLKawkuVBNVBXf8lEAWXuPLDGlW4E/zeHjsclXjkISDlE3LBIP
HoqLDT6UGgqIPmPrbUD7Iq7zKOR9R49wbsT6LvhiI9ng6/o4PCqYK9w2T//CIv3n3uW1NTNnwyZw
kiu1786jNBt6gHmLn2T8GG7s5t69sUXr8VXw0Cytnd6RnTn7R51Msyt7PSO6tpTOf8Ni0uE3dSPo
G5Q+vVMmkjKkIO0xofp4vq9Um1lLZ0NdrFjENUc4QITpdghp4++ZOMEutFFAQj3d4TR9+TjgtTPg
PN6iBKXLUYNfN/Fk/2WMPhlrp+bVzYE3KDY79CpFQAmX+73m2Ti08wIynkXq1q8BS4e+6BdhtKdt
xBdbQ+dcj4h+p0YlFPDF8tLTW9xrMDqYl6zpxk9Y4f3IT1iOgCyBj4O+nvPxFM65zSKL1Hj6/ive
Ygo9KU3JiIinuniD7K3tDBmo3NXc+EqONWNJwInRrpTf1cdVJHkNBQPdTfNF+Ilcx73koeHDRtAP
48/pT/kL75hom/weV8/s+WpbjJDkQQP7RldGRzLn8htadWxFIlqNzCiKgxTvet1GLAk0GVhQ5PLB
PP7tKb0IOK/as0uijCO16LQ3Pui3KvgmGvu2fxwKHqlkfGw+E0DIxxGvrRodbAtLlIc3JedFBhs1
WDUZAWOsnMFRbcUJvwn2T++eE9zuP6+tmbVwyzQ2axRY7h3hlOfOQTafeqj+VXkUXDyXj4m9dhG+
vS3efUJGx2c08UBfbgpztAK8PIk3P6y0GxzmNvEh2v8vyBaZXtFZpMV26LqoLunJImpNIb1CxOpb
bqd2yQktTFRzwfKu5UxXjmaexVRtLer35rteQZRJeR8K4zw2kGSfwm3oRs+xTeUEkJB5Ex09QCUr
K1Sah7GcUJ0GhUrRTVKN5bNKa9Igw3cFAvmr8UV9tX5g6fPSQVulPznjLKfvRrmJn9Wn4NvqCXfl
UmYbwrDHgpsu07LdowfcEbg7zAMeKN7Pue/cfZZvVqf2SqpxEWlx6+VmnCWdRqTeRmX1pnQxwLI1
V99Fx9VY106Z81Etbgr8pCJY1QPs8PuOPYjfM2Q/R36Z5m6vYYe71U14beGcR1ws1cRUelObv2Hj
dA6nDeoLA9Y29CFmWJs12Wm7EV/oP2xXDpu1aV0eNgWGTbCtiXgCyG2Hx78qivoNzjN//2CzePvR
04Jir2LfspjWBlPXQhTRUu7AtlCqevuEygnRA+D4aBR/Xhnb+4wCEDokEtWSgXlx4Fye3cg3y3Qh
PdSNjid4jQT8Pe+J7BVeMnnZ6kd8v2wu483J49ldEQieNuBLELBE/+oUosexMbaDDSvYhX7grozv
/be7jDf/nrN4Ql6jsGYSL6u3KPKCndPuwgA8hGavp75XSqeX0RY3oY/mR9ZJiOvPp2n20NKp+4mR
y91/0Y2cJ+ryRLsMNe+Ws4HBlc/7Imdgc6gZSjO/Br3dvNuD4/9QziQaHVed/hOlg+V9KzdWhkQ/
W8B6nhzdlvaUDW5nMG70ba07fmVFEgCRI+weqasvgfGDNpSljvzoJpS/Chp3Qfx1ZU1cmbq5+kEF
EXYAzf/FHisjq0PFAs+lOUGauhmcs4cz58gdbeP/bU9fxFscXK2p5C0vIt46fCoYTgI0JYFrZ9ji
OfBfJZ9Xdhn+lYBAuPJ06x12OkC5SgFeCtHq6LlUefZIie3HB53Gbb7zzc1qwnJtSs8DLhY+jn5D
U8L/5Y6rv8/zWTrNdq7t8ApaPUTkteEt1n4/tnKMn4m/6b7gg+iU3+ZHVwDaoOYBNt14ToXx4YYn
koN1wA/D2CJYfCzFzWrncu2HLC5cC31yM0Nil2Ej/RncSBsUS8xfA/2flsSmOGBXaP8Pq/d8qher
l6JGGSgCg89uxy2J79HaWp9aR92J+36j/VqJdnWE+sxSMXQIMcuiex7KoliObx/W31sIJdM5UZ/f
9gqdkx+JLayVc99f85bCnoQUo6NTA+Pm8mBTkPCL8xheYH9UXspxE96pW8QDT8lN+RMO2YxkQ4Nv
LSu9uoB5+Glg6KgNLQ+4MceZU8iBzKJn+B0OB2B59DOyV2kr7qUH6/bjab12xs1R/hlt+Z4YFBMf
bNlg3Yxw+Xuk6NYAzldnkQqMrAJYUI0lALEOSlCdArw3oxrcJsfOA5+KYaqdjwfyvqSM8y5cVbQV
WJOkEYutiBb6IGvdgKTmtrnNHPjUe+FOsJHaOeCPuM3c6CTs8WL5OOy7+SOcjuHvDFcF07nEqFha
jc5dTPUIS4UXP4+2bSftPg7xHpXwFgOnX9A1TOQS01R5zSCm1qyf/wclRRtS+Qknc9t4nOs7bw21
1b397qPNIVWmcQbvWe9gLT6dH1FDfXIjWSe5eNLi56Rb64i+q0vMMfhiFHkAoL0D19MzTviUfLDG
MTbhPjwm9wGVeOPkPeNod4AWYouivcawuTqyf0c1Fn2gZPRUIStmNS/vuQzQgP9q6sePP9jbG+4i
I9IsQEG8Kjk24NMtP5hatIKuT9TAvW8YrW6g84RP2n6GdCQ7z9HusDDeBjfYf8NZLWzQoGsn87vS
Ej9AB/dr6iAJ37/axWKYOmB3f+qttCu1F/bDrbJrXWFbZBv0Zm0cQykL7sbPVvAow5hay3XfPTTf
4tM0lFmvsMMXezH3mrrDSu0Pzln7+BEZNHe+ANHkWyNPXPmaDPTfgRbXnj90Vjuq6p85h8fR3vFB
85LPCG65C/YUtdzgdq20Pd9qy497HnJx6wkWEq9SrP8xqmOTv+R41kJy2FAi2qwso2v7fj4y+Ygz
XBygzOX9U6ldlsa18aeTX50Q8Bt59e63K9+XwzMun//Fw/Z91Z7vdh5xvpvOUvkgVVpdjIw/4lHZ
ZY70mf/chZ/IJHCVBlm2G7apI2l3vP8O43FESWr78c55KyctJ/f8B8xJwNkPMDHPCTrJ+KPc8yaD
jarDP398Mp34FgPnu2ybx/eFHa5vmGvrCHUDcIb4tFscepdxI2n0kdmdN8xfwNvQbbbNfoZJiHtz
Gx3+i1z82jo6D7lYuvkYVqOU6yzdzsELlIO9dbt9TAtoeiwPM3xxcNeTtutRuUbIo6DaLo+mSQpQ
uGX1JoB+PQk992P9tQp7t/PylQv52hmE/ZkB9ATiAcymyyn1miavplD7Ex0gAHwyOAN6+OZrJ8C7
+1fnZQFmGiCkZc5cqssofuWDwJfVP6n4LWuxvXpcWZDvFsb8988XlMa/WR+LPZj54FnkemJhBC/C
l5niM/1AZGUnPCLW+zydwlWc2rsvtIi42INJmWNQm09/AH/OqIikRdSq60FgnJR0Jfl7g7xdbDdd
pEeH3i1LgS7kshjZCGMkN9X4R3TFaq4pucZO+XHqdv5T9jAXfHIXxQbHRBpiI9i5i+vQTtxpNq5k
dn+r7uNn4WVlvt9l+W+/CCL4jAnhcy5O18mq0TKs9N/qadj5+5bfoNzB0N4Kb12stRf++/K2LiN9
BNlWhAr3PtlOQ6vVqkb93e3yu3n7KTA06AO6azfi+2WKzBejgnY3w9mWnRAomyj+19PvqbyvER3q
pU8r8/buxmWNGgg8AKPkP/XlbmswDZBrq/k977bkPnTz22AP4Hm3Wn959zyhJGgCZmTOtCt9uaQu
ikDQzF/Jwd+Pn+YOMn1cGOYzjWZt1t5XsQjGjQT/kgo9SJHFaoiUwOqmvPzFqDCAdud2HDfBsX0O
jmv1QJRsOCouN8NlsEVxJMSasEJQ/Yj6fFG9tkpoFcPTlOayiOx8bCBJGtjVJOT+l9Qf9aja60PV
lbpTxTEGtNRw5FaIfCceI/Qxf498qmb2oCiF0BMfJKZtHG4EFDRnEVXDFyXQTi2Op8ghD1bZZV+D
KrFQeRsEeehxd2iGLvAPtRbEw203CbMnRR6VOkwarTaV1xFtzwmhGUVD7n4zjZNloWUzmoHRfGn6
vAQgbSaj1okogsmlWG/1UOO97shKMwufJWWAaxaqXF37Va6xkI82KbLqvlNhK5RtJ7WUsxs9FXLQ
l3jk4juCCmTcBrOHhaAAOffVSNLgIpK2hF9bNRBicTs1kTCEh6BSJlxYx2ky6huakkV1AB/LwYbN
GrQ7Cwk5zfIRaUnaJMq0ky+rEVZyZigZAYYygyKN9yj1wCHDnKKGE4PacZHU0qYSdEyuoszc13yI
Yt93mpd+DrzACNxCK1D9xrwOzPphNEyk3TaJlvWytjP8Ec9rBEWRMdsVUyJOj7Ip5fLdgJahggAy
9oF0mSJf0l5GvgFWK23cV89mO3j6faVPEtJ/uPLGeCqgH4ZqGRp6GCIkNorubYgceYZA5qtIB2s4
qPlY0eJXEP9ScOEpfR9EPnbGroIMn4zhRVli5oTnYavp1VYp+yE9ttooNYegtQRsxjUlwYQUDwtP
j34ZlRlID2M9aObTyP9BKjdiFpfjvZKNsUFmZljZfdf5sfTaYgUxyRurKdB7NCrdN10ckcd02k9J
Uzc4eRiFlaKa10Yo3m246lJKCrroI+UqRFVS2oi8YWZv59oox9rO1zVfqlw917Tg5/9h77x25MiS
bPsrjX73HtcCmG7gesgMpk4WmckXRzLJcq21/818y/2xu06yeirCI0BnzbxelAIrhcVRduyYbds7
TRCQgYu914o7uS+66HbKKwk6m8ZTJnOjelojPY4hv+3KSFktaYX4g4MWu8fKaYjZDXIfryEuDYPy
Q9p7qWysDTWSEIeo69zXDoEXoWyBek46XCPvgOik7Wlq91tJXUBfZ6kvcohZ5k80bDp14hXRJoWW
ttvaRTn1v9s1TFXdDpXJRoNxtGKW+bgKAp03OBd8UxP04UNXt523zsa6kVypVALtM7qESfKUWLkP
lCFCFdt0u8nMKIVrsaIGzxBYJy2SH5UfwZSdQKAFuimwqueujOIOHiEzlSGylOpcT69bRNDx732o
oMGT1U0VXsWjrJq3WYQ6QE4ChG1ew/7eowjRIsxRCGDlkNFRT/OXB5VpYNZIeRl1bh3M2Ksy466U
ER0PHxIZqN6HOAibUULfoYrG4WMWq0ZMugNabR/lKlurrsOirpIDmuqmcyMHZmbetl1nRVujTBz/
9yxy0ipj00a2daWaUST/XoUsxi30mVoFxRs6qVmwolsU3nTXsZsoCm7bbMp8FHBtjg2a43o39J+0
QLaDTQNlLGIkU4Yiom3Z3rRpoQOGJ7qP5LCGIF6p8mxc1xYnSobpVx+guW4ifsMWquUB6k62wQjx
Ji7RKqNNrnd+NEDCKDRiqa2FSkfH7Ha01XHMnG0A0Ss0fmzINhzrautIWsu3uI0cRKFB8XRCGuK6
ITdkftNQz/C3AIIH47axnaq+M8o+8GG9r6Uhu9Fj1Sluolxug3ItN3BDbnW174rHQpOm+EmIhcHk
EChFWBxQPw8Rd+ZseQ+y3zvRp0j26+wurGhpu83L2iqsqyKkwyFhzXUVNaqo0yZaSq1MSxHQtsps
S+9BiJBiH4Yclp/f/BciC9Io6FbTN6joYC1OA+ApnPRCD7gic//GCaaDspinOQvkIX47tiA+wdGb
LAjLzlbGmEvY2Cp3+kFfqd9FixPqvBtiU4hwd/JWdUV71WKK+TwcPLU9C++lcdCkYoi/UTK7Vlfl
o6js0r7sSpVbHJbBWudPbjFWkoeEaYJfQzDhHY91NCpaIrGn7woU22+TK3XT/6aI1PYKkEWwGvVV
vNxRdR7yY5X+Mfh7NJ0U6fyRUZS6VqrBt3Jj7lpX6lYZdsOD/JI+CxBn8UE04sj7xfDqQix3Ync2
2jJsVSVL/G+CcknfCFoWmBN2oiX6F967Z+k+MbVHg5xtVNmqWi3RIpaSQtCrDHHlNt2JnjFpByTR
3Jtb2u53S+m+c7yFqcmGY6nUvRzbPguMJ9PT/Sj2v4kMkf3JPND2szW863Y9bGiee88laOXe+7w8
4vNzI/CPRP26hnXLng24SttBLSUgV+QxtL200eiTXIZ3nT9QNZjUdeBHFOPBU8+sJHC50jNsvzl6
hL4igQ2Ntg5u9+deZsnKzAcMyoDMi2W96d59RiVU1q7D6ul/Z2J21OMYqhlSP29lOcKF4qutW5do
zmat07k/t3SeZWJP0L7hqBZpUq7smamhlMzCMqw384vIp+ufuJP7vU7X36oP3fxe31MPXcfwnkOX
sFRUOvfXAMJ408gG+q741dlZT6QKDu+2f7O/KMOHcG99iLaKBTURj30i0XRrf/ZuF7Ec5wf91Ojs
oEsxiighPNfZdXetUxMVjzao2gHgLm/7c4gasH5qZsjMWvBM0Toy86EBUoqSbr2Jrjd5o7jDRE7W
eYUKksZQx1hRaFpYzwtzSr6A1J2ig+c6wwSMqTK0YWO9RVfNVY+K2p112302bvutuk3grN2ifdAs
2LxwuMkrictJPFDJcp0OsrI52YNtvMkHdHh3ovkYCN4y3dP5m1QjWQBJoGw5pLHmxUAUsyddqwfM
/OAosTaoLtHPt3gVXJrCI0PzOqBDCGZOck+gDzJAQhWDnl5w79YNHYSdq+6Dnfl1Ebm1ZHS2Uzwr
1DuKW4CzlW31LeZupxnuuSLZ0+zs219AT144Bwq+UoGRiMoTNOanq9Yakzwp44BLdlzRTA7wLrzC
K3MNLA7u4g45sjVLJ3g9WZrQ6Blc+Un/pD6YO2HRu/euBblTt5t2DTXdCkKMRdPn8QS75sj0bHOi
tNzWdqZwAu3ddJ1/CdY0uLRvol2/304bA427auVv7VvnLxevOftHlt8LDEexYm50QmhZfauehc7x
dUG5C51ZFIzQ3Nz/Avbowr10Ym+2g6qklxK1E5Ns75JwHW9y8M05IGMxx+Ez3PrLh/LcJrlCKtk4
OBwA0PTTTRR1gzm1MjJd1dbLX+3wcdIWWobOz4WwwPakFmGe03IYZZgEzVS9ptKnkDQRErnrv+wx
6eujL5mSMrRjzpz8SGnqksxa8upBBPZxWkNvfLDXiJ/tUDM1t5yH7VJN8nxMwqKjmOQnFRiQZnty
qPKwLqT41afSm3+MEHFZGJIIdE7TdxhQHZHGdXTqZbNlCVqF11sYv8pQ16/CfX0DK8QTYroHRJNW
8d1iqUqc35/Zm53vsoPLSoriV9jeefeoD8KjFHfiWSSMIse2gbF5tdw2cOF+PR3obCYnSxnMVItf
RVzp+aIqiNtsqmvxVGjvg4Nsffz51J5veHYh/ODkGAiZzkIWX6dJExjc66CY9xBS+mO16eVq85eN
2DQpGLw0BbHEnNiwaakFeEn9RaugqB4RoX+Jx4Vyx/nrzpJFmYiXAG1JpMnnMwcnUY8o+QvwZ6CD
HeST71wd+jri1kM2YyOgmGhV/Hxk59S2mOWg0c8uAqKzw+akUYb4Xv3SbbWttY22zZ5q2E23EbSs
3kraL9XEzpuBZgbFWTzywjLx19hl9Yt1B3U27zqDV52yIpELpGLpXIs5OzkGFuAhjTNNgEKIMj92
sRZY5NoSMafXAmHQbvvrX3D0Z6d7ZmZ22urMAN9WJy8iqAxe0k23rzaoXq/StQxXxGLAfBZ3zczN
dkqdxmNuYC66kp5hLyNgnlY1LImLV/XZ2cKQCUSD3UEcCT306VLZPkW5UMfIRnSPoFM4MIeNqz2I
HgQu6SelR+Z1wVdeWDPBEmFw2KCzPS/7xUMdJX5HVCkK/DaMx/XVcs3r0r4/MSOisaNtOKV+Y8MS
8WYM2/ArRQ+2fnAHohth6q0IY2VEaRaO2lmSgROGiB6oG3wIHSuzddNGi8AnC980V16JiBlKHMik
3xl7V+iJey6Qvd24dAbOy4inZh2xnY5G6tVKFjSYDa60bUFaA6b5FXony++BswB2ZmgW78R5rg1K
E735r8azwAZamwreqY2yQf5ovehHLhw6GmRo3XpnjjiDJ1fDGI9DEhIuD53b3Udr0Y9jHPTOBczz
CyQcF+fx2ODslGd9W5foNH0VziSD2xbdwmvVDdfS0k0gPODMa5HlY4c4MK9qHILTBauCqYAtz/kq
7+yd/CmBNDRe+Ve2219zBYDIWmr7WbI3GxhdRjndmdrXXCf0rh7H4mph41/YGCcDmm18iPhQI3O0
r+pOeSZNSyvKtDN21kHAhBar5mKXnc0e6QvRcirwgWLfHG33wTITWc2EMbLBpBO8bXolumeX5+2C
eySvJBpRdOIOmnhPLXla7geKJH81oHb1Hq3woOsLELJLKwNu0xK8/Nxg8xLzGDmFZ9QTKwOZmFa7
Q/yXMz7EThBpUL0GCnjOl1VZ8jSlTv/VeWqB+qSPiluu1JfwSiMyHQUueyGSEnoC8+XBICziXCl0
fc6doGxRa52S/uvwrG0hNl0Pn5UPgigdYRVIAULo8Khnk7yHu91fZYdxL6QnzFvrY7lZajk7B8i/
D/6/P8vcMzbTqOZp2X/tV9l1uxq23uGruWo34WO2DjfeuvjQrlF/FFs1cQ8D+dHFzIY4WrPNejwb
QkfheLN6mt8gjdJ/Nb+gXL2zqVzQH2avgbW4yWOwfTMeQIEefqFL7IL3pI+J29UiMDrP9DlRDwNU
XX4VCYBwn6xRDnwZVsHjOzBjLT/+3AOc72Pa7cG1OtwQrP2cbEpHPtTRpvirYpH/tT8b/tPPf//5
swP8BZ0wKFmAhtfOOKZKaBu9eLBem+20nXhp+xvzyt/prrSjf/5q0UOf+xhFA59GGZoXtgGM9HTZ
AqMDExHYr/YNgj2wp9rX0a2IiAS/38LITn0naByDTCwwZIBecNAQhJ2aQqN38qa6eRZIPGIwjuew
FyFztgm3S8R9pw7t3RYKRyyQwzuVhtfZbmw8QzJ6dXiOOzKG0ofI7zZFcv/XBwQZoUbTEux8Buxq
pwMaKk9tq0R+dp5MugRRB9rr7oSSBsHyh0XusQuzd2JMbMyjyyCKCvTsMRZ+qq5MaJSJfp7Lq2QT
3yWrxbhcfPI/D/OP6Tse2WypGjtSYkSXn6Or/FEDntbr986Nccg2/QfpY7tSjSUM7tLoZihNvRn7
aIzlZ+0OZW4w6jBZPYmJDA7LT6nZETsf3SwqoT3LMWJGZz2JBsHyBvFKV7oR0Lfg8AuPnKWxzYKS
FqRPV2Xyc0xZTGNs9lq96yEoplNqmTRmaeVmAUqYq5LkMZHCWLsLD2hoXI9bDY72+O4XpnJhbHMl
lDry6lZiKsNPQiUhuhMExOm1s4M267B4BBbGNj/U+YDw6YAx/7WC7fiHMWMHiJfHabjsr04fOX9s
E9GST1jOzTJ39UOp5gi4Ks+pTXO1mM1MWjGdqygVqP518sVZ7wMoUxe8ysVR/ml23jnRjGXTRbb8
rO+kZ+9TSXO+/i1x86sG7j9XumqWWmtOw5h/D5OSMQxgBOnabHvmelspA/bUdKfqTxGQuWtlyMAL
1W47aEuNULP+oT/MgYJVFcUhRJpfOMBjjczviZ7dOCWbLN6Osc8gLfRxmVf0wsghZsvcn6cX3Q+7
4s1DxEahh/zaqf9spjIEcKWTARDJmmirtVvUg9fKBmFLe7uwhqdRwrmxmbMGXw/CQdafEZ/sNxMP
4yiDjYeNY7vqurr5FQKci17teIAzn53baLOHg/7sozoJ00m9AosHuemd50oHAXP/H23UY4Mzn22b
eRBKuv487uz4qVvLG9EGKt833W/DRtzpS0HuhUk1qShZJHzZNrTxnq6gnddGZjbhS9W13ZUgs5PN
tt8vrNyFQy8oB3gKadSueEucGonjOg+QI3mxnvQb/1UEKmKzUIt3rJX5LEqrESWdpQv3QrhC7RHt
Mt4R6Hios3BFD7oua1LjebL2A43QvvTalV8WRnbhnJ/YEK78KICQkiHWm9Z4hrmILlKyldrV2F3Z
1+lV5U5fxKty6NFQR5t1q/3FqsH7gTgxPjt9Sh9UCDIaz8Ua/cYfZL/elWDFMkCdr8Y9UokLw71w
M0GkYqrk30g+nCVMBz0J62EIXtAqHjcKOdNmT2lOEAH8Cs3B+QJasqDxE6ln2vjmcANEwu1WjssX
0/5caGvdeg39pXvhfECYgGPrnc2EhMrsfEcxXTVTU5EBjm8heBcMo52LtsJm+vILh/vcXZ5amx3u
dEQdK2iFNeHAUFr6QGy76q/S7VJu9nxfWorgv+QGEsw089RsGPih7jRMXXOdK9dW/FigLaojZCU3
S5viwiqROqf/CFpHmJDnCZW+C8YoSPoXO995w30xbKxgoaQ4qwmIjU6X3JGJmeefRr8r/Lhn3vx9
mrrRVtT7pHQj2DwgmZ4WtvmlESEwBrWBEIJgm58e6rixOm8wMRd/jvNHk+JRtPTKOY9HeJEKHh1d
/PuMQzIyB6WKOtqXIH3x4RXwN/53ISxGvExno7FkTuRwT58emAO0b4rmFJJFM0+RdPZoA0h6SZy7
OL71U1jlQAvdNUXllrR0VPYqQTv0LzsL4hGmTyaBwEN4vjEKLOqV1740a7NyRcLXIU0Z3XpuR2/Y
4sV5YdFOrM32SNBEeZxI7YuJ/K5FDETGfk1F5wXgbJ67goi8WvVki34+yPdLZDazJEloi6HqjXbD
vMfKlBJ51JvuhR4FPD4Mj/eAEYm8wNVcq5v0kO6Iwa60FWLeNkKsZPAXR37Bq0DSLT4BjIxUj2f3
XBVDTMOLgY/gvImMprPqEIq5ymHO615+PtxLkwy+lCIF6Q1wu7N9ZChJXqJ2+WJw7qK3PMa5LIGT
lkzM1lFx6jRDE/1ljK68CJRjeuU7i1qT4pfMV+14HOJDHF3bY90HBfKZ7w6lY8WirUBdSMjW34oX
a7Jb9CkXIkkLPpY/p27m+/MuN6skEya1bV2xP+IdSEdRaI8zmra8Teqsf75YiyZnsZ0qW409lKzW
H9w2stBHbbdDvB/hjez3Tbb9X1qcPXtau/Qdr+7fK53hPh2uBC53WPX2lbLSsKhkC8WQiwtJPyiI
FpJSSKecLmQFFLrtMahFj75HRdWxFybx0naEH4G2WiGEROPYqYEgtgKU0oYXafwA5dpqKB8r+tAX
pk18yvl2PDYy2xt+R/OF7I8vioMoRfWRBo/P+ar7IEjVRg2ikB8Qde9RlZfb3S/N4LHt2SbJrL4p
IFd7qRGLWLefDER0RauafOc9Ue9B8WmZ9OzinCKWxg0LpIAW29M5tTXonZpsfPF+s3fCR5JcHg5B
AMeaB7ar+56tPGddLrlqMYlnk/yn1TlK0NBC2rDS8cXWx7VUHooCejcgRFO6FD7MRInfwxUVBjlE
nQDKnoOsMtnIhklSOQXKsxCakTY5DcvQgoUH7bHf0newSr50m4pKZLx2yLG0vwcP+VLp5tJ4jz/F
7GhkaUgaVVVfmueIMuTe2kewF2m3OgUUUbsprycKr0tx50Wfc2x1trZxNJH26VV8jiA1CNCJE2GN
DdVHvg23ylJgc2n3HpkzReBz5MglWw1rZKu5+941fVYaOnSraScq2N2XYhX9tlSgWhrg/FESQk+Y
xibTCrOcvIk3XXHwbypCUX0fDK4BHmchxLh0Wo6HKJ4wR0MsMn0yW4YYKg9Svw28z5G24LbfH/nz
o3FsYnatV4COcjCfL7Ii7QqzeQqBHE/R57i8zstqPU7F2s8HaCJ29I25OR2Izu9+f2ukUJi141ZN
vtAu7yZjucmqlVdDHWIfimY3FR905z5R9HXoX8v+sA8Rs48+IaRlxTea+hB0L/IUbyXL2PSWujBr
M7zUvw8h/M1ok3I/zHHyUtMZedSo5BwqosF6gtNKFMoTF8rm8GOyr3ggL+1+sbnP5/FPmzM/Hidd
V0zMI5wLewXFlAox6eWq4Izp4o+h0QNAakM8UeZbUDG7ampHlcdDfKu/qr+3O3+j33credtu/YcK
dJG0g7mf2lZsLEorLFqf7cc+tQa6gdUXv1/rh2JLR0q7pRUypUFtxdv5Jr+CsOhGc6PriZSOn7lZ
v7C2Fw/90fhn21VS/LqgmvjSx6prNK9hsBBUXFzGo98v7B+duDFta0NpBW/e+GXUHnV169T+pijC
jcxDWtFW9vh9IQK4eMiPTIqvH5nsArU0cya1eRPMuCJ/G96EG0HWwDtNgEDDtfr4c5tLszjfrNR4
FZVRKhD/FiattfXCMs1aVX7s03f2csF5KFgoTgdVhllkSoZwzkKxiBhbuwu+mq6yMkB7kp6mU6vg
ceis1aWEwaWxHVuerWCsm5Hn5xqH30HFxdqLlj/9CkUXgHARWdTFQr3Y9KcnnxHCDwaJsgF0ax7S
GNQ0qtax3689miqo0sc7by9vs824X3zNn28WW1AlALLGMQu99dN5HVrKAPGUfkG6N9maJjXfaG09
dqsCWs5VujUOKoWiJXaL8ynFKKIx76IXUO3MFjPtNLSXm/xLadE5XO0N8+nn2/HCxXpqYLZmyjBV
tDjnX6rcbRNI0xU3Wos8j5xQafsVVPesvU7sTwd+ayI0tJDpLTNnJ0DJmzbTq+kF3NGWlPQh+vYD
f48/25XXQoYvvet+gSXlfP1O7c5CbrrRtdjop5cpeBzr0PW071Xw8eezef6iwMS7WDZwChoIZ6s1
aro/DrH8klv9JiqLVZO01/2kbSjI3Zt29FgHSBP+3OSFG/fU5mwBs9YotDyQXwxAMXfjJnnREGkw
P6bXkNndJLcSyce9ueDELuwaR5Hhr7NBQBgcwNlckqV29MqXeUuYO28nLOofw2uabEmk+dulQtuF
lYMNiHqJZkPkeJbtcaqsGrtOeemaQ1bCq29tY3th5cQsnXoSB04bQOtQAgEekWeHO+9iyadb+kVN
nxSPo9aqC+skdvWZATKBoDggaNT02a7PoiYQDBkvPXInZffgmbvIv4HYY/3XtwMomD/tzFaGHZig
GqO+aAokeU7FpSYaoN9Gf538bv9YH+RrNj+3en51M3tHRmePntxqpMDiUsvjz0p4H4TeylNpMpBu
9ZL/pAcV4Py7xf84Ueqo//Wf/PktL8YKKpVm9sd/3YRvVV7nvzf/KX7sv7/t9If+dVd8z56a6vv3
5ua1mH/nyQ/y+/+wv35tXk/+sMkaeBIe2u/V+PgdJZfm3Yj/PRff+atf/Nv399/ycSy+//Pvb3mb
wZP0+N0P8+zvf3zp6ts//05K32B+/+PYwh9fvn1N+cn/kzR5/bdv35O/7fLk//7XpR/+/lo3//y7
ZvyDi4o8MERUIhDvv//xfwV9E9lhgcxCi5admOVVE/AD2j8E8y4ZawpAKhlyTkmdt+9fUv8hstjc
fBSFjL//+8Pd/9jiP1aG6fjjz3/L2vQ+D7Om/uffaRE8OQpQDqFUbFAfhOQPxsizzGlYlJIBbgxU
vmHC0DGa6lpt5WJlN+Nd2jexW7ZQPIZJRWlPHu+GsIjWbWWhKmk+qFrbuo7Xfqm0dN3o1Tdpqh/p
A5bR9zS+thWAjU5P10MUavCmtB8NuDB2SqagOJqo4bCfpipwtZzG1qLrahh2J1X5bcicdmcYZXYL
7M84dFpb/zYEqefKidl+imsnTVaDlqLOYLRyv/KrSHML3egJp5y+22aGFdxNVQjD3lQb8grwImLw
EHc8Gl1oxSiD5s0qNyX59yZqjW2eaBm82qVVBitbmZw7JYm/ad1ku02SlZu2SApXjRJoalN9uCmz
vnyp5FZ50eFDcSVZaQ+x5slPeayA1Oz0g2V0H5JY3UejtYHHeD205r4cmz11vJskHl7SMt1nubO3
whad4d6311bs6bdmWveuJJkvXRI96VX5APcJDUnqeO/Vpr/WCiO7q/QAOr0IoUhXQ4ALuU3PL95q
bTLWkRFMG0Uv6itFzeJPNEcX63rqW7eakmo7ZPKXgSLMb95YPNWIAEO8k0rXRg0lodY+5Zpxq7fa
ug6irR5O904cPkvqhPi7bzwpBnXOian3Xck3nnt02NbtMIAeSfS7PIsN1r/b1TKdzxT2yDtYg7Lm
k8RbVfaKD1HvFahEe80K2urgRtMhYAhlHYIbiDdcu/Hv9AlZLa/0CzdrSnX3/x1TMwrHhD/4mVu6
Dr+Gr8eO7P37f3gi1fiHaOAj8aii10GfPL/phzdy/gGXN53KRIPc7PTV85U/vRE0yrTmCSz0Dw/2
hzNSnH/oDvVj2wAU+f7Vv+SQjNPLnwIB7X/01PAJ+BzUzGZ3Ju4qieymCd2pGFVf2STIbAXyE+hY
SRsh9Yi9zjG3qpM2uQaZiO6UStbvJCVOMu1Z6KjasHaHoUpjhdm0BV5Sh8HoqzOESXkFpZEHDWZs
276yMtNOVgo36eVe6t0gSlPe8L5UF4T3icSneIOGtZZQ8Y2HTrmJtBj1uZU0kd5R3WpssxRZagJK
KY+m+A59eUXtdlli5vxIT6HD4nszb1pFZlWFGy3KlbuiT5W4d5XCr7IN4Y/9JYadSoUEyEz3RgIB
06vdFEWtf/Al6kxrWe+gr1kVhdEqOyftkr50696MHUFv001Fuq7aOCpAP+i5ZcXbjiM1tFu90lql
d51p0lt1lciNpn/iTrWbB7klWrz1FaXrDFcJvKy03S6yTO+zASn/BLbbLuNKXeWWnhvqxlQ7q7do
F/Qz6YsUqeU4rbQ8Nn1jE0OhVk6bYUjbSPvgNUagKA9TX+ihdIAvuDWzbQmRWh+uG89ppyffLJuE
9sokSPPvahcb3ZtR9/F4q5RIkjtrv26zcdqqbeDIn6oYrQVtO7Dpqu9ZrFktDIpVTs/T5EFt505J
iQTFRq3kGCGiILLiWnJVa2xT2YUZLCu1Qw8Dm/Q5k63ReYYCq2xjdxz6erpPK3W0nyEoS6mWDLUy
WLob6kXi9+7YNa1/V9VZWz/WDcDRr541lM615KmNdY1uaKt98wO/NmpXgyxt2iR1IA3Tpo71EZWi
TulCTXLhWWsVc2UGnW6a116sOc3vJWRLyW8JFJU+SN5u7OA3cuQihZXLqQo797ZVOhjBY6hIjT6u
KjkautbNU9Vw1k3iOBnEbpaRoYQUF4H/IoVSC8lYlJpt9pbYva59DxCUN1/63IRHcF10McxC7tAk
HRebpmdGGb1Iahha9coalUw1XA3tuixZqeyR4NoK0kZw49ijFhwYTTJcFz8I7PofdHa8+XtKkTBi
DAlQH0NrR8V0zdAJ1HidhIZTSw8BHEmZ/zI5ZavHuQsLlqaN7SYdczlx3CKInTG6z82YKMhz46Cv
6ppMSGBlcteusoLTQKYsHbXakpeSIeKt92fAT2DF4xYVFKrAvFveg6aT3FLjcMnVPnmCau3d+NNG
kD5UH+hTreih+EaG4kP++cjfXoisZjnCd5PgEGF/gK1AoVg8e8TYZqNGNrQM8JmjHg1UD54y0U2/
ajUXhYHkNvogWh+piO/NLxTP8zUn9uefYQYaEZ8BVw29Ku8o0es+z5KYqTM4OT0m7xopYwhDrWhO
pBh5HaW/UoY/n2Zhj2VFSYtBv79Uj1J4ciFVzcD8u+rO3I0b8dwxFMFD4V8Ft8GH4ibwFwDeYhZP
FxbUHg8savGQA6Gzy9ePLEbIidSmHppuknWrtrzu1W9D/e3n03jBBuycvKu5EOmgmOMbWt2vcrXy
TagTb6vkQQcn/1d5asVK2TJTp+g8EJAtmBVxoqkxy6rJDcTNDR9sp7zp0ZCfHhUDemrXOogyWe8u
1VVOn4rv+4OGJoFbouOYrurZXdv6lTflRkbN/6q6igFqaDvnoMKY/PMJvLAPeWlTnmZgdKLDbHG6
SsD+A7/tA92tIJMBIvkRcrivvFjuvC4I3Nhrt54VuGrmPaFVtlNyw4Zbs14AKop37+lWMUEik7yD
zok31XywWZ+VxeBlutt2/saGQwMgtiv7T2MCNgaKBrN3Xn4+7nOLtHCZ7E/efKjIzzcn5Ue7meQY
i9CL6uWt5ZuHDi490973FpkHKV6Y6POdikF6Z2lZQh8MOMzpPFcybIBaldAJByxMe+7GjJEt1Xbn
AZqJJ5U5bXD1QLPJ36dGpDiORyVgMXOp35Qd/EfZkgnlfGOKchUpLRyoYG6e5e6MONLsqOoZyMHY
Op8FAUqw/dp+KrY+1AzGjaBeaXZyuHXul1o9L2xWS+xRuLWZyfPjPhnaUGaghRGy8h6ErkHc3Tir
Cd2sivazHUoYP98lFw0qxM+cQgs2Y1VsoyMf5k28/eVM17gpvF0KgXiB9g38Zgjs3CF4UWn/W4Ni
9o8M1qyeFyYY1HfNVbLtPgzalUXRathlv0nXerFbGOCF1RQwOHAO5DOQNZjZ62Bt7JJK1dzBcaFR
bJ5F0Sx6mlKX1AIcKVfjlhRff+1DtwHd6oO+cP1f2LHkf6nuCtAuPfqzY+H0KLg6A/Y1Xuly8jh4
TwsjnFnQhMQMblskawB5k845ndE+8qWxTuVWCEHxeLhP91K3rT4rjzkcB8brcJP0m/zrglHxsY8c
GkZtXmuYpNwC9eD8tm0Kq8reqT7TyjWehEJnusm2AWxd7cvwwC1PE8KwG/d/DS9PEy92IWAS4h+C
KWweVYydkkl2ybZU/YfBejGB1C6MTD0fmQa2GkQyi2aeTWc8VWo5SDp7AtY/MazwAF0zqG4hSba0
O2ZJ+/fxnFgTi3t0HKRKM3O4U1Q3e6uulbXzWWghCcyW+ea5yieoKpcBi7NISczhiU3hyY9sdnIx
tHGJTaEdbRInkcpqXCG+BA7u1rg31gtTOsvznRmcpbzDzBjAN7xPKV0cTzRlrrp7BaBk4hYJhDfV
raBWWAJmzi6kP6zyjsePOip/nQ4zrSpewKMKTy4YVCPZhVrshtl+YWwXJpPKFfpkDmdPJS16aqUt
omRwMgWC6bWQOkw38YO0KVGiN7fm12VW0/PDLogoERPgNQGOeH7Y/TgN8kTk1CPzk+7d5OnDz8dz
8fdTuKKvFQp9QH2nwwHa0FgZYaiblpHbOPf1ItuAuKJnnsN5rxYBV5dRkphd4UbRSzxlO4Xr1YPW
TNBuFR+UQ7KH0uPq54OZ9WW9n64TW+KsH+30ofTysC96hTcBr/uVutFLF+W6W/+dZaO4tfeh7TpX
i9f4hVnELrwAuGahYj6bxb4xzCKtW1h7V8q2+Qjx8P34oqPOrgui0lX91VlsRrlo0n6XsYDME7un
Q5ViaK3LolaQ3NQrN+bBAASGgvRGOTQkbX8XSMIlOZtL3kvE1aTKFOp/ZxSDozXkJgTlCpqAQqo1
W0+fE3q0bpSH+pqesBXqhIQsubXkoy8N9sjuHEuos6ypOmIXAOHwnNwra5mF/Vx9AKMVgDGoHqT1
X46VhEM5Hq0x27mS3ieQsmJV3tXZB0FfEdwVe6W+Ro9wHS9TZVy4iQhbKBJCskYYOj/rZZZbgxSn
YhcB1ITgp6RVM9unAHyCQ7nkyM7PJalXqKbg5SCOPzuXcgoDfBT6nPxqKyh9eacgpbzpNuovjO1s
AWnEIScgiDN4tfNgON2thalWcdXUslvLX4LkadSXRnN25RDDK3DPvIOGAWnNTmA8BrWd5hQqmm12
Na27uwYuPGXlfdO+0JwFZddreQdxY72Sg+2C05mPDfQHmWR8m06KWzTAnY4tbXPdGFJI6kRXJl05
+rAGg3rr7ctrej1MaV3DLrTYgPE+Zcd+FbPUlHljAqwgLpsD7qaps3J5omQkInnvQf1kf7I+x/uJ
notxJV4vQh7U2o3XgsnrDXFHSOsf82/mvvot+YWG9PntK2JuAMYEapQR+WyzWZA9NAJyKy3cfFhT
elvrHvS4Y7+QgpnhD3hOCzOCp4BawgXgj+Bn7tUCMyJaQ3gGmGG6shF1VTbdb8kiY9ms3+TM3tzz
NKURGl75bk/cKGior+1u097GBIkOLzW0n4TuU+mtEvjZynA77pdul/OZxdc6LDHFEjq+9JkbgjWk
7ccOcHitIoPRWFszifc2UhIL+3ge4nN+eIaaXNMMWzQRne7jbtKr0beLnBtFiGkpH+KbcqdKroPI
rL7NDuyjnb2xqCgsXdvnJ4h0msU1ZsMKh5jPzHJlKZLUUCx9P0Emap0NigzNXrAj9mtEFHYy4I+l
dtULRlEaAPEBnweDnj8U1Vwai872MrdS7of8syQtvrUvWXhH3FskSODcni1cmXVaVoVOJrQYfzcP
CppzYekilCj9Zj7na2jw75YvLTFXp27BFMKPEIcQa4lK/+kqlkrj9KFsZwiRtr8LZWzYnapVtckg
VY231v30srBt5p6XbXNscN7qT31j1MKUUZLaql+Hj/EX75v6DdmSEOJ0ZZNu0alJvgN/Cj8vWF4Y
6pw8Ogsme+SfjNRCx1tKyK1S2Bey6oIvzn7Uvv1Vg7h40ZOiQM5EbXAecxWTlYW5Tg252lbX9iGG
mIKClcGdOV6nd/2+a9b/A4s4POj+aP7i37MoT1w56iDVGQGXeJwGq4CqxTvA3ziUW+lqiRlonh/S
UHCnGGrQI4nYFUOd3aPGFEbUg6SUo2jyFN6TsYHfRrGg+hAtx0u+7cznzMzN0lFZpDp+WmBuymrP
bSNpU6kToVz3ltNULVHRWJjQeYw1H9/seMRNkBm5MGjdvdM676b9/2PvO7q0xtV1/8udey8nOUyd
vlSRAopmolVNU7Js2ZIcJNu//jz+6LMOFH13nX3Hd0IvGgon6dUbnjAdCU6P5dP/Qlnkt9ANrcu9
DR1DYAcT67ebsZdcJcsKa49VFIQXAytnELlBQAU7MzpphIL90u9D1n+LPLgu0DoBzguM3NHu+zUI
GLiZ2CbQ2IOKZ4l8NNt/fA7vV9jnCPvChKzym9imFDr9bLCwhSqjxx9hxj3pYt/xDfpq72ar+0L4
Jay9ud7+XX+q7Nx2cnkz4Xr2nOQGslJuCUGKKo6hTmartag/BLCiQIZ3eVfy6bcw8+bSb06nWC3h
mqRm3xIgvRR9kWDajY5NkmHqf3Ee3jsO33vU/eP+9KiecoAhAGomawfQpdA5NUGXKx9jvO41XYEe
9N6jLv3jcgG+CyYmEZp8b+nKEDBdN9PgilOxPyHg1DMU15z8W/jNg1jE1hTBe0Sif9gZwG7vKn37
COG3pnsKrghxHUwGQwUKS7Yrfu6g8XrKvvEZDfAf4ea9FtE/hDcCsCdUYqDFD67+2yPZD2opV4hZ
I56qm+mE2vUcncLMy8Ob93fh78nq3u5AIxrDPPTcMQb69UtGC4vD0NmrjyqKi7jajvC6gpoJUnGW
R8f3PWl+O4vfXPBNOA05GY3tAefuYL4TQaUYWSPb7hMYdr0TR38P3L8+2ps46kkn0IHClXY3RCc+
4vMh0xjKqT0Orz10wXe54qF6nwH+D59wryL3Ym+XxPgtTW0JMrc2wEtdz/OVEYZJ995A3RHIYISl
H9950rd18n6xn6/3ZjuuEYY0lOB6e8Ux3nnH4QIn7co5u8d3hex+3xW/XutN3KZ2E+kQ7gvmG4OJ
L3S9oCdsss6pTLnPZd1M3I7v+bX81tX58YR7KwAgzwTiAb8uU3ip7MZJgPpBdQea6ID75AIEbZ63
c87BDihQ4Vya2/ekwn/r1r297puYPjuYRqkN14VWRvIIE1/oTsI4lGXq2N4EsIGOqu1T/77Nz+8B
HY06NNmBNYWO0m/Cv9DPmOMOaEtMomOR71OpulDH5Zw+poe96f+fjqSRVP1ywbfClnBGnAY4uAnk
/hi379/VXGjVDsWGuRuv3u2/v/OAb2UsB69bQhXjerpcc2Myckw/cESeJoKq8a7y+m5m/A/hAK8T
IDpI/0DZ6O2cdt5YnDYUwjumoodhgrgf9smYp1AO3VACpA+whQ4O/yvfz98PLzByfrr021UU+YoY
mQJCWmzVLvfd3cKg0uRgwKMFGl36g//hnZDw+zZNYNGKYhkDKXTN377fINaK7IitvfAo+HEXad0N
2yeYmwqIuKWn90XGf49Cv17yzVNuHQkAsgJQ9oe4AI7oszrGh704frfL+/vy+fVa+5//lIDIfYAp
DB5v+6ZODjoszt0uA0u/7SZY/7G2IJoNaBiBMoNGBhrZ6KO9iXptLUOnhnMbXic7hp/2RqT/bdc0
d4/z83swlH84lH+92n6G/vx0aEV6g8bVdnn44SM57hJE+zhMfxwwwHzver9nc/vlAHFFcoVu8tuu
Smv8ZdwUPlwIenjmEUSfo1cLfdMq9LBn3sTPTDTpB+P4/ntJ1r4ofk2acW00RhNQ5TDgfJukS9LI
bXMAHt8V4xuVzYD5hJAAH9AmPbz/If9xW/x0uTdrlDqxSUKKy4nh6C7HgHwh70Gw9rTi7RMFGIP5
sev/wxiaCdmhCgBTYF8qEHSCl9K1rXF6Z4fvEKjfroOtDTYCphxQnPl1kXQ+HXbkJTxrb/YycT/0
J3DO/f8eWf1/Osv/ibAT/u9cltMgXvq/Xn6Gje8/8AM17kT/gg4YprhA/yB3xofGH/2AjTue+6/w
CjxC/yVCBriTTP7GjRPyL+T0O/8OVQzGAQl+6m/gOPH+hb+Kvo17Zbege/wfAcd/XYYkBCIB4DyM
6XENL4Zk2q/LI+0oHDbHCbr2idM/sTV5WOpNHLalnY9MBeQi0zGAPJHuc8/XKksixe8gjPaddYJU
m0fONl7pgQFYm7HIjPkYSLglp5098OHw03t9+LFof6bdXE+j/1nL+80CQAT8vYeuDtbyzu35OeAl
ooMNsN+Ctbq09123DaWpxdkdE3IxbpceAA5YC9ssD7YW4EnQNSmgfO2kqXhYqFYg3z3u7lvFNIVf
r881OwB6o50rC8fzjxuLHpga64PEf8mcFKQBCs2hXnBpljos0q6LMhwC8GfXR7dfyAVwj1I7nVcw
K9MDSCtJM/Yn5Xv3aSDcPADvp6IOfx19AzaQP3lXh2Se+dbTuD+09iQJctt03yPfaU9DZOdjACPp
TEe3/iKbkwcs7IXD6zkPveGZoRGbe5Mrb2Hvl34gg5MegZSz+Tj5X1PUvoegDh6NEwUnhn+kA+P2
TlOI07H0kOp9rrPa6IYskPcTm06KtYesAY3XaoUIbxYQRS7DRsgl0t2tP/h1Rjngrw5LuhNgiLlU
540uR6cN48/j2n91l/ZsppSUzbzFZwDgNV7We6ZNb7TUrx8d5S0s9XZIG6b7bwLYsNSxk8InMfcM
ZsTKpDabtaSFhkft5fqLr9bxMklM5XUEaXUz39s+wAjDwnYP5sLNkVJ3yfp2+OLWjFwmPEq36fpk
3e2eL6t/s4kIjMyY3pBmyf79mn1DFf779gHG8YHJQ6x/C/vRSV23GE+Clu8F40mKfruLScPvIr+H
LTDJeyxIeHO0E2D0j+PYpIc6aVUVO9Gd7BTEEGAJCWoUwMGzI0otxVTIsM//H+5y95DagaZQUXff
HHjGHwdI1jNogOvtwdH9LWt1kNHI+nmw+vy0uC8bD/zzXkfpZT713kAuVEXibtLtXT2uUyHY9DGM
7Z0QYXcJaDgd37nH30LV7r0QIVz5ietiuPLmHmO3STQIJhIiCjXGk+P8QuYODIDAbW+m2G/yFl5Y
2YIt6ci2rlpHw6o8vhHNBKTG/iqhaJ2xpKbwVxfIGjSYeMgG++BdU6df0058czTUoZ24z4DA9w1c
RO+f41QsOANlaIEXfRi/gkkXfAKLi3jznSdsIdkMM27zxYBe9xm1FLbh2L7KdUkQRdycsdVU3MOk
VRnpIyxH371teCVg1yHcitxAhGea70Nf59ePAFl1xCGTznk9pk3WTBTtvViH5cwkv+N9H8JDmn10
RX9waTAeSCSTbFQ+LTBxTbIA7lP3Xd09iBaCLH1oP21LEj6mrSWgfFw4kcHRm+nZS14Ji2fQv3u0
nMKGXGofHXyQCp32b2LsL7zYn+P8m3L67/eH3Z7u8wKcmW+2vJRTuwUQws/DtdcHAVzdJeHhmF1j
tmsR2ra5+zSnYKAooY/d4OaqjZKzDFl3dAk4gJtnU2Q54+Cs76Ai34BsrzcH5RScmLDSCoFmenti
pk449oJLcC/c6Rj0kNaaUVxlCLY3SW9w5CzLt6hObFEPT7Xqzuuo8w3wpGyhdXgyzB7CUYqMO5oX
DK3twkStc28aIat/v2P8X3O/v28V/h7YNOgu4ZZ/XYfL6KxNAPB27o2wAh7xznowSwdAxnuB/bF8
mSCZV4S+SA/NZNw/RxgCZAtUCctwP4Qk0ITVIEE2bZMibYa87vrg3A8uxKI38czmVLxzwr9pif34
8uj0g8kGIAIIbW8aOIEzOJSEXZ/L3tQHnMHiFNZsykbv3kDcrzIuMTewHamSNe7yDa7SZz9qp9u1
HU3xztv7tQjY72V3VkXFAcAHBgPuHo9+Kq+ieAkZZW6Xp7MTZ7ob+P3mt+vJWdPP199Ns+tfnKU5
Rmpd7yYfMFmHuJ9JO6Ec2ndfR8SrXRtaNFQERwENXJBCdZq566CqlDrzhSX2xPiQFDPQ6ZXVzjHs
1Xtu0Ag5v7ZT92cBPRAnKOgsiEwAIP36LISl4Mo1os1B7YNF/FD3N4kg5zV0T34doJFCnLQCkS1B
AAHijLrk4hMligguXMseYYJp+yIYm8pazkMWWNLm2p3R/qEScCmAPnUoz2IdLv0863PD2ssIluCD
Vd1JEUxuVOpfjDTRSaVaVde8S0w457hq0YFsGTrYe+YRcP6JJO2EEzH8xrrmprEi/sMKsydTfamj
l3GgHJFsBbR9YX/6mNjmHoshQG0+gLiX3IfT5lVCNi/wh/9mNl8c/aRHhlPPN6Hug8zKIDjxduJ3
Y4OQO9LZzYW1Jidp41eOXnMeT/EtTbrqmolFsaP+kGn/R2NkXeqka7N25E96ASdMdLBqHkhJY7fO
UmXJZXVmfpfEuWm5f+u0SRYKMKewNyvmTKqwvFtKzwa2GGT7dE1Q7cr4HXT773eqDkgc/Llex/CY
cu/ZZcqpyNIw5NOO++MF8a07DImB0F7qHX2nB7XTDW/csV4qI/oki/xO3tm+feGrUZWjnPsQ05C4
b+yRODXSwC5+DJKVFHGqv+EZ6tO2LYfUXRimF239qZv6L51ngcYOWxiV758YyuIOMt0kB5EoyWrZ
/3n9VNZGt5jaXzp8YrsqWs4iXStN+j8xKVgepEPdw2TnGEJOI64bxWPRbOTjCJeOC13cMiK2hDsU
uXSc3lzjzeIjjWip/hhMnWsylU6mmqTnH5w0Rj91Q5sx6dOMNf5wjJkdsxhCXeCf45+v6w0IeWvG
6nqQNnp9cifPFGLqPnOfb6Xm2ivCBYJhfE4PK42Dp3lbbmJhT+NC1woPO8M9JOsgXV2mZqLZOpm0
XIY0OrZ4k4wMVZxwfkeZVVU7diwb6tW5ZSTxctnsvJRxVLlawJZdqVOproEh1ZAc5yDg2Zws+Bjj
fFgWiYJEjeyLfdWxQmMIO+Ng9+LFuE1Wh3VXzI50q9jSS6jDKRuirc5pQmqkAqs6dEMTnkIBfmhN
A7xb/S02YTDnFl38iKMSIN63axaJIViJ2BYUapybgvV2ymylO9lXq6NwM1vypzdGcXZd5JQO8gnY
narWHrlsCtn8/uXXNjrDJ+owJvZ2Y0RmOBS9IxcMGxpF5YXE2FDRNtUAiwVg6O8lpFM7R5915GCT
9dnXxj2Bq3s/iCU+dTT9yxi0yCM5a7y+JirbGjXaGvSmmqMvU9h9kmpID8GYfPCgBXDfoq3EvZtm
G/rD9e0rCCOAv9tnGxngKh8M9CnR8qXdzJ2MGEyw4xi2BVDcwHYc/DIZ4gk4H3JkWxycG8VATwmw
4fvBKfy++xgo77PXcP7jvFNb/zG1IMjSFeD8XnbY4f04HgJGQdMHfXbk+mwTecEYUN0vrOya+Vm3
8Stqh5vGE33FlrQEyr8cJUIibKyjgiiGLHSso/OPt7NEplIpW3MJl7mqDf3P/lLX9+JEwKSu2ppD
vwHbtAqIYDkBobegAFRnYIHCp8eS7ZJ+09zNpoU3J+5vADtSu2YTUJx78gupKXKZXS2yGePBTK3y
CVODUvddAMGg5I45ZnkQY7dkdE6gHEGxliEF3x7SyYLU2f15ff3XSAbGcGWk9j7EirrYafRhBm22
WqixmaCA/mcTFXAWjBp7a7i0TX5NzCD6UF4XUZTSm1SNqvqxmT25dXej4gWPsIAJg8BVfbCyI8fr
Shv2ehZMzmt0huNGtQM7ymZsvo56GO8bHK3TXhuNrLub3TUEJ4anByrb8ASAFcjxJgcB1in2ExfW
j6ia/PVEUN8WcYTDG0XkfILES1K0gc5iT2QR5cMJrOr+rPU65y0suSuyQVAX1c19ikMQutaBqDan
d4rrFuFNuh4HOFoAGueDp4J6/7qRSFAf6yDsyjmsD/GwxLmKnfNq8lGs5MKtx4vIA5EdqNG1vP4Y
io8wS42MDyPI6GXC5kqO1coaxJVZhKeEi9e18cqwte0BtdT1/L2emJFa/NwQliVr2hXhtvRnnqDj
ESfIJifY29deU4x4Oro0tLIJkYVO+FM6bNvfn2FePqSNAnWJirVgWOY5KqqSj8x8TKahe+rWb00P
GKZcm8+cbB/bEWk1acMZAjKpn7PRA8deRQcTOTdz18RHZ+lQlfIElVVrugu1NbAFCaB1KnyAjIY5
bYm8Wds5vW/4Z5/Z9NYsc5hrQv3H+EvoTyK/ZvWesegpMwhDqpHLChohRTw4ONuppGeUA+Mh7h3M
RGON7yem5WHk4QurhYukKYL3V7Mtt3zpw5Mn0aRB9/obd5WtImwbnw9VBLOrErzquLjGWhZylm9T
bzLcHj2SlR0HQZdqWkEoIcIgR75+KhMsRVd7smp1Tw+N0EXiISYy04fHLkVgX6wH5yzoE5Th2KmT
2LdQ3PnHpV6SSsdwxeAenjRaAKFXDs3HbUM608KdB3ItzsSaZxLjI1vNoTcwsNvGreH7mFCIIh5E
6r84sC55gvzza9B1+VrzrAXtu+z3avZaoV9XBMEGHgYhbvCGkMyk46mJ3PYMXnjeyACFSmSafOpi
kuGkWE8zYK95z4dvXJq+mk28ldvMzalR6xfRofDckg2D/TY6XP/1axNArjLzhrDPWmjUXHy1yINr
vQMUIYBen9lSug6kWzj6XWW87eJhsTmGtD0G2wIttHmZPtAWmOlkRVdBQcxcgD5ahojOBwIjVt40
uVcjXl/PSSUCfjGUPomFnHQ/+jchGcs6aexJtU39tAFCKUZQ5fsuDE7twL66dl4yv22fZ4FTS4zI
rtsI4pG1j14kPMUfCfXqahIEAucCQyAtoa6jZNFtZCvTENI2fsIcxMThZCeIpLY9yBUzNGHuAby2
7Cled3eOGpBH0CY+X49sx3vxU5vm0H6uNnQXcKDqvrCadvnMNujVrn2cXXON6/ZtE9DnQ74e/WaB
C3PtQbJgL/GD0RYE2OdMkbS+I8qHxGnAC69h/BB0k1c4/Z49R9jlpicuJE8dgHcDT59AIx3uRccu
0cbyAJ0sueFgq7tEFlIShKI9WampJVXC4GNKgxRSate4rbf6VaaByhwv1tCPiU2ermtbXgMxZEbo
IbXz3TAiWu7w5dMeU6/lIanT16A2zq0U0DRoGlP+aLGmzVJS4XV5lCqMaCP+OM153KOqvCZjmD4+
p9BwY5AouhAiUDQE/c0i+3I0vM4aCuFKQe3DNQcMxhGCsDD6zq+HE1mB4k+g4rGN8SlQMq0myGuE
w3CR/IEKt7u93qIR7Q3KqyzF2XC/N1xhGXvxKWbi6Thu0Ioc9WmBIuaeZ8EkK63SZpfk9sITUuXp
o10fffRD75LIwglTZddAcm3NXJe7HGZSYDBcomZFJ8nWNzYOIYmENKpr6XDXb/yW7kfGLoPRqTG+
dT9dExsiOZCVvvzLTTcXDUj+EKPfeCKzrjOzRCsW/ZpWrPNlLiQLynkcbqED+9kBzOW0wWuhDsyZ
Uadom1BUPdZDPoVkvVUJxzzH65Gb7z1u3ayZNnFXeG4bFJ1n0OiNalZ6jTpel6AdNE6rVR5G6s5F
3Ws0qtF8nkzo8MyLQCZHHxqbgAgg0vBRThbmgGcdBLcx2j90FPLW0/U3tYFZmUvGYVKLllEWL6L/
Em7kHl3Yj6sZLiHT9NNC+a23hh/DhX4F7LGuJFpTEFiXtcmYMeGHITXm6I+zRBLpQok2vqFuoG7j
brifyIqdxPDJLBr1WWjTpgyTCaJQlmVx9BVap3E2q57dk+Sj1r2XofA4+BEY25PWr6StWdFjHpMD
63J0AzNlRKI0q8d6hpxbnHvu8E2OHcm2SJ1Q/YyZ3eqk6jH2WLsthguVASCWe8D/JisGqQOxftm4
i8wD7495itDol+1csHT2Lg4ki0mjgpJrn2VN0EPreADUDZVjfv0R4bnF0kbbk5h4Dr0afnKpgxzN
XZ6XiY0FPD6+yA0iqjYIm3JjWeozpI5mLgLXfAcKE9UkiMxB89SPock8DiVll/xJNNJKTdcoM1ua
c9/0EJXRoMdH0ZwtgX6GPE19NmpmWUfjkqk4OCDbEzlJhnMyOpieNDc+/y6Di+jXNR99/LDDI52T
Ywz5nipB/sm4pij8IVSlQfhyV8jeQGurLl3JvkIc7TVczHjh84Kmq4QcWGfTYuUA9g2QpcGIhOAE
pPzo956D6C+hkBVHF8A8Rb6OJIuGDhAD1hZ1yG463wluVhGhN4oyXXm0zSWBdr3VAwwwN3/LvSa3
E+RzJXttpISo7TqaTKP1WzoRLyD7w/KUJdALiihGNN5LkqzzAdo5ZRIa57yp9I+6WZHPcQ6FmIEc
bTBg1Q28Um0AhTWLhDWw8yXqEwh3tlk0o1Dvk37Kwmb8o3VtAcUXBxblKeRrUv5HZNzP8T7aQWlF
kbSg53+a+g4IhhCdHVkHR0XbFAclav4pTothS8J82Opn3a0H1xfrcdOiYnCq5fwhHEyAJFN7WRxi
jZp2xrQZ+i77H/dQXTpq6V6iOvaKbqz1QwCFNlClX1HttheKDH1o+vtITKQEqPR7rZ1MWgGWQ6ug
VwKYab50qc60QHuDDqXwCT6Ht351TCqQ6C5ZS2qbB1EDtifB3z3ghgszJTAsqG+FQX83UYeFNeAh
BRrFPHu2eJa1wQBAhi7KWg4494RCI/ywkZyE83o7cLjK2le6jgfoNz2ahucdEods8mVYBLS91LeM
Njee57g36C0/RWn/YU1P9YYoMXfba7zsQXumS9ZF5ClO6Zn0rTjNAOREup1PjZ5KOCv8NWk3OhI0
iXxv2LIdspyFEk2DwU3/tCT8pEdX55jiPysok7usKYn4gxCFZl6fvsyCfmbBjK5VQk+027pctPEJ
udKnaEIYnrblIyS7HlIcSrRrHpFg3nLJ/lzT0B4Sm56hipRPrloL7VldjYIsBcQRqi2px3zetTLk
DP0IKIR8XrymrZDgmxhl09KKe1qrVxzd923HKM45Ar1RD6B4P+bfwxnfqmvRzgbGAlCSx3qraSbd
1KnEYpDjGoiiti55HvzxM7R5qoHgGaUIadF1INHYSQQFgxiQ4FbniiC573394hMZlRgZRAWOjaeu
V/CeHKxThshREcyRldVh8tlYeqQqLlqHL6cIKwcYKOg21DcDbV/DtAGEpvGehqauEINPk47MrVyT
v2ZgG3M6oTJLTP/KWj/N1qA1hSRwKpl8CB1iNdOshhIUFOycJ0zbzo3YhgsL6ZpPaoxySI7d2cA/
bUxE0PZDNgPAFylJ70GfbLyIrYuhVwZsndN+CbQ/lEC9I11PLQ5xpAmdXJ9X4Jov4SwKtYXRUfV9
3i8epPFCdBZfhz2UJbbHMRDJPJ1meYevjZYsilekKB68ACkRVQMY5nItFVVbcpqoc2fPDToRGZ0S
twi6raAjfCfCABqJYEe1nfBKOYG1Vhs4fFDoKYpR4QNu6ks0h/MR6fur7z/5vm4QICO/dJuDjIev
0vrnlEcq31p9ckeKOQ5q5bxf5VpNIcQkWugxBizc4GDD7ls/PnMfcXaOky/cQAK/mXmp+i1PB+80
BsED8g3IJww9z5BIntO4FkW8BrfoM5eB37tISlZbYjI+Fkpgxi31QzIj4k9dMkDUquW5v+DAB3k6
D0d0AeKgfw3NdN8n1bRbf9Gx6fPZAyAWH7Hg3ewcYV2XIUbbJxG7LWyXV1kodA3HwJxQg8sbI6Hm
MKOKwqtRCG/TwFBAaTgEEnIwZEYYTDeY81BAtI35s3GthfOSORuLyU03fUAf+04FIDOMbYsVj5Ib
tgkVqBRQQeTDFx97tWW+PMcTSPFQJDk66rEPnA0mMf1rbLxCruplbdTHYeKvTQq9uab2p7PvEJ6D
QApxTpDGcuZCJSgSRJVD+B2dTf4owdTLG4NEA70yfgxVc57bM3p9e6Lu6KxtopcuQUSz0v/gcgd0
vekV6IKvk0273HjDlENEK4ftwghPngjRlzrTxc56PS/9J0g5Nhda37spVTn6xBCBG+tydMTXbepY
QaZgKyK6zHm0TIfem5cCWyBGBuHPOaS/ED4gCOCu66WF2dwKFEC2eBbFNrGPOCtZ0YTk8wjP58xE
4IySDrSaJC2RDCO6hJiXr2y6UYlL8zrGXZMEXXSLApltF+iXfbfbF8fVyQmIyKeVnjfgAEpiCbx4
AeLHYuG68GtxmdEcsAAKVK1wCdjv8RqZm06lyCDZfOuESGuiHuS+xoFbCOIfRh6AADONADptN2FC
z9rpp2JtmzXfWNiWNOwFUratjCOh8ML83HMG8IatQhRdAY8a0q1agujRhPeROQ69+bOtp+/MDx/X
3vi5lsnzvKGEsKF5kcBIRohvks9R5touOPprKTnziwVKz1WikhE1SoTJoetmXQLWmpSBuksd6+Xu
KuoyGsGii5Az5/4H6UGEMMQUAyRQDz6MKKjKxiOgv9zXOP0xP64Rqqib3tYDNPBIXVcNT0eYMiXI
w3TknlU9/DUbDizn6jx0kFG6gBb5GNe8O0Do8FNrnQ+t4sDv6/B1htQuOOHs0vYC9rLx9oK06Z42
viiXRD+HVvY5AGNRsRr5fYjHBSm7C7krCxAHlO+g9IfkxRFwbTCxh3aIjU6ijn0oKrovzUy3gxPr
2wQ6jD4pBoFg10i0R7pWv6jkRL3ZlnSKEbuZW7isLafghaluzqZkl5R0DUdnmK5ZOyXjEcPLoxfY
b5v2n8J6QjpDkQ8xNAFGRhCsEK9jNn42I9p89VOz6HOIBCxLuCpQ/w8Z/iWZ1bUXZoHiiFrSjMUA
YcIMRTroC6lbtJgmrC1SVtq15jxH3f0i4NYqsBHghPhHXfOT0izXdc0eo/QBM5lPXr2os4SimVEi
ymN/G+Cc2SJ71pCIa10K1KCOhoOX2KDQZog/boqQMyxTw2zcf4tBqXNXJ/rx+ocYLadPU3MTjHo0
AAj1gFfX28P1bw6Q/gIPOxzzzt+WHLbE4cO4/zK0Zs1SGQ7HxqTBQ5Bu4YNtMG7THlCLi11OvhDx
x97Wthgl7Bk4UsUGwCq59jiH9lLbuAIhLo1vIcdV6VTnQ9LMZwRnm0uo61ZRu+NEKKXHEf3CfFto
CaB9dzBJxRsWnvxVfYEyYFohVM0oApkuGwH53pq6a9aoKL9W9fOaHNpO2Xs6Ewjt9QH698EOIl/6
7uS1X6BGV3bISh5SY7vcE6utwh0m0AdJ9QNVgAn9wYerOkVIWiG/f+qaJc2bVupD67i8aEdNSsSc
ZMGx1G6AH6067DIJYn1p9mK03dKpdPG/fqCduhce8OaAFBeqCMFmDlYHtvI2ZMQBxjEtXqKIJqBT
7FJj6gvmMOZ9cAmP2vC4dd+BSR8+4WC6Ys/28r9bAqQyVOgqVUAwJV3UH6BC+odp8NRozaFKe0EZ
BZU4tM3QfbCY2svl0pqFVMHKlkPCbGlATDun419s4AAnJ/F0ty0MGXy9nrYphPaiRpLXU8Nvjj5P
yCmyNRrPhn7f/AAnxjyMJZuQiMsZ4TFs4WBWO/2cxQ7tzmOE24ele11yd9UP/gCugFtHY7auHwZB
kgNLgcIT0/QJyRs32ikD6/uA3TT3vVj552R5RkGACRikhzHIam57Kf8aBIr+VAxfHFibPQYT1va1
rQSIN0yd2eeWR8NtuPpB4XL/zDb/k2qn9E7pGhy+tPk+rS0Y74Kinorn+LwtzwlFm/vaNUlGEuZL
zVy0yjGhqWnKyr6eb699+DViHhqvdXy69iOuXZ+eA40S02Y5hKHWBUByXdE47p0cA5SXhJ9YHWIA
uHe0vW7EEvapdz+2HQr1dcxD7XVH5bEFd2HVj2XLatQONmyPnnWaqleqXP35y39Rdma7cStZun6V
g7ouFjgPQHdfJJlzKjXasnVD2JbNmcEpOD19f6T26fJW7VM6DRRQ3pCdFJPBiLX+9Q+p9JqnLnOu
9JHOzcwhTjGaUE/vvOwgpsIIci/CxaBm2DYbFUdC+MsDWj+XjA4j5txhtI2baLrpa5dVgOXWrre7
bhfD4rvkOv1/NEwXSvL4VEVjkC+LmcHceJfp3Zck055C2yWae57mQ2K6v4C+d3MzZud1UFcZjBVy
OAO1XqY7KiTOyQUCdXteT2OivIGn9wqryTg2VOYwdRiJpxganpOMEz30nGOegFLnUsaBaEdWcfzo
Zg76NiNGoShbjiMVGGO9a+rmTe0yFRymKd+Kyk63nYcnt1W1vITw/SrLlXx782a9jpVixdp5Ga1g
kk+gDqAZflrWwm+T/mKkuN1sMIQAeY+9TW2G2O8t+Fk1RJ9DfBxODZPSLpEPFJHeoVuYlB7fx0kp
kb0MGsOsMSUgxmr1HVgsThIzpcDUTtrWZcP1ZdmQMylsnA6KjHpegl4qVskjmJpNmOdUNlWC1Hpi
zmuozXJ6M1+HXABzoqJlT5t0F2bOz05T72JH7S+5VQCe2qUJ5rcscckxtNBxiKaGgZ95uyacLlY2
jztX7Z7bUlRME2J6i1i9N5k1H3OpT75Z1XcdLMSz2phXs2PUMg/esfMwZwELY17QJ2Wz6TP7YYFF
9bhJjyT99QdJZuI+aY1fTee6e3uU0yHpuJE4THdVU8UX6KpfnXlyrpo3gYd9SWZdv530MN200hre
+DfgUPUGhU1Jtw+GHUaJtfdEZW2cyUz2pdAONmKGk1AsZMZRfggngbBK4RBN6fvvrMTurxjNM0lm
9/WydJciIV+2Wya61aaaOdDnHCZaaN47pT5u2gXjdV5iRrVnoYv4JFzn0tQwzTIoVd1gE26slCdr
4Vc6rZFSOQQQECO/m4b03CVHxXWLM609y8Mj2jwRpySNi1s5V9vUKuQWvae1nVr7UR8AS3E/e21t
PNFrW7l1jeZ1XTRyLIXfRPUnsPvnqC8+e0PvBG9vQuO5+7BS6m3TRIZfxdXJlM41ThoodPW1jB/b
3MOPLw+fzcaqTnLZQ5QojzYGhNvDCAjg14b5bLiLj5Yy1ZgudtWuM2QwuSMsptT8AxP3WgrSpBrj
LZa+g2+b+J1YJtNL4RZu0FnfdebaZ8+ODmpYtMec4WSemR6tGz03zbe1t/rc2kSFc2MtySxNFX4X
Ga/cCmqXGeQHXbbRrVHN97Gtf9Oofa+OlshTGcb43y0PCdBU2xtDr/kao5BymVaac/qkdX15Y5fN
q9EmmD7lmBUz+iYy/RFj5fpoTNa8K0ZN95vcdYIWMfNd0olXVzutVIVpziERQPS5uHGzafp5ODhj
Z26mSPmZanV4mF39Hp7J5Brgk8kAZ6RQNtEAOBA11bjLO47JKZHOzXorkelisEgFE6kZPRluH1u9
rnU/m1Is+wGDD1bTfcl51+41y91OdYlhg4R6TDj90TUY5veTeTNiPH12FPebKO37dRXA37LOaVZ8
0YX1NFDP12YG2SIrvkf9kG2z7iQsOYB71j+KxrT9Pi2R93oMsUfYk6qhPpHfofBt9thDOCZUGxlv
ZQgBYwhhOSexWgYK6Q+i32TKtEFmkn0invNSGpCAarfbYueRnXXvtO5BXZKEUCPnKbAcMQdZTGOq
J+PPech+kXlp+DWMK4puxs4x1IwtQ6oZRQwV3HqgFVXXbJkOHfOivl2LEtEqzdGq8IKWAtG1HkGu
LnS4nG5RdgevYyrmsm/gPQMFOwlvVG8iKC+MyLmrtivPcy2U1m1+PS4qWf/SXLe/GyZGJR62dMIN
7wtTk0CTvDVK2getlNYZ6TXqtRJstmhxeHHBFbQ5TAIrTCnvcyzJXakXm7wSX8YWp/gadjTJUd62
suKv2JGv32/aDey//Risz6rAzOsQy+hoVi5REm1xv25X80JliY0yKDtF2zD6kIAfTPVLiyReRieb
3qrFZtDT5/UceSPQw4xSXrQE93MlI9cIggIFncIOuhQGjuVWYOyDeVt6+ldvAlNTPXkYCqXc9E2i
HMLGu4DtR6dUQYmslELd4437mkh10yRSv7DJXMPKza7S9n66tnLsU/NJ0QfYC6YOLzKrbJgitVS2
aiQ9poAmIoHlXXS6kDFUw447mJIZM5WZGfbT5yRjx12Zuytrz1KVh9jTWn8EldkP+TTeynRh3gLX
y5aF1ZeUoPTOKXBEEIYvuRL+XOeTchnaV0PzOiaWPxDDUXRKc4kqmewSx77rNb6DN9YQBYXQmvJs
tyXQuq6Nftc3U2CUynAUanT1orjd5YpCiperQuhdmJucMdHeqbxbMTzrU2vAHdPRAzR1wI5cUTwz
/S+7XJyhaTMCXMjcneyYePQqvU02Kdv1IUgDvGnwzE8D9hV1OjTbodJLP7Lb/frz5QgUP9oqAgCT
pu6vz9WmNNk1TphsYX8MgWLk8VUfzll6TiN9kU2IQ18orMKY3XYd5eeSMidN7FtzdE5YHsI5nxux
M+b0dv3ECDLUvtRZWDIEnSGiPhB1JLczypOD3U7xrlDoxOFPjCIr6JtiJYi1ikBNqmoDEIyxKCsS
vIksqXHaD3OtnGBxXOGZfzKi3DtEQrkzZaEHkZVR3sGKwzEt3q8P2h7T7uKMjGaMZaMb4+qAob/w
Nd1wALJwgBZ6v02HXqHIhAPJQli7rLX05tmQKj6Ib5YrhsDrRnTJMYEds0UBWSMxoRLuoH94X4Qo
HiWai2vpQEOr2zE/Z04nfOz4wYB5TQkFIQDJqlsfSmCzqyxx7ULDDGq+xlW6MdeUnrEKxJHXzllh
L77mKSuRtqzaDYV3SqKMLHOAv2B9esLo+GERzhvQ/TxY2cnm/DiBbtyV/KLSbZJj2CpJEI41YDr2
wsFaRhLA14KY9NOkXLM+PiW9dlSTjjHN8uqUilVDlIG1iFbQF2J+Xcn3A0zPrTCTS8uWSZXrIhhS
TRnu1m9Vy/HcUcb+1oFdmimurzow7NzZRNiYFVAsNHM6WXjs0vJqB6gU9y2n50mvque0N3dJV7/E
yXijmX32duTyescBfZ21hQhW+IpZ1BtzWsdVL3Vjx/v1NPPoFZV6/IM5k+aAuNbEIJfCCyPC4dHL
TOWtxSkWYkSqGBrM3uF27YIjWe5rK5PgN94FHMe7ddN7K7OE73QVgK1HokALNrq+kZPoeJNIdDes
8GY9MYvjrKT2ft3No7SR9OdeeyoaN9mHY3E2SSCw8ed8XLvTkQMMhDGEJzS4oW/k4tuAA+vmjUiL
iaCRded151rPkamyrb1KGgUshokLz87RVmtaq3j2tnn5DdzYOMp6mDgjwNiNJDroeoSaupPDbt0O
VnIu29derdWtqVkjntXWDzeqtr0ij3WaOP7Yhd1BmhODBTGYG/BwbAVdEnnKePgyz63koCldmub9
OI0k2SNlQ5PDIJwoC2efRhQhpXCnbYJV10ZNIrifUfRsoerfKy6dcWNDxmWtG/uhj6+pUd+vK1mt
xEEX/FbAWA/JXNVvrVakEHnmNJBfETiug20FDF7q8mbVQ60PwWTYCm699YSjn+FQkY6U4Wae8orB
IlS2elN4m8bN7b1igLQ5YXXs+/jBqftrEav6NmyZRbrJ+KJpMVnsC2EZKrZOgDhuYp3FQMGIYcfl
3hka7LXqnPBtb81VhQSBSr9ftxdiNzp/ch3FnzpGP3Ga886XUEkb8aK2sjworWrcFHkaVAvBxcrF
q7Owes2kZ3lK3d2WUSxOqsFcqDSGG286Gj1Q9cI4z5eK2Vm69vVNtbNh9KUJ0uc4pOvamYNPjwk3
sV66TbGQ2Zo6OcCP0DdjMn7Gwqj0c0mhmXYjvpBLfzyVwyuhKhAmLXA+FPkwH+1pTyxT8Qtc3iK4
iT+VE4G9HRWf4S3BhG3508oRJhvM9hiGTRtV/y6Wu2nd6lOcdtPVhmy3EXQ8lI5OILv22/qK2UvR
vZwrM2T1ZDC+VexAN41gLLxK+Fw4bmf1jpoY4nAtqkOZorToU6EEjTN7m8HNpvNERAmZAf0J4PhL
g4t8a0U/4ecy+x35VLMQlwLqcmA05F0KmjOFaFalj5qbxHN3ldB+RIoKs1sy3VlP/Bk8YTO6CP2S
CUBUGRSaVaW8GUOnORtjh5+F1ucBgVP30G2fssFghDuKyS+gwUDXheDTNfndnKU/GMLkV1E34U4U
+YbhCjumV31qeGN3QyM8RvFakNnGyeyUapu5WnpQaVE3kaH9SO0UwAgeNBWfQ4BI4eb0wCgTbSW1
rkPoQb7ChabM7F8lbKQ2GvJta+ec5iIEc17o3wsj823TsNT+ULRj49uh9oXoEgFao9uB7jDyamWs
BQPgOP0i2Fg8MpcqVM3zo7ljxsjyh+YTLrS4cTMAtgZ9k7FNeAbIzsLLgp62AkPu2OzanjFEnGWY
isVBRlhtkC8c5qgrIOOHOUGd5o9iDL1bRe8AY2CkdtjP9hIiXDUW7h7c1vZLSX/21i4KcnbegAgv
ebVqxbwT6QsUkHHTx1l1sMrXOpYOdVuc+62IgFIKGXhz291P3fxVMRQOaw9ESic52jJk/Nhh8SiE
G6x1maK3OyNnjJksDALPLpkmacVDHneqL43O3NVm/uINKDZmlZx73fK7phY3UoqtzApuS6bxZoAF
CpJe7bvCbrZkCl2McXJPcz19aYUg0AtqGZJ93qr40Tyhp3GPBBxp0HcbeGxDumuhkJ+LyfbFPHSB
oYO2GpxN9Uh/1czVvp6y+4ksgSR37ifNCqHn9/1+1ocHnQ352hbchJYc14enpNFIRwlxBvSx3WNX
RNcMNVUPazpp5qpTNne+QbV4Sk+VbNPAQw7IJsTGyu56qdqttOVRxlZ0h9bTtm7Kaq6PNUy0jZsq
3kYjvKewyI/TFMs7vdF9V84/dCqIh/2oekerDpOTYCihmNAXE+MV5FHfNhyhdKyMWJhZQQecCPSF
qrfxxkzCYXI6KEX6dFL5GvfkQLmnEHbNyU5sX0EDeaodt7zonkCRQ4XTGeOjGnbqLV/nEsSn1zsd
GseGoT26jt59STwjP8YjRyzLL5BZ4t5IwaHtjtEpnOObjpC8jdJ20TaxyyOmxGLLAH5Ac7Doo5Yi
ihDP9mTRi/t2p6CIWrrlGJ96QI2bGjB612r2dvIGWNllkQbrv/FALY5NBEF4XTWjPKgzFMq6cF7e
ALI2fHXDap9AVDqv5XDn9ifomUrgNvAq5oEQP5sUqI0VM6wNq+jVC+8gChbHlUJYutFwzvs5udRj
eJ+p07ivVHs85Fr4JddRCKQQhDw9/K6pFSq6STtMjvUrdRPjvHab46zfNpVw7gql3hHSh8YihUAd
edFt99ksjfpuXUVG68GsVAV1ewd/0wnL9JQ7lU/Qo3UuPyOufYEq4Tz2GcjJ2OM5b5rtIWlBFcbq
pyLOQ9kncOCz4iiAGU0XWrxjmtAz4aXtmqSzADs8K+DpN+UkTyN0ZqGMBhwhsX1brw1ZX4BQN0Mb
gqBG+qtchM5NL74QMVwHED70QMp0PyciPYtMv0f8QxcB4Wndi5IuDFQnMneGV9V+j//uPqf6omwN
4RNuVjL3WqlKlMCHPI0+tYSPFJaeXdcvOpYyRCvSf/UyJ2XBJ8TmyMhPF959HSfeuaJE8ZUweRS1
fWuDkrom4xRLgSK04JDJaDV7JkaPq7Q3QTnkdTSz8Pb3K3StauQxZ+XRXbx/iVoc/bWeKxOYvzBi
AQZXPMmDqsAwaZ8QNwqOnM/nyGJeq2XVm+Kzq+eUfmBich/b8mTkDAnUlllCXrGrqlDCFTNFxKFN
x2VSYlSwIyxU3MfQgnm2brHr7WadehqZD24nQ1EPJGFuoXtlAQKD8RDhIXcD7Pe5VjyfhzTcwP4c
YCQIsZsLI72WbfVpzpnLh/Jg8uueYAo9x+NS0tNDbbswim9145UoOf2UiPzHkM8ZvCzGFKH2HTZb
/fbICydNd82A+z1QcnkpVbJ8GPYFCmjcVspvOnGKx7W8yyQZc54Wdzs4lBPiJS+6sSJxmgavvNho
df25jS/IC11mHxVklVm9DdsHS/Dd6QsmCBHvJdEQwwFj96IzDr3blP7am6BV9IVrKed4IVxlDQOp
BYoO4UX6OcS2A8mwmIgpPiKIr+vm0i37K9AvUWRKBBF6aclF9iWeYnHl/5FxPBXDLNjUeVnaArHy
KsfXE8c6ZpkIIic0TlX6psZo4QmSm116AcPKMlBza9p6BuwOWzEY4YeX9QuAUJBc1z81vQpnN6Pf
6WHd20nu3sGTf/Skk53kFF8c8gzOdjTZ57UOoCMQ5wruke849GyD6IsTjN0zeTUQw9f1UPdGsFag
UB4DTZcT56+cgyixxWU2xVVH60WUIIwbj1Hz0XPmx0ZiPaCVJ/ymgY7TOtutM5P1iA1Vtb+OaPIZ
pqSW34zdK68k7mtFMRyzuL8IFypRzLdKDweLvqOk8So4P5VDKt4CD5CZfhSthReChQxah+uNrLnJ
2Kl5z8rYwuFsKQOhPly8pA3346xejC5jorhAdC3MH2t+EaMXOGgAv4qh3iSpOvmMz9LD4IVYa5fH
tNNwUUgTRifAAP4otfzoWuNPN4pgR7KOSmzI/HCcnftqobZrnJHpUMdnckqLDf5n03k0jX2VJ60/
z/MYhMRNX6C8B2t5n4RVfDAcZnWJMx9WrKBvLO0W+dsdU39vs37zfagzOu3jjVQ9TlIlTXZ9DJGm
7idtN5pSnGElJNeZtg3KCIyysTTMYzgYP9caS6nVci/HsPErFQ8r8IRsl8Tl3Qojxrjr+hZxkbe8
3JsIhO6to6k7+ZkhYntg1PACoWTJRKXRydDTby3mcxC2yZ+BPkA2gezUXRxb56hr4F0JCEU61Mye
+7HlftV12CL6Ac6pf8r6HKQYV1tnhk9j9AmdljpP4O8DWNzcnuqQQI9FfpYo6d0KUPRS6e7GqL+t
xk4P5k5JttqoaL6rmPLszBTiq/Zv8mSJ+pqIx9qzzjAak2COu6/rWVqAix2GNOmDcGLukJQEyuhx
ArUJ3CrLzatLFWXNnf7JK/Zasa2lw4G1eIWwhRnb9ScOZpUNp7mat7tSIEBL2lQ5uRL1doyL1KC6
wMH3RtpFcLaB7QQ5r+s8BEfYQxtmDIe0ER0IAEKZRM45SdT0wYwGd9cu85e2aD57CvuybIfvkaag
o+vY7TGTbSFUFz30GSUPzMFWGXox429aDUCSUmunjPlT3JavjCStTadOB8dSj93AgxHjUFJqwXhP
xTMC8cyfS8W7lPF3IjT3jcNbw7mrPoqmUB+J5cT0Xfhq1Xob6UUUXa06XkPbe8JyejhlHcWZUCEq
MFXBFMUDLh4MZHKU6M1lLNNvq3KgankCi79IrcckfKoS0STSbGjrtXpuVD26xkDpDFPZgpemoq+j
hw65N2Q2JMRT5V5jz6GxWzjpPWK5U2rV9GDt9NIO81MS5jed7b3YFKsbyFq9L8L8y+j2MVyq3qKA
lC9DJLpj1MfDzorbWwDW08wXsbELO9oqM52fPhoAgsriCaza+b6rRptFg75smCsijmwGiFjBuhfS
FrudVRgkHrvBWLp7piYpvRPet7jeDOek0xxIw+l9XKbebfEdc1mxyTSmlSazDcNsd1La4Tl5Ksg7
PVZKwouRQYswc51x8FB8ic0Ku7wx+RV6DYlVuQpRikdkumc97dXA9qLyF8oX6wBe7F4QDQVDVD02
5TDsa8f0bRIbHw21qI8M3m/Wc7Umf/Wcq+4dU6noBhgBlwan6Xj7PYZmtn5oZ/XUaon1sC66cpjK
LU/huWBme2mcWD9h3lwFdtUS5WNpCU1cGbCJGwiEiJ1cSO9xDr6Q5+E+d6YrxF7uuFBPxmSngUYl
tzUjbd42TGfurRtztqkVxuwZ4uYPCCDt7ZKqVkXudHKKSvizVBL6QbrPWNnCTEOUo1XtplpWzTgs
pjzLvtbmfHaeTnDsl/Jbq2H5GuX8bV60cmt7atmM+EbBxA9bjZoKBL2AmVYnF9avVarGJzPXXvKp
ekxRT+zR9iRbYCtvE6aD2EdGrkEW1hGStvlnbdQvmlUzdKr1H2pspodO70Y+pdq1ii3vmEvr902v
M6PUyq05OC+R4p5W/4y0Ms9lAxQys8PCsIbPaIq02Wi90Z/n2T6JFupVNJUlmypSd4XICl+bVMfX
YSjwJsDCX94cJGRMbVImUthWzLER3aaz9kPrBpiMGeQGXO235EmzH9nAVjFT7rUSKRsox448CJUG
B2e6H5k1QeQ1h0d38g0TtvZagDZx++zWTnOSZg/xD5oH/665zwwxXExmuCTY75KpyCmf9BCTFMn5
pnVOe6ZBuu+ndtjbZVEAu9XjoTBiAECEEgdnhlSuIfbeItLPztbQdb422t22LYvmkk7hQ3I0l7qr
cYr6xFNFVR5nAs3CAD1Zd+8d+Q0GktijWzG2qaKdMfe9uFmHk8cyDVuNmMq8+lSFyE9TDtegivWW
JpWtKUwd0J5sEzrcN0NGyGPFU+6543GW+CyYUAkcd0i2U2qhuupbnhuO0luiX5uDEmUwGBMz2sLy
RehQgdTnldnfKn2FG7rlfFtHgYaR/nQge54yq/+0DgSUgddQam11YdcMBIFiZxVtd2AoJSQBWz/m
ThGydhMUHa0it1rNsw9R8qLRE7yH0XfTacVhNhqyNxfQrkw0QEir/zVgN6cwTdgoTC52U2lo6IB3
Oo5YJ2+GpFNZMz4IBlt/XRe3pak7e6MqH1YVvYZMfG047Tq8tUHPHlJm+ctx1hjVflimg0bC4LSY
cmOHluQCOIumaJFss1PCd2DKqnGQHKqsEFSrQ3nqYG4zsIa92qVfvDTP96mNIrvsfqz/jByb51Ab
1JOgvC2yNryWBg5NfaSTzVX3/Q38Q/U7phHxpuuYP9clKwWd/RjbtPNmIz8PKB/8JC8fw4lpLRxm
No7c3Zm5miMKlH903aNOfW6HZu13nhOolQFZViLLzqb2MTcsYuBlpm+HbolhnsOzgMN/E8bAz8Oo
jXSvwT5kpn+DvJUHgt/luW3dS8Yw5KYxB9OPJfO5ImytfayO6DWX0xmRm7zXir1bylOb8IAtMRhn
xobnyRDxY60ol9AAw2kKADlTyu5usrj1JnSw87AewhbfkkZvjKBLe6Yz9tgCpC0BxQYZA/BT0u9v
5xwMa0T/9dAzG4BegePb23lUzm2/H5eP5OyWzPMlHgOMvQaoP9sxnL3becIVdGE8mby1RhaRZcem
clBwfAlwRJq3qxGEq96vzhuYpdhHCKugVlNn4kCRpgGezuO2zKMcMuLGqRGi5SoEeSZa2VHNkHfF
HpoMr0/rA5KLwhbPFdSg0gnVBx7bG+OjH9OTZqrVifzlp6Z3kXNwaKFJNk65y7hq+tK43XTrqs3D
WimH4PZ+H5LDHSlRtc/CwdlJIUkFmmEtZfEvDNx6aOKG2AoUEztz2pij8mLqCSZYyJoYcTK9+ts/
3fr+wlXuLzxnYHMS5qrjq8eKXL1TfvN5wdBiGBsOeF9vkXS0hUk9XjfGTVEOAp0L1YvnuKDbOljl
0NmQOyY12TvDrJ3Fm8fV/8pD8UkU/O8/ln/zQ1RsulHc/dd//Om/bpIfDR4Gv7p/+7f2P8X1W/Gz
ff+X/vTJ7X+tP4b5EHzrvv3pP5B0J910L38208NPCoa33+KPv/n/+8P/83P9lKep+vmff/vBo+yW
T4sSUf5umGjhrfP/dlj046Rqfr7/+28Gi4b5D1sFS1qstjBF1G2cb978FQ39H7rtGXgRehj5LgFD
/2OvaFj/IMHNxSdHwyMeZx9+1ArZxf/5Nz7PYj9dIsH4MP74v7JX1P/swITjI+bsiM2XxCjDxm32
ne9O5qZ5WQGx+UvqBTsY6Npe384HyLK/yrN1NfbOPjzoXyI/w1gdO6vtb1/Ux4t7/QVM1TRUFUsy
1rjBnf5uYjSFht6MLSPNwQ+tTXKo91D6NwqUHkLOPk7BWD7unw6N//dyhOiq5JY61vsgk6g2UgIT
6XQUQuvtBcSVn//9Hb3PMVq+Uu7on5d4Z2rV2hVUnWUau7iYq/fRVd/jLLGkJ+3ns0KiCCD7rg2K
J/1ScYf1BxEDf3mHJOAQRaFruu28c4XSTD1eVg+X1++14XVwP8hb1hdzs3/5Cv95Afedv5guG6jo
BhfoAswHsJk5TswKEFlS5kAW3BjPI8unOHZkAKIt8xuffKrFOxlB4z2Wcx9YA77zX/zjkdqL7SZp
KhrOXH9eQUUoKhdK8vL7wMp6GLbZN9MvA/jLGjRURLL5cxtoPq5iB1Zx0HyCu//9o9TWP3txvf0S
GsHwCPl0RyXd6c+/hHDsaehG9B6RdV9wv5bYT4m2+fdL668erc4+QZus0rIZ7x6tNcdzv3g7+3p8
M4QYw7An/c+u9Vcv41/dxW8XMN89WhUKRzkijmXpqv6SgaMBozndJg4QCPtTMN4UGdSVDxPWPrru
u2+PZrOVesN1tdwFnGd41zZ+3ekffH8fXebdmzkNihbFE5dJzNHHKfRu0HIK7uQjB77lc96/Ib9/
je82VUfX48WfEKCWeC9MmqFRQ5UkLMkCC/DLnx9mbfzVK/n7Bd9torljsR2N63Mbg3HeMTb30WKX
fl8doc6TFTMDk6O8f0iCj96/Dxble/9QNR5Ky11uVjE+W0BefS8+eGxvETfvv1CDzmQJ4GNk+T7T
UG0SJ1GqVF+YQyj1Ndk8Tp1IT4WWej2EFzs6gY+T6Gu5PyPPgE+iTkFn4EOEuQ5Dytz74TGZ2YcW
Mv0opHBBKnuOs8JFuRaNry0R7uBuafp16rEYsBvF2altSezERKfa4vblK7HN6NPOvCetR60E84Fh
swV26ipOcVIV50uIRinRJAxKd0IOovYk78p64aa2k29z0t7lsGQwwnGwBvfy2B9NWE1lJp3dCI4F
mSY59pqZYwTBVtoJu/lKa5js5rmAUGMUADBpVe+TyYjP1Wwoh8hs3M+hY383kCeMEe3cFDL/YiRW
wZjKjjLl3Mlz6z5vxmqTGTCXUHMyc8ijeV/XBntjnSBGQ+Ue5AIWWsoIDMcx7bik7gY9vb6WEDqU
qqcEaSnCz+THAnuQc1A4GxVxoDe53QHTU+3qqMa3WCpH+B07LVQOpd3uVJnczS6gaYpLo6ft60HJ
fejJjy1UHOArFKa9gVGa/bwALJt2KILIVIdv89SE5xCGatu3xx5EYEOt/nm2TNhd+jme+qvlhcb2
76YSSr2SnubXdfuaTt0vqy78tkQM1/b18e8Dg4khdqKFeVxupxJn4Kh/kCquKKCDl8RIE2Iq4Xa7
8aeWtHZMBqNLhevnxkknJMJG8aqY1u3fm8qhs2oAdvMWEZydGlkQuua32obTWcIQ3nS9/CgjcNnL
f1/ymDsSm6G5DgnkJCC8t8bUvFAzI0Kn/PwYHYpTd8iOiyl6+0G18JeXcW1s8zm2FurSn8+tYVpW
c60tl7F2tKx7a28Ssph+5Ju5bHnvb8cy4XcaRCtiTrrsYL/1MPbcKKNMIeXhEhZUT+Kh3STb7KYN
1J1NJsD+wwu+34OX7+/3C76zuLUd4YLzjpo/nZaDLIPisfP8JTva4TXdfZQ98Gf/Sirx5XLcGRMx
lR5tMVj//f7+uRQXwmW3LEGbtdib9a+Ktfnvj+l/qTCXi9lQxnleGJqYxruLFXOrWknRkT3qR9/s
k3pj7Hjrzhnr+lzsCSAdiwBm16mcNzA7tmQfPvz73+BdS7reLusSYzesfJa2YTlpf3ucsuxzFMc4
iLeErC0xkmyTywGnB+yZT3hyfnC9v1g+f7reuxrPw1KpkAXb8HKizkdmeMVRquehvW224NOEH815
GXxwUfV9vYApKRmokMVpu2m03jdHau/ElQwTBrep9lyn3t3cuQ+yc56bBDMFaexI77ODNm8/9Yqq
4pDrdPcW8/TzmMKxxdMMe5DeTwxVuY3QCvtZOnzNpvCrVKsK/xBmXTYJx1N/TpruWVNmv4u8p2rE
Jj0qpRHoEYNCsBQEnpwDe1ufIga+Y6AX2vg1dFAoeHH9oGXdVlGg4BWU3DYySngNV5h9IbYO8bht
HHEGg4tPeij6Q15o+m2Eu6hfFfXAON+Zn6dmtreojXCLiNpPmqh+NhgJbmJpWL4qs2vfCrKKAesB
I5VFWG9XXzzU3X2qX7ze+9Tb8JfUsfFuBPwwzjKAUb29ujoAqisrdARF9Qz7FJVP2U84oLg/Gjw0
6HyxIICb4OS0DeQxE91nh/kegwx5i7qsxg3JGZ+hzHt4xBNZmM8Y2TnODgn00+wkTC7repNG3muu
wSiAJYsJCFKQrGG+npSmeWiT+J5cXA3Co1HdwB99Co1pr3UTimlpyk206A4/WDP/sg942pLU5+GF
qjqG8X6fY74yxhOzVYzNNv9N3Zk0x82cW/q/3D0cSMxY9AYooAYW55kbhEiJmOcZv74fyDfaUolX
ZXevOhz+7HCYTAJIZCbe95zn1Oj+NujyDHRQnkQskHmrvHRXxoehONqu/2dphroKFY0vDu9fncMM
1gS+zExLmKdfIEurrGwaNsOhMD86tZqcKQTUcub61qXl13Wcj1uieCw+2Fl6eClO9ot+bEQGk5iD
LB/rV8qn2Ki7dBcfWHq21ke0mz71w/rJhzjIOzP0+qv/NvS64v+y5uSY6QbSIHTWHP1F3Sy77GJy
SbIkbPrcmfZ0Vzy9ypMDfJhOXbXE0Pm7Fl0hkqR2Aja3miOHPfpl4D40MzCA/v0Kv/qS/e3mro/4
lyus2yLpMgMVMkLoSwVqpk9auCuc8DY/JNcIfl9YLjbjZjlM3vop2++ay3O3+eeO/7fbfLK0x5lI
yg45Ceo/Qq36nX7fHLOb5ljv0ieabVvkd273yev3+UGzx02Joqwu1lUYiIEnb3K/ctWbv9+Y05fq
9HGcrP6JCGy5bLgvJJduK/Muia6TMfaL+sy29sUrZMkEjRgGGaJEopx8/qqNMcJL47Gb5mPXXcI7
PLc8rL/h95trUx+CQsvXDMnB5skTjvVkqNHHqy6RCqSTtdvmgk6Xnx3aM3PpdOvSDaKWdS6DmDkK
iPrJDNaqIEIoQgMpa1+E4iF4o2p9+ffHIv58LgxCIdJSLCJKVf3kuaSDyAf0S7obvImb0c2QYO00
tCqe7bWbLDsEH6qLGmFz7nv3q4vjtMoTIpaGGujJFFXCTK1LUenuon3OaIDhhm86et9nLu/P6WBT
syVyhnIO/1ort7+9jjpc3YqmkNsfANbGd+tXdbTpnOEwf9R73eU0fuapiT/XOIbkuE9DiywJ7TTm
gtiChZ4Qj03aLf4a9Mg3PLCSq/VchZn/zAWuk+BkNq7ceJ3SL5sVEUC/X2BpLBWQ9UmjckYCMVqQ
bbDBMFi76mHe8OD8cw9OfHFL+X6i2rseGpk3J2+YwrGk62Q4OVR7Z/fniNhj7wcv2lWE5dFn8c6t
5eeGPNmxcPnaUygYkkZ/Mj+SGfH3u3ju959sS81ch5kegYw121vbfMhws/59gK8mhUoa/doH4GsQ
29bvj8kY06FW5XJdNNIr4M/7ZVsy/QiJd8+FRIs/K0k2zG19Tack3onvmd/HUhsoFOHqNpi32u1A
gddws+v00vi+3AkQn+64Ub15V4M2ODv0+qtPZyNZUpR5aEPQjDipbpLKQgkrIm6oP1RHElyplYfH
2SdakGDcc7Pijy8YLk7912hEKP1+oWUWyF0Ag8zViMMUm/ky36K/gUmyByC8yd//82f4c9UnMYQz
mvIztOOXrX0WhcgIbVM5vATbnG/RGBs8wYnJxbwDLPAfjrZ+IKqsHySMEqcgTi9OiHKqlkCBI35c
R5t2rb8ey3BenJ8xp4vI6Vgn71evt5AoeNN5pYt9TuHfK7fQEzYdHypO9e+EGJ5uO6cjnsxRiIR4
CFRG7DkiNZv1UBKwLBdPiuTELoop1PwOKDA/8M7c19ONZx3516LMybX+q6CE3wbaTP7dWgtFQp9s
5BHhceobyWF5/zREtcqv4o1CnalbC04Blad54c2hEnXmj/rzAdgc92V17X8YiKBObgcax6RAkk19
nmriXvE0wrk5j8vhZg2txGnOjTg3wU7f1fXL+Ncx17/pl+ms2XiSu4Qxta3qR8JJNmyMhzVLenqE
53Vu3zhdlU6HW9fgX4ZrgG/T5mG4AZ9gdYcsFYH+k2VvO0hBf7+dp0f/06FOzhbytPRWmTJUKOJr
KRu2LXXltqaYuupvb+fGutOkl/+3MU8OGouMCM1c76Z80P30EG9JMdmdL8L9OXt/f2gn232StqLg
H4trtO8Kohe7fe/Hz79fyh/r6un9s35/VEOuESi2MMja/ZQcnLGPa0PX3BZe9XhuXvxxAj0d7WTP
iDIdOsU6MdCujB6J8b0DcdLF1pu5Ef5df6V+sgqRMXe2JvX1O8BBXtZAqJJR+/uVzkJW+6mv1ivV
PzSv3oorcAlOslOc2D+7X62/7dfd8Z9X+q/RTt7yBu11YJaM1mwoSHW0dYrn4J6wlid5d+62fv26
/Wusk7fbnClvBCSpYiGM9nEE8wL5aBx8Dl33EdbK/v9qyvxruJO32xIzqKKZ4Tq0u0gA8AxSTISu
Jv9bEoD/YYqixkCWwXMzTiaNloO5wtK7Ll4dkvlN4hsbw6EEvtOI4j77tcIB7c8dizePlZkTr0HK
nnzygkuGiKVgThY3jaO3dp5fk87SNq3Ry1AvClF7pQG+FsqgA3A9wmGp3VmFhAarIQOjpoQGI8Hw
MkgaqdC2phxstSY9jEF6m4JcIuELa17bZV4OCXvfx016XaAZurXhNnh6iwWnWoDuhSr8FbweOzgM
REcaz4lUEA9Va9dkoUPoht90Z6fpxQjcwNWREnpDW2/zsuaXRHCZdFhh1ZK8VcZyh+7eN7TQ1SLD
6/rB5YTKgmINkB+Vnmxqwz4MkXabaP1eNWkyQbQCSETG1BJezvXgp90a0Ga/lXKf7Eg88c1O37VJ
fKywhALB2FThwLcrQSpdRjaBiqR/Y1uIzUFh1TdgVHnRuzjaDfJs7vU+Sq9EQoMu5I/dYzHwliE3
jopl1V46KsVOH0vSPAJJbKJ2JOu4LmTPnqT5Jjat5pIW0fsM76brU9Vrap3AJ/CXbjTId30ijzcx
3+1+Y9ViT5Tf4jdhQETnEmH4LFvT0QpcgwvqNGO40Us8NZFmVTutTeN9muB2LvR6vkEeK/siTeed
1cZevzbQwKzFbklPjXClYGvSZVPotqGh3kx8jm4kWdmna0MuX1tz1dqkC5QcY7ZidE7cF8vWmpYS
AuwKJFgbfPKsc2Sn50endJ+vTUDMk3QA1sbgsvosRsjDEvtmuTYP+7CQDrEatJh8aC1KfROQ9VPG
/mTk3aMWC39c25Akx9EZojPZDZyVG0k28ajgJA4lBOnJ2sos4VyP83I0JJjDaXiVhqNxkZsmisC1
+5mufdAkIaANZT9cKfqjNo1SqwtelMIgyuchqdUPHB4rRBsjSBwuhdMnN2DeL1C4L1t17bkmEzQo
2YAxsBS0dkcVazyqbVjrFqK7rFY/M7P57GXpJuRde604a3tIZ224utOR8IryGK7N3nZt+0p2+Wmv
jWBrbQnjnfwY2/p7k1sP/doxhsAzb4Kq81knfhRrV7kwls8eTIinB3r1vek1VIZK5RGEhn0rwy8y
Hiy9O0p5+82SlytC6ZZDjrhQmjWfpIK3CUihDRe8xvbXMg16kmHEag4oG7TYuVuUkS8Z3y1Mft0Y
bSa95McGzPzgMrLpYOqzW4xQn22ZaJPWU+IXuEc7TQQu3+5e2RDtVKMoIoEU2cE+jTOP0tMl5KPt
lCGH7mH35u02m2cv7wUibBShtn2Pppmni8l3lh8yHGXbBr9RF4aXqgZdRNO/FwCl4gnPBKLfWm/g
eKpeVt6nioJHJnxuOvTL9bXcmW+21m/7GnaOPXEon4pNBbbXKcYUlbxEUJU270kswIgzX3T8j5WR
P9Gpp+He+IFmQexqX+QufioQlQchKVh97/L9As2SDYA5CAnKjxYs+ulyG8fGXi0NXw4fCqBQkRbs
I1vBw/dRkwJkjOYFZVrEn0XqJRgEIxRecgstsrUuMKoK30wWX4vtnUiyvYzJeujvwcnvMNiQ6MP5
cujxLPfMsjcZkmpKGVTj7bCVzrGU/DbNB0TzKzhwytUD4Gpq7InXtK+x/l534tC2kHbGT1l6TpFr
6vEd561tgwlzCRCC5PdmDPMNt97QW/S+sXqkARpw7FxhvpGifov7cZuT6pWgXzXGb+Ti+AhqQam2
j1EHnbkcXdpQuzBdXpqR+omcbDTrZalp52A6j7K3DhfagCg1x6s0ExvsWDRqmgLacWocjS4mti7Y
RANunMzcQrtiFK5hMtdupd8NqkLejCBbrIqJk6rsklAC0vMszhwJyAVCxAzlRtFuLKPaGiNBaj1p
DYvE0gP2U1SvsLFkR7HCXRqNR10WuM7yaCPb9xGBvRK5QIXFr7B+8NtHVO3LaxJzXJOAPrAS0T+c
pleRRtdmRwBdYMXaLqmy3jdGDL160WJ+gcdx0VVavFv0LtxRtIuh84WdP3c5AI/eto8LGTrAy8Ex
6EpADCPN9X2mGPFjWCU4s4w1OkFJG6cPajC/IOeAZ4lPdYLzF7ftRV9NG7isN0lV8Jcu8CpnAFVe
GpIAo4tIulMTkGdG2Y4PSdk214My4MEtYwiaAHbza5JeKuIH0wIulGHmfjDSjaJNB24htye3GfVt
r2BaRZrYuYYUd2j9u/tMGO9tPz+SoYyVMG0JBF6uprgJb8a6vh46flwuE2OT2Op1FPZ7hP/k65gB
doiBON7kEoT1EUvProKi65Ljc52Z5rc5DF7yoL+HOpc52aQiIIZ0VcIx4yvyKpOsXZBnn0GYeWkr
o/O6GazA8BY9f0qN0Jc7O3Y0fXIVlYjCHoGDbbKJFPwX0C88MYyVla3vm14dybAxv091ZG+CxYwc
Y8JS1tefgV50e7Ss0Iel2VewLwI9JidQhA88Uhm7TXgDcNGL2T6qIr0wqxGTcg9XhiSXlaOkMGeb
q6Rhl42KZdhWIhc7uEF7q+k+YcRvjVg9UDINV6+JnwnU+jXw1K6uJJbSYB9bBURCZadKyi6aV5F7
EngYR7HA4eREjj62SXqMyD0mJnJNB4kZNfkeK3iBIhynC4pxuRevsIOeiIZyGq16kpcSITyeuCk2
NoCPfuB6fplj42oU8qMyqYcyW47LkHzXeyMimBzEfJwuP8bA+ND1mQSKhfgTk9kLN4IVOC08i9zG
SgF/MhTxTaLVrVOQY4k8nQb/XB9CVRIkpJUY0JsqXE1NC0Ik+Uky1SM5WL0zEHnkgP91taF8qKVl
8/McUU63QgV7Ws0WdjhzuhiMwtPr7rELg/egrre2Ze8gQtyKocJPsZhg5LoC/olyC2n5o2VBQEsP
sSq6oyB4KQC32WFwyf/7vZXsu6jMrsax9SXLvqS2/KzYyUFpyz3MgCu9QGKn2A+pXllEA4qHWFjv
/UzCwNh3L3UhcQZgxjhJlGk72wzIIhPDUyVxaoJLQMqWSPaKhQRw0dsrcsoJyNFnoB8QI4Jo3ohl
uMy0GKFb+pil6es4K1sAPrGTz82mGNBl9fkPvE93TcQrZ1Xig837wch5umUqmS5/VUQHuLoUCq33
uUkxkczFc9vX4X625zcwcw/VqG5nQ990BtGcUoWiSEq8Aq6VUyQEDCszhMvMKp+SuNkwEbBWTzA8
mIjTKP0orOU+780RGn1zpS7zR69MlxmMKvKt1pyqxD7kcv5dlqeDbcQAUzScGmk2OoMaHrpoxMSB
vbpID5OFDzHAwUQkIwslW74zgBFb6c7vtVH8GFiWIPSB1CtVNqZ6uUBAd9RGUMO02cl7iDfNzMsj
JEil4CuONgYKK5p2hpE/ZgmGQMiBF0JqydHJt7qUXRIWmE/sTJ1ePWQtyNhB4lugVgfyChUKL5Zv
Nv27qM0nSw4/ohA1WGXILFqq9KRHoLqsbD4Mk3q0x/IyIq87wYems/sS1/0DDhdWrFb/Ae35G6mP
b2PA104iaNGbpfSojuSHKUV8Wa6nBBvjz5pjERnWjUSMVBXF6Sbp9GxXd2Dlc2Z00xurWznFjNoo
+8AMYS7FGSiaKiOVZeyfEjYVqS+w6Nu3iz3hjotutCZ5K/rsUbOayrEgw05zdaFkqZfLoHhjA68w
npdJAVqbZdarWQIkxLIEOEZztUI8s5kQLyQY1Mr1JzoagC86mqNLMjrtNEPCTB7An8OwJYZu0nK/
jJsnmXO+kxWwKsr1PV/yO5b6Y1EQn4r1ly0f0G5WXMy1hPXfupYtGTDDQlq2zqGQHaeCwT2E7iA3
VNvotXO8XYZgl6jDC58C77MeowsU5IK1fImV4OLIi7e6Z+JdnunFbARGVQUzNhzd665W3rQRb7pq
ZQn7V/QSJURxdtAbnLiUiFSletKrtPDnAHbrNAD74dwwFRe1FH8TfUQsvXqtGv1Hk+iw9iQLfF2q
dptcJn01noihhI4UkRq7naTwZc22bbTOT1grtAJMpRmgmgNkyPY68OdOFUkGJbecoL8QrfwsvaLG
xNfXXtXFYjglMBlJeo216DUpUqaV+BHDiXYGq7vVELdnyDn8pM98QaBAoGUHuRhtdIR1QASzVGDM
J2tEDmpjU4gWRhUJxG5T4uHq0m01qE9Dqb/NYnxAYASgkHhLq9afEUJKrjTmOFnJs4IClD+QppcD
JBE/FB6jg7LCj+PsKFpKvxWsI1BRadJy8Aya4r5t9J8kiRJCuQSEQY6HKwMWHsCDOcICZd2KFA8l
OFfIPlWbu0Ebv2OsL/xK5oDUFrytqTEtG+JMmmOeFK9z2Cv7HB8m0xmmu4iS4mrkXm9oW1bXOoGP
YRtv5kXjPUM1EMafgPieWTWfyT64XMpoYnUg9stKfMLSaakk8Z0Sh28h9OSMdt3GrBt/yJMa/GV/
meoSW1RuPaaKCg0vQssSWX20NfrY2rAw3+G73ca1dZS5QlPE0Za0upswiLZ2NAUubnadbBPINZ28
NTKw/NC5buW2u0APi4VSDuNves5UnKqsumtTsHYOyAXOUdPyhraGTUar74D67lN1uo7sRduNlhS6
kQ4ZmgwZaBMdXpRhtB6UqH5RCR3Qpl2nz/jqdXjucs8z7hMJPWvWkECreMoY+tPENzfilq0yDsdQ
K/ecOl6GcLkJNbP3VMl6ADH/hCNzk07yLh6tI3GKdxDw7jqbeZkXN9GU7rBKk3Ji246uSCAqJ+3b
rHFYjU29gm1Q3qowscJg8WujvzMHC3BFu5Ot4KODgC9ZarjCIIAaDtle9OI2WXnyhUzCbFcfsgJ1
cASUSeTsIxi+jz0ZzJnebasIOrJakdacmuabJSAwWCnJE2Z83chT4gkxrlLvMYJSF7h1rxNOVGKP
HNtjAcjfnPv7ItBeMN4D54eG5WpqkDsERsmOnQ7ftFJcjXb0TQtLICvEPrasuotBdDAffXLtTwVs
46VJb4dCdXkaMw83urZUIuuyaT90wH6z6Tgs6U1R2Z7QGp+WB9wQW9tHWYWXWcUQweHxQbfbZ5GW
t5k0XMJJC1mTxkMkivci645zF+1bvbvLVuQpZqqC0/5MVwnOE9Iv5RgQo7WYFh7p9ra2h22CB48w
pH0YLgD+Ov2mGQHhWAtJ2tYxS+ujNch7gx2UAAAmWLLkb7bZ3vF1vsG8QlqPHZTbtIposGuSNww2
Cb8qAEH9OZ56aTP19p0Uipq3MdySYUTu/FpP0PhYcRFhseaN3JVSrva6RQVksEk1FVUSe2NjfmaW
tTMAfzWN+a1F+ue2QYMwUuDILBaywzIO2XBVkuBuIZUVHnBeeqS8qpvJLO19WCI8mQh9Qf+2z0rY
jbIyPDfrNXHKyo7EBmjuUoKYkfo0dIJae+/ztr/MlqHFxN0eyr6sX4gNBpGp0yoxeeVJ0KRElvE9
W0yAS/Sw/VGF7WOz9POmGmI+/og2gUKrhU6m5qMjRWgE01UtSMDpsLM1yizJuopqfUGOxiovLOFz
tavgUIVGsijNdxklIuDku6BQpAur0oL3WuHbl7gSiJG4k0GOIWiMVmljVjXztkXtqLNTR6gfraC7
iFBDDqgiu1Ue+fca8xetD0WRZaHYAuCNfarkbKjwWEoA2BwaRYInwv6uFGeaOH+0zqnQY+ZF6M4S
JXAEnXSU7RrEQ5ej9R/dxW+v9KO+S3xs5d54NJz+BfItLXvk/PqZa/tDH8DAmmmqCIp0XaCHOWlZ
QeWuCpNzFwPLbnixqrgzh7bEvjkvq/6ikv3bWCeV7M5EeUM42+zO6Lj7K3DrP9YOM81sZ7rTD4U3
KT5GgnOXuHYcTrof1KRMWcDtl+nBnrSuwggexGSCwNHw0hW4zFxsLXt4OURqPslOvMmf/z5hvmgD
/jbgSRsrMdVOBCoDTv5wLHzYK9t6nx3MM70P5Ysmkk6PXqdXj9QY9fjvTaR8KoqAD1jFtR7h/m8r
vygc7CSXsQfAZ6fd90iqG5f8Oaf5VvvVZXuhnHMrfdFZ0jWaISqyN4RHP6fXL81V7PAqZOxeQZow
barXdmvtOWG46rfkrCrtq9YL7jg8zD+tiebPft4vYzWhRR5pqa82APWF2uVW3i/ugpgRTs3m3Kz5
4hn+NtjJpAGN1ER9x2CD3+zb7bBT8Tbk/jnR1tfDoJhB+U9DyVjn7i/XRIRookqjRkLTQfXVneSF
e2l73qkhvljDTEHXipKVRbr46RoGmIM8E3gbrvU2bWSPt2DtupNATVqo2+5rn28In/X77y/CV8sa
w672BkSLCBdPlrWMAlceWRgpIMe8KIdlUx+K++Hd2AMy/IjuVLfbRrfJ4znN55dThaXGtFA1CPkP
AwyeLozJPY6RVTHTutV16eauemlvh638bB//fpV/WipshtDWmckeIaunvmC1BEO6VLbsxo0zfZD+
cKB3jdpPcodn6rUe/97Vm6Z2ccfQTzZfz03WUxmZwR9gmGBRTVR/SDfXWfbLLEoKZQ7sxF7cGrl4
YoAKoVz194sUf6yiiI90SDfoJlEg8Tn2+xgwL9RFlVm8u82qeYo90FbVBZu2R5n7gvzx6tyIf3SS
T0Y8uap6bJoqNxhR2+r+JS8HNujQS11Wbo/IS9cldXj7n9/K3y7zdCM2KIJLS8OgRfcs59fjFJy7
rHXO/7Yd/X5Z+knrfzQSsyG+cr2sbk8CH/vtuFl9U+fWli/vH0uLYSho+tkifn9i1E8TVa4ZKKX4
YUWX0XKnjuGmgY+ofvv77PhqKN42GTmvpmAuPtnZ/2Vy0wUpC03cGE6zGtzyWvlGgHNKZhbmt7+P
+ceSxn1EcS3bBhMela3y++WFmWR3wbqtR8lbQzx2U97E5T/PZf8RsuLf41FcVz+K+6758aO7/Fb9
fwCl4MDwy+1e8Rj/DbNYqRr/678uvzVN/4O46F/BFD9/5p9kCkn8Q6b4g/EGEQQkCl1lGv8TTUGw
+j9WJ73gzGVbOogIloqibH4CKPR/2PgRoU/IGjpR5N//h02hyP/gcG1xvDaQhBtCVf/rJxjkXwYW
aB7/o6HlZAfA2QYvA9kEJxLE3ghfTzbWkU9bOVTl99aD1+OKXZK6xg1J6163DZWzHvQTbfJ/D8fm
ygfCqk22Tl5q4iNW4MbyTviBjwwLjaa2CV6BuTnSNvdDyzlntSCt4bd1ZPXuWcCQ9FXcyz1T9JMT
yqJLUjfN4bc0o+5MEkqAsT8L1JJuUgqZM3yCbqNXaDXkKAjUPY3TKZtfNHNI+j2kWt2geJNU0keP
nqV7SEZV4iep+KQSkVDUoGYittXC7Mm6rFu7fg6VtMzWSIYeu9d4AZRcnkgBGcZClGQ9qo1W0kEh
KkSryCnsYKn7BkoD9BpNWkTNdU+Ka/vQ5FX9VFnTFL+Wok26+9LO2syb82II3ggF1MVB0yOTb4RC
DMp2So0Ung4E69jpUkOFWWNXEqh9wn1mLNv2OPmlKtojbjgrJT9Sw30WYvjOfXMgeMzu0kSH5yiF
lzXM7OlSVqqRp2FQktrl43qzGrmYtV3atAXZqbKdPyMVaGWH3lvw1lhL862wjPBbko8g2Fplyi41
Wcrrjdxk4yt+DIM076r+STSv241OjomfZVqzougL1jyeARVqCGkUdYnkKQ4ZDFsvzaIYOG5ZBId0
qBLTt7U5lXZRIVcIGDCqX4EKIishHzqVlhQZe/gxDTKdKa/PyxYgeBF6zdwFhwZmz+MsRHHHl7e8
04UNh0pn/y8pnVSdjZAgFEO0lRu7DK9JX1HW7AppnkBuFl2ZKwp/zBIZ9+ZMLJkGD5TiAaw/0cnR
M1UASshgfQkBokxL8w60saCQVBiwBoson8kqayRkompr2YXbRCTFkxavySAg6yV+CpKgGLwqpPrl
KAPk7n1pRPltHSmY+CaK72xMWt9+X9DD3mtxYf1YvbfA3zOjouvZ9+whU2cl7xBwpYdBmqOPXBHi
oyBUNvAmE04m7gNZ0MmtmMYggGUJvNkopEM/cVMcuoK9wIGeVJeNCTeV5kQhZbZ2nw0d1kJiiuJW
wu2fNxSJoJfHFLmgcOpeoWckebCB1cF3xSSm46YXZmjfgLadlNhXykEKSCaWrJazHZ97ylaK4NLu
UBDMqLNq0QTHzixBHhM7gBqKnEVRfO+DSrxqUSrq+3zMR0HmNRQ1grBBP0l4JOtYb6kPD4S1CBUi
ryebi1Jet6Ad9esJOLUKOI1OG41XTUWlnAZFcWzaifJwX3YmOTZETUKnS1oEFio9YGNLbT6ku5Cq
alvDCM61lqlUz+ZNAt07emnaJeIAhzLGuulyg3QsPS8SPXYQvoj4PkYTpT+Xc9tJzjIDid4suCKN
O6a5ruwbEWBWzkdIkfuorWkda2JCi1U0UVpctRrCgOtJ7RL9QS4FeQGF1fDOxPJybKnhzxDXU2XZ
TqVhv87ABVfkcfYC0h2ssMyKoF3U+hLSsQrl6aPv4RzskrkiTISG8vI6aioAdK1R4vw1WhJFccqh
z9qdLVW6fDQrYlqdWSZRhfBtFDmKmS7fmw5atk6AWjGQND6nCBhSuacdmJPrrTip1QYtupq6ozKH
htlbUJTxNthV163ChiW302dAhJSeXUAFBhGbPZRN0o2qslvZmyNltZw6Nsm0QNd8jDM0ZPWCaIND
QXSe8GPLGkluLJO+96U8tkcaI4MakWQMW8wfaerQMYsbkKexSWJDaM4DpTRpoaiFZMXKwS7QWMoG
rL1QJlunLSOIhrDuwB4UBFor6lD1L0tZpAjIuyAbqOvaBBz0Mf5gRfqeNhqCDvIE6AgHSDLB3Eu0
Rq4R+ARXItcAwBpWWraMQ9GV/4BSKWUXSBxGR13CmH9Y/a6IiUEMzIhOCtPRaUPjQEv0ajGmxyAo
rvrQvK+6GAlvIG4rNS+8sJLVq3ZCcaEs4o4K2DFSSnmtgz8UwxRs5VmxjmNoEeM9imQ7KdpOWrqj
hQP4HuXENmjzdwwun0ujYfgvy/JJEFropHZYEslMsueWRmLpty3CiHCwjzYv653U1I+mAKMEtS2t
Cn+ZsWlk+mGa9GtT7x8rkIZOrxmpmwjjOPIKQPeNECKtG6lVXcWqOhAm1KDosYkx6ks2xJqE6Ryc
aQfgmi4EP2+q36a5e22F9kKHxouIZypiNoUule3rWQrLO82gIxKMREprQfjDCoqbvgIJOpXvvEWX
pATra8eQ6Fc7r0jEDGYUVO1dQy6ME9lVemBTKF3UC9s2E/OB2KqMHmoXXCVatNynYyo2ZBE89Xpy
I9XsUYDXG6LheTiTXSfAbDvdyzU5R5pZK0CsEZDQ4ntKeg4Ave2Vor+qer7I43xxTZuNq58JGZYI
//ixCvVpLktiK5v16Cl1p+LNJdrzBSFkdhjM4hVQeFhvI9I1D5KVWkQirTTMvj7kdjN8L5dEOnZa
rVzEIiVmLExbcnwNM95bdo8+k2podDD6Ss7dObazh2FMaC6YgaBJp3Qo8kpzZguolTREjmen037d
5XhDSqytbYcRfrZzJILRbCM+yrSSyTHOb8UEe7XTInQ1jVl5gR4QNYWp8QLt7nKcs6GGVls8tnKU
OEUdR0619uWbKJycnuMMGT4JLaIw1TbEEJVoRxE5JE1hvejq1B+iorqz9YiUlFpCY9sMQfhIEjLz
qNYlXQMPSUbcvrA74sTBfQQ0EMa2WFG9S+7KtX2nptN7J7Imuxji2Rjpdw11c1WMZrRRiXU+KJFl
HuQoi5571Q73iWzXFj9NcKBnynbrmkaZXukV2hsFyPydHiaPyhiYzqSvrQfrtiOSuZgMrtu8bIJ4
F8kPtTH6daoeBmSxztLyf7bDhVaczbZGn3ysEJPR7C9flWUM3xozfVhQbjm2Hu6N0Sx2i5aNblWJ
cWMgJHP4HMuvRiPfZhLvfzRmGFEtnYh3lqiN1UWWR7dwN6TJawZ9GeUWssfUkDAmWwP9DtnUURzo
GUkFRcsxLp5tt6Flveotjn3bAVzpKgxIKknnpjk0V1In3xqLqC+0irBT0ryCwnLzGEIRIEq6CHEe
9yRGWLu8MevPUabXZM2ZPRHTbhEwYIU0g7TS4Ei7aOZBRC2WjPIus+Pmu1EuNQ2RKrq0BvVlQR6H
WJCa+QupVUA5a7lz4F4/0UJPvEyPyc9IpHbfjtKHzEnZmTga/Mhgx2poZIkhoLNI5VwqyREJjqTa
bYjGuYxxWbEg0PvMR3JBKAqneGqJhXiOLYTHphoC0xxjzYe1q+/pr4Z0RqXiY9JSk/yCjGhvaQQP
1vYkQreg2FPVdGdosV4ep5HbCTm8IL+o3NYcR/dGUH0f5j5744/asdW9z425boIdWRtRx3MkqnSG
q1ZfxJGK9anlnW8G5VOXCEQswjF3NNEah4V2BMfBer1WF8WZn+XqVm04oIzEkLuyACsbyssaPYdK
VJsUC1VQApoFtojdds8snCvIpCrWWKF+Y2rVmtiLqGZsCXgHENx6EcxNSMd8JqV8ZgRW9VF1hNcb
RYFyeT21VLOCL8zIycRDJ3RQWAcQT8soMGNjW1pyfhMbXfqk0p9GwMob4thx9q0wiFEoJWuljoty
W5EdlICrQDalBkroA2SsnoeoGhBUKKtcI8kkKOFZaz7mtTVcs1pUN4RVJFdlGJhXzEcQwhwd200Z
CONK6KQaJQkKIzkeERiKUn6UNKT0ROJKsJ0q0jKnLhvQgRuNrzVl55oLai27oSGYqxlQj0mL/NwE
ZY6sbNgMxfxktSNv2yhHqFGkl0hYt8nckuY5WrZL2zAFxaHgkqqme7vMwDGPD5HFsUFj/99FgbCz
/83eeSzHrWVr+lU6ao4T8GbQg5uJtEx6ipQ4QVAUCe893qafpV+sP1DnlkikmKijnt6oiKoKKZQb
26xtlvn+r6UpUXQvQZVf+K4fLckNcMt9hhwG+qURZW8XnewUT6DGEWj3vFKHQEWCrig6MslBATlt
pMcU3ousKGF1Zfh5eI1UjksyvVb1z8mQxT8QlNAy6hzTAvVBfSBNtioLf4XUod7bup9W/SrM0C0K
yDet9m0p5CCRMpkngeAGksoStWgsMSWXi0CRCTL50ULlRt4XwSvA7PieEIKAboOSl4db+UueLon5
QEmkFh8o1tHaL2Vpmj5nPgKa7MkuM02Gpij4MsmuKHC1oPscbp17KlE178BEp0hvUPsQHGqnBrhc
WH2POrgI0EqzhTwrkSOBuvEmyJKXQncQcsWPugViFj3RXTKKG1xLJWnC7kIvVGpaFmJeIb7tEfTX
tgONqQgC1El8BttBUXG/QoylvtbMA5wPfsWVfWEWoerFi1CNjOZHIzU5+oPcoAJ0iNAwTG5kQRMe
UQhwoDK4VWA8u0ajJtFGjjJNdZZFITbuC/dqUXjllaAV8QJG5EBWmI9c71mslb0YLoRMab9XvE4u
IJlILRKlah4u40hGOAE/jlMh52CaRkpSleCot0Xu8kTAuxN7O27GaXdecMs2EDX1BOc7dxwfAQI9
I+M+6hK4fbnQk8iXi2WrrahFDdEuDIohk+/KvmrybUpUX7jO4jgODm0fuAgCeV1Z3ntyLcRoxLRd
ueFUrQmFO0OcktYqWWlnCzo3/J3UhEb02jV1aJIDV4RW+12UvST/mhua+6MRpURdvXNmXf30tv4v
skmvUj+pyv/9r2P3EM4TnIa4KilHwpM18dfUtSsYg5M8sRluuKLDZd+CJlt1980NVeQzrX0M8oye
GoK7KNwoEgwZKngmjaFfRLaTpz4F0LikbbgB/bv+D8KrHz30fzejWuTnWyN36Ajb4CBxhnThk3KJ
WApKlNx5tsZjvx5W0SrZzHVqEhB4a06VTPwJ/DdwrilIAVqdyCvd/64tuCXbCHAgXbMci7ylVXGd
nBs//vGUMWEAwEQif6oEqeajv9fpI+oA9AKPXk/8IUC7eaHazUpajcWO2lxrYzjjl5f+rXcfWpt4
l7sqlPvcLL7X+3pFvGydLq1lmS+EC+euWElLd5msksfoC8fBbqafH/3aOCxVGTKWYY5U3TEhYPz7
d8EcpS9adFXIFdtIa3kVrBN1l7bX8q4n7FHzJNDsNocBaBfrmYbHLr3v8rThiRNf9MRErTPpJdhV
u1az8QdsjXNjr24pMuBWPhdpObLBt/ZgpYgwHYgpTeGPjlnjhpCll3Lv7YpdsiZ0fNMBCq2AOcxV
Jf52UN+1NembUOWCVCnSi6p/NcayDmSj8zSfiUgceYGnPZq4ZLWKw7s0pBfpEtVHMq2JV+3j5XAB
GsC6Nl7b22RD2uzMtP22a4gWgVTSFPPI9ayEZmV4lvRi3I5AcaBf0UJfemv3i/FFeAyvKOVCdy/Z
/MGI0hZIPmKObALmZJlqViUjQS+/iMP5UN4lxXejvz7ds0lcdbQEKtOJ4pK7AWOaMM9HS9CpBdaQ
1XpVN1G1GuQFOKx0X1yFK8c2lv4dVYI32SKLFukuv1MP6lY8mwuhTdJj3j6BXXtM/mHvHhnqHz9B
psBBH3TlVW1zBAS8S0+kPgVXBtJOrVoiVvbDSttNGI5L6mfs6T8PYZBtJBIk0SRiIfDjpjXCOfmc
PRb5PIYwJDvfoDzgw0Zge914L6G0PD3aH2PIY0+hhYPmMsbsI0KGk8EOWiDxbtc/64G+CINHr5/b
1+YamJggeI6aRM3+Wdw0gML3HkAcdx9CqKkLO70a657nluhRixy6HIeQSBg8vAqTydOoZ1H7zH3N
oHLq2R11MXO2d7RlTlqYDFpcVlwiiv5F2PIgX0tbFEZv+/UIsiKVcnt6giY5HMyQJsqGyhFIzbhK
GtOkO4qFZLpr5j8y27qV47NkZ6yDNUhgf5ehZ3ChLHFgXmpz0zZ24cOpQKvEjjVQ89xdwBl+tIAw
zPvAStxX7dKW9z8R688OqUXoZNvb+WytuebGOX13+pk1XuaYOWuCx7S6ry2kFuaQwB+D1T/H8X2P
JpPm4hKBnyS8qB3qgEqbPTijtmKU7k09xLkj7U/P2yRN67i9ycLnOd57Xuq+cnF5taiF5+XPPiZB
26xx29pL/Wu7y56cRbp219TpnDuzGKPjnXQyiZODyat7XQgYVXGPyqayTtbu3r/+rpL6syF9dZnu
rNd8zUBn++JLsZ8n50vT69S4dt+P+fj376a14M2Ut6H7Ot63e5IDrvpHYleX5Zdwk9vDK+pIuWIj
qrKnXvLu9PjPTfd4O3/XNFWxaSa77uuAcBGPjciqKazaicMrT4+5/WA0hhPGMmWg9ymvxnGqo0Nw
99NWuBCvA2wzWM2TBuemVZ1cibsgzylTYFTJVL+ISru8yS71++YysscTEoDFEyu8zBbCdXdPxtfK
teuZHo+Dd6rD4wb5bnBFMffVgQ6Pd8aYXBZlY+2LzVym4ySP7L9NiFRV0hzHF9TEZFWKkbSem0C5
Sp+ChlpzO90rZ6G7FFbFSl7LHo84Wz2zyFr9x++cn0v3V9sT8zUizVCkaGy7OkQK0oVkdqHXveQR
rz3piL7N8jomwhrH3Z2YK6SVKkH25rVZB1ejOxoFItIdEcBexod8Z66rLwrkjnpLUud/wkgal83x
pP7q8cRYm7jiUW+Jzz9B/gSZvhgraR9sqdudyR/9/W7/q6WJbfadCDMxcEGq32b+N0DteOJnmpCm
eRKT+Xv7+3dLtMEPYqXsff2+2MWrZjts2gNJIHY4YwqfWOO/OzPNhXXExq9yrDE4IHu905wFspVr
BFKv3B3i0ntlJT9cSPufXJLyLJ1Byc3ZyNtz610/e3TnIVW4r+G9ZmuLEf5JAZ0tX/nX1iqCLVPf
6Q/+bJ7s8ZvnbWf/1evJ/UDCg42S+d87+8pb1ufd2Xirk5byIbmeT8wdze1occramNFmjLC3iW10
TmOIBuaoxtTbhjcU0y2ckOTO5PvpY+M3S5PUam7+pm5IKpevjztb3JWFKATqq5xwSmq3RHhBvD+d
buM3fQGxRkIzDjjZOgK7tXnsFkgyvWbGtuvua6rF6sCwZ55Rxx0hA5bTV8ObQJrx0QXOqHO8pNB2
1WUntrdAYuys8+Yup+NG/3FaPrYyubcVclTLvWq8jI8VhcdK8RAeRudMuI6Ws86Z4w1qbMwalVPw
PFG+8HFuLJcSb0+TX0fRFkteoGe8rdfGfixwnn1E/ObaTXatKb3luiE0ND1kk1hum6aRH9mOn7OD
fwMMkuc1NZMEwzXYVOo6XM8R6H+zl5BILGoG6WsaL7I3Y39nzBalXx3w9sfiq3uhrNVVcFs4tnUx
nMGFX3ar6sIgi2MJY5vyBYIv52a6Or00j70z0F/ff8HkEFDjvBsavuBN2wmOcIAMCRkNYDaTzd/K
YJ8+dY/tYERGUvdCHQrZhNO3J2lcsRGHwVPi3bTeiyP/EKKBimhn5iZ+/JofibY6AzpmwB87YkNH
yJEhDZ/Ad6z6LyPTP7fwHsi2sAvnMHdHZgdrmWR7E9w1jeHP+7hGRScT/TDJn4D6rIKiWaRBtI8T
Y3N6mo4XytjMWNvCNsL/mSb2U5BMFLOqcWSPWdmRnYk3ENGN7+PFqKNccvSnbbbtwvqRIeKoLWeP
nd/2890HTAw/CClKLIv6SUrPRxmIaF09KDfWU/r1rbQABWxw3rOuw6NrJ70GI8NOz42Q+oLJvcFI
gyHzh/pJ3YCB7RbNmfrDummIZSYLaxm9+ihIiUgNCapNNhyJJr1lnx73411h/IIx2R/3zOiXnhxD
rVsizN20T+o5WmBkGsEwAnbq2OieZUv9EhApJrOf47S/1bh82GYnzU5WVRxkiIPRbBWBI7FVnCgX
6T5fGvFCuQkPfX7uX41vDcHW/qTDb4pzbEistam/D1dc4HWNykKzImiRi1HxQ1i12SIHAHU+oKMg
PujkFlz9wUATY5AVSUPP5Ciq4YYVAgSRQbs/VaWSSxf/H5KwG2k1MkKjWYr58ZWGXYhzkkvGmL/M
TeOj6UY+eC51MJ6aNc6+VXKZfgEndUPZwbJYpLdBukwfTndytJGPs2ri6wPdzJmGp2qaPVyEhtWk
UvJctzdCsi+FZOZqemyjBPIo/iEHgxsACPGPHfKjICITv3wuRwSF1NjVWAsexv/4yICo/b6ZybEs
C3JKCLx81i5HPjm3z7W60y/NBcfUdrbEZ5yEj2P2sbHJvmMNhIbzongO772DumkOyMbyMMsepBuF
ajti91eUNNndt9MzdXwsEpIZDUDWoPHplIh9HEoe+GrWqglOWWdTXQbQBrNV86pzBzB24tzT5cid
YEgghgA2KKYsAbIf70HvbgG1lPZZxYBWXxMSFA4jqtZfhgdDW+S7lHLQWWff0S2OBlXaxK8/kuan
+6pLcoCqp/1L/NrYY6zy7aULkmhZsYvPnZBHq55Anqxyk4NsOF6wJ8vFIsTv9Un0GpW7PgoXojr3
Ijs25EkLkzViprJLfp/8Qu6sLS/7l7HStFnmh+xmvDeh+Ls8vTqm9xiqhJkondNeI6isjDURH+ZL
NOMol4PXFDyeHv/o6h95LR1SYe6pN+7y79f+WzsylGJLQwxdnFYN5kqsWJlUvoylWEhkrUykh5cl
nWuJ/NjaBdgZEOykdJA88A8rhokyjZ0kJGISMSDgJE52RzGKUlJ9i5ewPJib0QUNnU87G6OT4Wx5
5NF5NzZGzRmnHlUOKgGYjyPaSWVhNnn1Avnnvr2Pt/6qeRAR3ly3a/equkj25IpvYAOdnscjK582
O1k44OgaiiXKl+TQ7NjHzEW81G3x6xi2L79bP2ZamxrCW2uYt6YZKtIvUzPvO90jqbt6SYt1aV1k
eCnIXBSW1BiYX5THdAfZfu9tTjf62zZ1ijIpunmrD/s4sLWSQbvx65cuJJoOeZvEpv+/BiY3lSpn
6Qhy9RKjB20lpNo3sjF74hz3gm1DlLgbkFxBkc9kLbYKOShqFr2SnLYTLuVkZa2DS+cgnCcRep3y
Njr/5yZOdF4WDZFcGdqbqgn6SVdDMqlfIvfJEA8qmdgWwA9p5iidHti812ll3EVIsKCWavz7dxu/
F4PL8cvmxcTJ4Yt3IRiSpp47yuYamRxlUl7E4dDVb/F+Lb42dU7QdKnuavS/TG3VbSL9YZ75Ptfq
ZMoEpZILK2leyBpbGy6CoE6ydaVhZic+up+/jSCBP1GUqZEyp09KgfJtgBodW6RT3bjZhYO/2NkZ
K+McbZEw/OK8ucPnVsdRUsy02cmY9pZgotPY4QYhqX0g23RZQ1RQNuldXwLBJMg52+RvB/RdTycD
KqXAqQytfRlvqy4sN3z/FY6QjbpoVuVO6Raj1o/rzQzwXKsT8w4oCYyVpnmpultVPgN1V7Vz63Pc
2z+echjBu45NHnlRIglRobcv+rlx62zqzYjmVh6hGa5lO/vH+QyTmZuWqidyEpKK3b7ERbUozL3r
qgvVmenS7waNU1tBw4F4NHkTH806EblYegZtUH8/OHcWSddGN+Pk+F0b3EC4oBKWOH4am7Cp44Qr
XGBRjHNZA0V0707v7Me3HC4dYxDmLTPi6EXm9UZqaCQoOcatpm37/JF0zoXT35xu5Xf9eN/KuPW/
2wJJanSlXhFfmoYbjbVT5Qu1mgWjT++7MpLLOJ54fcFB4eY2mRDPE9M46I0fVHLZ6Y2yjTFVca0s
R8f1XKjsaNgmbY3f8q5DAN81nu6gLuUDxZYAi0vk7IRlm8X26ZE7vr1MWppcmnTJUX21G3vVrvKb
ZB1uwMzhp8xv53t1vONNGpvMkyhVtR8oxo9gByPIVs78F0u9HMEAZLOvfOdbPnf5nZuzceG8G0eZ
F0pT0rsx77C5G3tHCokNw+JyPthw9IKYLpDJfl7WUDtrFoi2EJcpQ3kz6hEki2/Cpjn/D5ob19uH
Le9tMDXSLOCpkNc82fJyCQSqTnPgvJf5QuI/4+ExEkHmPEnjtHxsiXQOUqootubexNr/OIpVZ6Zu
YuISgCPuyhdKM7PVzf3+ZLVLvTWIVCk9h015Fnb5epit/z96BFH8/L4Hk1U+RG3kIUH8HBSXqUKA
y7wCEy2hrCyIme0pX08b1Vx/Jss8Ia+/ksLquaDaSeystR7enW5gPKanE4KMAU9iIEyIak2m3vWK
EtDU8ByRv9ep4l60UNzstINbD90C9/KcGf2uQ4qJFOOYZDcKeX1cAFbcaVqVis+9W4CmLQ5pky49
pV84Qb+ySBvgyU7ddA8Amiraql07AzkaSWGP4tOne34U7kYdlYfkr0+ZGBms4LzNC+LNAqkoimuL
7d4NAIXn1WPQPw5UuATkjKQyRFztNg0j26eYNInvymgN93GXdXdlrSyGsebLuj/9bb/Z3j5+2/R2
pQJoFWrxGbAwooouZd0PREIoHP7qSDYFiV+SL7Paar+ZGl1VqAkiDU9BB3QyNbKeWQG1/c/ADC0D
FpdTrE736jemg3wFzybSyCB2qJO1ZjbUq1RC+xyEGfruCbT5vPpWaPKl5w97QUv3ddjfnm7y+CUP
pONdm1OwilQo0CXzDsfZKPobrb0Eje7KP0DBt31S4suduKVccpW3ztax2rUwQ+kZB21iXxiWyZuN
/+FaOdnwAlGnxCaRno1GWoC8jB7GHM6ZPo7jdqqNyaanykOWUAz+7D6ZmzEYQ5nfrfliPYwiId2y
ureiRX9b4024bc/mYmhHKVYkOKpEkw0ckySN6lOvNaV6guvVBvmVxmWBlFOCyqn3Fg8B8eQuowth
H6/9dbSZcyUc3zcmLU/eAprvaSklHM+jO0pdhqSqVFt1YW1SO5lX7Rm39Q9jPDZGsRfueXxCxIA+
7ltmYARSKOqso5++r0xDMaxbjmekQPH6t78DXP+DgPkXxRvv1vcRAua2LvzkKf4AgBn/xd8AGE35
y0IDD2QLIjgkRo88mb8BMJr51+ggIVmVuzVEw/Gv/gbA6H+JSBtRn8KdGwYMzt9/A2Ckv0xishR4
UA6gEdqX/gn/haDuh3Uyrn/JwoHNM4gPPIZyubJc6NR1m4tOz2HQZllWr9tSpwhZEyxYtWbiOrs0
UJzrcMiK6z41so2aKCL15eyGS6rpoIYJbZ0s68YEQuAB1DxIZIMswFboZ1HkyTs1yOtLTSuDZUdd
n91SaL/DOUvUKBqM75Teuff5EDTfVKeydsAD3Auzkqtd6jjOq2hRuC1TmnYmdaBSSjP31nmtNh0g
I986j6U8W+Z+NpwLedvaKcyc66DxYm0Rk7ayRsE7CZYNj70zo66zveHrwaNcUPm3NJuUiqawNstN
7lrtZeDpYP1NqCVLyaq7G69Q5ZXrx/LSMj0UaDoE2RdgDkpb6VB+GHEsBwUSf01pdGM8eGZbr8xE
BSzeeVJmi7HbbQM4KxzGPWW8VuB48iLxa4ary807yr5UynThewa5KFh2kHbFJqmFlhxFH7kR1ZO8
L4E8VDl8dKNploOA4As1uoX63Wyajk0kHTwJoKoeZju3NGoBrEdPrXCVJEN4raKpboGEIB9wpboV
hSmtrOQrLR8oIq9FI70FBwMPoIybZykKZIrHkWdIfJiwFJc3thIjhok0S7sNuPZsaiRFLwtIpEux
SdxliS63HRF1WVaQY/bQqt3rOvBQZK9F9yGNLBK7mNJF4SrDfVRr6ne/qRE2l+pMR+2hbM9ESnjP
qZ/LV3CWRcbYVR4UNYYD0uYtVeQR0TALnDpaR9QrGymSA4LXBvs8obg6Udx4G7U5kBW5sWo0WUTr
XEta8UYkBTKlJr23wHkLXYyWujkI+8oIBSR8BFHbBANFzlT8mxdDECKtI7vg2jsqq3OJ0H8SpcOZ
FymEF+MweSxyhzrpTleXntD1+06RhmsrcMNrqYXanMqBco7SKjDShoThJNa5+OSt6l9VeVpdgzoC
BWOqxRJIgIMIVe4B2AdHibxMNTACQbhLlFy5ViSKcx1zoFRTSIVoQxm38hg5FUdErZASUYn+vo5D
5I9Mamw9JdZv3TTM9qGcq5CYobjbriHBCakpCFazQacOd+h+hBHg104o0KSphu6yDKVkV7nDsEsi
09hmQUfFod6VwhLITbVT6yD6GimAfvvWpX7dUqjSFqsU2Cn0gBW1wuUBjlB2mXiWcVYIcqktCiuO
94JhuOeamhcPniFGDkIlSX82gLl9AJ+fA4HtIsK1Vrkrom64Lds8/R6EIfo7gSnbuaKXzTKEl21z
OAoruTL0jWQk2UEXI2k7ZGYoLTTgKmt4uP19TUgnPjix2N9TLN7fOkIXXHq5hCCGa43F0dTFSY+o
J8VXhW+KP6rWNc4dz2+7VSbUSLt0ZeR+FZLUSe1YC7EKlZ3RFqRGS6gXY29B/ry61LoiOMsSSyVh
TkcwZuHrkQtgVmh0l41DDc8IfGsbXxTIJ4bDEmwkGRzTqq0p7V7kXZDukKkRv7muWF36ch1esjFR
Qi24A5Egy6N+OVQy9jpFRYXGCHMDFZUQPEgGDnjdITHm2QSojUMphf63qq7cTZtq7VZ0RNdce0XK
5chwhOK+bxL1TlDxUdul49ThlsCz4e57y+uHPatYvy46LxNu3ShDyafRI+s6NzLrWhYL85tY1r5k
U8wiCCtBcT0b6kNS2q0op1/QT4ofa0rshWVWAX1CocTwUb1oJDV77io1wFIG0cUGdBQ5b2PZEtZO
U1wDhWqRYcnjb7IaI2NSWHl2qzqJri9w38c6gI7Bu8taX3hKO93dUGHmLEckBcvGZbqtx7zL1JVh
yU9qLdwgv5YvmtJzHpoEpQ2mT8lWYqLLO76keEnFNqQ6H30FmOhPSWyu+sjhI4erXsebg/jCWUuF
eeUJyoUb6OeeIJwNlZ7tKL0llJpkPsgRXaioz7DiG6ESIC4H1ZOc69YqUftyC8TgPnCDb1Id5WRa
BQGVCKW0TlhBawdYxTVch4KkRN24ieUBB2+lQIuIUDijGPcgxbBQtCzU14GSIdo9JAFiUEkuCxe1
KvQblo93kaUmG16spl61GNIi3ziD5XoLaejbK91zHvUI1TBdbcNVZEkQlbIy21Jk3APKTJ9DoquL
DB7NRneLdlNYbnuBblu47QpZXEqq1wAMGXiVplmNtpeJ9bqNd4AsQ+AnNIdwAZhuV4XQwYaCd3Rn
l118P6jg4YHjbAQ/POgsjK5DtCgKo4M2SF+UPjqX0/bc5SRAsLjgrNPNao3KS3UIlH7r1OV5RGAQ
0ShA/G58ZvQawjnoyPXGOXn4V36esRrMGry/WZ25YXphFLp3JvkFpBOOaVum8ysiOxaSXhAKwAV0
gemeIep+5cnFa+y1V5Ti70wVtlkjdYiGis3WjbOD5sJJZ8d4jKtesEMprBdqLGRAsRlqIkRJId+r
aWSorF65Y2Pp/IaLRSXFDyQli8lqcPKw30Ry7rp22UQGHNJOFDcQbKIG6x5MBUzRQLBArUV0aJvI
lOGo+ZqbbP3cdw8FZUAjLYs81mXXNQaIfznIviODgQsO7o1ut0lZtoduaDE96tpQYNAEFKssCBxf
/VjVVlkSmAAZOPkXmY4Ogh2IYVhCC2u1DeK4/qrSIcUu9KAJrlqpbBEdyTHBRRFIBWqceWKtTHAy
lxTCd+yKem2eJ0qP8BNCLTeNJUQ5uIRBubCCbrhTqyG5FuII2cS6ttIH4uj6MjHI913EsU6DOqR5
16/kVZE58aGuUu+goIR3JRWu+6BnhnMPLT28gs1WuJtIMdu9IvvaPq2UFLBrVpVXXaR4O5bf8E1P
ZWWDjF3wkkWJ1a04joNvw5ALt6EYg6LIiyzRz7WCHWqZ+jJfo8leuYCnCZuOtQxUBIxNdBNaEOmW
FdyS9Luk9I67knKtPBhIVrw6Ig6UZRpQInGu+AgOoGAUpDZqOgFsIlQAVfZ9MYxWYjX47tbJRuU7
D8BVjMkauYS+jRE8okk1BDdw39p8CSO3S5cy+JRLtw4HwcYr4JFlZYn5wanU9jlk035AeKaD1dKi
j7TolTK87E0fJR2ZNW23bGvJUldi8aEFfgbHZgjTB3yz6UUCJcJalDBDH5RmoJtDHVSXsAjiLep9
6W4AZgf8wfDD1JYDWTwHjyQ8DlJlHRqn8Z701pVCRLXcCj1IJ7HO83SAOZXR3Tu1Vd2NbNQlpBld
v1DRrzlXvNp7kiXIW3VRV5ckDhrIi3gCjG/RaayrTojDy6Lx/N1Qxi0IHQV1UqWKQEGq6JFBZOU8
c8nD9iWZf+5H6UPVoS8JS0NTs1WrFXQvLYv0Yej5l2qh8zUdHJ7LElqSDCbLSym/8xq0m4vYuuew
LW2XnR16mcf0yRU0/CHt3Wc5MlIUFiWoa74Z+aUthONiyBB+eEiMGGKM0KaZ9eQEpAatmkiJ9E2O
YGSBzFk7PDSRlT25saEidaQ33t1QCv2hyhQdDhZCDqkok/GRtfILto9DL/PcH6VodpdQbyvngLAk
Nexxn90IdS7sQ60cbEUtkquMG/Y2LQZ4voJsbPSwb3Pbd8ZLWq9yfPsF2tBKjmKX6ghr4rXG7WAN
obV4e2H+z2P7X9TUnnps/1dS/d//U1T+j6f37+23f/TzvQ3L9C+exsgEUOlNuErj5/7NWz3+q7+f
24Iu/jWC/UmSxcdKjb2Jr7FM65HFCp/kL5HsVS5wZIEAkucLJ4TVU8TVj/41WC0UpeoWKUkf/TG6
y4WFrPlqM/LROJQWCdgfF7t7NxxXPx0874kdH12Wv35+4lsidGA0Si7Um8i9aTR54agXPo+D0rzs
hmEB73POh/exXOhXQxO/koE+qJMJbrOJE3cti49yeF8J6P01t3JuLhXuypp+keWtfbpfo2/7lzvr
V3Pjn7+LYrWNIiEZGNTosyB76vurrjS2GqlwceY9nG7is6GbuJHVzoT+Z6JCXhf6xurONAPZMwVR
V+iOEgA1TS9mJumj4/pXZ8Y/f9eZoZRjSD0gXhKVy1bR2FE7l8L6WSdGd+C7n9Y5cpxcadGlAKtZ
IPrriuVSItKjFdJrbUXrTov+UQT9Vy9wTX1sSmr9ZGC8TPSI4LD2+mU7p1f92QhNvM8eDFAfYmyz
ca3bYPguuv/Iu/3rm8fV/G54yJGI2PH5XTG6TV1YnMpKtGZCRb+3bHDOH3/b6bn+QlFDJLI7E4Wb
TnholJkksc9+emLVaZRnKW6ZhpvVoepvlASFtPPTq/73I039/8evHoZWLEitKje60tul4p5H3HNP
//RnXz212b4bas/Hr8ZdZNuYjxmCklpkzBjRZ78+/vm7qcw7SmNQiuo2Vk/4dzDOAqHeRbggTn/8
Z+MysVEHVyA3eX4+cHZOf+Fmf2Q10rQAJQTynSd6w8pW96F3D7O5Jf3o9Dd/NiQTixRiVLRiHIgb
K7tuEd30vzjRHw7HxCABCCPRZjEctWCt1DyyjfDH6Y/+bKAnJunmHLqOx0drzVUafPHnuCC/PzGk
o9zsDtCLjLNnIzS3YrRREFRv0lUd7/7os82JSWZmhPNFZUCKCOdeZdjon/7ZNJoTkzRRDnSyejzD
rZ1ReSBJESy+P/3ZnywRc2KTCcq2oDTjDiXby5S4Gm5mZE//7LcnFlkanhTGIt/dl9+18GvqXMrV
n22A47XsvbH7UavI5biyI/d7luu4Oh58SZkZ789WyuTM7K3UDHSfq0yo3pXcyGr9pu6fw2LmXPhk
gZsTq6R8xbCcjmGR+mSJvORKKV379Ij//rR/C1C9HxavdEJJ4l26EY0AL4LyiHz3tUF2aGpp94Df
L1phSGdufJ+N0sROy0zLlEimGyY6veGFqTwrnZ3/szS2/z6YGZGPEyxoWj34EXPgNspCl5DHRDGU
ioGZKf5k2U+rCwe1I82UxIRN4H/Rs7UoXPfNny3NaWVbKjWd3MZvq/4ma6+MMR+yvT49v58sHWNi
rVJWJgRcsNZczYgHKcm5n8i3p3/7syGZWKsZRDKROlDQCcCt8tKsCedtT//0hCXwazYn5spDIKtx
VXQbE/XAJaHHCxbpnZfgE5BwyGVobjaJftMDMBBLQHinm/2sRxM7VoaAiIPCTABWz8QvrrPJ4pvT
P/3J4jcmNgw0JA3xEHSbrpVsJ3tt5BpINA6W5s+OE2Nyvoq+J8JOipgNLdukWFYr/+GnT+xWND1V
Th2P3c09r9Kd0X1P0pUoPZ0emE/GfJqGlem4SZC06DZ6dhGEXxtlb1gzH/7J4tcnJ6xWO5D+dbaE
gHzJheEJkV2k7dxd6bNfnxyynZ6IAOEZFtQv7SIDyEwjfzYmE6uNUAsx5EYlA1tqD42ibtM8Xevd
3NN73BKPn8IU2n/cKpsudLIh4MudChlaf9+lCJL234XqKeh820u+I7b5Zxalj4P37o7dgJBt1GZs
SvpWZ/hNHwdz5iX22fhPjFXUqJeH/tNsUm0teGtAxacH/7PfnViqKnkDHHdWjSacC/WXTvqzU3ya
DyVpIu5+yWFz8W6MYE8M6s++d2KedVEVhpjxvY1eLRUf6EQjzvz0J7Y5ppW8n71C8wjm4EbfSGgy
oG+AEAwyCTOXvU/GWZtYZ0D5MTgaNttEoG4J1WG/vi7CRvx6elg++/aJecJz8AViiM0mSy4LZWU6
67r5wy+fmGfZcJcMPUY8LUK7qvXztKzXp7/6s0GZmCYFvbnea/x0TJVdv5LLmcX3yfGjje29s0Mn
In3CaORmY5GaI1Vnsv9d7M8id+a8/uznJ7YodJFXEITF80WhhSg8ZOqXoltFcWWfHpbPJnNikw54
a7E1q3yj1AYJBZ5d9qntpMMf/vzk7LRIoyHDj9GpJHfRBpRtP7rN1elP/2xoJubZ+MS5h1BpNsmo
2fwjGs5r59L703vpNLM0kgIzr8ZlLvgHI1iLVoWGxf3pT/9kMU4VCBMx6iJSBvKNoQTKpkjyYleV
7Vw28ien0JFKrBP8vc82objo5HAJIbBDtggBCwGphyw8U2f9Gp/1ZJycd8uf5LcsrR160urw1NN2
RRbwn+2R09zhfCCEIAguPqr6pkpJhnmo0j+7Go3abe+/GsmTGMH4ON9kPWBxrrxa3y0HJDROT+8n
RjUt9bVaEwSpmfLaHpS1S95MHYsry3H+bMuZMhDIsZIDK/SbjTJcdM1aUs4D50IJ5uIUn339xGZR
M+gCcOz5xuz7tYcSk6xae93PVn82OBOzRd5TQLvAQ4g2RkBpKwS35lwa7ydfrkxO1X6I1cSVGBij
v+jSbajedHPPvc9+enKmWsogarGT5ptc47nX9K227OKmuLHaRHz8o4GZVgCbYYYYU5TVG7+RHhuy
BFU3ue7NuYLcT7bLqbClVaCxrpESiX/dW0SuLYuU5YQ7z5i5NX42QuOfv9sJeqn3iibm9xvxwoz/
H2ff1SM3rHT5iwQoh1epoybPOL8Ivg6kAqkcqF+/R97du2O62dyv4YcBGnCRKrKKxWLVOfc+KJ90
aRqVaMlcm4jOKMOZ2iMAVfcGmhTssD75HjncpnjpjPWqJuyKGuIXJ7zPSP4rrMxT5rifr4tXuEhH
OmIpavPA39cA6bzASxVqfkrrP7dJliwVL9kNymRbWGr/A+048PWzxoNtsdyFi4zcQgq2moCuNdx6
PeSHtvhZW6Amap55+zjoLEqhFrlBLARfHQv9HieHKM1jz4KtNJi/XteMYsfYkrmiOipqumUZjyYw
F0C8U5AE/Guohx17XQivUJEthcGFP4ENgczjMUJtLDqqznzxdp0zv812fgx8l2qWQmrg+2/GxpaO
WNT39BsjDsqmvpFX5zCBlpDG+QM5t/fjBEATFEAdAQJ/XXGqVZGsODKnrXxFQHEUVS1NKQDmC3im
68It1bJso77zEVHbT9Txm+5ovky7rb9iOQFl65Tfb3hEXQIO5L0OcFX1IZJRU+p2DBRRw9Fd1oe5
WMfYmkJPsyYq4fbf32GDX9HsCUX8lpG7Ll8fhnzULIBKRZJNs6oGk2UDnqTcfph7pOlRba25XSlO
gD/Na++039MC5RgkG45OHwBA7ZNAHsQewXd3vr68Cq1Y0vEL/AKnX8OmOdKhAcUZ0AVznT9STP1P
x9D7qfurPYxZ1xwz1CqCRM8ELKhzT3AU3zZ1yZiNEfR75tyib8KeYpNkuxFgjNdFq6YumS8PyOyg
GrA+LiDOsfiQjOFHMYLr5sYd88fY3umGgXHNRQVqc2zrX40oUJKITpFBBzWuWtTt93fSg2ICBy16
GY6r9yNznlG+cF0tKrmSfaLyLUQNJ+Sa/SszXutMswlV7vJPi9e7Cedo6Bd1A8FzArjCZ2e3nLy9
H/e7ZU8S1H+fdLAVCkv9A9H4bqAKVHZDEYkGzHHfpuFuFQ/E13yESrQUI+eoe1pRHI9befEtGMHX
RF/X5uNNipernEgQGms5Gs0RpXYodKYpquQO10Urpm3Kpy7qpvBWtDbHrvlq8+/d8FoV/zOu9P+e
gjJWE0PXk5kDZ+sohvZkoV92arx0NSeN21VsRxkMre9X0YOJqjniKT2pSvY4Mv+265rcnmxNDkr2
wTp27NsfPXnLkCfKjLTTWqjCwZiShRaFQCrEg/zK/tRWd5R2+xIwFkEb7W9bVslUx0wYY8mwG8fC
2rM+2Be+SO3B1+waleqlw9RDjfrQ9BXmzw5obRm0sOeKCE3GKFlmilrTYcWWeQEHJuKNaufsih2J
yTE6dvs1Af8IYg4dGJxq90tGay7e4K4V1qGtPzUTiev666x7ZJeauP/v9geDxd9u2BxN9Cy5UNKG
SuwDj7BBaidLNqavjTaK9ckwa0zhjwP7N/g3N9L79y4/Awf3nBnlNlZ29O6t04CuQHTd+gf8pHu/
uLzqQIv8e5AWXT4R2hWaI5qno/bgeM/XN6tKrnTcenPeWZ0JuQSPUuhN2tveqrEDleht4d85/Loc
kW5E999xQVuh/+Igb3R9zlL78f9b3W3Ed5KbBny5oClHsHqkz80B5L5QeA4mGdDCxrr9qXj6BVfV
36OU1KzqZsIoxTk/sXQ4ral7ME/koMOHuWxwYDr6e4CizRzwewe4pwd9KqhIvbpBMx94Km3/WNaO
LibZNv2lDSrFyJ2BZka24kP4PTltbFsbsMig52q4bMloE/j7O9o2dD1eW5uiIH9XfjNAA4oIYk2A
jvmUJdWX8pBpNpViLLkWCr0ssDWOxtICpO/GkALiYFcsH65vrMtHA4De/v4QIx9JuITbvhqCuEdH
Ggil1+UboV+vy1dNXjJiFlaBzV3Id7IHQ4jYZ98K3bu+SrZkyLwul2oZIbv27/hSxH37QPDn+sRV
FidjADfU94lXQO3R27wPDvWR342IEJ0E1H9akGeFw5BLoxzuTh1OhPoocnBRF2hy0tYpq5x0KBkz
2n5RmFPiA+bEB3Q0P6BN69ye4TKOOuow1fQlc/ac3ukan3fHBu8II7Pu/EX3rKUSLVlw6QtQ21ei
OxrRk4EXkGl3fV1VciXLzUA7P0w5tIKn66B4IUxTY/nnDnvB5chFUHaxdgJ4wwOKt0FIgSzkGDuH
4FDtNl5DwIaCusUCU2gX+wDWjM6GJjZSGLBcHFVGFVpwtx0UgOLUr55tH/kY63nUlQMp9CVXSBm0
8K3Fw2fN6zlq9l11ur4OqnhFLo9Ci4adlTV6Kbrd8ifTE5B4iP04fyZJk4yn5Ukz0LYZLy3M5j7e
HZ2c4aI0zVhxXsciGc79EdwCx35XvWKgo85Lq/S0/f5uFBD54EG9wigTKLbJiBzuqssPqCxZpoBg
HFAGdos1EMkEbF8KLrnmrj47e3HSEa+ppi9Z8miDKSwr0B1GIzhpNKuGoC2+vgAKNy1XRzmkLfEc
Bc007g+b74LsviY3le8Bh+NvpRsd2MRZBZSq0q3RG/nmm2XSlbcJl6ujHGeqsXHM5mgUH9vgPlze
2KgJQbfT9cKWlKujLPQEGAO6bo+O/9Nnwdk1+Ill3ceJkr0hSrTk6HomFOvqS+fvUo9T2XVQfmYe
nfZo8P31RVUdj750+HahY9jFgAiInvPH4LCejASvjI9ggz5EekD+bSEvKUqy3S6oJ7J0GCV7GM7O
qbubwfDLQZxWaTanIiCVi6S8fOxmy8jRFYlkNqlOXnZX0aexfZn7txs1JZ3DZd5TYpdY7PUH4I7B
LftmJOCr+I1IYoyNXbC7Po5qT0kW3AA0oW96DEPt35X1aOX3tv8MALM4qOxYaBGYtllfWhHpXEaf
JgE0yzwch0N37wL+aCNpGRH4kv8v9guF0/Aly6546VDXwr4Ng+XJm9t75iFpYeuWXSFerq5ah8zI
6rlAMsf/MqD7urEepvDT9YVQyZZC6mgseebnFmSLb8X6GjYv7o3RtIwHZePW5IoMdtz5URoAps20
x3saNLozWTV1yagbn/k1/m1GHZ2CpzAdH+hBPNPfKzCnnP2GP840OS+FY/K2Kbw7L01zWIpJ2LiT
+acSF5rq83XtK+Ihudpq7jqLCYbUhLA/BOBJQFFOt6JfRxfmqeRL1tyF2Rj0Jfa//bJ+2YKJ4NU8
j4c1cY7WcdpznMn0eNuDPzAy/1YSaZbcoD4GK1f0wP/o2td2+H1dT6qlluwY7ECFB3yZ7oiW1j3w
Wx7CEXCfi46GSLW8kv0aIXFRLYMcO3qv49y695jmiUohWC66AjtiwW1/bY953cf+XCbeNMXXVaI6
0+SiK6cfkENeoW563kJSZIdAYI913ft3evxT1QdIJ3Jn9n0wBxhkHA6Rexh1ntlWeGZXMl6bhuDj
JAio3eNg75bzwGM0D7M0ew537Gwgk9Mh3vXAmOOAznajde/K2H/V4QwrNpRcjFUVYA4rBqy4T92E
DCKlxhzby6rxTSrxmzrf+YuuM4xu7uD62FSznZ+J7yIL20MEbrTk+vKrRpAseyoKN2wJPEcEGKr2
c7187qYP10Ur0lFyPdZKqqlzA+imOG+EtBuD25aO0l3DVXcpVzLmovKdeRkDyM+Rxm6ey9RIqjs/
nlFwCqYKsrPO1z9EdRWRSV+hoq1wGF+y/sBVZN8fww/AJEwH7CxdIKPwsHKNVsSBTeXX+BgKKrji
wIfn1b8rWk0NlcrIHel4NpvJzWcG8cOXeT+cLQSu67H55PwJX3SZVMWCy5VaANUbxmI7SIvzdM7T
7rQxON2cd5ErtRpnHG1uzrA1496cT7jvX19ehQk42+/vjMxG9z/g1jDtciU7yr4suR1Xi+boVDg+
R7JgYIIHfcFxxZwi0IWGbWK2pcZ0VVtGMl2vGVGiaWJN89Z/zWmQNEV3ZIuxb6N8f101qtlLR3Eh
KosiyQgHWoLvc/DPXdRpjjSVUclUOmKw8qIwveG48Q/aOHdImp3+N/ugLk2kWlnpPOZsKHmRY/qi
PK30qzAf/fK2dZXLtDjD6yLtw+FY5fzZX9eDAdi+m5QuF2mx2s9BXYbEx4iXrB4ojSu2zXXRiouf
XJwlqrDNKOhc0VkF0MMidoKDN3/3vM9VfluEK1dlZc3cGRZwZI5uGaG6gAJSuWKrJjmh2I4y5YeX
535UcoRBoGE61HaYAE5PEwYptoot2SmaaHkPMD7UXTT5rgwOLaARbaFRikq4ZKkBwK6s2hHtsR9e
7fzZMO7t8MP1FVWJliwUoEtzOYCx7Oi5PyneAVw3BxKTLjhUKVw6Yv3RiXJvxsRXUP950w4FO4fr
81ZJlkzTQHeIY1R4NCzIMRsf2P+Q6Oy/b4ZytVUDmFMr2KKCLcNqJxwv26CXeDAPNaCRnRsjArnw
CqTFuIx2GKXfb09hy8n9Wd7PO2ejTtU15ak8pIz3bPPAENTDIMPOTPJTsWNH0NvgSpof6G1u7A+m
97uzzx0WtnQDlgHBc0MPtDxeX17FtpSLrxqrC/ngC5xN5GEV98Gwxl1248H3p8Tp3aTNHNx2YYiq
tMkBeRJP6TzGRNwVuhJc1eQlcwXml+sUISbvLoljdYkr7q1BZ1Iq4ZLBjnx0WhdYuIBQzH+0pb1j
rf8WVDe6yD976Z1uvKnPw8jkyN86y/eIZQ5gK3Nxm5OUidZNMApac73NPbhbyy95diStJoOh8Ady
+RWvWztfABJ7FOZ5ys95pPEzqshXLr6qBmBq+nhwPHpvHO/71cF/5nf0U332D+JkNRrNqKYv3W9X
Y64ynKxI2QL7nt4tOs4f1SVHLsDyjGpY7HrTS7oevIN1ynbr65Z52ZjqgD/69bq9KtW0bdd3+2Zq
inkdQ6hJpNYBfbNH/37Yg1kYpYFZoqWeVmx+uSZragEUUphwN9MhO/rJelp3wGFNWLK8/In8fuE8
0HggxWXElIyYWYBpKVYM9YdBGBRd88E9AIVbczOXQPn/e85sMOfvFUbqkSCwgfzqPngi2Fd5Gxdm
7O3HP1mGBhVUgAsEQWl7p2slUdRwgrn+7zH7TLAgF3++yU2B64dzp0yG/QQmnq0mRs/9o1on6XS2
mhaUnj0M3a7vRlS3DglgQq/vtIuWEgLw7u9vGAenFwC2hIMSfF/gGQiom5pT+eKsIVq+5IoQlRAN
9rDtAaL60FgfWnFLFw9ES/Zd5aJ054A0R58j2eB9C+qfg67y9OI9DrK339+Znl0VtdGvcNlB9yU0
vzTdfxzrFFLNS7BK35Jhmy1b+t4dcAeav/duFnNT1wd++fEfE9+GfDfxtsQTbT/3m4mJPU3qb8Cg
Roz7UCcBrMA98JfugZYxiro/B8+6iEW1yJJdr1VtFo0dIVFipE5DkzX75PzPqJP+j03jgySb9oew
Hb1yQPGI80KdU+hr1kC1wpLdrgCVz6wSez4fXo3gm9l+4eW5ANHAdZNSqUSy1sAvqMEc5PAqchc6
j8uK/nPNsXz5/AFbtmSudR6gynVbY+R0dsj8J2RJwjMw/RPkjr7NQ6wrJdiM9J8nNgwkGW+Ge53X
DyPqr92f3fIrG5rEqoYkr+7Rop6sbNxfV9ZmsZfGkS15FdytgTp8LBsBjP5hDMbvRefkEcCIWePE
rrEu9a6xBOk1IyosUC4mGSajn/3JQcUWyJZc7zmvdQV/ioWXobFyL1rIBBIFQA4cBuNL7Z3c5u26
mlSit9/f2TaKj13Au2Dd5wh4v0VStXms9Ukq4ZLjWEZgJNuWgQyHd7C9Z3NIo+nl+rztzVYvra/k
Hwp3mMXMyHhs9wbOZTdFbfOhA+8fx3N99LhVBpu7Lim+Rakddw/Z401PAdjAkvMog0BMtMXAVXSk
3kOIDi4dksflgx+yJQdCXLZMaDfemjecH+wRKeKnKHHfwBx1X5wQZBz8/XX1KfZqKLmSJQ8DRBlY
dpE9ts2HSReNqb5ALhRDDfiY+/OfL5h2+V35Oh9xm00WEZfPbCdOwfnGT/inNqxzTNfusA5jtF8L
ADHfFLiAUe9viwAZTciNOYvOXt/uyhEAUbMOSumyPVhydj6vQjrPBc3OkQ0IHhLunJ7th0C3My8v
qiXn5VnQTEvDyjZ1K2sfFfx+FjqvrRItxS6A2ikKu3NZWtP+DpShu2XU5Z4vH5pAr/5b304GwBYb
BBMpBba/24H0AJcsQGcHx8rSlVKppr/9/s7LLahdzJwOz7TOWJux4VcPGVmfbzEly5Ec0QweoBmF
SDy18/BgCffka8t0VftFcjW24TU2uBJ4aq4c/ZuAJAv/4+se+1XCJV8ztWKa7NxnKXd+URQvl6yO
OzA8XNfK5eMX3FF/a7wySqNi6HVNs9BMPNGi6YeBzH6ydgY3joSAMPf6QIqllRP0IJ5tbGfA0uLp
/I1XEQFum3u8TbYUqxSEmTPwsnjqTSAJNA5lZmmczOVmhBBsWX/rZ6lXMPb5YZn2SGoB7C4WDaoH
xRCX5LUKi0QAXwgRfM51LZ6K5ZYT9qh+GZfSm3nK2xfe39nNS3dTzwm+RbLg2sw4qBxom6I+JWF0
TJpVF/moVlcy3HZdQ58RzBql2PHSijPIQTQPUwq/86fS4J1PmElVAfsSLg23yLo8grkkEdVLN3y9
be9ItttRcKyEFvblRpcEj7n3dbCOqolLhlsEYZ+5GQzXreqfI3mZDL+Io/5AdceUSumS7S6dCQS6
PGtSd/SPeVa/LdNNmM6hJWft66UAB1eBuc/eYv+surI/BUWTfb6uc8Uel7P1PGoNFJDB6XCzPQdr
8YTe4B0Z89fbxEs263D0VrGQZWerL/bgdTrllXEW1k3wLdCNdMb2xLDq2ePZGVQsibuAjaYlINa4
qfIA4iUrXefFXo18bdKhMvfg1UTFcvPRxbsdHeiP2xQkWWs1m2UHnrMmjZZxiJk5bVSr9VuAqHZ3
fQTF1vxzfX1ntAQAMQarA5Z6uXeegvC4eJqLkEqyZK8+qTwHMOlNCuK5NeZzUSYlCmg1p5RqZ0o2
i8JSq+QT9n3njfct/2EhBLHWSnNOqaRLBluD42wdAoelVsdwow6+dmv9c5655vFIIV7O2WcrYOhW
OwCbWyhAJdKCLG7YD+Km3uPQkjP3zZAVILkxeToKsFIR68A83dOaauaSxS7BROuxhBM2B2cfkADU
S+Ozaw8v13ejwhPLSfuCgJtw7XCI0ynYjY15cOsHZ8Eb3m2383+onWtWCTBLwCWAgjshndgVU7Pj
rS5Hopq/ZK9u7pChCz34y9DMY5bRXVeJryFjIDss9td1tMVK/97TQRn6d6Dje2axjH0EHQ1W3JY/
+Awm6uhzY3+waLqWXOMYVJ8imW8RtbZZAqE2jdjTZJkkDrvfq9t+q4LucP1DVCNIJtxmdtN027Fb
Ro9huZv7Oh7aT+7Qa1yEwgGZkhGzcvAHYm5Hoz8cgP+aGF2jmfpl0f90T3tZFoAz2W5SYTxmLt03
5nSjZClCLrG2ZRThUPGsZ9x7wGLFNPtGNWfJdAX6CmZ7rdo05G+zSR4mXweceNkpmHIevhuzMC8Y
torFjH3vL3c5L3ZuYWucgkr89vu7I6quqbVk7Yy7Jt1A6cTq92+BO/egWZ19+8v1zajQjgzE76zA
PA8nXJqtNY+bCoc4siDXRV/e52Aw/Xv+lDZs9I2IpRN6m+KWIonD6y/hQnehuWoKZRTTl1uxbVCn
Vb2TlalVg2omqvdTqWttVYmWHMFAWeVFK+vOeQeu0885dTj/HFLQFuhQjlUjSI6gye3ItgAQmE51
8yasqY8zQb5fV75KtuQEwhqcgmUXoq4Zqc3dAmTfcx5YVnJd+uVKk9CUs/y8wjNOQ1uWLvBgHPS5
A3C6xPw0T2Fc1UYiLD+2cPv0QSKXsUEz7Gay/x4B/7RhYzlK16VQmMufV3Zg4Cpm/KnO9za5CZEK
H7Zt5ndGVwYrOst6UqV5S/Z+y3d9KTT2cPnJHLIlgya5ZQR8Uxo1rfucY7mtJ9TSJB0UFogq8XMT
zHxLMjMrrnxQPUbe7vp6bSNcUty2S959VY1OS6dZu+w8A9OIe9kuA+ETAbHydfGKzSb3UNsEHHxA
ZWpTH3i6/oBTH92910VfPvXBIP73zA0AqYHncMnOnjEemvx77XrA0aR78ETvF/HBY+LGb5CMMUDp
mgEGC5KCQ8+JR940e3fOqOZ4Uy2AZI75WuS4DfTZeQrXQ98wcFnjsR903zdpSU6Wz61nleiWwIXS
BXendc6rKs5MtnPJdyYAYTNqjiTFQsup8pYR0WfhuK2GnWRuH5Os1FiH4rSQH72c0hiWfMQeaskS
N8I6F6J4WkS+N/lKNJtJsQpyM3VZeJZRe1N2ptze5zXf+X2194nQuCeVdrZh31lZh/yVaLcEtHDD
eASSHQt/XV9f1cS3Ed9Jbuy5LksQnqegQ955jD1Oi48WD13zpUr3UmidtcIFPRFO6plR8lJE2bgj
Bht31CjCGKAqumpilYIkY26J0RC6YJtWKN8MQ5q2tNpf15DiaJDbp92msfsID78pa4eYR6hmAyjL
bB/xuLcfot/XB1HpSbJim62hF3RwRnjnBF+Rv/etdTeQF8MJNRUpCg3J3dQt6aPVATl32rkW6Oez
D7bnfr4+eZVoKcJeJ4dPds9b3I6rD2QUa2yYrg5XUCVcCrJdFgXgFO4QZFfNS7C6XTyKIbzNbOUm
aoPzFsAE2P1uYCbtan+OliAu3UJTbKEwLplsouC1WIKuadPFWmIB/vEOrcDUNDU7UyV+U9k7213K
ziqzGarxgTw/1iNAy74Z5OdtiypZ7uJ2ox3V8Jq5YIBVd9OwHzRpbdW8JWMdx2a0wSyLrRh+5Pb3
mr5GXBOcqkRLZ60btQTE1NjlBYrm0daarw7WVaMShZH6kpG6Vj/MbQ9P0NS4WY8u7/cTcOK4sJ2Y
BvXxuuIVo8it0WWbl3zIOpK29fADfOaJWMgj6ZZjGeqCbEXoI9NPuKT1q6LHArTmC+LouLTduBrv
ymY++9l3MJPf9iWS6WazjQ4MF8Os1i/enAowawt71+sQ1xSeYSOpfb/9W6NtuLHt0Kr5Al6EVBSu
psROJXnbXe8MS9SWSTcAK+z50iCgtcdrNRpIBh3ok2KXyj3SNalo2FoTS/1yWvc9NWswk2/3wTWk
++u6Vw0hma+ZWd4CapQi5YEP/8DvjAZIBF67uy5epSHJhCMHL1NOmxdIqmy5uMWzwKa+DKZuBVRG
INlxIwygMnVY2yhnyeg2p9U2PgyLGTt+/um2T5CsORqB19A7OLX6Fvcltz+ugw4NXaEduUd6tASA
KkHHntph5cekAKK10xS3uTi5SRpXU1qAzwTvC4uzyyxUN5rjfV/XbzepRaamaPMIDyRb6oCF9Usv
cJlwBvsm4oLQlFukkee2cTG2WYpmocc1Z4/2bKZeWd+Ws5FboCegnQFSUsCu0KmcCNSq76yI6mC+
FSYlU1JUQ+dGtMRxy5pPwfBbNB/G6ed1patES9aa58GC4kaInmfAF/RsR+vpbiKmJvZTWJPc/mz3
VW4XfCLp0Nnfs2YB+omw3V1TwCeIwdOxviqOFbkLOh9rp5vJgPORP4HB3snpLnAehu6HVfxw7JvY
CLGHJLvlPGPoDsD+p8ayd2l3sAxwmgw60HiF7cq1VYVliWB0kRsVK32cXetDVd3EXhuacm0VaDJn
arQ4Vrzafc3M9Zs3BXEzuJrdr9hEcm0VCAIHM5hQLQDi4H1Bo11GjNNU6Sr/FJtI7nluac/NZS7g
LxcjNjwWl+GTS197elPjCtSzfde7Uze3p2IVZPM8cJpr0J7G+caIU259LnvPC93JJSlz+70TsTPQ
EhKLeYebzFeur+q4U3cmxVESEZYUuReTdbibAh2bjGphpcOWFWFg8YqTdBLd60CKnW9FHzpQDFyf
vWphpbOWiSEweIlLEN2gQqavlv0U8q8OuFyvy1dNXzLY0kZVgr3FaUGO5IUHDDVhxAAUTm4SL1dX
lZPTTpXJSJpHIFZm/n5ZxcECR/R18Qp/ILdAgwI2I5WDoD+b1hiB1G5lugI0hWLkAiuwz4J104Po
qQxPdfNaFPOBOc+3zXtb7XfWFFUu7fEgjvub2z10XeXvyqHWkZOrlCKZ6ri0WR2tfZt6hl/urTFz
D0B00kQgiv0o9z/zHkDKJccdDt7sW9FGMd6AWZy32bmvdBd/1QdIBy5aB4chGnBUjcuYOFX2MoaR
ZvqqVZWs1TGDHmW1gqRBWw7ZXhCBegGj5i47FKtZzrf5HFuy2qpyG9sDJU46Nf2xx2vptHHXTLon
NpWCJKMlVBQhqmmNc9+H7S9iEkZjDia0mzanXGMVrQX4gTyfpa1B1nhune+1cVvRtSlXWDV8nvF0
1NZpufSPqDa5r63X22Yt3WfF4sxN7zd1ulR1arZhjFDhNicmF1axmgqbA2YtDf15JwADHGx/y+g2
FywXVvUgjFkmOiJmouGX3iMitu3nLOw1F33Flpe7oOui74wGja1pQ8V+XIyv9fxFOOK2LJpcUNUa
K62KaWlT7tHfhNof1tX1d5ExhLvb1lWy2AzFPCMr8aI5eFm+szPPT0g7aKIyhSHJXdDcK7nZMVx5
DBYUfeIblTntieBElyC9qPzgn7aoCdS7JhVll6If7YmUbJ/z6asIGg3QxcWgHuKl5C73pyVslr5L
SZkG1X3lP3D3Ie+QzXlEcapmf15UEgaRLAuRWD7S1YDPnNs4tOu0FjoATpV6pHNwmAawM81jh6qb
OkbX4Z2D2rnQzffX985F8aEp96F7Ve6EKBtC6FdkSUntncP62CC6ih6FeLmurVmnFXknC1uzcl/9
kP7KmykW1arxwxcXNzTlujYv8ksemAIZZOrHfHpeixfWvCz1Xbe8iOLluoouLi4GkRa3LM15XZwV
j1ddH7sZPziF7k6iEi0tbh6JAZhhcA2tA2BnJ/LtA/MJ29028W1R3odQZdTTvGy6lEdzIroW2WTd
47Nq4tvv70RbkRPmPYXiWU0OvPCT0tdFlSrRcmhDA3+dBa6BDHmtWdDT4Aa3+TK50XyqhEM8CxdY
nhtvLcAw49KMPl9X9ta7dKGQQG4od+rea7kLZUfh9wZoiPnP1jhT8c3PProNGLA+XB9GZVBSXGMU
i1NarO1Su8JpOMwPpQPW6EgHEHpR+cE/LeVCZFkZFnOX+rgkO50f+7Ym+Lg4cUiW/HDJ/cwTIfzY
AqCn6JDPd54O2UElWjLQPHRHslhFh4r36Rub1nBPK/Oe4HX8lugGc5fMtM3NHlcGxAdO8DFz3rzx
Oy801xzV3Lff3xkSRyq0KClEEzs1uru+O4tF8wqgEi3ZKJqAm3IV0Dh1SGwPaMqqnyuhy3Zs3/7P
fodOJDONug6g3CM2okF5HCElEbjVbqgrPORxzTubajNKcU3ZUb81OuiGoe5k6aNzO96UUMHspdvH
XLWRyDe119P3greJz7+Vt+pdMtG2EPZs19A7CZvYGn/T3okLputQv6gUL5Jz8wttgrF1epqaPt+5
wkrWZrllm0O0ZKJmSAavbXFPbYjlxkbek0PpGz4oJ/ubCkEwhGSqjmm1BbEpSSn4JNk07sxV16V2
cbtDtGSkAecL6G3BNlbx5bj26O/wgE/KB+PTdc+rUrxkqVaAMgp/sZDFGs00zMCFOua766K3r//H
ljD1bch3ToA1oZ1HvW2cV9eOt9eK3qaxyxI6odDk5/UxLtorxpDstbRb1y+6gqSjC3gV4jY7Ubfo
3OEAFPdvqhHEIJLF1uArxn2bRKdidF85Sh0TB4+Rmu2pWgDJZmkUrv6AHsGzCWBYvDfeEaGLI1XK
kUy2cg1BVj4GJ7ROlXHIHMRL+ZCBDIP9FmvZ3hJJepGcm89KsrCmtsITuoQSp20/R3PONFeQi6Ew
ZEvGW5DFK4YR2snLt5y+iOa+co8+GgIc/1H4mg/4Q+R5YafKOfq2XhcXbXzBCRmuMl5FiTtJ4az3
vbeaP7ue+wd/DpvD3E7ss2+CR3Myq/njaHjj81yb3yt/Ag6FPVp9bNISgD4oQjo7ASV3Pl3859zw
2tdFhL3GZFU62Zb7nV2tRmD49hB4p6ZbDgb9boIrMOSANTaLk0Vo3Bk/rhuXwvfIqX9Op8hbDMcA
k+rdODw57GjpAgTFrpdT/7VHska0Jta1yzv3kfSVbb5QXvm6W4Ji78vJf9sY874VXXAS+VQfe4fl
bowuPESVrKueHexZTfStUpLkHMbemIx6WEkq8ioK4oCVgOTnhkeGGOzbts5NqL5HchMjasMWp3VQ
igai1bytYlK76cjcuAvz4/XlVq2J5C564TiB8Nvg5M0e2bmlFabhuOqu5Arp8oPAlJsDJ2MYnkhQ
FR+6zABmKZvDytF4CsU6yC8CYRm64RBagEgI6W+elyAkJz+MrtREtIrD7J9XgRz46svcBKe5bA5e
mFKXvrQd/9WCZ340+lzzFQrblputo7ru86Kto1MXNHZsEYAL5iJPFqNFqYvROydjIgevz256ZfIi
uQN7zkGDka/wJYwvwR47oEvKIKsB+jp6seGgtvKmvSW/HoRzWZedOYenrmXOA50Q5Tmt5/znuvTL
QFP4DCkMMGnFkDDp2jsw3gRga6PevCZjNJOzmzN+T/3CfLIXz0BFj9V4yYJKUQ9IO8J7CxqTnbmF
/5RZZvNZlMbaxzltxtQIBT/6rhe+1qvIHdAPz7oyIJUt2H978LxbJhKx0DsNFY+zsnkKB11p78UL
OzQh+QlirigUsbLw5Jr9y4gjra+Nu9XOQKtpoeZonMS9O44uKjAWsruufdXXyH4D6EUZxTMxqvso
2o4BoK/NQCqMWn6RwJ7pXa8WxjmbB//REesSlw4Zn8CAeRO8gRfJDxPl6o0dbwYUqrXuqcHjGVrA
T07hn25SjgzROrfGbC9FRVPG34J6iF2uAzlV6UYKA3yLWnXUTMZ5bNz86OA2mVhhHp2WMtAdoorN
JD9QRL7nZr1ZlCCt/Vg5n4bgtXBO1vCROb9r997TQTIpzjb5oUIYtY8K0blIy/X0v1j7tiY5cWbb
X0QECAnEK9Stq7vd3eXL2H4h7LFHSOIm7vDr9yrHPid69DXN3nXOgx9cYQtIKVNS5sq1Cv+eNlW8
FCfa/nPbFFjBYQBWHFUtA1Sc80QDfhpDtnGVf7stCovHcuSm6KNU96G5z+7qO/ezOgS7gcXDnuzc
01TedkOwaxVtC9Q5RDXVOQ96cyQtujt5sdXcv7Kv2ZlyGjKQ2aJXGD0MboLNWNPnicy7kEL85+P7
9n+bsoShj//f4a5U0VBEIotOxcIOVfG76n+CkTpR6BMrZfsYBf2+yqCBuZWqWAlIdv6cBMHEsMWY
e5WiD7H+RLaUgFYWqp0zj2jJcB1JDUj0qpfUMzEOl7ugMXetcfbvG2vlAGB3hhdIDaHO7vBTaPL9
0rPTKEjCFb0fdPdQ61gHbOPguvYx17jy6hoxtiroGcvycwr6IWbcWJSQApwibIzNTdwImPnrDL16
hqnMWLoVlq4wKg61TsZ+S/5v7fUtr64Y8FT1deGG7aPGVNTuKRxfnPHr+/OwEl3tpDpXeRNQDs/u
yw+oA8ekGeN+Odw2uLVJj24bQhM5Mvc0L9WDx+qfmSPEPufluLEnr1nH2pPHcojClDka245zrkGC
X6h2HzDzCyxrG+Xlt70MZJj/nlvpzzQinULnpOhOQ+lh6883lubbxged3b+HrnkX1A2Al2iw3o/q
S+P9qNxoI5qujX0NhK+WpOinpWRDpc+0neNFVDsFksdhU/N9zSrXCXk9PPOrMYpmfZ6owI2cxe2m
YuTa0JbDymEO5haaeWcG6JDpzo7jbth7beTr769eOmctVnoG5Q4tBxVnTfgbBGJbfdVrBrcctRgA
FgrAsHPOvCZOcTSs0Yo0yK1739q7W1swqPzL3gghz5O6LL138Gq9cXRbe3HLS50JAEI38Jv7kPUg
1TZtEZM+d+JI1/LGxWi5aSedkIwyzc5DyvelVyVlyA4t6zeGfzsKcLtru5fQfCsyV51bedfKR7co
d+78lwew3y1xjNsohBxVXtAfpM296CjSK3X6u6j7ebfwcEuRcO0LLG+lU+WpqiDqPJTLXVYUz70z
5HFNnFh4+dZJ+u0zELd7wF1pGj6hxf1kRPpgACisIBjFcjBOjnSP+/b7xlp7iuW+uVN31Tz66pwu
d6CXil1vBNfyp86ZYie/ic0EGgeWJw/l7BCkKtFgUn+S8hSVX5z8JPjGJ6x4hN33zWqcQNX1plfr
JwrBg2D8nRc/3jfP2tiWH7vICoG5HJeAgao4cH7n/eeJ/fX+2CsxwmZHHZqqEFGQy3OZPYfeeRi/
3Tau5b65HzHV+pM6u32JhpJwr5wtdPHb50Bud3izagpc0Bqpc1FIlDhjB6pixMTu/Eyax3CTbXHF
6naDd5Y1bPGUp87NEqBqCFJ6qR46soWCWvsKy32bth/Cum9ws5u/Z+xBAj4AJgT6jx6fh/nrTZNg
N3nPThTILNfy3JUKFeGmcdEOz8bn90dfM9D191db4zgOHnECfAEpSxYr55jXhdp5lF3eH39laYaW
w6K2kE2emZpT69dx2Iq9Fv7u/aFXAo6tj+3TZnLLfszP3K+Tlr7k+W/V5bEpDvVw2xYZWk4ri7Fe
+DTk565Tl0iKJPRY4oxbV5Q141g7cJAPJhwbTK0sxcGnKYosG2Zf2VdsiWwG4O/k00qeCVp7RsNf
5jJ6kEt2N9e33UK53dqNVtretL1T3IPw7/NY1G0cdu3f70/timFspWwk2PKhgAT0aV7yD4sovqd1
uHGsX7GMLY1NgRrXWaTkOSrde+KTRFSoKXXqEXxfGwtzxafs/m6Sj0VXmSo/G6+Ps7L9iA6Wk5e5
G8OvGcdy2Z61VwpNrHt0i35z3ei7iOht693Wxa68KKpqU8qzKIDdABCCSVzJb2KNZTzw/x1r3GaG
3RVMDwXgo/T1XSq2cC1rJrcctQRRXjPmZQ6OsOGfultO7ejuM3VTSz3e3HZUMVUtcGg4dqRQ1a7H
fdZmcUTIxrljbUatfdZhVT/zspDnjGMr7CRSVT5Fd/37zrRiG7u1O2VQXaxnjN7MxWn2hyc//FrO
/cf3R195d7ure54zPvZdhDPCkP4iVYjStUb57rbBrf1VDF2azwXH/kqRAamTeksPdCUK2F3cQcmz
fIRYChg7xhCcSCDtpiVkqSEK3x2WMCj3t32A5atIPXZiiWCdou3iBV0rZtm66K99wnVCXu3cwtWz
qJijcC4wX1qnSxpnPkvmxwFjv95/+7WVYzssQR2ndxFplibbaf8qwrsDR+r7g68tHMtlHYkqf9U1
yK+UX8oq3bl0K4qtjWx5q0qzNlV0kGfHjHe5Xo5+swW2Wsn1cma5ajE6k1vzXp7nrGJx3uKSo3q0
JTpROX+pKfDARRVlYM8rdDzSiO973wuON1nMBpEVNepcLJxw4CHlafCce3Eb1Q+6Eq8H3FeLCSVZ
cKsJTIaiv0YnAMJW3+bCNnZshOQVidj1TuV3eyGgdtpt0XStLE8bOzaU/dzKClF5Gk3ShUFCu/6k
Rnrjm1u+C6reUlceNsO2EIcxosfBuYk4COa2fHf2KxAB1Liw5WGUlMS/82u+sUhWwoKNGKtKB9Xc
OUOCbr4vfXGIxBNOanu32yqprxy7bbSYVy/IHOmwPTUdizOzN+4YC/b3XBzyTebbtY+wPBhtfhDh
6KU+m7AHvK5KJi4fIBCx53Vw4+xajqwUbSegcoAqd7kfO5ossQrzrd7clRBkY8bQjjcFINjVZyiW
T5N81EtxeT8IrJjfRoy1rhCjRj39NHY/SvNUF91es58mr5Nurg7vP2Pt7a/PfhUNBs0GUoRFcc6J
kzh18DTp2+rF3O7n7juiCwBWYfax+15L4xwbLW5qH2QQwfz3e0vhZUp4eO8yH6BmxAFXuy0TYuO5
vHlxVIT83FkPYZJq/cHj+UaR9Rpi/xOcx20kV5M7S9856Eoc8+NQihPTQeLINAbvjk+ye09srcmV
cOmTf1sHJ2SPTClMT6fw3HRtG2ea7ioWbvX7rXitLWg9TvMMxtsCjMYz9Kt0dwCm6ylvfxVZs79t
YVpOO6QBB3tKU5wjQCSbtNp77hbZ9op1bPwWUHO+n8pao4fik9u1yZDdRfQm4hrGbfBW2M3aD32Y
XpPv5ZID5OxtWGTttS1XbVUIIgqa67Oofe8TV6FRyeAoKGw1JvPK24KlDdtCu3gH8hd2LRUw5mUg
1WX6o0urlH1/f2JXopqN08qDzHfNuICPnFRxRBPaPzr5734AqcdGX8WKm9kILc/rvACN7+hpIyDH
mftED48t+TWCI23JXurulrZRzLR1ZEYSZ+lMgBUqPH2gZt7RBS16GciDd+9baiU2/5H9ehWbDcM9
kSKInqUnD5wPO7/ZSq6vrSVr1839gPHyGuQ4Nfupp8dmgIjkFG7sKivh4Q86+dWb9yVg5kFZI/6E
7TeIgYNf13nucZ8wxVYEWvkCG081I8HuSFphA8iO5TDHRf5C2cv7hl95fRtIpbJqLp0cnlYTcmqX
IeYgOqGkTAjZQoOvvb7lzDWZ/KAEEQ9aglU8p3RfptFLBMrz29zY7vceljpwlmtXMKvcvd+GCWpn
yfvWWVmWNpRqJNjqtROCBgaNRblyDgN3Nlb8muGvj3y1bnSXDQOuzZCIqD71476SbpxDoJds5Lyu
9fw39l+70ZuhCEbSnrT39OgfysNw8o/LHrrmG8OvGcbadUHithDAMREQwMLoGRKbzd6ZPzCst17d
cljtz9ILNF692XkHmsg9vyvvr8KjzTHaFRvF87VFae25rAHExTR4SMZ+Ev8bEWDE3goJK2PbyKmx
Tnsochhyco3eZxmoTqLpQ29uavBmYKj+98qRGctYgazX2aNfMm/eeW67sSbXXtzy1FQWgc/YNcwX
Cw7e5iHXOcqdjBe3+ZONk6pTKH8s+XSNxZ/MGB7AlnPbgnSvn/TKnepm8QrdOODL6k9RNNZQfeNb
2u4rrmrjodLBUKiYwyyK53E4fqwmdDEPybylQrziTLZmRrd0jusgoYDLz3ziSNjLaKsRbW1oy08h
9lnX4H/BQQo1jcTMC0rjethCKqytF8tTy1CXqqLg5jNB+1JlH0OCKDNsdaKtvbvlotFQTYCJBN4p
zMLDLNix2gTlvD2j6Ln892rJh2EhM46WJzGwvSeGFw0ARIWEaVzUW/iEt40DIoZ/P6NC0lKUBfdO
XtF/mJqnCq2AwLNuuOrb8T20lauRxJnTCAxc90P9KSLPC2QJ6qtqoHdftCcdgjp4I1C+PQuh3W8M
YJTSIaRXz0VPkrwf7opm2N+yu4aR5bND7kCON4fPsvTJ+GZnimXDOmu2v37Mq2jQeSxqxgJLp1H1
aYC+kKHDl8Wfbgo2od1vPOlSdgBfead+cY7EyXbzOB3ft8nayrQcllWs41ULm9Dwozck7fQV88m3
VNrXRrccNtJj5clFkpPT00ej6KlQOq46qAHJ8rbTahhZbsvhWIsPStZTI1ETQ2sKChInxImNRbOy
8G101IAG4D7oMbVzU4uEcv4cLcMuHNtzn0qIo+APiA4fJ39rU1yxmQ2XAgjFk02HPQsysT9Q0zqK
0HxOgyApp61b+oqP2ZQtWgwgtuIdOfkOrWJXhgz9POK2clNoA6XYoOfej3CydAwNH9OUBz/6sLyt
Qyy05TJyTgCh8RzvFOR+96R7dFgN5W0qTCy0kVEkUhny0xQo4dyNwXh6gMzfR1Z9rEIANd/3uLfP
mySywRyTcNy8WXR6affdA03ygz66H6eEHopDtAs/3fgU6wqdztIV3ezzP0/xdvnu+pT2z6lWbD7l
zbiHT7Gihye6pYw6P70s1ZOHm2IeJXLcqriuGsqKHiZsTcGz//4EsgfFwsn92O+u94o0Kf5631Bv
+gI+wQofaU0CgoJKepFLH2tV7rxis8x1NcN/3CxIZIM7fJlOQEvR/zMHev//4QNslIfMaxkNrYku
oZj3Syof8nDrzrgyvTbKo5yipQKVtnORkAnnOkHlhlfZxtl8bfBr/Hu1ZwZMdz0ZsHZo+qGuIMvs
vUAtbsPJ1ga//v5qcNG1iHG+wy+osFDyQcodNqD3F8za0NZej9tioYs5x5qHKt8ggyQCeZ/eVM1Z
G97y26CalnYSKrpkMm0PI/Sf70ZP6APPaHXLcQLL0vLaxeUVYWgL+7Pk/dl9GL164/R2vbm9teIt
l8X5vwVDfZVeTJ3r7CQm0YukH9q2OTSm4mkcNMxt9+0ol42PWbOX5b/NVBXVIiL4WNFDYqhjH0cZ
iDsToB///Qlfi0M29CNsFUMPchYhlOaf/J056kRGMY29hOzmUzne5hA2BoSktPYGgsf8z9fsm2cK
FIqti/bsumPWzXl0SfWyR/VC7aJxPgRpmAQZTzfef+0hlkNLR4eUdE16EVHi82/XhNtEjqnX7N6f
h5WZZtffX/l0V/ZFUAR9ehn4qc6eVH4K2uf3h17ZBGxS/26WZbmkiEUh24fRsyc3xl1dOpY3d3yo
xqmgeOeDvPi75aQTAET/n5eO5dEpggYlHh5zLSi3H7Ly5nDHLI/2WCcZ+Cqc/8WqXLWO5buhHt1+
SDPnMv2xjjroRIUxCKQTfz+jN/m2hWkjPsDHXkdEYXYLoXehGYCUTsHU3uzG2duIEStr00Z+LFPX
m74QzqWSWTJ0zaE0z+G01e63sjxt9EcwVxlpGE8v2jjyVC0ka3bDrKJgw0Brb295rtOwjKQgP7oM
nknqMT85cgITjLgtRNvU/lMfSSJxK/5fLKE1y1x/fxUThpFKgtRzeJkhKzgs4gBCit1NMcGGgEQi
kll2NQqXSxKOJF6mLfHRlUhpgz+WUXEw+acwCHHmY5upJzcc6YPbAreovXTr/LlmHMt1+0kWrKrD
8KI7SCJ2Klnkr/dts+a5/0Hk740ZbdHkirhW311vF8NpfpoS4BCOYudtRM+VZWnDP0IWcNYV0rl0
NIEYAUihVLBRx1wbmv973RBhgO7p/+/Q14Ot2jgfrljdpgmqIwh1pfNUfAtclrkJ9SZOHiNWRDeJ
3JPIBn9IECCRppf80qsoCZAU0MWNVrla65U3jdpfxnYccHorl0QxsffrGSrEW3F4zTLX318Nz0M/
6hQSWZeaDHccCijC9W80urXPhqSI0jZChMy8LlG0A133TckSmNvaW/U8IZ8RTekFOXjnr+teEp6F
W3hbObK1pWh56STq0S9Fmv73Kv+fLMW1oa39NadDMIplTC+uyRPjVLtJEnQgVbv3o8BKGLPBHmVT
B2JAyvkSNejrBXyTL9k90d/k5tF75TphIz5wiHcKmabBRaaev6ujpoTelQHKuC+zuOfQFwqU1huf
s2Itm7zH7TNCQmfwLm2t2g+agwhirnCVKatp/va+xdYeYW20dRnOoLqrgsuUds5RSXDjI8Oln6lp
tvg6V5zMxoAINaU9L+rgkvGJZ7E/FAY+3I3F3W2fYDlxFy2o2I0pvdT+sgtdb0/8IO74TUwTUDq2
HNl3SinSUbBLkEWJ177gpv0QNXSnWh0Hfn+57SMsn+4nkN51OqIXaurDUnUf5jo9Fov48v7wa45h
uTSoRMD+SGEjtCbFTpndKdXtCddH7eUbaas1z7Bcu0VS3anHiV2iOnOaeHZzcRKR1x7dZgjPrDb6
S+2S/LYTnI0ISTu0iVFJ6SVzuzTOUnS8govg+0zS5bYjqI0LISFrVU4CevH7/mTGq2pe/wGkGRsT
vuIVNsEO4Vk7qpmDmHFwx72m0hzStHu5abr/AxAygIC+mjN2ATPWkWa/Mu5/4qMX4963sb2txA0b
F6JM3xOvhv3HeuC/c1d5+2wsZ5H4bW42Ujd/XOyN3I1NsEMGTzid20NXV7QyCd2Pofzk9EsM1l/j
zzu/Pwfdt5yjfc8EcaH3uf+9dvYjmZNmno8dIbuOTvduX+2ZCBNBl1iKx55tkb/+mau33s8KDdDz
kxX8Kr2wmfxGyee7x7OHdqn2CqT/uujvrkQfyWjKL5Bv2gsUKxNn8mOwNO1G3/9cB/wucvhjwfzD
+/P+dhsD+Q9iH/ADFl27ePUP3xtrs6umrDr6+Tj/00a+880xmmKXynLn6wS26jvQ5MvHFOnlraaA
tVO4zfmT4crZTUtODtQ1XtPHqvGr0DxF85KCRC0iUgYNFI2jmuhYUtbO9V7kdVT/zasUrLwJR5Wm
rpKRlARAMsDgtNhQHlh9NSs+hVleE4qw8V2AjdNry4tLp6QOxwOV7MC6YMdIkTjR9GUZ8qRopn1a
bfFRrfi6DYfpp5D0Q1fkP3HSOdUF+u/4yLeKEmuDWxcHsyy4GHbYrkEAGoKkHZ/hAcDvTdkG9HEl
sNvsQdTlKWQIHCNibFAfNB2/ESe9K0o3TlmzK1O+EVLWPsQ6isy1K4PCScER2AdhkD+aYUILNiTN
Otb9eN8/VqKWjZHpC7fo6jBDQHHp17Q+uNGZRhvHkD9IzTeigQ2SqUamarcdJxE3eRWP5RQHP4bm
nhS/aReee1/FTrHP/DvP/aTIJ1/9VF25526eLO4x0ybRzSkTSel4SHj86LbK6WtWtWJUV6MzuJoa
vJVs/nZH5LPErSvPOrNAJz5Xi0S7Wmy67ljWTjKMWxI2a69tHVimvKBVv3D3SkYT/ewq5Jeqopvj
99fBn038rbmygkFTD+Btk9zD8JF34eITK7DRj8F+NiCQidy/HX88jF1+7/roZa046t26WO6gAZmQ
vrjnssR+E93PnrmQSm6EqLe/+T+YidyFikUQYKaxT0/IHLWgOMueGoPa+MYaXXuCFStwui0l0ONg
VQwdk/305kqRZKDptLUkVjYgbqNyJsPSsmxTfIO3UEfGWYHan9fNCTf8yLk7nXRTQVAwkNG+mtM+
cSBk/f6krn2cFT+cEodcB8VZmC8gj7R2z5nYONuuftY1oLxOFDSV4/gpBHVjN0QDhyRTHjPaJS7x
QH49vkAn5KNmhZ/I+k7k+cZ2vvZF199fPVUqnwVagrg5jnqVfsJp1HwPheNtrIa3aQAJt1E8jGdL
lTmzA4uN4kosDyGnby75WLs+fACZPye6ZwF6IEU8ELJ/f5rejsE8sqKGkr3P2tprwE1WCxqHs98e
qq41OxD3bhVb/9wt/9O/ua0o4IOOrncXgoeEgBVHi5P4npOUAtiSAdQARRPTYW/4dJTjR55/ohG6
OqE2T35X9EsUmdjkBz871cFn6Z8g3BAjtzJBalAkXvb8vhnW5taKQAUKql6Ru3jDzgu/Vio9TGpz
uUZYIG98vg0RmrFcwSo8YnATPZfzxy4DT6x+8mGHpn4kwyXMLiWkeejnRrWx8Ukcqb8b+pWPZ5cB
D+W1hyz/8v6HXt3vrXexYk7kVXk4TDPepVrKXR6m8SgS5uVgBtyI5isrygYPmcbzc1pcnzD3RTxC
ZsB340puOOHa+19/f+WETWnAntA3cJJumT625N6nJKlUDzD/lgjtytkUANd/P0OAsLhZwEx3JayA
CgY0cYSoEg97UNgrZEzmw1D9yiEuOE9jMlbncLMlcM12VohZKknCZXFRGS2LgwDdPptiM/x6f+pX
1rjNu2R0ObpdV4zgdh/8EaX2GTEoLjK9RRWz9gArlmSqyMOJhOiBbULxTbnQgQg1yDNve33rDJJ5
PvVxcsLoXmviYOp3hG1B0iDWuPbyVgSgJbSmnBENwqPLx7pzd+j3WmYX8lwChZ1INmNzrxs51033
sQXV85zT/NCbhfIJ/4Z5Bhze6W9ijFtmfBc2snPd33IGk7v3mFLAqTN5rP3a6+RX1HfGoP+WTqLy
s7gGciOMjn3GJsHihRVZuyRjEKnusZ7ypajOYk7bsEqE9komkjwyBpzSxjiFynYBuLrCv9rBRSIs
XmjeAnkQRrnK2riKCGfZTnkjyR79BVm/JkaBMEKBWee42v12pk7ND6TzpkYfoz6rqEIvzDjJaBdN
dYHsaRl64DO+/qX9UJCeiENHq8h5ytEV7gZfud+X5Z07KtU3J38YoVQpvWUcfk94svoM0eh0vlDS
Mv5P76VQpOhBoEUgfNE0rTOK2C/B+bxHLw6KuRSUYwYtmVzOh1Kb2b/vZ4dm+t41oBpYdrXrKSSp
wTDl/tJApUqx0y7t/R8ew/aCcIYWMH6so6XTS0xoE+owKTx/jo6sATebPlw37yLxJGL9HFdzP3wJ
TVTjGtxzN/2w1FUkSBx0bknusn4c1JHMBQoFAc9nXceK49j0WJmZRA9+wSD0sKsd0s/JWHpR3sdz
SIvp2+KMHLzDrCGU3/l5N6QPRdaH8rtKcTL3Y5kWIisOLW7SuOq7kNpqT9IgdfNZ1UZ5f3lBU+Ha
DcETFxRLuUz7oztVdQ96ySEvq4Q1TQAUS43l1IoY+Y6aJx46EJ3vY+NJkF+g11eA6stnHZn/iULl
qBwsA6auD/1AruopjFZsAJeTHwyPJQpERefsq2Ie8i9AsRoowqPuuOC80dX64gCR640npUggvgKp
62qz6/Igd54Hzwu9Sy0gqnFQzGc/eEMplr0iGVhJajJfofEm41rf5wJXEjR6cg9d7NfOYVDEVo7q
zqAd8d1j7zc6vGRNPzjfikwRndBxlPQ5B++UQ3cdBB7UJRB97d1r04JxIgZjK1k+A4Mp0/sUyhj6
7yZy1PB5gfJogDdPMwN+CEfNZrjr+ZIC8Nu4DZ9R4GiCOkjMJKb8uXUXZg6LDsv05EC4ezrlLJCd
jEnh9ObSgi8w/EdFKRierhfgyn2oQ58XXmxAp7OcZ4iNgQQEhMTwtBeAZKLhU8/C8anLAn1GD2cA
bFalzPLbiaRbJESJgXx1W8/RIE8cRvalCFmU/0wjJhQ6+4d6cMUJGvRpDvjQiOiSDISD8jKuS1eO
e9lq0cTgwORXvVkIE8rYhO40/BVomtfTjoQ8jyDZlgcef/R17rWneRzGS82Q6v9V0Eaqy1h4ut3p
egnpIW27LDunXGl6J5XjlBA6kE7/t65Dh51MV6vxUz5EQXXM26hwuj2LnKG4iCzwym8jJ31/F2SQ
aj/KuiyQRBvqbuLgbgS0mri13uumaardCIZUqJloUX+YTelCGaDoy8MUSYm4Ny1azCzmvbN4n1nu
U5CGegUQx5er1l/wGawlxJvjWRUh/ThD7xwqXcjLNvOpLaE0faCEFflnF19V78Eunk7DjqFk2+FQ
ycUCgk0TiOqXX04Of5lAlkNeDJsH8y3lmCg0jbZ+tuv6fOHp3nT+NYHpmbwYoBGqh+4OVEFakTjX
o0gP3uKQ8Bl8/pGDIhbkrrOzVn5WkdgF6JvQmIPo1HkYSr83/5BuYMOAi7LjOCDrWoJdB3H45Snt
SPc1UEhR9rExvo7Obrvg9oD8//gElgR4W1yFDaLvcUHnbFUf2xrhXO2GcAmQLS6pI8bHUTtO8w8m
2JmH2CO4V4Gyp6haHCmHLKzBRhs1lXEhMssgZZA/APxZquzg8bmO/GMahKn7DC40IsEgBDIVdMAL
qma0+ISYFggr4A5SH6fUIY9gyM/BdxMQXTYuoAEQhtm7czn5ZTJlEcP/TCOSVWOSC+OlH9umA+UI
FCeXkCRjhMQLbmejpxgUUSvV8PQMdJZo01h3oOHYU2fK/TaRfjd7d6kZkMOiReb4B5cP3XRXUFcP
6S7QYB0+wpXTaIijqRy4OYy9WLJHKOZ0Sepq92PQ+PPZcScGVBDPmPdJYTuj4JEbsqCJr92Y8wuW
YWdevKgR4oMRAU1PgAWCf5Vp2aKXT7ZKPg5ptaA5cYnc3IO2onKrozR0KUmi+nSez03KMnk2aej5
53LpRXGPec3UywRgMzOQK5Bz9w+nYaebg4485e+qsUbAi8cQiMNkzlQ4oWmzHtFQv4AGUPinNvf6
uXmhKWqvIClp3ew5C/t0OHgKR4Wfvao6IZMu0LBZ4ovFHyGyGUii/8oWk0pcbyc1vwROZ9Q+g2Qu
iLLRq8+5ejIGBegYW5ZimKBxzNnfS9u21X4OUpX+LOnsFA/gnCT0qSj0pMH90VUjFBIg1KrU3itE
BfkiyQqnOZt+QF4pFnL0zQ8XtF16SlJHi6DZkcwpcRbx8jZvPmsoGdX5vua+DPrjINKlMXuEVN4k
AAmX7Tl0ZTtkSdVVjSh/ea0/zjszpKb7AoYQ/Is4G1juqThnkXZK3BWREMH1pyqa9Ct0jfF/+rHF
sSrGqSMb1M4fRdb3e+3rMSB7aaTv7FpkQfNfHBLLP+rOj8JT1fZ57NFwfMyKjnopYnZOhYybSJTD
g8sXhTtX5lBGIVy/zJUEqEGL7JPfjWAjXCY+LLvBceg8HUmp6OwfRIBd9dj4NanNIYLgqQZ9O+cz
mH39ru+6r+HiUlbihWhHfvIcMVXtcCJgw93gl1wVd3QuIAidFEuQ4mbb17AKTBlGRZS4UdaFwBOJ
Ocu8kyqyIE13ImukvwuWbg6eSuiUDTEJhQnPNW3D9rmRaUjioVAp6LNN5mv5u20Xn807jkCkHsgC
oMwjD0H/FCaLwcUle0DzFB/V/pp00/TUhWiREPuyYPMxBdnjB5LTbnrkLvjKvQNHUrlzHjqgRMmH
riR8eHEh6lQvUEgDac9dlZZR0f8ER3A77PuWV2aJBQ+U78VVDVkG8+JHHFyJiWZSkGd0MHM/P3Q5
AYl2gvqEaD43DU7BJ9PO6mEqeE5o0uCIWSGjgwBCWFJC5Wk4OfDGdi8AQaFsr2hOgy8eaixpiibI
PqichFWg2ZyTKqsdrFHeGN5G6L52jVvvNOnLpklyj5BhOWFzMLigVgznGzZja2s/QEGK/Rdh39Ic
KQ8s+4uIEEhIsKWh2+23x/bMfN4QnhcICYmHBEK//qTv8saJOPsZ202jUlVmVuYyV22vgJFFuF7C
Ot+xJOainlZ0dQP2ePpJ2rrf0RiKui/1SN+TAm/c87KWBP3SLg2qcrEfJs7NSIB+4brIuI0PnqHj
u8sCAw/g1nSJosKb0PU70I/RtPNpNmVinvCdDMfvDOd1nc6lcTscxiEQTb82i0oT8P1aJhbxXmJG
5L8RnT2n39HF8e4RrTaTvxe97MnLGvJR3KWUUwxLpVv2/TqIQozDaUkjyIMaNXZoBbb/2tTUbjt2
xk6H69tuviQmTZEXvBwpi48K5oQbVjYyUBpPtA9FApNzVsQQmxwcCn3g4tjWO56WLkOp1QuGkZPv
4OhMao3dTmRyFRtbtvhtVchNjK8lWWh+SaCxzL/PNAX3dZOKrpxmnPmu8IhvcJ7KNz5q3O3XqHli
bzaK/gx4OUJnKPYh+Qj3xKsU8APj5+HQO1lv4H6cZl9dsWOvPAq9dGeML4w12Zy445verSf/uEY1
f0P7vffAm0i7kaSGh8TS0XuvpVYNJ4cYZJ1LPsE+rqOZtAP0FxPpvDz5FdMyuUVTuiRplaVB88sq
JjXddnY041OfcJ2Fmmcz9Lwn7Eda8SsqhW3XU/dlMn3GhdeS8UaZtUMTYTaarbFaR3Eo5D8QMzZE
ELW7S6IjmT8nmeBlNb4l870fpF3SCdXJ6xXhCpnO1mzsK9Un+fCo0q3I31bb+u6nxRa8u46tWJMP
Jk0BBCMp5wJsLNuNw/QXi33VdbLCgGI7fR0Z7k+hbcv+DR7EqepBBrapu1mUmvt3GHB/IREtzcbu
IVumoe+AQ469fKUH79k/zGOghJs0ndaYn3hch6jrYFYGhFT4Mp/Q5wgX5IGXihTOYFcq7fTcwGrA
ugeY38rls9ShwKRUWhqyejwSmb8jIEWwm50tIPvRu6h+Pydr2MODCbpY56szuHJgD5EwqsFJSqxs
030fk6aVVuhvxJLuhDZTjSf4myYcIXzb4pWuhuMwOEA70k0NfSBTt6LbD2VQiMKdVopQul10wHrg
DDTFj26C7+dUj+kyuU90dOuxNW7WFELAtWzRa0B4OGU32Rh6s9yEss3AU3Y5GkpZDWrsdX1sSEkk
1arH8bjvkmIjdaLaUmNkHIL235l2if27wVm9++vQWerPfV+Z/2mXUrnvw+ac/ZHkhNJbsbQFHN1L
6HzVE6R3fn6PYSr1ucPJXcI33/eO3S9zLLakOsZhE3+xezv9XHUfF/YV+NIOd12c5C6RyoHG6xdx
xQvyv77g2HWccZqIVO46HGMLUrw1pFvayvQy28G9is2HM3eOLKYZ1pz7V20nJHudFpJl03i/ofnc
IAt2hoYrDz1uwCsyzQY1od4IJsupmno/DT9imxVD0kjlZbDXozt4d5ukis6vMupJL00JFij5ILvH
duylyAQvXmYzs9A2AhM59AMDimgZ6xjWgkz3fBz94G4IIAGYPiCHK5L8wpahiOUVbbc2CbYYbO+u
pdhJ7ureofychcwwj3mxZek/mIRLCmRdDmOy4kQdPWYjDyPDpPR/aEuP45xulqOpMjTZ1GlNe6TZ
N62HPAjTxuYw3FUryebix+GLrDLYOQA+aT4Y/palP+196cZQ9QJiFXNCqOyQrF83vNzv0ZX6e0eY
nF5DJr14ylWquiYpNWimWm0DYIhug2zgLVm2zN7uYR+ehN6XcxIxJ6Uya9cqJZ7rWkrmt3eyuTmw
ymH0qwmkLMu3MBVG1CSo11z37haJoyz72UsgI1XXjr7mjC2NHQoc64LtztwHZrV7thOD9LUaV8Fm
j+CMIq6yPpZ0IX/7zR4Hq7pk9lUwR5Y3kHu17VaRMcJBYafoAOlFSk0M4tFSORXf2nnnOr39Gqb8
cJJbUTp+ExePqvW6crzRCHUlhGWsSfEeoWtKDwAu+dXbiCu/3ud0VSgMFFK/UzrEjNiaiHQZ5nOG
SYiib91lQX9NlifmsS+3FgjB7AT05HiDZGi7BsHahQ6VNYuwXwbldmicb3PIT9pDm/JdeQzV/yYK
47GzmI9u/ud2qpAwQxKdi/9MRkiMTetMK7A/B+mfwhOgcAMAnTbHHWV1zfjaqxPZSG63E6CPNQzn
I0QkkHxTR0zDvcoZxqfTNvdI2YLUAXtzSDgjdugH/Zr3EW9Hx9xULci6vcHolB3brVLGLJjx0m2H
l1KvciAZKhigMmMhstuYZuuYV9DOu1iPK1t/52lU6yP8r4Ab40Xbb7Nk4BwJUmR65AOwxXER3GUX
ttI8+yhAd4TuSRRxCk0mZKnuZT6v6qot3ab2tHE62ApojxsaCg3fONbFcAiO9J1tktl3jgcCBKTg
iUbsXZBolzTwKViox4qJDDWs2QJa+A9t93S+y/Y+xSYrwsv+YoWpVWfUT15UY77l54D8QAzhC+fy
T0eN+QCwJo/7ncR0xxCDK5W/A4QDQgoXDen9XwwLWn96OyPObVLO4MHtMpmbvUTRtJUHTNZ1Ne+M
8tes3Nww3coFfYM7HWtufs3RoaG5BVwZxvWSJ9AGx5MErEOnP6WyMwC0Frd9G18JoAjPnnlWJFFd
k/3I1k9MlSR1z7nhgLRO8JXLcdKN3NLyX448Hu5Ap8zMnKQkuuYyHj/4uk7rq+p8JF2zR2789Yh7
PtVyyRGH3WxyywKpp2yf+houwoBHa78GDR7Y4OvB6JtatuOnrS2gwuKU58Hn2atBH91/1wnl+qg4
cwvSWzvRFfFljj2mqxoAfIwZQvp6myYNXzsknp+yleB2PKWpjj2rd3+I5WFlapuvlhCzfQKvnAva
AGVb2MtXIh+ob590AmVydpG1d4Pl6fCWGMCpP3MXt1HWxknpnxJZ4turqUq2PdRdUNtYcwS3TL8Q
3GWHi0iDxUQ+gYS0d4jC3VD/nUh50aCot5s/I1IQAeFNGsNsVnwi5SSUUks+Nejq54jvMiNu/IJj
hi3098pEuKBU1KYj62pEFFMfgGZYzsmJTBOMQFBrM49AZLzRY47qhZWEp3KLrL+z+xbtUSlAK9uZ
MYmvEFPY0X3ndKTyMmh4RWO5kmMFqdoSNrtmZ/jKmtStKj73+uhBQ65Y64nnvRuKkFeUwnP7uqPP
BjR2TPNSnpUdcR+XZdk9kOCL404iSrZANLBNiuURD5UvNzAxG4tf5WCHVZ8sZrSJVgjrzpM/CDMP
stHTkpcGDuETig0So79EkNizhT2lq0qkbQPKIBqgIbkEO/DlR15itxUZAPusyp8UGmU0q6Sjx1rh
fiYzBNG4jI69Wj2AnLtg4R/+UlA4S4OSjG0vddMubUx/qNkA16n71sltauCA3LEEeN7Uh5u11za7
X+eWTs9D4eTO4Vrc59LhORdme1AUq7v3aivHYqxXkhxZehLgTdBLYs0q4bTBOKU6ciFwA+QLmrXO
87XGmVbDj55ANPo+mKVtx7eyH9Z9rjARSo/jt6GB/hudV3AGGynchqDv2c1F5YGxiq6wYbVzUsBz
K5XDga5RChiCNgfQiWGoBTS2S/oEm1AWPhDTku4vw0CVu8OXwRhGTE/G7l4oLYtfGHt2DEEIY873
V4Zk5P4qY0EV6n+OgehfTpxQoaYF93o/5XSY9/QExL0c5yq6kB3LSaBZTIGLIpMQgUXAuOfjqUQo
N/mHoPTVP6BIwxQITNPongn69fU6RGWylz4sZf6aIfPCFifAJq3wtUH+hXgD8TEsZ2I436pRrktY
oe5ckD4/wimW3+iuzLOHYkaL5M982mJRr6maKWtKaIHpy5CQHQvJXSKxhlnhktKdqI7Qa+SBLAv6
+u9GCmofQy637n6E2W/5Hc0X5vhTCZyvvabepVQ2+JV5+ruUexDuAmR/MR/jAb7mYeq23jYbMkdc
aDrfs/3De5AX+pQgPbR99OgqyFkNJD7RLRG2QpPZgk8AYvEzuLn7WSqYfzZGoYYDwg3p+i1PhZgM
CtO6X/aEsHOXt25Zfm4t0jrmk1iDnxti1kP/Nsu4z9m5GxAvU95Rz3vEle0wCAj2tfVtWY4Xf0TP
0FRx1M9mbwep/7JsGtz0fRnJJA+EZoxMvtuOruU3S1U2/NV9N5d/2oJu5X8mgHe4MCrU9BxNOPIP
HouDXfIO1QN2e5SWS7zdhoED43JqW9OzQ8Tu8rNb84SflmE/5JvEC8sxIQjtk7etX9V2uwbspKB3
wiI2Ui9AnSQ3/ZEO2YBVBo99GCgSzDCh0xKw/qiOTdnjU2UYPq4K7b/g18TliqUVfP9I/gt4GyV3
3Wh98b0DQAU6MElFW56+btcXCUcL9gRSL7gFN/yRbxfIDQb/xLHBQteGsM1vVTtzDpNUXIsPeP28
ApCr3PGZU01DrK1NbYIM7z150Gq1T7N329vX9QdPpxifBELFFcFFywu8oaCEGT9u+OAj+gc5wEu9
6jtZDl/xSJNmdwglHJY7Ollq62xi24nM7mi/Wrh8gmRvcIWZTtTGMnsANGEONHyADdgLiKS0fSk8
LyP8B/H0uvupNRvMJUBkUPebDLgNjnr/2tJDtrLp3PRvmJBo9weI+cHPqDkJfRAZVeMvgo/h01ri
mx/864K7iH/2MeolhVfM0hWNoLRv88vBjIzIYhv7cvrYOjdYccGm+gGNZOgFMOfcdwG+ncOakPU0
5gAzMD6nHO1tBRkSIpKrrIcx6fs0wazHng5AGDPubNC74ATSpAQr4uIyQpgY29RDAFuMZiBNOkN5
V/sJKVZ1rnc1P4HtNfau07sgKC6Ykdl5gMXs/piYfBKXKD3cKytUp1Cc9MzRBXfpzoAEWyx6PKhs
UpRdUtCCFFoitoUBJNe8slhWKDiwEsOeS+kfAK3xgHZKF0AfWUa0/w1rRrAvFVwxMwuiuXNWZxci
MDLrOosCN9dL1qbM2IvordQwCx8d1Z8LjJoAIXuXy6zBC8wn9YD1k3J4KSIzI6YNgo24Ci2MHoE9
5dD3YDIE9jPD6gn5Uy5b008ECpVgYlEMLNqDOenwUas1tCMypBzrA1pwlzgBpq/FUIDRANBmB7J5
I8XkTl6NM8Z2gFLO3UawXOZbJ3PnphqyAj9972WXUHlCivWkwpMk2T50AF63iEoVyVAeUGLwtdR7
bVb857+wpCNWVxL+lL7GcoILN23e9UkVQCSPx3lwscD9OR8b+3+JbwPFoGAW/P6aIMEr/6Q7wG74
WsLkAklJ0RYjn0FF7m4WjcQu+1+jZ9oVeIUpZXv9lb0x1ZSSUs4XWywd0LQS56ZKQdOxc1LE3dyW
GMbceAbiPEO7WBWAzKYaFUG2b8CNS/MG0o324BLGoNv23nrBx2vSbi37G9KQ2FfHKc/EiQ4iCevZ
T7jifurBBnrrs5wjjX5vZ+u7CsiCSO9cAdz/Tq4dti9bXMjyMSVbP11SSJ8JhgGTbhdwO31oiF2y
4oq+8DBXkBk7v2eQt4y3iJQOOWQBHS1+ZJHBTakqaVmG9B7gVI+XbxinhWKoWrHecBcSvi2PCBlc
C6hbIcbxIKGyCOO7A4XAfd8HQEg3VgLyr/sCNKs8E6C/X78fh3AFRJkOzoUKTdKKjgg+Yir8AiyA
7Bs0xIEHdqOHrdifI/z/1bXgrYv3btvVVkD2gw9rKzunhfEXx8SYNoVX+c8Sh+Vb7zpT3Pf7ZD8Z
TfOz7A8co24BfVjNmIPn+7Vw+vfBMdQ2W7nm4wsPA6PNCEmBbQCQd+Ozszz6qZIY0ZPhhAtMyhEK
R0yLEN6uyQLb4ae29Gv2cJS0WH9lOpBPAqEzv+8LrN9MSvwfWpsUIOP/LhT7/6PDDGf9MMsCvSdN
izmz8NZUKgVH+KWIGXGvSQW9RbZNHQ6zQGFLxYIBH2AFH0BG0IW8YFXZlj80NBFquE4CE+wBBZw1
/lOkuvii3GBcFs1Zy5lC7hfaFRr/xXuRjrUORkTVHBNEeVeHXjg+esg+0umZYsVo5G8ES2YF7uyC
mvG37boME0aKhVHxs2NTVOxEZ6V01mRuFEZXhPupf83HIaHpPdLjbdo3nhNMRKh8ZBB7lbXDDAIJ
s6Fc1qad0Ad/jkwD7Liip5/6X+ATKUJuCaYZjAtgggJ508XE5qvKI3picBZYRfxJWXmUTwQE83HG
V2wL+Cxv+aCR+zUEsB0VyK8cGWkYo/h+AhEIIPE0WlLgb548bES6fyu6AyOabR2B892BQZPqPQE3
LX0DyjjO/kT4sMfushOmfIDqZQYl8UqUoUWCjbL+yH3ZGLMXbTyTmR37t8Nj86+vyzlQS09IS7Hh
a8cW25nlGWTwUAw35YhEFmyZo6kDb9Fi/KSnIZa76x6LowTyc9onDpINR0t26/Cgk2DnD58k/eCb
ieSjyS5L1mPku2mPZRGyUsUq863SqeRJeeNbJIuniDcpU5bdCK91iM8JmJriZ4K2LW8fXLtrL75P
hoquf9a9GdPxJoFlOHUYtoDinhk10XzTohtF/DhGnEUyVZspd6UQtphAjbA9pElsOzgssC5fHgIr
GAQWxKaztSdILl3yukFTingPa0OBDDa7L8+YAjFbNtMUaDZVauLMplDxSF3in20+eZ8ABreuMiVw
mDPC4zf+G2N/nN+nOZL0rnUuo6Dey3k/HtW0WfaJ7fQUK17zl6SjCtiHz2BQzReNMUmRMG/v25ai
o4MyhPExVpEFHGgeqHgtD3y7gPenXPW3e5tQiBBJLsq5QeOTSArP8QWCAmRXzvn4w3BMvg8x9fTo
T8McFoh8SpZ3vDiPdhzBl49g0k3FcFfsP5yjffpr60r4UGAdVxfHDrQwZgleS57Q/CPtwtj9BStq
w1MeSjRO1Toj1uKespUn38qZrvE3UP3U/ei+3Hz+ynI2DFCzWwl6UBXYIeoDg9N2GpYuJPfgNkl3
jw/L6W+mQCjcpL4E2n9KkWk7C2gJdK4/SmocuyIVr8hj3fZkAi0yMaw9QyFrMvEC/VRhRiC/ji3k
lrSDOp4XPwnzAYw/9y9h4XpFXlSn/NsY5iT82QeTLn8AFHzBKBpPEXREgCtr968YPJ3/OrUe4ZZG
MY6/hqksDOiwMYvQvBnQv+GalIuD5XQnh5B+Cp8GPNeR7Kv62VNzkI8dkaXyGV5GpMUyRJ6WG0RH
7Gj3NwJoiN7oFr1rPI1K9gY+zUk/ZjlIMaf9NfRUhmdETAweySGAJbrveTGL7E/acq9O+FF8QgDW
sREWm4S3zO2VOmD5/4AakAt1gewqiht4Skb1h86DRp/lQRGZW1BQwrzgR3mTwKsRn6QAwxpK844P
vaO9hFVUDx+2WZpYXGiLkeYM3+Sg/kaVjNMNc8Xkf49E0x4aPghJzgW0c7YD7WiSo7F+y6Df4gnJ
cnYDeAajye2Q6GEB/zwEl5/ysLcxu98C603+wKkiGfph2JP0Z3eIWPA68qDE/bZMWVacA749ApzK
jy3CpzJwlyjBqNNykTF9gkj1y9Z2lxjSqtYKAcYsW8so3ud5DdxVmrRt+xuXDOCPeScq/5zi7uM3
yDKm44+bATdslRftHAqskgD/e+JQS+X1iIQG+h96igM3kqAwiLTnIOwKPYKAfiM7mmlOjH5HXAmg
xDpOlCXvdrDzV9kmRTk9enDF8RJbRDGYGgHWaOebBD+b3YPv7ingIN4tzF3X4LT6B1Cno6+BTV2P
d5xAMHfFQ6P8c7dJFkHsM4s9PLyE5LeWvJ9B8sfNmgpRzSze4ITv24/0CyjKTguGpKL2AXhSrSG9
SqYKICZUX6cB6WnaIDtxWIbXFbp+NDNiKbGl43qoP4HOQII4348aCdvf+HS08/MXyAB+f8/58JLm
CIV+G1m5hXrLJfH/9e1UyD8Wiir++yBjax7MtMztnTgS6l85lhTIf7FEZi9En2FKXyIKQtu0DJ3Q
M5Bw3LOuFQJXIcgiyk9Ye/oKDyI0te8yBdn8zpc+Ly6HXQaYdZddHuCwxx2ygPXJRxVLVPKuLP9p
BxtBXa3g4Og106rIPk037RiQ9YouDLd+D4JygTyL3c9hZ/57p4ruQDm24sjqJAxCflvGAisDgIpQ
EusVArTh196NeaEbNQc+vqOgdrBmNa70t70t9/xhSsaEfACbAanGRtzZGM6+cJKpSTT8siBjLKaW
n9wuNseqWfm0q7cJ+NEZt7ubltPiwKQ9hXmflyf3xV/d9A5meT3aT5vtP/ChdfEM8cQefixpYrw/
aRx49KUEO0FHbZia3bUFeADReZmkkF1wIDDjw1KKTa4nC6v/42dujmg/gLKJ7Hns4tjbqjV4bf5r
+4Pvb3MMiGtpinGPQM/LNqCTq4gvlvgkx2V86HuPZ38ki3GfYdmgyq1sP2MlpNqBUqYPfjqW5CEa
yEH+mwky2vUJp9TetAAHuheo/Kx4WwLmPfwJbZh+gC1qyU2boTaew7YWRz1QrLidx7YY5fuWmAlq
HNeyP12et7ewfkUVgq7tSYv0ue+VjW/eH+TAvHCUv1o7DBjBe5yPZxUgOUUHem7L9HGd+msGELiG
4DzRiMsAZvttRRZKuD8g77V31GxbdjVpcZ3BRanhhP4lFkO9Y3RPZcVht5yeSwjfEKC8lbP60BId
03s5BIpSk/aaz65ibTIxVQO8L4BLAPVQ8wsEFz6/Q44RbX0DLsnIp24Af/4U48GyF3osk4WEYNdL
jn5HUd9oSGHEeQ4ES/4lwLXqANZV+NoiXHJ2Jyaxt3y7Lzlai4q2WIT72A9/bL5iGqvKn66zrsey
dUawxFWsk8guGEvw6mI1YGshg0w9Ee2j7ITCfhdQZG89VE0wM69cloKuNonzFfQR23E79pnd79DU
87QBHJQntzPdbHt35AlFt5kBLMPKEeKZqniMq60gRwWS00PICAND5cFYob3fzd2eMfybooVAGyJC
SCwuwJ/gq7JDhY7Xb1lgN99sIOOEaAQREfQERtBo7tovZSIDQiO8fQ0QuSV/4FXlc9bYHcLEoZLz
XtK9Kkzkx3+OYk15O3e4CtA1D/NyiH8ALtT20xKzuCfRQzG+Vit2GmCcjcMGj4x016y/li2GNkRa
IUYljJfUHhpK1Q5Z3FBV5yDm7BtZV40tAmS4MO/qQkHWAbzNthvaIizrAzJoHFslVBdaLSM4nYnx
SCb4PE0b/4ufj/vrugiUw5e8RxDP1+biEOI/qxYVPxQWMf3rzMdh7eoEqqGXGTfy9siVnST9B/Am
12UdNAR//4r0ULaOkGlu70vukuVB8mOc0OtgFaR7h8wPCpYhh4X0AMQ0ruN0B94Qf/Wt7Hi7PHlL
AmTJqcPwMUALKpHe3V6IQT3XkB0wxz526XeenixkiOExx9yJ3PAMbI+FFhLLZa7avJnNK4VhGAiC
Q2NHIZyA2wMWr8YBbM+3FUVMspPtGNRb+ObhzEmqBBJZMEmk1POSNyXiTApyGlqdHAZvHcX/Rozh
mvfmBqJxtfZ1QM1egRpZQ8cvnWqRFt8gnwDrdS4n3YbXDQwUa88S9yEcdlt44715hrfgVIIsApNR
iD3Sm9EpfnyAxgnOVMElqBvVfOioLgNQSPYJSlFFoGvA77Ah2CdHjxVziNGX8pYvXExo+rGlwuqD
dCr8NWHEe5XbcsuBVSQjhAJHCRhd1B6ANv+VphzXwwJ0ZN+qBUsKx/FeJEIksDNw0Kr/l69airSO
1IBMwTpNSIvvINdG9wZ5BOsfMCkHLqoZ5/Rnf7QjHOwMVUX7QsngAyowXSA9XHN4I97gMae9aOIK
wRx4ojir7R9Q1ZycIdqbS0SVyOAjPIHXpTUX3CVxQn/eAdMpwUIv8Beo+jXx6399v1vqL6CBWvf7
WLZSDmcmpnFDXNQ4ZZ69td2Y4a7JHP7qGxA/NH+XoRj0PZaTKazAhmVkjzTF0XnEFoDJbzj0APpW
+Vnoy25X4A1VlowgTKo9b3n5axAthsVqKwlBJfKHHnGdpztfkr8rBKZQCUwEWwIXkHtzpu84RpRu
uUFqcoYkikWL+IcICSu1HpZ/BYyIZ9xWaLkjYO1rh1AYRC6pcQ3L63zsU/K73L7UTBWHXhqvnezB
URuQL8pu9/hHebhgjSdCgQ1q6/DfR8iX5AaBvRkx2dkvQcR3OXU5ct2goV5s0QztvgOY9bItKzlq
J7+Ds8vgnsUy7tMXpDlk/lazmcZTi8llK+69xBPBesm8Yr2vWVZcqJAXyUUFjOBf2oKp8ibtj+tc
mLn8jVxJIEU3M3Rfh4KD1uzm9oxONPb3VneZwG69WnKGMXKFZ8D6c/Fm3e8VWmz2HeIFTM7pdFDx
F3/UbNQpqCEl8lTgb8Cxx+RvBfyiHdQcCG8psTMQnkoy5KL/wgoWhic5b6zkzciFzI8r9I3F+I7p
3y51kWzJ+N/mFqH/uhmn2Fwd6TKq68LhvXvBYdDlBU0Pm1/AJW52qTTWL7pXOJF3fV63W8whfuVs
3SirejSwX6auK8Bw4Kk8QXcPXlrqRNaljho+4q36EqZWkBC7sUcARIuScMraZE4giu2mNU1PKNbY
T74bt32BsTBmjAOeEOk6dUFcJNYkJ8Sltiwh7gaH0IbLnoPO70684xrbKDaf0j/5AejndepaGW9H
17Vsr/w2OsnrAe0SubgB9fCDZEvrUam6ZEjT2hy0KH8py6f5Duh3DvB37vWisY+bAnW8aj1RJN7B
TTBQqFYJNnCqRCSTnZpxkPluXxyewcAgVnd2fCLo+9ZwgttHYh4iWhvQncG4JFmh5cmWJG/sLIa5
iQ4n4+vQkGmDMN+xbnvADB0GbIsoXnb+Yk2ryY3HUcy/YW0q22ktD58sj7SM0IDUmJh3dc8Ui6RZ
OoT5Qk8fre08BhZcWt+xrsKmh/boWvKZZh4AE+THUBVAsVeQDTtFez5/8TrLbDyrhR8DVMYgm0Rx
ykwaU3nf5WRZ2pf/4exKluPWgeS/zHkYAXDnYS5NstlN7ZIly74wLC/gvoH710/ynWS40YzgtW0B
YAGFpSorM7YBb45dCG/HUIDKlChzipPdGK1Dfd4gKFj4djfjNMXBUpamv6SWMz8tPdHSP1qew9kO
FS7xzu9GR9kA6n/yFSWnASmIm9cEDaKsdRvbUZBOAnxJLQ+4ZljJOU/1pGNnrZtanvl2peOZ4fZ5
NkVfbFKV+ZEOeO8NHtIgZnkDyNtEX4ip1+W3uWgJwVvRQPRleVgKkMAAq2MkQA95FXQ2+UOSOYjh
JMlEF7dGkhxJEUVnaWa4nCHPgWuVM7b80COMa/8ac6u0kSxCQnv5teBy0zyAhQxb1+2Cv2/9BgoS
QCXUvEUlGW6/HR9eR2B4yuJAWUF45S4DQAamjzt/RM4rYNf4bU3go7ODfDG0+b1URxuxajCv0Ogn
x2tKgRaQnY868sUsQckT0kIoOX0Yoq4Ce86gOnyGVstsLlV6RCVgx9hBV5kJ+Vow9lgLcGIW6t0e
jCixkC+o7J532V0WTxkgBwlaAmwAqADABHyUVkCf9jCSYtLfqVYb5L7i5WS9aiUS5qanO9zqkAOe
q0WFSyR4aAMF1UVOmQVJhyBVfI86CMRf/bbqFLLclPUCBmagMiLNuUGiMneWwIEQhoZAALdMkvuF
aioqv6WdiYwhPnBWh9ApEM9yDqzTjRGkjjhHe+Sx6Jg25e2AG02UubllGuYjr4AQqIAuUGLkAZnq
tBFFzrHDJe2APKwN4QKAOvOodm0QBii9i5qEssu+6rFSlMxH4YaKxU7HJMeMYSFOhscnYqqpi0h5
PiNR2wKEpBwUCHoVK9ptTUWv4FYgYYAAJbS50zgyQZBWBm/bkrl9S9IcBMedEQEesORYUShIoxzn
mZqm+RMeLJWJAkfQXQCzYAKYUSBunDoLsAJqOYIc1gZYLftjNYg14fU3NXXVgMSRLrbtYRFR5k4M
/hy9zMiZd9+duBm60mvytDQegO8yqOf0s4OAUY0asvzNLHToU/hOPmQa0FwRaPKGRz7Ubf9RT61u
I/yBpG0eUiCtKjzCF4iLVZ7GZgsFGPaoooz1ruTWiCfZoCEUvGJa7G8Q26ufurbgkJlr4ex0dGv8
M16Nc90NTeQioDCk3GsJeISQI82QY05cXGrsDM6C10mP0syGl2M4ELgzKGbGmc+3dYwCv9qrJ9bG
X9FpG+Fv0sl5GpEkGxV/sIyMTR5OPrX7jpskoqUHmkydinkyKVHgM6OlxgWef6xyAJyMZ6RKAIMe
bQQ24ghnGFdVQFwAWzXKP0i7lppxRF2fDsgwtXXaIGTRVtXwva3UuDuhuo/z0quGJLeVQ1Ygnv6a
FPhvIPdJ9UIBxitGnPWXaYAmBC+UCXldBembNUZA+oamqYuUIE97ly6OPv8EGk/XHpwG0JtnVCGR
fEGCAODd33h1YkkdYlKN/BFwIQAvPVShjOxpBuYfEGbbaIr4AbGADO8JLY0BpeTRqOZ3eDXVCaoo
p0pZUBKoIO6HDXvBNnvmo9Yar8Wsc2P0DeSz4sGzQWdin4A7AIU8yiRSRJJ9sJc7VuIWU4SS4Ik7
a/QLgVK4AtRZWHqTJbjF5mcr1056FoJkyyvaEZeJA6wyKI/lCMDrQ4b4d/UEuhYblFag4sCDKEJZ
ivOW2YiUrQwODAcYEDXDnCOaqPZO+6trbZLe0A51ICwoeKOWN6xqASaB+gtpbFZDPC9ftPYhz6Lc
4KiAA7gqIl6WA6gF9IdJ86RCDQz8fPD0EoQjgB3MEZoLjAHwDgUsJ+WyquHg0MEDzXIQ4wH4nUdc
7Q79YrIkR6Jpzhx78lIYWnN+DkjhQTPaZ8BBQIsWT9WOdgOYw9TKQXrLoZCzcPzRylrzOzMHBG9v
kLoE8vnN4Ajup1AoI3hvPCN3GZEk/nO99P0i6QFYXATSg6Vc1BQbM+7z6WvX38/2j4gFRr2lO3qR
dQDNC3wHkaPUuMNoXUCsG2LeGoqf9Ru8GrKRr9X2P388JyXj//c/9H8TnNCgAY1Q1qAcc2SVYmTO
DPZE7S3+kotl+xi7QKi0JosdJJa6IHbObXlKlw29YFm7ApcBKgmRyATcOpgT3FQRVQGsGMycG2yG
l7leMGyBzKClA+pmB5gcsYevDGEGov2q6nBid0N8UtWz+brB2if7DoHWgKHE20hSTID5CvGMmm8l
iCXtitIl0VJGwMsuXbASPINeLzTP/JjcoRT2oB/JyXlMPnatfVG+pEAqHvem9QPMo453fHRq8Ebt
q40PkX3HSrP2aYE6uLbmbBzaoCX3aXlTsw02H4lPmYLLdmzAsVKQLigKlBe206Fs3xZzw6tWspZ/
SFxs4ML+HjTK0vtknGMelDZZpjOphtb+Di6KxkI515iXq/gaOOzLG+AHU3DidtECoPGGZ/zH93ip
99WUn0xmMcAjaQ+TDT+BPkKl5HF40E5ZoLzOfaAfc1/x4g0SKZkVBe+2kMDSFtvoApXc2eNTr+CJ
EP+8vrD+I8e89B2Ci4+ZyVUo77VBelZejHfdpYf8WATqubkFLuMLc/EvG98hW2WCu9O8zgCQTXpQ
+j5T+yXO/OvfIGtX8O4WbBIUyIsuYLP+s7dR4WfxfINoUNK2qGrSaiACoVHcB47i6vZDNj9fHzNd
7XvB7qKOCbL2Ku6a2DroAy4mxyZoT+w8eprbuoq3pZQrOXhERRMeJTFAUvC/zBzCEaVUeIB6baSe
EbLb2Doki9MQXLwe8iJvMnSxJK+lflpSZMRP120ka3r9/ZOLTYA5MODxmoAAXTd8KesANDDXm/5P
TfyS+QX3nQxEx+zMxs5ku6gz8BH08EY/+qP7zE/u+vfoOB81n9xAQuuGHMqDeWsZB+Kl/nhjbx1/
kg3MEPwavDNJNSGDG7y/m0F7jr8kJ9Tk+ktYHnzixffwPTc5bnFGy1ay4OgUDEfgXcBZ3g+vtD7h
AbixAmQNC27dtFrulHrfBipF8g9FRz0oD+wtvZ/LNHe2Ywje3aFqgyzgYAjmEDoBLg+s+/EIQu1T
v7HMJOMXhU9SdQB8aMBSiPnZUk9GvNGu7IgQ5U4MNVY1MDJ2weiCr+SQe7rbuMx3/Mmlbv9ITs1G
TxJH0YXjO4+jGexCWEhD+Y0sQV3/jKcNAlTpRwj+Pal6qReaDi7N29nnh/JYuYqbuPOxOasHsMp4
u/S2bIBz/vZ2kFgslWoDTg8EPEm9BrSoQ2BUM9t5SdYFl8+LqStUa70kTze9EyaNf30vka0fwY0L
FI3mgw7rx6NxTmN6ROpgZ9OCz/ak4ojvwrWqKvMYdzxwTG3sPrI1I3gtqaoFNXR9HZjGS558gbCK
Pm5SmcpMIvjsEkc4eRp1Xfnjn/IRaXosGkjJgoLWw9P1OJ6U43Xjy85RUf4EFCVsSXS8CkmALDq0
o+ZHE9dvaHUeUYnnXe9F8j3auoN/PomijDct3sCBXuknVCQ92CgOu960ZB5EIZQeFRKWDmqnQGPP
JgrG6Ftfb2wL6+gunHH/SKAgE8FAJwMWEmUyblqt5ai4S/4oQxwdDFqgLqCuAVMD9nzfdV+keO9G
HZhNFLcHdnurajdj+W0aN75FMgMitztUlU0zNbMmsPh7rJ+hbH3d/LJ2198/zWxuWwriQFoTjIip
aeCQQq3BxtJcd8gL5qfCvgAygsyewLkUNNCHScaHsUT+9XkptuDJspWz/v5p6KD+ACwig5Nl/Y++
frWUW1vZ917WBKtwngA0i6LDABQVz5k6PHb1mGxsPBKzaIJZAFEuWOfA4s7wFSXgyXBWkrNmvlyf
T5lRhB3TSJkVD5Q0Qae+6emHU913xfO+poUdE7rqGiqg0DTK1GbyJ1O8rt+3CjVhv1Scxc5rCy8j
jf6JUNNLvOtD/m+tXViDovgMUVEJaEdouH3vfTsEM45r3bPb3qOufaqDrausxOqiAs1YgAelX01j
FMe0f9OXYz69b3zCat5LnyBcblCBUkQaQN9BfhsFxsk+LwHqEFy89rwtTUbZ8Nel+smT6nEqjclG
F7QeP/AYPs/2chpAYnP9EyQrXhSbycFVpTozTnFbeYnAWTc3/sR9UIJdb152BKqCtwJfGOcgCMS7
+kz+AGUVWD6ix/PRcPFc2bxkrq1dmgfBb0duJCM4zPqgrxOvSVUPxfsbBpLZX3Ba1NnEQK2TGljc
UAPLg/OwlBtiXTLbi06LEjLwzuENafA7Pjwt9j1rTpVW7By54Lis4nZEmzUKZNg+OFPCKK2Oy5ht
nHoSw4iKMhxpcRXVsnWgpi9Jd2zLN3s8Xl81EsOIUjLFWAG6H7dtUHdkfLARIfVpriHRAcTQS2kA
LHS9H8my+U+n5JNvjRR1y7SGhTLjRefn2NpoV2YaYc0UtBo7VuB0zbRvufqaoSoJ6ZeNaZUNWlg1
INpvWZ2l8KSUu2CicCP9xz5zCAtmnpG+HdfzCfU5BwDBgPzfJU8AGqaVePuTpbUK5L3g/IK24GIu
J9ASpt9aYIu1fTYh6y3zU/PJpLccpa7wpBnkmz4yY9ctsv79hX1FlPJIQOFWoRi2CXr6bZo4qkSA
cq5Hb+ifuzQFUZ25EX5cD4xLHa2e8OkDBrXuTHVCvNgC+UkJhhSSA7alm9VpJclqc/ACXf8iyeoR
FT1GoDD7ru5wB1HuePKdtRt3G9lbXFTzsJeuNPMIU5DfJj/YiQN67y5BddvcUp+cjHMZkOd9nyBs
9mDGjsHfNNVBCUqE2mGeg9rqfU2rf08D3rTFgPJ2OG792HcPqH6+3q5kQyOCz05gfyCOgeUPyJgP
UO1HBDCHy4FGQ5lFt7GGZFMruG9n5mDJaDH42gakrCi9TN164Vxenv8obYw5yGogrtYEi/o2qg/q
4mvgfUnss15tPM9kPQgejGroGJwdWD797Oc6CnCeHetJG1/T8dueKUBC7++pVUFCBCa8uAkSo3ZR
4mOMt/3SHqx8Q4zk8p6PlM/f7dMBFbIsTnhgOi04xTK9d5MMkCLsoft2foQb/+5iBLU0qN4iLPwW
NahT4/bTz+vGkVl/XVKftp+KoUJnhgxWkKIEXc3PU/V1GABg56jR22kfwWsTfS1eTBTco+itwW6Y
8l3ZOsZlphe8djYN3qaJWgdGDmqE6ocN4tmZdrv2hH+kMciUQ6BvgG0ixkLAVt0k7/zrZr/ssTgW
/zZ7XnTqMDpr0/UjgitU29iMJdMpylksFdFqxcHVrEi+drq79Pej8wc1FKgz32cUW3DXVqsqxaBw
14JTvwOXptmbG01LZtMWHFVpm14DTSgegNWjYtyB72PcOqRkTQs+inKSPs3XZQ5GpU4PrOwUdRvL
e73I/HuA/6NIgdO6op2x3kAetCOiWjfJ2Qq38wCSVKj9nyjCJw+1rJQmqHTCue3RI0oq3MXjiNdP
B/LiBNUx/c6OWw9myZsN4cK/lyUmYBwGHX1xH+9lPz06P/g7OarefAMo8cZlU9qL4LXj1FcOQsZr
L0jt+lUA9j6vewOr22E7yXhZuMq2beHkNWgH5kSKXsp384mdxiBBCu05elRclMO59cFtfoHFM8i+
XvdoyTUIAOi/bQf2YKdUOWxHX6wH6906Jn7sJa7uKXe4w2muetrKWEsWs1j+31cT7lvriVnawMH9
Tls3nt+vf4WsacG7TYoK8UmbmyBuwCuVeFnfl4aCys6Jzu9m5UzsaV9Hgq+3PSroBgXfwLJTkgU0
C5stGRrZNwi+jmI92wAFbRPo9ElVb9LyN8pOr49aErkCRvXvSaZtr3Los8LZ0+EISvSDaYPk2kLB
8C8wbvojCJtQQwaWOxOUkgaUJx748nG9b8mRYQkntUq7RkfaDlMDkoDKRiW5upF2lrUseL2VgJPE
Xu++DvkYFpf2Gxcv2UQIfg6Aiz2gZJYH7ZigdpFa5Gyk1Uc01IZ/3SbS+RCcvDB1DoQWhs59kNN5
DUISh/pG9wZf87OjeT9sAQrUddAXtvn/uDg+bcOoclXJMGNVje5yzE7KT3KXHxO8dpBEulcfyU/9
HUixLzW2FHIyn9Ub4/H6N0pmR0RzgZfFySHQglc/KINZNIVNHm04ocx8IoBLBc0/6Fthvj6EjsUp
P5qPYGnqDuC0PKk3IMcxNyZK9hGCuxMKjZWmXrBlKQ9RQw+Joxz2mUfwdhCCNHOEEraAUof5Nfj6
7/GLdrreuuRwF9FcpEMELQPC9ASqqYOKoqluybwyQ8EeaETb9A7oZdOpNowk60zw8LxpRhBqj0j2
0zdWnsE17WZzCubiwVegtZgn4TIP7vUPWzf0C8vZFHx+Qn1bktatenL0wrM4KmV6cJuVQAB09nPB
koBP8/l6V7K5F7YBVB0u2pzhs6om8yqU1VnV1ttR1rTg/mA7b2OV9+qptK2gmcFMBD6H66OWTYZw
nEeqDuonMBGflCRFyeTg1eVx6O51O/PssgyW3C8J93b1JcK5IrAhKTxHXwOYrOz8ZVQgqjIdII8R
WOp7OXwb6Mv1niTTLuK7prpjjRLDYESfIbT6LSe/rCx5zqP7yfo6g0rzejeSeRERXiCWBvlOzVWQ
bxdPKDioDrU+/77etgR6Y4vYLh38AtM4g+C7icZDB0R5YUPbakJ9dKSDPBpcM+SdRtxFXf6Gs8g+
x/j71I9MBnkeFc7SZ+A9Xvq2codlC3O3boEXPNFYO/10sCBdaioJJfSEivrbEQvhEC/s1DjjTVqA
kW9StpAm62gvdSS4PGqvUJFig/FvYag9yEbtzExeBlGl8Y1gl8xOgqdDXCBRNFDknFhWvqhFem/M
xcYUyKwkeHqlZ3VvDgBCQVfMBk8xSmJAKw/APx2iG6c3bfWJJ4pav4MWk6Ne8/pak5lM2AQ0hiK3
ldEZwknOTw5GcBfcbcTNy5FtHDDrMXVhUkSYV1WDgq4HdfdJ5YWSPGQlit9OdVZm1gtXZkp+9ABz
a1vn/WqtC72JGV3U741qMU7NGTofYMEGg1nzbJaodCwnlzmZm9HWR62nG6faeUHh4XUrSuZOTPdW
9VLnoMdvzjXIskGnf9BHMA21IHMwj4rJNjBhksUnZntRVL/Qyk6Kcw2pqRsns517Z0iKjdYlK0EV
LjCqMaPkLKHVeWR3zH4DGbpebJyPkpPmPzDopw2g6G2oWyWsPScOOWpTFID8A5p2EcoPUo9pEJ/P
vrEtiXLZlU9M+/aMQyVmcaDVgHCC6ebHpnuAhAYAUKnvpF4fuXTj4ip754sZ4My0INIICr0zKln1
UPNQ5v6o3TnfCXLAiHz511eXbGaEba0fJsdJaFafkw6U4xWUosLRxr1fS1HNdL0LydISIZNqnMzJ
VBLzpOGV/xNcXPbgqyjx3nm+iEhJVDUh6YmD7oT4l+LPmZ2DvjUaNpaubPTCDTmGdBbIS6DbURNQ
EZ66cmjHZwh8JCiC32efdWo+reCV4qhmlmKejMzhP1WDZLjrGdnH9dYldxYRIQkSOpBEUJ6fS+vD
bJwTNSOvgRREWmaeUtcPoALxrvck2ah0YSnZSxJB3KXOz+BW1CC+Qs131I9r904CnaMClbQeKj/Z
BoZfsm519W+jtQoQR4ldlWdukt/NUKhHw0jPc6G2wfWvkXUgHJlaypc0gfL8GRRYXyyne3TWB/iQ
bxhLtqyEs7HOaN6hCBV8BCPkwfS+jN1kREHNrsGLAMoILDkNnaL03Gkg+xzyh4mVx9RWN/ZciW1E
6KSjguNe75PsPDRQJxuyE0VuqE3njVNdYhsRPlkhcQDy9iY7k7ZWwMmmIRTv2PsWjgigrJSRj+CL
xdi75ghqG78d02BpR/+65WVjX032yZnrCBQeJniLoTfHwpjaR5DtblwEZFZfu/zUdAoaQqvVs+zc
Q+wlb7VXSHocYj3fiGPJmhfctwcn61RC0w0LvgqUBUx2NbSAuq0FL2tecNjegd4QBBrW5WhBKC8P
smkC98vs77O74K6zSRel5gZDjAyc0I4JXvAhtbIN01+cVYv8kwRNacogDTCDhrg8JzwB62rbv+4Y
OdoWDpg6MtIahAQ6xJB6eiLg3H6CeOWy8RC/aHa0vv7+adEsMe1p1udzOBXZzaKZr1CqO1iDsmF2
WfPCmqzKLqWsrc0QckuhFZ3BSOHmKd0YvMzswpJMVI5kbt5piG476annY/0yga9gY5uRjV1YkZAd
IgRF9WbYTJC/yGo/7gsfhVQbplnn75/XAiwvrEiqgRhsKbI5jGLHVSh0pMb6Z9lUATHads8+jz6E
UwTcm9AkV0o9bDmEzLrUVTp+b5GtQkKJ/cV8KGQTTMidYvEgR/ccGc1bx40Nj5IYX0yEgo+K1GUS
GSGnkHOwrMdemR9zrdz19rSImA3NHA0sHVAJCodB8UDhdoKW28FO243JlQ1fcNoCbLV8bAsjTPTx
aQFBwTB1z1OSb1hHZvi1209eC60kptV2PYe6sdwbqhGO5lZaXjZywWMThfEcQs+Y04GdrUjz9SYK
oKjs7drNxByorYI9ZzCbOSwheA2irlvIhOzzV1vw1zqJE6vseh362vNpUJifz5BDi+KdIxf8dc4H
g+Q5M0JcOGovz9To0EKVdyO4IzO74KlRD0lNZjp6uGQrS60z/qDR6Jdg2thldzGriapQ2icg1A0n
Uvpqrz1wxd5zMQCr4fqy+LQYQZRlW0MBwygTSI+aAYIy8xEqvRt7mGStW0JsoAdZCuSn2BIaDSjF
D7WWavMphVrOFr5LYnqRYwIkUzoYXTU1dNIyGHNwMZrQ8u23CqNkza+/fzLPQMwc7080b+bZaxr1
Ls5zsGI6G2egrHnBXyGd14FwzNSheTY9Rz0Bw/F0olDzvL5uZM0LR2xWqFFcWBbWZVyFbK4OZjEF
fbWV+JNNruCzkWrVTTRHNFRV7RvI8t6HVWdt39AFh42AFk7BpqKHaTd+7TXlUEM7DayW0YblZWMX
XJboCigAVR2H65TeJ0n5iM1tY+iSpsWsZAydksSZ4VJzXttHTbOmIFqS9+t2kTUu+KvmsLqwWtgl
IoQdDajnHigIp3cOXXDXEpw6aTlhPUJtNMys6VimOz1JZJbgetEg95gYoQVJykNkQGMGFK22a89b
dzLJahcTkgmZVl5tHNt2OyJ0VxypTs59k23slDLLr79/2grmIh7HCdJJuNTMGUjTGZiRZ8vqjX1b
pZh2dEDBTDU71cOC1l+7EhAJFFIvG43LbCO4agppSA3S6kZYoWpOL2ewUUEcsjb3eZMpeisEbrp6
xuS2c5o+gqh+OYGuaBfZiQXNk78tr0fLWhHVqqE1wDwUCjz3Csh59q15McMYz0mmgzbMCOuxe4EM
wffaMDbCTJIlI6YUwa9kTkbFSRi3kHhfQFC0/Lm+DZj49AvvDzGLCNZEiDWM2GO4rj8qJiQUbPpM
G2QuwAl6vQvZ4NeuP613BMKh6RZV66WmPoGojiF5WH/f1/a6TD+1zYvIHKiGg8lM9VOlkJu0NfYt
RTFnqPSkGUFUSUKocd9r/fAOVeCNO6rMItrfo164bdQIyxgh45r+7oCtDHrL+c5xCx7KUq6VedRg
rWT8YaHmb5o4e6LcFjEE7xyhODnTkuOWUXPTz1tCjr3KflyfSsnOIrI9NA5kQHqeGWHDp1eA4bJD
nEQgyyQp21iIkh7EPKBltyWkNdHDGrvKYx10sWmw+yYgZjA00HDPoFTWw8oEpSnEqyAgxaM9AUmL
iOmLdB5sjaV4MRUjv7Gg23uyqHPXlKm1sWxkxhG8tKMRGCUniIuANvCI8NJPqBXcaiBv3Dg4JGte
JHmoWpYWkJTTwyRplIcK+sdP0Jjbgtqso7ywjYn5i7ai0FbRiBUaYJgfOVRzG1Dc2WEFbuVdy1PM
WwwQlu7MEW5F4x4kegwMkwoE6tStDIzMPoLbguPOasxkViEJRtylgWIdUFDXh75eui4ZR3DbeEq7
uS8WNUytj5x+lM7XQXtStZPWbtxoZNYXztUohdClPmHsY6u6PP2aQAdTR4ESkt/Xv0BiHDFTUTFi
VXTEEaKm1VO1ajx1cbHFhyEZvZiniEfSVTEZrJAQEJgbZeqOI0hvF8N+rA1n5xcIF2I6aAuytL0V
guL3dWqWZxVw1n3GETxX7aFVF4HUPNR449GlW2lHd4563Sw+Ha8N7klRGeHCpFt580h16B1V0Pvc
Ai3IpnX9/VPz87JMPYcEUdg1/RI0LSi7E63dSD+tD5kLq15kG9BUC0Idg2aFY29YZxwqpVcnDeQV
c7s6gFT7AyzS3C+pHm/c/yQ7qCZ4MIvjwtZA4B8uoJ6D6n0cVb9bKBJBgZfNG33ILCa48mitYSfw
bSJQP38Hr7p2gG9sfYCsccGNW1TsphPDzTjOFfPLBM7cQzLM3duuZSoiVMCNGnUFx2TrJRglQTOv
+dYEHMy+1oXnLBTKU7MgeLORrIUOTZaxEwQHt4o2JFuEiEwhSC5CxgytD3p+VFFGYSzPBf25GLF/
ffiStSPiU8o+VZJlvWwaGjCJlQOVcdW1in5n82u3nxxtIvE4UBXNL1VxYrnqQrH8SPfxkVhEBKHE
lTHpS4OzcapiK3ezOCo037Cmmbu5DnkHb4eRTEeM1kPa1zIGMhhhuTCI1mbgnlaw6dV7lhCaF/bR
hOe1ohSzGS6DYj8AXtnXLipJETK6PnyJe6na35NQNNRylrEjYRmBbKZtb2coXuxrWth60pYaVhmj
aSMvg1YltwrpN4wuG7Ww4xTQpFcjB5uClpddAFJm8qHFNd0ZzVGFPQcStfHCoSocpu1onhvD4g+g
xCdePyjOxrxKfEukUkhQRJeDt9wIqVPc19H0yNspXCAZft32suaFncewR5DjqyN2nqF+1qrOz3IF
etJbERHJ1iOyKKQqnTjv0LwaRfftON7py/QysQgibsbG9U0yxSJ5EyTGAQQB935YVNCaaDqaA4Tl
bN0+ZR8g7D2qUysL7rQI6ZTpc14kjgtP+DBR5Hho7PTn9UmQfcL6+6cNrmuKRid2r4VmzBRQ7BPI
Sh3GAoXV3vUO1tn85zaBDMwKLPzUQQx5FGiaOw6UKIcjVIKPxHnXxvkYj/lD0jVezfU9Lz30JKyn
KIHCMSoUrTAtBwiUpf3TPCpWaDFjTwcW+Q+1+OlT7KKeIIPbm+FsZUfL0b1oVDzb2nplS14b/yEV
PzU/4bYFJemYhAxyRx5b9PRbl1n091yMuTuqyviLOG2+c96F3SlykIybarbGf0Ch7464Zf/urVj7
cn3WZctK2J0iCJ0SQBcQA0pSVLODM/1+hqrlvp1DpO1QoIWVE0ASw3mlM+dfiNKdk2WLPlMydpG1
o8qggslyzEM5JMuz1fXzC1XirRuRZNcTuTs0hbZDPVU0NO3l1mz6w8Ig3xRvhPVkrQtHMXhpRgjr
1DQcq9ZNyW2Dcrx5Z5xWJOkAD0ufQGdaC0k/xNVJn1swM6HCpdT2HDjwYOGtpyDuC2RUZoWz4dRu
wqbB6xsdgmfJoG08bi4aCF0IBqp76AfxTjFDmhbOQcuArENExcS9Doqf19e+rIv1909+XEccDwJo
AIXU0lJIqZt3EByID9B827cPiZwmU6MuSwkq7ZBR4g30I1WYWycv10cvW/3a36PvTQUc6VNlhjEb
ppvZYtpXEtXEv976RdtYhAj3raptizyFgGkIKaIzkAyHIY4fyUD3zC6aF3a1DrntEjLXWgjZX92N
+gmampbauZ1SbNXBSU5lIuxseHlDmhrSy2EMVXuXV9O3hJaJW6K85EAzsgu1bEKL4O9pSBVDn1Ju
aWHe54mrMKtygZkgG452cZLRunBUqtDt0Dl4zMO5SE4J0XxOqvfrM3zRPmha8GFIKoEqwSR2CKXE
e7vkbwYpT2aDkmPIu1zv4uIiQheCD+v6XKm85SZs0w9Hh3XJgSkT9Hi0eEvZ4nIdF/oQnJhD47es
MsMOs6n6yKz6bUrUI1+Ge8gtQvkkutFt+gK1xiOAT3t8A12uk/Vp3+g1rY9QogTKQVTZxAX5sCfA
Zx1ngwpCZjXBscesn4tJpXbYqc09su8nPKpuawDork+KbN4Fz4ZEvdEg+hE9VvyDjw+VEXtd/SfT
tpAUsvYF14bIkjNCQ88IJ+RpvRoa00d1KG3XKKYnPYEc7L7PENy71Jt8iFsA20iBYIsWcwQGByiK
OWHpkD3XF7yXBd9euGpCmMbE+oVI8cxVIEYVqJvFKBC7/hGSqRbRfzE3CMSuAL3MmNXd1sT6neZD
42XavKtkGp8guEfPwJmDw9MOy9ZkAetaElRq0244uGR7EllFKijGN1GEhJDD8oe5K6PDKpy5s3HB
DzjUXhNnwQHX5UV/nBmeI3Nfe9ctv26gF147Ioiud2wFefjEBFoJ5fdK6na4OMLzfD0CscsKRkno
8/WuZJMsOISW1GZm9g2wwWPmRx1xIUbumyiSvt68bA4ER6AKAFFmpiApr3JQyqVOE5jEKfzrrUsG
L+Lp2rIBBUqCSRgM6KYCmfIlgv5WoLLXfe2v8/NpL40J7x2lgXGgP+/VyMgXeuYmya6khOmIoLqV
rY42GnYJSHn+KVj+bibR276RC4cb+PvsusXchgjr+HjD2iYP1NredzcVKULKwVZShC3M0OgIeF9s
9iuzm8cqt3dR1cEywiFmGxEE2owU2+VsmIcyR6rPYfOv67aRrElRswk5gbkDrtkJIaLpQZomQEG1
t69p4fgyIU6Z0aJA08R5awmKHJVqV/YfNhE8VTV4P7A5dkLdzgu3sjIGEbF041hfD40LO45I/WGS
iRtVnDthxeuvSc1vBmiLHzLKvkHtHWrNi9dYYJdzdmHrTEfE1iUoAYPyb+WESMy9sUQBpDHa3Jsl
28I/lB9QOmydtjPDMaOan2smcfuZlb6dtLuSlhi/cD9dwOFaxXgmPPDSmo33hemKFhjqolP70DGH
xjFocyyFv1xfVxe/SIeU4d8bEa9tohl9V96NNEimd+sHy/ZgStCy4GnRDG1kiO2Wd8MEiuTnOdrw
hIsXLbQrnI/I/ztDrTTlndVBFoim6kej66lr0gSSoYztCi6jG8HhbMgQVlmqF3d6WgRl0weZapz6
btr4CpndRZ+Lo3ZxeFHeTYiAOPa57pdDRzaiLDITCWejAh4UwDLq8g6q3m683I9R5Tb6c7qVOpAM
XrwgpmPUzGlGq7sIcQP1t9P94saeF7KuiVdD1Pg4zHDm6i7LTlbyxbQhj/Z0famvC++fnQhNC56l
tn2D2BnBgqzHc1+MZ7blRGsLl1oWzkScMnRkTQ57N7ML4L0230GdEkCD4zRs2EUypeKF1jC7pnSm
qbwzrdFvi/fevO2GV668XreN7AsEZ+3ZiKtUNJR3Bra1xks7jiJ6L6bQfNh4VFw8B2B9wW25w6wi
ByAcUi0ZaqHUQ///nF1Jc9s6s/1FrCLBCdxykETLcuwkzrRhJblfSILzDPDXv6PUW/jiGkKVtlqA
EIBuNLpPn5OJp0aweM6eWC9im9dx4+uchOr/SNbrDQbkN00s11wd8v6ZTecC1JyvPte8JlUWIJnv
ckU99a1oL51lPjciT7u5+kBAMnR7O1RHVTJgqBSX0ECGgXXeueNPlo4wQzGuHNYyl+0Qinf8I1So
x/7BpJrNVY0rhbPWYnQmSM27iwUZ5IyIl3yv7xxaslob2T7woO3dhVsFOFa/G3cRtzm23BdSDshe
Ob3nH9uqOJOp+1BOOi5O1XJcT82b6J4aTtkMJqzJoVD6Jd4ZIgTxXSdDjl+zbsvRjTN0l1J0yVxt
h4npmjUULkaOXq1yqARKtO2l8CoQaZ+8vQB3U+IaGhemWhXJJvuxp505wAP0O6QqbJKQYAnvWxXJ
HJ3e3jYk29qLWLtf9RD86hxdL57C0uX4tZkIuBYbXNR1+drQpO1/97nGyhVDy6EqGydOXZO1lz3/
yaoXahx2ouk3e58+xLHlSHUYe6vjuYk6Y2odCMhIjWj67h69Q3+sIx37kuoPSLbJOns3ghxuaiu/
ih8d+qJZpXk2KA6j3AxSWz7rTAdrg1RIbI1HvMbB2P8PCTQLpBpfMlF7rWgLB95d+myP/CGhtAgn
l4V+9vGuI+ldreCND2iQI9oFR5gKSIVXRutz5ZJKJwKpuN7kThAUWCDaPSwITo0VOf4jaR/N9ZNJ
/ljGn9vTV62PZKyzha7WfSi7C5QejmPwikbvYz/9mnW93e8LBeOASiYrkEaooSzfXsaYx3tshfw8
P0DIPGmPuiTg+3Q9+IZ0jbqEN5DyhhH0v9dDduwPLF7DyQ6d8PohI3afby+WwrPJDSL5Uhn7XCKy
tMvXmT7Z/7s9rGr+cneI1zWVOfK9udRBOI1hm4JVOKYxJJtrETapGeuFXBWmLLeLsK6166nBcSXD
L7I/cBdU6fXn2/9DcZZkzjnS8rzzemyDbY4J2jnW4Xc5biFZNMuvmrtky40HweZ2sxu8Ydn/gqCP
beb+7IWu1KUaXrLkyTHa1vFxUiEZF1rLFi7QfS8qHf5c5aplzdCC1kJ44I2/DA3kfujRP3TH8VxA
9g7c0SDdju/bBcmi+21tHNOtm8tctM9LZrwWzrpFASsir70L0+TYch+JF2TcXgsXfqmjX1cOKL21
oy/A++pbunYGla1JNs2HmdHqamudO/9aIeHLzEkXASl2WsYCCd/sRF/ACHYHOz0dxSwiRg53rb8M
/xHCyFiVwQrGgqL5JRqn55x84dXx9vCquUt3sVhRXBQOfMW8so/cMEJDBKduvYtIxLFlXIJNvKwO
Vt5cDPbYE2gc8KgNNFelwj/IHSQbKDVbu0CmqC1AUhKI52rfvhiDdUK1QHP4FadGbiOZCrYj32u3
FxQkLt5sfwiyP7fXXTWy9K6tFzGwYGH9JZv9CFXAaKs0MArVyJLB2qTLt3bFjgrzgoZG2mnWQnVS
pJs3o0s9VSuCB9f+yNhH5OmiVldlVc1Zsk4k/cg+jxhbZM82dE8KTTJRMWe5T8T36gLEfhh3R+be
iDn7RHWJCdXQ0tuV0hlZMrdDIELiMv8nHz6LVkfQolgOmcrK7NxlqWCYF+Ea/Nnqev9bVxQ6ygqF
3chcVp6Ru/Uy5u2FNv8rvedgPjTd97L+dvtgq+4l+7pgbyJYhK8zX0sMT47gbYWY9l/F12/k0B3q
46jxiqrVv67cm4+wluDphsrGJVjPlf3ZRkJx0TEDq9ZHMk0XXpD0G16FfTlFfr6Aphlv5v7ZZ5pH
hGrykoWSBcJftlv0FzDMJLgOw2qsk624qyfEsW3JUIlPKrRII42wm/5xhVz2WP2+vbeqcymZaVca
Vbln8OZt/tMfPjm1RsFNMa7cCjI2jmP6vo/733EjbtiPJLuL/sWxZYbSxrUcVi7IaXs+i4o5MoOH
oNNxVL6vP4HRpduz3G2jBkNZexkSC0ToaYNAew35C/tSf9niK+OmLgxTPN3khhBj3OF9JyzRCK2m
5auVHU3zSw5JJfMu1W38F8lurQ0020K0yFhs5FoH2z1RHUWxjJp7SfUskbtCUAQr1yBACMatEDfp
h+vrjR1o7PPkyk5aHXTspO/LkOCvSBac2ZsxF9fztACeHa5deC0dPm1HFgdJ/tg9lmNcraEVkRDS
AZHuda3yfH9lDN44pSAf3ZJ1tLmAUzpxD9Ypv3iP7E+Xdof2CEbz20ao8B5EMu/JQdvLFAyI+931
NO1dagHeLMCJdXt4hfeTGzAojLHMKuxSWe2RMz/OaF1zyB+iA2Aopi93X2xTsZvGNQfRttmxKhvQ
e65fTPvOvJssZgk6h2mfrAkXwwKfKsyTM83poE2QqWYvGTzYK0FcslVYfNGEg/hWm0Y4zHf1RDu2
3HhhDCjX5zNGp+3ZqI/5XegFjCuZ9t7UpOmXrbl0UNpbqR+5VGjuMoXr/usZ35z5gppMBGRqL1MH
GMq4O18N5PNvH0XVYktmvE6b75ozqjHc/NPVEGKYw7K9L4D4a8Nv5r1UxchnE282E1TZJAJp8vga
ON3UnGbDDTS2pFocyVRBi/7/SWBi2lYixmqL6JzfGSX+xXi++QtFPeX24KEG703rGWziD27z6/bC
K+YtNyKQYMorc/JwHzdGFW49dUPXdzW7qhpcCpwHTtCRacHB1MP3dV4AYi7D+6YtGSdxq5ptV9vn
uFyc1DR0N9c1MHunUGtefeWblaYuJOe9bEOJA1nxv+JZLJ4OfzW6TguLxPG++UtmuiBvN21O31wa
K+BgK9itMDBsTbZLdTvJ8Po+7xq3Fnguz/GW+Ic6Lg4ktY7k0BzyuLvz5MgmK5adl4GFlRqTPD92
uteW6tBcd+bNDhRbnwtWICZfmmENt9JwIsMlv+9bd8lM95IVxFtwIlHYOzpBdR7s5T43I8PqB6/x
fDGBEb+FFGkb7HEt3A/Lrpm4IqQiMpy+NoFL2ybkGK97asdlUpuhk84hqNLj6mBt4a47PdcN/K8J
EBlaz+oBTbwZvjQe6JEk+2k+W0G8RlsMoboTMoLu59ub8X6gC8j+v3d6GgpzK/iI2G3rLsQyzHgj
W9j6tRcG/vJzb7z49ofex8I75D94ezQ45FOPNySIa8ZwAOtOXLtOljiosMW1OV88z6Ef85X8U6wl
CWdeaozk/RCLyOCpQaBiupd4oLVteeQmVOxF/XuhPxpfh9d9/+YkMohq9oESMssOabeNnmbosriU
R+i8vstRERlLhSClpvU1CnLnrYrYYoAJt2/vi1aIDKGaptabN4YTYPV1HYumzqNmvi/pT2R+3UEs
2VwF2HSe1WFZPDh2YhUvt0+Ual+l57HddnwJOELbWjw3868NHWpzE9c68Mj7PpDI8KncKFEuYgj8
+QYKN7pcqlGHcVKcFxk+lbcT4giCmXfd07QAWYxMv8bMVENL9txXhOxd2WDo9qlsQlI82XdRmztE
btDvqL2Zlouhm7U8d5kR2y5/HQJLAyFRzfz6+5s7p6cTaGYEfDc6ol7GoX1kbnEpSq6JKlTDX7f5
zfC5zYFZ3ufmkrvnnMYAfwV7dPsgqoa+OvG3Q5vr3BsOhp7IGg7AZM1/rP3OaUs3cVOvKy8GpJcX
v3ETd27+cOQlQp/z19uTV11qsogoKRbLhU43ksEv67cxteMhounwG2o5z9fSpQ4yqDInyVpRXmq5
AKzpMlsEr8QpajsdOe01lH3nspTxUn22NhWqsLDUfvunHcmh37yD5a8/+s1Buf25si2NJ75a0Xtf
koJp088gJTUY9cUfwFILfqVgCyJ7axKxnaFyn9zeEoVjk/sCBO/3zIAyx7FxxHE398QZ7agUAKsL
HV7rfZwfkWFVtu+We7XhidqvnnkE7cPHqXBd0DFu3WNlV597K1vRLjM2kWXZ32//LcUJkLsGICnQ
zZyggoqyRlR7NEbz6X0WKOOtCrPvbNtG1a6DhMYo6vM+/nYdHTuMauKSfa+D1zmmBQtZxtl5oOhe
PoCw6sd9qyIb+Jh7fMFCX6zGq0FLnLkIvECDft/oUqwdEAekQg32eQiidk9NR2MIqiMqWTOvAKao
ZljzDhRaXiO/95J1wAFrrnbFisuYK98fg63oMW1GX7P8wbA/314OhaeW8Va1OQ1NYEF7qIMP9YyP
Y85DT5fRVQ0uXb3LPjAHyLZrup6Gvl9GVr4nZNDRQymWXMZa4fJdEae7+3llfbgVwTc/pw+L6UQN
Z859x0Wm3vUrlElZjphnWZdkaOjFDagmD6Ga/nWr31ySxLPGYLXJfu687rxaqNyva7pb9BnaRp/u
213JTvlIqh53/H5uqBkbjfGtra1zGXiaM686lJKlOjwodtbb+5kWwbHpzIc+u9PDyDArkrv2iLOI
G2wOQtqAf2fXFU1Us5YtdSZ8tV1nP4+Z+3WwoK7aMKDobq+4YnAZUlW3VeP2nbWfcTN9bsotCJHU
u6s9ziEyrorToPOmAc8eZ82CtMiZcXIaqotmVVOXrdWyxy0L4GJ2g3xbRPap1E5c4QhkJFWQNy0p
2baf5775wrru01r6rw3X5VJVM79+9o0lgRBwqtiORR9Gyws71/HCOis0CWbV3K8ffTN4NXTF1hIT
x6Vsj7lYItNbf1OqEwJUzV0yUaff8BwPMHd0EZ97s/siRHOfebqSefK5peNSwYYs4rxCOeDsiDuf
yDJgavdIXlCwCl7q7DLkFdg4vtxnP5JxUjSj+yZ3AJOqH4rs2dNdz4pdlCFSmc+3mpR4YBq5kYz1
EmbrEHWFiG9PWxE9yiCpnBG/HisXnTRufqrZFIkOdK82epQBGJzZdqyWPvQczc2h+jOSpWYdccfy
WoFbRzdcHCvMPBaCwvP2f1GNfr2v3hz4QggHUitINo/iec5A/ocMfHsXlp7IkKkCkIltClBRqcwU
ehlaMUXVnGUjbbpgKSkePGLyo7rwY3fKH3p/0Sy4AvVLZLLduR+dfgUjz2UV5Lmu18js/qxbETJ3
+bANLMndj8JLd/erE9zndv6jFAhNLGJS5Il2+qFqwtz5iM/d3mBF4OFIIXCDygpyIkjz54LEHkgX
beEe2sE6tkTXM6H6hGTGBTfaNZsEzI23XszHYY+aqvsZGP1Xsrq9pryl2HUZXeWUIlisFrvu+6fR
Tkc/pplm+RVuWebgtYQToGCJR8i4P3HnqCV4UCyMjKxqIYWABzNC4q1xQNYMnqcMXQiJVWr6D1RL
IhnvkLlu7tRucyHN0Zs/LN4vN/jf7WOjGvr6+xu/gNQiYZ6HJdm38xr84HizZlTzElaNLdnvujhF
79V4UPqUTQcIr5rJ1lCRlOBPS25PX5XWkfl3u5U1benhG90f8ic/WScjGrawSq2k+UAP5eEuJjKH
yLS7YsrsIjPxnZ78Y+5hZhaheZesDsaWTNfh5tZNHY5PPZ1qO2VtItr7so2yTHS+e5DfbAGb48HF
Zh8GASWQ5ufttVdYk4yv6hqr6wClx9FZmIunWvULTQ/l4b7BpRRU41kQi10xcWd7rcssrAqdcIni
VMroqmYx7A1ZDrxfISsc7axNh774B2zfGmNVLYtkrI4YIEg6IZWZT8bRrwsrLpta16miGlwy181s
XdTMkZAYSsj/HoWuEnoNMt7J+MkoqqlrnUYYWJQcHqwYH2rzdW6fK/NpsO7rYYfG0r89DYMS+u5N
DOUd89npXxvyx2O6yFVRhiYySAp8vTPdIMB+MU4c7heVRCPK0/5nFrKkje7i0nKIDJISFbF87qNr
wfdpspp+KrL1Ywt6wvvOvHS/CivjA5o1EQGi0p194s7zXePK4Cik3mwOnkP0U09jMhROuDCm8S/v
nkdK5XUfBlBATJvZpS7/xLLnudL49XdDb4wrucSlpsxEVzyU1E0/IdbFRDzsVYD58+JoV17oN0bI
chLfsUD4mrTwC+Vu2WwGlNS9PHRs47Fx+T1rT6m89qa7uHPnZkNqDznIJZ1DSXUUqO86MgwtuUiI
j25mOUP/fdzIElXZwn6CaXIIq30fNamm61D/cQv4hPQmsdDWEphdMaZ9k0c0C0LW5ectyI7ZPERl
4yUQQdQ4/PdNGN+S/KZLs40jYd+lixv26XLsoiYyvjhhh9Yy86RDcb7r6PAVyYGOhrF77szHdJtn
hMZoCDrmqbCnMC9rzdlV2IQMXruKVKxGBoWBGWSKmb2+kFaHdlUNLfnQlS4mLNnv0touQnesQ3vV
TFq5/FJegfQd8AMGhp5Ekh3bQ57M4Qihpi9DCijPIdCAst9H0WIDJMsWYIAuakqxzQ/9o3uYjjZ4
Uz56z+1pTWxgZ/MP7GE6jXF9Me+5kPFFybobVgUGRbt36rlmNLdj3Eya98T7L0hKZUgb5Eqh3Lth
6CJFSfGRxVmcnYLj9smIdcBcxZbLBLsbW6cSDBZdWgZPfHrWBlgKDytT60KfwjIEx7jOMT9Nx+po
H61E38KpXBrJnFuvwQdmnKficY0Blj26H+kHVFqj+5dGsuWun4CfI1mXjtOJTU+WjiXqfQwPtvW6
F28eRXXWELBPOWMatE4oeuc81/mJrXtYDEY4Gm5M7T2sun98l2vuUYWjNSXDBmZ0HCHUB0dbrVGw
nNvMPlCThKWbA633DzpUo9tXnWrbJTOHlKmH58A8pp5Zn6cgi4rS/lg2dpShHzw3v3ZNG/VE1zSi
PAWStQNqQybbwBatBwEoWQd137B63GI7EadeJ3mg+k+SgZPacrLZwHYN23yk+5w0ppEsgRcNjCKD
9rta7NS071IJor6MjgPXSj1AXKpLiR/v/gGkqrd35m9I8N/L1pfBcL3vtPlW531qvvjhHq9zVCZB
Ukbdo4ibeIntqInbIwvHKI/dWPPR6xq991HphnfW3lu72hhTSmhY9f8T7gst5zCfzXA2pseNfyLO
ieX5t9vfe/+c+zI6bm5tARGPbEyhU5sYxoVZr1nvx2J/9vJnooWmv3/L+zIWzqJN4CxA3KWcjCe/
MB4dhu5lSo+b+Unk2pyb4niDxf7fjgIZxHkrQBeXigfrYMXDsZj/Hm8rKUBJqMnsqf6M5BsM2tjF
THG8i7wNjRGdQPseVWyKx2E6z6NOEeD9i8aXAXJ8nlsrqIIxRR9fjDpA6ptlenvXVUNLXiDr5qnM
Jux6NXnHVfRPNHc0VqMaWrJ9Z579hTo4v7bV/eBo9K5brpn1+27Fl5FxfVdMy9b3U+qAHttr/3SD
uPR+lVjkO2lf0J6AJhNLE379fWi/Y4cyVq508pqh1gDjn/JGlGGPaiZNXHRnBZ/L1nB9GubF1LGP
rtXz+kUMnTF+y1evbr7sY9V2L1xkdbaETVCi0yaa/K60Puzl5pJPK6Q9clwjdoZW6tARjQGNeBs8
7oQ9MVY0JRLeGck/msyw2thFR24Wm4blTIfOHvf+9a4zIBOeuRmeCiCqndN2ys+ZM6CYootdr/f9
e2snhRpuGaxGs3pzuhciQYk5Mmx4TIiy3zfz62ffRgPc8iDvjJmTFX65mZMtyO87vTJ3b1831m6h
rSwFwCrO8c5q5rv0f6kvU5wVtMFjtnLntBNl0mfmoQyIJoZQ2JzM22sRiGhbho9ZeyiWgO4Qhev4
9lqrtlLyFIg8FsN0sJUi22KgdeMO4HnA9DVhlmp4yVuQqW9p3V9PSl6c96k+tLRAKk2XWlQsjIzQ
c9FbRFjWLakotmPtbEfL1mGvr2f5nTMuC99PU2PnTWMt6TpsX+fODNGB+riszWszFpr0k2JxZDze
BjlIazcwezPbkoJMqZvjUltqjTtVDS9ZqWUBYLzX+5JmNc1DaFJfBOfx1nVEc0+qVv/64Td26iHi
y6fdweYSI0ZaKkVLYHL7WCquYBl4x5aMQX/BntOqLCJB1kOxoMA2eoei9yPfyjUVSdUSSTd9NoMk
qHT8JR0FmGg93PDjeg4MT2O3qjMkxf7gGiZ+4ZZr6o7DBdTAcWNVKedlVFN+5x5I9mtl0+T1ebWm
VsdAjLAcW+MuvXTqy9xnlSXazbeKNaVrHa7G/ru314iY9cvtLVacHhmLJ8re9CB0u6YBiFz3IHt0
PV2hWbGtMhyv8Lk7ZVWwpLykqVPNoeeKF8iFaZya4nDKJL1L2aEkX+HUGJ0znvsNxYY88H+ubO7i
wl2zKOszHf2QapUkIx7GqrFdm8ENGf4312xF1E67jqlQtU7X398YME4ktex9WVKI+B4FZLahAxdl
ZnC8vcOK4y+ToNUbiHSK/boN00AiRFMQmEYpD9oCpz2oNU5U9RHJhPOcoLgUFAtSyQNqzCN41Ntn
DgXNMbuLMoX6nmTG20ZFVlr1kiJcfLQ4jZpgeBa1k9xeJtUWSyZs+yiJVRbBLrgoFdir8OOK1Xdp
vWLy0g3c7l5TUWHAxe3dQ9m437ux1T2UFOdHhumNwEbv6+gsKfixPvgrOXuUPHjO/Hx7YVTDX9+0
b47n6HCn97Ord16cxDTQsWnwxOvvjGJl0jNbBKD4n4AWNVu0QGztuEf1WDNw6e138bZTX0bsGRto
6Ro0Jabcv3K2A/Y2V+zPfasjGW+9rFsDbvMlbZ3qOFF6mmxclcZdGgiY+vW0vll8iNU5TQtkSGrZ
7EB29lIVqMJbvSZHrNpbyWy3wOFj4GdLWvaI3Jby0q1+vNj5l/sWRzZZizTobkFIAjwERb+SN1cV
a0JnqBjxQrC2g9NTcwOr/olkvo5RsMAdBUDHhZEaJnlo3OmAjpHk9j9R+DdXst/RbsvAHcAk7czi
5ORFuNvT8zh+WZ3icPsLqqSKjOrzFotRXu1zypELXXfrMcv4xyaj3+bdCDeTYfXYwXLMyC1Ak4ka
xe3vKvyejPZzB5+Pvm3i6dHsIO9bP1rodL09tCLrJUu1TeNM6m3iGFrkcbs9i6oOZ6uMCotHleOH
66a7nxW7LzOjTTMF71qFGNgu3S+jH1wApUoNT5cuVOy+jPQz+8rM3AVxsMmK52ltPuyLiIgrhtBd
ddw6qn2QLB3Vub0Vhrg+AbuzzfszpNXi2/ugWh3JyvFsBWfFDhdLpyZxICfob/YlzytNbUs1c8nK
Vzera2PACQrM4rEo9kuxeRr/pBpasuq5QAan9HGCOm9LrG4/sF6nnKoaWrLofl4Ks4LoRgo+9Kcu
W4LYL7kuqa04MDKYD+QDU12M5YZkYna0Ko/F1rQ+uOP2tXGDr7d3VRH/yqg+e/GWFgCzNd3q5tts
Dz+9+iNqOoeyMC4t0dmw4uzIGD++F+hz4RveB0Q8e4WZ7mN3dNE/cvtPqIa/LuCb+83pnHlxwVcJ
Y81P486TzFyOgfbxpMhlyvRpCOn8Foqs1wesdbTHS1B8X5ombKYAMDaeTP2HNrgLzkbBW/7vv9IG
/uTirl7TYimSgZWPjfOnqu+SM8Xokg2blFUGE84KmJx55vkaAp/wGEy+Zh9Uh0my4Qz9guj5wmHi
G6ie1+BMivXUB8FpdsYXXTJHtdmSNVNwYW8QOFhTEKg/5Hw7sLz5utjk5fZZ+guZeCdZJKP+Cg/3
2HZ1RJDFDYN1e7VH+8Gp3PNUlGBGgdAm66qztfindjNAv28gzufWczW0Z7GzwzCnLOs1C6pwLzJK
cBaNPTgt3DkEIy5dwJ8Wx9Zcq6qhpYC85NDMtSbEIsNAxxNDr3BtNjqSTsUeyTDBZbTNdRyv9j6S
pPbdh8ogL/tq/7y9RwrHKDOvrWQywCruI9r3s8ioWMJxN0VFhn6OutZpzSviDpl8TUClyV52E8Ha
Wkb7xCGsNo0InSDaYWxJ6dqXwGWD5nmtWjDJ7Fe3y2tBcag34Oc/o3uYH5wFnp9lsy67pPqEZPtz
NwwB5IbgWejwkmXT56wtTnmzx7f3RHWeJNsf9tqtvG1Efgy+PlxKsR/LrujvXB/J6C3IvTgkK3g6
dPWFF04ys+yRu7rynWptpGt8G/01YAaGN3pyyMruHJAgbVtdAKIYXsaxkd3/f1vL84NpfQpAgD9p
3tWKZZdxbOXUOrwxBp5WZAktVv1G/7GOvEk17aubf3OtQg4WPWoz7iKnCiJTmEfQZkdGwJK7ToyM
Wct6q7Z4OfF07YtT1wbfzCXTPeRUy3L9S2+mbnQ2r2yCi86aiPVnKREPzDvtftyeuWphrl99Mzq1
arBQMMQbPbT++naMAr6HZnUXQzP1/8L13wzfWX4RrG61pZbHfkDTDV2kzvLVXsu7aDTwAclW937N
3bxfeBpA6zQu1hEM5Wyd8aSudUAPBQzI//tAffMnSjozwqqeI5DZQmO1IlRSUWAFcQT5zVzAJYYh
3FY/tefpvjeoDFVDnyk1UMjkqVsGM/glAwROha+5LhVbLoPVVsOxphIU/mldGnh7tugbRJcfqqW+
r9MkV4SZMljNAXO8U3omwv22PdLACVGCCaKmsI+zt0dL7UAje0LT8m7p6OoU96gMY5uLBmbXG1tK
hyrcAx7nqOy1dUyZpiajMEOZpY1YVde2Bj7QZ0MfsjooQ+55d9Y7ZZX41i5nc80ZTztfiNDM0VBY
Lg60IVC+1mSkVfkUGc221XgIVWLDvovx1FpztDq/mLUnwYwMlEcTvjx25FVM+DT/57Z3Ue2KdFFP
JsctTfmSDvk+Od8FMzKUiTnywfsTBP6s4Cw2n0yvt7/2/hZ5MnKlWdwM1M2tSM3a/WFttI82f9Ol
w98/0p5M7WQMzG4Ysc0UWrgxyb/6yxaRCVQQkLhe6tcSJGUzzvftf6JwOV4g3eLDivb7Og/QR+lO
kH8BDLYcTwWkHna3j1AoRmdZntjeEKNLX+MW3t8rT4a5NAJLZzZkTb26JeRZDCXN/qARFdXNamn6
3g+ZUWe2Trj7/c3yZVH7Mt9Nc5tXXJkZCw2zjQ1L531UQ0sRFq1AzL7wQaSVaWKpgHRcRWQFRaEr
UP3Fvb/zsJKJ91qXu4zgIZOy8bTVW8QojUEHkBACgF7xZXGH2MC6cYAN2+phEv9khfnVyfpDYZz6
foi7lSe3T4rqWF5/f3M3FXWTT3ZOeOoYW9gV7KFwyog1Ityrr0ZRhl1XRQXX6Vy8f3VAwvrfX+Mt
mSlzbZ4KWqLxrchz0KzwOgSqUmiOoQKADuXXf3/DyDxvZ9UsUtr4TxsU6ocuiPrKeyAA1fm5cyJV
9zgFv6DHELLNjGqi6+1TbCt0Tv/96aUtrNqvOWx8+lVXH1B2GcN8/Oj1eD27dmiu7MTaMWkBLaoC
N+73JTT9D7n/yyo/GVlmJ1ntaHKIqn297sCbfS07CEHRGisNTGvIWBsOFQgEmyoKgjye1j4sVhqO
d2amPRnAWLs9Af6zF+lk+UlrfQVhUjSDm8d0qkde+iGlTnzfgZWuhH4zVgFMmUiHokFXzw/bK47W
tEVGZr4sRISl+Wtr5rviKE/mcOsH0W++ie7has2N6SRm8Lk9gC1g0bzeFfYgC2CWjWXP/mSYqVHR
0/ZXBncWj6aVaYKO9x/unowLq9yJBwbPSeqPVtgGIhw9O4SkXGR4fVT6R2rfFxR6MkzMwwmA2GZp
p8Scj1Nnvnit+9nK3D937boMFestu6yyvSAp8I0XQr5b7s9m2RJgsKDGg76eKw5w0KUHVLenzPG2
cjfofbBqpqUw48LOw2n4mdMiycYghABnONdpZdchcqAap/X+jeNR6brmTVUu3EDPrjETO5wAWom7
Ovh+e+0Uh+A/aDLmOmAedqy0292kKL/TkYZkcENBq7DoP5qVjojt6mH/e6t5MraMs7JpEaZZ6Lzq
ngb+GogsMbzqheff0L92n0nK6LLGMUhFJmoDkm3EpQs9I3/4eHuhFD1FnkzzlkPksx16vqeZVRor
S10KN4rMcEP88cJW1B2+20HtFXZYTy4gzuHApg3FRMu12CBwVzrOUoR08DeSZP3K2zba+Z7R397a
TuuTyd0R7DPNVBGK+C9vqxcXMuL3KcNRT6ZFwiwNz6KwdqgKQNtkilgMIfjkKgzXAfE/aLqVFIdV
hl6A+xApRh+f6ZrYsZ+MTnNlKY6PDLvoPLOi1uQwSBgvUYkmwQk39Fo91MVLvVCNpb0vikE9mSZp
NyFYI2p4ki1akjm1TtUr+1Wf6/DaTNIe+RZNmgeTYp1kIAYnaJKB+gNLS/RCD3Q4gP/poDmpiotD
RmAQ06f5ivdE6n7wg7D9HHyYfk7o8zAi6ylzkiYLs5CcqKZqqIqpXCmaWGficGFWJKWX/OmqHdFE
2PgLvBSoEXQiIu9zMGBrrgv5JmYppnXJlrbGn/o0luGYTscsJs/uj+JpQu+gEQefb6+e4qUia9Mx
MVWQAsB3aPs/Z3qw+69jf+aFJg2pPGHk33/DKCEgDlf4/38jPy34G/aT/aN73JM5QoYs7r7e90ek
h4pf9Gi3n/oq9eB9AhAQLKf/4+xKliTFle0XYcYggdgCMZEZWVlZc2+w6qq6zGIWw9e/w71vka0O
hcxiy0KAS+5yuY6fk3QfV7ZpnEVlKHlb6irP2FKMv4kuIKMIUufryj5y9zGPlxEaTQLerxQKvRc2
bQHAgJZzYeYxNYBqmDWbn+IXZDTGbNtJCyqF8uLlb5P4yEds290hcTXDK3xcRmQwY8DVJ2o5Fzrg
LJ2QyHAfuijGWWL/o3fekLYZxTE+c+OhRhOVD+76w+Tw75U76bbSm7bBGySvbipbzNhFnDgXZRE1
DEQ/SG3LyBy5B1zJrGN6vGkkvEfya0Z52zrF4saN1y/8lOD8s50XbhBNeFKNLx0Jkq6EkOtWlZcq
a57HxXs2DB2pnspEki/bbtmxrHLc2K8cJ2jEUKBTahpjz1h+O4KbGtpi1R9IjjwViZmwOaWxSNE4
nbl9MPtj+UjGBPNLXpyX9lh6tenEZlpmF2fo2bMJSx3ux6Cbu7bry7v2Mg5VM0y9H1d+9oWjnd/c
zENulc+jSA9uORzvv+Z2To73SKWD0t7LZwMH0NwbgCa1orJ7cUsP7GY87NB3mprZwfO/9tBrvv9G
xZzI23dHJ+bk6IeJN97/TV3wxnik090nqQaXnJtmwJxN3QJ+oSz/slWA5ldrJjRf/t878X8l4rCV
5Ni15SGyGl5xsVu0/27rEXlqgEazo51u38xkORdk+IvxKZg8EvTTEPQrj5ysDiE4HqbT53ysDtPC
ng0X1fdWhAVAcp49vlVpHXVii3q+Bgld0Aq2hpuXnd15C93+oeYafP1us3eBL0dtDEAJGH4SRX9s
2sw+GMPoBikvdB0MuyFuGUiKGLQwk8HlrR+PE/uDGu9zazhnUeoCksonpKhRdc5Sky7z4mHyL46Y
gzotgPEBM7Wb/m2ZnibTUC0iKWosEzeAMaFOvKQ5D6nfozlvnlaNx6lsJIWNtkhxFTx7sJH9JhKS
omKUxgTiDZqwpBhfVi9NNqivLhOUwdATd2wWM0i97mgsVXTffVUBQ2blm1qHLQPN/LgxcXanIWJU
b7bBQjOXNEHDwc//abCrpH1xeWeDsY9BAjbEyW+rhyjh7mxozgGqH5VWg+NuNk+disT50sYUzUXB
UmdN2FuT5lcV60Cm7HOnlqRcIATPG8Tr0LAMaFadP6RZhsqetA5AdoG7npR5Md9jqwdIWW+Qn2Du
00QrxRYrQ/twHzrVVWu48TYbU8DJ/K1Iq1e2rqDgJLoGScUcyNg+b8qKNPExB41dQ+bKy96AQ1gi
P9WJRKtesIeCd0ErTdoyEyT1YtrCSvZc/0rT+phkukREMceyLKpvL5bRVdCHROfM3zWuVcK8YDpF
AEW8klF9rcFmagGxGXuOFS4uOY+2+eIt/DywMQJeftRMtcpI+8+9MxLUKebeLVsS99UQtbQJbdwk
+iA/uO/yquGlqJ4wHIXW1PLjtIbYZT8ezbqJRdNf7g+vspLkxwV3u2WwbD9eLAhE1tandLJf3JGe
bQe8cjnu9u+/RzXVUli3+OJYSTL7cV0T6wA+1DXsLB2mTzW45M0epNP8JR28eGKmEY35ghoLSo+d
LmtSeLMM05udlJZonvTjLhGnVtDAaZtzOtOoLx7cOGTRVMIY6/MiceO89VP0r27hDLHGihua48TN
eilugSVXdrJ02O+P/LhduhC6pnt6eZ5bM0qMMTIdcljWh7S98Krdiu8cAndueev0HYndMjcOLUN9
uXXZt/vrSDUVu5u8G7ysq8aZOEKG52zHxF/DiXSRbRG04+voBhQeJ9P9dVAjFMCLuTFj5TnrypCK
5lBUv+//gGKtykx/vch70zVyGicTJF+3cUtec47bsvujq75dcmfw6RvcdQwAMueke3KXbXxNMqjd
iLb2NeAo1QxInuzXHqHpHpCMIgn9rvw9T0nMpzWyenfSRAvVOySHppzhItNt3LgtxBo4AxTIVla3
4GCxMzTkDuXpIXPJwL3CNonoW4qlum6ANKOmmWZXP+UZC113GqnG+RRzLsNk+sYRlc+ZGy/0S+0l
Ac5gj+WbMkRmWA3UZjjW6jjYp4m9GgM4mUtPM7piGmRwTDuvrDHanMXFar34xQqZie3D7NeR5+ga
l1Wmkba3govF9ebVi8HowUNRJnZA6/X80PTKcIq5Q6CYCovFDWN7Z8U2Dk3AEs8XcTY82LYJEIx0
iq+msrS7NnVikJvmQ0QBkS8C1OhS3R2UwqtlpsHe2xyIHCPFoBR3gysHGqpfeifI0ll3Wad6xb4E
3sVVTyRVm4D9NS6g6BWMwnkTFgTsBtZ9vj8XiomWuQWLPG8K19//YUpBRp8tFo1TdNLqsG6q8ffn
736ACV55WzeTOKHC/Do6tI+tnOqYwVSjS8sUyIOl6vrNi1vc0EPci1NgSay3+6ZRuJkM13Rqy12p
WbDYsZdPWzv8BLAjbKbkR2uLR663sESloG1amZ9PmeXGZWLF3iri0tRhU1SmkWL1Mvhl1nWzF9td
HeTIJkRTavxXMbQMyizyMTHWEklRB7CJDcY3f9KUuBUml7GYoP5Jq8VF2Cnrog94VV0cz/681Nvf
TOh0l1TvkFIue9pKh8y2G0OF6qdtG2fHaZ8rwHBNVJburxyF15rStFZZNRkjCm1xWqHbMz/Tdgxs
T3PEV1lfmljXEcL2i47FiTe8JP5ihMLx5uj+l98enMlEccvWWlMGUpLYSFYazVC7erKFtjq8m/jf
pTAmQ7KoTQxjzWGXxYGoWew4p2n5jkm2xa/HPl+a25XjXhoZghtXlv/Z6T0jEMlWaLIflW2kWCwg
l9kVBmwzD324cR7beak57t1ek0zmfvOMxEv8wgNubOJdGhhOS5+dSmRB3Y7FoTAhDfSYgfZ/exeO
gWatihVijrFvAxteQoM3Yu6gW/eKOhiT5VDt3AZ1QbGy2N7MKRL2vEVJnuRBbVkrKCJpGm0CDF61
xasgWbzmWLaD0CxdlQ2lHHuw0ftSoSERd1g0e0uyBoW3zfCiYjPGoCntTJOcqt4jOTc0PFO+9XDn
AgiOYEpBar6hvM3X8kCo7jZUtdYkJ0eTtV/2k8ewMVR5JLpeBGObaY4KisFl9KxNRpPRjJN4zfvx
mRqbbwfEIgDv3V9kt8Mfjsj/XGSrwQbOQKcQm4X9xkd2qOgKRa7meH941edLTj7nub+sovVis3K6
SwoahGgA/PexwfdZf+cgVUloPqIRJEbt7lp2ZhON6BbVeJ/KMPvzd4Njo0FnIalREBmnn05tHFI3
faLpqklYVMPvBns3PBolh4YWhR+bfnWyxyIYfOtT5rQPbftMht1Ryreyy2cWV+XWBulGk6hpTN2R
SeFWMuquYdlWihzFIi9LnaBN2F8ip5/GFuJlrqO5+lS9Q3JdKKI1TZf7LG5hqQCsRmdv6Nuw482R
tjpZAlUQlAF2A3WAfhTcjwsIgL1YnneteT8eCMphe0mHBgv3q3Bof9TLVxsgYc3iUvycDL3rSbkW
eWmweLPHJ9Fctyx7s0HYkYyPvkHy64rUHRFWhfIItf/0pXmumyULfHN4GcSsWWSqv5CcO9nKLM14
ipugjn+ekzzOKZhQ0zmaKuP4kIvLyDsopqVL6SE81biG49+byfj+2MCSezMxJyU+30dctSo0qCVZ
ZKaGBl6riHoynRtgBhwQCgQmr/esQDjGd3tOdac0ReTwnH9GDjtZi641wTxERGa8AIm6xENh5ZG3
tn30mHGk7XmynMXxW/h33TcoSC20HtNgpot40PiSb1NWoKtuc704G4effedC0WtJElzWP/b50obs
LWslLDBBvc0bCsEpLuwD2oy6fhaF/WUit4pXxBnrzUctxHrxrORXt/mB0TBNyrI7z428WyZzY4Qy
N9ljaylsGqQFP1bu+Czy7beR+Idk0qVgijUqs7r12eZZYsDOPM/lX/6fpZk0k6uyzx4t3u1sxLNX
sWU9brxAZEFo8bErm7hsHowIMjgJaYoAF51PY88iU0Dmsj+weXvsDoHJkCSDtFs1VChScOFHjjee
7Xo5t6X1UA2BuZLvknEweoJcMTbRzH4qAf+98HTir/fXvSIey8Rtg5lVmyNGNza77uw3ViRM9jqX
PykOzvffoJpbyXFT24MO29S78eSNb9a2BoMxfUR/8mPJqIxI4oILd5hwk2a4BtD8STjmYKDOHmL+
cZkMScpaf8stCA7FZOmKMGdeEnls+HbfNAp/+hcOSax5s66j++az9A+jANAQ2v28P7bC7DLkyFy7
tq8SlFqWcXkqLO85L7bXquF/Pza85LF0rVJI++HGozLdwzqYRz44B695iHoGZt//6l1AGFLuwIM6
ABZpcyiN9bnIt4M7m78f+/p9Qt4NLwRoLrgNvEiHWJkm/cc0Bf9EumjyUNW8Si7rgB299ZoUdZDF
+TDX5o+50DE2qIaWt1ln9VD2BpLTTZ3PhuU+G91/7tuE3d5EZKXVeq7Ksbdx+TO549HO0d7Bisvo
2E9TVj6VvvmcUvfP/Vep1qa02TZ+NVmNUwHEWYE6qsn5j8ou2vNqADF//w0KM8loYKjdQCN1QKEo
tetncDk0oTsiM78/uOLzZRxwUvlGuS2ImYAkPm1k1z/kby7Uku8Pr/p2KUXOUdQldY40s/dy41jn
wy8rQ1/S/cEVs0wkvzVqvgi0n/qxT9Ilbqn1x/Gt5lh4xYeEJegkqb6ZmaN7m8pS+/P3foYmkgpl
NT8eUIMFDurFxOWlyHQXZSpL7c/fDQ/ye1r5k/C+ESYCqxJPyfiQvCWa3SQX7mvfwU0S7rCsvAjd
bY7QWoeqo468WbHtyqKrObguwSlOWCwysw9YWh9EO6A3jOAybqgfdAJp593WHuTNomQ4r8wx+hzL
vZFI1yGksr3kwx0HiQnUmRjITIfpOIvxW5r2mSZnUJhHxnEtSV0WCyNenIIkaMqNk52R7/O0neqK
f7/vCIrvl1Fc9cQHXgkf5xUv/UbXzQyajuhoOhTrXiZmoz1kMMSysZjTHqdoM7IMK6aWqTHPzeGJ
Ld98mhuq7IMBzb+sEoFo+yAZcMf9SFKCweXwk1Iv65NlfRpyyAEbfKahObo6TM9t5gcMLwUgj0Hq
0m5mCFgPNEIScUzmOubJh9mp4q5qPtDRBsdsE5b2AQoQj0RsvFSKQ0Wz9SlqJfXVpUUIXp+wWN5y
S3cVt1vmX8cvjC6Focywhz4fIX9uU+yccx1U3aEG5Uuf+qex0BwDbroEXiIFJNNe7Q6c3fW1yBf+
J4HK6VMLCrMfo8mLp6y3dAj/2/1ZeJGUYQjcgyxjAlv1qHFcnKg4+oftBTK8ByA1jroqu/I1UnDq
bdaNGYdq6Hhsn71jd2rP/QF9c2EZ5VqhMpWjSEEKgJ/ZWybolxfkK81+9G0eDPPv+wFEtZLla9Jm
8XgCuOyuNYsGs/qQHfm3Mc5foepz0h0/VGaSb0yzwuw909n1rc/LcZemM8Lk6Jx20TKUb6L7v3Iz
KSBo+PvnPprzeWu2GQqfFYi1/ezYTljDZh8m1V8rXyLIVd1/j2I6ZECODWj5MvszhJGJ9ZQLJ3Dr
6QAQh8ZFVMNLXj4LllSNKzAhYzuG02K99Xm5HiHFpYNT/jdg3HB1GZqz0C0tJoI/gOaC92k7esf8
UIeAgqcX8xfQzP8VwtLJ7Kn+R3L5cWlrbCIQM6aM/NhYkYf1aL+ai6W7z1MELhmo0w1gPqEFRJ45
Y4e2zS5d7r6swH0PU32CaILm9lP1H5KrO6CogtIuXiNsO6jns8i/AdB5f0nd3MaxdCUP3xajNtdt
5VfLm8Aw4rVm2Hi+jrr4dtC15Otyvx3L1UwRP/qBBo0pAPxvg7EEjZRmyd7+fEu+Me/GvmrXbOFX
cHxCIWE5tboGdNXIkk9jlbCKU0g+r9ZfiFKBMz2EISCWzEySMmMsJoZlOfDTnJxBd3h/Km9HIUu+
JM9XgZ6KZOBXk4LQpVmLGBevBxD/h0AWf8jWMfAZeaQ6gn/Yrfbu5NDNS9ZUu2tlA7Cm37zxeXY/
3v8NleElr93SjifmihBh86goYzPRLJXbzmrJjFJl4zk17cb66hhNOIDfx3ltbRLgfqnV9dAqdhtL
JpYa4KgEzQzw1KOI0BZ3EOf02Q2MU32sTqvGZW+HA0vmk+K+bRjV/iOlCbIvv4mWZggm1znct79i
ePn223cTyIjl2AUm+mRsb2MNPSgdfkkxt/LNNwXT0Mp8xAPQRsSsYiGhutYVxdZiyWJk6MMoE3+C
WcYjO/nfIXMbZdEu3be+9ofs3J/SI2RaHrORlIT7fbFQOkz8atcnju3EW36szSP4JWLJPDQlLafW
IPiPfris9HUYPz32zZLLjrwDdnH1ITM//TSTLDDo9679dn9s1bxKPpt6XiYK9F/Dt8qgBWUER6y/
P7RqOUrpdFs6KwBLFjZx2zul1Dz4wv9gFLoKiyILtWR+GSC2S7TBwNzFMzttlzxGQ/GJHOvIiHQS
86qwIN94L2NdJ9m+lyxVuIbjpf5oHMa47CNyLI/exddsALdJG4glX3FbY5H6dm/X1zmeDsszPxro
1gymoxW6x/GUHBYNDFEx3TK5jC/acmu6kV9T46XMzIOxDtH92VYkDDKjjENay+iXCQvJ+49vQIeL
kKCdoW4/PHaUteTb7XaGygsEeZEx5GVk1+alWuxoXT1NrqYyzb6M322M+dhTnJLgCYQfRismRBP0
VePuz9+NS0uz80C8D+/FGl3Ae6VxL9X6l6+2AYFxoB4D/1r/J9Fen8zf7ifjVB3So64HV7kwJSdm
BXOSpUz5dYrRV5icplN29F7W1+yrfawOOQ90UvAqM0mpsg3JmmrwEuRW7Qr59zQyHg1EnpQpJwZL
Z1/gHxY0VIEzNgVqzv5yf9krPlu+357XdRrbmiGdojjE96AOKXWc5yrby5fbUOfrcoF66XX9mH9t
L+2xOfGn9OJfFzCggEfr8Ngv7GnXuwWau2Cl8baMX0v0Wbu9D2IA/hDSnFgy/UYjOo+bFLPa1k1Q
NwDmmXlc9Hnkj7YO9qyaAslxV+g0E3NP3YBOHg5z1Xz0U8aP942zD/LvY68lX3HzxlqNkSKnWtK3
1P9abGdLaG47VENLW2/RDTYfegfpGoiGOjM7e+AYmIpZkzWrzCJ5rpU33lwsPUd70c8ZZHUlqqX3
baJcmJKvNmOBTHBfmMVz/mZ/2QmyzE8sWCM7cL/pFeVVBpL8FvvuspgW8h5RPW/LMwVVBdWkaoqh
5ctt0pi+PW5YM8nwNrAyRGGUaDEvt3FyxJJvtweRTEth4SA0O/WHNhP8UGJnCacCePOK2eRUtel3
BuaywzoLMDGnJdFMjWLS5btvf5x9bmVYU2PrhHm9hPaWaoZWmUzKnMEc4tItQ7pFqtYKoMEJesqs
j+bM/X1/Wam+fX/xuzi0gVfFEylyrWkdDoAIRbPmUlr15fsL3w+8FglJoLR8TbervQSr+UeMDw4t
+XBWAdM3tm59tdJ+DkHPcyKiTg+VYL/uG0X17ZIXb23pdSMIba/F/Mmdv7SiBn+OJjPZA/yN2Cbf
e1O0YY8FztbXvhv/mqs17sfkzZurgCJcLL6GnkqVp8giZS0bR2cCH8R1J9SzwyHczu3ZOzmH/Kgr
FiuWjnzpnaIf3jU2zLC/vRIIqqzdp/vmVw28V2zeLZ16MmhBKHKseSd6oZPNjo0nHiJGBQ5d2nkL
Vq/dvF+flBv9QzL2By2Pj82tfNstGqh2khxza7XXoo3o/Nw3X8tfw/T7vmEU61LWHgPRZt15Btmd
lUdzAhJH0v8sMkdjd9Xwksv2Is2dzvUQ+nuUH6uzA+odc9BsvIqjinzDveX2/+/pPf0lyAdexI3z
XFJND4JqdMljs24patvEckeCA7byAOQMozhD7PSxOCzzlAir447wcdAa+vKwGNMHUu2sL9aDC0fa
dGuAp/zVQsbmt90RkLtgI+4ZddojnZ0AcqSa05ZiguV77m6gnLA9cJbW5/UvByTHHdOccVXpiXzB
PaZr3VktZgCtgRFBwGm++OEQ+Sc7MoP5bD34C5L3em4hwH+D1zDnM0t+9Sxi4jHvknlKEp4ba7pi
aDP9Tpe3anrrU83QuwfdCPoySwlNAI2wKEVgGGIgNVddLFNNqOSxZPAXs1zwyQvAuPkLtU4CVIcP
BRtZZcxvs7ovBcJ75pmfDZK8MEhLoGQSPTa85LF5k3fct2CSFiTFrVkFjnWa7Mfq7Y6UK3NQ5nAP
cqnX3vpKlsDZfgjdtYEi0sjCYtDZyjMH3JVXcyhOYOB4zin7LiY3sopa166lmFaZiQT9TnU7bwjE
lYH2synYtgP1NUtR8f0yBQnvm7w2u31ztRqwOV3txIfAdGDZGhaE2xyixJI5SGzBwBiVIXkaI+vo
ht3Je+Pf2oM4jC9mwMMqLAzNClUVCmUOkomn7v8SBZQGY/NQRbSJyhCCoq8cYgCBDs99mxwfv7TP
07uEZFzLEvxFe9Hn455MWc/9J3HZGWvzUBzYp6YOm2h9Yi861klVMJXJSdap31q7h+8NB+vYvpbx
EixFOAZLSFCZHKxw0JxXVacmmaikWFffKrYZmN0BNOvrp2FmYGIrPszEeM4WNMEvV5S80H2SaXJr
RSi0Jb/fWePpTMTyVNEqrHMSuLauJ0T5M5LbW6weG8fFzyxrcUxAllo3/bXpqkO7dge6oD66FRGn
w+fZbML7YUz1O9LOLQRjbuPglZ5A+yYfrSKcHfr5/uD+7W1DJi7x12HN/NFdnvJqjGj1oS+tYMzn
47CWoTu/iDwPW73o8P7JNzYpGeblgvKjHGqyPG1redrKBsLCL3bahw0iUNXlx4EXkb/Fw6wr8yhs
J0O/WJ95g9esy5MxmXkwQRHp1CKn0iScqtUgQ79KI7egqramzxSI4gyMY7kvIB5THEY/xUmLolru
AEt7LrU8LaofkuLERNFQRRLUPJ1d4+fLtmjSQ9W4+/N38adKzRKrF+MW2SEvTnN3uL++FPvMf8PP
u3FJN64VJTm/EptDGQBB0/qwJIum3KP6asnTZ5B79h0ag699Fm31xXmIZJNY/z3yvvvqsTeaErgY
QPpsdjD7V9ANHwxHk8fueeQtJ5D8uQXCY8orDD6izM6HLs6M5mKnxnMBlpGGaUyj2rlkMNecg6KY
10jcIGbATuRQREZofAWq50jD9uRF9+dXMQMymosMe2uohbf0/jGxoqR+LAmXAVx+mTOnbjGzZDZA
ezhc0MUZWpAWvP/ZimUp47aytm8oy/Zl6ZofLTAjuJMT2Y+pnBNLZlPye0AOq/3aj+I2kZw8XWuQ
clIlNzVK+//LRvuu7YbF0XQCAnL+HaE3nPNvj1nH+WcwMEZkh16/T+pyLH75+bljmnxKZXfJYXGv
5YP9FSO7/Kki15pdyKypR6mGlnbmfOiGZvOR0LRJUBsn76fzEDAcsyk5rOuU1KqWDjWRLj3wnpzq
RMdPdjsWmDIcSzS4maggEYcCVxZCVD4UXvmJ1wULvOrJGSZdDrbb998xx5RRWWsCyCiEVXYYTHKq
D82p+Hv7OB+XQwVVBwhxPLJuTFlcyvRX0wERJ6BruTimVYXKuP8y+e3xseH388a7qNz2Top+ZeTI
zIS6yJIXf1u1deAo4N0f/3YuZMpwLbf2m5JYbXMVVBxKtwlSiF8BsXjgXR/Sfg1K8bWu2OH+226f
kkwZsJXXdZqy/TKhA57HdMPR/Wh7F7v8fH94RagwZWYTaxz9qi5ajgRfPLtQv6hDcsl+ZmfznISm
5ih22+lwufLPKUGbK7dIjp+Y+uFlKetXJ8tOhq1rKrm9u+D888/hO1TXhGXhli5byGEQPGzSL/fN
o/pwyact5hdLk6BORej3oftrtK75QxLNxJThWrwQpc0TfLSYTmI6+v1x1WEOFGtGRmt5rVfWWYIa
YZWWTztNsuvzZwjXhgmoLR4yjAza8rZK1CgL8muXkSIeEutHX6/j0aEPMYjBPJIX56u3ZN2GnBlq
cOxssZJWAQSsHM3EKpaMDNYCLKVba4KJnWo3mJrl6JeTJidRWX9/5bv4k+dgq+xSAPy7LXvhpApH
UkVDmp2h/qLJS1RfL+28CQJmZZm43B22JYSiV+DrkNGqkSVPBbEH1DtrYFEd77yZsVNovvg2xtWU
0VqdsdSstxFmSl4nYTHmJ0jXfJ3JRzZD454PQLWBZfD+2lTsljJqK29Hi3sUu+XWNtvBAHQR95XJ
0+S64UA68DJqQWiKqZZxW2YhiAfeL2w12fhD9M3JqV5nY8SZ7vv9X1HUX6BI9M/FNEBLi7Q7gsLL
gjFip/aIQyqs9WUvwNRHQCO/3X+T6ld2Y75btdmQtsVsYeJHu2KnjD7zYe4xUcMYGGmumRnF6pIx
XCIXazeNDb9SAG5fVt/oP5SrrnNRNfgew9/9wbpsbuZlSCvW8uxlRyib3beMYg+QCUqgzeBshenv
NzrPLgDlkxGu7af7Y6u+WXbkNslQt8T0Zq15sJb1VzXoqCVUEyp5MmSNnNHPECNYNZ6zIot6t3kF
Z1iQu8nfj329tO+WfEm8zEKmVQ1nY70+WGUwZcTWvNRzAQ16ILac/wzpW/4YQtqU0VqVY+UtINjY
tFboeAoSNo0TNmatiXGKuCMDtpLeZLXw0ZJRUwpw6LiSoC68v6e1hdbdYv1liElzyahYkv/iIxn9
1mxcLHWz6aPCsWMv7z9VDXuwWdGUgVsb6+amK/CCBQcBfqxPPdoHn+cI1eVzroPXKha/zE7CQcyQ
zitOG6Ri31htok7u60o+itUvA7cyQvyOLTP2G5p3AfWsqCb2cWy9IqCODkGhmgbJe2tRdTPIuvnV
I7+T5CvO3IEBJbn7zqUaXPJfO68sG9KJ2OOtj10OdHYVr+XHx8aWHDczRJtTcKlcWQ+WfyGEf0gh
bRWkLtOVo1WfL2XOZZVhfkdMbiO87kCygh+yZvrcNOzr/X9QrB4Zw4ViN6ct5821J+sGmj+QnJK5
enBwadt1vNbpRgtA6YmFq3EyrOP9j1ZYRQZo5SsHrUpl8evGZtClVyFripfB0HHNqWyye8O7LbCq
jDVpZnx23b9uTRm7oD+5/+GqkfcfejcyM7veNOwUtwtrcegYMPas14RN1dD783dDG8Pq7WTczTUv
uw+tENd0fn3soyX/5NBpB4HEfrNbz3+3Vf3Z9h7MZKjknd0G2ud+v9dd9i2EORFLdb13qjUiOafX
1mM/EgDdjTY5CZeel12ButftUqrhJcds6FJ047Tj6IuzVaPu+N0Qh/v2Vgwt47DK2s+MjCDo0mEN
GYNQwpgd5q6OHhteckq3QIuBU+zDpz/r9kvW/PHqt/tD7w5yo/AlQ7GaZMgna0CxfeHzhW+/x8q7
tK4I+OQ/aBvJNVNQ+DbNArO3Rmyv3zOIKTZf7n+8woFkMBYQ0JsPOArSGn8IW+Yf3Mc0lQmIOf7p
my4qXWRwCQrgufPDbIArEMz4z2OfLXknmjTBskiRLo0lPeWdGc/jQyw4+GzJO60m96ym2q+pkjXw
aApGBd1pQGVsyTuXmldQMMRXp2hDgSNFPfn0mD0kxxwzkL5bQ1JdK3Ym+XMpjg+NK2Ot+gXqPWTC
+WWgZsibMfTWn4+NLDnkZNPKNEqcXhpbxEjYD0up6/ax97++4ZEyk0jdpfkEVer5iS80Grr/uJ13
QEPZwQNTYelGOagmPOZGNjUOnHwH5vo0bMCfOwIkcUZIBDhloNAymQKanB+JrantKGZfRmbV27hU
Yvarq98YTUDx91G/ZJoFoAifMjZrdAfSCt9B0jEWfUDc+Q20tF9aw48emy7Jmak5LbMAuPc6jnWK
ju5ePA8MCgaPjS65c+lYQJ2iKx1cdAYLu6JOXorBmx9LEhzJozsjS3jNyr1zjXk0HPkKMl2nEcX5
/terbC+5dcFA6UPBy3Hd6nAUXw16rMvv94e+uWaYK1djjQEQ6M5oIfVdJluwCpGFPXBh4f3Rb+5c
GH0/jL7Lnog/WUY1pMulz3L7yTOL+llUljj7BZk/GaurK5jevPVgrrcb7t17sO2ObbP09GJ3LFqh
j8CK30LkIN1cwgodLLn5Oy274P5PKUwml1wKoEwgAjDQS1O3dQCCNhOn3Lo83B9d9SvSSm082/DK
paOXGnQfSTKg6ZWEbva1oN9LVuNNRz1Tl2J6PGndQu0vJQ4YnS6ZGNj2nAJQZf7wBVrdADxui2wI
Ss+wRk14urmKMUnSKp6zjXBmGeRC2+FkT0lomMMBLOgaw6mmRdqhStcqaFWnFJI/1Z+5uWYd0fjI
vmP8K9ozV67MQABu3hI0eF4qO4M84lMpzl311vgnzz0S8fX+vN++68Jb9re/W8NDMkJjBvDmS/Ys
jv2FH8vrGM/HNdr76XQXdoo5kGszNRv6qVxb6+IDmL2CJ3v5K9P1796GNOIP9mX27g+cfDBdQmrr
f+ru/5NFN6HuvsX/k0VPjzp999uVZ7xq/793r1qTLRV8MKxLcRGX8mPyY/+dV3pyjxC4mANQhj3W
ZYpXSRtTv5pVMi94VRttxw3sC024s/2QwD81KHFrwYy7G9xaZZLj5/mEC4H/4+w6liPXleUXMYIk
aMAtyXaSekbTo7EbxFjQgd5//Uue+xY6OEIjgtteoMFCVcFUVuaK/xmPy4HE1ambouLRPZWH+pTo
LkGK7CITy07ZiEe5nGSXCjA8d/4i1pfWhuZn2UZk9GKvPU2pTk9MkV3kNg/fDCqy2FBOT+oXYUZm
gY4v9inX0rkpAl6+WUARtQKylaaX3IHe2hKcRNLEmmDcjP7GYshXC1Cgs5ZbrX1Z0Fq/xl2Uo7ke
IMzQiuoHEEnpMA2qb5AWvWZl0EBg3kbIDH/pQ3disf3c/coveA6M2kgfMYocJl86OBMUMHie4WI3
vZjWeWDrMxG/Z3TCj9N07Ps6um86hYfJLSAgWF2dniXZhfYiHKDDG+Tvs84LG/FtBtEXyBVXXbvA
m0/aYHiWMr7T96nwG5JcTN5dgHKOR6c/ZkMP0snfvV9o9pW3e8TA9Lx96atcY42cQDwVphMGP/m9
FdLpU46XVLx/hh6o8vqkDRPytVt+NTpOe1UqldtEVlpNZOmRp4snQKkPBTYDrw79wxAvMUgkvpXR
ouudVOVS+TIz+GyA5BD+y6wj62t9caIyns/eb6OO8pcNauFpgBaKhCDfTxYDMkds+yNjKqPSjhww
GWbkxUn3NDxioaRNoei9gAQtxreNp4Yeku7JdDUnfMW+SaRNYDXtJPNAOnrxR4iolw2q2pyOdjxD
xUJzrPwHQPxGzpE7SQTkZ9yGd9v2eSW//pcMyDv74xdyMk5bNgji376WPkQRPPKdxQQVL1uaIr+Y
qbjwpQrXJIgE3gtH+2ulw7Mp0pvcYMLqxCmTrrcvjfG8BNeSa5KMypOkyG9p7oFLqEovZul/ztj3
uq+vadX/LXsd2kwxc7m3JJ+FxYC6SC5geIyZkz/6A9f40tuIa+rJvSVuSRLfLRxsXNBbXyAnUfqn
NrCjahqPE6QIhPPH9ETIAem8n5MV3iv3mmS4/bZ25ieXKW1PleM/Jon4PhHy+f7wKlttq/QqQeYt
g/46nfjFZ9XZbLIvYlw1G6RqaCmkjZo7NSQ9+YUwNkTWnEBDF1Qo8f2Jq+yy/euriY+pn6Z1y/gF
DMV4Dp4Oq7BOXasjB1VNXtrcGe67UNua7cucdu9zoJwq9uH+xFX7g9wekrsJr9Hk+v9H7R63BRab
z9XX6gk9UCDrDOLqy/2/Un2EdGtjgwvV7Xnml6aajtVsRSl53jeyFMTJZJK13twGtFcxiCwOBtOB
OFV7ttwSQqxhbbqa25eEG1CTAgt1l3zsIQBVnUVbFP4HSBzl3YFCW8E59UNRO6dsgKzAowNVzulc
+8LQcfeo9le5YUQsZl7wnlqXlfy1RRGufXsg9g/TXUIqwCZAi1hMfwHkC8ciP5quH7kgR7hvY0Wi
lHtH3NSp69lbkwstm/NiG+HKnZfEME4rWXb+hRT9Ys4nC3CO5OLX86kLxifDb06z0xyGrtccHBRn
Spko2C9BI2nPfXHpAxSxWUiMR2fmUcaeW/KSQEwvazQfo9gV/4m3VxlhsjMyLdBKv5Tp99WbIjsF
61gvDgPwBamOr1QRUv84yqs/KYdpTEveFZepKVBPhMSsteB0d3/FVbvLP+8Lr0Y3hz5fTaNj5ywB
P13mHKYgj7hhn0B/fS6qj0M9Rdj4j3PQHO//pSKNyp0mxHEK5uUWx+O2iPiEi2VGjwFaovYNL+WJ
shNNntbUuFjmujpp1JGqQlF9LgAMbuNuIdz4dv+f3l4YV0aY58wlTlZzfmlH9OKkSdzUuqaBtwPR
lWHlfAGH/1T6+SX1zDAHE435YWlfHN2DiGrmUhCaoFhNsiDll9QZ6nDJ6IJW2LzddX5wZVB5IvrC
nhnsAprwMxw2qqD+55W7iGEg5rJ91CuPpaWV0bVZ80uVQXuzBJfrvoIYhib/HrosW96gMJtesqR8
11XztVt0sktvJyVXho2PvA6KjBftJav6y7RCZW6xI7YMsdeA7Rb6BAD3f+wt3auzyoGkfRg60RDn
nZlxZh5eI6wFvVxNGRYri7y80fE3qNxICjWaJNzO/by61GQOGwvwEp4ddsWWjCgfIfrGE9syzovV
FOGUTz/nPOjjfYNLb6cuiocQaIODJlV3qkzzbFq7qrXUlUsYRmYVedUl/DKAObZBnS+n1c5ZS0FL
VrA0OENRXTq0WCV2EQWJpcmZbz/3uDKCHI1m4Kn2tnc+keXAX1fmnI/XaSxEHuedVXqP6DRyxi+u
U+T+x6YCy6aOGu5tH/Lknr3WtVrXq22sRV8+ohX3HAS6o4Zio5Eb9Xzg2ZZqxUaTlnk8TObB7X85
drprOTy5Xa/1PBsV4wJZbu0iMxdR0Oo0P94OXk9u1RuCYvTNSWBj8T+l/VGUKO2kFGBXHRWCyuib
xV6l0InNbZ07Db9wis5Id4gGW6c/qTgSyeTqNmnImm9mqaGCaD5b47ukfx55EgGUrTmzqGYvZWn0
Ww1NPZb8go0g5MQKnfX3nsTgyVzqgWOYK2MVv0xoaxe2iPGQpwkx1aSlhJzk5lyuA0suBm6mkGCO
BITq789a5edSGs6bsuDMMowz4FDHhPsnF6oPiOD4/vBvz9yVG/bsPPdNtAanF2dII1DEhQBB7lpJ
MOD/2w/NnI4BS+AsjPanQFheBLB0qtlC3jaLK0vhjug1a7wU+RKIkRMxnDDz7LAvdYT4bwepK2vh
+k1jgJsHwxcjyDdOG51ZGhxHdrtvddXwkr8Mg9EVJR6tLvZ88aZzTn/wHozhOpYP1fCSzwBd5U81
mCwvgQGZCPfs1U8LgL/OHoglRO+kR/Bq4sVCOYzTABgajl7Rhcx09p275T6SPMlTdEfg2JERI0qS
98jCGn9UWEVm/jV4loyiTKoLZ955sv3npTbBFAWeEBB43F9XhVfKbSMUheGg7av6Us31w2pB/7kG
zSR4E+4PrwhWGdrQAjArsgpfMI9NHDDjwYfo5P2hVTOXgjWZ/JLb28zRGHAp+vFQJ9MJ2rAaw6hs
L2X1nDjDWPmYeVUVLyT40HMrnlwRe2Dzvv8BKtvY/842rQOs21ZRuDityyOXe1OYtZlmcJV1pHhN
e6NvgrWpLwPI/LP24LoQKXV/35+5anApWkWGx5HKbovLMENxJe7KNfNjtMSUzWNV5LhI3P8bhYFk
5ALjZGjpkrJLEayn3J+Pop815lE8sbkyXmEGdxFnLGEXCoaneXxgICzyzeS0THUIZacD448Q4kN1
Ke6bIt73PdsZ5dUxpzfoAraXvL7YrH30PeNdsf64P7JiQWTsgkXE1l+WsQvO4CyiXp6GtUHMKFh1
KBLVP2y/v5r7gBPZGKSY+1J8HILPuTWHxS62IOrKGAW7p8kMvGMNEu+52xpKznVgvOywjEflqh3Y
wYeMU0jKTZQUITWHqIWYd0iH7nj/D950UvyBZJiuHIqkJpCVE3OaR3YL+49TtlOzVK7cVbQyCamh
UO2vVlxCrC5rrdPk7bo0YPJSkitEVRjzwvyHkftjmDaDFVZEhz1RWUbOb+s6BaQe6QOGzcLCX3+B
Ekrzrv+mO2LiUnobwWlO6mDyv7CgP47gDvVgnwXxe39RVcNLCa7v8Gg0dSaq/Sl7XIzPmQMK10UH
MlCMLlfnVsfu6zKDkp9v9tHkVsckmQ9BZ2rSpmp46Tlh8SqzrXwMPwBMAF28I4Qo4pTnl122kctx
OJMYgniIKHMQBytg17TP4kqrB66a/bYfv0o0OW8yj5czBbebf7JF/tymw3HuyPn+7N/c1j0qs7x5
GUE9o84w+zQ5cW4a527FZRl9hMHVsGrNvyhcX6Z2g3YGz+egoA9ZNpAzcn4Q9Z2nOziovkGKWtdC
5XUtbfjP1Fgn74dVzSmyMUBkJkuHeJ+hpOjtmonWQVL4X4bF/VOQPjYSIFNBTh0ana6W/OblHIsh
RTFfjb5v+AC9z9KpY8KgyzEMj01Pn+hUfTfRDXz/W1TLIYXzNJOxdNB7/dDgneELWKV8furZ4ojD
/fHffK/yqFyvgzhBw6quoQ/MnQ4ZHSIQkx9J1UZr9TfoK1xoduHM8U9SbA/cJwOArvTBdUkXGQYT
0ax7En679oLBpfNJUTc5ScqWPjjcOtL1YTSmryWAx66Vxp6Thm3zw1rml2EpNGGispsU636Wr55Z
Fv7ZKGnkejdzQBfF8tMq/oCgbu774/3lUSy/XICDJFdVDH7pnxOc34sSVAWBrpdCka3kips1smkB
fzu5NetpLtKwnD6IZA8gCMshhbkxeNDizityc00nOA72kF442s4B3Rl+7jOMFOMrse2Zg9nwVjfi
LIolXnUHUpXJpchO0nXoV5aTWyfosUz7uNGRl7xZuIBVpFh28j5naVeQ27h4PwuxXlpCL+nUn+bV
DYHHvs01/ZLl9Z/7JlK4qPwezKdO8CzAhwx1Hlruwc7ycBE/hqWJWPvR0BZIFAaTH4crywog+IrP
opCFJie0bd2fvyqo//sunI1NYNjsgWMVqnQ6dVBG480aTuUn0btnBvhCXnwTw/P9P1QZTIppJmqe
wXHZA2WA+wVZPGW/4GjYXL95wgrtPNGcQ1QW20Ly1UGB+84CCQaEXlUFaYgjWxqOuQ5p/LZyGni5
tn99NXqSJriQbKOjuEHcc7D+dCkPnfyhHcXj1D/l2c/Ae0f6FDh0EXbWx6z4YlPrw30jKjZGUwr9
eRgDt52RGNupedca7xcnPS2VODdmTHuNZytSl/y4jB6Q1PfSyblNHWiw32XVM6k0z22qoaXo7yml
Tp6Pzq1xHyv7iFK9vYvNEusihX9q21Yy5Ytzy/snNl6K8reDTpn7Vn/bo3z5ZTlZWZF76Dy+AT2T
+5+5qyEpffu85suF+WkOutz1B+dW9A/oeHfRaBe58b45S3u25/Mx8HrfuTmJF4N6IKTFqhn67Z4O
z5dFOZlZNmaLQLglTxkeFC7DaT6v7/o23ODd5WnfZcuX6/N9VhTCHuCIpD+J5VSUj1qB67fRS/gE
KYytJLU8PuATyq993OILxGnmYfq0HDeKH3ZYNVnvbY/35Up9QJdR1NYMj+citssFWltZRMSuBkB8
hrRRJ3ZrdmbiOTfLAfQFHK6AjGrOxkoTScGasaEVY7nCg74v0da5k8RjWDxOvzaFTnbQyWaogkAK
3L5dUmKV3L35WRUueQjdDGrZoSF+3A8Exfhyhd6qieE7huPceqiUOOt5zq1osZ+KUZOSFSsstxra
SZHS2kTicedjbh8b4+jp6OoUeUcu0lMDbzBZh/wAFNJDR9YPbVJrMrFqaGk3BgC1GFGfhF+uhyU9
1dOuzdeXK/SrKMEoDNXqG3ojDHGmOqFPVc6RS3ALOmmLwO+RDN4PB9CenqCyhBd3H41EW8bxPu3z
FmmDzVqvT/rNLn51hXDdhAvaTD463sv94d9+XvZ8uRpnTF1jmVXq3nqQ/DiH+dw/NJcszOMppJrA
VS2tFLc8acbaNRFQqEy88HwUJ4pW2OP9D1B5uxStvLfN3HaRk0vjGNAwyc5C1+WvCFS5FtemBh5G
2OY66Rd/jWswOKGUSOfbrpnL1bh17CZWDXCgMfmU9VFRAgqkU5xQmFyux+VNXVRGSpAqO4gQ8NQp
48BI94WUXImzlxF0mFtI9fkYen4T2dPn+yZRWXxb5FdnWfA75kM3WYip+urWD043ho17yNxddEqe
L7cUAz1J+nbAcY8sxwCF7cZ972Sas5PCEWUpzh5EaKCnR9r1qneWdVjL53bSZHSVWaRNNTWgTD/N
8PG0wqNWcijExah/DenxvtVVqUzuGE7Tuaf9ggWt2/OmMZlBtsL44y4R3jVBFq1rilX+jxSrq+Xw
FXBs58Y/Gx/JcTg534ZvILZ6sg7medA1wysWQi7G2cynIilwTDCsJ8s+TOknUPTet5QirORanFUz
AkkHHJ4CQFHGD6L9uG9c6Ww8AHNoM9RmbsnwdRUittjOU7dcb0PFqk7zAcYQeONDbtS9TqssIUVq
meVt12w3BSbi1TwNVOOLqnG3319lgKF1l7FpEaElP/H00dHNV+UU0jbKx9nN3NGFU/BPY//gMRLu
YzzyfLnZlzeGyxnQ2TcvBbC2NS0gsx0zbptdAAL8gbSB0t7Oq2qbfFc9W8ZXtzsGOkoNlV3kkMys
FO0a8LyyPY8sJtmDvfOwKHOz8boGCIQgmZclO7mL9XUsW80OpJi1LK7JJlA3TDW8esrO+RAX1sNi
He6HompoKRSNFhDNssIFxmFfKEvDoP7sjL/uj61wbnfL76+cmy8en90S1/Y8qLHXI3JaHbZbsUW4
2+e8GnrNwAgwelhHYZ6hAmVPPPJYvHi+5gynOie6UmDyFI2ySYXUZ9hRue0RR36CLp95tGPoFsT3
DaS64rlSmCJ+TM+qcCaaHtg/NLdkDdnZg2pBeYBq2zP7c/+PVCsh7aiUNwsrZ6SvzI59G92mmjqB
alwpUjPPzbO2wU69bpQb8agDQaq8UgpTtEZDzNGG5zjWQ1MdzeAapJrWP9WuLBO2Nf3cee2KOY9H
67gRIqxt5IVrVB6Wc/VYfL1vccUXONsr7CsHxQP+UCwcOSzxLxYLjfYJJB/3h1YYXeZtE77nmp2P
kB1I9U647NEzfu4bWQpYa6F5YDlwR4dGiXOydbvR232Fni9zKgxTUzqDgM2dK6j8I8htP+ZX9tT8
WiPj1J74+/Xb/S9QPA/7MsMC9TKfdR3OXOZpPbpH6wwmKfayMWPFmxRIcgCC3+ShFs6lWgwpghvq
9k3V+c4NurKnKqDXFhSA979FNbQUtBURZkk8rMYiTql9pO7h/rgq15SC1h6CPhAG/KcyX9jfFIWr
bBfLENZZilveOdQYqG/daFq8zFVyZOXBHaw5arN3QZOHa3HouE7tW7EHyAQKbSfMPt2WWpQQkqLh
NL9j5GlsdVS9b7/1+zJZQpFOwHlWSJo2e2bpM/oejtBitKDH5idcs8aq/5C237U3uZ9yfENlfkDp
h9M55M4vIE9aFDXuL7fKTFJQC2G4xox63W1Zr4VzQRU8bvNwTHWfoHAnGWfV5smUog8VT6Dzu7qJ
1+ZnrjsIqnK1jLICPoMPKw+sW42nycg9kjPKLUM4xOsBWSN2bvdNpIg0GW1V2k4LJTScryyHFT8G
j3bPBnMmzVlCtQBSHFtNUpoZQ4poxy/AEo0uGDeaqBmO+yYvhTOd8aJd5ljfFPtY9X1NdGgW1cJK
wUyDxM2mDGcs23SP7G8wEPSj/bw/aYVNZKRVQBI3T0rkNpFeZhGR/m9nPFidpkCvWE+ZCUE0WQmj
4FblQgnOtA6Jp2MDU9hExlitLm6CXtBhW8+ehunizt8LHduwytllPU0TJTR7cLCQwKa85+et976J
5yT6nxKR7ob8dhnYl3FWK/tHxhqWt8rgiLKpC3HQFVRNYLhrxsjaedGSgVZNanZttSIrJPNj0P11
wG2lo51Q5ExZNNMwW7KOiM9b6V8oPQwlOUO842DOfZwM5r6TrcyEYJhQzqAj5r8pzzkUcGRP12+i
8k4pYCFpB+5ah9s3NLJc0QBBjw6EVDXZQBVYUtDOTV3ysoZxePAOXZYhr+oQZGzc1+wmisnLiKqZ
NduNZXuybLMXawTZQIFOxp2DS4fmhARpwNrJ+u2VJd79gw7wAXPdO7q01xKAwYyEEOs39ToaeQ0F
1fGoq+coEoMsd4kdsOzyDOd90x/dh2QBan3AQeuKJ9I0vp8zVabf/vrVlSKb65x6CZYWlzhvuIBz
Yt+42/+9GrcxM7B2NYV9S73YcCA0qnm1ULjiP5fe1+MSn6MbLIBJoGTv2uFQQPiTRsGwc97Svjq0
peWBQos+VOWACl3bRK6Nw80+o0hBWvdT3s4iB2opqLIYxPj+NeC1bs/+xy3+Q8oEzkopTKvC8huH
o0aEd7nz/6q7xg1q6jG5sfMQWwf77E6hbmtROOd/sFJBCmrRFM650YwNdn3mo3N0ivT5vq0UCy1D
pArbrqpsNvGK0YPrz2nCrmJJCGrZc8W55tqu+g8peNHlVremjU9IbQhn97jGzVE9x1WrGV8RXHIr
LdTh0XnfWvSBuOKHwXq0/IhKwzOiMr8UuMg2DoUSlPV7YXl/tFkCIuJ1so/e0niazKl6SZJhUY1J
KpqbOPJY/5RnC4AF/Gj9sLmSOAZxe7y/1KpPka676IUX9jLjb5L+DLhxSJsDtz7dH1u1BFI8W6yl
qe3gvrVF3MT8i2nvfOU0pWgGEyKzg3lGxSf44ZaXlACWnX3eN20plIXB/GyiS/aYZbhK9+DoCP2q
0gz+tr09Gflkm8CZMQtn8Mbzzsxnj+2SnZxOl4feNrknA6BmtI/3VoLrp79U73ll/bKz9OW+Wd4O
WE9mJqlR98YZ3MbjLyKV/e2SPuzBSebtYjkAee72v692F4smA2onSAil94vXVy873p+3yiRSsBau
PZSzuT3jQzZHTF+0kh+qpdz+8NWEfe4mRr6dnEaQeKCpZ01e3PHH/UmrjC2F5eQNZld3yMA1H2Jm
H91miJbs00o0GUxlFCk0+WhnJvEQ9msqoKjYgvtqGnU0TKrJS8EZ5IGZB0aQPVpO7o5hbdceetjm
xji4zgRF92BIjV0pxgukWPXaObAmjhTTepdNM9PT9tYrPkJGOYHl3K8HCFI8dq538QzzZppWDNzH
cdhHfIvbh3Q6NvupgMIu7p4kC/pbR5PqiG3r1ooAKure0Mb3fUmx1jLoac3BZlbSAtW3Dvoxfytd
2V017ma5V/4/V0hjY0myR1A5ZYeVNJ/H2fR2nQU9GfZUwz0NambZY+0vNHmqK79KfmfuWlu7nhT+
Q6M9GKJAoVJgf108dHasByvrNXu3wnVk8mzuguWhBML1sc7RcZY2z9RNvpVZH+fc2EXYhtlvi/LK
+HaaG1biVXD8NvaWr47517Yiy9jXbYG2v38PbwivCOyxBkTGiXwcC7LlISk1SDlF3pQRW50DeRoj
b7bS++PW9W0/NTqXVA0tZR53SMy6s7CHdPlHkNigsHqdUlezrKrB5VwjIDhhTJh3n3xK/XBGaa9u
v9+PUcXYMlRrrdlUtwTLaYj3VNxmcRoNTSSphpayjIHWL3Rktbi1sY8pr2NbBOhV3Dm4dIonY11i
o4KfjPWVVz+sAKQv+wJURmmtPM8IgXTPraXdcTDMa5p6h/vWVmQumSthQq9vUZbIiGP2BNVcoRPV
VplaCsrFFilxK3jIMhhhKxzwEFqh6HoND4Mir8gILbNh65T5sEjBTyV6IURlhG772St6jV1U85dO
BehldcqAoKqXO8Pyk4K8553vN+XPjhvBx/umV/2FFKFTvdDeqkq8eVALrbLDZc3yYyd0j6GqlZVi
FI1QqSd6xFHGrgX5jirVrmnLmCyR2P3irTjSFEsPQcx6KkK7TuwIj6LieP8vFFOXkU5NWg7UNrAh
5faD6X923ef74yq8RpZAGMvBTFYzw2U++EL/VNYUzvll0okwqkaXXL7lXsmLErPujTWyLVDOcacP
y6R4TGv/tu8LpM3IE6SxvQk+YxZJWBWPdvpMRRWOuiYaRecW+Lv+vdu1ZKG27zN050FSaClPw/jN
dF2whxGoHXxqoPzormHmpqf736NaaSkGRvTPlTX1yc1eD8NwtnQ0AKq1kJ1/dS2WtwG5+c6Bsj/1
WkSWdxTtrEkPivFlQJSxznWRdpuZ0qfGuq79Gpp2ZOv2EoVZZFCUkUzMsvsyeXT6gGPkcglntuzL
O7JmZbGY4+DZ8NPBvJT1x6E/VLruUdW8N3O9OooVuV07DMjKWzCh26iGCoTQ8cEpsuV/UFFO6i5J
seWEtY6TiVwrr4hGJznuckQZE9WBfajITBxU7Wz8MZBgPBJa031eLkOh2rZzXPA0kVuyHr3kXeXs
OxfIopWuWTR8oWX+aPrlec1xTfIMYsf3LaKAiXmuFJuDz22vmTDrf7R1ACaaQbD+hFMqNIN7He20
ymOkQE2nquN0TXG7Z0XzXeRB+i6g1i6pPOjQBP/2xxwHPGwlVf7IC+ejF0xrnPFZx2KlyAEyDMrt
ywndktuBb3wEl+nad2HdHQvj9337KywjQ6FGe8GVUmB4O+AgyzPOo91pllY1tBSmXc+zprFdcksN
HiVlGgtXaG4GikqvJ8OheJkYrW8leGMag9BYAIIS9Te7uPWbGAd/oCUEoPwPC3pYxRpESafTglDk
BxkcZbK5mFuoWdyG8o+/3tqOgLh751JIuy7p6GJWOerKqGObVWjj0fsDmKgmzab+5nIQcBH920sN
N7NBFSGg4Oqbx5mVocV14rBv+iiG3qz1KiFPOCg7VomhKYgFQ9a276yE/Wi97kT41x1+ir/YvurV
X9AB/ElZBl3rGQWYgqDwuIt0ESNLZjctVvB2xMhlbX1xc5TDx1mTkd/0FgwtHXNM4IYqZqXl1SZB
EUJCPpqX/IM57aJdxfhS7pxEm3A2QJrR6siDw8xnatt/gkDXP6laVilrTtRlVcCgEEvM8jJmQWhZ
86eRde/dVNMCo/BJOXPOiajxZLNCW5L7jx4RMeG7Uj5BfejfDjP06Vh1NmyfDMnBNPtD3raa7KOw
i5wz8djKSerY5bXtv6Johwavjw5Uf3LdEV9lFSlS/aRcRwdCI1dBnDZ59HMzMQ9jO+c6/KvqA6R4
9Wto32ZNCwV6VoEfqIiAd4gh6Tzp/kD1BVK02n5HErteIEYN0nC8+p0TP4h3JQJHCteBBn3X+wvU
uY31LLzlQzWvh31DS+HKQP1Epk0t1KdTd/AKZkQT073Rq0wixapRlRbI92ASHz1wpeVCJOHv/Wlv
Tz//qYTD06UwpSar3HWBArDjZ1GSv6zit2te5+CQex92/YOMEw1mdAYW06Y/nzlBNDed9TgukwiT
cS4vNJugopvZk2aBFUlTBo0GBhnneZNfz9EQx8Is/QKw5f3vUKyBLKjlGXaQmALKw3lbvPh1GoSV
u9zuj62IKZmNr86tcRlJUF4nNoU1f3LMz+36fuWadz/V1KWQtaDo7iSoHV8tp/mVteVXVpp7zveE
yhBRsPOUKRopxTXjzIkdgL9/Lnbdf75vF9VySvE6s4yNA2XYA5u0BgUrD91S8LBPdzFgYfpS1LqT
VyeQuRDXHsWic9CtyYPbTjriDNX0pbBdfYPZa4cdCr2xYQIJqOx5rXYePYgUuaPJrJ7OkG4uxtM0
PXLdhUQxaRkbOkNkh5E0EVccP05+VUadPZxaYxesnlAZHNqyIsvnCtLgec1JnDiTe7WHVsfNoZr8
luZenfQcMqxpySocJucydP7Y6DUALfB9Z1QEqQwQTabZ84BCxymS/EldN0zcr9Pyd9n1MAHDbJ/0
auq+yFBOnLziugRuaDfoQZp06BqVVba88GpoVjuzT4IJ2vR2Gvpp2HXgSNPBjxTJRcaDZiPNszGF
WfCeDmrzJm4NHUmpYnOSUaBsTX3IYaXiWq5WRNch9N2T238aah75usqiyjZSjHZtV5VsNnCC5yaE
McpvExLBBOW5+06jso4UpSBRnIKUUuzcaV0c5mb1HiBi2TzfH10xeRkOOtV9m0AeRVyd9dL0IxJj
RIff98dWzFym1LOtZS2Gwi2vASvQQVXSIDQb+9f9wVUTl+I0mfrFZCCIu3bgzCkfrD+p/7Jv5C16
X/n62Hhjg0ZE5Ny5uBG3iFZ/eUDNK943/PZBr4bPGBjqK5CPX/P83CXn2Xhmu973CJU589wCFzE3
d5C7qlIcbbAwppXBTvvmLe2kuddkAckw79bJT1WDcpS7PHfCON4f/u0WM0xe2kjFgAtYHeD4O79f
2jB7dqImmh/tZ+OzeDJO9NE80z3FHfyTFLAWASirbJBvIBT11wR8exH998QmGtisyu2lgG2ZFSyT
iw/BYhwrQaPc3hesMgw0x0WYLwIjN+Y3b/zhtVbY9JoT3tsAREJlEGjO+4bYHG5vQMw83OiKqiiH
wnw4HW0wOvGjzj6KyJV580YLGipGWuMr1hJKwN9KNh3YrAEbKIwvw0CX1GlGc0C2tOh3g6/HMrH2
AExhHyluU2GDDKLHtVsk40OBJ5sQvYO6p5TtrfaNS5SM/syWNgWDIE4dQJtD72/M8Q/Zc9/PB6S5
GHoav+cp+zLV6Y/70aY4icg0eN4wdcBqFViD8rf3xxO4Jq+RcDSpQrUIUijzwR2hnIlUsbq/Svdr
rTs/KX1UilyS1qtYZgwMfZ/T5qKg5nmCPAyE5Ku4OO2qKmOppQheZjrQFcKc16EgIRlsoJR1vS9v
FxzIf6jwnDIte3NLo3YdsVN53IjfQCqPEIvT4y7AA/5Een3yqsRpy6wW12QRP0WRD6GdzbpH6LdX
15eBodPIgoClHnw1Nf0jM7oXw5l29dZg5tLmC93k1qcWHv3KxTmCxfba+kl83+ffzjv/YcNjaY8C
A2Qzro55bWgRkiZchw/3x347nv7Dhjdzf2JDhztJ2z1408XwDNTEL5C40dwctoX7b374Dwtegw2d
LGiSuraC/1pS8x0V80NB0sfJ4e/b5KVyqcZKqi+RYrf3mBMQKNJcc6iynfNcAEhfALJv03mFevb4
577BVIshRXKNDubF8fGm0wHQlg2fSfdU0F3bpC+DRCunXBrLRviKFE0rthsKcMqOHdWshWLqMlKU
4OUvdT1MvSYxZ3nUNQ8jwNH37aIILhkjKqohw7EZZxNrKzTQ7ImA5nzf0NKJWUxpFrT/x9mVLEmK
K9svwgyQGLQliIGIHKqysqqre4P1UBcEYhaD+Pp34tpb5FWnAjM2sYiFJCR3l+Q6fo6FrXGq1U9k
QoqoqfbdmoNQc1snC+UUKKR0Z6/FBeIvJfOjv54eD9w04ff/P5yY8UjYWMrCsZYW8wmIpSe/jkql
NmbcYPA6stIhzGoBiKyffWf46rp+sory0Nf5EoH3fcOpTKuqnZ3ncJgsW97vcK2s4jy0vAPptjg8
TNOjeSxrebV4BPE4zSDl+wJu93L88XjmTePWvHRIebCMKc6EK8lwlAqBSw++PW7aNGptj4Wx/P97
IChmeAwu0Uj2fn4Kli3WN0MHOsSy8lktug4Pa9N45sHRH472vntWoDPhVUUKhdk5a54dthTvIVnl
DTxQ7cb1xDDpOhdeRtKC9wrXZrm6lw5l/gGkYR9PusHWdYwlCKUmSAIiG0pR9ywPU/A+IbvdOX8+
bt40cs1R6VKtPhgd4EruAlHMBWqzorV2qW+Qf5PhEVLWTmghXVn2/3RDd2al/c2hW+rLJnvRfJTX
9VSQAperWYbfcD+Epg2kJE+EjFvIXNP0aI7KrXwi3MMhH2empxSs2iO1NpJEpsFrjiomMVDoUtk3
WY8K8sR8ieaUW0+z1fXHx4trsh3NYVnd9CvkMJpncS9/SWOv7qPAfS+2Zue+DX1yxNEhl6yDOGjj
4+Qn8zBqRksdoer8m5AhYPW9H0OwZwu2a1gHnRWvCUdVTwMifr7y9WIXJV8P9upWW3wRpva1jbaY
VNsCZXXfUSjqycqjCzjh40UwrLMOGpV0SKFTjzMst0r3q+R++6oKe4pchpvK4y5Mo793/WG3LR3m
g1wxwwXFExy1SJaftII2h8etm+4/uiRV0VFrniBu+09QNxHgaCebvqiQHTr6y24v7vK3Ek8u1A8b
b5fYGQl8zbGDXDR+VpbNcxsWS+z1HcRWePnz8feYZkvz6XCVrGt6rHXIgnhpyQuOhr/2Na359IL6
tZRW2HyHygJRb82E+LmgjHZjJT5POQT66w9pU+4EweSei6LxDhIQhYrdwr74bZTiH2Q7fhuzP1Lm
b6QEDIarvwmxFUzMIDpxz4wPRaSsBUR1zV+y2BKDN3yN/iik+qVlQc3dM1XpyVXlSyFBijE14Y+u
zuOBqte84ifhL//sWxwtGjrBwqppLJrnhkCvt6jjRW1YlGGmdNRtPSBPPgX3C5h9kTkeodqUvVC1
i9eDBDrqdujnvnH7HANvMrwmPC/cOe+SRkTbWuDLqjqowGqPrFJxSbuIBn8G48YGZ/AzHT7mlh0j
Psewc7yaA9K+4QSmyb7//yHY9RbgtmCqa55TO3+uh/xqU3krnS1kmqn5+9d8aL6YK5nZA0a9pOwA
pbMU1Z37aB8w21pcG1oB5RS8Uj6zvDpQXHM3RQ9Nk60FNd9mwmqwST4PkHO22+8829q/TC1rMS2d
M6ceQpycB+sLz78HW8lZw+HE09wxzDMJmDDeyUeQlAXTSeGZMszONt1nfjpS7A5ehJorZmRkKq6L
/EzHYWO/NdiIjhTrh3S0ZhdTUmfVQbrQ85McvD5bx1rDjOtosYqCEWutsYvUK56ChqbpL3hu3VpP
0+Dv6/HBwG03z2nnY96nIQe/VzZFSz6+5/P6z64wqwNti3XuczVNaL8DdCNsvd+t/su+pu8T9mHo
FSkdnzsYel7kv3O7flfL1gHQcJTVQWJOP+WhEndrSbGHBl6c5ypWC33OWxkTYh33fYHmpivUuqfM
woXIclH7mLZKHFXlbhEFmZZWc9U8zFcmymp67bNJQAYvSIOu+mOxSFp/yXyh+vfHX2HqR3PdxWpJ
N6vGPXdl/61q08gJ0vu71ryR9jKEBh09JjBii9Shc1Yif8tZFaVec5VrccVZauNwY+oi/F9TQjrY
plZXuOd+XHD4aN4rD7IKPDjYHjk9niWDG+vYsUWR1RNd4Jwre/o5FkGFelSx8WZmWAEdO1aFVd/Y
NrICge0cqrY6WUEbFWB+3Df0e7cfHI2XVQMoLJpvMnFpwvw7CcuNNznTxGs+XEBZba1X3ElHUEPF
4Gz+0mbiSxOk39pNFj3TzGvb7AiARBk0c/NsMfc8tu0E5r8p2zk3mguPrQUlprFHJqkKaeStMh59
unXPNa2r5sENHcemFGh8yJZIibei/ZJtVV4bZkXn0UN2hixZivN8NpIj77qTs2zx4Zuavi/2B3up
gQKag0G5Z8v/kwdTPKZbTmSYEB0g5Xijywe+uGdHAnwF7p6ysiNmbXH4mJrXrFEoUEeUDSWQ6maH
dRWXDDw43T5GPhLoMKmmY3PeFx65sco9ZrQ5WT0/oh47fuymhk1Lh0q1+dhAR5SQW9EULxzF7hnS
370sfvlpFXWNs4GOMHWjGSVymu7C5949g16mPvZV/aXoKxf60fl/Ak/clmrY51qutq+4zPYXlsGM
FlauUR6gQLLbRQ5NAh01Reom5chpueeVjGdVLSiKrGLlbaVgDIakA6dWyDpCYxyGpMiYeG5+bjJ+
9bMthhxT8/el+eBgAWummfcwpAJpBdrZB5/95Y9040plWGCdSC8DkKcr5ho3cX+GJmgXdW346vf0
qER7LCq170Tu3D/uw0cQV5BlhZrOORjVlLB+Qa028hiPfcGwr+hAqmHKF56nOJPUIJGlkKceQwfp
Wu9XWSOrsK8PbV9RhDOnDBBBvcp7YrK8Av105EF3bcgW4aBpKbTdRYECF9I36EKk3RcbZGKiT8ic
xWkqj22jNgKHIV7rcKqyQZEwGJeK5xpKEqfFL+0zEbh/PZ6mz4u14WuaH7cNb6pZpPNt8vIfDMwB
HeNne5JtFKbO+mXk1UvlyvkISVc/stts6+JksAEdbEWnvF4WWRXPhL064mu4vFjDSW1xpRl8UEdb
1ZbnpnJpimfbleC/9k6t4z/ZVb9x6DWsiY6xCgmYtTuB5sMOtF2UH+wtRK1p4NrunNFsaCqR4awr
u0Qu/Tns1UHMOzd/HWXVTL0S4AVzz/5MaYTz83hcuLX11mualvv/H4JGm/sdNoWyeO4m91Cly2ny
dpWbkkBHVNmrxYZJieJ5ENlpRFDN7N8ee8Cng0bhpBYoakDdUzus2kTWdRXNDf/Nk2Ij0Jna1iJE
mS6hJXjdJi6Yc9qvwRZh5aeRB2PWdvlsrjx/DTBmKwvCQxeUJzam0dwN/SEYu0sIcbvHk/OpOaIj
LTpIkFR6fMYHrNBnT3sR1yNEwkHx/rj5/24n/3qVQmnpPd/8wWI4d1Acbq9jErpTlLY/VHnOgypx
eA753eytTtsvHvQnaNUfx0VcvFBc8Wp+8h1+aMP8+HgUho/Uc7blJBRZGOuSdR4AfQiWgwpFF0Gd
YuMzTR3cl/HjVzqVIApX2CRryYmnXTzm/NpWW0dLg5Xpyds+G/rCHtWYDB0kQlt6zUd/47HcNPL7
/x9GvvSl4/Uk7xO7RS2hGK5kJsdQbAHpTM1rAeP+YrEGKWa+qiGZyMVBKHapxiret7Caa1uj17r+
xPvEouBhroubqkg85+15X/Oad9uiXwsog2LTH604aNtzLvLzyLeoqj+HY8I5NC9PvUJNQYV1rZXz
4rInSGgcSPCV0VuWvtoeP+RA6gzlS2BffetqjbtoMtCv5vSVmkDo7WJVCjHGPsuPFbSxsnoLzPT5
GyWKvTWnX3vAJx3PS5Ombk9Owa6ClccUVNl+dk7dAfjcJ3caIhx6zshLbvigwUn0PHAxsMYtCU2T
bhIRB7UIkDcbTRusWM8BFxK3ycmHmtUivKRdsyegV06V0+8zM6odCQjEMTPLRfPt2sQSRXw8E7G0
duWPsBqai9tt2JNhxtHVb6clKpnyvk7F4uxJfqF1zcMJ0NxpkXUIIOF07X0ec+6doSexMTemVdU8
XGVr3jnIiyei96Ih+yWhEb/Luanm3M0ECL/VY9bXfLlUtI5m0SRjuvWgarIZ3bfF0EzOgMBaMvka
sCVOZfaNVfmGSX5OoYF513yYZF1aZwFWtafTG/DoB2stz3wWb1VWXwaa//DCn7zJYotNB1mO763r
bSyJ4cv0hHAp0oL2rOoTKBienBkatfl08qdsY10MK64XEFsd5E7GEgZFAlVH0qdWTIau3Jg3U+vB
/+53lVPiKarJp6Qcu6MtlksR5BvJVFPTmhs7A1jAs7HHii9+XHH2nRTTxi59T4R/corSJWb8dXTW
cljGxG1eLPFa9NYBab4o43VE6DdqDxvJpU/vbODSuH/ah9OA5cmVun3bJ0Gfni3Czi4bT56EU9P8
62O3M82S7tB0pVnQ4kDI2q958d6KnVapubNnA6QiPLQLnZl8+lWypN3iOzMZvObKKy08u8NLWuKx
/l3I5WmYvYu17CKyw6RrniymAcqaBHbDiX22kMuzgQ57PNmGkeuoETeTNijywjFpCEvHQ2hJqz34
ZM26UxEQqY77utHeb5YQmUGUB/TJrNK3QZCzX4TJuq9gGTQsms8udVjUa9HIxFmqX2nAIOoRrO+P
h24wR72kGNWEQ8NJbiXVHOahPBQrx6vIgYGtJt3XhZ7Qa6ZgyiDqDYuv3aM1zpel2EKDGUavJ/Ea
q7G6HHCzxGHrgSKVjdT2Rhi+n9U+CTl6Cq9rKjXbfiATqFVzCvZA8K8U4y85VihlKKM8+wa+7X1B
+b/n4w9hxy4XxYDnlIkingWR5qx5mfhkb8RlkxPc///Qerl0XToWtUwy240dhM5xLU6UbfmYITbr
Qj+SKBlyAuvM86qLAhTSh8ij2sw/uoweJzuL/YzudDQteAIq5zWZ3coEtTinTsoTcFtXBkbQx85g
mikthjrp4k2WymRihVl9hF7dK2FLd+EAh21YlcFgXS2UTr3EM4xTyaTLZXhYPSkPTTftYcJAnNAC
6dyMc2A5DCsBVJ50nTNYDDfGbVhk/cEiE4EzzhMcrWz+FgICHDWLatTlWah+Bd1J5KV/P14Ck9tp
oZQXZSYmBbcLy/847g87+NIqGdcEEmHZT2t+F0640+m0qDrWBR/rIYUtheCd6ZfYnzYPp3d7/Cx4
aIZUebLHjmmnl7S0vCOpoAvhVvlb2vWHyepuRTqDG2K+69VkcY7H1Rb1RnGGp2Huh2+PJ/K/u8Nn
Y9BMbfHVDOI4UF+xb31SHfGEBUEQHM6OzcE6+AcR8+/sIH4sqHzkJy9x8SshqZdDjnO4PB7D5zXZ
IPjSLHJ0uwG8Zw27zE775LRhJO+PXVkp33NR/s7dIikCfpGgpYsU7ddI2f5rL9rvE+cRH9ut9JTh
WKen4jkfZDUXHrsIKr+VDS+i+yMuKtKeMxVsMHIbPFtPyAcdByVjt7JLbhX2K5e189WehmKDytng
f3o+3koXJ1wVQe4oI783lXxBdv5n27VQqGiDb6xVkV00O28geg30AkXQscrLMZnr/rRa1SlMh429
yODeenreyhYbOKNiREbJiyfrNS1/0KCP3IAeKCR3sFFFqtzFoRZ6elG0l6tBqBweXtv+0SpaPNtb
++Khnq2vpwbAOIVQO4B1NlziAMkjN6ujoD4DAOraWwcc07prgSTgy9CJHP30/A/HH6LK6g6Cv4/O
L9Z+acedR3BdHqcrqkBKkrILIT07Ut/3n3zoKGzc3kyuoUWBohrGMXDxEQrkq01KYk+ojR3bkF+n
uj5OGjR4PypKkTS5z0cVtU6a+148L8ATsmS0ibT+qOaqHH9fhBvcrMzJnEg6LliFqqwjYx75QW51
fwy1XMR4bdMxxZOOLFSVvRSuk4kNw//8GTKkekm1Ip1ntymcapR/rljJNMsjqOUeGtX/btdT1M9T
RP3hWaxbt5LPfY3qddYqy1g9d+iRI08haB55IT903Xy0ZXGsrW/OXB34lp7n50cnqtddi86hrbLl
hKPTMyNPIykiFm6k2D63H8q0A2wqGrfz0mVKGslefUafWL8L4oRVuXf54Wycg2GmsIIZ6ZAagmXt
dzEjq8B+f7z9mcatnVYB9QLl2YJxZ9w5sT6Myy1Yq9GatLjQOBLE+C6m27O+Lsu3FgVCpfiHcjxn
T6eGPvnNRTT2hpOZvkM7SfT1EPRyGKekWtU5B8uibMKNpk1mo4WG1k2XXjitnTikvwBwcybVl2ar
Rvzz4En1QuugAlp5HRs7IZDwXPw3WmUxYWMcqm+usx7W8f3xOhs+Qq+5HlY21inv7cS7PyeAb2AM
geZZ2K6DKtX1eEJQ3aR+iObdro9x2Tm7NYkfj9w0Q/cD0wfzb/K5bO2RjUkZhOdwWkE6cGbN8K3s
woOLha7GX487MsQiXZ6nHCvbclE4l/h5lUy2RBx6k5O4uCk9A6ob0fJ99rdupKb1uNvxh69SVjWO
gg120q0WEDj2y7wUx+2kksEddK0blw68b7sxvZThFByUtf4xj8O+MwvVxW56b+1mMBDzZGVtd8gt
D1Dm0toFDAOprObJI5xtCbORQ8eZZBFhIPZwHKeN3GzZRVKJLjSP9m2brR0gPQkKIvto6UYZjWqL
BNqwsnpNttMvo/LlauO1Xh2dKrutiqMAsE0eW6mp+bubfDCctvSdxZ5sO6GgFELN39Fj6jo6+a4U
LdULs2lesRa53xloM/cYpEVCij6CCui+WKoXZ4sQ4a7qmjkp2gESgd05a+zjTLYedAxmr4vgKNCP
Zmvbz8mSZjfq9V/cdUuF0BCGAs1hfXuqmbPkbtLQ9NAGbpRa0Bj4stAx6frXtWf7DhK6IM7CXLcu
U+4mflBdLbuFGqE17MLjhTTQtuRl7nrCJzon4Zgda9KCEa85zWMXD5m7i5gYfWj+63oDG8rOm5Np
YrHfi2T22IZxmtZA81s3qPOqr8icjOV/Ovu1B25q/M/MAV1kl2mrCu++r/w7J0H1Gm2QRjk5BKac
hPJmeRFiIfHKmjahpcuOXR3++diPDaaqF2j7BeQbKXNn5OPtOFdpVFdbnKeGEKFrtVF7XVuvZnMC
DpNTvQYXMF0fILkd7xu5tiGvc8j6tFvmpAU5HiPtF7Bc7DtG6Lo+tFnKKg8wKXkBpBNVB9veMkvT
pGj+2y12s3SQYk7qmcVgWcCDaxnP2RadlslqtHP06jPhQ3xvTjLwCE3hdYE0noMU/LCRNzUNX/Nc
m465tyxY0yaVp6YpL82UH6d1V5lVSHUsmw82oQ7EFpj4yjv32XrMm7/2WYvms6QYW0FytOytPFrX
5YBatw1rMcyJjltTq2p4DS7oRPnkLMv5VtXDQXXT8fHITc1rO+0KHWHAorMlKVcakyV4woU7qvlW
OaepeS2367uTKxwCW+9G8uK44iIydg7yrayMIb78G4/WWlVZBXMiOgVwIvCUZGNeTC3fP+jDCQSP
D1UNBAxapu4lT/kTyZuNpk1zojmpgj70Qj0Yy+T6kfD6uAXSsZn35VipXk1ceSEyGCm2pmZ9ZvIo
UysqgMDN5jR6bDKmqdG8dLCEmmuG8YNb9RjU3SWr/Z3Grm2rEGVbp6HHrM9de7Jb/8Veu3hKt16t
TCPX3HQgoH6ch3xJOvd18tLYtvhl15zoQLPJLtMwLdByMFuvNLSyKHO8fcFFx5OxspSyrliVzKFN
fvU5c9MYbKTFLqK4kP4LVKY6vOwsnUj8YeYX6sv+tBBG7hcq+1A2Mts49Bl2Dx1dxvJJsMVDqPGG
K3WyQzi3UR3Cb8nG9mFYXh1fVgrl215XFUmaj/1XH6UfgPalLt3IIpnGr/kt6bPMY7iMJBC9YDY/
NNQBURqoc6yyfLXUKCovqkc3wJV9n1Fp260H8b/KUsJJJj6PTRTWHh5YJweUjTs70Dy5yJ3eHsHF
lPCJdDGS8uULDcKty4RpvjRndu1FrNNaOckAoaCifWXe1UbBm6s2Mrmm9jVvbku7mUGwWCVIaYci
9lyf2idIl4kqyQqytN88Mfl0w3gNtqVjzZZ+Ra5aLCrpGoK39PRoVVtyIYb9QMeZUSa62WG8A3Qf
ZYGHtV5CeSp8fxrjIgfFbvzYmj7vhugZVok3pFRIy0tI7bJYuvl8blWDfDenYuNx7NNJgoCZZk9i
cte6A+vk2zRchfsn2aoONrWrWdLgga7Kc3zoI6rfKq9+8UW/ETI+RwhjyJoR1WVv43oIRTf763j0
TsM5eEEuAMDR2L6kWwjPTy3V93XjGZwmUFnq8ZsNBWUP6sb1MPdfrQLZMaT2epWGZ29UbLPS+dOl
Rn/aqSvkLmVOB2FDOSTtyKMCcZxuPK9+/pSMxu8f+eFkVAVF2RU1Zmwt3shaRmPzdzFG+OiIADFc
e+XF9VVUZu0x8968aThkYZG4KBp5bMaf403R//2jP/S/1tDuKFw5/qTn6ck/8GP23frhnaGX+U0c
+l0MOOjlboofepnAyTKTAkrD5XpxurMokqk5Pf4C0+poYd3h4SBA90DeFHR22uInWf5gWwoMJkvT
PLCZ1NL0FIszroniP+7ocxSaKJx1Ho/d4IlE80Q2pX0d2JDpHQEUjMFEur63FfG+7Wtdc8ZxGlsJ
eqB76x2KNIGTwKPZrqZ1ACLEFku+dIH82UsrprN/rMYtgJphznXGKhDtep1qFX3zmayuhDZhnItx
uqXeGEQl9baiyKeJIWjdal5dW1wMwP/In9PiHx3vLQ+/er08j/PNYQe1bJXWmT7n/v8Hy3dSlC8o
O8hutlue8sE6QYAki0BtEM1ZvStHh2/RnDjvO5aSbECAKE8jOamURxMehflW+yYf0661jbSWVDoI
EmPzhWYXN//eWm+PLcnQtA6zAwGGk3e1j5R3oZ7mkn5tMuvoknnfHqqTA1TDlBVpb0GKvLm13m3c
peWDGdciw1jTlJdhSt968ndB4gqSA1DF3jclWlSgKU0dANEwZnf4OivIypTuX6Xv7ws6OpzOsYmj
FMWM1+BiOFr+IOOg73aREvu+jqhjxHOqlUK92C38ORp8nuAeEUb2UG8cHQ0OpZMAAOGgZDGhJsxq
x/oCJ17O1QCNbShj/9nZ/RbWzRCaHS08iEXKKSQ8vU5z9YMK53vqpntut5giLSTwrMWWAgX4hHRr
3A997HnF8bHpmEatBYJeBeGQ5gRrm84lSgqh7IO7/1bdvKn1+/8fYhl3aMZxlYVeL6SgTjTvs5d0
qsrz47F//viPedF2cjsXyxrKkl1d+WdXupHi1y4DugDJv4G4kVj+ZO0TneVGaDAZku7Co7/YJQ6Q
bwMEMbCz9EW89g4owGrir4dMAWsTbXzZ3XP/9T6AL9M8enY6x6FBw65WlZ6b8akEFsdP88hiXdQ3
AC4C8Jb5F/CQw9X5nusoOtW2/1qlAHEJ5b31loyQyj7UYouN3RC0deBh1dnWmKdVei2X9FTOEihH
6ymgW5llU/PadoMsqgqDsEmvkEI/SzVfB7s4oWx445ZiMGMddOiJ0u5Xp1cJoI2RVa7n1N7abkwj
11y7AJZx6YfcuhLbu4CB6XUl08Fq6IYhmZq////BAWkg+8Ipa+taBNDUKr1URha0wYrAPj62VFMH
moeH3TjPy8zz25izc5mqA1nIi8q3GFYMLqfDC+ec5XJex/JGM1h8ma3X1edH4YdVpFZnY5JMnWh+
TQjK2Ob7JHHLfZ9nCspcFq9WefGncOc06f7MXcJBz2NdHSmTlsh49vwv6zhtRELTKmie27oldWyW
LknRTweHDyendY6U57sO756OLRxSNfdtGHhvYzgeK9G8tt2WHt7nruXpaEDaOorj1OK9CftHHgw3
L+i/PrZMU8vafszmitkg1ipvqWoa+TSD9C18GSd/2YIVfj7pSD3+r2+F49q0mRemV0mD6ThMyw/I
wfI4zNqfj7/AsL95Ot6vpGDsWMaFXYOqvkH4O6qpwNuTfeJOFoGE+bCW0DjKi8hd/nrcpembNHcG
zZkURdZYV3zcmVrhpRTWxbGDjYPqfe7/va1BDu9/p2xtINlmSZwkRbUm/hKDwuri41sC5HzqZevJ
zrTymj8XAwHrfObTt0mEEeXnAETJj6fH1LLmxq4MkPHsJu+t8ikKLt0DoKXxvqY1F049Zwqw5ec3
DzE18mzHw9PRJhvM5yHO0xGAlBUz6CY76yrC+r1esq9uQw52M5yg1bEvSOjgPzaxvJmzNb2ygbZd
VKashVoSaOdPjyeIfW47OvpPNUXu0ZZlN9X0sZAXWq8Ryt4OeMqI0nmOcnS3LBuuZ5ovzbeDMLQt
Ei7lTbkFtvxVXpdqOpYsjbDfvT3+IIMx6VDAsffG1aK46LuBJQ9z0TTg9KZbJy5T6/f/P+z8S901
bQ+c7xvKzk91tZ5mtXXTMQQJHfeX+43o3BRXWWEVN9SFvVUA4RT9VhGgIUjoyL8Cidp1qgfwXOT8
O2QqXvyBRRBmiKqUoOBzY3swrbDmyqJNwxqOgB05lTcahpdKimNHgYSaqo1oZ0iVejoEcJSDlQ8g
D3tzv5K/s8twDhP/if5NoQKIfeL42IxMvehYQFIWEkrwyFjIOD1Xx+xYyKj4azrMMTlaCXc2+jEY
lK7V4tKJWtN91RskzTMeRDndmCeDZ+twwBlZEQlVqew2LlaEws/DOr1QpKJsHxTU0FEtqzri1r4j
saejA5ueQ28T6KurP3QX1CEeOY5kZbNFFXO/cnyyxenoQJ6pup4LrMbMvrQOnv6TYWgiVn6jYM13
uo2NyGC9OlAwS1lVSajHXcEucV3h3SKYj7SuDo2w9/AC+p6OEQyWvrP6Jhe3NW86rAnKBJuDG/TZ
xm3aEEV0mKAnW1JPFfKozew38dA3LOqHNo/tnG7JHJpMVvPxLi0CBzSKyHLW63ysoKVzGWlR7dsj
Am3HlqUVQGpSlDdrddIIgj2g7c4Tj4fAZvFyn9fpQEGvcnlRtE15y1RrRUL0v+HEKeLHocMwPzo8
cOxVLyYu/beqLK3voY+TcmQVpJp2tq8dwfO5gJS7HeY3GebJbEFlMtwwToPx6PIt4WxLjzhtfqsD
dlUq/9YiMTKE+zKeng4RXFCD7lW88N5qXD5RsdLnLwyaJOfH025wXl25xbXWvC4o6jC6yjkGqrym
hP2arfla1MP3x118zijl/4vrroP2WjE1+AJ6VkcSN2cOAcgIYJ5jfVQX1kZbFTimldAO2xMd05UI
cG2s7j9SeJGqfxfFFmelqXHNgTlkqji1S+/NhtYM0EJwrGe73DgBmBrX/NeDzImD9r23qX/2yjzi
06HO/348/4a2ddQg6Sfolq+w/IYpPAEqSPT4VZ8ePDA+bmwBBufVuewyb2rHnqTlbW0Xgeq5IS7s
cisBaRq/5rmO7NY1A5P2G52PM4q2cdYO8618i2nk2uHaClCPGjLYpodavB7yRAHZohk07L7e/Xs+
nHorNq5pCT7Bm6p/yLsQUoAs8D9Nt5x91h9sEuyc/PunfehndVS3tFQi9rvEeuVTFgSRkuh0n/lo
92TVFhl46vF+3/F5OIOuy4kWxa2rcsJxI9lrWmHNb3EsLYJiqPiNzV5cDvOxQyGynbmXx19gOMTr
jHYBbvrQth3KG+mtMaK4gZOmu9r1+NIXDEzPWxRzps/QnLhoetvtCo++BeIk56eAHwBdfvwJBjPV
MYVrQSBmoZBG4DZUmCFx24zDISU5BKsfd2CYIx1YWAflwJsB0Q165HjSyc+VIn8GuTziAQxa51sP
pqbv0HwZ+ZWyHhZ8R+3GZXGkW1gEw9TreELfmT2n7GYBrSvAFiFWFJbWUQ5btwKDK+towhD5ipJZ
CEEV0lGkkzcHJPBClEkVdqfJZ0nQ1b/vWwjNm8HuGLY0nJBlpuov6fmR480nIcR7oNRFoHrlcTem
hdC8WqQ0EJyM4gZRvuqAOmv7MLh413/cumk5NIeuvGIh0sZG3MjhCrHn9xp0qj2tt3Jf9+j8ycWG
antxOuNtMy3uy+2oE8/LY1jnp1C0B5mGG0HDNEGaM69F23pTo8qbLPhyWdg6xjNLNxbZMD86CMwb
hwDiUbgylWx6VhTYVLtm8eBsSbwabrE6jLDglkXXkme3Yu2jdpqOIRRHpwIkl0sV8eCP0JGApwb7
bEmHmNU2F3U5dTBZlh3KqT104PHeZUg6wIzyVKp2xsWsBBdLz0C+2/Qej0ge7jsc6QgyNncuLsk4
vHtp/1tFciSYy+/FtJU/MqXNdeyYbLjjDA0OAQVS5osNnbO2ihyXRFWBuuc6jXKnODikQ8nnLqiw
7xHNtYeUODLPXe9NBmeUWMkiebwWhi2CaE6dKweMh3WZ3dq1P3ZRyNIfy/9xdl07cvPM8okESKLi
raRJux6HdVjbN4IjSWVRmU9/aj7gAPvTyyGgqwX2osVpdjM0q6s2/8AhrMY3U1+1LjOUzBaO566d
iwlfiudye3A3kcz5074foKT0SkC8EER4wBN1y45xGaxpbuHFgpKNA+E+j5e43Jps18dUkJk9OJaE
Ynn5COzgpWD8UruAt/dfvXb5RI2qD5pVSsWblRun61aXwVOYl5ns6FksJrkEzUyoEDPORrcmdhM8
WZhu4bZpiQ5xAVqp+/7Rjfy2tL84tQYhzl5U2v4T7pw8P4+Twe86u7ef88IuIz1UhgnOkgQyMJbX
JTMSbt+Qb598YXqrvSBswhYemdI1fuyKPVQsga/CvCKU6cAUiSG7kEOjrEsroyquZiNQkV4oAnF/
alv+WLIxK2SZ4hNHu/7CsBdYHkSnrKsdmHTjdK5XcxcMWmgY7vij11Vve1THO2oqgmjWHhX2VZEc
tLJTwx99+8s0kGQGYhM6b1noXNrIsClrhq+Cv8YWi4FcaPDkBo/W+Lt1f+wKGxXzFXASdWG0lI+c
xh+JY48Z+INNVyfdoNUD9TjZbQsYxaPregkfo0TS5/vD1uS/CvQKY1bw0rVxrURb8B+rYWtat4H7
ZAmTXIZu7EqqrgQiZZDORu0pKLK6wCvmsGT7Bn/75ItU9bnTLFGDuRzaKs1pfF6pl7o83lcvVsFe
dTVbFr/V7Wu/evIskGXF+XyU2/Bz3/Dd/x1+5Vqsc9C9+4QfkZW3R3ZqJbG0951tVUSXP3kLa2oE
zTKNv2qCysfsm0AUurBRNtnZt5sOaiLBkwzOKJ5P6AXIjXhkTcSo0C1g7ObAsVjwREr3CDzRsSlN
FBmacatUceBC6QhFD8PjyJv3kWUBThe/a3h92DWjKmxrRf94VCy41rVT+YO1JBNL9zy3nSHeNeuj
yg5Hw74dvYUjlcRxKg+O2721vTe2tYJQZ9fOCjEUJShxhShQeIZITDUBLwymap/uWsVgWtk58rAk
WMQYZKu35VO9dND8GZw/OzwP20pA+rUIfeAynROe79ZjvuGiRfkIgLkfmPpQXo0dEqiYJCnQrzOA
5RM6Ast7ntfpUIKNVrimSuKrYQ/7t7LEi9XMyYehszcJRcTChVgFlNtsE4HIqzdpmFb2D8ijii6U
EERyAnnOq1/VNP4M+ner8A2vI7qxK+e8xRprh0YlpnZBrk7C+ku7+O/9qdXZvs3HC7/QFnJFwY01
0oo/z8OchbEJAaOb0dsXX1iOkK9yCHN+nS32t/CGx9ohD+s+xll4Xbmi9ZWgAgTVxbWe28PCxjSP
LIO/dSNXsjSgYwnqYviESQcvmQOInQMcCkwLjc7lSqbiWY4JN4fYUjX7Pp4xAX6hS7xPKCqIlVwt
8QxuBbHFrzHI+FYWHEbfVPB69SRMAhV1xCATCfrB3jlBl/ZclE3iuh8HqH8Q5p3r8rPvgiZ5+bor
LlX4EWCuq4SAENhMx8pbHkjQ5z+AyBem/g3NJKjwI1cyd2A13FR44Unm/gHNMun9ob+6kcBNSrrW
0+oNE0dkOvNzMz/086UHpilgJ8vEfK0bvJK0NhrLY2HfIshek7rEqZKbqkU607f/v8har7BjrxhZ
cRV+nXW48VjWn/tu0WSVCjMaKTCz04AZFQvLrCY4dv2fZZUGp+vGreRs2NQs6gfIjNVos5ol+0An
z1C00Q1cyVfmF9FCbVBPT2A0LsV4HDsciGeTDrPOvJqwW0Fn6U7uaZiLky3qRObyo9dYBsdodicV
ThQQy+bjTQ9yzStw30HBohSPXdQla2ki99F9Qt1b+62XgQVly2CAxtgMoYM2fkO8b4xLQ8+Pxkcq
pGj0oGvICwIfsfHN7H0ei+WY11FyPzI1sfMPhGgidu1NC+RvyyBfU46uEJ7c2IJN4D2dg24/60VS
DUCCkoYhX320sfRgKqn/ON1j2R32jV/J2ZYM4UJasjyWNvGsZKLQgDo2VRXuqkqQQMUOgQKlCSpg
V07REB19Jz5PuenVSbNYqrChznVtnOsDJBeXRVo440NXyOu0kccl9I5xtEsfBj9BSeK8cvuobcX6
2NnlkrF1st53VWi9vz8DuglWcjiEdl/REvyKovJPEx6CCnTxOFV+pRCCvP8JTZD+gxwqqrguYh9z
MBWXspIXaaywa0av4obaGEpSFkH8czZnmzs9zgz4nrA4lpQ83R/963zGJFD5xfLKX2tb1v5j15AU
FOjPYb9eQd77A8CBjDg9rqPOQVDvp1sNKR/RsNF7v6COk27ABDd5m90fh86LNxe8yMQVJcL+RoL8
G6jyIrXDOEx5X/+9b1xzPlJhRg0bPC+f0WVqi+ixAwec5Z+lxY+MFG/inmfu+Mk1dq+9jhOFR5Ws
jzt/EdCZ81G2at+yjWTh9kin7UqWMmuhvtbHc4Y3ssxxpkQO5bli+xSk0c3/v06s6mDMJceFp6q3
r5EjnhejwrNufpRtvCxj6syoTJ46a/pQxe63zjEJkWr2EJWuzI/hI7piG3dQ5w9i/uAG04l6nqEg
pDOvLAFdYUejU3AcnKz8IvJf9lwcJ256SdD4RQUgVWMO+lFSFNcyr07cX5JprA0D15lWdm9So4sH
aVFcpYze1KN9RqORYWPS+MRXbsYRD4HKkhj1PLvgswi3d7PnvXf9+dP9hNMNXcnmhtj5hDLl7Vjg
0KPj5w4qBu2v+8Y1q6KKPQKHRetLL6+urg1WgLHKAGx9sCg/NNvOS4h/+10vVqPYiqtwwFvdySt7
lsahO52CbXAMJz+dd5Q0RfnHC6oaP8BaQeWY80MO4PU+3yhpyltSyqJk9bW1y+MCgYtgbL60Dnj8
K2pAketGr2zYnugqe5sw+oZth54VaWvqw9JZVjJ1idp+m4elvlrMxonYyfpyFxSOgAXjfyfUHsLQ
39rVeywWK+zRBFKO+WFxsPMZHP+foM4/sA18QcnWqRVRvqwWlvqYnppIPoHR6AKxzQQY9WvUlUef
LCff7460Gt74ZXdaaH8orK0EdZd9DFHI4KJM2TC/3SAZHoU8ozb9y0fDFqjxrUp+toANux9GyFTb
YMrs8z4V466nQ/xyJdljkjMwC6Aq43tgwan5FKe925pYR3QDvy1hL1KRdEUEjWIMvHXsrJi2Y43n
2vvJolkFVSVNFANwClyi8jpNxDmAu6h+wxoogQKBY+I7141eSXWP2JB2DuLyCtrMNPCaEw929YnA
7Uqqo0VuXqpYomTddF8p7QGMbJtdJX0YV5Pc85aZNLZ7mivrQsrhCE3hA3Rs9m1tKhsVuPYYBLwo
wfINUstxOZFysQxVAc3FRcUfkb63Fgv6t9deXi2ZQfJwbb70dtbVpoDXfUFJ9Shw2hicAeU1CsBx
VR878n2q5xTthIMJ1qnZ41TYUdCPUlh437tCURQX08MwfWr5j46aQGaauFSxR1Ab87t6CcrrChHN
EzoS5HfQ4JhaTnSjV3I2jimoq7BPXGdGPoRrfLRjK+Ns+FGgi/d+7up+wO3/L5aFCQ//DlmG9rfg
Fs+cSfwdLPvbfduadUEFGcWxaHGzXqprQKCewqMMaD88tK6GZUc3dCVxe8vvra2BeVa3D5S1Rzp/
3DdwJWtb3xn8IFira1+UgJN7pwaKdajOHO6b1w1c2Z/tjnEPArvFlTDQnFV58zGnk2HompxSIUVo
eKurgE3khNosrc+0+HWDR1H/DJqD+6PXBKUKJ3Irz5kFWG4hsdrxtFn7DxRiqw9obvGOlZW3hsDU
BI8KLdq4kJTkWDnXak7ahr9x2+Jt1Fi/7/8KnXlls50Kv1pzjoKboHXqoGWWdGluAnlrJlhlq2pG
NDv0FoyTKXpTDBtE00z6VTrTt/+/yFcLxHhVIGAaJdss9OnBm9/f94jOsrLFTstKo6CGZSqC0zjM
Hz1jaUfnbCVTl5A67YrS4Cn3uxTMJxkIpBOET7Zv5Eq6slXajlXB/GRVpxgUZz0kP/eZVlLVqjhI
wajEtRQ8hglQxFUyoLK2y7gKJrK5l0cjlwRh0l+WuHns2WZYG29b6CunaBVPhDNq36I5AhdHtKg6
KMS6xfA5yIdUkOWr8MVx6PiurjwSqERStIJY0gYW+RMbh2cotneHxp53ni1VhNEQtdYioD18qmf2
dm3lMQzkW7EMBj9pIvMfHVp3DfMphHk5oJdwm6Ym88rwp8uqnRGkytGGvqyWIc69R69gnpNUzlpF
B0pwVDjdjyLNeqzijGYvFgNu8gQrQv0gnTlzcc4J/fJDE5rUHzRLw38VuheLjt9Eq5TkNgmcQExX
CJouwWDYsXTGleydO2Av1htZfRQE59GF6hn0i+67Rje7SvbGy+TWsrXJqZVu2nfhQ81oSvFkfN+8
ZuQq0qhv45EIH2pdgxuynzgvuwNU62tpYiPTJLEKN4qajXYDCNtRK8wvZT5dcr85d0VwAKRapGR6
Ih3Zd5FQoUdozg6LiOXkhJfXo3QJrrexYRI08anCjtDTOZWBS8ip6YsepW9HgMW+88onOTXTM/eC
2pAIuum4RcGLKO1w/+9nYPgenQiqt6iru+wPX2Z7zfZN9+27L+xz1oVWD06H0+rVWSW9FG2shmVI
c2pTaaNyht7FaIjto1N7zc9uHbeMd6V4AD1y/z7yOnGuK78znKx0flJ247LOAxkWmGNZ1mk0k8wN
Tap8uohVcjkII4pQgumWP5fjT9k/B8Diki+b+GiCf+hcpeR0Tb2RuflYXFllJzjFgXEBUpD0ic+P
cb5LzIv8QyAl2dZzG+8o14bEKXoCjjKfP9yPotfXpH8IpMB7sViOD9P+/JFBDGWgTx39u8/2zWcv
ItSZ2DqsErbX/NSU16XHxdGEfXw9av5hj1oJ94OoJfZR5O5sJS2LJODVfkF+3B+7zr6SvdMChWEb
S8Q1zL0UajrHujQVj16PSl9lMm/7YpBD4ZET5P6eRDEw1BJBzWLZZZgANvfDC4uvTZMb7ke6r5H/
nYTRncvRz2tUNeq3NGjftsGc1CjOgMaur1vw8RvqM7rvKGkMHpvYGsRSXOn8o2bgT2/T0HtYt3cB
Tr+xZ1q+dfGqpHS+8b7ootuOIJtzLT/hJeXEGlNU6awr2cxaBiX1gZFT7oBMnW5gB4eUZMEN66om
qFRAV9DOcbyW2HuqLkppPh0n2wR50Jm+TcuLXJOWv1YlXlp/xzFa/WPxblv6p12poEK32qEXIDMp
4RSLz8lcRxLdcvVO48rFd+6CBiXDtryCPRMvMuTKl10MLMRXCaJQjOHooh623477hDJ+EgmT6pDO
2bf/v3B2FVd0LKA8dArl8+DniVftXOlV0Jaz4vi/VdP2exbtOWQf/CI87JtFJT+bhVN/sQtyon37
rV2n77FbGuZQkzWRmpN2O1EL/J6/3W3JuqU+ycU+9kYZTp23laSksUcrbOLk5HZVmzUdMFVo2jFR
AWkGr+K1YilHK+jY9htN3scuJEnsT+9o4Bq4T3Xmlby0WzteBOvxUrC4+SWg9LclJpJCEcvN7k/s
6wdaX8VqbR5U48JqxP4K0UPoY+QWujatJZlHw094/YjzD+OTZ8WbhwIk6hk5GS9M+nXie298b7Cy
MHTmw1ybaM81M62SP9kxXWRdRS5w734ySgALqbtv6VUZn+SCi9EsY2DmOojqcpQHz3M07yJaIf+Q
PQXVVJWOh9KJZ29R4uQ4BzrAAWczR9Pa/WnWBZKSv14oygAt0qi0hdLO8KZ6cv0ScNF4Pe37gJLF
S2v7zRzC+eCwhI6unc23v9G+qpiv0j1xvKFW/gLzNiiMh7GHTslyuD9yTdioUK1i3ezBK0JyCumS
RX51HOadXlehWuCKWlpBW9Svb1rDcZ9CN/MgCtuQu5pJVVFaVVdGVtdEuPvky2OIO6474CZhpK3U
mVc2V9drtz5fUcvofAF9B7RW/ieOZ73nnV0ZnP9fB9a/tb1/yJ5Qz/AAfVqDx46KX7M9cTyH15d1
mJe0DctL7tlv2jW/QJt1TOLKEYnrbftWJhWSBX07tG92m3gz5GDy5jXlF7J43mW1BE98vvmnuHfE
rnuqr6Kw4gKnFMuug8cJqrJfF2aRR7tutw/3Y/i/8uRrblTyu+K8cmeC6Y8cPw3kTWGcgIp9O0bi
7eo4R0CSDpRGSUtY0kcM7zQ0C4LPxfTUDACc3drxwy/3x6LLJ2UlcH0BqlORx2+m0vrudeGPUH7d
Z1nZyt3aimZvBJKNBUFSyCYbjaVTzf1DRWyhM76m2PpwR1761EK2lpwnPW2Pay9SVvzuQ8MzYoxD
3isTpRJHSWaFNaiiiusUve2tj+v2JgfZYrU1CZ3Tdv0N0L1hyddsvCqca4B6IJ1B3HoNwzkD/KSc
22R13w2EJ/ZoIvnTHB9UDcqR1tBkAc3Jdau6I1uPHi6H8Z++NlwLNbGkorokD7ac1TfzbnBZmP9G
GBvFdSuPCueaAq8HMgoPl8vSH6bu0c1JBpTrAM7iwf3S2Qe6lRkbv/m5iTRMNyPKZbqKe4ge4QJ/
Zb2flP3bqPrR4j0zGg9lc76fIrr5UNYBCzXDVjr4BI/e5oDqym+eC6LnndaV1O7wwODaM27prPge
tW/s6BrKc0E+3h+7LjWU9I4lCBjYDGW2Cq+YPlou+fpBtCJxeJxORGZF+6MDTOv+xzSOUrFfLlTp
vXBd2LWw2tSRfUoDdpnti2sKXd0HbivNi1seAKY5zoqe/4j7aepYtEqidr2WTYdeycpEtq2JKBXA
JUFw228SzUtzVWQTdGzn526ukxEb52CoAGlSUAVykW4FGLqR7OpP8ZGsgMxgw7g/B5oDhkoyVa7E
aUFAz66tALcwJ4lPgyTqTGuTbuS3/7+YAWsu4wYyReyak6P/7JhgSrqFw1PSuJ/jSeA5g11xmj6R
jD405/YCfYSMZ6a6sM4zShpTr5i7ohsQndGPMoL4yPdul+Ap8VUQV9dHDXieenZ1lo9j/8zXNeFF
Uhg7m18nv8QHlDSeXWebSw8f2E7B6SYqiGQ+zKlMSYqt9GAi/dG4SEV0FSwkkVULBkrKc1P0CQqt
UfH1fmC+TmKEt0AleUXXe+PmyeCxaYrvW199inr/ocSLWBvkz6Ow0m0i36NozWK+vL//Tc3qp4K7
Bjl6PM7xeyZfvuFCZIPLk01cHP+DV3yfVifjO2+zKs4LyqBFaeW+/2iVzjdGti2Rnb2vJdH/h18q
DkrH3hp2HYY889rpbMX7uoJ8lVoqoH4xzSFM+/K9bX0YWsO2plkoVGjXf/uyrFqGGsiW1dI9O4Hp
wVwXpUoie3mTh+FQ8msXV0nwx5/qhPy5HzCalhIw7v7v+kYhdbhQDts4QE6HG8M5y+JUbMmWjSk/
htn97+i8808+Dz7Wf3wmlPTbRNhlnU2AUo1pFd9lz0A2s3hiV756WZj7ydAamsJ1lpUEbvjA6NJj
Sm8EBZ39HEryvMsdKpRr2Zoi5ixAEPIhtSqRMfZ7n+XbSeLFfuX6UdBOeES4iuidgAhrv9MXt9h8
abdevWJYQ2yzeDo69t0kT7KJDDdPnaNv/39hHIBRd5LFzK7WdCLWm6443XeG5mSjUkSFHffJWmMH
tGPXOo40fA/CjM9Vm69Z7ecfg3Hbd8VQCaOGTtZtO8XsSuZoOMQDDU/zYqKS1XlHSdGl6IuVtR27
esMs0VIzN2mEvpr7LrrF8j9XychTdwzfFttit9Z64faaTowmDhh2b4IuQn628i8yNt1bXv0V+JAS
mJaQhdvdBI54lb8RgTg5Q2XY9XSmldi0qjIKXdy+L/nqBR9jOdfvNilMouWvH9UwciU65eJYJZvg
orVok5wOl2peklA8V13/AFHCpGv+hs41qlDvjk2A2NcPD/iocj7s8v//qJi8a71+rtc6XYe/foC2
j8hOg3JOlvnE9j1m43vKHlM6AdpBS3e9UFFTSDhAIR2PVb/uB5n21yghjNKQ69itkBeClzsXTGQT
+8NwZJhblnalTBf6w68pqNao4Wb2aubj5yj7zUi6uUMRSaItr03B0+7S7ThVP/zCTWpvV59E5Kk7
T9NJr/cDW1zmZg6eaQf1WogVzdSwN9/C95XUVGHFELuqOmtkw8Vt8vIL7Vn+zactABLcYqFhZjTp
r25EG21r4a2DvNBlTQkJEm/75A3xoRLtaeTXfmr2lC7hKyX9ccpw5k3U4mI1ree+h3pznj8Rx6W9
4QOaGVcRxnK1pIepJRfP6jPeD+eGhVcKPE9Yh4e6b03v85rFRhWv7at1yud2FBc3ptNvCLcU7NQX
TLSH+7mis68kvtM0UV/lOc7sNh3TyQ8m6IQFJsqoVwsKmAYlzW0I1hEIROaXsafs/cq9d2EBwdOF
Q8cAqNLP+36Dku4ArUSkkzYYPGn4YA8BTewp+nLftu4XKJndhu0c4SyCR8ZpOzeNnzRF9SWYonRu
yz3VishTUciRu5Xl0rLx4jfE+dpJGv5arZkYDjuaH6ACkRGicT1HMQK1niY0rxZJ3Jc/mceutDZJ
2Oi+cUuSFweqoOlZ7Nuzf3Fp8c2v13PLw98Bm49Rb7qUaOJUhSGHQHquKOP5F5BMPnpVBCS76Q32
9ds/JuC2Ir4YPsSKKZiRveFC5SX8GJ28Q3GEKKw4x9/nAyjQjyblJd2PuP3/xYdW3MCLfomBI10/
W92v3CRMofO/ksQ1k3MZSNjthzb1oxGFqXOBFGvHT/ezQLejqgBkECdagk34wjqDmalc5xz9RDcq
chG781fmr00KJo3OT2qr8+yExCvUt5w5SO5/X+c4JcMjaG1GQ+X3F84I/VD7EGa0+sZUdNPsfP/9
6BfTIuXCbNsVwYU01jt7dCDN2H6X4u+usasg5TpmoTMGGHswvgHHa+ga2pc1o1bByWFeNTlkBoIL
EFZvA9n+nm288xM0d9wf938A+VcOBCokWcg69zwe9Jc12hK6QJShkAcUU+XaJAEEf53Zy1bx0fL+
OJVzgvrpHK5JNXWGM5VmzlXYsrTiuWLTlF8qHodd4o7FNL4bYj8e91D+RJ6tpL1jD9za2Bxc2sFN
Z4scoKj4ELrMMD+68d/+/yKqQNHlUDoM4WUUxE5EYE/Qb59MfY+62VdSvrfQLhE5QXeBCKBfn2WM
F8Dj/YnXHNJUCkkf75WDICK85KyVibOCZZPx95SArQXVFNQ/krGtTve/pVm5VE5JcF1VvTXK8LJO
5GHL+2xCw1YfFQCYjTvjSNnBN+xDlM5LeJnnQEANvQ/KLikZsVzD4vT6VBCVWHKyehG30EW/NKs3
JSzavjTFcrL7fcsTUYklQWo42c4AH1UAF7hTjQdL/sC5idtJN3xl80Zf9NBGgYs4lSDXqqrpGoit
O6x82+mf29y/SIS4BF2BoON8aRy+na1tmI5iDVg6hWIxrFWv5xpRdW+9eCyHFjsrwgidxc0WMmyD
Yt8ZHCiE//0BLTRKS79d48sm+aMs+3c8MpW1X49/EisH5GYdveh2JLigLf5aNTa6c7tsdLsfQpre
23S+UfZOSPasvdN04WUrq/O0eVcRF4f72asLHSW15nyLJlbJ+GKBl7Sw+jOgcgfgTwyZqzH/D3g4
t6QtWow8tqtvRQFSLat9Pw+m106NY1QCyLIMAiwGbXjppv4qbOuToJZhWdOZVnIKkMWFzhRr/ySB
y4lpQdPAcgwnep1blHyqpRxiQEKDS1PKD16df2ux75dNbijR6cZ+++yLdA1rRrwRi9qljJekokuK
y1p2P15uP//fEwWJbp98YZpbecREiXjJKeegCOmrN1Yn+ndRuLopy0v3sEbl1/vf0nlJSVoSVyDF
m2x4aWn+duUQpFNMv1UVcJb7PqCk7ipsoFzdCLJC3Xrijn2upzihnTjcN6+bBiVtnb6Tfp/L4EJn
kjAbgm2FqTf11We7iKgqsz4HNbrg7LZhdXNYAlojfO8hcFGU4wmaJDvgXaNu7tcPeePM7ceqBJ38
l7G3g+39/R+nmRwVgtxNhTM51MKy57vXNr7RxNTXxuqP+8zfTjYv4owI3E9A/DFewuDJsX8Ow7Xr
P+8zrWT2WsqpdmyMvIOEMWnpYVj6ZAZ/+j7zSm6DZMWxfb6OF895iOtP7fY2d3/eN60JqH+gxvYa
rW2IhLCg34bZfWjancudCjUWlS+sDW2kKOu51TvWBuuHcopM/bW6gSuZ3ACvLrcKA3dwLhwLKKfO
Jn0TTSao3JC4TC7r0Kzi4qOCsZxE7ojw3PDYIn9iELjVRerK3vWKNLaHan6qItaJ31bfdvmed64I
rJH/G6n5WolupSt92EZXZI3FUa+uy30r+T+ap7W1LOOIWG1knxB7/lvM0nT/0EyKykQomd3lxHfo
Qz22b8sYWEArpiZlMs0+oaJc66Fnob2x/OK4w3QI58HOWI5OHLrZZVIVNSimusJ0vNbUNogKc51G
PgJqSuhDDk3PgJ8HSg518d51nkmzHMvoWg9r1rJdBJGYcmXfGOnizd2KH9fW4wcwFQMzFjemQonm
PKmSkJaeIDWqq8PFBg9XgbbSOvpVlQ8x3XkWVkHtw8yZ6DkCNqjkc7UVfuptxS5yM7jmlqYv1u01
7Cw61u1w2fq/SwwkY2FqGdGFq7IjNL2fR3VH88sabqN3EGPjo121n10T+knzbAcWhv8dO6rndsX6
EZnsATZRdyKT+aeJNB+cSSbjMCat+1T75Sns3oKtaNeSHijn737qF9yFfCSh77xzov7kGNnKNDu0
Ci6OnX7zbJvSh95HladrmrRmzYHZ02zY6TQzooKK7XEBO6Y9r2CZpU2SczfK+t4oVqqzrqyrLMpD
woeePgwQYoib+l3QNYZV9fXyCFHhw00HOeZyGfKLOzvvBvuyAbO62fLY4ai8+lkPIrz7s6ubgtv/
X2RD0d+QpWuBsjQm4sonqHEKEHscl7A2tajoPnFz34tPAEsMRoM8pw8clDMI36NtWW/cahc/QwRM
2v+adzvHIuWIEh4r5oTV0aEDgf995+gmWFlFF7AhtzKi7IGGxEmWOhjO6OmeDvusK8lcuctNry1H
mWWqknVqjkG581zvKzkr/DyIndLiD3YeZ+P8szaqhGgmU4UHy4LZ6BvEoGcrToMwTjrHez8HuaGe
qdlaVF5Iq5xJTnKYR2YlvP/cUi+ZvPPMDc9guuErKYvW8IVOBI6Jlin1ANUG9dq5m9yd5pWTteeP
q9gsJ7yIcD70IjqBo+vQNTsjRsUFFwVQlt7CC0xr+Szy+ntZ18/3g1HnGCVJ87hgTj+w6NJb0QmH
9qPniDPYrY77zCtJSvJqLguKkVv0p5i6ayS/2HZnCBrd2JU0LX2xreE08QfHK5JgOBLxNIh9dRAV
FYyulGHtrVvt2O5Ood8dtqH5ZAUmLRLNCqNiggFPmetlLoqH2XGyqfcOqJ2l912uMa3igHMeTAgW
xOIq6G9SVlUCoRnD9qSzrZx0qGsXxVqv4cVebSfrBHcOJY+/7Bu4kqM195YoBwXLhTvloVmGC2oC
O8et5CcKAO7Mgb+9oDm+v7ir27+jy2Ji+tLEoYrwdRtr7CZSRZeisM6+J7JtQGcADw0TqjOvpKjo
citooqZ4gE7zcRm9ROD8xx1TBV03p0qKlmiQsYbaLh7WZgYsK0iC3HSP041cSVBrc/CaWsIxvhOk
AeVpiWiPgr2OUTbSOI/nuC8q9uCvITQR8kMNVvE1NjGLa+7vKu6qajfp51IWDwWps7oZErd4X60j
Dqw32NJny/sY7VJrjoiKvqprm9UTkuthrL9VeHZj/YFtRbIEn6n9donwUMZ8w4qsmW4VieVBNXuQ
TVs8eNaW4d37MnLbUHjTmVYSOB6rta/pWjzI8FfH8w9NZH3ctTSoiKu6mnof1MwRkJ3k2YWgXToX
k4kNXBOlKtpqo3jsFsFWPDDwSFM5eWm8xb9COTNDAmsO9SrMyra5T0fpFA9uXyZh42QVX1BrguR3
+80Zvi+DiTRG90uUVO7FmEP3hYSXQpJ3NGTnZRs/uqMJYaIzr6RzVIckBkUlZmHix66AgiEWpK40
XaNvi/ErBfz/OMNf3Beo11tr3yEJaudTz86bDdKC9eAXP+/HkM68cjautsBuVs6jy9R3P0YrTCt6
Y2dvjl5reg3WOEgFW9mTI1ZmldHFzlETCdGcjRODg6kWhuTV/AYVbzU13lTQeIwuNZAFAcXbRvO+
YSJph8DwBU0Oq3SPebG6ZTvcJiF+lEv1I5KjCTWt887tR72Y38ALG/TaYrmuUCQBh1Ii0NjTExNB
nM787f8vzPsQkIS6Wx1eXPQiVG5w5mMEcLlJ6UfnmNv/X5hfAL13ZblGF+DDWDYVrMmqcTbcH3TG
lcRdhsqZwFyIc5UAbH0uKxCp9hbL7kf+q9YDX8WioFTBw7WFRPjc+E1S08ZJ8LS05wIB44pfpO2y
qKyhmmpb9OQV9YGt/NFe1sP9sb/e1AP7imtWZy7ykFcQwk3/j7MrWY5cVaJfpAhJoGkrqQa7XLbb
dt/uuhtFj2hEaB6+/p26Kz9sigitHOEFopLMJIGT51h7N8p2tI/7cIjdfXuYp8jZaCMpt3ljP4MS
rkvuQTydRkW+NFE+LZqrtM/RTvgRUqXCAKm1u1YUL4vIdl2VhJy7O48M0Tr+RfWPRogyHpvfM0Sh
W8eIC3pklIWlrkXn09DA56XUl9iQu8hKiAm3bPTDtLRA2ZKlS2i0QaXZ4z73MSrjVFpOSGr4WXpK
wQKeztDuMXTaqqqhpUNHa7N5gHiM+1L30Gebg0Od6K6oVENLFcvUr5U1EQrDOFk4JX1kt7pN/9NU
DSkNKdulHVD7nEPdHs1i4YxizuVfB/ufPDE0Hvv5olIZlgKmmkJMXZvc+7gwHyvrIS2Gb4EWlflp
0YL5X032Lt+trjVOoIFJTwTXj5waEVpcUqsM63K474Kf9qQj+1F9SApwtzQAOa/hOdAbDjMy31Hv
m1jt8+Jj8/e/d9V6uJ1KVB+SQtygptsEGU9PV3pAkS87YQCImzl3fSDCxPHA46c7U6kWX4r3EXjC
vul8KKcLZ465Vb8Vy2jsAq+pnrxl1pxqVT9ICusisYbEBnT25FE7pF4d1uu4FyDhnicPAsFFmDeB
Jg1/ehaCbIv0eELToVwhqYlPNRBPrv9kLc4/a1hlgOO6ZpjO56rYdPuKb11/7jvPa0fHzMoOjS4i
WPpjYw/9vrHy+d9NXiDT77lghPOuryknNNPFM1gIOoNHXRfEDR9xmf+TMC+8/SVFgMpCqmbdGCWY
0d0X1zoEwcku95nuulSx8jIXXy26OXVIl5464kT26KEPqXwqexGL/mGxf1aeddz2G6QsMNOkFmPa
pCfTn9Pj3BDvmHZlGY1lQjeaSYr/DAoMSbBYzgurp76JhtXFOzKEPcZ/Jwcin9u+Ir+g8TYghjVn
xcnJnXZn2/MUzk1pQuGA6R4YVest5Zehd4beWpCQwaL0ZBNxtJbsCUgRTfpS7FUyLWA2DfUocIp5
GfGeFbdV+gbaBXfbZiKjdoJqYUsmXPdlDWjkmWyf12nY5ToeRoVpZEgOIAK1lYFT7HczkG7HmyR9
RE98EPbjMmlqLNUnpKzR8WwFEz5+gQloZsEBKGc/iDVtcx+ZFTBLlnoqnbI4TZ0XohniKtQWBrPu
vVI1ealYaJy26NO5KkBufV69BC8gTZxuwpLhlHX96Lt82pkLndBqV5yqQewpZSejzkBMXG00vJwi
8nyF/B7m3rj7Fai+9U+X6LAaKrt8yA2C9sLF2B66eKvpS8F+mK6myU4RTzI8J3F7YYK+vzgl4rdj
NLul6ne3k+a1evxwkQGDS7u/UVu569aYtdGlceqes/zn0h6vpSDf0l2AL0g7/wB64LwL8IVh4TFI
TdECPoC1Tfdqo/gBMlTC9AxQpA15caqtNzCLEXcNE+uPTSMT7O63baSwvswEOCYuN8TKixMnzxPo
xbJRd1xQ+IyMehLQyPRnAtssDFRS7L7G6GPxc9u0pUA182Co0h5Ok41fXfLK2PPtcRXHXCpDnnAK
KaplwsC0AMlJ6B/EPo+LiNpR/w94Yg46GoHPoSSQoZPC1UJ3P00yf3gqRFAfiNs+QDT6BDaOHKz3
wAu5Tbq3iIF3ne6lXYKXZu2/3P6NiqJYhkItfZomIEMpTgRNmtOdSLEFixMUMDe6lP3/ec61mT0i
hxYnkO1HplfuHE8HalX5lBRveWr7PTNQPeSziwsOL0bH2NHKdWdFRTkn42FK4Imb1gJRbtl+L9K7
ZHwLnC/V/K19nKZNz4IulSExRpUGkJCFgxWBd8l6BLJRB99vr6wimGVmvbxjoPEC1/JTl9nh3OaH
xmDx7aEVlpcBMYXF+5wY7vA0Ls+4WRiLDpSNmuJWNe3rN99tjKO31ktZXdNcML94lQUsvfh6e9qK
85LMpTcazsDn3EKjaosjczCARwPKhhU6uV0nKskhX3IQrOnuJlVGkrZJVjTT6hUwUmX6MbLIQ4ID
Ybl6r7d/jMpOUmChAZ0C8QHvt/ynwL2fjG2VgyPtk9Xs56CBg/2z4ljljzbOFrNmc1dZRArYwaGB
N+bIcj0aVtGOnFQi9HQaAIrBZSwMm1fKV8sYnnwGjrO0PrjN9T0n2902t8J3PmBhrs8gk2l6v0di
h1w0kUPYHhwa0VBXe7RS+dMMiU+hOQ8rFldmzGuEkxXF6JOjV9qvpdkBYqgDv6rsJG2Wi7UmLu61
x6e08UEyMkVjZt83vdjmPjIqpl7ysm4Dy/2d5GQib06zJJUbtYBcV4fUTPMg2N9eEEV6lhVQc3sQ
RmVjQZyGRElLjoHphaMxxJRGfMEfMWkykqLwkpn02FWVs5/77smbuic8MezMhB7GrI8qMh3bRqfp
pVoYKaBRloJIFMLoRyjv4RcZ1ls1VAE4cOu32xZTfUCK7HYOytQtEX54G4hNNu/Wij+tKdNEiMpn
peg2+jofwIbk/64FJa+53ydpVHXE1SnEq4okGUNTkspyWdWQu5nZ+6L7TTM/C4Xt9aFXWFewauh1
bdxaxl+Xr0d7trZtpDLNnj956B3FK9kddMTAgRo8LOOsOTJ8TkTgfmBHWoqauWRuyZ0hptBPvtX8
dSJTOOH5oR1K6Pikr775R1QkzOvxOHD3C3McTTpWLJhMmCQSMQ5MLPyExsPRvPeSl9t+phr36n/v
dnAmbNLRFeMOlvvWgsQEcHdDdyhXDX79/7vBubv2fV6a/GS1zsOS5G8ut35sm7e0YQ9WU3vcCerL
uPKoDIKdKNdw29BSbOdp51CHpzUuuvDoYM8DmLzLXoO4U5lEiuuxEEbJLJjEho+8pnnC/7hl7Wqy
n+KAIANuusIPmsRh4tK36X4az0VvxHO3d3RCd4rsKqNs7FLY5tBl4uK2DK/E3ywXLTjgsOyHYmcx
Gt9eAEXukwE2mUXGUYBp9QRul+I+S6qHIk2HJ5du0oFC6+71573zy84bPAhrXH8GuBJS46tj1WHV
vd2evaL4kJE2VrGk0Ppu+GXhz0N9GOcunPm9n/8bgHV1+dVOmoygspIUud6wTnMwCHFJa4oWtyFC
sy9eRP272z/jP0TEJ3cwMuaG85qjBFiqS4DTNGvFk1l8YznaEQuxD4LfqX9sRRUHIIcHd1M2iRDv
78eZQWXJSeO8jN12jjOtWsPnbUBYMyng3SLoK4iOYTp4Mcn4FK2kC4P+NOMQHPhDLIgZl60Jzkfd
s5pqD5PpkVKxlJmH7p9Tt5tjFCrxfDTv8HgaZ/t0WwUmI3Z8w20dkeATXpCfgqAIx5Q+5KXujkjx
bE5taZ9v0i5vF97xC1+fDVBELPTZ449r8uiCnZelQ2hVd37w4KYnmppRi4OEmX657UAK/5ShPHMJ
eVWjQpCh0ThKW39nJ+wIvSlNSalIpDKQJxdFZk5k7V9qcw2DmuxZvqkHAJr0UnoYvdqcs3qqL7x0
DhTlaVonu9tGUc1aKujreeq9NsvqU1G+lsYD6tLb46qMLSWDcc4zm2R5fTKdft8OQTx1/MWkmm1F
Nevr/9/lSzri3UdQzDoZyTeeoFFErBvfBWR5VuEXppWvVn2ZzTZ0TePZgCwHw7PlNsNIm3nBgrZy
11RcjHxk4WKkoTDcv4Y7aorC/ygRP0mT/yWPd7ZhlRHkFnP6F89P7wPxxXLpruI/mMeOLCh3g/Nl
mYcTJMFx3qEhrktAksO7HRit/2RAUidBH5XmsXFWgGOfWvNS9VHutxdu7oA6Cm12WByxhxSoFXqg
1Wp6A91rZvklzYvHReSaqkTlPlKaSOyWO56NuiEpynzH2+nnlANQY9dtrrGTonKQaZYsMP6lrCX1
hTm4WnRqcFA1UBi8sORH6mm+oXBTmXIJ9G+B0V4zDjQ94nEIvtlV9nzbjRSbuky2hEYAyvzF6l8M
/1wQcZ8tXeSJ1wJ3CmP5alUFOjk31p8ysxKez4ElWVHadmsy70wIXx9wXLa2ZQoZykbB2UE8A6Ob
PHbNPxC/KIbft42k8CIZyAb8dWaAP1pc1sb8p8zMXympzzh3v94eXlHcyji2K5gGBwrMvFl5WDuP
9TqHbbOfh22pQiZWal3uQDsDmYiV3ya/idzl1dAyB6gmL9X9C18Drw6S+rIO1oPonMPsG2E/QLO7
yrbtiDJGTUxe6iNs+5epHfH+75puWK3Or9vG/3xtP7AoNX1jg+eS8ouXfwVEKpyDyDY3neU+MCg5
PBOiLOb+xU+A9XWmAjcqZqWJ3M+TAgmkzdwED7M70hn+XoNdm9GRRbXh6Kjp/yMh/Jj+iQxSa+uR
G3m/wOjTv2abxeO4RBOCKm9im5b3zXLq+yk2qrgr9z3oyLN179prNBjfb6+Loi7+wK1kOnm9eoz0
L46bh+OY3i8pmpm7LuqaL135Nrr2zkeD/JpoHMHHnv/ZD5ZqgabrfNJ3Q33JnO+Dda6CNmz579p8
zOe7RWwK9Q+UTsVqotlQQBcSGsMHED2EtP63xGHKcnQQKcVlzgdqJ8hDloFj0/6lrS6puU8p29tW
sCNlEVVTCw1BwBm7N9E6kcPayF7WHXezw+1F+6/8/syIUjZwEjMvmbGSOxeMEq6TR4b9QIezjTd6
yl9EBWZkwDvaqAtAxtU5IViV4rQ6ePy1F0uYpvdDa4d4jooAKotvz0kV4FIJwAoT6iYCdYzrnoLs
bWq+uJPGZT7PfUSGvoHnN+Veg3p6XqEg1qZxPXwvxL01aE4aihD/AHfzJpLn2bhc2LKGTuOF4NLY
ZBQZ6pan5UT9ZVouBr9Uxm/PeHZ0OteqSV+N9a5uzFyeNqOolsuaC7xPmBFBJG2b9XWJ3w1tWFYL
epehPkFZ6VgV6Hufxtds0thEkQBklqiJm9kc0BJ0vmTdz+bes6ZDWkFcJAH5hzVGwtA96qr8hvz/
7xgzE12Yi9lf+uXkZkNkJv8ahR3VRPNwo8qdvnQ4mFoapKljk7tpzl7LLCbmzzqp4zRbjyBYjKzy
zp9/gVgpur0uyu9JYb84o1OMOSF3vCexyOJg+GMMV86U8m89n9L5OJoGqEFWTUGjcjEppKH7YIm2
aG10VaIfCEqvdjZrth3F0DIcbc4a7rRdNaF+r6KpE1Gf6Z5iVUNf/e6d9/adOw6LMywXXgehV7mH
ANostxdANbRUC3iZNSXAeE+XnB367jmtNx08iCfFclV17mB0wXRJ00cjsOO+0PUafn5sIjLybObo
qvN8jDz0P8gYCvpE2ycy/Mg2YoWJTA7FoC1Q0nm2LnOFsouBDs/T+bvK3FL8VslAJmfh1iUQ/pGw
9CWgOvZWxW4lQ89a6tZr5zbWBWQfUUadh5V8MYxec/epSDwy/KweeNoxq7UuPDiX9Z07jZFfQQZH
p0egmr0UmHZdWE7OB+vCmkecCUIvv4NChSb7K1xGhp4V85TwKh2tCxEQsoJe0tfZrEOBhyreaWDz
ivnL0DPbzSCbOkzWhSaPCcuj4jsddOAzhe1l8JnTN2CxGGH7fHEji1fn1Bl+1qyLHbqkGhOp5i/F
q1OTmUJ6C/OvrEM9eyfa5PFY6cgmVMNf//8ug1mOZbdUIKTs5NWcRciHh4VWmrmr7HMNtneDlwsx
wUGPwbPyPiseUSuu1p2ov27KkDLCzF+cirCsty4tMyEmPx6xm++3DS1ttuOwdmhDypANrjih1Hvs
F75x1tK+ylPcWjmNbV5oR0LulHGx6lh+FDlM5nBaZrKM4JszLxbkMLqBxJV2JRVDy5g1S0A/e61c
6wI5hLhkTjwVGxOMDFUbPDKuLQAXlxTSYwZEltlIz7mrOzwpfFBGqwGblVvpuliXxvfNGMSavxY7
MSOa0BdSUK5xGNVXrv9/5+ltA6nLhDrYmbrvrNlX/Rg6I+D1f2/7oyJPykKwHcUJzG5q3Li6ZUyA
K3Pu7ezr4pfhqqsLVJ+QYhXyPAClM2FegHqN+uDAgpfUSyLnT6+7s1LZSN5iDTam7eKYl7ooYmMc
95wkv0BAE2aLbhlUbirFbZeDJh250rr4wLuELoMECVgwt+HTQUn4/4vse1ZegZzHuorZ7JfE+NYU
ZsQqnQ6fIhXLdE5AUhbCamAfi67HPvhJ3Xlnl52moFeYRoax1ZPRTnMBD20ne5eUzp3r6Zg5VENL
VbA7l6DfpbZ1KXHhn7TBrsl0jboKm8h4tcleOPY608SCitAEd6KVhkTHGK+atxS0xMcloZdTlDai
OkxJ+yacUvPgrfB1Ga0WdOVk4wXYvHTLkyHiwv9nbn4FuU5nRDXz6//fpZvaR74JQGl9oW6CE/MC
bfhvtzONyuBSkK5WNc9eaZkX23G/rnUVkSL/ORPdHaTKLnKA8mQwJxMhlC/LXwM9eIRRwAysfV7o
EBkq20hRSosGZHG2k5+S5jcvkjvWrZqXJ0WKlGmc0rEY3DlBuRdMdWw3v838MYE/olMrYqPm2Kf4
hoxFy+egTqHNjDAt/m2aPUuOK/9Li8gOND9CscAy6IwNHgOICnkgbfs7N7XuOaWhU8zb0oysyjeC
UIX062RfTGi9LdyPAu1VkcJ3ZFgZPMT1Qa1rX7zx2zzulwk7hx2Z07aDsczrRIfVgipQYF6cwkZr
U70T2d/bMaWauBStK2NpzxaGXYmOYV4OB9+tHg3xoyu9l21fkKM24Utd+HiinKsn3kfQwYiW7lCY
X7cNL0VtxZ0+qSzPvIDCEru1OPoOiAVYdcdr/+ftTyiilkhRaxMHWNjCxyOrJeLKmHeBq2vnUA0t
nWD7eWo9Y4T5Fx+QQdNuvCjn9M+mecsos9QA0tLzSvMyQDzXFCNeALbRFRAZWtb5HI3KKzcv5WBE
c5JEeAaIt836mn3e7R9QGAHvy5Bal05YeN0rjsWiOxMr8osMKeOirt1igrVJcyVkyXcBZ/ug0J1X
FYsp0zdlg7vyuYOn85ZFuKPc5f0mlSCXyCAyhwdkoGOXfgXcP+6mPAKSZFtWlAFhjleznvAKB2Ev
zHn1xqj4Z9tKSqHZZQQN9HkJc2f23WhaOxMF9e2hr+XbJw8/Mt4rA/lTgxZA1F5thotsPyL9zq+a
QyK+TOY3s9Ztq6olleITSRfFTIsNu6rogVjZqQqsw+2foBhaxnX5y1zQwcNPsEBLt/jeF0DIt20X
MqbLTubW5uOAhOXm3+zhi7V2v7dNWgrOVXSLvY6rc6kE2FFXEEmMOmIHlT2uO9S7uPcY5SbovM1L
wsp9bZJ7p+n3t2eteqSUpe+s3rdZ6uEAmSVNWKfgDOeRt4JxwYyadY5ASrRbyVHwxyHIIrzX+c7L
7S8rSqb/8ITvfhQojYuyXVb3OCXLr2V6Surl7IFUp6vLXatVX/90EyfOB3TiDK8chyQ9u+h69tuf
ifO84JHe1WFYP10anC2vaJ53v6IaeM+SYU3PdiaasFvn12aku9sW+jQnY2zpgDZDcQBZp4cOc1/v
jCUL7cYB4kunPKSauuSwbg+FLTIkxgN01uLC6OOMfL09cdXIkr8uwAmCFiRNzzllHRAiqx/RUadO
o7LK9f/vLO7bpDJ8NMCeBTH2Q83jtPNf0R+lqeRVw19/07vhcVBo+zFh6RlspPdTWz5BjSNsTaLZ
UlTDSyWfZfXt6gYYfuVPQfrk8RPVqRl9GlBwF2lPseckd1InYWcWsMh29rn4RsnLnOgfoVSTl6q9
ceyLpiBGei74czHHyXoCeHCby0i7CSiOHVSovvHQmyYNJ7uewsb6dXtsxbRlYGDQ0tRxO4Od1xJs
MujxdGw/bHDTdHt4hd1lTKA1c29oCyypQ14K6OYkaQgGoXyOZy1VvuoT1/+/c8q2Mdm0zsgEorNC
s9v75DG1aJj0u9TacsAkjgwJHNul8oIOa9sbdZQaZ8Zgo+X1tokUCUFGBOZJMdh1PabnqX7OszeX
al7RVONKwbp2jQ1W3AnZ3cF2NY8Pc0E0DqlyGilQs9npRNEW2TnNZxp3HjsYgvAwQ4+nxm8+BXzC
4lK89nVWDiBnh8WBRBvS0T6VGRVvxG+TA61SL3RYatzXmVHHjVdP0e2lUGyIMsvdUEJI5/oAcy7c
fTCC+2rnQn3BcjTpU7UiUhy7BXeSPocbBf6dG5whI3h72p8vxwfquhJZ0xdkTR4WAkr74TUX7pn5
f24P/vmkqayvWPPCww3RjA5kKr6PrpfGBRRoNBWWanApdqm3cLpAyPScNI9lkYTM7DUOpBpZ3mbR
uwSNQ4zcJmdj/mnxl9vm+PQEQT6Q1i2pgT4oT6Rno+M7MX/DtbDIvydph4rwMRs1dvnc/T9w1zWU
GMRfmuy8BtZrZuzM4tc4oo0DOCWDC5S5+7LTPVh/7vRU1m9MTI/YYxHAK60snI0ihtB91Lj+EXQe
x9tG+7yQhtWkcM46D7fcXZWdef02la+4arGK7yWvXhyaP3iQg2+Dx2B665vyAOzrybNnzZdVbiDt
yjnrmyY3sTmgq/B6Uh1rHRuvamQpmA2Dta4AK+V5CsoqakqvjJws2JS7P7DV9b05tL1Y6cEGF1Q7
r1Fm6DKrIlnIaD1RQ2DDX5b0XE/t3vPOUH24o24b315phVVkxB4VY1/N9QjHbSBKDMnCLtfJI6qG
liLa7x0AB3zYxG3+4FYjNoGBvj1pRUzLZHSgH3J7hw/ZOe9Bd2TjBbL93jnx0NJd6X1ryBbYBqEy
cq+eVw9gihq+SH/RPw7ktHpbky9UiyptyGgdTwF6wobMg7s1fZuM2OaaZx/V0FLoGrwbh9wk2Ild
823Js2+r0UUW5ZpSQpF9ZFI40Po6vXfdAVIfl5jN2ozh6tfiwRPZdMjYQr/cXmPVz5DClZt9xawO
ebvzkw5yb+6TlwEPTjrr6+0PKNzzIySvZ73lj+xMfT7f2zwxInfwdA1mqtGvrvuuyHVs179eiuXn
AQTIGTpN21L3vKFYAZkZrhycAqTrODMW87/UjVgfhIOPO+VtqUwG53V9stjW4GPDHEBMabr1X1Ja
mkVVTf262O+skk1J5+YUY9P6ccgebWv5MiTxkgSa8RVOI4PzTGa3dd1hTUlv3q/1eljFeJqYqzlW
qBZVilonSEs7AdjtnIsKb240+Dv0/kZ3lMK2XNegb3IvPeNxII98C1p9lmnpmAVUhpG2VRAO94tt
2zhbgHFhWtBhalGTnIhhbNKXIR8I4vjSWHWW4O6oytMx4sJ4ZDZ0q2/HqmL6MkZvctDMZLcjARHz
tMvtMioGvnNHHeW3Yl1lfB76Ym1eTk56HvhffzZ36BSIb09csVPJ6DzQcPOFz0uGY9HfoA3iAYB7
cwDRxrCbUhr6RGyLWlkcs+aBSbkPCxWjexi89bhq3zxVxr/+/13Qtv0Coq0F512xzA6aV1oReSlL
o7liQXjbTKoFuP7/3Scm0xIUFzLsjEa+p7ljd8z9c3tk1eSlkAXYXvirNZODn7jHbjKPwK/HBfSH
tw0vRe3A0RNT8YEcHHBHG4U4BGUQFYmu9lPZRQrbIOsNKiCqeUZz2p3RzmXoG/x129SlDdbqbepl
hcvOXUoj/0cNgcq80Li9Yt4yVC+nnTD52GLeZQDmGhFUu6ze1nhIPhDLgS9h7oTAmlKWpWG+Fue2
EjxsUl8npKuav3TMnZolNZkB21B03jq2EzWT7m1SNfR1a3zn6gEcMoEfYvfO/QvkNaawzX0d57Bi
f5UxeqxN2Gz2Fg7RbhGKSzku6KLerZsoNGD46296N/fGyEpqJdhFBG/OdctikLN8N7RIbJVppFid
7F5Q2mH2fvOPObXHlm48VTpSmLaWaxPbhdF90zjVkzjaydfbUaSyuBSh4+CD762Dp+QWtBVpMoam
NzxbffNkLTrAksouUqS6RpriAaLKz6PjTvHAcafpdmCFuv0LFBlSBuWNlpkLVhVwyN5toz4366ic
ITgismzUnBkUP0Dml8uz1fOtwUSWdOb7YQAZMPhAdbWBYgVkeN6Si4muXXCt47v7bM6/LplzWM3x
ccya3TYTSTG74lG4Rw8COaBbO27ZvxVJ9wO6Um+PrvoB14V5F1XgkG6g0QAXAvsQHv3LNjRLHvcl
CkBb1JqPqJbg+v93H+krUZi+AyvNgxP3brHzmK47QDW0FLYVw6Vg4y7s7OOmyyjnh6LR6T+phpbi
1hp9t09Gn53BTHCs87Ndm9tK+Q9qi0OaCWf1mwdzsJddt5bz2Wl9R+MwqnlLEYvWdWe2E9w1Qdv9
q19D6jZz6SYZDkJleB6xfPhHN7Mz/+/2AwxDlb3j+SacCIaXTq7GAtK5rArIYe5IVHEAdVedpyvM
IgPz7KZlnYV+voOX8xc8SX5h4Dvb5uAyMm8hvDVWH8rCS1td2wPap9Vf/W31qYzLg6JoZwbUh03Q
Y9cs7a7wdQ+diugnV1u9C8w0qLpsARXBuStp3PjBbrX9PQgMT03qak7FKrNLAQoZsoxV7oQATVPc
2JDImJKNVpcCtLRbs7V7xL5djrHjIENy3b6kmrW0s/YrCA9NCwvqTv2bR7o+7Hp7k04knFwK0CZJ
BChIxVWHOnlxzfaxL8vnauuBUkbkGdVAoBMLf2m9LmRJEHVVo7G4YruWEXmVhZvmhsJfbLBumNM/
BIHv+MsWRBH5wPQ2lUttl5533ensCObf+VtvmmVQHviaFxOAN2xz1T8NetXWcYhvb6AKT5HxeEk5
5UIMlB641e5E0p4sY95vG/r6yXfR2YuEmbVH2Bk0OacZGmNtmhxvD61aSCkqAy/rMyhxsXONnDWf
XZqFIO27PbbKIlJYeh3hhufC/6q6PFuW/8xqXViqpi2FJYSGRhxfYOyq+emm93MyhUu3bVOW8U1G
WY+5mXTkALxmZKzW3uHb8EFUhjZNHnQdEmGxs1HNR9Cf7cb65yZby8Am32vt2VuwX064ymTttAvW
jdlVJlYTlK1rwWAPjgdc4XigLPy+bdJSRUsWx8kGglUMSB93phU1xaAp9hUOImPwpjpozI5fz84k
fZmL4m6o8+fBXHVnXIVvy1A7Wi6+vTrw7dTG6RaNA55WP0k1tBSSdsoLkJPBKgIcE4k9oeNBJ/mq
GlqKSJGvk1cbSKwzW5uQTLjjHdNN9OCEypxqBpAuhcUG5BEgGwtomD65unBXzVvaKL3eAeHfAO++
6tX5aOx2HV2hqXAUGcmUljxHQXg1yZCfDeGdcx588dNqi8IloTKSKcMr4VhfcyBtf2dgqfCGatum
IJObAc4L3KLr4Lbyyu/ZpctrMcPstyNTZRUpMnu/cyfaYy2zsjxnaC7x8uIfn0wb53797LsNjfPR
S3wL62llTiSm4JDno+bh8TrDD1htGPzqQu+GNtE36Lo2hq4YxOFYNAN4iyN5retNVLiizGdGSj6N
nmcaDwEkMQoXbLGDjmZSNXUpOhnUBsdmHYwHs7C/Fqt/D3mwJ0f8ALWlxhtVX5C2TQKOQsZW7PaW
Xz3beR9ZAHpCDHIHHR1NZfg5/yoWQIpV3OOM4LxGxdwYY2T0U5h6wT2zvzjsoSRL3NssrmZy3xd3
TqbZsT//WR9oztLGwK10hTWZjfvJ8sH79Gy2h9TVCcmqxpcOo8CnNcPiJ8lD1pBwTg4TOJxcB4SR
miLsc5/6wHYmShc3DD0Wfi3H0LCnPU839QCSD0xnBsGNUTGtxsM0f1m79W2xxx+3U4Rq0lIMk6pG
s4W1YJuagnDN2d7RMm2o7C3FsO/ObSJIDxg1WIPH6R/0GofImy3RhIFq6tIOy83CX9sZ/tJ3wZ7N
7QXKqs/brCLFMJ7bDeY0WMq5W6IK5KJ+Ve63DS0FrxsEAgdRGNxYW7T+9tHc68BcV0f+mDRJIMUs
ybq0HEdcidjOsm9p+8fP569ZkmX4jnFgnr8zDXOb8WVeMTSlO0FQu/TgedWPvOhJONrWP5tMJKOU
FotlWT6tOK33ZL/YTeiWmxrFCJEhSnjamZq6pOSAg+mBlP59znQihAp3lAUzWdKvY+blxoNnpONd
I4zswIpEUwhfH4s+WVoZpURM1haFvxgP1QTyNlBJFfWSRFNRmDvbH196G8ClbcaXorYWAxcuYcYD
zfvL2Pa/kkD3Avl5OUJ8KWDzaiqssYDx2+sRxK4jYXk7cxrjbTOXgjaox9bhnQ23qU6Oe2+Zmrz+
uboZnEYK2SB3mV+PGFiUUf4W7PO9EdG3rA7Z83jgh1qz/6kcSArfpTJXNBGMxoOfmWXcZDkajBpr
k5wNITJECbz+nkP7a95pAzAPnAGH2pmj7t5ekes9aW8leSeaMpnpIbfRjRM8tmKX8zrK6k2QBCLj
lCqxAha6TPQAhjbzYJsZ+PxXq9vm8zJMqchJRZt+Ruj67GgFLE5wQLntlIpC6gOLGJkm7lC3wVbS
9tl9hg7EuGEtv7dE2lzchdbnxguciK3TcD8lwtzRbgkOhq9tkVC4lYxj+h9n17Ect65Ev4hVJJi3
nKShgi1Zlu3ZsK7DJQgQAHP6+nfmrXRhYVhF76xFD9jobgAdzikiiCo5rHeK1MXpAHnnZNYmBHFY
le7Sc7WIqIBVuaDK6fzw5AsrXVC5vK09Q8TQocaiblahT7D2whvSIIhB1SzvuFTbIoaONRY6tGo7
Bxm5qAHMaRfurTDcKFpzZjU41cB6bj2AyysF3XBK6Z/bOjHsp96/5NW49jgNnrqY7d/F+QimW2qt
matJuObHNOwyNkuVPdTtL2TjT0u8Lfvp6t1LmKywlj52rIeMdz+9CcMilpcPK88V07KvYendczFz
ukpMTFoPpJvYM9jf+S7Ml7Xsqkm6dkeuAiTJXWq5p25xduWYHZpoE+uj6+p8liqoynLoIDro8RJR
PyOHrZxaBtfR0cTaufYBPBVjLgQ0GgeKqmpiqzj6FATjtsKHG2gHrucEUja8yh6aUZ7LOC0iwEC4
a0BXpg/QTt0QuduFBrhPDa138Cs3Jb7ze3HXspYm8ZqD2qWYe5WX2UNH2kTaLJm98mjNGy1S71qy
46z1CrB2P1AZd4nlA8O2bve3I4Bh6TrCmJoALGqVmGe05m6X53+aXP2eFv79tnSDtesAY6oPpyLr
cA1hMQdVtGCke2MT+l9vizctXnNVv1T+6NdR9kDLiCd+FTyLAZPVrqi/3P4B0/qvP/wuFqBLr3Yd
RqyHXhKM4NNfVkTXIAQM1xy9aUlisH/mrocUwqjelqI4LxMAAMP5Zz1bx23L107UsqxbvKw8hLKs
PGXj8mnJ1gau4o8fEXrnUodRH9WNSIC4GPTxLCtFs+GOuN1xdB+RB38umuBLMWwCtXYxdvvffYic
Erc2KrMHL+uOwuFnzo91sJYDN5mR5r4CoE5sKNE+PVXdF7twv4Rzm8o5W8k/GsTrjUw9rssW7ZBw
afvhi2f5GPDPfwxZtHJemcRrx2yA1uO8wGofSiCvxfO/dl8/NWRtgMxgpXoX0+g5EjkduBgbvD6Z
/PrekuUTBcMqZ2sKMv3G9e/vvMy3W9dVFFfmPnetnfCqNimagR8m9JgkQez/2OQNOu5Y5Q4xEBoD
97RQK2mluow5/3Vb9Id7ELn6VPhSkmFuyyE6V2I4ehyX/no8E7JGfvOhgiBeM3+SuTGSGCo8e0X/
qe+cwzjGr53tHlvAm237As0H8pD4tZhtljLPffQytXNidgBa2Mqby6AgvabS0hFcjoHAF1yhr5px
D6KI/VisMT0ZFKTXVKqxsJuOEpYCc/Ysyi9V88W1cXGLymntCmH6iWs25Z2R5jOayXLhsHSsgif6
zZVz4tN+B+bVFRV9eNZEGBz67w/Y4Lu0HEnic+lZAZp5ZpVwm6/N05k24Pr3d8sPw0UUDImkMyuq
DvjT3h2bqtfZX0OXNKnn+lXv5Iusm4tOYgeYF7OkHPy96ioOJjJvBzSc/W0j/fDQgYq086xu3KiF
M7A0Jr+bOEsINsHGPEEBinOqPhNh76JhrSHapDHtRlrJKQ8WLotUquIUs+pEh2DfWmspPpPCNJ+2
J6vsqA0S4yBcHrrsl6z2JFtersD4t5X1YZoPytI8erzCguQDdpxmn6z4B1tA/1w/TzRVoKa6/RMf
q4jE1316t+nOVFdZaSvrPFvZzu7KPdg8d6Noj9vEayeb5SDJFNm1dRYT2Tk1hoknfx9Fa9y5ptVr
Hu3n8xT0tLXOIyiU7ClKOqc99N1a/69JvObPcwCkfseD/iMg/BDC9svo7ed4jRvbJP7693e6l31X
qgUza+ciDA/OGD4EABidlVxpuPrYPEms+XOE6b1JjgtLhT3tcFkB9Q063eqyPRb5dLm9vx9HPFRg
//sJNCQxBlkdmhas2VdRi7lq8u820Zrz9vYcdUUc5allNz/HYgqSwG025Z4jEmuua7FicoSNne2A
QBsVZN8X2S4L1+zSpBbNcWlVZ1FlNRAvOU8w0vajmv0VjzXI1kstmd8PmFIZYPMFewjq8szaNboz
g0HqlZYY+Exeh2bXc6H4mz91eRJE9dNI6PPtLTXJ19yVO5HKecdpSpviVNDoV1n1O6/ahLQWEb3k
0gwCNJphBN6OvtkXzN43wdod2rRyzVWLnJZ1PhU07ZCA7N2koaDheh1ckRc/bKBZ2SsPDYPP6nPh
1PastilDRJz6DxDaE189NfNrmP+6vQEm29Hc1UGjVxfj35lb8W+3zv8pyrU3jEm05q7BYIllGKB8
zAvu+qo7ytw9bFu15qw2gLWlU4ZXs2nVEW2TP6oGXXy3hZt2VnNVS1hjYQFZO63a8qBG9Hx1BYjC
7OMm8XqdZVZN0I1xG52JZR+nLNjjYw4ba2gR0Qstdoa+5Qz8rinFVPJMG/Rm5OdwWIs1BuXodRZG
kdQL68w6Z4M6gYZ9Z/PpjlprI6wGm9ELLQFAUKnIPJry2lf1Lq7H4uQ3HVm7MZvka147CCVVpyqe
hm30VNv0nwjH7abXFvmrjuKNxBkJ2lTDototRXuciibJLLK/bTfXC9JfFV5srOapvSeEAqc6T0fB
ruOZx8CaEiqXfUvjr6VM7albCTmmPdYcN+Qx5iaiGjBEbNwpvOv4EieA4lnxL0NE04sqDgDr/dnD
uxqNm+eCzdXOwU2T5vkz1LCWNzd9g+bEOZ9aoBs3MCRlFXchaAvv+EiLvVpGts2R9TpLbjkschQi
s0fHnQ2C9bzz0Ta0ViAyfIE+Jx5mobOIPsDRO/Y7X9DUHS6jv/E+oldbIiSTyq6HI9R+Vu6nqgdK
jWP/um2qpqVfd/7dNbasHFY0EbHOLa0TOpd35dzslmoN8c4k/vr3d+JdpfIRlMo41Qt6Cq3yibhw
NDUcbq/eECP0kktdLrE19n50Rqb7CSgdbVIV7UbN6E5MuizLOZaOHuVk4Mt+HJwkoNXp9tJNmtE8
V/Wom6ENxDovbnAY4wyNPiSpx37F4k2a0Y7dBa1goEqFUyky3+cA0LOWNTRV08o1fwUQSJeVwrPO
VSXukPb5NAz9H3uwv21SjF5tcULpgYoc4jPf/qyc8NgDr6ayNrE2REQvuLCG8paHM01FV9+FvD2y
MT+Di29TFon8VXEBVPi1PhedYyFPWVCmmVWsnCoGvfuaq1ZFWQDBbYzOXRCnXV4lmVOdQt/fdibq
M+KTg2IFMMniMzJ3e9uqjwOnp64aV1zVtPqrob6LBMRdSO/MgDWKGvdhUcHOC5GRL8MVd7oq4YMj
19e8NS5c7gSBiEH71943PUnmML8XwJuuh03gBbAczWOHVtV2FEFB1yc5b9Au5NkryjF4q15faWon
8KuQxeeB1Dhi60PX1yuKMYnWvBVkRcSqfR6fx2DeT8Q5zOVGV9ILK8SraaU66HwY5IGWVdIV5ZOg
5O52IDBsqT4dnqPjYiqLJj7LNty7KF+Og4tX4Z4t37f9QPhfkxyBf9iLqI6Rk32g4Smwx6TLj7W/
Lb3iaf46yRITpx42Nc7YMc8xlTIPbGMORC+mtNyuyryH7uno/HQz5yBz+8/crmV6TbrXvHUpG3sc
HXjr4L8Addgv26SfH1D8u615g1F6mreGduk7LsfWjn2PLozh3PbBRtGal7ZOkWVFKPO0B+5YyxuU
dNdq9aZVa2dqWbt5VQAENxVD2zbn2m/H5rQAdNfb5qs6iQuTJZrOBdTCBUBXfOfE/WZFtCH86sPh
oqe8acDZcBZ0ga+qPR4p+9ZZm+A2iddSxbxSc4jJAtjL3LfPnFLrQrntf5Uja99u28zVKz+I8PqQ
uKrBfLxMeZ7WMXD+2znxRvUiwTFUAYW4ifiWzk3gbF894t05hfSNS3FrLVLbz17qwLITuYi1HJ3B
gvR58c5iLnEAcZGSutvbTXwMV+81JtHXv79b94TkEF08eCxR3vxjDnzuJUhxtY+3tW/aYM1j3YLm
TRRi5Vlg73x72XUqP8p4bXr5qt2PNlfzWtk64KiLLJpKWqRs8Z+Gkdx3UfVQlZuwF7CxmvcOdRgy
Mcz1GbA68sc0d+QCPK+1UTuT+rVj1upwqezcYTr3Tbw8AfbYOZReKVbuBwbt63PjuR8vYEbCSRXG
dFfFxV1QIW8x2NuCgz477nkepuKmokgrQY4K5DbOIu+sfF4JyabVXz36nWmGrItkJ2iVlhLEemR8
9HM0/+Jtcts0DarXB8i7zpsyzHVU6dTPOxdvS1rb+9uiTSu//v3dyjO/jYgqIDqz+r2lup0IreMM
GNdt4nWf7Zk7EsuJz2rJ9wifd25oA1B3bfUmxWg+a4uJ5pHtqFSMc7HLFlRrpQq+blu75rHIQzNA
phVV2lixneQCuLZBH+/J6rywafWavy5gu4/CxceNHjiltW2dh2BaifGmbdWctWVjwJD/U2nttqmg
8uc8s8N1CHyTavSZ8si2CZLSUE1v5SdW2cnEq1+L3X+5Ld6gGH2wvGxRv3AwcpGG0YuTOwnN1hBk
DFFYnysfvAUoL7GtUgqWocAH0zHp+G62Qzza8n9vr96QG3Wuv/3Opagv8GJQVKWRehucz9T92gYP
RZYScamKNdDwjxsViD5rTudKNRwzj6nfekc1nwHy/NW1lkfwxKa4NCfXyZt620RxRPTJ81hSi4ga
hZm5cLxziZv4o920m3jcIV3z4pL1gwAon0oJbiWJBNXcYWy7tS03GZPmxkgXZ9XclCpdOuUmTDVq
5/aOtRLgTNI1H/Z4JWfWsCqtKnIEqsgJvMjJbTsy2armw047ySULC4VO5e4IZOP9Ui5vtcc/TV7w
4/ZPGMKE3jQ1Mp/PEkioKF112NY6CaX6WWfzyzbx2p25HgmbeDCp1BPd3dyHx055u7me9rfFG3Sv
T6PnzUSAPY7o70v/hOLwpxZYybdFG3Svt0p5y9wHRbuotA2rZCxLUCrhsslPwIG//QOGIKFTaVAH
E1oFOlvSJX+h5HPcI7HbvjQidcZzvqm5OCJ/zaUDh7m3BBTUta8N8T8zR73eXv7Hg0IQrfnsVHhk
sFsh0qyck9zlz5y8ut2Xxi0wIrokbBapysqjzZ9F9+f2b5r2RHNknys7QEWep4vlnSdH7vJZPDeB
vxvDaKNFad5M4cBTlCGquiBHldPyKptNoNtQmObNgjgZAFkzlV4BTZmTv2XMWjmNP1aMozdJEaeL
/SiIFGyn6/ZTbfUgLsvs1LXYD1GSYFPDjqPTazQyKttFtCoF4fCxy9mODcGneA5OgKta+ZKPPdqJ
tXt0i2oH71mHQhCGehiIRzK57f3lxFflvTuVw3nOijGQMEsoRIg3JrIzkbgghfxw2z4/PpKd+Bpk
3/0CIKz7LhzhEi5luzl27gXeGbyxd7IRh2np0RH8OHRr2WaTqq5/f/drErmHLIoalQILD9j/McjW
1uYGPj4VAInxX9Eqy0kBHlmekq7fFegr47O7r5w17iyTuWp+3Puztcwu7Chqix2iIDDcP3XjP3P5
/fY+mJavOXHGKmt2MsSJ2OJpL/N9XtGH3NrW7uHoc+sELLjOkvtVOoDgR2bd55ixTe88R++dokUH
AuIeNmrzOU7icJyPPYBiVq4qBr3o7VO1y/pODFi4H6k73C32qiDH0l3bVpN43XdFX9eL7eGRGnSH
Nr6WisN972xC4I0cvXvKFb7vYB5Epq367EY/vPmpXjMYgyvp4+pLPbalim2ZUtHvWY7s4SBWdG4S
rXmpKLIJh9YiUxWB57lvjnO+Vjww6Vvz0qZeIrSuxjS1y/BJhsEuq+0fquYrGRPTyjUvDeTg5W41
yxRq31ObH4FeuVEpmoOqOh/dssVWDuI1COqjGrcaiXbIZnEXjFYZVGnEOHjP6PhWqVolZF7Fx75a
899pPEdvmGoom90m8GQauy9O9QN8cQnPX7zw18R+bQpfes8UhjNoGIKNLu1rjGFkSNMO9XHJ+pUj
1vQBmptyyvMxwLBEKnhaFiLJ8t+DvLf8H623cnf++Grr6G1TIQkLGrSw+cJ5BRNUZ93T8JXOnwp3
74ZrZ5TBPMOrV7w7/no0GMmmw2HrufxrieGepM3Ft207oDmt76MIvYRX+xwpBi6rc1DYu2aZD9vE
a47bTxXt+xkb7I384E7ivrS9vcX6lfq8aYM1x3Vi1bl1ifQ+iNaOriVOIxrjOKjmo6X4FriAR9/2
GZoXW/OoyOCAvKetWDLmLInBDBJ5216/Tqi5ckFm4NwDSz+d3N/5/Cqdr+XcJ6RbI9AzhE+9Ycqv
nIawBcu3qscywGDeryDf9Kp29GYp6RHSTzNE+94Lly9kflL959tKN9yd9E4pEU/VFMgAqx6/uN6D
rL91sgWO/rbYo3NpBLbnA1QCSpfug+184e6+X0P7NThsoDlsWXtlRkNEBUtesiuTbLtWDzXtpOau
eeEwAfyaOq3r6j4MxuNokc9eWL/eVrlJvOauueWFgtZZlUoSHJyg2DlcnHtCT7fFm3ZUc9fIq8ao
9KsizWuBCQsbrhq8VjXfEyvf3/4Jk+o1T+3xVu+kHaDNoJtOrp9/bbjaaI+al869HSyd1+PqJH+M
/F7VflJ3O6q+blq53imVjYwTZrdFGmI8Pbib8B/1ELeyXkOQMGyu3isVF4OKSryezuVigx84IyTJ
Fu9fS4xroJ2mX9DOW8tFr1dWOyL1K/YU0D9sss9us63c6ugdU1SC+XCwoX+38JLaKnfRuFU11w96
d8KOAtmQwoVbLSS8s6ri4MxD4vprVWjnaiIf3KT06fSahKMvGE5w2vn7WlXHUH23uNpXHU0AJouf
Ch4sehZVtnIwmnZCc2RgP/oiZESklaLHBnNGNOv3te8cbtuqISXm6N1T0g2LqauVAPza58b7zWPv
wKv+UC/0Ph7Uo2RhEvDwBdA9h6qcV3zbED70vipaKH/p+l6koYj+eB6uLM0pIJ5KXADF3P4wQ/jw
NR9vhjELl2t8HTy6F258IUG+VsYwyNYbrOK+mitkcEWai3hXjNPvcHG2ncJ6cxWNBjydKaZdPYwM
9jE9jO6y9xk/3taKwZr0sXV0LHNv8jxEDljTSOw7CxVO6a914pjEX/f7nfflESskSuLZeSTzvmrD
c123J8GWldWb9H792XfircXtPI9UIuV5Ek4vgAu4rRWT3Ovf38mdeRy2LJA1Rlqvk7M20NhAdbfW
H2qSrnkwyP+GuOZYtXTmS0lVsffFskZoZfAkTzuIF3/qJ4p+ktRCRr7DsKmNB/uDPW67Wum0G5Fy
s6WZWZ3GC8MgT9Tvh3l4sqch2HYf11ur7JJHkcORf1FyPAEmcw/M1ec4blZO+g91H7h6kQ597lVZ
dY39Iw9ee2u8a0Sxklc2SdYUX0irpVW+2D/KKKuT2bV/eDEaFTcYJJat3X2kPcdRxR1kRiK2i8Po
KEq2EvA/NBiI1uLiWOaj706T/YPGjxjmQNf4TkoM76+8Qg1q0Wtz3VL2Ra1mTJMB6ivv+nvby1e8
37ByHcygnDxKvbya7saqK+ghJ3GOWY7GRZNJj96SvGxeXNnXm1otA/evOp0XjQD8H9klZ92e9Yew
IgkHZp2zRnpvUtX1O99HHRFHDbUGdpl8kuB033V8E1Q31q4FSjXk4TiJhl9QRk6Y5CBwISkejneb
zFOv0FEh60y5PLzjM2DRvfY+aKO326I/PEGwci1Y+nZIWs+Z+EWx1JMHEvOdHNWKW5mEaz5LUMgC
nO3ML+CHd+mY1MUeSOwrwk3mqflsm9Esb4OKXYquRN9NWobPi/d9qtdSCyZz0RwXyEJA6pIdu4QO
YMaAqCzdtUmmj/XyF14BzTy0zlel/aNxGaZwywOxAHjN5pXH4scrJ3oJzsc8vkDfY3gXLOpgl2zf
sd9brAVj8f91IZAyC9z4i/LSyid/ODViBhTPytERQ8ZfN33goGvuubj2MA15j/0EZQZX4a6cZRIM
ddI7XyrnNI2vGPDb3f4Ok4Y0f+1pPVikhWG2NRrC5M+MrXGtXDXx0Vdcf/FdkInoRH2MGYR3pbMA
q0Amsx/dtYQ/2BY/8F6sbLHJgjS3xVANaEaDjl8IYC9Jd2yJtVusl9vaMQnX3HaMHRAmlBDO82+4
ySeEHDCutr8t3KR6zW2HyJ59XEL4pWMyqRh4bopwZVdN69Y8tncj5nJK+IXSJ+leimJfkm03BKIX
3bIWOIll0POL5f9iQ7ybhnbbqvWCW4lydhu1Pr94lO/jwjuEfn/oVp8IBn3r6NA2tZbCqmN+QSY2
EbW19/u1dlmTaM1j6SLcTnUeuwTVUx5Oxyootpn3X7U2JyJj7ob8UgOEu/f9hyD+2oXNSgH145OD
6PgEjV1HHFBr5ByW5FABman3431UqAc5WYfbVm4wRR0WunZ9GzMvZXlBA/oR7Jp9AirWozW221w0
0lzUbpw85xymbjn9gze34KWMp8Sdq5WZHdP6NS8N5RwpDPHiQtOyR5Y5n6uw+NTXm6gqAhJpnpq1
Q1Cp/weB6KdDi89TE62UlQwL1ytv/VDk/RJ7uHIs/AyQ6yT3xGM3bbvR/AVV0PeDDXhQJBlLX+19
J7iLqhYdd8EKAr3h9NChCnDzmoD6avFL1Z2m+JM7HCOyK+anaBO4V0D0qhvv+x4g3COue6iFcTLv
SnsTOihEX3fk3cmn8syfKRjgL3XpHJYi2FG54q8mrVzjzzvJJcu517DCO8cdOxLnMisv5e6vcPy5
9GtUUia70Q5U0YRoNsm84M4arX3QlCc0je/naV7JKhpCjg763NSqrSJW8YtffCXDoxNUuDjtHbpy
dzJEYh2fALzAMrIXXl6AgPk6RT5N0Hq9Emo+TsFiYzVndSkpo1EqjoJMe3C9Xdz/8Yqf9fRtcMGj
BEqYT4ysYSAYPkSvt1XXCgRYXctLxvnex6UjCNcyN4Yd1uttqohnDE9iCwCjYfGdi5yWG64kJ0yy
r5b7zkJVUWeFAIzRRRTLTgjnm5+9TXW5Labp9bYK83WqqrrgznGtx9Ba7nPiPC0Yj9t0Vuk1tzme
urYA7cJFVo9h+b2oHwe2Es9MetE8d+56wQc/Zpc4v2+H55Cd/XoNLdXgUjoYNM98TGdSLJuyB1wh
uQCZ2tlawx0zxBwdB9pCm0wxZBa79PNZtcccE1jepXPTkr1t07p2wi6+6/t4F5DzAqjAkyjq732e
9/f53MbJtl/Q/LbqAfLUYeb2kpHXvPsUhV+X7N9NovWK2zA0mBrx/fLCS7rrRXcMmyLx7PF0W7wh
Cuj1tlyF0nL7MbgbGzY+ziHzPme57FakG7ZWhyaIhpBloezFZQnPOfm+0Ndp/E28fyOUXLat/2qy
78KBH9Z5P0hJzsylYueWcZwC4GittdBg+DpAgfJVxmo38O/KKYuSIW7vrbF6BSToMQc+3rYv0Bx3
8uO+z33kynoRJmPrA7VHrog2LV87ad24Iw4PF3YR2ZM/twntHvzxJV/rKzKEHL2+liuvCGzwZF6W
8ZvTfgk6J7HmlZ5Rk11qPptFTdO4diMuwLBOspDuZbzRWfXyGc87FlAXy47b7zN7IwStSlG/EgkM
KtfrZ+EcNmPcWPx+6E6R/Z34mPyxj2Ib5ynqhtcer3f2jj7XhnZuxu+9pju53j91TU4ok6ys3uCv
eg3NC+K68xY8M0d3SEr/zuXfMfWV1PKYD2+bzF2HKAANCzAQ5k5cnCE49BzYyV2+krs12KMOUCCh
fOkEjF3s5VNdIR8UnRfQP91et0k1mpuKDKQxHoZzLo51QT9aEgD3PwiAVvLmrJ1Tpp/Q3LXiNjgu
5lZcxIJ0HKhb3ZonS8Ew5/JtkC+3v8OkJPJfA0KHYQeK+VFcork98PGhREWQevVKODZ9gu62Imwi
OSDgR7B/V3wPldq1M5LGU3UY+jUsB9M9WS+tFZxFPkPu9SJcsfPlcu7BG7EUZ7AZJmBl2Lv4sxt+
66u17kaDW+tYBlkOGgwPNA84yE6T2DVDvm+mpJBr8g3hTme6n0mmiOJ5ed/Qfm/Ladf0aiXpZRJ9
3ap3ESMvliFaxCAuDTpw44bsWLUW7Ay2pAMXKMeyrYGX8IlB7rplOSyoJ2Vlt2JMJqVff/bdyseu
L2MgcJf30dKmzmve9IfA709RuK3uQHTC+x6cU8AWDtkfyd3ntnHTtl8rsZlUo/myhfpgi6S+uEw0
SoCRfBcB/i2ma3B/JtVoXqyyxkW+bmIXQkkSgjOZ/ppDnoz9pi6p4C/oAqeMmhCtjfAwFB7U9Az2
cWRHVt5wJpPUrsuuzcGo7eMMAMf7vg2nO147+9vhzaAYHbbAz5maegq9s+Y1o10y229Xks5+E0tc
QHTcglCBVAZ3P9xobb6v+/4L91cbeA1qIZqnTiOJwjLG2R6BWybx2oUli9o2JoOVXzX2zpvAFUap
tDi7dFH8trQ44KtlbfrQYO067f2UAcpLSi4vhfg3XPa1+yvrt71ryVVZ75ZtyXrOpgIXqnaO9iJq
ktH/JcnGGhLR3FS219SoWPi9LL629q4Ik2l5yd0O2EZr5KvXm9kHZSqiuWrrsSmmkZCXoU0Bdji6
38buUVlp0D+55cqhbrIc7dhtWjYvchqtV45GzDygBxDYrARhk2jNV5seIMk1d+r7SrSnvG9eMrYW
3w1Wo4MW2PVAyziq+X3mfSftmz0dlbvGV2iIAzpiAfDdZ5fIUV6W6J+o2ElLJTFuVZG9RnRp+gHN
Wd1hweSG1dsvijyL+TsrvjnjIRjWyLH+38bzgdnooAVFOPRZJyGfNt+j4bHoq+8onR5E0f3JbIoJ
GsA1Bcs54COwFumZFmwXLWt3BtPOXP/+zumU7XqyaGPgI0xf4giXUa6SZWDbbiQ6eAELFCklepQv
C7eTeMRECogvbod/g7XqTVGTzX1plaP9ktefRV2B4G6NW8EkWXPj2ivqqbKxH2P0vRqHR3SOrrRz
Gu7MekdU23dDJZ3Bel3au1h8F8gfRTQR6nvvrvXpmYxVc+LaxgWtIa39UkUpJqEPeVzigSFObrzx
5ag3R3kF8ZEKmHACRE/5THZB9BbgIu7kwK7ZdmvQm6TsZbhigE7VvVVMPtJgfD7SAsxrty3HYPJ6
TxTz5i60A3wAHzHVwsuEdf/Y9s/bwg3619ELrBbgbfHS4LrWdElPz473mNXPWffltniDbf7VE8WC
AVhNWPvYWniUTKeh2jQAHvyFWJB782hzF8/eMBaYlz4Sf2OM0duhVL6U5Qhmu4uc70Xx5MWniG7L
4tuar8YMp9ZwDf6i4DufOzuHLIljOSvxy3Ci29ppG4HzZqQu4tcw1CAnIccucA9zgUkLJk80L46C
kJV6nGlnNcet5NI6SuKnlPcsqgHSp5VSxMeS/8IoiL2mKYQ/XG3mT5jNh3obRV/wFywBWj7laKOj
6EK7QxkdqTzYa2iFH4fKv+AIytzjtgQG7X3D2k+ezI7OEN75If+XqvYABN9NiaS/oAlyv/StzIVp
9uW4a4EQUNbVccz7lUD2cTT4C5cgH/AJJYG7DuGvmn0exL3b/M7X+poNyRFH53Hx+jp3VBXKy9Sc
e/XgxG1i07eZfnXEZ0p/+9M+qFYCj+lL3P/eExqMv/U+sAsvcvmSLWzvZZ9k/sdrt71CnVhzZEt0
cZd3gl284nEESy1HB0C7hshv8gDNjfHWz0u/nnD3r8exQnJcgLVHcgAmrhwpph/QnLfOebnM0pWX
WoAwxiUHWXjPtyP+x7MtwV/IBJ4NgptIxMiNPI4H/1ik1L0bduOe7KuTJ1f8wPABer8U0uRNiRoC
DHUOdgLY9Uv75/b6Pz5tHb1VagZuQBUAf+WeedaxtsXOsqdni7Wfb4s3Lfxqr+/ur2UH+tpQcXVZ
qDpSq3vAQOL+tmiDyev9UlFpN944YGaydPLECz5H0aMXf/L4ysaaxF+/6N3Kx5rT3rMI+xOWYqjQ
yquy8K4ZqKBvmTcv3WdnEJ29sgsGNenYoBPwI6vYkf7Z6lSQeBEwjzxcVbaZv55dUzlh+YxZsrMs
mueIZsUOQJXb3hCOq0UeCmaOOQos/9yU83fg7467kUZrHYgG63S1sENaloHLi/qAIp729WgfeZAl
ql2b9TGI1zvWOlH1AwXCxWUUd8T51qBzeA2SySRaW7mYgjC0mFCXXv0SeRLXZcK35fadSIuXcQQ2
JreP5CXiLVKC59F6LqYv4JDh3Uqux2CPeq9aNXWOH2IC9BJV/1TTtMvDTdRpwV8oEWEQZ3kRVeoS
l8cGI/GTc5cFr7cjguFSouNDIOfa5TMDuWjo/6qzKQnk67Lczdb9mK8B5RsUozerLVHpgfCDVve5
HJ/GTP6PsyvrjRtntr+IgCgukl6lXux224kTO5P4RZiZJBIlat/16+/pAS7gjzFbQL/qoUgVq4pk
8dSpOz53t12Z/2CHIG6b00F06i2vxnsZ5Ds2VLeQXkLrFyt9F8zmqXDGkrbVW8Je+piHPA3L4rbk
PTUb6gyZl+acY95484uA8f+eq+b1+ora1G0Ely5wCE+1qh8a8dLFf9MtjI5NruGdHCTVXY3g/uDr
r/3w2vCNs7zF601Mmi+518UUckf1NnmfQfwTFsHhNl0Yh5ggJ6onHLIHdqzik9iqQbDM2YSfDX6/
Vk0Z0Pu0Ae41mMB021IneFVKbfF6BDCzP1Nof9A+yKFGu4RS579SZz3QZIyKUh/zqgpn1URr+TCl
CGPrxk3t40sh2lz9r62nS4ZWrnFSvaH7oCy/6uHXWv6U/p3Wx3H+fn0tLIcDE52GO37BcRm8+NOP
LPhx4W6gx2qONzZsSyAz0WnFMvrcy2BDZPk8BFFP+10eJKHr3wW9Pl7/BYsLmO1zGAoS1npcq7eF
g4DNScfPwg+2TvS2U7EJVOsrkY3xPFUPhLaNSKNR5AUKQ2q3d5Mdbu15H3naJy+0kvN9PWX1oVw6
Rb7iJC2dUzZw5+/rv2lZqT+Yv0fKYtmT9G1Epm2Nn0tQseT087TVYsPiPczwSk3QhGVtWPVWyAow
BLIrpils161iZ5slGIEq66o5QUPN6q3pDhyZvPW+mtpw0C/5jflzKo3TRAMmrkKUVKD3S/KrBHqc
xUMdBn0VtdUWTsBmbIaWPDrQlbCR369KyZD5Y3uXomFLdH2NLWtgIvPSbtQ1lx5HB3DQmPvkaVq7
Y5bNN4q/BJp3mydK7SrWSTBrCl6jKq7MXmHKNXqlF86Gv9t+wAhZpVqzunRcjDB35X3LK35H61Qf
AARe99d1ZFkBkw5DB6LrsrUoHjK0NVQRWNmBa5BZh1Kq6wPY/uHy/Z2W0CbdC7SHmMWXTxTAgFV/
JVu80TbZl596JxuPCSsr0I7ufkarx5Fm4QwCJ6BGN6Zu041xykApsXRiKWGdJG2imtXVPijJcqN0
938n7yU+b33oHM+ODUobnD2pt7oS/fcG9cHGanJcuHPHF5GW+S+vCnaiL59r4D/ook+TDu5yz71n
etzjXf+JpKiMRJ8V9Ds8a0ZfPc7u2/G80Jt6jEhqYvk8xApUvqbybtUlQJk9pyHLVAAcJdIt1y3M
EspNRJ+Y2BD7UiNQufrfwV+egjV9nIMx9G89b5qgvjHPiBRxLO4GOtaHrs3zO4+4/1yfv8WKTUxf
mg1O1qCD/V0qOJBR+aIjxuPlIGS7UcFk09Dl+zs/qRiaXg8MfrLGyV2tVzT0myK3GU4o4Lkpo4/O
HP87BFuKgABhIO/GfrhDv6doWdmnJGk31tjiitzw9KUQckr8Udzzajnx2r8babmR0LGJNrxcVsWc
xP0q7lUr0ObQqcuo49PGBcsm3HDysVVxMnS4YJHl10qSKOi2eDJtVmNszwN3fT2slbyfcnqcci9k
SfdQNPpwm1EaOzOrnGBEJY28K53gJRm8Uyf6x6Txb0skmHC9No/jQmV588BoEZ9KbwhUyMZ468XW
ohwTrTfX5VjH64AETvoYlHd19aT5X9cVY7lGmC2HVvSudItxrt5iCRIbGo76OUPTOrlPkiXq5o2Y
YLEbE7h32X9FxoPqrRW4Owc6C5OuqcPrv/BhOGDMdCbiztlC6MKPmXrl9JEXAJjOazijiehtAxgu
NTRDNyzexI9u7aBXRAUQ8Vp7PHJGH91i563+Qx8qCf9hOFfa9a7Wy8iPNVkj6QyPsrvpHQuiDe/q
0WBetsDrnLWef+XgIkOD8we/mv5pUYTLq2J3XVG2PzC8DPTsoBEYoKhEF/ckWPb6ps7sjJkORnnv
du448KMcFdjlSEQGf1eL9JbwAPHG2TcdnI7mZc6POe9Oc7EeM9ArUK/Z0MuH/gvxxsEXu+zo5kTz
49LHuxl9kxa2Z8XfNynd9K28WIZC1AU/gotmNyW/5m4LxfFhbMC0L7/zbp+Nu6ZYUCdJzkNeeLB2
5+B708MEzljUHEQ+auEKkKjd9hcXk3o3Fl4oyywWWGCnAv5TObtSDRvua9O+4b4++X/3TbV/19Mm
mib/DYU7G4trMXozed+7Cu+rOifnLBm7e7cox7sx2KqosQk3HFdnTZtpHzGh9wJcuJMLA1+qNg45
tvU13NXTXox2OCs5017v0/ToLt9nDSQQekwNabjSr9eX9sPLPWMmRJY7OMAmbZk+xvSTV6w/qiFT
O3C7fmuLojmIxtvC4FmUZWJlx9adEzcZybkIahLOweLsVSL628zIRMsC+IxMauLEZ/CvTvsl69DY
Ilt2OfM2sqq26V/2t3cukPeOkNJd4rMQy3MmdOQq58ttS2B4smymuXenNHmkQSoOJSk/dRqRH32B
p0i2vvwkpq2OoxZvM/Gzk99q2agCizBOBShSpizSg/vqynqL8tI2guHPrSPbrC/r5BFEakko1t8O
kqHh6G2xk9vkG/uwymjr9EmZPLoVIwcFNoaQVUTs0VBr67JscwnDrZeJrLqeh+SxKtc81JKFKSA8
iRB3SZMe0nQLEWD7FcPDnXxAirjBONPKjj4td0NefXL5Bq7EIt3E0+JQBwbuJUseZ03/AoD54Ac0
KvQWB4lNvLEpt5yJrgY53NmRmR+u4B84Oj375XN3q++UbQRjX+ZgbByx6SSP+USRzfkpg/k7H9yN
c6llkU1E7ZSqUaVgW3+se3HXNM2JaP9eL919Gwd/O9VWeaElbJiNwMCovDrtWPFj4007Ds4Hxy1v
C3kmcJYRUFwOToMFJuoz6L4OccqOYl1erkcly8HdBM+ySzvVhsHR+rWPMrRi61EjLfcxKsSuD2Bb
X8OTaT01cTGBBzUo+iTiZe6GaMVwl9ZbrwuWHdSE0vrI/aPhNydnNXIcR9c9T/zncvIfGlD1Ofl0
6NZ4f/1fbMtsuHIZuGsrkJ89Z+hELfzmjnrLxjJb1sHE0oqmyP2MC3IG3e9hYPKB8jnKVHUom63M
uGUlTCxt3E68YRNweV6JdjsuayZ0GmvGvUf7mwC17A+SQYpWFW61MH4kEkn9dZnkTk799z7ZTHHa
fsLYoAfPj4Wigh/LKv6xci8OHZCzhmWa/b6+xraFuAz87gRQ4WoQuJeFCGocwdpoKs/M9cN+i3LZ
YkMm2SBfuzTrE0bOTHUzTtkKWKiE3cQyjgUw9uUic+KBjDhOkiX+mo7up6Iab3NkE2CbCZXFa4Cd
Bgw3GdSSCnDq1fPOjYMtV7bp3tiSx8kb52V2yLkScwF6N//Om1cksbU4qkbdkieCigwnFkE1d8GM
eLEk+ilJvKih3vG67Xy8tn8QD85q7LhMKHI3a31aMuehDb7dJtnYh3s0LW46gUlzSb65tOK7nqNn
9HXhH/vUn7SD+dSkCZEeoATp1yFu/668JOymeqPWwaaVy2q/86imTpSLZ/7k0VvKL4wNP0dNv1yf
+ccG45rdvjqnJEWdwVknv4t41t4r3e/wOPA16Mjv60PYlHP5q3ez7zOuVTdg9sr/GmefE9aFY/zr
NtmGt2aLaoskRiyQbip2Wd08t2uvnuic3dSNGtc+Y/etVZJ5wYL0gZunwSEY4+BRch/k7td/wLa0
hsOSyuvGBL2FzzQ5D0n3TY35P7dJNrwUrf+GpsiQLaM9C3ZzoftPaerK3U3STbrBiq3VNHRwJ6IF
PbWx0veEl7h3Xxf/IQgFu4PhrajM8JapVOxYtCpy+Bgm/SH24iMgnff5OoeB+lc5zsYNwLIGJqw2
iUfdZCsGW2fw5wzj99qrNvAtNtGG56I95rRIUiSPeL19yEDyzYp+YwUsbmVCaju9aC46pLnxzHbU
3pdRjX/VXXd3fQFsE798f+e0ei6XEaxLyJqx7vlC434Iys3Cqo8PnO4fUE7CksVXiXsUjv65UHfn
d9POn5yXBuzELnWPseNuvPXYtGS4r1r7uC163p4vj+dyfpmUj46Yz7cpyXDeGCqpvJQzVIT56ncu
krYJJVuLDfEfA3PgBYYL92s6qSWR7Zmn/W5hIkJx3iEhT9R9BSPys4Mi+XFCAgRJCc429hrLhmDy
E5aAZ5RoXO0eF50nf484nzygZJ6H4EX+6TC29dxhsS8T/rlwUM+yqfIe0m5Zjkh5gRYZh5dkY1+w
iTfuxHE3B63Hfe9h8Yl8mocA1VIiZV+vr7tNR4ZXFzEXM5l9diRL8lV137zc33u6PyfJlno+Lkdh
f5AVCrdcJp+44xn0pSDsHiM1fhn7h6J6dVcQgyO9LMk/Zfzz+g/Z1HX5/s7bA9nMTZU1/Dzr6lCg
H63qmo0I+HH+wPXMHboONJsGws+1c0av3WPOpihQUYtK8XWuDtfnbwkoJnshyIkGj2gMkpP2AeTp
AhQmSzl8r8dXvHWxkm9EE9s4hsPXHFmoeJ34mfd8N7lv/rzsSTPuBFB5vC2jprypKTTW33D9THdZ
XnsUvbFm4oWKtXXIky1whmV3NVGk/rSslM0OP1fTm9cWdytf937BIlDx4hDytLivger215fG4ism
q6GfOXVbD0ycV5A+elkZVWW2a+oTCi5310ewGK+JIZWzmwRiQE4nV/2+GdomosxbbhRuuLr2hCdw
JRdnn+TPQ9sNSNGCw+j6zC3mZEJHQY2j9Np6Ar2glqjnVVT0/s90XUPEwSRxHtdSRNdHsuno8v2d
g9d0yMu5W/h5bZUOy25eovLCkXRduu0/DB/nlPjxBEzfmU7VrpAHlv6opXPoxXeWfBqKrYdZmykZ
ezmYCHpw1mXsWMd9GFTuoS7nsK2K+xoAput/YjkumPhKioa4lCexe+TDGqr2VWRBtLh/XxduWwTD
p9EGUHW98uEKbbZXl95cQza+3CTbhFWuRSUd34GbcbeYIuYm/TFpidwwH4taTL7DlIm5xEbEjlPx
W0/f8D4VJsu/t83c2KrZIIbKL+G+AZ931NOhP/cbb1EWgzFxlFO1FGNPiHtEX9xDX4KSbdKfRELR
qnU4XJ+9baM2yQ5rf82rYcCiEvqTOV9134S+v4vTf3Pg0ar5a5npqPNvqqNjrtltrI3junZl4B7X
rv/aT9MdADsvtXp2xU01PxjB8OVp6FNfE3jAXCPbXFXVD197NJzn5veGxi6b5R84SIxguHEhRy7n
KZFnzqddN/9d0IfG8SNQ+oetVmFT/ciXb+n0HMRbpecWxzORl3Et8NyfS3HW6E0See2q9kKXN24R
Jpqy49XsqjwQ5yHjUYneVs3KN/zOMnETRZnH48indmZHj6coNSyrX6MEiOH6QtiEX6L5uz1Bq2p1
Bo4ntTZh4wNZZfkFLQ/aDekW3zMBlJUgFR0DByGj/In2uXmKPhZBHjZ0I5ja5F++v5v9HBdode0x
dhwd9Jjswn7aoTKlyfON+du0cwmF7+QvKFxvupxi/sG0C9iwV1u0FjbJl+/vJNdzyadJQTPoCHlQ
bHlK6Xi4vqSWOM3Z/4qW9awDnXS4kPbVzh3jF0et4Fwcb9S54blOjbza2riwmLUCN/gUpgVuoqj8
juVt8DHXxHgNYEFJ/D7wHoaFBJ/clLhlKNKYfruuIJvujS0YD2ntUnvQPbIlh74fDj3ZesG0GKQJ
7vJ4zpuWwFezfkX7U4/svCz9Tjx5l8gtinDL9E2EV574haocLEDAh+MAlp4xv6mRMHNNdFeRFHyo
NVLY4Ef61Plw1bVkP9gsf9ykeRPgJZ3GcdcGuZK+DttgjhCAd7dJNjw1Hh0SD56AUoA4pNq7F9rb
3ybacNVqneYhBx7wuGSPTq6OYnLurku2eKpZiV2WxdpkFCtZNF5I/SIcUC6UUG9DvM1QDE9NLtTa
OJawo6vS7w7pu5C55EbZl339Xfzqqd/mQ1+xI6xkH8QzOglvgQ1s0zbcU5fghklaiC6abwnqslA+
cpuRmPCtTmpXVk7JjnoMXsoiR02tcxPZG/uD3XCN8zjxCKIuKO93BRnuOr61i1oUYsK1UKzrL2uF
1HQD5pnd1DjNjlJ/47HtPwTEBycxk9ywztXQ9v1MznXA1brcjSyoyySc/YHMr1mrRtrt0qUgzh0Y
ZJb8H7m0M9UHtWhZPA1BMBQ70C2QxIn8upjjNNR1ilKiDBijrr0tOW+SJPp+r1SMzvW/vIkxGaE3
E1gpnYHF9cZGb/FEE+ql0TFsbHylfq95ni3fhLe47q6s67T8NlElbkPpuCZnoufMYuw8kf5eArDu
qGWeXosEaMiEuMnP6zHFZiyG04NOsuqnLvd+t06ZHny8DjzGXr+VyLFJN9xeZEsTC9J6vwEXQQqh
L8R+6LvltqDiGp7vOjTop2AGFK5BKdTnOYZ17UG6rG7q/sJcE+ZFMzr4eITEALIDcLnU011XpuPu
JtWbxIl15sc1estUqPvtmDoF+dB+rXISb5zr/oNBfeCp1Lgkc1crMsxujTa3/t9CfannKWrGKqSg
EU6F04doAv0iQdtS9d+RoQwDInZBJ9y9SHDO9LZYOS02YILBvLq5YMw5YkQNmjpUiu9KugVwtiQl
TQSYW6FTVzABSBXm6q+lriI3XpDJSw41qOXi4B/0p9o3m4W0tj+5fH+3iU1uWtACZcZJqNEBQRTz
zgN73XVjsEQUExG2qIFphe0rCUl7l1EvFNmx9TZOsJZjJjWcHK/RQxyMBMLxnO7xT6xQIaCEQAlf
n7xNMYabN61DgRaJIV84a0TQR2CV3u66bMtbwH85lHdK150T56sXY/P1xyFU86uanWPXfk/ALuDF
bGMUyx+YQLBl1iUl/DIKyKleOSAHjG71dLEYqYkAY06FnGOj8c7dBidfA8nA9p58LsGcHiPzQ3+J
Tb4821CGyxM1oh60R4zC/ccJ5w5E2C2NxPCz4HEIKFo4p49TH2/EX8vSmFyLoFHv3FLqJA3jku6L
qgj9ND948nMWFwd3bjZ2c1u6zCRdXKkjNHP77JFoddScRG0AKm53Bvfu3oehlSj1C2c+PJStv+GO
Plz6g9hp4sXWpI1TB7RKj37WPaps3lc0/VlJCaAvj6pJvSRqq/7D+nvGBVx3jXAcpbo0ZI4MW48c
MvbZb3nY5SRE3f6hojSa8V5Lyy1Q4n9h5aP/MyJC33cOjfFglIZj9Vy384H5SziQJ6+RhwJUpbwE
Q4B4wI4aoe9CJ1g4ZcPxJo82SR2diU9y9vmCp52Oym+9U7CdCtp+33bjMoe9i9c+txqmDSu1RFYT
eaa6VQlSeBhOruN314lPcSJwnA82Hr8/9oI/6B1nMAZ13hRDfqrbk5/iRaZLjq4/7wvgL4ds3kDQ
2ca5mOq7QEjQRizzqcQ4IOl/0vO8E+CHngL/jeBFUfhbodA2zuX7u3HydJ7LijKMsyzjo8BbaL2o
xyZ2HufJCxMnON5iBn9QP6JB6FKRYsQ4rajTtzqr0BZbk/RpobneyS6XTy534o1XWNtfXazj3V/V
xK/7sbn8VdIWe1CGXA5dd4H0T+UMuGmqXq7/1ccbyR+UkHoAzUnbXIzbpYU4TuhTevDqciMh8vFG
TgMjVCwBNgyQRa9w2/5yKiXB3ei2u5QIdOPAg+z1f/h4F/mDC1JNMS+bQbWI6xUezcBx5BcLCPLB
PDC6u3Zt9un6TPwt6knbcMbpgTPXSWJdoU8bqfoWLQQSokQZckoTpAtnldSaRn6uvbQNx6Va1lMz
dTGARdPUlt3GJmNZNxM244Kdo8mHKTgvgY/Xf5SR302rIBu2bpFuAmQc3gs3l2V8Rttt57iyQf/T
6nqLEMkiPTDuQQp1kC1XUCBzoqza9XJDJx9Hzj+YLwP4YT7EBLhFUuYDmL/Ij7Ra12it6q191rL5
URO0NzqwaLJw54sjx7dg9nZd0OzGhOThkqp/0k49OF26953yiD407e66gVsUZoL3wF8IxNVAnS/t
OrFd0shv1K/SDeE2rV18912kaTO3nVePOV8KynQoBKglefd5rqoN77RN/jLuO/luU4MxLXCcL6CV
mEM/c8H2WK4bm+XH5x5qdhF2+xGb1po5X4IW16a+HnaVp07ukBVRkPtrhBQh+FWdm3rKMWqC+igI
a0p37S7U/l3DosxtwOk8lH7wcn2hreZlnHME/K4BN4vzZW6DPqxJM0VzkgHtUWdPcUdxfFx/B2hO
e6SsHkO6bpWf2RbJjGk1iC2daYzPZZr8QJNOMFazZSvB9+Eu4AUmirMKhCaNU7WnqZKPY58eGlJG
sqm+y2yrtPdDI8YQl/96Z2SiWlzfFVl+6lyenWbmPCb5EIQACPNbzBgjGFuZ58SlkJy2J7Z+7dh6
N43TBnrMNndjzetKln1SpelpXekuA7VaMep9yf2N3N+HS4uJG0u76linZcWKEwVH1FCyCInc3XVz
tYk2AnnapP6gxqU9NcSJLlw7uMttxHKLaHMHKnulM2eecUAVDlio8t+oj9wopraJNg6mRRBgi57G
9jQLZEL7c9n7G5ItK2mScXp9Dya5oIGN1N5zILKvlRqfyVB9ua5uix+ZfaOT2RHelKztCd3qo3r+
2dHfmj2PdOPIaRN/+at3PtTzZvZol6QntNEF91oXZrRpwpFkUaPGf67/gk1DlzV5N0ZO55ihMUl7
4qq/m1XxeZLkcVDx83XxtqU1nHSVJFe4eLSn3kN1/JztlPQP10XbZm54qePNfZZ1UH6tqpNmnxWy
/736dV24bd6Gj9Kl6/MO/G0nybrIzapDq9nGUc42b8NHWZcsdaeL6jQGzWdSvLAyf3WqZiO4WKSb
KEvguZN1VNCK7GQVlcP4MucOqFaa/PNNmjGhlVo6nuOCYvAEhtRjPSzHRXjhddG2uV+uXu9scUjo
0DoXeydlFtVNfN8mTTTgvfy6eIs7mZScotErd2YoPku+VM595gAYgqqOct3CT394RfQCE1npQ/FL
horiU0PzJ1mwJFpdWQJI3Zx655R73tarv8U6TWZOvUgQ6QyIxSnaGS3r/HPSZCMZYVsDw2Frp+ub
VCftKfP9/UTmY9DLYzbdVJgOFRlOO3tt75FAlKe1wisfKAfDnCQHvta3xRsTSlkM0zrwzCtPdRo/
KDd+kbPcMJ8PT7aYuuG30zq7PVpBYC9JAYdHtvILTT+5/qda3y2d3HABy8qaiMq6d7TTlNjAa9mH
bd2cRpF+vW7+lpU14ZQosUsFLTD/Iv7cjp8d+jtPN7IKFtWYvaPTeqydlMNolprKsBHjp0HU56br
UcgdvObzcCppvHE4s2no4t3vgsTaulU7pbI8uf26zwOCJ4O2vAmJ6wUmrjLu8pjPiV+e0GPos8xn
kI8338H+tLu+BLa5X76/m/tYV9W8tG5xWh2/2ZEMNFus3Xqusy2C4bl+IRo6uIg+vnQi0Pvt6yr+
pIEhW4IiTMbqkWwyA1sCnQmmROu0ijkxNpkSpY/ZC4r+wnXat/4cbkFObZoy9l/OJjUka1Od+osf
eMEe9+sNA7JN3vBjDYDu5NVue1qL9K5m/TMwBAfGsyjtsA+nG6NYNhsTRLkMM06HOSwJFdD7LNEh
W7OvzvJ74PVGPLKoyGSi9FIyaz2Q5LTE7mPGqqeivIlj0QtMGGW+8C6rNaKo5xfPbSn+XcVW+8n/
aJX/eDiAbMN/A57JQhBnuq9qrO/bkjcpPWjtJuKxFGk3Jbtp9Gb+OlTAWi7ROPqC7EFhOqzfkOwf
1BdeKQ7Q9jq4bn3MiQu8VNjIMVWnIZarfpL9UIBfEREJ70leUjZ7Vcm6WCJPusR/ITIh5OQuTTtE
TK1y2KEH8jj9nF3pMPQ/WkGoXIWFLthyXPUw5LBtYBzyp7TPmf6dOjNIJK6HA0tENknCGjYu6EyS
VadylSdcVd5Sp3viTr2R77cYiNnUoy8BP+Y0r06irc5kHR9HvdWRyjZzI9bwqfKnOtfqBM693doX
uw5ncMfRd7cpxjglSDoPOGNCZNa6e4LS6iGLkXHhG75pmb3JUNqspUenGZmDevldePqrqr6vfvdy
fe4WrZuUiksDwnKZeDgmUL7P5Pw6E3/jbGaLKYbWfYlnrwFshCcwKu6LNgkL1h1lOu169HO6bfaG
5jtVlmM8YvZotrSv1/pctDdxdMHxjZDu07ilpZNUp1zr8ljExA2LlW5VNdl0Y0R1IUWiZcbbEyXV
Xdd8kWoMZ7yT1+OG8i1GYyJtqQgY6nKG4rRUgCnoUj463DsO2dbRw2I3Jsp2mrK+brQa7/0uyVHN
NGlvvudBUm1RcdoGMG5XjS5j5UzQ/5j297M/PgLAuuFQNtFGTHcHEDSi2ZE6tV5W7VtUkEaLI7e6
h9g0bxhOu2TN7Bc54vuUHRfm7Osu3iVK76+bvMVyTH5+EmT5SC/bBynIJzmxvd85xzEpjoJuMXVY
hjBxoEsRV3kaI9C79IfPvorpbXJ3LogCr/+BRUEmeZ87+mXJRatO6L3URTMtn4SKRQi6kb9uG8Aw
Hc/nMkMT3epE6hfZvM30R6byGydv2I7vBSN6MWpsH+WvsfkrEf9O08/r07aYpYnizEq8AuVLgl2q
rA8iEM9xmd7fJvoy5LuT/JIBNgJeJo3MdpHvPBfgCtervl8XbltPI84HchyLBfQrpyYe0TOkACiN
389psWHwNvFGjPeXhfrKK4rToOeQVIg1SRMyJQ7XZ28zdsNd0ZO1nnCsKk/tpPde6t7hyfVxRQ2r
WrboAmwLawR7kmXrIhb8QZq5hy6Jn4rR31CORbSJ2CxxenQKRfXJQWueqHWTIezHm54NvcAEbJZ8
LesZFUQngpZ3D/7EnSKsgpQ9X9e8be6Gm3Zk7GLfX8qTpmUezSO2jqX12tsc1YRhrjHiI46TxYmz
+tx2+rUspuPI5tvOfCYSc1ySZZCN0KfEFYdOtYfaRZ9QukbXdWMxepOPr6XDlKCvVXdayZur/u3U
q5O93CbacFdQmtJcqLY8lUx+Zs54j6T9sx8sG28YtlU13HV2yTzUaJB+YmL8VjB1zBy2Yew2pRiu
mqBPM1p2ig4vUT+QlQ4z/RX4mQ17scSB/15U34XIFHzujLZY0MxpwxUvzZ6SkQeLR3H77ibNm6DL
Ed2lSQsyoxMX39fht5r/cuZ/bxN9ybK8m73beC7AgG1/6t1fAzY7on+vzRag06J3s4E1GQkqG1bZ
nYpSASk3ACLz97R5HLAYjImqrNJRZMA64H0xLh7XYnxAZ+LbvMgEUqpYSz2CZ/Uk6bKTWRr58XCX
TVtFrRaTMUGTAADXInH6/kSDx9XdS1RYXjhhqhtDmEmzV+ps8FsCewGbHGjinT1DoxXKb6pR8gKT
aq8ZlZ+gUDo5jQl7y7Tw7sup07fdP0zQI3e8vO0U5q6yv9wkC8vqZ9xvIahsJmNsqN4i4mlMqvKU
TE0QFuUCtMY6v1x3pY+F+8EFtvXOlcSUUtn5Fy8Fq7Fs9A7gg5vs0Q8ML2Wypwi4eYYsG/DDmTjk
RQ34+LC7bebGhlq2i58LDrXM63BYqvHYOPKmM54fXFzgnVLqzsuDskqR4Fyz75xXR9Q2fJ7WZeO1
/uMI45sMe37VZ2OOPO0pqMc5muqmjrCnLge3AOnVdeXYhrgs97s/kMGaB1nvd6dk/VSNDsDG57nc
uvPZbMbYU8Gn59Jl6tKTFuo5db2znLYOGjbRxn5aucCZszToTnEa4xImT1kcvF1XycfxC5TN/6sS
9JdvlfCgEr089elR+2U4JX/LZYv72qZyw037OBc4bTjYr/sg1KKKJtruQV55047tm/R6Lh3x+qqg
mdG7j2Uk/d/DehjqjUukRe8mUI+vPe+LBcpxlzkCADOa0O7vut4tejHheIL0QUOmBhGm/tdHRWBK
Pkv6el22ZU19w1HlnFVD5y7ZaeLDjgv/fpinH2pin2a32YIy/VdR9WdS3DcBWR2qXRoZE9w6VIqH
+0gumXDe2twpp/u2dJy1Cqe0S+T3zh9iWoSu6kZJQD8wqeTQACtYgQYdQL7lBK6XsXwp0YgDPdhR
3gKEfDRmJK4fdaqITEMV+xf473XlWBRv8mxVScLiqcv6UxwMux5oxaVZIn/6fV26zWIu399FmNL1
/o+z6+itXGeWv0iAMsmtdJLlcZrgmXs3wp2kQCpRotKvf3U+vIWHYx4B2hpwi6fZzdCsroJsSSD7
BD0pcZ7nhyV7vW3ZNKna8uJUoZulQdgkYVb+k9tfnTJ9atL1PG5y+pi+oK0yCvJ5ZSqcPumZGo4L
pT+WGcTBZeG0UO5d+vPtH2KYAB1LtrSCe7zIMQHNazc8WeyrIhu3SZNpbbHhpM8GQuohacn3a1K5
xZd084xqMK6jyQYoqBEPjMoJQZW/yen3GWKDayE3yjMm8/q5IB1BkldiJSvSr776Z+af+LQROibT
2pkAmKyuFE1VJgMAEnQp41l2F4Ln3NsTaoh5HVLWzaGwlyzFFjI50dR1h34TW2Aa+fXvb9JJqLIE
zSLSCeIDx4F4D3nT37vjFkGzybyWrcGUcjHh4JE4vIwDR8SWL+/SakvIy+QYPaFIaRU+GlcSNgRt
ZHtZdWws0h73uV3buVMCeU3ctPsEcOhoEEvkzj/3WdbSSKUVLZVXDADYuZHCOWzNtxjQDB7XsV7B
aM8qF6JMVjocWzH/dpruKJS/q/BAdaQXBX1RnjNMaFPmn/lcfYFI7uG2Uwyro86eR0f0jJcWRs7z
MAZkG0jxxY0Lsn7o+2LfCVuHe4EtBiKEDqa0pF98/p0WX5Zx3xqgA70molQBUfM+aVZxHwZ+VLjO
ZzmpjWA0zauWSQ2iBJztWAM8OT+k6HtXDvmm2nXD+Vcz7xw2dOXlEFzYzRKg+pBO7UFQdejUPvgS
1eFdsrbcNrUxcgJFEH/C+bTZuOmZBq0lqJtmljPkfMD1N49DJp/GKnveF4xahrZoPs58EmAvIuOx
CsQHa2Qxa7ITr+mX258wjF6HdeHV1utYL8vEDjP1WFRZ/wJ2752RriO7UOetcKTEZlrMLnprnLuG
/zfZ2en22A3RqIO7pNO0qM3aVdLazaFtx2NOqjjj+7AmVKfLg/xgaw3pWiWVR45t6IGlYquqYRr5
9e9vNrxQ1K47h4jGvkM3EIp4bKkj6uzquCdUp8Wr0THp52xC3Cz1h3ZlnwoZvmQk3Sj4mGJGO6Mu
/kxKyhHxDinRbO/EaJXeSCaTY7S9tHXKJW2stkzqyT2jG+i8OtY5y/2dEaPl6jKCELf1lyHpPWgM
F2OiVvfs0XrfmVenvsu7QDoQE8FDRFF+YLZz4tby0nO+Yd7gdx255ZPep51ANs1YDlqafWWrvbGj
GvyuQ7bc1mpdcOkNSdm2kbC/V00b5X63cRkzDVw7mdK5dxS7njRwb4rcdbhnmdp3ntZBW5Ct7eYA
fdaAo1qnpiRxCXntIaOH20uMaeRaovohODNtNlVJ1i5fnVWpqKk3Sb9NTr9+9M0qQCaApSFkgwWG
i4eGX/FK7Idbs11NGlRnvwuaQI6DMw8JGz/Z7pnnBLwh/y3FtDGrpuFruZpLbyDS6cskL8Sh4N7Z
B+CnGre0kUzmtVzFa2TfOy6G74vfLk6mHshJ6LizPuBrWyt3m6ouXSyRk/NPYf225n+n8dftmDEM
XMfjVD5vyJBikZEOP9thmuRLdxysYGMVMJnXb5Bzjat1iEWmt9ZPQUBPS4EDpLvVcWsyr+XqOLcF
A80MXoI9J16peHDUvyull32+uR6734Q8494Q9LKok6EMzkI4h9US5yLfh1ukOm6xaXO7DFHPQ9Vd
xtVcnfxZHKXaxY1FsIn+OfrJWYlQeTskldUmKTiF1ib/Bmnu//Y5R9tXVd34YApAaw/N/MvY9KdR
pB9YuPUIdPXxO6drXdMUEJOa9SHiEqRFx24BW9IwH+uR3bXrVtuZKXj0nEUfwhT22EbWYIpBg40W
Wx8A6Xrj4GEyryetpJnb43QKdHd5mGc/htjcCRCUjcXeYF4HQxVe4wIeea0rsRA8SD5A4xY4lyoQ
huya4L/gUN1qVyPehpOqtwCVREGyFEkAwtDb5g0TrLPjQVWID90IEH8LEWi7/pot+b2sxPMATarb
XzBshzpDHi6VbsZJDgTNvJQAiGQ9GGzFl9vGTe6//v3N2kBJ1pO6oENioUxTNvSRX5/nN4PH5B0t
eX2PT4EFqaJk9UJc6p27dhoOkxrjKgw20IamX6AlsGD1ALarDlvWWEUtRBesBmoV+4i0CHW1DTdb
Mzqy6+K5BnO0kPyYLTV6KIKN88K7k4vHIG30ReORDnwUVeJObhs1zVWFSQi+kbsm69rgGVoVoVdK
cFBbaZh0/Qr+jQ6UmT92BA8Gr608THQNWBAHkYCQhImH1hsjNW+Vs94NHRjX1h3gIXMgaXDIlB05
FNlnbxl/LbjzFNkWcZDhC3rVuUxD1VlyrPAqWh59cigDwAzsqBZfb7vH4H1dX0Y0ThqI6zm2Vz8U
HnZxxt+UbTDZ1k4MeIWu8HyTAvMWygMPXt19pNMB0UvOxdQMhOdWhabxDKp69M7DQ/o+h2iLDQhn
xxKkmSLxmqk/2NXFU5172Gf76qg3C9k4OUC62gPO9dBBWdkYZ2LXTQoe0XLUJlO+gNQS0KWl76IA
AIPICt2Np3nTRGopWjULsUWGIBR1FjNL3Ilu60neZFpLT29cw2BqgFFnUG6BxBWkB7bw9SbTWnLy
UbZVIRB+LQTPw6o/MmsXMD0gehnb89upR0lVJAzUaFbnn9t1C8BhSPi/Stgz9HnCFaFdEHHu3CcL
+horOS9bRyWTfS0prTKY5FBd7TsJ+IRIzqLOeljRCHc7xt/d6uCa63ffxPg0ZGlLUWa9eM3y72Dx
p5qjwZLlOwNdL2SnoBRy8iBADo3lf0vuZGAvXH7tG7uWnw4t8RAEzoUECnpN9gOXG3xtp1+0BK2p
JG7OcaefS+9CqSgjvtb3hUW2Dnkmx2tJynCltyVFTIJw+Mhle+jD9Lnut4BuhmzS25Sd0LHtJch4
Qq3irsmfS7HVpmKyrOUpDYq2tEccL5wGzEQLjjHS84vz7Sk1GNfL2NTKZqu04faFezJqRd+AawtQ
un3WtSs3qNrQ6pEvAnQXXyE0N7T7Tlx6AZtV1FJhPldJY4HLoRuha9HuuWgDt6rlJ1rZBycn1wOF
EkebZA8VNAqWbqu2ZPK3tn3yPqi7BcXIBCppM4R7rMr9mMtiq05rMn/9+5vVpbDAfTtD0TERBb8n
y3xXs317nK7nUkJxvughgQ5iFBGXS3V0wdi+L0r0zIQ+oRzkjNQBm1uv5KPFnI3DsyHpdcUW1xvr
rmmQlaLMvEitFYQa+AMNxy+3h27YLfTCNXqAirSQaZlYZH1yC/e1rHseCwoKV7YL+BcQvXq9hqnK
iAjQI2g9B+ELc17k8m3X8PXqdZou86Ly2bngNegg7a/Fou45Sp6p2ipGGgJS7zt2cjeFVjXOXQNZ
Tz36Jqlb7VsE9Aq27bcrWUoO+IAFXRjI8BSZty8i9XZSBRKaVXgIm0I8znN26Otd2mOYTC1B826u
JivPeTI4r7l3EGkXNdnB2lJdMsSjXrq2MyE82pMyGX0/jPohFVGJ3qNLJ5v8PASKnW4HjiGvfC1l
R9ebWdjiWlQV02Prs0+EDCe0r++cWu3UC8XNmq8Ztrx5HopkZk5wh/6aT7fHbgpJbT+Vtu9Cs5AC
Y5H7kQMlwTL/fduywSt6ATsDNAb8flgj+UBilebHpe6hmLy1TprMa7up6lZCsRjwRBXhR9r+zHzr
67C+3B67wSu6bktZp2xtbXildeqTXdknGnivt02bxn0N1jebklpQoKIdZhPiYoj+o6IJOAOO+4xf
P/rGuOXaqoOiQJn0kNjzhRvPUEPqhvlw2/x1jH/VfgFg0/JV8Kon3bXlDYTMd8OSApQjHhZQq/Is
3PgFJs97f/6CwCFu2bV4LsfW/YqKiXNvuXyXHgLGryXq4i1haV9XeCyV9qHN2wJKEZW98YhoGrqW
pzJgGagIJU8YoGLZKevVgh7hHjwOYgN/bfqClqzMGhvAFpVzqby5u2RZtRxSG0ywu2ZXL1y7QEFk
fT06l3r0nsDjgUsZ/2+k943INo6T12vjO/GjV65LFcg1KEECXTSvQRX70+d6+tDZzyVYbm7/BkN2
6cXrLFyhkQnJ92RSJB6Ic0SFORm7ZmOKDQmgV659KEQMPOidi7fQf4v+v3ltYqaa71m6pWhimGK9
pxfSgG1FJLZEhn6+2AHtZ1xMbrrhHpP169/frA9sXVYsNlTi2SmLRVgcujrYMG1yjZa44Vh0apQg
xKwZdLTLqG9f3P7cbbbwmGbW/XPoC/Y+MqwTXO/lr/acHTMn/O6HbN8hx9WSN5vVQKYR6w5bwHU4
4MUbPKh8YzsxjV3LW6+GpHxbcJ7kTRnj/BrZthOnaov4zTCrek9vSbiLJ5USDZo0jcAYfvSq7LAr
n/SO3gHNvA5ZBpzQav9jvqZQ5EabebdV/zGNXKsvTYQvhKYMtUJIrICE574q7Y0JNaw1f7Xzrrwe
psoqk2Wojp1lfeFF80ygfRVRUCvITWEMw9zqfb1kHNjUFbRKPDIf0DLxlK9VlK/5xuHPkFZ6X2+/
ZC5VDnUuKvXvrSB7omsK/nz5yMTyZd8ca5mbDrM7lcBgXBa7OQcWe1lFHtepvfMXaImLRtB0QJ0P
jwYAk7YZuIfW4oXkcySwfe37BVryStvq/b7tnAvPp99XcFa0ksccLT63zZuiVEtfu6i7Ngix9MxO
9mux6v8yke0zrXf48jDNK1bnwGU7IBC41m7SLR4ww6h1VZWw5eXoFCjxDUv9tVToTQTz/vfbHrke
st/ZyPUG3wGItDbrU5koWRyAm8yiUqK7JORH6dmHjnkXAkXFjZ3F9EOuqfFm00JzX9mOEEdLbNrS
40rAcp5n5QZkzWT8mtZvjAe0APmjN2K/9dflHmxYyDSner7tJpPx69/fGK9TslSdhfPOXNOIT/6p
Z/x427RhXdBbfZ0+DVABtUBxfa0L/05BNNTOB7/Zupqbhq5lbT1b7tCQlSed6MYo42N/J1QnTrdH
b7KuJSwPZZe7NRZNMD29hCuNJ2rtNK0lKxTeGfjTbOcSijWp5u6fdd7VMBCEeqMvH9CKu+QeMor9
mD3x4snm621/vL+JhHqfL3MrPBezUCSyvRPtV0ccHfbrtun3XR0ybYvNaZADYOHC9PoKGdiHfug/
7bOs5aWrRFukKUF5tfwnmLyHwHc+37Zscsf172/ypgzrsswGKpKQf0rLx9J5CeXGoN/Pm5Bd3fTG
tAiXqQD3nUhI8+QVT2kTRN6Colm+saCbhu79aZ/aaplsxxdJZ09Q87V/LG14JE676wYITfI/zaMH
ErtR6fGkmRhI3VIWF7m3i7wW8a1lZb2EJA/wwo8a03AolZRR5rN4GethYyU3OUfLzYDNgwr6niep
7cZQ9zwomscBtw+7wkbv7+0kRCcDF9UP1/bcy5yv472y/ApdrdXWYcaQTXqTbzl2bAqa//n/CYpT
9xMddu0Vod7jO3at26kOJ4HAQxMrCriKuRsxaRq0lqgpn+t8WhlQClPxTInLL0tatxtPIe8rSASh
3tvrrj4PGNpBE8ti93mAkkr9HQ2ocerQOJ9UFLgZJGfVgfYbvI+GKNKlF0TY+QE6TLE6QG5pKqwp
bqvxQoadUJRQhzC5QK5Wi0CYenL8OI8BiWfe7KtbhlTLYLer0XSK5/pkKI5BgENfe8fVz30JoCWw
O3FoUpAcrO69F7l0vbMd9WHt853mtfStus5D6RzMspWTLM69m30MdjVXBqGOXPIw6DFIbRw35g6s
x94LJMsvM6MbTzuGkNGBS+u4+lY4TDwZx0zEfu9Bo3ya0iSol/V82/eGjUWXYhjEzNg4/W83/NC6
xzV3Iv8KCVAba+f799lQRzEBRlyjop6B1SyEeKdzqsZPRR0L1USchIfbv8GwUJCr+95sjmtQZDQP
OlzH+Reo0p5K1z3ts3z94hvLBIdsFyczbLsAMkQ21AaOqIdsURyaxq1tuiUt5OqlKTYuXx7TtDl0
EH/bN3AtXduCjm4Bjrokd5+rgB2acatq8/4dKiRasvLF8Z0gx6Bd+XF1Dws9Ov1jwR4mCVKj/26P
3hT3WsZa0NFS6B/gydrPZzr7NlRTZSQautUjZvC8jm0qiwANYiGOO6Ql7AI4nFMdiLDEtG/r0gFO
fY7OuYzilScoxh+gPn21qmlfrTjUm3Qdb27Ax4TVkg/h5xDEY0z9SJdwi/jxfxWgvy/JoQ5umr0U
e0fmgCDQFsW/kil2oEMljtNSgE2GifyA9uYuFr37L9oPnRhK0CpyRf5zmaSI67EAfLaj/65+uNV4
a5otLb/HDJqwIKTEXWD+aTWiihhJt7hbDOufrtlQWtTzKsj+Jmt3J92YVdfq9f267KuUhHpXr5Sl
3xY16Pm6vP1YrqKKEXZbgn4mx2hZvojWdxevhYxLG1UYsr9s8fKZ3KJl+bCODRS2UFyjNt7Jrp/w
GvKvYOIsgnzjQGT6hpblrp8GVRvC9Ww9dVIc5vXYZj/X9MftRcRgXkdFLXVuO2OLHHScV3BBDNAc
dNpnyXaxloHI+LpAvtkb7DFYVhC7QtKlAaVQFqvyqWRbHVqGmdXBUUvltQwSXTxx0/GlHZd7N1db
1xmTY65/fzPwpsfcEoKQZEVwxycRRFk7n7JKHtsp2EKNG5ZwXbJhyVclRwd4IGml1YVnTgdh7bGA
2kFW7ltk9UbfrPBaHKo7nixLh9U143XooVFuavd+QNufC14LzrEPJT0OeVEdsvlIZ/n7dniaHKTn
rpoWTqCLmUz8vnHdIyR7q3XaONWZwkdLX9GwYpzKGe+JxRzJurn4oX+5PW7TxUmHS5UDUcgty74E
YxdnGY/Br8ejIQgxweQhDXEgWIvYquokrNjx9kcNv0eHT1lgTnTwxIsDwQDqlVQ+8bDaeBs1zIMO
n3IHFRLAkAAOSKG4CqiqiFm9oim9qPPD7dEbEk7HT9V0AXkMWnAS7p6F+tk6n0HY06db/GAm52j5
PEjfdYPChXNUEJVQQsSD9UaKmZxz/fubpcK1cnUtT1w5AvlxzuTFGVA47/hGLJlGfv37G/MSZesJ
+tj9PbqQCPvSL0Nf3Ye9C7z2bc+bPqBlsFNYZV5VNVzjUuzqtZzWaE47/n2feS2HhZiJL63Svfiz
06JryxoPU823GuZMg9eSGGKjmZpazGtfdeAW4+Wjq+Z9C4TeAeyhIrS4NfaXma0RyclrbQFlvssr
OoIKokPOWjGCx9dm+mWjYn65ts3tevgIdT7+nliiKSSzL1YjX8dxTlGo6faO/HqJfROPkzVYKKDY
IhlBBMBpF7tsC6VimExPS9LRFdyafDg8zKZz6Vd3vmXt9LeWpBNQdtnsoVReN/bRTsvPzbjVlWga
9fXvbxxCBrz8uIVwLlBwtWPZtN1pnP0tNL/Jupadc2etQKVg4NlCQapVxeMk9q3qOmQqd3g9e03h
JaljA2w0nuSyPPW82ti8TSPXUlMQZqUgmsfRI/f/43z6GThoRridPoY1Vxc+cAvZL6xAGW9R/oE2
Kkp96xT4O5dEHS7FmWg6XHfdS+D5wUdej/mnVq1bkhOGrU6HSqWi8IamxjNWOzgR68djSrpXO7sf
wc64yz06VKppUBcA5Nm5BIv1wOWHaW1+L3290cRqqG7oSCl3dkeLhbj3cBQkTwMNVAy5N/Q/OX4L
7fo1j5mYvnXTuItYLgh14FQxrS4Y8wf8HCf7Xivoljhr+uW2qwy1N1fLXsjK+SJbce7wW2gqjgfX
+WkX4IePsq3V2DTdWgZ381C1yifOxZHVhc7kVDc0adyPCylOt3+DIdP0tl9A7yBhkvnOBarO/T8o
801dJMVMX26bNySbjp8KVI8t5n/RpLqDpFbUz84j0DYb5k3+0a64hBPLDq/LUJiJR5B+RmNgf/Lw
suC2Wy93BgfpKKolDGnYNyjgQiKoOY5odn1ag3XrWdrgHx1I5VzF0kSGvXwpw6jNpl8paDOdZku9
2GRe23D7eWlrNqCyM6gs5k39cShVzMN+A8Nj8s11Wt5sXy71iJV69bUPiEVjRk8530KYmUxff9Eb
093EBy4hQJ2MAC5PBxlaRXq22nT5b1dg6gAqOS6knVdw565Wf0IB4Idb+qem8TdqL+86Ht302gZG
qEJ3RAU+ANCWB/Wd3XxW1obTTaa1mHckc/yqCsEA06RnkpWXeWnOXb4LsIlWd/an452umdFZQDDy
9TI3F+794EM85q873A7rWlEH5SiiigEE3aNiXwgU1Fi2fOz8rYLduysyzGvx7oVqDngKTjvXHyFA
+zDzh6Wf8G76oLZoGN4NTHxCi/mUhU7e1KiKWIMs71Ko5sW5xcbn2/4xWdfCXqxq6jIHcRNWa+yl
JCbQAr5t+t21EgO/fvJNRoVpWytZQWWgU+nBdtPEmpenNu+jFHCE258whKajbVfB3M6ZLVuOl0D0
v4rm4NTOUZBdHUf4Bdp10HWUX4ydDw6PIQfhZ3mWm9IUpsDR8jVVEH5TAUyn5WXy7r28jTL2EQjU
1e0Pt51j8r+Wt9SqrbkpFOjhhIPmMT+yZPHNS7N46Lbkuw3+12GDBR9UWZStumsF4xk7ySy18uNq
pzagd36g1LDrugUQkjYVdln6Q+NjlWDdPwO4NC2oSuxyky74MA+jG9QSKVwueMcs2yiolqjIXsNx
YwkyTLWtzQOQiL7VNpjqThZHuyujNjwTK4gGbDPF1iXj3XMuFK61VVSWis/tNZ5AFT7E0PqCsnF4
YSM7ijF/uHZtN83WE/P7s050lBinY9+0At+aqjxS0MgY+u8L3bgOvB+1RMeJNZW07FJioqfZP7Ts
cztbUb58sb2NeoPJUdfvvlmV0kCGlbRdJF51L4IwcuS5G1+U/Oa1v/x9imgQOP7zI4tPQC2UgZxq
GdpXVAp4JCFxtVEeeD+eoPD4p3FV5J3dorSW0PXC8vbo2F5EnHOpnipaXG4nhWmKtYVVrEOZ1hm8
VE7ss21XH8Q84pw+7DptIVy1dObg5GBelylAGMcDJdMTdce7PUOnOt64IS2oVAvkMys++FlSuR9c
b8Mr12T66yUVi5C225cFaHcHGyehBgSnhWuhjfPsFJ9Z8TUrgpgHd7m37zinawtVHeriU4gvFdkD
hdIVfUznDaDU++GD574/w0fQslfNev0RcsAz7/NSPYWqi+oRZ96NTxgOFX/pC3XY+J1qvIb/D8fv
44Vlx9uTa7KsxSU4SYfOdzG5Mh2PM6cna3NHft80VOP+9Is9Q9hbSpRpStm99C15sYv1y55RQ7FI
M9372eDbFg5Z6M+PREkoNhi+VS40rJg63HAYpqwoVqwHg7WeVVjjBBr+U3nfibKmjSXHsBzocEM3
6P9/0QRlD7rkppOqgs8Toafb/jGZ1/IKxCjSagsH0b7gxkudM9o0nouB79tSdGmRsmzXvvzf3tih
7cbJpuOcFsd+zf5xSvrp9k8wRI+OPrTwQNfZYNBK8qE/r7L6wJottIRpfq+ffLNjDcFCK79MQeRX
1/fcx644T2dJ6HNY79zRdaSh7+Vdwz0s98VUPDnzM7avL7LZClCTb7TFHizCpFZ1qUDXBY121l34
sCUjaYocPWnLpZjDPldg7pju0G8ZKdd5XOqtK4zJvJa4KSFEcReuV970wVuHw0Cv7B3u8XbQGMzr
aEPUYlSOFl2VrCK9n2r7xYKMKvbyfTzIRIcbpr0f+FOH4fesjT3inepqOARASd0evmFedaghJXXn
hSOG39FvmRhOoqPn25ZNjtEOaQEgDXiDrlTi+fLrCL0bCI/+OxT2riMC0fGFeZvSIm3gF7aG8Ujd
OPCDWK1bPZym0WsJy3JcS8GFjHjPxiMjJE77+n4S/sbualgPdNa0bO5YcGXESfz62XbvaVpEnnNX
8W/7fK9l68Qtmo4Cm1XXvkryUnQPxa4mJ+SOlq2j6MeVXReCLgAPul89BJTunFItU3sgOyplX2PR
VREB0e9c/ViKbKMEZoh0HV64ioG2bVjguJqqD2G+fEjTdmPvM8ymjixEO19dzFee0Fz17DKFaHnI
V7kcMivsLnOWbZHumH6Ctsda02pDFIyrpO2/UdocQkfGtwPGZFlLVvDHjLkDptBEuq/AqMRduG4c
O0yWrwn2ZuezRBhWaY9loHLWqJ7WuAGN8O1BG3JUhwlmbjMDoo4loF7dy+SC/wIAyWaT+d80cu2c
ms0ZW+y0Vsnc5yc3tD4piz3fHrnJtJafAbU9K2RwdxjmPyABHXdLMG443OQVLUHXTiqqhlYlfroc
Rf9Vzu2j2KRsNo1cy9FwBugz73C157P3ufP7M85KG0c8w8B1bGBgewKCbbjUSFo9sHB+lqs8LUO6
cfEzjFyHBo7WQJlnYToHmZ8KoNHDagtLZBq5lpc4wIRZ4MLlXTMcFjgF3ExRy3ZxAmGn05LTa0oQ
vVRYzR3H/hz09TeSDf9Uqf91VzDqqECxjrbHKFaVSkoRpZSMh7LZpAg2uf369zf57xWWrPoSvGxL
Zo0xaNyLKJUrOdweu2Hl1cnT2qICsX0Dz9uL/UzaEWJawc81tHHYGDc+YfoBWq66TTHW5ZKJpIeq
wCP6FMPvlQfd833pqhNLlRMd15rWIsmFBVq8/MTG9DCzLQcZQlPnkwrWgVBUy9BY2XeHipMYT9uH
MtuixTKY12ng0NzndHLoFHhRgg9y8u4yEcTC3ip/m3yvrTZo8GsUBflN4rHuuSn5I+6sO/3O/oxL
dw2zuhwkluABkrgDVKttCkBKdbwdmAbH6AhGkHjV1LKVguLrcm/P9nkY24/NPO2h3yNERy+WeIrs
VQlCLLfia3cMl3poD7606+GBlZm7i1MDn9FWHomX+Ipff0VqjQlVTMbOwHf14sP41XVvVgbpjQwE
NaNKJi/8EDh1FU+l1+yc3mtEvTHeDo30uwpsyrWcTw4B3ywK92rcEu8yrDu+tsmO81oUuQuGmoFU
j4xWZ7eb84gv5bHlcucca8E/+FkjSiZU4hQ2OU+pBEe2YD9tGW5xfBuCVAcFptOi7JnjwSosp/Ns
ZccAUjVtuMX4SeHrv0utRIcFelBtDjqBHXfsL5JAqKbsj8R+8eaDaucodKfT7VwzrBI6w1rAFDhL
xaAS7rgH0hWPE6/2zYGOEFxU27pthwUoBVpnnH5POaimAES+PfDr+eA9B2kZUM9gKZ0UVs8A+gI+
mrXQi/LSFU3UMefZ863D7c+YplnLBajf9pXTY5qdiv4qFHtB80vciXELkm+yrx2U29BaM8lphYeG
4FAv/FA0/SEv9kk8/MW0FlqZJIHC9NY9O4Hy8t4jW++GpsjR0ngFiMnPCfhkMjYdMshfpGTYd6PS
EYOdWuigJkSOzKoI8LXzmFnn2/NpWHx0tCD0wrwFHRwQLK+o/2p7jvvLa9vusczqTEboHaHOxo8w
fema2W9WUYs7TlXOCNC2o7Gs+bkNxNcm7D60s9p3Ldehg8xZfHtu8IkylBeIZ1VodfV3Hq505GBf
rDVDdwhCZ/YONiQ5KZ0fOS03qjiG8NFxglwVbdd1BMcTmRZx2lYzlKX9jVk2GdeyNg8bv4ECokqW
prrLAaxR43jcF0BawvI5Hzw1TgpAI/KK9nfA7+U36HSeyTpuRI5p9O6fkVM2UG+sKCCsK5kfu5Q+
jHLr7dRkWkvaYCBtULCQJ5nDehXls+h+eUHnf97nHG3bVd44zMLGscRZltji68ntq2iY+VeXyi3u
PMOKqeOlFh7ai+zgnRzocDbxl8n6XDC6UdM1WdeyFsBSe2DDjKhP+QH0msd+JIelrjem1mT+upu9
WRRkZi89bTyVqKWE/kD+MhRN7Fq7tCpQX7yuRW/MNyjp2A5E/5Iq7SwWyUzJVysjuxhwYf76q96Y
t4oFGJTQxW13XGO0ft5NTr9RvzSsljpYSsz1UCkL5FINL+ShzhE/ODKHl2HufxZ9uIVONvlfy146
gNHf50wlbA6TQlqRSslDQ7ba1Ey/QsvcQTgkLSjMh7WMS+uF+9ZdV/cxEvp4O8MMxx5HS+DamYZq
4lg2i9UFsab1gRfOF987oKx0qNPftz9i+hlaGnMpl7GfU+y/TvEi65elZh+9bok40Ba3v2CYBx04
JWXX5KIIahwewPrjyzMZvUfiio3NxWRey+Kqc/x8AOgnsV37jhBAlEExu4Zbxfb3Wwbx/1oa1y6f
WhAOok7YFn2cDlMYO2x0D6OnprvSU7+v7/QQRKofQoCSDqkzfr3tN8PM6LiIOvUL2wWIHzAnfhis
F1HnyYJbGuqtG6d2Q4Dp8IjK73CV7SlO7aq/H/LcjZCR575tEjGw49SILfk9w1akgyTImGadxbMx
Gavhm0/TOu4D59c+N2lpTqCzTngJ2yCjOLRWWcSDlcaKym8LkGG3v2GKMS3XSweaI/NoYSlHSyrB
IbV262hU5LTPvJbogzsDOtohB3nfnVuHRAJK9K4tD7fNm7yvpfhKpecFLiK4DH9WjMVTa21sce9b
/oudTeVMFEPBm0TieTde/S475HQTifF+AvzF0La2QzW3FCc7ZyCHic6X0SJ1JGlwx9bpdY9v/qJq
a5rOHVIXJ4wM/PEzyBS7cdeBPWTXX/VmAw3HvhzAR4Fb/SqOjQweXBY87xv0/3F2JU1y6sz2FxGB
EBKwhRq66cluuz1tFPa1L4MYxcyv/075vUVfdauIYFsLlZAyU1LmyXMuZvpq6MICyTVjNlL09gwq
GoZOq63n2CWt9/ap/YarLQ/U6I79XyXLOcxnEnL045biGW3GYep9C3wS+usWotxkPprrJm5DnbHC
FVJlvQqHYKiOmdVsVdRM5qM5bTkGnmqCZYhr0N9AJePsQrRmRMl0IMsGwNL0AZrjWks1BW1GEBfE
8tWzhjwsU+98fZPfjzlcB1INfgbtigZyru7YHGiJY78HJGbnqcx1JJUAiITlFlYH1hRylp7qokZV
o1p3kofoePVhsB0PdV4IzSjvCexDB2+q9ywN4zpWfZ67wM99H5x2jsWOttO2BwtUbqCB6LdU5t41
HvyFtrOt66/5as0oN+TZixeIQ746cafAeDB6Nzs2GH+hheWSu5NICNoNme0/J4wGobfwB6Cnd7ao
6hevlGRt6XS5DV5zElZteUjlVtr+XcNnXAeetgVQbMuFGaYi0HKV/bGwiw2fetfuMfTlsvIquHlV
tfSDBWYVNJOGzO5vFp6Ebb9PD4brtyrPXwsyX+Qm0Z2jzr0kt9Kv5+OuLdUvVMSSzdqXIAzj9vhI
CZqlfXEigfvj+vAGo9SvUUsO5pPGJ+ONo341YxKW1fcuP7GdRIs6v620Eki3OehOFdPs1eE8+vy7
VEXwcn32JpvR4vFUBN68TCu0frK8PXAPtEzV6G9YzeW2/+bcgtVo/oqemNlxVgpOwi49DNWhBEmb
m7vQe66jqjhKd/54/StMe6B5baGmblQd+NosB2QV9OivLKz9F2vcGP9982d6c8MIBWnK3QbNMYwI
0FMPzi2fQc0zWK08Xf8E019oLybUG+p1XAS4Ftc+kgJFYP6L+fuIwZne1ADimcUquY3cJJnvJvtL
4Zz9fRoxTL9TdSOHjDQ62+LZWo8tZfdiJ9sG09sYoETlEH92LgrP6H3KcQyWzmZ+9X3TZ3obQy0I
XQuvdm4AG7wv6vFD2bW7yoOMBdolSmZ9g9q7QhNMR3/YWXYHgOU+qjmmty6sPpTNE4+NN31rh3QE
j1CpNozQtCSaw/J6rV3w4jg3eRs84jISDXTeGPpv2vptMGD61WmikO8oxYrt67tvEOs8W1xFlvrW
lc8E4qvBmoZu8UyWj4VfHuv8cbZkuGR3yfpYB88dUWGbuKeqOgRLcEPF16oswmXKQ1V+H+ufhbvn
Fs+YfgNLKJ1GR4IXKG380OHzQaxbDGjvPuwxtObhvmDpEgAqdeM3KrLLT0n5y8l+5eA7SvaJwjGd
O5fIDqFcgUXCtauwWn+tdRqO4+frEer9IMt0FDt026kl+ASeRs/+kSfTgeXBU+IO53TZAFEZzE/H
sOcy6QpIO6AFuig4BLjIQbZii6bi/cOI6Wy5VtaiFGfj8mjR9Ub4wRH11tFdQyW+rkw88mTnR2iu
n3fVGizQirwpbB5xAB0zudUFYVof/bBW0NSdBdYHmYkQz7ODz7beZYbjRxf8LhPIJMwD5DXKQN2K
ofnWjMFt68o/123HNLx2QDc+cEhoS0EPMXR2ijV/omsTVQPbyJkZTFPHsaM+PFA3z0A2DkmihgHL
jsIBFf5H3tLDri/QoeycV7wEHOn/uZOm9WdvF3040a3oYNhbHcteJg6oNUCiBGzicura5Mzy39dn
/jeF/07k1Rlzp0HwZs3FeLPCaevgmzf9Flw5YFNJQ6Z+WYGPVlARVVmPvvHuEyBLUU66Q5ltqQ8b
dl+HuwvWgTyuCiCJlNanJP/t4pZG2D5/8y4L+uppInOxTP5FCwzqJGXYAjgaAlSxYViGmK1D3Z3M
m4ZatG282o8E1E3dALWxu279x52fr++OaW00n3bz2So9Bj4MpxudqHSbp6wu2rsCsfbm+j+YLEs7
1N1c+qQA08bNOqaHxqenoK0O+4bW3HqoUEewrBJKaZP4lwxjfQhSZ+c9R8e8l1PbW9NFbcbPG7Db
DZkTrs20d3TtNGZkWiUReRfX81yEbtPVhyobdnWLM6ZT6vbWLJqhXoqYFG16ZItMH8GhLjbeVYZw
pxPq2q3Ac/lC8TPZ9UuyFJHq/E/czk/D5mXFYDS6YDgSyP5YoKE7TuosbCB0Clatjfy0weJ15DtK
GqK3AOxECfCDVZyQBAz7LXptg7/q5LiL6KgUXcviyvox+HfF5XYs/13Tb6rZYjB8NxmLrdUcFjCh
CjBaxeKs6UPigagSBI90+EKBWF/ajzL9Pg3uxlKZdkFzXdIAVE5ZWsRNz6svTjYvz4SLfZR9eJ//
N3IGYuJjv+JL5PIStEM0zHIjLhi2WEfD16Wo04Bgix0bAoofiHNe8s/XQ47B9nUkfEURDZJOgj6Y
v5TunZ/2gLa9pN1Oz9V5cp06dUjCMfXcrg+MikdATfYUHxhM57/rTWteV/0lZWm1eZS3KlrHaeeC
Xzbi1SGoAqFY5qXwKevjON+t0MKs+Xnfil+M89XYK2QePfSpKtCDP7Plntt/0uJm9rZYjy/DvHM7
0VHwdp8qlg8QcEpAkkPTO8WcjcPbNLLmqfWkkqYHOiiGJCMPHaf97TvZxjvREGh07HiQVBZoxLCX
s63CoLmtsqdO9GEKtlGy84jSeXHhjt06+6SFOkOO6nnVnTLf+319Uw1ro/PfBqkgubcE2NRuCXu/
vp3afMPMDc6vo8eZU3RJS6COwZxDpkioQBW3eZU0vOJ07HhjUZmTNlPoPXwk1hrS6XeigmNVCijY
fraaZcN2DPurg8etDFo5QOOCi5vEIrkpizV07T9Bfb+zP4Chw1P3K8ZIlmVdjL5ncJUtiY0CObjo
923wZeNfeW1dWiDWp7mKPcH/qaFzE01ttfMhqvd9OL6fuwA4KQDkBvtQ+ckc1k6973ajd33wPpkg
nId4o7wbQn6V3RNTj0Pzdd+6aEdqlldk9lBliNM1f548zsPW34esx5ZqJ2rNSiaTqu7irva/jhU7
z+vyNFnDRzpu9QYYHFeHvdfgmyqgGNLFVdM+dJ7/MGQbDynDyaoj3lXacmCfGUJClZ6J4g/B3N5n
tghbRj5eX3xDaNDB7pU/WzTPwEHnTP2zaO5okn3omy1gosFndby7b0vmENIzUK2BSKmHEtJj3nch
tPsy9+X6B5jWSPPZSsmynVeUMLLOiVz7JvDHiNgPa326Pr5pdzWv7eu5SAZ7YLFTlbd1OUHgnmwE
BNPaa3mpJkVw9NEUEy+uiAT4cbuexjOxjtdnbloZ7bBVfe3T+nKgqKQKE+9DgZ4D4t1lYt+pQjW/
BWFPpxiYveMaBJthX7ifV2edDtbY7gxqOui9ltLKuQ3PEq59rNvuMM9bUH3D4uig9z7xVZYtCPWq
5p+Q5TmspVrQKIH0tWNtPPMN+6sT5VrFMHGXSzcuRvl04fcmEI5fB3vDfAzOpUPdE4suhNSjHY/0
3rJlmMtv3fo1ECgDb+mZGYxfB7xPo2T5OuNJXtb0tHpZWHR0A49omr3mt2ALa7jqK4r6dXKyqgdf
el/rKvWOXZ5EeTluKQeaPkHzX6diqRILa+O6ak657x5ce+MLTCNr7pugWbHDuati4i/hIudIFluG
b1oczXUXuSgwltR2DB77kNa39vzND16gIKF2pqB0clAQ9C2ipjCetVsiNokQAhsbdmlaF+3IFSXN
mrRgTpwBkZOj0wCkNIfrIc2wLjrQva4D7o0rd3BBg+aFXA8UVFKk+pcv6Zm7W3pmhtigE4RmzqAG
tNO7IMTtkOV6ZiMU1+VNU+8zHJ0h1Mn63JsKjN+l7C4j/m2x3F5fH8PS62D33i9VZ6MZPe5I+w1C
4r/qZJ9SAfqe/3t7ncrOtUfLdUB0VobKnQ4o7m/sqiFO6kB35NnXXoy4g5RNhypK/eB4cx5a3j7x
DKZDrFD47UXr46CCbqgfum2QneZl3cqs/MU6vfNcfgOzGlM772nHgHz2QhssjmtxwpvoNCQ05O56
k+RNROTjrKaj8v+9vtHGP9UOX7GCZLb0gi4ekzIait+t/28dfKkkj4KlOhAk2rIsoqkXzvVWms20
TZpf285spVDMdOOp9fBALcPRZh/6tNt4vxtsV4dhIbesaF5C4lUOIC/05HHJ2IaBmYbWMstzsZQV
XeFw8xSgHyyIoLK7Lx+ow7Bcn7VcJCOOsYU8FR77KNotjOn7kHoAVS/x6dWDMYFQOXFsxOipqqO2
TE5lV0eN9zAk/9TN0+QvH0TzJLKNl4BpkTQHXz2S0NR28YJ0/+18UL1X6UZUMhiOjscKVOuADBbC
xgrc++HMkyScEMcP+ejbGztsCNk6JmvoJZRRUXSKg+ClojcCTa998m0i2cY2G/dCO5HRIKOmocFL
Jmjy45iWaAEAiArF6nXujmXwM+FfanBE2O2ufj1svubgnEk0IfspDiHmh8M0QLG53vgY005rjjy3
5QwOf7w1JJAOZVr+SV3n1/W49P7Qrg7LQnaW8Q6HUFxNMvKTP2OyxYH/vhG5OsPsMLlDsU54zVTl
cj94y3nukQASwZd9E7/cOF75Wj3YHQl65E8mpxjPHWd2XPn1RrQ2rYrmyKj0dmkyI0gsGTnLzn0i
JN8wfNPQmtcyOwvcQtgUqb30mC3JErrlvn4UyI9c/vTVovSVO1mOxANGDOUtt6c8Gvvc3mWFrg7I
Eg0qEjnFoqxLcyzq4Ysqk11HiavjseSYctYLhDJf9f/wFYJ3aEvZ9ahzdU7QRjZkLK0cAR+m3ZX1
LZmeVr7Fr2LaTs01A7ArVZD0UPGCbjnqvqRgPL5u4AbMAU45bTNtSNH5ddPfZV+az+OH/FBHPSTd
wjkikRPmR88Kt77CcDtxdWDVQrt2IT3+a4nJqTnNN9n9GjWhE6LyunGoGFZKB1ZlS6lI4SwqbjNx
TOR8k/MtXJJpaM1dx4Kn4AJDlcLL2BlCV6A23Thj33+/4HLw3z0Aft5blg5BbKHjw8iCn6WXn4u+
ee6n/LYshdzwLUOw1JFVLEUbEwCaNM5E/7mrnRAM4A/ltIukkrk6N6g1pvDentF4aoqoW4ZD3wef
ukL+vm6qplXSzlok9NC8bHsqLooxdOtz337qyzuv+OSprZri37v/20s7IJT/3QkPCNBu8GGhLARh
8wn4xvPyYY2Au4nkIbjdxWWBldL8WfYNWzIk+eJZjAdLpocsIw+qLc7XV+pike98hY6yGpw5YZaD
LFZQIFEAkE0EtN6PjBTH1hcbgcNgSzrMSvICCtbeTONmDXBv829m9YWmy56WQebqIKvMlgT9TC6N
bYDnemSx+OzcSH+LUMrgyjrQqmCtrKcRlqogcdz06uTV+5A2rg6hquu8sX3Z4aqTNZFb+Od22Wr4
Mi355Wtenbsj72g68InGHRORSvID6SyUTLeEAUyLQrXhcfXr2gapN4L4poL1gXT26bpBmobWXDdr
3CqdiIfriP0VPGRH5WQb8d60JprDgt2+S6YRZqhsfswGO6qtIErU1mPrcgq+50mao9ZlOgys9tzY
4m7U5rddeZN3U+Sr9LCut6T7sQxdeH2NDF+io6i6LlMTxMMpONSsQ5GXjzkevG3ibFxQDDHhDXuo
NVWdje6oGBC8aKqTg/CrD/PsRH6Wfr3+Baa/uATuV/bZlZ1TrTOH8l5z14DaE2IATvWt7/ydK3T5
31fjD9yfK+rCa5n0Q4VUQF3VoZVsUUJcnv3v7LWOpGqh0OYPyC7Enfy0li+j/JzM30BzExKSRP70
z/VFMriCDqryOAjM+ejQS4YGQi7VsVNbhCumoTUHbjLXZn6O9QkArWxcL4LS52HfrDUHlpJBZz5F
VJtdr0PHztxHWSB+XR/cZPmaD2deO9Ni4YAKyAQds/eV/XOsPl0f23Bp0KFTS6OYyhAkYq/+2Ka3
BKDHmnzy26c52KKvM5i9jqEaGgjOgN8MUuzMsr/LHD0SmTVMh2WugzBN7Z3mrwOqMPXcBRqYxWs+
AkrVgf77s6w2YBQG29HRVIlA97ZXYQ8sZ3xhDj1nLtlnOzqaqklSn7eL5cb1BMb49Cx9tnFLME36
YlCvAkLNe7ebJ6+L0yk9kML+zdbp+3W7MdikrjCOWFOU5bJ2sd9kuIAg4b/QyG3rnWuiuWqQJZaq
3Lm/A3kgqgmr9IcztZxkq4b8t/TxTjBjmsPWAWrSE3pB76YoeEo/rIfqABGG9gePsuM0he0hOCNb
lR+drwkutw/ZFpeXwd90uJUaC+gij1i32X1ely++uKX9fQV1yGpXlcRl+omcVh310tKNqed8dNYe
NHay3yhdG+xJx1oVjmVX85SwuM4SBFAHSJxk4/g1DX05dF6ZqiVGoYSNaXtrfQAN7tGHgtp1UzXE
Hx1pBS1dq8nlBC8ohsdhoEfV9BB3JnfZmO47eXWQFc98pKZYhayjIkfwYoGEMlM3lcU2VsfgbTrC
KlgdCdhy68Z9tobIpZxIh54y4mzECdMKXTbl1eKX1gAVIVGz2C8fiypCKhLK9bfQLdrYAdP0NW9e
gawH06tn3yBA3+Xp+IQExJGJLTIpw8VEx1kRanus8Ws3bss/RX/bQCk2mz6l/ESST860z690rlF0
pK8A/Vg0Tl2Odlkksbx9CDdXB1tBVG51oTnmxj5jUSKKIxHLxsob3EoHWRUuz3kCfsUY3hrmbAhp
8/O6V5lG1hyWj/mi0H/uxkkDrRBfRrncemgZzEUHVwEqWkjfx2VqzadfgfXkOEUKJYKNjTSNrt2S
vWWlFpCXLphT+ogAKT607Sn1uvP1dTEYI7387Stfwj1nJKPfjrETfO0hkjP5622vnq35JZfD7WBv
LP/fMuk7BxjVfDYLcumVkwIhcL5Gbr1G4CE+DU0d2Wucg+b10nnVDM7BBsvK0NzW/ufr32daPs2X
GzxghrEV641veYDzp+R75br1C23RZrrvH7SjucwSVpcDbLbMgqhLcVWnF7rXLTZKQ7DT8Vf22hZs
8oV907XFg2R+hBLkfSqz40y2bhemv9DOYK/n7dhSFKG8pImCWh3BG/WBFTzM/S1mIcM9QgdiQYg7
yacatdmyu4eKjueWoWxvkwmdabt4cZmr47BAL0ilAxV3SMegf5qTsIUqTdUCBZBlIRpOP1zfbkMg
0fFYlihrUikfXxJMR3tofqjNhn7DPug4rGqkdeP4eEs6KTlz6USB3ZIwle6hdIqv16dv8AedfTSZ
+4asuWXfDBRKLHjWFJ5Aobw6XR/ekGDRhcrXunSEk42Ags7euahoVJT39ZBHRZo+Uwc0xd+Jt3VM
m3ZCc21OekRGBu2qRCGc1OPXxJW/rn+GaWjNp4elmefAgdBl7w3noRmO3rKLfwxmqr2OHcgb9Z5N
Iftip4eqTO68cdzQDjTNWvNjMWZ4cc8MSMQ5eBlIizbZgm21ixg8WAdldXO6/h8OcSb3VTlCmjMF
QOgbqUFr8XvXquuIrKHmDgQJZxYXbhJa6Inu+y0BR8PS6GAs4ncWTQWF19r2Ia3oUWxCpgwepaOx
1LA4vQdm/bii7aOdyQ/NCN5mpTYeMabhL7+/OqDxOBrTmmTdneeshya5X70m9IYNOzcNflmuV4MX
40qY8HC4lMqLAt5HFu+faFptvANMq655KLMUW4a5siFxkhyaoQ+5vUt7iLl/7xmvZq7IKBqLzx2o
6nweJmwBHryhG0HSEIj/FjxfDY46/pzxdYZeTf07q3/m3S9rjsqtHTVcuXSqK79VtLDk37iV3RTp
fUWHqBpfFiCf0xkJ732AOFeHWtF1ngQ6LvCQrIfuJ7iv/DrKXLRqhtfd9X3joXrVy1slOr/ZpRVr
eSTdJ5d+ybfaSd83HKpXvApoEk54gzlxMXm3tWtFztRsZMbenbXH9aI1egjyxmumKiYDONIojZzW
gghGsXEAmoa/hM9XppN5sPfWzyvo4iRHzsZo7v07396qGb1rmZj95fdXwy9QnB8aAtkd5j7L/rG0
b6u1iOwt8YV31x3DX77q1fADdbo6SKAekbTqUIjuns/leYe1YGgt1KRe6jkzKPlBQMjva/sHwuYH
Qr5dH9w0by3QZEA69TPH4FDWOORYebVZQzYNrV0FCOJAzkcXS9JnIeYeqWCfAhTXq9MBh4VLYoHc
DSopHwOeeydQP05Rxut2IwKbzFG/EqQLS9NRVTELRNiX3UkE5YFaW3lPw/C6nyZDrda1GarYGiGY
4jS3ObSRu720jHpR2lucpAe7aRX3FBnVU76UVnequFWm95NtV7vKmR7Xq9OVm6m0KEAaUDR2FspV
PrJa7YqSGFzz2CStihId2ZD5sq2wl5CY76V/yOZ242VtiAh6gToHOy6V3lLFXp/ee0Qe2Ey/+qwH
Z0N5uu5d71798Ama6/JAeEifVGOMtP+d739b0uF2dJE1hFbRYVq2+ENNxqQ5MUheHGii1SM6zKeI
lkht0/WgdopacU9z5LmUxZxa+ArqreeGioeOIAuUdcfri2TaB+1eT8EYytVl9gvQMiBWDEfZhbl6
7NqNS8m71wbsgubKlA5d28lljPtFRjWox+x2+JaKLGaqPC7pvdPRl+ufYthvvXRdJBUyMWwewYL+
JamPipOjIPdkeenmXQQLaPa8fOSrg2aFOu08CqSdxqX9bkEoKlrzYauJwbAVOgkIq2k9+2wc40wm
pylp7ke/+uQkOajK2ZfrS2T6i8vvr+YPLjSWtuM6xkVuH2fIDaqkxXsoyWO3Xz9f/w/DyfOmgL26
1eJKfIat1MNQVmfF041ymGlozaPTeYDS64ShWTYc/Dm9W1a175zXmUAEbW2PrPADETw2w79p/yvf
TPEYIoROASJdr0cWMQPD8Jwc/VJ+WHoFNkuy4cKm4TUX9pChKuYBU5ezjyZEdZ4v1Repbq/vp2l4
zYGzpLAbF9nI2FXQlHaDs+cGD2lC9w2v160niBekxHZHUCbxuLDz0Ff1E122nMowe71cXRUOCpAB
PLYap1D67pHWn6xWRNfXxmCQer26Sker7bMewa3w/ikTVHSGOd9CwpumrjmrpxT0WWSH3DMp7pyk
fiwDeUuH4nB97qbhL7+/igXVbHNItUNp00nUIWtmNDfN/UnV6RaM0fQHmrcWlROkWYqdrVFw6Xsn
LBMRocqwc+21czchS1CLy9oLERxdtp4ZmkuvL41pW7Uz1xubGv1RIK2vxyEC7fUxFVswDdOiaM5q
00n2E2UoXDjO94KvIPIHZffiDxurYhpf81ZXAizWWPBWPsnHPBtUJBxaHtfR2+qgNJwhenma+Dar
+UXO25ZWjxwsmueH2aU/ci7ZPWvmfarkXOcF4UgpTyNgSfGaLkc6O3e9XYZ8k0Pa9BmXW8Qr8/eG
VUie2zhtwVhFlzyUw0MTNGFTWvusSC9Xi2JJx+IiZRvYBJLqLMqbLb5Ywy7rleoqL4hwJSYv8q+4
IIYW9NrHP7uM39XcFkQg9TRboo+XpQJRGwSzIH20b2jNZX1A71NbYNq4htyO4iK0wvfZvV6d9nol
JCh7cEpl4ifhYJByB9RPrC3omeFyqRem07zlsid8jOfMARv1FIAKfz0u9igjNpb3VMwbKAFD7NHL
1G02dkyOSJX4VntmLX3hpbtRkzWYvF6mnoa07SjNxjiZ8rMF1n1K1dnhMmr4LvC9x9+QgpSc1kEF
py0rVBSB/GCOG6pdCU6MrvnslHM2rTNkgoqA341e+rEm5HHMxGH05Ebe2rD8OimIpUDQLn3sczZ3
j6oQ92339brxG3xWL1mDexWEFwVGnrzpOEFnjQTlyU+2iF5Mw2tu68gsGTIbmysqehrzCuRy+ePE
m9P12ZvWRXPdfLWHOiBw3ZazpzwIftrDuHNhtNM2CNahT7oUqQbR5KHNqXvKZY4O3nXcauI2Wb52
6nLHSRy2IhTjehYvpASpQPYkfP84AeG8b4G0g5ewNfBoi9vamLIvU2ofxsrdlw3Tq9BpUM1KEQdO
hZZ87n4cwT+8dFsVMsPO6gXoHlQLvXJxj4Km03xMp16c5JhsiQebRtdcVqbUtleB53/esHt79r45
bfXj+oobNlWvO8sMqFq3hklC7+sMlUSQZ7g/Om968Jl/uP4XptlfnO3VJSHhrBsK9AHGFmBIjhhO
WS023j2moS+/vxqatyLlfUDGOCXtdzdFs/Ekk2njNDQNrnmrSusgVwuMsexbguZcMRynft0imjMt
vOawjScDZMRhjzMqJ3K0o3VqPrfBGnK5C6jocb3cXFpW2iKHikRF6ZwILx5ySEdd31NDoHQ0Rx3J
TNpWwN7LKbj18zysZ/Xs7c3X6QXn1A9G3ytt3PomsPg/9PWHRX68PnPDruqF5pYGwgVTNWIwuMhB
npGERZr9uT72xR/fAJ08rleagcypkTDDtWMtMnQBB5Ej6k/9VNwvq3e2kdW8/jeGxderzgMt5pn0
CAfjzI/NghvaKE7uumxcuU3DX35/5VRVXdbKy7BC0BP8CTjBuR3yh3lf5yIWSfNZ2kJSxZ085J8m
gfYVvvzpOURW+mqn3ivX2UBgPAENphKKTlAwINl0quxx3wn+tvQ8d6xJ8TJse/SsLOldnrDjvl3V
jtfcAUzOGrCryeD+ntPiC/UgFdXvUx58I7KUgGwFbCJwKZqPp1wMT6tI91339GJzVjTe6FkTsutF
CUHs6dYe151Da7nimaXAhaCUGg8uTDy3QQe0bKy3IRDovB7QzRI9QBCwQ4jezso9N/4uKKv3Rlpp
otbaAJvQx75vdYcuCeYTBCK+XbcT07w19xRBPuWIMgAR1VB0Lb1bz93SYL4M8U780mk8HOJkbdFg
tQGBOgWBe0j5eAN6/32ntU7hIeTcQ+EDFeaFpiR0rR4lHof9u29ZtPO0yEa3tSncp08RTER3Q7J6
pxFqnjmWyq7HGhGLz2i/bbxnn2yVW0ybqZ2jwFMr6Ta4BQBMIQ5dXYGUtPR+XV+S97fzjYKSKPiA
hK3Ea2axo4LTY9cDRgyFu+vDvz93pvN1SMeak7lAhdaxHRZCrSw74O20L334Rj2pUHaC8jIyKAJE
V80w/APmi43z0zTxy5Xs1QE3plVQOyMuL6qWA5g2GTm46ebFzjS65p/5MiJFAO3IeGiYEyWFO4UW
d7aWxbSnl399NXc5qGVhCrZIgn8GN7kL+FenkBtpk8sCvPX/NwpKXaHcAYyGOIIokEiDj1xh1tY/
6vkPl+nGf5iWR/PTyrGqrinxH1ZRnTkPTpxsmLtpZM1NOwJo4prAl9C/8c31lRuJfN4VXd4IKfVB
OazokscLTCTVkRaE3CN9WBx3eZJO3CFqha43SJHF0xL8k1TinCzDrov6GwEkrgJOWw+PL7+bFJjD
RBN1gQs+sW5fFNBZOqqqt2w+YO4yTV64Kz4RGPy+ZdH8lLN8ska+AOQboPDBFpKGkKndOW/NTYNs
DnpwHiCbUVl/0qwqT07VbZWFLjN8x5F0wJPltVW9rLgAoD5UH1u7fxGQvTi5VN5P6c4wpnN0UJrO
69g2w6V9w0Kett1FvOIxX3PRrBR06iluF2mRHqZgONl+/+H6lhrClw57Qle8D90VzFmsH3FUZNY/
q9zpRNpRmoEpingWoJUrvad5G7F137WI6UinlnrdhG517OaCMgd0Ib9zyu+Gags3aAhcOtRJLGma
gO/qUpF3gjCgHfJTu1ivoGmjpY4CUawAa+IYncoAuSOrtY4u9ba6R95/8DId4ER50besxMzbEq8s
aSGHvDwr2dwqKU5Zs091nOk4pzVLEq9BGTFurfGcpX8GLs79vOWspo/QjlSVuPmyih42KUsnlFUX
KuU+Lov6GnTZMZ+Hw3XbN22zlk/KVrvN1hZBoV1keY+72BTnjtwFbWU6wknwMZWBc8n/+khTpe6h
ItVNuWxJ9Jrmrp2ttMslTaHlGqOpAKRsqCGAmY1tBAXT4JrniiqFwCUbVSwgdLtyPwbpzUa1xhBv
dDjTXE/If/UTlEVUcEJi4zbJ3dDJ92VimA5lmu0KM5+COp4m4Lhpc6eg66XQe7TLYnQwk3Jk4Q6O
W8esZVULXJwXTIc1l+2WdqHhnNJFjRxkBXoYexPLyfGPg8zrM7QvloeptykQTb67cdj+7ZB650DU
8UyCEuGB0qVD3sQpivu2BHH5XQduay7D0l1VOoessZXthqxzyXLXC1vMD47f88A5NI1s5RyCHmdI
Hj2rHtGj6PYgNoO8YF8+MyhcNofVbQqRhksBHdc0JOU4yDEURSVx9SbrokD+MaX9PN85GRGlGwUt
mgd+usWUy8+qROHnLpDUdWlYTMBB73o5Ml2zAeSeHQ963GCkUGM05UNygiDfrkQA2on++xRo0rlq
eDbjOQ2FxXBw0ep28ctdpqeXaie1pEsrLumiBGcdAa3cM0t6a1cm4I1mA3LVXZBTgLmIn97SgDSg
HbR3ySp6kAv/77r0Eyq0okcWNpuljU7AAgRgSX1PoVy0a2103pdhKOicKihO1H26FM8dig/qxvcc
XDp2/AFWR8t6rWVOF5Qf7Liv05savLkhenW3FBvejbYYXLsRkCyfZaLQDjVBDcmq+sdMeRvbelnh
N16OoS9h5tXjtHQ7IeFdHbTh0ZiTdnbsuEnkDuO5reeTN85J5PAO0j1bhMWXBXnvD7VLvPwfZ1fS
ZKfOLH8REUgghi2ckXa323Z73BC272dGgUDMv/7lufEWbd3WUQTL7oWOkKpUUlVWpt+3ZcBq+VCP
7Imk2XHp2NmZtmOziI+uW3z0y51kYGpuLMuRTSGZIInPX0oIUUD31XBx1X2Eei+wJ7cWEGNPKjJe
efiJjQ9z92NI5yjj5aEihtrqm6EQm6McF6SgdrgIfICHpgPyTzcerfT3fXvVcOe6KpVtnXajXbCG
oLFxOOYb4BzARKT/BKjgVs33TH6ri0+j/HP/13QGrFwXyhGtTUMp8WPsfw1INNFpZvC7t5fIUblt
c6vHUQR16sRh/xttK7ayOGMmUNnb03bUdBktpUOzEB2aWQP5NGTjRtoZbjm6oRWXpm4jAiQ8SFIE
Mg5Zdiw8f08cwFmquLQFtM6wDDgtwH40xzzMJuCkxJ6DFIOr7muXoJsfXQzeC1z8aqAPTdLXuiW5
/f/VUWSHVTp2ZQgGfvtxnbM4h5jUffPTGYnirq03MuJxQdHz/7Xbjq1EP+y85xaPBVF8NG+RHRN+
Q5PRi9YQwJ82DsnXffNWrvABB+NmuVp2kg/ndDxYxWWZj/uGVjzSmmo0R3lYkhWkDhktonR9qk3S
Zm8fj46aHLM6G32MHH4TpO/S7Jtov1n+6aZ0U04/vPmfXV+gdgZmeDg31MlIEk6fALgam5MMDZf4
mxP+N0Y5aoIsF2kaFCFxk2bsHtL+nypLbnIT1Zijdvtyf/oaa1dbAwno713hbCwh3nCUNv++diZg
0c3R35q+4qNtOSwAkMJHm/lTsVw2dLZ40OQ1NcTqZn77/ys/tRqLs4xg4fv1VHdnx6TZoBtX8dKa
LZ3rShtcB6NfovvNlRH1w0/3l1tzBKgJMtH3nKIRjaCj/GWg8eR/8jNDCNLNW/FSylorD10MLa3x
0LvO0e1MqGnN0GqaKassG6lfRLdmeYBMmjdc7q+GxsDVFBMtbdsTAaZctU9OcE7dT1C4hjDGZKp5
aExQzTJloh1ASIMf6BuEieplwZE+XgNmcFDd8IqFe52LEOROuBilR0nQWoUnfInXoIkz6V9wwBsu
pPbQgSE13GqJjmbrYTr11+Y0XdZnSF0dh1icTYzcGptUVbNZhSRlTbC7xPvsiocAyfLahNvVfoES
l9Z+qQsy4guqL8M795glwTvoL1RXEreH9TI4htCqsyTF+DOwVrUT5agl2M1lsvwYGP8xmltxFkAV
dIWp+Vb3O0q82sK5t3NSA59aywgK4FnxJc1ciLOBZOnbfafQbIeaeEol2fzBh83aW/64glO5kUXM
BxMiUGOzauIJXNCcc+xJYvH3a/+Fzj24894F05f7s9ccFWriqeSjVXVgFQdlT/Uk6zUO2D6+ZkdN
OWHiZeHY3IPiQBFPs8Cd1Tntm7XiyBY4j73KWe3EBx2B+42VO1fjtkqvYtTsNctQcrxm2+BB+mh2
3kw997ptVKIUR3kLDTfoS3Xlx25NMvKHioN0990m1ZY5e/R8Ya2jl/jiQz9DHfC3NNVaNS8+x1Nc
tWYotDajvF35qqgJzyx4nHEeWN99XCyLebv607XMf9/f2LfzCs5/mF8tuw9be7MvjcMPPPvWFN6H
LGiOHqGI6uhFRgWPrIbgrrF9tZdu5KUFzY3NTnrvt++Aw1CYVMd0I99uuK/syKmc2g5B85SUJQQl
IjbvKakzR22g61besQGcUQmwsDJyC/cou/Hz/aXXHJUq42snhjqdlw46dRlFJ8ghbBJZ2hERp83E
G6VxAqa4bTXPBHSaHQ4b0M+Bhmb9JYYTHQxpD92iK87L6toqZqfEzZ7HcjlJue/tyhTXTSfSz14O
17WH9DDPUzyYxBF0M1aCrR8Edh9kIUIH2j/a3j41+0pdsBTFax3AgWlPsBhe+bVyn7m3Rn4VjdsB
pXBDDNcEPpXUNUtzaiFaA1De+ie/6J7DpT2nVlXuG/8/nXPWFDh2g3VvxBV16ajx48A1eajGFNV2
OaRRbChKVSQZxrNIX3L6AiR8Np7u+5JmY1V219kRUy05euuHLn0Qa3htahNxrOaEVNvk5NKggJkh
qmbNE0PWW0JKIHSzo5jTE9uOebseLJEZLsy671AcdnEpaybbAbXT/Evw9MPIwq/7VkhxVjpZVdrg
2ZaUS/A0o84Vt1m180moFmPapvEQrPhyaS3/ODbL/8JZfrw/b430jqPWYkjlYBFasNyW74qfzmk8
54f+Mj9vH8ZDfukf02NlWCGdhSoe3PUugHgL1j7tT+HwiNYkUiFf4RmuDLqtVW7GLA/bsbNw9rAl
fOjq9CGzdz6a1bJMmTLuDBNm7m/PzP++Iv1R7jvj1YY57jUzm+ub2QgHZBLD76YjXww7ezvP33i8
qe1yZb6lU15kCK6PwYfsIs/WMb3Ib17knvpzeGgNj2jNwqstc30roOwI3rvEcn1wD7NjuZqEkHVD
K+5qb3QSfRPal2D7WQn2A/QqpsNYdw1UqV1LVvI5axlJNi4Pc/bNGtKr4ChEOi60Flg0kigQSzTm
v+5vhya6OErUJaQrU3cQQMq54TXMx2cu84eq9I73h7/dxN7abPr3DS2oShF4KEAnwhnf8f4fLpoo
9X+yLUvcPJKmsvC/nRpv/Y7ixcG81C3Sv4jDUx05UF0LShIL9lvMyPsGyymfs8ix60iUV1F86tGT
z1oUyr08auZLgfzb/c/VHCaq+nZe23YqK+IlefB5yL+P/tkbk2n6cH90jd2pHXco4Nv+1gFmy8ga
1Qz55rB/3je0cpP21t5yswDZvWmjRZzPkLMXS/l53+C3q/CrazoAcWkVrDbB0+Z3VvvR3O1qL2WO
2mwXoOqKTDCsF4pjw/ybFXG2/L4/6X9Vet8wKZXctRS9Q9qiHx/oY3P14h/yEWWgeD7xl+SpOmQH
0xVJ44EqyyvIglcia9w0wv6xpjyS22njewdX3HsGWnVAFp4ktLyAnQZsx9NkqE3rrFFx7a0NghDd
GHgHjA+29cMFC7Fh5W8jvLXyijNXKxoymnJFyvZITl5cnoZf/WU7jwfvZF+2nbVJteMuHIsNqkIp
cs43uq8syr1PtmfwVM05oLbbDcHq9ksFkPDs1S/LsP6PCsjoen1agG6Bm7JuGstRO++goNw0gcR5
kK5tNM/+ifRFVBi7S3TDK24r6yHjcly7hxBZYup8t4Do57XpqNSNflu6V4dC2SLu1APci6FLM7uK
poga6+N9C9KYpiq87TXV7PY2ri/gqY1KP3/pN9PFVDf07f+vpt06FU4vgtfSworI3Rgqc6Y2Qd3Q
iq+6XQ7IFTC3SQVmmpRMcZEt8b4FUXwVpwujFMTkic2zAxq/aG/i/NBNWvHVbR4tp1kQ8ehQx6Im
cbVNh/uT1twd/r0ivVrqbAGDXQWiR2jj0MNaf+JlBuQ3xBeYF9Hgd1mbOoc1pqi227nUa/GURIIK
7Q4RWh2m9nfdmigLNQ9JFXpESTcPXj8sl7Gdm8NYi//xqTpU6/BlFY11gJLCFPcp0s1FvbPCqAKS
3CG089XFDZs1j0I+OfaFOhc27HvRqJikEIDbTqw4Nx3pxAgA56wz6bDpNuL2/1c73rt5T/IZnGGd
A7QLCHCqq5uZmh9ux9YbUUXFG/lpUawjse1kCugl9NKDx38IZzgsqR0vYWZYHd0nKE5MGK3c8BZV
GEAB5JStJy843fcH3dCKE3t+PVXT1o0PPn+/0bjLPlom2K3Gi1W4kd9Z3JmQq0kcQY+c5yfe7yJy
YOBV+HtPpdt5PCw9mmT0PJJPjfi8ZzWoCi0Cq2LX+Dm20yfvaPeRTChKd7tIkhhVoUXzYlfjsm3d
Q7BskYXjJ0A7yL55K1E1rIdgoV1OEzd8cotnXr5rTK0Jb986qAotcsts6VlFvWSu/9QodA/fp+29
qHblBKiKLYJqQk2YjZcpmtc5FEeFa2qPefuIpKpmtu0voh5vb9BJNA+VWK7QqTx6i30OQxFXUL3f
wP5RDnxXMKSqivbYcQ5m/4pcUrippNPJy/cl8qgKN5KgKanGdUDehL2b0zrOms0QDN92fqpqaEtO
g5p5uOu5a3FZA36ZHfc4pMt5n1UqXlr1dByRJPk3T7uOH8rl0HgGLJ2m1k1VvFHOczpDPAkW/zge
swu5oKf9HX+3HvihMVbr3z7BqIo38rol5QzX1Yca0m2urI/cNjEeatxKxRvNWf3/t8l5fT+51wXU
1ZPzgeOpdn/tdVNXbsITXe10Fnij5bjmWNfRlAHTmIzKPw4KlLTxJnS2CpJFvvszG7oolAaaG92k
b/9/FaqdnAbunGJTu/oTsz8Y9Z904yrxc+2aIu82HI9jV8eoygNUbRnip+aYUUFGsgFMe10wtJ0U
sMLszM6QSLoEx33bqNyEByotN+8Y0ECVdyTVV2bsC9dtpOqci0h7UYAjwx/cY3hjQ7anx5SZSLQ0
66J24/U1WFa2EL7vlDL2QSlkt09ANkdjucQUIgp8/md19pmNCpkKIHxQ+AH2gNsoztMo7EzPeU2+
hqqoqWELu7wdxvEhvDASkZNTx86pOZSnMF7Ky/bHiYdzdjAJJGnsVIVQ9bLcBjKTDp2FE0Tz1mMp
PUOg1Wy32pyXNe1EWh9BhAZPTXjKlx/1tOt2SlXgFNQZpqnu8Q6cRf9jpeun0QZExx5+7nIBFTKV
DTMI8tcC7FHWr2ppD5mwDDH77cs7VbvxxinLnaXGFaEn41nm32zLeQ6z4TGs3LPtmfrmdCuvuLC3
hRWZB1yD0+mnyFjEmj89cu77Fkfx4tBf59brbNAY8D6ew/okiDzsGlrFRhXtKkV986qqrR86glJZ
vhoOTY2dq7io0RYNCH+CDeyMxckugwPUlq73Z62p8VEVFGVbBVgSCaY9x/ORxvWhPDA/aufIjeZD
H/Vx82iZMBH/chX99/kHjpu/A5aViZpKGwFLyPTsdGev+9bVXzf3Wtsv1fKp2b6lw0ttfaTBe991
DGarW72bob2KkuXaltyjDtKvt+aKR1ru3JXb770aN6Vs7kSNLBQEk57kNEJIwDL4sMYHVMrxVoKE
vcoRxrb2BZqUUWslbvn9/o7rxlZesH6zVij9lTc2wi1igAJJcNDicWgo+WmKZ1TFUDllOI8hOneT
oqRNRO35uXWcK4haIrZkhwD+VrsWxMvbJRI03QUWoiqWiomxrXvfR/j0mzka53mI+DL+vr9iGgNS
sVOWCyrsqSrg2fkjI5+5+/n+uG/n1iDe/rcBzdmAoiXFuF0Owaesi5a2i63ai6tyPvLuMV99g6lq
9lzFUvXUTl0e5uCyEtZ7z+ojqPC+p5mJdeLmvm+4tQqnEl1DO+bBE8Lla5r/E7ZfuuYx24d1oiqS
ikvedCHIb5NUhFnUuNYXmtmGeKAJaaqKNs2Qj/UoEuBOfuya6+QUqEl+zwd+FPsK1VSFVEEfZevR
I4jjhzaHbR3A9vHhvv3odlXx5MlNOw5zHx/ACTVOR2v+UWX7DgkVUhW2hQhtBoNp0uCpF+KcMe+5
qUyQaJ1HqWGY0LbcVrgragJ9XC89jxjZDG9dzbKoWCoXHJ913ZQApg9Xr6ijYriuO1PtVMVSzbS1
i3DycTsZfslBxmy0DWFKFxxVIBUFHUfmSmznmqRneixRgYyyd+upj1q8kNJ4+2eX2aioqjYAPpc4
t70tfnqQJxf5t2b9dn9szcaq7OOD24zhLMIt8XIZ4a9DYEwd67b19pOvwu0CVV+xBJ6dLJ4XdW4B
7nQo/LWmrJFueOfv4YUlWJmn2FhvqiADWRxm61fnmjQyNSekiqRal1GOeXqbPDJpbfVP4YVPI4iM
x8mkUqJ5QKqt7UR4juQ9CjV2MZ8XVGegrEicImasuvD86PhLHOT98f426z5H8V+JbpIxEFisfDyT
FnxA2alZzxLtn/fH15iRiqpaJJ1BwYzzQThRs15q09tCN64ScZ2G1mNeYt4I6cjGCOR5hCF5pxv6
FmFemafn9BSsd133sPoHaZ0tYgjdunFvW/BqXApFiKohUGvzuBOlIj9CK95w99eYvEo7DmLtpWS9
u1yGLf0EzomIoz412SYVcd3Mb/9/NfOSlCNd1gXpTOtXFnSxW5hu3rqJK746FIwu/RSMiZt9EM0/
0r1s407LU2Iqq9g2OnmPbQw4iG7d8yRNomO69VAetsM2jUxCDTyBNGMpjr4pNapbDcUZ53rgU4fy
L/qL/KOYHqoNWZbAdEPSZY7/A3gqh1R47m0bAZ5ImlN+YkfyAVmpE2iFTqZGL82JolKNcyAFgwbN
/InnAtFu/S8Dz0nlHFj68f6Jorno/Uvh8soYnWxwncklyOewE83LiFrXOXjvdHEWZAbT0a6U4qq9
Zdlrt2GlppObVJfqyM/utf/jnvgpO22Gm5nGilREVMqssKaOLR9Af/WFAJwbjXQ2IR81pqTCoNpq
nvxh8gEmLka8E9hnKN3EbUUMNzPd3BW/HTuQdtFB+AkZPkwEMYMUhqPsX8DQG08QqvitREaTcYjV
oRfR+7Cd3Hh9bN6tRzf2Ei9uz95hPVUF4EURoLQ/1q8ms9UtmOLTwgW3bAqQzkNQfp2Kk3frO1gM
q6UbW/HrrmiCTQIOmHh9HVXz92EEceX2e5c/qOAoZ/KpPxOYUVnbUd150CTw4mYoz4v3dWhDg9dp
PuG/4Kiy9bYBu+LZ55aCJeiMBNa+D1DibYBVbxqOA6NME2EftulLbb3L7VgaIXCaI0klJHdnJOTJ
WA4PS7Y+Cda8C/r8sNrDlXX75KSpipFabAkFRxkuFzsofg/evETrtLM4pDKS49mcthSoxgdLLKdC
dmfRmPBGum1V/Dgos7yXDJZZtiIa5irx/PyLlVcv97dWN7ziy0WVg/eD4awuV3FsGI986SHlaVIH
0w2v+OzUSrquY2gnVTUcCn+NvWq51L512Dd7xW3toeUZE6hqVwMakcJqHiNZd93RWy1TsUiXtFXB
UswC4n30AOYV5NDw2I1lDIXgC/9WvcOThUYibuIy3vU9KnaqG6AtULZYrjJ8BEaQyI+lidxS42Eq
Rsr26rGpWjIiHVyT49hy++ATqE6GKYhLs74y5Z01byMVLTWG+AZWB/bFyT6mPVgq3K88/dH7Nmg9
ftn1N0tKw2Jpd+ZmdK/uGXmXYqkkcnp0ooehf+R5AQ/5ZC+XBWVry90iiBShAlxG7rBE7fDH979u
xfP9rdJcclR01WTXpR9mHlzedj/PTnhdiP1MoF/RlPw6QfDt/s/ollNx/7xt+tmfoU0d0hGRiYTf
7DE757gyBHV+DQn9PFTO0Zp2cdoz8G7/vaZ4xRYzL5lEVcWOWF0d2i43fIrmRqJirmrQwPWDjbL/
Vp9m711g6qPU3QVVxJUz1VDNQHdp4qDda16uteNHHlqo+h/FUF/F9MuST/M/3ZReVoiF3d+Xt92J
qGisaZST1+ewvWJyIOydVNOLm38cFlOG6u18NVEBWetsc7uTS/ewVTzm7fg1qPh5W1YoeQHzjPCS
9Nl6vv8tb28MbPTvPa9yrxMCO5MMtHvoCjtqGDUc0Lqhb8v32kXBuzgitwCkqfu9InlsLSK6P+m3
Iwu0d/8euWhCgY7tyk5ASHQaRBiVVn32NxOlq+ZwISpGa9m6chsF0iLe5xILfnVQrOOPgM3PbbQe
oFN4MB/7ulVSnNwvCZsZ6NWS3DvXzXNo7cPeERWexayl7OYAAw/ipe4++ev7eRddLCMqPmtYmWvR
EXdC15EJMPnncgP1p9wlnYThlchel40Din1E9sGlONTdGEBxg+VoVluFZ2WdN7gj7gvgOXFRC6Jt
H/nC2Vf1JiouqwzrooFEENYFtCB+7RysdV9ik6i4rJ6lLopYuApWW/sIoeSEghXEFsW5tOYv973q
7XBDVBooB6+TOQsskizg4Go5OVL5RYDJ33MAiSmjbAji3DFxP+s2QnHhfg1IkVPfvnjgwJz88ppt
JmyS5vhU6dM3sTpzx2E+IL+NpPPI5PKuL79lq3OA0vqlDBtDHNB9g+K6AXSCvNoNUAzdip9+as8g
jsUN+v5u6L5CCcZ5VYet3Lb2AWKU2aGz5LPw+0NXpLipl+IAQ6ui2dlXKCIqszoDrefS1eAOFyxM
o6WY/+cO3HRc69ZJ8We3yVprEogx1HmZ7O/29vH+EmnCgIrlygIH3fzr7Rhi/lEKJMk44BXS9PrS
hHkVvmV3FrMcIpEW56GFUsXUHbg9Lh+WYnrcSMXf3/+KN1fHZyoGYVlsu3ZIJRJgAz5s/pO7+IbE
xpvXVIysmJAdigYUSGBvn0A9H2320kRFKv/kq/xVLDPEQUUX7Lnf4aeUt15m5U1ZFLxPphBdK1Hg
jP6XsXDCncMrFlS0rcxSNg+JPwXlAXIFTVJ682YY/U078pmKO+j/VQmusjHJsrKJqipDP6jTgg06
KEy0j5pNViEIgd2GDrUl2NvnNozcrhWnJpgmw0a/eVbgA5RLHPQcKevGRSS14IwdM+EU6yGj+drE
rteULwNWLTg7vlfzaGtxsBhYTDQLp3bOz6sP8bUbh7Tf1yFktFN5yjKwpBfSFK81X6b2z0s7HWk4
gLvfKvj6I2ATij7Uqq8DwlfsbwyQ9j5/3y6ZqT1Kt1HKpdVbFplPNiytwL3saLmg+ALYcld/CDbq
tpCvrsSdVad9kG9D4tb1HK1t4D0Lbyv3gHMw+u2bXo2+uSNrgxrU1QRk+4kPM3haqHAP988pzWmi
4itojbo5oDQQq6dAtmfTJcUD24WYYEzDbo4nAMcNSWbdHijn1jKgh6Ztqy5ZvWI7whPzF05Ib3CW
N491rJJyVNkDSvJtD/ZwSGYe23T6UDYzj1aQ9vGs+XZ/rTSOodLY9ARtvSAagIYgOGrjAg12B2IV
/9TSMjV4aX5BBV8UQyFyb27GpIIo9kPjDPLYkXW+VH795/43aNZJRWBwmtfWNLAhsSxy3bJb1ZLO
xyxA03a9L0foMxWL4Q/txptc3kyWXn3yka7p160yYeQ0hqQiMKzA7+XqQqWnwS6wVULbKT/uWx3F
k52q9fM1t/tkscYJ4I5g89b5S0U5H5xYFMPY/slv6P4P939Ot92Ka3thI1cCZqfEL4tElPmh84cH
URSGCKhZKJU/JN/o5jdTgYVy1md/DlFEIIahNTNXi98u9zYm6m5IanspzqNMy7MowfHBZONG9xdH
N3tlcew+D7bGbYfEdgU46Zv3GdJj94fWOIHKGOJZXVpBd35IuCyvdjUUkJAMrnbLnraAmvJ8uvkr
513j5bjRTGufWOAP/1jOFcWZVHaGT9CNrpx3ZS17ivzImJSyS5G76OauiYvVMmmE6cZX7ma8H+qx
XRExWcOHpKxs++AB+71vb9WqeOpBW6e6aWGNUAi7uD4bDpOg1OBWmrmr1fB57EqBU867Mj9tX6ym
TLtoanP+cZf1qMXwIVxAe8oRapgj2qTr+uYEUHaOAtdCY+HLX/d/RuNiKjFIMS6kuGU2khts6xRY
WXNYLHlpinXnJiiH3eZAzmuecY6KqV+istzQaVIs+94/ai3cCiHOOo0YnHT02Pr8uRgHw4VI473U
+ftC1PVirdoB0lv+DCmykT1mfvd52poP3DZxrussiP79EzwrZz+TkLWvZWafCvADPCA3ZnqC6kZX
fbcNRjZZiMGydOPNa58zbmqY0w2tuG1f1emS5hWGTmXxUre8GiJ0LxPD0muGV+veRPrBmIU+IspE
h8jq8idJPcPYmpuoWu2ec7ym1jTHe21EI4VMrxZqf4PfHcLUSubc2ee9qh436HbByUCw+HysjtAq
fUft7Pucpj981Jp2ea5a+i6KehM2QNdJP9Ezn4KIU1QX012d3T5Ty96kzWUNCs4hab1wiqssH374
IRWf7k9et8W3/796bgwNQQ/2yLpkmfhybipSHVO6GaKW5kxTVbgd0gdrv7pdwvGytOicSFafKlbu
O3T+LSe9mrtn913rSoH3eDUdiJvGa94d7i+LbuaKz4YNcVAcwitMtLjvNNWTP1vnkMvP94fXnGkq
UUjlrZnbkaBLUDVoogly3EAfPLlh/meeTDQemp1Vy97TNBIxZKxPMogtPq7g9gFjkB/2hqj7dtHO
Z2qpe8tnhJQafIdDv8ZUPFsE6eXih/CHD4CxHAn5YNNf7TiekFw9B9POMKaWwfOhqUm+LTSps/WT
VQf8XZ8Jb18uRK19N4E9TtJD6AIFFY8c5I4OpQ9lLW+1TW2YmmSIrYRhkF9nRXDjURfu+s0tofAx
0v6hd4PtvQ+RBRyBFMtZ2vznfVPTmYHi4Na2LdAIhf6YFPShDSQDhD0zdYtp7FiV8/b9Kp9SGwFi
th+b7ddIioTzD0NuCkDk5m//QarByNTIXBT2MNk3lbBcutdq7UA/XIxnNlhJYYtLvhUQo+HVQQbu
ccxW70it9rhv4ZQjYAa3ddZNBGke2j75VX3quSkTqls2JWw33TT0m8BtycrpCSFwlDb4gX7SwZC5
CN9cNVetba+ZvzpjWSK2Dj05ghH9j2znsww2Ei0WeZjakcd52J08CLzuWSxXrXbjNk/mdEEhEWAK
GklQY8Rz01/2Da5kRoeA8cbfcD3z8pB/JF4b/ETxcjC8bd92EFflIGnnsR/rIYfEMH+au/qIh+55
37wVV89Km67cwoNc5NaRMe9Q1s/7RlaculzmcNi6cEjyqXus8vI56019y2/bpqtyjQTOsuQWL3Hd
TkM0019WG6Tf/NM0GTbz9vH/9WhXrWhDJaRa7MGTkDoLvI9B4/WnsgfhE/BNhhNP9wuK44aBLGsL
2Rsgbv5kK258hffEZbGLoNB31cL2ssytLxsskAsoj+P+mNh8gyl93rWzam2b+EVNhhQdDDill2O4
Ulz5msbQTK8xdbW0nVMeoJcJ4S1vsicyDDTy52VfjshVi9t17lQbzZFazun0xRm2F2csDqA9Odxf
GM2uqoXtol6bKXfRiVsWbeLyMa4d66UJC8MB9vZzBIjJv+/BE7OAoVltBBrfjTNy5cUTvifeloM0
cX/rvkBx2rxbw23OKMQ6O/Y+9Z4mwd+7+a6EuKsqgXtbXtjovIVVZtNhLGm8uOgTrOvgMM7s1/0t
0JmPEowLuTCxQVYqoZtdnDZmt6didU2s8brRFbdNIaQrVgp849IP17qXTygZ7XqhuYESb+Wcba5r
I0GNiu/V3YJIBNlLuJggd5ojUy1hr1td8a2BaYYFu85+fimY9Q4UvafaM71HNIujlrGtrOQ57iIg
U5p7Jw4nJzvOtemNrDFMlYeEbJ4Lqjl0JFuuOIdZeery5hlVg32njko8MvedcOrWQu4yyH5ljYDm
O2ocu0xSZR4hZGDQ/oWMD5DPX4YFDEdOmRluUbplUfy1hv5qsHJsq53z69K8rE7/4lmmSpxudCWt
RdPaD5ximhLJ60cvh1Z6mgG4YZKV0Q2v+Krl9mlXLDebZN4E3eSli9jan6DSdby/8rofUNy17H1u
sUaixhqIr3wagBcIu+etRj/V/R/QmbzitGRzM7aCLh5k8Suuq5UI4zq3P+wa/D/8I106BcJCtrWt
nOEnqRbnf9Idxn0Wr1KQNE0+1G2OvbVbq4rCtZMHDi0ow2mmWRiVhASVTlGCwRQ6795cHLkI+bm5
Jf7ur4wmEKqsI2xq6zHoId4xlcuFpOXzlF4Bpnia51pE+TIaXtq6j7iZ1avcTQiFb1zhEW/rdbj6
gr8bbHvftVvVZoZ62NB2E+Js4fsCpOCziD7vWxvFZ72yFzaI20FnjgpnE27n0Ae+hF63lQGIs1BD
LNdtgeK7PhnCwS03+C5KVNz3P4Vz+HWxnSt4AP9Yfnu6/zW6LVA8uC5HIOlqHBEZ78aDG0JxoHcb
U81Hcz6oJCMoCLC8WSHkVnByZpJdl2D7VJa7mp59KF78bT9+g5pzUDHcReT6ha04+AGgMRz8moVR
cT6r6/YNGJkRD7ewjL00eFfdSBfur7rmsqDCfFiQOwE0z6akrbv3vRMOEZ37r2LMoaFlNYazU2NB
KseIK8B5WzKweXuZc0Of9ydL0M/eUCfE4p96pzEco5pNVqEwfViQqrBKmdS+dCOfZL9ROeRAe7im
dJluL27/f3VOWEFNQuFMgJEw8rDk3bNvF4f7O6GbvOLN6wgi6LkBvdW88CRcoSEWhj+JZ+II1c1c
8WKoeQ9bn1bAK9D2fTg6WTSk/Pv9qevGVlw3KHqkplIXzgWJ4HOVueQ8+GluMFHd6ErktZ1GNoED
+weV2HeXlVUkG2nwLY35q5CXCb0e9uogNM4eedhK9wRlvUQGXuQJbthXzfRVzAt1tjEMUlxnaxb8
4DD8KLBmA9Odbuybw70yR98PF1kXiI4F9c6E8Rl32WAfgMNVkS4bz2xebNhVydxfvVWy2AugRLzL
ZFSykdopeIDLDl4QDuDgLW1+yX4wCZtrXMm9LderZanonBEO6s5bUjapLaiEl+zFLZlhRzXHmSrb
lHPZ2S0VEiIlP0mXxWSbz8hvxhWrIaNuOjR1e6s4bPp/nF3XjuQ8r3wiAU5yuHXqNHFn842x0TnI
UfbTn/ICB5hfX6sF9NUADYwsUaRIicWinfCsGSCh2tKLnwCr0g8bW+4VkWCyIKIjQMDqM3pY29Pj
0E7UH5yhiHJiqCodZQsQ7NbaeGGnZF3OFprG9CigMrzvt5VHsr8ixUjKwZhCEoimAbXmNmcBhYPx
6y5TvL5IZi5iUN0Wry4WePjPAG3SwPXG8sUc0Rj0jtmj0tb9X+1MqJe7jZGDv3PrQn0e3oZ+Cieu
aityPUmB8YVDgXg0G3sn2c4TnaJt6V8syw1IWoUW2qvjXfNM1jRc7ea5SrSvGp0+3F7W1aMUn91/
f2d0TbnSASgy1Jr2x9WOl/HbYn3Qurtgrhh+14V3w3dsHZa6m1BJ0qbB1vJwtFV1I1fVCUPvavBu
aDS9RzJqrbRL0nyef7f5hVeKrb6qSBhZ8OmV3dh0Xoz5sg55O/279wZOvo0qCLhM5sIZsZk0c9O8
2Dnc69BFz6GiS04cLe9bV9VLW0JtpYlllg4OIb33+uWiv80h/ZoFLMjCMmhNsIjs5BiqTleytQjH
RW7n1uC14PfR4Bd8wMCdwOCAL2Tz+tc0XcWOXN1rpKKEQB1snBvLiIX6jtG9ZN76rHu4P1U0vsMI
MLxo29XCetvqtyOQy0VE0UTr1SVd9Wqjbu4ASIOrcJ9XhYXvCIpV04Q7Np7ML0l1QLTSd4flZWHR
7UVc9W8YXNAqO8mdmZBxudjuW94/gYGqLg5586xnf25/QLYJgvPpkDjLqTmNl838kIMYYz4WuuKt
QyYYQYtSCto3XuGYAK3wceJrCETzizWlQe2qqqiuGjVyi4IKbYgX9dTF7BPQF4HV0FO5nX9go/8k
ozCyoD1rkyNPCnakC33bYiOaQyvIQA5QHhy0zdoCMwDvLRgCeiXp+/WqVHxR8BWFTtCmnRXLZX1N
XsfTcKiD/pIcbT97suIiSmPzdHvLZULb9+vdGbt1W2v0KZY2ma96+3tVsXDsorkmsl3F3o3bpbpV
aFYKbqDlpzNcsnK/17wsY7CmNJzZ8fbsr6NLICfBRRDQh9tpBzmNoRYYPwYcgcbJftaD3h8/mYpr
lMQsxKQJBQCt5wnWMlUpWHwfhx6pvEbhnmWDC0a9x3oZiOGXi8aCcfprpjGdFNduyXkhFvqVyZLU
wzCMl6rr3iYDDd8a7eKgSU/daUFTzYrLzm5f17ZaMO0KCrQRBhUCgeN5OJQH82DF1VmFOZYISEyb
NOCc9apsmi9DPfhzErs7jmj+e1uBJOovJkxmotuVnc76Wa9nn9plhHgmvG9owYTrVh9be7es0nXA
I0qj3FQ9vkokLqZKeiNNM63C0HPcn6YDDtR4OI2HQWVVu7e6sqNX0iWlmU4Y3zq0xy1GU4FLfwEs
O9TC+UDCJLgtIdnOCsYLbu9ksVpESRRBsD3rn2tzRWJmUhxt14nzLU9kbe+t/xfTGC6RHp72AKk7
5sF+Yj/tLVlrxSu15LATSdyZbljtakBe/bIGm3VxR1T8PWnpbzQ+Cx0lDbRMWUX3PLXcGfVeu4zD
ybNQH6nwzbJxBQNOK9RJjTYsrDFJQN0JUDOm2OJ/ANorqiRmUHiqdWvbQTT2Y/HRjAe/CssD0hHB
6I8R2k0/gVcvyCLv422Vun7JAkpn36J3fidztCpF/73lgvKQ5FCDLm4tfBBS7IRxSaTacIkBirmV
vC0bq+TjbiB7o9/xSA961B9USTNJsCQmV5bUBGscwyLStcHVwaep5xs7yF9xYsvcpr1b5Dspja41
E2RqlgseAE5NPF+yn/pBi9Gm5UhP6ZfbeyFRKzHBMqwdy+ZlmC+L+a1unrPtvquCWERNzTEfjbpc
LttatX5ppajoMHrfzufD7YnLDg6xmLpLGm1xG2xvQR7n6Yna4PFnuc+TI7Ui13nJ2XevOvSgYtfX
Y0p+aKD253f1/4IGC1aOhmVoyT5ieeX8yeLnvvsMxszbC5PtiGDoWeKBK3uesSPJk7W8cVWKaHdp
V4xczLJsdQuKAvTvvZDWn8ZPbDug1dLgfhpU1f8yhRVzLXVX6BVrcURVDzjKH7aj+TQHzQ8adIcq
UFm19Cv7+t6bhVNyQivIx33cYhpvRxIMcX1KEd/nSq/3ryzimrSEkHstwbneoOvNxTj0MY/tc/4E
uGKYR1lIcTCWgfW8/bVaMFSvR/3l9s5LDiwxA0OLqulYiW8Wp+QAgz92ETmMB1WMdv0xwvLEcmS9
LuuiWjC+DTaUIntqRgYWhWO+XHJ3CUzvpRiB9HyupmeCSuLCVr0+ydYl3LenDSX21q7R2rk/lefx
uMRWPB4cRQghU2whOK+8ydGAFMHjlj2lfqebl04HDzcBQjYjWmBumSLkkoRCYqEyGZxxtRPIT08/
lBT8KweiKYaWGP1/6pOttkuZh6FN88FpXjaiGPdf0dYVPRZzNClz0snzFugx2oqSwJ43v++jVvuY
OjYYzD5y7zA4sctezIGhc5kb82TxmdFFJv9VlG81OXbjh6x8XGoNP4/+kj+wJL6t75JFi8mdtirb
HT4/XzzaHcrGPbJFVccj03WxjjnXjCTLhxU6d7AOPHTi4rn4Qg+uvzfdQjeO6L4lCMeEtfVr4qKI
7Zi25epv7mIcBgKc532jCxEAAQWz3rEKbIe9nftp4n3vNtVbnkz4++/vjlG9GbKq6lx2bNo9/VUv
D9bqqoqxZYMLFl8s1jQvK9cui3bYNnAbKnyjJOYS2eSdlrsTYmCMm5ahZrQoUnmcZvPZUdH4S0zc
Evy60bVoFZ9h4uNkBx4v44X2PmpRFfOXyUXw7RVzOaBhbnecl69krM9N6t13PRCzOlMDmkDdS7oj
73KgmVsrtPGcc5+WiymdQS+GLmOpdmFuiHoQo1UEiRJxiGQittN7mgGk7sUcvXDq7Lc8ne6TtFhA
31QVQKLo0HpxNf25LrbTVH+/bZQSHRTr51dS0jQ3MenCStGsSX8q7SzOLACwB9NU7KZEDU3BOIc0
tdyss8CuPH5KU7/2/mSeYi9l0xdM0xmHVKdm3x4XHq1pMHSWb7l+Ov2+LR3Z3c4UvHGWj4ArTiBD
SL7PYX5kB4AlUDC237ySwFDdjWSaI9gpUpcLiJTwlSEqjLA/dbrPQAKImEmr8HSQgv3kMFp+odAm
2X4IdpuVc0657YIRGc8H9IMxPpb5fU+LYj19yeuu5Ks9Xrz6W0YuGhrxmHdhF1GeIdyzqVt7tcXX
ESF/fZxKI1qT19vbLJG/WEhfdkVZzjXrjlZdfmZOUflgsny7PbZE2GL1PHP1Xh9Yxi51pWnxljVO
2PHS8Rst+XT7C/v6rwRFIpV8xpqxTZahO7pVGoO1Uq8z9CRkoWX87WzPz3tdEZrKxLT//s7JWq3W
VxOaCx/RIM9P+Rynox3fXoMkqBZL6dGYICXOlHSXPvEOk2nEzJl/pcV2XJrk0HPHryzrM9kGhZrK
ViKYtVF2jlvXsADSGhHaDEcDnjxur0S234It15vbD96a9heSekn+6uT25ISGmRvs25JqlioklK1A
sOFVKypPI1hBjv7OpJo/sqa+77gWa+tZvxWUGi2/GPo3Mj2B6Cuo+a/b0pHss1hbz9dma0lTcbAY
aLUNxnoHnamXdQmKjdXxUqMs2B8NdwuYUXhB7rmqEhfZRVsstze1HGiBsdDwgD0/7L0E+iP9Xp+M
MDtPfvX19vIk7kgsuB8pONHyFB/hLCTA15mndHmbVMQEEtUS6+0XxuaFty6/kPnL3L+aFZonq5rI
SPTpX1bwnW0PYN8CaGxbL5yur61bRFnR3XdsiLX2DNfxIU/z6UJ6HnuLFhKuuA9KN1WwY3RLyXQU
iWwXFCtTP3uhxywcL1nltycNNyOVw5QJR7DpvGPou2TswpnOpvbNURG4yDZUMGLWuJad8ny96Hin
aI+EPDCq8PGyK6NYZN+BMZF2Bd0u2RSYX/UQLVKiMuiob/vtxz1xfG/qRgQx6fgMmVt8SXudomT1
hyCPSATCnt5PfPeYRXd16UB5o/O//qe1nZr3BB+as598e16mY2WpQOGy9LeIWZqGYln1Cqo0RObX
4QkNckKt8LU3HvAIkIG35o/z8fYhIdNaEb/klCAKyLttu/BYj+2giOuD3flOMEd23B2mNrz9HYnW
ilimsW1nA3jZ7bKg95/rE10RLUm0VkQyJf3aVG2OW2WqPW5uXCQvyp7K/2KWK7GMWFWP1wertVYL
W2w1OWkDNy/GPYaxDbeMyzovyu/6Vs7b14VRZ3xqu6p0vhKytGWFFml1PcyHpc01EuUzrmLnqUuX
Ugss0CSVMck6xj90Vb+gcLi1wXFH/Yk0pE591hK9bPGvfaK30czKioNmrVg12kWrV9Dki8nYMJzW
idNEhfKW6oFwrGjeXNg2hcoBsgB0RxU7HwzTt57puYmWY3IXXQDMRjhlUGlZjPP+Ga8Pszqiqjqx
6/rlivipMmVomlPx7WIsP4at96u7CrEtV0RO9X3R0CHFwPb0qbejGmOvys4Ou2v4r4a5IiN9zdyc
FdayXcw3b0InrOnQBog0wG94qu4Gubhi7T4YWjQL5cYbnN5r0z41qldbmdB3o3znp3PQGZpthekT
+pgMUTIo7qCycfff340LIsliKrt6u+hz4CantL/r+gPO6v8dd8z7YizICuXTSVD2QTf/Suh9QbAr
otNc1wZ2ucZB6mqnfvhQqto+yIQhGKaFBgk2EpYQ8hrz4mxyhVO+Hv26YoE+4J/ApOnDbvAAOBy7
o4Mc7nq87/nW/Q8azV1yKykx7bHT1zPfcutCS61WTF4iFBGRtmU71o1i9Mp7XLKjVyk0RDau4NVR
ikL7gpuYdfGAqgvnz23vJwmAoAv/q3lOVyST5xTbBT0XD1o0HODQX4yPlu/6ZtQdNhW3ueQYd8UC
fW9yB+KmJXb1YKPhq37MD+vvPlpCE3s7q+6VMjHtv78zUGpbug70Obz5+ODVF20L75STYKH1UJWF
5mLgzPPd1y0cgu2YhC0gDK/mWY+yswr3J3lMc10hWs9ZNoGXuMK5/gpYRqAf04i/klf3uBy3F8Vq
JMe7CECjdmdqi7F/49H9txleRB/pQQvLOA2zO01B8Khuwgw+pPhIws/1HIB49L7Zi8AzAzU824JK
5Qv6HU9RfzKP5WF73XsPFlF1uC8gcEUE2rgudqJP+EpjH5b0MKly/dcDQ1es1k/NfuX1SmDJ5Lwi
ONeOdLlXMoI1F9MKOtwRXdxs2/HQbAHJHQ3xnuZGoF5i/FBaqzb/nPlEhgPviu6DV5dzyQKzQmeA
lxrPCdWHQat3KrDbeyVbrOCIeZE4zLImftmS/seQF8+jVn6pU9ULlexUcQR7X4uJe8OKqM3eUUU7
4k5701/tZzvGvTbQ7nP7Il4Nhfc9GzxgNDvdDirnW+L+ui0e6fwFY0fdOkg381bDqbgb4gZvN0ad
vwMb0lDFeCM75B3BUxduYg5th8TI/GubgvTYxO7JQKb8B3m14jL2QtXBIjl+HcHk12rKPTAua5fK
fCibZ0uPFHLaZ3olHhXRaqB0Lu2OQ07LWY+tiB/dhylMIKcsyhQPersnvfYJ4eGcoaEzzbQOiamB
nRZ7Jn5VZAcj8wKvMiNuqdLzEhmJEDVPW3k2Opxf5i0pL0YPtIJGkrtekVwRoGYYa0a1AotwGAuc
IQ/mlCr2QDZvwZSrZqB8qUh/qZ3ySJzNzzJVO+99iGuiF6w4rVcnsajbX6be9Iuv9vBtZArTlVmY
CEpjzWqnHsFjo9f8ayKVAsljf9xejbgNScgUQFOZcAQ7nnET1ucWcvfWX6v3Oyn08LbmywYWTNdZ
c5AWbLtWZqw4ZDr66JVpcxeBvQVi4v8NlwZib3mR6PxSsY+jQ3yjDzdPRQgk2VURfFYNzdTNazXg
3vG6zqeuuUyJQiqyoQVb7ap1Mj1o5KVF+YKWB4b7p86juyQuFvgb09pMdd0Ol9k7UvSK7af1zpEF
70yzoV+7skYb2q0NezRwMBsVK4FETUQY2VSuoHMxbeMC/xqYbR5mfaNw4bKh99/fhdQNGiARz0Ij
vKSvkvUwZqDs3IqB3MUEAeIuMbJeu4FreQIc++T5JjFCEIMqpi5zfFQwSy+Zl3rdcOOl7JS4kYcH
cBC/TfPPwfyy2GBsaCIzeWjHNVitEytUlcj/MhlXDjQRNZaaDqDnVdlfMr58qchH0INGs1eeWgvs
jaQ71DU6xDvll4Qa8UT0YFzs0KjJm4MHvYBN5Llp7qpbhngFE3e6xOEDK4aL5xwbHSp3celdUA5X
xJlVLTUbo4A+E/1hLYDGje+yQBEjNiZb5VQpPM20TSzIHVKjENRVXKRlDkFEiRWpzb15SWGFp734
AHzJoftgP1vxXnig6vokOaBEKoDJ7pA77aHULbosNBqo4AG7bIP75LN/9J1FVt6o66j+HC5N3gDy
nAHg1o93vhaJVACOY7Vo3wmTcZ3Q6w6WiupcEl6JHAB8cSqkxjGu1cctfwAg2dXdoF4vTfHztlhk
MheMHY0VyllfIBbafOMeD1YkWNy/t8eWHIIiRmwdwFO9Fkgq1gaqwNeorIhC2WVnlCUYKI7u0eh0
vCzA5FF+HqKA8TsJLL/agjUsQzW+WSIfES7W1W5ddmBhQNbgQzu4Pq+OXEV7KRtbcMib3W1NVuOy
PPLeT/unBi8jq/3hLuGLkDE0SB77zsTENS+wsakqI5VsqogX08esXQnY3y/6op1nq33KFtUD+u7S
rzgAETDWZc5kW26LZ8Ck8lNwsKCB4/rSExJOLbmrTRYoIwXPTNGmFPEPUlc4f2d6QIb0PnkLHhkJ
F1rb+5vg6D069GBpL7fHlSmJYKBzykGbPEDTAe0Jil90+EM6VZgvuSCaQpzMthaApAxjW4cN3WJj
dJk/2b4ezK/qzKpMXwRL3baNomIKD9Nz2YIjGRUB7dfbkpEdAiIirLDaOktniBzEkHO4HwLbTze0
fJSSa2EfqEv7JGsQ4WHo88rokmAN29jGfbJEWzdEtxch2V4RH8YTi6BhZg9zMoeY0qXwc7N/aGr7
4+3xZVPfbe2d26vtlJIuRZJkGNmR5e3Ddl8vY8sVwWEGW7rBohg6R+8ZMnxdNdvfVLopm/f++7t5
s3wYPUY0YNsGkEgjmbrMzoPu1fd1AMTsBXt10e1q5R06oYOK3GNv6/rUKy8Wsk0VbDadweDucBSK
T9uxtp/49liqaNquDu1Y4rGu9TNx82VbzmBmiLmdBx1qt2pLmXHYzfI/ZzDGF/QFLyA1G8ysP2v6
fMyS5zF9KJO/jpWEde+FLH2h0ze8Ufu3tVO2mv33d7tsacXWpQn4gWpvCpnxPdPIBQUw4e3Rr+oQ
1iLo0MZ7K+tBm3Q2WH40bciJlYpocnfR18QkaE9To/FPx1L0mcC10QO83nSD2az8BIgsbXyzNZUd
yCQkqJK1DTldmAHmvEHrghzNMsG5mMd5q2Kwlq1E8AGlmyaOY4Lcy+ZO0NUkrsfst1PZj7o5XZxc
+4w2RAp/I9sPwRWUnTZ7Bc+xH9Y0+XWRfxl5q3CTVyNlxxJ9weaZida74LVzvfbFZtsF6ZqDboGr
bCiSi7U0isjzaoyC7wgxm4EeKWuNitzzNjAcfC4qNo3T6nnnMuEK3ZJsuegSdrhwb3EQbupzF9FG
99scd9te1QJdtgLBwhte15VpDsvZ1o3HRhv83huObbZG1WDdZ9aiZ9D0pPVwC13OdLMeZ2cLGgYG
Eyu56w6NTRAMO+masSoY6CTRRhxtsqdFJ+yBEgdVF7dPjuv3XXxBsG90Qgfex0R7I1ShBI72opfP
ZY47wGcraaLGa6Op/L7X90OhI0PZzldiIIZg7EZPLMubDfs0zxlrg2YeKi9EZhNEq7fXJdt7wdiB
hdbHqpqWc5bm53asfdD7nFvNDDtD1U9Z9gnByHOUdmn2AvVC096YbbNfdfRnQj/Vaa0wdYl9iCBi
JBg6kMW2y3nO08y3yvQ7s6ctbPNBUbgi+4Bg44kGHqVt4Mia2M5Xl7axaeNoR0OZ+PYuSI5cES+M
JsPTyhMPu8D7iBufq+UJnUODrrMPqXMAWapCiyVbIUKGUyett3acl/PYeTFlJC7K/s2bLV+z7rRE
ETecVo1OpgTH4cTIH5rPX5ZuvOdChfIgwcg3FN0N6KC8nB3cGvyssp1wnriKYvUqXgajCwbukcY0
agfNqAjpg6Yrg8n6qM1TaNs4rNxwRIE87TpFzy7ZRgh2PTOUYScTllLm1VPvlM/9mj+bo/Vm5Cp2
OcnR8Q8Y8S6SAvvbNK/ojX5muk5Covf0os2GCskhG10walK2dCBpv4AclcwPtC2sh76Y2vtOJRFP
jEqe2qEGxJNa+fPqUt+tlp+2mfh2WiqS/JIdEIHESKTnk2XAFDjpn5nnRLSfYoqGCFalYpaTnBoi
hLjPTAPQQnwiZ11cLtpzVf3uFxLdPjNkC9h/f7e/o5eYtCRwqTNlOdqUMh4vWa1/WjjoHOxq+HH7
M5KNFvHDlDCepj22ok3Ip0Wr+9DBxisCG0mMJqKG3WWsUxsolDPTVryUfm+Y3fvukH2oSoP7GSih
FQolW4Vg3BM6iXHUiuEAd7vsWCw+2mCoqMBkYwu2vM21UefaspzXVTfBk92nB8+YLIWIZEokOGiU
MSeblmL02SgPDBB0w9kOE1MJRja8YMfgKDLG3k7ARZh0PT/RPpk/mEVWTYdpWpy/9+iQKaLjko57
ejd3y7m2+9xH8+QXp+EKM/jXLPC/Fy9TRMStmjkPFO3pzgMz/X4ElWxbxmhF4uumdWxpduorI1in
/uyu3l3xhimCkWEFY+HYYDrN0yQqZ+MBNVgRQN6KJV1XKFOEJHd60xVViXMDdcm+h7q0xvPCu3ZC
BCRvq2cZpNMXkEJnwUi9x87kCu983ZZNEYQMIDyoTAcNm9y8GGbrV+XHemmC1jtZo0LuMsHsSvzu
yGMV4olMRwPNzUGTRZqBWbZUCOa6HZje/sl3Q6NdkNuaHU4is6ZP9rYeDfwljgplLpu5cP7kbuZt
I9X4uQV/zDLwyTcN/vP2nl4PXMAa+79T7ylby2VY+TnbxmC2f9fVr2K2An0CN5ft+usCUqppUshJ
tsvCccRciqKz/WN6U4ST4/klmvaxnsWb89LyQYG/kS1JOJVAuFuxii/8PLX1A9F6H/V0Pp1z3+ls
32xBwUM+tqWqMbpkc0Qos5cvrU77Zjm7Q82eunFyT3ZmqwrppAeUcHloE4PzCVClczoYQbrxoDA/
0zk2ncZPs/TFc1Aug7opOhYKlyFbz75373SZTQ0rqY31EGcJKk8/VBo73NY1iZmIfJRoQTmgqykI
Y/oRpcWbc0S1cdwVKjO5fg8yRSbKqUEfWKvFRa4HvXnn5jEb25M5bCcDxAn1sj6Aklz1JCHRZBEg
jL6z1Kw8OKWpeUF8X5I/nfaDkpdiVmWvZMISbSVL9dbYcFyVdn+yva89bS/1qvCp13Mdjil287Kb
wQJpT72ee7PwLasOeKkdnLwOcM329Zr5KV7fjZREi5VE5oiiH4rChaKM79IEET3sVRa4HIAhPrME
Lb5WjxBfy6Y6JnxURJ4SZRCRw+uUpCib7vh55k9mNfv23IJZyQh0UwtIdQQKXnHaSOxFhBI3lt3W
C8BQZ9MaAUmvdH5aSl4pBCUb3RassTFZsrrNiv4yXQww9EW37usNZYo8ljU3idcZOT8XEyrxV/oy
m6rSH5nw99W8O0NWviXovYNZl2Txu/zDwI8r+74O9OjoXxdTBauRfUbwi9nqZD0aF+tnK3no6K/V
mPyVJv7EPjraMy8UoYnEnYj8lS1lrVeuMJUBeSlc/EJWjb42an5t/2xaNx7Jn0TljWXbLRg9tw2t
TIqKn7umbvxkIH89OivWITlQRFwwaTM08WQFBzWmcUgy86DpIBxOVATTu0ZeiaRFdHCOd7lkvyad
HbIcq1Q7DBrawew0gJOtoiGSbIXIX7nai5mC3XA9d6nrt5QGS5rHg448YWb7iVeiJ+EFeUSFJ5QI
TAQJ840j3jJhIPWaX6qxDk0zf248Et4+AyV7/R+YMJ4MKCAg/Ny4dRVZo74GeKb9cntwmaT2Nb2z
wM0zUFaawgKz9iMrgGDRnlNr8S09BzfbHIzt35J0ioXI5LQv8N233LU1eb9W23kcsqghebQ0Q9gt
1Z3DC1buME1LRtZCTqn5aqJVwLT20VapyNBksxcCYOK2HFV07XbuB7BfsMTP3ORpnJbo9kbIdlmw
aIM2jFgp/JDWZS+ebh4cTdVHQTZzIc6d8FSKls77+wdpTy6ZY2bZL2N9p2BE6PDSeWS1KeSekOGl
Ks3QSdjOgHHftoqklWOip/lcoXFRwfUQHBtB2gIWuSX+bblLjiMRQWzN09iYWs3xrrL9MDP0EaEs
1Fhb+XglUixBsrdih7DFHfQRSokbpVEkYd86VjyTO99uTBFO7KZgBx4dVz8zswnzvRG5fUyoymhl
8tnX9M5oOa/WDN0Dl3NnDcid7h5N950ydJ1vtzdAop0ipHgrxlabXHzAKb6n5C9x38b0LnykY4qQ
YsPpZrOuPf3c6ONlKcqnpKAKvZFNW7BXL/dMz+wwbXS/Pqw6/5glZZyVquc+yb1BRAIvRc2aycHw
s/PTpqG5fE6yp8L65tqqU0GilCIguPYSq1tXfGEl1C9yM5zSu/JYpggJBmxgs2cKfwjIW+z03E90
+4KL6H23QxETjDtANRLkHM7WYIVGvh5Jkb0kznpX0sQU0cDVDs1vGoQ/pT0Eg6XPvoFeq17Ooqoj
d5XaOabYIIwYTgXKLwZfxRow61DjWLEJXWMXTaWfsu0V7BYQz9RJKN6iB7NagwI3aCSNK1UtiiSi
FgHCdqXBqewhj0PnKBsXn2aHCn0hLfP3ODnoARfePhwkZiDySdoL2u25HTZj6glW8nEzjxpeps2M
+40R3/6GTFKCJaMLz8DXEgHp3Bk/psSb48EeB8UCZIMLvndL6dLPfODnUQfNdt2ZaWA7hkJVJWeQ
CBIu3CrXksTF1R+BT5CBqRVpDfO7meGefpdsRGJJQ3PGetLhfGmOmg9EPEFl96rckkQ2IqbMypwy
p1qjn+fEKALeueNpI814n+RFRBmljFrcRLa76cmz1haPa6cqGZHJff/9nU/sXadzBw/az+05NMAu
6XVVALIphWuRyWX//d3wCamgkyaUHpuLE8iIm2ZV6LrsmdAUgmRiJJ2xsJSf7XU9brX9g8F1lYP7
wDLzgseeSPey0NXb0C5nxRVDthwhcDYbsq4GCNLO2paGo5NGuCcrJCXbCMF09Uk3bLRiwUZg5m6e
x9nqHbulPd2n/YLxOo1LR6PCRoA9NOIMBGtE1dJBIhQRNzb0mlMvNoLmsXZm3+Ng1zOHOVdMXCIX
ES22bRrlZpXsCIzxb9FtcWUaj0Z5VwGlY4pIMVYaTCssDF/N9uB3mvVmNqUqZpPNfQ9E32l/WyU2
Zo2APF3yn2bvXtDY1fdyTZX1l42///5ufFRtFWkFEzu3bIl7e0KVAonaqo9u64xseMF46wnFfGOJ
B1+7GMOC4PV9ysJJycUo0xvBfovWQ5vAPbYqCP2GhAKasmysUMxdNrhgqSRJu5H1GaISIC2CpJ7L
k0VWFcWE5CZhCMbap2UBdkdIZnZKv2QvnB0GPCTzUvFuJRtfsFZjpMWYZLp2bmYzzGYS9WX10uRl
gIIUhTuUbK4IAWscaledjcSmZyd+jzsoZ324orz6tu5I5C9SSU620fA81fDKOmrn0hk+5rOKg18i
nP9gv9LecZZ6P2+Qq9bS53n2vrh1G3uDqpG6bPKC3Ra6a9apA7vKu357sTqtebVwsVaI5jrTimOI
REPAZGl5U1tIRJAtWJw1ZPkfg/zWqhpA0uqQtoiuts+t9w2N0MPb2yEJPkWQGZ81hsc27LZV/6nr
F2t8HPVXwz1O85/bH5CJbP/93VGka42xWXumuR5/J0ir8umuplCO+R+YGTrgjto8o1KKVrE3zlFn
aUGSqxL8Mm0SDgqNFTp87wBTs7YwRVoxG9LTQKsgIZpC+LJPCKdFjRi8MxlkA8iwPywRpZvv9L/Q
yF2hUTLhC8cFon7TaDeEtszInlxu/+Td8OmufRWBZYiYtRW0rxp6bQ9Py5CYUZHl6X3XXxFSllbT
6PYmDomRaZ9ZDdrldHoGW5tCLJIjToSTpZqTM83G3Esj/+3kRVSAV9h3iKqCQTa+cExwx0WuuOLQ
zIIeBp1EnrtEZK7j26KXDb///s6kOhTDOo1uaGc3L7MoTx3wgi5kDAy66Xd+QrBacL/SLhkgoapq
DuUCenadvdYsPd63AsHDu2bVW8Cva2eSzTGaxR4SbhyscozuG14wXfBcWsZAELtlpRPrxH0d/o+z
K2mSU2e2v4gIkASCLdTUVe623bbbw4bwta9BYhDz9Ovfqe9t+sqtUkQtalMLAVJmKpU6eU7wuyn7
d/eNrnlt4VVgx0Pv4Nlz6TX5fCryeZdHNj0CQ1DQeR+jvHVFt+JM5wvQn4VRvJbsUnc9eNNtF/Zv
GxDRUVdgxS3WNULcIbjBC6cmCVxyogu/y3iIjrpS3EvDlqEUHPHsxMBdSZfgoaS2coPp7a9b2Svz
l3RcR+Lg7ctuQeQcvy/ZeCBMWgoOb5d9iI6+6nPwUFU5Wc9i3GJJ/9AeHJkDKkvOdER1LN6K+1Ih
Eml+HA0RGQq0POLOIgeP6Ozlcb+0X25b6duXXkSHYW0gZnfTEoSCBDe1ffatG8DrW/wT5n0iUb3K
SQZFcZvMpGnONH/2SMTTCE1/Zwlpb8G+0zDdLQS3qv3DmDdxWY37219lWnvNs50uzzfqBuS8LXxX
VU6cgbkk6KY7h9dcOxU56ofMv+KXxp+Dal8oqBmAMgLM9fb7v70hEx0gVXVoKyTSAVRmFOKdGHP6
tZtVbWGMMsyOzvVYZ5sD5iIcnECJfKy87Ue9pTuxcdsym95e87xoLJ00Zzg7uX6Qx23rt3HTARR3
39xcA+Irv+6JKjy+eOQ8C+9Q1c17j3WW7jjTxFz/fzX0PPO2CvOMnuW0HGoIc8l6S4qptvCOmIbX
dssA0rmOl4fk3JVzuF+K8bLMXYWKR3rfvS/R4VwFHyLmQIj+DBqSPWgT4mHz9nzx7zrzER3BtUbA
vMsQvUvCc3eyKw/oNNrxwiZH/vaWRnR2Ry8cgiJdA3qOhh6wa4FLpBRcm4Tt0myzbDqmZ2ipbts6
6dSnLoFsuExkiIaZ7YUs+a7c1Ofb9ml4go7TSglx5qjJYUTV/ODnflI59WUi6WEubUVX0yOu8fWV
nea5PzfVCkNa3PaXO5fP8+LG3UK/gv3g2+2vMNjqXxCtlrkzxHTJmabZafbz30XYPVeZ9+m+4a9f
9uoLNr7lIeMblmFW+3WuDoPyL8SxcWCa3l5zZC/EqWOpIqzBIr/RcPrShC5NerHe5wg6faNUVcMq
B2vcq/K5Gb5Wa37x8sEyuiF+6rSNcxTQ2adY3nGmBAQfPdnRZbsPrEr+wmZtPM1YjZXNh+jL0LM5
aZw+vy8464yNpWSrkjU23iYKf9RuIeOpjn7eZzOa6/bYFbf+Gp1nUbwo6X1ReXPyR/euwyTRwVg5
d3A5iR6fc5gi9/HIhYkZeHcbwtqwqDoOi2HWPaDDcdswoH4bTfylCFpb65nB3nXYVUVdVuShA4tx
wmMmxI6O5fMY3tUfAaIGLd/hi9OXaJfsr4iu9nFJq/rfzUuDe3ZdjK6ta+Ev+ZbxDlQNRZSUSEPn
6H1qU4Z5c9pZqJcpcXrBpuVicDl/9f1jUFgu9q+5zF/QPYyrheCJTV7QFmDbo9s8e98HEUGsBR2l
Kd9v6bp1J9hTVJx6yRtbUDN9ipZWlZvv90r1/WUF8S15wLNv+5VpXC0WI77gHkxg3FCeRufEbAcw
07haEB6CjZULwdQPuf+uq+i7WtyFGcDsXx/5avso69anlWr7S+F9rMsqmZpuN9xpj3rBsCvydOuu
87yVhya6yCoW+eH2VL+5ceO9tXNJR2fpgQ62u3TtHHvkJ2TaYm/Z9bnlUPp2aRgP0Dx1go4oHxQv
T1Pf7poWoVImQ/OpWj4BWBSnDnRUV7qj02n1mpfb32RaZs19K4DGO5njkaHyP+JStY9XT9h6hA0T
ppcPFesWxkRYnub0Q7HuFDgM/PlLOv+66931AmI1tf3UDhjed7qfBKUfX1k5ra9T/kaE0KuHaw7i
Wbfyy5MsyIPkdTIxEjvstITfu7GKSyh7tS5I09IvEb0vkuoqN9zzUcoVWAox/Wqcdr+ukKeq7rlI
ZaHel7p1rlJpi8HRvjGKpHa/MxsBisGE9K7Uyh9qjxdReaIUHJOiO7fCdpI2xGldzmZdUzUXAYZW
6QcOfSdAknl1EcVPpu4q42JiNKdmapWoAV3fPnrPg7NXfJrHD/fZp+bOWUqRvKYYut3iOtqt9HTf
uJrPtt1Y5i3HuCHzD+HaHJestCSvb6YijOtFw7zOmpH5GBr3dRM9Vem5vo+BmusFw2iNliaq0vJE
6LoDG1g8LMLy1m9bINfbNEu/GJaW4K1Zhh4eCTGB/M89U831OiGaHEeHXW076Kp3wLk9LtNdiCRM
tbbBuqIC6caSV6eS/sGOdSwr23WfaRG1/ZUF6FbNPfT8TOQlyE4ZyeK1+HjfhND/7t01CZY6VCB2
FXmLC8sKnauSisN9g2u+ONIgU9sKE2kE7tP7JeqSou9su+t1lL9DOo80dxQp6JtpCWZodlz3V5XB
7Mv8ncXTnuzWE9oz7/sG3TlbEXRRIKqTX4Sx8KBmtdnypjervYzrdcWQZJNSnaxO/T48V/vpBGDq
kZx8yxZhkFnjemVRzanXVNl1/DVhZyQ28XisjtmRfXJ/RUeyQ+eJJYIZLDTUkuFtdAVrGTh885L/
xg3jcSDzh226q9KFibrmI68SzLZ33XFSWIOS/vbUqY1+1r5led9OabjePu+WOfdFDlbQBkRf835o
/1GgfX2+bTtvb3dcbxdlxZh6dYCjQRE5L00zxu7sxJXTncfFezcPNoYhQ7jU64wSteig5si/XYY7
v8nbbdbretP0aB7sui74HUYMjZTgKNBW7Zdq5/keaqXf75sjzYvzbFx5U+Bc0nm46EZXfpFDlfSS
kStk1NYI9TZ9FSxI8+JpDFGmRn55KTrw91d7eYj27DOLlz3dFwebaKIh4ed6tTF0SsKDCR9D/l9I
JNsHu7GEqmG5BwTweHvGDMutN4ZmDfrPBYNbhzlIp8vlxImw1MRNQ2t+7KQS19RjXYGk8ULS55pa
DrUGM+KaA08l6otg8oBQ75YnURiXHo+d6AkYh/umRNt7yTIJ0pGqOnm1ArVAk2zudF8uohcXPa+o
ZyGggg0m61kccTl6+5UNsUEvKypZzEuEfuWTPxXvZ9yztu23kOz7GbJczr+3n2FaTs17KfWY34Sy
OFUgTxtpgaqorVXdNLTmtmT1+bawojixqYo3sBRwW7C/1mze2Nb1Lk93FpFDStBK5+uneWvAsFAe
c/69Gh7EEO5XP9vfnhzDc/QKY6m8AGBUUOmDaunfom/3jmjjgDqPS1cms8MTt/h5+0mGudKLjX49
oCXHod7FKb3PQyrlTgpuw5+ZBtdclk6S9GyI5KmlNImInxTyLmIIxvX+zrna5LT1jjxBuSjpluKw
MlvjmSEgBJrDrhOnQ8mD4jSv0PnN5HAVQm6bGPQm075benVfrAyus/YqcxhSCJ2XkS9PDTArxey9
I8R2SDE4sC4Jg/4S6ag5QJWurd6HoIqPS7H8aGniyCzmqfh123hMZqr78MSHMN0kuUTBAP9VB+K+
pwW4AFjx2Q/cGNF6d/tJJkvSXDqN1EYXFuUIovPnuQGSkaANPr49uOkztA246YJ84bjOPck2fAbS
RCZ1XyRBu3hJMBburqm8Z4dXp9tPM3yK3vnZScKjNEzzU7ciggQtn47FxqhlogzGqzd+NhP0NQIn
E6dhCc7hAHDhLL+yKNwrb7Xk7qYP0LyaLLJzGrADnAo/T2Pq1+dlrITl/U1pit722bFCpMsS5CcU
Hop4WqoP3pLPsaJOHHb9SyTbKJYd2iqbsN65Bfk2MP7h9soYzjx6T6hDlzqbSjc7iXaIQRyeNzMI
4iG89si2DODrLvZCWynINInX/185P/XTLhLZmp1yotJnsKmFX/PWGSyIMpMVaCdnNnWgV40YlgiH
rHiV216k3hpXpUzKwYbrNn2C5v1RVaFLRS75aUjVtmdbyB4y3MdbDOEabd/YanWBGZS/6Qg4kzjJ
vPvQlsFuq8fPzb3HNr1VdBSzHBx0jZ9yxZ7XrXxPsuVCisCSVBreXu8TVdixuOIqP/Vd+YQCqxcv
IVAES+taYpbpAddY9sp+strJ6qLE9BBPvB+3db9V/mW9r1WRcb1dNGgbMXShzFEf3mKSd/GGa86l
XmPggDZ0Gm+j7ZLZ9CFa+s2jjAK8L6GDG1SP2QhdA+kUsU9tXT0GK9WbRhvFw8xF1+UJF7VhzGvp
gLftziKSLiVTOM7ojtIV8DOIMTTZr1LcpwUAQvT/LjDI33JHedy7BJ7Pk9Yfl6Ts5MvtSGeadM11
t2xJIS0Q4SIva2O21h8Llh+ZsCm+mOZc263lAMjJ1g/QqcnSxGnHF4fKj7ff3BDZdC2ZtpIM/VM5
RKbcTMZRWP3bQ9l9F4RB4jipJTMzJAR6i2iUDcFQEDwEN0rvB1qduiU9OALC1f528jagOGthidSm
07/eLMq2ekqLqkIC7tZ/2rL5GC6nKW8exEz3bTo81ml3Agna15TOxzFU3yIcxG5PpakGp7eSQvjA
r9J58i7UYQ81bvzWCUzyPI/98nFzv4RSxZ7Kv5VFdujCd/U6JBUTsXOfCBbXe02HrZmcGcXjy9Rn
0EpyFI42qbBhYQ0mruvTbBup/YIpD9Wh7F+uQvBngmK0af69PXkGO9TlCnK0j6wlbbyL4MWfxe/i
nGcbuHDbnQhsxOaGfERvOx2RlcrILXEKZP6UVMJLwCpxpG39ac2ymKztw1CKJzbZ8mDTlGlRAdK5
WdFSkD5Mzhcl+D6UX0R9nzoWpue/8UzNbGiHMryKDr4HS0Pc4qhZzC9z8ce3yWMZwg7V8viOuaSO
rkoeQXVcikdlE+80hAO97TRlLsCYVxcdZj/drWHw2Pk19I6qrYh7whxIzgXpO6fsLWVHw3fojaiR
1wPsju7ZC3SUP22g1QOnuetYakaGo6Hehjo6bRnmNRmguRCBnK4K4lAET7wRcbaAUGG9c18n2r4e
yIl3U0uHC/eeO/nNHSFYfhd2jHFdsiD0KF+7BhMElsPRvRCbjRocQJcqCEi3iKCGU6+Vp/aeuzQ7
yC97D7BcW5u66RHatq7WImtH5Q+X0t9P9L0L3ejccnwxrazmvtXCVXmtt1wq8ZVWE/b18+Kf/XFM
+ui+3VeHd2FbD6qGXBcV3agTeAWdScYL+e4v9ymIch3iRTvwmkkQBVyifj8v35SNssvgUzq6q1sV
MDYN5j3PVTwMPKZWLknT0FoqPgVTwQqJoUdyxobdEcsZwjSuds52WL3Ubna18jHckzHfQyHAkuCY
htacc0uBSSt8vPK2klPkr88Rcfe3N0bT0FfDf3Uw8aDCrZCyYhOZv9bRh8mmtWsa9/r/q3GzsG1z
tmHcLHqSw79E2K5qrxvQGwdNHcQ1uiWPKlF7l3SJTkHRfSuH6Tit9UNbOEme9h/SZt5HTvoUVDnI
nML2dN9Eae4K/dOGtyB8vkyiARVMoLwYLMSfbw9uiAU6uiuLmivCPxwuA0WjUfC4iqOav84DLhFt
qrmmR2i7rQ/CosmLCK6tmg/gpksy+lRkRzSfxPP0+/ZXGNZcx3RF20plS/AVk/uLg5jZt546TSNr
Phuij7IuHLx8wLvvHqmScKa2iTGkhjqcqwkoBO9rPlwY8Q9+3b1fmzSPt6CNBXAX8e2pMT1E82DJ
XAXaI3zAMF2aNHaoSIro2I5/bg9vmh/Ni4M6n4NsjYZLG4kJtLXDADFNbrF8wx6og7jGsWm6NsQE
taCOjjq267JvsrLxjxiyZh3HtXjhVhBn9C7tMLx4nO4ytFzPc7vLvO3gkx/SGXaBZ4MdGrxAh3Tl
m5jZ6PbeZeTux8jNdxNzn6a++xRSyCWIxhKwTVOmZc+dEtuYF/CEhf2S7H3U/eOmlm3GdALV+0P9
SJIS+mjeBVyTe0UUmA5EDPHxHQhWAATl35ZuOTCo1pUyOi50Ow3zZLHit80s0CFgHZtKoBthxXxx
2SHKo+gY0fHTPTYc6CAwKMF2rGswuDd4blxQ/zsRjS2Pe3vdAx0G5uOKqIAkp3Oc6vTYjz9qMGI7
abRffoTcBqY3PUPz8a5uGXcWPKMu0DOdxT1066hPD8Hg7ErPhpUzrH+gg8NSxXK5sm28SJqkR7YH
ldGD/CfwYvXg7d0TYLq31+MaW//eaAO9gbQqaLrhQD5eAFr6p+Q/Otd914yg966cZJujhxVl/ttP
MpmVlmTnE83kVuFJ5VT/YWn/J40sR7O3/TDQCf1HMhcwVRxmKqBlJLRdoijJmCUuvh3TAx00Nqme
+s60jpctyk5DmAEt1ohv6dTGVZdZArvpA7RdW/ojqXIXU0PYIfM/pc1Hf/t2e9YNQ+uQsWzMUK/P
yXiB0IHfAa5e7Ddbm65hRXW4GK28rgeHDG4Z6ZAAl7Z3I+c+Y9HxYTjbQRgZikYXJwoOKBQfi96W
s5pmRHPgEDeIuNPFcamaxCkv0clZhYeu6SyR++2dLtDxYWHpBSvqoTiNtd/c9CmvPgfqixx/EkiO
V5dweb69rqa5v/7/KvNuJ2glVeWCo1PDneZSknoOHjxU1+bdfQ/Q3FVted7m18UdyuYa5eqXmvLP
941N/vvyG+3XlV/nCPghCDn4fI5BA25ZANP6artyk2du1lZ4cTWJC7SA4oht79BIsb/97qbhNV/1
51k1wBqjVtD0CQhHT8Uyx2t33z1uoAPC/CBtRXrtukl5E4se/bmz7WrQ8OY6DGzuer/J+w3u2mFP
actj6kyQjB0sgdI0/HXDfGWRG13p7C2wyLURJ5GnT6H0H5bMJk9qGl5zW79ZymLJcH3h9uH3ZQHG
u+llF3fFIu9K5wJdHSDKImcAxArF0BqF3RWX3f8LazbhJYPH6riwkgmZri668PyoO0KQ5xMdHFvL
vmEX17FhjmRON0nZXfo22DV+H8sVv6ja19CxKNcqdkHVcJf96/2ndQcNDTmjnpvS9DDRLlmJPM1L
ur9veM173RAkqYSp4UKDYT/27mEh9akJycPt4U2LoHlvFAIlwXy4V5vPx6ltHt2IWt7ckBjq8LBu
BmDEUQAGD1HsumxXiR6UKMNxRYGI2TgITA+5GsArJwua1g2LDgqRon+e6w9ROsadmx28NYy3zHZ8
MsA9Ar0fNVpQKJ5lCZ7UuUiA2nuUPokn9x/KGWi5nxFFHp11Awvvixhsiaghz9KxYwpwlW6sM4QP
Fl4myDBCs/ehWYKnVtnwSoYQomPIQsjR9mp2rvWFcT9lzT70un023derGujQMVfRdHB81l8yFyzy
MfHzMksoGMctvB8G29XxYyKESoarUIWdR0/FORV5PCvL2Kap0XZkaCAqvslyuERTlvgi+g55rzj0
01+33c60uJpXr3PG1k1geKeL0DMSxrXKz3nJEprZ+GANeVegeTZK1AWbPeQUsKS4hujDFH2WMoqH
dkyyKYqBd49xu267Ib6mQW+cm3TAmKMg+u2Ac+WSFZ8KHxik8b3XhDu05h/zmVzyateE75xh3ftN
tG/C8GmN7qtRBjqarPDDcatloB6b2r2MYQSqWG5Juw1moEsIbNjA5epm4M9l5cFbxgMwnkBcbpYQ
abBgHUY2yqV33CgiF1kgLZvXOGot62EwMB0lpvo5LRxZ0ou/je/C0AUVqnjn5CyJhI3N1fTy1/9f
hd5yVK0CNoyiz31+iub+nIJN7rZ7mIbWcm3fn3jQKkEvYmj/9OjBS6bZykJrGlxz7XBAB9vQF/TS
9fKxG71DX9sEu0xVCh0PVnhu2nrZqh6jE3D06bHaq2OwG3I0MAxJcbD1q5jMUvNtpwh55UwLLJ79
KstvM5Nxl2b3Tb6OCuOjWzF/FeNFdcMXP68eu8yzZBsGq9TlA7Dzb3kzDbgzrpz3bd4dvKZ/4v1L
r0KLRxlmRoeEuSXA7nU0YGbaxyoVcfu9DT7eNkrTy1//f2Xv7uyHM296FIR9ruKNrLFT8EcQ8Jxw
kkhuP8NgmzoOLB22bV1UPl66DkCWXoJ0zc2X+/J5HQcG1nQC7PCkHrlUZ1wgJ+NC35ftcLjv3TWn
HXLAxMGqpx4n9Z67nydb6c+Q4ulCAUTCYFQDe1xL7yTYZZuKXZDLpGPffavRmxZX25C5XOuBrbBM
B80kRPIkrMFqsPVPkWNrsTGcSXRQmKsiJbstQ+WJgHI86BIFESO/eeHiFA4vtf/h9jIYPECHhZG6
KDyPITa06mXKY5f+Cj2LcxmsU0eB1czbJpFm6jEHIKDZz5PFME35tY7xosiFJp869aMfrwkU9OLt
0pw4Giyboy1J+N8d+hsJig7kcnuE/BUiBI/kuB3IXuydfX+AtMLBf2YxVNoP3WOZoDVy3xzvPLv9
he6aeC4hpKgeSxygGwZSyCYZbAJ7pnW+LtKrcOQPrZ9zz4O7zZ+2posX93HNvt+2oTcXmhP97FH1
fKvd0CdnQprl1BXOFudLbqNHePPNMfr1/1dvLiTkS7qZ0vPaT5d1HXdOJx964DRuv7xpeG1i6FCX
oiEEJKUIcwJZLq/40wK6z/uG18KcL9lC3CsXVzvkT6y9tGT6UHu2DcD08lpy0jjrUuNOE1yGXL0E
g/figq+Mj96X+15eC3Oey8GLOTF6zqZ1F/TssWUqQbiznJrejKJYWS0vAV1bkw7uDIRJF+x4sO3m
IPrhBM05SnsLEsIwQX+dMzoH/QFFgemvxU7V1Z6l+cOW2W6sDZavnyXapl3YtJTsPK1BvxNZPySl
K+7CLgIRdt3iXll+1IreDRRI0MDbcZrL4ORmPjJzeU/FEcNrGcrM57X0KRwLVHeIzimKmu0uqm2K
raa5uS7Jq7f3xy6qoA1MoRfmHCC7uKeercvMYDi+5rNAEEkWXScmBPw949kuXeQpo8/BZCunmOxG
c9uOSJBpLaCJ63DR7jXqNIfbKXKnw23HevO0janX/JajN/fKrg3GsiAXaPWjbTw2gCaTZUjjsE2n
RMw4xvTVgltqV9WWhNq0JJo/t9k2Q/IUgZoV/Kmr83MzdZY4Zxpa82VZRpXyBoIvKv0zARc/Ucoy
WYah9ROGM5Xp5KoSPuy7x7BhMZqOLdmPwZD0E8YUbjxvm4adh2h52tItnkv3JQtIDPKIO99ec+JA
4TorCsFU3dUHx/HiLrOJ2Zrm5fpRrxysJ56zhNmVJrfaErmu8WSF+xjMXz9YRKkreV8ViGuQt1Cj
eih88TKL6k730s8WwndQy3cXhJ6yfc+idSdY8GuIIsue/uYZgBO9z2Rd5ahqsGufJwiAFmp6gsDU
qS2K4zBXZ3/LLIRTpsdoXgyWmEW06DZA9P+KboNOfG78b9Bzjpmt3m6yT81h0yED5z6Q02fVgaqB
RVEZh6n8nFWFt5vQVHE7GpkMSfPdfMgy2VPwtLsZZC1cMSROIW1NXW+eYzjRDxgeTkSFF0Dby5nV
jk3vawf4qLaMp+ln0x7uRL/hOdfnv/KGuW8zxUmLj+h6eixI9T1oy2V3e4YM66CfOJosKrNhEAzU
XNvvmbR7UbgvrB+f6L3erB84qqKo3QbH7LPYgt00rYews1U5DOurHywyBoA8Xh488Oj1yWJnld7D
KsEHdntyDMFCbxuZ8ox14MelZ+XVJ68UPzrBjiW0R28Pb3p7bStewfvoDU0ItlkwwZaqfZ8R1+LA
pqE1B14aWo1+iTnnTHwkkdptTWgJ+6ZJ0Ty3kXUW9FnPzp0Yg0TW64ceh5hdMzWWzNYQfPTGkCls
6TqtLRRN+3zniy+9+433uLHn5w1K47en3vARepNInaYOyG4QposJMsc0zbN44Lg8KZdaWfIG0yM0
t0X3l6gmH7FH9nKfUvVZLtke8Ln7Mh69M8Rv+1S004DTnavapO0md1dNZLOEBdPLazuw8IYtLDcc
7kZFQeNFzqrkOxqI4+3pNyyx3hJSN5FCEFDeuQdQbkajahV86jLAJdIoCVGQu/0U00dcneNV4KzT
JgIoo6dnCoWgGTIyJaAwg2Mj/TR9hOa+VKzNpnrYKeD5uNh9HCMUH7Jit7HvmeruNFTNkYeVlj7g
WTBUOZwUnw557n4K17vAvZzoLSLZ3PqyYuBeTnl4nIdul07pZ6ew3b0Zdhe9P6Ryp25YJbiXgT4/
b/x3Vq0/Q/6H+LamO8MS640ic7A1bj+DUnsO2m9N1cSQd/vm9Xdd7XCiswEvZVBOWGdYUFE/Npl8
x0dbldj05leremWcYvb9nC4cC8upmxSVGnYi3UgySGYjkTI9QnNi2coBBJaI1AMIe5NJ1l9AXdw8
wO9sYdSwzejyYQqnVIWmouv6Xs9dqvchQR2s921iOhswlKuiNMtgnIPbu0fiyHAfhLVllzFNjua9
Bbha5VJW9Bx49KERTeyT8WGbS0uEMw2v+a2igocTx9HOdaPT5qJ3TxSXFZH6rtCmd4w0Ue1FoGO6
1q/yJ9oV30uKjvPoLiwb7F7Lmz3cNGRdI+jZ78ixBN1Jv4Y/otJWQDFMjt4p4m6dl4XLSM8O1Pq8
hcSB2x9mcWfhU2f/bYMyHybuY3JU8Ox21bmv0X3uu/7z7ck3RDW9ZUSINmjzDPUfUNi99+dy79Dp
p2xUwitb4DQ4ls74S3qv79cAxO9TXUCmZ3SjPExQjvbu/ITryryKPnwtRadaWD9pm3fFLB6qPt8D
L30qUvr59iwZtke9b6Tx2Bj5I44tYo3qfSVHHzwR/pp49fDPWuGsxAhEUm4/yzRdmjMLFKJzKbHi
Yd27cc/ktKOkH+8cnfx3skpfrBCBwHpD4/RRbplKRNDasEcmY9LSaVbiQqFq4ckBy/pdWBQfSQVB
ER/Lf1CdZ9tuTDOkeTQZHbB6NjisqmoMdmku22Rl4svt6X/bnz29MUSMUGz1AoJDpJS/h2n63C1o
SsmtindvzxEi238XIGVjpqoZ5zDwzJQoILKLcjrQHbT5h+w+jjLu6T0iuIvJ5nDtvPNSbG4ywT/i
qu3r3e0pMqhSezpfcAbtVnQfIeUFVPUJ9p8UKfp+0Z6jGLpS1rgd1yTzT8Kjd1mtpzeK9FKIMqcB
O0uvfuj5sh/d37e/5W1b8vTWEB6tTocLN+/MQudCgvFj7dk4ck2W9JcjgxNgilJ2Rl1lHzr5fmP9
OVttuoYmQ9I8mXF0yvEe+crQyMfSAUFOxp8gGrvP+7vIm2FGmj/XlDoBlSio+NKvVFxklZp2QYqS
mmVdr0b/1/0tHqB5sj85vtMP4/Voz9Apei63/rzlEAAomqQAefaUKovNGtZZbxFxFLLHbhs8MJOt
3XHKg3+oy++ifeSe3iOy+YUoBn/C5adsca0qoOjz5Ip+sKR3hpXW+0TStYeKAp2x+9DxoXPfZWW1
xd7a7ZrVRm5jmp7ro1/todsipL+2sFXCCxC/0DLuJ/+f2y5men1tf54ZMDbQkvfPa5YnYHc+s3T7
MqBKMXnqz+1HGOxIpxTufRpVOeL22Q2hcbcVScR/uCtAnjjCBvUPtf66/RyDS+ucws3gOLxO8Sle
USVjmx17MEYB87S/b3jNpXngj9vE2vW8IcGOvOooMnGenN6Sx799nwWBqf8u8lxCEnDFPnwuljoW
uI4Q7Yeq/bnxOl4UEgFZx3gFi2ubHqa59gxGCwWJNO+c0nHfudVpAAGtBCfcvEY7NddJmf2pKpsc
lWFh9I6S0KnDuqEUJfhgfJA9e1qLcieojRvQNLy2aXfdBmAAJILP0+SfrpxtCyqczcw/3V53g/fp
QmZrUbAJJ2h2BiHzH5lNv/t2s8QO05trjo1G2gAXcwq7xNw+RKTc+070OyCZBZJqGv76/6u44Ycr
io/ehh2ijJ5yL0raST7J+c4NSG8naWvuVv2EmkuXge8z6cEgQ2IJQu/Isi2YUhm9qUREPZ0XD2a6
hRtozvxYBN8HiHDKLkT9qN7P6RcXiCuy2a5gTTOm+bjTuYNIXZRSszVFH+SM1JI+kM7Gr2EaXvNx
Jxrqgs5Yb49sh2aqdqCJP1PHVoYxWarm1XwW3aiWip0jv+N7sOfRI+k8G3OPYafQu0tC3kRAwLrs
LIbh3Qae82oOn5d1gsLAfRV/T2cdllPeCzVeXS1YEhrwZOzJIQuK/W1PNn2BVgnzpTOuQVj455oG
SZZjhTsIKjP/cXR/3n6CYYF1GFeXdaqsHcxR4PSnBSjnxmve+bSxhG3TB1wf+8qhA3fjPBx8LHAx
ntdx3pG0OMvxV5TaQrXBhPQOEvR01kA6M0gvBNtzttIPgW1/M42sJdx9kAaRSpHEVK76R3T04vo2
clvTrGtem4o+q8B/h5eOgjNK17sMwnuisx2cTcNrXuv1ac7VErHzNuUoL3QPRYYiIfEtd3+mRdW8
dp7yFFdzznVRu3Nd+/HsZp/89t/Muv8anqAjuJo5ALNRkOHUPM5djCvdZEyrr8UmDzQNkrssX4dx
LSjlt/N43YTLrI5V1B6UAgUXuANuj28wHx3I5XRLuU0NvqHm0Rw3cxjEU64s9V/DCuswrgYHTc9r
HHqe5vpZ9l4yOMtzX9qyrbcLVN5frSGg0fg/zq5kOW5dh36RqiSK1LDV0JPd8RQnTjaq5N1Es6h5
+vp3lJXDmM0qbbzwAk2BBAiAwDm21kE3Fim+Zx0JAWZ14mb8UA/ENxPV5SXb5k1177xDQjsN4URC
L92SH1bADnacXQGf6leRqqFdtguiEZeDtsTawi7OlL+66PwPrILse0UzxI4uDBGsoPeGIUxVdjaz
wcud5jFWwnnLdkEw47RYh57oyXrhEz+agIh30dFSxZjPctzQtB3Fc6lsFwRzznvAz+dNzS68e3Zz
n5eg9LrTVKRwkpMqNnI1dqVFpcWxAcboafVwnDTXH9LssMvKxGYuzQJqJMU7BVKoKPMqbeX+mraq
OZc/2FkfVBTEWRFmGk1PHHS3gTEyvzRrOSAdz37TdXUPow4ygGLN22O1NNTT2PwWId9FSFxyn0bp
fLCNwVIkWzI1bpv3zlQarcO400rZZRq1CwOEKrLek5W1p9tqlInf/v9OfDqV+praPbu4Bfda8lot
D6n2bZ9swcpJx8i4QdZdlsb1e+q+IMQACLb5clu8xMLFvq/eXJClU2wRYFfc0IraIext/nxbuEwv
wkXNLcZntKyhDXHpv8S12R8TMwHfLNG777d/QbZ8wcgXYtSsxGDJJYtbSsNYiym6LqxIU4Vgsk8Q
zJuOmesaJu6hblw9rVkPRV0+s6lSFd0k8sVeL25nk6WDXfmSGBkA56tg6udDylWVNpl4IVfuMag1
ZkUKJ8jdAhl/xzwwsq9B4USKEFiyA//0eU2scZJZZ5d2yq4kKk9ZpxrelC1esFrkm1k2MYBXjmPr
IbM9Wdq31KgVjlu28O1X3xktsBz0oWiwswBp8ztM25iWqoFDJnr7/zvRS26CaGwEL31XxIAyoXTg
v+xhyFR07jLFCNeyYa5t4jQluoaH/sij9slIiTfY+5inDVMwW83IudtN6NFZN84W3iQHWpJ4nysW
AYAr19LMKMem8i4+jADDWZzusGiqPneZagR7XeKpiDJnBOBpovtkSc8GehKmUTW9IBEvtncBcMHp
tNVA6gFOZdt0j+1KAtKoGJdk4gVznVkUrVOVrygQdUHrGsduru5qZ3y87S1l4rdQ6d25ZMOkW7qF
Co6eDA9VmZxrHVAXNlFEE5KIS8T6XTWKYdZ4pBd9iM2gqTozpFbWPw5apoe06gAdYZFRhWC8eYEP
ggux1Qswwk6e9MV6mdDhMiCea+n6EiOYnw2673YRgYDz0hnmxUQmmERWyGLwPaW7uLltgwgmnOfu
og8cXQrFUqy+VWigd9aWfTZGBAMGBHDt2Cu8Pikaw5uMCnGpi5EhR9UtLnFwYnfXHBWrjZweq+90
cFpktPPGJVdkZzLhgglbVbXOFco0F7ckoUuqQzlW+xQjdnX1DMDmEV5XLm1r0uSNuGZah9FgcuPe
id2UenvsDPgCf9tZYmdxmZgaCk/VcGk5Ht1n60waVeK0ifn35Oviq/W4cgdNySitODkwM8C8VIdl
jf5wndWozmlmHoxrjn0fefs5K0Fnt+erjH961mivRwQ2jrbEMoj5Sw6MnMXqg33SBd9Enb7tLLe2
LqxprkvzowMMOaMqMFaJ5zOEUGIg5thUgIe66BwswBZa6+sfOgiv9619+9V3flU3TKCVjYV1WdLs
vtIGPzXotcxUMajE04ntavrSkQlMS+jZKZxrE3XHphgumrb4ekN2nVjjTwb37guGLELTV9VYl26I
nlGws1rnuV12DS0af7Ac3glPJ6OIkF+iXZBroVPSp4Em55EuQLPO92VJYtuaNtHYrkjELkU/nBbK
QVBonbREhXYlOz6CS2rmVMt5gYDLTjs/TpdDQ9owzXY+NYpta05j5G2joVC95NzHO8GxA/FqDICX
XcdTbFsDShdqjg7ehUrO3pI8esJs1d1UqWheJMoRu9aQ5KP9ZMbZYbr1ONoD+vrisNbm19url5x+
sWONjnrRcyNbLgA5OqBE5BVFH5KyPjmutc/3iEz1LiJeNwbr08U03QvrTNzH/DwtqnRApqDtont3
/o2GNBXlyLGN3DnriYWwN/rPNrXwtoJk4oVQYqkAyZHPiYUCS3YBg2nQIKywXFUJSqZ/IZioBjKs
TZcul4ibYUo0j/Nk9OKpe2jH6su+TxDS+BT8hHFdo2I61eU9EGNwWSahnieK/d0U/e+FaYjQxq5b
ruhGRzN3XY6HdoOxAn29qsr1oXAKVO+/d9fMM9OcHMAEdFVI8kMy7Fk05Ap6b4c8LZ0cSDc1f5jp
W6FC+5CtV9Q1EGFSTODxa99X9oE1JfGow1QXrUy64CmJkRtuhmbq69yHKEs7qqfCD3MLaomJ11jQ
xKoaaENfKsz8enn6iTmfrOLAVQDYH5oRfkHIvdBwsSQO0/k1jYbASI4x+9lmluJ+lahFHKrpusQB
vizUkuuVZ/Y/LBV7k0zwZrXvfIuTr8xEX1t1zcwetVNQe66KdyqZPrb/v5O8zI1NjQaS67nFG9Vp
ZjVAHfdUTKHs7XPeCV8JkOXaEsLT/pBBMIDYnbVQKFu2csEi68pNltJ2qyt6QvQyqOh3TVesW6Zu
wShXtBylRtPyq8kfiHvN62CHA4Q+BKN0iVkXroPzUQPLUaOnOCmByBXeFi5btGCTbMCFXHRQdgkI
xayNw3RQTSV/XOLHU4GQ6mj9rC3tDF2j8u08OZfuGAWJ7qXnGehNx+zCf7aH218h2VUx/WhBHOxk
vV1d2/TVosAwANSrQrREQYaQewxWP62FDtEUlr+EkwqfUbZkwThz1vGq7YGI01SfIu73zqdc1Tou
Vfz2m+8sKNXjpUzpYN4RPQJNvJkYn4aaTH4+gJMKRIqFl/dc9+icfR8b44nrySXNh9onVjT7Sbtm
CmOT6W77/7t19GWe6FOFA5A5ZWA2EeZNVeMWMtGCHaNpOqkqdJNd13E+ZHUctotqvujPINE/IQHO
rWDI2RKBcG/bGud1udRn420NckDeu353yAqPvIFZ+DQonIbsGAjGnXZOjn6FEjf5+mggAOnup11Q
CfgMwbSzYS2yaYT2q9G+4rj5tjHu6SajlpiUILs3CR4fAWZGfs/ZZ9481bvehSBauGrNaDBszFdv
ZNH1S5ESDBLHJ8DWKcxZom8xIdEWgjYuG3vbxdlLny/+4EQvQ6QKRWSmJ2YkIAaqWmpsnigof7BD
c0wCnPn5gjreQb+znvOvtz2e5PyLaUnv9A1t0Ut5zYd75rw0puI8yuQKJmsCTnyJDBwaYr7NiP9A
+7ZYilxzc20f2JVIu2JPxOS6s0bHFVHDGB+N/mQwgGMmx306Eew2ZjHPk4ZVV4Q6unW/MEWNQhJf
6oKNgmpsbYHsDTjaNLprQcLUdc1db+AKS9/afmf4ICYiOZlst6kpLhr3ZV1O9a5WEMrEgmMzA9pt
YLjhuVn6RAvJAne2fgJV8m2tf2xRTKw4FjxbwNACYMOJMH8aHY9PQNOIVPmZTLxw/67WXJDEIkCn
M/+3aM9r+7yqah8fn3UmTsdk2TZv02+isx/24J5tJWGKbNHb/99dfKRfXKtjM6wTzdt1fYmtn73K
935sRUwchBlcXW8zalTX3sIAT3I18t+N+4ON4e3tlClFuFiXIesqlwBmMGZ6YA40cArVy4BMK4J9
FjpnRrxi5ZXzo4jvcYN7ymVLHC8TR2DwrFFrBsbkru1bddY8w+Ovrp9inOrMgyR0g/Xxtn5kHyHc
qqzWx7Kb8RF2VWO+9uqUgOff1XKJcQshYl564OcNFW6nGpM7GGPH88mehxNIFq5VztK+yjgkt/Fd
n7/0tiISkOldnHkh4JydinrFhfGEZsuTcXIC41MbAgE+zMI40BS/IzmWjhAuLwA4n4H7B83k7Lzw
wludUeHeJQYlcqRYEy9W4GH3d6Tsn9ZxurLGDAGVe8jMWPETstVv/3/nD2hcmmPb4rYe9ccl/5nv
agDCrgrGaqWAitQS7OoY/Zi1N64/zsvb7XP+J9r997ZmjmCtVdFr+axhzdopemIH41TfOS+rb/rl
IQ5YcPtXZLoXrlZndLXKKBMUyPinqD70teZHw3EpVD0uMsUL1rqSMapaAy5eL0LanuddzY+U/TPG
wlZaxhnCPCebPU7ux/XptkIkCxZpURKbFt00QTAn9YU5tl+Y+xhFmDi8kk16orlbyuSw8QSSjrBa
cedZKhA+2coFC8Xwe04GgvPSuqnf8NGfplxxSmSixesUxY+VbEF1bf2u4qvZvt5WtsSXi1Mrw8hr
YpUAlbZ7erDa/8oJLwexirlOJl0wTrsy47iocLZd9owkiTCQ0YPV+vbSJYYjEp90rbXYa4s4vcxf
ePwwaJdCf53SPU9mON6CWRZRnJjZhL00lkNhP+kkyAwFIZJsLwWLBEhmauYWTmHMo//igfQebEmR
YEg0Lo6l9Ok6z0a0eRP7rqclatcnMqpgWWQOUZxImZimc75Aen8YQj2sAu7nR/pCDvwQH3Y9mFEm
kp3YS+PEjFpQz/y9Gj7Fyyd9H3ccEwdSyryqJ31LGQcyelV8l7QAw+beomq6keysiCy8TMmq8wFW
ulDrPGTJXaEa0P7zFP/BXSSOoiSNSyK+uVtyHL4YgXlXrwEAyMPo5d70zVDvPbAfdCreCVlMI3Kb
lJhG7bsImnJPBGwah/qQHJzP+gOQw8PpnIQqjywxYku4YvMZLBHGjM9i4+LPs31aWzO0Rg3QJLuw
lnCeBEse17HQl3VBnax/q93BK5rES6cvt52QzN4EW04YiEcSHamlaVph1+p4n44CILn7t8VL1CPO
qtgG1QrDxDZopePn1qFojlVMPNfe54rEOZWoTzUCEFp+tZbj0J7HQRHtSdQizqfkkwlgkxK+2eH/
USfM3E8kOtxWicTGxOkUno1dMy54oNOyJKhIFRiz6v7+uMrBxMkUfYyHJjOxatM5NtkjyGS9OLqA
96q3Vbm8bPXb/9+FwagFM5gyVp+UBzyHTirgOAmEPWPCVZvZWUYdjpOSnJ0j6Hwv/YWfWy8P4kA1
8ijbVMFWAdTX9O2Cw5LEP8r82LVvnYqOWOZvROISnmh6ncawo/wL6I7j0/ZQMvod94AB5hMvPaim
QmUWJRhsRbM1RSvMcufGd3X6YLhfS8OzYxX6h+QIiRMpA5ig3GV1lzutqZ5n81e0xr6lZXd65ngu
wFlu24BkJ8TBFL7EWZNsNjAb9pED/w4gzMdmH4AfZeJgSh9lKUbVcJbi7icYBDwbia0qqZItfduX
dwZg8D6tO67jCmaHheNwxphjHnPFq6zEvESYYa3iMykrVBDjwfRMG4SQ877sWwQYRm/W0owMF1VU
fHVK67PL+dd9mylYrmsC8YtQeJ0Jz0NaX/kLxu54Owe3xW/ljQ8CB5G+JOl6jJpOOPAtKQNmfomM
u6lYgjWLvGoOF9tWXFWyjRWuWTNuHWh+wpu18ZSzoOsuiUq0zKgEm+XFsIDjF6Q6aFhPQeQ2jN5k
HyNUcJXwMZIXL4Bw/H0u+UK1MgUM6ZX/nkLqG14W9D+tYHqjhymI/c2PxooNl+yICCy8auU0lgXi
/6hnD6Y5vEYlxstMqwk4IQFAzcIpUVGbSHZFnD/J4qgv580gSDJ7bWoEc9+jRUwFrySxNxFjeCri
Am0hsIqWP/Qr/ioOk0xF2+e88xJupydjmqKUWRqf8fJ1jurXiF+NCjyRo28nX26bhkw54mU8j4mL
Ti1+jfKXGi+PeHXYBTFPQXrw9wfkBmduaqPqMrEXdISFfbILwAeShVvYiOp6aRakR1VytOl1zHcq
Q7BfcOgWUTWhvIh50FKPPQaQ4eR/txUtOyaCAUcOn1yGB+u7pawTL0cw7mWk+3lb+J9G3w88nNj8
ZAOIZsCDpnO0+ee0OGf65I3kvz57XeZvPVglWZl52fgaRa9ulnske62poqQscUxiUxTLu2jqa0Qt
gxX5jn5y9C8JOfZonlMeJIkliK1RvdXaOVgvttdxrQpq8My7hvGIWdQX3jbnDGypS1qEtzUp2SZx
QmXgJMryFq+H9owvaK232QZv4z7ZgkXX9tAg10AWxkGyEQPa6rxPrmDDme0mcUmxBXgPCvR1DeZM
YRAybQgmbM5Z7naGvdwNehyYtAgaJI+3Fy0Ld8URlK4yGZ3bLdxtPXJ0jjScT87nafDKe3poj5Gv
equRfYRg1XON8UkMUaJiU1Ze5FgHSlRtQRLvKYIMJ3pPrRHQbte4/g8dLqjsAXvQnBQqkixc7Jzq
QAk/aGhqvA7lSwvMk2Yn6SUTO6WAjVz3qYvotqrcyY8wou6Vtq04jlsY+4EvEnulnDimNRq9q6vW
n8f+V9qegYmptY5CKzLx2//f3YtFxMCL1cGR2rz21vrkasyr9dCeFPGzZE9FYOFeb0wndcEYZhe6
Z7hp2GN6zMpVozky8YKxrj3t0Q0844WyvlbWteveCtVsoKw2+cfU3qkmjpNZi/GSdV0f+qA9d0dW
eutTft7syT6XioKJ7AvI3xsApI2lm9OVX2nkjn7vYnyIxC0mZAmZAoVzkB19wWZtdJLny4wUyXzp
TX8FYqtfBRGar1gRdIOvHYsQDNOKAysLfMUeqSbu7K7efs2Iw+IMf995BX4tOkwHO/GLL0vQ+0mo
Sr8l+hPbptpyKi1qw2nolHsTm16bSgc5+vByW3cS1YmtU82sGyP4d/iV20tQ4w2tsXa+wIhtU6ZW
AkwdQHHXeKJBZ+d+1u5LLcWGqcrU09GyYNRswYKb2rc6RaYh0/b2/3c2UdtzNE/OVtCKei8vCo+u
rRe73/YpW7Dm3sbTJeBbcXL05H7Vza+9Xp9ui5YtXLh709LW+WQhbRnHr0txLoAuUMWKEy87I4IJ
k0RjA5nh/5u2fUvcdPRpSVeFg5YJF2x3MC2nrcwUKYVjDQfKMvLQlrOqNU0WN4gdUkm9FAnr+i1L
BWwtqmSln/vxmd8vQRmkwT4rBQvQ3+dm0Ku6bw0kwxFAEGPN9EYW9Ko75mMVUbFbaqoTw+hnfEMX
FcHAY99wwz2nhopQwsyc2Ui3bn86dYDsnMFeNYPhyHfNUZWYfhzxU7FhCtM+AOFrU/eY9CdtwIs6
GGAjkuJ05n6qqjV9fMtTEULYXjsL/YEIIow2Gvy6M6zjmrXVaVnan06aRo/71CXYb7GSrmIMGzFX
D9iGnt3Ns39btExNgv0ucZpbkYGWGMdkYWtNn4rMDObFOpt2Cq64cZd/o65gyhA8GXUOdz+xuzIP
pu5Sq9y9bA8EQ27XHAjhDE+dqbUElMWfrBYUNcTtPBD40eC2mmSmIOTF5szrEZS8SO6yGgMNTegy
VaeZRLTYR9W7Q2KCvgHvAX10HNn6Mu6sQFCxkapx7Cat0xE1pexc00OTKw6NbMnbYXp3W5Gk1aap
H3AeMQ2wrPFZq+nLLkWLvVOTq0drn0IbtCu82Kn8Ovl1W/LHNxVGwf5etF5GWleOGHlpirsSxG2p
z4ff+0Rvenqnj95KizHucToGZp3o9COazIdeVbqQKVuw0LGJq9xYoJEBGNakLYK6UWW3MpUIVgkG
cQCgV6gkgaLkpM1JUGrO2+zuIx4GnPTfajEB7G1GS8avzgbfXv9gve11xdNtnW833L/5G3UEi2Ql
tO7azVZdm38YedJ5UQaOKuZ4Y7PepS1qtJhG8rRJRbgrib+p2EfltnkE2JECdbdL/FwMfvOF+h1o
oS3gNnq8DfiZBPmh2xVYUbG5ylkBPsITCkOIFp9VxZeCLKFlzQr1SbZebLDq6zVNQICJOUR2F/VA
azr2uyAVKbWF1HfssHaLYWeK9TFjWP+FqVrZpHsgGPGapy3tM8h2ci//Qi4bBbjde9Y5T70JKZif
nGokka4i4JdpSTBsvS2WHFNy+BTye3W+ueWR9rvyUypiBFtMwxwYwf6O/Wls0SlQ36/ur9u2IXEZ
YsOV21saq1kL/8wMv86N0C678LZomUYEmx7HobBSC17U6DFbAEjOGPWHSC8UN4tMvGDVqUFASK/B
xkzDAh33Ic9Hr3EV+YTEZYgtV3nMOcHLBKI1UL1GdX8qGX9q6RjoVvHT0pPjUG7v2OiwuK0rSWwl
NmGRWF/rTkNkYtef2/6lK352bgwKt4dsUqFQSXZabMEqWRFHGBLFJ1mZF5n/i5hi7TLBghFrqz0W
Q47IdiSJvz1HjbVqHE6yx2LvVdzTmroY2oYNIyRfZmDrV4FNPu9T+vZB7+7iKkvbMcKb/lXTE38u
5oNrzk9GCxxubQ1Jv+5zz2LblY5mXUZpjckG+5TQhzh6KEzFW4VM9cKtzEqATZIZTqfTHqnzkKgC
ZZlcwXRbw2rRGZJvwy/UCDPmGIdp1lVh7MfPHxiG+1vvegHsgKk1nCOiN99ekyd9/Nr2cWiYhsdm
wy8a1UupxKzEVitWlWatb96tNIZfrOl9RysQ77+lSfWJk0pRYJVoS2y4ilO+IXuC9M8FpF7upJ+b
vFW0fso+YPv/uyNqlkWaDBRObuwupX2I7NbrGJ6L+KHTVbPjsuUL9gvc0XFgGkJ/1l1AihiZ+25E
sfOqZOXqguUJa4+f5+5o8swrW4XPkTgGkdu96Ju8afoK6Yp+1eZ7KwIu4ONtryBThxBE4+URr/Uj
XP8y4WHRzM+YZzncFi1btWCu3MqyfFrhzjD+FYCD6ac7sad2TRWXlqSflIoNV3oWxZxlSLamJ+DD
heygfW38GDgDgX5OCq8PtSM5pbmvnITejsgHkTUTLDlmiwkCOtwp8zL/6jqwt9X44cI5oYlDoTPJ
dojNV+bKy3FaMlwB9d1ctb6ubL+XLF5suCJ2V/Ruu4U++leH/M91Xsz8U4GH5tubLanrIbr923bX
rNOKzIjKP43V7LDNWtd3tt+G3bk8RKEq8JT+zvZ9732E3tG5bgv0e163R8f0yTqvz8YRTXZhfdQ+
zwq7kDzGULEPq8LzVJewGAXE1/kQn6rDeOq+dcEaFuFyUrFQS0xEbMmyp7XL4DWwKcaXloSUP7mT
4h6WnSTBsCu2gt5pQhnXBnBDw5Iwbfb1iFOxH8tMiT13KUSvaUi1A1HVhmXaEO7hNGeJOcaoFmQZ
vwdD2MlYmhBWoLAtmQUI5gucXEbzGcruu7C0HlcGWiftU7M3RBf7r4oKpFTaVrsd3PS+tb64FOop
VCBQktWLLVc5XF2VEbRcWdmJjqc0G70OQDlERYQoUb7YZjUW6JhMAPV/XassQCXSGGuACIe3vYPk
MIpNVgnqA427DenG9SP6kcdYkRVJAgaRxV3LXdtuNyO1jS9W9VLRN61HdUwLKktxrUtSI5HI3QDD
i9m4aChx+MFFSDuPxiGx00M9hY2h35sj6F/tSXGlyfZYsNk+JW2epVp5rezz6ubAMfyuk9+Uv93e
BdkWCxfyzOK5BCoyXOdQA3xWz73Bavxo2lmQ+wf5dxjARZxhNyjVz5Gu+Q0w/28vXbbRgu1WoHm1
ktwtr1HD/XEN1uWqxz8KHja9wuFLjqjYgjVOk5NYkVNuyYWO5EI1HCnp7aJih5XDWNmCkG27SGzg
417qg/Yp+0kGj9/rByPUT92dpiidyL5BuIOBJG8NjFX8mtt2aDTNCXVixQb86Vr5IPgRO6uayFqK
CO9R6M53H9w2oK9G721P+m04Bfx+DpuH4pX545fmkIQ7/YYIAZzU/Qx6MQOPhaiQNuj5xCy74oNk
utr+/y6OYBsH2NghXsld8ziCiCCqFFYsMTMR+RftOClxIvSJRUYXdmYTRABlb0GNcNsUZOLJ3wvX
3IwPcwLx82Te4Xk89VhxBkOrwg5k4oVLmDtRldgR9pmW5ZGw5BBrzaObUYUPkrg4seWqWgptmFC5
v07Vo9t8rp1vdp15TqGY2pGFbWLTFS0ri6IAgeUf8bjsd8APsF+Ni3Wo8QDp8X3BldiANaL5eSzR
zXi186g70BHPp4k75cfbOyw5mmIHVoHzYtrNCunU8gD4EVCM8dwWLdldESYXj+Lo/J/hR3vED8Z6
V6PKxKfDbeGydW8/+s6ktAlkelWMk1ma+aFE8XwF7eQ+0YK15mNZDu4I0VV7bs2zsi9fpg/xxgXx
hoabEEOC7iVJg5qcChVIkSxT+XNE36kjzVbCNQoPA6iuIbR+26c4dMOce/rgG0hWhlOnKMnIvkKw
2abuQNKU45d0Uw+ssfKj7NmIFGddalLC3bvQvKpSC9KzezQoH9YTCD9fS7zpJGHkqyxK8gliV1Vf
FQAtsrcLvv2pD99ycp+pXk5lop2/j+Wg8SxhAC+7JutjTcK0/myreuRlosULt2yyqoxx4ZLuGZjE
ZvfMU4UxyURvDvTd6ZmNtqdRuzUGlL8HLQYe5nOvwsyROGERd6qeaicd+i2Bs055HjpT61Hdc/vP
t41VtnTBWPnE4F0cs0SlucUULPPGrvVrJaWdbPWCzY7TPIM+Eqs3itifVn/I8NjCH5Z2XxSlCxcs
qbJ+aFuEySmSlenFVVFIy9QiWOlc6lo3gZv1apD/5tyvnZfCVeRBMtGCiVaYqC2iAkvOc3aHCYhf
ZVzc40lKoZGPNW6KzVR9amSM2aiZ5kN6AM2rMzyBWCrMU9WQ8Mc3hyk2VGmjMWTrFufF2mNffaKq
p+mP9WKK7VRaly0MHGFwjAvxc/dLO/YeYYpqtWzRgoUi70y0dUR9k7IR8CHaIdG7YIcFAbtwy0bf
GX+fsqHu1pV/7/j/3PrcAjm1Lb7clv1hKgXZgjucYjqaPMqsEygYukd36nt/MZrfqA2CvbnWMTo2
O8Oec4nfEvxj2+p1vgKf4LvdPMVT7fHskKWK1yDZdwjqL/W8Ka2S8u9L+Tumj2N5tZPPcXQ0+1qx
+k0j/6Q8WP12qt7tAjJCA0X3Cb8wTvcGj865owexPh5IbX01aBdMlqG4ZD88S/ip7f/vfqrvrZp1
bsLOTs/B1cwCfbEOt/f7wwoGRAvu0l3AGoyoL/2eRnZY0DTQK+33bJBrT6cH8L/6FgBja86eb//c
hyaHnxO8JyNaES14pfuu6/nBKNdgWC0/SlV1Zpl4wYka3TwQzYCihpEGAI33tQG4Jonq1pXtg+BI
i4kbGCvV+fe8+JoVi2dhdvi2XrZj+cFhEhOTEpdKV2R68r0zLhPDGCuQetmnplNYg0QvYkbSGN1E
0LrCzrHFv9g091CJOdQz23MDWIaYkhgRZTqJivS7gaFwndiPUzyfxvpXkgyKrFmmH8GcR7fMp8GC
y1swEFK552Sa/ZFcOq6IkSU7+6dx5p2FmatRmo4B+SOfznbEQjq+3d5ZmWTBdm1txVvrxNjZsozX
tDdX39WJCmFYJlyw3rJJ7L5fqvR7jUc03R0OJUsV7k12ZARLBbtrSdsJZ33qM1ALXFi/3OXRt9tK
kQkX7HQGq2iUDhY719bwaTDog12xB2rtSjVxHgU7BSu2GS95zc7m3JEnN526o9Et3evtxUvOopiM
JFO0gvCO8e8p1f3B9aeaYpTopduV7ADTV7iC9ThL0F84sHOfFYmva7YeFKaVhO20lIq6tewThJsX
DD5DuU7bLT9meKWv/M6yqbcCH7qcXBVvjeRwimMfi44+7wyvuudSn4YXQHyyp4nXqldvmfTtaL2z
WCuzHYeBtOOs51rjV4ml+42rgtSR3Iq6YLRDYfckRy8eRiNnf2IAiXhO68rTejN0I9MbRt+qX26f
JokpiIi58xD3hOo4TUDW8FjyrWhyz80UjlkmXDBi1LrQ+qiP1nkeXc8GdWVW/c9gKhR/SYwlguYm
Om/GMkb8pgOIYq3Sz4XJ/GwknlFVl5Z1u+J/GIRgzuCxKou466wTWLWaAIW1+OiwRoVg/nEc9w9b
V6wPXbZRfn93+vs4Nb0ueu7r3DPdcI6eo3LXsyjgtAWrHqpcq02KgDQFBVXB9Hsy2Iqy5semoIt5
jMFXRNFRwc7pkP2vNoHlo69zEt4+nzLhws1Lu7XHFdNVd/M2+zqm63+tMgGTyRZsuIqWxbDsxDqX
UTyDX3Vaa7/gjrIu+PHx10UcXZLPpTUWIzsT02RBs3TFfQP4uHDEAd2pe+EGRkjidpGG6z13NJAe
6j3aajdytl14Ozg2ggWPZqyhe5ezM17+Tm5chNwuwtE17vqM+E5XHW7vsswIhAvZwl1QJ6Rh56Kw
D0uT2l7CaVA66SkDLd5WqQVlh+K3ZLsimLNeFJy1TW2d0V7b+vHInlfwFVxNmhYKt/fx9aaLsyFt
Z9bu1OIX8CvHfOLe3Lpf0zgLNccMbitM8hHijIjZUXfGncnOtp3cxy2ZTqttTeciiqbft39BYhz/
oO6SOkYmCeNYmkbzdCPPT6tWO4rwTiZ9U92767PB2ME8doyeyxXEhGNPsk8x1XbBtAPgXzBsm9Go
SS3b+aax/yYn9x2X7Fz39j3v1t1TPEq3Xal9y5IpWKz5tJTktE/hginXHCDnrC7q7zZNv66W+blO
+a/bomWnRbBiK2sYbSasekjJRY+yY2MfHApQnH3iBesdRtuNjHS1ziNwjc+dPtUXFIhZAJpLVfex
7LwIRtsVupZVpsPOwDftgwpPouQIMO5hV3MDsA+3SOzdvjKr6WOdaMgIFiOwR/s7jVDWji3bi0dE
FLf1JPFy4nBIExGaOQThkFtl32O79iIt9ydrqpCc2Sgszg4P/k/al23XjStLfhHW4kzwleSeJFm2
tuRBfsFylasIjuA8fX0HXadu68DCxm32k7T2A0gmMhNAIjIiwGWJpgSomHW5WcTJu9EtJ0FegV+P
PGANp8mLyOJqQkE1vBTCzBajtViJd4H6ZBst9cgvs+/R0BuqXfJSmJXt0W9mhdMZp4SqIa9Ll8Zu
zeIl05VqFA4lE/OW2ZJW3oL9O+gFvg+8dTYam12c0HhvKZQLZgzESyvyyrvZCwcR0Khx1l3XjRhd
iuYZ262BVtiyrwnFpmWMm0yHs1JZRYpkF22wq5/A4KnrhIKLY2vtzPi+FMHBWmBFqXrkIG6/JlYZ
YKsudDB2hS/KPSLlisbwGRxyr+VqfU6pyM+ANuShvyzscDt23z9sGHJXSI07QGNeOv69DL7O6WEW
d7ndhYCxi+b59hMUuwa5KcQy567lLZwmb5cQyeirQQf4jnWhbfly+xGqj5BCtiHg7/C8nn+vyyz2
giho7olRxU4ZNXxf0pHbRNAIxD0oTpJXuiYxJfRijsnFqeiuSqIh0/RmczBSarXkFWnz4Fp97IJp
2DV2EWpDjFwKXDenTukNcNLM4aFLi6987sO06TVvrwgvmY13TCdPmDRv7hNjElPooqnGOg5s9meN
l6riQIpfanqidjxf3Pf04+JB2+HZb/YtXnKnyDTXRjJhhboneXcy+o9B2WJX2B0cfle6PX79tMtH
5T6RJB/czmprhEH+XLZRsDzUQxoG1guU6TUrl2Ia5CaRMukcu4AS6oWbgXX2VgMdTalrGppZVgSy
K1W3qinBvZKBSfBB88a8b+t4zHpcZOukIlWvL0WxM9YDNcDh/JpDPwVdZPc820V+h8vvza/eLLgA
ONM6bbl/IdzsD4PpDq9l0OvSj8I75U6RJbd9nO8wtdRGtSxN48BE7z9t49ueo7KLFLwVZ0039Ft2
c/tDVc1hIr7vG1lacZs+AKGYkXXfE2pEYM76UvS+JuurXlqK2HSBcibLsbGFpnpfh9SzljpKpkQn
PaKyubTs1u5gN3R1k+91755dinudnt6Xlo6v431eZJCdSRvnPgjs1Sa0xRXAlYM0a6BxPr2YG7Vz
O4VpYMe1eWaEhFARP96eDcUqJjeLpGkzu2Kyk+9g+gzZBKGJJ2P7L3gpdZrJihCW+0Vq2k4UlHpo
SU6XGlwz5RQbiUjPFUUraJs6f+37EimSmUkHlk1p971qLm5yMprv1fS9S8E2r4PUKdxLbhQZWcM7
yC2SV7N5JekaVUQHHVaNvP3+JlU0Q79xSXT195ahFTfrHoyk3XcSdqRANszJggUQE3ntv/gGuPfR
07evYCa3hwBdiHzG4a+8BjGREJfF7zWvrQg1RwplhwaLOa+wSG6lR8rdY5mQcPR0yskqn5QieRiB
v8dVp3c2B7eEuN2jyLvPFbqNwomXmsVXMalylwgbxqmbhpm8BugTb1wST9pMobCO3CICjDQHRnqs
v4+LGfm2iLyKRrgg27emyx0iUGTH3abT1N9FTr7UxLnPKdPJJyssLzeIlLmxBjhN198Z5JMnMYRW
d5dlH5bx5+00oDLN9vubUKr8AaxDPk2+k6E6iM6ITSI+8XS+7BteilTL6xqTGCz5zvKv7vDTbL5U
/M99Q8uROgDUbwcY2jLPxkIOTnk0G+N4e3DV2iJT8XoQ/srcKi3v+XKsL8MpA6A/AZXnQcTZ0y6F
DM+Q+0JIW9Te6gXklaUsJO3JQdfz4AJ2qLnrVE2uHLYs7Q3ejP4FGfMTNjxOWNTttiq2/um2nRRP
kPFYwdDXBiE2SBid4TAW0wG9oE+5N2kypsL7ZUiWnwyVOTLLv/h0ui/d+myyKS6G9mh4puYLFGlH
RmIN6O8iRdoM3yvDjCxWH6ZeF7uqobevehNbo0u9bOazf+GGB5bWBdcJxEh20YF4hgzCWoIeGoYk
K8EX2icn7lntYXTROp8HgbULGmLI4CsB6qq0yw3/UgR9lNotSJB1ZXKV40jRW3f9vEC+17948/xa
r14V+ZZYcQ/v6gp4qidIG+c8y4XpsgIRXBufCV8iY8w++O64L+nLuuW4bxQLS+D5DLd2R0fk42Nb
WcnnfXElRa5hriPq8RSHIQuURE6zLoelyJ4gL6JjM1SElgy7mkXTljZqv5dx8Q5JAekfAoLQojXP
/UJ3cQp4hgy+Sm1WUQznnnnGRdy3ojzzYtQB+BTxJWOvujXA1cKceGfPHf9ecmM521DIPdyeAdXg
UvCuPZr/IeLlnqcRheXKIWNEq0yzXVMNvvnsm8yweE42+0lPLlbwPNofp1qz3KrG3X5/M247rg7z
DZtc2qK9W9z1bK37lpJfvRxvRkYmXvuuX8klg8Dx+GcXXCr6921LqzxRClRmOwQSKjBGYn5orc9D
Z4SleeWmq6keqYwi7Y2pkwTNWI0E99R12Bh2hLvLnUNLYer5XU9n9I9fBs6jYTUObTdo/G9zhd9h
kYYMtUrGqfLaciGX0noCHXxo/zDIt9sGVxhERlnVDZiMiKiTu84sw5nSU9foRFoU52OZSXfN67JZ
aJPcEeshYV8MqGV1/WEChThK5Bqjq54hRWZiT0U34BbuPIG/8dIt9owynTHGWWZnxzIV/cUbVt0G
R2UrKVKJvzAP/E7kMruQw2OiC61Fi79RDb79/iaoWm526GDZ5rj+G2rkhyo34ttT/Avv9577SOvr
7Aluu7SBkcqfI7mrq6OfmyEYFWIWiDNvH0lWhAVx9yU0uTUkQMO55QgIw0Dc/sKd5NCVmvqXKg6k
6OU5oFbZ0CV3U/qE/og7O3nxK11Hi2pwKX6ZO7l1k4jkrnTGkJht5ODsmddcs0d4d3hok0sFqrlq
RmEKzG9hJV1oDt8ar/mja3SVonfdB8PT/3afIm/nNDMBDsuz9evqdq/CzzRXKaqht9h745lZ22VO
FSBFtP4f/TR84auu6PhutsdLS9FL8663/NElF5aBb5XfM8jwiFdjFwsZhpfitc2CGkrtBrlAUDnC
NupYlalmCVTZZPv9jU0cO8tRchTeGYJ9eZjOwQSB8vpwO2BVg0vx2reEed3iYeUW5AnKPpE9eXtO
ODCJtL4S+AlY6hBBHeRfVnP6JKp159BScLLJZ7ys2+TOZT60P6ahD7N8seLbNnk30ePFpeicq7nO
PROu0oJRrjA/MfG5AXdgVT2njeYDFN4ow6UcaHG5hk/JxRhQ1wKZBb+HBG8xa86vilmVoVLgOyl6
iwJsbBMvv/e4wG3hlNfrLs0IN5CBUm3gmaVpF+Ri2inK0QdifVyND4lu06d6fSlWV88FqKvukzsr
46d0Lp/MutMEk2JuZZhUgNsejvZTDD3kT06LSmLWN2vYk7QNuQn5i8moqQYTp/qM7fe3gVuSdrL9
EQEAtZesSSPL+XHbQxUJXlYoN40yT9FWTy5iZsd0fbLHOepLXf1A5ZxS4LKVGytzh+SuWPuo8k8+
mM8L8ZfNNcd71dtL0dtS5iYpJeRiNy95mkZ287OF/tpt06iMLgWv4DOai+eMYDOGJLnYIBVKuurz
rsFlyFRnWHXgkxKLSGJ+GpLg0U90jU4Ko8hAKQv6WDMB2dKdY4tHwEZCe6jv/HLSbAkUZpGBUUvW
2Etjp/65pvQlA+tqZAe5rutaNbgUr8aIYgFdZnqeOf1hbkce36hHTRSpDLP9/iaKRFcAEI1b2rvt
HoBSSEfWVpiJ9bBvSqUgFYQ51mgV/lmI7MGpbP/I+9E+7htcWl0dmm30GnBGG1fLoEUO0fShWUFU
ZpGCdLS7RhCKCQ2aPgfjhZd/nOvgaeZExySvSAOyXHlbjVhmgYG+eNzNoSeehqACu6+F/1gX/b5o
lRFSaTY31urAQL77pXT4cVp0/SQK+8jwqKXAsTgvK7KhGx/KnoSV8E7lpGsIVri8jI3alO1a10hQ
lzAtXHiho7KimmKK6s23peuNwzeG07S+iSQjEvJtyhs/tFa+gCx8cDTJYNuo/3ZIcwNZszwAKzJH
wz4Ol2UWkfa57R4d8ZLZJ8s5d6auCKf6ju33N98xiHHklOI7LCM4syA9ZdvfVBcAqhmQAxf0FNDc
wgxYIsUujZzypdTElmKTIEOiMpsEU1PmqAx5ZeQ60cCuZvApS16MTpPUVC8vRW/esKwMpppdLNKc
0qR+8Gv3cDvnqMwura7CaSrqGwiphU4HA1JPVW/hDly39VPZRlpfc4fWdt9jc7ymDwn4c4tvTvsR
Yj1W9nT7/RWmkcFQQ+8Gfg4RdKBD0tAeh3DNdLXV96sTbiCjoGx05Sae3Xrn3mdhOz66Xf5KIYNu
kk+mdc8MXIXx9pBbhia9KeZChkVZNTggaA5HYn2VPPiTa4VQdscTqqLX+KoiS8va5Tin2AnkKdnF
bucT88iBtu1D7vEIDVwaZ1U9QgrkphqttWcdykXecOCLOBtj8ecYBOFQ6jiMVYaSgnkwm2Qwp9w/
QzB3CR0ALaI1bUEjsrQsvu1Xqq+Q1mLkamIJurJLUGMTwTwcvhzPbY/WzIr7zE+JZkJUnyKHtsjF
sE4dv2PGpfJf1uoUlPu2/TLBrpOmbjM3sJIHiigvXe7Slp4DdMTctpAq8qTQNrxBiJoP/C7vjol5
XHeRxtmmvLUVRrqaRT+xBwIQX5TXA1qQILa846Ux+Jan3qwybtBnS1JjcDE3yynzyvbgBTolu3ct
gsE3X3oz+Jp6QTpUJQb3UvMhaCoHAMRKdxZ9Px1heCmw2gVKeVndsQdaBX/YSxm3rg2uxvSL7QfP
lrc8sSG7Ip1/nq2i1az977onnilFmrexNuaWzR7Gxb6ztrYzwmi4zsFf++ZDCjNBbDLNdut+TVgT
9v6wPCeZSzRrw7sbF7y8FFuVsbX+ZWXyXOf487lGH3JwnBPmLv7FTfuaf3ZqY+trcHNizhFHL3H3
6fZ3/QJH/LZpwrOldbUZuFPzcrW/dosIg+CPXBSRTaxwxa1lkYLZroKwC0HrA0pFdt2HvJnDYfmw
NoBB2PW5ZCL21uxsJY8DelKaNH80U/bgiea4Jm1UJX4UJM+zbUe5oIdGNHeENlFqoQlk9ncp5uIb
pAi3oDDZE06mr6Pw5oNjMXIvppZpaisK15K33IPN8iTxm+yx9TPgsNdj7v+Z5f7h9gQoYlHecbvr
0jPhtdmjRb76iQmBVd2VtGpkKYVUjkPoZGLkYXZCHwpyqbYSrwpxeavd2xkb50Vkj1Pd/7n0uAms
ep6fR7N+RJ37zhAki5KanKuyApVNvnaancdW6n/HW+WeBDsAgMVd25SH1BE8NMdvhKFGxEEPmvWx
SMfjXPwMSK/JKioTSlklCKbUGp0aj8vNvIPcSssikyY6XoP3Ke+gqCJllcS0jLo3OozvmO7R5iia
0uWThXvENJiPJOnjsrYjZ80OfBwiq/4GogLNp6m8Wso5dAETXremznVd0bQWtKGZFx+4lvBQZTkp
rRQ1GBVyWjjXuXYecrOJqJtp4vHdHQ+MJkX7OFTVSke8+dR3ZdRSODbxThXKnXWlU0pXvL68WwcD
MK2apXGuRQku9m6KpnRXY5YNjoT/XnxRjAXv6Vo61650Fx7Wndu0EV2KVLObUr26FPYg+SKLmRn2
dUOSpeEAUes+dJmpU0dRLFbyznxkqWm7wjZ4SEqzAqUfsNsCBWea2bX50RnZ4vxpiwnUI2io6loT
+uj+MOiOHoqnO9LkF84AmoWAuVenSI4z6J7yJj0sPMP6BNhQuTxYY73ntsE2ZQTtmhVOIgKA4efu
zOljJTT+q5ggGT7rlsISjZl7V7cvY8uzwiSrNEGtGlqe+xreNI+eexWsP1ZsfDRqHZeMwvAycnYR
RbmAH9a71j49ZNQO6wL8nB2E16rgaA5pNJQ6UU9FapLZ1gFDIono8aix/jgEPEwhFNXvarnErG6m
e7P3TWnSlALq4Nd+FN/KxmgiB/clmuVJ9eZSPu8XvyBiTL2raKZjT+kdXex4ErtIWPDuUs52OE8N
usAjc2g2s2S9lJMVllmz03uknN2S3veydfGuBNDKDkrsJdORSascUwrbhuKariGBe4WyadQOeTzO
L7v2TzJklgcuz/Lcd6/DasWV2wKWpDtaK15abqESltvzArjlq0Bn8adirecf6WjtKqJjHZAcEbc3
oBoGT8A1W7w2bIRXn70pEfu2la7kiYFn1bikxrub1K7um84vw5a0+fm20RV+7kqOGNjNkJeEu1cb
muT+OH6YJnQJ5bp7cNXwkiNmRovLTA9UgUIUL1Pih4G/bZF6nTS9amIlb1xpDUwmTd3rOEOy0psL
FgvcluxLAnIflc1csD3nrnulQR0ZhnUUPjn6U6LpSVQYR+6ZcjOTAIm0LR9Ddqgr5zJ737pEV3dQ
bUnlfik7CajRt9S9dof+wYyLmF7WpzlyjuUxia3rbf9RPkWqQMzmYLEFH/Kfp+SH/GQ8D/H2lED7
FMU0yx1TJa+mFFfu7jWfUwGVrMaK2k63Q1RNgxS+tZ+KBiQQ3jVJg6is/txSz8CSw20DqUaXwhe6
l+O0mnj1IXnp1+RoVn/3pdAUxFSDS9E7dfVUcldgfU2yGHxYxyoAdzIZNMlBZXYpehtK+JjaWL6H
pgY9O7/LuO7uTvHmcgPD6qZB3eSTc6XNnxP695LmJUt03CeK95ZbF6wSvaETp8418NaznU5Hf2c+
kzUtTKswHRtUNte0+cQXcGayH9A22pdu5MYFu0NXHfTJnStOxvHYlvdOUoa81NHLq0wu+Tm2qizY
0tkVwNkcIGJsxjjT9TSqBpfc3A9yf/DMAcesER2mJT0VyxpCSErj6KoZlRzdoLiMIgNzrkl5SdmV
J4vG5qr8JbcriLnya5Nh5H+yZIr8NT91MT/nyJL+y64kIGtYmB0TtVcn7tVgABXXxSVwjTAJdMrz
CuPLLQt9NRTALpvOdTE/2N1f3c9EJ8etOKHLfQqDZ5fTPCzO1af5pQcOdMUVaWfn4Rrs4mWxfyOK
9W3DLlcfuye3dSFtHRzKREcSqJpcWbzCbvyZMDf4d3KLY36ynjssTu1JP7nKp2zT8uYgMhvVWM3O
/7hQfujP81N/+N89RTXHUvSOkIaZLBs7Hcq++vzj2CO5aY6xqqHl2J3NkrYukppXp1HpxRmIdFMt
4FoRur+s9sY6IFiCMqrj/TsH6QGyeMcm/jfEmrOOzEb1GdJq1aaGqPwM05BD2L28736Wy/V2+Cpn
WNpmZoIbZuCvWK38JLIXETXLsw1tJuIBpvs6+k68sB9l7V86aHA5Rv90+7mKL5JbHZwppTRwbXyR
F3PvaXIiZvy4PbRiVuRWhwm6cz7vsda0Y9Rn515HVqFIGHKfg0Nq3wiI71ybCfcFQXm2LPFCx+a+
9WbNba/KKtKOc1rXBRRUrXOtXfRlBd292YlIDKNmqVENv/3+xl/7HGWFpMeJqCnOXv8BjBj9oKlD
qYaWYriqstVLbcu5Dq13Ah/J2egC6MnWx9tzqhpeimM6jiJxC+JcXfbCR8gYpWfXzQ77BpdW4Mpd
GBQdDLw7EA9ZUoRkEAfea5oZVG4jxa5R5JndZHAbm2T3WGcO3TB/dbv0yESi2cyqrCPFcEUyQYcF
i2S29FHvfRBTHXq6o9z74fQbYaxReQkF3+r2/kUI5aEQZUHNDuX99/6NJDYnczEaKfYOldWFtR26
3gvQIHsm9TeW2NFpPC+wMKkmgK7uHxYL6S56eduQ2xnyYnZHq8POAaU/sVWg0pNeelKRkA25m8EY
22oqIL795mxrfxhictoWdlNjHdWkSuFatHMW2Fu4euzRWl10apXRbburRpYi1a1MxrMFiR1MRLYD
oRHtlkflLVKYjutg8XnENqGqIaKThAaIhXX9iKqxpSB1kq4VA/iKr0F3TtNHtExpM6PKIFJwkiUt
nFFg6NmI6/WS+Zqtzft0BfbvtK/ulIt6wMDOKb06UXHsz82f/cE75sdZR1uosIvczGCvjWczB8/g
PYk4seIBtbS5yDWrhsrZ5WYGK5vTYBjqf0ss2y72/5ZYdEcUxQxQaVV1SOouaLVBBtvINufuUGV/
7nJ2uaOBrEzYfdu61ySH+LU9HjL+8/bIKsNv3/Jmqc4sMY8sQBhBiC1H256NOlenw+krzS4F6WAI
TzgJwn889g9QAftPZWs99Cd9ZUv1CVK84pbBYiarcAtGDhVxwhrHLGA09tlHCti2qHyD5SVuSJwI
WxneRr5OLUD13lLANp4fFDRAMWFcHzPyDbukVnctqRha7mEIWisYWrEdCIMT0kwVRNo0oxp6uxJ7
4zDWGCxgaYZBjGk6WH77qTEqcIzmOvjKNs7voAZDxnpxP1hHMmHRazj/li4/anc61ha6AgQ9Z8uH
gHeHXTMr474gx1ZmAJa5V2tgx66r4oTn91lC433Db/Z7YyfW5MS2a0xB09WxwYATAhsi8A2a5U81
DVLczrZrA52OaXAC47hY9OJPy7FLJ80BQZX0ZarXNhmCBDTf2+6Af7LjFCKK5C/3tEnnsn2YnN8I
X8tWNE1KG/fK2zpMJ6gi5zpWx80M73mRFLau6RicT9vrO5B+bIs4G/daXgpbjp4Dx2HYTAYDBDLE
tx78vR5knXe5jYyvKpeurupsWwhxWUoCJx6SIh61vdsKt5EBVkNvo1WgQK4UvkBP4hxXhRONc605
ICjMLnO9Bkvng4ASx6cpKFLIJyakZlFFGUAXt82jeoC0xKasMYMBgg/X2bbCpc+idPl5e+T3lUNt
Q0ZTsX4oh36zfB87d07URSIiUX+HU9qpOCRHotlOqb5g+/1NXqB97nV9jy+g61Y1EPZO00tLbcqz
YBUGxvXWiPqnUVeNUL2vtLpO3ZCAZhGVrWwcXxNqB2HaOa+3ba4aW4rSgEB1QbiIUlaJaHVsyITu
Ax8Yv+GifIFuTwFzmH1zFAE7jaUTza0uCSjeXIZEQcHJ6pHg/9fWVsSnjIcqSTUNToAAcuqhiloR
QLuv4B+QFuiexkzbkNsVGo6mKX+rzVjjQ48E0JAfKdU1OKrMIoWn1bKqEQuKxUCdxmuex0ZKjrd9
ZRvinYwu4w9GsiQ53U6S2K5GpAhAJU2e6+YeYjxPt5+gevnt9zeROTWQsO626kZtfjKDJsygWnN7
ZNW7S7FZDVbfVy3e3WpY3HXf85V/XJcy9Np+56xKUco6P+BVCn+0fOslaBi4V/zpqZ6Xv25/gcov
pUg1aTe4k9/x54EmETfRHbiEDft8e/ANkPXe1EorKiPUn8aCJM9ZR2IbS2mQe1GOaRbJlw4Q49tP
UXyCjERwvXqtQTXJn53xAfD4KBu++xCJ3je4tCv2Z2de3ELw5wks82HvjeLjOmQ/Z7/W4cAU3ilD
EaBYs2ZDyfmzl2eAp6JdIav2LUnO5rZvHH/Ol6nxXdh/8peoTvgJ8EGNX6r2kTLsIHNaexrMtv68
2FMc2FfLE2G+DCEd4g6q3y4Ai51ZRXV9zHZ10NjYjP335wSQzabC8qA39evIBhb4QUd6qPBUmcHV
6aAaV7grQwWXxQDaH9eaxn7qnYVhxklqxvu8SYpmxx9bgpZf8ewUaC3q7WACdnzh0cZsoDk/KFKS
TOqa2eZAeM3ZtXTv0YPgQE2mAUIv0xVctsTwTkzL0FQKLcKhNbolCYVPT6k91iFn66lOAlB7D5G7
VOcSwuPj2p/YhHNX0WrCXPFhMlCVjF5iUIAXngsGSr52Ci7g/4K+LiSDDQ6K69szpIhGGbYq1g7t
i8wTz+WSpu2xXZjhnh3W+zrclOoBEnh1mIsA8BxDPJuWN12h/GA+A2OqIxhU5EIZvwohtt5KS9O6
UmOJk/InpG6OY55q3Ff17ttT3+STMadDNbYYfWSJE5kZcLFBAvrRfabfnvpm9BUkf1T0rgVIt33u
ISTX81mTxVUvLq3TxpjkxeIa9LpaXmigcSLN9u10ZbBqY9lkpDiLPldL3kYCQI9nqzaWr7dNErwf
bDLXa97TgfeMmle/mcLZRUcwztMcCIMiDS2Lh8GcRUPPNFZSRZi0XOcjb4U34mmjk4bm9CVNk3jl
T2LMNf6jKhvKMFbIGXeTDcW9X1cT/102TOJcYzRFDMjwKQe6jdRfbesqcPjI85+8TQ+Np2tsUJSx
ZPxUObq54YAx45r1zgeaO2cfRW3avLicX8loQY9vHybJkPFUBrOY3Q9Z8J/lDqqdmQ7VoIgHGU3l
msCUVPmWJsQX0j9WZBdq8zfu16AxsiJti+DqT19b76msXyrr+XYoqGZVCmHHz6fOm+bg6qGcVD6s
aZS4mr2MamhpVeZoJPnnrRf7tR57qMB8sJJ9EB5DxlCRMl8pHWASQck2srkTHGTIwKm5TCeS8JZe
x/yaJmU0ER1mSuEeMmaqWBO076M781rZEDLk/iGhO6unMmhqgQ5CThvA1Kb8sgxD7Brnzq81+UUx
kTK3q9/ysZxFal2Ja/ycenTnjf1QhK1Hf+xyQhkzVZbZZHgJTG7iPFNmof9D9LqmP9XLb7+/Wf4C
aq+5XSTs6ndnx3rErcHg6DZtmye/s2kzt4l+M7ZTpvOCLiX6P0C+8fzvLZk+7yqWD5ntNZ/XAv12
DYwzmREE00Gb6oZ1z2Je6ZLvrxd+70OkUDWDUjDm+TgCxPF28VTE5BAaz/1hPWy32+W+JeTXoeeN
vfyM4Ho7m4JrU57NpHysFxaVlg6LoloGf/WbvhmeUrB01dn4z3QYh38uLbdvsM566J1iOmSA1Iw2
l1GQHgvVYD44fRvVOf06dFMIweDDrnCQgVIWqBKzacGBbBUfcdGFJkLtRZfKRjJYylpKMN85mOl/
Efrbxe7/JzzRkDW3mcNrtCOPmOhD+WjiNuTf6+PsoJ8JRWQbUmTnmQmFVQ/eZBhng6Uhbu30gimq
waXQxhYxd1I0C179wTr5bf0T9EO47DU01WflPEjrrtGBZj01U4J5GL7YsTjlUeWGTkhD+7CcKx3F
meozpMCuCSvtGeT322bHB49Cqd/sKD9BqnE1wp2H3IabtjH69uN/w80BzkE/yYo1Uxbd9t1cdN4M
OwGlAfJ7ug/hYP3GBwsmW2TV3A5+BcL/a7J430Z4ilTnwtafObVvBdf5mF7NeD1DfdMMixDyBnF9
8nQEFu9aCY+RTr9kcO3FtTgBFP7E+APLn25nItW4WxJ8k1En4tdOL0wYCdXXoiyOiU+P+4aWoreo
s4xs26Fr7gCCIHi0dLpj6fbVv61msIYUu3WJktbSO4jduYqm2rwk9ck1nLPVNuiyyQ/7PkCK4Not
rXUoTXoF5VYJlcClYODc6jv25+3x3w1dfIUUupVRMDpvno+Nyzhm/x/pDYNLsbuOYiAUHHNXlMGf
Rh/Vaa/wvmZBqmsHVb29dOgdJ2NhrEficd36xNHe1Lh/2UsW77KNTBVLhU1rnnvY/RdnELX9bzZ1
iheXkVWVU1UL5ys26SwPQTMc5fbfptNoXlwRUDKuCrAPDt7GDmVEB7WG1ewoCKPST7etoso2MqCq
91pzHIzgn8V928Vty+7WFbBlZN0mTvmUzXJvkgJuwVmQ4Er/F0jp37z/T/udPu+rpkGKYYh5pNyw
McOj6Z/y1cV9ZBf6XR3dNpVqeCl4aeKZUON12YYr/M/eQd+YpJpkKXIHOuQibyh20whicKUXw+eG
5Lv4l6yASqE7gRbdm3Cpdx0civ75JR61nUmqF5eCFhyfHXErgrByadisduROOmibwuAywsoio9HZ
AvVzZDNELK/2HsOsQObSGjLX9XyOXLPtaTe3738dw/5Bze0CK+Ih0hLr8nQajcrCbme5t6fvpr3n
TIRxpSU2wxlyNWp4YunMURYUH0D5dqhW/nzb0d89rmB4KVhZa7elVyBYM2Z0Ibf785i1z+tUH4HZ
1QTTu26DIpdkGh4AsQI98+VMJlZ/alIn+WGMZaEZ/V3PweiSgQgwJmQ0iXnXso8Lt8PE+dtzdkGq
MLhknmLI3Xkl83xOy2UIQtDDjH8UwXZFcdv8KtNsv7/JlaDfGnzofo33PfuAq00tie6704r3lvKX
b6CQTywHJl+CuA+mY9qOSUSYf18DwhDue3k5jyWO6WWla96NAZmP9TgXH1aQGXzeN7qUx4apHxvX
Nob7er7vq0dTR7ys8hcpiXUWbpisxhzup/SyiNPY/pEG+2ZTBpsZINjPnMVo7/t6/BiACzgyWTMd
bttDMaUy1MxKxiooe7z3zE+z8QKFEHc+rjp5u/dXbdeUoWYLIL9pMjjtvZ3UUcvduKFfvO4yIcv3
c0w88DzPsSdiE3rpRfbH7W9SuL/M9FV0gBAk0OK95+sRonRs1EzEr8rgb1t8fI0Ut82cVbxfrOGe
4UgbrMeyRz0yzaKW/Uy79Ax61NBv7RDwBQh2uaHoLlBrjcD9E9p53C7f9n2eFN0dB2UOitwGpqwM
rbG6dJWudUg5X1KEL12V05KZ7X3CX3AzApYc+7IQO7btOSqSv1fylGKtWNtwso1wWnRiI4rokaXJ
LTMtIazLhvts6y24n41X7WFSNbQU8DTvoQjm58Y9cf5Y10dGObgBNXcN714fwR+koLfSpsKJr7H+
6peC2h/6oi2WuwoXzgHYYqB8TJ742LX+kwVUCz/7/4ezL+uOG0ey/itz+p09AHd+Z7ofSOaiTKVk
WV7KfuFReSG4E1zA5dd/l+6eGRUsJObkS52yZINgMCIABG7ca/Jl1SFQFT4uQ9umFOc/t28piEez
yAdGQ8/b/+Y9pfMb21fqFTMWcPjABB0Mk+5Sl8W8upjWGgbWZ06+mDq2mrdxJ3iUtIbTIGMMnE/D
eTklBzAvHJJjcDBDaFDHuoVcZagt8b1aC7mF5s9+GYdzkZvgKuTZMJ5cgxEdpkg1vpQTXHccsqyd
hrO17Ee693XihapQlMl2epd3yUC88QySwCpOj9YRvN1o/QDt3W6jHNFB9t4mRsRHkGI+MZfGhcLm
eCan9NwfjF35CYkrqqPgFuQSHiCt6H1XzEFTWesp80DaV1QMYO/1JowHBpfiO0jH3F2JhQUsBa/J
p9GIr2dZpf2l4B46eySLi4G72HikMZrdz+xzh2OtuASx8+H6UxTeI8PdFmCB/bn0ycnoRSQKSBMU
5O62oaUiIA1WtMetPT0FS2KGkyOM/QRaUM0tlGriUuT69TInWeOQs9995+n7nN3Er4EOACleq8lc
Zye1x7PnQWbpzkh2XEf1vs3tjeVbRrmlkApI2Zj252U50iJq6vfp8g5Xfp5WmE6x2MigtsUt0Zc8
DfQ0NORL6nnvxjb/ulBdk5/K6FKkGu5I0gI636dhTL/bXfWJWMnuNm+RYpR1S4a70JWe5u6DH1wW
HZ+JyiJSeA5rMrumg89pd/fAvLDiUiSH26YsBaiRGG0HIndyEil9SKYghJCNBvqgMLQMTwPmpwE3
fYDTX5s+eF66hg5rdEUJ1eBSYGZOUmUWhUn8YW8sj4lOyk6xbv8mQp6ZEJNpMOltrz33z5XtvcvY
x9X8MrZuNJs8NIYxvm57xbFBhqbNFASa08DpCYRSYWKXJ8dHNXcdqr2Pq+/w+kNUhpKW1tQt2QIg
J5alWpyCfA5dGtzmOzKlou0tXo1jID5w0Q6QrObuYZyAx75t4lKcWl09W9nQ0VM1jlG7WBcwO2uy
usrwUpzS1HPcqUacsgyXdjUPu+XI84/T/PO2qUvxCv1A7kFVl5xMBjXBhkRlXdwYVFK8luUYCAu8
86e58Q5kWqLM013CK7KMDEWjs2FPuBihp6LG4SE2vUNv3ZYYZQBalRZZBYwsPbnDt3Hm0VoZt3mJ
DD7DBqNLxJhQqPI9cmJEILTQzFllDmkNpeCpc/IUczbYe7++n+vvZXHjfldGm01rOqC6hyxjzt1+
oewRFb3bglIWG7ecfJ4dVtBTPZ9pda51d2Yqc0jh6EJXaq4SmKN2j32AZrR3vW6XrhpaCkcfGqqW
4Jhy1T70xRoKwD4sXRpRDS7HIsuSAng2ekoN8hXiJbt1MT9Nma6A+nYvHRgepYBkFuScV2gnncwD
3VsxPxSHfohFNMVmzE40DxMdHEr1KBmEBhmCbmrTkp7W5yFODuOBxd776Yv5OMVbs+qq6+H5hQ57
Y48nQ9JyCKqJpMI7DTGJ1piG2c6/q56Mhyw9JsdlT+IiLseYTmGlE+5UpGQZqJanzG+NGZu+anTj
CXgcf5q/p9WHxgHy9qasLEPVGsKXzkb73LkvPg/Fs9tH18dVbBno5nmvDsdu4/oedfrp3MwvpXkc
QQgnzmsBLaT7xX1s+Ofrj1Es5DJizSJDNnLikVPGqgNr1zQcp/HL9bGVriVFd0kh3gTudgLXQl/M
3XhIdx1uYkT0r45QS7PwKp8jhXqCErdj9Vi+nOfyg7PnBz8uz/QJCwMuOvODqVklFUEvo9Xc1gC0
b9uZuGl5LBsetRSbn1G3SVQNL8V87VdFnRUmPZGaH7P0M23bF8JtTQZXGUnGqVU9r6xsRD60D9a+
2rF9+RnrpXVY4noX3LFDoOteULyHjFarUprVVhGQ01R2ByCrPwYliyyWaL6C9/ZRUQasuakoS1EG
/DwxO6r4GC7Nx1UUO3+AyshNvN4OlfFqpWVPRkFgrKI4mtX9rKu6K8JNhqjRLE3BZ4pkm84gNejS
g1fpdLtUZt8e+SphsNS0as9FUaFcqo/gazb+AEXzw8L9WSM7rUimRIpmFszEEW1OTqAduPPW6QKV
rtgo6rhPuebbqswjBXKZofXdF1sggxI+TV8K/1anlBZs221nMW4pgtPjZDthnx6CwdHkatW0pcjt
Vi46x8ZuYAJSJGJJEuwaqPJqRn/b7r/xeg0WnxC5GH0xn3yaQpvkuebvp17XKfV2QP1G7mWWtlmy
Eo7jlX3sMHBMQQMMKBQHornVF+4PmSYFvV2T/43pa2xbUXs9XU5l+XX2L63/hdYPhvMhbY918/H6
mvP2p/iN8svkfVPaFgIsn+qzjZ4pkd8k3+L8xve11EM95TlygrPSP12nOzkzP16fteoTS7FrdZPD
7AK3t+i3+5wP7XHO+GObOU+4j74ptEggRa9fe7T2HASAy6EdR9d4rXV0/G+jxWEZKWxpA/XrJXe3
nR39Y4NOmt7Ojf+FALKrEG1gt7E/4FFSHIsW7VgNQxIisxu3JrnPBl0Xr+IOkciS5mYysSZt8BpT
RCIzYlH+OKFzAsTQlyF0QxN04t10l8azZn+k+OoyaM0MmFUVLRzKpE7E0HXm/zT4n6g2X3cqRSjI
wDUAit22H7C1s6bcxA3y8NnHhXV82+BbMnm12rhGNk5+B1ut87knn1LztviVEWvemAqW4DrvRNmy
y8vx0Ga3lQuIzAFGeu4WXYBKRGC4NqDbhRV6IHzTWPvt5Zf4cggbQUOanIgzMe4rtEs0n0BbdN3W
qqGl0J3aoiE2s5CgG/TCQMU4iH13+WpvaNbrT1C5ihTAfB2M0sfF4mksjon/Y65fro+rWFpkaFrW
ZqAyJS09JSLZc5+EtLbusdREfZWcjcrWkC2pDCStvzjETGU/u8uJ1/ldY5ufy3p8NPtCc5esuG8i
MlbNLpIuD5xOnPsd3UOW7tCds/tl/4vLKbpte0Vk0FrXGOjyN5ENyg1CDPI7kMDG+cIOZWLur38O
RcKRcVldQTrDdq3l5JjvBvrSmPfOfLcOt1XPiQzMWmk28Nai4pwmz6w3o6nRAbgVH1hGZRFcJI5+
YYlzRo68vvfSC9dxhCrORUTWepyMfDS8SojzvLf2/JTv26Pz1TlYu/aQROPJenfd9ooQkwFazKuM
EXI7QAXA/oFf7UpfVypQWUeK3hqVSiObnOXkOnWc2Us0cbY3uI4YSTW8tOTOkHJzRo6SeW2hFm+x
zLlUpQN5Rz+5MTXLkovpUAUgUUaeCDoaGg5a2Yyf182uwDEQGaJlcr8i6YjUJvbFQ7ufj+vTGCdh
FWfxTYxUDpGBWvMMWV5vgQetdhUXrrlb5pvYEzG0vMyWonBKsYqzX7dL3LuVv1sEpDWhdaAjVVY4
pgzJ8tqgcfvUBCKxPw78IHQyFaqsKUOyjKDjIFzA3AW4ho7joYqKaMDp4pf6SxDrIAyKpOZu7/Vq
J1Lbazc0Pj4wQCQhy/cZ+5SmB5Z8uu5AquGlxbeCZB8XLkdVZkr2RfY94HMPqMoXtLN9vO0JUvhC
PSid5xZlpWVydlk+Rv04tKHtuaHBb9MJhCNJQbx6WWIRXqH6M0BcLeBR2elq4SoHklZfiJx4qPQh
7deMCCDrvM+Cg7bkunEUOwgZTLV49tbqimISRJyz/qudw33s+wwad239/vojFF9YpgxbayddkzJb
T273p8h2a3Pyss9uptnkqxKQDKRCVcahfEDxtr43I7hOxOIW1e5tfWGH62+gyNCyiGI++M7qm3iE
4E9+WYUVO0zu021jb898FV7jRIyxpcj+TZ2HorsU9hRxQ7PvVE1cit1+5nZrL/BKkb4Hs3iafdXK
Eim8UoZO+WvtQ/wbNjGB0ALEUMefrxpXilZ7Zf0A/nxU8IJqz2crdBtfA9xRWUOKUWhBF2SBDOZp
Mv13PoqnFQfLSafrIlbNXIpTkjcBMUBxfeZjeyf85IedWtoSwJYOf7/cITJaCvxpFpQoMfd+J2KU
AOKN/DHZlyG/g9TXXlvq38z81nMkhEa6VD11xSDOTbp3q4d0qkKjrOPCP48V7viw66zEgThFmLWP
vfh+PQZUS5nMHTbS1OCC4u3KP4Z4u8jwp1CE9P3w096bx+U2fD2RAVY9cAltHsC3UAxI6v1021Uo
kdFVi+caNZqj6cnHmVQEX90gPU+zVr5o88+3vsnmcK9SRCdmWnYcoTad2jvwm8fzkdw1d/45jRNN
olD4rswbVgYQInXSGmtkdbCsr2OmqWmrSle2FM7URWNPlaBe2MVzvJGWpjszj50e2xQaJWEXJQ+G
oUnTqpeQ4rsUEOcdMnxeh/7MGrKH/Fh83UFVI0uhbVipFeTNFn1Fuu9SXBoWN/GqOETGW+XrnHlN
A8tnDvD6aNwHne5Nk5YpwMjkQgDWdNYT7e4ce9oLYuyuj6xIpDLcymtY0JEAezbI+oZtG/egcMJd
xfXBFVVsGV81tW0yWEbSnp2gqAceOWZniC7Mctt7WvKVRFBSpI9VWa/VmaMJ2Ne8lOIbyzq2bcmn
NbHwjc3FP3fLn8Hi3uaXMuIK8IvOMirRn9u+uwf8GkiMQTNplbGk3bMLYXdj6uA9rO5jCyzVyXgZ
6hPInxP3m+9qolhlGimIfR9tDwX1sIMj5ueCfJr8WXNqV3mSFLJ9nwQkS+CjeW3czUsPjVy28wjT
1P1Vw0txSwC+gMxBisL5EMSNJfbE6nauo7v0UmyeZexV4ppkEL2BIm3D9sLNYrecP4jUjYkLRCA4
VK9HhML8Mg7Lcf0UnfQ4//Y8uQ8WdhnRCHXb0NubvVpa3Cpjpe0b62lJRsiTQuHaXjWuqTLOdhx4
NTRDZ2uSZwXK4xX7lAt8Yr996IL8NGbuualb3dZI8Y1lVFZeerUQBNZpIJrmPfXJaXQ1G0aV4bef
v3qFomOJSCv4PQQ+3/VNdljRnn6b4aXAdbyFLe5WuSWl55ybDq3FvJ10/JyKI5cpBSzl9Wo1raAn
Kj4XcwzJjyj7Rsv31+eusrgUtK1HXVyFA3bCe9ymfCZdXHsap1FZXApYkRQCAgqTOEOJtN73bEl3
M281zRgKj5SRWCAbtLvBtMhp8Z8974fh1mGaXKj9lOBS9rppFIaXMVi9laMTysnIyW4/MSOy3A+5
d16KP66PrtpNyXgrYdEKHb/4rhvgp/zAou2061rheqju+J2NDWHz+fqjFB9Chl1B7trIVwFklxjz
h3xpLoOjs5HCfWTklbNOtSAJkjKpTmPfR0N7n5tU8wEULT1EBlwtrLTcNi+ms30Q99UuuaMHc++C
j+q2riryq879KinkAoorA22nM9qGZnZptQ2IKt+RgtbkRkfZioHXx3W/7Nxo3W+XpNluO+jZjz6O
XOEGt7r+gZW+JEVx1VZNmsx4HFRiHwK0BqILbT67HxKOm2V3T45jKDQ1GpUzSVFNGiFamA2BVwTR
UqZPK880V1OKoWXUVTkO5WqZzYSuzaEGjWtB2fcGQNFbhrd/4/lp57UPSIHj8AoqHhrbuiuFN6eN
caXF0bVZYdo20IdDd8eSs7gJDY5xt5h75ZwV9srmumDFEv56IFlwx4WHXYkOXf2mi2L47XVeDT9X
HvOWcpjO7XjI+SEDJiyjIAjQtT28mRpsYkmOUk1pD7qWHEzImQ2RzQFAeXs6mql/C0jDJvKGbeA2
arQCtM5AOOyC2b13uuCWlQtDbzv0V6YJRn+aWmetL7Xwvi/cHiF3LT5oYnXbFfxWAcDg24r2anBh
ZkPvFkl1sS/jztpbxypKD+1uxQl6A3/oqgAK88tMrYa7sGGcCpi/v5+LpzX5HIxP119BNfT281dv
sNasqwCPqC5JcRrBHWeacTlrlkXV2JJXuiD0yURF6ktbPw7i0xgccrG7Pu23HZ6Y0jaNl7XR9aOB
aQfPk//JK1JQ29/VIIS8Pv6bWxJ8WCnnJ8AqQiewaC6zXxwgUR03pnMnyBw1eYrrLl1pUvUaUq43
/S6wPRvWn7r3c3CY0adkozM/ueWYhbeQwjbFDSArOcKWD8USGunXNudBmPedBoCs+MDyxs0P8oKQ
cakufvPObXhcFZGLhubrn2AL0Ddi67ctGziWS27gEzdLsxt9cZhs70xBy17xNU47vnf6myoyNpG3
b6SeO4bDbX2B4LYRrtmUx2PAbkLKY3RpTSmXhs4jmsovOTWixTbvUFW65bSCoaXodXsfjGuJUV7M
lv50smwMm8CNr9t/i9K37C9F72im1cRFX1+ycXA/UurYH0mp+7iqwaX4LazKpoBKVxcwBaKhy6xq
cOZQnfa4yi+l6KXCXFgNXtWLkwcfvZ7jAqf+SSrdjlA1eSlqfSqypJ4WhBU3nJ2wLTBV+qamqKDI
PDJ3q2gcy3McWl26pbi3DVSQEu+hN5soG8mx1T3lbfSHTeT9mYfdfuJyEyvXwT9Vu+bQ5+H8tBV/
6119oG1INEu74lvIqPi6cs1SOHjQ2n6g43eIefQ6UkbV0NLqm/s8SLiL7OnSD1X93lzfiZvammEe
KWaNIC+pM2HpsufHwt+5yS2VC4wrBeyUmtRtPFgDJZiw4OUOH1uTjBVeSaR4BSGlSO0WUy77S+v1
Ud03mkyssrMUrOXklIOXD/AVRg+pO4XgqD7CPJrhlb4ohSsZiyzwyrS+sPtxlx7B9xChygxJ4Y2v
L4irm84MhEhhO/gTL8o1w3YELWvjF97pYHKbHd7IlDI1K/eIWfAe8+93IBDCd0WTifXgPg+f0mg4
5D+W99cz8pvfwfqNqRUX6iN17by61MbX/FvXDmGv4yF4+3iOsaVtcjG4qZcNWKScUMTFMT21R4K7
+myvg3q/6Z54gBSsjHCRQG6ivvhD6Z8XjmvvZsl1QCqVaaR4NVueeFkw1ZexTMKsiGmHG1hPE7Rv
pmRMXQpagYXJzphdXxYjayPWWHFL2g8B+CXcNGXgV9KdVVRvIYWwH4BNvmcucr8PJfPhnkMtfbqJ
xQJvIUXxNKWDxWjaXBj/0JVPFb+sjcYx39zGYmg5gAfLNcGuXF2GbGeaz2bztK47oDqj636vch0p
cAveZmniYUnsE3EI8vWQtZqc+eYeExOXNshTkNRBmqzVhXZ/tMnBcy6OecdAoTVlu1QrKagwj4x3
tyvfLQOKz9qA6tTJQjdfQ9Pe+e3hun0UbiMD3iF4xq1qxWZqXgAM+NKBIDTnX28bWwrbFStKM48e
tvjLbhxQFPwqUt21f/BW3rQCGfMOHXngv0wbYk7+Y+aFrs2hCnNv9O8LWoZkPDk3nYPwICmA03WY
CDXxEs7chTkNJ6jdCB24WGV9KWgzBr2tdGDNpc2M3eCuaHHjl2AsNS6qch4pbOlcdGDN8KtL6d9l
9gMO7JFbXhKia09WBJcvxS4rNh1NCufxhiAcqiHKW01WUBlGCtvGdsTgLSjqoAATV7Q8lcGZuLrj
iSIp+1LoOpAsNmxcFVz64jnJ/7QKGnErC1v7wW/n3XXnVzxDxr+33J47AFNQljIhLr969x6auCye
Hsy8irKaazYQik8gI+CrCioBlDvIQuV+JR/z6cP16Ss+gAx7H1ib9q4F16nSkJgPfR1OOj071ZSl
9TYhXmX7EMK+TFUWWmjWdXPdHZlq1tvPX1Wk2AC2v7LYjste9W4G5inKAu6EVunoYEGqyW8/f/WE
oGBsTkpkfTcd7pMEyaZkgWavoAhXGe5OoKBZzNvxbTMMlHonD826bWh0muOhyjpSuBqcejURMHxT
7DwGoE4TuYvuCkU1uBSx1hjMRpWZNcCO5Im1X2yLfydoZLvujorFVga7Z6k9cbIgCxuluXPFC4Wr
k6jlfuzbu1p3f6J4Bxn3XqPM26Hggs1C/olOXzkLhaHrGH37pGIFMuIdLCagGslQiE0+Jpfurt6z
vfmOPJef7P0mD6NTGFM4qIx+L6C3UXcL6na58efMpzwMGnqbvnEgw94pmafA75Fs/OWO0Xfl/L4Z
j9c/sGraUuSOjl1SxuCbwVzfGW4bj6OuHqv6qlLIdpNo6LKdxw3ja2vtnLYIUXa8Pm1FyLrSClub
q53NFNsQp8IWkO1mrzwI+sQMjVlUc5dCtkevPpsHrLCZUx9Hp3yG+Ffo8lqzeqiGl4K27ExakAkl
BSyH+6XwQsr8fVfY8XXrqD6qtM6OkB0UExqiLziihzSsDF06UAwsI9xN7jESZJh328yHmnZx73y/
PmXFsi0D2+tyYu603TukvTfcu3kRc8FewMYwh17LuhiXxLvrT1K9g7Q7buxxbYwGx07bzxYzdiqj
/7gynNw1KVM1vrzMtn7Xdh2vsZoUPbhvxgxs9M/X567wG1kXG4tq5QMrXl14+XN17uv6IUv+vG3o
7XVeL7A96LqGCetIKkBT5x2LvAlbqglXlU2kcB3s1ikhhFhdFnDOFG65Y4buiKwaWopU0xp7Cze1
9cXtvagNxCFrdGlXkWRkTlBrMs3UNJAbx77KT6Qz83AKxFdKUhx13CB5d93yijXWkaLVD7yWVAWt
L8KwD4ux7NIU4PBmVzjf2rqLm+5w/TkKS8mw9wGdg162bDeSUNshu2bTe0TzftDoSviKGLa3F3zl
QpXZmL6/dDjTbszOnfuJOM29CMh+bZZTNzr5bREmI9w5pFgaVvTb2fkbyWL7JmygFciQdsbbdS0W
RFdV8p8JL509q4iOd0MRujKufWi8qQ9aXM2YZfIHTYx9go8ecyS7619XNb4Uv5aZ1JnoBlz99FbI
uyjrnLC09tcHV7mOFL9uPc0WGmuwQ153dbIbdVToqnGl4AWb09CMA8atl/1qX8qbsKr4ktL6mnJz
ZWJq64s3io/VWN3TZnBDD1301+2hMrYUsr1DKCjmYOwBx9fFAl97X4ZrqnNwRSDJOHZCBtyUo4Zw
saz3tX3noirn8DLsm2Ptst31V1CYXka0J11WUrdGbTcFZWvstb5zFJBv/3x9dEXqlFHtZuL1LK07
5LQElPVf2r7amSxudAJoiiqUjGuHFIazdjyocUG1RNbCo9Hd2+QHG7wwDz4X3V3b3BZWMpJ9Y1Yc
oPmOG5q5iGa2K5Y5HHXE7wo3ksHsQdaCDb7ditSWCMs2zH+x/t/mo5YUs0uX9cBrC8QAgwBRDkCa
kaLNXcf0o/IfKXRF0hvF5GCbk5v9XozVKYe8yXXnUQ0tRa9ne8ac+Pi6ZnVoMj2Bo2pcKWpR6+vW
zsOUIXz2bAZwHVbVugs3xeAyHAr8r6WwhI/LGNgj7exdVmjKB4pYktFQvOy5548wBxh9vvgW5F6a
5GCSLqwhwHXd4gpHlDFRxtqZo58uKMwBlXMsa/MPi1fzbpqm99cfoLLO9m6vtgZjN1W14QHRxe2J
HpYqSKM0c7lm+qrRt9d6NXpCMs/J3QynNWOJqrKNLHrjIVYmE0WvP2zTY+jV3tDBOAWCae1l8Pzb
DpoyKCqB4ktXV7gfnEhwtN0gbBojNoybJNusQMZEVdbQWKDixUlQoFQfMcvoDLCLUh3PlMpxpFAd
lsrPqcNQlmuSeFpFOKRAjvJU/Hmb30ghW7S93Y/BttD66xRNy1BH5qDrG1BMXoZCgY2pJWuORWoq
ik9Tkz+QZA5FNUbX565YxWUwlOHYdSVK2N4lVd5EK/eCIzRXmmeezOjxqojxk1tBfP1hqnfZJvEq
BGqeu4WokdsC9BB3gQEgaRUbc6uJMNXwcvxyUtVjirPDmqzjkRfTTyAMvkHw4SZaHCuQUVHAQ6FB
LcExzrPzkH3zqu++7jO/3RGLsbe08co2c0FEy7ISk3/sGbg9231zsGPIIopdE7OdjvteZSNpwfXy
YFh7hh0+9AHCqcCN5yUNNGlCkeF+vdqrV5hy4aGAvNm/u0v9Ry1fimpcKX6npaWrNaEYIoxTDqJn
HdZT5ftS3Frd7FRDAHiF2b8UoHT3cThfi+ZoEDucdWJZisnLeKhyZusIPUGcA3n5zSu2MlpvavZ9
iheQIVA2ROymGSJGl9Jjd0VNvqMEm6ACOLlR3bUvqaOjC1K9hBS4Rg4dE3eaAaQpReh7AIHrOq4U
/ijjobwCollZAPOs/sfSyaORhRP7cD3dqGa9PfOVPxJv8Ju1wQFrBiVRaLLhZS11zW6qsbefvxrb
zkxn6okFREVTpQ9Z1653Nc2/3DZxKUi73Olx944FJe+qo8PSvaHFRKnmbf513sbQDCTFLcDFN3on
ImV6Vw2TTkdGsQmUgVDV4mRswYp14QQkptMlL4FkadGjOry7bhjVA6SI7TKamyNIgS49shcQ2tSE
uqt/l7D99fHf9kY/2I5yr76qJXCzGbjYYi7WU5INUCsEYqPUkcKpRpdKTxAzCZocrMGX3p2enM75
FgTQU3N11wFvGwcVub9OnrWWS+wJ29dk7k8urUOUuZ6MrowSUcTX7fO29/hyF4sYxczR4Y/Sbuv3
JwskFXvLaW4BdFq+jIZa5qBEgy0OJ1Nzrqr3jXEqdSSmb3PGYGwpXLHXWxk2adii7ds7K05P9bG5
M0MSGnGu2UmpbCMFbWkXGx87atO91zZ5FPQxGLhK3f5ANboUt8tgUot0sLw/glAhTb/TiWiObqqh
peXVKCGIkzo4ui0+BTP+AABd4lDN3ljl81LE5v4KGHm65feenwsnCLOgj3LX1iQExdxlBFRidsLj
23amGdMszBBUx84tuSYdqEaXArbPB8rbdEuWlnXoZ+/g5d+uB5LCLLJKtcPEYIN1e7t/YQfGq9gt
5jOn6Y0T31LEqzzGljUQpMXKFxQi5BaPk1a3FXh7z+HLkKd8dUSXztiMZc0DWs6m4lva1uDsebQy
Z3fdOCqzbz9/NfvAGrdmYFQWiyBo60NvdxQnqqQWt52XfVmCcZ7Bpj64Nd4B10geAzvJS6ODpb/d
Zmn5MjEYiB9YM3Ok4R5aye5LEyVxekjv1siKsj8gNBfrZKoV+V5WZKzSLmm9ssFq6z8g9+94RsI5
m6JAtz9WPEC+SLX7wRpsF2gBc73D1W97rPyPlg5vohpciq1yAkLPE1hq24XGVvnU4yov8/50gk/X
nUgRYTJLmDtBb7jYqt+W/4gazkTv+5t6TCyIPP3VP1MSlHbjA0i0Qs0uypEU3Mx+f33aCrPIqLnZ
TquG+ziTFOvj4jxQ4OaMKRas0cSWwiwygWzfraafzS0wCRM/+yDwjezRuYPUmiaxqWJXyvdWVi7Q
KcMep0FP25qAsMjVoToVU5dBcwvNSo5zM05S5nDuvi9VdqiSl+tmVwBwfBkqR9x69u0yg7ug0T49
1vsk9nYr+lbsfb4z4uamI7IvI+cMl05jP2075O5bblUR98bw+huorLM51KukaSVk9TN/ywbU2U/9
nlZd3DY/rg+u+KoyXWwtZjfrcmvb25xFfc50gDnVpKVMv7SLnSY1PukEFAImLaA1DDThbZOWwjQp
UJGuoF58MaGxHY7N+NO+TdfO8j3zr9Z2c2+ZRY71ezRElPU2rtpvwwpAk+avQ1PWMbfYtqorW+sw
w641smed+LDqQ0rhmXtw9NpEBY5ZyWc/rdYYyDn7NoPLCDlaO8tsM8zcZO07zr3YJ1Z8/Vsq0qKM
j2uXxDezFt8S29Nlx/n4weH9ELaB30bYBGpeQPUU6QSVcVFbibGVOUDk7Nyz+ntAj4ahAVwrnF0G
yJmr8BxKsetoex66LxlqiPQmWltsOrZnvop+xyX5MllYTXGiD5MqxnK3kNv22DIfLK7OZjpBiA/L
nXkofDaFPF97jclVRpGClIDot4KUKGo0/iMhRyeBcuO/D8T/+W3+f+mP5t2/OqX6f/4X/vytaXFn
COoH6Y//fGx/1M9D9+PHcHlp/2v7p//zV//6D/95yb51Td/8HOS/9Zd/hPH//fz4ZXj5yx929ZAN
y9P4o1ve/+jHcvj1AMx0+5v/11/+x49fo3xY2h//+Nu3ZqyHbbQ0a+q//ftXd9//8TdzuwT7z9fj
//uXDy8V/t2Hl6x8qb9nWAT/Ndz//JsfL/3wj79R4vzdtQLLszwvMIE6xSZs+rH9JvD+btmOa7rg
+SWO/es3ddMNDM8kf7ddiwYEjOqe5VibxHEPAAR+hdEoQcuni8Y0B+KM4Oz/77n95Sv971f7j3qs
3jVZPfT/+NsvDsL/bXvzfDcwMTvb9CmxLM+UFQBIO7YQ9jWGIzPKIKqzKd2vYiFRYhTNQ2qLhyHg
72da54/OUI4nj1ombka6PCzWxP20FsYlLdpTU7Tk6zz4uxX0EPvMEexuMowkJED6HwmgF9C0pvfj
YJN7FEzmsFvzaG295gB9m+nAjYB/LZ6nwhMfzKECH68PdbLTas7+sZuaeK7ZjNvltjkVc36ymNk/
ruVyD3x//lx0AyRfCjs9ZnTSgDJ/XdX+1TiWRTzLpzb1TNuVdxJO0TJRl2w4NlOe3Y/uOF/qNgQc
1LhwJkBGsUJLyxb58i4z6sNgrs1hTClaYIY0CcEOOO6DbqgOHS/s0M6D5Zl5Sb53psHf/+s98zy1
Y3/y00vXd+WhFzY6EOupjZZ0zuMpMabnOgW14/Lr//om0WSEX83xr98QhFIm2OMdACVMSEPLAsNe
I0ZPjMBwOiv+47mivbdyhtupxDisJPtMfbv9spYg0zISgNWdVRyd/P8T9mVNbuNKs78IEdyXVy7a
Wr1v7n5h2G4PQQAESHABwF//peSJuGd8bpzxg0JS226JBFBVWVmZdKh1gzl+soXtbZz1ek/WLCyl
SYKbLm//+o/t9PeS/c8l+l93ARyOMMi8LIyx8gP/TzYZClQXyJGmez/nutxgPlVMdpnuVSvW8yBI
eBzn+T5Z0Zsd8WUQq3z65Pr5uw5lvtNxsBQk9NNivPxVKL09ZMmYv67clHBGW3eTE6KGFkJT52Jt
Sh5LmDhbbzyqPLcPGI2AtdCW1ZnLlx2D6svj//56V/mVf96COErjKMMxgCr5v3QeYKWSxS7w4j1h
yvMrj03hfu59VWkwc56nJZkLlragFPlEP0k4wd55csOsW+95pfQhuppObDsGnumK2a5fjsHqUru8
K6YAJpIBepswpM75ExHTzqqE38BQPTymq68KHuXtrVtZckOoVXxnZ5Uj8eTyoe2aqPzfX/Ta5vzH
F8UcYR5mAZQOcsg0/Ilct2MUByrj6z4jw2lot2IZQ/rMNOueFwVvn9YZA0vxuGztcmhG9y2bmu5r
2dL7JRj7980bmlpnQ1v6pAlvLiKNMK0d/g1avOqx/PExYzhI+2keJ2DY/7kl/FyGSTSMyz5sfVMP
votLgDFrLQgfd9czIKEggM7Q+MNaI2z+pHN7MBpbnpHVPrQ2+9HSrjv93uLSyXw/DnXqp7agoxN3
JG6nxyWei7E3G+D13JZB13a76zmAPODfEv8rdeCf3yiE+Uwa5LGfh/l/WVwEY941s5XrfpngOwQh
NbcfLV3LZUv6n9uNheoZjvN2uveGDuy1cZ336FjbW+CKz3rZuZs5D3WZTF7/OMPx/LDlbbJ3/nYa
dKbr0er4OR268V9SuPCShP/5sfMENqIQZs7h8PVHkg53KZBRqLfsZavkHQmBLbRkPTdxirHycVlO
JFv0K9jip8AT26MKkjdtZYe/IH80xIcPSU6aM122DsPKbvhU3gINSVFEMTG3KjL0ZpTRjia4GzRN
hl3cA8/PTfIGJkb/E7oHJaLhwSeL/+qPm6qb8d+UP67qIf/8igjgCfZCALgcJc4fybDr+m3Y3HJx
HLyEvbEcOxa+AoEOjPOf8K+mGjxd+TC6SR7XqXflnIMd5trsEVF63I8yM7dS+K+Q9P6X3frPZBFp
R4LlH4Rx7EUB0pQ/5+KlSrfIAA7fI9hHR9MLfmzNPJ1osITlLHl4IxPA/CRSB/CFIG4WDt+sTlVh
rWhKkXVj7RUut8O/9OuudLU/rhkyKTQpUvzBKDpSo/9Mw1vYqPvLzOa9NYHaez6bHicr44LAg4Nb
8BJA+XOb6ZtCBb47KGRcRegVgYKOpSLGuxG82yoX5dv31OfVKoK8crKRpY2dPntjps9DoDdQwpQE
wbVPbjwe3Dka2gfIXMsjEOulYsSzhUxF+hVF987B2jbY7C1NhLf73/chw2L4cx/kaZ7GaRhFCNXJ
f2Uh1IwYGM3UutczqRZTudSdwG3vi8Fj+Uk2olhj+0yHRZVmARLUpO6t57SFREV/TCjPi6h/SHK9
HiLP+AV0INZyCHJAp56slfJMEYwo3r3VvUHg4huNZsSaFoHFjNlu0rEpOeYx9t60UnhIBKjFaZoW
veqeezN7R1ja/4pElhTGZWlBAkya8GDoK/Av0t2KYria5qyKSMDQQOifOPdZGXiLKeJc9UW3ju+0
ewB1FgrclNy32C1FPLA6FAPm5yP5Favhk6XLQQX5/bJuprAjxSynAl9De5AcH0ZSyMyPz6mNbS2g
HlPAr5oWrB/ZjswUKsfgfMDDe6lSASp33rUPdMWvjvvpK5/JfSMvY78mKEX0lYSKVrl9J86157Un
hy410X28PfhqLaEpNe3oxB0KEDJgEjwJ9xnGsCw5tU+hJPdGz2UAM79ycV1zxHjMzTLjV8e2KUPQ
3+tO5UOdBE0hTmmr4GaXwMmrb4bLYuv2WltT0BTxOtTBjXQheL5AVaG02xWMbnNl2xGULRngonVe
Cfm/syTstZvWH2ZLQMbO+2LNIDxIfehEhd26l8yokurvjfarrhOqkBeLdMiMFj3zbpHM7Zwir16c
/5h9tlvUr7FplwoyJ2Nh3VgF/vLOEuqVaoUYXTTkPwVGsH1smEIjbBXrZclxkJFZKl+ztIFyGlpE
FYYwgkLG3l82nN68QQcH0upy4FOCXWLGsk04LbKYQW4dG4c6+cYWD6zX6Gb1zItH0wOi7wOchMGm
XjBWHrHlOzX5KeFhfZl1EeU0RVXjd2EJRYQBnTos4axrblOZlXNjgl0EScQiEmNJ2uUzmLylSML1
JhUw1PbinUiWvCAUQqXYr1Op4enMGHRRc6/wfPIyRYup/QEmJg0JP5po8wE+hRjMGueypY/OxbKM
Q9BXwkh9unar1Oq6gk6tPSi+BpBO4JjyHvVtENl3oFaRnX5GkYObbKzfRxxGzaI/u2g+a0wNV3Mn
X9GT+lRr+qbddkQpVoMU1e8GJddimI+jGn60fInL3i7vrfDWSs/ZIXEQRpbjEhWxyOsxJ7wYDUBs
jxO/4P2cYXYVSz3UG1r4Sy1BIsehbW/6jtFiaZo7ik9wsvBF77a4yBPvRbQLrdamBRa+RGmxYWYx
U3nZZ/N6cDM+fk5bXjbYlgc711433DGVonEEjgZI19u3TPD5JenfWJyEld9o3DwBaC3/Jkn3Hkcx
LzNUcKAqoDKakp/ISO1uW9rbXMmHmTRjzUzunlJfHMZBxW+Y6jtaf5swxdPOtRV++r2HgKFHfyyg
6tbLtKWnDqnyOYQuI7MJAYTfBvfzHHVHX3vTQTbEexjBqgTY6cUv09zvkOl65YIh0IO+5CxcJy/+
5SDCuUGeo66TRRT06ZdHRSkS1v0Y7SPY8awCK4eeeDgk32IPNPzAvSsI4t9kkdrK3ITJt7WzoFQy
rs6Nv0ZvC5gkDiFs58/dsG/bZDkMYiN12w3+x4ZCmCyMvoyOpmfQMsfStqn34Y0jNrwOxju2EXEz
NdnBCT+8z1KM0DS5fnRDBkclMr1PchZnT2/fBhjFP7VL5D2ldIxKa6Zlb5ubtGuDOxqY6Z7EHsYp
BH1FmaCL69VzvsMwXcbuI8zHP+TSxijeu7ftEqhFG8LOxMzmIyWsjtdU/DRpSoph6s7ccQ8HguOn
2HBdLXMbPE6ZqEfcu4KqGdKqVpMjb/wfQ9yfZEfjF4NB1WuJkSxxuFvbjRdTulZJo4fTShZ9dibS
ZwIdJWZQ9wbRk8Px+zxNa1j3FkIt8AOIVcBLMLr6lzGc2KPmutb5yHfL5ie1gcr2C2alQuoFryrL
jkui7NERnVTh5OXvs+meEOfnX8RPD2aYmpsuiuBDFfTANlDZFhsW6+0W0mGf+VYdgkXoU9Bg6Rsh
sKyjJnnY7KgOK5vaEksOQY7y/oVn/ls2+PRH3PmgtLnUPmRRys+typdKEidL3afqNm+CkwMREAP8
pi/NYNN3lM1nkeI07fp0eJylVKfcRRBKkpG3nxHddkvuygWSat/dFIg6Q/oJt+6ZvUhCnq7vZ9O2
lqxfgmqk7VIYr5nuIzFM96YTDDR5GhU033DzYcJ1Tkm+X2g4PwTBOJSonpIdbfT8YC7vQbjTnLwu
fM9A/SvFoPKajZAFFZeH67Nhl/Mw+o839Eb6GudDUnZblxWKDsFuVg27H0Gg/f2w5b2psUn88voD
P+DgoCph6zHb3Bnr3Z2DSMMCW+VxAfe99ub63ozt//un/+9l3I9VLsxwS/JdO03+QyoQbrUL/Ydh
DlmB1Hk+Msy7N8VqNHKBpeKMZ9U1i+6Zj9JhkLRWyA7ueDw+g/I/307BdFa0SxkI4t0AaMe05di2
sH5RVt0b2rEis0H3mCuo94w9uANc+UWiff04EMSka05rc/Ybt0nHnt5OM7m1zTh8wH4bTUUZFQHH
QvQa+J2ZtPH2uPBhUsbCrwCr1ytPt8900bJYtj59CSJT+KtbDmDpwgnGy+RrdEkhVvngR6/AUafH
CGMud4yyChkicwAkKpV57Pb3K2YyeeiRCcz9gsOCJCHWeRYkRzIj7K9pootQxe2Jrgkczd14g10j
xC7NBJgimFCtskahT3l5uP4YJqZ4qcfp1A4WIQ/Bbe39rthwPVrKu5+q0eFSAkt4YEv8bgyRN5hI
SJHT6F89NWClKlB/VBI/N24tethJ0MoMuHRB3oav0M0seOvaZ+6g/Otvv08iFTn70JjW7WQatbfI
kmWNgmyugjUJXj2S7CSZRJ3klJdpGEKUoR3Dn5tdqwEV0pNkmS6dRIqbj9XMdUEDjnXGp6clDthT
kKICUHZGDZPrAJWcvSil9tOjb9NXk7SySOWib4QMza1eXrdr+TARgao3XOhzCGeSIiUyKXoytPX1
uGlU9wv5L7Ay6HrtFRuf1ZDrc7bFeyUuJeUYNKcmRohgImQ17Q0KPO7IXDmYdxVGjevRm+ZXqKdv
DyAM/or88a91Cfm9WztdxS5q7jKTD6Wdcnq/8Liv1wEy6ypX4tmPgs+WMXWIgHAfkjV8ng2l38gA
hT4wOZ42IMqVHVZ1F/dp9ft3j36oT0YpVbZoUCFbNsu75PfKru0phMMSkvKMPZmGeQVsO3ogSngJ
pf7X3/88lNKv+eWaTem21LbNw0ovyYr8krla0EFh4LD7Api37q+vPPh71Z3F2Joinqnk3CNPn0V+
CjNLdrPmYQUq+fzEmv7J85fkPI/zzeRnmB3oMr8/igjiGBZ0juQr9pptr5RIDkgbuwearbYM53oi
C31YYyi186671dHq14Fa1hcfn6GA6hfc2IcmuwN48zeCNvb590GFyVfU6CJFR2Q3LcPmVxrR4u7R
dol9mub2mFziAwsT/veV83rTnU0SpmWQzMm97zxabuqIGxO8b0lgyzVm/T6eZXQ3z1l0RyVglUtA
hSiybCBZHL6sNuuO8Gxj+2E0w1sk7MPUe+EuWiU7t/yIQx2tKjyJpI/xWO4deGeLJkrN60rYdKux
KQs/xYYxrWgOcICYnyYpd9lK87NBlp/OlEIFCA9xxB5+wwmpD/tIfEok6th8MfXuO923+2gR/dGN
8XfYw+IfJxDJXYGylf7i6xvqASK85d3qnRagjsdpzL/IrE90+aZN2H1MTSJAl2WmTEf9JUYX32+W
NXXcZu1RNu4ZOb24FZHgBbKa8/X+88D7KzDQNZyDN53H7g7etwJFmqiu8DKyuBCKUXPBBR8/Ur9z
B58OUQ3RQgqIVppTHNl4F1gaVpjBaXYtDvkq71L9iLxDID0x8fH68ro8r+/5G4mOGIOJylE09tiE
ZKvoxifkHXZ9Nxtctwabfxv6HWhW88mNK3gCZghfFfb075dazWDMtOIRw09pOTVGvPz/ngG6eI17
md5cY3C4ZP4hp+N0Y3HZg44+tr66jdvBK1tu2yIec/o83EN0xz5gaq69ibRIC4fs9GbrUey1svdv
+9G9spCEDxYSmXugGEnhBWwoFUmjV0skxpq6NXo1ahrgSdz9/ez609vfZ7MYeb73w7VBahViIu+K
H8O129aB3NSOKsn3bc8GvhuiGCnIpQPh1hF2GZBzrIVp3IQqovdqs+96JBlCh7iXLfXP0uvfMYSg
D+EcpLf9MKW368y3owoF5gvDdS48DGXvO7n8hBz7RcccpfBt0JXD4qk7f0R/KYg6ggA5qrvre8Gi
sxMPZDG58WCZGz96NJ+wneYWnSHV79BN8aor8Lr5KEFkeFHf7Iat8PtRPsQZR8mwogoZUDaXUxT6
Z+Cw01OcqU+UxOYk9IQeRp4WM4/bO9HsbJa4u2Yxfz90jQI8cMHJkU9EGIp3v644udw029tEgGYq
52eLs6rqJ86gAM9OfDPuE1NDsK69nHAcNeOjnM1cAanJKqQC2QmVOOsT9Q7dOHLHR/LL6/VUEJ55
t+Bw6wPEYmXtKLonFoJMu5ZFfqFGKrA4JnRUbLxUvQkxQJKy4UDQ4rpLA/AUjErmOoDkcVC0wBp2
zKNdJeZ8e8lF+Djyx3yavjj6vTfxJXTxNVrhguh00WrvBxSSfcCHA1xG0ozeyqTxAaD04WHw4qSA
fCGSE5Oqs4iorH/3I7gKcVpvW34vmljvHQVDcATgerehWZJFid2NRg2Hix/xt2j9tfaye5EZvd/8
Mdj3XPMdd/m2EzMs8PY+QuHuN2hJvL6Yr/0ukzEorhNMdLWQcX6Ig2isY/9Sy7dW3a3Cu8lYLu+F
Dw8mD7B7cc0V2lSlOxOyBx2LDHHQtJVvVrOTY+A+hWyLqRcnPqv4lWkLg8xQVt7sz2dBV0is/vKI
an8APihNv85nE8FPrYiblT0sMaYjmpn+QBDcqmzK79TYyTq7HDcEjuOVJyJbDViPc5HIFakbbHfK
9fJRuV2ff7fwMOIsZdKWTcbZwxYpjWMIzaeLMMIeJaqrYZY4FdNAIEC8Bq+4nb9IG8fP0og90lB4
gMEKrIYk2lLyhTVgBk4Id9er5ZnNnLWiBY8D93zNOsFK6mm1MVb0XCVwJkNGO6ecPaGHvJY6ENuO
rT4M4i4LopHy83oBzaais5xzKOr5TJ4Ad0717/C7dQJG3rl9GlIni74f13q7otABE0cQOJLmhlNV
wbxKcaz/6ciCJL9F3+NNqpmjD2p/eCGUAH3hovNC3BPN2rUM9ar386WSjX2iTv2W/bVeXm2AIQtO
p6DKAUGcoOqYlUujj6ueyJ31xFfjA4fbqG9P9nqbri2/30unURZ2M4OOiut/pYMQxeiSNYc2Ct3n
FsOgyuazKqPAeh9zAomdFhYpYqXLfZx3Jz9J+bvfoJ3AuHxuVPi0Gqr33oJhB74F4bub2Q11GXIP
kr/0zXYKjGClXQycUEJD3ppI3idQPHtcE8/VeaoTqLoqfhPJwQDvYPqd/8WdpAiI6LQpzn6MtGEn
2k5R3ao+K+0Feb3WFoCg3GEVS20ygVNUkj7cD8G7SlAsGj8Zn/JJs4Po2xeJE2VH0Cg7wZNC7VuN
rzXJ5GTcth2vzyTk14/m8t71GVFcQJhga2rhAf8auYNgfc8wtIBbu1+9ZbygrRMOHsQf1HI9miTG
deK1Cy+/HH252g0D2r8TtK3Q9J5OZk7cOV9Miz0rPfMGHU7/OCfrAnTzewea3FPcdPoobNSVEkdQ
oaTwIF+AGirp4eUbCh6Dkm1frz3WMO4eriHo+mA4ftPcD2Cz6xpdyfDcbonddxMQWiMXlODAyu/G
2SenRJIdFExQ+6fxA+Y+BKoYlCsZmAQ7nabZuZuy8Cg2TMfIKb5PE6mB6MhPXMXwnqw8KVwQCxQ1
LPkgEWRbCcvpeWNE1UaYgl0O+RArYpfGgLNAQ/hd8y0rFYfFil9ZFwC3ECcC0IBluzHPZSlbCqQH
hcSb5YWEc8qT7IewIiplfz9r/bjkQ4PeYhrYU8/IVg8IRp85Kk+FvtwPxoMP6MHDOzgL/yLL5u0G
RqezN6CMAhZ11ws2PwKEJyVrQZ50CuWEiU9d1/SFzyKkVa5/HyKKEbIsW8tsuaD7aU5hsw5HXKGT
mmvbF/kuZSAwAu9MyzxGcRdB2OYcmZfW6JstXN5wyH1PGeElwhCgGxjIxWP3lDVY5U0KlFWuEcBc
jBDHBxppAJzGywuxOZR8NjksSdcecoToyg9RiNK2/UDT2RVzTsu1D78TqW1NXXPkF0AjxAhQEbbi
5xbJkx/xKgsEqzm6d4XoMOJEsq0ORDYWA6HrjQbvRNGDJ1e/yKcEhRUa63CfXgFV032aT30h8apo
GnFviQvKFJAoojf0enzDcIYPLS0RztjOpz4Atw58t6H5NeDT1qNnaGk9Bo6UOHBfZ6UWFOIDnity
yAajK2CfTTjca0HYye9L0qwNaq0MClJz7YiHHgg8S6oRvaksW5DU5vg/uxbdKcAUdIHZRU8A3rrc
Vck8iQOW7fcY5OAyIDDDmb98bwqOS9zt5glMUIj26wYdBSSBkHLJxtpvlv3S+MCkeMp3zoNlzNDX
iZe3iIuTAcQPZIWlTQnu+op0Y4G9eEKP9ks4z9+t6I5YiATWqX53AUXfCiu+0GTcx+wAhOWtA7K+
eTCIXBbAuHx7WtoUOVeQvaJO6Kp1m/oqE8neql7ultVTRbZOrylYEl5uyZ2BFGxHm6yMRB/WchtP
HU/hmzCiAdf9QNH72Uyd3q/h954gInksOUdZDuNSkczohGQlyq61bi7RCl2197ULcDkni0aOPGIy
R7yNaCwUGNL5pgHS7GfX/IjnDi3dDiC33Nqi0749bFF7HuL4J7wP0enr5n3Os7hC4PcPIhi6ogfU
D++Uu3Dw5v3ggl0QBD6+iH8aEnCfaJ62O68d3qZp2LXtfDdFQXTcjp7I3vou9tE5EkvhsYjsiY+8
qUUOl8figKr7C94FB2fVVKE9e46H/j1MthsXuA8AccqnDzKntvKjTuxbx9+afvnhd6urSDp9ZxF9
DS/AOUQMml1Gglr1C1TP+l7sOjitj373wWzj9qHb0KnDpe+nZtr3ZL1dGf2Bntazo78ue2VBQMwa
Qgoe8m84MpuqUywryNrtB8C1mPr/qxUpWkPTeKSr+2664dfcGl6SfEZfDhqsxTLbpAxaQqpG5rcq
M+EO3Gd08CyrgxQHWtK7PTO2WtYuelnBdSpssNSxHj68JDvOG7S9UHW+Mw3/TJ/rp6jPjxC5Z89O
DlUa5x9jM/NCed5jH6mu9Ne/ErVLh7QF5onevo1jfslAWbUp8eE5pEQZC3cNrwfWZLetL58T3RVI
htoSE91b1aBw8VXzHJMFbYoWgcoZ7pXdtb1P+9dRRwIdDf+TsGzfGmmLSXQ3CaPNIcTsRR7J71k7
+kUYotOn2mi+1BOweaLNMciGcR+I/gn1u6xn0SD5cijPLZCcHS4PGp5p3NZRFFUIUPPen/uf2N5t
gZYIKvR5gS9MkpQiBeqeWnGEG8fHcQ7a7xaUEtTBoLiRsTO4GMce/aFsI17tjxdoBQ2qMm2+s06a
ikwDkI64/7kGU1pNyvs2m6QrtBtqJQhiFxpplMi2pJIfIpueA6A41dSxj4AnHF6m8vvkHWkobLkw
PgEt+1oCDS0bMzhkLSkaZcFQzl0j6ny2Jx3AtiKa1umwQmHELDBIatEBA1oUoUDtDsj0Xr3TKkJY
wbX9cZF8rCd0jIpNk7ycwYdBI0kaJPbsng5JLS++3arj6w5EGnTngEsWOfhtDdpKlQDdZrN9tfXT
k8WYXDlEoMF6PC4VYrIKCxZEAG7dixsvJqBWZeX6c+1Yg9UZTUU/jvctZG7KCTgS9N15qT0Cwdze
6PPEbARv+bjbryBp1mGIcdPMuOSe5fe+jv7yIuBdC+YzaAiBPrIQhSszvvRTeFSTwPGe4Vuj3LzL
gkd0/aYDT9VXnLFP6XXyw1IIgaBoLoTj7iRb5+qJraSMDeoNRuNXcH0wFp3LqsftqHNz0a4Gdjzm
ad0k5BWBxFXaX8OCzKhg9HQY1EAejUYDJuOeh0ZbZ0suso/OBqQaW1srgs5wOo5VOrJPQ+exingH
ANwb/P1Mo09xHeTykPJgV9gkQbQDEJuAt6M2R4rYrGzf5uhJonVptN7TQKLVueJzILO7G8jYl5tB
RhGkWZG3Q4KUov+ZAIiE+gzglC1yZQqw2i7dm+4h4JcFWwmtxg8NEnOhw2afo4rcAImjhe0TtD44
0LfwV7zNdWahaDfIhO/CDTaLJAMUuwwPEMnxyii/64TxzlQEpAYMAEJDHu/HtJkPWDDHbSWV7vR0
48VjVs+z3XvzeBicl98I2AwlgwjvnZ33G0IgYOPpATjbEZ9+gfRzE+ymVdWMULXbBvtr8eH3vmbn
kBt5RNFIK04aGGdH7Az62iNb8gqprr9fMdFa4puHp8l9shYt5K3NbnN8dG+FOg78S0sSmqyABBhK
LwehZhMP53lW247G9pBKnleCutMwzp89DsgmRr0ZpgKdkRzCH20fnLpWDFU2rhZp9mOU8b7WaXKj
loXu5kGfDZqKtQXpCsqRUansBnrWYpsKiktfLKgMJUB0Osiiy2Q5G4z2o4n9iY7ovNc62YpwyXcT
G8YizIU79h76TK3HdtvIHmyQu8KLhlPMNIwcIZeI9uAPJcIVUD3QuU2gyxqsYOKFUEBep/xt2nAh
MKHyQ07AJ3wQDDmRVUJUsHMjVM+m3pRbPj72F6LM5tqbvEnQNCas4n3b4/6mEKE3/hfEFOkOo5Nn
2LQgeZ66X17jP3DikX2o0K+mDIlfNDcocXywVUbv3eZIByKHpUqietq8COxFpHwardvMgmixjeDg
dASEQizgifKkYovGoTs4BFivK8m4+QfIumT7vkdU0Yn/EUl6RFRvDmO37WKO1H9AKVw7O7yALX1W
W+6XGbLBwmuR2iwTwqkqaBa6Yp2hnsXRqatI8NUO/HsWhAJJLVKKjAEhciiUVqaiotl4s0vXfgf/
n6CAgODbAA1c6GF353bxQowQprBvh0dT4Twu98lglzLPX7fBt0/yBQjdm7Pbrb+b2xl5fxM/zjTc
Jwmq6QhqpWkcgS/WtN+zDOeDx6cb+InuaLp4+0wD9e/tufc9v+RZ8KrzoUV3FTa7QYCjF1xUiGa3
WEUK/OT4RJb+W0D6l7ZzJZ85Ocb0J/hD78jpQZiqBxmfowv3Leoi8ehDJwu807R5D1ap94NwFUDq
oZiiGbSwvvtwyZoUcZLkJ0XsY/t/FJ3HcqRIEIafiAgo/BXXVt7vhdBoNHiowsPT79eH3VjNalrq
pkzm79Km9XBmrpR0yCNQqM7jytF9Q49H2q4o7ecumtcuaqv1ezMMxsubNXJIvA+lpeARJ75s0yoc
EQeHI8aXaKLTKJfFD7gijxSllK/68FzX6UXLmq9aPujj+KWBw0XTto+0B6sXEj8OwEIzat7Kmo7z
9jCQBJjUbnHORn8Os35qwsYdKTB6D5piBWBeBmRLTgcqzzoos6GI4fPUUQx/vF2QGDN09eVOdRu6
T0PmceMiH4S0vZFk5pmRz0T1ldnBcbFbSJlzfrrlyTSHVwAVJ/TKwSNm2f4SMLZhBRsUrQaRcr7+
SeLFGI/z+iC3pgrWZrX59GraCwYO+/7sxXnBNVKYWTTJ/FVwyd6uGxBT+7llKR3VwoIEFv10uspK
zHRxjqXdPfe5tYAhOVvoYPuf7edV2HO4T3lz5A5NMtFGnb49lG11i8JgeJ4zX1cj1R/sjrqO5iTc
DAGCs4s2TCc3vwFfMMDSnY85Xo1QM0YRtqM10nTMd2YDTj/3H8bG/D0NFZPMLz466kDhoYEy19Au
r+9L63IhwBjtIzmwZp7F/TB+YIjFLuz9KYT/1WTISUjUOaUI4cO89nvo3OVo9wxzIYDYDo22DtrZ
/DPt/qXaxxTkFLMrboZz1nyCrpl35jDfhh5BQVm+SSlgHExO0zt7VHe2/6Dh8D2Pwvpnq9eKqvXY
GxZTYhcHfV8KDjQ5W6KEPZwWtRehas6Fp0du5qFjEkIDv18SrVzdwGwHPTG07Dq1019rRpBTfFdd
0eEUgv2ypfGOKTSx1mZjeTVBmaoRSpFRBIa2ch22ePOEp8W1X49Re7K3aonSEh5LsfWoMHbSuooG
4ZW/o/LKv9csRY0slj5QcvqjCVjNHXFfoUwEYBbZ9aNu/9MMdKH2vG7BtLZudPsjpMxHX/+V5j6f
MpGNkeGsDg1jfeR+W6+2mf2BTwmctBPX3PoZnI4NcHs9sWUTz8wwKWbN0Mn3cM/bMtSHkkPSb25K
IvOx8SYUCQhK4F7mrzTr88sy2jIeCUy0QXcvPgIO0L0ynAflfK013zg0CBbU11Zsfmxf+7EWSWqa
IlR2Fnap9m+GQQl95XCG6mV/npfqU1/hs3rKznAf94eqsv4WcjUSZlEllcrzYzWaTVD7ze9aUr94
cuNkTZeQkLI39AxliADpj2a7/xWL8W6nTc2uk/Ztn8etXmqR164A0svByPUtXPj5XEXZMb9Bz7ng
nLdWv4n0iaIXJ26wC1uP3axoDiYpSrDkgu3aPm/l1sd+q0V0iJz6argOo+K7i/XHsKk0lyzPIh91
M3XfF0JSFZagGeHIh68TkRzmK/Q8J2BHuS6XMdFNXUsKYQLEyO5UGJ/TPPeB2IvhoMy2QkzPhbxr
/3XDrAJfrZx8t3/1qY2yXi/HGP0Yj6xeGWKD08dZNJaelMd5aRrkLuTk5S4cggTWtp35F8G4Hjhk
QtHSuCwmF02L7I8kQy9HE03LraIKSO67UpNxWAFtuFNrQn84kQNNqPwN4GlfP0DjwXXEadC5zLuB
knQh4lWQzpIA6lVLRh2LjTZplxJYyBgDiwT0AFkJ/AMAuzBfpk3Cyh2bwntHQai5jg6mfD/eGP0G
2SQFznje/Z6XKK0+SY273jSj9nZ4t6WJjiJ1dLaFvkU5uU0gQ0Zs180YDTe5ZK9x/XambSCi/q+b
FhVbfc+873JPBpd9t+TpVW/kd2t0bpDD9wRGisDWROCla8CxpyU3HjrP8g+qLOKWFjOU7DZ90Q+6
vVdHrXafdSF3NMf7geDcW8nGBWrpii2d/zUN1cdjrt6m9pnA4TYBhSNGtpHn0q7fi6m7N9Mqj9Ba
vtm6Hc3N5j+ja6DhWcrTZqHlrDri9rbCEMyS0EdKG2oKD7fXk2NuhyXua5Ou2MznpG26f6VaTYCZ
1UXi+Z+0VFKnfECq10hNUEwvnUiiO2DScpnpONFz5Xia2tdyPCpY8ee9Tt99HUY1zVEDTm5kVylo
njOXoWFOXVy0rhvcOsDIMuo7Y9ff4ELng+hHVFuZdVjrWUTlCNE8V8xf0RsKwPU2iaWjqHCQdjk7
6f1iCJspOyzdukVKm5yD43vfENLVJo6lQaRgrvmPfs1/aPtGsk9WXdF3wu2UMnL2icq4P64tVayY
p2iztZdeDjJuLPGo9fKjzxzO0VVUUdeV/5GA8YbqzjuVe32UafozlPcz2vJgzT3eGZaJAHFZMbPs
6nq6MOgyDzDSvbW+989f/NBfPS9o6hkiqzOilrvDMsV1axj+NXNHeVlph0ArPhZa9z9tHMO8yl60
fBmvgiB78uDFUzYDBlvGdqd5m5VoPdIpkmZPrNAhTjO3PtKquvHSxnWm3IPkXIztXPwxPf1rWgaU
0nrehFW7XnO9mg4CH93c53HpTimqRi4YqZ76YX/eBePm1DAchenQk2wj9FhuP8ulwwSVUuAvpgUw
2M0wEp05UzWuzGnwau5O0GJfpUe5Vu6Fod2vey0PXT99biBmU7aUsXKug2K8C+LnNdi4TY8bvpGq
do0Dc+M6IuSH4eXX3fX+BWLlzZd9es0ab49czTgKd4RFLO4nhF0XZdhvQ49ukgh6I2q8qz+MJVB5
oc4DjaPd+EWEDPdS9nZ1muCNbsYcGaeWcGI8/2ShIpxBrNAFYnFBnXSjPphcxEMGWdztpQu56cVV
IUTSVSDn5mD+2yfbC70MQYyk0C8rtQaVzB63ol0TzeIr1x89Oh2R1JYzxLrtVofVfVoyKwcX1qpz
wYXL6aAlFZ6UxM6/KnTmmt+SK4v2J83M+jhM3lPXisiyaeSkP6lkLJcPvZa3qVztX0MV6IzSXSCK
zo9Uh/RdWIsmVzu2/C6HfNGoWRH5nCwP/mKuntNi0JBH9Nz34+hcF+kcV48LvhzdBn7RQIpE9PGe
agjLgep2FymSRMTW1YD0W+3dw0Yk+sa+Nz3Erq6oq2vdNElZ+SbqtGEJuwHnB63995BR3COOGNu5
O7XedLRUGlMnttHS2VOIJAW8spTbgdiIJpy0TIJJL1G+TP5jJ8cGp0HPUW4frQ2IzKm9FphhMy/o
Q180XcRlWplPlA0XCOQpmXv7o2vcHVkYUXUCVa3m7HQSQLzrNM3nbDI+56Z5q5nJFvQDd5LjZWHZ
rVmsD/w6jMPaAquYf3M1ZeHeLA+YOuxLjakgUlJtkWejxvTg7xK9x3K25+V0kix5xqLb33uZDheb
O1G52kZxbTwiowIurbb92EzOr26KZ9/nCVULjBCGkUIbLqQ1+xTRD7W7/DjI8JFymhc1T2hheTS9
W5iHHadYMNbaEjPQ6bDt1WNq2c+j265hra9dzLtCgKYwfSPNB0BqNfQTEjY272lZYYVScpcchri/
1b1CuZL54MX5HvV6M2JExZqPEwEa1HeQUm6PkxzTy7qnD5UvEsMdHFCBVlzyznnapyVEm7Ac6BOK
xN/8UAmi18x5a2ITnSvajQ8qqPnRd5ENSA7XykAIX/hyfx3TprmdLO/LbPoHa0AqMJl61GWLHcvU
OOoLWnpfGx+z8qeqacmc+VjK/JRXc/mGCP1O2uD4quxiDzPqYeq37jRMOzo1h2On61moCjv0yz46
CTMnaLnm9gxULR6pTjwYyvnZAszF3rkvH4UjrrvvUd22qbzMRKGsZnYtreYg9dQ9FWmOhF//UyHd
ikrKd25G852llONzzt6XEm67MNeozWV1Wnp9jkteY/nNaji+rMr9oyspUit/yaEdJj1QT5Xc79mo
+oPy2Jz2vBeX2n8adPWCEZpuqeccGap7D1YXHCjbLq3mv2z9IO6RxpxcUNNi1P9RQtwRtTly5hlW
JOhsA2vLDJwe/XiepYMRZPFOvoBD810jnLzKOK65DZRj5M6r56VvWYsxex/XzwqEOWHRw9CPeqTp
3XHrlqd0NFQouYmnXtPCCStxl530YhkuuA2fGEK6kH6vE6SYI4wdSvero8Q0Z+1p3fKzRUGQNJ2R
HrKSvW0NO8KTnJ2TywjJpgqxRP2jLPAZ9+K/9ijmaY/8d0+0Ga81RaamPlPRAgqOZlKZ6CK2XZ0m
sqSjFQksyO8aOmt9rbUWhqml1B4rT0s0JPF9hg3L6p43mTtIGaRL4aZFNOnFBZtPaEXOVHqA2FSJ
W2NTogkMqo6/AxVP7grsh0gYoRwDPuc/njNr1AnAoaZUHyzn/4b5C0bA+t6nR7NnJlYmbHGR4pto
zC3BxAT35NqkOfh9RKnw4zqmCmBr/s7oHNCi0CC0mf7iGfKIEIYGynWqQOeGnFc/8Sf70xBWwPQC
dVqr7q+srJcWBO+i2V4yuvWTNXTD4zDdWci5Ijjrp6YHMPxZtn671qsTeYFs1j7M06EOC7PGfFPk
j/3quMk4Z93Ztc7L7AdNgWrNsWxeqnheIU7hcSCp13Ieb5URPIK0+XSHb2fozEdtoS/bK8FfremZ
7IQxkFT40oidvP6zqepQFg0fnqasZM2LsOnp6IfUrIgsnx/wWLLsKJ53+O1sGz4QEzw6zZAHto3M
RNE+nq0MuVW7e0jBZ8yATPQ74R/96Lb7SXbpIzPCp9CR7ncqagTWxX9d6jxh2uEAWvEO0XET2C/L
MnTb/RUqNTsXfsPUkyJaULagGf1TOHZ1qNuJZQzLkPi2jjnBq19V9X0zR91U9KY83FinbCT21dZP
TDqmImqm2OwxBznFYNMisOQWaV5r5V6HeTRPhDEwjGeWQB9DnmBauy+dDseb14rQ2ryQxWwf6nF8
RLcUebJL+C2NxPSW4kjNnmzG+psh94jMvNAvAR8QeBFhe0g4q2OZjhOCdB9/HnZsvOMX9zZg3JES
XMX6ks6oQl92Fchsc6A0yEKTKeHRJtzDVMxdYkmFFqPq5pdVVYFWZ0k9gA2jt/zTFdAi/ig3Ut/x
7vlj/mwxOPRkFBjEi4y7cOOCC2ezeCBWIrIK6O9Ze9ErvXwdtG8N6XFQtfhtFjdPvNU1I7HX9ELd
kob6NDkIy/gBzaZzP9bTfbVvEBvQuWGr6/nJFhPX0KrOnIo4EaKinFdiIZqXvnjZPQgX0UBf7CMs
o+9f2qxhCvTiitDQtWegLEYq69ObWVHd45a6s4Zae3D+AprmSTtzuVfLEcIErofRYxb0XQ43oQaf
nWD63adWPpu7YBHd995dWUxAZSfTky8+IMXBEqxCBIW2Sca1WSBdoTj4JdUgTG8yCkbdBHldcJk2
TGMfnM99tmCZmzl2N2umU6dKxg6WVd6drcHU6aWXRXZ580S3C4iY+63pW3fOUv0y9e6LX21dZMnx
O62NM8qzPfa0fozn8lV4pY1WyORN+G5YUSa99ltxt5fNfb/jYRmWhseLTKYdW+3cTKjgWeD/OsYW
XQxVvzUe0xnIxPhPINCINGPH597sSTrrfKLq2xWQc11pIavVvRkoB647X9pParuKPn4e4lJq1xvx
LUz0J6B4D9KFoHCZaWoPQN/mBqlnle8QY7RA+7xcwdjvJ815B6GpEwh06nbjzV1+JYpSp27OXt5n
wURXf5j07D7LjvY24tMz9KiG3glwhiFuqDUEYtYW5FXNG0IottMT0WDwFswk34SHliefTph26Uj8
vY9td3yHViySStLrb33kZKQP1AMY0DgeOEVezCzxmFE+WusbPVW01emCcdDixLKNf2PlXmHR7s1+
e7NFrR+MDtIEiyArvsZ8Y6VTnLILQx9dtoXpwsr3LuhH+n/bMvXjAHA8qwy0w5IGraD+QmrFtzNv
93XnXjcc0YEDYSc9Tp3CfjVL++xO2beBnOjs1pyGmhzjZa8f/EoexpLKRZ/BiBEIvTpljYxTgZvo
nTrgQ7TwYpQy9mPLuExWJw9KTFfTMj+YuEJqJEfzdpVKPu7TvJ363jpaexmnez7cNLSPsiaFtBb1
fT5NdVxbFES1e7UrDFQr4OSkaehyN0Sjhsj/G9A3K6JVkNTT48ME3RX7/DitVnsg4wOdbi/gjplR
46zrEFMB8t53hL3FCl7sd88EW0Cetk8o9Z/G0vivfC91vlvP9ie3cN8qZ90Oq1RH8huas74T4UKQ
7Bq5enmWQjvM0j9U+LqwyOLGFZn3vY9CMpnTqADzBL8iczbc/Wnzy38z2RDxAERcMHvKx1fvIGjN
Ne9RlO4elR50bUrQV4uAEXu5Xkdt/37zLSuicAIwB3aAsl4rqzYDQsHIVKi2j8lYryO+nsm0M3Tn
AqkFF/hcgLd1BYDeXp0IC4g4A9mea3nq7GqCiRljV6OxtJrhOOTlPwQiVkSZrYWIVedQ6e8KR3Ju
9hetxeKJGI7iqczeHaJuA32YECXOP8P2ZHqo/6GzJ3jgSneAT1onLnMGmYNPk5WP47LL3cRpolvZ
igf2LReEYvbvplgffGE8tKMQwWBkWyAVVln/JuaZUTUBO739OCtvQ98Vb2zrcSQpG1JsC0X+t/Bw
DuVYg8HnWAuSTlQf/K/c8rLDbqCA6waW//S0WCmalIkon+0sQB1HBF8puaKDHD/LGni2mKpPu+n/
6dmj6y30A2OVhUImRmVHtYV2ya+cp2GY36rV+LALxLVLX9O+FReFWEIr0k/PzX5bW9kJW++Mx/My
uQgSe/+tS4v6mIO6mLp9I+pTBluYqGbFgy6Wn7bAOwyM2Sjto1u5DvUU+BuhI/78AtW7QQpQtuOi
5aMxvTKPlb+ERUFAHpcyel3j1msT916Z/ce2/+SFF5XWrWDw5AhTiuKDa9jTAfTdsTfP3ztdLJ1Y
elW9+7cnBCGy9PWy2E6R9Hn503r6L8DVf6Vfn2CL87hlRomQ612aFJ31r8tQnkO/Q6emz9y9ElWv
VMCMSID69mB19l2D33S0xZkDOagcZtzRn0MQY/zSMigSX9Anu3G5lXEL22bdmue9wmU7Au1bfXYY
lq+qaNFo7tnBQ3AfZtuY9PDD0e0RmEq8ZWJ+m8rh22qyH3RIyVz2D1mX+zcx8tHxwQyk+S8dM3DA
zDx5a/pyW6Wlch7n7R8BDcjERp8hJt/7NotArfSBah4/Vg3nek/NAbzErcchWa/sFbsCmFd1jMP3
ySGlNyIUqAocX727Zf6IdwAZDbbjFqnPm9VPInBBn12nXIFlcb23lFjIZLbQx7UCiVS8Kg9xJWzF
xAHiBYMQoAkO6AG5Z3E7NxiEwYYZmjC3kYaCBhAcMZ6RvxVGzjFuNc9zsTjx2hTbSeS/gCnvu+P8
HVq+VwCnYdIlijvnvPSJS9iuk1v+Iqz9jzw+9DorLrKp+rtzs4V67j90BRNDHYUvtZgdjFNjkM15
/sCLP3iLcxBaWodLTTtmGryDrIiKOtZuBs4Z0ES1W2Bbw68q8/M+FS3ijKfCpQdY/Oy/NHXerCfL
19Nnvf/j4jM97AWBPZbln8p6HSKnaJprk2PmZ7wl5npHiFuLE1D7AYMY6b8dEjmRmjNGi9VcFUWK
/JgRbEZDiTQhJVMADhcx4WA5p2HjrJy1u36r7GDfDchscU8OQQfdYH9MI4S6r92uRHQbE/YrFl1H
UPRUHOtHx8Z4nsoFkqv9gloLFmnYkAUUX+YKiF6YHMaNAyqedlSz03xwt+5YmxvjRK1A5tVpXtK4
ZVo1rc1KUIg/BQ0JMdGCPnrVq7+KqNVAKKbZVJuduOIZIYF9MfLp3l30O/6Hgr8beiQomQYNrD+k
PqhR2WwU0nMd7VV+GZ2BQAGHJ9x8kqADNDb8MbzeChwq8YRAiUhN06Uj2I7moWgPq4dcB3bwWOhl
1Izcz81W2wGFt0VguPMrU/3F0GoCiYnLsGfjZcEmFZhO15Bg0H0raX367VH2xJwV09JEpb3+R9IJ
oT8j2pAtRXNDQNTd1tywvyqlzN2b/mLvLnkS8EiF/um6y3Hwt6TOEMXQeR6NTJZPVjl/l0xLDcw0
/0338qUrTQvW1Tz1jT6Ch8/IuJBiMxPmIJa0e9TsH9eof7zRvJtNLdIb6iSjQvhriP2ALtQ9L8/0
23eLrOwjCzKPGi2tDmnGvKyULsBwuSnUCtwl4eTceTo3QpdHbGJFjPb9zVhIdxhM52TO0w2LPm+A
Mq2prtOkrHsffW+F2zt2hZFIOLM9ay8GDiqO6fSs/CuYpt/J4liJ5qE3+eWbgUlUYz98swDxU9QJ
YW0/tt1vYGU0r6OoTp0Ea1fyuFTAsL4z/1Udt1FFAwZDh/FvPrubcQc4Dv+6FZCgfYd9yN+D0cIN
nO31ay3KBHnRWzPTd1TzjF9a42pgzEiYY3qG1HGzkymKj00/FTd2vc91O7h5bgJZZNA3Wq0HpaJ7
9QYUrRrySMLlssAw1juL4x812vpd5NnVACGpTC/UBkQ+ipYwyM0iDR1Ru5FYu4vKz421ZAc54XLZ
THl70q0eObpz2QgX5SFtLqwepl57cgJprnqIN+re9hDmghrIc7XcNVv3oTuafkZie0/oDvFvtnxx
SGo+LToqVbAozEbbe+5CnCJAXeKpsPoo1dMG0UJGctlaoRtDV41G9eJntn8s7O6Ud0UaYdhNo24q
vgodFbOZaTksrv20jdAyaSfPtVKPu7yB6rxuMNrWkTynDNIAAV9RaRe7qlFaqfdJfTut/TDh7Eum
QVo8puFsEdOAPqy4WvtIlJQpzHhzmwcQJo0aRUerBtwRSXThx4kAAZow6IF9iPPFIrSYZBM40x8U
AgePMbkHGmPUhg1OptaZE2vo2ch4NPFf5IEv9pKTV3vDEseJluVLaOCOjF3/Tz2SIoGI8mIqPJl2
mgFht8ahyeqwadJ7uscySd1m5ZDtglrcDCqMTCN37AI3PQaGv36JssOVdc7HSUUb6xLjnQod08jD
phi/a2P+1ds2Tzj0aC+37bXsqxiFxrcHqMUT4pq31JORWue91+/6kfrT76oDLveROt3kl8Kao++A
Wjct7SohNGaHpAnDXO5MvBMcxcOtznDKSGYS12olgk1zvioABEApHal7ebGwxyDw8x8kIUYoKNST
Zq/5waxe3HWm+wFKjdFHPAo5kyjiqP/6fXxeCC+Ev1tRHu5bPG8679e8czwafHMqJQIS8AFjvDNX
jwG/HXlBvX6cm6J7m/q9jolt3++4ST8WjymfM1nfWGnqi71g1tjY2HueH7rKI51FUKVwvSBxsqzD
vnRT6Gm8eF5VDySnn4y05vhBJLhK3CqebW3nzTAZ+ybfNq2pkHr518JFJbky+VprCVX18i+mkxHU
pfN2sMR1gDNU3Wwtr2neOVZf3KE3g41HudpBVe7ykNOSwL5RLvLXKlL9dr8E2CziNUUR6q7mvTlk
8egWyBZcc4zKvUE3SAGUNh46/JQlAsjaKze7lP4XuWb0r/5oUrvwE+ptetc9eDVSLqvIyuB6hsfK
JbfNzeE0Ae+SoU9vTgx2D5mD57XI0tDOydnZN+WevQxPWedd11s45mzDXS658+y1IxGPtaIqTrtX
e5kkwvMsAY3mo/BNL5iN5eQ7P/iLsLOTzhS5hf8OKH7ziy4o0nrcI8rKj+vsATjUw5MoMHp4/v7H
uEmUlep91tNQhXtBnBmsP4ksVn7tMuNRvXOU11RdhcHp9gTa2z2srkF1B45kcEGlYAucyI5+KDY2
Xlm8GQRDqeXibai2xdhjQaWUbC3nnE5/Bs1frpvhSejgf5Q+EPdmS3aUdE6e5IPZJEahSVTvPaG/
tacB+d4ccnp/3vJXQuuye/TT7Bt8vGuOKQFxO5on1RqEUvDlOBDSnM1s0EzN4m7uPILgCkxFOF/o
HMtA7ytxIsIpYdKodybW4Z4j1j9Jzy1AUmp8MtRMgVMB5M5FN6GfqWhbPPd1aHI36L0WZrIiwnqH
B9CyuPVFSaLBQHgHR9iQTv8G6a1xWjpvnoamokY2yw/fWHs2aTiEKWkHZ9hfUrILGUFLJVnfFwje
IqqABiEHDbDd6T8eEqdx1b5nHVWlt/QqwupIcWt8kx1FWnEn7pwWU7Rsb2YK+PG81qiAU3mCVxhu
cz3m8sYh1e9OvTf01WwMuYEDrcAZCOG4j/ZrppwylHbngpsQI86YM9XtKOkz9UdrSMnxlvWHPNK/
YNKIokwr9MZUD3cCMs8b+R/+rj9KbPCF3n0ahuJI3xNluX8rDcEq0q2OlMIFNBwFgOiageLqPDUT
Z2WqRIAqZp+Lv/WaGpR06R+PoXb7jGvbmsY5AIC+42xqHiCAo1FaBDdV7T26BvoJ6MjMw1m386EN
PfWNhpg4SdMplLtw8Im2abis5GDpRvbibLk4mjc/Tu8NGnZSIJ3UTZHqEBMaKCKXjErPQuz7EL8p
HTk5bgP2WbDVPd4VAvoiNhfHObrDeJemlR0XOjVxpcZnR1OUFBtn8GI9EjwUlir/9bzyQ/qJvS7k
VgSuSwxU9bfXu5cyH2uggvq3XIY10FL93rFL/Pr2meV58DvxOHXD9wjEsbX/VTBR61rFYzfez/P8
um7WAT/Bldrhsc2Wzwpt6DTpYIHOgzeL0yZuFatyGcOOkl0VLzczTlfTLDMhrwNGdRB4ytBrp0/H
xLDTaM3XuhqgGa73I5gbiZIu3orsnKG+0VSd5JWKGn1Hz4Jrzui1ay7GNVw848WY/yhmGmHcOcDG
flaD9lShEBSg0Fb3NufNCVEkdaR7arfOPENFR0uRdRGTpd2gbtrzaCACopHWmp0Oi1S+XJAmWjPW
OgOIpTleCSNpNEyB/oPl6Wdb9/8aq45ef//QbtTH1lv7yR7de+DwQzoBEhiKGsCtASOQPB1GbeLH
+SRi6aqpj1j3KAumRh1nc/81VLJOsBJQcvRu0F9ibU+Nm6nDlsmaDhqTolFSt9mGHt6ahWXYh6g1
6v7oubFr+u0NqDKitbL++Obw5G4DMazwg2wsJZ8z8q8s8k46kDuWOJWSybBADVEXiJYVsWySfc2n
IxXZFo1D6PXTTUV0cquuPqUpuM3O9N1It0Y3bHb8OLs4e64XO7fAZc8iy6Wcr1pq35mTWMk9fTGr
yb92lv+iJuot36tejMa5ipnytzJ49LPREk7ai6+1Q3icpWOSrdkAWJ8p5CZMJ87k9lTroFauT76h
R0aK1VSHxjf8yLfswC5ROstuv3dreXZb7S211N3ozchesPMAOwbt1GkHrg7OcwXE0js8KlP4T1Ve
0S45WWxk2q3v/Z2y+Zrp/XKZ9JUEKB9U7ccHqooIIs3iuU9sy7k6GcmzUiKw1Vc4IWPLP1tb4DDY
Bb6mTSUy3X8noochv8Y24h+EHUP92sCkc9U1UyLsgtogNxLXLBQrTmwM2wEX8bEr3uDs1V+weFor
VM98HG31C6Tw3QPn37luEUMc/iAl+lcp0jSbzj/Yw2/bTe+Ds1XxNvTPZPVgDJbykJJU1Ko70qYe
OZtodWx68Wk5Tqq/FCNFs8zmEHPYazug8Nn+UJ0ul3onWmeDpcHdAA8CS0q0Zopg37jmM56A2rZ/
h91BZdKUG4o/B1oNsY1D7BT1rf6ar0zHGYtsT3oBPuRpqM0hSwFohx/KST1abgS02xMoUdVfAJuE
JfIH+ZKDyFLBZPYtum8a/ifpvJYbR84w+kSoAtDdCLfMSaTiKNygFJEz0AhP74P1jWtta1YcEuzw
hfNfgsBOV/ojiFgnaWlXd142JqvMpVVolma0y2Ht2A4vr7Pe+ohDKpXgle/5mp34ZGuqjyGLvEMp
5khg5ApzDehjmB27mrOAPxTR1YjrizHXxs6rCI55ybCxCR/Qg/HWVSVfnQDUEL9cmC+0//TeKXYI
NTh8cAGwzr9iTZtRenG8shQB6oFsUJG2l6y3y92QyVNXODviyFsIRiZe0koYjbkLczyPzNbH3GKd
L+Z+vgxhe+oxB+/SCiuXk+najOG3mh2wFTXRDaYBU5bhXc/5gLvNazvqYZO2CaBwauIgAGPsxzk5
1pO9TyJ06pJ7/To05LRpN0KHHCeN8EMRyhlyfD4qHJuUl6hbguLURbAJ5yzby4onpAjeqCehAfJl
2Q+dvc+aiAZWnk6IFWx6cUDnU1uHHJF7B12MKiGJeAOOQz20j1UzHT3HgMaStvtogoVDv8e3BiJt
o3NnRP6rz30NCnJB+LuTzyWu/JwSxXQMOltxM9BfIJuzxBzdFvpNMiP5RFP1ygV753Txi/bpaqOn
7FMKM0Ff20cb75b+E388iVnm+lwxjd0mREY6oPcbCmJZwCrLt0DPI8U25ep9bD9FY1EdZGK9ZJ69
zJsBBzUWDmOWqxIWnCN2vp9tUoc0ZacFX2u+AHEP3tBqSUA3ybG1EDi1iW2OVklwlHeIWBY9upQA
xKybNZPdFmqW/gzUdPC67jWpqa8jDnNaC4JL2ft0zyTVucTeB03OScNFrfFTUgMj+B8yTPlzUgjU
KKvjoGwfmAvX7jWld6jMbyIb9F2rvvOB4zK97IQArpvZDyOWJqlZ96lggNeBN2ObxXKXlXwXCGuO
u8YK4YDx+XMTezQtMkX5XOynYPxMmMHD7ePdCnlo1Tx8ELy4m6IKtOrc3rvSfpEhLgHVoJ/eDtAL
KIWVDYpB5wMdKzzIQbrCDU2ybTF5G48wxQ6/4qWV04cbImxUdvfYZhYOsR2plReahPTybB+YEdPK
NapGMchwFcTJa8LrWfUSgAX4iEeNkklAlTchcq+BU8O7xWE9z517qe1LQepiG82DxBtbDN1iJuDM
Ua+N7vuhvOW+wdjyeon6oyKWpBWy0N3yV13QntbFGZtmWwn523E7JzMKzD5yPVYb8OkbP0KyCerh
5gS9vw66HLtcHQiT0C2erWQ1WonHTYBkYgV6eOOSsGyr+ZDGn+XYBqyJLGMeP2ySqiCWFD5B0cLE
lRigpuv+JmnoHjisrbKENcfxfIJuvnfi2rSywvowkDja8/ECSx8x34g3LUGhbGUnc3KgEOsiSDeP
yYgfEOXcdeOUcIrrqb2U49WhOk+GiRJTHoy7OsyeWC/nfdKONCt6ZA4zspcA0skZCOk2ObeCIC2S
TWQB9q5NzSmAMBIOjuDXwwXEmcA8YCjtrS7CCvu+n7emnaRL2xr8eUfqjVJH3vhy5cNYIJWZlfQw
bf623hZA0VudBi9j4rnklSOiY6I4DNZEfK4R+UZb7SktjVs/OtyZ8qw+wOpeMRim2lSg7FfVIV6g
t7ZD6Myy4L1UyDaFy7Wn0xE2f0HxrXFAisThxoTEWTkN4o9bnXBp9mnoOHtCvnh3yr9rQ3GIDeep
82sbOZ69V2nStIHA9fWi9NF37Eckbwo9CfgAEZcsPOQiCZuWSXAfcQCkk163D0HFkluVtl5FYVZf
Rm96MpbyVz9qm3N1j2htmPuphxtrkJyhkHU0HKJqTW7tPKcNNlbIT3P5qxYySLFquHvfzbm3ac15
3/sSF0j4D1ViQJApKDiJBNO/RpILbpMZl89cpL2cK3mdjvDUyATJKShPqIIodjDYN86Ub3qj+HDM
QYH+nIAYNSclfIfLQ5Xt6jGGzD33V1Ord0ytRwreybr064huF++JnX0kXtkdGwowcRr+aIatUPUs
dpnF0pVH3lFPabZOWmLaJYi9dZBc2nD+SwvUWYXyv6qNIx4+XmYRfJk1sKg+AeFiOo+CSQfrSuu7
KCBHHMFu3MVs5y4Z17K1ua/lDlmVlFBW/Rw0XM3cKmIfMLE0HAUVIHkO7O6I43qzADYTLC2xgCl7
4YUkt2JwYTtHE6SLKeBahnXTKSvg3JZ8kRANL2STohowfdY6GHLU9SEu7fskpijufFgUereVTOZF
sj5w1PRXrdMU0LmMf2E4MScP1/aIBrqplla5ScxgNbggoc3hF2hotPXIugyxuDL36k4kNCABjq4k
VxOOpYlHpcH2yYmKbRUqbr1j4q8bNd3lLYhhVsofeOr/pDN78Hfp+FnNfCkqIMmRkiQNXPlmEBnZ
ulH657lEhIC71cw0OqEOtFBJLZgQIjyGTtXg2/EACWTK0EFYlRWqmTndDXFwLyDHNSn9bgx/xl2o
/FIqBfjZEyc/BTJoLr6FZmIDy6+boIWzVrSZrj67TG5M6k00xLdVmj+FNv2SbCD+68a/dtfuJqD0
qNqntkhIbjQM9kiL9D2XGBCduLJKDlvixM9zN3zbsbVzPGLMUgArmFVwrUotDm3OcxN53Vtjgk+r
GIuxEAlSFmuCMjUkEI+CMsYi3cNKGTDJSGwYU7CeHDrX4wDm10Jn8JoW8GV/szRyaFNA7FNp9yVq
GEiyeurof6zm3CJezDUOKAOhKePeJ4G7bhqYyElWnCSQipwVnSN7SUyZ/VaEf6z3pN2bvrgHeLrp
Rf5MeWad28Z4cnUJey9a8FWptQKDTWmOl6RrEKTa65BIInCKvoLgS1ezCEmQV4n7WHlUH4r+QQ5I
Gn6KlGINmU3DPuWyneABWdD5NCZsYzBC0XqtiIL3aQ3FkB4eOCo/4suRNzmeH01Of3KuWU5uoHbA
3956h6K6nyXBKyIVWFXwfROUiowwV6qppZBgWyUNigSywYtkGIgINRjenhKqoaB4ooRbfgMfhD/k
wJrc1obxTR73qqL5e6i5hJJZtTcpqeAV83cJYVfnwnf/yGaxHcmi33ryX0vxZRMV6qtMA6LTytwF
DWWTloXM1uZdngZP6Vh/KbeiqtauMBBfGnUFkUxuvOLrQ3n6plPYo50V+7u+OsmSPiqG1Dqa4EnE
eX11J9ITpg5uujDI1GTJ2UrA+2XefTxXpF686CHhL4sOOu2LJQzFPRMqpYjZhISzBDoOdeQlG12G
z+FUTkREX5HQy2A49eWMeuCxPZZiXscVZT1IAi/5NHT7wWdSQKNRxySq8UYF6cdIL2gtE3QrTdnR
dRdkahTTdQYRsZZkJq6yo+zTm2uFT32jo5QipHE4oD3aF/XP2FUtB3KsDeduLNmPhyD+6MYOe1Mf
Da6afSvfPf3XoRpi/vn5lsXajadqLZeqVyRg/+jKuqWW8QWXexX51PzAu38MNCfnBXrRzRC3lTqE
/XBmQ5N6qDetPcE9ZH411VJShF3J9BEufUQq4/k8c73s5nbtoh6Nhj7ZovmlV/CsyC70U/pdufby
h1mdIi9IQV34d2lvTwjCYq3r4KMVFHS5iPz1IeOCDE/c14qeRmkROnLbhZFSQ1WtwELM+ZObO91R
wRhbhW+B4ic8vyCd7ZXPQUwFL2+yHebmTeEqCLAZTgURx7WTf+AjuAveWjBuGxnITUROAx0Q1oso
IQKFB5f/Z0VRThEAQF3o5S/SoMZ1obDxM6X1fc/BGqvCuuVpRZFrSE8Z0Mlc5OfBpFHbNjVhovpa
5Bz0wCDtKt0B9Sd3U8e+iTgyXdoy+jLQ1nIqsiSBz6n9XMkcQB1BI11RfMCZXIVh8J5Pgb0izn0J
q+gW8EIDAh1GMxL2ZnhNwv4fUSvdkKNcMwdDb3LmkpCkTh6chQChCMemQF4yyaLSZymL9Gjd4DW8
gjrHaAq7r4JdoJsrRn+ad+3Q/M5c4BNnoD1r1T4fivPrT8mPn9CIoi4PP8lHRlbBVyna6+SbO6KX
Jw3W1c/125yMMRRi9jlrZzteTqOAonI3uWIl2omEY9FASBnvG7O6K6uCt75p0HvzR7IBwGFqjqpR
sE95DrdjMtxT57mvI1bIprEMBjAoGvTMTaBC6pqEmdGzcHN4LhG81V4FHctmJ7kAYAE6e0MuJTQd
v3EauhUZqiXb2nPQey9JNZrbypyCLX0KhjV5Jx2bRzn/s6b+mPlexEWFM4lpo8DOq8lCV4kyGEIO
CUUQ+/ccYR5UPKLoulxKpuHYAtgb6waovnu2LfsWUwCIpwW9L5rnfOruKqP4Qj1+YJ5o7mcvQd2c
gszHh0fqgeRGlvh16KkYGOLQ1eOuq7EuOns3N0x+4GUQ0LxrcufPcTlW48Fv43j4nCt95/fEXTq5
zcT8XMC/kBPhMdOC8KDUtrBTdKDo2zfG1wDIvGkZ/DLFRY3Mt108jqxtU/pA8eOIejnkJWM8F49G
e89tFN8ZfccVIyAVg6tlTLuknU99pl54x18SNN/RqBbsaAFPOU/+OYQ6oLSwfrjV+2hIqiZBDq1q
lvByu/G1Q/WAEMr9NZkJVdKHrL123BhUFgf/6LTthuTuJg/BvxV8Tc2R9PZMTUUBXcViX16c2VBa
7f27OnDX4YzkL0MkTo/OW+J5b87ofgR+yKk1Hn6LrPiyem/cJGF8M+v3EfYBw0PWeesd0jYXa2UT
idbqzdUOBVMocpIpOVYhz6BfNrgNr75uNo0dY3wcBmfeTcHwEuTlfZyMB03RxulUSf6reqPlSPpV
vIGXYhJt+E2Dc1l31R4bkhMt7gCxpGaDESrK8aOa+T6a7Z2J88Nzxk8MEZ6KG34u1yksOwUDjGrk
TBJgYrGyjA+/BgI72FAe+rKkL1c37G3ONs6arUmaijXx2HpgLggARZHxmCew3cmVn5J85oCSWq+G
Mbz/94ZrjGryWERcU+gbMsEnsJfloiHBYyND0RXE1H9pGKRVUIhzzUPc/83QWMKkfJJ1BnNvlQy0
NscI1q50kd0GloCeDjUr8cYY5ksTdWgzdIlFlBwTjeu3fNJDHn+kY/SiuWCtqo4CUn+Num8bahL1
m2HTJeU/S+qD6dFBkERETEzSTT/YAMzq6mTnxWNfJlswWIdQD2sxCvbu+klyjedG7tm73DS/AkJV
pHCFs2vGbqdwMe9qMV5ILJERrtWAAJ0/lCUsbtqkhBiksQVCgpVOh6cipVXX033Q59Rds/Au6obd
5AOBqXzjxUgwTF0psarIuSYPqZ6m49xUNwl4klNcv3MkyYn/FI6hy99NGWyjSFxVQJQMXe8Or+er
9/kCDOVbi9uU970LBchP4NZbwA2y6RlLK/Haf6HSoPTd8J+3GEGNgIPJ4D0Cg/du7DAScxxXWkzb
KOjpGvxHl5NEQsdjHToPSTSlDAFcC+X/hi1fmLJu4rXnyW+jgXGARvCScnVZt3itKbBG0TN91GOk
RkP6W4jk6rS7pqErM7rBUwVOBg2ZC1QU/DBajRD4mVsxc1bsdVOPB+ynuzqHchdHD0PWZBujGF+L
59ZxjgsKqu0hWlSteWbJhqlc5rD/GCaBLZN+GlnxUDhOfXCTR7csHgaTwQrzXiXyTo7e1+CBsxsl
BX/5YTJ8bstoAB5OQV6QB7YYi+fMGvuN1QBrSRkJYEb1puqsl1rl2LAV5Alm5ZyUgfMZFWB8yQ2T
37Geq9oazo6DqQ9JcdqInEMbX2+CCWUsTiIXPSqrftd9dfRI+kKEZbwMTo9/tOETzPYM2gQs8srS
HKxyU/7ZHW8PxE7rQiB0VfjTuZlIx0BJclaJEgd4RRdbDJ/ErzhvRs1vNT37Y4Kaj5hFuKL7c9IQ
THapsaCfOlSddWRG7ZmYiFnbP8oYj2S08QTHtibCVv3WBCSXNOx1oChF0hV6Pa+DgLyFUZIv8/3Q
5L3/pObojnh+fYhn69lux3CnaWXazY1lmWR9xGmx+Ypw0zct29m2Q/1e08z7aGcqV7Q5fRn6B+1x
OKXDGuhRr7M+uDgCRkLvsVxwL4ceEe2zDPYyg64SlkNyWVnwF0keCSKHq2lE0wwH/LEgRaJ2mlPa
NAoIE/CYyTaepq65alUbezbzh2SKt5Grbkbd6K1lGB+zzs7QfN8UB23albXLdd29gyO7DN2Colft
pTfcDULRRsrbczD0F98jMdk2LR0IqqSrDDt9Hswdswo4U2T21xSFbBwEn4huZKuYk8W6KPrx6Bbi
rqyZ94OzeuATSE2uitJKTh22OqkZMncW+EWvi+3NHB9cR+9ZMbNV7TYUGYEzxWbw51Z5t7Ix0/aW
wd2pmayDMl3ALa1BYVsiYcnada7mfPZ7Iu/RFG+EgBjBU8XvINPECcmkyklujPPve5FYv5Wws3Mu
BubMRMlaoOavSofqNV7ZaTKNec+pj+ErZkXlmliPdBvCz4lE/QOJRCwbw8GaLyN7BgOXehq368aI
8ztikASKcLyAISBpsM8wsGXdep1zxzH9VHtMUfCdjidcDZ+RaT93Hb0o0WRLKH5hU94EXfSTa3Pg
N9WAJeMNM5297t4cxhFZxm03EPD/2mnclSF3Q1HKI0bXTbv2Ew++BUzYoiGd509wQb5Ky9xDhkBY
yt1x27ORrtrEiw9UQ/EHuis0Hg6jJow7Wlw3z7iZZgAfdLIu/Rx+iTa7ttWQEBtjUCfG9npKsTZA
l35LEhPSOPQtA47ouCAtJ/ddz+M1N1G7jpV/jk0u/dWwjPNy5J8wxxcnxp/nekJkujkaFHRXTlaa
+8qLznrKjtQi1q1ttNcx0LsGFZiDaN4iUpFBywjrFJxOy7ZGrS0CiSpAMVmO5SuUUb1vGTmFn4W1
GBoEDJrK24iiudEWeG49gzPJgJ2ayKjdltE9dUq8AZOcvyE0n3oFtJdHmjzYihleJJCkeutNdXXn
m6ZhxxyPOtn00aPtLuAo1G/OLnorMQiZSWPBLYBvrfr6FmT5zIY2HimLlCQFDWM9n1MDqSBIh3XS
AT/oMjXh8RrfhMoZXOd8RCBstnKJCDqShHqObRCrLjt6UP+YPoElOsGCXBtZ9dhD9oIDwiS2pC34
efZwKmYcdLTjviYC7EcxtnKng+iGdvKkalesp71Zey8xIbm1BlPJ8NGaWDO1Bc4GJHwGRnubfgb/
BuB9UAsiDmQgGr8FX04hoRoH6lxOFu2AADJFY4G0GgZLI7BiP7eSrWnRAc7Ka9YOpG9d9wNF3aYL
mnLukV2B+IxFpEpGe0PZJXhzEW0fHRJya6uIGG00UYljBlZKVb1+dGwAdcy3tBKKVlXhXqrKor3j
oxn4OBlDmj/YHq22UunPktTs0kU6T8P84nX2Qz/XMDKCXdd67Z6ZgX+TDm/DpFmw+zds9Adr6EC3
qW4dTKLYezYDfaEbQ8Dnu+uHyUmTfxoo0wZR81gO/itJWpiMOpLrao1n5yIMQ6WBXUEop9Q/dAkQ
xnDvHZ8ZeYSkJM+BseZQl/Kv8/0dPi2zwKgbTw7cTjoL0oPr6WLq+4+yJpIfsdISFFeYrLPxZ3v1
p3A5UMdBQ/hSHCy7fdHsURstu5uOAkQ0xP+hHSj0NhbNtPCXxjhJo/izE/Ba2Bvh/YTdM8f8Hxyt
vaqT09gO9zXTuqCUpd84dLwb8tfN8lveuTVO0PxJtjDcGdzSAZslcbzxIYo+qADnrgkPmTf+KCsc
9tKMXq2Ydzcy/plVDZ9b+etZwx9rIJ6tRG3oneMXXBRp/K6WBGet4u/W7B4KQzCMmep75yD1kLhy
yYq6FEtKnzq8Y39oIzg3LU9XiOdJBE+89VT1wgy+pkhJzdT4hqsYuYhk7fhELgii7t7npo391858
NGx4LTZ7NfnsOgTz8VtOf9z5/hlLhbo23ud0fGTJYSRagFUzCfqaIxqOzS/PiMU4YcDJxKt/Hcf4
ZOuEbGp/N7Madp0l+VbY0Z646VuBgJBbRLIKo4eVwRpXK/ikqn+R3Qw/BJszCN+toH3Wkiuby8pA
MZpod5z9tnUGsp43qkkBg3Hjf2kgwQRe/AFTmifad0naEU14b2Knh88Qb7t8EX1GIFChkx8reV9X
fLma0dsXgFIRiDq00YTlgE4gdsyzGddn5Xfupvc5NtR5uHNEHq5dL/iUFY8MM6P+HIx7Ppb8xLlY
+HBb7YEbHYUXrjPs7TwS95ATGrR6SX4WzFRfcJMw0nGdi/kYeiRYdT74uwzU17Tcgmp0OFdVH447
MPLODVghgmCvZ2rHBB4587K5QH9G15hnIvZRdC0SN9+gscBWtJhiOMr0jYFMfDITdnDVj7fOxIdX
HvsjI7NfrAC7aWIfWdF//bMko11UTEmcfsA62jfu9OSE4z7qCRdMs4cz9RBxCd0x540AhUw+bRPD
aK7i93lh6qH88ZDCIMjj9KLcHmWdr0pBkjH39BGj6qkZGKQndXmfuDXpz/LqC0K0mF80ps2fgDVs
sEDdzE5KeNdjWBeTiC9pW/HcxoceaM8p/6ZC8i56arCJu1gEeIIgGOdgxxLoxFeGgxwbGxEXMR4x
tdRvC9cdo3/FkvDsgqPm8IBAF3KESANsDl05S2rC35Gru3Hx29e5c59lAA0CnrJhDkClS8p6mmzf
fxdejzHmmL1ITgYqod1/5WN0rKsOSmflHxpnGLfwExeQIkIODgoftS7WjMr67jMbahYKAegw+z3V
QpL4+IhTa955LS2qunsv4+bbX3agSMwCcOx8rrOPDI+KGV3sjS7K8JYk1I2i7Sj6DcldIB8102Vs
+RMKi2yGl12D8MzIGYZUzTOOvN3uE9j5Fv8WbBF1tFA5dwDVf0V8bDLyGXaKFG7aCi5JN5ys7nHi
4URz48UmK5fvNNd1N0dpmrmZRO09cfWzM8Pg7m2LxgNny5gKBQq3/VVy8eJL03foN3l4aQuGJWet
ouGR58DyDOLDbj4+VAK2SCYlAJeO41ZI87fmUAT7F2jrYsgSn4xYS9YAWxJKYnxo5G9FwmdnuAMx
r/gy+pGzG8ZvU1B4N5JF/hQcDH3HwFdXrEWTzF4qMbw380hC2pvWXjQQoxoZw56RNSEDyNGRYiDs
u5gpGaMistR2lyKNw+1kF69UxjcO0Zp1/0rm/bWAAAL/b4w2fdicJwezBvIX+MO6B8eN6cyzjtde
u3QFoGXSkskIL4D22M8uXBu93Jy4FpoBJGzPR3PvE+i/qSsPZTNtya9m62m08w2rFb+6IZhbUiPq
ZHVoEG04mvJQwSwbmnibD9WjgoJjpeF9FJWfSZ1ybmuqbwhZs/TVVpnJPyrU84Wy2SazuYEwQhmO
CuMapoRIS686sTYN1HZZMuKzCt8a5m3eRvLltmM8to3+oSc+7/D6uk0nrwzrzjfDFH6iifxT/s+s
Ya0OAeG40JSakSd0D8bAuHdNzDmLg5QQ3YtpNo+DirjvLV0yO9Dvy6IhcyiBU+Q+ZUlyc8L824jM
nxnw4kqkGFrYSZ2Lpx70do8W92pphLIMTHAQDy82RfzNWE+HOqt/MlBm20KUj26TffRerBBNU5iF
zNrapKp4a0fhACxrvxSiLgm6kP2Rk5ZCPfCKV8uN2o3n0GHSRL2n6YUBYiNHqPQYjZ8W63Bc6Ad6
f29EA0/Bosk3dvkZ5HwlGun802pkezI8BmRyI0mUewrbV3tJhE/l6IKjRGdabDasz24NnCS5pES6
zbl4LXzojRxJvnK7PiUFpq4dYFp5fEam6dlrvorMnuUxZVJvbibXlKktKJ+ILZrekipB2XPLHua4
ICoO0kWK+FH4yHCtlX2O0XQd2zxZMXOOu+vsLsWtdBt0tFRFSoypdlgTy7DdycT5YVBRsY+oxE15
d5g8KK9TS1MEnZ/ux3MsoC/q8lvmcMFKi0ZGTQ7M7c0NIyAgXRT6ScEawYf0HoOhe2tR7sHguAQD
16qKXS4dPIkE/uN13Zn5lph6MHb+Csn0r2KIZ1roinEkfLM5WHcrjaMNp1zwbsXfBadCovIl//am
ObQu8FTMRDMpPu2WyROa+R6x8dNmUHVQSLaWgxVXVpoKYQlFyKVu2Q7Dt4Ki999/GSJFTrQBCjcW
Ct2UuQChrO4l6RVgzORA4+pSCq786cRuFsz6lWGMW0dbdFzrmpQvLy0FtL7nPI5Zn+2rgmy/Ibwv
Il2bpEViEi7XEQSnEV4AFSWcQq4deFBi/mJm5ZqcFlQOv/nXgEm22/Z37nD3lxcqK5poYVp9KI4I
m1myzhpFsPVLcde0uPek9A3PRNKmxWy5cB5TtL2M3D6EONLpyws2pXcowfFTf7D402l1n2LRZ/Yp
Crp/0/KbQ6vOt7Yy3I2rN1AIVtqen0oqPdDr8EV5KE45aK2Jivi2jq3HiDsEheSjEvDNaMz69H/E
Xiim+ITVr8PNceUMvIbEpYGlqnM20S10h401sitzCidV4mdrs5L/BuLxSITDzWvwTZprN4YfdDwh
xEnxrZmPMhfgm4JckWoZ+1dAMFuYYmy4iHhG0Iq9zZjJoFmoiljTZsi90qgrsqOS+mpgB2eULZqp
A5jIwgixMzCP2bsGJF3iru3aXCoOgVfcGECD1ss8hyxluqReBu/ENEF3RPtX7szVlnORweajLrVY
26asMPBJcgdhiVGZoNJiJIqdEdp/vpgO6E0QBPpI7vAs6WXDz/ExEhXQW+QEC5IvfYRWxv/QheJL
rfdDYT3PQpNv6sYnVTqbPsjE3m/8nN0XbtsIWC8saIo6FeQUlZ7MYszWigOtZEXfxIiZe3++OYZi
bjhXdpDkgEapD6xGJvqASOFT9mMOw1IWr6gR0xVU0Lhq5o+mHKod1ckGzXZRkJdPKs9e/YFwf9At
DiVdHbp2o1xTkvqDvcvNOBHbZsTbKct34ZXHwGSIMPvJJux4dSEDJ9DMyA2EkFXgriLHgzYiCcnt
kyjn3rdOTLiDx8EAItjwiVjPZrMxIdqtupiGq80yAJXmXchArzW6s+p57y23ey29zATizdGlsREC
7PmLIbS3KZnrjdkLCNHYnUY9sUiPf2SVvqKiRvYeI8ZBIFB1Na/UZ/gYg44YhbSWFOXGMTzWtXxM
E+bTomUyjIsmFykNRes7YnZVU8yf4GjUzhoYjiKH38ocqkNIiqg0Z7gzsj4iMhU865REC0JFZIqa
rxYfa2XNfrFjTdcGuToRdndkhiAS4bThOccT80ezoTvzD3eoVKTQIF+z91yratuktP8j2UtgFmza
gEiJ+eQhB7Zz7SGIyZKGQVDnBvbaEjbKLD5t1PuYwO7KXwwJxhM9i+Kv6wuFW810oohRfmQBIYOP
W2qW885tfFxX8FRQkpx1P850KvgmrRlzNWxjwVXFZxdjh3L3dfAyoIyKHkRI/CJ6r8WIlU82YS+h
o21fEOhBlX3N6uKJewlpWN4FZkuNk7uwLnb/9dYSRp1MFYwDag3kZHvrEkfko9XIWl4pzsMOqjtn
rd04hzyZvnufW9aWqbzIbdTu14aNhGtaL3Nu7hInrw65ENCstFp1FTPX8WmnVdidGbVL1i9+7WNu
FnPwW9gt54duLej7XRBfXp0F5W/Ry1nNXfmNQvpV6iVBaoO7ZkRgThdgR4C7z8iAx0vfTY8Y9lzH
aTi1qynD4cKf8Aa+nyHXAaL2TOEGU0DvB3/QWqpWc2ogVSXxLUtgKts0lNcutweua0MBg721HuvB
/skl30Avn5iBM8f1vXAy92DOFMKciga51aru7Pmivqci92gkNGedEr+qSAIcWgY49DXE83xi0ZlY
cZwJU5lq9wtS+rDRqfb2fegDpgviT8Zf/Wu01z+HM3ZF59k3Oyj1c9enKV8vErwkGI/cBPUrzt65
74wOpcuJnxIiunY2ad7LAe7b7OEkNAAja9ve004ePxhhW22zFomEIbzvwTI6bXB7eVRAA3hoocFS
czynTtLe1NQiNuqlYDEDUjiZTvJhzX3y0yTm1Wd21GsxzT/+iKO0VYrbmEu+4SV09CJ6dY++N4JL
zGKYqJWumq0wOrUpAkCujO0SJ2oJ1eOMneC6OL2WF30FqeawBbbhkb/Y5zLD1rfN4IgvhSWVMMQW
6zS5lKR/L9E0vZd6ZvJB3XnHqUh852SIs7cMS/zvPywZvrX/DWWjjkvU1enCu9iGVjZMHMijOcQz
8aUCUucaKJlmP2OzvVmD19KEAXoQ5Mg6JNIRbCzmcgYV3mYSl9tI5fne08OvRk04GLMI7ywDrEgj
qRFnNTji5X9KbcPYg7h8qhlGfG7GPD0XCoGaiGjGN/Eh8JpDYM30OHq5lxZjo1RZnoKaEVWTA3fL
kLAabZMRhm5tyAcWQPVgu7a/DuPY3jGGNQUQnzdb6Uz6mhW+vibANwG5BZzth2WQYCSWE8d/Hw0n
jGrPo+TuetL7R2kx8rZunVCgPcIGDrIyOFdwWyjhcdf/b4RyEULAK/hzO6Y1VtdgAuU80zdZp263
/EhGMtvBR6caGm+YjxR/FQ5WuYST+v83fbbldP4vIyNcN736DAJRUzQdqs44/DcJtCmYup3amp61
m3DN9KO7QTmg35d/knIGnpZ2Ba26Cfy0BRWJORr/0ijqNrUww7M1OMuGlAHedW3GAbgxvWomox6s
bEEsLAOLxTLHk49GXCI+gL2CyYNmr/7H2JntyI1k2fZXEnpuVhtJ42CNrnoIn8cIjzn0QkihEOd5
5tffRVfeqpQSyGxAcCgQg7vTSaOdc/Ze2+EOHb9yY4p2g61NFwEXchtKDaUQzU1fdylQKwS5IzRE
5jtR9jhayn9M78v5hlYbxGVhlWpfJgvTmkMsvd2+6P5QmtSQa53gcgQgrIXXuDTfCOJDXSOOnAM2
fXhmy7SK5E4AUoWjgVC8YeO1N5sUoYpW++WdjMfnRmbevvlx7qazN2U+qWMcfdtCyQffjoeTDEmg
s+czF9lKdBytSDsnQ/WMNHq8i9I6PDluzHTCHMOvPROWm7BAt4MIMN92YV0dMih2OA34u2MHMjbF
VtKzTQUUbYLVoPXHxiMK1j+ufegoIO11dEh0hiOWNcHY1O9OP14iVCdvdY2N1A2/uIkQC6z9HCEQ
SP9vaWKMLyPsCFEM+G8Vepgav8jpeiJWVoU4SOrplqu5Q+U5RDvmUDST7Amsi2yxRubZNy1qWOVF
IB//87/MjxGtzEeNC4KkMn8Gnxh5s+3r8psTmPYqJZ5pofMuFRaCI/fajDTSqlxMGCC3QeW7e0t/
Z4gxnEazSA8peCwzt+rbwDAerp8RkJvZdU3ngdSK/DgJYT3GNgK2oNDfOidvlomgjAyRAMrmwBmR
Y850vF30FHWVXJEgweclIwLPERHeGCKzHoeGmD8JaRbRukcrqgE3FaTGwsYVfUvYAk0RyKuuWe4r
aKe3acvuw1XlBZPKPRt1+y63neappAQN0mI56RXzZosJHRzV6mi5IjkSDgW+aFwjTQb8OYzlg02a
aakVX0OlxtdS2IJRS0/ahdOuwtqn0Z8M8cEySxowso4ujirPRqfUShdefqH/iTeAWNqlX89HQ034
IoUPzptqd4E4qj/hI9XwPJBTjEc5uK9691J1ZHUVdX8PGdDeUbIjzor74iUdvnvBtJKwSga8Fw++
p6wHW7oULFb0GfiVWEQaJbDflGdXx34vJcwn2RwhvWq3GWvmHDrFTD8ygN5IPTt6hYegFqLGGVao
uPMxTrPxn8wbsFmdtyZ66Ey7g4pEL50CQPt7n5nBbqgwKxU2XsXOJ7vJxs9NPQoHTzj++BlHCVvb
oNrkLiy4rnJWxlil730C1RbklX4y9YxEmaF8weoHADKCMehbyPMjWrIPID6IANDS6Buzg804BPuq
KeynEnXtooG2ddfH7WVWp67iri+gPGHXd/KcRM0Ufs31suiNODx64ySOvSYGxjXEBALr56TppLoP
lxreI5DsbnymV0W8ZGWFRytIyG10IQ5WI4mEiSmpPnrnkEv20Pjv031Ds2VvjohpgkdBmwwksl0t
prIvd47lVJusgHhrZTJnoURdBlJ6w6zQ2k6x664sn2AmDGSnVqe4iQKdZR7zYORGkKI7iIqpMRAE
S0OgB/QXZN3tgLIRhCpSmTDKaM5LRS4rizriRe1sYuyxzHgBN/sUE8i9TYgBQViUA9EQx471YtM0
vYDnOd2aIu+5DNFthgxLV2iYuZh6SAD9MIFQUc6irAjirUkkXg0G/i0bt1mkVXdODFLeRYILghhS
Q9NuA3TtYBXvK/AS8Fb6ZQ9E44iGS21j7qNkzBFaglad9MsQvwd31BCaaH90oZQCDE/iZcoISyYV
YThGSk8E4iotnIAk28LZGiSQ5kPFpjZ1KYU676l105XrefPdyfuqVek0o7RolrX1aiqt+8pU/saw
lXWjCmPjZLWzbRLxlhnymX1Eyta1cBeTi0BQGZB6TS4NnCkAZLt4m3IyZpGvn8KBRJcRtT7DNBdB
pziwtuXUZciLMi38knKHsmp0Ua7Otr6r043NSbmK2kbf5EmOPiZ8Yw4W3rCo41HCcAl5+qFNtc/h
vP6NtXnXsYjTWC1vx9g+BSMDfRGIaWl24tmkW7VAnT5rv5wY0uIR5fHwzMthKohaJyf5YoTdSbqS
vHOyEdqCvaeqYQIj+aMDxI/ZHEOnCMEgrh65xnOw9AMZ7xKW3AznjZNq33MNbqFulUBA+qRZ5WAA
hgYlqBkm5JZ0/n7owreCjTriaIgGmBmehiKHOz8RGBhP3wc9dYir5Gm5O63hWXhLRLsnYWAlmxEf
xIcFu1D0eAqnde70lO2MnRZCDozwSmfuyCykF1UHRe7zYGBsdEV5X5rmiQ1vzlVTfato1zuJRVcN
JVJha1ip+THLClySrVNnN+ku8tbyVebebaP337weE2ld258VhVvsWgc+0WbjyXirDybyb2d8BoRF
ZGjc32pZV+7ChvDKbp5WNqlOvxZFcEUjuLFI24g63AdgywOq/fpJb3J3Bbc5J/6VbZetF0fXdYNN
ZwniVBmPwI1BC2syoKjNmC5nkS4p6ImWmP9oUw7Pg6lRJCe65BBUObFzhJCTuVlJcztlBY6ZPNqY
SfOtAZG18P371B6a4xDKYskY5yjzjASInoGRZh+6GFp3N92mKRL/Sh/3BWPXjYrr59Ew9tcXEk9w
ZohnuLmwcREnL9PTpbQIeSQNlGXiJkww99OSJQe87i5OzFHW3AoSJZqAtOwumPGTJfbsPTFFzzow
iBuzA3eOi5QQxVE8ROb4VnMSL5vZt+JECBldGmJIDOO3smVvNMeoWLFE7R9cxlz0b3aE4CV7jyy6
gF0MccuZMCrbYhdr3TMJYs/2yP0yPLkAsAGBF3C5RnLaWInnu+8rkwD6wrNmewoBfYvs0JTRe+1A
GRv1teyxa0hNPbdklG0LFjXE84xCSgQbQRtcoqn9KiuaWqT5JUtcwm+Z5WASS/U7exRPtoYMlUKK
jk+efEbsaK+IB7SqdpexO7gpcxpCuUHvygPh5loWAmiXpjo8R6BtEc3baJ4ObzWveq9xkvij9YXE
eYgp9fX4uZaOMjss18rEeVbzXuOipCHlgP9i7nK9yPKqvDBDgeMxpSRL8HpUIHZZhq7ZSsc9vVjv
3qd31NjhRyGpIVTnPxawcogupwaRuUDsR9Drp9/++1//+9/vw//4H/ldjjcmz+p//S9fv+fFWAHY
a3758l+Pecq/6+/8+2d+/o1/bT7y85f0o/7LHzqF7xURUd+bX39qfjX//ss8+++vbvml+fLTF6us
IVbp0n5U4/1H3SbN9VXwPuaf/L9+87eP619BevDxz0/veZs181/zwzz79Pu3dt/++UnX3euB+nGc
5r//+zfnt/nPTzs4SOGXP/3Cx5e64Xfdf1gCOybXvxC0lF3z02/9x/wd+x+2Trirsk3L1CVgFPnp
twzOefDPT9L5h1CWIairpGnRy1Kffqvzdv6Waf1DsuETyhbsmlB0yk///43/9AH+5wP9LWvTuzzM
mnp+NZ9+K358zvMbc4TOswPNFlKyuTYcqfP99y/3MCznn/6v3ErLCR8pdFT0jtid30ZjNmOhiZvh
p5hEshSIv/koxdrBRLkoUlyiCSZJ+hkvLuu50fYPlZwAH/moCcCT/+FI/v6C//gCDd7pH18gmnnH
EJhrTN61xMbo/PwCyVAMM10iuR4t84UqmFHhAMdJ17u3OpuLD1FoRACBuH6SxLEPPmxKmuzePmpb
YtCiaZHVEkDDZLxgO+HnLbJouB0I7YQafN8WXX4WaXXvdu2wD/KazaSKb4dieFYQOkiSo7sJMSx/
GSVtuL9+c7acX/0fDr+hmwhLbMeQFh/AfDr8/O7YAwGsMBucRfjsdhoc7L4xq7ukqbVZj97TGnMe
GZ9lD7WW+0dX8zCtZsWHGFPjMn9vKML8wUcFd0CvMXtBQm3VMzhb1VVT3gmPhl1pEkeS2x/taERH
p5scfLvetE6rbq8x9r60VuXCR8xfPZVnW8S6n3uvRyzisprGw8FLEMgpoWfr6IjMoybobVRb2TK0
sw0ozZ4S1r7EwvSQeiZtDLp1tQcuwDQIG+msON4Sg/IGNr54ixFFLNP4pEF8gsPk8/ZkrO86GMuP
qXUChGQ+JQhYOmEiqU/RobF+j5+xgQHDm9jc1Xofbyl7ur1rk+O5KGgisHMrdiX5Aw/16D66WoYO
hLgz4p+U+SJEuSIomoZsmTf3ZYxwLgIoNOi2sS3ySC2NuMzPxdw6cIzxKMFIsa/sxHoaaweM9FBt
I2sATtsH/skn3JbJGpWN4Ml3hmQ714S3rWHYO20u9AvjXumwClsB8DUs4mKdV8lsQfLAozNsW7W2
JGKnC6uVC2Fo3c0nHxALmHhTv4B0Uj82BrcuEhXEcfRTZNlIS4hnqxCTSrReCwLe+kMxGgjHTIY4
aaAdVGaLdSmRPhhWpW6vD+U0qJXmRVsH01SwjKgMBoZvH1zu+8z6Bjfzc240+YUgaPeQAi6+KeOS
bh1DdkRAbvZsVO0tRlOxcw28JYZlmDhwPZzoBZO0Rn7knVm+oQhmvjM1/jHHnR+JXDsAnJn4vPlf
PtYE87Q5OOU3oNPpY230ZFR3s9PJ0lNMjHNbNBudcmvlCJ96y6BNX+qvPlpJYK7VdGkklp4aTe8i
hqe4b8hGpKYwCB9poIxoY/KtymR1QcOnCsak/XyiJ+ihb5VG688zd8ZUdm+SUe+NqRrYJqImPKft
imMZjl+L3LS/pVm5SmLtdL0QXMv172uSzvKclpJIps3AKdyw32GK4nK6SQZ9t5rvWGvGnzQ8O/0p
IuERGCJ8rxzT08qKxDrwvbuJj5BJckxBGOeedbh24NwGK0OtZqqMCKGDuMbRAYuzzmQW74yKfqVy
PZLmbNr/whP81vyriCWdi+Z6CO/8wN6VSDYOml08h4paoC0se52XHpZRMb36SF32cF86wqY4fUMB
/ogyiDwAwIj8mPOG9ck62MQLkHZ9TOeHES/geqgi++h72aZupPVwfW7R2BCWjK7kHG7CjYaQ8ibM
AZy0xG9jFRw+ro24mHJjMZlAoRjRVDiE+B++cnt1/S1Yn9YBPIe971XzERouPEtksCsmbpgUcg1h
fd54W8wUxZtpGIxnJkc+dIznUr2fNkya49PkDOOCsVaxlvYclI1GahvolADMxfaN2aaPcWemD0N4
6yNeZ17fWYfrO/Db9kHV7brCHHciJZwOnS2cuzYOoxtsxMFz5tHSinJ9WJlG+x5NCGLqrqo3ZL4E
p4KZEkOi6kjeI2QqCaXY9xN358kRgLgO+U8LLqZThJs8S7/6uYUVtBjfSj/cIdcd79o6io+TVnS4
61Dv1gp4cz712GKms/JEcp7yjIGNBwQvxCdw7zfDGvBRvoUnPBE6O3gH1ah26737ZGTsCrqLt5Od
4nOYkRYRI/oOQ8ygO9myI8/lNmYKve5pG3qI89aO3wdQVDzzpkegw/1c79+u/8P10D9bY/eqhztU
B9OJ3j5m0zEghup6e3Sz2t42fq2jy8/CtT2l3aPjMwSghH0qRNjdc/W9OdY4x0I21sYMZ42DY9Ci
s1wSdKwA1CedoUM1Pzh6Tr4z6ke0kXa67th+0RHnxmQOX0OL4s8vNPkQDPTs6LzsuGysQ0gO1sEs
UMk31xt87O+bKdX2pObAHoGyvdJmDSaeX3XCmotgbMhCQseLjREXPWEv8Xf8KcXej9Dv6aEengVj
fgJcmvu5uBDsunY+vqo9YyrWF+SwyF4RMPetWT2jyf/q1SzlTTUtcqvI1h05LrugRQLvFVUAN9cB
9TXs65hRkT3U0E/29DOsg0o9fR0g+vwcardD25+9vL2r6pSL3KiDjQNpGwfPNByQjW4kqWmcFZpe
Hx3bqiFJzDB6n1I6dPq7OpEUEXp9NnC0Lf0udrdd46KKauO3ONXOvc0NODKzW6FfI+0xHDElvgTc
UeGKODmknVEdpXUYkUGvCkY4S+V17ppC2MIyMaQLWyf9R6UQeqM9F0R7F1rZeDexcVq7JOmAH1Ab
W3fDZWllwb4I62TduN7edxrzvlCwjBNf71bQXPtNSze/bYptgBAIOj8CxvkBh8bA7B85fB4kwWYy
0mFrqiI46iYqQifKDxODplMiElSVcahWqVX1pz35NjVJZDxYwonp6uAs+DEw8pWD6G0bRutUqwLM
eZ35lNK4Y9zp3UZRM7ehS30TyxR3X6v8J7Rdk+r9M/hr3HS5uu2jurvltYFCaYrpgdbTbaV1W8zc
BJgZ6mvP5mnhzoeoHmwTPvAUH4NSxceK3o1vzpJCP43vGbqvQmTHD1ZPxvpEG3SXR+Rsp73WrAuX
GCULXXjMHf3RLb1i9iIna4RahIaMZnUUgR3tsJrsrh1lUboV2T/We5BV6blhCDOZrXygm+QvCwJy
LpPmP5WZU9NSTvX7gqJ/Fac63Sk7ixFatiTXjg5+A5i97PJo80TEpxyM+c/aDvJ8ulAY0Ida29fA
ppYFoELeHoPXmlV2Mcx2shjb9AsX9NrO25RsNfGoygagsUf7BKfvvNpE/iXFKlWEkfnkYqlaoVWD
Jh5fJuE8tNCMlomunEuXtBZiJObIY1/0d33NU7CLgYBQtNGqHcrpOdVhToUEXdzqXjd9IycQsZCz
Z2/DhtcfEQDQJV3m81s3M//+OinrZMJtwIVwOJX22Y1UdovY6FEHA7QC/08wh1L1nWHCgU+Y+hr5
GQUa9zsLRW3hNeFy6ryFHozDUS+9fq3j0kNpGTb3U+1pXH99uInk9OpG5TfX0TLsUoqzqcubaNPZ
lTxk5rTsSub2YDaDjd7ZxtMEwxwpdPg0DO2rOah7YgOyx3q+G9VY/PMGvZYa7ysR+IcwhJlniIRe
lfSMHTJI/W/qCEP8WkbYVEhCOrTRHcu2dePnMkLZcVzQM5/VviHxFK6xYTTT3HdTFCwJnfrMrKI8
INnclyWh0x1RPYwIkvr2+oBCa9VY0r/UbfX1esCD0DD3JVCLndFX9Kin17+ue/5U09kAoJBJU3wa
rNr2L1WP0Zc4xtx+xu8nBM1I5Z8IcvW2derUJwAVZ9nZ3TlGPrnK5zHjXz/7rzWvIVxlSFe6hlDs
pbAn/3y0ot4nxTZEd01QFvtWabBPzlzQx0yT9/wHn4iBRP9GGylgvJqqkNZSlrQPYQmVPQ/jcu14
5Eik3ighYE/ewuePQPauv//1K7XoDfxUHoI5dRTlg8W+iXbArwcKphNNAYvMu2v5lPvO28RpfMox
TW/Ai5C15FeXsSD8JG9c+2WaN431iNNTEhS1dv3c2Org8FaYDHZU+tkFBcFWQnNZ5W1BYeX3W6N4
8+rBuFxvQ41ZPPqFCZ7+ut+dp5wbUjO+lmyhA5yAO/pZhr3xAohsJhS3W7d+FdK2H4cSUxkOk5ND
hNQB5jBcUtNHF5GiyDUcDcZoZgz0zJN8Xw/Od61x2zvrehPMXPj0GtNomEhtAWd8Wjeeqi5NG7Wr
vz6ec0fl1+NJKB7zLpoxnIC/fvKTZpA917MHKQrttgeMCICtAEpIVPs6dhmSh57aRaW3a0ZAzGFl
PY5ErhEvpidAi+zx4uDZ+ZvX9OfPWDdNGDWuLelz0I35+Wws44qbOCIPvCoM05kkD8dsmp6LYWrO
fUObAoS1n0z2fRcX3ydKWHI3KYrTXLzkLeK5v345xnzt/bEjIWhE6a4iLkxA+RbS+vnlVFmIgzcF
6TM0olg5oPJPqR31616nRyma/K3BoXv3Y5we9tS5hUxZzodM7q7beAMT78GMI32fxtYut8Qbzhj1
KmfMeNfm714hiWkcBCMbn4ZxOkWsWkYc7NpO5is9xc/UF3XCoksyx1+/N/3Ph9rVWSHpqymHnpbz
y6HOYN7H5BO1ZMEWz9KtYFfDfQCH7H/NJ7EY4B0BE2vHp9mc0mvxoac5tc7MBnJpblU/uqk/NVP/
2Nr6tfcjlKtLgXPCdA2D5eiXZUiN5Cbmtc7zqxRyIxPolcE1ejeS2niHD/VOoW7c/c0h+PXjpZ3G
/tYhcIgrQPFB//zxjtwSIhYbEpvy7Il4ExYTE97dj7q8GduJT1E2uwAiHOBBxMrtVKl1apjhOkxe
CXBNGfRzqy+l/mrogbcLdOwASCjk3zT+9D/dJJRFjxOxs2KETRTNL40/t3ACZTiQPeICIVlfhME6
VLP2TG+rBUqwaisD1HFO7jKpDFV9dtp16W6CHFWPytWxwwW7bV2iM7hcDKwRAY0+wGFnj3Hy5q8P
q/mnG7CynfnCUZbr6AI/4c+H1fdS2cEyIAKMORgBzyh9I6rMIe8OJsbhwwQtrjQ8cxk2fvc0wArD
KGO+zLXokVQ6+I1dOmKCoNRnYxssp56xkpHGw041UgFFJV1T1v2474vuWx/W6QNRE3SdOi9cB7Ww
3kDCUcpU5D7WE3zSQMm/Wzv//BYVLUoiW3BCGIbu/tIp7smNQmPlTjfXun8aqGcWo4Y8xFV9vmpz
AB8IW+pbzalRjJP+ubBw7B7++kD/aQXXFYoxTgyGJC5WHGe+xP/Qrw5aBm6VdBC5VjoBzBrpjwhL
ESV3EaoIN6Gqum7howkVp0ZnGxhkVe5RbC4C1y6/TYyy2NoRkvI3L+zXtWV+YTZedFuairXluvb8
4YVNCoNexl4Xd2KaHBkgHnOjzRAk1SWNg/AhJ8ek1UHWMQ6Ol8ksUWqbuLtJHQmfxTHzvzlSNPE5
FH9cyQ04hbbuWC7cfz4189dzkpkT7EBmTUZUY9bJ59wHagQFo7cplgTo9HvoxvXGl7V4a9ziXSin
e6jhmc8gh2w9xjdp7rNaigJPPBPAvYbAHWSuRfIX2ObemnEOUU+WGwaVJLHwraE8ImlaqOcgS/Yx
UCxI9fV0Z3v5R1jb8b4c3Ie6rOrbJvXT2+t+xf7c+UN+jnKFkeBax1kallUXLX4T6vaZILFoe70y
ru0wt9PQ9FpcHiRhfP0xAvjRuQhdPdyEoVZdnEa9cWzvk4Z7aE6wCh3BA3kDvJUwlEiM1O21H1xN
TYJz91WsfmxFpgw8SKEV+qPfi3GVND3thHlPNejW1wpN7Q1gUfMpzGIAZVO98zIljp5L8AvTPKHX
8mzMD7lB7/P3jiH4dzhVo3Xj0A9CLgQCRVVDD+GjxsDVhvaMA3WGd5l9r+mdffRdB88/QwJiqjQ8
YFjGY+vOxgFFvufU5rsxstIXDvrMyQhj0dxf34rQZm6DZ+xtg/VCt+j8EDFtLYnnBhbQKLxFnfc9
8epmHVgeITca8OxeMWNHD8KerLNsSgKiMROpo+phJFrSvPposLkIJK2gmlOYqZGRgyjr01Olqns7
KccvciRnlQaCesGlAmy8SofHXlU1noasucCVNAc6l+jHI6Bx1fjqj1F3Ywzk4okJ90k7n0PjAJ3G
nzsnhJA+Il/BkTeVW4AM9PS5vg3aM9R1bbVK5lK1dXrU2IhGzFE1J1m7BxDF5cHx79FUDHdOkwwE
zIuGDbmqjhDFkFmGeEVNPV+ouUyLAVw/smv/cdo4GobSKjOJ54z0Y2nP8UP2sCRtTX0GVEDdrL8r
/N5crlIchxzPxASdYV+FA/lPfHg7ieA78yYuYxsilKyic2bht4H/dlOhUSNy3JLL0sk5VQJzrZA3
cpGw+1jIsnovcS89ddnkn//9VZNCtp0iCBuaUuquHjvaeN3gPLtk7pWu4eIb1KPt9UmEZhDm00Pf
ZNZziWvRr/ok/7A1k0wML/QP1mDeXzdmPa3JPZQOGgPc01EKtdq6EolcS5l/IWMmQ1lAkINndgNC
DtHvgnJyCZGzptsq1cnYuS6uU+6GK0eYL7Eps8PoBsRfaf4R+I5xU0Eg4AJEV8P1SXaFNVkrkgu6
F6voz9DlqztvdoSAqfhGDJP7ECT0N4tG+oif1CaBQPCQdh53L6V/KyMLlBupBX7Eg8jDF9u3huPs
QRj1Udx7iGZhHbeUGHrlrwAxh8cpTk7dfApUfazWjiLhfKvbwaNrNvXByZoRVC69uEOIZQvP5LQf
ZCvIDHXefj8TSqc9T+RxLOAquLwTXONG7B7gs/snsFyVWVjHXPXtTmji1ERuesddJ2XD1psLPSIc
N0Eet4kMBFGtSJr7YCb4arYgGVb2l6H1ycmeH4DE5SefpiZ1XWLshJ2GD/D0sXp2D8MYObQRI5SV
82ZFS5mzmXVhbbLW/562DmLKQjN2uru2aBHCuqd/6kKA/qGLtRuWiR4zNrbbbi1IhJ7p8v4pncRj
VObp9vpV5p6hZSyi+Z7pdbuocr0NKjZURYa3LyYJqnGePEy9V68oT/zdxDRl3zl9sp5sJmQu9Ehz
GOkoCGIWrareX6vH1GEeNpsgfqzWpJ/eSMK07oIGjX9bG5vrk9f4nDaKT/sGdc90NGenZx5h92B/
BvTlIsAB7W0J9qpSTbQtxnJlE14JEY6MhIyggJvMrE6uCGGnNPBYByqhJUDLEbHVCBhLxmfyVbnc
feuLNTUGxDIvPY+T82VynOBQYXeFQxM5J4NrBKWhZqMCnx2yY+kdEm/yDig9cJkNiHETr0DzLKts
21gxGQB0slHI+MUxiLHGNVk7bpNksJaV0IK1VofjkvM6uifHimbR9Xq59lPmnnuYmNpdBGljQy1Q
vBUOa9pUIWhXw5Ad3MDfxBZ0Mats0PI3dD6Y4poPQjf3HvvcTelYsEZ18zC2OXF+ko46kZZbLYJn
BymquCET4otgCrka6kzbJEX8bPWesXJjZS4zJ4o3gKLIEqUEPjAYvb1ukoI+0rehURrbGpu/NKbp
KHuCZiX32LVfFO7FbMmZ9Mv+nYA0dSE6p1lVNu1QmSQm/jBPXAwGNesuSWcTSZSgjqI4MFNyghSV
KjiO5F0b0SCTlOhvr/3n2gzapZrvnPAzXg30YDdY9atlE5ndSyde/XLAjBkAgOvSry543o9keBw7
ZLTp0HxBOHlus2+gbsVClBly1esiYZbRIpIIZd4adM6zRiu7q5x6Y2V2jK2SMJkECxcscVO92q15
P26jcvDu0ZkVi8IPjWk7lvbt9VW1vO8DEp6Z1RyvK1+rjmxu8wMZabzlXrwjiXf3tdmrQ017DTEa
PfO2aw9diGjegdFMU5WEVyIDYR1BhuEeMAH2ARkKtLXM0oscCQdgMtwtXOW5S8cNHLTM29YKw68A
Q7eCa+UyciPmNlHU5TqZ72MGGPNNWvYtUrQ3iFHhizDr3SioGknp1A/YGZwtpFFGCBaoQGBw3V7P
JZGiJcBAlkLGX3qwMTIkagAyokU9QiAv9fpyHbvLLNglbrgv6w6ZYJ/jdjaReSyaisAIXcHni3v5
PeniE6Iv7vPUhusUabB+Ywww1JM+P9rIPM+1HaW70BB+u+NySPfXkqAKJF1edsJrph42tiXNXlxL
MV/kizFoqUTZrN4E+hDcjoAebrNGHviEN30/5S9h7gfHngsTYj7EDdMeY3w46mVI4u5tTGPMoIzu
Hg2nLzF/D08WeuS1LFXwkBdeeSnhQWrffV2A0M7YkFLZOktZmO1+Qve61Ru4DdfGdpQ8O/YcDj06
xVtSwJVNMx08Yu1CtE2hqpXYK+6ymZijqhzAB+sdmmKwMZl+AMZLrNssYEjzYbhxwCWu43kxaeeX
Br2fcUryglsw2bdWP5yC0D9VjpY/Gla917q+fEsZE17bfLo5+ksbT+7J0UuXbLGu32VBxOISO76J
m4kWtRTx28SmgaBU1HVN5SAlnnc1BfmUuWjL419XN9KRc2/kl2qCSkLSjKT4wov5S4vZIEKlkjoB
2CRIsX0lummYq1Q2WHEtd2DLmUR0VTttNH0cD7ZuwaEYzR0r2Xg4IZVvv2qMLp/JrxjAYJNrU5Gb
fYaBiAbbeQXdjIu0Tv0vuEdXoG30YWZYdVVHtkThwkm27bWP4frgpiLcMcB0gSoRDnr9ErvD79+g
RtbZiTfPLQmyFCB6ugNjZxxlS2pHo1J566RsRUOSGJkNpyUU8eSxGBx325dB9tiXKkIku9CE6aBE
5/6gzw8M36CSYrJZKXBnqIL78jzmqrszUtDHxAsXDwC6PodO++FZ8dyXY4dKQHN5MUcCJmnGriet
yU//eQhTAKbxKMoN4QTNvammft20Smt2iqZbtpPt6LyrXge1MrZrPOjxzqM8X9SOK59KcpbRaI4b
opGcxbWqszRXbcUI9jzGaAcOfziYIa78a28dY8ci9Fm/JzV1W8+uiStxWv0x1113o3njHdmyJjcQ
TkJEqFD+OmYdmZ1+SePaO18fNDOoSbtAhTkTuchhNDb/OTxoDb64ZV9trysA5LYjmZb9LsXJGXdq
/Gy5kU18CTcG2x8XxHatLPDFjyqIhzugrtq7VWGUJXMlv+SdNRwMrGa4hDG45jQXt9eBC9oB5rHD
KU2r8IDA9WMssJONhBZje4jgjxvJLVT84MfwnqnlGT3GXHgPz3mKId63iBqe9zvTIOxzELWXPHWH
Va9Q5nKVVUfPqao9KTNbyzx2iQSJ1zly5WB7Xkok0SQ7NI9O5KhnQC+vFgmrO0DCJNQioL4ZVYcf
mVCDhR2VL201OKcA1DubUQX/j9YW6U/htI0U6XLXjyv5hgcx+zGDSeN2XOMpEstaj8pFwOTsBIIT
y2c7+usgF/JBRYBcMDTFZ7cVm6uegYp6ac9GXY+Ul7UZCOMps3JjMUVeu2Pg+xWQELg5o69vJ8HS
qbJpk0sN2HrXxhdmpBC+mw0JgONLUbUbBflqpZOzTB1eLpAHW+8dSyR65d/3xthI2x8FVdBLc4lm
Ucz+Wie8jebnCJNO27MgnggN+FB20hPqGSKXjXc/OotxT3+/cO3XKRzovAf696QyBdFIFao3kW41
eI/OTSYcsWlIMzrEvtC21fw/pAjadqrJHWX6RmqiSF2YbEG3Zs3G9Fa521Yv45UBMvYgLHw5Fsrd
B3az8AnjkUUzr6zLGA7mi9VUT/+PqPNajhvZlugXIQKuYF7bGzbZNKJ7QZAiByh4FFBwX38WWnHj
vjBEzcw5EhsokztzZd7Jie3NghlswBM3IuPNHKN3PzOew6SYP5VwzqPM5J9oyKyTlNygVWYeGgbi
LxXcVK5lrnyIWrO8GpPYhK0id5uJXxMTUk+ukB2eubPRyeDX8qiUrqOLXXnySut8+GKoTQhliPp4
eGdDF+vdQHHrqUayw1qTJk86NYODSIEjT3N4xATKNJHxytYQsdjC5glXoUNI3Avz6pAF7kB7WURo
nsKGjYOAuHGiUO6yrPeYzxYBjR+Y7xnuINnlDU1lundQew83r1zRO5wZyf4fSAABge98by9cMHgU
yUBNA2hcfuf0wfA5TO9ZAYCu9IbXlB6gCLLWCP0vza7gQ7ztbeip/cY6zAXj/qheXrZsuoazGK/I
Et0+DKOzIdMv8mndk2dSHjWXZDOyXO/bTPsrbS7hg3m29e7fZts2pOC75ZLU8o5dbr+Stn1pXNf6
d6Ig3mLfQy+O2T/I0sXhFmZ3ctWzH1/zcWb4axfYEpZvpQO+jqhCf6Q8TONeAxGXDN2LuzwnpjFS
rVi40YZhH+iDICQTT9bjOtUIBJlJZF753UvliO+pwfbtBW30aNIs1wij2Zo0k3ALqNVRQSLvqxaD
HFDSMwDRvQjHAzpOek9elxEbechbPhbjlWQyrZ01SHLrtRu2jivrN3uh3Gc62JJKC+6TQvqbEXvM
S4Rrqa7Juy2b++1LMGFEavwLf4jkQgCuf0nihQAK3/4MZOONCw3AwtsBznNcoHIKf5obS+pFmMVk
8HA0iOlXOsWbbeeDPNbc2Em29cbGdwfKfx3LaegIZjW0qflWYVgCTaQxdzTG9lHnOP7ZyMvdzTMZ
V892a9TUBtvrwUmmJxgV6SmhrKELx+CUc3KDJwRv2QDG+2RNbyqCT6yMId7YcDUfvDS+w+Y6bUsz
yLfBmC3G+DE6BNmcP1iJsbHa3jlx4yDw71W86kFNzfYssHC0ebSuVZU9+YBCtlXcZJsKewY5sckA
t5GTUqObY53WiX2PbtbduVEYwEXChBN08xfn95Xqw/ZDeR67sxf8N1b0LcTCrM8phkRqkyrvx7Id
wbZHkM90uuoFKzJ8p4uZ1PKdTbgEY+MmdFhk6bsrbOAwyPKmis43gWmMb3NbKicA1EDMd5Pi2gw9
AVkuoMaoUfq9ovmwkT22MVGXaiQzbaYB70QnTvCqyMMgp2ui7MSiPf4qUbGdDCv4k9UUmpeZMa+9
ov1urRlXHvyhhkgiEiV9V+rRzcz/iIU3p24cTqHIhnt2pe4hwBrYQEi/GLZ+TUt+NJ2EhTkPkMsL
aJwrk45bImIjVX4Dlanb0ZywSDFl3v27n+eYK7hUtxt3CKHtiCE8QbV47m9v8MB5ZoVtF9RFTBNE
VWTz5fYrfJC8gqoTZ8LFZ48b29tYtLtGJ9OOpFC6Y34SXhJSwt2xE4I+Q99xrrgt97VNCNa2Qu8e
NAOKUmwDns/e7eWgzaFsBuKavBHDpvzGBluiKOu2pJs+yuV98Y2OMsBQ/OkHILVNKNKn25c2gl3k
mtb19l3XeC5rfktyMwEBaNFzO0wp0KOQQdF6GoS1+/c9mJH5obX1ZzWojpND+8ZmEPlYO2jwNRsM
8tybH3CVGg+3X9FCQuNxmQzYXxTlEDMXB9Lw4nkIOBZQFD+TWse2POVLHeNgvFd9ScFWJ42I7FY2
XTyCfpmk3W3529pxWT3FYfJvr+c9Ysgw0o/gU9Vb10PA8/1/ho7bjuzRg2JV7FDYUG7HA9qqtu04
Tk8WDTBXe8qxflbXwYkAxQGwfgRY5l+t5hlqhTzEIwCmaVldlMWwym+T4pSzbR3MGGZEx0NysiOw
9befYDl4xd6qIfdnwXayqugXpDBxN95mwDbTk08D671lxJQMLpbmTnirOZ/S59bTGNPm3ty47Rwc
6GOJ1k7r03mnpHj0w048jjZyrD+GkGQTKzxmUE92WOpWRRVR/yeb5jBjI7x3i3rX5mm4Hcwm37ja
yC5OJ2hkndN3RkTtYzf6EIw8TqTgr8SzQ6rUBG+zq2fYhmU6faaLN+v2JSmdc9oRIMxmJ0FPok+g
tamoCP3mcXBNcOuxcC/9m2VV9asVRJumK4eHuM33nqOT52G5EIoJFrOe5/ChccPgoQkNQhQBkxfA
RwtNgd7XZZvNkF455nVyF4faOt++2CT6Do49nSi5nU56vK/IrHMemmu8EREEmH+6kraRTOQfEgfd
iVgyEIy6YRkgz++C3KpZEEpx7/rGdPgnWy9KJxD27i75b2x9fdZj1p+9xggwqIlvTT7grCzhngsN
o8ouzMfeyqG5PNlyCvfSChkVDXiRly9tan+JIahZLW2ySFWTI3lyBrw9gE6B+c2ejPSYeAErCY3u
B2bxyRZuh3tINXtobYjmqQjoqPP7RmypIlnLtJvuZ0uC31l+FdR0S3BuQg0jxnpbDG5fLOgoRLHa
ilRq/5UGSXMZdD/c963+CLsZFASbFceb7snPWF4anwZu5e38OotOUyx//rnhs5FLfrScTnAlFnQU
FPOm7Srmp60/7TKbco+VgnapSjvdjn0In31JceOwSs7apsXdLL9whbjvy9EKkqYy1g6Tqs2Qov/Y
QZruJ0WtQF+O705nBlDz6vnBN4oBaFgxYCznH8qJNhhqNzi/K6JjyVz3b5FBP2sVUI96+xZj6jlu
FaJyjRKJ/Wh84qM8p8vcmKIOA5VlzjZOgy8h7l0N7xDYXgJQHiTreBgSp977onBecdXcdSYd5LQV
xZdq3VgEEAg2supmcfLrDemfugr9z7BnVN5JJz2HMm5v++i5E+lIcQmuv2Vb5VucbLdvM534B6dB
VXQ477pS+x8gHyymmdKiORMI3Dz031HnSWjDVNWk9Ilea1Uku1C7zvr2beA4z9IV9aUxsedOmsuw
xXn4pU9jnqreAp+Ylbi+HbrkisXeaKfyjLw734tF3KFqrdzTMQu/Qrdw7ib3acwL94kB/LsxjSTX
l99q5xh+BQ57+hgL8e8Pr8TQnPMSlNDt71IFoiE9Y4DKKcGzSME12KUauJ8N8jIzPtOEjHhchKi2
quBuhpu3ssUC7B6Ll6jrvEc21/XtO0nD7QsCeEhQT/tut0/CmTcDNekhLiWEyhA46fKAtnWkTzTA
3s/TfPZb2/tJC2/rdfKXXqr+yQsYWBfwm8+AI06TUyXPjZke2nA+FOP0O2UqRX1ZVDoJpmMdcuxg
XSRwbJusC7eFO57ZfkBjBvDJ2NlvW6ZshLjjUAPOexlk5nMv7sYUJ+WyXGsJvSCn0a8aEveApDe9
j+6wh8qm7oc4fhFjEV88LuBrruvGx5JIXU2adiJAjIqLfIYTO+XKWjEQOkhapOjiYsfoTFu+x/H4
kE8G0dthAcR6WXhn4SRbh8RUvzzR3zVFOf3RrSZKnQRMdgAG3g4yCH3qkZN3+VCAvGlaAIE1Heyn
21qL64RbqyCvrLtNAVvj/v+/OAw11rX1JXRnsIEj6fH+7mfLpDYq1wMcTF+tRyGNR2+hDlqpu7sl
QmKOY+xsOwl67GNGn9okUGRPZtd6L+7Qr3Lf2gIPmgiHhuUKL1T9H7S3FzP12mc7a6+eTjC793Xy
KBuKLeqicTAWSufayPFJMWHe0qkA2Xx5IfLlSxvr5uIywNFOvO8ap7/MnudcvaRwr3jrE1I0Phha
Wqhd9tj3inJIKoaP//ZSiVkxi6bqogeuQqt2iqh/dtq/3RhA9NOAutaVhThhWMl4jOI3ufiZPeoL
7sYE6EBVkWqnrc+6KybGPI0TvY9ck1dKlvlVSOrOh6h76Jb5vCdz+HktmaHaazbYCx8BZHR7H3L/
WTQG18vFxgkVKSZBrtGXG/TMLvWic2lhaOEI5RxvwwEf08bGoX8Whl09Hf1w3mHYoxRGjOHvpWsX
ZHuvmp2X+v6daT74gw0QRdHgoq3+hbO3+ZSo6hDHgX25LcyTHxnrocyLg4MNG7OZeXc7rFJQ4x8i
YBmIj1ARbIiTALDqN35eTF4XvrfVhVceRb3xoE2d/ykVZhtkj8Oy+ozsR8dqWo6R4pmEpzqoAf15
SotzXPh3rjs1F67u0aMdW+XVIXxd4h5GtTDk+jaTd3xMpRQ1PxZVTe5QDuorT+Wx0sy8paZMrnT7
P1NW60dnJldjaDItHg01qIHuNc/GQ6Gb7JL2oXN1KF8T/Tze2514L3UwnI1xxoUVlf5jaceE/6P2
4NFXwDiJ3+89hAcGSMfbv3X7rXTKZnIgzNzZtjTBkZHb72i5T134cKOEtC6KdZw394q5+p78SLy+
xatu5yfpkZJb2HBZ7S19EozLiauH22pyjPW/S/siv9+GMe6k3ftlWaS9M2SZ8mmYmovJfPNt8TGn
gAGFlal7gBeUuM6quhS4zLczkSAaIFBbdUoiLEL95jVbW6H2dhGBz3ZxZI5Nwwy45InrzRQaMLvf
mv+EPnZoTUXOqfQWbEr6Dpb7kH5CQlTHafLkukvA4DXoXeuI+qud6Ai0u578O7lG+hSVRnCHCfPa
YaU/jYAGLmrA1I4KvOMn+1XmeI3Slg7Em0Df1fXDzaFumArGkOVWONA5DGP3m+6B0DTsRkV84thD
XM3Tj9yO/oNvE9Iuz/XOtuu/c2ZZD3GSfysDYcanMvXbLSfma+yNzN5fS86e65IOCgLj2D/LnPfD
EortRCLxotyFMwjeybigakcewstXpfv+vsQwty6ANRRiQjMX3703iV2aWU/uIFH2EuY7ncfsb0ru
UIh2C9z6EIYJ8g91OGVgjnvdk+QpQfxugip5x7Kehe6DGbjlOsQFPztmSh4sUzsU/GsIX0SgwXus
2jUIarsa/EPB7Z56pVpsZ2OW2zAkCemyU0TgtJ8BegG1Mwh0Cbsu93NRy62MOv63C8qEIYUUsUSR
SvJhPZn2vCuNnEua/EpqBuBkgx6Vp2Yym1CLp56Zh20uJS6J/cGRFOPMzIKeqHPU03PnBE/BsSu6
bNt1xjvzDHwOgU03bGEe44gGT+6pBIbCbmNydfdC+EkZ0zLHADffcKYch54ZrtOdIrus6OlMT22u
0BTL/MeqOV/N2R+QKRFlDnkFgsSGCmT9TQYaTWfbPohRLA9lE22zus0YheitHuAUwWi6IjfRh9j9
YdT6rsbyU4IxN1KDJq+yxRRLpULX/20h9IXjI212f2NnKJZLBuwxyhV4cgqouQ8e8KBdlBsVCnBY
Hrt5SYNFRsj1SvwmlAp5fIbNlBwU9jd0kvK+gKKT5++wy8DlSwSSWNIT246ZQGTFEj4b03+Z4dbn
EJzwBtEeSTvjGqPM8QzdeE59HLwWycuyKalbGAKAKFB41m1IsxWAyqWVSz8Ftq8v1I5Cxs7Ii4+K
Ics4FZKtvojOLQCMPbMK4KGN/LPo7HceRXobzZQA4neJeftcGkBAHaB6qxpA764PARjOUiHyD3Ox
t3nOcqprvCZEI+xZZczBDvc4xy0ns4/4ksagCDeOkzz20lX70fxbucHf0lC0WDuclfqEItiMc9g8
9/5GMv73TSggkY/t2wFQviA1LPzPPECqTduNoYyvFBAvvjhu55H/VXmFu0Fvs9dQa7am5sA1tNNP
2NI4SzbWAiDM5jL26FVJSwUlraSQ5eNsH0tz8aEG/skbDzNFJKoLcZXMfkaN1vgnz8vuMHqcYiu2
BrwUdUjUr7SXXhP0u7gYKJ+3LLp3pt8oA5ebozeSdFvHtkDcNKhanSMX6z6bsSfc4VIeYwPsRWiU
yY7HhqoY0etrJPQxSJZsT+G8FD2hYj8BKsYcMdyYKaPj2MA9g/r1TO4wvwvTct8ZuuHoxGTGJgqq
Z4oBZFguLEbgRB1JJU/kay+rYfKBWe1K4kBTmx2bUrB0Yq2wGmp/6vpuCOVRNu2pjVme6kZQ6T3n
Tx1/YQy9rAx2A8AMPfJguPrBrEINzO+IHwURHY9xSuih7TxSZqLeBT+wlQu0uZE1yCwacD/8xAbP
nXYWytRsih9qT9sdGVfglMiZrFQOEqPXQ/D2snRrGM0hi/xnToA0Xpj138rz8GUOmFlsT10t/RqZ
VkIrEIaTzsjvMQ1+BuawBB7llbKwlPQVgLGEJpXJyq8zPsOlztoHKGJRIkJu8idsgnnnBk9lnSwt
70lx0APMEc3OyqCk1c1Z10vfsg8/N2mOxegQIC64kfeuSfJqaQft4meDXC7GyPR1arFE9rGbHxWl
MDvFiGOrlf9Gfsl/EHzmMwaWQYvsjk+83Ht1+l899vnW9yTmYboFOZWFxzAAaJA2PYTIZk/QP927
qcn6PeJAdbR/52XOcxJVSFUWKgXOiQ0Tfb0ORZvC1gQdhH3Dwe//jehzmSHd7vzEw2Ma6/hscsRg
Y6gPwGOWokjOoGVC6Ql1i94cPiUJgp05nCZpqgsYBujmXf7AmmXuXT4g2wYraM7Dj000jjtbm23c
0f5dcPebdCluq4zyYguMfYjSoH8Tq4OCB8sbDrO37ZrvyAc9z91nKfIAFlAxd4WqPDUrC5rieqAG
dsPVtGAuAkmG7MveBAi0rpgGbQri9KvaNwjRQzxdRXEP1AVu9Lpxld5G0SApd21itD7U2LicnY1f
d/d5x0sQuSVLabULNnpmeuAZRc9WwqV+Glprl4NpquP0oILSh3UpmEdn20lWPfBmzEs4aAKYt7S4
EkVu4v+MFm9ANHFsj1mQNs1gq51TMw9PomBX5JDdGrCGcfpuSnZjZVt7dkBAivjUnqXqlhD1g+94
70LEr9io64cwKEgE8eBwXt5YCTElb3zErfQBxn5aMQv8BkQk123M8dWldzyJPUEJ7lfPYrVRlfoq
LMp/l8b4hCT5tpb933KwMR85I3usXsYe1vwiY+QMaPZbEZRPxaQNrnhgzdNIrgZKzdwIm+solX3w
VPvq+4QcHeJWY/Qw5+608XJmygAJ7Y1X4i9GgocO3lHSk7o/Ts8BgzNyBE+0O9NxwZQrY5NlIwFO
pXG06Nj4FSogdx9Z97gTqaYw7hXX4AOR0pwmiVf+2mfXNsddnXJ1oV+QmD0fFlc4SklpKW8o+EK2
A1JrfVC7TrqfdIpNqJ0FiZEJZw7i+KMg5QXazcwYI4B2EKvIoe+xadjfphYlJB67Y0F6ad2lS314
gtvXoG4hCr+w8+Da8yhaCkN1arL2ruhZUNs8xrnyJSSHuAAsOZf1v4Gv3njyn5nu5zQCcKooo4TM
4GC6V5V3G1tyTisIMOEQJPM/dZ8DJ6x9wE0SXZJtFFuU0w8R/kZ59YKeSqq6bmjtKMoto3hnVU6Q
3JKosO5xyGMJal7qOUYUMmhycMQVFtbZwSL/UpYtVRQZP4cp+MLitE1aiqvM7ifpEp5qbjHQ1liJ
w2fgBT7cPQLaY+25q6yUd5YHRR3rMjhM/Fv4mbS3Ttq8WwcLZB+wdcuDUqPnV3SWUix1R4Ugak/K
EFv5DCtrivgm/wfa+Ic5jD2FfEyIFZ3gtolncgi0faBs1ycf3t0B4ogmRL4o9N6o+YLsPxXDJgj1
pU8hcOWN8Sb6V9sFlxw65iOmdcq5eO3xVO9qn0NBUnGGIJP+SvrFI6teQ0RtSOUTJOOemvTDbsyS
d4sNV6b0QEyctVxAFpzet3aWPtV93q1yiI27hPhwHRk8kYZCVTXz+t6YjrKFQe1WOQCQiHWRs18i
G/ISdsWW2QXYT6fgIBmZLi+Cy25eSJdnvA0f6Thlv8vtPVPiz0UTyqPhb+0Hq4iU/9jbMarxzMBV
wBJsB87iJkhyNGKAWsHQXFQRh1x2ckql8/RvbuLBrCzDIkUe7IbB9DbMu+wV5aWPrjPGd9q+ZyQh
4XIj+YFRRMgv2hM3ppBzVw+bo/a/orIViBkspmJqOBmZ/GFL9ajs+DUvPcrGjb9JvTX6TdPn1tZs
aW1Mxm5DZuLQ9f1b3ah0jwzO0SunC7AFfYHlgAaLRj1TsZbvJEEYqdi+3ZCyJsNZHpbAO3nDcqLO
w/bMGdhw6c0cSnb1NOZazycFosxsiHBG8L/T7mUqe3Nv+daBWISxw2Lsr0YeBxwQBzWP4x7rAm+A
cnYM27Kj1+3FLH86AZK7sfy92/T0N9g9IaKZd8nKTO/QdN0RLoDeTClLQTV75PKsbSVDTki0rJSn
NPIjXnsioezB97Quwk1IxS7sbGc3llO16Vz7zCQB4TOTgNQRopRJ0XOZ5YeRNNMcdT9mEj6ZFS3c
eWUDK1DD0Ymad3AvCGEOUQGfUNc6nPYOdMa9n7anwPDFxgqDVYoYkeGzwqKvuudOsJg6pUO7p9N9
5mFpPI3M0CR0I8//Los2/DB9TEydLORKi467S6fXUaHE3s1jip6Fgk7jkXf00dQk45c4iuhgWgDU
g7RAqgKfACsIMK4tzWyfGWevS6NT5shwXRrYtQSqeEdTFo2bWyfyupUcrRicH2jIHA+ePZUozFiU
3KLfD3zEDoysLT3OsHB1RNt80NKmDgE/gB+2JmF4rXxsJs3gnWTozhzRqmJTERbux7cFY7gKi6Tf
FqysCVCobVGPX2FrA21PQ7WX4S8HrWRfjP4VyZ+WO8p9ZQXGMJUFRKPAurYsytCmudw0sJNq0Z/4
cV+SzB/WQkePAUV+MlcmFUCgtZNuO+M+WQXRkBAVhs6cNxtyJzDrtfNTB2gXU4D3nZEXLclcSkBN
oycmHNSJ1K5ErHDJ2UAZZkWLBrG5nk/lmGXmq8rlgUhBuUrLpevSgxLT1/gcV9QAiQ0mwGwjrWwt
XbzmA4yGTZepTych4MRA9MElsLXHXNrgEca9gXxPbdvRxkEbNy0IcboMuKjgsEkR/MClbFtcxsbU
yYMb6XVP6/QWlCYTQ35BOnv8SsSms1BwFEbWnM6rrjqCZ6QXYLDu+QTnQz81+BTCP4KT31EB3R78
6BtW9bEmOLllYkzbCl7oxbPJyCenN8LJQR6SdqC1BT3hDOQvw5fx0zuOu0EBj3e23ttDae+VZ2/g
gsXrah657BOegbYyIf1e2jY+k8HutqbhllcqLhqDnFnrJtw2uyxmSQMTE5ulc9e1Zbl1VP1bdeVj
RRiI9YHhiV9+4O1L97WcP0BeevzMvJWXeouZmY/Nbtkz4phHVj0Zwp43kuscWyFroGtOSJ/JnuQs
933fcbfE83YOPUQaezCgZuC2S156LQvrPM0DS/oZ/2Fw8DR848qnP15ZIGTbUaFjf2W2VbP+I82y
QNDzq7x7OXfDuqvpMI/nfpea1PrYQXiXyOnVmcW0VcajZSSfk+88+mU/I0Im2S5qUzpNZn5G0iks
cgY2VmsWNTvA89W4fzNbDI+14f3B3uecjbl/NtW7dMFikJFdMfDE4qF6RuhGRCmoAvghqR4adLjC
pAVE0SyqFeZMwZLgMrCnJ0cbxb0oTRTRqTlpK/XXmHSSbeg6aGTpm8LsSwkdB7OcyqhVgy1kp1wO
giAzqJucYGgnA+gEbr9+TLXIeIPASLG3bD5KnTMGhR5pFGZ7xROH4atY0JF2doqS3t+GRTsz0x4/
VVk9h/zJV4PE6dRjhVZCwIZ8B5c6beMDzaattJkLdC8mDJh7YvMHppUSe1/yR9ZYMITbObvSMsFj
4RltXGera2fXQFKb6mZc47t6qlCjt83wPWOJ3SYFCc2iLM9tow+D1vODTX5chIKzsKueGP+Qfgtg
sGM6XvUqkDxSwx+poNr7xthtR4tMHVCwjWkVbCy+s5xrcT0QC92gmuMVLxyqb7/SOvPvLAW0NVK7
ORqPLY7+Ndb0ZosWcD8nprWpRXzyNHUicdluTK+OT6BkMXhRXDqkzUet21dX5bspB2fPkUvvglY9
+HFF3Xw0HVlTwSJL/R71iXWojOybQW58QmN2Vk6MzbKnl69StrGdhZbP2vdO2GwJhIcU6sw+gJ4P
DUnxpN3+r8jTX507vDEhFUdq1LDuoYvI9iUsqdHNMTxT7Wn+5oP9hMxbbrjNjdylfDze6bfXFxqE
dNyt97mLnjRj/t90JMVVnCzFKCgZs5v2J6GzP9XSWANPt9lYGTp/qujhkrPmFaB2wJS0C3myO/vN
dJgsmjM5OIlDV4bXNBnWepGtPL8fd3YsBNmOTqwJgyAlpDgX3MHfJ8LJNjZnQtfV88Us9MEJhLPS
IVp41CM1cQFl3GPqdKNqv6KTaVJMHhF6mlrvVT9XR7uz37HVUXs3N+bWcv5K2pYOjnye/IxpUTq+
Yu/7qZd+2kbgWXLRSWQHFsSzn8DZXWofw38zFxRLdTP2zymc7idFbOfeaflgqa2gpHipjxHSRqV2
wH04w/c4t/cdk7VVRv/8pjM4/pWYaombwdEDfrLycnp3GO6ulNU9RtgjOD4HG5Hm9RpRuCYPcDZ9
GqJUfufXuYuJ17roXvzXJjk1GOwtnm5CRM1VmaDGlVEerYCIIdcxiYOh8zkWd02LC5E7Za+43yYt
wpfPpSPJmhI1KNohvXX7eGaiKWRJv2F+GfqXupRESAejPvQR8zVRCHzs1fzhqTS5iALDh0V9d2nw
fkJ8Iau4rYPUYeHAQKaV8Ts59mufGPaO+zcpLxKKQc2A1yKOsHL4f8dec+EOGWEk5hnhsf5MInWI
c978Aqd5dUxtxL2mMfQprRdhdsVcCG0o6PI705q+tFmbJx2UX4gxJngd1OLSmoAslfdY6v6I0HQO
lUo/baeC4KXH714sdQsNPl7V6lddGt5dAMOX1zCF8rUtRx2gHtMD3XY2vpPkDaWRotYcgFUkIdJQ
rST30An+S6bmOjOGbSyw8ZGJG0Fnfs3naJx9s+nfjFwdzNqN1oPRl1vPlbwu5O9YJJ/wWRlrQ8df
gzm4B7uMSSiyv65LQEdM90wEbapQm9x8zATw9jZzmGJS3SJhIdmwe/qJm0vvEPmhRIeeSJ7FprSu
qS7zbduUektH6cXokgdt0HCGKZ97HKfIQOARLKafgcIjEENsoRMjrbeEAogHitsZxsS2sveRINZa
jxTuUDQHmFL0O0XVi6P6/lg4eMcIWD7nfjHRf+u8gVmh7A+1mm1nrTNuuVx0EEn08KaM9oMu+WxF
12NPcAsJcMiL59jgNe2t8VICx2+hoc2CIEhv4+XznJ92BlZJ3vQxiHANKYfqPRUC9qHRZyPI54Nh
4HSK2cIjUVjoraJQkQIV+dY78jxlgISFLTnwpTR/RPmidlOlcg2ku0p8HEkd0/FzpARcZm3yU6NI
C94ExYlRs8T5Vczl16LkpYq+kpT+JpCBxOMiQ57G2Xuiq9bYFdRD7PqaEE1qzU92Ja+qMDc88Okj
dZXPnY8Op6fXqdf1M7nTXTXpD5IM1R2e0lePBNVoRZexjC6FGp/jCm+R10TPjDe4+NlfckR/zwTn
7f6raal/myLw/vq9t0wu86RIaYfkNtDRzdgG00jRTJvdVT1N912fpRtAXWyv3HZZr6ffJrI2pp06
dxp3thjVpxVOaOct/2KRgtvsreinVLI9D+kCV4c/Q5CQqYE0y/zOyqPs3xd+xKuOkQ/VnNG810X8
twrS5cyX/Dhk0PeuTNqVtukYXZrUpcUZmcbwDMc61zlGmYNQh7lu+eSzYp853PmxAkLw+VYO3j0l
2ORpT/cj8+rRDrEuK/sz1b8jIsBqiE3r0uqJzdRPxAqz8ffo9P9JSsViZ8J0Wv5MMf2u1oDwmbve
expy4c4satkcrg997nyWCa0GdRUdrYYxkyhjVEV02HriFJil+8porT05RZu3Cboplo2tHNzkYGO2
ILGUbrG16nUwey+qp0JAB1zH49Lc9DEScNynO0dTrFQ5UPrrnKPUTAjXxBWwmgckRF7SwV0aorVr
bIjE2wH3YkzZNIpjF6rnzt22yvntmDaElvM9crVczSbdU4OVP2g0UsYVPWf8OT72tYnUhRmIK5ez
NBMOqPT0WilFdVcwCkzo5avjxK+uwaKWNm/AXIg/2T15+r74Q0EzG77hcNvTNn77wOJyX+uTb6a/
XRLlJxj+X9zsXoPZl0css0AP+vapDYNmrxCypQkF3RkD9EkXYaj/mtye2AQrusjHP8OER8n+TUT3
w8/c2vgpcngq4+azxstsj1HEZatVG5Jy+3BMxWPuQuFO5p3UwELmes9ICcRKG8Rb/qCfwmd44Yjw
LWS5UnK5bmPRso3/0hEPTlefSO5o1oFlpOC16oj69hFQBM7qyr1YN9O2pwpubXIJM5eiB6Hdne9x
RmKppL5ykzXuhR4RCuVy4pYz4tCOO+4n7T7QPLtPuMvjFncgEogADRmN3K853oE/jdNgx/yXnQZU
G6SPLTCaatOKiq2jjxgmGi5lmAM/2saWG9kmGzdAJOknblZh4j7PYZ+fAmt800Eit3FWndDT8k1T
YOJoetRz39u10eRdFMOtM1LPpsestbUsC6dcuzfNob7AS2Q6pilExk3t5zjImpYm3N5iraH+4o+k
9DMBanfCbLHyzJzZ21gCchMEsqIEcL2ijZPzrj1qbqspjIawD/AMzBA0iWUcDcVT31ZsSIZEJAgd
DyGMQe7aH6p7y0Eq4ExEiYf9P+rObDluZUvPr9LR141tJIDEEGH3RaFmVnEmRfEGIVEU5nnG0/tD
Ue5DlvYRfcLhCPuGe1MUlQUgkbnyX/8QHGN0Piu9+67pDnl6Jkb/Vixi0qIB4c1i5CREEkppahs6
u966K1EuNJSMoZoKTvX1xshT6cYawbiN/FIEPfZc8Lx1HWIzkskdfQ90E9OsRDXvMMYnYcBOdrgP
Iol08V8lN9GXry2ceKf/6nG6wKgr3YnUvNOC3IGKIQBVKT5qD3k2zYLie8kRfwyfGrXqV6U9VnRx
mYg+y4naUZx2NnQOpR9Jd4ISFxhsALgkLDwBv99DUu9J8HnLpi5tc5D1fhKYSvQ5eXERxScmIQzH
akAnrVsQ1Z24mM8BCzQkqcQ2J7Z61G9ARmDamT4H5/ZLCn0yl158W5F92sumXZE4SOVDtsAAAMBB
3qFUw7KQJS3etHN8G7My8rSvvtRJ4p6xwRlGMasRZUdf5pC7bJ0OKfKrQlMB9PIjpjhIInDtXtpE
H3HYLZcWbo1L7vvOJhoDmWUXusGUHrpaktmA139b4e/ccJRy8xSkDRwwGOLEtfF1WY05/5JlcQ8Q
kEjWO3mroPV1KvZYe7jMTB9qkApQ3sBsCaMJJWkzvBBTPWydtC1cI6ebXxtfIF7A2bTa+Ah4g9OG
nvOSpSUpCzTm0gacvDerbOlI8gdQoKtEB+JiMGICCKe1JW3IteeuEQyB7AiPfFnqY8nfjjNQO7T8
HKR9fihvWif80s/8ZANZmabkiOAIVjVvHN/wbsxEp5OdTEcztg/1oLi5KvMLUyqzbWP5M3H6iVQL
fKoDayIbCUeb1M+AhB3lm48d9absTFpQyIJRRQI9d+F0IX3vVtUwUBXYSg5jqVD/WyFokMfmIAUF
ROHhT+1QRKjWnr5mvoA5vpicuN31uLnIAAyNWCbIzFNmEGf5fcAvYOXh9s5BSK1vbYihpOuAayI5
SaG6b0ZqYEmdjN9EhdYSv5qm0+xD6xX0LixmkazuIeBcCNM3l9OEmWPUddY2x8iReWPvx7aejVrG
hRPlN0UZmKShUGr7jfZsakjIo1u7VZQ1JY5cs8otqg6f8lZXl8NQTOuZAmeP9gP7cb5DJoUDQ0mY
NM4OFxMrgt5QBAtfDrswjDfdOL5ylEsWk8ms5XSiKPVwcLLxAhmvuSq7cWVUnEG6TtbkZnDaQBW1
Hztx6dRFuY677F4vzaOu29Nl1ePi5Dt97IJB7lJSQ1ehMqYuhQl2Q+AefqPftkGJU0Yh4zXMgMaV
1kVpBOMChuHKzHRjj3aRV2GIvZXdDwTD9N/VNoWIWeQ5HCbzCsiRehPMYJkOYrminz0dJhptU5zq
RCFzcyscVRozIhLkIcnU5x5F0J03S0SG+HvgJOkV9pSXVfwyJP01UEV3KEwgJBwJEUkNZHlgF7+G
fLPPcTlbl9IywMyDpwjbGzqGX3uMi6HYkj+IhAl8QzN/0lAjuaIPrgw5eBuz0X3casSDEjlHgpiP
QvcKGJyqsoTXfOMj/CGvr7owUrDSRBWPXa+69ojVStZ0r21Yp2uoIQqbBBdVf8V3BkaKDp+6q56z
mE5PzRo9mUzhMOGQ7mCy7/MubcuZ1WhOOoQFwOq2zldaOd7XtmpylqAuiTPOAd6cFYyIQUslbJyO
/MMcAZfvS0I09ene8wMs1DG+xSU8aFRMyQsQSRvJjuEDz8DYW/cI4dmBQo7PPgqC5NXIiDqCyfWs
5ESPeZNYS2ysOBD79yhnYZYnicGOj1pc7VaovCocDXtpksUGPdUOaDQIq1Y3MkQw4Nl7Gm/rZCbv
jzQ6mqC/EbmCPlDVIY74jrXX89sKixir2cQWJDS4F89O3JEBPJUG2kUCozuY6aouZiZwdIioqGxT
X+vDzyQG/9XaO2LCaAgznYey4lCl6v5NTCyqP10lSjRugOIOKsSXhXAUcmMgxK7T+rawsxH0LwwX
wjP3SJm9NaKJhdeKbJsLuUaTYm6NiTD32jCWeqoCABDsKee922zT7mCrnPbJ9VvlEe6EFmaK8Al7
3GTGVCEuWbHiZTAQvM2hl84ZFI/uO060s0C2yVfOiK6FgnODCq735xTBcB8mDTY1dJDtbiKqa48j
T02wofpIQNkd/sM+FB+qwQ7t2AEl26ND8A5bn7Z2HPT8lQBvrrr8Zmi6Y19p0NkpHwpAKCjAwTH1
AoKiObXj3wCMMVw1GbbWJLxw+moQBRvkrmyVTjx3E1l2dz3gu88vg3yD6ecpCUK4GYuaKisZlO7S
B3PcD2pxi7vlpkNJyoJXORdD3lwLQeh0qReEqXfWV8rpEvbJoYzRbJhkux5MjOSPJdTWRTV2l0rR
yr1vGCizzeZIpE68tqJrTbkWMsCTVwVn02t7q1M7LaaCFPrBt1Ukbli2y4HU1Wq0nfXJ54I4Haha
VeBfI/IlwJqUy7JxcKCYhX04BfE4YMVBTcJfZ2DC6eTVu1WAFVku/ebqZMdF0Ch7V0LvEwTPKdHs
41VvXliKrgDEKByAIPfqpWVubT0l9kpa3YbDEyxLCypnSrMf0OX+xAsVGUsXTkLGhpAKeCmBcxHA
pCc6PIpp4APpnf4a1WF8AQvYXpz03TN2NbviE7HENJxqFHVENyJX9B6gJ2ETjgl3jXgKUJCkD+4i
lVkYrRBVRazPhEfmlT1XLt33AYshQ7E3KnXuDftWfQMHWwNkC9gvU1G5pxuhyx7IdYIKSEDeRAUR
koBAXdAOxzi0VxMEqV0F4/WhzpDZTQVhbxLXitxDZukHuBsEUHkfMFDhPDCpt12X3Totlmaa0rmn
kYXMUVlUdXfw8shm54iRZXZBdt8532AzU3gOeb05uQ5QN4dLDE/kKuBXBPofqmbaM6Wjf6lyv4Lr
qCG5jrCkPT0xM8yHPUaP13Lox8OJkopXieGerOR6KBA4rur+Gq0jgUmiAfiG53uFmYRxhZy9Wnq4
siAVGkOYjmSxLTst0lytlC9v9mup0Rj3JiXzDOVS6VDNoyxGXAZY2mKt4lhoxUooZRiKzyqa05ds
AuQJGn0j2up6opdyNzibeqDp3EeZsiUbYafiGHub0wR2cRWlh6kgCzYz63j6/TaBIuDo1qMc0Cz6
8JB0JdmQzLrogNhXJ+cYa8TTqM8HEjUwLDpdbScnD0+TnGG0AfHh2EUPiDlxCgtiSKYng1m1Q4iJ
FQd6XDZqalISTSPgry311GuWU0Pg6cFWlnfjxlcwIfVtGR36Lrnv66JHxOrUKOwQ4sQWIj9eHp0N
rEY0V5X3rJFfjVpVd3KARAUNxLmvs101y+xaIg5ORrYpPryruPU9CiQCMwBpikWRWiPk6fgo1HpY
GogfLozcwkR8HDw3bFgfe/hwSpfLHwOBykjSF3GLldWYsislCIWXQmSvswPIRTHrGhHg4BsxjREc
0WA4Ev+wCeoivISlCPs0IDXFnJL4tjfs9RgJfI4m606cRJR1Wl5lfFdXsHJzL8PRR5tcS5XVd/Kt
MLNByXGTkZgGzYpHF5m0W4awmZ6GiIov7a+zoCseRtypuEkDIarZE7Bwf+znWJNEyzxosO310Ftf
Vd3gBNMOReq2bx4itUgPhTcSp1pSZlfkW7vYYF4gd69vKoNi8eSeJAKzhaqXw6xNUn9tZJCtWHrM
i3T6ofDnqxG1JAJdZhcUjjsLJ4BlEDj5o5bnS8/r8mtNi3PSP1I2pKazcJaJZok7OlU4drSxjcLe
KooPZXbudGuzMqbr+/GaxBTaGejqT/YwYQedygyio0iiTrjpyZGF3Te8gK5WHTQ6C26I/diyatRv
oE3pfgz0Aafc4uEUg2GNIZaPxEZeVl45sXdZ14rMWAd0kVyMdeV6GeDNOJKIqNSRgTCsF0CmnQoa
/rVqB86PUYsvDV5APczERYjt2DpJsMtHB7ePLcJ3csdJ1obAtt83gso1fCfay4ySuGEBvtbpF88a
6NNNhZqwKgqC0CC+QvlE13CSJVYBHgc6eLOb8wJu7bHvtjBxSa9DJ7YxjHQ81GBVwWzW5eOUJXTr
qp/FugRIBGtPR+3cW4q2UpOAg/b8SDyiL1w/BpXn76ENoXF7+RavOdtjIgURg1kcM5Ti67by6CSP
/T43pFicHNUp7Ehh7PuMSNzKWmc1vLx//Lavqt+xO7Cuqpa2B4fnZJvowTeo5rsY2Xs45NXGAIVc
DbkgtIPIhkv+YB075cUpVKCcQ4GyEMAmzXahKh/zoFmf7LkqA4b9yZFuSFOYEc00rxvB3ZBp1cLB
Bee0ICKoxPoiS9ZmnUAdKDj+EB7EITm3wawQePaD/2allqerMu3Uw2mzzUPjRbZBh5NH1B+a+Uur
ooEiM0FsyQSnNXJgk57X9//1JbW/WlquXhV9ftuDJVAv8SPD9F6KHkuh03eTHmUU7327brecCMYn
nThX1NYNdISCSSBHQ79VsnpVNlX3nDXUuJAJ9aOfp+EBDgM/6AA0iDodqHseGwEFwR7GJ6ldmF3g
7DKr9dzJT6OnpLVo1ZoKJ4vKFIASKUFaSffSebb+NbTKQ6c+DaUXvuJoA49DAFG/uQbVucRPzXv1
1QCxhYkCACviR0Uh6QEqylcw3s4qUdWUAznPMSwAA6rhyUOmgSCwECDrulm2s72j9iBH8RinqX6s
wsfTQut5ToKTWv1kVRE5t6XlXA2Fx4fI/GvcFOWtho1FHxsrHHbZ9PsyO0IquyE5RFkaus/Fze6d
ivCeeyQgexSP3jbD0m91sk7o/P6axPuEJvdY7EbFCh6y0bkle9O5HEsRPrShAGWzImI35h/qsx5O
sqM3Q0mpPrFwN1KJLmzY5sd8iAuwN1T9U43FvtJhN1p4AkatRbhVk1TDpo/6+KYuWIxrA0R3ZKfb
RaO8ffNGi3ocAHx/tldJNlBEyEzwgAjCsrsKK6TyioBvMKcjTZl68bbhl3bnwGynWYXQT2n4KIOu
oooW67eHg14q51DMs3ZjTCaSjFBxgTUkUboPEaAjLLdBuRgCFCtwf+uDb+AlGcbH03qi+NmAG51l
oFjBglChClmkvCjbU4zGNDrTDpyCg0NLi9GKy/A7dgY3FivWoUQ0iLN4Ze9UNS5XfU8UZI/sfOXP
Eddl8vNU4aTsaxxf8X3S+sZax4kgU/m0v+exNV7ndvHYGdIBv2U1CgyEgRA+ypUeiduCjDTyRyPj
NqL3OpkFgVEq2ekk1GuANe3OdCq6NY3uoWUYLbDH0dsxKSu3dYjqDhGYLGke71UYVVeNl9MXn9PM
6CXZN28fAVKhAt+nK7a65RekcdPUg2yHrUtdFHslmpOvYLnuzcB49BQv2YiQviPcADzx8BUqYNpv
nbqKtmyxAE+YGXEv51+yS3FNvtcchZPfmApCtDT2IJaw/KMjhktFbLKBG0FTt/m9X6lHKIAmGJDJ
dxTwroIy/j7rOVspkYHMragPkZmVV6jeODPwOrCWjE9ovPFhm6/JQlXVkq2MXNQq16AF4lDk5rLX
1Opw8o1pZfHL0ufNkkzXIkKkez91kx4WMx1+2jeyBNkrCBALjJealgCv1epk8hvTEdIb3bjp/ALb
glTuoPlcRklQuCcbGdFFxrXfBbBeYfrBdf+JoQhvB//Ty2CDahqbikpenT6KAGQvNh26NZZVT1kF
LcJc4CTYZ7U6fm0DerdpXV+hwpF3Tv+A08FmSqLgm5/knRsbAnwyNJ11rNJPwb9mc7JJbbswXbex
fp23JCRYcziMQB9ZIsDGDJVc8BTl7+nIgnymQwCa0ze3Bmt3MjA+rfoyoFYufWsnYCKhpQyx4inx
PMYuEIPHmnLydG4rOk1zIUtAHJ9PapCp/FWdhPmmJ94H8UP4U8XSjyRebz2klLRw/PQtKmSY7XM8
Suf1xi7qO/RQlgn9sGyGVWfSjO5OvgMiSnZ9jIsinLNwVRsOYbuCEtmctcY4DdDQKIfvtQqpJYs1
l2g7AssyD5eTt/9VUIaAv1RLkZfyUbeJ7nKiUG5hOMjHzg7ou2rZM4nK8SHDworVqM0XbWbqSzFb
YEoESxdeWL4MBtqnk9vkWMFjUccG/9/ctu7GunGWVfWTEA0kqVrCl0KjTYhFrQv02NPE6eDSIvRb
26kR7RTPu5c4Dl1VrD3lnOkFHZW/2oG75L3qvGUFcn8o0SGDhIjWI0sa65EKEboWlU7vwSQ6LRmF
bak7gqGUqYFi2g/iNvMMkNS4/F6Uo0IbHl8OiZ3momLLOa2Vp1WT1bPIWo2W8AU2amTfColVf4/L
lJ0DHJw+VSKCC0i9/rIpMMqWFl5JvaI7eF1pW1X4Pztg43UypjRXT/lr/QEiSrp1oPNsRsc8hEUT
3qfNgYq+eGqMlPqnMsN7DEGst3XHYALMv9nMUo9w8uu1nTuGy2trrSu7zvYFMdY1URN3BnYoZUN6
oRVUL6gyD0KlVx4i5L7qPfsnojMNIM78meFUeF2b3ZcpNNo1LoxAA57h3efEfHaBuZkgsrgwo9ur
vFG2AzZ6GIDTCaV3hNIzCfG99jmQpYEHVbvFSm4u4JWG0KjTouKrNruFbJa8utOlr000ElnJeovZ
3QXjJispqkYT0bMMQHyzzNx1EGQOBJo/+6QTXFhysi9YI4kzl/S8EtbYu4L1zEun/r7WOKTaifF4
ioQPk/bGSFMbbgiZ1TU0gwJUfzsWorq0mbaLuKJ1NuSttTzt9nOTG5htPJw+M+nymT0U16IqwaYF
dcEpi0rH+343NerutJnJWT5dGSqvMdmSGmFac1LU6U/H0v9KpleHvaPTc0MsexX61W0ueo2nbDt7
mfQ3RqJtyzl8sCy0m7onrnwyu32ooQW3pwOWJe0K9ml6P3rjhFEEFVTC8U/O5iI4HOl0Fjtc7nFc
vBW4s5L1TVxgPrXU6DrpWFLtqpt//CBOPLklNARYsgyuvRlSGBPvJ3QxuUZw/QK8qq+rPpcJ6VN4
UkqUugSC2/aeI+W3DroNrXHWLoUY61VYeLD95qoiyOy9GWK70AvsXrPoDj1cg9+Mb89iMZaT2gyW
5NLSBkPYCoDcVW6mJrtgqEn+bBPv2DrQi0o7Lq4bn5asxqbRuENR60vUn09wK7GYRrLtSr38OUFA
2CVwA9m3fJuTXLA8hValjkL3l0TB3RQhjWR/9DeSeIBjkXWUOXQzkCTglF54AXS5Ya3mw7hVSoI4
Z6+2q6BKr94siaXhrNsgJgoTI9j5AB1XQIP4/MBkmuPZcNsh+DufOFhjdUVXJSLpriwfzHiMAOFA
RBQR7bkxuFG0aFlPfzR67YPEncaVqSBF0eKEXDvhc9llmyRNvrS0OC+VWj7HJrhgEbHuZ+IObmD/
IDsM4vJ2dhQ9LSRA1pdpAyqs5tK8jyP1GAb4+jeZxAU87dPdf1DCan4/QME0xZ3t3QYDPadLU36f
bMAaN4ZyV6Ii22hlxeZzHXuXjv0glAdLe6z0x9q4h6GyqDRzYaG8N3RI1dQ8mq4sWW/J+nL3mdgS
EqxjsUIMera1m2Vbl2jWn8f6pm5vZqD3P1QtyCygJkllYVzlEpW7kuwFoRLgvP7j4Etwj2lZUnEN
6BhD/Echb5c/cRkKp3AHsWYL2P2sOjNhtiIDoB4x2yztRaADc/RE4ZV6/UgiMH3QAPEg5PTrujHu
4G2uUGex80TaXT843wsSu7McX6EpLxQ39uV1XTQHDSMRMHw+hRFtE7Sift5hjWdJIuDt8gWG0gMJ
sjzdObXOzuROtyJk+ZoBXzfub4O2WTgqW37kVXccKvE+omuMOrpx8vsaxQV2ZDH6kQbQZVwpSLWh
O/dejKo9IE0Op1Rh09ksdTpYE7kIRipWvoDUDnNT0VWyIG0eH5Ev26z6JPhGOw+n0FSpC1XQHDWE
KcR5xlBWlYXTDFEJqp0ve+Cuy3H+EtvXcU25XxpjQfOKL5Yo+GJav749/ZnfkE+sOtBgKnjwR9Db
ve6XmBwoWUKig64iPZJSv3n7UlDd5j3Hnn//vxE9/v9TqjgUdgMXXQLY/1mueJ18q//tGP7ov43v
08V//eJbvjjudtZfuqZrtO8ME0K4inNv/zoHjL/9yDGlrgqQGNOaM3Z+JYxr9l+apprS0dBoYUxg
kB4yh4mRMM6PhMMDc3ABhlbFGfBfSRg/C5QyHMzZhKWaQlqarVu6fZYbI4zQCUiC87/CpoK2G/sv
XMduooTCYHoX6Ld9ae6E2evL1sJmZDD29jSHQ92W2nhnY/iUF8WlJ9S1qchdXWALanfPgzW9iKIn
9j5cY6m9nooWLrf3TTZdsyLD5hP/Y/HR/fjtImzSYS2T5Yo7c3YRMAnNGj48F5HAgVbV/LGLlC1s
LDqO9WVcJhewH65QsoKj9dYSvu2+Jw6bs+oXRdOOSWw+Epmx/9ffiX864ZlTL3kxViGo+3/+07/1
397/tfo///v8Pcnxc8T9h29WGTbE4037Wo23r3WbNO8n7f/uD//t9fSv3I/F6//495e8zUh7vX31
wzx7P7vnrPt//k5s2jB7/fZvq5f2W5NX4bfk/Fff3goh/jKE0KVDS9R5m8O/Xgr5lylMRGa2wMRa
VaXNo/71Tuh/WTZRXAT58DrxWlkso7/eCYV/z7bmaB9HJUrHNFTxr7wU4mMQnbRIpDQZyCZSZ/7m
92yeyjKT7gc+FX228fPNxLzZ6Ledq2Hnpu4gWz+jgXXf3anrN7Pu94FjZzGRb6Pqqq4Z0tIF8rez
bDfbxkcgLn7oVzgqhLdkgLrWhb9yVsYVZ6zl4CItXMgHWHWL/M7a/XlwnuI7//Dfx57fsHf5SCPd
nsIvfxibZkfC8qZfKxttW2//PIg2u5D/w6X891HOMo+sesQgpPiBA8ky3Cb3uJIeZ0eDlbekLbfO
VsLFGW9L8vpqpHovNu1nH+BjStbvH2DOX3t3mU2H4DCpf9iVUxO93XY3ciglrmJCPPTRcFcEylqJ
4eA3tK2QPpaxoXAARTkYEdMd0n+kBxkqT2FbvdJyXYgcpmGR3xcV1ip/vlefPZD55+8+6aTbRR5V
P8b9/ECa7dsDiT6Jxfq4bv66HVQegprBIU1wLkzeDdINFjk6wQ+Iwl7WcCD4QXwNjLFPJvbJfP63
x/5umLMoPXwzTYQCP6JdszPQnK5jl2yypXxQF+H6s0sSH3O1pGWyalgq24BBbaha9tlblHVhVHb2
S+/SiTt4m/bGX9lLlMMrh94CKZZL77PLO18tzkc8e3cQFKlWbr0Yz+k3QoPc8jl+bRbwcx+TW8g5
n483P5X3t5OlCYMQTbWkxHqL0uHjUxOO49uGfBnd4qCvyc9bBsvxWjkShLnC3u2ToDIxv5O/jXYq
RAxcV/VTCOq7ORKYSMcS44U2FIkUyGdd/SJ/MJf6hoj1jbFQ19Oj7xYbb/Xn+X+6ig/jsgCy1KMu
Ja9N182zPR3rcU8qNZPG61kspq3i1svhp/8DAYfrf35TzY9P0dLmPEMBRYGpwybCgfbjXR3RhpD3
gnMOp1C5qMPAhiel9oe8KYw7fJ0kvgxijPUdhLusu4AHWcY3dAY6KmstDcViqkYV5jcmK/AForor
c/r7FS0h/Ev86DCLBCGNWkS3x9GYYtYTz4anwDkebiex9sOAfHlTQy7eIpIrlk1acfQIrSw7DtBB
vlg9VoILPWic+wEfVfpltfKtKXv/gP8F2pFkGF6CicTIpnDSHTDmq65WzrIts36PTqORa7voTIKE
FMjuRW6wuyVlDmWd/a+/HS2bLoih909d0fhX0aSKZ9vwhwTPs0L8jBqsSodQTw6FYUx3TM7ndKCB
B0MhEBcy7Bp87mR+jXktK6jWxk91Ijs3w/d4aWJ/G2MTOjWILTsOKzl2R3gxBeVzAnJ6gVMcVn2N
haLKdRLCa9GX++QvdHGoGmDAIdSqyOga5Chpgc02KZe4fWo+Xie10h6rCAO+oodjrtRBv1DrHPei
0UKJLPKCcOy4L5dRpolbRdd1h9Ua3+mVNDuHTiE2AeGiLKde0jZq8nhvkti4zLxQf8L6rMLVx8CQ
XseO6BKxlv+DlJr+ZcIefVV3FWYqMN2wT2ryH63qa2B5TQaPOYNG1xKv3gP6I4GI05txws6JNoi8
KCctO9ShhdLWy+Dyp6a3BMt/6QixXoSaGUGUD9tDLNLveItivIRRZqa3xqJE/xVXWN8OpCXkmcTi
B2xuySm2hb2Oq0FS4+2olbmy6WRHTkXQTRs1RsSCMVS4q2IYl/l8uJ4UOnghIIsLHq8eQTF9Qiks
SZLl6JPiVGYvrcfMqvxcR1RZjleofSyUoD5CTbe1fTIcPBNTLPjp2ar3CbRwOfx0FrZcpLhbke/g
Jp8sgsYCHjJiSU9Hc4K6/mR9+Lgs8bpSJ1KYcXRhjbAZ4ePripVl6ed0n0UwXUWtPE45HCBLuWzS
fttN3lst/1ZOX78tO+9rs48b5Wk0a95LCKiVptDn49j7jbKyc+mExDSK/KuiXCXmTaIfs/CTLV/M
S9o/lrx5FM3UWU+lwTkGEs7ZNWF4MIkM8wt1H24Raa9T90Vuom1w89niOn/cjwNZJheiqhgQcG76
7dAn27QmigvAalqJ5sIokNfBgf5kBf/9coAy5s1K5a4xR85KmCIzNdKcfVepml1Ey405iB1gi517
8q0IMYlK481EuAKsAbc2n/88+m/LOYu5CSjNPCFHnHyKj09sDAKUqRbudmpE6H0k6ksabtnxz4P8
fh/nQbAa0VRbR3J8Ni0i7FFxw/PBAYl0gqVpoGIa86c/DzLXpB8f1jzTGYDjPuCQdrYRVuBSIda+
QPBqsRepntz7nl7sW9L9Drhi+ese6m2CJKa3PhlZ/n4TOWU5KlncnNaIQD67iRgNl2ObjS6sAw2f
Lot0DRJsvVLf9Ko5/oimvihhFpI3IGLid5raRz1UeXn9paq5aYsaslewMskE0tbwluEH+jDVv2Wm
raiLgtPXUmcnprsQp8FPYpahEGNSZV2Pqm5hx+iJp7TUcamLMW2MDTKyJLbm3z0VagLWtgrNSole
x2rbC6JAICObbfM9K6KoOvYZnZFtbjgmkifDN+9p2JFVObDXEf4SdBeiSox7OAjQJQ27qZ6Gxu7I
uGp9G7WGYzvw+BO7NVd6ei2NEq/tFfmdyq4o9Ky/xJHZ/1lqNdGcf37WZyfPeQngYEtOho70DVeh
82oLPxhs+RDZFMthPSyJRPvuXMKLdVEUbPK7zLU/e0n/5hEzq2wTIjRRCvz343sSxEaPLwKM02W3
1NzAFdvhInXn+pWu2bo6Kp9gNb/PZk7xhqoJoVqaCdr8cbwO+cygVA5E9F1nRmt2qKUd32bBlQTA
bf1h/ecb+vvl2Soz16RwBWownbMltaMfUECbd/PYxObnPhs/WQF+vxz+fdPRcI8DMHDOz+xZIMmr
qDi3As4bTb3qkIKb1qsIvljGfTWNqz9fzllVPM8PW52rcI5rps01nd0+HFUcXNk1t1xVB4K1l3i4
7zrOzfh7rTilfjY7Ph7YGY4ZKDSiq4QOGmLOkMv7fa+kgWw58P76vb3Rl9PWXBoLfU+97/4X/vEL
s/q1yQJinWFa77/950jYh791Vbxmd031+tocvxUnUOwfWNrHb//fwMyY5+8e84ze/cLaLr+lYG1f
X9PXDxjb6e+/IWXS+EtSbmimrRHszUGdJ/QGHxviL5vdYD4e8QyYGCzOv5CyGUj+hYwJ7S9KCdVy
ON5rFmvu/wEuZqlsRCxLdCso8HUBcPdxOpgR1huBg8djvfJuPOgp15iUJWuohdt+SVWtbZrNZwf6
eUa/2/7mMSkeTA2YnI32NyxOK1sN8huJoTkWHm30WBqPRfb93f3+NfPel3faWX2nAoELU5VMcNOE
vXi+x/paM9TTUHSur6s4oKwqupwzF2yCXQNFxmjuQpwHbApsbvF6wOcBRnx7stCCFmY/lTBwsG7W
AjRD9Ls6cztrfccDnXRDbqvUqvSVFtb9cyvMEAyE5roZ7WKov9NX6Cm2vejLGjpvjsdSC5+kdkpc
vKyAfdNpJ2/65HrPAHMuFrMKXXNYGVWVleR8Y88bwjrHzOrc3rU31RNWuvf6NliGLkmQ5dJcDCto
tRtr+efb/PtdtiyB15HGXNYsDvUfp8+EuhYBqdm4qWzMBUG8WH3VE+YgWCgkYmd5CJcXfx7yDHuy
NGHY9vz6WAQvM3fPzwkWlHOYl6zOyQGDulWybrbeOnoUK21L9M/ln0c7323OB5t3i3dYSRjOnOyc
wezBXGbbLuo+uYNnaMx8OQ4PjIYQGxfbzvmDw8AdtWwEzQ7C7M50kyVhDPXGXmLbmy/DBwHGpW2T
B1p8i3/xRZyHZkzefQAftu/z0gSEgFeVWb0Q2JLpWr7VEQJ6pfHJjn32vp+GoRs6v5I0p3573/Fb
tQsx8wjGcVcGTz362mm4+fNz+rvbKN4Pcvag0O9mTgwdYhEcJFQgKCdLGATLCre0ZbMQPxFXfNd/
Im3Stp/dRvERgz49wg9jnxXVTlVO0WgwdqxCSKDGlm42aEApkDUjPB9w4IAfNd6HubJPh/ruk0s/
G577yoOS9FFs3n3L0M4qiMRXqd0TxAzGpjvoW2U17LU1BjDr9pNX76w0Og3EdHEk6zaP8rf5QtJ6
GfZ666rtQ9PBfreQUd+VqNsIwiAd9pPhzubNaTjgAKpnBmMZP7suw4FIEGZF43ZsFhgtDgVAkOmj
ot/084fcfXIf/2Yxs2nP6my9gnpWO6ssQ9PXuwEDK1e/6g7DzvniryBALdpldgExxKVGuikexNdP
RtXOd0P2ehUXXfBQKQFHz0Z1rDEtlR4yD7joRl2lK2+XbSeXSKqH/6rI/inqMdcNH/de8krZiWzM
l0kpcsz5Hrxbzxr4Hi31KLqSQ7ccGU3WbrD0lo47rskdphNVuICFe4fK87OV7vf7+3HssyuF66hD
AmXs6WV+OeUWbs5+2hIluOJlaW4hzCAQXch//bkyrk3LmxBKoAv9bB5VtjNVUWNVHMFwBd2Qsbye
1tY6vEFPs8d+QHcrit/Pmgh/U4F8HPbsVutBojbqyLAIfqud/y28xFLuoGy7ZXppuqXbXSQX877c
G6sGN7mdRrsMH3JX/xqvP+vT/U158PHDnN17M8ppPnV8mGFNxv0iXfmrhpXCWE70bfJ1sLeW8dpe
/Xlu/75e2HAdAPN0gYyYw//HycZ6nNhowqF1j7kC394Q7UPf9UT4GjjUg2vmfqdxDu6rSdvpuCbX
n7xcZ7s3KwguefQBaEtb9KbPu75BGwd+hV+8G5iQIL5I+cm//3e39cMAZ7uOhUN+YGsMgBr4m74m
WOsmfiiJc+RUhXXxsrkpnscv+vWf7+tZR2wu9j5e1/yWv3uLi6S1k3hkWGNT3MeIyu2FCXNLLqip
71EaLqWxTAmk+PrZpP6bV/j99RrzVvRuYE8o0GYFAw/V0YI/SNybYTyA33+2Vvy+p3GF1LMOLBto
AOencCXwlFIzGEjd6+t0H2+sY72LFnQSPinw/m5FZCQHaIZjCR3TMzCuICKuqtP5Xt5YCxJZVnMD
4H+Sdl7NkWJrFv1FRODNK5Ckk0nZKtULIalUeO/59bOojpmRkEJ5e+ah70v31Ung2O/svbZh12y3
7nTu6CUm/gmb7oMBW/OgXjVnruOWQfDhNLRMTSonOmZk1vH13V+lyNzsaDrtR80eHzz4ksrRCBkZ
Ri6HxsD5933HQJ3EjpPZUEGT9PETUmow9TJnJpjaEs+97C7QoT5/ygMR8fXJB2wW4ImshNjr49jW
+ocqfCqJ4VOE2zM/5dPwZB9vadSoNADf/Kj16QHMg9F0Bn7fG4mxMzyMu3KXbBsmJTiUr4KLBelf
N0n5msourdKzmBY+Pj0Ql7rM0Tmy2jJctyqSjMpRT9ZlfAuLziY279xYXT+kLOka75q7SNRfpBat
WkwAdlpRZmVOlv4hYtZTol++UZAkG5LDW20jKJ1ElXpa3N2PCpaHQdmWjeb5cXbul6yn47+/hOIW
HH12jJa6WpDikAAlbrYznI7WDfHhuI4wOKcK/0wXQQq22X+AVeHObLZmyFCRBHOVnAQ9gI+c1VvK
1U5QdFuQfWeG+1fvSOZGgdM699Lk0H38KqGGzlo2NbKzZtPOJebOOfe+//LLlPh+mC0P/76J5Se8
m7n0ohwzAd+hU+KAl0NiCJoTEk0XD4rd6xT8odD0dX6uv60nzHWzq72HrMAtZZLDgZsiF3d0R3yj
Frycy0fq3w5iEzB7TuLpmX1ut/5pcVraBq7NGc+i/oTy6uMjZ31ZGqU60/NqLAJLeFQh3RD67vXd
T4PESlEsHaMeDuUIJkIcPKWrXRkuDlD7XRSYjhYa517HV13w/U9aLVx+IgqNL9MFrbvsj3rgwvfl
HsTtTnWbC+mxviruyV23/4Oy5/KeP35+9n+UdKl4shPR1uOeYRmYQKCgxtiV6ViUR/bdlhsAR6wu
ly1Q5gruze/vu9wXH4CzCxdW7IE43nMH+PEDaI0pRNFsEU91KfyUH+PB1gQnGy9jz3Lg72609HHk
hvxRPHsk/dzbMZISd8bBYqknLpXE97197ooi4FKlYIOwqI04MHmqd76ZdS2Gov+HdozVYpK3uZIH
He0sAjDBRtm8Db1ga2wrL7o+t51cl8r/aY3Cj8wcTgV1fcmZEvCrc2eDDWgfXWledICOZAt8P5LT
HOF8rXz59R87DbIcrhopIJLzzhr18S22hKIlo6GXbELqfe71OwLkXTKJvHNavXX14u+TvW9J/thS
BA46Dy2tZFkiG9VWjiH/m3IuI4zYIxpgBxzskDvnbgO+6iYMCG05F3F3vJ535coYw0IDjL2cPXPP
30Mt2pMxuD8zED7P7/z9d+2sJl8T+BYL/ZJicrB+BrdwJLcQlJ3OhUKwXD0I7tnJ79OA50i9bBwp
TeqSaa77ytSClSJqK+Sgq28hPjjxT8Yh7xPBH2EvTuIO9rnd8ecBvzSqKVweSyxi1vouh4gL9Ngm
jarbYJdtIKyywtY1Y6JyRQ//6HC9HDWl/vJcIfbTkYDH5JzD7ae1tK2vn5c4yWmQG7A1/qXxU7rI
Xah3jn+hXpOi4MZH9TgcpTOfdSVvNSiRfGxz1Wu1MW5wKNAmFMmfsC+e1V/ypbxVfqpU3siEoe59
W2+QgS6TXOSde+bPnxg7IYMTfa0uq+ChPw4aXZpVbNE6/iRBeABRfZQm9VVNujP3m2sRx1IJQpxH
fYb6tqR/0pERd2vJeayYdusOm+FqUdPq182+vRx25wbk31rdhylnaQvhgbnszrkCWk05VY3tsTOl
pRqsb+Zram3wuU9CYWdXdGXXAAW0g2Z2CK/i2+ZeO3AJ4VHMOZwvFX35doGDM82yiKnruYFNcqqW
i0rBr8gCw0Wn/pmNM6/2XBureQEVgWkKPW1Y1WUioc5NoeCdKY9+mnuWN/ruOVa9pPVzyNtLGxGZ
xENXuTUy3387v9EGVBxExSgr6IyrNsyhLVOfGhRfLc3EDRrVv3uLsIGPnFyQiia6iSvsz/WWL3vm
+3ZXG4xoBnLXsA2wg8oJdhKKSnHfRYjKYXF4Z1tT/6qH3/XOv1cvqCrR8XNFqcvKqnf6dSlgSebi
vVWV6bWg2s80OpVKdB3nt2V4S2brkby97aT6EKb7dGdEwrGLtLtiVm6NuOBcYRW6k6tEoRh9eqX2
0kubJQdzgPWHWgN4WSzfVBxGjSUTIqqZo9X2aGkLx7Mz2Kn78bU0+B6ACKevRLfrSNuKqxtyIH6l
6OvQt1nEyZgWCHf/CYrh4MpVAIsngJc/cSmgTydDnNCnl2K2N+WAuVHI3/ymDzaqbzxUZolgIpcx
muX5rRlNxBvJzU0OqOYSX/4diSWgjC2raWJPD4z0ShjVEKRXCeLBK7tCtuyCKv990CKj2uSCoMWu
2sK6niar98oU0kIym7InTxEEL6gGAeuDbMITIx3Yv9DrNHyxzFy5ywJobsM4Wpu+H8tDqufFQVZn
iHAA5nbDpBsuihPT8QvR3ymT2L/GeSNdCWoFIKXrh2tBJMhI94nQstMk096UUC2WoPhJI3/D0kzQ
cqLvEIKkXxvJI6CP7jZpgTMjfihvE01EqjKJ5CvlMA4VO65j6KZtS/ZorPh3YY19tRMC8BJpP+gX
lp9dx+wCM20uHgmt4P+Iiz3/AS1BfK2wTU22QkwFAQjAacZDRYpM21CvioKZMdkSDGIwBcQ1FJqg
wbdNuV2AHPY7SoQh6khmqND0LzSiHj5VW2ShWNA7tCjWvS6Vi/4yGzOtvLDA6Cp3eQcD+VeFfJB3
2xRWeDLzvIbtWYwF2+BijqENU+p3myZp9EOW4PUn6JEoXS6MjBDDtt9pVfErsLAgIQGVovIpmCtQ
u5rKXZArGRgKgKUyVZNSpEj1SDxJA6eBCHexaR/Rno6hW2shxMxQn+bunnR6MYsh6PmqmpJnnDTx
eBwgvpPeY+qg4y86JCAQFfVcQ/4RRlr/RvSfL6FYCqGoESWZE6RZleksEZxQ68GPkSjn1CsqA6YP
wK+Wz0wWC0dnh+KHL5cHs9L08o/s09EDpx2zslS3mUkYpOsHJVSnWpErOQM9HEvk9fJ2ILepE9wu
gygdEYXnPPtl/0fA2VzpIEClVj9JQ4n12pXIVwwfhMHPdFIqY/TLwDz6pEuzR/THidHbvaI3wssQ
pVBCnGF5hbsYSFj0R2l7E3911KQWtbVOoVcJvVm/hZYMHWXCXbUvgLFklxVxLIpLDaNWdp2QqxQ4
J0ZZwkyXpWD7Eg70XNf7ff9YKDA5ZDMwKeQgrC3IDOzqn0t48/CoSa1S3tMVqL8I3VxVhNeShYQl
pApIVlJIWXKTNIZ4mWqCfBfnpGa6c+pDOOxTXgxeVnjeHYdHu8Dr4kZL5kBQgc6eWum56UX5tpWE
ekvaIANlNmEBkIHjBvQ7xw8HVERB9wORneBIA5SsNq58+LMRoQ9p0jhlSfkNxDeO3gZBLssFsSmw
butGICWmJG0rlTLguJJBYEKnhG8T0UvOstZBIbcCAh+a+TCyIYU1XVM1Y1w7xBBpl4BiRoIIIMpl
LU7rvDVTggVkH5hlDdPMSnO4NKp8QrwdXxhTgW82FUWnGId0F9Zx48DDsmCVE2ArJc1INFVyJEuD
tEkSwzDrqlBWmXsj3XIMGYRMKqTySyaRHDhoUD6MkPRlW9Om8tDWKug+yk6E1rQ6ISJkchE6K9kZ
vIhtIdc+sD+0UcDb+TckvKvHQEpyt0o4J5MNhqEENRaUJ+PgS7oXgNSXFAJ98qw/FGEvuEGiPuKN
BYSiHARLI2YQOsGiP1UVg1GtO8H0amD1mVQdjn3/W4kVz0h8dB+RmwXFHhflNuviTVX2B6PQ3JSV
pIqepbhkQSNsIyfDRU7ku8zvtqNSOnU9b8n+clFTb+bRFxdW4DETEzgSYVkRNxBjY2+dtOZkGsz3
RiuS6JvVPxq/5LaUzEInViuyCwuI1xIoxQmtl6XeNY1kMfdB8pdKZDjTkAr7Yp6pwfUvcw40zMRB
RtpcPBr31Ghw+Yu7for2Zk9KNBNn5BijfN8Wzz6pZXKpkJ2nHFuGUANqywHh9gCv8dCbb0ZCbnGw
WPVNo7rRewwLMawxW/Bl4CqDQqp2OMOGNeXe6xTf+JUIxhvwhA7MiewDzwJk7gcJp7YoulKInrKX
uzW71Qf2HKwmbtznUNkbgzD6TtlXOCQEHIn4y9PO0Qe92OlGJxzDIgSy3OTPlZ7dK2m3ZfYftlpe
pxs2gndTZ27aafLEdohO4JLjbaRqBCMF6V2mkOFbhfG9kOXJTwHC1YbJglaGGcSVqhAnpIfW5UxU
lzMARNwiC4USUPrZ0dfM21jRf3JSnRCrIGYf9W2rzzdGBR5xLk9KL73FOr0zKuCbFHlJRVgFsVbq
6UNadFzgJ9MhrNsXI58ivnyOiauvTnk1XEEzfO0aUdzoetMCdMgsJ46kJyAQm9go7oWAKddozL1W
iBxA0T0p45Ok5fdFa4q2nPOphay61QnhhHd+22jyTQxRTpqLyBPBVbD4CaTsNmFnFzI6xC604Ltm
wEW41yMsJi5OokqiC2m1kiv7rQBwWDZuNBGLjzjnVw3mG2fOCGXsGim9TQpqvHGbJp4lIOcXlLDn
g6KATYB1FGpCcK+UCTbw94xQ+ULZJoGCKwHQMyChW0bonQm6NI/qxGmgdBod67IuZJe9OsgOZNR7
KQ5f5ByYjUI2oGhBSRWygxqbO7Mrd02SXRoEIEHaaZ0hI0nRWrwJgFlfNSl/kMA6OljM0ECOGoUl
FFbXSWPJ3jCJzU4PhIs6HB/YQqCwyHi/MIDqozI21UmJ40NmakQS4vbrOEKJIm6QIDgpgfgravvX
tks3kzkz+437tJKP8IW2rdU4/IVNoTbPMxs0ErPZKyhwN/o/bRXth1DljgQYlpmTzRjU1mkmFa3r
gSwLRvAqCVPuLLzYWY4e4kR87SC52kJYbUZdv85T5QYgyhMQBWw8yXEU6+s6ZXCkOsUkQyQ3Z1K2
vTzczU1375vCtVKmJ6Rkj348ke3FDBe3ZkhGhf5rJHJEhV1hB7pFyE+uPimpuIWSEdijLmJrpK6Q
xXkBQ5swGTzSd90oXI6luK/b0a7icOdbRIQKOTfhU4T+ek52XQHQkBgE5oguEPeVGTVbWZaeOsX4
CSsUhMw4X4Vp/5Z2yYkMJjJjyuFngNDMNlXgtzVLnZdMQHl86aKYq5OpgmHPi2eE2IsbYdAuyD39
CX/UUbrsSs0rQsSFJV02Msjqmk6tyHTXGMRFKRnp9QET0CgSFDWST7uDS4qCWR7KDRzA1isl0AdG
pDxBhMvZuONuEYTLgbBV2BBAHPhZ2ZbaYXqdQV63+6bJHDGWR8+0EqBAS57O0NXBJtPTe9Uq75lJ
iObMh5JgwAFgMhtLklwtGdopQ3KKd+A5dWhYbXCVhgqXH3R6t63JzFYLkF0w6DhRaOWPtMISNokC
AYNj7oYwWJv8JQuXzE2C2PnF6sGa6ocJ8rgW9xeNJDwmQq44XagIm6GQ4EUG2ou/pKRQXPodQvN2
rFEhRqop0IPJujcAgLNlLTnA2QSENnB9h4bFskv2Vtua7DvBFGJQKMX0UFpm6sYq+wYZZTbpkAQP
hm11FAsQ7Jo/FTuhgDztp9KrKfV7sZUfxi6+M/tyuhgb9Huy4P/QMuNpHOeN3As/9Gy8bav8Ug86
w/El7omSCK+gLl1A7nyLDNJaqmIkLzB4TmczZSwNwaZcLpKUiesc0kYukqn5pbY5wRIFkUGcclgk
LTx1ogJ2VwnwUg1FsFeb9E9nguxuyvIPcIOdr4cga7ScvQzYAr9Xf6atDhwyroikj6+NEk0/mGyY
NQW1UUNoDwM0qiKIq60fNXBdJ+mpbPTm2IgSOcS59Sueo2iLRO3aTCqZ3OKaLD81vzSG+WbuZ2tj
Vu1FHBu/Kz2/MFrpwUr769jw97I0HeusfVNSroiCthDtpCmvfZi2+Dk3ihKd2lo5KK3xYg36tQh6
0iby7naSi8QJGj/eh2VHrnkGfC5yLM60BB72hNr0cfkziKZfnWBImywj1ZOH8ny5E9ymw10ngB8i
1GDyAqnunCgZd0HdHoeZ8DgrvEtl/1aBwaaleQiBNLnTWMjo8eqVJTRXgjXWGzTn840QIg3oNeGp
G6lB4uWat80oKbetVWcHqJCU7iMUTz0TiUroY0XUGtMyxBVi6rZpGuxif8kxZ4OgmJBKORj9DqsU
8x5notwkhbpAqfxcRRPZeIQ1bOZOmil8RB3hNxkTDnhfclNGIhEJ4tMy/TblZuS6ybnkbmeDhYj8
YasQnqtKfQad506a8dD1yaXcyOUx6Uk+RWEXufKkOVI579lO7idNPaZV/RBLtbpVxOY+jUzSxis0
uJGCnkUm50oLsd1Leg74DiB8k0XEFpjWY56IzPCDpfYeKt56Q7B463SGJrgFdLcHXR01t49akkAV
gUzIKGq0q1EUw+vAHOVjo+bNcewkdlxKZTRcnBklF6rq9KOb42SXxJH1Wvq5cFenS6TPVGaNx1pB
5AKcJ4ymr5o64svICQrMNf8h0pALZwFlvS7dZSEnDl+YBi8TetwHuvCc1BYOIVLgDQkcTA6DTekI
FGtaRp0vX2Vd8we66CaN8oPZg1sbiX8jWYL4QjCB2DJuREirHdrRMaiJQstIZ5yrQzyqdtTSldMQ
l4ghPVK8ulUKTu3VmyGT0SMwcTJvLHtFSTn2ae8q7LOWBBRB1EsSOkOg6mF1gX/CnmhxyrxgGjZ1
fR0o9V1pWgStHIYWk6GoOuoksNUmfcDa6/pmNELXkB9bhb2pyGm34FHEErQPVl1SIBWsFnmbuESL
bORAPBZh9iRJdDEFQUbxUJON0kUXPuzwXlrSvbrSnhFnFxh7ZIDKUTo5YQ1VwZgui6C4xfR5qIqA
kFskHNy+S91VOdQnwi5cUf7daxUxECjgRAO8f3mjEuSeHzrSBEOFALb8T1geSt3aQ6q8COMKGOBw
qaXomUSBNJ/o2GjBc10LW+J3Tpn2SB7YrdRC34Uc6+ShbFxQnFPIo4fG6RokkB7JH4HI2QOKjCPR
38itZBL0lRIqjXbgkfgEYdfWUbFvcNXZCmRl4pemR3M0TtzbXpMkQEZTNi8Ub5B1SUD4JZ44ZxRV
QhoHuiSZSreiD1dkVODzZf3JJOoPD5fIS/IfIefOdm4NONuoNvTCBLCtbe5FtvFbURJeiDU6VuGS
xKJqP6XMB8M1bQzQ7wDWyaju0hssakzYBEE7pPAZxzyd2suqMyZH6oqnruqOZIbuVEGiJ5jtDv8D
wmmZBBWzyKFlGrmjB5XGdlpul5SYXdQ0Ww5wpwr6m9+kMciyciI2qgw8IW1/ToE4oQuLcU4PN1hC
OVL5ispGE66hkquz54vUBAlkRY8kyfejZI6nUUjHK0onMDp9ojskDGYCplLyqLrYTqiZkVFWTyP7
Zon4mLHkgNve4pVp3b51mYqXpGE7RZWmaBPCU2OjVXsLOOYsXU7RdWPtjNBwqoyD4KBfjQoXAsAq
Q2L4ZOVKiqo95xGGx64fUs/PDLePA0ji8XipK8Yum/BMquawnRr5pOdMsN0guSOR0nNElMacHwbc
dznQvJQoPoPgSndIGbvpPOPoDG6Lmr+V5BeiXB2GAiRdqp4S5k+LLV4mxhtVhsseYy/cEJDNBDTc
kCIFD7zcJh1BRVHxNhWK2/aP2vSWRL8yRXoICGhJqtuyOTVZAvBffAllxIhJvBuGCTlS+NAD8mM5
tC2EImTgCcI9IVJNF+zSwnCm9M/QbA3rrdKfuQjiSBITvDhdZ/kujc3NGFuHOQptdleUg7E5DxcV
mZHGSJzZzHzBMMRm2QvonZQT1LgSXGT+uxioY2d7hnrVDcdyvBrTX3RsaGPahnxubtHkt2m0rtTU
+tWK24zQUcTBXkrmstRi12DwoCkVSVyN8CTGuyXQWDe2SPVSJy6yg09+hq2Zl4wiV65vZ8JmBDlD
MydwkvMqsrM7ifD6Nt7yE2f1VZaJr6gOYyheUcdD8jxuqDbwJ4mArJ4roX6p2Nmp6Q/iPC9kEcYo
3Vskcz5KUZ3zg8yRnc9IMmjyQ/Nf9RZtV5kRmCsxmILCcGML5iTAO1jRdgx93cnj5CALT0TOA1q8
N1lrQ7+7kaVuw2pz7JtqO83RKRKSnRQHbk4630ilJNXuK/6TZPhdZdE9NtkFWV7ROjF3I2Ga1eyY
MPca7YIAwG4i8cyU2CCw9oLuj6TuOkiJagUbUpkXfX8LQ0+cSQQ4kr/GPl94E4w/+Uy+rXBJNkRv
zk5GaImV3QclMbeWv20hBVC+Z7KqWLJbk0NI1udwiAlTIu5Edcqht5uxuFOm1qPMZKcdp1nwudSZ
XFCgV0bCbrvUYCwA9/XNzTSml2AOL2LWk7LDcC+Lj3H3CkjeUcIDGU/UmKiH+VxALslq/Pq0GTbk
LPNNDa+uLS/EcS9lgyMOJzNh7UH7UzTHvB6dWPijptk2mvcRawG7KlYs+TZkp5I35CBybtSHyk4s
SuDjy5SKG4J7NrXFTfIIZloX7aKn3j1FENxMhxIVsYj8QP6MEvQEJ5LYPmcBpcS5Ig6RYxTlIt9q
r1Il2XNotf3kmJKfe5UJFnbUyKi3IjfH7Jh7QuzaQd9XJPk6GL0HwSWIQPyt+txz7wx9Gk9UTNNg
q/i/5SB+YeGDCN41dfDSs3PZ9qVRXX9/vbW6QVv8G8gTuVRGSiSZOK8/3rO2gDApyXGDFjQnscVT
UWhnxFnr2+t/moCMpnJJhlNkbYIJWjAX8TgsF2j1eKTEbEtcnTlU8ZDOHGpYJL13HhGyEmetW9VW
6pUy7YUS6jd6sOq3H7yVReQuGcRGI565IPzyDXKjy0W1xvW8uX6DOmXBSRNNWyz+SAxHJZLOyDq/
bAHJj8q7Q36wVhnOslxVQdiZjJMfAtdJS7H6+16wvmz8521x6Q9FD7nqJ5FemhoxUcMgE/TLHj3F
cKmeXmdHvDhvEFzLij41tTztO7Feb5RK5meomgn7IzPcG38MCKwdXIr78SFiJ/f0/bN92RHePdrq
/rbv2XlpQm3alWxwlE43daP9IAT5KEAB/76pv8bDj3eoHAkweDKoUL7iivr4bMgMrCq3+FLxXnQA
5cIX0nbyZvbyi2An/MP+GRz99+TpxCcez8smvh5sZHwu+gL8Fsbq7QaTTAGLXQJ6BtHxD42TMisq
eD7rHYXSDfnqg1fIm3MehC+7KN0Tj4tiWNSBPj64CJfAourBZkf+M+QPhPF8/2aXQbR6sdI7B9ha
m05dKJXExQGmXdd7ZWfug/108R9otVaihaVzfmhn9QGR9NFfdNrBbiXbi8M+dhMTtY1qt/i2lQfT
d4N/LWiSJVxXYPB4d4i3F1zex9dX54aYilOq2YEpTJ7EdeWuGtJTXarmW9Q27UunnGoZChAZ9PGV
2Mj1tmmg6Qt+RnYbsJ+6JOIsKqhZ/cv3rklojvCBgpTgqmI9ueUSrUpGB3BnH+yU3UI2WyyL51x2
n8bo0gwuRZVFD6H82vYZtL0YcOwkIJd7WiA8Xj9lWwKQbcM6x4b5hG/FTSchxQcFgsNURpX88V0H
AZEHQ0Mdz/8VPeeUOm8sGwwYog4KUr47PRFPuTFuohMnbkpZHtKOm/DtrN5x0U996NF/TX3ISaBT
YBlXVusTlVGYO2VJ1hLqStVRXIopC8lBOuheOp61g36e4VftrXq2YlSDldZ/2xOdpWMHh/xobPNN
vq1233ealRCY3gyJAOaZohONhbxytSKGhsSny2OOh6XxoBUmsVNg4P1AfGwoKBdif0gm60xHXUbI
6nVSpMLhgWkYgdVaIhdaapfXIEvAAasTZ71w2EIv73ZKm7GdGwvrNZTJLPz+QT93W/wGrPym8leM
ux62aUxi0qhAJiY4za1RBM5E0XHElA3pzON9ml95pVzuA53F4If2Y7WIIZnn0qU0qTLWz8H8Q+vP
rFyfV+VVA8ujvluVQ70ZIqWlAXKKtskuOCRO5xmLfP0/mO8+zbKrxlbTXepbxpgzE3Bdca/NfwRr
k4O++v7brAXFf3vh+1e2UshXUa/KTUMji16Ty+zUY4Qb7iLyZVgTzBSfFxUvg+hTL3z3mVY9nxp9
P6Nt1qj5u+pBvAw26CUMx9qmu/PMva+GGVMY5VdAKSbuk4+fDG7PQFU5pJZoDKcwVa+VGe46GVy4
BbcVhe1MTN++f6lfdkMQhgtWa1noV91QqPAKIQnXbFKhbrjy2KVUJ75v4suB/K6JVUdM0wLXDOAb
OyDu25nrgIPaPN4hM57IjrC2kL2237f4ieKzzFcLmPG/n2rVHamzZk2eUzxaNKBklBRXuUcepUMS
TOTkm8TNt+H/rU3suhLyc8wcq1VoFspmkgd6So81w5k23Zbjq7AR7zrFCXfUhUg2dtr8zIT19TDn
nMKnY3MorzX9SaG0kY9vy0YVsuFal1UAd+bBt7GM7c5piL9+se9aW605kA8iU51ozb+srsa72MWh
s/HvFv7N4kXufpwTaf+FlH0agO9aXFbdd9OYUKTVzBUARMjNsNGuZ48MlF8s6qdxj/zJLXfGlb+j
emiLbnogTsweX7tjZweOvKsPkXfu93ye6BCps7GDaYaE+ZOpQe47Nm+Iju2AhJPAmysxHi4zS4+N
/YgXQj+z8K79jsx5Cl5zrJUoW2Brr7Wqgt5qwyCwyI9gVLeEt+zM4YCeIyNMb6PaM3bocSvuQlwW
8Rbn7AZh25nBtHTcj1/g409Yjd+auy+L2wOAqq94gQky2bCDdsTca9wFXGDGZ40OX3QzmsQ4S1GO
l8Yh6+NHN+tynJh6qdjZKpTG+bpeNOrpHUmrVGr2PHV11W7PHXm++rbvW111tSxsa3CKtBpq1EYp
P5rVXo7Czffv8/OMi2CcAwH4LUS5oBM/PpswKV3ZlfBXFpCIo8qUA8VGP9PI55VkaYQZAfC9SAlg
tZJYXGHlvd6xYePOpNZJHOmJ3Kp/JMHPMrvNiUr9/qE+75s+tLeuzaRNmRRdwi1YN6PI8+2m2xb+
dTk9f9/Mlx3j3XNpq46RDk2U9QHthBfqQXX66+xmsYVhkLxXmNb9q7My6nNPtvpcdWOpoarTIrEd
NZf63izbyRHcywZSKRk3Vw1mFZKaRzs4q+E+1/ZqSRGMobf6kq/YyWZH0myT2WkJSFQuq9JTkqj/
v3xF6OcajBsI6OthJ1hkrCcyBylRFwkS7fe6CYLdTLPfpRgWZxr7arSpsBvRE1FDBBL3cRxUptjJ
c4Q6fSbnrMx/NhWc7fn++w4jL59nPXlRYzM5uAAh0tfV0CzQFLMLmLw0G4A4/qzNsC3euGfyrJ/q
Jtrg7dyWG3K6MfhVstO1zvkSzpef8X9/w18gzbslTJUKdP86czgX++LFXAh9bcNPCLbod4q7OMvU
Myb1r14t6wVhFxJzAB6nj6+2VMaKEgJ9NolqvMHPJQVuoT9D3jvXyPLU754qrciE77jMtUn/vhCT
t6T1uU98/f77fbG9UTBiS5ig8QNz3bd6lE41gi4MaQWlwG7W9suOY7xZlr2iYhcXzO6ZBpcZZN1h
ligWDc4ShzNx1aDfhfVQK0zPRh6Jg2Mosx9vBp+sOccnpld0A/SyohON6tA7WjQpmZMzbOBbJXn/
okjZuS3AV70HzzFzOZVIhsnqB2UaR2tiunUEY/FJjZRXs+3IGteQ/gZn6JdrP9Oy24CpQHoxDDaV
M+lq34wMYZbNdOIAsq33JAoSUIUuLBC5AuUmG/cAGkx3sVYuvAyh8SQWmH4bdDvR3wa5w53Ua3Z3
rpT0xYL54Uetjn19ZMl+baAQE9B4UYZwNTQV33/1z30ZTgaeyuWKm03autZAmPIcI4YCR9UdiIjD
RPWkR2fuZaTPazKNmDBxF+cREM7VmjyLSWJWU8H9RepOkHPii7TZ5HsV0LDuEi9r3qVHtaOkC6Dc
+7fEYYpj7xu3VsWpflomCgT+XJSzWeywgwgvmAq8798jOMP16MF7puNhh/emYP1drc+SAhZ6lmCU
RUXqNKTqdv6Mf1umDIjlgZtH2eqAh7enMtMcK5HssqbmCV8oRE3AZ43qYt/LL5GRXRjqgyTu1bKz
K83aWRqaqSJEndd4ja57+hxfcud9lYpB4Ojl8GwN6d5omzPHq6XDf5wNdHxVUJhMGSDEJ1Az2gVy
bRoytkTTOFpBcyHWexXhRMYGp5Xvvn978ueejnd5ITtyesSsuYaLzEKojay/XKTo87VoZte9NGTI
O4ojFwPX+G3mm3SUq62EZ2KjdpoXisoRWkmyZM/yvmOyM2EiPiWN/7vK1VNI7mYwBncS2nOkVUOB
0nlSdnTC6BTq1tv3P//rX69AgFnYGZ+ORqae+q1u0sXCot0IY+21TXdmYftiOeAN8UVIl2Csfqpe
y+MsC3Ga/3MZQoqqyzXIsSMsJfO4Bj4Dm/k889IYiyjfQwQvu64rm5WMqkbhwlEPblRZPUryfuq2
Zt7dfP/iPl/xMDjfN7S82XdLqVFHTdBQO/hbk8+vDbiyCHhs/TrYY//yQD1l9vz0/2x0ta6Mooar
YXm6ZiN5UImWVoUr5MGcsYxt4Qaxd97C/nmiXZZzJgdL5QZCXl9m5VEXKxmSClsSf0TFRWa+itLD
v34w6nXsKBdGInh6azUHmaNYLcRQZL2bxY1bn7qHCLLn1oBcNm9i3TXAoJ+tFH6eKWiVKrWsAohj
wli1OhJHiOmKBTFGKdp2j0qfbSf5QsrfRvEcUeqrt0ghVMMnzwny04VH2wZxCF6PPQp0BcKjydF7
1tt/adj+W3p438qqV7IejrgtaUXvtCOq7isxjR+0VjrT+z+PMsCy4BroExi2ccR/7PxZFidYvdjf
NPVFr7SO1cWuZWYHQ/t5pmOsABF/H+hdS+tSmRCRAKLWtIRoahdqoRd1xQO356Etj+pOrIxrvTKf
kyp76aLwjHf6i+L1xzG+vIZ3Y3yK1bSZfYZbgmwI2a1jSBc6KZqifFOP0SnWb638IIUkKtJzMwG1
9TSc2YF8OUHDLNUN5CEyl8kff4LfhGU+zqNp97KEuwpd0Dlr9V9L8Xq9hIzxP00s+4N3TxlxltF6
ZIf26KEw0jdl5TZXyIEuNA8pufg89C7q4YhEoOXaERiA2h3rQ3Pf3xiHEKZTgH30sr1ZYlyP58o7
Xy8e737c6jjd6fGsZSI/jgqtV5Bybixsl83EL5GmJ8r5ZzYPn8UDy7z+rsHVCEpno0n15YW3blKR
h4TKaV+6pAZ71VaF6We67Sa9HSIbEP/iOT+vmfkMO139hNUsXxkD2actz6xul+wgsp+2C8tGPZ6l
hnyelD4+7KqDB1P0X5yd13LcSJb3X2Wi7zELbza25wKFMmQVrShK4g1ChoL3Hm/zPcv3YvuDenaa
hUIQM91zMdHBlpKZyDx58py/0eHpMlkyWX8jboyddkQuEgWP+FYE0/Zv9Z0WtjTeDNRiSTUnmMJs
eq2QFTnONuTU7VdqhsBB1zSh5rIZRA0cJt4MMZsXPqRmjFTyHymHuC0w1QE9EG3G7md/9EfkavuN
ukt2lbRJup/xTTrs115ASwmCbtGBxWQPxRB5fnL9AepLUXBcAFxddfFWBY7uKIdJIGW8Fq5F8WR+
+zdkmBay+bNhZ6cZUjdk3hEo2dRG8RFfC2jdbHiI7du98WWtZnl5ERCYpsIoF9t0tc0en2pXNYmU
ycB6VBfHC8FJ6cMWBVo6vb1yEywPxftWhqFDUWEWCcoMZejaM6f1hBQQ8N796W/gM23LbdLyztwq
1+N20n5Zu1MX9itz/HPgWUTIMCyBaMuHVKr+q1FFgFd5eDgr01s4imejzE5FGgt+baIXzaH3zUPu
wsPOEFKdgh0Bx3tIzNDWM45kubpVFycIpI1e7wQRmj8A0UUK9BJ/bNDO/VFs1S2c5ZWvtzg7/Dn4
h3SLKtf5HZPFZetZaLLYmZ7sdAP8ZpnbXb7mXLEUOg0mohgMMskozzZJYELCNz1hysrrk3bo0ZNK
nqYu1+rFNF28s1vzbKTZroDaWyqi4E4XU/rUoD+UbyNG+muNeqob2LROngXapWNOWVd9KnUm5arq
81hA1Uo+uN7K02LhA52NMYuYrmAB/RnAW4vF93S8qYTSNmEyvb/Jp688W7OzQWbRworrIRlqJmLV
0k1kEJiK1zG9EmvtkCe32KReUeVaudDXxpxVoiDhdR5hg8VTf8B+cgbeapWPVGQGvaZ3NL205ard
vj/RBZwP5hO4pwAk09mLc7AoCgjDWKFjY8fhSxmLG11uN8WkVFWMB2hKWwuqds7zX1I/+LGwsswL
eStVUGqvMg0e6Gfz0SUkAMVECXljbJiesfvDg6RxgnttI9rr76ilAemKcc2hqEQb35oduwzUmp/J
nWWL+3FnxjbUUWq+MGCsPdjizfBNX3nmLxTmMFoBsDXB4UTtolnm1YMxSMJocdAhiIi6U6TpTnGi
62QjPZrfIwWfNeMxMx7r5vTHqfyPXYB4qb79Feb9s9ykzNxV/ArVFixX+ezlrq1ux8OEoh1jWxJC
iIk361pvl0cVyRO8rXRk80AuzMP1MJWjJvywrYvRx8Iy77ANzO3Qhwazsovli/PKSJSFgOpNhbQ5
kNZsrG6sEZCy06TQ5Y+a4SIh27aJZLuy4n1SAhDyej+WX4a69+qtx70dHnXDqwKns2TM/mQUfNbq
lQvtdQp7ChUrKgUinf3Zk6hHFwTDg9i183gz7jBx3GFjV320vmWbKTlXYB3wOgi3liM+mrf9/fuL
slDwOx9+WrQ3z6XMGvVODRKXnSeme8mJtuamdlyum90kD0WVHfEbKP5PE2or4t/hzxdXqIgdVtGL
l9Xp819lduwANozAj1iJ4Bm9h6sqtouv4nP7hLTKgTZntdNhCX4Y8SVZz4oWzjygOy4l3LfQOL5A
OaTiOEDhhCE9QSeRVASj2x5ae3I3jQ/ClbB7f90v07/JjAQIh8reB8g/yyDaUCyHokTCozabJLFz
IehfCl2NDsjhCMg2FMpaznJ5c0zC6ppGH4t64oVxjwrKSlcFiEOxGUDlQ2lhNA8tcjtqil6l5W8M
uMHBz/enuXS48W+jr0FHF7eC2eYOuOnjui3xaPQedcGyDekpT5WVg32Z8Bn4jPw5yGwLixXoHKVg
kBFiHcJQKCGvjLCA752GoHfL7lDg1cw+1xCaUpz10ALNG/m6PQVH64hVnLcVNqOTOtP//x+GWXT6
GxN/QztZ9TVenCfXIIgUEbfLuZliLHYdIhfRVGsDtZF8yceHv/C1sIFGEAh9RMBr57EAO4uJVg45
ro3FJ68Sn+Osvea1sFJCv9z7LOKbYWa5plUrcaaYDNNYmgftNXwJAn1Ezyv5TNK2RqW5jCrno01b
9E2Ag0cVuy6+pLZaKbcoyt3gkRU7beEhoI7qkk0hc9vk5vNfWMqpGKuDmbpEv7g1yQWWr9ymJpeZ
dV0nr1az4m+5kJYxNUCGUxChXzN/HqTUoE3ZZRA0Zu4T8LXVjkpOjT7q+kt84aJgMBxjcJ+jMUQ6
eL6OcjVWlSegIjMpBJcfUPCHyl28ZpGtqo7pgO25ynZohqp29CEkbB7cz/FBP0bRJtyvQWIuK90o
7sCIYYKA0+iZnv8umjrK2EUGlq0kAlbKnwt0ZkYhdKSop+1nrfSkF6p2k/20htneVAC5yAeNQdbz
fiJIT66sxicf8xMg9o6yTXbpqkH95SlnMIOuAcdc1rgizufWcBlnacxFNLpxYreQu+04dqPt+/tz
oc9+dtnOh+kMX2tjl3vf+OD2dncdwrREE5Ic97PU2piJIqm1iZCBHifnyfo5vIV5nI44kv0S4E03
a6XKpXm/zYNm7WG5CbscqTYXtYxg09XfO3PcvT/npRFMlAopY4Hov5DyD0VXUy3X5Qb00SyXTmKz
VtW5jGzcsewPQL8UWC6AEkPtDTLuzGQwaCJ4lbXXrVvDesj1du02Xxtp+vmbqIZMX4IiTIBuAbJw
kxMDR9OWekgKlfP+ql1e4Zhvc73ixK5x8ueAjDAbWnGwMOP20HFr059xihaRpu3fH+XyRNPn4WoF
JoVh1IVJp5CUHqxhjliKfsE2wF/b1pUedckuo4kVhFTImpVexMLEeFBS7hOxc8bXfHbbBVmui0FF
QmQqGRxiE12Jm9SU6htVa/LN+9ObCz1TwkWjzuQtg5MGHnTzBEKKU60TBQUq+qbbxsjY+w6aNhGJ
g4Fgd2Me/EN8oPAY7NYedgv4MwIXI08KrMTLedqA06qeWio6ghM8G+UfJARrErLOzvF7HZ3iepIN
R5tq6Hc8N6KDin8v3UlFsNfC9uIqUOukOT95eMA+Pd+1gteHKvI60ypIuwlP6zu6tumVq35w5A/Z
Fa/cwyBCa98Nq7a6UxZ4Xq1hGd6MPUWHNydGSuO8C/BusXV3q+FIxkPLdYxNNezwkkK+6bDWjlja
X6TbgGAJ5MC1Z7mvlZQhCqIMKHU/zUQBLS3YkfJ1ZWMtT+vPUWbJr5Qphjt2jBJf1Vfiq88bDTzj
pvgBw2CTrWRuvwrg80X85QwxKXlTk5nNSat9SIVGD7oW70HAqMquuIZlQ/k6OBT7X1QzivTVAXVe
cXVBF3oQcMonX4p/jj6fK6JqSulOoydbH4Ec7CAmifaks8V+NyL6uP1DG3513y4t8tuBZ/s269ui
kYIBhD8JABYsN7lyl2+zq5j96reH5C/cheBL8GwVeXPocMDP92rsdp5ohK1rFwYYJb3aeOlaJ3op
4L4dYnaBJHkfuFrCEMnPAepe+6N5TfbGpnNo/94XJ2SOKTOv65Uv3MHIAkBNxVaN4vk8AhRpDl8w
RpJDGesPQ5h9zSp55RVzmfCzSygTAncFUYZzzfnimdVohAjf4IcnZOZm4hDTwkG/IUfGu40MBP31
8F4q6r9wneDWTZHUAPd68XiKzSwqWogwtpaFt2kZynYhxK+Db/54/8QvhRWGgY8hAUC6yDHK3Bz1
CqFNO82sj648CdQGSJ2u4RGXkl7SUEARvy7Ji16YoIayVekGgeVkYnsUbb3rfFs/TydsXTt+AVUP
WI/yMsn8EqmlUMcxtipk9Hr9m4Qg5fUk6UDHyEmj61R6EHeygy7mStKxtJQwO8k3IO1OahXnO0VM
PTd3+Qd5Du8h8LzPvq5tAz/cvf/FFqq70+SQEYGwQ5nzoq0YeAN2czrh46EyNzroiyJ/NbHUO1R7
YVMjSmKnhblD+Y+u3GZyllmLYIszNbDMAqwjLYDWPK1Xkbtz7WxEvERKLMS1cv9YlWueUUuHz4Rw
TpWVniaTPl9SpRzSVBc5374ZXaXW41DsIsp2QoEGFrqjhvD8/touxRMA/JNZCJg80tPz8Zp8UkGR
4ymJU27rxjsllreGm7kE7VCpw9SBM0fZTJ2D8ErJzdG/pe6SjG3gQJnxJpPmdGeEaezkrfq1j8v4
Qcab4EcXaNW936Jm9/40F6I1mSpPFqD0uG3OdxCesP0oeqRtFO8mskdRHqK8thwA8BRrA/+L0YmH
94dcWFm0QfCHJZIulO7icGhr3afkNTThtyGKHgmgK0MsbBbet9gswYpgZuosmxh9ya9xtTDtmGcL
Ha1M5CDAq74Pkxah6Ezwj1JSA+PV/VyVVpZ0aX5TW1Xltb1QPAkK+q2CSMczsFRUIcf6TumDta0z
zWCWL1Gb4Trg40FnmR8HHUOtzO1o4MZIHZQffKAaMZWD+FDerAWzpRB6Nta02m8S3BorNFQAGUvd
azuEz7OXobmzHvNt50xA5y0KHTHV/e3722QhskAlM1EnwbcKYOXswHsK5gehOGlRl+3R7KsbrUdm
SXTDtaVc2iwy5u9g1+Hkc82eT8+XtDANZPpTBXYZcW6398anlBVF+YmsJfkStRtzV+7jG/VWc/7C
HN8MPcuVrAxx2AYIIUwDbBQqAzX/XOCZlFdIRv+FoYDJo7bC24Gq0/ksrUSOxVGl9dgKfoy7hRyk
0dGPSjRvOz/T18zElw4BzxNEiiAnEVlmN2BUDNEQQJ23Nb13JiGz0fj8/oSmtZmfAMImNCuwsExr
tj8yvAsCnt+sXarX9qC5lhPXibwxI7e2ZbNeqdUtTQj9KmQkQRdSeJ1NKE8CdYx0esWGKvVoBEau
/90tRW/4z6MHDi7QcHndifSNZtMaZK9ovd4ifbbqOzeztokXr+y6pZbU2RizA13orlbUFmNU7PgU
f/dC2gXa/eQMRY13r9a3WnP1/tdauGfOhpwtX4CzKRZYZESRcBqj9DYLyuu4RA81Fh0t+PH+YEut
T0aj+yVigoNmyexIV1KhDXVAitlc16dkK30yHkMfuZotmnGOf9APACQVG4TQR+Uqu1t7ny/sTIMu
Ct9PAmFzUdDuLOip+NPyTuikTQo2tArlpwDhNn9Q/8KupOAxXQSUOC/q1bIWaEJCYRJpXhXvtDx+
VFPp6f3VXArE6P1Q48AECqTGLHIMcqn3baxRN1bB9LZRty0iqbIN7EHfH2hh3UAo/HoOk05eSETU
mlWOMVZ3topq/Cat/MxJ68oESV/fynn0ny8dPDj5F0SAuuAci1H2PbrpEgFRFcJrTUsds61XYu7S
QdMoKlChA+6BM9Ns6VrJ8HIl5MWYqhTAQsCjD3W9twJvY4XofYY3hv9tFK2jq29dFRd0mJ4r4WTh
ckP9YiL7EbkuvbOkPqAYMJVzuVLETV0XKAmpSHr6Q3cdKMpL3lTXqhvs3v+SSwUV+sF8QzS9eJHP
SWdZF+uZgWIgKYN36IJD69tCtRm/eXuEiJ32BfbMIPwbdNSFzhVG328Gls+vObOLhAwTCUqMcCqL
l6mjMtFf9U9/SQdrGgszNnLMCbE3i2llX4RR4Y8opZ2yg2LnV1RfpW/C9g+nRE90fGUnrLq5LxxH
7m/AQ1P1bxIQOp+hqGZG7qcDFpeF8W0YirsgTB+kKnl5/xMuHEYqRDwrKQksEITE0CX5UpicoXnq
bVMKxb0lfMbHqn4srdj//v5oSxGb626CVWpkzUhQnM/Kk3EvTyOGw4ik/xjd6g9x/AsvIdnFxkeH
e6PcGA89Up2Tw+Z6F3LheqcpBnJCp4R02aHuMq0WPb8U7DzyboY0upfTYgWLNU1hlrCcDTH9Cm/S
aNWrQ29gITkT7l45tIdyi3XfqtLD0odTJkEr9iXP5DnRXS3xVW4Mbp9W8O7CXECJFCq4UkK0Etfi
23Sa5lMCmj49HzGWvUiKetN3wwZhKaRMT60uOVn0EOlfMwxehy8S1mVBEtrKoOxacS+E2droS9/s
zehzUbKhHEJa+4z+GaHWLa5U+2xTtxBOhRsJGJHRHtYgzgtnD3Xkf8137jrXt5krmF2A85fpHVMt
vLXc6ouZyCsX4dLEVDjauKFOldR5DlhgW6anEs4pZfARbxDu3G8rx23pw70dYZYBRnKqjWbOCOaN
8v2PatF3UunJfdgHp/X+aAvToXDDKxxsCTI+837FkMmClguaaw8KnvbNl1b1VhZsKXycDTEL+y5k
0VKOKYRNGW2l3LjRD6W71ZDddfSr5Cq7d5tjmm3L4KDFGIMc2hsEVlemubA5zn4H5fx8mznpaOzy
O7Si5ugRMr7e1w7fkvcXc4GzMZXBqATTeZuerVOm/SaM9OXo+qHFak7EBZ1WVz8OdiIJ2/D7eKiz
63bTbmUnuZPGz0P33POkjBvH655X5QSWP+ufv8hsDwFCQdCx5RdBijq9K1B63uCBUzy+P9+l6sPZ
fGc3A9SQKhEblhV3hV20LW7SYCd/qWlFiQ6QWWSO6X6tYXuW8ghyeGjKsjjJBVxE0RgFH6SJ8KiQ
NzrtoGxvOu1AR7XGIn0trCylS1yzMs192uF4pM/mSIZYhL1J6T1M+h6p6EyL7LaJ4x1VnmzfRZF1
FUaKcRQUPAh9/BKdtk+9He5E0q6r4u9dmsivYy50myTS25VEeWlfU1ymb2RAgL5ANzRaZIy6jvBN
p30uasBpobDVVtnoC9fW5OM5BVdERS+6D56ZSr6a0IITpafWfOwltrZY7lLty/v7aXEclEvhWU/N
4nlsHT3eMnqHL0MRR8bBTTIM2ZjRMwBx4XHMERF/f7yldgdvwAmHjAjdpfAd9kuRGsc0IAIfZy3B
daom/dB36aPix9LWc4e7tBG/I3oubRAYmFz45I+uZ9nv/xpLHxFSBBQkKpMT8/U8arhqoo6tR/m8
ESLvEzu+wiZIpB0n5uJKMF4cCrg5wgLkHxcI1A6bBE/R2gl33NpYY21Q9WrVYff+hJaij/XnKHPR
B8jdoZgWjBJJXinalZEFqGj1el2urNzChuEKBkOusmnMi7NZukOEWCYcD6vy05M6lA9NVBrboJC3
WVGvCM8sDSaBreOWJLhfVOkEz6yUNAJS0SvN6LRxKV5bdPweR9WqGrxuy3jlYy0sI/KyhDgFdrJ1
wVDOjUhAILmZ2qa3glQ6qVE473+opQsLLpNpwowHgaPOi/G5mieqmgP67zYauYanO8Nr/6EgoEaT
LLIETdguIQQJjgkavfm01qJaeoWf/QKz5EAtxaYzK34B6c7cp/cFfHnw5h+Sq+kpMRzX5EgWntwm
9wb/MxULRsAsmGu+YPrYFXFhhaZ3CrXc3TQ4AuLHrOinIcyrg8ouvYpiud++v9RLscacZInhOxBB
L2QqKp9aWJcyU+Ew7hARhKKq7I39xE9d1ztY3KuUnQwNRxi6YbOQ4ieCLgkql1ZtmFtffx3aaBNR
ZCjpOr4/rymlmT0zTCoYBkBUIMT0As6Dl4GPrpIJA5lVlhl70RNvLSm/8bK8Rr8nM/ASW9Ndnr7R
2Yj0bIGmWQCiNfB285qXoIxWkkS9YeMKLjqhYivxqG/DSjQ+R1Chdq2XKHfY9JUYkA7FWov8IoL+
Gh0JXUTZF6p6XjjGsm81BibhYbrrBNxGijJPd5KRWVfvL+1lC3kaC5waSr0ogWhziYIg7KMIGSbD
Vl+wBRsSZ2JqRHs8bDbadfnT+pgfGkel/9F9E9fQ74vz/HPsuWgBPhJxa2WMXSgCrXl6ZhjbAWhq
5WHNleBis07TpB0HT0GZKPyz5Dwwex5SQmcAA5APVRBeyXL8o8hllKbWyusXu3Uaiv36SyibdGn6
+ZsE3Ru7UCwqZhVFrKgojy8Clqu2qfW3VZ08hF31Y+UbTgHsYrfS06EgM91R82pb7Vexb8FKBIgn
bpQdKIBNfzQg/yvb8GGN0bl4NN4MNoumshqwCxuORqw8B4hoUXzcDn6yUczMxjwDjQvRDoNx5XF1
EVSnRX0z6uz7GTwghV5g1E5H70QVr3Ktvuoa5NC1+keUqx/xXtq+v6xLu9OaePcyWnN0mGZxfAjR
CzSK0bAVvT6GbvC5HsTXolNXbuDFYSYEABckRZv5dmlG01NFAgvYs8jp8+AJifxtJAf/aWbBAhJR
/jXM7LXmJVbuCQOzQftkh+zjDxwff2ASeV9nOH2/v3JLJ4DtT7/AIKO4uIZ0Lnw9wvTVrqUSFH2A
fYob3eOuvsNu6VRKq7Tpy0ciKrpE6l9QDSTc5+ltjkx+GllsD5UL3rhrTxioO/UnZPSex63qg35d
fbNdnoPzIaeI8+aYh9aoKaPOkF5sm/tS39ICb4HdeoENbrDcouu+KV9bY4uewHXmiPW6Sv7lOiOA
SkZPlkGz6wKAqxsVVRfKqrZwrFBdU1BmjsXdVDEVthUOPoAPDoPv0Et08v1al+tycCK3BeKOI2Ko
Fy+KoPZSDddiw05ypb3zxBxjusE1diBnvK9to8W7CvO+lWTy8rDowKmmIhLIB5LJ6edvFt3KkLjJ
uonDwIV4Qj4RV07Rj48YvpV/DPVf3/v/9l6z+z/iZ/WP/+Hfv2c5fu6eX8/+9R83wfcyq7Kf9f9M
f+xf/9n5H/rHXf6afqjL19f65ms+/y/P/iB//z/Hd77WX8/+ZZvWQY0d3ms5PL5WTVz/GoTfdPov
/90f/u3119/yNOSvv//2PWvSevrbMLVOf/vnj65+/P4bt8Sb8zz9/f/84e3XhD93/Dp+DYOq/v//
7/JPvX6t6t9/M42/T4xpipN8dp12OHu/e51+oup/J07zylThdf/qO/32tzQra//33zTt7/S0Jdr1
9BMgJE/EkSprph+p4t8pfRCg2Mn0NUCx//Z/sz/7Tn9+t7+lTXKfBbT/fv/tDyGGP+9DOEQm/GqS
UlJwlCXpv53vkqofogRTeXUvuELRHTTPMDxItgkvoJOlxMF4k0qjoBzLDkajLSSWOmy6WM1DR+xd
d3zo8jCMcPFqccfbcHmL8I86jNdODWK55UczGsbe9nl3JodWFsbqFeqhou8JdJX16qv4y15bbWia
8FxUbwjvywr5WTvU3NiyHC3B2w4erJX3P1AyKINHUyw8CtaSQEvZHtM4km0MwdKnoFbd9g7dwdI9
9m3naQ++i4j+9aCKnnklq0PaPGfDWIsHEQtNbIlwnS8wO0d/laJuXAmY/qFbFxw92XSjUzRqnvLA
QRD0Q2KWleEjXZAo2cfeK9JxOCQJTsPfBFmq0aEMfewidmbX5uXHMhql9kfaubgKIgagJ+jlKlit
RYath0pm3XtF1IvXlVkAhM2MpDe/ihpsfqeuoqb85osmfoZ1Dn6bUAHRnlhmyd8qtS2wvvb0EvM+
Dat2fyc0jZhgRJd0adEge6F0VC+LlkeFvInaomy/93qg68OxKmR80jtNroub0BXk9OhiMesWGyPt
w1zb5lh4yQpknyLJnodCCzWuIKUs8n1RevpdqJWvAcwT4cVApLd+bFHGfm5AclpXfqLGLQoikKU8
GTVL0a++5r0SoX2fuQkegXB0BDQR4qoW1WPGcz07CXU/dKqdZa6n7kdPl9wnLcxqZmK6uCxvxKY1
shMeeQVW55qf8nqzCw6BabuuHowtlnUYTDzrgzoam9Ttg/QYmfBOsW5sRO1qbFSM0u2KAo577Qpx
V+PRFLQVa9NFiSz+EFwvUQ9+FVneh7RRGxlOs+T1GHr7PTb1Yzb6H6C9Zf1BaUUJ23tZKBTMoL1W
0e57KTHd/Qi/AeHMwtTKnTr6evmpU0IVp+GsVMcPgYpl6882qSVUNbwhE7An0wu/FfGBF70WKIUc
gKS8ge/TdoeuaMX6u6LFgnLq9SgvHvwqKN1PDG6lh9pMxsnAGq9zxQlKxSpaqteNZd16aeW6d9wZ
6QieJx6w2N7U4+ha4SEWBi3Rdr3Y5+V9JmeesVWEFrlNRfcSIGKinE7N5qSN0ambMKG9epNnkgbf
IxK7xrBsX9VGsNqJGo7uQ9iPhQlIKOhF7DWlrrBkPmwqp7ghWyKtimAr54AECzszDcErNt3gDaK5
xdNXC6+DQC2KK7MVNDVAehj75Z0c6HGIh2bfBMFOdfmr9m7eRNE9ZqQZfD4Dl1yMVrIkxem2ziuh
/dyPAbYySdklaDN4VdQNKKepaRzYMlNW7sqmr80dbD6ioK16bRKe6sq18huh8fx4b1AR0lA5ycV8
23RqiBkaj1lJOo6wHMSPccKK3+R9Hg1PctmL+g4D7LZmeqGvFfvOc7FBD0C04zZQDz3Ghmk05A9G
JMJIthsMTrLcdscsUHFzTlTPKbI0NzZZi8jmS262KKGXUi6ljmDKqXSf+WNnbK2igiNtDUN219Vl
7J98wdW0TzDXGveAUDsmkehtD+FOMUp5fOopFGjphhZ3OWzGMWgCxJ8Eit03Y5qM8WOl9LCds84a
4hj7QzFi7arIRRYESKDoxU+ZFSoYi+ZFgUpozVBBYEdmlA/+BmUn4UGNy77dj2Pnv3qeb/iHMWGC
rY2DstXvfS3qxkPpIe1+0NpOL+WNazQjD+CiiuMKc2q9QIgkB/XstI1v1IiUZmG66fum5JsNsu+5
t1YfyP7nFj+s/PuQFEK0EQwo3dlGEuDoOoMpB+FN4isihQL488gwuYNiBB3HXBia4n6IXb8qjnIN
ELe68VIu16eywpnWvM0LNajafVf6rpgewi6MsDuWI80bnoI80sdNMCqF8r2Qw0R/TkUF+HVeikq7
KzwAfV+Bq+ns91ElG7fVIs6kQ6lZYfmasf0IYHkV+MGdoWdenz/Jch6O15g5yi+aHgtyvQevFY0V
Fcewsw6YBErBHq5eKl8xl8z/UmqdPx5jNZWxTk3KtHiph7JRjuD+g+4GH1PiiFJRnAFSDGBuX7qS
Fm+12GrjTxUny7rti0GunlNFLARHi6uKzrtJ+lDZchO50cEozXSK44lifVEEc6TvL3W1CBBAxWFc
9lq5PYZhaJabltoyxtDqYOI/2yYulVLbMNt2uBu0VADnH+Ohu8s6TVAw0x4a4eTGbv8pjaUiPWZj
0iqZraUlNWRBU3oKu21rtJsITYO8dPjig//oDkFifrK0fOINSnnXfcZWW/RO6AGqzb2KS2y0r7ys
KW+TVBKrk+qFxs+ww3s8QQwLdOuuzVLXurbMXHJJRLImSB5MKQ+S0+ApQYqBttcnhxxf+nrn4WFP
365PeW5Cio2k/soorNE80Vpsmo9F5IKMEBNDiXHddOPhhVK7FmHFGXY4rneCEO9NaRgHR9C6EtcM
pcj9V2RI4thRrVi0gHAlftzv8tCVcZ3lTNSbRJZD66cl1rnxkGpSbN1pPuTFmzoPU+FQVTludigt
hJ30sY9To3/1Xa+NPg2WXOjXViAUTQFPFKv3J6FW++QkkkChOqIEQwhjuw/xY71KwyRKfvjBaEan
uivC8lOsDGm3Syftxs9Db4oBUji9quKXXhuFeaVIWegdgRD0g22Wpd/urKYs8Vu2UuDcSepxQ5bw
O0tMA3Qx9R9bURBHO5TjLPyh8oEmE3ndFdKjD+zblwi8YpjhETumym4wk6D+SVurE/MfvjkM/iGs
W6Pn/hn87tYqlSQNNsPg4ncjhJ3r78ueFgp46zZ3kztfyEfNsSy0G/Y1iIsysNOwEoRtnwp+963u
iZMPuJUStMCnRpJlOp5QDdEh6AoRucIpsYlox5yEFpzUcyYGbSJs8sB1jVMphmX4oUt7yKIksEa2
VxO/lBpH75Iqua5EJe1sT1QFjISzDrH0zI8L+gQhfs7XvtxmGG72roYGvxz1mrI11LBsvnSBlSBx
TquVXDdFxsyBhhN/0t1Ij/ddPnZYPqte7O3qiR7+0uGFrH2KC61odm5PZD0VcU0H3YjGcnQGy+vB
feOwFH7AvlqXbsQuC4x7We/QLzZiKwT4EVgZ6kJuQRp3z6qlOMZVEH49O6yGZrjRxd5qT0UampGj
NoW1qcMoqR81DeHDg5Z7Y/6kNXGSPfZ9X+ZOE/Rm9iKMcpJ+ouUZBx9rvTfbj6YU+NUh7SKl2mpg
+r0TBiuVKzg6sSlwAl0byx2s+Eo+japRV8wprF9jX9THWz+tDPlQeJZg7GoRhO9NWGRi96XoRKvd
legENEew/G6wDdI2kvfmmI7dVVxHTT7YmJDW0k7KSDmOeaBK+QMYmcTaN9qoDFeGNHb5XTm2JNYV
iRJ+5DpuyZpTJb2hbY3GrYqXvIhAG28QvA3LFnq6UL2YqeKG94HbdfmhGENAM+M46Bj9JoUVqD8r
StVqZZdWHWT72k8T09q1lo5CwWANBujPTtdabz8WUa5dj56vii+u5FfSSdCtXhV3xihr3XgyMrNu
x63VeX0NPgBMWb/JFCWvnj3Q8PFD56Gb8aWP2lG80lP0zRPcI7LOPULtl1CSahVIkbwjPOsk68HQ
ftSkMhbgUld+J9wHadjp94gPSf6h7IquOHQuB3jby31dsdy01L6Hg+nnt+XYYKwsNVqm3cpRi5dw
3ygGngQdEZR8qM76D12u++KrXoaut1e5abMbkwjZfNeVIev2wA40GefFVAqsreBXbfQ6BEHvJ3Y3
8lgb7W5gcod+VMAJaXpkaddCFErDx45gXOzcQXJrSpiG730uaAJ616oxuBhqlXnS3vVpr1pOTZbY
NFv4OIN1IL/OjcciNJLyqSpD3TwKQipOuUOnFZhSGWFh3BK5dARABllOsExXjU4+tmMayldxlbTl
90qp4m6veI2MPacuNOpLHFh5chAqxaMvK/B4SH27aPoiRTB+LLzD2CDcktm8yQt30+mx0pGd5RE2
PkOP6B2K89IQ3xpD31tQZdPcqjYVxUu0VmQv1SNbKZogbHZpr2TYSuWDCPRZJ+Q8Du2ICUJtin7r
mJ3b8ErF0pf4kWt6vs+L1ldvmqhqxE2l8DmO5Lz0zXfpmE7V5oSnwH3Kg6t7kPWstiLkLK0iv2kj
jLGPTdBExYvoJ3VIPiiZ44ei9ofia6vphXaVZKEun0zXNKCNRWTETh6lZYVNfVSAufATtyavBh4l
UOrNIvMhLGu1/V/2rqPJUlzN/iJ6sAK2uOvS+8oNURZJIEAYSfDr51DdM6/qVk3deDG7idl0RHd2
phDIfOaYtBfw/7hexQpisgXNrRmBzBpbdx0PlcrG3vWAh6ShPukw4PMuaPgsj8JC0wyxjNZrPgWr
0+bDKly97JDU6+rbaHgJYpUQoEOkCIPH8DTruTOHul7tuVhg5yqOkBDona+29tb60W6jkZYpgDdw
y2Z13dApwb2MfGWhTlwXK2hszTfjKMICmFsZG2rgMBEElh+NAHJ0cYEJ++C5TLA35dcDB85jiMRX
q6kjdYAST+DX6JwPtdflDQVE96pCk4m8h6TtIGFmm9W3CgTevTi6kL+Xr3RwwdVCmjKFuDQgRS0r
0CsrT5bvsgnXdW9pEak2rUrPXgsuF0d8NqxvYKECLUtN2XU3UrJ4VzUR7pQtQIMEh8iiPsDXErfw
foBcQnuF9jSKWEkwLlhGTYvKm8imPprovie4ezPsKVQmEk9b4eymIW0r7MM6UKtmRVXWHKZGk15Y
kC+4lbs+Q+4txs/Ux4l8LDvJ/EdrDTi5oWHbmK+AY9rBR+P1MG4P2mqEXp5dmpnuutolSEStsar1
NY70mbqJZeEszfylQgyF+uvY3XBLYkF6taJPNBR6TnF7x06GCjRt3iIXn0tmCmRY67EG3AaQFmRP
aNPUyoV2UNlBse7G4SRW7xOaK/HBrXCcFmAAA3eDUBIKiWaQsXowUvHw2Ea0gYmI6qTsis4Rtv8R
nSH9gG4TQiPR2sx+WqrV9h77doGnSoIWFENi6LvUe+G+pg7Ck4BQ/0ozA1FC/Bxt+08BG7iTDASI
lRR0Gps+EB/p7O1ouXPJr1kQL33G7aWHvpvpSng31gwmE2MF+ee2VaI+4sSp8MArF81etd4gdg5n
FvS5IDw3LyjQrzr4OAm1ureiqhW/nQIIAn/y3Zqb5xn93TJtO67oCZbeo761QbsBGUoxu8o55tPu
qxapU2pbiJpvhdWNkNgfI6/KBWqT/BjN2J0Uoguss2+8HgWwMlVk7i2E6jGUb+BhO2NjGzjNK2d6
Xr3KXr7NQQvwA8FfQAGhGlCLgbC40vydhJ2AwkJbrq2+BzZiiF9sX9JIY63r2boRtoEbb0RKAgSF
jrQ9HAE9WNAFMMwWaFN1axBe243pTb4gCh8+GJfAlDIZlTvMuigttHU/rWU4QQuOh9j4ia7CfiSp
Xzlhn7QACAco/dRO8Dm21n6CCeMY2UOb9XAIc7KQrF5PE9q4g6cSXGXBpJLWVVMPN+uOVstDu6hY
f1kBUJ+zaQ3nAbiuXlRH5KeE5Vi83ZpQvEUzJv1sO1CqM6jwg68FTxPAiNItnQufB88apiPnrhAv
ymHQApWRFY9jXrltPAIGU/N1Wk5dRaq6Pq0CkqXj4xgK3n0ig6+brGrERKG6N4AnqfEJrGmCfTBH
taVoFt9v9yvOmDY3MZvJq+Ny6MlL1q79AUUmIk+zzdfQCved51Yh7AKlAmV0b8+ozpdvbiMrTl4g
9wnJzyMia7BWXjhZqr76DL9xYo9IR+sVZjtroIb5nghiKtgf+oKI/tUmSzCzh3KwFOsLGZHOIV98
oyhozNpMlOTGagIUJDx7ZAt43FS5jjkCXhLLKoUpM2AybVkuBo3IVTg1yilYQQBBcyqWMevMSv1l
RyfI7LJc295IHsDTphyKE4BweeMhHsPA3DXABY5Q3sVfggDvOoZxdY0vgFphFENYr4Ah0mJlXefJ
9smecNztyVAheN+1NcQ2n34ov/9T4P6xoH2ObrWBogodSA9A/gcsxV+ULHtr7iptNC82dKtCugoF
RUck5sG5HyqYaUBEE86f7S7IqldUi5wL/eWz3vnfw4P/A1FZeD/8Qr0WAYMgbYvhjdskvoYdpt4p
znezefjzRP2f+9gYCLgZKI6A/APIHAKNn+v2RMOAoo0dUSCjCV6hGsahCBtFwHj+eZyz1tX3cXwg
VtAbcCAVcU7LQUWfEqJLUVQuHC6RPrfJFmXfRXKRYOZY5lBVob7QFD3rYH8fdAPlozlBIvhpnHWw
e98VEsVegaJ6gBvE4M6aUBIv6RH5OC6EeskYXS5IVvxuplCmgvorBvwVu6kgKTHSqccbdS22L5Xp
dvbsdkuCs6k8YgvR524u5cuf3+85ntUG8w2KbkByQkNtU604+5BDpEohlM0LeoggspSGOPwzs+9z
euOkA33bJEAuA5LOl8/ZqOd8AFOVlVW6GBXzyns2ZW5c/Hli568TI4BXTsDYxxvF7Laf/9B+tEaO
HFkPTVE3ldPlnC39o1TGvwL9Ck5Pw7yUUPac5/4CGec3MwNAD51eDOtjb5y1PW3wdtGEmpsC9fXq
tH3Vo0JH6sJiOd/n2+wCf9uAIbAriE9+np0wxNIz6qyFJ9z+WxmEy5dlDoKj04luSKAQXV5YJ797
nejO2WCmYWa/iP6s7txDs9GpC8LiOniLEYADoNN5Q1CEPnZLWtJaFgIJS39BnfYcKbetUBykUJIH
wAqmkOdf0pcx4l5heAG8o88PG7J844qx/snajbdV1n3688o53/3beNj4mCi8yjaR8p/fLUrwpaln
UReo9JsVCi46VPdd2dYwwx5ArNnBHqXUR28hdvhgIedeXv+tB9hco0EkwcAAQEEf51zr2mog67Ya
XPAM92DCUWPxRncfK/lt3hqISt73CMz/PObZsv17zAijQa9yc40+O/KkLDlv1lAXMhBtjmhFH6aB
igujnJ8234eBhAVGgeAD8FZn69YLBXEVc9aC1uVJLdF+sNHdQAqKukAN7Ow63TvBqhPHi74sbZyK
ksskdurdKuhtN1W3ZdBf4Hqdfe7vjwStPhgYoRW+gfh+/tyexhHkSmoKhUovhQo30lT3ncRfUKZ5
j93wrkLP98LhdLZ9v48JvA12E5gEwNCfdb1dt2s0gd9Q4TjThOpJ2NZjVuEh7i3RoX4fjwjeL9yk
50YC26AQuNscfzcvsV9AUhL91KkcZ17ASOAwX09wT4wSfRgu0trO4DbnA50bjRqF0DtCDbIg/hua
1y92ad8CKZ3M4Zo0rHpnDXC9tb40Pxcf6l9QgvDvYQGp29bV75R8hnpCtRLz2+T1gmJTbxZpdWUX
bY6+xYVT6TdfECAtH9AWULoRJJzvF+FaYIGotSh53FpogEvoDdRcR0/9PEUfxVitl/Rftpvjp/nh
hgZHHpTLzXIOQok/L9TFlC2hkb8WLaxXCA3TqHdzgtj4zyfBpWG2n/9wcQ6oXfpi8U3hOd+0c+i8
z5fFVH9ZIWdT2d7uD2OMhknlAo4Bw7cR3iOi+bgi7tB8Sk3QXhMp2h3SXBBM0OpLJigeJ7Hf3LRL
/QxA/70M40fY5exlBwkQ3uob3VtbWcG+wKY5u/M2z/OfXvjZYWUDr+xyp7MLMqJjB2WnfQ1Ih1uT
Gz4BK9BG8vHPr/6XQ3iLwbCiQGTyw1+tOSmNFGupuxbuRK45a6+iur3wdX8/BOx73M24ECTXn988
QzYYReNkCj7E76TR5liOnr4gEfi7JbTVYDaOLoBC53z9tUbS30mc8l3zWqOvO0/3fTdemMmlQc7O
bQ6o56KtbRDp7Oh6RcooL6MLS+DSINvPf1ioywSIQeXgi6g4XhK2uq8SOz+Z+/KCctxvvwu46aBu
4VKwz+98tO8h4spbU1TEhd07bepba3TN/s8L7Hf7Dpnbf49ydu/4PKyjatDY20TZEPlkzmGp1+jO
qeFzhGmaVyTT9NZ26jWr6nE8/Hn4S5PcHu+Ht7npK7TwVDWFFaMwVjmoD46+f2GOfx4Ewts/D9KJ
Va5DhftcQM52FxrtH0eCxvGfp/K7hQHCFHDACNGQY5ydDY0JSNXH3loMTN0DEJXPTn0AbeRCcHJp
mLMP1gFbRPV25lO/1wm37RtmjzwBlGP8X07o7Nssfd9WHDZxhUer1HNvmQXH2+jDn9/a9rjnV9gP
b+07/+iHBRB0DtUCbeeilV66mpeSBOjb3/Rg2fG7NZTpn4f75ZLGefrjcGdLITJm4SgpGOB8JlwQ
ajq1bMpjkFSSsYouiFNdGmwLT36Ym0V6ZQCIAKjXnneV5EcaVk8t2n1TdAnQ/LuL6cd5nUUC3gQj
aqvDUDVFETIcAd8uqVs4vH9RNSm6Re/+/CLPy1rbVUhgTIObCdTILTX5eXIoW3crEAlLAahDCvTl
5yZscxtltoR5GigjYDs2+1/xxTN+Jqx+Z81e3pEJ1uT9ydHOHtKHN7E37QwaaejnP/35+b5XKc4W
1qYbjrqfDxw1FI5/fr4wrAd3UGZB+Ro+mgw5Dppu/WlZwM5FlSizBnVAbH8axfgFLcIrYMxSu3pW
66Fah3wOARBg6FDSd6BFcmoDh9nyVPVh0lZgT9T+g63r+6lfYV8cJWuvMsfwlFsXzsdfQ/St2AT/
my0ZASXtnOEzTuAFzKVaClnKnde8V2iXBGMmozjTnoTsjTkGbjFF7YWN8pszE+NGEPPAtQ3+/9nr
MzW0GXrI7BW196borewv7cTfrNifBjgL+Hqr9KFXqheUC/29Q+eka+NiaHzgKPbTv+m7sC1WiJNE
oBBBZgnw5bPtMblzBcYpZsOsu4lsba0H9PH+Pi//wXz/U+o9A5mf/ev/Ucx5hI/zH/8F6v4Fcr77
KD6xjz9i1Lf//2+wueV4f4FigJKpDTy3H30vI/yNNrcc8tfmaYAMG8EtdBAJ1uA/cHP8FtJgBKRo
NIDghoblf8PN8SMcPDFiVVSAkS8jU/6vJ/vpE/0ebg5a4E8XEOIqCA4B2wG2pwcW5C9qY1StE4H2
8D2QOU8auLhk0IGA64hLU+kyCWQ38BteZX2wB9A+B5hcqAVobQ8aPrXqPvGxfgXE4MaOYGVaBdOz
64+Zo6wjkF6QAQgDoEydKYdlN4x9q+vKxTnk1ZVKAG9tkpjBAjEAYCTBCfhJEvSfAAzvk27qkBxb
7FFw+WWCwVQSV66dDIOXtjr6ZJzmU13XWeDrj8QHhSqqIdGk5z3A0mXb3/oOm+InYSb41gYyEmkn
HP/k08beQW/If0IrpEoM5JE+zd4Sv1K/mW/1hhMI6rp9JdRAV9C3rP7e6nl86AE4/VBOHrlFRyVO
ZcOmNe0aC+6i6wDZ36lUN5S3yG6dWPk9JrWsaxaEQOSrITBz6lI963RlIStYNFRO1sOlI6/jsHqm
wB/fxQNAID06BR8rHZSPDl94kLCyYSqTFp+qPZNB8NaROvjkxD2ektlbc9hwayc9yQpHVcPOmCo+
iQb54ABU96AGswtD09xG7SpFIl14tyUaHeqXcJHOKwt7b0qiuVNOQm1ufwJ+h94w12rvCeurR/AA
7TmJ4wFy/Gg91x+BywAcBHceIPCM9MuJxhaFKh20F24g+TfdVmOlTsR0BrjRwGlTK7DYa4fB946O
gEyRS3jN3Kk8gOjkJARQmD0InYAkLv4zd0rU2tkcfdBuDbzzbDS6zMQT67WPfnJBB21lITCChy5s
Jz8J5jFGFR4KohCQsPSHPljk3UhHkm1S/09tbKmD6vAPWQXubh6WOSvRY0UnVvnWq660d1gAbMl4
QKZb8PboASgmks322hzbQIRwkrRpf4gA29upig8JRf62I1UX4TvRXkJoc14P8H6pr3lTexC+CHQ6
o714WgnnHyRbrNd+hGDzHICKEbfQuCJL19AMrkGvunSt18Bhqsz4vAL305Pu4LtLdWcgk/zqrk0J
7H3dyTstfPm6AJPzWDa0/CC8JfgA/CBAFMAZqEO82oQnoQydDhq8LpwuGh+woqxR2nwLowFQHiwn
tNjwOyqZuW8+RLBXDbfZ+OA6xIG68WgIlhWx1xyMbnmH1qOXj3GPvocNaEKhPaoTH+JvQRKizwPM
IGrci+bljXAJDRK/Vf7n2sxxm+mxtl70gHxNdU6UDC1stDnEiTNPCvNgRm96xEk0fqCeAlwBMDdU
rsPlOUK580RsHhQwC23vbFTvb+d+LK/rzoR3DeN+3jX++7CE662K7IiC/zqxox4WL43Ckpf+FW8q
+ETrcl+2U+gcV7cBVsQO66R1Srnv59k5eGMrAHUMl31peQ6AU2J9M0zfLLIfsJxAIcmtbq6+WiF7
8+3mRdPoFEziGxJpHH4ldvkw8ZM9A10SAEYLNWe6c5k6uh1pjiIGrIRKwCO8vsZLjyRPgavvdqaM
NTB21bTvFs/+PJZufesDTnEzm2DGNunLY20pnYEv86lyqq+A3wDtbDcBRpkVDG8dtIh14z74JeFZ
7dv3sw0SRtPa/ZUM2hAqGIuMixFp/x3AGMDCcYPXo7BIp5FnQ6hY3jCwkU2zSZNUYfiNjqDj+JRf
Kj2ctSS+XyN+DF3+2N/EFn9pEJbTogb0m+/HHHnFZkYJKEWydIkPzRns3eyHC/afa+wPTeVfh9vC
tx9SC2wUX9fVej9k9ZoOb8uD9xn1jtTIHB718NINjoQl0ZjTEdLhl810t9TvX8H1r8OfRYeL5XUA
5y73RsVZP/l5OB18j+LAPag5PPTE2wF0fCHj+Dki/XXMs4Bx6MRMjQNgbnhbQqyARFV+4aVuf+FP
s9pC1h9eagl4f6swq83rD2eUn7YfJErGm+xo/SXiz3QPT4viklTypXmdJfSUwR/Ip+s9h/l8LFOy
/iMe/P9xKbiQEGX/nwPTEwMB5HdcSPzWP1xI+y/XjTedPei2IEHw8XH+jk5J/BeafeA6bkIO0FHc
8t9/glPfw49Ajt5EHMMAORJCyn+4kF78F/q83xM2dAzRnnT+neB020X/Wo8E+QoMGVHVh9LRJoHy
PXT9YT1WzGnsJqrkHmDo8EqIPs6BvClTGvL50tqH7scvo6FHEgKkAUMnXCTe2f5arLbue+LjggFO
3yQhW9ccQZi1K2fX3QNeDKAFaXzrxkzrvK+9QR962HXkkBcUx9Wm7CleZPvW9K51O5clD3NeTmU+
cekcpsbVXgLs2HQNcubwTVS8lwlwMeCSlUBKJ2PfmC5tmTW+rj73WWpGqqoUeNFhJ4z3IqOltyEf
wPw3vo71xzFgHFhGEMHuZ3iWyMSRsXXUzgCgOqThI5MAiV7etgLQvK7zDVywlLvvzRoVUOa6CTtI
qCLKDtzXHlfsV4exajdq2ha2K7qDa2JzkCYcNo15m+eAEJF7QUMPsa0L/3URjq+DQiDmgQKUg0ex
MIQCxkY0MtTNE4KK7m3spLUDV0/cipoamq1uPN2DXLc+AKJsFx06FY8T8PNZO0fI4+NOHCwAvpzE
49QG2a9dYeDMHGt5BBS/+mp40J1aXPtwF68j+8FeHb9F1tBGsN2Y1fpxmmV7bI0bvMTg92SYZfRl
Mp4CwskEObCQ8a3yB+cpWiz/eoRaOUB8nd9eN30ILJiNphHnaPFWqmqPU9g5X4ElbI9hD32UakFO
khI0vzkM0jT7Alq7SAGiGIpqhklt0rigSI2cgnvZ1z0/oVuE+GAMnVMN1ugJnZkxr7sOWU9p/AaQ
p9J13hD1zwWEBUNwCsTI76EXP568CNh9bw0NEoC4cRDft+s31jFLJ0xoUExKNt1oIOhhTqrd8Q0U
TmsnLB5mgTTqtQ3qOEpVrYLPlIztoa81XGn92vOTVnsIX6yl9pDiccf5ZvWaHGcb6C8Em8633mdL
7oLw1CZuLLpMhmI+VXHtQKNuKftDB4LKgSzt9AQ/2OAqsjqEcGIaolx56FQ1UTjkHW6/YoJXWWZ3
Jdq1s90DhwZjlqioJZc8s0rbeXeVKk90bMsm7QBLfiOAOKj93GCHID6di3Fa6Jj7ZHBalHUZPJBF
JOSrGuSQoQ7jZggNATFmS+3vNcinIcx4RwgXrGZu97bFqgwVdf9JVlh1smn59Qrc4tsSxgoNZfhx
Q6ti6mEPoXkmFzgYJhVgzJle3Dqb67h/hMI3XFOjSC2vTPa6R9ZraejhjnaQks5n2+d1CqUmlU5z
a7+B9BPcWeiL++jJufqdIIK/KyXl92GomhOgkGDAdS2sa5GNwKIpEO6xaxmIYOECyg8BZeS+lLM6
brZsV5TUSxoQ7t+13TjcjGRmu8B0kLUZ22mP/2aDtVCHV7ErgrdmWq3dInE+Qc3Lvw7VEh6IEHxH
6cpAHkQ/QTPu3VEx66/IgLb0uYmvjQ7WPNBxd08dS76M1qpPcBPH8l09MEWMLvUNIKQwfnMsQEE7
QKETmzvy3q2VeV3Acmnhf7GK5xJkVrzPkrT7eCrBSrXB+yEJEiVc5tJq8wCuwt9swEavIqRsx6Yh
5lTOxj8iE1t2iJdf+aT7Owen03MbQZIRh+KMoMNRUW4tEvyrWBsHOPJyKqKK1weosINtbizvualZ
ma7gJSfjslQ3S+/2Vx131syy6+VUeU25B0OcYbWPVVBB8EVMOXgR3XsEvYVrUlNpchhsx5lVIxVz
epciES+Xa1Pa/AUtx/UaHMMQb3zunmGXBINb0BCvpk4NOKMgN/5lmTqauFgAZT96aD9v6xng8Zew
6/3C4PeOAI3DHmVyo1MZlKCQ4CYpfKtqW+Tc63Qzz9YCwu9I+CHyGRDiEZ8Q0JYbF0ny4F13TnzD
EVU3CURy1sLiSu6DFdSuePHJnMyDY70xVsa5PZQeTZDnLbej645QstIRcL1147z3KG7CrZ31fWGB
YwE7HV/ljlsFBxVSfQ8U+ggSXC0zasVI0x2k7hX4srseTOCvqE01oDYJQMttp/H3INWQfdV4pLCq
of/MAJqFZEbg7QkOOwYksolOwsF2D6su/ASe1XodiGhHUJPIOIhAWQRC5UMVwNOnnDvxxK3VueUz
cR+wyOJrvy9RPx8tiZvEDbs2rWcEHomZIti4lc5SJ+5Ap2Pgj+1t7y78rZ81/8oBentefdA4Af6F
GYyvKjS3RumFc6pWOR1jELBfrV4E114ZWWnQacfL54mRfORdcIo7Tu9Uu1pxCpSBHJOOuuRzJ8r4
Aecn87KWzGWOHdne+Hp1vKRjy3KY+TzcwykJmpbd0MRFBFmMvAWxHOtUdt+kUlVeA/Ix4ypy3azB
vi5weM3Ycp47JQQFF3QIqr5oqF+CVVEH+3UaxUs0L4A4RVqg94P+T3Wiho23i2HOrkbKfkPLOAJL
dv0wgF7Gk0ma6n4CEfdIe0t9bKUcd65oXFzf07wX2vOyJhwBxVZ1ZScNiZY8GmZk7lYZX8cNJ1UK
MP12QQb2zluNfGWohuUgAWAPuRa41aTsj9zx9G5l8fwWeda8t+Dm+Yyk2ToZl9ovbjOxWwGO1wks
JCsd4B/zauOmSWvhtUvKYzqfQN/27iwxWjmYnV46McsDSwS2oBpfKoqeKq6iDxOSOtB5oU9hA+0+
oe0AT9t0VA2Kd41tnlmvIMdTNmGTRzOlDYpk/kZedHocFLPo+S7WbLgnwWRtxEEIZkWNr/cxMUHm
Bp7YVUssAc6ngCDyqCMEpchlvIF2AbA3VAwGmnOKVMfSuCjzETtRKmavGoJcfsLBRIU0NHBmt8yJ
qozGXl8MXANubdVz0uiqLkBfbZNWufULiau7SQX0bgQb9ItYu4rlow77l7iecRZp1LdSiIkv9zGH
7EJYChdm8i7DvsJWzgZCZVH5jbuzVhG9tKFG5NFUnfxWOahlUd+VIKrUMTnMcdy+RoN0d6xqm2sx
B+KG1o24trmsUPRaPHCtwiY8gAgIsly3evQrHIS86AosLYo7M5wR4AxxUGfgYusrNgXVozsuAUtR
uqpu3KEewI5tHCd3fG0fQx+CrS1g9NiKbsn7rHGJB0ZvOQCiFs+O/xo2bAxTVBedBGpbfgoyXNXs
JzmjBuVb1PqkoUp368A0+WMJXPt12DMFokBtzwRuIfNBqIXkBK95ZyofddimC+sjD+zh1E5W+8RD
RsHqY87b4nrTDRXr+gBvbvnYf7+5Oq2qRMK/9LFEa+fOHSL6Fdc9bMjHliKvHbp1R0F523uIuVB1
Lr32NMHuBaVox5Vp0DocUD/CPsd8An9Jz6iP4iizrhSbrYzZQ7Wbdd3ls/bFQ99L6w41NoiEcuNl
k2yGZ6mF+1yD/PTVnWwGZLSR1QcLBP5Plaj9dHR9zhIj3OEF1pv0sdM0eJGyXcAJBgjzm+vP8Z42
GseEDvGSA+LxGzhmIiCuV3awhpIWomyjWyhb4FKjo2fvDbFR5RvJ0uQrWZbXqUeDrHJK9wAVq6pA
nBAfBlbzRysYh6wBseATA0HuHg6L7q0/UevzTIihBQ1ckNCmFT0+8EbWvBWyemy61pJJuzjgAC8m
SB1VN2i7u2N7LbxRpIM38Gsgc9t7bdPSgUNK41156B48SdM0d44AdTZDVdzs4dnc7AZlqyONl3Hf
aebv/GGI9oG/6MK1a1S7qVA3ArZXeaMbNPUFapugoGmzwxYkJ0aouJeD1TwCf+88BiWF06TDvawP
7XhfSdTWcWMgPEUdKBJ3CyibHxhg1Z/CoVruKxTYvypGhmOEVkEmHZDgVqrKl87EICL4xo5gvQh5
Ww9aKzKdzOQWEsyBDKIwzRFlV2svozrad9YKG9jeWttsXQPJk5gytoNOPUmj2QpMEbvQyXXRft5b
oOkFyTgH6r0JOgkxFdyiWbQO9pWcIwq0oelQxWsGVJcXNMtzgDRiOwOLdw7y1mtHnfuLoc1jIEHV
SZzAphztEp++RyuZTTGMTXCo3WkqU58CDpiVSEzepb2W0Ot0egPydz+x3GNgEqYIaxg5NV6g88ly
PmpQiPbrOtCbUY5zOlrG3weT49/SJdZ7w/gHA0mP3F6m9znm9/PSPqGjPOELTn0uRdTeQGKkV1Ap
svubBcXfnWUJsJhoT+5iiVbPCLL8ywDdA3zBkR9rUQZ5LXzIW1gLyLYWquzl0NErVMthCumj9MON
Q64gaqev3WAarivpwOXH9mSVo8wMzY6h+uBpDwumX/F9iAIba2rV7dJAIZ2U5c5pavo+o2CeLGyY
bi0zxF3aTbNzXYMaeFKhx4+WUGLjKxCo0cxd6WdxtNID06KvUXS3kO7PY6C7hEW8hAQZ2NhVNi1d
9ChHYu1aPY/XuLsEZAqGZXykJVj5KWwtwWsBB7BF0wqF6bUYXQ1lGMtz1xeCZHnasc5pr2Lo6ey8
zmv2tRON30pCEMHGOLxMUmpCr2wZh49RPdZie6qR5kPd9kPagkADIn7cOV8CWQ/w7FxFHyXLNM9Y
wf6ivkyeP10h0sHuBmQZ0ECtoHxkKC4himeYE8HC+tpMwDqlWPvRXbOgIn0QQ9hMKcID/PnRr6z5
CKXCfkKpwFZOOsoOKUtsdHQgxkGw1DuMj8Wo8d1zvyfrYY64+OC7ISeQLtIgcyYQG/IM3PhgYpIg
NbbuYoWSf8PD4HbANvtSKo4nD1bTfoNUygBhOzp5DxSw0a4AC0tJsIQhTZLEgkG6YDZ0uvHKkNpJ
XGu/ydiMfDF1PEZuG6hWvXXOWIZw+vQWpAiE91egoHnvtrPYd8jZ/J1d2/2L21th2ljorsdbMh/I
JXjwotn50q/lnEMixaQqAiU0AoMroSyAGqSLq/U2Kml0UzPq4HqryHgnLNc/oqJvJShVbYQzVHJg
R2ND6CKG9k2Xbtphj5APiL0U6gChLAaoTF2LOqzsg6hA4YacQGu9TZQuSL5d8gixZOephsfSG5b1
fNPjUQoOSc/3yi3rAxJ1NO5GtbHyGXprsafL+yhCApoQWst7VM3kSTWUHyF/MD2zuY++uGzkV2jP
tMW4aHGicoTwS+dZyYLP9g7Uhmpy6LaiQ9sR/kUFBi0MwKiOcMr+XEeIB+xeOfv/ZO9MlitHrmz7
K8/eWChD52imAG7Pvo3ICSzIIAFH3zm6r3/rSiopgooKWmZN31CZpgQv4HD4OWfvtT3R1lEKcfuo
xhh29DQ0E55mVl7HG0knwq2WPwBaqU0lWvuGusi+zN1SXtHbAEkGJb5+6WYfXRE835AQ0+WY8GUK
JdMlGaihq5bAUWb1muRNuSmnBYdP1Rg7ib32WFSWfWoSp8J0u/b3dlkqQGDCvOgZ/b2J1GTrtjTn
W1x3AukHhWaH4omtbk7EZT2ppWO42PPxyCjf9u5qU0iabQyGyLK0a3YX/5rRbf3Fd/XmMBsWsXzz
amjRAujjquH4D4vIdwSC1jS/hyulvsxmK9LIbtSyhjNzRDMk1TCvoylxcv6lM+2lIpsBU1gWud5a
ENRtVFeNrYMzo2FfHxYroQ3iwhtdttkopqd2NIpDay7j04r+8KKjVXOEAWhjkncHhP/LFM93erWU
1/SkxpwontI74ps3jrw69VYvbJtKu+sCTCgoR0YjEZDeXHlAyFXs7MIRJ506cTM4S7uz3da4xzOd
HibYDg+Ov+SHzADgMDtrc220+ZSyy9ccrXpT7EVmF8+Nni6X3jwam/W8RHXD6E6GZqWPE/NohgE0
VVDgJMy6hbdadRjLmMGLHbteqJah+TaixWJmma2n1Zfj125Yijcf3kZBQ9PloAjIpi4Dt3aztxm4
VBJKc6l2hpEuz2ml3j3qyKe1IZJBN/x5k3XTEGWSjaOwV31v2thTMbVr1/G0ZKS2g8vbZ8poYK9N
eXxLrxiiuq6SSM8q4wK6bB+t5EgF+coJbyEs7EAnzGJwnxTca3oVAyVc2id3YiECGfOwOFlQHfYt
8/ONN3XajfJq9dhq7ozNJB6ftBZfRFO4y4EihilJ2XP6WDnSwT7oik3RlcYjxp2MoKrUMY450JbA
qTCG98+lCQrLSvnYFLFaotpfu2fd7ddup+lMB9PVHy/xiVYv5mBMJ1shr4hQ2xPzm1badQaB4cZf
J8FpsCuvmrp2MDhz6hl1J90Y7oBVn85AUFtlsknpl5w6CC1HyytEgHIAhlRsuviVVHkbx9oMSavE
+0BU5bOz1u6VwSGGWWxc7F1nMMOst8J5wUOt1JJe9AZEQLysrDQnS45Vb5tffAiB13VX/SH6saWs
n+XOsMt4t9Byue/Qbr2M5JLfQ1yLt9lZ4YrD3H9NpBDveVGMtzOdxWvabfVG4Efed50DjrQQKTFb
kJz2TUJ/EF0iCauqJpyDw3Qi/6jZORSMuK6yQ41NkczzTDshVciv7Nqpt1peuN+yAuLcNjbq+QKe
QBmViNq+F6JorgmBymH5dfwzvXHgU9vOwTc088FhN3yiLMWC2uLHCFQxphemV/lE4Dl1zl4/Nd6l
XGt7X5vWFCXWOLxXtmFv+S92Rz74RRnBHIFa3mT6fljy5mLpSiBKdbfc9qOEr+qOzqUPVi4U4yoZ
WqeTeQd0sr/ORbXu+fgUwCNi5b7IuqkPyZLFLhv0VM7hgkWJUb43tlbA8NM4NbZBPQMn7rBqjoog
ZrTb2p0aXHatHlhKuceGz/l2mLvksPirurDHOHMgc4hxU1sMLZepG7fTxISByOfsOOUT4SBporb0
bW6hkEgzXLp6DBEs2EFKbhb+ihoDFgbs1eo27Wh6V6IHtEheggyKwjXaoFk8OQadHZdXRmzEuzQD
Dxc2pOjw6aqcF8zPRlgaMGazDme6I4uG+l0tBUQIgWAIrod+l1PL7QZIjruCk8yD3nv2NXV9x1y7
x6CGxzzXH5F7UGdOcx6/6hJJBZTepC/CJKnT+9mD15Uv5fxdWxU8vkGU8VWxrD4kx1p7HlLTiApf
Mw920dpf+rHPrlpsFvislfc6WkaBAETOJsQHDna3Wk33ajynLPBHp24ctXrLjdRcfT066zK8SNeq
7oshLrbKmnU+oiau/aFp0mMxNEY0rQAcjTKeN3lqWk4AYKDaFRwLv2lpY+0WOoWRbiX281I43c6H
tmAFK0G84Thb4CKnNCO2tp3WBGlHbZehXvnJK0AWdW9C86NjOvXi1tNclBsoXR7HSvpXWOjGU9wn
KDib84QCOXsz8x9plivIYNWrPkGX6YBWPynZxpdnokUHby2VAABmd/gaF40D00/pAKT4VtxBFk23
3RQ3UTLWC/KvdXqu2RCP/no20aMLkk5g9rFxa3iVfcu4yoomd0k3bu+v137emIFnTPUVmlJJeNEI
McnN/fJrnS/Wns9ZeQniUZNMf6lLwqay+QD3iEIs2XKCUHm5H3zHO3aja/LPnOxCNJrzdWzOGqt8
kG+TU9MCWnSjOiyzu9zDcwHXaJfK4/3jv/FOYzrb+DiGDus0cb4vRGxae90vV7h+k0HoFraNV1F4
/UvTyeWwjq6zU+lkvbLEuy8Yqapdrqr4flGe710BWjQvkVFMhyxz2CyqMeNAsOTpbSxm7zgbBEUg
hppu8C2sIUvBgEhCORjai2hul3Scs707VByEZu/cLvEwetOsSsW176vxNBFFFU1FYTyw9TKxKON8
7gLA7MYMuWMuv3diYUa5wvC6zmL2uqDq6vyRQW7/wI2UKkzSZrCQfa0LVvu504bLKu969NHxkJxA
8ZchJ3gtvoRF46lDCu4RTAmYwwthzk+zl8TQ8HpXbYaiWwK7S/Iv0DTyi1jX2tuyVe6NIeSoBRV7
9Hfi9soLs57FrbnIbAyY5ZZRNxjurjaT6VqObXbJzlVHjaOyu3F0+sdEkVXjojL+yjg0NsNelfZ9
F2N9cM5ZBTUkxdMi0+YlkYMKZy9e+Xv08hlwGfNfYjYZAsdwgjIocLBl9c06DvkZwtN8K/nDS4TX
ubprscjjpxT9RhVddQNexHxAj0P4kpHp2xnA4zVBZfIQW8ly7KrEA4GzmNuiWYrDPAxUAgmoNaSF
YooflxqOkra2+nUR685uspb0BqVtfI3L2LrEDFzfF13vIxYzYmkEthBYIAYKxLCoy+FiLuwF57or
9W8tQOqrQnjJXlSFf4I7UxybGUSoO9nGSzGq/sRxh0phdLKTchY9aJy2u0FfI3GECXO/2OCBeyyl
m9mTy5HEhY2nLYO5Q6iunonnmbcMlIYNxVSBfkNUtPNACkGA8dbhwRm96t5z8zxh4BDXYWIYEBh8
baLqRI9ORWbC89Kn7CYd4vorHYTlVDCQoRxGYFQH7exRRSxQWhhqqC6M26G+kl1q3fS20m9FFSdE
iC3FeXKd9TyENo1k7MxfmqGx0CzY5rGz5vYWJpaGOhS61j2ISRm5hua8+01mniRNpCva8vZVCvnv
WI2WYIC9cL52aj1/94YhP4Ie9U800OPnuOLMGnBcLOuwWOb21S798rnlC7tSwGsdL8PIByZTi7HX
BurEDa3j9CslWXtccllt0z61byu4O491gRHTbAv/gY9R9g4z1tjFs+VFbcbGkPAKBEM+m19UkznH
liqcuTeMxXvZzmVx/swkzrYBwqeFcEf826ZbDTOo4eAegW3kMqTg7h+UKb1LbS6GvR+PpDjVACU1
vapOnSgRDgEAY2hCX9xoijfa6xxctYKpBBuyFbnKSXcxKJkIpOyBHjtuwAXk7Caxp+q1smiqJNQJ
3xp39LtIm5rupJuacS2yJH5rkZpfoe4kRd5X9nzDAdz5rpzWPMa2MijcWrBi3EgzvpatPb1rXush
bzVotCvdUtq+STWsMIlPXzbUi8n+Lthg97IWasvswn9ordEA0ZMwXU3LWYb9UKtLjRfwjxT3+KET
tjop11iOBscYGHuenG6SlOXJLsi5Aq6cE82u136nu+luRap7W3Pu+K36YtxNzA2OTTd313+zytRY
EmAAOztJ6AFCNdismbICLgo8q0q0d91p9a9jKZb9WM/T9arM7Lmhk/ilHnIEcsx1aDaY/gIPzmlr
yEqmag7TQmdqGuS8cfzSeuxVZV4XOf5nnaYRSo38rPZybaINq8Z6sTjxXdAZrU+Z2ebf/wYgbkq6
POW1LnxxU2tacvK6aroeGQE/ejRCt0LPUCqXEITeptHNw0Ta846iM3msoRKdPKTGG7zWVFRqfevU
WF9xHq0SitscPpJwtOG+tm3m3kwAyKeqewFBaZCATy0sDJFwrXob63NyrSWFuTGwvVy1sSUu58zJ
7ktppPeOKsd3FJ3zw5jneEQbyD6hnBGA13ZyadIi/MoFxJYgd2SaoC/vVq/mtOt2frUdgaMzXuvT
K1I612i1aygH9VRedsyRo9no3Ad3gFsTMNjVDr2au/u5StWFVhfVQdE0DJaukFuaNAM19GR9/dtQ
5WXSw5blhE+CsdVq/rbwimy7aohaoLbNT3TUofygKuAFiyX5HACU6NbYrfVCHTlvZTughe+TFDei
PokbQWISEWXJsmNYtKLLVajl/jaACPNSq0j3c2KpGxIxrAfNWYg9sJLs/e8qq/8vOPu/poFz5H8W
nN3Lt6779n8u3urqJz/E3/9v/22IQHLmmrqJugsxNmelf0nOzl4JfBIoy/BUkb/G1OBfmjP/v5Cb
EceBTcnGruDyb/4pOXP+yzfRmmFcMMjfwxgh/ozkzMD5+ZMODJ0lwfUuSjiTRA6CaD+ibviCokck
qqyyV/m18zLzO0dJ+5jZdQ45fh5HpNKlu6fFV8BqcSU2aKv5AvXYvojdWmwYTML1s8eXpe91+Ocr
reGcKTbK8Cx0sx7uqzv5oWGvh84wd3Azyy1gpwtGETdrAyYrKZCfNC2WdmUWZpD45ERAl6wiPk68
N9bYbJxBLyKRFhJK7fiS1ITjpuWUb4q2fDaYEu/teoThpr9oVgztGXJ3qNfCDA3V7mZvSdgomT5k
sXhUE60yutG3SSZvoet4YTraXrSWFLya0E9Gq+hsZuaeGRMUXVsnU7k1nmQf3+fKPtQxXX0Qgebz
qOvxTvc8INOKUyfdb18vNyu5RU+dyL3d6pal3FqMzWUgDZLaQnkWcxHoIoIzwvx6EBqmuDTJMtKG
Gv8bbGEkbn1q2leEOHbqRvca+32tkYgJo1yOAPzo7pd+ekVTsEGVMgwbaKjyzAQfvuJjB0pHPA0i
sTxWEsmDQxMQZJi/dWtzusZlYb66toHNKxBw9r61vZ9auwQY+K5inEcDICl0gD9uXz8sTJCh1w3r
SytHpnqgBJclsvVVO9ZiLu6mErBYWZCTIDVM4EEXa/WDzQTMwbhiN1elWpDF8M3hwONpuYZwaPKv
k3UojsShpm3ERxrlAmdKwLTJZESDyliBMkXuXYoY7CykyWkJC6wUGvqleNxIaTTfySoc2y1DqoSb
XjaboU+KO9iiMbMzYwTZCSvtYJMuQOq9Gm5E4tMexa/9jEDKup+aHDSgK8VXCEAWf7U2GHdZ4Yqn
SbbrpaZPzaVQLcOQuGoPfl66b7w7w8YmuTDsbB5vayf+3gYKPDA/41uBiCi9rIvE3bZ80K4B9eJW
GZC5izp+rtLGPfUghqPBLccHEHsVYU8ebbKFcfDdUkz1EWOFiflo8TjQivWxZP6/61pvOmaaFFs6
+2qrKKHOPWjNfm7j1Qttq3iV7lxu7YxzAQsKHDFKysl6yQt9fBtqfwnRHTTfjXbEP2R0WBikZ8P1
azJGqE7hTjJk1p5gvVM64hm3iqmcaPRuRgRcW44mIDVbjkJ0l8qbQld7JPbOBS1IcwmsTraQcr1y
Z8+LttNj0d72RSJeV1r6EXpHbWe0PTlzibYuW2E1dLiLRkRyNNb7ODVYrkuShrnM5RaMd7Jv+NO/
w0ROLgqboXccN9OFreuQkPvEvEa60DzbC00UV2LRNGxzvuwLQOeBaa116GSzd9NnQLqCxl3c90ZV
7RvepyVk2qm2jqemaDWYXGYwil9WP042bitpsDMpO87O6H/nHDG1kerIZq2HatkZndmdMttPbgFN
kkU0La0bZuBZkUu6Ypcm3XIsTMFci4Hk3ZjJh7HKvuacbYreLO5wZnkbE7rpRe0DBWaOom/6GmD5
HgCgdcKXPj5ki1vfpU08ccZXGb21fQ/kFgRoXRE2vjitnIMcS9ftIr3vNpn17q4clXPL8aO2wLVP
GrzGzNd3SG0Lnsg4swy86tyoKXXyA30zf04zBAZ0F1x5XKzZh/LrzS81/PYIGVizmdjbxwCy9Ho+
35zPZIZT3rf+VGCFW8d3UNj6ESfzEvIH2nNgDZV1TNRI4DSKkouyGPTnqhzsWw+JKjHwlensLVWW
kWSsSsyE2R5rr1kOptKmGzSxflRX45gGgzOBbnWM+qZ3hIZhYpbzlS96uJlibd0vOsfiY18Y5ktb
qexk+ZCISGvBRyZnEoWrhsZwU9MGi634YE1jiW6ZgAC0XHQ1u9UyrtuSf0xDOPZfCr9XN9NqJrzF
mWFuMoxs15ZX4sdutW4jG3rDQCqSG9f1EfS6tY9GVjRpeWSdMPugbmgeVmg8V6jEUnQllVf1kenB
dg6b1cmOrVPad7CyKzeEcU1lLtI0OQC8TK46r3NILbAKcTuYNl8iaaHc3TAE75JN1zXTuBm9ddZD
OWb6zUwKxEuS+9olL5k8AektvrV1kxThxEc5YkiVazSniuEkZefS1DPkCddPeiEzHd+Hr7Lm0BIC
cGiK7F1Ja41i+wwSMqDV5eBkaZfIal8Oy8HR5+uxn17SsTpNxnRs5H2tw9wdhyMdi6hOineFPDud
L1WCX6xuTmJ1LhH80Xd/9ida7bncjWZ7t6qxCZCQB40l35wKyng/hO2UPnVeT14OlM7261QKekSI
cDm6Z5UeNZaqg3QpkqAzrG9OPg+wZZ+TConTBNIa/fPCoEUOGPsYaO19WSIIyS0evohAUAdeM4ZM
0y6Gddq4WhNOfRsxmooYqh5hiodVowWtg1+65s8y/ojBdjK1CMmT2dDYPSphHstSD3IetiieY/88
J56ChUPJajRBpzT0rCIsbGY7hR4afb+TaxMyHGLE0W9NfqyBqKdLmVWuj6gxaQljxknI8G5rdD9v
k8/K8/pwQgjaaB6SVWD9drPlXBSZFZUvzcyK3jZB8VlX0/S3rO9sFYciRkqFnGJguFLTVEctv8Nb
G2RgDUtJoAq1KmKUcFHvuR5HuflAW2PvVdnRMJrXcRD3EDdvS5kwPJA0be1vyp3DHqh1jibC9uV1
n3GKy14sc6EfwTlhuZHoFHpDP/QpAkL3D58Nt9Q0NAjOFs7+pk4RerTIEBFX0A/qF3frYoCM1tk9
kD8QrLW6drrCCHQ+KZ6XkpfkXnhKvRP8iZDGObrJHLo8/y712Q/ES9cOV/yey6roD8ph9Ve9DOuk
CpkKBsLv3pXlUqDSDtejXOlyZ5FVtB9j2b7M5wQbaTbMV0HYXwLfNpFk+T20Y5+iT3XljWCmRbAM
XZcLCMJyN4cJI4nGPaeEwLPoCReY+n1ZQC4Y7QO7ZhVkjA5sEd906YNrqROv5Ab5aUh2eYhrYq+Y
O+hYc0CH+hxqUR4mSHBMl95lrO07xaPWtWJfLsSMW3dJ320qvKQzK3OhReE4ybfO/dbgDZb4tiK9
4ttgFvam0+7PewQCvk0F+T/tBZJuIKj9F1GDUm76jTNaAXLWIC/bR1UOpzhjQUvniS7ZkzegR6Cs
DBveTMYCyV3VwzYuITGYnIu04Q3ybjSlU5TzMukxXTBRRHDuj4tHvl/zXs3Fwcw1WtW3EDV5wF3U
ec9n2XGLCTphzGplHA5Uc3RpSDjaQ+Iu29LxeM0ImtGmDQ7DyEiIry8Rvo9NqOwGScZ40yVzF2pN
/V3zbmDDohfTL2n73dlpudUIKxBpmCCsW6vvsuF8ZfB5vDDqq1gxKVCoQwkWFjBuJQ9qjO9apGp0
QMg3inRijkmwpBRuoV4ZR3PqfOIFulPHQwOicD3P0j4IBHBNbR4b43aEOGRMTVTimNWH/EIJI3Ly
MeCTtqHTg3LXfqS3x4sYR2nXPLVCI/bkwlQoOKxDAyndJgEjUB5U33Z+ydc5VDDWCbzZ9t542Tnl
bWJS8DARspPnNBc7z5pDiqxrc0qOIrX2tM1uhuRpRLigrPvcuCwshFZMtfUB+VZxm1v8QvFVs/pd
3qiHWPonBJERHR4cM9mXqZp2utD4gyHlEslolYAgHG2b22bYuFYkzgphW4uK4SEFB58nZVStmEPN
fN92xbNe000l5GnmA8+OcDOWFdWZH2iyuCcngN0nc+rApTbT5idM+ifdaZ5yv7jyziJ/pt1aO3DC
jr8Af32q/XpTpfWF66XfJ1W6QU3/dlVK0u8TZdQ7mr0xtX7YFlpnbwbdaK9GuxbfZVySN8O8Dgz1
Nl0tC0u68B77dt6vfx/X9YImr1EfvNL+Y3C87sSkmzN95xqRQAWzn708i6YGho+BY4IhnXkl0LEg
SEvCms9hsKw183EylrarMTgbUvV4Kyb/ZjV7sSAI8u/XSdm00ygmaze+cYsipneDUHqdM/caeK24
JAaLZrXf3mIcGAMeET0cpFy7DFHXXvqddxon5NS6x6TLTMeH2Zl8XhIOzjTpWaGdaW1no91hNWbb
6coww/bE6+B792ZrLIFp9CoyB9Y9BWdJGS3/aHzjysMKPrjLpUXG03adTeRlU2buMoUsxMP81aiN
5cdd1Bvjg4FAWM9betbLqxc7dLQziUO30AOZFyEDbGzYWYiUDZb7caAQsPua2ai2pxsfcToIlXGH
HATNnh24PeFlnLoYxqbOdk27G6vWb3wSYe5NnUgV0rPuOoFCCtP4EU/IfmJM8AXsmu5Fiy3TO9kJ
53AOvDpCKKnvxVJoEbYQUHusx5DsSQ5rsCN5nfB2jbOOfyyN+cIZ/NnFOoRdJd4SDe+/6XUiMPXq
3bCWZzd3vo1++43Mn/dizcWRLfpNCMVtU5MzRyMi8oDRLSNX6lExUAXrCd821uUcEKBxx6Y7hR4R
z4QagRpYr+xZaVDU6+eJdwmkdLNbC4bJjBwjwxXTVvOqy2FlPJOnX/sJfYskdAXuu9Xx2nPOYHg6
mFif1vwxwVVOI0GEQy0eBrO7iCvriQKTsrYimCBDwExvxF2dnSUWDm71zm9sZOhzZGVi18vrlWH/
XHWXNvwISPwnsoMuY16dobEPhf4y4+4QSbUtkq+YiRAQVVjz0w1Gu/Gh0USxN5vpNV/moxavS9CN
VDK+uaXRNARyRpTvaVRGlnct6GtQR2oi7M9FQkcgYGgaLzXmLCOenrpi2o8EWbWY5sXkbHXtdR7V
AQszYid+mP8lRhYSaGRooZe0IsK2ECtCnFAaGzMT7cxzoEmPjOZM2Tl3VqWRDz/PD9ViW0GKcKAg
ZTjqS8xzukR9vc6XjZnv9KJ8MFf3rBtZEGMXbBYCA9A7sMQTMRr53pz9RyhdcTQOWLYb+xtlbmjW
d6tIb2mlbAepHlZtvTAWBzFtq57crt57c/7F0J3D3KmBBzNAy1vUDk0OoYr8mTMtacpDrNBxSc6w
PoiLSpl3qe1cWu1zh8ayx0GdrYKEtOa+1+o2mkjygBcSLHa2bzOch0Ou4xfEJpX2lsvr7r6twju3
Eppqp5S9w/LCTrfM3L5VD1JelIAwge+YWm6KTH9c1vabYIUgrfK+WRWt+CIFSaCNjIUV+Rdp95w0
atcNZeia9YVtamyAzFJjfZskX21Om2peIyyDYc1U0SXAJi+NC7xrT2VcJpdz527csxJHJ/QKfrsP
79eyjivhBgD18S4OMlnvwXxQWgJnP2dqUqQ1bhUtTEkIohoPPYlnX7KETz4HW+UBf9CFrDFCpB25
cKxOu7qV5I0zNqxyszyWDXJQ4v/8V6sU2TZxS/wvFFS2d/tDB/VXVvefXbDnfiRYQhqc6NOAvjBL
pF/5gwsWhvxY2V62F8EYrVFPTMO+mN78MDmMm+YONURCYBzhap9w1n4Gk/3nZc+27R8uS7uPvMsh
2wMLeMkM4iBNFBMtJ2jntShV9gikwWcQMs3ZJz73n324/3nh8/344cLUl0Osse5yCa6F9JZh22PK
2GUox/ZyIvjqH9giIm9/jcD5D//5+f46WH9pcVmkdH8AeXkrlk/QYXthahcML5A8xZ8AsH/1BIH5
mCYB7nxHz23tH38RrSgJ/bfEZercOe107Fz1lvvykwf22VU++Jdtd1SqTc6ihxNZHAx0Tzq9wt8v
xl89m/MoCaKRjuDF+3CvgNPZa+2Xe92pug1hiQ8aJ0iXMIn92iyfIDONX1/MpU2N2sGD//zzbcvo
UVIp5fszvBa9DiM6P0SxtN71Eal2QU22COmA9XLBkGf9UzDbfyxCwZL472t/gBJkvi2rySbxjOlx
QdurwYDToERwtOj3d/SXT+2HC51JEz+sdhiXLUMEVh/cowAMzrAjHUvbe9L7SxvJD7/pI2qwm2Py
5jgVN69wkcwyskNrn18Wp2KKCDykvN4v+yLsPqMQf/IYP75fbWFidrTy/UorXqa3vuRAppqN1XWf
LJhPbqV5Jl39cCtRHxIBM+T7shV/YAUmGcvnZE/0jvXJW3BeeP/mEvxzcQAGt02HrcP9uCOj3rTt
pC72sfmQccxYhf3s15wJveVaW7NP9v9fbU9Ew//rYh/24W6M/bpqC0wP5ZMjknKTWJ4M/8Ii/OEa
HzaoNIHcj1Bpn3tFRH+XKHi50PNC0/6/u86HLQoYUckYt9gbPdQprQ7qFsvyZ8TAX94wNiIBhvqM
SPuwR61uZ5GwVdB/DTBFRM39bIT+Zgw9qsmgC4AEEIjzyYr47Joflh7TMnrwS7GfxfRimPKezIBP
dvfPrvDhFNCtqXJdo9gnqLoa62DV779/NL98S3+4ax+WWbkOwGW4a1qanyQIzYS3dTBIwc7/ys76
w4U+rDXp9AwIRg7yvY+xQg43Y5Pmm4yyFrH8X3p5wHoQ+O45CGk/fEIYctg1ElxavgV1sj1frYV+
/+dvnGOccfmQT0zI9T/vOpNp1DEy3D1Wk2OTxjdkvr7DIDjIznv6/ZV+tb85wFV0hxm5YHn/fCXT
EqZucPoz8+YK4VgfLm3phK3bfPKEfnkdCybMOQWFSfyHT1LNKbfF8kQvTxMX3VD0u2WgslUY+P8U
4vkfG6nz7yv5cGl+3LG9c1QcU5y9ytqL2ugIJB6e/8I9swGgIh4gQ0J8WABEd8FcaJv9AtGEjhpM
Z7INt2hijb+wA5wpOS7NUNe2PnJKl7RKyVir9g6NPwpP92FJ2svf/5ZfbQGu55GS4EEmBYnz891S
TWm02tAgH/AuaAMiSNe0P0fU/8cT+fEaHzYyOp2Yt/RmPw9y5+T67bqII/mS0e9/ya9W2I9X+fDO
5C09EOU2ezohLuoEqqkCNoonqi+/v86vNrUfr/NhU9OyRDaTavZp0j8PdXdnaeMJjNa9TR/5L1zJ
N02LMzH7gP3hnSGyxLG6ut0T//7iVvOzaw3jJrOKd6zk/+RZ/Y8Fyy/v3r+vJT68NexD1aR17Z78
HqSQHHFIvgxbwno/eUq/Wm8eeCcLfY3r2B9/EyFsNJ3Sat+1451clzdvauLw97ftk0t8/Ck9UYDx
4pbQlCQDLyJhyY9Mp0/em1/drx9+h/jw3sRYL3Wwe/uVmdek4j+sZDxoqvr+v/spH94cDKVtTe71
nr2FHE6NUZBrjbvfX+OzX/LhvZGGNXaeKPeIEb4ikrrAOviKmGD7+6v88qF4hnB49AYyrA97Zl81
7WwmNcdb59KN64NjtH8qQ+AfuwwbmI1uwfXPmT4/72Siqls0KfUertK+dlC3KBCpgd8Un7z/f/9T
P57UkYaR4ANk1wEk9POFCpXMqsQIUM1Xc42DdV+tt3p52aC1qOTtpGWh3zShiXVsosjDbc74gDi1
tr/16Aq68yfP75cl7Y9/z4ey0m5ST2hjte83Y0RLJdGJTN4RaAkhporSrRuC62aSJEny3H7WV/l7
GsrvbsaHPYpmWzyXrFB97cvb2SapXJetvLdj620ZMmyPvekhM55N3Y10metJ4NpxS+I6JmuDeSGT
pkDh/OgQShBEykB4LV9aY0BIy6dpcaI8T/M6HCZzuFPwFTBuxJm1aXXG+m6SZA/jKKrHjhLV23Rl
QVi9wgfXtuhNr5hSjc478ydX37nL4ABZAS9wRFcrPll751v8010wDCguVNx8SdG/f1wSKF8hfAzG
PrWZHc60CvmfQZp2m9LWuO1zTE7zHP3+jfpPOiYXhfFMjolF8N9/fB7W2MGk6Ol7+MInuRR3o14E
mTNEIC62vRjDGI0vXg7wX8sui/8fe+exHDeaJtpXmeg9KuBNxMwsAGQiwaQXKZLaIERJBe89nn4O
VB1dFGjyqtY3ohddciDM7z5zjuJki3jq01tnue19azollD9lVur2vmlsERIYF4fE9HE8mrBRgll2
BzN1puYMMp1tCA3JDHVX06bw8e2/mrbWuzfohVAlS4Q1vf7+i4N5UQSaOAfSQe9n46gVJuW8Y2o9
hLqU3398pVcL/s8rMc5FaNo0h24mFgUKbquBmlY06n7Gq7QMHeSgANFObJF/7upfPU1LMTQqrxCA
bM1DprpCAlTCybtUtwc/PsO+dm54ScjAPQXIfD2LrXeFj9DUmS9F7uvX5zeI6mJh/jwMe+Nxie3m
rqNU7TvNHwfDGXZW6k/FDvKFG7r9iTcnrXuJ1/f596U3q9pSiYaSGcohlubEkYxqR8b1rA1D2mhK
d5l9pYBynNDdRYLi8PG7XOfmzaU55pgc5JGvsX5vvpqMYoFhIWI/UYSy09PgiQ7QmqgfYAAqOu9D
QoO7j68ovVr5JKyuwCY1rAkED7Ynn3puAzHkrZpUZUUgneuSMPdd31IdIX5SuitSJHP1uaCvOxlo
LfTRtp0Ypm98wLrBOZJNtsYWbztKg9CiZM9UQEFZ9DA7ZnxdaEcz+/1hQpU1egiRImxQl5th0kzV
TCEpzd5WMvumlRuXM3bIh6SE5k0v8dSd2IHJryZdYuwWFbcwRle85nYGUNJxLuu8ZLgEnhw6dXPZ
DE52XexNsoB2OLn17XiRfYo+KaSbLhr5kuJnfJG7zF6c0WcFP0IBFNzEOfHCT/1c6+t4OTMhFC+6
mvSzKzpK69efq0flMTxINkeSC3JR93QKduodnEH71Nb39RSyeSbr9//i2poQLR0VIj/D26ZxXIdz
zHAWZjsfHO2efqgTq9A6YH4ZUOsF0d2JhoFRSVE2FxwqxHqqVR6SRniiVX92q4g0XyOPyokN5KkL
rU/9xZ0F7Uwh/MCxSwaMVY/9LdLIKxrJT72+t69DLEkxyEUYrxwdFKlSYFwdyiS/U2fxc2suVMyV
J+ahN67CGGFQ6hohJBpnf72bQjOadtHrQ9A966PfGs/D+PTxZ/hq2gFQR0pFxJtksphs53capVFR
cwXax+YzPbGqM5lCoFMxyrfuY6X80huID+aV0SSw8spIq/bQ0FEXSu2zqQQekLPdx/dy6iqbEQXN
DOuY3hyiZjpYS3CD+fIhN6rfP27rVNRoskw8jNTo+lO8+MKKZqBouGkPQdDRsFiuDdJTwAoVzGGP
+JpGiRNj59W8zCsiyIfHA9Urz2+zdyY6qooVHXt0oTtJUd9EObUrlXpd6eP9P3iAJldgxQNfsp2b
c3HQkM73UL2KaN8quX6QodH/0GNB+N1XxWq3yoHWtU7j9jYfNvCeDCG7fqAYv9zPg/Ak9E3ratbw
DzZLv1xoMx8I5srn6/SD6JmesS+9onSnG91etd/jgRpV8USs/K113EAavcZDCS8qxubOQkUOBHSi
TK2U8N6mx95L9kAfXNOGZkPfoVv/7vcoYQ9lTJkGQWZ4HJsdGs39mRUVwUFRh6eql87lRh1tjeY2
WDTRzccfyKtPcXOtzZYsopx/kfrgkCVfmuWT0f3ZyFTBdOaJrd+rgcxlCGcTNuXT56i++eL5lUmY
VevQ5j8wqNtzkFH4Ep24yFtbW65Cdztjio3edpMXd2CbkyEA3uaIznTefa9vMlfY0X8cA2R0lTPa
AA7dBTVO04lJ962P5JdLb2YqWbJquDZAYuu9erb4sJo98uVwYRYH6AYfCYWv3z9+da/P/zxQGdEv
e6E1XbAdcj2YvaRXeHcl9Yh2fUko5yI+A6F01j/SY3lWXqsP2Q/z1DZn/SR+WflhUxDE4wBmrqHp
7bFoGfWGMAyRnBsBJCp0vX1+ERyaz4Gtdgfx0J4YDRs3GvGdzfXWBe/F9BxHgRpPXC/9nNxF36lS
Vw54zZ9gu0a0faEgPCt2MAldHEPyJdC0397prNcHjUjEB7Uy0vNfr5/VKeV1cuWDxrWrWrez5Q40
woklYb2J7UOFlSXqdB8a5qvYEv4iTWuyzm+pEgbPa4/hCX3e6x0it6FKrAPkfNaT32aVmzj36cvQ
+MYn3aOw+yA42RGWkSPtwAW52on7OXm5zYBoMwS0GpdbZ01IlaSX7PRL4NOctp+8Zty1v7ux4vY0
kTO0rqMZ4MDz61uSQ1hd01T6iNAw3sCmaeHWiNPTAhTr1AhYTzTbl8VyAK9YYxxwBvn1WrUxzUaL
0mf6Ft4a+/kexus+yd1pN3iUmfEVfjzQ3/o2Xl5u8yhVSRsksE++YRXZOQWXdFII3SkB/euFgOf3
4p42q1wBv7YDkeEbfVvBu6ifZa29mqgWs8fRevj4hl6vBkT9JEUBFr2GPLYR27wMyqQtWn9SC2ec
rwPhazgHJxaDt+6H9RMVuihz4N8WirBNGWoOKX4v5jDjC1gZ+ASiM/hxJy709s38faF1unwxPdWa
RS+42vq6fAdMxab0z87VE0feN1Y2nphsiJjaVGIJ2yOvSGHs3NWdP+x1b97pThPZJGud3Av2rTu7
VMGfZV+oDT71pb/5FF9cd/PpxTXb7/UpBhf1pfCQ3rSpnd83h2/5+SLsZj+7EdyWvcPu4+/j58vZ
DjCToBuCOYYYH/ivz1QUBp3M6uSLXniZwzj6czlvnqjZslNH/RTcgT7dV7cUXAePeJQO5mX8/PEP
8PqdakQ02MQixMP+s53y46mQoYyOPvzU/ksNzeLQh6p1FWAZuP/4Sq8fMFdiRmY5BbxmqZthFxDY
tuAK+AE1xHkKkxzQ9BW9rE9S2Zz6iN64K46FEuWJJgs029lfn6qsGrpmZRNLZeJo9rJXHYAP4S5n
Lzu6oupQ9u5q/m/fH8cPLsYA0amOXafSF6NjDliO6mLyYXuoUOqCb+Y8Pmtjez0JdAV8fK0374/S
DCCh+hra3NxfEUzwkavJ70CbdE2y1xswxEq+//gqb7wx7ujvq2zG+6BKo1bEkx8JkuEy2gEAz9Vu
wCph92V0YgC+eUs8PaYxGH+v9h6FPGVApid/0InLomAZNP0cGOPnj2/pzausJRrY0dc6jfX3X7yk
pQLykw1gqujkkZMfUdHYQpKduJU35jDir6h3yCWK3Mr2KlmsRKA2FQZ1/BXJXHtZnhHpvs0e2j3y
RjoTzpsvxYV5KZx4Ya+XT4KfFOVyljIM9dVgrialy7Xe9COxubUWSvqFBqPNbz9BrmGynvEECbRu
hnHZNRyiFtNXBHUCbKAUUCAbmjueglSf/xrH/x8I8i8aoiQG7ftIEArnv7b/9alqvnbZ/NKR+u+/
+RcVhEjEH5A21t001k0mcnbs44+2+59/wZ76w4LsQSHfX/APBu+/PVT8DhMjriYiZiZhTY1B8B8o
iMKM8leIm9JFxMG/BQX5NQsiyJK6ViBT3PPrKGvAvw2zitFNac7QP30jI+7SM3dP0sMTmtJRq/LM
Gq/60DqxF/91xvr7guuvvxjWOV3hmYzk3l9EBXiA5cm9WNvmEn+m2OP5xXu4/mtt/sWht07kfy/Z
f19kM3eIoTRiQg1nPyUyu6gu0gwaPnQ3DMPdMD0HdK8OsUxD4QKGsCGBBjsXMNOJq6+T7ltXX8f+
i1vMaG2cY5XWMjEZvTJP3SwQnLJBntrmLrVsIgQUbpiOk4iOvPy8yE8cO9bv880rbxY2xRJiq6iF
1hdM1TNLr2tin306pY7zsReH67E2jjRfuY1QO8GUnJhvNqm0vx/3+iBe3HCqAkDTzBoM8LSzrvrL
7Kp7iKjP/1zS93LiImsk7a2HullHBSmSu3YpAx9Umkt3oytZIxTWq9Ca3L603ChVT72/976eday8
uJ14HkWrHqcJbhZQl9mCpQGON6ApN4yvMw2HU7B45/lw7Is7TWndPG92Jz6dd17gNj0Hr3CKFoDy
YDslbxCvu9HwtAY9LgdHLYVl1fJE1WPNUT86WeC3xgzeeLTmJnhpWrRbi8bS+Sn8TzoqXY6onjCo
nsWQwUbnBQvBolH1/uFNbuacgVS5WXem6VePFbwlgU7tyYEjEzw0F7QoAyP4hxfazDVp0CSmkiqA
XQT6WJW7HN0WVL+fn8/CjBYqtMf1e/wK9+LJCe69p7mZexKx79peg227fj2RIrm51F0D5rtHAOBK
TEZTkj6PTXwqBP3eJ7OZbSQogSE8PkivlmgbneWOKqRumqfpuksA4JmuFChuvvah8f9j8VTpw89z
z1ufzWayEZSxrlPE2H6/fpgiTlTJchtNtgP5SxTEdglCp22+xPj5AgYMUoXrPJY9dt9AQU4Vpxrv
3f527tEnpgV5CPBLHUV6fcWcjv7ZdEdcXO0SLCBHaZDIHrJRPAZ5rexKLTxbopUmTiaAjB1iQgli
SyHb2CBos6bdDORHLIr2NI+4EmCC+HVc3yax2yCLg5kkD2ejKcX7XI13ddzQxg1fppazKwEvFwZq
DvdyJ53nY9/SepnbWot2rDHpFQ4fjDmmaXq+T0LJn2IzgpcjgcHt56e4iK7aKXKSDloGvt/rSdIu
5kJzzSSr9wqd2CZinxVjYBgYcOgLFQjv5DGGlag9kO7SMPfRt2Sk4JIStaf0SbssSvnKKkanAzNq
fpG6E9XN733jm8m4j0JyOGkR+MABntdvnIS+GyssMMgK4tA4lnwOXaOcmjHemZHNzYycqIoFo6MK
/CA+JPWjZYXPpiC6U9xfGxUvbIEDX93O5oW5tszygTGh/cPVwFifwYvVQGVfHutiTpQQYxhrQKDb
FR/5uh7gnbyNhhkEx21Uz0xc4cEwTkV631tVjc20vCiTnE+hEPi6Wl4X5JmLlQ+fKfBwTNdKKvpH
j4N2U5S3J6bLd57y9rygKvnQKlqTnGFVtKyzrG3uhQ6aIE85KVF9CRdDk11rEmuQLh+X8MzyP77y
O2u7sZmn8ZL2aVuB14G+eKxVmdq84UjvJWvcDAVc/rnAf3ypd5/qZnpGPJOZXRbLfolCIwrEM1O7
U2Fd92F7b+oFs3ZMG9xi0yx0alFfp6I3JkpjM0NPS9tANLIkfwi6owCyNRhvTQATOV0h4FeR/jBD
zjiP2bShPYdWY5yapGXzvYtvZmm1nbFXxWxmpuGYjtYB7PXeZHFIyi63pYnWaJAAn9WMKSpNu/OC
5hgob1d5AyO+uSyW6bhko5/VwVOllOcKHOMo9RQrtsGbOkJ3kHW8cPtUOatbjKfHeWEq8tIGUZgb
SfBJwBj3kBYg+rLZllFZoyayJ3FilqV6wkUj69RT7xT0c1py4URLbY+3ynIcq2c1u67Y/kTeMHiN
5RfmIUQFZVDlfDCmvTjtaOAwoFx4OlsV2tzn4DinQCwu8YIE6qOm3vbynTU9wNTr1M958UkavFTx
BuPPoTsYrT+0vrgS1zyISWLuoSbhh26BgE+eNByEgaJ6H4kgZV9CtU/kHImpXQXo0lGbnAMUYYs9
JDBvCuGQKMpV2vR3CbwApUy4reVSCtMjPha/t5AHzvUulKeVZbhPe8sfsKsN9eWEqGJJlE9603n9
7IsiJAPzQdHvB/SEKPgOWcgaynCnO/uYZNo+smIvMqfvUkjg2Jw/WdnqDFDMPxFy3M6tea92lwTp
fCXT7yyluCiU/FtnRUcjnm4lErZiG/lzq++irHHDnKwOrAzJEnbS3H4bBRN/DIFiFFpVUnyF89/Z
Jv2MMSWb8zIz56j3eZZ4C8DyGG0HkCBiJBR9notRepfUhj/jbsp+RHBNgVLAg/rSBn/GIeycfWa5
BHNyu1HGi6g3d4kGk7/E0ZnBayhJZNchx5XJcibQbcAUz0ZF9kOhAuCyXM81dWJEVgdaHcAieRpk
4jiDJWve0Lx+KLppV/eKa9XxroqcJWT+R001tOCqp+IqGQY3kYBhwD6i03C0DYDH9fporjgt3XXp
A6iC0F4oF4fPa7JVSm7TfPxW0RwY4vG1FhIQau9nVXuhZ+JuTvCbqcZ0CaztB3S6T30F+GZ0SpFB
gydhhIKkXwzzQRbjszFUb9NJvehn/dMYGs8QwOwl7dxUlA9Rlu1nTTvvbOIx13UKY6fWbgZxxMmQ
2sWi+6PYexoncSUnNUadugYQhrqmgx5d57O4I+5zNLv6SHHILpKfhCpg/E43EcASgIbkm9DOqWn8
VbXaPdRHe2l70k+Pa1d7CtaoiK8lPT61Rr830ay//mKdlOAMqKXc935NzK6dSDoPLoyYXRyZLoX4
3vJnngQOje9ery9nJ/PsP7P1b82um72IEWSLarTK4JsgZ4IwuAg7Bng+7MtEvFTwQOY4E9S2s/vq
stXoyMw/BWPghmz4RP1TjduI3CfV2zXkMN0RgZmLGC0x8RA+rZ0yQLzCDlKa7BzIWmYmDuQ/VNB3
bfEkimw/vsejvLMCbT9KKmtkyrhEqA19fmCLNvWA2WEojtZNOFxXxW1q9LaFZsS4ywFufLymye/E
VIzN9gjFG0HSIUx9JUJtXBwDEi/yXSE+scJA2YM2OvU7yvLtAUTXNF+3luZY7FlFncqU+aYnp1E4
E/3fhQ4cu4P3KivnbKUu81rf3UTQrD7+Qa13ftBtCxkmkWhRtbTxc9xc2Dd8Q6AuEYVD0Tx26q1o
XTZLCvexclL5ppGlc7PI/bTozmXkuPlowFEjaVZdx/LFEB1HPjL5mAGzq6Fo9VHjZCksZNVuskel
43N77usKy2XgtVT605LF0Ut34P04YVq4sFL3EUO8HWCcaSKdulAmhB3acVvXcCsxY9TlHZaZ2Foc
KvXRtIGF+HM9AmhAhOIu2rUTAtDQgNuOkhxNhdmITsA8VXVfhfGLFNLWL59XmubIwnzTKbMrp6It
Nzdp52eRLydXwOttfQEytxbCCpMjFfF5+TBV3b6Uzb1p4XlOahh7ljPjJSv45xsZkniQ7UL6Iq3u
qehEOzfuVFZvdXqG4wrCpjnxWf2syH1jZOmbDahgFKGStlLrJ+dmInllQck+MsxrrMBemLZ2i1Ch
+9Qnn0NqSOuJ6uUbjcLOcFTdWe93S286WdfeqX2InfeYhFCK4MMnPw9ZZ6gzcP7heqhXTliDtzbd
9TAPIbNhMAo8pAlINYrzhGZ6pj4QkrIPJxaQ0OBGVHYqM0Y/4nhjBwUwDVcwH5jW1El0skhZfpZa
xgFhjJvkrKuIT5a63CVxuJOK0NVVA1rMqZzrz7TRW89pE88AFS9VJtQVXyO03spOWusXLN5HcVhs
NewOuOov69i6kXv1eyXEd73oRYZ4IfPi0jC7xMVIKqW+kRpf5TNPZuFq0cvMblIMMOqDnJPGDTtE
C7IrqABQLdw69BvY3RByJnnS2+Z8DKejKZQH+jJsMfvaW4VjsZYuYequyFYzEXcRX+OMYAnQ/lU1
6n5YjYBBG8wj/UGav6glcSz6XoapBL0Mysfo/TmGidUFXp4LIHUopRT13dDonhj1bvIZgtVOX0/M
eLAADA+N5vBfuhHvFjH1Us1E42Fy8j81eWwqjP4TZdQ3p4QylAmHK0l0Fte6a1pYcav2pic0ZwbD
ce6uJoFfzkyvws0A6fg+h3HLnsvOiL/Us+WdDpj9rFR8641vDhGwnwOVEIDgm4nVMnkpR3G+gvUk
EahDZZ0u/bOSZedwd+Eq08q+fOr8MDWPWrnCVyiVqLubBo6p7NDPgf6qTiEmjsxw+TPUeZ9Q9Zls
2WiA2X2a3e1SlsmZAp5Rtg6j5nfpiVqOTV3M3490czIxKppoujHT/TpQj8EcPSqhZ1a620mOqrpD
omOkDT/THHIsp6OuCO5CMZv98WLw7sU3J5N0qaXYRHcD1dXwQHK6dWEeS7DYOQ6FqJZRsg5HZQ53
6wu0kuyIAdwWVO3U9dfV8a2XuNmwZIWkC3ITGj5kw6umCo5KjV60T6+DhLh1Ge1+Rq3A7S9l8vnj
e34nbrItomxSiOHSNGs+BHO3IAFiIqrkRL8GMTI2JWOEwFr7p293sy3AstTRb2MpfqLX9zqzsgbV
rtK+y5F11My7PK7cUjNcFSycAMrMiJajxgno41t950yvbcImQ13QuwQ22ddHgnG57i395axDdeU2
25QeifpkPHn9Wt94kdpmnZKHZabRgBNiPV9JoMwSM78Xucf1yQq94DV/tqCtQS+wSLa4zmPERQDg
teQUNeW9vMu2p6UA9N0pCqlWqM5eLquwa8Fwpx08TcGtecZdJ3lyZkIxLvYpP9bHz/jd626mRARz
UjOqswnEkMY+43Edu3XwuQVzHBXLUeLR6wXaiiq9rsuTz/u9V7uZ/axYotCVsgB/6iHnE5Jri8/m
TEggIeonaIatS5TfsNm03KTHo2eqN1P4OAbdF3omr0Mi0UqjuiFm2o8fwzujSlu/ixcnj6xW4l7r
OVVXmfw1QErfqtoxFjUvxW+LOODYCPNRCrRTJ513Jo5tpVit5GRGh8ryRzl5Nkmn5RiX6/HnfGUq
0U4GXlyWDzHH4I9v8N33vJmqWi0MNcHkC9cYObEKW5giGWV8DELTjeT2Ggeza1aPteGJQvjP5qpt
T3ke9do0CpbAXn04hot2TMgA9YzgdVqEPX4UScBJrLcn7vG9p7qZrXpNzrImVQU/XI1wTBgl43Ra
FNbt+Sg3SFHgDqottFAt+Ouav1W8cFfm/O+/17/zrazmJg6j7n//+5f/uoi/NWVb/tlt/9Qvf6n9
35+/DZnN/dp9/eU/dkUXd5ynfjTz7Y8WePfPC/z7T/6//uZ//fj5r9zN1Y//+de3EsrT+q9BOy1e
1h7Ia4Pu+zULuzYrhx9F/PXV3/l3tYL+B5tg/LqmYlINiVTrP9UKGEzoEaHEenWY0Jj0n2IFVf+D
HiILDCOODEnRDX6CfxcrqNofOE30tehKJFZPteBvFStQjfbLVL9WT67l3ip9jDQRGua23NuaNIli
TZxfqSGlOMExfYgS9a5z2OzVjDBiNg/OPOBxFxIwonOrglJLuuaqEVJU1B1J3VyDlpvGihMX7acE
89ghs9Jj2l0a6AjP1U7am00rObEMyBicnWdExdcGcmucYba1+Ho4LVqLN8VC6faAPONeEA5Zg2E4
yyeCckUpuGriFuEEo1vgkNlHKy80Ts/1rrzGcI8vt5cSZ1AAyxK2iWzgrepxXBAUJgG/puc9cYuq
dSfNqP2iiA5pYfZQSOGN9wgSoVFPV3BBnTlWsC1I0NnLGfMD6T67CGL1DKwX59heRsps7o0qrXYq
aCqbuMTi6Bk2jK74SqsHOFFReojaqXWxjO1CgqNxpP0YKwC2k6aTILP6/SyiNRcGSPpKRt/mOOGP
GJUDCT1yYAuqW1mp1Z2iBxPnFg1wM6PW7hKf2cnEXlVCfqt2EVIF2wxhECBtQEoZXC5VL9idOGVO
33Kkqfr6As3prVBWmjNhB3bkha1ZifZK6XRbR5LmLBKceCPgaMGJhnU1cEa0f3YWLRoasWXYy5WO
NUXvSQpFg2lPYyQ7IuLhRdVxYdCBBvcVMH8ZJpQR68j2RkUvXHFpd0oGQQEPymOdRJ4lgd1FemZL
Q/PUiTG5t6q+w0Y3gggwSyqQhR+yED4IXfGjGAnDFkHHpkIDUF8U4GtLItpa2t41pbUfE/r2cO3C
78WySGQ92pmkHV1zAm9TlcPlQO2Np8QpX4q8uEbJFiEMg9HNCjLXRQY+pGkzN60bxaafBBVct+rE
lc+SRkf/kFSOOIf8yHPzoE+7akAkJeoKjQhQr0cpBjWgJI0fNdS5mGrhqkjGnboo8Shrwk4f2yer
ctfqTLucsOxiyBJ3UmdeGCjxkLC3MfwVmYESPKLJNs9CQJVkBQw6KxMYPTWSGDfOsEO0zhTXHM1I
ufaacC+mwQVWPYjq8nJBJMDiq5g6eBTmZSBTUjBEBo1Si3aLHZXDD8R1XpvhJi18+EWv9gJvppw9
gja3uRzGjAM13Q0UhFZ8ixmHlMVwa8WivgZZdy9N5Vk0Vx6f/2chT696kdQrugYiu5Pe2lSrr3jf
Zj9P8ucOPII9FQVfu5Cf4UZk7zLliRMTCdeUL1NR82mxi4zJ6pkL7xYWMBJqHdYaetWDLJGn7RKC
NlOdeXLBTCJ1heW1Wk9BAR+8bBZP5hDCDEf4gHxv8AZV4dOtcuWn+ACI6ugk+aK5gjzJLnjuChFt
tadi/FszS/SMQChyWpGEwWKeZ5mGdohCEwluhKMOMj5I68bkn3VSCVvxlKd3qYyAY0r7mVMbIeZ2
EM7ieEGKE/e0odHNsptKeRdqElIL8zIcCA+3NWeuSeZ7VJsK9qORDAc8LXOQVnv06DNJaI8ysG8j
k7zX0fCIDaZ3aFmMSLCD4ZUJt6Pv1WxtgIMhYJDtZgIrcBd6e9bNG9Tw5MYzsCeFJB7FSH9UI3Qb
czHMRG6ceBxTrw9KWjAsYtk9n3dbqSCD/bAFXZ9FPJjUwAaC2dCPAt1ycA2SGuzI+UyG7NOExOya
GGQckEZUyYR6aiaDlKprpU4JncbMv09i3rqqMTdejYjUBGnrZE2l2IoJTxaNYOfMiA4cRC1OS62w
3ZZMM6iNbowwhqd0oZkyUlSz/dYtwiPYsM+DQRtakAvHjALZ27CQTFzoy2HJxW+JtdyVoeX/nCqr
ONG4b+5Nbc/pR1Koz7VTc/i05Bhp0NSBPra6Y5JaolOYz/0A7FjVu/2oz/EB46PezCDWowgh4QCH
NA/3HV7dVvuiJTsjEU0noImTxS1+Vob2ewiQnoy02NqdQOyHzvPgrBZCV4Y93y9KT6OBgnWL4gM7
EDO2UVMkQt6PrxuJjsX2CPoYluRg3Rkm5yctc2rrGKTtpy6IHGIE4z5M0u8W8zS+qTJ0m0YDRj2w
AqmjpyNlXGL8GvJwLggBs5iF1VhoH3I+oXU/ZaeySl61qp56GFh0fc6IcYfB7jLWvLHXYatHDMBG
DKpD1XmqMqoOTtHv678hz7dhq2KvLhWsHJ28H2kov8wFtFlRnHq1UgR2pFfEHdGuRuEcH7UeoRTM
9WtDajyCiSmJHfDtcpPmu34O7/JeLBnsKrcitaYLTh6yvFzepbmy64padpZlTfAVhLBywavBOdos
aohOqLQlayNpDmzMC8qXngHIqNcRqaU+Pcv6UmRkZldQTUO3jPL6nHMYmwSvM6xkX44EoBMRZdUo
x94Sd+RfF+GGUUobYHPZS+3N0uBoEkbGftCdVxJm+G5YvugxXoN6Ssjt6HC95Ji8dLMPi/JYp4N+
0CYpovVrYPevKZ9UZgN30gWSy1GELtekTWEod72beqUQzI6sll/RmxIdCwhwLzpR7CBHF1LE4VWI
6XdV3V7iqDpQlN3A1J4/RVnymBNiVqOIBWLKLyUlUxxDJ/Xbm0uGJtu4NESSVVUPexufBTYUJEo7
tqxrhQTZQSntifCnx24Wc3cerV2LN9iLkQ7pc8D1TchIajrsQbJcFBVNzSSM9azC7DyiuBpkIo1y
2JGlwKu19N2xT4j30Qh93qOrzLD3qomaeknGXF+jH3IMZRlXAF5mw1bG7NLUyCj18alTool8Byix
MTMGmzb0naoj55rw0NhjZUDy1/P8GuMU2mt4KqxLu6SCSa0TH5UtBnMbK9+iIWQ7hptEDiXTG+Tu
Zu3iKY32TsorOOsG20wk1JU28g115kg5VCvt8FrbmThZtjVV4b5KGqdXyOkaqHtcWa9ZaRBPTvpC
VaiaY3dKS+G2SzghxwIY9jGznoLSleQldFG2UViVZgRA52XCQmN1ytls4KNZ2hGNtZpRgkmDgTDh
yZmWqiH7Uxi74ByrirSLjXZ2giV5GPtOui8yjdnPtL5oaTY4k5wiyVOmca+qzfWwlNp+GSjerBr4
PRMHUCfBeNNMEQYL2gJ2U5rWO6qcZt/S0x+VYka7NC/4eAm5p7piuaZAwf56HILlqYQHdQnOyO9j
pgvUG6VQga/LEux+FdA+egWyIodONfuDOKIXwcZqRh0Jys64nQPrVjPCO0I802WDkdkWelkAxFQh
ZBNFFd+dr8wko6VF4DPSSkeAwiAOJhl+pAjJrM1eO6KK0WKcTFqVslU1lwN/s7dBpvEj6NO9kRF1
bRLseep0lgvtgmccycIQVylbzHpyhEhyFwBHbhKTQhLD4lsJT8odIpTnNUI8pnh9pKA31Vx56qlh
jIEx6p3wJ/Grirn6W70gJZnD+XwUc8ltjPFGgFKAbwZAl5qwp6xM00vwup73cig6ZC8WQmWpK/er
xok/qQB4t+shKv2Sf6Wh3ss1xiWw9VGn+BXQiwMQuNkhq4ZaQ/1K1Va9u8wK8pZBNh1R6s9lfSDq
GATPGclO9NOF14nL4krlp9iSeifStD3bcezrBtN5VgRU81GyMALI2iXho5awD9SW6FFW48CzhvQz
0/ZlLs4XXbXcxkZXX2j1LojYLdW0MdmSmDT7Zr4KUUFlwhjDtEYCG0o99gCJbyGjQtCgvAh5BnuS
irRQlUFltVKAVSWdEWYIr0xuLPGyYRho1qWy0NDWDmO3lo3/ma7ZCsTKD7W+7BOxahxLuWsFQfW6
eE0DNpgskxLnRDNRUdPV2rWXdmzxLKFa7HlIvyhjoTMfVx1pkvFrFvfnoTmhx17mkHNQeqMp4U3f
swAKQmKXMSm5mhdrWYu4q2TUN2K5JtsS0lviZ/QoBDlH9TZMzCuCGH6E1MuW8Jo4RV/2DrouW83M
4qzk31s4l3lL2H6hMMRFcKOv02vtEcM65BGDGtuuMFHO0gbz7EsrWUx7yKZ4N6rWeJyFvLXLgR1e
jmeHvQTzXtrWIG1gjFYqWxlKsalLmwd3bqzoXJmEaZ3kIL2oljdnwTFQ2CTK5u3S6l4A739XwtOw
mzi/AHpfXusGTu/aYDwpnH5JrNZORLFqg7Wh75cLqyZxNTC95VlR2oMZhmTSs+FiDBrtIHb1pdnq
SE2wtrDRk4TdpEjYWJYxcaKaDUypTN+DKIkQy+sOEsdvUZ/AhuMNn2dw0Cv+LvYaTrp4ldnthPKZ
LNAzZYX1EdmCsEN1Pf8fdeexHLnRrulbmRvAH/BmC1OerKJrmg2CFt67BK5+HrRizqjZGnWczYmY
paQQq4ACMr98bdCNslc5ghIG9GKuJMhH71MKYoZ0kpASp+Q5IiMKUlGT/02dTRYa2SmTpr2UmV6p
xdLa1HHTtfshLNV7TXlu0Xe6IxrDHSVPlzGDAnYGMrYEWh87G0tEfqVyUCTqfSrpYy5L51CQszrM
AsKnEoMfk13ltgL1WtKMz7SFF25PCabvLDayW7mcgryPDp2ZtYdErTZ5M6G/byolkGT5lOaOs6Wo
quHJTXaoriIXlVrsinpt/xTprZOodJXR0463vDuMTrIXdX2Kc+fOSiMa9WT1NZ5otxd9WbBdrvtf
eaXISu4Jy4vjcKZBpCT1iGJRV1OJPYWDOFLd0iAlygEwRH7SEv0uSkM452KOXa1zWNssDrmqs8xe
Jcn3Wc9APbTQWCTeXLJxrlxDjuNN5HAahb6hjeTKmC3m9kbRj7UzB9UgRrRGs2eKCtZ7XYG78TNc
VmNJPp3mKNm2Ou/6Gp5+tLKQxhzOscpwawxSt5vm8UGalmxfTibKLgPGQuy4BdZBimWVQtooAwgl
EKxLsXaMlb2TZhq7QK442BWyEYzd/LEMdetnLYykxmCn1x3FWSJ8DYuZvmm5DCjKeG06CpCs6ZaD
kNtOFf4ILXCsBtWl3DKk5PZmzPHUZawnQ1wRLKBNpgcAPPtUVrxP8vuQ6O2W7pEbZewc39BuZS1T
yUZ2l4n2bqNm+Wk0joLhUIWBKoJ+WortnLS0zTiIsRWY1g1EbQxugrS0nQcTrHoKiozhD2gp7Qbp
VKbRQ0qTokvoQrUVM73w/ZRQyZSmHJ9s2rQlYLKg08RwFYXtrUFUr9sNbCsgHWwwpcHAWaSZ17ZD
g5aAo7vBjNHK4qgSW+g5fBsxqZyu7LE+avn0Jco+D1qRGUcp5ozVJTiIQX1C2IunQreRRmTlddM2
h5oaISQmfh7PQT3bn7lVhJs4lUnAm/Nqr1JU6BlyWG2k9myXYXHgO/vEkLEDqVPh05X0Xjjipg0/
w358t6n5FW0KwKU4YRALtIElK7X+NLTtw0S3KczrdAknVMZWH9hZxeJSZCE94PLol41C3zyNb5Hy
ng2cgtOeWj4tkhxfp4CP2JcdlsKPlhMgW3u6ziNV0Gj9YZrGLpjl4Vpd44aXTI/YbyA7DXWjZE7v
h8WQbCV490Qb5H0lZ9qOuKZN10tPXdFngbXnAXJGdnpaz9rjwBEc3PC1RJOlyEXsC4rQt0pm8SSY
LThSaNxEdW1sayd5LaT8goieyro4n7w8Qi43MZGdUDNt45AJraiTQFcpoakkQTnnzMpA1xWzuS6Q
5yHlmqWFmkmjNugspKNHqSZrV9FOZwyMMz8TGClXnvNLZDoUxjVDuhHG7GcKmh+nmvXzY2aHj0s0
rKpFKuUWuRdoPdYXnDWLcr9xV9QFysA5PrW9SeJgnByMKbnOMuWW4ypF6vjy7YESJbTKqYj2Qq0P
mSIe11p79HgTUSAM8q/MUY5XRDpHfb06Js50xYBz0QWRd+HQ+YMqI46Vf9SmthtKpkCzIgSwN8NN
v2KdSfmCgI+1qWcALpPCje2nummof9QJeXRIORH0owfxOPKiTtY5lmTTNUoQWAOYaakjeooF0mYh
fsgivcIXcT21MZ2P9Q/dWi6NxAYSpr2KL0D4FLsKZkjOfkkjcJdbU8arJ26JqMdQYN9E+nReQ31n
+yFWZd9Y9guQEdrh2cNPtuuU/FSkUupLbfSU1bxV2cEaQDoUeozcAo2Tq1e9V6V5SwelStUvS6AE
nFoqUSBg3kEmbs1We7Ln9FottC+896wsEsWovNZGco3h6k61eWez+KbNI4VK4OzJSiSZBtMCVjdP
LvKY2OfmuDh0bFtiuZhIrD0jLFcBQvVSsmCdjEL/4tBvbPKeaFo0X8jUViarHl5lnXC2rOep5YVj
r2eN5D6/KZZ5NE0ULo7xMVjRaywWdkBzuHV4hWjKHQkulFNlnR22ikFdka6KcG8pLFyR2Wx5Nznj
Wv0VYcVgNKV1M2jLgGYzlNwCf85U9g9xTYFvnKFXE7UcFDOy27HtibavBlwmU/XVCnhOqT6PrO5X
TlTu2zm5p6P0fUo028vG+nNRu5YHbZZ22dgUHNrR9i5Fcp9LlFNaRr0ZG/vGyFDTZwK0tVS0Pih5
vomK4aWMVXVTx+jM2j59NU3OaOHyMEsDOLuV3I1Np3vzIUZc64cjRbhaBzqo56gtrWg4iIZkWd0G
eFu0dJc6D6CqEWJCIJWcOsNYtBwvjbr2JGSsoVQ/zwO1eWFDXXY40b5qDSBgiYg34EIT9yRiepn7
eVs36W0tpYM3LYtKPyBVkBP/1If8daHZQS1aMDhFUrZ1ld4rIzdMH05So1XekueOl4ZnEi9wPpUg
iHZ9KW35ucqHt6EHEdNqUmqIvkCWrSzBiGSLExA9pkKnK2+FuZwk3o3M6V5kAEk6iJpBz5cgqehe
7NoP2p5T38nX7iuTuyG06SPLD1acFqS81vE2ywfao9IlaKXiYqpFdY2yjWeIN6dLzN5Lu+yxVsyH
jp8VfwX2lymbTBiFB4DB3FvWjhOrGulTTjyjK7WtPqBlUnpfGaT7DJ3+KJyTNlj9vZMGQqIKYWRZ
6C3wGmBOzng9OfLOeAPQfohKtjrqroFjTCpYSYP3rUbnVDBNm2WyyEKkM1IZnuMoeje62G/M8S60
DImqZuWxEMBJ1lKC44h6YJ4BuIjNnMdL5b2OJe2WqOpdzcHanezW00ZGQ3q7uWbeCZxXs8s4cB/K
4CKS2YOaVMbLvOiAu12HvD1vA6XBsF/LTwgDRcDOzMljKA5jM7RXeayB+fJ+tjBXPMf06VGn6xZo
6oNBUVuazJy1CRQtVoyYSzJooS9sDRacMs8M5N2nek8L0lZ/kgd9pL9RQ6/KboLJ5BUIG/an6hCq
z62nJGAIjZz+XFxBCyVWcbO6lgf1PMlqGnRql3oMsbTEC67MiKorQWuxZyS97PHYDgD4kdGaeyk5
5uks+45djH6kqKw73YczVtkJPNcCgG0ebaaXv2jy/zE69xfSd/tZXb8Wn93/B5zvKjv5f1O+3utb
9b9+fLYfn3/nfNf/5y/KV1LV/5jg2cQn26r6k139P5yvpBr/0ValEKFeaxIUlRn/xfoq1n/WjB5I
HR1S2KYD7L9YX0X/jy1rKn3MGsbyNZ7rv8P6fhPb2dBPikY7HBkaGuwzUT2/yjwyIJlW7tS3tSWO
E1pH1AwS+CObRJDelT6x3DvKMPedlwROoLtjgGo03hFm+KLeRnfDXt2VHp6Tw59CnrSfQtj/Kzz6
+c3QbclcIXy5I3/P+JCtmJQR0b3Psb3R49GXm/bJAA1g/X5UcrErI+UwJM9OpR/NqQn6or2S0+wu
x6jBRBCgk9xXGY3VypecfGQ2Gs6kgCwtvKx4i+q7KV7u6iJSPcqCycIoskfg3A1SI0a0Ynq2NPqD
dVI+ZuDQSmWHtR/KqPbVBVsN51KW+CMhTR+aajx3ya5VKn/EKjfl14jcgMWu4XBhnszDYo1+UoRX
AiUJRRxu6Rg4U875GlU+AXfDwlZ3ZnVvOfe62uwWah/6eitVjCkPdqe5YaV7w1J7SftRauhXQVO6
fLnGmnLXWHq+acLqFZf4tWkB8XFoyjIqcKt4L1fJpqpln+J5r27g1U3AeedWVhMc+hLJGClAVnS2
whoPBl3oITG55RyIudhGw4thw82bX41Z7jSpudJimdKNFU97U4cLrYLAyeOZOQHCAB4YENNgeBxb
iI3Z8udeXKqQzsUuPCmiPPVzcjvZn1F5F4eDB5UAbaZ89Bg1gagQ+sDmlfJjlh4jody2qh3kNg2B
JupixVOT29zQdxbbg7KwKobWiZZ0b+4dGmykLQHyV8nQc0KWDY55X3W7YzoBKXypxy8sV4TNX1MG
vNGcmyKadm3ybFlYG9t6O/XQ4xwQyf3y5yKHtu+5f/FWlT/lkH2HVjMH9tgaP/s8O4lw8aViVRP0
xP0/xJBjLbbUCBPU9FxHz4nzoBgJ3C4MlOJc0wKKWYS+2HFh2s1QKMCAxSBdWW67ZaFdEcB10zjL
btZP4LrIEmzlWnVEIFHTlIgnpTg0xeIWTbOR2+Up0wfSBcj+S0fSoKLizSnjba/oH9ncrkMD/J/i
vDiSAlNC1IoQh7GYDlKp+8Avx3G6cYwn2XlpsyT24h632CSdGid5iBrFLaf7vPzI2xnIoz2wXT4u
Fm27xB20SncUkUNVKeNE0RPJJEnXOrXRuXKlG+ei6bb5ZJFQBnZXRjfTIAXVxDhpAVZbu5RbVDlR
IGevZmR7dnVcFQQCuGqq+itw411biR1HmGOW2l5jyLexKAIdSRLfI4AQc63QfC6sD5GMQEumN/FT
d0r/VAITNiH5Eubasay3VNbq904Eozq96nbuaXbBaTe50tFiTGG27yQzABPYQbvTcWycZQwpmZnT
ExljUzM2tiVuFETmkzVdZDTwdv0l87RNtfTBp/YtC8+GzuZbZ4h36NKCvtfJRxhuc1hJ4XwVovhK
3hFh3mHHkZ3wDCnjahDkSgwdFN1nCl2j4mRNh2GiSzxmFJkvsy62arVcKPD18njYTLK+qWXuZSj4
CQ2eWtrgHXZ3sw0ERkYIJs4AMxMXvtj+rm2xTXfDvtY4BjFG5DY9C7rOKQBBoE5Sb3VBIqng0jPm
6LafIdzDYlyT+6ksYO4TDUULe93U/Epd9mbNGajAKqXuTFna5GVfewWk16RPh7JQ/tCj8KvI6Pdl
nZ3t77rCUC3oORf9e7o3NvQIbuFGNrQL/CU+Y4j453JONty/qVbXT1n3T3ZQwsoJr1a/CWWLVmrD
LlHe9fJSkiPZxa1ngamNQMZwan/b8S9/bUl/D0RZlZm/blSEyRB4ROi8TC7Q98Q2oSVs4enyVs00
x9EB0aFAwNrxh0/5VRf61xVBOFBIZbBt/JbCDaQ7lLJlvub2W56fw0XbOU7oS72xmbMrY+o3/35R
6j/cQa7FJBbNUE1Cctb//jf9Z1poGfID481QqU4fkHeRPSIMaGABW3odsnhkx3L2p8a56mx173CQ
THOUW3V11eAZMEE2WwxBMzi/KKqrECdPOyiulL1bGoXu2e3Q3tLh9YevrX1Tc/68TxR1UN2mm7Ji
8tV//d5YN/PWUuXXgo6YLI05WjRS4gkxfQyJAz+a4rONdkPUH1oZD9mA99/Mbzr5BdzKG/PCgxML
5nryzPmHNHIMLd5qjeNd8xbmT/F4tBV0PcDocrVNbfDV5qWsbvTuLQ/ZuI2z2bzjnfL7SWyi6kc2
78dxBkcctp24bSNUUs01jlpT1w+11jReXnb3adU+lJ0eFOl8TDjCL0O+GRVzowzqxiihWwEWayz4
Gm3cekIecWS5y2wHGQ67ZH5QOskzkQw70M9VU+PNSQ6qycafvZdTtmV1bqj6mdrikISgirPByvSM
+cE1q4dUjvdGdFHw59bWhCs42Yag/01dbC1rHy8WLp9ksyAs4ct+1D2ARSISWAd7j+hgUUTAaINt
ChnEAl2qvaWADs1YvovuogooyckfMccq1kfUiT0N6ahi8DyhmMqXRwypVy1Qb1VuMLSwtl3gwF2V
OJFGOaXYWQk1cvDKNrt6MoAdt0+9/dEvDnboK01c5swI5ircmEA9MoQ08j63D9/h83n4kGPBzU9I
0Ia2AaxSt1YG27wsUHBeLIHqDY8VWC96rn2ygg1yTKh57QnQ/IzEDX0C3F2icxPd1vKrsrxbNZeN
9lrqxv0IBVw5tGoI+ZrUhidAKGj1WKAmAS+Iv5LF9NW63Qhh78l784Cmh8LwEoWNRze9Wopuw1Te
5biZqll65sy40c1kP0BU5HkZkNo92iu6tu+H9JgWKN2QvqXWUQIi0FaHJXkkCXLoVugu9fNuNJwT
7TKmhIXkYSAYj+Ta2YwQNYllb7q68AzpM7Uf21Jyo+UrdYxtg7JirJc3k5gkpCWeHUcHNN0Dj1o+
fDhJ5NVL7xdopLLwDTcHC5+rFTsAbHqjJYwlIlCl2o/zxO8oP0aR0DqsCxP+5/yuUKdl1y+85sVU
ej0yuDlxggWObUrMILIQmK714iH2wsS6YOTiACyekE8dGox5OH5gcAZygA6dJbtRHru20nPIH/ZV
6xyEKcDjvppRuSuFfOqXCUC2RBspd7u2kxmnPgtJCZziMbIbvKmOu4wxr54BLaz4ZpOi80pfJFmM
mLqKjdbrj6aVj0FB39skqWyzwp/QRG3M2rzgCkc+1+kP0tx5PBNIiro7StI3mnyhwH2HPv7I8O1G
IUwIHE8LGKYbyVNDF3onz3upmoI0DV+WsEb2GBmNZ66UtpDD+zLr3tMa5Orf121l3T+/7UbIeEmK
prlwra/6tv71Uj5HTti9gb0HuDY25ocVCLKptaDekif7h09b/9rvn2b83GTZa797T2XK2UNb6t4G
5Lz7cjPunFfhDafKr7fxH7b0X40oPxd2GuXoQnIIt+dg/O3CMsUkntPs3oq8cy2a7qkC+tPV/MMe
S6C4TXclZ2KZZ/rXvUMTbVPCXL1NhIqvlenpOWYnRx1y1Akzlv04AMHseBJmX1z+cCd//910vDuI
vNm5HE723z5bakpjau3wLd1Dod6QqOYOm2qPe/am9P7UIaL+agdY76VO8PR6mQ5JoMi9f73QKZo1
qYrFO3kFt8odTuCH7EYNmutsR/TqsXdJY/nRviagyHz6H6Nmf/8l+XRbVi2Du0xi7zfMoZlqTU4d
8d4FykbssyAKQA4zj5OBD8L6uO4F3r/f3d+HTkIhdZz7q0qeofDb9aaECgL0zu+WFOJtLdwpxUUc
poEchq4MJqx0oetofzLBgeb8/nqQTg8rTE41EP73dFmttNqQlIo3Z5zcjqw6LTGupmX6Kmrsz+Uo
XqPJrlnaw4ujx69pnTyYaX8yTQuWDk1Q2u0nR1euQKt/lMQxBZmiX0iYeB/mXW9dhB3vS408iaxq
t3Y2P2ijutV0G0S58wrHOas5LtdeCwriH3KJO+y8983LYDxN8bjPWtNfJ5vEbDddDHnbw7LZxP5q
0n1v4inWM/R0YjuVH02SIjtHBYuOcZG0w1ApW7NTtmGDkJC5D4y+4DrUhKFEMff9NOOEb48L2oI2
s4i4eE2UG5qvj1ofnXNnNRx+DsMzMsUd7nUfk9denaLbpWStX5RhY2f9mwgbTCvR3jCbY8HWMaYG
uyQ6I2Quc/zoGPOp0vI9Kc/vdTUdEYZZXlGwEVhJf5whG6V4Ffclng7RlQAEWfWjlOobJOSIv8Pm
U+KsZrLXqG23t/tijw5/24d4u2x6BIw6WGrnWlejQCVJUQb6H4z3JS6uzIlcKK2EcGB1aDRSOmRa
roaXMdyU0ymB3u+iHOUImwFwSFGJQ4anNyqeWwIKZVRyClCAKhpE/KjOtLC/CWNjk6YrcMEJzUBk
oJIkQ3FuGSX3o+Nc2lQgtL7PFxiHbjo5EF158yHwryfg5XPWb8fKOM2J5a4ThsV+KIenxdzZeeXZ
6mNWzHfCklxVv+sjbTfOKxLRb1VV30jl40R6ojKs58O1aR0FTPxGj/xWn7v7KHuIWgCC8n0QT3I0
HJW52lZtNga6Pp5RMFqbaV5NptNt05nQhQIqoVEIYV/sRHAS2Jf9F6VX5wkZIiurN+vtJqxx9Esf
UYZeFB2YRHyIRGKcnQHLVJP0JWkPcVje5ilzkFyfpjFE5tDfDZN2k2i6x0F83e29WqmITyo3epMf
woiAvTA+juZ0G9LGVNaEmYzRJkayhm7WRZiPtP/UZOdQ/ZDKt7A5Wsj+5Iy8geJjyk5TerAU5tb5
jA6/E+8x8TkRksxqbjwnVtB9k04Qaz+IJXRHedx2XYeISuWIjrvXBTS6hkwqCf3B6QGl2+AIeevT
Zd/EYCU9KXwV7AGDRDK99uFnjPwSHtU1nPbanAvgBUCANO0Mb0gL4SYTsvWJf7+k1U1cSmgo9DtT
7zHjjI4a5OF4Z5aMel2c/BiQ4Ji9tRnEc59dmajTjXdFdjwzvlZ7Tr05KtVI2plgfRNWOnJ1LkQZ
o5y7iucbfeFAFz1W6YOTYaFIrK1Js3ah/zBZFIfxsbaswwDeUUjJ1RI655gwQTMab5BC7BzpR4Oo
oErskx45pzQG7YMAvui5FMTL62wU94o5tm4SEV9eFtK9VCTPuZ0BMDfy42RqvV/hoLhpRl1CK9jA
uMQZlCYqyta8aUmF0xjVzaV+BvnZlw1nykY/FUwZkz1+2ln6TM9kycsvYXBWlTbQ68TEaMBo4OSU
j3PAcJD1zvmya0ILeT2yRqu/+fdN5R92UZV0aNge8toNhq1vW/Y8ao1U9w3jAjKJi3GGKPea7Voa
E/qy5hJfN7rZ89qvlxDC+CeI4/dddKUNFLLLcejQzfHtgD5MsjKLqHmTNYYEvFrzOPzhMA2V8Nt0
x1+meoREepmG4m8fkVYMmJI1vCVfPHD1vghstsqQlA5f17yUBhDbmw59uv3ThPATnvk2VoKk2Px5
cy16+D6fOGROqJYQbxmsBAi9N0y7frdqN11lp5LzgxAEu6u7BPZR3lk+4UBP9i3MWXxjBxolaGnm
OqC6f5gP/+F2EGpN7QQ9WPAv+rcpgsdxKEtCza3xKOdHCW9BuP/3R+qfpveVLFqJGPpH7O/TOyXG
dh3ySOnb+r7eFFtoAJd4Dhe56+2f7vLvD5CuqPy8jNImhNJ3hKcjNUZW6vZtkfAdKEdFfvn3i/mn
ocuSZUqiaCijkvH7mDdImY56/B3x6L7bJiB9SqDu/tRy+RNe+/VZ4Y/L3K2VKGO6+Qb1dXpeiWyZ
mSanwNgUPCbwyj7Q2I/0uQhQIvjVNuccuSWlJ2gu7J4AtHJKvok77P79iv/h5/vluzjf7LbLOOZw
9zPgZn7B57cjH8kneMrl4/0/dmyu9+9fLtz5tvy0SKsnQ5/f19OK4DKTl8x7t7YYfHxp/6fV5lug
xF9Hhr/dZmc9v/wND0xMAzu4Mb+LTUr9T7BQOigO9Hl6zH9BeWX5f7iVv79s3EpVN1hgoWB+Q3CJ
5FkWkXBGPumHZJcd0jvrer4Ag7uGV5zrh+H4pyeJh//3eV2nu1p1VJuTK8v6t2cJh1lZ6Lr5OmiH
MiNnJjUfUunNzD8Fsl05nryi43EyhFfIuW+qpE4ByJvaVRfdlWWH4AEMcGr8QV9cicmkbnIwBe1K
0+QgMz5kNTqlrXxXDMcIsV1o6RdEbDcY8LamxaxmIjDH1JMMQIuhvQMiS5MTYX/XSUayqkUIrfo8
qs2VGWZExh2V8oDAzHUqUgUreiuM7kTwCHwCFYBy/mkk0TUNL3unVHcDZs8UGY4NlzDqhAzVmW8x
wGgI6kf7NMZbhS+Uw1JOX0Z8trRPu4At0b9kFG4M361cXIBAOC9128g2AOWWoJi+8Jl5q0RLZUK1
hx+twTGux1KyxUjtKy3ySBVYE70vSX4+lBca73YnusW3OwE69iOXW1Zy1eu7fGOX0Sp1xBqiegz2
SLEdzwH3gxFBAbZNRkIY5tvMJHMxGk+GLt2IRaf4AYk9U7CN14TInsJ6zbM3NQMfk4oAnf6ht6EX
8sWTnJzssq+unzYOBuZYi/ExPVjxrVbeROpdRNn3Yt1IsJhg4QTvEiSO/sbuX7IRaMcq8SXnxDZn
HvAKItRTg6G446TKPp/Xl8i4ZFj+ehh0vY1JpFoDIOl8lH7MIR6fJPfUpsBR8VWjKIs4avFs4GPD
s6mXq/Mt8mQcZvz566qrNzqYbd9N+7nCRSOXm36iyYBFelY+w6jlW9hIL89ZeWiV+3YJA2Ost/ib
RsZNBCJk2o1XCqyQAQSfZkRYEEhUiJb98MeCTU4hh8YQCUTnHq/cWN91ahYoiR5MbXhl57OfmI8Y
G7hjoRuNL218zvgukQwsTPi6/DKX9jaS77oeWZ6IgjZFka3Lx6RUg2EZ/A5J0vp2IDJyewWvDFL5
WFnJAczNWbvVTGmn6v3WYB+Xi/fFmjap+Oqnl7KGtHb2xNK6dfNe2UT74s/LSYzr+6DC783AHgyi
2RocK/Fse9miekV2IYdp1aQCi5PiG11F07ONvTpHNd0M7/3YuUrx2LZvekP02ACa7pgepwbekEeJ
30ajacdY3DbOdoqQ8De9dZWFa09x+/hkcW3cFa9WmR9twhIkPaisbJOsdqgZVWNxL0GtK6UEwort
reauIWfveXybiHyz6JAg1CX0ez/Yr4hzoD7vZpM0Gh28OnYmFoznPo4D2WrdoVsZbTJLzR9NV+5U
lhOr0DY1dagOKbgIqWni9DINKfXLYn0MUnhQwKNVHDcO3tBSKbcWzkVXDOLULEQ8ys5nI6U3uW5c
cvJPFSR6i5j3seRcdHPHPayX+JAiR+KwEYzjjU72V1Ek/qQA/jbk2E2dV4c5vuknpXtDBLuNi33U
IhBLbE/0ryqORJwMJ7u+Qmy+G6YEq41Ctt94lXBsjiTLl+Z50y8NEUxTEGZqUEZwIcl+ku4n9dpu
kAi3bodBdBLNdYwKQoOxTcZdu3RIL/KdoRHzjBW/G5/nonLLwaLlF0VE3fEEqaciQs4aR/dYKWEs
HA+9jFt1CAwQAPTayYpRWEs9IaeYjOX7znxMNc5YNuSTjMcVsrf8SpzjoJPDpdDhESGs4K8YIeKt
+MacO3+UV43XWZVI5kRuO42Elw6vI5FyQ7Jg0mG6rxzPxlRmxa9dj7kAbXhWGIGw72o8bbWO5Rp8
Y7RqwrlVHnkS7codhmPOPIVbpoYXD4o/yIOr5qi2DXuvyjUewi+sCr5UXbr1Vl6J8rpEBkhn3G6I
8f8nTOBSzNEeXZ/2WlfP2SxvULvYuLgRFh9a1BM6ioEY7amjPQiWRqG37kTeZ2Lort40fsvxGggk
5x0cCFTMLWg9pw+aKad75g1K21vK0LONGR08TykH7kmdPCLQi+5cKo+Njh2J/dGM8RfHdzoK1Zgg
gvCtNmoC0SsAe3rpa07LJsst7k4A700WPzaI3kkkdqUxBW1CDbHqU6Qr6q68rHutiLmOoxfGYyw7
vRs193H22hkkLVjOrZa+dE0IKR65I3njNJ1ua/mupHbRjpMgVc5VyHmgIpTSKrdpO200/QjO6vZs
0hLg/zA/Cus+lwkP+kCvEugxZ14I1LTCs62tXinodAuSBuAGPDuPEPOnj4hY/Xrgv8IGZeFt2V1i
pJ1mtBCvdR3zTCojCfvxB8JfxDU32B6AMo1dtrIM5snWBSGFWJZWr5MFX4TfosUCOzy3GWJ4pfS1
5CynYeAs067K79rwfQITslh8jLzyW8QkYXjRVHLOxVkK35Thq2MFRRQABmLypiN06VKfcDSPuDw3
s3QORcM2Af5zwUBRa97q8/0Yj1truDZrfmvedrMkpXGc/EyykWr0gWITlWba+7Qpr53lU69YSxw7
SOyLYm1R1RI1Gm4atg/MRYdZrzHulltJ+yF0LCoa/7pqg8I+28vTsiAgBfsintGAZVPS2J858dfE
RDXmXSovh5A5BhuGn5TOKbPfMsApq3Fn+3XOr9vo2hJPGvJWIx5dk+D1FoorVHre62toXhcnjVdX
T0NHU8PMxmi/t1nDydABn1+gVFgvm8QNy8jD0AhOsPg9mzM93QGHZ1c1QLKMD7E42x77iYKy17I2
uLeYeCpMVyWcXmuBsOks9boZ2IxyCo6wtejNILuDFAnsUrV2hnkUXbWrwpdaH4IpdLY1E4JEPD3W
KC8f+KiBF7TZmTwTGkCRpLw45oSxZa9Z3I34WU/bAxJPggtaqMHeVWfFVa29gezeqb+cYo9lux3S
h6K7R7zWYVrjmO9F2l3JMo5oaEX/RgU3unTWEZdp+mGSsVJP2a7qDxps8DTrQKU5e0iBwlQ6RIjk
HRnNFxXqVSq2XZ0cCnXFjqfTQhIkYhx/bCNyQ4lWNg51/taCCMYjFcn9D0ILkNQ0vsmrnUjnilN2
bT8OSbSdsIUO2PQTCfHgdFXCSpKsQUr8ebKejcneOsP7bJCt4cCnhjcFU1if6TyuKFjJxZbOrXar
xhGWFo5kxilCFqO8OcRW2yVbSV34OckEnfWZokcZOwrdUUCNKF/weOEY1beT3b10DivX0CBby/0m
kuH2TnZOEsqg7NrJuU2aFnYwHW+zpT2HDKEsJVvJJFQRhluCby2lD7gS3vH+eSHXS8xXhMlBL3WH
qLgt7Sc5ORameUjD/83Zee26zWxZ94kIMIdbUaRy2DncEDsy58yn70Hj//vY8obV3VcHOJ9hWhKr
atVac46Z2mrzBEl6LDJbFGO8/O1iGoolEoRlPH1I1adCMkMOygbRFsfSrZHQNPSVxZi+Wux+9ACX
vTZggkdaVMU2XRteYWoF1ukgHlrOeV9+yhDAx3Os4BQdhobZ7dAwmDT5eyNm3HigLf0wwuZJ8ru+
LCDLZigB9EOuvwu0uZoZVEkETovWgknrts9GW1GOqRIsddqYCYOPxkz4ohE0pTnVI6zxOFtbY0G6
WXUbZZx8OI2NNF2rAnWBObAWv3Nv4A35iLV9Wt2E4YdphXbEm5My9zTEel8jTRDkRzqVoIhXwP/c
UmIeEGQ3oVgiNcOkGMbLmpuK4Y+LHB8u5ROFTA5oQV9byCs09G7KQpJrp8q6pYHYcVSZYSevwXQr
0FBP+yct+aital8pN2K/zZujyIGGVm6l9IU7BIprRhiyaLDX5kcezFrtHsWC/ipqbJWEUwcVxaj4
qkfZRg2oGlrRUYd+rdJDquL8phTPQ8o78unzmSSs9nEXuOBwcKvIR2F81Xq6eVa4lHzACOW0l1pQ
NNoH7GhBXid4Z8au26jtbTR+95ZnJyoHVfKcIbxHRgPrBP9x8oXkv+79ZZMpsBvekNMguhoQpSaL
qSHjmqlA0r33w0ekfgrUiIIBzSZ0ghFXp+fKYPzHbt3G3xLESh36cKSM3J1YYFwagxLB3+0k8fti
ltG9ehNY1SIwng1CPUP9xlT2mnxn+feDxIlI3emXyqJDAhD2yHpzDv3oiHvyLObp2eLzZS08mFFf
0iznxkDY3bBUe1jcIaKRqnGIdpZ8Ay/EtO7bRw+qQzkMy1irlp5C4y25FTPdqSbcsXW1snJv70kf
bSG4eLo5RUynTW9a/bNn5445HXEl0Qt/iiwoEcOrWZxqk9hCyEBDqK7LocAkkZIgYjhCGbtijWm/
SlYK7nqVOlShUPDEO606wf+Gk4rIR1+Ixms3uEax9trM9dvW1pRyIQjDekKu0IgHjzqsndh1qyA4
TiVtwwTZvNjhgSVqqZj2QHqRqL4NwpGGHxSA1C7YgetKsFXp28DBmJQPffYVF9Oyi3UKkueWk6Rq
C6fgoEvflBbcOlN/2tAhVmgTGumMBrdGuOivxkS1Nsr7JDfY9tJFPU6IRnQQL9jMUhLRYF4Mh1Yj
KoUKVlTgrHNTz3zLabOY+yzFt89HgtQKHRCALUMU5dyna4NLRFgyZfC5dIXfcRw8NOp3wRsQo48V
Js1WhFeFb6lsKjureW26O988QCNBa3sMJxuejTtVbzIsp4D+2DSdteam5TysYHMrWNFG1qzJFLJL
jg03jKR+9dpnS3kaOCv79CbsZKxFrRtGCQ57bELPYt6/pZaOVwWAyQOgFp4roQ+6TTBrqLRNqvl1
eRiwJgrU5CkhBgK+wqQlNICrf4LOOu0RXIh3aBqWRoM7mCubwArW0GOkxIdUaewqGG307lvrpr3F
AFQXckfM0CKEWHu1cDtjySwVhI78YgbgBAwulox6m1FHbUtoOJjlQqU9p508ShNFoGgGixNWH6q2
nSpqff0mkvcSnYFW9eysemUdNf5Xpn1kOjyIylv5+D08mDpSAKkIe2XC8Wbpa4mcz35clFy007Ze
6FbjFjC9kgBoQ/6glGeDS13h8ctVX0pDXDJ77qB3Z1WSToWOwbF+FbzXEJlx24ScWNRs6JnmTAa9
BnzLpUd/q1GmVxRpeGHR+mrL1qfyzIRridJzK/Gi1SjNzDpmHaIlwa/9s/kn6pWWM7d6xxXsaHvM
60vPTTeZE99d7TPOf9Xlo1RRoweu4E0gifvPR5njpOt9PHwp/hLwk7RMlumKtW5Tyxi7yK3WQGv0
D1zl4lq//XfPUZf+FoAwb/7t4Tgyfm9y9t3UxJGcf2XTMUQgZCrdalbfEVK7tWhupdFTEU77sI42
sfwJkm3BEHeFfWFV6TGsutYR0bPnDbh8WUSvTuCXKRw4Vx0rihwKjFkDdjuxUEmMnGMQ3rIUVFCX
7FqredBkaACDDuY0xySPqFtqZCfmSjOYiat3ryUC4FJ7GVrBLkXrEGKPm1s8WiWcVbSL8fACQyev
HoUAqnTxGYvPVQCC4XOsm3UcR/tA15ku8upIJW6u4eBn8I0SAyt1IoJUMEZbQ3eA03VRqRWHLLuE
rrqhHL239TFtwvVQDlsxXXP92TZ54M4JbTh1l1nRf0YtwyAQ0bmQutIEgwY3vCO2+snEH61RCWdk
a6hgOcpSOSpmvbQUQjr8XTSGN2b3qOpuGxSrEHuAgCFW4Q2rm1mD/SFwoJXWzCehfqjidZAV+7EQ
PyQJO7POzR5sZoEILehuxTg9Ngkz/AAd56oh/tPTVwoAv8mjVjX4OnHwRrCDen5Yi1ArIDVd+GpF
vNPwy4spBD2yEqlzkWY7qlCuA86wYNiOY4LJMHWb5iGvA5uADa6A/LUZIAAA6n0UrdH10xvuFla3
t/pkH8pHbdLB3nPWYygJgnGtRa9i1a975GsjQvcWqoQfmHZbrJp0W2Ai7lLZEf0HUb8vxNGOmUE3
FDkR+AsIKrE2bNohPMCd4yL6YsSj4xdbWOjLEqEkhRTVKIA4s8XZh1KpfRJTgfap6iThegT6EvUr
ZQrBM+QfKZ2VCVLVkISM0Wmp1Ug8AiJCVi2DPVzgzOHDHRBLeDzkLgNxUDxamnXtNqDHlBHdZrwL
Ne3TN8Q9f33i9bvO/IggocUKCtYocVXyKAz1jbjnhaIgWBVXNQNvr76VpwelZfJM7lFSbOTR549G
Nhw/Gri7gV6dJe6H7hGMybK05M0U+HdTz4aK8b2paeglqxwQh5aJ+xBNon6WCfwxpWpXULbWWbXt
4t5taNB2uJSkPp0bOyAdVCdgBiUwvAyL1yZ4V8QXgVyUIHOiIKNh2d1FJYN7cW/RcK2TlS8kdqiK
p6LZNBxyLWCmWM/3YpNvumGg9zVu6Fof9RcBy2Bk2Z0H7qk34G7pdOm8bRHcT8qhz98lyiEDu0HQ
POXSnZWvRAkjJe1YgVkYZWMH5lwYqgUtEifLpKWYmbcxfhSMvByGjW2Ymjt40BaUZB8EuhMDjgUo
sIjFFtHGLwFrzbghHnsHhDehDIYTESvTg5TH/r/MRcs1VbhaWuI2unJveoc2pYno6YOrRfmyh2JA
HCrAxgA8xkQdJwrSY1fRa8Ul7kALBPwmx7dWLVBtj59adUtEMRAifNvsGsO0sbr5lhk9KAKCtdza
zT2xIceURG+qH960OHIncuz6AqZFgSI69W9BDNGoKftvNGBcssQdU5odYrwl7pQ1uDinaKxdjNey
IIDG65/beHTDBuujFTyqtcmCR2QSm5tMNo5tChpLSpc1vXcZsUMRMPOdMzPB009rHM6OJXSOOIHc
CIq9r34I6bwpMKGni+MXcLPwcBTSdKsT8ZFgaYG7pxNdmpsnGRZFLjOYgeWYQ6Fqkvtw4I7PeSu3
zSKjlZg0T0P8LCZHUc4dszlI42McVq4sPUawloasOwXFZ5nIiJyRI6NIKrjTRjhUrTD+YJCBR/ZJ
LN7H6S4Cullprxn7gSlE29FEEMMuNiQYwaSa33IvZ/dCt+oxoLWRdN/HxnuimjurLL8nWsmdtyON
CozKWkjb+zlgMotT8mLuiu6h5koOymORoBAO5XUnPAXWPWwk7rNk/9CZ1P1vtRDRGIvrcgrWCoMK
a6idsDop9JZNEbIJ9dkEqM0kg8mg7hjNW4PmcDWqy2SunpWTQQvEGqhIvdXUqcsKLp4pf6ftqyDg
8ehX1vAqdccoTJeacV+U36Z1O9XCNqBjq1uYtsbF0HjO6N0UmP3iwfWkagloHP2Iv0yLkyx9/v8V
M36m0lOI1N1jIMF1PUSZJfUTv3q2zitpyVR+MugDVJGdZusS2pFf5NzQtScwnpBIzl4wd5iUfQ22
r09omcpqf1CrlObnJ5OGU9kwiDFWER2Qdp5Y+RjUUJk00bxEagMOtV47mu7T/jvKU7MQevpbYy24
MNiaxaAkd6KsrmGbuUM4url40Lzqpsui1ZAkMg/jH8MArizeEDUfvZGWmcm3QhAUyheoDuIKz+8i
M+ju46wz28HpQTzSyEIyh5x/beaZw23TSTq+Vc3bdoq0ltgOFKlAa2Q4xuhq/b2fvkYpW7yF4D9Q
iNDo1EU4TSpq6mGlzwem6ZefkkZh5WcrtZJdIf2Muveiym9oSa3rjoiw5D0EsJfOXZdceAr5kr1i
YCxwjrF1KYX+MHTpFZ2m8YMK9vepr3IxQG/INor7dPrI2FozYLdp/VFFj6jkuAzRyA2rcyydkky3
NY0LYnJT4sc207tGe5W8h44haqbeTjMuV+2W0HXcQsqcJCUK2Qe5x9H/mdJgb7h5dszVKrotfgKX
MTzWEq50k1oaHFfOSwE12K7S+7C770rBKdEKSKTB8APQTK43BYfkWG6D+V4k78RBgmRzHyb+0hrz
TdaiXuIbjiRKV4YbU02EZbLsueqmYBGbbUQbPQJS1WAMI1fsIW/vAtbHcJOYD1PFJCJ9+3dd+4Mn
5s+y9qJ8HzorN9Iu/6odWseGS6YLGc6oIWRk2t41O9RPIog/iui5yP5NKSAzng7KyMRS3DuGyx3Y
W4YI0ItF+jKuhfsrn+2HNwaBEpHdBkIhFLgXKogiFrtiiIX3cYt275W2jZ2gIw52s276mmLmxy/y
94ddiCCq8P89zLqT3H7V7T6goN1zHi/ra0qSH8Qdv8vBL4X1hg6TqDDFL2CvbvdJ4IrvEFjnhOfx
nttmeLqmt1B+ibkuL16/C9Avll7IXqhGsoUlWeOIAm9H9uhwQx/iWYpxXhbVneYhux+5apjyg+cd
S4LpQkrSbB36d2n40CF3IwoipRbq34OGhGet4ljbh905U7+r+CgKd1r+0PDHrEZbq0O0EStpDUAC
rvemknH0eKxN/7NDEWGXnG/K+G4qAjXokzm8icohjoqbYsyXABoBWdfceKt9024kWgRGuKujb1Xv
FlmJ5YNL20ANmtz7xdnwdm385ZdwoLWjosFqob2MXSUFX53RCtKyk6A9yCOTcmThta4dRD/YEih8
6qLWkYs3vXgc/ZIjxt8XJoLp5mRVNxktSlkQkeTeDcGtAOin7KdjUaOEqOOlKIpuTZxAlaCSpMeP
FhnMV87dvZeiN1y6a5Uj2FTOStg/gUNyme7tZI8bVJQiwQd9SF0HUM8NYTxoFFs1zh511OxenDvs
0TpJ2aE5KSrknnLob0KKVDmnm0Wtk79lU3pA8EV2JFpjZoaWz+YtaBvZd+P4VRt8ANQJmg/TqQIS
dnEhp0QAVVy/aMNxtEKVkfYV946gou9VHDnDmNaFhJ745r4eMqgXmQs1hFQecy0JsZMMwE43oDsg
LhOXG0RkWdHYnLOahP7EHeiM13iXTcYeQvhqKBm8RRNnk7VthlORUlHlpvYUJ94DVqFDGDOJsM5m
UW3TIX/1GFMxMtgbKaCUoEgauw8MW+dCPndcEvjVaNwoVRV929UdwwF8X3ZcyC6X6gZUqFG3X934
boDGnJSbIb4rzXNX7z0gUrEhQKycMwYr1NeBuM9ExmK57/qyYPsAdHsUNUyRaeSexfI5FeITfu37
zgwOpgcnMzfw5UX3DKMIQBY75oxoOaLoK8KxVNfVQibGM2jVu0zczlJs7gdDqJ+6gRI6DISNKtaM
I/ALN3geamTJp4CzvJ4elcCbs1R3GuOCgObRRPSuWWubopF3ppU+FGJ775fGu5paXBqTjcQnCD3t
OJSaE/bxLmlPsdFsJo/bgCHYZnMe6Y1OzzL/RMQHa525iZihN09GKudy0SrqCtj/elAh1gqpfMI5
9gBx70UY54F5Wu58lD29xOQoivtzGFlb/us5SNoNSocMX/d4sMxgmVntHdJ/V0aFPibiQZz8R6Ht
cCWQZDX25TacbXItRgMSHa2gP1d0xMKKkUc7GLeohbeG6R+bUOQIjY9xKN6XGDSjDHAUzbkhkAnr
jHdDWGEIE1JUkZW586zmHJFDh83xbpDCK37ln4VvWEfmCAZd1NWLAwZHfJ0HZoHMroENhJJRsJnP
cYexCZt1w7trO/EPskzEkv953sUZA82pBDVY4meH0JveyvW1E/PaAy50mdC9+8C0io9maa4USgDX
20CT39AX5SRzE0dYmlfKOunaI+f//ltJYCYZHQuvQKPJTWT4JdAMTv5KxQZqw35eoTvfXakLftQP
6rICxUtXqA0uap6s7tIChic/22hDt1yQwTo3E4Mlio1TtB4exnfPufLMH9qkOifzfz/zovIJyzpo
SVv45W0/wfBC8qq74lVz+8+v5G/PuZApKl0vaVUzfzZ5Oy1jhKbSLYhTG6Xwznfza1/lDyXW7x/L
vKgMsjQ2YpnHqSt/zXzSQYZkD9RzsLi2V/u/V363v0T1hiQDNJw/W0fwHCKZBYMBO3vy1sDz2FAX
THutpXWt3vqh7awbJnLombiDk/+i7ZyY3dChp8URB8ParldE/50RaYDpnssuyUZVMCAOYPy3UK9F
if34/f727Iuus1rkhWBFTP42wmmuzj23XjKJcCiv3Ksl7I/f728Pu1gXID6HcpzKj87tHWomO7rr
nrw9DlE4H4tq1e9oUJ//vS5+XP2/PfJiWRSRKXVyjt+PHoWZvjTllfGE/kOx/MePd7Ee4qAt68Ef
PlJBo5lIMKxBfYiKxtPPZV2hzqKHXpGdq9pB7mNxoWVQrsMeXTYCv6zcJjrYFrFZEuqMh/+Dhq7b
x98qggy5vi1j5t80hUtkZZZ2qzMvkyinlDRfmuWzEJeuaaIRKc5RzYGgPRDDbZPKvBxp+Br3PS3A
okpsYwT0Uz1VCG+lOsR0x82hpLUNamZg0WIgbwLVHvC0hhyp0ldGrzwTBccgRlbGT6ZshVgG5Pry
759m/uoviv7fv7lfgujfNuaUEZShDcOHYK7qOHQE07d747Yr3gL5S6aW/ffTfroa/vG4i7O0lZtc
KYSexS3ahJ4vlPfUbmbS7Sbalv+nbes/r92lYr1OmYzULKt5J2F+NG/9x8KxVrlLqN2Vh115xa2L
MxUWdElc8vBhlWTo9gucIle+OnneBP7+pXRVURXE6ZZ28QSllmSps/zviZiWXNn5wAuSTmZ2i8wq
Eq2dSLuoGpTbxizwadIUzMNax62polP/6pLkKWbcYXR5gyhLPwMxvDMDhFWZCpcQtUFHS0SCBBuU
55HWxr9/95/3nP/82y+Of8C0GNUx/AZjucgjH7letEraZPXvp/xgV1J5uyzTEBVNBe9z8XbJsBWJ
zpkNJ/66XiHaws3sbaab+SfPHkzMJ1ev6X//KhrlxXxkiBJPvfxVimkq0DHIWMDC42xUmmEFm9k/
rT4Ha0BTDj7DleD++4P+/XXyUD6goXJfR8h3sYVrIfb/tM7f0/xpFI9+fy/lV439f28MfC4RC9Ls
uCeu6uJ140rZcEoUYAQkFythUyyExFWWw5rUZBcZ30S5gXSr3MpoHNxrNfC8Yf/5svN0HFaSIcum
bF4WAWlcISXXzPfOnakC4DNcYZW61+w6Pz0FG7psmZKEkc+4+IxG43OPSIR3cfvrfdn1bvA/qGjU
uTz688PokmZIKs8RcUJd/lzE4NR1LxlfJnRPte02XusdAh2HQYTeUKjpi6GrUCQ0omO0iVIJTV67
7+GPJgPHUtPYWtSd5Bwm7arFkVqGj4EC+AN5bRGPjzLk1xLP42Qkq6rYVNyMDIMxiX4mEiFGzRoI
wkMbVZXN8etakEr1styKZB0x/llXsnClkvp7J2SsTs2Nr0xXZf3SjmUmU5tpGr4dC9/AFyAN+98v
/w/FLw/AhCdpOm/GX4CLQsxINWsmri8z0GmTwCjUHPRd8/uIXH99rWKS/14KrHBz3lXgauAMuthW
2iTFzyxPHzMicXyLneBuvkjkK8Oeu3I6VrN5wZsLehkrHAuudr/uMSl5T4FzbV1cxDTPLqw//y0X
r6yHuI2NdPggigV40bT0HqN2UX4BlrdF138uaew/44a26yvn29UHX2zh+EjSoBfK7xkrEq9LewZD
/rpNOcScOKTGvJrpVWyDbPz1NuHHgtzAAgX2OC9U1tZv9QmfNoqsqv7IcZQo6alKX9HCAJHaRdMd
gBif2KoxBPaIeIGxhj1EDAYZVkLg7wLRDfESpQU9nWYzSiLZDenSt86MPpn8sDze2uItE/xFKQor
Rso+1DoDBbcY3WvlZxvfJ8VJkZ5mkiHJf8xhWofsQnJAtqZVnjQS81LmP6JaIyZ/zny0E1q5D0U4
QeF54mfpmCfkAICtOrI9BpwSrtSW2ZRUxR8aciGkuTNo9lGPBqfToYijA6XFfaimwYk6GoZycywI
m5D3/SSSC0/ATlMdpFn5iAWAzFtD6TdlTLOWz5dp8lY1coQfuLQhIUlwnsfwScc+H3SlrRBpIE7c
g/N7TS4dM38PStQgRNvQ7t0wcyF4oLeJenUyvV8rKPnldKupqdPToxnJndXjNwGhWhi8dw1pG1EG
Vb1xlKhAO6uvMuRxCV+EBDm9BrBWdG+M0lvs8IFu2HEirAH8b+Q0Oge6CXCLMUShJQuvw/iGUlxV
SFbBry4/ikinRKZ7gX4IkmmbayPCvNpuur0+HH0xdxmRbyRiIs1c3Kk56hdwdsTHrFONPujIwCg4
VjLiMllZduZZjo0VtiJJPDDlNOsbsmSYNM6tXGJOOhbtKN4KWrZOynItIr2fXV2Sf4qUTRh/6T3z
ev6M9R4PMFgAF5TyHQrfRQMkQ843KmjEmg5Wvc9Usve+o3SX8nek+sFgYCzGALm/g0IhTCZc+HON
FSEtl+6Y6i77em9kxdJsH1TlbZy+Bo8sCljaxaoVYGplLgVdNjD0q1dd89p4g4vphj/e4SObU+cV
vAXfEe3yTHmI+93EISw0wUr3EY7IX0N2i+q7IK1AQPjY4arxZELok9tGeyk0DAMDcONuHjnDwmpA
eaVMW5nci0l5hpKCFaY7lFH1JRt3xAm5Orl9JQBkhX97gBME656sLxPQk4YYrNPs06yfkvqkJUig
smoZWutkeC7NycnTFe/9os9C4kzqQ9GFmxGEmI/oUecrpMolvhlZovkUTl8ILsj6PcSidaUsvLaF
XOxcSTOpQzENH5rxTahkMIhXKvMfKC8Xm9RF70APwEbLkfKdFcOqqjCqEXRRifqvjJuMpJYSaDNq
dDebIwGScHZQ3lQzqqVMEK7fSQxEtKJetX3q0d7GLgXKNZVm8aMROtqgrUcxdikDbQmUYWpNBE8R
IyGQytgK6Fmz705NPqiHmYIn8sY326XJWuwNtPadtClCc2MF/rmdOduehpRKPOZCZyt9uUjD5Nh3
ZLS1iaPR+Z+Ke4maLojanaUqXxYuiUEXH1tCU60Qac2grtTwa27tZ7649OH5EymzSfhjBJMvDCTS
jaod+7wiXk1aN4h3FaV0lbl/Py/7Ai8kr4upLnqIq1X/UVcPorwXBw9uyLCY7XkYrIh1BcpTctlF
Ik9vueiOgmJAvgAWzyC4nx6bPGRVVesUzT0pGt91iFg2bRyt9td5bD0Hek9MgDlt+8a/Vfi8jV68
yFYNld5aenHomrNdgwbBVLYo5ghbjfRlawASYFFazGz1sIC8Ezr+cIwHmqPBsyrAtMlbxH34KRLF
LbHQ5MgECy28tZDz2kmd3nd85XqsbWhNY8TTXnQcmUZT7+SQllnt2wYTeExg7mjg7mlTIgIeQ6G8
UQsE97hXzaIF9WrJ+LH4KQuZjjyeSYixsB/tiUJQbRFg6TF5q7WTS7HTIwE03JDjmI6FwdcmDxHB
ESXYcuYBnhfbfuutRsI8iSNyo7C8NcbQtXzILHMdCoOl5Nb4K/o2pulkomvRV2jspQR3pamhQhzs
vKLuqRCr+IBcEIBTr59KflAfVHwHDlh+U9V9OzYEmIJcwA2WdJ8imRE+vRGMhVXwUfRsL5LLOb30
c6IYSgonAW9Y9zpisCuxk08yZiUoKDXesKimoGmiJShDCuRjjbiX+B864adK3KY9tP2xRTO99TDt
TKn+msXevi2HAwmWt4HuvSMOO+R0eMLw1ahq12DeVw/mDZJGXAAKQ5mbqvZOPSlbvsa+hoBfBwBV
xuG7xwmLZQjjDmFfRrTxstopreBuJMii99eplwLMd8pY3w5itMoJ9jR4yYMM2TbQ/bZJn1jsjsaH
ViZ/W6FMCFoGoGgmah+8Vo/ODiVCATBx9rjmAFkMVImGJzyks0xkVm6kKh7QQx98SlK0jc0vizNQ
kAswj0wnDSF3G1/FIIJgXpRdgsl1JbSJsYH5Tke2Q182fqmWznzLv/OagUMXiVqwTPtHcq1WpkZe
TnpnVAKEZrhXCLNU4zPSBDdMjAKS/LhpIm+pjeM2kcmJs8o78B/PKWL+kODIORVdepX8Ww45ZqDH
KMvIv+B1isO9WqL9gohtkP6bqghs+EFJTMFhR/8W+Ora9KLVvGv5Sor5hjMfnL/jdcZaHoxNnvtr
DNwriWqiYS/woAQmFRirFgU0IRuN7lbMH0VyFzLfXBjZLbHQqHDVKyfF30XuvJGbpglQRVSkv27z
RD5Ow5AOH8op23sraZm5AQEstmEjIQf1+TajXJT7/31tffHYi/NDqUdT8uTho3SMU36UuY0qy3Sb
rwSH8O2jihwIgtXVO/bfYoaLx160nUmBDwnTMb8L5Re7z9z0LfeYwWGAehXnLv/V454VKLQSQDqo
MlSXixatETNYFvhqa8f6QA7srwt8ke74Nt8hkOSwp2xm7QbJg7b2WGG2e07QYl65m/7df/zzXyFd
TDL8ciy1HsLT3NXQywUA6JfCMRe+XZ7QoV4be/3VHLp42sXlRSZAKzdM7zuJ9gPXfV/AJLUX88L5
943Y+uuCynMgZWBnlXUVItDFd5tC+Kw0QlxMVVBJnIocOe3duLiTQnI4ovi28TVHIAgvb4JzgywZ
Tyrry4ferW26mlkHojTkYrel0pB23aE5V20dYhrQTIzKJ7hk6PO8aS+zI/XMqMUxWOYq/9uxhyGU
PHDxQaVM1Cp+B5rikuuH3UHBxilXHU7zwDVxv0VTsbPE27BSPkukuG2lP5SokHouF2YiboZOd4gi
Woa5vJRl7zGJC3ryNx5GJgTuiLZdkfrR17WVWr+kY+rCZJs3YWpkhZuM/IgZGduT8DDK51Conkzp
XaTCoSNz0wceEjLmjGLlRvGhH3c1HhRp1B/9aDjIZnrb5TaJacDnDOvYkMW8tMQceWFEIaZ0xYkv
xsRabm2LsNu1eMpG/aOC6Fk3nROQuWGnXfWNCvhKZfnT+/Pb72pcvD9Z2mUlLP2PgQKNO02qwGPb
xMPHv1+fvxsqf74+vzR5v92xx0iLYGWjmp5Xhaba0XJ4Eu/wNS/Ge7QJ2cM1GiOTysuW2MUjL9oY
VQjZT1eBnKtYLhANCds6D2GYT8ksmyjXGgHHQ0+YE/HdhThD9eV6WWlfc/tK5EuPYKSLPoJp3FW+
X620FgFv5EmHFpNu7FPMcudOY+w5gEbKVkZW9J5Zg2sOqt0NpV2hXEFAZKfgQ4yKUNfwBqP7cehx
zWsvs1ehz5+V/FAzzjEsF0v6Ct0OXTVZWwvWdFLS4YtVReCQsO5QtCvEKykxWKESNfikQ3LrlhaO
+WK2iGM2nLosRTYrPHjiS+NhAReyNdHoS5Yz5u48XOmT8lKW2V0Wx89Dh6TbCz+0rD2Whnaje/1N
itLIkANXnpN/CLwORQMgISnrquTosP7zCiZyHgfLJjHIiUcjjXvb5A/5XfPiYTBceD0AEYyYKvz/
wgMSgHUAlaKmTgwJpmXQrIT0Vez87TTuq/DNC1k8YanQMTRcI+j28pA7ukqqXTtzPwTWvLUlYYzY
NN3ORbRQ+Bz6nJVDWaG0p673ITvrhwqh8ITWOelulI2Q5C4zoIWUHcgo8PX4yaxzG3hIW36SpRbK
93jjBxlRl/w4q8uC6CHPD1VjrlWK2zzVdtOE5bvcCdbjkKfrvvuczM6xdJlbPVJimi1lejZHisBk
m3DHn92AOpdj/GzrvKheySs4WRo90apdtwNCQTld+KlwLGcnMAiL1talndb2C58ic2CgXpxFXpEe
rVZLtGqMCmzERYtMpdCkvYo3PEw2hv9gcn9XNC7qtPyjh0Iji1C4yyTwgbIMcAc1ElFGXvTVUxP1
ibyb4zxLeaOFN0NwTBFm5rcRdjUUVavQwu1ZvBUCqEm131f4Z+vhXprwc2aHvitcZaR5wmWgIh9A
NIOjL70UJCv4xaFVXmIM97H/5WVPZQ+EvUtwiQOfUZF5gyZmG3ueZOh+hb/MlE/4Mo7pI8MmfRDg
eSOqK7kVafdbSJ5iNnJUdKo3nacBMX0OE1GOXkMkXrpSL6fhPRjVVdJU2FgpQKMOQdTroDzo8atf
0AuL2/VkPsQknoCEXyrczLIcmzmNCKHcSVg8My+5GYbuvghwlauMGNTiI9Em+IGCbWSMo4zIVf0B
wCX8UUIeRXM1jQxQn0LzaZSbVQzbUwmUpTG8quiDvI5+H3HwWifTp+kXc2ypBdxS81ax9kX96SDv
Ifhvy8oKhHMvrVvzocFKg7bSGD5lOk2axGnC0UnS9e1EaF3RwvmsE84xYcJ7NVrBS5o0J01P7Ao1
YUAWaFhwsS4N2DnzzYgVwMZiCAoGYgSEyjJA6Mab4mhxtVfb5r5JX/Vg3AL6ZRvbCf6wHOUvVaNt
LT1Fo3pngX7isu2USb+UOrQx6OqLjkxG/i+lf+r/i7vzyo0cS/f8Vhr9NPeBCdpDErjdD4pg+AhJ
IaWRXggpDb333M0sYFZxN3Z/R1k1nYrMTk09DDAYoEoFlaTgIXnMZ/6mjzdNR/bc3tt0iovm40Da
7HYKeduxV4OlAhXdnp5bOMJjViH78Sm07ifjpsvLRYzea+Z/UIMPo3KT1BUg+3hTuThmQpBGIBXt
VxBAFenemNuPeo1oKe06dOqgm8SLWjAPg/2snEGJXmF2lwz9laGWy6gDMAepJCxBUloPU3jWobdH
lSMVUnlO1r5yqn3h+/rK1ov3utUfOHAkcIvEEzip5aDQyuNA/MPOw5MBcs1S0JmngKeN7nYI6lVE
KaRI0VGxULOi0q+G7UqZ+qsaerGo0OOwoOIe6wYHMemXiQ1tPkaf+p7TPs2us0jdFTiY6BH14R5l
cA4aHfl1tZjx70jXVQedFJRlYplHhTRpUm5LC6CHMj64envTW8dOPxbTHV2+HNtGrUdygYVR2dmy
IGEZzNTzWch+TeyVfEwpdvmFvoI2gfEZpAgglSREUWLcJoZzNnuUlcqGZVIqULeCdQznFQa6nSVE
GuHNXOOLoVTEimc1PkcWueMIf4y9p86rTW4Cv8kRYxLaUSRor5T+GveSqnXIqertrA/rzDD2ZRIu
gljZijFeGt1zPRb7dEL203yalfBo+sVGKcRqrE+yXugiWmQjxGujP5Qzb7LaQc2dUwkeRxsZRxtS
HfosQdkDXT2U41PSHZXcgjKHyJKTrCAdLVNjnUbbGoNrE9bdRO075LTQAfaW5n4ODNQ10IB3n11t
1VB9bau9GqA5KObl0IG6beEB1vhD53cWBXsVfSyl+lyWZ2FoC7gAGA1D0kJ1eFafg/BUhNdpfUIP
JhiBW2KXNNifh6Ba6dE24wFOwc08FNsOi2LyS8CYo4VLhnnV2LC4aADgOrMt2uaxtJBuC/OPasVG
2zDk2XSWPv5B1awgkVCDhetJiRriDuh9Vvg+jIfbxJ49JX+PO/YiwINRLbWrJLm1D1C0pqt0nTAZ
A3xtAzPZDS41s8LY2gCYw2IijqA+F03Zpi3sTdCYKxf76GG6S31sXv3wWkPZi93kGAEfaJXwLkqO
0eRvGj07xT4uvYFxXSjxtm/do10F3xE6f8nc7Rh9roum+NZemrJhuvK5KCeCsrD953X5Nb9r669f
2+NTefmb8nr/+1ebf778GL+W5VP79OobL5ce9bfd13o6f226tP3nf/KXf/zm/+kP//b15VPup/Lr
P/7+uejyVn5aEBX5j1ZsukUm+u/927ZN+tT87cN//a8axvbX5m//w/P+9v79f/z0CX+4uQnzHZ13
y8Au7bsIPcXk4WvT/uPviIa8o1Fu2q5tCCTGNZ0sPi/qNvzH3zXnHak2OqombURKHwYJWlN0Lz+y
3wmbhNhFmRxbF1qaf8XN7XWp2wK15pBZA0MwUaVlNBfAAMXRkdHOdZ8grGc9TOvJeQvjKD/iX83s
ny8hc9EfkgWBjo5rDFxiDM2jAwtYoG6LgVBfgAMIhzfajq8z2z+vBhdc5dEQK11kQC3+sUGrqv6y
njAZz4kTsgM27IhOUUqM75Wi2/7w9m++38iPXj4XDPDvVySD1kw8b8BXmBe5tGsVdUWjzF86fb+n
iIXQa0HpGmPfZQWYGibQIjJ6fDtAr4bJLsomxJ/NzYSytnzYU59T8aO3oYi734/sV48CJ1hVc1Sw
wfjyvH7wWmxqaTGP/rIIlXNppJtwgEWrISUp33XtvIfa9deAiX88jB+uedE6MfUAtTp18HnevTdb
YlGnT+hb0afB83Rel8gSjDl+eB1CMlQhLRxDf3/Tv5rQP970RWWsxW/LqituukyhCavhLjSTze8v
cZH+fr9JKR3L0rEdQ1zOsdieqNMELW/cL25mNX/MHXOjcK0kPmE/vRWZeexFt4eQvnBbiAzaYkZj
7I1RyDu5XFe2itIpgBQ0jy+Xbm1y9CVJ7ROzP2JmvkzGiU5ztpwanMqQyyqrEKH0Kwzed7HlMgG6
ZTd9qDK8kpv2+veDMeSy+mkw2H85LmhbFUe813PN9ScnMPrMXxrDPvfNRTpmG5dMFVrulSJ6r6bu
U+LZgITz+xwRlCJCCLMbPH0ydy5acphSLxGTPzl6tHPQiOs038urDl8C3iJrVo3TQ1e2+wQWwtTP
CF4ukLdAcC3y+m5a/v5uLsDn318wS1mCUhyLlX2xiVR1iY5BWADTINdl94ZKjtEqjGVTR/Gw6ukQ
Q8pMkFLyOw8DiaPO6prch7CxFr8fitw8Lp8r+BFDIOWAJPKLXcQPm2fm2yzgIfdh/i7VEV7zMK3d
OruBAkUrPVsaeEaGb8xvaRX6i4sijUzpVeMYujgUjIDici0L+4l6HwsSIjLmecBrBwm5ah5W2Uy6
En5CV2ihxtYu7s1dFQQrNVEOckeLC9QrJuWgT+6hg8AbdcFKLv55tsAhQMK0g1uRoO/oXhfzia7H
YjLEnTFNNCPGtYOGp4LgAKr412UwL4UkujKt9YqukptCfO08xjVZb7nFoE7yq/tGf9oxbWxS1ct1
PYeOkyit7S7hI240M1uW7m5Os41jPOpjv08zlD9pLjQ+4RfdP2tatHCQgwlxUSliM3bbvuhXk5Yd
2uSpawIshYC7g7xSiugBPzFUPH2vtCAjjdcVE3tUzEU59SgagI6r3IOt9SsfbQn0gjY56n9pbbBn
i808x+cJJYuelHFOQPhSBE1L8OVdhQxcuhn13huNeRk0wTrPUDvgfckHDjRiQZyK9aW14GdXoHGQ
eILUBo/ebgb6atambqH3FKvCUVANHU5GqJwggEGSr677YDipzrgRD8F9HZb7SVdWoBq3atteuaHi
oXUMn9rYWS6bT6wfhYEzIzqNSZAdXBvfV1ZDEXEbxrQenYCsH648KnbdEKwHl/WMg0iXHzjEdzEI
EfbsVqQP1C/3Rj2vY73ZDgYk6WZcVxF5eBjv5lHfKXDMfPqOw3QD/Gojn3w7DVcIAC+nYFjpZrQb
68BLrWmpG/2qak36YVg8+CYC/zXqS0dL049OMK17Ea4dKO2t6ywLRByGLLif6uKJA8wbG6DeilTf
q8eTPnBjpvMh06IzbuzXdoMd1ykozHvUTFcZ7iAZwqhN2a/mGCP4HAXkhDYdwh+uGXhKEHqYx107
DvkV+5UYQUPZNw55P8fzuggorZeU0OkjYo9NEfC9ZZgbIZwPsTwhSSzdyfUE8RPC0V3sWWsQPwk5
V88eKffLQnwLebvyEJJvvEqvCSWXRu6Z1eNk+fcp3bQSmE2Ux3IarMMErmJgbgzB4OpupaXsx/O4
IZMjv7KonMTqvYofh9yI0QOFx0fQgDM3kgHKCkuwg7xcgY5KAFPZ5dPs0PfUGrVjFzFp5w4HCS+z
8xt5Mdua1jNmWaloV6QLXg9RsuEwoFy5oK2/qDrkqzECs9ODsFq0ROdtiBhx3W1bNKsUSGxI1C5K
d1znOrYRudiUY0vuOq7lnqxEKnZj1r6GGZnixModVbG1CdCzNrvwnDYo0+BXpirBeh7QOvqWNcNq
UJLbkJZHTD9RIxDLlFXs9KukR1rjTv4fq+d980pGDDMNimsOlU/wte8p7HhjSwmvV+x9NqBALXWh
CWVjira6NC1nSGVngcIYELFutg3ZncppiA2vrBgvFLSk9X7eNBjrWAw1Q5B3fvkro4CNAxtA5V3M
vMQU1h0t3KWN5ATnwsIaAC4Z3H+MYCYqF5RVyy5dyifqMMcK/KUMBA2DKlvmdFTKoPcc+KGJgaYw
/5aCXQZN7JwEO0nA8ei+N1Cj0XQso2hmKxgeyn+RytzJORtyY5GYljFHNxW2tdK328Ec8EVPNmrQ
y1rBauwJaINx1YeARxsI/prO3FLXo2rvarBThrFLJvL1hkuN4VpOZkyCdhab0ZBlNzX9aOAaFSNJ
Q05ZPbgTKNyZ2M6rJvNfv3cofBR0tS1t8PB0W8sYIgmShVZHDw0xg5kxSInc8vc+m0KPCOGA1mSb
TBQlQTJB7aith9+fx786IigOgyZV4YhhrPk6zpnrSqROq7tLw6mvbai9QT6uO0t/4wh+US24PPdx
LaM3RyLjaOIijI19My0rBxnMKrN2MG3XWNwgukbZFKdWubeh74jWIOqz1Ad6fQIi6HuFn1AhAmgK
T4/Q02f5zUiruyMCbCovzvI/Gj3FVu2+1ZBJLxG4ZGNx2o/2mB58FSYMIeTvn5f2qwAG/ItLpIw1
h2VcJCGtgWBOhkPkMojiB3+4tqoQkSNEXUf3njjimJgIHWDXDOZ5N/JfJYFJmz9oonueDR3XYBZ+
bG4crd2Tv70RXf0y0MM6Q38JojXQx69fp26lQ2qkAhjKwG6hwNUswMzk8/PYzqgsYanjdh6G3ejq
NJDUq6cIci8m2tTVFO/3T+qXM+uHoVw8KJQxlKyxGYpljCfqNfQyivIpbuz731/nopP2EtxCPTDR
dhN4hhDqvL7nPkVUUW8NdzkP6UOpmkdhI1hTmxsfeeHBQTCEdZcj2mfb07KTXTEMzBO930/1tekq
K3lsuH69VVSw9q57CIpr3CxXMLK3Q9i9kc5fMDT+GC3i/9AJWQr6Sy72QwBMvbFO7RoQVlewpGk1
hzU+ewoHzHve3NWEXEth6Vdy+mPFurQ75sqc3MpNMSPe+P2zk4/mYlWC6Qaaz6mrQnG4eHRKbBth
NaruMtMexyb0CkwnZRYTEfGm+VuVhV/k77bqGJpmaUjFO8bl1UrQuUlauUs9Rg7Q8ESsL3F5WJb6
tDZKwpr2DfsVQ/1F5M8loTTa1JfAEl1MwlTUgOIiLokQuUfXcNWxVJ06WEW4obn6Ik7N4+ATgSJx
In9FFjWiOaBFlx0ChIB99GbklGnwh8p2ZmXtJmPwJpPpMesba0qJa9LD4EJAohthhO02yQkOVd+b
oRqUhUovo0dXp/cGRIRnOHn8eTb2EPKDNWa4R0dkh57e6vwMMmNZZsrdmIReXDXX2hQvesc9UDc/
OqG1a+seYUtrlzTRrsmIVuv4NsMOyO6tjV6oGFMk29rGNLTL2C3pQRg70KwHiHeFiwkWiGemVzsS
z8eh15bGpuVsdArryqC1MnBRWb+QB7pcEzICxxrey5tuL3c4FAe2fR4cFfy/RAkusb02J2YoOcA0
mztNRYOOTE6uvM7lGG7qa4WYSsGDQeCt6qbmRsa8nHt0O2XMrM6o8OJ8pRTkxS0yWGHyrWetGpRx
zG48K89UFq8rwqSeB2hFM1aAPYakJA1Rs9W03pPxswYu15ftul465W58gvhQVc5OEqwtLVijpLFT
Bt9rbZDhersX/gY1gb08bqba3Pn6Y1T559SEo3RFprRvgAmmiGw4hXtoWo4QjEGMONim43FsUsSY
+1ULch5U5tonuKAt5pVUxFR6bBFK1Xa8oZy2mDjFZKRIzxnhiH4V9k9KcifSfhWQo1SkSzYYwKZ1
D5MN/ZtO6iDdlXkTfVtdqwiEuRMGryj3IBgrPyCau1We7WWdyXBpEFAiGI3j0DwaFg4BJJ6ZHazd
jFQiCddYguzC/jlGFThz7mtYmAVIAdMlqwCXHxH36MkEvLLZZeKzyB/5JybQsuZgTYvsqqW5VOPl
1qUp+mow4e1tQ0xltnutwoKE/cpVtc91FxLAo16qjEs3sN/7ZMdoEFzb+XSSw3Q5e82EIChmGvH+
AuQL3ZkAFE0qCxi7lV034t7oCsxgSPGaR6guyHdnN7KOiu7XWreGtVYauyHrt+UU7gw8m2XtAh3l
23mKFgF+hzkll8JKbnPKMLLaa7U7Estj3oderQJSQG4h4KO6Cl5vpABLN6fkgbjfHFeNMiF7NJ7k
vBXjtA7Yg/uhX8k1JwOQzG22k50cJqINpDE2lRgoi7RbwQmCuKKHpQrAnnkdOcQYQ7qslQ4MAvXZ
wN6r4Lrtgses8LoiXhDpkVYTaA/3E1q7avsGtfjn6p1ArhM/WAPin44I0AWiy9XUuOP5kGkFyp3M
WjJzlKYY+5lEQE41GW9ESXBn24zYnNYNGm+14Z5/f5a8hupwsDEMav5CcuUwhVNlIfOHg61QK7VW
jdFFSJvZTa7jByZga+pIWftGmGNcWLO/XMyWdDVa3g5wxct71nJXyeGtOFgNxztlduljTYjqRU14
zmhDUSrv9OpJVtQaM7lVrNCrOGRCYzqFypeBxLOz0DmrwvNUOPdJz85l6DvVvQcgvoG9SkuP0s44
PAuTYo7bbUMBmlhzhv0I+iLmcln33ijiR3TIEPEWyiFOot0wNVsLaFQxtZvWwfxFZmI2hYOyZHFF
1kabSAgBEDt0KQeBgjHV4lk4tBWRLLSneT0M6GYX+FD6PvBzEo7CNo5FQkmCUkRjR2dylHPD8szq
4eQKXIZyKu3FMAJeAYeGhbuL2eiQ3Cmhgp1CgCNWiHBOZs8LXLo/ojKJcq6YT7k2nYaWDRptnX0p
DmOCNJHl3ukzxZecvX3OgHaIYzKk9421yo3oVkmKm7bO8iuH6Ntqtc/CAE6G5nikJKsm27UNUx5V
skn38WukMSwdgstHNRFohikeBw+2GAp2TUtZ3UAl/y7SnLu2Lx71LGTHDncCORxJtMA2Z2Oa7bNS
h1+nUaAf6lA2mu5axd05gpoUGwiGMruGDrHVNk8ZoVyJ+rPS+3cFwvaaUXVXQaUcsiT42Bq9F7kU
EpJNHGJFMFT+F7/CvzMBGv9hKMmeo3jnO/lNa4FutjjhZTlBz4ubgdqXwThk4a4JgnPVqivOIAP3
z6J1Doru3iUMg5r1rea3K3miVSo5IriCCXcGh2pRqkjTb3ZxQ8G23ARNTgbMTJsoeoFi30CqW47B
Q2dxsJQgamJAi3VwlieIXdrvNSRk7BYJ4DQ/hO64aBNtYdI1f7mUG29grWyj3NyllByhcjJ6zLY4
S9wwo5c/Ln0ngGaCCn9Hgi6DABr7sgYibPeDD6omRSt0aNKDPYBXV7cJLCJAI76nzOdscJ4VFm+a
988dsM0rt0J0azDFfaGkh7wAV+988xGOzl1U+Hxz0+ClQ+ZK7cQeMDt/3xpwY9N4ZTjTUqbItXWf
OuZdrB40HHCjugPnkN6+1I7cbBc2S1lWijmeZMJn1fU1agTP2KrswwGKEDLTfR59EhFxTwgyDg3P
J/wvQTZh6T2lt21rf6hAgCsjCpo6IAMreBjaGCEg/2HScYGxW/teONmN2aao6g2r3jnJ+pKsDaB1
QGrpfBlxZX8pH3Gc6yMdeASNS9yiBFSArsA3Bwsfp2R7leZLJeeisNeFZuzc7lFg7i6zq6m4rpX2
OSrjWzPxd0amX8lQWv4WHcOdzOqpex4aIP3wu+pj8FmGKVg0IIVYX9ed8sExR0IXbRdmN4YTUxZo
KAnoa2XC7ULWx4M8f5oxGEBVHzt38BqDGe5k8hbPwxsJ3E/JAVu5apNQQbEmfL7sA7YUsLOpUe2l
4w4ExtZChkeyJtqY+UGWk35/frwgj18lIwJLblpd7GsmJNNLDK8aiXA02txdojl2FeDIJQPOkBek
ChlYKSu5bkWxmbCof+PSP59dJv0ISNZk9rRJxEV/ZIJRDwUT/7cS6YwZhnFKoYfqw0ZWcZJZXVMl
Rbg6eTTUp9CKD2SVhyjMNhFeS7JSFDB3X4b0fwGOcF9k/HOJQ/gRhvDPf4tr+H8RrSAz5n+PVriL
8uCp7OpX8AT5J9/hCZpqvlORJyQqkFUtak1/ohPQJnhH68tShUuDkeoN7/hPcMI7E90bskRY1WSm
L6HLn+CEd5oAYyOtyzFIZ6PQ/hI4Qcgg6F9znGHZhisvTkKKrjvT/HWQlCWRVUW1kq+HeT75nKCy
BeI24bQue4oWNmmmW6OELeoS1GAKIXB0yjunmPeNY2IHQb/EsDYVlcCxyRHBoAVK46EJrBYdb5hw
qblyaK8R0IqNKNJvaCvzERWkMhC1yugbV+YoVrGNJ1tP4lpQ+Zm11CujAX/OArnIitqnk1prGcEb
HY6C5MtjROFB0lrreaUNyblC7W6Y7W1W3yUJ8J8ye3SQDoLHA9c4Au4YKhauJs62qZ+J4k6TAg24
VPWrLEDSNPgc4y+OnDfYHztdTBF0XU7qleWKVWuea0e/NQCR5rm1iVN7pdvdUg5VDqaqxColW5+t
9ighpQ3hd2XhycuDtBDLJ+HyI2c1ZbiVwdPrc/MW2ZpPAq+Y3CUL8LEIMBPseIb8Rn4WjICF3aSP
fSk2lfoEAcfLNQWNaaza8XATEkaYeUiXevnYLfPoZLnIuNsI9G0D49wqlCVxhlTbc1svLWLOUZeS
3NmiCCGOmWcDcdo03FTavNdD/15NjHxd1XhBEr2k2wliDbozC4oX+VVFhfglMuxuWtQBCw5UioxQ
EoLlXHe0c6bIRKmx/RQhFBxVhANxDwZ/KB+a7rlQnxOelKKlBzXpl6FxVkEjynyEUcqRA9KCYYwB
CCkRBAmE2Iubvs2ROTnL/yVfjfzDqUc2BASs1kDKZKophkYUg5l9FXwRQApdv/kkf79XgmNlKp8S
BZpT1R5DeGhKXMHY5J3O1D4cvJIRG2/os3DgwXlikGz+m2lAyREIaqSe0+6cF2eVuSdfxERMKSeE
iuygZSuL/N6NrDXlHrIzlNsTnM0luhRHN1QkVmD1VibTYWiqtW2uI9vayhnTKRqgO+Ywgjrgl9kJ
VsC7IcTr1IT53t2K+ou8fJ1bmPRAuu5TT9AXC2EByvkeSBIn4oNDzQyDxVWnHnR9IjFYof056HLw
9FBIxuym1cQpB+9Ls+dRxsqNLwBT2/daFO6nCm9oe+/G3cucSCrkyMC5Ffb4oXISDrMMCG5KIfhK
Y8bDmfPg83s1JhqGE+wDKiVZyJ/YRQjGVNmpyDln2bzILbESbXaYHdxzjHY8snGtIpNunz96qcO9
5vapTWim1bwV7tL1fUo4zkq+NflGI1q7QErXg4LaOZtH1SjepPdHuWLKDqdu3oPrggRGSQMTmJ5N
o3fsbaqIFQLjB9kgHRExn2SjTWNtY4rD4uh0OX+cLRH0XU8BqeP8rtXuKETmaabyOXOZ71FJ45QY
hbVfFSxtIRZy7vBtgb1A0p2NCV3KItxDe1tBS5ySfpvZ2aHG0i82q1XE5r5w5g63HlxiWQwC96Rk
chcdnLgOqzlsKWycWMpuPWbWIW42pjC/ND4WRmzIB+FSzMsKsqaiAImBlH/qZmKHCuCjWwfiqrBJ
ksIuQ8kY1f0MJXRmab3SQh+HmCbFvL4LVxrSorH0g6pDG6XvqciXfVDyxV8oGu6Aflle6w7kXAdh
V70anvvZQFgdx/iX3/W1CBvOILqP8uQGCA8uC24NmWGYjo3unvNMwyXJqaylNejE1ngeFhpoZXZD
jF6mfNH6+LO4DYLCI13q3jZvcvamK1OgZ95k00JDxGCJX72XlajA2yOAdJj80mERJyA5ztbaVT6c
3xAqiJ1WM56gSIQOff5N5GR1qaIfU22INuTKx0D1Hwwnw5wvbKarxhJXsQVRvug6ErCyXLmzoMTY
5mtoVPjM1uFD1WM5CCpgVQ3+NwgtI5LourKOoBT0aYPulxie00Y16JABVOcgWsYNfAZ3YgdWOszD
4Gd4+Rx8xFG+o++f0UPBTTVy8sozLK42uquywqUsNOFwwZ2soxW15M9ZrW0z4n68Gj+V1B2KbDyo
ETjqDG9Dde9XCMoBOv0h4rj5fly/QsjJU/qnU5yeGRA5ysqEBa9PcSUCyhiYQ0EV0F5NFVsuO4hd
SLcntopcv01R7LT75wAJbt8mn3K1t4Zg/SqSQOPJReNJp3Z/KQtiZKK30y4p1mAu15lb7kp/6PHS
cFZhSIVBnsecX6n/lJRf5Dk6Nujqxej9gus9Jkb8ZFqo9Gf6rVIWqCyE44chvS2HgLasNYQLQ3KQ
3eIrqYegkmFpxnWDF53coFm2dox1D1xgIRU5ZvsUdWincpFYNvEggav4qBEtpNDXaGWwKQazspPk
13lKPbmVywdlzoqnwWBVy5xE2rm3zOesrBbqR9wJtyG77ci8N02xze2aJvEWJ6/HgV1JNExwKA4o
1mNLK1Zza29zLdiXPSBqstcahlMUiY2TZhTnaPskwV51niINL2D2wHg818jQYwKJPwaIzcne9unz
MGNk0T0HBscfvjNFl92ImIK1dpaMb3kc2DKZ4zNM+He+T9Hfwb14KO5cJ/mmlObiJVTQlF1tYG0o
Tm4znCpmbTpDfegOAd5bYy2QZa/cU+5yCFHCp6vwbYAa5VKMB0GJ7kRQkP5NggK3OsHnhqdiWUjT
UvmEhHQ/tEwtJ/4WBVg6Rjr+OXgvmvP8QQZSFS4b8jQb8WnFxNkLLN+Tt1ITHVDIlbVx+aRQUl7Z
5q7HgAbfi+cmA9zT5A84unim+VzM1knBciPInDdm7Ots8nvk+6IeKzQWLBP39Zrpx7BJM2sq1oM/
wahDaaHocbGKROoxnFCJnt9YpL9aIPQFXa6FaJBtXZRF1Sbqu2B2irUosMmImn2IWZFNzg9c4lE1
DTxYNMLQehlwbMjDL0+U9cRxRpR8+/uxWK+bxt9vnj4ULS8TZ3WEtl7fvNsEmFxHoliPgGNfwg0i
0SkpbwYqIxNwMtkcSRyiBLFTors0pFCWHFSj/WDSiIqh3AF3XljprXR4LhCzKL5MOTEv5Rs4mC+z
MvxcW8ZaUGpLy2TtD3hY2qcKV9NRQ5pFqXeO8bEFC1KPYlu16MvojnEM4PGw7BTdXgmCqoazAQDj
og8h8DPNG9YJRoU1ts05JmoiD/bMEWOs7gCSyeBZ+vL03IKMtn//yCQg/Kc91rVQtZfCYUhdXXTu
ck3Xw14tIAMR1qU+SzssNwNkKNPF3Kb8yLQeUlrqwUouRH/dBZ/UsF+aGPdKhEpbP7PQbTfzRkEz
jvU7UgWX+zLVLAJUojzdXI2wRuJs3XyqKJl3yLmM4XwaGliLiAzICyeKfdLRc1cccz21/fKNm/zV
ogD3TnIpMeNIbL2eF4MbqInZcZDwEmTGMcInE72U2JDJDtvbkK/ScryKSc26PPNCN9vr1jO9KvCK
z1eOm98gs70c/DN1/0NKBJ2MLHUm18srhD/CK5MZVJo0npPRSvF3Y2+vVBCeZrMdHfTQ+Wk4coyV
b71CCff/+RUioedSO6KEdNldRuYyyjH8ZNbH0lOcQMbc4rCGr0oHvScU28L0d8SzV5Kvxf7H3Oqs
rwb2FmZGXhCzpQNFRHVoqXeIZeAAJHmsctMuRjkx7X1ZZavfv5KXbeHybOeFWJyttFJoZrx+JUZa
GaKmS7mWGZBM8UZ8OFAgBOMDSoJta8KgM4EsNWtLH/xhSZvIwGJDde2TATfGRE7GjLYK5lZj/KlD
eWbsxNG5rsfnCMuAirXCQUymFZscQM25S/BdYfXLXJ4u7NGvww8Fp+Y0a1e9y26ESlbLohYkoDN1
cJsUml9VQ2uRRHhLMEkDjf9XWKupaD7J1fj7J/KCEv3piVAHhAxAwONcokhTMfuJkaXFWj4FmQ7I
sFyqm4M7vJK7B/6LER02ErKBOm8tje6he8pwgFtUi4chfi93KweCstnTmSFne2OIcjP4eYjCMQ0D
eonmXKwjqyzbeoIcsC5H8ZKOcCogBfos00KZg5Y8RZkDTeCC4gjfYxmnkXMa1n4cHyte4Us5ALsA
wYmNzo1Mkkab9BAi9e/H+jLrX4/VVCkB2YBVLEO11ItaIww1sCgzq8II93NrnPFr9zLeqF2TaHHY
D8G00VEii+y15tAmwD3E8Luj3GKT9mQOydKo8jcO5wvckDygGBRvF4oOY8M6/vWsH0CtKRMOh2sZ
c3HjC/nkMhvfF8oHQZB5Mt9mtsqN8zCXxY2oAhCU4g26xQsQ/aeH88M4Lnb9Sg8gbWoclLgV4wzd
LEzHWgcZRRjnzPscLA311M8ygswFMRyvUU5ERxGb5jbpG89ANyORPXjmWxd1y3p+LJJD1uB8La6j
8chcBin8PA4DbahdKZ7lWnIAvgN8XVeAdqfGPuH0ABJGv5I32zOlewKGzuo+vEyEv1Th/f+tdis1
TX5Tu+2+/Nf//FZHn59eVW/lH32v3hrOO1U1DBrZkHzYbmRi9Z1bpol3pgXpx0ENFbSw5Cz9UbxV
dP2dptua4wqYK+i1yr7BH9VbxRTvqLSC/JErjq40H/gnz+7m+7SDovedd/fH9z/mfSagKLk6/zVB
Yb7RJXAgdegWZWZDlWP/scttRg0UtF6XqcDY7QC3r/PU9+/aLApWk1vfFQF46iJorYPlgk8fr022
vfsRcvR+jsnMC/rQjyjcXYuhQrPe11FMUDoN1s2IJXoiHl++GzA83phpT9MhRzmwKpOvHcpO66EB
5dGQ29MOGjBExx0Q0cEB7cM6U+9aRwS7KaXAObz8uMJTzTfp20DIfMDACnGSzJ9Po+9ifZbza2qN
eJ6SYn2ldM7eMcp7JOiQr2qwy0ZLidzSDCKMOzQFJA7Yndr/1Co4hp2SAgY+dnT+1nGK4B6Gmo+V
SogtBAoPd52OHwmeYuoBFDrid1RonhzqeJY0/aZoIeZQnNUgtq4718Ilap6oVhKa3cwJgkqkbfEh
haUQ5/O0q/uP5PfjXtQTHoujPewB+1VAdzB67qwEL5UhOeQWft5YPaJeomCasdSntNhb2DY3jWIB
9W8/VvBJT7M1Wfi+gYjqAyq1tVKLe6cdkS3psyOthOx9PicLdCb8s1Pn+ftBmQ9+ZVmnuv7UVHVz
bYR6g/SLhUcPz2jVu7QqtY7CXNQMA8JipWdZhb0GME/VMOpdrMqQeEyn0nGuUq3Jb7JZfBJVnO+6
qrBAMulP7jhVe1t+GURQlpjN2dU+DJGrEVp/F4JmzLrRv3v5wtF8rZfleKrtwNiZZgMgrE9vlKE2
zz5FxOuhib+U85fQSmu0Q+poJ/WLFym3jJCNGW38tg9RBfWdhy69y9w+81I7UIGwJ1iJOdBfccqJ
sMlEa+7YFe61EofJtR3hau8TyyFUlY8fwLS9d8bi3IDsGab+XJsivEs6DcvG8FioTX+aywxGM4Ti
T40aEb6iE5AFevUh0iZ3ZY+q6SXyW5TrMilIwGZdRwDkcw46nce3M+WXxs7sjZKbsbIpKUvd5jVe
fhk6m4x4+thRIdrrAa1u3eiehjTS12FR5fuXL1M55/sJ9/W9Cix8Gcw6vqlsDp5rpUiSauiBefZg
+DR0+9L74ftGfm8MSb2zhu5ubsf65uWL7J9E9pCcnCqrb8D+B02KrIcinE2rDefJ14e9+t9cncdy
48C2Zb8IEUgk7BT0nqJMSZogpJIK3gMJ8/W9yPv63Y6esGgkFQkCac7Ze+3/vYmsbsB/Ho6Hx73H
C/99rq+Sfq+5v73K4102RNs4mINDer+p6gK2huPOaytoSSXJ7HaTJRmZC4UVr80oN6+NJgYfvWJ6
ohv+1UsRnJLM8HzXLJ/KuNau+f3Gwqx2bYL94xllBgFcfqFdJznu2rzQV3hxWbwlaU0jWr5CWcSQ
QtLl8fHU46bWSSh43OMszDbO3HzMbjK10EK9aO2kpFL04Ti2/7kGrUqW01rXos94ClPGLdCDxmCQ
Y9+a+TlIevzbTvI/96yMXuk4Cp0CdGERiXp/mZk2P/c2f7uooA49nsu6QK6aZM6gB8iKRaUF/dAb
EyJL6cjYS6mUPJn1czkmrEKL4QmNTMS3NtfrrK/MpY5vCUQvumPnf19FBf0/r1Jad/dlXv7Y1TSd
00LzTrjnh9h7yjT3naJfsYqmqDznKACo82RUf1kOUWDTdNb6TsPDcX6ZY0JbkQQea5FF7LademWk
BeO6M2wSK3K/zXA6qDkSHyX5tr6chvCFoyXWGBjtfa9PIZUJMnRr8TncsWwAagk6jlijLbRsrCld
qHbbYQCAryCTpRC1d0chomOoS/TUMBvPbhzRI3Kw0EeBDOyFEzQoHNEeUgQcZrGpQm3jeclqdFr1
EjeWeoFyuQu1Kr0+nqoM0jEpe0X70CF+1Ms5/vPsxae+L5KTRoLoQvdaY/l4+N8X3LQW2zJQ52C0
o0MyJvFB5E4Jifa/d/NyBmUWUj5E/N9ekqg0dr3r/HGDjKpxJuQZHenZpp57TfW7oMpKF82UetXS
nIRzsEmR4LAC7prL9qNQ3pJYxOBb19lpCInlU7l1fKxNysNdW3VfwI/LaSVc1Bf06sV0jJzpmic2
DymcCUDfuunXkT4vp/vuDEFmsO9U51DCSNiImnUmWOvd7wpNEu9pt9sKK/kJ56w4RSO201IY+4i9
+bR8PGfHI2X6ANkwo2aM0JWfe9ygAVagQJmUkgHim0/V2qQ9R8UxAmV4AqVQHtsCQSLT9kUmJVrz
sbspPetuMWuOdWc3FOyjDLqK0qJ/A0iVw+PV1tOJFxPkQAVR8+nQXXjREzXfxhQnFDX6l8dTIkUN
7MTpJqtLx3/MXNZ95jJrp1hL2ZWLx3Nu38OwbHqHlhvpsTFwiefBw96EYjffNTLOn0x0ZKRyzSc8
NvpJOHX2ZFKjhcYB8/Tx8HGTkxR3F9xNm8fDeEbQ0+X6UeXNWzVm1nsuCmSsFYW2x8M5LE75JNLn
ELhWqIXZOTfNH0O42XtoMkkURSXWWqSy9yTNqSQbUXeJ+3Z4gX/2n+dFXofYN9Nq+fgtT2GYqgtU
qnU7swMoYu3cshUYk6p+mwKZcJbB2wwdFb/jtI/WQ9aPG6/z4vdOqI+ZIshVFtn4LFINW0kz7cMq
d5cgBuplpecGjTWR7W0tKjel27k3d2DbjcRf/fTG3jPsfh+687gstNY794TdpxPYq3so67QoiVFD
dcmyaupi7zzw6ijL6NmqbcHOyrKWsVVhwDRJtMjDkow1t3X8Uap7H97ODqHHJMpb7nf4pIIXO+6u
mKX0u6mvQkg8lWfq3e45Tqdo4d5fSKv+xQvp50eFPhP2h4KpVTFuI7v1XggvvjqG/AQRKl8zDspK
WGO7Fso2XvMUCcJQQAx9rAv/+9C4LxMfP/x4tZ4768Y4sS5qrVxM8BCupst6tXaQpAUB+jVd5yNk
fat+TM5U+qhbNQl3QzMVxqY1BIcEdditlyxknVhUX1NGXSftrPmiBY1ERpgcUxXiBnNn610jwqYX
XfpvlM0qsmNKSRIFcOyG6a2JhnqTlaLdF+22ye1gP9xNd0iTB3R5QbuXvRh3IXmuB7srdSrw4XA0
Bkpddu3NJ2pPwTqtMosan5Oty3z+EzjafQFkxJcgiOCuFrP1VQ3JbR7DcolBmMYnTNdl0g/tU2z1
2RoQqnEah1DfTunU71HojwcgVsamvHeudbfcy8hSB1VZwE3dPL6xgk8n0D5h3bb7Lu/kmw47VdBM
fc8wxslW0i4zzeldtwV4t2zUdzJspnf6LLjHXZOwVKBLeVetGIqsD7d6A16Xf+ldUKy6dgckRz51
uk2Dr5nkX2POV04+hJ91GQI9zceGDMEkPceTgFoxoCoIiHrflvY8HPqgIH9npKPPYjFdVrJaDTUa
yiIfWwwb83dVRZyaQV++VhMYcQf2268mF6ky6k81lJ9C/syJrp75Q+q5gigALYDc98fDSTTGIcoR
UIz3H4kzUkpddKKDY88k2u3snv8gNQiRRNXunFKX2Ew3y/6lOlmcgiyzJ84IPByydC6pyUmKzbs6
e/mdGu1kzrFIM7Ut0IsfoH9Y6zgYy0XVOBeRIDV83Mz3e3rK5cSJaBIPMSHnUtWv0iF6S0FeTDjE
q3iOmx+Gwd9JS7Q/YaemRdwn7c3S3QBZs5hOjmrTnasYe4oEnqzbhdqOy9+BmhbNIF57SsZTMq9G
mtu3siqChR5L79ULc+GjBg4/DcmIqHv9j3TTjWkpUM7jcrQSgncRcq8B1oufWJN/qPlVu1YyOjBb
E9ToEXWSWmFykEOZrBFXVm+Uc95agrRpdkcnlcTle9oQ+p4jvD8qV6SnSAXW0mUM+yCSdNeY9fhT
G8m3Nfbtq9Khqkdzq/ZGhky2VXQyM+QmfmIiyx0GRpSkkB54aDU8tbH1U44Rct2Mwj/DVYk9wh6e
BbDkVPPKT4U0fKmDAd8zcuuvbThsH8+TVA7RzBt+hojBjg5c8Do4sF0TmX5ZHlQkQgJA54aivmUi
/PnP8y2ItphO29lMTGBHg+n4uBSyL0PXfidy5m+DU2yjVrL3C5JPsykMiNh5fJgqApmL3BZvzdzp
mw6UCUYZXi0CdjGmxlD0eLXNST91bc04PB5GuvUSiFa7PB7ZBJR3uhM9ZaI5Kqg7pAHY8tBUXc5p
mjv7zGL2ichF3+GPJnM3FNmutgzz4ERmuwXcbRz7IBabGlTMqbT6YK2wZ5zbt3ZWvZ/pRXwY+pHF
kqoJF7WyQqwalZS0Kyx9F9Wh8mvyPY494kd/Mhz2IwFQunESxWszhX+H1hl+JHYfyxjrjxLOAhzu
Ij8Fo9cdpwAVU0oH9l0TyWkiZnbZOG52HD2S4sOwZY8QdsRthZ2JFJnCPLqFwWuDTzOt5SqYwmLP
eevdxkr+Pl6H8c9q355iIuIFi1ZA36aHDjdKMItFRWIctBJRju4o8VQrE/y+bQXvFrvpwC1RiTTH
PCoZ6ZuZLIZ0nt8jdD3o0azmKTLKCDdC3R9i1RqHki90YVThn0azGkiUbrKh/jqc8rSVm07vwA0S
Pb11oLEeSlAoO22U8YFsDLkLHJNgzZIBODLlTPW9KA4uHPRtqqrwaE55uW2bhGa1nNtFSSz2s2wi
czOWEAseDx837WQso9lsr0luZc+ugxGAFRfT9FdhecFz7EA7773h2lCUfUHol79gGFkT7OhCwKPM
I2dUchMIOVsEl6IJauLqoSnSQTD23ZClWw2+8rlvGbtxC0/PFH2yhV2F6Yew1EfKkfjNB9wzDq1R
v0KxhwvQ/iny/DssavEetx5LXDq2zxDScZXNjIwpqtW7C1rb6CN7YqsqrX3sTmQ5TCo+zwT6rbw2
t5+CAbyYVXnnuBbsAJ2oapcu22tAAyPdYRpl0cJJc7mZK8a0onM9hv3oOxuldknmaHgRXodRi6f7
FBNaMMp1ODJr212mPitP/7Bas7lpiXSP08DCvQMN9NneqrjENtd6G2EEbbKJYkNt2ec9eaPrtTBk
+xdbmNgY5hlZesthPT5uQjO7DnaT7vlyI9wzENN0lapLJ63+Ytzv2QbWHlwx2ILuz/33BcZTfOxT
2Cz+vxdqdJWrunMYjuGRsWwPr3IgXbQAkYBg3UDZf3/4uJmq6WKDJDvB5S5uhkfVLLKMTWuVjOj3
p1JEDZuhOvCNMz+09XjLCmO8JWxh6W0H2v7xXKF1/TnXiNK4/0Qfx9MNiZFaKW2uVo9feNyUxGZo
g5meH480A2698KwDMtLgSECc1uASiefgPzcA6qZmWWU4CrqhyQ9ta23TLCsX8YxU24J0QaG022VF
8it6G9ZfGriY4KoZPigAeN5ltwfhiN+AK8HsMSoot8k2bTgdHWLZlSCh0PJIYyJkxptfW+dO1sfq
don1Q4SoJCg/nWLpoSAo9s78Ggf91kuytUrmjRTxwrQRQ6f+wK953U8PR7ionrUve0BPb1qHqmHF
rhNGz2PLeooTxEDGZ0aecTPeyFVGklS1/8gZ6Vl5W6it4uhN12ySbhXt52GVOm+hSwVgmIlJeBtp
5ZTuv8H9HdNwawGsL8aLxxt37ZXJej/Wbb+axLXzR/WX969gZpjNxRZ/DLiAxl2HUo0rrXtzJlRe
+tf97cgAPmi1xta5Apwm548q/3msWoh8HiN2/PUCYS0jzF7KjdnXiygoN00a+VrvoV88terQWemq
d1LkrV9NDU+1/PTccjWa7UJvP0Jn9GX7FTUOIpXMT4xtOWAtsj8EyQlh9xF2dGs5zqpLoSh+Ivda
oh3jq6AfwsfVqIRc7Ugn5wIynjpEpBez6O/5tEIvaQUeK/5OP8nFjNulbRnyKNbo7qlqgAle9WFT
MQUZ4g86vXsWQ8gX1bve3c3BUsc39N9c3uosXHgDy647TLT4O8Xfdo3wJf7O83rTgBFK9NfUcpbB
eJV8MZbRLyL2ztl4C7TE59zIhs8B12yfAOmooMog8TWcFPbmpx4rv7+fAFStennVir+SvaNXs79d
kLEKOSdBd/SDZKwkkYg/Os/Gv7Aufl1dgqOOXlRHjneEk1WrV0MZbsLorVF/Q+1+CJM6XhjFC7Lr
VVqBGckbH6MrUKN3cGfA09iJ54cUzKkGbCQQy/vppjA8dimB6XeSBMLB5Kjqv3Oz7jmCoCEn7EbL
XPPdH4NW8HdSr/SJr3vRQWjVfRM287BGMGlX6xTPJtxQ0kWseUh8eOX/7Oc42NuwhTQ4oYum3M8l
3ucluBmKouQWtqbYe924mo3wra+aEzWdGPHoD9xfwilIzfYTr3qTxk7wmeliRou62Yl8Ywq/93wr
UERqrMx23+SbyFzP5SqGkvEiAeOorYUOGkwVO0tjVVGYp8pR77U/Rkrz+i3JLn24mHHt/GoWDB8P
rs2B+qIkUMVZt86b3W8RXaGiBVYkkCnGB/ZlZP+Y9hGQbsHM2a89kh3qzVyQeX4G95maflczC23w
/+radoT+EmzTkdRQQliGhd2f3P40ICUxAHP4Dq4bv7V/gnIotsS8Inq0SqSgB89dxcFajltdW1JH
xrM8uwscyMa01tK9Xj+1AMD7BXZ+iCIcCIvw0fySWGzwqA6ukmnleX888VI3KEqvUuzVP8JD+2bH
JZFT+CWYm0WGuerLS63tDW0flBfkm6P6qtrOT+unEBq/eQvrUw32t26oCG1npt363WBoi96k9dRh
AsVtZbeX3lwW7gchqbm5lGflTACmoSg5cfyiBcEyeEFc73fi1YnWMZnv0NMsAOqDb//QF+nkjqQH
ENxJdrJYOEh3zZrZHveddZrCPdp2dmd6svTiS6v90+Wzqd06nVwAt17ave7D0D5VJJ1ph7j66ioO
IIUCgZ58TUOejg6WZtSH1waBAGB/Sl+hD6zTsi/etx1tGYjp0tzP5GbDkG9rJMHg4Ubxss3Ys3qH
IM19NRy5rFgo4WWrHA43QGyKHSOjJhUrCrMnu3iVFOzGmnmExQQUnwSa/kwnIV0VCLn1W8/U041Y
dWGjVvamrf0ivZglGyrfjvZeuxDWpqdfNOxs89nGUWbpN7P97PV3DOUUsTp1jRQhKGtSaxaV+SWG
f3Z/KSokUQs44m646+XBo7ubLQEWy3g5tyUUYCShT+zyGPFVtY3Ga4NFok+yAzWcZT0WBvW1QC5Y
RpKuNUUHgNL4Iloyxo6t95preyta6AMNhbNNWI29tT4VRtNi2dZLD1k4HYUKlS4D0oKTIyc1FAfB
3Tz3l2t3prYtfY88V4jics2ugfHAJrEE2km4TQi+oTMVbI3iqFMJVmsXMXa5Hsp1FhFxQjm7E6Sy
8MO1j+PJpVk37j3Y0+Hifn4kf5NnZpTvMuXK4oT1OYNmknK57XxAS1a76AkeGxkr9GUO7bz6mqdj
sMs3Y+cb4TYetiHEcTKIn8cc3hXxMyjRDz3vXqwAGsMOGTe826SlYXeYQIC7d2CtZsKlddvLQGwK
xOTMnbD8NVuHNBQhAV+xXcodVipqQlzEvGidnIH3Q3R0Pe9lGJbExqhN4CFlp6S1z6Z74No8LM18
3dUtOcWc76V0xJIqZXPv7lMcezP1s96W93PK2zWozXPNETszoZGR94p6TWEfZirKy5ienT+e5DzL
Q+FwUY/xc4u9dw+sZWFQXztkbfXthR0ZQZCVWbk6W7j40QZWygWVZnIwE0UtAv2ej5QQxX0dsgEp
OT/Gv6GLqZGtMosIpBi2iWTkpVNYagY85RPpT/u2WKdhi/GW+Siex4MEDOHL5q6LWYyW2Drdm8V0
muXmrteStRLdld4pbmXaHyzkA5vF0hfcrGTvzkG5t1J3xVTAtNvl5Xel1ZfZaz7LOTzdJ1S7lNQW
WKH1U44Phywk3SpIs22b/eOG+tr3mLtvZcb3PVR+doioh1tsKjuLmScZKnRKQLiqft7nzHV4fxcV
e2ysbUjwYTWzlMqG49RNGr72ejUr4+B2L5F5v+hsn5M+cBh2hPI2FVeX1poYKiIg6/qeHpkPFtkE
HC9n3wV1w5ERwXtwr7ci4GIWc6myMFyWaiPpHoXRThr5LmBBpWKCOtPeRgvpyXdL76e96TrfY4m9
+0lEL52+YEVQjmvot3jv6W6w1Bj1lXR876a2IQLX5Cue1SKa803oHN34oHftN0NxvxSmzucJKDgp
ugTdl6QEuASLZwT2PQAPtZIIrJ+Zyqq2myi8wbHWHFx92k9VNSyWBlhkGFk1QHQQ1bNop8/6Nhh6
lkxvxkd9r7CUcEIyAwtuH5/NK39bn6NtEXr7xhYbzdrrouQC7X+NSBzmIT8ksjoMTbudi21ohyde
mezgzXHxFhoGazl+JHh53K2n7EgZ/qjw/2CXSllKtDvwy1clXmUV35Km+ojt5iPjX9Xbl356JxXw
1f1prPpFqvCrtrmKsYFp8YsxIvJWWh7uyomzg0QFT1l/m5rMb8LsfBExxBZ85Lakn1E3gc4FgkvX
IvbwrqQGmuF7BUg0yNXCoPrk6j+DETuguaZqLxNryTBdpS09A6tx2cFdU7BpWL2wI5Hspu2syFxp
udv5WWLvyWzxTdfzI4hayyRh/ZD1g7agmYA6wYzWSdfaO8a9AW26svvxrevH2R+afuWqQe2b4KVs
yQ6voZf7BHqJvdXz06ZRfItCw9FkTJBWFvQDSHMhbuJMOsX9evZb7UzdUUuP4cAo3W5L/eI2JLCI
k0f74YVUDlanm8rb8Wt08n2JvUlSrGnr3zkcPuqi4aiIF2+sEewNWyvGZVF8ou5c6YBtUIccnLhY
FhTTrXaTjGfLfov7nF7ec6uvRABWEu5d8q8Rf6IGHSTnwjwwCW1wRLAmWNrNvzp6GeJ5MbmkVfbj
xzSQ9VVN6ym2N1zy5Sl6hiXjjz7cC073pWQ/HjOCYe2n1PEelQC2t0pumVecYoeUTFV7E2t3rb9j
EhFySxxN0l9JCFBcXYD9SKz5cZ2Vh51KrEJczs6qHLY4bVS70Ahi88yL5q4TDU2qn63JRJ+rpbXN
bNji80RKwjxVcHF/kUoRyemKA7hGw164FhcBMyTL6/vyk4krq1fpwOoNyfWi5MufuTTPWnOO5IXO
u7ZgbayVdBqXgQEyfwWjpysJ5VqP5TJQO6wg8/jGchb3SGotwRA30AwoToVJs+aDuPD4dqLai3ny
i5ma6apMATuBdF+Fv8z+vNqQYTBCERF+vI+f+KSO3HIduGKduU9e/ccQh8lckk4ZDIui3NY9WTwL
joYo+FUiIZK33IVVd24HvGxbU9u22q01l4kkZGIZdBeHJVBNPEL6NGjgYp+8u2uyPOrq5LiIjdcl
8WXues7eo2BJcUloS671wgZdt+rlBhGIC93M2hUtZRgIfRtVb+Jwb3IEoHWxpMHoRnJfQh16G6qd
+aK26Uaeuy1qkZ/5MB6cm3mlJXH/kjY6qULRwP0xGY9D1/vYZJDViqnWNwo6e0WJtZHAMgrgGEJ/
Mi2+KmX6NhVT3OmzP40Hutey+HfWq9N4X0u/FOVPZ+s7zVlSxE/4OqhAFWU98sGCxMeBQtXFRoWO
NMMfOiWWmK5PnXDXdD6BRM5XC+d69x24X6m7weWOxsMIlwbBdtMlTOiJXli/lyT93TMI1ux0AtZn
aXLUtXUPzyZ765IPL7mwZMVCFtfHuf2TpKg0rXN9r6Sf89xZyPyk2Sc9fetMwkZZdDbz0Z32ZfEN
mL+PfyPnhDvFHHZdekmSD6UrBp81S1FJaaL2g/t2pX29H72EHJkkLDZN/xzPL72xyw2xtw24nPUN
Sxq5usBznfPIgeyavVHf8u4VOJtPLIGjQf/l6vc+VeD4en3zuj9he2VKRou+NX/7mHWgyRn+2/QA
ACkixpvR3oQyWXQleAz9V9NeNLD7kXuaoSQFT232Y2sE2s4vSNpNkA7Rjmi9Idph6mL1GS6U8VeP
kl0024TfsBY0toLLtZIrGTwFHNPAeDemj/EZpg1Vw2zDStlbe4oW2UHqvtPIZWLcKu8z4lOnxV6z
N3POrP9dYw9S2tLkgLTcpWOm9GVJYHiBDYjjtuvVMsyvBadaML8YfAJTx0VnXGLKQXG1+c/fQhaw
7BM0Fk8piwXOeiZ6kxQUtibNR12uXLGFszN47Fj/5tNOZ6mdZDfenpa/8la4P7EBUdFZ3OUuYovh
sZFcl5x+w5KGfFGs2ZBUlb5wv4S9wmYUYkRUXDM2Wz10/eeWjJBxPiTpWrYbObw3xlkKlL6h51fO
prY/EEAtMlAvzkYLwDgycKbEPu5pGzOb59tZF76o3t1xR4qmpPeIA6mI+SIEBRUlijO9WDTY1NCc
SGJSZaXTORMpkBwGLdhUbn+uusSDLMt42JBj68YQN7HEwAaMtE3jWszWvVwXH6iYQj9qrXkx5rgZ
Zr1ZCUIyOUFcuXSb3gPJBNADDlnU2xQtSmh+WsW37gZru/x1R3kk5oidnZmMp4q0XK8jviLP4mo1
Z8VTWVEDKzT9w6iGzVSsPGdeI3rfWUq75G7aPhW7eR16sKD0a0HFeFDmM3FkAHFI/eXaT94H1Zh/
oHXthqL/iTNagIU5jdSd6d61ZA0ZZAENWMaYDvrvxPrX7Fxy3eM5fevt8sdLcioc/bqNCW2awtWU
Rk8T2pdqaN5sI2I9KwVVJFo7xXBr8TsbYeou0kmus3EipIz4HLicjNCDHKkXjY9//+/jUkK/WqTm
y/0JgBWkszDmmAOQZUruhIKU7DiNMThqds4JrV8UmqoVVoOAq6mULiWX6l4466OArnt/jgbvbDba
eWCtMOaYrANk2fr0Xg2WH85yfX/t/jN1YRz6bFufWZh7+C4r88iiqcMDnXMCbT3M1BEFinanWDRs
aYekt8Blo/Yqsntx4WpAATLlBw2tfvwKVEY56haxYUThuVGISdJjl6/5ppZBu1bEdqS40ezwiQ4u
XfL3gTWLKU6gDfyauzJ9reurDF4tulGZz2nv+bsueHUQOjcvSXhu6+vAgZ1Y+cyruj/Kjq3weRbX
ICMK6dWK/SSvFimf2TQ2Sj9HPGKZFHnbuD7zM6F21uzbtCIEVnvuCC+Sm5H8wILcIb8N1zI8KIeD
WDAJKz8LrwSRG+MyNfet9z6Ii/MOi7onNmrd3vghhh5aO+wW4+YaWceuI1Xk4LUvBVerDQXx6MLi
JvwkrGExgS5/KkuaGk8dU05DqHcR7BS7Nf3PFJ/wfJfDt6GdTaKj+5uCpyZ2RbzKSfkm26T7mw7f
AghT+6S3P258stW3UZ/lSIzKuZDLIVx75OrSvKdBKViVBju06J3LJGJcZwXQae+Kz0jt++a38LYT
f5s3yPsVu5Y8nNkvKaxrryJfc6e+teUqPejRe+JGjPG9D4DtrdiVmXiK7OKf4/YbI6+uejT/bUlw
L4Z+G0FNcEbW0W35t1IcTJdq3uMmI/Xb9NQ7wRNro6p+B8ko3HOhdBUtc218Lmf3kLTDX49WImhP
8Qfxy1YhczHDe2MZGyfi0mmrz4LFocjZazhq48bNu6IV1GrdD1kHe+Q/oOgyp9uUE6svE9V9E5PS
yzo7DoiPGSYLc2JkvWae4je0+IL4BAJV7m0imU47y97GkzeeIV5BVitUxUurkf/uQpISZu6o3UcS
ZlwLJ4lKLnXDhmMwqo8EsD5NhGsaJS4gunYdGKF6qc1ho4XettAhihPR6PbR2ZRmupzsTqMJwi4l
E+Wtw4RNzioMvLEh/Mjod+XIVkV4U4La2XaPOt1RnJR/W4SPLpqBZVvkNzy11aoG/b+eQZatNYBI
XTPYHyZJ92Y6tm/x3SUeV+6rrmaqMV5Tv7dx9ssKYKtmNZ0mgnf9LtbHtcNKFkUMTqbkYNlV/0yZ
gxGcv1qyGEVIZyMR46StIJSagCLpSFMzawOBJT7Dbf9c44Zm5ac9D6FkB3LQ71Vmg7V5xo5537YU
S41Yd6gCm6yqEXk+xzaKGEiONUbdMq06IA/05HSYgbcmiMsnFCI+9uSDhxbtbGZTeXLvGj3wFT8p
aZCXTHstBrO8tGhpRgeSvcsUqqkJIU6f/SNZw9qUM8sKp8DH47FC0MQI2GqONVpxCdIMuoZdPMCw
CEqYOUU2rVK0VIvWZDejcvZQGfnYsYy8o5wAU1t5vBah/iZ7gGgzhQXUFg4O72ZCG53MgnA3cAFR
4excki5Jn2yZqIc1ZuP00BfkdlfUI72JVkiQ3eFk6r1yMgUcKbsSx7WLdSRrpgcU2mYdDeJbMFCK
vtiMgbFN2YekGQF2cuO+zXW8MyGkFQQi6Vts5kua60evpqRRkCbGZGT234ZLj9Yu2cMz+iXlcIsS
m/piYnFlDVS16l0n3VM8EwWlCAF07lSzutjHtL2hsTjuAY2iJRP+S4vZMepO2uSQ9JUlrCEy79am
QbA20XoehNbFuxQJ46Tzhx43slPHTrf0jZkOMxoBCXchvZAjKmB+a/kRsQJBfVXIBprM7SCnHhtZ
Z+Irq+0UTAOIXzyQdQexCBVlvswj47VqVkQQmWtDQzjne1U3Hh43qv9jpmG5we92MpQUB63o/98b
Zwhbem8lWev3Itl/b4y4o1L7ePz/3I3mAcEKH/gbIdtKlvG4czihwtxomJtac6UAF9C5kmzhbWbp
6tswi5+ZYNgm6sS295z9KIbq1BmV3IVd9yLSenpLQokEdWg/uiK9A/bBx+WTluNR9qqPOZ0vJq2z
a5QRnApzTLp7tyOdJc2aZum40Eb1Uu2ItvSnbJI7tyBUmEw0tkNGgFE6m5O16Dx11MNiODYJs6yu
IJ8HMv5At4RaKaA1oVRwDcDuIZ/zdrVHpSRgaHA/tLw0Dz38zwWmVOBCxceIX2XHA9rTqzisFfUI
fXwvWpqSszrnhFrBDPGzeydeJ60TChjKRtnvQs/Kn7M8LQ59S43HLW2H3Um9Don0uHUIGHxQ5RI+
1Tj6aQx+mqyFcBnQOndSYx9nNWWEvIooipt7GzYYKdI9rBDKwyISuMYadTDqu5ndfq0TqmQ6ffrC
sJZzXxeQX433jqh6DpoH1V6r3ktBdLwbOO12SLX43HWdWIqZTNwQjMY4USbSR4pc7uARgW5CM6vs
e/3IdHZ1X06HrMhWELujM81GoHhsAPGar9K8qg5aLT6EKvt1kiB374k9XJld2a+64M6c7yn7/R+O
zmLJcWQLw0+kCDFsDZKZXa6qjaKoxZRiPf18ms1A37ndLlvOPOfH6tQZ5bqsGILIj67WxkFMKGYy
ZIeAMKPt9oM5bdxU5LP6vaInOrDYlLIYkqK7K4B9qzSgcH1SzfwC34Uth8rDVvuRSIdy6wIa0KrN
veSzedVUT6B51LZt5QQrO9ZpYjHtn0H6Vp2+Jeatu0VRwA5r9Nyc+S84qrLTO7u9DiPXd93Kn1Om
HHDfRPvOUT9bp6s2jQwCVnQtvMcYS0QwljerTbVrP8TKyddHUIcBfkUTR63KQqpE7HKVReNPOZgI
B4ZK3/Xx+IMbbbgKpx6uETf5ljQyyKVGH64FdrgSSzlAEkBGPxRseWazGkulXpdnEYQuIlj7iizN
vsZ1TQUosB4LFtd4W7t6VEZeWgqxzByHrh2D9N8oKqq9pk1v0nc8tQ3dWbrra9qvw6sI7cuoExJs
wBXQvAQABBBi5l/WfCeqUsUFUVGU/ogN/ETBP2MijIXEwSCA6ontlSQjsDFOefrQdBzAnD5hdh2D
bVINy2E6VP0R9dNCNuFt840wmfh0qApBAG0H1jjQM2AwGES+gHFQ92V0Rnu/sCp4/TZ3KzjXMbtx
fbiZo6/51Ikd2dTVezhyXm5qHJ96tR3Lo4SGruf2rneyOiOMuhsxaYtSrDRkzeIm8s3Io6FDRqMP
w0bUqyudB9q+h8b7CGWl29OSSnm6MTdTeOYNBTpReN8AEAFPU2CfVt2bueFW8b4P5S2naD4enIlS
WEEC75EMIr16RrBxjfllJyT7F5h+ab95dInquFohFhOXllW+RjpbZZn4oPdS3dC3ssiHz5zOAPnJ
odbJO4ILVWCS5I56nzqJn8xCiBnggxQjLvVTCGRg7Ib8TVh4k5J/Uf+KWHv428Cw0kbyms6saHTt
6JkmL7tedySkzKXS37FybeND1HiqelBif6E6x0GCcrKfcUv/a7vUaetVEfcWD7nPl6ZPzSccnqU+
uviVlQiEqCX1QLEXJmkoEkR2qVyL6jgkd+GcLGj0hPgaCoZWybbWm/VAOrsRbTNWAX/gMw1ttxPt
UqgIvHo2DMjKrxDMnrBWHfrYT5Ypb3VdsKue4NHtVcac22r2TJ+2CoIFQcqWOnvhG6BPBxAVwrKg
vcZtWO9ayKpVCnnFwzOsyj0RYXVb4EdeG9KAQPPNPxT8H6r+SpLRkgzToEP1txfKWvITsVFMLoyR
OO+GhhOL7NiAzl8/yz1tpOxDRsixZrCB3u1XZbQd0w9bBt7YIHhmq7vUkkeoFzwgYF4L+R1SOklG
kgyO1hgC6uTWBij9kj0oVDz+q7F/pPkxjYpilZFOUoiV0N+HeAfJRCgbdY8VT3U2eJqFZGimEJz2
jwRLr8rrtaU+NX7PlIjL2U7UiG1t4wZQTzIXdh0K1E+QvATHUvvbIzUpX/JQsF7FxCDxFhfVrgov
KVQi37X5Wawi5shK553g8w7PI5Aj16lCBo/c3wN7E7cERk/nVD5m/rlmF/DVP79FGWEvkbqsIvlC
Jq/CEj8SqNQvafHl2SNYmWwfz1d/GPD79ojLYyFSeljaU9CuSoM+auOYsoxrquMR7wynB5Bf3wjv
O1YlLbd8VLK/yYd+p/OsIMRMrPVMw0PVYEzTo2IP29AB0Zi6s8CutbJAYVTQIVT+nELRZhg3A80c
neAzV/6Z8r+q03agoCEenx4oXRjoUUggEgN4V/Qi9QpsHn9OUfK2IcPJ9gF2dtnol3IIuVEeyZFD
+ufN/xFihED9Uwq0A9V3D2UXlNVq9mLOUhgS30ICKfLfkogWoCReFvoqqwfCBuvUyxCtbAcs4zYQ
vCpHI/hWovNotARdI7c79sqhrXfdtOWrmmi/0IHLWCHb2DAPTf7r5D9RBQit/EmpWCnOBc1NlNtL
03xKVeTK4dPJtbXNqKkt6Pqp8csX/ExRSFmtHyzz8VNpibdSroPxjtl028DXUryMoRJRGkv6LHHd
iPoQk5ulGeVimutNHJyr9KxE8zE8LGS6OMqOqNDyM0nhzPx9rZ007Zw0HzFEuFGsLaX81oaEYzZe
BO2xbje1eVDJwlUMVugy9TqMAaiR5oQfSOXFoE+ct5+yciBPV5oSN1TDI+0/K973KfDpsNHotxau
GR8cEo5Qi1QyOSvTfEwDLKkB01MZ8TCpK197G3ION/Hg1SqWAQJqAWzd4vSlTFt1CFczb1Ocqm3o
E5MM3zIX9b7HJPVbzw4Wjj0/BsAU6/mlxEf04IQjRwG7nVd0V+LKOYBi4+izvOa30L6qw2503tBw
TOJuGOTmveZq3AYNu8a3bVv0W4cMxSpOcE5FyA+8yLzYhSuSh+Dfo2SfN3ut3IVYUYm/mm65uEd/
sBJTbJ+6hitEcVWZbGhEg+1G6nmHaBr+DfwbJbVdvrHDS9iTjp0c62ifNGTfXgX3A5xriBhsJ0pP
ZaVeGMm/Kdu36Bws19E8wuoWU3wnWNlulqazq8fT6BxrsamqY557ZuPp8zzJ07FPsZ04u6reWYRg
K7tE+WvykzoAGf2F/iuyNghtQPpVn8D6NUr3Nn4O5e/JHl+afwqHpyF+DO0jLk+MU425F622UIi+
a/1jQMYqgRYdLOdbbuCR3PDEg0+ATh+QHwXZrequJIMs6+gSdY+wXOcE/XKa5MYxUvYKH3r3m5Ck
Yg/vFGtBzHYoqHLrGvt73gB+Ul/6UbpokVWfKJpyDrj5mA9QP2C6ZMhdOFzLDo6apa8h6mnfwplQ
2PMOw/l32tluH0O+G8xH69yk7kdWT71Ggv0x1t1cZv4skUIdVdklpbdD9EO5/UIwwMx81mzyo9Qc
Lc961JiJOreXKerVz1rwkabvKt5lGwcf6gwp2yY90eQ3LYfyxBbosRla2UZYbtYnnGlXCptxx2gC
B1rJZ7RtrW1fbeus45t9ztTDqK+B3FmiErAGX/1XtbyuTaG++frNKPAbPXNmgPpQT4hkOsDCrVyc
2+p4MPK9We+U7jnQXeHrNSgkcDwct/9S4JTF1qcpu1f/ddTKDi+0GGEDdbBtDDK45flpiYuTpMtM
Hc8h2TU5vKi+TEjY1cYN+tbRevb9S9WZ37aq+V2VR50YByYSJpccx2S9swdXn38+0D5zlY9MBA/f
PufKtasPmdhMxVsmITTcyQldB55tkX0IY4N2JUK6RbxlvTNOGie8wASdQ7NuUhl9xkXhDaTuznqi
F6OOSYt3pkIRwXfJQya55RrfDqEg+TlzjrZyCP0LAVUtLir1MESvipsgiqlu2A5oA5ds7g4R7Aw5
ARccxV3OKyEWHr7KJH1knUWshXfe63ikMONUTpvYOVEIkeFXAH9V/3HoDDUf0Y0O6Zy0LrV8yHwO
/iWrtlX2kRr7uuR6JHtvW0WnFsWPFr8LokBUA0fEzRJ7ud20AT3c3hCeuaDT6BxrZ0XskSyM/c4/
oOZymnqRUqYMVWjstOE77D/R6aJf5XdFbDEOJwc1T7DWhrVhnWTz6SAxsra8YbL6W0efvAsIDwPJ
5ac2s3MkfbblMWs8+SxkL9PXo/lEDTyh1pTMj9b5VfhW6LPuCSSujk50XLGznnxzPdWnTL2LcB6X
X03oBsq+j95gChZVduOXFPPqrLM4BUI/C/MaWW/SDHqx0PmXKaVj5Z5wsXK9MJga0xxduTBbBYB0
66uHhOWpIieyuqqEejtnoT5YHHmXPrV8b1DZCt+oHvhJI2q4JuQ8NZ0VOy16pfUNnVcdPjtrORZX
kfwLh3NHH/X4PUgU2vtINbs3rJVLMwlWSLIS3I9C3FE5msXBjN/02LNzJsZiOySPIb1m9afaP+Bv
NR38OEA09ky1J2d7PTzq/pjA/gr5VohnPvxVAT3Xe0jLCmeAcc/V7148Sz2DhKqMde63aHdmOQm+
xFk/7xn+6oFssCDpofo026MuGnfOUKoIaNGisw0JTSNxfLJBKfwY0qLYyiMJ4c+EinkRuwJ8hMQn
hSkSyS2VQ+jkx2yNnnEW9/oF32gFBdsj53oZzoV95nMup2Mab6RhzewxxHdCihFvOXAolavTKEk5
3RS+mGpKhATWl6wghnbWSHVKMvirbd8cS2YZoqyihpy5ZWsyT7BA8yxYb1H+nNWxyT+OrJg/711C
sOuHhxK6KdvL+HvHy5CfWBRKOsgZP/S9M5DNWl4nxJ72qc4+AvuLi4eD0bJfBaMb1xGaWwSxancf
0j/NuXCUVBp33AJQpQnZb0ntl99aXmddbUn3HsEAutfUf87HiUUL4MVwLvzxXPmtfis4WpS3RrgW
ffBacWF8ueacdKV06eNPEtTCgIFA57LW/iWI66kfUR+cqroC4aNciV/V+R9Dw7XRB1FgEysMazMt
cpw4BMtHgno+2gIDIhecI4d4AinhZA/bmrlLkvxYfgJQxBAH0U+HEiK7NfW+j/el8+EoawuIerhK
wy9qhqn/C5J9Kjw5ALhCOquxbw/FxsmVldvHSBY1H29+2TEmy5yCejY4pDvTHMF96aT2k2QmvQpu
pQr/TiF7IaLvnD8Ydw2gJwEiZDm61ugverlzuzHmsJmo98CaVNp7A/EEP4HckIgf0iKJuKn3ay+q
P60sfMUS2kWbsHsfwgfrwbvSdDRTWF+zqU1xUsIOYTT5eiXIc+3QWk62jb+O4DkOh4bIxnkazuxl
hJzVTDWK/ebuxwLIATGRDNX01RnWYqLLEBnvUjgkt7bgVWXlXy0So+A/ip2iRzIsbVnzlY68pPvQ
mzhaNTsDTD+pV5P8oUTbnie+3hX12pZDmtG2pMnexHREPsdCrFtPIRaCFDmhfHTKg0NeDlZK8TaH
MRe+hwauIyJ1U2Ze1N8h+IVgAV2gVI5Bx+Q1WItMou0xb/5QT4cKqo9Z/NKz30Z7q/1D7usxGABY
5kgD24+02LTN2bw44w0BDOZngVrYviLv6dmxY7s8SU7V7NN01kHrA8PPFuK8ayiyiK6V9kOYU4kj
hIZjglc2pu9a0LgVXUBhfqrfixR2fGXe++5esJpo+InzHxGeNWT/tbwv+qVBboxAIpcfyvE2VXcN
5zRDdY3EJ6e7cVq1zPupdQUs56/M+BEyveiYwKS+lOruqNY8/vMvIj1KzcWw4MCsQ9ac2/hU1vsS
q6seXazxZoy3styNiF55XH02uPKJdFiS9paDW2E0E6wqUnFoihE1bGvzVAjuxLxrWJBnYk1joSmQ
QNda9IZbDT+w8uDuQihuxTsW13I5q9qqlYW00/jWw73ebjWxt7ItwF0Vnwzi/ThOuwfyZ1W9j+k0
y9aTYUeIb4qNCxbtg5xVO/jtdDSShAiAroj+0GH4JSR9PFmcmNORrnaIXpZrF0eDHsHUeIO6STE8
Ry5zA7S4Y7v+qntpbfkRp9NTthAfdqS049bGyEwAKBs0865TXLC46hplcBS7FD4xA2fwf04eezwx
Iw08V/0rl6G86Ody4/Tf6Oyc4cxk1Tcep15u32cAK87/8hKOcAZqyPxOCJM49OLq5P/GFPzwU8wc
KUzFQxE/3XQmaK4z3DRlWPMm7ZoOYD8Hqzwp1VKTkUPBfl5M66fSD84//O78Gp7Jblpz1JSDhfMJ
+Y/rt55db5PMDTO0WGc58HA9GxIX+L1nxlcfav9CsepXqDxckLqkv4cKlauPChhcfXXMAAm9aIdG
WZNmG0m/fBcc31j7SGPJ2SFWqWcO7pNfuWt4RCtricA1J1T9mSpezswym5qNH71+92sED3dl/Mzi
p9QjOKuOJGfGIRB6uF7MVg3Z+ULlLZTrxLxi7FlXeAfpl+lkj5mw/ZjltThzl6XBmjG4P4OieWXP
uoDve5fmp9yvOHQOdfdqe1TL8YZQOQrTyXeqlX+y7aU59C3Vgvyq+pHJF6f7CqbXMDxL4zFLnJOb
Qopws52cdfJjGtsm3NITZMcukT0IKfJoU3CVRRtRoaPfGtWB4P7K8lKa0SsQgjV7Wu1vaZtKfC+6
NPImml6Z/wR1j/UPNTk47U13PLX8IH8qJE3d2qTSpelXorxYjDz+sezJSt5z7TDGKRb1LF8Yg0wD
Gx6soisTnM0Bi15ELelcuSkmJQK3UX0xVA6llyluMZSQkhDEy7kbXl4H0QUYXm+PAwmH+dbSj1LN
3oUzZYswdYzeYEUbst6H39yPNgl6lLkImcPHsp6ZTza635FOUFF3L8RwzBMWyoC7Jl/J9dEqbyRL
sCsTnJiikWXuzmWquPVyVnkuxdQuyjcrVFn9fCSKNj43HF4c1n7J2QSK+kjaqzoquBWsN4uwzDVy
k6VKo1Nl/LYawv+FLVatKO++DSwMBkZv2Spzio1F/xdDkBa/VLqfyKVbLNJpm2esTSej2PmNvcgs
nK/GKtBcx/TQkOscxgg8Qt5fhSwfH/aQQAplbBdmvwdxlbFlhfJT/s1I1IdTFldbaliwn3Yt//Ml
3QMPmf8oBH+NiE5F01FicySFgheQkDRNne4WgCxUHhX4NLXJiwyrbxB9MtVBh3fN4jG1iApQIOoC
XIpr1OF1y0W9Ygaxgy8lQzz+Xea/PcQHvncOXY4ifBzkkHICB4lXvkkWwhCNsIOFJVvTRlexapC1
gwDH5fKmjLhjK+OLPMenpsWPxO0CS7SQkGpJfwF1MQSAratcW85gWO2cW3wV5UkWR9Gniwxra3mZ
fKxop1j3hHNhHuptT8jHAR1tQEw9jl0V0HgksCwwbxU4zggbZ/bknXNhqnbtmpqJSJTBhC9amhC7
xd/9YXCjjPZEmbEVSUrFscv73pvSsub4wEeyqyTe/dZfyfiCahSzzGflW0XTkn/BU73ERIwg60Sk
J+rUCZF5wZvjqny/YundUAJ3Ugh+697a7lqN7xP22lJfx8a7Vf4k0aLoXxU43pjkq3D8zpNjZX21
1buc3hIErsB/PIBeoTVHEbCj3c3sOZJMtVSG/uAn0hYP2T7nnOAmQHjpAMULkDmr+vZlrkfZWqOH
ItVy3+nHdFRpXBhxWiEIGJVy1UefFTyryuMAJlVYNAM8nFPaoFULuWsZHXWvRGa2AHGP9F9bbMxM
XmcELQYMKbn+QDFAWDze2hyDQkq5UoWneN9Ulyr6MjgUcMMw9TNNNxZ2rztntI/IM0Rin/FxUTBQ
Lbz5K84ihUzPWsVY7TBx0uZMR5nmRSBKCT0l2nuC9q6OQzeNqk0Ux6cCcNYyPgJ8aUsylhbULswu
k26Dxg1iV2z45zm9xy2ZTkILOEWsGwdTWEAU9keXvTrEIH7re+MQryFklmHerAAsOnOv9ubdrMND
BdDZgn+AgwOdBvaiFzzBqb/omoOVbPLqNFB/ZvKAPM3qwaK9xQXGeVlWF6gH7DiAI37H3I8NiMj8
2v6Rsvsc18+CtlFAPUrDWo9y7KYNgR+125t4qpEUWf23nUmronlYkwYHnm31qkaj5sP6btBIKC9h
j+jmu3XrfE6JvaJdwsdZlLIKjTgTjeK7G/yjVfhum8EoVEidK7oqigGDVcp/LscjcwKP7ej86pZ5
7+qeuT8g4DfCnll02PjIQmm76BmGA646eZ3W4aehq5QdwLyhoyr8HxWuvDSuFDWvSyVaB2jGUugP
BaFZpxwzvmtENGyzEjG8vZfzhyV8t0A1QZNbQ7cGv7HWaYLVoNp2aJMGA2+sHn71+FImx3BNFe8j
+rX5pU0JmSz3mnJ2k5nRzoHcaXpmTwK5ThiOYGiH6KHkyrJjsmVsS2eSEfVksRRSTCZfj3qaHUnS
VrMro3akldL5C0n3j4xbGomgdau7FfNbvtU4/zMp2EM3SDarPnJxWVmmlrKvG3k36hLndc9a95aC
dLcsaiJrVqH4keUSSwmZhMVJoaCc+LPl2BubluanokYbiZAhQr+tF7NBAAlNFjEVMiRoz5La8xD2
Ui7eCVnvrfjStT8tPctEHpHvhhxQ49aZO0cqe7XQDfXPlKnXhOWJtJ+m5H0sPSa7OjEeQhrXTaOR
WqJudZVTymdhHZCTz0hb3TmLqn4HShKq4daNsgBiU2Y8fjjVMvGtDI71/JXEXtSzMYE353+kVCys
4duu62Ul+xenLUHZahTsnwbpX0ZbshzP9g6nPaDIQn9tdTA60rLDYNnp60PAkYzkXuNEEvZ9dof1
abyaWdUolJeNYd+JSJuWxbahaJqmjRDtWU6/e/Ixotuo6yt+ko2Dw1aD7Sf/PdDSDxLMjrRtLqoV
Qn4pOE/9wSD2DZqUpgpgUnhXA7u03b3irvHyf4ZJh7M5rDqLIyMiAqCNcLxKVxpnSbb+swyNLLlb
XAw6BCA19M697NKbgIGU2/DQQ5iocJhwVJBePpe+Ks62ci/33GBRYfMxCZ74naphYkQPUGjmZSAP
ukZJ7PufcUBgIV7SxAohEy5SjY+r38VkW66cOFaWDcJbCjfVldWjhjcyk82Nl+bXS8vkx/UbaoVO
KcLltCfTpDc98HGCJlByyx7lKFDBJ6lI3soG0bMSHi0EJ/F8pznHxEkXnZrtagSSKhm3avyZMteH
iUM7wjrjLGNYWNDesHaYiTMuEl/ZMJUPebLtsmM8S9MDC4lMmTn0BMpmvnAc7ZsoTWodGO/AeVAJ
ffmgrnHPjYrtN4i/2pgjn1yOABzmOn8U1WwnAxkV7zK1BIaxl+SH1jxB9zgXLew+dl4f9N+wJqKT
rZcZXd5pKsLNxEbAWWiwRbbfrdC9/tUlp73WCPTLZKTguQPGCleSjdMk/rJx7RZn0SfrVFoL6aUx
vcRcDDp0FGlpkOCWOBjyjk6aVDsLzVr8YX9ayUTbW4YyXtC2SSScLXOgABILUBwvGJjz5s2pRwIT
xUKvHy13a/fdWz/WdG5R2/aItrNwbwffVNHznL8ycYxJRc4MKUbFJe6pBYUQSD0d4i9ZXYHNQVWo
AyfMUfV3S53b0WEeIUeY0AKLe1Y76rTqplPxnUx5uZSQR5NSZJyrHB88Pou8QiVsEExhfc87ORiV
Q48gK5TRc7CzUKEP4F7Odn3LC2KqjIjxsYd70r6jTpQwfwL3oB0Xy6H7rHtpVfGK2I+Z/3SGctRI
iFpPhf4t0zus6iRo8XY7/bRQbVqeibjxZ+uON8WTTw5ytWplQexnRJcWv06MHFlnnPhkUfNbZFgZ
4p5snMJkowQzZDuR4dUS3J0LAVu6MB28wI3c9zei2baOjfwzThUu/jjxiEQLWeVjJN2DhhQXkktm
AB5MVV9xWTaYURfEEi34EnlOjkELdbBSelNTrqZkp7fqFx3oEOIS0VYitx9jxvKy7nielSk5Gog6
adJaxoyeU1AtLCzz9H5iXcl+sv7E+PudsVUp31P3YWdXKiBRWRyk9mDKiA5SuX01AU7EKmrFegCm
6QoHEMVIZuZtfEyZaW1HQc2mSIxdF3TONR/HBymw+0xRDn5PJaHRo3goXs5ce6x98r2zZXs5Vupa
i7RHlKnfuWrNcDNffeoYPBp6tsiWFmXcfcVzypTVWotOZs+Kx+GDvKGF0hDaRS6B2cCWFdgEzwHD
iT78OSjIwvqvYfKxDJgq1V7N2ZgTlffspSPmCDaPJLQAQUxrKY98hfzOp56cxAJkQBF+MIA5YKDA
FWqIo9Ssfng6dfqpm3BV2+IRxKZ+AqPVHYRaKmXK9UCwifMxpihs4j/f2MhUmeT1Gz0wg3TCDm6Y
J9U8T+0hCtJfyZbfC3G0eNT0+Zm0ZNxchHD++MGwIXHCwLEhb8oZUEynn3jojlk13hkQ0hYDH5HA
LOugpc1q0lfoouz+LZE+cDNQgDednGikQ6R0aypgEtBy42tILznm4y8nPeUDkOCgLixRw9fc+nF6
M7ToIGTUKqqePW1EDu6gye9KpBbHoM7RICAj+SK6SqOZfYj+GcTQ0uBaYBDhiscK+rRHuidILq5R
bNTEllU0DK6ipHmX5yBgFXt7P7Yq8oOyZI4ZNqTkEpGQJoh7ZeABYxpfMXdlP8gfw6TQpSRTNGkG
EUXcn0mg89Xyh4aLkO2mExFHRotOnHqrnV7qI4zh8D4a7K0wNpEQv/UQvdWMXW3xHlf5pq2wD6k8
dsG/oL2X41bpqQI8hfUPiGVHYVpaMfLUZbHT6cYuUVd5rWUGGMWdLTmxqA/k+lUECrN1XMKlmfG6
NUglSiz5Y9SDTZaaqMqVXUG334SJ1G5fgXKKpHNZ/fqgrHVXXRtl24tgOuaa/Rp6jtyqMZB09eii
a8LISqNCucuy3LSs1JRcWctakl8URFW7MWqrXeIz1+kwbHQkk/ig2wsstdMqS29SGSyQCgUTSng/
XdIq36HK1/D9WdVFMj5M9O9+EyxN/Ankp7J8SngaPUfZqO0r56jKZvVyNStmusWyY+n0tX9NCjie
8ujF97bxoohQBa8HKQiMxKv06Ms28bsPtoTvMWRz7KRXNlQbrQGLxMvast6mZ00DsZvaTc2ikenN
M6T32icKi6q+LmU/VgaaBIiyyR6jJP3YMUu7Mo/0cRaHLNjSKyc0DEcgWHhc3Qw5+Qr6cC0VneVF
sUMTl3ru5PqOvnBVkDAUBP5iXMsRIukOLLsiwSTw4hH9ZHXpup3FSoNsFHLBWKrNdx1vi3+9klza
DjPYOFYRlQGurBPyWWf1X9mu6uGNlGO/8wztavj3hN8p1nC2kl0S0YfGm9H2+3Q+tqjSu7XiQwqv
5ACMryIcvqfRIQZCWtrBQQteZu318okv/pJdGkyI6UCXznTX8vquefIjWTSl5ujct5Xw6nYfmJu0
usjOMeJPkL0w2VUtPcg/Sgxsn98GjQJ1L7T3OrjnSeBk61WojOI3C63v0fwV7BkWgzDpCmBLLS7S
2XaWUiCGOT9g8oRGItvS1QPtr2fQIeZPiXapbt+dUX0mevCjdVxU3Ib3mthJzh9a5MvQt1ZKHXzp
caOTbhZ+yaEvloqt//iAVWF4GNVmQWBzlLwPsPzqeSSBeWBe2y2n5KdMyWhxRXHrMNieaY6tbX+l
49VDfmGz0QLiJu9VckVSL4UbQ+HqbrJ7a2VYuqX2K+dZYJuFkDJaPljD4o8y23c2ai9K1QdZ11+T
wA1M7juxHs1HGCmHVPea6WBO6z65WGTRRO9GuOHQDFN6fm7j8E7uzmGS9pkP3PtHSZvUEKG9I2MU
l6SMUZIWeEIlkqsz3eIB8Otlp4R9/YbdxfffQpU4CUQOxrvty48p8bJu3zsbER5huGG8SQZ0IxVx
cs8BU3UW8lUfVLxVllEwnUUt7UnQm75wsA30M4CxhaNxHtVhA9FGIFQE9f2/FMV2cZeQYfOOtRTK
PPXXcMLJsCXOuzTYw+VjUp7gmG7MReCofW7zbLqkcL2XnfwnV/2Nn7rgi2oSOELwxDJM9zoV2hoF
3Wg+LyV7ZvBmBWfT/KJdoyz/SdJFjZ95xEtKd7L2CxOgxUf4wOEruJQ+L/zZlxx2j1TzMunMjKRG
B3NwKXNOBmQTvEa37WfPsJ7GJ3LpzkMkzOWUlmStVaQdW6QkVCFwkhVc7Ez1aqUh0HyxGvO3MCAE
7mga8DCeGFA92xB2aIB7byKuQH1Sd16bnpR4JPw1mE4mDaywJq3YVL7SEOtWGY4ohB6ycsnbA7su
gRDQkYhxSo14jDc19IL0kEFxzWt4uKdXZCr3obhEyqmRwbk2En1bKEWDGz9zoJ/C6qVJ7227EA5S
o8Yol0Cho/9E/uFAnDsgIxOZfsmcLARIHBXn2H/Z/d1AqJdsRLJBoSMbt8j6hnrX87OTvGDkJOVa
Y1oijEsdTw0MrfrXIBqBZCfrCk1M23tG6cXQccYOZkTKdx1fpjl4XTuN43SXC0L9YZSjD5/ZLiEI
qETFjeaMKx5TaHvV5JeJMy1HL95zEurpLlGPmIE1+WBL5GEf9TdJvXX2MQze6vELLz5c59osnZWG
lM45TuLGx64Cv8F49RHOFiJfM50gFQWtGx+iOVxdYd166RKq/9QAYIXm7Rf9uxX4neVEB0IE5QXR
5A870DZ0BnDx8DXkC3f0YzeenjqJM5ULrG+Ze8sCfzpZ0aaXjrxlTeaVEaFK/YgAhH0qA8lbECKo
pVvgMa1ABjqPo8UiGc17XGF1MeNnNJIGXEnZKjf6Dv67wJqJSM2zVHKHISiWAUgbU9wxpk/CbSLt
OALyLrTms/AjIIkLoOswkcjBxxRzCxjJSdefw0jm5a2bvFAcEnvjmO98vSxnH8XFp8iMXyNSwAfA
sPomQm+YnkDochuZ3KMv3id2AICrKjz5fCtpLeVG/nWqX3tK9kmU30rLfNMrLAVKW19jiYsfvVCu
6nQFSlRW2u9VnG3ADKHX0DnlEH8RJNKk3UuSTqxrCMtYOXtd5rPdBMNhrO5l/9DH6B5ENYFo6OBw
yo7HLtyW2n4McYj0pzLatf41lhEzIET8Tme+A59BCWwp/uPoPJZbR7Ig+kWIAAp+S++NSImUNgjq
SYL3pgB8fR/0omeiZ56RKKDqmsyTA6ioeAzQwbisi8Vh2coEUXXwpYQdfShIPcyTO7MsvmXShCsk
ojnKnQxfQuY/TOHp88qMvhVLHsLSDeaKGX5GGSIizeUAa+JnXqRsneVBT+12jmkvXEpR1WA26bKz
aXedoGWuC4bZnl4yDv+DiKLMbIN5os+DfmBOMVhvvbolSLPI9zGuz+mXLhFdaukfSq3Y2cYo+hke
sY9H/JUpBo5gqd4Cp+U+w/s7k0ZxQl5lzMYcQ0NOmWPXoIY0jQ4u8ittHgXoetjd81o7HFEN3XyR
5acWzEQwN77scMGWoJN3hU0P0pEC6a9rXKZtezkfxRteoLICw7cwcYs6C6wVMIv8YgVYoNW2wwg9
dMk3aLbHPKE/2uX51qL9Mej3mdFtUmzGUJrjDSMhEzms1A9OvekgHL47+rse7gq+K1JGSiQQC75I
Cj6W7eSFRd2HC3xhFRfaYq6DRh+1EGFszZYHpA4OwI2fHnqxHsIlYzfR7FOc98GVnK0i40PjOpX7
oXmyh0MdEsQqeUDenZAKhjVsGtXYfiWRjw58psrV7FN1rLNdMyxqKU/UjGIKTSKyJetid1+xCXgX
4Rgr0TwHS7bQjT3XrNdgAU+uXgySZkAIvdJ0pO9EOYrtrCDXJTnh4lK+7fTEdwfp0mjQF4I83IzE
LnN7PAEUZKweoguQazx/Cz25zcj8BgwwNQuZQZ2bmxyuxMEg3jF6TuYgu435K3WBKJBeK3bSO/fe
QwRLlfxPpL3dgGq92XCjWjXHIx5ZKs/yaHTXBMk6YrYGqaxPX4RwbQZNYm3bK/XpZ4je6xnmEOap
/bvN3mRqG2dm89fm85VOydittgju8qOM2hGct8aOPUd6dJw75zAg03LVhh/6MSlgT5KAyzCK1guC
qotP79J3HyyeBxJuxQso27IkOaP8wnUh+hsr8N/EY5RP5MmnZDyfm//88Vn7t666WdWvEJ/Ye4fp
pzxwXCjqfoh+8vocZEe2Jpyz06fkFGcmGOp2dCqYL/885cu4cCDes0p+9c3CBHMlxkvcsp9d9Xjc
A/2hIIFuNoV3KeU9+AuAjNEXt+e43SbDe45mJ2n2lE+aqawtZ/izl72AfbrSGFjwN2Qrk4yXaNzG
1p87DVI+SRYRSbKQbbQCVGpo8JeA0/sb4T6r6mjFexf/tfjhqos70IGe299ClogpcxJtDWdGi35t
66RBrmAURfY4S9eweE/aPzX9RnuP4mNmuL9UDjMb1ZYsVolPcEw/ztN/dvdZuE9P+/OrI/edYqbw
r7lQlJQNVs9NL7v4kIkYgV2T3aIK0aFRfBLcs0Gew90v+v3A+6KQ8WwZyEMc+AONh1Q84pHQtDt2
skmFjwASzfTqt61gzb0n+dIfbhNOrGZYCmDlQ8mXQpKos2Qw0AUcQ+0b8tOqRxwxLMxkWqfOGMHf
pYVv/tvCnDTlPN9beRm5A6v9Kii2pc088aRgJ8oDAltxn21GZSk+i44dIiJ9j+lUhKdZx5Wc8BeS
ul0DDzEQqYevFAl4JV/zTpBzX44LFMN2zsaY6seWB4bpkf7TuiR8HHQStFXjllSr0goOLZBXrQ+D
FR7hd8+Mt0zkPqzklSIp0I+MdvSZKCV7qrfMWS8qeZTNs4QZ3EG6cJSF3sqA1wgJI9sudGBMcRYm
UU+mNddiDjyae4hVGYN5t/mzI22rMKXKcOs3Y4LMdR9HcqkwJa7dv5SKjlgktQO4jKZp0lxhLNEj
MBdBSB9QWyykpuBYv7zbJtDmcHRXTHE9M1/MYzaejt+PgKdCzia3RPZLm+TY2VqNzepNHZpik6ak
QVctdb5Yh7lRfwxu8o/p1JIY3LR3fie3ziyNR1pBYF1Rc2XdguSfNBE/QpLxor2NibGtv1VDmyMY
1PSX1ivZ0qMUt2B5eSqAQDVHFKiv5slk5qPDbQvnSGe3kNoCdZQm+snAOqcJyFVuNBclj2V3YO4S
bBYpaVa6xDGTYe7BProrjWCJ4r8VJKB3GagXE/6iHjmrBkf0zNKB3Q3B8Ax1pojayPi5bPxkmsmm
JShPUStQ+2z/q2FbwocI3q4t3LkS7XBblMzfbEebC1juLU4QBmAYHoXD896+r4n43dRV/kxsZpUt
0yHVMThzVSYOkIa/LTqFwu2+MuQaFY35gfoE75imHLUYd3UQsxS15bBKDZsk9vqEJ621hxKaiYWQ
Fos6YyEW2hih64g4sAbNp51PE10sx3B8UY6lYHpqsFGOxaVemXvHCv6UBNZ22zQsJYNqnZvuR2k0
BNqSZ9EM9AROA7qlmA163c5Ll7XhmCgvbJrvXo56Vu10LNUQ8FiIB53AnAEVyIafWmo8DmrwoRTq
M0GWSJRVJ93b4H2Z4XSAKOksNIl5VmiaYDKoFrmU4L0CqwhYV1OfBAdk3iR2sypPEFcTpqiSWos9
UXHXadHRBMIZ0tkRlE3D392KexXl3do1JmNkha4jKPN+H4PF8LyBpJG8xTlLDFRI0zwr7eLGyPs6
1r09bwZ2P2VK6hoMXpfbc9KdC1nMzXp4V7LiqiWGtkkIj2cc0FA2FJF65WE2VRvkhj8iIXWcne8i
uyJd5Fc2UcmsC1JzX9DcJYxH9RLDQlAm75XzZLlLmS6KR64V2ioeWYo2oLbiOPvlUc2wgcT50Zz+
g4grtq5Q+VkrcuAwdMqjqwATFpmfSReC6KS/Het6cVJildN2MBJKc+tW9vpV794acbRLFxmEsxM+
MQ7TAM/JBpo5bpzWpBZKqb3bXkdyU74VbwbriCxuQcmQtEVUBAWpxbfEKlML+Ti9KoJBjKge21lK
ABfAFDOoWgBonvPuCSHW/TByV0z/msRWuK5NbUJ9R4eSrIG1ou1UrfoGf06ct5UfjfILvWQ74hv4
LslgHKDPqRcwND2O2kvz1xNIgiXHNfKjx5dQGr+m/WxeSfeydCIVSaGO0Rp29R9/RFH9i+lYxcEc
kNsgrS7xd5c4OdjCMqclLM2kKW3QaQnH2peVWFrxoeu+dbafZkRZRZp5eU9dVhLUMl3J4AJHxj70
4KdySTGFxFeSQ/Nhe7Ac6m3udgBixWLsmO1nxobmCVB2s8DkNh1CPWHgA+/Kd0BEXKxenOLOX5ay
UOGYd8dtHTCI4Y4dZyNGIGth0IHW1oYhU4lkXTXeWqopmYDqahtsruyW8pOpb0ttD09U0sArFdI5
3KUFAt2/pIFddc2kDX855nZ1aKYusWQRp2yF8tfDATWCHwi7/M3s2HNGnKzjBNoW3QTB5STsG28Z
2jRRIKjQkMmvmHeJZTN8NS37hCyt3bUyIslRVPZitp3vM4JVIp1/GSbVjOJPZVsF1UT86CxB/vGR
svcMMFPZ2g7BAGVZW5CHxZ8AZBdNJV4Ow+cHMm5NHrDJWRGTjFn5c4dnPeGHkiOjS+ARlRh6Q/Of
kiwo96PqHwLG6WMLxW9p481krLF0fThVEJ1Nc4Us0c9Z6ar8/MAUF8VKdsHCjDadgbVOY6Gd3wP2
xQZ1Y6g3WJk5ZVSMF9a+H484hSLtaOgHo3/UPHEur4sI38E0zgL3RhWFLsfU7naGYGbViU3ZbXWC
6MdtYO5RK/izJuKKOXg9idZ/Zs2HBCZMnyX5R5lja9xkxR7lZd7dZLnV45u0YRJeSuNNyj1KLiSM
Nt6J4IIdudG/NCoyhX9qpisKCcD9TyLQRtb7xIb33TI1sK6pdnNwc+BcJbBsJjHjj2mJ5uXleqjf
v7XqMBRH4Zyt7O6pyDzXGuJ69ZpG3zgwiv7MqRpaB1ts5OjPB4xfLSBi/kBrA9V0EIfcQlQIb9dd
5+Ek5SYQdaZ9qf1tkieqdwTLTv3pjXALYNMg5qX3zv1bicshSW5eceRlLP/Nhuw9DU+p+0fBZKvX
0Hpbdtmf57/s9C/zIOBSl14Dacz17qePj1Fwjoxn17zjKMOdVHJCYq8VyrQehW7Yc7ncZTd5WP4J
a+v1J994K9m/AwiYwWNH/9UKPmGsJhLbAtBk/Uwcu86LWrqvYTjp6p27e9lhwqjIekrd31RZsxJx
jScaVw0TckAnR1T6OvaOovqS5sMLL7p48ZAH8oP/xfb2k2974tta/LqNU26YYo3aDld40a7gM+Oe
E/pJ4M37jXLrzPNhOR6Cos7e99nvxAlH6I9crKnfUgxG7Xtd3JlDp92Vc9IITn5xtdRfGjTieCqE
j6ghdbZaL9f6yotXWvh0i7ijjsK8pACKW+QR8cCqyL4KNgmfwOMRKTusizHX8TWa9h1O+ANXIbt1
3SO3Z1M2u8p/soTZhtlZR6OaHtLsNcirK3lLMMnbKWsu9NEacaTMjGN3HVZcuPuwYjR1GO2CRvzM
Eg3X9nQ8Zgn4htqeBTSzvo7BK38Ezr23dvByWErMIuCPeP39fJz5xoMERrU46BhK2oWergb/JkxJ
Njl6n60ttgUSWqbFLcul8GwOgOh3qdySUW/n57Gm6981+rJWHuHJQfYXQCA5o5Y0822aH4xob4kT
Wyp3WZaLEMR3vVsBuNo16Hn9XW5z/a/LirHauoruRfHAMxM6+9Lf1rAdGmiv27G6Cl5VndN93Ttb
4EJNctDk3ssudxvaaoIaEzmXf1Sjd90/BtW+sREkHyFONM5VZb8Z+EdL/1cqK8Xe4X0qwg1DxqUx
w2woGUr2WDs25sjDuxvs9QjJG8XGsJ40Ky6DnmVRst84ayShcuZ3KFnzwyp1IZ1M5f4+8q5AqFJy
Sq1jll4DWBzpSXUxniwkQYzxyVw2yOr+XYIQVKS9j+ih+gcN1P+ScMM9I9/lqAuHvU8GVbVNsyc1
4x7827PTPsHLJ48egX6+y+W9Ymca7jE4Ch1G4zIwnxTBmKDidt1qBx6t2OP6OfE1Y7N2opPnHCDW
dd0CcM8W35iVvdndHyR42oSYnwV6I1iU4VK3jukus4+6c5fJEsOP8Dao7tiSmfkmtR7+sJUMgmDI
6gfLWch+i5tGEUu12yCXJXULEWUbrhnP8WAyW9LXnEFpxNZsHUXYylZoUMBAwIZDyeRlB7yuQr/h
YpMGVd8mXCKsE3NrKLca4ra2wz6PvnOyJPKY4E2rDIzseC72jJI1HYOFvMS7ALyMPnI7XCdsSevv
ppi/1hWXhKTYoWe7BimZCpIRuM6gBZRRdjYCb9cTCOG34LCssfws/BQlSZI+Ze8CDwVSpMC1gX6B
kWFkKZ4AOAl/eihVJsLfaodvMmEh1yXjMkzuC2x95zp87/xjQ0ZFxWwGvKbvFBt7ihOCpJIt8ipZ
TluOoFZfXmYj/0e+FKa0jko1pfs1/IRiw/2qRPfb+yNI4lhhpJlW3a6vnbtFi5wKVB+5D82i5Hf1
7neLZxMpMhWHqa3DO3NFjfsSq0R37Qyw/ZeCKN+x1WaRklmrXpjTCRCCQ5NruHv+gl50Sx+iNH8q
o0CjOa9KtnnNmTbw2HufiYOiNHq5ErtQLwdAV3EwTX+CjUBe69rkpMmiuSHf76qD3n6QM+r5u67Y
hXJpqno2y1n3p05VbYqRMiu7KsFg7bVsg/4Q8wG+JEd27ipyXMYUEQ8bPrJtVW5QhRjdRnNXGipp
ay7fB+OE/lvmZr8OXBC62IDL0dG2Nix/3ViPeTdehZrmb0Yt4p0pYPR5P7kiPwAmcpgeRZusMZWZ
mjwWI7+nwWXTxaCNnW/SU9dIAVFzaMrNxS63QPLmehSfPuj9ZN3QWJH+1ENsVEEHuVtp/rpwanwk
tQZzzwFjLCvVJj/F4oB/vBg2nfbyK8bCkFI/coy+uta8ScyrljfMmko/etW6Sfai2DK0IwYZFSkU
exRgPAVF/gOwjYGJPiFsG4xD9yF5s6wAhla6RakOmLPmUuXdY0HtDQ93xFHc86NbO93ex/CWELGq
n00cmHh5cmWlKlE6b8E3z0N8larzEfs7cg55xJkRsrgq5aeL6JvliAvRz/W0i2Io1teofddNiGTp
aaX9FZWDLNkIAkL2P7LmGjcEEVwMCIM6ltG9TvwPXMNk1zI2NVCzKIx1TZhbw9ZN1y2i92lPGK+6
tlq5LqUZSEDNBGnucbRh2S8xQ0h8sxF27HR4oMiV4TsSNCyaWbZNzLUZfOrsbaSzzOIAMfUlHPx1
gogqYdQChCpjM8SZo9Afjg/hYz3clOrG4DaHvUQSCDJxh30OnuJmZuIPCNtXZPPFAxUnwy4P40cv
0jelb98S2s5SCtpZ9F3FUtBgAw8k8uYVoxqksWdYZwOUxdp65MMMswNlzSqaXJYpicFMifu/tj/G
KWkbVBeXoF3W9YfdFpxiAEy3gWDXtbVHnlslfXOhueQuDkm84Z3zyZ6MBWo2vEU1tJ5t31xK5adi
hVRY2yLYdx1znPXgPy2b2Sn4PuHQ6+Q+s7vWwyFrIH/Im3ZrQQbDuqXXe42TO411psrfXfTZD7+Z
/w6XlQRFkkNpwTSCZX8KpHLDiPKrX3WoFRUo1RZXw1R+sWuq9iY2344t9S7Ag1gwGZ2ZzrUolxn4
ERns0urdk9uKGSl83cIK4UIPdbYvIaeKOF5VDxRK+tKqlsxdWS7Ulrd3x+Lqajvwv7JiR/TJxeD5
H0G2kVPOQJqsPA09CKb/5jzlX/AqRR0LXRYS1qJM1k5+c5miI9lMtW1QXzWENVnyJQwDiiOSRzTt
/rGq20OpSL62wIZqqH81aAxaYkmza+RczOg3Mfaey8x2U5A9hvqTJapMWcM5Keel1iE08Gy5r2OS
l+zaR6fXHJJ0cn66WKKxf2s3uDsz9uILmb0pfobPH1mg3aD7xT9rpnupXAe6D8gJqtcwqtqlYDdV
84clI32ruuzlESA+Ae9u/5lxPuWMy8iao40k1481CCNHL1341DSDCRaeRtDynWbXs6IxTeupJBms
GbGpQlpKM095Mtkep4yzvX74wnE2H+dG9GVX35a14UZNvQ0lTaSDdzmqYInUNzHJBK5+yYl+Q/tq
e+hh1gxJ0PxA5NqH+hqdkuEurZetgjZHAPzInGNuQyV6ZmhdTHaW3WKsdjGpMilivqMzfjVjNm+L
H9iwPnYYD0kgpk6tWbuDxR3H5GzX1t9sBGXxiyYpi110YMm5cbHCIuNnsxZBgqnsh+jBRvWlMs9d
f99bLpPxYU7NZPrPrPxBVYHEX6kOSXR1KPo1b48jAw06TTmcNwKuls64L9WbArAVEd7MtywII5+h
N4OsNW/QRyZ8aY1yaP1//Bkx6IbBRQOWvhTvSQQMWMNZGBJb96jJQNVGdZHp/BTCLxN/2MaJ0Upm
8zAqFoPEbEWyjZegciwgC0U0ue8OoYYTrKgZvlWO+No2OVCaecz3h1vUCpljVnOdsZCafJQohmT4
bPngbf/EVGmO6YzlPvzkbCkb2FI6FoS4hkVF9hfT6dD/mWA9OgWQYAWVOyc6PNHhMKMDcYgKia0H
BM+is5DsXPL2X0JEZeLxsaQ4wIyQSTUGfgaWsygwjW2ZKOueot7HE6u0rE4ocGjhQWcXvNTteNcA
9KzSCSNZoYuHNqGYb1HRzfWnbZe7Wk/Wvv9HSqY30xV34nmNc5W7zKXnUGl2kF7TaMbYUwoX8oJv
rFrfOoxWOB/Qm2mT8RwAekhpaLJrJVCOzCyXkeDTab8HxVylfL0pau6KjVXOkd4zZqqwFKR1RcVW
0yGbvODWAkL5vBtPYkTwGPJcktCnYi8DBlBrOR+qifTU9/eS6EgiN5nuZgvBe6fDhXduyFnXYCYX
ZAEvYDCEw4SLhKqQmaC3bPOI3TJGFchLt135fkamo/aTJI6P0txH/gqmTyfhpSd4CrGzuigMUJof
GWM3///VQfhpVvivnOxq+QOdG9DeRijM6SnqfP1EUp46LAUsUFbI6UZzAt5dqK2RYW0jm9iiIfvM
q20Vk1QJHUfX7U3W8bPo1GVeIIwoYG7UQ/AvUnmOfW6uvs1/skjuO6thq9mc4ornmwZsLAfwQ84h
1OJ3dciB8hl/IO/eBIzUSlwznYkDWQarmTiLiZMWZe0KhB8P5twbP+xOw+iqnnCdzepDtaycAq5m
xzmaPoh8BQoIDRGZ6qEDrt2AKoaxnEDkH/knqGCZpJDfh18j/FXbehmkZ2OpFgwdRcdPUuUhHzF9
EFUlO35au1Ld9817yNvtVHIx1GfJcK/eR8xU4uS7kr8ooJSe10FfsYL1kq21y5nLxcUvYdbzgdug
7YnAZLPT8E+AX0zBmtLYPD09kozqA4VrDgB1aNynQEROa92G1IGDt2OvOVosEyjERDScghwkXob1
MMYCSiFoK0uVzAjmYVLr6a33kmJCRR8zbOGL+CGO8eBuIqGCGzlG9yrG1D8NSdDLqdOel3Yif9bj
tR1fKjKLKnmZzs/gGtRg03jrrrTPFrqrrpDuHmbUDP7fQH4laB3nOmL3TnE4+E6wNWEieKBsOlb/
gt9g8GOKw2eMrlWJg01dKKeoAR5MdJCpYFHkc7p5tvZp2qT26GcL0Jbl9oy+gKC+go4QtHL4cqJ8
Blsb9SNZMnj2++gMwGqmR4wWjoNaY79xlvjvdzbsAZU6rGTUYUfZ9A4uJ+H/UB6DXFvqTHXjPFqU
0sSnY0MsgYjQE2CHTMEB59u9FwVxq1W6UamsyPXr4h3siYZ4787ayeCnbb8qa5mXb32AjXmGc7lp
IT3o+qIKqlOe/ATJuUTsPLTnIeCMtu1ZiR8nxV9lOO0eki8RDxrrnPCg4Y+zwn+B5yz65NkBogsB
rXcbFUaTSn3EMeab3dwqPXbG9jQl5oC+pV8NEq7Wi/HuYPWuWEF5u4CrI9ZRcbL9shlfpsbbQAgi
ct+5ObpzXX9F6CYqDlsvADFlzcrqJ6X6NlAgR3zt7pQElnEbFej1c3PYHHPj2kefngLtbNqfkgMT
++DRyQLUSBVJxYPKHnxWIrSLZpFC4f+rMM109SUfLirWUElz4Hc9Qrb3hoX34JNeJuIPHVVspxaL
3A5nvqDyIrXAbzaBaz4DzA7G0MIWcG5B0VyIWz4QQrrW6GtGJou4TiiRd3WULCbzbIqdKUMrlhHX
WML2sANA2rhQdcJeAtAGBm7+GqHisJKmhnnsXrSsYlu2lV//dE0lUdXDsT4uEmAURMZ1mDI8568S
4dzGhKqlmEFQEdS/ZK+Kky5M9DbmgnBJSUqhDtmo737Ckhw825mb6r8uJh5D5NvA79dDbizOTf7M
6+ZOaa/EiDm5YCXND7DFEvCIULYGZp5wALEPIgq3twm2064FIVVcbpLl6DBZ1iCnPJjzKjquDYh8
cK6yz5h2uWtwKkNHKqw9c3fX7xYFyB9mbKSFqd3DHeyNzQyN4tgO5z5SOrNal1rBpx0zzubxAIMp
4ovK+SKp8+H1cLeZzStKOVFMb8X5mwTNXMP/QRxT1L/3/jOZFLpfjaUya0DnNfUsbEkKRfKhjph9
dznPBNir1P2QLl6Zby/4yX38+h8p8ZYmpNDJzB39VgHRktA46mwggLtapNzqdYdNLh6uUPbnOu7U
KX8DFxzbkt8eKQgIf7J5Plmjt625KOEAQeAhpX0teUfBAmmUH0k8rqSbUjoz3uQ1tR7IN6KRJ3sH
MRTSphXsc3ynboMDgykogoT89/8ZDn9sUv5TKTS9gZA2eZParxISZvMvSfiFLigDAh2xf5BuwKQK
VCvzg5pgrpj/7qa3yzQ200SV/48UuJObYTr2vqZFtjKcXZ+eIGoXFXIwJfnlGiq1W18dRnWXZu8J
VElYQxCKUFvwDSfBuDTJihW0vu7wpZrWbhwAJVPiENlcsG4ycZ/p/OgVq9uYbHFyd1ImU2mxazKU
VzQRUY6xUNh1P4JynybvvvPPYVlSlxGg3a9iepPYINu+XDvlRPuUPXk6JmuXq8owXmTcMCjketiH
Tv/UukVGrSFLBVPxuWRt63PHFAyS9M5btLC5PTkwpITwXZ6c+J0dPPxP1J4snNJtQOhKfh9xa2NU
xAm9IdvUp+TS9XOHYA0dgaAGKtH/8JoG9cMu0KPY7EWIfUEbxvi8QWU2kY9NhxUNhPSYIX3JjkD7
DabKF8m86jFYCgATUO2Cnu8dUm8Kisj44UYP1kmJTFmSkfrFkNh56MMR909VY+p6tRYzi+rfBISj
SdTx/bMsGbnHrVdSm8vawwhY/3TBs/W7tdISeTBmSx/JnCM+UJ8qlU4V+cd0JSyfOskkKHpSDZmg
sm6m5MkUa7JxGZQr5BWfCib1ifSk6bBmmvrtwhoUPpnWRBSBPsREjgIC1YlTEPVFx1RwXBt4PFT7
4lq/MriGjN0EYXWpT0bozvGvGkHNY+8ioOWD0qmKyz3LEeB1Ff1WuvHMFdd3re5UfU908crBP++M
r6h9BEXJT5n1EPGGPob3W4cAgmrKKt4ZN7T2R2FdW9rtlA+XuXUYvEJlJxgFKXys01oydsGnMkNa
l973YHxU6aMgAaJzMUNMts0Krn/arSjvoRNAWiTn3mEwp0xbDKY+EYYjG/wYeZ0JtbFffA4CaWK0
VZ8OB6HXUV8R1GmvyJS6QyAfprgn986oJLMw4ndykaDPy3O2TSAVYH7GBUrU4NcO0QCWEO4AuPgo
rCrscbTBDj6bOF/ZMGG6dI/sEF1CoZqvBO9xg2DRb8hgnNItd0LBB0hv0bRfjs3i1F1kCDeVeK/U
LatWZx7oBMc8CHPsTaQwIy0jtaG+74heESjv2bRXoz03VrXPygcMIAI2NBaAAO41X73JUhz8J1S6
4k9UT62kkGHwSnjAAhv/rOVh0OAjhutWhyHqLkh+5lMBEsENPwF5qV6VYSP0RUy+UXdLJ9WN+ElY
vhvi1zGg9Ci8/EXcNEgc+VVk1Y39phmOaD3mveKxdOVB8c5e+ErsYS2GW/qTE7IQei8MbCVKnenN
jlNkqtnnyOlim8MiLa+GymiF0ZMTDqcKZe2AqUROF3t/I0OcfqecMaxn/x6VHwqrDPgnaE6HZqdg
Ta9wpgzUuVMHFnjY4clhW9asgCpa4tjZyvGUIDvV/zw+oYKJpVJ8NBDUp0Wvpf9wfvqtvUh0qmUH
WMD/qQXRum3Mu2ZFv+hWnRZIRCzOlt9qu8H5R3X5sJPKRbV+zaVgYfXVeu81T2/PeVVS3YRF31Gd
m5txwPuBHQ1iJwiPKOhufiHfciVhIlDwkGPjwerM5iXvb3p9sDBJxnNcELMEcBDzTJbtgGBUoS5H
xaBFsz58+hxTo9WClCdUSmu7XgvjYvTka+b5RhTOmbCBEVVGtzdQ97OINjNmRkrK1ejQu+bwQzth
feiSZ7TCUZsgzHND7ztTqZtsj0FUn1RPCZwl2hkG4SwebS80OhiFrEgmq2r88PgwUmb0JWVWUVTr
LshQxHbZXrVyYDll89kjsxamH64NG86spQfdMim6rxZZM4wbw7lm7IMH2nruildeH/uR+wDTlso1
srRDbxllbGKhsbmsWf9UhFKaRKPjfeUpJ0nWrLLawkIboGNdBQIvI5ExReCz7RxMWAiEGiAFnvAK
04Ax+XY8nIIYJRz/M4tGXmLKtbxkfoF+likis0M9e+UQvVF8KX03cyZHUyHno1JQ9i97FW2mHSTv
+eCeyABSgHZgbwuQ5o0mOKNGKjOZM6Mfo59Ww4RmpBS7E4HGSVeG+qsNR4tkKITPIRzWFInXzI8n
mYuahQshWrgJmfneNiPCsorFpcB1XF2lx2CqTyelNHhsFCqx82f5hLZGPNfdWQ1qYkT6dVSgkvYq
g+Uq6P5GcTZF8C/o1zaM3VwNyLIkOAmQjVQ+nTr9s0lvNIrzYLxrKpmnNSENpfwHt4HRNrwZBxqK
NppLlfwBXhVIHT5D6g5QWdCoXJRhwmFCdo7WGDf0E6o3vkfTsSOsAwsc1oyk8TFHzOzkjc2LJlqM
na21kmAdKLK0VaoB25ZMGGdC+od0MilZ44d4yOZmkwnhiQsC6ar4TgzmtkwBhh51r8jYDlojQkfd
pUtoZbzLmnZpjMZaFxp4gYC4jtTSSFJBudLaEMMLhR0mEn8v+CY0Y2PxKqK/gv2jSXMftFyceuKs
4j5+Og40tWHYZzE9MauivaixltYkFRiryEsOxvcQ+Qxe9U00AM0GDtF65GanfHKi7Wd2iLUpS3cl
/ZOFfxS4PesTY55RSfUJyaDC/tcTF8WXRStRaCjiqmmxZnmsJdOg/SLtU+SEYFe+XNV1dcEKuutw
F+JYJAAQ0yzsX4jqaBLblaXi1C1dyVKJU3mY8JBdc8uJlOfQj/UbKTbvQrpPOsEKKr7ObRd71dIi
XobdD6GCanLropgZ2LffKpesjh+GPr7lPlL2VqxC1vH202/8UyHd4GiYGn3Isik47ETZyuMAPQqa
AsWuTnrgECB0JldOx6cyPCtGGF579PJ3j/4k8xcyuiDfy5j5uu5n+qvxW/i29kkK9b6L3+qI3kFr
ZpmibZThG11FBnde6q9swAFkKiA8Cu8T5ALm0eYfKzBKH8k3jUd9XxcBQUQ1ttSqwpLUqsrRGBSD
ZGQxO9V3u9hz2BkHhGxkiCSAW41sYansRX+8agPz3cINKGYFcGTkFT3NUtpGUG6aj12KeDC31qV/
sP0/iAcQ+u4xGAPyFsOfatjJJlmViQnnJmXkzNFCTMW5x4ug9pchXJTpyrJYUy41YGm2dwo9/jj1
AgEjSBcWynSNP0h2TBVc87eNMgIh0hZzrnnFQTHVGcm26HxO+49kjDcQBHlmDwYVsiK3Rok8HK1Q
sSj1ZeQd3PqdSjizT3oHTc5+2MTfjSgpsJGIqepDIExYb9R8aBaDx++hJ5gGUkXEW5TjSG6r7fgf
Uee11DqXbeEnUpVyuLUkZ2xjg832jcoYrJyznv58os85XdXNDxsMssJac445QnsucCCgrDWj+8Tu
J7EH4fGXHcreOHY5BilV1lAmFT1mCwZEID2lrOqoZBH3vbB3lFbieIDxiJl7szVoqqtw2WI9T7CD
tRHmyIFQc3o9BZBFAJEleQqqBjyb6NEq/ieQRzmR7SMFuLEL2QZZLgUkbRAvaLcKKvwatayeSm+e
wZQ81wldHsGFxHyto6kJdTjJSQV1i7lOyTBHX9ZtRW1prZEtJadbPLTrQSWEy9No8TIkxOE6BmZt
02jt6cYZHM6nWcoYBKSEHnrKLvCKs5/Coai/oVjJ6r4tgtLuqIhxv1lH7O9xwGOkSOZW6DLC2ut7
1eP7zMinQ5KnzFjBVzxUDBuJeI/pvKMhNR1qrJ5FMdGp6sIOtlJVTxd/SrZKdmuD8EFSzbbB76Gx
4Ymxv4VEDxv5LKhV9ryx/RSW2zbxVxnCOQE2Xy+M97gsLhiXZkmB/hFhgyn7b7oOKAHDYExgQIde
/xNkMCgzHb8jaVkI8SNMkz0k7I3ICh4pW0iH8Wg5hmzC36bABkYBLjWgo1pGN9CNQsSx0vdwIrWq
MyCneSUhRJhWzaun72BGEkNWiNzeoBlp/sWTjuGdyKiqf06oivaGRwlJdFXo1B0wE87ZmC8RKW4M
PhHFEESigjPSYT0nGCnTwbIanMoHwNQtQyWzEhgxkSyUdxkCRUlrSFxBYFFo7ENfaRbevEQ4VrA1
WsLFfCusWbGG2OkCfx/ll5FQKpQXSKSy9FIIAykWzdvgjwQb6m/eGJAto2/FmeLQ/IQhDWUjIayM
iEEll9s3vVeLPyIzA9w65BQFBN66ar82sMLpyJvKc3GtZBfy1oFbPuFaniQmqJgrkOMnE+BF7VS4
AXxcsdH2cRp9hbW217lZNfXdb/KlDiljxPeMG9NijE3OwhAZa1GRSEiCcas9REP66eCLwm1QKPEL
EYGF9Naa03HIJlvDwR3Ro4GPuy7BNahKYBGsWSICZqpwHC6DTsUfCacOKTxBePjnya8pvpSEmERO
+Kacwa+EghAltToJ94wgKcRnwCNGjGzQst6kPJE3tQfgJZv3sZIPaKIhionat85oo4SszvicU9it
PQtO0vikP+5rvNVxLrL+zURSOEU+Cm1Q7uTou0lSo+/JMXemz+Fhw7vTf4tjRIB7s1rLwGjJUodK
AqmRadZ+/IrwLkLwZtC7/vidCy5e0cqhZsIaJ92YDOsiBwLS1F9lLLGEnSrQ+zzJPoWYJ6iJY2pn
3TC6ZTilv7k+bdBlg+++ohshB2DSQGVwCXxgsco7puFTx1VmPKfDVsq3jH2w/5LUt96je0IaIgM6
eePXX3LWJ/brlbmc/5kwbnY8mUS0Ot8vjCw9Gl6xg3H9PU3my5uMxM5ZNV3NVUw8musBswVzIPgB
IpvGEONptGK7HbTpZjXcBH4/vrTxWLzK4iMkZJgyD86S7TFYrdCC8FxHExrPnSnQHDsBISnjN0QR
ei/fOiet5kpo/7HvnEbi6OxJ3Y20IQH5wfIG+yw8PtDErSWSD4QvHLnEbA9OaYZXIkcsCIitie1P
8y9trY+AfZu2gMhb9sqWDHTsDYu11859mIBx6zBgzzeFb+b4ZSSCccIRElslwBkd3YTqmbKt9AIh
ZBV3dZPJJf5V4YUQhuw4NPwhqBuY9S7rXPxUpGmw1YEZbDIroTRArCD8KD344Y4xhUei5jHZZsfr
6c6LjT5P+6NrEWI8A/GdfsCq3qsobrdqREWh9cXGiECrW4P7v3swxtsp4xFG/Cob2+cgYzfUJOnB
gPVCWMPMluQJgHOHLBVDE2g72skY9qSswJPhDui7dcU9LWmrodhyx/G/CZha3aQpCoQz8ZqqWjvA
hw1ceGuhqrcoKN/TXjvTDzn+dgoRjfRcEPN91jb6uAEgLwqXCFp67SCliIMd0WT+7Ij9OojoR4bf
XhfwxpbckSzp8mFJ32lAcdG/qcF2UtesA7WAFhsF51JWD0aCYmqegUYHhKNKEJ7ElMW7z6MD9GSJ
DreXo7WSuqC1sEdFIklZkFFzEIuR2kUDThHYGFKzs1c7cn9l7ycBmINJmgKhDYwy1TetuDXDHnC6
9VW8hiBOLHS0W0mP/8imkx8kNqfU9r3wE/bvCgvSJm9Rd+BaVpZ3/LwlajxNfnTy59ihOWUnJIxx
+kbnAxj6xe8w4rcam/H8c+bTtiZkEw2/TTtFOq7Z3OVIYUamveER5xj+CsHZIT2xsMkFyPFvs9XK
dCbwAbRL/IeHZ+mtKcdyb01QTXKDcaeyjOJv+5xjETp7EJHbpD08Bg99n5o3r866DD7i9LHRGAe9
+YE7eScBjz6IxSl67zbHhsOc1osRir9BAQyvHaw0elfKwS3ET79AY2MhLBNT+je5EEc7zd9VbxkY
aFp5N26jo32jVc5MjLVsK3WxxI0FOuFqo0FnB8kmvCYTlz5OoyqlZW/jJuR4dFDSJzomWjDGxzNC
HLN08Suj5tTXxUU2pR+r+AnTiWkbRAK0SBUA7oeAWNZaDfGNKg6XGUyqGHgyiiRYDOCByFUJs54N
qmC2y2+L8rdNUx+iinVlG9NsAnmfQiWtM53xsp+zecnDSRlM0FlSEFtZre2ppWdgruj7xHlfK0Q5
ktahF6fygBollocWY39t1BZKYS2Akh1tNnTo810qlxcp686TUF8kVHVeQP9QSUtt2mFkeRKM7J6i
Mgwqkb2jWBoZCwJdszQgFuT/pIThCpe9Z/LQrLMRon0lF09N7VHoYAmZdctywAMAE08NVUgnXuL0
hs5nEYuccxlzu2DQcE65RurwSkQwQDGck7zgT+DpRw9bARsH76Mk4HS11upL0h8IODbzlVJvBl3g
LG/b+NbG+PB5RndR4QAlb4Xaxq4of00JpBe/a5a+MRGt9SlTdwUxKnxluoWZdlI4kA6FUDN6PdSG
CopL2bd200gfnYb3Z6E6zKAuGVHIGQn1BI+7Fjl2iJMYuyCdM5H/aNW6pxTp+MWA/olJD0gxkyaX
mqGjiPbHxuxXR6+X0gFjTIHnkiw9JozqR1MHgz5lWD7ISeo0s3lAxlYts7xdMyCLmGzAHP2NgDi4
6r56rGViepZ5sjbfHoP4o8kG4UZAOXYrdirwpIWaSZfgADeuqBq3RJfpB1qGvrIsbPNKxsWke6vt
JGWDxeapjrkPfpsq+NdrMPlj9a5SW/s7Rd0Tek2uZICpNyRIuf5IhuxtnhBn2p5U3Zz2V++xR1S2
hYyyIrNcn4uAFFp0al4kEawWYZ9RjzutvVUQzqGUxN1ZaVeBSopL3qJ7Dj8hZjo0vJXyOyKZaKA4
5+8goLVKEA7+QvKYY76nLAWKNAUDFY28u9mxXdzLnr4We+8n9Pv1mLc/qSL8YmTzSD1MPE9BzdC4
xB+wFtdCBLVYlZwa6k1q7MYXaLQZbx2faUP+HgtfEcvccG6o1hKyO2gB8EfHplM5e8zbLKtIbEug
kY6IhNVU1fZCaa1aBC95MP7u3Ioei/TItAGw1RxiN5ZhXZoxNv41ciBhJ1bGZwJZD5HdUkM91WK/
WaFE0sV7Z2JqjlWC5yU7pHUdbar664WAd2q1zrt0H6iCrUvmrUAn58dIyyS8t5igcisZQqrjVeSK
IuPD1twuawI+Myakk/xb13stGh4WRrl+XSLdwGaaeYgOrV0NApzEvF2gwmXG7ah3W86gWaBjqUnV
iEBwEoiPHVvqdVKiJV4nFqZaXuX9SAju1CDEXKIRD+Y1i0zyXOHU1/DxtUM0QtOR2oM6JQZvSP2O
G4s9O3d61PitBlkuhgU8F5NfQehKLW7dsGzjCvlMvy4Tg+4PJ20a6mD8ab1J585j+xhRdzUQ6SfZ
csUSxVMi0/cKgrDsDWUT8BwOQEwZdPPBJ0luAIwQNB2MZtwEBp2ZEYPtYRoAJKkMAEDgO6MBtEwo
C+bsbLyt7l1kY1ZqUFLWEFNhXTSdTDsJTSQONlMiWzhMU2B6tYAOXsB4KluOJWY+BeZIrCzyfRw/
2+JV5QSoTEuPLkCfM5RwflAlYVWkCLiFbmsBm/L0rtAvOvkw+7mfcahajmm0wpfmQ1SwhTeaRfWt
Cto+KHhMPGOfJQNDEunsV4+xudZYkghdv1jqQwjDPmKtpBhMcJFPDA9u1d7z51lHvtDLX0OUUFw2
rlr772Ic7rIIDrlCPLErBzjx+4bTjST7wfoyMNZqsq+h2VXTvtLW+bjRfVbe8h9hdMhUMETVXjOL
pcHrtsL2IsQE0Fe2ElCoghpI5bkq6SftQhKOwshFrQ4he01a7KqcsISmWJpVbssvHcHCFDC/z3uB
wCwk6BjNLoTOwmHSRAuNfRbjM7ifKP1JQ8dkNN8Vsmqz7qS0jHX0qvujlBFrJkIyZR0NDMuWy0dm
dBs5gEHrIZKpHxptRKD99jCyIll9C3gkWFVUWCfTUlACbN3oK8uOiVZajLesGgEpHGHyl7hWsIbV
Zwvpfo9gymS4y8Y3gZZ5WKZX6XTMTEbsWY/HS3ksdGUbhB5unL/qq1Vg8qm/gAJPVbhO0GSJf3La
mmgLuvpmHcLD8obkIHKja97kNi3BC9M2nmS6Lfyk5c9EwzY0rChStM7JZYhevMws0LzjRkrG6kaO
vuvuvfXORvyOArmlxjQ8CoVYJi7pYjQXoT811j2atAXqiZSCq6f/agJA7+isa9m64VLqxUkcksVS
AWQq8AYZrI0+T3WznHPzUkmEUI3Rscp3M5eWgtYe4jBUnTyOXVNWId35NLhj/lk1KRcP82l8xVP4
sTlQN/lmJ6BmyPMApFyhvvjuGto21S1UdqQxRgjXv4WM+OREBIGu61OKab/a9cFnhk7fEmiE89qH
eWTA2CtVwsHG4TXVqWPCZ6xU8sSChUZuLI0atGZdg7aMB/VF/rQY3+bohaVg748AZ+W6vFeb8S4E
8Tmtr1Y5ncpRtmNkBnQFE+qZJviHx/hbR8SFQPkVKt0Kk9/3UAp+fGrEKEg3+UQKe+ZrEBDjjdSZ
uyHtlxETjxwuZS6cJ+bSU8DtnlNNFugplJapVvdeB2+JYhxVb7Zzo9yq5aUuiDA/2EwM8epj7zYj
xhHpQRHvU5j0XYoAbDyPnePlnuEy+uqMcrZYtO61Nr4NQz04XU4KpohFfk/Ie04umdQQfmegxCI6
CC+VwsJiNkjdsPwUCjf/NSFQWpiOBPUlFSMRrqdfLVuhP5NfSC0gHlMDgzBjUWu1k/VWNK9NZ4E5
IzUYIVGbTIJS6rNci7mGzw7yrrZWVkTpvk9+xOCeh4uT2cv3EDCGEgWfLEAd6JJ0rDTGLSS5kTiy
fJGqbIvZM6c/h5Y5Tz/rvWxiC2dkIT5OK72f3hqaCbT4B6x19opHExvkK1Wls81w2OvUg6qbYCXY
RY7wCxjL7NHOsNfyrOf9ysc/HhIW9SBeDbnCfGDk8UKG6wNXh+xZJRmby76S//XTRPGQhS7eWzaL
+YBZpJpt6uKPlb4qYuOZ1fVNnS3vrClZ113XOqhNV9MQrTSSCj2CpkbUML6OuYAMkycF/1XVgyfV
a1pqmNJZ+C1JHKym7K0s+GcmxDP0GF6QJIrmGD/NRQk3rsBHsYJS7PF6VOiotGSYQzHgDyV6tpXE
bQ2JLyCzVPJ722ofAqPfLhN+626XWUrtqD9jrZGy0S2tWsL9TGMRo7bd9/DMWmjxpLCDVS3IyEn9
97Ijf512nWkqU29x6jGV7SANyOE9bsjpsMhpoL1UBLYMi2VRvtY03Qk1oa50h9686npLFV5c69B/
kwoGneyyc+5aXnNFvHva3xqvd0oEs7WE93t6jKacoZnpIotamUPi6Lh2SISHGCEWSwihss7EuhgV
XSaQHhc/cgCBIkHSY+YTKVc1Gljbo/cP8UepvDkxFdB8DI8BLTbvfynptPl4sBrZu+W9a0yzs5vO
LQpdkAr5Kt38BrwyHx3CyXrj6mFQX5j5zmTAWs1c6rb96kk8xuq2X+Wi/gFrz2zx/CBQfcWs8tZN
wlKiv+ZK1tVwrZWbbIyXXmV8VPOdd0P9wjEL5fXspcfKvwh4+qRQ/04ydHMp1PvQ8rZiY735TQw3
if7Z36oB0/xvHrk2AnIYugntCN6I/3R8nmDa0OUN2TEIdO4jA2i4anHA8Em1nkTlNQoZMCPK665d
Dp54UjRdhROiXcnRnvCJBwMvzHe9k1j79RGWkbm3CIMIAODrHFOunLhQ/YSgKdVlZiWqU8udLcxh
HdFPlQdML3y3SViZ+2jjZA3J9rgspIwxBm7OEOeH+cfrHAmm8jMxPmCGuglyYVsADveqE1msjNpE
HoJAB6OTRiqi8141SB8GHjW9Lt0C/01WcNWKXMuPN2HT4SIR8sDGsVMORGR57UtnLYprdRcR50Eq
4jmg2iZjZ5kP7QeG2G8KO3jnAYqGFwLH8C1oHUkBW00jF/kOV6BTVznOp4wVpKUnijClcOQKl7SJ
yDONMyU6G0aEFS7Ug6BkvidKONkMcvFZDSwg3FnVGDu8lRzq6jYo0vcGo9oM66Duj7LmbRtG7GL/
L2HdjSSiqVNkU3MqSUR0W1ohJxJ0Ilui3ZDHOKS3BwwrqLnsBigqwzIvJzZ2aXkGe0i8TZC76M1W
t6Br0uzuZI1GmASjSi8OI7ufFgDqtxXOoNl40qPmOw1DVyRq1gqlB+wKI06Bj1AQpfHM3WNcAUvW
yJ/z/xTom6Np3eFJ5PuWirCK0A3hGI+tDc678VqN0+3QNwyyPWIDzANoNx6c8U+Cu3Id19/RCKfb
p85OkZhq43IO4pyGNzHDGNNrNuRNmxJu+bm0xQ/6Saw09HRpcpOOICuZxdOeKOLQ/czx0boJeI9V
Z69VKobyWIG8+lZ1+1xwWjNclU2y6jHXKIjQGpr0oFotYWi3yUK5UmBvb4YMmKc+v1QZY/0WtUCW
X/BXeZtk1zdFt8K/pWYi0RPDHs7QjqzhRH5WfKwoZl28D1CH0wnRScjiBVxYeyMn6SZcZdTheYTm
C4rWtGOo7lJ+Mr7MbODOlMahX1sS1CAjqSdIl0RcmFcLV54i0aE5M2kV1p1+96PURaNcZIXrS8lK
ZYbK+H+dQ1MoOmE5Bdo61Yh9I4kji/4xu5hpv0GGlLAYYDd1JBeRi5pN+7YTSqfR5d0S5ryz9LEJ
Y42SaoyesjrMtr2mcc1qho9pItDSxtg4DfhnpuR6/n2P5ZFO5u/Tvw/Wb8iQeTvqDaBEIuN5a45Y
FMhSmm2xAcUaKzMuwTjh5yOUGWHQfPbfL42yPMsMonuJMUs8/8DfUfz9KDz7BAL+xsv1nKbROjI5
pqudD0mtmnwbJyYBovOXOOnO61DKceVvBEEwfP37DXlMytuIGS9s5bbcdnXyvx/8RtorkkR2W9HP
KnhB5xuiTACwzDDn77V/x/H34b+HlRo+quDccoj3aTsozYI4ftNbnMQJVv9o0vD85zz893WDIlik
Hfu7NDQR9BJ5GqNMdbrQOxYNqC5TC2Ek/UXoRzKTVUFZihEZpz2cm2K+Hs2QOUNwC3NmZfPToplT
jnPvdWrwx2hSE/CvhNw+tQyzleEw/z6KQM7Q/CERGGok0FmiuJqYyYI8VGporJnRIcixwlOgkWlY
zWIfq/IxyJD2oepR7QvaWp5PsQdPMWvkaBNFFD290B7+zvffh1gBP4lxN0DhQkOlzccymWGxRfmJ
hjF+jdGAMCbQOhkQUv6n/v8lwL/XdHxrUW1bxvhwkqti+/fKvyttNjDAxuBeKxWztHDYxiWh2Blh
xImgbP57ZtIg0d1W0W59HieS+3dxM4kdIFVwLsydqGc/Sfpq2JZ6StJmi8DUNENu3r/f8fch60ji
lCzWrr8vSfkxAXHnk//3Qe8IAIhMrV+okadz1VOcb4YQ9Fe1Hn021VvBNOrt32fp/FZQ+ktlErh+
oU/sxYCFFlJ/E2BOov/+z1Nj6ozaBzKFEPFyfdHqJaP5n/cFHet///Lfn8+nFqmfVS2LUPy/w9ZM
A3Aupi7/e5L6rNqn3kSidzunifrBRrTyCzyqdBsqhBmkBevW3y8b1F2QlGsV8gYoFEZ2cGAOYp++
02ZBcNfPIqcyFlna/vv+hfCCtOKjiFrJbSqWig4DodSHAMCTB730Ko7ykpQVIgqGFavAxcyBtcsO
j6kwBqAxPEh03ayzlkCmFT4h+3qdVTD9/paLSEvHpb2odtXOW+NCARuAIf3SXyE5hR5Ec9BtqrW/
Gux/+uLJ5HCQTqPiDgVmJr4eLbMOXC5qjmKP1kLrvdFJiI9feccJak660oUltgK4JJi+i10AZoOE
pE2GY5CrDT2uWsI3MSUHy7jyi6zY3HeZqxPVO6fR0eRUTmmusF0jZgQrKbOxwRuwOSR5TwYkZNBI
qjjZZSqWA/BtiX9wFMNGTh1ApCKeN7ARsBPXV6M5pb+r/+VP5d7ZImBLSiFia7hiuXKIXSJ5vKYw
tpBPomvnwyOk/+1Gt3sFV97XzIRjXoOVKBhCAgHTThgDU2Mrs1ujQE6ODFCLhY2dpzbMOrVb4G+i
sfs787+xq4HM0zPpkH9hIkAtsMFR0p8RuT/ICBjKDwZnCNI1ZIv4iNkGrdKCrIpAB6LDg8geHiRc
7bPBkRtX4YmGlp4BfDtiQAKQW2CXYLEcEjri4IcGmQiNOOAH68geRwkKNizfHz7qubke30Ap4Phx
8IsmW+Ic9Q7n2g8XAv051g/kvzERpiKzCSqrqDRh/jIIqVzwiRiWKN7MTpQ3znD1MPOCIgoPYf5z
CLD5O8ZruJIo0ANsEDz4r3lQOmrjIsMlDITehvEX/lgv6GzNY9YnpEtUhXTOmC6hgiBtlqFgaOMw
Xj04dbhDCYYjvPoPSiJYHfUPSiRPcLq7heoAkRYm1Th5+TZTAciJ1i+oaWm8kYsyj6LpU1gPwH8c
DZLtL5pKhSzBu/+lQn3aloVDUC7cr/fuLr0NBwab0a7fDI8eB9A1HGN42vKyIcjQDj+ya/agSaYR
4g14z+phPvMPfoADzc7aK6J/IYRuPgvyTD1bVPgQpbZ/Cs7TK//gqxz9gbVISjt5cFG5E7gfqsc8
nJrs7spUaEQkvlCf2l1+DtViehFcX8rzy/iZ6VocwhM3XMO4AFvI+d8woDCxp6IZam2KWybIxZmf
5vA4jnn8AbUSF64HdQ3fDrAERH46MTteWK8MXK1x8dpHT/bgFeYXv5AXVA8iWop2z+8WTPJTODIc
Vx7ZGZYhvVUEzfZhkWy6CE9cHN4pl5+D56KPHBUDBPtgPnlx/KHDT0oW6hdUoe6hvPiP+sUf8H9o
rdL5u9ws/k/401x73icnfIBVbtMGchJEc1M1jIdP3KQx4xYyT0aXT3DIhU2LAA6bQ/pnDX7W/JiC
8iVXOZnvZAMvJpadO2oET8LPkqbNZu1hoRi22j2gPrAW5iW5Ku/8RPEK9wz26q/kqiPZgLPs6kfz
Em7Gp37hiWdJwRJ+Pum8X0j3ezid8oeJzf85tRYjsCuKaljuu1DAvM6umP0ipuXM/mOjiF4x3P1s
K56ib3xNMAz4NM7mSd1QoUYMZUV7/CdoqJ3wjOBrIGeLVD04Yzk6YgXvqqw3X6KHdz668p0h0oWX
NWJBDWu3MRRIlMTYRx6gDzStuYrVRl3nWUu2LO3ziqg6yDHWs3IZxyBoPpOM9M6bQF5CeYYDxy9K
EEapAiTIWXIC7AixcVEmNu+ZvkB7Y//YYJLPVIoD4OZakFAD2xKS2mL8yPDN/AWA4AuPBayz+2mp
4NMLDMN4qnaMgVUPRsVC4cqVtlUCJNhcXezQuGvcqFXIPDR+g2aIDzJ2NGYeH6QqBH7vA842B1j1
8S2uASPTpv+xWkCHyeXGob/mzmlbLJaZsrhSiuiITsCmXYCyjBURhsuzII1AA5ZqjIhQsmXH2TyB
rCjG5PTZHZiQrSJqHpHVuH49x3EH+lZjyg7g508NOv5IWvo/9dhgM1Gj7VOSGkHeZJ7dGv40z2J4
YkFuN8bL/OquLN7o9vb4CG3wZv/SvxpWRePl/7Cwc+PMS8QrOouV4z2l1+wS6sQn9QmucCoOPBXQ
FWcGb72cV7p4U/D5gwcIqis2LyR1guDYbEBlhdKJrIB5J2JnMO79V3S17mEA4cpW3kmqjrQvwrV7
PC+QMkzv0TW5xhvqaralKdowFtOrL8ylmtEBooYVNQJNhmK1DQmtWV1wG103LUK9BdYUPqlJ5CFz
0WMHtwFAMw0ejbhuMjeVTjz1BGPc8xaV9KX6RBg7wm0VHHjVBtxO5he2MbDKdjQAlGIDMdwA+Ph0
rgQAClRJJNviE4f4FrLDVbqyqiN0zOe1CKPvwFGX6b/+6IHVAnEdvVt9nD6lT6z/gd+zRXuEy1ez
keFeSAhRx7SQBbh6ZCju5yVR/5qu5Mri2MZyxxuCZrqDyNt+sLp3PgyIxMoRniNid5oz38Df8ke5
ClvpWn9ovE7GCj87689ec1nTcIg7xx+cxdnJ78rjkG40qKUuq478VJ/+B+sRhSsbQ/AYxoX8NPEd
OzJsW7L5k9rNqtJQsFyyl4D0BY3gU4f2TVARg4pjZan1JoCRuLI85ssVQWFdq0PvHIO1qeaYEHRd
ecA+hlF8gRsITdagmiclbQskJRNhPCYxgPIEVylv6m+9otFqTDGyFaXtSdfGip6IKmYym1Znsgdl
Etpt57eEG2trqVanlRnwSGiaoUL1wiJF0sxdzl9n89KLJX0L9hdv7dqAnpvbRLtBrgaowDsiZig6
LNAPkSG+Ndf9Rob+2a26TwRdgHiF08UO+SkmHtnITWU7fOLc2tUPsgPge1v64iEm5YF5HhW4+q1A
Grol78CiIQTIb/ZmGaG1O+Q0gQy90IMtJqg2rJvv3e/wicFD8i7i4kdyEM319Ftf+FvFsNCpbdn9
Y7v75Hc0n/o3tAzsT7kRQSyxJ9F+qRXKS/c+/RIeV3VOc59+U3PhhUvv2/9q7iQg6beUmzq6qzdI
jN8hRQRoPiQYcdHf/Au/v78pp+qTk9T5dvOLPJJkNtwzoC1igc8p4SiKN+GfR7DJ5CBdynFqB0X9
BQ1tOPUmPGMIxcj90BFgTDIfYBQvqt/gjmqBooWfYIjW8wagToCMmhDgGOBi7s1lsUW8/n5H0oy5
yAXzXusG657aDgabSIgqZE04xpBMFt2XuAVou0N+5nmlUEJ2zobJ93hYSbhFXvHP+ujoWLEKQrr4
UcHJE+34hoNtxqklJfM3J83vJnwoM+HGiX6ZdXlnQPEZriTHoV+QIkHiJEIn7sBIxcOE1ySfkrTE
5+SXH4EglSOcKlzT//uRt4kx1a+McA83av6kFjnMN1qEP4It3ppfrnX1OYCwkB75zc3W6DTNCx4E
HZ8w1LC9G+EvMq5qhC+xE2obX18p/Qa5OGeTu6kU7Bib93Gf9C5XRWZeHO8QU89+zpy62I6YLRdO
C7x693YC+GtC9t5iTgbC9wgteYegHVPTBUk/7F6qccR5XXmIH+G0iyrIAgvo3SE2AVRW+lyuUjRF
+pIVKDpTisU/4Sk5xCwZpGeif6LSogTKkjW17oS1AtXjZrKmHz+5W0XJwiHDCoxiDXVO76tIyQdm
bVF16Unis2ig6HlQw1FrU+loOLDY/ddIKVjBA9yyGbC2CPeuHGTXTJTfmvji9AmOynIKaY09heML
MqdsUfYuUbVSocrmxlTs3ljnLWj4iYUhqpdii+7HmbebK0eYnqoHLQqVGjUsRSqfKPQjL8qE7iWO
bNXzNygSJwA2q1hOLd1e0L/SysQjf6m9Oir/cP4Zyj2gHFqnLyoyDppP0fUED6Q+ZH1iiEqJyfsK
bKzSaK/TdkWPBBY31m4FhKPOH6cRW2uHPoRsSJyT4WMWL1ZYv3LY4ouR8+YwcKRygcallo74DOUF
AlIMHwyyn/ntCJhny9p95blzF+h4nbZOKoEc0RjqFYqyp3hsIQ9egisJuxUlKacAmr80f7TUJb8A
muV7QQtCZzkeKerbmT7LoXLk9Gcc/IwfVhARIe84wPLsvhwnl0y4Bw8aWWGYpUeUjnyCKw/qmHHW
PlEg9riLaPPf4puY11pzNgDdDCQEaEELWlbyF9k9qNrE0pEv+ZNyMpRIs6TCZJQvQ5LDzPWHL7C2
Bs2cS9KaZxNdFDfrT/Sd7s1ShCF29C2dXR2NBuHoT51a0IOAZnvARpZSnMoh0DZSjF4MCzPoOOGp
VWDPRrnR7cOBiWLEMhhVuMmFBn+kNZDqSgxysn0XG+S9i9a9qbufUhVeqV7IjtkLu9IYRUczBh0H
G6wYFE9aqRO6wLjqhHWsMZvoQGpbP91IJcBVE8DlbPWcu7OlBJSYJ7pwp59iFkXbIvqIQqYHgoFG
TdN8StiYlbqXqARKYyCSGGWMnLaHQSg6V4nU7y6EzyGiXtUYGRaqv+wDxnW5Jq+rSLBsKYRp3xct
nFnyHafWylw8CYTAhJRcqQSMTnPkDvSwMEFLVE7UlpVH+N1YcpMkE9bsZQNgE2cT9pALDjrSdzQS
9AgQouhV5rtChe03nZj2tSacdYuAgCix5J0Q86ebiGm0NlGZSS38DiGG4JReofrdGrDDjeHdcIEi
pAPH54VHzmJdcB9lnlo5oqC8h39GChNeNCLG6IwGsZ3QKHQDCq986Gifm8jaQy8/Wz0xDSK4N7kc
1OPVXRlgjXkws5ihS0cNb0G11uAsEBLnJvpkwTPw+uU0QsYKuALBRImjAykbvfHhS7Omqpx2TTSb
5qaESA5a8sU9N2EB/JhXBVhwUE9e/BcES/R31SEgQ3AErtsFNNj5Lm++ZoilXqsIVkaXKA5ySaxp
3eMg2a5g1isvltQ4WFFjMjlseazwUsWjedjtB0lFFFtdBwOitf7kn+ieWKpp4AJHGl1dxVbNBV9C
+tzj/EjLEK3j2T2L1NsWhBUXyWzZty6spZOGDa9RPTNWl14Js9UorBUz4Ig8qlMUbKj4AmHbYUY+
KSXMm9HD8kZPHcGXxpu8idOpxSNa09xQx12vHRkjd+hdkGQuwphSbfDVl2Q2zAMwdBFiOdtxO3Kp
SJ/0amwFkgbaNMTbyJC+WnWiZYKJ6Fj+hMU0pJjUA9xOelDdCSavrPab2kI8LlTpRzIdDxX6dRrN
JS08Hb4+7EjsAVzhEgD7zC20aftzOc3GhJ6Pnl8Hi3kxNgWAYP0CPKNLxd5Lw3SErRbzeX+LSYFi
dlvpf6h6s+XUtSZY94W2ItQ3t4DoewzG80ZhY1t93+vp9ze8/hNx9g3T9gQB0lCNqsysrAEcKtcZ
526FeHuB1GT+ZxqTVEW4XVa13CwqFYH7CFFrxDY9ozYKcbrnZh1m2Zu0iSwUgdza8rDz8w8VmXnL
NWlKQEV5amk8mXD+DKVVEPjMwgi+u4rGd7N0jumZ2zDLV7l/nKCX6EVBVvSp0JYd0328K72TZu6o
ntgrbG/rGS8iLj1SbCuM0yJa95LtjjT0juVIYDSN+4Rsjka60k3igNzJbk+lWr3XtVMzQdhaVlSU
gStYQSowWxSSTI4xplP8NkZ3r3bBHhxwMQNCzGXF1hRw0V5FNOwcB3Pnk7wN7ArMXqXRyj/gY+0V
XLz6XdJNOHH1bagUJoaD6YnATqGdjAj2Nmp+6KwlVpNVu8TftmxOFuwASVK0QFvdGP1wMIaRet4l
JUCLm9Bf5Gw7BCkSDUyrqcUqrEnyPeqqu2ka17ZH5FskgG0+TXLUm/5ACDd8fO7tOh5QKhiXjtkP
OlNhtAAnu17G8UO3NLxlQ3baHiLcMHR200/Z97ZGQUdIWBSLes8hQaCkC2uGcdHkDdWjeXBfFp/W
Vn8iC2J7h4cDlinU7dQv2A+rX5pZQPoCLGDQfm2BCBn1rX9I1yE5hHeT5hctn8JNL4VvVdEvB0ky
3GLI/aXZ4cSRcMrpscSvADjHgxFDnck0PBJ3M23CVS9b985jurdu0szet91nWKr+elCqe5agsqTV
tzVoMJqG/lO3zpGpAmA09Pji77TDrQEgisEVdLToG0S4zEH4m0PecpMUDP4gjnSSa9cuZTvLClQX
9EhJWUEUSKTLaLmXZC0E4v5FoAcs0P4ZMNNLU2U44jylsXu44i1dY6Ha2LtARg1e9utKAlGpZdrv
MnncGOmwLCv6XEp2CKKnstENnOsV3V51Wf9jKeaJAZ3+6KBGwUKdZrH6UShVzvKwGRTO5I8WYNqu
LBcDLRBHkPQn48y2io0ZBQ199S5RWq6Yfub+A/XSpVslt2t0E6xMAE6TbsMJh00qs+E6KjLmleRK
rYIUq7Q1puyUsbnJdcmV4FSoah6JeQ9os0VRiBtupbkwGsHFFraNjOoxMBEPUDIynxmbiEztGVVf
wVA77B8Yz0WXwTSMtVdxCwVYyujS2KDTANFX7G52rVQ520k+Y5Wy+ApuQC+ESJbRvMLqk8fMiZyY
tRM8+AtJnaJj17jofhFxqU/zheYHYJXoduzYnR/RUX2CMIFRdg+SUHCVh0wP0v+H01Ogc2+IP38q
QDMg8OxUBEuuOkkuyS+PVMf+d8nciwf+TJT6IE36M9+bN/Jw6cIfhl80GqDyNMbMlF+x4eGnSSL4
l9va9opnvshtvVuuimSaD/5dMpuAg/GxSeOD/h4cSXvJ3QUfgiE17xi40CB8Tm4zQCXwHkYtAQV1
j3Y/PaK1swUiMJfwTaARZF98jOhzfCbGEuxBsBtwfuzTdGW5TrwF0QcWyN/8D7JywHOGkuIuBqhM
pspWRyIOVBuK9NXlfLNvcjh8Z/gjHxSWhXPLc8CXqC3ivb9xmqX0M63ABZNfMu53wiwQFKAo14m3
5jMLUO7i3UBN6QR+Wf+cO20Q0ufg7OiMkmnAoI6kcKeVFkvNdJa/xm8gSOlHvgW/w9Xb22d2IDFr
h6pTWxtXDJSYx0STm2QL2LHTJ9wBmcz84JyTuG55V6Bf5PtI9+n/IjSJPJ/ww4VD6agOO8RhvnkV
J97BV8Ml/eBRDKIzlsKoyWAG807I//9uc47KOQOrYY11v6QkXFX1+VfFxB6LhRPC0iESsDb5WfoH
TwJV1ZGCO6SvM7ILKCdbEZUGh4Cu4sxRAXDTs1gDNi80wrQQsCpO45M6AFtlaOtUuzh6f04oQY2q
+EBQ/lZ9YWZkxACv687b9QiFpJlxrN7pdEtL5l3MYDaxh5Col8E8OKUS3qBi+46QXBDnv+oDz9B2
NSOFuqWCNQmthDQWUJZL8HCITGFWxK8xud3Ja8jSQXrnw3tySu/SNaXXgaQXCQ5mdYDUBbCqeHZA
a3/s6mVFM3dC2ssNZgbDHdfeVYdU5qQo2RN17Tc/Wwt7AHxCJSpBh9EijYrq1PmRtSlG/5TRD8og
erYDfL5mSSbBjKEvUs12nzG100/5vBxxbmNi1Pkbz4vwMhNKMzRBDJrtA/PSFFvN0O69CqDco35F
WwQ5aBfIaMcCKC+3N30N1rCgLORUA8Ljv/WOuxANKo6/Dt9iVdwN0j+AOAcX/uIgwjoe23h1g3mP
c9n8kvIHDUiQj8o4r4Ulcis/Jtllb6mXFq5+uwyaW5aldd+p3JANkshYnjfHdtN9Dp8lZDeF2R47
F+bJOewsR6S3hBfrl6Ia2obqGHJL8CfffoMQ1oW+gQvkP41fuV2RzwoyzFnxjPLNmdzq+l8ax21G
1am/ZHajC2GDtfQrP7n/zHau/JpP/7uBZCGaqfVa4BLhDBcw4EzmLoUfhBMbYFIER6jCkjuAP6Bw
FpsZBySWeDfnkD3Yyrlb+M/eZtDZnPsMoIFzRtFDPTqjP+KM2eK1jeqXST/N3Ay+hy7zaHqXXVIF
47f49D+qY3Qs3wBl3pxLuectMzc+6S9wU7KGfnGkqx3yCNaSgee/+ouQFk0uhNCymgOtz8E6xcuW
AHpzIgYz5wlR1paG0Lm89AS3pj/1Z4IV4rI6GvASjLL4Y65oOZoFVyzvN/EbofGibQ0ibsZym3PN
/8japmXzicP6bVQIss26Gm17Z3X9wXSkAt6+PhDdQ8OFTeiiDT5CRBa0dVTnsYYZCs2os/bpneCr
kkz43BCvoTO8Cm8qbLogJEDS4JWjq5Vsp+DgUFYQEhgbkLkdvh2wW9Ys1cD/ZuOic9slnalXePXt
tPVu4wtBNyDHiwDEFfivjFGftL8s7t6O0zg+pX/qzWGkXe0SfuC6CElsND0pMEsGZNdecI0Jca0P
KLYobOAiDjM+PbJlCi2yZc4DnodigWEuSrwjmxa49jSHLUzpIPgjqFktQE1FehvohWSf5OLzCoZu
UN1C0P6BXpDc0BK8UEyjwUOJhV7NuyvgGbchJGF25anSr2qv4UBb5wsjCIxa+nYrx+YH5ECMPj1a
Sv1aTw8+zjLArgIUdZUfQDoZtR6xjgodh7J+2deUtnsvPtEp0u9AGtuvhHpozdujX7ta5Uy7I+PT
SGFo7xpm0w9BA+fbHFGJPy9vJcZDOAS8q18FICHI2N2KZsaHfS2/ksN3v2bo+rtZcafgNzPTjw5J
zA8e0zQfR3eyyN7Vu7PPUJ36Ho8/jokv4hGf3wDJCHMtw7kwHWkeDonRcMRMo8qJFd/mLiG8hjgS
gNLSnrS2EnSJeDWDFJ3oUqr5ITg6Ks7zKkMrs7kPhYiwaZZROtmQmHGKbZi1YwlZQFzA8/LBupA3
tMNObbZqu4KKqZXzUJ5j/wxF0/yr6elVrnz/fEGP/8Laei/z6Ww11wJij5aFt5/Gi6xcYy4oRHnE
pGCgaBpb8LjymfRKKysNp9AhhTyvW8D6Gc53XeIy1IvmGemXiMRcAmx75DddwqMKSgfofQCP7+5U
h9h2hCoRZ8aH+Y/vGdI1gATloLARlhc0L/A0cHyuB+C++qWYhJdF7yxV42Tma6c/cAkZ1BO/AIDo
s6zfvCeryHwWnxEcumEsofsA2bvZB0lX+qby/UiLWP8EVRYqRQphlB+4LRF90hAFFxmgMxHJzBTQ
CMf9IdY9uE49LtnNxd2OmEAB3d5gyEEqQTTkydxeqi6QBHYTNnvQRm4YEEj+FyaO246MjdDAnoHu
xBuWVIkX4wAMRBLQeC6IIywztBxiGsyjfyeyCww/YR6eVA3/4ZUIU3w6m3rAD8EG62cdQwC2Z0gB
WrdZyvmcbb6C/sCzDAe9eWB32V7jqlACwClp6tbAyJFBQ8p8fKWePvez8TaGXGy80L+mMKQox5aH
1ENdW9/ON85AKMWkt7iZDaxM9KFfGPyCwvMHGaXyGsgVKAxjINI2jHaUpa644P9+t5yiBY4lSFnD
kNEIC6db1x5lJFsotlCz/gu2hAZuUion/4yNU1sgjpefFZgqNIMP8i9WBQkLDMW0wG8n+Nf8gNdD
lbAaRmtbqi5oPgYp2b/4BU7fs0w4A3xxutBIcaBg0CoxJYB34fGHNULeNN7wcDmHL9YqLhbN0XlM
n84vUobkODzA6LvJpaWW4WgYtT2gn+kTsH4Jz6T+zScjhdDZKCv1qY0upR6YM8tjSl2K+XpBzkYy
QNJHhUuOzJLxmhXln1ytvRLbArfud/bNozNS0MzmjctOUgcKXXiuz4oQ4xDmbBbUwRl3ooXs6ttX
9kW/x3i/AXfFLRmJFXQzY9InFeYPSSybLe2I2iICDCX00AYakkGqNlctCWigcsnTh19KFupvcuB6
iaSEVIIYDNrDNoRWw3sBC1EEcXtQ4rH82ZeQqdftCqnJ3/f26wXZAQx9x6gB5p6YvAH9NDgcYKy1
bDosu5jscnCwjYnnRuy2dN2ikEaXaSy4JiG00qEOkX4P6j8TP/HICW4Vxte0fMvohuaAyg0UT7Ng
1K7UAPbsaJf0oWEYbklz0bRQgDlwP8hhNeinWAzdJopd4++/mH0N0aiQ9SK3YTy5AtkjeC8JPuOH
aJzhAniyNsZmxIkJZwimrlJbAJDCOuEGQXt+u6CLoyGnVXdJvJpUeigXKe24Oh6F+1ZeJI4rCEE2
HtDjWob/nxuM4TlObrBju8lpXYJfxhYVZ3d/jiOwNkC5LezlNN3ZuqEtFS9b+NpVx8mtmEVr0ixi
Yia7uPJKA3o6tzM/dA+nhBnEESr+qWbVrrg7SQVl8Fp9zkaNNox5lno6L98gaiz6bTBSY4IAXRH1
Gl4JAI6kTxEqAIgmCGms2NI3NmEqEqgVGJnwG1KJTdr/di7BlRdSKrHymwfVDSkHq5od+0lVR30s
5Amq0OaQzoWNSxaZyBuSOppaSAnYWrpfRAQEwSTaEOnABmFpuBnINKjBqeowwG+fMuSLBccxJ0cp
cQzBUAtXkZResXkA2lPN+w+y+S0abKOiJkl02IvUoG6WpHib66oLSsKBuKegYaQfp1gxxjj6KpJF
azBuLwrgXbJPPivfIHxTLuIDvnAystcipwAI0ecktJxvTn2NwRktrmyQ4ZyzyKkdAAvRw0GxQY+V
gKYuKVd0FRX/o9xThadLzivtmOQw3CKkKzWnkuK7XjTJGhNJgoNGz9sk0jP0ZTy5s0Fj54YzR/zA
BQmzZUzGSf+cAnOO8mBGTwBPjsYFogY+AvZTrA+s23Maq67NZ/idXPO3+i3GS+iX7YiLRjIbzsoP
1sR4C18C4C3mfIsAXJAZdgU+WNherPm5/juW3a3GemHr+5r+cQdNBYXbhEmbSncRjq7YSabRMpVB
1ObcwWy1uAtzg5b9ktOtf1U/Teyi5bBVl1wiwhqknvcqcNZS/zLzTW+uUIgSWwubnjZEboKQJjhD
m2bBtjROqSoo1CreGfpNaU80ojKU8BCmF2K1eJK6gxVPYoL+MosfeMRyN/qqm6FQbxi1hhWDqynk
0TR/4ByBq90zcrJ7le8ly7WaBSJY1j5DboTvMhYBOLqRJaCJW6QMwiFJrpmePNPO7c76hqnDaVs6
O9/mkU7+bK6dy8LN7v279B3ckx+iAUGgfzcBPvs5Ox2/5V/+rd7ZR+0DVprjRfd2J70538iIychU
b25eDQ4L616+B3cLaweUVHjB0bZ24F+OgM4qp3CkCCln0b9WFicLNlreJcWSzYqdidRpMOmU3BAd
g4G9wc0xShoQO4nEKm/eGfxRTavWXMWRuCigeuJicZmS0xSuWTjGo9+TMdPs6s+RFiAFICaRjtnv
1T8EDQTh2hbU9UD4ZWIHE6UVzHtn/otOTKQXP8L2l8aBltb+OQoPjQ6b239CBC4uB8BLHwtPBUgA
/OAf/rW8TrZnhHLSMfQLbKw2fqA7NltCH6ZTxEO7mZGSa7HbFws26jvHQ6VQ/ZjanbNjnf2T/M5x
SZE5NxD7kr+O/sU3jAIJ0kTi/ouTZ51RB7zThSWdm0O7y8Q5DQah7+i/snuuzIn2zFl4L79i2A5a
M9+QIWD7RXrIVUdjAjevzUwL5knoC9L3+MaLODAXWEdL9BXyNBYSZh0RLqoLEpEEc3QHNCofRD5i
amslOjsRbMVSN2CD8DBCbJAusnsB0/CPhlRoWqyOoPoAHIb56FCtLeqJYXPr1lkFeGBMANQualr4
OY8JedoHqTcQkS7CMTot2HLkljn+hfS4vmwsKHDJXmBTLVoJzPFdxy0Z1VJyBDheGdt2L1BHAtQv
n8Ibl0RimZ4g2HfK7l9MPYl30GIDtJe/InEtROgC0UTQO+iYSK3+Y+8J48z6SbJjUOHLJyh0pJgC
8BSIXoZoglwVVIu/k7eQ4cKSkOpmD/XlXIoH8Olb8pnv//BI0tj8jUkgmOhKS4oLcL/wPP2SASM0
gImmI+wfNo7jP9S59N3EM9d7xt8CmjhjNAwoly1Sjf2QthkKhNpbBXhWKDXdgwg6VyoKZHwqkP+B
6mPkyIgUakMQ9ADrFdd6DKhNG5QCIOjRklE1UuySDw5UK/zcLvRdcWGkgSc0PAGFj0oAXFC4kO9Z
PwYbM+OOSKlpfQQqwCMXygJz1p/poGHOT23C8/AM4VZMM1oZlyqNafFCwQUxXnDfEiWZh8X9hVDY
UpdRcmblIw2JhrUVu1q8kkvXIDL+YAYPf4umhyWS/au4wUgdyKsLkSFRaNpM9US3hKKEz/4TE2Rs
d6LbjyJnmOOMQqTm+/CtEDlRYRnxavipULZw7zE/jVElgbjL+aSomoJkJb5sueTmtCnOiOqIk/mq
d+9LWDY1okCjeg4g1RlTTG1mMlR+3p6x4iOTMIGuHboxxU5J1sCyqpGKszaBZvxL4ghdOn8UF+5Y
qCt01iO1PXAxpp5nUCJBIWq/sCrfZB76EygIowxgVWhqNCKAKOYLGICEkwKLlILSv+eVyN35Hxai
taA+4+BQhjSiClWzcEXzZhGVryAlnV/vSRLDXSI2RIE1sFluwm/q4HSFjp774T8wXWDVCPFe5CHG
BeSIw/sLpBvlAmjPLBfxXrmg7Qe8opEUVJrhsH24d/4UnrlD1T2H0yA/vwVwAhwM32nRi4A8m9Tg
j2jIBIlAysM7eLdmZIavyzsCxSPl48Pymkggv7hegK7FW4pvGAEPgB/36ckFrCcE1NIByzeScoBk
EjReT6VOAgN+FBYnnCeE6Se4CMTFpfkFdIHd5myAnKRncB2QSOQ5V20LcHNlWAuNApxwDs1JLDKo
2HlmMVZvbtQoa7F2xkhwkQAvKBsuZGMuGSKPFskrTqF/BHWMQxePIIhz06EHZJWjxQNLSzEpE5ec
dzODhfM7IiWlQKpR+UCx8gyREnElz618RL+LyJNFUeJgCSmh0h6FRseFqkHnDn8sEEn9VXwODJd4
Y7jjC0K7+5Tx5uFikYZRgWME/mTt+N8sLy4nUBbH40tDsvJtkQ6xLnIZX05RsrOsuBo2xnPUXyE+
PcRjIGEMl4E6RVDkB9ARirk31kVMj8HfmgP4ILmzfin9bX/FOkdsDPuMFKS4gr1Kv3w9+wXgRXSz
X/IzN64DEMoLjoSuDSImeH8B4sl0Qr78k2UNUibKuhdcLlIesc6VBWw1pT4Ey8iUB5dCr/llPhwI
gSo4CLBRSBfgRcpKwEe+NkVouOFpdTJ/p4slYGH+JrCm5MkxPksi6yUuv0t35xA8VLGuLAIVGglc
3yDj3oglzAdtNSEEAqtoSOC1FBcaD5ippPQMhkxC/0Y51ltMmlc/yrz7iPdoA/HSpu2G0P/JF2PN
8WnYIoAw8j09lHyHy3SEgxY+tKVI4IEpRIL/4I5AtrPlVz4YLwUu0kgmXCT8HHDP/sHS5UiZ/IcF
o0BGRgIvB17FQZkYhKatIkmHifsW/SMcs2Qku2u+IJ6orssnfTJUE5xdTiOfhwsAXMIf5Rf3Mf9T
cTRBiYCPcDX4G6gJ511A8RfjwinSb5QdfDpeo+BcSFA6jS8UtH8gSvusflXkxemKt+aV4DPJp3gn
whZR6i8yIJ4y/gkj6H/gtrfkE0X0HjKP/+SE8TX4mUqHYzfWghkFor8i3UcP9kFoJroeHvKrf4J+
cyYGuP5K1Gjdw8f/zgeACs+sL3jIP2j2DDVm/EOqRWUP+cOLgAYAaaGG+Dh8xI6tHu5lxjd4Jp/e
LTzHoNTAS5wglhqtDfjUijPqzCLojQAXI0GpFw9ipnPhFSf2cxbVY/rlgD0ZwbjkB17BpyZPYJrP
hU0bD9CHfeuX8osPpJ7aF+AEb8wzaZAI3zii/srFSuU80ZElPptQ3NMaN0PkBokpLh3bAtemxvVW
EIdTVDFmmV2wQs0vIZkXdym3Gju6qJR/SIbJB0lFA6wx7iGKyUdPRKJAvobSgQgpKDgwMQLCp4qd
Ez1B/nf0V6+xBYjYxJUFfSZCIG/f50zbWbCXMfeiyF1qNXTcdJz3+/IN+GZ4ENI8xkPO82+yAaCl
8Gl9UjRJhCV8FnSkBy4FG6/LGdblEQP0l+CLua8hHWh7hmE1XPZEirwBhXxwbB7sgBRoFIfB1XtR
ULPYueM576t6nxwxsGgHpiEaQoRYjAYTeBNKUOm9wHjGHJBHycmYnkuHnhajarD+Hi6NxQ1k8wrc
h2LshP2FgUZhpk+EPK2NEpIRkjS/yA5mwjx0FXvSQau7Y8gICi53R+3TwhFPnuqtsAZCXfSV+XU0
r3xzkyajvjXNzsGtwi5PMYYAeHC3+tskM6yt4VjbNnACTmj5Eyi1ue9qW/S1Q04aOnPsVQ96Cjct
qBUEessYK1oG0dFF59G2DbTYGNtKYeRi1jIllXllYoKx713ayrF3XY5W1Hbi+jOR6pVjB9IjNfpV
0VDkhUPf3WpMIU+IwzaFajObK1G4S7TwoIAD514Ifpd3GIZ6cv1TTNNTifTyw1dqesgkn7OtYlig
aIw5+Hug/VxeqxY9NCYsjhOlTEJOVfVOPyrlsN5ImyKMtHte5P/7le7SblfVAehrPiLM9iP5IJl6
9w6SGI4m7lrD4B9wYaN1MWbh+bI8bbIaE187cBwqf0uiAZtfR8wsLzi9FnOUc9hoi78V4sGpSUQL
O9KWf3/7e2jkMl7YZR3///42pc64mGJkaX8v+3telZaA6uhulSqREf8Exq2OI4FMdV8KvdfVXDfG
zVCVI1MEGuOmmaEFYhF8VkoHRp2U/Sn15P7095MzZB9cKpkOj//n721hbp0ubRiNadGRnkWPtkVL
ixUWe15gho+qBcPNGEe7VsT/1mGPqNaQK6ygLAFutrR2WlpwzHWPMRdStfr7bWD+4mB70l0N0adP
mB5gPG0hjE3Kf4Ueeh992NIPaGj2Fl0d01r7ZomFkPcxSEq99CtkfH9PwzWtDytAkDSw1o5fmi54
EZCE53tzoynjPaMy7lkJUzAaZbFxFHr5/FwdiAO5fmt1IPgxyox/Vh8fMQkIH1mJjNxS6d0WF8Xw
HOn89xA2qU6fJMrKlvF+XW/VNyML/Bv5/t8vppw1t6Jw2IkcclitoUu6zi19h+9/sut95iq0cYH/
hsQ4I+aEXAwl1NelpZR3v9Qf+GyMx1r8FmI2TZ+lrez//nOKZKJkhSfTZA76ukn9cGMxd4AxprK9
S6qhW2WyHZ9KLABcq9PNa5UACYe14j3CFkO2NsQ7NQ7Vs+WYwzVLWDONTV9N7hUmHV7MUkCQ+k1V
kJcDtZpp7Yom618aonIr6sp/ij82zGvUynegYxBzXGzgOxHkTGXhXJrIpt/VcrpTW8bWkgCUHwzN
bNagcOlOM0tanxWr3HjSEO+nGKWvVIJ7eH1vXRonti49fpK6URTrLuOWLyure+QhljJha304XWUt
LVsdV3+/ZgykwoM62aYts9qcSa2vbTyCSyRqtP37NXYCZ9WO3XceVO9+go+9rGl0ZeQSyslkUN6S
AJNyye/p+/QGqCHWi5LJRJD0pNLT/yYzOpUPXP/6lubtJl8fV7T3Xz2T38KqxcW1KVDjxnV1tMRD
ajLDbbIBwTJLZYsRfzN7wMrZ3/+kibbTgyr6ZP7JqjOKEZOSukJWqg37rtOifTK4TYMha6pMCA+6
7KImNvOnirQE2RU/hn1wqgpQQ+zcGCxcFpcg6H5yI4j/WQ66ECPRJHzO8YHBMCBncIZ6h5RmVFFZ
Mj0X/cQB+wVjk1fROWlxiEKZXeB2XYxHnK98zNI81Cahk+GjxpiOMmdWp9+G1S0IfQP5dzES2UKv
xapLDjAJ7ejY6J3iC53zpxoqzVnVKJDGZCSjLCuUk4zpPdvOJa1y/LPEw6BFxsazKczrqAP/xErg
70Ed8AeQxYNds/i4Z5FNm8sRccURb8BshYNPd/AkTYZ8tux95Ic3K/a9zZjY8r7mC+1sgSRljnzA
FMrbpglmPjlSY6aOZUhbEXeTYfnT3aP7G5c0Ux0Ct+vC8DQwEFwuNfnHM5uXybhZUiKwM8iuVYgp
0kKOGpxLHB8auMsUVqdBbu/riOyGZlpJOXLhPhpURrUXz1jXCqD22n7YA3PSc2dUzylrOzEZHZu2
WIdpeLYu41qVaVZxgjUNWequ12UZgXwFsj+m9c6jfVAPSn1ttvW0UnziYGYxKJcLmX/hrMmwB8Z+
8OVvWRjgPBZ4a82bgtPfQ6SEH9zxqGFbU7qkNcli56Xmd/9ejMPw3dXUk8wXHC9jbv00QYutuaxa
G90xmoOuWwghqsG8yZYEFj3EyopIW+4K8cDLd82gvttl4d8Lx3YwoWRccx300puUd0cL6pCmJYKy
E4TLQpOTR+UU+jaolF01Zq+6k6JjlI1CyqGMA8kCaYs/QWvLRX8hQKrruGw0F9f4/iNNysugKdTk
Dc07CHoBW2kLnQyzPzCOUV6qedBvp071j40T3eRM8d/qOlmNpkZPnwVWQ7ZgPMYw3yD7ROEQQBuq
UwOqL0WIjU0cn7K0z1eOIUtbbNOqPbEgXxZGI13JggB9wohxzV38EY1Fy6xXbJCTiOFNehb258qj
/GukSnpjwoWxHoOUOcCyLr0VWIQntX9TBs6z36vcl6xU5sSJ3oXDZBt0aDjIAdJJNnaWhBAoS7mp
miJLjybdAAjZlH5R36pcH45B1DCmUzzIvTYeTUe+ZWo2bJziX4rUNmUMQ5IW2tNg0Pq67k0HiQW3
V1Aq0CYs3SvnE2Vy13YrA59FzW9Juy3PxuBDTi/G0H33OS1wIfTI2p5SRFS+xYjAeLr9PeQY3Nuy
HF3GPv0XB7QO1pLCMhv98ISlPHJ7rdv+/envYZgUbHdSxkvVY2/u/x6SidgXKhgE//0a+JWzTCsQ
cj+OmXjmFfdEqbOzLwf/e9CCFoiXoXTrKqu8nSEbk3vzuMlPU0V3BqpcEH8G3q5Mv8ng2hJIJSoh
TavlQ9uazUFr7WQRynB7eqSqKx1fNnoCzQBbYe9/P6E+J+P1w7Xd2/hKlULv72jOUmpaRGFmiy2D
lsTCdMycrlbtoDW1jJM6pfI1LYt20w49sKD4T6wI9YU5dNK8xvhkp6qTTeUqfpxENMrbCB1coSsL
X5fNY2/p8aYeSm1tVuZFSVD21JllI/Qbgw4zQuZFKp3fnZOJRrXR9+WtoRVQ+B5Sqizakz1y68ae
spPpWH5XOjCmVvXuVhfTcdwjjJj8ipmFCrB2Z+X9JvSKeDeO5gBsbqUI7CAZ2TwGHDoNutRogZh8
7Ukgz9K8fR8iVdpNbcI8Z708+mO2jnpPO+QdvHFc0gqgqaN+qKf8fw9xLackVgyaDIMpO0gN4Eat
dfYm8ygHJAqJ0FDLdaWhfRonz9iRDGGI0JLgT119dxw7+pEQira0QIPp2LNEp6rN6zDfD3FoXQa9
jJahFjZIwM2T1gbFLY5rZmcWfnzuSwZNqYWOL6U+9sqKgRY0TIKKmeSstEFV+ZLtSD9MxKMRDUde
HeRxMeiafvBY2xs9phSZ/MJB62JKK/z87KMfq2vSpK/eT8GRGNLdz/5POXll3A8W3gqDc8Wodl5M
tNMBnAVyyJzx5jSawUu1GDnkJfTgsBFvoj7dNxVjYBwVnXTRrnFbzCA8zKsGMuVh2VtvcsZn49Iz
b1t1Jcmxwaa7UiX1VmgZHbdvXBBcB3rQH1WDV8RCmMbNaqp+O9xp0GxMQL7kTllifkZ+91W0Olyc
MnxNBeSdDS5KPqrgFnqkd4de4MykDbjFR5i7O5+YcTz0O6U1ZwDZykcCpF2fscluylXq/6Q9cfQU
2veifgX1K8LDYXin26SN75FyYT5rotzD9Op3FzV8aGyviXaqqqud7h3rjQygQNBDTUFLk4BGNWQL
K/Lfv2ZFkL9POgaBDdWOCb+kCMLcJE2WQJd+uyKnBaeDqAShSfciwyVbFbLkes/fhYRMEzAcR2sg
BjaOveDw8lP6dVYgavkzDMWhMW2u97KGexx1+DwQI4gApjd40ADCAJmN31xE86S3ws7FubfMVMaC
Bgs+3Mvoc5O2OJEYwPswO2tezX9KBItDXD95MZEhbTf2N8+hYqTCHq4YLOCakA6z8dt+DVcy2DOI
crHTIhpL5kw9au0THycD0Kv3jnqiP49OIZT+UnVEMIt4uT/z3piaAZGYmIzXxSXH2u4TtNwYXV/C
UvUHhJEPjEFbuEddhPe9arohDTV4QSTz8Rv3BfrcWFFQawdpPly7LW8p/SCbTWccudj1KCjNuXNt
mbXBsO2Zbsxr6C1a1WRU/sv+CSwEk4NHXX/mnVCL2Cip+Ym3wIWMruF1/mOeh2vvYwANTzmf4EBD
ISidOP/J1X6lZ2tlHIa1c/X9efWufgzX/AcHAWSlCECElc2C8zkwP3qVY+RAqsgHxfuMlgT8u7Ap
zNbhXEK9AjqDFvKar8D08V6bIff1t3yst+EyfmvThgxbO3SAS3a0sOh7yUDMUWiNGGrNggKJDfYL
i+FafMJ9TSaDmxdjssyfjFb0Jm2eOTszuOIizZcvufh8n27NKrDopxASsFWvHjv1pNJJzlpD3wBC
5twU772iGwOzLPCRZkWnJsdEvUu2LbHmozUzYQjkOH4oy8S6+PoZ6Tk6KASC0QIpN7vBPCwPWbRJ
flsMPFH8vKnZG9cmshYowVj1beiO6RKSwIsx9mMM56YoX+Z07rbAkExeYqiw72+txMVZSikpgZYO
M6cRsvAGTCgnLDy6iUzkLkt0us4DGq0BNatNx8zIfMmo1DZ5eMYZ7TUKvivpHYOn8KBEeVwMV41p
DyURkYGEqg1aGB/o13KaY4LnYbaJm5OXLbkPuOEYbKreZoxwiM25+RiZ/TjLfyx9Naifg34SkWxY
sdQMxcUksicM7wdUa+Wc25YOgeqIloFbYPhi7TNWEzt8vByZkYE+HPM5RnqzhtPOddJzn3H5aToG
JhyLu5EcJMQushtUOxm/AJp3HtU3HossECZ9t2DPNeMfQAq3DO/w8zumE0WxUop3R3sG+iYqXZ7A
wuL5BnxebjERZo4LK9eC271sVll2HOmlj+jwcYr3vDm1IQodOh3ovMz50eRTwRe3R4u5aaXboyeD
3ot2mkEL0Uwd1jqjDuERZupvFzIVbTYgkEKqZR0Kae7D2ivuVGxD+anw+i8FRq5fmvEDH/SZaZ7x
2IrbUwJbx23qvRnmSVK/UMzj+UtuJ+ECiAEMmDktw8G7joBDdkf0BdEJg/BwgKPa8GnkDvPk/8vS
eS23jS5b+IlQhRxuSSIyU1SgblBKRiRyfvrzYfaZmlHZGlsSCaD/7tUrLIfChK5fHuOX7JUoYAVU
K8Iqet/KRC23ZExslX6fJIHBTVcYwaAfpe8eNJp8ATn+FcuvKr9CFeWr1jKQ0zu7IK7rpp/vrWgP
ii2bNgb6DSFZ+qcjWocx/5mVPTnNegz8xtOqYSx/7d5J1hDTXa6ey96Xa+xEDG5K8UU/LIS/D398
C3RpZYlH32unfXLRqwmSxxWjyYzLl98q0j2Kr+h5C0VHyK50jmXl5Jpv7JUDtL88Pg0plofHpv83
SAov5VFm38bw15dfVvPCNVGV/SgRQ+pjqljn2MJwiRQWAHBlWAOxhSbTrj0IUK0MeiC0aNYmfBPe
+1feSpKESTzHsQZ/jC3aYFKB5RL/J+ORZ9c8/9AxTFA3eJQ13TUzP7TqwdxXV5eQNeWwifblZz0H
Q/MC4xL1BAnWREFn+emZ/KHYVj2e3qH0Orqc+RbP341x7zXcA+4LGaP6BTDJDNmg4NpPnKOv11hD
vi31O/72Y8p+4jgRGMRp2eMNuQrJJeFQWfsuO3LT1zAVZohktnkO4xsoMduk9MtAIvjJWaKTW3ZU
BWyF3w3VN5adDF5S+Zp0U+a/QncnKJEZ2S9fU+nj/ow55+qyaUZ/SfIrzD9qjxmzi0WyRZtBDHPs
VBxwmDaQmrSaM8MU2nUskDCsvyyxY1j79XEKV1aI5PB0StlWErDfsolNW1hRchkkrwTgPn5r78vg
0PDBjL6k71GK0GUb3vnC2esIgzXHHlN5IYirEK+T+BiqH9TwuuEL0iO0jtPwWnW3PPPM1V0WzsSm
J2bR+NfyLGPt+ZmeJy//JraHOlFj2AOfLN0U7zxBgnEXNa52zPP51eNCEe6QgRTs7kffYK+jnbh8
vNoneTy3mNZSvTSyVw92Gf/mI1ZY+VVbEattM9H9jT8abKCbZTp0hjocEtM4cLy0ijOCzvP96/KA
PwpZuzy55oBqR35RhJWa7ZDvJ7xLst0AJdP16JhQsQciabbap4hjbjJLo9UBDRLOFom3YxGkOVy4
Oe9yHPQ0jdzjERwGrAx6hC3b7ERx5F0Pi20WBfKLxMC/wZpBrBBJ0o+mgq23AcGFSc4cofuiDm3m
AMgaIXWbgnkKxsHHY7ims5wIlbWnb0L8Yv3Yqd78ShICEh9tPqSkrcGl6ewZdhwNDEZ38L9JhTSx
d2DX3C4EK6TDRU6u1vRPkewWVg8PZpt8pEO607S3XD6lA2lKtkj/LIwsSwAjOIo40RkLKuepn3gX
zQjZYtCPZLu5ZfvZj15COiO10tqV0IHQA8ofsxIkGHsOZycKTWDYN62/qEmzLRFY6vxY8nI34s6P
Ju8Z8ky2OC6El6I7xOUPV5smkfCkTf3qEIObkWM/UC71cVtinSML7xmhuQVmHsPBgGiYW14Z+evI
I6qrESKHBbkVE1QhHW0w8SDVGfps+J4pMBE7ZEiIVqbAeHISkHYbCV7Exj/jVMGGB0+OD0F8bYan
W+GII1TuE7pRkX008jVChZ7DdbWKDYuKI3tt3F+er7L2IpcvyJ42CLwxH/inCn+yfpHRKDJ69h9l
dzOzl7CaN8qHykI/gvAyPc+FcDSym5hHRIXjwFeJOxMicoI1goD624j28bwvsZhUWXCVsmAvwF0L
y6QS0kehfot/wCf9Z4sb1GZ4mY/L9/P1+Re/IAPjnFYfzbyT/WZv2fqu85D4bLDXsufT5BvOeKqD
9MPaw3R4ZasVqsy3NJ4b5R3bL43Hmy6CZFXYiqljvGvf4x+XQnvvUO0eF295T8+psDP/BnyZ6Dh9
zRn8hTkcgQbeu37FqglmV7aZcD4fnElzs9HOZTt+md4nYpYZO4k/bNc2H8GvKe0NxeNY1AXPpP1T
d89jQX9l2jqnuelwk/Jrc/CizKbvwm037k/i4NP60udoKlYxuwLaHkcp7jYj+qpNDkt+IvXJ44Gz
bHKxaAqJeLYogfOODlBFkZTaesb8nT4q3RVIIBO2MVYIwymU9ykvWrYFmHIULvj5+alMgoiiUVEn
1o91dqEaW7DkSepC2iM5puDWg0eiAj7IscMtsuCm3q4SSGjT/ejS7QJS4HTG9F4iUaI9XI7QxsXa
WwyHMqmJWF3v+WNEanHktuUr/htsCpCRoyrAgkpqHNi7qEuhu6pM9eKxVO1na9ONCmSi4IFEjqAU
iCppzq4eBrgaQ3UxkHuzigOMaOQzNvMP8QUEUsT4DZfjD/i7M0k75KWwGD8yRcRcd8iCoG3wp2Aw
asjzfYGOajxyCTl3+V/0S2mPRcM2ygEi164X+4iBHgd6JN8m3rTYOWyRc/NLbiKaEOSL0jtpKYQS
tlxy8xAb5xjbOzbJnDpm4WoIa6mk1QNPOI0MBnOXk6OIJ80vX9HYj6/PTyY6burpm+mbpG6TDUGK
9dJWeDPjDZvOJ/7/0Y65DDAcAwc+g5UOcm7sD8A3mRva1oPah1AKdkH8Hx8E1hC8ZhhEnYbkaces
tc6FFrYAG7pxrsEz8iSUW5WtFtsJzcS4Dll8Z8YmxkTtBpbHO0IqvK7tRJLrDvIXxq8J0WhfyuKY
0ET+RWSZkrYU7UPhZHbEu5AIgiwCtev6r2rZ2oGuxkR0BFEU76gI8v/62Ik65+Y21C80iHRLPWim
thswSN9xGJE6KeJACBo6brm3SyCvhN4L8fsuIeuycHBLr7m9BZKBt11KBUY0j3AloDBQQMFo+Hhr
pC25sLis00gLJQ2VjTyUVJRauGFdzbNmhSgXthG9grIxf4vvWtrrD01zOc+Mb0oOD4f1zYnOGbdA
o0Bw8qV/UQ6aS/hvZoGF+RsDZO8aOHzgg45L/7jLIQ4hWuMORiYJ42NlXW66e3VZ/JEFn2Pt288l
dfoMe4ktxykc8K+82Jp8uQrMbY1ZyPb4bg8QS0GO3CcJUrWd5XY7+VwFmmANeCFCg7TrsD1YjRm2
xA2KdFUvwjenEeAXExLJAxNRbrSXaYSIAOof6ANP8o6+Ov0Qj5qAvnhHuCpnaTYehrOS7IR3QGhN
3I34aaqYVcIA2hS/iPYxvNdMb92kkRkkbtEy0+WioM+VDa4DIxLX0o3SLX874fgedgViuJUfaJef
PCRyZtev9R+TKasvhdpGThICmRLq1zbiPIWIYLKMtGPzWmFFV7sUHiYQrBI79LvNSy/8M0lz1txm
2YmoRloKC1iiE2uuTEH643MCduLpfpFow7dVuauAIwmspSOs3JAM6iKwiGcUmTzXOsQ+jiKkFWtr
hlRo4tYL2SG1/twFkGTV3lVzR4538AJBRKC3ieFXb/o8bTBq7kJot/nq7QTFDopbaH0hV4dLg78l
1lNoKLEHBmBCeLDO2Y2HVQYljANcnBw8GzvhoKQBlbEhjmOCAekWwmEV4GQOhguy6DxBH1O7hPUN
isjtjqSkx6YB2ceGMoqRXK89RJkzbWCs8CU5gFijkW2arQ8/23OEpJjMCOF7IQer0PuHHxLwOkRw
s0JJrrb4qRzM1pm4ZZXvuzqA0Nk4jPPhuMdY3WgPdLm8iggWm3XGbjTD2lsKFulKwGA2O6AF+B8/
aeyosXi67CAMxZmHGmhXQthStmBjsICULFCjrzp3KFkQgZTQhq1WZF6JdzI9IO8P0OZsJ6QeP7Ht
28xnps1a2ZSZk6Q212+8ABWhJqO9ph7RCasP/EZ/RY4O6NFc4hDKIqgkt89DfUR/VCw+C0uCJpvT
so484h0oJpQReMvfVDlmEaEhkt424WCjsoT9f00+05f6r/8bR0/5ro+EHjRn2hSe+2sn3Hm/9sZ+
OBt77fCkTbEFwCWi7ujX9tN9vEkHlWDXbXvLjG3hVC/Gd+GQEOZNHiJ24BjTLzObpkt6Tz4permj
vBP4fUzP9RFjdE5yf3iPz/pltVJlYfwHcAPDjbcrueuZuevlK0aXUNZ61zqXT+z2XDULRMklBG7i
qhheAyezAY7ZCGcdtJDJ/l8yMR3QUjrEC4bwyutt09odzGhYePhwFcSv4Si+UoKVmGia7SjCeLY7
Fz1Rk18Mfdshkv9ES/dExoepiIREBOD+0jW+qe018zXG7Qgja8QhiHVtUugFZWtAesoBjgrVjXkw
MtjH6I13i/7ZKV/hcOSZzhgyAMvWVHYPrX/99/yku6Nw9VQGwFFYjguZk64g0zluRYjtmi1AH+/d
CbGXvJNh3GHKjDko0h5egup2ht2oO4WNh4UOy5akfYg4C4dBml6anXKVXYw0KgRPxs4C9sBp8mCJ
A/nkSaMK84JAS+iv/4gEIrFbagLIKOJKcB3ZNG4VxCUR2dYvFC0277mAb9jqUaZyQIb7UtyL7UMS
VwMzVYHO7gn4TS6ElXjYs5FhCdUPVAyDb6Ce1fQMhhoIwE/o5O9ATiEMT2o2RyRJDYMDgrIe/utt
S0KvLWaQNVBkk9O8obkHuQCnpOfjrGq5WctreYU19FreJsh6gq1N+yniGDpPpl/FoKwb5UecWelu
Zx7PJ73GRv9EldT8MJSs0bLGNvrXfITHGDNFjPkgUTI4mVjG+OZsM/Vl0OMRnaJsgsGI6J6HFKoZ
/hsA5dVtsX6MG+Y+nMgdeSAcuKSN0TgAa/+FPs8bM6n+YIbl3+6bM5n2COWnBY2j29TXkbPv5UmX
A2695duU3aH9l8g4IG3QMNRyoOp7jGAqITA4QJEqMCpz+3JzhCh2NtwcjV+fslt6GQ6NX1yGS/dC
3w62wHvWolMCJXswU5vAuGABj+Z71bGf+seMhsVaBfD/s/zgcrA/BvbEGTz9p3zmsD4+jVfhTf2l
Aau+yz/tm+3WB0ckgUeAL2K0HT8loGlr39Dqira58AxtOHQx+ninm+41kGTsvY6sABTML+ihcAEh
qKCFYgVk5sUvhHucyp/6h1I5fyR3w4UEDKOQ5UR7GN7+Z+ACe08LyrsRICW9T2/RY3kTd922CqLy
aPyROgwBSLFzHIl+pTfYwVCf4asvdnbv3vQf9kycTdRhaKh0wimE6fNy1QH6eMjutDqRmxyZYhcD
ROUkP+j38m8AD/238ySwTSwsSVCNHd605JUP+qX7jl8YmdY+EMGPp6meVVKW2GaSRwyrYDtTMXS3
RaI+bfpXqdqtZfRF/tMO5pv8X5eEW1vJPkVnqNxRs1J49oR1QhpmqWFtRn7G/57u/8cxodLDYELF
EaTJLsRunvipLdFZh/zRXDBQAVArfrXYpWvCSoVGm/oxIutmwgPlrHYg1wPDEj1Cf2JYSujjaBKR
gyEI/uZKtBwJSIO4NlxM0BZWIq9Mcox0NPrUaV4sr0RrX5gBeCk6zRSOraSDDjtlQPO3pRf70ljZ
DfAqt+rCbHW2ml1xoWOa33itMTowQDmcMxgGts8bvyHBWIjt+kSwocK5jKdjQkwfcbVYrmzFfzWE
ULZTOHMtOJBtQQ0brPBFf4UGkCB4PSI7BA+dUzx49SJ81WrT/c4n9bVvX0fw2FW8sfaD61Mm20Zt
W6rHmpji2r+Kf2tLC6IC1QrsC0UKoBc4YXiAx8QdHNewOdcXqJBEi2b9j34zoVmnu6x2LJUoTQw5
Iactb0z938DznZ/71+q8gF8022wf7YtLd8duC1IqNjqQgLEU1Dchk4/lVncR5X9znHGDXt5zsoSs
Fc9Y8Nju7OXpxMqOPliF7h9tqkvOImmj7DKPHajlmG/SHVA7/QnfmMYvy119hSspcM/9Gd9cpFnf
UjLHP36piJs28qvo0Ec+92JMi4vWxTzAoaozVwt3lKGWQU71VUiZ6PJ4JaD9+OhjTftC451+NA9u
teYyTrsc52gkCIfhvvjz8ekRHfqm/qsQj8D+Q7Se+VGxq9iuQgX+4BPYV3Husm+gmiDD3JiSy/Go
Ays5uT9HR46uwtd+KKAakogP0HrKLPgVpZVTnROOX9Tw03/KL+Enui1O/yacuTkk/Mn84ZBenicq
YHGX/41v/VeD1w+qF960fzJcBCDm9W1f9/PBTNQARBBexl1G1sKe6hdkjFGTnEDWed58yh/6G1OM
jBeq6HS/XPlUYRDtLuYXhprcDrwV5ltToQcjqGu9cddZADEL4bPB/NVcBr96zAuVvH4FvUzB8hG3
cxnwFHbKH+2YrmtKjWfUS7/X9fCvjn/OXwsEw5Vg8dm4TN5YiRGCxbm6Vha8UIBukEPhxAwqQzEH
7kA7+A5azK0LItxfOTFgmRKBJzEzIcB5iG/F3fpIbv+tPwDDaQkhhUM4D6QfMskjHrzQbqh339od
AowOwIep6IhHOIZAu/q9Rs63aRUv5lB9R76HHk8H/R0cPiqEhmMkDT6obdc+iNPthCrTUOgNVnV4
xmiS2pgDrSGb4I07pJ4tG6jBRnkpIPRjiyiuokssOPhLSDhlvnS7/+Wbj8kxFfLfdLKc+hpC6YOo
/Bbh0tBtAeUebNjH9dcmuqifRSaak6c1mxCzrMWO1hN6JlejP1WP5sFZ2r+C4Dz/QHnTdk9dZ8eo
wL8c7LrblWAQqNKMDcvperiDmH2zRSNizcSTGC8LLhkhxrlP2q6BlRR4DDT0LxVf9reRZBoN0mpA
/NZzOqTGQUv2Tz2ADoMfso4uPrXppYjtjsV99kS5uIeK0S7nnCtCm0/oNTJ90Y+XPbxMxfKMzquS
XVTaT4AgFTo99/tenCB4uFiEiknAj7LW+puFcSEGYa03tL4oBz3I6mrQ7uravmvIuLkoyWu4HLMM
f/etDqjR3kwMk3JeAhYy7As3MNifqAozh8/Q6SU4ISgsz3dDZ0uQ/SGLFNdyceWJuRvp045hWmfZ
OezML26uMQHbsWuybjNi9bxs8XPjdRTdiXmRTgHNTYPFx16Sdv2T25g3mUiXLU1UVOMgBPK1PrQN
bu+UCQMnBseKXJnuhaTLzg/5srflDiZCxa4Z6Jc1hY4zeIFeMT6/FKSPA0NOuqXR+6xvbXRdFG6G
1Td4W4t4ejhR/s77UbgrNN/ZBQ4LmFyMNos7mmsOOhU/gvQNxINLHa2u0ru1BelDO0EAmM8aaXTI
oOKMfiupLKIIF1H162jeS1bjsumT9Eere1BEd3I+uUVHGtqIUglINuO/tOr2ZfZroJp84lMBR4f0
Mus4SM05DsegKY6Eif8tVnLSSQAkIzho2BeYNVJ0/jgiaFIlhkw9DvNgy0+2aOry1qR4zvAfPpNJ
Qcx9+tcb+GkgkuBNMrUXtRLQL+b75+KKXKrRXv93Ag41NQa01q9CuPN3lpbDDFGRpZ7WshEm26z/
bBKTJjh9bfEAxBDYIQctQt9T4bPSW5j/i56oG7uVNcFYuEo6JUg77qKy+vb4KDbqXs1vc/wjIYUd
aC8MHueI3Z5CnDYR9LOSHUeTRrcFVEgo2IJ2tDju66leOR2ib8zgwJpEQbKGf0M5NNiY9CIFLqhF
+WIxXuWqdW+fKuo25VSZFCqGeV1u39iODiSv9h2UiKxLUDKg3sEuQCnnSwxRllmuAXlKE3tcUqwj
MV5JgaLRqEeKtB0EBsKmpds3m3xwqgqIL9ODMW+vTW45TQL6UBcTsKHi6kxSoRTd6pCg4vwnHtLQ
7zIEQmhBQyYPUZCdqsVyNubnD2bCyxllx7A51c/s2kM6x8YHueNZ0HHoGts2vFtiFuhTdlHmotpJ
liPRNX5FcEDBXgNgUwacmMgxI56cSZWo9NE8+VCX7NIUfLnB/0BvVmfuCs1/nXf3GRv0NOkvc3mA
A+gUM+ZoUn6eU9SjRO7MKuQz4NtGuumy6JaKzn2DOHAjC3+N+pXEXhxCpDp2nAO98t4RokcotHiL
sILg1EHUhW+Qxh1LwoO8B1+o85sR7s3hsYjfUnrPpZfxWJlBWH7Bhuthy6XCvp0/MipNXv6pKuT2
ndUc2mKbX1QUqJJPkWM8pithxMO4g10ywlmAOvycC294Qkj3YYDMML9RFgKwoKvYt8NRTy4JPQrH
i+Jlq42BDfCMaEFOvBCoFYQVbBoW9ckUPVpAJlcyVQ0G3pyuCpwJUHphw+zHHR4qh2i+18Jbw5q1
ZdDw2yepYq4It1n0ZhAj8diYvo5V+bjrYf7IgQ6aPFsviXCJTZw8B2oyvGnststLB8IeoiKjIkLm
wiBvQfLYKwVegSGUDYRLQJTQadiQ7Mr8R57uyvOqrKu7Ci2x7i76+YkQuGbh6pS5XSAyFqIDC/WR
+qT5z+JbIHPEvMZGMHMZDOYiUonZ/LYjNBjgQPcZvmkN8GjMmH5spQ+8j6dtKrhRw47rpbB8LLkJ
OU8j15pPK618shM0jDN0OBZLTiXuoxhfQ+O8wBvi7bGulngbssP4TOmFOzb4wngyihjAU0ZQk50T
qZ13miw88kbzTFA7Z7JYlXl5RE0gztDXlXvaeTS3ongungxBna+oh/JJgNsmRkUe2zS7WenyaEaw
Eb3l3l0U8TDhWpTbBKMzKYnzFadYuSK0Hs480kFfEZEIbuPe45w3aSaZd6cDX2faJTd+a3VB2tzz
5g4km3VsfOCh3PVnsFjeqLjiQgjUTR59rdsPKMjlPTtbqfQXbOiwcmh39U2it5QwKbv1i9fbJEpL
3TZ5ktNybrMr7kiD8tIzwBs1Awz9vt4ar4RfkoLes0ubUkycrD6g49SAlRaeY6XsfNaDELzz7Ey7
bfLN2eU3rsJt1++V+PBUXEXeOYPlJpk/RKyKII4Fmb5XCLeOjlp1V7MXXfsw2wNdBEc7abI1N568
HPssGKyzGHA7oruQgTJwPUq+BOVAzKLWu6EcVMKxzDGq9gSCdFqnsvw5PNW5V8rcJJ4JrtA4+exI
JKCabjPu0+SQSzvz6WmG26bkkjiRxIAA/ZemqgZfEs3kZ/pAMsSzKcqvGWoyJeBxG+tTbHk1CVSc
BLQ6mCrJhwZ7YeneYnAuXY3kUBheDGndASuJFCbJUGcdkvX0NbB6e12KTpk53wSYGN3LwF3P4hJC
krlD3bZLe+4bvygfhuFH8v1JTEJL4uKWXOpS0v2uvmphIM+YPl/jkv3vtmmE90Ky3srrbNoKDDiM
MBVbJHcKcz7mbGBE6IeLb+qY03lJFlTWGXL+uO/Nl0o6lL1jFSwPvGjdR5xXo7Z0vsnqfBcJLJb4
B0YlPhfmdxhp1yeJzoNrYU7G4px1BBjRrlZY+PiQDbLJm9CJDsg0J49KDv+zzVnN3SeOCwsiDNs8
R6coovwGj849GAaLELSib0GPIqq1Je4gx6v0ofQEzuPcYf4jgFRuD1UIdniEcCvI4JdhEKW+RAg6
NE+IcwEXj89T/22MGriPjIGjqC1/LIInXR3WVZbGC5nN8Kstr4LCOAONb8D6EsPR9Zehf6GoL41L
pTX0ALrByq0aPWM+dPox0t9F4wIVeEQToflL5fFxYo/B6Ewg8hK+sthb8LUwPaPxrfo4TO9W9tm+
ict5EI6JEkjiKTVuyTMQhVOq243oxNjf6idhOEl1oKFLoQHELJzR8yfZq7bh8LAnnZPG7lpjkMLU
p5mVRLkP9X0hBHX9FomelbyWEcUHW6nRIuQaOyFc+6Jjl74KdPvL9FJML0n1OyE7LaXaPqrFX9UF
xdoVR/E2nfazeFRMXxQuT0izKFNJGCDMYU9c42ydhtaGp1R1LoGZMXxBWTn2saMqPuSl2AkxGFfO
9YgdS10zeEricjHE/qilyrUOJOOY4ElF+hd99HM8E7pTqEg3IPR7XftC6Wbhaj0hs09/JMpa/50Q
4GUc0KA1S35UCr+jYFEXIYOVdi15YYCMfFvq+M3wNx0EFDOIRJL7TbIziLJim1+zIibhhF0Ehsov
hfCQOuhmHrffrNCyXJ8zJrQHwXLTgfQsl7BICasTM3x/ikeJVXUWjAhkmcB67YPg63LxjeHdAuiz
apamdrkc1TQoZU+I9+GfLs1ebApHEw/M9FbNezE+8jaGLGatF0E+KOO7MEPycN9UMaAXWVqbe3Fp
rpL2q7GI8M0cQ9NDZiGqcanJhnkjVlNM4L0fKDKVCpoKPwWZrdMWrowFQ4FLprGA6DccrAHhxxYx
C5qddjaIL0VV/u8s4msvfUBphuyUzR5Zq3UN/kX398oyrjXepRBCji0lnBdYlrkAHCFbSYpmyg9S
PD81wzcZ/CsUDBsoO8yxzMGMekbEH0TZ58/xI38t07P2pGy0bQkvIczIiK62n0BiLYPd4sIMUdiz
wyeEJ4oTf2bT8d0RFEC0idmbM9f3iqNAQUGVyWquvY54JDwPZfuVAm7iQg8it1rZa2wf7doigs2p
ig/cgo303KRnQ/x+6heTDRm+bSzWKkCpYbnVRbTThd9KBxit3TB9m0dyTuAmJMGyD2XE2zxYRX6f
aC7G49SfBONTQ5dpnFHwgPu3yJcy+TzoODn5T/U6olEz1zVKdBvxAInciPVeebd4owRfT6/p4NVo
h97HlCkr/2ixVuuIlGWBLmq5W0XLtYixXR0QXGiD8Oh8MyjZMikB++AZIpUmvEr9e39tgGTBmpf8
nPbv60CTCgB18A3kfY+7/98cveSVN4G/TMsv7VIROojmaOYKnWDRO/oSKT8oq43LTVMPZrWP1IAL
USYfTPRzjrbwCC7KzLSOa5WG35GDhSeLe3b2Ufu3brMalrzwyptwReUWUtNUJP4uZ4eIEzRlllOj
31qG3xjeRHUxDUbVNeDuNOus5HAyZv8wWWe2Pso5tTbFRHrQbVBuifU+jK5cO4hwQy4G1fWRpgdN
OhhgbcpBR0dkF1HCHoQsdD3Q8aHJlS+9uMULbpglu2vlvcZkhuUH3DZWw7BqOOdCk0b1A/Zru302
B611I5jmbAtvS/QmpI7S0Og6vfWmJfeltHX5VPVvbejlqqv2PoSHoXYZf6TBEeNAr+AKe2zW0RqC
hEaK2yF4AbX9qh5gI80LKerVrsjQG0AQfGOhoH2zuS/1HWvw4d7/99gbEI46N4XvwtqFemmkWALq
Xg4ALzFB0QiqeM2E372FSagUqAlurD00ol7M/spgkLcgEUzNs3lhDgEYmdl34rZ8AUOGLMLlKNAy
gPTBkG9wflrBDQIRBh5P9RgfY+0CRqO1D0rNEDEsuML40gPAsfkc5fDrGY2fZoT1Jchsqz5KyOox
mWGqsV8ZZ5iS6tydveSnOTzBWy8/LPW2gOPiHTAOr9rzoUzshv/xKe4EYEoaG2CRsTyZ0jXHQ4oN
sXSd2BtYoNp9WCAaiI/5/J5bPk8OXEK53FeUoQILKUF5s/BfpinrHDgPa+sjYj+IRwWIFubRrEbZ
XptbAR2HHETQ5UEfz2ocECGgacccT1X60naPui4br/CixikwCQ18fjwnnykDUKsQd2XsjYYt64di
eCvW3QCirvHQjAdVPsXGvbMuiuFoRIj8Ev1Bw+0KMNTDezldMan9TleLo8oeeoai1fEiYmmNIEQF
D99bKVNboIg+fi1h7z7bCl+4VyKBrcRH6F5oQQp0ULn9gNj3O9dIEPYyEtChQzDPsqYrz6r+oSh/
us5o+RVjNyHgbHAEltJmdFOv7ZPZYtdBSrXsRvUm80rJE5UXsXrVjQNUXdSqz4y39FbOBGLbcRXE
6V0QMZDx4DLr9E5TIIbeEDvw9BcGRzzkAQyA9nROV4fr9xT9IQzU1J+md1rNuTvwMzARShMNxnGW
mXJODAaiFIyLn0TH8QlKY5O+aUH7LSIX9QyaI57PnawwZJzT0e8ovqJ2DK1diwtdsQM3Jf6mnE1M
3/FlHQkWg8ok17Aq93J/sFqPLW/bH+L1NLbZZusSTD7nSQxJ4zWN1zIR07ABxCiMtYEqX83qMpCr
MRC0s8LRcehqzdHsvs0agLZdfGWKITz6+bQHzLo09bGX1nPXvJbyveVLtYFhuJNwTdnKGia7LC05
LWyFlPraslIdn15bO73xro2nxNpTT3vUe8JrMhz6+kTrwainhicxQzJ7GPC2TLYprRzJF5LnTH3w
FOyW/OBxn4cwrF2UnSXAShMv/gCsTBsPHJPpy09WmG+dzBpXypPgU8QHVGHVygQNvUA8TcOHgHvY
wlYYcsJcO4P529YHdjOQdCX8uuaDYmC5RQLH/gktOnyrtHPEYVjeYDKMsmNVNiyYebg+J5dfROml
Ik+wfZlGyjYlxcrulnruo5cEolr8C1d1HI7T82MYWRYwqBMJCqPHaNw58XTNWSeqxuusM8gh9IGh
uqYhDR61mb1mIS87Q72V/deIQECxB8E1ZYzEvSU5jeqnblzFwp+kfRF5OBvOjNE6tZip0IYgl/zV
0+yKFuNr1n3LX6Hsdpiv94dn9zPnniScWQrBByjHlSlkmM7YnXOFlibQQ0+3WO+WrzV3f+o4ILdK
yLiBb6c7qdC0qBxum3ta5Lb/YRxpbGswcpiDhEMDj3IpXmlxumQvRw9D3SGFwezwlDXvMY2GdlH0
w8omSEvozVApedbE1Wumu2TGckBqIS242cB5108xsgfjaEWHJt4v7XFor1XKY/ncdKwRteRGQ8gA
j+pC5OiLHxkC4XAAXI7/BpZ/IB6ysp9zN63PEcke3bemERAdrbMlLVkeuouw02c3nX/78aFld4mL
tAIkwp5ZZcmvcxRoEIOA+4vDLO6tJ2j5JQq9aToXIXkbu6JxajarEpllgPS7Rj8OdbASwCqXRWKW
HHXclCjMy/y+WK9aa8e4hdkFz87zX5e8ytmLAXE4HD8xTyjG/Uo3BGkPD5FYESyLlYuKe06rb3a5
6TXwZOAJCXaCZxFEJZU/DHzkPmv72grZsTfFywJLWwlCwTbEU59xQHG18P7lvJhWtUJGwjerutSF
qs5vKW4roECsnebxxQWqTaDnAfvEMj6Whd3DTsAADIzoPxYm+u2QL1XXdE81pHavn05S9k9io9ZZ
+ySGgZjsNeuhl2xQksyOAbQNFjdWLntR+GZkV0N6LYWV1VQsn2lXUnhCFgEaM4UBA+Mg657S/RbG
1ezOcebI067Q1wA61tThfwjWfDDqFwO625Ntm5L/C0dWmMkhTs5iFOjjYyJFRnxJa2/N61t+E9z8
sCdBhoYbsniAYk/jMv6BnbC/VOh8UWrq++pQ44G6SAj8MTUa/4NEvCfpnyPLftHv+1cZo7KdahAX
5f0fR+e14yqaReEnQiKZcGsTDc6ueIMqHZJNzk/fH61ptTRn5rhc8Ie9114BsbCGsZFszNgNtiLe
shj+pJJMT8Wg+4EKBKz5OV4zOiVJ+4phGLbpnjF+n7tdQ4Ub9GXYSMwgmQEkOng9mC7U6hRKXM6b
xo39oFcHHX1nB8mmgAYm2UzLdpV6y2b03nsTIRbytPZUd8cOOOnJneabuls+7Q1LET8jczdewf/S
6RCbIcKDdrQhOD4fPiOStnWepJjM9hLRDFriGpomXjY1Sxzb5AozPy5/BeX6dwlpLMKWruTiiZ7f
1IKFcdWa34SRG20ZMMUyuCnF3DN8EPfU/EXtK/Wt3kMmegcfStSwqk5lGXTd/iCgdad0csrUb5vw
UYQ13nStl/cYNCNb0d+rptmX89oNxt29NcF7IERi4bnpUMCeoofXmiQCvCfiDQqsJLwYMcKTcAMr
vH4ruqM6+GLmPlRfVAJkBw/h1OUvWnTU8XrrQ0CqOb7rhrco0HKDmeRc2dMmhEf3ud1Ly2GsPXSW
rGgKWFRxlEFmyeQ8rDDc2dDiHuplL5kwJz0j8Tb4TmpvvbIOSgDgOvZOgv4b+TMuSGjPoKLtU+Om
yt6Uopv15nJfvw3RteWXNczA7D3CLwzAnRlP4sugc6Z4sQcFoekYJVid4UWiVxtwiEFMzhJy2WY5
qlg2RED/PwN1QdqHGiTExRlm0tLcPHaYTwHrg2iyUeCGQpSrEx+2KQhMLfnLajroRtGxpHd5kGdn
wx0GI1jG11E91nqIArIofF3xpfTEn8CxZ/4kaW4GjYtlmn8NEQX/oTd3ApNiuEJ+PCOq9ihmmhj8
cwV/p5EKZ19CfM68jLZa3nNJ5DVCOsA6DKGctmStON3zAqG0HOx8crUiFLMAuUlSHNrPCES+dWnZ
GUpGs5+W1mg4vfjdZqRbhZIexoaTJg5ocYPNPhd+76bMVSerG8lW9qHHKnHACFCHC8FwEx2pr+je
vHgPOUxmp2mBF91n44gYnYEYRIgunWUORvUigmMOUPEmBDCBIhymFXhwI9Lj1uflFbRp+BORv7jd
lE63ho/bxXQpClw7wKgvKgMcXl+9KH5mCZtPJF0MIIjD6aPX5yczd7YWcjUzcanKMpOijS6Rm5jB
6akmwNi4jNqnmbmEOo79kRQbXJkxZ+zE4lAUhOqyp8U+ZALVP9Zp7fzYF4uz9C7MK6ZK897orGq5
Ck2gYD6s9Qep8KQpVKHt9uhYtqjsCAO19d6F7xUvJ+6RuPpV6HDq8WVIvjT5EtWvJDxOG86J/RAH
lEqp5kj9O7S1ujrKGwfadRIHPB0gniRlzYcVoVb4Oj2BZE/j/JJy3WMtrUBEddKHDS0kQuvF1xG2
DrNRJqSZdmg3b1nlpeOHgRN3RDBB4YkpLVogNaGIh9z8mU83oXZoDegvNngbJHQBF3Oddp6Q7imc
/4js8FutrTKlU/aEylOTW1W+j80Xdh4VvXDnOJF6MSYf9J+ZDKsYtFRagk0eOovB6MCuYGiIbt7D
0uvvBdDGUOCZKZ+J3IQ9uYHAmkzEQqRy/BU34+BV4z3PIhQGM90C+ZlDYRxS2X0uNsdLtji0VHRS
2rx7/pOV/EXJT+bGdyb5mnM2Y5SSusKwNtCP3/7Van5yXj/BKlgy62HfHxX1aOENHSncmhknZg3a
8cxltswovagD6q1Shw40F9K/h+HDJyE2p84Oowks48DSMdUdpHnQKliKBtpXsNkZMNMuZ0vBlj+2
SvPY1Yeu5KqwIvEwkou43Kj94LAMsFXioImPeAkJrCzNARfdxMei9/j8OfFhwvfgsqMzKg4sCa1z
asVlMUHLob3IH57ahWN066tjY7od0DoM0lckXKnioOlIzXDeHDOTEuMqD3B4XZIKUFXD2BzHAJZz
LofVJmCi6w0zOojjIkOiSM9TdhczIkr+IZo05PUHV8S88r0FtLg/D+13Vu7jAukVoNZX6kMzMfdx
4QUpBmery0Yb8K38YkCMeqBILGtCSY0jDmG6ZDtWboZ04UWBuJMI/T4bd4+M1mpfK76hsvdJDwB+
gtu/EaGTwn5QngY16ViGkvGDroI5vwJsMC0QEkJxZlb1PjUc8ODppmPCwBRAUCzkWgVBANnmX9mH
KvSEzZ+EY6E+Bdi71CT9MNslSWJ1skebiUn/rlcPonLK2blNoPeH52I9pp2o74sHjTh7gpTp8hfQ
WW936gxQ4MJIeTzu6N6o3Og+mW6YOuwPxr57bfF451y+lRICoMDmM9tLBHWeZg9fZSS7VNiZBW8X
T3MyE0oQYZROhqOnLjNsUUW5FLLcAOVU1Skb3uZeaK2cXQG1AvyPbIKY/8Oe+hFwSOHXY+ywpQeC
jrdWGBA4TA2+riOqK5Nl5QkTBbIecqq/xF4Vcycuus0IRJt+esPp9G/ViMJCpVMkukunsVNYXVl9
UVvz49HXVD8Qd0WStm1AmDb1l97TR/eSLpg+ceGCuXVU1y6ovgStlbs4hOyVIc5BKbjyh+zoCNNo
/DcUJnTFWIaJByq1YGv91L6WiXHdhRIK8DETnIGRk7BXCZlF5YPx6/zeZZyE+0U7P0CuyIFY6tqv
CMOiU6YytCXDQUqhYWgAFrtigdvmF95a/hU/GUjRPvBdMU31G0AYRfjpyTTAvhTq6C842oSauEIJ
re1FGjnc1lfm4KY9zP23Jh3UCiYiBPyytCeMXBeryXa4FssxTJXeR7KDVg01Jz5GDlxA2J5TfH08
YBKAiniUT6p86CZSyWPnMZ1RswhQZh+XXnqHWDp9o+vB5hXVIgEID3rl2PSk5qcnLAhkYPbQo2sF
cRenKTutQq4UHBv3BRcoD8Ik8z1bl195H1AkzPeYwHDZraWDIp6FCILaJX14WFmlC5nBALn0nzAi
0bt3cHrJ0QxTyXtC84TfB7X+R3tYmxpzDutpWkZhJTJEw4PCCZuvA20GXChntX9QfgSSyIm1rOwF
KZUUECaj7QspMO8jbtgKdtnsfnXB5YukRK96hrrMgAEP34CxYwN3QPCyiXk2BcmxwlpekQF9Dkp5
oseSMLvBKZjS9Zdel/ijLUhZOSMVCReRFCkbR3ijtrENxwZf+8a9tHnB+32GKcEgRW3OYueIKBYY
LQFbYdARO/3DpifMc+SACZ46XlYjeXWVx6Gbw5JMPlzs2wAyHsmbgA0o+FqfMoGBlAGhChGb7A5K
yBXD85a/2gubflN6AxP7nPkoIzyyxwkh3lLyxaLL4CErnEw5U5Ua6V+lnQzFaTqfIhhxXPnaJsgG
maHsxokRJmchs0yMR0ga8MvlJHbYib7OBSSAIzBoQixhB2/dT592845FqVlRPKj/olnBTwxOKmiI
cTfIATZCGisY2gCB7H8ltiGG4WDIX0HMANa1afwUs2pG3Va92KghyD9bES6qsC0zLKRdDNgG1YYF
lhu7CQA7I94v3ECcl87mfDOIWEWYIVsalsHvDzIisTcoMsCbFdpVNmG/uZiPl+dscT6D4uBWSFve
QPzNEVHiteWPSPrxbJd2+pvxx32pQatAHohjNO2bho54p5C8TZBIxYInmXefZUGv7Tv6fuwmepww
4e3jlaRe0/JxBv3HQsGCjJovJ7QfkDmMXUO/lOzq1qkZDLOgaV6Y8+ONggxhp2hM2KQdU8MzfFR8
8vLF055BhboSq5eH1eZ7es0mDsZrOfnZEmqQCnDakB0F310Y8AIKbpIMmGf59AILNS53N/S3JyM/
t5Z9lQ5Pp1w+MdMcmjvVXiacZEKPTNNvFkesjuZMoKqtc7rpnia5zGqYUoiGBaGVQbumWQ9cQo4U
8DEqP2j3op1xL09Omj4uYyw53arYjLaU3XBuxdZJPrg9DZFUXG+Ij4DMtoHSQ+NOorTw4YIUDGsK
X0ycbtUVQuE54fcKGdTVATkgmSkO/3AulelheH5aXQee7CRA7jDYEIizl5k2CtZEvZc5S+nnAE+o
jKn49dnhWhJ0FyZABJCJDAca0/tS890xlIZ27e7k9qbIgZ7DZCV2sWFqDzdbjjSrogKMsBHzN7nD
O2Nt4F1ccuUSn3BIgVfwW4QL2GDeEyxYx7U2tyZ0o6Tlr+LvYwEbUIAXMyvbMeinAVxFvxS9RCTn
1YGriDi+KHYSQTSVBRuwvD3m7CjaQPXwFw0iEHEFSB9o9Pb64KT4qKQ2FSTtkKtxoGJeDVuCdHNi
oXKv6PaxwHR0/fFELbn0e2n8rtWvjRo+iY/rHIObjhmBjrDZA/83XrRJ/ema2n+kn8lEBl6IUwBT
9xGLBywe0XrNjrmcN2RQagF+qtAziPRlrPGANccQlRvkuQHmAYOmoIEro5EBDUscMZmJ88q9Z2+D
FuaHRjlao4RmSpgzBBgCLtXoOBEh4Tclbs5wI0GdeGTtaEEQziV7hSrxH98g7sYXPo9iLldwLzMD
6qzN37Yc/1anrr6b7+Ne/sp67i9QClfDAxxOA0lpgjOl/La7GddbERbwFk4qd7z6dGvCM0SaLoso
GU31pSqcBWyWweVECiasmzR/VtzqiXr4Wnff9MCUjPMKef+wpYCyITKND+SecPNJpDgamGUOf3yk
CuW1umcqp/su5pyfuvhBeBacb1G0+7QLxmTeSQsNmzrlhYON5YTL2OOHcvwJTw8eJu9AQumheMUN
CCp7gma73G7sh+S5MnCdGLEM7nFTuAgeJppXXDC/GPoCzIEiYYXSGzYk5sl3GC/xetAYDT/ATDJN
fL9lmKb9MZRJNj5jtOZmBshF1dfyuC5K8t5Rc626VrJTt8Mb9jDe06OhdOIv5TYxZaTiIIALWfLg
5NqB6kxOnRlLHWpCECyBMAiquh2N5YR3GYKAxVIQDbe72pvOpgg5dws/m+le42BjGYixRlBSG7sz
Clk6dM5ZSxb34jOIYHPqfs/KRhSGrgf9DFbiBwwXgvJb8DY3/ivEXKQdC98ZMd7K6et+sw/mEDwj
9h8iJkalSuOvyqub9MEQe3qJpe0NS2qwRP4hpENC0Iq1BXxbwN9IhVlfKtAAtS63EFwwp16Cdtd/
jvTC2+ZGnZYG3b1/Reb2U3sZtQYn7RpRR6+vDuhNEcvnTn0szgAYDwwgmJWF0WUT26Ot7aF5OMIx
kqhPtrmbusonpkhQa6tvjJZgu+mUG1sCP0PEBU7xM18VXDN+VmkYxOSPRXIoY0By8dXgns27a86t
QX9huNHh+aqieUBHBT/MIxZOtqPKAR05FF4P4vIxfySn8cXghwT4TZElcZEPBcZLu9I2T/qPeYPr
k/5LXP2cOgw7ov+j94jnkw2HomS7kJa+LV8t8HMIEWCp9MJ0S0Q7vONZcmj/IIrQs0+qB9ewcnKv
/QID6ffLOYenj03VhzFbrY4QYCf5/UAOnPT00Yd7KVL0+sq6U187qCNefslOmL9ntH3kRSOl31Zv
hDZHPhUPRglP6CyTP39BZrJ4hW/qGcqoaae2GcD/gdvZ241lFg7YATbz0KoQ9cOYsOV/gOJDvy+s
+oDvEPRXPXic81cg7+hA1g4yhy2FSbM5KF71y4Q3xlmo2g5n+cVhB9iUDl5+iM4ct07lxLZ6xv73
nOJTvB3/kh/xBY0AlcR3/4d4CQHl6iyJbPCCwsZJPdkm4dBGtTV+lNkWSDJsgtKVvNYdD8Av39mJ
9DafdORD+dLzJ/VBueKc6UQnsnnOqZ+6wFjucGNx/25+6nnLUP1+qb8jcbdhS/6fI7U5T6f5+vzG
0h29GzR+UIN3w4YgR/PxF709vI6EJOUjeWE38WT4i6WHBHHz3p1V8lD5suIhDUBJQqvyIfBZfSC/
Cb4Qmnft2Acj/8lvsxcdqfppjJYU35cbEroTL82r/PiaHyWHOLZ9esHKz1Gs/hgHC1pAWBbX7KM+
Nv5BOLEXowvEhPP0vyapPtbH9sgu6fnLwo3BPAS76DN6iV5eRc1EzrOWyVF+yT3eEP4u9R/iChbg
QsnLLb6x4TxEtM14pjhsDW01MLuDnUzyLmvdZMQgDbM58CQfERnKfQPDWWk3fsVftLPlvD4m3G0p
c4k+K1kvkkMPatTuINBzcuE8U641XCk2JoOfvcGViHghelXikAMre54gO33OcMKRkmO8UCLjdQZm
LRVmnqiPmEkivsdAALiPap4/ixlcjDZKKeENnhZMw00Acep5KW7QVCB1q2cDOImlVGJlOBPm8wqA
hKRoau2p8dFvTJlNfqH+Eb8hqWDKOkr7LrkyFtaJBOCKJpdDDuGoojEMueMKzILKrbO8I+aEsvFK
u0/vupj7BD8ifbu5426DsN6QX80ZbnwRL7hS6Ktg5qmEI0WmBmKvJw1kLnJA8+9BUUcnb54E5wno
OKcK8YOSvbXSDrNlFAE59hpkxl6xWvTMIA8gHNmF30P82Eb/UMbCtYVddIAZ6yEK9LAt8VC3B/NR
fhVfH7/ldfziLj3Ml+cbkwWi1sb1rt8+/jbotuNV57OGqDHCA1vFMMMhVndTHrrwcRf33fvYXeOg
xdjrmtyTULsWhxyqXSuUmA4A5BnpvRyVpydL463r+3clLzU7SRlPprVwq2JyvFIO24/uhgka51tz
zwO4URxpk8UAnXNMVDwDgiZM1QUWcdBR4vnKz/Jr6nbiVuF4XGkCaw56dGcKzumFow00uPpqcTx3
P5TJQBXtnsyJExoj3Cz07+ee4+FViE7QyzIT4cO2Q89mGx9IUl1octfpXSJrHMVZCmS8M0/de/Q5
zzZCkNX4BHrdQgfrP+5VWCDzR1s7W/03lJzP+d8U9kDqW8Qi1QnZ/naRyEMlDNcCnYYulrww/+VK
JSMvrvYC5Ps/fPPeaq97T8J6I+MFY2AnM3wQs8UoXd6yL7+CVUm8o71qv6JDu0cJgT7TK29qiBuW
P9eRhSjyKP8NvuSQX/Q9vhUH8Q1m90+sGki4WUZPbbmlICLYH5IlPSLcmJcJeCblJUcTzhqShNGv
qO7NhsyD5PEzVAkeOBqSw1LL42NU14zU2pwM0BfjKRwqrZWcOBXfQKly6aWrP2vjoy1JhOQE2GUS
Cc02bNSRDUPbxc/AVwWmt8sLBeopNrupsVMyU38Kc4tcKJsBYzFI2W9WTOOY1SiyYWJDjcNUdK8n
L3iiM2hTUpj8p55zFot3BECGxXA7h4CYkOa2Y+zCehWDEZXPZs0fxlbZsAHQBrIf8S8sQuBFjHUl
MaioI1QM5gL4GhOjsgczsfmZVEe2cye814CcZVmYXiYFWDHhompylUit+dWg9EDjqyiWWcmwNWgf
ykRBSAVxNZLGfbXZvFEFjeUZWdTA4tB3lFvqzA25G6Z93Z+RxhGf2CEt/hVXN7TdRZVxfUqa4nuG
cEYlNy/aeKRsw1ACtc8Z+SUkIqy/yXe66M9Pph/NfBOVe6zei8Gd+LUXBGKiV64QIvW1/SQr1gbS
QZ+lIQ7LwlgLpAqd7ObKg0bPsmIJ1Wua40x5g3dSxa6AMoieyJxu03IEForKc7scaLI2eKZsdkPG
k3JLjk0Sj7C4ZoGvFz8YAJPuKvJy6sjnmznuh8IhhQJy/JAfu9EWNVqmbXtasMMpd63pzHA2liur
pLJoAgcCRTm+OPN/kNJESlhpDmoKTQ3zZygkPtLuIfUgFYIYKXqogif1B0afAtJQUIFN4bQILGvu
DTvCVnMNjrWjnflbv5VvCfFkqhVHFhYIjGm1linnKd7QGA4+YF/PshA4Ljg3ZE+UPRkjul6ljj3R
AmnYGmwOWIGhi9s/iLPGp37leVhEVZ5V+SU276L5YVA5zfs8hSGyxXx3C2KaDB+K8qZkxx45alGG
tKiMcCnfTcFb0KVtjnMfmNMhEkOJsK51Uo9dltOq3kt/iomuGRHLX+BrYh41g+phM6uF4K3YOarM
ADcoQMAhcH1B0Max7D83Z4ZZ//rWr9tDoe6Hh/9QoIi7pMbV99ZAfngylY+sPgtaMBXuhJfd0y5w
D8wPOfI4ItFxD2Tw94MhQIZO7y1FjccSBHXWbzzZPMMJLVyGC5dW8tsoNwa+2ETKL5vsnBqXemDs
4G3y72m46ymg5LnvjgYlcPxLuobe38mLYTpOn52rHi7XQx6IzPcJ7qNypSGaCX4Oa/koPBlLegoH
8TH+hfa5NsuWGlsGeCDWWOZ0UoQwre5tccoxH2mvhNqsAd5gzzE2X//LOrMzc0SWJ0LSLXr3qtpH
GAmyj514wjwswCyrK4NJONf4xZAs6IOnLvAXGNBhMwTqR2I8mta37gCcqx/U0xOxnfHXxihzX+Xy
IOATBL/t6eKEqxc4H7g52SpSuBHBoK2RTBtMp/Zp4bUzJDyn3QS0+hsZY4qWyoWgnDA+tsSW5OuJ
hdKfY4wmjZqu3NVOXZ14PWT2DXoAWbYziJEPtMVRF6c5GsMahzZzBThYwlnNIfmTzmJ+yNJjX7z2
qW90LxruZyzXcs/jJmvHmMJIuzxeHoMNh8c41oiW1qA27HXXwD8CFp5OBLxkTwfhg10zDq9d8UXn
0GByhuvUGri67Q7Mzo9YKtRo1qeAqPZ/ebUl0ajSsLiBtErOEosmr07Vl2H4WAcZ76P/vOEtc5w5
iTmx3rVDaeMXuKW52+LVcCRFLtH+t5IGaPydb9NLS6daWjppD7vKnThdcU6OnYHyjcaVvavYiNh0
QF3ZFkZbzzExtiu4MjlU0O2a6bRAu5rzw7PVSkclaaadicTCzwOd8a69z7CIIJEArXLHF+O29jbW
xJvl7KUwvEKc2yt0rhS+cH6x3cVyXT6LQgJIaI6ZtYzK7+Og1YJgSyWWmop47DiNCdRrbUCBB2IF
5To170t16eGoCnSTdOqEGGJzBDNk8QowhM1PKl8Q/NR0XFugP4Chhl4WijDyPIKr8aPeMa6EzEPl
CPi0WiIku+G9IRxJ3skRZSHbEhRqXBnplLrAww/IoarzVNEpwb+xMd56podnfTRNF9Y26CN1t0DU
L5scR08X31G1xLVsr+IOA0jeuEjxGL4+PUgR8z88ByE2QFnQpbM0I1ZaVXvG1+o4cFroy6AnOpju
qVTwey7WQN7gq+6UmBVFq2gAyMGi7MuA9mC5UTFizO1Jq1nshkL4GWN5sI8uiowAlIqm+ZkHC2Bb
8MAeItVhYAWdln/ze1A9U7O3X9rTUvdMGI/6bXjnV2fkVWCRSZQuHGdYtqH+q3xAG8MydktI96ju
pJfkkt+yg+KTOAs7m+OdPopGFzHsFh16MV7ECkLRidO91QnMOdJsN5ObYPSAgQvuMudRsplZqDBI
o6CGim1a0ln5X95O+1WBT0Iw38bvKSFhaqAZ2whCEb0RyMsn/KPRX17k7/wms4vc+kQspsAJR27q
GgeqfnMLHqZjeX5chX8ss9rPaecR67EsOo8NzycsENImxyzhJe1IHDZlhxxmvQSNwhnSmuLb/JYX
MOx3PRfSGwU5F4iXM966lm8bbKMBZss9v+06x8PVbmCYuKru9RFG3Z9CLjfdKV+uXK9xT4aSiYth
tAOQVf8v7yFpclMKWcAPET6a0YZ1Xuyx96cp6ra37JO2QPCxala/u781h/gT/aKNmPHGJa+8Dpfp
i8p+JiL0H+mfV2xPJcNiO5cohTEZAgPgZ4ErwSBx2i4QYhyCsFO1C4TM2D3m1jg4fPXik8+/dH/E
E3EI8VumbxHGREQtwHqt/XTxaD9HnZl6ODOppvLIUFODpfCv6r342dzES/FDjQn0tra3/1ALAnpT
qbT7jZ+4LZO+9ZOT0U/61bAge+FRjcgP8NczLeGXDQYRSCLNdgdTloOEAhaeOf07bdC6uLCJwOkA
rlRk6TrWjKDFvB1Pq7HxtTPKGf6EJub3GSTheMlfpZ8MpfqFhQ2HfbOB9GDHOkYkW3Nb3UHMNEye
Mfeh/oIGyAhky4LHATSrICH+Ul1St/KFGEDTLDP9tjBdJl2ZEOY1R3k4IN3BT+i7NhwKK6o10CoG
BRy/IgIvjtbfGgiPu8bAIpeiBsfBu4E8nubUTd82mMFBFj3JFSD9EXW10tsS64ooRb4MzKYf8bOJ
r2xNHqNxiF/l43LmU2yUWPbsP46Pa3LtAApnp7IIiITCTXIRKQM4ZmH3uMsbC58zdCWPa7Ev/kzY
ANvNi5pYekIPf+T2rDarXWbCjQjnE6smupUfoEwN7ts6drNnrj1cKRu3MQix3Ebf6zrCXJM6FP4I
0tcEetpe6U5SdpwmVziPtyzA2gjPtfK9Fxw07vo/QlQbjDr/2IostFLYTQfOjOccIJLgZkjqM8J/
UyYS1ksx/yA8khXDuu3HYEr+KNdbj/G7kkI7tUfdycH2BEQTB45AtfqRVze5Lco8QADlJ2kui1PF
aFqEM4PvlRON4TAKZW7i2i1URi0IfC59FAAJRJ3D/EomkI5YM8OtdRBlZNf4LDkQt0ymjQWGojvi
iqHZm/+S0qXtw1lna7yVTBahIHQP91EWFhk/xL7RLi8EtTRoMqEE+RusD6CbcPM+cNLCpTgQQGQI
+cp/yUAi3Zj4D5awCgzy9GbZG/TXFGt29hROXb2TK/6z/5NaCmfgUpfMlYEBesTPciUWj2jVHzT4
PwmIHxebugWT1gq/Hl+bnPJgpxlODPtV9TuCqTnG8HEdbHb4gxgpDE8+QBo0mFkpmlzIMGFU7vlf
+OyYe0umu7BljI9Hv1Hf2uRDi3b/oHeqSFBMh/IzMu7lcjWiYMYtP3NVmEq9U2r7WNvPLQF3gZ4F
9fOgaoe89MEZeO2TzDP1y24XDc4j9qMe4d+WJO8ab7dXrI/hUwrZnqQrvbCwQsC9HUdb/FIhSjEq
AVsQJfxlaAdwhbBKlEKEUtbsVKILQspUClEz3xav5cfysvz/MJi6YMs2Y6girFfUhNsCt3WCRwXY
NVQXZvprIHsuUO5BXw5lMcxMe12j2IdDH8KiccBvZLfoR/2PiD2ajbzc670Hd7umLn9eTeUYVc3W
Kljyj0NFU9udRrID8iAy0E96Or4rkLgrO1Ygmzn0f7BLaJ/xX4A+PAFEXZAsNTVCQzAAC4K7DK+O
QgQDFM0yAQa6LZU8kNAvGjyGA63upFGAPJXVki5QYL2Hm8z7BObrtO/IrabVw5RiDaK0VPzOcjtS
vG7wTAH6j58NB3S/UvpjcOVET2bJqI5tXh/wgFFaSemgxq1Vl0XCBcMHMaoZBwaWW86HsXOJumUe
Vca2wfSB1hO/CexgSg+sm4HT0iD58hllcH7izEJl2cvY7EAwetMEC2M/aXEfixuZjl5eZRhPbBB8
NASQJ2sy7R5/4PxIZwfnC76Xikk7HvBCwDrn2YsTNApMZy7kRspwT7OgQl9QQj+HCndqBJcwwxKJ
gGRR+A3pixBfpYaOhE+mxcVwhTYevYYPZ6dUUU3sFRrR/qjTJcIMx7mTygqP/6cLfs6InQ241h/Y
YP/fjlH/aIyFcEqQaVNcZrcPDnqeWOamg8Nmbw6UItK8b6s9nTVN7wMmTB7w/DVgvSRBRn/Z4E2u
HZ7aqZovGFOTdd4a27ECOQg7bBxLr93QI4WpcX8MuHWHMZXNWlPYKVuMVnkpwio9l4bDjVujwMLc
TmDNlwd59kDMhoRhz77DyqJ4eRK2kQYZRI54vxD+0FktR4hxz817JrNUL2VPf/5WC5zwgYgvYIT3
ShfM+l7QzsJMOMKOvB+53OePQ4PmkiGBjvXs+UnrmWLttbpJ46Vr8RDNM9d4srGyx7GY7wrGjUP2
rxbE34gt0MWwY3rguElkNfAg2JfAZ+ZlxCJiRgAnO2PxLmsHNcb3zwg300XEDSHhMrdF0VogKf7k
yN/tJQX9NLL+IpdQNw2VHFrNztglDw9OE6N6FbwfRBKLfcnT/sekoBGMo1XMDkpbeAcq9I3ZNmN7
LgImopG0F7IQ+IUyaXbmMkAE9Oj3CpIhyuDWzsByNK/BLr8l/AGSFHIHEuBdVhfkJB4/02cZgbLu
ZSDzT54A/nog1SEGOUtiJ2SYw9ug7zEs1AZ5+Q8JSF8EZg75ZAdZAtQ96fH0lm+mSISfTVCnkNoy
5j9IQbH4ie3yn4L4D28hpqfq+nfFVR5I1WMzddML57ckOYZGrWBS0wbF5qyp8FJ2Okr+B0eVrxjk
IoDvNHTFx6k8xAR9NGlggHpL5YE8r+6Dd6w+DjqWJ3aJS2BmV7FHYQUKzYuqMmAYl/EmnqyULpby
ofsMYJJD/cYE1OteOByejHPt4UWkwZwmMJMtNTjjB5gj44Qf9IKOrITFObUI+bpK7dxliT+VJt4X
LmAhIYj8QMj6VE3RcfSep9sTbhdjS86WZUeFDlpa32XHcIajGkwvE3QizriXJKb3jP2eORkpLTQk
wGNy8tGmTvvNdWUSjDKHggWVwrzHz8MDsSY+H9agnZ8QgZggfuLgQQ/x1n2q0LS3hN32NhAYTro/
HQMFsPrPCcegPd/C1LZYTzm0HpgoV56Mcxy7CnMOB50hFqXiAP/SUWlH+ACVJAhA3C2acpfrzMDC
dhW/cOeU3X4dHQjnmcUBYQ3uibFY0mNfo4RtLB39vIgyDiuJ89I5Y8OUdstvSUeQ1f/3EsTF8Nge
R6qGKkWIaJl/j8JqMLjKPaVxOjCRESrjS9TbJi+GB0eoVL9fY1RznPMKgeqN+rKcUdY26nGB/RxB
vjD/NIK4ts+53i+LGmyGMsCxIGxj4SfKOvgdrb2RdCcqh18IuJWvaulnmpmvv6nCsXCSVZIgX/rh
1ewPVAEo8wlWYm5rYAmCK3XJgDs9LUQbILQZpKDG20BfaWl0ec8UdRUFHTHzhGbsZXJsMKYpPe4y
eQMN8mvJfusFCpir04ltbo0a76bpXuSUrEeV4yTfNceZGl50ZfmoN8Sgnwl3IkeJ74wlOXWlRCoJ
GXILMw8OZEfDzYA39HwxoerXEPnDWKe/wjgcuIuaINmuQA0EPNUyex82oih94UYyRBg/dmeh9xWQ
i+d2psdVfH5hhAvS4BfMNRLKU1AOAqKgq7q4tkNBZcaQ70oBZMVJNT/fADwdNrh8wSMQ2NFrG0Hh
t5JAEZKuhgO+ajhkL49er+/F+TcqvTpGoX95mKGMcU/rNsxRU29I9xyNCT5PzZ6R6wjKfBoxbEE1
x+Oa1uQIgBzSVlAUYoPkyQmJId2+K49idTeA8YvX2dxLTYCioYw95Kc1bsXh8tcoTs8kVBYsPT2k
44odN9N9EeUQ/xEiaXGkpyyg1rGr9Nim97G+GcNrihs7DKlHGYJ9yU+/U88j3qeCFsLXENKfWiUz
CuQ0VLCwRY8lXtvH/VF8p1DlgFJ9SuuKATosGvNSd28dZh7jeSA8YdlXzW7D+DI65tGLCMiKOAJ5
/0/Z2GP/ZsjpNTfGg9R0b5OAC2ITA1HTPCZoyTMe/u9DrBIL8A2bE8IiFO9Jvo0gBai4ONYEPF13
PeOhyXpG2NdtbGLMJ7e9ceuS97eY1+Q/zs50uXHlytav4ji/L9xAJhJDR9sRVxQHkRRFzcMfhEbM
84ynvx+q3e0qHVl1wxGOCtdRiSAJILFz77W+lT4P4DCwhrN5a0i/4+0SU0OuyrTXTZyuZ2m50ac7
ZjzdcB7AfULPk+7MObKOJi2TPPskvg4fqJJEsLTUkpUkrhF+zNB7eAa0XC6iSLGzAxk9ZQpo1rUf
p3cWeVmJfl1MQw9ePn3UQqSwpelspAs8RiU44NkK1tm9nwZUjV7FgiA1qsMA7VhekTpgsqXRTBQi
FYNHrqX0oXD2uOCigpYjq+mwGssH3RqZpG+SO/Zer6g8x/bo+tthXR3Ct1xD6LLs2E1BK9zZKGgU
lTXii4r4k20FnVKPzZMI8dxQvLXDdQlMEi0sUWjJ0kWCgCcVPHvtL2eLFEEJ9i5IN7oiNeXRRfg+
x9jZ03jaQJFhXI6CjgesscITgsQXpXBGthMlgLZBlEXKjLiJ4nvshBT4YLmt9EIhDWWytZmG29K8
0wuNm35jAz/qrjIEDnExk1u3Gu1mpGaok5o7BYwlC08n8N/c5b51FXoXeXlDPLdtbPN4n4TnDhgN
EuGrfE3Ul8u0j0c/al6M2BrvlL6ytraHZTERI3cmbkS4Dr0rLT0reYD3r2Y9x7zjumbn2r0N9mVI
fapIB5quKvVUsn8dtjNhwT+x9vGZ9eMrqE9dWqUSyh+b7mROnyiuhug8Zly2r/dDikxpE4sP+jgK
JKsHkH43YC/gBmSInezVeDLCzOWNhWsQ5VxVWYswkMA+whSrZWEdxv7YQMRJdgrB1TL5cOTSR67K
hj/WnsADhvcRDVIo0CngeWalFCHRsiwJZGJ30IbHoDkQ4+FWOyUvzBzJkRxvuka/NmRvrcuQe2w0
yFQJpzurZUrYbF0nvSghDFM8QuSmh0DeG5plNGnVJoMw+hidX9L8oe00M/LiA12a6ZppVSgWtsWk
c1m7kOqRrOHh26TpReHcNzOOZ91W28QFcrfUw1PDhZlFFiTNIvYLWx6tYwIr4oTJTQ0nw0K6eSIv
1bY/G69H1GTJ2vdWzVP95r9BO+4B3QU0NPY4Gb2Wpi1TBTozTwkYC2fjYt/N1xoUK/JATplRrX1Q
M0iOrFuaXgXd6pAB0HkZ3XQdC+Vz428ZqYaUr4z8X7jVyG5j2MKGE6txtg/lhgeh0V2GXEgtO76T
AaUgemMXtPYiK0gYO7AQIcmiwqXpGNJjp7dUUIadyvwcQ1aG+u+VbiorkD1H8tBsW7FbsmA5vJXV
0sfgg3wScheGX1Kt5SEatkxNccDTfU+xU0LeaK5dWFzWWvA0mFDZXVp4aCxjHTbT3WgSntBDLhGk
F8dY9X1VgChx0V/1Ddg54bC/s6bkZBQ906oEvrlTZbdGSTlv6A30NUT39DFp5p4P05IREo2b/NGd
Fg4GiOE0Gjeq3OcF22lSaLBf7HR3bdUbvvfxukEv6BKdtB6T/bNfXihcVeOuxMWXIHRdEt8S0ggv
jm627pmRIkXimYe0jadggKGP3sijjB+S5tCL68ai0pnjF1rzlLuMO8OidV+w5zlvwAZxTSuCxRH3
4i65nF5qZ0m4TnoeD5esMXi7CbwBWFkzY5zmGwGNmmHuQgdAAG2ubSwoyxeymBMWG/x3sD7gb6Jy
jLcOmg4HUxVtZBzfC5aa7YAwxt6o/OiLvUNSt47emJn3gl8jXSHLjgRIZpKgge1UH2Vwk9bbmEgq
+D4XQ7om0FFjZGOxpq0NcVZQaU/nngONbNvh7lAo+pe5mDNgWJ/VrYbMi+85A8zJjnIexWlyI1GQ
2rQ+oefaToSI0MREI7FsG4vUOJbTKigPzDrBDQHvjM7CmMH+dZ6u2jcbKR9OvY5y+tRAbuudN1D4
vIOc48XPvGHnBAAzMIIsWHVtNqHR3qupHM91b0vKo9K3OdQLkFDdecnTJMOIcCBAiEA1aEiFvZ0U
BnnO3KlL0kD7SNqp/hpAmKqh/m8Lm8YhjYKVYFiUrjI89AyGuHjQhSA8MTZVsSvAxE4rpnHp0UVy
TCe/3kieZFzPXCOGXOWxerQaNh5dCBi782YWreNufQOP9uA54bIOeMnhNigZw55gD+/pXo6kq2/U
uO6eDFiU5JwnS7IVl/jHmQ8zqODpToEHrJKaCNajNq4bUhvR4iDzgFYUog5d0G0lLAiue+0C2QSY
xJInxgSieMuNnB6dRBnr0mcwEnVYDDutPmS+jszKBjA0zdhQ0/Bf3RIAbeDhXFPskCyBe7riK42K
Pl+0lcd5h/E41fqHnY+rKHERCnbWh4y1bFsNJkox3Co58derqjg0oriHj4kvolYYCSl4wmaswdrW
70XfTUzQQF3H3aitQtHAZKp3laAV6tHzYe67tRQZGXc54lyLZQr5eYO9AGkzn1gYeE2483JrL6Et
MDfj2rMmvNqFvnSJ5RtRQhQm1xd0/ryke6RNenPeY7icatwFTarFbL6NfZBO/TEcHUxyzc7tyE1O
9HeHtCVYYGF4RdUUkdks1F0sj2n+VDW3jJsczG43OTEIKjjPqtdW3Jk988byvPTO7XFJ8gcBn6SU
wiBR1k0srzUXSDatbH1nk8VSnxq0KlnMmyuNHZEoHnXrqu+vc2yPVH99e9a7V0Vxx30iLK7Odbw3
/Sth0PCbjRMtJh2c6tFLFAIe5hYbtS3n3rSurIwBmfds5swpzwJ5Y0KVqyVNzU3v3LpqN0xn5FA1
GezSO/J0RQtkYmfSpBhsLdwxIGETErDBKPuHqFg7JKl8FBGp5wuPqs41bmS973BgZW85GD8fd7Pn
Luk/08BYVL5CTie2LJ0Ind4HwqtCx39pCtflt3tMAp75bBaMRrwUlrwDwJENZk/PPq3g+bXsXP1U
1HT+XtjzkoEFr0b4b70GcXGUs2uUzWhIHIUV8+tRECHko06KXVTTQodDQviCphUOQ2J2nyLY2dNT
nsLXR41IjjFdD+sJiuZYbYRNFR1Prjod++uBoAWikd2woJtivSifRahIkKQELsmPApv/S+3eUrFM
h06/KRBQ6N5HSJFv9G8iWgbpmQzu++iou3cGOa41aWXBkROc1Feae1QVLpFDUV2zuhMllgfbGpAP
+sa2bGfoOntcq2TfsXVsHqjdrkK25zOtcx41Sh/wO6JfRaXDrkERE+aSyxcKFBy7DvpLwzVP+ffu
ZhrH1WEEabN1gvGoDZnloOe3NKybkYL0MkLM0l9WAii0Tk6jBY2LYVPRHFNMQ8NTBSiDtb/DigG+
6KHH8MtXGPqQkvrLOlrH8hAGr4F3dHiwGPlbqWHmOGhyxbM5DN5CdZDoafucf37TVk9k5Bb6i5jj
XiSzcA2sJioIy3npqN9HrNarDJ1xpt+UjKjS5pEmRlncqHIlek7h1MDSW8bqmMlbnds2DD6wUuVO
Wp0woQ/z7D4wmnZTOUwDg4ApuAZ4xRvvPaWd+/UAd7W+eJw+mvKuiJASsZoWWB6UeCyhwxrgjrRX
nAYMOD2iIqqdZt2MNp3+U5BtFgDHQL9NDes4VDFr63n92I+HrjhMxTubIsk9AB2BzgyD7iBdt/26
KXgMrqLopu9uyqnDLfGRZOSTRLus2gmkgW797KaHDNKAed5TFFQpue/2icc0Ekt1QSY0i2l03qit
Ed6IY5xdFbLZtLzuHBrfTS+gKF2rPVHGs9VeSLg1NgKHh0A8u2IT99us3rdw/KodZIUApRQzi9bY
Ofx+Ug6kjzSMY4D1JdNJYT+miImAcZrg6HsGFrdeHN6SxDho4bVFqqy6SeOrwTg30uta0Hp+Dr3b
GHlZ4z9kzPpAgjU3AecBacr0lB18xIDRhtTs6RDfFJiOew5o7lEfzVjtFANPdWZsjfaW24HvTcBV
hpoz+s/wo+z2qpLbIbxG1VEUBLAusgOjN8u57SAuoTZOC4oH+qirGebkXqXxC/UWgl0ql4aVM4qv
k/w19sIAWHCytbOeMDQNwLDkTmbUy8iZ6xGko2Mcg+x6Ms5Tf8dGOoX/JpmNJHNLjvnP6IlFw/3o
1TtNHVuqLBbSQbs2il2Ccntg0IbAFJ9jcR6gmbaKczO8NXuKkBNDbRVhX0jq5SbJzpzwhWhTM90T
yK5mqu3ZsGC/k6Rr8Rb250l9n6mLDG+8Yg5e73TQ2BPYn4fRQE3TCsb9bQcKwINTR/KF/CiQtbfg
GTlFQl5p776/xFut704sIICRc2Nzsvt+6/fAOUdEMzxHs8c0erKAYsd0lpn87CO26d39KK9EtlLl
TiFzU0fRYmSO1lp44YhrlWGrK1d1+jiMZw1VT9PeSuc+aZ8tfRWHcKZvecqFdXlmkP9QeHSMuuoq
ddZ50s+G3AIVqBHoCwd2ZuktXUHFowcOYRtoL8KREW1Gd6vOwIM4mXEdSPcqNkDC6RpnSGTuVgtR
nHV6ier10agGFrEMt5hoznxcWJSneC5DvXlorFXv76jeJeTc9DoOnxN5OQzPItnHmMNs9s09ZFOQ
MKk4slM0xqd8hJq8Uk+sW1X+2oYM+eEKQywz93px1thHyzrXKkUT9ZJnCTqLYONWtzEKJ4Nlx9Ov
ouq2w1hgJjdVAPDsVCYb39wnFON7v2ZAiRgiO+VaoANYFYtK3DAFzOWrqV2OwbF6Ke2VzxAIRD7T
vDVZiLk6BUnSWFDuHowJsbppYFK+d8cXo7yOKzBc/auyH+MeBcyKHmHrbjJxHjY3pjd3GfLoqvHP
J2tXAJrT1xbjNcb0PC2LOxsEoUrvTe8s7Xay3Lcw7Iv3Pnkap4Nd3sU1YN6XLNva05qiy05oboBY
gHYDo/CjZTjdJvTE0DawH24Z+FibFm9gsCI60rYPEbN0ZziywhHBhuxXfvjpvuWejll3ENmj5WGo
WfiLiLeRo4+gcGQXRlr4vkFbjqhbbIW5JHPR8zZw/sl7jWdTLNtkr3xS4oJcQwccvXUs5DOKRjfb
cuvb2XsAhc87NiliiU0ZPnmwZ5KI/7ef1qW3DV7igqBEoVMU1eHS1M5FRf1FInjw3FWvtU19ZT90
6WlanYfmXnnXnvnWpB82VvnoXnduI3S6FfX1zNo782lUE8SVblVmgRe49ICcYxGmDaGh2mj3fAZ6
T1q9zzGOJhgJygmpMj35PhWbKnetVWtB5tS6EAWm2P+4lPuUyVtCNeMj8LWrI3uWQD8fhvYkUQg8
LO8K0H5S7GgP1+wotK1BlB2NMgvNi1YRJuw9MsCeqts+P++9dVOCT0cpQgYSBQ7JIXAzpn0cX2in
WfpimNd6eom8NOLpSf6Iy0mGkv3Rw6sJLuk0O3UJ3fJo7QfBIrRNosuuBkCvXniEhOX5vVvT9GkD
tvOO8KiTQJoz1Ru3aFWFs6n3PH0RZTrU8KryQZd+tCRw9sWZUzwKfHokOCzdeHb/bLz8whhuLfCK
db2Ww2M1rRmt1uq21m5om+dUtawS1akxXigNk0HQMaC+1DHuynffXPDD3jjoyPGyUz5M6e90KMIg
bjta8fBPUOYvyx5C2LHqCRDDDwnHk05KRTggq8SPPfKQ3yUTjKmHHIZjfkzPRP3AWnfiThvbPdiI
hnwE8cZhKldcxlZ/7avXDh9Z7xCUuRis07DfmvKYy0PAGBS1W9QC3Nbhvi3Mck4c1bB0asckuSdI
0EHG4h19IHaRfdrlaGC3iE0z7diGSAbgf8htn64iY8MG0X3mTVaWBkRjh3hUd0CFByfzCq6iR6vt
jnVkb+MLptoN+AjMz4iC6df1hzw4ABl1IzzHVxgAi/iuK3gAq0OCuS6cOprIj0V7Mc4jIYZKzVmq
E0QKPfIs85G5AW/FZ73kUksqgNkLPbsxy6U1HE3vkhopkw+CuZh16ABFfHBu+EITse3kZURL8H0a
H6eK26yl0szOBZ46vD/B1o+ZaO5T1jICUWL1VMTH0kEfAvqDqjvcDtM2muj+Xo76a0fmwWYsCdhE
tzg30IS7SexFc5lO+xGlPYlGOOybhUlsFNtc3mtc4NeFqbTnwqeB02FIIltqWg4dI4yTpLwSKSXk
XVW2AqfGA30XAwEoJ6F/Zp8byEfmf3Q3Hbpp5YKPpKkVv53bVyOmiofaBGqynohiCklEWJ5A3Q0b
wsAYiAMb+eMv//H3/3od/tN/z495Mvp59pesTembZE39tz9M8cdfiv/+z2dvf/tDWUrYpitNyzZN
3TRMW/Lz1+erMPP518b/cezGkUM1EtoWrwoHXMBi/MBz4iCbSsjBIWoQZN8KJkmcYZY3QLdVI7jb
E5r+BlnJJjKFIzOoKdiY6qImyCF7KMZ1/QPUoYcXHbJ3fSEz2JG/eedC/fLOHcORuu4IGOe6abmm
sK1f37nXqz62Peb9cVCW4PXm0HDVXrpqZqR0GmMHhCVe4MOS69Te0+C5icmQDzrpFLmsvJfelQwa
+oldf+VqSJFsJld6c2XzAduouuhixz42lokyD/L8qSN9d1133sX3Z0DYv34OvnaL3YZhKmnoyrYs
59PncAg/KVJSk6oAR7deQPQKTXQwIki7Y29jIvJr5AQiyc3Lkm6/XvXHVqb1uSts7VA6nkudV7yU
8aAdAmelGEHsEyu8jhxn3Lq1T6Eq9RK3Sdej+XA3jtFr17aVeQdjzJgGBI39m1Oj3D9/JOG6Ukhh
K8uWlvnrR+ppKnm55YK5tpDbtNK6qlKrQxhshjvfS/R73TfXvRza67ImWizz2+ngBPVlMVbJe9iX
wAlshKBpfAj0EzkY5sU//8jiBEpvGN2WdnJtJY27//HH1BrWPrjKatiPyWB2Fx4cptO66X0qDBLu
yrygPWgjc+86AKF9GmL8qYd6kxc18Ztpc6x0lOEmzrbTKW/hQTQRDj6bUZvSxuSusLl+OhNpE70z
6tG22EVylrkb9I6TwB/Im+GvdpbrNPKSrdslDGNSIO4pbpgff0sUsWc/Lp7/+OX+rX/cz685nz70
g+bTX/9+k6f877/m3/nff/Prb/z9PHyt8jr/aL79V+v3/PCcvtef/9Evr8zR//HuTp+b51/+sswa
emSX7Xs1Xr3XbdL8zzo0/8v/3x/+5f3Hq9yMxfvf/iBjMWvmV/PZPf/xjx/N65Zh/HSTzS//j5/N
7/9vf/xfNMO8Svb8+Vfen+vmb39oSv7VUrppO5Irn1tP5/qFDjD/yJZ/VZauDEsq2xSGY7PqZHnV
BPxMGH+1XccVrjBM07aV5NfqvP3xM6X+ys3rCMt1lWO6Fi/5P5/+H6vwf5+2r1flX5c2DmTarMSO
Of/3nxbjOI2j2pKQ1jLIffkiS6ue9PcwLsOd3aeNcfLTt/LV4v/LbfrPw8zPhJ8OI1NbjnkJzyP3
s+JZ6KrZAwmiYvn+5f/FpxCfHilT5jSqaAEpWYFpxo+GZo4IdEc/yPo7X0apUr850LzS//MZ9r+f
w5hX1p8+R+E3ulPmZrAclOjgivoOsReOTABuxyOj5UpIhkPff6ivj2XPF+DPx1JpaWh5ZJJEP2gV
qvMRfHsAah0LSGPdN42nPX1/oK+/Pcv9dHIaOxBKi9nXjZ7VQkKx65XUMd4WJgqB7w9hzI+WP39x
1nyR//xhwi4aTU3P4zOnNh0ULKNmd29Tm+K1GBzTofc/NfTPl/hG8puUL7G6q2OQckSEOklU0mUu
MwUrzWUHoehsivjESoniAXI6NWhaxtG47dve3PS+w8by+3f99RkwnU9n25d6akQjqk6/lWhmeyYb
YZpVuFf0FJkxksrvjyPn6/SLb8fSf/12eCBMRluN9VnnOKl3jLjtYRBoWmgxiTGSARxN34QelMa0
rUsmG1J00772dIHIy+qNFEJLaWpGcB3FE07AyqjTHpPlGKkgY5SWCqIvUrvpXRBrg5VZkk79EFYP
jh5MwHWdpDR6xGpBH83kx7FKewr7KB1QOw1i6JM7Z3IHOz4lvUCjs1U4kV7CynZjt4gtBHpDHwLT
iZyxTdHdSrk2TKHn5bEsXQ96zfdfkzF/HX/+mkzn00Vku3WqlVPrb8aRRmqee9ExqKHoJC6BXZUd
GDi2CDvQfTskYiS3jjIvmvQ3R58riT8dXCj5qWjqiqQbA6dIll6UsisI2KuHNkro33y2f3ETik8v
H9mWVvb9gA1DhvB2BcMxDO9xON2nwsxupF1EBIFQG0tFfnMncDNorb+tRphzbULeQGia3EUKRLbS
HGv1/dv68l3xoT/dAfYIZxh+v01MYGczoiTiQMgBHV06Rv/OIaT1o+j+aUnVJOKZQM/JagtJX6ji
Jr7vcnQJE2l2vznEv7hwlPx0f8kgTfpQEWqfuVZz3w0xUFs3Bv4TzL4am35CXZRPqaExagvHftjZ
AWFf/8ZXKHnO/3pvj4Pl45hj7WpL27n1OsJDZVF4T07FnO37Q3x5aUpzLi5+XlzBfIVVWGPOGhMv
vrNhqAPZCaPy+vuX//Ii4OU/XZqJpxVZ3KbRUjUBAg7TnFou08HVq2U02U11+P4wpjG/3z/dYlLO
1c7PnyPiyZM1+VicxZoVlxetOQVZfJarJMxqZnWyLg1MAlNtHENT1OaR06fpDsKgIaVq9ydhkgur
ZOHlL7GrO7218+ouTk6LkQoaXIEXex0OyCwaoBHKwg4i2Jiu2ZQeXgzbnW71kCr7Q/dFLp79iO0g
vfeGv9z4dusrzISmEWMcIPWwwVQU5GkEBS3raFegr/Z6/TyJuyl80d0p7duVFrpROy2i0FMJnR1P
U2FxLKk/yXaSU1vj+SrSys83Xi2ceSqfxMHVUNdGBbzX1f05dj3uSmmtGr3M8AjaetSNJCkY+lAh
odTapifdre6rwbssElcTwZPmVrW072MZmOyDemYzzUCXSAyhtcraPoRNpQ+OyA++p2LETZ0Mm/pY
lX6r8CdYpu2Ve62RnV4QvGx3bPlMo/IOU2WySWzyVrcsnCx9LPGSzOIMvr63KA+WMpmoHhCVetq0
d2lQBfbY3+YepLoajJrNbKksMCmEmlLdNVN1id1R1+0Sz1JalSGZ4a3TmRJVVVTyeLsa7MGW3bG0
i0FdMJUYsco1ejUSaMBU3KOr6iZJihKsadoE/kFaDHPTycmTTF3KzHbxl2iJ7/f1vvQaTYG3ymqt
PXf0KrNitC9+1b76jbQQLci2tKaIQK66F1gXXMPOQNH4Wg49TbA+mfsw7JvsYoI8Ej3qTpulOLyT
YiwvhzwssLQUba2qiHwzMzA4/1aVEpbDNzJ0/cJ2wrR/l5IlE+SKFsumXkymb6u7QETB6C1jO3cD
Up2F5QATmDp2mAz3YpnYK71UgVuAU+kyHR9S7Cg0saIvY4gznYr99tqqSpnOOEEr8hkoqrQzG6aN
yVRNqE+mIPAduulj6sQeKL66GlwDpltek0CY1EbnxufCZ2VKd1OlFXK88lujw8TjucNUfYgq1xgI
BVMgy/QYWVWI3FoYmuywZRh2YKdvXZMkSHkUe5XgQ2uHwMcooNk2avq070EqNpUvBlrsjpmIGPeE
nwfiPs0F1z+xkiMVyK4NQkfbaynF+1uhtUEQ0sNyrCm+zuouMo/IF3NkH1HJInLVgVyvXhPbSRHA
5rHu6syIRVyO+3IIuF9O3boUfshVGlgM6ilYVF5sqiZB47hLG0oIDNhTWPZn0re9uFoZca4I55Wj
zKMGAa5Wl/5ZEPop1cVUZLrBHLnT2mRdhYWEeUVjq5AtAjk3AMvDk6vtm43mTS7h3SIeWizjyogt
zN2iCbTCeIykryX6NpzyUL5V0djH3rEMSy6BZTU2zjAHnGa2h72wTKSN4s0afasCnB0ORrxqvKga
kVsPFRuOoR456ZcyqYaY4JZoSsXMhfbbqveuplCLNTxLbZa0EdPVmlBYua8L22JOKSapXIeHUFa3
53oUV5Vx8Ht9ZGdBGanx3r3SSpi312ZU+3cmxVY5YEOaXJOMmKSJ4kNVDs5sqI1lqZKPxI0FgSR2
pLzgxrSROWLDC6fRwk4mFIoqQfNJw28RawyfV4Vq5ERAdBnjHeGryUfSPk/yRCeRjn6mX3jMT8pp
GNk/ET1nNTeJL0am5EMoHdAEgWkJsg50W9agHlUEyAUjYBcANU61qJkUWZQRRcpianMzL0lgUw0J
RGPkF+XcEpcmE4ByRIiLg6BRTq4vkNJVLyn3EfFm1K6kKgRDglr6xDaEBAYSyLHh1jFLGeqLqIh6
gu2FkA2+3aobqvw9iArdfBmqPkfVwx3PrO+k9IuGvk2V1LUPb6mJuHWQDwxO+yR4CGX5qSujhCj6
2Pf9kLRl3BMY8myRe3g4Cm/iNbxUsvdZ1WGaMpinqG6xHPdObFOyeC417W0c9W5DB1/6uIriMUo5
w3Htm/LS1pIIa9aoGxb0P54FPAeZroV4N6XljliFIdzU2KN6XY+jeOMoWAEwXWJFPA3yLJ/Lqi/1
iOlDnQ4XLEDeIE5J9Quqd5F0WUhmvRkpY1taoUEh7g/6Im4iRbd68poWnW5qlyapKKpxG3Zp7qRV
3M+p4fb9m8fTvX7RytGDwKsPFGoGb9EywmfTmLvJi3kfkSKxjbyOmHJBlySzTzmPBfYJXYDrIQ+M
/YvxJkrHb4nEy3ICXUWhTXd9kRY2xsu41gmItrKsJIJ4ciP4p2Gu18V961UVfmxNRWRtRFnpgbHh
zwRtiBwDDjdqLft3Qiys3n/ovaw3bp3e5n4+iUbdaR7DevS9mygtYxx5vltneDlDM5nZXGE0SPdE
S4TOKL1Pu7aBUGq4EWZaTYtRCVdeM063tSqySAFB6ips5ZMdT/Dy0Yd7Kd+tDp+l07Q0VYvQCCKQ
i2FVFvadE6oS55CrTdArZOCl9OutceISGgL6KrCgzAC6RO+5AMvjAZJNmqV+A7Ftor93ZteRiREi
9oTOEMqtgqG/SAMjg6LAN1W58/Jh5EygXdsqsUUlwknjhyB2OvuytrJg9sV3RtE60M1UqG/HJgho
rlQhI+0Lk41ms5GB0sfbZMyy4szItdq5jIzRKhHVJnniXg5p5OLjyWRm8djuLL3z6LEmcdVghM7K
0rjxWtf23ozMzqyrMlZWxaxHR5XUnnLIZji2qelCSR6HaXKv3Vg3QU1wNfQouiwtcEsu/kkPEoxz
blzMot168rprx7FEB/VOb2LjwDg8St4G34swKAWUc3pFlGPU1G9lobLWPRb6kOKoLonDrM/1fDAY
RZWG8qBaOYmHHj9V1FYYVJqiSuyTOldttXb1bNAucidO82rRVIXdvHujQ+zeqMLBVPDpJmsytMs0
alMXR0VUGuI3O8Z5//BVsfxpa6YnQ2WKMS3O3GqebukjvFzOJ8ktAubKvDr8piz/+jifW15eGOet
gaBto2ow5sgWzQv23MNvWixf7y3k5yYXl3QwFPTNN/aUPApBIFjWTcSFJY3++P37//oIwvnURiuL
dmDCjF/HpXWDLj1kSa2r8SN1O/Xxbx3Cmts6P21hm8zV2z7yfbQaXsuYr22pRAktR7DWG6qjafzd
AG0+sX8+4UJ9+iDNYDUyZORCLq4AHTrGGd6ZPp1IDNPzpFm0g27PD6im/bfOjfixTfvpY4lW77U+
ytCjmsQ6t0GD+1n1yKYyO11//5n+xZbP+Nx7jHUrdNhPekyE6ev0eUYMLDF4sTRXY+uifWZIg2Gc
smYkYX4Rmla6aJiS7RKhoYxsfQvZN5E/nQ5VtEgJZ50cCIBKS51nT/Pc19+8T/Hll28489b7p++i
HsoeYWXlrbIUpxpr7yhA5KlE4GTL6s3U4Aut3ck+MWurX1HVa+veRZ+otQLH72/exHym/3wFGOrT
LW+m0OlS3LYrWSj4G6VTLSvaGEvTQUgzsB3icG2CRRFvhGOagD0K/7L0+vr8+zfwdZ/BUPMt9tOX
0PhVUUJT11Y+lZa37icFSsZnpdcX3x/gyy6xoDT59QA2wmed0GBrJbSxeahbk2dZG3lEAqIitlQ+
o5AmCNhx62y/P+K/+kifbqpomAQDbYubyqYHu3XDsWFXyyOm/s0y/fXyw5jl149ENlyvsgJRd1Ta
/oraldASxyGg3kqSf++0/Bi4/3RaIq+estbgPq38pLrT+ri4aqIm/80tOr/RLy66Hz3rn169y52u
MULbW3mlU1yNoVEsgym3T1NjzmlK5LBwDcAq35+Orw/GsP3Xb6uhkWwG7uSudH+oAhB2WvQoe4tI
Db9FrJnpVoQhlL3m5ffHM76+r/XPc4lp0qLepHZbjQo+X8kmkHwoQuuSEbaaZWtg0wozPjPDBLLY
6FoXdh9Vp0WHq7jMpuw3Z/DrxpdufbpILI1eT069uurN0rwpCods0qq3FgOtnlVQEAHZu2BtPDoU
m8oNtM33n/7ra1O3Pn3bgx5XVmek7sqUDUGDkRWemXy8SyekwP23DqE+3dGNSSk6VnAyNK9G20rH
wMkW/4+680yyG7m+/FZmA1DAm6/As2VYjiyS9QVBUw3vPXbzX8tsbH6obrXeQ4EPakZMxIykCIWC
at6Xicyb151zvKLWH5s0z6OVAu8vjo0y3e6TM2oKqk4JzYDEq1YBi4n1eFN0YNfaOINIK47g0QqG
5Ldchjiv1GdDazSVCWNYX/LWbtXKhKZ9QOis/b09k2cV46xP9G5oRXih8LY7qVGfQ7eOoUgT9RUL
i/slm/OYSDQyMQwjXd9FYlM7oeiT1ZMx7DpIaBGq0NqD2Gbq75wyvsJsOUYslaU5tSRyY0xAgaD/
VdYQr3RUl1a+/+JBxsT8+2tSrGk9coSWBluZq1pQlnnouwQNCOnfOMiYmMV4egbIRooGHZ5xdfiY
lJb8MiRtfiwjvX+8bGK6E+88LSZmb5EZ5QW5Mw/EGBkM9IIjiCLrk18hbVJDTJJPGvdkzB8vW5u2
f8GaPnvMI5UKSsSoEdO1iC7GfhFdS7WFPFheNdfkQvrKdfnFt5m/H26oCHniu8imu6G+V8WQEVE5
h0mgT6T95aVMn3lhKe/a/5T3KxJFfadKqCILCXVKgjGgWSvXZTlKJYWYNyaUghZIyIEKhT55NVqt
dKKR0nZbQCgyiEiZe633EIYg7YNmfB3zeLCzStZQki27fRJIop0ASqZ8B0VMG6PI0eZIH+VxQvWi
lVYH1RYbpLIpyud+ME96M0wMqm1y06XXDRWpXdv0TCebZu6IfqMBnYZ1XG4J5am+tNcQS6D3ZxaQ
u5W4Sk3Qx30mecleVHt3q3dCdBAsuNS6wGRMbywhWs9a67c+m2HNunJNVxBLxhKqwmXWXTUUTW8N
QR5XfMLyyIFsGLOPJlRRLYQtB7zlHXfEHK7efFAn1DDA2LYyfkhR/TUXAE4nks+fdTJF4Bro1ZB0
GRzK1O1SiCbMWB+gKlO/eqPYMtgrxyt+cTn24AfO3kZlEIq2F1BVVmUzeAhEhHi9AXh7bsgFdNPR
d4qU8UZpqhriLw9eQANdyMGrkUALpeTT5buz7AaYLjs/MqYllVHvaWhhWSW6SI0q58fKYlA5rJBH
DRO/CVbSyWX3ZszfAZRq3bobCw5nLDcfyigyjxFF0w858/87cr3XJlesWwMfu5JNLLsFxqfOl0aH
RfIjAYOJ0YP+1DUXeRXJENVge3nv3qoU7x2P8S6AyjMViA1cJknZ50gjSrCIVYW+GQzwQoyBoWOf
IU0+pOMmqBhUdwcdqsIeNueVH7AYODL6OPt6hdb2kqQzzKtVAmkS5Uum6qG1tAooKDSVGXVaz81V
oCe6LfMqmulXP0BeCY2XQZMfdROVCctCDEFSG2tHZY5iV4Z+iyh4zUpz+hcHbJ40ImdEsS3D/7vM
9gBRdPV9IwCIEg1EroQeqriVvZhe4oWPoc1eaJ/7k7WNT1Cjh/D3qL0AAUqpsQNAMRIFIjBhgl7W
jPVDxwv+T2kCZdNXEowIAmSRblaVKw/GL9b8rmbmB10YaxH9Owl6wtKoQLRmHbxxYt/uM0+NV9b8
iys1r56JgumnggaoiCBLu5FjBdrgvnzW5CFH5lOR7MyooFiiPr5icPkxN+aTBmrT9XXH07frCpiN
ZA3u2t7DQ8id0P+midmRThsaRu6AtBaVxhzOK9iOJfSLQO33xcq9Xb41ujk7KWqHBjhdXMLFvH9y
43IHBsIxGElHAsiFNGFq1IpAEVC7aMuVZS3PoMj63Ns3humZvd4TQ/j0Rl3m/ZypoQMzHL0bIevR
7GxL+kwWpJR08QFOUxtbicGWz4k+jyxHzZNHlfloKnlQudFwg4PNgja4jCH2LMrWDssa6jK/qld2
+Ferned9VSbERBB8xanv+9SO8neTLsw2drPooTIzYGBy+uKpkJPIgiLt1RyFict+YDon792APneJ
pSb4sSZSQ1JbuMyapB4Ac6KdLIgpRFISYK5eq7KVkfpfbKw2OYCTxLP0xiSWEkJ2ZhSRKZIgAs16
dPk6Odf2ogRWSwuy/srsETW+vLxfnN15OC0NYyaNQc6TA2B/W3uwDNB9/GhJIdBBurMMNsDD3D+6
rpKuvDK/2FFllpcwEDRIicI7ao6t+zELte9tiiuvUgUeWbkanTFgKuXy8n7xpOrz5DftYnWIrFTf
Zams3Fme5oLJR0CjECgc6IZeH7QGui4RbOgG8PDELCJ9zhS4Gi7/gGUPR4/u/Iu2/siMQM2T7pXD
d0XtIXFlxugTPb21NO8XX1CcwpWTM9NoiuwyY8EKQxiZJQGQUqzAQSjnUYq2JOq1ZZm6CMN5L5IL
3PvyupafJM2aravMu6YfRs4NzbVuO9ZGdqvpTD90JSBFQQViednOL26+Ng8o1TEdDFEiB8lMvX5N
tfLRzL0Q2c/8s9p76U09BC598Th1mJW/FfXcuL9s+Rcr1GcrrBsjlPqAx3BqLwMC9rMjrdVib9Vw
0bSN1G8u21kOKzVt9v1iBr1zS9UiSBojkKB+4L6AwwCb+1t/vaqcHw8pbButLEr4MtQcGLIKFJJN
gm3/7a//RziO/w6kcZe/prD/vL7Wt9/y/x+QGlP+/3dD7R1UgyGsb//r6rWsXoczsMb0T/2F1pD/
JUoG44eWqpoMsL1lDn+hNeR/yZpqWRZlLJFZD8XklP2F1lCtf8m6xPA6MCRJNi2Rg/kXWIM/knRZ
1kyJ4XZLYdLmn2A1zh8bDaSGZRJ+WKpiAA1R54lUQydOQ44Bern0VYrvAlBGMABXmYdKLfpRbbDi
i5fsSapi8csNZrfn2KqIEDksepdZhvBmlH92IhSSz4P8E1K0Fur4k49x/+cDfQoPfIuN//Nu/7k6
iQF3w5IkWkDq7HoZDLQJkjjpQELRFo/P3kHI70KGQlzUCVv9tahqu5GPlfpUQY6eQpOdSmQuj4ro
7SFuWfk52qzmw+/RRFGTwSBoMrmh8YY8O3HXslemgxDCUO0hG1WK8ACH/DTL8Smu5IhZu5DsV8qm
wI0jbiLBVZe50cEVu/uyTp8Tw72Nxu+BIMMxoptHCVIaY1CuglC7SqPgodD0D4rAvBCthbjUvw94
SCbJtkUmXxe99eC3qAeVz9ACHaT2Y9X8IQGfLsZiWyAgkZHVpka+UyC2Fl8VOIsMGU7R9ruCFC2J
u13bBAl2DMLdq54buoJufTcoiO3A3iGp9SZ0kY9vKTsg60SbBy5yaHDg2IL+tu72VYg+H6eqGJFK
b2C0A3ia1aTQrMHnnxzEZoPAGGOBiFwxRgITZAP3r0uLNoiwhW69qvzU4QXONXCsZbxJhgYwLYw1
yBP5GUplUMiYEnkai7I0wc77n95E+ofGGu0OwziojLpnzAP5d011p4eobwyTnGfiWDA2NBlAcgmh
zRHqu2dNgSAznThSeGy0mkrphE9Ao9se+F9A7eCYqezI+hmMNQR+UK3DUlc8A5ewp/3zkPutXwJQ
qGNkOQmmlBESY93bNuisNoCSQ7JFIqGtxo6b0XMwQoEMORbsxYL5kpsT9S87nj2zZje675j6aulV
Ty1571Xtj/3wHHvQG7N0oQtsvQcLXTEmhTIkAEw7H2rGxFRmcGEshsqxLG+CDu0CWMwSFE5kdGq9
/cSz0wK3z18G7WduxgDM4RcexK3Hp5h+ApSbQGihuoWcIu/GaWbKYRppk1JbgtVyIgOxLRU+fmWj
QAhJL/kgmyHjKTQ9OS+j620jtQHJIUPGVyPnCdG48DOmWlu9dMGN1T5GCDXC8YBIrYvEdw+WMgiK
rVvc5cxm6dXEqPaznXhrBnljCGgRwotjdUgWfZCzF42vxxgQtEwRzFPPwvgioQHZImYSopgiea8S
n12HxSt8qjqOCd+l8hNHV/iciLsKzMtZAw0e8EChor79WQex8/T/m75DUDPvyaSY0jwijjQFVtAK
cCTcAqYAywXKAluIIm0FaAp1GDgVNE2nY2LA6y72HDioyUfD26ZBuXXN6DrrgdOPBwtRLy1C9RRF
5CIRbJONFq3HaYVS+OrzlSuVbfZdqPSFrYicbC7GB7X29tBd1LGwU2Exz7mzJaoxlQcHY2w5VYQ6
SA3bashVCF9LDnFS7YWOTsw0Fdi+StleK372fFjRBzTM4XM5NmxlAVdSAk9rm7KZoma7cMsy7wSY
G44xpgFENJNCNUZBz3zGo231fPyUC/0PqWRoFXxOXfafFGgmkki9rUHFFjJ/tSzvtSCBYsCRkMmV
8wM548bi905/KtLzzbn4pfG1yzWb1M3ONcVpkaiFPDiKXwJPdsq83yjKsGmLZ0mCeayBtSr7mTGE
B8s3stAm6cr0NvX9g6E+SXyuzKW56fGjule5rh3whkhNAsCIOVN8Jb8itSn2Ick4LcR9FYAYJ2l+
Yzxnfp/f1+jRA/PNQAPQ/sWFtMlU6JleiQB+VPKgBs6znLPIXGBeQIFTvDJ0Zhvqoyu/hNE3H1mG
PCtABJjf01K9opLyYWxwQzg8N4equHqJa4g/vsTImoYJHpC/fLqo3ANRsZhRQ0CGnzS9Tsy92SrA
XEVSNpqEA9OjQ8kZFsLnYeJhArkgwxDIXYyLn9QjURp8Lnq0IfCM+FI5eR0mLSrjGPJj1Q7pQhH0
O35c9JNN3+LBet0uenAX7jYW4COnnG16KTwjeMAUEWJGRBlEtmUEiYWydoTirmi8nYXqfdeLIJuB
UlBzQ+AkVZgshQYh7n+UFZQThgyhsx5fdWo2aZtWX6xJH8DzkF7kaxl8FDTfaZ8e5BQ2W35rkLyK
5CUdmlkDH0VhYxLjMRNc3uXHMmR7ursMPtto0DY5avOdt518UMQ37urxAAv9Ue5i+FwmFb9iQ5Mb
KRx4Ln3gzny5CB+mXzWI8uYaBz7K7Mzy9nUAiZDaH0QBnS4E5obS+ppr1Uas1ZsmcXNEiqej7f2Z
Lv1fCJNBRPOfeXx8BpH+Zbz9/yDe+W3c69dR9FPz83//zxlA+u0f+DOAVsx/mapOjgk+2ZxQzfK/
0c4AmqFRAK6sMSxqmWhD/h0+y4TWokTUbciSbli6SRj6V/hs/Us1+Zc1kS5Iiqkb8j8Jn6Xz1J7j
DNaa3hihuqWKIlHteYbljXGlR2kGF7xDbXETb4Ir6wN8rY7kMNXxFO+z7Ro/gTzVSP4T1b63OYtq
FT0ZXbXCZr1BSgr2sL13WzjRNr+HA2ZvOdKVuqMEB0/gRx06f0uBTmwllH1Dml36DdO+nESyA2BR
OdD5DdFzwljEAYqMvXIL1eQ2OEIc48QfkAfcWSt1f2nazvdmLRHIJFkTGcu52ZI6QBubmEXD8thv
IKC+I9K0xz+gR97gwJyVBGL58/5tbw72c4VSaaM81+30BobuG3XbH4b7e8q6DsRnu+7w8POywen3
X1jfvDxmeIlvxT7rQ5X9iOb5XtmrO/lQHS6bmbUJ/zpCkqya3BtJk62pPHfy+eK68xO1wA7iKYkj
b4MrsK0wpmy0iete2LhrG8ktfb8wla4VqEyKzfNi/wAeDzABBgE2fZMd9N3u2kPrdJsE+dR9uFKY
mvVp/1qfqk/OgfzamheOeDStOpdd3Ub34y7lpCDj/gKl9NbYKg9KactP1h7mve/mh+j75a2dLt+7
L6gxyaNpBpQrcxIEV6qitgMDxlC6eWvGw3XYdy+XTSwcysnXTMujDvAOSOuJltS7BV04XwKUBLr7
GOYMEDAbsXJM1gxNyfzJKRnHII4boDwQRccfqj57FBPro14VK52EhS1jPaolUhfQFS7buZmEHtBY
0uoEMvIkhCPqo8nm8o7NCohv5+HMxKy27ikCYXVQTuc9+YCOwp6ZBce4Utdv1oJzhoiIUuVEIAOf
xuxB0L0818CqTQ8CqKAPheNvygNkplv54K9M+E3bPztqKpdX16htwMEzd4ZjXhmmKNF26WP/zkLn
G1Zr37xP3SfJRP42X3G+k0+4YG7uC0G/pgnQNR0uDITe/C8B8WyUoKeDlqJe1GvI3UVrumgasqrJ
4txDhVHhpWmLwwC6ton0x35c9UlL506CL+XfJmbH2zWKRk0SFgRP9mFQbX8HylFG7Hg77ESIC8kf
mwI255W3c+lWnZqdvWFDWhqxTCUOFleCVhmGIaoatbDWL154Sjgd/16dJM4mYkBnyklSsTpPUo7V
IG66IHPK4ccEiHELyOS9B9R0Vu7Z4pYauiEqFBVlZX6VETcXM6GIptNvPiBTvofRzLEcuKGfmZu0
SbNWNnNplTLBHJ0ZAxjDnMYhNYMYNiWuG2MBN7AufU9r5Y8UvRMvVG+7ItikvcdAw5oLXrp6EHgp
FlVYos/5fEAHb4IBpwUuOAs3lU6HXL6xPETcIB+L6E3W8sqgy6yH9acHO7U47fyJL67Cvo4Cg0hk
Cvr6j9W+PnQ74rwHBAhWHuulj3hqauaPLfDoTe1iygtHwFUZQhk11le+3KJPhsDIJCggWLfewtyT
FflZNZiw5k6xDnzpu2iv2qMjXJGdr5zKpQt3akg+3zrwqCDQJJOp5ApmyvbrAJy2jdamkpdiU/XU
zMzzuxKNzc7kGcu2iDHspEN7HdxSDPqi7sQDxLQrDvJtEnHujxXRoK4tknvQJDhfFkC43qhTLrj8
AHs96fYL+OO74AMimg/ZJ2oT+pHCzNFkEu0KRkntSnFKpLLWTsvy7v79M+aTdwAotbot+IwydXa3
ue1R+Y6k7YpjWXp8YJgzCB0Zd3jXiR8J+q1yCsSlJgy3eqy1BYNJUBdHKSXjsU+KXVAMwcEKDKRa
Q0qsUonAQgKgEY0R2X1WYtm7BQ2voSfXVx+DPlQe/GQYXi//0CV/pJJ1knMq5ITzWQUg62WjTAG8
eOUdqj1jaUemNLbG8bKZWWfjT3dwamf28YcYz6/W7PoUZoRIFACLFR10R67bA6RbiOgi0Q1rQwLX
4e3ahZLPZ0L/sm4xvAqNgEQKPOvip8xYZknOKpGjtvOj9iW9R/mnt71ta29/mHZzBGw9bODmfBGO
5tpZmO7r/OCrJ9Zn91nLoIwogXcSzA3k3HQ3OwcFHgdviOw7LAmX93rJHZ6am91rP9eMRJvMyS38
vd69lJS7yxaWrhCsa6Rjuga5wTyQaxnN1swp1nH1Dt6VcN9J7SMjzY+XzSwvhJMJvH0qgcySPlH3
WllpprMJXaiedi5SAcMa79RSZUDVRNqapCbilKecuyUzhfeinRYzPVTjje/ET+4RAio+kbFXtpQW
Q8R0fscLnVqdnQnD8vvMGLBqjsmVieBPzliyWhQrZ2EpcT5b3ewwhL02luE4fapb5HBv++tm594N
G4hSHeu4tqilD6ZJCiO7mqxO2cT5Vo5e0owiDg51kxhstyl8LzJpJapffrbgT5AIZmjKzu9yNfT+
EOWEMjAS78cjCrVOiwPpn0OkHzt7bU2LOwiLkErnW5+a27NFDUXayFrMovSH+mjVduagfDIVAn6W
e+N+LT6ctVz/ipv+Y26etaipnCdZy8Mh780rBAtqHOPe3MBKsmPJG3PnP07vYvIE6fBtsRa1LT5b
lOl5ECQi4nfACCDOQTi56eky0KFLNxDfb/KteYRcwkF9zKn3yZN1v1YjXDo5ikK/maIpz8R8sit1
pc4YImKDVK+ehKTd1GWwdnAWY+DpkVNMzeS5mV30cRw04y0flPcom+/qj/nPaEsfkE4Z9bHaQfd8
U9xzinb+/rIjWw6GT0zPbrsQJJIZWKQZ4XEqk7XXSM5NZwiZvsPgr3jnxXVy6SEUANamzHnLhNwQ
JPiUdDsWyldA8j9Hz/8CT9O9CruvXQgymhtpvjIEuHxuT6xOv+okOlYgixG7lGuJzPUfOT3e2/5u
cNx9vvPQUreRFLIzhhSu8g+UPnerBbTpFs7fWIpXfy96dks7eIuFeIrqyg1ELx+i6xY4ykN95+8C
BxaGZxTAZNE2HXX/PBzMFS+7+B5KogK1M7UsZe4imOQXwFKw4z5c80RrdtR8Mbqvlw/R0hUBw/Nv
I3PH0I5SFA4ljgFivCcTzA0TA+Jo/4YRmV3kDoo6Ay/nX7Htaw0ZBbaxS13mHWjnyWtgYGlxt05s
TAs9OSm0QeA76KY8YJ8iksMZafZIeR2UW+vFvEMecOtfrZWeFl95sh2L4hOzLO9qkEYpt0ob8A5W
W3fvO8U+rZy4tvODtkfJ1/Hu5AOMUV/pbl/e0OXVMhpF/CLBNq3ODmYGk5WgyOyoeIUu2c747iHp
aIe76UIgAz4pzaaZs3YfFg+LPg1qmXxF3N35HtMAsjJXmIIazdwaFbQ6xhoT5dJTQUn3bxOzEmUP
H2xaSZhoc4RWUA1uhxcRycZeo3SDwvvKPq6taBYMAv+R6OJiToBQ5mb6htFL9Mly2NiddGUUDjpY
K257yZGe5iyzy6AI5igmUGnakkeKgjhWIsu2Avk54s+J+tiu2Vs+KyfJ2OxmxGHkjsHUdCg3sDI+
Sof6WnqkpzwlC+gqOMN39wOiLSs7u3gfT6zOzkqrtnWkttzHKTUbb/TCbpEP3lnbejsyCmIj57a3
NqtZ0VLh+XR3Z+cHDgDOD7Q4PBjtBsqu8Tr9rBFwj0DPnLVFrq1xdnrCTm+8YQryPa3NbQ9E+V1U
NO6jIfuKv7Kh0w+fP0UnUbAxK2S6Y4L03fTYy1VOGb1D1yaL/QHaoDiBxMESh+fLX3DN4CywERjI
lYaJ22scig9xHV17EhJ9Vqu/qLG35tCW7uHp6mahTFYUuRvKvPOuEl4NaY/o/cpVnzzipf2bXbsx
ZcLeFPlW4dE7KIepbugf1m+3vLaS2W0b/VKDUwk77Y/8qGyiB+FL5YQblbH6G0t0vKP3UW7t0vG3
rjPeSYDFUF/dMf632iFfzGlON3V2BT25bMRwKkMLBwhADwWNVPFefsKz8RaiKvnz8oFZtTe7e63n
FSgMs3TjLrwPrgsHQZrPPXKL8kb9/lu3D2ECGOANyi+Mkc6+qJ6FfdUMHFDPYKAl/Zb7Dy4EbSuL
Wjg3mm5pqqiQffLSz65BD+7FKsBZ2/ER6ZD6pvmm/dCvynvpGmzTHn5I4RbRUbhjKLsMB2Vl8n4p
xidqoqwpKTCdvOsKapkA4xfch7YMftAmuPouxPD5VWMGd0cgvJQVPK5QmqVu86VG6lRaRTgt/wTC
DPbYemu0nb/6ih+P7cAW2Z2vOuaYfTXUBG11yYHd0k7LwW7baXBKQBm6PcD3t7n8BZbKbOQcpI7g
96ksz/P/xE/4ZZCr2uPdcKX9mJjSjt61cT2VlrVH7aH7itw5g8tf21vxwNDeSva64Ac1kw4zeQDp
3Tv0RSaWXdfWgWFrXe5eccDNPRIYJWo74+jondHvLq93IT44szdLeSpTSru6R50vD6AkAo94k8Ju
OeFMxH78pMu8nZ5XfrtsdOGUm5ADGZpMrkwjafaSZYrgIauhG3YcvfRiT6/IPwQRs29RgOpvi8pY
eldL4kootOArz6xOv+okZs8UpexGusgEe7iH+mgyjnl5XYsWZI0uNMCD9wF6JMo+SpwmQvXyMY2/
ZMma/MLC6cD/GJLOTAe0y3MnJOWCqg2FjJxyF28BkdlKgGZ6Ltm6Vq5chOkbzF6wM1Mzd25kPRQm
WWDaaMzsQCg7Mezkovk9l/LNEH+8vHELoY0JdJ1QSmSEg2N//mnSysoLFCBMu6gyp0rQEMf9aNJa
HWxx+ybsBaeOBvS8MgSVhaeZFmYSTuAmUw2n0DaqwSRXLeQr+7dwseBlQXIIPIkKq+lsSXWZNr0W
ROi3A8y2LJYklFdFm21UBRl1Qpq6WK1fLLQIqHfp5mROo+A8+2YEwaU7GiFXNlIdAxwqOiBXWarY
QSp+8qWM+V3PESJ949fiP/cjFqpEZNykh9MLcv4F4zJv+y5EIlUa9W1NZm7HMXpXaNZrULvZhg6G
u63alSu9VNicauu8mSBzdEYWzs3qphym/LW4r0bYdEn4BBHzg1u8inl/lFGAbTP3VlHzb2MhMTD7
QzXWap3vT67BU80o5HSkmEuchQUdqq29DCmCHSJNnGswpUpFftSzYGX+aGG6CnkX2VQ05i6nB2p2
nvLERcCpeUs1gChcdf1m+CB/6m6TPRpkO7DO1cfqvr9VtsHO3f7T24lpzrHJ1Cf143ki7kV1JcUV
3gYI8N5UPiAebQnV2qd87zwRFJM0gg66W4CjZod3iJLO7aZcvLkaf5THabgRHEn6ObbbbXcUD51h
CyuHduGxN6i3SSYoJTqcjBCdHx8YdxE2mUYbKWyYDv8dWE57RDF819qqnRdO+0zHBtKOO3GnMe1o
wAa+4icWlq3RUJZoAjCA8q5qnMONXXdTXClSSgKkk/mriKz3rggMFNGcimOQGfeaXZKoyyT4zN+O
TrdVaVj28NpcD4M9Ncy9PTHV4D/Sn1e24ba7HtOVXHJ5hX+bn+eSoyj05YjQtW2kNGyqGrxI/I8f
3rMVzvHxdPfUSM9YYRSVezX+GjFUf/kOrC1iljKCMjHEsaDA0Gbw+Oc/YxQEL1uQlkxIlC0pdelv
NdjzwyjrAnR1Lfs09S1k/i3ZzEwc0PH59ucUgbQS7i/4LvjnLMvglWKud84iFowu9IlTw0IfrKNh
Zg4MwIc4WWNXef/qQtRyYma2dWoRNKogq+Q01vAQVPIfbtNtcjO7dkXU2S9v4uQFz6MWbDEGSpdL
n4qwMy/pV4Yem/GUhCKmrCFprEioPig3fgVCzPc3l61NF+eStVnwDFV644VTrhJ32SbRVabLLEih
9G2Mjizt5AA+4hAA0GWrS/sJhpRlijqTvfOnVoDgOBQZqkBRmcGneKvrMprf9xo4psuGltyjxnbS
CcVv4EJmj1tZlUE0loZGm1KotkjBo5DV9JtWdaKDdzWNmBnisWTWQroTTIdpuj/nzf552Gac/Yzp
4pwE7nooZaXZ4v+r2EWdGCYsa0RxEyFrJGkvL3lpbzVoigmjLAaJ1Vn+bWa+Pma5RLk0HwXHRCHw
GFOAeoDLXr4Kh6p4vGxv4bzq5LoAgREjgcVr5poHCNCjsGGHk/Bz3Gs2qghIXz82cY4C5lpIurC4
N8cCeYmocetnnzME0Kl0I7keAP97tZau/Sz+SH/6GjTa4fK6Fp4cXeExZ9RdA3A87xjIuQ83iWdy
M4Cf1QOTicH92KubPELb1vijEj9dtre0NJJl+lY6+qTqPDoyi8grDJHEqNW0Q5Al20ZsDmLBvNKw
ViFYiDmZM56SFAts+fsebDUOZem6UIj3PxD/3aZ3JdM/5g/FSUBDrIUH7330BMIhPEanBFSNOItQ
6KNnPhpcmp0j3VyZN2L3We/klVO/ZIT3GYi0Cnrn3e5BqFYIaCQz126gvIpojowMsrBS2VhoXwEM
OLEy85ZhOFpVV6sAHj8Zd0C+0SWhVDnhqbf6E1dAcZCc/x7fJp8vn42FlsS54dklM/Mu8XMVw9Ld
1HUproLteN1eD50NTf0u22QUt5/WpsXev+ZnRt9864nTMpKxKZoCo2lzJTSvPdIPl5e18tHmo5xG
lViI02KgDjYCw7hh9qgoK1u3ZkM+97yqLnphGWPDjJm28fxNqj60gbHyzrx3gudbNfNL8igjWDQd
jEag7JftFTUATHrwhnvT/Xh509525fzJPrc1e0sGORHjmioQaHdbi51plk39FN+Z9+hLAMe9Tg9T
pJ89Ib58PXwuoHbZr7nh977x/CfMrrTIxGqUw3dp69FT5j4PwdEYbhjvc6Cbj7QVnMfCxOq5tclz
npxDSaktN+mxNoHluNr1x+QgbhNgnV+6D8E2c4J9ezU6xj67D36S40nfgi/R7jc6Zec/YzoDJz8j
VdD0SfJp32+AkDlTNdVyhh0sT9fa8fI3XnM0c4LfREKerWywVW3Vq/L4kmy9yI5u1fvWsfbZLv/k
b+XPa1bfiiuXTtbMywCZsCzUvcAI2y0rrOxg624qp3DM++AWqa36qtkgtf4HKm8H1GO+ubfybfU5
pjVyefmLjmeq3lMhnEqssxDGgAojjgke7TFIGX+YmEvX0q2FwJCvCRCKQVTmoIGKnn/N0dN4rqYd
hlDky7Dtj8Nt7Ns9wynU6KUtGjUMhiY7Ibcbek29TTrWXa+FhQsJ0/mvmB3tumRIAt3d6TtDgYFQ
yL765E9Dj9th0zy1H34Lw3ducnaM0VqOO8Kd6TZBPbAJN5JhB8TB0rbca/drL9fymTrZ59mTKZm9
n6rVtM/H/iYh1IAt5WtzO14HnzSqeZtp6Eu260/tI6LpW42W9z7e1zBmrF+qRa918lNmx1vPWtnT
Bn7K1Ooep4P9yRTAjtvyfb6lNbHzr6x7j3nTr8HdbwRBMLdQ9poCFHTbZw9E6AZuGU2cJ4Zy0wgI
7TW2QCPz8r1ZeOvOjMxehihSXTNQZPZa+VnrEF2+tvrTZRNLnunMxuzeqGmUtrrHQuKbXLatL/0R
AoSN8cGKaKzb/qNrh9fidfbdWHn2Fl7YM7uzmyIPCtpn0wairWFDe9If3PSm0IFBrbnBtV2cXZAM
SjK9zdnFqg6cpPiWomfRrypM4l5mrvZsObNrUXkuUuLTCxrJvaNDpxEP/9yJnlmYnfZJL6otAyzU
MTWE4GOmv14+Cksu9NSCOZuwwHVVlmuyUepDeD/u9E/1RiLG2gFeZK4qH5zwW/ih/tYdGep0vM3w
eNn++4TJOjM/eyXkUmgRjWSBMG9Di7EV9AdF/lr8M+mZaRIYM4xvAYwg4QQ0c/5QKD56d/oIyUmp
PpbugwjRRprvLi9l8cj9x8Yb5ukktFCtpupT9tMutdDWorsq+5iPD5dtLDyqp+t461qf2OhQK/Vy
dCts+sa3su/tg1BZiYIX8kq2iAqRSpkfKOu8uSemnddb/aAxQMFEYXlMttNJcAuiBuQkd2tOdWGA
gmQPZ6poKv3Kd2jPQowDJSmwN9UbVSfeuKjO3Fu83cI+2bmhszaZveSFTg3Orm0kibkMYEizC93b
GIq79fT7SYrHiqFDUYy1WekpOZl7CZnheiZAVc0C7nZ+9gI9QmkDDhO7iz7LUb0V5GhPY5aa50ch
oDdUN5/4+3aZBJexnh8ZzFsd55hMzH+CoUCZoAEZFt9RJ0AF0OjuwNHs84/5ccJAuwczZ4Qju2fw
fnP5jC4eoBNr8+laaC8Tsy+xVjEazrQEkucb+cnYyxvYstbhH6v2Zhss1BEJ7nTxxHI3TTn5m8DJ
/+Ahm2bs/4sJo6UPerq+6c9PLmGRFrVv1NNFL4/T9SCFb2zlsdrIEGIx8r42y7h06SE/MZiFmaA1
8zEFwUoEN0649ApMNyIjME21EhAsuC4aa2DsqJVN4LXpz09WJFmtB6sApaQ06DYk88/GaBWU49U1
37Lg7ie1PEADk9t/1/lujcYUUhNDvDI7Zl3RUC0iUBGtXW36bXMHib72Kb36L7zMu0svT7QJzPIo
5Bz6OwCUECtiTl+KtOiJycwNON0kYYKR7Ehwyu3blxvQ8O43/bf/gpNCmV/AmfWZy0miwpdqmuXM
U9H0shHVY3SZeVvJGT5Gu+Z6rR383qnODM4evMSADw69gj+dqnIjvyUkvVPdqDsT1hRnjTn8fV/4
zKA1h5y3TRL1CaCUt7TT+jLeqL2dWNtwZ26qzbAZRzt/bPfpi/G6/nEvf1tr7mGR3RpSjxyUeQN9
b7WvI9Gl0A2brBtsWV+lFH53/6elAnFjgGOajpr3q1xVdismHP4qZWzTadxxOyHcpom/ZiUCXPyS
tGNJcTVFwnnPItnIbwbU8zyAYN5mmq30rnrPlj9GsOyR7eT72HG/rTjwpdN6anJ2WkF/CEPsY7Lc
VNquPkoHmBjpdNjhhxTISblfLcssfcFTi7PjGrk6LHMBFqXY8e+ZYK4lO/zhXaXfW6ff0vLe5cnV
RLvj7fTtymqXPictb76kKtMkm7el00DPaUxCQEYlbO9/Lb9OgMUAs1XrrKfu71wth4cWC5OVmHpP
GiVmDE0rIQXGXC1vCEo/+EHO2++tBKPvMUQzO9OjcuLSUzM0/V7ikKoPmbaDOq+80R3JTvb+Z+tF
fupCW9oPsi1tqS22+9+Ahs/sz54UmI07ORgm+0F1lHxCSL2+Vgtrpa64eD1O93N6cU7WGTY6yss+
+5neUFVUt9k+chBovpGnQWde/zV80vtqz2xhs/toGr4LUygLk+7GHeRylQMtHQCUxN9IjsJJhe9w
LYScLtxZ/DazObuQud7FcTdt5vRsKjdlsFEO7QHwBvRXDzdfXWiU/ohf6R+sdQ/evdcYptTBSJWm
KhPO6Hx3IbAMR01lQn0KQRzXhWxSbIbBkSr5URLDFcfzLtDBGvNiTFBJdHn/D3XXtVs5sl1/ZXDf
OWAOBq4fGE6SjkJL6lbrhVBqhmJVsQLj3/g3/Hp/zIuasS0dHet4DBiwMYPBNLpbmyxW7dph7bU+
TdrYzliErQSICUxfu7EG+mXQP78+7adMHGwXqwZIqx1gQhfNDcBUMh6hqR5/beTYqqFCBPwZsDSA
SS3+9d2eDFsXLCQQjEE3dd5ZffkrmpvvmCqgMSQcT/F7v/UUDzYH8G5I2RDVAIt5aI1A2zuAqOgy
c2Kt3ITver6lXkpfe/Acjdm0tduUhqC2TdCmPnkcjrzrB+sHfqb0nRL1CVhfWMssVAzqVSl2/TKl
uCCmnCT/UeqH3kuLk+wTx86+bwahi1FziFR92p0uOpDSnC3sl73cLgR882YZNZ+T6qXGaMGpvNE6
4rsxBAbRVhMBQPhpoi/PFecUffS30dOw3M3Ntb9diMysbL4DbW35UNurKU9PAd8+Zzj4fEjblvgV
t+SniTsbQrVMKnuZuOOPIL5bgejvOsDEG6a0z05+0iPX/wdrB95mDMpIQZ9qAQBhNuy+XgUXbiq2
LGP7ZtckXvr1aTl2VfkWPiHGCQG6xS7+eFzUlLsGhQuK8wcoCDUv057d8Ltqb1+hgL9jIfgUQYt7
o9flNYhJw1NzmkdXFw7HQyshAM3kIW2X5YyTaIjxB+Cp75MF8rfwaNAX8fN0sHrkwMC9gRTeA7eV
+4k/w69VSFQORhpTPRvDrmS3g1GuAKvffL2sxzbrezsHWWo3VBXpZtjh5TUxXrhzVTsnaGg+R20L
YxsYNpdJXeAGDz5cy+xJdwA8AP3TjjGz/Uu0NfFeah0suuFmdwogsPzAj64Ohw41jBAtJaBiDmNh
akt7zqsuigeHXpI8fxxdO8nbcTPIajsKI5b9E4QUT2zQz18MVoFH8F3wcwBae3Djw5kXeeDAapO3
ew+0upMbfVN2AJHT/umvfjTXwcCwD2Z+TPd8EtS0qsmMagOCgxZ5UOxppCpu6Km22ec7EEYw2LKM
7gMkfQiK0ZPNxq7zIrA4g9OYgSm3OBWwfN4ZMBGgghgBEAnU1kFJZsxJbgodwoRFY1lBO8/LN+3I
N7ackqJ4kZSngrwCiBQXThSDiAIM8FFsh9/UACbp+ZX15ATK8Ij3xjNBVsG0gKkCYubgM3JAsktv
KADfysL1lPXbALyQy/Cws6ZXHtDLcZWeGqP5PEZkfzR64EsbFbmAAMGoTINnO5tBIUq3YJTeVaev
w0+w+wNbB8dxaCjU10bYctdgTQ5AFhCes8ceLGGnRkCPvha+LKpqVoDB5UOc0+S7nSKqDWKw42T9
PKeEqG3L8SW7OrFpvWYAaggRxi4tQFjdnPiWn+ETeFXoOiz/LsDpt8jgXYSV52AR0UBZvgXEQOCh
5boWrygl0SS4QO6WeLvpPHBjct/vq7RJ6nPy46+fVNxJYF9EwQy4uYMYT4YIupxOB3ExZzYUJaoI
ZLsnbFhHPM9CXQkLC+wKkfjHmzHXGldIgLGCfiXmxFs1K71Z6o6b6hXwZQRXyHBIzM34ZMZxxEe8
t+wdtIU4Vb03cmAd6fdwPZ+z1HqCUA34YRbiOaNAYnWqynnsfH4weeAz8sikAN7gZSX6AMEKdCkK
9DAaxLQI0vdkZWyj7ak62fHXxHwMgis0Hw73cZezcTbyMYhNVsa2VSROcAr2/vkeRlMDUeO/mzjw
ALTFKJZXwESD5ImXClBAOxlPAThPWTnYKcjedOA0E1AATr02pYvb+Cfce/b1pj8ScX94mUM0Wd1R
AdwQXkZl3v18H6zEwqdz7T+Xm2UQ9GQr4cRrHd4jEjpMZjvAnnNTF5m/rjZLM0HUWXGbbyZsRTs+
HaEd2xTo8QMLC6Ajjt3BWlKvKicRzDh1c5ASxKUd+fn1On7uumKzITEEABYjLcuQ5ceDbTnMdQmB
CRAvXYOd6FuXaKAZwsduT1+hvmite5qa9/aKpu0+Oj1FfMyBf3iAxfO8c6BTY9Z+H2K/DEmfqgu6
WxiZrUSgH3TyYC8H9yBq+2Dr4OINh9obHQlbE2wFK3UHytO4vHCydi1Oecyj3+7dwh6ctrx2Z1Mv
C7sQMCxc091rni4poX8Pe2hgO7dff8qjbuv9pzzYLc5kh4UH3TWU9h0euwlL6xt5pu4XEni45+t+
/z/KfIF2gm4TdJTQO/0UCAszMhoE3svFYK2i1WrekITJmG5tsCBh2O3rdzx2CpdpRVy0y8jn4TR4
xKIy15GB6TYfCT5kbbh9IaOT/GrLPjjcJzDiof7jQi/psAtFncIImxmjigLiOSuyse8AwCzvbREj
koGXKW6Fm+RybUI842QJ+sjGWSDHC6AaIyj478cD4YJDg0ZjhzpJLc6nSW89caK6dew2hwlMP/me
/3byP5roShH4zjSEb3szAIj1pcGEF/rqTiIk2l8sKy7nq+Y8PJGmfcZeLhNdkCD8g78GudpHw0Zu
WuDAnsJ4XAFoiinILZR91nYWQTq0fCuZ9JmZTqjYPNBUbe2Y3LTX/wMMOR7jbb+CQGrpMx5c8KIP
DD7VmOQ28wvX5Ctt3UfhqV10ZK9ifg8wAoxCIbc5vNFl1zs+I1EY60knUCCPDWptBvcURdfnGgne
5Z2ZAz9TV9ovMc+Eb9kmUD9kWztbrsI6zzqgecE1YZ6+DI9tUZx6AEBClBY/jdXSoWKu3cEmcIbn
4vtbHShDueLC2dlgtKnSk5WgIxkF5pgWeOUyW/pJ1FvzllfQKEMYj5u32/vbaWXjyoXfPgXKP7ae
7y0drGfOK68NKCwVF4uWhtjl238v5JHVaczAkcAazd5oyVBNzAIcFhIsDaZqaBghpe8QvEP6CnBL
kKh65Bo1btCTCOixFtnXXvRY8ARzqFtgOiRA3nTgYqiEjlUw1lHMRLBC0AkOwshcW1xtq+G1tcnG
F2edaW3b6iYoQJ1dqMS1TyX/R6pdixghUn8QxONpDsvFk8MLUxZ43XLr75Z+id4x6IUsI1On13m5
/A5cOmo12LMYvkGF7fDmKFSIOiJRWOc3sr6FfwZis+tTbYojhx7CegAWRCbu/k+jaH0JJvAZzTZE
v2xjdPeqGM8o2Ea//oBHzt8yVA73bUJB5hMPMTAFYKy2hgjyDvO2CWwov7Wn9sixjQnhCuS0UERw
UBP96KrBueuIYRxR4UqGX+15D8RVEYtrvm43isdls5Ng5ixAnvPjVJh2bA3xiXDPR+jAfCrmGZOq
Iy6nCCBp5M1QP2tLK6XRKarsz2YwH4W189A7X6pcB+HSIGuIVQOijnGRIQsNIx3pkEDkOf36W32O
JWBmGYVH9Qml+sPG1UBbMLZBRSb2610LiVomEmuyHkcxrYlPb782duRMwdpCtwEeX1xsh9P3WLHa
6wTKdpF91YAEq/dfLZ1fqyC/syBVNoAgzy+bzFFQBMydO6enq6+fYHGPH8/ZwvaJfjIIgSIb7/Vx
29Sz9o2yx6HWujyfvSA12mhICse/Mq3pWg/11un6Ez772JdEOyLEsBvg7Z9qQM5QegBB5fCb7WMk
0LpXLDYrceLQHfuQuMv9EIqaIOI5dFcOkWVpztgvY+RfK063AHtBFy/fD71Ia3LSSdtHVnLpAyyH
HB/ysK5TzLmvDI1PqbIxXXpKZVrcWesFiqh+nCIzPfbZIpBVLaf9bfT+42ejPKfNBHReDA6QLKT5
XeFcUTeMq+5CFY9FzrOvt8lnD4b2xjt7y8u/y/qU8v0O81r4ZBE/Yw3IjPr8xME7EuV+tHEQbGJl
RdehOYrS3EQ2fZcsXOiQ5rydmiS8hGazupULCvDuJC7nc7Ty0fLy9u/eztKiKXWJDVlV9RMzMGvj
eOeekLE9NhCb+2kQa2V2bUzJCTGWz077o+HlpLw37HRyBqwNhiG7KHHw+LSD8EHc517y9Qc8ehog
/wvBFzi3T3HLwJlh9BN2Jw9w0iZdpv5kZNPEEmOuVkP362tzR4/4O3MHUVmF4lWOUgjaEbrMKnTI
IMGdUH3CypHAaFm//3yrA+9VCEOYbvN25mYN7nxQe17Ma2yVASqjO/u/wRJ35CDgigNuZJmuRkPg
IBVpBtsphAkLYe8lRVTsg1GfSveWn3Hgk+Eb8eNx3S2424NdAa7wci4XkfIl9pGXizrbIg2Xn9Un
Z63eOm1f2Vp26LsdCEpEMBZp2OpX5JuTLiCY+aK6g8gMPecPEWCjV028VCQa4AEkyHcgxgJ23wfj
xtuy/XxTrE5VVo+UuPBF373+spXfPZJXQAArF3gkuaITKFMapEgmT4pd8I3eQR/4almMFiKsmzJr
XvPkFKnKkb37wf7B3i2bXMzOYr8j2ymP0tK+NCEW//UBOQJ7RCCDKxf55iLGcZhukskq3pwO4jUb
pLShC6ZKiPKFqXk5rBbOQYqBJFyMFmR8T3Z83iYIDz87JusgZAi1qYXx6OMat9rP6UBIHrsPXSa3
w97x1lDB7F41wVwUCbOFGRejxSsfomskZvvgp1wDDuI9SlDWG5tiUSfZnFiSY2fr3UMdtg6gBV1Z
Y4OHWiY9bWgTVkDy4zmGtNz4G7bOL5ztCZNH3CKamSBAgpY66HMOB7MGW5DKFQXWYS23uYzbc281
7esVEGcvkH3memmVwPBQxCfZkI8dc1CtYVgC8GwEtgf7PKQikrkqAd7f0QtA7DbRt0X4BcR1P5xT
ba+jS/vO1sGe7lvDUaBExNLu+MZfO1B4zcIGzPLA2wDRB5B9EgKQwrd8ZaTeVbO2N+TGe6xWJysD
i6WDnYc40wwWSDqylcMVd1XUMV7x5SP3eIa1j7kNEH7l4La3n9vMvFqwzSjAuHFzZ5zoLr8NEHwy
vjBdLZVCUG4dhBi68vLclS1CCZCB6AqeDIzkGdk9RVW8gjp44r8A1A114/3icpchzOrnIxhWQf21
FiiR0suTm/5I2AhkPvyducDnsRc+nkQnpCNWC4+01NObK9CW79yrpUGhbgr0H7/e70e2+wdjB2Hc
SEbXrG0YE8aPxoOg3VgmZQnm6F5i7PUUndsRT47Wo7/Mr4QRvvgh/qEMh6m0IF4dO3GXeJe0hKsz
YpJBwreD2hBJ+p2XofZcn4E62n86tbafNz10f6BnEIGbDWSYh7nNVJtlUNrguhyLR7P4FYi/Hn4s
dCT4bm8R1aecux8xPAZRgRx6prlcSYgKLLoUJbCVAZDrIDg8OfOEbvXB+UFDF6WKpRwMLHCIJtDH
/eKCKUQjabsH0Krzb0vRC7B+F6KuTXkeMloEr4WJXBlc7mxWrXxw9QCxgWw0+RTs6VD4dp0JSkOr
TCCcS3uxzVvH0faFgxSXQau5cVXvrHkZdDwrZO5Y5KYeMYvUpp1RsQGXQV5DuzYZQ6cBMV4xqtB/
KvKynjB1zyem9GqAxyXBxm7mskp4ZNTuY27mxRADHw7oy5qWkLLPcLd2oJsLvImLOgV9R+7dzcWI
ayk2SB3siA8O1ybT+WTL1CAL6XE6QkCuIAmiycDcG83od6toGDtPJmFARnajmxYxfFwTTUcZc5Cc
VBuqatL+coDA42nXtV0ZQZoSrJ2g96WtogkmS/y2SwCky01cNUHesl/UlGH709AVRKBGzFpFT5PA
Y16qoNLOmbaI2QG85IeF2EI2cUKpheghNEXs2Sx0HmkzOrxLVef3mK+WTjjOUKOGAgVk9DzBSZ1J
NcoKUkRkjMD6pbDMt81s2N6YtnklIz+J5rDqOWQTB6u7rYzCGTE5jGXVMQEivbvFsZpmb2PJ0DMe
dNQ73hUbHE6eSTVT/6wXRlvU+Club2+LtnK0WEEQRpXnpXYdCu10oEtCKLV0rM4fvAAUC6vRmccR
ur+NO4TfSgH5+jtmRQ25G5Rb8TqZaosZa6M3Z3oWNg6DowxR++nOQFw2ehmqsE5+3rVAQH73pN1j
TQcFa00cdmGTX9Og9lGcHAJrvBCjdBFpcpK7KQlqd1FsCBXbEQgMdWtWonqQNGNl1Wf2YPjhg6ta
0q4C2UK7LKkVMXOeMgdIdTC9MoFtSMrCVdtgrv3LUUqdFoaZOz/8uRvQtvAKZoC+UZS2DDcYxW6c
PZlINPO4L5TU21KUDdTaiwG9/hsyA7vm4neCpto7sl803K1qkGwNzs0W+57nFuTRchMB1J7ZrMTs
Ojq17ByDS0vNZgZ2bgDIu2fjCHH0IrcTyx7EsJ6U1xhQnyeOv8mDhkk7qd221Y/TbCP0mSC+Kat+
oS4ep0HFpRu01lOEwt5Mtqw2ioXvu6lKCbo7YU1tlQzcLNAUmg3eVz6996xW6a0h2QC59UQEpSvL
W7+oSwSiZ44CszUm7HXgkl+24xaBDYGgfhzvhRS1eOr92Tavh0EACEfKgLpeAr2EAa07VTPT2peV
5RIMxzBB3a0afBWuDcd1ih8agu3zTvieYcB3mN2QUIMZkFOzMNWTtH0/gcCoMbQl6iTMzdmeIJTu
mNjHAx5aYdVzm/F7FC8a95ULpzIdFITAloW3zHPa/lRdpM1v7TBXuZmYOFLGcxUu+vFOgxqSxEzb
YPS3dY0qp5gNh93YRDp2Vk4yB0JNY2iseRAO93y61LYMvZdj3TTfA9UpkJuNTehpgNTdadroriun
b5Da9EmTsmaE3djpFSubMxGQUHfQlfc7etUHuid5oqbAmLu4DkZW7PtoFoAQW2SoNpBgMvysYLVt
PHEyVwNo2q3SUzHmGmxrh20WlFdD21f1OQVJPPkFKSXV6MynzSbHWbJTrmalLrnTls6ZE/aAljia
DjLWpl3wn/3cK6dLuq5rVBfnYT23JdhZhTH/Cdv4XxCfv2xf4V3l66veP7aHGvT/B9XlXQQL/7W4
/LfX9h//+tRUz4+/pa+UP8t//ItefvHy2vyWcFbwv/32ynSlp+3L3/+2/Kg/Zeet36FeCjiwhZwC
tc0IqeXwqvTf/2ZBW34RlUfVwEeqgcGI/5Cd934HIA1RGSSulwkGd7nR/5SdNyzndwAgMPEDqCx6
n8hT/oruPERGPwQPQI2gebMUr02Em4tu8kHa14esN4wRzBO2WxrtWnXV1PJf5Ygg4myuhWHsAqOv
nks9Cv7sWsJjO17R6HHyir7bYB8C4RKPfa0CCEX6FjVVbAaDsLykEnnluskImtX2PNSuyy49s1Dk
HMc2Gh6kw2X9OOoKxa2x9pTxqzQMAkin1Qxmfz4BnguxbUxulEWsyThTjHPamlAR05DzXsV1YYDz
LVcOhzoi70NjBGcCsRl0MpTlArYnitbhazqEXovc1cbQZA+tI1VVGbH1IK5GCPeyH11pD56RGlXv
odHbc4x0vBJCeol+rEsEeOvbXoWAHgYW8+smNk0D+PnY8AROcDKIwhcsNQyzK9pMjJ1JLOBg5w6x
Bp7CrRqw6BbaRKOusaPisRs9KhD1CL+qIXDV0AHeT0cBcV/LAYECbuyRzODRsEoDeT6r/Qb4yz5g
iqEiPo7DcNF3bTm+ePDwBh44LFjxrazMiJ0PLZfMTZDUTeMKtPeu++L5vcOTyTbb+bkXoF6sMt0R
Gj4Evanb5xFSKh0mq+HB80yXOgANLx/1fEm8qo/OSeHz4Uc/1GUDeUY5zs4zzbvKeAZ5SeA9K8Vz
SJJUPjfUGQJQS1+DBrProWpjdRwguBpqu3MWgTPc+hnMegaqZKKTDL7PHsYCzgvmEn1fgYC/SIng
dB1B99S6ijjgkOUQMwNDDOhalVN33pKJBushnCukJkVlg2jN7Eg1beaw4M6Z2+CK3XhDa4EBKjfK
0o7d1qEUYWNVm83anUPCm4wEoSo29VSa2FldLRE+DBYJMnQdw2BjdU5orIUuovx6GqxGQ6+jae0z
y58lF2nURQ7NQhJpdqURFk3gG5FDsy7nDu+f9lGryjvS9oV3aVRuZS2KOILzbVEyh4G5SAgHzPCI
ydUODWHR/5KRWQf3FKdSnbXO0FhtAmQFRjfizpKzAL9n5eKjF0XlsVsOslaRQcB77q5FRLt6M8y+
pEiJg3xRNMlNrLDpjojFvF7u0BeLvAetm3Bc0SocoiYdGYg3MwewZuOHLocmuDKQVBQ3POwMwpIS
INwcEz8I5WIPCWjmMzqmAukA1Anc3LqEVHHjnRW0eLFNg9IzwYgChQ96gF7K7MpztxGdFUQ5QuwB
nYT2zDqwq2sjii4tOWp+3dtQS70znXxAVRt0VvwcNKrgS7AKDklJnGdb57uyGapx57t5wLrEzWno
ZI0rRZRir2l2Xnk6Ylk1FRZK406hjDwxh4mwGxRHSViiaUYBcYprIQyaDI10TL62CwCZ12Vv5qVO
ODrz1aWp7HzYtMzr+sxuDAVuJx005FenZ9/MPGrXhRUXfSiDJzVAhdLOahzODu231uQB0G2G4YTb
cK5BCROHFmQPMXmOE9vxpO3soH2mNmgOs6BBX6iLA7fvgjM95y35NkaNCZCOW5QtvZ1LpmeSKAsl
VxcuyJzCDBuv9Fc6F9PwWHfIgdDSBM8/PkuUM2ycGKHkLC+iWTWqxy9066g411PvP0kBjrBfpOWC
PCDsMeoyGa2mInxdDSSq7lRTBtU5VwworLixvMJTqa+c2fwh1Oy7fdxq7loIgXsfdmO7VCUvY2pR
238qHYvPPV6lLVAAnPqSuzymduUHJeoE0ldlPEzUgtAahHYQB6e0Q/YEQPziKuTGWkj3+iRkczSP
oN1rad3HusVuw/hRnwNFkBaYWJi+14iFa462y9SOZQzSUEbCtcy56zUba5gHBQm7gmpMZY92JOX3
GiCv/iczZaR2kT11/QDaIbQY150MkO4nIOgQPljwrG5UWA5sCBNN8Lqdop3fTua8wY/S5Q8X/w8x
ErNV0SudI8y8KfAWh1eGrXQDYWAoV1wjOO0JelGDOQY/KdGm2ASt05LrAplxcN1pxdysC5GcZt6Y
VxtUQkoM/dpTS9KRF3Z9F+q6CK+11eNKSeHhZ2AXRSW7lapGEJInft5bRpN2IUb+4B+GqPymIo5y
yko1eKgmxv2dG5vO6sUC/NWG0aUsnKXMShN9Dy8phTSkTCeQE0PMV1coggS7gUY67LZ56LajQLes
1Ibahd3oW2eVsHGbx4al+2rEvdlBoKgzi4D8ijBJVDC0vZyRPI9IHZyVPTh1u2Oircy11yg57ERY
Ma1wmAOk8AGmkZELBQU85QqqLxWO0KQLt9hM9hyOlxDKYz5ZWQrJbIIug4chLM8KcD/JyQORPytr
A1XIqKqsYutCDjqU67GfTfk4GXqwzwvfJOXe7xgdLnVAeuPK5FHuzrHvUI4Mf2pYPc1no20qQPpA
ctEhbSiM3M6aGSVk8Lb1QdhlDmmHsHvGd7Pqq4Z3nn4GLrJgXSyK2hGPlWyh6BC7AzVCAn5v1+0e
qirCHZkpQpj5PEX9UL5oyMXbCLV1lxOeoGcT4VeRgVSOIvB2KC4w/C1R7qVnoxqKpwtre8sh7Ozv
UZAY6Q3DPh1p3Bti1kncR0Dtha053SHuaV/Qqa5R+he4jrHhgdEEaY5bJKNRAo/aeh6JUJkcFK8u
zAESh2jHNMKdIKMsK2E+SNPAWY/BYJFfy7oe5HrqIxVszKboSQ89Kj+Y73JeELRvRmgRsHNXgp8/
Nj1JA9SAm5LUT9hdEmyzrO3m4WHisuUgZHBkvfdR5SriugJhXkIreP7HGS4pT6bOyYPE9StnuB9H
fzYq9EtQpWGx6BvKt2ISpnzAURrLLXpcyvrBeY6hDvAfk0qARHca3PCib9VAVTIOVr8tpdmyH7zw
hmBE9NNPBNWlsrPCLc0lpDToSIFHiAMd8u1oNwBhx5Zdqzqtx6DGKC5+fN7feJjrtI1YhGYPZsaW
Fd6ZCRad4EwONmT+QD29RGnME+VV2w4MTrEuKwF1Sio9dhEYdmhceHJq5ytc3BJ1ycFl3XCVh9Q2
zzQbnRZxzSDhCCc6VuymiFqHpFAdoN0GPqjD+RYOlWIPOutmfFbcqOubt1zkL2Vl/9/yLYCfvkq4
tqp5VL/dPMKD/HZVvUr5+tv02x774LXh7H2y9fZz/si2DM//Ha0rJEyoiQKR94a3/yPdWn7LBQzD
R8oEwOgChmJc6hLJWvA7AnHAsBYRGtTcPaRAf2Zbrv87JpMCF/pYJrwsZFv/SrL1R5v2P5sNnoM0
Dw2OhaoB8Gf0HA6K7a4BTfeK9eW65qzNbD5cBEP1A3ZXQtFzFBJF7OI6BuuXiudlvqMtAeKfqhpV
E5BKBNJEmDSKPa6peeX6zZlvTbezAUYGo9U99JXwhzpTZC5iFZQW6Nlc2RezpUCKx4HHbUwciaLf
I42IRw/0HyMz0e4BUhKB2UsH/zRE7vew5H2MGnrc2WGX5ktjSPLLqJy/RxZ6rNydbqwprQuPpKou
28QdiyfdtuuoNKPMm18aE8T0SGtxnzjBE6y/UhIZWTE3FyDnZwlUkuLcs40U0kio+kcQ/XWtayzN
heOyBzLyNLfh/wIzHgO+r/O8AHNIheqXI5NhCp9HR900bOapMTgmqtjoDs4TRl7rhqCQ4wLPZueL
sKa+quz2O+1eeOgBqzHvXVSBQNMj7puWPkTj1sDFzqx8pztEUEOd76Y+WOFWHjOqyVPpNy95UFx7
efEKoFWRDQQKXVWVIEDKffwh5Hi/Amfbe68oYiVNDyUIXhd3kXE5ts7VjJQj60P+MEz+BdxXUhbG
L0SLL2Ue3gqn89d+F+xCjUFzE6/M/IjFw2Cvp4EB9qvtpHFdI+0bkbgCMGfDNRr4ROig2kGXtpZ3
PrpBmo8o6HLyJGlBE1vDSeZ+BaxIA/C+XzwBNnod9julKLI04o/wT+XTMAfbOazbROROYpK2SSuL
gn+m+qVy/0LNNJM28gSt84SyBknC/ANRV5TYyDjjAOz/Fou9rrvu4WZnYWbEFJDnm/D2+YABMqqW
DHXGgrT0tR01NozQaCJial+Hhl4ZDD58DjGIBYkiUrJsMKMJz0HKVJbg7EXYAeIWJI8Or550XpaZ
W05jHBoNKDmd69YOdDaW0YhyuXgo0QGIlaRYeRdFxPnVC/hKmqGMK8twdtiJd45mL7oBbWwNsaKL
3O+3bu3oFbw22snpZIMdosmnvVaEp4GSqD2XPogOZor212hgYra+gfzPepoV/jzDo3aVvPIc/JYt
o7TjPYCNohtTlhdJPmGNmXBUdl6gtI+4pvnmR/Ra+S6NzTPm5rumIE+23WTF6K7LWl7wsYX0JO7q
umlvyi5YVUZ0HZXFFW4+ZPeugA4DCEnK2di1I7xC0SL7xFRPtLWwD1yLPcxtP6TM81eOjeyJRRuN
3mRTy6vABHmtIMP3cQpW6GqfUO9ZYCAffBmwnZgnROFqadB7b9itd5gMn5ncLbqgQKiFTRFwbz3V
/gbyUA42a3OiTWt97IzDcy7WMLcIXj9YtaIDUErfWUi5yhxK1SFHSzy6AiD01sGyusK/6Krneej3
yiSXdcCvK6Lu3908V3+81W8MdVq+xKtLbe7Yy6JaD+1uCPjhjfH7716WUQvNIs8u1pyQJyaX/po+
z0cvWRtwz8kf3wJRS5Rj5ILRc2MOVl8/wsc+7R8LALJJgHlxb5jAfn98AogJu1R4VrEmfb93bXpe
lP5WCJpMbpPxnJxY8DeuzoPPi2kg3H6WDfoUvPNHe8wxlezh/9bOjEsF5f+1JJe6hSeRg64x4ygT
r5y3qJBFSekNKJ5b18zpUmGXuy58mBTq/Zqd8e+dgE5Y6D3Q7kzU/feQh6sO+HSnFRcGmgIu5v0T
0eg0mNrMmuHqWOdcswmjCfMQbIVbPymr2hXtA5+LJ3SlxtgyqyGBfFWmuuZhbFAFax3rfBIccwvT
fMFaetdFzXkelhJJ+fAonOiWFkC/Q/tDxy4+YVZ1IQqUkIGkdn4lZRwIeQ8yBQYf4qh121nXdPJS
KZu9a6GsGMlq3RRtHfNp/m6L8LYI7e9kCm/haSLt3U6iQsoqwwsQfaGASYKtyucVypOYCZBod6J0
5zp/du7/Usy3r54lV/yXPqyvP4//9MzbSVagb/7nW07x75d/5L/8Qf8HC/XAJL87O+mjfvyz9H7x
SF///reb7uUf/8LeCvM3nfwQKS5/8c+6vPc7SL4Rj2EcJQKoDpHdn3V5eymwuwEq9S5mKQPTgSv6
M1JcSvaOj14fhsShbYLJq/+IFPGXgD/HmCcGFMBWgH/+SqQISx8cDk4eHgFwlIW6AcrygBceHD8r
9Hk7dt85KNuGOvGcfMRNV0zhUm5pe4OdAbvZjwTRyACRGjgog+oYTVfHuXYjo7jRzsQG1Du8CqUS
KjXyRW8g/PsgleFsSFW1bCW9XpH9CMQASyvXU01io384DYn8N/bOYzlubW3Pt+LyHKeQw9BIHchm
pkRqgmoqIOeMq/cDap+zySat9v6rPHDVP9mhKHEBCyt84Q1dK6qxa0hjm19RRWiDZ6MPlJTuWCyL
JhbtQHaWygNAagnzpghogvVbQRdy0uwxBaLQ23NVq3257RV9nl2tEfVhm6V9o8MDYAvailZwp5lZ
02l3Ib3m+rpuE+wYRymZ9NieTGsR/KaOlckJhWqQHMQsCIibvFAp7M3twp8NrMXKBrsmsRcFum5N
lmwmrYM6idFjKLroVPYGhn2lmXyPmqIYdrI4dLYwKAFxR5TGhp8XZqQec6WsAb0JJvpinbqQ5NFr
SHvR0Yo5YuMqjTYPW9BDLSrhVj0IXtOUcunRJVhiVzSrWH9Ct53Hnua4dvN2Jh0HYyLSvzZ6jYIc
9oxa8CMk4Al4xGoGxqa1w+BW0RDqW6GmRHMpNHQTDnHYLvJOF8vJ8qqxnNS7hFLLcFlYckmqXAyV
eI1SwjTuzJ7ayEK9J/SDMUmMe3U0iHDbfqDbrehtbvjgISL4v0UszU4QK00PO1DmEJRCk+N8sUA+
HYaqLKRtYlEpw/soaB6S0aDen1CPSfcT5aXMBXU+A1MY+vp+RAmycPK+RUzX4hSt7KhtRfqZlTRG
vq4Q4YMQ7PXEFVt1waFwEOTO1+S2eazjCN18AR2L5pCV8TDdCLM8FNc64ftwaUVVj3Rn04uFl8Xs
CltchuXYF0VLWCsJ1Kt7M+WCGdLOVwRNjImMWyPx1bkPR99Uqgnh+BAE7fehLXMWkoitkyCTNrhZ
oCWi6tWiHFe/1JiuxKaD15N+nWl76y41JSnFqKUUp/ZeiNQi9pd5juFuhfkrnuQVW0K7qgp/ohaR
yfs2rOs2drVqXH/7sgTT7Il/AVXkMao1R0/NWPsW8z5dbkeYlSF7vBjGTWJVFjXpfFoAXQO0TbVv
epXFpgOzmYtja/zGywiVQS3JF8YVSqP3whJtdD0HduIHVZwCuRH6gODdzfK5FKxHMWxqQFOthFmY
G/bBEtrqb/AOFsMrlCdVzRQtC6rEs7WpfoN96KOJQH/EhP7lVVGXazJnRaWu7nMiUYlEDYs1Y1sn
fal7i5lbkcWUj7j27OJUBINg60KlSgBkBnZe6FGErsidqkVSBmfO5Hx4oIYayc8zxZXiRkN3HOtj
csjnKi3k6zCdm8RORfXQhuotwb8nanM1X2TyaEmbvtVABKraIg029rAKpSe8DCn+C5ZtFqpCgmep
bixmlouVe7sjbo5LVylweHXTwar7XdEpFOyzqEIYljMPOh5drtID1lHUzNuahnKK0H2MTYIWOxKS
cLwo5WCunMRKtNxJBAA3jinVyDhOZjHRHBmFbwbF3oUsWxiji2bRSLft1ooQ18EMCOeykGpa7S2y
lV+gEaVuaZyyLyiHWoq3CFoVboUwzQlidLVC6KxtJJ+gYmz25WKKravJZVJ5M7oOkW/l6qJSDY5m
nUqo2tWqL9ZSYt6BTYKBIzbzZFyBPGmmbbV0k3wUQk0jD1ZzLSQzUcwDuUw+bRZsTOsvSzQlpb8s
QHnoLs5Ztikk9sBBS+UB+S89yIbK4TgSsXeX+zDmBGzUilzUGqj3j8WU/sBWXig8yn9F7s292nKP
tOoU3NAnCKQLyuYW21jWcwn0UZZal2qcRs1jyOxU3mhUmRlSfjATY9PEZhX97Fo9Mq/6XK21Kwtr
sBeOgCQjoTYCbTsLiljslGXA+Kqj7gpTdI6tfJOEqpR5AHYSY5eFVjdQlUVw61lt2gFvkLIqGj+h
Jzpt+sgUZhuTQLIsPjpUWs59oNWtSbo/R01pOuCuBOKzQqPxpGOiS89HrtTRtaRMEdCjYSW6IdXQ
5JDNCjlpwc0V23mcpMu1iJDaZHOdZoFbDkt1F4HYqQ70ZpvpshBis/PUlN/vCEUc/Eo0XaudtlDg
jQyjCex2Thqj2dF+UYpdt/boLtR4XE/Nsq44ww3qvGK9DEdzLMAOZWlpDXaENV9qy5PMFBC7LNhe
lkkDaqqb2RGV2KmRUxlFBhyuoWHgVvIQpT7YGOGXKQt5f021PT0oSp1VdtIUJuLyBDtm5oeKUI4v
RtEZrr6oaCtQeZ1/jGJrCh7Ak8qkjFEY5j5TJzPd0N9uX4KFrMMNGXr088qMBgoabXUMJAumTNCa
0dcqzseengZNjwvFysPMywKAkxtB0tljvSVPLZ3tsVp2td4N7VUv0132Zy3XqfIKiB7isBb2+WU3
65Xih+gHkTOTcadXgISGYpO9tk4V8GbTU2ZNcvGrXVQd+QlVGLttbdRUt9jree6bC1UPT0K2ZTrQ
xdVrupSlRJF/Kk3VBXQoK54c9sl01Q8q7a2m7JrnRemX3p9GMZ2cLi/mdqdLtVlsWqmva3fJK5ka
UAq5mpaCrDZ+QN2r3Mw9RfQtrVhTcJCGj1RvKcWs8QqljZCEx96vdMaOCrATqYIY7meV3o9dKnIc
87lCageJJaeTq4eaGfmzGaXdBWyXTHErYRgCT+jkaCDjYrVtkqrpxK1kYYnsLUU3Kt5r3Pz/IMP4
/632jCcpBdi1/vp/Rvz8r5f+fxz69vg2g/j77/1OIzTtX6QB9LhJGMDygMn5dxqx/oRKLzEhzD/A
/Kvyy19phKz9ywT2Y+FmxOmzov3/k0asP9I0bNDpbrFPSAL+SRpxqi+LMZ1sIcMONgDvR1jTJ2WL
KTEoJGAR7s7wCYxt4gNthXU/+goWO6uW1VkB5BOmzF8jQqBWgC3BiD/Brg+ymtNrDBW39bDd83Xk
0VcJROtbe9nY65jGzVkBsfcQJuPDmCdvKfZNKnUSY2L2tw82Bj6eYJHs5tg5on1eMAWU+vvk7MOA
J8mZkYvyJIkMODrVjjPpMDrBQd8P1ATpWFLS9rIbYxvfpem28bOHBXzqwytvaRXB1FE9cbr78sry
g9ugcroMdZnkJjzShDI3lt88xNImii+tcRMf69bW0ervbVPO6eVTzgCtE9Cal3cZOqmG4qqHmRBl
I0m2psYbsBD2KF8L4Bijbi+1nmw6S+5r401U3GYKIAXzWxbXO224EfB1LW+z54I2gG3A6TH3i+yo
pjtXF5OLDxTCoGl4175+xaraEnpnrhYJwKFqJ3AyFHCMXTy/PrPkS7uQrGK0IxrSjwsmqreqP+u7
atO/yK6ZUy7bzbvpWLoAc5tH4ya6tK7NfX9LoVtU9hV8Jpq14uUYgk92p8CdS1+CZwXC2LKcRd1J
sheo9/q4FUevr23xIF2qe6T3bxH7wzhBiV6JUtl1NF6Z47NxIe/jrSXa3S62PAXheOHLPD1ozUY/
Cvdoy84/i+mm/bK4mujqX8IL8QvI3yREyk93xP3kjrFTTBfVw3AN49QJdhzRAIDr1DNeYJ41Ng0O
Z+XR5wdgb6WDUpwTAtAmWgCFJkmLM+p0px1F3/R3keqIB5g1K5crPhhf23Ebb3EmoYVChu0s6L1d
hFfiFwtCxPfksfRGb/6Cp8CoYmYAIeKG90DFwhm25VP6WFyPPOPKCmu82APTz0pHF7Eot+ktEFfV
Ga7rTfNSr8/UONM2uxgu2g03T7hfXtATckkN5mQDqzSFR048tpXH/bRXbdyTpq8S3DnpLnG7bdWQ
5FDSR2ZQR4WI79F/XxwYm3531Rz4v60WAqpz0+agXLWH+HG56yIs9xav2stf68txZ9wK+2U/J4TH
drgRDiNu3KioOMqxv+w2xZX5VfSj8JVW09DLzx08oZcdVImIFP1b8SJ8oa8qAaN7Kgqq/S+jm/6g
FC4cwsvJWbzMQyn3anIQBu3wXIApDyjaus1MN/heQVDMXX6bMtshMJUI9NB22RZfzdHOLqKjHHnR
lUb90NEle7mrVY/6wmVnPFm/QkxVAL0so6s3t/Gz/p2ARY/v5nCjzW6O4R44cG+8WX0ItFcXo26j
1A4uN/ARvvYy3QDCNHEbaXSJJFcKPFmy0TYMykeNHziJ32zpC22TL9WVcJgvARQatPkqL09ZEdGL
mTkLZsCVbcCzpCTx0vM1BGe57TNfcqKLvsfJpnSjb/Vz9q3dFRc6kyq3bljZ0+Oq7aUji4E4D5xX
ugJXpU+s4K7izYOn75QNDnbu8mXALaJlT0a8xLSZvBrogWznvT1uha1wMx3K2IufJC/dQYsKbH0r
d3vF0S+k42A8db8Mr/MWr9nXO+MgGa6yqeGlerErNd8azVVIL0a0gOzx2mTZxnfJ5OKblcS3dfHQ
6psm3JWl5NJdCpzekb6LTn8UDwlvX3cITRcDi52AdHxelb2yY42Ft+DyT3YBAah5VaHol91ETuxV
HfggiIq96XayWySq3fmcP9EdrqteQb3arq4ST3BFxkL3JUDD4LrvZppDwWbYcDEUd4gaDKy8nPme
OJftBJT+sXwIx03SUkSy58vpl3bbZO76xvHTLNvKt+iOaDGpHeMRSYgUk6GtbGffwmvM6/byQQUZ
cUvj7sDWcC1uBMMuQQQOW3E73zccy179dbkmxM4uywbIlNft2ttcelLhXEbizbyvFMpbznTNud89
N6xMLtFed8ZD9wBxWgy8et71RmE3xqWyVgY7mHKk4kZ3naPNTX07tzN2c+CuOvydK1zoGwqB0K2g
T+R4cuXFTk9Gu1JpyRZPqninyX4s2cZPrXdLjIbvNdUGA0JLcjOMzpsA6pM+yiu96++uwu+rGmto
5H+gOSI7dkJw7FINSghFGbd7IlV8aJ70q+5pegq/CNcyQkStfV0egofwsrxsLrRv1i2P5NiCI16v
CEoU8VdlIpnTg9hlI59h3n96reto6UgKsGjZPOWmzRKJc0S9z5389Ep2tG138R1+xd1vB/D/Utjy
djiiwLc9pQjFPEC2zEV02V1GjrKdtsuVtpF9gKoux8mZBtJrQ+7j3P/9eidIb6NYyUwC4zWuvi+/
KL6yFbx4Ty3TMzbWfrhqnNnWztBMV+T7mzbhv7/4f0ZVT/pWWQvWqF5HrX81l8bTvI8GG3OF+Cp6
hly7Uj3XB0CHcZPjYrxqz3GkX6abxrM2/S5/MLzJMW0NrVBjP23Ei+oYOtk+vUHMxrV28+YcQ/DT
mBkpVnSGqegjxHIyTbS9BCPoYoVpGr3uR+wNF7lDPYu4Odsm+3F7jnH8+RT9PeLpFMnLWNexzrrT
7tFHdZWLwsUV82d6oJS3V2HBisTtORdxd20+U4J73Qnwo8wHg2M9sDnSYeNLh9ENaWkLbrTPv+p4
tSLlWjjyXf2iPfx3XvibuEHb5c2J9qG1RIMpfonfZYSvf+N3MkjyhjKegQILliwW6SWn219cD+lf
7ACR1QTJAniSQuPor2SQYse/gIJBN6e3S1XgbTYIsoyfUSXEqot/mbL6z/BH1rrZ/j4C1mYWqSUG
jKgAk4AiP/7+yKmwVcLylMJzA0EJ7GERSI1wADwit146NqV1OQVjkPhUpY30wFXZiRcUMEGzjenY
A5KOM1PcBeCYc3/qmyS9UPJkFC56IP6ibBsDqMO2uy/aKM+wzM1D/DDurdXXQTK3ZQ7HW3flyEwy
hVxjFhip0rXQGPcqtivLURqzcvI7Iaqi7TgbXeJJytyDzKfS9RIZYR1sOhnrZ1uKVHNw2rxEMFkL
SoHquT5W2cGiT21tsOGLdb8QxGL5HhVT8WMIOm2idRQVyS3AEPk+EGVilmAMxeJeqtWm9qy6VKaV
R9kCIYx5+r2S53rj0bfKL1XVKDNeMrIUN5uyGnfrRDDJZPSkUxPJph6kbHQtDwbwQbMwuKbVgUXX
6qpQdiV47R9pmOX1VlViqfOrch6Hi4oEUoTYBy/FLjQFq4vSnOUnbCiM59oyix4KfgEs3I9ro/lB
hVXtvKxWOvVLk42rbjxkMv4bKoOMZrRaD37cl92Ubasw7sVV7ES35qr9CfFupsNRRuCobKTUmS67
y63QgsZT0FRIlPQpEIVgtsVRbJSHfs5HjFlGo863YCxF/Yq/1A+PbUuvbZsbszl6SSLVkj+F2Rj9
mtvBpPpkCUEEaT9JVJgncZfvRWWaIKkBQQ3n73VhdOQd8QJFCt0syuj3ddeL6neALMqPoTN2xdC9
CGJSEoUFYbQQhmX9bJBcIcJTmGXqgSqdtet127XYDXbp4NaaHFGwFUHKEN6LMYljPUihdStYYwGk
rcpl63GoF5GSHRjMZJ8jPGov1IPr7WDqI0TjfgZ31bjqLOjhtm6MEru/IgpJ2QWMRN0KBfT0fjKE
wtpXY5rHrhrXRblJlMoIfnajToNWlqIazU1BS8YrNFok8VtVLCJo+AXELVDzFmyC+MArCcuuH+Sx
mKm8JkJ8mbVpAbQ5BydGpTCOKumnQYO33Wgg1dV7s86s7jaCUirfQfGbJU9QwFxTNhzLUUdLu+qS
BqUGgRqrb9EWAeJUUUUHt9QYMTbwYMTT9uciZSYwZpENOOBk2NCf+zqLekOyT5qaEVYPSzI/GDO9
QDZ20IxPBYDgxlND2r0a9IC4wEcLDkQwX82AI4p7BBxi8dJUaI5cNH1olqwxI8XTgxKy6XW13qQb
1O3SbdlAvEA7QUwEgBNhF+6zhFLmnQrxMSXiFmszup2qLu5JqaNG2YoL+M0LvFVBmcxpiXl9qxj8
PjJzXU6/yWGgidspnFVsUSpIF64YqgJglLzUI/jeYD3idK8F8LncUtYBiCGeNo/THpGDyNhrmR4C
SBkKXcAnWAjUvS6oZnuRd+gnPgud1qVeiIGIdDfGZZb4EpDvhE4jB6NXTQoMocWYKNODYosXN64l
6MeC2knLXqO9o/7kYIO6Yi963psbmIJL4yo0E3GWFjvJfFiSsTW81rKgiSdiZ5hbZbJQYgeuIow/
g7QdquthbqfgMkcHCJY8fBvouakBjsttCowR0IKLZmo4QZL0tT8WxjQXsKSWJL2TB3RlEOHBCyRv
3b5u5dA3zCF8muYVEZmneVvfUKUv84MYNSATQ8Cgiw+eQSEdyrTBcPuEBvDBMiKwe5oEAd4Jcila
syT8DkHY0Au0O70PAodOC0QaAa+s0Zu6Al3UeYEWv5PbtpO/ARosRo/2w9j5S0Tz4CLT04W2xVzp
U3zNQginy4A/O9p6mpZwlEuNUpVEv/nRaqf+pxxmM7Y7YVWRYzVSEF7iIFcmnW0pRtpft6nQR4+j
MZj5tmLa6gcrBGRHIQWIffCrz8Ou80066WsDXomtMwK4Jyo93KFY9oAGRqYH/ob5QR6vzOG597Sv
kdsubkZv3Ot7eCUCRSKShaV25u/CZi10okmg7d4EG5+kT6couN9jr6RPXTOQrzjNUIopofOp5tCQ
kMPJnlcttHCHJdrjec+1kzj49T3XyrEqK9SQgUCfxArCDBA5hDL1Opbq+KmXQfZGI1b0Cy+9ny/O
iUaugfW74AR1z7cDrpnEG4xdVKRCXgQMmKBxVfgm5YpoK2/PDfPZJErACLFxJuSyNPmkRK3BJJ+B
L/wep9yvNbbRX7wJbe1zwlXS+3L4X5P4ZqyT0jQWNnGB4w2dw0tzr7h0KBPX8roXjewG+ayLUHZC
/5wD4vuU6+OgJ1+OvlcVNzKDKlZ9KZiAuTGUOLMS19/x4WO9ebGTj9WVgZDQEPm9Osy97oS36aHa
rjl6fz1vy69/Ho/4+JPhWPbI1FmoU54kZcFKCZliYip9uk6RDE4N7tcXffry52E+/14mbRxdB+oJ
xOv9GkzMgroFzTW7ccX96Gk4RyTudKHvWh8Pp5vcrw7nMuRXJOXpVKIcRzSucbJ8EEvFtxFWHp1b
u/YmP4TL9626nC6tVdu+to0rwyEWdaaNRK5n3rcPHTle8ticT3zXtfiH5zi1Wh5AypR6w3OYh47h
pwsKxLb6FFLl/L8wDfg4GlwLFQY7+RKGa6eqydkS0qCr6al3qM5Dr/Sh68Tk2aKfUCqrz0nFfnKc
vR/vpNoCZa+K5XU8YWtupEtKtl54WO70+9FFdwblMtA+/3gxvR/yZNEWgVVpwM7Wg6bZFbvyyvDL
jbqrfo2UjglkNucdJV9hwO8/IvJGnGw6B7cKtf+kwGYlclSlqhAiz0498akggHHXwdehjTt5J92S
ennZtkvBd1yMX/+hy8Z6+PAA642BYoi+eiS930FKUdMcNMg1BvyzCz/YrdX8wp2cV7Fvx7ya0U0T
7LPjfrae3o67/vzN7dFaeQvTlXHRrPWrG2lruqpbUCyiZOgnzplP+yGRXt8SUDoKXejEIfr9frRm
GIMGHT1q9PSZOsBDfuzkdLjkl7OevR+PvndDaacFtBSkzWQwVHYJomZPvbm3F/YmlLU7Adt1GHzY
Ep2dz48H/PthT75jljXJ0DcM29KPktx+I31dXULLXbVPbrPD2Zvys/HQtWBe8YUAVnaycJdhLiuL
CB3ZvdlrneoaZrdALdDalH4y2dbzfyEOYH2uPCwCKtrgpyu17ktrqlKNb5jfx3nqFcOEVgFqPXSP
+sE35AYy1oZs1J/OnfmffVNuGHDG9PrXI/D98oGkbhjtsBKRJ9MXpswvjHJT9LtIGd0zK/VjBMJb
vhnq5KLGLFyPrZShOlffVDeQWDerT9kqoTjuxsu1oHl2d3zyLdVXCUPk61ZlvZNbFH2PJBuzISR0
RELgar1DV9PncLeGjsLzuXjnk1sbu2UTOXXSFepvpxp+1Yj60AjVmHccXnWW85+6W7vCxvTXSvp2
ujkzqetiPDllIVygQ4+aNILgp98vzYqcUke/VjT0Dfr6myDqfxoKbmwD7DL9FTAU7Ypcpfsm9Md2
5fEserU3pPKYp8OP3IRQFdYrt684Q9z47KJ792wnH3xMO4jQBpMBMgB5oN4JNpW/OsTLaFjQUkm2
9KfODPrJIltR72AYcQFAu/LkgzdN2lroZoWY7WJePItOZCBeOp1rH32SeyGIs7KNoAcbBpY17/dN
3gjgsdtwPZSCDSpeQeXrxUsU+ImbPk535S7b1sJDCyBN38iDDz/rzJ3+2Yu+fYCTKELp8YfWcx6A
5eJl1kNrJXaVz/6f19f6id4vLwOlX/TzFUUCBmSc3C663CNSUai/xPk5MZ9y7Vyj6+Px8+73v3J/
3tyVUYqW11Crvwbf3EyX9V2+Lw8C1oV6j8DlKqht7MLrc1O3Ts3pS61eLbwYfpsfnFljGOiFPMi/
jOgIdts2u5Fa27VsfiuCX7C8nT9P4Sdnwlpxp4mHshHAQHmdgzfvOEVL2QiW8kuh+lU0wX6ahEtD
ql2lpmxUCPcKCMqcDn6y09e9AhRCGIDYWEAUpPLM9zxpva1BEQ8jSXDHKPGTwZyc9zOyEZEcyL8m
+ddApbYuxfugXZw0jq4yATmiobZFaPJdpiOlIrvBYO5AY7vtHG+EGS3O/uuZ2fl4gPFApMAQYNCY
grjyfnbmyipGIHK/aADfhnfEFO7rdRt9bZ/KJ2mP0LIjvgg/KIb/84Gxf9Esi1jtE//TPgKNVmnS
L+r9diMSvRiJq4jPJaUxwarQO7pAYGCersz+aaCIreU/y2o3Kwc5utAE/czTfNzNxruHOdnNuWzm
fRPJv+Lsa5AaTq1hDjic22yfbGYGsVTSHK5hdvX7qUZvBJBpLv1aDcvCC/Vnul8P41Wwuv+B6OPj
P/MveV1rHI+gElXZoE51ejcZSZKrYdz8ipK7Rjuo1bUinTFr+Gw5Q6CnG4XzlEaSfLp62j6PJgjD
o4NX0RerdQPdiekRJTYYMJLVZbEF09NMb9zK58pvn5xdjL1e9TqaGh+2UrVUbTsvEWObmwx1sdwJ
ND/CnK17MbwU0SR/+kKrpdqcjYg/+ZDvRj65WMWhbNNwin5pNiVdF5Cw7MR7g9657k8geK8FMC1/
3i2fvasGE20lYrJXTyPUvA/QeGysn4uAJocouGkMOsgSdzk9iz+PtN4oJ4fzKpoPD5OwBurByY0z
FRW488r60VeYgoIvHsbHkLqruNeJ4ib5uTW7M+/2Sab6qtP/7yFP85pB6LIoyqwf8jfNDsA9glrb
BjuYYSvuZ/brh+Iq28YuHezD+Zn9sPOx86JgbYIQB2nLQnq/KWGvpRDNrBc5RPNW3VLTtefgnNXd
x3Bllde2GAo6nyjjDfB+FCVW5SVX0+P0Xd+IXr2XS6rE1bby9HvNQ7ULpEfzLb1GMyk8d8B/fMH3
Q5+kw3QtJaLO9AjAVHRWI8HoumSRokW8Itc4SSdm9dwVf0qTNlCuf/fCJ/ecqWKQNgbpsXOp6TzS
vaOfBiZQ8QZYfGe3x4nZO0fdyXAnO7KDaBghw3nEhBmddnRtgPrdLQ8gKsVDDe5NdUuae6W9HJPZ
DV7OF8k/bJuTBzg525s4rjOzTY+Z2HxZlvpG5CEGeVvU+s5A3LTTEAEKuqc/79UP59DJoKeRTdta
mFCkR1m+7ecHuiVnbsVXn4F3h8HJACfHe6foMBfD7Dj4wWZ5AFqrlw6NLeViRZt2uPtFmm2VTjfZ
0bdzudzHaiiDr1clyHR2zIf2ytgBDEBajiU0uPBofkiyg4r2fqbhsYYpxX0777utBjZI+ynDc8Hh
8YeKTpV/rj7w8YB6/yTGSeElysIOi5vkCB9qq3tGddsSsd5Zfn7ILlJstGi3gb1E8mTzG5d29sL5
bA+/mQrj5PgwpT4s0UNmeQcb1bwIviCL70p30r65MlWng7h0H1ydS97PDXpycEQl4P06SY9JKnj0
Yw6x/BOhuXPH04eb7WRuTw6KzOxQK7GSI7ojHujrx/lnDRC4dlPED8HD+yXWoyqyaOfiz8/2ztsp
PTkxBhbd64lsGDMuPrLXgob48+78dPe8HeLkTJgjjPiwrDiiA2yFbtRvQgHxQLg9bvdQ3qaAVG3j
MKoLx7C5nS/OrZpz3+/kdIiletCRST1KbWVrA6y5GmnX4NxJf3ZznJwRoCCyPp2SI45Ixj1GoG57
u9pbcb34lpc/oiTk17vqytxmt9aNfHdmjs8tn5PAvVMaAZ219Li2QZEMLOBp29Dcl3qf3sab2Rfd
pnohKEvv23Ox77r+Tw/Ht5/3NHIoTdBFcXrUriVfdXog8jvVhXq7RXb7/AVz5mueZuqNNSejGKXH
KhS3mlQ48wrLRwToz/N5bpSTg0bsWi1fWDNdpNqhcTUNuRcNz38eY10Qf5g3c53Xt/l4CaG34JOZ
aeSoSoKIIxgPCaA4pPbROrc+z+xz8+R8yVHblqFBHrVggZ4PjhtxxT+/z7k5OzlJxKTTl0xKjnH5
Qxr9If46ZeeW2vqQf5qy9RHeTplg5jFeC8fa40V8aZtTtTXvsbylRvNfXGp0H00cBjXNPM0ba8zc
5rFKjkuVHETozGJ5WXTy459n7UMRaD33yS8oPQCSxFL3/SsJkD3DJYyPIgIIZowKRBnvEVJ81hXh
ckiCA2Au788jfroSAD1iRkl18oMBO0lAOMVconKNftNoOoZy/+cBXqU4PnymFSWBThsh6WlR0pTK
3oyJE3QNuUN4yzfx4sHsVbTYjuDay/baBxMgWQBqyUu76S47AcroV6P6gX4ieN1zaeOnr/zmgU5O
xwrQwZIZyZGKlDPCdY6qzZ9f+dM4H4W9/7zyySFozPQ0+jQ9NvDZAqhSfrfF4QQKDYo75x1OPj06
/h7t9BA0mwH1ZiE55i3shl4F2dihE2a6WDTAezqeebdPdx1oJlC8qwvmadKNIkMtgknjblEIPI+t
A9vNrVAM2kxfdP983/3Tr/VmvJODMdZqbBuV+FhOugvD1B4I9f78Sp8eVW9GWN/4zTkiojwHJjM+
Zqq4V4qrHqCrls5n7pDPXwOEMc+IE81pBWEWLT1NgujY1A+ZgWDqy3/lHf7z60+rBYiJtvloRcea
8BAZZLvUZVvTpDMv8flM/T3KyfFU5EUigjI5YnDhV/KdIGre1JxbYJ8uZ7zh/5qpU1JuLNSWtvAq
0W55qr/U0PcuU8AzMAh3gzfBzBrswF6NCtUztbPPoiZUAaiaiWvP6rTo0SmBrvR5TAdK071WN3yl
i1CMNXood0oj+//0i631d+jN0moEjKfr+1VXVGqjzzrauYbI9ftYT6hym+cacR9faa2rr6h6IvfV
+PH9IOEiWUsuD99ar/fWKHT2FHfZwjb7gq63T9S9Cf2/jFb/mxX/P7HEffONP7AfDiXieAixHrt3
lPj1L/0mQBBUrVKqErQZCpar+iqnxF/yq/yI6x7klkXfFJvfdT38W1ZL/xfUBiCVUBJedVb50V8C
rJAjdIPThK4ilhjrl/5HfPjXJf73Xc3v4BjClAvI9fqEH+Ax4kCnqQcD7eqS5iNf6Mt64oxxfkAO
+EcUqa4kpxuaeru6AbZiFrtANu8VJYBuqA/33UjzHMYDjRrN0Qw0aDCVcoDQfw2jVXto3PcS1OUY
dT69zrbjpHjmlH0rs+rQLMtm0aONaRaPQ6r6Y5Vul0ZyEqMI7V4Prywh09xKsy7qCaKrae6sQb/F
MnvfzOZViJQ2EhabpIkQ/MIbVhC9DOrl3F0PyDbLUfhYVpUbC4CNQkqo3RhfdTIma4jQTLtJhLMa
PKPGZw0dNOsGuWJ9wvkbv6AZ2tmICHXf2kb8cy5hRsJ9Bpx/QANlM6jzttPDu1HgNuzRJBUNB+aU
J9dAc1v4W2M/OwZcz0k2HJQ2cPBBkEk0BPifJWKhph+l9wtHdhsP+IdhmYhN1tWcWz+LMLvFxggF
S2RY9Hi6AGziQNnYDGLvitTOenJWq4AZHZe7BGlmJw/7iyFMflTK/LOiOwp1ub61umaXj8liK416
q5fLozDDe87nzUL7D+nM4EpC9mic4554tkPHA5RXjqlCkAovoaX9qDRz+2ZL3PxeS2+lIl/ho6dL
TObko5LOXvhwEY7BVMbSMExufIQOEtqGX5v/m73z2rFbyRLsv8w7G/RBAoN5IHlseqc0L4RSht4E
yaD7+llU9fRIWXeU6PcBCo2qvlfiOTxkxI5t1gq38L19pn9RpKGLxdNlLnfnBfQn7MXrZymADymI
fz3ljK/BzPw1T/Trn/+24SdpoTRz5iPMe3rg4bs7F+txeuWRthgSMyOwODzDM03K6Y+++tce+v+X
x/9hs/v8v3EhYZqVP35fGLd//f+si7CnWRXBffwa4mIZ/K91kZXoP3hINmj1f6Kp/2td1AzxH/wT
a1ME8a/gfPyvdXGjWYOxBjgCU3rztMPS/l//E+hj8qP5z4e0//C/f39o/zyWbWRrnckbUvf0swsG
Cj5sowL1hiMnoY7ZkrrPqYphz9YF81OgL5emirLUgURYzeluqDtZ/LeiLpq9uDBfBmq3wAGqbyjG
3+NTG/tPXs7ddIp9qz8VcWru5JTYD0bai89OLlvS9v++ndu1LMiOdJq7yB8Jwj58095RlgMsi8nS
qUmd6ziN8cUhJpX4HgCshfri5o+NrZvqnMeNsxz1BIwhaKWq6D4JkP6MA399FFS/VDJ5BFzy3R8O
UZgOIcEpoISkXQzIsTpnJ0LcH3xtK8paoYdoBLxPOnU+dL//uqrFkKHDBrdNKH7MwxT0GGSyKtbT
xAbGGIuo558JFij2hWUogVcAMzx11pLfgv+mfVRHR/amHIhI+3TJV/nJb+/+eW749Xmo5Hq0dvOB
Nnv9nz9+7w7Dypo/n4RBpS4cmyy77gathsEQd1oJXgDtIlP8yVhddKVS3vUAQk4FxWQXy52dDcO1
NxO+Piy1h000qyb7BUXJVL86LlMZ+qhECx3BG+N3CUm7AAq+SRLhfGW3oGONeidd6A3BIJaxBGju
JPCZCkcB95N5ShTZ5s5thQBoCDu5Zn5UTo6E0waMrGTiqBhhOzi2BmpwquFQjyl+iyCPC/875M6m
PFhlk76oxrTxaVd+9dNpLe2pLlyoOOV6VKW8scVy36AQKoPOGIqjVrq01Y/DmJg3iJdMXDmJl9an
rGztt7jOswejAjUXSMeA54aTRof4kZCE2GeCSudJraVe7Gj9jx9dXgUUBGZXlZFfM3vxSerjwxPM
ekanGZ5iy+IVJtT/cLBE6yHaSunrSTMrLfDsdgxLE0lM4dtMFmqpOnWFSG5+W1X/YYP9cNHtDabP
jDWPXItPg/GHiw7MSq9+t84nx+isL0PignHrPWgqGQiZXsz0N7fS++Qx/bhAclEGRUygAMxReVTk
/3xKJwb77KIY9FOD/gqemON59oEp8REQDpLSXaJjdwpXY3UgMwJB+vb377ytSh9WLQfaLPvGVrPG
8vTn5VfGB8clXvTTqMXjuRpV+tAbRvYwL8NnyaMPuZ1fLyQ9B9xiZzsq+uaHFVJz7YKJUXs9ma1H
OcacfPfapsr5tJQsjifTypuzZB2Vlz3Du0czS+o4BJvQMCTWtBg4+HTIDf5+A/7p/nM42I4A2z7x
scPTqphIw+a0nhzLG+4s+peOc1laDo4VZf3wh4RUkDW3zB/Kwox//P3iTFn/2+3fQA2MXZHhg8X7
4fZLNiiGwpz1lHuYQKOh1NgZiwmEadAbgOACgHM1BId2in9WA2ocMEpaXEUN5oYnacCXI0RXvRYN
gPNzhAksGMEo/AaVC3D/V2t2vB+yonc+yntDNoHWtMmCy2oUdHAi2yqDIaNNeAeWQKOsbBc4CGDj
jUhNm3g9l6uu6Sge1mQKvMblvzNaoSrkNFoc71RnKjqrXM1iPm2EPV+hspqCSduMm2LJ0BMM0yDD
RlXMy2YuzKlUeZwy/n4X/+nBEmSW0XLQNLs1RPz5EFsbL1GuSp18RZLlwkoL0E4art/jUBdMNw9z
DuPF8mcW0AUTGkOKzJMzSavmeXzUamM9xfpovv/9Y2277IdXC9oD7VIWmLYNvfbnp5rQwOGQ0/XT
1K/I7HQDam4/HjOQh5Y+32uDf2LU82vvTM0nVzb+IRZh0oj+RI++IrDuHx6rOW2XCrHqeKqE4Rwd
OJjfx2kc+IEYXGtCOY/1uJPmAp21bHOMiltkw8QzvWbx8e934UMSmzM2jDib4FQHfsKw6sdESouf
hxOoqKC9ykvooCdIzfd2TNmf3oaOd2u6YJfso4FORvoa2sc+j6/1oosaXR10BxqF0vuTsvgxhdya
GJlMzdfLJJGHvvXPSwINKxs+Wxb8D+vCvz422xhoO9sBcffhmbJNrRzK2KyORmGe8kJdInN5QHMy
cbBmSB7TFcbhrHzTujbdCXBimT+yX9j9mYlSlgxJMBu7zrkXReQWw3GdwL1PUl8jD+9YoGnNZWqs
R1RpR7+sr9zcvbAy8b741lMSWxNoH/voOxWKY7pLRXZBH/oZnC6zY728cWv8t5WlhUtKmbn0XCZS
zSGLJEwDFC/uXrjlJeO/R/gLt06XMtMhmchuWXxDmlcvitKgI9W0fkJXta9bhxVFrIkNM9r6IjNg
qu3iPZh2fmdP3p3eAmH2Z6irWPZuWkt/Jo6UB3vqjYOZuyvASvGz8ovbVnkrIFGZB9aCVKutT3U8
3NPEfESEyTCL30u+/FQGRT5iqPa8Zt/P03vnx2T3l1cJUa5cm1erhxbdOHuz5+xu1VeJLfdFXF01
Vsrohr8GepbuKunfdNK5y3TjRZg5qojkkwf3V4zx2/tLDIK0dAMlGuxVPL3bE/LbWRdeO2PfJAlP
rZFbP0wczZBue1hdatnGyGeVDT98Eiwsp0ki3mws2OsWsXlImUoxXhStv9LvNnJGArM09NfYvLU8
wAY6bHoR3bzGgdf3x2yoAT54RoV6MkVXyri5hYymsMaNaot3+d3K3eUGlPKw7HLcqD11ihItGfxR
XgzfSS79vvIRzcUmBWMk0f+9uGgLxvDag4rnLWYD33iTv9+IKk06MOIwz2YXklM+T8sZ/AaUX0dA
w5I9rIAEZvbf140/868sG9wWw2X11A3SfXQT/3nRqVS1n3msnpnWWVDQFFwqpyj3lQLatRip/kk3
7YdA6Nf1OCayVDPkti2af17PdoBkD6PHl9SEgZDbGK8wv3RRrVef5a8/bAy/LsWBnTMSjIoN4fnn
pZLOUilj+nRbZnpBi2nOqQMIbVOYEWfy+IEwISa57XYD6EQnT+lGxTnzyf39cDoSCIOZAGAGgOIl
0bu73f/fnm7H6dOuxwJ6sstmaSIOEB21D+x/+ScB1gf41b9+SSimgglbvi34zj+vNDlVrS2arZ82
hS1z/bUxHi25GODLpNES0Wz4mhB1NV19mevn3R4kwQANGnJFERGuePe54fUguHH9fZLm/3gXeMpM
ToZMajFswy/xIeRPgEwD1XaNk0wg2Yc+2+USLsvovfz9aeZA+U+XIj28DYQBKOMZ+/M25BU4BdcE
r6nrZkEbM5Z2AhCQKzv6Y59G0RQHe6inCA+5dZeNKzRPgw5+sDRaQHHbPJfVYNCLknT7FssxYiNO
mEut5gM5bso7q2mD3S/Kg+Hl94sHKF4BgqdFZ5IeDHvpH9LEFi95KijNWF4jXjRyeccG5eWpLabq
YqTa8kw2IjsMld7t0aBA74ODgZJ0MvfD6L4PCQhClXbjLrN6Oyg6zyEFWkFtH5dpvfX8UuzQ0K63
xMv+qTFmc7+QsLxL7Gk5Wn7jXSzmpM4o0eXdaFkvcTPhJ+py6R0radZQ/co68vPFIM9sLZI+6KS7
lLEp26gwHLkb+0ULm6rR3ru5gWK+8MhqietGk7LNp2HVJ4pbqyuB+tl+6CiDUaFu0V9NCCHfyL/H
gSh0lyV4AWxuSWHdpRa6XVQtsIeWRTRN4Nbgn9Eaib1gIQ8tc5oeZeMzrVgZSXul4G7APMRsFqh8
BKS9xKZ4q9vSflwzjK9xvMZ7jrV0/Lax8nap51BVbpt119iivsusWTtLjjTvo5D+RaIxEKL8dL6H
vMDkY2qgZE/ZVTN9vqnKaj76Ve7fg9lvA7NKMMLELgenLG6gL/bFtttKq46quOr2YLF5WVBYPAya
tZxx477UxTL+ECC9byCyoigFjTLIvaBEaFFnML5XcSreJ+Frp352fnST23DcsL/UdTL83EwD17w4
+pdUdHjUCOyvktYBrsL0nfrGI3EeDd3+qSxDful1fwKyqPXZAUz89KXOnPYptmzCBt0Yg0rat64T
Z2O09Ig6oIJkqR9o8+pe6yOC6gAe0s8ljo2AxAtES1ZhJAs1cNvENr47/SKCJM+dXeeN42s31f6u
84tlZ/s69PJVF5HI6zyA/i8iu7Syh7XM7IBayY3myuKlQnfLOEHci6+TMTwyXbxkAUHOGOGs/dZ4
smU+fiS5EE0kitDX9fmPZDTbsGJiDE8wKE8JN+RiSmYa7ZbZCXTR1XA5Zv/V7RYz3+oWDASTUUOD
htLkEeIQlojCMttxNwiMrBF6aLFfCxpF7MnnuwFLwua1LCe0us883+m+ZtYAxzjOtbHTDxxO6rMp
EvMpt5PhzHvFMFFbv3rDHD+ZtXXpYI8NdT0uo8QX13hen/KFH6grxdkYq+QSXQINkADfn1FVw4gw
m6+wtfzAaVveON0rXc4jrR26CBgOVlWqJzD8KDudbP01/Navh8wwui/pkMWXgOAdQEKpCbVncfpL
u0L0bEjuFcndLhyxir/3urEGpszjo6aDm52wr4+BWfaJD/2Td9VsDJQSMvvK6Hr+4jnxGAOYcTs3
yESyvPhxYqE+cHJZhg0QlF3ujcXV5lYMx57UcZivAlJd7Uy3rqmBfJmKvOwC/ppihpXllRfZMri3
PIFTpAqCkbqc+tBcLPnqdZTT2sEckacgRi/9JL+zmsE9zjb0+2rE6iCcprhQfkvlh8PK2fPnMjBx
Bn9Lp+nbjCnuaLUdHeCoSt86R8+jehQIkpGJf6VINnMOzpE0GY61R87uBWnHzUd0XZbB2BGjheTs
/P2YL+4Nqqci8FRXR323wZlQ0oRjVrvT3li7GQoy/Beqdmme7Ce7MW6NNs7RfTsorSzhGteash3c
FU3TH0nbdMDmR4f4vf0y6fEbt6u6atGKfNUmtV4segl2FGLPzk8asVOcc08ugg8YPM68p9XC+0pm
czpzCnutjCZ5XkhQ4QXc6lt5EtPxuFBGY22DYmJYE8FINhsH7DlNgHt1vlxyUd4OGubHwa7M0K2N
5WT7IwW2yslA3o7jGrJlFbDwFU+BVl9bZn1l18k5SbU6TEr0JR5Sl1NdggMl39TBLeamTKq/nFON
yfMEhBA1tX2ST37AxHgT9p01h1luMJfJcr/TUf1Gs5kUR1LOQ+hPbRckhbQPpHDbG2omwAqTpY6j
xBmmsN9UDSD2DdrM6+7Q4WKmK4IZPZ766ZonEnp1geJHqHkzq2S9t4PBJq4qOXFccRClqJwJAEqh
xbY13SqryugydMYDHYFz1Iom+4mbRFyS5ABTTFo0wj9ya2TiTowdjN6VS1dIPnbDQgm1mqz1Ta9W
EItsyddFIv03i3JnNHsdigjN/EKXOEOvbh+fclZoUhdzvx8Uv8QyLHHgl8BbtZErlQ69deabvoif
bqo1Owuumzu0VjAbowinGAyzVxUyHIaufu+E3QfKbl+lOxY7nKJMBRr+61KNSThq/jcndoqrvnWs
O8hYRVAkurMfrGpvwuM69ovfXDRC+1mxh1/P0/DT4SW/sARhDFyY5iDpEg61Mn1jl47fTIURI5yn
buQmNuV7Pq09na2es0upI0QEOBj3Rqeldc3rd5o3sKD7brvzx+IOOgKUXliCobScl8EbbjcbSygz
5zGXTrxDA3OOq7yG3j2jOxJ6ZVyXRXmPvxeoCJNqe+nn4mKwRXUyMj25mNvl0a3ZeQB3mYHHWA3q
JMT0ovWrl7RyUcLNg35nzhbHSSONwxjZS1QsjoYFdFoi4dn3jjne1618zlutDfSYf5TFlcDt5vlb
1vhimRqs60SuPGjkmW+0HLNfl6rhPE0jrkne8ogtka/paC8jVvJd7Zd32yT4bsn0LkqNkrJ32Rg7
MjtVNE+8Cnp7aQjtpcla5jWrattqurtVgr9arBLkj+PyUfLZejfyxAp7gyRdlztfFyzfARJqC+kc
vpu+ZXMBmAafuvLViUVW3xet/i1hdac1172QvnFEifPTytgfO3bYi1o5L8W48qQZ+Q9tqH/4LmdP
o0HY1GTmeNcZzQnsHDZwDxCyaKxHQy1gl2UBmNrLkcWW1DaUb3Nny/boEwzsWL+WoItXN0iSXDu2
2qbWabZ1QYkv7VjZ7Jicg123QDorKi9KcuBQwlXWKfeL515vk6se96nLgeVgppPcp+b8brsQwvvG
7wMGkDN+k9XCt8EEFtC1ca/YULY7kUacb1+VXfcHzh3NEenMj3ZiaWERTR+gJh76zFY7t5B7WZvJ
ucN/xoa9XsGZbYOise3AGtaHKl75I5M8mXk/BbLs3XChaxxLX33tr8YjjiEPcKNmgJfOCW7M/rCa
JFdWEBBR5lM6yr3s1Ng0y3mGXEKJGI24Xu3LyZahmXlYFytWzHSKswtN59IG1q8LbNhNaAx+c0g6
ZYeZ0t5bC+CmxSDdbVxUoLdtD+qtZur3BUdr/l4txiClHlrNEoFZUIKrsX6HazM+NIVvhpYuzj0E
O2opbc7tm5jDQaq1Syf2p0ZrX/OaNUQZBP3rzPrpuKX9FXmId84zmjAQHNIv0qKLt5LG4mnghRKc
5N+8ufNPvCFxOMj8qYrleG3T0/lNeiJ57Nb0Tvfb54rNOeyUd9EOygqdBlm3oUyAwbK+FYOLIwqW
BfzpNg4ze7gf+tgLu0mAujeGJKpacTHNzdU0qzZyJ7LD8PF7XFKDBG6t+VsrZ0NviqOlu7GZVZR4
mvdgi5L+EW8Vx6llpLSvCjtSI4f8vMr6a+rPfNE+S07K8X+4ifljIDMWuItgUMhtk8hWcXftDqV8
wzWz6CDYlfXczsu5m6uZQbH1Z4X/KhD4WyQoPdnB8kaj2Ws04jh+HZO4nEfjodPM+ljMihk2dEoy
rE0101xTFHm0hXXBrOVGNLWLH1HaJCfftb69rydsyY7eT9CjgdsxrZmJn1YxUK7suUZcJOoyqcTL
3PZXXeY0VyXda4HEDxOONX+zp1bFF66xTpXKRtpV1vtF6zAD2fPO4ZDGEABHTnJxzSVHsQLAXuqF
ntTtk8zKvVjHu1QbebUKhXWhH+J90zvfar+9l+Q8g6V2nr1WogKxte9rnd/mSwZJkpLWcemntypX
/eMS21edWtbAtp1kDDS3d0IsRuY+hkNzPVUOtQjKrZGlx+fMWNbLLp+gXJTDnWcqd9eQo4s8HTGz
XmdAnytEw4a9rmdhDw+atj4VRnVtzpzJKlHkD30vOc8MpT6Hrh8bl17WlXc2NFGef+O5a7vDUioM
nmJyrko9SS94e+zdnMcazbI9qcierGhg+Hw0WLDFccwoow4LGqNmbZtQSVce3NL0dq7g17NHC9Ww
VRqHznS0m8qHCpsq4i9+7IbWrOE5jjM9qH3srdpA5Lz2RkwguNINUVbapdn4FybBIbFTwppTEE8l
WO6PjQeqX86GfUGx+Qp9bXVjcr5mtLx4rDWruxnRpgWTTe3GSmO1HXMIigj5EFx/qeCRR4Nnvfmt
xkJlGeo6a+yd1bruUzklYG7deIrKIsnCMt+CTz+u1TkuM8TNeuoRdgmE9TMaVi+t1DXVXm+/avGj
Hbdgbf0k3cmuVZBtcAZrjcOSnvpqb1gcYFpvxkcSO29tjtptarmVfTZ7u7Htq7t1WKsDRjf+QJ8n
4VCsiF5niS6i+Fkpbdd07hjZ7H1RmbBeWWan4HFY6BiJ/AjJBCcNMrfIvP0uGMd82M3zhDEptbvA
WxRzGdrYncxSg2Ho5m8UFOM9h5LLbmSzEQuhU7HO6V5v3Ldc5k2Y0NTKfjuyaPRuGZag2iJyEk3E
evxTaxS0a8fPwsbr7yrm0482y5gjuhtBKe6ydqmtJIVzIYvsZ8E8NY+bJa/1vGsjGLDYZ931zP4N
/FdzodbEK/A3S6owIe0TgIunrXThrLIo/95M8m90p9WR3qNqX30GSxsz4fOlRmQS8iRT6+y5KhO/
dodRlor1zqid64R0CJnnkvSwj++2QSQXmIxaUutHNrC4ZrlfgZVmDmc7zyWHgqvLOSUlXRFFPyzR
oFZUF1T6b6SoLxvLGQ62rK+FlOW+M8FEeJ1xoQYWQ6vvn1M7v6zT7AursXcpJakOIgJ2h0HdtWv3
TGeRHxgmdrBy4mtii8OP1iJgKeubtd1maSEIBnPs38eFy5h9Mr9WcwEfZLKIb7RsCU0tLs7EndrJ
qmLO3LXSjlVtOWGc+kXUuE62a4rkeXLZLnGivY/dIiL8ogqZsPL3fNi7XiXtAQ3WnUy69ACrUaJh
t6ZTASj6nkqpzp4/GSciao6htWPT3TevwZx3dzPb8bMi5XOSzuLcDSOPoaK9gzxVRRGU1OAF6jKi
JHXuGa/fN0PrhgVJsVBjADDMez0lXqm0/mpG/M1JycZLX1rrpbCxUGSm/5YuyYyxsaEApIYeBc/o
hCg7t3KSsz337qZH0O5rP6EKjxi1YhF/Isy41bT625x7l7bOis9D9qh8vDGF9N6xvnFgd9PXWq/f
PQGjV9U6KsK5WbYltjkbswujuRq0gKzWle5wOHebXJ27duSd6RXKjrZ5UoqdaUBVuVvBERynptJp
UdVafB7VEpmGBq5WpdiFPKLUpY1h9U7sqgZ1iqHrVYCj9Wqe/ORQmktDUWCgQDWtz+Uwa1f2KPoj
ABzCupTVbaGLnH3T2kSMKNtEto4HhIDWbZmaD7ZdXi+L7UbWMn+t0/rV9+ArU417MzKDefrSeq/g
cAYFR3hGETVU1U1HMgzlfNg4M/ahauxPMjX7qyTTOCVAsk5K/6uu0QFfLuCnSf1ZVZIdx3VJdp0z
fx/d5mXoioxtbbgb2y35OA0qWmFR3hvVou3hXlYHtzNJsgm72TmjE4d619/Wgiet7Jr57Nqjs4uX
4RQrGl3nIb8ty8wPRsqiu5Xn98FdypeCWhG1uva7OeEEJ3XR3C0yHW9UBjBFoPLUvfHGJH0ZJJMi
P1yOZ68gSKzTfonozIBBnht3Zqzh3TFrZqlkc60G41u/bB/K7ig4kb7m/cufcwqFKjNBSfHj0Cfr
fvE19yJx6ie2kO9kuK41jaBCMil95KRTB4khqMWOjjqJWSTRSvfaWWsJYcfOeC4849WTnR20qmfV
dasWhX1bgfmpO5AOos9u2GpkMJZ1HoKZNkMMrtWuq/CASjX5tx1A87PmpfyGNPL0ep7vVb2YJ3eF
JJBhu720bHU9iRlb51C7v0rFZq7hGak5YNOCExUJ4r4WcrJra0Y0+/V7LpY0mlxiuRh6N0fJJSMa
BE+S9m5QyL6LjGK9BKVsfyv9hnTMYKQHu5m7/VgVuFv8yeBg0Fm3rMB5lBvzg1fL6bykJWbezHsv
BGv00uDF8SuO1+1NvlZfKPozcODK9ppTyuXQZD+YpYQOaNHKbAy9BGLews+11+IwqWbhz+p3Q7b8
nFOiCkrlRAYVB2urUPNRDm4XTo4NOIGGs2is5Higfe6xLkmnre56300djzi+0KM/SxH5PXoYw2m2
Nmh67OYF81+s8hvp1G8WOm8ObgxKzRZRkBtzRPWdgvTPSl9yUa23SezfTe64Xiktsy/TpZJIkUpu
wZbl7zwUTbRp32iyNXb9ZL34MxKusTadiM52dOhpdyDs9ULfieEfNKZ5pJNq3VX5wFC1l76sNZtj
JvP5foGoz/HNUrepXZCRoyHohNx4uaTnc7k2E4O5ydFuQ8ejFJ4VIttDef/C8vNVJIUZ9iJ7cjIn
O/SrfKLphRYK7kzgVbWgmcFnLZZj3jwuC6JcrZunS9uFLC+m4aQxCBrElquRjVhfNGNer1eXyjft
Q8C8lfuVuOTBaED0zygSd+6EJgeatRahGG0goZAYqPKxv8Ez0+zLYqWnO56Mc2aKmW11PFiF64Ow
pzvB7YW3NfXdwuARYdZOl0IuMurmlkytdS1Trdwj85wR7ebMPJp5uR7sLE+fCzWSUXO8wbsSxTyH
U8dV9KU3+QmWZX7oSbReDFrSHmvoUmFXDOljk5C54gRbPlRZTJEmc/Xd4GV4Y/WuPq4ODxakvvqU
dlSc8zorj2Tu45uujNlyaJnja8hWhlZfrmTJHLJvRusCthis/IZ9EExKi6kVIeV4TDqqULuGfr8f
eWHXVybWzi8kuXT+nUleQTb8aYisu0ZD9SyNpX1eRpNs99qmgm6lgQ2LnJQSoDFmM7uPffmDouCG
bZto08g8LbItDbccOtYhGP0cG+w0NP18znuq+HO6DIFHAexborf2y8Rbtk/cOHlZSdSQKk5o86TH
Ih/es86+skXf7jgOphdmlfYXbW3qiKMb6Gx4Vp4bLe1EaNXzegeoXLvoptW8j8fENwKDmt+xmhNi
ccUUxUAT6jkhhxA0wzI+TnnTX6fM7+3Kxm2Y2/BTfAWxF3Gcb6Jkkv2NnbXjK2eoMmrkrM5mWcdH
JOLdjl4eta8KVZxZZVZY6LRDJZX206CnEz91jDIKc+chtnFABJUzws9riGmmVgOCLUZtP8w+icJU
ZpeFo6vHqUgH8hdpcpESOZ/UZJWXM1tVhd1n50jNuiCcxbCxEn/E9BPflvGYHUhCWUHJ8J9GSE4L
htG4T2S3tRMjum3QAnI/ul5T7iffyc716GD9i43iUafWQQbKpkuDjPqrmMkQx6oHCkTzzdR1dKVm
FCNLTf6g54wJFHvUGNyA515atRFmsftoNPTqWBUpcoLT73ars4CUwN9aRSDvdpgPNLPVj6smzEPh
MjrddG0W1CIrz/7sOLTVoHGnYYVHKaNRxIi1YU/GwDyW3NlopW0Xo+u6nnSy9Qx71+TGV2NTmgqW
rNlAzehjuVqqIbs26L4NER1P4aAM9wSiN/1SKciKZP7Ii2htTLvF5n8Y+IMHfTEkRzk/O6zMiBwT
a9J5xLdeFac0vyQobqOR/Brnn2G78X59a/emRmm0zKmaTyzK1YrydvK+EQ2BZHSoc3lbbjmt7P7W
NEf9mIw2J4FCnxmWWfMLgw6hx3XCZ6/JWu5zc4vuYmd9qsnw7rQiS47z2rmXgy9bWI9W+kmT+D80
PIBnowcAXymt4mKrV//WAJBORVLMXamfcH/QNVTIHFJdTcrfjoj57LtPCuAfWtK2pgfagOnFtn2b
brKPzZ96W7RkCkbj1MtsPPOy0NaS1uQx4lgGGuXdW7ZksSOIjeDHDdEA+jH4+2fYWjj+bOixhcPc
DD+jyUIhto/42zeekcM1LjbP02wl+n4itX+cOUxe27NPh45dcUZehjH6+0X/odmDLhWGKWguZTLs
40ymO3oDQwG5fZqFNV7VndmdijHFwbKuA9WKtvOqdztOsox1IgVHay0VJu+/f4aP/YDbzfeB3rgO
TTzCoZfpz2/eDLHv9Mz1nGSXc2m04Hq1ayyxcA7KNWvP2Kh8omDgPlBPrrVQEbS6u44+g/iT2/Hv
3SCCPovNb8An4dhsfOg7aVG/OzXphbPu+fnrSvX+0UnHjPlrIxY/QHA6h1zo0JbjUktBYMaa/ZzJ
OLmY6NQ7T8M0kirr8k8GWD8+GpS8GFiw6YSh4dxiwOnPG1RNFD2kk6anwrGUdWz6pP+hMx2QHmjR
ofUIvdkoXlZJ1PP+yW/zb30h3BDhApnd0MSm9au59bencihruU62SM90QwxP/B/rgThckQBNSvd7
mmmDtveNebwZm7T7Wq2ddyo9TfteO2P6PUUq8tMtC/vVin39M8zYvy0RAhKeoC3Zp3UHcMOH38oh
R5VM+pydqcCQDYHifpwYumXyzJysT17O7e/64+XkWhbdZYyQ0IL/b6M6FXIcbfXX7Mx4gXUaYrO7
qm2y6kO5+A9ojB7/ftudf7ge1WOosdt/6NL98IvXpWjpH2yzs0sUVIYeCervXpEJMEG0pGmBPlgp
5qJ+hB3ZqzKhwFlVM+ebeHG+lTTkQR2u2hlYX0K8XgxenOxqpgG3hC3NY2E/bpRJMWSlpK7daxf+
qqAmeIVQ9PMY6/JCmXiRh9zs2cVi+iZ6cgm2U+zSZGTUcBAlCQ0DYVGJ5VOmRDpDM92g2cpJ4iTZ
9LTOWyOH6671m10OdRMYVuJgbKON3gj8NQZb0+lxR46XL8H/x+76eK/S9H9zdibLkSJdt30izGgd
mEYE0UqhUK/UBMtOOH3j9E//L3JyS8o0yb47qEFVVhUBON6cs/fa+fcojNl9lX1YHJRfEC4s47R0
t7nv9btcWDmbxgHJwLoznJiC8VwPgrvSm4s7Dfkd4lMjDgjsgdDz+Uv5e55y4Vx4ixeBhQIR3gep
WNgjfxzMSBxsr20FEhthfa84teOeoulqrXQ7yuLVmHk+5pMsrfpdgoRd0GxvZP3FCLGXi30YkYtp
jMA1DGz4zD/I9MIJWUsy+uIwW5nZHI0Z3ptmeYc0pUa7cd2uPvtdYhW7DikurbZsohxXVVZjbcmB
APldVBE7/77uTPeHnw+98aS1vfbqNEM1btmnLZmfejvqP+gQc9xDJpSMezsFLMPISg8zb/0pNVLa
eLzkzDprZATRsc0zrBBdNlP/bs3OuCc6KIz3VuTr8S0dmgLQLmX2RdXANLGJjJxWph2ywr4qs+zS
rYbs9GeDu2fcpAXnQ7qjFWZOQafzJrYBRmxtDQEPO9Vy6nb+iD12MxqOKt+S2Zs4un3x0hcd/Ifn
7DF3Y9QzEZrCiHk/91ZWh4OgrLXDVNT1FSE++gYVT7cXc/8Q5iFdSTsxtzCKioCCVnfdpBkd2ZDC
1ec/5O8ZgcAI3TQwiv9ZrD8skmlhZvMSsnYo+aXsd/VwH6OPw2S8EfGcf6E8/LjiIIhEeIjIAgUY
iezig97UDbtYwmjXDv3cAm/sJm3VKkH1XqRqm8Wo3ZRjv31+h3+P6OWaWJsYzCzg3vIE/rPU6Fnc
5WyptYNGxXqrS8qzTWUVl4aGeDC5Rh90fk6ewoCQ+fMr//NuTQFqBXktgnrz/ZUzjXsrQG0cTD6m
pS1FlyangVAmlL6LeclEjhtx+Pyif6+srsXeFgcqLtdlVXl/UUdMfhMNTXSUma2Za22Oc2+t+eb8
v44cdg8LhpnNAzfnopV+f6GWKnVi0no5UJGOespMRSiJ9ZaWX+203mnHY0b6X/U/3h5X5d4wWiLg
JePxo8mjtHojbLMuO9rWQC+F1DnzVyvG9P7zp/jXpPznOgATDcSrAo/Uh++TFqBV1WMTHxxbob6P
xwkLiSbb4dlJZWGeujSJjHWboNFHP5aacoVe3sHvk0Xaz89/i/dxR7I8aTxaPrsEbDX4Ot8/6TK2
PKk3YY4v0El/ldQ2sCtqyrsr63rew3WPbskfY05EyvTghXxl6JJU/RYSDrbtYtGM28I2GorqcSU3
hoWcfq1UKVwWlSK6jcvJOLJXsK48o6ruStVZYA7q5mkqVPHk5SK8q/WRA/UQ1o/0v+dns2Vrn0ox
HqAjaCbHVmnvwzqCU4q9KnCosCbsAoxsa7ezcx5laP00lXL31BHKdjUnOeHS5JSR1pbXxk3RltN3
6ShOBommVSWBtlX3ZmapEa/aufeuZiPPb6Z24Ki7ZPyiwW1YCyf28oJtQu7269AtCmoVeYnnSBrN
lG6NLAaLLpFLPsZ5ou74ZeNrHSIbWvdVk24KA+P2vrZa4s+jwt5jNiuvTLsT55EtzwOmPRmk5JLt
BpQkJ8OQ3bmhqIX+33IpH/gRCcpGV9xVntWexFihCIkcZe2XkINn3USZukpqWmW5appLnLSINj4f
Fh8NYIjZGRaeuQQrYTjH2f5+WMAYZgZLSu1A96x6qDQ7CYPKUt2zRFoTUL+I7oveonEdltlNxvbu
xkHtekn0evg11Wlof/GD/jVMOezhfCdflaH2YeZhKtPslKbPIYpbtY1aE6BzUpN20hTG5vN7/3Nw
/u/y+efzFPQGsFYtdtkPk3qWJs6M1hT4d0YbpzRsCtnafKdP8Y9Ib0+plQ3IzMfrKlZXuMKQpBZq
72jTCevMWxbOB+W67YZvm5BLZIVIgNh0a+FlWEw6BHyknAM9dNaV7eMdD+Hq8dl/sTz843kR0ILZ
CocJz8z8sDwUtOVmW8zRMRQmBx2RmN/TXObbyC3m/6/p7P9d62MYlRHHs0yhdBzGiWi/aMq9oKwH
jGhskWjWROA11KI1FXIKplbSYqyjr7hZy4Lw8Z3Zi99XGChxjI/n8SY0JU4JQ9s3SLDv+6ouNmnu
Xw1IInZOBa8frzwolWgKg9wr1BdO/Y/bgGXE2J6OxwXZsSA24f3X4odjrBOYkB/rhponaY9qR9ln
3BQNZ426RxCiz+gZh77/ylX3r/fskORB6Z8SkP7RCyjicgjtbIo569K48akqf3OMrKUanXRfFZw+
bjmWu/zvtT58Fykn/b7yCnkwhdD69Vwb7K5sw67GK9V0nVi7k8OpLks1xP2um6ri4IWiaNcIZ+qn
xSOUXKZ6TvVVSXRxt2sru0QTmAv23XNc+mLN8UBrXj7/nP/5hNgQsjVkPnY+fs2aVJ6T2ejDTHs2
D62XVBep+cne8LPk+fNLLQ/g4yB0OHBhmHUcnVy698PAq72pqTQjOXqaOT1YNUkymemjKDcKcWPl
FGw/v94/b40bY8zDj8FU9/56bjooXYWYRcbJbNyHlj7giKECzQOl7a+goB/3fn/ePud6WGQM8QVi
8m6ra9eqmLC3JkenGyoaPU1c2cHUSWTnn9/VX8PMshG1LbHurmksbt/3F3IobOMOzfKjyLOw2NR+
hN3PrNzxTXeqBDDjQPt5haCP2sHnV/57Y/bh0h++Y7u2Z8eIm/JAsOBT7uj9nV06DaVs3T5bPTtQ
kou8lQuX/9pBeYE4r58evvgNy8z8bhCxs6aySXYOug5C6ZaX/p8jRTVNJGGKYjq0gJM2Osq3bZXX
1jYtUxwPWfPDaPz61ZtKkFLlEO18xeYEvYZzyhxr+GJi+2uE8WMcgqMxc/F94k55/2MsiqtWhMny
MKpBnkNCTb8LnYaM5yMY+/zG//Hal9uFK/PH1PzRE9khOVYR4/wwV8q/ymV5NyqTHuE8vpUlTUUx
DubrF5d0/nV/NIg5Ji/mSD6j9/dHolgNKqMjv7TSj9SVf5Wp9SRHWuS5eiCH+pQa42M4Tk+RbxKa
rPyVL7MDeuViXfbejzpCtUknbdwa0iegJlasNOFs3Dmoonf2oGPuyelHKEUOrOip/XZET3c4C6oC
gRHdeupFkpqCLWeayrbmo/GgO4xuTV8jGNdp6/nrWBXlTWfN6Ua3CPEYulM2mne+KvGZQFvvJwk9
q/zW6s16GuMsqIz8zu9An1VK23cG+1EZJc2J+hNqGlGKVV14txIGCsKh8IBp6FaJcT/MtQhGmcvX
2UapFY3iOJiUBDDJZavBEwHpNtEOizI6Dnvt6cVJlGgCRoi9i94OlMHZ6u7b1tuBQqDHr5P4Icvs
rKgyFBHxTshnbNUe2jgK4iRMWCbRP9fV70q1N2FrnYRGw1h3mgBeZBBG0Q6F6S97JnsnmjSmgYJ2
UhketSI9+lhwHvOKvBQc7r7RPfbg8DAQKQQI1ZPfglUTmX/09eRgSO+WNPRohe6dqnNFnqNn/CYH
/VChl/AEZEflsDPQ9XvHm+602bvnyBc0ur32RyQXmrMxF9NqnV1UJgNPagejlhgB7OxRzeI+7Kdr
Ht251qdrYsID084C3ZMBWsJ72WhITHNScxL72ipaUF5SkNMpzYdI6aduKI5zlr9obhQMafE7z4pT
gdB3bknnMhrsFa51tLLsAumSM0U+7pLCRayjpz9V22yzLrnkUrtS5XwN9u67ayfPaVatrbB50dpw
41nNNWmE95UourUu5Y9YmltjiPaU4Ymcb8WvQe9OujS/g63LgiKP9mk5X3IrQ+XQkh0Qas9htjQO
RRO0dvQ0QNhfe019K0R4aTTru9t7WErIb9BUserpra0TW6MpnVJ7A5IVZDSnErc8czJYm15iENU3
Xi9zuluYt2VN0Um6mKrsdNen2pOUkn599kRJ7SiGEW8kezUOxp0dndXgEPzhbvTQXaeZ84D2+LqR
5dq24fFUiMarKVtBBdr6Y7emDLrrXaJItBhdTTYGfTxsMTNtBcbMnJ23L4uXWhRBopHcWtcbmhXB
ZMzbeZZ7pAW3Vuaem86/ZpTsiwj3pjCPOa3p2QMrkLf3MZ25Fb0pvIX9WSutnzKbHw2tC5DqBLof
Yjcab2qL/UxcB51VrPWxexm7OiCw/iBN4ierEtp8fgqRnFumUazySJ2Tqrs2GEYrRznrBPaAo3XH
QYxnJzeOVWcFZHIxLrT+1fHl1kuyTWupy7TYG/whGIZqPwjyfAgSb+zmYUK+jKcbVXDm4k4dhVqX
Ph+Kqx1xK9wqvBMaj8U1nF3qIRIH+5mV2tnViqfey+7YShyU6W/pW4mVzJzbQbM3kCGwFjgnF+sg
o+T34GMXrc3xPq3GExzjvR07j6ISO1Uvr0N4gRa2u7E1z1gCH+cwubTVsIM8GzC7YA0u7+Yo3YRl
9RMoU7z2zfCbMSVrva73ZTE/a7bExZTUOD9LG+l7iJ40jsMp8JktvDE+R37D9ro0N5zlcMskaPCQ
Wt5LbSAZzJUblDjIVixprpOmuxmG+Vsu8h9jJ67Hqvvelv0R5aUH8bSVTK32lmV278XOmppIYDh5
gKho33h64HGLsD+2mVXdNaIbtlbpNWtWxPvCTW7axnykm4RuJtpSIF6VYbavdO8NOwayObVDLU7D
IomwMFR+hMTNuTKT6GePumIt+v7RjqmYeOHE1yGCLJ8pcHsIxuBM5ojPROE/tk51jn3zlnd/VRdq
WBMmNa+wQSarDLORP82vVW/f5kTRb+zcugyoayi/aK/xXG9olzRra1aBUxlHDrNMgGa8nyIPyIDU
8cqpwHPlwWjta6Ri7FUzntZwlYX1Buv2sYrktW5ElOCq7JQZjVjx3g6Wh7S9TGL8qBryXUNtlTuh
GaPf1zvZgbe4KVvzUM/TQfCsFonpRc+LdGWA59r42XikvneUbQlaRlEP8V68qDo4LVn1TiSu+sEO
aivainLYOUkedO6A15CEhmo42C1S9bC8tYyGx4yVNCHSujMCtD30GptXXu99KknVBQqCJ4QhnISL
nvsoO2TYoe+dijl5NXPTXEHe/hHKfmYw62+ell31Rv7bARW/8pt+OwnmUPRag9O/jEMXr1QDoyzp
flKHyK8mshuB4qODnvtD3+B2q5wbdIWnGDcELYohQ8M6/zKwbhxRa8lA6NUp4YxjAI0JK8w4qnWO
xaJzy6LymGMKykLxQ4z1dyg0G6eP9sSyYVCe5B4lEvYXnCn2bKGu6qjwqn7Wt0qfHpISweDkX3VJ
/uR7tMOS7AGx5daeUZdolMRPGPdYxfvmOrOHp9CzVk3cd3vlFm961jHbwEXBj4SuacjcSzhBKIuL
5Q4qhrm6ivQ3q8p+DQXqggoTX68561qoU945K/w7+3ZEquY6gYERbRPW3bnNNX/dKKDVyTy+dh2C
1KGcLo5eoebIpo2f5kFs+Fg+bbtnuyO/cXJ/TCe5FYJVqOp1djHaPpkNrITavh2Y3fWZrCBN3Zou
5kqTnnomBxST3r4pxgvkc2jueY1iTjubXsUqaf9uvZoVrbgg4txwl0Fbi7e5x+A1oIZR6WXoxUGf
auQxRZBGj6p3brwsBt2AvMjxVYAtsVu5mrc2W8CzYbNzC/sOI9fWVO7ZGxAK8s1orfWgKbyLli2v
87xdR626SY3wptam52QkIDtMd2mWPtEXvR2z5BLa3haFJaOwu5lsOyBa55sPysbPwp1yMaMupoBJ
XDtNd06hPHdzQ5lRZm991vxKh/6hyacreypuqm5ek99kry0jOpcZXjEFoGqI7e1ohg+uT/x52wdJ
WiISrzZ5Ht70FlrGAVqKjsHDRBZBLNyBYua59nW2Qe2+SFjP/W+xWb1mDWwYR9xFfnYT1vmLHuPj
z6folvykfarJR3Nsd3qHliduoqBPhmd6FBMqSu+xAxEL+eS5aacTFEo0VLGEsdBAiBVdAV/WupFG
9xLX5tYPkaLjV9IDrdB2c6dTpGmntdem2qqwU1B6ReCrfl3nCJ1YofOUPSLnPy2FPGvqAHp0f9N3
A3tk6r5VTtR6pW0BG1Np0n+ZyfTmmTOjQGZ3PtSxVQ27kdc5XJkG8Voy9n5TO2PjUG7TyMBPNR+9
ITy4hX6STsUkrDU//SQ2yZnUbzTMa1EfbqNJPpctLwXrHdqt+q1v0wesT3u3A6pbjuspC/VVDgUE
h3h/b4/VGaEknI7iqTC0I+aBXc77XfaykSEZtu68T9I6+Pxc849zLMogl1IpnTALFMmHY1uop3ab
aJ1xmPUoHFZJUTeHTC/tLQ2JepX4HvvzqsMHNswg+GyqtWMr5RcKkL/PVvwIaJkGhRcBZvpDdcKw
JKlBjTAPCDOhWlT9kEy7JEus8dgXQs+/KIb8VQFE9Q2smm4KnRULYvT7o5yW69hkCqh3JRbd+3Fg
Bej1TAUiacVtwlbiNFoi3tmFRBVpedEXx9eFGPvh3M716WPSD0SNBZXl/fXbYqwjJWqbpk7i9mTc
4DZRSDyd/KJaX5friQ4PGCtHkTCUSQsWSOXHUx2UWiF+VZEVqQ3KRfli6D11NZzQfrHJzBi6Rtf2
zWLOwT0MGkGnDUH8RzSth8SFWNFIwyUVde4GbWU4dTc+2FYdXdXQUwGqo8LBaAP1Zl6p0GBiH/EO
FTs37fD21C1ClYBPVEPiHGo+U4jKFkhSiEnc+aWG2HoWnFnMVQkmzFphQe7rw4y4yNg21Vw1mz7R
/RctnssHI/SS9oh+WcBzSPvM+qIU8a/3y3+8lDrp0Rniw3CizTkNtILcQ9yM6qJw6t7HbVrjaMwc
TF/CjbxDPtI1WTWjjA8qV+kX5b2/KmCMMKpsYKp0yrzEor5/wz4WTUPGrnMoRqv2gtDo7B9GZ1T6
F2WovyshlFysP71dCIqG+DCS3IKt05TG3sEvvPI2NLQKGDQdq9t5KZytlD33FwP8+//cM4CCDWGE
GragwPdX+bKSeO5aOIQUSfVHOZn0rIG2yS29DvX2+Qz199ywtFgNY8lnpizvf7hFDQl3ViHvwyPp
FWiTKAcA5BQwM5Kvxs0/L0UrmT0x6iRywN+/tb5w67Jo6FmLaSCTx0ie6lx2z1oejQ+f39TfM8AC
fkJxAfsJ9uRHyVsGRGGWVLj2E7jva3ccSOo18+RsUL9jawDt4PPr/T1OuB46B1RetOrI6H1/Z8RN
DUlKSe5ojqa2oR+LOlerrXOILHqb6BiDGKj2F4Pz789waRXTGDQX5hJ19fcXld6sbJzv6UGpFssF
HoZdhjdkS9DHfDHmcgp0S4vAShjfXD+y7j6/5b8/QZ9vEMrWUmW3mOveX11TneZlukcI9pQO3+Y8
LPQNABlAN59f5x936SzRR/BpEJii8Xh/ndZMjcF0shiZQXqVlHLeVLEttvFomdRbnP6Um6P7UIVW
vG5gCX5x9b/aSX96ObQQlnYW+sUPFXAa/2NpNrE8ODU+j99F2hjDHQQCkjnjEK7zxp6zLMK3lNhv
8VBRt/v87v/xyThoW9F4wOqz+Ov93VPq4I+IYjr2c92l7JFV9J3mTb2zAIH+/Pxa/7xX1wbTRX9O
R0n74VoCC2k5psmh0bGtwVKqUh8bsGc+FQne1r1FFXU4Z9iZcOzBj9v+75enb4iGWucTYjb6cPmi
KTwAi4TCFVq8ExWV5o3Sx6S+Dl0W40M5KDgCdQMp+qro4680mv960rj5aDMjCV2QoO8vb2WTBo3L
iw51gXEKhmRF8Eqhzlza/WL9ZGJdnuX71oLvuOh2PD4eZg3zw3v1i07HoJCJPexjdJfF2K5MnC2Q
KzZAZE+mo85oA4dVwQZyJUbnFLGu5263GXIVMAHxzZPXhzO69L8h2PxGDroDQjk+WuHQn8cKxK0l
CpxoDonET7aRvrChWcUOFQJtDnrhTivYoi+uPWwRga2QFrxVfokxUCv1Q5JDWUgdDNU01NUvb8T2
oPCdUvKuqvxqxKFfWg0oBe+n0+ivDhu5dV3o03ZA3k8le74H1lMBpLCcIM/SE8DWbsWe80enl3Ew
6s0DUscgUs6tYcU7RI5vmoSKBe9tsTJSr2rkdCVT/5hNxS2niHxVGe01RvrNiN8Y3caVE1PJzsQx
xHvrl+plbt3bLCKbxKQYW3v5WtNdSVwTAKXCrO11BAF85c5VgUVwTDFZpqQURVYwm1QrRndV5OU9
2Re3k5W+LufltiypnlCNcPJDSwpu4bxIL9vLGHUNgesI++3naByvRaTfxmF3KSiOprUMBk8fqdga
T65SXRCHw1l4at03ySOqx2/W3AQprKbWz/fZWMcrenxgARNs67Z50PR4k0zS2jvSfgYQg4+qtPC0
mnMAxJxabiOPvoKNaulnBL01gsG+2ivZ3+kWZuEpc+96vXTWDV/rtih87yzBh6E2vDV0bdrRLZ7X
GToHQfHnSEOUAsI0bzOPumDpRhj23eFJjVDXNYdSNClzHQ6og4l5dNUWNTKY0h4uadO+Gl78ggMI
B6hxP1FuKco5PEwJ8RhZCqw1MeKzQ506HEgkaGq5LxGdJ7MWqDQDzlNQegI4cQTlGa30QqhtFdJY
YFcVLGvWOja9GN5Z/jbLvgkUs4+bmi8Yca7irKTy3FSINHQqCDTdzOFb6JWPbUKoK0bEuY2A/UYb
ITCWNv5R8NsXOGy9oq8GY96veGZhADpOBIgytmJqHjMruhsjuPVxqMZVBINmxfkFn10xT7tcTZCJ
2vFsIaNZFS1fqTFmsE9E8+wMagulYydiu7/DTB9ty2Lo4PblPwd/MLmKHW/RrS8D7E/bJtk1cFHX
ljWdqclckFkd50ZkD7k3f4/cBVadYH12gNJs9MgMfAv/XDdR7gtbvNm43TCiYV+gy0xOngVVhcWJ
qj1HWl/2YAiaWzlLUkRdA0BH22qbGY0uP5o3mlMY0TvY4xaG4n09g8SVfqufQq0RZ2OmRKnDOYOj
oW+iKc23tGDmvVO1lA5tCPxRSepkBVx6w/SZbWNTA3ijwzeeGjCejTv90MsFjdUx+F1vuBh5/FLa
xo302qNj5EubR65Sk3+gqRVewafYijZtS70t1N0nh2V0S+1cQfVmWS0099awJxq8UbjAD7wUs0L0
6Dh1DDwKO3XSRfe25m68QRwSfrFdj29A926xf23McLTXdmH9rGBR2jVB0kBu4R9UmO4w5R1ArBPD
Y/tyI63Mg6MSP9iZYW9qzjO7tNIvVCirvYtXENmGms8KEfRan/JtVxq3eZkc2KK81WZ5BuUJlc/I
fzWztSlzeTuXMEpS4xRi+ljM7vZax9K+Seb+RELCWqvx9VtZsQaHr604UiC2SK6Ak17POcVpNg4d
mnXrHItMX2W1C96lBTUw6Dy5QlV75uCfRZX+McQ+K8d9odVyGyrrwR8T/eAV4K2EuYdiBX/MpI3C
xYFj9mdp1PmmasD4WJE3rwfs9SsrIV+nYO2wM3BdTlp618Kp9n3or+EkB4mKj8gd+8Dwh20r3VOW
y58ZJIUeroJV9+mma+xfINB2bAd2S0gQWUbUj3yvk4c654w7aeUPFSYsGuEuE9lBofSgZEsdqYVP
V9NKSPzwupjAioVjgFXhgjP5R2J6e2DilyU3aqXoCthi2vbuzH467H8gn3/wk/4evFJ9VJTJ12kv
io2lqQeQYhGdk7haWTYTESxKHrU8Val2m4UoO8X8agw6/TEEnAgNw9M8Rt/dujoWSaSOhWs/F304
EkBVwA8CE7LNQpB3RgGsGHixubcr50IEJdiM9CqO/Ge6X2vJRAqznZCoCZpaEX+3erShvlFfZEya
WlPee4uv0NP3lF0uVmM/O5p2wUJ65qN88ZX5rXeNB9jxycr03Ksmbq6jubhrIQmuQBxsMwcqdmVe
dNU/d50KWoqbQVZhRhZCXvnVaK2mWeBU7slrM4cdkmhv1dJRDsxJj7ejW9zFudrCTPwl7ZAiNihu
004VzOXpblT+SDtp2OG+PwmvPeF+9tbdYHtrozF+zJP+1NnmGY1TvdIBSW0ST7xQyHrQSswBvcFn
PtMHoI8L4sGubCaHUQ83fmP4B9+k81XOOEiyNpYvDmwfHHDZuLaW5jjCiRK9CLQuXwLDTOiDrWdh
RXTcRpA+gATITee42tN7iGm+c5LaYRqItmk99tscD/Y3M4d95CReeJRjcdWxPd6OQ2zQrsZ5Hwrj
gXZTtcOiMKzwlycrMlq8Lai7egX9FPe+6f3KcPUDKQfFhZJki5RFbWYR7xOMUnT8aKBltYLxH1YT
beoW57tvAlL1K5ipdustB36PBmb1ZHgiCjTLfjBL9WRiAMW50LSr2mewWE3+HLvjjamq20xL+w3D
8SZROCcbfNbr0FLmis6es/YK11tRsMK7qtE5l15ib4TdGtdNxt8iazi1unaFKOK5DzHtSNO4KofO
2VgZdHK2qteNSA+pa5/r2rmARnipPaBes3bqNXmjovYc6cAQIu1GVNWFdQwJhGE+dBHIBSn6QNn2
DyhQW6byncgjHLCxyQzU291JdcUNRMMtJLJkRS+J4yUVWlerdmHX4AbP1JPIw1/sbgySPJzvtVXe
OUlz5XrJc6dl536obhDHfBOhSaXI+I3l7piSBtX4bIM0pei2iD3Go10V0V/KvGscGwoNO3UjlL/f
mI9+w5IBuO5PT5nNiPKMDh5b0R7TOhPEhhhPMz+qkBAt3RaH4xzyL1nOSNpbNbxGdv1jkjGvdCYw
jFIjltDfHfLZtWkk49aaQzpAiCGxAB3htd+Zo38Kjf534RdDkNKQO5uL8z60u2/S6xgEuqT9Jcfr
qKsx6U+UB8N86U/ZWxxMDpOPSLdeL1iM4I9VAuUym+V+YCXLsCuRzeNSWbHyYDKBX1jx3B70ApSd
H/+q6+EOEgwGySYSG2DNjz3oc0ic7Fq9ka9WTUAM+pFxYOBItgrVb1QvnOcaIh/p7/23sEtpSFvV
1SBpmjv23ZJ/V2vNMmm4r7qbd2u0kvh0s+FQzXUSgJoAGmoBnwGoK0uQjfHkHqgyLJLCO7cerI1o
cCoOMtnrxMYk/sDQxUO6hkAGaHcKh4CpqNhFGMnXjhb+7EXEQwonbz0V6ROak4vI5YGJfFsb6owP
+S2e6Mf5g9+uBFPAtXSNX/UU+/sq7hCtw0zbVpPlbXCLgTJ1KZmn5YJfh2RqwQ5dmQqi06CiLW8C
xEudPTlu0a8sAD0rlkPCiFqsSr1dxPBptXMj4tcS6nMbOfdahA4idLqdW5sLucjeQOQEjG1Nz+HY
N2crisoNkDP2BX55DVyFjEAyadgVPVAGs1aI0JhDtfbOYaezapvyuTQcCURRdFua6/mahay/EQae
cVpnxq61zN9WywRs2TBoAVLczKJINmxIjWvTTWoQ0M2z5cIWcAp/x9NTq3bpCEFoZZMuu5e+olNW
ZkkONXx4LDJvqW7MESSl6F6l+hs+tdtmIgkkwjm5k1YLdA3oQWnTJS2jdj+M2aPI+t91B/5pVJ6+
BYgMgzgX18DFwMqWxaFpgUe4GjI6rUuKTciItuz4NupQQYFwJItAtHpQ6qBVlSZcXjdHgTIe5AtG
CAC1mq28syWmPFBT4gYjO9QrZxw84oV9L3zOamFc0JiB81MyOk6jF+093U2PYWtDmasG3bzSWH0g
2pR4UdEhmJsOGwp8VvP3TLBkjGFwG1NY2rVhap3x+GnPkVaZm3no9FsjHoaXwm6GXZakJpWvdAas
u4zj1nR3llCga5OpP4V+HqUQpg0DfM8Yc6AyvL5Yk03U3zS+0wWp289oSLrR20gApN9ka5LTmNQd
NLVRIywnwVB4XcnQ2+sVwG9aAlZ5M4qFo5phfr8YvaluiB6Jdp0R/Xb4fyCMaedHiB7xDfJcee84
6g/vOX21Eo2zICRtWD0cvNf09tO1Db5yh99/2JtYA7fAReNL3MnyaYydYje1KZwVIOk88EjcNTFo
BwsvO9K0JD/aXqivrdwQx6ZwjI3dRP5W+gPYBLt9cKaFHluFVdCbUXxEVCzfLLPNziLv+gcDFnYK
rHNM99UI+GHypyFokD2d9Hh0wUtY2nhNuBIqjISNYt/6L45eJAE1x/FY6aUZsKv1z2Hs+BuObuGD
o0I61RI96qqbtSIwIR7szVoPA1OPwInTsNlPOexIlVv5gVU0Yq2PnID0PADYbWfsUjl1QaeYMwkq
iKG9+d9tTrAHd/I74jWaiPMo/frZrGBeUYTacxAWBAn0yVGBI+ecN1t3swIrmSmQOFMJE9yJ857v
3hIbZf8fZ+fRJKfSbdFfRAQ2IaeUr672TtKEkMUk3sOvfwu9ibq6oyvuN7qhuFJQQJLmnL3X1oCT
dtLbAeCId0zh1sskq2bbsZO+a/pqOuQhgpN4JF4OuTDIbSa7o1GZ5bouCFXjvFa8RjNEbFmL6d7L
teI+UjE/ZhZUIGhIW5h3TOPOdaNmJaq+vepiz9q2hR6fujG0D1B8m+VWBfF5tQe1Vi/n1ZhTYsBI
TxuI7TLnHcDGX2c6LFuTtfQanHe6Cyp7wFJjMJEzUQRATIgVJEZDrRqr9ICjN4SYFgmMuzFn85JT
k/kqg0QdHDezD1piaVu30ZoXklrCb3FLJpvfCGfcUIDPtmowpquuAl0WBcnRrsHljZpBetLMhqkK
7pnO1tAmIEbNp1mbHpM2Owxwq3yQy7dsD354ZvVcKPEKBoH9fHrDlV/FMP+pHPRN6LlQsHkv2lz9
ITvuKisTeu/AP32k0a9QZJ9H3DZ45oYHwwXR7skWmkv4bA9iWwzaPQcLHAx86ItmywQ66Dd8UGvd
y/+Invk3trZOkPxG8PNUaPrLnCRHoy7vQhFfY5P5WU/FZkiru6mRgHTZ8CWAE/EjFvm6HEsLpVjx
bM7abkTnjFr8TjUZ+ge2fmEmN0FSirWy8q3LVnTVu+pbmgVrfSD0LiuNE2eZ2z7Mv6ZGdFOp6iAG
7RZU/pPeZovGaCz9sI+YghitGhppsxqvxtneu7RfzdYgrGh2zXUsvGdtNiu/LoxDEIjjJLIn0Rab
MF74VON4gHF7Zdcgg5053sdW9dvVOYrQAvUHfng1m0S0zs732stvplmu51jzfFhYFTQfyG+11aCI
JQy+7yk2tdH3EF5vST2nHldJ2nFq7uSLVDqIdSqCARJvZxhf08wdV1IOD/ZI7OHcmCAgyTmKm99F
2FF+Nk/14BgbdouUa4bhaEzuU59FLy4Q68AiRksLx03guNe6CT4oLDZx03w3kPWsOlIagXEsobuu
+O3Nw5VVDOsYvJTvYH+j5gDcCcMKcsJiaxjGc+21v2RmHbpuBLLJYWC27yIOg77bR87KBoTk517q
8WTc5QQT/xQFcia9QDdT2fmTdMDyBklXH0q7pCfJEXKV267aF7X3LUZHwDNOtgqPEMJADrfatneo
SpVEho4yRsvYmquh0K6FZ3d+khB8ULnH2oIf1jt71mBwr1Q/6F/4XRiuEYtAnudsYYdBdDQhTrKW
UIwMMjh00u03qs/22WyQ8Tuu2yy9ttrqaIbl4GfAjcfAuCr5MtisD/44ciqgeQ3mH8O1PpB0Eb/W
g/4U1tFXZILsF4BNDk6ziSY2D5qldjn4VL8uC7SaUY6oUzb3bWauAYhzpONA28b5SRshbwdpwalT
bWTn3M/sCroCfSQLSJNVi8I0RpQSg56bLSYds/9C7eu2VsYma+c1Ygv62ML96TnqMZDNk6sJqBLQ
Qgfj1XS7X/qoHztwZt6Q38wkRqsqfPDGdNuj1vYjWoP83uHRSYbfSTqFKHG1K/Sr2IR6I982wqay
jKhOCutbGE53Wjhf6Yl9Asu86bv0DoQqCG/9WWMqSVLjfgzQegzetRMV3ysdvHVWITJyJoMpizaj
QIa3BsYPg8TLXpdqCc7ZveFKG9kONBBZ/qyVt7WIVJgC94cBeL6OAd9IY76GGpbt6GnLdZniDp17
eVtmwMi8BXI4ZjMSr/pukjN0RbevKOCoU4slwM/q+l7T5y/U3K7bUgO118IJRsNzX8oh38BLj3yh
D79szQtXdWzfmTHULc8FMdYMHMwo4R4T8ofKYvqRRiRzxmm3trsBrFKimlWYE87pMFPcVARC79UU
3haDfPWk9p1t62bMtNeaFIM0SLedxPMlYjbsLeXEvPKuyRhDdm44vyVOVArrdr4Waf2tjOrDgGV0
Nde5vIoYiytqfXRpWXpXSnOZDq0FVJsSzKL6Rl+XHhq8TllbQlYqqk/Vg25zoymTrVVeBZHwYXn+
URSMfad1T2Zd/smHYks43bOu69tS9qArh6tIjzjXt981SFdBVNylMQQ+r4XuROVuQ93/NtYwq5Ug
9GJ3AUGh7tHzYNvH4ZHooD9mZnFGmuZjmca3+JT3Igh+IupDwTHNd7EXX/eofRwoqV69mO44VhE7
AhdIfJfhTL4nO29FYMdcogCl0g3Ct9TGVxLKr6SE5l0UG5Nsl7yC5p7Y5a0hA7Zb1WpIkazjS42k
vTZLc693wb6O5cYSgr9sXZkBx5ChaDcOHoRoWbNC6jY2lvjSOWRzdOzNYutYLYpP55cToQir8okC
frbr2nw9UuXu6ps27O6SzDiZYf87yqffkU6YkeFl68EItygu97kVEsXmLDkeUn7TgId6efozcoZh
N5vOsTOjZB3OzoNO36JBVOzTsEDHJ26LNgOM1oqnwrE4GgYzSMLkGrXfzuU31xAPEbDEX6YUa4LS
6YiEUf+n8cpdY6krsHGo8oDbkiwR26TKIsQ1ocwB3RoxJUg7u9YKCTi4LE4qBTSMBHNROTXbAJvH
Po1IPyFBpjn0o3cSKUgILIFwvtQtMtQ9yESaCLb5GpCaAcsHkruLurarHklJvzam4IWS+5bT6g+s
FEeYgMTVhOlvu4lvFIcp1uk1VZiN1IxT3OlMizPVmCREhO9QgA5eAlCALshykDloYMcfPbJkHKAa
e42Wh2TtEtsCghbc6m59kg4681EYDwsYMlftumle8Ric7BhdM9wr13nUa+1ZV8Kfw+k4mWpjc14C
w0xZsFTwud1XyA9UeNLkFtcCYwYLh7TQXvb7hL2frLoNfDl/DJNjO3RfOkFdUh8eymDx9qIRQuWD
omL0e93+Ylf8a9wB6zp8Dpi0dFE9NZP+ELvk0lVRuNOXMyCktdmc9iiyDzm8QlbbhyCdvkJAPlBF
3PZAvSMSNlu7hEkn9kuwO4rHnVGb/qg4EfbphYy1v63b827nwuKy0Osg+T9Hn7iNC39XN4KD6qxq
l81uuW3nCY6vvWBAZVQ/ixHhAiqVaJ11CUcufSmhBX20Frr8lTj0wchlwQeiEIWCz4kv9J6X3vK/
PxDP0f+HSUsK+PghzlrfwTzHdAsa5yBjvX62R314bmyCiykDNAOIZLLD/qu0aLmkSzQu3d8lOMw9
6wDDvolbz1UCic9kwVfVmw2Cimxldio9CnBvqyapL6gJzmUqQLJQ3iCIBEJjAMk40/rUg3LbGr/9
IUEhz3CLCn0twBkH1CyTfPK9WJig441pcI6fN/fPVRznVz5r7oelVaIqZX/bJ41FRTGNrrK+jXeE
dTYPg6SgBhDG3UHLzjdNFkXrzy//0Y1z7kIz5mAuA5XA+//HyadgDldtWVkHPSrTvWOxtlr58rkP
cfutdgw8E2B3Lgyqc0XBcs8mIDCYYB75GecyOW9WWeLWo4X008qvNQClz/aEh0i2pvXl8/t7P365
FIpRlHAktHOtt/dXA3dp+rqxDqJ2x3v+mrPK5UgKKQWPQ5zAM/j8eufin+XWXARcrHCGI9C2vr3e
jILUTMmwJvsCChMMKReFZAK5N79woY/GDQ/QXEKcsfHYZyM2p6PRxFWo07nTCj9MjfG+RFnq25Mt
74FtZpt0gWe7wqr3TuK2F4btB/dpGGBsdBvfCsPn7PLarATBlpQiEcRwOibaa4QtFwh6eJ8/0A8G
KJQ220PMZRnwVsy3DzRPkB/zDu1DaMVoMlCA5sXeLEpSdYvMSTax1nEQxUDStqvPr/zBLTKvUoaT
qLmWieHtlefZhkRFOjuv0qZROQZp9tPs7ezrf7+Mhwx64SCg/XPPZlgzrFonrGvroOCwTMAqzGqi
7IQO6cL9vP8UhCd0lL+OIy3TEMtX+c+n7kGdEm5hgtmqHeBDIVhssmG4KNvY3CCgbPJGI11/fncf
XXQR9Dioq2ERnsdAIqz0KNAV9AMds7pKsXg8pZFH65ziIlKToTX1C1c8n1xQY6K8deHEMJsJ5NZv
b9NOKVcNQ8Q+kvMkIFtsCyT3RUfXrNwLY/Ovtfjf1fH8WmezZ+NoKgCmkR4TJEIPgxXGN6m5uG8g
jsJUi2mrAoDEO9dwRsPhltvYAZp6im7wDhMv//mz/gCIwkyAspsce8ie8lx5iP3dnieKVAc1BrjP
UywWFDHLdQUvcPRNNrG3Us3zLYdrl5Qlgm44lHfJswMA5i70wG1f+EXvhHNv38X52CYQF6ir1cpD
V6JlOXFoFmRhocFOQYRTuV3FuRfcV5xQ6hWiHfvh8wfy0eXRYhvQmaDDMB+/HQpmpylEZK4LVC27
tuK15PWQBLk0IehwCVe7mSi5X3oN50N+GRQmyykOe+hJ+AreXlUmpZ03hcWutXc1jl/Eghh+0Ql7
aTKK4irJRxCXn9/p+2tKQwdGwKhf9jDnWtC+SB05ezaG/Lbz7glrdLdGwwCLJH7lqhXthdzc87nx
7z3it3fgADATnS9zupwoDxmLM5y+3q8RbUdEQ6y+lCL70bdscmd4jJhELP1M4koZYvYyPR/ZKLiF
e3LQf1CT6rUeDLFitfiPM+Tfu/rncmdKRzMONYIbYnVgIzEbvkKNcjVYAiFXSRhFFaFb+vy1ffQY
bcYKcmXdQMO7/P9/pmRrDLwqYJo41sIefnYNIeOcbpc28OfXOV9EHWJ/LQwnJuF3aEjl2TxlVY3T
xQ0xx3FPls5NM8U8u6yZ62vav/1WkOBIa5PG3oVdwvvrehjbuDuG+N/rv72/RhLc3XLcOjYLOdOt
7eJIiaxmuzD+oInerGInSK8+v9ePxgxoKPYl8EY8IHtvr+l5VOYyVCkAR6jaIbtufLq54Q3CFHnh
9X10e2j2kZDofz+C5af88/pigNOzxPR4VGnehwD1WyipTZORz5RqnfljkHNnYt2NyK75/CbfX1lC
vOJtYsKQyEXPFrkum/PaYyE5YEDHy1/2j52BsVanubyTie1y3rYvaHM/mGJ0Tkbw7gS4DUucfRwo
VdJKKyJImJpq7wbSAw1I2k753bNxk5dlVF74Gt+9SFxSgDj/MkbQXp+D/FDBcedOWhwo8op9nFft
UYYmqgVN654/f5x/aXZvFvLlWtCSJaoYnql39jwRbqrIIb/iMFEUC7bKdtt5V9regFa1oKING2me
qRSVXt+8xF79c+wmJVeVSyI6E5+NLCrLXCfEBTzraDnjnJy3gHXufqK/6uwI70Oo7VjZ9EjhSD1k
ephlP1zL06Zbw07rHnFoL7OVmMpE4zCvSPzKxEIZkCyiX2vc/CejARGxY9lUqx6Raoo5ldwvvzK1
+EtYpkN2YSP17oXzKNjau6D3+Jqsc1ZlMLM3gwAqDs0wF+gj+vhkSorvAPCJLtCQ2X3+Eox3syEX
JJmcU7+AE0394u3nNOgsIHndmIeRzeJ8yz5RTqeeNBuIqaWYvvb5XAPPama1TcSAY1vLiYoihCAx
6psaIUTji5n80R2OFpkiAh+Mx89/4rvP7u0v/HsH/3zwsJZnDTYf3dBWm37YHu7PUK9etKyO1hPs
8VVYTfLCHPrRZ8CsLZBj6vCG7LM1sCLc2etKUkpbFSa7ucrrL3qpacfSCor/Op9hpuA4qbN1ZhvB
geTtC9CTdnRSdmQHAdVma1TBo6Vq9UKwXwaZvVVbayCp4fNH+sHtOaZhwkr/f4vQ2e2lbRnmUdQF
h0jvqyPlW0gwYylv0yR0Lgzod9tBbu+fS50jLcva1p22pcocBG2jb4jVqoeDQb7ta5yPCsdzjtQC
l3YjxBbHqtNduNVl/J5NMg5nWGxrLgTYd4ayNMM1SbrGfHDQE+97nENH1ehqHyXyxbRrsU+TZt64
zAC+07GG/PcHbcHadvkB1Dm8swe9iOY0nYC9g5Og0hDFqFMsH6PrMKwufckfPWiE+ZRCFmvgO2cS
GTFELQkkp4nDY83Ym6/qBiSFlvaEqw9iEaSlNZs6jSbX/3CXC1aYUg/P+vzQTplWepFex8cSZsDK
6TmHuZlePE6ky1zyIn4wX+GhpQIiTP7LDvXt56JaY+Z7V91hUoJKOSU6i/gzEkDcC1sac1l+3o2c
f650tvbKuAmaFpbZoWxthHm6VnUnfXGzrfpkESSHsLnDm9Foy99O7DV4cvW6yzAuDu0pxS0K9tt1
OnrGBN4E+w4kKl3gJNQeXDlOv3HFztqpQ1gCn7eOHDqLuq7d1codvlx4O+YHN8J3ri9VMkF99+xG
lAjLKAJYfihapLo3wOXz+6AiAcfXBhr0hB1LMd3VehplJ8641kuqgTA56Q4g7bXqBhehl4Vye6VT
ckhpb7RethtpLJhXydDMp8gSGGlkOTXXKIY1Qu5IM/Bg2ejl9KVryv6KhSsF3y7y8ndouUhrHT1T
m1iEyMy7IP6WF6ylBLWFFtlCykzkKsEXFZ0KcwzgQYQ1Q1bLnIy4MCpw11rplibmn7b84ybK+cJa
lAEsQcf01KPutla6yggztp0oF+tMVjUM9caeWCmAEk3PpeiNb9qUJ/k+wcPs4e8wVIqRr9P7C5P7
++oA05/LGYO6K+xJ7O5vh+vQLt7vqAgONi3FbUVhHbI5LvfdAHR+xadEL2mo7zynEsfOkEvKXhPd
G2HTbhNaJRdW+48mQ0pOwA49yGb0GN7+GsQtDZB7OR5abYaafIz0JN01U1+syGMjDnxOhnUVE9yi
t1V1wfX/wc5myaCwsVcwE5vO2UZDGHlWo9vzDvTLmhN4jXwfj+29TMilks2QHD4f9R9cjtozuDzP
BGDMUfbtrbp2SVyVmQYH3Uz7P3hG26+g+YNHL+3Ca3dCY775/IIfrKkCoyA3tlD6KA6/vaDWe24S
GaBlZAPMh1DHkuJiHDwJTyUXpqaPLsW4otAtdaxXfykP/+yIEivQzFKSAa/KYsRF3BNCarXmrvFG
68Ly/cHmiyIidUvq3VAyz4sBA2fWrKvz9Ah4Efeukn1YrWe1yArYD1HQ6kYV3hKwYrYXrvwBq4J3
x4K2QMwprp2XTqO0LI2obKcD1MPu6PWThcnOUGTpznKLa8i91gYASoAMMBlb0ficUep7/vylvh9F
lG9th+FKPQR16NkRZUqQEzI724cCxFnN0WuxszQ6uG1gGWOfwXQCjLf9Hy6Kf9eyCEZfNqFvR1KR
WuDw4rE7WJrn8Wa78rtdWsnL2NTJnjS2+sIGe5mD3i50glqBR8GdajFqh2UM/DOcurLqyL3CBNdk
BqcM5YZ5f8xcrfhu1R0IGUmeLgjZSXlPAjdscWH38L6gi4VCsksydXbCZAIsw/2f66MFQWetuuQ4
yOKe0dyP685EawOFZDCtraYF+bAKTEUjWdfUo5YQukWJV6vv9eJSVsAH56G3P+bsYaQCUcA0JdGx
ovF/cno57m0kr9s6t5Jv49ggHC3ThW0/4lqya3uTVqqGLFdVfgiU5xD1odjmS6D254Pi/TfPtOJS
XsN3vSDZl5H6z0OKqT0sZzgq7LmZrGoYifkqo9zY+lOV/PcJhiM5ZmAD87VH0eNs1cptp4/z1rD3
1ajb8QrrdRKsAzsEj8PsrRUX5ur3k4y74AoWmzUDUJ7vHydDwBckk+no8q53hlty0icyTGvB91TZ
NO3yVLu0Mr9/ni7xQ+xZWZQcijpn64Nd6Houg1oeygYfc2LVkBprIqupGIZPn7+695MITBB4KWju
2LdyuH/76gzitgvVxExkdhD9YivVrzjO4o1rE++GN35pqLz/nslVs1jeQbQyZs73HAaGSuyMiHts
XQ/XMurcgxcXKWcQdDGJGQ+/Eoj4m0xnw/Zf7xTJvGESlg6gl0LZ2UMlCxMrPLHyBw/adrTK45bw
i1Rnxt5Y8ZD9CanZXWIavX+6HvU4OjAUTZg/zne3QdcVuRZS+TcJhDlGFmASP5k8WHDDmDzCvXQu
ZVB8sKkjGAHlAp8hgACgHm9fqEgGLQsI/TzgrITp7Hm4XhodyW3hrRGcVw8ilOp7ng7jtkk9daO1
TvTU14a+09zau/v8mb+L+WI64ImjPOW30AXRz5YLyyO5Vo2mOmh1R8gs2sup2KHY6BAl1zZpZyjx
JRKicjRBBTnaE3E64OsDqpW3Q6R0DoakfMVYVcz2Qvny/UfG7gsMNWVohr7wlpPJP5OWRrA73utQ
2xvtgG8mMAPnawysEgv8bJSXCCQfXW3BfwAKBiFDQeXt1WpMrwD3kbkiuYzJ4SHvNdHIJ22kVe8+
f+jnn5gtWDJdBjsgEIczt/X2UvYsgiQsA3GAOFlvM6HVpxEP09rIQNeh6A2v46loFrlU+18ZIOA3
uLUFJ4ViRtrnXSctrHpiMkf3UGZz94ApkD2QMAN6j6E+c5zIWpTYqyzK7RsUS/FwoUC8fML/bha4
PCB9Rhldetsy/4KT/3ml9pBPdjQJGvRzgVROBl/mMnV+OJN2C2gelYBb69vE68tjEVzkcJ+/4fOL
n61LVTMRP5o4CKOGaIIep/VcghMgkZHdiGTnwr2+n1rAjlAREn/bYHBf3r5lzJJJOeY6NtI5I3Z9
7FLnrmLYDlMlvqGgxz36+bD66ILk9vwtxAK7/luS+OfhNpwPhZe4pAbpGshnG5J5sISPzH9M4vC6
TW7a0YWzxPuRzPvkAyULjOoRDK239xjYUQihAaNdR/TTfQznGUNBOtAvmmsCDLfuWDSPxA0D559D
yAz/w+XZ89Hbo6/JUnw2eXmh0DK7SpxDayYtVPM541icOaZnrRIUDg8gVzJIdF2ojZsmGs0Lk+dH
AwrECwmz7DvZfJxNGRBLmyadcJLbWt9/D4UeT3h9UeIjji/nbv356z3f5yzD13FZL5buFbXes2pg
lBhT6Hijc6hRp+4HB+90lsQEbYe6vSmi8bVUF0EyywM8/14dl/7qoqjh4H02homvy8ywCZylm8te
fqw0tPl9ls1q899vbkFOGSz9fyfFtwOJXPYwECUXcpoeJXdOzqVP9kZ4O2QKC/xYGU+TUakvn1/1
o+mIurlcNnNLBMHygv/5YuqJGK2s15kR+viFcgZloIz8aocmxdoYqvKpbvJ4PRRFt4qr3L3wQpl3
l3d29nxNiF6C5Y3Fl4ni7Q9Iala4EakpViCr2SI47vZ9z5451rPkp+yYxUmO7pSDAb2anjQjzO5z
aohHN3c8LCPeYn2ye1sD4DQHu548cTS0FgL3KHfVVSK6pccZI5K3WohLiM71q8mV1ZcuMWEYVkH6
ourYudYbimZuDL87E/izXLAJvjnq4ymtB7zx+pRML1oPPGQ1isBGHlcMqmQH57s5aGYEGbwzO/dy
m8pbpQbIxlr7LRHgNP249LwtuBttHWj9D32up7swCwri7HNQQH4uctPbziCIQbhgyOv8tvcAR5dG
FY/gjbE9bAnRxlBUVmBn9h22R9KQetlkvrLJgvYbNovw81ENln4Vh+OVqZwBOCxZdfu6m7LIr4mt
gYQLyHlTkv3X+XmhideZxiTWD2NyTtFIT3plpcHEvws1WNkhNNzHORsJs2/qup/WwsQsLVtFKTYa
hnSbJR6OvyQawhvZE34MwSRqkl3lQCNCmJ/MN7ijNYzSgzrN1TiKXRqONmruLsBma3dN/B2Hb/UY
51OGR6onTL0YIx5j5Dr1c98HceN7vSRjOuajwxM8m9lTj1MS3o8H1g52dEAeW9L+TLSIjMg6brOX
UUvbm9kh3jnrs/TWVWqqfAhC+i9jVNGt6p3iu2s39n2YA1k+TZ1rHpzCYrbuei3GqQGdXhhhhNy7
hl4zp5hBFIPIV0GlbW1cri+GyQk+pvLQ8ZGO6cZ0F+ej2QN2dwrpbpxAymBje2X+MDJEQL5HGMPX
cWfMQDwsfFNIySvN22Pczb6ZE+yLoClwhzgzxiQ8S/5cWfZrgzD0UCkR3BZ4xeB9RIQjjbGL17Uv
+EJtfGK7PBfez2hW9p2buhSVs6B1H5uW8mhkdxr+zgUcAOhiyQVNAgrLusSDDcomiEFiuma0H2SZ
LMBXJ/7JvJOZO6eZInkDbTXFaqbVc71tiTXHL2JbySHWZf6bcWXdg41Qt+6gwGRaaQLApCgUuV/J
aH+xKFSSIt8k4ewXTmDz9cCKP7Dda3GhNMMS2Qelc7Z2cJHzFxHGHXGZZRdvSd3yTCDFIdyhyKrd
74VGOkA8lf29PQXyGwZJ+2fuKbTmRoUzSbOxYcFQyHqsMY4Opc+G8C75NPxuQA/MIKt/mylxZmTn
gCcFwmlnR8W4fzXMpt9Ty4lvtECq+8SLEKWPEP23o64VX1Uc2NSphHYfJwJcTjMVxsmTiJ1bQ9Ub
DT/v1ihpuseNLNeyYa+5ZtM3PEDsZA9ZGIihG4/93K2Oc+h+mDtRYxua4gmuczlf4fkHgJPhhL5v
GiNemZBP1rLTMX81vCoyrpNBBzVlAno9jfQXX5HjkhiQdJnZHEdPqC9pkmi579nNdOAIPPlWJ+Ux
yBegQIThy6zgRa/KkbnxGMa5sfNw9hwjV8H5B5i68+K43lg4g3AUk6FRVs5Q+jnNoR28AVxIhp39
NBp9MI4kBsrfIYUMv9JV2mFqM+WDjjtvm/VOJn2zcJTjs2j1rwV6ZZQPREXKvP1NvoW5NjBt/Eja
iSAuPVbywA7Uw4YUiLVW6QXGIf3baHokDkQYnV5mc7CuFmU0HQ6HDAVg0HvDiIsXS4AqsgIjuUfe
UO29UkF5zemo+5MQIEtqCZx+W/JhralW2BEJGTkcCS/J1mkUtq+ODN1db0GcyEMTWZQVVX7MjHnK
GZzroiydPW7b+kD/hg1qE9gCgNEwJY92o4UHRErNppj6/Ywi4hSlfbAHUFJR2su78AqPpceUENvZ
zhQJoYqVbeFD6tL4Ju468xZ2ZHVfjH1yFbtN6oMNKTdZbbMP7kJapx4EnQJwpx+bPZ55q4TcH0zY
wJ1wxMpCAp6GnQcT53qqUUTGjshXsduX214Fw6PXzPIxKHPrvgT2eWJqpGSPrWdPAD1/zMfgpxYR
4kpGir4jSm64poKfoa8boVepsZp3kOOd72qqmZGqpBxWcauXBxba/nqJePJ1s9Q3TWz3Kznr8Tcj
7dwnFHoBKmbL1vZT5Jk3GfiGlZEO3I3VOUx5mM/pQUlDe8hswFCZHPVTLtoGKePMazJ6eOppXOxZ
k92tpjvDU9jpxjEpEvGtnwtp3lK67t2jG1X5r2ls9F0LQ2HZVerhA3HcckeK7niYYEfucUPB904i
KHFmsKsSjvs+NIJsY2Zgs2QgvMdpBNq14qslw2XEAucT6s5WJ2gi+Rsm0HwcdAfPp1vkWxO09bc5
lZ25agdDW3dB3azhlgTPbjz0OIZEJeRmqCs+NP5BhLOtCOR3FbewfNmpD4fELMwV6BrjSxKCJ+l4
N/ZKDRkWdTL1oDrN0c3cgp8iMJpQj9qAnl1gVEF2O02K9Q9tARgDEZNyNgv8XbJ6JfmvW7tRXJCh
IowXjEnEaM5hYOFSrRF0tLFd72rMrr47ucPP2WR/HMXC/V2mrr72Chk/RrpyzBXetBkHZ3GtNYp9
ReDkHq79oTG3Wp7JO/bzRudPVpvjEW7dXTmlmOOmgCrIQLo45i/Bg8KGnDx1UBDIZJhCca9HTaPW
s97PYNWIIznRENCwLPN315qXjX9inewCxXnE96zkj+KoBC0nnJ+NHBefP5iutkK6EPoetTb8gA5V
t84IXnq9Ev26Rz4CdIM1oTdwtEGsgKRVj0bBaurMPzBs6nsTH/ZmJlp57cHtp61dJiCLCq+/p2sc
PRsdkddVAfUtTLTn0sW5unLqpN46C7JpHFTzXaryq3LltKpAd280d1S/XNVCIK2ILz7W5KsfZ4E5
TkelvTJnr2gPs6Xa7YDTRF4ZzTw9mznBUiszoISy84hRh49UzCu3M7WbcCIoYkWHy9skVc1yTNjr
ppnx/Bph5T4OMuQ99KlRvTJFYZsScResG5o0MIrgdJB9JGW+GieaF74WVTYuPqZAP9c152EmDng/
iYGdo563UK5KaW2jTDXRuqE1BM1EZK7aNFWUVgebvsRxbgFMk/Zi/xpwde7HBUIXEV4BfAUrBKEY
0u8nkIS2RVZAp09mzTZXTYcZPfitByLkSAh8vo4MCvkTx4U1m8yZmoLI4hU+9OzIr4Uf2Cmt2sDZ
xn47F829LLyHtG1/pF4ZPNZTc5f1ZvyCkQZL1jQjgffnOE92Q90vwVzdXG6Grpi2hlPndzSLnkro
hD+xWVvRPiDyDmpVarOVHaJuXrsDW9t5GOybMtPUpp0mmJl5khKJkHoh9njlxNF6sMeZcA0Fvywo
a6GtpnC0rtnlJ6ym8XMzWupgF8ZG74drqCDamipQdpWlPH+zFQoqyMzyB/VqZ+lVuKaB9xSW4QPR
vdfQsh7hlZkI1gdwWKWmWP/j70DW9rZZAgRvpge0H6zLHeZQwlvXSVCfcmzH66mEf0Ptu72pJqIG
vVFvSVewHkfTXLO/sjd5C2olj59Tz7hj3IE+6mPogZA8hsLluG196UoHBo6b3fPd34/KxuofW78N
e/jqGtp3MHv9yqT3cup6e0lDgSY3JvaLoXRJfyCtH9jZkLdli4A4IZK3bwMzyla5I2JUGyRZqMRL
dsT6FUyE+Z9AGwhgkLNY17TeIRkYXy0j+d0Ger4rg/6LZok/HGQB+MiEtKbiQPq5OFTE2GysIroe
kqHfj3bpa0X74gxWv2vi8XuqPPymg3Vn91K5vrDIsYc5MFeHTMPDPlqjsWJ+YZLxct/trF0q+z1o
nGRjhHG/nrLxp520T2yMHtnK3VVtSGwVqc0z0PV93yRXYna/siG7YrsAk432/i6QlruGvKOtjdJy
rgHW4BvP4gRyCm7ysIkANRUWfMpyuhHkNXHAcbZaF9141fiYDKDRPTOFjZr+dOYctR8U9bWnJRXc
AU59uvIiFj/4NsNYf9VjV4EzxKINV2Of/B9h57HkONI02yeCGbTYEtSiWFptYCW6oJHIhMbT34Ne
3b++sZndzFhPF4sEMyM8PI67xkvdOTdWU++GlLCZOeAjkx4VujOO875JceAOuftKT/sxJ9l75JD6
aRRyN7PlfTtoEC+AHAz7fMjz3WBPl6zryQapq3wtWNnmU4KRM4OoNjrqrlSWxJ244lmPANaNkO2w
jbKpaScPvoFtAXq9s2LbvzpKtm3WujR0Vk6beaX5wj17IBX5s/q2dY3g6Ou9OhmVaVCs6xa1njjF
wJKF7R971nROGH6oOhNATlob20ecTeKTwVX0AJ1fAzNQ5Hu0k2AzxuV7pRHNZXAAi36IbyvfAyub
1RuvBNZLI8P2UjZU4axHwW3TVPDZNNogsR7M6meBGTpwO+BnLnsaw5d02wzcSZMcO9O/AkQBrDKW
50RwoA0tcIkSV+BmWZoOGe4sDDjt0Z97rlc0wROD22PTDDeNXb21RtyuWrOXm0jn4o68KX/Rhih/
VgkpAdLzn2wroqmMksd4iL9yu/xoGDqGk+JH0Zrelc58P5gN6g2xQ6o0iMOp5DnuPLFp66rcRxZ4
Mb8kUCyIGR64mc5L9AJYgMw/KMTtOylz4MGjfx8RrUHN07yQ9R7t2maur3KG8BQP5L+1MbhJY34v
iwV4NFh/vCmF+lZM5Br4/gVkjLcftfoJCZ/2rcrUTojG3gJST8PYZcW51Wc7nCL/RcbWsGrwSXLD
Oq+DTyjQ0NbYm2ybAKQYiJORJEYYQUFb4bndiHS+DkSgZJN3oghdW01w15KgiKyQf9c8r6C9sp3d
d2pFhUlsh4r0rWk06poao7iWBlc9oLHsENR1v/doPbZRV7VXy61LFpkHg0RpAbrZNbrvSlFNjcEC
L3OjoNi4WnoYm4yt4qmM31VJwdpSRbHYt5tLKCtBld5mgp3zSGWE3M3Gy99MKdl61qrR6mmPCLUb
cuNFlCl2/qw9GJBNwNAcchN2CJGvYT5rwNFaWBRi+fDi5K4uKWeTzM22ULKKnTtYH1na3mmtAiYW
5/eE1JbfWi6/64G3VCUxeMq2ztYq4IZ3vYwYtcq5m6Jqk+jzkybnAvdHtqsLHkytLjeasPmX+K0n
elo2M7RCUOjIBDNEYIs4JAxWPQl8LRv0KX0DKDC4xE5Aghy1CTGHxzqRO02Wz27rXgGb3S7mV8+j
QkCv+SE+hfGUDVZxn/b9s695Jzbl55UzFCflBgctGW8AvfIDp+izzqyjV/L0WhNLVix81RstTh8n
Qnb6BtJc0uMl83TYubAhdyCiqRw7ssfa+kJYr9gPRvLc8byDbuIQtZp0XTTa0fSls8Yj+iB87bYS
zn52CAl0yU2UonzMs4aYdp4RaMIROFW8aTJ49bV+Pep9QBnsvIsov2WesyObcOe543ORRsdx6C+c
XZ9Db6wp0I/MN48qc0/SG14Ap/SAriBU+dHa9ud77EV7qLNjaC/xHCljpTR2HL5J3qkcyufcGi6F
jjt+LtJTb9u3RHd8mZ4kv2Zsdmwaplsls4uHNdNw6qNtih8kLRE2RT7cJF5zNpP5R0+HZq1ZlMxT
VN+YVv5TErPDL/doFAAaMOskO3bIs7WXEqKSLM+tCuZTrbEgpGreV9vOTyKoXzqz1cI2WKa+6TuK
MSQtn8T3clPHTsrAZpmh2Pa7SDwdr158YVB8cSVQLjiW90C/qXPxkkcp2p3Xa2u3105FiuyCg2tR
csQ28OLPlv0BZpsT9AK/O7cCicbC09hhZYOLE6xNEtXXyVDcxy2nkJsW58QAwwlY8UZ4am/3vONp
czCdllajfC1b/64poksfyed5ITTYStxOiJe5Fp2gad+yNHQh0+voDf4zOQePsilusNTepk7/1E0G
UC5wL26HuJPK7EVATgBZ/QL255k2SqdcsMUpSOfveXKO2WgOfMXyj9ZK7vIu2M59UpFmF20cXz7j
/1/EgcNguLgfO8JEQFJOQ6SOLcsNBJM+R8gHDPcXXKuzK/T6nvw2BjSmOCDIfaia7j9J9D/cwY+u
kV+SDvZyZiUEt2lcS6b53JWEpCXZZ9MPDSuSsES10SSyDLVLyugd2BXQQ0hfIeqIRXqE823K6pHV
7Q1bS08JfYAPm5iQT8ChVVRzpiRNEDbOsqrQ2cW50ZN9XEOdsqKTGRta6FXjtTH990gvxYnruHrz
8+gcAWY3CNOj0KeMGTizPYgmAHWfulS7mVPiwCUcuGfC5OUh8ikGyD/b9E3vcQ1RMcRRHjJcj04G
TRZXQNyealM8paXm7YeqD7gjC/i0HDeshA4bT8ljPLWvuWY+gMJ6FKBPYA8nfI/YuF+oNG9lT67j
5OVYf8rHdBoOZj03twIU+m6M/a2WuNc2hcDmjsE2GHhMDL0dt8pGaQi0euvH+otLMeTyqkgNILPT
be8SGdAdpca0LTvrtdWqbs1yt7mK/JRCy0uLcDCBcnS1grtvAGDWCNq672ElOgErJ+Ro99tksJ9t
4XNTCh6mPqjPkUeu69DptBBwxEKPIwwRLT7rI1Za2uzQSWW7dr36D7qMydanc1LWeFJ9vwSpHqCW
dWvRzeNtVonpVXmOtkOklSB3NBLCtFhBbI+2gwf8iOcPEImaqtt+1u7iSMzvifKhxKVOsY8db1T0
soNmAUeNk2sdCXsN1StHI8nrB0IX09t+DBD1CG4O4BbpwH+SqY6gL5XOtspKcSFUyyX5ypwfYa1k
eIerYONONqlfjW4+WVgQ15MbiwDx1yxCqyZVzJu6zzrJq4tpw+pqAxhpBuvNdhPdxxxf+pikYO34
nsnGR5wAnzpfmriLH9kfLSmhpy1N291QVECRsnGNmLal07jxi8HduLaodjoPcRjbEFF8Imod3MyH
OfPQ3ZBl16lV97usiViON79RAdlT0pwpFHm0zEwL8hbtsX5cNLnQHmbQguagsBhXN0FcEN0WgfnH
DnS0o/ZEmw3AqdbvAP3mm7qNT2I03vomusvrCG11yPdGlryMxJMRUxMxwIDIhw1Nu8mRFteOct8z
p75zx/yambOzZbGfY3qphmr9gvzCgMGmN1GI+tOHUWUvmmUQKpiZt0Ahri0yx9qRxpGFtzNz0nSl
/OGtrtHCqk67TDlf7nLydWj9yWum/Bmz1LTJxXTWUTJXSTn1PNvma6m5N8Jut5aMbpioHiPl3Mt5
AOvV7Tkbxj20gWaneig97cQgZWWJyAh7EcFM64CBj6mNSBObIJaLftpZhI+ipxifXqEeFFEbRqYQ
t1UOjigp1xotriq1Rwrln8lsnyqs6jDf4OuQDhCWhXV14nnrTDk7q91OJxfAMwtSA8bo7CPCWtp0
Q4/6ThgAIzMzkneqcvPQMAU3tHVfImqvZ1kGl9jvdsxozzaKCnYaMumkPoJPsvhla65mM402Vi4f
lNA35OxkK2Zmh0JzUSWERzrJ8GcqvZuoJBcYH3ynTGic0ySPY1fajHxc7RQPFb0ZxY61VixshJ0o
4dHgEz/PhZ7dSizOfMHd964v9VdCpTiXY8u6T9ueWV0NjGpM0+aGLU8dfFY0vlBvEdGgd/xNTk1O
harw1Lc6kXITCcSi0bWtjvBKZCYfXJaDky3JK/Uy2soSInoI5u0LQYmznVzzne4O9xgcqaUzI0Pt
jl+SdOb0m7Ubbv0E8BQoM5+N723kg/pFR0KumbPdZHJXrJRhu9exG5qnuFuKZKW16x4hlM8ZYZtt
lQZ+PqVC0gLK95A01lES2Tv41me9q4t1Po/97WD2GuUFIXV672hvBHoE4WDAN6USinfuDK2zMAr9
6Ni9sSXOLHttnXG+FFpQHLuF5VvZCCjSsypKsxFEckc8hsUE4yLohh9MCV+1oCzfGCYNLL7iItg0
nXQ+ZpCmG7jS8xr185nIg5+Mu1iyXs8FUejrlBW0TebNfLYFF5XmsSkI+zPeCHxhNIUuiQt5/s4o
glF4STz1KqgbZ6/7A4wo36KdkuyVOBODOqDxHN519ZBikdtETe5xLWrPfQJ2qxRJ+tiJUXtwO0VC
gA9lEyOHvpX6wAiN9dCwiBsqmw7RESdqiV/Shd6aMw3f2Lm/dL8V4QYTxZalCu02Kxz/Ne7zZt/H
TgbvBm25S4W1k5Hq1+Dc3tqggcmXoYw5kg8lbrG9Nvgkb5zRc8KkgCuF84cLrGdkO3r6V9TnyTZX
GPCkq7co1UytJ7d6Ns0JQK7OFgxL+KimyWxFW8bOpwYxPV+RilUA8o+Ji62arL/YJDBsgOGRvlha
FiY2zu04MkuSo9tyB1bwD9uwBOkVPR2e66D9k4J3m8QOHYQbv7W67V1Lptwrg1kVegdBBOyzAJmb
u52mR6+upc3boe/3PXINMzbtUTmERytzggKNH+MZsjCLPIQTp+cM5iVZjxVlzHASRnNMisxfS8Ke
Ws05u3MJOtsGhW8DCDeGJF2B+bp6pUtMR3VjVPzVLlNdN8s2ZldtCk7n7UDsbkj6NmpGGsxrXxfH
oS7JedX705ybVVjxcwmlqVculLCpnUqY2ABt2sayWKvq47UZzDySg0X50zJLccfulalFv/Lr4HOe
+7VUztfsJs+5KcaN5/YXyAtnFcEGFmImm2b4ThsLrms7niYjb+GoLc5uK4U9VMYHbhnwvwyWV4mN
MCaTRWkpzsKKLo4jDpqENj1mCJ3ayFBkckmwKOxTVEOW4MS4KwHNKafiiXYQ2tsefjYlfcMWGDu8
1OqNkR1yu2kIIk9G6n5bbSt4nRzq4x2apvwyyVtIdRC8aUvqsaXaP9JgKs3bztb5ty7hvQXNnjSY
bdJS/wezfRFDTQNZ3icsSqA9kFtstOYmTxeqbHFPefHguDlGg5pTVEF2tGZem14UbPyVQ9gN6kxn
573aQ+RxxoCVLgxq29QrliQROGdqwEebuwAQh4YMZFHfAWm/LYDi2V79WNWIflGwx5i/hOi2FDTy
psP8BmyuOmSt+xJFzsbW+51Oykco6DHC2VOk81Tla2pY33o+HDQio1kyIK8GYwQWCh9OLOp042kE
ImXPSBqHKE91JjfilpmjsZKZfDfG7qZw841H8O2sq0/89fZWdZ634lDbWTF9UtFURPpqAutBAnG7
Zqd5xYrgHJZk+GQ8+JeY0mJDpEq66lwgp6pRp8IXL3Ni9xvPpiFZ5hNVWd+Wg7abeJnYK5dUgQZo
bXcvtR50Y4l0EhvPgDkenCK7x8R1K7PyRxuRZCIFUK1JUffz9pz5VGlBujAIPXbJbJ2V6mrB9SVV
9cFWyaEyK38P+29jRZ7aVL5RbEq3ebeU9YHLh2cScCfekkoHLCziFdvaBylB2lcFQ9k+5t2NaUob
vz2UQKhN5YuwHIIxVDO0kSGGWx+TnjvX9tqbB64pa2j3TU8/6jrjc8uZEw/EJBu0u3CP5bkZ56NB
BnVtZI8EmYa4fg8xX0FDBtu6yW3+EFMl/vTWUvaFllZgrYGmOaoZEV2Q2aND8C3Fh3KNc24V50nN
Jp5vka5Z4z/Uvc/uYHKXAomk2t0WvUV/z5CIpRdMvDS5oenWoESLa5PxL1SNf3qTGFuUFK1gZZa5
JZ2bUEeBqoQzbjNPy/vjWNc0Ta8l+j+nF5sxsbPX/OqD7LYTvQDaAUkbnaovASM7yJsRy2bjh5T9
tSr9nQRR3mnjIxLXJ4z8D28qr3LpABmV7hrPYtFm0b6c4Gke+oNZmUe/8o4crR/1ZCUhWcM3eHCv
UeUai+doXnd+/BJ3GoJIt1iLrFPrkrgrsGezxPRVRM1LYBmLT1nRglHeF2l3Sfi9h5HTaVYmU7F2
1GE7tq8Kf6Dwu588ZjxedErcTHD/N2B/mRhDBx7KZIGsyrvEwamSKG0zG6Qsx+y1uIO6NXG3nCdR
X4M2Lq9er15kTu4YiOuOFIDukDBgCTT/1prpxyYXd0YcnXRMDGY8/NFTaJxzPlyC3Nmqetx7bslS
vCCSOnXvErMl14WSNgmSZ1Oq7awNgDurxNkMZUBCTevPx8rpPxhvoS0QKJP2xmuQEGg2+5PcyZYR
E3kC0yPfEQC1vnav4o7SmzQXvlRM+Kzuqxbxdlge6hoTkjNVT+yZvVepKTcqs8CdNaYMEXXd7eTR
RrtN/aS73Y/e1M9Nmm9hkC4oJO8ylsNzEnsvnshwbLjI+pMGA50Oku6YN543j/bYOknJlYjT+jpB
kqQMqN5Ylg/C3s7v8WTcmpH+HXjTDWsAF+XVLLx5/rNm44i1Zs7OSsPY4gwSa0n0xAI4n27rP+g9
JaeJL57nOwheA9TUG49mgBl9QM2ePTq1e/ZHaSLQqRQiA26ulGFe205/GkedcWT+ka7ZrcqmBAhB
zgyJvyyTOv2OJYCTLmM+Sxw6kNs748N1xLubURc1PoYFRdr8yrWtdVwzNcKJ3q0LmgC7HQ6u5PVb
o2Bfb3rppPFh00U7no7/ItdphVPjPS+Nde3adYhe82b1fCEEu8mrWnEc51pRbTQ9S9ZSGMMq6RFd
uXRORI4eDbs5GDO6TVPUh0bIb6Idbr2KOaPSuv2YyyAc7aDc4N//k9nI8kW/1AOAzjmWJ8Rq8AZN
YR91mWzTVuOwM8cVY92HdHJADMk3FnLB/jJTS4i4ItUA61BE2PoKl2YTMv1uGbR4KXNwiopJDB9a
IG7o+t4N0X2ZWvzqk08UNgGBDhqU8q2UTGHdbNny9bqdnVbvRYLxJ8UmE3QDPZuNHw3eOslnycl1
8PRPnSl32PyPruJBFbAtKCVY7i8S5yKaeceFr0K88Cr0VXdBnHkuOufHDfqjm09hGZc/rYE3cMoz
I6R0XMvMPwTJrIcBLWPVOm9dWmzQSYxjYY0fDpOKTZaoPWaiC18i5LE0uW8hpyxA4AN90iVO3G9/
Sp/HgO2hiLwfv9M+2nlo4bASbF25+0gwCKEtbdfCHYkOSzbQWolYihrowaQY+8mx8CbIvFNMFmHA
bY4AAxkW+buPs3e6ixMWogMU4guo/HktGiYnLrKK3k2PIw6INADermuKDecAW8YCmNU7iwQVwzVQ
+/JsXROxwjJbvaIXSXfI7Fv6+i+um31gJCx2SUSXWHkvsc0c2nIBjdf2Y2HE0ypziL1Arr+vOYHJ
vMf7NDHMXIkWfaG0aYs0JsbIIfrFTLzqamX63dT0zZ5Sam8X2cNgxvdFQ8yKztlxGOW0477/qWO+
NColg1DWcsuNcwWtgXkgGI+Ra75Ainzj/l0ilPudNVnvYyRu+rS4r9TCYmmJeSgCZxX0/sNskY4q
8opvEzepruvDXyp7aFDpZXl+X1TpD3ckKWjFs55CfJpa74NFzp1WseYn6yRYi3E4Zfw1q5bLbjAI
LuOa/jSFDoaY5cBpYphiM9gN53p+Zxxfbtw0YT49MvBN5/KmaJGxMFD+iLSP1gYfObazJU3Ah9ZD
e0+Pfo+GguAGbh7rNP0nVw8Ca4qeNr5IFtV3hU3aTbO86Im+Hh8rwU5Mzondwg6kj7eDm96RfIBD
yh1CC6RlXOr4NhRjME29VLXi0Iyimxa/wkpHhFn1Tv9T1/ohR5byO+t2NpOLnXXGOi0rc6eN6F/G
xMTRid7K0RN7vcJa4nn5DRxyfWVnzo8gTQL+AIviwG/wA4N1C7iTQxafJF9PfqcEH/EkzXNMNqah
4tM0J++m34HvcT3ULWktOUnDUxR5YLs1sz/LESdNxElnGbGGxW4keEU1aLgRGpIdjHhR/VAMDKNz
P9vXdTByipCMojHWGO1hM8zOtCOabjoaUotC13FOgYQAPDFPzDnUqy7dx5P/wlfu6IzFUlG6t2bd
fJHmcSNtY8/VFey90VmPNdYQgM03QNRnZhscJrrwdh7rasRSzNvKtq+Z1QF5olACMbdB01scKQj5
nTuFVdGuldf1SIDOmxll0UpzW+yFIm3CcoxRbCabVBYH2OxYoQE0Aq1A45m3umTH+gMa4BRvzFEd
jVnfGF33yLhpR826RBDysuvumuaeRA4vgktSa/OdKec76cRaqMtox+LAbQ0xNrMX02jpftVYWfc5
fvJVMiRPwZwQroIAlEr8sIn7WAFTa3MrOVizDro5aQ5tBTQusaevOUrotojKzMp3D8mTAJruPrEZ
YZh4NIamO1LFFX9zOgGzPXcBAZC2wd8Mk152D53Mj1Oq7dtUu1aGcVXzQFHUf5tg9Td5vnSE1ntv
xRTAERwAqkIubeqcbguaEPdPgTLUcTARW3/LcOGu6PARdB5Yu9zl8+SF1VS/Ib3CjVm6waqqp6MQ
xo8yTHBAnrX2h2RnmPl70IJw6xkP8IzIleDxToOEnR0R7JMlSSllRGONHjWsBZx7yU5ecXQQr6vy
fD2oujsFTN0oUcwCz7V51SYN7LTV7WKLwSFrk1u3NK015cau95OPSIfGneLXoa/AnRh8Kx89UQw4
LRjX7hI6p7BGanuCgTmFrTR3LTJEVxrMZef4MwIOXtlyCN2gxbIWeTva6K1u5POqxaOML59wN5Nc
mKTkvwDHs0xw3HE8fMT9oPZjhtNJi2zjMDmeG9qN2MDN+KlUfc11eQmqfN85+rFsOQ3M3n4z4VFt
x0HU28b6u3NdoVYSFHO1iOlh1l+/M1fcRKV/VzsGaUXKesi56S7mqP1gfHswSVIw8vQ8ZD5m+KI2
7rWxvPWH9hnTJ09gQJ1ouyPH3aR/kI5721tE5aABHAc32k01yZA576JLVNKptpInfID9Ko77gmie
cmCSr6212k/Po+DLwlC2wh0c/ylt8Olmods4jyGrF61CsiDLcCNnKpq4UH+8ni35uZ3puiI7/WwJ
udpGjhT7QpnnEgEJgxxWk3IielKzQuwft049sijnzRswgLsmImpUSkFZ4bicm1yslUXJU8dih0is
Vtkg37KZmLSmRb3UdFyEE25tpub5zojwgeCWPreem4UybxYBJxjSTeonYdcGj7jjg5WRG8061guy
TFxgmKBDjH2e0XkHEaU93hnCUfxHYacfZiu2MuN/IarkyRG4HiJwY0sNlOLv8FFjCsFs1WeN0jJu
dNBOOA709SLX8ahso2n0jk2r6j3dENkjPFwxu3l4EQBce3p5rTTu7c4c7k0CP7HZjNOuaI2dl1Cp
Oma1RHAOTyyW3pP9yOS8jazQ7plwMkQKGy/BeqFZZ+nnhH9rlIPGXP8Z0/y+r7Q/wYCjV+RsI/hM
P7clJWZtGT81Dpg8Gd4Gvf0cVPHEalCymvBwzbGO6cz47CymuLEZfOHOi1lcqPZJ324DjTfWqKf3
vpwtXKdVsE39Zc028Jic40tkWZ6PtaftXUVG/TbbirYpFd+p4z9a3vjKFIaHj2li31E6JyNHuaNP
71ZUHHqiLlZw7D5METBAqrv4e8bVsHJG+8fqrXrvTPJD9sSAz+rNTuV3apEkQCxaY7p7G1akH5v3
NBbmbkZCW+7JPQsw9P9T/YR5g6Ynsp7stIkpSwf9HLVkewX+ghpY0aWJQ2pp92R8rttW71dTgCjp
9+IrmvJPi/e0FDbWon7Yupp+73funm01opjluCpZig+l8vZGkOHq09ZNx1QJS+V31pAYlFUZrGQK
W7gR9Tods880L00g6n55LthTWTV2zoTUEtjWCsmR4tPvRlpJgNxiPdaUUeCsTcddL+sbkptnbBjG
NuhHOpUyuhbQylezTn+p4VCYMJWFoHFOQV18DwhvcyQeADJizvAbUHfGMRjjt1SKYxtQ1TD/Bc4a
TFfg7i+oP6HGvvK2HrMuHFvsGX3gsx7cNye963fGbCCtKCIDvdEFwWYR5jaCYwjUOqvMj5aAIKX5
14DufOVO3h7cbLGaMa3uTHYZoOzXYWMb2cqR8qRIm3JNzNAG2vw6q4nJWqTHXGE4ckznYrMqTtQe
Roq5mD5qBox2AkPW0S7U3oT+2cjBiBu7amIi0Nkxlwc5EWqD0NrhUORAg3WcHukMhy8zHYcd0Ij4
sQ3iPlROnuEhN+9VAwEpHRWFZTQGPUcl94Xm18Tv9WjGc6vyy6ip4VYpI8jDJOX3AiI9HUd77EJJ
DtG2doMmxHcfMXRlW4bnQq+/M2V728Qgi8OLEvMrlqV3KWRZ3iPD41Iq44cCGWJPV6OYb5tqB+yB
bGiGaofICUhjVsl4H+RpfsaT1gbroUHEZLE3Y2phdJXajMLSN7Etae71jsN8xpKeAcBgL2HosnWi
ULmgivkHx1PDE7posu5j03rxekK0CkdgylRY9RLTlG9EMxOZ1bX9oUlpJaTZtKHoKsJaisg5GYSj
E7fX9QLbZikknuwmP7m0IUs+aJF/KZLfMEDFDDnrTHywPk5Icw98sVNts0ucRn7BRSG2ejY6k8A9
i0ycxEtuc+Ktr6nZ2iGrKRm5pvi2abCgRzEepbjny4vrMVm0M4P2m1GUt5EUL9uWIOWLnJzPYAkK
9hPklIJsIZ7kWN7g3Ucna9x3367aLawtC6q20WAotaAPeI7dhnZJmFQoemfcT4b16QQVcUlyKE/6
IFueq2ZswsEm0IZamT2FRrTVTsFFCjkVGKbDtzojBXibGpn7gCipKNVJueZYgzbP3/pQMJDZ2NyH
7P8P8R7pqNxlZZrrCLAWg5u5Ya+jke0t4cARtTSZlSVosfucrZYt4fYkhbswU1kjW6Y1XfrtzhKz
w9BrLbdHwtHkMGRbxzb+POQn+36Ym+Ykx1ndVanlI8+xZ0gCXXxDvoi1y6MkRjlKlhWSosBU4hT4
gIVobyDazDdeP36PmV6cPUv4i8uCmi8pZqaODrKmaavbwYmHq51rhO3KqKxWaOTLpnVMg6WluKj/
DqyORPnF1NKB3rUbbTb8o44muma/S3Aa9uOnVtSIEDnqpr2kElV2N0EznGdva0IyeOudDCc4EezZ
TvMZA+tFpv5ouaueCBuPt0mXP3iQyxiT2gS91ZARJ34Hwo9Svr3/vkb6P0gHVnPhRNkLeN5l4/v3
Gif06AH+mXShEOezRH3uop3J5IECd7REc8Xk0J8nqAM3jaG6PadZ80hVB0MwU+Iy0AMY//GS/mE1
maVo3bMxyBu+Yf1aTbYpx4GZEw4kgdudiHOz041rePbBTts5/o9F1n/6/S00Id/xDBfo0G+2dO3i
/CCDzj9kEA34pO04eW1I80k5j3vhvJP/J+86TxuI0yL3fKU1zGuqPvMfIGTWNPFTQPThv38ov7fh
+Uz42gMZ0B1oV5b+ix5RafSdTtP5B8/UUYX1YLirW9CRuGwbygh2XsR/0QV/v+kgjHHZmT7vOhuQ
/0OLbPppJnimjEjSlj28fLclAZvRVNwRcsOO6L//gr9375efFuCaZzbju+BEfu1mT3rEphDLvrgJ
p/yPM07qbs7rNiEfVIpm7Wlm8zp0sPEo5Zra+o+3938+c368D9AYspbhgaj7zZqNpR/Ap4Tuagwd
Zh3NsMRDZCTGTdYU8j1nreDbEsv82KWKjTc5AOsJw0aZUJkbqGTbpq3Jxvz39+Tvxv//v1C9vCoY
cazke4h5pmH934Vqjyk8iGkfvH82ewc+fvPiiGY8SL3Chkrg3SrVB3fttB67SWXXUq+lwQpq3hIe
ykq1XTkPpcj/681avm6/XxYxDibXMs+k4f36OgaqSlTiWMG+b8uJI7zxirehUikVxOSnT53VaS4o
PwNPN6lq42dhlgqr0NBPX5hzs//KMPq91v/3swNibju8mMDUfz06TtLXZVlJVlozbehIy1VVio5L
AOM9SaQlwtNc06EoRiTVvTdGtX/bOGy43U/Em+nsDen5gzOWLJEVDBqhkS9LFnf//lH+3s3/+xpd
0/vLZOE5/4WW8BnaDp45ZgdN+AiNvb5i39dYI15VmOjT8lJO1JaercXvBd3uv//w36yFXz/c/sVa
EAlqX0llcayDNHoqCGvfcMimCCiZt0U2jdfcJdN/PSW/aQDLTwW1ADHLxnCpO78+FnfKbHoB2ycs
xQ/ulalqA8u9q2EBR6p6B78T3AGn7IgaVNndaJm3VZP6//EV+odDDIKIzTluMqXgH/7vN0glrTf6
o+ntvVkr93ohzItej0vFwV7Iv7/L//QYmnBt2a4HFv4/8CUvS0sjMRHM4wLiAteG32DZqzQkx3//
Qf94WMFcgmvrw3ngnv71S9Erap2hgj3TbzPG1a6/TVnQbPSl0mM4Kg6M9TBrI0eEqcK+ZIxucm2q
0ji0fd/9x9Nl/NNxwMENt2Ahh4AA+r8vx7cClXqqS0ndjO27KavgwQpTW1eaV67rpXCCI/5WJCwG
F/Xsb6JUeii91s+/vy1/+Ra/j6XlkvRIBEJd+31H4r9plKit8kijao8rwX7cvCpqCK1IrVE7n+Pp
/3F2nj1yIuvf/kRIUEABbzt3T/Q4+w2yxzY5Zz79czGrR/9putXIZ1cbtNI51UDVXXf4hWIIN1Si
7Y80aSaYSqi5Dwk8ALrLCCWRNhoy/ZtnRfowtBPNG3/wrKCLoeWY8sYUzt7U/AasZWSbKBTyMfcq
4ycnip6JsBLnL0q9+NXDDVwIctc2l45emqNOl4E5V6Fz3aDpAA0lJ2AW5s9axe2IhndkZpvbL/Fa
qDBQP9Q4tuYkqXn+LV0NIjUKDe5h7OGkkQQDR/WLaJsOpK+UDwyTmzpekMa6cvfb7xedSaW1WgP4
y8sRDPRSwGVBaawZ1NlrQeYPO1JpIHpnVByAfY63H3famvMtgy4c0Q5hI/42/bJ3kikEDF8JHFjh
jh772SZ19R48mhfjlgVzqo9XCVzMYeEdz2MS2YWF6I3kT3TaVDF7x2qpB3Ge+M5RR63kD7BY+rKF
m97jifr99uOJeQx+Wwo9dfI3ifidOrt2aiXQVfgXNraHgVmtQMq5k8xwCTgzy/LuJZJJyEPWML9p
PPneayrG9C+1Y+E/hoxIJsJZC84loJr97CRMFla0EQQaD45RMKrlDviY+bl9h+m1fYjjKvxx+wnm
H4gHsPGTIYbwwqSYa9pQghpuq1W8q7bTnqSaAHTHbHjfFG64FtzfC7H1yrexhUXOhUyQNamdnm+I
EQysCmvSPvr/9djHvtn7BczNdeOar7ef7ZpezptWj1TpO5F4zhYrwOiTFPf2MRFF+EJziSy7Diso
Bn609bNxREcAvs/G0HP/Dngf9Z4gpC38Cn12BqZXjIEOVRU/BvWe+XY08HFvoI8eU0NEaOTY2udW
ApdCrE4edIEOpBzibCf7onsepy6FDSBhNQl+H+gcpnf89T+IQwEZoAZDJ17X5PwrFL4EEt8EztEu
GvmNWG8/JW4KHtzwqkOc+Bgh9yJfuMfeHvR9MOBFOJwT9AOBd+OjN72od8HA9iWks8Gz0d+KUmPV
a429k8z7v+rhOH6oAlIVkKE1KhtxEdypI7SvrRcP+n1o9OUThH+c7rqiD+69wlE/BBSBwSrKdPni
1KH2w/Q976cfUXuAQ9fUT7jGJglSqtLy92mgqeaHfohc/VjmJgLcfQdp6asTD+C7Ey+Iy7XH1hxX
RpnTSxqwxv6hVm37gPcJlFZNLTBRI/vocDHQyx851sTweuknY0qqikE+5CF39AahEMvdGchSPtRI
vTwNQupPISLYnH538IdVbjd5u2qw8FZPFc71JPCJqT43kVe/DNAi4rWkYZKsUhrMxofKoHNy6trQ
MNagdYDOhrS7QbH1RfDoKm75u9FHZMdlXYp2adteCW0O5oGmg4o2RdBb7fTua3m11oAjVJwjt4d7
cPqAoRPlCjDOkeFCpbkQ57T4oRwCbde6jrJ1Ry1Y0Pi8Ei1YXqXmQKjV1t8O+LvfgMwC36yjz2hH
gYXcgEkRtHbCoO9PXlpVS1aE18K5QyHItWySWTvqbIfqml+gcENJ3vmyuRNcX39Iq32UasCirGvL
tbeNYnJ2GyOSvIpCV5O1PjbVRMKR43OuFxmTLh/6wKE2E9GuPbTXv5nKoHtrb2ili6+K3wI4Gax6
3/EZtYXPNr/qpzPGu7JoYaDR6aiz0jEty0RPBIZspQeyHWUwy/sWOXbLLLpIu2KduoMBD6jM5A8a
UxCnbge7q8sjhoSKC0kORlSzI16TxqQM44+iDEiLNW7DIPG9NRhxdRvHkHOAZMVbrzGMhZXniRVi
hapKLKMQQsrbnCdWMHB8d+oyHGstHpmMej4ADsPOqvuu8qW+qxQAB+Q5Oq3P2898dWVTCA2JTE3Q
Rjh/ZqcfC15n6x5LAD93fOtsX4w54OpSb7bSbY0PtQ6Y+fail/c2WYfUuED5h4nO/vmiWtHbTZpU
aP2bJmg7v7XsD2NMNy31bUyyjXQhP778sCQ3BAOMt+hcOubsIaFyR7XBqBdWktv+VNpMviIRU3wZ
YXWoKDK0/gjErHN+CPrf/1pk8m3F5ENH6UdqhxfH+cPmEFv7MGQPG22bgTDovBfgMM7JygJ3IR+6
iDg8mzF5RDnkC9TU03t/F3GMtu/prPvhKbctHaBlIQ7w4ANIg8zt/vETshTaxSYyhuSpyG2fLyVy
pcOeghkScAnbA1KKgWCsIi7MEEUDCgyY898XnCTmSUOQS9btWbLqtHhDmCqIKcfER5ZpmfnRSWDO
mL3T7AeYfwsX/sXB4AEtYCeGRfpDl232LnuNerHPMb+TU4UDQOWzqAFnD2aTApoM5JOs2yUP1Cvf
bzJgoELVdSp3fZbyqZba0shKw5ORl94TLinDNCaJyh6RtKaQ/3oKJylxTNMozE2wLHJ2CguchjXm
ReyWARYQiYA4jSHdfKlXIeTVzn69/QXfGpJnKdSbdjn9nilxI4OaPR5cPVk7jHmRz8/zn4hnuDbq
Cqj4A6Qc9R9B6WXxxq/aiCqk79u/YPmHX4ERhh/FqMbMegsve2rKeLEbdREfph/GsUHemUwb7NX5
ZpbWGJl95mJ06Kf9vreBcJc20E4Pf3ZUdtBn8KkDt17SlX9vv5PpSpm/Euh8qkZbiDRBzIKD77RA
Hc0kPLmVlX8pvfi1H8F22lqP8k8WJ1/Q8gnXqtFZEBHGYuHaufbcqCA45PVTPT+Pw1hP65XVDsEJ
Hf/fCO216wHDK58hlj/eZ2heIY8ReNukg3xw+7mvnC7ueQMTWKy1yFlm4SMBlDGSTXO6OpvTrJg9
dUyQHgpEt/bWNEq1AW8tHOkrx4v16MDBBKSOe2tVvQuPlZ42BYiC4FSPCAYdIE+Kz2WFq9g0LmT4
+c+PSAxG+pmRjMkVMAtYCqztqiyc4NR1ubKKhFptGoXhPAVNchqTaNgW1rhQ0l/MBAiPFudL1wUq
vdPa5ztZcdm2k8IYcBrT+dgoQYuOkdLYKml7nN0XbkMeT5BtkQhomYKuktBlZhoFGlAaNzSCU4vt
BdB5f7S/+qhCqcfbb+Xi6p9+oIMBOVkWhobzbnMtUrTXmgH7WSuQtA4ghreo0+Xo+ylpKR4600DA
+J/XpARAal9lREhDdLbZQCG1ijF1uDMI99uwdcDekc3duSC53yj0t5e7ss0olfn0ggIJD/TZN2h0
O4MykAQnvH/1Y1rZBtoXrbkPVNEuXIpvwtqz+EFPGXYB1TBxfB5StcaMnFCkeHwqoLNaVEQfe3XI
NmXdNpu6Be1doENx3/gQNBtH+NugLLL95LGwYhiRAHtJ/9Y9RDW3KVvoA+HCIbjyLixUjqUjyPU0
+obn+1GS1Zk5lsonJxHWB6Bl/S7C5HkTMVpeCGbT7TF/FSaSf/TqMAUnkJ8vBd0uH+za8k4FHxum
qZobYi1RXF2KXVcWIo0DRcQtBjXBnJUJKqA8gFlqdIrdIvvslAWkI3NEKnLh3b394rMnslXKV55m
+riXVQF9gACmg0A0l4b0Hil9sVYMsQ0QgwICMrZND+x53VeMquiEYh0R9/edG2dQJxMLAglstgh2
QJ0u/LD5R6W8JCmapMA5VGTTs3scIGCCY0Q4Hpo0BlJh1CaYCjvzs286ove/bp+mecD4b7EpoaXf
c3l4h6r0x6b07YMKo2pn1ZDkoZci1gX3YpMBOd3+D+vBddXA7GrYkM3yPjCHyCF0DKbiWChAwsDS
BqrdniARgaKOdLFwE157mazERcGWpYE/201+iiqn7ov05A+N+gyJOtuFivDuIjwhPt5+tOtLkWyo
9ERoJc3iICKJYE2HBr9j1UWe1Ayc9BVht3Dd9ugq3F7r2mejcfj/13L089MoAzr2VPHjoRxcNVrD
I2xha9r5B6e2KuD/hqH8a6E17RSKLGK8TefHnvublBkUMg+lXdiBVCRVU4SH0AaBreAAsyDGP09f
ZkuZszcJFqUJqzCITpN1yh0u5q296mQ3xGuyLYQHxlaMf1AEG+KFgH/1E4JyYSSsW3RlZ7tTUQvY
4DDSTxl98dfIbFD4Y/QNexTkJuyHf/6I9NfxVCYpxgBo3oKOsxF7Gg3fbQvjw6036qgsWegHKvhg
3YuoEv9+9ui8UFdioEZXwJz1f8bMQNW4SuITzPBBbmpTwxWzitXmJ8Ij4S/bG1Rjf/sRr3xJUgOm
H3TqbIAUs1jmjIonlKGIT1liWbvUq6yt43re12iYaKHI8a20TAsWFjUuh6IqFxV1JfMdTuM8C8Js
pUFxr0pPoQMsedXp8F1WphuIux48GVqbXPpPugYaYRWmSf2djlADQ7oKP9eWCcEy9Prgq4e+tbny
AxjEqzYLDB0yoRJYq75pkVFxu9p+Gdyof9FwFUPKQInilZZgqoC+v+PXK8Vk5tMJ6Nt+8KOqR3Dy
2VCrq6Lo4u+6LvE9KNrSeTSgBZ36XEu9jRd5yV3Ym1hNmgp/QPO25F1Q5xXWVz2pEFD6vL5vFc9e
uNynA/X+KuTAMX2YrndEnSX1ynk4mQTiQsT988MwAP+DFdY0tL4xTQUnpwaZuwnLtngIS9+JqZVp
py2Es4u7ePoB1EgMHoQFXmDu/oyBWRGJyIqOfYxAH1oE4gl1QehGJnRGTgaqbYIuIbraaBH2Drre
CcoQgaeZ67JtfifIG3yWrRM/manmLRybKy+H/vI0o8G2F4DS7NikjgysOsy1Q1O1DsPzmF7WrvJx
tl0PWuL5sF0r2vKEzezTqFMj/A9hQgOUxZ6mitbmH4drWwsCVj44ou0OCjUPuhq12KEeKXadbYcL
KcGV57UF8Yhxvk63ZL5e27VVNoQhwKe66b9DEJh0ehHRgJc/WN/7UCuextiyNpBG+wW76yvXGlvQ
oj1NBAaoM3vVBWiGgcFHfNKLga/vIi++41qdGsVt8toBNFr4ttfi0/sFxfnGt6wx83ytdI8ZE8CD
5AA+exFTWTuCWOaUY3ow0Txe6JdeYkh0hJuB2tGKEpIO7SwqwtWUqo7Q1LGhu6YQS3od+77Et1Zp
WYA4qxFkTQ4BqtQw2wZqXE02g1irsBPh9eYo7qC17EL9vx2sL98+43hQNHQqVC6ktwnIuwKe8llx
7NixjlDWhmZHF1n8gnM3Mq9CHwMRHQjeCwdfXG42E4gjKYMBh1g68z6gNmZAGxlogc1yahOFXL2L
VuoY6O1u0NuJmqH07nGMIxSJEAPxoB9rlR+v/QS1gzVg0Mrepo02KC+ZoQKFBqvX0cqSlXdCQgLe
PQEnhqoSI3yNjUXNgNEzx+5gJYC69zUJKAZtWZS/1n6SPAeiUX5bloKqazGgJQ0tNgmWsEpXMDt0
g6hxBCUbtnjWrGpzCkof8FtIrA5tsq1CsQpaszoOeki9XFZyFSYNPixGS/LvuIjaA71Enrn9/M+f
m/dOqeHw6qcu7PneDztVhWUw2MgnpMZD2Mv4MCJ3BpMqHzcx0n0L17J5cckw3cULUNXpilJtzC4Z
3N27jgm4coyR2H4teyzJEHkxlM8KoJ+lvXwx3yfnp9PInmI2AVLLmk7+u83cIp0D4r1wDmZkN8/A
d6DXO3JP/w/hkhih5MJrUd4efude9Ax2egkoNp3h8yuV9encE8pIuejGna9vDb5ECjT1T+iWwWU0
gLcoD2UAWGQhZl65O1kJ7Bcfk4gCRvl8pTxBzjBJ1fiIyFyDqI0llOBkqpCEMq9qfuq1JcpTH8Wi
eSmS0f7sFCDfN3Xfdg7iw/C5zbwYU45eOaVGpE1ylYxhbu1ub7drn5/tZgiLlBcD8Pnn91D1R6kl
PgalHj5htuUFW5V47+LwkJkvtxd7Q6VfvH4uLxyZ6LeZc2AFbTLV6DvhHmwREjrCBKnaPbN2+q2F
9Otyj88L6p8MylV74zJqwdOhTPZBXNSP0N1gjAdx5794o9bvEi/G2w6mXdftbQ2huU2NeOQnq9C1
r1U4yMcw6t2KnE0zuz3aZ9FPsl6Uczp8WH65DfzIdR+p2R2yLKj7qDqS02v080Gc4P8A8VwvvDFc
iOXX3jZbf4ok2KqBiTvfFFUsS62B0nmyXeuUgFR41pscR7XO9b/eftVvDbf5q2Z/6xZVL4mzOv2U
dydNlE4UNmMdHxOzafwtlt41ijoMOBF0QOgCaX4zb5UdV0r7akeZpSKnN6oCSnVjRbAQc+cZJx0o
QQZi2QpcthANMnTNerypLNe4b0OzO+lobr8KkuMv2Azl6NR1MfoAKWAVaJbonI7b208FxoOfPX+s
aZ9yqFSNgDV7LI+za/JfwxO/vvql57b92MouefWNUfs+2i36jWMuTgRtB5StsLfYVvbb3EG9Is+H
4uAWE3DR1Guj2NoVZjrc3yo8YaZq4SoCGfIbbqS1Y9qvbzQRQKopgDKu4XfmxtoQAkKa7NzkoTRG
bxc4LYzAsm/83003KK8t9Ua2VYxcqKde9HAwkVhHEjbTtSOt6HY/BNgnrLzInlR66as89oEv71pR
DY/hgIuNJqoMaObg1UcnK7tT15NdoQnWed9kUgVH2/cQHRRpj5iZb37woIF9yUc/hnDWJTrKW1kF
GihuC8ioTHc+W0XR/EKDBnW0ccztbVz70bdSpMa9oQ1puzYCCqTNWOXVlw4CBcaQekzhW/t85tEx
SdyrwvocpAaCBIgN/Cg7rAB9dapQiRkq0wRc8+DqFuJjHyBNsYkjs2CbuKp/IplRD5C37XUS9O4P
If3kHny+95R6gbsB6l09BZXK7LQYCgDmTfu5N/yuWddVhu1SjrX0ps1l+DNF5s3fxfroRr/1AaaB
gTgczFt09XFe8cvxDk5yNuAco+neY5ghuIAPs74RbZG+jEJgZrq0Ca/swYkaASaOqSyNyvOj1dQB
Wi+t2x0do4zbnYoA/dbHUr6Hupyl/lFR8rLchU6OEbXR1qO6qblnXkyntK2F4fd0X82Pw/ufMrtl
xFj58N0b+1D5uYo8liM/gr+NNpYZovVVS5QAULH4R4zPdIlzhfJpyVNgwcwypZFiA9S4oxxIVmCW
FqlyyKNaPlIqKb8W3rW48oAWRx14CGXWRe3RNIGX2YPpHlHf1R9BdGfht4E2G5gi8ko07sODKXtj
V3eIl9DRQ3JRS+pdixb05vZPuRZ5QEBOAwduc6Ay519dSUxphOC9jl6NUCeEUtV6tGVVD4zuQnVY
iHTzRIV+HqhmCksqXOwa5uybqi1wfGKucyzq3v4RojGbHERZm/0/3v+sQwdR0lQj4ZTAfs+fyhGF
DjUZ56oyLfofKMHLlRElKNvUaIx+vv0G3w7G+906LcZqALbBpWjMR84XG0a78RU/c44VgIlo3fRD
/Nj1ORRhbYMbU/MaNBoB1QW289lpJNrlVVT/Klq/Q3gk7LCOYnyZvbadb+LY4TvDH4SamlPiIaHy
opie86LFSYHSu5RoNo1ONb7cfoL5HpgeAANLKgROPe9r9gAWXNDBhGqGVZze/gpVX/OnMX73zYX2
tGQkPS/C3hZjtjmBFciW5vVorGFw78ANo/vitRm9ugpQoSs75YAkzPiqRbKhy4Hyagv4MG/+8ZBP
qxugPvE+51kBFJ5/K9cOkXu3gWT70oseQgiOqxToLUMzUx8eb7/Wy83OCafBxYZnPApo6XytLkyU
twbUUUPp9fs4DhXSil5dLL3Ry8mhBGEndLIhMlAAxrPI5aRaBgAklUcrQrtjX4N7M1fII7jtpgwR
4VxrhWd8wXoiL9eRXoi1Lar4udM7S/mEy4C0V32g60DAXXRzVwksGvQ8E21EgyYaq9fbb+Xy+/Nj
+ewgVSyb+mz2BQr2rytbLlzJQG9fOci3pqHSkKl3yq5FGxF5XURORaSPC6EOT3be+NlJpQClBtYZ
KQAdIFs//yKIP0UdejrKUYlU99GvB/tUGRJKdVd1KQpWyDqvaZRGv8u4MFE0JF8UKyGwRUSWQ+Zy
kw66IAPX0t94kcnvSqfhqGPAFdHWeu3hgIoqIAM0A67zT9m19lNomyWeUq1Sof/rWl60maAUA1Yi
foewuoqVFRq6tfaYlJNaU6X44wBi33ChN8fIHKyNCIWMNqijTyE5rH6IVcTzVsCX3QIFJ1h3a2QA
ZU1e72ZHbGJakD+QNsMPaqYjqhXqpYWuhKq1zxB6yo2Od4G+pXOP8xlqoOJPneVwBAzPKb4LrRnS
Q4gYvb/Wq8JoVpCBXSQcBbZnXhiNO7WphLLFhkgf9maV5cOmymGuP0RYdnhPRYyU3IgA7x89T7SH
1KysSR2/sF4zmrk6pOK6emiwvvOh23RdsNYiRtWHCoGNDFenrPlUDjWsfmOwi2pVgDWhOduMd1Hi
J9ZmNNuhOjKsAdeAGkm21btePKlhl6AjHpKsr7tSL+s14YMvCvR/+KvoLg4tRo5c7YqRo/jNb0nu
ot4AX91gvXnfjG30t8YTftym8LKfBzTC//QuTAr4XAY+cKMMk3aLKlIVb6siQk6zgeP4NfPb8iFV
DGbsJLBiMjHo1WRrYGr6EKURqrcZyIF4R+GF3Rp+PgxvYzWNPyoaSd0q4x5uVrpNdsPEJ6UDElVh
4W9KnXYogPs6TTc2d/1JhQouQVx71avUczQmQkXvvt0+j9NQ8v2ZmLrhDKFow1F3TIDj8zNR660Z
ST+LT5P1iE0ZD7ZxHUJkaNZMpYF08nzYcnipgrxqV9iAEeiHATq5/TOmo/f+Z0x1M1gyGgsgOyYw
2/nPSHUsjE2jcTE80Gprk8R2eF/VXY4YQpnHn+u6Sp9vr6jNs8xpSajfuslOmjo3syc3osE3oB+7
eKngi7TBxgiyptloSDynLna9TmsOd8KdjD6CPkj+WBiQfKaol187LGPclW307l0ZJPxrnJYS2wDd
xSJThzr9rbeFu0Ceuvy5tBimK0sHbUPonK6bd6Vvn3upFDn4suHNzU7P4O0XtBuwuSnuyVnH30MZ
ik+3X9J8d3BRo2ILBgnAjQQDM3tHEVdpbEugmo1dogYZJu6aETeqw2odbEUuqqNkQvQHxV8EaRkv
LgxnL65QPpENqWma5jFaM2YTdQmzMrG5Ho7kB9I40jZUvF0f1Aj23H7Oi8YWm4EuDUU2qZAELzB7
u3EzygKSg3tMY6WzVybzHbzMuBaa776LfQoo9RjJDTEGGkM+O07Rd7BsZsUyanuso0c9/W5iHoKm
p2Gp+B23jQd9Asx5uvBTr5wUOkpgkei1cPfMIRvpaHqlMCPvlDaVua+ijKk/s2v/Y1IRfI+BllAC
3347V5acAEkWWgm6mBoR51vPwCGuddPROync6GhqeLjSVdr4IY+p+HEuXILLXO46evSMLbiqGRBQ
L5yv58ACFNroeiekOnQaYLl+b6FR8ISy2bdSggKyzB5ZUo843plDsLn9tNcCw5SzIb8Av5dB2CxF
SbuGsX2vY4jrle2p8MN4ndfhuE5TBx1jmECHWrr63k8RtQwz2PgJrYVdH+npesA68xH1kWijxcgS
IggrGWMmQRB+uP0j59GAsM2gkOPxH8XwbdbxLhroSY/4HAncIekqC6aWHf9RYDzc0ff0XtoYEyUM
lpcgYPPc7W1R5nWMlID80iQ4/y5m4+JiJ8v6SGc9QecIpx5HDu3RjKvymGGKe3C6tvvQcikvfJP5
jvhvZWQprQl7RrFyvrKH8agwOts66EhIoo+WGgXu4W5UfjKRiSBnxIAUz6zSj5mNusiRRj5z9f3t
d35lmMJLn/BvQLonwOusL+EJT4RxYIUngJ+SibsGKdtEM/gwqLQUPYNcQaMhtAftNTEXEayuEKnZ
tZpbLzTir37+//slbyXBu89vuz0atF2mHeJafEzGIPM5JlHd7Lysjk5Qo7ZJ0EYLkWf6vO/v6LeP
gI+iNh0McO2zO9ot4jZCi6jmju5BHdZZHaik8SYtVD3snXzhGa/tNhISECvCkRRus+AfQ7HuDEOj
DWPBpAF6hDdRGtt7O0UxHDz/iP6S2a9T/rfxwpNeXZohvOmw1agT5kszr4tyr3P3WlFj8lyCi0RR
ftBG/2DTw33xqh7nVbSx9WhlFX21NCq+XB98JUcbTqyhMsaabXcsfvVSy1zvyH5rHkQU0qxNEJp9
qQI/zTG4wOpoi055e6/Gbrc0NLy2OrxIxjwwpvlDnB82VY7WiK5ocsJtK5MH/LLRA0OeNX1moN48
12J0v0V9a2Jc3GjWQlp2ubM1+mI6D6+DpqdSOl88xF/OLjMLf4GAbbwSrWsbD31qMLbuMq/3MMVE
W9UwhCKWjvfl/mZpyVM7AL1BJczeus9je4kWGAfSqiKnLDUSYJkcqAF96dD/kGCkeY/bqPbEZHsS
QXFk9Vs10/FLUMMZdfCa/OB3kfWcoFq6E6muLkTB+T1s0mcSBk26ibRKET17Nz4O1/nISTvYfoC3
RJ73/bHJImff2U2En0FkLbRLru2EaXyM0gKiGmC8zz9GisBo0sdqdSysYqxJ+EJkpYGx/pSyEtib
GfkR7WbX33lmqxULWcdFY216XIjlZAKUBvQMZ48bYAdY5ZGIj35jTYKAIf7vg+5Ce+zjGPB7AXXa
OADybPR7cm+vWytZjOFKlksz2gvsyX71GnWV7g2YuSbyqajKYNx3CBbmayX3G2/r56UVb4MRC6ut
paH7c8grVfxzIJs2NEh5busJaTs7T+5oB25Q1fVxKKTzsVV9xiTSN9Gb1erxha6O6sKbUJDA1rP0
ePvOutzTpLVUDIzlmNrq8y0D1T4UEbqWJxSno+cxLMoHJmHDU+b0/vb2UpebhaUMw9IYuoOwmiPh
MJPDdChTohP6rNV6gPYDzTird0zHxZrlaPPZBBKXrtnCyb2MGdPKdPYQ3iFLnXdgE8fAoCl1kyMu
2Eyi1VbuHLctMN7EDBEVL5yjsyWA45UXO02XaZ3DC+Ynz45GLjrPK1XwMsi0FvYmTnQR79py7LBi
lyhbL9xIVx4RnChES3oz3IfzMh2Hz6C1R3c4ZqkqD10eDjujy4O7rFGdpxq9uXUC2/3r7S96BdjA
ZADqC7AG7uCLdqlM0ggNFJmeWovjnyGXuQ1TBz4TmpjPfSt/BM34DV1pf+3nfrmDGZMuhLzLn6Cb
Fm115r1iUgszpxfzLtPB+i6bhoTJSQSpuo87UzvBD4jWPbf3xjexzAyZS38Du9OuLdx61obb+bvb
72H6lueJD5tqioCQmcHGzUsuxPD0UgxSPypug4FgVZGXrwdy/Wx/e6G3/6fZSsyDIJxMiBJO/nTG
3j2tRSsMvbowOiJeIxkMSMRCcVqKma/yEwwwpIgNxCtVenq3spC0xB1PWna1MvCC36d+/Vktycu2
pZs6uA8Ek1s9KtCYYrn40hkPBu6Ez1EuBnS+aTzhuq61brzRxko+NTDOkbM0A3vcS1mOS2PuK/Fh
Ah+j18P4nopkut3ePRu9N9tsuL1QNSsAGQFLVfeCIf8mgy20z1XZbUuNlkvX9mLhKrm8OBnp/d/S
8wARqTgl5UMYnXJFa4s16vLlduzBzuI8EzcYTwyktgsn9srj0lZiyuVMgkmwss8ftwvSwtUh5h/9
NkayCQACQ3lEsdy2y9daFodbFaTQlrOuHG7voiuxAsopNGk2LeIB89BktrYeZNFg0QvQjKlW0wi6
oTyiMtl/VdHo/lD5mrJw0Vx/xZNEB5MdbFFmjyuiIii6Jo6OmoIkBQbQr1FXK9+UEbJcqhnu7vYz
Tnf/7KCYYuJ5TpGJ/TS7Uwu3N/FprsJThPOzeQqkNm5MPej1TQSGQNu5wOtL2tgj7XNi8tDuqrKx
/t7+EVfuAJ6VkRmYH7h0876IkrZ0qJCPPaK5WzyCyClf2rGt6ZDbSy2YKyFoAi7S+SND5SXPAkMf
9J6qJtVwjI0YoweXhmiyk8LrnYUQdOWZKDum5Bv5CZo+sxq3p7DWQyOKTmBPEPaNqvIvJd6Af2a6
1Hq+ttTEiyIJMZF/sWdLFT12f/Ty4qNtJM7OTZxYIOOVjB/wKrV+/vOn4ramkkJklYn9nOmFPzLq
1FmBdllsuI95rQrYg62yzWxazLeXurI1LSgr3NHTiMmWs+GzSRO/gwPsnQyr25rV5LisOncqGI67
scQf7oiujgW8PNf/PeIwVyXLZBgIs36+MGmXlNnYBydyM/eh6uz2GBQ4M5Xj0Jxiw2pWoxi+uKax
lKlfCTg2kzVyMPgeAAZmuRCeTdaImEF0UjQQtRg4dlhuuP62T/G8013NOBi4Ci/E9Cvx1aYBOtFj
6RCjKHoeXytGSJUOU+dYAF14Ko1S3VdNKT8VQ/Loa0Z/oIXaHxKLJuHt7/sWP2exh9E11RDSBVSo
c61BBxM/pP0dvLetwDgqeNvsmCJiXsjc6xnhHnzR6xyfOOyc82QT+Vnypc7C5nmsc/nXrPuywkVZ
YNKhDF33jx1zyHX8NuDs8FYdUPWzMFyqseYqucunKJNcHpXExmbWVsdySXLgEliOICgBgmY5H2Cq
bc7fvwePBXf7HCWOXo9S6HyR/gxw2FVXwq5x6MEunN5XkSjjb0MdkbnnFDi/4rLF7LOplMFe01dP
7IVd8daEOvs4/CzUQYmRREraVLNt4Ufh6Jd9NhyRbG+/xDKx3E2Acq+3QT93THZ1FmnNBvvYqKFH
ixgcVFl88jZONpmltmOi3BlxiutnFZvfYzMXX/wkUO7w2HMwUSxJvNcBXjz92vEiF5nYKMYUE2aP
/buJohpHzSDwmLAXoYAzMhjDr1S2SbhNRdnoWz0f3HrlxCNuCkqU2tlC8+SyQ8nTgyGcsExTF2Pe
Fs7wexPSVexjMFFMC1oo625AGNL21a0+oHxnweHd162JiZWW4jQyjvaO2Wv6aeGMTLF7/hmoHVDd
oGhhwja7n2PPdBC6GNOjnJilW18xQrEta7u4Rz+7ObieH8T7XjUrpN6LCv9YXwZadvDHxMB93hud
dCd0JS5xv3MpGm//umlrnv846CZMTqa7lInG/JBgKGIEY6uMR7Xqm1MTawVa7PgGIgsLfFZgF3B7
vVmoIkJQPdC2AYGKLCRn8/yoGGnSwkxzzUOj9tgnZjI/etRW62rAJStp63A7NDXSQOaIacDtpefH
dFobXVYwD84EiIdqcb52miGDZPuhdaB+NJSV1xvoBJtlCxQh98p6MvuqinYjrUzNVr3HpYhckqPt
+tbZY9tUPqKiFi3g+2YXP8I91FEktvwiykeujfPf1JtxPCTliKfRWKs/TS9S1gBBit2QhPLfpqb/
LcUWnDAfCIvb0095V3RA7+5rzS/1w+jIZNc7BdgAzZO71PFe/MKHXBX2/UIKNbsOWVNDf4S9T7nI
rShneY1Z9LrsKzkcQlHk93atl58gQwqM0TNapl1TfnSDYVwSDZtXym/L0qoj9BH/qHdmjxpi2w1r
xxwPALK1u66SHqqwkxbMhiJBGdZ0Vjssdbm8sFuMQIQMZpoFz4qrLCnFXux3VmdoSxapM6V05u1r
wkLcNxgWH5jbpDjlKegHbrTQYmiAGp7610XaqEEJS6kgLJcDhd/tTX+5v8j0HJpB3E8IKswBbTpm
g5g/KLwJQuSfoY+dr4FSxl+TIVgaxCwtNdvKMvX8xG989dDF9rgrib+Pra/JQ+749KpvP9YsbL19
YAh4ZJQ8Eod5tq8wUhr02CgmIjZ6IStYmtVXOyNeYqg3fu9JuYbdP69IF4JmHm8Tze25rOhomrk2
OREcUFDINh7mTXvXapQPYCHbQ6MVzVK4unxE8MyAkGlxTe3/+YJNVdIirEVzkGrEFdDmndiNQRd8
9lVQP1i8W36y8FZn6TppEm0ldir3JWmDnG/WHB9xq1V865B3ZvCpbbLg0fdN/7lM3BzdILDZj4YM
8JcYreyL2Y7YAt1+ybPTMvXWmSfSGmaKRM0wZ6DD4Fej/8fZe+1IqmzR2k+EhDe3kD7Ldpk2N6gt
3gUQQDz9+egj/f+qrFKn9tG+WHtJvZrEBTHnHOMbaOyT02hpLMq5+0Qc+/TdBWlCvpHZRmVmHGai
xK+x2y7Wqb8H5tOwTjuw8zBMfrs2xrnmOWr2k1Pik0dfY7ndwEjQ9vD4u500x/RAJMQ1Eu/FC/N/
D7oi1GCqoMO87AI5BJb2dKwT4M05yRvz0qgjyFO0gF6jVdcwx++tFevV5aVBDLgWCexW356kXMiz
iFMVHztwOvHOqUfbOzsOba6HjuL0tSXsZ82CGssxIhvLdomDGwCDGUlVp6jJcMoRv5fE0FpRBdSb
YikFd2k2ptcF7fsviX65DzPXVM/j1HUksPcy+KPPrXO03M5Ow8BCXBd5re6fyB7InmeUefUmlfBy
NlOjYT2dPJ0oZ81eO1Hs1sgiU7aKb0HdyH6TWZX63UGmvnHMlk93J3EdbmxFOjwxjsIjgUimen42
ejO/xd83f68G/LbYhWcr2Y5NS2aV4dbkwo156qeh3xvCDs2ldh8GdA73nRdwgvhOULFpdUrmqZAZ
nppmQZVXMQP/OmC4IR3E0GsvQgwhS0wexvwVjm8XEyWlu5+UPhPtrqbOeHJpU6xwycIlwKFRbvUj
SUY6jIy1zGfHXbpmU/qee983UKNCPBGzgRFcH79CmZg5rIM9bp+7OR46zaqcfpvmIwUVRC+iZ/t0
8bQoqfyYgGZpfynKfHqNM23wb2Iyi6odjGVS9mRd16+lmHz7mKckLIcYevzvCHq0R5/+4xAavTNn
m1oay2PJSesE9OET2SLzM4pDtXo+Q8NUBEzKkuzfF74drROKgjianY7m8ivDmyuDtot1b30rEBUg
tGKR54pdFrP0JhtVilo7qjUYMyVD4BkVSnNyxn7YStGnX/695rwrFNYD+ihx6b1Yq7LrokwStcQ0
QxDTyVw0986as+w4TeJZD5bhHFfNn3EojKO55hAReHaK22zYAu2/RmH+q+R5sxMHgkdDmI8M0rZV
Pf/27SQ/U0nMONqhxjAD1Epv1UviON3NUlsZcZe5ji+2tZXFYxnkNxSZ2U+nbEuADq3VZRu3pTbd
W41m3M3IYMtwlsnQHRQVXL3F+tO8kPmVBdGQtvWnhsjlYGcsEyqpAQUpCXHjTVcE4lZD80DQRueM
q3AC0mo4uX5eECbgy3NPfOCNYaVyeCDxjU7OkOdNWCwYQrf/visffAmo3+kWr1L8dV739mpgWzId
Oa4kxrqMxR5GRj2cUzNtboM+BQRhsWH73mMW/oVJ3ouvfIc+eAZRgPIYYn6hcL5EdozA+1ELYxXG
U5sT2Z2mX0rVpLz0bY1BLJ377EodcLllXR/7ddq+FgJAiChP3p5wLERjJbB0T23ZEW9SuHB5nAbH
UeZoGw81+Nay9qpBcNOSezYWjA3+fcU/OucVCM9uirA1Pr5vf0BvW7ayc187Eg+pbXRVF3DyZrTV
CKBcslfj5sos+KMDrpMsShEK9XefPxSClRr9JTk5Zkq4bWJEBFQ0N2XX+WGhpDz8+/w+es+BvYDB
5X1n3/j3Dvyn/uH26QAlPO1omjUJMpbQu2UrS1/7RovevOlwf1d7UodaN2xqjffKK6pa27LLnO8M
Q7jZlUf8w/Onab9ecSb6lzChyiha3RBtQnR2EO+0pJsO8WJ9NfKMKdQMUfLKDV733/9dYNYnbHXl
om5muWNtfXuDyzLozNEcOV7fDioM9JFoA8ZBmXPlxD58ltlKYYAloNwguuHtkTwrGYiqCniUmMWn
W1H68ddOL+aGLIlVwzAMgdrBaM7/yLhfiighiWBN2dbza1Cv99eYJiz+BsTCbGfxPLz9JQtDGjeB
aXSy8ArlkZOiPcda4crfFcgCJC0xaaNX+m4fLF34n1YQMARiitCLY4rEZu+RpxgkZ4QYm8DRCFhu
wdQJZhWafj/xTuyUniQvhLGJawXf+zP2WD4otYnHXa1fF5WRoKSg201obLpC8Aan2IppyPZLXyPj
RpX9//BWuVgFuY602RnyrTvr/7xVhqZXcQb08hTU5nhfYHRLYR7iIIJ7Y5KFLOm9rQnANWTUqDNn
dhiAOCK0mtW1n7I+VhcPOMXgirXlfyBt1kvzn59SSRz1DMOS09SIhUzrQqRf6x7L+MJK/2UEvPQo
635+lCSq1ZuEuj0JG8cBaf/vlebyFiDUQTX9/yVsXKISsaxoUhqNdrBlrH1mBzbcak6WvJiLA3Gt
Yjr/7+OtD9R/z/vv8VZ7/9r/X+uJt+cNDLBpc0XmfCxbdcP/I/gabNehw51w5VCXz/Z6KLpc3DqH
6dE7pLc0YAQCWCNkEy8M6m9JHjuB59W9sqzkSz4L7X5eFWuwJa5xTt+t33+PjSKdNYwmKsqat6cp
e4033ET+oCpHsiu3s52DQeslW3c/Y0BQbW+3Oh3+qo96Un6/TVVl31t+4l8ZLLxb3/7+Erp1qMBt
1FiX7SXmZsjdS8M/OFqV/1jMKb3pxbwSTdwi8iBjR+wenE2H7OqQBt4AZSa9lkj2dyR4edd561hh
GK4FeITfXo5xUXPaLSXi9zJBeaIlxN8iW/CzcHHsjCDHFIs1nRFgN5tetmP/2CR14z2kii5pSMjw
UoR5bOnjBm82VVLmxHwbpF3rPzVT9I9x0xkNdh4G2aG04xIYm4GLiEqrnguSju0FokeXWBiR9Pw5
Bt71mFJd18TFAV/FkZXEP4x6QfRveKr+Ek+mSkNLGwj30Hthb6xBumQMjyOBd5VV23t0Pe5zoQRE
L9tcA7WrFDQ+K0UR6PtELWgFZp94cHSILdRCT8kWGmlpy2S3GHSSo9TqKy8CH2DNx34eaozx5TOr
k/cDmk1SbXC0l/O2n6fkhv1x/YSjn5aCO9GRjHAnWev5BAwGZriXFkaWTh8ipJfOsyBuebXhjVWY
1XK5iREd07y2faQ4g+v9KJXHkrb2TqqnedFn8UrcinsL+M2Pt+RBE4ohq0LeIImzm72ZNwhSWrd2
3J2XOcNyn3vTpwAYjz005rD79+Jw2dlYn9U1SoZ2DnZIvvtvHxNoI50OgAf9bKHTj5v8MwHC3k2R
zhqtzxEphIdr59/HvNxp/D1mwMkwGkQd7V4sSIgPGocMjfJEsT681pkWEE2FIKG5stB+dJz1M4cZ
iHUPlNHbc3PZmUnRjFRuvjU8jQmgE+wqiP2vnM+HLzzSBvT+NOQQPV20NkeEsk67Mib1prxLknSt
rmy7/oLzyP02MrXh7tedfOyoHAiQidutXnn7f1/Uj34Eqn9GBAzt+Yy6Fz/CbIB5Ex2bnASTvB9O
XG3JSsbFqjnx2XPH4Q8oK+1J9maa73ynHm5AWBjm5t+/4oNv2zqsoEFI8AB6mvUD8Z9vrD0Y5gji
nFAuUZi/Yaqr17g0+djqy/Sz95r/GTjNs7Q6yRlPUWuxwlzc4w6gdmEPg39YZgMpIVHV7mtmpm65
11HgpxEIQIaMkkqwuHLBPzxVmvbUJ0zVmSW/PdXM1FEPxW52UsrKHaYFag6DzrWmCJEleJUiq6+8
q+9Y8uvJUm4i+WZYwhz54uqas7sQmbEEh2ki4ll4Q7xXdKaiNM+YJUuTbAm4+ZG++muCslh2UmuM
qBmWP/1iNJu4UeKKc/uDvQW/aJ1rAwxjC33xlUmg4CoZ04LyIdq4EZnyXveJLsz4uZGj6f6PJeGq
TFunFAQT0KgkR+PtJYe1yAqftjm5TA2hzov7Au842OChJnlUimsy3fd3mL+RvQyNBnr6GC7fHm7y
lWiyvPdg73bFHp9Tucda8LljfhS1pTKubFA/OBzFF1JZKHuEhV0OgkU70d+umvgwLF7200eMqE6M
pniqS4RxautqdXJNNPr+/lEL/P/HvLRKjnRzZV+l8WEcK+2bpuz0t1Ao5/eq1OQ1psUHTKL1aHTS
UMizT7yU27nQ3vxqdrJj7hUmVphlloe2HhQxzwGKc3Dtcn4weprQ+7LO3e4ur+vEeQ0wDtKPJu7P
uQ2EbT9Uk2nEkeHUNb4TO8aQ33btcBuntOLIfFoH+mVuYzerq87Tj0NsjO3RszTNwYrjFVfAge83
vaRDMztG1cOzSfDS28ekqe1lQunvH6Re18sBB4aaD4GLDStkflocYcTMxJiNE2SahtDt/90CwwuI
1G39lJpcVPPt8TXfkmY5O9phyQfn15Dm7fMse0PbJxUB9JtxccgvB6Qy21HlCju9Mjd+ZwLkrfzP
+UO2env81JMCWMYYHGaH6rkhpxuER0pFSSuflmEYOIpKas5867Wfte6hn9eFGdFB4++lV9m4z/vi
oXVVZ28y20jqAzAjfYnMnNt5SBBvX/lI/a303u6N1zEWcO0VncPQ4+IX12NWNApB2kFOiT1sKD2r
W1cUhgrjea7qA6EdxScd6ZJ/zpqpFWHRLyt3vNILbxuDAAAxJJddHzNGZqDhed/AajUT+EMfLETQ
SWLhu3oMqihoKt09mzJPNGpJS4xbPHiOe2rUgFGJKf74jAdDPftpH5hXPhcfPZc0SU18Oiv14tKk
AzIXBWrQUOo3aTWs0Vfesqs6RyScYI3RI0mml8wW5k+7t2Ck/XsncDEsXFXEdCxJHkXgR1V2+WH2
Yqct6d7RWvHasTk0VqwebL8bjP2cOm571oTAp+xMeTCGde64XDe1FPOVW/3R+vbfX3Gxva0b0qJN
OjwnFgKbUrBf7hJSTiJZuumVE/4rjHzzVK36HXQrsJEQMTMpffseGIgz6M0G8TF3x2S87W0j7YFG
ouQ+t1NR/igLjeqEAaJGfeSNC6AooxtdoGDUSaHdkAnRe3F9amNf3bqJ4f2o02kBkWw0IwMWkJ9q
EyuzsTeTO0zZVivH1VpJkFQSloO7QCZ2PAD9TIOmyJZ5cBr10cvCJk4xG8So/VTYVdYy4sRsbYSH
ONdItmPRv0mmNt7pnsycB30IdEZzi66ehsntrEgnjDiBrhEosXURpKym7rG7SSot+VMaxfilbNP6
flwG0vQcnmK1q3Jzeo71JSCKoFhiQA2BIYlLdGPClecibz/FeS3uE6Nx643UZ4NEHPCWoJfxtH32
9Xn4k47Qml/+/USyKnEH3twhnkmXHRsKWlSYSD/e3iHPlmTfEqB0YnZNh3deHhJD/uFfjiq292Ka
R9ivSHyaTH+Kk+HsD4MRql5BQzKMH/zVN7yx+yJotosx7I1a25uV+uoaBObQowVGCPYOSu95zBM3
9DuYKZV3xKYAqZqa2tdj4FTi0Gq4gSvhulHWC1bAaRsL/ckvfRFOllGFeFeeqnY6EFqB5EtlZ3OU
R8Kwn/vZOLpFhipu3C5T9pAWpBQqUe9EH7z0cXueOudARsFeJIsXGmLeT1mBYCuZz1OAkKpufia5
HYRqSQ5g0W5UU/1RBXSUOf1Uzc1L147LHX/HI/Qm/BNVy09Qr0q5j75f06RAMZ4YEI+EtE5jHTwA
JIBNnTMVZUCIRJBn1S/Ggozc4qbyut9m5r/U5hSHAZOiUGQBHSAyKtNuIoJlNCaC7A28ZOPJnzBJ
l3P86vfOOe8GmJn2p87pDj3McPyUSbC3Z/egBVrJN2V+QkzDHtib0QZWWllHZYVWuOy7+Flo1Z2g
oxMUsU0LO3/JEZWGQdbvu5gnfHa2WlafjEAdAdWdgwrPgT3WG/xyZqiX/SdYZrvJX87tYNwTieCH
g6s/z4a+N2azD+GyftF0tUvSHuxItSdD/W709J0Yl4egaY9OVfUhk9HdUGMGXca98mjW545xtN0l
QDLZdyGhoZ+F2+8yYi5CM/W2qE9DLLTtKdH8iLYNNpTEOsvCJKGw1PSbJLV+6FBRmae6d6CSdg4k
GRo0DqJYmR6LIIOKS7Rln76AqCkOgdUcizm5MYP8UJvVubSX27mh2epP+fc455GxDPlTFQYv5lJU
xywdmRyazV3SOd8watZhbMqtRyvHke5m0uq7Fn8Nq/X3bihvs2q+N+E4bGDIbDPpeqGn0mEvnORA
qoLgetWnsRJn2QShsZivsvDajRRuNMn41OPscOti51TFd79qxas5Aypsh+Rmav2I+npnp3N9zIPk
8zQ25zizP+VxTjwjL2ZW2V8w0v6iAEJx8NrF6lMNeG5I40e7K+19VRr5Ei5lfxxL+7vppDvsvttk
kPmxa4M7zWY+6pkNw2xvvs9GN+Lz/EtXLjcV3e9oeRt7SQ9zMg7RmKa7ThvLqEzMG1GOcuMvwWYs
+p2fzdEQ1xvhiiZ0K7IHoBDRqhoSgEdEwKZA9XdrkqAvzS0r+FYlKhKyPNrzdxxIjz3OKP7gxgrk
Q4LBUi/bP6hlGKJW+aGYut9yEQddjs9K2LeODLauar8Pc/eEP+lzblovcLG/2c5Mkzz/VCj3yR2c
HybRNy4YSavXv2B62oIgJGV90BAaD3sPhpCudY9uks/hMFu7ppO4ovWtM2REn5tRS3msjPJHRf2x
oWXzW1fdDlGa2urYBNPEOddN88DXbt+o7nvTWzezME9jM8IX7PudTqRoWMn8iyTSd681wjjHs7rv
Av1bZ/beJq7Fw1Jo9zJj294n/WbWAbQtffHNsMaXOku/TLL4Ckqq3mAIjaZeAurwHqd62FINb2RM
zIy1PC/1gOSmEvf2BCp3Mm/d3KrYuKWoyN2zu9QJUov82c0QC8aNHhk+mgkXPkU4eCIPB5y/COtF
qLvTudSAJBm+x6cnOMZpEUdOPn5WVPIi7Y1tZ9gPWulFrVnvc00yAqwBbdk/jb65IaegCau2+l0P
w8lsxamdZu4BQ1A9u3dS+V3J5Ek3unNlkE6R2N2Z7c1DpvmnNOj2von3mPH9AfbvT76zTxg+IE6R
k94OIrRLbwlplp4LA1l8X3+CI/VgxcxmJm0vfWw5aw6Lqud1WBWWcf0iJ3Vw/VZsJJkAvHnTva6p
fTc0n/WFmZJmp8mOXuQ5MbKdm07fk6a6N4rmNnb7BzZFj5o2RWUzHkbTuCl063bJ7Z9D4O2DsT/E
RM8NmC8aZ34idngzZ26U6PV9CUojMqzum5irG/bJY0Q09nYc/cibnDjsC/0TgczHZtFfKwMj8Zw5
G2gxB3+On1KN61HK53kJfpIFuy3M7utUxV/J9L1vnOVR97o70ky+i0bdlpXxIkZzj18VBlg/NtgY
J3NbiGZnE3K90Uge0sv6c+028AZoHQdNzmSpdHj85z2i0QNUsN9NMiaRZSaPTad2yCsiI3PGUOgm
Egaoh6HjEw+ci01bG1trECnKn/zXkJg7J9E3yGRR+shBhmWT39V1eYAreDZWcbIYT2KC5jGht8mS
ox/XO9ept5bMziNWfM1kbU2sdNMY8hVNTKgj7OSrTJOGFMWIIawRysystvS4n5rGfGLd3gfVfJjG
6RTHk3Z0VLdJ8uA86y7BePADnGI85YxD90U1nokzYNwf/MyV8Rrr5VeEsy0bAWmFWqt9T7vqtWn1
TboMn/qgeQEa/lql1u3gTLulZClHj3GuC4WwfV2L+wLa6jRgueu03Si0U65Nn1A63hWL/sVu3PvF
nufQrq2vuEga9ptEoQyVGRaeLLdxjzLeX9odOLJ97AOA6PgIJPEXf4TeOHr33ZRuk8TeImUnBWLe
zhLAbQzjLE8qZ1863qtJhpNZxi071DESnbU3+GZqroTJbFokcyS65E12bjAHnIQYQ1yB8w77J+wQ
/nw/wOVX28I3j0bePggE6g2PMECCn4Gubvo08MN4pdf3+nyvHFbk3Iyaprv3EvEtYNo/TPFGWVqk
2vRRr0z85f20yYKc/DIv/U6W9LnTYyCBCul1yd7bs7Vjomk3gTafmzYtwJYrbHuyPtC0sxl0Obei
NOqjOS8hzeknfSnPHuLx1OapzXhXiJ/8suRGyHjxd6WLKVo8EWWzfocgK7K1+K4uGZolAGxjcAot
N0VNhg1m1Xwe++YXfXrCfcqnop3RAzTg901QccO5M/xnQ4ibLln2Y9JFZqOBeGstEfrggWw7+xVr
5nGsZFSuNOJ4sKIRHe5QtTeZnz2NbN6QHb8a7A9EI9tQn2QS6nm3EKZVnQxbXmsbrEX2u804pdKa
ME7v/G+z8z+t4ljruLBxmp2op8thk6VYwR7XeVR3M/iOOW3Bd6tXjZxePIpOobff7NouzB0bsTzb
dEYurzG01u3/xS9ale+IS5mF0EK/aOQA2xx9mDUleNK2P6VmZ24kIZEHr6yzjTYO/gbt/TUjytqW
f3NQYHLMCZFD0fZjQHnRi1iWlufesbxjTgvpocyN4klTi3n4d+3zrhfAUZAPIRf11qwh76JzunQj
M0nUn6DHvDbyZtuI2rZObjOkiXyS0LxrpdWeCr1frhz5g/ODh0UwN6Z4zu5y2KOlJjg26GjHDh47
wUJjMT/TuJNXqu937QYkgYhkiI1bVXL2ZUoG6Wy9smabw3j60kLl1J2NviTyk7RFnex72hzWF1ur
LMzEaVLNG35s8PvfF/lds4HfQNuDcQDqOH7CZXnp4dUape0d+aklU91WaNQJdZlT/IzrzuF/PhxC
87VTDPiHLNOLwzmuSKWdLO4xUWzWG90YjxNJJZGCZ7n996HetaY5szU3gSbjihq7FB8qSakoZ8M7
ysWvGW2yrLIRJgUQqRkbsacEiVT2/3B6NOmQ5qy+CDrxb4t18Fi2NN3MPQ52PkW+VO25KlW6Bbne
XXl43s/OGF8wPUKhgr0d4/DFm1/nXEhVWO4xFZp1MMp6DTdc7lzQZrdmt46RaBiGU8JM25qEQTD8
4l3pVH3whpLG5QLAZXQHePfiDTVzFDSJxIgoyupXn+ve1qrSH5PV5HnoqhF/oJ+KDXQd90r7+oN7
S/YyYZr0KdmjX8JIdFJtltzJg+PUESTTKtH+bozJDcKmdIZbsfjXrBIfnCl2BfwkjGRx3V/2i322
fk7cZf5xsUdXbRYk47/h7QdT6JtKfvN0qK4hWuWYtD44FdWV8/3g8EgYea4stF9MZi/utbH0TKpa
HbK2Z5xNLTF2gYvPtFjGcZOPy7jx+8EifKKP/v0O/fWuXaz0qAoJ9DJNg6fMuvCX2YnmEQ0QuMd6
qEt208HkPjm9g01STW6zwswHGvV2qplgWCrwLKYuCAtgDlSQtIQHfKsZ/YjvOx2e2Asbu7RW1FOt
rr56pdaS+Udlthdd8Jdz1n0qZy/X4appzg/Ck/TdOLc074gj7JjuGBU90LVNRcWR8FR7M75XDp18
0uA0/uoDKsloUtowhQryw1FTGltlBIgkQnt2sythftI59yALbophqYJ7I0nZ/5P+smzcBgjuzi/n
6nlKq5G2ZlueAtcam60jrfJeH1Zwq6F85QHv1emK5G1BYGJR0AACYDhbv6aYEihUTbYyRePEmqOE
HvepWoEmY+CIQw6JGd6HpItGNujDMhjaFpUH1ri8dR+KhApfG/Rl39EDOS1dXX8ux9bcZ41mf1kD
4XapmZWRLgfzVoBlgUDZGukQ1UPQUSNrzpVB6QffJ4fXm9n4KrNgGX27ms0Cl4cRxO6RPkTzK84s
F/JIltN48Zhdtio52lVbH6Vo5aZKRHBldfngJWcDsMrYfQxImL3eHt7vKn8ZqOGOQU9ovPI1LNVN
2z8OvlG80OG9Zq7+aEXF4Y5xnIyfldJy8XGq3HgYZ/T0R75G2aGM6fb5aWk8OaYv9jiX0ofRLzRi
HJjYdWVqb4wM3PK/37gP3vQ1Kc1yWdZXEuLFbxiHRWrYV4qTmI143swQNmDRtnSG2Q/kPmyyik06
ep/i67TGU1z5gLHBer+38+FukJ1H3xmb9XpX/rPFtZ0lx1GELsR2J+tGGoW5mYfMZmV32ygdPfHU
uSO7SoPcOGIfsxc7Vp4TSr9N6bao4W4unWlDfEYW1UYO1o2k342uy+J+FoFzO4xdeUbdow6Yk+tv
dDnzk1X6xaYmRf3gZ2Vy1mkAR35r/ZazF+w6y83PokgIy+ht7yZtarVxpb7c9YHe7abBSaA0q+Zo
apTZyCq8HSyWoN3YXtOfAjO2aA3yFaLzlehRpSSD1yQp5i1kx5XpP7Vgj6VzYh2zf+StMEKime09
ihO0KKhhiWGp3ZsaVQ6tBWGzkw8QStD6Wp5SM8/vUvLu99S0LUY2Uyuh2lf9A4gqeSwMb8ZMzshE
lYvX7kXjkBjQFX6Ydm22WcwluWmQ3t+kfcaQQ5jxTupTs6vStriRBSkV3bQY/MeGPJVp/afRkt9y
TPuD106/IcSRAoRy7JSJSr8RZjLQq6f3oOm09GSbWmFF+ykce6/faLg4Q2Mu02jpbG3bzWiXkrjL
b7SZ1zcdKsYfTjFFjiWHg2fP9XbRRLbNk3EKyVbpH3JMnHc69LVwWmIROTrCQHL7uhO6+jndD4iJ
HvNZZXfIE9k9CmVvS/gAWFOrIbtjeMdzqstZV6FDdi5X0/eITZqYJszeCPaoLLPutmAkTTCBZxz0
ZmaVsaVLt9bLhztPc/ooUZVeMSBYpr1EZ4IyESfJaZ5cmywLGoaC73Co6bPORZcB+jml+1+8BJWL
aocxsqoq2caGfjY6V4Vq7k1G+Qbo12VV5U2ev/v3e/y+hHg7WLt4jUrLUyP5issxbfLuBZZeGUcQ
AfJr2uh1PXj7gcaYtiqJgFn6qyDu4nWtUCJYyEhhScp6Vwon28UW9KjBw33bxSLbtKgirpzc+zWC
gzK6RxAMJhavw9uDSoMWrkmYJwEcLIsh0qoyygE+bTUtyB4smr9ky+jsTHGBRmoOrlkb3zM6EGSw
GWGVxt3JN/RCwhMn3ZIJr0tPkwuf3e2zPpyN1j4HfuVEpFk6kZXXz72oxkNWFEUIcdEI/UWjBzms
/2oB9an5vF1ZPdebenkzWDYZpLJ+wsi72KZNepEMhnC0Y0udc1pEp792djdtu3gstoqux7V+xLUD
Xm7PUPrQmkmLY2UM2ZMmliUSS6423cLz3SQt0y9nLiOg84QfqVTfVHb5NKN934yVuURF0hIy28z5
bsWWRBqWzSvOt/fIM+6Ug2wBFT13zLh0DlRTRVES2/FxaqYuCzH7ovOKNSOoNgKL+EsQi86OvDyg
G+j6TQNbPfc/ly577W2j5z1zC9DLYm8OXc/bSg4UjK1hXp86PxPldnbTLD+2xH48uGlroNnoq/hx
MGv/3nZTuPd+HKuNnw+2fWV78r5yRs/FZpy9CRacd8I2HHZ2UwknPvAN6w5Bkg0TzEzD2QVellx7
sj564+gT6NTNa8HnXjzwhU7+VeDzxlVZW+1UB2XFnNW0MegLRL1uJBuPrcNRk12z06S6Vmy+X83e
nuvFVqz3R6BLviJDhn6+TQ/W155K5jntld3PB6eJ/pttB5JU3slLWVKSdTWQfU5zAoR766NhOxW9
XtzSDwHJwhcAl9jYfjbVGnChD8bxf120uZUelg9aaTg2L10HvdYqAj1wOVg4UZlV/l+BzDjW+hW5
/QerNsAQ9BZ/tXoUsBcLaDyhZihyJB7Stto9Ter6Uc1Jc9sUFSFYuOSk2BLr4V7TlvwlSV4sUf4a
NMDpYUfnH2+P3I/TqBbfz47aUqv02Ih2U3fkF2mt1A9Cf124tp+rYkyS06Bn47EtddHtkqKVNiln
RvVoDGWXb1QrhH9nJ20SnHKoD9UhNod4CrU8MfYFAPV8WzgDucZBznZw3/HnvS+W30ZiLMuSbm2W
Dod/37y/FoV3p0bTByWLS/PuUstiYo7pi2zuaAqk4uCmWrlJauu7zOiFVJb2Z+iTz8zrxEkPkAlq
M25AY5bjFjsV+TA4dJuoLsfkWFY+c/MrP259QS9/HIpfejYsGe9rC83WRhC3fnGam8I+KYMsgjYN
MobInYxMaXSMJimpwyCdrPtg6m2iZKZrEJEPliwk3ys/jGkNPZuL11hTshL6SB7znMz+2W/RG/S6
Xu5cfdYe/n3Cf+uEixOGiQukEMMraLbLHG6Dg6UO44EjEeltcXQ0Q2lsfwmojNi2mi+Gt2Q/B0iW
VWias/foOqPHTiyfcxwJo93/ISi4xXqPWszdicBrxGbGHdJvAZ9UhBTGqZduAs39RXKq/XXWrcHY
AmFCstD3bfyrLIXmbOd49g28WwqFgq+lY7eNa5CqkcaW/JPZz8sd38z2h0hF8tNs5/h358xJvF3N
8EhMkB/mYZu3VRmuettv9Pb9n15cqc+g6UnNCdKynaMKFJY8FJT+24Jl7ROMlkXA8x6tz4Uwqz+e
kC35AflC4kw+LGa66ZfBQdtWDou/AUtV3gVJYpYHDjF8IzZ3ErRzaLb4evmQd+Nnu6v9nQx8dUfm
qzC+4l0GImEVudw6tUbCkqcC8ehmBUnryrByLk7btvciSPD4mwM0pDPpmU7DdW+cY1dlVrJpvG5p
yQ8a2mtCxY9eQxIG0czaQHL4Xl18qvyJABwt1Zmn0rVHQZe89LopdyKLyUgNlWpfk3ZipaAK2+jO
9Ni4L8KqxL62OuS1NXkXRWM5r/9+HI335DDCJtiUsbyzXcaqsm6l/lPXtgTw5Sx06tgVwHbD/8PZ
mS3JiWTR9oswYx5egZhzHiRlvmBSKoXjzODgwNffFf10K7usZfc+tFl1DYqAAHc/5+y99lZRxE6t
LA9advpDudv4RnIQs7Es8vqPbgz6IbFI/jmDFYx++rMBFExIt5B7WTrzsiPBIgz3js6Un5hGVN4S
K7/U+2z1yHXsR8P7wRMx/rarBuvW5Pr1LkSIgBAp9OvXqCPrdcNAuadoAyvWrGP+3Po2b7x2F3Hu
gTiXca5xQO2urBQmpVXo/GqxISVOY/Z/qtA00pZybo8xFoZ9PY9Ut9hhzxVEhv8EnnX7emt+F3Yh
H/pxXD6QyVyDljJ/4tzHWR089fp9WZvp7Jr9+G3lm1wqz4KKshEnmoIDLnaT08xxIQf/rYhgpfmd
Hi5mzSkT3YaZbFLxsnJWI2BpMIsbu+rcdGmF/5q3eZF0QhQ/lFJLvDlT9TI0rXfjlkWGWppk4F3g
iZoQjTUSxFpgKhQIKo5Y4FGTBJZuG0RGs8PIQ6obV3TBNx838Y0DV+TBAJ6PBicMxz2b+XxQzhZe
slKODLSD8GZq3fKzzdQftTDMDRdhXvy6J2lqALBB+hSKBbdm4NgOy3sRFNmlUpCsCUxvy13Am48s
IeePYXo9VmnHUpG0Y72dZ29Qj9OYycMsSQAxq3J7h1Ha3Ax9aN9cFeFh3ISat9QIrTskX8Hh+jwl
tkPb2OzAZRwAnaMA8bWabnHc5Ies6ZyPyRPrGgNUM3a2jMrn1tN0Kv734/9l4Q89ky2HVDQs4hRu
BCf/8+EXy+wolNjyPNS+cwnBJSRG6KtfQ53/rWX8Lx+FmdFjPMjgjDiPL3tM6xmOPUYF8SozM+5o
BrwSVN74apeZ3P/vq/pyirpele+ZGMEYMzjEgH8ptyIgINlCx+A0TM1js/AOxeXg8CvYeX6H6IuT
FPts/pdP/XJG/c+nXuvtgA/FuPTVYREtjlNDUQlPcopk2uvM29Hb8B4IkEXgZ6H66B297YNlbE6Z
b/yVefOvn0/AJuXllanx1SEW1rKcexJ+Tz4Cq/BQlM18ItuU3LK5cx5nDcQw6YIhn3fCxbyFm6qc
7mGwut/X1iyBagxBFyWQXMQxczbi4UKrmId4nHz6MxwDORv6let3pFs2/d9oSP/ydDBFoRj04KG4
4Vc3TFf6/UIbozk7XRRW6UDSz6FDgVXtJz8P5F9KtH95QIgXouxkO7g+IV+aI62vsrzOVuNoQSDv
bguijudUbVuuUt9t8mHntcrBZ2Rkz//7yfzaSr4+JAEkd/8KVveZP37ZbVp3nWs0COI8XB2h9Yas
Xi1+eehn7R/pXWgmGYPCQmKtyQifimouMh//8iWul/d/HcH+60t8eT9MBiRWQUfoFOEsSbpxdH7K
YHLSAsnu3q2zNvXEtCb0Az/XTvdp0RnEwjVz9Jc35nqx//U9oEZzO2iKBV8B68Yw47xTc3DKyavc
j6pQL4FXqsTKPbGjF9//xXL1Lw8ZzxBTqysbEVf1l+tGoInXqnbqswMAw03klGdBAkeIGRUi1/pv
LfsvxfH1NqMEof5leECj4ytvslsEzdqNl38U15BdR5pojyKSTf7GHP96tPrPJ/E8AwLwAYnh3Pzn
Mr6GAflkg4yOeVfVT2XhiqvEpk1FljUvE0Jot1zHRIopvAt6Ns+1t2mHq2A5dDp/WYkoPXWdgz9l
9vu/lM7Xe/rlNw4jvLhXGuiVJ/dlh4lyY0XHtSJczQ28wfTqm89S+DZ991Y8VZbf7bY6735SIvV/
64L9y++NVsOGDHGVijA7+edtiVb0+h7arDPqc+/W4QtwAlujLeeMM3m/al/R3GbPU92xRKhukhxh
5d+jWdb3AqexYJLnVPtoFiBihZG5MD1AafzN3f5v3/JqbQlJscDDE33ZGKNWG6LSSpyDnEcz6yP/
DtFwmboLCsv//eb/60fxPFr4h9mhvjaFrUybeiiYy49BFZ4lSSsHTxYGs1Ga/v/7o/5tpWM+B2QK
E/H10P/lhy+swV02f5PnMNDWaSTwCa19tO4sp7BTzj/ylpL0mqpgWeAhg3qXMfT4/7heKIZ4TCOw
cySc//MB6PqJ2TIW3qO/mOP3tmLgQwuxDJ+JGsqsp/99xf99cxGw8LbTbMfyzuDtnx9W+N00AYm7
Nnnz+nUJaVEq3VcwCho5/eXC/nMw++drRWgRE0nedRSWZML988NGiiyBy3w+TZze5nvNVoGlH/9J
xG6Wu9fZyJoPqZQFAAuASwLd2bS0W4plxgjSlskt4fWcULu063LWpVZ4TfE4K7q1u74yo+9a9INK
vUxW4a5cDVGCLhA543NmNZ50Lky6m/FIbIQ5HqNSh0bSTlovr4YO4CdMk5v9tav9tVcC1ec/vWKo
lOzb1O//vOhQ2XDVQ0xggTllaT5WoF2xmT6Iqi8OkzG1ZyOSKqlAc++GTW9xZQ29+Mut//Iz0wek
P+JBWydBlf99bdEp2SpvXVR+thcXorfMxLegnusEzkr+/6juuH6UR8fqSsW8cr2/9OT6rKhBipNn
LhpfPoxqRQbQ+eSwdMG8L9kyh9HUF7sIur80af7tGsPI4zAZ0aKBS/bPGy1XcmztxYpOs6jN4Opq
8NwzDLHOhNE11eVfjmOI2v4LCce1BhzIABxcSd7hV1I/WsEagGoRnWzl6yntrQBQdOGg24xKuZ4t
MU1TYqpsOTR1aaaTgaB3cZg3htLdYj8jk88oCGHu54Cenbas4zhhaDTDkkTPyi1eWxkWSeDV1sFf
KQNy17Nv5iIcntXWd+doU/3j2FTg1jiT4X7KRne8akjaP2NVYofqqqn9bWUd+VuYzJIxRwmdz4ZD
wgoTvA0L8B4Rm3zjxJ/fs993TgKDsLvG5rrIb9C+uwcaNPO7Ww2ZkRh2wxR/7Qr93GiLaILGUJSu
qsx+zshV7saeNhZ6NI1ifM66bgaiYUXrvm9HcVk7V9wW/UbQ95ypW1lM1nHaivwcqtDtY5wJ7WMH
iePq4zAOll1sO5Koo8PihdXLNrqfUmTlpSBNMDHpAwElR+B7YUXZnomBZt5btDnCnrpIKiPrrv8X
0DuZqPuiN8U+UnZ5hy2w2bHqo+/MoiOOE5dhUhF8OpxyTkO5qQ88djpptnJIIxJzY7V4hK7PutwZ
nPR/u4yUvq1N4D1CX3N+9nJeb8Ot9B8J2el2WIX0QRaiwgB9lQlHbmccJcl1x8o25mcCKeWl8Nvl
Y8Tnd0Kpjhexx+D+x6XBcm/arfXSouSOB1WHN6Lr1XOW9QvOhxBHWqU+59YL0ilnzYK9hiJ79qND
1o70eRHL3DTa9i7u6gQ3s93BhVnqoU5l10U7PNnwbgKN0nwppmNUO/n9rNuWDZTSqShUlc7NtDxn
Td7dY81w7lxH0sFACgE0o1gwv7dWc8jIT8JON7kvM0LH70zbNfLrsn/YINPvh8WZ4nG2+2QxauAT
0fQyFjaamkAPxC9aS582tRbJUOps7xa1fKTo81JSm2c6oVuYFnPGQzNOw91sm8veaTL5gI7WMtBZ
d6JPhsXv78t1sHbtwKSs5M9Jg0zioIr6dodBwn8SkTXksS5r1BWDi+UnCvtY+DWErUDIV8vsnIeV
XuQ+sIYuFvWMOxQLZPuwsjFdrvKPbxBNm99e7baJv4wA3UlOP9SMpRJZtMTHYuRGa4XVijIzDw4i
8/rXpt2cV6q9IfaYXd7l3N4Hbwmst3nOu7i2B3luzGWuIYw1W6L7rIsjeA3J0EQZCnO8DxKATtJM
wfZzrEeLVjmEVQsD9mlrrCGRdWTEdYBABNWw1u1t7+LlW6T3nS6fiWkAFEJgDMk41g/lSJPZyAnR
qQw7PGIHCI68AnCEUB0dFxTfsbyKrvxqzImD9Z6zUbyXJsoBkgzFQdYQ9r2u3XNof+4wecQ9k524
HsdsN4PFutkgEB2vib4pAukcvVwTnsGQcNcrksB3rHzRO0RX965wpGI+O6vpKQq1+zZnvQBEJMfw
aQ0a47UAmvhROkgjdtAvnZelCi2dTKaw7+oiwjmE/RWFtEWO5G7FRI8rFBVu4lt122M02UjXI3Ee
g1ge0mJP12FQ+T5UQo/pXPp5FXO7BmwGRvFbN914K931Z70a08kcPLXfJDfNyLNhV09U0qL2hUvS
OWaaB1Ou/XMYLY2+bRsMAjeLTy37eyOAqTkadq+dW+m0zDbj2VhMW56mHAxpwxfxOn+nqyC/j3rL
vPdMkSETUWL96XZky68R2GLWOWfGJhSRHJ+7dn6QY+/HpYeMpVGQbGOHcN7bvGKj2TVae2Beo3I6
QO1ak8DOg48IZNTLBEONKQBNSO123qcaZshREsXmFPYt37fyZRIO1bbfVsuJB/bFBwFH/aVFdLmH
SLM8F7bV71XUTbtKhO2ZA+4cU3n2PwdrbYa4cBvasa4lPyo9V8mkeKFXpasTY6+piAmJyKiEaJgh
y4HocBiJIAc+XRF26/uI921kX1giA12kW12ZNyGKmTyWoRXc+0BUt7h2p/ZNMlg7YW4cz5gThzN5
Aphn2rk8hnS2cV3Y6kV0LmcUSRcXy9FifGhiIM5rkdc/8CQGPMvRQpfMJmr5vrTX8TWbjLsQlAAG
I9/KHV5SCWLXHIzotKkq+mVooyyTIhTAtNCbHXwzDO69so7eKeacM0RhLxYlb58sc1Mx3zG6s6tp
/g5mj5qzjKrbUDXlrRdl9rHLHee7NAp9dWxgnFuMKdti5TCuiHMTDdeVBftNSns7da037fzRGklk
tpuHjf3rZQjZcxbqmAvH+uAslnB5zTGfHJc1CF9BFFwZqvNSHmVpLOG+3dCv4+4e+NvVYoQ3cyQK
EMGTcfAGxj+WYbkx32A6LY0ljpIEIbaEvH3p8KmmI2yEvecNnD/BenwvotFg2gKrlACO4kxoeHhc
mBevO3LtAWnpTBJIWJMAZMNdKOJswhEEGlKG+y4qI7QOqrh3rNV4FKOrMV16av0ZsRCbccVvWVwf
DuuHCKSLyVc3AMaafHzNs6w+BGKBgraVVcdwAbPMNmKVR1dRHx2kPbtmNm8t0gpvMBXb90MmQH22
3Rxn2DpTO28zngbtM9Rc4P2QkJn6WfviVNq4l5Xtvxb16hxn2ZvfxSoJE3LXkcqiap9GZetjSNv6
SZme/b1zjSKJmjq7nWde0+4q23LIukysWsmbgWHbHp2EftoIcX3Kq+oj1+V2T68geLqSxXbjqt29
dufy2eu64ce6WTh8F+xmQ9l7z9KmO+6SbsL2WZq/Wj/YWBqL7kQ/VR1NayWcDy3ommZl0IRHp3eK
/bo29j7KQUZPY3TF+AxtUjYyvCXIOowNR1zfJR1dphVd2aTh3yztXNxCF25eyqn6EzWRTKKihew3
04dy87JJNzyjLzAuvWStYNzZZL4k8ILNONK5cejDoH6A8gGz3SH/CBz48BA0RZ2Uph5jmkD1Z2RX
7W6pQbegGHH3ylHeAadk9TPjaBNbdUU6Dt87tpsc4fHmtd9Xgl3v+rJ3Ebd5w3IOR50fIORywNNj
sdwTcYEg2GbD6Tnb7ebIwTXb2p9lGWj85KZx9FCHHlzGpRffHKz3lhwBDm8YzfqyCJjVaxPWtWnJ
8ioL4h0ncNDomrjRyvcPmY1aLx2NMnsP1IvhfIYuPsO5cndtj08OgoM8+OMGf4yglxGKLZsddixV
EQJul5ViQttDl0XzbzzNviVQMZP2RXpQFTO92naqq0fwI70HYW4OEncKgo9ZBtUtSYYqqREuPuRz
lgFe9/DJeUtjnsx66lOC78sbbfhBQvSnvGsRKO0XfwwuM+GUbby6wfDpsiVyhlib5sG25u1jI3Tw
hefWfw2Xqr14RijOW7lMdyXDPjse7b54swItbyq7G39OjtWeCq/pf5UeCyLTNh8hvWpscIN9i1Sc
1EWr+BahQqK2HzyfL4lDfz3abI03FAHsq24WmGhS6qikEVfbPqvokt+O/qyruESgtPNLmwqy88o3
GVbbD9uuvCsF3fxm5PWcsiE6H71P2DJFjePuTbMgaVxjbThGrRHer4ZWkAptVd96mQp2/BM2LjrX
73mNTDmayJCuMKfvfDU0N1Yg7ftgxQzCo+0e18Zz30hg40vlpf+GGm0d96roiweLHe/ZzzLGAsOG
+dSwHaQfw3Dbj9o695MFRcK4ggom6rvXMje6O7kN2y9n6r0iHsa+PfSVERxyoRcV99MyfjgQdR6b
CV1rVixcgzks4RY3UdDlsdLj8LARfnuRdDhvlcGjCjTA0u/rONJuIM93fgkb2e84y5uoNzvzIQ86
QUFiGGnZNU1i8cA+dGpsX4rBMQ7ZWtpvFVGzyTyqeYmx4a27EujX7QTD+2ajdk/83nZ/inwYP3xk
rd+rvqXcq1wcASj7x121lMO7ExVYBxtioGwug3XdMDoSOdt1heBLC21K4d71O6kHfbfwEB/rrt/w
AOTNzaa74LMyK/3kKR09+SLQe8KGi+/13M7w8H0tYlB1M6ZRZvj7Ya69W6sN9KOV9WohHCtiaaHD
Yn1TEpeEA8r45UroZr3xo2GJaxZmP6ldejPlKNqfTSnm/SSY39DqHC8kwclHY8q9mzy0m0fTnYrj
CqL1F7HH2HDsAOkflKksj/MoMlhzzOpUckAgNZT95Jtt99GxGQIeCKbUB5ex5rkvan0vsAXjLqbD
lfYCjFdaWLJ+Lyy7qjmvzMzE86lBNynM3NtZAyO+oyaYAfBRr6sHNSl4Bqa2yjoR0cbmXlW2/LPB
OrNjo163j2ve9gk9ve0NV+4BNWmlePDJcQ7PIdqLk6BVkuarDoK49+cCvXcZxU2Qzfc4xLqTihha
52Zefjf8Xp8M0xccxOwuO6wQQnY5zYsbRZAi60dNgwsjW9pOi3/vVqQdWnlh/y6FjVV1sYcPBtL1
BQRf9CKKsTpNvlCpLTa1V13FtuGBTakgqt/D+hU7GDS/iSqA/VA2w8yu55u/LHtdHvKROKUucPSO
4UCGD0tvFJ+qXup4XfIh4TePPrqi8N1rCwFBhhtyqoJLA3sECkqFaQng512Hxi7u7IAAo3r5mMxa
JVnfMMxE+td/FrrJL6RpWaA6jNokD9dpDiyyLqCDemCzg7G/beOwy0S7/kLk3twOjE1JyyXnfQwF
z7Dhubg3hl9Rhj2GVG3ngybIgNUkN1KLo1VqTaufQpuQMPfoZ4y51sm4hY/M6zxStcPm0q4cgtuo
cV6t2fhlRUP+SDJm99LUZvnNGOzwBeSb9YG4ySOEleoo52ITyxUTDfVCfJe5CD4pIiGTqGi85FBV
c1gC67YLqGVTi8TbIpl0XfDSo4fy5gDBecjl4mXXJ6kC+T4yujrOHDi/WToa3oMxmJ7o93e3PVlw
LN7eqOOmrdSrawRNkC6bVX6GDkQSA1vFY2Ea7ns7EV7hRH2QImtHzFgb7nRLF1NBSfAWwBCBru69
Gdmsi8yAspK3oNIlc906INYVvQU2t2jrDsJz9AfL77qXqrcvm725L7h9jb3hXBOimUfbjz0j/oNw
/eGuJbwidahQkP8gOpv8dYVF4GiBgb4fWLzt4ocpAgdVR57d1BnlflZb32RYl3FrG8QgLFFOa33+
wTAl3A0+vYZFtG9d4z2bs1ck9jjeuBxg497T30M6Tkk0u9CMptJCBWz46VJW0X6Y4JqtUj5Q1bG1
lNZ7ZU9mXOYE32CrOodlezduzWNe5R/15NGdgUK34ukKB+vJDvW9Np0t4UTTJVu/ALohJ4//0Cat
OSz7NAiE3iEt3BOvg9FhHmHdcRKx9eokQ1Xdos8C3KLnZqd9b6PGA8YwkAoS91fICyq9hrJ+uy+8
bYojGb6HnPKOHekQe8wOwyHaqj2ztmfG3TK1AwF9V+FEz7fh4jvhs2P1r4V0vskcto+XFVkyL/zO
LJhHtHdvUzP8ER2zwLIuEWtFIwrornnJI+61bj6J1XRS35guHbSxblneOx9vQOlu4Hnxhu2C3HtV
gztBvZgUeYfwO/QmRhQ4/gdEXvC6xvzRDeVd58D7nVUJNKCyD7W0mDhtCLK1Ln9EPsgsbBfVzpHM
3ksWokM/iSldne5tbSusAiFphT1/QKijhFnbaVm9GJ8alnfzD2jFDGRbcV2Hy29Du9YJR0nELBaY
od6y9EEL+bssOgo6DSjGngMV1768V8ZmxUtl+mk5eUGS23SpyqlRcdCR1ehVDcIw002NZf41j/kt
CfYimYYyPBYja1Uwk6wmmL7FVgFSJFqiH0FoKHp8qPyRwrFsBZM3/Gp0uR6nsLV+wMDvPpmBNr+i
ukOF7/Oax0GjXAe2hT+/thjy6D0a5d7v0RFi3LT9xyIrrHtRNu0u0xVBMbi9LiGyqhPp6wNspAnx
yobn6n6QWsl4rEIFZcT3z+EUmqkMRfa5WNAC5mwzbzwhKWu7JqgeUP9bKZZdK9W+7H93tsnJDErI
92jt9aXZoq2JI78YX9Y8UEfE++w7k7oa/6rpeTaKcsbFUKl7m2lH4miN7ZAWL7otI2qM88bo6d2v
nPmyrBj1ePCJHDLA1yaWJa0TQLIO1kpPCsq6iYOGm5JaVyqUGal6V/a9/zJPKBGLeo5oa4fr3TSz
8UlTlKmiObubPL08TnkhOJI70VMQriHwCxIlzBqpVTh15punBBvsPFvfSM/ZIPlmtvs7l2a4Q2OP
nHCdxCmE3pHgXzwzS9Gp0cCG8ArrkYPQr0KVt2UI8C4LIDZbI9VEdnEaYnsmDI3oE6gWYGkAXwf0
hMszxoL3hKKIHovwZOxo909ghJ+zS8Cf69Fp8lx7StQ6vZH1k8VV6P8oPE33oSHio2S9TepWH/Df
YOIc6Jl1yn3NBaRLmTffCXQrk80Pq5OTlW8wC5e9LizrdqutNbYDjaFLSPQL3CNmXDSbw+1sur04
BOFs4PO56i2a+j4L4eG4qnsLVPAbNHi977T7avbicag5jhqCNj22EZ1nxznYjnL0Tp7qiRiQR8zW
XHCpn1DGcBILbRxUDixE2TzPI8ZVSz2rwsERWg3JYBS36JxvIU8AglBrDD/5oWbRS3TdzGnU6xEe
COqupEfdvpNmK/bAkn6XVf/DGjuaxEaPDaodXmpbvaFYuwtHUE5rKAktJSYmFSVEG6PijBi2TDYM
ReTvFE3202ZXFoe0/rNfdYbmyGPGLc2nrXPEAbXnN3vgVNta614Elb0XvMttbHWEpMZmSYAwZWdw
Z+AsvSGCM3hDp5g9TAM4yw2xbexGk/uYT72/izKKG9onftJl6sWtxbBHqVnfGuNW0DJvnjLbFLHX
zipWZrRnt3lXKmMIS+nWB10NRy6/5wT9YK9w4oxtOVQBPccyoxosJGOHEdhgOg5TyK0Acc7ZqVl+
FwEwKQGP+5XSLUwgypknRi7erunU8tL6a3tR7WRcqkh5z3SrrNtqxeoeC0UQJw3toHvmHEV3JJPZ
nsZVvh9dCwkmyNZjP610Rhb0qKY3fugs+sxJJ43JxhmSq3r0sNnr2c1Y6Eun8th8ORK1Ili/22ET
neqFtBy79ce0Dpox9pnwJOaKC6kutpyncqXMpyCMg7m+096M2rc3Ll5Rc2Yetz1+/dvK5w80SO5M
Pa+sDpmou7PX2z9GZYCmM51p3wrqBo9wbg5GNPpxHpt7i/iDfa/D280bRwrUFtaRazChknV9suru
edw2EE/te+UtB2UE2ZM9TvVuqp3uUjYYREockbGDCno/wwCll1Td23TUGJ3pJ99wVMIsNr/0fnGZ
sQsl0qauZAgLfq3LX6OhafZNOI7Q0haGQ4ugn0sgyHbMjeatAax2mat1SVq/+sSqBu6s5kiq19xK
m0pfGxjzmniTqi7DLGh9+sO0h4HPzuPq5xK5ZTpqr4zXzpzS3A/0a88453UNhNp7RpcflJprWrv4
OK+xSUlFI2y3qoDMBBaDR7pPAQTra5he2x8xy7/3XZ5fCu2/rGrIkSEUNeVEw9LBQe9pXu3pJkKN
+1bNWMW2SvzMAGNxMPPwOi+jRMRKbx0Je5Fac381j7tJGFb9JZgJa1J5xMxPv1gejmRnbu5FxSX5
QuJJ6azPsK36Q2ev4SHkqk/bUOW7K4s1Ucr/PY+2fxNonIzYxnvmZk71AmuG2StBk0kRLNHLlgd/
lhES4UhTN8wZblr2Mt4zNH0vvdrYX9sh+Kfc46ALb+9O4RLjDPapqghZshpMXkYBASJYwmNFqZrI
1XqWYePgg7SHmynyb2xnMK9oviUtck7gdm/i0IeClWKkq0/ddF0eiykOxtYmopAwYSqRKPX9Ceqj
mujlzZDiOguVO3KWPq4xtu4tvfEyOLpIlJ7uprL/Iesyu7NEVex1Zb9WA/8m29e0o9gqUuUzuwrR
o+8UqqpdgJaWcSlV3AQBktvgcMtseeiDAHrUqrK904ppNyv/wruwJlbWWK/bCBxq6aYotqdlIJ2h
FJyKrHdXLiIxYRWC+IJnuaJkTumL8/H1taoail+uLSqy4Z0Px1XP/gQeElcL59JwDChN1mwPHSCM
A9HLw7o46/vsA9GwCkckCuZnYgzbPQcJeaBR6t0Isx/oBdrVjhJjVza0YtnCrul3cExladLm8aIW
GoItUzIhEMXQjj8WYfs7mgJgZioDluFfT8s+eCtBRu9uDEpCHOjA0MUg5dxzOO26w3jpyfo5GpCZ
btsw+hEtvpnwEMxpHq4jfqh2PJBJ/mRIHpGYYcVA2p2skiZoGUHJRhxR3g0n373CGsSIj4JACF6M
1vIJNMr1+hBA6jx0ji34JL9JypWKm7S6F5/X6mCE1ecStBWUkVYmbp3jWMjqbiexLP2JvLo5E2Yo
jp3qZCpy+AzQpFn9LHoGymMTBGC0nPPFA9c5u28Tpo99fn2VJk3iooDtWFGWOpw/5tXf171UR5mF
xY012jQCIX4c5pKaZorw0BSu2h71Gk6XbazsWxOo4WuNdQQwQ9fsC4fekVv6zX4JB1qfk0F6gDWN
w6lYm3Xnto56aMiwfe9Mf0gV0N/Y6OFvwur+sPotz2PSZ/pXmpRdkRQEWifesJGLaDMLj7ewcNKN
mXU6d2DZJptubQNbJ6bRtu1cw6Ad2JvFQxOGBpIGDnydpdGpkxX0h/W9elsXYFjAC4d7pO3tCfHJ
Qt+vU4eaGvlE1d6ccqAmr6SLu28VQtykzf3s0JkMn+Jw6RnjGYbLWGRmWcEtgZXD9nd+j9uJdkO5
D8IFNqefQaatSQzKJpc2sdz8e4bCPE/dnJ1mFpQUF4NI0BniOwp5SEyXxHswQQw+0THhDCGTLlZ1
y24/yYxeg45+rt7KRJzA+1NmAWttJNCvyvR6cohLgh81XTeIDfpRUCIi7Q3mQ+7wIMvGb45umbvk
E80PNA2HWM7LuEMnPxxXjiEHzNHumV7jAGIWvIeCRphk/gxOLifgA4BaFUM60Tu7W2fabxbnZN6/
M9Vy+7g1cxZTUtDVGKw8Io5FX9d5Zg4nXOXFkVpLHCfJC8IeHKVC+cNRzBz7IQwKlm4/vx0MgWAw
XMqLANOU6mkY7lQ3ssoH9rWqkuYvWjci2ZCesV65dSqcjRQXNvQDVrL6aWNYnOp5LXaBsqezKtfl
PG3eeimAtB61GPobAtrkZc1Y6zH+BOAIMdDt2MVhhGiUK1C4weuJ2dqN6DjJn6EvYG45CumxdGNT
rEPEFjHQPOgAUi297B96OVa7qqhmeiasbA8eSpDnwe+GfefK6CIdGKCRVqZi+gVDgmY/IhtnnMQN
fBOPv9Ljka6rlKm3Da9sSd23TMvm5PXedIOEbHtYK2/4PgjR723W27uGMMe9N/X9x1JO7mEhUe6H
HFFeZI7VXDpiBs72pOWTPVTlh+k/Gsqn9Dej/8PReTU3ioRR9BdRRQ6vIihbspz9QtljmxwbaODX
79G+7dbOjmck6P7CvefW3TXxKoviY6mWsCQK/Djgf3mzrDh5jGcQrFyGOkIHFCyfTuNSrxQLm45x
us8KTKPy5Sz7i77a6hsa0Cp09LW46Lnt7NkPaI90QAVNiNtl340sazJ2B3PXLWl+bnSVMGxrnq7d
UowPdOzOkf4kT4PZ7BjR2Oz9Lx0Dqc+80sWhrU3aRHe0g8oF7GHFlJkbtTart0IZZ9A/9x0YrAr9
ZHX0wyPB9oei0tZLb1riz0hV+1YpOTVKMWfuwwBR8dWCh0ejOmJ22UiMRSWXTNycmOpMX2rcehOF
oNZ+DFiID5Y+G58wvksfzG6ynxp1vdaKVj7b46oGncjSXQecIag0ZbwY6rCQE4t2DONKD1+Bj7Ha
95Oi3JgY1l9VOfGJL1a77Ia2b3cSTeNDOVTTgzYV8uL1efIhVZG/WmPVHGahradJZMWvsJWcSSkL
ReDmFHyoDRUFOcQSY3LpO2W4qMw67/EEysWtU8AfvN7fvTAWYqnqxd5ok5Hf4rpmrzCn86NRrzAo
YadRKzCBrFTNPlej1G9jbVtPyB3ILM9AAZJ5sz50vJMHhTV/wIB/2NvEdOxlaxqHNS7ZQK3e1H7U
rcVj4VH401pk43TqAXMfFIq713q140ONSvVJFcr01qCf4sI2dEZ+/YBLyNSeukljZTRnXU8H3Ngf
pdqmkQu369ZPK8TFES1EtE5mtisc12NsWWZfHmuNU9daw1GjR1ZmSfGMmHzLmrbde61bMeLIrZtu
xP2bwY34Ql1T/vJltjsgs+JR57bAlUgC7LwZ9KQ7Qdoxr4vnDAeOMUBk1d2QhubEJDh4IKyJHNQu
4ovP0HnfN/vNMKVPNTMvHPHjwqvcjt2y5TGGYuCZ045BkfOoTb33T4mnGpo3oFVKUcJM+SXTRUft
fNAwRH6IRW2OXlZlL93iZCGhcUUIH7J45IqiIHcAkz65dUsTZjnWcGsWdz2Opa18lYa+fGddQ5Sn
Q3Js7bbc9oWpRItj5rup9fLjhP82cvIVSWZjOb9qUclzm1nqVimEduu5euG5jxnrUH2YP0a1c/fo
w52TqffptWZ4dESzYSSbMctN+gPpfid2pR84BIuwcO7r0V41ytvs1uik4tigIsy8z5Yj9LjoWnI2
ZlvbtL22fkEeMeB3tnzvWpw/jXknX5euEK+S/DAAOjBKmc659ZtnLOp3MSqAbIcubcJWnddDIsTw
rrldsm3wYwbLMoKFEfJ9sbV4p8h8SPyuLYxXAMpc1yMCpZiZDVCZUsTHXrMEE7nKzrbqCK5x05mC
0wInm7VRl8wMrHQ2wJACfN+qYkrObd81/1Y0SBbDuYwkaT0xlm1lSlycSO76rRild9CI7wKIwjcV
YJtkHJjZ+rzLG9cNUMPPPvG1wJyRCDxYq968WXWpBLY36S9DYuWgOJryfSxn+uY4W75qxCYfC6iZ
rZxL0p3XuQkHWes/zYqekhGMVlKZ6vXJMyrlUUfp8m4jvD3MA0IYv1ZgZZlOrFzjSU9D2MFJJDVj
2hkOiE5GZ+rOm7r6YWLTs9NE3p1zz0v8OB68fc/28bPKje6xbfLxSwFvTkNhqKTf5XNQ63S+1RJP
QbcaS0AgkL0DVA6XmjkfFz4DgbEa+odsACkP+97jNOzHI8FJyVfVQcAHAiGptuAj4LNzjw7FatTU
bnJyuSaC3i1cvhrNKEM6Unp4u7UA62BRikQv6jPxd4a5mYTr7fJEWDgBC/ufmSvrFXtfe7Udsz87
ZMZdjaJLjg6bIQrCsuRzH9v4fW1KAzJ25kVAq+p0wxp4grDcaR3YJhimbmcuN8jdbBXiAeeRbzN5
ucKxxRBeVmxgOBhuA2pAtkHGILezwiCdDdnEWqmsU1YI3vwkWks5p6KYzoNWodkuJw0kk1MKljIS
MizJC3fuMJRj8uQcVCq1ypGmu9pyKlclPzssdkJsnfE2lkl/HRbE63hymb4PZnd1HPmOX0hetdrz
tnZVM4WbFPdVrUz9Da2dfUowzxwNN61z8Gb18h1nNtToO2dcMoQbN5rpKrwwtfvUTAjD7Nz2Bn+i
DtmmfS2PJNrIr6abh4eRlPSXdimMJwQS6yGbCiQEXlzpYL+XfkuZAMdtaMD5tohI0GQlJ9NhumDK
3mk3Qqo6t2POgtpSDS+s2ljfK0JBPVe6c6hYeB82Sg+0YRVZI/y4NKxv4q2G892KfltcpT40mCYA
0k+1GSUNdSusRI+8G21obgQhIKZi/sOUAbpaQJc2BxCPmLJMpfZ4f1lf5rWoz5WFQgaVGgZXt8zG
BymU9Rh3enJekXo+2WtPqLm1xsk/pkXkU6hGa/7dE3J9N+mmPJQNhXiIS7HfKVqhnJoKKDwrmbVB
ZFlU7VfOMpRRa6Wc5pGMTzuvi1+wEuKYKWq76eTEiNxKvIDro2PLx4jWNzPNhcG/5MquR6ix64fU
vgpdmhw6XA5X9N7g/tO+cok9mNtIUQXQ4XnIvzAEslXQRWP9dRa6e4YKKO9hyyWUGIWcij9A8s1t
dWrjKMxlPrWVMm6ZAo6PTm65VGqMY/AjWLH74cSDFkBWgvTQyrxn1VJRMlRDAwOZxUCg6mP5YpJs
igu+KpZ91mnLYXZ6/V2HnfAVq0p5SDuPp7vr1nvWCuE6P/FIP85gWI746uOScdmIJpRuPZ0OJBbO
o98WZVX7QD9T7SwMNTcCStBkiYoeT/ReiBaqlF7k2RHKPqHfOmqHH0e2LWeB1MWwUe8SN19UZTwG
owo09KgntScOWsarcpQttrLvWF+IYNyYBQ9UUNiWcKKObVJ6XRdjvtmzltahkzLPuNUeoMaQnTtK
azTL/Rq1uViepT3NZlAi/mM62w4w9eCqcGGZC9QPv+4lXsi1XN2RXCG6JGS9TpfsE9Vls17n4PFZ
9HaFza6STnjT9AyTuQkSxXgxraH6NgURctvE8ibjvDidM0ZaUkrAzHzw8sS7SrAoWr34eeZlMHeD
LnqDaOqsT4NxzJuZ5eWwJGdUBAgYWDyQrkvn1dchDmJsPAmQvJ64C2f9lJx74iQNZq13iQd6oBRj
iDw1bavGuwQ72Byyh6OXckZP55uGx3ptNXtOmdzROm7pLvFiD9ma41lrGoReLHKJIaR0TbUXeCSN
CQxtLMqdWxZ1e2SXba0sy+uiOoJwYQ1pM7Reefnwi4TMUUbhM1uS8ghy2az9HiesS4oIItZItIDI
TxX2pHKXT1MbX4R0XaYklaqmASvdToMSXhb5AS2qRtdYK3kcZtR6RqjEVcyqlGcarKMxIu0hHGg0
NhKqaxLWBamaLyrjhVuMgtLZGprsWXdQQjyoHh/sn7qkjobnXmU6tlk6xJVhIbXe89up4R6yrIR1
qIYCa95CSrWJTltB47FVsXr1oDT6ahCHope/iEbLdbNo2aJFrCFrFGi1YC6C+y0z0Fs4UDnt1Eg/
q8xGngaMFCE9lVPukYNi4SJQEfGQw12z6w7JqmGCjFUSjDgsRa65wbZQxK5LaUuaCcBSUZ4W1Uef
9AgSYtShRU10aN42L+40FYDrx05XADkgXDD4U2gQ5ShtSxo7h1rQ3pQccjBfUtm9i1IKdu46kvP7
zdRq7I4Fk+XYaepTnUj9dWwr04NzrjQODJChSrcZoxvBbrZ24NIwfp7udyjFccb0iAO3EcufhPmX
c56XUkXzPXwWOocLuL87qE7T7KZ7VEf0+0z6zFx7wAeZm/N+vq9cpQ/CsqOtQXsEWR7BlwVEQPVr
NTdr27cc6Dw6PqgZqC6t6ZSAiqgafevMGHU2siXBwL8bj9/iXh/TqGw9b+DOGHo+OnuwtdDzWoTk
uKoY5HuK1q+7gW3q0SsJtMTqPBtEta4kHuxsQHkuW6R4tI8p+liia9u4ZSxPy2wiWqOOKhRlY0pv
VRGqC+GQi6Ak4xRKYAFxVC8NvvpUSGV5R8oHrNOd4czBlHEbK0b0n7HQUvn4nNdmrZk7WzKG6VCj
lIkDuwZz4a9W68Q/K+4q5NRVjN5CFWOphh4Fn3FAojfXG3YJdAUeYg0mtt3qyGO1Zq7X+2M+9Jnt
L0iBcsKL7Thxefe1uoUheG/d8TuYHmK4TmMdp2h6+6MWKxMMT7obM2tASskpbwgPQM64vswlBjRK
lLZvQsn/kt6GVeu1PaGVjD1Q5GR2lK+x8q6szfzHZ6Z3706uq6h9jaQky7ZCDGmzDZ9W4xEtXZu+
VXUqxHm189QOdbyWOT8qNZClKEpO0IxYJ4duUhUmX2DDlPq3sJcBvKnTp83D0hjT+jEQs0gDRzJo
FhVN0ghGa7rBXcTgiKV2juJqm9qTJv8Zq4RCuxG0tFAiBw+jxaFbpZxOCtb7CY1IzI5RjXMt0FWS
te4prxQAIOuYa34vfH3P3kz5s+9S2XhIXmyiAKYyNtwfOCMcdRR76idkBedFzYdB7tGzZWqYmPFS
bwcx1l9I3a38ENtpwbxb0exqV7BGMw+abBV2QNCzsrDj41U2Tmla+eegDEoV5sPaeFeKK7Ydxd2G
4ytALKZNW9kdQQ5C6VL1d2lSvQzkbEnLT1E/dqeZWYrGppQkuY3T34nzRWtV+s7QK8M5ShyK7lGV
QIMPNvP7eiuTsrlkjpJCf+zydeVORqOJQ6mm4G4alDfgPuVsI/a4m2M8rwaz4GWx9dOuNkQsTUIG
itbC0/7GlT3caVUchsdUN3P30RpJY0H1aO/8FVOa3+jf2iJAc5Q3O53jpP2oZmFhFJRA5OoXwndM
UnL0blUf2Jj0cocGz0tP3kqK48koYkwQpeYU41PVe7byxCSVA7Zvi/Y766m8I41JTv7IvAeN7eCy
SgL70o29D/+QLpg+CfORIYT50PXe/C9xYUBKhMS1xrRKKvxLYKgaKQlgU7Jh69mTKA+4qeYxsEZz
WcIcB2uFtiVpMj9NlXp60FHAEo/LyKiAQqsY1sEwdFk+lrkjbCT3RvNPgn8ipEphTRLmTLAQ83as
7MEN0A/ylM62c/Y6AoUjaawxAuiud1yksoVWwAVxUjeyHWVk/VKwcPTxxOkZDsxiHPfIMiljWEZh
3gglxIk1qEbGDYQNchVBAPdUpHeIIQPOebVgLzBqeTgJUt2CNlvvYhakvFRHasJD07F8z0JSOIbs
aOYEUXMYeUtxTTUrXh6JZOPRxFQ/sfDN+u++qR0if5KZVqlHdGr4U5V1SSCHsp0+jLIh3ApUDVkd
sar1AjAvxBt/Airchg206vlTEURKBJNGDR2KqjC7SB2zlsK/MeyGsJRJQYpmFe1futjmKwHhlQwa
AasH/2dvu0HhGPMUeoqLYqypLOwljE45TtmCq8V+Rso9+RgYES96ymoVPyUjTOXXFkmefbMF7nN+
KSMa+VgrFW38wmy0TykAYb+ep85B/s6LI4zH0soYmXvtylS0R8dbROWwpr/AADAYZJOIi21dkiLL
TBGWo09gouy/hy7piYkuyNkNTTyrnn/3H7QQSojPPThTXD8brtQ+BDQMZ1cmxj0573+JrfQU780e
R3eCIy7uHi+U6N+5sSTYgK16mM94iWLNr1FMloHdUwltp0oFOjhVdcxyoKZ6Q6hQyfg4gxDBBNGq
SvxC/+S00AJj9R3Z+qB/LuCZvJDev3B2qyYq5aDENcsMtKLqU1nWLGcSRTwrNkJVJ3bkkzBV4xt6
pPPDlSyeXBNAN+dRNi4bG2vCflY9eVp7gdC1JiWJlw+tc4sW29bex0KUryPG6TnQ9GJtSX1KkL01
ppX8kUbIwWZ7RC+hwl/lridbJLC6ZrrqZV6/5nRlUeNwBoSpOulmVIw4ijaDsGaTm7fEY7Es3K+L
7GOk4DAsgqYYYvZ90kAdXc9zn/kOe0zUwkih0etWCssSNpSmuslGIy4DyCd1sTc87L0hz9N90WDG
3TajjUIrk3Hpxa59LpyBRp4Ug8zjj1srceB5y/rZVHDnN7bVJdcGgsGdZpzYBkuccfgu87h8Y2ru
1hfk1shNVk9nGKFq5nCwUIZDIDJr9YdQiuR1cJ35p+mRcx3Q6BsXOKJ25Ka6oERb2oUn1FRe884e
tt3QqQe7i6EnQbhXBW6BVUki7Khxv6/61dsqo4m4ZC5H5bpaZXtDGFgGTMdVHcW1Zod1g9hj9Ygj
oXx3s2g2xz4qNantmdoXh8oq+58iJqLQNKUSCddsv/gnfy5Z54go79aNyS4VJ+1FpwxglHVc57Pl
jKGJBuW+Me6Xx6G0N7RgwaJ8odzGjN+g33/l5N4l9qlC1ZVeLPx4FQ1GKfUTqb0HdTlPSfMQL/FO
gPRWvfxpTbIo4+3Se/FuocSzvFd7hN2sqR4LZtaB61FkHfqqLrCw7DbyxzKLPfOvSHRtlM300my3
+iGy7eKjGIpT26VRW17mDGmHcFnINuSrGlsWCO+5dTUVpLEZuk14HGxu/jV3HB4739/WZLWQpB/u
SGqO7b1CnIoGd9538r03KO6KJXRH5cL28ymPpyjpyTwsi0ee+DArlmAowW8nFnjU2HmbkEz1LSru
9VqWeAVaJ1IEs1pCvex5eBoBT1Vp7lfKr+vVrHpitL85SbbeRlk8NCLssjOBM0JcbHouYv8eUCMe
9M68Dd78inf526BYRtFN2uyohYv9WaPenZr0OsxfBVVLnmmbof+JjRdvsIeNZlSnSY35SYO/OoXf
5iNzny5KxxfB7NdRzg0hkplGXy4bpfFXwX25TriFbWCC1a1GVrGRg/TVdeAr15FkN9BkUdgwKNyw
cNmMieOjuD/RM+dU0CvNW8KbGXlcWea1N42NyB/wiAAdlxvQDbQcZAIaX02JwDF1fUk0mbo+GtO7
piHULJRAlaXvsRJxLIZt5Y4zfmsjWcaFitA7dJ3mmwB1/hXOtj0hDlwxR0Zm/Now1+rIagqQfTC1
UjF9wKTxs+TJdmv0T7wVM+8EmjTHt6SMymUXm8gjKuWqy/xbCBebjWHsvfvncJdfTqyf+xHPOGFY
yOcwEyCjks6Tmr5bI8reuyW4zj5h9x+y2jkiB7nWpry13mUmKVE/NPOPxANuqCxbVsRlehCre1zX
U0cRcMjEhOkY/wgOL75uYleNLGFYPmzm4kFr86s7giqns6FFHseT2R/xqMbJJ2E5uHyLFw5UZrZu
0BjcYZPB4TdgN+ZbSo7DsNe+Uy4x4XX4vdu/KT+uDBQIe2prNvB11HnbJDsVz0vhBAjPDP3RRvGn
9L9K8aXEH4a97eNLqkYt/92iZkVSsFzYaZfeU5mg6UXPXW5ymwCoDVqCSg1bUrLYnszHttyy9VmN
fcf2rPpedT9XTqQ6m/YO7HEXh7q2B0uviWuTEV/K5ZLcuCQ049J4ZwRkdvy7oi1z/DFjHvvRaFuy
0ob8tVlerfa6zOSN+mSIFskD74CnbTh57TwEBTxbOxz+iGveyvbSlK/saXpxggiI0SzMPrHaiw5F
k893kJnHjvPeMv9c53oHCBOOEwCKgsqE0/0M6ZEuL2QBh6e5CKcFC41oQ4ulOnNMvIB3hU4TcfIZ
1q7IYJ3DGShF9jASulHXGbqDf3hx1PawXsx6uzxmaHvSR1NH42OaYeelWJfJ9fI4T6eIxoVwv6H2
XSX7tM6iGn5YlW4UDclD5gyoEW5pwr4lNlWU1cWZfI9D2/E39TzrWlOLJk1PviYlfNcFEJhvae/s
STIIMd8/zNarpnw2Kya7JONFLneN8Y8RIKOgmV69fc+YknO7BGaG3XXp4o3EA8wR9N3O2ltKSgdj
91Ov/LSOHQKdF4WFqyIJdMXeTgzbnJi1UOcbTQl1MyFsjCwSJc4QYE6hyqCZTONAa61t19WRpiY/
bTbhcFVJJSHHcs33isPqM7Vx1cf7dC4xV2lHx/2H+TOIU/SrsROyXoyobG9yak+Wlkei0f2q7rfN
qF0HDT1Pau/VTH/FgX2vxcneKYORS5XZD4s+PvkhxpMj/HkhRGxFbKih8ki2OH3CQWUKqC97jVfR
nphioZhOp9MAbIVhGL7Qt4zJ3KxSkuZeYFIscq1GGoh7y7N80xyjmf3pOv7D6by31d+OsID+mlWJ
D8p3WndqATfaj2Hfe/dboWAtv5Y8sz1ej54LnlMm6lOYVo+zILc0LJpJ11CLzYADLLW03KuxrPPy
TEveqb6nLC1MlHRJlJBFQSEjzuOk3yV9a3WfYADFn2oMrELaPFmtcxuvdf9QO2s7H5UJEvDZ6hDy
on3KTbX8h1O0bfZa0nRpiLVPGNs0cZL6jwB7U5k58mKT4D9aDJgDfJ2VguQ1mbC1tS4CI29C0ul0
6sqJSTIEehIQkvY/0DrPK94tqU1c7VbA0/WUmW6UjyQ2DjzcaT75DgtkBEtMaLrmSxv1Zyzcu1oi
jPFW5wUm6/5uDKq7lmhcAhnuuRzhvQ6jTq429Dn3aIlOQ6+GakZWE8dW58aMkukQpqHytRlvkouH
qvAM4i/VU5mo3T/F6zlGYvOnJ9Z8I+bs1OjujR3qMa/FJbOT19n1bi0VMsGeOFNSPJOBK9rOH106
IIm2KZlU/AfKc6KQ7jgPjwoSeFC7Cu2kupODHgrVfh+KdghW9Fu+Y9yVOHOx8Zbe8JvVPM2GRo9s
IKJTDfHpZsWnhRZrk9W45Rpb21fIGamTtZPlgovUbZR0gBmIHDo4FaWsPhGC3iRoF6EOi33twceo
8e+RZfoyZulLqZvvFttifCIo9Fy3O+FZKDYlAqANT9eBid8vCYE0ne4ZifzApkFL/dioXjOn5AjS
LH0zT/2erSnff97dVHZTjCaeasMMkBAAppjMTb+4vJeMCIB0NjTCbfpQKew9zP6SpcZXa91pp84D
pf2u6fTdyJprk7X9NdaGTzVXNndTRaOdUtvYUbl+ps0YsRVF1Dz+S2olNBQndEb3DVYECqwaB8CN
ucCnpRd0W3izTXNTk4idqt5lbLJ33mJf4krRczgTXhwlzhqY7rBB1Y+Zdb4wK2wBYwz7hLxSrf30
ymk3LTEjF+uGhshfsV7cF38DdAvaLZXx5KhmfAnzUbcxI81Z44MX3CDqvWfCBy6J6qa85pZ6Mft/
zL9PqOF9KdMtxI/QqckEa+Iv3YLb3hNaw3rLb3TrV+O5ZOFLaHa8Z6GDeqwNnHSvLnvbec9JEFUJ
GHWNTwSaTLIIFbAd6hCMNX1MCKitBcPyB/PWb9HCIVq5ccbd1+rwkLuQhJktYumzjN9xn0VuofuW
PUe5fIaiCudgOhT8RUm8wt8VkIhsOtei6KNYnXwAr/iJSoTVKUMCkIEHW3fh6kSs9sNuiEhv8mux
ZW7nL83Nnb4FtlrMIMra+Ur9TjSWoxc+6wjAKVGCMgQZRz2eF/u9pYaDs0PK5DHx3uvUidJkV4ne
nykhCbrx3YqjQ2zTGiqD8QHZv7ubC+MrE2X/btwy7Pd4mvxxOpgZKtvybCvqocEqofTmFfwK4qi9
VyxbU87vK36xWFkvtWYHVJ6WR4lVrU8N0+VcvllO/zAyEkC06ONOC208rgmE9Z5HoXMQimFyvP89
hw+VwiOu09tiL88DTwL9FoZ+fpPKIlsd4Alp77zVWwfQaN9pB4BniOiojVtQE/lzqf9UuC41NoNF
gDDoFCOS6j8zhhvLCzHZiR2UNIuuixYNQQD7R6XxwgU7l527991MILuK86EMW+xi6fjctyd4S2fP
rYNZPurAJEb6Wtk+6DpRJ9kXbqS3HCRhWRqPTtMcirx9oLmfAMAsHa9rei4IWx1yGozynb26I16z
Zre4/5xx5wkUjo33awOTidPLrGGzETKqFdM3WvS4FHZivbQNu08n3kC0I9b4DrFeYEUd08k9jNqb
QQWN+iqELQGOmw1g8ZAihGIb5tlj2Kv+QPJQe0Lxz461ximUBhWp8MZeaNds+EjWhyTvMMoDjUis
eM+o+9aDRO5Qhqkox3MUlSksEbZCNo3cQ2KESOox+w+B8Np9HH932YvDYLKsDgNJu675JVkeCYel
woz8oDhYbrWh+AOrNJaP9vojm49+faxbegsue3LHKkS/b3lx0tFZzE9ww6AJBVMesS9Uu22qP6XO
MWGiSYB5/FozSE45NP2uuSFZmbWRGVfQDyEkEbcJqzrMsVUT95GcRHW0pjAhWwiG9HCagac4xIUr
QfsuHYK7edfTDU6sdLis4uAVe9ZpoJNzFHTJycHjkeWXKr/WPZ9G+mPOb0P2l78K6Ut8SnpA1JMV
vxvih2X8YB1p4iPXNtBCBlA4PPkoikfFDCf5WiWY8LfFGi3a9zTgEQ1RSZGuHaGsqbJLa+t7WAuu
0R/A1c3mW8V3s/yrjTNTjrJjuLiNk11ehbP7IddDk2BtBT115v1Vla1i87XxNaPKeOn0Vzj+qWAd
iCURuDI39ta0rnqxXRgdrj6QA4/C0n5r9CO6TJdLB/aj1X6ULkJ5FxYXDUF8qLKvaSXZtydcaecM
n27xUFWvCLmI6PZLUnaWIkQXMvd4fNQlXNKXuP3M5S/jB7UhRLc4zxwgUwmYpcHqMtnKtqXcbNur
OoaaRmgrHisDYnBf+mnxF6OSy7Zz+9su2znf6+arRQmcTRrwoIWf91czY7aKa13uOwIW7OIrQcYh
akmAQH30ZmUza2ctDsv+iPeAWvJOS0gR26P5lF/k2wd0K713mtFCOpQdyiUTe6Pa4i61vS/BIisr
T/W4s5ZPi+6qmc4KmrNluGSt5SOPC7G7VyRLVthGM5W0rhtO35KAmXy5OM5jOf6IdohUp9jeAYFL
+oBsC2F2xNA5QPbAoOBUGm/Cc/jNroOcUEONxERwHSxMe+U5nQ9dd1afTfl3VzJjefrw4pCapZsf
4EYN5eoPODd7tgp6r0Yl1o+5Gl5a8BFmTuLTPQQJnVUSitIMDJKjDPpmPonNbOTBCDLHmeCV13/a
xCdcsxKZdsTIno3q2XaWrQKDRHYmNq5fBMFbfclDFymIW6Uh64HAaekjUdcr/Uk39+SMbdSZgRLM
Mw2FJxg/vCZfwO9ZkBRcU9ha8ocyIz5apNml0dgwWtXWJbOMa4whUxMuyXrK6j6SBGtxuil/OV+0
2iE0rz8S0302sk9sYht0VkdvGKMhZdm+EC1aO7sFHWlMWY/anU8a4qO5cwlxzjSebEKfi/KkMTDD
rD7kb4r3HlfKBpTkTtxrJVRWay9/i7HyRzlE6bw8LYQcmiVgKsEb3NsCVLpzTWMzaLqb3bmcyPQu
iX5EGsbpgvhBfUKAFRQd3tW0ha/rBYv71ZvPCU03G0D+YKhysdjRKGF9v0cbFggtYtg3zR5TzyHF
vGo4cYRNcWtNoPO1W5ml3AsDe1I7uHvakeWwf+VK7/QDGTAkfdl8/CQ5Jt65Nghaf/C0/QBuiPUS
v9cF1hNBbbpnBWwAfeLPN64pNiu5bCohDp52cAjLXiG4g9B1uqBK1kfFfdTU9ctEliDWs+Nd4vSW
GEB05oXjZp+JA653Su9Pmb1X8qVpIliMK4W4rj948tcAZuom88Ya3c1CZkwaP2vLu8YYYR2Lg9o1
Lw0OfzKwPpD7o5H/7a2/xJIbDHHtam4LxYtMM90ZqNKLIr+4CY0CKUYL/uqZnq7j8BzpG0wwagnh
YXKNN8wQA2PAXWC+6ZPciIlxCI7UCRG7QIHcHWXzVVRvC5PcSr0o+i6hFimaS8Io5+4hB6ix6UcF
XdSyz9342vJy3i2eMR4HFTJ8gn5+qMkUrWinRrwA6J/I0dj29qsg7LMzOEvdLswwSQqKxeEfy+W9
MbvPiWNtLO8ymSVoIPLolm5rx9B6WHupy0vMIKyh5lyoYuqi2FZZHHTMiZvC8e9ccmMco7LqQzoK
v1VNHzpLzVPUe8ujw/TULrpbX6Kp46Rw1GdH+XarAckJxYeLw5JU+FLJo1V9vIeTKtW1WZ5n0FV2
rATGVGyx8ewTZsqENzL9tLfZch0UJkYfucmPE3y66ZvWn1ok/avdQBOacRLo/CT9WIEUZIm10+ZX
b765lC5ikMFaHGipAlgUwK20XcMatotpunEu/MfReWw5qmVB9ItYC2+mIEBCPlNSmgkrTSXee77+
bb1RD7q7qlIpLvfEidjR7kCKbEtjPFbtW0fgMNlhQCb0wQnFvCA+R0vkwCF2Orr2DMZIUBx2iTFr
TGhAuNQUB8INQEL8ruWPQt1ZwMCm6NOcDm1Cc/KBbS+5/pn/+XP8x0HKNozUPp0hcT5zzTe4gled
cKFhclvx12T1QAtp9g6gTLfLvtvTDneUS+MatdGplvV7nGgyYgSVcWJMyAa7znUu+40hJJ4So4ob
5GyBTBh2lykX4ptYAamI6DnZCIkvKh1zjGeGIqc2GvtpHpi1jPVf3EfbZYheiQJ+4IZtkEKM9+iZ
McH1ABRgDf150eHCTaovaEUwVwiiUqH6GupZorduvGovUVl4Ovl4qdU5+4lDI0tcrY5RXxxUohvq
W6ITt5SqhiVnswTSM1m2NsSjFExVAtE6go88jkMvagBggEi6T4JXhsZiGwnwWFFkvyDIOn0uq3mm
lKfbksTi64/b2zXa9rPKnqJ8tyIQTV6Vin8SKtogzbd0LrfPORukdJDO0aWr06tIqqrqSQFB1yrJ
NbAjMhne6JP0Bgtfyojyg3lVZZWvX8H2XtX02TtELk5rBowAk+SPbXZpgSJ4EoI3DOJpoyrWpcgR
lmWzvoZpgQeyUNgK6QUJENKZmZw/5AovTmGhlcuKVe66eHxQJTS6ajmDzlvxUmlLhXxQ8Xi1Oef3
sDaFWwvdlvKZW9dh/mgU814mhLFm6yWRpq+hLL/yBhNfFKbnKssfScjtoBe7i0btgR0qVTCE+XdJ
DqtauPZWEvFMnmAZ5GmvMrtZ9YeZKn9aD7ItHb7BC5HNT+S/Jl/PWltZBMIZifLmR2JobQVUC/Be
vMXlbw31qGqn+7qwbSlk+TtC9XKWeLrjsvTE1STbMb7VYXHCevMvVQ01GGcOJx2+UhirFH3L7I4T
Q21wDqf/ajioInFa3NUvdSL+hlVygbK+qxc1gI1zwvm3gdH4CwToHI4Jnt3+ykW9RVuuK9uYkPRw
X2FcE1U8fqPpYbLY01WmAedhBYVvU3cw/8B9g7FpDaI/zutb3Vjf6nMtnC/oJCgkRbONabPz4MZR
woc6IDYa+ixojG4YghqVd1rRqTODIKMwUyWtk0GjEqc/CVoy+fG07teiPhmpwp7z6Rzok2yHDQAs
iNndjZWTKVawm89asAAdcyULrCNcjbd0pTp4Mt26Nk6QdnayYD2w9u10gS+KxaIi5SsayRIBS3j5
ZlK/p2361kWI99Q3fyTxvAU1d1onTq1aeq5MtHe9BJw+ZMQnGKH1g7bIQDVlF7Tvn4TTcJzJ3WLG
oAi0UxxJi3wM4ok9WtyFsrT8g0a4o4fCxxL+V6bqpVaHG64NZvhovkoViTEISygAOgnEjsisVR4h
P7O/lM8LJjN35mXOw32LZNOFuDraKrOzIyTyPevh+kHopBcWS5ujdvMXNPpHtJQ3QQ3vbd11QZMO
e3VdP8K+Dcao981C9vRnMDlen4J/6MuJ+TmqZk0zD+CAFvqMVRO/1TRvHNs9MX2kxfQH2OIhnvA1
sUJL4c1Zcv1F2pR9kyr+NahqThoh8ck5vj1Nj6knjwTmMmhLNviwN1bajLHddOD99mAt/S9NhS+j
HF66hXhv35rNm9CpGRdXngwl6rw1lt7LVgqwBGhHMxvIzuDAcDq9uvPvpG9XQfNP0BWGUNoUSnkD
VXZf9GYfr8K9a9Y7m/MLPvtqEy6rP9NnhbUWTElUzW/0FPFIrNxpOJ8JG//rGVhsk32LElEbQKmm
XYITZoZAgQBo0NtdklyTtMcc1oc7XBbvuItEXi/yC5tSEC7dhbT/YZrk+yLrnk5fcwWmtjaiPSjz
76zjdg3Lld33cG9nfTNwWQFcjNl4pqVVlRPbKIRdDLYWElC70Qz++YLg0M21naseGjCXLezhbmpZ
e3kUdrou/DYrJFuNCbjoR/4VC/NEXNkgsPeFMul2AjKfl6ZpuPqovlg0pm5wuCDuzN1NfTJqQyIp
vBXqq2TMW4UXTZXUzDsku5dRXh3BGo/dqL0OMtaLdoQci9MlcUpV2HcRNtxCHW1Fj/fPCt0oEr7X
iK98I1uXyTJlbwmbGlJ7dCNv9w7x453a7vdB4sUysfMUOgObfzEFQ4wsk2lbjW4ATB41SyeBd0pS
bxagi44q9Be5qN+G/Hky9WrQV8sZ6zwZAMtXVR7kMOMnMTBn5GF0C1Hj2XxZP+2I80POvsyeG85c
fxVRchNMIyh786jPIXdFqTdRu/gV0rv0r1jGD95T6NoolSxqek8xGOUjwx3r9ltCy+ijkqBFsVvY
n1aauMNJ+qr06WKXVBObTb14q/ADBQrJgYy5xA4GNQ49mErhedeVKSnMQwiiIp2vMkN6R7nzQLo4
5dUraAIUgG7XCsXW1GFMNiFqHtSQRHXILAFpFjcURAYheUItUX7mpku9MF42T/HQEBF0U+bXAT0+
AcuqDD94sT2hjkPYLjkQkdI60TR51ReLK7PxT6jummnaEZfoZA3d2jA8wgVOAhFqzn9CbL8rw6Uw
ynzh8A3lAp7qP9zAmyRp/TljX1Ly/EQl6RuNZuXkiJnqRH7hzWKjYkagmxrzmGgK4pqoN+yR03st
KKh9WJ78XoXOpQzRi74+Q0SDz5tycnQcvYZYbCQuxxEaS8RCxYbXhvHqRYq13dy2+7b0zKbndbl6
oD830A2RWtigyTeg0rw0PwTjF1LapreUS7oqr4qAyKvLXrTqvjE0DmS4b8OUNkaTB7VasBHsLuVA
iIrcLbWNfGt4A3Ei5xEQI0O7K8XfWhl2r3wgrl/N6SGXRLtXhpOBYxB1Fk+81+sdx1zT4JpW3NjM
39LJA+kFxHBBZucFnaKcdrMtp+j57K6BiDkLYshySTkXwGj2komBgnNs7LinxBtjYe8o/0nrXw2U
CCEdL82if83iSU8Hpxzeq0qyV/2+ptAwPwXFE0oWnkV9mJqZnLEM4azyQ9w8EY99KhfIzbjVptdh
kPZiyzgsG4jRrSOICJBJg024O4JdRRTRvNBojyPTtxhWJ0lN8FWUXCGbMrBKCiYKeCONYuCzzNev
JV+waCbnVcX8G1kPMBLfCcK1OLR7eLiveQLXIOquoyIHvcxLlr2rWJ56M2LXnThLyvK0N9SDQKi3
BM6W1lQdqFuAbbqpb2TeCflAXtXaVBGKpVrAMZ8/i/kzFlM3ZTM567+h4Q0Dp12c+TWW94FWzzSB
xxDnmwSITleZ2y5ETlU1ICbRLjExbddnowcNLuh72VJ9XNX+MHBq8kurpsIrpmozYgbknbmr+UH7
KLsaUXwKZ+xiUrpJxvG3H6A9rgp7akO7RLmyUTvVhwgRkPkEr3sF1YonDPy1tcJlKf2KUlEyMG4p
IjUsk3mvZvE4lyreRPPMc7qLTIpDqiy8YuJ/qlZOlV8SKFmUGF16a/qKEB3C9MXEhcCmBa/XP36D
OnPRkB9JlJ2mxLiry61OX7PiO1Q/S+IFPTLShNgTl9iBpuxQjQiDhXTMKIKvpOGLu6fHiLsX52Oc
PRZA+gUbcXvK621YtoGig0Nszq35WPIXGZZpXVzEZ79OpDP4Zr7EniXDjxCb+lartKvGYoKxMh+P
VvvD62STxhY2POWQpD/R/NYO/W2oxavVPi+SITS1ezsm+0y65BY2NdEov5D6z6BdlzjemqvGal7E
VSssAdf0F0BIrEiIZBh5ttHD2iPxwoXni5yyNn2LbCB5a7iNUn7SSYBgHG+xNPvMVTA14pfUqLYU
KpNm15l/M6zgPeBbU2CLhp+ZyDvkMPSSDMt6ImnPlg0geAaHi1suOAgxC9Pp9poU/8p12I5TidqC
5KjP17WX4Qn8pBNHujptcs3N59bHoPxvNPLrghGgHuINaaAI7TeOqJiYp20fc9nAVDGygpHENwOJ
ArsqNWR/6bOHLDyMiuiyAUO461xUFaxIKEpQ/rHMQ4YZHJampLBAJuML1w+Q6zDPBom2S/NuU8ZB
H39Z/R5wDG8lVlNo3vkUmGnpyqzI2uJhwLCi1ck1VOwTUuoDr2+kL/aeVObZZN5HvEIqs0XIlz+J
HF5ttLib7jTgAShVp4GGUszYPGr2VjrODEBM0gcrfP6gt1SQGYeNfVrdU9D0naW2Njz6N9PgZx8Z
RllCbGHI3PK0DYY+3IQmIaREpLKtX7xKn1UnyaZjtGAZU+WtwGijpkGtqZ7SvS7Za0o6TMivMav+
8Etvz6l51bvaS8d/Vqkd6HXlYnJX23dTwgjqTwBjmHHhJ7nA1BAQCfyYEH4WnQ9C/+RJVZLwIYfL
hsjabrV+CAfyYRrNhyVkG6utgjrXRTfjel4VSFpkI27lCBWhqsQxmAtgdmUznFaTHJ3WN7uweh4D
yybJJD+Vm19ZY2NpvE75Xzsde5lcHuF1kIr1d7gUdtyzyoj3veIO/NgUaPygEZeAFz9lXCkZb0Cr
GxlRNIfUkjMbMz5krETCHmobqYidmG+4nkzRnowsxlXgw7QOR6Wv924W49UtpaBNKk5mrijn+X3E
zrZu13k7Tf8gFdml6ubRfq5vDFSI3Z3xPWYbiQ2L5JnGiW2kifSaOlp36NXPsfRjbG6L116ZjmxI
jvakfnXNt6A48KLGkWOIY7h2isgj8p7DnBb8Lrtp8wlWIvvA4WYhWWrqq6nscLouEUkIJw2DtD22
CuL3dZi8adzp2rc8BybbrdGrpa/exIVK1MJEHM4fUr6eqvQMWm5kbROV+8Qk+xnBo/ioMWOxJyMH
0crEgL2+TXmk//RlY5UfwI3XwoeNOqsXIT0YAiC8TdijDEqyVzKwjMFS7+hh4A3liYoPyXoyPeYT
qQXYcMF2BKonRyNnYy5cBkJM/zAGVRgsLTLMa/5ZsV0jc+TL01ctnegJOM31RhgdhScxba9pcVfx
vFBEOgRSg0YPu+rGU8U+F+2w5Ym6syBr63kXyUcU3XA9qJwLg1ukZ+ibABOS4Sw+awgkp16+QvIK
9ZnvoSMwgAofsXzQ529yabBiWKrMLqEEV9b/+gZlnsMFhbLV/BqQPXJRLzZPT+2urPGp8YMNN6xz
tio3e70XdjSAuUs+nfNMusbCqwgsN9HvVvcmczyCqIZ7JLuI7EAAaDC0BxhdY/FnKZ+t6snzWy29
R3zlTQsvAAl5KGx7rb0Umks5qSn5FU6K9aWB4ahsp9mT5ADlZqQhUEt4j4wIecoLb+sXkuTWyiN4
KPJPiXoNjsv+BTlInvfcnBitO+nUsAtA+C624uDX+0InGr/TZRo3BnfGiYouDw6+JgISVC2GEMJO
TlrvND7s/qizkOKXY+C3JL3tL0DiQTWwYGg3IgpEnl7N2YOHGVtuO7MuDhL5ZMQHeJG1hbPUi0AL
0arakeHeGuVhaY9yBVbkGSneAJ8y4gdrRA3EC7exYWAdtJlTbxmO9WJnBA/TW68eteRjkl9Nnu9q
p8KFWVgp/ujAGznRFkCdE78HJ+1vOAik0u1UO1ePuvSI+z/jS8G3T47V1EFd/5JEjjEfZrei8lLl
iP5rN+y2FBcBmKWhHLnkIfpua3C0vCjsvYmtaKy3PJm6iexkLT8cmlwXpsHJWW4l/yTzFrPXbF/I
pyfZTf6cxE1efHfyS1r5mnl4kig4nkaEEHSarSnvx5RDO8AwjaN78/+6FCgCGyW88xttPhjhRRsO
rJd5r3Lew3ELxIgk6r5R3PKPyza5T6Xb1wZXV2Difg4Mjox369fJjgFJavdRgb90PlALZuchYlbQ
AnfAcEejefrT1RQk+JbpRolfNC9Gf5IBJ2O3hG0bOcOTnE3kY8CnZ17rYqdOb8vkSuJHoWNedIlM
xE8+EmIOjiWuArx2CXuGgVK8NOtBMp3+aXc7crJn67403ivzKssHSQia0V3Vba7xN2KGPczdlUe6
wBArnYeSDZNb656GvFQ7S3mEvTFIHrchiK+UU5YCfChY2cc44V5NQRmjC378E4OoslyUCZWLnRaV
8fseV+3IxdTRWF70LOBszXwTmp0I3W/ehsNWl/1QoSGISgubTCZ+fZMWbwcTHlt0XrStimsVXMYu
pFkKpskcpL2L6V4pEEF9ABU0bAC45D7njvl2ej5FzKJE3bARcXaUaCd/+NSe8RKnbVYPWWnF1Acv
pj2E+uxy98KU8h6px6WnpeVPhCnJxaYnP6gixTGP21H/Xion2XoxDd52u3A+imDIpsFj++7Aokz5
LMDXkliQfEHOiJNkxalX7z382BUsnxgrB8C3W1pM9xC/HC3d5f22g9EY4rbvWURmorbJJeWUysOX
3g3bsKLcIBFfFHGhN6dwkQiPVU8/EBFn6ufNF25GzyOn/lULIL26VAdGLLU+MAz2/iYfjxit965n
qrek6W+oBG9SRdIySlc70xNDHLbxM34xcTkjXWbGo5/PoVcoCxbVarfgTLGeO8o5tWdT+zW5jFFD
ai9pyTR3HK3EMyAMteeuMaF419Q0XfWeOAQRFAVwUTr/xsOlKWiVKOwpOcTC21PgmM2N+sQU0PPh
0WgPqVcQXukdfG4ds6yk7v1uKXspeVf5zWJaxjeLb6LZYeIXFYekMS/dg1kfRfVXiY9G+6sK97Jh
KKfOj5fM8hfN/+byG0MEiPpVsHF64hep+HyZd7jiBvPktM7qIom+P7EZ0wbLF/BntWSS8EJsX9E2
ubXsS1MHq7P4jYzC1wmwvJa84uANy2sM+kA7r4+kZ1XsyYUD03Wq8bB53G9CMEB8YKXb4y77IXil
DY5+xEkL1bSya1f/KBcHQV8nBPQn7pNvA9szHsE7VX+L5OAna419ixT5GK987/jjMFe1n6HBvfvK
5RPloIQuAKK9OTyvAwZYjE19Fzy92kX9npGCvURCyn4fgY2NtgI+pP0cbbkMSYh7vsL4k+5iHCUr
v3Zv+MehgAWDXqthw4VDA3HZ7ARqO57+b4AM4jF9xXYH0oUr5vJS/OFkM9BXKzBDfNuRsmwyTDyt
6U34DY9iuQEDNwU1s6DwykVGxvFxSA/MRysv+w5Tiw1+CsJeaken+ZNCCR/Kh8mPBJZ0F0noKNTF
Xer5NLS8hUnTb83v+SN/YK3VHdzXXx1ms9JO/SkAdgidsPwscE/D+EOZaGz9uOzy+8DPbHxN8ZHS
MEYW1s/Lus0TjsNtiTGHzQrFAycyZfEuv0CHgl/dY5p/T//J7YHoQ1LulIpYLItwbyHybtF4t8nl
rRRQ46ZtKdpKH4nAwOSzxUV/0qrL7FsXGNUy1+VvwiQjke+7ZHo9HlpUVIUZC3nmZR489uIVbwHc
uQ2wGJB3u2R25HN20zd8XtabtZX/yAw3f6QU1hXWY9CfsUdjFppIs164IGC8lV7Lz5BrSupyc9iV
3xFT9W/8is1BBa9xjH4xxsToQ/xD5o2JsY714gXTxiJewLuR4a3t8GzBaf+ZTwanbQ6WhGp2G0g6
06mivLVBrzsrl3Fjj4dDxroCCkeylxtJhFG7pHtshxKOO6SFeCdnNm5DIukYjCaQp0ADDnx5Ow26
2c2oXTN5tAmJuH2cX9fhVEz2+mi/+Y8Im1P70GaHK3X9kCe/u4CJKDwZa7fuT91+ZNXuZOq5YhXl
UFoUIQRzLa7sJy72RcX65vdecbK2LK4xB/OACIJNvg1/0F53ez+GOQfWhR4b/Me28d59G//YKrL4
fiUX1WCZ570FahujDYU0Ev71bdrcxyv0QKnyEMZg2ceZa3Eev7BrT5az9ZNbX9lLNp4zICOFTTUB
4RdYqg7K0R9veK5VpcvmtzQCbg7NJwK09Z1LToFwHgXEVJEk7fWdzJMQ/TWJVy+B4DWP+TkuYv23
1f08+9F4GTT86E68LXIv6Y4df1q000/sDxcrwQKxrzI/8g1/pLgeg5qTYTe98Y42b8mt3Be/8nv7
TYMg+QD5RyfLgFX9PkkezfaEFm5CR9gCHh5LBBr2Vp1R2SlyeWNIT7KBP6V7rXhvQEyrC+eW5okC
NGGAK+RtnZZkW2L+iTKcJO1kKmzMdPaDPBZd5+LjNZeIh/GBGsWheypjT0Fmgp1sDb81r8MJQz31
DK3xOWoKYto3kSFudz4JXVhrjzpkE4iAi6Zt69khzajpStHQ+p1Rkm2/GMmNFWFdHksK4ma+7j9K
d1JqfkdKdcppy2kLXwsPAi2ylDB1/8TWtCGTghH8UssDlJiN3lvcLxnbeLwlBpQNMkApB1LrMYHR
HfDRAnYkXl+5Zq29WdBa+9r8Vue/PP4t8aMIyqumQgwovjSqp1JflU5Cf1sVDwqrwMLySYtH/1ED
EJVHeADcbH6GLaYUEg2cndjqGB7GDFG4eN6/moc6AByhd1nEwNHcSqzKvflncEaUWbQhSolzdL/g
8GODMqV2qu2F7iVDslI/Qc31OrGYiUrC6EdjIqeNzY9bySVjvhR7k9Teii1qYawarUfeQZ01+0et
b5JzzgfDBHRoipspKyzan7dRKMP9Pca4NRF/yJG/4f90ylact3NLDgwDhiAxRPpPliXdJZECg385
sZVqed3yX6sYDvOZA45Rz7iMZaCucGFBCg/itmSChRmHNz2nI7K9peN6mp+U7K5+j6X8QM/gyIwj
a9VrK6RuUdH5p+IChvsnsTVWVDR+q3Bz/TOHTxzhhB9hza4df2qSeqZ0VedDLwqPTuZCOyXHRJad
UN1Dc2A/0G3BtTDXF/tQ5hs/rpQeC81mHlfitT2pHbgwUwqq2eSJo1csxPfG+2849Gid9O9xm8yP
ma4Gay+8NF2LCY9TiFDJpglT/O9iPfD/1T9UgpZWzbWOZbwOuNCOFZaP3F7we/lk7UVYP+snxJUn
jVrbjaMMVHvVTkpVuTGWLqNvXlOGvUoQnQVqgzqaW7OnPgFcJlQrZCyMUcBGRFJBMds8zOctR7Gs
n4flW+UlI6QY7YDRGSLWPeKtIgkxg1KfAQUY8ZRbEMsOZeBqbkzFuxYpXskXS5J+h5a/VlB1bNHT
b2dyr0kFblS99RalH3rE3bpOtvWkHwULWwdfqDpdA2tScze2hFuVdDeafR5gpp2IjC6JFp4+tqiV
wDs2hCUR92TGegkGQE4MGdd52YhkaiH0mL/47RE2n7bFRDq2VULagydQ7Py2aIPIalxNBj6SKfse
9Loo4L/jgW17DT/QggZX/lJCQxgIudcMvWlIHDNlF89ED8n1AplBBSDU3MAw7FqaOjhkC7INFjiV
cQ1MwQxMirBFZb6rMoC+UD32YbezlHyrG/XWmmU4k9JpLrvNClGayl0iZ/hmCERAnH3Ha7gBBsmt
gitA3TyoKvfmTGLhxICO+5T9iwSXaWEgM5RXnaYv6CmZ2TPQWYeuL36i8Zhnb7nV2tPwEhV4c+rs
AFQPWjfyNpxy1rzydKpULlqJyjoNq2GSqAJHaDT7miLhbVcUqAcqo1Acp2etjqVdBsjeXuTxUYT9
JkdutsT5Og6EFNuZuxkI/7nDWkeWYwARwZ9qnZ+9LjJ+fNN8FPI/TgGvi4xNFrNuLdgSv5Gjccy+
DJSh2LKTt6FWviWYeBQ6XLKKwWY5Rcu1ka9pJMBQxE+46gPPssSmksw4TX8nDBZc/OoKAPfJQnJM
G6jgpA+GQWOGpmaHp6WmeGLuKO80oSfZRYMFnug8zZg0WNlSx0tvbN/CuQhEadnXzxCBFiE8T5ZM
WEs3CVmV96G0fihj2SV55uf5p87P22mSr/Co5iUCjO4JxKCmXAJ2TgdML2L6KTH9DE9JrZcOdUJL
nTbrnKtd/ZNIgkUAd/WVKNEciB6fBUKNT6ZW9tps2hmF+gIppGOKCNR6D7hAY0o04UtM5PUEpK4+
GkneCHurGIgMrvjIx98u1a+dQo1tP7gdt0kBiG3YdhgzTDcGi2+bMifTQHE1OOAmCJm4zMQ4Somw
yzv1qPbJMYyK48TnbTzCqD+ysEMAxzPFT8la5dyn6s2Qhwfcxfuc0sZtfOUJklGd83Yz7WeAY6Xb
oOQjY4mpk7KkGemnb4sXa7Xe1CL8V8WTVzdYR3DDB9hcL9DUgSHVNwmgXgtGxgB9KGFTbmSM52vn
iJLiNoN+WpCEMZ9zvcAeR5KMMR43pvQrIqLPIaYa7QeMSzsxg7OE0VAmhcLAcmvta+3GLOiGNU9o
vwAglUYynaMGQV1lvaiXKP3tRsZOTI3XeVoKXzZgwE8qaIP4EMlcBOn62XR64Y96/DpBjsE58dCL
dEd78G/GUJculELyaxNG5OwO4Q3K83tpmdvRXF9azPO5gX2YTCyFYmeZhWiL8NxRMbLE1Wspkf6F
XCQstIvEr0I9//A1CXKJEayEzNZdhW7quUJnZ0EAscouxoSSVpEXXmK7JYUgsRo1OTSW+UYHmzvg
Fw0rf5ETNGzZoxqWa7rCHczirBEICpAjs6YTBBO/MQU/Iws096E9VNz2M8pWVEJvXPLiR0JKUav2
Q/KhD+xPiw+LRKReH4v5SzRP8/QtFAf6iHmipG1ODgd0sF8yVGPf29YmegdrFtyPjsrWyxwrLx71
IFXfAGItMcVdckVUhY8aCxSzYYRrHnKVHUcCczsnBW2/OOW4P/FGTEyi7WQVQl45pvamozPwfgvy
qt3y9ts09UUr6g2hwk05LfjqQlLxWLkzca8j+mSQHDI5+04H3On1oF4hoz4fCHcCs6hrlr/EyibS
elvJTJBudfJCkSQMWFL4dsXla4YJFK8ACGbidjUXc6kggZu0B4XwGXCtk2Z0m7ipTyKfSWphwOdE
ZBNiWyiNpBHxi2QvFEpsNEDOs1VeK7wYmvX0oaSg/2cvEZP98x4Z/mZAfFh0TEM52FSJgl7LVrAC
/wgAb1NLCbjL7RuZGiN5dcf4KcLL7O959WZsnXil6ssRm7I7sSnLloVeNMyWNBLpVCDFYpAPyK34
3YIOsUTvph0GBbD6YhCTT5wq2eO2TrpnYasxdv+ea0U2LZvGOiYGJxgbn1JnTV3lr/ki7BWpOvaN
9ZY16WOdlt089ptWSs812vmYTkcdSVATweAM0EnJcWdrfjck83tMuLOb/d0EaiMzX0xYOHMl3ptG
fY3q4oW2rZ2BlKqnU5CH2a6ceWnFvZPJvbYp8Cx0su6nIeeg2XAt78wdjpSg6+tNxh6NfwVocoMK
lA2FuQ/Avfs0yXGIj9uEWkeR82Uph13MNpesxQHmAIQt46LL04cGAobw6HRke/F0koVZ+KELNcbi
LN/ro8z2JyoCOlG5aWXDo0ixaRN9bADbt5gSwf/hpf+Inmp73f2rueVZKG3/b0MWognxdoxDJ+ql
HZADwJloexlsXcwYeioH6xNssVavufHTdfxOM2gGzFRR/yVi9c+G3zXi6V35guCvIJC3WB8to+Sz
1HlpWMZXWEaBP8e37pkCXAHagN7B5+NRTE3oFtxDjyzIjl6e2QMgKtNXwh+LQKTX/kAXVTjNX91Q
29gH/binJItPUO3jnUAXuGOOHYXbBTMPliqr4QKpnsyna+GCIc9ZmvojDFHkTNCZhA8TZVd0+kat
/2XSd4HYI5FBgfLAQZpRe6PLsFZJKKDFjLEWmDr/wnjkRoPSaG50rVVpaEgvOfj8r6IV+fLPiXWp
R/1nleL6nmPjeixZLV1bLD2XpCoWR1nG2WuWpTsVlDZuuIWomLkmPKTNpJ46zWBZORrRmxkamN6N
wfpUwMchYqyAviWMY5Mu00fANww6zNOmIpApxY8S4/jNpEkNtLY26BLHzPhSVHwQLVUAu7lO3kaT
yR68C5NunkS+3MlnjVi0W+irvs1Bvp5SQR0/cYKx5+9bxPV0lY9yj2SkhFUZjDGvBaOzImZblYk+
mkeE4W4/V/ghtfVaxtEj1ik/W1r9DZS05PLZ8GJRKMTAyGvB0peH+wThGNc4LCx3rWiV0zJZdyX6
i16NldPB6rr8kC+a4k16/WxjN0xYRTGoRlxgy7ExxMdap5+yznk29512G5d53dB4pgfKTFda0alb
NY+40zFhesjEIfsVY2ExMfKqtpQEkU5plYhUVKgfYnq8TgnkRLplcE6qEfUz6byEB9GYf1KjUejQ
eLJVzTR6G0adHbmwlkxqaEYjYC/eaV2vbS2KF+2uH3TyRE3thlIxOQqIRHL1oMLKeNZ9+ksLDlRF
0m9GFhJB1PQBwa4UCSXV85+ms0EU4JD6LcyrMxF1gdCexPSb0WJEVn14BQ2En6oQWgQNvKmW30bS
GAhZxAkrqJmPl7C+Q6zOL+2aEXzHhY1QmatqeLGognbqtQt9NbFm6CVzSKQu74pNbrQssitsAlzz
7llItL5hXe5mTcJnkI4NN5aZRFanmDQoaDCE8q5vr5I8rQ2uNXLYSmhWJ2tOktFTe97FeHPJkSxc
h8gYj5w0oeRK64xMxG8/4OdSvZBLH++Z6Iu/gNAvTGNH49XkZkny3fUZ2pAJVY2Kh3004BRIcAt/
ZN3IX1jzf2Rqrj+aUMnA3vcNpX29whcuzreFqAP3HpSRUhwiKmu9TK8cAAgnUdGc+SpPVESNYHSA
ctqd2L+TLm9sk6YvVzTr/rAQ+WXTpSMYijLX7rjGz9Yq7bnn3eeG3dNa16Y/ah7/x9F5LLduREH0
i1A1wCBumTOpRInaoPQUkHMa4Ot94IVXtiUxYOaG7tPOvzjWQWwIu3wZOeYRudLel2NUHCQEeeCU
hrbPB0BcaU8Ebw/TFG1ZL7aA3RnaQrccH16bNK+5FllHYqggfnFL8gJHyemncNSSyiG3WmmpY5eg
9rRUmn27WZNeyef2j6j5cd+bzRhv0HCgXCf85+EHFjPJChjqh6fxJbEGt2G2GBUo6VwD/9CE+yXC
BPGetZW+6SJW12PX41kuEq7o0aS71hNeqqiHT+XjIJ2A+b7ZYRgsXYKUj4SAb7XROmO5PXVSya07
OXMrFWTfkaHhD4+azyGmh7KjflxE0gMSEvDfpuHo8W1AUEArtvCDOlm0dZ9fRmiQiyHuHkpGJxt0
LCdKh5iGZMgT5CxM8RG7rQy3AE5pGGLdcOsah2eHQxEDl5b/dSPLG+ILMOO5nXXuyere8wEcwHYe
EwZURkX4pe28QJIHGxy82dj3hhi+dV+CpZil5iSVvqBh+QxS8a1K+0WWzn3w03M9deC9RRpsTUYD
P1kZZU8F+FU89/z5YzageGl8b0nKn72UnnxNyFdfOZB+FzAaw2WJ4GTl58bDj7wBGAMdQBbo7bLs
socMnA8f+E3qFCFOTUuha5vzNGBOLPw6Z3gtBz7e3m20RWh3Wy/s0JdWsX01stA95y5mdicfnh0x
agDm0IX1OhZ1t6N6GhIEMwlxUPwytah01rCdjB6Ajf9IIcgYxNYs08Nioj03g42nwzAxLcBx1PDT
kmyC2ZvEstOWzprU2XrTYHdZV2PsnCuPhRVPilgSOhXurLYFE+X0763eN9s+pLToCYQ8VlHxBWqi
IaMwB+wPFRpffPoVG0R51W2DRCvnW9MIPtpU8CF75EXVUOXs+tRXgcC6lleILZwrgLTpqEyNOwsa
4Fb2owV9x8L/OxS/0zC1C47sF2z+1nYauvSkBib+E4iPHfMiMrBp1nRfr1b6OBlfvZN73KEK6E4Y
+Az8J+g/PsCIiNCbJXnw+mrqEagmrpUzjwpthldppf2LR/lP5u646ZPu7E/WS5ZO67KwXzPcALcK
/9FOFz3uessb1pPVotCd3B27RveA5I1rOAh3WoFs0IRXy/Db8uC5SOM1rf2CjAC3OI2t/mXo4RrH
RsHQ1wOKGfRfHZHZi8KA8BG0+XPJzE3SPSwo4noqJwOqktWCVBOocAQh4Ps2Z28s5yCgIAj4goIi
WPZaSp+QDjsmoN++R0cjh+KkGdqPMOvXyWEGVElSOxiu5BuRBU+hxWHgK4VqPHAffoNrcVJhx8oR
PRLs7YA4NRcsGWGMCJGsGxYOqNP6zOZgA4udSS1sE0QgbNJPMRBPrAHGcC2mUug3cxg0dUTnoCO/
hZ1880rqWjPrbqRxuAtbJxqwdduvBhH/qm3Vm+OJYAelKVsCYIsxVKOyZX2MWmnEF17E2N2JLfpG
5e5BXfKJ7CgrtYLwf8RYzOALWAXyzrioL6k1WwPDAXCe1UcLpOPXpBjJ/dDbm2fR/qOnYqw02O/C
7qmJSsXR4/yVuDiWaZZZW66hGoZ1+5pICFrZ6Igl0k8s+n3A4+Mi40Lijvg/Bt9UzmfDOCQYXkoz
/unIAUefQc6OVk3FDvPR3Jcm/8RkZF9iaj6jlnPXKjARQG6Pdrk7HAn646Qrc7TRLp9F32e0bqV5
ilk1HwcHyg7627eINX9g6xodSaVdNZgrfIecGRCs4vioTe56Eu4tVv1vHam7rB1GHDl7x6i4UE5J
Ft3Ts2VrnwMP5TLR1Z8RWidSAU85NO4o139JMBGvYaOhKSrRIZkdW1DOhH9Fn+vblKQHYBekR9oM
Z5Yjv/qvLA2NDhqjQaZZTzIOD7Zgru9rs5GgfZr6gscvCwjHLInfMuMYCnhLcMqork6NHmroWhbr
9vSQNe2xQBXNctR76nBbA2W3ajbRiuZ/HBGpGQ4jalN9WjZbppDA4Z4oLEaSVCCDe5oA1yPSRAEh
ZH/NY5IjEoQoJLC8O3hRd30vftIq/OD3CwTjgDu7yt5rlnG3/aZkA+MZa9PW3pE/pGdTIaWXozOT
jCbJFQqSIcuyCJdU9hYMAf2Oeg7hAER+8OKJjpfGSR+ZyiPh0aJvtyqvuBMKmexMM0nWmT+NBxdQ
xZPZVNbNi7vxaiU0dJVQB9jyAEWdP122ZAlUoGoAMbARAtXU/tp2TgCLXtQr6Y5sW9oug/QatTS2
vn/W3NI90PI6m0agvx3MoV0as9EQfSZ+9Skc8out9VQGs3/P6kucg8ahI3FQ2uV7HnrI06z8Eco0
2OhpW687hz0T5KP0yRui8khm2LiklloSTUjDwdltOazv+SZbG3vk8+vyiOV2Q/FZhsmnsD1C7FKj
XEUFG9mc+EFXNECkhHCIg3JhjiXhXLwGHxZ1fKWJn7Fh2QrWhD1TpkC/zHFH3NG5s03DYJMVF8OB
MYvarOXL56h3wHUn2+Dbhza49QquM/cYjdUe8824bsPx2iTFgZyKhSljltocTVFmn9q2frVxVzTu
3ZPd1zhp1wBdSa8kukN1s6Zxm1qE/I4FVosp/uyjia12sW2c/DIDgweLnIk6ocQyx3Lb6KCjjBiY
iPoftXMdiumt5/bnD6HYQVINZImyPxurTR+HnzJMDsAIX4PmWuJWbsSGIKdVUDWYrPRl1x4USoPJ
Ivs3ZFUIm6Ex1qNi5q63vy76OSmeFJSOwv8h3wzs4XM/oohjlgfuA7D3Ws9+Yvh+ngMBrH7k5UvS
5sec2EfTeQB8Wvq6fRM9RYb6Zc13GcI/Jdl9j+WK+nLbZc1Sc4ojkuuzZ5xb1sq5u9GYnOlBtqXC
ZWvvnIoOC80deA9KRMxIK6v9l8ltWW6pCi9hdkcSEJvBp2F9d+ZXS9pfKj+hlS5B6DOWJ4FNS95j
iGlaR38+qJVne/90Zig+y54xd2413YBM6VvWTS+XijzsRO7K5l5bxAX6YpOwu7XRBSkU5aK7eenR
oLlLUUqSI0Rvnr4piCtmZV5yUEtFJk/UvssMz1OLmxu03LKygWDwKHD27fH7LhQCyXCgOoVuKSra
TgHMSO+2lr5L6EI1uncfXZs6kn/ADyIn2d2Hxh5X9QyYvwbWy6i/Jjynoqxxn2vzS0OCUh5KiCBT
ctEqVChwi6J70Tl0ZTFT439N56Mm7U485swMIWjLae3b5tav9KWcJ/WWiYdzht+iA6TAqxzMIyBu
JpTw3M0B8DjY+csKqSrhcewRUEppv860rnXMJ1u3f0m8wyQlKIifxGNWWYZ8RSCpqRci0njNdHsU
QwkTXgD2eIweM9w/x0NnNDpsC8y5ycFkq535X8N0x2d1BPTEsBwdoFk+CuI9a3YXfRrsTWKvCA/h
FaqMj+cqU3+jDdWm9Brgdf+Ugx+IULaY4Z5jH9r86jdXZ2AglDgLl2VizHtupNtI3Bz/mHYDi4jX
YTxDQ0YZ9OJzvhtewCsf9iUHkJN9TgmvxXKPdgEZkzBx7R0S9CqpL1oJaQnpi8i/ST9fEpG7iIGK
mUV7nAT3j/WllVRTdrrxCJBQrnaezJsHdmEqHmBWOvelpT5NRpz+4z9o7Ju0QGRn/gmffp3RZQ9K
vJ8VeqB9KECPU8LCMmM4BUfRtrioEAL49oO4bKQyyVbyBXS6V2/UV2Uc0rkF/0814f4C5fymiLgU
gq2VAYcvm40mi94JN3Ebf7R1iZyx/0ycZpk6+lqJTR2dLARsIHZ02WzdiK82IRUGvAurQ1hFkx1F
w2Eaf1R3l86hlAxgA/s8zDMQAhJ1G9BZzT6a8zdpgk1vdjs2EJw9qMztb3jctzbDR8bnpNk/mXol
zYAl8otpUCtPT1mPmMB8gERc4JBYDX33TECVJSA68tCQefVhcC5VMS+jyLZTte+Gi4u7UHd+a+ns
apEgM+3QamHEqVFkFNqFicFKMFud0PMiuyBtmi3UgAzPPFSuSWYf6GCd7sjnUCxOujDXQdgsYl1t
CbDYw40HOTKuCB5c9IwII1QTeqodzfY9xOgwqD+FC9JtwjvW500jNVzinBvmW5LtHfNlAPvvBMRn
1w1TUItdULAqekgUCCtIREHmQElIVTawMEFDTo1V1AxFY+epb0F8FOeoeXHgnpXurS2HLcjSReAy
uNTg0hVM1VD22uNPN4ygTlBS6dGbiEjJnkLEVD62jHqR+Y9u0JehYj5Ia2mIapOYTC6c4IDpmHhA
CCaltoe9/Jw6Hd4Qb4+/l1EE0RzSXubWR2RkZ6HNCEoqnQZBVPNt8ftTNk2a+PC9etdWAKo4/OLg
l839ToIrSIxm3zpvNWSypE5P0/BKvBmZ4b8oPnSdCyrfVUwxzBrZ+M30do3zYtBkZphEBwZ0zDwD
aw+jwo9PSX/0QWnKI8EznblPi22CVsi8ttnPED+EcQtQGnkUrda56jHUMFdDp5vhBoMbFD0p/7eM
XqzgRzWkCNarnGbL/MQC6gXI7BifM+t3xn+jgW5IfqU4aCuiQ25x/BgN5Nlv0jqFDKPlyDfx4LrY
QzjsHPXnkFE4sWxYd8Wlq04eCC0AauYrQiCZHEp3p7ONdF8m9T4Mr5GP3oePmiRmDw4fyKLnNvjo
2g8c0YugeumG/lW6l8L/RcpDfMJiHMGT0GjRjmBZM4H9sin1LjmZi+O/3uZHvdMRyEwDW7JlATBW
r6X/MzO1SrRwMUj2ZF+NqwSx8dBTZVEQV5rLnjG/dFjsunFb6hbnCEVfiFJg/CyHu6ET0po9R81K
EUBcxTs4xvxrokPsXZ7/a0bmkdcGNmtPR0MBi+ZiOEiXYBY+OfwbWq8f3EBbWZ7ajeydOcC6uRIl
s5RvOE34PsjWo46gFTXq0YsRRj+l/q8OQhrk8SD2Zrur3behxqW0quZRCyaxm+bcDHeDWEuVO75j
ooU1getoPAiiWLz0zdS+nfRLILLx1y0uTmbe+LXahKuIXrFiSpQMFyFeU5RFiftK1uxKxypiFIgu
mfOI6sXT73WR7Erw1CL7MOH8JledAmTcURDm3FZRcIoUUuv0aLGentptlHwb+q5Tv6ED0yfjJ0Ha
1UP56NGyZTGRWBXHSFVGq8Kjo7bKaj9UiMEhkBytnK1t0hc7L0Q2WUR1sSqHBCo1Ktgk8PYUuQnG
FSBoTveiAoY9vgDF/z+NI7JIQibmJkDMGrViZZJGHDGgTOPo1mjpmskb6BBKL9QJiA31fqjZQpvQ
ClBvwI2kF1wpJs58wEj+zYOJXCn2P0PH25YOGu2aetkCGeTGpMjFiGzwBbboaWlVDlqJQaGxQA7i
kxHudaDPdq0XOnhmAt+BPT3F7rDpU30d+OKoWchUQnsXRelB0Mt4jnmbxvDcqx4lM7IDWpeV4X5b
04OQDUYqwQGe3GuGZkrXx63diC0Rg7ueledSR9hb9LjM+mhDIDGj03EN3pToJdp2f2+I7CgAiLnR
0TCADuTTCobgkkMJinSzzIq1ENbCnWzifsLNMBVPXvhFpAG/9LcaxMWtfxxExD7zCtnELihBF9vu
eAS/9gHvZkn2LWPn/FngVoj05iOhOnO7d2vyUChOVyXttzLWT3hrF0ZXfAnBVtXySB5D368NGlnP
CW+bOdQfIRHtwuhWjmB3NjwUj3ZtVBvarFcPEApTplWlHDC+JNkPhb9NTYNMwWmZwbKL5NYHpZVm
d2on4lZ6huj1LlPkIGO1KKu3zCg3fo5pCWmYARwAmwK7CUpO2VwHv7o0hX2xWKUJLicb2TMzsOc2
eok1/tFpMes3PsP1/Fi47R/Z79AbxmdYBwejLNcTF5RfOFvLqHZlMCgWPvJdxvaRUKhVJT4C3rfR
rVYirg/m+EfWG/kfyzJrnzqeksAyfgVCUCjSMAITfQV8ZwUBZSEQwSHpWXc6wCT90uHyKArQJKa/
tS0bygy2HmTNouKqKVgCtdGpRNyZeTTd9KSIr5DOMKhKYs6ycngJ2Yebsb40TMmGOiWDqV2TgEMe
td+TEFit6jHY1p3xrlA9CiZzCBSQOKORdakhOu2hYwxGknmwg5hqDodOELyl83jB01YzPpY7ascb
uIx6++LCvzJD7Ds90QwmfS1BGAQkEW13JFRrUZMuYtf2pYaFqS66xQOawUGxN6H/ZyV4CaY3R6s3
SDQ2IWOHDMak408vEYCOou12ArGWK59NDpSe4qsGm5v59cqOnse+2xkNicFt9oEdlhExtRJEobFh
PcCpB9edRTyBod+u9+X59SVBZw0ZeqCtb9F2U5y7ABU5M9ZzNV8PDRXbnQxmHHdsQzhqqJQUA76a
/y/wIVvzhc5dsZYxtY/8KKMI9hNq3sjCJ1Lv06zdQvFbRqV4F6W7jrH1VVAtCCRa5kOwkWjbSb4x
dl6Rtnz/EUS4QDd9tL+Vc5EVLMAR7UVY++fINk9hm1L7QqdC2EIgA6EIjxYlKeQPCeNdgJdYlbI4
Fl76TMLVrR/dXZHA/tB9BhblU9owDA7rMcMRboiFYZBS4ILlm4wCYdBfEvGpt8po2Q8XP2lIeuBT
VYD44xD3ypSoLUqppAFS6zz7FOZeYbKWzbcBNuHAJdOTVg5Zo61OofmnuuOAYF+xq0yvFkZndErM
UkGvhzsZvjUa0OwBm1R0bs3XpHwxGxwp8/pqV7NOddHs1dGHN4S3XnyU+W8o54Vcd85slNVFc84K
+zq6EeT7tc8NG9fByR5xjzbkMKRXg7/GTcUWVuqaiSGuveQyBubadQ9j92c4GDvGz9xEFqbL57xn
+m6724RQHMwcyYxPC8aDNMdzFmlA0mJe5hxmEPzUiF91sg3BAZmNs+9Z2C2cEIlDhbbkmtfHPnwq
fXdVeyanFcVr4WoxE10UvMkPE6sHDIZ1iHvSYpSPmOHT0JL7UARPiWdt4cztkb5wJTsPo6uXBRMu
O5WkjKKla8k1+SA7CGiVjstUHeOkXHd2fbBLQsyTo90cfEFoztQ+VxGwSWYzotsHNreoYL5pKzTL
gFuLunqyh5G+Bc4ydutMaTzTGLJb9K/6k49XLi/jk18A+Ij8hy/9qy5wbrr+StVy74p8k7XTM2gI
tJXxBtX2VmEStembvMaHNnJou45aBdl4ig40eHEF8efNB+sz1AR8hDzJEYKTKXzrGDqnJrY7MuaI
2Vin5ZcDL2Cg9A+ca0dZmfoaNK5r0bz3/rqHzW+9D2CQfdYsilu/Qpbpp4+iu9rpe8MbZzr05u7G
jT8H7yODdKgDItSWHnCdsrmY+rUHmVs6aKCt18R4I98O4OFHmWhsKN9HCqOm452ysP2j46fyKsZl
PH55Ef70f/V48DpjyTYNTfZ6LD5Vc40AlDgFscW3oAkQnsLl2hvpOfCfKv1GDBwWQmDNuHTQK0TI
ciftPXavvvPc4FlodOZ1nbkqfcRZzlXnyaz7cIWTnBiWFUE2ZHjRV/bJMkQbBy0cYqQFZ4bFMpPu
jhAxn794mN6xJS0VHkVkl2W7U8iuPPMv6N9o73pGx1BKIEuh3nP/4C/3LksP6h75sDN7rYnfAPES
zx3F/FNLvkxwQFW90GixJaRBKi6Ghl19zn1ckrwxtnvwoxJyJ6VdHPhwbwFcY2u7dzP/G0V1cmy0
b58grwCZw4KoVT7u77x8srRbk5zZQC9qtZ9EgTYWpgeAQkb5i8QCN2eBDKbjY9gm1TP5eVSow0oH
LwitVboHsLyR/WyNB8gl5uwOjZej6jcdsfP9LRhdMv44mKAgojletuS+BnO9BrE3d+xV2yCjY5nv
Ofc8tFczkMue+NXwa/twU1AkBt4/YMLSXSEgzeqrOayl7NadAq61rCatyRY4gS1So8v4a97z/Tkw
hWj9nX4mOhn5JZwM7J0t4WL3ymO3voqnmQ1lULidWxKfIfTCWt+FbR49Nxa0L5af4Z8eOK6Do2iI
fnInGgH0oY5EfKniYNtFDsIG+WthK83UbLbtX7rgKcUaUtr/zJhFLekBNgOyohf7IP0WLphCVRNd
HK9CzSe6KNs3QbMnxg21WrefuNdzc0SDTvIKxQWGWTQnzHVqnl0cWnwSWdkdBRSlXB7MeayYm7eE
SK/EwjOcv0XKw3JTkNqhNhmfGQv/eX231vBo4ORb1oUidW9iIcG6FD23D53RxhfcoOKIqIt6vvJa
/9kUjyaNv/qk3ibmubfeXZPknwgDnLxZRrvSxl2aKBTe7bnNfzuBdSb/E8AnPfKRoDXdKHGWLCKf
HUi8Em/CYM5hgjqEwHQVKJMFX89zyVHpUXhhnArnHHjmE4P6wQEwhuxNPOfs5G9ksMNgwIIC/1fj
ez+aWCPeUxfGELstX54F0txu+jGZrVfuXKjz4ovnVNYQQOArBURs5CgEASQO6bplaTDhDMreufiK
pjm2zQDSLzwGcwTpPGuTPx1DK1LFuHo5g6nys9K6k5Z+HGHjjeYSVirCqycoPgvLfG8y66kuXXY7
T9J8VTULbZYUQ/La2v8GBH11EZ5LatKIs8M38RfCfBqHH9v+1ct73P5SKaaIkgbyD0pBhp53S0Lu
tnLukx6d/Bsc7STZYqrixSY9wcYVJkls9COq8PrLRhhW4ilgA1JmLz3AQ1/zVrCH/dzZjDZCf9Qb
Xni24u8kgHMwG/jGk1M/Zdp3yfYgsLYZlXhLjTGsAxvSAOosR8KST9aieOo5X0sKxJZqtHtURn5A
tvM69ddSu5FO8c5lv0DgQRWKwwgwR8vfkN7DTKCpmYNfMkyA4iMefW4cprTipYk+0astJtNZOLiP
SHuvGc65kGnCcu017Csioj98Zl+7bjhDBEw99gbvwruYGD0MfN8adSx05Hya1lFMm+wCkCFQ2mIW
Y+CE88bqNsYDuuMBvd/AmF7ih0ElqhgpUgjMWss4uOM/XePYdZmEjNm1Qwjv5bfMRcdnAg7AfVbV
Abb1FE/tMnFD7kTW5qn+WePHJb/hKfdfS1IaXVaZOj8DOV+t0q1L4ApCNsba+87iw802bYuTSDEN
IQNrHP5gpjEI/gpl9ze09UYjQNwKWDqMzEbQldfo3NFdL/XydwgY03ufTnnXuFG4yg/KPElEpCZO
4MzcD8bDSx9pCILLdZpl0LUnBO/sQU7t9NEbv7VLozS/DyQ7UAousxHff/Fcc2PXGIBiwp5Ss1w3
0uc/K+aPfp06xrWY0pPV+pty6NdNIBelvFtG/U5656KcnC3xYBTXqEhJNdPH+J21GCsGtUZev7EK
dZ2IrbGoipz4rqvp5PQPJaZvv8al1QiwAb+J86i7TwiDRyP4pwU8seGRnaBWPrsaHkfrjRxiaDZq
XeMKK1BoFhOp14V9VvKe1oTQFc8BYwjN8/dxVq1NOFwNCxARmZsGlGZM3Vn2OzUOD8EjYQkXivxP
4Mk10c8IDv5lDLG8tKHeDFdlcJDyb/6m6+2ji9qVORZrZYGzCoKloXWrapgzhS0+PFZPvbktKSDY
RROuwSMCrvjclbsKowAahiMKAESjqD4g2cYTnqLo38QWIsPtGbvBxUErWcVw3axXkwFTMG9eiUhH
8e7gv6tp7Jom/4wqDTQG+ypwv+gRqT0aGwOA3FbzEMEuwG2HA/4BvAl5/OM1UBSUfjVi7QMw106L
2PnZXngbZTxL0Mhz63/g/K4TfwtimH4OuCbolarWd7PKE+KkR5kRT4zkeRB7U11sD2QvLVVmjlu8
BVD9myWyY3ah+XtuTBvX/MzGF4HhnCzbre5+Mjve92xWivYicHWm9PgZ7wnqaY2NsrZj/72XQFGN
MHif8uSukSYfZDrBcVScWr4eZ51Q+tp6z3qEAoB1ddg+6uKnwCqhymE/NEeHBDy6P0RQRAWUgJtq
DMZhIRna2key93a5bsCStvcTMI4sa/cp3oqsdL+LJsZ80r7KSqpNMtBhV+HELVB4T3qT7lAd4oNm
YiDb5v8KhKI+6QlwSy9e6J9imW2cFBgBXSFcfxbEA2pFVjEsjQk65Z1UZ9lxwuqVgdl0qn5FYdy8
CldKD6mO1rc62TM9L8+4bEO4CMrZZiRcIWzDXVK9j2Zx7PvJ4MRu410nEkmKTo6r2sGgW/fwhNnM
XxEbriOnJL0jvATCY9Ic/bTZeHaLeY1GNJ0uitdoyA5RCbkpQ0JXiIt0lIMIWfwlUxnuKhZFRh0f
w6hAvB344Mj81x6PKCeHg88o/BOoqVdeX28CczoQg0OihXcm9hdJGRq4RgWc8HI8Rm0LxLn2j0gz
vkcXq5/hxajUm59EQx5egPS0jeIfos3PxuYOdUeA9GnVIeujeetZLIceo0GgNIhCpu5OnMYtrYkS
zH1J91eusrA42iB0VorcToxuXDc5MU1FfmMRwDVdaag+FQ6rgfuXttvcaRrbDz8jiClWtyAbmCrm
SEmGiq7fyhhQ42SJdcC/tXaNG6pLSQ244R7WVrkevZY6+9XGaK+tAr0NCr5BVWQSHZE4Noqk7Gya
8n2EPUmGoCLGa9y0nbMfZLcfNHUYhfgTtfqeIuNKvOU1s92jCTQxZTih+6TS1v5H3ZFB2LlHKblj
TNEi9NevSa0eUS1fTIRrMJzxwNUCCWyChgb5ul9FZ1OUr6ZFoL3J8+URFcf3P59pCIxMRkL4bPsr
DcaV31trdyghCJK5KrniGsVBw4wfvUtI4zOkyW8uqeCraGJ9nRcWtVd7Gkamo6WX7PSe+Jp4tO6e
FlSMh41NiQ8aVR+kF22Vkqq8qEzjiOHnI4pj3LBQYHkOCckrlEMuhX/yoCFa9MYyH9Hp5065FWAO
PK/Zda77RYwWEYQmHvfqAInZQ4xO8G2d3XVmnakeSdCB7q3RuTZMFk1a7rHOTzOEjZLzyhL0EMA6
dNch8amZNXkli0zR+e/KTtdF9FLxUKM5rRFw9R9IGd50krf1xLsCa9uU0t1UAuhHNKMZCRMQ2cER
w0PmzLdmjALcR7cJDgZbffpwVHveOg9aSB3Jqvy/h4PkG9sgQSITZkcarcxCfEzsSdG0cEtbCglG
3ZTmqi29L3928xVMpsF3Nmsjyw9IpYj6wTYzItjLRvMYhaio2AcT/1GuYWwDWkK4ETXBXy6pvI2K
CZXpnUNR/hSjwq7jUfPgq8RH1ue3aGCB6M5dTpV7v6aRfoeIFRDufxC+vCeF+dxYyH0bJoiAob77
MVPryemuBjBX2V2q1ts6sYsNx4Q+mtOLkNXbOLAp7J7lMMR703CzTV7YJKv59F9Q+c0KEXCWeLin
gT8oJjoG3w2cv67HAIRHDGm2sc4kGSYSfyMaZKBb/kc5uZCsmPtVoQ4bYNz4HoQEYb81jnfPxHQ0
+DxVSIfjNFm195h7UNNCeAyyiWs9/bTI1daRZ3q2deo0QaIFiRlRm61NM/119OoPTw6kgwmoUWTT
wDllvcWXFJJcVD1Vbf2ledHWqLMfpMLvStCGc598xXW3kVOPFVN+aoa4qnC+VLJsbrSGM+O4azlx
+4tce3c7YuW6QLsMHhdUYeV/Xl0+eSPK3JH53EorcwGobHiZ7yL+2bSD2AS2fx8mNNEE7iDbezFA
RcL4HH/BrMyDWmjUXS2Jq+HdmQjXobdj0V9zfWwiM21Xo/CMZRvD2O577lJpupCtfOeOjpRUaNcq
HlaF56jR7WBjJsO3k+P+V6MFziBn1RxE7t4yabljBckkN0KBV9DiR0d3N47+RWK4E8RlAgtKjnXr
rA3GqXohkaZ4BeJ5mK81WqWJc4gRseWqp3ICAuiiBYFtbhBmovE0+H5H2AompGEcTAIXDJAIuI6C
GL5K070SWFQheOar5WeUFXKOPxoN3NkR/bHVJjZY6DjcEfopF2PXMQksTm3vq3UYIY3IkVLBTXRW
kingoBX/tErBwKTqU2Jh6hNLJ3QcOEzw9C0Dm8N8qhhqM5NIrHUuoh+UWAjXGdAB4WIysXDIL0BR
dsiZRyoN82fCHt/3LGRA3K6ZfijbCuByb+OxWFvSRySVpcgoqeQo0Q+0yqQPCL+JXGT0ydRvdD1m
Hqm3hvfbTJJuFWtJfCtwBq51R4vHg8XADORomQKPVa4a7rbXcQIEkZdZ30mSpPkWt4WtsfMoTf/I
HzxeZ8nzJYurf8JmY+fmCLuV20CWcTRnIxSuibGonzuzbzHtEzZ0KHvtVbdJCYRt0MrPMs6NV1UQ
T1/mMvrNUsv4ohrIbqHq+60wWyD8HfLTNAQ50jR0lxLRSxjzJnWyoyO3GVHkWmtujJigLB7Hv2hi
yFYa8+M7WC4nrYTvrvOI93E8nLDeHTO3iq923gCt0TkkoqZkAsGKCFs3FEjfSxgxp4HHn8T2ru2F
xTZYt9cGBsqLyKNvywcOUSZy5ueS/a05mg+zjzxNL+X+TmyAZuibCmzdXfaVJ5pc5mmGs9Yb2q3K
DfPY+apbug71pBGF7Naavs8/zQlZbi41B2wQgqRxIGiyiBHpS51PwSUZfamU3T4DoCi+KlMGJ9+x
Z16jDosYK9O+My3U3FZMSFzkV/D/RH/XJbkEvXzujG4rOg6IMMA8j1tGc3zmhZb5Oqn8qlkRU/RI
P2JGfYMZtWzNFmcDneoAYMUYqpfJ1U/E4ppkZxJQFClQKDUdaZG4vOldugmz/j1NKjp5TYNW6x9L
0kwaCHUNucLmfxSdxZLcUBZEv0gRYthWiYqxcaNocIuZ9fU+2s1MeOwGld59eTNP8h6058Z6bxNI
CwJL3DU/wym1wGhLzrEUeN28Ag8qVMAlsmDZgGfK5WlXEKAPm+SjWwEL02h3kvmoCYZI7fxR8CO2
xxXghB2foCAZeSXiFcJRuUkqaStlqCP6kl2keHgLBADifRLvB5nizZBqCiiPBvcxCJI5RNx+IP7U
KCwFlIo3Opu7mylPriyVl2BS4CthvmXXpO/aUnwjm8LoEnGlU7rlOGg1dmYN2aAQ533KlzIZ2lEO
in2rh9/sUme2Zfk17BQ27yUByoaZZyxygje16i+0R2W58NCwNxe6QF3ECIykLGCBLZUTVerTEobd
nMwvyOxeYLD8Uw2bxmLgGgPKj6F9K0buE2q5Nnr206YKlQpU2aexfqR1AqsCo5qq74aWKrSmovwj
28dK+1S6ZJdm9UEpCUAmLNcEEadvlHa3nN7ZEV1Fi1HUTQBhGBeWwTh1CQbsLvundznXw8Wfps7j
VY4nPr2pteB09ej3dfYoRnJWkBMqKGHWwsYTG2SGWJYjYW0ty3h2itptLFIbbGwiVjYJixnYoLIG
pDXVhsFdNJZ7mpjAQYq1ZhdOySmE28QQBTqL6gIUYb5v5BPDLojPp8V8xDZMWkAFFUsucxDTi9Wy
tyYNCfRGxI0RBxWR2WQknguNoNf1XcofoEHUcirihCq2RwohEQjS5DPp6++kmx/DaC1w1gsm3Bj5
ewIg6ChkldNAWTGNar3PdRGB0OKebAkQhenHoYEIwUZN9WLPC+zTmACH1ggp26hlEk5lRsNFDj67
XE/2dSUAKq8sFpwh8qtqqPC5A6p06gXtZ+jfmo6vCAcVJ9I8ZjbK7k/fm4Ld6Kqxg4VOxIOUARdX
ZEoxhd/Mq+qLTD4VKfAsNByyptVDqzFJPCmDOK1c6+cUjydDaaatVsa4qqpIA4tRsfdYpXEUOdSe
z0anQ0bTuepxGmda53aTfp8lunysOnDNoZGRXHUq2IzrQq1ZWmswu7n0yBkhWpl6EJx0cSjv4tm8
aMPkU7C07xdx3+Q5gbxibc6eD2ac/ZvUftkaHRZw/mfKO+gNYyPmszC61ZjpWION70Q/fKURT5rC
dFhW/S7RKkeiGwicQgZYAvx8oxm8j0LqkjGM9cb8LejzrZ2nI8adCM8ECl+LzMJ2EEvzEI0fkpxi
yE7ODd/ltQ615KzBdakiCnKUcSdRG8pWW1kr9WSTHUElbAdNfVFqfj5GW1W2mEvA8rkAtWP8U6dI
rxDpnTCP7khcGpo18+ESJ9e04ZztRrYEY6a1zsJAjvyKOpdEGIUCDUNf0vAuGhvsM6P2TOb8tVc6
oF28kBvJ2tPS8C8dKKxsyXkGLf9ikvwrpOyDFMS5aaXDUjNuxXWOYW4m6dfLHTnKZHbKpqebI1vv
4DsqMu4G75bVvQJjAt6LBwVCXxe1v/xr73WkP/QWAY4UuCZa/xTWYpRxbfsId6VmneWJah+p4xfU
EeLdlIbkzUN5iad2l4rCAbCMuLem+Z+qaH7PmpiaRSoXWtEZ28RrDDJgs5B57arEChlQdMRhgv3/
zCV+dKn8TMEfdlq0wzpqE73HY5b8IdTh9DWeUUoll0A7DMaFUxtOn9LUB0zB0U3WMKzpYD77mli5
BNM3LBS29J0/yCVBnvJoQWPhIsGPh89x2EGr0o2dPAgeeJQveoE+Uty+hMUBmAXQHpRpIHUF2HDB
smTI2rcot2/lChWs2c3RvfgBYdxbssqdDIu9fAWsZwm/GpWuDxYLkMY/O1wViyHurB5om9oNHlGI
Brk34kuFW9wVCkBodC5GsB5tuWEM8pFiwXpZeEyLYDgnzORBJ+6LBiNFXROMw9ESXPNlrpHvEt0n
BoOATqIKSEoA0Hi1WOFyQiDmM7rVa/HFoLwkZyGhQ1gYitQbcgHpWFMvuqFpTmiF/0QmSHR7r+vW
qqjomKuNPxHiEbGvhpb+WCUPbRH/zaFEgDH96+p/ehwdhri/V1N2FSewRpKJr5efkivirxWX7EOL
La/A88q0iF0XlG4EgTcGU/Uvokt0QDySa/wxY70rWUlYOvzUhdkpM90CL29FOkadec+LxXMQ8YsW
ql9Rfbm06aueBM9F1wJgC9aZjxDsamoHsb6qkXjJ0KzZaSqXOhe51XJNz5Do4qb9orl2hVI4IzeB
Mcs/SgN7tgIYgeftmvXavp7Uj7Clm2NBgMzmmHpRNvpF9SXMrYFoLsBksfZlokDUDaJjVLLiUFM3
TRiP2ZwigOO7Ezat+q+AnKnhKayeQo97FyzAQFBTUj+HbHzU0fwohOnOLZeHotSeWm26jSq/Ggmd
ZAJZipGzuel1e5kURxhq6PhB9yL32rM1lX2gzmtWkxYZxUFn/zF5+ykiwHWVkl0iaYaF3SoUp52U
zZ5IO4NJ/xnmLLzT7S4zVdp+wUeXHE9Vap2ErN1XrWYTk9pH0FrqvN8DWjpO3OEmfIHdWkafzvyt
Fl2WlJvjV5ljfGrsAaDDU7vCYt6UeLuGlr9oXEKNSj9ZPS+9SWjtjE2MKEG+KXDo6QJc2VLahQFr
7tq0NTO465TAOHOMFz3TKlvHTDFK2lFKmIRnzpo4X3yVz0NHo9yUGa9yBMBqwV1OFRKQLZv4kE3W
hvuattXD+oM44ZZD1xu09r52xBrhvyR9I8pO0qjd9tqXhJLOD8UJcKBLIa9hGV0XY3ljVPZYiaBa
wuFNa7vbwPZNJKhQQJkpywksE7cIdOh9jyhuQtAe45FnLCOuR0cA3SLdbkyQ0Efxh2yfG4LyzK2Q
11ThD1XpyBK6zXSNcWYF6DwLTKAFNngjrIRq3bMaLPhNCJkdF0NDDQF69WTGtVMY4j+kJa6t5K0I
+Ar7WAZaN6XxP5J8b7VeqFTuyYLTp9lHmwuhU6bxa5AQaJ0iBFvkYjSmkQ21oVh3sWyhABMmnWqw
yREFSVYxfo1FEV1zalaFpOZ8mOl8IPeIt5QQ6tQs9B5YX7XR+K04OcUyf+Qma66Wv4KFFF/nmMmE
kIP6FCXiTsjk+1BBORjnEk8s045icG6XAnaMqBbqO/lsaA8I3nRWhlH0OQ8puPQcKRk+ja2s7dWV
gH9TKEksBQliS1RQplKpwk3SgmuZLR7hrotK3mcDtsIg7oXHNAVgK0zFdBxicDMlXrssbgof6NPO
suBvUWiutBhQBbHquPPAaMTtX5mll/f6TiLasG3AUk8FiURpSC8Nz50rCSyIBtLNtpT18Z67+F8e
4Z0I+iL02jEVfHRGXHtG9pMMww2pj5kxRYmuFXGgCinWMWgPnR9mYLeWYGBizFO6BwdtV+HysUtC
5hudZ2sjK+yuibzUyMaVybiBhF+nlEKNxBAYjVuG6XWkwN4W0QGUdj5TrkKiR6l2uXgSuLzmr119
ChVvMQIC1qwe8xdq7Dc1t5CSAX/s2bCv+NvzjIDJTLmCinoM6XPyV7OGBxETAHgMmp8mOoDxIqj7
09Ns1dYguTiztTscMIACV6u9KZimqK+zTSJenfSdEnUdp7vc3iJ4fwg+lb4z2j0AnGF+o6Wsqi6U
enEHnUn6ZZ/T6EKBXFR2WadI4wysqF+8VCKG6fdUdrLoZxBOOCNqiL60TpjVOWxehGz9T74wvtAu
pklw0xueJoIjb4CysoqR1zga5B2yMOJ7iSo7E3FiwlKrL+WDRRbuCDHDHG0L1KeAdARnGDLwY3hy
lOiaKAggqAkE2hUJV81mvs0H0ikp7/MX6iHVeZdDaoVKovlUd4SZV7MpbNxBd/jJ9zutxI7r1M1x
jPzkl/9jRz3T7C1kFvVtVb2w85/XYDyZWV+r6BB3O+OQiPuQNK7hj8eYZIfFXWCb/0HyBCmocTkS
7DayQQIz6A7UooKo0cqjoe8yYqmJR4MJu4ao+FgLBwTiDslpbGhGfzJeJvT3Wb968tR6LMhnvQPi
Hp/hLals3lk7URqUPdSLQjsFkymGGM1mkmORDa9DptT9CpgM+n0fX0MBjfu7pa6QVYTsZhhoZJtG
I1JEfPtGwzx3BLprwEmQp7tOK16KRsYVqLUuc/wtqR5qdl9slMGJ8onaYKfWT0nz2b2qDym6ROKN
ZvbxysZqetGzLR9zDpjGF/DLxxxbxwiXGRuj3FkIuU3wHVxgtbn2PlEPgF0HtaDJoa2+wdXK0mO9
nLqrQtgB7kv9lvLOGP6l+oOc9LarSJ0rDX4ftjb8o8++/syLu6RfRIOddvwz9TjnqlOQ8Oq1jRgH
C+OjU0z2IiDYbbXZoehJYndIVi6+g6d608uT+jNCUcRALeNK2NZkokHAzVwJ3wrS2hFE8W36xrpp
AWt5H0VPrH7mV9JUHAl5juOPhRQRdKQsu3t2b41FmSws6Y362590jrFyi1NK47neFYPPOgVUijjY
/PYA6JIsZ4ug4M1z+TSKfy3cUuJUk90apC2pEHHhjJHuXMA0Yj6lbRm8jbgdGk4fh3t9W7gC1lV7
+rHeSwIRXJ7VE8YgSMnottavceEzMvxbP4evCiQRPGgeZlrJ2vT3ADfLJyumGtwq4cTOxr9PtN8y
PeUKkBlojRiwl+bX6erJLqeS1tPxbOMIAFz2SL/rdKf/K97IeZn5JTmvJzvvQdwp/JU01FEC/9e+
AGRXcc9bdvEXUbrMUUD36pNfFhastrOrVyzBfbsnIcYW7UHPO1rWaHAw8zjvRxxerwI2lcVG6k8i
p8OFh93EwGoJ89cV6If8tvD6YGThI3Ih4yWA88etOzoJhOaRcCRevEP0RQ+JroP+sik7YM5WZzd7
CKgWb+BmQCnR19wKNiomXY516KLuor1Cn8NTg7a1NVn9g2C7RYEdHxsCm+KBB15ov+JozzW5ieDv
b6Mjy8PSUfH1w8ku9zU10vXnfJsGX4vpC3FWjHu/ZR2e69TYE23DqO1HVNOrWNe5nh9wxTC4JGAq
mZpg8WCxgLW1bPBCflofYeSuFQmAQVJKjG2YUO0d7j2WihnilYM3eyVs585g2bnDE7c81ZLPNk8Z
eicpGreTbXL0uujO0Van7KggQfGGPqK8CS9dybewhwkGtpW/OeO7S45w4sGFnDMLwdcT20s7HuX0
ps1e9TOulO1jCbMJx3K5l2kx0LGR4qbZZMdh/Zfl6khPaQX7CszRxoRavT4ewvikpITtAB/68DB9
qxTTB1sc0VpCPAhf0kY44lbCRTkkdvFTyAf1Ez5ZmvqZ7ko8PdGWaDk2xvi7Xuzlnb8dzN+0xjOd
7ge9Bthe84IPrdV2pekumPa/KUHMpu0CCWSv1b6lnvEboR7wL6Y8LPM6fDPSIyIe9dZXj5CbK0b3
t+KdaBWxSHy8KicSR019ZNhYIyztLhouasfToVALo3rTQFNw/R1D6NRxzgHVNB3zZjz5oGjKGbQp
hfPYrsdPQ/gt8cR2vF44uY+A8HKVENlKTMZlwMov0RykNePa/7EfgrGOjUTN/kZ5JxGPb4I/iCqe
1t8ETLTr+HWuuLA15AhIlL3ltW98UBHm0FmYr12um4E6PPGk1E+Jj7DI3euqVFfzTcGuyz5OcsSI
Mw9b163AXU3LDI9VvlKOkSW9fvSCCyV3a4lN6XfganB7BxgiefRvYuDr0A5jLkEfrfkx68d82gv5
vtacKjvOXBY17Ec8018SyVBjz88n+WRNRrKJaBIoNBqi2T7VaPq/EokYrkAxHZSlK9AEV6nXEC8q
T3ol3jUq4KZ7oewmyYn6TT7vkXLOcezHaPuK+iXxutSGq54c5vgscHJ183er0FDfPztTQU5auw4c
qnSMwFFS6q0OxWncr7USD0X5qWG3CFuNvQ8p0HwjvSM25q/iCxOEzscTwPIp/EuJYQFN7/Y8DNUf
uJcqPKm/SGIFgiA5/ZVmsBEJEzBtoVK9qPihfik9qkdXjfaIrNROkLVd10Hc12f2I5sKeT+3m/v4
Zv0J4NTbS2i5xiM4t9TlVsf4rWxdyFYli9irZZ5DZaP2OE43PAQEODrgLO2h6ryivi07YOupupOX
S5rbSvZC8lDs7gPsmNc02LUmT6QHzU2pCLK6wmGgoQoDE+jL3Am/0bbmHbG/giH2pZ9d6VXSDzpb
hOSwXrNkPy5fe1jKIEJ+4wUExrYgMDG7tMcsPF6aV/entN+zcTC1UyEdy+bQfhAKU7GMwSlgzxBC
YN+CBujk13L8FM0HBv+o288Mvd2n/L4EHE/pQ7b2lcaN6JD0PKKPAZZM9NoMr+07X4tW/RhQQ8S/
/Dqo66sbKBqb7rFxNI5yF/NyuiG9iQLLUm95CbUTsVAE/47Vh/wsiRZecKMyIBlfJF6ULyO4G5Tk
XDSq7YS3qt8D85ObnXxcMjvp4F2cQMAKv1nGF/2vNVwejxW8JxCRY5IM5b24nCBRbBT5rK4Fwst9
gnxevanxLccUZAKK3w/pSeEF2/Et5F+leYnNl+Y8w6PhVaMwZfG18VX3BFXYQc6AcmgXHL+Df/Wi
bzEDqtqxyA51t6uEZiO9muutAn35WBg/rAA5WSiXnJKjKR8NdU/iMC5LbOFwfffNcJJ4OXDRTwF+
NpeeZX3hohijwc+mizFd7l3gxzGPjP5R1u+Tvp/oEkkcSlGxKoKBUOQneaSM02jAxydBLvSK6aWI
tsxN8CWqwV79CPLTZFUbv4YABAzbwqYFZGB2I6gM6i/JbfoCWHZyOpGRaFJ/+BqsMxMzESk87SNB
2wUfIrwZG/9ojsvXIhJw0WNCxrakXkvtIIO2xCiOVhG2P1WX+7G8L7HFz8vwHhHtk5PdFB6shfgV
2nv3XqKMzJcET1r/xcYZ/bVhneKSMF7ZbNI+kX2MnmRZYkW+Sk23qaiTeiUvzLyM75NVCNjwT8P4
Btg9cM3q9hrailjzHkhP2noHoYXiUeCqU34N+VxVmP7tjP+RUUU+MoK3rHPKrza6qkD8abEw5n2G
PQUjAYL2q/VqGNsGy2jJIe3HDx6sgeQtjBxOF5nuY2b3ePjswm/WmsCO9LPFMLhYD0N6TtWZNJT2
zyCDSCBqx9tqWIDBiUf1j8VsyR0QYjihIVbrfJR07o5d7mX3OnHhHZM6YM/LQSPFXsEnHNvs9KgL
D0wW85i0Oq7diXeZgNQsQLH5A9U6LvwLV/puDQ65n9K4kUeWSSp0R4kuCop15ONMGcea4vGW6pU4
NY0eGLIYDrWTNDOXyV/MtrLhMa3AYArfC+FvEV1Y/RT60sBSPpkW5OQiJWc14DugfQUBcbpM4Q+g
EVoFWum1t+5WcNQZ9rGsc8c2EvpwnzJx3wDIZlC+iNFryTxVFi9GnTqtJG3b6skcqBiHej7D0k4x
MEvz9yqSJTE8byBaa8soxeEl6uSd3abScIs60OegQD4I3kuiObMTi7YiuXlsMxcKL1RzbZhdV7dA
ODKksazz5o8hefKCUiOgjjOmOJ6SflMGpzz4pHAVs41l2Fl7HhRQRmzP3kdOXJ492E4aoxkolfok
qPv5R27ggx1SYT8xc9DEGtoAIMwHl4ilO0+ck9getIeqbGN+wOI3sVZ6hufmNqV+SZwolCDj2FVu
i8DHn1R7mdObiKQsSsdWthnNw/iO4jKE76J0ptRjUC60K7QS19ziE50K+Rq8DoZ8RH29J9grZj4+
0E2PFuu0b0hIcmsRSgI+W9hpH4M4ZRDvLyI14Bj2kURbuyreJrTNskFOVSIG05kp/DTFvirRZYOn
dOn+WuoE8+FUrVjEB+vtB56Oc9VcJ8E3qqeU9/Qu0aU0euPINqmv3LT4aCK/YWqhUNaThm4zgrVd
fcwjzerCAsKiwtTBS79QjG3NR6U26m1Rd8eMbkOzfWoAuKzmS7YWzguo7PmhxfCBe7q4qcFnEcQX
RSr8UFLsCn3ShM6+0c36NicUeM+PVP0yNNNel9BiJeA6yU56R558jStjCTIbgoG/WkD4fF6Hybve
HUYJfKV0VQlIxkROwZR2QPnIrCxk/sOCRJr0ajT9Xwi8LZsvqvRVT2eahI2Oe8GyE4Z8lzH2WKxz
rXPZ+6FBTJPynFG2K5G4cyz+CdHCpyz4yfLeo63dsaiek6v0Xs2XSoG/GxhUPJUYFSUbGWyjK296
rV7UfnzO4CI3bdJ861nP2ni+EXPlmeeqXfU9ht+GBZRY579DVO3SIsq4fGtvSZzSbxZl3B5o+5V0
/VMMtVdwTlxH09cJMz2OG9VrK3m3wJUZTOzQUcDbHIxR1xwzc83QR69sMelmGgnSzrL6oQjiVSgD
t5+69KD2k7hV+hIVBKmtrqofsV8ufQ/sxjJpjhpHRXZZ2smvPTTGLOnw+NNRxDKgiKhKHhghb7PZ
+muBcMAcSZ4l3aRYnzI5OgChuwrj4AqY2bUmhyfSeiOeihC5XuwOPU+x9o0nho5uCANsqn7G6JSL
FR+71CHSVHNKwpiqc3du4APvCyiyREQIAWdNsZkQ27M89ePVWH7Uuz1nFyARJ8C1PIu3yLCD71AS
j/1q0oWFwPIW+bTdVSqtiRcaWSQJGRMGxLIdqX2au69k0pwFHoMMw8huiq+ezQrZQe1aiGdhfBjD
iy58jMIlE7wipajmxu6+1i+RecgGp8cHtbJxfC4bVfmyzNdyvi+JGyeVvbTPNtil2NEnMOT5F01Q
mJb2MoExqkBhy5X3lHtgqQ+7UrLg17NexcRAwRKLFCG9xlzHUtGFdoIp7b1F1p4odT3krFm1i6Id
CnXH57hnKl6/MW9iy6TEoPYfs/Vo+nuWDH6hPhpktMlTalefD6351XZvi+CAnIkFfrkHYN6x6CSm
CJbhH2F6BgI/6hFw/41HDT84Vi7xx8Lla+5EWGQcm+0IjMxdhq3Ff7eUY0AVq5Hs9JruERfldXDr
Lyr8Hqwwow39zZ/1H+iXe/XODgh4tH6qK08YPfWG0RIBZgcH6E8/ifvpou/HuyZuuLd/JsmWSnaX
YPW0L19hL2a7zo3f5pv2qHbSER3xClTL7j+Ym/gc6x8U97wHz/JANsHc1t84A+0ZPAW1lnZ6ACP7
nZ5Y7zxg9bzRBO+JByDiTvmHp8hmZsFacRlfDWUrMwBv8RK1f1HrRAx31DDlVKna5R/aCbruQmhx
i13iE+on/ZfWPT5J6ikHUZAchm8d2c81f5Iv5USwbzvaxT236VBwjHVahCR46xzl1Nvxtbpnn+OB
e6JLZMBJHsEz9ZUDZql9/0ryRbiYKJ77+oQW/KL+1rYykxXhUFzu6ZFHwsZwa5sbZKHjfJKOoPK2
1BjFG8rlEYo9ldap6VB8xwB4nujL5pMNDmh5BInwO/9ubE7Zh3A1fpt32kC7nfgPzjGvR21L+H5H
4ueh+WhIb8mNWBwR6nNnAxZ0q2rP7EVUz/DpA5uDB18mg1Lwxdh7yJE2cERe1QsYydbVbox/dKgU
IP/h1P2ET+OTLeiWYP5L9DDttrjQdLTPd8Dg/sJnPLvzu+w2Hh8ytzyJu8qBEp5XT8RNJNrgUl/H
4+iaG5ORQnet/fg7ndC4IZfyXvC6U/kR44fHZXgYI4c+soKTdqO75Z6ib5tPaL+tzvWVoMVVh5xR
bzFW7owDdSaa0xyFBzMZv9Zym26l84qW+OGnra3ya/Aw3znmj93J/KnOC2AoWkg2FODZ1ktylthA
oh9sAvYxjnaiY/IifKIqaHTF0cJyQ6REd1kzx8cGxraD6Ay4A+/Jwo/KIw3pdEfFxp0Z2cQWt5bb
v+T+QhO0V7zVNnIjqdnySIOpzi3hPL8uzNWIoozgdnuO73TwOAyXr/WPjvjhoqC9Ud/4s7yXvuiN
TvSh/81f7bY+sYpg61UdhFfhFDr653RhPWnPn7ET+9EPTF9vsTGduYzm0r7e6YfsVB5qwkIbfiB7
WFt741z6+euwy2wOX49hiu90S1uPx3ULaS755jN6pgzHTm5LYmPWlv2QI/oYPiWnwdu5pWh7hwmZ
7TrblX8TP3An++3vVGM6MgJp/bW8T0fgWSwtP037x7woHoZPf3WhOYtj3ZRX2V0rYXAPPfDkI3Js
aq6pW2KN6k67RzvzhstveWfxDe/tXXlXHuGZx7S+E4gHp6v4McWYPjRLxVVs6cBnA9PqPjmnu8aZ
NpqNSQDzkVu40QPCl0+7pRPZ0R8TF7tFNnl7wQuf+TN75R+6i3uTF5PmZq52nb3Wr30+zafq3TgW
O+SOU/dh/fIyR0WcjS2t1271iwBvN49pVz3yrfkMHYAaAer4Yb2xvZg7euv/1saCbexYDlVr8YbR
zUUsIijk8RGG+HpuLvU9dgKbSZEpGysjRojeHn/Gq+UMvuGApfktfQJS79WTBwsNud9MVwmZ7pjt
0jMxIVf7BpV0QE70gx1GKWzZG5RP3emdcN3P+m29Tf1xjUnvFuI1PMcS2e3TJDuCw8+JRSh2v/fs
s9lci4dGRacdeswaNMchEVZX4i/jMfJ1rj+/hFISak1tnmdOeiZVdkSfBn8cnEnkqMWh2pW1u6pW
++GtHU7G8ErlGAovYnvwROuI99Mh/ld6ZLI/wxPpXaDId4Zn0xYvyPJctfiDH9l3d1B3hrFpDoHP
bwtZ9yTckIe5ONN/gROd3cJ29DOfL137J4+uLLPYJniM8+smcnn5JsBrxM7Ez+PM2uMMPJMf+mNx
Y7/2BKdChmTYP+i7YEfpRehRKMaxAq6l9aEPLXuS7O1rKnscDsY7xyk3tgkMCH4vzWZ317/0fNAE
BxOUrDrqXtyTqacZA9sWryEK7ggUh2iwu+Gg3XnWikO4k/B3ufg2RGBJ3O8Qkv74cUKbCCMHWtO+
cIZ/Amrx4I/IxNI281CNV7+SPdu5PdWIZZvIgaf1zUO+5WDbDN/WNkPI/iqfJvTn/fTaXo09xYqx
hfVlm96V1ql2DZdgTETbHBaqftINh1rzC0l4LLu88uQnjnkfOjRg7/q0SoCcHqyH1W3X2lBCIh5e
xFtHfigUhGxYwLmLj2c5fUFWRhhlVvbCL16KCN7v5bm6To/2U6f8gt+S6cj8GWGjIuqc5F1wFIgT
YWD/Lt6kQ/IYkY23I58HmY/+jkDFB1fsftgS2rf++l8ujaTdZWTbzsedhPxuczC0tHl4XHxjLDVE
8Hd4h7xa8Q3JnRIn87S1LOHMS45HZt/chjNHBvrhTra7T65LfFKnR3W12Ft8aRJLsI3MRNF/jdlm
dnChZtf8Vd2HoYuzIcGiSUj4NVr/0TuVUrm6BzfK9RVtbVNcSmoPTuNLucU59xIoG+1cXKKLfm1f
8hM7N9aK+Qv7LuwvU+3xPkXmE6/x0chs7n337j454RblKvJUD93mA/vKrj7iCiYJ5Iku/h/Nnv38
WrBk3lo7HnEXGjJ+Uhda9TBtK2/yUtEW3/oDOct5HZo2NJowEbxk+35XPocbV91nz3FI6ygH36vk
vHHS3Be3OiqXiL2RK/HaXPyR2XGb8lgsLFdkmuY31a/1BpAliPYztqxbfjdAOVG6ntrtjUMeys8F
GXDTMXTM9EZvQecTK+He66GZLkfezmhDPwxrW8EHlxp4rJ45V8oTTdXr0a2gNLww3ziIOrzyBI/P
w17zzB/YXce1xIWs3nM6m7/kz/BtzdAaj8Y9+ubloDkqvUKb9ACW2u4OmQsuBR8NU+4n3EJX2XP9
kk1mDgh9LN+vlZfbKlZknwdheUEagMwDU5DNGSUjz3hHYZLPXTq2iWXyPj5YTCvbUnFQBHI0dOAh
G4smsE19ED1CBS4nYeQJ1+6FzDs+NQwUBBtAC0ps1DdA6qW3cB05eJXtSDD7EvXGpwDf+SblzUel
W/4CdWcz2vz9vQen5gb8/2tej87mQo7zAF0ITyQzBkSzDQ8hhC5+Ru7k8wLJ6YlZS3C5N7BdRYwK
fmi5wTkpSbv2N34vFk/9BvQj8FJYsu8AyXDFcrINxfib38SZv5b1e3pg/2vQDGs46JgGEzsafXOw
eifCgCKyNbCHyZuMI8I1kN6BU/Uti3ZQ+dkisnCKe8x2dsIL6WVkdeI3Z9TirvDoEZ7fF+i4rOFz
e/iT/ko+z09MibBTIBEQdKh483Ih2665ANq1KVGKrguqNh8Nie3RWtnbp1vaiO5U9ervjJ11cqQ9
mc6NngbVG/Z/jqPhK2D+Jt3+DlQ5rvYTi3gy9obyIKWv0sEK99Mw38V2F2OQjrjPKxmTdb7ngW4Q
1uag3PfkihQJ8mLOMSnT0WVOu6ZBp2J/pVXGBvW8uEfWCW2kHNGqiXCwQAEypE3SlppWLTyPxT0Y
Pf5rFn8PxQ8++ZnuzeJPipgmS5uoUCWfDJUM3Yb/64wxtlZe4VESUT0m2TVuz+10judbubyj7Wyz
wo+Fv1TDZOaAdxUGWMiCZ9YcUOzZsISzyKnfrJa0ObsIjQZsStY009XYaEtz9bN0/csAiSBvHwHC
sBpiNMjghEi5l0LZqinl7IW/1eFSW/MjnHQYZdImh1E2sELEp4acqr5HGSmI5SozE7X+2HDdIqvT
nQcWgpQDeaXYfIiU5W2sdIrI1GQ64hUBEWXE56hZyc8sGvtSrD4tpf5cFgS7xsrxK+E8zCXqtAkf
HSKx3Sti58mrbIpDJpTpCphNKllNaspn9NPWIlHVDouGTwKTiSVUZ6UFojin+DTFXvkVDbhfxqQI
LvjTO8ikbTvJHhwpPqRxL5xp0lT+MoU/nWTVuYA7mtfTryACSRRi0gRR8G5W7Vsh0sssdC9DQGNr
qxEmjeQS0okEiSIfjgk1ohVtSbGCw1XTGvyKsf5l5Kx8S3P0Shxem0ldgD7NHQedictBGXOnh9oS
RJHxpTdsxcQ57W26zAq7HvRHQKkGKJOBM4H0mNYxkvWkQGYimWqrfQtjuyqgEqZPqoXi8ZrxsyfE
T7fpuBdF4ZbonFKk4/x+JrjVLDOOk4Dj2AyS/YLPdSr/c3Qey40jURD8IkTAmysd6J1EuQtClDQN
j4Y3X7+JvexpZlYige5nqrJcAirdW2Kmz0xnGhIkxldHPqQSNzdLjocJVJEdC4Z/VoAQ1B4HpJKc
AQWet3Ma2vLg2iFovK4mFTtibeV5+4QItaBynzFeX40AlUHr/kyjf0+0DpqzyjA3Vl4A8u+9mslM
BgBmxv0MSIzm969Dbi1YPgn0HulUwm1kjh1+1RaG4QmIcKNqu8H6J/mY6uhfJ+DIc6Er7YycYOZv
vRRNSpyu4IxqLqHJjVkA4Uy5cHmoYjZjSWMxe7mOFv27rS1S3dj10ZchyEYq5bbzOkibny15Y5H1
VAmJaQZv2w8WwlbwDBC/ookmg12nUK+G8pW5XIWNslfh9SS1hywywPRe4hP4jV3GBFgiRjYdSc1m
q5w5stjJLL5KnPCj7gLTcnkvYZ9YDq9H4aPDJqM9gnBII9YWa2yMUF5s2kZ2+U16H1lPIoxE6c8E
mCkOMjAPDLaJxtKpplUXE7nniGWabG3xJ1OO8FjhFC5fknGg5Dlnpbsdp0OhbTS231JFicTMQO5i
PBkqu2MRvFccKTpblJjtiZIxw7K+gRI9ymAG0HkA7oLyn+HGfAgT3gO9KH1ZthcngSJTRkaxRML8
UaYxWxH3wtl2qodxW43KqSehHutbfMyU8mLYyqrRm0Nc10vNCl/0AdEol6Ug3SzLwo/R0t9QRSKd
GN6l1n5hH+boprZI3femxMGd/x8qxbaBO4Bx9y01CTTuQTCApT3kWKTqXCWMGv/0cEhGiIjuLqAm
CcAPBq1FUXTIqzM0YTN/nSCGe126MaF/oiayxe9IT6TMpwSa0zT0vh23/HZ4AVvnR2ATsqA/ENp3
jkxIW1Q2yBaJ2zppAe9/lxDQRwEZlue0vJb8AKn1UhGEieKfphiArWldcU5lDcIVVtqJ8jngKwKH
in1mZyd8h+ylJ3O6djNPF8LtRHFMxjcjWCySpLgsZOgsHYUg6K4kIo+pWEGHHGvb0kGRYm+FjX0P
8qKVnyr8ePQcefsGLm5TSANKzy6guQmM3yDzDjaiA9U+aTQiKeu2qSXa+Cct8BRzChRvMw2pom1L
hm4p0B8mQ8sJTHVenVVEehHJ2pr2GXO1NhV3b8aozZvntuIhjflavIMFUmJjVWZfBqsBKrHs0dXQ
KmhxGQ3aHRvXi9qhpSgJWKd+7j6tEMt381DZGjgEWbcqT2y4I92GXSLozstIl5Efe7o2g1E0r68e
shLNDEJlPjXuOQVFsmbsM1ZXqf0WJ0g0OFuS/k+3wSdbl3kxK1GbzuHk2IXpdUXJZCJluNK8JlhE
FIpbxWm/dLChSp8tDY1CIoVBzb5jeMnDfToUrxpxi4Gnb+MeYUHB12KwLsH/vy/gU9Xxt8b0kFGY
Hv6ogHOd+NZTMgxWh97+pDCDgrzALHxn0NU5RXWpITAOIscABwaSReNQXMcuxiv01CdfQxaniM/I
AFrYnN0GbkV7gtO6VkvYYu5HOogVxgRwGRbv3cjAKiknbM/kl6nY4sxSAT/AUFXOO5OgWzcVaaLd
tCsdbhyWie1LFlfXfkSHiiFEivDLNSmfFPtdN1s8axJxhRWdEurHrtXxwuGXOhNtx2mkwA2cZf0C
f1myanqNJX/eQ+HRxbGQNDxYldHmRvGhGNy9TPo3Tfc+QQf4UeZOCy/DNl1kjFRC5GN59JaYObQz
7Jhgu1lKYvLYxkkAe/mj7IlvsBwCkcNtKscjSI4XMx9/2kg+TcvYaTlnM2zuBUzHgyM7ddV7zWvl
4FzDymaK8j1Mqmcf0E7qVrRRqS8LACYN3cLUfyWoHmYma07CBDkJJDWoeb22yEeUjI/AdiDiqK5A
BcinffVQBmHavTeQsWTIxDWuI6S4R0LCkMDMliAbuKFmwNb8oQOqDHq6KgJID60I0+y5m3Le3qcV
/qsM8xSz3pU45r3BwvVKGQZjv5GfAGmRppUrwAX0xaueS4QzK+chCmKSBbYOKUap+zOBpFKN1yFF
LNpwWtFxlOg+8D42d5MPUGzGZo9cA3cHscAkXTTtRrq3qX2xjXsU/IXEcHGhAc9k2Wphzt8xrwX3
OwiM/gizQAJqbHRY9+1N3ss5XxvA2j7xfLLlA+RHjL3iS4kb2PpQPbRHPoC+RU0FN1DSohadLjA4
+EzBaAVdTtXF0iB+ndxzbF4EE2cqJn2AG30Z2SNN3jtMosAAS0Q48pw33w+vhQBMkHnUH8t2BP15
JWWNKmXVSWTJ+zo45p5P0gIeioJdI1rb4TXn0M1ZR5r77MPO9mDue3lMPDi0y5Drf3pW9u8k9zkg
Vrr6Tcn4EIWEzvD4G21BE+7pWBz9bYAxaC2VcmNal4SdAPsE2zeBybjgrHizbNtX+D2FWLnGbwRd
H42p5rM0NFtyD5J10h4D40jQ99rRD1bxIIpg0RQEC3gHU3mvzHsyYvLfag3hRQdAsn39T2eIm2eE
OqJ8CW2Ur3CTch4fFi6wqDxu42aCnZbMQFpvrlYDvhtrqQ2HTvnCdDmzl8dNz4fIgTmixbX6LeKj
ibqypOhhRReyOuAQlz8lQk06yokuodjSyNQw1dIgW+XFRWN1kByjcKvTPGXkmxK+iLcbY813Dbiw
Yu7qtRhuzRXBxSsMY4u+OtepuaRlYqesDH99SOkfnCOBJ3muSBDfEG1r8yzA5Rg2Ylpn+itiTHGo
+TEo1OntwKEs0OcZO5SGPNPtyJvHyK9eK8O5tw5Of1CtGU8KEpmqJnszduq/+Au0SXBDBWyGaG7g
hO3MfXiaPiLUQWfsPF6Ce+qMp2M8w+3RmVCjqkAGWW6TaQtwx97ioirpoRnBZ/CVmP3y8fBjm/50
RWqc+Igc2z1ibEpLZ+X+y/b5O6YOokVR8UEAiNedvPdPa5XYSOTWTr1ttDd+HjRA0GU5HXSqiC+8
027kE22FhcEVWBMW9W+O6GVFJ2v7/BEGaS4fI5NX8JnTroZehm8ajxCpT4vK8wO5zJQ1bgYi604p
yQF4xOvl+Cmu7Vn7qS7uL1h2FsmP6MS3o9wKxIb5hfC2m/1PtpCmmf+GfwiYCJo6oslEHDFdwHo0
u+xmcM362I68teYPH/BvrZV21WBWMqM4IvlmJDxOSOa/2HlP1a6j2snTL0W5ZO7KzNayXVuWT1jq
hIifTPp/PSEE6mee7HX9mBaUgQtH3c/UKsrlxXDS8bEtPfY1xAJnsOZ8VudiNSEhYJ7C0PiLVG35
iWiwUdakKaMQ8hazfGBYAUTXlO+McELw4uWCqCcBLnLDISuyLTGC8Mb3nKYzgHQ/O9vPFVxH1KXr
4iNU1lFyzMWpsTZVso9zX1GulXoh3pxhRMLJFPhItaB+Nex+oWe8DZ9zhcLKLt2B6NPpSVQKR4Ku
z5ir0XYWJBy4vvtlWHeDQ/GsjqhTCEAFKbj2tiROU1DGhEr49r9Q+Lwn2LBWtDXlPbxaL0QkiyWB
D772MQu/f9j/uH/dUzsqO7lihpTitGaIzkBJfCSX6F9wo+eq/1Htu2jxTXIrlqRgFj4Db8gcfNV9
vKj/EG7SqRHvh1HQ3hn75mkQpg3FL94E2jIzEOhyjKAvUUBw/bRvnJjJ3mLF8CwpX8hYv0/U0MkK
0NGu+iz/uB0txvfP8JsoTR9R1S18ZBD6/4Xb8FZu6t9WXSDphaV+Ve/BBRAtRNwz6gmGdOXnuDV2
LvK9NfGN6i3e5gTvLvlpnHW2iyiLsYuJNa2Rdet3+aP7dg9kjTER91B6LBACcq4QOkNy9fC0L/VO
nHAYULq6pOHxz581PrcTizrvblzdRzhTC9kHaLcEQ+lSbI0tfwEFTDkPTclgJCqUYpZGzNcvxgeE
tzcmK/zfp6O2ne4I7Nz34rU6ZX89V5dvYYRgeg9b9Kf9RxbhoVnT4m1xGBMf/BQs3HJI7P2iWfNR
fA0P4Ssn7dQ/bW8Vf/GNai/eKzxvu9jBBTjyqgbXekNdER2I57tRhYTfzZ1+yrOX7fvA/JUjYXqk
bD1HzD1rcxsgJDUOycPhbqVx5wHgWTRP5n6gVcNEgXN5TcmdcoCueEe7H5RozBnI04A/GLDc3Jok
Guzdax8drWlJDOIm3TvXYNuyvir31au8ZCd+9wMbg5qDA53rhaczhpxRLDDhcIqiR0XVfSH2fBc9
wzdMsLP0NPhkmaOj/N6Px+jCCkFZhod6WtU/oMQg95+ab/upIATluvgk0WnayicjZWRcRrXR/Py7
/8BdHCIxLtfFrfqdIc17D7cZtpPrMJsCFwiwo1NKxhmU7OAU/sqNc24u7lVJAF4t2YbV44ZEVh55
5uaAASdnpUSvBlUas6rf/plwcHHUMm8nuuIRotVftGTbEokdoGTzsdNosG8WEWBad8/slGmrzZhR
+hSqxrgSxR09lsxfs/nBYcSxkOO9SWgTtxAqViTgkqBUjkeoNFHvLgym/uDJsOC32i3tlhXempAo
rM5AVu173haBb+Ld7c6X1U8fbdhQiHKjokB4EHu9CE2O4n3iPjL5B7kukAO+CaBaGxQ7k+sDjFl1
0Q+02rjcWD1fd7oi/nx2rzGJYZGbrCzcSe3ZDv+6Wa0CufRLTDszvMxE4E5BTDfrpn27PlkEfOco
SimtGJ97r2r3YmgPCOxmdgpSv00/tJwzgsMwPNVwtiHIdbvMvkS4BFpuzaG6l21MObLSGFozIVuY
rbUeWpVRE241dkHsb0YTafE/6L2+U5Yr3NhDwRaqo3RklCuTK25ZwWJP14gqajHSoRBhDZjeA0VS
DZ1M5x36AxLOk+LdqzY+t0T6ac1DM15BziXMRvOc8QeziQZXh0FXpgQhOo11J34As+TDwVHrVWb0
q4K0ir5CXTzSZRslfgRNLts/2jIn9Ue6ucq3Sqzcu6jxiR8a3okU4M4VVGuouTHmrJlqR0+3QAz2
4WpbpYaBvtbHdcUgc84x4B2wv1XrNcfIHPgtlXh9NeMtkqlU5UbPXtpb90zsLYX4oK4jVlhs3ZoB
Ch/pRiwixCkoDx6XsVsdC+2mTUhNWfjNwDU8eLbB6VkAY0euHbHyAklOTms4cvTlwe9E8kNoZque
XxS7OGcliylSwIl53mf1pwEp3UpXMprWoOH9xqUPd/Kt6pHnRBZnin6hkU9R7SVz2/asmFcDIgQy
3ypfBT+z7+JnzDbM9n7wowIz57a2dnSFgebXX8MRPxDEb4xySDOKDE2J39y8VwT2AbOzeWLiG4iq
o5WyqzYqiSxvrK554cp/ygfxCvktx5sFwcB9oUpNvzx7xUs/sqyiYbwiesRsww8e70IeO6a5f7zi
bHNeBjJHH/QqBUf9DfYiq9B4NmotxKk+prd2Hz8EjjzKuAO1FDKwctf47ZYRY2QQqA1mfFePuIAh
OqCocN6Gd+wn2U65GwzE8fo8hL7yvgSWxNu8L99Knyp8OKtba2Xe8B52yoIrDYwFvkrf3hcHc8+i
BdvCurV8lWCbc7sJPjofneYAbOpFHFh1IVLMqSBxNsw6X/YG00rs8wMrKFCQe/FWvKNXSp4St48t
FsMfKgKM/toKQA9dRrBgYJRES/WWHRGZ1T/s7bJPk83ItXnr/PQ055YhWWNE4y5ISwvWqMQQ6LZs
Ew7uufnp4Hue3bXp6+oWVXeN63eRPup6w7VB3FPNtf9d+hjtMQhdmDWzLq1wo49LeUVXs5NcLm+c
cRPP+o1ETTBOMTp0315DAUXgxZW0r7f5EU5C/eR5cHzzxf7JTrNBEhJci3BDf9L+xebGO+X5uv9g
FNAs7JvxSTrDned+w4kedZiu8DzM6xz0e/uCucpaP3V+hOJuIdDdwk9f9R9w7pEE+8HBLVbpUTnG
r+NJtCuerGLdDMvgQcl/k6ArLs052IgrrEgayV19dmFuLMsX85Rw/z/lOULzvIxurAeTo7UnQw6D
Jb7FSwfE4ZO0DyhEG1ZVyrZkM7/Q/7ENJ3twF6wQ39ziq9YcuheVAPtle8SMSAb46f8P4VOns6b0
mN6HXXhp8Rium334wyiK9bl5S7cjI/BlvZ96gKfLGusGo5LkSvXZPCzihcBJU/I8YuMAsgPitSEx
Kfity2p5Ez7wccZ/3S09p1v0uYwJIIuVvIbdeDMK69qYBP8x6gkpDS2ogEXpnt1p8hPM4TFehkh8
2vBs+tI8qigSAlfzjWR4lOYpCm61VDbR/IdLto0W/WEUbHR6DqdIjgq8KlcgJDdAFqLcc9s3HSDk
WOx0rNwdNI6G0nHoWKB2gkIfKm5vVGdXd95ckW4CiZQioZ2FjlZs0pCLdVFdS1ooYFnz8tN215LR
IzqOcN/jp4S2i6fQ0VI2Ap92TJAHD128qVTEtseIB6Nf95Dp0BRlH2GxFda5TR08CRyQtFU1oSOr
9u64vm7eYsRZYbbpaP0mfADehSYyydYR3ZHF9bYac7FJ5FtRMfqV+6reqwrN0QEalFHvwnat1g/s
91JfWszn4KIoPE5y5ZYK/ngAzNsk2mMZ6C0m2XfVBNdAJsWlSy+uJLKkO4flflAZVOxHG5MeCOyl
/kBgTdU9S1e1JcCOCmA9vaN5yIZdMcPTbhG6LkSMwMyDgXbJ2SmOD45xLYP9HPxSCxTFPtJqgANE
uo6sAOh1mdHWObsCxLm4qJcgK9LAz6cNhvoNAaNQOz8gRnjphiKSRgojH4MHnQLJIzzziMTZTGZX
yzTnYLONd71zPUFVXljiW2g3TD0ly9YsIzTjYFLAe/7AxAGhDVOSvnqm8VEx8ARirzLKG6Z9Cc6h
7x8JCjrCKBJ7E6lbj3hXNybrYOuAwN20HuMgzUBdaiT6b+uNJEU0q8gF9JuHpp/MGQdsEyChK4hj
Mmr3ojyRn7FskVgHHmudITPYr0QEuM4rXzP8qTTbWgWaznoGvm0EzkArbX5Rs/yO0kYn17Ruftp+
ks9KAaUvFOH9psQOPL2gqHZ9z1sR915yLfSasIzEfIhqjHZdSyy14wjwBXYdoJZl2TvG8i8eRxNT
e2cBgzIFyOmRytyxBClgpWlh9JJZ8UFETuCrAwlgVTGW2JpghM4R4d4mJIrhpR5YQEay0n6HrK3I
820JrtMoEFvV7Da6KJHARFi40kQlYs5p3demGTHcF6BEtDJqrkNWcN5lSiuYZzZEQmi6bh6drBf9
InJQV4MV93ZdWQDBn4oQwryH0MZwaL+CgWfBagxyaiN1nNjGc/y3+qS8ZZk2T7cKSG4MAR2s12kb
fiRxl5Gv2NdvTVyp9Iyj424MAtrWTp+6l7i0MshJqYNt3AQRXzvuV1Sn3DKOKdVdlJFkGNoRgzyZ
a0TBulZNLZrmSewemrZgRmYV+qWyGwRLAI4Z0zKt4h51GTLpQ3SLAy+9pgYhIbZmKMVSwLtj61Wb
W6LK2QC0AkvzQJJPH8GjH2Itf1GzjslBz0BOtHhomxkdqSfNuJNeCMXJGh+AkoeIS60DUJFlxWs7
RA4NmUYvNSaMNog7KA9hY6j8UG1efOhpAv7WSmp88obZoRbMx3uhSRT+KshgBtV5/qMIHknEBUPI
P6DO1KXBUurSL0zPeUbDmF5F3+C6GSUkaD1OqEmk6lFdj0780tgpbZY0iPcA4qGWX5WlzKZI09nW
UOW9QqVK0KRH0ZAa9Cf8B+dJ0mScu2XZ43AM2h0oFBenOmuot1qUCoPHFFie7raYfSd8jllq26cx
r6PHJIh/TIfkN1D7n7FkeSrMxnghDYrpfFXEK6No70bY6YcpcFsFP6UssxUpOT3a8pjTIk/smeJH
KupnbrJemzTSequ4AcwwKPyulIdxoW5HXSvrfUQgwRGyJKdVHINNpf1JRgYIepGuXdflKjUNhn9h
zZ4KrqF+VSwZ3PJCMu8rp3K8hzzJ61ptSAltcCIHE2Ak9rUAB3tWi6Co3/nu2MioIK13qQLkhOmx
sSGzNFjVbh5fQ+kFJIKm4J/yURCv1z1Lk40K/EDWroXXbGQyofoCZTMQefaqRtBjkwBCPI9/BWRl
Tiq0avXcjXV0qQQwB6foPSbuCZEeup2TDj0ydRC1MZ3KYkznGG1ic0h0PCpwkTGFeYwFwfsmh07l
m/dG23j2tZY/tUCQF6/ZTN0wpJDMW8pZT+2l6ZawIa5Hu0O23CoEw6kcFFcC2cXZUdP+1MeOts9g
4GMuxYRnRnXvK0FZo8fkdTMst99Lm1y42na7g1Ep7ZmIvebVrY0C3UqkOwfP61t09yOeQjhYKF+o
VQOdkDUmdxagGhBSJL8BrTMCqTMMNIOPUQOapA4aAwiHnlpzEpfEMXv+M2QkPVEpwFPgxb5pZPwt
9R4cBBlJjNR6j2TFaDSQURLEUe1q1vIAdOP07jXR8AI9rva4HFseoAoBiSwKCoY2nq06MtR3Hbnh
qPbIrnb0urg3shBndUI7E7AZXg1s0O7cAJrftWDfYfeSLtJ22q7TI3RX4GjNfWpH/UYknXnK5WB+
D6aOfNNz8FX3k1jn2dg/42rkqS7CwGFuXXXI8AyXurNwpntnTNXJbkeIsmOORiqxEtqqVtu6Te26
yDTQgVhlnZ3LtABcPgr4DTKdjWZ9hmVVU6r0lPUDEybclOBkgEbG26xEqjf18B0j0yQyQarQwyJT
fGbFyBh10D/CIQ3WCUFe61EdUbEEHfbdNIxKTMII5zvDhJTRwYtoqhoOn9DFnqOTQWI+QltalI1I
cEVPMRwopaNI9IBYBPocJZhIA41h6F2LUJG0LVHW30tLoFzrTU7OJiXqsU+IMeOSoBCsGNl2Y+Ai
sQuLCNY3iQ2gFiXjujJVLobsbHb25KAbSYMMAQXJOIj0r2qiItkA2eq3oZ3B/CjIcbNkEd4U1UbT
a5Mc55jBQKvTwH7hChGgr4bCfIdpNGNpbJdpUBPLYa13YXIa7NBDVZOy6h08aR+ociVm5yK9UMOw
vaxJE+50i32IncBCE53FIjLpdRY61EvtddTU1IEgX9e+F9bNpk5VXIMZZICsI+ZxCdsd4oAzsqtc
AHCiy1MSsDddGNMqQ/1FHZ0oSGuiykYiGOil3xtYb9sK0BfShgIwAdOYGJ3VMagE0rVeCL9POumX
FWReQgQUTqkRuZ8+sEL1Et5KkWIx6uWE9xwJS8SoLXPDkwvReZ31BtaATtTHvGuxjBe1PELA5tWc
SOMl17xXv9MiuMPfSh5G4Jg/hLc3H0Dfw52qwOkPLepvQUngBxrao1Jt+buGy9LQs0Ic/CmBCHj4
4EsvtBog3CIhrSpcVIVeQmxtw0cV5xbGl7AvD1rlhW96IP716KDm0gx/Ypryp0uP9ZmI+s/GtEbF
d4yeTt1mgTKS6pPi2LcZkwnxjNso34g4jnyNtJlN7LhMiOMKMpeudt6DaCZvXxnVl2s13pF0UbE1
u7A7mnaED6v1WJYwEbFF8IjKyWXs4nokkDaGi5ltyNAWdL2mr7ShmpWOnscnXTRjdzRk3P3qNe/q
stRSYmwG9CB/iKzitSedrzi0ylXb96DT1M6im+Z4ORvR5BXbABYSTsCEPMqmY+ujgkuKQxxdDQ2G
uULtxUVH7cGCUMej2LYyOwaTUW9MWajXooA9x3IvSn3dI4ZyEhB4Uzdl4ZkNJE8sg0rT/Thk6anX
obtjxOaYhLxpiDeFlXa7erAw0Ugk5UWctZcBDdLCliRF8nj3N2DD+q3Um9Z3RB7vna5nlBH3tCJV
OD2klBkvRhb3mLf6EVk4ws62aMiB9ZKIfIw4WKum5a1taONA/3TlGHjASPI4CLe15bjXOGchBv2q
2AxApTd89/MGIWm+NHtogWMIaztFDEp01+rZ4uTKYTJhVthjwQc/2vYPYVTFm5kW8LHywfxnxqVx
JqIr81HtpF/1wEQoNUV34oLWfa0GaOWmSbeSfZXtvb5O/anum1c7HREdh0OztMCgonMavJPqaMk+
M+vkoEmWqk7bM7Yhlbym+B6mTSh0KMXYM9/tHp9eQDzdkseje5m0/ru0enQpXEZPOc/MbMPS9lY1
tzkmvxeYOOepWMwDS91FKjrZuiBS26vXoiJxqdQBzVQKeAwjMctVb+k22TPl3AroxE+ja1zGhaKB
EeuDC8cHIpQYjbJM2OfpMSmMQ5woD3UwPLRrdfreJcQMJpqrHAY9yW8TRMAlKRYvAlHMoVHDcG0Y
idgmo6McVCJcN/Wo01KXqW2+t14YfhDtOrymiNR8xXWdZxiN5IQLL9jySsKlNSRfVTegwm2GbNx6
cgz+YDpqF7ual9xe3gISKpO9iyx2Mzqdw4Rd0u0zFnjNK4vsQN3oWTnorcmTXA4D1wqb/DGPudBD
2ZlPT8T2JZ8sXvOQ3Th5nnS+WBqVi1dUNbFNGQzAKXORrKIGU5WJ5tGG9goOpWbPo4owZdFYVco9
twDzI8VInHXtMQlER9MfhlYfQd9aM3rSGNBS4Ff2rLI5hCW61NiKgr2t1G9jOMpTL6KBtt+ZHFjb
YbfLUxBqYQi+UtXMfgPLXSfFMqWMGvv8h6Jtj7aSiLt8W4n2SoJY73dVBCq9LQf3RqLZCIci/+3y
Sln3zuT+JnkqfBW06KEKe23PzOTFDpT0rrTWsO3SgjZY40a/RY2XPfs4aZiUemiqJA1ryRS3+avC
JkSw67hM4usi+qicGPYCjfA3ZwvwETXIzwFd2DuPzrRy+EoxOZg9yjJzts2YWbcnhFIeYxIDVg1N
yoeRFs5hKCJW+RT2I6JeCcbIG/Gpym5ei7jaPNprqZ7Ye9j2tbTK+DWk5Wp5FjdWE4U4n7XgNYjx
RShmYJK9q8vLpCn6bmgzcTalx7oqVisgRipEj0FMh2DSmGcR2gmmI87eXVOdLPaf6nAPm2L4sF3a
FNuYCr8vcb615gxUGQ2NOZsp3ifbJgGnI2odFDarOKmwHos0ZJCBzqStrM0N4DWMSa6tbSuzIDRM
U8M/EUQkhUU1GCCjav7xtRs0W1Cryspg/ee0KbOXMsHx7jGELomzWIauRXqqbQqEaHn5YdZKso3V
ySSEW3BdSmv6UbR8fK1LVqS5IYGYW8V0y224/fism85CoKoCkhmmjnWoXQDt0oJ6fEkz3dnL1tOv
XJxnXVrDPzfJgpMLM5fZ+Kii4aVsMcaW1f+QIAzfUBukG4ZbRIpGGkZ5tOPpnWesRiA//Q0pYi9A
vhhVJ7JA9CnEJIF89lhE3ni33YwVpJqHpN4A6+jawDkFXWR+ZEOfH+JeC0+O2mnbuJDINONsDieg
MrBW7khya09G/dppneqgGi2HQIPq0yj4DStrrD7doYyBtc4SYisIcCgbgHw5kRkbjDBAmPgrrqP/
dH0rXqFc2+9eY3mXthFAfGbJdl535RtFluXXZYeDz3MsjxAis3gYrhmdVQORVhsKSKV5WG36qg03
ZaJOW8+wMNPA5pXFSukkCCY3TosPt68l8qPc+OY8Z+BSSn1XJnhDyhRzBXAJxsqNxoWL/hfzt4ln
N5zM35xGcDmmJAXGQ2/vqjHApZdXP4ko3FU7lOAIRdM/FZNw0iSmxuf4hZZWAxAKpMtT7U1sPm3E
SXXD4lmXI/W1kx7AVXt/thpaD8XT20PgVhUGF6gY5H2Rcsm3DAvHZrKmaopxTD2RYXhNBwgdMyUU
qHfD0ssggk023k+cWMaBEYSzI9cBY6vrkZxRXzovfMms7s+Iql910ng0yGmTVdJD00M3MxWoQj2W
pnYi/KxRl4XTboaK+9FJiZIEc71QO4FnzNhQqS9TmFeDkbxnk8PCXiUtDgolYapIPDibNq46vZL2
QCFRDUe7GkHkyPaWK+134aF0KeyNI3AWTqFxK9IW6lxPbUEZVa67PiYAq6+Ttc2SRmOuZtbB2SZS
vk6SV4tQgKXRoBsa8+DSRPlPoCNq5UFsrelFJ+zG1jjMFBcijbpPYRXzFQ5HJRyPoBWg1JlbwsXW
AQYOq0LwaSlUgu7OtUlbj/Fi6vpGc8odvoXXQES7xmM4JrX31sZ3Onk75TwgVRRKtO1RvVDsEPeA
WEJ3/UjRTsnUcvX0x85B6lmzchhT4tkT5FKj1dAEseIKISIG3TWQ2b3MsCyOrN5YsZkskyXvqNEa
t6Yxt7laHpQUt6BTMVr3IHsim3B8XmksQyBPyBk62wPHuxHqB1VOj8S00BTGy8C2nqgTfZqapTc1
L8XcorlsrRzsJOG4aRH9mhjYmNhsmCO0307oLmEB7xh9UcHOupCgvzS4Boy0uWRhu6cJfNGM6s+2
xDVBWKCmWMiH9K5PQuAuDbCHmlhxva8+rHEXxHiMGqComnqZ5gWa92eEMxqv3LVpB9boGjeGT1Yj
nmXGqxsdZJUIW19BxSThFyPr1Zl9dzBIjc7e2wOJSOaDfJ5QvYKRrLFsKHZzUlHkefa0cwx2mmR1
dK+MK2BqmLwB3mpAMzF9aNZ7rT7tnCgiJIp7KDVKdmzcNaQLmJnblvT1btra9BWds8Y8wpKL7Evs
IhqThmz4G6rfCqaac0vzB8BIxTu4BDcQbBwKaKOm+1WhJjLRMTWl8RmyLFZzDxLKtEgboJEEaqrJ
5HvkyGbqV+QSlvmpx0yg7duUQRZbqeq2EWvyixZ2+k0BjUrsIrVXnfVAzAQ6XWOp0tV7QZAHtSvp
d/KnAGsa/ZTy2564IIZLLDFYKLy2UkO0AR/4mehsrjrJ1jje/sfReWy3qmxR9IsYg1BA0VXOlizn
DsP28SVDUWS+/k29zu3ckyxB1Q5rzTWbxacNWZQift3pENm32KbI7iK8vYy9qUkIZVu6A5OBgIXV
WPxnJO2aTakZwbNEPc6Y5hC43ckKkQiyNq4+Y1LTE5hlbFWH5wowCtWP9c5Bv0gI51WjonhmDQCo
bnTJFqp/bGs4azzzY4SqcGAQOftbD1U3A6/URmo2PBxtdbdLCmrgx4YDjauILvEI9u0H+PcWG87K
AsHYh6gyHvdZ/qBSf0t0G6HBSlqIpzT+9Qe8RSgf5NMDbfGIAmiHBzceFj7VVlR+O7N9KMGARGxv
ZRVu7SJztmZXswEPNpQkKKKjHadSwUHEALPR5d9ci8uUgPvBT3SO+Dpdr9snkIc9OXwnsBbC1F6F
BstNZHZ+l7BeTYgV5R32QywHZHnFDDEyriHG1bTPHddcCCJOkO4QhIwNEMhgih0nXDy2eyiCcu/b
wyWghB9mZ1WYKMD9jhq/mD4c7FijlEyq7TOxhp+zZZ+DRB4DE0dsM/f7Lhg2bczQYOJ329FXEVj8
GzL3k874Oj8Qf9ykCJSYdncI9pcU6M5aKk8cI7Lh4SbJNzLe0a25LcgdymfM4OIzbkATZbmgIZk5
KK3awA7KRgNM7KwwW+bhfCS3+DErptuOl2GLU1aWYK0T72z7kqvSs1+E9VCHej2CKu7H3nX8hTGF
GqGZe/TahuW1qy9DToxg1MtF31NzFaLYtdJny1xrxJSEGTyihzj2RiBqSQ4CRNYz9F7vezLTnaRh
KR0M0LF7M8Zoq6aBLRRzo2R0Hl6h1xoroRw4XmPfZTAbBzA76Z7CXsb7qKwhpLe3sIL5ptuPfgCF
O2bTW+k7Z0e1h5BUQZpP+PtO2DbcHu6ak+m3stKnIJLXdoqfu6A59i5BU8xEdg2g4KRlB2c6ztVO
jX0aZOuYZp2KYeca9YVZw8nxkVQlJDWTvulXNdJOhQFThdFPCFN1gPRjOulnLoqXqHfeUoI1FmPZ
bj1T7ZwWu1I47jyRnEhtWzFbW3kkj5ii/BwoL3hOq6sAUjhhOFAZfiKvzHekGu/9HtAtddTycXfV
fr/KnOnc96jLMQi1PDvcJwGC00yCBORSCvpw43Dv5mw804eaxfbRJJFHydiE/OT8ZYxwN1fqHpON
SA3g7dkB7CSP1cLo5x85V3xazktlMxcPCf02I6dkEusyQwxX9khGCm0vb7RTqH9odRBYO9GG3cuG
JM2XuVMHGvPbrCQEPkTJgpG2hyszBSXs2e59NL1T5uIMsYiMVMGFBOKt06f7PoWCpatT4yIkUPG2
KADKUWHQX+29otw3GRE7JbyZZn4k/D6IAU3Ioku/xgHj2Ak1TT0zPFb2V5/4Zyq/DYOzb2bSy9yx
f6mgdl4zvYZ5tAsCVpxMgNZNnv84HF+uU6+C0DroGF1CyCKmAd9OXV8B2HX0A7jbtX8yyO4uGL4x
NJF9zzdl8wsl1zxRmiStV+uBWKdDJkBvBkwRudXUE9FcaETH7CbL6jeZyAY0en230LDRCMWrfnIe
VM5q1+Xxh+HidEnN4GC7iPwI7x6JyFo0klI7N9dUhGtqlaNhDPs8IjG45EnJyHmj4/+2DQKUyLnb
EyNIzWOR1p7VN8JzKIhM9AIwtFmr7S0/+skHjFX40LjLimpVRcW/PJ0vdKivhd89qybEf21AKRtw
QvgJeueYAUWuSEQjNG4XZ9ZCNddgwvAaDbCDHHGbKeiVW0Fr4CBz7A/Xmv6by/KaZyh8ScXYVWk5
gp3UP3b/2CpNzoEE3YNs9KubhuKsNOQPwfZvGbtMRHTHEDUKY7UdOEn4QKZ1ZvIdOQyTMPYxSGi6
lD5SH+1gPLeJWFUOshJ/snf1lFCVSPlHgldO6BWHPwsypB04MpqEJD9tPbmt2a+H2b1kcUpny/58
fLS+rvkZBHCigggGc+RyvZFDOSwix4ftWB0tP2f/p4bbWDAwNxPj0NUVeg8LqFGEsFRC1W5S9r4a
00AqoNuHhbENZg7kurLXNvQfcorOCQMKTp8meqaXsX6GuePKbPhxy4xFqg83BZ5RFiU9ky/1lPfe
S+qbWyypLB364ZsJ39NoBXjEIiNe0fpwdyeqXZZm+o6td2klkKuIP5+iYO366sfj9fMie0MG60eK
tEuYw7PE+7OMnTHfKEZAYE+H9uwF+O9TDNNuy5+W+gxeMGmwo5e8qvN4lCbyUVE/vs7JPQ/Gw9o8
YN2KQTkM6fiuU9NYFV5yHXNAVVl8pv34FUXyYYkpW/YVeuCaSj8TBNLwf3on/S3s8r+x0QEj4P63
lc3VcfEhEArH5yUkGQ+KgvYB57aHpz4kwHXCBU4eJdglVLQU1zAPZn1ncnCemsFYFD4joAcCtJwG
3DHzfHMdE6F/+90pr90x07L4Df1TnqP5yCaH7fq0CwdAa4JJVxihT1TdZRy5xYWVfJbQFg0DzYao
zzywT1FmvVVZDTnbNi5WNFt0OvOZnMXyx2gRq5HYsGdftALftqmQZWotEZx487G3MWU2bjADwOu3
2WgeWts6WlgSTUDBNN0vjgG0KuQItzV68KSSPQ7g4qcwoh8+MNSoKDl1MJ8MI9+F+EgbD8ckpczk
ZlvTwJxa6OmPidTaceeNSKTFLf0YxY4p0x5DYBMS2Y3S91Bjecln7x8ppU9NJfZ9DP7Ji6mEcv9h
5p5wDFQSaAK9M1gRQCRZ3NkrY2S9qK30W1m0xIZlyqdgZjTBPhS3QfYd9gqQWyPuxKcfffh0S02F
k43D1if2gBkybNXpgS23mzfXR9Y5i/61JGJGNw++f+3ixXAwMjBOXfoefvde+ps5Mfszb72/iiRq
tLSJ16nGoaEhrIJUzK0hWbseguNmbvSxKpu9YFtYdyEAnMw4FjbYTDco/vLQuxpMb7etCD9TxD0k
O1/DuX01HkdRNbXvZCDvJSIOnrgnFgwcBUHyhmETWIcZJDciJX4xtsFbwtbe9Ijji5as0QymCHmJ
1UykThHcxjg4hHr4EG35ox9e9pbetVTNkeX/dYaoCr1tPJm5c0goVV3FtttWWH/MS5jlP2xjjk3L
fEczt4A7GCeg/ZpQrxIEzFmFf1NPTxxmDx++BclY5LeIA3zhYTizouhkBg8rYY3IR9mvOpD3YCTB
jKAAG2Xe3CKqVIbC2tAiKq12QdMedW2+p4P7mzfJ3ghhRk7pe15A/JEGB3Rh/5rYphQ2y1a6F4Nk
VVbCu3YYDmE+7vzO+8I5vtaV8aW8pnryWj9DodNGH40FptmC5rpI/cdKGdbUSMxF1q2L1oKnSLRm
aqOmhu4ReIzU61JsmD6hb2w7XIxY2eI++PF6/c8IxEQEHv92rwbITkvKmgpZHKQAsTRcB9gj4/dO
oiGWs1g37LL9vH5RgftK6QNFph0apFkjPKAcTR1JBQuHfEIRlEdZdEe2RdYiJq4UQsBzpb2L9Oan
XCNeHIrot0BVqEcTQhwYTlxXirIA6QNtD44gNq7HANOsVUSvLupAU+I4TO0PKajh8/hhqrGYXAXo
swfmX6lrrOqUWCLyBBLPYZOkn9MOvj2RfkXLCZ5ikcSfbH1HuDPzNELzKpdOR/aMlpfKLb6JS/qq
LH/LqPFXDD7IRvlVptZlmrv1TBGTKPRYMr5IF3CpVjfHqF+d6C2TNhBTbEvS+kk6yO4Tt1tX3Vvy
4Hxz8onaGndm0x7MYDgqdHwVwMKQ6GpDOPuqqG9e/vCNYccU2K7nkSlCXz8nxnQLEPho4gxQk6xJ
YFmmoGUmdEl90KxsejnNgxM7yYa2dMu0jRc1vtim+mxz90T06HbGsxkpQbiccdTN9M549cMfcYpl
9LQ0gqgxDOLFhvjsVALDSg59JvEvJqGIIdE0DZ2/ivRyHrEkGvUt1aODSNTYZzr7npLwt3FYAScJ
yAkvWKRd+zaDzS7Katf3FMFWT0tcKoxB9XA0HOtM34cjpA9uOJiH5YApt9CKda8rCAs079kj/6KK
Tt1on/PBPIgETa4JlyyO9gNVOmuNl7DHX14iDFkmGBj6prlanBmFHb9OOJ9Gk7IkeGzaPZPz0sN6
Ylo+cSAaF44FCKh5mOgU26w9a6I1CiF+Pp7u0ZrqDcHNyTaApV/mGYxrjD6Oyt5SZjimS0U48qAg
M8LnOOREmrZ+zMeQxs+sZdJ93jrN1mnl2XRhYNVeXn+k/OsdbFADSWVHr4PiN5kYKtQc7eeUf2Zc
o7Z3McWonhMpG0uBopvGP7DcP26I5JALsP1lQsq70+47hSiYcM6cIYXx+MyNO/0eyRKR2R9aXyy0
rU6zU2PJRHkEu9eNyJ4IqrUWJj1NzNzn/5IiIcq73+LHzi119C3qyDbNvg3iccTY4wLzYfv4Djjc
hr7BJSk7457SXXnvG/o18YwyjxFYh7yqmzBlMR3ciyT9dNBGJEkGYAPrRQhZBiMsDbminJqb6TwZ
ekugDyoIrpSAe20c2q+uG17JPtnF9HNZP+w9BhLD5IT3xM93+Tz9jfWA+1AyZ0nbgLFPhQS0bZG1
P3T15vQ6SlszUvbeLRmDzeijE6qci1uOzqX22danWJZZjlsglCaAJ3NkIAROX1ONHLOo7UNeY2CS
Fj7Oyf/qKvfi+P0umapTjilFyuzEpQvfPgXFksBwieL5X5wGxZKAL/cyjCD0eAcOZMsn67zEvVcG
xi4aoQ62bn6yTaA6dplfZqRUYB22kcmel6HiohIMvZj4NV7+JVoSmBtpHcbcfeaef/IShpglKoGN
oQPjkMqciOEAxmJrFW8s+9Q+Ft6VVCSbHTyOd6Hac0pkD2GU2y6bP2P0PxzEmBtsbTerwMEslo/B
uHENYxmYHtimVgO8956VnlaPgHvhBPBsGmvt1PjbFfPTeHQvRSveA6t7DTDtRqwONgmyygZlI5na
R4o9isKeUktrsYt9ZNN+F8PbtlCwQ1rFXD7hLaCN1pqE266gL6zICFPmUQZl/YX0ZWW5OK7Idl7a
rcqvrEu8LRyPfYh52McBNAX1jRvji3rtc7QiaoDgXvKrpeEX+zqQPV4S1tEW0Zic7axEXf7jsOjG
cZSQ9eREt7yKkDoaSm5ilSu8yGjYesnE2BvNasm+gDptem6ydjjWiVdvtK3fMwdfV2bEOHGQvJM8
/VfTY4ALIlOoynIidUvynQYa57BWxK4mBF+xzWQzjzAZUDJmo3yDrnZtNqgBOiDOvn+va2rOrK/c
XdwEb9rDoRYHaEZgJuydyVzXffqXNexYmmgAHFzcRM4WgdIHmwR+VmXfU+Rh9Aj1StUwZITTcxgq
HMPexAtcNCmfNLLRWzSE/NGETs6+vsmMGJw0289O/ypNzGB1bn/rFi1FVm4QHOKxFcarn/nvFVi3
riAvQ1btq+2qPZyRaSX0cLBV80hVL3LgJ2258hx19oPuWnVsa0YPh3qWUYpr7b6M2fAi3YjUptyL
4YpaJ+kxy/JtEy6k76lVMcuvYubcmyoO776R98T07qWRbg22DUnErIP2lN5tmHalL9FoD6h1xy78
4EBbx8zZ8WKQSaz5SRGttLfctJ7iob94zL6IknJOXWe2hCwV45EWKABY0/gk6pbfpbT32mZsL7gU
+GmcSxlgQi8Jjgi0s+Zv1XsW0fYZxdO3G4wfkW1Dvg7nLaHv/tpnR7yyYirluT95eH7IxTYZIqkB
HSjH0H42eoOyU0GW5923Zh1sZm/+b04+qim45mBiEm9koTIzwZdEw6J1YSjiuuZuSDk+4rE7uIwN
dM2Ss8RsXRXyQ82YotMo/bQoQc04kVzx/Qtd4s7NQWpPDai5wJ3X2cPzFcdD9FS4Tbb1DROA2wzN
sYilAw5DHGeYzhIiOiWC+UTZtZ05bsGVk1XIFIYNGwprCpJ0Cy2Cs47kjyrz1kHpAZKoimJZCaS1
aYFzhSklpXqEZDa23nNDvFhN96r/P2i3ordxSo4yFK+NlQZbM9H7NIM9GZ7mCpYno4MoSKcVrXXz
nwS3Lkp173MMiYFwmKI1l9qRsIdQlS/ygIM18I0/3++xC5PoE2rFOJudfpMiTItQjJyjxKNmCJny
jKUVguQWLesy20OuzG8IOtafjrD/Wr6IhR2GX6oC4xdgI0y8S9dl4LoxHWo3fTcqq0UqAYateNAT
CfbbZt78TaTtSzr6PBxcWHHAtz5Wn36JmcWN8Sbrx306CJ8jlWiBOGamJVgQuHN0iB8p4mGB0A4b
3dTf3TraxbrcNUH8pVqWMqx5r0M8ItG3BhaGhoCYbZ+UjN4LdnHbwkDdXmcVI0e/fu1lKclfSKx1
Ow27+nHS+chKywGiIeK6pXIDlL32xvQNiFUI0SPRbO3YfxgnOpt0uJipQKnn3cQXm2YZWJkJtl3T
3Pt2OCcYU9yquDulwfdcvLbN9FT6PpF/JcbFJGVHD8N8kZPJDavQOrRiIioeJlQIf2V0P9LcfSof
9B+JDUPD/Kvq/sqZflQC+odDJFQkB5S9ePH8ydlllYxukyWAAouXjGxFvmvoiO58kOT4ZPRWkcTq
aMXlse8Kf1PrfDNb/EnmdSIJ0ih+DGMC/80O2kajvapySDPCDojFkONzhoixm6r15DREhoVAUrMe
eaDuwmRJ6vhvKus3ZGQ/fOposrJdlgIrAHGdBdFr2vktyxiEdYoJRli8N4SItAPhfsp/nVgZ4ekR
YvfoFbps3KY63Rtjk3MYOZcuM292xY9YdjZFBscfA1gkwswWMxSyIBa8SWUrGyTMc8n8bNW33rPV
/B/iTW7hBJuhUlBOKR4oD3YuOcRlRPHEGOkqrYkukUZOWvkhBvrtuTM+OHsbIp6JI/edoccH+rkM
JJexIvWYXJvAKZcIvBGQDVjk8Za5IIQQYm08QVcmRboKR37x3MQ/c6EBhbKlikBcNMOwbhxz6Qds
YzS8BsvXm0ANf2X+rwG8IGx/o3q9rw1Qpm10bRnOC6lXsuMNniFUiOBKdY0F1RQUajyuLWoh0irM
Y8f6KJnafejgyhuS/sPP8ks3oVIsqTuYb0TbOpr/q6N+I5Cj93ZExCMxomkdffdWjOO7LvN1apDh
UPeMTFTHGLLOFecZi0of0THXLAzFf6Xmna1LHNuigTKpLQj6Pd7eqmvWpfSJD8MD2kHNCPvgXNX6
y7AeY6jYOtg+FWamz8JmAOeY8IulYMZl1RY0Grc5jEl4mW3jVShe50muypHJbQGKwB9JbR5Zrvtf
dX9MIpJgu7xQ+BwF8I6DAydqKG9tMq1QQ+kBh3R3pgfHAkZ1C5a177+taVT/VFzJX9Q6gmTQwdgM
aPuYsujuL0/i9Bm5K41tFGYRuW9uBXMWfwmAtlz29xyZzTobQuOtKavpJ5cp5l6zMJpTERrmV4pm
4OiO87gfOdUudp+0r6M9Ajeem3ppqAKeSO/YmD8tE8+VqHqSm1urWltJCB3axQoemGG4h5LEnRFj
yq1c9kMyB5zRJ313nbHgrFONxrwLyv9MV2RrlpkT1t42/i0rF39ZhcKw6QrozK1FPEvcvTcF8Ftj
XCcSJ0kaE2BZkoq9FEYAEq7XGKimqrr2DbVC1Gl0U9DebAO+ycComeF/NAbvyZh+tMjnTqnUmLGN
ieYUnwxbTfgZ7PqSHR+Ix+KZT7tBJc49FiNH7ppoOnbzTBYdmr1rUuFTyh9RzmUCNaQqqJtsFxJe
RAA2Z4yCaZiqFv1HzUhN8hsXRUAQoKddh4dwqAlWJI6n61wmmSz1adysh3QgzpM1n8+f68r5ag6W
E5885/Fnd0ZARw31z88C2PqVEUH9NI0km5btME+XSHCVIqaG6UMhJOHqMULw0gfp0jToFxHAkX/b
diaSBfPT4JQuQurEyWBcWz9WKK1PZaKZgqiOgbglNw2519usZOQv0tn8VCN1BDOP6jIV1nPSOO06
a/2nZFBfNrL4vHf2QetfelCdfRcj2q78X5w7uHsEUy81x3sElC9hQaxChEFidIZrVfTVhu4E1ocm
yS7Bit3JAoe7+HSRDEymslg/F1e6iN9JsksBJUiIlCLV2s2iS+KO+zCBu9nZ93wO77NIv4K0owhu
d3GU3xOJeI+A82xjtf1O9zEXdLnmlkm2JgrT2LQ39EcnhT9OS/VWSjgivjzbGbErPdvGaaieZgSe
6Go/Cse+mlb55yGAwmhU30Rb02fVnPfyXs+M3lPLfgszgbTKvugS1FBmUyQMCfuBpruxi5vfq6DZ
O4lEo2OHrw1aNwKq4FAD7kiCBlD85EzrkgJtFYrgZhhGuPWVfx8sdqr0dW9ZNK77xn4feoJgkuZe
UkYtOgfPs5lz4qcR+XEJktmTywyJi4k9/pzgy0mUtNEl9GqRhahIhvKZe2QRsq6xSHfWboX4xGa1
az/esCpMGcJi1Cl7StDBXftkfWlV8EWLk5F1ATWusUQB+y+S5g9HiXxsc+1NTMRp3EGutfub4WgQ
OmbCZswyu3vmdhCh4vTVADsyInQ32f/Rp6aYUH30dpgIVvnMk2klFvpbMpeKrhvfssxn8t4I0PKW
ffCjyt/ymeyyoP+P1OL6VPvt80CcI2PHZoXGC5KC3sDk3ClBPAHms1UKW1KUBrOhFASYwSMVJC1T
lX6f2HKVK/FpDvEFPSrlRunt2yzvLyhPlzgHA5bGRGc+OrjSRGsXBfyFeS9WjcM4NEr9C147xOVG
GW/NKv2bIk6CuB3AdXV4XlsnWsoZbkaOA8GfKIkq9GCDZ36JTv/XCWptTjx97K3wv8kVVxkxAcEH
iRFzfhjvncJZuaaCywvaYu7FR+Lxpzrl2ZU9/vioWiTtuDICC+yHbX0EFkoSz0bLTDZL4fPXEdva
Whz+efTauS1NyrCPcwxSQXwOH4pSwKvrMAfnXWferU2TjTNWa6bxn4MaIQjV+KEHr6ataNRwoPhf
9wjJ5xyLgylw2VXMyAzT8HZ1VJrMYlrzboUGKqaq7J7shrc+Nx92CKu5pBxcNbuBoZiXMY8pmSkL
qqi1qe2lTbaMW7V31wV8IYk/EjwFHXMUljBLy8xOGomVsqIfN51OZajYnFmbNHFggH5KaButs6vD
7q+Sdbp02BxUDG25ua85tlPeL1CBwU+GsKU1r/YMI50srblMzwLVqRRfFSVVGgGcCiSgFfcRbgl6
BRw4K0picD8mjICIwPelwCUP4W+S9ROasDVl0bptYSSE3iL1rE3r/9caxB3av1qJF4GGKPW+2cE8
Dt3IgwQgDqXyNrAQL9WA+RjGiOGjNbZHOKaIYtgCdiH5HcSiYYzgNoDFPcKSBz41laCu3fHUFkCw
BDgHniJVcRx0hFA57SnSMRv9epXETGmxdcawBRiKBcR5OoF1qhExhcO3T0YfFcfCphCOPSCz/LKq
D7/9qeQWxanuYnVuUfQFCGTtWq+06NeTssgVED+DQbkfcIeazrqv9LUBTcDTuinwcmR1u+jTYuna
GgDwMz8zu+BVhdEc0VfT/bOBa2F6fMjINzW0LCw+C1+am7hcoXKHDgWeki4B1Tv6I/PgZcQi9d6+
8baJfGEXxj5s2vilywBnXOdwv9tX32WDoV5rF62/jZhkXmFmo1g+m6V6jadlonlMbaKKQMiwWg8Y
CdiHIsZ+ED0h5n14XLkMYJrAaqZcK8GGoGRW80s9fCnCuwSu9WlGpc5fhzp34+QG+abGe+hW7xHU
oujBneHUihpvCfZwE1IHsO7cEr2Nzh57JtiKNrc2MvjEJrd7JHJ7lfHtqRPEYYPLow+JzQWkJ1CE
ZdBBZtydubCh+kIxZPFQIQgl/wlSm7t0ihaJAglK9asgcZCdUkWWbDTzic7ZpWxN6JveN7fztvAv
7rSf5NGCKuegbPU6aFsw4lg9YWoOyAxOh0tdZPtUz+w0GMLE+9b5smagKXOxT+fu2EwmoxN0VR8h
ixeX7CX/YHSM3lcBuo1sesl5O2GEeFgYbHVooYDKFz1fJHQPn7juHG4rchSvvtTaXNbsQsXwGaRv
quy4fpaperUwevjslEmt9LcziI3M/JlgRPH4PeBEQAYiUoGCGgfDM6eM2T82l8SQ9XrbPKys5HpZ
b5YoIUAfI7CYorpVUJlQO7Tlv5zEPr6w/PEMhyDL4E3/11vPMRWnA/oMFuuSPaTuXsKYNgcwljYe
4l5g55x+XQ1T8g8h1wK91mIuBpbYD0RFuZVQzTXoLRt+EXY9nPvRshwtarzuyfPNW6Dc89h3x37s
jnHyN9M8NOm8GhOIWFxGON1Iwo2uCcI9A38DbuJtnz+PHkmFKct89xJFPEU0dmgYeMaR2BFZmsmO
kStuZgBwrnlL4AnzKufiLwWvMImTgMhs2nqt0FEEtH325G/VEEE8m56DLtg3Bpd78xyphDQtGKsJ
K09wwgXxz0ZufJVjsFPFnXr9rFtAOsyqW/gUcc8e9S1P/6nIQsnvCmKDU4ozJ3ibJBAvJEHb1uOm
AvmM9LTds6I6zNHwMajir2jEGic0ENno7IfAMMeXKSGqDNOTgYYNKcl5Hv5PR0xCxSQeEgyjyGgC
DOb9UYwsRvVXJdbCaZhDWcNyiuMf3TgbI87+oqE6CQdgNB8JbdACvd3Z9EC1I3eZx+E6pkw/3HqJ
np4ByF/vDKc6edfNnzGLY4ZSYkS3i2yEWFNzN6KrK+LoODly7Wn2jsm/2kCPNuCddYpLJAmCSShU
guZHtvFxAJrbM4pxuvTfnE4bQTiyLL6stoU4lq28dh/k/c6AHOGaDzEzZCjbegtg/bX9FyXMcY6D
nUOJEaeKdLJwbWNA5sfiX2E+FJseRW/sYIO9KSNd2+nzBFLMZ/qtB+w43Z9isW2X3ka5/0b3J+f6
F5wQ7nxl1PkM9VhFz3lsbsfqTEXCxcGeWr52CLbz/qMsLpjFRoc40VXZbmrmzjz8F9s5ezl6C4i1
vXEzANaIdl7M2QPiOh4ZisOzqBaz/G/Wr2b1lOXfOsbrSBqdk6ziEfztrWDfQEiQpmzNIfZ7DKUq
5pNBfJJQqxMog/A31MsM00kGbHGRITveGmvZMqvPFgTvIiGsXCExDknMtbadyfpJBuC9IOxGyI1B
RMDdRcQnlyN+joXQDPjCLoXXDV+Sxgrt+66WOev7ml2Fs3cpPmeq6yVeBHjz4C5iKu1ggBLI9ofK
W0b/JIDurr2ZNP80Cgv0Kz4luvudRt9F8l3mjHQTtXCZU5cpcJZtFZxC2MSN+0h2heox9dRYI1qh
xn2q8eOiK1EsdgK+6gzbGbi8CIgLmbCt/mpDYCdmthVZcLM068I41b8xySaTlz1Z0YtfRMvanVaY
v3DFsZCgDK/gRSxUm+xSiZKMTbrGUz1DBqgg2cRz8Ow4Gz/9YU8HvbO4KmVuQCGsJXMMEfSHB2Pa
tD6t8b+YMBgH/zXSXDnuI1AutXPABLua0XXiHeEo4pXvITiThMYMbdMUSJR7axma3WZAAyFAJxi4
ARRDPit8jyL41iIgrhE3Fb0bthSLrSjVavreeWw/Cg0Irdc7UiuZrjkhQWNewl5J8asVcpfWs1no
F/PdDyYayPRT9GTsoh2xRxpMWxbLmHRRvq11PP4JM/yn0R7VfAKu+UsGIlypl8J5zTvU34ATjPiS
ec6iCPv9WDyp+jgnbwEHWQyWppQQ5TIYqVRe2N+bflwwJywnupKX3oZVbQNq41umK1mODJL8lBEd
zNJAe2dQPEUL5A4mAP7Ulux5/bA1Wu1Xr6EOBA7RKCa+O9Jxs/A8tM1TU3xqxDOzak4WadJjdFdV
+loYwwaZONi9reSmw667SesMnxIxDcJALMpsLdlhF2Kf62wyN/5nMJHvBUoQM9gaLltGWaw5S1LA
ifa3spMKplUf3xu4Ck5U3EuvOLc4+XyGX56Z3mV3bWxyj0twlPiP0AOeQ/Q/2MZOyvzoJOTkyL6p
Tp9T82V0/jkU4U39rk3ctPLapB8Y2RiPrnN1FG1y7Qg3dlNjawl367aYImkhEgIJs0eakWuc+ohA
QL6LibRgIxUfVsVbkza/YZNsmOyRBZAHrwPqYBr8LSgTAPvUkRGzEgItHFza5UXN9xmRUT9WTwYB
bE1trQvZl4uQMVnfxysruUbdexn+hxivtY+lSbJaSowmFrPebzaU/ase7MNsPjniDgeG137YJ1W7
NlHJ956xA06/EYW1Ff606llyoHWoSCU5tSjUtQzfp9TYmLO5d5liVvXfVH+jwFlnmM0aezrozGRr
8dFGd784PcrdCFHdPBDBS4gh+k2DFxxephDo5dvkWES0ZxrWq+alm2lUREDdh+QPMslCQGVQ0S8C
+BWbJXyWKWJWJu/D89gjFWMMVzinliQq4f6b5l8o+nvRk+yEtKON3xpSSXLEkz6rDA8jQTKzF2wa
7njgCY2p6R/Q//uafzKZQN3Zh0BUPgJ0ZLLN/O4p9eDEjnm1d6L7DA1N891NNRWc+apAVBXmd0uo
H04X/zYzB3QYWm4syfL7r8jAj7Zv/+PovJpaR8Ig+otUNQqj8IptOWNjk19UwAVlaZTDr9+jfdva
ZS8XI034uvu0cAA3TZ+GuPTj2e3CPUNHvgLwbnGJc+c8NE8g6zmgPdTws7vsNle8myb0SyjeDrQG
HMjxyERxIHm015FKWAocgl/OF02as5HuI41ATkrgwxkJDVsPhV4962VMxqz1CXWtauwXtnikI5lE
be1eQ3FOiXnSjNS886oHkt/MRnNebd43MSL9UBumndzks6w/Gm5YhoJ1xdZXdX7XfAsgahyFBkbh
EXsUh63gkaOA6t+42bSMInBCwhSYsAIf8bwJZE78rxCy+WdGNh7KBUmuCuS8i6fCC8imkRqsHAVe
u/U1LKcMAg+tTTURAcuxuTHGW0VALx2mwL1Gm1Fu7wqCDmTJiRFyuQnSq4BgoYtrEy5u7QgnUuSn
NrcNUPGy+ebOWkfXSl3JUG4qGr0FNCvhl7xOij/YLp5DecGQBqe3gSrFZh4Oy1NwlC5eBbhKfL2l
naiQkMbRUvCJJ8vveX5x1Ca8b8mjOcKEMVK/0DYzY3dIYkOBM/QYNPc2PfTlhuyFLE42rmZMSiCV
b9xG1u20HUW+NZsnlAIr/9L5bCJc7QPf1sLgZel0cONinRBfKCNeNRxxteE1Kx/TmvNR26+xze+T
fKl5RUMwvoKZK4g1o5C+jW3he9Vhhi48M1yJCvr9HPI1A029Hj8gH15W4CNnk5cZvn5FG9iR0hck
vJ3HI1FkHuthueowwUY4GWkU0J3+N4uOQpR+j7g84a7PUqgCpA9AtukuJSDpiPifmLQJhKdK3lS5
b+nYqWP4vYX11OY5UTLamjhiZ0DsA2svcLiMModrNF11rSNf22IDHc/htE6XuIEgg/PVjt6eCLJv
sGHTWhlr3loG/EKDEODwDB6rewYqtNFi/M6Wy8buDI+cpx9MyQZPb5XYNaFErn6eqnecVuiSDxXk
VCHHdWSSyAZ+kIEjFybBHtJIgjofAgrs0/VqGOdPh+raKaetCRUkSLxLLM9p8PI/AKiFhT5XFBhb
G0O9mTN+BM6+gXPMmcwbIZ/t2D0m3NELCxrOpVAXQC0GRTe0WuImPNjUEHjkUxNSPQioW6yDa4aO
PIInCXIftIDs7TOHAsi52ZkBPw1L6cWQNysETjYDyxutADCq5xdFR/2FgcFr9Ouw+g5njQ/ogP9B
ANWpx5ziKpxhRBCgsCcDL5k827aM1kQqPEbx4cn2MobuWdU8jkW8tKIM9WOdaXRgpdkvBKCPOEj6
Tb7URkc5zjsNN+QKuAC2iIHxGsYVMrUmy2xkLdh58dxW8joOYJBUQCOKBy+wQdhxmgjvHDaSlmyr
3ootRtlF63ePYgw+SHHTGYmi0mbmtjPjg7TCfYK7wevoEoVJA3zRo+5ORPkF0x4vXHzonG5reQPH
SQtmozm3l3GeeJNqkqdePUH5t7Ff9vF8TGRGlCOvaAU0VLHpcu2Twc6ulEx4p8UKMNn0h4UOB02q
xoWN6t8Kk4iZygl1gXJhmmYE+3y5U2rG0dDlITKmL21i8uVQot2Z1pdDthV7HEcuhmg5GzaBkJG4
SaaArBoHo2TFytN1ZH31EJr1PlibWJlL7rbkgigXVeYVofJilN77OIZoNthuMlNEWNEj6Loa9t95
EbKH6cdlTklQQU7+4A0/DFRfPdf9DqKpxVeEQdNdMl4zProUa+cq9JgoYzZ4JJVw4aqnf/Mw0Hae
0RYW1s1n1dnQMYiZeRVdmgNGE7dL6ThrveVURNagxomBhpzNEMhTq1kLS3utYMEjzsSVcy4j8YM8
um24xTo4oArLAMei/CGOnytbY5MgxEHNiaUzpSH9MgZyH+EaNx3oELhlE/ciNIiGhfsyUvKFJ51M
Br5D4D+RoGxa47A1h48yt45df41JLFiKF3aJB+m9YLHDPt+O1X0McOUTlXLQULR/ET3amp3tGLJ/
tbWA3AmmDKeoewOTZzDea7eua8IsTNaOzZPpDrTCOe17EDh+Dy8OU7SB+Ig1FwajQxuEmSQYoqdr
L52bAWc/yuVZy7gXM++OsheiFvshhRSh9ZwUscya4yNXqnVcN0dDPgvYGrg8aVCgYgHHS8wFnoQe
JxETIYoLl/eZVuU+s6JtOalXSTQvY0scF1G9sfaAeYiqMVQHgplw/WsaZzMokkZZQGdYhBvWWOdL
GtYbme7caVLiJNitjTDepZS6cDXkxDKcOl7asmJmY280fhuu4Wym5rVvb234Ak3AI5XMtTAoLnI8
TvHVaM41MOkMvFTJpJKqosmGwo9oi8Tqw2bYVtjMU/w5OoPGMSdY4sGhx8+cwLa1IUlLhlu99aWg
YVSvOq64wG42OH021ZCdZw6Lmfa9cB9dHCb1cEyYgCOwPxg5GHwcjE0xbCeqXrj/H1X9NWjtxg6+
7IZlgaAuHLc55nCYBMCRdzpjGJojuAzhougg8UW4GXI5fc4Mjy06NLsl6EHyqih5V2s/rlPqbYCM
tsvcaLH0E8ZqWkJEEbcfBrmF5uuBdwO3xLM7R2+ZaC85qaHljS5m8ooLAsgt9jyJ+1p0zwWhaYka
nDvDDrv60Z3+KRjgffWHXf7Bhlg7KzgvFXWlaMENiei0g3KE5VVXLENi3NAYs4oLXhpjp+O2rwzn
SXlLYGVWV6vaTu33FL9VAwnv1n3UYoKNF5dHLW5sbNvWaew+0/gSwb/GkPmQyGbjhS3fbPR1u9/l
iQCG3K4l8T4TAQSQDIGDbtVJ7zVslkY8qzD5lDlQ2u7wrzbpfR7LBuhvGB4tS23D1vwdkgyHpDgl
TvzaKBpFM+KJacDaVhndvO7GfDsaFjPmSodzwcGxnDgusZYyRxsOoDfurbLPCndDxFArAb/uddnO
GpM/BzYmC7lzy4Lx6kKbC4PWWEVEJTRsRnicxTmqdNKZpsYaIDaCVHnEXFZkJbpRv5klbLVoohx7
yVOYJ1MqYtLalweBhZkQR584rgS4i+wILpKTUxxvUZg4bafFIdUQfA2ssA+QNiAtZ92ZiK5c2ano
CUtBwrKEgh1MW4U3Wod+2VpdAz9+qrR/oT7srLal6T7dAEByce4iw8RV9EaY8VsF1oID+bSNxcY3
O28ZRM5Vr7sBJVhQQiQqJaC2gPXPIJ5LM1iNqbR1GVpPpCh2sqg/Kwkx05z4mix8tkeMRHnwp8Lh
UHcS9zVr7kCrTxxOuwbke1eYrzIPL1VEhjOwv1uzJZVWvqRl/wU2b9x3bUDLragupfrSGOqWcuBX
jrmRzKjN28/grIQVPxiXIqW1TAeQHE6P85TfS4w+MqO/XRm+o6JVM463kF8+IcZ1kHCIFC6AXrXw
73U8bbqZbFGC/KhVvrLYMzP9yXCbjigPE/wswnmQVcWnkUEfaKxjPVIhkETDTTGQwgQUXqRtPsda
fNRhDZlhce4rtYz9ENlgUQjG6mVAWicxrm1nk/zQNoh2By0s/1r6FDw33Ape9AQXJWN7xnlRgDLO
o6ytOtznSHQAJZ2c2u6KIKVdERt389/Z7r4U2M84HahgC2YF1B0mc4Wk1LXxhzAhTdes0F5yrToP
UTObx43UM6gEcniqesz+oqXAKE/Maq8ZnZ+nE9JkV75FJrtbUvslidZVKZbwlISGq5YDfdZ2H1jT
MP5hYN3CLDtVg0deNv0ONJD3ER6vOaWI1axn55zFXL8s1WxDjcoCLbCuUwA4N1jKj+gu9OcJrotj
UpNYVpem10eubcbEn4rns4k4iFe2viZoSxYd8tKkadwCLabEPHdJeyrq/HOyoj3ZeXSY4d1DTAzC
5i1LaVHXMAWSazrIPOnRBzzWJm1bOzR+BiFJ+c41/2xpXmKzvuJJsN74A25Oxhow5Oqmj0C9IiKb
zFvBC5u5ntGDQNC5r9JNYfTFrtfrbzogz5nK/xmROhqhcTb1yVpnnp5uXZybSZu/kY85tI6zTO2W
bb//w/7mh7bxYY8a1gP7VLYoNaMKfDL7PtG59YzmarvyOCr9ONZwirXyMZ/ln+idp6YPDo1RfbgG
p18tagwA8FyzhkF7Y+3YuvUAYCo6BHDJLZG/1m7DAwBZcHbiRxHHX2Y+MSS11zq1F1pi7/us2WaC
SZ8TYJuUyfvU8wlmhYWz3TVBUIbVPzRqUsOL6qJfa72rH50qPnudvXWE8QlYJCeGlHziQTqMoVpr
lr5Anx/6gIBN+OL2VGp6mESrMtni+1k3fbqLATt7JaZ/6lHLavrAVbXOg+DVMJe6BPdAzSZJaotp
QRIgJ+TMZYJaW0eRcaKA7w4+0ljZtbfOFQ01HSshgN8rvsEzTZPoLZzzegVoISnnXeZxfyt1qPMc
FswkPTZeNoCLz29j0z5OkNA1ewmyFVB5vabxyxHPHLmonCVY/DktuQqFVEimgaCbJqg00GFvA1XE
XWuzIisbvH4InjmbbtMINqaLj0ol97hMzlPUHJzeWaa6MFds1B1n8h6jyHoBoUD/eaff86h/7AQ0
dcvalFa06xyb04da6V58rgVFRUMo0EJgYnEkjT+lU2MtYuuLE0aPpsIvWE06XoWUqMusP7aDOmdB
nK2JE4Ja8kyO/IYbr7GGUgBiWtNhdrR/WufWoBna6+A5/DUM+GuEp5I+5nMoq5MVc9c1ZppAekL6
uI/vtRxezYH+iRK68Qob4Be5uTPcwLOdtEtLaPdt6UitWTO/pnb1XiBflxE9GABGnmIrxiKjr1uF
Yp8Z9rHzSn2js6pCfMMYP7oJFskk/RGSbhBpDptQkdNKRX7W2g5/JKoWrgLCElYhjQ1wOK4D1fuA
h4yJNkKdNv2EyjnE9C/sYnuq0XfN1B+ypReV20RS2C+4VqtNzTwAB0/KsFt8AZulxkCG7Qvu/n6F
Z5yfg9TOWi/RqaaOJqyyJlWmae9RXrMCTfNJNZhNecUeClh0K/J3rCpmVG95F15ixblJZ+SArJFe
Rmu8ViNnr1LiNbfNfi/qiNSYtmPh27tu/TQHVM65yLqAnZbiHD6uvZ0SEUoxOW5kRly7JoTodxBB
2AHaYz3RDG6Oax0f+cqe5KHW0nDTzIlYE3paCmfC2xg4MdVMHTNQpCcTW8YGpyUEH941adfYeT1q
W9r2OYodzuQOXAIuZ0k4ADqQ8mbQkSw1rmMN8vNDm4fbdkAOJ9XCQdLm+BXyPaKQWageMA2mLdd8
EAPieFwOL3LAA813fJc1Sh1miW0gaLSKumlCPmrEOQlzGq0SYd1nM6LcaJlbMTAKrniyOcHEvzV3
xNQ1QSKrM/sA7eUxSEJzbmASAAss+G5GUmR+6WnFgiV8T+am5Qcs3twISSy2KIb2jDnf2sFIhDb0
4GINtvHQi/7VKmd2/p46hrBHn+VsP2Rg6cQp6PKdq3cOujpX2EDCbES4S4gfl+4lHoslRz+oW9hr
WysegD7Nwz89Nr7mCGRJPiesJ3ww+jDeRxaupnJCWBxsq4ZKzgpLyCuoHZbzweFBtGb+G2UIIbZ3
bN/JixTmywgZA4kO36DU878xAdaiQ4TjpUKrCzXkAW+ouhU7BRfwimNC3dNEXSJ9CLajB9nn1Kbr
H7VHoY2Tw4Mca/fNc9uXonQSnyzKqS1zoAZT/kYK4Thbw1aXxbOj19ssC55Te3q2ivkx7MtbT17J
gjsL2fYDzNylktLXQvqu9QGB3dHcTWWDKg0qspqO+xQ2wa4tSr8Q0X2yFk5KijcycR9rUs65x5kK
vrg/jDXLEXtexT2PqMEf9FRthan/omj3Dnq25mFOd52t47QZmOun7h6y7bHQAWUgPrO5ZIkfVYtO
skSXx1BzyPl7jPootZ348L2UZrJ+SZh05iMW0qunDT91lBdMHORFlA6GUm6PUEDSH0pFuawydqg6
/egA/HJJZgAwnhmaBf7YwS+2uJyYrDsk2f9idhoyJfk3uaZrEgQf5kBxodskLMLOb+PWF/CiL+DP
OZZZJzsgExsXjDZDdUlTWCO9ex0nmrpA1tNEaOC559kjKYP9QAdEOcY1g3jDYv3LTWwIaiD4EKJa
BgL/qavxyjeNYkKZbsn3c35JevxReYTakXEDNCdvh7K7l1N0rrP+pruShBcnc2SIVR7R54Mj76my
0qNVZvnOyqj+tPvpjFe3oNNU3GEhbG2j3wPzvxbz9FMV0ztHZj4ZLESo8ENAi0UOrLOYVqYeaUfF
csP5VGrDVZAZfofXG9474MC7emkH8CqkkzieS47TlCv7ow7zGmpzfjL19D7lZvJYxGm9KjuEotaF
hhWBZAYTeZm6ztrYjFFYdrjzjYLJjuax48wawUqKu7dBI15ikX9JklhkiRuu+0r8YnNHIZDtvmwG
xnZjvZNSlveeWmYyfyShVUIHY9dnLbM/Qdtno+q9p9z3IRIgyjK8t7BYd3bFVYhJ5qqp0DY73bsn
DYmkGKPJQ5qNp2oelqR/hufU+/Aih33G9kcL/0zWAAeal7WZ3nFkIffNMJ3rvCxamv6POdRVuRNE
lMijFb4e+A5xfyM1f0y04RYU4hhY8pEx/Wc4ihcOdaxsBL86A0Vvhh8XkCN/UBOTyGmW33NLAQcU
1jMMkH8kdV/rgiNITpHUUOtvwEvQUUJKP9yg+SsyJmMP4CAjqE2pdZj6/jtyXLlhk+p2mJzXA6WU
vKUjrVfdtNEgcvVh57DYIouxLzQPoU5YoDFaZuiDiVOEyodkrbUKdplVnYqqOMYeEAjJtJTTLZyN
YrI+c25nmwZKDTP+hAsM16qqmkli2Dhpe3f6DHJqP/nvZPVornHltvZwt0Fg/GC3eU/4yUHAvEBI
eLSg6GmGMezGgq0WML4/JIwjI16hbmJ3H12wA8WLPqdUtMHVy5XzaEsux7i/uEA+B0HHEksTS1w/
g8EgmGYw9Qm1a8c9LzG6s8jcTx1GAJIQkH7oSmsr0G9mIZ6UadFOMalNwMkbwbK+2il9NIP4naeQ
KYPAoQv1Rkf2m0Pq91J77zQWKsn0kjF+5+TL8CWZp4vjWPehW0oLtOCXyRizf/KNdmt/uu2w4TPY
pi6QHcu9sgQ8xIVBbLDSQx/mSnvCSf00Voh5I16JDTNpSq/qWDt2LaMNzyW6WjFA8lsDaxYyodrm
8/yc8vZlHr6HLiEoGNrThfmVBHIGGSutMSGZOTYn2xTtg9DUtIXMTf7AC94SDWZK4eHjaHkeAtsm
9WFkW5uO2oUzwxa2r9N622vw4md9/nIH52i5NxlxdC5i+7MH7712eV12FrRDDlLLwqfAEgp0Psju
tHQBVwiTQ0AwkSMWIzcCzuhugp0lymbtAOoPaArs5oww3OgAG4siUsak7MWxtSrnuY3qEecXy22P
j4YzqBJMMnPM+YbprUaBRUUbluKwGmGF+DdP1qKEej+FNIOVhvfQUNaJKOF7rYscI3b9i75NoI1M
f5liZovDY87DsIpMJrpNR3TfAGVi8n4THE1WWsiFNMjsj5Q66hXY0n0EL5SKMz40iSGK15yijjiU
voGdiY9RrTjEYDHAHbLGEgyBtU7NQ4vLNxPNPzuJ/gkrW/j09zqk75uv9a268xPmK3VMoVqzVDb0
w2bSWXxT867P2GkHFfwzMg6yWrZQ0txg6444AsDOkqjTcBy48SIQW6RFomHpE2os/MQ4yiz249ae
MblpQJdGOgrRrxeY0sKvUT59zngGi4VSZYy32aMSaZTPyQTUxAh4CxModvDJYKYWu9gyr1Edb9Rg
3IpO/eBVPkCIxSumis+mEdPy+P0lNYpJRPMLlXxz6u2KnmLRyNWLnWrS17GcD17VvoXm+Nt1vNmp
9O6A/C/50FBzFEdYWep5Jfv/4Ygc8ZqqfKYTgvtj60sU1jFGbSWhAAnGLX3Uyr+GTmb+jtyTKSaK
OcoKWveg1u+IGKNGsw9vgkH9FOz2qxgl/5bn4ynOnAKOF8084BR+QHE/k2/8A3/z3Q1NQMOdua+E
DUvao6klUWdvKHdRUvhcxrmGtvKxEA6UCa9V50oG9VMUiTMYrEse1dA8w3rPLrU245rhGX828aF7
2+LeneJ4AeT/xIYWbErX3DvYn9EzBE+82/zzuHZOI4ZFu0PlL0Yu7LSC1S1tmvjkllzSmxOeu8E4
MsbhgC74GQL6w2H6q1022AtuxDsy6jT2bkBP9dTVFDSmuTxhkGX1d7xbAgKB5DNr0Eg6qQGs9KjZ
RbU1JXZOU9dfXad6mtKJMThF4TDqeDRm9DjKlqwfzfJu4NL9trcOoDuYi+Mq2y3ZpZnRtp8HyIMe
VkarhDAYp0xEDPhoALKMvKXQSn+bavPT7bFEZZW8uJr2obRKZ6ipWj9FxHiIk/ILhnyMmpFi5iSM
Gg43bUxfnWh6qJS7NzlUz6R5SfkF9ySsnmM5b6XovmLL+Joog0A9lszzrZ9kjG6Yf270Vbypoj+C
uaAJOhIrNwUemdC1O82blnBZyh8bCZw9s9x6ebyuFMf8rCcSVPfxrZMGMcUCeIjcNKI6FuO0dQJU
B6OfmJITT/QceamH8qvtI1BrIXejeUDDA03VJfOrOxqHQB8xsMTG+wydLTeDTZR72zSeX5MgvTkR
3VbFt6thOJbOcU6Ty8QYc3Do4OngtY72PQT3CAmL9j2HzZH+xWzG/uttG97QQLWfouNFNKih0zhM
Ig5ilKFLSrFFIjQnk4O0iCUpbBHsf8TwRTyLI2e71xoyo+ByCaAc2DzowCxptu/OZT5dkslgiqre
5pixeM72g8BelflOmQ3l5N2n6yYnb05vipqqwJEHGYtNS296lhbHjhoCDhr7jJKOujLeUlTYhmIi
wTSYKtrmN55/UxjaKGlPHmNdldBdRtXvtAjSaUY/GtrZVrm6XxZc2wzXvnU6HgGD+stJiy7BHL5F
ZbfLWaKrnH7ghnCrMg9JzyFfwAdwTeFX5Z9efpUgS8swPQ8p/q+mSngDeVI3ZemcPcfwk07/mabR
dzi7uQ7320qv6f4M6LzhBttkf51r7cooZZy1jPhfuWk8tMq6ZZiySvSJeH7yGJwEFT2+PKDEGq5V
0/m22+/Kdtw0pU1ed8JMaq2qwXiZynGt8j5bax25jaVu3GxfKGN7i+PposfeSxnG5wCLN8vvo0cV
N5IvpBoNfkhycGO1ocLmHkQe0IOFvMGaTG1aRoeBaikdlZ1+6epp3CU59zFzZEtM4dQa0td75C96
JB41A7VGUKs9RvN3TpGcgREFDBPmzDqqV0FcfbPGPs4e44lm5HNwnOkvycZfGTkZeC8NDFJCA3YV
Y7TP4SCF8K7PLRrC3iSISFYi846OByKgGssnxsien/b9WZPu56zyekX25+bmpI8NfIdBVj5NJX77
kApRDpMW+yaSimZC1aghhDsh6My5md95HL46aAO0NfjcrPCHT4QeAUfSv5NYcGFF4iM6+GOebOwE
zxh08zMVXPFaq8ErKAZpTtRduDI8dEIdPEx9EvGos/NjQijdDfI9/OSjWdL5BmrK6EBfmFBsqcUg
kFPQsJJItYZEjy2YcEcMm/yhisJ34Mpsq8I2GJZrfKWFIm+lsIrwZTOlFlAmGDYE9E5MUNs9SjZa
vSLVAnIvJZD9vKzCM9PLB8OGP2lNHF4m08VRNb4YnHVqHSvlnB+4AFyWeVniEDMbPYeMUONzpjg0
GkQixK/WxP+VVOCzqZMS62RkjJc2/B8cxNq1lSlQmTD4MTAFgtJhvTbO6cj1qWbeUplUR2WYMjV2
ckIc8lgvUeVCBASJuHviBezjkzL0YzgPfMLUNY/F3ubWMWrzyaiXhnTrRZ/sl8A2jlmDXWD20FHn
sl5jG0DHMvttn1Imi6MAIVNWtMHZZb8z2/qPWC74wgJPQiXYDQ0fntupr/rHXEKA6KiFmOslToG+
FdvGpW6dezQjBgXVvEfI2I1gv5kX+oxMqJMwj30yFxvX9tCYjPwX3sWqsxEXk+lV4OdotShcWzhk
4hr4PX4jlNWVE4Dtj2cfvN95DpqrQ9OvY81fiFI73S1f4Xx3pIrrvTEkz63b/oKzwvMtAkrKcbLy
OLGDY1u0jzRLbVrRfWcjR3DVmfd0BjA8mn9DFH14OM3tXG4531E9n9b5WkweOwdd6EF/aEzgkqX9
XAsUoa5/121oF1ZjvITzeDLNGDKSs1+axFqnqx8aGihwCurnpqhd/hqLn8ykCTCutItwO6z2YfkR
pOZP2ESLZrv0GCrnxsQnWDV6syWEx4UjheNqzldTFDfQbd9lyY9VMVLZ2D32Ga4Qd88pn9omzf2h
sG89MAQ0giK8hHT8mCbLsRNDYCNBYVkx2TqKn9BLi++pzn41j79/4hGDB9NLZHCREcukWRd2tE2b
aYMCA0orvUuGJ1qG9XXEfTjkhBD+muU2ZHn1u0RutaPpKPLq3jacBrkDP1kQyFrQ0YahQQtPyXCl
065Kep88w6Gxq0d8zvfCwo4ScTXFx4JUMG8ozmJuorYKhgRnY2yWeV4g+GTrFBDgyCl81dUwcSNz
5SBDJX11aCJWOdJpuzEqD04535Slvyd6f7b4otFDxq2sj4rfZWl7CKvBU5Lml4hIzTwMn/NI/VIn
Cy6e1mRhEvCeuKt+DJnlixZ/4VRjOuhQ5xPDuoslEiibt662N1lDbpyqRJwXBL7MlIOvcYwNE1sj
0+AotB4Rdl+NsLyarnynGg4iGt3qI1NALNNpMG6hRP9kg3cADXDVw4jAXXXSjOxlTjjmBdqtxDXr
TAgLY35g6Lyz5XDti/4WyHoHXfRg0jqjQlYOPDdjS1WGFub7aRj2CQMrrzPYJ+gfHIy7tArMHh3D
hPbQKYtqlOigRfgmRH1roHcUufZFM9SHYugg6BKwgUUiWwfL/o/aKNMPDi131WdXfQjv6QBvpLPy
a1sU6ygtVxWuw6QUv60HfVY2JuStxXKqC3iNbA06UzOcyjYNeBNVwcy08JC0kHCd9INgDwHNvuVt
wkgAI61Mhm3Ng5PP9inUnXMUTFfTJlslnb8w8346pA7kdvlk9+hFVDNYGE9Si9MWmUBP0BsHgLGE
GA366FEM4QkRcGm+/qep8UnH9ErZyHHu+BvMQ7guccpV4bhUN26ilGAC9Yk4uCOYsCo4ZXxPKwzQ
9sYnkNbbimh84TIY6YPtnI53K0BA6Bu1H1rn3BXWGXTjV4L+5nHPLs34qJnNKVWetpTcYCkZTnYY
7ZweBKqrtkGqPZuCRyak/zYm/QWw5GFg1viQskmFXGMw7dMtlCRUppcb2WqA0OaphxEfPON7lls9
hISULkgwvZpt2hqj/YhtIKhiALFsztir3AMxxJiJRf46OyjqnkeHClZ+jSUIy8HGCVKGN9CoKqvT
ETSoOOi1+Q359DiVjKKSARVsPKnB9KdsehuF9eaOyZWpzjqKh9NUDxtRgOmiSZG+NpzCIMOcKebm
zoUPYy3cVpdWPtBoKV0C6DfWq2yXuUKMv8gD5LkpMwlis2cUtC5zK75ABFMLthGKfCLjD9AF5Xpy
p/qCxyKk6Qnjgmngh7Txvh8duAUrgW37OsP6ODGiWMJeY/KBt9b9MUqM5DPr9i/teAZSskHOJbN7
dx0OyfTh2uS/jM5l8VDOEsXNzQa6xtyam9ligZeKCL8DeuVUpK48AB+zL4NwxFtoRUG2JI3d4wwN
dk21mLNRAEdwU/EWhFInmtBPd7tAvaei3JaMtYnSYO+d4AVysp+5PXlk2LifNyajn1pbQdtbVen4
Su7Cr/CNRoTrRdte3PhJp6+7s8VFYB+dTbUXHrHH4T0rkR66BfqL4cdaGpIgg/PvxgDOz1A9eDF6
DL5vMBTsQMHDAMRycWJzdcMy5jUfXGiwZFs7YsXo/YY/V7ywLRMIDBh5boMjzh+8Xjx0OWM+z1zT
ZHgp6BO3BSWDKn/VwuRIpO5gZfm+D0Ao8w532sC5Sx4Te/zMB+BRjXXtecNC50W54SGukO0G1ksI
s9QE+lP716TzpgANgX6GFkEbIlOpNqC6uv9mDd9JjrEN+2TWfEp8C5n3Cr/SF1BeHGm+YMlaN177
O+vTSVn5U6jI483xhj6tOy1062VYRuJ/J7uOyX94roY/JeJdo7eARMaVXp+xr6zkTKFESTV66XGa
RCh/wBx2nChUxqT54AYDfT6QpJW9cpM79BImfTSMqnJjxgTrpHfCi7lCcMJqNqZnQ8tfZNXIQ9Cz
oWjCSY7EuP0kmd5TgLYvfUY5q1JiMbgQHSS2wASZwHA7TWejnM+WWR2TGKzAgKmV59FM7srGHmxm
bxZ2gGPSpAkNolF+xhfVbYNICJ6ekKsecgVmsrF5cnHaMWjPvoc4+/UAEYHgGRGgDQ78BLAfhpGW
NRgW2j2puv577vMIeb4/DkW8n21rOtap0W3wbF64xvO2Lh+JHZkJYN36uY6q4cstmy+j6X+M0bnX
NejZqEPrmEIibFhk7cH6ZcxJoKsHmaALGuVsbrl6SdjZcdrsuQqzamv00KgiCiiWTJwb9HcklL0j
KVmr3Rbnpeva/aOnedEzbhDt0x0G+yC6/LUyZfruajhK2HrLY5RRqTQXBiBVwwaAyKJviqRa55Gy
D21b/lBndTM0hdfEldk+iUf7BU37Fyb3v0xkHgDPBMqlF9CETMtZUxL+JylVHJgED8eaY/he5UUB
OZ18EOKP/akNfcpINYQDPv/H0Xksu25rQfSLWEUCIAlOlcPJOvFOWCcyJzDz673kwRs8u+raligQ
u3f36itdmNdkihmevH89T6Cna3dC1gyB2ONj+KoSmt/hCpx5b9ZrCHp/EMW9N+YI/vS80je9Xr7z
ZPpLKvLKun4pJcVUHA/Y0ybus/wU9xbWvUMx9dbH0sTuwUualiqtrLvVTTs+mjigFLkXyboyaPap
4NVYVTPesij4hp5HSCzxmUW4VMzI2VQM5B4YwkqRDPJs1zyUuu3uJVDmdVEx3sUV2J96mJJbel2S
feTBDlLZqakWNIfmChjzSmf+LHT5a9eOe5/1xtykwfg4SiWxH2TFn5Yjp9XkGBaGEud+M7CTkxFh
Cc/BzrmkPPmuiwVlaaJrzAIfTtU4uDNG+iQhHCNPVdXZ42vjdci2rFo4MfwKpA0gpnZH/1fPqixg
V+qkzQ47tyAV7rQv7Fm8LfWLgP8bg1gcBEVMbDNS90ujNLHs4OiETr0tIWg+pZ3oj35AeRsi7yVJ
FV0TESgF/h6/yCZ+aZfxow8I43ShcB5cm4igAgXCdXTot2nQ9uTPVH82aQHYw2mL+TYCSryL5/hM
mBpHCmwJsO79cqtr1W2wyX76lpvfzb4NFDe20xcduAmPV5dSQyfemis/vF/M/G6W3MDX47gEU4A3
KVyogySGxAUyXG6dFhdZbjO6zxKD6hTwANUx0G43PMu2EJDzc/K8vXyG4cuas1FQ3QpKtr1oaT+7
MuXKMaMszH4on/VCGgzi5oLAGDzF3XXZE8DntOmIOjoLmx01MdQ51uyv8R1dj0ziEg3yjxFYUyiy
B0AAJnUfE9jamJKKWm9sHQIbwPONM15s/CR0Xeq++wl93DCQg8prBNoQ6hfNc8TV8FBacb2l1vEL
sHpA2UkD7Sfj/tv7jb+NRZGsyDrPiHUMjV7U4OnAN7nvalnc1rOOd9ppXfxw1b8I7izsek3F0jJw
JMcFV/TADPdeg0i4uG2ytbM8ugSQFrfORCNmYuGW1bQVrPhqN5nnBitjdx9eV94HJQJeKcjFAynp
D74YJVRM5Z2d3Cn2mYMrLvQFGfxGY81JUnjmDVuIZAKoOmTuv05F8pC2S/NeLGWPV9l8+J7aweY4
D0XO/ivjl+kEN8PYfFgSuT+P2AlWFunjDBbUUTv0QLY2TpQB2iBNHd69VaastILqz1+gho9Ay1as
n507r+6fO+xFh7xOj/i3GI8IowMVgy+io/5pXHAUI0T94jl8rxvzLi39zKh6YWEgVhXaDuZ4cFDD
TH+4nXkAO0k8jfIKAu4j8w1xs0DmSyDw9VemgZmXTS64k7blRGvoAHoQql+zU4BMkCYsuVP8eWCL
mHh7ehltTWbXxIRPhlyfBpVTmHi9PuMoX1WFSW4UTuwVo6D7JUIJSWduYQYsdPxAyRJbbFQsUp2O
9cP0xqd0W0uspIPAZx8UitBQVeAEVW3w41lU74bO9aWo0eSX2W1OQbfgVsnS5OQ58z+OjXBlN/zb
Qa2z3lveyQTay7WcYsJddbWm/OjCJuS1AQGy1jzbwAfmDwZAlr/l/NFZlbeNZmSVBBnqFMXMH0Iy
9RbXpsIclTpAb1mrCdrGnNBYa0Ox3S6lfkTTtHcRNRs8kYrdpZHHypfF1pp48aBSebjBHG7ZFT1G
MVYCCozIomj9OiTjcpBKHbmD8ZR08x1Wi5qsMrTKul3Y4FVgzNv+AffTTcL1fI/jvT90Kf5P7UWG
p0JZu7DgNkfzBXfRdCyAaHNTCuzE2XFmuDcUrY+7rg00kIElUseyCqubLBrEvpp6nxqMHGtBXc+g
vTHlHPOE8G5qC5x+Fn/Dn3xWbGPsvfYE+8mIusEBpW2is8xjPRbAgMJ+5Vc73yWEZqqCUAnOit0Q
uOHJX6plG9kpK2LHPvs6oMIzmCKyOjHWAdzszlU3/nLHq588yr6dnI0ZZ9SwdUwhd65u5z0cZ75y
OsJh8ktsrqQzeDaSvn2yXIKHAmEn96cHj7wKBJ+SBVxfgAnLbKXuci3d39otmiPe125NYoWgVrYU
G8ZW8hDTqPAsBflxqefkyQmXn7pPiRXiFn0ehyV+9OyGF5O5jlpxH9qcFriEIUAm+4ZJi1s/qYrG
srmnB3Rs+YmHscYfh3c10epbNSUdHVHv/knVfTsijfdpG8KrocxlRZMyXE/Yaww3jmb5muZnGUBb
yUv+b5rgZKLtymxnnaHYiWyMT1lLO6vXFGpXQ/tapbS8bIlUJC9e3YJmTF1CdU7wGseS8iqgD4Ix
7moMmvNwb2Ug8uGNU4vBSUKz2c4uYOEmvC0YHtO3tq9gmVcDkb4Sbyeh0Y+hsekAt3z3ZRCaLXRg
owgz9K20Xyfc0MBc9UADl7D5pOaNybDpiDx4Eb5/COVbr5HVBiAn9WpD1Z+cMfjw6nD4lDXYdi28
H5dVMuUf7sWO9PsMvmnFDe4Fe7ILxAzippwyXikYyG8pgUVCo0toNfVkq9lqywPpNuu+i5pf50p9
LlydHvlnPfZR8kgrJJsbxdZPEKO/MIa2Oy+PDzTSfWmNnDYMwDFS6QAizGN+KOSGo8HJ/5Iimo6q
DC8uki2wIpYGCvA8nVjzeKHlE/gt8KZjEU7kuTUghRp+OA5fcTe03XtpO1DEBoA+JegKHpIvLxnZ
MjHA4uRTMObp0Nhg437VywRVNWlGvBUSc+rEJp+qNwM1QlzPszR6mQN9QlIbsYSl9cEUNK5VAQeD
X3l3Ey/4oiSjMk/EGCrTxJzGWCiw2bDqzvvdnEWPWeB/hxST4kNYoBdnISdp45DP8vSuUmVzQEmv
tgzqoEsVtWrdED652gkRQmhCnIxf8kYbqdoR8/jeOe0Dtaouip7Sx2mhwSgrSGQ1pAI3xieIl8sa
u/HEXbDSobUt3QnYo2yN/6GTBam2yKIbEMH8ZgHPvVau6eg+0i/L2KjVPBmwsmXJTzMqzXs2Qi5n
7T2dar65D4FDaWHJyosvjNjQdxU3TLuvqkvlwjqhiBJH0xSdAfMpzqSSxbwJsVXK8Axl9eSydX9b
sGYDcWgZf9wf4m5UlHf2HQcG5R6KrFqOJbLlvcptCqWTDuE5eLZDRsYc4P0Rvixkg5gmTCCz5SlW
yZdNN/jjtJA5Fqa/YNiGdtTbqGGyeM6GmruHGGH5jKHNkiNO/kk5hjsECRZO15huVucBeUyAKpkX
568+Qhz1XONmdsZbBsAvJ2SBnvDWA6pz1QiGiRROPYWnoswr0lHefZpn30pytfGnBlEvjVkctZER
uLpjVIGqrpmubV5dFpSytUhd/xtGyD+jHRyV8xOynzkomU8bShvgynLM3TVj+9Xk8UfRz9FjXHa0
3jj9bZF236krnssk/rNNSe0PtLeQ+M466HqSPsmP03mXLrcf7aKiwGgo7rh4Xx3nfGEspu4LzC1H
tF4eMdvbsShnIVQ0AcXHtXvyIu+bF0+0Jy6ORY7L2CYM4Ea0+fTao6QH8fIgfOcW8D7B6REeRuW+
1oP/Xvpgb+YckPLo33r+iJsa2/Oqm3FnG9+nUcAKYbmFefmZxQR4YxYViWm8XzGo8cj/1CqeJ0qx
eZGAMrhWObmpeLSifNiXc2lgkNkE7d2CIiE7uU63bF1QXEx9CJ0O9Hc+VeUJEoN3tKDuH+alpmzX
WjKSqyF2bqKS2X7GZ54iU607qwTVIQQhZ2dCm3EIN6g6mE5ONX1UlfcPzeIvEdQ3XvEsQsTW/cDN
1u2uMNcUswOvNbH93ypNG+necnF2uDkblij1SpLJ5I/soX/PCqKbRLzGOXjUs75rPCK5RmFkw9/x
E1Tt6X8gbuJUTx41bawmgQgMSfuJESVeT6ajf9EMj1Xm//gl9R9CRiTE5qZ5sGzDPlSgrOS1e7Gu
1Z6JcbGIU0x3xKHtPPEtM8gINz7QWnSIYfWvB1o3MN6n+MKF3a/nSiy7cpqmS4QrhzW7StaYzVE2
tPVIMYK966e2ohyK30GVN5/YkKqXZCnxcuN3QbGhKVREAxxSHTTHBBtvs4JsnLzaWa/hG1vqRFDZ
+QwyuDmurni1a39+GUZMTSuHnsRN5LXTU0guZGUVbCaYVdlv2uC0lPI4nqYrR1d4gFE9z+oPU04N
GXKtvGDgEFuXDNbmygDcWACZyWRgLYHxxjYw5HBJrAKLYTw37gPq9iPprQnHOdntIMadXbIfW5nK
Fr8Lfq+7dGxJ/sDJZSvXSGiAalAZn0MdWkDF6R4KpGXBH0HY+56jdu/2rvtpOfXEr7l9MB05GNTM
lp2Pd+1S45RrNd6QIK0STpW+XHhPuS3CMQ8afx+8UOnPl4xhlEgmDtkYCz8VduVwaQywNCZ/DJom
4vtQmRgeIxqG2Djmt7Ghss+eI/uCN5SijMiCXTNXhEmn1HryeqqcU6eoKW9iY5kvccerZGh27I/Z
Z/Q+ATbqBNas+p9b+he2UngQiiTzjupg/lsJqD+YwmaPhmFtq2HgYGmwswTsI1qsZ9gHg/s5yA6l
bM/K9l+7sgMW2OLHFWrR+9SGQACzkU8uAZvQuvBwmL+Zlk2VbcYrh724zt2Fhz3CuBO0H7c5ttQW
8DOlUjVVN73swz1Ku7PH7nbHiF88JUzvm7EAQlmE88vk6wYTIB0t/Ho3Msy8w+iJ4iT09bghgk1U
qULKdUHArnTg/fgeJS9DdRXJHcw+TYDFPtPj2ScNQb0AJrLGTyPW12A7XaF+KQX1bmBj04hCIRFs
ZufWbe1wXzdKPaOP8vtUardInIMVGdUT2aTlMUn6D0skb6VF1kKTLkGn51BA/bEeKNSddoVCVsiR
vlYFUH2WrgKWs+hpio0IhwiXt93YxMsmahtBWxKpIcIxKfj26M/yaLSQvuXf8POnryCG6+inwbtG
YmbJQv8K8oi+baEEE0vkn1DJ5S0N2R/xLeJim6P+JmcHgihS/ky1fgqVvPR1aiMzFTnJ9dQ6u1GE
zCE6C+d2kOD58evzLLrP0XE9fETA0flge4jC8VfeELw3UfcdN1m9acOJHlR2ag+911Q3UgdXwoQq
z7H02oOd2WBMXQwpmeV0LEQk8CyL9fewZP2+bxrlona69nns7GKnRUFhsFvOu9qam+eWPOa2RaVY
lyVjZN2D302x9CVyBogUdGTpaywaVl9QyzSNxVnl3ZECEpPiP0rkjRA+6IZYKfFYD70DSqZCKvQy
LsAkNPuP0DHdo1t61bWCI9g2EhpGGVUDe/MoP9iV578ryyVNI4x9X+VWe8J3Wx6mrO2OJWgi4n2j
XhdcaXEz4FvrEze4N3GhoTxW/iVNrf7Zt1VxDGlC3bMdibay8TQdonn8wgWy3/M25qqCa97GqdD1
3fssYdNluCZhiYSU+04tHgXVVvuwctjqEtk59E1yffE0GCGQsrcd9WWhl1MbvJjfso2tnfGAl8wR
EqUl+Lin602VXLd+SM10lbJ40hiCi5u5VhP2G5KZgsbjTWmi964BSZS5JL74V1BH1BGwESXBqLxY
iCcm1XMZRHqbzMvr4FUPaW7VkHfcEBBBS+8g+zGSHgIpYCjnLXtEd1OOVFzVHVJgQYB19vGUznmz
0VYX4u6EKg8Y82nW7ucwYuaiLI8MAyFDiEHD4zDp4xz033ai23Un9b2pGURGXW+gBmevprOCx9An
AhR1IwZQ3bYcaOBXO0TrvWU7V84oBhKefHaldtt85QO2HjDuSElOmu0i3h1QmAjiEXTqd/mYWNtO
t/GuYG6+8oYSECxhc9Muorp4gzvfdbQPuPhqGPiJqVqwWiapJHWVor7LdBRccqoxuB1GWv6jE4U7
hUfvCyEIvNp/JGvNN+9I4IQaj88uGuiuIYPtuM96TPB7heTGrO0A9KZj5TUviDtWkD9jB43ZlLbk
heikJcQJh7TuXxZ6xfaSKNIhDKdnFS0ScPRSXoRoM1gxlATtK2P9nyiRB94k49ar6+jMuOaCLLHC
W1tgKUuCzN1k/XDfkPhb16wGTnhRskM4DQsvkIECxIScbIjcvHI6u3ptlSE1Z/k93z5uAc/iG6M5
Bl0HQ+d97oXhtrDBCPsl+HkrRYZ1O24IUWWRgXH59QbCY09nsd5PBBBWJzTOtnaU/WiNbLHpkkgO
Oh0ByPG2kL9UzPSvXSf/Sq15WvukP09WetU7EKl10A6bNvPFuuET3UkrpCK4KKipgwyBIBR3xV5E
fn1PFIlMcIcRlst1SmCqiYm6yvhY02ewsUtegPypb0kc5+wyvP6swLcS0KpvsW+EK0vH9kl4Gcwu
1/F3ocNbt7U7+nFT9Kgg8J8nNdwoLfvfwvLj+2L29EvbFtAyrdaBq5LTT4szMMa2BTOHjDUlxMkU
xdsICU/zwRJvqAfOQkJW3h6pNoYt6d1RfeftckOXhsWEexvXrQPFpZNnZQiAJVkAtCPMHwclSadT
14MDLloPdfKMRfdCio6tJ2gCKjfyhK/KsmkyNHq5iWrRrpRrfpOp/hNBHd3QSX87Ux9wwTU5r7no
5lsfpDhAjv4QZe1dGBE8Vuxmt3arsDrNWcICa9FboYKZblGboK+DkSpHn9uw/m8O+QQD32EPuFkA
MT/S9GddRWungPFkd6fYTRkNenGauvCFtQSEkSz1MfvQeMjn8oif/Uso1Ia0s7NjEmVPdSa8N4YJ
3P1Xeo1RUX3sisFZtSxguS4GO6sFah1ST8V54IfbxegvmPzUcku1nVilvKEIxXvlt+2eyBUpOh+p
XRPqrfxros2U7UegpEW5uSXPWez/weVKd5zMN5QUf2eF7xyCpQc0Cb7nr3bDXx5TZlJ1S8NBvHdG
+uE9k382IeI5w41NfGvp93mcjgc+l3ovkR8pmnPLAw/riP7DDheclV77QcCOtOUoxRU0byRFDJvC
gzHRzsC3FZRuVzY7+EX13hrDbjPVc/gqk57qrAEn+Ghri1x3az+lRpFh4D2GAbktyocmGB7yMuRH
wPFMwKI8NC4IFsvJP7su/QcBMyeFx+HCcqbdVKVLrRMdPS9D7eIWGJrqlMxGnZvIuLTGwcPKPfD5
4D9+/dh193WCikqvjzlNc9NvCgTy62zUbZoWd8xA/fCNSz5wX0X8LNMrqLafYn1J5VJxO5efNY6A
o8iIA5gcAu5oF9wHWTU4XpGfLZ3YALZAxEczcbBSv9HzStpmyknszKVzdunn2syh9s/VGLPFixp6
wgPss2k9DpBdiq3X8WOzPdRqrqXQuWvvxkOOJ/TtH8qoe5JeOODUzD+8mYTDONT1hsDWUxSEaqNL
xtY5z19z3QKA9uuvSVWfBkQb41fy4LoG0EKOwupeaTbpN8SJfq1jELfDRL+Wm6nfMUj+hAUdkM3e
fdKE8LkAuT9ZDXroYojGgeyK9hlQaXDw0PmGxdCMQ/sJhQnTO/fAZwBXH2rs9T7B78qyDypJiuLC
RoA1RYJQh9agzE5BVjxKfM0rKnrR+QPE/t4Pzpl39cGzvT5UIbY+e6kxAOZdeFeZlExWDPPFbppo
17YJOGkoDVbJGFPIRxELJFeRYJlt5VuG518onL0Ah7BVFKTjJ3rgyPZ+ovrjhkQPGQsN9Nv4oBhb
swdFcVdP4xc5KgAjIKYpcGRLVVbdd9O7fKTscTA/D8ciy7euCF78slGn0FX8swZky07htPeoFFTh
1RB2i6yuDkZdjfht4G/ChW+znPLXGN3xQ89RzW4WQ79PvG699MFD1ImAYSoX39kinwKqoZ65Xeg3
yoD8nRoQ5We6ibY4V1rOTKq7Rz+8TXXRbsCxUBsRqVf2QuQPRR1sGAvwZbR58Lx48i0i5LFSEc3l
zoiZJmuy4px0TKlN0PDEsYO5sSX2y9TmxBSyL29UNt5TVMGFAV3J44TGX6lxK8I6Werutwy65qhZ
mOyCzADJ82ym69b6h53iigmGBYEWidMmg7MW8jwTjiSmHNoU+/ZYhQZ3uUl0hO0nhdvluS89zd6W
aMc7aSNVhHZCZa/oX6AtvelUgv4I+DOZsJfdEoTTjdddKboQD3ZZOXcrej2+BlE+xG4GmKjiStAo
bzwUliZO1+DyFgtoXsommsQ/+S5yKZb9dLdU4Rdd0mwouRgwa2CAqyZW3BZX5XXTcN9n8OVjqMbi
mVsrEkZC1i6bzIlWl+TU9skbRNyfyoKR49jqiVog+4l7B0F9KhXoDoBa42BNll07PwXK+ym4UdFj
wrttDsW1n7kZPuoJWTfqE1TYlOYparwEj7tHgNp4sBEz8iOEPzDDpBbqVlZYW05ktvduZ1+0R+Jl
sqy64T1txk2puUXgF8kfGgVvMloGCSLSACmyHzKDjg06YzuOw5up4oOM3CcGGbq+51yep4wg3NCV
2cYngnLv5c2vO2N48UXlrS0rYNEvv9uKK72yqepoWWS4mX6xu0jAB3eJ5+TM83ng+8QG62idlcBo
lvImJH+Bo694mK+9Q6VVj7i26oHFHApX4+tzXpmj8fJkhxyxK4fW2rIaLHZQl6dV3AGNE9eaUp3H
J5GU4A+TBiJXhqiA+eJt7ssvACvbwvfDB9ev/5lpweAUoc2ctJ9SEZkgQs8BZotmSsujqgEBLE2/
HOogAiAWTKV5YMhnl9mlBVUU9vg1BnF761AojhlZmU+jUNI50ct/i0HrzSP8XExCWHuC9G/AUgTb
BqRUnlfdRlPXw8+sbA8p+ZodXaDcC4oqODOgDwdljDk6kLpoq8MyXJbOu80NhwLF8q9PqhhODT7H
wo6d10nN4XvCWmo9FwRBOmnywyhaeceITmFiQQVFHePmK6LEgsvnW+xMW/sxTQXGUbuPPiRrPSdq
nqV/ZZMbWgRjAzZ2smYD2I0ha0LKPYAfoULbtOkW6d7dNLG4i2X/LtPykqNzrQWW7vPYRGTg0kkf
JtJA2yyBg5eo1D93/LttJhE49AS7kIY5dQBb/FpoExtWjuUhEEV1rjVb6DLmXZf14Uff00gjExvn
d0Z5epFTRcP34GhD96HN8rEgj76i6UfdD5ScQLQxzkGk3We1ZO4pwQlG0MO9U21bIs/Y1Qt7tLPD
PpPrXJdeZKKnu8zhAh13QXwoYlVh9yF/7Ah2kZ0K5C6ZWoJeqbyXZTKeo7nV+wnOKf0v/ic/YFiP
IeplRy5oCOW98OMDCvynnPQTJu0nX0Q/xiK41yyiRI4F/GMvNL9dB/+8IwYhivBr6qmdibPGuR+h
pR1tf3pigP5mXp02ck7x7LtyS0GLdXQwT23jpTvYQXyXxBw7aNPpjeVlvwuPzM4WFdDxsuhPGHPw
5GUtOXYkJ7zQeFNHmOUxvNK33hPyPrYS+sOY47oo7TaRyoP7lPU354OTPbVXlxxyIxYZh1x6xKW9
EUNHP1ME+mmA4nFLMyIv1RhsbmPYxpPpoDIhfXFc+1FF6iHD4r+FPeKuqjE8TgJkroayBWSFfWjk
SevARpCmZ93eiEY9L+n4FmoOqnZckiMOO2yHkLt54077OlA8M6HkBtVw6yi6ejsF5YUSe/pEMBBf
964oW4L303i9Jte5/6Wr0GdNHp+o7rsWjRG17SM8+zbr27rpKPXFMhKEzrPqwrOXTaeqZv3f5XQZ
IIzlqzbEyDFG5P8duqQCX9M2mGj/ZGndrcXY3GPGctAm5j3rzJsRAYs6RmLf7dhdZJCp7QgsYV26
yftgm4uXVfON3wTQY/z2R1QWOYmrYRWdM92XC5JcV3d/1cCGabYFaAJWx4izoKgr/Nvrbg4o8gnj
6X70xn07JfNNFc2P6Sw/MAiifoZ4DHwPWGBW9vx0U4DjEcRxZNuOlb375HrVS+rbT3GFoZrDDgZk
7194YrBX+HV9zyzMiMFFDX0XNwiYWJvQ5shfA2ywcVrNNc74/6Cm3liI6+usnrfT0DCg1vW4Dq1K
Hno5H21ys6vE7dAUsQqfs5pQ8DRhxcSBdF0YstCPbAZHI98blpz8Z1ZvDlSTK34kWc+N5R8yw/Fc
QhlYMcfT4INKvWLndlUA1XHK1EvWGah1BVcuI+AFJcCUNkGO2updzQx5/VFBMkCsFcwNSfsI3huZ
gDBZwAPJ2mIhIE1Ofp9fDUF+Kr+V62CZGQwwCdt970357ZDXXueKY0bLaF/3zRM7jXdPLninl9xe
p255BnRPLmicN12O1XApfQHhHWNRSBxcelNGuw7akBdYt5Nqv6o8uGM3gqPWMTdmGXEXZtN9pbvi
zqtoE6UNhE0aa2uaI/+NYfFRhc597YCWkYvmEM6KkxUCESXxIbas+BGuOvKdBGCgni89z5HWv5Mw
d1GW8FcicE9DDL50kNO+iFRJiqQ5uFxNaOegnsM139LPnlPWPZTBO79DJ9E2nS82q6QeF5fXYA9u
LDTMGtKOXmtb4cazKGQqhGHlsIyvYMpu6cb+aDX5qGZie3i1Rg1z5B2MV78s0IkQAbkJFDEFy4qm
EY8qRS/umm0/6wMVG/B2BUdimwRbEpcPJsa8Di3+VMfO89JYzS3SNBRB6s8cnkh+mGft2//Knoxj
EY33CXEG15tBCWNuIyoJZxV6DjYgnw0HPovJ9DnjYQI3NPSqfexQ64PhwaH3gHtabY/3tRV/JKN5
NV4EETLBE5BO/V+d92+e71x0tDwDQXsl6XxD3qDYAJW7WAum2EGjJS7V7B4KR7O5CBN5tNz+ziTe
3oj4M+hLfod+0x1l3NFZ5Yjn6Oq/wtiJNmSSP0RKyjss6No+t/Jfm/ORH1vBXsHTERcNFRHEsPvb
uG2/a5O8cc5+joKL+lIVSNOw1zNaZBSq7yGJga5z1BM+4QfUp/yTHdyA5LsoUx7sN6alcJM2eU8H
yUD/eO5Xd2kSWXheqNGM2SMfI+TnU0O+aUP8i+LqjI2Gb7oZE7Zzh1x2a1T/ac/JBQcsLRS9v808
b9kWJnK2AWmgNUbcrdb+UacqeaiU7Z0k3Kc9eRx4/QFbxxI3MD2ZWbBnV9BiOO8ZYsT8BsD4z+lh
FDnVcW4ja7/Afj8QN/LWzhKjIiFFquF6xsMOPYWpT1S48nqWqO6PPbRIIa73YiLipovdpRtPB/9q
lKv7obReSvw3m2x0fnrS41h98kuPa/g+kPgfVAHwcZnVexcj1OCPnd+6OH0FE4YCmBUekH34f5I0
Qh2m5xDn44b/WuyDMbET9sGcW5lGXY+noF3llVv9RniMqLVh0bfEt6kzq7Ojy9sG/Z5ntjvV3iiP
mlUy0xptbmOHV8Pvp/5VJcVhLmAxJaE8jb6ks+taV3j9CsXk+OuhsyGAxO2WXSY1i2Bxvdm/qK75
oluQ/rLY1A9L3aCtdDRqYnxh1WzLG1tMu2SgDmpy6U4biUKvrDaGzTG63k2t+/aDi9Qh6NL6u817
Q4F9PD0Ojo/DT1XyTSw9zVnSX04Jzvc9tuLggzMTX2BrxvKyOFa+h0XAfss0eIAS6gnKjmCfl6oc
IBHEzAg/yw4qCmT/2jTP6GhU2mFJRJ0rFP56j++sNnLe5VLTI+90+i0DhHDbQgqiAhgzgiXsR0bm
9nuqe2S8LBXVP29yxDabnO+xsM2myQSZ35o61Xzy1IsXh9kxGFX9azLsrZRIPFNLaZ8MEsmK4Xn5
RT/AcDGxuKlZBECKcLHxmzz2PtxC+Ddc9wHf8jlNm3AGyuk29TeFx1fbJaRKBkQonhVtg6Mi7hvP
83OUV9nZZ4twY7lSP+LvBvpqVYTgKttJMP5E2aczsZWIKwlrvwF5UYg+uFcxD/tKuBPCGKt0FEI/
tnHl9W3/6+WC/EU4mGo8MQlyW5XDT9pL/1KmjGPDOHnYfqgorvpkwfFFZiqFC4fOxE6oJ7KF2kzp
LA+mAwoNo5iXcgueILaZq5AbyUxgzMUc4iQ1VRS14bfuXy3hqhC0NOfzI2WH0T9eID5uWxZgJbWS
maTjxme/u7Op+4sr1mHKjgwQqpLoo7I2rFIhfScGuc16lKz6H8S1NHfwZzo56/qgC/+am7NiiBVF
796a2cbfGF1L4W3nT7aYL0rlaqxA80675h5LilgFi8XcPpINWBU10wCj4kKis3f6naGaccM4o691
lAVwVQISuyoGWxW0CYN7gJuGu/ecxvdtaTGcxsmyVVE+rXh/V3y8iH0BFDKCSyTVydTwVn+2IEVG
siAhjdp0ziJ2CpwvFgixMlvNcmb9XgQvkR/0n/NccltJuO0t8XUn3CSnuV5eO2L9xI6PpQ7Q66MA
XXAxHyV9rbitm9tKF28m8vQxDOLgo48c5hxFUOCBWls8dmi+HMFOnPzIllijzLqQnbfJjlAEmRqg
/FDQ6FYWiRH5A64SQ6crMK2O+Wpsafdr4/C7dfvuacIrTOkRXb9rp52Kgw1XrP/MQWJChZ0rmNF+
U4zVvgwkQMEev9ilM3PM5aR5yMDAcbPtik3dcwJD9yCqudAJMBZTuh06aiTLNgvwD+a3QeeJDeiS
vYkjGKwxuWA2/ZTlROKu0h7oXgMvXnUwRGXl3tqJgqdYWMj9yX2umD/GGtKjEfJFxDZ27DiLLV67
FKJgvgPHJljfcfVtWUcbQRoQu9bU8zLJ27ci6ZhyW6RJ8AO1YcboY9KewPX+4+i8llvHtSD6Rawi
CMZX5WRJluPxC8uRORMEya+fpXm8VTNzZQUCu3f36o5PCeK/07Eo6V3IvLbbtMQ+u+wLCscJGCky
sGuKGxud6XlsQ4Wd0f0azOCNgA0myICxiQWkupMfNAFKNuI22xSAvaa7grrQIjfb73at92WJe63x
m6fGQqdUfBL8IItuJwYYjMS8NTlporqNxHMy29jdbM3yMOK9BnQTkNbLGZ5hGgTePYwEzdzpKZBn
m9IRU0MfiHcR3xPDjMl+BlO3ihAfEIqACfj4DNeqbgAGEl2CRx/WG6Xy5zbpLwBoJsp3ibmGzM6U
SXCIEoh6HEJuGf5dtJnqHBep1lwhbPxDncE2gSdXDfuLxGq6j2ZxyY2BaAO+ry4nCpd11VclWvqA
PO9W8pwFD3wsc5ey51TzLbOr7t6DdF9KpV+K6Xjp1/UvWz2xii0O1Zb2hNiahovW+WeW538YmdZK
uNyesH5jJk3UbPVLKMclHi1T0pZbzw0hM7TN+dNK2jQADGvNkBNqh3lgzIhKMTM0/lPGaGyvg7TA
lRh0WHfXON6mJ8griLiNLOwHFBMaknjC1m9uqmiS8u0+wBmFT7y7zmbRgpHJTf2O7a4j7AtsMsWt
lGrMgiVf8DSQFA4UNLvBWbDzid0avrPl0PDgakT8ZMbKuwon+RmlfKnH/soQ43Dw2g52HY5oq8a9
Xgc5zFj/p09YdwyenX9Gfoezp89fZenrZW2I4mhO9v2Ghgk2ug+KdseyIkd2Wc7wsc9O44yvAReh
PUAAnFw90zXqJUJSGRpfpTmQEpBk6bajRTaM8HIFnI1V5p6QRkTrER3RKFCjQS28pqqEjZDH3pYe
rPbituwcydWmKwXVcEFEgIrGBOcp3srkHdBw/ikterzxVppEdHF5+LgPFkWKwS8JcG84HvnmVNb5
zcpLyApVY3+wD8uoh1P84SGtfTK0AZo5FQ9+FBuGMKPO4Z9GVrhwWOtvuK+lwKuL6kHyDvxwGxS/
Xtt5W+qm5w31StFvJt3pW4dBdBUjbo3coZuYvbiz9Ruf/A7SCJXgLKz4tWk3WMssyh8S3ID/ekIs
j4g6zZOjRb+044Itr1d5JVUm2OX0RjBfv/jWTOkhomO78WmTBzwcu+1jWdTd8xQH5cVnEYgfQhOH
cvoqu4U8Yt74BNuLKZP7GdQhKDSZ4Wzq2MLRVJkFbQ+hx4FTp9wsmn4GFa9yYV1mt8ebVtMXbC0K
C7DC3M/NsBJ3smdhBdYB3AVFxeMMgL9wDPZGLZTuOOsOMyGDhVIGj6Lcj7GrwW50BgxPtdI2o3wb
HX3eRLhzTK+hDqKNAz920ZfJv2qoYbPcYexRceer3wcpV435Ms5gFpXK9I5eA9st0QjKaVKprRT+
gyB8g5yInD+LlAmjlC+6pjk1ZRkn80HhOUYAUu1ARkriF0/QR2s3ppMgRkhMB4b8PB2DhT/ykPMM
rgGABu9oc9wWOq73jQsAQ96JfYWwNeUx2Lzb/0dJN/f/TDz+K6eKHgHp08QXZW/QKaiOS6mLSpKK
S7JxpzeyLE1Ilcz8CFh1x8UScjuU2Knq6DdIarTh/lGVU4CZQbOT89hoUvSOczysaWf3Zqq+g8QO
nimDKz/K++KqvFdzeGP2NZXTs9+xP1Tla1ronDRLz9vjGPeYZftdmsgAaDIROVju10VsgBI2+HF4
Xn7lMf7eut0hnYn5+lOMXNwNmNit4sn1y9e5qEmZJ1G/jhulTh7wf6YCfpTC6beij41lkGH9ZPyK
XyxLveqIvlLUhuUoxBu3dcXhKLLokFeEHVhQZsVeGCEbc8VgvWVAz8+BfydxdegVaV/5G5VZgIHz
oT2BaBiXyuC5zQ+z/iiw3NM+y8NBW8WPXUXwZCf9GBKlw8+qPsMQaamY7eAKnDJ5pJi4WQ1j+pyW
cMRYL0EtvEd1NTPOLrZ1uDUb/nQ/ufvyqxE53PWGbQTzYRnHvFZhsAdiDGE3XgmWqZN1xSjzNAc9
JTXt3G4pYA4Wg+x/q9L4KR0YNq4HnzNK+K5xB+KalYfH0J+o0VKHwuMe7xVQYFJtfeKaQOjNi48m
IS7YmpO1rMP5TY8OVrnmmcUOBBI7+huQvoGgF5Su68E6O2mPZAbWd+03xr5SrrGxDOPZD/HPap/d
5SjveGXLStZzUJ8jz7lDnjM6LCx6GAYegj3+VMeCTjzGw49LlyWQRTKdbkBWM+mYHE1tvYTsrtju
6ddwLJ6phXL43FgMO1n9V8zdQxOie/l+/ogVpGXopMSTEt7t0E2UuI3MWTZ2OorHNP1BOFOVJz6F
HTS7Cd84ye34uxQVAHchXPBt5Su4wHYr/E4Ts8IjrgMqAJuIYH8dIlpxWjBVe1TNe8hSeJpJm1at
+Oi9hKlppIwr+8tCiWsft9sBGyTM4hA8h3CMs2NXlz4l5V/6Lng8iYh+BzTbpPgzn+o/YwrhjbJk
x9BjBTA2p71bZdG+9aK/XA3A1CoFNxT852NlDGC9Qztl6Nd61zdQrYoZGStO8vQ45FO6SxS6MCBS
YBphraB9wJlc9qbHRyDKYEdw/xBE4bgASGzxIG59nF/Fu9P0VCQ0jbVl3SfQ64m6Fu11jpzy7PXe
99zyGygGeecVBMjAzZ+fMU/h1X1PwuYad5Z5muLC5Q7VcPexa3zSC8Md8Bq2qv3gdkR43LWcH9IK
3kcEVJIAOsv1Sjd6jU9kOlA1jx2U+Zh+2iy4MmWirjOtkk0UkiWW8A4Z6uumbCpzhaMXQHNK1iG5
W2jjLnirp+hurUTRJbwdnd2EAagl0EDEyH3D75ed+6QerqlW+UnbyZPv8WHk2Gr2vtn8G3SpWLl6
qHZhnC91EuSX0pUNtm266Ylbm59NTEON5VruY+KN/4xywP/RsItq+p3iKcN2llcMA47WDn7KkfTi
VV+ZCGtOoJnRB6RabsTzNos4ZPJeNwzksXsNdEymiLrZnWkY1qtLa/jOxSewKJL6R+s7Y7Z0vP0Q
FN8VVRBLaMCPNRH/rA2+HLZTa65bPKcLiXqcTdhlcn/p2u0vNktcn3YLt3vIm1ORYZMORuBkCGtt
dS9Tus814zRYS3wmMUrrjGemAWEHvMm4h5XnlVPzYBVT8WpJvUPRjwCfDMVjbFjuP2bqajU07bSz
yKY+2mP319dYdIOmabatjFgkxrUPMpAWAsWF1cyIUhmZHS+5oX4xnnQLZ3R/pobm8YRv3jqRxnvr
Jcnele6nzR4TKIA/7z2+u+sR88RqdINPuqq++yihb8VDrfRwQ6Gy1a9um8pT4fh67aj7/bojC9pG
Uh9k7ycfpO/WVtRjvw/mdqXbWm9j1/wqcqAYQJmbfdCV3oWNwxF6KW1PnhFuVYh01bmxwGs+ecc8
M4yFLRnypY6+fOVg5nX0OxbxR6fxvV3Dj2vLJ+YB/CrFIYxirECYx3GRfg2D/4UCza5kor8n6Prq
7AmHHZHhvwcIXRdW7/0+MRoIYCoOf2M71mfX6/CuaN2vuF27S9q6B64/QwxXQNN9U7DDSAg3bPTk
n2Qv+Im7dC4kOMiYU43SJZtHw8iwSniJ4NORTOrSIqts2QIc5nwACLqTFLsSzD9Ka3wsDectCCo3
2xuBK+5t2lqqK1+CSzAF2xRPEoVwsJKm+Mku7sxjY5uX6ck24mezkheRudUqokZOJ9DQhcUzR1XG
JebcXhQjEGKY9qOeb0iKyPnYNuPk1aJOxS0rDjab3IOPe9UBk38PGsAi72I0hCmBI+ACaAgDtiFd
MdzuBIsanjqIsQgNWgS3bI4//Nk6yDvqeEZGaPjh5z1NuKX48TN+ijAMllUOFRu6rjub6ygdrk6d
fIiMpFXcPnOlYytWji/UUu3GgkUcpjAew9V6pllWAovF/WsfHMdcZ1X8Hqj+83/2DC458meDStlq
RkBMOdiYO+NPNbkdhg6PGCZ8OicwzwO7KqgaPqWZ0jz7eXWasayv8FujPeLEW94tsd/lGDJwxMPR
cVlzRhywC4wiWA25s2y7oSagXGIY/ECGpFy7myDXOumV3vFLT3/0AAgfQcBc1HU/br1BY4SQ7Hrf
2QX/tW62KxLuc/Os/hHA3la9PNRB9q9sh2erLHYZSwsP/hyQoOjVIiabCYbaovD2hRnu9eC/WnUB
KtkEBjToHB5Glo5rF8/ujuOXSwQXgIUwJ+MqqvARY/tldtT3RAHdjmhbSmfZyDNcPXemJ/lcyTOC
sL86bSEWjmSdBDH5D7IzNEGiYFu7s82FA9h8yeZpi89FrCYnadYkldONTuobiTj+oeTLy4oXGrrC
DQ4q/sCZG219jSrCGTRJQd/PSIJVKRG6iTLyFWU5NAb0k/sdgc554wl9xLh1wZ4ZA4Z1P1AizZMP
CbmQ44+LUm/ndU02jZImD4XORBn0B28359a/ZJjfnQESyoAzxPCMX7fwES/d+s+so3CNkAoHVvGe
GGKCT5y0j6qN/to0elaFx5o8eDPpEl7e2XIyvJ8g/NIWNt3RqcaVEWA1W0mTPSZCHpn+mSSfUX4T
iihW08BYnAn9VKQsl3kHn8CjGfxCzK1JwXU7MYNwI3iNopZUXvsZJQS7CUTz2kOso5pb8NKMu6Np
q++699wFycc/QxERcJr0eUw4mW11t3cmUMAm9eaIKds4zgjnk7FzBVUcDwqhqxhliChC+oDhvYR6
w5WWTuTHahqJIxRYToRtsbbS95eT2U/EaQFkdxuV3y/OTtVtkwRBNaxtZz2xZrqRrYVzEeTvJuHF
yK9QasS8NJz2rRL2WdjOxnHbmrDYcCEG+5B0zFwwnunmc9hgNjx1UmGT1wxLyjUm4h1V7+091ayD
fmDuMeGf9WcsGk+SXClZj/fYcta54R+EY3FhbTSaMg+52Lvb5eqRraFlXth3nqfZuClVri2uY+TT
eX3jixHCGRlCDjOexh9kDIabPbFkxCjM3kYF/PHKWHsGC0DRW6AORU7CtmwPUtTnSSOU2uOxkcBP
dPlCku/JVcUqM+waiGuLhxUyhzWHOzoD1Spysu7YifQWVhYWv2bknOcuLNR88utSLnXWnsJ8wsdY
EWvT8VlxHzA8iDPenQKVRvNn08IQ841wozsAB0VWXxMzubWB9cguEKEai1OB3m/r+EbTwtrDu7mw
1PAUpv53oSQfUPZD7eJP0vX/CuAKXSyvZI0uXcDhEYCodwLKcw1yZC3lbS1/q5xQZbky40gol77I
6KcIjiZsC76jZyfGqJ3n6Zmk8d04yMplys0Hn8l2Sxn2SsM/X3tk3LrZv7jUWtLytY5D42lOhc/R
3fGVr75r5dM5G2COmk321NZ0lLF9LEpS9AmDSJjobV6kf+4MkFAFT1zU3lzXezHd6ZekyoYWb2uJ
A2ReziOIQjOs3mXV42Zr2+/AdrrP2Uu4xoFa5I+Jtnkj5E7CLl81kq1HX0fxGTFV7qUeXsHCbYYc
T0cn+KlaZnSRzOWcaw3c8rR4HhDZnYYww6DjexrLPdEDGa0U218gLcExkt3NM3JW5jLZt+jBy9oL
qKKPvTN/G2DIqv22IhoA0vHXm9jqgfxt103n/ZrkTkgq3VKHf9ke35wR/DpupB1OlG01mFuKY79M
wyE0kX/z2ziN4wwBi8+uQIhcyip4VGac7bI+XreN3BoErIgyvcxu+No07VcSBT6lgdmLq+2zK2po
Eql6MM2S/sB+OuI3/UswyuFxsOC4NfXaEsPLNGdfUA8vIYmFe68Nwp70joBCrnkzaW6w6WvCIINb
JjnnRA+mCG2ktNQbP0C6G3x9bs2KGW6Kr3Hv0JTC05celY8U6QSDf7zPqvHc0N/rlwrdzBxupssO
J8zUhwCnvWQk+Bil8+cF0HsDOMrHkOicY+IFzOf6oMyCui6+U4vGTt/mnlpsronr2PT9BbwxjfxU
YfqiWiDistgBbu8Ohot1ri+JQSduhEgRsxAZz3ZvsBpLgn98+MXCxP+cYID3/Po6cHXAyDFSCYx9
woOl4FsGzDW3fgdTQJ8e0aayNjgaYushHbKXHpGT4gegYYA7HsH9L2WSAA21IOOWh6gdP0NJm6Lj
mtdJ6WNsyeuoWHrE/Q7w+c9dCqUZrMdt4lRnbaTrohv2XGRWQuRfEbdfPvTSIBWOOySwqNAAj8GF
lmYp9IVoP5gjFSZt9xSNAvq9xjmhmlM6Bd9ZlXBLkgRvg/dEsqCW05PnU4Bn6WAX+emWb8h4GQMz
3bmtNJZRl4RLIJtf83j39tlJsyn4MDYgeJxFgJS+FHlR4PWFXDZ5/abJFM4oLsB6xoaXlg9m5b+F
otl0cCQYQ7j8MomuQG6vpOJNbcJ5ZeNWXmPa2ER9+drk1UtB5/QyC8oX30Sedar4IAIIR036huUJ
G1XkwE1A8MqaeTOFFcQcqk/sqdwQUK7XNSw7MDpnzKKfnVMtx4l6UX8yTrLmx5cOwxk4HZqP5/He
JVicBZGDIFf0PkDkB4ZxCRGY+wEzct7UR2DB+TL0HXlsiuhojw4qZD5vSQh/Vj12CLxXVED4+U8U
ZOthlG9WIVZsVMOlxkS2mGiFIuGr0o3Xihdy+zicSj7P3j9lwt7VAIZwzqcHuynjhyigHc2ZwIAY
hQKkwb9ueMBPUFYhYs0brwpWHrBeL+EPUAVLkbxQbzrK1+GUc465FNBXPs+q3OkeeRLTbXEv4O6I
Uqz0II8Sos7ClQJ0UOMzTt4R0wQ78uonHSGS+92/LIn3hOOO0hmAmfsUK/UYe/FCUWAVmG4GOhU3
W0Il9uSwelxIf+LBmX3qeH6JJ0W0hIvQIr13HoTCOoaGIEXqP9Ndu587L95PwKH7MXyfMccAn1bh
Bg8FFteeWgik5lWWFAe/E39Zx3Fehvu+NN7yqpE0FWKjze74GJX6vEyQ1ePgXtyASRsmcuA2NyA2
+8Bw3/HnHtnLPnq4IZblML+IzptgUKXPAsJHya2W+OYBlQ+XgPDYdpXVasTvIsvYA/A6PINdIs08
GQ9CBHu7d5qV6Aek8HifstcvJmol4oBBLMkdnOWNf8T1dLZr8RtY1sWuqq9+JrUdEiwsis5easPd
cZid7Jq5ptDPcxiK3fz/5R6A01yrT3wKtF36ExZW/lFouWTl6Xxtzo28979gZ0VMMld0TDw2eUmK
vvgNGZJ0ijjTkf0so/Rp8N1/AG1wwA7RTafxUcfczQLVvvhdv0H5vCX4+dZtz34M3+sP3xj2vUBi
XSkPosxfTJGyaPC4S1ppCwSRDthJJebWn2uY0vhjDIlRiO13uaBSbTcP+cmr6XMOUB095s8BLZjJ
IbzNwNppceFE6PnC8D7u5tT/xXP6WsvsFBrOoWNtwQUPL5BVMxRCC8QU0Sev9YADetJU94LxQK1u
Ccxg+mYTFSAOCrGjyvxb5hHb1IxloeZain3UJoy5YqcIQaU8BUI8Fv70FTn1mWaF35rtHTNrskqw
elsg2EXoPOBuwvJdFj9wJerFRMbMLa2n1G9oYVYBJSd3YzQQrl7DbeWidxyH6iRS5yQogphLRkQn
xdKaNPs6pQt4aocnrtqP2he7pvYeI7uAD8ctIgPioFMMqhn/1SoaqSz1qcVok/irDbx9ZsU3JxsO
HkSyLc1uTIhz+hmJipeQyCN+xr1pk0JtI6dZjtCUlyOwqyyY6u82YKCLBRI3gsURg8/wEAvaX3J3
+BINW9joDilsilpugzbDONuqI3uS33Eo3yBfkbOoBp/bSnyQneuBNbLPgMv9pZ1Mf17ehcfCs7d2
1j0T9Acrn1GwgJhuHFjHxksUS4rxDK5L/TQenIQGzDg42mjZfWmh+NJekMAJXBjz+NyL/oIQztOm
S3e2UQHpNPo/Ex9TH2YbmB47pIlXAOLtIjVw6DHD/Esq82zdYf7ivm5JY289S/nRYUFVMbFdrIOR
010No39hOXepXeOkvHvXAMWLreq+ILX+Nr2NhckeKKwmjw+0Zcf3YFqaRvBk+uG4ocKZwzWxzyH7
WJG3f8LEkRvQO77QdXMJzMlcWHSqJQHjbpnmDyq9o9YB6BfJQXfl1+D4/tIy62BPrKTFFhVz5DlL
Pu1XbCkbrexf5Rf5xlVVuIHd+pgXbos9lwxdRNiQ2R9dPIHXviQ+Ssdx2EPua3j4evVtiNsX3IPQ
HHRU0VFSORhU0WDYMay07fDV5QlApcG8Rewt8c7BLpb43jdjLrZhEUCspZpbFuXBI1wfCINEAQVH
rCxWPEGXo9v/qMzN1j0LpA2LYxhL8Ny2jRni2vFA7kNy56QGDlT/L4rdzyT7our4qQrLc0clcy/l
Vs7mhsKEdpUFI3gF89uSPMljbf5kgi2KNwTAHFW7ZTy9dHfguOHt6b6cWZ+QH9ZptPU6LCSxSNaj
1cMmIHm5NvFLLkF96uWQkKgp5jDaaIegicXvrI4oZJzadIfW/5J0GT2TY7oZTGuDCPNeBc7RjPJV
N+nXOaNNtBKPVlS8BNb0y8H6EkzTV5ZZWEMH29nOEhqzgAmqQvs0xPnad/5//pblmpSOwh+LBScc
uLim9TM/L+4hfU/myScgpI5eVENSbkjfZHAuLOtfWkK7w9xzJpe+yYuQ+x0tXHFWnjLH+1ea2ZNv
mfEBvz+3vjK+5pm8sJN47G3okBxW657DdTH7xiYf7W3YVx9Gz43Uiv9i13nIYpuTcdjOZXEaMxNE
DcEVIADe55DTx0eWT1Tc+mT+iH15RQPUnrKOmzkEuKis305y6o85tpW7d0C4+cES3ns46Z0W1cXJ
h5qDle2pSZdvURT9DirLqmowUjtkZLO2fw7C9oIbdAuXTLLHytgSZkBxYmSvpY8P9ioatc1wulSp
eTV7iENWf1Rx9Wl0zdUZHbycZOeo5qQjEBOxLk6Izn90Zq2GMD3pHnaM50ZPbSfqhTeb/8KGJvB7
ISjq6nuOaXYe3fchFfVl4LdNZhkpieGUKzkxbbJmNCrkAvHTYm+AluE5HxZmZf6CNXWA+8GKfzpK
HJeJXWdLL2suM0o33jSOKJ5VR6+QWxW3X5NyMT+6AtJUUTuoDMxzEdgNTqNxOVjWc4woZ9XxmgdI
vO1d2NfUHTgs6VheeFeM3uFKm6R0CS6AlG9yucwVRRAqDTv8M1OOmExMyA/mQ266DgaydsOMBGQX
DTL04y+3qbes6GcIY83wME3DGZu6QX8qI4YV+PY9efhqpra5CQa4qrWyHk1Wgnsn9OFbQu94btzk
aHbyyxjl0SgmmnxLEBXlxMM4rkGSeUXLzgYf6dSeuFYh2MYrl4ifO80bx8BHJ60tC76vqY1/qVRJ
cXnx5EhBnvhE5hcDsjJo0te0qsd90PoXmCd0pPP/k1nTLm4mxGkd3VRmQjYgAstVl25et7uXO8Ne
T0NoDWFlHEsj3CfjTNTApdcIRRcGanw12/Hm28E+8Kki66v8GHLTX7Yz8TSgeG/xhHzSDtYtg0Cf
V9OHH86XRFkf+J13BTmmBZ2F6XIS3ZPOjDfDRqS2FZ8oNb7gbVxSjWEUfpmsrPCWw02N+nsrKwAv
/Hhq14KhXBPU5eQnGM/yAVtpU1GomQuaQnT45aWWSyfnPbDlEgWbQyB8rWf9w6dMN0pkPeDc30AV
qZbVnSBOFmtkNutYjLR9txoq+2mCmrFqDRqIMFX7GD5x2ddPzMOALHjrutG9I9XdaDvW7gu42g9c
Ecye7jvJ6S9blL/+HBFg5R9vuLnL9h+LWQRMKlDDOrgNefQxF5hVFFV37v2rXIX9MwUULwFKK11K
9Ed1HnR7IhyrbAYO1Y41bQx2uBmMHikx+Gt8FnRTjNciYH70O6TPjtVj5GcnEI096WjWKJKPyDL7
kehFfwhHeuA7ZIah9FkG1/rgdewKpcw549tfbDd4cwbOrlkxDNXeSIS66TVoedjsmq4l32gey5Gz
boxFuqKQYtWYDZ2vYUoyyqkxS+HtXEPBWudt9epKhYrqNWvtTj9mN7yNxagXJZxNrqC0DHstXO7G
5GGAWUUssWmYGMUEkoGstjIb/4SUADKoO0nAlVuT+xVNBOfTkRlaDSG+IT+hUYMCs+VY4yOZzfzD
iM19FwJ7hp8zlf2rVjGYxqHcIkxfKsc823bPhdScLo7tIflXaL8uxRBI/A+hthAPSYagPzMaqavd
SGSJVPHVoYIw7fXblEjy7AMrPNkbH27LIhEi4wqVZ9tYUAiC4lCCcCV3G9BHWNqHZjAP1Ievi2Z+
YDx4GcqY3T4nJkbteWsRAsDD+lg2DtT5DlRmROJrzu2/erQOBAAmdIn5ga0d0CDPWaSl94bhGrdM
HLxHUfkwI+1STYEJyPROjd9GW2j5H5JbzCSKdOn25ouocF4KYoY+1km6bqIDbJbdOIdvWdWheFGc
4QnUU/+goHIulA6jlQy6FWg6cloZhXphQ+9Iv+ES9kMAbOKJyohuFNFaV9629Uid+j0Ft23uPsXY
T1k28nrQZBczPB5oB6jw6KgtHyF76Ra1txvM18Buvp10Gm5hQvNvrYIHDIfAIOFeu+Y/Au2bSY07
32XW7I3wEDQSjjEbGfimKY4G9K92PlZ0amBlosTLmYH9Jqpehfj1Fn6e/Za1fzPygaI6pR+iTv55
fbCh92pHR8PZZh/TF4SRFbtQPVQUfyu6Okoxv9KyK3mjxY/IuidbDePJtoji9qZRL1p3ks9dUr32
Le+QM/jMGcAWuDw1Syb8R7dF1M8g5zqe+qGO+98MZ4ckv8X+E1uXyffa6nkSxTqDhdU5VyjY+4Cm
p8Aj3y6U/xsVbPbDmZpQQPmGE76NxnBNKCZCP8WkMTZ7CqufEPfiVZOLk/SzNwy52LSn6sNvxBP/
MQnjsPtMqcmILFonqIQ4ak6MxJ2utsNqt/HmBEp98WYFw68EwUlScgRUKu8gmNL5Bo1Msqk49o0w
Dr2D7QPLXLMeRfZlxkxFkwWDIWV7jV0w20cTgnmt8VpHumPR5OdvbZG+e1aibza5yk0XJOGuazA6
eSU/PatEZY4mSI2Wprv1bg87FWgRu1hz5hp1+QYh/woe5qKTDJUpaaataUUBs2Lv79rZ7j8MhaXw
rqYLr2sYb838GHW8IZ2Aewo6+ZubOqn8BMBCEsiICgbVrSFKG3BEarFtO6A+Uyr2SkP3qAivnpE6
q00nebVGqvi7RuyLLkVAp4gFwQZ/C0jyqWw+YzuMcfeYLyjc8gG8RLO1aTMdAbDNz30tDPaikuB5
VQhrl0+OZBVOU+ae/pPiVaQ9euTsfXUk00C4OAcYZiHjvdbrGCv2OzRq6wg6b9p5Qd++147uHls+
+xvFpYo+TdE82cNcbgeHotpUd+TJgvScIl/BSqNxAHfDk83q+VIMZU3Jkc9KlXQ10zSQXL6fwiDH
V2L1KoaLqrhR5hPtb0HQFbuBUZp3zHslNKRuvlJ/cHm/NUiZ7WC78T5MmSRZuhgHazaqB4rFwnUp
+23oTL9Uq+MXSNWbbCS1qsxGtIHHbyQbSJPWRKJnqOS0g6JFN07+ouB1Ys4uSVK2zzXqCvkZYI4D
eLx16xFLqSC/iITnVtKvsly+591UbXvlREsKM7ZwX9kFjra4exQbb9W7nSyXbhL90DbZHTBcUKNl
m4h2VhDidFF2exsabjd+TBQvzkt5sol1r0MLuplwwn6fOaV5o8y8XvleB/2ZlcxrFQczciodwZo2
GK72nNRtnc43I82Ah+XVqwnYZ+EWboDo5jLA0djUIvfFr+E8XoZUPod0gNFyh+CKkZ8qRNkil/QG
Nl4pHPhQKXegwMUA5yAB2m31DUWb1Uw3jMeWu9kKH/QT5ziMjR5bRZ+gGc+ZLk+qdtMXh6AyZpGB
G480LlnBpSZWpgBfUbzD8OO4N5ujMUE2A/MYEyul9gGTHV+FAj2cqfS7dTSGCuCYqJYqfBhLjuGs
1P12mrjC5VnEhrTP4fQGYm9NKWCETh0GgTTS6CwkbDVsxcBCaW4NXCnu/EGmDgjOkJyhBtArJJyv
UIIKGQM5HySrfeI7ZpZsawgLD26uSBv7L5mZOCsP5/JWh2jwoTGyliu13hTzoBdeFDOUzrbFDd+l
tcqvX9xKHk3C7Ou67J7yrvgguDo/gMF7rUkwrazZA2JvwzLLhZm9yGRsNqPfJ1egfOZat7AtahJl
uxwxc+slAVjikNSD7dhfDjjqtWeB85CDHf7AGwy2RgR/v2NH24BxOHs2hKAOSQ05AFFjhAjJic5b
rXLqw2P+Jw6DAxnjd7PonqtpfvZk9ZI1zrA12qJBvU0VPZ9M/XbpBqgQVHJE2XjrWrNZxa48W94g
zkKZ9CAlggy8QQ1aV+V7o/WyndlxBwxoWiABzgVReRMnV6GhIGKWTrE/tjhrKJNZWmxzUEIk+6KW
a0UWQnqK4wnctroV2EZ8+gyKCM+2myYGJnuOPXxQBd21LvyHuH6OIgcat+AuTEBePXbSuXFoZ2ta
gkr82c2F13sPZ3KjmPWtrvNdDr5xKdN0b4blxEWIxV4Iyvs/zs6rt41sXdN/5WBfn8JUWqEOZs8F
KVIkJVmWZcvhpuDUlXOuXz9PaV+MVRJIeG4MdDfai7XiF95wo5FP27YCCRqvpHYipQkkygLPdnDc
3tkJs/X5x/4hQyhrlzmL1HaXYmsju89UT6e7IS7mQ1Sk/baM/I9jozGMNXEAmRYo/Ry3y2VDizCv
YPvXMbbGvJz6ikeuhb3Xcj47bGh3gHsWAZ7Y+DzyohHFW8Xt5NT0OwHsEzhhozWXH9BLrW/MHu4J
tPJHjHnJiWvL3VD6wK4vc1AeVFCICbhotnVcQZJ8G9DbiKMhCFMauvWpR2Rs64Xtb1R6i0NRBfm2
8uOfVtNXB8MzbLTZdPvOdlxz29o55t8ienQCRNoCH/9UqYv+W6qMr5AaxQ06T8nBoFeFQ5kNAEhH
GcKnA4VlwJL8c2fEwDG1AUuPy6UuAvXJmohjMvS8x0TOW8rNi3VsUd3OYY8rZYx6gqhodXI74ztH
yDw2jxFI4C9K1hY29ibk+jyfbh1Ul664HtNd4aGcPMSz/QlyivuD8r76grDwPyX5yIGoLDrCXzCP
Vo8mB0jj6r6NMGxC3RxVo8wGEArLG4oI0M/+azyQD10jjKFue6LQn4gE9RWoUxsSQF7VWALoxCHh
lGw+GQj/Gz1B66P04dYRvaqwh0VAUg02x/rs5AhWgyH37zqvpwuQGA548EBiHNYr45jMUXNHf9Kj
7+FpNH06T2IJ7VKGi6XlPJKWDL8sRCcfdJCy6DZiDCS3McJzXSO/6LqlCzg47fdSxxMd7Tp5GntK
+6HZtg9GkchTNdcuyCgF8zcefUHCb9JhbHOHJDy20/qkjOmXHbnWEZupFumzCfe9BkkqeOLF8LOo
UU0qacXDRGmxgcMhXr33mhHUkuPVX/pM87c7FgoQ2GlDgjVKYj+nyQZiVsTkXHcpooW45jVLAIEx
BGEPEstbG/HD26wilRZIlLzTkfwH/pzeh6WLfYApyRu0TYZY0/gE54BjF9FEECPRJYk9r4bZELsq
jH53Y/lbQL89ho6GTNn2/YPVGHcU2LqHyKQ6JHN6V2jLZHsnIZyFYvaznFB0CHOP9otHO8jHLGjr
Vf34dS4C5zMbDgVNEczXJgyuAzWk4MAh6oN9aw4YSiOWsonQoN7TpK531pCKPdom/qHMArl3kTgB
M+lQg038hvLrKL5MIMy/whjJ7qDkkPUaXoEKCtyFYzro6NjWaHfKOooO9YgtBNd8sAiEIyv8RSe1
cdPjvfowtCXNBLTqUDPhSkHci9GwAAvH8j3FPInuqz1dD7TyH4RRyXc+O+idoDq57ZDZYaGHm77s
+ptSqPAHzXIgaBWgwbRrpvu5Y2BKTql5alWPA9xsOghfATFbnH2pwRbFzK1VdKTPOp3z900hSb4n
QfSp4Zm0UpBlF3gpIZAoj2PYoOs3BcFPKJfRcXCCTyOGzkeJh++HJhT8DzNpE1BdptCcMBW01Xhr
DAGRXj9S20iLLLxmC1DvEoFFqNNQLbXjyVqw+cNN5lb1/ULnRdINwp4iTVBgqO9p8mLwZKs63CVq
xkqrqROgBB5MDN8NxE3JLuSuNcR46lDb2fmoJp9iHfV3XWs/SLic23mwS9JfqBAW4sNEIdCYR9N2
d8IGWBS6Ju0+6rvQnVsIHZWjUJHv8OHdWk7W36DtFG184n/QlKKld5VnoHIHiDR+OdnsKUPLG2n2
9g2injwngUmsn2UpqgqhGZD1tOZY4XEyW+Y7lOTR+DeAyt9Y+N5vOwf1dJOKJaFs7H6m4+m/t1sr
ouLTwvnxKZZgkesm24ZIiu4JCGlgC515qCEv91d9Co91gxeJ1NdkpS42WaANOKIN3rpgz1BPbDht
McCKDfxz71bxoGO2iFBGc1NMKej0EeJpBbtRoCSLQlKeHGQFb4BHsTDaa8KIcf/feCC2xYBaPeDc
DJGhufhUASYf0awrEDm+6uPmd23knxsx3EUld8Sc4GOS4wyNrWVinbAZ584IVV9Rvp/t/uFf//W/
/s///jn+T/C7eF+kExWH/8q77H0R5W3z73+Jf/1X+Z9/e/z1739J5SqPnrBWwjalqW2l+e8/v3+I
uIL//S/rv9kgYgB3HLPN7eRuWixjbqiLiJxaYIxD9fnR3Nej0QPSLi1KR5DyrkYL4wlBiwweK06F
JniNqMDjHpdCmufnB5KvB3ItU6C+5Tmmadnmy8/qekDkQyKiU+BaIeYnVqzz68jhct1YU9U91eYY
Pp4f8q2ZtGy8yy0Kl5anV0NWWYcwdxnFJx4b8FG4VdH0w64VrDnvrfX3HygVu9I0TY+Qx1wm4I91
c6nfpMK2Y4Sahbdx+xEWf0S0BFbb23Yotl+d/zr1xoS6+HLa7HSbZrHzcrwMBlhgREVEUx0nCssA
gRlQIQeIHn1UASwSlcjucH5M660pFRLRG+14ygMb8nJQjK9Ae7dGfOpD+sXXjS2QooYQCMF1J81E
fIZjGXy3AZ8ioZwsmgbguYP7gFLETTVE9k9qjZjx1GQZCoAZbHJilVh/v/Az39jVrmQRkCd0XGkK
6+XPjMeRnMlKkxP+hu2uGOJ0T/+O2nBG54ODoGj7x/2hsqR7BcYEE7EekKT2iOy5twGQjLm4yhD2
25//YW+tGQ8hi+YCeFVyNX02KiJqDsb4FEEk/IzqaHRbe6MoN21Tzta7MJQ5evduRBX2/MBvLpwW
rqdc25YuEefLGemBe9Ct0zBccyehxlhSNTet0yA6mjtJRcHeFNlNYhBGFODaIaaaWI652ZMjQiqR
AUGldCkdGmnRXTg4tlg+e3XlCdMCKUFhnSvCW00LriPt6IR9CLx56O9GhAzI31JIpijMcd/Pbo+g
1xA/kbVmtxbMmfYKeC7a5bYY0+9j0LrXSEf0D1rUoK5tsBtQBXVfUuz3DORJGuODTcXpNOqk+FyK
yUTrEeLtIbac4B8HUsZHMyIgbKW7CAbHmvypRd/SkdZ13opFEmNsvjcZ7kYVSkY/bCURAUlHpR4j
l3cmsSa8HaSTvhcFfJEYGQHwNeiGoLVDoNK0DfFQ7+XmTQsh+9oOg+/lXAMNMvBOniYBDbSuqnsC
ary8JIwKB9D9QegQfY+yEgkQCysPHrOikvek6CXIiao49q0qnpIZLcaajvIXmU/xt1p55c/IxF0N
0SDjLnbj4ACqG1gM/JX+qpsTtRfkrAd39tXtgDcbGa9wr5oc60rPn4eTWdnWldaQawcXNE6CaOjt
DPmDVpFjAQiwIT8il18mh6BMMIYz2vrRRF4HvjQSBsHRsmXPw92YyN0hRmVXO+gsxScuKuNgq4WI
X0v79zQ0QHRNXHol3W8/vnbqYZo20IeTE9w18a10K2ijSBOiK47eCSDv3tlXXQOok6zkwW3q+AFg
GzAjX2K0ym5wN8Vgo1mCcskdtjf+R89Mu6uhFOZdWuccbEcHY4ldelU/eZQmqO9AB/8+GEX/RU6l
QisP8ea0KcdfJgzUgOJxDUGeuAeAddrdkFbH1xJFjyugMfYOOQf1TwLH91CnGfAyvOEeRWHTZu1n
jNZ6RJOgjQdqvnOTcXosRjG8G9xaEDNF6VdE9KwbK0GJANYtdFwj1ukHc+yD942d4CFfImmzNfIO
GQRyXhKRLG7yI86hA3AvP9mBAEhOrZ00xvUg7AzNeWi2vN753AI4WwrbCv7cJq5piG303ACNMaLe
pN2Diyelr9y7kn2VY2+DpqXQMoX1kZfbwTCGgy8DPV9Z7Tx8obDb3UaeDySWAiBYtdDetcCuMR3G
WpNapJzkNvXTttl12FbsRTdle2Wl8mOHLOG90dTzEXqgPnZ9Nf+scxt1KmPERQ62ZLf34a/c+70q
dtnoLR6SGtmETVI7EbyjNjCIYhF+ocrluQn96gFPHmTkXLibs7gpcm+4yxAK/lFMDR4aCcYXOTZM
d2im+teTQpY2Au3pofRv42ueoE2BumRpk5Oojt5LhKT6beNmPENGmE2fmwaYeFLKhdMsQ7UN4M+9
c7MA5SN/igT+REbaLaWPzvuZNYAVk6rN94LLgu3SJUda5u4B/uzwLkrE+Dk0+SC3E+bXeUA45ArG
k35HIaP9CRm2Sba68ylKO+W4n2DP0L5LMMYZ7MnDTBoGRZj4wZ0R0hxny4z/2FZVywtP+RtPkTAV
b6QNi5YkdRWueAiE5lmbRCfbT+Lkqp0siTCx/hx5iEe4fW19jhu6LOefoSWa/POiF1QmbKm16YCt
4YQs7/YfMRINOaN07UYf4pbiBTPtOzee08ABQXlouWu9GyzfNJC4Mb4QLl0Yeh0MqhhtdXSEwyM8
WNQecnvYIpM5XcNz78DwwBhPnRC7tKFT2/MfDSzyrc+m9OzRXxUOrlAvP7szIZPDhg4RmaA8Mirb
vMZtAWX1mN4dFTYI3Wk/yE3upEivFOiDjkgbXxVGDO3HyyaIKrKALB6rn6GqbDxPIuTj55rfPBTm
jXCKxbYMKcMwGOBuUVK9ioyatjyWWbsZBVyAoW15MmPhUP71KryP0l+pVAgeYaFN77jQV00Tq12O
PsH1MNMDl3Y5n4BHFwBKCJ3eVYODnxeUsYfWN/u9NVnpPguRfNpmeY9Qc2q4IBBSAcwg88GaT47h
gko0vk4BJRwjxDAEKwAeMbOXXNJ4k/VRjDcLTPc9Fj4U5YZm4GcW8skNcEtO4IzDJM3s93HUPuWQ
B1GDhXYYERc8LDoeV2aLKUHMGtJ/DNUppup7XfkB/fCaRg56ZzT0LEwzMGd3IXzlnwuy7r0XThrz
gdHaEonMhxi1XlqrpWAFaGV+jYzZucVbUANG6qpDb3f5BztCAHvXwx3bB1ALtkZvIJsbY8mwFOEX
VcG+IaM3yn1mDOWtGBy9a1DDov8+6u9mP4srL5PGTZPQuQgp8mxUxkU6F1CeSuJlcoWWqKULp0Ov
pPG+nor4ixMYChkFCHUAoM3I2bleiWZeGRZU5wJ/q2YPV+h0+n1+r65vheWAkp4oj0TGhRq52qnQ
CnhCzNY4ZKiklte9pre0tSC60rzA/uSHARCIe5lCg38hNH5OHV7eDcIi4VWmpWyFSsqSevxxN4Sj
8GmooeTnBwhfhlKjkJaiDCG6HjtOXSEVhfvkfiJOJFBAFAD1/fDC/bROb5bPdwAfeZ4teGLN5RL5
4zfMOod7Cw/iaEOsvaswcaHO23b9rTdWlO/Pz/Vbt4LjksK5nvSIfFdJSlpRqZhaxziC2aE6U6k0
KzZOUtnyvdF49ruAGAnqpkv/CNjWGKa3OebDxaXbaR18Py+5Zs7J6QQ5/ir4JjMt8VbowpPnOm2x
A2453UgrHf4B+gYTdHZy+PpZg7R2L/lxGy+QRbVtZ5iH5+fj9eQLrk7bczWmnDbJwMvJtytwGCKI
9cEE+IR8kgqMf4RbI7ru9j1Z5t+PxlI7jjRtMg61ev9MERqtDSsGAULqj6Az2/u+E4ivD2N+YWu/
PlTMMUUPigI8faT/Lz8MGS248l0XHiEkiZMW8KLGudOPmCF85erL3mte+fvzn/d6czGm1mgBkO0t
D/zLMQm8rRJbT+RDvQ4yhEBWI0C2ahuH3gewu+6uRK15O8HReLQTuGfnR7eWe2J9mIXjedom29PQ
P18Oj/KLHiZR60MPTxJ9MKDwv2s/TqsNTEUrwEhr6umE+FkWvWeba8jT03A9QbnI910ow0/jMGT/
wCZ1v9StTT/+wu97vekFuFAINMu3EgCtzp6B1xi5BowMK0nGI0gMIFPxkhYq0Cc5/K+F3457xpxV
n2K8Vq6EE0wX9vtbSySpBLiCPzHndl7OkedOA3oqdnKM8TmibwZbExnKgLdpk4lCwCaywiS+TlHQ
/gFdy2o/jqFxcaO8deokG0RbwpPKlqvNSct7jgV75aSj2r7JRT9exWlv7bXurQsh5+sQjBvepgKI
RgqIAG+1J5UbtwiKu8ZhmpLssR2J5fuCh2YL+6f5NCunPeEaGTIHqFmcX/C3v/L/Db36Smzrc3/u
4BemtdGiQDa4hxQg3A5pB337/zEUGv2mBf0bQM7qDXEQOKnNFoXkMaUEcRP5CdWBvDDRCO6b2R8u
XC5vHjWKbrYF2Ue62l4dtbk0mzoVXXqSVGq+5GFmfwKJza0ZIKP9vmkN834OOlc+emXjm9doEJbG
YemNfUcYq2rphvbKPKZ5XaHT1Y5yvjD1q1XXVHZon2llSYeSFzn+y20+DGNAAFznp6kpMRusZsj6
GcKC3uQ08Jnr/qALoMN5pI7nF2K5wf+4g/4zMJvaNYkreM9XN3xB+5vWVJedIgsSqleJDJyJERww
skZn32kRmT4/4OqeXwYUzpLVSJ4xRGhWK1GpHP6VG5mHKU/Hr2U5g+t0wyh+SihpRZte5RBrlGnX
X8+Pu7psn8d1XaWUg/4CnI/VRcL1olBjb8zDbMIDWujKbX8KdZw2d+cHemMpEYYgkaGk7jlaLhPw
R3hEpki2imn8yfcdnL1VbR/62G32AbnEBhEFYMH4Gx9LhTjZ+ZHX0eHyjdLkpnSIUJRnr4MlAdWj
jIWYDrGjaNF3exlnxa+sLyosFyL3hgZHB7t0ovGIlfx9Lqjdnf8Jb8yypJNAmMS7Ksx1aEwXqm1G
xL4OHa1qTEcIVysA5lERXPrWNzYuO0hyI2vm2F1Pc8MEYKw7TockxLxkbHt7vJ7r0r0niYOBEGVj
svMx3LkqcxP9WzyL3yXVeO21JZKkJtPjgJl/CIY6ubOpbBlAvTNXHM5Pxxt7gX3AE4/LHV0dc3WZ
l00xeI1bTYcK7M8+b0fkzpyCSqNRlPNHOyytk7eYyVoVeJbzQ68u8+e9AKaD1eB29XhTXm7DLnag
5Er2gnQASMK9xEkuoWq9nQAVXNjy8q1ltx1CGB6t5xh5NVhR4xXqzBPIx8r5hSnT+7gg+YhhEm6q
CGZXFabFfdboD8WYPvZtt5tKf/GZP6J+fQs9G5VY+oTkS2GGloAMyl3vGnczar/DMG+bwgGtqQ6+
V97CJX707ek+GsUjF+OVmWZ3CD8ip/V1rkCCzumtOSc7EHibOGOP1+rkIorpph8rM9iDmL9drBBz
Ew5YUAP0MuWxMdC+bwr/HUqweyLsTW5/Dxwa+6FxJarFzKREGh4QadBv9YRaJkoUY18i1ItoQz7i
x1GDbaZx+9XoxmR/fh2tJcpa3dCSoNgm6bAJxO3VQtZlobOu81BXoPS1aTtolBXFtn3iAuwHFsJt
Gbreox1hBZvTjdo3k5HuKQ5htnT+p7yxpVAAJyyh7Uoo9PxL/7jZGtCKAqiVf+D0xwr9KNBq+6EO
MavCqRoR+78dzraVR4pNyOXxMq1eCiQSI7jSfG4zztNdEkgXYyzc66Y5/X5+JPv1OV1GIubiXSLL
Wz8O5Ui93OlRk4nmthjvvCHzsm1nZfNXYQgSaKDWCd7GNOTDU5mQlm96PXmo+Q4JFglKINCYpB7a
G3nXZOmJyoGFotGADyX6jBbcPLsH/XQwFM20TWkFgFItNpu3w9U1y05mMPWPQS+sT2jvwakTUrTY
VzQz1rYGBR0kbWV1KY1//c1wDQj2TNi3gshoFd3DQWhC7drDIe/cKLjWNQgaAJTW/K0FN4FsjheB
yKLUg5JArjGtOT/nb+xrNFiUS9MZ8Rgi3tXyonOki8R3h4PsZbbr9YI3nRFdP5B0Zl/8gYMJFt+7
ayoDdQxiN+TQ0WbI7DB/f/6nvL69ll/CtyrX4SWRy0z9sa9B3pUw5y24brih9hvKit1pKEu0b86P
Y7015fQ1LUWJ09ZEfC8HQtYZfKDdDwg4VNfDBCW5jRJ/g6zX+yGD74EcHLAC5DGQxMRg464qOwRn
B4wUtXXKQdHtzXn6MuXZ9yJNvduuS36c/4VvzAQ1Z7JRz0Swmd3x8gc6U6nnMU6GQ+NjrxjMPU6w
qWkYv84P8/rtltaCOABgQrz76lnE7NjsPCNRB8y5w4NuZxTGyCvxHI53YwXX/O+H412Cs4ymvrC9
5V77c32NJvMAZXVHFIFNWjVB+yhts+oPExpWCRYsfeld2t2v70rxYiZXY/ZdmdA0nFIqGRARzLLq
9l0RwnrxIXbi9ovOMFyORMQV8OGFzD248fdade0+xi4UD786R++qmTdZg/LG+fl447dJd5kNGgxg
ItYheEopNXRcNR1quDibjIcbkF2s9z4Nw7+eei5uMnflKQJsAOsvpx7ODn43xpCd2kwlnOeaBxY+
JcKLU3gnCy/5+FeftuCCSM9JDxQFWv3qKIPGwuE9mpKTxMhyUyD09m4O/eJ6ogJ0c36oVSLzPBRo
IHYwyBlJMfflp00j2hYpVegTjIJopws1YbaSVlt4iNkG43OEOcLAvBBfr06OoiCjMNghU+QH83mr
YKBosMNN1XPpecQMbM778t6A31AdRlqQGX3iHKm48x/qrq6t5y8lNSABXAqOrOLLLyX66M0Mh79T
EwRYv6ERBY2uK2o6DU7ZTx+7vlGfoySvwNR2A3xII+wwooqrAElbxw1+L+LQSHTDmUJnBLvuDfy/
4ddYOkg2uBL90U1hGNmNgOwHbZ9mzhVwNfOjjvAQ3SCRj4BRUof9OxXGIB2THGnNO5ey/7iJaged
agq/S98T+fIPRaOjOx6dAqEVHBGvaeNyiFqjMp6iMe49RH8yPCVg2QQ9uM68QSoMk2Lobxl9612H
PgTCFrFk4BhNnmrvd7pCIhq59u8IscXvnXSoH85P8HpR2bSaB0gpMidS4+f5/+N+CrLOLVTcBKdo
GAFu4joIoQQz0qLI1T7FevvC5bS8rH9ElMt6ehBFACa5hFfUHF6u51gkg4MLlHFMxxQ+RyFC0qLB
2nWj7x2wBqXMlqh+0XcZdzyN4dP5z12nqc/j07vgyRWWw/WwypAtACXDgGPgycQkuFxSNSybwBvS
0u4jE7bLEKLQthRCl55GAceqrDjKx3DG1+rd+R/zxt4mJgY1v7RylFqf4i6QeZlYeURe5tYH/Nyz
+w5pS5RxYcv0uQn3IkQCshbRJVDh6hZ+ngVKURxoxXF+dZR78mQ6GggXhX3TQ5JdBJ/lDG0Djcju
wlcu1+x6xamzmUvs7tJHWcV6NaVmH6XS8GQiIfBetlbxvQyG4EIa+GoUbZKiMAaNIVeTnb/cV5zF
JIyGNDj5YDreFWWewyAKRzld2L/WEoa8+BwGkkSt8vlVpxnycqCyCgHyZTPCZ3ETSzaNFcJ3zr36
ih3XIZpZpdOdjvSAZ3BfzE9hDf/KcvL0s1lnMzapxGDDPrfbOrtwP79aVA1ES9Ggow5D0VqvpqAH
XKFn1NNOWo/mI0+HvWcXR5+awAj353fuc81yNQuM5fJ3UPaxaSK8nIVQjaOb+h5vXS6s3zG52cmK
4xboc10IZIKiGqhO54HUk5kRo6OlOnnje1n4w9bN9APmy3ySfZcgadiq9H3pGLAlPXxs8yswICGs
f9WPv0D09o/Q0XQB5cfsfmsnyVBk8ib1OQN04m3NZjARr3dq8gTD6uTJakqsjHwB0+DCwr+6uGgM
UZvx6NQ4iuLaanZBj+OKMnXJyZmyAM2BxSV0M+kYPZDMh8exkRMlIcxy6+bJAwz1c06T8sP5abeW
aV1NO/0IELOEGoJwcnV7UuGgWY342cmNKqzQs/Z3GIriKSzMe/ol3iajdbuxDVfSaIctjtr8ZxR5
AfVECDuc/y3rEETQK6N4vsAVl2KbWJ0DdwLrnLoypmocWYgQKbWrxx8t9ynChEYznmRcw6E/P+h6
iz8PugQ9emmIkDS93HbOPJZGkEbJCcFLwJB5XGRXBZ2qw1C4yDSfH+zVW7GMhsGxxunWgaekltX4
420k4YYt2qQZ0GuUL8dmLI+uARF+nmD+bYixSVBGFPAzCLkb+M3tVY6o7IVuxbKkfy75f36EcBxo
AN4CBH/5I6oZnQt7ASNFre4RuaoXAdfamrRxXcthBk1C3+Qvqy2Eenw5VUN3yc5JTNd3dl27BDCo
zVeI8oEac2Cj4Fmh99KGnnNhUddX9zIYSAYublJTUoJVZlpDJCttAV2fVkiSXdnTlD4EdTo4VxfW
882BwA4QRy7tmHVHGSUytxCVDZvBmzi8Bazk5GtWYJuDklGWG/ukjlV3FVlebeyCflGPjE2kfHGv
T1tzZ8I7q49+kJYfh0543y0byYILe+6tU0W1iVrbgm4Qz1n8H1tusIE3RSSkrDDChgZqh3cR8LhP
TYjLnF128xHFdXUhUXpzUGqnxPXc5dSHXm6xbpAWchege/vOdvqbAVAfDXedOU9oUKbYFXZh8EQc
OX45vyCv14NDtcT0DkV0R6lVFtPXXtnBZ6yPvRoAMgg7kviWixxvgr8diB1GEsifDGXL1QcWhOHK
apPkhJhD99OHBX9VE1VfOKnOW0cVUDvtdEFfnzDh5TzOapjGsBojsFka1DEKHfbHSk3U9+sciaJt
mYgs2qIiLz8REiZyF3gNxVM4TtkThhNRu0ltCsWbcYKjcs0HDc2hY2pKLKxGrETlVETFtQxm+wmh
DOsGqcCSHqHt4jUPXA/9GKjz0a6rqu7BG4cGBTaUGWpS0Yh4m24/9h2hGd3bufKe/NZyKoTRJutJ
lf6k0KxXi/x/MgYVYtJWcam5/MZ1ugT9nHBNzgolYjU9tfbDrExzfQgGx7oNQxx1MbIAsztbGK02
foGSMpY84NiyTUL+tkmwKPx1fie8tUSK4pcJwh4Qi1yiuz/Ol0SHJAHJCZammMAiswmYHQzxYrNo
bzEwiq7Pj/fWg0W+A8wCABEIgtUT4gDhD+nwIGNX6fDnCDer2ZVjOSBTo0bv418PRoHPJkx5jg3U
6nVUJqRHIKMZcvuaByOwxsDbSjC7uA1XJZWd88Ot0xf6OsCwiDQpsZBDPJMG/phLUL7VbEUyPAXI
+2zLEo9Lby5xNfgw4xmnJju+j5Iqfjw/6usVVBB4qNtSmaetZa8vjVEEA9Q+75ijXxpsOwRKrsYI
QHTtxOD4GrN5OD/g6yVkwKWvyHDKdV9lrBJXOWuwouPkZOXXeEy736pImwCNkMj9u2ow7y5jsX48
voQdVK1ebk8NtFZXJUrWEc+Ps61SgThOX4XNhZzs9dIxznIEsb/UlqNXF2IPDUFCW0tOI5SFb1y7
9vJNDp0wbKZSB4neCqDBdYAFyNX52XxzZNJu4qoFz7bu+We+pgQKS+9Y9qbv7tEyT7pbJKxabzvT
hZrvhw5+/YaaRFV9sjFGERd+wKsEbpljhxIjSix8uLmuuNfGoGprLJMTAgmoU7myRKY6crdWkH9z
ejCdw+Qo8E/iyWp7pPApiFOnQBVodLEYjvWgn85PicuivozwWAyKL8Q/LIhlru4k9CnNoup749hG
AGzg5qKrkDhoYl04r6+feaCblF4ZjPIHpe+XmytCcaMPESs/1mYRcuMpf6OiydolOH4dwhL3iThG
9OPvP458hXq+Z4OwW8+2NrzGMjORHbWLiQSCSIYwN5k2fXlhoLfuhT+WdY1iwdNVRmHpBEevF+Z1
58w1UrPlNDpXekAEAJP68dKD/9Zedk22EuGrCzZz+e9/XIBjRNIQNG168mUb7OBvVDdIq9WbwbLQ
6kQCble3cGKDKr6ECbWXA7reM9iTcNezYSz4qC+Hxm6oncoK76Y8su0QeLzlTO+ryiX9oH9nj58d
NFvx+B0jh3DEIjdEocfNPxUhCKKNVJPzARUjx0Z1c/S8jTllE8r5VVM1e4dNEd+apd1dF9Kb0I/U
nfW1zeJ6utdtHdjHv98hxP0WOAFAK8zjy08Jo6mR/Ga4ZUGRQet3hdHv66IMnAvx2Rs7hFx1iTx4
r1wqfS8Hck3gTdLrcNZySnXvlfP4yYDcgo5N+UnbYbI7/11vvRvAy2hlwZiT1prP4FuGYWqsctHB
qK0TCaZxPYpFriunhXt+qLc2IvcHHBGEMSgNrJ6NsawgSueiO1ZG0uenMIyEh1NXrL7FfQgAodXm
+BAXtvM9tLxLsJs3vpOTTenN5lEmuVoVRvJazIEefXUIMS8ssfAGVrEtylrUV0Vv/G3r+PmJdJRN
h4uIg0dkuU3/OHTQJPEYTuP0BP+p2fmjmh8m5FduZA7HXDsuypcJsuAGdKAL+2ddAXp+OJY+BI16
yn/r0rEzqqYrsxEKnciTrTc7aL5Zeb2LAGfeQczqIWdT8RhV1WzsqJUXKpzP/aqXZx7QIjKssHsZ
nxv15ZdLFfeiGCv/6KCt883ICloadAz0xySyvcX8rQtwkksh3F25DSUbPIBU3m/zZoSgCF4kR7cq
w6s7Saz7Mmmjz9FQuZ+1VRa3gzSh0aPIjUuvTyIS71HbjlAAtIxG/DCGPKIiV/JqBGlnXPiu18/S
8lmaIGrJe8W6cmsH3El9jGQYIFMXyyAX62LDA7yQhYj0zU2PBrUOLwRar+8CrhsHVjZvk16wvS/n
EqJCVip0PY6zFTj7OJ7tD3U55fe+Iz4s8fz1+QP66ozYhHW8uJYwATtIc3VAo9JHCLWy3GNddnSc
GlLQHcKh8vMwSPvD+bFefdrzWDBhl4SDwHUV21Vt4WDwKd2jQbmi2+E9YKQ3o5jRjBw6iVBHFRvd
hTv81dFwbIfiAUErYE6QX6tDOQ8RXrBe6R9wKpHf/URQDxXIJMPNCNVRI+d6DFI6vJvKrvybGjDk
pSLSqxnmF9DYJ27G+Y5LYn04BjzDVIWfW9FY9Uc47+OWLCt6xw00Hc5P8KsNy1CgKHiwbId2xvq2
rXs8jlSZGUfw6CUedSC1wKojxmlE47UQ1GgCbPwuROxvfB9CdpwSTahIl3kVa5QxasktdORThijy
MRyNn5HdJp+C0nD35z/vdYC8IFQ5iNBsluBmHdYgimV4iaw9Sk10Uq3UB3WW2M0Wtwn7XmJKxHsy
IwZjlBg0+UN/UH5o7T23m/d2mllw+Jvowm966+sXuQ16hrg4UMR5eVyHsAlKdF2RH7ed5IM7auza
4AZ+kQHm4+c//9VbyuwSJoCRoZPyusSOle+I9sGYHAXOZtxHbGOYB/l0paOpgus81Dc1ff590+rq
wsZ6jRR/RubgqvLMDGH4l5/pOEjPecjtHKMOCAxzjo6LgPuZuy5uiXmL8bcMe3Ybwk2NZTW7ucb8
ATPb+hrgknoosD3c250Od+fn5I3p5+XE9Wo5XBYNppe/q0BxMKXFBz8fDXwYIvFs/Iw9hOyCtPp9
fqjnKtCLV445AGgIXIYaP8Ha6qo00IpGwiA04OIE8zuumoIGC/VvawviwHxnCsqyu2geNcZxoffN
R7NH8xiLSG/a0UNUKcHoGO8jY6hPxQKMg6Rc4v0qYfwm+9k0g+jJwmLmkwmk7keVZwheoeFnHwcF
53TD/k6NDbT37oePB6q1BbOP2eD5j3zjBtGgh7mvaL2/5htBsapyA7WzExirL4oiPkRwylGxq/zr
KmyTm6bJ5fX5MZ+lK15OrCPg7dk03aH9cK5fLmLkWLnQBurq2nCwd+/aBCc1q7DbdCfJb0n+p1Cj
szwZPnuqpq64hUQ+3bkwp713OkdvEqRD/+D4dTxvSwfT85gGs7/PmmFGz6DW4iYutG63Koy+NXWo
3KuQmBNLxBHN0z2yXAOobDSwjuNUiA9hapHoC9NF5H70iVt3SA0XqA9j/eBuncYLfvxfys5jN3Kk
67ZPRIDeTEmmd0opZSdElUpi0Pugefq7ske39Te68U0LUFHKZEScOGfvvaicFTUwjbE9yXvW0dEz
BElXuZvE+ywjdv+jLPNy24xEPW2RxKhn22wpyzjTXXsd/UUWMMh9WRdStwlLn+9DMYs44b2Mx+q9
GWjv+xGJaphLiYy59JlBnGCUxWITxZZGGbfA/Nvqc6G9KiR8Xu96pT4sVEbn/ijT5X/e5jjA0Igx
C+H95834+1fUEObXz4WMtk4dw1tz0uUqe7NZL/bi/sej/k/TgSvX3VhFzsk/DXBzdI/4vpZyv9Rm
nqxU6d7fhj5r5P96L78/iOGCxg2IyvXnKIn8jQ6H36jshogMumWsATuwHsWu9grlpYYS2P3H6vq5
W3FEogQgReXe4MGO8OOohPlA3G0VpSh27VTFhm2515Y8vd631al++fdl9bPy+ethiL0QJTsMbn7e
Xr2qQRSV0E3SRd8OoQv23oCNVkYDcUZ9+hA37vDkzlH7Cs57vBJMNv6PlcH9N7jrKu6tWNdB2fn3
lyair2QlXs26ZpJ1xN3S7Xqh2dtOB8H373/sz5fm/iguDnenB6M6ulV/fxTzJ5pkXpfv51JLPmKN
HNdgKsmh+48z+Of+eH+Ozd5ID5S90PopiS561UUhHGX7VhVeWLp1EsaCSMt+waWeTu1XqbX/5Q36
p7fmvjPeg5ruro4fBSTattnssinbiyY3maaP7ltO3BrxvnZBnP6/f5D/+DCqOK4Sro0Q8sd3Vnuj
qGGOYAm7Xx5ZD+yYNJiItSB7svr17w/7p1cU3QK7imMbqCF/fGu2bBkQj3q2r1TU8gUQgiczVs1V
ObWc5UPrrnpby0JDTC3ZLnb0H9PFnwXV/ctk/OHa99sIf+yPD7bUO6A8epzvJy8eDiRGegRXIotU
Yqc6m0My4h5Wk1U8J+3q3//wf3iNkLTdv1NeVzoFP5pkXaQkRMHG1b72Ou7KkgW6nZHBk2FCnk8e
jpMm84NNffD2vz+Y0YSL2Bq7F0POv68TJk+JnRtWvqeMzsOsJ2khb4jGmWFokWBDMLzbEwD97w/9
KWrHPaByRUAaQnPgLrH9cXpkisS+qCw5aYR2skN6F4d420k6q8XVbYiTBZV21c3S3OD9TR4TGbnH
Uv7XCOP+Nv3/Zcb9tzA82hN0hJhF/fwtDGktagwodq+PTpoQ2a6qzwv70VUwl4Wy46S98R9/+T98
zwjocDMbKAoZLf5YTW47jBo8DHyEetT/6cyasFhVHVYMbabtIhYsN8DKdv/+cf/TQ+nv4uikMmbe
9uOUIY9k7uJIFnuP0I5g0e6Vi5X3IKC6OiT51tq5dqds//2h/7ABmxZGEZReHN4cOH9/sXIuuX2S
a8UeFuhMLkY3sw+OSj3c/v05aNP/79eI0slWKZRc0BQ/g9BKbOFWMxao9nJXZTCtTRPVPiiPMS/r
YlVYNd4je2kJ+MYxZZPFBhuNuHKC3PJoVEjbdEEyVFNkfrtF400Bqls+oTiCjQJD92CBM/U7VUOq
LI1Z+4hta3gYuHltZhbWuJJtXG9NotkPkWUT/p5MvfntkVMNn2rJCKkGqTQD4Kns4YWYVONhHDTM
QVYNAyyNlGsH5w9ay0KvNascYpo6x+z2FjLz9QADCbuHllsPXduUh6K3tAAhfj6TU+V4v6deG55d
NL8d+ZY8nbBskX/1+F9Xc2k5t4Y2+WYWBnkrfR9Z5LkywtnA75oCYo+N35PhdhPiUdLp/DyN5j1k
8ZTAe0LdobqnC0uSDAPQjFPpYEDNFWCLPpoEeFQt46V3tyB73ten1v1DVBekQrKaWlg05IyFszur
O9JvrVA4mPABFEYHFPVaaM9iDEkvbtcUYmAvoqhPrwhZ3KdhjDtYumlmraem6G9VF81XyBPcHIFF
wuys9ZF2TFZo3e7ePwdIXdH5CFnj6Req+fbIBDtyQkHk00OZtcW7iw9sreuDEkz3YeZKZL0BPMcc
b6PMwVISGYUh3wO6YG9cRwHoN9lygXRpwwSIcrBxM2FG6otLRPZTRUzirq/05tZlMdtW2wwPBq2k
t2KsEyxvqrlLzVxeE0nqx4wLjPhn3dlb7F4PFTPnjZ2Y015JtGEXJ0VRrhXpmp0vPa3+peN6LK6J
V0mW5ACSeT2KpL1BbCE5u4qiMfNVvSoXf0jargtFG/F9kGafAKSvoqMLVL4O57mYVg3yumvZFdpV
jCUhHAPcRq6dVoGllstN8dqNRlevKsdL8hX0pO6Ind1IYb22vbdzrFgxiC1dxsq3GNIfYsXyLkIR
9daeUFwDl4pc3xCj3DWWOm3ws+UfTRO3j8oyjFD9vHxf0lzfsPa6P5YxLY8Q1uTRoI9WwTYupiSI
8wmelGJaBARZySiuHrAJWOKN6vS+6yIi5jYj7V08aBOoE5DN3LcS7WA0wnIeqnmoUSbQvlzN6NPJ
TPe0/jROiNH3hjHCFK3M+kOYizhS48ut5M1/rSycaL7dRwQQurXoz2bpaFePHLoksNpYPaE4qT5i
Uev5I51DYpPzNiWFKFns4nns6DAJqC6Exg6NPAP78QjRWWB4BzHhj5mfx0ZE0JYOjKhhN7Fute4O
pAepkhQQa1oc8RQNWDmTolEbdPhi/G61yAsBZI0mTAPh5H45qssTGRHGjVxszuOeqM9YI7UJjwzo
n6zQ04ODwcuAwjt267arMc8luWOteofmPlp9DwdcPHl7rVBx3iXuvBKmWHgJ+z7g1pQ/J7XTLz4h
XtTCejTeFIrkR01NmiV0wH5tFWOQFhJzAj6IWTYZrxfFuygrHQChaxd7monldcgAT/iNhqMhFyNs
XseTv8rITS48CHcWwiJC9iImiccoEu1HHM1VHLDxLc8FUC2i7lEjEqmYde0WfWp8aB1t3rqNagh/
AOlRXIfZEkwoUHQdnXLSdp4qcR838IVdTakOtO/q5ziTxo7qot9Z2JV24EHyt2iq61UCYeDJId+J
/p/jnu6hJshLRjXZKEO5bEXkpJgVFG1dGhUSnrq09V9DkdA5U8y3enDKdWyAdMJplEqDpoPhHD2A
T1s0xvZJlg1BbSOYHeaSeUjbrQSimxjmjToDJK5I9Tt4Mc7FdGcwVgc764lPjEIkU4EDodZXK4fA
Z1oeuthYtZbvNafIjKCGULklhs4lr6zQJczmoej3niEhaSRpbzpbulkTaV0Lsbd0JigEQ7Pt7UPS
J6StUzRcJtIZtrguknOBwnXfizJ6E0PHoTBg4WVZcN8KVIAmDqn/wDnIAQTM7mKmyJAIZ01gU5Dl
fosm8dZMjnlYcsUKNVcS5K5q5UYzFD4+qVmbDq/HtXX74jmuxv7oMLz5NpzcfqbdYV/UpbKvZjR7
Wqgljv77zmrfqk6tBMzY8hfFlqnN3SFCllI0QBnueFD3tjTttCmQEm8nzY2p+Dzy+a0STmrANei/
uoT/UPlRK6Dzx6/DhE7/MV+NKAM8N8WCGjuAniO11PczdusaZTaJssls/Gca1D/UYDyRe+Jd0XBv
m/69HIptyKNtCTMCiw1qrsqE3I0T6MmCebmbXWmfclKl/6PaNPW/+jA/alwcUO7dA0BDnir/78+V
np23oh3zfQ0iUMwsX2N+HzuNqPKJMYCT70arPslePmtzuUII86JAopn0aq9k4kp3PRj16UTAXqDp
1amU6hfVyKUqs+chLvYYgIGQD39GKsAAaSye8Mj78sr+Y3bso1kOOzVuXou5vsygbzZLTmKkiYc/
7bz3yRFA/eaPqImNlSpaI4g88y8CLLStZVWOEAjysrvoOftmUl6yWLl1RnScUnWVGt5T26kH2Cc6
adoQsG0yD7tOvpa5d+1ii6qPyEzWFonifTik1YkbwDmqjDW0n7BrrXC5h3HSj/axJ4TOVG1iRT0W
lXMjQeeP4Qz7lnlw6VnHIe+3Ntn7tNK/QUntjSEJCqz7NNiI2LLEe1Q5dVBZ2dXCwgGzbTdDOVKb
+clLp33WOW+Nt3x1efbJyPsuvm4vdSuaILWte35g7ydufGHjCBjZPiLBW0E/OsyoIe8C6oBkPuqb
u2luGg/kcjwvTFEGpVsBGiGGeoZakij9wVC0bdGJoy0RCI4VeC7zVDTDjqHzCGLUPY6NGyrY0IK0
A2xgdsWjLLJDP8vVog4L+wLyoQq/WmovGwGLoARmNXil5s+OfOy0PGwrHVlxC5nLVN61nPSRnNMN
MEizH6zmTfYvY22sci96qrGlBBGpTCuEo37fUqIowI7U7GNhLDB7Jluc+kBwpu7r0CbJkgLJhT0N
Ks7njL8qHWKFyXj52sP+OXJrhc8Yawa1GlwWXeYv3Wj5I2G4Gr9rRPkT0FA4kc1d+f1oXJRo3tQx
8BC3Lc7Mjn8h7vJWbptnK9BO25n4WYis4dTbre+Sd+OjwLg6+FGIDdT2fZPuujsogVghCDj8V2hx
JdUoNBEAGDlHTZuT4B93zwkcDwNInmZqv3VnaALpDFeh5UcxKh+JKb+lY/+JhbLp1OrPfAdoT/mp
YWTji9J8AWYLucT6UMt5N7jzHjHukaC+zeRAFk1N/YylPw7MKjktogIBgJi/Guc9GUc7MRL1CeKb
S012asjuGIZ4a2rTrpPmLW+0VTeN+wzIPAKHh2oUf8oue6Hhvu+l8Y4O5GHO4e0M7aenEMTayrWh
1tuGuDQgsWqopOp1FPrOJjkPgcs69qydI9N+5SkTsbpGH7raFLips0G9GoL7WqeuAMXqQpAXFffJ
7NhSrzTF+BSJeeO68W5yu42uF3urr2F5q2FHPi9oX46ZKSDMfC/17uwqy20exl1EadW3LhkwDp53
LGZIehhY8i3Ppfmp2OmlVPs3zwWg1ujPjcLitEjTt+o4BonTbmQHoDyu4EhR75X9u2tp+0afvkbL
WN/ZrJGRrXUSCyKg1G02/5E19x0vCz2t+MrxzCum98nZFZAV98ucIckKFRsBF+ev2W3eBifFBOjs
EK88NCicgVieadwUAY7zWwd5i1BJ/aI7Yj2z0PyiaB7nTDkLz+CukhELq9klk6IqJKvtbJFvkE/N
ySFKPm3Sx7pr93opoXF6QZrZh4b1pbiUFRokNadsb1EF229qz1Y1nIskuSWRtsdK9kpY8NqwlMfe
KdZVnKynFNAFuK9G5ivwOXyNXjgBMov6caWr1bfTTdvIULaiZ4918+LV0BXE2tEZ2/W2mM2QSM6H
zMvDOO2uWQ/DHH6v7k8EFi+CNGcnZZIxl9t0Si913a6KiPQrdQQdmhWB1PqDPuTPkc2n4ta7jhDI
ezLCUXR89GZiabvOrjNw5M0JY/AlybkDxYwRfb46d7eoC2j0YSbHtsxCXfcOWl89JkW2U6ByYH4H
19tOpk/p/Gg3aihjdVcnYlsl+ZsqYF/Nym8KNipWmd2E1ANdDBudeKiZaYtNucGXvIHofU41faVN
jCNRr5qTDjSPlVlaMIKMfA254zLNc+Dq9+horRQ+OUg7z2mILDVX0LXXAnYgtwkZRD0x2db40CgW
3Jdib/fFcRnIqW/htVpmzjCQ+PO2K57qrPSCyjO3DtSZKu52ZLQDMhvLqyjH3xo0MYG9wZekBvro
wl8YCuGG55VVm3VnTqGqdcc4Ma6GBm7W8Z6EV42EgJrQ5UeuayALYd20Bu9gY6+R9awjbXqkJt7q
U/ygJmLDobjODD1sqvIyR8mT7Jx17/XXSNYvntqt86r8hVCfC/KyLdzi2HnRc6aUil/31ZoJzIc1
eOOqwc9DKAb2kn6riTvZZh72k+p+ejaGgpiBnWWk7y3vj+9OlQQ1YfFrljhlMuPLqlX2K50QaXOx
6chMMFWHtPRrW7ylRQpQSl2reXm+b2ltaxwdyA4zPKxazTN/uB8XTI8DtY4eUw34pKndFtvY49RF
gqzEaxFxKoppARBi7Ebqj06Dwq2Kp7IxA1BwFqjIKRiLfEW0U7829Ia62ZzJTCYiumnqj5EN3V6m
FVDkq7TiQw/EWVOng9ElYQdKLNPlqZ7F1jIyxrBpqANWipg5czO0tXDs7R3imdXiDfskUunEDGdD
p8knTfnspMamRW8ejGP/SZ8CXfE94ijrTyI23qMse2iEfONCSQJRIV+XBhjcFGMixM1bVbUd0Cjc
ipRhkZ3lgabJjdpb29J2oDdPqYGjiz5bXOG2S2E5bjiRTm2VnTxwKcs45UGqpSulSCjk4cyoBt3k
7gVlVhh16jdavdXUe4eW5FB/bNkJDPUC1/7d1eZLV5gvRLWzx+vmizW6l6xJtt3grKq22KHZJ5gR
wm/aSr+xFLpbcbiwI2d5fRwS46mD6EJHiuO6dO1QkCruVDXwLH3tZOqGcNRXPj8eHq2mKD5UeR3a
mrwCsPlq7/1+WmEdt0qGBetYlU9G1a0Td3rB6OOs8qw7aezI2KNWkFnOJBht+cUf6iY7TO7yIcj8
DYbF/ZJR/bzY/QdWw4Nizd/sASEay94nTmSnTaokK1UJNWV+yPqM5QHZAYADGdyoPJN02KH9DnBj
3GzR60CLCvAy2afi1CmAWwwSeZauXC9/yif5ZtjzIyKw0a/z6aN11V2luCcOmpW2CNg1GBwsAx4r
mK9dZY9MnCnDJro5PhQ1MPFSPkRELQc0EQ796K7m1ljNVn1Ho4varyyPnpVRXdPUm45lw5V5xL+z
9vr5Y+yzc+c472jm1p2mnJU2fqvjBhKWKp0wFWoYT9WqLcRL1yKszZRpl0TWi2mITwbdbC4AwBDU
+uD0wioHcEz926s8L5fmCnfuhvH3g1CHddneWYPGKQZLQHAUYbo2XtiiHMSalSKDok9/YbPYdLE8
KTEF/pB8eZn3Tmw1R/ISe75dq9fSLd0w59uMeptgLw4iZxJo1glVx5m7ogkBSn36hEuCqct7de57
MBfNXZ8BDza8QkPwJ15qgsrQCOvfEiDbHFlblauIz4pho03hgjLaF35buNdFIUjaTauHNjautpVe
Ha31Laut/EKvtkBjABORag9HOLsRgnLCNlEFpeuSKUMPmeLlI+ma17qskE0ZD70KYqonFMgwOi2o
2vEquUKEzG9Xwwj7lCsBsKbxs55MGiK9yuasWjSC2svkWYdysnZV0ZCfNL5MIH5tNQ/t0t3INjsq
dcV1vDZCFvwSCM0i1rJ6UtH9dlxng8RWQ7Phoqrb7s3Vi12DL1nX+q05ZQ9dyqjaXA5DsTT7qTde
darF1exomU8o+T6bk2vUEqcnFONWlsUJ0so+LWCCMY4NGyU3Qzdzd3kHRqdRtXNXjrTjUnPvpCYU
NPNSePWtXNIr7CbKM3s4LKr5C7fcDYTFzRjvSG8PSqCKW8rNBv1iqu6tr2UcWM2Q+3LRz06B+Mxr
7//kjId4pN9a2DDSSeX3i3uKRVk1IMJ5NbVaPXXAwIIOqrjZOx+zlq0HUxCq6yQ7K5HHqDNDupS/
cpKONq7RfZgGjVkLLjHCilU3x485oWZ4pzhl6vqxASIg9WVdF53tF7PmQVSzHmy9DpEtHaYyMdbD
5ChnfMLe2i3KN6fQ2j1SnCjk+Fxxjz5VFWV6lQIVaaG8tOW3wu+XmanrTxbZbCaoal+Wykrpqu3g
Lpu0RO9avyRq9mrCJfFnUNMMhwSzLspBMi5Petr2K3MWFuhJJ/vVmsQjK65fTSPcObf67oV6UWKj
Xdv9gsRjcI6WbEJ7hLZO1NRDJsm+HChGGtThyN/qiypyf2qtOORcjjkMNM4hDCPgNy41ybeqQtp3
N7xV5FdCWvzIyYL3DVAXcwy33M6iPPT08VGxMoQuVfMp3RF/AgInpd8jEQdl0Pe/RsUeVnaqtMRu
wposdALk+zjhP4svYzw9qMr8hdc8FGa+NZ1hY5Bm00v35izRjot7BUUeqESjRE/NEkOUVY+o6IoA
cfpRwv6orIQ/KpOvk1Y3fBMNOSgD8XJQV+70QlsldEJf1QWekALsRdin/Smd54sh9I0CzGItjOKQ
8nLMeBkIy3ivFBrxqkauHo02XQ4BDtlXLlcXRMj2Z2ObD4NFrYZlCj9j5UI0tBRghGXpO0uLO305
c1UPDTMVxyQ1VkjL94MnVvAi3hvs9VFafqSMa7PWlRBchcIASKB+Uyi5U9hjhRp6i8p8gPZc2fbn
anIPwjapdGyfAhwjWOaFs7nsvE68lgbM0MlNPweHs7VcuIiA0dnlFT8rkdi1/VulaJ9EE9FKnPJw
Est1iMUpnpqLpZlngZNyoUmRk/qguvM5mYXmo0N7i7T6iMFyY/YGtYu1Vsi1N5ZWbJ35/kbN7nD0
luw9d60/VtTKIJ9mPDcxGTN9YocoEN/p2lIAy2CA65uz2HMPygdX5SNzhN9JZDiMzJINW2ZoS3W/
ZPo1TWa5nlsPHGl8BENHnkzq3OgMUPpo803jbU8zylWUWBkCfINmplWSx55uMSTcXKeEBOhR8gvz
ox20A5qdFxRHM1V8swStYR90JTn05PSveivbO+6wSaf4WOjRAz35o14M312vE0rrmM+JVZ77wt0T
YkbNaf6pEkyuU0ObqeQ9Msr5rLVg+tpCIqjLt3ZHSVoWiThVfRH7YEA5gOfpNCriDVvQl2XK31bH
zcyo1BMtUnI8vWxtjOJj6WCc9tm6E8q1cctrqtdEpRloyiz8FK3ehosygz4faOp4YWNWw46k9Fua
6k+cRkVoDyLMO7j3hTmdTNc8msO0rtomWJim2R6d9VRUn5pT6UFsOi9Dqu2hixw5Etie+wblQDSE
ZuWqHyVNbzyHmqB+prxIRp0JF4PDxuLWgMR5NbXT2gJDaizZhh7JmjVzFpHxOQtyZsw0hUAovtBl
8bNFgT5aWO9Ka6xthhlEo/iqPc1B15PihKD8mzj9oNV1ji4lDqpouiRQT8DL0xGU02unAuObokbZ
yerNGMndUFz35GouRHhmUZNWXp0c/4le6m44ZdEfGEqvccOCH8gEW6X47agAa3tvx8aXpAghMEXf
45IHB+GKDyXLuyBuCTj1FjZAd+BSUpNJU849gIEBp35574NrbbqV+nia2Ho8vZ5PU9tbvjnaLL/O
Ciyb5Ox8oU4oFSolMMA3Zc5hy5g0Pj0t8e2cbIGkqatVn8eHORnXRp0xI6r7Ty5+p8XVntIkQiSS
u2ezn6h4p+oGimFaYcO4suuYPrLBX1BTtwxamE+nOipDyNU+cSyQXeXurz6jZaGYndlK5U7ndGZb
dXD+sk7SRbKvN8/t3HOFLqsgrai5oZY9mlV1UAybZs1gPzoFKEjq2XNnG1dejj/6nBxquw/NgasF
GNLVEBVH05THPKp2kNbCUoJxF87DMmoXdWpfyD3i4qlftb7cuVXyPBX5q3OPElma5A3nwFlf6EhU
lrIFu7YqnfGMbeE2x2xOTceFn3eOEnjlqvTWGSrDYnFgheibxOlvqOrCsmpfHJ7bkkkbeq1zUtPh
Me6yPwkh5Wyoy1caZduhTFdJblMBCGYTSlAX7pn4lpChwsrIVOFbZXTNQGl3WgOJh1hGr3GftOY9
dfIJQshbkXOm0bngOTHXobn144xb8UhiStA0+hM5CpepZgBuCLacpv0s5DKHSICU0Cm1ZZXOGVXp
YuR+vnQaIzLGugyY1/wM4avDUq291PmKFuifJLjd/WAMO01atYb61vVpOMmRfrYz3kSk35QauG+j
50dXdo9w308zCLA8Gw9WRIlaYYD2BcbKWu33hEldMNe+E90WTOb8KIb8JhYnhOH06HE+aJW39zLr
WOraYYC9a5P7rg25trY1rgEe4QiF+jybdCRTtP/BpJm/mhRwpZmOuzpnwpfKv0bn1S96+QzDLALJ
zOQtH5VtfU/uthPb8PnS/ioGAHAZ8yo251eGSZtaJsCuCnONAZ96L4e/MjmH3ONfM8N5MPqu95G8
1z6R+y+w0Hc6jWlbcbZOMl6BKT+SK7wzvOygt95+apnSW9YlUaunyGy/dT16KZz6UFXmuS7mSzFM
dOZhkLNUicE8WgTHBV08hkxEt3ZSrdO8elXjOKwNeaQvEyRtuZ304buxR+5fy/SaqiNIdMe6xZHK
vbYCr9tYUIDnAVD5xCCre8byuFXMOQ6tKl4gOsY6o2uHCyeVMlAh5nt2lbxGaotcZlnoyxTbuEVo
P9XDRtQT8wzpXUdSsNAPT4z3SIfIKch96rkUIbwKGkgFy8FtUlmSggJebEsFYb5pnrWBCUJi8mFM
3Ycad5Qv/XtBU7uXihcUs3GOq2jnePzRrQyrNFrlM3xfAEx/oC3XeysvsSXDwtbaZRO7FJeRDi88
KtnqHIQpnsHYWMirEP1pHmbfrJqLMOgfy9ry60z5VD0iFxIR75VOea6V+g99sLMZdcEoiamt6fHI
VufU1vULOKswrcn06BZ6IeOBMAbNd8lfgERMQdqADu6fmS7DgYgF3J6a7kBRXQhIOaFX/NOrNBFJ
y8AO4m0pljep1BWkOu5NU7Di8D06qvkcTYy0JwTXRWpvZElZn1grJ/WeZeV9k+zyO2c+1UTFVlvc
0fdUXDuMQ3daH32aenlWoxgJdp7d8kkbfC+RvzOYQjpRrRIGiEoHbarMtRDqqUrkqnB0GMLJa5WI
6+KJtZQk7qVmV5IQlH+AJP9ul+XFBgnt5/SsqwjljUMJVhbbu0BuIf39vjIAUP9q1S80LZtobFSG
hzNMNamHaJmfi6TcFINAu9ghzBRK/stSlD0nWU1UPiA/5Gc7r3I9n/rvAQWSGmA38NVeBTgrMOXK
rt6XguxiWHLPmj4fXDs+LFzw5UB7v7ATJaT/92F0MMSRve8ZvVxkX68jwhwpBbqdMplYZnP5B4/8
cap0NfDgDyeLudP05CKgt6/TmomZpdFD8kIa5BdwYYxksCggcpSTsV7QoLd67AaRuRwRrK2GolqP
pbFaaEMibPd4g+aDVgsSHpUAye1mNF+QaV4blfvP3G7tUvU16WznuPjdKnJb6PoK/0AgLe+zTQ3K
K3AGonPoknneBUHgOTGHT6bVL6Pyq3Y12kpsqnxoBybhBnYJLyOyAdia1UGZ6oxjhsiCM8BBDeRu
KulRsrKw9Mn8RlN4jZNyW3c0DiWXn77Ib21UnVF5kyCKFTFty9D10hMighOCQw4xwqwpqAohXlAj
rWU/h0pkvarteGqogiqK/C4jlbGiNzbCYWs733Hv47F+03rOhGhGAXgdI2chyqxMx0Natr9Y+Z+a
lL+7OeEdzIIhjjcdASO4npF46m76brMEMs3eFYZy49Dzh6XYaG2+Kr3lIXLmNUfUGq3Odiy1B8mY
hdy9o9ARdwwckkSjg44PjThd25NYG50TKDrIc4nMq0s/rYqsmmREY5H8Frm7H5bpV1/8qTPIk55i
vqhpGZi0j7iOJC8yr5iX5GePEiei+VIvWQii8WDR9UL0f5yN6GSMY6i3baB2w6piwCuNci0Sfd0l
4wl7S1Cb1ctSyVWijKFnypWXVHXQVlEP49h4tFtn2xVI6kaCukuw0FZF0WSU1paODQe5MxJv4gU6
rEKA54xwnSE92CPhVSAuvZ7ydqFvsKTaqeWQJgYzcOLh1VJqKNDlTkehZifqUxRP371SsB2CiE4h
8c1vZR2fSHzR/Lw2V+OsnUe8lFWynByLcQPZ4htVByfj5uvREYdRdc4Gc2mgZy7cT2WT996rmIcA
VVXAPnHtst/Qqs/0AaJuXKFWecoc7RiJr3LUDzo2UV/neqrDqx+U+Yz37j4T+7DUZ9oR08OIp4Gp
gHUwnGwbLXucskWweNVu6mt44xRpsWA2M75RSCYcgVxOh6Z/Z/TQrNHpdH4lnDMZTJuBwUTsZt/T
4H7kSRntIUOsld67t/z2s2YE1mwS/W4/ZGb32BjKSSeAIGj78iGP+nOcVl9NRiNklpvcIizOGenQ
1PJTLKovvOHiNO6a2H74YBV6qvdqjsIW0KMhrTfFwpI+cWX35inxPWu4OZ35SaOeVtq0k7O7T+bk
MbYpbxTl/xF2JruNI9kafiICnIetSIqaJc9Obwg7bXOeySCDT38/9apRaNxaFFAFFDJtiYw45x9Z
sCbOpjLQxtdGMbgvXXANtXX8TmUMpkrlSXebl1mN3zM7Oa9VtU3N9ra43tM6K4+0pe+ES82iZmyH
GZKcDlCZ6uchTV7IMb0ZQOIYeE6WPj9PDOJdO/la218NIjHy1C02PePWZMsr8tDDWhN1QHHvHe9R
u/4pVpsQCCULdOtPF9c30+r3OLWpMHEDsn9finV8UfXicW1dn9yNA8AvVEj7JPMEICR5gTeRG6+Z
/ox2G9aUWMhWz6A8yChK0h2GwCdYMo43tXjgEAyVGep5MXTefEVDc4KTOUFAOMbem1aXTWSmnGFy
TfTTWPcBOtJDivzd7D3rCzEkwecCOD2sXKQq5L655yZ2GTbvuVRxbs1Hx+ju8jt2oyKt+GIBkeH4
gNbkUYInypJBA3DTHYavwXW+peIdGVTDVKuIAqbYl8soPTkt0aJC+SxWaz/TprljIv+cJusSL2AG
WEb6YaqCdJIyqiqbRwK0WG+ts0hYcSuvflxJpK/m4nEsY791kNKpmMjyrtr1ZuYDn0ZOPA4IGNqU
mNs6wJLyiA36ptZaJJXm5MzTppPgYjZtJ4pSP5WEXtstlucFmCieLkDcUe92xgMqL5REVgNv4HEe
EEmDRsNzu81IAyhs93Ho9W1d1BAByob0AcZnM8orEcyifnRIrxLcZX077hq7eIpt4OZuCTCW35Ja
lJsc/q2u7D5UjTmcK057imVHDrOKcsNyQu7bZpl3rCyrfdAJtnoWGPn2JWK8SHUhO/hE1zxY3b4m
EE/h9oOq4WdDrsYKjRTlP44N1yzTjSk9dHlCZOmnuSJZ38SOwyvXyfHL0/ofBSVvUrV0lUhtU5Tc
DGa8FYU4gNGc3XTZjzo8xWxGCS9q9VcxlX2h5du+R2Vh6G8EHMpANbt3LRngNRiFaGHD+59ch7Km
SJcYggHB3/A6AroRAfaGHirgFAkd7t9xFJu1bW8KaqzU02+6VW3isYN2AK6xcaar7WYd7MjItH3p
OP59UB7a6WHCY73RqIOzSuNmd3OoJR/EQpADCOzfJ5GkiRIp0cVTKsg9VA0peCbNFXsxpc+5FbH4
wG1VPFFKkYT6XIdJ2wQquq0B7nEyv7LOBF7MT51RXFlswimnY7ay9jpdCL6j3IqO66UzhjIopbpu
FlE8UrVjbHqrocidjbGrtUtx1+UVLluYAwONh08Seaxbt3FZr4Pl7VWhbNR53fILTJvGq7etY3eb
Vkf26x6RZH2zNNwkcoOJQolWEZem5ou07sBzS5t6THmmVyGxqYozFDh1uEbNBsw2qrc5edDKs6Jr
octuUObZERU293Cjfiiu4AlgcCc/ZeNN9ntlwCMmWnrVC7qu5vaSeJISyeG2uiNEVtr4s+MRa9X7
soGt1Rd2VfZXg913QRojCgY1aYQtOTeIw6c9sMjyw7HP4koUl/nbJ8IZ/GzwGINdrUi+q1gxf8Ey
q5/OHYtPw+uXs+XQw4smXBbvc1r38m5UdH4Gokh3ph0n5qaEqew/xOTy78osO9Wva629VAyKZydv
HBGsOFZLjMlItjaOoqwHTbT6QSspOd4KvN5NlM3uAkloApKtZV2/ioRokI3343qfRMfElR1lmb4z
4/in9V7LPgtaMPW1cvfODI1mJSNb8yz8UY4Xe2UE6Sdz8auUD2ERv6D033YzPWfLndDsxyNT0rkY
u1cV+TKaWuCbdMTDJa91bfmqSelxn6GvtzWAQGeltrtdwpxSC0JqAqdLL8MyRZ0tAvTUoWMovly9
Rw1YVzNHXhxD3eLJmjYyASmSKzRg09MfpX45AD+bXHeiouIGy8erlhI6MHrzcTKnV852QJ1uh9q8
RiWnN36PszRRlS8oj8GPHSNYbAQdXhFNHMZSgYFWWad79FcK8EG7miHkrwecX31qUv3TedRdwgQI
d6YfFfayX8QtV8u/aaJVYTpZR3BZwKTk14PcHSlmn+vEX7F5cbuEqIP5Ns1tXK0B8Wwb3YtJGecg
d1cg7mE+9WK4disrUMy+iJmQ+pxui+Yz6CCmEbfCtBNL6shIQVXCMv2c4JjuNePNmrJdU3lHzE+h
VrefWtZ/SJJKyr688AZ99+iEYY6pQUWHvnGdIopl/FAuyksy9geZcvJkcuzDec0vc0b8IBRP17uf
i6JvbTIWbEyxnaM9p67yii2cqSR55LfaKdnkp6W+oVCGWsx6O6+Fb+Xj37JeQ0Xap/leYU3GI+ar
G4pIA8yE4PG2wzdBpd6cRm4dbyZKd0OrLIPOqy+e1Ua4JKIxV56WlvtlyJPj3DBaV4jYQQuERIag
Tn4i+SvIvmOeu6JqDrjh8ksy8wKX7NRpIwK9GHc6xbWaAGazmCeIeDnLWv0xEpdhG6K77r8I/r1U
CocwL4DUuqCDXYfzDGa3epEsrYUY9vbQmhtn5KNI2n1pIAU0EbGbEMjU/L50I96HzCVPXDf7Y061
N+kJBLe2sXlBJrotJ44fhQWtTLxDjs5nWBF+l5NPofCO+faD3+q1Xir0HrCSq3MC+XkuCckERb6R
tesXDrLkDhFgCUzdxWkGeoMEA2vHaUKm4K3eg2vEfwosfVnSh7Gd0Qsa/0wlVoG5wT/Z9Xu1KM+r
YG9t0TTJB2m6qAYVn+S0Pd0QR7eaQjTNECegDi6HcyX1Y7EaQcUr4aMGcU9rA6DfOA9z2x/tvjpl
Bsk3M6rEsv8y8/LFbXMJqzHU4UDKZdDeqaus3pprFZh5sc9giTYYqCK5IE9Jk4fh3sRb1REiJl8z
5gfuj+08dIFA2kEjL+NzhapqmauNFNcYBEC450Gpb0K4WAexnzvurh3dUC9puXET7c0tOdnjXAnl
uoY22y2uuBfG+nA2qrPT37BuPbdNnvBc1G9M8Xe5FMInMm+6kUl2Tax527YWCqdJbGyAPh0jB1Ta
1RPtc6LW3cZOB19boAhj76GjUYNl3/LHlDtIuNW2NUnHaLxrrLw3thM1cYb0hsLitMkC7HvbXsrn
GU3MOkJsJZ46l+zRtDn4RIlgg1FwG/SyjGj5uY580Vmi7iq78+MBNEhpuXdtbm9QIP4R5EKk2sFa
3I/M0x6MSQlQMh6mCbFgPIX5UAqfXsc3/DVbes53CI4CSt5vZmOEs259dR0Ccw/14Kgw3o7droVL
yJAMLsYfV0fPX9GgjHyZSufMuYgF4iOfBwIXF0DD+MptElGbzSmhbkjS27eW3PazG3WgMtzCwYLB
JlGXF0eb4aLb4QtaKzLFwNnava2zjncFnstiXhBC+l6S+yB/+3qJD7LPg04o72ZuPgFBRQ4ep9gr
Iwz7G5pkfMGnb8Xpn5SJEQsC0rCp2aV3qV3FGOyJ7gRLg1B2+lv1SO2mXN6kS7sQkRr09D6X7H4b
0ZvHfO7Rwcxnr2t8te+v5Vg9rsuOFyyLxOJqHLatCcGsgjQ+95PxYWnLl5vAgwhQFnWokApnz5rV
XTp8Gsg3Y/TuhrPyRScXr1VuubR+F0RjfqvUC1Ioeekke3o/8NbMdr1XSUdvWjMSmXOsB+2bxLnR
L+4C2buSNBZJVBIZALDBPISOq4TDgXPViX3NQ1VtH9pceSNSPiy6+tDnA/kh+gbG9lyq/WVK1e2o
WRvwhe88MyKuUX/EMKTKfDdnqOgcryWzTsLR1m559Cb3psd38S2zjxgPszkOG8MQT1Ikf4iggoi0
9+BzB41hpHWnj1rpCPsxFDAs3XvrLPNWp82lGGLg6OmYYbUr2+kTCzt/ET4zS+FlTkYUgDNv9DKZ
QdXwXACJfhXofvw5uZew5URWNQ0DgdvxOd33kGl2nzOtJgEm3tnAufzUzzA8X8IGV3cGwS2lMUQj
yO9xiiuF8VwBj/qW0r9nbnqsjeWWT0BNpWAo109TK06YSdg8rBQksLXPS+tS8l3eK9U05bkfiz+E
PMPBJMdBBxkAzn7M7jYXrX9wh8RXrekhniZWyoEXJEZhkSZx2GXUtNUrnPcCDmQijdw6/aTu0ruk
b0yVozkgjFyRNg0DEsNO79ItTZ9PxuyyKIi0D9qmponSMGUUt1bUI0ZFOYMcv/stIa9lWs6bQU6V
r3XmMTWRe3fLABnNKc+MePB6T/jW0LBKIvGwRPO95uqvMz/aHioNtHv8Hs6zVepPzD+nxCx+C2+9
EJK1weYWeoNg2zZ/84ZXnFPiSizHW9bQpDKiees12YYdkjlT1Edd78etyJJw8PqftNZYhcuRyyKx
ko1r1D5iwiDhR+P/kS+2HIeQhtyTWOoXWdgegJ4TjoCr3F2DHSrLeJ/qH2p9vlroitrGTuDQ5gON
ZGXU6s7RSyUApHuGI/aVSmEE5butWnAI0xAUvYzFYb4nk68jrbw5EVPcMXBCF52TLMYZyia1YJer
t3pB1V6sfhSJWQeIqaJlmF4X4YJ1eh9EKYTzYBwEiRhas6IH6QjPL6fhGxQEqpB6CVHbl0ZbF7/P
mp3daijss/iuFUPnSsozzj4HX+Wd+spWwpMaL0qd9p3o2Fenh7wsG/0xZ8Yt2+LFnPNA4Anhk9zX
lUGh/fpUT5YZtHalbosc4sRrAkeH22lMBcWT9JWxvPt5+kgp5/u3bqBKxmAlYLNn7ynXJ9On7fDi
pdWXwR2OzCrM2JIKt/QJ9vmbVvOZKIBtbuePgj+FRJyIgputovfPs5b/jGm/t5LuTI3o1YmHq53W
bCDWA8MgDL/OTavZjMVJOBXTN+07v/WYRQNZV7XMH+cONb3ptG8OZFmpAaiRCxDofNYcXWeKkY8T
Culxls+YVbb1MG+llmBUanhd01z96u3mrGbVA0xlMMriwUhKvq3mkFFzDxMKAqceiTR8K1wrBn1H
TGsmx/sGFEvj2qPg73r1j+5lPEnzH0fQu8nt4K7zuWmtT61XnmMgO3V0f2PEX7fVhGMtk79EAOwJ
Bz9RenVZUn4zde02qkuRx0J4SJBIywTvaLnM6idP9Cdbded9pfKAINrSN1kzvcxz14REam3xJWMr
bVCmmwj6huon4ccJx3k8NHUaKXF7tAf7UrjKSUGWk3cK+ger25OA96eTHqz1WuwsU38QiTMjTYC8
XGmqQeUmPkd+TNomcSdUzVHrUsoyWve3KukRk8XnoC631K0+lXWmadMtVDCspdkbOeOe3nP2r11K
uRvJc8TJvCc8BptRcexgYnVNy3RrqskvJrbTUpQ/TT7RW9oZL7WGR0aB4cpV7TYnePlqXMhGFxsb
ujDe9RZlpLV+sbC+1GbzlKqNTijXfIsN5VtK87WcFiahwopGmEkph9+hAZafVPOtNbKwBAuy+wZ3
ZI9Du+6e4xodvByfCA+DKlnHR/TcY0hDb4GjylxCygocylPsv6IS19oz3hOnVndqAXuU9uu7WU2X
Lp6jOW/emkoJy6X4woPCl6eQZtio1Y9be88FpjsO6ywgKeEcG320qtUhJqkyS7WXSZR/p8FBLxDv
KzGJLb3boUCu80RQUbIZ0ObA5XTb3vXEvloWN2wXsVvAKyy9rsNsYcCO+4aeTNwRs+sqQZ/XwCdO
h9Akc3E/NOZBN8fHLDUCbV4cXEJa2Mclx1f/u85z1AlHR8eN+RsJvBQKCNx6aFNkMw4HAwu4ydUY
p/wEdH3YvbUzS2ejdkZgyf5pdZK3wc0HYuY5iPtJRHojtkrrcbziudTJ/5PU/2Xc82CPr41Zd1Hd
s+qhqqMUcFx2RA/LyMasxO5R/HaLXW9QaCA6QazZLqPOoT6+D0NyVHHwQnz3h3wqwjmxcDCu5xGR
eazD5zUp4JZE41tCBZma+p0jypJqc6lgO+ZevJktc+aEf38TL/VhjouztoiI278IKiQ3JB+ESd39
5HfVjzNvHSrOqtZoWXG4rjnWHBdmwY7bFSnMUByRb75bjXsp0vxbtaTL3OwcqjZeAj3xuiOi1zAj
Gh3g/a4Pc+5oG9FOiq0ftWp+k9V400cjyo3psShEUBflxa4k78QC8lc+OdXilwnYeJYFFDmPqBKY
XnMID7J/oeM0JtTWQJtpKJtMRZ6Dg/nN1ONtVxkno4I/hoACgtvqqC9he919kaaPTqK321xdhye0
Fjpm2JLji5On4ZnnfZ+CyTROalPsWJOHbW03TIL2iLYNsVogu/Fc5EB+o5NTBs+/1DoL3xhTyboa
cOf5sUR3s8mc7huD/sE2aTZX0l2n5xZDsLHrNRQFWSoOqN28bbaIjSrmF9XuHhyeYmJMYT7VLPmb
G24g1XRn3g82QI8PD+RPH/XnJBWstU5d7zAbzhsrn2oEu8WnK9ObSwsDYBYy18lcr7E3PzatcjUl
cI+y2hx73pGk+gbR4BzWFoqTJVsvpWOeQaxoP8O5barXJNGOrgpi4ZFlkLVr5yf60vltarKvDYw4
nX2h4mCzsGUtRXptcBD0BRwxknhzqncNQs4lq19qwtxIzt1lah9p5XLEyPE2jBBiluUcHX25g9q7
TsHtYvWXYYq3qtnzlYhIpMWttl3MKkiF/DQZsByt+GsM/ZohHODhLl7tFSJona03s0dbjHfg1khm
QF3D1lBZxVfuUWdm2JPt0znfBsRebjttCYyR7VBkL4PW4GO21Sdht/dvDlWVLHlH+yjvQKpFN0KS
m2RcOMmnYzd7TZY7QQYeDMTEdITDazRCaum2An2oIadHeg+SoCySVxbGa+20p2yFx9NS5SSs8hfS
ofSXFUdni11BcMli63dmNw3cztzIXtREBiM0d8Uj4eHjwSjgCzmZttyfUatlT+04oDA1TXWPOoN3
lxTxLaYABSgHjj1O9V0R80swsvHopXbr0w114rPcW70WWcX47I7LGFYoQNyhPrS6ZC3ST2hYvolm
fjck+Lfe4tIpBvXdKGN+Tg5b2pbCuMqeJVoLX6K+KUwtciw2WY/WiAp+dBXs54b5YSPnzEj/twUt
gKLqDwggIpHcAb15nH1v7P82LZJpkkq3i4ZiNlGJK66VZNwg7pqpSHDDXkznulMWFgIdXAdvKSfv
gnpqNbKA2ICabun2xyTceJPB/vl1mth+UkgZzSOTpm2KPxbX74aE+2jSqCdIPIWjob9WvCVNwmUO
4vkuTOepTleGwOl9HZkIZtcv9OmW3J2zVFldcJFOgUogu1YUEUL7c8vihpUUri8fXmsqNDRe3jhe
Xo3J2RZg744YkSLp5R8nVa4KRVwCPZytLydryf5OdXYapdzF+FoR3Z9lWiH7d61Dot4/D6eK8E0R
3plUH2U+RGqlnBoYjShlFECfJ15URN9+R5EZoa75l5Vru67GIpvK93wRAfl5Ihxytdt0af5Kvvi5
VlExmgXd20p1V+M5n5T/fMcJjZ/eJH+sxXhj9PtIdEmGzJydRS92Wa49iRX4eGnmb7iuCZ/f8qsu
Bh4y86VzmKZn/ErAhO25w1iDg+4oRYq7QcFq6/R4vtSeRaW6P7DxfBl0EcZCe6Ng4DyqbZQMgtTj
ZvFzqeaIUpUY/QhrS9yauk9PMFKdbttZEkGU+FRR/VVwQxaXd9jV8S3XeUIyjXYE0yFdWp+R8nRm
+lK2xrPmue+5rkZgyNHCT6eVdxld2sY+swfWj1V7TY182eiYKOGTInMuT7BHUJepwt5x105ldXdF
VQKIQZG8qV2FlZ+GSu2DAUUnuP9Ri/VH1WNTnQaNKaSxD15dPM/mxIgl28d1SKMsdi5rNUdphQSt
b22UQRBGllx9kh4fsBpR9rcAVDnJMe1oXdGMj4UmmJCY22uBTBrtKQCFN5cPbvuTNkhrCAL5Y6S4
m3sUway8Vu75pH0DdBQ/nllXgdqojzGmar+YTC6oBoHIAOHr3WUrgtu8j5k07QHk3JyAce8FlngU
tQktlVt4O6Cfg5y9Z1nXb7oNPRkXAeECO6lyzeRtDcuhQuj07XvPdJxq+sEalM2imjd7JTrBA+Au
efOE9iXN6rh6JK+Yxocx2LvG1L6lU70umfrbxSQ81OIy5PlJqdb32p1uPF9PCleH1ZF0780gQkq4
4mUovOk2DFy2q5Jelkn7280W3+mw03TI7Dr+k1oQ75q63nrENhuCun+TjLOAbZ0N44jEDWG0CkE9
7WAADtnAeUgFNnAyOrq1hZUpwqHB1Izpe0MzcKD02l9DJOcYhnaZvyaOe70pz4ySL45b3ZTM4J0b
Gugy72kaFXLp2qttGj7bIaAUqKS1Tu9xWTMYVDuIumDxnFti/3hNdaU4fKdNoFArn77B+JfeS3Xc
Wbw1unbr2VOqGBP0Un9kyXjWsWDj1BwQW0JeDcAxJC9YflJhqe3Hj9ypQ/IUn+OMksi2P4PZJPcz
8Ex30JPRGc+d13S0CXQ3RconZvTFzyhd3ZBWAe6Bx9S02xupEbe6nL9cyEbVzK9xrG1JvICQdrAq
letY+jP66WKCJ+6HkzE6V56VU9JqUaLb2dGNBVkD2Txtu6V6qbgNnKKNDH0IEQ/4q1OEY9p9x2vP
Nx7PT7Y5Mrsk/TeBnYHhirPQBT4/mEhCzw/LjBC9FRcbzVg4cy4xCAMcIPTS2uVUpkNgxzwplQuQ
kdpokLwPBXhW6fVHwyTi3V3w3ptQxSnNhon9qmk9mFXpnYWa0KvgrId0xLRDgMPnOBW70mrBfHXE
1CU0l15cXcpyGSxnn/ocsLDshN/CJ3ME0QTWkQw5RrO6n0JpDo2g3XZgsu8oRfW08WtqwYgwVBLR
kIxRlaRXxx2uDYcBFVG/CYYqnrARy6k2n+xJPBv8+JSXAAPiAx2NozvpISGu7Fl2gRm02+Fpx85I
RF7aPfUsAfwJJ63gXOj0D2u0tqmRnPFFhxTQovjEv+Dm91iKEg/W2DPI5vXXcIc3uJYQT6W7pSD2
IvHevTl7WyrlWsZriO+PCp0MAh3OJ5YXxFTv8J5H1ZkPowsQcVcFJZzn3RQmUH5libhVXSCQc2Nf
pubfTqu36mRGgI43C9JPpTXet+b7B1AUwSDyQ6HNAY0HuyKPcetZ117jcpfDEBIznKB6NbdKaj0W
5fSGY+8Nl/g+NbU2wNl/wX600yon6Gwi42DJCx2XumuK18GKfdHx/FYluKhHb5P+rnbKz0QWRjqk
Ic/lukkdgdXKYbMiZ66LcRZX6qPe4vNoF+B6yWMjK9JQGEzWOnBGUFe10SKvavf8xX+8pcR70cnz
XezXqWKXe9+5I38dNYNXS86DqREThofWWY+Lrr4vlXnIKhdBkrGLiQwaG+S66XLMc7Y5yr9RgVmf
tsb3RkUTE0xK0ILqoruYmbHaST94GMX0CslVgWYCbTFq7MFFe+bO/PjKeBIGuWGMcatbXVR+6gQe
2BTZtbFsziiFc9zz5SzC/0gAB1X6LXypozcPstZZc1lY+0EEMTSx0aeXNp/eithhMnMfRWFECmSQ
RurXKkYU5A0nTvUtIR+bpojKxbllSb2X68x+rFTfRAxYb7zR6Wu84jvXlxeXoXWTDKXmj/Zy6zoe
VQeOxvXaUGM7THL41ay9t4utkie3FigT1HeWQtIP1MvdhUBMyT7pVTSKemB5eMDtFJe6OnOCFoHd
eX+msnzOZQJNxb2mdgWffDxsmA4vTfZuLu0u17TAmmK8O+utVtZoaSUVzXLv3Y3GeOyRM4xYtuvp
LdNMFmvT72vzX1Im/0dEH6GHqkkUq47C7p8dBhl7YmnTI3eQ6Ln81gBcB6fXnqiEGK7/fx7g/+pu
s+5h9/gQ7qG6/6wq1mbbBgbGY9R4qzznA96ZMUk7Kl0HTl7NVbpzYSAtQFZLHhzcx8HU8+RfooT/
+QtTEPPfP4T1j9idsRkmW05NSYxf7D405HPjIWW3lQtI4r+k/PwzWghfl03QrebpEEmuq/8jzIhG
LL28i4QPlTu6j5mW3A3L9aAg/6/H/OY6McsYK1/8L3+vq+qEB/13uNB//mZ+U/Uevk+m5T+CJRf9
jhUxMB7mTmtCK0tkRLwOaaWxM+wdqdIxSzB01PBd/yguGnawwT+5XKxn9FPr3lz7Hq4HeU9BQ9vG
KjTvUc8nb/Bxt5DgYNgkezWr5176ph+uhWGjRlAxYupakj0xupZPVVqYO2+IyfCwivVQ34nxvHQ1
sHEpj5R3eUFG7woDjPzIizL3HRFfLNXQAjTGB5OhKphIkwD0IjKj4sLxeymAoKrO/LM2Gp5wBFSs
w6zdGkd0sIwy3vfVIHZQAwoOuq57mKYlazmeZMql5uJdFtXdRJ/0Cu4Rp2pfGpeuquQ+NyR092DB
SXTlh9TGFcqIRJ4lRv2lTwoYfEuCQy1b5xCjEAZvxm6HofmuMDbmF31R6hcy54svi/Eakb4j5CGr
bTaxlurm7WJhJwkQ86qwKRAx2Wy5T0iacA6h2NcuqYKLeL4X4C0NrMA4kge2rLPcJ3HdvSgNgtpJ
Eqqtekmzz9oeJikG6N+pePLxKMe/CUMNeqR71JB04kd6Arut6iBU2FSaqz06wlh/Z1d2IGe6fjaL
Cnwrt7gvFFJV2VqTBlTJrp70ZemeJlVHY2toy6ecURKyUk+vcz7OX0iEs4Oumu22QbhFGyGPRnzP
UWtSwvLtrBj2+O3nYCZOJ1ApFj6pMxbpkQHWd2j3WMh0i0VkVpkarUVtVHDCVnZD0LiEvUEIogfI
tJmMIjk5irVsNYH12hrN9FBkw/SIwJugy447IbMYmakg3btLau2JM6kO6ULsPRv9SZlLdgqL6968
e80x3EBJkqD11fZD/16NfOZdg1vFMQu+5QoXfmoRfoOECycUdjrGEzAiaKDi0YsHNo22vScsjvUP
TVeM7TS4M2nyc2bkdIRePbe3hLCWvSBa8q+hWOgpVyQkNJG203xK8I69KHMuA4LKvYfS8VCqk1dK
baeGLaRI4xmiyuwO6EEWgu7IMHRlFofa2H9Ktfd2TY8CQe3zfD/1COvpJKmhCNZkbxLVGGhTMW+E
U9VXXkMRuQRVbXqyt5FJNDjqsDleSQpcrqQY2PzKKzc3b0RzFYtlYIWQ43awTVC0EmcJKQcCzfZg
jWjs7oLT+0CUKer4I0SHXSWZ11eFDdAHJRrQAlrLrmFROzRa+jm4w19zUKbITqG3rAUVtT7rytbR
4vVmJKZ60Zbpb5q7r2nREBuSkMBftsO0ndhwtiMHQQfCASRH0Up2IL+RSLoajKeo1eQvchkm73t6
6BTXYwil99GSSvWYlAyQWLvuVm+rA7Ybx/Roos3cKNaqhw2pI5tiJiIVQaeBPo+TLp3gB1ZUXZTA
haDv6FCS9hPAR5Ds4cKADajt0eqk0ykn+Z8TqC53zUhf8cZQs5d8aLz9OnWzPyoGmGEu44uX5/OX
zYy6QJm6WMwxdwRCk/M2w6gcEdKnBDU2t6AtciKT6j67LcqMm9a0XNtfksEIVDm4WxjyH9Np8ptZ
5VA6nj4FdWu8UXiqfVGyGF/TKsM8qKja0XbvvCWO3XdnHhbEDuX7bLpsjZMRB6kljQ05j9M2UTTr
bLfAsHpijP6UYVyYvazbx4Yw8ZXxh2DYaAmxSJZHAozy66plRZR0fRGStx3jsy0QxgyiGA6EKGiP
kybmQz3HPQMRI6HXENpWx9Ri0B0FT2xlK/+pc2IAPQZIDjNfG0CDK/zK/ZTovqKmj0xKRDGhtx0f
Ef1bMNhu8+0S6Pg4OXfsDqXYnnuRlCpFMUMCbYxDSSgqO2DsOh/JPKPSSifvlIwr6XGFCR1MvPIO
Sy0ZHLKGhuwmLbTq+aWph1jbNKTrbJ0R14edrvpOrfPpgHuYAN/Fy7fVbGeBgY57J4ZpDIY1No/L
xENCRulwaDWvRQ9MrJBtL+tWmYFvVIPEyarUjV07AbwohVQPKD2asyS0Eg08/jIPEea+H0VM2Mqw
7oxKm/nP5YvX+f4d8VitS49hj9TBTb547huakB6xmmyC9q5BdMtSfTLn/+PsTHrbRtp2/V/O+hDg
UKwiF2djDZZkO7bjOHFnQ/hNJ5znmb/+XPT7LSxKkJCvu9FoIA2UqljDM9yDRhE6LyZIlWP9NWsd
qnqlZW49By0eWQxqFU129WI5abFGbC9ehaEf0fRBY27taMUIz5aremc1eGlMyFWiRNCX2z4PgRSE
uUVhNcy1NY19KKLlYNwMqPhunGKc28u2vlFCinXaocYykjJxoli3OojMHUhusBToethTQd86oACC
ahbCNfihNFs1NtVrF0Xw3HyqmthGZdTDXFpJsM0BRgn9nxEJq7eqc1Pq7P2L0XTZPbWg72zx8Gny
5wovij57HVLmVqaDfKqMLN/AcEroj48x9FCUz4NwcJ4NStX3ISnbV4Hs8FuTGeXNmIXjwbBcmvUA
Rt0dQkEoj5KGRWtUXClZBxkS1JoX87RyU7V5jRCFtLK3ZIjMN7Q/YY7jHQxmU5HaP4XgVn/IUMBB
bKtx3fe86HGBn2k1wACiflfdppELOSNtB48iAEgKkVjj2jCdYQ8/6hsyr+VDmI9i0xTsHodH9m6Y
so72PD2mThICxz5TG7LB2vUEz7sUMyS+kE8LpTRtcec0kwn7z8gOrd5lW28sh1s/z8QPcPkCqQg9
2EatDG4FKKU9cFxwNi7CN1ER97DYhhroaltGRAxl4CIAQE1m5YQK/BYzesbpNn4lODSetKiCv+Z7
NvRZP4O76LsQuPFz5JVvN26iGZtEYswb9VBtGxU3+wD9jyeXSghoPxCRwwT/appK86ZBaXElbEN9
Rc4EikoQwUaO8RJ2zDqFY0ZRQu/RbZAaONsx556pZWo99oOfPWhpoUHAgRTR1R2iEkPWrqXVWjc6
oL99GkoBiQIhA9PHnFC2eoR/VkfjDLDRCnHjahtriXkfN5hXFjM4o2rTdB+rwEQamPCn6KSLwLUQ
L3K0+Wmulz+VrmVvHKctb8OhmdZ2Q2hnmdOPxuyRKjN1dIHGIZdwjlN95Udp8yh64W+UqWubmNIo
NRQkS+QQmocJYMsaZlCCJGWc3HIHNG8Vui8rv4TXSdGn2bp6Ip69MqWuWebFS0dnDAmfQd+WluBZ
qS2we6CR4FjpI7zmyqdvlnevJEfGXVpC5brJfB8EtV/0jxG5xLYfpmKDFpdTgIcx0LKbiwVdFVtv
XUdBN4KJO6vIyv4u7b0OeuAUHLCLmGDfAwCKcZNeJ7DJ6IKKadPlNgLghlV/NQk3HuLEdJ76og/u
uAiQpuIMbFA49m7qEsxK4nb+O0heAiwzEd6DgBJGWFW/5sImgRvd1Lut8mnaBojXEUYl9i7Fkf4Q
2Fq3V0XYDTcjYsy0tEvKnaE1ceFMrfmtc5T/yJ7ubsGTFfeD6NgcyECiZmkZm0wPDFB5BcVRQGCo
O+WB/wNEHHgnqdu3QSNgvmIQcW/oSAgEQ6Zv0KHJYRjZxY0+geYHLwbnpI+YvmtH3i3LMj6ElSke
7RZMnPIVjzyQ242rZ+4/XKjetIbbQuWM+jKUG7OClELmNjrIgCW8qhvDTHpAKQQdAZLVaNhFcmdo
k/NVSxOA91Y6bVKM9l5jc84d/IQ9SKHqvhQmbf9+4N4S4zQz2Du6kzRdkSkKJm45lvExNCE6W27d
foMX6gYr4dJkL1VVY17UTKuuG2i3V7G2c6wqec81CIBJ3Ni32PAAz9XA286G6OsGe9EZgTquWyOV
L4PdBYfeQ+ldAUPZxvDedo2XfW9rpBAIqZw7iEkRsf+IqrKve7fxFEXEZIqWTJfWwMia9uDYNswf
RB8og1sIXSA0rRWBs0P5s32HnutB5BmBpgceZdHJQz8qpGC8mqqmRtdp7n/G9W8g5gi8t41H/yhA
tTSXwabnyoA3ySmzQA++90MeHtL5JnObfPrGA21+K7Wg+9GnvPBJ1/ZPovK1x0CJCroBelnrTs+e
mgnVHykTcSvzQj1ozYgsckcfd5QVb7gJDdAoPOTVe1k8a40meR1pho6xThNO5o9lljcoR83aTQhB
W095HBmbkB7bTShb+uZJQtro+d1dESGWYNTkirmVZb9In/ChRnHzpcK1mIZJD79DgDei6Aw8LtLF
bU/JvgJnFuASlulvcVyKaYdWdHobBHQiIT1DU4nRcbtcgTmtfQhpKpNGpmU7Lr44x5LDWoXIUz4f
QWRz/FudAu2bQwP3C35a6VUnkdkYZVmCMBU2lTqlJefEw6PNnSEpMsJ5HCbROscRLFqlbiseaBzp
e6o/4SNR2wSYYKSYDXo2AJ7pNld8a5Z60nMhRBomhS3c5R1LLso9cGyUPblRelAV706jIC+Yk60/
dEZU7spZ8+jvl/jzeHNh5tf71zDz6//3f4z/a3Sia+kSBHvyI/298xv/jy+G9yr2rPXlkeYSznJ9
lQEk7KOiBgTjeKQpIBosKboegPWAZFZBiN6+7Tx1Hjnt1OrtDpNJ4ECB9uvywOeWFH1+HeNhDIEQ
uz0euJ5tOwzAJIeQcPG9iNHf39BaAv4fYUTwtRkq64r7z5k6Gs8p3sBzIU1SUDseMUhAcfEAODuk
eoiichWk30IxjOBPZGO/Vn0zJ7E+6O0rB+bMVBVsT6njpObiQjEfqE9f00XVB6loLTzAhlXPftnl
D3mMAE6Fes/KDWCnXF7aeekW31RZAsebj79sa/49n8Yj8W2MgiDzULtNBBlQ3nrEq1MpNkOV57fO
WNkPqEAIHB4AuF0e++xcsZi2sFizsdFZzFXwxLsJVYxdMxo5yWfTm1swy/KXPVFhJ4O8dkOc+6pC
KGXNPto4oC72kWxjc0pabkjLxBQ4Jpp/JvStHy3be0tS3umW1u/t5UmeuQEJ4ucLCScsEuz5N31a
4Gzy4l6qMj2gMNYdkDH0vulEaet0ECjHXB7rzAFVysauztZtTEeXpfXRHXFnDAu4PlmE1mrhwKJs
E4JGpJ1ugeCMW0xGkm1dRuMV551zs+SAKoMDzwddzrIxYAkAinJ3Y5u4X/0Jkipd5OkeVNn48/Ik
zxT1+YTM0/24DlAvOV5R6lYpFaDBP6icBuFgo8BgFXBDpMIxytPQIbCmpt+inqyeQeLGtz1FhSs1
/aWjEZc8nnU2NkOSjWQ4i6tQad04VREStxrgnO6mR90g2TojTM6/3j58T/wv6emYkhkvzqc95obq
09rdtUOPNHqeyUMyWPDpejAhlxf29BsyFP6lQKoREzOcec6fdqrejT3/AyhSkQ6wFPVOj765QZZl
K1ND4/rKxXN2NOFww+nSxUV7sYJBTH2e+lIIIQNMTRPY7jusCgk8HMXhK17dp5ccPxwPWCEkhVKC
xOOZmajc9ibKGvtOAoz3m9rDjTMOV0IH+x33KR5zWImiZGc4u75EBPTKuTwzVx4vy5jvOQOj3kVX
xrHLUUcG29u5ZleVa33oJkJOp9PpqxPxX/Mh/HBvPL7UbWIgYcBINWymu3i9FMgZfYjBbEZhC+Yh
KMF2QR0WOWoqRvqSylHghtz5lr8hjSGidXDT/GEnbvrVoi1RwqDJ6fnjtFU/BuMIkzaIZbyOh676
EybW0OyClt5+KkLi0QKxHmxgUA5DO8C0yxW8FXRMGx/RUC3/ErQCqGHsZ4WxRycoMO+dpC3U796Z
AqxaC810bwpriN9xhnFgZnXjnAf1blKS7vV+vB/tHjtMMxrM761MzG8VbS8QvlmjHKL9tgxXpt0L
lNySKPs9JKqFYlip4J/4FajA1qIMuKUwAVZaDNOtM0ASuylEkb2Qt+VfQAwneK1JuuYgFPx4E2vG
+J8IWrW9yanuzko3FYYpZWFVDYh6gzubTCn+AtzfKm5TK6pQdvF8v9mEfeGggd8jggUAPtUzStk5
gOcRTVIXuYK+wvGrH8a1lZnJO0Y6rG3uwhBHe/mJHdKq1QAzGD8BPVUPkzUnaZcP+Onzd7Qt5OIY
+FScDFF53p7gQ9uiXK3dIvmhPTP9742DOq2jT83fXyqoNbEPeQIRKlheKkPVh5STepBVVNoeUTPs
d5Nwhl06BOEVR9Gz0+NaFo7F645z4/Ep73Dvogkcars0SzV9ZZuTMxeKuyqdlZQArvEQ18lm8DVE
Gy6v7OnDy8pKhwqlAdPBUIsDnuhGlzY2dqrUaR37NpOeBNcyQU0xZ5SqmpL6udFxmKKLMVCB+1+M
7ri6mu84kzrX8cQJaNCjRqNzl2BWkQBEFhGAhLK8E7TPVm4WeetwjOzfA233KynBaQhH4dXmYjWV
geK3vVjzoNa6pElEvIfbjZhcj9QYWjixPa5sBwu+m5SCfvv333n2L6SnDibbsE9sbOgyFFEE9NyD
YQuuqvZ5OZwAzkDtroWg0VG30P3/fo2ZI35f0tBtYAvHa0zrjUCjMpAt6TIAXBCFhnsEBfJwW9Fy
+GMEHn2U2OypqGWq/XF58DPvB3vLwi6XepMr7cXLrIyp1bS8iffuqCP00Zuet8EuECJvTCE2v/Ja
nv2mVNtNEAR8WLF4mVVvZmiKTs0+TVX1luUGng0usltA6UNrZWVh+3x5eucGtMgrCaNcaI9iYXjq
1Ckly0bHw7YYwTZXFj2jmQKV/KZ13X6lV1PfXx7xTEAw71nXAYhCPrvMskbftrlFdCoFPMzGxrPR
XpoaU3wD5A5AypzqyXpOeqsE1t0Y3j91ZGOyfvk3nPmooCT0GY7It3WWBrMUny3MCJoIyTo81gAX
JwgyojxgxGG4uTyUcWaFXVoQLDARkOMux4IHrGyjk8NetzwtPSRUnRwYuHXv7CrfKVLKfW3ez5x3
Y7wbLLeYkdYlbtvwKxtLfi9VHkAWa8cwe3aoRaOImkA+pWOLhdna8pQx/nXcC1kY2VvD5VLBiHux
CWMbXS4INz2WbuGE0niB1KYN/11rWvPKfj+9vJUzFxeU4ArlqVoc7WoqQhHWM7bTaMOHwmnMZ9xF
ou+6mdgvxCDjn6YvuorKrjHcXf4wp3sAMV0lSWV0IFb8+/hWqXSYNnpXqT0MRf1VSWNwkSOQ9CJ9
oX5fHus0ZeHL6zpPFAbjpr0MuLvapAfcZugtp/n0RrVbCWB9JaJTl8c5PVvzOEJX89TY3ovXCMEq
ADwOcvJlAd8vHzRIcFNIOwiEJCS31jJAf4xwSYL6R1/Ww1+/SLM9Nfmhyc4xdWexpKIzrCDkdt5H
fdrB5cb5EPNx7UH0ykPbmmrg5emeHi3G49k3eP51ro3FRrWrsNfxLnL2Fs1K1NL6qF9V3axQhsDP
W1zQj/37ASlLkdBICC3qA4j1KU1ze70CejJEe/4Meck6DVJvp3LM49Y4qBjp2puk1K4cxzObhwQU
lzyXl37udx1v1NxMEaU1I2+vKW0kYNRRaIzcViuuhDLGmcM4e6ezeVhV8vz5xHyanTYkzqCY0yGH
Ww6OoWyj36jqiy++aSV3nuHUd7WOaGOcIer8BZet5IVuGmSbVrbPGdLnNwDRc4A9dCe/VbrRh09w
phEhdVP7jQjfta9s948q1XGy5bAsjm7wnDiSF+z4F7dk53ZYmMFBs+3J23hB794nELqmXRwGQYbK
DiIaAFxGxOvTpuS3oUo2vmC6kOeAvwNWEpy/hqygbbarQrhIs4xIU8dXDsbpXUP6qRtCOK7kGbAX
G7UNohBkuDPuQxDrxVp3m/S7P+qGulF6hGLV5V16pkrDsljU/inD2pQ0F8PpWYbQd5uO+8IhxRCA
4iG+91/RRTB3Ph49tJRxjtIyNZPpDZh+pElXfsO5Gbu6xfGWgCIJLY6/jJMhihtwAe1RH4heJjOm
gmrQ7QXucA3/eHrpUd4TkE9QEZ2Lt/P5+bRtpTJoSydjss+tYXzjK4dPAZn1jZnNwJJyqh5sDTJI
HcnszYPW+5/Lq31mpniXoVaG1QdR+LLAoSoPc0cBmVw1Gj5RCSR/RZERxVBf7C8P9fFOLPb757Hk
4oKlUBVaaddoe8DiwbfM12bVQr38npTj8GsCY3YzehEyM56BPKaBtBKV1WFrY5CEUEoyvl7+OadJ
H68MN7CU0hW6WMJOU5wp4xTXioOWFfFtZhYo5+gp1s1lDN4cjY3abOIrr/a5ve041HMMFkLnTV2k
e7lvs8w+npdpYZZbjN0AjBet/ONKo16beYuOxlhQTW+A3xSCVjAA03B7eeLnfgQPHXmQdAzdPAHc
ktYmiW1G8SHW6RcONbLGId2bXQNMBi1eHDXNasIoKh/MZxd6/KFsPXltM5xsPMsinCRUBstNci0X
pxzl0MBoyyo8DJBjNgLz4m1dW//SDPLWGQZc916BtHIYyp9e6n4fNZ3ijEMnH8GfDgEkFKyTku56
r8XVlevu5F2mGEPDkRq+rsiblu8y4gZYgPrVQM6EumfjYnFX9Wa6nQLEkyJ6uW9Xvsf80Y/OhQXk
mpeRjhd1Whrpx1fAIILBHAc93LfKxRoI9GyUr1FD7/K5EORku8Btuje0GCtgHzok9TYTqsHJsPHN
Hegdp0BXugh/JRHlmSvP6snzPf82WiwQRhxpnMSZ0vAMT/pxchgREPrZwXcZED2122FzZRFOjiMD
8brQ/DRpAnAmjxfBaJoSyIYMkVWton2uUEkZe8BBDUDDzUirGZUsWwIELX+0vd2vCsPCqSOQ5lrJ
0UcFPsxXUsNHqbfZFr4XQFxPkaa6/DM/YPCLb8X2mCvPc4fP0hc/U9NadCDUGBxKOwm+tCEtetNE
7NLNkY/iwCR3rVcCeCpddNbtMjyE9qwE3PbynwqsF63lPH5NKxPDsCyXu76AKaaFQ7uNRAhelI0G
p8rA+nVKXR1Z2KAst62T+FcS53OflZ9PzccFaaLM+Wt8enUoetclIDu1B0uUvNR4mNRryygm60r0
dxKU0b7XOUJkY+Tncpmg10M3oDaXDXsNXtzPqG+LcWM5ufvqDrDBb/upQtIzrv14lRcJ6lyXv9aZ
k0xH1BZU7gmzneXbGnmIT1W+wg6ylWZ2wGMcUT0qbsOK71GUKw2L98sjnt5qwHGJci1Fs5lLfnGr
pTLA+JK+0j7Cp2QfATVANrMYEGjFF+vyUOcmNzdBMIadSzvu4taYdLzc27anDdKbU49NRpS9wtBp
/m2DobufhrCXVzb/mY8pTC4C3gzuRttdTK4GPDaI1Mn2uZNSIO/LPi52ieiaaM1PdMQKopp6AxqD
Iq2BL7j5/fKMz2xawCBkL+ZcerHdRX6YO30WplUCWh7h9b0tk+Q5hMx6pYG/GMURFDQUVxCVQoM5
ivnPPx0NEzH50ZZwM7zSrWeSRIZclF5sL89lsZbzKCZdHaAQJgZmlECPR3FiGCmdQKGRCu8MrHTg
vJqFRB8WLasDnJh0DZZWHGBBXmMVLW7aeWjLAmCCkLFD5ikWMQifRxlJYEI+QWHie1230RrdpOh2
dL3qpxJh/u5TPnm9PN9lIeljVEJ6bMTnkr786Dx9WtYC9RLdaYN+p2AwfvdRJO3eEHBO0FXouvY+
pnD6w/Xs7tUmAflhRRkIxrIt3bcmVAIqvBZZVPkwHGvqHEvtyFP0VtqwdJ4u/9D5Av90wX/8TodL
y7LmVNJZ3ow+yq960lf9rh+14ZvjAMzLBgVslroxluF+Wj762N0jbKc7MGIS9wrz7Mz47G3DZvT5
Yl5u8shDlQdNNnR2LLwfAeuGab7OUPu8H5F/Dm4S6dC79q1xaPdlnnZi3TZFZF056ot7bF4FkgFC
Ed2QpnESp6I5QBdQqnZXWAFgPCdQmJkYmtk0WKF36bWb5dykIZ0RZRBhiNPNIWN3wOar3TmDXn4V
SeE+dl6MneQcA8Ym3up9JuVN4Uz1XeVCjrr8zU8OI11k5qnPL/pceVqciMq0QwMbH3krgIEhdjUh
dz/5+ZpgK3iCWTP8sp3c2UxV6u8uj/xxSx9tNxovAJNMLgNa2pRmju8BL5Z93Xauu9MEgrY7SCtj
vqfPHIVPMnDy4qevRk3blAEgvH8TmN9PGknzXY8+8azwrJDcsIY62bW0MgG8wy/ObwfqOvada5e1
/sz/gKHdJJAHadO4QlQoRBSn+U8Cxg0nvwyoVzxaeOiOXqLwg0InexOiqtwgWJVkHaI10fgjd3V0
Isf230GjVbUWRTyInUeMg98BbmDZbS314p8skua/MCmRcjXBBk+rENrv79jWfHiq3N00CTOn25T1
pDSYAmHXr5FxqMc9GLABvYzHKsAUL6+dPf6yCDxjGhp5Dwpwxk1bpVtHpN9ggG2KYjrY0c+EnhFM
PPo3NwX6HFDHMa03oBlg3lF2bbHpVemD8uYdKu46ISuFRI2j/tMjqv6ssjJ6r0NhvmVI+3/z6ar/
26Bi2HGsUxQaaynFvrUFnOmQ30iftsOCGWOGUuPooYqE02KJ+UgxBe2Dnk2hf19XGboWjq9KNL7w
nFyhk1U+qhgLh73ARekFQb50BKdugQHnfYMPb/r1+Do0BsZ7Dq8ZOlYWlIbLG+zkNXMpMFESmzsy
tCz0eet/unanTq8w4SvhzBad8Szt3nloZH8Na3LypMyjwBkFkjXXiJeV2z7RRNKPOD/RPmvDlVfp
5k7z8h6GW6NgHOfOi5TKuvKGnlxS86hglRCUooZiWvOff5pbLhxODxjVXWfV2pfW68JyVVqt/o6T
m35lrGXxgi6L+5EtK3ITk97h4qCizD6WVuoFB9noL4GJfHaaRCm9/zFCIFmzVrWWipdItt7vIGqK
vY2Vwo60GkEZ2KLhlc96buqC+0on1gQNbS6mnqBgXyg0NneZiVhYllXG4+DF1t4vRXxl5ue+LaPI
GRg7txAXE6cmjJlsZqudLGuj2qdRXKInhOzr73LIwj+tbfrJbRkGk7+5vHWNc3uXYolrMLZwTl4F
NYWVwkMxOWRSw+cV2ats3bW0jD3yiA5fXRTeb8wpsn7SOU12WYLqFFYPlOxdrZTWrRzx0UQY0Kvt
mzHoZHAlUjy3Mo7BfiCKo9mnFvEw8pxjjdRHeqCUlLzoqs62OQJGm3ZyEOEMh59wncorX+M0jmIf
0tWSICJ4m/XlpgcnlKrRAMNfqMx5bBFK2tjDRAc/LIr7vlTONh8gCveu/cVyuCCDdJapgAtyQ/0f
sSpbkw8OWlQbV0NJWwzav5e/2mJnkmrNuTGFRKpc8NeX1VvJC24mhEkH3amQbSHWxHsU3ey6gvR6
eSh5HKr9dyguNeq0NNZJSI7Pf9YWFX5ncXoQLl7qepn0B+w+a0RxknLfttpw5bFe7Mf/GQ9eLy0q
AtnleL0moLoWdnJwwiF5xzbIeLahN13Z9otg5L+jMBtubE4bCgTHs1JWnwRlMVFxqYb8majZWzky
MlHmL433IfWddTrK7LYF7XZtby0LUR/fjhIUpTlyE8NcDM014k/+AAAdqYPsvp1G1LFDJP+FPyBD
ruMDEVed/qAXKI/1ejreZgB0MNaF+raqWz8+cIt6VwpQ80f8FCD9dznoHX20dB3gqcfLkfqNm9Z9
mB5i2KU4AyCINxBLPRh2vkGD+Wm0+i1W62un/nN5dxlnVkPpQFJNjhlR4RKOX4Yp+YETJgc/ohiV
yybZwTlPt4k3/ixHMdxMDgWdVOuHlTe1KHxGmZywSdG0p87U461hlsmVL3RmMcBEsdfpyc//zCfi
04vX2F6jITGfHCq9rZ8DwLNPrq91r16U/hM0xU/N1bsVEr41tk2jceVLnDnZCmAgdx1PLkLOi8FF
UhUyxJDwkIyGc5813bRFBcy+NVH0vDLPjyxr8dWBzMynbH54gckeT7TqPFs2Yc+OKj01U1wG7c4I
IXPf+K1QW5HY0za2PfsLrNgAXSod7OWrXfgovJg4gO/rcQrR1HTzW1NLy5Vli6HCyoNC180Q5wTK
btTFazON8i29mWYlAqf4j5EOLk6GCCDgJViqbT7V9StkcHmf4upcXZnj4vWYN7bi8bB4kCjinIDO
nMnK4snwk0OhNQ0aBln8IynSBsW8QX/Vhxz3tUbrr1yZyzf1Y1SeKna07oKscxdHXLYkfj1uZge4
WOaN1NAVNHzZbbpmIrs1eSGGMY+g1cNF3Wo23pujHnb/IhiKFK6NFjT8fqAtujKv7K4z1x4rYUlC
OQGkYvluAFSOu6ZBtCG2m/4xcYIe/nGAGFiJVr2AoI2QIo7vKZSkK7HUST9k/hIUCAG4zFV4cF7H
mw1QtNFWthsfWgVpt6N8tzW1/o9Cq/yms0Pk8luOd89bf5dWN8gCXQECnB4sekEUyKj/6w4B9GKz
gxbSgsxKTOJItIR/Np5T1L96I/awRArGl7+81sAbED643Ggk+QAB5lfu0x2CDG2J66+JHbthBs42
gNZtvAbiGwYQ1U+3t3BnQLDOam7E1GL0hfSkwH8vCSKMl4C0HFC98X9AWrX7K9/hdBn4+ogbufxt
GIAij3+YMYYkK0XkzGYd7q7uEgT8NB84eVyr75cX4fTsMRQJB0BA6lF0HI6HipJyypEScEg98V+W
nrCfkFVAIaDwqve8KJttA1phc3nQM2cPsBatA5puoMlpqhyPqlmokw4jjE2XoBaHEB3qcTTkBElC
3tRNU/+qirp8BYpgHiID8dKugLXp42D0BVqNj2lMh7pLNRRX4tjThadozUJQOXKVxZ17/LsaW+aA
TX3/4DSq/BIAqeNN74vsi0T9sr7ylU+XXpggzC1aJ/R60K44HiyMpyGBDK3Y28b0buFAcaubdi3B
OcTdC/Ue7wkpMjSsLi/+mTnCyrJJzdlj8OvmP/+06zUcREZhTmrfZrFaA0yXX7uyrrewCf+WGMWT
BXrI5YG0pQ72xTweKoRBY7TUIfaQ7QV+fMhFIqontpNX1V8yL40OlZPGCP455Xoys2stl9Molfoh
ATh3Ke00npbj4UGWmkmlFZzvyq329JOMJzgb8hok/PS+BvAGKgRUMgGjseySgoZvigaZiP00ytmN
uHSSn1XQOn8sWUtvG5K3vxt9bL7bUY8F1uWvOZ+U4/CAwUETMTK0DHdJojGqWvUWuf9e1eWDyjts
XgA/UtBOvG3Vqyvn48wDwaNgwyM0GMxmzOMldUu3LBQKG3vkRhvuI/jrXl/7mI7nwUF0sbFOY1zF
BitFdnJIf2BslV7Zv+dmDFJ8TjwIjMCkHP+EsY4gooxYI0AUdt8Qp/oqR6N7K5VXrSY8Zq4Md+a4
zB+Xwi+bSdLfOB5OTNzDSWe57B8aazeZZY7/aaPafenTtPl9+WOe2bBg6EkbJRmPoClxPBZNwTzN
EH/naLravY1i9ZPwi+7n5VFOPuL87knqaNAJKBqdIHd9hNpMq02TvV42v1xfehthq+mmjJwe+feU
8KbBHV2j33Mn28rcTXzKH5d/w/Ijzj+B70eDcEahn2DeIxJw3w4Qs8a6ptsORFKIezvhW++hiFmr
uttcHu/cnNFbs2E2KIPtu0zozFojIev1eN8HRYjevXQy7DcQQW5vhsxz1XpIE+cN5HKI8gb7zvgq
KSupV7fEBubaj5kf1c+Hltn/D7AL7Mtpkb+N6IHSGPJ2Jh7ZOBLEmvmb4gT6JbSNchRdixxh9tAU
7ZcAneNohaWm9ahbtTvdt9zochcN0kE+vaDyc6Xrstzv82+j/T4T8mwg1Wpxwomz0r6Cer1PwAxQ
61YSWafQTEP8zjMkRi9/l+UbyGgzPBltQTBXJgn38Y4vm7ZzyN1A7k0aplMgI79gPljsp6Jrt3ky
ICGayrfLY16b4SLkKStlTWgV+XtzROxmwm/n2dGQQNez0LqCcjozPUqFgtyG/hEbfnFXeaVvDHmj
+QfkBJ2NXXk9ppS19VGdXzXoRqHvhJb45fmdH5TomeLTzHhY3FhaYphj2vW4otStecvP6zfUxoYb
Q2JIZ9hBsvV8fBovD7rMx+dtA/3P/sjkeAPnA/8pqjCyClknx0eI1crQhDMskW2S1Prjd4X6peFC
h2QscZxHQLLLUmSR/hfD00SeofnWjGI7Hj7IUmD1ReHt7cIyHyoAQb9xIMRiA+71oydS7a22Zbqn
LqGF6H4r78rDuLy55+mDIZmLRTNqelkRcFJIpRL/sgNef42zbfXR8+/9SujJlY+7DDbmgUiTOS26
Rfi27JJRd1dD2tfJfsKNatWmSH8ppc02SPKnTFJvY/swW618TPeXV/jcDBVfh/uTWMpY1tlTPMXx
iIEgRZ3Ir3AfxprhNfTk8JdtZzAHJL6wSqiuKDGDVo4/ZV2KxtCCOkIfXCls1gw5TQ817V1/lyrf
u7PbJgo2YSHzb/E0hVvHGIcrX9M4c4TmhgJZIRVOnv5l4OrrwEdwj0EfMEfBLq1libKuE+DgZoXD
kB8mWwXQDPKyug30UBvWqN3lwaoq8hEpqqr2D6gVtlguT7bwDo4ZyH+jwamRjjZavBX6YOrtfy5/
oLO/2RXsQuIynrrFb246hJmsOEe2tG5LbV1rLrYQCKxBItD19p84ivHgSXkwkitnb/GWf5x5KqQ0
W0kkoSEvBkapEI8QC3HDZrDar56utfe6lqrfiTL9b8hwjtfYEcvH/L+3DHtfECsZnILFaQ+DOk9Q
VsCIDvLYvjUj/GliDHJqzNj2UdMFN5PAER0JyH4dIqp64/dW++vyci9ekY/fAEgRfAJHnhB88Ypg
CJaWHbIMpOemfhcaLvKwCT6meVfI3V8ORaBGY4sjjyIKafNigUXXl2MetsneaqX+aEfogKJWhUph
ge7xXw41Aw/ocQGlEmRsS/7n2NHXpncqttIq8g3GocPaCDBMjWuRrP92KOZDDOjO4Fv6zYunHxM6
KnNwJbbCoTel8iZ4jWQX/7EsiKeXhzrZoRB2QO0DZIWmDgJusYC1Dlazb1Kx9dFxRnrQsbepwDAt
H8v6TriVukKNO9kbnAXSI3ITUDNoDizGG7ymnfzW9VGOGLRtYit7bY0VKTbY9+3lqZ10weYzN6PQ
uC9BbpM4HF+XUjUImnhlcwsl2r1pQuOrsIp37P5eceFAK1KT2E5M8m4QOe0gtbPDdku/Zks288uf
TTcaB+1BxBCvCYUsF2FGVFJmmInL/CdEyOMfliMkjrzNMN0Vhm/AfESIUcQ/E6pd+itYLFyxr6zE
vKqfompIgPQDdYPtSXhOA36+ID+FIKrqoioNneY2cxGEsqzpMMR6uzYtvNO4l7+5FbYHEos2v79v
8Va6cdri0OUY0lz+IR8z+/xD5iIq4TPnh2IS9LvFzHscjOtmQnS0Cpxko7kKGXSsVN2q3If1U8tr
nZm461nx2yw3SR9pqyXJQ5uqfYz3Z9eB2g1y4xe4/E08pDvk3Xdajr3fkLxqAnMbgTmdrJ/l0EdX
1nD5yFOwoRRIL9WhXgMUb7GZqlRBK0sGdy+RoszXeEwW3i2mr+6fy0v0of3zaYkovjOQTZ5LOcEE
Yzif2E/fytMDVfNMYqsb1c0WyM6vsvWL77hnuPf1YDwpk0fW7Nrp0Q+j/1CexWw+cfwrV9DyyZx/
BRRWUEeKrgMYs+NfkVqZgz4uxRNkG5qvRTVABs7pfjg9FV7KCwf8Jq9xnc6M+dHLgShJS+2E2icD
UNmYNbl7AKvI1gUenkhjhOJTPCYbc+qGNaqZ4soFeKbg+tGFnh8QriNi/uOZJnYVub4eufswHvPg
YUL2Jd+AIEV1mcFrtUtop70gwIJHqarATq38QZRin2IxLG4jZPlfUJbAbKPSsjvdqzGAvbwjlstC
1HeUCC4ypb5XhUsfmbhpTrsRY4Y8Cjy5y2+9/8/ZeSzHrXPt+opQxRymJDsq2pbjhOUgMycQjFd/
HvqfbLVU6vrOYI+8bTZBYGGFN8AGZIpnj30NL027dlovwhQ7EQQLbT+QLAZjRO2iSTj0eIc1jG1P
iCnkO7Zl/IBzkXeXLL7x9P47XtZIPIquDiwTUhdmG5c3Huwd15OZcE5+jk0fdQLqh1WTUJkNpr1H
ThiwMNRLtE2kfu/HoLPef/7l6aY9CUgDNAI9d4Ye+sUaj9zDnpWYMXhePEujoqfJFpmyu9bfeOs5
hs4YaRspkMNfLGmcpUW7rnN8zIFHF0FRqSJcwRBfg2Ze5oGUCkzXIL1TelF8Upa83NUZyopNj7Tu
eXL18QMmOfIQq8oFdCcxEO0H5I1p6ASZwvRv5ut8IN6mVzbumz+CkElncIsgXMUvf0Qy+kofMA46
r9hoCGTO+uHGQKwWnWKRIoEsnAXhStmXuHCokYEkSCkL9KilWv1K7+ZfF+u/YXVbkE3SAVAMRTAm
Ai9/y2ja41Cja3kG1gv7/3PnmepGzkO6szY5ySytfw+Gq24XTPNoZeIZl0EsgyiiFV+t9VPDzBe7
WBtOoYF6ZgEY0qpTLRDMiK8t20VO9u/b0fdBIoHGKmHp4tstTcX4bLHKcwyF5953W1ydQAwZVln9
sLxmOujzBAhxjCm5ytI8qnHB80HL7VBk/IFXcFqrXrn3vAZOdzJXu/dPyyXO7f9+ocEskpwCrP/l
HTURFnHEdUoUNxHn781y38nSCKp0Kn8tiUC7syqzj3o1/o2NQnzrLC8LvaZ0EAti4d7/Mf/azJdf
linDlt1scKLLqtguld1u+qVnmGL4jHduhduIbiFAE2hTbn6ysFjtwsWKsVzuCuwRVQ8AKbQS348/
YmM8PYlldW8Rjh2zU104DGXw70v+ZolwsMXGTPMPWXrm7WXdOkBjY9NEo1zE1ed5yiacZIqk/IPc
T/kFsYwcj+9S/oaJaaNSOxPJgjhb8bmb3TT59f6bv7VPSKI0JDA5YK9kF9aqiumKA23MZb9wW2G9
9jO3LIkoUGfpv8c5F4/vP/EyTG+HCJFEOkn2xgm6pE/HCbAHfBCMI95GNT5JZoODm0hWp9kvFeD9
0MhQLUTVoclUwGW7lreavnTrlf331s+AGUGAgy4O+/ciino4U8yjITgg+Zrd4vycn3ME3XCGxjy4
hAsdpaVr38CxMj8MpnktuF7ei9sq8P5AXABkG8CvXoYSoftV2mp+c5SalR2V7rZRwsx2R1dN7N9f
8Lc+8casswB/8LxLuYFqWGRi6wCbSiMZkNfAhZY5E7MWYukJf61r8J0rz7sMPb6HXlZjo0MT98v4
JMcE12N/dvYFciI4IhXTlezrzaVkAuoBrd8m+hdZtc8VW3Wr5hJViVdNHXsHqyziUEe8+c/7S/n6
UfzzfLWNtomg6aUYxthLFSMYK06G0SVaKO2hdE7ZCvI57GTbjV/ef9zrrI1PhnIDMCjG+Agmvtwk
Q92OuF9K72h54rntK4fNWjLL3zSlsYug0e027qf3n/lGXOZYUMVzOP/1uC8eWi+UfmOOa8qsDxpM
wUYf3RCX6hah9Hoq0tA1lBbjl6omvCiEgYL0nIO1D0tr6epQIJyNCVVapFP0/i97lff8EzNEeGFT
BoG3cvGd8zGTyp8MWkLCzH7lc2n9hTl/VYjmjce8+MbGy0XHZA34/jCUCO65X7V4ao55SXmZIVyF
SBf+EDRQdByLrB9eZ3xCV3a46TGuIoSbI5rVjVbcIPPnHd5/+Td2Hu9MyUhTmsbppb6SKg2nbKGl
nWcRI/O2EEHDcjXzeysrvd37z3oj56Ib5tLvRymf4HTZEbOZfpn+2iWnNEtVHwBvHiAy6sV+u/T4
3EM5/qjU3YpDw6A+w9Ybvf37P2HbZC/vYw40iDUmifwIQFMXH6HHHVNvjfxcz5kNENJDaj7T412f
jcaxQ0jj/2N56W9AKyCAbPIhL5+XpqoRmrt6Rzwt7Du8AvOd5uGSzRTgGrP3jVdjA29VEaRK8rOL
baxaUjPcCOyjzjU3BvPoFXmIL3RRPXkWvj6Hrq1kfyVGvhFJIBmCXoY0sUkWbdvrPw2BwV/d3k9N
ccoa3zjoBt4Eo0cObZRz/A3rYv8JnFL98f2P+Kos5jXhmzNs2KSCId9ffMVRz5yirlt1ara4GdlG
7OiB1U3tD21TtQ6oDvvHdZryBHpPkbi7crVbBnmtiLudcO3hizbVBSwfv1UwXVm2p/d/4VvfgpoU
kJoOa5jE/uWywIcvUmQB/KOWVdjr+cjBjtSMd/hexB8bVen/H9sMeWi2NnMe+IVb7PnPZ1iHelkd
M0lO8Wz51g5jhwJW0TpgdZOLBHfv91/vjVBGNQqjgl6gT5/wIsnQlklvpnKKj/Zq9S3TuoxeXWzC
o7iyvd6ITv90PaASMtjRL6faqLMgNVsTMGJdS/YLlTJQRtk8LMnsXWn+vrWpKGgYoFMRApa5HB7Z
U4wfL4nAqSn/AhntD34xzec11/H4bO0vSVnmMGEGEU5Wpn2h6lnCQQCqrSnQg2Hykju9ugaaeet4
MYzYNjuvz/d9+V016VIwNH6JhKTX7qzZbR4wTUHncIiXkMx7DFBVvqb3Z23H5yJIbuRkBlIOh4tO
/8unxhhMNRjaoUnQWVjtjuaEjUk5JZ+MGZvsXdeWvbWvwbseSKxNjCBLvMmUa+DczoQn+dszvPmO
DMZcnjPljT/ase2mI6A2bLKW3l4/VPOa1MEyYaS263CGOnllm31ZegAUe7M1YioSP543gQwvJskD
DfNL0XF7aA3UpYIms/F0yd0pyffwK5e/mt/pcxAPGiB/RTcKH/BMdjapU+F/INsW+L/Ndf6zGfL1
aRRm64ZO43bplc36xqHnTDBC4NwDWLmkJas4X7gBQCHKZooPibIema+V+7pCGRFfV//KIXzjbKAO
h27llk+hTHARBItKMuZqauaEtYv0yFhldTAtTntONjOJ9w/8KyoBERcJ5s1NckPlcU5eboml65LC
NwD0NkXRqkOucjRtcqNa8O7RPTRvrJTB5S1YrHo82HqN3UNdOkYXap2H+FOfjOZX34ATHYxlRlR6
/+e9cUxo5fATGSoCxLqU4M4TraA5gy5YnWLTS17pychbh3XYx3Nf1AH7E888OC/ltW/+OqUxgWow
fCOvoS1CO+nlwoi5WkUd2/Epm0d/V8RjG9GdNu7RYU8C21fPXifSk3TrJZqX3H9oVHINyPiqK2/z
G/gPaTs6f7RDL25+rVbDlPvwUPOuAtjH4BaW8rozFWPOsaucO7dPPvrKoU20ursGb+nO66/NBV/d
CfwIVJiYYcPvYEB4EaogreXazJD8ZJPGH4zFyf9UdVp+f/9Lv9r0PIX8ceuCMj6jvn653B6OlL0x
rPYpJ/qRqNp2OGAEhX1x7395/1Gv9/z2LMA/lNKcMu1VQpWMKjalWgGIisU8W/NQnxP4st8nLR+/
o6scf3RdLK0cv3Qe4BHB+4aL+3XU1uwRG7Xpt5f7468rP+pVbOZHbcNkYKtwvqH1vFyAxEHubtLX
9YR3jHuLRqi5pXpJ/6cjuQ7TUXa3pYeHQO0ZvyxcL8NJOmiYxiI7Xvklb31wiJvU/uCkQCNe3BKm
kQM7Lzr7lInc+GTSbIzqqviOGYz7w0ZInCBcdDCJ7STMPcZ2mRyeJ9+sd4ulzC+pbstD7xvjFbHa
tzYIrDPSX3AgW7n5cn1UR3hudWs4AWFdoh4K9B0393QcCyr391fgzUdRNGqb/PEGvnv5KOGua9t1
7XKy2naM4BdQOTXtfByNzL0Wfy+HkxA7+O70iTaGAUiif/Pk/2R4KJO7CJVn5smHJ44h55qlRoDX
WO0G2///nCuYOCiSzy6KpssyqDA11eLvC0sfhxDRobk7pqjcM6evcbPIy9xodxg0jGtIz7A9lThv
nEqhZXeZWxlT6Cu/G2nrLu6DgrXVo5c5I2ghGFx7YWn0jRHGU+I9dzg2PWuyG39nk2410RIX4qvQ
65J6Vgn7Dv8S97cUQ48jJlydcS/JFc9Q1IURlHol511LP8TE2nVyHnpsLT/7bao9lprW2nutUFO2
TwukQoNxtPoqjGNt/Tai7ayHTkkB5y7nqpvDQjWEfdnsk25A465edggIaPW3uazQN5Lom2M/5bvx
H1j8lGGtmj+svbM8t3PV/6yKYdhc7vzyj9HrfnlMRWdxdWhu9dnxCTYRzUvrj49ihxXGbtKsu0k5
E4SaWmhfZOVJK5gRff/q9otjhQiZmsmB+I+Crqn1C8KGaZwO0KsLoYIUYfcyaNbRHT7VLqD+e9ub
lvrEZFfZR9F27vd6nmfxrQHqC1fHaVYMwDtHHtoSD9O+EIHMZHEW5oS77iabbEQzs4Ens2U2HqLH
yCSq6mSFK7yWacHgSxxeu3JRFY0508mDqiyQ5bCk4dF8QC4HKEGFNnjrNeOh1PslvRFO0lXMtOYk
CUtn6eOoUgtgHcbiY7mL3SoZ9hmimJJ/y4i1/TAxmwCV0q03vdmlPx1r0D/AODK/TuCLro8g3jh4
wLuQ29oUawFKXty5bpGPwo47cWpNv2bEYJnNLTLjqx4YaaLbGFcJ7EwtYTqf3MnfZOsH3NxCMa9C
hg2acfdcZOmNFKuD3Vya0wGX/mbBiU4s+i4x8pD3mczKW6OaxjyQ+NiiE4HGBHbGfgHTYzKbJged
BLJsj3tzDABY9PVjKeo6Z+yRecCia2dcwW3N7d+xnvyfNKJdbJtXbXzSy8W28Ojqqk9a4/v9rlkG
Lw7nESHDKJar+ht7tpQHbBqUH6p0rTfnVKQCgsFa7DGcOrNb9swel5s6t7oWpYm1wxZuTgWTg1GL
f9aTO2Bf69h4AWOH6jzQHdXycIV1f9NgKfZcQn6co6J2rLsllUCX49VdllNhLbUdrLXn1fvWQ/c0
QMRwIM6YdGI2gY2EwDDkFutg9xQfczG4ZtChb+Dt2iZvPmmJpj8k3ayXQbFaLVcRV1PYWEnmHUVR
iP6QtRjJBXrrZY9yGqvvLtaPf1HVAXFpGBkqC2U7PLuUshlvPuFqmLrJY4IV2rO08K+HFio0Qgvq
e3djOmDvLKuGSow+xFoEEn7SjwKiWkMk7Em7a3DRBs7zul6xCdouwbAsdX/M5tSgdDCN30xQWj/m
DARzoAldZahB5xCV1gYJs3DW+4/5mD/VgHUWcL+V+XUoix50x9Q3sCgsuBQSezNcIC3094PE54XG
dUHkD59KjCdEjZsROfJB5BV6GnNfEz/YKqhsCHy9DfOsxEhoBVYDenzwnPqeGrBNozEpQS4Wo+6q
SIwSJUknkz7OOcJEKnQZMSsK/DnttF3hpxtekQh2m3mZN0R5P68fUSWrn0lbShXGnZd/tuFr/ZhQ
pP+2oX/OqVYNbUBp36KYMhkO1HqnxLScqxPjtGowvDBPkLvBcHoUn2Et9naoFHUvPUqXUazMUR8i
+8pSPyLllWXIOZE7Lj9YCBn6r9ew0a+Lc+49cjBAZxx4WpVbMvKf668va6DK2eietrZPEnoqWaLS
ckokbRyJiipqinLxaNDnhbp161GFfllX+BXqetjO8S/si+VBlRiZvp8DvJEEIXlKsQdYip7UJVVq
QO4wLebcPTEqSGd8NAfv+zLm/jWR1VcVziYpiNIV2QYg0Vd8IXt2nZEUdTjFiATf1WtuRapneJS2
egoIZMx2TW331xCbr2ZZJqguwC5AC0Fa0Fe8WHUzhb2fL95pqRQaSrYywtEzpn2CTfl9O82PXl83
VHTujOlCek1a6K2PzvAS1LTGAiPLclHXdAvBcRoS+4SDcd/foGnrzCG4XXwRcYSVK6lDbGjPVT/T
X9XN/LePgdfEDrTb5QM6NbP+BQMVJ0HirefKQ3QAw+D3v/9btReYZ27nrSChArzIglM0HEjIMufU
Ldwf8jaye6zvirbTop7m4I2vdWsoi9kLpms2Qv/4pC/6NHweNgXVP/kgEhIX92DeuQ6IAInByNzK
ryrJ1HJM0MT6KMfO/oWrgO4SwMmLdgouugq1pJU5pg2Ot+zjph7vdVyl68ifKnIq8QH5ZvwdD4nh
yByL1UqU0YQQEzaM2EurIKGUN4NscrtNUCxWN96YWsEaJy5h3jGx5VUKJ1JIe34ceYODzib/0lRu
dP5MO3opfih3etFwXttYOfZuKvquZDKc91nkuYuJH1EyocneghEvsdZu+78WVjkTEEQiIFHcXkgA
czEQpsk/qzK0eyPxQrTG8MHV/VWPcin8T/TzG4SgWucHc73q3sMLvsWRXNO6sLI1WuAU4pVk5hAz
HC36yv+stMSEtm5oHSNTT9FBFpiGZGE9JVzoKR0MI2qlLLFg9nKtDBY/ZRGmcb1mZ/LGMd+S+028
FTYCNczLAycHzcvLtNROpVHQtzDHOEfdykNdve6aDxOgu0NDaf3x/U38+qkgdukegC5CuI0d9fKp
OdOuSufkwOpy8zY0UwmzvtLHx9myJSqmUOvHnTs3zbUK6nX3ZOuZ2DQvuC846Ze6ZS75cplu/Asw
XuZvBwrDVwMK+d9KCnUeRFbGbFo3bo+VbQlcl5hjyV0Pt+n3+yvwWhV1+yEcIeSfNkFD++IoKSWQ
hjB9KHxOvN3tXrV87XPU0yPFHAGn7xaD4mjqwTVEVVJgCI5ThP2jAiP7qY1rBIiNdpEA9R01PlYN
vrwCM3R0BjoKpMBlegc/zV+UuyuqWX3DCVohiY1IQBWlGnpaQ0N/5kpsetWP5J0A6pjMIRgMAWx+
+VnbVnjsXJScso5ipW8dJ1JNNt8asuk+GnFyzbfiNYxpe+BGgyQXhsF7OZZBLU1bVIGIUzkZc/yz
8vNM7Nx4qeX9OKRZRpZh+s+oUk9YfMMw5TzmjtyZ+ZzjKW9Y+zav6O8uiEjMu2l2zTmYBjMeAqNC
YTlVaLsEbZ9XNxL7kIS1tmpxRclgu1JehFReYdMUANVAkwmhrJdrlnAVyWpa6PlQYx51X3lRk1jp
wywSvJq11L5Ne8MOrcH6n43SwIK7KHbCK4R0xlzl5ZPTKXGhJHeo5ojCvE9k6VJ2OsPjNPkifH+3
/+OUvHxLoh1t0s20gSddUthbDE/SuC2BSG0yujtzSmjSCMYrQwA+SVup93xBMd2P9jfVF/btqiTC
zMU6GtUZndbSOqeomsyhGGP915zMLRmgxCFnWinu125MfrRTQzcgddwUVpmXIsQTY0x70+H/9otJ
ymoGfEIzDRVqlW3UJYa/BFIm+r6qrdYAIpX6v7HNMaeHorTb6YYGiO+EwPBmY+fozvQ983Osyec8
9rMbBhT4tTCpKR+9gVQ+rp0W+bpi/Zqk1tQHPirEIlrgeRfHorLkrxGXt48LrsHfu0F2X2ItmZ9J
3HsVGDBvvqZTxpDl/UV/nSkg0ciCb4pIm3LFZapYw7fGBzoWp9WXzrHM3YdWef09F98cWUa2RLK0
zQgxvSddG/TAVSYlAkPN3fu/41XxzKLRtuO7g8hhz130aZnjVCSS03IqUyGqPSghfY7QlVnbIBUe
k573H/fWa4P2ZCztsLHRSb84UdSzlZ+t+nDK8rR9yLV2Pqy0U0KnKLK9MBFA4wo2d3ymOFwclGTX
WXOD3LKvATDImF8dbv2f9BBdNLrDxuVtYxiTQS1PkEedfmyDvMgGuk0G9jZ1NwVa42qH0RtkUNuV
t3nR1erMErm/23bo1qCIUxg8EBaNr0VeDzmlttGGXu97h0JWv0sxPWtZDra/3yq8zCx+mbHe/kwa
HSvkRemHHIIDttTN8N2McyR/aFN9RkG+vqsqYYFlH5dA17siD6CDqQNfbrqZ6U+fdMB+YR27vytZ
rzsXxuJ+1t1uL6uhiGY59afS9QcGchBJEvxBQQEufwdy9LOpi4LCtsYJOrCwM/rQ1NYfMKTm7eTO
435tcExw4gZEohl3gWcV2U3ft2j4d7pX7zw3Nvalic9fYMYpTbZa80LXowA2YBntuzjXwrXyOG5j
Czci1aZTn1ZO1OcrZWjRG1QGubrv9Lz/wirXoakVv2vHxE1rKLkqcWW/MSvTizpN/IUMKaIiNdcH
x43FB2c09FtTIfowyIGDkI7rBz8XS1Avqj400oCxRfdmZ+iYVw4Ts/yqyrubsk3mfVwKXN88S9A3
M/qom42/SR3Pe2910mAZYMwkteN91JGnvZmQOKd1gWV2U22Oh8OQ7PNidR4Gx1dFtDYdINXZzz7E
zYiAu9YVPmMvhF0RQiluAVp0fC47bpE2SdTtnNr1Li1GWPirZt/SNxCRHEZ9n8uhwgte64K4SjH7
8rVlZzU4SetlbO3Wbs0judb5qXV0ERhSqw6lM00HbWnnz9Osso9Oo5YzS198XLo2u0d1Vx3GJXaC
uMRyvRNV8SW2yyH0AR1Q/wg/wCVmDOysW3ZjkWhE2zkJu0wT5L0NtzKxL0jLykUkB0E2SWs4iod0
PDQYBt3KbNUehQIhM050Wl3Z6o9akfhRk7rQClylwiyuio9lqTu7lbN275eGSgPhgoWvNL3oQgZv
wA7ycuATCtUi+6AZc1SRRJ/McZxvS8v7jvxYG5R+bD6uxeLyWSYvj2Z/rb5VndPu6xUJqUxDE4vX
mtJTrXRuCkkpHlZk9sdiNLrHjGv8Fjtz8VNIcq2gAsiTcaBTu4m6mLItAi6/nPNOqc+VW/khZIUi
yISRBmYt54+j0PVDaiUUcOvi31cMzXa2jXHwqujl0nzKTlsrL0JTqYKU2NDGxubkRhSrRnSuBRK2
tRUumkiOSTLqdHDprkN7Hb4liU8DwjUkaOyu/NEVkpQv99uvS+IWpzIrmKELJqToXzYwSmBsPCjJ
X7YqQP6mQpKMFlK2L+RC45Dhox36TmdGLg8M9LTshkAl2GkeNLnmGcgECzncuUVNjJZYPSZAEgYH
oXMNGS4XcUldtuuJftgQQWAw+dhJ/NlepzlyF4uaefYm7SsE8/aO4QFtlkKznmQ7J0ezWMzP+HJ/
p50M/H2dZP7N7YaRrjQyDN/SXus/plVV3fSqbSP4eq4fNPkC9Lhm/xAy0V5K/Al6kFbtJGJkJAk9
h8gu15/2ULg/+9Wf/+Za3yIjVE6HNVb4U1e9HlRM0nbYmky3EEGML7Xr93vbSLVdz6mMZmJ8NInx
qbNsEa7Ip4AMqAzmAvpMNm5Y034puuZcVca3SSePQ49XD/NOl2ew0nx9cxoPMQpdYVJU/AOihzPk
5o32x3UqsdON2D3hpWl+HeX8B5OZfLdUNep4oy9+TPBpD0Zldgd/Sgu0wMV6cozCfrS93HvshaGR
mDTWHgUoO0wsJwtFEns7M0VZWPdnpH2FYTzn3WibwTr67d5DDu9otot26nPZ3FrrPCNthlW2Lmla
RY3CoW6dFQ/NbFTf5i6NZD38SCy5fk7LYT2bffxjGXxzzxCmPrPvm0NXdjHd6bIPejTgg8ZrtWBB
22+nmwltwQmjLK3TvEfyrfFe9LG7wxsiPspSrQ8CeM+jAC61ywZXiMBBGjAFUFR+w3PmGu/krRRh
02qBT0lmBJ7hIkUYXDe2FZSqUxIbKkQyVUSOjgDxWqDm5ptjA7jYavcq5qolZqRhGtOElxU3+fvJ
ylsJwv+NsGnqbbnayxxcDgNTMNRhTwQhmhym0cqbXG9GRXtBTfOu0lP9i4qXa8ZCb+RkmywPOrEM
NECxXzS68FdA3ijzHKZAGQSfxmu+GH1Sn3BedK8R2V51LDfzD3qoG9kRUq178Y5MIFYkIXFd6Jcl
7ncyp2LdD2u6DP9z+UkjCTgAsF5YGFA8Xy4mIdtqnVHvT8m8FieAOvbTXIFSpHviertZi7UrCK43
VtGF8/FPioc3u6zhfThFaaLQRBuw3EImEXNroHDWJEpuv3W45td2UV7DQdy2LMSwDTmMAt/FQiLC
OFbpmlrHNQFBGyBe4X22zWRYsYbUuzYwJdOA/3F/bmeEK4P8Hd1cSOUvl7Twp3EwmkocSVVFNHj5
sPMVsSxPugdzsoIkb+srR+LiLTmSLx+5Lfp/Gu8ML9wi1sbyWGGdVm/zSPtrPKhavzO8zJ2OvaPE
NW7Wqy3KM0ls0VZjrg5Z/6IZ07joIDt+U6D7UcbUqMI+dImHL+f7q/lqv/x7DIwR2unwvS95fVSi
oNMaV55arvWJdkKOD3S/euuhRAMrv1YIbVHsRdFNcwr8F62FDTKJ3snLlZR+P9fTOOK/DtQw36kh
1xr4KamSU7DaXdw+zHNsfCkGlXzJ+sXw9x4ecirwzAJ4SR6P6AzhLzTku/eX4VXQu/hd25//5wtn
ymXKI5PsXPol/tiG2e/mrKypgtb4IZZoZySq86P3H/rG2tPm2A4rbX3waxeHp6bU0FvJdVMY3oRB
uYHE+qGZ/eS3C1Cju/K0t16RMQKdDlhhiJBdgEJa7tzFMFVywrOircJhrSw7SDoNxMG42unJNdJK
j4o2M9srT37j+DC7ICRR/vLxrYvjM+lmpVUSYWEnmbQ7a+n7w1oCB+8S5u6aM17Tlfs3b7jcZf8I
2vDqXVSeLh4YNyjZCAYS52EsfnqmmYRTqS0RrQlgYOaC632xLKEl7RKDyUyGqH2QItctnk1a84hC
bREq8MwBs2P38P43f+NYQ9plbI++9kYjv9hoxDUzbn09P6cyBo7H9Tp9sDRVXXP8emvNQW1tugq0
tXnkyw09dTqcY6ElZ17LuiurstklProFjVUNPz1D/a8jQM7PJqnHEGhrtF5ir/s0XjSMxueT6SWc
aN9thiUwew2xhvfX760z898HXWQJlkr6VIqyOQ/9vMAT9bT+s45SgxsSoeU1B8l/07VXOwmiO2Bo
kJ+84stlLGazxeW0oVuiifXM/Hna+RSBgZgtfDcaGznitm6ipNO/9ZOZRWUC0mKYxydFZ4bSZqEn
CPPs4ICrvkHZSYRx34OzkfW16fDWGn31S9HSQFkJNUW6zy9/6SYf4q7ScE9604L4TynSRJwuR2cd
umOV+ctOuv4KyXOG1ptclSl567ugKw093MEB5VUsQ46g8JexMk5uXUyRcNPlYNrDgoB+Y1y5jV+1
p9lroNpwiYWgSCS7ON1ImRcrGsPVSSaxvbfHxKwDkVvDmf4GGNS0MtdbOjj4uulLtfuftx9Cb1DR
oaGjU3R5rEw3kRagLEgXtT8/5WzEz5Oy2R65fU1o1tgC8ssvyq0PSwekI7cETeqXX1QsceWCoCzP
qZUNFYrFMv7MuG7sgDZ5Ir/DMUbd1uXq7tdSlD/dfGEe4E2+fJ5nbUrDDD84EYE0Wf+ulRk/WfhF
FkFVLP2nwSuWp3yg7xQ6SSr6/YRUJKLJvV1cszknyr/xHlz4m5cAYQ+i5Mv3oDtuDJMGCGS7BKPJ
UElU1zNdNVD94caQjaTdNZEeF+WOkLWhkeQcmFWqhUA0zFsnn3/E8GsPtOzHfW7KFCpLzrQzLSz6
7BVCf/z9oO/H6ZxCcL5xbFns4rkRAK9H5z7L9fhgSJAcA33yQDXevPOzunhuxTJgkzMictUl8XHo
4ikyOuFFtELju3LwR3hRSR2lnd7vR63IDoslpse6ZZBtL4Y6dyU4EBtRiqcGiaqbMh61o5xh7QMh
8p7NYe4wbsjiHfXesu9Mq9jNbVYec0hEx9VNvjGO0qCMaO0OBBst4dinb9Wm3ofC0FHpZ3h/31aJ
izKO39/oVjefW8POb1IGL/VudbHTsWiVhzhqoD/o+z+1su0fs4YOehZ75Q26kTlOU5PH2JpaoBP5
HLbl4KLPAJhGYErIoN6wno3U1rAopRvcLsjcyrJQ+7xcNLgmev0RUx+GjgVNGRBbNCv9ASglo7ZT
r+T8BFdE2zvKmY5G2seoOtrmXi3TLy3F3wm/JbRzxLhJMZbVI0ARtw1T5ZiQSJyhA1gHvlILsmrN
QuDZA9ilrAzGOuvuZm7imyZl8WRaoBA7zOb90g72naY1mbXhvIbfy1R293KyZDRmMZ0o6DGhFP3I
9Dax8OBpBt391KlJD2SiadSz4xcx84J2NrcPjd6nQbKoZWc7cXccWm85thNs8U6r+9umZ1KHlmyy
j4vCfShAlp600Y7puk72bp1gZ6BA7ARNkcg7KzcrWgu2FxmLPz4wE6UvlDtP0qVdRqVSQKps1VHY
/fDJYcSPn7zEELVDczbIG9P8Wgy68Wlcssepz2C8CyO/0QC+7bN2uZltTL6ZYP6iyR6fh0JUQVoY
9g58jX5obY+dDzltCbTUW6JuoesC/h8OStZrpyWZ6pOqtTZMaibHmlM44TgPjHYnpz864IRv7NnM
wfUtjYXiD2a2yWAiud8vJi5aPXQBp1h2yAvMd8U0tTuj0OZvDM/1yF48fUeB3X1fpPRvG5nH2Ez4
+k+9av00gvRufElrBzj+OruM7ysFvVYltwUXQsBq2J9dVG9DlWjerp5T86ePBmNAk3U5rjYCspt7
Fdiztr/35aydJntwD03WuHcam/oxVd76MJRudcse1x7WZXY+xOXc3euk6VGc6dYTyN8satO1ObVt
2t0MrT6R8eGYApsWjYBGufuxz78XDRYQM5pMu9X3mudawE4g9buvURe9Qbn/94A70Xk1EdsqO/5X
z+xkICSTgcWyVOhA/SPR8f8fYeexJKnSJtEnwgwttkBC6iytNlhVdzWB1oF4+jk5uxFm/7Kv3e4S
CRGfcD++ctDaCEixuDiXGuPse8MI5+J6Uxs50tCilGvlMc1ld0UAuMGI4RRc1u09c2fl24F/tV+M
hnOJKeIzW2KH55oh5mYZiBXnxNznusJOxhXuRerTestBZXzYq97CDnbbUw7wxe/6odnpQvmk4vs7
5ONn1zfuVUH3E4z8JvkdVlqkrO5KfOmghTYr3fNQm96ORC/nP/WV/7f+xAeJgYwAPpSPFCT/89Af
ZGGRGWZth5G2I64y4r8sYejHMvE+FFfv/0NjSc/0/1yXDFkoQ8EOMBH639a1fjRJqBGOzVfs0WOh
k9yNyeQF/dZ7UV0u5WnzUvy2C3obrVfME5c5uY1NfXTtKRjNRAOKkRpvrAxA5xp6ARNPJxTErNM/
cgNZ0KftfljdiKiR6R4Sy+Oqr5rvKm5gocrZSXDnrVCsa1Nxw/St/mA1VhF0I8tYOZoHkHeCfkNf
/Wqr4i3jDDFc6DIyua46+6W1lj/FXJ8WM2PMmGNexOqXBy1gDOAY2wuapZOhMEbV59tql30oqvHW
wEFRlWZ9Gzi/FGPZ6y3cllQZqn01tB4qo/qhUtpD4i4h//XXc7Kb28LfdZDzVDpSmrEkFSZN+WrJ
2kQIxP8UbVUgIM7c1kLTXWm7GrLw3kwbc883Y/+rykEHb1LYaO2Gjl2bMBQTK56d4mfe7hIjUtdL
jNrlxzi5yqM60eksepH+XWeryHfYp/qd1k827G2pEs9eoLIfrdqJnB5HuCacip/SECUSp3bNntaM
R3unDMLGuGpkOHtwMR2Jsy5OSd6SFKQnG5LPMomHbBsRpRQSsCi34ObopAsbSIelchfCp7b+liWL
ESRKQ/Be2RZUb8mXwb4Cgz15cDDtnxC0vjtl5gWE4gBiNd67Vng5ZxZ3Cc7pN0I/5/u2lNzf3nBm
Bl1zQojd2IKmW+adUapHxTVjsVi4BDNIzYDBxGnuhAgJWKP2SQv9rzqRatcTz3rI6ro8VBtIRE9T
6lsOwoRvbLpbC6rO8Xuk33GrrfUZB4I8N3X3WXVT/SJcq0GFkJXxbBM/rm1JdrK3XjuKGZ1Aq/yu
KKZiqa5d2MvCYZ/XuXdctGKHc7u1ETdkDVpXd2Dp2JtMeaCb5TI33S/x7gYK45IdbFsqiOxxwrEc
qv8JW9PAHCOCbkejD9ZEVUVQD457a8tMf6ElGuISCmOEyD/7VOeGrzebf2YKsTCd0wmPhad/yLtq
DDuNiJwsTyMDf/tFrsJ9aFNX2dezkAwNK/T87eoFJPppgbQcfsBhbC7SSL90Eosi15hQhllJr90y
rb5bNMT6Yhfm+DbYWfI6Gc572nvtgS2O7VvLMDwls9edQYOrB6PU3NhureJJgSkQpqroQ6ch2NCs
MxtXB98eoQ7We24W+fdsOcNN9WTvW2VrRKL1nE92GTLeUmT2kS2UdQidpJ4pGid9rvc89AX5Zhtc
NF9tJvVEQIV6Km1MSKa9Kqix85XXuKloIomdMlg/5d7OcOopMBfOohyBcsD71bLUk/qHkmz6noj0
9rfV8moJ1qlXAxsdCJWyKMK2rUpnV/HKQYpiYfma6ioo+ZoH8Kk1MkRXpbNdtN7ebo7CDbq26fyc
4DsNYMSKx9FLs5jllYFFflQOyTbmWCB0Z1/VrfKzNIn5rSLWQOmOguSREOglkoCbf1wk5q9yENuu
1408apQZeXphpE8piSu+nuCngQ02/EmYWp7AOrnnYdLQXKWELFlWvn4oGtsmBvtzMGlt7puD58QZ
G7hb3s5m2BaZzflpfG/sIvZWmuKHyUV2Lea7p9DgAWfcjo7LRjPHlKf/m7uONQasouSjNJI+srdR
XDy4GaGX2M6nmufLkYQxnT20NkcUPOgZp7J6moaKtb+8V6W9tpqc0gUCegCHvIKyH9mWtXWIzbps
AsqwMiyTcfvt84wSDDvkHs5fum9HCHRgOcU/8jeuqpoKvEfWYn6kriyv7G3gWJr9QBFflOIf+O5/
olzwZ/LM7LIFebZio/LYOnuixXDTp2Uzq/2cekq7U7JJJd/XQn3aWlb7hCsqlIo9/xKlwiDY1NYx
mJOhi+sU/WnveosaMsRAi+CQez/2q+QKax/BSFsvY9Z6OyuvCzyp6oDESa1BN+o0F9ZC4RMkxYpX
c045Y30Q06LcMSxc/yTeknKFWjMrfVs2J1xIdcRhD4tkWsb2iH7GOapNgeIjH1wjWEbbeySMa7zz
03p/MGvN8vtCh9VpiK5U9ppU7T1z/TVyvCZDVq+OWlhmmoPIcKzGKFnHMcQ1o/pttWqXzHDEBQkW
BXaFY730qyZ3dN/t05U5Zp2G9tai2uoXuMSzNR5T01NCh8Kbl8viYqu7yvlr5e6wTzet7/xRSi41
AZzovFnJ9snMQscT4M4Xh3zBzK9NuGyIYO85oWY67QdznFgJ1vmOcB9E1YUjdvqoJWdLR6A2sFOu
wr5Nq5EDARVf0Q6eDDyiiFq/mLJiZ3X2/NSv3XLOBmoRcgmaew+W67OfuBOHa7HqHzYiTwWOVd6H
RrsNLuaW1jnqjVPv7RxpR4Enn91KB7qQl0amf0QqipcuKbQALwx1iJpS8ZhTpu3m0az8jTexY6FJ
aZEnvrqM8bIUPLzJb7qZ3Zm+P1brpXhaGoMiIp1FlKb9Z2KmVTwxxfkzeMOXNhUvvZ6cHVHvHduT
d7fWpc7zkznIl7K1DmKSw0nRGuchsedgJWzHyAmwXQnD1tMc7YpEOlxjtZJ9/2FMXLfMfS1fwS3l
jx22MIvHPtUb0xeQh7XcfKXIJjOXp4YCgF9HNty10/dbqLUIWGj2YjERDOmtjtGFo21SzQ1bXPFs
yPXaTcoaqIa41VjQUuX+S9bWk9ZL357WHayG7365+3Y665SnGv3i/CYkH2jutm9W5rzOvfKW1zOK
o0W/WtZo+NgksqCrUIfZ5lwFkoqfemvDwJekfjKaNyvVAiYV325pPOPVMXbToGHGqqPENUJFiLMh
N3ka0QyNqdEGuiraMHGl9LtGZbEqhZP8Uda6DSuHg4IlufOGoiO52ToM6KETGBvQj7eBI7qY9Xvo
5rUSYmyKFA/VjUgrdOALQZGZXjhxL63PXJUx7VVcYb9kvUinlz+CWo6EY53xVmlsxvK9O+L128wv
p1ROM4LkBz0p20hvrDN9zkk47hq3OiRL4SFvmew3RCWMXNLvskdfXtpad8UpifYit7qT3UuE51b3
vIyJiZC3afdbpb8s0o6NSl60CWHIxF0ru4OjVXzGcyxt9hzw/HyX2ShHb4msyqHxhukZVZbzIHq1
DhGBksBCs1VlqcWnUaE+KT9Md37KJAdWDr2cTp3vZrn1mR1jUUT3UsVdbjzi9H429SIyiuqZU+wv
JKFg5aSj6KdB2qpfuCc+S+FfYzERFrTZAynIfqv3aEE2snuZN9QYyAz2+5bO+SGMKcg4dtRG6303
T+Jyqm788DfAkBfFzf7Ws31dXRM0xBIBWPsLGPBZWBpdHlUAAFpXdA81jnN0Msa3LOWhnbObRFsx
efRuBEXRkLi4vlTxyO37rS7zk7tMIPAYlkWasV3qUrTB6Ewn5LY5weHFGg1Uv3NKgB61AmmGZf3j
rm1obPqN6+4DBRS7tCrtr0AlrHhWEHdVknHUIg7NbB8ljyV3h3nrRHYc6zKk74ywa0Yj07lk8c7C
yXa2XodZ09HZ5Hfx3DbgNhHlvsTn5yfCfvVGigbPnp41CxO9LSqQixYPgbWuGYtmm0azbsHcZaaz
HwXoEs/+ZTy9s0m6hohHOzJfqP/ZvLsdw4nmE0X/rrDEtWHCHcyu9jg7c+wlDv5tDmzTSVDIyfln
QHUlMN8IVwayd69oMr42fYq23jxw9T+OTEayvDhPc00AWoZ+OCPwEH1XflFWLy4KELVjF0PZ+LMU
+Y8Yk5s70iEt1dU09SFIQQwH7ajK3QaHKfJyHUvEpPD78egX3GrYz3X76anJ+K8YsAmObtuFY71m
Qd56T2LNQocRXaDfw2p1yaMFoPvqUpanWv5l5sNr3eQ/uXS+co8WqIFUaQqLKsW7tIoT6pMSNg2k
hLKiC9rCZGvdeHSQ2Leo1YAeE4u4/KJfgsviEE7UGeRnZ2sXVcLc1Y22G0r7xWjYaNUm1V3lOdhG
eJsZyumhGOAzg97C8oYVBJEVYse+JotBxzZZaV4AVMDx3WJ8q7u1pequ3vN2Ja0gp85TOlL02l7+
GJWnogK1daQnjhJ4/CjuOB1INmXmdR+YqmjA5ibxxxZKCgM6j1Y8ne96UA5wFKSNsl6TxrPYDjF+
dLQ8SMXwQFIj+rvquhB87BV0Jlv7V3On5xnPvW+MfTA3ab4z+vW2ygE9mNFerLH8HAwOY+riX7Sa
CTdN+9QY5uzjGDGQkFFJk2/6WjJDMTXiycH3xWVJtKwwhB6tonvJFuuptXGWTFxXYZM0G85V+dMB
mGcWqZxM1PfDsI4kEmC77Kz+pWZ4w6VbnAlcGYNB44OBiIvjSMFg1VzMrA9HI4fXUpqXke/nvjZG
P2RCf6y7A0nCD7rF4juTK4YuHqcyX/fkUh34qS53g6Y6LHqQZ1wT6JvqWG71X8pwWJj1X6fWDrQV
ygXfKPPxmka4c9JLvjU/a5Lkgery4drlvCsKekZy0fh4XMzoW+txNy/nhPUrkz/R7OxcRejUKDXm
eQMtnK0sKYrLmd6ZIfiZdky9ytHb/GEU1kEv6gvSrJq/WzBCsx9yLTusY7cnwiKYh/qdU9pfGi0q
82QIE7l85KVqhKnrzkeGVf8cTSFwelU0f9Ozo6GuL8zIg7Sz3/M+HS8kMmqB5dBHqaWH1bduj/q9
si09e31OKuOcVqsOq6bbS5N0lrJ3ZKwadRcMCnMSbUC1zDhoCrH4v3WDF0nnDoqzLk0mz93UvAyA
KvZ3L5qvGDm1ojO4ftdaWPlcLrKacbLfsbLKNuUyM6Ci4DwYZnZqUuWiUsgi7JU7Ah0tBteV9GXL
UVh15l44mFb59/cbM6c9zrjWn9W293tzfp3gkGCZNp0ynBJuD1PJPilQ3iGVovR2zIfF6/KQ6a4d
K/b9eJLjGcPF3jEkp9aqIyftMF8T+Vx6VoAK0Z/nAtdHOe23Io37ytiTcvbmNi6KX/VSyMl3qel1
BbuWqnUsNUz+ODglbACv5knG/YfLVccVX4rpxW3yV11fo4Iew6K4xJTTgE3gXUaKq1VRixIel8Hs
7HBN6PuMuhrDwElg9HYLfo/UjpiBBvszU6bHftB+8yR9k829LIAi17bZB/V9mLTWk9CnHffGO3Sk
sGSu6s/mBmLRU6xwXpaLVNZXScFYD8qThxT4MOCk97dVHqSacuEN1wX8MvPSJdTtb/JIIiqzGB3m
45qsb9KA+WsVSTytCy/ltPBszTu3yp7GYs7OziLykL1HHahZijTa4eLNvKoNm3ocdnU2XpUtbXeI
0nvfNgt1pzedFZZ8mMms/HNr9aCP+bvRmRptY26EYmsP3Wz81exqPtWSH8YZ19BNsodc1qc01W6s
jS7r0P7L85lBnXpdm5p/WhPfhtOIUFfTX03zTgN20l1F5rGzOhELJd9Y2891TKCoj09NNZJyrro/
kktYlvafSq9jGKpfCBC9aKVmYN85ot8dv9KKgMfS5kKmyBlDu7KfW6kE49Y/pZRKrrmaOMaKLzko
08ESGWMNF2/HhPeQSqYnaX1OL44F2GAr0RXj2PeBvVh7UhxvuTYeDXu6Frb7jLlxOhTY0n2n4+NE
lkn/sb131vKXss8OK69xfEbjPFrbk7nqr9tUxMR+XLTFzHfaQkpZNTivdY74fWnliwRbd5W6fMZ1
Yb1pZvWscDgzcdrcoNVrlhbGWSZ2SGzvcKz0QQ+aeYm1gTUJfAJg1Cwxe4fMiHuimLmIr8YyLy4l
utj0cDL6LDQd61CpiRciO7Z3dW2EtWHviLaOTUgaBNDu4PIRWfDSuRvlZb3ru/Ymrfm9cKy/uVH+
TezxplZme2oNYOdTvUUIzCI5dSixKWLcYWHGUAGkLAjY8fBfBpa6XOneb9K0v4zCZHNR7kHc8b6Z
6qkjZ8JHubpjbfTQGWyHZDvFd1W9SsazzV6lUhv0RluE3vp96o1vvEIHZ/ZOGyzpDrXyMGC4nFfY
xSZB4nAs9LhIa+ZWNeQbO+0f+pJdFASRNRP7LamUeK7rqws2m63RHBRpUvhWV+y82TkoKmtIw8K1
3670VVacFuJgp6rmD5Ptb/fHY8rzl8XIYrDFpz538JE76VWyEvEJebg0ph73Oi0IMSh+rrATc9Nn
VzSMW50Xu5xiJ92OW5kzb2dtnaveQXGHWEIp8rD+Zbm+5wA5u1a/R1sdFWQys3Mjr3ZdvM+8Q92K
qnzTqmPSpLsyqyNpWnGipJWv4RAp7ft4zrOpYgixFTrG2uKUmRPlurIzBuOsa324NHOUNVXoIUIZ
FH51ZZufHEqMsSofkmllcAuBsLPjuXUZMW+xadqUpdO1WcdjXjoXzW7Psk54pNe4pCcQg8n8Ywly
R7tmGiFki3EuJzeS/X3blHNqjM2+Wp08ctM2NryEl3ioLjheYvZ/P7U22ff+DRyNGq79dOb9jQXz
TS9pIqVFj1Su7MQL3wEkUtFlJAhchAK8aEviza4vKjpnjfNxbcaPxuZSb/hDPjgvPZO3mvjrGhUr
ffIFlswRyuZp6vUdBtvrqIMlp1WZmzqGRbaXoxrOpXKwRnnVx/EwaeoFMPk+bZrQMJVoLPRTvaYa
PB0zrJYaYmP939KofbM6e1hyB7gn4f1mVudpz9MXIPx8bpp1B0E3Kqm+c6XO9mui97eiLtagX/on
x6y4SdAxOA1b65SV8D1aZusS8zClPOSF/lh0w6VK10fgt6Br1O9ZUcaomlIES930R1rLPhFU/o4I
FXWFfzCcVdE8LbkV28Z0pVSYd6Vaxk1uOjvRGtrZ6vqTMns6e4QhSPgMr3Iz0x2htA9JSUPaqdut
J7TyufHuCP62iDObyRaZJ5lbxO2ILL7LXk2eBzcRDywPz4OZsTDZQrn0J6ucI0VxdrpsUrDz6rvs
Ep+BVqiull+ZFJd3b1CxJUE7WHuGvbt0a67EBLFf8fgXrL3a0BzL7lNNk81vNfUFZUdYL8yZkMe7
+gJSLmNUyIAmIRGPA0B5WfJ1Ry2qBKWw1Z2d0D1ZvXHRYFAeVQXrID4/BD61OdHQTrQrMmE3lIKk
Yqb0bE5FGyJsoRzAecMYo3qvkR9TT4lzW8g9KBOcGQZGrKn47ocFXtEmdqiJ+Q5aNactnh6syXuy
pXuf1wXY/VfeK+2psbzImnjb6mI5ErN4bd32hYmuduxk9sa4sjlz1DF6u/OHNmrZmfoF8otD16ko
j7Jcvq20PKE8sPyuc6+LEF+p5zJ+SOsTOr2oGcQt3bx4Mkh8H/NYMBhjrzWHzDvjBSaGPy/Jbu2U
owbKvuTBYOa1HYQ6hCVelzFLH1AkN+Rmjrq/bM2RtXQD1cO6uFMWQU+j6Na+cuM+CGDtsV9Qg4eD
sTLILXTlq9OmKlgK6v6+T4BEa8tB8ZjCOOqNdTvu3Bn+jUUwEYePiyTfZOifEJMJWaY72HJl0Fga
17xHtQB7NqjWaYDs3N8QXHxKQ/+DQtp6NWvE0qXnor4Yl5pfZUXhZNdPDUyURF0Xn7XBwbUq6gs3
WlGhzRXW1GW2TsKTH0LN3T2R6lbYGhieGpta1mQy+ii99ZSKe0GIyoZtD2UbI/qQZ21XpvmLKtvP
YRuxicJJwLNkvCct4hpLA/6ypVfWP3usVYwfVsXaKVvmUhWiNtLafaEajy4eN6p05W01UZx1I5qE
Zdg7Sl+HVlfvCDCC+jqrdthRGDNSsYKEe2CoZkxwFlVvNrB3zYibOhAwrITuModdx/xdL4jOnBLW
TFPFc5borCYHbYA148ROVdch09HIsHuaEWe5MKB95cIfw25oITZ09S9k8jXceINsFmKIiYy9nnmv
dsu2smuTTzIGSQdiyAX5tnqSHjKQwVJ2lehjLOxxna0frcSglaVnd3HOJhWMPzc/2cp2XlF+5k29
qUN6ANnw7rV0XLnuMRlM7hn3Jewnff6xcgiAkygi9MusoMyo2Yaa6ZP+3SWecUnqSfte2/lPoQEx
ZSJhFf0QoGm/OUv+VpTlecrWc1YaROqwZEj1iq5u6/DlOEwkVyWYHHhgmTg2+fgvK4qLxYrpKFze
VjX/9Xojxla0U83uXdOXKkzzEjPSqp9wU4WFNV/QE0RIX3fGVu5nJ/1q03txgxMVEhZm/fucG9TR
v7YovzKr+7JzJVa0+anqu2fYxqeCedygl6/jjFxr8nZeAl0ITR6AovS5SPPaB8cR29C0RbuujMHh
bGnpy5qj2JDVa9PxhRjFw6/Z2tOKyJ8tQRnABjgS3vOWj1zZnnUyc1Yz1SCfa212d2ahwLHTxp+h
oSBw8zs9KOn00BrrbzGpn4z7+lM/c0jMjuWXCu8RBpr7oviXPI6DJ7MiTNuU8ZnEr+Q4YrrWWX0H
ZpQnc+u6HQZCNRBtngd64z65oowL1v6llu7mSV0OrZI9y66LueKh//S4gtyL0BN+wgaY5RZq63Zb
oJcvE0+cURtYr7rO1139KL36YdrGv5ChXq0FrP2kFj/WJj9NZMBEe3FpVfA9OE6TCNvGrkplHgAI
jxoE2vwLTShnpksVMkrf0rdvIGf1YH8Ie7DCOinixd1eFGf98UZ2ZgvqbtWs/timLP122YbANRmF
Cz398johw6QuyKISPUjsBiSZoTRe7KnTh2JNYAjLfdtZ1xET55e8e37S5OAp5gtBGlNIkC8Yw3U4
JyMCvRGAM87csLTdAw6/8jjY5Ggro/oBcIo0Yk44q0IGgBzwKGqmDij8cTZm3c/MgoIIdeVSOPMb
rmj6ZYYf9To9406/GSZGzcpczkuts4wnGGc3e/apK4FB6dbfqgDeWagnrqtwMyacpu+NkTOEM7eG
+ZtyHtzlU83WuKv05w1BR5ys2pu1eg+bvV2HtT4yxeKaJIdJRfrtpWm0ADvfUN3bg9IFVrpGQGNs
diLtk5XMN10RawilJBxIFfZTY3yAXop70lLCGqAVE6gz0RbUEp62w0sYDAJH5Zx0NqkzZrFvXfMD
Mo0RF0zQGAg98uLvukRchCyu8woOLwU+9cH/SpXj3QqzjwpdXUCh8aSqJVy2RLOfy5YGoNqSdtcw
Ppk0zLHCEylmyeqAwTMSi3Jt7gmjulK9cft1fp0VSPK2mxyHP2aTPEyq8mGiHPHtrfjcRHtN8+lh
KpLbOntJYM1cfJzyv11dfbaVFaG3etiQqexhnvgFm/6ZvljWDeCXRcPoY0UTHuLevo8LNmUMnO27
J7pP1fVL2rQBBkGiixadynt9clUzNBfm483s8TqzFtP45jkqxQc09h9oD94ObaDztjEU6yazg4Lg
hUumH3Rz/LK69Nhz1i719LfYxLHu1N8lub+pq/XkQFkTpndL+37XGfRB2SZUzp6Wv9onAVffnnmT
gf7HjVEe/qNleYCUfs4BoK2e+m1D4g2YRPqEt8Hib09ZmT2srkFtZMz4UwnqYXtxKCTbYE3Uf21F
pcdiYzAOGQhEnc1aZnxq5sSh2jNhSorv2ZufahjVyFsh/oAmRAt9xToaIPr/keP8bo+4wIk1qjEw
Dhl8zsI6pLl9sKvpRUcS3rnrEWRnQzBNEfdrix7IfgYnHVtGdVST9DrXNB1ueYSQVvrJPTAHt7BR
4JonseJtydi0OBMLCjOE9xnzjBWBEOTzWd4LR+SO7exhKMRlatTv4b6KHAvH5ciXB6ENzwjjngx3
PKQi3yfGGtqNPKcbeRNT85Ua1tFIaPocO8pb81xoZuiN06mTWjxLmjJFWgcnp9pNBpN5ZLYT5sAa
g5jKAIrmB5Dmf6qps7/uv4XunDetCXVleUSlt3cX1gVDdR5bLepsbY/MFDWDYAOanF1Te81d67Td
0Tfk9jIhFWSsLNV666c6qjL1DH5sv/Hs1uV4kYg9ETocl8l4cjx8vZ31nI4ZK2Sw2KXqxMOUn3rZ
7BLCh4WQZ/qTwM3v0eojTwWbEva3i1AXf2NTtUwVfU0R54wClrvBViTXVhW7tNqesWmGICrYSzeK
FziZcmL1is9+DWAGvhroieu0PZprFqldfxsnkwqV06EfvFAxOczztQ6rEqqkwkiiQ+qiKGbkiOF1
guw1u7xs/Tj59VqfqjV9UDaqF6AtgHf6jpFAcaxkHeuiONPnogW194udnwCZB26XMMmSPM313yoZ
qVOXU7WhPbTsI7wdBl7AOLWCAfN9HAjTL2a8fqyt+RU9xpmO7iAzpNo2pYyAINdu9c2QyiVx8nM9
bwfTK0YfkvVvbTLnbeozH+LBq5SzNVlxKZkrOwOnQ5JrZ4XBX5dv2K+3h6VGXVCTYj1VLZQ6M3mu
ClQYUrUikpkpot3kJc0L6aeF+aip9UEoBDOxBbgqyxLrhfIPFecXU1xa7RJ9WYEwroRRdRZ6hnhd
Yx2NDBniLTQtEQEBVSKGO2xI1m05dqbztJGkshp6fa5oHkifDNhi7ofc4ClTrBxbDG+pIvrD4orz
KsQTCfLweu7qO4dlhHZVZPboFEvjawztW1OjdxFvqjCI7IUQCMHIzS3XN/XmSqbMnu+Ez66Qfxrc
+ttYfC7btC/V7MpmIpBl8rzpFSpMK151yRQVtI5UQjXD0Owq51LXY3Mwr5i28dQnHzrqg1LR7qDn
t65bz4NeRf1sRGlPtS0UeAeEXQSL7jxXqOIxoDzi5+dbaM8ZoZCV3P4MUxtObXG2UadeATeerFal
DxycWwWidsrniN0XF12O8Zm60KXfsAblYtXsqXnWXoy8uKYW+sLGAjHfzk5QUpDSXTlHFh8nzH7T
ni2Pxk5eMi/M1tfKphNSSusAptSOpWP8aQxViyVf48TEwPe66c0QGZF33g6w6Ba0yBlCJWtfN9O+
GvNwAVSh7oS2hpPaqhjGbaJRdSBrmedb0jAuC+5ue0tegK2iYFX6s3d3b+ugYvqivFmYdvyR5wKc
pRq0dvJAZ7rPlP5oZHU8md6fQc92Xq/cbDsPTYWNk0joqT1fX9tzLSrsE5PxlvTrG0aewu+kPGFh
e0kdcU2y4bRUxcfE3NNhoMn27tHVPRFUECQIRhqewc4cEHjtyorEUwrYCIjW7+LYR1UfHsvUuz+g
e4crkgkoQFMoRL49wxAt7acOUkJHKYSwgoxX5bUB6D5k8wMfUOrLWf9jDiJ2CGQI0BzTBt27KTxd
ES5tyqhyB10YfXKXA52nF4zJ8lODbDN/E/CGgHHRatoiXBeh359qtrvjjussHgg+mtYRXbJan9Zh
7p4zkUV6TqO+2PKQbsuPiTIllE75j8dGD1BmPbSrFWrwjANn3lZWfdQilsnzhBBMj5iJz28rB1to
bqDqZhwZbjYoPqIYGDs9PCIFbQfwZXz2snvoagZ0nnGcR+PHxtS1q22KMVtro2ZG22Zqm3YjWOko
CpQflmJnx1xY8aaSd0UwFRg6N2cFi1E37Flj/hdn57HcNtKu4StCFRrdSFtmUlS0ojco2zNGzhlX
fx5oFr9FqcjyWc3CYzfR8Qtv4NgjPjsGD3pevjqxPMYTxcKB/lDcvtDT+t4q+TMFb3ZDtLFsVZxu
QlqsR1o97bqr9V9lka4jp7nDUv55agA95JbgduuWRJhLVA1Kgg0xrIcsv+ko3RVFPa2tUNzQ7Q8W
Q5g9pBO5ml6JnQjRHwY1q6+0LNhI2DzoATb0WaI7mdAyautwZ/Qd0nr5tI/zagOs6hl1ALWOrGRX
uRW/zzRvXcu/9rXiaPdxCSiBxx/E7kgMSPMiTFEx6EcHSIwp443Zl8MarakX3RmeBy37bVTGD8gr
3JzFfaW4Bw3lgfNPHyarvU+aYVdI86WiIgwMwV8PE1CqTFuXWbxRVXJfu1Qap9ZFITH+LnpzL9v6
KR89ZJnD1plx1jdlp5ZgXDeeO35L3fdkrln6YWAt6Le/OhnJyECPWJRhgJpLsNcEIsV++zAOGnqw
8gqzC1Ihz9pMSO5lWfgEkQk0wlsxg3Sj0X9KqpatXpvFKtIQNsEI3t+U4I+XcL94yrvyiRsBahNk
QPQT5y4iWrLhSnP14kcVh8ax16cO2W7M5zSY/qtCNa9WnD9HTuytwEMInC/zcFN1BcqQXvAi/Xjb
+EWydhElRv+Git/UmZu6wPG4BtcR2BROLY8kwGt3qe3dk7OUIET1H0AhD0bLPd3B7YBpGnz3Rm/d
Y5kcVcFO1Mk/kg7RYnJi+3pKAEAjILTKCZ+3gQjS26RDxQTk/6GW5s+hG5sHYB47mVYWZWL5reJE
Oz2UocyMDq5Wx1faRGBYWVFy8LvgkW2u3zh1Oe71Jn8C13TdcO0v6P7ftkP/NDlNuZQQo0hw6KhJ
+9sAYyBEGImWyUj/PE/vmnS680VwjWFRvmxlCQdnukmB7yx9rfOXviUp7zeP2JHxvzqPUytMrDnr
jp4BHSZUdZq1aznUoLL0xYsNyh6i/i7NCKuz+sqhnAmmZ2GiME31MzwUlLlqgB7Ugq0lHEWSvhRn
WZ/59xPTv0rc+GA2gAWLCCoTbT2wgqP7ODYQIiyHSogV7goNIzXDARhSKOOHFhTfLKP6JuCHrvGK
OMiE1qmBgNvK7EMHogpY7zYM7lHY2ZZ98Brr5GEWEU6UZG/cLA9dNprXoACXbh8Fa9LBbxCSqCEr
vV86Dt1ikgk0rEMcFWmkrlCNi8hKqSQi6z8SpMXTL7q2cqGDyboJ2+lBAjxtCei8mh6R3tO/iK3x
aRTJi22mhxxofVAMB/DKS32stj7GcMuEbmLamuskslbYaHcbG5h76uXbMO1XbeA+DX1WH2zRP+Mu
8T1J+9+ROyut9+5h6oH/RAQAcJGeSb2uNCfduzV1RBCei6Bx925mgPyt76OiW+dBuwsi85ApFMCi
tLsdawOMhLWWhZYS/OjILed2vLLTQpEFRbfBiCq2cK5M5JnyQfxMStGgImYzQ0lhrBRV81XkhIAQ
Ar3YGoaG4rYjMaaS4jnwxEH4PWoi8YqmHSBcDc4XWlDTA57j9zD/5RLxtCt/DLJVpKfeMc16Gsqj
KjfNaN0oQkxzVoWpGz+mLc7r1CE0BUlJP5aqBc2htmkEKjpS3cpJo29RJV6MIlsjBX7IHLjfLeQF
TRlA06ZvWqN5C04O7S5ijwNVFmtJIEulnmDZBeLPxrzWS76nqlW7BDKQLFpNPzoVTQErAovlluiW
I/I4rnKHtnrjCETRY1KaiSqLjs6ZFVnUclJgoc2tnXDBxnaZ7vBs5uFDI2iVTX22kk77o5Jyk8UK
Yad8KWtUnQfzdxSnV56dRMuxJr0b8npf+n2BdHv9MEo88xopdmUs/0UqLDxoOvz2sHfzZS+9cFH4
sQm2ClswHgdMKFrR3YQ2xP48dxZOCPi6j6gY2JTADCLNuO7fgrL4RW2/Z72tdhFl4ptVZVxqFp1F
hGr/xcIWKJTgJKN2RtmmkTkNZf01aMZHvFfY7qDtTHfrGBYgueCohdY/QxT/8pp8ZUftVspqk8Bk
AUlSr3WUxH50UXNVuz7Vej9KHz0x3cc0zXVNbKzWPFaZZTzGOvpiiX7rZFT0cApUV6yOsWL2d1MI
mH5IoCTA/4WbaPnH0dSem8y/hwN6bfM0U+Q9srvCldTzZgNt82bovZ+D6r9ptnYVdZwYo3STBWh2
kp78jflaQxNF9T92KgjmYjU68REmU7hqLflMWPQkaud2CLU9uXmwMaSilJ+6e0oLwcoGb0VFzNMf
hUkjFWEtEiXlIYOesA7ktfsIyts6bepvUrWAu7AmzSbtoNXDPhpAwUfG8AAz/wcmkdctLWzASTuo
xni4hejsheRdgR0ny8bK70iESII8lhbFX6g4PKZ61xC61IStxmvql9SHcL1biFzEtBQItxCU2Ikx
vsUZJ983bZlw20C29ILwqNfRLuY5C40UZnuebjNZfLdE8m9vZuIQj5GzdJFb2qDU+pvCVr+N2wxJ
rOF7m+r72E0ewgykRD7LrFl2SGnOf2s65ih3djSVcOj1tfVgu0vkAEFdZa+Gpt7aAHBkYGNON/ni
zbQafkpSHsGSERQJb5OhFdeV6E0h7T3Watca42Nnlu1inBnC+Cxs0Sh9alTzLynySyOGK1yGH/uk
WyNj2Cxgb18BQNxbFnAWui5RXcmV9MtHEwY2cEB2TKERAAcy19dISN/ZqleofwYPTmNVtNJhURDM
HmUIQrNp3ZsipDPvd7+cruRv0buCyIY1Z6jW8PTou5MQrNqmerYSQa8yN7n6WppSaRsu3cR/9mX6
OxL5A9TAbNHFxQN12S1KEHu3DG8wNt5pswNk1wDGsabspU5QIlKFJFkc++/wS6JFye6i5eaD8SN/
yKBzxWPI/1TZ2whgTuaPV4EHwm+AhKOaa/7smDpiWQ8R7Ypy2RYhPCfvvoOK5UzhVekElBfDYm8X
OSRQ1/umUq9blsJ4Cy3N2gC0NVa8RUszgXaCx8PRqJFF7i3+3G1+ishGaUy622bKYYCGNxhbFzzH
6pcFMQbAaPHDts2VFsnmAE0dx3itu4K71S+Rt3+t8c1YIosNO5qeTUCWOrr+m4uBzJQLa7boSBd2
y+ubUDgHrj3q4QuPEmzlbBPa6PIb1oNZ2kCbc4AUkSvflB/8tOoW7Gkm1dawa3EUSRzA8yQlo2pk
rXtZ3UPwRiySsHdTgQigBSj2nes9JmZ/dOyGKYZPYuJg0wTRlVd7LB203aEqVkFV3uVJ8L1MsLwI
sHVa9Wl53YCqWehF+4rthruOaBIZ/LsI3+UvZerQJbTUikbetetQHe+1aB/G2Y9GliuXPkuOPqXp
tY9qsL6Vibn2CmsitEjuNV/cWW17TDxrFwl968HxZadFCzODZBfDGgBDWSpIp7YEYtxtG5msclyX
QBN4z6jVQRKmAG8b5SGW8TFu5G4w+xUqaStV26uOQKkOfVDG2W9NcQ3gcberlXUXdGbHrI+8xXJV
2cWBBsIrwIUK2fCW9QVCookABEp/sLJe36ET89bUaqvrFHTDJN6jyXBr2GIryi5dD9yguVkeIL1v
hEXhUk53NSyEQsqbIYUFJ6cb0p5NoZm/g6prOZwxJsb5bRXo/Evo9cnxPgLgp7zqRynVWu+N28Kf
Vu1k2Sv2xq0ZgicakuvJIn1OCkDiqX8beRY6vaV+JEGV28DRl6NdgCIbvrupeVXF+n0rOAGxZV95
JF2pHbzwK54hlR4Hh/xXGxxiGDmSUwOeyfNhLzLv1oSwCZWq0a4g5nfHIPeu0L3iCsANsUokhSre
MQRBtRAtTRoJcAQskmz5XGlBCz4d0hAtp9uKd3Fp5/mD56DdF9ayBQzoEO+Qet/0PSFUagwhq2P8
nrz2MLEqK7sz12jDzsABn1i8AS5bEmj7vU3c5u9RLa8WIFg31iB+I6y0ihtx9IfoehidZ2laXCAN
tJchjKMNN3sKcipAfoTyt1Nae4MmUugDp1TjDa5dFHwR1Mryp6aY7qUvwNKgxEyDecEZWI+JMW45
ZyOVApKtERbCQZbjG7D9FcrQB9MzHrTQpsjSVNcm7MAHg5AJ6FCm7wDLou5YT9fs/hA2ShBtCpxL
KKvABg+RPFioxFya7nBwneK2ARzbxPoRxfzfmp3/axfFv5ZsfnMp+1vD7fZm2tD2I4uuTOQJiCkM
Wt3FT+Bh9ybVdDqMx2QYYDj/1GxvVSP1icwvfQiORhrsfNhJ5MhXSkuJ3AJt70xqiQzWCt7+MTaL
Gyug4xy5P9rY2Q19iKcJTpMrwBKPJGK3tOIWPe23RVSGR0KHuymUP11aPIssQH6sxf+GohmtiKah
ZVJ0Ot1B0Netvp0qWjeW/6jJ+Efjag6+HflLElPHkukb8KCbKa+OBn4mucY1U7Ip2tb9WRUxGzb0
4aRlGcDBEpJFdSi0GiFLjTJYuqPWdt15tCbzNvDXk+PcYKGhzVDua5C+y6wLf3od4McCayQInYAL
UGaYvklXrhEROGoFYoLKePKK7AjyJCAiByvrsreLgdJoqege6pRSKXNBOsFdx0dfJciPURH4FDCL
7aCrQ9bnDznnPi2q27bs4RzH91ZWrjt7oDVWzW3UEPLStMkG9UTFa1wgm/FgJmxOVDluMHM5Sn7f
QNXdS4wfsTNQIIvftMi/NjrNIdeovyvaQmMa0+MFgRWjg5k13xxcokJ4WNgm0IZObFpWftN/b5Pm
V5+PDyrUrgNn2DopxcTYX+WxBD0OrXURN9q/eg1wiQ3/jCZKsZzA1pch8wPCV4Eykvxi6MHuohlH
+q4jTc3Bf0VO+ljk1CZDQ7/xRXjltt60bW3u5rYCuWb3BZhIHSsFo5ZvWcTtkKboSWVmTm0RJwUk
D2gZ1lF/P7VRd0iGDjnxyHh1M/FUNlAaWrlvdDyJJLBqhPIp7Ybqu59BFR9KAKXeWKOoOq1pIj5U
pMU35HLWGuewHwFUkavzejfis66PixODwG5P6u4sL/SRx1/Z7thbXYKOVGPKZ8w2sb+woB17YBWh
0FzDPiIIbKC7HHihqfQVOT4XtojFxLEZAXCpRI/+kYGpPUWZOVdvOuH6F1TsPlsX4IyCACrdOQMV
Kn7vx59Z+lCSwaDGBw8HmhmxJLPnytDJh/Qhkx4I7xqZ36gHFvqzEfrd2FcK7yS9/abwfYiWdYGn
B60cn8pnNCf5nezLPUiulAJEZcbPTeLqjziX+y7945r6Gf/Kr0KrPLltxeD9tUA5joKSl1O6jm1R
ZTzR/vECPFZjFfsHmgXJWnhj+Gj4ebQctNa6oKj1hVLDn0OZs2TfH9J3LsTgsgGLvK+FE2M5YuXD
CI8ngOLRpGWdL2OBmdwFvYbPMmiE6KaOMxsiZZb57qLwx6Ct4i7TTJ7XuA8CyuuRwNAoipRx0Rf0
q89DYk8XNL8Q0LPmX/LHSJWpdbPNdXKoomh6bfvA2bluGpCqhw2VC1OL4mGJPBo3HC5oc/kN5RWg
T1m6Ux2Ewmj2dUb4xJzsH5ZJVrsIikpSTS6oAJw/bJ8V+lwDq2wXRxu4PMapsiXPzwBDvMv2CNnA
VcKADtF+SS8xstbYKf7QYGQ/nh/ys5YWpWTdxk2KVUCR/2SfJV5Vj1YWhwfc4aJtUbg0tIKY1LYD
lRvHjUFGm8inJtG03fmRv7hY0MS2JBKi2MKjUfdxXTw8AjoLZvvB8dMeFWxAEHbOW66Mybg/P9Rn
DyVOE5JhUggESSxkyj6OlTcGxRU/iQ55FYPRVantkEvp2nNOH24v/IGsKqMwhKyQnLaR5s+2M1pe
YE0n3Btyx7ZfGxTm7wicrPLC+ftiIqSBbt4s8kWnzD25ukQQ57bTlu4+I95YQ7oDrj5V2U9XjPbh
/ER8Nid5N0lW6GRbirP3Sb7M7xWNfmfYG2WqfqODLA5VhrJ6QZXUXyJtH35XRRreJLHXH0QRi8e6
8mvwzWaHWL+fjP63UM9Bq0XW4O+jDuEHsPSlurJrrw/WU1zaT0BV8HKpkrDtLtiafnbK4ec7Fi8R
XDfDxL7j4zpWYTaiqhOley0AZrhznZjyYlOMIQg8fDu0Dc8uFQBnkOUtun0p6L0Sgg892zi85Onw
xb0iLVMYpLGusvjPx98CvliUKTDIfYde/gjALtAz2mJdjJXICFoBr7hyyP7+0OABN2stmsISxO8f
BwUFGwLXISp3DU/b+CILbjS9IKIvklR7OL9ZvvpAB5k7xduPvbN9MtmejleOyMnGyMv7fFPFVu7e
BcgBmHsT58FqJpeFr+fHFPNj80HzTjpScQochd6djb7fxw9Mo5YqEH6Jh8i0SbAq601HFn89xh5c
EMoGFMAHbzXU4C7qKW/WYcwTH0gxl1ExWTz/az6dTH4MkvG4lFrWu2HJxx8DBblErq0Y9j7KICSD
XbmJQudl4ta8oNr8aa7nkVyIlxhaODqDnowE7X6o26ZEIVq2dBAHKa6Rp0ZZKqnk0rKyS5/2+Sgx
os3impJuqhD26a0z+OBRRy04KC+iBFMTN7dugIDgJLOUSqVLtIkDwO3Ul8ktoV67bBORX5jgT1GA
nLVQCXJwWSTWceYF+ONtps8EHZHV3tsa+lZ78I2JvWmczLcvvKxfrKSJShnmfbZEy9M5OTdENvSp
HBUesrDR73qaBbuRfvC1M8IrPr9pvlhKk+oi/pq2bvK2ncQbqvXCKa0dY2dqNPqI7cwX1UE1QUOp
vW8nZV+I0L8Yj7tcMXmgKU2UBD/OoTtoKkztfNj5qp8eW7sNXisjw+kXUcQfA9alFy7hL8azDXqD
XD683ca7H98fa8Zbist9DqNzqO14wy0t175NmYxIeB4Uu6/z8/lJPVI6NnsU5WBsc0x0tz5+n9DR
j+vD0N+XAzRAN0eK2bCr6ljl1IHwisBAAkmgtabX1cr3mks75z1zOLmR8DY0CBxsbiTstD+Ob/e1
Hc3hxX4ofcsFCVoKd+HmWuKR14amcwituWjDLzHNDfLWSIG4mAbvEZOIUboDND933uziWGmUiy48
6J/3NUr5OjcUwQ3v4al6t45Kod0nFeB/1YnbxATj5WjZeE/N5VLs8HkopPkxA0M/mrzk0zpE3iTg
AnQ0mnUa7qvcLiDTWmamL92sji/ch58X3SVgV+hfcYKEa85//scmK0Wok+hDGS+SshiAFZnYM4F7
XmTTUD7qbQRakyyStq+Rfu96RUvg/K774iFCkM/g4UNojgtKnt7IvFJQ2vT0UNjKgJc1V+6qCAJr
6D8rCyCypc2aNmCnUOWLBio+LjpW6Ha/Om4OMfP8z5nD8I+bkF8j8SyYhWc/O7I1YCkrFY8Bas5h
vw2ACK7rKs2/1aXUdk6H1i/h18+i8/Tt+YE/CyDLedUdVDylJZCSPrledOybcAebCPa0qjXWwgAQ
CCrNwrLKj0Z5lQQxVsSg9ptspzX91C+xMaOU27c0LgKIV87GHVNkV8HiIpTcdPwpzEM1KQT7U/6q
nyPhvxi7jvL6+d8+L9HJpAmEGw0TvUbBJ5z8dDRuAVZh8QcEwJ+Ik7z0GsbTuKKxDrQFeaQV6Cvt
woR9sVJkbhjVs3UQvD01fPCozVWeAlZYNmq4CnyQniE2XkvHRPALZZfbMZ50XKQMeeHIfD6fLmnu
LPDOR6OsfxKuRe7oyS5R/l4zIeDloxZdFZlN5bOdpgvf+OVQ5GzcN7YFbO9kYv1OlREGQ9SG3QlO
bSXCe0MXL0lfGrfnl/Crkdj3qCCbGGTap/EuPV5IPQgf7QqSpxivpknVYMY6+a9NQ+LSXT//7pMN
w0YRczUE+1FkJD/eOoEi9ES40tnZVm6bS6CGMdI4rZmlfz+BUhBXC+J46jzGSThC28jHi4mUrxs0
7KUoJYFAJRW/UZMIL5g5fn6vuasVrzWnd44PTgI9V4M5Mlaatu81HYAeScva8LX0n74Nu2trCC5N
4hcHQOJlSmaEkaXxKf4JbQVsFhm1vdWKbZ5JuS5sRHhCLK5WhejIjvxy+Em/Zv1XWwVfAxeRaUV+
z4PBAp5sShLsJElbt9rHY4vxUt0pmItBnw30xWqjSi+Eric78304WMFKodtDn9+dL58/XigOWldS
QvB25AbJi2V1GQIHnfncOtmlGT0tX/w3lmlhQ8LEEjGfhCAp7CLMtNIAXwrd3EVp8DNRdo4nutvj
P4Um1aDTChwKE9ybQglc1c1L1aO8hI+fuFJhVq8KH/WXv5tw9pJu8jgigsEUoIb+cQbcqSqBMg72
zjLK/C6vO3c3wMw5kHJrF8Kckz31PgFzqkLwzj5mpT8OBR52EiMsJtJepObAlmFmjFwxNLHJrGuQ
4MMQgvJoPP9o24BjLhzX9/P4x8XwPj4h6GxwQ3pq6SfjRz2awWQO2m6QyMECty+Q9a1VY75InoBm
MXSi8zdQbPxfbhLa7k40wFmelB7HMJjY8Hd1Za8sRB6dfe2AI8VPNUSHn1LMVG773BTOISAM6hcW
fm/AWtq4mygjlBaxT2D2v5Ne9GKdqEj9zIzBcjZD1SH0cn5BT26K/2aZQJsqIGYB7mlxqAxqcDxS
INEizPwF26J/6dcQ2VgeGb8LEff8cF+dIIfYwiS5JhkRJ5Oad9bg5T27JlfIY9mtmewtwEJ7GEzm
hS/7cii+yiRvEaQk8/7647DGkUcyBILmkNtDCjU/bM0nI9MSJC3qDv3m8x+m5rN/Zru8W339MVyq
YUHQG1awH7RBIDTeSSQU0Z1t1nkjcm9lO5MAWA38g+anA2o0zcvxMRUpYF5vgk6510I/vy/pRPzK
Y8g8C2vM2l9e1DcPNSos1VKqob3nPkdoSqvvhKmmLeiH1WiNPfAOuzWOvC4vjq11v0MlBuSXbK8D
1xulM88/Cu1ZwCRLb2JbFDocXxr6+5x+jr0ssslL9rpUSQGLeQBs1+F/HcIa6aGhN15px+uqrqHg
WFJ62ZWNWJs6FkMNFEpFsTesihpp4ackUNawPz+xpxt0vnEMU1dUvjCpNk+vAdgvEgs2P9mXo4uS
HaTybYNAZAS8UzfWZhJdMpc/Xcj3K47taevccjzY8776YyFBGZYDDnTaTlexscbaMLoCmlI+yAl6
PwCR+FklVv6Xm/V9ULzC6PyTfzD2x0EHGlJ5qzXpQcugVJXUafZC+Nj+xuZ44V49PRfzUPQb5uKW
YDD35PucoAOt5wLTmqpErIzArjYjUr5YqQAr+fu1s3kuyOqYSylPvsqbytbpTVSyApTpDvUIz9Ci
uYvXbBTeZVPa/n/Go1Zsv9fW3VM3ubHvIydKJ9xENWmDjEcI48YthbahHZSuJc/Zhbn89ErPk+ng
TIYHynzVnEaPMKiSWhXK3RlT1NoLdNYTa9l3tfuso1+qo6JoWq+NN2BSU0W82ItBq9NbNxgwY0rQ
z7c3bdQacAZNWVrUODRVXPiJX21nsjlyIaKheXN93FmJJH+vYzo5mY8yTQQpGnpt2r61KEsva6uo
0Mcr/KfzC38y6OydRiAobHYa6QkmcR8H9T0kTClMaHtX9FhaoxrlG5m7nBAWRjoBwH+BhPTfLf5/
Y1JBVsQMmNmfHqE2ozKOT2i/5wVW5ivW3NZzQPk4XtFFF8W2hS/u785/56fkgXyB1551F5xa9zQp
QpdXQPW1vH0zVgA2/ESrEYlNrQvDfC5MMA4FOJsoxFQWtduP8wmslMwlkahB5HUSPRvkeEgT1lMI
wwYZRjFz8f1oQ4Dcvs18v3SNpgWMvCTKx5s6dsHiGW4PPulvP3/urf5vyk/SjKFBva/BMu0AOAo/
VQXCGtCfQmrlQr1zDgv+eFzf15Y4kLDboX4tT49ZCyRmdGt4AQ7GsQhguUiLFPaor+MRUHhJWYrC
tc5xA3mx7EoQx+c/9MvxyS/IaKkt6KcW9SNMU9eoICAlSo63jT80S95a/DcwBV3KpjBRrPBSAnGA
5aTqw9354U+u7P8+/3/Dmyf3KJ2PoR50iJSuO/o8yGYfPXhtjTRT5w0ABc+P9tXhxazMtl0QcJS1
T1ZVGI4zRTnNc7bjY4lCN5KzRgfSLnC3I8CKpYARdmGCv/xCE/E9WuEO+dz8m/54dAevQps8N8PD
OMYqX/jK8cvlmPTQJZCbcS984edGCPfT7MtOZ8CZr6iTN5B4l5rUqOTeblC1X/WTVf8co2qsDuj+
B/m9avSh3dshcp84EaVQgPKsNut1j9BcdOEQfXG4rfeWON0Qynzk0B+/XQZjIjNRJYdcQPos+k6s
LbokO4xVtO0QAs3GsILEoYD2h866A8fJyPtDFoTuBl+09Nv55f+8FHP1k0YR2B+Dev/Jz5kdjKWu
tdSUVAkpZXSKIyTV5hgp69KV/dVQIB54PiWB3af3Ogm1OGi6ydv14LEk4tjKwO8dFeK7HHLNP+e/
6/MZpptAC5zyhEPH3jjJB6CMWnGclOkBJV3/G11v7w6ZuuJ21Cm0LoLAbvfzKUcQv7KgN5ZdkV14
ob76XCJZZM0B91BaPfkFrT+4o7AoNVHKtvcefk4z9gBb4invLmyqz2fYIuVRuLJRA+WCPjlPrYF+
Zi6d9BAZJiJDaDdUAdJsZrXP5QBJJQ687rlMBcpg52f5c+tEMPJ8jA3G5dU6uaskhV09nvC3DNk5
3TKXdYxgqN16tz7S7fZyBG34gju7LNc+bLBHvQRGu2rAMneobgpfX4siS7E/RwfC/Lvsk3uUX4Wx
qjKUQSHuNNmF2eCVJdOyE6Wst22tt6iGoOBeU2O6NA/zd358shgL0fu5DA3S4/TJRgI4rZAjITI0
lV6sUEPq/JXjJv0z3V0ARcTc5msjsvGBEELNyMgIBpGFU7tYn1+Sk40P4orezR8R4Mm2Yx+zr2G4
HOqqciAaBhAb+8TYI1mbrnNH++EhzrXtRuCFxBn631Vz59GFbtrMNlVWegnzr/vjZo8NB55THNk7
T3gko0U2bmucfIG+45ty/kO/SBUpLcxNsRklgf7Tx6GaSOG8ZPlwJ9sc3akyQfu9i9qD3dgtqiW6
8Xfb6b9P+2O8k09DrYh0tAWx31KiMVhaVL+MYeMJ3b0AZvrqywSnidvDoRp26khppyq2wDxbOz8t
nIM7YblTQ+Z60Rtt3HUFziB/P5OGAR6NyuMcwJ8c4ip0dQ2qhb5DeRyJ7jiBGWcELkoIQ4ixKmGP
P16IAE4vjvfZ5DHAa4jFMz85BlaJ5mWa71s7NOMsbkbAqemCTDmK4KUIXmlaHHhV6PYddC+juxIj
iosrZ7JpCXCNAvAHdaChQmJGz+dn4+Qyff9ldFupAc5Wp/JTtz3shmJCanWXStN/GhD9qRadUyLT
jtz19Qxx2BhhoMkLUcpXi063XdIqeO+4nDzE9N9YA6Nl2Mg0byZc1BdGWHW3oUfM25v9pWh+Ph5/
3Fjvn0m5Azda4LTks+rj8Wlt5G+tBlZxm6b5jWj7skGkOLeR80od5+f5OZ3/sZPBDOJLNTuHKp6K
k4wmiXCubKXm7FCSqqjLocBRO+Z0IW/4YgoZxZmbIQQZdAg+fhJaTKYTB2Z88OMO1y4MV3Dytt2o
hQBS97/UVEf/nv+uL0YEcTgHdJQ8SBROHl6Z2Z5fgjPeYfNetlvh0RtYJGhKNTCcgqBYpG4xXfKU
/mIyySrASYA/obR62lrC7Cwom1pLiQkL1JSa1rGgP9sTqu3nv+40cJ73CPtf0pjWAfB8yg3SHv2G
FnO0PVJi7a4lhFz0kRZvsww3ycrWpn2ZIBJkh0otPELdJfZG8YUX5YuvpS4HXIz7kJKLe/Ke4WVK
ZGqIeI9JkPFvNoTBpoF+eGGDfrWQ1LxZxhl2SI3n49ape/RBiCWCvYhRa8/jqbouTOh6bYMGal/6
9f9naueeElkADwSB98cBsyDSWyAf2g7s7h3y5YDPOsN5KsKwx9boZjSv3Iic32tuVXvJOPqLo09u
jX4UNXmKkOpkbNejn9sYg7troZZTH2pgJY96cT8RFVz4zlPU/ryFiL8kETi7aC4OfvzOtm2izhG+
ttfTQX8WJQR1U2ktjhHD8BbAgx0Wel23aBSYVvFzMPT8gBZ4cAyjnGp3hVX7XRw56IYGiRX8M1o6
vRiNtwPAxkBRa+ENaYQxRqF1tNyLqXkIPPwWF0JPwmJlTBME2fOH4oudAhaUspPFlylOx8cPKnL4
6GZFwXhSeXefll5oE3DHkYs8jhe8wSNy9M3fD8kJBDpM85OO8slVjXGNm7m+GRz6Lkg20H3xAyoD
RNWtPvLXAUT29fkB5zN1cl0DNQO2DSrLIKI9uUhLA4SglQZILeFQfNdXdfA2DGO27AIhDqMYzLfe
weer8IZ2dX7kL6JXXgeAgvNpNziMH2eXHpLVDHUc7QOjt+uDsAaFZXuWeP9gV1KUMCSDNF+rbMhz
zEG6HG41xprRhTU+vfjm1MHlZM6FXk6IeVrKDjEztSLZRahXpNY9NGtvU2pEzB0WYcsCj3DknHt7
WjRDMf6wkLhbBBPv5/m5ODmm7z9CmHN/ncCM/O5kLpq26qOuC9w9Yq/tGhlPaEqE0VvfU8GFsvHJ
gr8PRaGLNjc9WBuM6sdpH42KOBSC9gHDLvdeFG4IiV/YALK05glh4mntxykt5kHrL3zkyXH6b+T5
GgRJQ+zkntwPUD67yqTgsE/G4C00sGzN8t5cUcJVDza0ygsf+tWcgv0gZQV8ZhAnfPzQeowBEgcy
3mvorR6aYYDZT0X+3qtM7wIq48uhHJduKzGd65zyX7J00hsegHifR9R2FqofMg13sD6BV+vpcAbP
75avJvJ9r1q8YIpg6+OXGb2jY5SNfGSKENnaM0Fy1WhHLrRxCjd2rF7PD/fV1/FhfBaZl4Rn8HE4
z0X1emhQ1YsQH0w2sYuGycrTbaT0SlX7P86P9l7y/eNGet8mNMrmaNUFqWmfXIFxkiKIbalgn+KF
ArE2cDR5tDHg/TU6lbMRXo2QBR0X/K2wnHxARXzc174Y7/PGtVe1oabbIg4KmIPQe787xRDJ3YQ3
2rJXNpZbfmo9lQkKP8sefMk9V59xiyhV9Asg1GTu6k5DIgN8hZbsY01O7XPRY0Jcy9C8huXcr8AZ
FjeTX3c5ahpNcCzTCfYtILlFGpWs+uzg16BZs9f8ClCpj/EPgI9i11MumZYcTH1N/lPt3bAzEP+P
EIzBuAqip9mmzowVp5xTmuXvBHFf5Og1ATt3cPVJoiJJNSGNNXQM9EEc9S4p92YhjJUbuu6mGpEn
QK0VrQ+QaaX9Fk1degPN2XlDjPv/ODuv5bixbNv+SkW9oy+8OdHdD0AiLTPpJFHSC4ISKXi/Yb/+
DGTVvS0mGeQ9p6KioiRKmbB7LzPXHNLGMTs81O1KetCsDrvppI20Ixov9jFLymomZOxmmXrukEW+
f0ffWnEW3b2loDFGm36xuJllSCrHwPy+qsmvYH2Ybi3iJzXDFwYXon47xiZnbo/Nt/e/+M213aIK
A0iYfobzKiJJqVCgo5EQ1LYtNGkLLCuy+NXUjfnNECjdLhYq6x/sZD9zrISZtdn23z+IN8/+t2NY
XubfyiRRhC5A0AGiY/YLrJJ1kjPIFvgFjC7e4c16zqdkA29+8/7Xns/t8jVaUlv6SjLFust9zeom
5o7Bk+1rObOueuc4Yuq1atA3rRAZZT7OHI0MXRE3T5xE4374IO1f7urr72d286z3I5h5ed69KJM+
nwmeaseqfQeyGkB6G9twXPhbX1NEtimwDdm9f9pvLY2Ugfk61mFCCPXlt4Y885KoDSBZZgNKqDAw
2G9TWUbjrS5YI+QZ73/hW6e5JKCEMjqS7ctEVLTj3OpOEu/TDE+fHuSJP429+U0yG4fxcOgDY/Zh
R/StFZlw+9z3RQJzmcLMGkTNBqDQtoGX6ted6RyMOC9XzSyC/8UuyjDu0u9F/PSqDz7mmCVMoKC2
aR7XD4WsZzYmp6NzB6sliT7Y2N58aH/7Nvvi9lU0TBK5Doo9cVaxh8tA7QU7CXmTtYH0ZMcxcrwo
hqGB6icwvuuBMBqvzBh5jV1yBLPbvn93X7+8SAeoeRMnLTrSy72IeqYeJiA19zZYPTdCELO3K20Y
3FyxqlWPy2u+APQYsxmmD67F6weLGMlWmFIgKOQtXn7+27qRdHnbFMqIM5wAFz0JsqeQ3vtqwlHq
ihHffDP2Q/pBWeX1+S7qeMauLX1xJbxspUzUBwolT6Qdpe9cR8uK4qnPJzhtdhre22kj0ZQtAWxs
6lGbhg9O+Y1vJ8uiOmkj20UbdLHz0wAvc6whg12EXt/Bl8cefo1KGyeuE8X1Nf0k4wFHemDBOiO+
5gcL1hu7BXNLCPKpg9AJtS8FSZR39B5pbbS3WgVgj4qfIe8YpnH2DC8qwHOgJGbxsBKJkQ7mHU4F
4/9Q6ELwwzH85xJcTvCOQdvlEmWfXc0D8BlP58GvsBRze4lZmLwEDPn+A/7mSZOv07OiBIqfy8Vj
1ijQ7fnscC+ysus+I8itj9KsYj1VDnaMvMzOyXbKurZyj8DTeawKBSSHpGTUZd8/luX2vtwxqPwy
JYgMwkKxfSloAQCchn3RaLvMiJt9luO4jH/VqCYf3OjXe8TyPSQiXGmGCS7LTJmiRnAHZGaAINd4
Ut7lW6OIJDceIF2rcfXR1MXr1dqheqBZhoGCiQ7lxaLWMY2u2JGj7wrLruyV4jjjU0mcis2Z3UrK
/+aOopWhisYYOK/zxR2tmKOVJyuP9zbjS+FXW0i1vDbKuYRJHkWJgoWrCihJGjv1DjRcl69FrM6l
O1VF99FswVuX+rdjsS+CgHoG4islgbXTJ+RoripXzuSFSdA8yZheAbVJFpen9x+jty43NW72K4sB
fMe8uNzNNCeyHdgwjU386/HhsSw8yOzILTr2sQ++7I0eP21uHiOTUr6JFG5Z035fppkhn2q5KXmY
tPLLaHY/JnWS8RaBGAEppvAMpSxdR0GoqjB8dCcSfMqgVcBbxRn0o1qjs5zc5TtEaoge7Fzyu9Qt
FQ5Tykx+KrtmZBgeM7wWV0s3IWWagXJYBg84rJIHBTXi7BVVIn2TBqY0owhHGw7QHpCqAeoO4xnD
/XDAlHurFrOKuHkq8y8hH9G6c9cbDba1GabB7dx/bUuUul4mY4aogZk8kJ7WD4o86sExzIOh3cdK
a/jsK92N3U3B7NtqAi0rTPAL9TpbA+zXykYJEF7p7mxJxfUVtFoOQUdk9qfYsphRUurUwPpOHdR9
bJTtVySb6qfMmcvNiPRs3E/YaSy8piDIDlrPkBMciK4XLNu2g3KpV1NGy0dNkzB3wpMQ770hydY1
vsRfs3iYl+q91YC4gMPpeKmjN19sCy4JHZp4HHdNn0Le7BgL8GBDS5jwNEV41xoDYAC1zdEca7pe
PLcKDi6ejLPSU4MpuurHVW9x83VKO+6kt1xyq4hr32rAsqKcwIJZmSZGgmMoYic8NEiKhtyMV7yV
/ZNROtVWGOl0lAobN/KWVaTZatjl3AtLwpt0bBSm4e2+06sNGkXnypwjKBfj2Izr91+pyxbeeVvC
VYJRKHqVOoHuy6ccl6teSRiG2jV5k2FvjolzlovCV0wJ+riRx+CaTQnwrBXvLF2kEA4ooWVCwQm/
iaO7BmLpB5Orb+0WSx3AohWPCvxyyNoU8pQgHgv3WZNqn6qqw44a/TAF7vfP/Y04jIFxvoQxfYYj
Lp0BZEDDsgB0DITAmELM8iec+hV6k1jPNdJT37UWim5ekg+u+RvnRwazDAiyJVI8WpbW3xaWElEJ
iTNvcucITOll0UjHSQxN9EF++ub3KDYnh66TaZuLBSzvOj3EGbbbzY5agP5qQGZl43Tz/lVcFvqL
dWkpj/H8qCY1pMtNKQfO1MHN7nYDjf7NoGsmbOj5q2xLZetmpYgxjrJT4BslXlKMa00fVVhf7UT0
PxXGzigDWNR77YtdcXGRA/pMJC8Q9CpuUgX4wBtUVXDSxJNSBPS63j/lt76RNFRHIUFx/dU7E8h6
YWpOi5Ua1ZurUIultYOWH7ifhemS0eMx/f4Xvgqf0VohyeAaL5NM5mUV0mqhwnZOakL8AD+c66F0
QI/CXK+cR8F1kysw37H1L3K37NTmo63njdN1FgUnITSNSt7Jl88rTMk4aCuLqKqf8Wg2QsiKrq4W
AzTbRJq/RrkKC+b9M379nTgBIdRlVBK8xatpONnC0zZGYbjD8Di/5iYC3DXokQ6AR/Tuuoj1sv2g
1PvWVyJBYUySYhbP0hJ9/PZa2qEGRjtejN9ZwE9U98qrkeUYjWzVGd/MOBw+CldfhxjM6i5xzFKC
ZSm6TEJnPcoC7MTpHzoagwRKJdnDFRaATuNaojrCa76SO9Po2OdjIGIuwe/MnQ4cUXj1mNFJmedK
DB9MqJ5zwRevNDZMzqK5Ql6/pKjLlfrtSlSoL0uMnrP9GPbUHuq5tiI8pq1IX8FshwiXDXl+SFuR
NjuyV+V7i+ZBWYm2nw7aoENYDkVfXUdxLs8uQ1ii8y3AYwt3aZCvx1LqnrswaHMP1zJ9xIF+Sn+A
MlVPOKZkNKHZ8nCvV4fIxS1ApCsOtryKchOvtTjA//b9R+3VNsBNQCzGLPAyIsuo3MuzTTpTbhww
evvK0oId2MqxWmHlaX0a21o9dULr7lTk2h/VTt/8WotxDoM9QLYudwHRWIhZW0xLcKc+NUUnsCDV
a38qoayMmPpukSx/NPF0flUv7uzv53qZhAaAF6duxls8mwup9FpEj8NnLnp6HwyG/V0wuxK4UzIx
2SVEl6VewvjgPhLY865QGAXRtq8bfKhFmB9j2cZeulUTMMdJ3U++I4853a1Rh/Islc14R4yp7wmS
8WN5/5a9SgS4ZfT3oVojRGF3u0g+iGaSQFQdc7moXLZ1N2P4MjfhCp/G6YNN9NX2xleRUfKRvKEI
Ni7ehWAqKh3Yi7ObG9X6hbWEmcE1CAAiJsq3MZO0Na7HP1BYaG7sWO0Hz+arLZxvZ18jOKGZutgX
vXw2jbgccysNuV8EsYovF8FcbFWGq5QPtjR76XhfPBnMRKB+QeqKLMm8WORFapcNCt58bwUa8xd4
lwbNNhWR+clOCU7Wgw4mFWpPPSznH6rfSbQp2U3kxWIzmTGxUxq13Z0I7CnxoHvBhUSrC1R96PE7
cFuq5T28pKH5aSZG/wnUsAXRvpPFsDLpi/+yRmiezeIDaqIrMwBO5szlVEONz9aQMosE57l7SIu8
uYpsHJ9jszR/mUGa/hBNIsHVsunV7W3mRp5w+7DgAlpY5U8QMe71eBoY6sduHpjloFe1m9dmotyA
yrVRb6MthllAc0py58GpH+UppXUKilaJyWud4m6miVS44SRrg5uhzSVmS6wcfNMEmMDPDQx4YEME
07cI4+DEFxigjFszXfAZqVRXEi6wdHBcFOtIwqe6UPt1KMHZDRQlMdZRmDU7kA4CYonIZPtYy4H5
lAyDKntGbQ5fjLmWf1VOalfbUC5NgwJWbXyvk0BjiA9P6ZRhwMJ80mqmaz3QNgH+772WZK4NEvfu
/Ob9n5/jf4XPTP/iDIYs/t//5Nc/CciaOIzExS//fV09F/eieX4Wx8fqn8tf/X9/9OVf/Pcx/tmU
bflLXP6pF3+Jz//7+1eP4vHFL3xMzcR02z03091zixno+Qs40uVP/v/+8I/n86d8mqrnf/35s+wK
sXxaGJfFn3//aPf0rz+ZVPltEVo+/+8fnh5z/p5XNs+Pfzw9Z3/cd82rv/f82IrlI+R/OCpRvaLI
oB/tRY43PJ9/our/MDHlACjE7NmiZf/zj6JsRPSvPzX7H+w/TMkwqOKcC4R//tGW3flH2j/URbzF
8qMhQWch+PP/nv+LO/WfO/cHdusI7QvRLh/84hVfsinqJhwdihBiDjQ9F4tJir/zLEnhzcjIp2vg
swjkkGRuLFt2bM0BLt0eVVx6fBIfDEIRRMjI6tUsw8EXy3PGUsfQHQ1BPj9CHbIJ6GMBnNAGBeJM
15xVvG+EFG2GjJ+LMfwlsfcfQaCuNLaDHOvsbekwzRZhRLRhd+8rbYXiPN3L/Q3go2gjUlzZJWfO
j5H2QVZ54ZByPn1qgujqcVcg97psIDVVRDNANOGNrKYFXJiG3D6UhWciB15Px7JvbGT9mAtCIlD2
ZPxIVsZ2NU2i+YZEfq8l6gFp03U4WJIrV2a+UaV4dH97qP6+ab/fJGXZT/6zDp9TXlr/3CH+Pe9u
L2+SqPGO1q0su0kBjnhWbmhrUG6W2yhDAlcx/myUFf654SStGF13ZSdP1gglfzGnh4fIMD+aTt5s
owZtVc8i90HP6CyteHl4PDgq0nT+y7+XgtMoJigK1ba8GRVnOmE3WPrWOPxYNN6rVipB8UrArNMm
uCq5ONem6A9OoOh73Ghal/fSs7o6PBq5qZ4mtYyBtq97RGJXc1WFn6oROvBQPOvtBNMxH3+ZeNqv
eKQTFItjjl+TjTuoUx+kwDdk8UMXrX3E7tk4FGVa3TXG2GJSDYsYKzXLY5ZgvG1Itj1zsuqNrPcS
eDK8OtvZMA5sKYWPLQprqmb/+uAmvgwalptI4Z3QzqKKQdJ2ruX9FkADGW6nriqym6LplZMVRI8W
qoK1ymDFtscuwAO4E3pxk1GfrhJtFYM1+uKYwC+0NCvWI45JQ4fs1bTS4DTEiA+YOB23tind4Rme
bN8/3LNZ38VNJW22CIJZtyyMo14+c63cJEQfbXFT5hpz/egOBsm8El3Ur+dpijc5vA1Dzio/n1rt
EOOdjRl/nga/FKzmtp39eSBxeWDzOkCNvxmTMPNNc8A/fLnGZu88AJVJPojLLgpXXOOlmYXqGQ0t
Am9SxJcHnau51E5G0F6H1YK1GgbAwc286+RW3oG1IX4J9lUll7spURVMVcIv8BIa11b6bm1J1s/3
r+Fbh0N7Y1HbMUpD6eoiJBWQlzrCluEaSQb304HEKGFs0kqZzLsbT55ZjapHvVRl7jADdRM2MR0K
yocO/7cRUqd+0Aw5T+y+uK1cItRROiOB1rK5LBnIb09hUI82KDJ7vFaH6a7q5PLEjPoe5X3WRxtJ
j+oNTQoAzaAvtKa3rpxSVN+SPrFvE5DMIq1ZsmeH+jCAJ3hmBQbtqYcPjuhhlFHx9myBoZaQZnlL
Emt8tBKqHN7F4ZN7Ytq57IHc68vy1TCFFcuhfG0tz5JuS74EF8xKh2xrtAHct6yOPSWALFClo7bW
bF+V0R8Ecf/p/Xurvkw3zo8ao8L0yDkIvF8vpZtgYkK71IV+nULwujL0npyVyh4C1T45pVWKl34r
zytQ5fMh14uNHgEdKKtA2lSm4ZUA7K5TFBoiGU7hNPdbKSm5eKOd7hYdJK76405KcL6CibVSY0Pb
anGi32TgSt4/kXPL7/KSWhrVQMxJGXK6bAnWcutECIP0a0uYyQZxUeYDvXyaJSwvYmfM12jut9NU
Nvea9qmuzeYUBvnOMiBrzFORfy60qGCewzBcowqUHc5rHzWKLyxcztd6ucz4f1Ap1AiXXj60sskQ
9KTE+jVHsWqCEG4r+FDSTuOEO7S+b4IfqJHKHcFVvIGRTOu0Ko7hlF031fyN4vx0SxhMGj1oftNi
IdAbhbOp57K6ikLilLy2/fPLhuN8gud5EcCxV0HFDv+z3O31mVxkVB2DRj1lSf0a9enXMILV6iQf
bDTaq2gBCydCzcX1FS+xV08mi1nS2KGtXjMqnt2UUWj6+qAQHyQwblMlaNa9HuTuHEH0LsKv0Fif
z7/rkJa48EozD4ZwDq+yY7WWhnYrh80JgkjntTi+rJWc/gMIOmwIhAuBhU7XYJS7yqqw2Hb0bR/L
p5qZKijwTbNm/92OofNVaNoN/QvpqgaIw2fAS84l7YOX8sLG4a/Ly7u4lOsonmBk9/JBAQk7Oz36
3mvmBsXnRHbulViRXZoS9NTnmNBIFst8A5zoNmx+hJSFTwKttV86E6P11hy4c9HoHww6XPjwL4dF
pL64ZyzRPhN0yx37bdG1OhCI2qjO15rU9m6SaUgpIchvGhnQIIFyvVYi0+GrHXBjeL6chJwrp3M0
osBhdeN6xmtvjtWNOmgf+aSc/VNfLgAcna6y07MGUEm+2KWsQakELl8yPNmg8/OhllZOIVffejBC
btZlGsgurV4bTmcyjFf+hKpgeWLIQ2BiubVHq3MYQzVYi05A/NQKx6c8sR60wvD7YdRWRi+16yTQ
CcHSB01Sqm/jJCunuAV/3IxHWRuvcUKUPL0xIldrh2EbGr25LhlccMvWrr6d/y8csQ3uNTXeaUnd
oFpuLFamnxEh3DrKi/IQkkgwdGmu9bQ5KiYuqn/t9JF6Iw2wUST+wbaQvtXQkOroaXesuXVrYewn
ULRx+ymAtLaVZ2DEEttfqOBbCcOu3NXKkN7EUXLrQKiG5pdX3+w5i676QvtUKoPm9ZXI/KaQZ0/R
UwLKMIOQWg3JVqpbmFfxvAt7sPNTqTyCFLVWtaptJhlQ0/kW25GeA/2DGspk5Qp/n8prjSZcv7/O
M4v1emGgHUMkhwsX9bFXHYOs6Os07EDxnIPduRqjUy1vdauKN0b9vTXk1O2sCqpUYZpuJSZIQlI+
exCvvtpj7oPbq+7G2vSDJLROoWZ81YPKXndLlMLoKmUQu5RdTQvtlTaOra/kluZTKivccdDBo09m
5E/7WJeje9sBocy84/UcO89I11EMSuDBtKK2gCRNI2Jdpdy1Vf0o6aI8qIQepXqs0PjddJJx3TV6
ucuDPN9N6tgfQpFtcfs50Wzvb3Ff8q2hrgjr7Yw0qQ9Z+OCcB1I+rCWnZYemdkanOOmO6VRXOz0B
llIvQWFmSTJ6M4Bv+VhavtSYgschTa4Wgk7aYP4k99V0qOz6R0wg7w0tVeHGyp4iuNauBV7Tm4tM
3Qxg56EqprComuD5fLFVeWJMLQpD/jwTVjG4tVXh/DCc4iaToGdm6rgaU4fB3dw8FQSAjSHHR5Vo
ovPyMK+BwvAihUa6kVr4qUVX3IQ0xhn71VAsnQ8eNAfxg8TfnH5VgzRvsUz+KYp+OI6G/SzZ0noK
iuJzJuQ9gmVcpZKpJA4huM/gFBYVMGMHGztPHZPIC8fhaFoSr6qaPWEcZdzodfhgyb3tLsrfm3Pg
qjrYXXd4p96oete5QwRjpz8Je5y+qkH3ZeiazE377tl22JYLfSaDmH5i6xPuzEF/ooWduSVJKQbh
CCpETe/c1INpE8ZS5SetBGdRprdty/MOi6pdpM/NVZ7ObloGxsFOE+WkYJuwokibeGY+83sjBCSs
9txubqobI18V9Sg+D+BzN+eltZ8FlF+mL8Mp/2mV4bpnXn/Ui547RlJyfteZLpo3rSN5qlEBq0EK
4mkmNyZT2CmWJx2VbcsHZwyKwEfBBSA51UC/d2MxPsJOLQ7omEZietZPLFU2ZhbcTg0Y9D5rDFdq
ptIFAll6IZ4Nft3jkg4MymJmk7pDaG/09ApMlq1U7W1XKIgLCgJqRT7mRPK3Y40NmMjM3rMH2HUM
mnnFqBgH7TosK2kdyTyFUR7QqwKRUwmid5DeM5lG/qU2UKNHelDutLn3mZVr/I5hYB/LyunEDEfn
mmNHHRO9hwIQ3SMC1FdqIskb4dSD1+i2r81BAFCuzxtXKOODdmND4iAxBPMr0uiHxnTr3ShaCMEl
HPK8NdZ5pxsHo5KPBJ1kOLIersssTddRqrcrrlDou2GkWV5esQI5coJewsCLmn3ElSDWHOJM3vGU
QsuGRL+W9C71cdl9KBK9OYzC7v3zU1jp07AO5OinGnAoKeB2r3KChAm7XL6bRXKnReNJIzvYzNTV
V0GUAEMI+mDb2KLeRomYTtWQgbwclVPvXPNV/Sdsgp7GFsXSYM6fUDRXPm2FOWt9qMSfzqcVMTLg
ihCw7ViPlBVORuBQiSb69bS6Vj2HYYU9g1xaVMXrcDS/YkA8eUhPtDWv1HUQSkep1AyCpLmHGqiB
Sp+dQ4F2eRtCPj8/aomiB5uylQ9xMItNQiOYVptsuJpSW7sw/152X5dR7tAOs+05t1blRl5Tn9+V
y4NvZAwPuOd8mwHxcYV34S+7rn2hmPFVXSb7NqGMPi+lEqcajEMfJbwEeRNs2koZ0ayrXyKWJlvq
vuA15ko62CTHEbvRUMtVxrpHnNgF60RPN7Jg1R1KZ3Ne7Gi+Ux+Qw00lxzihtfmpyYvj0Fif07qu
juNg1kz3WYEXATynAHKbysBAM5VnBQjlkhKfX0XamKecPvqmpg99WzOzd9t2xcP5Z4ON69XQ9vlV
ArthZebxc62m8zHpwsNYyT9Go7qVoRnd9w7XoEjT5r7Io8zrB02/1hLsMs5HWnSS5hf25AHiZMil
B3J2Xkzx5vZ6qv9MLFIWCtLiqi7s4WgFKKqwKOW2qdWDrCXGbZo6TzX6pes0KZ+rJF+ToAITKwDX
92oT382R4Z9vQSaHP8C5oop38urkjIHs6kvGek5kq0Y0vk172bOCY2PLE48OEGCepHWems9VbRRH
uVQzsJaVTx/87+AwitBulWl6Q6dwXdh67p+P14nmaiMauqioAL6cH9ehbG+qXAEpKuqv0HDaI0K5
ZYxSZSOdps9yYVb+CO5QNTgIO9bN+84IzH2PktR2U/khi+QveTJVsLRV1ZV1SWxwE3JWnSoZO1L2
0I3lm9Jq0fHS4jjYNYPSIzPE4HkKddrrrEjzLE/bRIw/y7IbXEwr5jXd4B8kvrz9ywOo12JyKziz
6/OjOKePSm03V0WkH6Ze3FkhIHiEVm7cw7yxwrbxppmhUeqzxabtNOZMHIbcza5o1mMhU1ZMpfvG
gVcYMg+yUvPhOOutfStJ44Gwotlyidg8R0rNBhoyr1SiBxOkHIsol/LGSMpjYRm/2txQ9ucgKRh6
ayVN+bhRs7K4HqUvOlK589LMy116hdE2t9gPI2gzAXCK8DbNIvMwlbp+DAJiqhwV2p7Zf64rrdFQ
N+q1Wc6UzyWp3LaQzfzKSDu/a51ytXx0UhrRuhmkdF31U+qLaXwoAi28SxvAN63tpSTLu7yo77Iw
1LZxzWNZ217O7kFJpPkRNI1z1AvrCnd7RjyNmYg97ta9vWyIcGN36i+eKSt0wzHwyrja9w2ETVzu
Nm1qG95Q5t22rIxdhbHNSjOK6q/7YiVltw7Le83JW1+QaLGjESNP4alxqsBL2nllQit1qzoebuKk
GX6Kydo0GjhgrDVvmfKKPGom0z4reZ06JVhJsr3Vu6PijPEhynGaC9O4cUkSb5oSrCkULVjRy+Kk
drdF1aRXY2li+0IQg7q8A1INLuZWz+PH8zYv19UJwKF+ssVP1gLVCyil3p7fa7KfXYjx7+pcrzm/
emY32jfSfAr1ad2PmPAGWXvt/LUMsektv+r47Sqo5aNhlCYFhJJIXY6Ha6mIJnxYxudzonF+9WYr
6tyorRo/brN4i2qkWw3DdzMi2wHayn+MRHOVyo8QSK7mWI6359UyintrpzbyrYN9YIDF0QmAzy5l
6OsIGsVdSBte2JXTfiDkZq+mxaLXiq9Rut3Co1dOU608ZU6prCQoQeuCmxl3Jny8tmEl1xhNMx1h
rAlZVn31OEnsrnZUNj6x/+egoEIPF3193rjqXg83AHHdrtJSLxdhsoJw6rEWrenSuH1PufBcwZaF
QOpplxgYjwpNoyE5IF7YdNh+u/byOmfJ0vqZG+bZSmXH6JegWIdnaqVvz9dK0Qe2kL6qIcXr9Vbo
IIFpILgyS+jGDMfIL6swP+QYMK6YLerYc5T0qmgTP1SGESHMN0OTVNecnGHF8qS7stF9I578qY/s
dsFSQQ3iYDsFubEV0nXQRp9Su+09g34SEObsRmGIxg2qSjqGGfPATbdV0/B5NsZq1+o5GFSUT6vU
5KWo7Aj+dw4JNsBLd1U6XYHDGCnDHLEKZXOfom+tBX2hrRgG5RSK6mAkQb3KmFGZsqi/WwxPtjOj
JFVdijvH3ooA/G+VPiAZgHdeL61xfWDcQK/u8t7E7V4PYsRjAFyDOf1RSw+zkuOslBes/RIvRSzZ
JKD2NoJZ6aZOGO3DQb9F+R/7FZobuNwE0OfNlOKPtG5Naz0rhDjEIqpfxhJZ/bLTymEnWLJJ5hnm
ezIKSduGXa27lTrOa3XeI4IubntxX/dMjw358BzwDG2iuiZ2Zwhp7+TOU0ktPaKTsJOHrv0rdaNE
bKaUP0UdKL5OZ2rVG+o9EVXqOaVjbonMu825SDMoPIatMuOBloGEpw7oo0wHL93b8raS85KIe7Dd
QRjjwXDSTSaG0k8gDIEPksUdIsPSm/WZ9n0HbIKWULRJmzZzK0Z3rxPb+XwuCipaJlZ4ig77c+3B
nGO/hcpwI+MtlOAK6+aT2rtt3Y0uK8b9nM3fcxETgBtl5JWteTUczxnHHN/FYCOQNYQJR6duwjAN
d30yPYOffs6AJewYl2WlUoCqhzZVfykoN73EVCijR38VKO1FytWTlC5FDGAceY+tyaFtRyoNvfwt
TNT7JNQfao7o1Onjs6Vbn2IKx3tBGLNuC+ekO5CKE02WD0FuPtRjbm+cjgpfr+mMKRml5tfadFPZ
8eQnXRSf4jIVbhA8y6gl1ppcySuAll8U42vjrOfUMLdSE0oQvtU7XE/6dRrM1Wcp/hz1mwKjvIdI
a4vVEBQokamt4j5W352jxpa6qYu060pZwgHmyGFoqVKO7IF8z6Bie0pTe4VTV/pXxh5pyY0hCv0k
R7cxjk4HZqYVv9JTwzXbeVov1s4rkUU/sIJJNkVKZ7AZHEr5oaJ6lCurdV2hrch0BXPQpcBnYX7s
qWUHfbZR9XWE4TuNlDrc1LL2M5AyJBXQf90yTG/nrNR2ccmbIAr1K3FrRxhBV2O0rSd4ib6ZjfPd
TKGTWZXyJub5aPR+JidfulVG+hiPw+DZUpruzsUHa0CbVYF1p6jDk5CjhPYmvSiutMjOTlw0L5Lt
k1SN6S31R2aa5RsW9JCWt7Qm3tJI6FqwyKZB1BABbsQagjpXJBhTrrlmAin5Xs2rH6rRONelETxh
hUptcMl8h1y+L5O4pWajhydSc0aF7a67jao9U+/WOiuUdpsHqF2CJL6vpPDRMIzp1JFXwbIBwi0w
6XHPN7AbjO/YopS34d0w2cFakoRgRrboT+dbGLaGxzTadGX1N7R6AtDXlrFWuvRbb2OiSEVMMGWt
RzCQY9VXraUQV1ncnzlzSTPLLXzxK70rKAXXY3Mdp6dasp+yxE7v1a74xjgLxEDGQzdUpo/1FCsn
OXYeUQUgDlbK75GRbWczfAzDKf1kD5CMldo3zFiQC8iuzAU8ScI8/LV/zsghOyUC9j0p90kz0qvK
nL0oWpVCifKl1NsfeL+Et6hkbmhAB6c+zydfx31pW2QtBY9UiR9TPdi3uTp5Y9pXt22Y0qiUzR+D
jlIIqyrPCET/eY4S7lc/zLf2CEJXyM3KAQpxrM3MwjUnm7dpWE87Tvs+VEXtS0Mg7p3cKrz1EI3B
dZ1ZrpH2xsGc26fY9i1c654MK3s02S90Pc2+y/JXBi02VamZT2I2H5vAsW9LU/JtK6i3ciLF65yX
yp+rqKfwlX2l9ImXBF12VpTsK8qNdMta3627nocsVtelPqY8NxmzP4noGOjMNT9V9GztmPlw0Cb9
r9epbaV+PbbhYTHwWEdTPK9qq8n3KVaObjneVqkRPZXKqLlRsG5hH+4EncbrBFWCm8uDtsOonayG
/OaTLBdPc2JsZ1bEK+HkmyLniurAb7ypRsI423FDpUM8T3HIeQWTTHVKPNZLOUrYLer0vr4KkGjR
+xe09SLH2qcNNaZ+zE6zqv1ioLraZkgOXTtzAJ9m4TUzHoofd112ZcVO4mYT8zZtN41PMmorc7RM
V+0b578pO4/luJGtWz8RIpDwmBZQvsgqGpGSJghZeCS8e/r7AfwHR5SiGXfC6FCrm1VIZObeay9z
gEO1DyjkM0ZdmP/nGm/J7zkrb1Nifoor0zcW9lSQt4E3z9+GCkG+YsX5ttKU7zwYbgkgDYyPqZan
73au8281XwkloWSOvrXi4KQEQU/fXCQ+CPGmGYzHluHWtU26XZQNnzuZ6XsYmQNkjPZL0UIjC+xc
vVssr9HrIN6KBQaCokbK3IJUJvOWSzjcdngNQK6mec7JCJ9E/Ygdw7jtK5fOR5KRamovSe56sYFB
cJAP1znUkJ7X8adKyz/VOSHHQ5dOvh7cqhYwqtPpVjLAPjW+71VSMxmyFZuutuOdXjunxjG6LcQS
RmaDP4Ane8kim5v10uuiDOgwdRvAQON1MrPcz0WG3JyYHJP5u4c7PwqajL7JUCIvyTSHmIevzczW
Hloof/Mc3ymR/tuV2Phbvko8F1nx7q7vAzyl2Xz7Ypqfi9G92VL5VTdV5GmikZsqzHd5LQKv5wLz
lTkj8RVq1TFXGfnwprm9+TSCFnvKqAkP5J13N4y9HLQ1Didx6jX3NdPcvZOHSAEEPXi8tK5TU+2w
uxR0GQ66qEm9d1EkjLr1yxj6fjsFwh91LK+DrE58xx13Fk5BlEiCQS1FWeKIk1XAgKbpYoiEmJGk
ag8D2lfIKAe1Zm6icPS4XV16YCeFj5vFMVBMGJzwWapoxnmmD3ofYSaM6snGEcJ4Skto9aSvFF5m
E5amKvldIEGkrDrG5NEcj9GYX0OHJI3oBj6ycSFeY7/pQA0JMYAcXGM7Jp6rk5HnyOE5d9zfoIRA
Vs1nEmxZj1RaG9q8YzNq5D4NOu4UORb5VQD7QFRUuk7wyvLIHeZRz2acfpvt0UU4xRp3Sn8NKezp
VncFr47nKgE5wITKe6ra+NyXT01j/E7t+lsUiqewbzzowpUfqfHnZAJQSNybxt/cSCdENqWL5x5m
zKaxCtPP62jnDuZnC633dlI1HVoVGWlOlBIhpMR8cPxW/cfQjmyunOKGTVO8SczcG1I127eaEvjT
ZyqJflditb1vxsKDEPoUzsSMTdH0GfYpN3dBVabPJCxpLeqw+5jCdGs6wUCqlPFJjqSBphNxwhgk
/cqS5tiOfYKbVfvb6vviMNr9neIGOtw3eRot+UnNrdmfc76U3XbeoDnprp3Eg5OnV1uPy+M4Qqsm
Wd5NqedHDZIZibnHIFawAJ6raRvNyT5YctAEAPFJKtYPEZEuzqvwzeiqO+R3mCcne7j2+b4bir3p
4okle3lSW22XgoKT1t347H/Nh37W7T3YYaqfuETF0sBuQw0WbWuhCJ0tBPSuE9rnhG9VlvctjlPH
gNvxUE6kxKsGxv7kSJZqCcwyGsSfmzhEsbX8wLDOSqHkXh50xSFxn5RxoPVpMseryEeBQkSt0Byx
9b72Kg07D9NrCf+79JF5tcKh9rNiOlt5d57gTdvJ9yrSCFwRDOYIPmsa6wdeyb8KpjWENmBsErrP
VSadjWZmrudaxKmT75w9kPKET1X/JdXJBCB8pYB1kIiTRKW+sUvJAK5zz50pTwkIhdtp9T622uCm
xe1wU5i5SJC9RsbaoW268X5Wgjts76J9lpGtMZW8xTyLYdfnbbYJKhFu8bMNvTLMBJe3/jMa++BY
uREVQplc6LOaU6MpT+bQqs8kNRUgIZp2NxOBaumVcyDdERLBlDmXoBi+Ew2R3wv1SxVYP1DppnfN
tBNMfk626LNdkJeV74JnHTKe8rmk80/t4GmWanacOiPaN6YZHQajhi0ph42jM1yweyl3djjEfpKb
9i1ySMYuRxWgu/4i9HmGc10F2cK8VD2jcJyH9UeJ0szvIkNFoFS4b38mCuOXNavmaf2jOihaP+7n
yQ+10rysP2x69ktbBqShOYG9gxNd4aLufk0aGV2AYyevBBTxrZHJXmEYA4BRq9DFoR0k5pBp3zQl
QN4huFCtMZgbIYHbErrdAhXEcwDATZ/MZKP/Hhld/8y0zR3SxzCTynklR6ViGraj4j6G7fQEtYZ0
Da3Z9CFmMgXjwEHJf4dWA4AUcqa5082cW+2TI8dvdQ0hoQzxkhtpyCb8HO4U7UmIqNhDusy8FfnP
a0h5jYoAVqdlUQBm0w7blEqPX2uKapS9WoXhcBGbpVelGiV9034XqDtFLcu9U5cFVB57vDO4zcGY
BfBpk2yYeOZu0b84ky9CY97KYaofOqSr628AanxyS/g9jqlAObHMeWM2vMZNOu1k0nildLYg/1S2
2tBctbr53uFPd+pzNHSt5tWzqd93hL/kJdCKYcpnYOR4X+JVbGUaU+blW4yD8st2lHqr9m6E+o3T
A5Hs88o5E4Gp36kqNncaGMXZ1eDa1ta3XOkVUP3pFKjazQjG6dwOxbxZZ2R4uMg7B8LPOm/QGaW0
kVk+TXXJ+ajG8RveF8ZMg6d0/FowsfJdoJ9TkbURQz1ZbUJXB3XJnP5iufxvU2Bdr6FD9dNpHgle
1cTGUZonYsjkkX/I9pXQlR0NF2N5BmTdbJ/NjmEVoF8nN3VLfiKsncGHO1SdBndgki/no8rMTl8m
21ZZbquifnWrHDxApLfO7si/qTSQYofEorfRX2uWx7AT1gUZxP3gQheJi7qmN5XU6VaX+u3ypfVe
NT20BzHULFX3FWk8UFVnu3Vag9vN5wZfss0SsPZEyip3eHM2nIC6szXUE3R8BUDGMfd49ZBFGcHd
zacdaQ7yCmh0strQOWc9YYvxUskU7hvmGY5O7wdZmm3C3Env64q8ai22gt3QlZ4uuv4I/5J5jDU8
5U5PxYWl1caYFqByGVmEtPBacw6Ssj/b+p0zyx15HxUKHG3waYPx3BxyeRfZ1bPDFrFIMH4SY7FT
Btu42IQk8ERddrCbeyKa8QHV019G1Na7lnRE7lza49DWWlTiubkfIyN8eHt6Uepci7y5qTOtWBkn
+idzTA/DguJiyHEf7RRmD1w0ZnXB5aX8wuw9OiuVcRzMrjyPKWhGawzDPjca4xC0EAAMfd7ZRT5u
kXvRP2dviG5ZTcNGDfD4Gl4GpXOZ5dEPL+9OUcurXo6/pl4dL1oFKTEJvq6nzTwXzjmeqo06B6FX
BYkEWLDPsu4ExNWgB6lt8p07Nhdm8/mdirjNbcP2wSxDuFBtdHXGbOsmFfjG6BcTibJkd3x15PQp
SVk23I/HUznpKrU0B5NGPf7QimBL7bsceOGcaWBnbno/GTS0bD1A8FgiJOzwKdvCwfGNWrUfgoW7
3VsAK43iZ+plAs7ZraOwyZb6WSTZ67iwpTkGzDN2okz+s6b0HOw4vZWRFZvxBm1d7697FTnWkrhW
76IAskrVaDsMP5xjRA8e2BUXWpPnT1ELNbEY0juoUKGnRzYLa1owCHL0I5kCsbtpbYfNPOv7FZEH
SsgPIF6bdShVVeorI4tmly1D1oHaYDPLQvjrawLY4/gBwMte4WRm/jYm+1gdfySKfCEc6rMlSKqq
Wov+yS5PGjDvKJzxbRKKIp3hQ1C1ctPFYhtmfHma7A1v65YaYv6mZ2XmpdBuXIu4ZkwN6v36rZO8
id+m++jth4MdBl/xGN2vL0gnjGqTzm55oXHMt4wMyi92BvuDpPZ9R8nyNJkjRWP3qNNtHtJkKLwx
qm3itOLvLU/xXGozyzaqjQVA3ffPgt4sWyb1dixqv1PrqyyCaLvOQHhPLchdOv1/wozGgJauEERF
qWvd7L7+uQJaBu5LXhhgPhQact5opRp4WPh2nrlwMSqYr0dVJ/4nFzcbHMsLkIzvtDZkLrDsxCnR
Fxj1uWhq09dqN442TgVPdq7qne2wUSJ9yndmnoc7HiVDbV6Phf7ebJ1+HM8Ss1O8+7XSw1cB1x3B
sFeARYMWjvJA9hKT1CA6m404MDQemCTkoEWm6nOkOhR8wgXI9fk+gQMfyw0H7VnJy0tg9sf1o4cx
8DAuq9PerTS57fMYnsBy72pmLHy7+sT9JZ7MkIl5ZIZHE6CUEmois0/BF2eB28MZHUGviUOiuQGu
NG+0fegIPwgz5BhdNLILMTgW2lcFeMEvrIoX0ZbZMRYKcXgTMbZT7Nyvv9Z1kte50iiQgY3haRX9
CdL6RYOp4MG77VF3zcEOUHvaoDALjgVAIxTtTVeUT2noZExqdewf3ar9FDTpFSEXwobGSQ62Im9d
pI63zDBujtzgcytfu3L+LfQGfCO3hh99Mf5oybK9MCLarFt4rnM4O2n1Y7RSY+8yhrgllmFezJIR
LeLqWAQ7Dq706Frxt6iC96GUWCMCLzDnSHPNe5twlQnnV3gH12ujlzVeVUYSeJXdTadqcKxr3MQU
XsvL0uNP/NCwPdCGVM91d4N5J7ClOAOTNVfYbPGu3gb0RxrwhFQvGddm4AYV7tsEftVmZ+26FCMu
qLbOwVKwEOq0nuXnVtx3YzL8YI3ozBxiQbJQvVfS6quVNuTqNM0eJcRBjnp8dpqa0eJs32uB3Xoy
6vp9PBk7O7CyvcwGZwdjct4JQbJHQBbjI37RP+xca3z+vyECyC73CHexD3kEHOdMv5PQzW9qDf5q
ahZjrHi6DaX2fXCy+KI1EEuKKlAvVtpRaaxUFvJxHiGqYdoiExOSyaDPh9kd1Hux/NDb1tpEj6EK
FI8B+XlIuDDC0O23XQxpfwyq8ss0Mz7Q6tl5nulshdMlrwwx9G03Qg4RbNktdKTqKarH2nNc2r6G
3ZtEn7Uh6/zGwnx1PanGqs68KcCvz1Z4QG3eQO6ppj1KqvIgK3Ovl52FxsdqjujGt7YBUgZt5DC2
/K4c3s7Ki0iaH/nQSeSvTEkyRhZHOztVcMYOZpiY/ug0Ymvr8GRC2Rokl5W5H3Kx+HngFhsnMsw9
3kDw+SV9amm7JAZRi8IEPDta/yQizKt1LdE9tXSAPuc4hBVS3yt987JeRVrQZ94cZtZRJNOB/Enn
Li23tjsyL1FfYqNkzBE0x6FsmckvNa1ozTuZiHAj+z7xItkTcSK1b4VFeauPOEZ39XQ/zv3ZkJnx
dsZBDGPIqcc/lbh3HixMjDZZpDT3VuB8M4fi2oemwxA3fp0ifbzBQj1PunFOZHDji6YwogKv7Bpx
D7hobGxKPibtjBJodrcJbXhpMytu+f7enApKJdM6ElXlosNuCYNelBoIwAVpdKV5rqsm9ZwQQCRE
J9NJAdhqSlQdRXpk3AdtSrE/8bJiCqgjkutluVRylJCIFJgS583ok5eZUozqT62uqEet031pJfd5
oSh7LE9ob1JR7SHc/JirINx18lTldskco3pZZ7A4pyHCt41kh+EGnMOiUY5jzFVYQdo8IWdNPVBT
+sqVXoGk8FxBWKjG6MmITHcTzvuikS497HxyhPuqY157Xi+wvsBrppb10Zqct1+1FtOuTC6Qhqp9
mUckgS8s5WVlmdnDrFHag5g7hiTasQgs45ypkEGgCN3bX9cGTpa+kuXGnrFdsjQvHGCFkixlvxcq
c3DqrZq2mVMe/56XXiJw6uOWZiyII8zhpvyQLTJ4u8DMFEJ/JfvgbIXKV+EGPZSoov9kaqHYVJ0R
HKpB0G2UquV1OZsFB/IcqJJuIJfJeKEBeuMGB46l7keUs14Ge+ugSFvfD3jiIICQGN8p2c7Ks9pH
odWyI+lIM7PpPEtI98rq+RMCkfM6NE8cJT5aYYLG3VCVXaj2r83Sfa1FcmUjhtHNOz0OEAw7rQaR
g5CczjUS9CogchRdeG3EW2TEjZeEJdk+lY4YsX+sK604Jt0An6Vn3oh5ihxeWgIlD40TTVucXWFp
tO1l6OjksqqdNyXOdbuhysI7XiGjBY/F8PwSjMGRCRnBJiNUpd7hcOKAbsJiid80Xb/ByyFTXDxb
XQ2xElWlIcZ+UwYQpQe1MOhJjOQhVnWPA7Dds7x7pJMnM67Cc5QkP9OkGTdk6o5XKCphykhIWtGP
sHTQQNM2n6IxgpGiq6ekagB5y/ouHLWL0k/LYwi+oHkGGRnx28Fz6ZsVjT9nrc+5WYdTNtlssQCM
3mzuA1utN41aNfupCr9Y9pxeGiv1Q9fOD/nMm91Z8mCw1dbrXQ+hWdOfgVdXUAcrZYA7FTowPSCS
quU+V0r9HmATVoRxK3LpPK59nNtE285ihmuYC8UmKl/CLLLP2KTLo+UMDNnEY6BMg6f3gwnzLRJU
GQiRNAqIAz7XuPJK67IyIIJRybfrZYv/aX4gua/2w8qc+FSJRVUMw1OXgoGcDpaTYkVldd0Tdw4U
ZQR3ABOZcciSYxJT6Y7B10LvYj/WaFe0MpRQ5WdvrrdDKNk389juLEwAdrVWXuldXdAOUg5qGe1H
+Goo4L7ifPORTcY/VFA4GOPAajpE9SAgfqfMqVoqm4lg3OvKOEyTMLiqIkFDc+ozyKZtT+OGn+rB
qgQdsBaGh5V1IOrU3jsZwPMQ5AJO9MYkl+3Mgm4MOyxfrUl77fpIeWzVWOzwEQCIYWKWUKSn+gcm
mP/6DujhVFs3l3Ba+32IXDfWID1lOl9VbbYht9vFzopleRfihDjPGKxIdJldBFsWtwJ51yRJt+3r
SNKsjMZBD0JtN7X6+KXBCeB4wOmAQYAS/O7s5Bqg5/2mKHjhmsoYvU69VD2NIJz/pvavKWB/KjjU
1YjHRvSi0T4vWrX/0ZfMie2WZitjBgHFqwJFxFtn241u/KqtKnzOFWWbzYpzTvFle8Q9Jnluy/pZ
r7PivtfdL6aSo/VaxuEOf7Q1GRQcIG6UEF0qKClF/RLN+F4PvJj6ZD9nC193mIwLuwBcy4zOb/uN
GyicpbxLYJMEc2NfMJqEgzhPsw8Zxi/0IdgAFOXPTVxsla65qJXFQW7X1IsORB7Ej3kz60dnhArc
W+lH4QfvrHUWHc7i4+OiG4S1SEovUvz/fU6mkpgxvrHOdS2Vx4UO0/bJtnFndYuy0KbQ7LkjFs1H
nlDyMVd9lSpFj7ZQev970db84T8XDY8qHKMWoxlByfZu0RSzHYnL6Y0rPpGXaij1T62klLBIekNi
8DCVlnbWc66M2LHSW5XWiYeWP98Mhb43OLo2ZWcop7Az1Eed/2xpe/R0/g7jKLkFTR37aenUUMmL
jO4OXHjBBrFHhPID7nfuF7/klYaV2GDzRq3nBwpoFniZZEkiCV4SCs+qzW8ffO/lIb/73hYFuyDv
AhfSvxZhNolKN7VGXLVsrNnbSEikOpB5DWlY58bfdLnYwwcZaF0iB3g7YqY89e5WSPM+ViScU8sF
gB2gAOkaXL2gxGg9Bs8jRGPb4R53FsbsYu0ZFAfSKDeNBsKylm5Jha4lHNKLKMofb/hArZ1zWynu
rSp5sEyl3BmR9ZEn+D9OGNQ2JiFF+Cq7pMu+U/3NRIbbQcpXzsuXpAdsIacBXpgdKffBLOHEKWYB
vCH1HQaoX+PO+TEranfBMGFTGvi2x4n9I1bso+1KyBbZ8ClbCPn9XEkWkze2B26FlogXzFR9iwWF
Ylk6HxyTq4P4+3XD+xJWkbk49q4mBf9zyGSlOxtKJf5PPcRqGdiWMKmgkgiJ18YFc904oobpEAQJ
5oHqYxBAajIfFSOdbm0NHKTWgTjYsWUfC/Am/OBlsxO6eOy7zuT6BvRp0zi5oJP8ZrWMJXUmzlmi
tYcpTPrN1KNzX7GlArHXf7+X/9IO4vtnWuijFjvk99cAbnFjqIyJuIbW56js4p2qxeVuMtVNO9fO
Q7TU/ovQ76x2w+tcpC81hoQPKwsVouxDVH2sdv7LMgD/3dUhBANkGjr1nZzRHHEorIpMXF173lNd
DmcrCwdfybUfonccz2EwHDO4e9s8Zs6YuM2+TjPbeOyZTUln3Migf51ArzeUAdHdWtyvwoMPnt4/
hNkWKmIsIJagMzQ3fx6tvVXCi4HOdV1bDdEa2U1LGc+PRpOduyB10RMUrGXuPk0K0GiqhvF9Fh2q
KrY+eFP/NvXgsdmOIUxkbhZmvO+OeahwXVYrhYZIXNnVEGGOo2pmHj5Wx4CgNzLvw926nKGRwtbR
GOpHsWVsp2YGyJwb91Cno9iMcwFSKBnIgNbtRadmH33QZd//uaXwXsERBicnrJiJN/vzocW1O/Rd
oDhvgrxCD6Qf1AGYsrAhfxeuC7KNOgOtIZZpOhYMQd0am9QoP7qM3oU5LTcj+VtiiXLCrRE/8He2
AH3T9EmZh8p1RXWVwqhfCggdk170flUUFdRLUoLUscWjGaMvAMiRSQgw89mxR9gGI0IRsbS+IRKr
uv66ZDQ5qTUujN7W6xeqNpevs6ls42CqZvP036+fvjyp90/SYb2Xg0lgR/huycHYmc+0s3It9XI7
0fdcg7LSN442mocVKGAm40fIfpge0PS4ERXRis4LLugNA+yTYpo/w1LdjkVjvOLwe+o0P3KL8rXo
umRX2K9u3de7aQimjU0S1dZt5tQPSrqLIiEANhei2A4obo5Y04ZoP+zer5MWtLFwPjCt+duag7Bj
qjwEjBxYZBi922tBZhbWYFfGFeYGWC3qoPshmU/zAmCvGM26iAGuOgD+4phWTrN143LcUZetDHny
1fNtN8xHXUbJuXARS6YoPoYi+mWZP9fiSG0defxgkf4+Ixw+tWoL0r955Y13zQITSI18Ek2/1lg7
bKs49m2J1wH6kCf89tVN0KKCMnV3H2pVt0vyhKBmBaZLFkP5nqyXtUKd+KvHQoNfZBppREo3yS3h
fgVhaxNmbrNwQs1AJZBn0XqucHAjclYt1mBtiOACUIE5zII7m3atbMGKPzQs+Oc3xWMDd04HMd17
4w9pQJmLcogPDc2ZZ+Iatp3K+aeWVJiN9LP+VmgmQ7B13PqkKsawC8WY+Y0p841mVdFeHQfGIzQr
6FnsylvBi1WEwnTW8BfbTzWDX9TBXfhglf4+lFglIrwFQlSLb/Du7cLqs7QKBRE8QvuLKmOGg3Wc
ESBNP9Bly4ilG/JLqgMht3Ert2Fie67RALBzQYah7PxEreMdlFfzkjSZ5+TgUQF8GRQFGZhjpj/O
ufGlLKvfUKJNODYcsQU18g5nBn2zvn2Vgc5bophtBve0gkf//SXF3zcrcSEa14Op6qaJOcSfJ+9i
yzKESqwh22qZksxV90VkabhF+dxC1jKCs9H7WniKGs25hYtLQmR7EtrNXs4lsogurU91a5r+oMaf
wmRK/SJHmVR0zuh/8FH/tR5LmjhOXRTNtvpu1yhqL2AwoNqOM7Zw2vHIELH3cCKdYDHSLE+KQZeq
VRPWqxokNtcsMj8cVPlBx/IPGwOMz8lNww6QCws9wJ8PbdCIj1P6jApQQHqPxvh36zb6nb4rG131
zUw4m86emyM2tHAGHfOc0khX+XE9/q3GUTY8NvlB3faPq8tRMVXgbcV3DzvEd88HJTXKzIJTpbcZ
1OaLPAiBkRjj+YBkztqsPZ0obB+tnQFiNFT4sBjsLhOu1hTVP2WHNQG6/NTHhBS/jMreY68x3ml1
GO+l6vympUDmCX7w0f3/t4eMIyinWVUdqNBS391agDPSVIfGui46PeQ2p15FNueW6NPX3eT0IHoV
FTF8MfeXhMVFdpTxNhLNmu5JLr0MeQMf4AniH68cx7RNFbcUJtRzfy40tbZi5GNqvvXJml0iQ7XF
73E2XE9v0VsaixdNqVRQ2haZzTqbEwWg/X+/+/+66bjPcTNZjlIMcd+trYLlubtQJq7ZnEx7XeHG
TfRjApgCVQ4PE5DVaVdCOxvnFHRuEbRIUBgXxpsHw93eOrkWcF+XGM6FSr9PAlOjSSrv1gmDWQ1c
ItK+Mxo7/Oij/2ttsaGyTUvQjgrr3doSLqtSi1jW1TIq7WxXw2tWSNfZBGqNeJcaA6QCCkmU/yjw
tD8HDqLaZtDA/kEfFLiID8UQif9Twk6GgQNeNuwROxiHtPuca9JATB0M26YST4UL6KwknXpaNOn/
/2vAgzeXWEyNs/J9aVUSX6aEuu1cI9VVsPRT+ueusR7X6qmI8tfBia7RgH+QMWl7aAP2LlVhecg7
OSAEXRHwN3Mr2R8KDxU39hBWOt4PZxtR6jCmweN/f+K/7fIoirD0w+IKk6uFq/7n69uO0mD03ZnX
VeTQm2gajJQ5TzPFO7igENJmC49K5gdmmV/Xl1cNjbvcZJ7l6ISyEvKQ3BtxeoSblG7/+9Ot+Wd/
lqrYqglOUUMjteOvpq7rSlIfEyO+rRoLGUAkgvWnb5WMX+9O4KSjDaXWsmWFve7wVBXRYT0NAnt6
gfkz3HW0xU+lJV41OLqn2npAFjIgzuiUS1Oao6cyuVYDKu4Wtz1+1RtNp8GBrUnN6UGxyXqU5n4V
rqZu+4NSttjMaaotTNntENvMzzvnaC9k+P/+8v9A4Bany8WGZElz/qs1y8zBUMayTRg2cz+oTvhc
4JAA0q8ZfgRXdR+p3SeS6aKzM2vBcSUtZKnh3sLkI1Oe9eJ8txB42lrYd9l8HgqMP18T1CuDMTda
dFvrqpCp9rHEwTghgLRLC8zDGBLXOrOndLavTSGoE/IyopKL78bSQVCMhLW3BP586uJngBW3bL8E
7EU0Lw9lV8VQNke/q9SXrLSGrYUgYLf+mPW+3Is2j7aUF9Bc2vixMBjC2n0/X4TSO94U2ymZrMs2
mogD6iRyn7TUn/VFVNXIbFPN1oSTHVLbLu6ZqQfEVal2ixqeSYEKmWLkyFNSzCmRumvm/JJH+tf1
aCms9FsWFwwSanGXARrdR2Hu61WneG7R6KhMs8ZLu7Mt5DciNcR9x+R+s04/VIx7o6T67FoT3hkx
6peZ7nqT4sL9MA72C2MQZA/JNWzH/GdhZFcFBQ3NUsNstLhgbaA/hIWzWxV4SYtDRkLItYlZw3mG
esVoaw4vue08hn1PCc/KQT9ASpRjLnIs8YHA3KOMT5Djf5tqjUdjQCPqRj/jYjA/cDv/13uKheTi
d7IGxb+/mVFgpujneU/f4Izcvc9x4feySPvpqCOs5HRiuEKcx3Hlga1niNM1ePZC8vtgzyy997v3
1KVG1cD2NYsT+F2tGrqwraDCxbcxjPKNIFl5u3rulIN6Qv/bH9aPsEJtvzR8BfY0rJVXp+Lo5vPz
yBjWr5t2F6R4RaCg/Sj05x9wC3oBDYUarvz/QDF6s9GLoTbBqJmaMrnxwrzRvtQ5dgNdWdUvYg62
0YgMLscR8qDPqLoi7tvSiMFtoRd5paN/j1qkl5Eshdcl0dHukw+LmhVl/fM5Lrl2roaFHBZhuvMO
TZv6wO3lEGa3yFIu0EHlRVl+2GK6NaoFT53tVpmSD2vUyjmCdokEs/I0o5de7U72HQJ9fCvEtFWz
tvXcjinG2yBhws5qbTQV4NyN2WPZpaLEMKcGu6is017teTDudKT1DyZThdRVfcywrW1oTWRDTKRh
uEX8kru5c7ab+qdb6L8E9/pe1et0W96s/kmHQrotgzm8yyztedRpf4eSXsNQGsRWfUop1PByTAwh
s00dK9gxABEfdZRQnkAmdWTDZ3FXHq2ufVmh9pK8nlqpQki1PaS/KvkkJCSiFGcUZEt1eVebcm/r
7nCkxBOeTLKe2V2LlLosgzOD81+4NUX7OhnlDq4abIjIqu+iarjHIYeHMLbyUWoIQvBlZ/RT4htS
IWE0nVG/GxrwLQWj1lsHW2OfEW+zmzmi/cWEYMzaQ1HeatUifQ99mp9UxWWQyHgIjEtRhpFw0A3T
fG/k6blu2+7QR32yM/gVm2S0xes6jCr71LgrzVsfF8outpvmKMzpa9agjhgXt6a8bNpNnaeMgWPM
EcQY6Sendh8mtThNCePiKaseVpLCOOhfVK2DwJSFz9P8OqsBsGbqnsmfwDSCkniEM3cE1dqvJiES
Uq1fQREaNDlsQ3OesIcxVNjGYQlbIjg5cWj91GJ47PNHTsHvvPwXHA9AkWkSCD3SO8aZf95p4SAN
OGeZvIWRwgRbT42zqk30icZlhJ9waqPK3DiTcYZEoF1lWKmwzF0El4YV7mJpQeeqU21fjBtKO+XJ
nQMPJsu8j2GM+YySNvYAK+iDA+7vUplRkEpjSYoV+/N92ILVZtWcKUl1YxLbMiAvLxW47nkSEyoE
gecyYRfwMYoYHiGqI6NUUZxyS6ElwX6w/qSZrf5piqNP//251sSAPw4MqBFAySSrUX9QKbw7MCK0
HFkOn+sBb0ro5U6z0QK33lmNcoKDBhfb7W5KKjfrfurTGqaSxjBnwUFWeNnOyoNllK8Z58hOXRzS
aFMFtJmwOa9/Cw52fmDKFUHsW6z/AjvYdim0sSxHxB8au3VoN80axldx/Wj1Bt5GFvThIKt2LS57
kEmnVXIm7q3ZpF4MgCcFaPcHTYBYkyf+91kw+bFtvKdBIiiX/iqWbPh5pdlNpKwswNla/JeTeaCf
90Zz6LdONbk7pZWfu/9H3Zksx42kXfZV+gWQjdEBbHoRiHkgGZzFDYwSJcwzHA7g6f8DKqsrperO
6tr9bVYWVhRFJckAHN9w77k9Ws+AsZd3jmr0KZ+Qm7JAMdm5yVW2q8a49py6fiKeCZj+OYibGaEe
Yz+6/SzFdPu1svt+/3m4xiFLUaPhHAjTzl6rUuB2cp3x2FMFr/HOFpfqXYXa6bOcHZwYUQ1BMTvH
0yhbyngEoIF5y0E0fezD4gL3cSeRujxQysEwSMGGTn2OvLIv3ducJswu+z0uFHEzKBGtyzn6psxp
fJhM9/mTljbpb2roz2j4/aBwJNq0vPpiWvY3y8GjD2+SYLJs3phVJLefhu3U7RmEWCNGy4FarZBO
yeCzWhNZWJF96T22EVYDC9l/MHkTGkPP2nWlCvz6aGhmQD+oP31eH4XflFta76cUeV42+MYhSewG
3Tqb3c9FgbC1g4mQ4vJZ6U1ji3JWtmeXKV1WT8iEYveKuCff8wMk20YmiCyai+7i+OraydpUefJd
cx8jyzqSRqrDR7Tc66fKq+oI/bLtTdnD1xWlm62dJou3Lk52tHodKFYfO541QmSJSeGLlHXbdRE7
K4G4PRuyrbdw2T7/lcase0QBbXP7+UNNIVVjVCoNJ2EFg42rf+jN5oH8pM8WzUBPTj0615gVx3c8
yfUm6lHBmi25IqgiAuxySwoZckjbixbFc+7pN1XX8KyheMNbgwh1nPIzwTb+Xk/ih9ElZgu6NYA6
8840pL1z2/5eynb/2afGjng0IYs/Dsl31vb61iNkhhB7rkBVcj9H8qzZFTvNsbwt0TsAJsvPJR71
U2n+uwHRMt/49a4DHm1AC2ehRSjQ7xNzx1fllBqtfhtKFe87F1btnOFC6Jw4476DBWLF3U1rsEPm
EaX2Xt7ZP+fBf4Yr3P38r/2W5vDbh//rsSr43+95Db9kPPxfUx1++Vu779WSnND9/k/9N4x+4Fn0
l8fFv0Q/bDr13tMm/TX14fNLfqY+WOYfsFRZpS2zH5Kjltj7n6kPxEEQEWayAuGtpSBdnjp/pj5o
pvMH4T8uCgjeb5t8NoZGf8Y+aKb7B8YcZtbIB4jBAj3zn+Q+GPpSCfzz0nIYfBMhIYAEk5PO2s//
bbRmRYNl1mOIM7505aoxxy7dzzybMYPBcD1o7aBWTTdh6x0Kaa48VHMiMEq5uH+N8GvYN/4P3UmH
naOptDiCfRVrohWzgypmAEARydjMxzl4Bwz0cu6/ZnJgPwjXeiWlZ56hKyAlJ7UqEG3vMxeaortp
6B7amNDdSY8rcWikW/nPRqXX2WPKIO+jTYyxw99OeO0DmK3EPFdSiy8O08GVrjnRFBRKb26ikvTa
MWl7lOCzRx4W0udFGFwXBF5qUaEXF7OQXvJRUUdXxyXvpAwszYdOhHRRc8D+wTVu10TcGJcqNpoz
rhRNcqyTxP1lAokUURCZA5CZOtKBvaSZB3kCmMQFKZZEz18jdcIAibYDEIPfyBszmTtrM3SqvPPb
Tt3TTabbUHrRue3Y8WhNiP8v6aKVPuC5UTpZlO5UyWM5z9tqzGuWsPUd+Un+wW7iFti+y0i6NYuH
kYf9VbFWPVmWdphF/w6i39y4w4xiIMnxUmtQefFyzlergvEUM85jmO1DDFqnBUGG636ydTyNTMKN
F6/V/OKJ9B49pdjR+JXesAu20Ch/3iv/0aHyt4kx/y0PhL87D1Y8G4fk/dfjgI/el6QXzXH/sEmL
QvtjLIcC1cA/jgNN+H8QsQCu2iNnjnpzGUX84zzgU3jxLd8hA8Zhc7pMOv/3eWD+sbTdAqEKA3p9
+br/IAcGqeMv5wHNFdNSThxCKPk2Xe93sj4VT2sq1k+bQbZjtElRfcLoDuNQyAsMBVM9agw99KP7
mdK+3J/zukXyPn0lvdH+GkWwtN96o08j9HSAZAKkLUghe7/sBSPJqbLeeoq1ryTEIlXV6xr6PZY8
3+Ga14gHXkFCHzVYqh6nAaZBhRm2tbAH1l3asgF1ItvDO8sHH3UM9GkfDnSokI7ixHZbQg8j+Po6
HbL7FpPD5O9rG6MPWAlYjpBCibuPmCmy19hOCDKZtBalY687r6f700Wo6v2Qd0Ozz63et8gWiaDn
nWMr6sQT2ZFGqVa9iF0SVHwzcvQPKAKas476wtECRhdhSXYJUz7jQkOqJZdSV0W2LL4KJjE43ByW
c0Pspr69Jq/Wm+TF61Ga3blT73vwrDrO/RQXfzMm3bekGnon3Ueu7HzzDk8lu8popXrdSKjLHKzG
VZfnuI4tBsmb3mo7H5eRjuUsYz3on9oZJwUT3iRlsZ/yZq8MeEH09j3XX2AlszQCkfQDg8UoozWG
sxbmWvdsZRzAa1OGEOcqSwroGWG6DP/yGdtSaWQmB1RHRdxrrB20kQWbalhHwveFp42ZGHhR1G6t
SRDvEzbdWdV+2dxmwDJmKEzZ5H/14ybcGwNW0l07sUe+iwkBZFxNZ1sHrjIAQHZ2AR2B/w7C8kd+
1ZKEXnR++M6VClHEjMKpN16mvF0kLWP52ikkSsHjc8qCCgwD1mj5JHKNCuEgdfgmG3pikSu/lcWO
s3587BrqYQCWClq3GQ3SCySZniR+TY3lNy8aPBY8vrEWQdjFFGccxmq2tGBsMOjtwK8RdoO1sfAY
3YAIRFjvYJZMuiY/WqMgfiuwnTnNQIyUwIe/RIy6snWxjO13PIrT6RF3g1njaIrreF/UMstOcxXG
L1UiGw1zVO1i3K4mkv9EKdovND/o5+vBGN4cRfjeSoyjgfdNJPZlcKZSYhsPtS+1HZnoUnxzitfK
L8V915u4NAoi2bxTi9wUvJptmcN6Ah8IxSDLx12uhin/Qk83IznwkYNsC0JfBM6VDrtGqo3T15hC
J4VQXfJY5y+Pxi6XMnyb0cBXV9cNvaeplhGkjzlpmasVmnxPeNb3O8Ih4eBkFqEWDBRU/D0FmHWP
LgfTEQavfuHyjyY7uhBe+S51HfUOlZL8gVUjHN5vR8jJZMVXGD8szQInMY0FR0lR8B6hG0dIuq2h
oPdBgkmFswTvVLuV3cTbW+o5VT0LXkT0A+ka5xR/03tnN7jz/Xz0XViBI+K5suIiXDEjh8gx6+6t
3mKo4eMJ/Xwu3A7gUJ0hTh2KPPJw7IyRBRnIJ90OPfgMxWCI8w+cVQmuMFswPYG8MNgrA6GUv5+0
Ln4oKF6A5kCrevdq8toeRGwKJC2M9XE9GU4PkHGwjXA3zjJtf6QkV0xrgbQz2wyI3LSghKoCItkt
O29dRJHTPTWo7jGvA2XKycLUiJHxtQ7QEO9zEwa+ihx3icmWWF4SjlB4AXYzb3y7ccz9TL0SsXYI
OThMbt6QYCvlMlBgX6WtWbnAGk2HYhQbN51Cfa85Og0fgj2/JFCOuL6t5sRTvK/aHEcw4BDtoUO7
8YK1Ae+NF3ajt3bFJH6QKtkv2qQB0Sc/pohusyzM4gP6KRgfEwUITqUZc/fOT0Lew1pNabttUzHV
R5a05bxxmrT38f9pGcSOtCJfxbRUiYEiHMqv0oy4A5l7dsQ2EBU601a7yzLMQKK/VmOaiRUETtQ0
GoPo5Iye1kM6q5Td3DBvKgCJuUb+gWZi7i8NgjrtyC9dJasuaZg7qsIT8thPWVyFq0LjwjtF4xBp
gXBQHt2pGTnVrqvHtj3YellywAqjgXxmNnWycgdpTugysRKvKhmpH5GPg2Q1mP2QbwwXCdlmnl2E
dT0jiGRj1IJfZZZa7rDDBMlYci5KjKxN3A3jmrzi8RYtg/kYia5aDy2u9qLCGuRwvacbX2rFOenE
qG9qo7Ak+LvWBklVjoP+rTJhQAZs09yEP5m69PvoRBG4BLuOPqpBJ0J2dL1C7ecat3fuRwkIoczE
SW62PDktIl4NkJZtGl8SaGn46lGXlY96zTiXsaBO1czjRk2BrkqTYrgoCIYfUWHbm5biXDuSD+Uk
57E2+cX2RVh0hOd6ofye8x1lTzWpcmAyEY12QctwvHjQGBh5Z9u1iuK949eLaGvkVFqFIJfHx4wc
3vZ94leXnFKOadj7+IqKVT6Y6moaejzdWBDO0b7U0FMCSEAQxoHs1j0TocKuSAwmDOiojMLAFlEo
QIWTiPzNGJdds+t9o5Jy4+khEGikOHijH+wMDT28MTtxdcgWLkZsuxoXg77EpXMleY3nT60Wf0ot
gJxAR5J+e9J6NUPFwftR0EfxUGIJVrsu9bYsy4ek8TX2rdnQWu26jHXrPUVfxXBIDdThxKxX+pX4
AUkWi9laIegfh5aA8cM4XniQJuMxsYYyu2hpq6enaPCKH709k0oO53R86MdWs08efGLG22aZCaYo
mgaDs20IJeiqckLBJTm2m2CsSktsw8nlFrW0vMlxt1PBbBjU6d5TVhV+f+nxOptbtyLg4r4hD+Ql
zrC0P4wOZudtkpszvjFgUclrGcW+3M4ReiquNRnZgd5XZfNooCWJd2lfjtHM2B6bPuDAdsrcc+rj
Q1+Y9ONWT0TvYYQzMYjkkyMLNNc6saD3UTFRL3SUc+Y3r27Sjk5GsDNdxXPIJpHcrWG81C5v9IOH
5BIzcFn1YE5ItvcpCd2u5D6qBo65nGKwu400r/YCdxzkjKWFycuP0opyTsq+Kjpv28xW2b62yh5/
GGpJlyaHlSOvm5uWAPN6TuP7Ttm6WpO9rfubwcEYFti82CxQeoZ4qguN9KTmzpZADbvklaub0JnQ
oleEF5G7DIYJgtqW+pjl3+xeL+pNaJWgFYmisPuNV+H4N1dzp0vjFXHOYGyRf4/GnTcBhNkmElYh
Ury2b/Kb2h5HB0uSq/oVSL3M2JfM1rNgJjJT3+Rdj8XK94EfnbRissMPQQPfECbh2+HahuY5rGxb
AZehs7f8Z98YzWkPztcJGX0kWT4EtqZAlM09jhno9Z7E5x/ZibU3jdiTG7JIvWRLTKpX5HTGkds8
q1bp+HjmskebTW1J7CQjU5fBH+V8Tih6nuvyQe8avhCBfcaOrW7mfW84rArTUO+iQyZ6wYY9bDI4
exNbrxVTWDPdmrZpvSiNLwjESEcLZg1pzy7X0RcHIKyjKuixDhX5z8H3f9So/r+Ntv5/a2eNRW3+
P//RMv7LfGtRn8joPf9rQ/v5JX92tOIPtkw0p0IwqUIwuqQG/RxwaZbxh4lqjKQjpMm2q7PP/rOh
tZmKoSNaPoPU3PtsMv/sZxmLoWlmzcJkCsUO/qz/pJ01ft2ZOwJ5lWdysdFzk2uKyO7XPZiqQJTY
BPKSs5EmB1l/jFa7UtVs33ZmL0CU+o9AXjQctN2NT811DaHIHmSR7QYWqmXk+8clUEx43bjlaJ/+
jQ7mt8hMvj/bIG8S8ZpDH20yIvzt+6ujpIxpxwEVimwbUfptO30MV82JmtVelZRN2xhK9NACFyDx
Ob22EfZyR0uudd2DDJvjA6EHFWhHHHYG2VyikWJDIguMa5OO1iuaW6c8zGC0T3NX3DZeOd0Iv31v
oIqySoniQ9Fy4gzRRDdOHN1aLxt5jJrkXZ+M8aa08ugZVMk1stiCtBz7YMSN90iA6PGtOboblGUR
Ue5uhlDdWwlP079cbn+Onf9H+c9kWvv3ASUXEMgmY4mdZgH3L34jrIEV41A8BSlv9nYaMo8UAF5y
nhWnRlXy4CiOFtGxnQbcmr+QSys2DlXtTpC4ElR1guExTUE0G+MpniDNGaxwT6Mc1n6SaNd61F47
J59ONM3h1dXk7cwD6rESQLJrzQYdSP6VYtt9iWE3zaA30U/AfjsbCSxpYFlu0Xoviu8ikMICqZcr
92UedFhIBLtBAxVrNik6bFCrvp8cTfwcojEw/z9n937aFf86wl2EDOTB6uioHHqB3y+igRZTMHBR
1Fzq61KwYF5g3xUy+DhEEd+2Pq4GjBoPsQq/wFF57gwjuWoi/BYnXoPsPIyvn380D6TX+kJau88/
+3wpKGhoREDFAWdlRW8lz2EnyXpPSYbxwix9pkUUJColm8yWdmAPznj/+eIO06HWhuFGFeN0L6tB
HBEO4wle/kbc5tO9BSU/6LnLdp/ORb+7K6JZvxMt8J3eV4JGhw8/X4hNcbeV60UnfHPY5RSNIfwn
8S585y6j73sy7RpOtQX/EGkEAS1e8sWbsi9GqJqrbsjqzrDqPaSOLR0aSPSx9bu1xVyN/wjhpXNZ
PcEVwAQaWXALDB12RZ4bdGxzcZotBsYtJ8JWd+W9KBE5tokVPUfCPEpcsqDcmui5xgpcG6VzT4r4
x9/fBL+tXZdzwluG8xaxXczeCWP/9ZxopqkryMhRQTet4hEnE4wjndQcpe6JkYNi3KMelE4KIg/1
zQoTFlN7vRdrTZbpyZZA+X2LMm5wburRzoA3t+kGJRA6klbg9Lcz9nddfokL8y1PR3P3+Ud9kmVr
f1gI/HjQrqb0s3WO53Q7Nz7F6fJSoFhaGUpvoaUQeEKeQnb1mfeZJKz9oMa8c8qhRkChn1F11ad6
tKqfL45R//khpdWmrA37FCaZfYPWwrrRyQLZK6I5sN1X8A+96qKFvR5kEWCjHhIjdvPszSGnaIv6
gxhqyzH2o16PZ9b/h8FLugNF9Hj+/KMkjsYzdUZ6jN18YylEbXRB/amvm/LkkWUUksgzZZF9QwXZ
nsOq+3fH/KfS9Nc71KQGXe5NEymwK36TbmmZ3+Wc0GPQYIdYm6Rt3MSxe8evZcJGYbW7SK/6NRrz
9ElZvbPqvCZ/LDp928Q6qaXOGG3BxjgPueqPZd979wglqoDoejg9FgBKq85uoAVyNt3kw9A818hX
yMcSJJeY8RIpxbjqU5RSL4L3v782HWbWv2yQOH64PhF9YW1dfPPL5/9iCPXY4CcMXOk5lzCevnWv
UWFnj/AARirYV7YwzhfYfkxByFdTlQuAaHmhc1oh/LzJIHseR7utT0O5xDuN9BI81q6ON3hg+Hgx
M7pBC97rvmj9e1ggUbPGfvA2TH6/81MAdcXQItdx+1PSLoFzidUcRGcZr/F8W0vfPEsh8rVFOXLS
7T5cJqrAHMbhNZ68r0Xl2B+oxvvWQtNUkRfKNiuGokSwVqcfYw3In9EeM8IpytUEKu4YW80/XtxG
/JvnHbL2f/l9okN1UBxiY2Nj+Ls+bdQMc2orswrUuImFLY9poVAqKRUPx4IwHqY9xOCgGBB4Ax3n
Pl9ePOOxMy39mg5udINtdi/5l0//fGkUtFsESgC/RAi6BFptk6kdugfjxWmwwtH/TwdYeeT3xCQh
5tWw485iaBTzwCekxqnSO8+v5vvCiEm/sYh9bsfZvRh2fa6QOF/bTDZE33hjkFv2i29wfIN6m4Iw
bfRzY31MwhV7SijoW9gKr93y4piDCphus9dyPDgKXnljECBz8Ob2qvtZc5ISxRRGdbbvYD5WtVZj
IB2LZzMeT5rRibtUxf2tcOUxWUhYny/zjK891+I3Z/T9XR122kVmlnahL8hWlrnX+jy8myY7ubbT
vJuMXr84DqDabjL2xA+ad+7y0nQj5Ojeym6Y+fbbEdL0bQH3dZP6tbzq+qBD09GKGzSCwyFE4MD4
v83feyO/hQKfrmqnz8/VYCtyr/HhdKj+31QyvpJO0d6PEbm0sa83uBPs8q3O+0eU/OrcxVN6/Xyp
5mmnJ415LNoZFVYIskdNlnNRqfbN06vy29/fxMvi6debGOOpSzfsspE2XeYav97ELjDCcpJQUEnS
G51hCR+Z631bg8Zm2uNeHGmW5LOkY8DwBAJzIQeKSlYbU1efrDHv9kwsfrROgX8vrgjlzRL3JVxE
0KqNP2CawIDV7Gs5XYEbgFEqu2zb1YZ2T2qb2veduUuSyT9/vhRNTJJbYnagJsXwVFtW0Kpkfvn7
H5mr//fuwKXwpvLi9EJzhgz9N2FX4/dKeja7bX15EEzV4+dLbsWrNBbmPWYGA0CN96WD97MC+Mg8
XHhELiXUmw7hU8+O0suzFvro6IcxefbKRBzV4KbB52dFKIZDTlZC0Ckrfh5ZomEfDpjdVNupNvIn
L2Uu73YQ3ZvofkBNes+EFcBnX41YgPgQ9YoZ9HGMMm/QnR+jbdmXsaIWm3rvrq1xUnXYVDfU9LB4
+jFggBUYw6gO9dxAGGgfm5SNEXjaD0JoauqF5q3Kbg5dnHywOVk8vNNmzvy30EE52syrzum/TJb/
2lHRBvJ7r3k/yoFOvs6Qd2lw9ONsegOB/mRaqOPzimqumJlsIHt5BzDI8MpCLCoiRCkWwjy0nDu/
iog2zxljkZVIUaK8W+8gwvnN79mlTWVyYzTapifjKW2HL2mLlszN3r3GAg6Isc1ARctQJQMKl86c
4VZhbAfl3bRe0e8QWhH11FzRG4hF4wVMvvDB5LoRiHCA3nWVPRhOTf6BzyPWCZ/TJH1ttUchmodh
cu1DaqMKasv+rUcCuh6EetFKegdN5gExPuwiR43sGDjzMBzzFV6op9TWIHuLbdJhwhnmB+EzstCe
0KzFq7j0L+FUXzO3J0QtGna6UdvgL5M1hWJF2I4qmdBUC7q+gdLJsJ/J3Etjddba1BFBW7lJxJPT
TPslOmOv+2DFJLVnACWqsfBXNQaO0UzzyWyW6UZrHCTfLKsG6Tdbq46+QUXSNNf7aIR+SCbsymYS
21scBuEhug8xZ27tXBtvnAF4Ye5IHZTGLT0Pp1MBuDv1nkpzBFSsb6TtMDCWpXPI24F3HrWs0eYK
tDh5YKbUtb05sEUCOeEM2tkOSR0qHbyHErI88Z8p/TRyYwbZC6AXySA64HqMzhrgN34yd9OjlVuF
JgLaBk2J3bTaLp/0W702fsQass7BjGA/xlmLB7O8b6X+mGo7uajmPGAkwqzXJqDkZhzmg1k7KAaX
HJxR3Hn1hPGhs7RV3UCpXAJ2nAlMG5GAz3M7lJvOdiQqsmWsrnp3i4ay3AMhqVZjmm9smt39MDpk
KQxAl8pnv/fei4pYqWQPlOOCdo9Ill7vdyMT/8dCd3/kbXhSjh3fQlU4sC3ilLZ5O9GtXqKYHKPa
jLU7Y34guO9rF4ldGkNKnJfUtoS9HzO4/TSnWymblW0al3r07yRcp00nzR1AKfQyyzQ2zZ41XScC
V/Esil5yguUIO9wPYlhljwkSUzDQjY87xL0lavR2ZK987F+kj0F1rP0vcytgO05sn7JhXS8PKust
HeW32P1iaJ1ErTMxxm9IRRi/ZxIRY8E3DgQDsGY1uNfiGFkozwoGpwhSIKObDTfz5FT3Zua/i2w2
9q1qfEbYrMtFVNkrpqvROvcIZHYTzbjA3f1RVpgO9LGcnthG73FDR0jpeRBaEvhdpXTzqGP2CQwr
+6izGMQf6dsbgIpgx0LhbtTUXKGdl2vRDXsQZF87lZe7NB1P1hRvvbCUm3kaaAGiHAygX75ZYH33
aZ0/z7W4K47hUeGr25DRti8a7rTSs8yNwcRihWDR36N+F0n2HXiXysk3Ix+23IRloe8ccU8eDpBj
BzP5NIlpP6+rAeIJ1BzzSHrAQ3Ulipb4MptJP/PpNwnpV+bhHFTMK7F3O8+UHtqF5YZ2GV1nLwbW
8Dz3kyV1pNND+xh6zWvIXPXMCOaGN/xHip1v1dWJhhprCYxCXN5r8qpGgkaF06z0omWnWg4XFmyc
6SZ56xnUOkfCzBncnWwcOGD5bnAhG8uMf6Zww9dIF/0hnciRZMdPJoVer0H7kXsBtLQLUwH+oobJ
bRLCYdXfZXLxjfuE/V0KgZWY4tLaROCxEOACaTSQz7Y1iiRSel/6GuTbbCpjXYcqCzqhmo3bcuei
WSU8M+kt/Nzhh2EV30k4z1+LLNzkU1SuCNgt7krrzunKJ01r7ltTNIRH3bSdvCb9liSKx7IyE9gK
yYPb22flEOWQpvNhMGdCj7L8ew/daFuMIyQUMUJ6cEcUZp39Hec/FuiO9Bbfe5CemvYeDjmk/jkG
K5d8DpbFO2mOp6aHee6n2bIW6OFsWjNX5dZkk7FCUnCveZR71UhBNLLbagx4UfajYTflOh2It5r9
/Jpi+TgkKf6LLLvUXSPJ0wAA4ZZ7QHLuhgGQvjO1eJ0kH6Y3N4c450BUSHwPdtOgWgtFQMa0vvFb
aG7cCnUzfPMr/k8+5O4Ohv/XGHrTbR+ixOEqf+Rh+9wMLMT8AYo3Bo+Lo2JWbnp4Ze+hbuyShBqZ
Zt9JHRkI6oMLmLdd4NrORKI4DZg+jU8eLdeWhJ1vlmSbTe7Mk6XMa2g9pMhmAlF1z47VpBvlueva
YQsmTW3DW40hho1OQEIg+g5kccAF0baVfeCwBgtin/BylywRjbL41Gn1q1LkJZad/1Vv5L5NQS8Q
oMrzoeq+DYk8D7TBq7b1JmJsBncTJUw3avaL4EfDbV3ypsxpaq3VADOGwCRnD+RIMzfzUEwXyWQn
MHNb7aGlZ2tpq/jgjMZFd8L7eSwfM33aGVxjoWjFplGxQ9Y3EOZRWyx16dd0Fndtqrl7f8rDDRhe
B+6cffK7Zj75xXteID2MUlD21Wie+sybf74Yk+TRxMOvLtz8LNx2voutjA5UFuemfmAKWZ6ibChO
ZW4XJ/oKoA2jt9ANgCWQswdtYeu2SDj62NWxAKK3LDU4Azy0unUNIWQR9JlC7sJ3c2AX7CBZYATs
g8Kyhtc0n17d3GrRIbvZPgnHJ9mrt9BeKHsD5vpqaXE7LdosFCnERlnDYq5Fzz4tYNRV5xvIrUfv
tauZIRXWkeBecWKCRP3wkTAkWxHUMO+HRdkJkZIQOVnrxxZHz8pvrqIq083geyX9PQ8+wbPeTfpN
iwIIVahYDTW5G106f2UUhMPW5sxskX2smwxESlEO5KhkYYjMKjGoB7IX6xULvru3OyNfm66+a4SN
M1ID6CsgBYLyUnd1Cg5zaI91x15OEkofkMH3JZq6m4apVBvPxHPg0ySoez210VsM2hOQxm3qgpg0
qYcUf2FS1DGT4558PSaasF9lnfzAdrPXEBwwWH5EqPqY9eO4dn3ryQfmiBaIFbj0NkpoP8wezjSb
yQ1OiHytDAQSbj1A70Y2oCXnckbakPWlsUqiI/ameW+M/bdw9M4xdVcQmvJ11L32MM3HXjI8iOho
0JZBY5/mA9jhp3le1z5b1xSnBP7qfpsvVH9nWDH24FtiRYJCwMfsr220EP+u3QI2MUCZpTYosyYx
2eTOvb1lO31CCcot2c/E1P3wCq4HDXAmwNsxTU7x8kJ6/B4+qHuYkIAVisSQRkd6F9bAYSmf6tSS
ZF2QLax79Sp+NMdW7bNy0DbzKP1VayEhKEtz68NZXQ0z+R86NqEAU2KDxyzCzsGXdiEOrAmfPu0r
VWpJcTT1dzApJwI67BHmibvV0FGB2G1eEgj7Kvf3aRLeoc0wySgk/trp/GSn+bj3QQ3eZpoJmntT
dajynSGGo8775qlu57H2xt3MqECSkCN4Sm06Xey4NeARkbrIidy8KQ+TCDZjEhscdsyNbUu23YeF
arBClzLvtdBumenE3+LauoeCTGZHL7rArqt3elMOnKQZ12ZBQQtSVhwJx9qi/+q2c0qbgOXmw4oJ
rDD47lbZqReDOsMluIHypgdploRrc2yIgcH7UJWtSxIm8kZC4hOauYb2bV3yTVLGV/3K4j5e2QYq
QRUDEs3m8YpWeT5ac3c7epE6VHoCkjL2g3YS1IVOcmqm+b0wFCqjSF4aIHgdgq2V18b9RnQuZ36z
cP/nJbqz9naGbn+ZJjLfBjIl8Omy+Qb4n3qC/UhrI0pL8P06+FnIRTog/3uq43yjYbPYkmJHiBXL
FddOAFVn+puhqfyIngauUtK8oftJmF8qoI0mSWCFb9+G0xeXsMe0wXqjYfIMsAKuBHj+XNejTWua
CATmc2IS85unPIrMmvutj29aWP6BmGe1HkEe4R91500RAcxtPxJiiZB9+VvdiqNNjV4laNDXsXTB
MKnvqetvM8eK7vAcP9kcKvVYFiRf8FWeyxQtvI6jts70+H5BgqeTdT8kNc54Edu7QmTTamrpgN3M
V/dknx4Gnzls1p2RzL+jC8QzWAiefsPG6Mt0r9sYdzhf9q2BFU2EmEBxea+NsUF242rcQM611eIv
VOAkxtpvIUufAPDUEyFL+2zonLUGtGkYX7yJ9n5+DUGE0oqnGitGmYM7XOYJkz8EsXnOMs3YVaF4
kkVNgqE5fyzkNyJE5KrXEIUiMdmXcXSpaxJh8NDsJ/2imxL9nqlNB3flOfxwY14EJrK8dVcK9zD0
4U6QD6d9emjS+rmr7XfusGQtES6vcp28TUeHaxzP8XsekS7VqmBGfZNgwiZTkGhJGR6dPKTURIRY
Goa2iqO+hY36Spzuvlb8A5qk/+61ntRUJPAmsasBFsgPqMavkYUI01XyLNO0RhRBIyQMgyAI+6GQ
qFU0XR28MH+EE0zoXXyC2YAsD3z2OnYw4JF18IKK+HF8ZGZVrU0eyEdNZIeEZUgwa6rZanPCG4Rv
odT0L0bj3LDdDQMCWJKAeJLvESVpm2+dKCz+i70z6W4c2bbzf/EctYAItFMSBHuKotrMCZaUmQIC
fd/9en/MeteuW+/53mV74oEnXKXMUooCgYgT5+z97W03Dj9IRSz2JZ5tWDmBSovuIq6oHKoVHeQ2
YOi20KPvWSQZme41zAFeN8itVsZihR/xt5uLNA/rWkMPdd0o4g1PpNuy5iFjA7GsTL8eOGKVkcsy
gcpjJXIJmbWxd93gnChqnsKSBj05r0gunGHT0+oxBOsi3XzsVQF61yfYXjFCQuo34r1RUWSrlMxY
JqLJQ9qMP4mhbJkhpwdvcuN1Otyj1RqDiAbKs6z/at3xpZ7q4dggueiG5gvxK1mMhHMPof6NHCy0
IZ2i58FSFCH6pznhShJ6gH9Xltdt0AEOIyyGOacjoGWaL9Q5Can5MyU/5Fx8EEHAEGzIAVjznHnE
ry7MohnEhYE7maxK5tWeTG2NN2Jc20T18isE3V07nruLwGoSgaM1CEpsshe49Pqqiatpk9YhZ1vC
T6ge8nGlqBjmSi1wO7gdNb1l17pSBzPgMB0LQDhDj05gjROxdf8f+XFDems0EtN7crtE/q0xD46T
k9wRWosfkpOJMpzaLJqcjW2/WCh9j/1Mh1ovJbnCrslb7csA9fJTHjY5Xw054OX8GypdMnxGcoE1
6lekXWSCKqjfyPBOQL6AciFtYqlfYOPWW0+rTA7YqQDb3x4rpjHresDzi4gHdzBTZkezglhNAKbU
AcjB5A86HKWUFkHFmHRN0t/XRC092O+anR3JFEyglxy6tH6QbvYOP5rQOi26dqGVBFZj/CLa8Jos
DXfbfNfZxMRFxjXJCXn2vdUmGPEjtw6tOj7r9HscP3QjRHo9BdvU1uPWm807Nuo1NaNps0RDRUix
RLFnpj65rN3KWBRyXsPjiEcgkrWEn0xviGkHdXa6o6U9w3rqs0Vdb9WAi7rqq1ulWrK2ivQ4Rd05
+yxQi4WTx8Nm7YdsLtexjdzRbhIX0DpS6+i5bIxnHOyqF0G+IL2kp8EXxYfyauI3OkT9IqFxkbL7
le2hAsC/Isj1YUnNKSgMxPUWp9nfX6UT48XW0c5FTyCMbDHNIcBfjwa2ysIQr0UTSUKZu6PIU3p0
kXqtGknIZozo3JGEbyEw4XByT9KOm24Dl0mWNS3vbg7sQfwC2qERxr4QLhOS/BvWW81CYjK4hCtT
JEsgjlaT7kp33pDdZK5iQWlt3zXYU8M3lR9qpC3E+4I9Pxkjjl9ihJLaTyz7Q8aMBysJEVVk0Ton
5+wxGlsqcHobzMQGsgSZXENZZvAvXky7eSsnugVkp0fbvEpQzVlUcoX+q82JU4d2SZLMIhw6xEUw
Lnrt0/5+Kea70GywH1JpbQEjBBYH810UBV372Oj6fGzS2tt0MRHpWkLrYrC/bUnWegfc+QnFBOS+
ll17Z3K43cnDy0PxCLzqKxM6lXcSvYedB90+vxpdPR5IciMjYxzCXR7Zp75tf6bGV+2Q3qoiFhEp
Xl3HCLFuxqTikDMT3OOD0oKAXp2jUFWTxtx3+SOotu2EXnhnEvYbHfRpdvcWpmB9kM4qnQS5oAvs
yQkB/EnXTXr4Zrni+W/gVSKQntqWRALzpcgxwU+9E+8qw3Yv5lT2RF6S3SNnPVylh5rpIipfk0GI
1PiQLO3JgBuNpYws6pGzV0N2N84zaOQLHR3XfgpxNOcWo9nQ9V7ZSFml4vTVGZNsr8mKRqBOjR3S
4nem+kGbWcWKiW4SzQOMA9lAEnQ5YWCmFtRTkwyAe4ljjMSUVe1HMur6cbwfBpPO2tqTgb6VRpHD
eMHp4/O0dFmwmC6a27C1AsgN/QpkASNkuhNgP33eMd0AI71oSVgSBwGUlRSXCApv/aPMWlrEbU0i
606LjCe5NKjpG+yxkOSxM3jEcROAIIjuMti8VqXAwxfVyy/dxXWAaIFcA+7FdDSbfYLKG610NfC7
TR8qHvYgtCHU0wO2ZYS1Wuz6uWOdNFMyWON1P2TRk25O+3FaEghNFlp0vf42aiGhT0+yMetz7E/0
y9bYmoetO4pq23vzJTaMKwZLwqz16Fft2x4fRqqTscqu69wVW78YYgBoyU89jxfbRTbwHLktYkj2
/VyZ1DUfrGX8YEQjiyMOc+4+zHhrklA9KSqSyeUGsjCwcCrgAcwapEONgTa48MrdUgzTKkeeCHj5
iE5a7uvJ+qbdP/OFuejOWrQtqTafbAd4K9ERrQkdX7ete2rK3tsyLPzqtOVXRQ/Q5+j1YRjUyLlK
AFa21xkxxaFNibogaWNVWFG34vRKFK2JJ1xX7jkbCanJuuHdgQwHafRMVo3YxssePpq3SqIzurtX
Wte0OEqw5Qk9urFxPiaH07JC4O0bGbFtE+OPg0f7EoU7bQACoLaRYDd24zKIEkYMdWwkxMBrAXgq
50F0uIIMojYzbVMxsHgiLONaoWGuwym/ZcZjEo3Z1VH7xqEUclSOBr6JClRUK9prv9LW4trhF9hw
IbeD2z52yeKuIE8JDs7aSw6HcdWGZrWSff3FBAJjQYyK25rEdXSXHNeK85Wn+bpxjQcrvfOQmgoj
kk25zGgTUUgdx3jO3VU0QQCk5nuj4A83eJr8PrSyM8EfP9x0JpYoDenf3A8rGtmb/BZYLRs0eJ00
nke3Np6NpNwKKuYVAl3GS1jJaWqbJboqfb7eM5QKu4hubB/dnmk994AZextMD9oaNWJ4sShcLq6+
LJuoWMZ1UmFoj2bviJqpu5DEy9ksKk/KcMjMccd4m46csLTXYqy+8JQqrK5Wd2Lh7qFwhET/ULkF
DuQ/oAYg6N3mlOTTqukRfUxGFV+rGlh/OVWU7TTVN5EcPrWxPBbEOO9FrGjX4YS6FLlhrY2q634k
0yohjmNFmrS+RRhvBZ3HpBMbXUnLCGtF4+rjeaz7/EYMqF9TFd6qcpt3dXtjUAhwvBzpgRU2Y+mk
THzBnxfGA/5dte8ie3hQVjo+uJ3d7DqSG1mwPvq8s65J0iQ3JWHELFb87raauv1+SQY3w5DKoR0o
8T62VXYJKZhvnA+QPZghUZdlyERaWS09oKIIChVPW3IJ5kdCkeSVpO8+Mb7B4LIPGDXUY7pUyaNG
IYuFJ+x3978cSZw5aFrLNIbcEX+oE8amlald6XWNG6uHCzfVcedrY9sGjpe2N+/+0pA6mKGou+ip
1dy8coZRVY7veYdSOUp1eVC5cJ9Ch4wTzswMyUlWZjs7GZZm+piI6hMyZs0ee2YPYUGc3nTWyTR5
yrOXGdHzjTP1+IT2H5NxtRD+cf9SX6xyJUyFQ9FzoFLy4K91nxCs4jmzzObZTMuv1Cv0k1u3zbNb
EPFJo9cLfv9l1NWs2tHyPMvkptex9zYKo6MhXZM7sgzy2RqZpw5KD0KXElRP5LRtJfEumjKLJxHx
EXIWYVWO2uLJEb22lrNmQr3idkkRXb+Xk1t+CTgwK4SN+Tm2BgY7i2b7dhJNFy9Wd1tRfMVr3TJA
dz7kYNrfGyZcxAO7ALVN97EwGXJMg/0z5ER933RMHpqPKYu/R4k+vDSSrI+2ch5J0zF8o+xqtH39
6PdNS1Ir/dNTjCfoYN6FXHktTiRJYNpsRP/VNOLZ0Wz95mpHQagcgaPjN7jogWRKDPiBTjli9sOS
uM9xJAuGpRbaoZ7HemouTsJYuWPouuYdE83SbegANS9NF9VPKSclwzj3ah7eSiMskdlddMfK2A7y
8TBj7FkbtYigHDJJKvToBEWEEZj17BKSpZFdTuIevnpbc24epJiLpYUtA7Mx3qTA2c5aNuyjjEvP
RQEeO+bda24ZpLUtFvdWpLCAMZYyS21jhFX4ZlFuHXSrhLJmfVWJCUMrKbVbmjTP86iJg2zclKZb
MeEJreIT7ZXHMVFQw3W4mK6axBm5LWkrCXJNxuQz3YuMAGuz2EJOtjGMNvV2rDXrcbYz2BaDF0x1
5z0VfXErUgIyB9M7WEORBS5NJJBViDxEH516iZ0qn7sbCJH7IEUw9nDL+iSX3DrUPct+bGWoC3M8
Q6Z7zD3mHoUYhkAqjVx3aRYolcnPrI1w56SOtu8VrH+MANsIN/oNClC5a+4zzNJ+l+1o760KiXRF
+ApPgrqgIHxPKBcuIGdw9xW5u10482/btr6mHQKVqIm/xtYgGf3+Ukz2zqlzbTcjX92E7q+W3aoj
KpkRnPOZ0kawyDdhLuAyip2EeVLsRR4YlUvquZtZeNFhtpW1aTx757HhYZcZ+y12sdGvNEw+Rmjv
ZRSNa07TyF/sa4oZa89e5yHU1E5VjApmjrScUFP6oIRgkoplqmq9DNV8dDS4f4atOAvUd51nOLVB
wXO8V7mzjapa/sgL6VfEJuVGq79lAOhOzAcRQSRT+mSVtm/IxD3+fikVOmktemuGvHh08si8kb+j
+W7/HiFkCXTGKAeFl2Mnyva7XjpiLfLkpymoI1xo248ual88s/fGzkKjtnW6UyFyf1paZLhD6tup
0C+4TQkzrghdX9KiuNo6ui58l7Gvgz1bcdhqPoTX/fQejGWsbtCvNuZI4jV9HEXb0wbAi/0IDUvj
+vGcO0ES9Uj4iuYpz8kCL3Y4++YHkdrVSzhqP7UarbqWzBc1caggs31fKRGfMlwvkbCSs66RST9I
63UmLupUu617SbSFR3SuzkusXmTHhG9MI+Mx7WxGcQtmYU1idcOdZGyBFHlncrbIAEh7etF4vDYT
uk6UEdUjUpjlEYOceRvc6YinSuzF/YCSgoU8F44ZnR2UiW7Wb2wxWBvw2OEJg1tBD0+MKyvGNJSy
Qm09Oc+Py2Tu46VyLtFE2DhmbsCNv9P5sjFI7n8+4UNCB7Ey29S8koAd+4CWF3rzHX4z5bBEJb3Y
tHMd4zyk8xmRgb5JEnM8zYXpHKdGGIxmSH1Rrant3DlcXjM8tlos1Me6s4zxbISk8qiIWBtDx+pJ
acdD2c/gO0oiIH+/ZGFCswHHu9uOiLO9HuW/m3y64UtPYmKBJ5VxOeu5uclqGd4KFWLLTWk0GV4a
DPcA99Zuveey/iaYsj2Yi3tbwCMFxdJnwTBVJoJYtIyzq1uHREYXTvOcDQmEeGx3C/P8KJPGI30x
7WzoY9D3hjxoZSgZ6TevC1PubezymUuMQJtc9XSd6iI/EX+7i5H3rIllfM4jozgWtMiI3esRIZqY
AMO0rx4AilUPkZHvRPuMq7c5tmmItluP3sbOmi88pI8DZpAvl4No3UKBKtqJsyW87/9Z55SjtWeK
/ntP8NxKfNd7eB2M1H0bJ55vU2AdKjdC/K73W/41a9XYGqe4xq1enFEfNovmkRUmc3NNBimUkgS9
n6lX+pV9qGN9w6fuEa6yaZykCmzNPjgd3UaeK9Ko63oKlN6H2zxz5k1pzm3AN0RHFbfOOuk659ke
wi2ihhy5jZW8Rkug2619kKX9K/PmbT7F5c2IO4EUt6gwzDo5ZxSNHOlen/3GsXOGbNlwDqeNPbhP
HsPGorStJ+nRj4KL/ZHFGV3AqGhOxNnb515/MCsj2s2N/pQbdnQaKZDWeOkcZQUVMYvPYQHggCMF
PdhFeQeGnusO18RKDeRtYaKNI9iDHkEytI5QVUCtynJ6dWGSrBfcJwG9fCYNBoo4r06Yi7hh7ayz
pRIPHgbO1dLFcmcCgdiF1VSv6kFLYeDVzPqb7vL7KxHWxgrtpQtcq0gOpQo/TGvokZ9NJHSPcb8b
46XcIg6EkWAY1a32qgpHw0+0ocWDR91wzmKON4QmnSJR8cKYab0YmEyNIRquAqHR1U3d7uhK6xqZ
/U13GpIiw2x8HpNnEevi5fcXhXyqPE08ZJF4tqiPwRQSMCaSxfs2E+7IIWagZacy8LF1+Nhac/74
rxWQzHj+pvp0LOmYQtIjcC1xBxX9s+oTdNfQDiECIiy1EvVMqz/aie2tHKmmjZlU3dG7K+WVgVdb
7+HDFvPEQxTPe9vL4TeHeh+wpZBsWxcWXVWSaUSOZiWWr3kSZTQlDGc9NwJlYVlZdF7KkPZiI480
pO+CjQBPiOPiBHHS7sz5pLxWU/KAZ2k4/34hLI1UvQk5ze8v9eSzUgzqc+EMxzBy/XZo2105uPYR
UU68b1Ssjp5jyv1cJPUhb79bA9tVX9tIDfW+iAMz6d7J2wzIq8uvBJ0Bnmi5txdpTGvF0AkpS5xm
gZR0NqXI0CvbxUsGhuPoxiQAKdjVzPXs16lvjFVONDPt63S3UHJg+Ue/yqF5QIlIPc+/Y367o8Y0
UqwZwelHJHzGqnQTQJdD2b1hzc6BYRC9Vo3LQFOunNZaGpa3ng6x72aTE/y+86S6uk6nnetoehfh
lLwykkHcj+Py0Mm3CWHN7feLa1KMYbsQQXks4yy7lLCZTmkc+x05xE9VVzv/hgb4n0TDjo3q2nQc
W7jCssXfycmQGJ1SH+79kclhmtgo6IxKlpvPIV20b71NoOWADMfvdf6fJOnGQ+6xuAlBl6rCg8EH
lgROOuHgZg54xtXZrFhU1HWG3AdJAzJJajbhgybNz7LPJo4mCCfiEAFcZbx7WAr9omP/avP2NmRp
FYRGSWu6ZkJuGPIa4xvY/+tH5m/wWIvPG2C1C74HrwM8tr//ynrtjl2FxxdHfznQRbVLP/VmYC4l
lGL4nkEx3dNtBcdrIxT6ySksX29D9dCxNz8oHeFbqTfdQaGHqzy7fZtUqR3KWie+kvriWx/dRx7D
hWQJBPFk7VBC831RbF/i5mPQAW4UVXcxCCvacVWRkZbTg6RwfItNuO9hnb+5qX4wckYZ+KPCowEG
dc3UKjnSE3jjRJQ//etLcl8j/uptcVxd4LL1TIergk3v7t/7i/0jqoSIk4F7WZNDuqKR9MvOtS9l
UOfX2r1Bb6AOGKyIfrw0/h2V/re37e8//Y55t5F3S0Pqf4N3m4WHS1npbG+z+ZFp6vsEpG/IE8+v
sWmDgNEOIAmWrNkwhB2JU58+TNBC66Hr23+TQPFfXQgaFKSJkMjDUwHA6a8XgmVQS8qIiXMoip9T
21DZq306xBaDtv5ox9AVHXMh8LoW/wfu5P8bNt//g5QtAhr/chv+J1vy6VdbduU/mZLv3/CnKVl4
ULYsSLLQ85CjeIJP4k9PsnD+0AkoNXW8WJ5J25vv+QdkS7h/WI6OEReXMGAD/Z6y9h+mZFT3f0Dm
4i6HesoSwHb5v+NKNn8HZ/z1rrVYKwWOX4zReJz5qf98q9QLxvb7mslSWDkvnLcIcYtDzw3AFzXo
XlWDdEOr2h0qnGnLotkzbKjmgwLncIwLpkl08Eq3WbcgcvYYk7RHF0rhQxLKGgmalW0rifqyaFEE
QPA18hetL5d9MQPnWU8EPZ0speJ8bZR1+D4V7GEIiSK0WYC4om1G2ucbh3wW7RTy7FanNIqgOcTs
w42DkVgrc2OD4CDbl409eoiYkjE/5fz3T1HBPJl0qX8ZnSd8JkBi2xcgWFZjDShVdUxM18VSxUFf
E1e6im1J/3QxhAlP16h3xCuXnxPn9UdwmtlVm4joCZxRLPtaW/S93WnyfbS7HAI3M4OjR3tsL+lZ
XggWii920nBIn5Xh2/bCBAK5GQIf4AfoSTU9AvzSJ6/8iA5CVjWeSI4KjyLiyNt29eC3elKh3x7l
aYx67Qn3F7IsKgUaDYDUuwI5Ha3RGt1IJN0ZzA0chKMVqfAZhX18iLLEeDdKB+4/h2C/hBZxidhD
1tVSQkI0KRtQ9naAEWWyr62k9ONR1DQGjcqfOkLgATQ3B4xT7WPmLMOTi9H4BbypoMmohxvNmT5c
Iyq3ZTssn2aqpzeOW84WekdyipqUUL/QBcw1sDO9YmOwEJW65q+cDc0X8aA2leDU1rlK7Yl1KBgA
j84LHWxE5WzDiK8irMAecVVBJ1T7IadR+0ROXetMexIk2BbhVN2U9EfKWarykRQSwKPpNiVJ8Vjm
U7G1RTO9LZSymAVib1yT5OzuojkZj/w8zvHSiX72CW77tKJ1prS0ZWKXOmetuFcPbtOsY6tLN02U
i6CrC++pthF9wI2cryS59YfMCOW2FGG8LcCd0K7h+v9stSw9W/kdMqurT68tLOIZFKcKj07uipPW
+JLA/Yaf4cUvuTlob7Ugl9nSOzhHdVt/02uaI6PpWZvOlaPwp3Hi7ELG2KfMNJT6QGhpO03Ze+MZ
+ju8npYhBqKEFSnG4/NAsOka7d/4QOuSnkdscaQIa5N+No+TCt34qmHf873MkpuFIPhtXeqaL+Oq
f2ObxWRIKvCmMFW4UqL09hIN2MEcKn1ljGPi2yqaPzF2tvsyyfX94kgOfS11VoMT5h3UHSWn8oxA
NMo6AbEUQWHdnbTYzVYFZ6uP1AG6S4sHHLSrd+fSyOQhChkA2iiBiZZol4BNdQ7SpOgDwcjiI18G
7ZHR3bTBcmztwIj0weyQQZ/PqfShgvcbXAbqFCk6W1je4hOc/5Txvx7DqgyTZ88r86szdRpzySTj
DJU6lxipEFbjDLRWJxm8DDbcGOwOrm9iMOc5TUXQjImN/RohETq0ZI0st/VTSCrsp7WYacHM9ml0
W2t1v5tQ7gj9ESJljJN7SgicactvzhTmh7rJjNds0EeI5xjUhBOCMjVa7ZiICMad1pnVVtotYwzT
mM/KoFfEBz1uG/yhwOjJzNQLdIJd26qHitHGeXGadlNlubMi54w4NNp7m6otvHdZGkg1xlLzLZFU
h6Sfo/ud0r14WtldvIxHekgLd18njCYV/xRCzA4xesPSLIbS3RVoqZ/bNrE2XBUzQC2xvGUAeG48
8Bmmh57o5ETG+6Qy2xPAJJSDEXremxVX3oOWVsZGlQBuWr3y1mHfOQ9hkqc7MWf5YUKxekHdmCIX
iaBrZ6hhZV44jx563V9d2Sqa/+bkPs1EBwTO1C4vY5ujWSrxK21I4baP3LEAVkY9mt+y1jY+yrhw
vzVeZHzQhdRPoYkIiDC9eG+qewKBbDFNaIy7kDL2W9PWnWDUZPJcQVtTKwkpxJflrCF+pKn1MlSa
fUTFMV/voLo1x0Hvu73M7QnzKPgeYaDlT4xFbFxCT55LlbYB7Wrx5Ko4PiZIWOETzvF8nDOGJVNK
ALcG/S111yiRZAAmB6k1US0fBqqKzZQO2daE6oh3oWpmj4lvLPONvuAt072MNKmwdB/0fhL+WAFL
SOq824ul7He5QSJ2kff9Q7fICAvNXLYbcyKDWR+8GbGd1p3bTro7RAz9JrfyZTPki7dzLI4Cdreg
AvY6VG6uGeOk7PCPbpOKwWQOLJhQGbh0FTY3350zbV9KET3KuEjeUBN69coptBkekJpIh0rHH92s
TXcJKGu4YYzHvmnkWsc3f+jnyusCq63v7eWuvo1FTZROqMdt5dNo68JNpHf93SgfPjZWnG9UEtWb
RJYY6EiLPsWOaqC8zilA9KHCkdS38A7j1In2ZtiD3f9dqP1/lM5/w+P/r2rWdd98LB//VLT+/o5/
kHTcP8gkd0lwM11H6n8l6cCGNThee7YrXfqY0KT/R9lqiD/IDrcoVyUTEte+J6L+R9VqGH/A9JQQ
Q4XhwOsngeofmJ/rn8Xon3zv/5oyYvxzr8g1eW8O4QSCN6IDoPg7ZaSqGZFL2sB+CrrZWaqnLmN5
KIvhXZXj1XCqAGWzb0b4v0KSCxiojnlD63qRX5gE4z/vov819MSjiP/LufPP93NfNThp4Vw2/47E
cGn/qWixhT8oiT+BTCKKMrQQ5Q8v914SWgyp1p2MqHuHjqqtUMDDcKNnE/rYLw+GPoF1o1qKUIaW
yXcDOINTTr6CXrqQHUu7d1uH7nbSh1NLdEiXXTxiPhiZrzQs8bDV2gXmfEgyIBMgVroEgCNE2U2W
wPij2n4SJjBWhQGx5UjYp0E3qusAvG0lwWpt3A5ivK6G71Kq7wNzQR2hZ8mQlsDPvdZrh0p6Jzcv
VqV51hqiJbujhjLJ62f6+19RP65d/UfK8XqsHlVIERD7qQ6ZdPqC9oxF7Hs43aDbrDoKqo4TcGN+
3VW+quBCHKRzMQbJ4SFfsaQPutxgPIzLcw5UrCuwgYEsJaKD6qkBEU3VbMIKmddDI4O8zVcWkZKm
9dZm4Cvp5qRNUN0j9uAmMSIjGhQJbxQUYINCsu6el5yO2IiD1U7WzXzI60up0TDUtRWVIfbMt1DR
tnBRuRADpNE7kcw7w48FhqAl0hUa0lUT5K4MJgT1IWmjUzSvUu3uFGHqWkbvOUADAzMHZhtazeAR
WuwYdB0eWjXvCuYJ9rzHdE5THSadVf7U3J+46LfagiNp1KxTU8QrD7Fb4myN+lUsj950v2i5F28i
bxrQpEbIK5M97SlImgjUmbPF0PMW9Voq7gE5rztab6ElCAdHyxi2WE6eLYwKdev4cUMZ6jVoIM3s
rXFL8hw0zCRovz5KGZ31Gloo2/u1MqfHrE2/KQ0noWcl1Qa/Kp+fSk/e6EQQaiq5Ns23sqaWa5fG
WiPqmVYcI7Fliqnc9T2dMJmkT13DwdAp0ZA3+velykfMC2GwNNnzSCBCo6+5loUY76bshwodLC2U
1aItBzN0H7qq2RTWFzGoHSous3x27llffe1DULgkyy2M63WafSbtCO+w38JQ3IegNzX3o595H+On
nH/EEHDYaZnHrNADrXSUkmgw/ZHKDf0LWqrpOFjYLjK5DfEe92O6stDOGgia+hAdTIZt76Nrz/XS
XicLbEUH+5zPizxPo33NcyCP+Q8zNPfIeNY5ng25vEqQNRMsH8XFnwp8I2QKBiMlkd/G9qn0jDP9
GOYpxiZW+1F9pGa9qvonmUfcrJ/jvT522s+ouYnCOLRk87jxgyPgBpvPICbxaZdUnTGOhBSssfuc
zzwUz6H3NBnOLrV/FO3z7J2d7tEB6gmSlJvgakrSYartcv9W+0txl9f186K/Oa137EX8cxSQA7aM
ogKUs6vQ+K40eWWc910n5qjS10aH824WBEwrAJXuWRaYB6pzF+/DbmQiaKw1m83Z5v1nUcNvDYBF
huvOcZ8GafqJHb6oQftkmrSu3HJVoKafbfcUujdpJr6cX/RIHu0oPHSmpC9uvgyUNmQarcPqye7b
50YM37s4BcdIUzyRQZdP37xqOMdJvRFgrPPl4s4WYzvpZ81rik9s4CQ/Yi7I0pKP2hguRK9UiOC7
T2uZN+EAy9WL/aH87Ab5BEWsA6UVv9j2/DOevzDO7e049acQixOLU+5+YPhZWc5Pz37B+LLRIgCR
6RtpOECKIJhUoIgQqqMrTCkBHeMnGOa96NTFJDPM89pjSEZQlHmbtitwFX2U5mfO9TJ0Hj7zZ4jq
FYbTuZAX7x7XZoImhW65Nu9MQrs/uhWjjAkosFmp70KNvlHdT5zp8twa5klg3ROD8TA33rFS6kgX
elXCPtbMaK8Xnj+BT4HTVK0VanUojicMhyRcsphd2F7Xc1G89i1oyN45kC571OvmwzFxD4xhveo0
0CCjDqSm+nRHb68T7UzEGJ6te8G5DOfWnW6TSRWs1KdLO31S+mPWeKdl7n7ZMzyFdN6WKdrx9lRw
K+U1UTb6mnKPzW2rNT9bivdKZz1XuonnIcevNxXoZs0Ml2b6SIAVPwof/ENhVn4cC9TMo33pei4y
HatctPvQBAnGnW5F1c3rwxeinbdVjmMi5V9EEX3I3IpBkL3ylp/uyES294CVJjRYDhX6JXkHuaSb
LH8Oxx67dsOKPbNnWqsqmrc40zNyFIdZravwVmJLaZHstV2+qzNG16a9d7qbcqaTlRSBXt9bNFHg
gtRuGMzXn3qvVWuTw9u66QCGiS8isokZ+4WTgopaD9L7TFhoxorW8ZNZf3jEaA93pzz7XP6S4X6c
69THKgzVmAaZCfgi5ejkkP+I4toAc5bdLauiCqBATNjC46oBkYmxukHQaN1i+VElvV9V9T1oDVu/
4+sNvN/lBYf/5j5UZOH00XtAHkYHbJ2Wptzos7thylqmbw3T5AlQQ10aqxoxN2UZFljtVOO2HOxk
pTwWpQmYw7ZR/bookcPHEgI8fwR8utNmGgr6mkdKNexYJEROPH2RfPc8bZ0J49fQ3kRZovFx/E5f
ti7LJ3o4hjN6MHNYtxihWjyYU4x3e/pmI1WuGGcL+B9kjcbt3hUfzUSqhiZI2vqmlvABsSJ2hgZr
1Le8iqCbeBtbkmqUhGgmP7syY+L30lZ5YOgPasq3jMgYNu9tc74UEUs+t2bDAyoTmnBftXvzkNhb
4mzf7VntW+7GgcGFQuBGxhrGE+N7hgbaThk1KCTBjNQWj/d8l/S+psl3SVPCAJGdAQup9WU9Wi/W
f2fvzJYbZbMufSsdfc4fzMMpM5oHy7J9QlgeEIMECIRAV98PWVVRTucX6eg+7pOK+jLTRgh42e/e
az2r2yuEvTa1zAwgsQETLOJ01mJdqtLYq7slbHW0gNibwZnwc2CuNV/WtAes37uSFaq46U5HXYgd
26XEi8ZkLlU4eo14mcnJ7iqeCvqi+VPfh4I8u0qbUlid+jFvRECSWe2EelV2u9T0kzjqs92QPMul
uFcTejSJwNAvg9ZhvN9LwKoyMjsERRojMF18H/j6G9ojeaLxwYTPTH2XEdMeq9TJdWHTZojTFQu/
7l31rzdEvbIFmXrA5TRJpDYU86V1AcOL3Y6XaqVcMNjd/f7GFTH25Hba154K5k5BSvMstXxer5Eh
QRBADyvemKAXRlh1gp/QpcRTE6ZFg0QHDys0YSyG7qUDZ1snOZ2rlYDV4Nrli4HOtZxzA40PII7Q
Gssk02RXMOZnPMZtKsNCGOl+jITvu3pYmhiqLh1343HaC8US6SlwC8NNcVexBFCY1ezZealjeDN0
+nsoh6kCWkMCuNsvLQW/B/5O08KlUo7CdLpneU+GCk0MNbH74TEuUAhBpjJRst6t0TU7a9QXkWUp
L55hrVjCUijHKPdDU2/jxB8R54VYIE+5Ryd+kPhmt8KZcQcx3UoYWeHQnSlKa4y8ZiGHfaqQ4CLO
VZwrMXQEXUoA36Bi6LbG+aArb1i+fO0GRf/a+teUc26CVH7UYfSfTs0EUTL679w+ae/KPZv22SSv
UB4xLLqWnDpDT/iOAdZ1FHVWaI1kf+GSk/wGjac+JiJZ8+KILNAcqBURVvz56ShOZNgPJEs65wxN
D7QNj/i10EK0T3Pc1S+w+pvBs+TTphZOyDBftFb4NCtpm2vtKj4X8KcbRabarbet1sU/7N1+H5T9
e+dmSjozGoLaCcb+ffqBXr9Ku1aW3SxKQiUUPCUQAvxuP4Hp/mGDyIiHMS3kJ8Y53w4jN3ouGBI9
S6bvvMbnRs/1u/1wLr/D2v51Ll8PMu5Sv0w/u1Mb3/SxMaogFrTUV+sEl0b7KaP4d1DVn0f5NmOV
WkOVQNkqrmbfPs1PJOkvdPwgBNkWL01b8YbQcK+T44fxQwDuP236v57eNyxYLwmJTi6F4vagcYeH
USn/pQXy7zbDV7wr8TR/buPVMfcRLYEsY0T5/Qu8mi2x0ykerMajiegwF1Bt3saOEJz8215Z/XC4
f7r3vh7uG/LrrJXiWWYH5l5cydcdTNWKDfrDdGvn6BoOvnEfTmSAZuHQALD66fD/eLt8Odvx4325
XdKrLqi9weGF0FjePMkt1wBzTBeQ2kRyaD3oDtoP74eT/uGo6jcKsngTlQbkLTCNydXT/Doo7/ix
3asreZdAbxiB2TX2UTd2fjjwDxf3l5riy+mCEwal23JgNgfu3QWV5caR4RnB2RumWvTD0can4L9T
1X89JYxvLYnMd3RN349mpDR07wXMkCP9Zi5u5oI+AaHll1HhtR/X6fWHm1f+py/26xHH8/9yfrek
L+LuxOPReNnDMQBC8kTX+1F1Tp5ySHYoERzTrleKd41OkRIUm7MHDAyBzg9nPs6L/3bm39YHuUWc
ZzWceQPwPexd8JTQOO0y0LyUQdUSf0X+THt3f3//4cj/dIW/fgPfFoi473qyJTkyzllP8WGXuMSC
+oPbOuOa9Pej/XSa4+X48nWDwUtZ7TlYf5sCUkX2h6k1O2h698Or4x+bnV9P69uAHrHUtQCqqvCK
aiNrX/fsn9x4RvaIX3g5XvBJZnraD6f341G/rYUjgbdvxjcWeHtpWUWKm7AntLFix0cbPpxjqTay
2uyH2/gf1+CvZ/ttUexE9YaIjuO27rgm5R5rMH6YX2uwxqT9p2XhnxZhTZZ5L7PbBRj7bRVUtVxt
r8KJ9ci5eaIHg2JuTE/rZG140DmmVoDL2s2C0/YWHn+6st8XCVUUdY5LuJlG31wTvx37XCZKdrld
mGQ+0WNxlelxa3nWvI6YpoTx5qclQhqrjK+P5rfjSd/WXmTG9HUkjtf5wyMK5YDa2MlXapi4Px7r
+3L061hMjowxSFqWvy+AcguP0qq7cRlADLwh5c+t9uf9W+/E9mWBmxXPx0/37Pj5/zg/dIy8upHP
mL+SqL88k6Q+pG0uDjwpM9iXQT5nULfBPuhmP90141Ly/Ugq6XiGKDPUgJb0+9MPq6O/EjPA0+/H
6AQf6DsBgz7E4Z3T01VH2RElpP1w1PHW/35Qy+DUkP6M0r9vj2R2Vy9DE99Ul4WOvlRFH41d+4Ut
rPhhiaEODuTXGvf/x2P/G9HUX4ImoqZ4bf6XU5b5V1XX+DP/no9JhCcq2EuZQJlMT7kY/1F1CWwl
/seSVZIUkGYCwVd4CP8j6zL/h3JL1yxF4wJyHVXeYP+RdclMyFgFRKRgqJ9Rdv1fZSf+S+r435tF
t0SNJW3UQKIxtiBhf9txKNblQpqg2Gxx7E/QcR5ntwmZVswZUvjb2GHBrerz5CAGVCgoSLSHu8UE
yiMXmvg8mqbppzg49Mn5u/iVhq6+kwSfIfWQo7dqJuU9PEZWTSPMPeL/RvrOvsbBAbMmryn2LNHN
za0oesTmESdhSySNWrZeeOO8YZ3vU3oBsIMgiLv8C/VFX2ezQg+LGXv2YnYf5SpO8zlskscmmxSX
0CJVkS4hvb7Cox92W9MfgU8FHUGfW+FV9RPOig5wYmcQr2zlrXoyMWLQ0iN16Ty5nx3YeGJg6AzG
+UFy452z5iQFRl4Pwdk022kRTuDb+tx5tTdMel+fAzt9NudikB5YqgxwK0RhyOu+8IVQ3VwPA62f
jbQyQLMyk8icwjm58RRIoAe9SsHdRtChlxw0hSEf5++alivQ8vMv/i2UPm4h2VXMe2b3Z2RNzTnM
RbjXtkW+IxY6u8BdcHPybFKXbvt87/2CKME1++z0UdiCeFLnOSMsLtfTGQcuEhznHE/OUbZKNlby
es0idWIts4cUsVdwoYpHKWC4QBfi9dUDLk8PPur5pq2IP74zXIJ4jvKjCBH/sdm2Lm4sB1UzRxPw
zOBLknHtsKV0FIwhKGauHq6n+4N636EWF9U1/n6tcXtaMjrKpXezByoaFEdGCJ4CXM/JBx45piYO
QQVW5uNgvFeoYfYCUCLAOi7sbFc4MO+5fSRrbQOp5m68kJrgAt0E0HL0dWzV1aTChyj71/k9uiwz
bCrhPYW5aJMdtKJlh8RWAefBf6K7Di6SQxPyZnol8ZeM2+yORC8TLMrBWtCUgaMrLNI1vz+ZNLeH
bJm9xZF2KJanua45HO5EmcVGrJsi7O730KpY3WHGQwyfo4Cwj4jsD1fwDOEw5wlwz/tYc45baDt6
ZM70qJuea68Pzz5YfP46mZ/mdzJBdqZg89uOE2FBxvq+BrJXo6504lUh8sFj8Dyc+56vgRkDzTU3
W1bb0Zg+AUSEQ2tsJ2nufYoPi27pyMC6RReNFjtKLIe/BCs3tm+bC7XoNLuxvUo9RkB97aVrvfPa
+xuEjqRzT2st9VNlCkhcJSQ8fpCRkwG0on0lpP4VULMhbnCac1xUb4fj0kyidF0skccn0Ae2/EIj
9ZWwWiHew+/HCRkvmuDCJNvnE8EB1DtNvHqduTlXj2t1BG3MmM5XGLrtKHgeECUS+sYBTpN8TaTC
gpSIcU+Wz8/bs+XDT19bU2V6Coz5ycGksajXcb3rwBbUNmdSbCU1NKECBPm0QGsPv2UFCXQfR/lL
HCGcwnCtSv4VQ1cfWGoQC4G45f5yyXAKsAXvwVLum+fW0yaMDUNjc5pbiwQmrqO7FrM7UMyvtPJc
GCo0AOpZwrKAQOctR0cq25WXfjTuKcoO4J0TzWWe51weAc9gGiALzWKbI8DUCU1XWyRzuqKU64i8
JjRnazDVT/yPtCbEbVJ5xb7IQvyN8jK37FazMdklHauWXR2dtrCtucyyllvzopldecogIOb2fcE8
9KlOOdY5JqLE40k5LiSKgRdL9Zm16MlGd40F3zXxMNKECL3GCCVpomSTEy5HovKqm3s/vxssxgRb
JK/nxrCreIUUsqNZWqopz/NGbQanGF7aZF4zNxdVLG0jbsEiqINIwWbYX6oPOd0o14NsHboiLI33
7LgGYGqI0P/CCsS6QW5Q7/afx9c6ttvF7WjfIpA6Cunx2O/RnxqbIVlk5ISdt7RJwezAD2D8Sr82
uN19S3wxZQhjPpb/Tg7Q3+lJ0HIkuCwEigo5TLGPFNNpN7sMO6bXHXOW1M1TvhG7WuRPBSmGFGmm
e0kd4wNIMccc+GGkT6HsN8siPFsOiXP6HcaMLT7gz76/3B5aXgn0kCMIGCe3WpfPt9l9dyLhy55c
4Tqt64j5Bv6okCyGJX8izY8vuhp28yKEMI6CWaa/j+beroL8LQeyCdZ93+/uu/OLPsUgmb20zHXW
8t6cpkvGZrRpWxqstT1Mq7UQ3bbtDm3efmy/kJt0xljh1DzubrMnXCisnGyu5V68kMPzTj6om8vu
vBsx8IJ9Nde4cjptVQmbDFo1fxJmIGDO4YWZGW9BhA/3FSDJCdrZE6oHRyUOZ39cAyi9MW97z+iL
zwUKZiEUNM4xlCvMV06GMR8P45Q31Hl+Xid+FuR7vHClPsk+Yn4nA7VqggGzVxfgRyAD8b70s3l8
gjDrnk5PY3L7dcGbriLTIqCLTN6v1gdG6V+nysrckMpurfR9tbOMGRl9jhB/Ks+1PmGuNMuXhlt7
VQCG1HS6t0sA1Wsmo/2w0U5T3YMhXajzYZrujzuaSYhuaUV/qf9W/6qbvrYG1V99qW/1lK6OkSl0
bxXZGOVVX/f7aVUZidJmIqsxRUOb+VUdXWNPEu8u+h7nOOjgEnXgH7qvBsq5cYt2cOTbyYOv2bv4
Et1kLdfIUIPr7RUkSFxvYlBt5IimwOrmNUvCEMdOepoAsTpi+FXUGQAyXCrtdaLEy1p5MGFujeZU
9cHExmJgaIT11d9WxNIICqKBys3DesHzDUes6qcNix1CFNS28BUcXsnTNuwqYjZYeSELB6kaYIaL
Uc2sT4/MEVHz8FrtffUD3YoKa5ICxhorqvNT/tmxQ4X6Sc2Aa/j+dl+a5DEfHSSHgO78gWRTnVMk
ypZlXiQXmXYmRUFn1rBD5icG441U2XetXSTn3GbEWVynluTIOCdjjuU0HX2hR2S6x9MD9jxX3GnC
g2UyjHXqHn3goRUZuHN3uorBRVf89I6KJ0GEsr13PuHyprYimZxRlFNbfVhoLypPMaMUkcAG4xzl
qGGbbRznjCUxo94+43bZlK8J4RhJEl3KsNrr7zrKsJGUnIKylq4fKulYaS7g27kGckmoNc8PK8wY
m+qgYAHvBikYsnFMjZDi7C6Ai+xOu7FhLPvZtDm6UjA2Svrg3rk9q3tT+ga24nydc6D4toY2eMnn
3UR8EiPeT8QDiwozNgfwb4E3nP66LwT8zDN4Gl3necke4syrVkwAS4KFxhJFWC5ZN2yjPNNhBLfr
NMHxIX7B6QfbtlnwWFqwZFwuv69QUNrSDL+pm+zi61w8+zEoj3s0nnYlHu7ZA8AgjFxlVNeRQJT3
2e5FR72G1g6GZLM438i22ecz8tiPn7xCpO4V7AoL66UMpOIzTTZaujYHqM0Y1RMGjBW8QW63hT47
s+uA/1wlzO8rxySZpyDvrbRPl1DKwuoc5CdfPu1K0i5ScUU49dKC1pcxVK/BUULpucOeGmxZrCE9
aZFyqnYVE30CAMBKIWpgL8CC32gz0XrJLkzkl4lyMAi0kOXBxhcBNEbVlxeC20+P4g1KHRgJKsbb
sXNga9qthTXdlMBHMrmTpx3sAegRGhoRirHSYVpPjIqt5UFvesc+IqoUjCUyJlpxTTKTcqQJw+RI
7Z0uxXyNsuGa+kTaHp2KuA0IuRTqrqpTx/fP8O+ySRYQngU1MQsF8fHSTbNmWZW7Y7pKusfs+M6O
vqhe0GkPQGYlr6E+IoFHOK6I3mQeHMj6xCzmZxX5zs0dirnJNLfGWoIJYikfLx4BbcgoDumVSh2Q
QKkGMI9j1XDANrDr8k/x9Dq+7WAZq7V/F/0E8DIPM0ISFIjwOmM5TDLJzWCxZtgI7Jzi4DwrZEAF
5cTkjcX7qr5vqvsT1DU76T5B/PXQbGd9ccDia6cDWgmJIftUKnc364cOs8zm+ksf5NfWVsdShWPK
0kyZ//P7Ujx0hXQxSvO+LWbseN67B4HEdJ1pP7F2tvDIzL47JGvqNhA9C0AmHkoA1W4EpHEIy9zh
UHzcb/aNiewPI5Vvjsw/P9nYNvrSgBrTde7HVr9vpe0AV7DjbkKF+gQfC7g7NNYud2qmKqVzVVFD
2oj4mucEyRoSBY/wg1Xy3JPn4FQ1G/Bg2GcvcL36oHrVxIibedgmzzoPDS+PPWpM07AZdP/9PaeN
393319zX7/ZbYwtmqQxnWOUMavdUvgOo6C0b2ItOMHmzvpYkF1LffRrdpEbsz6JjbZBUst2gIUzf
FLBL7Za5f7LejZd6Zn0y7JgXQwA8QDVt7rvVZdM8iGzgaUAgvAAl/6kvk1X/WK/Mg3hQD2csm9hZ
7HQ/bP5+bsrvLfs/r863Rvq1SOX0Wmr3rdq5xXETS8BciGcmA/b9mD0XxkTNFicqHiSo1RvolAWF
vpNsCbdFbE/2xVy68fz6QxtdINa+iO+SZtfsIJwriTCia/IqcIZq//dPTe/7j0uiW4aGe1BWdXqp
32fHdaFZWZFW1kZ/wfchbZNzwHXPBFuc3Dzzw9xVH+ANJ0Tt0QoBfi9/ZPnLGfo4zOU4mSPEdG/6
lJc3DZ7YWpTyMzuK5vwZV0gDl2YPNveK1HFyjJEo+BL6EfWD14f5STgF0euXCOXFke6LLeJO8Q32
jF42I2yXZgxhi50ONnSuXdbnY1CVL3fZFTGu9WEphRy8pLgJispFunR5lu8OAQYyYGJ/ZEP4sAdA
vJZe200U2YUVi/ZPtU8Eg9wokjb65/FNTpY9zqwEIeAUN04AX0hB8fOQwlpzTigVzu6wu8BGZV/M
Pv39+KYd2ncFUxOMzsaWXA3RoQ29gz4CkAiUclQqVXCsQ2VK4zad3kNdQVkJOc9muV4mL+AwYlgN
cCxZ2a/T4e7Inmh66o6jDblr6hxYEe2TTmek+SjXtEakB14Ely060+xqs/f0QGsTvekCWvbOy+GT
BBhfmp4c9Jtusyu0sK8i5oF3SsR9Ya2BClmkO8bZ4/gmRsVN2Dsrh4be0Fbt4lF/Po/4yoDgis2J
txEpkVimoOijOMRZAtPs6haEqUn4LtgPOaOYiKCyDAOlc3q6H+I+kJ9bJqtRu+djF9Qx68sh6fmd
tvKSv+Q7GRmR3W+6EE67+dBqQCqRQ9oYLdnpk6F10F6GksZUKN4cbZ7tqy2bNJl//po1Tvl0fULX
W3cR6GJpMWAAi24kNqwGwZagCvB72IpDWd6pD2w3+ejPsWCfG6fav0lALf3jngWxiKcIRoVHYX5L
wuOenBXzHWA6xLa+dJH1AIdE55sB4zV9DR1jzDsVCa8jvwGElK/2hZ4liDyg45Ibm1GrsfUH5eo3
bMyLCc/r8UQJamMuGXE7NEVSr619dmg4fNikno6LRtj1L+Yw1TMfwLYgvgxxdN70Lxa6aYrys2sR
zs422IqQiAEjPntCdAniJXtlBNm4r8oGu6eN77zoNnBV9wTV8JFMm3h42h6+oPIJvaxa3emJOsUL
GShM2I1H8y22m6tNV2HgEa39/BoKn3Udtpqrdk51dm/mpHw22UuCYBxcZG3yrHxIHFw54mEkAYlA
ph0DGZbLNhE5znAwHtvXkQJm63SAcopir3ix8ES86Njve0eqfADLtAvw/2c+e1N8W4haTUzyNHgX
F+AVRSDSRHPT7Q3lDbIjttQB8iS0K9kznMN2zi9P/fJgPUqP5NqKslNisbuF+JeUbglb9sLSVIYI
tGDpX44oKvt1WkWN7LFbBkPQ8fFuztBsy23ssUMsSTEwZ9oQxB41U1qzr9O4nzWn+kgue/34rAgk
+yB7n8VaCh0jtUGvkKaR2icYaX2A6d8+8oVJ3jmZKA/UYvf5EN4yR+Z7Rl0LWG5whZX+wyvl15zn
t9clNHCDMoQJEC5uJoi/v/BJTjvfoYkgdFcc2rSSy5f0fnXg6o47JY+e3JqahAdN/SCxVb4jnqL/
bpNxKMp+srt46uAr+K2J/Hu4+tdZr7NNttuPMVGztRsKc9h2r9WrxeJIK8J6rvf08lvlh9f+n4XL
t/P4Nlq6G+aRoAsl3178K/hGF9NWR0ANNfXJy1EucoMxvrcwmthXVNd2So+vd8wlD0TZkTjk0GjS
8VfSqkrtbK8F7QKJMU6Knm3xktqlJegI1PTJyS4O/YOf542/z3F5uX87g7Fo/FJ6YW9D+2TI+bZ7
ozmlTyxfid22chvVVqbdlPQK5/J6nJ7vYyEi81Kko/yDQOnb7PrfnwG/lCgSDm2w/fj9M/SnhFgh
OGTb5rONynX6Ib9DAeV7YrEYEFL+VAjL/L4/7r4vx/t29xERgAe943iMVjo3CUGub5NH0qlXZIY6
px2c0pGo99YPnuSJYctLx0HA/8PHGOdgf/0Y326ejPlTVt5vOcc+EWtnS8vcBcU1bd8atm1beXGe
UZcY/rj11N3qQHTWy/2JUU80zKUw2+qrmPcjIuoQ6HpIh2WiTM6PQkvAdtgkE1q4Vyd+q+khzPpH
0FLDrHnP1oPpi78qYODO6fK6Tw5/L7zM8WP/7dv9dkd1JayByuLbHcOV7ZJgY3o34rx9yl/pykDt
b6/jOO1kOjkzjAlvLx/YCU1Z0b9yzZ9BDqiW15/8ghLJXBHNcmcLQlgqs6X0Q2unekzHY1oS6yM4
glM/yaV/3tejzN/mtml7milZeDZ/PVtPMWjLjm5i/dztKmy2yExpezsWikKnqbyS5lqzPep7/Agi
GAZaPH3IGs42Ohd9uHyqBbHGvz8OT7DDThQtDu45V3BVqEkzeV0bRHP9sKoov2sA/nwevukbalyC
idWdim0uBuUpqG7ncdt7GbbnYWpY1Dno3BjEVJTN77S7z9TcBYSg57wF2+DdK4wkIX955cfeiLMq
Ww9AbXykHsPbQYeW13BYp0zgpzdx9/er/2e/b1xP/vtsWd+0EtWlNgVTySmALFToNqnM1UI70vuK
dwKi9SKOxt1Pq0/k86zF3+6p7aSTgkJiTx9leaSzsHvdxxg/GW+v9BVsaYG6Dn2kPK3RCjD5SX1C
lqTGvqCzi4/+30/gm9jjjy/f+j4AxsBhdjq3bxYxGWRm1Bp2Mhs/VRWAzPjhaD9c6l8OyS/L76W4
woO2+LruF68cW470zibYI3bsxu8LYX73FHaCP8lq5T/2Rug0NVOHk4IKQxbNbytgrWl1ck1jccs0
G/RieUM01JCISUKSPt431Ds44k5ggeFYuIVOMVOg/9uldNYr/Yf1X/5df8JXDuXFwgKrmKKkWn/M
3HtMKiCnanlTJciJ4oDoRjY+aNLoLJFSWNtN39mWV+Iqo69HUoJBW0lJ6Gb6Cq7QH+Qiv1ywvy1g
3z7O+Pr4ck2I7VPO+f0kb1o3DqpVE+BStNXV2FWUp4q6IKn1pwsi/fEaHo8JoEJF5aDjAf72LrAG
wbglCOY3WVSszFdlH9+cdtreXazvo9qIEB03ZqS9YxRUEejuHrufbsWfPsL3dfvYQuUaP4IapGHG
RhadHKPNLmrt1hOC+1xkKxYmfsxzMOYeAbazf1IH/lkYjt+DJqMBgcShyOq3HpWaKql1FK7yBrlB
75evvds44gfG2MDs5knuMbmWKk9mH49KKYmgvssYWtUt2yiJuA7zylb0pFI5rqCKKgEMcJomRHNo
p71lTrNjlLpYeKATT2vae8Wrdt7op7B1jTcRU83/Q3n17Xy+dbZUAhKTiuTIDcGH0YWqz8Se5sQ5
uxPvCDfNZvyv+XedLCv7Romf2+dAiH76WiVR/V15xTOGsksd4V4KshuZL/n3m7qr7zpZfuVxKyXe
+ehmspvUTozy/EHesQfjffx4mSlLYYkCbNKc3O7pHFURUXS9i6kPty7Bs2sNVZqBF+xdFlblYzeL
1wA7DTqe9LJcIJS+HmAdHP95rzg3wTu9Kls1YEbCIKOfIfZiKEn+GtEyPvkGxpJJAlKBo6cGfP9S
MATC9hIBL/XZZT5Jb+cIAI2fhummiG6T8uTioVWEzr0N9rEJh/J9QISRvBYszstzO8mTebLJkuAS
xV7n0+xdp+EthEvrVNFJCuT54Fyi1m8RhA6wjNblJwqYT9MhGfwNbYcrTzIyxR3+dn2bMMLRrf1p
ylcScbdH5QZPdr+8ft48dV1P+TjTLDJm/RNymOvEIJHFiBDblI9M9Rhsu6fXp86XaBMxJjJm1Zs6
IXrz7l49GkUSTLzX48y6EocxJ+vrPmse8eiaF5sUQ+kJevvtHIy+oUW6ufuCz6jIjMbzuKH8NgN5
Murs6W045462eAQ6sYgk/5f4ZnKMKJMmaWg95VicNY+rMcFX6zaLfIGb7OScFkytJiT/urDxafOL
zCI621iCo+0ubrox3rDttFGxRX48yx5U7EK2MfjlIzGmCyQzDTP0Cb+E/slj9kCXC9p14t4ftJAJ
T4ZJLWzfMxq09qjfUDbgkBHCXO6zQYeY7uZFAD7v9kGRhg0/n5DSx9UOTx4pmjk1MGUeJXhGG3WS
bySXghAVB0Fp3qg9JytM4viORgjgHKXpVFjUE2VWTsh4oW2U+t22Ce5hHiST8gX1AK0nmDDvdLwC
DG75/LqLlWmxVG8oMYSN5TfoFuzTy3Wdbfmr52J5PiAEOQXSVEfPuuNVWDPCIEUZ9Muu/FBX4q8F
qO+4P/k7J8Zt0ASixwAPfUTGEMMzmKr5qOMXKEVCHHfDjiaMHp1QZ1xZnjiyABXHUYhik5zTB7+8
2tYfdNzPnX/hT0pHOqDV0Vd9lHqMWvTb+GeM/JjQUefSQaMJ1OYO6hrGYnfR1g7KdXXe0hLP1/WH
wUaeuLyxXmZsRsfCG3amSpuAjtA4NWwZ4OxPL6eQFBZ+9hyZSahsrNi574HhkzpKqSMyZC6dOy8a
SLYMjl6SKQMByWHprbTloLmSNjdbutXuacLwbMdYCjMyfbFNxiBxB8f9gB+CpJ9Rh4NZr1KxNEW8
yursEVbpyMu0VcUr7hvcoZ+VEuZdKJNzxWimYxhJjytfm8dHavjSfLzzrHMRIA10B0a9DFwSmJl2
HiWJFz9jqPKYXjY353jgUg7v8s22kiUNJTrrPrF5SJtOUD3Hstg4L+j5kXBSP2WPw6p4PT7eyOqZ
Xj5hwpSCf4lJTPO0U6jCfd5iN0pmNPc+FTj6z8zhxBV6asqgZmmhYgmMQPishJWJZqqMRLZnVxeR
hctMAs8LMbKe7Nd+tj0F41iz99hozCQHtQLdRCwbDm4ftw9qdP2zbmJ5tCsJYvB1RgYr3NlE6Tg3
V3G4wDe3fRQftAnrlZuF8IVLf5iBwXZkO/eLHT9ltxvER5t/DULQUnn5MxKL2DyQbHUkko+RZnSG
LTPJsINebNGnivgYHmTZhg4Qax7bemUM/sw3DS7bows2J+0Cgqw37EYDwo8Q4/kINzjl1ul3CkiJ
wi+fS7A4rBjzYtdBq3cuJ2KRAzJiuMDFRFvRFNM+k9UQpe8kZ1Q9cZM4ryOIw+TY28cJOd7K6xHG
eWM3pt2yT20e8jdELo9M5LXPblEt1KngGkiuEYlMR1fP4FKPNg68gKloWy/FqzEp6Hq55TYnKthn
oEoACt3Lk4/Mgif/ocBXvKDVuLECfGqT+y4/k+IC7NyBicEmc1pHKqHgNp5ph2yY0jcL5zoD6DfL
PHbG2/61ZdsP0tzTAqp/59jbYemWMwQELkklfC36PnlrN3R6veMH81CSIvzKOSOf5Ft0EI400YmS
TYb+vh3VM6ZNLdt9FBuwSY7wjDRl2A9RZjjmvlro07byKS0NiFPIPfelL7j6hruB2Ci/3Vyc3ETq
ga97ZYbltnk4+cyunXiu71IWhQ1mcwaxmIAYF3nHSF60HEvHVlsfSgyG835ekazM/1tLu8vccqFb
MLLhuseuQE29SJzzBBGSRyb88eO0TLiREF2F6fI4Gb8FfsC97QkmX2QT0PkTWpotb0V1Ux+63TU6
T9oPK2om8UL3qjmmRYBd5dZS7Ks0duPqg9XxFcE5x895pJa7u+N8FwvkJqe61GGAOM0U8xuYgsfC
y9YIYXC7usnbiR7QugiSRyOq5sC42Lw2D9elPL1OMVrPq522usxvobJrd7UW5ERx3kJ+WHo+LfUw
88oDqlISuyrnskMG00xIfZpnC9OHm41F1NFf0u1l0ixRPAjPzAZp6lZzdQriAj4vJtLmoeMFTvjh
9LpXYQejvhSmRzrSwNqT6Hqnc+rUoKEOwkoIM9ZXutgfA00JkUY2T1bKSszbL/eQE9DaJXsVvRKj
+eHAjcvt2r9WNPUQjLxVk3J7DmgF8mKul5c58RcM2tddObuL0/t1/sO+848mzVgOykj+DQVFtfmr
sflljyNmuSIPGKO3F1d0NJ99n9dGV6T/KivEeC+M68/Pfk7TGHeWv22uxgObsiUyTWevJ3+rQzHj
Z+ec0dzm4gpbnL8Gu31m/mx9ueC0tgruKeId1vxnfXL1dTwX182jHqgvNJPMXf1q2BR7D71/jHSg
AwNx7/aNNXosx+iWvA5gfWvHfMFTHA1k7oa9P3gdKZqEMzvG0xEJwfno0aHV3ooZHc/Bg93g4Qyv
P43VGC1LvSZTMRF2kjxmEe34CZ5gwuYeif161CfaUnuS11VkLO+Dn1KqUC3yGiWCGhER+mLEVU/d
4JvWnr9kHFg0UDbd9hJmFze7RM0nH7k+oThQXwgxQvsySRbn0h45ALayVa7Uf92THkjR1RuCZCMH
SpQuKIx4DwoznU05be7StkKkF/Hr8SF5vAxouEHUICu/P/FdUaq/tmiZ0EyVy0tJ0KJDCf9Aqa9Y
NlUmSg4nmZoTAyQP+hrX8GWnnWkoKR0AnXYyVQAX1bBjPIaF8uS6EJ3uifv+7DErGN2WuJLHs/bg
5Yi73h8dn80aEtDneYV0Kd8oMagkvB3iK0wPeEfN4vYoJj7/cSZKlYosDcnESzea32+VUHbOrWfR
/aPBesIlb5uTAX26T+eFWSNET41eRDfW9GhgoltAtPPxDT3A2W3f0VtpXUAB2qyJhGsuC7pL/HNS
3XgX3Pnn96icVCvGl4lOioVNPCw1L0A35TJPS4+5KkXveXV8otDRwuscer6KFvj/kHamvY1i297/
REjMw1tGz47tzG9QkkrAzGAwmE///KhHV13llGLpXun0Od3pkzKGzd5rrf8ECLgmD4yC/EtZ4T/u
tysVmrhf/MqpVbhhR1zLnXq9BUrGJ8HHnDPMAKkc8SH5Ja4bOir9Ld/VcMXPc2Wmv2SuHlw8+cGg
4E7td+wk7ctnO5/Uje0TnMvHSna6jTJ7JzHKSV+7YCJ3OTRV7Vyyydl8Au7HeP1Akg4kORoAL51o
zrB8cXXAFNI23gFJMPmhGgULhghVzdoZG5enLmSPXuo9XFR8HL+wZljMA0/uaUUCEziVz1Sd1KPi
tmMYUkho/eq9dkrK4wxyMHV898Y0+r0b7OyDwnvg1yv/+FpgBLHOPiLPdCmzoSSQR/cAXFwGeM17
2oqB5Dso75OVPefQ6GXMNGch6W7c34bYaRT/9kAcMEaIx61+nhnSQ3b0h4m8xT5dhp8jW1G4r6qn
qvNPSVAQwWT4TefHuHsYzbI4LUGHhNSGsGvOy7OnVd7w1NQBVS+ZJvcUpXHlaYBX0HJ+AamesX4E
uqvqp2opQKJGRX6pXs8k3oLKQDXDyVVfhMQbvqHTg6hursTCiVbpijoS4/xtQtcenZyoP5y1pdT4
YrENgcUJgYWBTqUhKoBPS4qXon8QhUXUrLN0nuk+Y9fji0TRBPK7wv4BNB3PDKwgbEXa5opdGY4a
2spDfad9ZTNU+9ojLoP8r+Jx+FiO9UnlBEX2U9eDullUSBchshRn90K9qEOBtbxKWYtwt9u5KB56
OOJsobwz1TKlNj0BAu8r3lGsUXkpwuCYr/APbkYyroBCHejAIbibDqapz+IloGyyzx4nhWTzeZmr
FNCRtlK1R0Fe1/2zMj7I/NFMX9cFSWpgpjrR4hAwofd5uJ9voatvzp+tI4xe5pnAnPIMAi8OZ0z6
PctNdqCwfmInXkaZ3K1Kl4efT2yRF+JHFsJ9sS7dYtMCoYZOeqh26ru0pkyC7hvb8nJcH5m8k4rm
kGZzX7r5wQQxhm68KBYKqlxrTp1uN9RK6KC9L9bZiofrxwHmMv7xYM6mH1fOW8f00BFtwY3XDUdM
s5B94H96FtQqqQvHXLcz0kNJ8GAnY8gsb3YPxYYO0oVh1M/Key7QLwLpBa7yE6E71H/G/GEIjgdO
dn4foO5OBtoQVvmdTMkYe8m6WVBUucw3qZX6J2Fxgu9pY5hKncUMs9sCW2agH8v41XqctDCkCD1Q
AG4Y2Keuukp9fR/vtJdmHT5FhyZI1vKsDfiloYbVhMcO3VYE2Mj9qZnRxd5UVyTBQfEwmIZHsBTu
wJsLR+MWjWtuuD9umdIEFZFeQQHT+YkqsaFORjW/lIBZl3DV6DCC8h3zk26LCuV+4NXiz4x3emvz
LFfG9H/eiks4yHoxz3FgAyhmcke5uwVKWWnbx3rbLzWXyUm+TR54fcBKhHt5I9yBTjgT31Kbh/sj
rOn5LSHu78n5daGhoyLHnNu0JMW6mqgaEPfkvhKiQwIQEbk1B72GDUogZK8h+1tGS9KuqxA0allr
B03cX1JooP3MUGZEhdsD+0w0LDAmxu6tLFbFsvEispEfjLUWxHt1e2Howaui4DmN7b+DBKEtf0H4
TBclkPOcl34hBQAYSsBiIDY4x8hzURRLfq+9uIbliFvyWNXjQzyyA7xdlFVG0Cw2bm/nHaZDmuzT
N0CRJBkRRrkBj7BcneGT92fXaiGueGEjYwR411JFKnbWLwoOjKJjIwbfh2zqQ0hsck48IYjU4Ofy
Ufk2TdRF7qlI8QiBVkaH+/c0sVKwLelTNT50i+EjJbkQ8cMe2fwanUr5iUXZUcPzzWYfXmmv8QaL
LFeDkvdJkEQ79bc5e8C+eaRvdC7TWmKGFjrl7OerBNK4LjavLvMK5ihKwupb1YgxcsQU/DnrD6q5
OUPkzw4F+PvAXwxChy6oiK9VY6dZtfN2S8SxtiInE7y+LD66MUieJcoMaB6oIuo98h+WSTuJuB1s
XkLgRmqzXZ6zyahLWrSWjZCmQ+btVxbIYUg99EbTxTRdMFziSMu7wlOXkegiGqgWiLUmvUPpW5Qj
pnuZV4vwaVCWmGbhplgcIbDyMdOUuGO9iLgDAAWGniHeS4MHf7nj4atrvHChDHkKEXg19kj+hRmU
gfsu5GcnitCfDL8kFeXc+a4GSzFLv7wEGTaRTfhSlk6J/IqmBvAVgZSWrsfZadePtjk54TrHDbWu
NHHiKRYhaJggEEaQX16a0D8xs05p8I7jwwU+nLmOCPs92aRtJdFdmfcOrnZaHAhskeTLrvpAeUI2
7kW79JMCoJkpMO5jP0KTVQNXs9IhUs2VTbZErTNc3NCPOgZ+s1SAde+dy8d0flpBmVRhTWauwpCn
46iZp8STkfLac/Rhwmdzq0SerID+RlmFwgJ9S0R5iF0GBmPW80khNtyRiSD+BEkZaJNLfd2HsnOJ
4ekQdVZFX4nsi1qQG30wQoDRGFQ08WdDfxIxXZta1gjG0rCL2VLhYFWrdPwQl+WhF7kQavR222Tv
kGdKHKQ6qo5S2Y7x42mRaoufl7j0nXh6tcSvtrleI6kvb8b4UNKYM4EtxXmFp6LRnJ2sMO2moKKI
CeBKv8DPGwL3MFGcDLYqyJe4zCEToO8I4cOZkV8dochCkMcuBl+pXQbwbR4VW44B7A3EjgkWUzYP
osfELGarIlKQBFTcJNsZGbHsYg8peGJh3Y2hG4sADLjAXOi/8GHyjBEeTk5C2tG3BIo8l/MF5iuQ
cO/C9t4Wnw3VZokZW9j50bhS2q1ZBQZ7b+cLzIcUspsXRw36/awgc0A+bo07hfMsvcuoKTlt0189
Ca8YMa4uSNlOAXB9V9034jqWdmWyFJWNOSzCZCMQvEyx44ToNgKCC5/zfQPKWEKps62zL3ioFJjU
pdYCli2DU/Xx5PT6HS2HcXJ7SFQXV6Wg7T10iZYDMvZVayudUUQ255Y2w1zWtkX9EG27jPEidzcf
9w0LAwa6LdSvl5wSAkfWR1PfScmyiX+dk4+qg03XMuqgtasmv8bLs4nCIX68sVq+QXy/FwscG5mm
X1Kuxc0MV3WMsMUYUCZWnZZp4nFmPqIf8zKGm80mJNQGuROcqWqB25Vx9pRfP1+C/O+T479LuAJX
s6M2YGXJJWTHVZ67WufQ84L70qkiDGbk4bSnWSbS/4Xz/m642B3mFdEjM1yB6VB+xzDKR1N146q+
jUOubswV7BiKZlI0qhQfTh79sp7O0+bupC5gaRLmGNuGd/ZgQJnmopcfTUY4LXRAoX+0GEv2tGml
l3gSx4XIlF6SVnGyUeVbl3jr2U039o+JjU7UxunYcOP68pd18mD50v88Je7xsy/8Vnw/q1vG4dLi
aM5i6t0PY7STDwIuoenyiomupC5oRdS5ihnfcaOZnz/fQu37g4X4Mflx6LoKre83qv7H9ZE924V6
p0Lp82G+SY3LCot4p1p1hYefIG4whuLtwpt2k5J97Rcw4apZ8wKFt2P4yj1dwir9wNMTF75H/R7O
KiBGyDsEE5PZO7xchD3MTs+2St9jRsuq+RU3TPcdIDew2wzcAtO7dzqQNdRIpoo3UXp5Wp1/FZVX
bLkrdstRjJWQ6FFaE8ZTp5XKXKixzVfmSCBpx9kp6JM5ImL+7en9/GIcJisWfkhA4HyoJ9OLC+PQ
HXhZBdz4yD9dyGeZmmJOSAWOA4Tcef96+oRfT8WKBp2RxXmrzMq3/nG4F7HpMxDfH+26mtL23Cpf
JfqDdiJ0mEBglw2qPXCWnhi/vGjZtmOMopFsGkTGHRCMVronZq7Vk2L6cjTr4AV/9c+DR5dkeZm1
Iv4SQu9dkz1q0ZOMlUFzAlWMUXJhVGocRIgZEeEZXyTxmdZWJRl6nGFbayvirgf9aF6TjQRLJwnq
y1zndFCeZC7Rsg0qGVq2h3jHcLpsvKll2Zj74UVublE3vr/HLMI/eKVXu4uVxa1l5Dyf3mFgltPp
IbYY0RMPGTfLRgNEz5JwTE1GMTcIFDcXx9UmglNvUQpHJT2MOJPmHuaZDarnAdgS2I0Wy22eJsYT
w6j3fI7rLz7eHoAG4/ewDm5B/t9JNVdL9Wq/OCvnluAKkfcRMSKzs6Pd6fYUBqGiFq94uRiJXhgr
+qIEmW068VyjR7THKJX0W/t/szv88WCuGga108qoKKGZgkjg3ls2Phs+rADhg7mg8Kw+9pDatoyt
lqCc5vEO3LN5Eu9ium6AFoCQl2p2SlzJwrYdA1kOdQwKqHlPz2U8yZ9L+Hx2vGM0P6EV1D8ruJ09
3U/CgCJQK6+axEOzBjtF+nzpxroz1W8UJu62SbwqXGa0JqJyVYbhW6Y0Xc3ul5T3mYVnwQomwaWb
AFDPNVQw/nYRvl7Ob2a6oN+wUG0zjTkkyoq5cVg+Su0kRIGWcHyTmw/CGhlyuTJ5m9W2RRxkOif2
1GcZQVFmZ/cM5YIIFwfK1dWACJ4jM4JqfJ8km9YPA8UtA/zTRcln3W2qebFCvOYh6CimngaHUOm0
xnu5qYvJR5wtpt4M8xxrEjQa2aF9P3VuupjsIIqt8D7Os621JHfVWkpP0c68q5bdGjMDX/Ol935T
bSekGl1DrwTim4RvULVk71rjIhYkq6G3MeUYfKSPTuTJAuisPdIiJJT5l9fz6ghzoXPitTAPlxXo
R/6ubmQmnBIWEtEOo02eF3LK0pVmQOaXhyl6z4ke0gWZncWdMjsG4cv4ZDxhmpp8mIv4RX8731st
ImCnH2xthefF06lcVXf9Gkw7x0mOOu+9PSA86R8w0ceF4hQ5BJpU9+nMNJZHxCHc1og8b9kdgWe5
6/Q9sCamn0xEh259nDEGrR+IApwk98vTDiQfdcYdyfbjO+0SfqmB8S4+MCdeTERdZRWBpL7oi2l4
Dp/1/Fzij5DOhUPBCan72R38i/StIlObB/BIe0bUVOu7wqp115bNQA8UeyU6KFccahDd5rp4cwg7
EmtnGNlk37u9/HjGYX3fbRhRet2+3vQ1FtVev9GW4/LiTRRbdgCoHFHrn956EAHpLnuxlBX6pgkC
kqxgGuPDsR8uBxg5We7HzX1lzQvg7Opkq+lcBMmqyUEQntFke5zCiDntcJ6/1UR7lksdw11xhteJ
+ACZginTfXGH/mNpbTKZZ5kumBArsV38gg1/dFQHYBDd/gMYuceFMmK2h1ntAolHC3xO0gXdIO4P
S3Gu7LsATgUoDHIAacltRcU3Oz7SZ4PXQB5JvdPn8AT5Z6e+GK86tF0BdqA9QeaK4eh4erY+Xvmp
sUInjPCyhYlEZuXmvAI70j5cddd+SHhoUHp+CGC/OAWsmWlp960b36lv6wpQ6gwwMz++wWjFBigF
eGKEJ88eHqapZhu5IheIFmUHZREIZaZTD9Ilr6VHgPZ7BtUSzTEl9jOeVw6bQvGgLsuX1A/xlxno
XFWv/sKUJl4NwwJcmNk81rgzYc6eVgEK01+63SxJg/7opy1jUFwHimqfzZisDgPyQME9LfV8d5nJ
T9bU2rmEfrOvOwwPUXcQXPnJNDPH4v5TkWZ6jLAZILh9hQAAy0NjnK/YSkbW6vys+QUENGF1mqtL
wGl4WpNEGrra+U7N4VXb5WVGgUNxEBIm5GSyLYA/nZB4zbKTe3o719u2fy5eYtRn6/6xtxw6jABc
YZ3vTPKPY/hGm/ASnOcIxhK8OzxQMqdKa7ffJ3pg3mkzmHyolbBVIKrZ1mVfqRbDuKJWjKwVPivR
jp9Fr33vdcSkUvLgSRBciOOYLG0oKo+pOwJz9f3L+XRQku2ZvSGt3hpejIrtlD+L2DKQWrv4YokJ
G0xDbCxBxh1x1sxSGP0pa+E19IX1uV8lIVa6dh7tzQFVDVwRxBpH2T2iTJIXnDzGrrwPjffwxMWA
wTnnTUMTe8eIIYJ3nwsPMtSAEYABMAjZunhC7gLMX4WH41h4XQNx+yA5ut9K2HPYZzqcS/hmCHcG
OMiztpcC0P4nBgihZUMFyVBWJ3SZUN15kyBzmM/CAsszOzLftdybEpKxB46ZcVabMcP+CauutaXh
jcMN9fSp6rO7dwz6tcxO0Mnx4LdZ+YQyqLwDecGXuL4rcetwyU4Wx9q9nNbtTviiV4UwOPFoJvcQ
oWI7opLoVmcNaE94M76snRIocCLgIFkz/eNkzqwNwRA2bHlesEmjE+0wLLlTf1kAONvKswLyo91e
clqa4mb0JKZvtJ3wa6cfE88LyyIMZ5Na5rw4e+yvfvGg9Q5LMD/EeNXb8nu2AEYxcOUZl+JADtdj
yI1XuhUfmroSb4XkMOONT4wywMHoiRyd9Ae6BTVfM1bNXqt41r034JOHZCGXM2SoFMoueY0kusFO
AHZIIlaTU+MAD8NiU+iJmzO0W54HjgOnOc5QY1EyIxZrxcXx44idxplReOjE/LS7Ox1kXr/dwEiX
yfzb8aPcHs2JvBtJ+yFbAgBciNoIRmgaWgA5o8ahu3IhieCcn49LSC1nnSaTJ9ZzQWrQW67U3ahZ
jVt1yxXpt45iiVDejoK5wUKGUY9z+eIYykeGik6ECz3GTcNck6aXzdiYL2Ia1GvT7eA4HQOmHJMx
U7VMtkDHqVt+BkcmIgQteDljd/42exe3yCFb1T/F6E+SJZ5H9/0BdVNKPA0qVhfyismkHfhid9oq
rEgY5hGpgZRD/ggvlxu6JwtFoTyd7FV+LkvVb2yEq7Ltio0wRFJbkuKAfouREgZnX/kbm5m6A5jP
ACg89sUPUhtQnk12TZAw8UBSXy4foV+uYUFRT4Sz3pr29vq5gUSP9fCwEH3Gk5/YwcyRqDhQdyht
Uzdba79uXP13Fv9fRefvovSPlrvKm5TE0TY9cCAR4w6ujVHPHmgafQiDqoz0GrrHHPgS0onpV7N0
JcPtf8fqqseaMwlwlT0cf0W9DXkpe0WKqCXBBaIg7BVjweGBoM4j0gjby/f8lmv0P+VPWP1hBCnL
BhX1VUugad05roUa1ZdnBiMKt8IBmu92ZxLgJ1apRaD9Q/+JPUGTOhKg0ivQisOqI4zFQeEIGMXg
XbxDb8wmksyy3oVyhRoYUglyVXpSDPdIlLSNF6bxAHlT70tlC5w44/BcNJ8M3lEF4jcRNqtedAhW
IvY+ffr5KUn/7Av//KJXKERKaGopkO55OKInm2v1PCw2sLDTL/5rcPs3492c1A5o6+0jCctQkfAv
k2HZ/i5i68jp9ipIQGfDkc3GVb7nOGUUBq2JPpOHjdcX56sFe51StsU4B4olO6N9+hw1EgGpUbMP
5al+gDaK7Z8bP7beEQiCWS5LdvDoUYm+s435Bde/i0Mok51tsn16z+g231T0ECP+7q1NIMab+Fy7
0b35PC3xFJada92Vd9AyZa/o8P33uMVK6SQXMI5Sts+PwxvJFgp7SLEWe3/s3NLypzwclMO0AGC3
IzNpv+aPAJLE5g/l6RmKm2gr85+fgj6tpuvJzZ8P4apBa/JEz8ZLlR6Mg76gfIkz8BT7pPq8OyJ8
HgZ3s1j3xEfDpwyeTR5q9e7M4JmtatHiv/V5fJ2keOkufGneKS5UDGwc8SX8FfoZ4VW7OlygpybL
UoAseP5qH6XGTgnT8UlAkFfishJmBI137CLYLJs29FjhJdybjr6G4RO6t6Sp/369ZJVuFE3NNO39
e15Yi5qgdpcyBaLTOpJ/7fTxODLF9Gu6x2w+wsavaUvEx/NL+qgyiXoc7ymvkkPKEhi82jd2wg5l
/Eh7iBNNcQe+kmevEpZ8wJ8fOh4B4/ps+OXzBX0kfFZ9GR3iYUGHQEyDDl8x9k9ASRW8pfrkQBi0
wpmE9Q/Cphsb4T8FpOYf3/Vq1iHVhdqH8MoO+rpYoXgPOKU+xt+iGUD+4Oel9O/3+Y9Pu9q4YtOo
I73g00APGre4syC8TEzsJa6B2BgZO8n5Xd5QjTfMI3QKKgD7W1fxzwX9x1Vc7Son6sixG7mKxh/p
xTNfVN2JGK3MLMOGmbs4chh3rraYNLSYXpZPyfy3jBWu/I1jVJnW0t8vF9irgmCHDHcV6c7VWiO/
t7q0vShBmyZfy+1AOi8QqgMNpPryWjLfjM8HNXtMsMiheE0+jhzxr0CQR7AWiWIYigJbkbSmzsLe
RVy1TKmykV1CdjS4gSWcIZ38Mbx9fn6W0vcC4O8rv1o5iRZrfVRLEs4z2bylZMX6+Dw5WAaGp9A7
Y/oIE6fskZrdstDWvw+T//7sq3WUykKtVe1FOpyO8zpE+5+slMkpQaPYsGYAaKfIT+VgIrN5lYUR
dF52WFV1DPOJzeNAZLBElF3uGzp7NuOR4l7u1ydGXwgxfDKSyvMautFpBUXexDuAAjmeX8xVQ11a
y0/d8fXYrU/MprPnS7ToSh82iQOZNeZIqDiFDRPfJ0QvdQqBge5V2tfiKh4gCf+vHoKK8bNmmVgU
XUkuuf1mFOU1N8Kj4WYScJlg6HBkIqC6ItycUt+2w+xEJUm9fjNaYXrG31fvfx9/NTTOBZgT56GX
pqGxZ5RQL+xyMcwuOBlC1QfYpBW47YUtTyfOTx979dLkcSIax2KQDq3LmPy+3mP+VgYNrLWn9AEn
VMSOw6aFC/lqBKPH8GnAicOJ3vGfEWZUMdmDurnxIG5d0tXbcM7Uujxp3AntkN3DYSR8+40iA2DW
wvYXiFCamGM1aWRU7dALbuwj6r/fiP+exNUbYUbFKZS1UkJ7W5HGyJrL4PjhpoxyzOP2iNRxZzpQ
9/iKFpC8aRTg+NdI2BJA78NdbIAl6NRziUFn4TLPaMulrHpTKB6kZoPVHZAWrxs71bo/w6DJ56XG
6bju6uAW0Pld0alPb/d/3+Vqfy6s8SIAzPN4WznQA8NnLBn754tbR9jyk1ON36hs2ZIxmZJmPpkl
eFbiNHnjkf57g/vvMqZH/kePcBREtepCHmls2cxamdQwMwpdmCFd4sFx2UxSEhrUAgAAtWn/f/38
qwazqNNMyhtWuQmjowuYbvabOmDWGZidnYRObcxMW3tMFg37z8uNL39rPV+1d2qcXISzSiaSGpQs
3ikVgQsYrM7BqxZeAaLWQV7GwB3hkbi2OR32LWewf+Awf62D3x34Hw+gaQmY7Y6sA8MIFKAW6Ft4
wuzlZMZMZ9XtpmatBPO48ERcckMnIGZSdty4Fd8bfS6DZYAJPmnCuKn/vQ7SixomyiXh1baZnG2Y
oM8uPiDK1rhRaUv/3E7/+KSrhW8MhV6WcSwdBkzPwd6KoHg5BRPye9T3RuPz1oLh38K7pGkhfdtO
//jYq4V+HtNaHUwk7fDvXQVt39iDkypP6XmncK+D857YFreIfkUGlCfmLP6te/yPwvDve3y11qXu
aJKKGk07OhSVZp5iCQPoUEUc3bSmF8haeElzyA6PE4NUIho+mkMHZL6Q6otR+Pj5mf976f1xS66W
v17mipYrgkihGs0sJlmOmb+jlB5gbDXZc3fetZD7HcZrxGFCYu1STERn0wqN9dnP1/IPesBf9+b6
NVC6UTv3CcWOoT8MxFhAN1eczvBVSMQNDQn9BzBMiinVEatP34gD/VOVfWv4KsGmsiDsXJmdvpyB
D2KYFd6r9+kqyRah+iG8xu8V+F6EmXvpJjTZWGnawyYjMD4MUK0bu/yXip4L7yWiEpPKbdUnsw7a
aMFkCZAwr4Ofv62s/LwYjauKRsyVeghP0523FuKkPy4Lt0AlmpUzEbd8vHmFmdb5IalCF39kmsF0
Cw1lt8Hz75Q49KT9TarYrWu6KnMyK4J7U7MDpAbvR+712gZ719qd2E54KrfLSLjJmPhHF/r3Y58u
6s/drwylkLBA8VCnixMjbtVkApOhUUln+eO5W3THnVwiwEEErG1y5hb5MMlpz3eRdtcyOPSUL4Rz
FXm/LiM1PKe/JOIxc1fCXUwOErBIXCy900vGQcqIzhNdfGOCblH72cUbiAw4LVrWQ+QcqFja4CLx
R6p+qc+ZXtx66P/eYk1ZQtg0YcBX33U0OokAC3agBFWn2w+gU6gQeM9nzYwIp7R7VtK5lc7Ufgky
xSNPXpm0dTfeNPOfRRQSq/+5jKsiTiqIIgwbbrlGfpPT11AlHQTcBBT8PlkmbqBnXmDc4IM32QrC
ejwZDCQ0X21ofhCpt9Se6tQySLIXQtPrvxLa6Hx3NHy2NOY75BYrQcPLi6zCbUEhZxfGt3S/JA93
OK3PkHac3BFVBODWBgn4dMhFDxB4Gvc8TDNuMwrS8jXvCDZfm9kK9GTA8MHwDWjwB6I/aWTr+Wk7
Enyd7ayJbSnsG+0pG+HLms6Nt3U6+74fHf/dseuzMVPGgXGJeCC+VoUykusIe6R7wOYRE0QULgWG
7ox4w62OCt9lNILp6w4/uiWSQeb4A0z9W0FA+j9rlz8e49Uxehlq4dy0XJS46N7Mz5pGzhHn5y8Q
cWiZ1Z1JqH02Q9gSv4/nQLUccJnoIZpD5bVAXDD0dzB5drCRv+gfwFCaCNsWxfhseIvu03XuASOb
IM2W9otv8zTMzF+YE4/KvXHyh/JLb1H1Ij2ReW2gVRJecjFQqYnOJMPHH7n9rBtAFqRvhq0yn7+/
8UxuvUxXx3lW1inh3bxMU1M2YsIkzgHDm3AONAjY6py9KHvgOZQDL1MJAktS2eXs/nwV0q2HcHWi
F02aUjRxFVC3rA0ZFL/G1iuAv9m8963tPXU07FN0o1D4Nz76n4vyD4ueqyOkz5L8eAr56MvgxXUF
N2QRcTKQPtV4CviUNul5Xd1PfXNY3SplpFuffnVYkNxzyYyRT09zpGZwA2AOwe2PUdY7tYuntGgF
GrEkDOHxEfv5qyvfcQ0OjT+++tVGmkfdMRFjPrxF8HYh8xVzkZMfMxpRfTwq2OWzTXh3RgtuemTa
onOAOoiOX1npcMMxi4E/ANOBOOSjqwwOHsviaYns+NaO/zvk7NvG8ceFXm21WgpbupoWaceBDdUP
TBtbsljh3cJaMSg3pC1H5bKKggtyzLMN8F1gaTScEd9fPi4J6p7SDkPq1FPmDsREoJ/vVsq4qKON
KGB+7hWQJ4YM66NVPMKT1fxejB3zYxJOIPmB9mOBa+LxlbVuXswLJMviBUlgcZ+ff/38VP79Lvzx
Za92yeZ8koFs+LKYcCfzgYKRpM/8M+WImbfGbhpMXVxGeLMYL/tb26HyrY+9MtK5+vSq47nI2ihh
kMRooCVYj2ilYgMQ3yBFJ5gHFEd/ikH+B/4qRpftzx7AgJyEMCUoBijAUs9M70LXcjSkr8iYyPYY
twLVhILdPkO+Lxmw3yBA7hTZP9+87wXh1eVf7eadLIqJpZzlPU6wqtd2gei099JlI8krQ2U3ceQ3
oluYFtOCWthIXBRAqd3YP4D5lwpeBacbZcL3x3l1RdcbrCGEmSDgTNS6VAOgnqMrP9STvYpKYeDB
OMCFVQhC8Oj3DA+6G3fk++T16vOvtlb1eFEa6ThIe02CmgkhCDGAE5ne9NxgWSSFN3rmkgDKF1W8
scF8b4yuPvuqMTrXhRxlxG/t4VEDneI1CS9jfsQUdtih9jy5IamCiPHQ6xQ4CtkEkAQEc9zc428s
am06BP+ojnUzPqlZx6o4ecLwJMXB5CSTgJ4LyKUfO64BnZS+ib3QUdpbFgDftvi/b4J2dcBUBM+b
g/nbmgrFdVdzspPptcidbBnitAZPlbbgNub+fT5w9blXR0uXxNkYTZZY8u78DPB02mNZo+yNNSyc
8Lm7mxggt3bq32jXXzv11YdeHSmnUroI4/RlScOBk1La6YzEYNShjsIgyulwkbg1CDGmFfztMy3R
MIxpFCibV1uWNsRtUg+ssqZzDLiN6ZOQrkDXCebaClDWjVWN2KzdWnDSJH3BnoXWQVljefR1YUrF
hnqXLGBLYTIUwoVy9dgVGZ9BLAvwmCKH3Y4RHwUEvnnMrT8gWsa77heuiFOtn6wI/yLlAMcxFLGm
P+IkyNRhglkTR1y0zVqDt3APSd/aEkNAoad5EJgg4MiOAmWH/QcqLZX708874fcZ7/Qk/rgrVzuh
Fpnj+ZRwV4rnkW1PhJ0aLlEQT1eWOVju7aADU1945asB4Z2wkJTYEF+Cz7hCFt20fkYPEK/PPuao
xX1R2eUb2SrxxFwinpBEvi+kSdOlCzdq0t9vxE8P9GrLjLXSqE+VIu3FhYJpGSxGbEvwRMtAvSGw
uEecUZJNQa5Y7yX+oM1g1+bnlVD2KMD8MsUxujmw1VGrDJ70FjOzxjzi7KryPiW87/RoIgidZuw2
j3KAlIEIe1JMis+yuC8mlxS4GF+jtEy1GeR9xoW3UON/vyfWFKWoWbqiX28KSg6UnBeqtLdQvRBf
+/8dAaCa4uPvtYiVb83tvhd7v9fDf594tR1oyiDl8jGbTsZL76Yc4zh7UveJb5MsBCWagKuAKmDK
ykvbrxOqULyO6udTuCYjJpuTLGBEB6xQAemt80xP7qXxeYgWOWyHfH1bh/OtMbm63qudZMpCOHfF
ReJ68Xsm9ypZmXiAnaaANWwOpNjHxBShJpWojwX5NFc/QBu+cXz+xsS+r8X/bttV6XmJrOqYG6xF
fHSr+QU58Whr5IcF55OOJS2sw/2FbBybIS9q03RZj3BqFTb6Ad8tNlhjISXbPN20kmfRBK6JoGgh
LMxNG4objjXMSo1fqONjB5Is4znpcDxgKBA1rhXgSMQchY2iKtmw+nv0WCJxKqigSD4RUI6DI9jS
QwrVACP2vVrcUD1+h86unsHVzto2xRBGEc9gGmbDzoYcnw5u8ysjUOJRh/qLGUAcDH7VopB1cw/S
Fk7mXGugZQsFyFnwlPGebTT4eXNT/r3l//dUrjY3tVKVrk55Kj3EEjnAhMQnh+H3ACQRHDFaEAQY
pp7yBG0uf1YaDE7nnYVhmweZdJoCatGiJoKIrRltBthnjFPUb5IcJjmdYWNTFflCHyAt/PnKv8NV
xK2LoqqRzioZJrkZf5cinVQmZRvK0l5dJ2D3H2IVQDmsf8dGYLKHWMRrvixszmW3a+aqD1+UssT7
+Sr+VSb/dRVXRSFqbbFpeq4i+jLXAu7ccyt5YQzcEoYVCKRQPgBXPxq6PxxnuuCYHBv4kDqYxqJ2
g+Tm/nw930GFq7tyVSgq4uksKC1dR+vWwl3OLt9EqFFy3FiWEbTs4HRadG6MuLsl5dAtKiTWZCzo
8sOtpSV/a4r/vhT9qlbkkTVid+HWFJNpueg02FrIszOeFc+jGxkbCS+dl+yrnKOgu+QP9ck9v2oE
Q7jKy42b8o/C8c+HdA3Xq3EoSSK0I3bAToOojbv0szUgPSZmpPTUckf4Ny9h6SdwKI1iwLLt5yv4
LnomydlEamjpkibjIXW1WK1q6KROUbT9QKOSL2VtSayuYj4wozGauVzdhdCNMrxM5UA9ryRsCTO4
8/CwqlVLzEedPlZNUJor9hBClxbaEBImupRhvUI0EeS5lgWJ9aTCdbO2/WVTJ/Amt1EXtO3ekF+0
IrCKYIONSvqMeVuOGXg5U0KiC5V+odXSnpQpfGUbUjCOtzzjr++9xBuKS7BiSPzHxL3r79c0MkY9
HMpKxU8WI1bVUR+MehIjD790jW9s4x+b+ThUOY1OkISD2PlSBJfzg4gzGxUgwWXavKkWUJzTDO3i
jEanMFwh/1U28zOOFaeVFa2FdEZplREg6VbD/ITpr4UGe4u7Gju9co+qn4GM4CF6kBKXPKjL0YeF
or7f7FGvt9Prb3t1yGWXIbG6rFT36ZeZBfCT6ZpDklbxocLLKMBVkfFJscWjkZK1dPulfKtJ+tam
Xl/C1VGjn459BBde3ZctnlA5yU6v4zi6/4+0M1uOVEui7Bdhxjy8BlMMkkKhWXrBJKWSOYAI5q/v
haq7r0SqkrKqt7LMWwkBBz9+3LevbZWI52rgOcXDWbge1Q9TOaT5+sR6jNZFeQNF3M4wNpXwRKk1
Er14sCXUCr1mrGu8Rar8LezW8Os/dNXpNBuJDmJBCQhOotvMdPwrU8esub0PdtZBQPdTUKzfowc5
01HMHZGBLJIz/bIBiI/HZDlZKWnDtkVuDJDCN+tdlr1nw1ZkXCPW9liw5fRBUmCm6M3dINinAg5o
dN+Mt8JYp9jNm/tU3LWRV6GMaF2L6Yz0mrKJkrmCdHc67uT+6qj6EqawyVVSbOCtMmuq4PUTr0P4
mqJjvEWe6hwfLMDL0rYd9/G408jXxzsle6j48BqIE234u04bu+6gYgF5k9v3vwcHafGVzTbhXhmj
UxSzamqodpP+dfQSRFJY1GC4x+nG3Pb6Hr9g6YzB8jaQd3mPNd5ByJ5E5bZIeRzMSTsSrtdsc9CG
6FaV9xU66OSiVIF2Xg7hGtB0XeDXsyvhc1NNSrdVcFmcLiOwSEzzMoEIshhv+XGjWjjDuKd3DRbY
sOWFCMrjgLMimJnaV4AUdhix2ANOMDTJ20sFfBBf5rju4Do5lrqucM4SMJnxY9IzE+9BLOn8Or42
G0+s/JBBldEVlMMEj3G7HXrS0haTNSalBkN/cDWg/avrGiuRY+anka8y2IVtDbBTZiLDC4arBcSL
dBwd/rgEculWxbpjnFLxK3FF6RSx2ICGemlnnQLV1/x1/l3NQrhBLazvIr6r7GKqnA6XBFhOetpl
sTHXUB+X9s/FVTFLLaxCMWs5/oyc2TVjkKlbwRWXf8mA9Gq/2gBguS4oYCLCuV5YkUu/dZZFiFFi
pXLBguTM+iTyomAEw3z5rW1TzD3vS79a2Cb+qLHwdBW8VCxZNi0gj5/eaF8KS5JgCbRPjupN8IFJ
We8Iq9Nt5GU0cTiKMKudrXOvLLyF3/lDuP521dlRLq2kqkvR4t404MuMdZtcaMaGNn/nZtcl0xL4
VQm4khoiLUhAWe0lgoiFPNaY1s1sXX27h9kGWfRjIsF0UW/Ul8nv/ndxnC5+rfCdPMaZe+yYJJwm
D5HLj7Cgy2p7Nl2rehygbwuYeZQeqTkVUPmXjkbD9FHEm9nNYPgIaimPZZ7Uv5QYbkhbo7SDDKcp
wFdBtSZKyLdtDpRgZTKPf5lvQMnuplk/DoCgNAy3P76a+WbIN3V+I9U2XygzFVDoTQVBwLZKJjVE
JfrYw52OdvwmJW+5emk1G/OMvn6TD2+S/JjEC5I/Zel5zbbYMS+6sZBy9jfo2uWhOF71XrOOGL9m
xhOL3rXGzhBcqxAf7ajxJY/hYjQtwqvwYt5G4iaut3Tk4/jGZHiToUmf9osdGmAp9+UrZ+DdUlnt
pw/52xue7chBp49akMrqzWC3tK+Bvb6hlWXyzxR3zdNox8/oN/HFCm6CJb7AHwqf+Xc121rCrkkR
NGTqDVAxoXKwYpWeBFoPiSfgCbZKGcutdmArcuzdwLlQQs0d5ljDlbBkmqFNH9PfFvosgFaKpSWN
wsfG+6FcZmMc2HEOyZjC9SOm3jWcVyYX1nFiwjE/7kq4l7mlsaZS9jo62hpQ+mSKh9W7lB0UsifN
bjNHEDGldcxuV+JFfc8W9ykaVwP7eG/0WOkwV+dUMOsm2DJjXEd7COwkcRciyRQR//bjZsF6yOQy
l4xEvVHIwXG+mCxBBObjwK2gVNbs7j26ASWYeJT6EgW62PGlW1vBZuE2fgjc35baLHCXXaoctTxV
b/BzjEE5X5Reu5NegEkYL8lNy8CterNwyYXXKs2OedE4JLFessKm5AVkCs5OkA+YK5uw1tLCD1QX
fqA06wEohWrUw5GrcZCqqUNudXFTKL51RgDuqzoUnr69EvtLOT4cmfEJwFzS/LVFZsJXOLxzdIKW
g7QDxB7dP9lpwcL+VuxpnGzwLeQhdLJA2CmetWVsVn/SbOmjxHwpkpb2nnlZ7l9fJrueaRpwaOb+
Fto5k8Y0j/gyN+1F4+d+48HGA/K81J3+o3E2u9JcyRb01vkY14JyExqOylDuM9hV1mXiBPJVG6Cn
sw7A3ZkrYyqbmVCR4fj/7vP4/z92Li8TSl1STxm3QE5I6xm0bX2dujpe8bQXIW9T/iOa++n1ZMcJ
D0OFqqk6HA//q8X6z31Mi/lLmpEUeSNJeTjFIHz7ZHdcW3bjtQ8h7Wm8meyFy/28V/1zudneLqaF
FesGPzvaTJ4iDpOOQB4UjlHvxQYAEN2CwulfMThDDPL3a/8ckP659Gyb7NrEKpOU5UXuPY3YuJ0X
rZenej4Xz5+B75/rzDY3Teu1Rj8FCrUV+jvp0NitzH56fj+ZbwIw9RyvSv5CSSkLQlmWAw0B/NsJ
W9C8fVNNx+zt2LrAxN2qr6z2lxi9pCGKO5BVAudHNYKuFycXJxoqCei9KXKeMfh+iUPUh+OvsbvL
h3WOEEGezEYY4ofnh1WH+TG8Ku8FUkn9RbwxwfnrL2V1iB9D+V6Ktnq51gEDUlRlsu7XUbgaIh87
TrPZCdZFerzLoi2HEbFYKAP/MfY1/xJnu3ESV3KsqKyHaYKie8Uhejs8fy4F5hOWDhB/NI3nV5tt
uHqZN2kts9hbxNp4ptgGCAiWvMC8XMOAfHRp3nYOgCEmhbKnHlbtUuiRp7f/t9Ux2xYD4ayH2fQB
dIGL76+IKxRQI/DQWuTlQEJRfpR252E74FUkIW/yo/x+/K1smUq+h/1fvEX1wnfxWXb82y3NtkhV
OMlVbvJhAHoabDjqPJXRXKe1F2LpiufNUXxImjV0qhCw/Qu2uuWq0uwTzkOSD0FrGnu4TG/7l/RZ
f4IM4PakJfh7egrwKrAA4Els2pq3GUCpwi2u4+tg37vNZrgTsCRmANZLAAdsUUExpL3F4vB6GqWn
QLOkq1xabeZsZxZLpTeNiPePERpmNGdUj5NzB6i6Sf+1sJ/J09qdPVdd4uymiLqhGPp8P2ui08nI
c00+fBJC4uDWUwpUkzbPUi13feAH+ba+ZSjKS4pdG14aTO8OkVsDsJm6HzVDv+sMYgfhor37eyz8
A3bEl/D13uY7YJJJYnoWVPnQow3Mzxfx+eKcbDPtJlZpfEFAj5hrZgMisqjroltXva/Rkg3cY7HV
yIVLN3Kabi0ilXLEytHijZLc6sVzbvkAJESgT4gYc/v4Qk01r9bZgXrACCVrYT/56ezz7XfMsp9A
FbquEmX5IB53ZubIp1X+mzIoZ1UNf8nODZiinwaHJg2Z7lDPvsFhGUvzFUjYxFtJiVdiCsc8Jef5
2DZ8tqD+cui8UwZuWV44qf3R9Jo/9dlmm2YwSvOQFTEpIkueo+ljidAYn+oZNKqNa+h+Td95bdjH
hxxDIrA1Rx8SqpZtjAoUxup4esDbyY/cdilj/6M9Mb+72d6M32cj1kdFPpz49/GRwv/bbmAR1MZW
wzgD0CqtWSeCpel1FxLe9uvSmHjV4e2inPeHVPDba53t1U3T97GAJOOgvpwuEPIANDUvzvcgBqER
3XBVv/IafHkAVgCYqVfSB09pqQLzQx7/7SZmG3kXYWSnKnwjU7QoVbvkvUwz9DnuCHuaNgtx+A+u
5vT8ZUWbyJ6mZtEe+J6KBbUU17IgygfF2NCuDdfoZNPSy1/MD4QIPQAUzuXaNEiIbTqMqn2aeOkT
hkJMkkIi2S3d0E/H9G83NHsLZ+OcRH3OAyCAOdXRkfAsdTIvULmP/oaGsg1tVsquplrp3+PTH+LV
+bOYPXvryEI0VJ4FwJeeUA1NbbIwt01Ad7wCTJxA8VCkXeTA/bRHfPvRs4ykqXS96U7T0vOncD3a
sJv3/Vp5KdmsjraAnfvCi1d+Wu1fX/wsLSnOuaCGYk8wZp6MsarBsEd4a8ULe8Oz2NjxfZ/YCT7t
wCMLN4Sydt1c1hwpBdp1V90vwdgNKexHOHuWU+mHv7+LTz+X+T729fZmKUssKU151ir5IN2GN017
8WLw+oH5v8oYRT2f8AFDp0QXwZMeg7vklZNT5UXKpSbuV82ZmDthPuJii0vAcfH48kM69e1tzXIX
yzDGQu1GYhb9VKRSnHBhj7xNcCgq8g6nWPPR2iyVKH8qzn697Gei+eXUVKVyJAcdb0x9oTOBO0gx
uYTdjJhPTbredL844fzD6eXbFWcbnThakdrV7fQSJsLPBCXtNwDxgH8DTyMoHSZgjAEdE7NKbBCS
j6Vl+llJ+Ms6+KysffnRSt0FaiJL05dBbNpP6JzpCDXVgJfS5KXv/1Nl8OVaQipgLq9yrZr3OjqZ
c75M6HOQp5v4pVkfrPRN8Pr3hf6HcmoWdD4D9JeLtnFVZUeJi7Yecl6lnQzfmVPgLAXyvb7KPcsR
l2TFi0tpFunKohwzJSfeyIxueIyu1HtozvZ7z3iHbXKMWw2PSyINdeGz+Uxdv/zSLlCOXdUQXnHh
la7VA5Vz5d3EUcTrXARv+ar5EHG4mYiLk3H59CmNl4zJyOIKjL6v8zqEyeJko3+ce1sd/Ghv2UwD
Bysw3asWR8gX2uqVvunvyQKXz/I/5tZfYtJnpvXlB2inaowkk8+hQ5dJ19WDY/aRmSsMZQPpqQRa
nrnV+T4TDhLo2BFpPrNTR0FC3A+ABwGpulJb35KBQohLAfOn8tK3b3UWMOVaro9SSZpHpYFqa3ll
PR1bCHokm7vBy6/jyC9P/2mFZdqU//aVziKiUdZFnwqdfEg2+Y3c3aTDZXcZORPGRvXUgt+N+cri
9/qH7Gf27XzucV9eSG4OZtkO/ObJU246WhV0RVYdQ/5o/eqBlu266ClJrsSHCcnN97SKruqzJ6P2
jDdD4Q5Md1s+2oCJ7GhhuajiZdaiw1mNIyo1ApyGtyhsJCwcCbeTXSMTIjV2As8QSdu7yfxSd0Z6
N4mjq3e4MG2nP8D2tHkqq2nQgR42tZgTk5N1fdlwxNpOfLMjIXuCB27lBNG+5tNOBaEZQj1ULtPq
ZlxPV8IZQkvXzMxo5pOWbJXTLkWtNk0RmRdTM06VWW4BE+EoCmwwqken3bXYthCtrLOXix71FkPa
QSvoTyH6vvO6UfdNfZWU99nQIC1k6KN6XHor8rTQ/rIWPoWbX17KqAl6WRXTCXSrT3wuxgiV7IVG
kCF4EYA95OIPPGW/tfFvT4KrHJzTu5hchMc9kh8cbqg3edJ5hXsh3ngLOd6Pp6Ev37AyOw0Fat32
bc4mCnJGiRzVHl4G7FS95gY0Yjb+Zp2Q5UzG1dqEGZ5ALtv47vT4L35K7gnCGvu/+4VNYCE0zkdA
DS3Ko+hMRoFlwgiaVHWJIKh/fQHVb4fjrt3tqQkvPIylbeDTruXLq4rLJFBKg4cBCC2e+CXmA2ct
pz9A0UGqM1VGl4X8PxXEvkYqZbb5JE1QJ7k8TBm+5LWbzGun/vL2GN+NVAMEt7oYXSbNQ++Q6GuT
XglB3fTy/6YM+O0+Zkm3Xp9ILWoeejLFDpDxiK8tLHhQtnaUQhZTmZ9KM1+X3izjRgOeZVKi4wIo
OQZWCXeSE7ufMKMWljoUTMvA0gLY/mIB8A+V5jxQzjaHmlNlfIw/dy4m9ylEw4zjoDcSDxmL1DYT
ZWHSabfWBeRKyihgY5dKfos3MdskulruZHMKDIX4PPaPmf6R5XecJu0SPaJda+Tvz31ly+MVRkiO
XqwFkI6EqYVvbUpa/xKf5vTDUWqrID9zwKQ1/cBpYkp88PRxhxbD1MXq38LOODfMNFq9P9YZT346
zzM0PfGlJ1waKR72465RYte6dJBVly46C3K6Iadl1J2nROWcO+b4Ajn5jKOOtkkJJWXite21ot5n
xj5UD0xqG8ZlhCTrin7Q7/F0oXJnsJMeYuE+oobFqKyG2sjK1jCNTj7c+TTZSsJ6UDeZDR4mgjEk
r6xfCq28Zgf8FGGgcr3w1qY6xN/e2vT3X0JVf+6l1ipJHlU/q110ONNoOGCnHKmoXyCfxVa3XVQ3
Lz3I6e+/XDVL21KQRUJE/T7VbsV70N0CxVugY1f5tbpDXL2wPD+j399+6Cw69pVUV7rMDzVALHjY
MNKETx8sYO2biZ+NP7eTg+dCjE6hFCR/auf3zSWnY/EjZCXDDXR02rDI9h1hU+z/g7Rr6aHM4uY4
thns088KjX7yotGb6jMIARAyTGm5Fzxhyqc55kIhc2m3UmfxM8nzKklj4me2AUguvCsocegbOoZp
G9tPY+XFL2nxmrPAmfdjY2lHDkr/t3i/Aqs5nXnJGxmzoiX9vHRM+sMjbRarP4eHv6y5Qh1NrbYa
+ZD/ZsoXocoVRhDRCvx9ptyPANp+a+ihrhnwCR1pA/s6m3LTalXhV2oU26PwTO2eIu5nh6GpR09X
N8d4DYzs6MdLNNalY8d8FLHI5M7qpxQi/T3hc7IG7T0z3zH1CEbOyfHck7SJRFdcN+ulb2WpbKbN
6hOJIOetMIXyM/JZeyqJwI1wRRVs19GNvXDp1y5VSz/FNV/eTSsEvV7XbGEJ/dCbI3Nlgb5LkcZi
hjCdMAQb9piKN7l+kzD4gPLhqkVaiVlVsGcoEwuTe9G6W1wyC1vap+79y21Rvu3iZKoh5MnGkjAp
Pfyr06S8tev3xsHKbK+pa0APQe/Xsm0w5ey/R6+w+4Fgo0HawhpFkZG+Q7L28seF0L0QL7RZEBWV
Y6nm4WeFA0wuZOABLBu2Jvrd4JVXYUWCx2TeUqa/VM3RZoHUjNq0zVIuW0ABIXhDkIm3KTM9KS+p
cbD7NOC6LWZ5C6m8NouOXSIPbXLksjiWTAXVpJswyv06e5O0qQeEv9k7nHKJXXLhOYtLD3oWIIWi
SfqmmU5eDHa2YKQ0q9zk/tmtVei+6wg70Gzbo7aJMReaUj612Of6xXmKoGwYWK114U5Q9xMJul6H
GC9ujMfhtcbGAhjpAG1g1Z/XEw5tCoHDk4HPSGXr5kZV7OFZQyF8Db+KY9PpmVKNbbjJaxe/1sOF
hH17bFFQ4z/lYDu6w23SgsouHT24wsVBJVgEjuECu5Lsks0NQ+OOae6tPrkMQ+B/odAJThsew3oI
faHx6ulfBPSuOmHE2POrhI0sIz1DodsmyGozmdwRokWvnqX94JNb9OVLM4pgHI2B3fnscqg/MiwT
eG05pdOmI77LnsAoZuIKzhKSbunQpM2SZ8ZhQjyTeLeqf9JcpgHaEMeBzCuR6V6g46e0cSrf1e6x
N3bnkeYjNDiMH1bDYu1woSg8Hyg6hk0yitOdFOHlWN114qYa7rUIn4DdZCLCMPwTwETp5IVHyiwE
PXDPJ2ynF9f7wpc2nycKpEg0FI0sN7g/XQRb6zE/BNcWcML07nTT7Scp0f+ahn6yWb+8fzHOCkYo
//X+Iwc6h+qeLxG2QrPPnTOkVAc36mTpy144Oeqz5Pd8pvKY1WQhjLk2bku5fXe6hjs9zfxPBgh8
ucoDson/4LD+k9Tv6ylZn0VvRROUsOVEcegnoe66V26wVcSX/oRTD+PTsUs0qUQ74QBpebiGgnA6
0SvIPOO3eKHT4l7jBogJ9AqPwI2QQUq0j9g1YZ8dQsQxX88vzIJhjtjXmzT0muoK68/yLl7L99oF
ww3M5+UeuGRwgAKDg4WthnbN5NSrAIISleorDB/G6qR0QrfgHXDW3QJ1h7lqRx9iOBYJuBGe+i0j
vumjdRsUH1Bh1If2trpM74eEZMFp0quKGVy+Fs0Jkl8p8+GqCmXcC1L/tK9AVRt2gdfAmhrJaWN5
5a1ywVisKO07aWNy9MnZNE/28Vp+jbWDaDqtakeip2/jdVd5Z2y4t4BG0fswH+JWuG2uThfYJ7nR
rbbmTsgkVk/FY+30juLQbUt3+PvouMeEKMvfk6dge5Y21hMT9/yHtAbh8jegffILDFINYX+K6Q94
eWmDvjdxsnoqRBs0gkL5cDVoDBftLPMGs0aFKbR1K12lRyc+3mJFL+PshD7BNXuMljdduQvbt64I
MLY3KBSuxrMNVV6/Vn91xr2cXAxYq5akEDXl+S67V9q3s/lOrC5FW/toe6wv7nD3XQnWU1Ef+u6m
BaIzRLvMsLOAPS+/D4vMsUCsFEBt9k2I2ae5ksTACYK3LH4qTx+hbKCFRN8zrkrriX9XvCuqtdjs
VCY4g3JdBhfyY8ROhuHY4fxILovgfWEPXYops6RBDwwjZgRoiu/n0zt2ouvUp0jymqSbBqnawwSc
Xz5SLeWV+ixpsAZdL5SpeH92ielJ4HfiQblWVkHufrprKe01kPmJBIhXo6tt+0kwI/cTB3/C8ENg
XcqtfxRmfKlW6bNkoh60NNNOU7fRpznD0XM93E+5E3QcV3kF47YDsgdbQaPTsj4/KtrSq5iC2p8H
YUuaoo9liubsmRRJ2LbacKIbT3ndj8hZ7OqeOjlV2cn6FT9zb0kr82+6jf9cc/aj06yKyiypPpso
m+7yX7liRxtOxHF8Yan9nK39c63Z0VIWdSm2TpRBs6eaylC4A/Rb+LgNTmdLVPJEFH/xB/68vv+5
6CyNKMJKKEWVctTxHZVP608TrGR7iBwaj3HI0YWVyKlmmXL4bzKn/39layaDa/K26Zqy5ucO9Ptk
aN04Bn+ObiH3Y0cjYWHsbEl9uXjZ2RGxtYROHUBAHcSt8AQJD1sGPxSgOZpPk9pYfPsfFAL//NhZ
AS4shTzsJVKThApZ6E/iMBT5EkqSegSVgG3v9NlYz4sV/YX3Oyfqn8LaUoOM/ERYt2AY2Uw+W1TX
9LSslexl64SRQCbfF9byzz2ff37vLEkIU6Vpqow6GWHzQVgVeD9Qw191l5N4Kd5IOaPCRAsV2glq
EXq+C9efvsu/xAprFraPg3yujyXBiqnRTeCPDFzEW4bl1qUrXMrkINQs981OW0rMlh73LEZ14STw
nuqDnZ3hzriS2DD6HSxMgyYfBl7TOC7s2P95Vc/iFAWiSDMMXrOOagfi1Ba3RdT6HlsiEuOjyxwV
2xS2XQvPeen3zmKW0cd5GEb0eTu7MJFIkBaxM9At+ZgOaL0LmBPUzn/ioLvwgmdxK6jO6dA1nKoD
TLu3UQM3JWIvjGiO+knhLivq/02j8P8taUmcxatcFWS9ydgKxO0IQGjFPqzT1Ac6DkJ/b25GDQiH
fxztiryTOvQEPrkb7Lyyg8s8cMInbMbCp/85kErzGU2sm6SiKxv5EAcus/yTTgUqlIko0cZcBYj9
JXDi9WLt64dIyoIyJN2wNBF5sTiLaadQHi1RORvXZr/qJB+c7tFW1mOFe7I/otUgC9fgFC63+f88
cH6/8JQofDlz1b2YJFmaGdcNo98gc6zySdOmvbI/0qty0V+cN11/y+oD3f8IqVuV0aypm/8iyn2/
kVmU02gGiKaRG9en8RpzQvlZbm6KCeFjFXixejGjwNVbK98xiSnt0aMN6d3tEO8XvsE/Y+33u5jF
OsEygmOW8Djwv2KCstydq2tMSE1n6DZi4UXCUwPgorlorlUwwm5xejx2Bz3yFm7jz/Tl+23MQl8Y
NHlX9CfjOkzW1CSka0gFmTf025FGohuYG8hjiduioF3//cqa+ffMUJqvRHHIjX4M+TSTTaWvqodk
o2bwPNY75kUc7PiwW5OQ5zrhjQgUurpkO4rd0y5xXhiBGZ3kyXoEBOEJCBM8TlXg/Fbmb9kt4csj
O9pEz/2tbDqYoHHKC3oylXF9fsGJUplOhJwLjxwezzEH2MHXk4f20SxXDNJo4hsjwGbvA2hgf3dP
a5pFWsNwOLApS/JHRqmPaE+sh2y4MMy7MSucCqsa0qC0WmGVN2jSKrPujjGKGe/YYO8g3KjY9YYV
gDdYVsVrrVHUKF/T4KHXfEV5NeEoSfoLdbQjZ6nmShcHdLrXg8hp8VXrPvLOraD2dyAKYftiYaC0
nio+ZedHE10VGhCUOY3myCEsjuKGQ3Bxr1/TY7pN9qfSkUj24b7TTaA3iCkoTwL/XoUN/RBHW8Dq
7ckfgFFoPlqsE6gPSh+VW8ogg1cQoGku5wg6xsSWpDe1ew60q565UP6FR+ktTH3pLcD8Fny4/ojY
O6xfDP1SArJkBA2dSj9D+KI/84CGatWYrsDYMw16MEgnvKRWlrLJq9VNuYu8gLnrX/UuLezTIwfF
Gqwr6cd7ITmj9Rj2j8dVOW6YIpTFazm9CPBTZuzj7GTZBjpujY250/qlr6jUoDM8bQd7zD3TP28z
P6/c+kPVNiBA91HrYGezTtWNuNO6CQhPPZMR3pNjvA8uVI/mJfo11Spz/w70qtc7mK5REJ00QBVb
VrjLLqyn8za+mnzYigewkUxMU559lUkPR6/bmpi6gl5YFytKPNh8OHBLxv1orbQJvXeSIFOJW/2y
N/wQr+PRU6/0xAbqd1XbPR5rl9pmMt1LbGuN2U3tJ2gXP/MPvHh5DVdStWJjPh4GXkt4UdB2xm1p
g8KDlWAy59Me+vtyy3CaLTyL9UpnDgTSOMQvuIonX0md6IDrhjtMUjs3tM+3gNIMhHdrngN2tgFB
8EJg+uwjsAu32guO/MZIQyitrOvTVlzzPwSnWiN+w4y2LuwitXFT7z+wJoJkwJ0WNkadZEtQrPAa
8JA81yTooT1ZxmjY8TmYCyOVij46y6u5M77EZG8yoOi3hV2Jq3yfWa5ebPoXeZ1EWzVwhnI77JKt
HQQUqD4RWNM04/FSlt1uI6/klqWDSljpEELFCVorXwvXdf7Gc9PfBGYl7OCGUSJglhtjowjreD+y
GtcD+pDrLAXs9FlgxB2itlWiykcXOD21kT2PHzIHtqnwWvjfnQgWbdWIuLjabeGFk4JeNw85JBRM
znTJFoWdlTjNmeKUMz0TXJsGPxgZvz7zl8DPNd/ULlWMoPNV13oixobTw8JtOBl8TVgdL/tuY4EZ
vQj3/GXaMsdOUNCuhNaNerumXX3eJZR0QG7L/UVma89SsjsWNwKC1nCrHjfNCDuzV6/a8l6jUotx
Y1/eR90dLqLWxmTs9kWVXGgxY+vmGWbPTzmzbP0Ff3hmilu44Sb5k0LdYEYgtWvR9Oruri88Gi8+
OGKcF9Co2b2PHTF9j85m4Wq4jnV3/JtJ6aVEPNpBzfVkcQdy9yXQ931wocZu7p0YTKSvyShAsxLN
rZDtkpYa6+LePmUv//4EIYmzJEPQ0+5s5GTU9RMf49Uk04seJqwddDVvEYX15+Y5TV38k1zOMoku
PgVZqZBHY+XYUKT0zI/Mw97F3OurYEJosor8cMleQpr25L/9yFnqcCyPYq9qHIbVyxr7EDuBg6a7
UzuHnhiBz05Qh5Q2hLRlUcoP+eP33zxLGM5ZnWdFzRnNuJVzxrzA/79NqjptC7UU4AEWros9wB+f
M64KpCqmpEhzlKqgnAJtNDmHD9rOPHki5CvQ/CG85MEpw0tMLEne6Ytri9WrH0+kX648+7WpKSZi
mpKlRxui9ra8LrbjOtjEwKcUP7pJ1pC+D81uyWTw5378l+vOToZHMRaPQ8J1W0+HuhGvjx7cT5Sr
J7d1q42CwzhNz81i4eHH7+fLdWcnQ9xam0pOJx3A4AIU1zGFIUMXYz8FZW7L5hQgFjtAS693dipM
RSEUTmeqWY1hCwhvt6dJAuBJzJLnuHdYaHj95m0pVvx8NPznt85LWbJQmGkz/VYUxkyvugFA2hIo
sMrA0NC8tR2YGG80thXFpgTFji4/hKqbCY/Ho4tr9VheZ4xbquF1rN+n2qZXwZCWiw5aP2bJX+5y
VvnSqqFvgoi7FFsn20BxY54BFzxspCnG+KJTv5S2uXgsWFj31uyUOGR5XKdHXkntkZZvi5vOl9bh
lnayr+/PF5i2evltt6sWDgU/R5cvv3YWv2UplONR5UuvwSy61ircpVvT0S7lzC5fdS/ZWo5xsXAQ
+eG3MjAna9izaNOw7ewJZzgTVVXRiwcLq2/NU/bgS8/1SthFd70TbHO04MZVft9dthdAvgBl0Hki
HYycTqCEcD4w7AECFmeO2JXahxMDZwDxrhVmcm0ZGRXMINbLpEFO6KmdwQw55/HqTOrCqLh7ApXa
kO07Ic37pyRch29//3k/TY1/+3mzV9mMQDXNSBYP+mQLjEjAl8kKOXBDN/9Fo8pC4cBhZcDeAvul
ytFDlzRbPDkdun+OnsYKFa/aYvdLp87rF8ewftI7fLvB2TuvDLHI0kIUDycsR6DRr3QEcYLfio6O
beU1DTB8P4rTVW54KO/B/2V3/RMWXzaVduXCym1JvWhCjgsX+kf3oonvYTl113RYQJwgQr5Qu4gP
2dHmEEixw4IfCBj3VXHEj4YsaCpzpkyZP1ECA6kQXzEKTDXIDa/olVya2/NvEWyu7CSxm9bvyTM7
D5pb+T6WX9h7U8xiTjj4cX6QH4wdLHMOND3+oUBxL2NXQTeC9XS0VynbmhZVHg1/ghJyc89SSODb
x3Z7xiyYWf7pxrSHUFmlZ1+PvU67rNLDSdppwfq4qOL9IdB/e+iz1KVIqjwtDBb9NE48CTfQglxy
rPVIbb0lrM1PashvV5tnLEUZSoXAKx5rH5gOw3b1dQy8A3zB8QE/IQk0mrYX83fptGVM0RAYW7/G
vzRvN2NySCBPUB3NLoAC9NpkIl1wFoAWoDBo7ATDRV5zrs4Oor4Vmk0m+H//gn4KSt/ufpYERHFU
g2/jWQX38u/yOt3KzxD0To8qiCfVO8EE9NR89feL/uF4gX7w20VnGYAlibmEbbp46HFvEz/EwtZp
FL72+yHnWM65T1md3XDNQhd7qrf4MnXPabfSbjLSvkeMwNNdc28+W7ZyMLaZtctP29O41UnQ80Xn
TmVpNc3SBlPvRaszeULmfY2MtIE0uVZf+mSl9Nv0EfxkTD+6/9XcWzetsRpLn3JCKXFEX0W/DfRE
ksOoqmit1NvJ71VdcxIZCmcxFP4gsPv2TGeJhtoJtVGng8juMlEHMydw1HLVPlp4yaDvAjVsay/5
Re8WNP/RSdl14ogDjo3u31/u5/Y5y+C/3sgcoZAFQR2KCjFZxgwtsy4FMHEhAreIdTVIz2J2WwS3
aBKD5saUgELexKJrdjQDQvZjnlNmvR+RrUykOguftOy8SznwhbXTGGvl6DPsckx+082vYohewGmv
wuG2lJ/L8qFNkHGu43JfCFsM0hrUICeOw70Pt77qNspx3UL4hBnU3po6tuDDNeCGsriKjTcFTwrp
4jSAhfPkX1blBVR5du36U7ryO9lJW2ZudhjS2xaieLF2y+hgohFo3KIBvvlUd66WQKBcoePQ2FbM
GICyjMpLxzSsWffxwnf7U+/721OebexJq4t1mCki7SzJG2tb/z28NjcTrK21kyvLZydO4INzQrcc
7S5yl3XHnxM/8xctm6KMMbZCA3x+cunOilgGKTKAeNwwe0t2W2je+K7cpZpvrZM78ZWJMlT3kaMK
MIvzgFSTksAZ1Hrzrom3objVpHdljFdxu+cDW4VdscqPmidjHMH/UekDtzhTUTPvRE74YfDbisll
i/tEujflq6o55NG93D0qTPlb0aVM/SWnPGa1nlxAaVkFjXdsnxP1Sr7Cq9vNXVH2YHOYiZ/QFrqH
VnuHUViM7AsmJwUSdqua/2ZrCJfteYN3TQYKDpqwuqmgkQq7U/wAFBhPqJN8q/ToH1bRFq/7qGLi
Hql1vEpAT8a3YumK3K1pd1j0/DKSFQWInnWi+oaVuCdUQmBIjyp0+ZV1txag474NlT8EjmndNVQZ
qdOdGXW/KaU9MpU6esKHadVQYejTTaTeadL/Ie28luNGtnT9RIiAN7cw5UkWKZFs8gYhC+9NAXj6
84FzZrqEriE6Zkfsmy1FKwuJxMplfsPw0n+WlEc1OOJXHNDGSnEadMU1L5lbhZpx/YIXd0Mdgdac
zF58RP5+H56rp/IBaVUjw83OVmEQzv66+WP+i8ZT+Px5FLnFxPlj7cUV4Q9C7esjh6vdJN+SJ3RL
QF9+z5GFibb+rvaa04gIpfpKAzR/XrPDuNGFoBzXTQ42elU4vy/udBEzqKAdBuOcB558mA18MGIu
X8czgpbIcMm2/po8rBtn32Ba/7nuYsdDa1T6uGNdlA89xNeQnMy//4CygEbe5ftadaDckDj6c73F
LitSX+R9ORnnyyH4Nv4WCjs6go/Py92F4QNehi8KoW7vAwt2o6P6qyDLfGi2iPXo9O2fGSYkDlio
xOkRQilOGReL7ljCsYpjGw3isIA6J/6qnlUwgbO7HmTT40CiCBZOe5XRt4f04zxIr9N4KgY7eree
cGwInv3YnkT7Mm5HzR1nFzDEwWZHEjCsOvZ/jAQy8gIJsJeNYYALDLi6q2HGvU57hM6BLyTHngGI
EdjD9+5yl2BPQq2bTEwBvtaAytQdkn9i/l0jVJgexgX5Q0wdAF0bPrD6wHVDk/xpNleQz8kz/DOq
0uzdODJl3fjo4XGtBuFO34sPmNl8V14vz/EPZdP9nh/RNE9Ddjfr6+BQeC8+1N95mtI4TM0XKBIq
rWqEldBnLzfVPIRpbfnH+DD/k8fkmSFLNRPHgwMscz3axpvmDnkRVz/474V5H90rm8tTlJNkVweG
GIw6JCg2op08hvFGTM5jeLCyOwNR7cnF5V5ngzW39TfVHdk/V2r90DyhqJc8QSbcJnfFe+42ja0I
hLlZ8DrMH/E3qzQuwfcCkq/NpvSvyvfssWy24sVLHpniTruo+uZf9gkC1IUjUxmiGPcLxF2S/GCf
Kzg9/XlqjxfS7mZWjH1vxL8s7F+L/exQbVUt5kSYoeyEEV8YCEIHUToOpZeGbxwiU0VI59Vn6gPO
0WZklG0NT/yRKm8Cd4vOtEBztOqkv9bPRvyjjX8Ib7Thq/YoC0eh+Eb7Xdfek54KCdVP0FjiU53c
W2plK/FLDHCpDr6kuGoMqWGHsN/lAHxYyZIMqTLDNsLfVaztqstGQkNZ/EEuKhoHFQFUnfHCcUIj
U7UDPgtk0AAQ0/xn8NNjGOGayrdaTvdSgj4B89WNSbo6Zd8b2bNEWJMIcWP2EBuuaNRbZhtddkcf
PtOVucWffYkjIBFDYafpS8G4RGXg8ZeuPNOyT7I72GosH13wHOAYX3aF+DTArrY2NPgH/L3Bj15w
fTbkI39Ad9sfTrqXwud4rNekkD6YAX9e+X/Gi0UurJqVmbUNE9VJmmc+wf34WCPHJP/2Rzv+mUZe
bu1xvJ0/2vbB2Ejs9D4BeDl4sL+M74lqz2woLJnCgOrUycO7NnONR+2xLV4m84uM94pha3dSbQfn
7FyczZ15TMN9t+d65qy85YWTe0iOK18UsCNPPbpa7srF88+G3Z+PuMij41KodKUmBHcH8ZA8wYMF
sdI4T+B2ESf8xgHQn9bYMWv3zVIlwEg0Qe6b+b6RX8wDkS0Etoyo7UP8vfmrf5nPvN2/Sx2jpHpY
SSVviF788cRLNryYp1Gt1aNxVnVX8w9J/cJDg2Kk6e+UtT0o3xLjjBYYEUDBsAqEMSJ3FBnhm497
ZpL8xBRgRsmhfuaYEJtcuI6acmQsUnT2xGGYIUal6TFCy9+NdJ/Uh7hEqavQ79YG7zdSlj+fZdEQ
Ahqb5WbBRo6PyYv2g2DHF1h5yF8H/R6rJfw+aVYUGxWbGZ8Pfu30zBfmJx/IkiWvqTRdk6JiL7fN
rBOGkqH2ZfgK6wDBKucHVruTg+mhOZ0ivuyVN3kDG/rn0y8aH8og93kdt8ZZeoh7u/yZHAhdECw6
h3i9kVdnF3Ma9NnTLtKkTDUsAZyLcYbUVe5bhUvnnbAPRb334urn0D0h3M8LcP1mpYVwIz/881EX
mdIwjGZhhmQuye/OdHLNQyEayaVk2FvqvuzP/k//C2bpmcOlUQXniwKo8E7rvX61x3dzE/4bdCRb
SzzjqLZRpUVsQh24TXDHQCO6Ux0U9IZiF3cbTqDykvi4Y6MH9n97A1eLL9541VpGLijgfVA57vG6
MI81Jle4r1PR2HK1C7UN5hUBk2MvhC3grATLtWdfHAArmVAMuPDseN3jb7c1v81YTo0hMVg7CA6I
DNoItK4Kpa+tu3j7hlgZWhPw2LNQOuIncJA9tBczZxTwnMfbAkMJVIm6fK2HP//D/zjxV/u9SJhD
oazDqeUCvDhxezDFO0xmKigRLG3krpXj2CylO212zjHwu1zb75vh5Wr5xf2L2NhFRztzXv5ChYB9
sd5sDPT3lPsf0rSTnFT09NeMmr9Ye/K5U/3Zky/uRbUXRUOue+MscksAKvkqehX43V0jbWT5BEJl
vPsXSMJPHxhE3xLiaJRhZBUg+pTLa1i8Gf6DKe1SN2rfw2I3KueJ3NlNrO+BfA+kcPyJ+Ye/9uQ3
M4L/3nR+w6LVYk2GXstGyQdOWQ6BeJajdmgj9fDba3YCGrvlrg/HPj1qLLs4akEjIf6B9sm5qDdF
ehg9QFrk6xQplBl07TEz2iomLR612BvxOkv0n31PIuzVYy/OWpoZqdUbuXGWpcNFumvx/wl2uWbH
8T7uTqCSJMoLr+o2/0lM4bkXB61v69GSYp5bMLYdh7yc6Lsh6Db+hQyHhnbAUB1nYnk6rIkur+z4
UqDeSC+jIUl83Oo2o5XbB0fdMawNNYkmOhYGruTb91W+aavnfDoEbm94K8++ctQ+LvgrHKneJvHU
qsVc/3ftCechMHOzlEJquT2NqJNsN6I7Hi1h/x8uvMibqjbPWn3seHRx24h3cjHLwAKrMzdju+3x
6t5NBaZBCOgpq+OaT4O5In40Ra4eWhKqvhsT1hbNL3ObANuL6VQ4Ciph4IH20G1tIb0HRLV6da9E
l4/hyNXKsjpVodKx3URz4eCje0bhr1OWs/IQ72YFK2A9tdOWJ0xJ14L52nPPf3+1el1YlSgF5IqX
GSBPGPVUfa7mccRSPQC6Nt09KLJbeXRX3vbaQZ///mrlfmqFZkw/jlki7ut9TrfGLsIDwkbtFpNe
7xJ5Mu86TO5XM+SVsPKRwV+tbfmXYqYJG+co3vvpAb624MjS0WA6ioI7Ph3ndDuutjLX9noRzAaz
QYbtwl63btkeivZ7YGxAheKeCXjKEfJzOz0YxRZJiARrr7X9XvusFyFNyVuUL0rSpFnNfYxog0mv
7S5DRhVlQFC6QGY30qrh7fxM/+uNrYhLMU7j0gmR3xDA1a04PZjKVzPZRwAtwL9tup7Bx4syPogb
3JETYprmViD4gCav+lesnLaPUcbVG89GvdGa7OPpcdxppp2J8CGux16gO2HsZC2dOdjgueXJJSA/
XPdWjvutl6+IQKw0WZY0cSlwVIpRH485xx0NPnPv+19UJw5wtMTupxKP/uU4eGqL2+7J2q9/a2uL
LyJrnkSdWGjgiIkxNBedy/tc3actSqzIyvk2LfR3wIZr5MiblfD1Q8/53NWuc+SawRfB4JuDF4l3
Yt85vH8aeSl9hc3Qnhv1R61t4vJYgHzpj3Wy9UFKrgW5Wy//+mfMn8bVzxCEPqs0PaROAybib4ri
l7Spm6/NdGgBaIaJfcLQqs6+KE4Qvku0H1cDzq2P7/oXLMJsoOPlYZpzPtEcJpraO1qfNHHcwj+A
U3ZE2WkBcK7m6jfkEAzxet1FkG1kORrzidQVTkiL3KKA6dTkgtlAjrP71b4iKVZnSOPQeZ3Zm3Zf
kU41sbPuZbJ2BBeZZOWnwtSOgXFG7hE8joNxcLetEqSYKveiONF/BXugvf/x3i/C7hTGhdg0897r
+z7YTi4s3an84Ahn/i5TqBvC0aGDudoIulWuXO/+IuSmSit1/cQzl3BQtiocfIQfdPlDFcmU+epE
yVnrv3xIaywj7tWiS6WhvvNlPREN/TwB9a73FXBOhhHWvVz/aM3vYQBKGJg2KKBchYaevKvlfTY+
y9GuvZzVctPVoV31il0y4IiMM18OmocApjEmKs7lTsSDrHC7jbDNyAoUrINDjOdcE2pL/dwU711e
Olq4t9KXpL3TAkSVBjjpb5JxrHLBS7Hr0eXQjpCFRYuB0V3INyihh+Ctxp6VzV+KHkla1LeT9pFX
Xbz8jHuJ5mYMpq1HyRlDwKzjapxZW3IRZqUgykK9jOdkSnSk5GT40A0Fb4D7FH4bvKSmbVxUX1Zu
llvJzPULn3/VVXQz8mhstZZVWzfG4QH5OQR7tDl7zLa6/oSPFBZla5idtciyVCsKL0OVBDoXezeC
mtiKya7y7+NwK6AAjRWK6Rmxg25ERBsCz7T2kIJybaD1HkZ1x1zkP977RYTFjVFrIsmar7gS39gt
7p41mm/bbE7eR3Mn/Rp3l2ytZFmJaksVo0wO0rbJ2Xuz/q4esmzXZ1+nY0Ie8YpAdP1Yo4Mg48r6
L9yaVq4UbRFQzU6JaqnnbkXpD/rM+IsLnUYXHvPypsGaqxDt4e3zo3YD0fvHdbKU9YmEWFDbgYA2
PnKbiIiY0FyeeV8C9YnkMKS0vIT9ZlyKbe0m+aL9pgE5CwZLDqqZd74Ofefz33SzCXt9/BdBtq9S
qZpwcznnzV9y9Foqv1PtV2TcM/TNn5L4jBKEhjPuW3t5FmrIaPVDj74VtXver5yGG2CUP7ZnKfkz
KoaAkBaDCsCcwp0AVit1WjcSAJ10eFHKe04k41wwRTC3/hr5Xab4MqV3k/IsWV8DVL/gM9HOw5DK
DZAEqk6wQYZD5L+V+muBrH8N9W21f3qrAL3awH/Ac0PVssS5GBqSTRiCFcNk+06x9mXtZRpMlA2I
pLo4w+AV743sMFleBwzCXXmNK1/SUjEo9tNLUkbkaMXoNHRYvM50IcGFIQaEiFl5KtrQeDR7lKb9
bnUP1lZfxtCozyxf5mBfHOEh/ql/S93M9MS3Bq46p3l6blCBjberdIC1dReZaRUYUpdZ9FIbcO8U
/8BnRXADQL7qaT94Vg5ZF+s/mEarG74SP/T5p11dG1OVpv4wt7guDoI9LD3P1tACsPPRa/bkBskm
cOvVRsvKHbmUcAklQWuFkEJsxowxP+Z+lJ5qdKRbSLiWm7yunKu1x1yEyb5tY1EbyYB963xpkds5
1oqnzPAPR/c3fG1CcSws2Jn0yr21W+mjqvskGdOXuWeWZHoaXuannfXeTqOIzBGUnhnjEeAkj4B6
x/ySsbKyU6G5AWNAGgzKm7KbQC53w9fACxixE9e71JGaTTEeAyeNDsEm+Q4+oIufgvShu7xoAcIR
YBeEf0EsX3tliwjblH01XWJ6Y4UPC4vJ0ozE12kjMFg9okE+7EJv9XjejEqSbEmSZGmKuuzAds2g
NHnO8WyY3qqYAOf1XYO0PEZLBFFhV8sPl8trpP3A6CbMIA3ShA424Vo6fbuE/ft3LPuxbejrpZGQ
5/jAHDGCwKUXhgiGS6FbtW6YH/GmVH+L4M4/pj3Nap/sZoi4+gGLzn8sF1kjSKZ+rj4CowR33J3I
bH79T1yE/CnQICQurr6Fm7nl1eKLjNb0Tb0pR87vPOsB1tS8z+KdNaQhTifk2e3K17r2sIs4XKdl
Wzbz6LyqUYXM/e0s9UWpBkQSqzB0y+AqgduKVsOhLK4tvQjFcoT/onlhmKuP+7B4iFVIcL1MOHZ9
rbCNfts4Kd5OgKjq1xpKR10dKtAFd8k2/41z78XuUFsWIcWGmLd2gY/11fuQ/RWlP0w0uzm5wvaS
fjfjYzS8icqmGDwfPckal6a4/TL2dz1EqPR+KvdQ0StIYYHT4+EChyGY6e+j4VnW1yL9UfsbuTyN
yRZ56hDUkLbPgn2huVNoj79i8PJvFg6lpBi0sBLkZbXWNkoEJZWtBovVTsLDiIYlJMNzZQJkTX70
/X2i30d4yB4jjdazxn/Y6/yH0UboBleoa9vCbrUa3pLe9dUN7+QUPQogYqncs/ccZ9S2cZq76rme
QJQ5MiCVbfxQPZoBAkbal9kiZn6GrekKr37lSIWtC55e27llWwHgIjc9azsE7l5m4k+yU47BQTpe
yk3YOv5ezTfanbbNTubJTLFcOSn1Rng3mPOdhLtCttnnatqE/RNiaaJ2SgJ3QI8z9dppa7bHEXc0
NNIt9Yvsv4XBvlL1B53mnxX9HC67Jnor2mPPHMsqv6XsSlzB0QF4l0SgtgV1N4nJ1yg45VFkZ2p7
CKTBQ7gSmglygiBQhVw/5RmbG5LvQsitp2QXXARnQFCiV5iMuiIgYbqMyOxe1uZEK/HxQ9b16vq+
qHUYTBW5pihuE7Lt9MDLzl1Z3qizBViRkiztK2RIZW7WsdwhgrxK3rzV3FWuosOiu2Q1Lc6nGtHB
fK6+SS5qgDCzVPYQzkS+KQ33EmJNM+6srzXIQnodTNCczyPGDRsNcu6r37C436s+Qs/IUPRzgqQw
hiBQbJjDlzBGsITrN2XpYQqBUHtxVGB0hr/A3MinWfNSewM/xp5UgPGQ1UoPq5r2N9uOVz9tcflL
VXgR+4lXVGXbRIMKgKE9UD2361xuzx8NhGn8jZnUW1450JAo1wQxb9drV79gcXOL/WViqEVMC439
JLnDuEHnGrB5/7PZ1pSKj3r2xUidYAdza0ILxgaaFMHlro6X6cz0h14ChqMvOo6Sl71ZrkX7ldtl
ORxom74qU4V3d3GQh0R7e6vvEW6XbZwiIQ2sZWM3EW5XZ2U5BMhN8dKJMrlnJn9VlTfVEdHGhfdB
PaYihqn+quSXUvAwHKWC32bR18/P6k1k9fX6i9u0K6JSHhJyUXXcqfHOCLYoqhTO2HsdpDTzOZkF
YZBOaCRvZeWbWfDfB0Fe3KuKbGZDO/eBy+iExDE+PZlHgYMYDlKTmLc4zaw7AbNgtQ23tvLiWmXN
ONMkRg+hQOC8lzadtDdkr8fW03i8GHtEiTB/8k+T8LSavczH+x/Z99VTz1f+dYxMc8XsNbIJYYd7
l+kO0Lpd4Uk6mu7MqZleYujt9yFSHfLr+Lq6/Mr3vzTykkZB0QOVRwedq5wGMNQ+emveYJfRfhYv
lPQNUjquCZnRXXnfK8nMR2C4evI0gefvR6TsPZV0FiBVTWGv2D9aT5IPcPlHii16UsZmZd2bpcLV
ji9CXjJaTZLl+vzIwg/dKb8EHmo67xNSDcYvLGmfPl/vo0j97A0vAlyuS4ZVs81n8QCuO85OgJBT
1nQDeRuB0RmNgvbFryzclbJj6VuM0fDbljBWcy/6a4kSMhDMt/oo5uTQG/SJMLD6FqDL/5NNwnd4
NGwYfT7TydDNkmcJcVprl6cnMiWT2YVnPPPtZnSyDT6m1qus99zYwHUd3iLxKczgzw4ozIRgPeHf
XPaCUNvpdk30+gZ/8o87cIncFfSwqow5S49P+sFqeYzZDvbrDB2Y4EP/ji9PiL2sRe9/kv3+XHVR
mNRxVJq+xKryttxD851pCT2EA332wF1D233E5k/e9AdD8upED3qV9apOBBOBcgd3s/SsdBfB3av3
yma8pyB9C3F4EM69cBajU5x+0fBxuNj1PFFc/b5WotoSYluYZSj5Gd3mGfunI+6efNA2tMHTbWhb
A/qNJcd/rXuyuguLaHoZiylQTLpksrop4/fQ5A0LRPDkWe6fVOUIhdo8xdUWEHuhegau3iUM9Lx6
GbrvYngc+gf9X0SblTzwg5189W5SdVIl0+dX1amDrwIy1AlmyJDOHFSxTDJw2neK02E5McvTUKlC
o704a820tWzng/F79TOESM9rv1Dn4FN8+y+uDzZdX/LLBmrPePkayql9MTwzOKA6ltrhLk5BgAeu
0HkXA6+ffQGHDejPhI3s/vNAtdZG+PDKvvptAShVwwj4WFoXFQzc8hBfwKy5PNXfR8VW7f635AgM
X8sDfA/LVX6urL8SmJVFYC4vUSKY3ceF0NaPujPOBJ/IQfZBLx5mNy2Yo2sv5Ia1xJ8RYhGd2yxo
Za1jFImKDioNrgEtlBnckO25fhGCQFh2op8Aim4tNq1klkvzKslvWqvoedx4X2dOt51eBQTv2xQ6
eeZCmFkLhjcI+H886hLeEdS4N7YBZ6+Cf6DZMHsZsovB/mJ6qX5XDI+U5jC9qBpVd5K2EqobVN/0
rCwGqpHbFeeEzE9224hkTPnlB7b0E3ILTO8axvddidpUNatIfX4sjJUvV11kpFPTVbk+QbtApXMf
v4V74eeFiGZAmFPQ40LlTQq2DKxJEJ0WtxyovdBntspLrh5KTzv6xVZpd5D23WGTmfNE/xn8ljvT
al6aU+AABdc3VnqAR2QcRFgbuDcmtu/muzx0gseZKCz/aBFFi2HXF39BTqL8Vn/F4bF5179VzoeP
VEmBbuAT+mqGXvMAuad2mCNb3aPRjiuJ8g0xjz/f4yJRLgSfniNOPef0RNdHt+5HT/9GHBuc/DuI
W9Rrejv9rfPqunO2CZD+g3RI31bjZAU/0nVj35Uk8sPD7CpwKIUlTHnIwcq53KuXWQ8q0l5pPrpa
HtnFPpPoO8r5Dn3/dZeWm1yrq4rlg7ZztXqeJEJhzduBdAsxXcNo/aHfRfuAErvaZu/xzx6ONNIW
9B42OfJoF5u3jzJYP9vjqhenI/8o7PJN/AXVDGX/zpV+T9+wqjfgYCUQSputJh1apAB3Bg5lVe+U
qS1sSVd+5U1hJ9+RQUsxZbN7xdExDIKgLa18BDf8av985/MruHpItS7KRLrwkK0rmOBDuqc+IMNz
5yohfhqgHSPjXtu41s7NT4TmMN2DMzePdkXbekudgYZfuKZfuhKx1UVjI6lDAacaPs1ZKxqNlsZJ
aL7Ots7EsABtt7WkRr4ZNFGgkmi666a2xMCG7RiKlUDQbDzG+ZJc2zoD0z55H1wxe1UvXrGl5a8e
wwhBlk2a/whM4DO/o/pxnAirEfVjan8eoG5Pd69+0yLh8a1ILZOOtK+BPzW4DXJZYChx8prUneVR
teM3f/kGcM9AeLPbASmRsVKhrZiv3OAfN+Q/EtCrX7IoJrXLoMmJzCAgBcoTv/YM2+MJAmCT2j0o
yqpobLV6uVPLBs7r4NRF7PRYNsCw3SNnnh9yOmGbOnjUhC+mETqY1VrIQisGPhCeZaAlTx43Vl9F
RFWH16B8mDwV6i204P8jHu7qURYH3sRnqBx0oDGSgbfHa5lSwbhM//TcoRFRd1hMx+KHQZcxPWSd
XW6r6jUKpbWXezOLvvodiyM+yJMSNmD8z0qEra0X7WAKk0vvUcHA+xcgwSxYDZLE/fxQ3cauXK27
SIZkKy0qEV4Bt16PB+OpFs9Mm9C7uxtxb0cACYvgaIN8aqWZHredjj7n/YddUbyyBbdjz9VPWaRI
QpNVFzWmgFXfRaf82h2kDa2wdj+ikgT5GMJq6sa/zT1E6OBOP3cICKVefVdjBPU9hVFcrvyg2znb
3z9o2ZMLImsw5RSQci+f/K3c2KJyLHCOvJfln4PpiG6yKceDpt6njh/frbyYmyXl1eKLkrJU1dZP
LAoJTHTqjd+coAHw0QcbC8K8C9sGKIl0GGZhlT7f5tIe2CJOKNwQq4wbee3VfITLq2tBNPIuxiJA
PzcHMrFYPMdn2VOOsnyMTbsEt4geY20cWvKyAuj+3HofWjuQEcRAyu5YyUcL3fHh8iK1+kbvPcmw
21e/3wFpqO50FUacDWxm+D6LDmj3IaIl6l5Bd8l/gTo4+C5SwSK87SbcSWQYoulJ8cMYwqbbl0gh
IzcwbvGZQXarfEge5/OBHMEDCliJstGrZ6Od/dRq8yCCM+3cRrXLL+M3avRzt+0m2zqWX7A6e0CD
T9O3l7vuGX56AEXatAcI74D2zjqUBxTNnl+7bqdiSGZsGWyhWZZ8Nd61EZauYzjyg/GcSNhQO0yu
N9We33rX7fv3Mv4VwLFPsN3ZKQVarTa8DWxvTGnWbQVMUb7jw6SnX/P0HOG0MPJEiqfvDFSWTBuV
05LuCkTybYX+VMpuPaCZWwiOWOwZtKjZY6R4srWpLySE+szQsPPL14TNg6ihO3OWoN1dTASiXRCl
EtyRyo66+x4z1o8/ZK5jvQXqg9ieq8ZRFHuSNvDpc93RJ7f9hR6bRoVy50d22Njt04Ap/Zf4PU28
+Jd6j5uOfDcjexDEhfIEkTax0fCjoENO70VGieJ1loD6NX6XLnsUbqVfVYmxe3PkMhVOKAUwzM5i
sOd2kduZaaeYNSm7av7rzz+n20Xn1ee0SGa7WjfzS8gMvfQPnUcSyUgTq7vZgVF3zWEj6cc2Af4x
I1HBHKw33FcC/Iefz9UnVBlDqXQW0KJyQP5GbE8SY3qU0KTYiVP8mawtsm+zjO9aPbYW4pfiKalS
9K2WE+LRPkeOSd6K2SEX78H+z7JUFBkyZ3mj1T90XHudNPWU7iT/G+/N+Q77JG1YNoFHo8umrAk+
5nTG5Zh3B43iyMUE7GNON5QOXDY856d5TlcOzOn8NeKJtfYaFvdsNgl9IuDTcNaf63YbobvX2P1D
P/5M2ndFYyiHoABq+bZ5rnfTNghBjG5i3dYeg8Ie31pvJMjWiBJzXDtbupNPyQ/MJEwK6qdxP3cW
zWcMsaNNlu9rxUZ/W/Kq75fvxReLKG48oOV9f7lwuubELDvW2NDGFTfJ/H/5w5M8OscvyiGgsvqG
DdpjcCYXQCsqmv9SrO3fGR2R0i1PP3E7pxYACDbzHf9FYnSzbX71wSwSA26fyVIQOAZTybSOTtaO
onf2wZzA3DhzvyJHzNtebZTMt/xnh2SRBcSdZpZjSubtq0f1wOsBYGMUbgm08jhiH1F43V8mEn3S
c1B5hJTm++qcZuUnLHvIuRCkYi+A+O50BOEf4mY/uQbSjyBb5pNqebCas3ovdtuLQMMoaee+zfyK
/rOYpSxSgChJ+04tmNHVrrRJFTdtdvUMxYi8CA1kA1K/CUMGtjUtVprq//E+yH8Wg3o+0TuqPmaS
A5J5rFw+BESHTWvuMGyhfQW+wVVTmPWY9VqYd67twMohVBZRu/atRil1gL1jfSJwx+Ub1oGJV8ib
QHVFEzeDt8mzIg6jFexW4bTzv/7JUfywXb4K2fVFE0tmVvo5ZR6yD/CqnEckbl1vGI1wAJPN2pLG
Sohcto+zKBWTXCDl1CGpFA91s4/7rUIoGjZqt+koTdB/LjLMF9KDb7g6orHo/gSbSGagciiSXbnv
aKIO8pMfbFr/IWx2yiZWPBU4iQFeC92sF0F4CAybMnqcQY7Gfe+o5nPUO/ngyvmjL7wp1XNDxpJu
6mKLwlkqP75dgq3iCPQtrA3/q/Uv0wQdM6A63pTSvoG4Q5NI3jbBk9WeMO/LqrvR3JvVIwp+BQe0
dJC6X7vZbg+R/45Ryy73IBmtHAcfAErMnGdbFW3Oi3NkjnhBWEf9m3niSmK+bF/HRq5WlvVBXVT+
+gBYiHb3Y3LwQdhe1rqSt+dZV4+4CMOXyOgqYV5tms5RdR93O388yMGhMF7gUpDPmvsaOYnwtzAc
jLVp2m1EydXqi2CcNVPdKZmmn0v5pRZf5G4jRq/aF8j//gRWY6tSilAeWt7gXLQnIQJV5FXFs6jv
wuInECGDbpE3eZXiyrvUGdvz5xHyNsHn79+37G0Dwk9g5HBJWWNtKzLV6ngWxx2CllgO9x+8Jpzb
TIEm3DES9pmA181Rd2XrrhLPqvzLLO46AVX5/lzpLnpkvfgaGcd25gXKzynUU2Sx4Kwcgvov44KV
AkQC3Crr2fsBiV9HKh99hE+VbVUeJv1ebx4b/PHu6+3clrETAXeCU9H/rDFlV9cKxP/lZOi6hreS
qJvm8nYoQkFuFN7NFHh4OqLCbyeH0Ny03NADn/Lsm3ZZp+/dbJPLfy+7uBTa0tdpEs4Hsri7UCPg
H8FA2cV03m6Q5N+aXyXtLyk/cy1MnhaQSq9+E7dvhb9/wvJWQFA4nZBXpWcBhfPitfR9vbY797OF
muI0mK7gM4FO17pW+e0r4e+l5/Ty6krwuy5UpJanx6VP3fYnNAEDJ9o2KS1c0bVe1vvO/0sX4u8l
F802vx7iVOglkEGajcq3c4kgmnBmGZI5hWXHphtDDSe8rvWGVk/YojdWzahjLefr8uuTKryi0r8J
3sH0jbu8OFtbnXxgq8XrLIy1I7bM0cW6EQ2DTYaBwKfriUhTkXplyX27Gxyh3kzJYaYi1MO+3EKt
so6fh5XVLV8E3aRQ/SlMefAOlY/ZUFiy4xklj7qgk2dzzu2AbfwXReLayV7E2ylU2/8iJ7dupmE0
1SE1MfcrjJG26XHUcNFhFMW8clOusdjW3ra1kHYRjCrIxY7qjFGXZ2HODQzOH7YXYKSOsPVRFtvA
i/Yt5/PNNlae2VrEMfHSR5Hsi6jYM4BtNhnjtxpa/uTK9S9/uLvEv6T0IW/edIOuTPYySK+VE89q
ew+pPw/arA4TFFodQB2H9FEa8xNtqbF8KstdwVDbFUZ3HJB90n90AFl020qZvChwsEwUEOE/YOjV
uHLGeaLDGSVvYKoHhh3DTtD5KSPi27hBoiA4/FLTu0u5U0tXwEmo+UBq8S9x+bUviJzZ2PV8zxMv
RYCzt3hPgsv0/PPNug3b+zv6Wovoa0RBIOrdB0mmEc5pxhmRQC4zjbGcBGFKwATfZvuZDHu5lRe1
uvYi7Mai5IvZSEfSHFGLf1Wib0pwT9PRRPiS+bmh+2C0PUt6hOFqgMuOHqrkr5Xnv12+/08w/Cjv
r+Jv0ESGIgx8mcxdZox0xa3DOUWbmqmUbk8eFor/eQy2FjE4qMYx7Gc/wQx/Iu66uCQkhHyZwIuz
PSbu9Cu2DRLHa3u+9nEsQrBiEvtVjfdtqGTWf/X+VhyceJMygmYiNTImDCiIun3tVOp+6PYr2z2/
0n9WQH9v9yISU38FY97x3JbiRbmHp2UIn3ODBCgW463HSXNjoFUrT/1R1n227CL+Bgny1qHKlZfu
45+dCBiFejPPvkoozVNN5GhS5hgeMDqVGUgj7i84P8zOThme6+4M9Roh35anKHhPoZlji2YclOpU
RcwpV9tr0vzJffZjFzFbq1PJmHo6SkAbz9i5zINR4WVwCBlHP17HW83/3v++nrWU4MpF0dfTYe5O
mPdls492SX+qk4de2/r5KcPCrvsmjNyT0XhUcgbhnbLbZfK3cRXCO5+9z37IInDnYZ+LsD9mOtDW
xNdmo/TQHdCKhTwWQ+zPBLzh5PyDPLcOr/w8EljiIhL2ilw00sDqlmSjCfR1zonQO87+kn77duG2
GCasTwvXFl2EwMm04rjx6Yi0HZZ7SFAzk6CDbOZ8jpPDQABCf7g6pFvJR6wPV5OrqCer2f8ngLVY
ptB9MNwSsTPoQMQgQd5F0z3g3ZYe9r/ISeTPY4D1QRa6WrzQGMlNGjFggABa3fkylnq0XfyHic7t
zkdqL9l2xSn0gcN09T7FaFA4X6KnoPmqhltfg+kLw3i1OfV5ZKQC4nRe/azG0LRcmpNTzRa+4HPS
/wSEwS0I1/xH++3/kXZezXUj19r+Ky7fwwc5fHV8LoAN7MRMihJ1g1KgkHPGr/8ebIfhwDIxNbqZ
skyJDTS6V69e6w3Tsd0Hm+WZ/1Jw+Fc8tMRVPEw62MFFzJ0rxRXUA82BfMZBJx+ws2OP4p24jZz+
eUXotyFXsVCy6rzuF053SxFQQf3bQ4p7VvdWb+eIA7HwlP1iOVdGj4HXbFrHbm3yVXST5cFCIgpW
f6y6LYZz9QKXAzlenKBCT9NNF3Ljgmu/SLYUFMiam40jaGPLrUmH8HqU2uoA/YB6UOF17ktPkhx/
l7X7BTgupKfUBXg0Kb929oED+f0C00qjkLQJyHrZuPppQvjYQwDEhAaHZpFdddiipTBHdhvvuxHe
L8fNm3XdxU0UR9JFqyO09kN87KJjJOC+Ai9FaW3rASVg/1QlV/JSXGsAjcGSAF298Rgb22sNgIHJ
lOlmyakmVbvFrQGNGsx5d5LpiRgikD8HObeg1NwOdlsTsCyINxPQR4h4KB23P7/kha/14lloPnXd
Q2Ei/1fMJ5xuLXWfdE+Rfz1UT4F/O3QnHVH8kWax+/40yO8f7tYlMr95GDkS8rlaKFVB/JhJ97V/
Kz7H7bGZXWVXWvc5vknms0UgANLStKc5vJa+tIZTNPuhuwHbmyRcHTfSo63j4JKov3mo0DSMrhEv
W8JoXM3LUQakkWbYS3PGQs3GxRQM4MrWmtjaiqvoVwyWMCQB0S/iDoyBlIO6CWVAqLC7gc1PySnZ
LVfEX33fVQiU/cbs63zRkgDTtHhqRfRN86/Di86FEDkN7B++4k07b73vxsl3AWS9mees1qMWJixk
b0pcR+jqnPQC7NuiwVkF357Qpc2+OcsbO2+NOsmzXqPCRACw0MgJd9xtAZ06oexMgxMhe3k3uy26
eB4SM1sTvfGBL5D7Ny+sW2KYGgVN8gyfeHM/0vXydEfCe9ppzH1xrPqTlfwBuN1GDm1dtuGbgSOr
qms5YZs1bvwUHKRFtPiBmvIOic0/29f595F6yXjejEZgy9MgZj2N893kKqjPyfTUZuyIgMxdhdge
uS33+K1gspU9rCEAXZWiGLPIMEWpja+uAyw69qLrCHUTx9qbXuIl4sYa/jmI998FA2vd/O+bIeqw
CPgHdBI85175GlHZuUK3IECU6MYarzD5oHqJcUX/EJO9psg/fqHSP6s7aetM3cgm1ggAf9SUZirg
igANRytJuFbATjrSQZLQqw8boG6zm2AAugssb7NbtLW6V+GrEZtc0YfLyXppZwq2csgSd2ivaWJ+
QtNftYWjVv8p8OqbL7CKXopotqomsKly/aCYtJLznaYeLTfNsJxHcA1uFbbSGwfXpfPxzuVMXk7Z
N2s8UIRkFFDNZUeVHFr3WEFTN5iMqx7k+WCX4wkNeHWvpF6D48gBzJTZPynYH9llBwaESs5ZJ7C7
yQ2FOFQGEgjkVwbSRmQ+e7XGJ+wYxQ9YHlnKOd33m3zqjSi47sEPojWbQnH5WHJ+lnZoXXQUYQVH
go4/H8QdCIqJtvzu/QN/a4+ue+5SL4vjOHCtXBx/arjB4rjvnekT2+ML8A78RbYgKRt1NWtN50qr
ri+lgnDEtGuTN0NEdZITcrtATrpd+6yYDuwI/LGPm7TsjS1xKcS8WSXZUM3WhJ723Zw63Gds+mBw
YfRdGy4A9O+LjMi80bOTlvX+zspcd9WzIWySWCXW1/GVALXa1TSslTLLNfAGj130DNr5CEQwd6mp
lqmbO7l5lW2m91uvvizAN68uNbqlSTppZgiwB6hr/30hRB5gcoQOpnwvNPnC7e7Z1qirW2ucD75S
TwSD0aPuDHCROytWqESe+/gQUVMknxaarUW9Neoq8sm1rAXtdGmo1Cwwr1la5YGLxEMM9xmz5Uay
zT8r+vhb6FszraQsRa6lZTOhz36PlJKT34a77mWhwM7X+esmdmgraKyCXqJlWTgXXFoWiZbiAc4r
DB0XjXSgCi8BxUrhxXezzbRpI09cd6G7UrDiYtE6RH6OFsPAMtIsWCl5c+F1YRNEq+hPaZMrv02u
urqf4jZYVHlFdhoAD46PSuiKtCJpP+BAu1fyM41QkhroAPt8c+yNosSaK6VaXQSNnhtIXR+17rDw
pGRYLjCjYk/PvwgWqjh6+YL/B8VhabMsvbGe1eWDvNm7kdiOqVkTttQeHNShKLC4OEAHqS5c8jk9
CEB898ofMHzYWGFrClLmY6VbqazoLnnkMM8CT0DrbzdHT2Srxa1vU/ISI/gfqbPto7s1+Cpk9cZU
i4F5af4Ad1nMbORXfDYcYUbzycWZfsneEPfcLAYsS2kdslVDVUVEIzXdWJcAI0OM63kRDdZLBDKU
Q7hDUROdxR2cfW9rF/+04Ph2tFWMHJFD/5dCs2bZC+xMAS2NKJn0LZkOPdpHMQRr6GfZYJMwPmej
V+RPWgb83POz6wCm+0YWLf1svb99pFUAtWqrnSZ9WO4n/l7C9e6kut21fxQc/2DcJ0/oAqGpuaBD
NgzDf3rXfzvyKnuUZ80oM59vnqq0onPAfwfKfiDbqbb6AZ/b1j3IV43zp2i6b0deBdMBtpE1J6Ql
lBiq+0WyIYTP5vbY5ZYoB5xNO0wPsl2APNnD6M+9P5GJvRl/XfjrhlkIZZM+Bwqy1k1yQAIq3NWh
B0zY2PuFTRmouNrM/362x96OuoqqQx8YcjCO+p2s2Uphaz6NvuI6PccQHbEXmW3jS7kgX7e+88/O
kLfjyr8PaVVYyoJc0n3H2hETZkwfY0h3w7caQhc45R3A/I35/VkQfTviKohKYmyJhUQQha46O8LS
SA5cEf5ztltUUBYRN4RnNktqP82w3467PNeb4B23tR+OIahKFcvWo5ydFnv7OD+q6gPt2xQJARdL
1k152q3XXQXPcZaxOhQvyyn70uge/SLAXY76lB0H7dLJ1IXzpuz11qirWJYOdaBPLdv3ojY/oAjB
CRk2bF58x3wg3DXNyz9HNng7x6t4ZUyppYsJq5hLxEH8YI4QJqkQHpbmSD8DYAcxNG/e2Tai5CXz
f/Nl1bbq4i6mYq6V92jGReBHdKeu92V3A3krfMpFAPSa6egeyB0TVsr81fL/TInh7auvwlYV+uTX
mnApXI9eAkC24rQYeteiJdl0e4BDykVSSTe22/Ubu3hduws6vYMRSq9sSUCV3m4AiuzyCSwtGH8I
A+Khs/18S/9sI2aty3ZtqBSzsohrLbgZX8TlzM4+cDTlwJUkJ595XW04/IF26NbA66AVm00NM2wZ
WJ/c5aQOP0Vu0butWzdYSPhn2Eee/qduzG++8bqAJweDlATTkvounlsMPLKVNLtyGsoYuy7xUhG1
LhM3D645v7y71nU8ATqNlVNLuhsMkEhoAhA7TYrSdOXM+iC55lnG4vDXx12FMA1QXKEthYKLu9vg
9j7SGXi2ykgcoitk0QDfJcmmjP5WxF5X7brUL8caF/W7hjNh3C2irWm508BJgfp12wUEAmDK2Tif
thbXKoZlU18no8SJqNLM3c3BHjEfYJ7pdaAgop2LRxWuP8Dy5g8IAm/t41XWVS7AhjjkbBwcOTmJ
M0ypaLEpLtV9Pt9WkdssH9jMDhvvvBFB11W7kMKIP6kInGp2kO+L1qPnZtoPD5p8RKPLmbEZWJqt
GhcMY9NXbeOl1yW3tMlCfwRwTkLg73Pwy25/aBQbmwDsX/nIE9oPm195443X9TZ/sGSpNJjpeidi
ZBY9JAUiwHgYY6aM4GWnfhv1s0kKurAPEsvrmrOiuxvTvpzC79xv1hU4S03NeV4CqGZrKGue+jvJ
hsgqgK+PuNxBsUJ0ZEExaPnWKt9IENYVOKss+9gwCaHS6MWzZ2go6jbgOJxKWJyfUP+m8keOcKyK
3cZb/6wQ9yaKrgtxrWVpmR+ywXzjJkseLf80oOV5rnMvnJ7j+FZPHxLrtpvv8vQRl/XyrLdnqX8J
zKeNB9mag1Vcm9pQqyIQHtw06hBDPxY96ipujWqMtFsId03iiBWXjI1xtxb8KjmrgzCMlZpjROtA
9S2O6hIZYfei1fZSls8/bN4utkZcxbQJnxG/FXjT3DhAtwc8FA+eTN0Vtx1XWBTOgctvyiYvyN33
lvcqmrGxA90yKIvJ9ymU5/7jAlbyP6WnX70zKqvkKxBTZYhkdnPjZuWdX93l3kAdriT5shYMOazw
Kw2ikTsmN6Ny47deubWqN6Z4XYzTuxLkYEoSCnmv4xU9jOhxQ+6PvnHsdnBsK5b3psrg5Qx8Z47X
1bgk6stIGCfQItZtpZ0LgvVOhoXeAUsNH8PyWHygyv4wfFssE83bbmdMUJTkAyTGPNn1MLFmZPVT
XFF+ddGti3WN2JWDYlL9jY8S1x7sZ14TxIaW+6z4lDyqW4idjYN7XZ1L8yIuq2jmYvlNnGwDzqRj
ebDwb6xrautJtsjhmOdyX2zB9jfiyLo4p0nDMKo52feiD8TVknLkQNR2SxUPhxtBPNSO3iI6uO19
srXoVhEsKAerU+id38WdU17czDi26VXRQcPxxZN7B4GkXd1v5Qtbb7yKYJUuWZBVqcP2OLXvVPGI
nAGIbOGAInnm9vifkCDVw/FP9VLfnB3qKpApjRziE0EdtBe8oLyBHOAG5ZW+E6Wrkeo+JdA2hL+9
CY5YAsh722wVyqrOlAW/JkFKsleFsmCnvJB+R4ciOQvqtZF/s7RPSv7dkFB8FBdmbALv8WRESOm2
mz52G7mLuop2mq+Meq4y+yYyBua+lu8MfS/N8GIL7n/+EmXD8hx9L3YWKnO4pTqF+bJxhm1sNm3F
2mh6Ue2khpv+0q8MX/rb4oPlQnajRmZ6+sf8D5UXlnvdO19BWxXJlKn3s1Tl4KSEI7it6qDQXksI
mR98eyGK7Gret3Z+8VVXt01NkXutVkmVqvIZk7j2SO8KEdG5u2vyD6kdXbjA0qFoPs5UKHtxK7xs
TfUSBN6UN+o20pVQXfgPo63vo8BLsemk7QDyFU9zGUwcovcVEXyrIr5VBF4bTEXj+M/wgt5S56o4
1wH6Py0S9kvPo/o07Ezk8py6vNosYG1ENm0V2cwgS5UoJmPhOEXUY3GDrRysAuEegAf6PoSUr341
MVtbSQ2tXyTx4gML5jUGdXCtkQ9W+whRlPIZw2E0qut9sCu2MlFl6xOvwlotalYo6ewm9b7fRahX
PauviKcPX8ZjWh3QhOlSd3xsqKChl37ov1Kh9RBA82EhouThouE4HHowLRZdRrvJbTlxalKfCo0X
YTsYbkT/tQUV+Ig8lQoubC2pjdta+6IGgB9M+wANZx9tYzHcd4KDk8wmD2cj9Gmr0BfIxeTLIcsi
IaGoAaHb2Wf/GR7SXsSxZ/SqY/uAhSK+QRXEkU2NyZ+S1d6cP2t7qUboUAwzuLsgP7OzajA1ABcK
p0NXGz3Cdjnn/0ABZuPGtLaH6hKaA4i1cMynXjo+DgUgyPIORI+nTicFayuyGyrnHeK7jj+jTpU0
j8hD/erpuzaIUpU0k5KS07ey7qr5dhJuuDDjPYimT/ihdVvjnCHSdULjZyuZvNQS3wn9+ioIauMk
lc3CuAb/c5Dx2og9LJIH9Jf83XxeJDGzo/4pJ7FXPEGwK9E2kCMYbAFHvq0DYWP968vP3wTkbGzi
ug0p9aaYdh7HaKehkERrMk5Oiypl7aiYhf8BxeONcoG+iolpGdTINFyK+vjriYD3vCTgDDyw6BAT
AqXuDLexm2Hriy2Q9/4xeBE1eO8LrHO+SQ1DrV+OoegAXJLSW2p84wjWcBm5Tdpv4/Q4sy7R4mMF
aj8kupSA6TxzN6MqmYb23aC8WtPnOaemMhTHpD3UMAjaT5p6HvNXXYS0fj2FNwLhS5y/vv/wW6VE
fRVgM1n558OLgIx2Me1b5DwqlaptUh+EfQSofJuhtbVOVknjKKeZ1ugEKwWG5Gn8vjS61IHiwqKY
6KQ1QPbI0zYbbBsxUl/FyDzzFchCDDupnlbcqsnBNHaya3wMXg1HRX1pPuTSfebbikudWv0DZr8b
h7exSg4DWeo61SBbXtoRmKlzxewPLeVyCL2X/p7v1rH7a5/YWCWHMiKVc91C3lMSLz/KbojL8L6H
GxpQScPdFi81b94cdeMbG6vkMNW5jFQ1134JsZPipj4mUMZ3VXCCJJ+/TLtiF0kPf9J68s1BZKzi
oQ5ueYwiYkFLOuJwAxNd6UBFJ0WIwR0WBly9hze8FYe3NpKxin1FoYVSLjFuPHnm3v+x0N9iav+o
vDVuRaWcauU4/GLEvXC530RcVZvmWRS48aBi3e39/QzeCD8dyjuhj0kKV+zCG+XzGO3fX1SXGsU7
Qc9YBT2jVcygQajzLrxaaL/NTfU8LRDicTc+6UuddJEHmsTrwRWaaxmHxO+6vM8qb7GXgy2CEw6z
gtg35UUHp4tGuZqsvYvCtJqgFX+lNR7qrtcBAumuMu03cZYboeAi+/Nm3prIL8QioCRyEdNaIMBx
eZiB3bIVg+YQP8g72qSvkCeaeWf1W59tKw6sAmBVqSFupSyW+XH+tCh1ZJ/rg4miFl1JJOjvNk/m
jTzaWIW+0hSieBgoqEvNaWGGwiNIcXcP5Q+Ww7h4MYUHbURqPeq24KUb72quYl7up0YgBQu8FNZS
2+ykQ/AKWslpUDTwQDTENt6C76/O/3I/M0zFsBSLNtxqM+q6maTCYuwSRzRn3CpzwQGqyEDX4kMr
uRMWWrI9PEXVwY9v/2Q2+Nvoq3SkrJPcrwsAFRK+U8U5Qhbzi4mun5cdk/jhouhXOn17u/mVf54O
/zbwalNmlWJa7TJw0D7smgIv6+p72x5y3Op2Giea5gCArOEmHXNEzfvoGvetQ9Rs3ct/Hvp/e4xV
TqFpWjMk/yg6+/umR+0BBW1Kzvk5RAnHxXDkKwpJ7YZA609xzKrx27CrTWWgG+3LArXuLr+p0sdR
c/niih1/Gxa57AgB7eYqLPYGgqcSUFAkAiJvFLaW3s8jy29PsdppZjqWarwopJUSzrT20jxBrnvR
1sdYYMx2VYGEOHt8R36TbrdQlmP1P+Pyv4df77ZanaJRDVj5o4f6OV6xXnsQsJxzw4N+LhGp2ch+
fwqWfzPra9WjycwjqVy0+VAdLfE1lvZZ4dYvHPUIlu58VD2Ek6bbhuCKrMdtfsCFa/3eG68SjUHL
5rRc2tJt+EEM6U0huds5bejG+OgYtoLOO15+H6zxBkVpcz6Y8zGne9w447ee1rnOtQjMJPq56UPd
XPUlliTNQylc+cpDFl3N6MkbH8biW6zu5XHx0jMedaxPOwRZkuCEkK5hPnXdQI3RABKmRomtYrrj
9/dFdz3paLIhwJ+7IhexMULEtrF/zP5zkcCZcHRgCuk5EzCrTy24H/oPEY8td7jRbk28+WxBfqw1
tPTrzz3ies1ZheMrHNL+KS0+SP1xVuwWwDiqlKXXZZ/a6kNoWLYmP04d5lFeLsDL/diJXyrIogCh
hWOXn8fYLvwzbDKl8DarRD8/ZH5be8tJ8OZQlXul0ZSWlksBFJVMIHzJkCOb8yN42MV8B8E6Et1d
X2ytwa2BV+FetEyxixa2WgQXfy8kV/i7SAduFG3nVZbdu0V3wmHPybtfDvbmKthPNaD6voCDOTgB
HRzoeRZCy6cs3uHtR3JjcR3sdlu6hP8l3fxtrlcxVqm6RAo6bhLpkYQJxlZ2TU/2Wwnx/B9q9xtx
Tf0p8/btRl+FVynIFC0AdXzXfyoo7lqPgBQRefNrW8JAuD7I83V4JR1BY0wuxplFhVu1vi8wJEAQ
1XSUO+1W6ewQb2HxCEaIxRh8yYxdgGji55JeDMpZoJY+C6NXm8foy3yLG2I72GzhKvLaeJ+/atCN
rsybPLGbr+F+APpsOp2TfEFbzR1eM9d8rnObu2vOf5WzgjAW1Ox7HhhgWedO9W1ZfrOEq0Z6xo1J
1T/sK4qmnXXtG/ssZP92H8p6KRhMAB+7D0skCLESsD62ODxEH7vqU9X0tlF50gOWXGj0IqbXZ3Yo
4uz0SWp/FIUn1ecovlFiR+7d8mv2IQduheuqnmfo107xGd1UpCkS6mLxXu17e7HsaBFc/mb6P2Lz
qSiuphgZ6wOSnkW8j/1diil9d931B64vE79Fqx6tonW6bHSszB7nXX/2zWddsOfgpRftDLVihoQi
athli7+SEwwH66GLd3pn2lbnUaKulS8S2iwocluGPYq29LU/h4/8D4WCbuBI6q0Pr1W1qaBAQhNc
/xiHFO8hurdfx6/JtZShvs+4Ca+g3tBdkaXzxDZXEAh3pBxIzq2kHKX+e2K4LWRGdHhQ5Yl3pXJU
Szt4zX2i0L3ZXtf6vVhcw6nKJxjjTqM8x5GjGWdUoYzn7Ft7r56jWxpFBfXD5mSFtvqQv8rXyIuE
T3F9HKujfBNadvHVQpD2SsTz1BMOAGLmFwmTJOE4iE5XuvCu51tj2IeVPWOvKSJpdTMxkU/ZV185
mvoJkYQ2OPQ9QOpbSzj2H/Jr000MW6WG9wIMmOT4jIwk6EzzQTGuAkSxsRvWUd02kXoYjsM5vq57
d2533cESbFjASAOUbmB6/L9pf9Tu4utCPSIkjXHOjD987GDv+WJ1rnSHmFWDfLjh9uKn7kxG0EG5
wlbERraqwh2s2qObl7R2ODhWflV9tOIbpIy17/MdfpzBj6A5ay8FSwZdQbjtaXjK0aGl0P21+Mj7
Mg0BTaAbVPcGfOo/8hvzVyXed4bdWCjX2zUVgO9II6LyrbxoAhAnOyw9nFCzxmGO0CYv8mNQnmTr
3B1IlZTSLg5L6278NrU3mJ0oEBevGSng5kQf4qBed6ehtsMr+IdobRXKgTMxQeV82Kuftcf+k6/v
qtTOr4b76CPzRFXySr0XzoI3FSf5WkDs/I6pj9DfLr8N9w0OdyQTIyg+J6FuWJ+YiIA+/bDPt67S
/4Xl8FtEXSVuUd+M1QDfgsZdC8ZI/zZzkdd32Ygj8RR7oiOEC3S1YiVc400pyZgEPw7+bV1ILq5J
uMo09Ql/THPrdNtIp/9DB64YVauveTBkH3Bnmr3xUTogOGUS0yYvakFW+j44FUX81ZFXlSNdi/1Z
bUgmG7czOdCBQZE2LeCR+AuSH5GtfeCFS/f929sFVPdORmetMrq21Op2HEjk9Q/tLu1trTmYpoP+
Xu9f99IPtZad2j9xiUUit/nY9Mck/VqlD375JJp7mJLISunhQ2309D7daLHWck9Ter91z7u0k997
zlW+ExiYhwZL1b/x3YCblSf4OAV4oeippiOQ0UVA+Hs8mK0rGeFeJxkPGGmPWr1vtJu5OMr9bVqd
pPxemZ+n8RjAHOoGJ0SqCTtS2+e9P4j+sSjuyR4t0lj/xQcurcMW9IqmctThRsTbqgatpN0oyXKd
ULYEZ/9LX+ffu2Kt79ZIWZhGi2lmi+v0HYlG5C7ai0lzK4YPpHRuIJHVS9Hz+2tg61qxFnib46Ar
RkwVkS3d5emFm7kL0bnRlUfBCea7JZvUFOoHI/HVeX/wCyr8vQ+r/z6R9atqHM1FWK9xU5S8c1ep
uL7v0GhGHH8BFgMoIFoGbtSexJ3Y4kvuGjq6Wpv4rY0bvbVK8/K6rY1UWBDGe8UTg9sWe4bR6UXi
076FET7sleiYflGXMlqVXxvCg87Zno8biPYL6vG9GVklf7ncGGqQUu5rdwPgQ3xayz2OFL5LQ9jc
U6PTniPjo5YgR07SMUX7AlLWOF2XADGE6bPp7yf9Vo5RVBCEo+mE2oNe3AyyK6Wk5aR3m9IOW0Fz
Fc2DOMrH2SctR7jzS3tkEeEc4ix6oWJh1w+LQj/pwMa6WeLhf58laa0El3D377VFnU/dV19k1+x2
GVpII21fMgPHiLzQixwTt/PkIFMacAZ9X6bnwDglWNJ2G2F0owgmievoHUi+KY9soWL5TIpnZQso
yK3yhwytXBsCPQomOAmdtvbPxuVEWkvBVdkkV0p0OUrl5ODPQGhDj0SwBwLlZqKHxbmXb2Kvlk/6
3uyvwnGaiJUaq3QflfLamryqhOdCSRxfOIy5yHDam1a+nUw83fZB51aL46eG6obnK/vLOvifb+P/
C16Lu3+M2fzf//Lnb0U5IWgdtqs//t919K0umuJH+7/LP/v3X/v9P/q/2/I1f2zr19f2+ku5/pu/
+4f8/n+Ov/vSfvndH9y8jdrpvnutp4fXpkvbyyA86fI3/+gP//J6+S1PU/n6979+K7q8XX5bEBX5
X//5o+P3v/91aQP8z9tf/8+f3XzJ+GePdfSXqy958mX9T16/NO3f/2pKfzMNTUEB2+I/lrI0K4bX
5SeG9TdNlkXTEC2qdIa1dObyglbx3/9q/c1UNFO1DJBzumxeZOWaolt+pP3NkkxLEUVNMSTx8vv+
9Wi/+0a/fbO/5F12V0R52/z9r/8heSOry3PJmgluSUZVbxVqh3kQy3zMgfPsjU+lN9I8nrzkLgAl
9gdwc0tZ4O1ilTVVlgwcoFXdRF7HXMWnSMvaIDPU2sUzgyqUibsX3eO9eifdg1R1+xsOk92bj/HP
N37/DX8/5jqRrMK4AC2h1a5xC7AcaIi60xb6FW/4B8AwS5b2zhuuZYRlPw/aOmO08Gjuk0NwWrwp
tNM/3FG2ak/rvc90KoYhW5elIhnrfo4Z6VbTGFPlxsfgkJyS/eJEuLi/bEzhEkNWL2Wqpiirsq5d
1jA/f1PiykhLQqWBbAIHFkAxjRu0BJxvHah4nAYP1WFjvPWJwnv9brzVuVvXoVmMkVowHoz+526f
7RF13EUv7X4TWbbONdZjrZYk7doUCip+LikyijijL1ZzKaaq+Tn2MpSuKFjCvwUPUD39AUzAsr3e
mdk1TNyf4sjQSt60hTMHwxx+T7ZvSDX/MTS6ivfR7XDYOqv+o6y1eus1TlwJ8yya+ohCwbW5l3Z9
aCsUTnALv4i3XWxtkCOqjiDBTyG3611+FV9vwmh/sllMTRTNZf3qurT2Mp3IsmUl5+17T/Jkt9q3
HxGtu5rdzGs+bq0q+Ek/mWzTslRFUnXaIhfY3ZtlXKbJLEcSRiBx06mAdiORimUG0yeA83zsxlJC
XVA3wvuqRky0GUEUqVY6nFJTTLAEloFGlL7wNYiz5FkrBw3poW7OnKGe23u5tyYsMMMmOk6jQp1F
TYZPZKVVefBN+jFNgpubbCF0Is+l+HmqVYQTtFTDua41rjA8jfeZFsxUBPW+AL3UCtpVIrchurpl
Vn01VDWB6x9KCOyLat7CBy8zQXDKoq6RQxSpj8xGNPP5JCn5OPFC1NS1HuifPOn3pjnDI5ez1uzO
kxQgvGRGSVYC9pjN+yjVyeXnrk6vtXaKDHvIs+KrPo/1TRMp091QF+3OHAK4N6Nf3BeZpHxRxLAM
jp2pKK+zmnMljxq5RjBLz7La1easB6KZ9R2o58nv5V2YS2H1Icg48Pai0fTDWZtEIB+TZk2UNWUC
NIrhk3/wlTmlTFMoyDoOvaztw6TJ3YmO523eWjpFzqhpE26XgnGfjSL1UlnuJVccRHS3+2IcrvU+
otswytOc21FkyM9+0av9HbWE8CUqumABiUWxhLmWMoGMt/ICp8B2iD4Nsdpd1YY0flbUKMfnTyke
/C5VnjptSG9jSa8b25g79U6X2vk2npPgaejk9NBnakDzZzTcakJZzR5Y0KHdIM7hlD3F+C7R29Nk
pQnG2iWtjDbNbxI9HB0cbuVdxHp0Zb80IbpX0ZVa6oiA5ehN4JseOZ3a1d6U0ttZJnDXJnX9pHe+
ft9adXkbR51+FXeC8jAXVeXKkowgbzdKN77WzE/+FIyYhHISibRnPqqRiEdhN/kp7sByX+KW7A+G
eKz7pMgPsZZmV5Wp4wpolUJKftxkJWYOxaB5UZ5k0ndTR36SFD4jq/QVkTzSUDrB+NFMfBC+cDMG
3XPO0xjPXVWBtZQ0HS/EwAonmiKqmGEkNKYTiANBnVOvG8wqxV69m91gSK29rxctFTzLSDpHXiK/
Fgvtfcri/ZxPZehWbTign21qnjwBdLGT0jS/WmkbcasyU7G06wZvYimMDS+L9NQE9x7Iz0KZaeF1
mWvzBHFMktAbg+g+KYHwWfaz7Nb0C6p4OpKNWhZEZ2XyaZGXWghixhycpp0LV2He9iJWsiE14hgR
a1OpS3Mfy0mg7sy0xK9UMAyQHrH6GCixNeJDKdf7No+DazWRlFt/kmak1SyZyyu8vdC0KgGPF42C
ZepXyFYYdS0g2S6m/uSBp8R/UhS65yaoKqeU+mHnj4V0LOSo/BQpmY8vva4A8bUkyqdtnMKJ9PNz
2v0IhTtLPcwipeLOMF0/r+pDNHS99BjqIRLloa7NmKX1FkLdQl3sKjGIoIOLzXSVhoqhO9mol1eV
qCLx2MTy8OJLuv40h5KS2e3UWHtrFBHKKinsK0OQ1U5vKg3YCfY9HUfRmJ/awsQyzk91V8ugPEl6
oAP7J765gRrkV5ZGD37K2/FrjxzpLuimwdYrZaTiOpKYu+zLGqVyyxQgJVU+Gp5VhhBhN6tDdJij
MUlBlhfqnZ8E9UNe6JgVtkrjNHnNJMjd1Fl2O5tthOlTXha3wAJq6TaoBcjYOZwcNB2sDGPQGrsG
qanF9KhUSXQ39oqKUagqC3w5rZWXInEQcm+Sy8XnFpulp8iYpkMcWkO5s6KBUpXuc71OygEDNhXX
IUugKONr91M7y04uz/UedGF+ktkNL/EojNdChES2OCeZbckz+yzuETEhrwMSJj5BIc8+T2MSYCLQ
DCejVK6V1hTtahioJrO5dqUxxdcNOwOlk9qETx9Ndp0X83600nslkStHziTzGJe6dB6t8qmZ6BA1
nXwXlVRyS8k8ma32Uiq1ytKnQeUnkEV2oZoV3hBTnbAykw0vZhiT6j2IqjjX7n21oKKip1r+DX5N
dxdacXuKYwvaq1qoV1bfk25ahniXW1p4qv1qdhs/bR21FD+Nko9fiUn/QxuqnHBWqI7op8IjNnL+
DyMuup0gWT9mifJmhMvdvkIi8LHL+gB75jyPUDwzQJF1vnDiuoTvqcl3G33JfCxQdsB3xH/o2CFh
1kSYfFePcjtJx5EVYYdZXaGfGJgnaRRQsTOrWXCHEgVTSQYJr2pMvG7yWfpoVmh6lTm8OHGOVYDz
WWS8+lNREiOq+qEf4+FgZvgrpqoAwhgRGBjnZRZ8H/8/aV/WJLfNBPmHlhEkwQuvZJN9zKXWaA7p
hTEaSQTv+/z1mxjHfupGcxuS7QdbDke4GiBQqCMrE5KENzke3++h3dLp0xJaKjkaUZ4utxmGkRzP
Waxm24zTJyOZUqi1tBk2zi0IGWe8C1lzD2qwCvNASuWPNuZVhgH3v6CzBfDupAfzghZZGU3FE1xr
gc+BFypuMbejhxNzaTq2wZSFYxA7w4M1o6fXG0CUzVPp2l0dH5rG6TzdGdVtr9HJN2lMvYEZ6a8Y
9wjdC4wEpgPEYmsbcuPf+2hOj3FDwmcb0tkvqdlbu7ZGI2QYoOhnE/TjSd1iuoWwyI0UIOn1jlSf
yrLCxIHeJPfL5Cw3WVwxdoiKfobQFJvD9KjRLh8Oo5IUnor60Es3FOwemHUdIIAuxYihSbPmru7r
App6Fmg2LWqB7TFVKnXTNT2StLBhoDKKE3AtFYlRbpWw0/cmJJ8OS1Jl35t5HjJvqA1tuh3VtL11
Ssy+MDOM72pbcYI4GmY3tKvCZ1rXogRNqvh+rlDGl+Qqa7kRsnBdR1pLHMcREuguy1p8SgSVaB/e
2+88iuXw86pGqZYDXmSh+0WZiYfuFHYsy4YsuKEKBZ90LApW1kONHHrBTGMBQBt0R7gkZr03dtDC
lFq8TFJMFSEzUnaEWIbxQUt1EjcrfTGVuo4lGtsOF+3OfKl/hl/RDfX1TbrJngC5ykjQf1K+ypL3
Dw6L8/wIplE6obbjmNQUOUVQtnCqvIrxDj/0zwOyXPaacZrprXbfb6fde7sBWAU7PT01mVvd5xv9
BYzFsayGcPmRz38GT2ROdiCv1KKamFn4NkTOdHSEYt/ZtBv4BB3UYBgNx5slsXmZrJgI2Ag2nTg6
1cSV2yOZqrSH8pOadtuQgPw9TI5dOz+Pdv9+/QxfVmVgylFNSyNExZYKRzi1J8cgbTf7pl2+zlZ8
CK18A+/2eN3Myooor2dZ1CG6Qal4cE3ExA6o63wLsMQobjZhfNNCw6gKJ/e6pZUFUccmlKBSZgHT
wf/7yefqG0ISogGR0ZnveX5jJ/hA8/a6DbHUrpsmBY+xYWumSqgt5q7TEmeOoU+zv/QaordfeSsx
cDHjIloQ+jFjO6VN38ECur+fufaqc5d+hl5mA0LQ3YTZ2ixzs/s+D8JXDurrb2pfCrhZufpnqxSO
RtkVmbJk+A3oxMQu3tTZz/3o2HwFzgXFEfCj1pzZh/6M/03h7nyHhSqQtcRlRHrYBttd4/LKHfXI
tgMTGRe1knm5i/aXbtqqpltgrXfwWYlIGoDHiaD5VhR+f8jfjF/RTflsc0IGhDC8BdfsMnvj4DgF
CE7AWf0Hui6X5Tz8AkvTUSO2iKOKftaZ0yKqEjxZUHoEvSH0TFDOyw5SGPhl2eXcjrCxxtyOFmWw
k+3RXX5kAX88yMEA4Xj8IC2wyawJBbawy3PLQMMYx3jaLJAqTDYgJLixudD4N+mBvfTUtko0ODHs
oGWYYkmUIkOawwXWDDRBplve+slQ2fLpdtiqN9EDk+FvV5ZHNOrAnEFMFNGF5RljVwy9ZWOM6UOS
C7P+NcR5wYr40H+CIsbLda9z6dnsU2siOU6cYtSsNGCtxHCd/lKpfpT+xxWJXDhMRaW3+mdFow+5
4e2wS2+5kq2+G29kQ8WXbvR8QXx7T1w1qE80pVCwoGT5lebWUz7aP69vmXZZTT43Ibw7fc3yIYwd
1JEOzpYG000bMFDM/4kTuUBjw4mcfR++3JPl9BNYrPsMtkwwhnJq1IkejXlrAqnio4DzjAF1L642
wK5qFdSSfWmpXrafwtOHFwM5V40fMAXAYiQ/2AjsDuSVPQ7P2KGODYEcWahy2UQSVi28VEyZdUXh
J4b3B/iq+5+KxxtJTpB8k7mvtSuArhlaSAQeG476fIunqdHLsAK6eILqjJN/tuLP42i51w/N2jae
GhG+Y5XrmC0uYSQLn6b0mM1fr///P2hDzwNbm5waEL7TBGKSMFNhgMfU/R1v0it3bKfuLAkPymV/
49yQ8G3gIUH2U/HTXzxa4y1NkeFWmjfOnxwT+bqWS8KW1et2ujIhZGhZHxlaj5WN4HLnmiHxwby3
t8oBeHPJ2qS2hJesX+aEVSMWR0FouO2P7BGc9aDvghYLaoYS33sBLcDlNgjaBzjtROXh5fnJK4sO
3AsNRbuCeAOENp/Nm/hQvNA7gCw+1Q/J2+J3WykYZuW8n1kVjmKe1GY+jU6JMEgLEHz5CdmZZI+y
NwZptwVYSicQpIGXSt9dP6NrEREnW0ZfWLcdQxOftjyZSLvMsMzpO8P0B1OfFcKBvZBxMLz2yB7A
OvEco1k8IUtzi+5paN6Ko3QHLp9Ywznt2whHeEFVpujSj3bgiEndbAPYLrSxke9aN1AXlIxuXV6Y
c2vC+TWysCy0WoPAY/85HACpD9+ULtzpxjsFkVQUbq7v8toZPt1l8Unv5sRolQa7zJ0nttWdXiBs
GRAfut2+xNZKdHRmSwDHMKWNdDbjBPdorHLUfurjI4LhzXHbT+mDzB7/MIKTMwyiayZRDZ2icnB+
YcANoE1TzyofFUeKgYCnqPuSYgbJGEBUeX1pl6YcAviChgBMAwRJFEmKB2dAEZQAgUxNMNiBmDv2
1Tjbt3bpXbe08tqdmRLZVfPSLq2UmJVf1dDvbYq9lkMIBJ3MoAoZak4PsRqw/kbp3u1hf9325bN0
blrY0Ep1hqQOsUqmtSD97NG1DjHqc92IZCs/escnMQwai5HaMqxPreKNMdeF20fWC7577ZZSKeFL
73a+IsGn0lCNqj6EMWIxDK6g5eiT/tv1Bcl2TfCgWhajodFj11pA0CKURxOwlV43sVKoOl+H8J4z
JG5Zzw8F5oG70qXvOSiwMPdb7EkAbVjMf0PV6ZXtimd8PMslx3yv+RpQ9/rfv4nnv0TwlhkmVqqF
4pdwaozyyMDRbm6toHyQ43lkH09wldkyLeZgG1h0/TMD9TrLf6AyLnGQsuMovPF1o2gtqfiZL78q
qRrMEeq+H+Xm1+vfUHZMhEyOFckQ6yVfjUV3etV9yeL5y38yIfp6IMsj0+H3t2Das6XWd7OdS+ZQ
V1Zho1KKwqGjaTbqbILPTYe0aqBICpQuCO7Q3b2bSjO4voyVGjTqz7qFwMDEP1E4PDcyD8ya7L5u
EZM4RxCVOi6KMz6KsV/aH1Bme5DqD1w+yucGhTSxLEOoD0ww2GyAwt12X5A9+eFXLj+Ai7Rl9+C1
3rBvaKrKkpuV43e2VMFBkVDpsziGZZs+GamCKUvMVdkRyGQkKcGFRhpAeKg8YW7bRLGbP2bnmwqw
RejEptUiEBh9ZDSKSx9T8DZu2dfl1n4Fwt/ntDIg8V7szW12r/lj0L0pB3mFiN/b83f7/JcILoSi
C1s4BrhBxoR+yvUSP2IyD2lvv6jGlAA5sPz9vUCRW3d4MRXkVqawyU6/2IQ1UJG06L0RMTdp3yQn
lh97cUlEBcjIxGg8NcSS8FAgbe8skFKoW3Dr2u8kGL5gTjOI7rTP6RazRs8xBrAwL1k+FHeYPfoX
5nk1ijq6YQDVKXhKGmZaEtVp9xHE2w+zXx8gk5MeoCORozq1NKi/9fsC4KANjMsBX2s31uG1auAv
EdIjfT4/XBra51Y0Vh0v5AaxjdF0/SsolbflBtut/YlK9dqOn1gUcZe5roYhyWBxbCAJagM90x1T
81lH/8a6n+hr5UhLuPyYiB/51KTglgpbqwpdKyHPnkcvRaQ9mmr6I8bcXmHGh4pZN2iz31vFU5ho
W6vEuFURvaP56lPjBnnkNtWse2wgyAGGdFvPOXH/TzEpLTVNrGJBKzPK9zOVJgArvg2fBtgnOGyk
l2L7JYGCdFZbdQcUXPEFYoyAREHRFH15sHKQA/k2biKozBV6YEKfS1r3XgtnHRPATuBHcTaoWDEd
QjOc0SEFX1c9vbVMf6xUzODR9r4EgyUDOTH6vvV9Hmeo3IaqB4b/ewv8LtcvyNphMXVQPRPonREi
dlOUSO+WUJkxsF8+oF2cYhvK8k3HvBvmQtOm8FtgGq6bXAlesO7fJgUnV2XqYDj6gi/boDx8j06D
t1QyPZXL1BV9yxMjwr1nU20YeqeCAnRbvtnBsgNnoDtiJB7slH+ghCAzJ8RKsEVKvYA5TNZXIKZM
guI7V+YmBwxUStUd156J08UJPiUiY9ojV8BH0+bXoYruF8d5aZlxk0L6QPK1ViqraK6jMcNZjrhR
4YmYlALc/2nf+kCifkk/6+hDpcf0J5k3y+f8FkBZlDaBQag20Nti2+tH5WJKkj/Np8Z50HWSEhWK
DiBCBOMfDFYM0z6byEFbqDwWm2bPvOyD8M1yG8ip5J6ZuU5QQB+ID0fJKrwrNwUlKDSHHMcAXF8M
vfQsUSkQpi0cebzTdvGWk1yoO9mSV8LIMzNCwDUumpZ1I8yY3eNIatcAe8T1TV0JrLizs/AXQadb
DHdoxVJ1GRdYyBLPaHtXix4aFYjVSHIJV/zrmSHhojudXuZ2rSKCUyB4a+/1xbnp2ubRYdsiwtyv
xNzqzp2sS7jylHWIZWasa8zNH2WR71hrSEpUK66L4p0zNBWOG8GEYGJ25sRONYRLba1/oQxj3tUc
tM0iSSXWzQCKbyEqM0zRKVuVU1lVySmrVOszmYCbHuIdlQ1bru6X/duK8HlGg4ZGxQEOVGtuqQJ8
KVPLQhKAyYwIO6aabTirjgY+eDyijv0US8UAV0/ZyTIE1ws8AmusEhY+hnfn5/QGukP7dzzZ2+Xw
z7hJv0+gByhLUFYKiGiGnFgW3LCtjfNsa7D8T/cF7AeHMLAR2c27v5aogCM8tWUKtFZWmcSYSfqw
RV7TFjmKVsH36eC+dJPPRQ1RpZq544t+X7xfdxfr++voCKBtFBM/AtwTF8wKRtmUmS0UOYBWL/L7
GEO5xjh/SRUIzmAozc17TRq3r14BByNLSHccgGSEiLJtjSWvF6QNbG+7pcvHlsygv7M+5XjHFxSS
XPlQyOpZ5XAn4ErMSxiANqS6bpgOps+1aK/qQIW3+dfrm/mRbwiRMkWZ+382hNNaJiSOygUeRN82
++6Wk7FVj+HeRvdkAG9o4VdbYycfj1rdTqqruoU4Dy1z/t9PPmJE1RYPCwVJuAaEuIYBRS318rH9
N7f9xIzgUkobrOB8NspXlhcVyMlIyyQWLibEPy4CNQ1LJwYxMOB3vhLDUoe2UfCogPR3T6EQDHbJ
4mY4QP/o4Owq0EKbe8k3W70BJyb5uTndPJbENeZXQLZ6Sx+HbutsdT86qJ/42FcCePqhR19b8xNI
AslmZ9a/2+/VCt+NlUNJjAyrHZb7Qn+vyNfSfLq+vNVw4GR1wjeL2npUNBsm+hi9Y0T7jfaWlgnm
IkLJWPfqtzNVnA98PIR1Yi0gaexiLju4EmOrjk/OIT3waas0CyCxo4I7nsufpN+vL2/1xgFmx+Fo
+DsGQc+/no4BDJoiDfa7YOY0CTUkMxvXDNptt1OnoAfHgZ8dQk8JqLyIteZSLLRG0MzDmKkh0oN2
eoHxjBo8t63VHkCpG7u6XUkc9NoZObUhHE/Mr5A6NBny/f62HXIwjr8CdCG5d+sLsQgAt7bKm5Ln
u9hoA3jR7azzFbobs7cIimuS78S/g+gZ4Z3+Z0E/t6A2LDPnMufZ+Jy56Q3FQGAQgtYKLwymIErQ
liV/TZ/HvcmpUeFwOAokdSnDsgxT9bpqfgwbjK1nw7FHQqNAOdpYmsDo1GAx24fQJs80m3Y0r3o3
LYo7VpD7qWiPXTZLrsr6N/29GcI3tWclwRQMfpeevZTjsVJ71+ifr+/4ug3UHQAKhTtVhfDFaioA
Vtqo8yfjZzmXn0jHthNIoP6TlQ88xonzVKM2UawSVqyCuSltN1QzNsC5So6PZDEfsdqJmbJvNUyt
K5BBTponVoKIZc4wfzL0tcQQD1gvj+n/du2jqnNqiCjaEoUwRHLI1Fvai+UYAAdk7HvEips4bmVn
9HJlFLSi0PZDlQpxkOi/msislbQbZp+OmEGxt0sVupXx8rdfCUaQ0KgaYJjEFHPCzsLgZaWqs485
uMBqarcBtnwyJS2yy73jVoBzBrLaxFSz4ERqzGrGYwVgacZUj4EW1YY+j4mZiDmeMV5zvL4mfn7P
v9S5NcGhYMK3rBNoMvn61HtJ8dZA41aZHK8EH7emGpsMmUL167rNSzcJm7auglkAowKWeKfaOgIM
21lmP5kMn4ETrZei6i7f6zMT4oVKJlsLaazNfmgExNlCbqYBa7DPhWWbm8YPuwNmJyET+AVCJP71
1a2ULCmCcQvMCBbABZpIaa4Ydh4to8OR0d0Gug+Gv9yAdu3XuBlalFyk9i4jL0qRa/OO2kcqLLio
KB76oWLt7MeZq34zH5CnBryl2x1ajFt0HzSP6sb6DlqXrSz0WknvYNwgls2hyXCPgvFuQKSJydbZ
x3cGmVK3nYzhS0jofrJVzJLdszH5OWds3w/KC6Bxn6/v9crppXgNTZuH07YlthOXsNIyXJfFN6LR
MzGlFpEvRt37Y1x52hy7Y6VD3KCUeLcVqBUqfL/NinlmX5Kw7ihbfH32NAzm/2iPtTd9L27MYdNv
rNcoccFDl23BBnp9vRcKaroF+IgJagogsKmKevj5++/g9bfHAqMemE/Yzl5y1wVgVC/f0h3IXZH4
gXeuuzE2MZhsDhH0tEJMzKsBhJz9UXVNSaHnch+EXyPkaWkLDEYygoupercf7Nf2Pt/Vkzu5i+0u
R8utwE+AgVZ0C7bXt+HCgQh2hUPXaE1iFQ5umKIsXj8qfk5kFd3rJlBhOt9ojGIreYJSlp9Fi9s5
jxQTZtcXcdn0OlsFRnjOTWCifOzsnGIa8aAFhj/tCLQc98vxH9hc91WVPf8XBF4fp4e/XNQydfWi
qKnNBma7I5t7pvIZeS3oAX/mSC84w/rkt5UbvjRbeV69fk5O7ArZk0mVKkPhBNNCh3hnYyr2Wwwq
zrF3EVIGyQGxDrKK+bu09nQRLfMdPrEr3BZw8NuYs4HqMp9PaWMQWPDBlDR2s+cJkrzqTpU1+S4c
kmBRuBHaEC1t32Olyb7bc2z6GLBdHshQxpf9BsGOcAM6gP1Rh+RvzME4ACh30G5rqGgPHggKzHsk
bwDEJy47oovZyBBYkjWKb2veU3UMe9hWCSSGw9ors31umpzEO+2DmEwukQGSL8K78+WKgSvDPLGp
jNjWCkqJWZdsEtR9UYiThOGXabBgRz+/kgWzDIx/4cA43xY826XLQH97iG7A1Ak1eJ+DSEL6oUmJ
XqeML+dj485iMcG6kGeN4TR0vQ7ryb68L4Jh1wfFvQ4qP5n/vKwxCJa49zuJzxedJQkZsJ+8KJv9
0AJ+M4yNdgAzcNAACy29itxfimtDWgysMOaHHPRyzy0WGIsHChIx35Q9qZW+GUy6nW3cf9BwsO5b
NcReEwGez4h33c2uHZ1Tw8InzTITUUKJoD3F8+wcsv5tkkUhMhPCdwv7Ni/IpCD5CId9pyf5q1nf
hE0y/ri+lItAD1/tdCnCV9PBczBaEYLaoT0uDgCdYINxtToNyPyoV6k3V/3X6xZX36hTk3zpJwdF
m+pY0XIcSbXy6CMJnLd2q+AW2MsO6FIMEEsvwZrPPrUovBWMOQ5Yh3BQTBcUhreA4rKAS1NoHn1W
b1XpzBLftMuDia4AwLkENUThYGZAW5SlPQHzUuYgJtaDoXUk4cr6+fhtQjiCUZUTJzdgIgSoo+wq
z6xuDPJw/VPJ1iEcQmtgIbRVuZH6vc0+QUtFEq/IViGcPgxdwQWP+DAhuoeWnfiGgeLT8vrfliEc
uKF2kq6xRnyOcQBdeDO4IM+RaZGsvWBchuT/fXPhjCkG7euUp9h1CcRe/1kFAbg+PUHLW11umxGB
QioLlS8S0o+7+9ukEIqY0WRpSzxj6HdTvqnltv2GOXGv3kycezF8dfWdHHAhsykEI1NpLXpRwPU1
E9iySvYSqUN8i4G2OKhKW1KMk50/ISLpBxYBjI0FagbmcLuvnLbj+tFYDV9PPpuo1FURUEiREp+N
3eaZa77Gu/mpgJzg3QzVBb+GesxtCTZTO5F3MVe30tFtA3x2H4WZcz8YombR1zaOJXq090ruscIl
n8GQsZlve1DGByjMe3DG8um11W09Mcx/2IkDLkooONgUax7NbKPNo1cUo8Q9rUY9hGKSGkSPlgnm
hnMbltOQ3Ipxs9UD9DBMNBLfzICLtr5nb3TLHPDYcjyQzNWv3sITs8LxxOyOZWOCBzPqbX8YMJlT
TzdWyh4GAkXolihu3mbP8zD9un6MVnf0xKxwUNMFIatuD4jx2L7tHJQ/x81/siCe0yRnAOUuOCwV
NBaaMQM999N1C7JPJurHzVk+mw030c7g4neXVwv0OG5/XF6gdnCbtNAWxSQL8IxwK7IixGpQAGYP
VECA1sQfBB9dzbVTlxZ2kOONwsztMO6E9NUGHrCFZMPbv4wKTk0K12BIjTFpGhxRjkKcvpRg+0fW
mu+Jr79o0R9MjV6CquCwDRXEp5jYMfQLIpMkTMs2/MdhT5vyM8ctWLflVv85fQcz27dlhpKDy+dV
rc8hhB02gH259OsieTdWCz6nP4Of5pP7Pw5GnY28Psulqwl02pXyYJsHE7hcYzu49MniCmWhW27y
wqUbEwVNSNm6+tZ8VO/t+L6LJeXp1dwBVU0btWkbpXAR3qPGiZmkGD5Af7Is/NgK4psMLajBrTfh
Y9v5eezLUQcfswdimAbJGAhQAmFHL1hA+k6Nq7RGIJpBp2AKUNDdQesk3ZX3ud8iYYGurPuhb+OV
qZvfAUH7zqeZUw/EnPPjzPH3cslpHhte/CiqogAKmBhIIoXYMQdHV6iauIU6xmTNmxLmgN9xgaQ5
yFK2teiLnpgSYkgF5ECgf8CdyyBmHUZIS9X8mNpENl6/5pRP7Qhh5Ngpc1J2uGg4XYOb7CEZ6+xp
j6npLIi31a/irYSE2lb7pT13W3nIsupbTu0L55026H4V44dvWQLQV/5Tsuk3y4KpWc76K3uFLsv1
FkbyHEykmNQC2+dFBXuJqzqrAOLlc6TM9HgdpUVcxnCrj/JXb+X54cTIKCCjYA+DwpmhamWNrYkF
qlZ8o+T2N5Ww+O9DdU3THKDiwGbDgf3nTkOvSpZ2KmxoFsbr6++TCjbjtD5KHiF+5oTjf2ZGeMCr
VJ+jPsQDrkAH5gDk0Tb6Rj5DcMmzhj+Akl1OseFLnS5LeLktsIeiasF9ISi/MLxNA+Vh2oxb/Tnb
DC8fEgjecs8eqN9vwGx2pOYmfZfXMlZiwdOfIcq5lalTmkVq4SrS1K0h7FO2xRYEXxt9znbXt3h9
yWDUAiwC80yYMz7/klUO6NzC6Ul008Wd9KEpBTBIfcc8UCr7LDCgrZ7vIUvhpWBwX/wSEpnKvny5
/jNWnI+mmeDB5aBONLaEB98u2nrRKHcKCqe4M3QMQ1oxdVnq/C2ok3/iE0vCOz81zBijCClL7UCM
FxgbaMnrslR5zcmgVwb4GkZ/cQXFLsowFCP6ByZPxrRg2eMFvUnvmht8waAMIsWTOe+1AviZQeGm
gCzLaRk3OASQNXokN9ERoI1bB90iZZs/JPWfVL9Xr+fJKoWzU4PhkqQURkcP/QUvP/CMsztwlMj4
XTavINlT1N3PT2qeceALXyIn0gFiz7PLHa8UgTJwD9Blq3kyk9yLXbgfNP1MW+cDhSLVhmKm3aiD
S9fXyi9mdD+XvTsZjtuxx7H/8S8uwIkp4VUylUhpIgpTNZSHEDO6DKr2I2RtrptZexu0EzPCPbO0
xMlKGwU+YOsfbLV+yUtLElCuPnenNoQbNheNluoVQSE2iNABAuY8qLcUaoR+9IWPYcyy4ZlVd3my
KOExssxUASc19m7IVU8zvy3Dt5m9mTIIG79C106DcMXyXDXNXIWZUnE+oegbu5WOB7Yw/RgYlN4a
d/kkc8+rfhEYBgp1AhsdNSEoy62p08kMmy1tPQVwHfCDuhq0e68fi/W7dWJHCMpIHk3aWOKbhU8m
AQsDpDtST3kefPvQfLZu4kBGiyVbmHjeHTsyrQQG68RyBwqWqgWSbaNsLn3lMOqWiqE1nVDLRj4h
LKyxuhnCvCaf+xufc+SQ77wRiWcs+IMu5OXtgjFkdZiw1Awbbv/cQ6mDM6mDjoEg8yHcFgF44koM
rHJ+Rp4cxCBH8CLJw7m+wN82xV6ZApLUqcg1ALs0DAabUIRUvJm6BBqLfzRjdfnhdGwkOrucDRM8
E8KGhuPENKKB/LeENNySg2MpBvZ23F8/kGs7eWpFOB5pbI15piIJH+vcVZUHIpOa4p/i/DKD6g4L
QK9ojUXJYikDLyu07obAOvzTCdMDQy4dcfmEnNsRFhKWCVKu+sPOtCkGz/ALpNhAh6KyNwbQj4AM
B9e9kxcUV7bQ1gkIJ7FMDMNbgqs3JuaAexwHo7X76AAcng3lTDt2IccSegVTRt/qapjuoWW6BVP8
uG0SJXoE7XIaFG1VP1E1g25uSWQ66Cs/DAPIuCCgwYSxD190UnAwagWd+kKd/In0xr7Ja9UvWhJK
xpDWLgZ/tgkfJrcuoQhd1rLFii0OZE2+6P6yizAm72DyEDpE8hxv5TtDysEAFgDDXKhxCm9QQW10
R2poP9qdV+3Jpq5d9WuNov8P9REK0AiblT1keKfRZXLKi5XD7JhwOxgMxIm+IGaamhHP7QLjphse
AQmaUTVrP+s16mbQoot820/emufoB1tAYYlGgMyZX76M+pl94ZATloaNCU5e3wyPacaAewZjf5S/
Rqnu6QSU1Gz++weLmzQIcHAEjLxiYYT2RmyEFRTEjC1gyjlYhxF5oolHsL6PLF4m1rHi9xDMg7YV
bskGi6vg29HbwwB/moDx08KhLVoKlU22DzEEIVnaZTSDlf02JNZ2IUCbdWmRQTIrTr2xqA8Ndb7Y
Vbm4oJF/vu5mJYsSi7wgmk6WsU4HX7He6GhsMHfgqrKuyurVOFmQEMNUJUmbeYERjRreXH4BmA+s
3o928RLm9V/Ht+ebJ7xOCslTu6P8K42Tq2eYpkwkXdC1LXPA50RV9EzAVipc9CYcSG2wGAcvfdSh
+aZ0m6IoNte/y9qWnRoRQk1WKJVj9DCSNccQAMsJCoBZOoGLC3/Gv1+3tpI86nCSIFtGvdWALoyw
azarI7vKogFTXtFnqLi4bOOAwhP81gEXbpJHSuub+Nug4DDCugIGpoTBpDlSemSL4s79r+urWrtH
p4viv+HkmakduzIcBTZKUm1iNTuqdbpJ8uKbOi+SOtXKi8ankRE/Y/usC+hJVudNr4Moxa/N9lg0
BJMSZf8fbQi3aFBzglIwwwNjQkZC77wZ2pTXd2zNjTuQIYIQEUXxQuS7ayxaIAXFMsqQeCGkPUZ7
uFWzN6N7AeDsIRn+WmoWFDqITP5nUeQDchJW02aBxaJ0+wwUhgQZfRjUEB3ezht203i9KmW0WYG2
nVsVCqSRpQ0qZF56gPYSffOheAXd9m0NSsM9F1Tnk42mByEARAuBJolsV642sNSIm4EmxhygWG+z
QmqPrGgnP8sBcpnApsOK+gdklnJvKkt8XuhBSZziynelCAPRSuMQ5gvqgATSTYxqIdTfaGHuJw3q
pkXKmvti0Yr9okJgfSijaKeEpmx+ZiWvxKuoYngUknf4g1gHA9ldU81JNIG1oLtV/RFMHhtOAQEF
hLcBImrSQGwlFMLWmnDN4NGxLpD/mm7mGlNqGIzCQ1dDpSPsddcK4wOkP96XRgs3bKA/qgWqZtdv
z4pPA7sNMQA9w3jbRYDAuTEX0qYT1JisTddUW/By3oehtPS+AlLghBogTMHoBmieRaAbbaFZCOkc
jjk1Dt3e8movTqE0z+kwyw06GA/hCxB9kkN0icNHefjUrOCAnDFblJqb5UTPwx4SbVvb5xbZQRZP
ruAUz20JD9JoTjpGHBqUI/rKcSeWbhcbghvNXaW8ZlPu9Uv0bIbKY6Eru+tfccWVn61SeJm0OI0y
LYNlu361Q33TEVmtZeVd4joSeGzhBKA3IAQQ9mJas+VUaOkpwEHqnXroKTlOc5HfLC06vv9iPRYn
XkJDFW1m4RUkydg4sY6vVk0Q1VGHl1a3ZTODl0SpFgEKGkqeHLgCRU3BSE7GsWRxwlt6DniG/OUW
4hThpsqB1C8P9c/4Ltoa7kdZOA4AgJKDWFZODP8JkLbjSqNotgknBtM4OmRBFICuNbN2x8yC1jZ0
PXeZ3ka37Thpd3WoIU0oO23b60u4r9g0/fX7id+AGRle9Occ9kKKoGd2WlA9x8U0+8EjBsoJYxwY
QPhCosZdUkhPTVktMbriYs+sivlCOahtguFk9O7d3ud8w5oKzWPDtbfzvrmLAlNi8PL8ntsTXk+t
scNiwailX8/GJsdgoddCUgigHlt3MwdYpesH+NKtnpsT3E7bW3NkDilmjxz7SxUl0FXOma91tmyi
8P+zkeiCgY0FFIKiAMJoKFVFjQKwnTv7ldyCVcGzIJUa/eCs4X9APLW+sv/ZE7UvozEpbUgu/uNQ
tRZFA06P1G9sx6tBb8dJr6hU5XzdKMROUBtB+ixOGE59mbI8wnYuBUH7crmFzolLWelf/2or8CH+
2X7b4afoJPpux8pQ9Al2OGsz14tpzK0+urFnQeK+3GjPeDd8Mrrq50ImyC1bouBgh2pQoK7ETUev
NkDLXE2MtIbkXK48w+crFHK0pabgAtFhhr+HMQiZ1NTnDVNehYCUXfVRhyi83Amub+36/fu9s4KX
6cB1Yk4tnG2m35fhroxeYqa6FZGgcCS7KNaVoe/HaFTjmoNy9xDp9s20WJtIpolzGZqebaI4drEk
KtRBbSwmh9Ygio6Vt8x1EPbhVinV75nJBm+wZOwf/A0/r/2eGxVcCuS9lGgs8OWmNH5RSOlsMtWQ
VqhWvxP6ALx1g7qc2HnQmow0y4ANhHzL1qpdG5Xmr6A69Kp7kqM433h0r28BQqxlodqH5xAXiHQe
sxA8J4W47Pnly0MwI4cdHkPNSdJbFvaRx5oIMm6dNoeemoSQsmmGJ4eXFaD5dlewIfVIUf4so+oI
vbcZLSYokOYhkE6snMojglAIh2rgAlgM7dGq1WajKI3m0swZ3SK3M8iTNZDRzGqu36ZEXm0ZX9QJ
jtrI0hCo0jl/YTmk1+jSTY+gIl7cWTP790lFl9Nwinof2aPhQvCHbatYUX6ZlUUlAexl4oWqDQTD
gLBFfI4Y/XxT1CzqnHmKcKDT9zoMoQ06e6XTuFmMCcIOEfT1a7qCYoM9cMyAzO+D/VuwN2LjFjPt
J7Raa3AiRQ29b/Ql8qdGGR/DaJw2pk6GQxYZVtAWM3NrvkEdnZ1PrdNCA7kY54eKVpEsXFu72Uge
OBkoKHbQITjfCGDWm3icFmjjVZVbVOE+KqhbmotkA9Zu2akZ4ZY5lpVCOQ1lfjLFNbSaOidQoLcr
gZOtOZBTK0Lc15tDpZmRhmZCpvg6YAB19WaCy92y/B5skuPz9a+6dqkxqklsgwN0LiJdpbervFf1
ydd1HFTQMmaosE+JV3eDJMxa+0qo6VuOjm+EmFa4wyXizDpW58mPtKOaEbemmds487+4FKYBlBgG
nNEoEfmd0ngG0y3G/v2iWQIbUqfVfKcYKEzML1EujbDWjsSpNeFILI1DoUUGa9wlYuYCstsoaiKL
jADtNF41D+AKZTrIRsNWt/JkkcIZsXvNmYwSZhlBiDphaN5x3LqQnMTVFMS0dPDbWAZGp8XKTg3l
+LH+B7Y6IAHi8lXjbR7Iacc/yPxF/35iSaSW1ZtKX2j8f5n7siXHkezYXxnr92hhX2TqecDOLZlk
MpfKFxhzAwIRQACBwPr11znq0UyV6k5JbzIra+sqLiACsZzjx4/738ZxjiC0bkbtA2Q9blLnPUQc
ArAsIn8zpnDPiouEXP71GvjpU/zHffo/7B913oiKaOUSF1BHRnZ5R0bn819f4qexOOY8aIxQHbAh
U/H9HlVOQw6jR5xgt5kC0+SknT4Azm1uQXFPE2VFlfWLBffTpQ1BBRcbtgtZxh8uSayBTLOJ7K0C
W4CMa9pJ98Gwc+gY5qdf3N5tiH58gM5NUE2DcxY03X5Y3LTvSqo63F6DQG5LcypTw1jkkxJulyw1
F5G1OuzLVqW+ob7yzwQLeN8T1Xz84pf87FQE0xops4ukx/gxb9ao5dPa9nBKgZu6HLyr/ZyQeCzQ
wIxOVBF4O0ylyIBJcfOLredn0whEJpyRN6dVUAm+f8S4SSaKDlup5y70sStYcfQHx/vFU72N5A8j
De4twEAIrgFu/W9oiwQYqDsGiASTnt/rS9e/LWvRf5XwQa4gIwBRC6XTEuqbEHCyo9kmXfKLIb7t
aj/+BOx6CDxwYoCG8sPDrlfeNwUIuTFsuBK+QPJa8+Kizu8MqPw0C4tmeFnAQDnp5zaltnuGz3b6
r3/DT56yDqgZWxNQ0VuD0/dj3anGdTi9oaIzrOnpsECRWrR3i1vsKJM79JT/qtH5J3vud1e8Pf1/
yv/UqhfOaEmgoeQZZrxBX53b4lcCB7+6rR+W7GxwUeUtbotW2Obq+sOicxFUxuPgQSBDNr+84E/2
CBRGgCojgQAF5scKyWSWEFO1G1C3FzrH7eCPe7MzyMkBuztsafcrd92fjSIoEiAw3MDe/0blbhqj
suQthmwWcgR570l6WIqygm37v54gP70QatguNOihCvfjHC1xK/Y44EIGGfkZXZ7dbsmJEIFlre0v
FsRPFj4gstuC8NDZg832+6lhVsCrYMYOH1Qt74OhBTGiwZX+dkP/9j7/e/Ep7v9zffV//Q/8/V20
i6RFqX74618P9F1C+PJL/cftY//1tu8/9Ndj+9k8KPn5qQ7X9sd3fvdBfP+f14+u6vrdX+JGQdfq
NHzK5fzZD1z97SL4pbd3/k9f/Mvn377lsrSff/z2LmD6fvu2gormtz9f2nz88dvttP+3f/76P1+7
u9b4WErf5JWrq/zxI5/XXv3xG7F/ByMG3C0X5UrbvFk2//aX6fPvL92kiKHc4aA9GvMbuwQMxlX5
x2+m8/uNMw1YE8gqpv4tTkQJ8+8vAei59RnYnoN8V//t7z/uu6f0j6f2l2ao7wVtVP/Hb6iEfT89
bCTKQHERPbmIri3wWW7b6T/tHPlalJXdii9dD8rNumkv9Vl/uVnKqNCDR33kxB8QLNyW4brXM+iK
iXRKWebu/N3yae/HD7Vp7/u75sI35Mg/qg89sjN+WcvYfZ+eVI7WQ5ggwJdmCbsYPidg6xSZFfs7
yIjd3AKBYsLfdAuxm1O3da7lvfUFG5mDvTeufhkNPNPHwHiSF7WHkmAC1d4jkrvk5pHKN+zJOLV7
dKydKtjeiDPYLzG/B1J6gmctbN89WC7QzCrQV9AcxWl6nOYQr6DXfu/BrHN4UpvuDLLbuwF/sTKZ
UrV3UnZngz8L5wvQ8bWtm5Sh81XdA1YPiztz52b5U32GnqL/7n0REdxkuUdQ9wcnsOCI7QS8j7xt
t81xURXIo5/YmfZYzMdu2/r3b8OBbuub3+pdeb9s/ePyhCHc4x6+jBiyf5s1oBD/0GJ71xzdAP0q
CX/IL8YGBuVo2OnDC7rxoETe7rWtuS+hDgLrpzvvkoNSx2IYc4P+WKfTZ5MncojLFzsTUKJBV0Ws
suGQn7CTBWSXv7owe7UeVjibnWDorkBjSgBR9GELY18nYiCI4f3loeNB8cb1ndmE087eDAC7G/hZ
mvhd8x6dq3XofVMPSxOZVggDEftl3dcZPbW7LmU1Wo26zIZ3dYX7gnYShqXaQNY2qTORFjtj21z6
V3JXH7x7XOHZT/Q80MCI0JbAw7CzlKZO5J7NrENu/lH4IXlmu/E4pd7XcpAQwXr2z7BFeTZ36kEe
PTSplOmKvkUtQ3OTYwck0+5oosda1KYD+PLD1dsuW9WEke/E9U4/kgfMzzGkZXOkdeYmeiAO+Dyk
Fw3UoZ0dBxMycfFEUh613/pAD7rTeE+7oITE/R0GrW4AWM8ZghmpRfplzpOywbGYaDRs92MyhUMd
1G8IcqIuLUHBCYsDdHwDKxTnKlkDnrgZ/0jUBcem82SAp1gdJg/D9Cpiuwy8OA+HEIq5MbycXPyK
7rU+rLsmUUdRBEUdMHzFR4VppIUzxLkCSz868DFgzR7qP0Ugh0R3XgZXYiV/EcMNFv+L5zv0GTp2
OJvZbB5UcP/ew6tzxoGXISOM8j5SsFx4HE/Lg/1YQ/SqCdp6h3+zWcCB3/Cwfx8iaOQ98tjTw0yK
eJ1Bj0B/UKjxfd2BcwnSvgqgIdmPweRvuRaoJdPeZwu2VJi6GhIMVGeWa7ddnxsoSfnbAlalelhV
2/xdXIb7GSBYEzuAyOYtml5j5l75lh7tS/dFDSdb3If8zsW2BGHTbbO3UpWY2qf92MVGH/XH4aGN
GjfUYYN1HA8LHImC9WA/QfsObTY8cuaAYTdKhJ40rgoq4FFWG1ArIhYLKjcwQcnh4aRwwwdnvVit
G42peZFbrODAedSMUIdJsziNY+SqMYAMtecG1UHcWx8e6t7g4Pd9aGw7mpTzxuUHfqUPZOOkvpE0
AenS+YtES6h18bMQoR8gJmYnAsJgvYHxhQ21VvOK8dVeesgYWM9OBO5o/dnKZwJPuwje5VCtmRBH
Z5YTG97B5HHzNpGAOpnrhxyWMnIHg5f+G0jXIOlN5y70okKPnHJn6pm/xhr4qDJQGL4xYPrzUqPN
SLyW7JZusCni+XtOeWIm5sOwZnV5P+vgNG6NmD05eM83a+cah+axqzf18/BMVztoiwDywxCdkcGU
agfpOeGr66TgvfZPrEwc50mxxNeee+hkZFMZaBBpooBxIq2J1pcB/a1rKiB3BKOTK8Z6eTBRWs+m
h+nBfcKcChtM7jt11sawbwMCx4MtXF2iB3ej2+EQrA0gxWSZPkpvX/ingkTTc/+snTTUCBLNiAeS
QD4tHUiYmUPUPMLi8NxnHz5MtoMaHnpB3wJ+uboHjQzh8NIdBwYuUWLn00Evzk1iHgHlznbQvLrD
41CjntLBR9qpQjGScH6vwiUFk6YO3A2NOLQBYQ0bL7GTL6F7qKIOE/mC73nhYXkqXTsQU4LFoUek
3Mp4aA+Gf3De6gBfG1XxCMCp3GDbCCA43jjPJqVg5XTOzfM8Rkc4p4F3mGooaw0hoCJ3jMgTd4L6
m28FjgqM+kBftOZFP0r1CiFv8GIHVGK/TDUDo3u35aN/tNkOZuP+3tLSqIuHAItqiMY5fBzjeHqv
IQJSaQFWYjDDgOG5WD/GA1wZ4N9qAD+nsKE4jKiVpbDv5sHsYl9leOE0JAqG98vInIBS7R4HVhM4
7yDzrF7zBNpo4rD6mUTldGiGiD3kVUjawB9hJEqmoIIN0QQSRffmnb07t8JQqEMHXAVUwjf8Rx34
dtnnRxuU/u5tCuwNLoWH2oYOGoc9FqBzkGTtxsHhYr1ClfCtRTl6N7yZ91Nm7Wy4n4zBDGOMe7H3
uqh7mex7PXPQpmUkuNcpNPXEnVP8T2kFWiZZkJeYaCJp4HIBajEN6RC4U2Z7sQuTnhZmr9t8jQaR
Kft5MsLiY9jkMprX0CVxU29BYWBzItx0W24xyTCbx4NVBzAKGzIaXb2sBKtQJI6XTM42V/ea2HL0
V6noQ5OhZv1nHvq/isovosafHwPt7wL09FPcotn+xzf9H4zGbUTC//9oHAeQqN/o9Z+D8dsn/gzG
Hed3FGcMDcp8YE+gkRax8J/BuKf/fivgIKwGTeTGKEIq+mcwrpu/QzketH4df/5GrPqvYJxYv4OG
jNZfB5AHmPWa5/xvonEwtW7R9j/AC/RGwCwM2dqN2XQr8vxI4HLZSHvuUxaZXdkhLhlp6W6r0qS8
Pml+YfpkCQbiKig0smlwH/p2nKysYK2w73RGcPK6xXjU2+5rXceN6Y5flZoLcpptv6Ah8G0Y2JS9
Q7+8uUj9ChqIKJw9QOXmaE2eDUzE4Xw+Wz7ghNDMc63ZsAJpMQsaasBKa9U18BRh64pqXmMqNV6a
sirWyOBaNz9BIYb3MoQA02xcR08gXOiYr0RoV5ozhS38FCBEbrec74aV+ji3Gr2QZ1mORb+ZoWG2
BkYz5ubbKLSh/RohHD6mtkkZVnHJ3DlRZFywHP2x5aAqwcb9PLbVakFCpcIZwbSuD7nyOx6Ksp7s
RDMJqu01d7G1FUJjbTCt1Wikuj9o2GxXCKeEohuEFTAGEmFUyc5BEM2qmWzzCQVZZAujwzel1bh1
UI5t3t4UnwQCs7krRcAKd5A0rMdGk24wE0Zr+HGuRhv1iqtiW/Gpqu4q1JjWJzRwa7R41/raf3Ub
2UDIdYS5c9B0NTkBCitogMqfRwICEt+1zW2OfxlE45eISTQg95Jw13tFsobCHSSFp/xVtjlFBDX3
UKJKhr7Jqxdr0Sk/dLAuKjbKshjkw0extqHVm4hxuVX2RlT6FoHYqDcLaIs4ZqXDgHLwReQ0isC4
wCedWKE8AeuEM7yJdUwTkKbWyzBp3TdaQKJbD3pTZ1Ct16pJJcRqcD5gAvhe6NvKxZDynnn3JaNj
HrZVI8kT6bCIIGrS6b6/YQvVvghjuD/0BFdu6k/S9yNhq4psOz5yK66VrpNM1JCm0AKiLz3dQy+C
UTgxU7veY47mIPzoQq8RQVV+Orr+6mQDqQeJwICh6wNSn4iLFkJ1pCAjr1Sf6TDDLNG5anhQprPQ
fXc1G/CoImq4MAKDWjIT55lC0ymGJHhh762ylWyDZWp6CN7bFphJM64MZ+1Y6KYd2bKQJV5HTTgc
2eiXqS36Xks6Lqke0wGiz29sMd311dS4lofUJPDR9nBvZVJ7Wr1mE7P4iEnpa0X56HtVs8Zr4Y5u
nJtr+eznE9evHZXcv+aqr8YLWP1yfsvdstCSQUl67vvJkOEy+T5FAwhUrjcT2Ir2zrbFgGCK+ILa
ASr86HHtIWuBpjWTr/zEvBICvo1qcvuerDOh+7yneE8HtmyVak4HWlVEMPrwbh/qikUeSAMoXipD
X5zIyNHHEGvr7GubahhqAb3nfvCcPqN5vkx7NYw5O7OiX8yIc812tkOfd1NicYIigiHmrnou0Cq1
61nroovZGvlT0S6GHs95U+FEbtyBbnrdVVC69Ty57JhJ4c4AoaiuikxDsXFTSn2GhyGEkj89Dwt4
X4JpzqO15XWOSFR5qI57w5Jjjhk+q9201KvFgr7laNrJKPCbv4FKItsQPnMLTC1csPU2nVsq/m2e
q1aPxrqr6a6w9ZxvLVaIPhBN23YxBdDTvQ0QyiwutZJovBnRotx30TrVzcRR7tIHea7Xtu3fXel5
F60yOFgWjVPsUDbVTeyFrf2c83GASU9r1cWmb5x+ifSO+yuIdHIa48HRiBv3wvKw17Yt+cZKUImh
m6accDJUfuNkQRNrZHZ39rHVNKFc0bYQ2lYhkGkrDSJrgIONXV0SPsXYtySNdNYj/GuKEtYr7ejt
QKNo9rmajSawNbOOucv1j9Kyljd7lsgTRqcd95YqZ7C2ST89SKsw4mXM5/seShhDUE6tKIxATRWy
xtbKHRKtAzNzoAZl7yKfahUauZnB8thhheqvHP53TYim23mNJNw+8wD2tz2gJG31WbaOVg8DM2lo
y5RWhVMBUTaHBRQICV9HsAiI245bZ6K8yfLcdl6n2oB1V22XPodb/DLJ7ktB23B57DEJFLqTbHSo
ywpAVK3Uo2egF9Tw7wutPKtK380+hDS0Ztq6S24GqzAuc+edO9eaQnfE9gd+I7JDC3xClChgU9PX
kGDtWwjMgq+RFcIBxFOPKtaGQg9w+L6oxr7vWy9tenWqBHrBqMCkIdo6RlO+OngeaJWqGoV8Q9+z
GjCCu5jTBryPoyv0J8nKB1tfvEBf+OdE51O39mO02kaBB9F/FjO5Fo5zrEycTDWgl3Ix1VbveztQ
luHttUlaz6bRmEj/9XErOcsamBbvPHOFAWkH1gvhHmqjHcHqQDUsNAl7mFp/51XWGOiKGZC+b9rY
nlXxotnFEHp4Jm3RqNRmubvlbe2nuiGKk8ISLaKqaZkdDFNTHyfdKTWANwruJmX7UdiARUoyo4EG
qyNGVnClhBX7cu5F7GIJ45t9KIQim0LAvaIC7bXquJRIf2ve3C3zMgcSZ8NZUCgRQR77Dpu9uiK0
eSGLDjSpMrdTzS6Eljye8KxTLFjQauzy6otOP5Y1JMtzMYFlRxF4S1f4iWZL41NVMzuudPpyl7lE
SrpU4cDdLanLs4G+2oMzjyc0E6NELhozRRFgSaVoc9hjtFfUzqzzUk7lE46YeqvgVh6JmdkviyJs
16zCTkmjrAycHhJSvXlbpIQBaTvsweF2o16vke2aeh72isAFVGrsrR+1A+dIYfT6Duo8077pRJWM
KK+ERNhODF7KtWQFQIdmrAJjlX64mPXOLVboNPZoeDSpAHuFi2y2lsQY6D2GbtpbmFNiUggSu/az
xkoAjajNZONlSvInuRpvouyyqrOmwOj5gdrrFsx3O/JZv1+7sgqZIaF0bDdJxZt7VmqboXDfLdVv
em1MStMvAj+fk2mek9IoU6Ms62tFmERuX3wwF7FBM9d2Os19nVaL/zL6aFvWFz11p9UJC1Ok81il
6EYPS/A6gDl4Ew5gcUYs/mAXxi6HJ2Zf5NBAy5GLLV6/m6sCJsjYQ42qAI7poF9egT+V5DDnzggx
sYTH1rl169VOqjdal7R+4V+slYoHUVaAAyxjfChMpX36TZk/0KUZKgBg0tmMlbgFwPAj3fpto7PH
oVWIktDTkdSi8pZbnFPufHO29vmCEHWUw3AdxnZ+dKnHzngLv/eUh4601i4PpZJmcOtyThCCe5+t
q9EMLnZr1ix+ezfUa/Eyqny5YwtTYa43zhdK1uxeNYOKnKXrxB1iUQYtgEEHFIr2UhWqdehfROmT
MhMcnXiHeUR7R1DwfKmxna2iD6cKnagJl7kPP1/E0W81QVQaWj5TXeQ5pOCxJZfxwV5Kip1/VO6y
wTIcVTQO3KGpPdKm2prOMNuvglNX7SulOxV2CUt8owtxcMJyjbpo1+ENdL27pWgKSMcKSZyw1310
MKJ8UZwo7/GkRVfUOHIZQ+mALjPtI20atNOgDfLQuFJ7WqhUOAlaa6vdxCUD1klvwE0osB0Ht8+N
YG11OgaUIzuKVquWfer2A3BaKQcMg1XwjicKIamfzYhrjMAbcv1NEOe58nRIPhlAQlFThKoN6Yfj
BA1f4oB2t5qDCkdkFRGW7PxYz5Lt+NS0GQxneuyLDCfw1JKkLmonBFNiDQSD58F0U121q0qHG/V8
4a5VnudZdvdNsZg7BMM2NmKt2shR24hBe2nA/IlmuGaFtIIQh7DMJyXtV4u3ztFwxUMNmtFrabRy
i9gWx7OCYIFtd1OmE/Lpd7NzXPXxKlb3bRrRslRPbNlWFA3/paM1R1vVale3Y532WLIHBLI9jtOS
hv7Ep8d2WRCnroImiDDqr9XnS4JNHKZxNS0TzEt+yyQG/dSulZ0payhjFDvJGRkFGoX8kaNpr+sR
OtboRfRbAPgu9Bx7pD0a2fYFQspAM40aR0QPQHM2tQPCsT5tOqCtVmEdeFe1QeeihQ0dDzKspQe/
NUsT5cVvNLGzhzaPhmnhKfNrbe85eYdzZ/rolA/MzJurlDb5vPGbGu4HpnrCzlDixryE346LfB7u
asv+cDt0M5l+hvJ9OC4ckLxOz4VpfkIJ/1tjjw+DDnjUoDDyQtg3B/nof1O51QS0hZfGKgY/5h1A
oaY2vkE8GOc88fXAkmLruNhnpnJcgb0hx15zJyMUxtEg+kqinhD7LZCvLCM5F49V22d5D2R5UM6B
OOw6GP2L1SBsqDT9mFvG3sc/Kn3cNJqXTrqYglxfROb4Bd/aQC5v/ZihMiwCuZbKTjw23c0LuwA7
/1i0HupFU3tA5HWQi6YOLkUQYObMDBxmffmCAAicnAmnpHYwDGfDwD8Iaraa8WhK9KB75s4uzBQG
IkDCqL2RuXZRBU0HB7/DsQbknL5SqSQ5Wk4t8V7qa4d0goooxzESug5yxIJiD6wcagaUwV5WL/Cj
yWyg1V3Nr+bsRNIFg5JNtAm1Vj7SwnlUPcxJxEKBg4rhkqs6HZg/Bqam2rSZXeholz4qJdhiN+3E
T2qdI8kUDxlOh1iXedJWBjYNUt35I0BVffFRrBsrP+4bEFzbenmqqmGvKWnEnU+iWhEN42QAMZT8
IlV30pxeS4UotGCZGiO2te4duEYfTJ55WgvoTc/axQKFCtng1ij7I7oyofpaQW+socWplWabVBMK
XwYSV5AaCGCLvkN/ts7ZfWc1Vtj3koVOZQxTwOvB3fOqd/BNlIaF5ix7QaEXw+1mDbQBRj85p/ux
9vBPpQZPC6LdrbZ7tBY0HswNfo0nrdBe0LMzad7OF3ZiaYuV8oXWG4l8OTSQouVQBY1W3X2yO1+E
jUmGADXhs3Cn/Vjww8JqHXiymVVm8WRbUKAjEPJqVvYK2ODQ28szH/vHhXVTjJZfEVWawTH1vQx7
Xpt5kmqxO+Qc2S1Ien2zQgZzQpS6YHtB2/PUBJ2VF9hO1dQc2gWgAeP5ZRQzfGfq5lEn7b4GInWy
dJFvlgFf2XFjSYTF0YFT+GKvaaTdII7r0k5Ht/s4uMMTolW4YnSyQvHQ9+RG9mPbh3pnoTDla7OZ
2OvIoNGhaiiPVn6LQuo6yfytW1qkfUzp6LBpl5EiGW3zqxrYPMRe0a4os5o2TkUIuY1a7JfdPKP2
o9PEp/l4JlVu7Ky11xHCEPAKgFZdqIdFBEHQL4KHli7aCO6naS3H2rHyZCAjJAdcf6lhE9BaQ1JY
XGWuGPvMdlT9xXVib5XjdRsFunHAHX1IS2PA+jOguwvcunCohw8hUQsGJKdhO+Ixk3UqU1AZRwvt
tzkqnauW1/bWX/3K3LGa9QcL/cAvte5IkVYMnaOB4fa1vkG/qZ5Sn/o7gDeTf0DPXLFpOAyxA+lD
DWLT1LkKbw2RR603tONq5P59WToLPbfV3M8brlZzv1Kr5BjgBuWsWhppV8zaXaUjogEUTwvA1Y3F
9YgB6QJSsOiBg4RuhxBijiVV81eZu02MtApKwqvQoSpggsfk2YpgO0Adn5DqZJN12VO9vnSmse5a
wy6eeI0Gzdyq6LGQWv+gy+Ik1nG3UO/RkL3cCAPh6uJIK2lofimrNcHzRibtmNelmgx0Jzsgrc8F
cHxPf6zr6pQX3d2gTKh6D/29NegoWNge5D6MO2uuEybMWLhalzq9/cGrdqsjNxglea1nuwjULLdr
ybW4csSzrKsjWoJE7Hmw4tKBmEVO3UNFpKsHpHuoRCoDjaugdieFWcYcmWhkuAP0vSU7DNRDjO9U
3yQ0uBmCyBA4owjwTDIHJH+H+Vvi2jGRsxeM3rgkkgNRrHNfnCz4FgLcG1mkF5qGUxKCTJ5AxzDx
kDdU1joFSrrmlhk6PfrIDI42qEmo+wGFQjkVmlRUWvh1EL8HQaMRKur8ATqqpY1st9a0O6JZVWiw
8TD6yNNI2YIfIGo7YCVJHS72g1Vm3grdOlbB4LY9SQNFm4EQBsE1npXdhDYeSnZG3j+arbJCfWUs
zkEvjB2isAlCKX7TOuAv63m+mZwWvQQOuffV+txPnR+Mc36pTJy/lqFeiCTHiinUkYCyhD3Ml4NG
M9KKohOJcnU3NC5Otry+JRVHQLNvYsR8dlHkLetTNRsxmozTYlnOfLJuRfd2DCCiCCYTIxt9MN4I
MXaAiotgdcgVfdmvOjVW1GkqSCcS5MKC3eeLu4drzEEVsOMpveebvdVQ8MeeGxkA00ga/cYq17RZ
pyIwtCauPJmtvag2ea4boetOh8Uqv4yi39brfOBVd+pt+4Rt5+SS4rFwuy/b5lsBDAAu9ajp1sux
MxisG1dkJosrv0bmqdA3xyc828iXHo52LzZytO8BPX5evOrULXkL23OysfgQ5Gt5Pyrx0aJDncwm
lh+qklOX9QJW1T6eLYR4okrUqN4Z4IXYBSIOeTZAphxzhZK8uTEA4FuVuJ8M64FTWwaW3UMbizn3
4PneAak7uPVYhbpVvzOivXCnPLKly4bex0FtP2LPRzVd9B0MnxTqYJP33A4olnuqCI161LLCd52j
jvQO2cgigjwnZtDnDLq5ubYpRpjOsRIHbKu77VOvALfrAqW6ViJY7NpHjODRq8btsA5gh89ZJbSd
PyKi6vJ5Wzk88ax2x7wOlgTATlbdo9HasTKcF3goYeU/1xAFC4qmLRK/sIZAAIkFuhhMtrj2FEQe
f3osPDNdK/HGF3kHSGxf8OGdLuBtWAa/sErGEo4wcm6PlTSPIJKXOPjmCABhxEi1R3z6WjnViVd5
iE7sa1GrqzvZJADjEwvPKG8BXJ+aE3TpoLWe8rE7qrJ8dlt6EUzSYG46qM8K+SnGgsU3tB3hjI4m
XbrxGg7Rz9l/m/v8TTHwjYryYvb+FTda7ZxivqM9JuYtUtLyWz/RvtZRB69JC70dCwrZJSlj22gv
jQHsG2y+q1Xb/naoqYTOOmIWYwIyrlfNaWZ9Hvm0xaftuYSd7nDv5oA/DEPc02lJGkJ8FOR5YuTt
hTn9kyUmOzZEh+4E1/lwW4ekMEOxwhaCQ4lFijPQn/eGoBJNdIK8DW2hylt3NNdR+79ZcY/tyQZa
FC7dkCkdFf/FHk5DOWN2iOKipvEFS7XMaOunXmdcPMo3w8pFIGcCZyV3Hb0E3qLTFpZX1VuhjOVg
rKqsA48pakSd4TE8kto8DHnbJxgWY4tqCiABlIwQD2ld2KB69m6NI/RikSa/eAWxN0urI+j/f9yd
2XrbSLKtX2W/AOoDkEgMtyBIihJFiZJs077BZ9oW5iExA0+/f6iqT9uqs8u7L8+56v7KkjBlZkSs
WGuFCBfraAMvP9OvWZ6sal5gUPTt2hADbLBCt3/Wkt44gGNNx8LWm290G8puM6oakoinhwNSOX36
3OVFdKMo/O+8ZTI+N43VfAVWuQ5qBlZxVtCF4R3b2JJE8ThByjUUISLF5LHJzcSPW+3FHUS5L4nG
lSPzjSOSbTT2/b07KueGQvRB1jqYfQ+zZtGNxfcKqbYqGQNDc0CGUyfxI5NdGuocAzbMAQaE+Qto
B2Q50z5bmXVriOaZHiDL1HHnnV1m4jERooPt1ep0nVQe8LpivtNKiclL5RfKwWa8ap+0ChOACuW0
t7hQROyGl599sVPnWpEfb/o4kxtRD+rGDMNP9ECC3K1a+F76dLUT5zLHrnaRbbWnkdRsdQsiSac/
hYZxbZT4HjvTxrMXLRAOSIE1ZJ/madI3tT3HQapMJluHpNqGXPSDXIvQSaM+bxI+3zSIQ94vL04M
D6TIu0uXaUcnMh/awTh1ypyDqGjtm4j+6aaMjDawCep+EzNZQkvaxLeptIyyvnM8CIZaykGvlgvY
xUPhQPHU9edEqsU3+uq62LN+MprhBnnbczgtEVgCyP0k8kMs7INg0U2zsvx4IocpQr25kQAV297q
zCCRdRJkwzDvHYvbByt5tOZKbeYJqownM/lFb1aIoXSsnTIL+aNSSXl0RW/4/TSqQx6Z8bOox+R5
KpfhVppsetMdpwe3C3PQ3toyf9gs5IBuYPoQgRWGcCDsStLJ9ErA4Th9HpQZnYxeq+6wsaTea3VT
4wDFeP5H0cR66Y9aqF+9JmfQhfLo/7FaN26uxkc7jyUQdm8y57WIPkZaIo6dG8cHY8Gz8sYu8PDb
EXztkwSVPWhOZT0unY1p8bjEmYaiENP6JJ90tlPKnAS95PZMsaigTWwSqBjlA0AW6EyVdP2ZptsE
SL+oruaMEA76uAm8w8/12ThMSbP6ulFBFZOXvjZeQhAXJUpx0ZZP+VSWRzEw9URUs3njeVrxao4i
uhsQHZzDlXbrx0nWclGjtOr7eXA1PlPsvmRuNB0YGqEOnojHWyNUcpt1nv4B4Ex0ASegcRFZzxit
uoHJ1PblCRa6tg+NYbwJRdXuDatp7iqDXlkbrSyy2StEENa1vSucOX3E2p2DGFkLrkG8pf5DISrx
0V5rrtateaGDoFhA1A+AoMnkNCDePlh9x5RLFwtxwCt9Nxp0o/xCDPXOXUh7M1wHDnI0OtuPlbk6
yLjE9MTJ2o1dh/khxNB2o5luARUrGq07NcfitZBRBV0m7wQGBZ2XIeOPyMUXmXvVk5G3s+5HbCBf
LaRioD0fDPo17maIxuQLnj3xR3qy2bag8VAHluIQdrJx+R65ms0UWSG/MM0nCpQOnJmjcPyEHLUi
EU31+7SYWnJZ1yVHseSDmTrjY2Mv6RLkdZXaWx3kazf3U7TNWtlw9LnyaW4eNBecJIISjIsNXVEX
spuWOeOt2bXRjTF1N2WYLzB0SvA6vxvsNIjpReZPUinJZMwuS+MtDlTlDyMUxvew9cbbXvTLZz1k
WOFmKMP2SwgS8XHuCo3mwyAm+IFL4t7XuYgNP1dL+sUos+lLGeuV3JLOdPLOnj2t3VmF10ww61L2
MjdA0eAPo90OoEUFifhcN3jteKIxiBPOIEJIW8CbgJDLnNuPkRNzFti4/I83SxWT6Ck9NJzDbMIs
Sla4sLayIXCzGIdbGVbeB5davQpmC1EzI4IJOFskxq22N6LZs3dObyIZIoEmkxq7LtvnfT+LbS28
Lg9yDwDQb2XJgOakKYXO/OmRNLSZ6fD5apIVJbU3OtFN20buQO/MDK96SpYQFEZLg0YOFcmVzFvt
Swh8m/uJjLQYh6p8anadGQn3FiGPc9b7tQgcqHc8o1z0m3V8N5wB1eYd8aE3ZmrviQzczHPHPBdC
LMz2wSTO+F6VGo1KVys5cG0bHcQuKnrAVBlZVLT8IxQOYTcrGhUuJJZ9KDKs0i3idNCWPeTHlAlP
xV1M5HXpNsmCUalD5Cb31QQc/FXKLJf3Y9VP032byfJzm/Zwv8PazGmRGNza7EdKDpsQxkahpq6i
3xJ6P8xylq+hTWrhL4CFLdPYp+LsxgMDglowo03aQIXYaG61AJ1AGulxOujcei/1rhyCNoyyamuO
QEkHZip2P/BkoNOhL/oM2TBePoQjLAjp1nRTPWvh4Oiy5FsxWX29rTuv9wASSgEppPC8+cnoyKv1
qiv6uzxJyF0rUG9oeE4/BX0YwsPRbc3Vd40eZveRNyyvXTZR+9t6ratAC5Fq7PVCc9xtPOUNc911
2h1+l/RJHFRjUR+tcTan47AyR/Yk4A2sOgfvnwDT6lbc9VULaMZSkvNunC0H+oPthct0xDK+cp6d
IXSgW05J8VADa0RbO+pSCZAD7+GxmQa85WVBkrZxU6qrPaBzlR2bTvPkXZ8V9aMzhQs+vaZx1xFt
RwqtfsqeU1K/5t7so4G8ZtFM2Dt2yJKk/wadY5Ql/FIx6bXidaYLitYk1rLtaHkcyIZNvrA1hlIU
u8HRDLxwINd42zJttW8xY77FsYajAwBiDKBKVajS79OCjyjW95XYuDLlQVXlngetyq0Awg4kWao4
BhgacQ0amSUe3aVCDyHl1vM4PcMQaiOqrzn94C6T6Z7naMyvqVza5TA6caxeMNWVxq6zNap6vY3q
2E/J3UKIm+bETJO4TWCT8Ffg2ZZxT6ieQtGSDQ1l8dnR1kzI0uIoJRlvXQPyLP/6adC6lMjqjrED
YJ029sbJ4/gjKa9AZqvFKjrbpbl8H1UPU7Eww7T1Oy1ZLi36s/QYusNo+LJvPKbsjmrU70XaDN9U
TKEWAvg5G60oQTbo99c/9Az32A2Jb+dsZkfOg1+ZCRW1b4mEMrniAZx9baKd3yhLZbitxstAduO1
Tb7HxcL95NGC8W67scsgbFpDqeHQ4ZgwaDOrJ2VaIgY7a+5slz72tbLdhHQGHO7XalMov5MdA0jb
ilEQ7gxVBv1KmG6huBSArpGbA84ZjeY8jqDd4TH0Ok4Yi7Q7wiM8TmQQ2/1wbnTep0/HyrtGta7d
25G2PM8NQA3vjxbIppocM9qIrvBwhwApWskNxmkQ9jDtxRy6h6T3nA1kLtJrPZ0qqhtXEKymiCmm
t7UmPX3bDUS2E/0w/TGVeTndqKrE5KLuS1CeFi0gWgqrXZogylvk85iWedHnRnR0rLUcbi+AB9t/
Zok96YOxsrkXBH1bi6i2Nnhic9pZ7IvwOS7N1QF6sXrnJjQtmrgectPMz4SQYKqRN88BfagwPsjM
Xbq7UeNI2aglxOx78FJ+hm53am0ajxEQmwTwpjibcBmODsHi1ivmrN3rQ1d/LY1yZAwb53bto86f
q52MUiP5kBdJyPQwq4MfO7shSfHc5FN/L90FvL+fuuSzkFpi3VGel+e894DFleY0tKOWrgJ46Qd2
7jqfrPQns5lD+PTeou/cRu+QSZSixd7C6K0PpsmZTqOlJJIwFBzSPFYZGXprFgEeAFXhztRI7FO/
y6oMyklhx+5mGlwS9qXEdmEz1oN1gibihHvXXS3da6Nd2lsxtaO3xdoqmumjx219sBJSdr/oJwfy
CV511EVj3PaBznsH/8GDAAYK1hPuXRcnkXEbVyBzG8ss6sSCXw1Z4EM9Nml7MxWcY0xKaI35FhIW
jid+Po6o7q3a0qC/pHVT1GKzDHH+OweUX8WSSF2xkDRX1SlyMlug8v1VyEU6VfQiBBeKusK8ZmQO
w2bKMCBmGk55bsmXl99Iin9VMXJFR8cPT9JsFBbW0u/tJDnX42WWmQg6VS47ZL3DjWPO8BP0ePrx
E4/3L+Haz0K1X3XFf14KPRyaOKYyYQm8PvxPKjVDWAmoP5eynEJ/clwATaGURbOmancg3uGujKw5
yBhtuhkZpPY7O+Jfpa/r9U0Ta2uEkmjlTPO9uwyFWph0opdotG20ZenwAyKIHkBIvcSNflYRZLV/
fuK/v1xTQgNmIJeN3Zv53iqiKabYUsMoA1oEZUBehO8AiRRctaH7kyYOx/t/UAFCif6Jdbw+HWJX
yeANfHZdab9XpUdJp40DoC4ZzAyVk0vNkSKF5XGVph/THjunMWvIrlAyRzUgv98zh+U3y+lvC9hF
osq0Qo+3bAk206/fWAyD1Y59B7XXSNUlntz0duktw3cjiusq9/4z70GemosxMNy0LMjg67r69Xrs
/DqVUUmW7CqRbjWVwAmbgNt+N9fkV4nl24UcgxWEDtRF9P82Eu6nxetNnHiQe+mdN/rw3Cx1fJos
aJ7/vGDeKTnXy2AoouN+BIcO0x3rndC3hyabTpGVokOQYodrhLnPDAtT64RY2oCmbKLGXXxu4uOM
XecWckPpZ1ZJiHXjNTue6Nk64e9U479axvz9tt591jILedhBptu5jOFDZPTml75AwlZr2UYusrvP
oih9zEPP/M26/tsWYrwSZgt0eXEJgfP/7srLSHVYx7UIDLPJT0hwETnCag2yKHOf/vnl/+0Tc/ay
gvByxs+HgQzrv//0ieuEbr4QWQ7EIcpjFc7eIzRn5z98IOyNPAYXWjRJ6WaiOPj1KjpoQU6Ly6Bz
Dj8BL5DpoUpBstw0jIN/fqB1sfxbiIA0wsWsiGiCax2zAWGA/nopqPexVhaxCSiH1ZQPemGQ04pm
h29H7WMknN3M6jeP9/4lYjzC+Y42A/8u3pZ4tyEbAZ89crIUoNkga8KSo4GmP9XO+Jut8n5hsBFR
VxC7nNWgl/To3cPp8F1a1cc7Y5rN5l5WQ/pk2ZMOnQeWyfDnq/yPVDj/f2rj3wbk/M9ynEf0+V31
X0/Jt+pnRc7bb/1LkiP/wCVDsMSg2/A/q+7mL0mO7fzhWda/1fHrxIl/SXLcP/hRifcvUUZajNv4
P5Icw/kDBzZpYJ3L/Blb2M5/osgx3h2qUtqYiCCNZ1u7nK94ivy6VFCgRBBG2mLrKoSekFMLxw7m
SrulFN01Sh2MzD3Iqn7OIMU7eLS18fzAY/oafHMAll1pqoPI6xtO7AMHNJJxK/1h9+FR9U8FLHia
gMFo44ENvmbW7SF0nd0w9LdzZQcGdl50ILa2g8bcYgaeqhHPgiUgJGzrY4xgLI/iQDnbOUOCKlCr
C4Z44m2tYIMsnXOA2nBTp0DEqoFmUN5ELmy3PL81ZRE4dvVom9nRHjEBN6a7cB42C5yoURogE33Q
xSjyegb5lNVjDHfaGsPHLBkfuuXe7tzj1Bd0nNMX+AGPg2sfOOjx1wn9AsDeGLdspIDZ3yfQn2Ma
L3eha+1Bevbe2e7lqS2mOzPd6TSTMzp8WUlrBEmqNuyr/NVb6ptxqJ6nOf0KgrITM+JNB3nxlAWZ
Ce/Zk8eygPchxp2njQ/W0xhPp14VWyqWmzIa7tOK3mJS/+Z8ekto/30o4sggcQ+Cw4cYzLTIOd8F
FHBag07XqvJJDpJPaVLVLTLeZL3YTcLehnUUAAX5LT8CM3ITVygZ6ydTp/Ti3nOR7XRD+Tk/nnso
FOL6RlPfAQ5CAxvLGYU0DKOWGG1ai19rTlCqGU5f+5uzfb3NXx+DWhqDLhrnBpq3N6vNn4IVJBSt
K0gBtoOSWRC5MhhC4qNTfpki+0jvij4xTKF/Dii/Znfru/v1omvA+emivTeBtKKe2gL2P/XWZUJa
r1JYdW7hvfzzpd5Zg/15LZ5Qx3mDs8BadX4/X6vrRVLGXRJtoQNnfhUVQTgeGCeCnwQtZjnpPlqU
V1VfbFO7/vO1340Zfrv2mnEw2pbjh+zj3XPaIE0orgotcEPtdimOcE1uQQU7Pd4lS7RuvjtoHJs6
su7CRO6zUNzC7trALf7QtMa299KHBkeASgM9gq2t+mOcnBOtORbu9LvRcb/Gwb/uFcWhTZvLoZp7
FwftajC8Ok006N/VcULsT6m3T1PzvEj3JZ6WFhL/M4dSSuP/zmm9CwqFb6q76xrvRZ9+N/DN+L/e
DvMwaM5QUJrOu1cHGV20DPMOA4qOHRUuohuVXOMJlffcXGo96X2t34W58xBGPdqi4rWtoYRHxVH2
6etgq+d//paG7vxad769IdSd0gUMMPjn985hopw0a7HCZJt0fDv1sZbqlBfQYkUkP3XmB8tOXwv4
jvD3FssmZ1nCZJPZcENi0dKfqYXP9I1LJdJgtD4t9X2VZh8tkb6i6DzWZgeZuwB41Rf3pXWtc1zo
26YaYB6i9xktpCApyGSI77yRX/FpeTEi5+x2MEBreYXnZKTFUSXyDD8MIsSVzsyp6b+Ug/ZRb62T
KGsa48sZ07qBW5yxNVzb1FIwDVcY92Zn7GRcnnrbPjZOfi21+LVIa8hm6nNeM0MoMaB31I0GMezZ
MI3vJOvIsrUxUG1zkUt1RDtzXgTM1HJJnj2elUFiJ1LTt2epGnkGKYZXNFpny4k+9PZ5mvJjlCJo
aGfYwADsTSlPcW6fEHz6jAY99Vb2ut762EFIWp+sNaK7lYflcfzTxrJ7+6AX5ncAnKCejLOc7YNR
EudiPk+lrgu0P7tyTk4r4VIWKEkr4UuFMIaG5edxMe81rzU3ScuYrTiUh457cxXKbgODg2KuzM3g
Oge3UZ9cF2MLvccgBH3VkskXO/XOMDyu2txdQpgKW94EcG4PI7nB0zZpWRWQs49zUwRCVLu0ZUOh
QmQwTmrdG1n0Hb3icTSy14T2Rmk6e0thjDgiEhsX5zBl1rkv5J1ZK5g4zGLVCJgMxEwCc7nphu5L
7SGeX6Kj09UbHUos+jYGxzLs2KdJ022ZT/IFYHzZJHDkMQzYTCMWGiUTl8MlXWnvX+m5mFuy4ZMS
ZAiLtGmMlQiGM0Qek+f+ea8uDnFDpfZdh7hg7lroIbp+LJzPkSVXsQzUo2ygI9OjG1OjeoimwIqj
DyaT11Yt69XOnRMQ3KmaC7y6nIc2fy0Az33ybOEzmT2otOqsOfFhVt5DkfIvecvCQRaA7qU/OKxg
k62RCUU7YvJaKGuFoFkDx3kxUuj2tQ+EYPqWZmNA6qBLpvFCaXcyJB95LKaj54yHSXMm3ObEmZbA
264Yx29T03znL/pVxX5x2gsyEfBZ4b0MY092Mj8l9foFq8nDPkV+GTOGgjrazbqn4D0ii3CQOlhw
U5n6AbNcS157L9zmqWNssGen58+zaCK+9tOTF7YXNA7aFjN64QP78ifXhah3+B9ptBVwQ8FcxanG
QHi3WJ187YT6XCURpIxW+7HQWtCMbEuTDeies3Ymkxuj/Dpb0WvhSbhvbv9kONrjusdUmb+6iXMi
lz4w1uQ6SovHEPEGEJ1F4HwPKW98xRAElicuTeh46Cwc13ucS3aZGOQmMsovVpnvGgNTp1ScCRcv
9CVOrQvc6pLLcXToir+r8SZUauxLLTyQsIkmffTi7kLex0pmut3oTZ9x+UX3sf50VyUfLJCGqEq5
LY64OH81BZx5x32SpaxJM0HT3m4NyudVDAIBRHcXRkgcvRm+mQvNesn7y3qmhAX/dVar8QrKgjY/
LZY4w2N51Zv8uOa8ZuzA4uOFD7mWbLRmPDhFdatzOmhRsyl7NGHaeMYm+KsoUsJGGYxzvbND7UX2
cj9I58Cs+hNdyavmFcGs5g/6wl9bU+qwtg9TyDcThfOo7B10xdsswv9hPer1NHv17Om+b2wG6QyM
AOxcDDuW9ClymJ2h8zbcFG6dwyY31GNqjt90DzlK2QkUlXyPzUgqXUfLgJOO+7J+mEo4xyk9ZWuk
qU2PHYugxnPwVqrg7i4FeXCzQ/7HHmEB6zKByWcQTKp6m83omyuDD9bb6pJU/IG4w3tGJq+GbJ+9
pruH47WBlP5xjaqCaIPU66Q069whsJpcWjGjht7KKYhBiWfeorC+cZPooaVFvMk946ySJGhT42EI
rVMy8Ba0VOGYWxfHssOewQpfFifCgMB9QemC3fid3qsLyjbiA68r1fOtQKpTyXQ/DwIZgak2ffPi
QcsrreaSpzx01LTMawfIh4D9Kgf2AQNLr0ljn2jN3Otf1/+ndO+l7odvdXmfGievzYD9JWfTEBff
1MoQts7ru5s4YNcndQftpejlef3QSWiyGPruPu3v3PhS99NdJ/U7I+12xrC+1fXYcO0TauNLFLKx
RRZ5fld6J2MWENC4Q9OOrgjNOOIdfkFPimu44IwSEhnNiiZpfdG00dyaA7vJPLowbIZU4H4zKnMz
duK7Kubb0I4q3ymJArNnbZ1CPg9t/xEVOSNN8X3156UPett7oFdzB+Xbj7Vkh/AKennaXBCNX0th
nCMcaQeBNHJ90CZRj14OGB0W2kvP0Bjom/Cm3RcRVa9TKr7oqFfCgG7iM8bdL8VYXZb+qzMld2vo
XtOtiFYd2BwE+9w9rIGeUb9nVsxp/XnVyZN0UUsM/Qb2wdNkG3dUZuQV9jMh/Qc6ji093MtYWufs
rBo6guuvq4p7Vgj8/dybHlV6KhLHb+jXb2rdgmLantZaFbnRikdGnPIpORFqzqeITLiwNQ52rB2i
nkRw4UbQ3G/ana6pbuuubNmkzZqtPVploHfR3qknhlD6FkWOb9TmFyvi+1DiB7SQn2VLFQDBZe9G
yW1rxVepeXTsCR1abMOpNC5jzlbDYOK6Zudpqv3IFufO9Fii/PTb0U9vbi5QmSz2ZwPPXH9N64uB
BYXvyNp3zDZ1a2VbbTzmEtlmscSHhJcAnn/2aBJy7uPHgEQPQKBx4itsoEs1auc0OucVzKjMIgtx
bN4ALVnhuzE3JwrrxEi/oLwXDjgEAj18PYhHWs05rbkvU+K9JLr+6rnjPocYNSdEGzVokIfNc1hj
dxVdSFNxoTFYNGvUjWs+C51kFop9GNPoi9pr7eSvmwQp0isdplMXQcNvRlTpDXRrObDWs3l9zCb7
tpTOD9wHoCGueW5FTwuWVnPjxPmIJqvwNm7D4G49xlouJeg1doe4tnnVxzDbMmbpUEN5cpZqo3rc
sFB1+EWSvOZe+GOacOYa3Y8RyVktxd7N09e6IRkQJWcS9tkbcF6kOayjFuJwqJvnPCNDaHSbwfKg
FmrcV/RVt3aPd92YXPPcQiLs7dlzX0OPlEw32crM3soYgIAwKK72ZYGhUd56MCtDWChebiKMkg9G
YjwmDoGtjoZoGzr59m3JGh03kkMgEjl9EDsuFIq7M8M2ijmdtqqGOB0PUIUGC4GC4metWD5FLpTZ
xsm2pdt/dxpLC5wSLqWEq75PkhQD/q4NGlTs5AfRPm+0r0UbssaTo5VRUQi3MDdIzC8mOpPIIYPN
Q2270AWXXnzTFM2FeUDXTv9gt83JnASADh5YWV7Rm1vMPIiqHgtcdG1W2NY7EcqzbHIOmYokJ1H0
QqtFYHOyJjhes0tSlrs3Vw5Vaser9aJ9w7hju/XcnR2Fd/REBXOIaz3Q2LGJYcCS0oyNXS3WfqmR
UBvAI6vpdzmwxROMgKFb3xoj76Jal1wyFFgY4BClKutWyMUNGKbUbNIuvbMKca5mSU91DYeYkTGo
0CblmsJqo8mINjsS48KE/2igX8YbQIccr9qTm9ONc4cS8mrOxjbhOzHM61k28qvnGVlgGYx/w8zh
ZYgg7KE5Qt4Whre5XY6Bqw8t/aWB/z6pejcpzMrMjsZJo+J4b2gu/lDNLtJT2reMewusXn7WJ2M+
jAMMndKipgHYus9H7zq3NPHxZvnqtUQ7I+7NDdTYx6HBoK0nsxX55u1fFlIGo4rAJuA15S2P+vaf
wUPjjdnsZ3PZlqp7SA32Vd6y55Ih/0CmCUfbOAvFAs5LmWw49JOkeWoG64x1B7YmPWeXO2W3TqXQ
YDlwm+mAf52kJIW2QfK6IkgShM1ZtMbYITzPpc3oNgoGKABtcAwNFJeR0V1oNP+ARoHVGPaG4QBH
eEzz61q+KZJH366JyGrJ9GBwyfMEBW3X4MDnhA/10FzeqjfgoDML+cR/gCfECRJO4WcKlPtW53DK
i+F1XKWFHGXzksK79S4Z3oXrJQpXnrwuvapUHjJMOpwuOkKXurTk/cPg3oZGe2klt7FGg3XFIIb/
1EFAk+l1TW01pgXkeXXrroVmOz6sxcUKV8xQWJuR03xhbS7rMdCX8evUZq/oFag0iIAjjFqMj/BP
HKNwIzubRLJMr86UfRSW2ubTYAfxTX0uMI5plfoO42Av4nNSFd+YowEhXt/NK/uOeXTwPY9DvQAc
a/gX46Y6mB+SJfymdy7EfcSmU3kbeYsFVQ86hc6ROH7pa/MRP4Vt2vLUYXpTdeoG8XXQNAJJTHaX
zRrg3ELQaaeYUgaVPeQy4ILB26QDgvomIdIWnR95Htl1xjvqkSn77ZrdaQ7xHBsLDZtQNX4qYkBH
W1dPQz8GGCJ9ABPmcJw/JTVea0ild/OEqZnGlw6L56KMjnBZvvaGfQOlqY2KTwTWAxqj58EyPoEr
vNA6vRXiOHL8btCycYup5kOY/x4PIG6NkhtzJFG1ZuIzTcC+rr+VNUvfyUiysjdOPGkVYClqkvC2
H6vHJoyviMXJG6Pi0Wmc26ieAmOk/OoJeHMdX5OIOInc4hWxKlLLcLpxVP9c9/rN2xqEKNJtS6O5
zHZ2jWZGXQ60lPKWHAP54DkcjEPj/Ujm6ONvkKMVYfwVYoWHQSLCfHo2rfOeLyAKOhPlhPlIPaZb
vdfHwHa0lxUAUPFwCFFDaRIL+GoD6+ZmTBp4/omTbNKJGkdD4/K72/nb/di0hC2cz3QXN22czH5F
RBl31/ZAKYQdZ3hIKyPAIKWLb5Oh2Wmx3N6kkf6gLdqD56rbDM1cVZB5AjwUbDkDnGG5de0rNHx/
tKMAfX9QupxvFRJBTHE0ijKLVD+18EBq9acRomq7cNAXrfMpG7OntVKDvHSEY/fQFXgJ6qtA5Fj2
aqc3ezt9MJBiQlcKljbadznML88NyhCmJXa08Rc31wJik8GJuGbFY4oZV1gGYad/gxF0UnPzjFoE
pwqJlDXDiS86sMZH76WNmnUw5aZBXtTPTIaQSbUyYG9jVFsmKpXS7DfswV1q5hzQ+PKF9lHPwp1p
DpsefljI2HZvvZ9ZbUWeXPtIcawmwQiNWtrUCTLGGUC7w1eLJBfkAAevEeDOuUuLS2axcgmlBLzK
Pg1Te4sA7nGhxMsMiTcbSoIS7IdegpEhekyAykQSbmuQE5lap5zTkLkF18GQzwyG2iW4I/la2gOE
hOMuqr37tsseGraoXni4rFolfJSKAMAD3UZCPkdyX8ywNKRFiqY8b+/N1g9PR6Zr1Ye6me8HzY9S
dRJTvjFMRCb2dFOBdvk2hhezER2zVIN9gtZGM2//eUH+rQNh47NHU37tqEkbceivy7GqURa1iasF
tgmMM+RFTSpkH5z4cyTTT2lNmrYey/98UTqE73cll2WINOY9uPxZ9MN+vazZi7JTIasJni/00HBG
lQT942TGVGZvgHMO3Q9ypO9SQW9mbgG9KBXqa0JR04MMrtjkrFhFBWnlELonjeJ4DnGeXmMKFluX
tSDv0+GT4q8YKxr8BlHACfbXXVCYeGra11lk1wxS8YpwNpP3ggTlMpTuYU4G5Lfthfb1ORvIvQqn
OIKfHVRNqY4XHPNNCU1CXfrFOq9IzQTjz1+BqKimllzhGbFWM2sN2q9BrQoHbEfIDxoQIgxms8V7
WCEtbbFPa4W3PuMq6VxIqlegtvcUVgbfW9AxMBZCRwFjsB2GS0mCjnaMwKoH86Qus3IwEkEtEoUv
VVldgN8v69ouhHsu8q3KkquZqAsy/fPA38wri/XnvIw056zl1jZrhGDyZI7c/ooUrL/+dmZEDe7b
CbWbszbSsKeCSx69vpXcRGF8R3VMata8KCqKeR/B4Qm6bZOSaEYheTG+6ZuWMhDCi7XycQOU9y+E
PjpwuffgGWaxrwUKRZ3UTetIYaGqegx0JcPRZwrF2dY+4RhyHLzozOQVtAd8wiRtPqLMv8sG7L0B
vK8NnbwZemYeaT9WRETwpCt0GVX1xYFsqmwAuwpMFaVfubEQFy+SB/XcAe71NfXaTzEJyZ+n/H/E
M/hfuH3+76gI/w95gq5Nm/+ZhHBo86/tf91jKpOUX9ufeQjr7/1FQ5DOHzbULFeH3WcztXWlCv2L
hmD8YdH/kTSB8H2BRMtv/UVD0KT+B90hz+FXkbsyIogD5y+ffk2af9B1YTARFD5+SPes/4SIsMbn
f+cTmonxqOXCPFxPtJ+6plOHLPK/OTuv5liVLI3+IiLw5hWoonzJu5cMmXNwmZgEkoRfP1+pp6cl
rqiaVty4ESf0AFR6s/daDlHdCJzrNT2m0bAEmHabRF+K5OpfD/oaXvl9YPzP4ycXpRj3mKrQ0YlS
etsOD4htWOoXr81Po+pP3z4JIcpF7pAq6dyoQ/anSU10ZI5I4jtDfbHBzD3/C7TTXeVPb5lMJVpW
IUU4xgZ/zHat+YGwngDCB4QaB7m7483fEUdZySUD/cS3+Z8Cm4SDNFnL0Jt7J1JM5DRjSbVA2ORr
T4RPbP0JZ9oCIfBIhwcb4HFkiKZskyFqCHsqK77iiMg1KJL64vaJqoi7O18Ec5U4vcUdmSY90bqR
pT9odsSd9q7Eddv5h2un2vqhfD/lWF9aIOJeeWXQBsKEJegZAbBHuCi7d0OkcUZtlPWL7EJb/L5U
/b+i/dTIf3lR35Ma2ZIEbVFdD9gD8fiScuqzt/z0GybzPi4HnXbwxnxFcCEvsbcqEu9uzLOQZl6o
SfPvoAucitRXEocissXFBDMqTApK1Nfg4w2UHEgO3j5n2IjmxUExrFcrcZ5TCTKuJoxbpQGsKqEr
nCpd0Jx9D5v4T2mc/v6lNFxFteDzIzYoFjgecaHXQdgv0654dkE8+unZ/alQJkOLKkZcoTmDF5Gu
w4WtKAOujB7u23CtTLs9AmYBnLDIs6XJDxtoYEAhce2StREiEx8MJBQhtW1/cnZrDoA5tKqeY+a+
JbhipRkSiwutfLC4i+U8ctwQVmKW6kcxaPfWCREEyfBR9CUUCTi0ZZBoIHV24RDzGKcxqCHkXjGF
XKp9duzVcXu+Jc90k89Iry8l6uiytrUaJVoyiuUPRPGllj7mqnchqmKuxibDHTEqZmIh7kW28aye
sL1ChtJMQ+SrPZ3/BbN9cTLWFb1dcK8CX0/dDA/VEnn8OEz3ORQP8MIPq/xN/e9isv/T/Cbj3ICz
Yqe1Oydq1QNITPADIFNMILFDXCitudqYDFpalZWKg/VilCPh3IosxJyL4UI5zdSEeppMv9S0VSNQ
FmdHMHK3DnbTG4U+ldmNZl7oOTOfrp42N18eL2UfC5HGbqQY98gLpvDlAfX+uypWJ0OVYyCqgY3g
Omi39jU4KMt4gSsNrHsDfQmac6Tszr9oZnJWJ+OLjk4njRgVjKMopG3TRWIhLAJ0ypi8JDy98Jaf
i+pzffS1qOJUa3LHqGGfjG/o8M6cVZH/qhZsfbJ0aQDo6nQlJ5GXmj44kMsMdELiVBfWFT+3IUSn
fq/kk9ksbS1BEE3ZRmX+5jXDytTeRvdSePxc0Uz6co8U97gAKCcCtzMyIXEAJXbLs9/NprY+6cCq
2gGRgGPziGAPe7r/zy+sNk6t/J/Thq1POm6KvS1Iiw2JUmnvT9cSCudjCJc0Avk6EHXMhbQuLbd+
XhLY07VHV5km6SgqoRitGqe9ysoDZuV8B5gp/+lyg6TV6NZjR6KxxLY89sAXzIOUjRfaz0wxfS4g
vwwSWMl3o20qn5QT6WdG/YKbxghG4g0pXQBWyzXDqfb5n/Kp7/6hTqYBnYgMNEBYI15kxIvTmMHf
5DUYGXfKhkeXGtQkSu/fU4L9+fcvvwhnt0zpkZkcIQn8KUt9JD8jcQ4Gdi9oyQLpwbDZhenykk32
syJ++lGTDs5710iKwfSi6l0s2x1byFUBGJmPu6fxegzMpdiU63LprSuc1Fx0ev/cuj9n3i8/khAd
qOUsJcAev7ja34spDnOtbdLbS5GCQl/hub3UQyRkRrHIX3KvviQWPAXF/9Qtp2b3EhHYVmYlJGoW
2nLEJQF4W1tkbcHcMv6hpn+pWuZ+yKT7W0XR5ySjyBjXi6WrG1dKUSm+RbJ0eaExz3T66exddTwx
hHoqqgAMjg9kFpqLcSX8Jiyw4xJ+O/rlsVldeNvP2xt7Opkrnpu5eo8hBoNwZCwZ2nPx6Cw+p9sl
GHoXNjc/T7f2dFrXc9cFMgrDcWLRN8QExqE6dAtpZ7djmh0JT/LF+R80M29N53VDtZOSxSrqp3i2
0z2D9cMGURAx3eefP1P/6unvXzoIsOPI2/I0EmEb5WsWYkGdjUn+Vyc5m5E4V/eTPq8bSQrPBL7e
K49KBsjA+vxXf46EPwwm03SmWkI/T+ORREo+7HKcv9XgpQ5lGsbO0KyoKBHJoKoRTEYGtGm4Ik4E
vTKVAVRDjb0rwBsRz8NJuvtx/oPmqmnSjZq06g2rbtHIi0PWrW1k6NUgHZNL1TQzWlveZA0Meojd
Ua3CeABJ1/o0eJp3cDmZOLtdjgHOJSIaaUYoqwvtYma4Rurq94ahxwWNO6M8DUC4ZV+CdnvDQ7FT
HrNbgM+7Z7k5jUUZzreX7oW2/nNrwRHc91dmpAfIKBlIpDc3o2jDOP/vpMn/nuusaWpoKjpg/gma
i2hXJgxPlzIUPlen/2yHljfpPkCg1J6Z61jRlGKpj3SNNPOjWSl/c8VAoO6wzcz6BhmoyO0plkiZ
4gFFyIY/KuOjY1a7QcL91yKDAlGsReB0AHaZUOFKRM0j2Fx7ylyI2Qpxp+gXVtk/t1OkCnwvYt7Z
vaoM6JCiOHYe9510XDJ67CX/1cCIzInvL5C1ASqNg5LOCogIKNvjdhfhdDTf9lm/bCsjvrBu/fkk
1fImMzAHoKFGjLQbeTXf1e19a/IAR/XLvMkWnQQLg/JV0hgX5pWfx3trmqkJ/ZDsDZnj1Ez/KNkj
TEGgFT6X9Jhc2uTONf7JCILYLMsCHIeA4rpvrUhWF45JZmp8elOsjEU6JlA/Ra7ExG6y/IQGzu7s
ZHzi0vbC8+Pfz9MI0nS+V3s/QBJTjTGoWrhZBUdnD87KyvIuycDnHj8ZGVS1qpDzjlmqguvQ6Oyl
ijwHDZrE818/U/awfn2bBDNkH7C6M9ErymcKGqdjaBeG0bkPn4wPlWaoXQ7ATARosD9wEqjeMyvl
hVKfq9vT7/kyeRNp26Ab4+lO/oIdCA7wVplcd+J/vXOz0/fc8yedOR6ZaXYj2o52wgzf5Mh1Awej
4OaF0pkr90kfVhyqC7cFzQNxJDubmaDIKsOlNjNzuoY7n++lIy2wS7L+dOgb9NCuphDqplGzRCpn
hPV6OF79rvFMOi7UT4Ci8Qwsr/o5Kz+c8en8c2cK/zOV6UvlchID5qqgcuFmyyukRDaLDjjbGOSi
8y+YaZvTdPr0dGbUCvRZjT0LsjQQPmCKP+efPVOz09Qv3g9NVSHeIHKRl5reDcnz75476alWXuHS
uUSLFAzZppWIYBC6UN5zxTHpqp1MyrEbXZQ33TiIDRT2lV7d/u6zJx21gLkNZpNCiaRNVwOUobaV
XP/u0ZM+2rYVqzSVKpg3/gDfL9jN+efONb9J33S5Cyxph+eO4rFIF0TAg1sD4Q4B0fkXzJX3pHvq
1Yg4LTtF96TWVVGmBwTGwVeoXajOuRY46ZaOp44QDeDxpInDtAN+VVGREP2rb7cnq3HQ6kpdaCgc
iyDmLpeANB7SS+mKMwVju9/HLYGjH8UqmBIV5gJH0kDPQ5yj/G7IRTr9tynDA36q1BQ8XHTKEbql
dW6RxflCmVkj2ZO+Cc0JcTKOE3SdjDvKa0SJp4imb7KtABwFoLHw/HtmWqY96ahg1AERruEn2HUL
TFZdg3wLcUyX1GuEsJa/a572pMvaHEYH2VZKVAnvDpJLHiZKs8cF2sWb7lN9/rB3sCc9F+To0gDb
TIHxWjlWUNIjinDcwljWrqqFFlgBxFeqX+0Jg2zWWP+u8CbdGpGNqd00eKkjAGuEYwl8RpogJ1Hb
U6VOluffMtP57EnfNjIbMqMcYYMgo/I29pM4/WX7nXTr0vGK0stqTFro074cVbA25d/zXz3T8U6R
IV+XUzUOQkSGzVuk4ZxAl2KJZOEQVKFfPn7Sr13KKYMKR4mUFJa0jkKigCDlwbwwJs10v2miOvD/
CImhHQY88crrjV7EoUBKAoKfVyK5dMsx0/dOeI+vRVTWitWVFSqWWLeDIZYZrtNjAPYcT17odzNN
5zPm79uyxywdaeNnJEWxbW0elW59YfP7eafxQ4+zJn0aV2OpOriogS4IEU22AHjH9ePN6T/Ez/pO
9GoF5GlY40jjxvn4XaOa9HI7Ne0yLzD16ymEch14my0Cvd3xv4rA/L+TDWvSnxHXXVeVi/6stsoW
2MSb3Cjv9Bb31RZjO+y97/VMfzn/U+aqZtKr9cq1EZCKn2LL+1qLkYxMLrTdmaHQmvRq00CQDa9P
T3Yfub0wPeUWkeEp4pMrR4NRp70wesz0cHPSwzkIpFB0ngZ10iBmEIkY1hhHTHUuwfs+ow9+aGJT
pAg3LUWtOH6JWNavWohUnYX7DAgyX8CvEnQgIh/YhZ393I85DQRfeoqTuzYi8k+FBlR+pgcdApgt
2YXnK3vu6ZOejjtjp+89FJUJEk268pDM4PyuHZmnV375cB3ytiqRpzEcB7NA2IVxl10ok1NF/lT8
kx7OHK8XVofxyaTlMxvrx5x3f0icbRh1cx8/5ynpxLYBZPZ8Kc10CXPSu0ezpDQ/TUcdsizL5mQi
6y70ibkKmPTsHMfbHVFObbV7UumIvK5jjgyP8989c79kTTlIumW4OJ3mCrwtPnbHQY47mfTP6YJJ
e+VRt7rwmrn6mHRsF4TyMelRPqdrLHGlPhQhLmTe8r0ZKnsVsY/wTAQKNK6+F16685spuM8AqS/N
S01UiE5hXoksRB3b6XvBH+RwYbidCU9EKU3armBKEXeYQkYDZG1ePLG+CHOj3VOXRyBL3TZJ3/l9
R65H3AGcL8WZQvxHmDtmDgLdLBo1gkbhHln3S0wnq0t3ZjNteIppk1JAyYrFT4TYy1Uy2EdQmC/M
uHPDoTHp6rmZKhq809j4LnGTECCHeE+u/r2+RcZgsXfuzhfSXK1Per6BREH4f3uc7VQCV2TPNTAz
KvLzzj99rowm/ZzbZgUDOVYlanrdMwaUBQ3PP3nuuyfdHILIpM0aPFmjfchHRH6BWun0zvL84+dO
wYzJpA2XAdIbGvRA5HIOS0DiIyjS4Sv14cD8iIN8+cuAAusf+FjFwKHP6U3aMX8AZt55soMamxn6
9+Qk2NW43C+i+sJAP9cR9clUDk23MY463tYH1TpdpRvjRtsYC3VrX2q7M4sSfdrV404vHQ1d3Vs5
x+KuRXBEE8kVqCXFtguNwHkAr3Y1bGl0qaPPtDJ9MqOXJyI5mBoYlONDF8OLfHe+Ecw9dzKX10nD
HJrjJBTYCp+Y7zbOEc8/eab1TuPZR0CtgWzAk0GLB4zz6WS56I378w+f++zT378M5C6wjvAz4whn
lBAll6Bpj7/87El3rpLRpK4FeVplf9iI9fXgojoZRs5/91yhTLp0WdulSwscrNbZyk42gLTL/sKE
Olckk96sNvDuuBwfToduk/Rwh2JrIC9896k5/LB4moaCeVBRqAbDwYp+QlHZXuBI85Al/RNM3hdC
m2aKZhoBRuEZT4WG9uKqTiCgk2LKuinMC4PdzA+YxoApowXBJMPTm965K9ox7FxlCdDGymDphTCz
uRltGghWUS0TAPD861ZhvOv2WgiUxcIN2bq8yjt/WP0uNAf5ct+bv11pXHU6zJ2F8zqaAZDDPtDm
55vo3LQwjf4CUwoBo3ACYmE2LGS6cN5gXfcWkM0tEuRCIgTzt+uxaaC23tpsHCuUmFNg6NRuCHTg
jv14/ofMVfmkJ4sYPETwcrDAIHtRmD6NK8BmVBg17As1PtdkJ725R0avxxr0ZsvgvlLAvAdFXEOf
zn//XGDHNNDLgB/Lq063MH2gLZH/v+gRFRkAVR8itx/nEOrKeNaufvmyyXKcJ5ZiyxRVIZbsAANu
0L0iZmQFxN2aI1vZF3swES4smeZm6H8Efo22bGiJl9He/mgMsL/q4qapry2zjKrS3IKLvIm7ftXE
+u9Gx2nwl5EYsge7y4scTQOmA4VILi03TrX9w9g4Dfiiquw6aiEtCfQK3OZGJBSOnwYyGBfwUv65
tIg6zfQ/vWbS52MXoeilil/QJMXSUnfxiT9hQOzMDh65Od8KZrrMNOTLhPeirTO8g+KsmXc+FR2S
qLfxpRCQmQ6jTqbtlvI0b1Xc0VnxFR1ubBxukz+/+/RJbwdFG0mzbYkgXzjrjWx5UhRY7hUYT5ca
7Wki/akCJr1d74H5zKTjRdlaD5IAFJ3F6WBQD5PNpTCnufKZzOGeMGw4unUHNPeN5bxz6DwULCrP
l9BMZBwAAd9njb5NaJMZyDDM1vlNT/123QTlvu9903eROOfHAd14YX783Sxl/iMwrdRyIy5SD9gb
6A7vqLONx/cLv+XnTgeXwfff0oC3DOqrzFdmtuJrZ5kvkrB6RHSyXLDndFlfmENOj/tnnZvTuLOu
4wWTapmuVNsFgq98LrrHKrauZNw+c/eJ46jz/A+agIf/fVr7D0UBkJppacVdumJjScIK9EkrkW+k
ALfOrZGwIUb22iKW0D8JocOS4VDJaDJri5EnJDhZKkZI0mBbtlfSAmBI09JxkZsZ0IJmDhgX7Z+A
k3+QJrCjgmqvxqB014NVg6E5GvHS6D1kt/VlYNdpKOzfxbgAKfu9lnKV9bDbNTAQx8c+Xg1qHgj9
0sPn6mYymKD2GwrUDR4rheXbtLmH5+uQ1MhhGgaccksHQDR4s57P19DMuZg5jV+jVd0WVNHjlRlZ
oAIgzhJYng290X0wMn47N5rT6LXeIxDG2HgN2XPsKyVu/NoH3Vd958IC7+dBxpwGrLEhHQwi1Hil
OPamipNlpTaHXNMuPH5m/Wh6k2GmSHPHBawpXZ2iupf5alyR8B1e0qW6ai7NuT9PhjAYfG9YslA8
s5Kf79DzDTu8LesAOXIf7AlKnk394f0/0iF+3lhBzPD9XRb2JFSYagro0IpAzMyezjeonydbEO6/
P3dQhCvUvsDYkm8a9Umr3+CW1HHrev7xc0U0WS9oFs0G3N/CgFrXWqDST4SfCwIkjyq324/dpYPP
U5n/MEa6k04OwgvsGxIjV90w3dchGxPAxsVW/Q631NrIAW5dtS2/UPUzrded9Pocu34BdE26ItTd
yNa4aXt64+XehWTcuVIzvlcKA4kZhscmXZml8mIn3lVV1G8OoquhQ+M1ctvp8nz1zP2OyWpijHPL
jnO8CErOVQ2ZZ+GSgypYeOHxnnv65J/qZbKYaDLXiAVPslWexkboZNZDwiCpajQBkGO5Gorqyurc
l7E3bzQCAiuBXyRQaH9C4vFHMC6OhaPtsgrSRwUCOkVtoLbL+1c79Q6c6cq2MNWXqhqBWNe8Wxjl
E5iKzbCT3Z+iqhbcrF8goN86lXnbNPoO/D1QGr1MBjanT/CLPSpxpkdVjauRjOIMp4jl7WmFu4ES
DE4160YANlXmEPvCTx/3ZQVtp32X1O1aN8u90cC020N9DvxVDGmJ6zM3BYeyWbU5lIZm+14WuhUi
F/ieO3KddVqFTJkS7DkDpElo6bXVkFh3rSMi6o6HWgeJMc/e1HHwgJ5F7LCeaEstOeS5DZGj1R/z
Dsf5sQ3AcglqE5I7riujvmLMfS5zss5Jsu/iYQvd6JVa1htTHyIkdx5dAmVzOg7PnaysZZdVCDby
IBLTQeAx1KII4IHdDG631VO1D9yyfuFqv2nJ8Fzz7F7E6tuosqsOsNOth9t0EInFay7zV2xm80ia
6h0Zxl0x5NCxYTb3VWwTgL7FYadZw1ipFx00djm+QM9XItW1ICtsUFj0bqsaxaI3QPxKe3cPgxiy
vNS8uM4z3QlBLXzRpD5GuZ29VC6uQU9AbkwVO4j//hJInGGUibRqWICyGCAO9MManNs60WApFnoA
RSvGAvUBOaebCgQuIOVj3LiV9/CUwWCjFO95oaghSOjUZ5Vy0Gh+C8qagzgdeOr1TBzAUATFV7mv
Kn0jRP9I6jFiVvkEGd8ffYxv09q5Jp7yZjPLg2fBBbS9iSH5bW/zwrmD2/DNqpOtZwPoo8GpQEQB
U7JwA6PQ9h3O90LcyUEpjrFJQdAz9JNb3JA+SgXx/zbyFswGwda6p+Pmn9lgL9aRQNqQ5H2YEjVs
hhKcKaasigwtj9Dq3rBALteLv5hUQWpqXqRIYLiw+yt4rsag5vYaZ0+Or2sODyms420jbsYUvCau
A4zWAikBsNWzYXY31giBQZpf9bg/H53+SnaDX7QIkymUCo+ESZzCSha0hgi7Pr1mjnyjhrZVICQk
OQ4flF6NfeGyB9IZYOS23sa04NaSxd9Ucx4zC0K6Oi5emgE58VCbwu4IkB6x5bHqrV0CKHnAwNby
UyuH08+5NjqxADtgK0gOgXCV74nu3I0ejK45szai40uGNMGlRGR3q8THzsXCM+W9r6oC3s5SvvdG
t6qqUzh8/q4NpA7HrC6XbQbPfCvt9xLQ8U4AIjcwduM141PamB8FT6OKWu9Zb796dnusEF0VgKvV
A3s7IBUCBKmBZg8pi+9ll7yqFFuZyq4ioXcvZjs+gOC6htIDzEDFXLJifE4VSBAr20MKBVM2up1j
vAVki2mLquujRumRhVCT2vekUvtVL+48Lk4MJx6lMS6i5OCCYlyta626g+4awxDamin6XdYDGkQN
kEkzQBNlYYRW1txbNfmrJ93OqdodyHaxb+rpNeHKAhEXNEgac1UPxbHX06gXiFMCa96DuBp1ifjM
Qa8QFidktrVi/WB3OSLm23TfafwVCUkEWkZtFReuGVZ2sZJNvBs8WoJVAdso2HlvKWnh+SbaGGhG
t89V5aXSEjcUVrvIsKMAfpk/xTZ9UrU+X3ktRF2sqP8MMLmk0n00NTVos/FgaMahttJItvnKzUfI
YGn8nFC+z3qIa2pKb1KT/zVwkz622k5V7asRlte8T+5Zh9JRuXFdwOMkFMg4LDouhJvd26NYtV4V
6WZ1HYM7rzbG00jAJysVAExBga9aQP36LgmqHDtRwuotPgFzggSpsOMYyxTp4F9xuh949xqDA9fX
2YNKVIA6KQHLqZC+BLuJjDXE8h6SvEitwWSaQVGdxwDY6fkTFu/LxkAmjTLyFSsSIKXovvDydQtl
auHGV2LUwN41IhmT96529jgH3ZipEfZFa+E9yTbj6b2WiAPpiw01ygiKdaC5SqhhBuumAsIbfjWT
+gXvFwhaYYFW123QtNYiBlQsKWsHk2y6yiAOClidbUvZBhAD1oiTghpNsTYSwGS7aA5Cs8G38z6I
6SLZWge0K7XBkqtOjVTEuCzt7Bvs0qAPFsabl0DD21ipnylG7ScuYSC6Ojcqqtcp251sPVhWYc9I
1Pi2s034KvQVuOKWXyIAbMGLaoHfd5tz11hDqLoupDyRrntg8BxQHbkK9Kwqe4b4fqGGsO0uYabe
ttQGyMt5qpgTphk5cM9qAUg1V7ykOw9zk+d2lq93CfYtvYC4QUfqXbsxHXWfn0qfkFUhnHXVee85
fMZVmwDuh6MI3QPSrMQOtxf90h7JhsB2jmSGN+LoaIkNVgKM8AAxIo/aiWrpMRqVqnFgYgABrbGA
ZTd7YJk7cQ9O8IPdoHNnUCrCIvwOe3HAGnFQs60LX3OgS/Ki2MZ2tIe/TlzfmpX7wEAx8DunB/bf
g73Otq4GRH/7jtU/qm4jIwRI7qGiDjGhBg6O3hGnnPujNPeZQnA27n14TIJZWXYbRedJYKlyp7PR
Ao0Zk80gFAeNM14MRr2CPjPUWM1WI/qbahfX3HI7rHVajCvANZoyhJY0C7mn37QO6GUtUb2tg1nR
T3N3CFOK8uC5eC9bhn9wMaKRZdeIBcB7+mTJGnMPoTLIdCY5QEx6FRNyRfUEKhK5U3rrT1ZWkBGl
69a1A9XVMCoX4ByxGtYmke7VzHoBTRuKD3dfsGqtDhyDWF0HvW0GJR/REEnWr92iuCnoCAdhYUWD
iqfp3R4KRBwuUbUMQdvHTYvBtnmLvBmdY+3RUfro6eJe6EkLEuapj6bmrvFG6jetrP2+Iq8KolCD
upCmX5FylXfWGwPruSnyK8/ytmVlYx1UqruCxA9J7jG/0NtrCIfvelt/zxz3Ad6ErUdcBgW2jRuL
LtsUdvfephkMGXZ2jYHoVS2tA28qEjDw/p3RWVTpmAYuQAFhy4dN0/fr0uJbgMihcqyDWidPlYWs
O24+dA1usGGQWekGf7StBkvKctzAs4Thnz9XDckwz3g7qZIV000wdTNzCOIxXRgNWabl+FAV3aHv
031SFVbI+vivbdIXo4wBvW/2ptIXvsOEFtRkuBFYECD9XjV9z9PfkxiXSDnI0kRUCzflYYsLxEYk
LqY64Coh3bP9xHPvM55voLbeOgbSw9tYW0qLhLzXAJ9XasXXoQvXGnCK6wEriY4tRzkgNTV5RHja
dhTqk9vG71rbP7WEXiXCOo4dOLOKIp9bFefyLkD+LmlwmGdsGyigXVYemUu3lWrAXqTd6RWgv86A
hMahal/UPF0zr+dveT9kPvgUIalOuoEuw6Z0AB3UlSUszFQcRdn0OK+RW7erA+G0kAM2uDoGnXeT
tXTD3eoqSYsSim6rXXKa76Uml9CB1f4Yg6oKHeOfwtEjGAruM0Y3pspu9a4/CAEVgos1v9Bj+GMJ
bmp04PvzVH/o+/YJBqatU+uYPXoNKWq43dLBrm6afdkUzy40FRZ39mqjHHHAtANdahdX+p4o6s0Y
G0dNlJvMBgWwZVWUEg9secZ3RQzlQW2f0Lj6MpbdtdVrL46HUYuRV4vrIbHyXaLH74MCTTvpig9c
QoZ1m/Z+LsVzTOmw4FIVoVKmBPD97Aq4pWPba74JDHOCSxIczLv5umn4TWYbG9siD8mQqxF8NzSk
Fn3RdXS3ESE2+IQkx1BmLGtPweKOVFeZwcY1ZEaAKWQrsH8b0HjYo3DI3cAsbJ4w2mHVulZkweBf
KVfxSO9xj7/N0L39GqZakCpbGqam+diXyd04DEZgFtjJjHnzrhXAH6tZh+A9bBp9zXFiH+IeN2An
I8KoeYeiB3rRqfkdh9BAVOkr0nkPbgqz3tgdQJ++drB4NbotVdMP3cmXTlscB6PCJRQka9TaIXe7
xJ6F22E99gtbz5Ce5GFp4Ihm32Q2UtCyg2MXB5o0AItpzVXRlMwXjfZYxPW4yFi6KRjfdoV0fGM0
3xS3B03bcl+93sXIa1FsEspF35C/MQUHzVX3BRLEkYnr7XLqguMOe7uvVvoKq2BvMcCLoQFeAXUB
x0hKkkBRyN4ssbyWFJY6rmTbnEHx1ucUmG6mRk4NuTm8zYeqwqWaDVykruyZtI+Otykh+0RtQCml
aX/dmsMeA/I0dt751tKtFVoj1HfaH6EBF10O60Iwz9djY++0zQpqHhyudmRvVEOotKMRGB2+VOnK
G2DdkONpVMuMyzV03bhjVeGiybOPnIjnOjWe4MfQl6Necn9U26ObWFALncyBWpDY+lKaML+D78Wo
F3rUua8yeYRI3k8LY+GKxAz00xQEVPW7wmKwS7N7rC23nUYftCG/9xoZ9I63bxt9jQx75rsN26nJ
+JAr2GnUWXpjqyMge9i9pqlyowrzSaTkLpdsSUu0FcUhz+Yoj1puLYjkDzxjx2HE/017KEt+haSY
ZYJFW9c1x7GpNtiRBxlI7KMEZTe2+wplkN8Js7SvLKoA8dZBqtVLBQDqKl8qsVEvBA564JppXjJH
v5K59Zdj2Gdu/coHaLAQp/1udf3CKhokCtL8Xpfq+1DHr5lNPpAHmWHuiMHsP2UzjER5rdq+DRUI
CPxc6/72AxTjdtox3+zKkHATSgjXhescCzA7yzmEYNrOrekh6RTEyAzO6YDGxTm8S+Dp5XcyVu+x
grzmDd/pDY+36gDxQt/HPZY7ILcKLQVlUN/HLfb6hUHuNFfZDYDkgzLEsCbkww5pYAsvTdaGARQ8
Uh+jQrqLlKt/2l6FkqPSHtOku45Leq/glhSnA+LgWgr2ou3CA1deY0bQJjiYcHA7r5vD1nXbNgCi
uAkNC8cmsgXZu9DtvXNasVddcgfKPDhifYbi0nEeUPXDzrDaFctl6Gm2Bl5z8dyW2LblntD9VK1g
7NCdZ6zwkLhXgyzkfrSWvgY/e9FKYysRM+M3RoMrilaNLFmCQaeVC25VyyrxwHgngOSb/XJUa1AO
sm1lwVnSDqLE6hBbGRx8Mc++NQt5aHINqOoeiynq7nVY4eFOxszAsZntW/VOwKruC4XcV5aNDuwA
SKvncZC49sYwFe7jY/4wj24RH4RVsEPWkmEZCFHVDtva91rF/FV47KbTtb+5zd47R95JWz2oTXdX
8vgaMFI4mU13p3oNxmrtLqMguznaosw1xEaR9hUbYy3wDLLlNYdXAfpdJqw3z3YXGfW2BCg7oLHT
l54UGEOocetm8t1U9cfcLiIItOES8SFLzdAf0juiSNijmAwN1b0j2NQa6LGBQNhLI9tlRZWPvnVq
NCLgvXla3VYq8d2WHBPpGKFqchnahX2TszKkTXcoCm9XCOsAv/XCK0W8tCzspwlj15VFMGNnkVEI
BLnIFF9YXmmdkQW0oh+51UY6dx4NzI1pPn6Q/B1c5pvUwYni4GVXOiO538G4HmT/w9GZLDduLFH0
ixABFKbClgA4i6REDS1tEJK6jXkszF//Dt/GYYcdblEEqjLvvZmnGV/qR+OWJuZ+GeRzy1u+oU/O
/D63Px7sBWl098yYX7xWvswIaHJatw8ja0NpcU2i6TSkbCKcvG0HO0MnrBI1Vsji/1Pv2s/9oH+o
SHy2lrFri/VodADGCsDIYdKsT/oc76lQvuS6XDPZbWUt93G67M2Y2jdiyXETd75qxdnV8h8UjSdT
RK8IJk8ubCca1/iXBfHfqdkdpTEum2KW70LjhJ9H86119LAaq4/IZrzTyPtXZ9DfRA7tBEbCpsrl
VtPWm+yrU0yJvDFpEcvUuMTt1PilLr4Yx+XMKbZVG1+NKEo3LNtuN7ZZvqtUHeOWHstLQZPMGR8l
+xjL6tldCxK0a7FlMRWRVMf6mLviuy7EwUmircGC8tpcw6hQyUaX2dXSW1rteJuNaIXIgE+9rA5V
6/6r3fJPssT72kj2o5YgisVX2+W9zvKT8Lpj+bhkHx1aHD9rUwSOQ565Nl7bKL4Wpf5jevXFk87O
GwZITPVbm7PZR9q57xjO0e3Elxogu6HNHtijeOjRqeuVRZsp2MyuX4cNuN3fvix3Iu/e61nckpjT
lmlke2KN3bAGo6FdTcu5pWAHKvJdqKAcg7HXPbEY/0Yte5wrFp/IyfjRUZ9KBDSdLjZKxGu81HDv
HV+49dMiH0yc+KWpx2Btq5+hM9/b0tvXZQSeUqzfdea85aNzRGP9XPI2cK36pGy6GHZ5JJN1tbPh
r64nfyrD2ifucmTq+1BoClk4RaxMdlGG/gHlQbFanpqs+hi4cziua39U0i9Wxdk9ZdtJjR+Zl7fU
gRUfkpLR1rJDLAvKRPgGGyCme+WJ7UjVB+zkeU2HVy+uL8bcUYbHfAjbvvJaP8XW9AbnZBOZVIxO
4fxjeB5OIMsGK1tDozRf06yQvrKboI00UDS99tYmsGCQ8w+g/96NiqYrQt+KlsIf2uKskvc2jvY1
gFNqqP1IIFxjgYEvwQI2LN1vYMp5BaIC9xZ2fcDCqxNC9RslM+gTGWSGvV/bJBx0NyiXYTtF5uuK
6lSNINWUCCDYHB20lpV/gJLmPZBt9ZMw+i3q6vWxP8JemsAsLIgXif081dF+LPVtl63UXsZu1aaY
Hf3xpbajLTuWeJ6sWx+VXCqzX+UUMrP8naR37K3y08jJUsk4dFs7lAhXFMjdQeb6EybdlztYL5mp
fbS1C3GjDltnYlULwCnAAV1BVEma3g56DNJv1fMdTuLgjvJLxL3fCO1QF+XO7FlXUCi2ovdPI7Si
TY39RVM6wojoL0yxfTfTetJVe1hIDm3GtrzUUXXrbffseW0SjKbcT169X6v5v7JUu1oTh66xfxu3
32u9ey5StYvgGG6WzPqTt/wUEwCovKF+syArGqy6c7P0tfLgytQokpSI0aJfBxALwjA+hzJ6c3lI
vLo6Ceb/Ri3njF3tWyMsPxbjOeqijdWrC+pbi/KqH+PJC0FxQad6gKXt+jgYA0vdl6+5ogQRi/7A
xmsbrzX2umufO/bujzZCnFDTLm6SG7nUX5m/oXZsM61+K0outB5w5ahxgMfrkZhFOKWg/BytxYxw
wKoY1Vtl0w43nb5hEfMxMSpfAeRuB0889LI0yEoduC4BRTCV+7KcwhqMVzuv40FS62Fz/9QV51tb
U471QA9UbAGRtLkubKtCEEVd0L03KdN73f8tNRpZcGmUNmc18KFknF5mu9uJniQUOplMOcwHMlHo
jb7WSLa9SvfFUO1H4tQ/RtX+lz5YNJXS0SvFh2dmx6if/aHyXtoiCkwX2ikHZNG2t8WNTl5RXPI2
f6lY9ZPVw25w145yCKYkX3g4AHBxRSZpgyWPLmwrq7GhtXa7pGl/06E4DErxl5y217GG0LLmS5Jo
hzzVjk4pdgn1gEyGa24Pv46sgsqNT3WkQnYSweD4TzlFGuoFC2U9u7x0ufyzzPqOBecbVNBrns/v
beHc6wGVvtRzZMRO3jOr98fIsf2RhoE7uqUkADhJXjrwMvPDsVzpN8YUWHEOxMXrRx9YTIAItOmd
+CTK8uLM7oFAX7VBsPxsxykFqzofVqN4KzXjmNnddhKc9GBpilm7GjrSiUv6epNLFn1nbfzsLkkH
Vi4vH4f6aa27q9uqnyW2vuzFO8eOQV+cEo6c29S3ZohlprcA/pDyJR3VPuqHvcDhtGv3PztJnvsG
JpHnju55NJITo+8PxNSTRSQ4ibI48ARERwo9uRl1wqPKJSPhzS/lZLLrqm2eqFrVxqvFPZobgLZ9
9Ff1sMX4xeDYqCmsClxSG3xPKsWTFFbpl1r/NdYe4xUpuOXJrl6WVPsFl3RZF+viJOxuo6vjEG1f
+no+qHLaZZ5NPwCDUQMrslprOCGMTQmnp1ccRk87J1VvBUmT8G5EzraIMze0Y3ffTPpVDP2B9+R5
NZarMpeDUMt5aLt6a6pZblKzqcKVwxPO2rvmpd+KQrVdqM3Z841i9WpNw68C6UNRnGwzGUNo8Kx0
01QCZd99KYz8yt7gjUhmx1+S8T8pOmpSvsByfkyYYjqGcmaezlIoWSp+hnf+qpv9NimKwPH0u4ks
HzY1v1+RiGc7lUFtiJ9q+qlFXR26yDlpJlz1zJy3nMb7osx+m2jmebeJ9zl8I5hvwLpawSo1zwwa
yIEllwRuTmDO2ALDRD5yWXN+oCpzDm3aH8wlvZomaEGVzCdt6qatXmPFSml/x7m3Y+D9Z3XWJSy1
7K/WEobq7GQbtdPBjhIgfnr1XDrrllZo2ej1fIz58Xo1j9diqk86aJkktsN80l6WfNl21Xgu1iao
RPrEcfci29gfY86QZi1hQY353pTrf9Pchu00bQdH3Uw0EXOd/60UrhtgTaGdWFCacsynvt9B5fwS
XvS0lnx0vbS2k145yPqQV5XHr0u8y0Qfn1xpAkka0O1bN7qAkfajFp5isVTySdnsuKwmKhpjgutU
FfUZGGxo9cP7Km2/Th3gNpRQqVc4x5G93tO8/J1ENPuFjjLMZGYROimXoNU8DdF89Rrah8np/nUQ
F+fE2C3Foz6t39gN91JbcJ/mvHegQs5schT9y1AM7cZxZQsXKntZjMzxlclz5YrVCq0yeS5Wo9lG
pn2tR+eg1eu5sZatxv8M3mi1UdpyFVPGqe0hgDlD9Qa9KOgs82QT0NskzE9TDMCOandeOQbkAyGl
4nzNBYWTkLSmSjP3ouVtzSqCufiJZpSfTAnbLhaHcYhvqms/RLa8JdaIx2oXLZK0ube8BuDIuCuR
mqI8TUPO8y8x5+7BK62NM5aFn7v6OemtZKN17M5KFm5Nl0zBZLe7tZL/3Fm9a0nW+pAnHH/oWdE4
iujp/1G1AYwZ0PP8pV+bUxMX+7qaDZ+NMCuHP8LR6mistIo2ebQe1qQ7YNRu+mn8m9XLGi5ZBM/Y
DfQqP/G2nccuCWzkJt44Up4a/K7YCMYu/ZoL7cDs/DbOWSzA8RoknMohyb9XlPFbv9AMLKTAqJOb
QDdoQhDNXpdUDBBFdWRUpR0y6Zm+Fmu/ZV4G/eAe+tzZt9kQOnHDModur2YuGWUdCH18pvi5dY9G
AUXvOR3aq+e2W2Ukb6il/8GeYBvNzE4LM3L1sK2kQcJivGWYAAQ2uptdW38alIWlXPf15Aaicb5l
kms8o+ZL3os3YYy9H+PMbMyJjdOGBvYvU+9LGh3RLr/ZkApgCc9pk3kl2cPxPIDd9B19+C3rWAV5
mwhyCOOuG5XLnXGftOQ2GNU2W/FYy/bJ0ewAH/WU1Z71NzOX06gwc6wGvs7wn8W3bvb4+fm6XmNP
u6wiDS17vDZWe85kfdG15nnmMFtsNknHk30tFraaeiM+2kIKxembJ12+FF7iL26/tdj+H5bkp57W
aT1nnfNVl129K7wlC4vKOOJy7F0DpJr0EtMfzPbDXLK/rU1jWlaKbK2+Lb34NNryD8GUvZ6UPd5S
TwiynpN9ajLJrlX1tpTR4jsJT22XEeDokwfTyphQ/DQ02tS178yv8HyUICI97WbEyt5nUuaBN1S5
P5PoYaPjqoHkiveru25tLDsf5IdAbKyLLcsG8tAyxHQspbOGcwkFV5bll6a7p8HUn2OIfJt5dmHH
jqEZW/9azxGbtY1OZpKEdjscJ8YBEhvfF2ltk2hinyXmX6fNn8yqOyYQurRUD3XHDKgA/K5p+zvt
E4ZVT50wxWVoUGfmov/OrS4HY1TvPSv5tGXyPqnhIDqKlnnM+G5qG8aq/gxqaGst1XYU8mtJpqM2
VOfORaVQUbWXunGbq8U3xrWj14sR0wRUylRAc5/Mn5p70oqqnRe1oTFTdpjL98KZpYrPlTufOboO
S05mR2sxvwpFBZmqNYjVgNfHSM1gbduHZe+OqEzFqO1Rs6+MkOJlY0AX9B+9bkMfSqyvfF7Z6Io1
jnZ9Jm/Czy6bT8+JsRyUI/dJXQU4Q5w5SMGZJv6Mqn4R0ej6xG6DxI0Gfx1Nd9Maw6YcVioekwDg
JhFuKGZ6ZtJH30YMUWVad90wHY28oHJeAjuNzquhjAD9N4iEfnkgIqzUeqm10gjchRPfs6JtPvRU
O1J+ltCTa65OBMFPuZLJafKzs06viTv/FatzkxJHNe6GoNOt26TSOmis/LmvjKtdwySPNQ5mtCiW
AbVQGz05X20xfo3rtLVJdcTN9DpN621uC4wbsczMhs3OLhERLmQdUng92Wal+xHmmd+NSTgTf95M
SUs0bcx9S3QvMJggpWnbx4KwWIPNV2UvriZvLrb+pqd18suSv1OLfRPJ+tdBIitX+s6Oo6VQ0cGZ
pjmoXbz19GHEJIQrfa8r8LhqsJVlChDdzHAS0koeV+uRZmvkwbNYT2FP6h6N7VfUuIBRs32c1fh2
tAyGe7LHLA16o9UPK6EXWapbMznH1LOuGQvH8HiHt6k1T2a+ZkE8uvfYmb2gm/nDhgybiv25gTsY
T9o6/K5afphy/J/l4bQ4vfs1YU5JbthNbTXHOHV9dyn3lmyKzWjW0L+qW9EMdzdrd647XYeW4sql
dp97JzAW/ZZ30bOkCGQT+DYxdQXjtNmLZDIOug7yOK13qTT2wAGLf/ZiXMyOj8Uvi/v0pa5x+3Pv
ETTNz5GkYpw0aKvle8xCP1fnGnKWH+cBBc7tDBd8dTvyEFXLFJAgv2eRPKzrn0Gu5X7Q1XrncI2D
/PGVjrG9d3KNm32muDL7RQVZw3WreJ3DWWQNshgviQWcMmuIXpT8ZXDbwp/tOkDgeCbt+J/CAFgk
cZ3SMx3fnqzPKB8vU7Vw4BVfkQ6A0Mrkgfgk/Zxe+5h7Jkm3ovarJf5nqdQIR1eP/MUuvrNcc/f6
SihgSekuSSrarh16EeLoMuTeFkIFfloRh3oq7knmnI2u3AuUMcdi0BpP8ZRVhV/DxYjxHwlefntD
gziu76ib9MBcAfU2dr6Z6twOsmrGbpREi3TCG2M46Wpvq/Q/u0woeCI80hIxEuT9k5FYTxY739Is
CTVNezaF/YSwdoZjRUVo3cn7XRC7txWJ030qoye3mOAtt/KW1Rn+XCU/O495OdnQM0epGQfaQojG
aLhN+dloDqY0IDdOM6M1nZ/H8euaTTCemX4u9W5vrxPRCM9AyaFnc4p+k/YLesUANSnS8ktBXst1
y7+UGeCKnebquERsVZ3xwabuULpjvkmyCLCp1bR+2UeXoYJnDsiHq4otuc5g/Yi1fTXWgYIJdOuc
r5jBsQoB07K4R6OeeaB0JhWfzNGJ/Lq2zHCdVLVZ7e65tfS7lzU+XHnUOEsinK9XliT5JAX35NyC
1OwDdshaRBKj0GnyI4/hHLTimj0OY3rdkXDlvBOVqQ76AMJwGj9FmRxKQg86vp8w07+lIXyz03FC
lI2/xW+zgQ9LauXY5gZ52Y47qxXbAdRymVg/WQ7dvXDXfZejlGUOEoQ+4N6XYVNSwZfpuR1cShxO
8oVI4G1K9f8cXM/AbZvfdEVg9IT3KOPcY5fwDvCA8NX1w7HrPSh28r8oSfZqdfJgqEg/ujYeJYjq
UNeMe+xNZ1u1T5oKWlpLX1+tpNzMKbVDpVPWshCMQyHK3O/Kca/WuKBUl5s8K+8q1R6njGCvQuMF
0Nw17uYR1mByzgrxZDpmeUGb+UPTmW8y+hGjz8Aa6spvbPPa5d3ekUij0vMrO/lFUB+pzMkXln19
0JEWRcsBQa/T4vCAWM3I4XqxwZ8hGBAG7O0N9VfZrwYLfpsvT+tenRn4iCTrW9T7YlFbUbDNe7EI
hKTxH6OenY1sKxfjtt3Vnr3rnfkJOs248UQdrCkUahU1Z83mXp2W8Z3bWYRzZhPR7W4AxxCzy943
vOY9Nk3WaiNRxip/pCkG1jfPb4WjXbJoJjVu7wbTZgMxRNHKeLeUjplUe4esI+7FQ3/GpnXPZUsQ
wFzZn6gvCEvjcq5WJiBZCr2q9Vgr7pjMNAIRVQhsZLfxyIebmbjtnTgjfPOZfI9msDKafp55wwV0
dpW08cGpXKi7hTnuokk0X2PUL7skk5fEjV8tfbq66UN1z/llmDZ7kR3Sv9a6KtbM4QNPbnO09WFF
d/Luyp5HsE3dscd70ebsms4dV1063qKmGsPC6s5EcDaDXb4PtvEXr0AcMM8QftqntLNs+gdxS/Fe
fM0iXBeJv6kl/3Oq5tdQ5udo6vfRoLyiZbKDvAGFmjj/5fEAL9NuDfxxCwl9vaQyPtij+5ezyUEJ
T46DnW3taOKXtqTMTFRUjGpAiB5h1hZ69hz1Eo8hI3STKqIvbOZrlfFlV8i3hkm+rdZQBtdcnIdR
O5ZLvZCzqrerne8Xazy0rGDbF1W+FwbXp6qGbWav27yujp7pvTgx81KL/RlPyW80ys8iVgyd2e6J
OYhgZNsxLW//wXCSBmOdgMvcA7AoLGjj7WkexiCznNDgF7xpyDVsamQMbsK9gfhUOebTWI5EWfK/
ilEv21N7k4pxEs4xd5d7Kr194sENjlv3k3LtsD4A9Qoza4ZUt5W5E2h2Z716BojldfmnkyyWBXu1
i4jYuYV2N6yD3yXOhLwJuD7T8sZ3vIIfJUGSSp3olbQfsY86Av2rkt9l1Xxcq1O1VEwimuhwTRTh
UMbGOVrcU1rqI3kFhIjSdU9F11SBWwJAbmYOy1y4mh/jXd1ds7OCWJ8c0q8KXHNXpMHMqr6t4Yls
I7vo07C9my3W85jq93KsqKDULUvVrVu8vZHDFOwLTdvA0cM/e8TKKvMeY3O2pfzXJXB646RmPU31
z1nT595qPgTfcyzEyaSRw+YvXqQDWDXJjrVd/qpavE3UgzxiTjhL+xkr7ML83Uu5GnveBeYKlmwr
JrElC3xQo/FDaXKNZHHEn/pbEzfQpyU+pdlscUYXcqvcRQumbmDjfrcEdWS8GN60jQxKxFSj6yse
kcDi0VmZZXvNqvwA57X3U9sOtRnprs4Ld5Oph30TqX+TaEl1OJny0TkCOhDOn5h6B//ZyJfL3ER7
Ldffkpm2Ap77lnHauzY2125dbnHXc8RPTKfN4pxWyxsgt9RvTA2ls+9YdjwiQkTpenD1eRuXzqve
NqTRzUeGGKXV0KO708nnpeeVzkyFqk41W4N9HtE/0qTYaDKFqYA8ynEx7VaHUil79KY5Am845Q66
dk2l50DJAhn97eIEhAZUY0eaF3fmjyBD+a4QJia+YYJjz8kcf+cuN5+jOWQKWYuxmE6+6xcBKIxF
iHqfU/KwMH5OsHE1FbLZNw4HK7tMq/fRsxwnsnuyZTHzJYQb5kwPY805WDmWUCf/Ej0g8b5m3amd
0yLwHgQIR093zoD7kJQ45220aeKIqukRQFZjGhJoqR+ePuk61oUd1imfXlcKzyBFXvhTY410tfqp
vZa8ad/qe8/55wl7hZvG9ymUeU+08ilLrDehrRcn1t60nJR75bG3R3bmKW6r/JEteZd2D8Z8LB2/
lHTYjS7sjavmfa4SDryhhCNeQXiXs8HlVFdfpZgiXmIAfH3HOA+l46YlMHOqIqpB3og/zjLe7XF5
dlqyu6WX3ASh0A1zA5eKyIjfFurVnNM26FIrC1oNvmFSe9s+niF7lOVQM4Vjhi6y4SAdONbQ04c4
2yd84GpqUHdcCGXGajwnmva7cgL01qJuIo3MrTavkmRw91+dKN4OFgIHWmuSGrGcb4zCz7lh8VXU
ygK3MHH8iNzbtqT8bWxsejfZMxp0jfGG0jbaeg19uDk/p4vxy0rBUO/6OlBD9DUTLCIbn7+ts9qh
cSECIKeQ0qinTTsO16ao3RAYZ0eGeNYuWoOvJ+YSta+lmEYdz2N5pxm72MK76bp6qwpMhFRzb+ac
7ayVLXmRt/Vi7zkZeGBXI2ibeqclTDKl+tmriHd2yaFImGIc3SPX96HN8peFYtfUhrCp1tW3RXPI
WSjWVy1Vqdw4/FcId3jKJeVS0ZvbvknyQLhu4AwqjEzBc5dYh2JILllj7JsU176p0lfGu14IT6JL
uVMgmTUglJP+NJox+3Jw7tJu5EZbsCAbu582sYlyOxSXoXHDWC/5BUgvGGwmQcpZklLVqK+aYz5W
h5XEcttF06Y003e9UJ9pahwbj9ToA2U8WflpnKwDx98UEGTfy4UxhgqaNIcsVrIbB8RGzqlTbNvs
wXOPTjlreFg9opNPSW8maS/KvD85GWsLGcPvJz3biULq4QTgK1iMZAv/m5wXjpbvucN3YshbaWdk
r9yztnAtJV224wD/2yfMN7vpDAjoEZXRTqwvPTjjdFBRTEKvL5GLdJorL1QE0jUW7R0Mp/lyJ+CC
1J/ckG75VjA95Iz5JxmIvZd6z2YVoYB1NC4w2Ih4YugVy66r6FL69UBg4Fl6+Y+YOQiEO33ETQpF
JRHUmAzKOPPMUcPCXQiAkOVT5UsjfRlV/B/jTsEa9Sf+UwbRymoPBtKPTDRtN793QNSQB6ZX15pr
H3LxFLaG99WIL3vU+AESwy/d/jbb8WP02m/NdYOOf16Zzua8oWhz+CxpvHWMfj+pZFcbzp9Yy4mh
lH/GeCnww+atWfVsNeSDuY7xDCjlPpf6OzThY16ylMT1oleRRz4PzJFpYNx/Js4q1HF4nXQIghyn
Nf0hBbA3knXYOkt/tlR3KVHqN7oi4DOos8Gww1DXd13m8b6RBPgbQMUJGoBO4kfU2ovGdUsC7kAc
/U6c8BuNlaJ8oXDFIjktMnlJnWRLUxboYMUHkzRSRN4+7tHjc0lmeibgXFZkMN2UKTp8Lp2t374m
HHOTtJ1L9nU6jfWQ4uSTlmDbL2Z37u0ndGzCr7uq0rc1ouwi9NHPMten/UrDSlN5sPSEFaco7znx
c+IDTX9sl+abf/8+z9mlrWkUyW0FwHUj6KZD6GV882xMpRJnwF+u7lPeyP2IFSPSjheJ7AtyduLp
B2uYBcWJfJZJvyXld8yIrEaJanhwliOXN16+84+21QkkiYiNt7oIVL0V6knK5BJVv8oYApqq8pmW
3NygLwdsmg9MZd+T0Q08Te4rpz8lls4lXF5NaYUMWIdlZ/9WeUx6J1suGJmH3tG/sih+po6DLxSx
rEdMgR7H5g58BVtZy4x2ytjWjIOOnPh3V5B786YeayPjRWAUsQzGPvkTzQvChjXte2N6MfPsiGzt
bpIoOiLj/WkbVYdrJLUDgjVp5TKj4NRehqV8i7X01OnenVYu1DPtTgLmXht0MHrBjlOPrS571YlQ
K80742LfHSMigznu6wxTCDroZtJKQq2go9dFXbS6PdiuRVXF+gVSZuvJVRYNFKkh32uGq52rm5PN
eNnW57yAvVcxwWqaSn0uX1q0IVxQ542dT+cS2UAfSeJXxaGNYzxLLue6uC1GJDZmMRCR0wiFNtbU
BQahAiNa+k2UGxenlYitZkGiboxoxUZ/ZZqWNgNJtZvMb8KKodNGn0tf/VvdBTaiOoGUe2MB/LUZ
i6eI1NPYKR4hWgCu9A+zlDyxwvzotJbvF6GbmacN4zdBX+ZEFQedIZUZPI1Wq206cXOYY3JYvJ6n
poJosKrtDEZ31KbVzz37ri+IIcvK+k8R9Sb7rPQ4zKv0unTNVtNXbJXyX8ISlFTlZ2TMYxF7H6sw
n5y2Dj3VHyYJYa2Lyy2xAn4md9rMdvLtaMrYaQMaL6lBhenal9nr2PEC6RGxMHt4ZoWtPwidJy56
ctz04CjcVxqsoZh3TeN8zbWzr8k0m4b6adb+XbH+oV0fVURrhJQFODMWrWydmX9S07h5JMSaRN6W
jKe5NdQuduo5rBlnSDV8oZGOVSuTD0JWP83UsGfBzUwM0HXjmW6Ja0dsI33sMlFcd7VNNDafbDKe
yWNqt2eGBllojVzOEDv+t7b6k2nmJ62wfexEJqLQZ5mRouMp8oNm06Cu07HJxLa1WdZFpH6DkXFI
WudlqTkEVzsOSkEFoafLph2YbO166ywKIiUWo8mK4PjQDK8pgyuM+2QbPskhbybSX9nbkhEqdF2K
eJp533BG35uaS5p1D42n72iX2osx1VdDLge9z7gk5/UxHMlAU9v4MmPax+rGIGrtY15YgUNh0Esk
cdN7L6pxZPKTAMmQ6u0WMNyRYZ+nPqpei8nwtnVDEP0x47QML9Vk7QzDCRtRPAulvdmzIHyLBUtW
xzlUXkezmMpjpffMTolz5hVvbkkI2uusbS2luVWPmGrSPDNZ9y4r7VPXrS+mSgjP9J/1tHzrMfIc
C7qPBvvASbhZu8KpmLtxBdvr2Y9Kslz3mCpjL2NjfzaIwajF3xq/bytqf8aBfESsIV+NJt391CWn
rmjI4zfaKZraU99UdMAZXVn8d4iyUOjlwUiSf0uM8Lpkl0WzV39S/b0ha5yV8oOOM6yr7D+Jx2wb
K5MgpS8K4yVPnS9zKGjkF5twR3EikYpz4R7nYjL9QmgfJu+Q4ufczHHxoQ1MiDhyObeRIk3SbMfW
ClkPeFvt5CAmBGFV4Oxq7X9tqZ8W1/1blUSN6wnMWxMRro1NrNReXE3dJVER/5kMhojGjNRJ6sqv
2mkuEw5bmllEhlrxT1qoc41oKDBoC1D8if6xgELPlW9Z3kGKlgZ4eW6mKNQ6tJw4LX8GLfGFR25g
tOmvC/eZa5V825huE8Zwfd3IqAXqvmD9t3aNTTbmMDJFY2cHLD1meI+oLRMatmAQfyCXyDhiHZVn
1dIIcGWiYwgG67KUYeuYuSncFXGIrF7zpZK/RUrtw8H1rQ3/4+xMdlvHlm37Kw+3/QiwXmTjdlRS
smXJcu0O4Wpzsa6Lxa+/Q9k6MI63gewc4CQyrYpcjJgx5gwMUlmHBz49o50iHfVnvbL35tTfCFO7
KTLgYmmc3NRaV465RwXcjzSoS4mmvGxteWxFf93l4yurBplRgULgflo3pnM0NZ6dYXmSE1OKvi3O
oR4/4RQlo65yMJ0w0+vxpbWWubF167XJITIMtohWl/mhZmxJgQXR83AxNY27FJnXLnksHlvM0Y0z
3jjEVLSt8WjG1cEcnbNJsE7R5TFjBTRYUZYPg8Q8NLktS80R0haNY9+osVqrkfSkUmMxAwmGy9LF
Whyl6xZzWBHBaCXiqZfaJjLHa7fgVx1kWS3TNKsxmlTB5CEg+z3wUcPqXoYC0FTlVjfrqxAlDavm
sMgbuc0tU190RfXiNOZG6NHGy8FbRo+frCyyP2ODCzmeA9GHuDnx0/MquLTcxF37ur1i2RrsfDQE
AAlLFmavCifFscwW5S4V9gL3xnWt1Ffli2d6iBzmoHvXFLXBkGLhhklKVHPxJbfzEgPVCllkCUKJ
MzoD2TM6sXHb9A19dVnZIadwZZ5FQ8k8+M4ptXtoIGMIPC3bS90f0QGnjSZ9vkP7lTorSMbsbc70
m6JlCZmGsXl5qbymKL2yDaZkdRvoA5fg4OJJ6iisBGj5ItWM5YxN9/KkY/F3PT0n6aAvLa/E9mBy
MWdyN+sJ4RBIm7K0WJjSnExt3LpdsaVhfmyi7qr0IN7SxHrQaxYCs0xzNbns2RDiceChxIaovV5m
yAkktJTVHXLOjo7wyKxoG9bRPcZU/LIVA0vgGFWm2IqVdyqGZFebzDxkSpJ1HjoLv6VuDCMoqtnB
KuMYhzJyKVeHvQ/OoQFVM0dihevQPI6i3qrQWOuteS6Feqr7+j3J1LXe6s06H4aDjz1sSixzbXT2
c+MVaxyixALEivpWhjvTN+6B5KbLh/rM9fwx6USQW9TS5P1syfBMN5bM8Bx3bb8BGadB9mFo3QHj
QpvyP8Ns0c9pBGEslQXN6HdPcBUxxnGyK0Au3Ni4DTUXX3wKWTRfzAf6vaoKLrXO+uxqZCPH5MKb
L/eEI9VLTdKmU/B81s3wQw0hpgKLx2bt5hCVIhn2JGgdNYeI+jiub/OLBa7HO2kyNuI5hH+lcsqt
3eh7V0JdeIZxrxckEVyiU2mICKx6axh8Lko1XulxiZfEzq/w6T+ZjsvIusu2TcifrDxkpTHc1Jmd
rqgvP2m6eRrhmEKvHcnJ4grZJeWU7orOwKgf9sNTPIImecR50sUn4DfKChTTOn+gunCrKoiVapaz
z3TKMwhiNO1N78lj4orV3PoPQlnnwatHDI/2R+6q5iKuXtUdA8G2ea5n71E2g87aN38h3f4pZUPo
ouuA/0jmyFi7Q3TBifH1sqgrsJIuXBAz+TpqCsuFVT3FdY+gmEX85Wwn2S5O34iIG5f+Q53IL0cD
6m14YLu0cWlt3VN3nLqieDK1+kymt7MuiOvQLRJViqklOYwCyOzUi8ta1DTiSMkxXi6YEt1Xqevg
+3afqoZ9qqM93SVafs+/fxZ4wUpHrocYowBHm8+KPyrk8Tnr3X0/M2eDXt+x4/7wj6HfMIarVJve
k17bqwi4tSzeNV9oKDvWuYwmbthsRSRRtwTAXeE4siGZ7V07unQyMbxE57zVCQaHdlJfZV3CWFg8
Xxs/vrd6dtImMnqA7z2GvfPHmp13LfUeSBR5SUGPMopTowd4ozVngHTjxONb1TAz0Tt6j6xJNi5x
lMjEJTkn2all4lOZrDJN5/ewMq/zFNeuma/MwnyhNXv3NO3aND18A8lT2ACQeNlbjkh9cY0/tjqJ
KnMhHhJ6kBnfvjfP1F8jJsupPjt2u2cdykmDla4HwdBTwXETHyjUxpy0EXmPABQ9J8ugqcSDoZkr
l23LKnMOueV+ZEP/ZDmju1KW9arBrmgIsDyWq5sIt0o7zs+t06/aCVOX0kBUHL3DZsKUYCZHQqbd
OrocjxMvPoo8iLIL65cQHae1zZ1t0WcUpbmv44xZU2a+x0JgbpWWvRoyPAppC12OYMAwB+o+wlxV
0MvGLO3OIdtZOo8gNGq3WHnWJkgLmPq+r+ti1YkRc2bnHHXlLqBGn8emxcNLT9WV3TMa+LM/yStl
FuwTd3kiWG6/mhobf2x7dGNkvPjEhs9bG6dLMgMggoNrk3MotTlw8CRiPL3q9BE+g2CSBBwDFb6b
XpxO3Q+JvHUruU58c9fXw4dfDMemIIZsxiRcuUFmUUe4otY3U8KEp0p2Qitfqtk4Z5X91ZrGPZLN
mw+tNTlIbfAB740WNvQwoQnogpeOLu2ri73rHLGUyVV9ElF1JUkk8PVpp5lxuvAKBoSuhn4ftRqW
Lcy4Dc/L3uNrk6CUvcFj0mlBaNMELcALQeBHaEYyObYlCgIhGNkC2i3lBA8fuDSbpek1KVpieFSk
bxiJselrXNIGOcw50RFrBitMaeaaHJnap2XuuuOc2XvdqZ+UhHCBV4D6TnfpLMmFsV7Mig7U6Dgc
i/gpyWg8ZNK9oF+/mAotTS8edMs4FqE4Do7xXsGkG2qu122VbzsxMfySt5ZP6xbBb0/S2w/F/AAF
9GdQyLagH13kveuluO6jfnfRREmo2fUzRpROVxsP0Q/YoGE5hssTvSIqZCHylCFd4d0I2d9bYXaY
9PisR/0j4++NFetvRV9sMhJs1l04f6R6Grg9rQ8r0ZmPGvHRT4q13nV3otI2fjmSYNB+GQK3ufRF
tbCa/I/Bk1Q66BxGbWMaFMHcOw8ZSSHOKJamoQXhYO/ximy4kVescHxz0bRyAyWQucZLV5ODpYxi
WOmu8yBIuurITMWH2z05ffEuzZI4kqR8ra0Ob1BccwY0OVp3NX+Wk36vYfnqeI8B84gLM+Qc816q
lYk9WE9EdjMn3n3Xp4+x9DCXRPVZ65G7EmqIqKvPTQaG6FefrmUdU3I/UmAFLqt5Ow/lFcwxSUKC
WRtYiy3TiDCeZOdkcljWdZqu9F7u/ERO3LF1tJ/akqFF3z/0tvPk5khYbMRc9rqPz1pEKfOb9JPC
nFVqPPHMerz345bk/lZ/psS1uMSyJf/aEicMTfkEL9FEXN29BEkOW3QVgcF44RYxVVuyb0KxlqUN
SS416H3ntpf5e9bAxiAinjXWsMAYwVVFrLi1jLpDZZ2SZd7k9d4C1tyT7UPmUkL5rNGjrtNm2PaI
KyXpkgu+h3g9M8ce6/4exvRKaBBiXR4+6hLLMAFPzuTByKDdpmGarSjj5WbMgcLcuWJnbI7fqp0g
9qdpo5DvITusHXDK3YhjLB7J7Ujm4tq1zAd9hCTqvfZzaLDvTNXRcMZno+gebKxdohFLhpzH0tFf
RK8C6erbLDJwexjPmhEHZlYeXWM6JIWN2Sn7GOdUXudjGnGxa4+92WPjHTHZzXdCq4Is602+MQhX
TChfnS3WWdLdT0zOqiTa94JO0s1fQh+Ks5b5awp1z0Ik77nNzX3BSUcDwE9s5092DN7nRZy5nmE9
xEq/TmyWSttjzQgzi+JtY4XUzfXWG6r8evJFs/ZgWEldWCldHqqCxAVP0CQacX2NWW2blLCYoy8e
dG86jZr/JEb31RvreDPGw85lNmWn1bZykmfmfTwl8uo8l+XJ8tJPEfHrzg0OUr+47k0fvQH+v0sq
MlwKyndpkPaTVSM4S7518+xeTDNmYdtaqEztOmW8d2N0YzEmAhWyO25AbgcTiXlowjMwBNGnuMJs
/GNjcZXjhljoLmvgUhsBISNYUczVx2DpO89XK5JJH+emO7gu5bud5zPwgP/p+fmNKvHf6YQ5zzK5
853sZE4XbMinEDWNr2IwAmMuxgveddS77Dz9g0Ij1QMfw1ncY4/i36alosV49jP1qi7TQSt/sLQk
Xgqt3sZMx3MDR7ji1oBgpLzpdcB3m1m+eXndpuWulzBHXLta7+1pnNd8XZtijkge0XA6Se8CcYjq
OOGpWoQMApYp8kkqrRO5RA9Uco+jpb/r2qVlG2wCYJPkMc2hGgbFkZzcYQM/sgPOObQ9iQ5TRvuO
djQhCbsH2y6+PCd/q22SE0zL2E2ze6Yi99aeKo/1CByvuWrlO5jFh854x3J5jDuq76GqCe/B/7HU
EgbyzXgzkcyIvABKmznQobX3PjHjGwkjpGtPJhQ77zW0i11J015p8dGZ/Jto8jZZpb/7XXyrX/Dh
0VtV82UiLQzwsNq8Y2XFera9qxmEW+PUmAv9gPwVmPb0NpKFoKvkepD+q5t6IC3DbZmRYG/XZbfq
AYhsm7iB9jKxZXaAaSQONKwxjI6Pyowgvpz2nKIj4w2O2B4ePeRza97k6QW6nPTmEM/1jZYUzcZn
0ufhATwqw72lxOZ5yElbpIzTMt2kywpxMqjwBUdiuRvMmqXnFAoPdSWOU5QzPa76mxxbH6fG/NjJ
WKwMGzA2rcSfzAZu1KZPX6pNnot7dqBy4A3jtcfZ37J3YdUaCKme1b8MYJthSVaCgcRLQVSPIO0A
9tumqlZhF6+9nGgOBcdic/bNiUm81eV5E5qryHQC39F2nYFfHgnkOkvta+G8YNonzYRFDypJtq1Z
rMyofXWi+WRlWRCp+Ebl4oAOuJH5p14V+7qdTtwNd40cNkaZ3PrMl3Mr2htutBtGzHwzfRJthHWN
J+lmYgax0kgX3KR1fm+P2b2FtOXF2ltq+kzWXPs0R+rsdniS+8xLDm0cYixP19UAS1eH1rnLZiLT
Bq1akoX8lnhdf5un/HKDhXruGOOtV6K22aKp7hp2dm/USHpN1lyNdr4tsYBzXKgrDYhlMbQUAeHA
OlLMSOkSPaVFogdS88x9p+xwPetAUf00LyMLmwd20LPUs/MQ+ufSEcuMGLWiKb90Rg6LJtGfxiEm
LJHcwFpUtw0254GgRI5AecrobRfEfT7oGicnXc+F1wykLQ+DpwDxfPNaNbybGRumnoWbdqoP0YBZ
evJIZsumG9/h3kHyXEC6bnt/PJRkhkrL4+bknDNN7dNtDCDSiNPJPogqvSUp6KrosP/SiJU5jkxG
HC3oW60lgRlx6jmevcs7sfTYwbmqxcyZCPKhpdukqx8dNxsw33iYTZ3j5LGGC9bpHOZ94GXjiU+y
VRVk4Fxb5GeSwY28E3NWGoxj8Ksw0AjZ2auIUBgBgxNfvzV8t96aBm/WbdsNpRBSAE3ZWB95Et7a
Ut9qc1xCP5JN7s/mqqViAcC4rsn28WNCDENWkDlEUNbonbU/gDvJrW5491rYrfCiEzzAMx/nlHfb
ZO0plqIk63B84Yp8ULIL7LG9ujzvp5kI76S/zzlamrZ7HEIGlb1S0RqkDueMYzxpJHAtEW80pnOt
H7g1b9p2AfJAFmPEZd/PGChU047B58SlhcGJAnNrZT46p/nhWeKB9NCTrgGMmYoY+vzVKto9R9KW
XnfrTawM4grtjeGtjYe1SN1Hom5eiosEaCbx9dhe9Nh0JG2BIDnmEIvKqm4guj4JleS1FHBmW6vX
xAx3cZM8R375lWnza+3gQHS47leunrxnl6Kmy6EmtMZrlnEEb+35kKtpfplPpvk6jsRVkg3XfK2P
GjOm0BAYdTyDNI/LoRJjratvrMh5NEtng41oH9n1pjD1tXLnayaGuMmSjQ/BO5PllbIedSGNeJPH
88ZoPEWSp0Sh9gidM9dzNj5OCS7qtt8K3z2NjnNVdhP4l9e0qBvxoUdJGKmFcYubBw0+btkU8xpQ
4VYJZ4cu/TpW+YYZ3vbCaND/MUQf33MtO1Sze9c4rHH2BQlzfXYKbeM+G9yDqlxkdf1RTM2f2R1v
K0O9goxvRse8rvoxkKhiocMQtkqavV9Mzxb2VyPksQakjj7UnLUuOsA3pasJBjc0wGNzcTJQL1VG
vBHC9lHF0VrD/Df3+uEiHiWiOQOc7/wxZ7CpIKJ6bgZso+R4efGB7GLYm/owJeKARFguCY/8SqP4
WFFfUQu80LBxuxxTl3TQKF77aXKN2o/aQxDuNE5/DGWfDL8h1MGy7/C3nYWRU8MVQWvW+yQZ72Zc
Jcs+tScos/Q2rZpdLYBPyZA5eJEB3+rCOSdM63k7H85c3BXlcAN6SpOhmt0AJk2Knlg4UYzdy9eM
RZqmn2Q+kHfn15+Np53UIO78jtxfaTD6a/C6zF5KpgZJQWlz31tiaxERQVbYxjMvx4swjHUsEAi6
iEQEUhQs4k2wEwAa90NGVeHZy2T0STDFTJbl0ZLQAVY42AHiXXT0HLAcLSue0ceu8WseI+aDk6iX
kIBQfhHVWiZiGGUYxXWRmMWZTNe9hDOzQrw4bUReaOH57DPLbejg6TLXe4r4wCsGh++q8Y5t651n
kx7W7rDgWHLjZsQIldN1jQW3miFMh7AhFNWwCPZostMo5N0cxlSmUoJUYsIYCfNj2meebLd+MRhH
kPNGcdDhUamgWuKkfmwsnzbDqCB8I5Yahox95+S5cMCX+xD7I0MPOewqMfDxi+iNH+WtcNSbn0vG
huYxLka6WjBogryxPHQf6Uw3LNpTNTtXdclkvfTEkzH7bJLl15NK/zAFMYrklvsrQ3reisDJTdl0
eFdm2qgwkw6ibHE3MjRdDWn+ZxAuJf+lJePi8fHZ24/TECMvJDaGd7/8VDXcbZvKlRgjeHZvb5j+
niBfOBL/wGjw6FhEX83MD8y2uo6jfClwiuyEPVyJMBoYXKGi+I5rr0ktxXVu3Rcz9JHAbDbHzFX9
czN6T20h0V1QhyrSRCq0ZF9rbWopEQhrPLS+y/lXYCj34UJaIc9DrbtBpOvkQeGgKRTYdrVzyA28
Guvhj+0BWnLMEOU4Xnj/arqPoaL9Tr7adBwrEgDUFcvVwoWODkx0K8guR1CqsUhCJ1w6lZQOKidz
sa4zqJ+oX1WWOy+mxtJulMjeI108x7nXr5zZf89BBTGU37httbYEFho0dF/jwvaIFgwbJGq5tqVA
V2Bhk6a/DrG19QjZMqXTrDOPRLIk9K8QgdZtqT+T/LRzSBYui3lT5bjrhsFbzLLfjS2Biw6+baWo
AbTQ3HWa3FvsHewVyaLSdtbkViFGCaiA7rWbSiyxWsY/rAhNofmL9F4t+0nuDZtaXTebbTs4XwZc
fQ08LtFpu7G5vIcg18HgZHnrGtohzXnOCiKa3P5UkBnSy5KgqQS+M3PPJWFPHYFMl0TuumNCUlQd
OZ7NrkU4lw3pIqa3MpLwmmt1F3dpznwbacvWNR4mKISu0l91XJZLz1RyoUVtzIYeecUePy6rnJJt
Sq5ZtFgAD8q1VaKs941Hbq77mCtWBwr/ifDEr15pmynubst8uDc6a4/Z6ZFEs7fEoItLYbbS1OEc
qbHd+Tx7YDxuwj5sYeIawG/rKEjozUq7X9aeemjgFdrwQn0Nx9CaKBKii3WarIusy3fjUAUVvn2g
EEZjUfsivfwuIyckz6wrF0fZotKrlaarK4IW7qq+YoFTat8KmW1Db97FqXkP7XTJlBLvfq29yoga
eSrgeduOJ1lhbq1xWlcRbhz4w4NZWbSt8VvFDiN0wuE05gaRFpkdJHV66gxG9EZtvk5JfeuT6Yu2
2i5px4KksdB/mfzGfvzUNNkZdGTXTsRHIpoWc8VTSbNISiinc2km955trPvW7dCsuxutc86+hQva
w01pNkPOGEs+OKW8oVxF8m28pxLZeAWbCDM53RuxsQwRJn0Lxo/1w1edopQ2xmwZXcgqr+wOeV8/
OQONbsFY2+QQz8WXOflw/LZ/9DRv07n1+5xZ9EuApIPY2O28gyLEwa42snT3o1WvpOkv6U3XfqVY
WDKndEOmejNanuHM/9fJxfjjz5B2ele9xpXMmTFWB4JpJT0u3uZp0Kg0/M9SGz6KyX3uoMCWrdNu
CJH9Y4ti33rp2oyqkmN0+qzkiE8eJzYDy2swr6tM2Fd6Kr+Ala6rIjmx36RYVJ2zwIMZ4NspYVJ1
Bw1i3qs+X0WFgUk0XCK9rOjNHtmMcaNkgZktEe9RPbyMkVwXLei5zNeM6AIifZuegOWsIERCXLKp
HYyW8Q6CmZN/DlTln9UlKAuSE/Cazj2bQfCbaXqNQkZ83WyfQsWtQl3/QXtP0DIW2TyON1XhgU6r
YqG12Um7NMWaf4FlymwF9v+UlunRwBSxiDraxchsKAW86I8gQxBo0XyFAN21c3YbUh1b3gWmZaGn
o39iS1t0VnWdo0MWnEgmSIiDBiSrZAnORLmujRpui4pcaHzqfr/1B3WIZbwl4UEs9Ng9RaCtbKKp
eZxx9WuzE4DR345J/pyrCBM8Bvll6zqbSoX7ONWTFf8HFbav3uQFpQ+LC2fhEBUW98WWR2PKeT6Z
PPzLm77UAsV5XhFrF4XN3gl7Fqkl66Exd3MYbWYLVXoq3bc+jK7SuR82TjJe2RqsjUFwF83/49SQ
PZeS8pAp8AgZ5ldGHb4ltc82BbC1aLBPUzfxWLOhOaX+0E/9SxGZmyYmnLIQUEQGbAae3jeqxm6j
hZLfpQrc1o43Rtq8amO6Gi1i7bFYYrTzQEkvWK07rFtVPau4J6DbNe7Ljnq6t/4khfVFOMsd829Y
WM+oUTKw9aeCoSlRIkHummQcj/dmkuzN0Hmq4gYnQs5xTujH3p8nWA5PZpskAbJljmounZRoqtAn
HcM6zKK6D0MdKsZ0seUyOVuguu0KGd1nnr8zLXFWOXdhVqanrIvupn5iyQeeU5Fr95EgqD9PqVAZ
OSTRnTngMo3lzFhv+iCHSqNrLOolA23AAVlt0tZ8vTime9+9jHXHtR1WH00NH8aZuKhb/6klSGTS
+0sy8hhkWDiItmSARRWM3AJ8UurH2W9e2gzoKtT11zynUegmhOLMOFWVH1Rhh1LiGl+N7zKzVHwV
CdUcfq/3xrafCGMnJ7gNnaXrNc+MpNF/HR8+LE8fESdcDpjpLquxAroSKUTU+V0KQ8KICv6Wdlxn
CrGOSyZswosxmybVsDLIUtz4XOvuyBvHE8iQVwaKOcXK47m9bHtp7VUX3wNaPEq7vUYSob921QlF
54ZCIMIOW9+0PZpBFDtvaUKkYzMQ9x3q123rf9iIe0FeE16i40LMInR/qP6JO68hlJFtwXLg4Vq6
9lsS1WhmMaZ3TQEiz5LkGd+H40VpjQ1y6Vr/YAmRETTmPvlDR0qJqz9z6q/8ov3IW+Wu9QoVOmGS
QFrJmUzGatEZNFvgr5c0SflJki/sjwbz0GjjdTfZ3sfguC/SZdDvTjhimkYjU8+g1GQjnlc/F3p0
Q73IcH+0b9OMAnkMk7u8ZXETjMmzZ05qIyIVXLJmknB8US6EJtMHNnwQ0TvUG1KaH8e+fihq52ok
LN/Up7dWn4EvqN0gBT86h3dTafZ1nucYx9pzN8Tvgw20Q6xmR0IQzVRm9geHcfJCynSfGTlFUyf3
zXDBnjAX8ICmadcRtpKTUulHg837l9Us//P//utelm/7kUIjB4uukgTcX11PEeie792malr/qz8v
vq1GmtvJNqSKcW7gi3bHe4sJkWge/v7Hf9iFJL7tQkq6RO+ty2kxDBj+x+Gxxlf/9z/9wzok8W0d
ErtTcaJSqQeVSxM+kzXYffp2DrLe//LF//QK3zYi1YT4SXYhxYE/PJnTqnMv1MkWDfXffYDLpp+P
t3NcRO3//o/x/73a850RhjhwOfOcPyQ2LFqKtXB+/PvfN3768r+tPuqk3zfR6MmgeL7kS+zydbKi
G3qwm/W0NJblSsOa/8t3ZfywPUhc/vl/fBoMpJkx17xY+NCvvX3LtkNBqhL5AEtvgTSMg2v798/1
wyYk8W0T0hT1jabrVYwaSivkPpThHx4wv+xB+mf57n/ZgiS+bUGCC5CRDUUQeAcUFTYFzrvmOF91
Qb1yj+aztp+/5F7s8n+3nkp8u7npDSedM48ET5eiqvxqpnCT+b/8KPYPV7D77d42oHjTOfPjYNK5
uW2N7NRaCiCLunnEtKAv2VVwp6b2lKcwj5a87XkagfmStBPr7x0cs5sWL/rcXSm8yKwVuXP8TtwQ
nElVPE2r1ioOcW7feChdZR7Dvs9Vw3Mki5a9ibPKFbqxqLseU8/AFuV0JO4RtDASzkPTuodc+FvN
JK2gh+tgHInHkMSepTUxU7Z9hBm7eABLW8WCxTyzJ05/v4B++la+HUqoZ62NzzkKLqUt1o+N7wHW
yWfd2v39BX64Qt1vR1Pkmjx5xhKIbDKOLM24zRPnuiznf3cDuN/OpaYs2FQcYn1sS/ecV4wFSnFv
KG/z93f/w7HhfjuXuqyAze6KJKCpXY240Sr9lw12xk/f/LcTaTaTWjZengTW0QUdWzjHcOsuk422
LALjtnM2rNjZ2vmiDP7+Ucyffolvp1LZUaQn+pAERU6PVibdNXOghMCddm1gk1rYk3VfltGJTZ60
jbT55lDjjyBDrirvzLrbDqERUDyt9BL1IyzPak4eSRD8igpwc7uFCsPW/mWPsDtkff6y2vxynfyX
M8j+9jVlsonaLmdTZWkRsj+BtuEmcuiRkYjYiPX37+aHr8b+9tXYMbHsPtVQEHdk+/vmdsqMV2OI
f/kMP2yjtu1vx3QqvM6aceEGwIzOcxwYrHXEOXTZHavtixsi49mCOf9yS/90bLvfXi0LnUKpkYtW
31tyZTRB+c9S6vlKruQ7CZw+6Ut/AI551d/24/50n3x7UigyMIfGYo9hwYroyPwS1c3ff5nLOfRf
fn732zMB5jCcWurIIHbVh0eOCnko7JjCUQCKspppFK1C+3dnifPtCTFawGJAuUkQRl2Q0xjZ4DJ+
0a///lGMy9/5L5/F+XbWlqMdmim0ZYCCb3lb3dno68vuXRI1CG1dVY/iz/yHsSWRACdzgQbwy+f6
4aRxLrfWf5QjXqcZqe3kRKFV9Dr6u9OeZDFujNr/5fr+4R51vh3Cue7kg8fEOkDCJ3CqW0UzEcoe
Mdxj8cDQRf5ym/5UWDnfjuO6yf2S3WIRWxVfiybbl/UfUT/1KUx9WN5O2mMasd+b7V8wqR3K6JD9
8tv99BV+O4VEC9RCICMD4uLWdR96NlzYbw5han+/NH76Ar+dP8ag9xq6eRI4uvHOUH6f1uTXJ0l8
or9BwHXGefX3V/rhpHO+nQ0pIWoNozceAk53pVWS2TWp5GwD+fuf/+l7+nYOZMBbFDUkdQ2dv9IK
bD0joL17tPv4t2vgh6PG+X4ilK6l3KpNAu9h2Kh1FLBOHKmMnVhYCVZEQ2zCX36VH17J/nYeOJza
hhrtOFAkQ7X5Sx7/ckP+cBDY3w4CzQsz37bDOGBTzwGD0qaQFsG/wv6MFLPfKPNf/aiCvBzPf/9Z
fvjV7W8ngHJjlGdLJkHfK1wOBrRyfTQN499dVP+U3P9xwEDBDqmRg08gepvlKz7lot/9/Z0b1k+/
wuUz/ccfz6fKtvu0SfnjBXuaIHcXQzTgvSVEalFbycodrP08xzdDotp1NVpXWS3uymHGCd1smafs
bCvyl+yUU5f4Lv5r2yUOYN7kgnQ0BTA7g/NmNhyq9AzwwvCTBAxnoSqSkyeiCxPDe2OzK6U6CQz4
m7ONZ1uvus9Gj1yvgxjluk2sR3ZP3xZFlS2r2N8MjnjrSiTZkcd8kqCeS9iI/rKuKC7vXBebBjmd
o5sdWWNkYzZm+4Tsk/dO825HD5rdd3BZAJ6x40QvmLDmQRaSLlCqLeOJ69JnnKg8os0sIskzG0qQ
HBI5tF9d7iA/6+VHT4JUaM+HNiesxrAZwxX9fNlGyzos/HYLUl1ttuN0wLLJkxeNH3VmoNNV07NG
+NHK8MS0ZFhwnhheQyYQG4YAfKHlGIcILA5NjGunFDZ1YujBoPkPZPq+1myRrwvYtX5+ntoGO7f7
FCfiSNAT0lc2rM1OfzficFcOOhmltAUEQpzZ+7cWERCjiObPApCp13mGSH2TZCQkj726a31S9+P8
oRx4VZwD1dJJtI0QCOupf1OYebnxawsTpyuvIQiutLx7y1p2l7UNpvWEDb0CIrxpVPvL2fDTLfzt
oNMSq3d1bE6BW5GJwFLTeSSktbpF/16adrshHJJ8m9tfboIfjlX725k3GMwxfc+LAmI0UIBDjy/X
2/XWJTV36P6oisCJmWU86P3YZnJMvkb5mkZNEIrseSimWzVjytL8X+73n+pZ/dvJWA++QcBxFgXN
qjIX6o+zabfeipZ23rM29O7/ODuP3ch5rltfkQCJFBWmihVczm67eyJ0VI5Uvvp/ycAB/PIzSwee
eOABVaLIzbDXflbnEC/xzZ2nSQKAKkRLdVXKUrXxsCGZPfgcRwAa7/SrrGkhLkIjAQfRCU2zuwUX
HE0AAQUkvY0/+sytfqx/0yfz+UvPslQhjsV2D8FGWUPWMCAb6nQeORE/xfaPVMCKO/kxOcDxQNl7
tW3r8L+bTUvdXvlD2OQ1TwAjBRsRKT7Qbv0ZthOudTO7ow/N7B1Khr+0tliqsHdR4Minm31nh6Q5
F7BgbTP4+N1d77TPv4+lkv++xFggRafRJAqbfn2BZQbiHBw8r7f9+ZpoqcIMxuTROaknO6Qt1Bwo
rmtNQAp/Xm/88/BgqcKEBZRhiYE5NUM9tE5DmIc0VMI+NHdWxc/7xbSF+WdHJLFaaFVCK32F8TbA
c9d/tqxdYapVMWgIzDJYWEN7pWdQ1xZ74/HzEGbawlRLUXmzKJlqhU2ku9CawJkqf+k620RiBusO
VMkpxb17i5KvurhQEI8cOMXCBgVkp7r/2wxl5ia9mfnX31T2c7b/f5ge8QhTrYzgAxHwKekTlOAB
CGZ1Ouxs8WTtC7NdZzEndgPQC4xFHSRfIX9FecnBGoLrv19yfWTawvyeIVVclX5GLRCy5CHy9f6w
XTP7Q6Bc4shhJ+IgK+gVO7NF9j7CLFdNG8YeM0qPICsFszlfHhTGQXIyDiCs7RwjP5+Rpi3M9k6r
gbxEREZi/Hfd/MzZn3K8v95dsqaFya6lqIrgHFDJafO/NK1TlLu9sncmkU0bYbZnxgjPbagh0Dnn
AehCElne9d+9Tbz/jeKmJUx0danGRqsZC7sOldnm1N6AShxE3Ax6APmBp/aLNN35xJK3sITJX9aL
EhfTgCG7gPABUQSM+a6/hbZ9wc9eQ5j8emQC3FQSFnIfGV4Pt/thc8BGFCFR8eqd9IHs9wtTuk2X
RlFtG9WB9QJBDooUCktX9+LX9lM/ewVhQtfwaYqXNrfAYK4BG24BiefUPuqL7aNuGFvW6geUhK+J
gqoiHnfBMFso0ec/ksJaTqiw+jbrcGeGg8fZgqpyZ3jIXnn7/4cohnVAieCnZ4QoA3CQ03bUZiej
KLlEhPfFf5vOKm4BfzGbYWUVQdqPT3xAwUinADxTBwySUtiTYYhA2TUmHqzQIXyBvMP6BzczlEMh
8CgQstTmTvdL5q/1P6Fh6k1U+7LQnAAahzs4ahtpuex0o6x1ITow0LkIXK3NsIGsBL4VBbiSuKxt
x700new7CQECjrExSoCoEVqTP81vHZl2+kUSlsWENciWwEBEtRVOeRNw8h1ChlstO0aQq1+furIH
CEGBZMXaTQtDGRzWsaS6FKjnKKz7hr5+rX0hMtgabZI6w7pigCzLYD2BXSqt/tT7Gw9J35tCWACK
pIkmMAzD7EiD+VjcJZ56D6K3a55wWeSBNsV3PobsSUKI4AqbRrXniHId6OM2d8thT5ggW+7N7Zkf
Zno3KDMymOin6QS9vNee2ssISaa7hjCwfob9lTdAZH+7d58vmRFiBntAiak5Teg0Tf8WJ9+gigVo
6PoXl76KMJettbe1tWnMcHK1wHALFKydUMpYaC4KyDzVg3UHrJ/Bf75XdjYWsg8jzO+50sx1VjQW
qssd0qj9shMkydbAJ4uCmLFOuhJAqtU03rf54z39FZ2qo+o3TyNWN3pKHnGRfzP71IURAjCIt+3h
eh9KXkjMZUN1mpPJwnam0QxnaAvPap++1rIw32FPCIMRqCbDPv2pV3dRF36tXWGeK91SsRJS25BR
eNsBnnxr10vsfa1xYYqzAS6rLAY2vMN1HU7YbHdnJ5kHYv5XTWxtYRQbl9gsg06hPpmM31Gt7M2F
bTX9ZAAZwrRW1amYuI1umdzowQTJ6AhQLLA4bq55va+cyLmog+udJNuEGcKKrg7jXJsF5h2QHgH5
OV3Gwwg9Svm9Oym7iUBtGyifvZEwu00dlNAC1aGhGaOaUW3Oc0Qv4Gfft232ijLh77garb14qjmq
yaBaY0UTu3HPnuKMwj0b9U81tkygXSPHq6QzfDlgtna9B2SzRggDq5quTRIPZmgu57QBAh5Fal9r
WVjfYe6m2/AzZiHYfgY0HBSS2ustS4RLppiUVEmSVkyLUCHrqe7qwc3gLv5heaDkuaAzw4nB2btn
kz5KmPtdx7GHtisz5Cf9ZAfDy/i6fNdCFgLMHai/sON6vv5Skk2FmJAEMs+YC12FR6j2F24j2MJ6
ZnpajZ1wL5m0YjrSbiNVmebIDtvmHEVHVOuy9GtnDDEBSSqsjDYvo3Ba7toMTO/m5WtdIgQCoLiw
kPRABBg8dafyl5qXuLCDKwosYK8/QTL6mTD9Z62BEwRYkmFBcTWAmgu6E9olM15MKVp6rkxJjJud
cgKK2YQTjl2EaRiZv6j1bd7LnsueIkxeGBsCOQUmc4hCGNsZxxRlUwAARlrqkmm+wB8d8tt67zvL
RqgwoVEgGudVgqmAwxVYKcHaocR1PrfKzjiSbYLE3KKWUzW1dGaGuAz2UYUDuc/B8oCTvINKLD7G
z9StoP/h2k7s0yRbFTHnqA2WXqsdMcOlRDlsBXGlXqhPsW6gmqz9h4gNv0SWAKsF6yGoPc+03JmN
knEn5h5V3HyhVGqGvWx7LlIbDtadd31Ey1Y0Me+oT1OT8iSGlOJE3MRFSFdcGFcGlW+8FuGwM3Gk
XbfFmQ9770oHsLdXe2xY1xGLUguWP+TYv8Cfx1aSooJARfmpsZooaixeUbu2sWeWncklkTyYov6J
FerMV8UyQhiat990l7twdr4Hu2OyHRVvqhxRubHTn5JRL8qgskLltAXhFNc0k695qEoDxPt7dIQd
CN4YK867TNb2yI64RxKodfLfji1B/q5AGcGN0xgfNTUJYQnkKygkvf4+subFkIGgtIKub4RKC1bD
cbDvxnzvs2w/8ZNtjpiRy8CBWPvk/UZr8nGI8Yz76jB4ekAOyAXeX38B2cenwvUfh9i9RDn3dlSC
pwINhjCCWmiAJRcW/9pLfmQ77yPpKios/TBDnqKhWlhYtSjsuauMxiF7khPJqKLmf78yMBIKK+2S
hSN8NZKDPWzsOb8of36xk7bnfpieAHelag0yCHZIqPj/s2VbsDs6kYC5pYcQuhOytz7/5ItTIQrY
6gKSN2gcOOvFB3qAIUmo+V249wUkYfJd/vDhLSbFiFHTCBfuWYMSAUm1IymqnXOqdBwJa38NHH9U
dzmo2i2ojS5OqEH8ULqwOjQTN70H2tU1Hr/4OYRJDcg3zDs6XIb3geqCE+1mKCHywAZ1UZJ5gt3p
zuSQDVlhdqNYchhMhquvMn1d6jOKNWGB51x/ifdx/9nHFtb/fNGKBg5Mdrik7N6I+rs4QbXL1JML
IooPRyLQUYDqxtWR2qsm7KLY45Tq94ZtQgRbQrXbqcqZ98a3MUOJeQR0NbKYlynVXqma3yabL8li
zY9zqXuFYfql1r6RPnlBNdap1/PjknCvjPi5iJXJralyVuPCz6ryMKHcGfXU64UW806OVTI9iRBj
dKxuwHUgExbDLAp4N1CTlkCDsXy5aMfr3SkZ20SILklktzVEZ1aYas8mO8yoQ7/esOy3C6EF6Ea9
g6moFVL2a6aaXzHkLFG/BpvWnTVENnWIEF0qve1StgLVaEMkEIVDiLLZTbvLPRKM4XTYy15Iwsu7
avvD/Dc7vZ8SliBjHCW3lIyPKS3uikYBg9Z863PrO6XVy5TynYAv+yTb/z88DnastpnGoxEOCgq2
lkaLUE2tBtc/i+wSgAjxJooy1E/XphVGBkrukzVMmXoskM53gLCAMcf0rFWZD/b8Yw9fcaPgpQvR
lrlxU05cgUmXVYwoUUXxNyO4C2zIYeeHbT/gk3lNhODUwcqQrF0bherDJvjIT4Bnv5Kn0dd8KKqc
/vvOc2QDUwhOrATdBTJFO6xi7TW2M/A3l3tCUPwMKwg4n6OSG9a6gdnBlXKK8OI2zIob/iexwIzN
QGJqtlLiEbW4Oz9IcnwiQkDrlzJfY2y2QmiyLvGBh+2lO1PTWV9HyNDtB/MC73dUJm2hS9sZBpII
/a6D/jDGljlbYSOHTUUDoJP5uAHCKNlZjbXth3/yJd+H3ofGp2SuwTZesV7Oa4dDhfWznqNHVA4X
AAcMAVlnR4FeyIS1YVb3r9e7cYsrnz1UiDc1a+w0zywzLBpcTA3w9S59FK3N4NmsZG9hk0zN9yPj
hzeDGXKiGnZr4Privi0Aq0mynVEga1ncwpSA9RbbXVI7H3j8pwBT72v9IkSTFsejtcxRwUQhUjSA
i69/YnUGixYlb+Tt+jNkP16IKYm68bZLrPcbcXutf+vjzo+XNSzEhGGxAdcGkCHURxzsJsMfzeSL
M0AIAwqA4bA31qDTmTbgdfu8RrAVb+O9cCb76cKsJtzooLTBB+W+fiofy0N07KEka2+UkDh5AMvM
nT6SxDNR8AeYaAyLatUOM+zmMja4/fDCKAxCtZ0HSGKFKPLjjOmwmF6AyATFpWjXIzWKy5rxnR2I
rHlh4pa6mQLKVEdgq6SAukXfoKByYWxwuT42Zc1v3fZhyuISH1z/KEcw6g5qcU/5Tdc8Xm9a8olF
2aAJ3+zOiDpsz9S7xoJJx04AJZJyFFNUCMbweskW0B9CkrR3SjbcD6iDAtAC5kTrqJ7nzn5uQTp2
TBuYKGrCr4hO/M0Yx3/1CNMJSpGKN7LuB3hpr4pt3NQEFkWG/TQu8aUYuxsoqs8jaGttbeMuoW7O
2GDeJwZDrYuC+oxphKNIb24b4ZGARjidgMu8lJXp6hV8V9b+RMYSRmtNAI+WQ5sAstUPcQoHv/bG
mOEAYlgK6MOongOxPW3yZ9iHhelEjmkz47TBgRQCGdQu58NakNfazG8t1fpJB8unSg6eZA6X+IkA
LAZz3XnUcN6N/Inj1DtMJopL8nCsvbHEpQ6K2cE/OlcdsDAqL4E1JQT4SCCWZupXfQTjv4aeOrt6
siNQy8HYcwEzfjRJ9QCs1lO0NH9wVYBS9XQzc4stINPG/CeAvueNou+gFJQEELj+imFXmdfwEjSG
QnX40MYQ/Iy/TIgSIaEOOaPfNoZctBFp6mZ2Qeh0MjsOecm/dXCuYt10SSEQBtmnfGTacOgHe3BI
WkL/HU8XpYWrG3ysHOz1LwuEHU0zwu3bVlQnrfi9UU3AiSTDqUYBn0sBLnEqZWocePBAdQEnPyTY
PH2aX/kG7QE86Baw7Bu2GPdpbWQAZmeHHGTfamIuGac/UKnDTnkKKB09Om7mp5nyo0trbATm70sz
/m7syO0z0Ku5vmD3Fw2/clIXLobfJUdthF9D5ZvyMr6DJuPXqqS/dF4H8Bn41s+5r7YobVvg3GC0
86Vqkh98io6Vxu7ssgs0jpJZC2oRD+CPCnjI7jRNmTczCwC3sjiaPY5yQNs8pT3K45Cv8mxYEgFz
9mPezACVKnHLpXjQu6iC4gEDGIxSAMbsQw73bg2VbqCAGQXMJdkxztYXWwUntLFQztt0DxYtj6BY
xM7KUGZu9QAewSUYmmhdKVxtGg9qop4pcGHYseh+YdRntWY3eItnGFPegMh8BFvjRRtRJss2vwW4
5gDsdbclTmey/OsWbe9y7PO4Yoh5pVZLGENno2YjZe4K9A/AFOH1kPX5XtMQ69yWap6IksLsTk0y
MKuiu4EoDrASYQX1P4iey7GYzZ0VVnKRboi5JD7PdUVnC6zty/jW3bCA/AXD9375Pnj1MXqrVkgj
4L24J7iRJMkMMblUaPYARBGND3CE9eG0OoXj63jSfmyyaji6FrAc3E2mfr7dNMRsk5kBrz0UNaAF
fYYxNsAIFyz9tkGlx91Mnq5/LdlA2P7/Ye1i86qVWlclB518V6p70HOvt6u9X/D9727ZEDNOdE1G
+J7naLmJblhToOIof1mK4hanMG/qgFysqtDoKv2cWONvuF4HORsel8WAf1ANkFwTQy87uhQ8NYCW
HwfQIht4O04mJHYRse+iDJVMVrKeYJ5ygCsPjDyBQocVcIk0HQpugCwZRnhn9PoRoMUiiMjUeI3V
Jy6PqkOm509jDOsPMmpvugpEcTl1kwe4GRxk04NuGgMgeeDL9s2EooqcLp5mj3DhtVdYn9CcOZEJ
kP04KB6l0blj2FGoc8vd3maLN/T1bZrqEOKq9ZuqWD8Vzfrb8+UWTlO+nqFFoC1/JGlxiW0Fwnx9
PuV2cwZy6nFoo1e2kZuSEi4jpd7+jmmTOgPpDjBmPZdLe+yz1AhaDIGhW0Gx2JzSI8DyARS+a/j8
gorpUw6epGvW4BIt7Ql+G8DP1w1go/RStMhQ1AhPAOx3qBXq/kCbBqM1K3/S4vl21owLHIoOoIBd
2oo/wELsBWJ50MhbFRTj/K9qwxhqpFsXD9iKG4ChNq1+jIcm9iylvIf5yE09GD5PkwXuFdmdTpQH
o17Aq6fZA4HZdgQ0M2mGR2VZv41lAWp1AkSVVYPOmPEGfGZ2yzoTLM3pdS66p5UD5AYOBeBUzcWM
9sgEktCBSfvfka8rVhn1mNC40aVBFURH23joVg8/xcufYXgJQ19gnF2NIs24s82V7aOFswYdUxat
OnKlPIHlZ85hONeN4PKNf9tK30m4yTajwqEDlwtGlKhI9GoEEJuh8Ps8nNSXnVn9eXA3xcoGPZ+L
VMHiEdKn7QaFIyNRwMjJi30bizckvbU3HQy/hLtqCzHfl06uhljwoMLTWzdRDIbD32HoKpg0NV9s
eXvPD+GvTafUSrB1CFX9mXfHJN27c98+6SfRTyx40Ey9JP3abMk0LaBeFoxO8muTbRgBSlS/pjk0
bOHkgbNflvQJygCWEnh93YV+Y6djJNlVw97G14eesQ2gLmn/nuLSUaq0kSnggYIP76sHy93Tgkgu
WA2xkAEG8pkGw3gUKsGozEsPbdifK3jrIkYdqT8Btw3E8M47SdY6W5jxAwxLYK7WY/qhfgHGwF/v
rG0UfOgsBl/dGZt8611cBf8tbzwwnyMfWPhFuJcMlv18YWbHoOAVabRl0oYQZX998uf6pP48Khm2
cI1QQK6krhOuKVaCOk/oSmPgZ9bUhIHBHj9KNprESoaYD9bCW5xj9BDAHHaznlNkMdfWBVwY8Iu9
ACvbn4lVDFYT1xXfhhMqcauj7sN54tj90hvHvoBM4fZ/Y8/c6bbPQ6FhCZcKeb+YvT4uRlhoyAPB
VAHOU4q/wpW+4oBA0jr7Sct6j8Yk+fiWMNOXorQMMqKgD7mOpED5Ct3ZAH6+XhiWMM8ToJ4ZBBp2
OESv+jwGY9J7dW5+6WrEsLbX+TAxBsPG6W+LIjF9yPs70FuUfidzJfvhwmzWOtQYAKwbhT0/Nd1d
sh5t7YtNC9N5MRMwlqshCnXAuoz7cb2L0+BLk80SJnEyFtG4dFMUzkYWWPAtRyVfyPLl0YSDwNce
IcxnwJthrTqrCvTOP6IMACs4ZliNZ++l3CUdL1YdzClogCbLFQxFeldU0UMT6+HCq50NDJEMdZGU
F/FxszAqlNAuYJe55ghMfXHCvctbb+nPa5c+2qS6iQZEJyOCx1AzzG8oUV8dfbAe5mwB+V4BF2DF
KpVxeqqyqXaHVdsg5SVKC/NzkrWrZ6ttCALozjiXrWMig2/uSJbnfI5Ce5Px0kN+gXvVHfM3UUjm
gya+I5r5PFFoiPUMvMgNwgcNV5n2/AiD8Ps1rXy4Vp06E464iqb/ANIxnNPWvz6Y3nNjn2xkTCE+
jLSBjAZRIjSNgwZvkHDxLbfzUAkV1KHtb/JQG6bTvvGkJdATx27n7sdzydIk1j0gGQiZVTQrIWyR
wyFdjlQZvk1T+tIhF3/9BWWjWQwjhYVi0HhRwlRld+BFHNIu/ddNe1fnspXPFGJJAlvfMTe5ErIn
9gaCzKGESI0lLuCeruLtLnySywIR1lfgpF0Sa0oOHEVGig0fk6K6t1t2bHCGTlOkrwn3Wc/O+TK9
liOIuRmYhzUJCrg6ESBNGZDRBYx73OvdKhunQhAyE2D4OTizh5xDZoKDIodeczBxg9EUudfNvgLX
S3jE70wLSUIQCI3/LjQVTpg2ComSA3CIQM/Aq0AFekaz/gxrftObb7amn1LYgleG4l1/Q0mPG8LR
wcKlhAHIPbhKBcC40HhMcKvo4ucmM32N3V9/iGQCiPy8oYNrBOvxkCz6RQ0rmACMhTepkxb8awuS
iNArRxuuwPmqhBm8rubuglM6TJgu0R5DT0KLMMQiCktvdFIMmMNdBGR+yVA+OdA3Yhg3DajZS1s9
E1s5ZtD/6XDKhB1u1YNRXd9BgwsQ+9iA6IHyxuvdKVlaxIKLNWJ5Zdv4Lbz6Gw/P5p4gUPaZhCCS
2jxJ1gaTXKVvU36ekCLuSyfZu6STNS/EEH0dNRhP4kqV5fUCnxsLuF/YZeQWLoyNdmc8y/pG2JnA
TgQgAwpO2NpUYVVrXtwkX9uRiBi3eCJVNpg8PhTmAo5O/ZojF1SQxjNzANCvf1pJH4k6dLifABBE
cFtatrVrlg9Rj+sIGBQoKf3iE4QOMtJhmeMV15IGBUltirrWjaBI1znsuRd170ZC9h5C4KQaz+HH
giRxOf7UYTDHq8FRzbvB3qtWkcQtUXvekYZrqOvEx0CWrtGyIIPLFYclJB+cP9e/hWRNFdXmgPLM
MyvwDgn9xshPrQd1//vXmhZOXRxYRhg6Yyg1FowkgAEP4ON6vWnJBBD15Da1rcTiJnIiEa6eMx0V
Skb4taaFTRQoQUlS1ywGyfy1g8Cve7rermSwiPLwemVpE8Gh59BGmqMi1YebMty8BVXM/OtPkC2s
oiocNn16W0UgcFK9Nf24XJ+bBrz0qWR/ir5XkLpd7iajM4IRNnp6w/9df67sYwghr2vrlOkGyLTj
PIc6M86Lne68kmx0CvPYokVSdyoqvA0b7vFLP95WHP6rpb43kGRfRZjCiwULsynCV8nyFC490wme
7j/wrbA9n1+vd49kEovScGO0dRCh8FUipL9j0PzH+Abifb9YgNGqdiaE5D1EWTi80stszPGQEnn6
dobnqNfBoreqHq+/hKx9YS43LdDDMGRBQOW4WjR7dkS6CG402e26JHvxVLYBp9vTP1xBGHluj/Wg
xQecEoMmiO57IDatN6is3djbqxKRjClRHs4zCIENbM4OWTp5GyXNUm/JHgBM9rG3OfLhDayu7i0z
3uQr3QIzje9R8qOgpwHeAn307/qnkFxmUWEDw3UFcglWRCGrftj6nWWmIYgIzhA9x6jMbzt7R3ci
exVhWpu8mLRxQgXd2tjemj9uQr0kg/ERuqv/e/1dZN9CmN+pPas4bMQR1Jfqi0Uztx1BT0G50M5u
Rta+ML2nEq6wE9/ab1ns8c1FJWlz09Eo7k+/9AqiKnvhs5EkRIHgis/BEMGBckDtES2hYbj+AEl4
FTXZBSx2+LDRUlJy0TMkEee9+SbpHSJM6iIHVrRvN2SEWXhFRAM41hxse9hJrLwrrz+5jxAV2XmZ
khRzDZigIoZlLqB7SQ4rTzi2w00p8hX4OmFBRAFLDntWrv6J4vi57LO/tIRvJuuVuyhC/rk3aAFp
ZQ7KIVJv8N2y/NaOR1+FMLmf6B849A6eBQ9POK/Agwhuvl/qdxFpZpUUnhoVrm+STSukJ79Sje8N
Gtnlt8g067kywPNYxR0UcRtcfsd+/NJB1vPUQ51QnVLP9oCeu/4i70em//0ORMwalAblqQL11IGD
q+jDxeWUWtYhRWnDauR3uIR/bePkBIVWAgC+coYvyu9kQHa+mjaCVKHMUP2QRzVjP4qyPc+q/sgi
rjmGUV0MDfKhUaG3hMJaUx+Mu06H0RVcYpAH5+sL1OswRJwfkAz5E1GgFtMRgFkgNyC8qdIDS7Jg
VaKgYWMF9yvzpkioa6OkwxkyuiLlncRBpLc9As8mHeK6Uy/mG5QdDyqPghT+MHxlL0xBNX5sPafc
uklRolk30fex719NtlJv1vlrXSgXjdoOvF02x+Ml91M1/T1P9uP1Hv48VBLx3Awr26nTUkh0SJfD
ZmcjBfYwHtp8Wp8U5O+vP0VC+iHikTiH8RsMBnCqSZvyzWrGBnY32pF12dGyKh9+ky5r1ZBpP60x
CUbb9sfpBYsFyJNtCLt4rzOSS6SmO/c4n8clIuaJzI3AbaswB+5s6gyWASez5Xj9TWVNC/c1hcmh
6ciq/JAyy7FQNmnP4fWWJXtkIqaCqrSBZTJVt5PD6M+tRR3SwNbSnJ1FN+GHBF9VvoaZCp/txPrS
BRsRE0IlcEixrQMKmsKdbgpY+tIq/yLrYuU3SfOUD9POcz6P50TMDxHY0XfFhOMib36rE7yIX6e9
fY0kYAGy9N+NDcwu0yK2AffVww7OWrUD988TvHMv5sP6jx/HsHnZK7CTFKUQkWgVNfNW4Yj++n8J
+TxcKATfDoqG2tiDz+uMErU6qC76AK/CU9F710eHbNyR/76kbSlGyfsFXPm8/16Ymq+U3dv1pmXf
Rtjp2JOGOGcCowsnRycaeqdJiaPUO3tC6bAWNjq20hvLUOGsPQYwgwvLkAft0Tjs40IkXSNmkhiM
QZY5wgGgHqNA4cofLDM7WSRJQoaIWSSdG+YwNvjxczDeGIbTP8X+6CDXdordZeOE74EzZC8hbHhg
0TZWVlwDUAsI82p8T9nOPvN9y/TJEivmephexzpkuqAkL+Up41BqUZs4bTPgz5jd9KgmcssuB4C6
YLWrjNZbUaV1OK9ISptLfawaerOQ/jja60Otake7nFqnLTYTVrgYxpN5rHn3W2Xja25M6+an6S/j
EvS4+rg+PmVds43bjweXJtawOcDaMtngVLFHKLqvNyyLHGJiaJ5xR5MDmh+OATnB5NFPAnrbHbQw
OZCz+T1z90qnZKuwcDDqJl0HWpnnB5iGdziURlBIFpC+R5kV9pCXXn8fXTKTRdMOKJWbCdhYjFbo
OxbLfEENHbIKsRWAvJYce3P1zRI+oRpYFyTjcDgcPL6qQGYBA15AG65wVCVGS/q0mvCi1dnLkGff
p6h04Q6MZJM6fZ/yxW+AdlDghAdM5ZETSN9X2wZhdSr9cmU3wBn87Lrk0i6db8HaGmkkGF9GrTMv
+uJ0cCMMVrjYZizBxtsu4Uae3o0dDnGN/qIu/Ol6X2zn8k9GvSEEtdlYdAPm8VjYuvmFxTeTfpPC
G4HAw/j6A2SDR7yOnscqR10axeXJRT/F59at3dHpUQZngVz9/5OVk4x/UWU95GpU4RYrPgAm4vTV
N/K1oiUiaqynXs9SLcZVZVz96+ZH/Wv3lESUU+csn3SNZ/nBim6tSXVHtdgJBZIBLgqn83lokINH
yzHukrYzGkuB/d05FErueIgolU7LZMY9W4YrvR+zp7tgqPiQ4EzBxrr+6iUPYdtn/hDOmNoPKadI
w/Rjgt1jc0NhhEmmHdGJJFFGRMG02UcMutwaoaZzdJiAHSlkleZjr7m2uzFHnG51slP0uJealo1O
YWMyp4NZrgZCm5qh8vSMUtzr80vWrjCBKy2ldt402NUlehgVLVwZxp0PLYkNovuHrbBYBWEMTaNo
qEeFhlVD8nzfw/H0+m+XPEBMjlBlAtCP4W4YiFO4d59nmMDhMkGL93BJknkgpkYm3q4ZADtYpmDp
Dv7JJW00AKpq//rvlzUvbEbstizSsSqA0lZvFBpkqg8a7vWmZeNTzI80s2ZVdgMHy6VxUW8IpvyQ
+Tp04P8MR3Nhkn6oD9HfZe+GQbb9fF8rP0y3tR8bBXU02SG+LW+bAI8LjDds0PfVgttI/2SpEdMn
TcZ1o99ql3pv9BQHsApvPsRhfaw9oP+/FvnEBAqhEKkxq8P+X8kekq34bEny2M26eudgK/vmwjxm
zCjhJ4oHKMrqRsnfCnc+W2bj+mffBBSf9ZEwm/mUFgYHve+Qa9+76gKwPSRr39Ia1VQwrKkqn2V/
rj9JNveE40Zqm3ayzkibVMuTHv9d4Se8mvdAAeycZCVxScyZ2JoxpeNUQCKTv64whrbMve2bbP0R
MyWMGmZWbU2vdwCyH1BNAHMyh+DizQiS067cW7Zzea+1+TAl9GlM13bFcyZ3fF/n1kPzq7M9/Ymd
+tA+piha1HY+vGRYiXmTeRwmaypRv8Ob/NuYZjdVlZx63u3swt4vRz4ZWGLKBM5KTR5BwnkAEPbJ
yooOfOkJ9X6oNVGyNsTlLJhkReyROvvFUe3iDyR256h/JUiFOKllBi1JfoPn4LGCWJ6qYjHuBpT0
WdXgjn1ynowpcqGLejSH6oZS7Xc0FHdUbYkTRcvqJlRXgSLFPVNvjZO3JLSDM7Pm1XVyk6um5eL0
+ziDF2lYuTtl85n0GXMyI/9nQIR9MgsVKlxYZ8WjVbnj1HqLqXwzo6V0DDu9zwwYdbasKMJZiSYv
W+lhqeez3qUPCy0fFxTgK31x32WmWw8/K1xLoZbtjZG1d+osvnBS3I2j5i0xhe7HHJxsWgNDyc8r
vIuOdd/9Yiz9U+URxF1a9yuh2MtnOStcBQ1aRXyJSj2FjyG7g97ld5x2f7NO7V11Qc1UOSiPFic7
w0QSH0RyUVJ2hV1jzT8UvDqvVuYrDAar1EgWoGSU41wok4drlzAebL6zyMnuLMVs1WxH6mA32FdP
lnGTA1zCaph2RzV0QtHcbjVPsK5kvVsU/WW2CIizRte7Vqw+04QEypL6JN+qyoYbOmov16OXNAYI
Ybhe7SpjqDPHbcniUy8Jouc17HwY83oLMpw73S2blUI4TjYr5oUi2IPV5herCUVkc7KtPRGQ9C2E
IJzkiQY/P7xFU9ZvpTEB2lHZTpUXpypVbsoGZbsm4FQLubWwerpIaHh9bOzceEjGkpj2olmTzCND
FrXWl7OhaQEyd960DP601EGp1R58c8902TXmlKw4YhZsyWxKVRTbYf2fvRk3625+2hBr6Q38EV2G
PU3xkGKTuTNuJd9OTI2luItpBxTjHQySXOZe89YxejRLvrM5lqxvYmZMVyHHIASzgnYkNLOIOKti
/ro+umU/ffv/h4WHpymMA5EhO5TYexPtOe5bp5qM79dbl32H7Y0+tF4sbIaBBnbdsQZ+aFq53WrC
sutlaV+vP0ByiyMSiXoCr4TMzvPD3E53xrKVf0a+laio82zvqal9u/4YWS8JIQBaPLCnGyzPYzIf
WFQ4g67caOb99dZl31eY+mky0YxsR2i16m/sFjvWcu+SX7a3FwFBKgKkkiq4arR+IGORPBOQJlHW
72mGB2PFrXSmg1piz05Gto8R2UDGPNUNsBkZ9jHAd3XH1NGcGjz7MvbXU/Zt4yiOmbfTbVv/fLLR
EFlBtWKpI9yHYFc2zWHOl0vU8RPMHWuH/x9n57Vcqc517StSFULEU9KKzqFtn1DuBCIjMlf/D/z+
B25ts/jKJ7tqu7pgoTilOeYzEsMbKisocwX8hfRxsMq/qW6NQUPBMmD67UStNxO3qZEVn/QwerUL
sDJULHsZcAk0j46oaT6YDG3VksnpBLsmGn8p2xpmq6hzquoxGFEdVEAmGHcFjL9GOAhOdxXJryfe
/O2qcW9l9b60uQd3wV1Vpxt5tJWR+LFzfppRIcwAgTZAVJGOKk6wx876o+Zvlxt07dnLLP707DZG
1AHHJvjbC8axxtjPXVWrvlZuFQ2tDPSPQfrpBcNYERQNQcqpxKqTdL5Ite8dAT7G46cnU6yRxCYY
CiSJEO3pzOdiqzZ27VdLN8VqkozjRKGZRUEjzHrqQThzvDVj1h4urSy5UqF6vUaThPlfbQKBoz9c
7syPJfCr2SGtKsXE41Tpkd+ranbHRjPyiI4qVWO4L4yZOEmtOFaPBCNwGQ8tqjAANcmCPDGux7kp
UZHfVnCL7MO9qVV/B65cKb21HwRid6aqP/syfEOJThEM6Teh/OrHdcGnPtQUHBJxcxXv9bY+jHa/
U+ornWw0x5IM/qI1ZNIRK5WpLA20s15Vzpg+wjsC8rq9GCOPCwGNYBVcbveVSSQTj8rYzoyaL2Pc
UkBp4W7YVE7fahth4sp4UaR7IH3sgSdYglGiV6iaVrhr11iQLv/2tUaSFoA+jHH26cGMgOMSQDy8
/yHqxmNTcVQ6ffZYUgS86f3LL1tL3P4HgVT1+cQZBihVk1Mq9GNpxV5Rlq8hHC2hpgF4HEm3cO59
ey6vNGBanUof/LIiAkcioG0SxYVmY/aFHZ3SFFnmyz9s+dqvhsrS9J/GoZhYjDK4ZagYg2vjVrjJ
S9UDakF1qD1tOgAsy8dXr5GWFcGLOINN7f+O/LMHYKsfeu1eg8cb7sJ28cZxfG3ASAtMryMAmAsR
70eqXZVVves3USBrQ11aYQifJs3KcI9npEdNexinm1D5ebkP1h4tnVZwHGinWlUwi8LpR0WSQxtq
t2CBbGwXKyInKoMHKpJZQDXU8X5KwskDpukQ5iF3UosBIRWT2jEFHGmbJk+9iY48SMshIG3tarUF
eH+S/GUVwWET2ATHhOWua5X0MBZlMCiws7dG/GNBTwCa3HGzdXNtvsnxMd5AC8VHpcEfE5WzrjbG
MPiJyidtMBd+yoklJfcSFvp9jMuGLKxO3AxThCNQamZ01EH2CM9lUTZI2SHAGWHALSrxXiU4hMJ9
B2j+6a4vYOdLaXnf6tUPkmetz3CBgj18+N1XENe1VviYtdlba0By2HeZeYimIXcxhUA3Spqhh0uf
Op/znrZOjjqejTm1Alun9rLkfJpUdMpUVcDlC4Hh4M+e4dK9cdB3RtBedRuHzK9XL/ofMsOMdmYT
XmG0yS4EGssgutdm5ski6qGeMtDPDWWrZmTFI4jKhIZmVEJe532874prOCIP/RPL3AGCueclxK53
uFpqdxZKK+cD/hua+NjZV51tecLXUwR1Qv+2aBpHUy9mTGxW115pn1vB/Wwrlbr2cGkNrISSdHmh
wbu2P2ElTvl5ZN/aIKkMa9B7rRSETMAHheVtqZFX0kRBl2+Zln99IqSy26QeRbE2WDMeL96T+bYi
Lu1A87Qj+Po9XV6cvl5SqS2te6VK26IfsTj18LYRdHrMSLxxYF5Rt1BZfVmNAv7lCsXm87BQM7IA
uDN3PM4uIHIe3ywr/XqPo7Icjyt5rEbYfveaUniFep8BvJejktrUNw7mKwNI5jWA6JZO4cIb6ia/
JoADaC5gjf63OkCW5YlJyeDCXkMRaudXpLQeRb5pTG9/uS1TWX6XQE0xqRGe3XHtpyDd48j5Y0S5
Nyr1K9RIV6HelODigdcfMpigf0B9YSKvale01m+yhA7O4jHigOkNgm1Jor+k2qyGXWvW5e+fltES
ZnS1ViENWJxLHyz2xyW1hVqdU/LceQxnebEprFsZ5bKGLy8atW6NBGMwVw8Vt0+Eb9UerT1aCn2Q
AIQqheHRC7sv6f5q6YY4bK15pGBHG/VSD7WYY1uPHcXSzw2aSily7/K4W3u8NPHToY8Zb/H4uXuB
Vmg3xa9R9j0/BWpJIQ+vLF3N7YzvTRUeXiI90oQ5OjNPma1/7/fLsjyaT1aplDnfo4bpqoIpeTUB
Y4Do6nLzrNwxU1maZ6ko9u0pni+8Ce4ZACge5vsMFgGqp+w3k2Uro0cmMgBgNGpiQkOVylWFtIq2
qX1fe7J0/lEIKN5zybK9VoB7wCtUUka7y22z9mhp4pIoVLWKttke+i8cxBH95RsB/so5CgCqf9eE
MNO0zNQ6DPRjeMRZUPWzAIy86Ej3fNe9RLcUWwchKDh1thWeaxuVbCXJU7uD3hX5ij7AhZsZIGEJ
3znDGX3hVEegsDZC9dVBJc1pFeyaipu44lVFdmdlNuzRSq762Ck9FB39aoz6NNso7lDZI6+UX5am
/k16bQt3sBJUyviFRo3D3lZmbAdwUXPtMjmkUXyVFjpsieJb5DKXMH5jjKy2qbQEzEo7DTTHTXxy
mJEFNn/QUxwszkcIkyPQN7YEQmsv+g9UgYly5jFeNLkTbEMacBBdHD6d/FD4cEAG8M+/POxXpK5U
himMBptabme42971XnaLReE4gOzykLJA/6nvuytd+XB3ih6XSpYGmVfXPrKnHDxcj0PN+0AeL/+S
lYhHBi5YTAuLrtRxt4GYvHkwkIMVyTNuUDZOOCt7g4xbwJHNFjYY73t90tyYAzeuv5RJ+XD5168s
H3LNiJaItBQNrn1VqOxGCPbtu8sPXjvH/KdMJJkA1mJ2vq+EflZiroHBqdtOWUxPQ0J31I65p9uT
7oGbPKcD91hJI6/nBIKgCOgdJBJ7Y/qdpobpTHlyXavVg26CpWm39A1WUPVG+661gBQzZKE16Uj3
ZPt6hHwABM142Ni2Vk4MskQXR+hCzUAW2id6+GMy0vs8FMccWM5Ui89RPT9fbum1ASIFDxBvgdRZ
TZhz6ui2tQmjthvab3Tj2sOllaMGLHoeAfrYj0NxigC6hx7mvq3sjbhq7fguC14pQz2XqSXZnuy1
YxXEN8pBP4JF7/0fdpSlIf57IUZl7astEjI3BDI0xbTfYWvh83D8xWZQXGOewtQo78/I8qFgWdE9
znjy3ibF1qnx6/bTZAlRbALfOUVIVII7a+5z277OVc0OiniL8bcietNkJVFu6SUxG5bsRa6c6qa8
yibjZNZt45gUlSsNYa6BmlnBrJs8UTZOYV/vXposK8KJrq7GZZ0vBH/kqXiDstyN7PAhhbeWo1H9
3NNoS7u8kmvUZGERBd5raHtUS3WxOwe5AC5xcdUZJ4QFk6d645/M596W/O7rBV2TZUZznGYc1pHY
WSJyzSJQiMw0PKgDw4bSbF4UfjkmNVkEg5XRrHgNyWutmX7dChCnO2cyRo8OPy8vC6utJi1sSQ+C
eU4aBJ07sIUnb0DhNO6BG4+63UEcTUCVYK+1VV22Og6lcGrswrkdIwpPCfUxEjAC91txNJjXFCFK
0PdmH3px+3T5275eszUmLXkFYzZNCVtqLKZHe6oORbxlLPH1MV1j0oInCmMarWHOESrxfXPFdzmo
omK3GYqtzBxZsRL3acLDQclRVTZ6yjPwAq0HJwC3CyxHC4yT4i1rnxI5xVPoX26tlUhXk1UrqFwV
Wqrhm4oz+aX9AYUGfsCdl//ubgEt9i6/ZaVPZK0K5rxpEziu7Mdmp1g3m/7vKyuoLFIBrAReDCXk
pE19y9UfovB49nL5J3+9QWuyh1Zkc6WKaySKOlt5YaaROvasBEqhH4qsOXNlS/G2sqJ8cAs/Xa7U
ObeGcCkfUecZydGCwklJwy7T+2255S2/QqfWZMVKkjCbQBUILelL+rwUc5du7trv+hXddZ4RiF3o
lv5WoL/W2dJkB4IjVZoRaXFoiY+0S3ZzviUfXgkJoA3699gZpTqQ8TUqtdjNiOzVUpqh3C5HFeW0
dXpY6xBpkqv1KLRcATByVvufjWn9npCbHKvil0a2OMUrLfQfwUpBaIo6bIK6ugGEKcPFvrIRsa51
taxPaSujqONIJzvrbYATBRBoCJ0iP3Vp5kU4MzfOkgCpduQ3RCeXp8ra5yxT6NMQ1pRRy8oKr6Q1
/a1P7Tnm5dY9w7Ih/Tc+0z4+89OzRR5qYpyQn+fPnY/88JKxzF3uthYup/8v1VVrC6GsExnTREDo
gjcV3IG7INjRlpeexbPyUcS1NTlWVixZM7KgYxiaCyUhSXFNTIF8b4cbcLah2lv9Cmlj72fR5XEG
3Qi7mQPVr3fho4G7sKWtqt3Wcv6xCH7VK9IUj5MmjPp+hLRSOAAju/o+3LFzdssjZ3o2uaM9G8JR
XeYB6ukOQfEOGTatUaMVlBh6W/vl2riTFgMGHkgYGQNkCSPACRYMZLY8yNaeLK0BKewGNUEyqASG
xsnwi9WHy1NlJYJQlkXn03COE7tthxwPVlBnynBVtsA01P1mXfrKD5flDe3UGG0fCajTPCgHxjNM
Cf1kcoyz9qAEJaTD9HXz4nJtrMmmTxNpQdwbakhEKfyEiyAOUAOPFIU3+rkH/1Rz46y8Mmdkb4Ue
RRsFMSDkhRnqWYG3jkDgamwCkdYeLw1msMltw0Y5wN5kqLBg5lFtq4dmFrvLXb72eGmUlh2b63yA
WXGl/hZ2CO39m25/czmRHRRUdHXTNgnZ1XmIYmxo5+D1juK+yz99pYeZrFhQpzFLoUkg8IwGmhBX
vLjB9+kR2y2cqbfcw74es+Di/TsnzEGJLdXCNxhx7i1qA8MMN7aPr6cbk7Pz7WB2pYbSbngsdkdj
9lsDJigd4BD6yc6uOzo6Srp1V/R1PzM5Nx/Hk0YidemKgTimtkfNohOF35oCTM67d9Wcj8bMyS7k
vyH3HKq9gAvLRi9/vccy2TUBWmyGkm60kvEUXc8e6sH/2NfNK3maAgU5FLrFrvg6smJyEj6crUhU
eoE4gf3uYYZTxNia4kPJHzc+ZJmx/92WgC/4dyRVomU0tmsC9mv+RnTmmYtBDwg9gC7pgJ3F2p0W
Zr95CXRRWriGWSwSjfdvvl2a6LmBEs+mzckOwDbjaLj5sQS2e3RRMTLcbJ+l1sa0tDdZ4VhOKsFr
EoDPLEu/GtUI1+iMHirLPsSFdZeWFfJ5iu5e/rCvT6VMTtvHWdPPbW2Fu2YwdnpbOTDWgUVpkCGp
hMp/+El9cyDK+XuSWhPuPZpwN3RN76qw4/LsCobM0+DkE0BKRa54kVa+JTl5o3V+X2d9kMFXyJnM
TcDwyhiS0/wR6Wogg2AEoO20vxrKUsFB+Vu/LFWc5AAP0stturayyhl/GPXBxljBa9LnwV/iNOJy
20nPSlD4kMWKjb5bydMxGbiTCtbOJYAocFBvzxq8Sj4W8iV9HyPz8jIf4VNq74QjXFySbczDtQGz
LPSfgpwuEXoocrwzrJiTh7eKdavPmSPIj0bsKvXuchOubBsygocN4IGA24XA04Rt4/s3C86ZJS0i
YTYmQ5yEAPLBnMoZR3SLbXyvDBKOAP82jda0kTax5eGN6SlGMKLSrgQt6HKTrI4qaW2oOqqGosBU
zcQBppk4H8eBjbrCw4CbUKRH/Y33rOwYck4/SZMQIuZoiQt6r7rN75ZyiyEY/cg1fmwjElZShkzO
7UeJEasKx3v6QPnbXS9sjcVRa+E+w+kFusWthvv6tofJ6f0Q+c9qiCCsm+5Q+7dUw3ZXsWdeh4fp
djyWHHNkcbQ2rvvXjSZcevyLvUrG8QCugkRC8aFNVJANzTzY7R7heBVEQbm//I6VGSKbLVBzMLKy
xkfRxWS0APeBRlvnzGVEffXzpTluFCmFbx38qrVdfV0E+a5D7+tuu9vyHVlZRORUv1D1Pi/CHrKO
ujhZ8eAm8akuYYHZsnNV/WFbX7L2Hmm6F/kcQbMDkz5SMNcUj6iv91qBWLQPqjB0k3orm7WyschJ
/cKGh/to4kX582J3Me9tl+3I3UctVLA1kNe+RloACpJocLozl4Tw6IyAFDL6XjY6aodBMxweefwt
KgeTc/lRRoyuqAgEj7W9N0gTULpVYbW2iMnZ+0SdilBdhFrarj10b3GASi7uqMH/qsbSrbvEldkh
5+YNoTRlr+OmJNbB8G32Exiel+fdyh0ck9PylcENpgGyuM9sgFc0n99BLZe4pHHK0umf292wZwf1
jd7oG8eDtW9ZziSfdlw1Lqe0W2S5Sm4jpubkKoZ4eONz1h4uTfWOwTge5uNYRnp3zP5kcFO73E4r
JyZj2V0+/eo2LmfctKIHQoPeGFp7VaaVm1j8WwdvJqfYK3O0eG138d7Wk6tKID4m/V61qo34Y+Uu
msloKaSXusYMcTlsDbZ6NyfYJ4C3c4A3zGDyaCIub3/VU/FemdPoT3NxArR941y71iXSNFdqrgpD
wauV7l6UP8rx9+UeWUnUMTnlPmnR0CYZJLpJVtc+LvDhepSbTtLOIRRQGnULYj20GYncpq86x07r
jb3q4wL0iw1FTsSX+mjYVUT4ngGy7NgNgwK56/2pVd9xsP5hEjApYNs5sXmfmJEBRgJknGXBD6nJ
Y2fczpmvbMwytaoLC2FUmc1RNECDDz0hczRvcV5S9u1WiexKvCEDrIYpKoeqwUuSUHPzSj9ZowkT
7h0y8c5UqBvduXLglkFWUZhovSkMKFP13E2LBzgSOLH5ggzs5eGychSVEVZFP8P1XOh8r4DSdOAj
rhw1PR6QKdOEYxKgXE2UufUjLFfpsMX+WltdZbJVlIoiLBnHWwuweU07eqgzWu0thVtB3McC8W7t
dYbV+MlMd5qSvKEZzhrtC5jFJwcUPIIhVcfuYCoPl9th9Scte/6nlcwuTIupIaKhaLQPfQi7cX1G
gYui9jtc/71BM3LoiRGoYB2ZXfpXMTCnwiwqAO+JdmRmcLmyCuiGN7nZaz0vnTOsuJ21SMUPClUC
vODIrsPKpg4NO7glZbeXP3tlFZL5WZE5TDkvEaLFY33oY4O7sYlK/ssPX9kcZHYWjEXAJknLRQNp
/ZibOagi+y6jW5ijlQkok7NCuLbRkILvnAmzBtawPetmlqPKynoFNehFn+PHy9+xNja05Rd8Ghtd
lyWdrecLFqKPvRQmlfvF6LZ328nxS1zSP0PWudvKAKz0iYzVyiODEKsDy2+gFVaSV2ZvHi5XFkaZ
oGWraUIaigC2H0pYU0Knpo7Jc5NGT5mVPM9Arzokt8JAwD1kDOufMBm6v9yGbOW8KaO1WtuarMlA
WDsMonGt2LY9U6uvkym+adT8xsjqxDe08B4y/EeqF5k3APVRNOWZZ5Hi8bq5rWlieroa2sABtdFd
mfWhb6YGPOWH/lULY9PNYxiI5rAkQeFscbDB63GyuAZeMJ5Qa98a+6Rt7GPHClTnWeyqHAqCzRHJ
lcvfuBZOyGQviDDASBQIqdMsKv/oZYiLREUkbq+Lw4zMZOVOde9OeRM0drcDDe/JEN+jWTNNWr9C
BtfvpsdhlMIlKw5PFtCuG5+1POKLfV2TViISFkZWzCh6zA7tIb/DPuQWz9RdDDO4p95vvGVtgEgB
EcttNZ9rvEVoPi5X4L8dwafNoTv4Z7jVHWzVt87tK98ji/YKs7NhYoE3LeRnfkp949C8GJDniF3k
zd99y3K++7Ro6KQtEk1fhMMdMEvg7+cwn2XXSuQX75PX7rZSa2uHLVmspxcmTLgVlJVZT60X7sBl
vhKnyk/uFe/bi5Ks0UNlmTZEQwQfeAXVrMnbuGW3uDZpZD3eMFXWwCC8B4JBP9MRKNksFJVjCPte
nfIgKeKd1dOfSmO8A72P+9utcbCywcoaPZWAfa8TrLOpbbngBvzpSpTNWYVXEv3u8qBeOct/LIaf
xoCW8zkE2xEYuMGMDlGSmU7fWJ0DxOB1aMCuwizEQ5rHG5d6K8EcWwb859cBhdCNaQV3TECKcvgP
VG9xXripfdN3N0P3O7c33cBXdhJZoqfrVhvlYwkTP5ASFR/bxSn6/zffJLjceOqK8SvQS/9+z1RR
oNGwoO7mgt0pqeXjPPioDXHtENQdXyW82ZcGhKJMuzKABeFztqvrEEWz3QCrx94pB3Ft4jTg4P7R
HYYakBf+JyOYIWUapCpcs9PJC0H+akPhcR7vmBKO5wlQB0Cukne05cEc+h3JUg5DZ35rW0bhiC77
1dvhLmlhekDbBe3RWVd0wLLLtQll2uI6YWI3mJNXi8kEsnAUDiN17AxNc0WtGqFQ925Gia/S8dQV
xtPMdWxbQDq7sIzdEWKedau/T1PuweT+pGjFnd3OAYkGl4Swe0jB96OieSHKiHyRti8pzCpYpTl2
0nLI23sgutLxziL1s15H7V2Vd69jzQJeRqGfDigEKCeQY+dW1QDeTW9TCPMdlKRiXrej4Sikah8Q
SBE3rdHSummmgTLMD8LqbnG2fFEV9kjG6ioNLSitmR9XneGEiv2m2V3toEh3F0/Zr5zzACYIfgRG
HwA5AI+Wj1wbA0VVnFabzhOPOncW+MFgGEG+rCq/eF8DkWjrzM2iucBOn/6cM+1XnzeHNm1J0AiU
FEzafC8yjTpTjbqkLmtv+la1/HgEC7RlN9ogTnVnnoYsea5rE0Zk4743dBfIEb/Kxa4X/JS19qtu
9K+kDX/QqXtvemIhITagdD6FrHrmyk1j93dFM78J+F7zqAZAqz/p9Xhu5vwpzJWgxXEA9iNN6gsL
yvIOaDS9Na87TVSBGdq/MeZuBzW8mbP0j1nVf/s5uZmWfJiWHY26eEsNlOaj5PBXBPM30lLhTJMO
5LSITCeOo5c0SVKXaJl9VeZj5YFv4jfzgEWx7V4x9RIvLpVAy+cn1P39TnSIw0l+ojy5y1rNH0h+
n9fW00DqA9IXocPC9lfG69odFNN0yNxZ8HFKiBtyUl83hpK5iT3lZxKTm5wQzRmYZhyLqn5JLOuq
ANEw0Yfz3CpBpJEA1rD3lEYvCQiDp15fOIMQwGeBjnpXgHkwU1C98lrW7R4Od4AiIknSKyOgsHFv
79W0VNzLq8PK4UIW2kYd+qjR42ivVfBWz6gb9jsrjr3LT19LW8ia2tSw23Su+OIWEN0rz0sWkbvk
Kr1lfuZvZ4JXVNxMltVGxgTIOsAhe/1GFc7IneoRYMtd5Nt+E0S/57+YlmLzaLECSmSy2rbQQlCg
EkZ2I3Wa5/4gbupd+wMgflSKY5IeyRvZ5RAosy33p5XDjKzBpZ0CuTVHO6oANNf9uczJxma39uTl
7582OyK4pY5KBLO4MfUngKdK88/lzl978hKhfnpyNuLEAXY4FF4Us1T926YbZmcfMc0XkfSHp/bn
J1valJk2DpIMFU/wodvN1vxoWONyDPLyaXpv+PRjbhmSlprdgNuh2l5ZCc+oUcI4KjfgZr7PefWa
ZNnVkJqnYhQ7ReWo2rEeyJidIUnda3qYeGaRZU6RY8mwivRUUAtLERyTVJWA+WnQXRpNXsmsx0ZV
lV00Tb1zuelWx7N0VmBV2de62iKa64re7SruCF0/gh51bjm/bY3MrTI4sBGzhkgzrYHWyJ9N0qcO
i0s3jFA6S/WtE8XaEiGFD2bUVhD7Q+IYl0gDs7q7hcGWz1LjNkyQi0isO1OfgqQcDiz9E+vgBY3R
bpptj6vZb1uNN3p97V5U1gpn5twLVkLk2Ae96lSv7AR/gcgZXf3YX2vwpyC3W7LOlU+WpcO8iiez
wA6yt+dTOaISRPk5IuN2uXNX5oXMkFNAZFRnEHj3iaK/UpGfjXxrNV8JlD9uXj5NDHNQe6E2mMxx
ax3iBnKABrUAc3kU4EzYavXHsIeHy1+xEvbLImFeI0LrdRzNLXoX25Wn6XC9iA5wgdtYmNYWWVkg
jJpADTEF5kBPSOIuGIQppyeuWa9dQaB8roThjxzu6prxMneC+gMK8JAzw79NTAR9dXxQK8O3w+G2
behWunetiaVVrUgLSooYNhqNH93zd/qySEvbny1cEfhtf+w8XFYcMr/ascPlhl5b7T4OrJ87dR4y
hLkQl5IKPKSstx7TRj+GdBR3ZccRY+uVdQcsWYG8JgvoUpyZRyN0DjY/w63ej+DQOIVm6ioZYsUM
oRhwzo42Vm5HGByvCcqqqEmdelDGozCwpMWpHj/M4xRYLD0OpLvlgw5cssj3U9u80La8MkZ+Y5Tk
ABu/jUDk60OXKme5aWOnhcZRbLBUFC10oimgqCjaSqKvrKiqKR3qiobMvOn6RagxerOXeS1UPwBN
3UOpC50Dyuahob9N2o208Mp1gionuc3BzqJwwPuW2xEYce6Mwm2PPcDl016LnPTH5dGx+l3S6py1
VQuw8EwgnzJf5nOAo4tnu+YVdZszAlqXbFb8rX2SnOquG0Uz5wSv6l+M43iY9+yeXC16GqRxT1t5
+6/XFVXOec/UHFVQ8GGjTYpjCEu5fpzdtLPOffV0ucm+fgP7uEH5NJ/KjoQ4RuINdnWl5T9SC8RK
FZG1/Xz5+WtBr0xS1LtyZPHyguxMg9kTN3GQu786L3pFRb23dWH1kYb7IgqSmYp6neRDoaCUierZ
a1Omr+WIsKCpXiulfUlV+4GVzLMmdug4exDc9uGBHoRT8pQyuEuUifIS6cXjaNSWU0T0btIqnN/S
iTq9ZQX6UBVOlGWzozTDn1nYOwg6FS9E4S+4bMjNpQSurHlhHDrW/tI75bGLs0cy6H9yDjsnwwKs
nDZjghU6QYZnRvZrHHLljakJ6shQfmOnNnivVHuvyLi3OT/HWv5zFJPXhdqppfGZ5OHToNS+WTWv
QMqbiIAA/bX6qylJ9hs9tbIVy7TI3J6QkMjQU8Irzoo7nylwuXxH3maXQVa1XSey9iIp9REWQGgw
HfF73gzXdcN/mI29sU+uxCpyIUWSRbWSGdjzoV3eKSj8IA3ft9YW8XLt8cvfP80WHS6FMVgVqAlQ
Yz/s+6CpwFcj1tZ+uqxTX43ipcU+Pd/IBYvGaumCSj8XynyqoyJQ7PnWgKVjwapHbtbnEQJbAMw3
NAMrC4BcRYHLjaKhGl5ZWpWj5aqj96CR5q91s7Eor/W2tNeEdaSp+ZjAamtm55iM951teZeH7Nqj
pYNBF4NYW4YYSByw8OwwZd8DaIBK+G8/1KFpTJWN6JrFJ4XwHQfJYCJko5u/HkWqXD7RKBRGUvME
Gm4Bs4mmcer4KUt/Xm6TtYcvodqnIVT3ZtwpXZ/u+2h6gaOGx3h8a4db7ICvm1yVSycKMk9UK3D+
ofjtxgCEZPM9QZEqV0pYitK1KYEXbVvDVaIpjvHcBpcbZe1XS/O2qbTcnhlKhXACe880SFP1ceMA
swItUeUyCcVCViHE7dU+rmuEvnUc31WDgbRcVl7NjPhNE3qpBopOxRH2zLHTVMp91TSAReXx70GI
k21Wwuk4zH0HZpGjAWyYm2GSDGF9O47qhtJwbWBIsTrLSVSaAmn5KLORPTyk9Lmfv2c5rcolFubQ
JXZjD5CUwCbCyQ3cm9lquREN04+M0H/XRVWmHE4sKjOFg+YwG+FD2PbXZGI2oGQwCJp09VQokDSC
IqrAy0XAadmmL0OuTqA9iOpaB5y4IOK2BZIbVNEC8KloukdRkKPmceUpNYrcTSPP/XBaXFpN4Nuz
wdozPpe7mg+Jo5T93TiGAQzZCneC3UszG7HDeQ8aWuWnXfHbhmQkNm13TqGoHbXyfi6vi6K8qyg/
mWb9WILk5aC87zyea6HfWyMupRfvFpekdYWaVXbbsfwpz1HoZCSRC23GMYzVl6LSITQff05mfsxj
1GjPAKGGpQ69nQEQDp/9MYoDPdKPVVHD+QnKpyFqhZMluseM9l6N2c6Yot+g7P5s5thv7Ay41hTt
1fX93lSq0MGt+Nms+n0Hqasz1BpzRGVc0TC6i7Pu2h7MH22UPNYhACvRdFAaAseauvWzrj5FtQ3b
GUAPePu3m+OdTpSbrBt+DMqcOIjEndQIvQGpN1FZh1zpnlBPF9RR9oeUoNV1+VFXX0wzD/J59CBO
B7IWV/3Au4vRxvWRWp/NHgJMu0C18nIp3iE1wLKd3Wa7MmN7O0I02fwyIKHr2x1DUU+l1rrbjNWR
qppPB+NRs2lQ2sm1WipPScoeLi8lK9NI1odOyUDKXCAEqNS/apJCIkrgHhRvDPWvD9SqLBHtlXbm
A4IABPzaDoFG49j5fGcZdec0KpR1baHtu1x8L+QDbuHfzYLX5hwWsFLfR+9d7f6v3qTHWQl6iNDJ
oaT/3h0SlYVt80iFOep4kTFNQTdkjsUgWEi3bpG+7hQqK9p40jIkl/R0jyqonxUSI3bPznNob8QZ
K4cYKivaxnqu+zQncAz3Br9Hca4/4+p+dA38P+43/g9398tq/N+Vjsoqtn5S62RMu2yfgMGzQ9Wd
i4OI5cHIvvCXLtlmHH0d+IGk/G/fT01YVqzoUog7Csyz4R42hEJvPD50G7vuSj041aX4zIx1kaf/
j7MrW46T57ZPRJUQYrpl7tGzHftGFTsJM4hRwNOf1T43+fjdpiq3rgQakLb2sAbroo1qGYeYxKif
7NH06mH+Ayj3TzTEI1b0cKFUh5+zOj/Aiedno0J+1ySYnKUcMjB8rF4g5fhUK2p1EWEPWIxJRibD
cikLTAbNs9K2O2MYfqbN5oDh2qtZpX9qNmhc0y+6JEa+y3Q9rOLmTAcWTOOmvdTlNX/xof8HyFbH
VjfneQE8KXFRoyTg5PQQYdB88ZZuAv+vwMzUNaCtTGdiGuqUgYztXE5LX/XETQ4mnTMLp3rXQiiO
e0jl9NctFYsrrUp1jWwrsMWnScKLPEmdwZ/9aVfdpHfc06El7mZneFVBq0u+2Lvp9l9CsroGt6HR
Z6c2hSBdMYETkE1gIe6oZvjfX/2zpf7Vl7oEnb8yahglK43SqGjEPVwsnCBaFQ3I1/xPR2gPZ1QD
gaTqvJzSwIidYSOv/DplVdfYNgAdYUFqEtzVfsrQotSgAb/xQFeW9xpShs5D3y0MiD12CTAAdTjx
G5VOG7XQaQjoMYmwJNyeedzeONauBdA1kqzrrUJNKNRYOyyIxNUOpWv6PBo8QJlgL7ClDXflHFij
ytpCh2/fghzXtNHG7B80k7is2jgtr32RVVQwczF1sOFLo9RejomkBwIrvI1PciUa/A98jFrlXC0t
4gAOGGT/mG9DinJyAaA92a9baPrLsf7FSl7rvk1maZYMQ3WE/GNilYAMWccCGhyQLgKDd0te9tpd
VkkFvMEztNCTHLYgsD3kDfyjg0LrPKPAJJpvObd+zje/epjL6v5rWw52JRUqsS0VjJ0XdwAyJYBP
B7jVyuT0PuTiw/40PquJy53hMYavgJP5/0xCVD8nFH/dX1ma2aI5UO6pGloh9SVq+XfTNe/K0l1+
8kMebIF3r/Sa1TWqDLJ4ucUvtzKgEeG0O2yfcAmBp9X36GpvTvKvLPA1sozrbcviDrlHa/xOtNdF
/tvGWUPIskFgYKzgQKiW3NVE66pbvi1X9vsaMTbXTBMdOoiRWb4tkjuEHVsgYr/flNcuvtrvbLRT
ASAQ7K2Uzu3lc8N/dvomGezrTF9dY00qq9WHgUCPbgyqne41B+nGsDhGwtc0SAXojj0oidv/pE7i
b+nOXnmiNQBFL3LW1g0Gg1Q8m2NA7ZtGbuR6V0Yv6hp0MjeGFMlFUxKcp8BuvcuWaELTp7GPvQcV
kk85sfj9+29z7UBZg050C42T2LIhQnsX38dQZbp4EyincnfJZ5R/9SZYQ01KGP10toEt0RndXral
C5FMP7HTX3Ws/fn+Ub6e9aE4/W8cqzCQsNMGmtJxDU55Hevvi01mx8yss61b8LzuU+5MFVWdCwV9
Iwf4/CxfRM+19FvegR81VPBlByHfa9QkLIYuHHFKB2qbv8p2dlpTnPliq+5CpjdhLy/5yDHu0JOf
qSo6x1KXW8agCZgZEXymDrmNTnU1PlYmAQIwQ12ut5NHMVM1QHxETwbiBSUsVf3v39qVHGaNepEj
t3PAzyAyW4Hmv1PRRa3Um05+fH/5ayH3s9v3V3Qfm35KLW6jQDkN/oWa0R/Uc3lUfXjPevUWikP7
+kBeOyLOpmAUYsKX4ZjYtb9yH0wQF30hwwEINrQzR9tIka8w+NQ1XmROq1xoqDfQ18I0ZKiKP7wD
35gku1zmMJPKixlaWdpJDvwwbjpYXFnba+jIMEwLlBRsTOuxX5ypNAPelccl0Q9JY56aGcxBswH9
lYoNfMDnm/tiXa/xJBhflZqekYvbukStUwT0zyWm1iF9uqjddd5w5D/K1/ZOuMpO2WitXsGbq2uo
SaINYqiGiyCgXv7WU/pTncrfIGMebJZnjmWUd8MAIHpqPg8KVAPkYm81Vq4kW2vkSYamZ2wr8GgR
7L6cWtDhwe9RisBYjsx8/X4zXMkL1tgTYIJjtEUxaJxgONXm/LiQLcI4/WxsfPXBLlvjr40mSugO
pypDTtpLYARtfpsrPCgEATjWfLBJQpyxARxTxPVLZbDAYka0zAvgwX0XMDTjnNisb7NEFy66iHCo
4vUezg9OWvU/mIF+ZVe59snONM+QyblnJFS0NKDq+ExG7LQKrFUH1C7tGHd2FyqGr/NXFZBpTYXX
fepDNNGZl7FzIGvhKjF7zLpychSCq7IF+GhNE6a3DKXwDD6/QncdeBzzrSo7VwXKu5kNbzFGKN/1
aQFhDx22SIS8zg1g3qVQiQPX7V9MalCEkjsFA4Jllq4pSqgxpubeLuubVILb1vJlPxHjsOTtaw4V
P6eizT4dUHEa5E0axlFf6B2JxbIXBM0c6J9Ip7P73djUkdX2EMVJnLY2XFFCvH+2E2iLqDeVWuzL
pXhC4+VF10fNL+X8mFq1zy2Ut8Yo6E4XPfBD8WjAx7yHIVn607abNwGt452p7uNSGY9tCgtgS+OD
W8/sCdDj8TxmOv0F0q7w4aykHSVw37DqYwfImGdBZYjXabYi2ZWBNpZRyy3pW4O4GTLLrxTxXKnl
TUz0BhBrNNOFgBl0PCiOZbGjWprog+UlGqP2bpjJ3mDj+zSW3AOM+wlmFvofrSrHD42rMMHRJXKq
uISZgHFp3nfV6ANmXjt0hi4SRi+ta3axZ8xQDaEXdbEEz2pC4q22mp1NYVrRjcNL0/ZPumqaPiz3
osRKO48vaOMvSM0MYT42UqCbqd9oCpwnG9N+gJVKGAM9iSZhEbt8gtYK9PLReWkO2ZL/SQSH9/uk
eAUsJenMDgwWOvCt1HO/NnlUJ+1TgrjssBnyBnX3nrZdmBbWXQob+HYsdtJuJ4enkO8c2XuBuKrV
kO+c0CjneVI7lp7eDIXyRKsYGot1+WgJmTo6YKfunFueNmh7Zi9v0DK6o91wyFhztC1+c/EvwZH+
phvchxflUfT0SSvbZ8EWnylLGZrARu1pa/8YRnpuYhJwme5grhIkQ+0nI/xtgFSBE2la+swCF0DP
dQn6srqjpO7BpxsGFH55MJBGOmKJ90TJbntOS0co5uC0DT50QfGUaUqOA/AaLZd308gWxypz9Cga
1jjprB4F5R99M8pzL6HQZYpf7dSYaF0q9x0ocFpjPOo2x2RyyIetA/rrjBkigv+NTtqYlh3rF+R/
voZ82e1CyNkDIqXuuVN75u/qLg225LCv3etSKfwVCSdYABYNyKfRmDAnGQ3sUoBx0t/fB/GvEyZi
raryOQMRUwETKUrLgziIYq+Op1/fX/pKsoSJ539/uZKblZiAnwGRiz9k8RD1ZX+u++44ot2AZaE+
NIsZqoZx7vQ4dwpbuc0r5Lgbt//6fCLrJD0faVUtFSui/sfsyufEvahVC794JsGlGtieYly70eXv
f32hsbFgrVWjZV4M5TmWMwjC6QYM40o5+Plq/7q0Ah9HE6aBOMdj4hsN9qviFICrtZZnKG6bbdVN
Xz+CusZ7tbIdcGzhPhc41oWBkAnfXBzs0Akon9qLg1L4UxV8/2mu3W1VQs/4VrKVMKOfOuWmGpJz
Zc8b1fmVS68BXzMYAHkmLHTMmsfZvi/zDazi1/tEXaOg4EjVWcvM80hOb4ye4CzkaCN4LM/fv5Gv
N7lK1tvQbvSB9xibSrbvNPjbWweWbcmIXSvC1/AnexonJA0oVwmYwG7xqgb/77HeRsl5VPyLKdv2
briy7dW1qmwGXZbS0OAVb7yRxG1BRuW77MUUbv6oQa1O3ahdrn3py9//2hp8Bn6u1S+W9MsNLHCd
Mnv8/ltc+9Sr1FMXLbRYRFlFVvYCnkQaPxTAwTJM0P/t+vS/PxzDHXMkJKsi+D2fIL8WTbwO1Uo/
SJn+47tZTdjGmTEV5DF4odT5ISPcx6v6J5SSusZA6SmQjdpUVBHsjP3aUnaYPbt5uWkV9nXlQtYo
qBT9uj4uxiyy3nLwSnbUVZzqge84YGiP5bHexa9WlOzN3bLxrq6sV7JWlKV9w+GxRCuM3EzH+jM/
JdA7zHfTM3+PNzXjvt7gZA2QSoeul/OEU7zRD621H8XzRDei6RXSB1kjpMCVqLtFwC9jCmb/Qv1G
cEpeusAOYzdx7B0FrETZWLxXOmxkrS07mxmzxxxvC4rxfh7VJ/HCvHgEMKB15wN35/vvd8nX25us
8VOS9DSbGUoBUjxUKJXo8vH9hb/e3mStK8uMnkC87fK5U+os87PalX5n7SmUaL6/wZXhKlmjnmg8
NVTTzSpaCrc9El+GXePkJ2OXPCvAnM/H6Sm/ibflDK5tmdVuZ9MUw3Kiy6K6UesARllvI1GDpKO/
hsQ4KrmyY4V130JOJu+QhNVa0KTVXTOwElTJOkxAl1tQPunZsvEGri321fmuaoohcNUiGov2l6AX
LSuhOixttvLvK99wrVNKaYkQYSJrJXfzvj0uHmBDQbqPT5BfLZx8dDSfROZusyF3+eH/240ga6NR
HAaAefboYseqjWnV3Hmyzx+hyOSq+RDmVuEuqXjKqxpPav/4fhlde8bVMWQlvJygZ1VFVVk7Q/4h
IZZjiJ1WP31//Su9P/I/0qVk0uqF9sUn75T58b4Lxmf4urtbvojGZQF+9dpWCxMjhXSkA46hkZlA
OhoW90ujfurhUF+gzhib9E4Y85OJMtnv4Wg+283NOC8whsya2lkEkl3MDiSEu6zRFVwH2qv/abLU
r1rUfhVaBGA4e5Wa/ywbcJrloEcdmUKgpEHbGZ6Ao4rKWPpct32B3nQJBa0lno6gXIZWO0RgOfyA
BvebtLJgUSFCP0w/FXzbscx/FzZ/Bup+cI0udTlyevCtPTUhvVMY2E+QAdDz0i9yWTkkg/ZBjrVY
xcFYGzuh4SCptZOlF29Qy/63PbX2XlWgn7jQGcWUqd5SciiNeyZeNlbCZUl98Z3WAq0tNC1zQmUR
WQIEKAcmBkH5NBHXgHwEtFOLu+pJ29IyvhKs1iKtkwnBiKEzKriOw61v+rWgVVeye0u8QlvH+8cH
utz8r9wwNuOKNxTxQd5ddEouZgPiAG1WDM7LQPG2cAXXTt61LCvkea2UwUMlSnb98CkApyJrhBiE
Gz+qYG83uWvv/o31Q9YCrV2e62hzoMxcTMgANwMc2W7VpnatxQ6/f2+fuLuvFsIqp6aLgHP0NGLD
XjpM6F7GqoGWJRPPRb9EFfBVlY6GTpZ7lpI88G72mZmH5qJ4YkKHcYRVF8wa/brSHI1NlSty4Wt6
F/tIsF5UCtRsR8f7oqXSg4Gd5mSLCbnzBEYgstadfqShRbH9AQ11FQsluzbDEFYxPYhincsu9fVR
dY2UhhnVdwNTvZQvwhVz4VVJsSdW705zc2gqiG/XoI/UHAwadhAaCTHBCkcd6dBE9orCwzpXftMa
raTvX9zXAw2yHpspkGvDzATlm07kjtB4nwjL74pqr88fZOohbwHb26XbglVfKejImggIYTNBFQKa
UGYSYHdr/aiwJZxYajjWYhySOduJxLgzx+VkEPbUmXoHVuPInMrgbpKjx8mWu+8f/cqQg6xJg0qM
OxjQFI10GVBaSMira4AklhZAxro7MyCijDSaoK2JDzw8IH3d2OVXDsg1e3C0RVPYvcSEFJh4Mro2
lBl6XYcCi/aPd1jlMZILhNx8wjC+U1/0seqdYeSHudKCaZYb97iSK/0PYZBYqQZgLCwlF6hWqCoB
dljFHrCraUu97totVh1EuIOxRsJbNmpU4mnLx8QB7Ev/bHz/r1tUZI18BojQ6us8r6Pn5AgOPo7L
y4xN8zKPASQPppzb+zh8MQ4gDqTRNnbcJSJ9EanWiOhltmzdNCBHIhcSZkvYdtL//oGuLKu1j21R
D1k5A1oTSRsCavlumEg0x507Ve3GNPJaxbk2tK3qfOnbtq0jW8L5SNHi1pEkNrxxRLLDYHhulBKu
zRexnEnaR3S6I076O4ilbAqtXXt/q+wSdhv4FTrK+MvHakC/1Y/xPnfpjYmicQJmcSsJvLb46H+P
YgTDmBsCkF4lvq8hdCCGOVxia6OYo1cy88/U86+TnlcX9BqS8WiuF3ccsf37tnpRC/j+FmP71GDw
YjWm12nDjypVCwhqigYSQKabmeqhzTHvstq7PCZhzoabXCk9lgxAI0HO9vvVdAX2SoxVDJlzo+6G
WUWW/QE1x24/u91P9OC8xBud5S5P/OTn5IPz+q8vfC3KGxcNQJx5i7BYmcdKsx8WJvZ92m4pYV97
orX2rqTE5gKD7ch4kvvRy+CYXd1MLxckRPUnOUPtw6swjnK3cLxXb7jK5vJBzVgx9GVkAXRhBqCJ
7+C8G46RVaE9baHYS/Zp72Qncv7+o13ZHJ/p0V+Laskxbx4SrNmZEU8V2h9mISL/27Uv++Tvay9C
WDoHEkGbBwyMZnJLG7Kx2K6kIWs+Amm0buI5ytSkaBF7W+NUQ5TS0YvGy7UubC09IF0LDYQczrf/
9jirOKK28JDI4E8SlXSfJr8U/WXjuteeZRU3MlrxKTHwDbRcRHMxv3AN7P28HZymHp65VXd7QjHj
bQt7uiGTrXqUpqXTwNJKq1GYm9PQBQg4pT+1GLV2Wjl5JcxvnKodMsfQ7FutYt6Uo9M4UPV3kRvO
VI9+McFtiHdRrgKlviSHijU0FGNuYGhJT1yyRxvsRqW1S3cEp83N2+U0yvJUNDqkcth8mJoZyglW
fUr6RjhAajmZVWOk2Y57OeXvZKCBZsiNqcS15GtNpSisSXZVAfNfWo9JiLZ7kBiwhZjqMEZ17QBQ
8EPX7Y9JFnfJMr0CPba1jq/E9bWcbwpJH2lrYBAQ/SDmXxBrcUQdbyRFVzbgmgUBxWNNsTM81iBu
W/LK+o2Nfe3kXfMe0II1MsqaHAKWLGx3Q6j4InPTHQ0+68Jf3y/eK+9mTXWwzJq1lY5mrwZFP9t0
Kb+bmy1m6bUO7JrXoBvguVQQXo9SEhYQAkn3kM3IoSLQftoe5B4cgbYqjWsfYhWt+GjW8XwZbQ4A
MaQ3SrkxRbiE7i/StzWNgSfSjuWC687mIRf7xnoR+eOSnRp1qwdwJX6s2Qyx3oFcxhCYiuxYQudX
eVzksV7+VMqxM0OFbsSpaw+yClN22qmlJq0yEt10okYcoiuVoX+17Ix6OIFEv+X8+4kA/uqVrZpp
VdL2QODggaYgu5X31c4MwA4S1IVE3w3dmfepW+5YIHw7LGA+kx1KmGeqr9Y73DxD6CvvtjK6a2ti
ldGohb5oBscPyaEcCDI2upIi/H7jXNufa8KDMChrrR7XZqEWdK78ROelx2ZnHRRP3bIOu/IEa8JD
LTvOq8uhNZqtq5PIHq2N0/1aR2itkCsgGWSZBS6twxdofr44AoxRcbBuYOUIyHbxewvhd+0ZLuXL
X3lEtlRGIxpEsjj+U+oRodH3n+ATfv/FOlsTGAAmHnn6iW3pxUtTi7ten0u3GMGQjjmznFgMQaPU
Z6AV76echKJVoHqayP0Mf0+PcP7cT3Xm67Y4Lyndw8A0jLsMJyD+4nAcl0aXnCaQqvdloZ/M0fpF
6+ZOsa2TrfInSwFRi1flezokT8iONjKja2/r8ve/3hY3WAEbTQ0chry77xRk3ctWenrt0qsMyCa5
sCytQs8suSfJvmKv33+Iq0tpFVo0hcOtjuILQ3cKzZP0Jw/h8b4jvxhgbCCU+zVamZsjlctVv/rs
q/DCTc5FdrnbGMD428se9NIhu96/CExlv/UtkcarO3wVPcoBWqPQB7u41qMx6yGZz/wLZxZK5gFw
pEB/bby+K4fwmkmhTxYwfAsq3KkRDwNamL1afFhKd9AEhEolrU8mN3+ZnTw22vhql+yR2prtdfXi
FA2Y/Eopnr//KVdWyJpfQZautexLjVoswVw9xcnGCrl23cuZ9NeiZtwyet3GEy7st9B/qHL3/e+9
0gFZkygsQbSexHoR6Ym1M8jwSBbLhc8h6NmW2MrELuvqi/W2RuobWkLNeogxNtnzfQHr5zTUQ7gb
O8l+i9fGjM8m5Fd3Wa3qIgGqUtfB9QNI62iAj0BqKCEDQXcm9XRUZ8j1aMudUWg7e6nQHGD7lBce
a5NTwfMf3CxnwGZbr7YRu7ROBBDa3zXMDtUR7f24u6US9FWD3SRLflj0CU2Hub01UEA6MSjniRA3
Sz2jFLMgplxDWBjAxdgxUxDpWwIYV1KfWaYfpsQKOw2ifHa23EK4ITQI3J/0VH+EYOtZFcPDDPlA
V/Tzw2SCkllRSAzJ5NS3401MBfR/qzM1xOxAPrp0WqN3bZvGntZ152Ea9nbWRiXPDn1ufuiTVrga
je/SZbppYn6r5ipiMx8CewY2R2sIjE/haY5myYlZ+q0uQAjOphmi1sUcqfXFszvu7wnUpg4tes72
sASwIHhJ4zqitnjrRuNkoLCK0fbwmgmgGUFbT4E6n0NZ9lKYieo1Oc2dkRo7GDB4udkEpexLOMAU
v8ok1ZHKWiaUSHRwavv+d9lZb62iv8pZaTzZNKd0TN7qrnnocwukFOjISjGEcyWdpoe0iM61lyzW
/C4FsDQ1UIpNmAbGandvp8Y+t6rYUayEQiZ/+UF4Pgc2z6AvLe0LULn1R2HHjh4rXsfbwik1tpfU
oG469+8lHsu1cBjiLXc/617+EDU5TJZ1k5Zor9M6xWRYoi6cMwYIIE8aV8cE0p1tJegL8gbLInAQ
oVEBCHSQMAgxaz1s0Bid7jo9/zU27AbqNoe+Ll/jkgpYVsgZKr1G7CVFcpja3i0oDURjl57ITFjb
aemDzJPEoVNz2yfdk2bAjaJm+m0rsrfCQKstMV7gA0zcrulvx0teKhnkkaeyfGSxhX9r5I+p3eQn
rZrHp4QWH+2c/6CjvddqzAoyral9vV4epwJwYqXtKl+l3X0LLVwHdlkPFADOtDXC2KJ/mt58HGr7
kMbm09ACqsxbFNRcDm+oS2sntTs4+yTmAUpnEMnSoxwr0IJYVU2LUNR152QNBQ2D9WE+VU8syyE0
VhXPaaLcWyNZoCZb/swV5Q/mLK+Jzd/rdtGh4Mh2hq5rTyafzy0kt42xfOrA9XBKM3k3ZI7GFB/u
FZCmXbBP9+NEzkvfA6jLm9SrE8NdtErxMMCDF40FJfaxbd9zrOQAeMQjqv/cB23Y7dXY5wVEwav+
dVFiFPUdfxVN5evg0KOXogdCsaVTVOTc9Evsjq3A/EfimbjyJwPhXGN0R/rBACkKDBeI3mE/8AMU
c4HNSG+5AUMfaeimA97VQ2xzxctzviuMgbky7Woo2xbChYq3PMUq91NVVzDJbh57EQdqT0JNSkcn
6Z5zjbi9Mj9ic5wwUg8zZbo47mkmQArJbWdbv6pRO8/WFGlV/FPNuQFGVnySpXhqbHqY2xI2G535
pidJ2MZV6am6dQsfHayYCZVGHyc3TJQvkLnBRH3xk4be59y8zzJ6kw5IpM0C8NrGODf0olg+zm/Q
gwql4I9iaB7ERYKYoXXjknzGgDkGWTXpocUrwJ5rNf46tboH6u5uMFIfA/kE5i3S1/PJVSB5n6VT
DrWkSkJIvHHtbnopFsjN2HDf5PHwkhTqQSlgtSLRZvGoTPSPSU9JQLPyxjaN91mmurf08jAU4zkd
9VelaKE3QNFtzxTWxa5mqn9SU+4GtIcdJak9bkENCShl6Zic/ZkWAe33xlP7gTkGOBm8lWejr8oj
VFQ5tAWIJ+38bMRiD2EF1VF6rIsWPxmUG0SRwojYPEbCkI+GTf25i9+g8PNeU7CDDXqei+WxpZa7
CH6AA7ljxsmDsGs3Tmg0qzmCQDa+19AUlBYsM7H14RQlIVCE8bmicXfJENDBoIVylpfYyTOivJ8W
2a+h0f0G6wSEPhK02LOQkgpB1vPUJvY6iCK3ahbM+S8ItbpTBlGepJGeWmYuTZTjWFV31sg+5jnv
nJEMUIfSgKkwnnD0whIBIIqMwbvHSj+apvDjnt1npv1OqufaxLST6udiHFx9GHfmzKGTuLgQXoKj
Hqx2ENSEqmCAXVS2Q8zcV5vF4dnyKQgUYv26bam7pWQPLZr2N3BaDUfD9LXsN9R0G4cLKVw+yA8A
R25lVrlZRY7pdAlJxewuyoBOS+nVAEd3XYoIqNdOXlQB/LxcKOGnmDgTZzbACC3MS+g1fZFAdDIV
Tt1B37DmISHK4BGzD5jC7xvFCO182M9K+sE16fGeE2cy1H3NJ0BGkltLg7ODjY+s5NojumtBx6lb
DNYD04z90vDCGZQWHPB6ryo4UCBTKx1qkgVmY8zw2x4OgFUCYn9vpq60sKFx7mudhiGMpkMVY4nL
qBmwFDDirwsWaZNya0O/uwZFabYKrxXTh93YnpXCvzM/L1YHzdrfpj7c8e5U8jTo0ZDtIC0OoKzH
1PitZ12gGMotWsVnRu1bqsg3UGAeywZeMY3i6EJ6nZWDj1OFSjJHyNYds6F+q9DU68r+SelHdzGB
BYiLUKs04nRmclqM9rkfquOiZQzpQ/PWZcldMaMu1FkTLKlynE2K/y5eUgQtxPPGV7ThbuR0V1YC
T4R+VU/sCxPqaFwQVrQA38i0oMdW/RrU/Hc9dMeEKiANCSdd2NGiyY82ie+4PZ2WtIajXy53NcvC
FpIFlqCBrMcPlSgnkwBeMpj2qSvnmx4MMrMcZxd5T9gLPUq1/rBU5F1rE7xPzXgQmv4zHc1ozGji
5gxaYeZQPlOuGE5Z9x9q0t9YRXFvg5STj2nn6lMHUdQuhd+skvn1YJ9JowRNlr4pk7G3su5PXRgS
SHH1VU/wwXtqv+DmjmoWYT6Ti9EqrCAujJmpjYweyVVdzreVngd2wX4k0Gseu/kRngiwb+kVZyyU
u5SOXk9T8IYybyJdpFdV5WFaceyInbiJColpuwIVRxk+lLw9kGQK0JaCoyRYxGIcDpKlPJLJaL2C
NJRDSayG2htYZBDwbspbBaRjp7LrcLKr84TjUJj5Q1rPEDBpZNRJ7agbtu2ABnRLYxFiutD4Je0i
CHK1u0oHwWzUVIrTqoGrtKkyp58m9ZC3avJYV2MJ6hfwyImaemNltEepG2+c92Dogd4cj2zfKpJ6
wiYoN7MJtUEFb8ekbV9qKcNem/6wPn6fF1b5CiAQwE9rEjaPsvMmOtx2GQtN0KGT1jwmg/GY1XMP
k8T5ueeA1RcNNpgC5bHUgAd1mZ+YUZtP46Ioh7kUwx/8WTiXCJgPJZymkPM3ZuI1UCLNWvmoQLCv
mKdTN1MXxh3RsgxRkQtoQveAVlegxprxvpJqAmeQXvftokfPd34YxvhNgBkIGlb6wjinAX4GQk2N
cpeqA4LiVHmTnfyGbqzl2TwFV50AdJWy3Ij6opxcLMgISBgwmZCOUzjJcPM51+YabGBks4V5xCTu
d7WQaCrVQACx42gL9cc522vaRSLU/jAya9+Wxi6Hl6nTGdpdpZCzkenwcLko/hV2fTRyenmrcAkZ
KpgwZj/SmHlY1CdIeH80murbXQyftv5UaepLXxanZB6CxASrEjS5zLVY+wBjhAChP+LjZbjSm8wv
WLMfFfun3WW9XwpNfe9afHKaDK2vVaqbqt0pnovHeuC/Zni1pS0yyKKPfQsYVr2m912i+/mshV1B
91Vd/uYaXfCbO5DcxsVb7Ckk5nKu+uXeQsnWpcZbzbpzawN7JCibIHsPi+YJRqocFxrU1p2mIVJb
nDpqNUYxX7i3iOJdjvYOqmM3qTL7ckqYp86L8HnXnPMytl2DNqXbDdUjZcxlJXtXBN6+Sa09/Hum
yCCyCbRCysv7gGCvDmMEXj+NSUp8baIiQMQWzjRUjQe1i8eZkDHIZe0uYCsoJL1LAYxyuMURVIsO
fJsyHgLZ8vsMFqUuvqv/fxydx3LjyhJEvwgR8Ghs4ehJebdBSJoreN+wX/8O33ImZiQSproqMyvT
VBNEUxv5LuTh9El2M5xkCsdlfgGbr3fUD+QB9fwpC/OhL7PyVGcj5uQLuoJEtinL1M221+XGfJOl
A1LV9uhadrAS2TTiL+Cxi+NXDVMXoK4WzbVm+NO2PkpzuRSOM6F9ZJMDoyvc2lM1oh+jFxezFw8a
sPJAc9Akdufl9epnrBeG6HCC3pgfklqIB9znX+v/z3Liq+yV7E0FtQw7RzkOXRclCu4ynZJQ9bd/
tGwv80D8T491dpFUz3OV7dKaLVtN1Ady7/+KorutEy1OMXujcC9JytKm3XLl2g2TIifZs6GxW5Pi
XJhxwFU/1YY8YJa0YwF2p/TaQ6PNx0TFhsWMK3JmzOd2TU9UYv3WL5R/y2G8JDyvcbkqzhL2NgLi
LD+mcee5CuC6Ro6tFKkSmmbZeHEav+GOeDRS+Ith1HEyy9wlipv5Z9qy0HBLX02TX9Y8FRISmCrF
yNY5e8xt25zRa0e6kj2ninhE1rmr+MVxo3EqmmcS8HZGbO7TRKcUx+N73I7fFLXsMKip9cgIm170
zGVTb57tJ5DVQC1n4qHEKoOmwnTKdM5ltZKuNI0i6BcCVtnelT32N8uMPq+Jb65iQW2759a2/jRs
kVLeP6KVPrNiiZRc/GJw/ZjJ6UBM1p/b624460mUldXjNjeP2aIkl1lao5c3DRAvc95cuWLz12G8
xSLBQqwrBJOr6eLzaP3T5soMdHPdZyycBmapn9wScdg42cZuzApnvyyp6pPu87zl6wUdYcj26pOS
DRlJpNLY99JsA5Fmh0pTQzlQJrDgZTp1SSoSM2OT2ORBrva3uW0DSUYsKY95GVYivWWrOBX52NNf
bYOXlfWu2Byvi5vDlsjdtqW3xSx/2X172+b5sJrZv3JevLVg6k8Mwr5aepPWvKKJDNaekIDe+GdU
2QFB48kczaBYWatwMpl7xbyeFGv5UR31kQf9QzosPBbOGM539KPQmrBYiPzqnCacp+nQskRdsCq9
mjTCCPftoG6JMGnbKmYG7XJP0Tipcv3CznGfIqFyH0SxsfVcP1dDPXh8sM/S4p0dF68u1k/bSa9m
M+w1a7J80+1KrIPFJUYXl1WUD9daUWM4yqlSpO5j8vWz4fjqVazDs6ceKVofMcs8FE6M5ro+pEt2
5TzbK7bxlhjJc7zojIH2v84uHJSM8sORmGs41cVxtKg216Cg3PiWZqNe06KRowAUpnzsDeVaEeYY
YH5wUPs0YrD+j/Cc0EQFxG6vH7fJLh6Sx9o1lWAUzde0VuzoKztF007kq56yLn93le5lITNMUT+U
LH6yDDXo6GSwDfMbMyNaTME4Uss+VA3ViS4f1jUn48LFvKpwUAMs1i5P1l1jpaGKREBM9l8mDd5j
6obaqZfRER9D1eVRTlpFbQ80LKbcdwrGrKbdhxxKjIIYlyY9nrDEFbReX2qEso7l4JedYCIY2JpY
BAHBrlG8qwaXm9AJTAdG7hvWhxikD8qXGDUyhttrrqzWeRLOPVdX9HvdVrF2TejcFxyOj4uZTx5A
sQinefxWXCLmCbALu0bxVCIMKAZ20BQ4MqI69wkarUJR51FXKYd+6iOa8F2rp9fNZoZs0/JNQYpw
qgbr5E7J97TJi1iBcPMWdK9zS9yEsIr1ZmU+4dl8Xsk7LpStBRLQllDd1MSTnU5EWCkMVnVNRCOb
ZTLj2ykjkvZtYK+wkz3xF1ki9vgsnDSDzQH2wZyuPjLdBBxcR+ay18mGPhpz7SnBSp52jnDjtP4S
quICYyhRXbgBs/9tXOKrZseYZMmu9vXJ3nwlLz4KgTGGXE2E/YoMSKu99GW+ywd1ezQ39wFngfpg
K5qD7pB18akzTiOF6tzm299cNBUnISYRXGYmNI19+HJKz11ZfsdN8yFn9+bMRuA4OJ/QsRRr9Wwn
+ueS5q+jyyU2txoaoIm70LW5F/M6UnPlbiyBRPuleeXOHhuzLsOx5hSVjZNHxtikgVPE6wH6ucOm
waUdJ6nMtyfZeOo8bX7dDo9uM1ymNDny4d5nBH93rDf1x0T5dEsyYkXMUWNp/T+JgwSOAq4TzaV2
zJbhVIzF17JW+6RKgu4+rEnio5nBGVeYf2ONU2JQm0AqbgDaEy7q+Duq4qK1yWG8SwnN/Kzk9EtT
hTpFXZdvW0PiKIm93eJj1YFVC9ljC5FDg9Ajgfi112wDky/6t9yg3vEB76P0CMTUn+XIyamsWMco
znypQcv1ZgXCb8rrNsjfCaUpBxOVS3ejtq5DVzyXNfCPk26hTPBhc6bLkP1zC42VjvykG/UuG3ge
XBbvRulvI9Nw87ZoLlCqelVp3WuekJ58udIYD4P7oWcPhqochhRrHNaLtgTfgz45TNavnji+CYSc
vpfuS2qQhaOgxx+bnTsc7A1LlsLwBTlWir4+LRQxu3habH42UcC6GKIaaDaphJ9ZuheD+WbSjQzw
Ep20wM6NGtYRJ/Pb6gWod0K+FRU+z4PC0rxEtX/abLSDcXV2un21hc04GipJeRlZKPGK4R+24z7j
X+n1m/kvzTvKS+nZivm9OCDqzvRbubE/aT9b80oj900UUjBThGzcjPRWVYMkNX8mAy85d3mDifDK
8tZY2fdKAqEyp95qdMiiKBHW8rxYy9Vc7QMQ9WeSrg2mTtpOMflkett7mqF7TZ95mZUbHmZAz4LU
Sytb9yurMFmBtWqm7DWUqRkTzVygZZr6j8bVfTBezFIA5+zlO8VhLY+/yKc4GHK8aKb+veTuqzmc
7fppNi4AZdGwiPdUJX6nc8rzyHXuuoaQtr55ZmHb16X+xnH5MFZ42xbqT7dWr8YE3lla/9U0flSh
+cvBpaRpyVtOxkuuZMAvTcBseNMz69FWJ548fKhgK1pPa7OgkluQAMXlVMm60sJW/4gN27M0GegD
dLbNDqauPI2NEthD/TS05a5evuH8omogFdLaa+vPOPDy8hhSIMIKsV5W5z8TsZyAq57kUDN5LYw3
DR+uukFrZkFmcDbgjoKJS0/7UJmHkpAlqa9oTzCvsd295O1uyClsiZZXcKGUyofGnXXn0c/zHB/n
hCs0XhpFCSoG/GzsDhqRFRJKB6SU+/UzzCtIzVvakA6YVX8xaXRg+D4rL3sDCxj6lpPLhDLZh3me
IlP/UxX1SSb1o5lwTuSRyTsMY30qVVzLV/dQK9T2dhBAB2xjQUK0/eobhnLIVPEA/ez1cvaUuFX9
din/8ZqfinQ4dtpfqnfhWLKLizX5uOhvDXG2+cKuBsGwgdwa1npmQdXNbv1kP9mj/DJFuRCcLT+k
qT0m+MF4hl48thKyTDR7e9tswkbXOhw6XH4E4k49xqq7074XU/WypcTHK3mqewpzau0GR7msG1Ee
nQGMTG0/6PK3zvt/nQNXpAdZO0NV6bO/ZjFNrO2tJWiV0Tcr4wNtPk+PKP/LlTkC9cPq9kfXbDJu
bmOyYHhKaOhXLf7Llg8nFiDaqA7Na5Ob/jinj031miAlvqd5rwaXfNM8wS6lxjUqDHu/brhyY00+
uJ+GhiN8PVxcznlcyfhCy3GurWuc/jpkMI6OehqRtQJz5BvHiJne2vnd0MNii1/UBYGPvbPtliJP
9oZqVv48PCXz2Vjjl7wqf9c4IVmspf2WZ2WoiQJRxp9YbT2dU60sZGgPr5vJ62X+0h36JqixiPsH
ZXT4jOii5w+BGHQYf3TV9hMS8oZl9e248YfePJY18JYcrjO6D9pUAKBkBr39GDeTDs7gp+V4wepk
beGR5D7F96Q7rGbufsK5FaL6uDFUKO2jiYncbBbeqG2+i9RasEqnXeqBUSmtQzKh/GbET0ayt3oU
cqmxxfpvIYmti8VlKaS30a4Mph5xGPsZ1GhcrX7ZwzZ0Vyd775luK1GGOPhEbCGAccfX2liPxpR4
JMdZW/decog7//dI3/zY2i96zOj+aCTaqSVutWCbr7BiTyTXWaq87t9b/qKvuOXbRaApbJY4xSnV
MHNPK98Cb06IHS2S3ufIfabARJ0wd7GtRxMoq2jWs5u4zFn3zFtYji49NdgrT9LywF8OziZ3FRb4
ec69W5lTlhBoILCFvFTVh8ONwJ82XzEdGhHssp1bPmyJ9VDn3ENn8O3tfcInRan+alS9a5sSJa0G
U/E4g4xA9HlLP+708hPHEA7+p6X806vjpr2KtI6kZvrdaICsHNiVvI4iDZBr0oH9OVxg231MaGrq
Fms569miYDv3cWFzeezd3awkp21UaeI+zK0KykZG3SxDa+3Ccv4B2d/Nvbzw1+E0Or4yg0e3+mXN
7mF3Bq3SCmu1EIo7A8rYHyaeSBAasBIQBVugGcm502mTjPhlcQShiJVn4DluUbx1uunaua3pm2b+
FfzBNgT0tvbhaLhITfVBAjG7QDv25IZFbQc5NuLwWdwJWB5Mwu1dpQxhX01RVw5hOzpBR5FhX1Pv
NL8jWZ762jnTsRdJ2ClvJYe/u1AUjP3QVt6IiDovQBc69z+5xPtJnz6B5DGStTitF8/R25O+iC9z
mF+MQXmKaVjvyzsPcE65l3XUj635clcGxJrE2tjg9OV0S8GMywTKMakpXvfNQfZXh4UV8azgDWo0
rzAJkFiNYwJh0UNkb2I5aWt5MqAlrFTCx42eCyFk5GjLVrJcICAW4R5wiIxwtVL8Tq0+47TEmGEl
NrmZwMAT8dMJppHkY+sbTC3SqCHYNhAqabOF+jrm+H+Xc5A79l4U/mixoTCYx3Z1QjNVHhLZfQoB
ycJvSPrtVFbDTm+Gq+6s71U1RD32Tt3oejDNPEYE3m1Wvks28W3rVeBY3V0ORiq1tgX6SNxD3t+a
GguoZHrGN+2H4VfdpZ3YgRP7hVterWLoeGtkFmLniz6sfCmKGb2BCMccOKsvjnaiXgAEo15OO212
Q6IrDmkzHkyWLMSQveAL94Cl4bXP6x+nI1DFdZ9tY/zMk2p379LyrqEA6jvilYn8FuE2mQGRicw/
sntiDHkQwnnMB9YyeJqGLJki0Vv4TYGCDmtz41B51mkU6rbwSCDxN92IBH92pE2j++iazeuIXVte
d76hgbdmnMiTubO16WQXZtBoFkeW+Vx3zttkzlHLUkpntXsWZYJ1MYKxbAp/0Y1DeX8MCaWZ1MTH
/cy3MB9LlGLxqvuz1lirv6Qf6vBnpf9q9B9CZf/FnH1c5TpbhBWYwDwyB5cD6oGahd4KY3zru1fb
a6vUMirH0vJm9w4YzR9SHb9nF9qq6T9NR0lCRzD12FbaHZcqhgU2LM4m84I/WxJC6gT2RK2zxj7S
DdYvpI1PpcoXQQYz3Uqlx3xZ194KFQe30TXubCEjMDVqGJ41J0bhwLuEdNn6QnAy3tSSB1qtAWU5
njpkKli1Efg8NMrJMtlEZfX5YqbLPrFYMB0K5BNmzOme3B/wdHT/uZoOmVFZNs8uooh0sK2oi9Mf
NAjHkUF45R4EU7JEy6L25wmDPVfXolhUmW9a64yVarP6qmZAe+f9Q9+hsbOzZ0NpeeixRqfDBdlu
k2wMJsrtLnYNUK2pLgNIJN/FrjMo9Gq4WSQBfUzTuudqvk6Szk+HE1uwag8rs/TXFMjUiulPIPQ7
f0v1w9o2NiL68bXYTMsjqYQ9jRL9hqb5XA7DM43VTwzWWAcDn/l+AxTkUIdfti/b6vwZQEWUmsBC
NzkPxK9rW7So+c4s8Lw2YfVq7SRMrsXgREtjnnDlOmuFeki2xPZ7Xf/ttOVjXQH6eyUSbOCqmErT
OHUHpefYHmDdOlm/GQP9QZ9NB7PRV+71Ovk22ggRO9AqHUNVhgkIAJKjaT9suNzKqXgpnJ4mlI22
JomQ3cN4WaG2EFMvQcDh0J7ktCqgvNLrSv3QEF7jjEBteQuzUG6gNMPEJrUaW92uVYoGIYZqXGcd
DFI3kCANjmC4VPWdA87C2Ff9DRYHdx4bRGepsRNllW36A+xj3HavdiJ2hP84cOXJw+Q4eThU+lWb
YUq6aZ/KNOfYLfZtuflLNz+mHS5/El4S6jXgIPEzoR4t037VE/NRusnXFEvn1bIbD0rL2bU4Oi62
bQVgUQttMZUpbeOrcxcSjjBuQZ+rxGm2HdEVPRgwvdwkWSpcTduf1eopk2m4kUfqjPo7dtsWADb4
iB5jRzhZLK0gF8KdMLd4Dk3rUyRblCs2xA9r0UsmA0OZfVuOO6tHAtRbcRdUpf64NnRhtrV+chMz
b2pK5x+hdCd9lWgRwPcTk9YTGWbF+TCY7X/MEYEcWWDG8G91cdqpt0Nft1cbd8d0FenFnuyoVsTz
0hg/m65f827Z8e2DstPeWHK5JCIdKYHsNOXTXASOGKG+tNQMm3Y4WaV5TKz0I9fSW2fHXwXNlFzU
V73CsHKg0U+Mf+iOL7yCdEzZir5uLrxqmklAkp5Y508zhi1V8/XJbsWZpcmrjXzFppNkYzNAHc+x
hea+7qcHzBJvFpvRo1jCauHAdIZTZ9lHu69YyZGA3Fag6NVFc/pg68Z9kZansW8vItP3su6PbA4E
WwqRogj5XGzNyzAogNXxlzpv5K4sTBLumr/X83jQF+WjrayHfOZZqE137/A9YxezxsV439x4F2/1
e6ElUbf9QdVHeWvsWqNlI90JKFkHja30fJ3PuN34s5vVdC2Mhva669XpecvIeJ36U97nn7o6XwBq
2LZXU8aFmniGlN6o2Q6Ti6PLqj5NifpY5iQEJvIF7Z7p6cpyk4wS7ELti0T5z0kxqhwT6aXzeo37
/FAWBMes7OluTvyO9d5L5TAfudI4i057bnI458LVGXjjwVNt8zI7ynOGARDhhjPtPw7rbitvuja/
oPS7JlpxUsf4oGnqYej6x3mUxxSZkmf3839jUQDqVGJkxite1tSReLKDDKZUPxmLO24yfqqVgklN
3vxhtYYT76Yc1wHnmtz4m3MMWeFm31Ar7Byj+GpjW/jYf5w1zQjjVF60Bf2eMQ3/9PuSFjWIU28r
4GKLl6YdIQVnYzq42FHPtR1N/Wb4ulUd51VkyEbmT5pwX9NtCokktKMqT7K3LmvVIc5o0LIo+fyW
TWtUTOIUb91TBlKmjmfNXiFzYKLGbjfUb+70CV+vGb3niIud0r4k+CYTKyz7goywirc3PswZfVnr
HBxFhG6+HlOswHKnR2JTs0OVKfwFPrVzEuqV7s80GGu7+R0YhqJd78dvUTEJDBd1M08lpvB3/ceC
Ckkft1epjy8Z/JIuxJNq2sc+dZHT9L7Igflznk2TB0xa3ECHuSAWEM5VVT+1i71DnwUf3YeYtpyW
RPlYyzRSSpqs1j6prrzg+vmiqfOjTYqbJxz5r5uzj4XcNcYJiQcFUc+bLIKhHhFV2dTcBjFAbypn
8uWu5j0pdbuTuTFKFT1Nb2qjWyiNJGejWrwCfzIsYC/OEl9yWwvOCdV4M+vhV1TWGWOQaIL39Id0
TgKrNVgkxjzeZtZuU85dYzkv0EqgrsLLRpgNcNbbKKeg0aHpaVN924nDxGqjIcsuSpwmJDdKwPL5
NVPXvTPIxteM9qOa+sc4ySNbTEfX6L9L2/7FmNnajfe2RkCXtBuETWYuFHvLeEjiWvfM5H4eTkgM
p3K7qabClA8ScNpa+eraynVwAO/0/rLEEFql0X3Umk3nlg1HS0x729KvODb8xncarbXU3E+d5SEZ
t8nvZiSOsaJHhEzd2zBWL1wMMQJtwF/CjJ0fNzFfjAV38437MHjaMDKEKjtDAhz0DgRSne1yOmKV
+WPakjvpPH+DymeQn65vKtpFyyYg+U5dsE4qFrwjZJntWnr/vWNpN3jeb2NrgQNSNSB2mh1buPW0
kuijW7Er0iJSs9emH/y4W6I+Xx/d4a6Y6VfryXC73ZJsr4baIG5MNx765Q026IQPz0Vd3fO02qDx
DKSFmjxPYjgqTg21rDItawBdmUh+qoShop6m0zTE4WYs3H97+UgxgU0yOgSjZFpdZBYUIL2VCyU7
Gjhk6hxemYoR9Ib9R1GJ/1YsPzoUmPTHLnI/fqMxnrtMo4fuG4yrpXwHsA+NVEM9PJSADDhqKPK9
FcTixS6ewUrdPWilyfAUuzvVlI4vnDpU1Sqy1bbFW5tSYizBauSMioXypiRwcyAuGItXLthOpVW/
Q5feig241Unsp0Zzd6ntvCRDu6PjQbs4XpRe7nSryIK1bJnbedhKfdr3a3UdlPlVG7XbNsWP7qTd
Zjvj1FherW4liNR9WBnfYASvZQyCKByyC4067K3kWmp9oDI8DNhWdvi2qD1GvEhWtQGRHa7Qijbu
VORQwBUfZdEH1lbcT6twrorjoqjRLI0HWyR7K7GjOK8O7SjPFhu5lmw6BkokvbzkP2WcHk1zfBqa
GVG66MnEEDcAvZM+oSoXhQaTPfCum90UVfGMirm/4kZcB07r/Eur/tK3nMJt0RWw+Ot/m10eqjRX
InDL17mL0ZCl9oexUHbBnZ04j331Di66YnwwU0MNR2ewmCqRKDW1+lHej3jq2WPaDteiNzDjsUdk
LisCfEOHoCimZoEXZFio6u29afODBfWiNoRdrXWzm1lM8vRROZqDvJpmg6kw9Jbe7pSk+s0M5SPr
+f93mb2dAbwX1GMlPqyuQyu5rDzR0xJmnXtrWvBY3iS/0wcN9ZV6ng3tv7HJsDo29RpAYPiXQR0V
2XAp8+onv8caqo24KpOxs+64xmgkL5aePRIt7KB4NMtwsuNdZbWo38qr4H6YtAgBZTioLbwL6vGA
GcJ5bNp3UXJrcvM8JGaUr/avWSn/LZDvI6UT1Bm+n1dnpghIHQvQEgcsNb1UFH4UNS8mg3jI7/st
pu3MmLZnBAs0954bqSMAGXezZXKQD5HDx99WjJgRz7srAhHTOYxUB2tAGyBT1FNjgtJoeQM0Il+g
PdgifzBw8dHVNZrZHbRGF34mhoQdEHzS5Gbjzdq2g5Nvj3q97rTOjhZju+LpfJyLJMJpJkDtCvgu
wTqTtPI2IQ65GPHhIk7EKRF9jt0xwX0ag5z9FtuPqr2eMBj+QWcChJthXBRX8w6cae/G1ZkqCpic
a+C4Vkmrum7XUqZnwy6Pujo8z4KucesGv3YA3ddNnHo3i/0RLPuIQPKO4EzIbLrlrMR5txOGgkr6
rg3p0wZ1M9JtsWEjnrIioM56lGYVKwfG16QYh0pARkhSiiQaZPq2sGgRHcspUjLjbc4I+UuVizXb
pBghRxkqDBbVrko9U0DOKauODLLCFHGps4Vwy+arL+bIdqdzydqcZ9YFwA//2kVeW5gD9IsqX9J1
+burGVoFwsfqvvKkOErTImk4uxSrc5wSDitNfpBD/jSuBHzX2s7JEQ3Wc2QN1ZeMHSrgNJ5TonoW
dET5XRq8LoGybC84pux40m20MdQYFLTIM4Bq52M52pD//UkTqBms140gziGfZeB29c0oMhfQRTuq
9XhM7PI6aU7YAc7MlsJqx+JlBhblmrtFgyN1b44TWiD9ewANa/V1hywynOG4gs1EPTOg9htJX0/r
8omvW8HFcdFsVXxXEBiFq9xWXe4LXqy6f9P66gZnOAW2ur0xiUdtjMMryO5Q1892tRzSNT4tFmhq
vBwmceeNrQvbHNdWuucBb7rlPvNqVtgv+fu26ntX6059JhB/oIyzuzCB/5uy4loO/wYLUGvEHIqj
pqso0H2In/d50URQK8kOsCJInCXSAHWc/F7FNN701MY5l+gIJIls/1kVE7CjhE1J2tuARHsxMGUW
yrXsJiYRdB4GUtFVnY4ADZz7KA/S2RdlGoiupx/umPG6oDNmbslLCf3U4VhokRsfT4Kjaz20RR64
bPxM95mI3ZrMTd6zPmbW6LHK+qqK7Met3NvSiNFLxtjvobNsw3oZhfNtdcl/5pBD1ia+i9/X1rWY
L2sHFqCwlq8OVomKVXlBW/Uzluq5xCbKyPQzXuBAY+WrM4OTjbQstd2c1GR+7TLOkEYvTopsQzad
/JqaEm//qaJ6XDOCZuv1Ka0clgbWl7KFkYn7l01bQ3Q+sMU40M80SWUm/XbKDtXEiduxaeW6exbO
T/3SH6ZEf4mrzwwYtjPW/5aCIEo9ZrIkimpcy0i6+NHHRcc3qDuvdJRdaZU3gSSzA0AuK2e3ZlOU
yyUsFe3Ws1GKrRZ7Aa6I9HL7k8LCs9aVdQhLjpICaR9NAhkZ3Mea6BFXekmNGGhAxChH7C36iwI9
MTML3enrVp9eutoJp84h3fI3LltCfud9VpYfQ4MuVnVcX5HfRXvXFKicphk3mlqiuzviToFMBr8H
+E2T3O9XdsBQGVPuvUpPg9UFZZnKz81yLs6oBEB34TKvKBbvHGf2S7oulLjBqgPkfzf2D2qKIZtl
R2pHLjSXnNQL5kfUtLCaKbRsN4pzf1ccj0ReNK31YtwZ+84duOHY3Nr2Q2uo2IJgEdeJi4LlmsJC
BR1GLMVPIgkVvK9jVqQqs4pggVGKmvWhaYaOKzGQax9zbXlEQO/pNaVd/lrwQXkjN3Jp9GdZkrSo
La/G+jwnIvOcmYivWFlPTtOHdpx8bet6XUTJyEYfx8PpTLOn9QD+K0NHa3t5D5Q89zQDhC23aZSX
WrCYG8t+LNbq6dltFwogQqUidsNsVMCLy0M9JEdtmMJunh8qO39Mm/g4Vusu5ZvMwgYvtqF0W/1E
UmgSrBwEvVU5tF4NP2+L1PW+qQAu67FZhFzFvRU5AUhO3kVzaoN2W6cRyGFoRvD0oUZiP0QI4b+2
ulW4r/hbJqbjjQqJOYiyfSvJwTRzbhBJEVv+mbvqFypPG8ANA8uDbfP1rOKzFn/DqO1B+z7sojhI
XXtHQB1kLjSwNl3dBi0tEz5ClLe0Gw7l1J3KzHjo3HZia6sONid7HHL8JbDZI1jZCKXRv2accuA0
rFQt8gG2Lkx75ZisbPOZaSjHd21Z4a7TYFCGGcDB/Bu0NbBq+r2tPJbIR9U0O86l/r6szttWsJJr
8GXUIhS8IbSsAEZwzmbzWOLOK1x86NmqpB1Hj4E8gDt/StX8oexlWBccogvAP0P6da6qyFy6Q+ok
GB9DAzpdfkZd5lfl/LT1EsyjOjY660dTd9BpBPJR82stuzQtHag5xkdbU8J80Ee/TUb4uQRKjD2j
ue64lpr90yfaiyth02z3JTHS7zWtoHSyqKexcAwNGagTOdtyUNgi1B3lULOPpsMcyQ3/AurRDp7x
ZPX65EmnfiTjw7Mb/PbN3jdngy3MgZUyoF0xfg8Fa7cNSGK58HYVVDVmwM7KfPUxbhFuLCO/qDl0
son4cjfGRziD8ktuzAWLeRoEJlhxY547e3jUnPHE/Ha2nHi3aegwTXSNBdRSXe1ywNBMcf7H2Xks
N65lUfaLEAFz4aYkCFI0EmVT0gQhC+89vr4XsnuQxRLFjpq9yHhBCOa6c/Zee2lK3Y050D4OOy4A
99FC8KSa26AmSjFgBAbqIg35f3VBvwUXW58cJhpZpTUh10Himmm9WxbyqrALRCpFds3Y3pZpma7U
OPgzaiq2m3AjZzWae+1uRHOHEmi4qwSVQb+QVq2V7fRgpK9pgF7r8hurCdIb9EtXccCMUxprqSyO
KPuusTN8S1H9VkYiY/iM9D7Tch/J8bWQLH1NEvfBM+L7TCu/1Rp/k57uWlUckEaxaQrGYzWqW6zA
Jl9n7thaeCd51dVYKog89H7HjsEpDPOrkVTwlFJGhZn9R4owZpFP9aMUW9t0bJ9RCAakxluobcbw
OpHHZSfRxKDg+BDKijK3gJ8pubnBKF9Vk3FIx25FWZ9lV/fQL3MKUHP/LSdBSegRuCEZpTHeIUEx
tkamUmCWU1rpu0OHYypD4sST/tWW0j5Nove20x7VOnhUcV4spLLGiIMqJWxi4m8KM3OzFo9tFOTH
uPRvUD4Mm1Qo31o8fhWS/KB2ihtiUE5xREj9+Fon4XFSLHei8sebpOoNQzNGsLuIdQidAled1KNx
E14O7QgLtMHZX4ldvy/vsoTDeJ6PT35fXyNikal9BU9B7D2y6SV1iIlRbwO8ndT8gxYtTz5sw0JZ
N4OKknU+ijbm1py3wor61E61Q/3iIaMSorLzLWJMkpL6NHpi2nWzsbaQUZD6/V3ZNJiotAfmJ38R
4GOe98iaPG30GKGArFLJT2SEVUwmkmfsNSzslF0duwUGNY5AouqRkniw9BF4yTQXUqXC+I8+tuxe
iXjr9vFI+TdL3Bbr4iKqo7XeyofAY/4GDnbTBepuSmcfQsA5oDCQGBsyGsn2ThqGlYfWRhTsJydr
Qqg/5py582M2H3JGMiP4OsZla8v0TOz+fvLqhyBSljXFnlVhosFUqTWYI0qjqk8ZFMpal/TUiXAp
Lcpx2AxStPfL5EbuijV68+hD8fMPGnbE/ajpLeZqjj8+apJxY9TGJtI886qTxTtCdSigAW2urihc
lCB3ppp9NiMSRJnCBYyohWAQ1ZPqRr5uO5UEi9LUI2bjnDGZs9QRN0z/SYTSbTu96T1NzzRh6W2l
+L7K0/ugl9BlN49T1a4kWoKdjzxLB65SIvWYfGmloNfg0Bk/2x7NDqONjnbU0eEcqz/C0t46Xdm0
+rjBWnqrRMYy77VVZPTcin2HyQGMVXtIbA74ct5f6Z35iGDhPeObRJmD3H4qnlVN21Vdvslk5oXE
xv4tvENeC1xsmOfNqnqKE2PfQpNbWrFGlkosvZsU0Gr2Pwx59L2xGtz1KkuNlebXQzCRYtg9jUW3
I/TKGWMDN5j2NmntKguJRJIJjYK9rrq1T5XNSpjhGv26zCjfSDbNnsLs9lNCGcavbnOEin6NLKRg
NmIOuR46KiKzxIqUF8gpdc3OMC2+mz7sFrHhPYV++CbGGPdrt87oXy7qigoThLI92whMv4W9KyUb
1ZjdPZdSYy16Q4LREIdbXMfNwszKFdr2R6PXblRQKzoiibrI1p7sXZGQIi8sO9BpZrDrhdtr0ALR
aWguY7/dNYF1PxbGWyann6YQ9GJFNvIxz+YwAacA+tftOA3fXjLca5aUHCWlx78szdIH2s+9ryJp
r7WVFNOQM83R5JxbAUmfqpjFOZU5H+Uo8/PdkFcP44B7hjltETcVFUxiyyQdcltmLOsCaRchWdui
YBEVFcXXegRbMCXUijTtJjLwJTXqG7Fw63AUVJ1QMbc54otU0Hizs5IqT4vVGxUabqGaCCqNmL9Z
DcRmgv2XMjzUurxtDArSVvWlaPI9DUvkgVGzVuq5Zs8mBeMi8sKIKV6Y5VGzyusi8j/yqHgE10AE
GRoAB1sR4Qt+iKtKQ2c6Jfk93zyed0qrhVzS1Zm012oQBNxTJJgiGkhenLNNLR7kEGlkIiFsCQJt
jxM3oEE8a3vM8XPoKuLPmug9bfA+WzXuBFFUr11GDJSf9e+sQPoiamVtGWF0sYYYoWpfOU1g9hTc
7NcUFexCV9UdPuXHrihppvKc9ZFSfsvdEbD2HBvoYAsT45tnv9YDkeWYxBVTxasSDRzgihsmxm00
2HuNqBjb0FdR0B8pV9mYgIbv0MufktD7GOr6A6/D4Phtf9e24FM1DRjWgPi3bMudFsBm7vA1CbTO
OW5yIzSfdM/Y1Rj1svSpTMcXWLtHzCK1IwqFKdz0OSNiSyxCmQZFT5+uu05ssccciNkhi10Jz2SY
qdRc4nqXeslHzJEsDa0CrDgKSHp+twVMc55+6zRx2yNvy9aBhu29ZuaEtRHta6t5jvuaY3ae7nTi
aVNL2seF7pqxtrcbioSqglVmYGyrbc0A15vyCpH/dcwei5bEBsw4rrV0Y0pAboOB+YcYwN6GXx3l
GAr7Nt+i6ub8Yn5xLDo0koR5jjJCH5L2Ym3qEL1SbO+6nJCsrEFOO7pyJCgJqQOdC5+2sbSL5s1e
LKJXnxFnyzZBKH21L1ieyoZmB1VlNinJ8J2niHQTRCKB0KZlmmHvz6InYUbS0siQpc9G4sbP8WtG
BXtOKMlYxdPV1Pu3AUe2JjZ2pmkhgrR1JpmuXwozWNc1qpdEte+qonOGgZNmOsMOeP33ZpTqi6Kx
3J5+LLqnMF30fky7y9jSymqdNAzuuzTLloNvPfUD+a/qcBVFvVPlzZPfBW6CTW+TJKF1LZTMwR+5
pqy4TCb2ebqmGutMJuc2n6q9Xkk7ywxcuzCwFLT6QgSINQckngu/ZtltZertI+uG0d70jbS12v7V
C/mjJhMtlC3fj2m0H8bwaJbm+8Rqzw8YbBT0t6gqt+A4H/tBuRYayAyVPY/FsXxIajfyELe3tOAF
hE61yO4aDkxTb97TOEAU7j3Q47mNpIzqdHhovRKVZXobhcUu1ekuydmNbifHNk7vh7m9lWe5y0b1
eihGb6EiAsJmuxMWTcFuXpJrQpJsnC7N2B+imlpLJeMG1WxXSYqjH7TsuYKNHSGUU1TliPn4QU5k
PFFM9Oi917ZGlQt8QYYhD8CuPO5Eae9lAUkN+6ufZiA5Enq7vsfWo7cQiI51WC8MdjuGzdMf4urb
S9N9K6r1kPvDSlUQ49mNlS5yOn7LaqqufNb4VViIylVCZpAiWhE82dJaNfoBfLWU0FHl3TN3Mc1i
2YK+YkX2eEWXEDc5PcTRZombTGAvsTzXJALMFJLH6X/4BrB63RLvsBTW4IKMv2+8PFlavunIcym3
kXD6FyiZ2JYjBZWepUH9qiKwYiZ0gGXfpUc1TOI72s8UJzOxbgNEj1ZFbYcTnFiEBqX4SPDB1pmC
vRs+5hBtrSI9Ely6ki1jMy/iJNsgCKMslBHsG+QrkzpNZKJYEcKeD9KwCNqp0NluVh/GxGKIhoq+
IBJU2We0BeLWE/KfxOe8po/mMzqerWq0rsjkR9tKtxw6OH2U5LAYs1a9HeSd0lLNi+XOXxlS/pWg
y8nrOOJrgLVCKYtSYuuOVpevRM8Cqw0UiqXktqcXa6WioHU3gVovsf/5YfbcqZW8TtvoxRv8twzr
l1MZ4TYZgr3c6/dYk45CIEROEOqHQ/St68bCxNCwFLF/U7C1WUZxeJsyG4spujV9sBh5tVWj5KGY
2OKnJWXlCadZ1ukrHS8l7p99NdGWVevqNUIBr7UQcnwDxbEm+ezz5IYPj+1haPSvamYNjsUhGrqO
zzGKhJilOVfzhrCDxRzfsk6/5FL9HEzI0f1qJaU40Zryq6PepZhsVKIG7Sg/Qz1W2StDRoFEpthd
D2iGawAnVUBcFHGVGPpX7DjuRTUijgxWmkKBUbMrWK3a+JEMKL1zygJDoh06Dn+dUh1Gg9TBQuBd
8MEFZED8lpU38NBLhL9I3/hL/T9DXgwsKpNxZXmEE5cGPZRsDG6aDs3YmKk3cjOvaymmo8r2n5gU
bz2kLwbdsqUlYajMQCXKdUALyms7+LR0isgGRgyLXn8lgFM5bNnBVQiZfWX3iMz+zmrFtdyn26aH
UkqrDlnv9CSZ0x/M4VdDgo0sizHGI0/XbNR8ffoAe09bFeVE/Ud+i1XMzk20HauaTNd43yUkgk36
J4Fjj4UwEBTB3ujwuIV4t0zajbFVY5dhZ8D2AFVwrT0WfnSTKpk71eOrp3UPRJq+DyL9iFgOArv5
5MC7tjvqEvCS9I2JeFWudWyg8UMbTtuqSlZ5DaWuDDYwNfj08Hz6wYaKzeyipAWOLkAfqSx1kXeI
KvXFT6gE4cr3F4ketOu2rxB55f2i8XRnDNs/ILvJQCXRd6WF2ry9RSHL1nWlIBKbYqwYBW7ERRAP
Ecov83kaOvp6tv/cl/GewwH5Fd4G8NhtzYPLa/tD5rSwUM1ozbYNBe7UbKoouZeL+t4IDHo3gpdm
pSTMFeWwUFroIUYavVLn3qKKvqkEHwgd3G1I4uDYD1ubxvXCUOvriijYyreX7PQ2Fvaitgs4ezXV
RiMyeWEO+TwO/nSq8oyqax0KnJSKMSwVfYBokr2iKNrWFV7HqbtrZcO6BzJyzPvhLdeTwyh9ZPBS
cPd/R6X/RH/waWa8NFP33NfVp1EQu6fRXpDZySHSS9ChW0CgmDUWZUc4r5rm9x3S/bIcnIGDramn
mzhX5AW40h0kgpsIwclET19gbsfBhu6xGnct0SO09VQc6PWDIVRAkBbBnQW2Vm1twNTidJS+mqbG
4ha9mGGVuL/j6JRznLsTZKCBDT3RVaJvhmd6Xvl3dVWv0SyNn9QKpiWwGCdbaheYemeogaeB6GlM
AzAYAcYl9UNSrtuEMjqtwd/v5MyNnOae55Zim+QlAuwjyJdxsCup3f7+0+e4isoJDDAUlC29QZrJ
qeMqWAKeW3hOs4Ub48yisgscTf0MJlKZmYH/MAc7FbH0OBG60UzldesNpJYbCcwzqQtWVc0WGYwS
dr+enSYlKZv8Zx9oE+aNdW7l28bOXqJc3+Y6QzpOZcyySUzUb4VeDv4cEpjpJcx74BHpURf6e9lQ
p/cL7Z00mat44nSRz5RdAJiGnON4xQ4WSti7h/wjtoudR1vAHMO9nMef0lg5g9eO7mQijxYa8Klh
hRDnscB3KavRgb7cykAY147ao15jakxJM3c95eLbPvcpzf/+z6Py7TLqe03KNp641dtPJV8XXXfh
S1LO4BP/jpV/fpz6OA4wmjkbvJz+JnPjA/g0bUmviohN6cJHdQZurJygTY1SWDku2nzTVx/BuB9x
16ro3mikLTpTci58ufOv/cBo/PtF/3MrgUKIdjjZMSFK6bXmTBtasYvRVZb+Epb18lJ8knrufZyw
IG3RZfLQcB3V79dxna8y26wXDZ6Zcd4FdTk29CkKbwetf84j9i1ZZO9qU12PDS0og7N/Z9CgH9td
Si7Y3FLAuoudS0Bj1dncsU3Q8wcp8x47jFQXns65P/pk7itwxYFoIWFKJcBBQz1CjiTHyuDCd3Rm
RpLt//xGW98wfVnwTEw4v3a+SupLlOgzf/hpYG4SGD7Pmg+0sOxtxQMaEKhjA7/wXM4NgNPEXKLQ
/t9fPnNk2bq6nbno3Wk5h0FgHvj929TODDP5ZLpDcMe+QLMSJKrmFWjYJcYXh2AYCvIoL0f6Mma6
pB9BWceFXL0QcNyosWEd3jUI+Ktgh6rfIdRqoSA4C9Wd6NPbrlaxTSSc1PRV2BT3kWRCu5q2yZQc
O9x/bXNVs5X8/RbOjGH5ZBYaC18a6niC1l2DGGpLCEGdcev33iNq7p2FQ//CG/mLs/1hHMvzN/bP
OGaPoVs6RbNN1ljaxgrGFxozK8Hx1ZPQ9iVYbRZh3L/GnXqHs+F6Nox0sb6MGn/vJ8060JV1hAyN
YxJcgkILHcMOcTwg8yc8nE43Gzsy9TYD/X3O8I6ElYv7oTdL5/T3hzW/1p9u4WTCo32SJGrRkxvX
JSaUrpbeuvYVqtPVnGL4+zW0cxdR//M5DR3bfD+Tko1K4aYs1UWkDvdxmt34lMLVstwQPkTDeJ9D
+vDQQIzWY9fb69iwF7lH89svYVZWFhrig2FhJe6mrYGmLgom1x/oKoYqCIp0ZyLT0WelmeqvjV4g
NEm3QdJtOokaSC+vx6JeQ0B2Yltc+ALODfmTCZZ6FRW4MGPB64Nr/Ciu1KY3WBQvvJxzX/LJVDi0
oh6NsaFSZk18LBz9jOssO4a1x5ni9feX89MtoAk5TR/WZLpHeNrY/sUugLPHiXDyqJUujMUfJ635
50+SuKISHXSpFSyoS7zfD5mbrls3PhZbZPjL3+/gp69rvsTJPjBvaluUNRxvZi43SxpyKklStq0v
T5E+f7/ETy9ivsTJpFibQGVCDHQbRJWHwR+WeYT8Bs3riGE0ukShPvcq5n//ZzppMP52lT8DyT15
a1OdEEUCyUy5+/0m5lnpdKjPN3EyW3Vy6QGSI4GiaAMni1k4jAtv4O/26KefPplFIk8RoBb0OZmc
4yEC8BzioCbWGD9lp0lM89Nqx3JTlBV05KGgvqF25aGrC+RhkYE9xsad+/td/hTONt/l6VzT57EB
/TTfFL7GfiXIDjBeDp3A2CdsOlETTQ+9uhDLe+7TOxn/yqBAeDFl0jBBxyyyYdgZufxkqsmDkajr
32/ox9Ta+Y5OZgG7kZmWm2YeQqTMuSw0V70rrQVxvxeuMD+bH16fdbInklpdajzyhzbaTSlfyU/x
1l6VitN9h59in97bDxeuM38OP13nZDJAZxcLuyUlBh3N8IHX1o0c66oiR2Ap3SoreVNeWHHmP/yn
C51MCRZLqaXb3FB05W9gwK3nBwbV/9IrOffATuaDVo/QONfMasZtsxeraSOu1BvpFpK3C3Hv0muZ
X/BPd3EyH0gi14xcYSec2RDBVTT8uQcTUQdWPKp0/CzCBytDO1L0eqFm6/7+ls5809bJNJGVkxdI
YJzIt+oOdmauPfgQticvlVC69PzO3dnJfGFPcLnGRss2aTs2bhoSD06PYxiKF8ksNxM0ZWGUx9EC
pp5TO1z8fmfz2//peZ5MDa0R2V45qvnG7JFUa9EMQAl0RGGVY1n9NdbG1e8X+rF+w5C1TuYF7KNm
YQuuhF33On+Du7+hE/0xbc217ESr7HAxxOLcPZ1MDuFEuFMRg6L3NdoVSUTm84A33oeSWA+ouuTg
WFQsVPb8r7gN3kcQWEHU3MAAu+20Af+VZ7drX9iuUdNj/f0BnJmE/zteGbgXnQgSQnCPq73lRh24
EM3rSoonyqYvErQd9f73i51ZNk/zlXNl8kp8PPkGcTV575T8qO/q6aUT0d9Czw+fjTgZhjQkDOS7
c191PYL/Q9niJI51JKpSWVvoDNzqzXCr5eUNzY+VLT4fcTIEVfTVOPlZw4ACQJsJ13mXeQsjCDaR
NB1QlDs1rFOl0A9TO+DsIlLCLt5/f5pCPzNLm/On9s82pPI0uUmyDEkJ7u4q8FwVpGwl1Nu6R8Gp
1xoKTmrA8rBMiFK4xcONLaQxujVURvlq0q1u4Rmy7xTRfICXAms/6VTOWnOiB9u9plprU0urjkHf
4DnJl+qkH6XGvGFbS/9YZNVSMfwvS9We2grWvq4/h7Z+N5nlXWlE79LQ4xRrQcu0vv/YEnm1Uq3p
UR6yb6tSe5dcALelfo8YRFzZAShPvFuPsYRvgfH/BnXsqikkmphEspsNmCPRI3W1731SxkFYCwIL
9Lsy6nJHT2xHtULLoed8YyuKupA6rJPcyDW0witPLf8IdGgrw04tt4uTK/pAdB+ggaxRWSNn6AR2
cWv4Y+Ue+AUNmRv5C7nTNmRg1uVQL6E+PXfgqjw/2No1GOsouJdUugE+5mCjfxmm5hBKA5Sw6TPr
y8egRLSv4nADPP8WjMnjkGIqkZJcXtdleDX4BKkih4ae0VJixEClR/BcolRpHSuV4mXW5reSlj+M
NZlZxP61prJJLRbext/QW73ppJ5ACGKWYHBkEGvUbWqBu1V7zvZieDBT4D40QV+GXlHgZvQVDFHr
rvXwHAK2nZ84yqgipAyZ5rs+JNxMrpDQmRqdeMBqGQ6KetqyruC4nUwwiJD2GpEjQbIQq48h9Ljm
GNj9wUim28FojpFu/IHdBl1LwZSKVcBDMdHr1V3UtO+6od2KrPmWSo+0Q6V9ZdzQcveUYy15K3VU
1TXrZ+0WZegCtULZJXcHSC+HRqmkRU2o4Rxmv5SrWRDZ+o+NoO5fmdmbXoUuiq9jmxm3AvY4G0rN
CXxAsBmJBxEs3UKB0RDh+1TKBve+BJOGPomkDjfEkGLlJxsaSuwmy/FOc4a7a0OCJUi4Rdms3Nme
qS+hDK6LKMN0mn8U9KKgO4O/TcmPDsoicojS0yh8RTtdLz/10HoDLU2Ju6q/9LxQAOoWrcM2HuFQ
ygHEwp3GA5CWuYmurYr8LfvFrRYhiCyAMpdh+ax0SEoH6xtV/LVUxgSN9cFdpWTXZq+YC5NuDGjU
I9TDu4Txv5RxqtCXy7edZax7kOW0Y9GYz15wibaIE4gmWYwqpmR7NjTgmsboudNkMrESqoF9ZDg2
Imun8rNn3BnpUmvD56wOYmeqzQxWW+X0VbY1JYJNQ2tvW+G6VQbIxwZKjLhfVsp0yL36PuzEXIBE
ejE16wjKSmZPVB1F85nU2X3p42gIA/1hGtg12IBfJxE/ALyCmzMlf6Qqf9G94altY5rxFTrnIcAT
WFp3GZ9k4av2ckjZqodE2LfERlbVZgqmFwK65i+SIHs1Owax+TWgzFqUirnWFJpw84yi+MlyaME3
JNL0Bf132kyyvYsK/xMlwfUIdmaZ9cN13EuYTe0Z0DGhaujvjanZhTr8QkAF4bKq1DvRoW/orWID
Sh01a8WCnLQgUAqlqleSNe2HQHOY8nbCb6/yInscx9rt1b8gdlwYQXHTedlLV1C70YJPTSAwVrTo
O2v4D0/vt7aJFkIF6ODnjmr0R6NuXhr8+lqPOnRQm+tWxgVNfIEXJdTV4xqBUYPW3qT978E/cSjq
PfnldIgae2XjGQS0iUQYucuqAM2yGNvsk+7id2NDl4ZmJzuqXYEomrXjbTT7E6rpCRmBssBlC7Iw
Hv/YrQcWpAT0oQZaQ3g5L7H0/Nkx9qTW+LCR19GXBKZEeEW3q9QRMP2AmrJN1mE0ZxWbPKVayvbF
hItbHwGO2hi9g1UnQ9W3Okdogi6M2Ot1fDT79EtX6zdWmoFvV+w9w9ineAvsPNzKtfKFofRKLkZa
KJiOK+j/ltQ9+ETXMAnaV0k7vgUGVU8WQHe0p0MJ03cFiweqYRGvUwUTllJBKGSqedcLCUCfh0gC
cpMfwwVi4kBAtY4mXPZy8aGo1T1SrE3ra9swDnogsC2LBVaaTLiUXpG3pQVJbXTUFdSImDYyp+bL
ryDXdNTIOphbzpBlL7Im74qZiYU52V/2evYcj3HAaK8ODYbu5e97AevcVuDknJOkaWFXihpv6Ly8
EPyaLOuM1S019oPOCaQWOIfJHANpSLc+zptbkKy8dwVSsKw1q5mgboInjgzzJdbQskh+udNH/16i
Kq7K1X2mlG8FDlnwLcQolEjlxjy+HpG6+ZW1FehCF1aHrddHszQUzxbsunEytllVIg3Rg4OShfs0
re5k0guABjA6hb6SSawKqwhvv+DPJMOvyvYJgUMk4lobcCFuoZs4Ssxk22oyJ6ha3tujcgQN+KcO
5T2c0c0EPicxoE54WnEwk3xbYZVOvAEmWgPiDiilrT1VebstMt3VLJwJTZW7sZrP0L1+h5zTXI16
fxhU5SGT1GNnzSY57W0U5ate5LcyOKjC+EwT7ULV40wFxrJOzjZ5glKsnXLi/hzFnTMY7eTgPWhr
Ql8W4o/ub8M/v38Tf0Ov/3s7bJ2ebZJ20KeRrvFGVMpt34nlROhO37PVs82rPgfFrAfyAmqzo47e
dqhu0l1or4jl2Cq5yIHdA80F+iQPnuCsUiJ7SDQED7PgTArXhp6v8yzKHVNSGHTy6yRLnx3AxB4A
6zRDQkY4ZNilgwMYnZtaU9dE+pAvgf0qi6WlnGQFRkh5XyMXRJ2nqw5igrU56IeSPAepH9yur5FC
mnDnGsNcGCKFvhrfoeTc2yDJelaL2R/eLhCBXTW4X7u+LEmkYkH8/Qme296bJweK1EqbFDdStmme
AU+6mRu44A7hu61Td3zPL9Sm5sPCf78nVMj/uY0HyKpU6lzUqchkyYr7uL1wuj133jo5vIfY1NpI
ox5ViKcovQ1AeAvz0hn93F998h3rJlIO2eTZKPVz0bxp0YWncaYiZJ6cyM0xbyKpQ+WAufZx5COr
avUt8NtnX6oyp8stNnj6W0d49oWXfKaMYp4czIda8SR7pGSsrtmxlNPS37DZXqIGDJbd2/TtLapF
7OBQv/BVqWdqKsZJEQ9TTUUcGu87AHXHxDULD6v0nS04MvpgvAmquMPL2TtSnLipnd6qCboBGf3V
YFYynLvo3vQZ0V67raZxByUZBVzc/UmSpLnwN56ZpWzjpAAo4bnLCpm6GQTGJlz830cSLotkYd/K
TuqEjnVh6TrzHRknh9gm9SDIsp0FVqz9QTHxgLrxf/zpk0XRBquMsqLON4J9fNe2TGf/Q0Y0537j
ZGLoawzYk4daRnhDzfaf2o2SuMKQqS6I5mloMKxc+Dzn8fTD7GCczA5qpcmwCMFkpBwrrgo3vIUI
B0gVgdETMr5r7VL86ZnZwjiZLQZFzpKx42kFUuwkVXdrFeJOkRv39xs5M8yM+f7+KVZ0KVx/lMs5
klr2xb2cL6C13aOiWUkZm+/fL3KmyGacTB5kuWQ5ftl8QwyD28ifTf4EQd9Joq3dP/x+iXP3cTJd
gOEqLaoL+SbMw4Pq66/ECnNP1UEzES3/fo2/yqgfXrp+MkUYA7ASIaHPiVp8jrX2Wg7tjW/H30Uq
7zrfxwkRvfthBOiXIkoeXEMReqiT9NEo5aemko8NeSy0pqML3/uZb+PvFuOfl6f6YR/VeP6JH3iK
9fcKeoB3SQVwZgLQTyaAjLR1yBFJvJmqrbA/DZIyf3+KZz4G/WT4V1rbwW2O4w2IMsfIpcfW66N1
VzdPJEB+yINWXnhdZz4J/WQ24KzqI0Sv2dJBnkxgJ5bEXY3qIzCYC7dy7hmdTAJZbqIljrBDSYlb
8Ks6ooPfH9K5ounf4uI/r5aJLE/liZ/uXPMZHB661qUIHeVuWPaOuqiW3p1prPr39ML6fu5WTuaB
MgzaNIdNsTGklY8vUAfL/PutnHvfJ4MfNFYUSrmabOxmPQb3pIfuWlhcmVUsw+h/XK70k+EvWWal
pEOdbijof+Ge5ew7Vje/38CZ70icjPowrmw10oEYqL5yJLhkZWvjXZTYOBEs5/dLnOtRipOF3Z40
09bDYs7Szq8hyq/9q/Iq2/5/aNnOvAZxMp7B8JNFZTccO9Y42t30kfsB1PWmOekWlMfKXE1LhVro
YnjkUIcElL3VdMwO6qI4YKu48F2f+ytOB78QWVrkbE9labjrU93Cz4ouOYOzQVxxrRvPvz/QM9tV
of3nsqYSLVDIkc11OsyldnOt6yS8hLV2BVVwo1jlsFTH6U43o879/Yrn7uxkAPWp0nhDwQJE5E8s
/rSom5Vs3YFdMdMLjZozY1ScjKRO1nGXKtwUqMO9pmrrUJ8uvJdzZypxMoDE1Maolo15vkFLtiy/
qKQOS9nVltDY3stLGr8zY0k7GUstpNbKkPVoo8DLmivqwU2f3aZpfOk+zl3gZCBZcpARzO5xTvmw
n9trmNR82z6kN6dYzOpQ2YkdBPeX7uevyvuHLYF2MqwsKmtTGfLc1DVxho6/xfzcurQIHZVABB4g
4aYOXnt6o507bvRLXbUzS/9fqdg/64MaFxqJQly3of8Qe2KFf8Ls9cPvH/OZL007WTojoaURVNxk
Mxk5/iqqSObD7798Zpho8xX/+bvZPlEzQl64EUa0TCt5qVXv1IYi410f179f4tyjORn7SR5QxIi4
hCSoa4hPHZoRyJTff/yvDuanF34yzpPU1okDovUukd4iVPUum/N08lw9YBl26lYcrCJ6IF+WSA+5
XOaaICuoV1ZRYiE7DGcMyWYG09Tas6TVO5uIJExMBw/8TKIInL6ttvMi3DcEVMo+cMahXk8aXQor
jP/All8HHvQ5hVP+gkCOra+Mrim028mfVY3NSG1/hBoZBatgsDxsSP1adMQVWXVOyVX3buIucw0/
fSkH8zDBMo6pMRM3dN1G/WetYBn3hHgGLv+V5vl3qY9XcUNRNjVA+cASqgrwXtZ415MOpMygVxi5
1Hw01VqMNfnlYa9ShI8p0Ac0xGf/aginQpUpD6TpF2TVY1sbu0mRcUJ214gM72ovXWezw6XVrYcm
Gb4wye4CO8aRTro0HG7CDIzr2Uob1JJwbICOhUJ1KZ8z539/p2c+GPlkXlUsUuPiloIMjSKSFgoa
JQqs+uF/m7blk6lVkkAyDqZANkHyihHuqvbu97/751FqnUoP49ag4Uhi5toDfauFAcJGcf37T59Z
D6xT3SEg3UDOo5Jd26ZdzRogaYmpcqthnfn/aNSfu4OT2VNSO9kbZaqu9Sp6wKm4UvsHy6md0ZmN
8AtiqeR6eVF19HdS/u+xa53KENWhy1I97XNCR4Eh9zojpTRDUrYo9ZFrWe2w4z7X9E09TFDgQEEb
5LgtE6/HONkkH0RgwaKt7KsOUOAEQxF+Qw03EuKqrsMS8UcABl4KMTB+QcGxokGkQJLF64YY4b2x
JOS2/pNi0qkqqlIGndWv6wbK8f/h7MyW41bOdPsqjn0PN4bE1NH2RRWAmovzeIMgJQrzPOOdzlOc
F+sFtvtYmxbFE45wyJuiWMXCkMj88//W6pQ4XLdpXTnpIP3QB+sFcBpDgSzv1FxlpRxMZ20AzlVn
xPdnvS5oZ6V9PavDW2nUrgPdeiCacAPX4SQSHG5Vc1Sb4CkoyhvLjg+anqKjVfRLEmcU+nkCr7IY
A+BkPYAq3XNDQZAEjunMZ20mutCL6TXWGlfk84a+R5dcM4TVTnhpSZeM2W2MEE6mUsSHWS/wPPaX
8AgoCNv+vjSUTV+yW6uF7OG+x6xxuqf9mtgOR9K8s3NADmn0hoPhW8Fuh4VBSDE1PHYjH2AMQefV
0jXYH3Qb2CbK6FgYtG5LmQu0wUnlbA+z+22AANop2psYokt5mg4LkNiP1E0nyJzJTfYN6tmN1Sqn
eCwvCmBXcpfsBPpfoqLVY9uSJGyN+1gpD0bXnqWEarlh0jYd+ez56rKjmMHBCP29EoKnMRaRTTp7
PQJJzBotw/1XvYO/nq9Y1ocnrT3qQ67mU7GlUNXqz4jTtnrwI236Lx6Gn9xhH7vRarszEj2mYlg3
/o8K4OtK7v3t7weJX4+b1vuu10/P8oDmL7Nt0So3WgP+VXOtGicmzNV/5+Vt7cOwDJS7Dmhlozmc
pGpfxB7aTpRi9hcT9l//9rb2YVjuEkkiymImyEy2Ic9aCDVfVuF/fVZt9cM0Vy3avgQQS3/e7Ht5
zZZkKb+aZbnvufh/f3Q+mUi9Zyp+OvhFSHK+BxS+hXwzAtuWnNaUGNMi8rvFFw/G92PxrwOmrX4Y
nylwUEaLE2riO+sqR3XzmH8PaERrXfGjDjbppVjDenugoeclOS4BrMWHl25ZlqDELs9Vv5pdqIYs
JcN/63q21eWI//SxWWSRdxAtp8xi79QqAnagYCP//pi+N4j96vN+uBvhBfghLdjFtjVwYlBTFyd2
QNfsj7NNCzl9qoDkICaVsuvZABYd0w6BoSxOwn2b79T5boRHGkg0uMHIg7puQjFqzdQrlIukuBP9
XUpPtZD0bdaPQIagbQs2UeFGRJYXzfdhD66JBO2MjXvICBdr0bopduNQbmMBEy4tN5BYnMr+qu6g
LXPiX33gD9Nxyr8BW4gsiUWYrNOuOsF9v5UT/TKJigdrwZmCy6NiOf5QpFlgvM+AaylXZWhuDUDM
kyZN62pJvtmx5FptcjvIs8NG8qaQMwtx8xA7rQxdrU8HLwYr31j1rk1hTvQl/go7bY6iAEIfxXdV
pj4WqvzlVslnt+CHVYAiG4bQaDHYtt7gqstl6jCVcBAReyCO3WVdKzlfLgOXMelXx/HDqgDOkd5Y
S+7RtErAHbYWrGwb+lPQ38aDVKwN1DRObkikpEUqb9TSXxfV/NVl+8mbfxgofaliKmPx5jNPeVN6
ks34ixF+WTX/6mN9GCNJHQHvkAm3dPSsqMGVRlcHwHebVgmmnq4S7H5/4/0yacnOzccQdT75wyDZ
YLiCH8G5PkKX4tUdGHLb0ZPd3KFu6NLdUN7P99ERU/JLdItNfB15X7VqfFIw+hi0pukmKsg3FNsq
1vdx8ZRiLCtpgskcQqDrWPY9jd2q33/aT54879sLP41hdu9HpoxXcIu72/C3yoDz/P73L/3JVf9e
Tv7ppUeSqGNg0jhczocAJMIidlSSTYr4/fdv8Ov5BMBirpSf3qCc56xrFK61WHPrEEynMX1xVD77
1T8ORdBGhKVwCUhzclGBlEBQ115mkbzVfDn74k0+WdfY7zurP/3+yNzKUERZ+h4GAWjqStemi5WU
1oF8rTz9/iB9doI/jAY4ZNJMU5f29UJ2dKQb6SawfOf3Ly6WV/nFTfkeFfvpI6AlGlMQEAuyrtn0
oj6Xiu4kdbi35J7ej+EgyaEjctRqkLtEhdurQKMHDInM34RgjB5YOMCPFszIc4h+dPB1z++wEui0
feugmtrYv9eqWFnZanUNqGbROcPBN+f4vlkeSzR3+HQn+9/wo4L/HDZ9SBECw1DdpicTjQCdYBdx
QDUkbvtVrdJeKgOO+P3H/ywb8F5C/+njZ8DgaH+ES5LuIIOWnk5b1Lxis34tvHqD1TFMVmyOfPF2
n5zKj3HnptDioA1H2hD8S1vBz3VtN1/sK6jLlf2LE/kx8GyaQlflgHpuLkCl0RosX4ZltRHZvAbj
4031uBYpeoyMUDtyWrOK3Em8xCDuM4j3BwXyTJAgA23opSYYmFyBFxdN5sht//D7g/3ZuPwxM92E
PUvLkQkRv9SJhcqpUeobXVcvNWL+ECDDpf9rPCGczqCIJ/dNtyDSVDefK7coJLcxpkvmCFuzX1r8
TJx0dgMJyYDUlAb+EmJG9sNQ+D0OxEOthfEXp+2TweRjCjuerdb2l0eiKdkg7KJNLQ3fw4g2ErWi
Ufj3R+eTZ8a/BKXNpusrdS621jQCyG/Mqzks7/SBvnIleQBETu9hsRd1evf79zM/uV6W6+inKz+X
IwPUM2u5ogW4WqHgDhJQ+GVzEST+pkEF8fv3+eya1/78Pr6iNv048nyyBOIeeDtZ8GICIfz9q2uf
jF/yh9FRGSU/GjJuKd9ik1Efh7uu48TIEkLWsqZR1nzJDKyqXXAsBKIWPb+DjXs2tZa4EwVKsGgb
c7LeEpmWsn5mUaVW9GjHl/PYXIqBKqRCnF9uZpb2hBboPsTNfj1QIO1gt5nl69zK0MDst99/nl9f
akz0/ny0GkW3IZnJxbY3rsP+3Ck69V7cA8oXZ/2Tph/rY+6UsqcBGHYpEVwkLzhCtpKrzSvtGRi6
Ix8AxH513j/7JB/Oe2lSIMsigisjZmCddng0QhdNlHm24X+xav31kGd9TJfCMu4RZ/BZarCBoK2P
ll5d//48fPbSH2bBNBzLVqDx0kGbgJsDbjl9NQx+shtvfYyQiiFhHkxREPwiezlJ25wAyZ2MmnZ8
ridihW9pJp0pfW1ztbtRZMUdSfFEZQqjqcVFIZy+mb+43pbr6l+fGtbHsGnfyrihY59RoH9R8l0p
Pei9+/tD+NlLf9g8s01JjrSgpBxr24zrtBnkr8aYfDEmf9I+gw71z3eKFVom+krL3BA1oFUGHKje
HEStAbD8Ec7tGTzVc1kD9MNHlmkzTFTSzpl+SGgzzVlut9FlGCZffNZfD6aWtdwEPw2mISFNY24Y
5Boa8MMbYuJErq8rAENj9xVz55MbyvqwfKp1NHG0LNPpCXJIAiFXd/eVRfK0Cv69++ljUNCImDCE
JZ8C5oXrwxmehvmL++mTi+FjLFD0RoxHKWJcm9HI56EjGRaqEX/1+2vtk35L62NMbu4rPYc9t9T+
l45r7F8HpnLBHot1tRk2kbs0e+K3o6/RY11mXs7xF6f+vYL4i1vI/HDuRREGiVUSDDbkq2xUsXSb
B3yGbqMmZyC5V7Zm4ilQV1AyC6VbJ8NNHN/6zWMwXExSu5aReeA12WpztUlqUhFzjALEWnVUVkP1
Kgx+1CTxCql0ej+jz8DggcCCOdK93x+6z4ajj63JoQhmdBncp72neeE69Ua27EfWAyt6+JwA8Paq
8EgEWF8csF9PdCzzw4OBtoy4m5f3ExueP4d2q2/Y0Nx/tTHzychtfpgQ9L0xFRWthyDl2LrkgbbQ
c39/qD65Az+2LSu10kvcgMU2a9jsMWpo8kXcz4hOMnwsAKN//zZoYn89Kn/sSW9FDgemZpMv6voM
hVJ4SBMlWtEUfa9YyWGoEVL3TNaa5M6IqAxiCuxXkGLzlTxpu0lh2yHXUNl1je1anXQR0xS3wk+P
10mWv4HUAu2ahsGq89ECdUohs1yrXAmSqDRjnJxH9hbNUNxUeCpKRc2QRWO1C7SnebTPA3E4OrrQ
Z6sCJnS876sRb5XkRMZ4qdvVnSWzlavL4rmGwBoNWuhWkcmOjMTuNMR0XnqCAOQHAZo96nwhD0ER
Nzu50z3JpqnCtgSGoeEhB6gqdFiVXJ0osvLwMp38H3IjPwZNdUEQ/mJsyHja0nSXjxn/3LobDNXh
cN0oEnoa20bsitejRamGS/0m981tzb9aq236vbZIcU3F86B3oMwtfSeN7VWihcM6HsezphJ4CrX+
TTL6fdvX0OIGylRTnp0gjTbrMtavxs5SV23OJl5j4eQjqAezeuzIL8Qeyb92TV/iqyyiTVROF5aP
BtWW7ksfoONQFf1x5GG0klLpzkeqvFOI57Vqs1dbaWdMlCvmntZfW91aGaQk7H52gCYEu7dVhhDd
21U51BvAB7dqJdjCniD41zcQr374U3eOyd4sJrLBMJEtmvXshlb+5rex6rRaV69DCQxmgtouVuC8
ZnYLgFO6N2TlLW1Upxtbp094vuD+tJF5DWxMjuU5Vmb5i0LgJ3UT62M7vsjq3PKXfEzrDC42Utd6
Cjac5w2xwrsv0/jLHf+LgfljD74CdL7pJUBHQ4ty1vdPbdy2+L2tTZjO2yqz97g6jk2sUX68SBTp
sTbTm/db+D++jf8ZvBWX//Muzd//i6+/FeVU08zffvjy7xflW37T1m9v7eml/K/lR//fP/3zD/79
FH2ri4Z43sd/9acf4vX/8f7OS/vypy/cvI3a6ap7q6frt6ZL2/c34Ddd/uX/7zf/8vb+KrdT+fa3
P74VXQ5I9/otiIr8j398a/f9b3+oSxvPf/z8+v/45vkl4+duWf10//f/vPzLj7y9NO3f/hDir5Zi
GropTJnqJKLhP/4yvC3fUfW/GiZrd9sybELYpsHgmxd1G/JD6l+hU+oa+Veh67JpMVxiIlq+pem8
niGrMm36umkojPr/+6v96ST986T9Je+yy4L4ZPO3P967hv95xTBu0SAp28KSZYomlvK+wfHTdI5p
Y9+ZmtGtawscQ1dpDFlYQlIm7ehFIrkFQ52UL43eo7wk7GU6bS8WxzXhHuHLgTfHcn8jmP1eqKq8
Y2AqojMs1/oYlfEI8bvE6FMrIxKYhB1hRU5e1VEIL8toBbfbAa9CyAiVZsyVGlLRRdYDZR798kbO
OrexphC7S41aLG3Hy9oMplPY4dKViYR7Wo/6Lmz1q/dv+g349Gyu3bKofgykgK8ITEgs97OtUkTx
YUrA7k62brkQx9AF1/IJCbSKrdfXvECWX/Mh+aINTJXf+//+fHwtQ7DwUQxF2AaRrz9Pl5OuURk4
dZiXOfhbY9ShSCeNf65VlbCDVVaYOmqqqd3wGulBelZ6Q70L++G1Vdp1WxnpjUoS1qkH2lRKC0+V
WmXWIYx9f+FrR6C5kjQ7zurx/Qfzbha3VXBS61y7G9V7sNsEf0ef0KwdaQ8iHC/zua6uyglnyAgg
e83BUnfvP/v+JRbVBjC21wAHv5rnPHDTYlz+S+Y0+LLO0znas3FY3SYl4OWMImna0ZUogugGHki2
CxobmLXeXOhex6YmIoDygb7C5BQGPkEPPyNYqirFzp57mc5mnabsMR/v4RZE4LdTzUONZdxBPx+T
JDyGOlYYTTPPBttE55BBTkOLYeAO6hNkab0Kt7yOH9s405xCX162taPHqLL2akfrlG5EOz+JodlR
3mVvrQKr7g3Cn5wKUvVcDv2Drk3Smj6saP/+ZeGPF3U3jFdaKICRayMZrVKWTpU+x0h1svm5txtP
txBYwScMtyFExx1aACjn+eb9w84JsvvYSHa51R6Czgw5rzXZxKYJ9zk0ElKpVY/We4rcIejCp1jU
1ZbxzXD1JAifJLnb5qA3EHhNS2CKTh/tRPqDnarmEGW0OJsKBw2T4raZ9eEsat2/lCvCNJ0Qp6yz
n0pt7I+guDVXmXV1o7az3nh0dSjrSAWRkJumvH8/lbMwWsekV8guMJYPU3IXy9XOrMZxG5mtiW5V
M0+jMt6w9FQ3hq/rh/c/5sXpkBkFgmRzPAtQF7u2roqTzaTtOHSeXuG+xCQ/HNsmdbQS4MTQpq1L
rl46+XLtz6uiYsbXNcHLKE3HPNSsXRjZJtKGEEJzSxpyGmNxLYTljYNZXbx/JaV9uBstmoLCsAFL
7LeVIw8xcHKdjC1L4/KJCQ4hfeydpzrVzoFkP81WUZ81P20uxs686ScJ9SUxPxYV2HzW4zctVJuL
ImViW5K4BY5xjIe6OnUKLfF4GJGmo5MCw2oDcBeEuINQ/97LtXYojPRhHjKs3V1HjTsuj5XobzIl
sG9Ine/6FBtkSed+pNQYi+pZv5iC6tqykpdqNMxLGu8V9mmm/jkwrRvAcateL6pTWRXYXxXb2s3I
SfLpzZybR538xQ10bKaulmkc+96+A9Ve38eNGXl6odEZN6jhJovtm6HSwhsV7ohSDtc+lEy/7Asa
K/kjmDVMBWRsTKDU59KmLtlNfbJrrD7dadaAS7UszEtjnM3LUTckr+kCtkLwRqghxExDFOZJlVRE
oGwFMT8bfeQstXKm76hcvogqGc0EpIva8M3LTpno4yZGDviXF8SZkjhxgEyvZgBZp4Cfd3KuBLcl
vtNtrkfGei6QvI/F+GxR2r/s085czUhNNlKtWJc8aOzLtlBrdyrH2fnn3wVpb28blajS+z/R8ohV
0GCIQ+9XmaNqubaxhzy/lfqq2vmkFOnZNLNbW+GjCqRs799MpykEUc6WfBF1C3Q3SZ/nkNbK9//6
n7/D0oxUR5PPupx7nR41P1otOqWJaT5JRQt/FNogJZFlRLYb4DJSrY4oH9XuKUsLdzCsYWNDFPCo
t2p3epIpuziaTUdCi7TC91deJ4le4H7osk2rByo7qEriFAyXYP6x1sBfdiUwrFs97RlCRsEE1/Bt
6fL9j27Inyy/hfwaGZrbSQBIGum6DazzZKbuYIs7CR40UJkKYO7BNswQuQ0qpsK6ikV0ynx7bdCL
UCktGI3wQLjZDQWmxeq+UvJrloIbW6AdNfmrxtjMkG4m+vzSXN72NekAqBOmKm0qKdlXSPH6+TTK
6UMBi2EFasULUS5lRr3tRtWzg3xtaYY7JfV+Ub5l9osa117rK97yUqoSO2iPHBxHQBUCV4fcH4Mp
oOjgJrKylhe3ZlfRI65g/TNJbWPPSTWeWPoaVdEGOdp+4DEAyX9XR9mVbyDIpPSdRb5DW1G5aiX7
qo6SnY91i3l/O+gXDKeeVpuo57k3On8n6+LEPOc6RelMB+MpZGu1FB7yFofYuFdGJs/L6cREDySO
vRoJgSfs2NCI2DfCQQHG/m64aYtg63eIya3G1Xp6eYIENe2AGMA+LAdxORA4Uy41hGgdGZnODw4d
yaRoLpyGMKHpqu1TZ/PxxkdMzWsjupc1FIeo55g5rKMoc82KbkaF1LkE6ybElszAlYIEYgHt1TTD
+Nq6VYajkFCgjorbxmITyax1ZuK4Kd/TxgM0Drr2KtfUgl05aV4njU5mC1BP4sKXyh2WIhfj5b0R
KA6mpVMzj5yH8diGM9uf+S7wY6/uhaNUw9HvZJ4b40GaUhAF1rmP0USCxO8msABN7wVV7saAgmy2
GpsKWRUeEW1NM5xLsH5WMQhjhbHGYtf531NQCj2XSwZnwS78dQqTwrDrLf31V5FWu/SeMuY5CK68
qe/WDU6ndJg3hap6i/WvTedNFZhXcoBsB2RGOZFMNoHZhbybzLUlm4vUQqQeRLaV2lNFQwUcQpbK
rJ3eRufG5prMZ0eTeHHmAIFpOyNp2DEcDlrQX6hWTldl4Fp0cxKfvK7qXQgDKuWDvYQqjOTUghib
eZY9rW0QWVnAxDrMoFPynnY7oRw3t8lUwU1vtlopaMF0uMB+tGmzKPF29IQfywJJUme7vhPgo5FN
6VuFS8bKi5Wl1k6v1+xgIUvXJTfiU1Ef9jJJuowonMRBc1peJbqtZxKCfufq5bVC29fMlZOay6gX
XHUN+y22fh7qcdsGiKtjgb1rYrUMoqTvnSRWPeR6N335vWqsbdjXHiADWnSFU9OAtVzPUTOd8ra9
b2Ra76P5MlURYDToj9I1c1w3aLN95LPRyWPUH9hyL4zN8vd2bZ4SqzhWsbrLDFzSBbY/u97HXeax
Rep1yIYE9hTNmC5Eaq3UEV4X/9/I1jEaBSdvWaicEO3sNBGe/Hrc09rv5kWy7kUFwid9P8eNfpYX
oI0Ruak1ETs9LifZj9Jdn5U8ABv4UhjIU1TVBvzJiG4rfrlBFQ6+kH05A/8us/tlLIS1eUaO5KJM
UVRHY6ZqWZiUTQyAGVR7VX6aBmWlejnKp1CdzoPJvFRxpwmjjPJtGc/SA0+3KzEYbj3TBa1mR92K
GcW6NecVOI1+y6Rt3YIEi6fkUiEwLy+NdFoJcke71PVsXST2o6bTSD7SO1wy1XxEfeJWc0LhZ2Li
pF8pGGpVQ9/MFX5zZTrZIJ3TGleNnjK5YAY68GOFuJRChRaRUvrGg3Yz5ONTE/jnvMzXQJDu/IUX
pSDSwHrXIolnkFhnGRkdrGLSzI0T0LFqaZ4y1Z5q9hc6A2aQv2hmwPE3rkfdipxc8894e5yhRzgf
S7dFsqGsi0b5iLV0U/DUkyV/l8Zi0SbvS+QAUzfRbzxclya5tlFz/AI9Y13wKBfzvS73u0RRDpo6
bNVZ2wa5/qT3OD7VlvKWozYDkDGVLr+M8q2Wy4Q9FqdJFT3PnXCmWU4Z5i13mKY7W7trkuTK9/tD
akP/ID5xGMwWSgcdH5qwtoamnq3IXOttx7EyHuPaX4RN3TEKxqeW69eQy8d82k6RKNdlKe3Nxrpp
uug45Gy1BM9ac+UH9kML3dGywgsjr051ZaD+LfbvnQl2fvBVRCphFjxlEvuzErXEBisachTUkwTg
A/FSKMGj6MUp6eZsxe6ccIRN3VDcokpmROy3KfH5wNzCvYVsN6nIMC0T2QI+ggn0LT76VR2YpqMG
lNZN9aovIqcKQRQxiXpjrn/00+G7bfTPehe5/YQ8TWda16jchdL8HMWeJnOUNQkMkEiu3lTsVpVs
vBo5difNL7+xMjpKQvPKqd002XwlkMeDHpoPeSV2Vk6veXqlJk1CG2ZJ47FpvA6jf9OM51GUV0Ek
3YquufRr5bpDto2VLrDCOxt/T1Im9PyKatXL/aNRyzkGp/K69tckVCngmfMxmPK3Mlefi/lxmpV7
uWwFUp36uWXLuw7ll6joN4YY7jXTqlZs9Z2kxLxtDWyrYeyxFbllmQ2AAyScLm+nQnspzOAFQtgx
H4uNFoyrICI0lEv7eHZNLqp1JmlY1qpHmYtwlZg4WtRzWNVoxuwnwyCyVkn5PvpeFeGhxmWXlyPr
MMeuWWYX2n2Sc78j1FSH+CwV50a1rrUpPbX4h8ww/t4n876rKfMS+7ElHq5FfKmneKuGcg8bdF8w
PWts/RjbHZMUZT/Kt7rcYOqeXikCX1SBfa0z/g3mvFNLNlNMJg/yHXNcR8iKYyvtdy1iKZUp9zZK
4xXaym6tnZtSfaAtF1cStcHVPCqc60J/orEkMGnFjceHKC4fgQJcc83ct0X5pEjMx9mIqYr0OwxI
vL9Bv+7aZmtw4+c84UmHoLROxguWEduopCMhPqj+szIZz51tQPUovg+NVFIzms+JQkCysqZVXUXb
GXo57lX2iC+smRb7sZK+t8wfVuJ7q6XquqNUuQbLBbdNJvMAyN9vEYcOhe0IzlSqzbcSvecThWLo
U5tBCU4QrjZMHEdln0yjSukov4hi+yTwP60iW9pG06ZAsEsHiPYagWKKZiR/bEivkt70grYZmI0l
h1SV9rNKAq3oiosyE4y0LMA2pUleyB6cthUIs02aV1DGSu5M0VViSrCSF22m2JaYLNl/fphjeysz
xESZvi3bvHdmeXzNZIN2DaaexYwI0HqaNFBd6F2rqtgnivliS81lIXRHbwOcRKPLBuWuUVxb7r25
7w4Fo36vTK5SUkBGG2mT0w2EcuzH6sEI+isUylOqXSpZy7P32cSL1Popc+lTVvXs2y0+9K5QJQac
UzRapyqwKIMrleVQ/tt2tJJuoOEe+pyhc5aRb5X0abvVotM1o3w9AjxH843WHYqtpzJ2komrbniy
5+uqybT1MBr4YSw4MLgmVwkTkwEcokQVPh+jtU+0j6W9wY0W4heaAjJw/NLopLSTWppXNe6aiX6U
erwaR4gPWdI9j/mN6PUNrNuLQsZfnzVE7QaSqXP3bU7mA7LcHSWOq0XxPbJ43+RxtDZ7Ws6U5tXK
uBH8HF15geIXMXdiRTxlrtWpxIMtnUkEreITsZt+ZXKyKuG7ihT/aJbQs5/kz7hf6LLSMPxBEcBT
yIh5bInf4pG4UrOKPkX7oOcBnMX+QskodDb1IQxUL+gir5IiZgSIA9VoXXT3fac7s58c7cHclJn5
UAW5yyLcC4nWFOpdUdr7NvEdVImukr5KPITkqTxFqZqsBRJrmxWPPzArZVq8UiXZQ2y5E9pdHWRu
M4S7uXxN8ZGCT3RhTK0wd7tZ2G+AVjkKPtjGGG9SLAejyvBD9fSxi6a1hPPHlZuD0mANNEtEmEkB
hCrCBwcOxm3t0C0Z2918EBc9xRiahpQnFrE3Vpf1x9bmFOIKdtFzedNkXvc+DEC9YT0SH405RsRa
MXdrNsMxGdFSk4O8oyVu1UBETfrsbM8qm9SlyqPmmsoaj1lwZpi+FD/zKsu4QRB3QXGXHn+EFZl9
Mvt0s0AuNP+H4LmfTd+tlhVGNRPFNFtCT/lZpv95xHFr58MWe7Uj2H0TZuAVZe3GTABnX/qRl75X
J8WJeadcvxSSdQ8qxmsyf18VzdugxK7cs3lop2s7C3iOLdQ3EwRr7HsR5I1Vvqy+ZOkYW8WGzNRu
xO5WqPGtGQ5elwI8JtA61msNw2xZRt8ko9gRbHAzIwPPyVZdxk5TFAVozngga+0emubGp7VdjyIv
8tP78qqJXhdQMVjWut+HMUOFrm11u9ySiAiWgeYJ/N0WSbjb6brTy/NpEv5uoDFIVUs2udBJU5zv
a3sT28Z1pMr73MDzEemU+gYzeDWyEFxhp7lF0/6oFf96yiJjpVkPeZ/wdbnT/cjVdOVSSkYG7aLc
FKPMKokYwsT8ErsJ/ttmO8r2xq6sH4scY3ka+WvLxJLdgHGPAXeX1gHq7DqmpavzwwsBGSfRrsvO
2KjR9BYpOok5IIuzTD248EQIn5qcXWxIBz9ViS21l7qZ3BVTcaQieWlZbGcN3HAye4Iwfiu13LAU
emz7b1GHvXH0vTkI13IZQEaKKeZY6zpOXvG/OPAb3H6u6JwC1SCCfVqmSzemC2OGEgajtlLSM1Go
D5KaIWhkAm2XRzCp/VaZi9d+WU72ljPi4mz81POxqrLvMx1DAx1qHKSFk1IPSfW2XwcylMTEp6E2
8598f/TqBjgnO7+rAbmvBrIu5ZZJtedOTb+NFmMnGUdqHve6wCsbyJuAsWzSvzd1sA6D6aKr/MNc
9E4hRsZ+4wdnkYOcUb2c011Oj9Ggv5jjUyn7Tm2K75bUHpqWxGUPi1X3vUxMjxBRbxrwLWZFgl5N
BRhDSvaBtKKgvvItn2QOW7Nm+4Chzwk6lskjglpt0lYEhteLW7KYDS/RsltJmPuqbbyxVihiYR3l
InOVHpd8d2OHER1Hmn4q825NB7rDBrg3BNrlwKuaFJe5U8HtUfXOWMlM+gqTXKVe0l64KdJbH/u1
uud/VWU6YyC2wawsbMn+Xo+zTaGNXjHYgEO3+dSviizcTbLYYiDcTDHpQ0mMjlCafazPV4bcOnVo
byNp3ketf2jT4TSnvku98LnqLQGJMf/hyzY++ok9cRwagTTfQ4tJ16S+NzyiF4dnuQ5yElL2vuuX
qTR+Qx3i0lTFy1QEgGiwbtRjkhYriTmubwSrkOIpEsod48NN2zZrHAB7i3uoKBSGoHDfyME2shET
0dAN7nlj9v5e1tMrUSjEKoFO9lrsaJSf8kn3lNx3y1grdknj6LWVe2phn6MwJ91JZ3PsgiLJeIaq
lwnVAFNpzkpGv9kAIFWBiam+jpXpJnagnvPxNlumbaY9vVTd6CSddj1b4YEy9u0wv1UslUUcPg2F
tp5836XgyiK/2WXEN/IU7jEbcVtV0Fmib4aq2XTqcarHjWzYt0EbbZjLv+SDf9RD6czmyKafXsWu
YSFBh4a06qT5uha+Z5flWZ5iN07eugEmvR+4Zsx6XFLdsWShS7VH9NadjqcHchzpLnSK/UAeroiT
gA0a+S1utGPUE5M3sdT7Eh+VQEBNpAqwsGv20ovoWfsJWHpGmB3r3n6OMjbx053S0lSYSmcJ4K1m
snnZC6rssl2dmvqimXFZ1LxFBfJfs24SyoEkWDm6dFE12SIKpndAnhAjB7t44gPpFtSdAvviQci7
sKAfW1G9kIqATkGzrL2UHGykrscxOrCwWAcMQNpQEuXXtzOpXrOr6TdN/5uw89iRHUmi7BcRoBZb
qtA6ItWGSEmtNb9+TtTMorsW00BVohLvVQaTdLqbXbti8rPOOgvP+EkyukCanCLEulPH+g68EA66
04/COZEpUguGZ1p1wOPWMUrMRIXSE9CImdVtHltXVzt3knvX6K9i46Uxs/322wpKyBC4DsSYZ0Tt
3ug+snmbjBDCGLuVyyGH6G58p+UPlp3bXnSi8UID75CKsLLEwKmkjWluchNT7uJdkO5i8hDTz4Ff
3fgJZOu8WJiCcBQQE2OPMRHlUuwkUr4yN3ozb9mKF7EDajRss2EmlVEPG5/jYtwSxfD0euAxqEBx
JR4HpGITkVmsqvCWRJI3TgnkGAg+uzZ4yZMZv2vjMFBvyRL652phRrsmVyD+ytsEKKnfmuNWiOpn
goLdwfpXitSLiCAtwp0sUSF0oadHAKWdfA6Lj054VeuNFewSVT02A4KA7nfMCXjTim4tzcZRNDbY
rDN/+4uTsME4+w1SYKrt/jGC0JSNKuoAWh/aELhLJRxBc2WSt+Wue8vyyYticHv830CQ+ueoemsa
ayluNzq7SIa5VSS8NqqypxejAshjZxSFL7NazngsA731zWsxG14bYCGqaKSdJwzcxVXGRBHFiR0v
kpPquj+Sk2yK6SnNhEuUJRsoAraRg/7ljlYRNi531ySnyUt5/PMzdxrIbpaoXWaEltHswEynzTKf
kJ+60sN5r4jhDJ4NuFR2Wzn0hwCkbhw0az23i8SxgEIkHAXWdqqcCbpNpVraR2Ek7RVMjxlEd07S
y8Elen5pwL1lrb/oyWA6+VJZboF/776hZqAwbcKMpTgbpxy+zVXImi1e7es+XwTKVOBMcivT/dSk
0U42E8KByI+2pFE/pAxWNkNUdm49NdpNlOCwlikdbasKR6uwxD2aGZmxyEwZqBSbehqD33ZU9kCd
r5YQzmshTtWjSIT5SiCakrHlvBMkRO9NFc67f75tFLG10xxf+n++/edLbaEn77VXvZGaSzJq+dkQ
XsKh/mKKh9nrRJyrapmnf77EY2Q4SkqKUCE12q5HbWplofRKQkHlanT4px6BL/ID0LRY2pPNoa7M
IGVKNIdknidtIF6lOgb3q9LaM4dZvFaNfi1mUoviuOBIqOX5o10gUSwLa0PD+Be35SU8ZDOHhlaa
qq9W+oJpSpMdLbJ7b32R7gidC/ETf0wz+JxgVIOt0eM2jt6xTUkM1qego5dv25MgiZUjTHHzZaU/
qiaM4IlTBrBo6p5J/NT2n/8qgHVXoZxTTRnMAuzxOeMWqr2ZyPm96nAaT2e1dbpxGL1aNOVHVe16
udfuZtiDYTVFsyN30icVMn4Twv8lafoXFfZJYoFCoxO0K2qKJZr/RKj+B4mlLozIyAajd4Sgn5we
S48tLVz2YiQdYYEqHgxdO/2FVSB+AQoVVZPulUoP98vKwBGiDDQGjHJ2zoeFoigNci/pWgnsNpLv
Eo38/6Cf/qP+/m9OiKXA3mHvlyXm1f/2IEqFpVNCcRSdWgnzyB3xaB2r5Sh0IvXBHHqiMBdnbYyD
I+k0jLb1pjqlCqPxLFiCHV7udOtohdnn/Rlnm0sxZyFJ52r905QDf8HMgh3kBHdUDTxymTl7EQGb
p3++LEn3m/9PicV/00SfD8BSoSTpUJxIneH7/2a5hAV5FWUWiQ5du7lvoQOcmpbLRMp0nCSmCQqs
Xi81SrBWvYq3+FTjxKePjzTPwSIMXbvyYJ1Snaez0lX/S5f+LwnI/70+GXdtTSbVBLHE8/r/Y4EM
oaUNApnt+JIEcFisafAKhbutIDImb2AB/4glcHNDFcx9NNwXca4Rf+bB8Z8vGJb+D0aw/N98V67o
HzaYqmqSAuVS+rdNpBQJZm898VGtlUavl4TB7YuyB4odln1RrRns9XdCNkL6vG2pC/ImjMTUzUnt
pmgZq02hbhslO4Z6Oh00hrtND4gBJ1V80Wq8sJtkNK7/QWv7f9yx/+SK/fsha1yoxT5OiWdpovVv
4rlctW2OxD10VQTNK0tD2OiYX///z5CJYf5vEqMha3ROOq+VaRk63Lt/WziW5SSQ511ggM1cOWGG
LDnzeCmy09BhEsfyam3h6cn0moYOwSCB9FGQxoAl/ZP5W201wa30b7oymJC66RWq19fHrsGDiaZP
0UIM9H9DGEXhsJHMNbFg6DxXGXY1TYB1SukhRlHjP0k5GXXldVq96ZLIh+L3iuxBcSYBiMbRDBQP
zBzDjyL+Mkn/IPE4o5g3kic1ovJMlKMxfifzONjFwCd06oUQh60Gj3iQwWLDjziSd30Q+JP6Zjc9
9TBG5AMR6ow8iRx51ye3jP7swtz2JjiRy7Q/cNrwXkT0hnChJwylvzJx36X7+ErORWFdUoYY3YKe
sGupZabXokCQEVZEK7qoBYm1GLaTlX1DfL0pQQeXR9hZTfNIjPwhLcSob8P+2la4onXEWSM5tK0U
wl7xXpgglpJw0ONur5shhGW6iU4gN7pOJbcQcZwxCcBMNILgobuuQzhASU0RUquMLYhYI4xAlS8p
jsUqCqDYVDbERrsq6M/kYB3lCEXjjWlAbz37BSljpLv3/fzVltnoyHqC6/0jVur1NL+MIgdszq+r
M6UUU3UFRRlv/JSS7o39aT/yE5t2CxfILlmfxkMX311Ev7YSFe/YjcVdsa2rm6AzeRWxHGbiPGB4
FpHbvejFpVyU4MZp7QRLcsuT6hxJ3S0PXoVgPqNw2S6qgRWnIxWnZ9ORc6+yiUyZf2SFSgU8mN61
8SwSBSqPuhsZnCbLPQfkVHmzc2gQAhy4qhqZ5q9T6xgw1Y6iTw3PC6JXsvpUTS9JI1DMrH3yDvB3
bpxezrd1NLhDjtkkveZi3fFEAI7eZiK2YWlgl0Qkm9HGgF/BK/NsR7lH0BA2ZRCCcb3DL4caAEJd
32X5o01/+nn2lKx2MLYvDcuvFcbWXKMvN39Bknt5csCjM+svkkzyfGqtlIgbkt5nMMzmjnOSHYsO
cwJbGc+obpei756xG1QAF7OhJ2ZcGjqaCt3hSahInjE2r3PzF8lPzw8gkOkcGqVvwon3x/kzJ3Sl
Kt6mqrH9YFm1Eq0O53Ulla5EQA92Wty8DQPaVH0Ly58wvBgEl4j5Og3/sN4w1Zus7SwJqBmAV3lR
63OqFHYtgmApcBSeUn4ahSQdETRmFLjgagY1+GJso1T1opobB3ewAvZc5hdZoymIvandsCvbgNog
daPd643b8LuULNWghMwgPjDuZ3XpdtHWTpj+EsvEg8S6fMPkh+O2bD8EVd6xMO1pLuy2fhdULsr4
XmYvENGYT07BOW18tslKqrY5QoFW3Zr1z5TuDcxD49ZJkxtzbzciBmJ+JXOW5AN7ZqOpsGglr4Bh
1GbmI0F0mnol5dBR4NjsNATsQrSe0ve5RgDNpZCPCUTyh2jLzyzVgdLmuc5A5bC0uc1JVzG7U9TB
1TmHo/nXqtErtUSwVB89dF1VIGpwOva8kNYeNqVdLEwHKbdnMtCl3pvmBlctqA3wz7LiTcL7SRHt
AOZCLT/DSl/zWHUUBjhz9fNcI224biRHEVAOPGrdj6fKsUBhVEV0A021kXU4/XBV87+aXmqGLSb/
WeNxjHS3aFhEZx9mHG+epZ5rGnWU9Ggi2oqJxjXs7xLgWlS/MmggGlW2Ayiug3zqFRnCROJb/aMn
HSWeRfaZ0kmH3hOrF43xfh2cU7A8cbyW/Uc38kZhW6aklRcnL4bO+LF8AceueHH7lWq+VLy1Aqpz
ZaGQ+EohjPH2RbPgpjLUlb28vElF5qjy69OOwRH1kpt2bvvfMrmVDKGIGbdjIiiWzB/FuxvLuAp0
EFQlr85uuvyucbxk/c4a9xtTO+Maknjke22sclmz0sJhP4aHp0qjl4nOKhwrNZyw/p6wLiizV8Og
XDQmF29Nd2q3ARVD0P/SHjSLwk79GjPtk+tdx0rsIPexe6TpVsafUJje0q/wpA2HxPCxZ7bfoyoh
jAhbWzbxeQBni36J8UJiAh4NR6zp5/3Q1Ttdna6Lvilm8CdzG4nHYvYtEZrwsYvXiXiCqRnpe50R
hFrTzuK4L4SWa2bSNjIvVvuaRV/19LDaN4E13HIq58CTC862mq2GcD1ah0Btg4Z4vjbjspvyS5M/
/GeqVtaNYEZbEwvvARR1OkQzzU31YxQnTVjJPeBO2zGO1XCS82d+iLbWyF5T5IVwq86FBex0HGQi
Tzazbjqo5PTktHCCV8OPWRMTFzkmDytLB1sEoM2UfVe2jjqpFFea23embZWdDaRVjppLxeTGCWSr
n6gmGq2unQqUPTAR0Cy6l7GiSGRzFou6eAPDIRn9AnKDA430MvS8g1Whkhts3WKhkLbMkq+GUn0I
5uRXZl34VJM37I945PgkSWnPp8ovcaftVC6MekIfU/ySOIxn4JURHr4OMAABEs+pfGCy4kCw1Id7
OG5IAs8VLF0rpqvXhVEatDUr8xnrUZCxkmZs5PCe2EMXqOqPJpGuYneepF99SIiS81XhvZH6rRw9
5/r7GduhRhZPEqVPEbpGsHg4VmLkpyyaO2vJJmrXGN+pRgokGfM+GY9OjmM7FvajfgnbcCvro1/m
v3JClkdtnRLALDnMWjZVyB/mQgmhJ65gzgqnPRQ2MAIp7NdNXXCyANLGeGAKW9+tpmR21FnyowbL
M8hv1RK8ZMJVWUxh3yuS50JvbGVbrK13696utVK7mnwP75CJiliO9tCvBnlx88/0KEtrAxAXdI1w
LV+uz7jgnaMcIpP0iNC5ltplji9ZYnkjeR7B4KIfqEkPLOeUfKo3oT2RCUCjLLjjONudjgMgXIZ+
OYjL+2wCKzIHNF17To9+DA229YPqpdd39Sisspg0N3b3vD+PUB/LntOvDta0Tz2zhr8h++pTLJgn
keJwRpmW2Xwy8UwdrdNO7nyBoRMMtnqdVR/K0nkCxpwDsAPay2o1QCNoyB9lTpkcmnArhdt2/GXg
tfx03yn5X7I9C6+xuBLUHygBW11MNrP8PueRnQgftKRzQU6dsMnywbTrpydKpmE1GuRP+CpYsSEy
RUfglLv+pK8jiwoJaSj1KK6jymuFXYcIfvpnNTu/VG9VONgU0wpFdpMOJzUP32ame+rwngLzRyb5
jG3/HHtvrDH9YS/NKs6DJWKfBmsLf7u1nkAUKP+gW9R2yHug9NpGoQlqa16IimNP8MXpJLJzDOFL
YW3CXHWi4HN5lhX6g6Ef66vNQq+BcxvIwED6ulPfICPYuHJdhqhZp9iwMLu+jxbHnVU4Sn3TCzw2
ixdrEe5FexXl5YJQYx3zNGb9ZoxsCGjejzLkIpFTfViwTJ51NyybNxhgdj8ZTmaOjhFYW8QkLr88
MGxPAAlQ8GSsM22f4eutaC+i9iowZxOiHRmgF+ZHFcl5wHIhYrtCaLwgJ8dsstDJEkn06DvIkLDm
kl2Y7gDMYBsjb9Hb+1I7KF0YGvlmeeot3Fk3lX5Oy7cJVu2cxD9qqP2aCfabkOuH2wSegF/lYpPO
5xDQ6nRR73JE4DrxFROGpEiFaQsn4SsfRGDWZFdV5S3SRoK1FFe4iurRFP4yDfT62gy/3Vf5SD/q
3+hW0IuZZAinFcFMr5OOiGfHh7oNm3nH0BahzjrLK0eFFZu1EtxUhtRa7i2FapMEnOY7czj1KqhG
R4hus+rxlurkahNahgsMWTtZkX0N6hgyC98Rmc4PnMgtkDlvq8K4j9HMEGcqzirdaxyp7II03lLP
2I4NUiG/kO1dC5xG50LRY3hWmXllIu7NCGKLQIqdqjlBxy4WKzaTyDzc5KAVk6uEq57RV2F86/JK
2vdXst6en1kjQuK4duuHbe3kF/kvX8qVoMNHmS1InXsmkmu9ssWYipldkK5AE9gfP5rTeJxfehGF
xDVFxc80iYwggLXFz5MfuC0eSBdhOodWx2UILrAW+TEFYLCvUz/hlGz/wpW+yQ/YAKf1cTxog01l
CNm1R7hVX8LScizxSKQoXJoQX2TL9BTJjX7kWvNGomvFmbFDtgte6ubYNO9deo2cHL2iTN5s4k5b
1s5FEQeP2dJRu8XWeS5vU6MzpPdhQDpWPxJfSLWQE3Imb6twxSGkaxJ5WfPOEicbD9c73HGm9avE
/JJbWEcLRNHG1RA5Sd2bkDyMt/llKCpHLrzAwukGV1VsyDuDIvMa6ZwtsEASqWucEBc9t5/VmxlC
JxQ6bzEQjqbmj5QVFylaPog5pbDR9qY5c8iMKyZTTmPMo6Pk0j4kFbSEeVdifGJrfUjSKGqYFnNY
ppxno5i9rBY2pjHDy7I2xTDf+pHNHbW7AOxsF4HfZjST4egHWQawesVwS0zIzFjhSTgkx3L+lgaP
myaz6zEfUj1yW9ypdhdzJVs3AZCb7DitfYuVe1r/BDl1lYseLjCOS3vKG/qaLSzTDMlzDCnFUdpV
onu40MagswZz9VWW7Zd2PXRekCKEPsn0lPUui54dqmBQyu0K8yG1bzVszOrEwGsKvbTcavpeNPy0
PArxQ2pwhrmqy2bKaN88MyNlkv3rZk4fGZTiYYvB9CFp18t8DiCZmivOkqS4JocZZGR6q3OvyvbF
sFKZBYWrfN6Myk6ovYEWKlipC/a3NtPEWTw0801JAJ0P8MPLagc/Ho3Zk4o04YptV+Vmkb0O50sU
KsI5zG+8V9G4xZE2zeC0svxR+hBVSgUCC/iEcq5JHybtubVZgu04QFv1O7JKuxWRwBr+d9iAQ4oj
7JnuYw2NK88YXPqKwIWDWhy4EMSOXLhG0GLnyfouzW9duJvCXdFvU+UOGKJE17jcadbKXEjaxcwd
1sxKwiGl2+LAmLY+N0wIvSiwe2SP7QU4hsRMSfd8y1pJ6l89XKvgqxNfdfEU5uu686nWM9G1lm+c
gyW46Gy6uQ8eFB6NgHG+V1Vu/GQYHsrSe/oll/40uxNO/MVKn9EfuKua+Fi4EuV+Mn3NoGGnAXOT
xfXn+rNG5D61rxIT327+roJ3vnkqMCT9UA4wO3dx+WmU23nwWgqIH7aAqPDpCHlGMjMrxDKcgBPD
Sne0KBh2Q36Zp/uzWbbqFZcWhGtEBHyYtbj29OMqDdWlK6J6KwBv1qHgMWNs3pXX9gHzOhDWSv3K
rGmoVz5U6wWECrpFfAWbcp8bh0PfUghuWO1heMjJThfWpbSzqpWauH5f+eiOtPqUViwIjwUUdnvB
fIRQggv1z0g/1OU0qS8sgUB+b40dDzFPNjzTsd+n1XlqGIxuUZ7XkFAWO4ldMBJBvWY9684WpbUo
r2p+1myYdC3QKHxax9yE/WE370AifD6Bs/xvjKVnahhtK0LymU6RvOfFalD9OV0H6PIrrfUUQRnl
/KrMKcRX6BsYs0jtuk82FMmt6k/GpxJ8Vz1jGMJ63kaKYkQjz0mOnaDHj3fwQKTUyed7Zvk8GutL
/uRWSZItIprUzjCESYBl36DNLod6rfk5lo6j1yieiFhjYYbkjclasR6RxmtHpYXeAjIKT4OtdZ5P
CxRXc8WrEklHedjryIpQWyF/qVcWcgDZ4V673BNm64O1iqODZc/81LvVrKGagWzUv7LmSnfyCuvl
hLZOR/sQu74xo4PySR0VFweZiADncb7KJW4qkCOYgNId2eIlN97l0u1+3UqwTVrVxcO/huF4eiTO
ZuKAc3TdNqXnFonCUzNP2OxTedXFrsxcjb9aPR8uM33YOjE8s9zNTXQfbtRCnPZLcWOiOik8vMma
zu2ZykYwKHx2JpgoeXFm3WgNM8iTNKxk4DDTAz/JF6Y8N8oZLBCoTclrpFyzvsAkeRBCsAKCXCKP
fTuZgGhZrxFMxIPKVLV2uh9RtdmOIRSMNWQs8CJ+AKyMlWw4knWYBD8RCGx1+a3hvyGhA1rIHEUh
jBd/b5flPTAJUcE7oMF6DMWecDLkYpo1rMZbd5EdTlKYc/S02BOC9lB0A+oF1IewKtkNHP4BPE1k
GtZr2n6BQbHyUUCwO8IsmKRrKZ5AVYRvPDHGlE3FZmgfvc1H7QsuBhTMAe0DQGmKK7SHhpZOFhUS
uutsxjfITRc/Ra1Z2tGXBM2ndM3Bi5k2Mfa78kQ4JUZp1Xf+s35m1VfIrFSXBhzajOtT3DwFVyY8
G+2NpqoWPGFE8UQkupcBQA+rPnsu3yk7NH/UpF3kaLWfmD57/MQpx8xccdvQF01noQ3I92O9T0ev
1M7kZGI33VRbMYGbv2fi2rwG70P4VZaO3dHi7uR0q+surK/vST8THVGFbgg1V6bSGnieF1KzXFyH
rfgs9etyh35nxH7YyZw6PrWRX1NepSHxGpKBhwd0Qw+zrXPThsmmFdFHJEaSHxsosN4oSq3TqDRE
MMJGeV0Z+yn+BkQWZ4bak5mbV63Rea5duqwvBbZgsHH4MsazeVQhOQdtfMySQHDVxTCoZGGF1YdI
bWmroEfMH8m8K6V5XabboduSiW6nIkKunsFwUqxS7lmgThs96O1u2nQfMxqZwcGBxErO0bAuA08k
ZmPcLvFLvVwzFTTPk2qEWfgy77M0caXMEZEzDjf82aE0hsGwIghuovJRqnUxROYNtlPpBO3VLDE+
D85LdSCGYjSPJNk/CVdlo6/cpye8stKeBNOjqNEsrS3BI7EaxMtQ35XQ0deAjp8jZvDiJajdfKOt
HPWmealMWrrHgADsnJFyfa8uTQi172oISMIJeN/32iFV1253EI3qOKrCJ1IcwaukqHJFs/KVktXv
iheF2WHHJjvYgeXlAcLFDV77sGSLVezn/Mnr0m5pLcx4AyV91JDC71ODV8vnza9F2BXrGTsTbUcs
98Rsp7Klm7Rxa1++Ah9lb9BKibM2zuVp+LV+oEWkL913twpPwad26ug4b/KV4s/8gIe2fC+35BGp
tnhVflgFuuioH6DGUDKJL16ENZRg/arvHOPApawrBArc8Jv2wwWpR3SPyUP7GS/Bh75dTiYETYPh
E4/ABq0J8HfCPD+CVuToUBUCV8GJ2fDcYYRc6gq9q79BcIZVXp6RuPz0QHYwDCyIrl5JN0PDa5Id
TSvgN5UPYIA2ro9IUm9D4WvU83skaRfBzPe9mjXHAVrXONEmRIbQElbLJEUgshovawxF7CEE9wkI
Ex3ZppsxY4NAbTs2x7E7EsXwkubGNsW41Sgp8w13Tmvo2pZTDi/mtclbrydbGasYt8UfLdVpWwiB
KBD6e1pnrts0X0VnQ3kJ1IqaqbhJ6mQngwRpGXnAEIv+UDF9iEb1UUJK6QXIdElwxC0eCOynND6I
8D5AE0dbj8iiFc5Sg3RN7T405deFJ+GkNTylk6LsSFSPxW+NU6khAVq61gILofKUvn2pTeEq9dI2
U0yCF/60abKbFLMrMuHtFvsbmlKw7QzELGMApM8XuaxhYhFqbguKvrPoPE1Bf6BxdJYq8kikOwlx
6wUV5m3JrhZ2Kvw2yaHhmT9d4bacc5hJ9owStXvHTS3HkirxZKLdfeolAutRhaqVNwd28Gb8hd9o
1FWmonL5uuSnKLpq1Z0apUQSIPi68tHNxSOf5k09vKCP8MmEXrw6ktya+5O+aYSaV+h1K+uvVlcN
WTIKEd9znu9RcWIhdJKU4B6L1UUXYGq20QXG4LYutFtEmSGqjSsjTTCH+lcKNd0ua+lXNfTfdF62
idixzU7mTzs+D/7JYuKl1PdFjXw4ChyZ+XqwLAapwXdrSpfKQqVGJy9ORr2NOcobLFMPUTuNthRZ
ij+YWroXO46dFgBas1QAVBgCFgQrJ55lZxlnvB9gd+8ig55oeaT6XQyBt6ThCd5/VuJrV6JZ7vBA
ylJX0SvMiXD2wXEMfFylYCuUZg016tjilNcoEKAR8iPBeQ/C6IPcDijw1saYKq8CHwiY4sjtdWIU
ZC8EsPMm/eqmcG+V7gpLDzZf81D64L1sm1vawNmYl5pNeJfNdGSJsMlHsJ5Jw2oM0/rMWlZI8DVM
ju3ESCfmLqWL6oRnvlkm8d3ivJUTFaa8gFuIoSkfDB6avtgtT31H19O+L24542qhhF++xjlVAzOr
XGKfcoLM7C0bExw37v6gTNk6IOICvNdBlguA44qEWOBKYur6+fwjvcNAF3pRJi7+KIFpo74cYyhr
nmEdAmDkpWbA0pnbRGr22Zx5oUpl2XzLBZoLih+oLHZHTQfxAoy2xWAqA6YCXTDulIQdLqgzc/kp
G8rds6BV3Uy+qeWrrN+nwATEUMP6ya50yVMpdk1n/uQpdUlzNY1bm/3VbQY9o7Aj48uIc6hwJj+c
SKNaK23AR3Di6dyOnyZwhhZz0I2L3UPhCw1EOlLF6FKJSMqjMIITgisjg0m8NPDDkXkLxP4aW9OD
o1XGKmNCyLvYlvEw+SWg/7DmtqpcK6u8SDYBCE2Q/yLOkiW6clLBGwqmYjBIQ3ki6IPgMsJg1REk
pTW4tBQmCicOA6WLqPRGz+ixtgn5oIm4UemvwqdL4l+jQ8caWhbz0qfXdfFbS+/psqGKwXlFkWyJ
Ta/fUBI/vdQ5ItvV3K0pMrbh8DY2aFIwbM2eQQqC4vbxYTHKvYgHn3IDkO/FL0V9tTil+/FFv3Ji
GAWmelfOQFUqjzod66lH1KRnyDwJocnq5B5irlZW4JaUvCOTWQIjaCov3bBNm72EisncGmX7Ryiw
Lac/Blqs+VjU/a4rPhp174sSgiJe7Ufd7fv5o9ffAupA+WI1l2lG9mk6ZXBU5w9VupjmERGFnu9K
aAPZfKzCT7X8yUYsEYyvvkN9/zkZDwM8YmkZ3xRn3tR8PsUc/ZC91ek0zms9W0k/ae/r477vzgQJ
QrJDxAzdYbiIyinKr/W86fMdom1EEpjX5OjUNMZGsuZH6kuYb8VYPlkNjmMrFwQAJKYFuxBVkxXK
kWyiNPuxpD0bBCxprwhonZ4NjHlCU2ExA9P3coP5IlFmJ7WHMvLaK6dEObK2Fe0L6oHIISHOH7gD
aPVdN9jwwO0PKYhh9LyK9Da313DZFPVbE6x1NEZW+JIysTc/rYZh6ic8FqChjH0iFE/ichLLX0n7
bsufgjJsPvYAeMJnG76F5ltmfFc6pzUNSbM2qQAp3NT4tVC+AzB6Tf4ZgfHbaUEdEDsL762blKeY
+xFiZSOEj7R/ScyXFjVdBLSrp29T/plEL+jvhemYNBulC96NwlxPbGDaVLrVeCswE+HlQERxCqV3
Yz4y3Wq7/QLVZppfw/mhZQ+9OYbmOTdqRi2XTD52zGGmZ1QQf8kVkd1ZxqZd1hIufEVDOVxI6077
MvW7On5TLecAZCc0VaK1Ay3bBBXwupMboyeJf1mY2kn+OSKvKFUKJFp4U/kI2/HAbk3VFr6YEmU8
PJZ26u0CyrYIxhYLrxWj8pTTId7WI05DNLDzSVrOQzF9isNnA3siSwMnEA9yt5+lFRCarrHJCfJv
ggV8Nb5qIpOYz6R7LyJpVz67eJkgxp6LKJGTpHq1G5+DbqV1FW1GQ0pmJpLpdGJ0mrQh1HlLYyCn
03xGysoosKuwEG8Gonhsszo6UvNJc9/Yu1HN2GltLOZJseJNEMBT6mH5JH1OmcL3pga+ZD97SHXm
mep2GtFHnWuJNjEqXZxJHEiItC76m/i8N11+z8tiLzZN6PctTEdoaedA6JBbmz0CJdUIVnIqJU4a
y5wOBg4NggVPYBnNC01/+2w8yxopuDz/dlKmgSzJlPJ4Gszfqolz3sDEFRdac5BtnfkZqPDQ5Y4Y
Mc8qzYDZw8CzmzVPz1d9ea6DV1XYsweI+a7K4C9diwBD93MQ35X0C6dQZVopyVELedlZM+GNozkt
LmG9jsSV0b6k5jUbwGvGa8o+mnjj2PcbuVaf3hTHuKqMM5E0IezxflMCiwTTfip0UirYKOvGRmbI
shhctaydpC5cs2Y/zFgY8FUQP25atrMqUFRv7kBu5aep5JCCiYeGvCsCYSN0IIrZG77l8VuY8oR6
RnoOQ0j0coA1nKk54ChKqSJsfOP/kHReS4pjWRT9IkXIm1cQEt5mAsmLIk0h772+fpZ6Yqpiurts
grj3nG1pKssLNm20bKrdtOyOKP1xqzq6yC752Vu7TNgoSJ/sHpMlex4fkAhNGUwqSZLhbFtih0+A
BLRMLG2pra8CigTAG+uFp3dSX+jTLMJUgleazYoMD0iDOI4RvbKR1mvEJDFzky9osFTCXa2ufjwh
M6o+vCT+7OnKSa6ybCWg2q1D7cBOyNr1KBckPXpH8TW0uR0M6LowM6Ig1+3CppWTbYifqeMDF99h
x7iDV1L/7C8EEXJnKFvPEF/WgHPDy+OFqddfIX+0lmrHNgmpBAaZHZCCIFot0v5PabAmKQelOpF3
6ApOKKTxRlNlZPvGr9JwULA77CsJ6xC3WCIzmTNJIPHzteKHLQZsCvlS3fnfgUn8hKlKZ1kxHR0s
o+3+dD55csB+ExChvsHG8GXGMfiGx/YWfXZmdfYyWhG1P2XSv3KPE6BoVWUhtB8FwR/VRKwqaXa7
rLsoxr0z7n59jMxTlrRHdcCAnemHBp+9qYkXSMpTlwI0qc/el6EndbcZ6hauwmcexr4ndhiB9H7A
RotWbyG74hxxOYXyJlTbjZLKq5niV9scFRKDUVgf9JLDsZHlf2Gd/5i1v8naclfWHiy9WF5MCR9S
GRGhEO5U3tRYqJFLCMsahUGX5CeGzqNftfRYdL9NEC1tI7ZlvC0pIA3gjSJaW76UxBN+scfWCBdk
N9VqFEJtvciaMbJLZc6dSs8V9aALtQcH6Sxyhhp+rRV+1CUfznzEXcJPqwsO2MpaGExPuAQREuUv
sSoehr7OGnU1ycKhr7hVddhCwM8lZwqZuxQkYBnYGghSqkEiuh7/lZU6Id+JTnTR1lgs46KgRwRN
WXBmtcGlhSQwUW96JDHH1wuM5tQHmc2nXup2aJCDLPbnsu5ubWBueWZN5CIYxhIa7D4Ryp+ssl1r
e0eBQ204VCssuxaM504cWdM3BWgHS0dQ9ws7b797VqPB2PDxh4QZHHL2bTJTIQLRNklkcwB4SOsp
rD4RjA/LFCRA5sIhYQ7TZDB+CaTa2eVbjz2iBoADk7eXsIwipBTmFJ46enYZiWOhtKLfl1+NKkjX
gXj5Xpc/mY+7IYLS0KYrAQxXRbjIgcXE5HEnh1VCRA/aqaqwJVbymNFVZA8YsX00TKA1sWNScE3i
F4iPUBwi+a3wKS/YasgfWgSoAyw+BwyCOO8640eap5Kws9OssS36tPDTuRPSRK2zKBAsl2l0amps
p3yg/fHly+WKnjnelY2kiB9ZqLnByJU0mcmPl/ZOHDE9BjpS6xEMSqUeDL5H+zdL6+RQ/a2RVo0k
r0lB/4ubHcTDHo3hKjQaVqx8N6KX5Lee/zu3rhwUmxQ2h5SaZYzLsh6Fz7yMfoZE/PS5I3UeIqO+
qBXbn66y6chK81fQjmkhDBAgsS2ekpGXh+AFuuzJkOOT1k7xJRihoCzyM/EpoEv8FGpNW1mhdSw8
IJNxlcvhDjfuOcgR7FGNy6vieWc5PxfDo2ecUpR3fU/7b53kOUW5l8mjM36B7zhX5XdbO+wfIR1a
426yGMOmhyq7UHSCxLj6mltC67Uj5m+h2Q7TUS3uinxn9IMHfCgRGUeNspU5Lf1atwVO2eQ99q+J
HzDxC8dO0gbwYsKnmgVXJo3zkDVPj9k2CdiU8uiniOKdkH9kVoPow0SPSRauGD+milSSCBFRiELU
lo0CUDzlWa+swHT8mn9qp1NRr6NceepxgEkLZyqYVEuiYlyjJAHglymKnrKPIau2GGNVyuWWhlo7
ZN3iLCafqw7BcpjJje42p5bBPnI44SsNIGNRm6nIsiHDfXEp8gTIFeKHgWWikbxb0N8MJbiLHJpS
NS593mxFB2U1h1NXWp8au28U1d/VvJIjfNOLikShGKWpqXt3stpIH9e9hyU2L70K1wky6OEWtW5K
uofJnCFzBqe8rfORNdWr+bPEOEA/aUvEToC+r1uXBiF2vbWQPfmQhWhq+d6QO9TL1kbmx4Ni9rif
0Qi7gNq66tujSc7UdBu7awNIiKYBCQVkAa8FEERAyWYjr0iKYeWWDqpcOUT1XCQF0c6kH/wu/6WQ
9r+NQOf8tLzqIxsVfOFLyuKyCUwqYbro/8MhwpgkpHe9Mq/RNpumvbxLDuVuItpa4A3O9lAde2tH
2NqB0bfvpfk2/W3KXGC+Sh9SLN5rsijrTHvW/GBoWH9ypRzrOdqstH4UpJ5eWJ78DKO1Bnsay9+D
iaRFjgCHG6cq+0fqoQjLwIbLZhFDynsVcuk8qFwsWzN5MbUkSSHMwMUoEXE4cdybKg5XrhIE094f
QoiVhkKkgyjP2VYAOrgcUcvrgCqttK96xFhxiDAxtLhZ+peh/NbpP/xKi7QnUYJfDlDgzqiD7yHm
rRCtgYTAneR9Ck0Bh1MLBFnR6tznbgdrZHF9+iHKNOODojSDx5zkzHWe4H1mJUq4GgieXQRWcEdN
/Te2/LGMQeeaU4U33azDZZr3kP0WeVehHehAVZF/CGXPwdnqZmO5CbpmEwU8VPHaSxqC5v51nKqt
SEREykfZPzbWsFUxS07ifV5hEoj/AqVmXv62xR2n+SrOkEQw3iX4fM3kHdeEN+6TAZ4OVnYcN0QA
8lKY40HpHjoLc+qDZvA1c9lGaEFNFDvY/LiIftNgSSYFsiES8FI0kyO61UBe6tHF4gVvHaU5sBFX
4avN70p26id2enZ87RrRaIXM+RgKx9hCP4ljvgdQFjNCpU3jIzSfSCDiZDvvVkgCLAkICtPwkv9b
Vj7EN4bl45RfUgYmAW3KZpB2YbOzrDuB3xTBcS73gNn0FERuJWA1PphwatGFwQXMztuqGELValh5
WYeFDNQnmFXvqBtjVKvZwuOPFUB4xOwdIL6mvLPBMRUgXgAPWSFtgH6DBOCglBR0e06CIrHnY7uV
IreIdwoCoIm7KaCMcxKf+O+MCubPS58Z2bkE93JPhtmij4h6DdWvEMIBlCn/0rxtTgSFDI6NY9FG
31pUHxOFnpWtS3Rc3sf6j8eC++mS9ldV2iDdMianwmhIHk3tlMZuJFujPMzyFbvIMXDeiM4ygDCE
vVdRwsk72WHtCir6iRHcE9Lhqo1M64WyteTppOq9bZGLZLoagz+MSomOAEZAeSrEG9X0KBDMDyT9
KWWfgsnZxksoIlxPVMz3RxpIVRGt2HpCStdhRV3MPx/klJd2PKvZsUuW1ROSpE/dAtX5PDxUbPct
wS5A8DzxxqJRf8t6rxPEaB24hOYnsqJbWHTFOSTu0iMM9bKBA2ivfUjGff7DUxq28AGT5tfY8wQd
dsUBj96KaJSlinDbin7G8MPqt+p1CGPuLf1IemO4EHJIGdlPD2rerXT8HFrQbjyczyPZCSms9DQP
/qXp7gaAzSG99rTG9/sJgWzijvqXhfQFa64bdcEtbCJ0mGhNafJTJtQeSojCk1xaakFx+n/iLFiO
Aw832HOBjyEuHtOUO7luLGOQNWsKbiawtT4hOG5XUZ1sEutNdLjdIU1g0ruIlerminTW5OwwYSbB
mow9n8y3mIehaJKNKW9kaxfzfA9hd+yjy0D1qwkt1bGtYjfmngXO6M5RwYSGCGM9GdU2S7KNYyIR
8IiNEVBximkO4QNGY7KecyZpqB4HCl9oT9p1DSqbw1CQ+cClLEqXSr02jduUG3G4kqS2p3MtBIpQ
vZ2g71XL/hP0FVxXNjh0/Ywi6QvkQRK5WvwmQLglABwHELibrj6l8hmqz5x3Fw0K94uY/tYtKl1Q
UyOIzwVSFg+o0RIYCzunKxcm9v2R360iWbE5ZpVZXUcZCU/eZc/RILmiF3/bkRw/k0VRFXrUPuT3
ExdXf/i0B0S/Re/oprRLR+tH97p3IldrX9IckzdQQ4MNIl0R9GQyjRsTaH4nnUpzuAuex4fuR+Ui
H2JhYRuISEWJUAn2BZWRPSz4GFQpti7ji7RYWHe/3+Vp+tHI0iGpI+y7iUmIl4Y2imfWt9k8ZaQG
ck4lt0lqbQj8JnrVoSToeKmP3T8Jnqxvr6PlPzUNINzL3aLv4IeqYGWN1cOvKHKTnCy65sZOsKC4
+QeOPy7u5J2qjp+Fdp7CVoncIDU+ctWOKlR94YsCwkWXXOOehsBDoFx761yy1/gK8QclaT/wnH7v
kiW7ahmLIM/+G9+phbJTLM4awrYxQy7bvOge5qbi3K87hCtR8Q+j+Lc/DKyHwC+AfshQmDY9cZvq
uLARykKXWQD9jIZTp+yCvD1iMd22gwCCcRVxUBdN5OT8HSs9WgWj9SnkIucdrb1GvlOIZrU0NjpL
IsMXHsrmdtcM85AH6XmI/XMu8SXXKqultFULN+h44I2xW9IL3nct0VIEIkjSnyIwvHQBHBATnT3m
gb7VCl3fW7Q0F6mMKshMbPSTMaEzzULyZ82JICPqM5UW+svDS46vwCBGShWB/BO8LxG+dLQY0aYQ
dyWkTJeGLgX0+zzjdyNOWw1ZUqDpUeuQRzg73bC20NjOLf4XDdFTwmepj8NG8iHWOdp6qN6+x+2S
94hrMDtxYsrF7wCWHnCARlGypXKkB5mSoIk09Ks6a/6M91uwDynRdsTWPwqDM44Xby5/hwOwTazj
PSs/t+zY68DWTDoxZ+dISpExS84bYLCAIcybpq0owrRzB5g8C71fbOLM7ZR3PxjRsoCUywygb8DN
nkWuUQX+eqk7khg4dQBZvnjzveGqmmQleow1KQmMISNYgQot0yam9HrRew9tzjAVDVZFNtK6KO5Z
T0KDIZ1aqaJlWVvLZPCMWrizQyG/p3z1dYfXSBHcvjOWHUGdotGuvEZxdGa8KiXcNVi2XKl+9m6l
r5lpiaWvftoYwdWX0KyY8d5Lq1fAelUURN/FwjHzgOblVRdNF0XvPkvSFxRUGia1LBaPRNVu/Tr6
CttyzZSAY3ppDOiA0GCpXbczagSIxBuKjGymLCJeGRYpc6Jq3QZGR9065uU9GR9KfqrLO9MhKja+
dWxt7RXDGwKWWdjGAldjcoXNQGPzK78RSIFuVrJt0qU7OZ6Bloq1cdfeqWfejN/VR4hhBJfagm9F
t4zYdeQFhtXqz99pzriqNp6bbYST+K5wH8j8nIX1612EU3hUt5IjLNRle8QuuVLW/aE+SGtMQ4fg
NqzNL/NsbvSzqSyqh7AadiAzS4CPpb9D3+29PeFGlvxXfVTv9ZVNbfxG4rqTbIYhrIHGrqbtKL0s
oJQWdCIg1cXCudeeqGu1pzO+u+B7wnZRonhsl8iFAYyzj+CcH4uP9EqaFLHaTG+q/BKFm/c2CqgD
XMmOVX2UR6Kb7XoFs7/U0n2WsRrsGsoK7DuiLf4HrFN8ReF3pq2k8DquSv74n/6QD2sA////bXAz
k5LwVsqLKB4S7zQ4KTh/vxQcGfAJ/Lhd4oxehJyi//8dpVmBuaBVJa/uaQoyiSYnuvX5g89SFjNI
98ZixK4Kl5gT73fxwnZfT+iMyugUovTohfhEajimQHL53CBUH3ra7nrJuHoQGn68zb1zlX1NDa8X
m0eOmIMliUhi0NkaA7KxsMPxlEoonK+NtS0Epo+LzNQjAUmG7dvRQL77mmej9qm/Ed5amaJQjVFJ
F4em+Ii0Xw12sKiffvNjCPR1pcKG2HfkpKd5vewSbHY5Jzwso/8dSxdQvADPEqFXzVmud1mMjChG
QBYuRwprc/HXtEgKkZLhaiXJMxZIJBfLLbn3swFI5KAhJTVUm9StPA26gSdS6xDVSb2B8pdbwxG0
8Mea8l0UxUivhz5CxiUusOypgiy7tMdgBY50t9QjFpyexCyPDOVlpxGmqVRBwUg3S7lp0iqtGls2
MQzjSLlOeuWrxme1afT9IB9rzCVJjy8v544dvHc8V+7oq6o+gWkvxYb4UkDhtizXBswBtjUwQMSZ
/XBQmf9Jbl824tkQj0qz0acVq0pdntNZFMo5OnejGoMT+w66kgUeRj1ZhdWuLG96Xi1M9OoeYYKW
ww2wtSOCngXQxCwTt1EwbUR0HZ1/lTssXKpoC0p395qrOab7EUXTgIrArxSaBuCNPc0efPaX5lvS
fqRJ3BYirsU+OQgJ4WOxdjUSTCjcngdEPXoBVpZ2f8gIcwyOPWw/WzhbJ1rPOZO0OYew21P3GAhP
jFE1x6hyhSa9K7p5yLRqpaKiSSsAHPK6rPDTvBjGZprOJcFG5g8i3HU6rlNiBKSwYFThwwCCgNWF
jckO55dC1MkBYRmG8l0QWQQnAeorkrrmcfKnNZLwprNDOBhJRG/cHGqNWE5LoBTPzS1zgeoUb7ao
r1vV26uySf5PsIhREGmY9EbvmBfi9yi2D6rUG15zejZ5UHjZUIBJSwLafknBRiDZkDWjfhQqK6pK
KLQyril3ahdkfyGeiBEaxCoI8Cx7iVJUbNGq7KpDhmk3JkAbSTKoejjiXFxIDzSrMe8ABAv+UYKK
ocjCzWBdDetKRHMnoB61g2DVPRVlVb/jK0+jp59H6an2V19ckW42NK6JvaxSrmnleN8cFYOwBg4s
iqucICvGfMxosAG6YuSEEwKvm7qlQUo830JHeHQdllkM+3ZZH7vwHCM5ZUNQftv2U86PfnHktcGo
ROOGpQCeaHbRPDptow8XGfyKLhKuGt4m4gi4mmMEa8PKpKode3wPjeFG5ZcvFEvTxDFFvZhTSOfG
+879g8jPA4itX0jJmvLlqwfISNN7IArkMscz++GnJMR/CgTK0sjCrHKblIGRXFqH8jaNbyhlZg5M
eZV42am7IJdV3uL9z9IXgn0/d+P4EZNVXyFJvNYTIfXopOf6VyajhZwBp4ZfOpJUw/sQhC/UpUhB
omBXDygr/42+vNPUyaayBRcJF+AFrDEHD8GfWH1oe23X/Sild4orwHqnvxZf3vDNizVUT+hDuyA1
KCovSb0OpbWkod7/zepbVK0qysamFf6VeDpEXnguhHrR6QSL8qmmKRwfCESv24BABsIB86dk0Ykr
n/zxqlMhAeUWPMnEBYWa9W/bhgFJAmHLyfMqmdnBZPdk7pP3dkPVpTWL6OnwVVdcFkibaeaBqCb2
ymdmli+yYVfNKk5ZwJyoIEmg3kuP9lLnbhtAYrQLsXJib1UWLmgyWYrc74qdEv5NTOPZofGNg6/G
soK/qtkYMpsVezJZXd4uxP/OyYpOC9VHFS4K1FeNw6KQ8i8tqcxoxzxXobCOcxOnDMcfpCcJCqAm
47DyCc/zOOfedc5h6krZUydpqpAgbFYDowReRPEv6xmgfkq0ph5YHqOJl0qXwfbEmhAEUmP6L13z
z1kqPTR9LWUKpv8SyKomcyxZNtFrGp+VGazasFrLMvLgcuXjRjMNCkoOoz7aqqItB8/aYRV1dclz
zPKeKghYPwjpAGWn7NGZPSFfuWkjxJ/1YdnRkG66wZcCQ+qBplsp2gH9s8KCqpd/pUQpwV8dKq6i
b6lZshNi7SJ2BV98sYcSXsydoJ+zOnGcST9h5uiyjw758PhhYhqALTVO4N/gp9KvjhSjgYjx/YkV
z0y+lBJ+ow6gpZoGacBbQk00BLbZ/oxoTBqJtLny3mNKUUZIuihwxdQiqr5BVU+q+Aw5isIixAQZ
xIDv8iLisLZQYNTGE/1bijcsdTK07VHnKgyFHUYeZmCUXIm3RvJpFK+aRr88WzfjsTSPIBe2aNiF
+s51yJImR6BEbEWjgejsWiA/an3IqKncUqvshJeL2Z7cYG3BNqHUW+MrTd0yWuu5zGBXwDsz9+Sw
zngpkxmSaevuh1yBaVPWsRv2wzvx+GLHNU7NUiBS81+hMfd9DaT2otxinxMJsoRd+CXd+9rHpEFB
JH9CRJxUnCbHeOAsoXYFKS4xf2pYktgbx2d6BM8TzLAkns3goMSfKdtVywWtDAMdIn8GMhgwjILP
ufXJGG31O7a+AdfBV8t2K44bDSy7l08UgIE3+Yuu33aog9Mvf1whYjGrPWZbo9+y50H3iPzOkoLk
6QPcD7hFMyFJj/Jw4oZURTeUtiGoqCS9LR5BM1oLAwf7rh9txkreBmCtITsJ/U3VnmkAcaCuuspG
cQa9k0+bRHLSgEwOGrT/EvVdFKRxFadiDs5kW1ZUnbbGu8XkIalzVLqP8gzHh/KV1M+Gf4u0P7Yu
Od6EeLOskYyJde87RrExaauo0qVf7MoOq4Tb1UgT3dE4A49yL5vY9fyl4l/nfV/ha+5fQ/ApBC/E
HaA4cnLQVLv4hwSU8y3Jl6a8ZlPPSY/NNlnEYrqP9DOymsA6heEj5IrDf6NVyV/Z+YbLoVcKlIAd
o/IgeqsxZer+IKbMYq6CwRL4vD4T9U7qL7qiUblU0xH1AYjKwRtW5BBjt4ZhgmyY6QtpxWA8CJuo
PmnyQ8sPMgx4dwv1S0omK/uA+ivI7E5nBKCasRFfYHCgb8AtxeBKvAFUbXJsEzw5kqq31Lx11F14
j+9RtgeDHtVDGd3ocFkSg9FBe0XlS+Gab7iESIlvye/5lgqegr9Y21bD0x9OBn5unGadiUf80Mdb
qlFMyHps0cwejX83qg3HepcuwWomVkFGuoVKhxOHup1oKzJKeAJs7GTEK0Qi6gZXRN3M+EMF6Xgd
suuQ/OjFww+rVdoSJLHGBVPpa5XbYjz3iA7JxeWlo1/CJ7XH1fqtaaFe4m/b3RLTVfpb2n0i6CWT
5VJ2jqe5bbmKOtLcXN+zx6Y4kBobEy4M5H/TGi7kjZ4f0+xfpP9kxCoDKcrrrDhYxslSwAvceGIr
WBXgFdSdWDu27rJ0u2Bd48zXm0NSBBWOD4QrBX5Ky6x/yGJ24juQMoG9irwkM7B7Sk/EYC1i/DfJ
iYG/gsQyCE1RllDnKtvltw8e/81SQsRAj7ryQRfZnPacxT/g+Gq2qeMnypEuPpIEGAaOlV+ABPyA
BflSa8QGE3FmCTzzNN8cm5hDtGb8yMufyDt43WtgJNXFLcy7op4rmiRalxHbbnIHMWuTnlrvgfq4
ML+7csMHv1U2MvGikmPWZ1F7KfQOY/Z/+YhWaRQd9kn+iTgErw9EywmpNRZr3PmTbBBGYN3xcsOf
wHfaqlxPdsDKVGlFBe4UHnJ4kQgJYVA8DX1aZi2fl4rmV+wgwWAtei6G3ujWfae7eYFdLmTCszpw
jnBlFuW65JmArh5gn1Na5/m8tsWZzDYS5uBoqn5dYw3C0zgIqHOWYw03lsgwP6Hsf8tU7qwyTW+o
RaufGXmFjPUe6kwBPHM0LWnnW82ljdJ8l4camRYUNmGpk4H1yTHotXaYsyF8ZMD9rVHJc218Hh7z
Sx4mjror9tqlPK5UbaSdgR7CntjTkl4lyiNIdVtWrC6TicsRRKwIcWGM0bqGhIswfgLqWq241QIU
+AEW5joNsFlKy66S4LjInjTGJW8+zvR1JPtfmgVgnU0kWrVeC+aLpDhRulkOWpL+w/pAJQc3eGna
ZR6uDGNYqy1+WjjiYu8N/wrJcEodpUbdcpUSRhL30qbReEP2In7L/chSQoarjOA3TBs7HpH21U8J
CBxznh9iqQB7TbkMQOWYKacF3H+jXEXx4lP5i/TASEjIb9DgeFRGIJum2CrRfhSuHQIr2N9yrmqE
XCQZhRzTPf1b4SYnDbaUKsCuhwLdpoCikvxtEc/IsckjbzSnOAZ/tggW+BEH3Vbr32wiX2Q6k7GN
tlRkom6/guAvTvEgNMcccV6Xt4ucz3xv7jJVQCLYnPoI91TsGIKCfMxtwEdMkzxHbB1tupJQAGrZ
vpGdkgKXaHr6zA9wIEN7CNWX3v6F2taqo1UaskW2E8XCrAGK8Y9Ify1GZoqagfAHNJKHUXtZ3K0a
NZgUMrKEEA8R65j4Et6bZNkV0dW0vL3eycYuswKFGXnS0FI9+8Ls+dC7Ik/+pzdZcNzh2SA4WTjA
jGkNz+3n4P8IPDjmgTnUDzZoyg86mamyhCWTJQrPnHHVBcRqOUrA9uUHh6lFS2gC56Bi96ybglIz
zwAqFjgOh9bFnUsiaKYh6trJ45pBALZwjDaa70rtswN4Z4hmlvGKRdjNsI+OFHzuRDkMyZW9Cs8F
jJ8/TFTAHOZnr8m+9A7UW/pH1ZWdhfdav5CKrUTDkk1MrvEOSv/66QtOHAXXQeB1T4HalVudMu1x
YaTipyH8E1Ww0dxgruSTcNc+RkR/s/S/4PMviJgnk34DOrqLG8ml62U9mHRoBUQLNyu8xbrksq70
4UEAmeTmsQAReJuC8pTQKpPMEMGJM3Hq9WUfNRTfVM78MJoC177JznQKzK8YVpk3P/gTJQhsqiQI
yzII4RAQefPLZtlS2KLzrW2jF1dN2X8YhJY4zLKDucYdmxU1HooThkpTOPPGY3CmLWnRCFuvOIMV
6OmjaG6W5K+14MtrXq26aHn/UHzhGCSjcNJYQAjy169TcDVLR0FLxqAvWFufsYvQokbWWaZtU/zS
YPqUv7T4LXg1jfwwjUdegVZ3Uk5HNKdmua+ED6m54JxOs5tILF3G5q+uc/+fpZ3M/NskvIlsLnDZ
PKWHJzkTHkKUf6uACar7npB3APAF7wTLRcslRBqGvJ7/HjVIYQjgnBePYXyK0jfcRNXCWyJ3TEmx
0H975BdK/qHBbEpDsyQL6zgFZ7Wew1d4oJJ3nt2H2Klgg3yPQpUAXC9+UHUAte5KH9TRZnt8Oj65
WNYBbk1vPmeIqAs++U9VYKMzwbAxfGvjg6gdptUpFZl0CJ1pDsikkXkS0nJu2x8NClp6YliVvRU9
osv8WyZBYKH8MqwFDDAV33PyrH1MJP8FO4wCNtU1CxU4bntsLwYZvigJ7jp5yWTO4HhpFJYf+Gs+
QpNTXspLe/fvtJfUW/8YfTDsSH8takKcWgmlDZsIVQ7VF+90nW7xlfNZQgeoazOc5r1YQO14WwD3
ItbfAhEHzarY2wF4tvyu6CRTlqrk9u963nM2xqyBI+1gUypbjOSI6fFmoKbGHb30GXDXxQeoOr56
XiHvIo74rVnXSQaDTCdLB3xnAUB5Qp23tys7X1d2sUn2hT0u2X/BlOI1b2zLlqveezdeJ+f20KGN
XKb38hv//8N/U1dG7hTFrLh24uvkqIeqWudk7CnEn7gWqY+GI4CwHtIbYGsnORTDEgVLEHa8atkt
cYoxRADbhYLLp5QX30rWQrGT1T2+kcJadlcCgl8xPV42n1XDd3MTrOFOM2pG10B/kX9wwEDS6Q6F
Uc5w4qZVisP0nMdngxAL8khImSXIweFtEjldpPQ0S+/gdkDQcsf/DVmuiUSDUV1Z7yX+qxQDbTc7
/Qb0gz1QmCvOaYsbPD9C/yRInpf5Kwh3aXsPQkJkt1r30WP3VXxSUKKfJOv9Nc2AtlZI1eIA4MRL
Kf8jYJIrLt459V26sarBP4cGLfdkuUU3PsGq+ImEhaV0+g5/61tGHqOxqL0zku0i+9TSE6ylpa4s
Hk/PVjubI0DCSWCsCjA7Q0fVswSoAJxnugsoN23cqtrgjaMDBXlF8Zw43QOHaitsqaCy/Nrpt4zX
Ffu0+DYWJ8KsXKIDz9HHCCVhT4IL+NO/UVqAzHnbbj+uQv7m2OWD7Bpnm2ZwhT/YdTaUBo99uPHR
DTAmjTPihrLmi3TfZXqE8fvDSV3feXKtvbkCFKIBpow2rEjKcNN9BCoba3Qw8eMKRTmlU6nH+aUS
awTzviAI2lEQkWk86Su+/jA/YxYWSps9IvmonjVq6nnYdJn4Cn8TIsmVCH7cMCrFBSFPKxa9mgBo
aRf1h0jajYTKyFtm3Tm8rz003QEFfNV+edpLzbeWv26UIyvJeI0fxUv+YcH3H8lTOfUX9QrDCIaK
a5c24XRhW2dI0Ma8kRO1LBuj4ITAp1AJBiL9lfzi9eicfAVj2ZE6omCgOygbSjIHutZCFuxl8s9n
MQFw7RcGQ8PRR8GGaX2Z7+xZZfKj/Y0XcFoZfgGZplvv8p/6R/jydqAqzeKzFAgPokyDIzEQRkgK
KVsFenuoDIRpJe0dxBUzyI1n7oJxRFMIr9YvJmXn/3VHPqGrN3FLhKfbKhiUpfMVGZmOaYC7579/
EMqM8IMAsfLE4j5NZO2EeviJkE4h3EH/NuEz9l6T/ubcY1o4iJtBDxB8AH+j6yVyT+XRjyLIMwEo
uE/Km8EHNfaLfN+P2jGfcRBaVXiXRTV2TeWeVtVZZg4lmLF9CwiUUIVlPMK80+ncfpcoiHbkoL1Y
+pzzMTSxK/RM5kSGX8uPUlUkx1cgqCXiWOLSZw9QCDnxoV+ssFaPpST8oUnf0CizFcD1AuneZve8
8RCKUV+EMyCrCfGZGjIrMrRLL1uGcql/KjX81hDmmNjllXdXmkvzICHxneq1X06rKn3l1bnQ7g05
TOYxtW4Z14rU38G1KuOXaheKfJTpWGf/4jbG+bBXPNBCBlPVQUwqAW54ZCCbJMvcx/zceSezuifG
uhrnj0Qj8tnqAXVqkNu1GtzALkYySgqNBWzfGrgiABpTi8DyjUGnyUD8QXOFldDiz7G5jmRxOAkW
UX574aHDDnszccMMHze/BZBaa6ZLOQFpS27USTOg7TWS8mTePmozedPYQ5jGJp9UFPiODJ3GgAJH
L+8VKFWxqzu4awM/2aFVthyReKGEefcxH9asiGX70ppslTHm18W5G84EBwOBo0oyqWjoKG7ZYYeH
QtpTP40TYu5JIV4Cd5D+WUx7elpNndsAZflAtife8f9xdFY7zmNpFH0iS2a4DTiJw1zJjZWC38zs
p+/llgZaMw1ViX3OB3uvrQZYlhg3Wbex0anHGC6QY4K4e95o0qyIprQ41MD+NRruQfTXMlLj/yN8
x67mjSXcQwnqEdyqlyRNDn9dO8Nm6YDhZC/G5FAUOoJA+ndmHhD46Dpgti1Drsp8KsYuIDHnohOj
Fp+18GSNX7q09HqhnXcpYJ07E89HS/XSWNeJOpQQTrgik+QfRXPJdiZbpU267AHk2HX/bHyKCekl
+Hf+UUrHK3DHhUXSWTpDNoZasCltjsjhnXCk1tad+ZYSv6GP9uxfurlo2kPzb1C3/NWIkk3/iUaJ
x5p5FIIz0duHeG75iyEzMCRhFJiGb9gqRbIRgoMmbOinhoL0a7uInRIYMN6jYZm7R6+7Ay103aek
AIBOZ8g9sCk8kiHYNi0IWmRwjfllossMyGrWvG8XRpTWbU3GaERhesq6bmaAmg5hfZTbh0e+syZd
Bc78VoafEtP8LQxGd8w+QyTMk/CzE+kWojcE/prepjx78k0e9tQKKqvF9q7joBfMTSs4yBHzSYMM
zwLUErgoCRGlNpeiN78pVkc1vLbV0Uh2kbBDs5lKSFK20XjDHUs2lCowy0fT6aAGxAxIHtum8veZ
cobP2FZncnnFbsNAuDm0EkeDtiELCklK2Z4i4dFvyPetfayuy45fZbAXjG4SDjV+WwySKWIud6nR
H1fpv7h7itbT1c5cVFxnWEq3RblrAKMI8HqhEDG7Ao5CIosfXipGrMEy/YEWVeXz1lwxnF6aPc56
vp+r1TA+xIXNYUIjOYfRguAxRKJGcqK8wDUPwQkdQwVEdMQecHCTfTDu+ITmAAkoWSz1u8K2mW6G
DFztIZc3fcFceBbupwGqI0sr+EpBCrR/meQOMhoXsf6owfRYTVpguW6I3D7y50w5HcovHVXfOmbw
2+Hp6tdB+2q831TYElPR6sdRf0M6gYYL5gbJNpNjO0CaBXo5elWQEJxpWA2eJdqx+kmA2vRXXjFM
gOABPBz51rUm6oweiS0FbY734WH3xRMaWMtYmx3YTQSJS3Fk3mcX401tSZ/ZQqsR8hfzGl4Lqg6m
d7KwJAPZQEo2sxgqfpr4JKgbKz5HxQ6DNcs0WxIPjG5xh6srwYP+QqT4v7E8V9Le0JYpzM98i0ZJ
l5zFZC/CKkC6KJxDijV9PPrl3lx54h5ZStUuLKJBqHSaeNsDQ8aTp9qhvhNgQxJSJi30YfqNvOwE
p0WWX/wKo3zifSuFTxZvjBp1TTMPgWDhouKQSKDkdPVJJUMaI6+Dx46zBC1E0d6Z31YDZQON+NFv
1orJ5HxXo9qgFSoyCPobZu1V8LJEYkwcyAhyiofOYRwVhzv8B/ORUBGLae2Vgz6Irg1FBUOHxP2C
A5PKzCMA5M1NHU0hrhi8ZXTDa65cnkU3dFCy8c654hEnXwDQEYgAHAl9RiQ8hdzCZ+oYkkqj/nao
R3JjbY0HMVrXXwqWdda76j8oX82wJDl7rqZLbbAH7N2ZvnWZMyioqmH4cLiiZI+nqcRIh9bgYAjE
vZkepqaP6HQU4dpyBAXofUXG1gvm8Ox6aEruypQ2ajCBdqzv7kOLQ6tYoGp4wdNKCDo2l9DSREwp
2HFRF3vRGumShqBN5Jzmn4T4NrYpJ5Vf6jqgx21mUykharCKtYRW0LcuenXS9KUbryhFY4s63EZ+
xj3cBxThK0QSvr5EXENoUafPRB9uFQuOfUPxJy4k8ejGdGZorKC86Al9ztwz3/1fiIpFIwbM+5hI
I9CYsAfUsB6hadwtuHZQM7gGqV8oYeb44ubV+DuamCLkfOtGSbbPYw/hgMHOLxs+av1ts0dj+Ewq
geUk2QnUJxmcMBJqhD2SfvfEc+C6C1/o147vE/gKfGTLhVTlPzo7xYC2SasRAnH38uMz/R5ygTKX
HQOjCb9UAsh6LWgFTYIhNRerT4XaultqEK35V82YiJXskqI2MC9u66Ik0vKbAZiY/knc19eYe8td
VfHTJPlyfAYYDYOVsbNoZ/TxIkKwkgRWND0jR8nCxV2hhgp9HPy7Sr9FtBFqO6dM8IaSAQCKhK1S
XzP9YCI/zPnue+agTahsNCwQeKFzBpsBJfUYbAh7nnWWxfjln13/Zso+l1Ds/47dr18fFPkTmi8v
jMFMv3vW0LmCSjhmr/MjiRiT356ULEXWw6J0NFAZIRMMZRdXRAPfmLaXZhJRLj9DZ5BHlVrrJEM5
TN/RR1CFU3AA9AJpQ3PnAywZPoJ8sWCU+S+Jpz1O39juZmFoQZllLCTDkSj6uTsB02gcS3YXAtOj
CXFfIhjyQfxH8DFVyVuIqrqgJJ4jSZ5RY0BQblOjWoj5o6MAbNrPSEhfl0cPEalgOU46HQYpDFzZ
chUoX9kI1YXPpbhLiWITDJLBEHQVxYOIFCUQ56XFmOam95+qu8DvT4cJQ7SoKkxxMEhZmmrj1RVO
uXgo66+KK5qRGEaAdI5kmXOFzwOJCk44cpixMjItE08UZPynZK11hoiFdqaANYuPUT7HAZb48Gci
sct6ddtTeT+5c5Neg5K54jvmnK+gz1fSl1Rfy+FfkvzInISTSka2SIVmpPNq1dFRlHXlc+H6yjwm
8kVjF15hDjF1NON4MmbInyWFxJ/HyEshe7nTofQQ6r+ejteF1caj04bHBjprgoshZ8Iiu39dbO2l
Bjob9/BvjQgrp5/WLWLzjllNTao/Re+a5nChMFAWI8A5iFlKdVG9h49fDpyBl++Rfv4gquxtAC2u
+xMpB9H8E2jvfUJPwHqW6pFMGSX5EnEYBwGTZ/PlZm+p/yEvGIPAm1d0pnr/ehk6gvaMq3pusSmD
8jO4FzjzIiCTGvv0WFwH/2faRvG8EOEwy1VrLoSWg17euhRoTho+zv4XgHRx0VkuqZhEUx75AQ15
KP906rVDEdZWNwUimsS+PEdW4Rsr8CxiRZXcHXqosbV+TOJ1LOwV+aSTnRn/tL6/SKAAxMgtXdOf
QSjJ7VrbEwpDcCdzF9Ncu5EwCxHBUzaJCu3o4NHLYfrFwo+TDDUABjW4O3wLBiCaEo+1uikjMm9B
u8CcDXcjxfHYfrxqY2i2TMdD6R64f7WSzROXUEWTR6nAey8h1AlWQrmTYX4pHfBD/SCiqJa9dq2G
kV0I4JhrgRDFYt7VyopbjyVzCho3RaXg+mc7Qm0ObTLcJel2sK4hWQXZVxpDIPdgW+3GYZM1ewM+
NROSAedNREPGFzJBlcf+MXSM+GIejdP0TAQ02X7dL0ow0NAzhiJdtPJd4vTgORfE77EipE5DyoJs
3uofoNZdCmJlOWTfUhkuavlBOEFcb0z6dv2ZDmiKx6+g0lja7I0IuAuwvSFPeDz+BuXagh8COFOn
6xYkQuDS2DNxDrkBYx4H8ZhidYnozLpSORrRv0q/F/JVNUqE3sleh12lWhPAaUAwFrGbA0yIZhCu
mu1G5OWR9JhFG1EfQGGzNq8XGi9JlXw3AsLC1LMx87TqT8jEt6HylTReYixlwrCW9H8lR5lhQaJD
UE6w9TK1MH2F/0b32+UQ86OPDsDCjX5940Nmx0YcTOaBsNnEXz35YQYsTAssHO9ysgQh7EyZgIie
hmYKHt8WAxJLVl1IJ7mkAzR/3iJljsf/Gq9D/WeYtHqtdcn9U0ME9HBR0hfa04CxzvgyXCeEnBAR
DX2uetQsrzixM3JYxneIrw1tCEEjpbtX2IEBLmxOjb8u1BstAcdP21073e5RHCjnKsHy9gvSOOVI
8/tTaVyC1JHd61juFfHggXEGPCV1V+QlCSod4fzmvzCsaI2TGEy5Nv2va/Llw+GkJtzKMAkNb5sT
6DmkT4HJlrsA7nTU6mVZA9SlnVKwuLHuc+udy8zYBfyDP2EHWp3mhsFzOgUiaxeNqX1lkCBz71uG
YWs4rWCiRFbJOp0izGMm2dtMX4sG0oZHhmWtoJh82IlwMeVrjCq50JBCZx6N45rpzwjhWroAElWI
5MGMYS1E1t3I8RR3JUKLalclI2Zy7mTzVEyR7TAQlkYPLdS2lEmQUogrt/5DyzgDUcEHRGUsNcwh
loL/qLSVp9IQ70GjF/HGoyQY4D2rxV8TrEn8MLVDkNmDvi7FOxmxY0xVe4BGFiEH17UFoAAd7rq0
xO/eIJ3DTyo5mrlfWNZvNogId2aJSsHJHkfn9OOpHPmFpO+kg1Vn4S06BszHtFWfIIc4e9JCG5Gi
bTs+6NK3VcIb+HIbOkPjXHSvgArbrUzH1ZqNKJ1lPCGFKC9CsLFCy4yXmXODGsyU1kPx59IEdZsS
0D4XqZk8p02d3OxifoacPaIovrUOUlXNbkviTwhPWUHvWh9k/1cfeEq0t5l+p8mXpOAH8nBcRivs
JwWH/yB4M/9oJcVJSCsSQUmCLrVZhujZDL5Hb5jPUHTF/SMnb6GFAhnExtzwEFeaw1xxJciE3Ag1
bFkN4HmDpK7/q419bymI+eEMjBg+9h0ewFqHnAkjz41fGY+WhzBEvobk85ZTNufGZzGmmSWt+08+
/nUAwFsN9fz4sQze3MkOwVA9ySdJMgt/ky8CTQ0JYTwsyng1LcS75om7JsVwEZyZnOXuuePcKqpH
2GsQbChJ0ZFkABz1GqKt0xAX9FNh77PYOptjSscG+J1hJ5bBlHRPrbxV6Qmrybzxk9UQbHRxJfl3
o/ExkrKtxeXj65Asud5GMuz7ma7cBjZVIf6FXP2V2Bk3iIPzao8kSlJxmTX8c0B7eOIOxWJGVSYc
2Ub0GDuxyiOl6kl0DOYROkWNbk8T5pIAHoOZYIG4h5zeibuJSMtECIHDlh8RN7vPOW/R1vrg+vqM
2SR5PkM+B5a2ElEL4r1H+3lB4DatadG8U/O7G6Bxq0GuWA//lc0V7mzjM78oeLIZiAGWI6COpEsH
mmNUQuCe4GTkEUVE51K9mCw+pkScRqDrJLqjYAsWfSc1kkAMMZcm+tbcVzOem/5VVe8icBJ5K/fn
TLhEORZIVjdcbiFsQtGlVqVrrT4+bWmrA/RAKpkQKCGCACqNEcz7xsixBWvBPEhV+lrQcclvdDcY
1aHFR5Ksrmr2XG2+6nGzUfTlO8Z7ivVixRp5vwbsKezT1sOijfd2RnLrRVvN7cjALTmZIr0qLxcu
cxOhpHePJXMVYl9NICghhyL1eTsiO1lrKauHauFbAHZts3Zg8sxIVjXYnS49c1eQusvwN4cx1FUk
JzerAnGYyPyCGpxqESukSimWUIf1XKwV1ildJMkHo3G68dy1EnYgEOzIBO846/KdDhaeAlO5et7U
hj4leCDhUVI3GeB8ZfzJ0f4OJbMIZOxoTBcLFbFFTgMihy5q0t9KBC4Y7gy4kJ2pEMRBikOMPBfg
nUe8LysNg9XmIJPYbrw1vgG3o9/35hG+kgyrtV6ll6L4EnMAoFXhiP50VWIadSmOKnRywpYox1lW
UvSnF6tFdHTqq2cV/ArNVGXyCw9481kj9N+WZVDOL5oS1tSXmt3xmNGvcHmzQCl8A1WRN6+fafsb
xJSOSD1M61KS8IOpgZUmwprurBMupFkyG0fcW6YjtauwWdfWOuJWoMgTv2fZ6KTVXhi21fhSMOwg
syV3ZjocSjTs/OFIDBCBwwL0WV4nGp+ATe2lBWRJNdPAAgnpcmK6D4nxsxa/9cTJy1dCeA5hWpK1
YcrfEn4ab8bukOdrU5pyr16DRmPqSB1ivZ3pbaqAoTRXTfmejtc22ZshAbUIv8OfhNWJ1f80nrpo
OSDV6DDUR4U4g3rrSyq7z+lkULzgBjhhFjHAjZAoVJXGbN9dNqayYETEsVwpP0l+b/NnPsYsVlEy
AFZugTYTjIfUt2G2ks5Yp2en0Mwfwyljrap072z4Cjx9IU6RqqU4AJivv0crQd2He8Yz1m6LzpqP
XoUdHJ1Z3kd2DThdDfqjKnB+je+meM1j7G4aQ0A5nmu4hjXzGgnwkk3CAWBd8w7KAgjfnuUEwVzM
KEd0Rd4upmq18DMXtI8dcWYswVwCcjMUtf/8Ag9x+NOCpcqGmy80sw74cqey6tsa+seIdzgaB9Ts
A9TcGvWm2yPLZGqV/fqQ6TwMhnRB+RNGCSNyFGCMgvrmr8CCPNBL1cHRDB+zKnGstqAJnhIkfpXh
miKTkqJ7CUo6UPWNUgUOQmIGRDmbSDe5ah0lMCV43D2aoiF1rWBUdU/yj6gwEuF6N/FFUGvxnf7/
5BPG2uqIEgJUUWZzD4NLo77GFIe39RZipLFTZXoS+z3HrFTsU14w1n9CiJoWc28onphbE05BkSYO
H3CUQr0149/6WJK3h3GdyXFb7HPwh9DFKIDfUsh7YNxTAcH2ajIT0zjDf+YjVV6mG87F7GEyYvTO
UwUo+lcATIteo39GxsLroFMaFqcq/+tR9Kj6VhZfUsCG+N3FP2OawTXcpeYFIQpzCC/Da+z0rh1W
e7qjio5Wv2uovsdkih5/KuM3yTBp9kYqtVUaJ7DYH7VOIx2hXk80rUg8++qfh4NDULJJTzbLHm3c
UpH6yPX3vjvONEwlQvRO8Bno37ioJINHaIHXddH2do+QiDBscd91HwM1zjSw2nQcxso10+Dg8rql
lK07ktbmbGEmZkTKBNLNGbwf2NqPLRlvczDsg6HN7HTciukV0WmKB4+IPI3405UHPWA84RemlPNn
QrnhLM3ia8t9XQ4TveHmNRhX9pPJrbsp7B6AeAtLsbsgk+iCf6jU/Xw5870dAwe3esS4thogxCgy
C0nH+MnsBmSv6diZCcbb/yI7MpeQ5XcfOBRE03AgtQJjA+9mxcdU3YUERrqHrvkE0AiT4c1nPdeZ
aDakPlbpgxh4W1ZxW5ODZdZsOSsOW/7vAqpzxcqmoXrIEF4orJEG9zlymtSYTymkx3Q54LdOGKuk
wzPX4RYiLyKHp47fpXWvzC9DKA4ifsqRTfSkp5SYexJp6ZEC6BECuCbSIMrP8D+UxqYJAFjm+wyp
GdQ2wq6insDjAWsmXmRgPtJdlXh2wLGRQb9Q8nNLfA6DyqT9SIjf+dyR7bJwcqVzqzxM0tAtR0tt
fBO4nnW8BpH3hbOAPBtZ3CJqwt1kT22CBWau3NlUMVWzA13TXvVgKbfbjicGNZGRnMTO6X4yjKNe
wnjqELu8L06pbVz1yteeSRu/WKjJ9ygs0vo8jEtbrnYCZlIfA7CMlcLorz5/N7WAHhyC4a6d/0UP
CAs77mruP3TqxJ5LBF1jaVOlGxN13hRtWRmHTD0zC0imazdfc1el2r9OBMBifgXliV3U9PUMxlYC
9qzUNyOj8k0Ya6UkJSXfYvvmYdyK7oF6zdO3ncuIxBELPqmdru7/1//BGlHtJr7mvEaiAIFMgKHX
rHAZGUejk1cgYq8hRnGjA2Ip/9PBTLoTPqaiyCeGVQUF7xku4QLinLACq/vK/YugPiz50nk8SaE8
F5sFHEEiEIR9gz4T+7ydZNFSUS2c8e4ykY+WS5PxHecA1E3pZJqynZfAH1sXHXg67zplmY/X0vyF
KuOMYAqCW47BBWFEbN5JCII9dvHV04gsQ5c/Vkyt5Ijnxj2ZMtADgFKjdZFdvhIHtojOTIk4O/bl
DRhK/zQZOGv/R/afVs5cy6+2srALi1vsRqsSCqdARGkBN2CJP8ZidWywjPTHGkvKR6Ah5++jSl+x
slS7o2LSXMWPFiURvYIuArMcrpyiOrTOoFgZ0xy1RXH3T9bR2HzXxbOTv/KU6Mijhb5d9q4F4q/U
1rqTXhP2IS3NAIJi7Nny4C0s8N4qsW2ifrUbT9rITcYzwWXS/JQFikgO2GQ8k+KBungVj+FsM10w
YIAWIYGSOBUMyjEJg8pYn+MuWUjMeUR81ZnTlITXnA32cbga8b9OjfBhQfilBJ3P/YVMKQpLH5DP
LPODfUjURG1bNYCFhhCAtSdjnha0udY0ByMyZ710MIACjWi9/LJcMk5axZa/amKOG656bL5/uWHM
pBpAY1LZSU5frG+64M9kl95B3kuqh8ioJi9vNV93fuuip5pGC93YhqK5lFxjBsyZOEvGn+pvoidz
BfyVl9KWogabOv1ZgTCmhNQf0N0pDVmI6NnAgpVcyF1FdBK5oBVasU4bbmIbbtB0EkwluEe94WHK
+nuivBQqqDwLb5NUsG+19aSZQL6geNo8tz4IHyeJ+6RMyHt/h6YtKh+6Ny+ccdixgow9niJmVVWK
89DJcUL4TOA/nrKJkBr4mG6HhuzI7IxxXUJwfMbHJ/YvPSSsD2KrsARCCZKQh32PcpAeriMyhi9u
2TGvFsKLiJbT3Mujg7Eu0nF9UToHZ1mfK1TPKObiZSoShfAu8zU/u+F9k4Y2jnZVzlvpp5L3AtLv
AAQBvud0aeJqdh2pWOcDAFOWNlgsiuZuigBwKbdgfe8wtpOJF/ikXvFQ2NTjmTb3lKeUrLX+2Eur
wdrM0TkVbII5kn1pxU6NPYegKrNNzshGs151TuLtwm+d0oOVg9nn03/l7j4IIRsx9xcR6uKdoQlu
kcVk/Pzk11gAbXiLmn+F+5C7m96ADzGrlZb8SppT58Bw1pq6bUh9FjWiS5jRoDLDY3LX0ZehvUjC
R6sCTyiugvAl4VTzDz0Tg858+JCKIDAz8uKQ7JQvzN5RuLI7PyNq+HsktFRmVz+SopPrxH89K99c
yAmuiJyGS0GZTpUpwZefyMhp/89qT8mIvgQNqx8zE9sSJ2oLNIUDt5cbdXDxFGJEIHEoqLtDaT/Q
1IPeyXjT5VWNJVgD1O+B3TN8dMtcDZn2EyDLDt+etW8LgJLB3SV6UJBfWfYqq4tFEFHlOnWJK4KB
u3lVon+CdgZkQVrcRk3dVykpqwwYYKNDOZvshESiMeRq/+n4+xP54SOXiYvvJL1j+34qfEuJ99Hy
Z4LU2aK89ti4Mk+uI23GET7EyiYjkzYmvxFlCx++lZ5yea1pRHkwPB5IXR1uvbVuhltCcuF4kdul
r+01axvL5Ba6RLIyO2Su06j1vEAkNTybYeuOKFrNhx5/NBhQlhiva+bvXUBU1a57KdWpB06RP+Ts
mFBR5Ssp2CTluWwuUmnMCmXWcHRLV8V/Cv0xVO2Bskptl53Qz7A3lywSTYTvg/8Yg9sUNehmdzH5
tIAA6vIqG7uUbS1ZggcPY2ba/xkde5OGWRMIwNbJsFT24rPs3eUsJJ/UJUub3JHirLI+9VukS8zu
ek7aLr9kwaRmGgA9sYkOUNxpJ/6ktmVmxWaZn+Ikh09KLagZSOlJjEI5zMr0QAkKfQCTaRhSl9+Y
RaFCYHDX4y7orwJvXLGdjM2Y5AVyJe6a9hd5REyzIXoY7tlNrzpkCvfTcufpMgqCFjtZQ1hE91Sr
S7uTqk3HTgC5MHRRPbZYnzqB96zZm6bRJW0ZuSQ/vvTNQ68p9xIZjm9AkHYa/+mzcB7ao+tdyR1W
GAeY0RN/LFSW3CC/DQZQPW3Qq/pbRrdvrRoYeLpsa7pTphGSmn+i/GStaTcD8+yVyugMN2Ov7fvi
SZynlJ7AoBONI+snugrT3PXWyyvfnvCPKPYo3A4D8hJ7koPJ9Pi6w6poWm1IjPTk7GKRmF6wjWcg
NsB+Cw2SbErkLDtWuhgxM6jdDVFs5inVaILsLLuCgZj1hHOIBipVQLup7C8k71FUwbHWeLHUjSHM
/f7Xt5N+BjDn6EaHTFwjV6LfmcTNuYrZkI5uWSGDivC8lAu6RMQ7Dnt8nG0YGOiVytrh5gMjxkYQ
HlMAhmLZ3lgRInIgASJ6sChAngZkmO8XI3Dcf3X/ehgHp4rVZIs2leem0g4AOtGOROM9TfeBtcUX
nbLlI1DAw5++pYtNsl3CJj9DWqQ8zfRJPyNn0KX3Mgh7DpxkXSkrFuXT0Xr04Cz6XBLj2yBKR8JD
EWoI69SZBc+ZqGeXXW+R8DpZy7Y+19FdZCYR60c9PHXhlqffHic+6jwHlqrx6ejcfe9YvDCr68Nz
1oMUO2Se4/lrIvoEdTf53WFcYh2d7YV83XXLOD435o7yCqL6fIrv8Oc6rKd4W3V8uH8aB643pz73
4qWPOBkTT4r9JGEjuCQDeWAELW8t9Zha5wRCLAUcB76SH5Vh241OFy/FgUSIReSDJl7AhCVVWsEE
iGUEeReiCp9Bm/Ulk8qdWV8a6Ek9wbVlEpWCZ2BDyBUKH1TKbvthYmAjq2Q62GR4FleNvKnYK1YF
0M5Z0q0H6yHQqgxM+CvtahuFk/lPGf6PlnPVYaq8Kh4eXL6mapEkzwWKE6Bh2BgoR36l/GipyiJI
nr58UtBg+UUyb/AipvWyaD4Som5APx4uSw+IjSndeuVPjLH5EOt8BHQmMeWFookl4TqYu0Rl0Dfd
pd6Oj13vFxGft6Jf4nLfMUNH7E7IJx8PQdCsdHpQw+2tHHYtWz6zR+odbZlH5drRKK+FtaNxhDAY
Yk2jxifiKjO+EhKN45++PUgW+9uxAs4HZnGtM+5Tjz27vSpcjBwEGFpjZwQlJman8gcyyyTZCyIc
bdtqYOJEVtFSD/aEbNQpjo+7FN+0amX0FOzlqexILq3tsXgFQ2435an30TwBq0PNyb9zdUP3p3eE
blgvrgqmPOW0ouThVbh7CKA15KWNDgNOR8VTqyU0/XTy7vTXMvpTBLRk7lqtj1Xz8txLLxOkhG2C
Z62qcXIxHPQfZXSW8C0KxbNp9gmSeGmAdbdU2t8e2aBlvAQPW61TJMcA0IsM5zsMlIWCw8niwKfK
GfiojJwwUPcVFR+wZsQ2/ujtS9RwiW5o1zvxaJAJpnDwTqUhKuGeG0Cgq/L+wfllSanALH9741tl
qznePf8ZSgd7YI+m4RyJ5E1SjahD8ae0KvC9fYYRpz4n5anmZZHUXVndCtoFMnSycC9zI0U/BZsY
A2Jeuxn007RTqnB2mD2P9LWqj32ADYs0alniQ9RwQq+QEYnFCbO9S28xxI6EzE16poRSdF5GBjy1
uQbNp9sH75Qn3URkBxtCuzcsV8SwsTXtV/eZSC1YHS3Zbs989VgX10jUQLlsSusgcYPA/mTSFzP1
yniO+KtLyLQ1F4/p3SQLOfXKMi6jybaHkW+pASdB6sv8DHSzH015XgYZlkdgFWJ7yfLfiWDoQynD
KpU9JUztWTDadDtIwyTMVwEHf/IcpUfeXmtU1dJmsu2vrWMGdyRChkCUZzZpToGYuRzvefIK1Uvj
Aat8pv6qwKqUtVODqilIfuzFGGwVfQf7hnZQjfONFDJil1+VgreF4ZrxK+CuledUSWZwytJPrTvJ
4MAk6WT90GsftQd9Qi44K5Lol4xItAukFsXyP59HkvZ72tJk2E97Ql+n4/bSEwRXK8ygBrQ/lMuG
Had7n9UNa9NG3EbS3tSHNZtFQBrY2JGEAoPizLLcs+lfi/y7iBZm+c4ZZkb+uket0aUGTwV6h31G
SC3Ngd4saGAHkelNh2BRJ82bVGJbb86RtC1d8FGDQ/kv6ceBBbZKkGRwyeTVlFcrYzqQbrKOrYBp
V23Jp4hlO32FhqnP9KCd0Coif2PwIwF/ag5a4Vhhgyr+WBNN1ixF5RyXZ8YZGe1yo71caY/BP2A9
h78I05/M3IpNeLnLEF6r7ldq7b38kUsPiaAv8YTIKOZeixo02wgAVohJFNPxtEU9XozWZqbPVA0U
IRWOlG7i6ByB+tVWtQ5JBRmEcg8niUeYLcRgNRP7tYviQeOr2XINBSKzaLspIII5gy6SIQ7zuPsH
u9MwbnolznKsCmH7y+o5V48lDsTxUv0xYab59dECKzuxv9cqfw7jXEP9M1Jxmbdf8gjz5zkk3VwO
IA4K2FAZqQ3ftW9rk3+K2qlmgTNp0AWD8Jd0Jze3Flw8ZgrWr/SadEJqcEjr05B8UH6R7X5VcbPw
BLW1tc1xgrZFYPu1f4iHo8ZCspx2lNI1NXCmb3zyPIAGFd5nmAaUKkiwAVAxTvKLX0Pew/4N9Izp
NAh998GvxelkC9jrNHGe4+vh5kBgWMxdGSIR59MZO+HYnVjHkWjkdawu7KiBztd0vDkMpZt+nnY+
RhPfrqSNYfgO+BjV28cyh0b6zL33oHyVxTrK6BiarWERQcjmF2wEhxcyPoKnnuhj8hSLNtYpBGot
G7ceV4TJ8SYQ/sgIw4wg81GrqJg1hckCMEN20KB/qwymah7bEBE4rMl4HycOa0upBDwj21RGLaw6
iXesYpCmJpjyl6O4DdkaAQ0iXM1bscgitzJQ7Fr5TnwM4KiRgngrjL/TTtlvrtmZ5mBRWFzSMuJo
o9yWFnltwUXJjVmD7Gdk4IB+EBMRjTOEMuIlDFvPvjOub0RgRG7vRB8tcevovrFTkWsGjHZHuLa1
SmdE7FamQgveB8NGhLyb+GxocJqUNEpRWKE8RTZqnEcLsZ2frmOWWLG+LIS/rqVYERiKLL1K2Zdh
ei71Px7kRji1CJNi5qzsq7z8n8rkpZ2sWRm7wo1H8EdSPGKvIdaFFY7cLOsSYNuR2GXblz9VfzPc
F2KyiF6OINjamLSjdoCxhFUIP4WgbNoCZn+90Mvj9JNG9ElKKcyFmj8mudD/P6Vho/ALyBL1W3kI
Q1sqyEejh86KiS/U4M6Rhmdp/EvUc6n9M9hOy95R1bpZcVmgt5UGGya3nx7hhUnQ8YJljh8EKAvz
EZspA42PyxS/bHCVkm8ZwuFmjXqOIj44BvnSAmOoItpWALiZaKKeJQxqd+Qxw1VyMYUa7kfFjhKC
vZBidxtWPqLbSR9qbQjP8iBJo5XWmIYb5ro297m3k8nGq/40iqu8unbug1wxEicYWIQDZ6UMH0af
p1MNpaJF031qTXa8tUmCIttoggP7EYF3A3iK6T2OmZ2Y/7n07lGPzwjzIrtyV5x3imsXuDR1HuJK
ZhAA1Yc7WRjQfw8/WoMNPkI2VExvDFouGu9heAUxCEUO6+k0IxqMBRKqsGOiPf1pIyP+ZCVs+HbB
fdGKO5mgXi4PC+YLgaxC/pB0/2wR9bArCCtbgAT9j6Pzak4dS6PoL1KVcngFSQgwwQZfY7+oHJXD
UZZ+fS/1w0xNT92+xoDO+cLeazOVhfppEGg7zXRp+RInZH6jCJONXXuQJw7kJCIAT5DDrPp+XoFx
IqCi9Vk+v8sL39BtPEI/G1GgQRgrQQuV0qcGYKq4xs37MgjYod+l+cuCJZodrwTBuMgvg0XAJcXx
aOB6eIoOE0LHjPdYDHvQWZ4VM70pg7g4CYX5uvEaCwRnGTzEHrP9BOJQmfc2B0TNXyeGd61QkJ28
1wMFFAkExbmfeL31eTbyJxs+yLQr55eBrzMcoqE7WsaeYOhs2mPNMHqm0QeuyH4CveFPiteQBegk
gLELNRiaNzmxEHu1XtNf7QjdF6IHZiRadm8a3n3mVXvV7ueTLeydhDA6JAg0w3Ba5qy80IbiWZO1
qyxjVgsGi+BdwgC+NA7FVVoD51/Tj9LgQBAgPwbcNp1rd5WWL7s/1UGNrUuV9mO8CgpWwPVZy58L
S/VbKmjDAraz3OPsssb1mbx5c/SWxl+sCbXx2jkMKeGRQjWJ3i3K5ppnN+rDbcmh27BIaaBNypjz
sy0/E1VBDplrVWxOnYeRSvDeibNOzC9xdzyn66ZysQ6JxT3RuJzUM/94yYfHKiLOB9UrFC6/8I0F
mhA//aobfhp74APSqdXfm+XftLxgsdrn1X6o9zjY188T8yU9ufIBIDsgTCztmSh41NR9Ts7OFodp
zUgjj69Lj7dVuw8orAYVG6E3GBfGn/EyBaZ6WhEToFAykjR/maiGvey3HMb6EGARfs9jZyuHQW/j
ge7CrS37M07wFVCb7uYVpvQkZzuteeudKcibHaA4YNF2ykLd8Rhx2A6JKOYBU4g9PK9yFxRrgMFT
mKP12TCNdwUbQvQ5qveh58SHTX6nVWOTNNIL1XtNAUCSX8keih2kcARAN6e8exRLwotCe3LLHdx1
iWuZ+3oNPq+7Q6n9gxyO/L8fnkILVgiQjAlvBqhLhyES6R80dqzqGHDYzG3rE8IkRT8V+Nd64uaN
Cz4aaF2Ekcfjjj9UlZC5lhfUKHLBcH8E4f6MuNfCn4k2Je3+upaNL+DOtwZ8p8LanicSWAY0fM6b
AV7RqccQHaVHxAUqC5aUZ02kfHOggp/4MEL6Bk1i4Klrfoovblo5bPMPYlJaapI/JtwUdn7gGquJ
DfLxAfcHUqfN9nscvybtCRykQ32CYwvxdkOkKfFEI7JQaPtPnfKlr+q7KWiVoE4oxCg+ZzCDNXF9
xKZoKCvOTe3xWBtV4Bsq1cxn0x/potIGgsXNko7mtMs0n3czO2LuDEdmBGXQTJM7jgSFzY+qp3sm
1EKPDS9BRjBVZF36GrFA/VszoB38yqHuRBNl32NWf+rskOCkTJ5qnmHS1se2dC3rhSK8J9w+Dxos
tWGq+VoNYpaPpmCKuSkRYlj0PrWNKPQh5nOhQCJmCT7gzMmw/KTF4sP+2KxzOqfUDmb9kpu7VcKc
c6NI1O0W0xZiefX8uurAxIz+3f5WgEpjFimSU1+d4YZstGRFbT25UmxvaumwDPbWDc0Hshm+PQJV
J1MmFD0ZnojIJsCDVAY7PQzvotvo9rNgdshBHPZ/5VNRhX5V8h9EYrG5W3AoTCZMPsY9dD89iuT7
OLEnnFgHJ2iN2FZW8a0avxSBhKlJWIVCRuiZj+lBr14wklEtuTbwrQG/mNyMZ5Nuz9QovZmviZUc
lWd+b3yIMPIMRfb6CNOmPL3VSKTm6L0DKbU6/bhnWUyNiASQ0Tr8e0y+l+qeYokaiSNZloyxCz+W
26VBK1V8DXFDmwSsoGJUzXHHtU1e8FvRrXi30TPx0yrYD50KWUj0mfCOUN7hSsA8QFQ4uL3N+kNl
FZ5mHSWEPjOGgPMyoBr4yRvUpZq1I/8APTTkA7w87Rw0zkVr9csynaWKk4blvBJXBzO1TnCn7PDJ
Dvv7VOu8QAwpxDExubJ/8/dabf4ROECsWk+oikVCnw75JdPNp1LgaRGubG3H/HcNCwLyJPQHrswW
vKi8ShLijavU7FL3Ecbv2jm06wIF0ztI3Alp4Zq7G8y41dqj02NzIVs8WC3y4H8ozlhEOYKsFGAS
GKrLAx59fWA9mXDEBwukam5DqPbpzRy+x/hcGTgJDYsJGjr4Lnd7pD7pwDcu2is1k/9qq4zBsMxQ
Vc/Ebk94Wb0k8buarSc0Jb6gVPPaXbpnWNw3QKi+eDPYBdq9X7Fcw2MJxzh9NXD5Sh1fXJ9U7Bq0
DvD7lBn1eaGyHllESb8Nvvse1OKx5glhysmF/OWO7GOz720XHzLJHZZdzVGRYj/NNMWbZo6GZFFB
x7yS7paJN7PBvYLorQZrHlHwaZaxM81nJ0Wey8En+BpOw1sHMATNMJXVHJX0ojp4aEiDyaeMAXdC
zrkO1VMyccBQueYs6DjR1Km7cplOYOSlNDlURxWYjgI9Nldagq7qZ7tc4RKgMmyNVKGKaeXsjgz9
l44hUZwHQyZ7ImyDbC4D9v1laPpW0zCRgBYv0HkMpPaABPTiSgZHtw5I0g0kMDO9OeUptB8hTSl/
bYq4i6gtwIbVmXrXLq9GTwXl1uIjq/lpKcr19M3k8jFRXNshm6EUXM2id6wZWqZvMqLn8Fvvf3Rw
/j38pbqf3mR4c1Fq+gp1hfqcJA9yQ+uH7N1zurkp4C+Z841bIgnzuThr4RqFL31p7Rb927YY9/UF
KKb01efYu902ME85krtN9EkyheaPH4lDLPuGNwo9JzSxTfykcUIeWIXdbPYDKDbY/OKRwlP4HWOV
JhNVfulf0Deq8Lh2KWNTWmROki3Tj9FVcReWB5ZANgwYanJkfr71wyOrHW3ezHPzzU0vURJ78j9m
n6zjKXJchcnGFnyQfaj+dT/YQqKjveveJ9KbNnh2Q8pULkMAaFyk21WCDqn1YFpe8uGDdpv3HBy9
yTBrS/jshIXBm18d2y88Vggm5nFX/qw89WsFU+8aiEBsvzf+yD7dz7+BtmTPgPBb/v3nonLbD4an
updxV1whS6MkYj7jMUvTvod9fmnBbZOHhvjQ8PRo63dPGjbRQ6wgJ/OrzQmTg+rp2UY+lACe/OFv
CJrWxVFLFLgr/UteiZLk4q5esMkuD/nf1OxbTk+6QVo3ipAHqwOB4enLqQL9lXiGMkYW8FcH/LLP
1rmrt+zmnGEj0f7xDLib6BVNjsoMyC0kopRcFtrytKMEU74g4PCjdOQQ+sEsvnTb456jKlsUD8wM
347EPGbNGWZXdlTR1CAF5aakIsp+lMFPeqINOTuxN6vkiuyo1AdswcwBsL606UmIpwRvUYPhCqmr
245BqkH82oXTzudFpOZJkV9Kc3/PlRubn9zaDSbgOBI1/JGxam4e6HQR46LL8QwxQczItyNxB3As
fJkMdBGtHy0FB3CyAf+DwyZUy3QiHkGyDQl3Cz4uNOgmjBkj9owGSA65V4OhXvUCaEzv5QRZzxLM
oOzVSD6luCMgq+XZmy9OCx0PupWg/ow43K52A7xMnQCsgLLis7LB+30pOmZMHEA6mbzs5Vr8USbv
kK4d++LsDxhYEt4gfE9gis8pacAh2jekY+v/ZDjfsljQQ2TPl1yn3ceVnpb09KujasqCNH5qynv6
6MZzjrMIFEGzvHTVAezMlFyW5p09W96gh6DZXuh11PLKyqDILaS9zH1u4KgZ9XAOk+yJ287OIAKw
AWOALIwbZl9MLU6HZYXTdfjlbcuLx2y4Tfa+jAyZKIVknoOw0gB6shRBxFYREqDF0m3EE41bgFdT
MYIoUI9Pjd8RnzFPfIrYbppgEo4/JOqNcEp3Pbj08WPODi0V9Ix3IkzIpAkHVlDhT4l+xxmMuymk
2S260Sf4RE2xoNZrn/FYB6N8tmw2zXq3mNCHGkV2SSL103C8a5Y4IY3GAL8S2TjbGIKizxzMP9yL
JL/MJlmwewxImuHNpbfaeFg9sVXiPEYctopM7e5bto88xB2zB+Sg4bsSvg/tTVbRgKCxu7FeGaDw
qsci57E2PycyT+yTzpsbyfeMFA77IKgp05fBPlXjJaMSnIt/hUXCDgOy/ugUp0LbjdlvlP/QbzPB
HchdB7klzlHPhMC+ytFfI82vfsW6POLjYTQ+t6+YAVE4w/3eFgs5sOzpYh9e4BIgwdjIArciavPs
uQRfMIKRx6SyCmeyREaayRXmZaO1NWXt7NSOeYmsaa8CcpMWwwSXaVOVAWUYYYTvo0wTDEZKaGgz
zNNB7ECFsslnejfkK+m75ROkFivWWPJaahB6OUAqDAyUSW0cMVi4o3l0aJmmI2cLg/mn0jozEu2l
44S2Q1X0nWbc7DR8QPAM6ty8a2nPscUSoGMC4k5SxWgUQwEjIxQGZk79EYPtZUbJ54jwyBajwP6b
Y/iMvI4MIkZs6P+cP2BpwzOKytm8bBcyIOWtTQyoJyNHPbqm7VdUyWiZyfv6bh4KHRwxRy41a/JV
/IPNhJW7eUTSll4XC80H/LXWcyfFN9GiYfrG+fGDq7z7Nl/qD/J5plMNp6n3Sgy7jE7EnpWr+o9Z
3agCjaLm3vL5DeEL0gWMz+2aOU8U0w4LYsgI4Dd6E19b7RNBTgYI+9us3MmkOtuoR23tmbZQMCVz
K+C+009SfWA59SmU8RYWNxG6yBxR2mPMOIJOqneR2GHb45hh5eYvFCT/oJTk88H+oHKx4h8FDyPu
QMq2dGcOfmxDqEdOv0mMEw5ugWqov8x0OiZEIUc2To22LRVfLX94toGb05BRmS4mrdSXMm3Nwh9w
cphsP6k0/MS4zMAlOaNH6514F+q5PXNVpMMBoAkygrv5oIpdOnpVyNCCW6M/OznSLDe1tvOAejCw
F+AKfr+4AjFQuPJEqoaQJaQ8RSTEO9y3PrV2shrjLOfi0a+D9ONY1Lq4Ho3XSMNAjiC6ByjRIkLN
QwqCRtwJDGQrBZrLaHZ5VxzFqhHqnRI+LqwTcoea6Or3IfUFJSMEQSkaoIpKREQzdC0cuAQRUtZ1
y8kRUWIcvy3yHAiT7xSLVAUN2ozsxLLIXq8BgrJeYyzHry+dQdVEH0zJbJAZEn+MoPokTa+LhooL
Y45wmF+qzPC5vmzzrW4nVpcS32x6peLfPJ0UetKVzVe3/avacjPVbpsQA297IQo4c0RTcNYGUpIZ
sj3bJt8ptlUDQ2RhLoHZDzxOtB984SHrseP9qHukVBSJRADBWMhfSgqYTIKaB+tW4kif90oCHIRE
oKx6rfmeqetiF42YHP9NyZfmwMtj8ttlBF4M37hyOpQXRnvTaTfLRBzltPIKLEZaeIe/AS7mKcXj
llmoPGpb8wjWhuX3T1d0v+F7OHTEOLOUkcPqKcxq0hdnAA0LTf+6R7qn2uIBaLoMcgFlCYs3xs9I
Q5bXnDMZp4hc+C+lwWc4wfgKsWR2DICVHjPAepSyZcwPA1DZmdqby7EdEGlRidV02TziKUv8KI2A
LZk8DJ8zrHGHlK6++Wq4nEYEAQuJNzIwWh0O+5DZW1Y31Bq/OuWdMfNu3iN4/LYO3BWc3XsJNWN2
6UK2VYrQuavjt12/lPs+VqEXowTD4SwDWceTrRSmF0FXTHTrIDcGz/d8qVZvDvV0FC7PMb9SM+YB
U0GXGec1NjBQNMCHYj68lElAHZ1UjAQ2qRY18DPFgPjPTI484VF/q+2X2v5OmLS5ZYMRMc+Ozsxj
gTa1j7BN1I3PoBi5tEZacYm1E83Aw8HNUIPIixAuVawa8kln/YaFfcTYnFJfptFBxJnHU300k8Qz
Vj+vioQ4ZhJOTk9lHKaJog4/gEXNYEvnBb+yw4S8x2QJyAsdz+ApFU97Lu3MrMZ0WCnYvne6q9Xf
lfbXygjxJ+WuteeGjZwa/dkJ0QZ4hTUmUzMnYuL8LokFG3htTACX9LfEGsB/vOf4Mk1eKJN1GnVv
zJ1HBIAj1T5jxp11xLyVgHCRPMgj2UjRJ9+ysPnJNM6qYg00oLT654OKzGzO9pQ1xNq2lDfW+gUh
twlRQTx5gxn5El5AZhgbu1UjJnWEaFjDXqyVHSoBWQm36pK7kmjZmh0bzIFSbvuOck9g0Q7lI2al
VX2J0tpK05/Or95yE3D6JNzj8bJsdQp0YqXo6N7L/lcycLuzqSlTheyCFRNpE+SE0NPYa+RWWHBm
KlyukgD6ga4dPVdlxkedjWW1MCiRWGZaMGAKi5hHvm5jdjKmJw3b+AIGl6XGfgaJ3a5LvdVvL/tN
5WJJvVBNWK14iZLjUB10G1hayBYYKaPHADsYWLU3Le/ptNArkwxpfc9YGCrb2Fh8eWP0UTNr7GlA
tzRSz6vY0JcodrWEDrOt/JaLPKGUsIfsRPgfsZKr6fmTSA0PxlzF/ZQ3SECUzNKPaiLvcxHr/1Sa
y5GjzM5oJ+QBS4jyG1G4E7rixyAAxk59soxnLZHW7O+QwQz1hEP2ZlyxnGLrRY9Wf+IsFYZ17FBb
YE5ICHhqLBwbNtrcDgysXDkvhpIaW3QBODgtlmd1SuNI0jYfEHsu3Zfbh8zgykyuOP+m+NIP+758
SeVdSlDv1uoS4DBIt83sOdSN91YHU5I35q7v8B5b429jaGiHywmjhdpf55WZANnfjWf5XKWOsXG6
0i8bQ4EOtvh5iiKQZGMYuTSGsyF+pLjYszRhGjeKdqsVyFOXUMlcR5Iyt1PI95h0Gh4x9riI+Bah
di3HmSkCp1iX9/eMBejOFLh1iaLaAHPgzbpYL8OAd9aw5M+k1xBh6TnSsMvUZtahEI92qgfmGBPr
Lqk9agTosW4EemtTY2UUxnGXlodqDm/qFH+WkXhVDXw5Ya0A2JACJXP4BsUe0cEM9QfnN5bM3VyV
M71gDVWGxbKcr88yoqZOz918YfZIRKJPkPGuy4afRVi5l8d40VR7+pmimgVLxiIf/Yw6QfYmMkBp
KO9bZ3TAGUb4cWsLSQqreVPxHUDnE8hTBygLQbcm43QeoXQ8C5z2EsUkypGhI4aSqirHqII8k2hO
ECsOOzrW+7n1wRJqx0/UtEs4nIhcj2oyGIgIsT/zhcKvx0uDTC0q9G2Y5AHQq1GjYflGgD81JyC2
bXojlo/NAAbCnTliiftAWkU/RAgMZANOBXR1cX0xEPtpOYqx9DTNV0cFHBgTi6P86fKuY3msQpuo
i3CXyTVibWi7SWGRpkM9UTnPKBfPzeRD59Syr2ZV/4y1v+ZHunJ6lZh7dUGJGsThPpEVTLAZ3DDn
tN4o6uva0jHG5liOjc+xZCduIzw/GZL2Krj4S7RepA5xJdTyh1zlaLQa0y8GG53JIH0xJsNF3JLA
Q5xDAxcnwLuF1DCx258uMM6slGqVOdt2DXIe9/jkqnGvcE5UKGSF/pZmDym9wcXA3CI2PigOQ0Ap
RpbN6Mg0H3F9J6t6Nu+gNNMFqAMZrzWFx0TEJQH2+5YImIXDVm5fUkZUVhoHDYZ+L0JXbtsV0J9I
O8k4psKqwjbbQsp/xUaYxA+R/Ir0OpmHkZ5Y4PGwHtwaQZrHweqKyga0MnHjSvW+md5StIUTIvFB
fRoZnmrdg1iGDQk1jfm8+iejJFDwmA5bH3f9rZgu5XLN6m/Gwa3GzAg7t0yQpwrd+NSQwBj9sqo1
jfHSIDVjbWIe7UlBs9d9WJn2N4/Nu1PJqJfnwEx/8gWOCH8D6TJ3MTAaiAIkeSG3oT307sId3o3/
9OplWgvzVTCc4paNaa+q0HnBkgsMwzwtbUKUaQ8RR5HYiMrTkr2Y0rfMH1ttQ4zc+d2zw8J7qC4p
l9gAfp5wjyBG0wViHZMF0ZsI/IHuGZjmSfi26t5tpxOq3Vjr3AkYiABeazxT1p1TAu/zWwbDt1tn
gDoTxVh67RgxC+x5sP4cWBro3CX5GytbrkDbsQHkcyCO6yRPx4eF5qZ7wQxfAgGf5r84u6vZtS9u
2ZJgIzNcVb037ADEn4k/Qro0uPqJQy++0/x9cF4j5a6rjQtsMzTgYM3BIg65hcCFCXC0YMQZpLNY
3yMpyMcfs/nQDS77q7SGWdmw5rRt6gvBVjr9hrVCiW0dxK5p39IeB7v01eFtX2J5g8E8JKJI/dGB
6/bvJbzOPPsYOEpk5K46YreWHlJ7JTrbz8mF0Zpbzz7fZroJDtjMjgnLenMYSkBrChQBEjmIIkK9
i1Vl7u9j5YOH2eH5bXOmwntsLkK2Dkj8O/sepmeJhpIFlZzyEYdMAvhA1Vz4pSwhLISqBrgKpTUa
pYSIWtYomEYlBBTJZ4XvSMb30JkB0+Kl+rDxUsIyFGwGD3a4LwhqIUe1YfPrqpEn4ddxXAVNeHGC
ROLjxLZQNhSMszF9RsseEB0JBlka8D8kfBiIra058szKh74oNH/NBct9Fs2wuVBrd+HBEXtR/Cm0
T4gp8wdJVFNxsggjyo6s/+bIF9k+4/ZvgpRsk4k9i2Z9LTARuqeofYmGHzcsg95MbmF0GMd3hvCm
uGpUbQZPHtDgycesxPAav6nEezU9K8sNQk1MjKSr6seaT2pdwijM2hOusZpv6dLsbfh4EtRF51VH
slXyOw54EInyrbQ95/cM4lzBZaIRO8A9wkw4Rwffc5mCbJUncPD85gUK+fqcKTw6x5i3W63/Wepv
276o66zZK6l/1P/DAKRnTYouGx/gG9sIljfA76vqsHaZ6LToT5YQD3og5n1k3efpZSbMIzXar/7Y
YJPA5JcAvYy46chWAtMqQTmP+p/Rrp6VRH0SI0ooYVx1GincZva071OiAFR3kF8i1AJy+i822Q1T
UQIv8JBnLtEnr1JzTqFQAnnGOD7hy37F1HOvXxvbs/tjiTtAK84GjvG+d0f5VQbQYqKmJuyF6ah8
MLqT1N8NDVrUvnPIruVYQ98e/woA2zmfvm3icoECFdlg97kEF7T9eZU8J/ws6aVyEFYn20qmq0bp
VO8sqnV0wuEsgxJY60c6NXHomPMwbGuK1xpEc9cOfKO4EG8OnBYp88fMIWinoEZLyKvsWUrvWsLs
iiafN6WZyaB+BYu4nFXDgtQb2cSggpRKIgrE0bFKt1qtdla4+HGsjCSF640v5QZlotLtcpzho8pV
yLxfzhck97D5HOlrpW7BTWLYmiIsIYCdIzwYU7L/FrB6lRKgn1bT5bfKhhs39Ws8Gm+1NvOuxO3L
jv08po7qOQL2SEkOBYBQ7bPubOK/Yo/UG2nXm/xkkq7RbMsqkN7oD403JoDTLXodCpeSWAMYzk+f
tj6T5FHZ4WYIGx/PCO8IdjhHocz3ByZl6rb/f/3AVM50POBFPAK5u1qzec0HYD8YCDSgUayIJxcz
LBpmwsbIiihTgv9cFkCwOON6sxZlsKNQ9CFQctGdx6mbK0g8NtGb5i8WsxdsG8fa2aOLqV/DFUDv
YRKh4Gt5rfam8Ulhk39dqfEIxsUM7+x4cSUvkVNi7Wvc4k98ppBVa9JIt0gFm30IA2/2ZmSHxBSR
4bCZfnz28xFhiK9653f2rmjUowAPsEXHxeYJ0Rc4lfSpZbarXzV7o71JZxNUobnFBs5ijAONAESA
+XJOmMhGfe1Vf7n3z2xSxC/GbLASjUC9sElZRfAl3TBldpiru8N3fTcEAZJb8BfsJX95QWvrEdL7
riVPftFILG+3/sTegzet32YH+ap9EMfGH2c5Lr+PqG8UoCObHIwztFHsgltEnhgyyGO38FMMO+A8
GF3EoflSiG6XNtiweKsobWjNU1xKhYuJZXrjNEPyBxB3W2Q7MCSas5lBB0LOQxcMR42vxbzOL2hg
0QZsu8Fnyiv0VWxlA/mJAmt5WTmttlej+4bkUrv8a866VNyg4VqrNabCqMtY9UHytN4QUhqLb/6j
ezUIVvxMTjr21B9WmZ3wsPBYNOMZDyX7K5ZD3HZgO7NngQKz9xnaioP5TmHDiqH4xBC/T2IWNQxF
1+DJbNqsu3rQHcSNty/WI32wRQFN8b4+FnfxoTMQxkxOQ5+CcMWPAO6VEoNoKvR1FqUZHxnjfia0
P9UHn4DS/6HOX4MUE+xyO0ptCmeB/QWtxjui+PiR/Wpv0SvYye5WEDm5qVHFcQKsle0aQpwcUtOj
WYHyCztLIHUf0BJsK4eyhpHKyhRo6cOgj+PUC7eMgMlCWT8Ak2Y3/eZyYZ8QP0A4oD2GvQXjdTvy
w2H3oxf3FISMfGpQmpiDKrh/+R4hCdlk8JWZSPIdJd7igUSBrWFn/F+t/UxHZgUsmeof9q488C/c
CHtH3+E8rGqfpttSPHbqYwomeLPO37b85qSBbAAI8/+DXeP5dXiqaAJ7lzwM0lxtaPIIcEmgVsmg
9SQ9ICrXzDzkNnLto2JoUL5rnz7TmKjyVsqfuYv1Pa+OEHkPcm+EMKNSA43uhcw5a0uE2zx4S39l
r9AOHubj3WqtmbZ4rfmeLcs5VBFwX5XiARMATaBOthQfDPfAoO07LYjKp4zeqZu+8Rj8+U0O4Jmx
N9fxon2NxSHtbknzWjkzfBNWev8W3Dl20d1lQnW3C/w6RJYoYuYoPbRGc9b+933PCkBWJH2zHrtz
rfMmd3xpWB9d2yj3BwR2A6smy4FFxd5wCr9QKPZQuxTcN35ZhvCkDlgLJHGxuy+DIEONONclgToE
YagJlDVNs2WCgLylj/Ya5keze+8V/OzxPRrA4tfIhTF+1fs0ulo1OGP8oehGBDVjt9zItmG2s3Ko
vCx8ise/BHnY1O0zBUUgIzxjJmyya5iB7HrLogRD/p9XiE0nLWb8PzBOVFJxDdmDalGHhKDN210v
UzYYHRD52R+GnidyxHYGtoDI70OG37zqRhe2QIJGsacdy2umJvG5TC4KQRdw9VXmQInzzzR5EpkG
FIyNZo59WblhM7NpAjHD1q3xVQfgGHWUCcy3W2vfMk3s5g9Z+8aZyVBcQoLIssHu7mODUw5N1xhB
B8telH5wZb3CIpsPP11J0Gc49Y94YjYRqXVQDMN73qLDVXuUMkayK5ilZxKjBn0JGrumx6cEcHge
dODGvK7V/T9L6bPWYLNLHO0zmxGKaITctVLxFA/xxUo0Jpgx4JmBmMM5qp7l0TwLZJtmhSi+zeXV
dsjtpX0M849NCVKkzVZbQIg1cVBjBMhqrpmqw6+TmorbdC3MiRHFSRs/SVrxbImppbgbMQ2BuGjG
Dh6DYMpQpoFtpriDQpjHRQp5Nx7h69TpZRnDS1M5PemhIILS2XmripprVoUWU7B8yahhUE4y4Aux
w3cjYVZAjy2N4VMupINwdBZXRg9NLMrwxDrUmSJL5YtuFvgrFKHSvEF8M+zyXUOjQpG1z2WO8wIL
0pDPaMJZWfcGm2mcm8U+TbEYjE0TvdsT1SSCgMkMM0itJiwAGakF9PHYoj0qZbnYTxHeqqbg29Df
I5Pnr++QhWHN+CdEAgZU677CqP4tk+zYCuPRy/l46DLmValS7Bf89aU6w72Q7UBF4t6MhJAp5qnX
tUBz8s9UvGlzyORFWmdXZIPYgtVshHKPocC4SdeQgFLli22pF1PRP1iQmH6j1XgLcTKnjc1bFNP9
0cZHXmQCcRaJfBVhTBEUwvnIl/yGNno0lMAmKcSxufgcHl3htMLLJPlC/GwIXg6Udc2wWTIGfIAs
rNSy2pYWryfKpQeXumhljf04ZYcepjzA0xv+gY+InD1HfsvXP1itf2PFVDIPldRzmGMhJJq/wrT8
DqvwI53N9sksyEpLoHBgmZybsUbmRcXXwkrdWst0UebkBwwuBKVeoMSKnJ2jIjixTaXl4UCaDf0m
Hbt3Q3G+wsm8plWQrfkITA8dKi+esnqsf3oSSTGWiEgbUBfnb+q8tgwt7VDIwi/Xn23FpJjrx6vT
UmeoFUqKOVovZ9i3NhdH1XX0jRhfuCM5yZCG9dm8hqzduw7V3LqXqRMUsB0ubjlCd9EYa2zaWJ/N
Vp4ITMbIZ1usovBSvGgy4dbMBZhaVAojUt3sCbiEOKKoJPU6EddVWEP9Cdk5xXvZgHjd5dLPpBr0
PCZAkAi+YJTzt/Uhxi7NYRle1t9h6xBfoaFjdCQQCE53HxSZCV/D1ktn4KCViUmuTrxLUaqOC0rR
qFkXXhVcxzH/7iZrG83dY5iLh9qGb5Gq/3sVhfOb52NzlnXrorTOI7FKVrMLFdCYDeziQ3+u7ZPF
uogoPISLjPyCtAp/SDP5KAWqXHJI9Z7GViX8zkTIIIu6ZHkKszQpH4VRkzjH2qpUYv5dczpE5fKc
9IdqsnYja7CGGb48RsLN1l+3MAkx0RP92GVU/TOb2VQC7V9bN1NvDuGwnUwqyL6QJ9+oDpHe0FYr
lDoNPViVOz8hYHHLrg/xX1iqqrfo0A8EFWpRGmBcDAbryAms5KnA+rpB0x9OkAOSDlRBabP3tI3K
N+qKmhCgfpjY372D52OvsJ7i8EPRZjvtn1SFEQXltMBcJoRCg6NhVwIiiC12eV+dShpOOUHFBtZy
UV9jXTxNffSZEuE26PSlNtIj4MzIIE3x0BpaQs61D2cu3Vob/sSAfjl6kkvOjzr/BdBZSPTujYLv
VNUwC6VF7usKhXdkLs9TxIRr7Oi4tf5zUlW2y3VJbitBUwmAwigZqy2qCWOfMU5H8jhtrnriktZL
adv/MBAPnKz5HMcg1NN/Sa320B/QFZl6i+Y5kiHVoyWIZYSRWYFAHp/iLme1pHRcTq3xGJwocjmd
CNRhXYbzbgaksWLY4pvRhcAzDEE5yAbTkPHnhBiTSoUkUgPKTdtR4sptzCxdOtSz8pdQoppKh2Mw
Nc91wd5U0sEkJjpn1MhFTq4ijAydRGhaAltSttQmOgEXNnK/+E02QDBXAwwGCQClVjAlb1rCnBc9
f/DpQPQNZwBQXJvy+Jqmy3sulhd7HP8UUrGKsXjqYx05B4ee3nDlRkr+7hRV/RyGaDwX3YLgsSzu
SM1vqdNrWkh+b7K6zHX6FivSjJNpcIQ7PEDccOGKUcXhoauMBLF82YU9bRQDlZLgqJxY0LiyjOpv
ioqjU+KwyeTFuK3/pDsDbVRdTYe21BuYoRETfdQA88IFbmmYs+sWbJgUmj8xfi9p0IptLYfjLnL6
NfWT/4JHV6WjdonqdldZvXIfxya/9HJ3GxJjUsgVjtuLPczyi62g78pxgm7/Y+rMltxEtjX8REQk
CQnJrUuzVJJKNdm+Iex2m3meefrzQe1z9rkhrO6ySxJk5lr/+gdPeYfeicYfqkk+ukAXfyP1p67M
vZvxSPWF9l9ydtp9G9niyYC1P7Wm9xwbmV46UgcfPDYNxof/e3F6+7lM2MqllzHQtwuMBlX6u/cW
b+XWC343enEQv1WC5s9Tpv/IQrRyg6riXz0utNUYTp8EST+bDcinUzGwdIWASViUpneSUfReef2N
8qU4V7anb3lN4DBrmYmH6/BomrN1DFraqT4lQSQcLRRa1FSyjJB9MDNp8wTHTEsGL4FwIFL0JYaN
ZTAtdfR9zDwO4wyzi8Cr0xcnQ68VzWR7qrz/LYG5mtLz38sGOd2kSgeqggGiVwwzod3QoMyQVmN5
A7PhmJiwMh3YJu+x503f4Q5ADiPlzZwfUcIRrPQw3qPJJMmss5wztCj7GrUSEHJKAyQ3KmRu75O0
RE3MTEW+N37vPtLI/dev3ejQOnht530LGtH24nfqOP7DCBFTg+dCGqQCe1nvHSFR97z0LdBR99+p
nXBBsjMLuJsGLG5HuZ8zzvIqUt5NRW9Fk2OONyYie5nz0Xg3NSbdmSO3bZJhIwEL5UzI1i205/pS
jlMDUwmB2NCaxsfMBsVEts4vrlXgqh5pojIINRVNNT11dTBujZLUn8EpgHq7JWOgNPp0r6uSVKsU
EXTn++TcJPlpnLM3AP/0o6iTcYlRpz0Njew6FW+sKPc5dlv3uU1nQGpap7rnGCz9OYC8xMUVy7wz
SdKd6dbFlTque4KktYOlIH5rGPY+dJOTV0YMswUZsLztZOdMTKcbiJHTYNfEhDOR0mi1LCrCUWBK
Vj4FXVS/Wj7tcGk/1hetJvc8adw/CB1Jg56gKuoB2Cb+GNJh+u4M8VOjTXXWYc8tdqTf7BoO+FMD
irreHqyiJOBn0SeHKdZiU7LKLun0U/aOfFdd+2E11jYTTIKER7J9F1aPbG9UFdVmGLccGKRsy9KB
MxQFJgE2o3/NFY+UqvNTYyBMTjoKJN37o0d6M27TRazOU8PXTYSoZTjxTdZDfAvqokWytjxz1tgU
W3PIzhm6YGvuPKwmuofjFX/hJXBE+hmk72qcws8sEXcmvdNLHrlAKoan3xc5Xj+2JrW1cV3vamT2
0NiN6K03OtKDul7vjJnJdgNp6VJP8Hja/Ejp8auc8vl9bgkGSKCeBfnofS+835Sv/XuXj+dBqXgb
9qN/HqDt9XWYbm0c4cGSFejV8qCE4BXmZGbFUwiOEzQw/EtpPteQNbJGent/5ouJKw8GgYurelj2
v9uhyv5xQ/UZeBLe2RgjSEXqSVwz1c3Q3KaQukSN9EJ96c4HiDve3hZxznMfiPoy2umnN6K/aHI5
PNHKODv0NcUjBgQb0vZNS7t8rSTSTDvU4z3vbZpiUTGxd+OMbIzUm9l64E1bznjPWtB6pCDtMyIu
uXGNLj3IFDjIGiwXNpxJ0o4tL/VYq9dp+Q1TPTJZsCWGNA3DiOXSUmQdGmV8mq5syLJqmXIvf/Ll
dG2SIAdxDKAuWxipFZI8iHnUmNJx3VQaKHmow+qSUj1ptpzDkGscwPqMEhZKTOopapFpfAusqtp6
0FN3sQFzoWvYQgJbvCx+h2luIexbLq0imau3mLBHCABvjsFvqwaP4Bvab2sIy3djTMqtsup9h2P0
ZRImMb1w7FwnJ2o9ieZj7fDmBlgfr1WI78xg5f8O/l/BTvhgdJueNYyPb4mFGrqx6l8o55+8TOEV
3oXWVc9Tg9FC/VbpEtsspzF+pF7AqNcd7/1U/4onq4YFSmh47AagjbECjg7VnO+aArJBGpYFVgt+
+6RmNz8YsqezcoGdarNWxzoiiGf2SZ2o6jK+cwqKF97/h+wmk9F7F+1LWuAXuguS4IbcokWN5N6S
NPmGsqdDSgw4oF0KWzSKiFBMWwquhNwxJzZvM5aqL0lG1W62UXXQNXYxVgyrt8v8gIwL0T+jbvHP
dQV50TWdeDd4rXv3y6LZG5Tx3/q5InNnCjMCIucM5VVt4d3aEl0aB+inMjfzr+sl6ZB3WR2E5qwm
529dC2kJ1DxTnirPP68/ZdgN/jbAMJXECnM2wUFNy2ge6wVdi2QmsqhwgdlDId/jauFTCEWkLDw2
oys+VE3xFrhhcYydkOFQlDC9FFRu0oYBbwediV9kDIktxsBjUg1ta0johTOXO6V5c70cGzSE42tc
6umiZH4SeTW8JDXAZlW0Dz+3iqMZwvpJWo/jvIMj2pVbHA0aMh2j8BhYqflbOFChgujDctxDoDwF
6y7pDk4fj8fA6e5VS0BT59W/zDmDz9UdsVX2j9aIeUMQ/WtoGRxLUaJlhD1yD70U6cvM58xc/X3q
n3Vk1pheKfvrosf8xUpbXMdEZO9pCX8MLui5Qy77jwZlkzSN6fc8kXyplHqq3d76tBYDuLkoh0tW
e/VHj4MpRki9aLOTkqho3OUSDNl7GGk8eIfaO7mYBpzWP4lWeOhuyvQw+bhRBx28RbDBr0s+1ghS
kzT8qz05X7U4IwI7mJ74aY0dqlLsH1mxkXFeMkYgNjrkgnCpp8G5gLwB+w8LLJHOGF7+36ZCCUyG
WOrQCef94ihj4DE4muL0dZho3KUwyDtk/gzXSft1fHaDhLFNAIiF3QKNWSx76yx92zrjsWmd15dB
Gkf7WqZgI3l5UctFpFEKdhdBqAyzboCD4z73ZYHiaWn4fKE0knNQGqV7fYnhExImL9CFORgKwwk0
xv1gI2PDOy0tZiJZRDle0EqMBFt4SGrcQEOfqTtExsQf9GzXWwO3TNdRIPW54b7YeJQvL8B32kfY
982hCvr4qbTHY+m57WUtPisxO7Dz4C2xnBc4PiMocimFi54vt2wfkekSgAX85PoNRm5zgUnDiHVE
VzjxZ6FT2AbUyXuQ87aEL+gInM/KAN3Z+tLAePvYN9mtbHmTeFJSUyx3jZ7y/1++/hvqO6et4K1P
Av+ZAZvGZkwP84ywzh7a+dtaNs30B89sblSvjHw6LDFwu8ajJrNw/4MiKt8t4C/eEmn3Xt4cFcfy
ezEOi4pBnQujuwdw0vZtVjofbmaN55TkqkvgorToccwUqcdHTiecmRMUb30XnXQXUAUXA2h1HOW4
DvrRH/56+S3R8E0zV3DAJA0b0xRi9o+T7TcjxVR/tPpDW9XNLdFYPqd2eI1DQvdIUBGnQkEA9NpH
NU846/qyZoxd13dZpTb29Bgc88JnJ6AoMn5WedEcZtHxDEJf+1G4yWWuyl3c+hmyn9x6jxQRrI7U
LxBgQeJDZjm9wnUmbDXBS/niNmXN3qE0NIJtiUxVWOn4KhwGhK4TYyoWICNT8WDfhhTVSNDeHC/l
DNMpR76FJ1+bON1b5HR7I9fyPnTQKsy+LvdfO4/Z89Qh/WnD8DkJhPHkVm106DOTiZYBmqKq2nj2
B9N4NtzBP05p/U/b0KV41BFv3QQAb5s6vUhlSMSJin1IUG8kYXCyI+yH/ZObTPHLWnEWFtaVIDsm
KiHa55E7t57YrmU1u7QfUeWXejGu5yPtpNk/QIIYpvgZ3fkioVITCgUJDridKx+6u2iC4GAqdY6S
As5gnRLRCPszTl3zks8WBoOpTTLfQK5aubzk3Juevdl692vyaLoOP6V08YxWTjaQQeR4mzDpMzwK
OgWtW+D40dpZhqkylg3kJDDtNOcEaYTN8E6MXlrgJTr+dhqGrO20mD0sFb/VzgKL5fSPzK3gJmro
1euNj0X7Ty7UTdqNcRZRSI3tQM8aFg450jUTn9EkqdDfOwVfwTgt4r31A6t2QuG0bK39/+2v0re+
98KHW1JR4hcWpqhz0CxaEY0JS2ieIzO4dhWGSGs94C4OPS44+aaNIvOi0wkducds0+lFTNpfXQ87
I4ruouwICHEO0dQUGEbQi1RV/hc2X3AwqL3ASBJ7HwRZxt0LzeKSN+N2KjD7yOf6739rwS6xKAjb
7iP2MHXOQQYvvknTlcrK2titRPrauUxVC4oJf7Z9gspFtvUcTHtk25ORGmKaFNUBLTUd1r7hcT6N
ttYbhYrATRRSXDvdadUi1IiZOYR2j8sjFrkImUS3j5L5Ro/Z3c0UEUKRcRtCyAMkUyoilqVxCqfw
J16l0EezqH6Jq/TqjYRRRRzAm27E/ztb1JnNeLVNFt+Yp+1Piyl6j7SfGtt8Q1aevsQIVRZDUd+r
EZN3NY7xNbn087TNbN8heMMMSBhSTDaxCe7AXF4wZ/sV0nxqv6qx8G8RgqbegGMXvFTTC6z3Evto
aqrI2xcmIR4KOBbdNuEsYGMqMqkzCt8Bz84kK6Kwp/FuUHDHmWKhR1Qk3ywzB/60LaKfJFXqCluY
DI90YT5nrgVblHHP0daLy3sTyrOd2Oa5ayXao7JKiJWfxXL60zOE7fvshzeVoCv4+lugEt/HJM/v
TcX/m9lSWWpd5eSHCk0uSifetqkh1Aadsq9AlE+JCQFyALp8+mrvyg5+37rgZ9QLJ2CgY9Swgyo7
cjZfj31jjRtr6tUpgcL91VDjR0LzGWfH9Uxp+WK2xeI1aH8LRrQ8pYyGex3BBpNR/z3OGsWBheXd
FJq4SsuXJtUkm4AM0oqPcIvTdiR1BdNwZ2n8Q5HgucUkicaL0JAgn9xjx/Ho2ra6emET3l2oDp3h
p9dxcouraQTKPsD6LE9494/PjkHS0leJW8/JZxTU71/LGeMCvGoaYmT70iavTrrvMLlJUeSo/jrW
TayIx1j0e0MaRKamboZdgWvvTDAzImPr5gRscoGrXhyajkJ3bcvH/n1O8Ugc+xdOtPoloht5Nif/
ZDeErU2Z/YOkuhB72IE1UjfqOVWwOdMeu4TAZo0HUX10h5m5jInOMcClQC5HkJY9gabEKqQ9j5Iu
ktPAemPY7VtXWkLBjtzIUxDN9qfKAY296VjmaYZxp2FezC5CO4XXJwYrkPigH0DH4S+DKQA60x33
bdqe1+bCyPzL17nk+JT0iBG3Y9V3j6mEeLr+bGOPn1MfA1g4g34ZGESu5/J68XqYx9aEXbqXuh//
rUHkZDP/mRVC0tYWl8Bn9/A17rdfu/tcQBTu83AihI+dKHTM72HY9a9Omty/bp0c9mvV+t/6dbZF
t1WjKuqLYoI72p24dMs/vl7qwaF3XaIpHScZL3C4qOo0BMs5LKvd+t+wxrEOYZTeE/blG8hHvY1b
JrUrFGF1GuEjoMPCjuLNeYI5uT0yI7CmSh4zl/rDKF2xt6MIlUBX3Oo8yl5kESSPoIWAS6+s0z7/
EA7lZZi1LfaxPcW0w6QYgAh7TPGZVzDK3S5HjWdYuj26EwMbrKxwQcTxYsrIWh2D4PxVZMcVdqUT
j2ytjDejmJ2TKKr0g01fP2VjQHZzJZmV1Eoe/IAZazPbP/xeoHjPK19gOpElRyfpGLxW7XNcMWBI
p9q6ZCXsCY/R0TYxq0cYdL9Tpm23QSLwaBwz+9k02OHUTNuyiZTpQlTHWHmLj473M0dowQiUXmgF
GCkSSVKEUneuiuaydvYdLJ61yGGqMmwJMQn2JmKAwwy288Rjyn6ZJQaATUDl7aj+WgEC71VhEOW5
vBTSuqs+nq6B6np4bRbOy1FjEcChsmOQN95+LBDnastS59aIb0YEclIFhfeca1M+HFG9llIPTIop
3oF/UrBsMVwbvMojNrZLMOSPCIesR4hpcj2H1qUQfUAsdIPByjIpaCoksNFCabHt0P0WVaODhwhF
fj23IECboiKvog0dpiYYphFDVf5an3Aq1xFbAYWhXQrpK1vETMvCCft/g9KwX40ygNWsIg1R14Nd
2TEC3KzH+ex0GEnFyI+K0oMpsmiD7cx3tutzKZX3l9E3MuKi9g+1QgNaECF6k75zdvDCwvy5hnyu
4R67dmPiB5dbF2PCSM+uPKZ+tuoJNaQsytUcHNf1bE81VMwlGjRM0/SosKqZ4yA/xejPL+EER6bU
1EEFsphjB/fVs8vw/IVKm+5U7woTbbNKR0bxdvgzLq30Qwawk1QNyV96cH1W1NWHfCenYMmS0Uuq
GOwfdh7vxLCC5DCL+TolH55kgeyewKDH74r68SmX6B3bQG2tqbOvRlD8I6up4ijgq8E87TbnqtrD
Kq73Jv34+ZrYvXcFjKFZCO6WUNPDRm/AKHxRJTGifioV4i573UTzYU62xoAfPBD1eFfNP6Fh5Yd2
MmGcGlDcamSWhPlB822r6ZaBeKGrs2l4TWFrouFlQmRB9pNmPntoQ/xIktHYqcytTzOW67Eb+s9O
q45BZWVveQOjy+9emao+couoFVYqXn5I7R8i8CBzhkb/HNb9cGUa/EDSMREXtvyuzBctxGah92Xi
I74WI/SwFLZtNvgUhnOcxRitQYGeF0CnW/Cd9U9aQtWKpXMPRsjZtMqoa3qJ4iWopbUtRshisyZ/
gjacoQP4NOcuW5xrZQeR5N5mGBHdNEt71cYj+QLAJNB6q6UgNJaCcG75SATajAPe0GLBpcAqhm/r
D6rUTe9ppIgKMn66fc2aGYCGArRm/znA6pIFMVSgHHYREjftOwgtIe2XT1FX4f6gwCztkpldSdJ5
VIU3QFS4wFk03W3h4mdUtJya4MzIYgUBwtqGJe0Junwptr1VKSRpdB2y0Kjgvm5aXuidnKBGhcKT
l2iqF8DuzQ5lc1OKREcZpP2mMp5DSpm/qS5++y2FBQWn3o9dRia07SE9akihaob86AkHX2be3reg
L5g4Ao5uB9ur0Uf1bNSCbEYRVudySEwMparwOtismpitR7a0r26+kyTjPs+pRpAweckGEzb16iPf
YuL2bdLuH432h/pK4BHEIt4LN2xPTMRw+Akqcn89UqfXAiP2p+xi5f/5YkXri3/txQcgzM1zz75C
JwNhlkljdzT65sMYsvm3EWf1oyos2BZLQ5TpWJwab1f0ahkjK7hEC23EsHMP+wAfS3kyFappGK9e
NR574AOczEk/0cAzGyrxAg+1Tn2kCcV87dEHunZJJjgo/tbxSVdlwtLvdQng4NYY/BR9XD2myH/t
RxLoopF5hSa0O0/7GogbsbdXZQc09eMdlX157fy8fx2UtXdGaR7M5dSDxNwdG1edYpebDoBm3cuh
YxAkqfqtbtioaHX0f+/rytvnmJiQAYeVPCyCb1lXREe0gRXjWUnABjblRR5FNxf9elnUml4TTKd2
idvmgPSPOvjF1ttu13+q6SCRuRExk1Mt4isfBDlo8VPOPWhXwi/OObFPkbT0vYnKnlwv9ztIb/pe
M1kxVBxvunCgW8ANkNIV/ryGDrmOQkYXJktYhN3BiImxELXG6twmcAuVkhEY6lylsrhODgEVOba8
Vp+139av1OLRYyLu/K1q06R3ZyCWEZ1Hd4b3HPmxzbPXYjLFdAidXBaXZwwff5gGyLeuxHghhYL9
1KI3LokRz0sHvIz0NCvP0Prb6UmEUBDNHFlfEHfzezd1xFIM9tlXtnMzHe+RQ44jfbmR19zBm3N9
T0Xe4kip6QDoPKxnN0XeMi/NqrUY+I+Fi32HVZsXi+RhT6XzmSwFOK4NTpBGsm0i6KKKavezxa2R
rEt1Sq3GPhilw8cq6pHUdrInK40Zy6bL7ObJc40Wr06Zf7OSLDjEeJEcwmFRGC8z06C1kn0b0CjK
xq3u6fyFjq2YmOur4SCG18TpH1MXdgSHAp2el5cmSqu5sJD3jSNsrW7x+6zLDndN/DSckmNFDd1H
BZy9EEi8I8wzzmUTm64pw9sk45k+VQ3MWU8K/1gZ4CxLazMMGKT1c1/A7yc1jSUt3/OqZebfqzPH
mUVsgzSOtkRL3UnGeAIkEz1CwGZCP2FZ4loaETmLy5SipNhHGls0GOTDqR+A6mEh+M+9D2GcGEcb
J+YBsht+Zk5h2YdiOelGjFAFk6VzbwXyrBy3QaGNXXTSTrBhu9k8cH53t4bq4kO6bGytgpTudGF4
ddDKjpTVGyXw9EzSgn0GrrAZ/ykrhayHjLQ9tU9BtHeT7gme4uxqNHEnEEf3Zj0DEITQw20/yU55
bZz6WGf3fqGp5Ib9jzFbtJRi/tTSSA85kk82BZ9YLo0VzKiTB9p3smU1P2QukZhxm92nRB6GpEy/
V53a164ToCA03hF6Qi/XhPQOc3th3wBJD39jkwCgQK1J+QCdzycGJy7Qd1XmCbOs9jxhRrwJbFib
U2s93MLX+zzDDnzGODfJy5+RNm4+CBmAWfyamzr87RJ2YYthYyczIQkMDGGa/1noKfta+cSjGeMr
Wi9xcq3y4WWw6kXx7ugIN23PaQ4u5v6bMVflISIUkYxKGO/LDCFwpfjtw8dAC+dX4GDUxEY1HJIQ
sjdOX4yMl820Ksbw4CyjjDYbT3nmCcoMTFDCStGnKC/Ye2FhIIwn3svqz7lNz92CwNUj68d/NMt8
sylMzlAhCRTn5kzLbYpj8Tdc5nLrpZLtwSaRpErq6kcEaxILdrQus2mDZcnR5u5LCwkG9rIOJZpW
NqdBx4B5Gs2fqTaAPIJ6+q6mELNf7VZP62NVlrm4wpYADeWjTpX7ZrDer1CtTrOCEqSzCjcLpLNn
axmOkuw8nCiKGdu5115lm7bvBnC4/tT3OryIvvzhzCFmV0Ppbi0BMNq2lbNFw9Y8r8Vdjyf0vSPy
y8Zq+LXARvowUnnsoqmyn9cjxSZTdBe4PryJUv7iK9pW0AS6ajRfTQeK9kAPC9vXIGkezfi2mRNC
bzBxv9TO6EPDSHA2h0TNeKshXsGCXFSn/fSz98idamK6j8ZwD12Rm6dWOHc81MJna4Betn4BRWO6
r9nE4a6DceeDv32HM1+o5ua6CGrWTs+GYnTx0rplckp9I4cP27fKg5NF7UmOGtiXutogUHyTQRt4
ao22OfkNQj5VbAfpNT8DxSyTTQZ7vdTSz0E2dHsFa14ZPkjfWulN4fhkA0Nt8gWzBxcnDWbBB9Ko
xl5imdGb6b8Db6xmRSPNXb+UYRjYWutiGk6dDF/EHO4HIQW+eD4x0lFx/gIpZvQwejRwNAcVE3bY
/Bi84ENM/9R1/MMcHWyelt6Brdw/ZSkRaoBT0EXmSe0t488gcE8fydudNcVPDvZPc+zWe6vF4atM
y5chTXB+gXDAdCWEXb4wCOJxDs4Ys4LgLsRAI2qSNzufP0MD8Sj8iRp9/0DbP0j6m3Vz7Z49tOIw
LTHp8ivr05uBJHhCF4fIhnHv2fRcAffzYKR+9gsSH6TQHjDdKX6VSbQFmXW/eVV1q8e8/FzYIabr
2c/r/atxynUt4oVnZ1R7e34Ir2F35ICmPWQL6Qyx0+7s35vEdB8ggPyz7VDsC4W0HFbYfB5AS/fJ
jJ1L5ZXYU9TolZo0wux0hjxrhxA9169QmNTvQM+AmqlfgYUinYKYioE2m4ZhJ3i8eLAJLDcbmUqQ
p5VOM+6h3ezd3SBjNFTgjtK3Eu84XWwn1y+PaWjg3YsR5H6tqxMdYCoyoXIyLD8/OfM/gWElX41e
UlWbyZbGW2hjFip7U+8rt39kVaFvYeSQdpvhLBP/rnM9PHsV4vO5hjMG4EOVBi8aF9kp2wVBhPq9
0805LKnJClCcewWVrBdm+CYlFR2koedQFfYBAhcs/lSQzlaxv2ibeIMa1uYDz/rx0gT9b9yGhycc
Vedz3MfG2RLHzpLDjmGWQNvBl7KggMbYpndy4vjNyOLsbhMtB2zf0Y4X4ZDuo4XzMaBWmrt4/K2d
7xRF+m1yA26Cr26Rz+xJCKM+lEPPfQVHIBcUX7q8cJEdLesdcgahZoTC+CohYCiAd6A6vXdmXPW6
QUw7X2cmbNA32aXAx4lM0N1i3wAIoB29KWi6sWOl4AX+QXSxNrGBRpzsmIV3y12TYHAL3Crg6Q4y
j5HFwlwPMZk8DzVQGKgtg34zIL5ABfVHFBfzwRhI7IGxdh6nyj9HYbeP7eLUQx2yDwuFsZE84/08
ezcxFsOlS4ZdtwwoVNDW28CEEe9VZnsojORuJ2gC19Vil/19MIfxLEm73YlBYJBnIzYI43HXAEVn
T59BhvxZten4EjhpC1UOw+i0EqdyKH6bQ5DeIlwll1Df9YnuCGQ9q5wZb42PdAGL4+AWy7fWDDgi
L1UVIMji0tMeqzAY3romCzZ10/902QE2eTJ+5BEuopM0sk3axospq1Of1kd5PcgCmZa7ng5iPSwS
UMB0BafQVH6khv4xzwM3xIIl9pEyCl6KFtHDtmWeQOTOclYWOp4vlpzOZjl7HyUZl1DHdvWEVmmZ
ZK4AGeji5wo2zl6oNpnKEZP7MSLp0Cy3AELsuL0Ju5QYnkOO2mCbJL3zVIZstOtQKE8gN+kxk/sx
9mLyGwz+4RDIuulwIXJafPYNOdBIZ5LHuJh+esA3aO12a+tiTGXx1FbUneuWTsfi3mzXfbQuQVKG
np5iUV9d+C9HrH7qC7kp+KwwMajwPVNYJ73TL0LkWxqqpuWh9IZuPK+3u7FkusH/Tr0af+JUQdnN
8QY3HbAG/P93rmj8g3TQTqUxSSqUvvRnHo6wrdTGJo08Yi9U+9MkYW2jx9TZ+LLzzsL6ac0OqdE+
qq4UqOLkTQiqbInWTDWChDbGHRu01wmUsQWPEHj9eDHM+ImAzUsC3bpKXSzts+hQLLQ/w/Nort2I
mA8Lk7sJIJCRRp+fjaKtv3WhQ4+ce19tqtKuvANnIMAJKL4RO/tETLgGhMQDg18DbwMoy+DHo8Cl
W5fJvYxq3o1btEfW5fRkq+CV469aiojo3Kr512BhSDwXRvkyjWFwtQpo11+wR97V2AUbQ/U6DUW+
C+FYfVjg/rFZMlUMw+hi9/Hz14AmsVGMGmS5xUKPp9A3ffwoNKixsqorj1z12tTmMmJFD7fcKVNE
ww0KEXGCQdtcen/6WwzENkyI8B/eKN5VNovP2TGYxENG77uFyJj6vxSFXT86/XPZa/UcJWQVDCYM
GEOZ15QEgKF/62B3fp97IlBGyFrfVvILd+LNwxaPX67AkUb8q6RpvusOyIGRG+I9D3ZfHKkMbxqP
dBarvHp4/SaTAGlbTmAmfHsvjYfb0GQTfNjRfwM8gME+kNhMt5GtyJ8y0cJHnfdVTDBX9J6Tq4BQ
9DqwHggkLL8PNlwm1AIUG65cSmGrbh8ZNsIyQeAW5/DLu8ZQWBp4McplC+t/0PZdYiMtTie3PRUl
kvz1yIRhiMmsG2KQIQQOeoSC+NhyRtYnnVTHYZEgmVdQGKKgnA9DO2LGrr2PyBi+Q2TewgogC2mc
9dlff6oqKptDjgKHwITXUA/vQYDpAI4e6jWO0ifsVhgfdSmyXbcZj2Nu/LD6nnk5BQjkEj7QCCvu
kDcoUJmDo4RwIK9XZDEVc1VhFy/EUY8x0z3QFVjcya1sEMSns/taItSpx3F6TGZ1CRLyMlUHe6ts
B2u3VsE5meYl1FBi7kBl5uJXGIQnGdjYPEQZBq+d7k/UMCkN7NGAMz0tT3WLBwImCtVCuGpieRVB
4xwrG+TLcaF8rKdamzpXYwiuESNa/IczCNNLXVUHIXOWwdouE41b3lBAQ0f2NobxN3UIToq8ucES
bcBBy/FPfQpfxxL276JS6TFvYUxbsQi+l1kHRIG1mqG8j8oO55OP5QsGz0SRrMRJfIrjDU3ln1Qv
7lygwW+5ZfwdGPI6jXRw1cMD+qWRc/FZdEZyCpvmvfaQRyaztD67UsPbH1uUhsLCcmYpU9eyYd0f
DY+B8lyE2VaF2vhIGgskX4b7r8VtFbhpgP4/oylBz+oLTH6WyU5lUfx5AQ6PnLfJQdtQ/NZWh6Ax
xFmZNqHT8/lSiQEcJE1PR8jNMrxl885NNpNPCOXa+pky+1XzGY45DKGc5WkmybQRY1T98ODLfnsG
sCkekMohJSmkrl9lQ5EaZJbGg3zEZnusa+TguJ9NJ1blbtajfcmpzHbrw1bXLpEdPTyxmRytwcQn
ChejW1skMaQaziEZDPNuXqbjReT8Wb8dpwZeTqHMPOxhieZUFIErPxZop/xCghzItnDsidRZ9+sm
JuH1C/EuvIjBhWqtd1jszbeYrEYgF/PaBIZ7hI7XAzCim0KTt/QssOwy1NQRGJQevJ2ocC1wZJpc
xjG3DxIfvRt04GmLm1V0Tsp7bYTqkYRM0d1WX03Z4v3o/lPnkiinEQfmrMaeZHBQA0ee3ujJIWMy
a18ixg6HdRILYe1YVy+eMd6xeZt+1lH1ge/UhYqr/CHLEm5moqBtVxmdGp4ytUr8dzSHjPcJiQc/
RIk1uN2pmfKcGrOoMS1l7OCRXZrNKvvuoxkTQXppPVg4Ve8ik0BLuSu7cvqJUL7uIVD7CfBHjD5w
P8y98RLEwJcYnzWdMral5WumnqSHzP/D2Zktt41sa/pVKnzd2CcxI0+cvS9EUhQ1grIGu24Qngrz
POO1+hH6xfqDXH2OBTLI9o6qcpRMSYlM5LByrX9IEfZs1cpw+6qDr1eUlKKIovx98SQxy75BLtK4
6CzJmJYzI6b4qPtj+k1vocYCbJmp0ZhJsZFG129TYULH/sbSKc2r05A8DKQLMCgIb8sa5aef872f
AuWajCQuC17aXVrkkP4+qkF6pquJ11qiAweh7y104PxOgcPoYIAKSsqVRUwEeIfKA0p7dxPCGdfC
b4FVh4UHxQLp07eiCMnHfBdEYt0EHTRcYX2ypiR+LKQZPeKdsZ9z6OkY5ugvlt6ucQLGIVPxoNG7
Vx9FxzENXC/aK34aPrQTjL4kRsU9NJqrqSj0laMDp5F20H2EIVJTgIKhlqjE3G+z/Of2RgEYBDOQ
GQ6RJ8jYnasEw66PjWhfh9VGxyjw4e2PEERlY+MmWZMa36TKEFw24HEvh6lprx27yHd9jrOKhH0E
aHK8fbtn5KV3leVKeUe1jDuXGInSU9/YGRV1w67ugmcVbz0VgEunazk5KyI2U8PfPi8bMhdjlq9D
7O238B11rUJCuBSQ50cDAEGndNtOAXse1oi8CrukRtnPxJM0iNPXIMtd2QYxvp/1ZaiCmi/CSH+O
CyRvvCEBXYiUrQ9V9RUWQbouDSo4qXT2oaTA85ZRMqSkZuuDOAKZxcUADTHd98Ru5GTmNyJJm3VQ
PgkSlZtZmDYPg6esU58NG8fzLAQSswJMmo7PVedrru+YLpwQ8QbdB4R0j/vEOlZr/XEAcnFF6TW6
anSP9CcY8YLK14ZLQLMOasV59JMG2wzZA/GCVHkROAhzjAYZnFYPshVCKfKlRqSlnS3Yart4tqSj
3pm5riNIGtr2dR8PexUVo/sKocxGUX3wPgHyUxppPinRY66oJpOh+TqGAxQadCXectwwo9Azy1BP
H40GcaWeTFEQSvsuCPXi7u9rm21r12PtvEjZ+6+1WQxrbpMcqzWuceM0Ifzb1Fw1YVTtUjZvrhMA
iCtJ+Q0PjKjEgbUsb9RYvct1gceZBpkT16erfkJK0sRKB+FriVZ2iqjmXEWIuE3FNlwuU0O/wEZL
i8R+98SOiaZbK8zuVsz+bMBoyLDLMVxLsM8sOiLLIUjatZFq4+3PtfcGI7pqEioCsi2CfdIByMy4
D65Iz0+oFsxeFYUQj0PkBddZm73G2RTsvDL6Sm+Cj0CJmosuUtEusezixSbfvBmUAVx7Rywg2gbH
VS2CauKM5kerdpM54itwFbpWHIzs+ip8dPAnmc8asxPGLWCDem8HabVR0vC7A2P1kZOf6qAuki0i
hZyrWe7dNKE1rpGtok5jYoigdunE7aFGwL4upxvghWjuTMGnIJrSb4bMv/qhwVBYM5J7FB1GLHVa
3bRlbNxGjbhRe4wSIPVVXx1KvWmQ/KXHpf1qgDoxs8j6YY/iZa444CbnxLs0LPYJauL+xR1Y+457
FQOVgTRfqxUnAUxrLNiRnFupc00Qak2Mjdc0Y0O7iqRsAzJVJLp88kpMoPSCyuVUx9YNwK1yN1SJ
89r1MYBlww/+FK2SXksVgemuVZH279oZr2SoaD6G+R159GidCgr4rIMIn9DqyZklFbsqVTfGoHWo
ravBpWVgyVOhvO3VqHa1KCDc4vQhuhC8RtCTZvg5iR3bRpZXTeEG+d2zTvX8Ri/gQWDXCge4Ke/C
zusekjpEuytTpr9Dj0oBIvpWsoP3RJYUZ7ktfFYUpsg0YckU5letBh60FVr4SesdUlFJGt/JLpxe
UVElzUnkzPV83c3sj95vb62mMCmbQw2JY6plgHY+Cht6SA6Q9MmRIruuDPJdTecbAFhy+z7zYaTM
X3Vpmt1mMWwErqbmSw6KdG0ZVBnHvA8RigET5EEsNxxb+fvprcC4zeeruhYC5tRVXkzMhSULP4qw
dT4aGESGAXeirELvz4yHuwAP0lCD06EHVJp9nTy/3rb5VRpg+lVlnoKmJAvi7foUYW4MCSZHaCYN
/YdBaMNdR+UL0+e0uv2ZhPCSL/EbnLAxbTw6ZHJjtKl+lUdVe6M7WzG2/aaes4/szzq14vZnehvp
Q2Qo0KipB8Lbrr0K9VY8mIZ8mSihvgS209+ocA/gMA8PldK2TzFoo4s+L6dXP5ZIMPC9qF1ydxx8
BcRnDfhG+hmQzVq/pJqvfo5D0rFtKm5Hv/k8zTjEXleBASKweD3YdfcEg+VLAzxzYyc1ZHyzVV6G
HjFtCu6PHT4KwOyhV1WNtuekR309T6iup3W4VxBr9GBhMc/bCrG2XNt4/NLOagdQO+kufoMPqDJE
nLdCYUOzZfQg0wrOS5R8qr+TbxvuEgAZP/Mw+pRAa0lz847kAP4OTa7sVApy67iHgxiAN76UM/sv
sM0cVZWOEymuNJQWff+Rg+Er4RhE/rocXAveVxIneFIxfOachYu0+C8Rw+zIw15dD8n4+FaonJpQ
3idJ/pnSS3+r9DbFcoyLUxMxyW5EUtPrrF0CWHcHDx1VremKJEHyYhRUz6su7bZvKeQJh4iuFVQC
kxgRqWbotnZiD6s8jxGiHLL8W48Si1cF6YvX1p9wApguzE6L3chRwjvIb9ZqlQ2m8dVHTifjeENr
HwsPp9TLO/wqMAivajcQNbjc+atE4HSpD8m1MWrlhk0x4ZBGRk7JxUdvyNVn4EDNtqGel0g1vUxD
FLUDbL9Gys94xQ7PuDV9kdqsDgVSpe6eOzGWqKnDF5/dl8wpeIk4JYdqY7EBdiF69M+dARiywvgO
JPMePCjZ1P4ppdbl99dJ9kyxrwQxMzNjjHU/PYK5Ch1w1veI0Q4eheYHU0EG5mow/xqVj6CPNxZY
b3LMzdSs6gLgcYzKGVJX5JKGEvuP5m5wfqzih6h6vhEVibOhNO/87IdmwzjjYUusaIvOfDRIGm3I
ypC86BB/qBB2a1IHkTQbZozVB9cF3WB7JbhEnjIlWkKN5SqnrIpeSXAZmcpVZYCyMavcup9Srdup
TftRjchM9IYD1qKyX0uJHkGVYTw1cZ2HOcypaWc60uW9skLmZPXhj//413/9x7fhP/0fuZsnCLlk
9b/+i6+/5cVYIWjTLL7811Oe8u/bz/z397z/iX/dhd+4/uV/NSe/a/sjv/+S/qiX3zQ/zX//Zlr/
++nWX5ov777YZE3YjPv2RzU+/qjbpHl7Cvoxf+f/74d//Hj7LU9j8eOfH76hCN3Mv80P8+zD3x/t
vv/zg6ppbwP1c5zm3//3h3MH/vnh+kvxf/734Q/8ALjHz5r6P6Rj6Lb54Y/+x9vfaNo/pE5dx7aA
meh8+OGPjE0q+OcHw/yHCVpGk8LUbP3nD9U5WjD//KAZ/xAGWUSpW4aYq0Lah//X4Xcv7n9e5B9Z
m7o5HNqan1Y//FH8fL9zh2zsvdF0gM+nW6ahWUjb8vm3L49h5vPd6v9KYid3Ajy8niYCmnAMr3T1
m5+2gIrCKyvEVsW8NQEjGZ/5M4yemuaZ/+maP/P0poCkPwTU+ZFY51IZx5e/DN7fz/rrs1mHj6Zb
0rQdrKRUzbbt948WC63uwk5SKWn+jFJgn2V2iZBR2oh0fbolXsFyEGhJaqrtWKaqGvJ9S06W+qrv
01LAW1npeIDETnMVGoiHn25Im595Mdwg9DXdEo4K99PW37dUjdJX6mLUn6A+saYrwYVVUVGBNglf
OCo1FcG3QvYYLAdBdSdjQ3f93LG3+tgjfDyQgyrauLmheJmtU3+CR2Io4i9AJMK69Hsk4cCw9ttB
AlDsUcy5AFw8c1d7bs0ltUrMVePrnOsNF5XC67Wr0/1zDrpnOqrNVJeAbJlVi9lEl0pz6KjgDRoI
MWbKGERXVoYy/K053DWkvU+3t5giFMMloD3MK23L0qRmLqZIbxcKucBeJUlq3FUaFh+Z5btWQ9Ix
z/an2zry6kxpsSgN3h9IrkVbZDyqBO6S/kQwdOUMzk3WJY9FptI/GEzFxenWdHaW5UwxqQgzkgyk
pst5zv6yMEtdpEVPYfZJGtUAxckMb7LcDzdx0slrsykjdGKphMDrB/uG4gTBs9VVd3ETo2vfqZp1
ixgodDZUJF6dzlYeME0tvrLKwlUh2/FSmwLoqDXgce64zU1OqL/VygzGV25Na5moA9WYnhvzMHAI
hoXZP5ZZIp/iwbN2BPcQe9RWvz7d68VCnN+nY8+bm4EPoQVk9H2nC5scYKBokwvZ76NhEVwhBgTH
9+Z0M2ysv47tWzOOYzJhhMU/zmK99z0KQKVa+Qjeduml2ihio0eI/55uRV3srW/NSKGrwpCatPnv
fW+GoS9LL7f9PZgFdUt+5XvtIAqdBrl0szqrIPvlJM0771uM9NzVFMbYmygmDIczDyKO9FeSH4FG
pZkqlL33DyInRH6CAYRFRBEZixFPkQWyzmg/SblJoZMDY4WhFtjUVDKvv5UgAG/PPMNiPv8cjF+e
YTEYvjS9Rs0MDwxZEj4nnShvSFp9V+FbUW7AExqBkeQ2bwa0C9upblx98tPbPkIArRoH58yQHNk4
OFT+e0TejsVfVpefGAYEUC7XnUFixcTr/GuiaJsE39R/p9/gxaXGTsR1bzGlVdscWiPUo0dboqzW
1OqdlV0HMk22rEzlguQPuhg25IdXKwIM49tQDYoikGeeYx7eXw6en8Ovvy0raeiasdiZMd4ZVADf
0k3rYGtVPbhf+6ZUkFTvzOIlGFB4VBrvXvrlmVVwbK2xnKUQRBps1IttM7Si1tOGznEJfCFeIt/S
qefW8+LY+dk5wyCWslTT0ZfHTjGYYR+Uo9jrA7SQKFk51D9hzWITA6/EjufI4fRrPd6r/2lxnu2/
zJ9p1Cbqir50q6JGqyMFd080f7qNY5uh/KVX8+e/tKF1vC+7DyHlwaPrxochuksQRDndyNGFYKqa
gImhA71cTE8uzq1S10LsyTFdt6Z9HSA5iFCr+Eoy4kxbRzo0b7mq7misA3UZazaQcsu+qcV+IJ9P
WZ8bVvbiDag4nu7TwVw3BFuuzdFJAkJYzmKuh6WCkn84tm5l9JAIk9HCMRm7EiV2nnujVS6tTtsz
XYCngCU5E0se7vq0bgpGUrMtXfIg719brytqYiuBdBMf/EGD4o0TYV4UqyszahBvkntVFl9knj11
o9zrKepEp7t/sBpMLgy2bQpCZ2KVg+4HadcYRZntFad1y3D6nIFdCYE2INsGrSgS49PUEu2fblXV
ljsMzXK8WEJywHBnWcykhPAoMo2KZhN9FfslQpdNjbse9mFQ+zQkJPzUvFet8A5Bkm2S518SpHxP
P8TBDJufgdhM19V5jhmLJQMfiaR7VOb7NismqHFQcWwtvvKJoH67Idy3CCEEEmZCaIuGitoveoeC
794pk2TFNcVDWBORb6NSzh1VR/rELKIt7nqWYSyb6rkoNJjyeu5kGSAuLQDd3r62qcD8dpdoh2Ej
4hTkuRbvLy8MTWR64+9zZEJXvQi1qybFotkjWjszege7Jxk/1iW3W4MLsBCLphJAcwZ48tTNZP4J
ydV7arZnIslFtO7oJoEONy2pGvAciF/er0IrgThXRIXmyr7CugQ9AQqQWS92oPzvgnzcnh489SDE
mtszKEpK3eEEshYTwnL01I6VLnXNMEJdzsbhI1zVLUrLlfpQtKSHWtXa66Vck5g+M5yHM+R92/Me
/8tBUSIMoo6OKdwefZ6ZrgFPlXvY2sfA7UxT6pG2NO517CqQBZkRi721m5xSVQB1uU3k1TcliA7M
Vgz5zVP98hXfFyTaGx2MGqIgytamXL3uw8gHwBEHm0GDexoJO0IrRYin1m+Mp9Ov4djTkUoRjrDY
iywxf/7rSPjxEDV9F+8LrrjbDEbLBRdt57JX0/LMVnNkgpGeEYLUiabq/Pe+KRkhyTD6vgc/XZTA
o5SY2iPZ5AvdqmBER2WtXvRDbXw93cPDpcOaQRYSboVGL5enS2p7aY+zSuUGYezdWNhorULRmK+n
WzmIClAIQv2ZOU1GhPTL3PlfxzHO7L5FPdAt7RERYLNGZNxfxd4IhxiRg9ONHRlJ07DJv1iUSaW+
vCYpvSnGAGKPW5vZNyMzvtfjDBaYPNIVfalu1Kxoz4RvBxEC/fulSX1ezb/0j4q5PRo4/+4VAyjA
JHCQjMoftUbZrw9fq6ZD37jedHZwd7qrx9qFA2U6cIh1nXLQ+3aR5Sg1JqXuVlZ5ryZw5oJkuIty
2I2hhdB41imfSxzTUfydzszXo01bFjNVqGB+l3fecoKOHSgi3qdF/h1S6CciaVRYAxhcqOFXzicd
KoTp4xNxustHlqRj6eyM7IkGkpuLqZQBf0Uzy8j3Vt/c5n2ydkLzNouGl9PNHAk/5vu8rupsTKZp
L9MzXpUaYIpy4U5deeOP+jYS30gPIU3fPJT1x7EldT88NhkyXH5xYVDcPf0AR5YMW7+tQubUTE1d
bj1CVH7KgRNTrgUDgzLgXQ073EeWuU5/O01imlyphEMpUqNisYzwzB5UntNH2j5mj14p6YCUC763
7Vh8P92pw1CShrAYZq/ndsCu836+koGpjDjytX0ggo1h+D7c4epPfRQYsCc4hmWV+NNsp0+nW9WO
jaWhzceoparzaL5v1opLJzMtCvviGpr0ixcAViXGmqUqhs9FGX5OAS9dtFWAsnJjokpqf00nySXJ
81xborgSISeex9NfxoRbRq+hqEoiHFC02OopNeU2yi/zpHssS/M+CId7e0TP+3QfjnaBGUn+h7no
6Itp37POhUOydY8v322iTy+zLRD6hOtWKF9PN3W4sueYW7e4UcECcdRFqOObdhZ7zRA8DpM74P1i
hp+zEeGW11Y+1PmdX9tndrHDDdtS5wNWCpWFRhz3/vUQEneU3jV9n8fjTRfjWhTrgYHyem1cQG4E
5p7l96f7eLiLMBNI9pI1J/KwncVwqnlkd1GrwElP828DUj5FjURr4Mvd6XbUw/eG8L0BlkVnM0F3
YtGQ4yR2MfVavVeAqD0qNQJ8vfUy6P1GAMhFy2RT50H1sRHQPjrAmBP8F2TDNg7WILZnYwtXdbet
jM6kz468Y7Y2JhL8X1U1l8E5OMS6AxGsuLHMhwHXGKmg7B4By8djaRcjS3BZpYn5ymqa9UTjaXtm
XA7jW44OEgScHNSK5HJckkz28Pa4hbQRJ3KecWgl3zILS3qPlFEyZWKTNvY21u0t1/zfzdeSm7AI
shwNbR7DXgbzZpq3oV5Lx0WQZECuAEfdWlbV5ek+Hnn171qZQ69fggIEV82kTfR+L+v8IcBoaIjx
dEE8xBrkmcP4WFPSEgaRtCAptlyyVTcEGWpH4V4XIe653ucomO59y7q1onMlmSMHI2kIlO6AuFG3
EMsDOLFjv+7UNt7Xs+wY1a+/hBhJiSn+9YgSgFIUO9UoUauHdaIh3O4P4XOEttVvD66hzjMXIh21
r+Xx2BmjnQyt5++HqNsDprzXU/O7onYXYHyuTjelzi/qXa7TpHTAVZlqgi0dsQwoVSt3ML0vEndE
ZNWIUuxTipXtPCFyVWEjk+B8kHb3SftlQr/dHAmgkRkrzqX/jyxZ8u0Ga4UwnfznYpdUATTNMtyj
2wCy/uJxQbgzpp79OAwDF/IsWu2F0Vz3nuKsxmA8l2w7PLotXHkpOFNC5XRY5l3Jg2iQo9XJnYwg
XKP/i+XnuJOO9UN22nVddd9mAtfpkT/WpkTjk+1TaBSpF10uot62qc62btBgVOAI9TGvNTy6bNCe
xoNdJo+TF53LbB9t1EJvWMyFObr7ftlmaGjGDkeHi76lv9Gm1MSaU067KcTG1VJRhtFq1PB0jJk3
p7t75FDiHkFpWpW8aEo871vWMGyQeKYk+1B4I9BSlChaXfFQjVDrM00d2TDmoFZn+59Hd1lFiFsn
aQuusm5hBl/ameo/BfVrDYF8M/VNeyZ4OdIxh72JBBp/zNfb9x3T0zrWDL2RrmgnC5EJD1889KBu
nLzMd6fH8Nj2RHrGmAN36u+kg963VWGZHGTo2riDihyDZtbbLml2Msyvp8l86kv/GyT6r4hou4nJ
E2j9xzrK9DMdnt/UYsdwyBY4oC00qRvLWzXHTtympTm5MnGQN2trRHPQ1EJsrc5NVB+1dp3okX1m
uRymik3id1AXXI107oTLO4s1TQJJwqFjmaT1R8WqvVtkvftdG9v6Qy1LYzMlRfqEaF2NsBO1jC7O
TTDoTX/ueD86ABzwBrOLfJxcLCJcZtraD8IW/PV4n6JDKuFq4Ry+aX1/lhhK1pZSXuaGgbhseGv7
0W1UGOuyr7Zm193HI64noWzXkRe9np4fR/ZyMBnzUxFvatoy7gD1r8Q93DG31Ivxqg2xYihM/Vzu
88ibsByLfLGtaXNBeLlZG2qIB8HQTK7hleO2jtvgkxUEzh2a8uBOSh9T5MRonqTwx7XhdMVGIMD3
MbRQhT/d3yO7GZdIScGfbrNzL5ZDaI+OsIFi7mWRQcIu/1IhhcPbAzdY1OFt7bRbH22q040eGWSa
Mo23y/Nh6j7yQtURsa+70DH1m8AM9Du1crQz14Zjg8yBzIlIYYbNZXkklQ43BIHeihsjJ5wH9U6x
nityL1H7pRGXVaNcFzi8cZ6uOkecWeFHNlBCAeoyNiEIKdp5y/sluFNFmePMkghXS9qvoK8fCyf6
6lnDtmubH6dH82hTXF8FVQjqvssdzZZFjtZ4a7iQcgAw1lfYl+WcgPlVFOGwfbqxI/NFzhUPg/Nv
Tgos5suETp/uK1WEJlOCTkUb+dvaz8UntDDYwqze/qgDb9omBjXfM0N6LM5iluqUdUH8cG1aXNOh
xQKjVTrDHasSAb52DL9qOeafDvH6NkI3adX5WXg3tarp1houscFYTsg7h8lGCYm9htEaHiLPq85E
10c2M8Bcjs3Wysioy/gvGxUbicZed9EZRS1NxzbXwo1Nww0i7Lk9aWg7nH4LR1u0CPRYtwR9ywPT
nrVi8AaYXCvUrpsEk5oqePVz9bWKvcdghKxyur1jU0yyjlirFITMZZ2rp9Q+VV2uuWHfXlDR2BVT
/BUtk20weM+nmzraNeSCyQMzv0hbvl84cz037seydWU4NrBRWgQCQ9l9UxNjwg+peRF6rLun2zyM
P8j/g7Qi+2zQOX1xGikeBLock5N96w3PUlQPjqK50FIuTzcz/5r3p75NiEykipwPNaLl2SLbxm4z
q672SE+vwnAHYeoi0ce11ZBH+RhlL516Zp4crtb3Lc6f/7IL4RUIlU2jxSLrLtIKdn7cg2IGLT+5
s6tUUJ7Z2Y+M5LsuLkayL2qRDUliPeqAn4NWGh9VNHXWrdcUZ7p2eIbYxMKku4AScO9YFsBAVOUQ
neJibyCZuUHRT9n0s83Q6VdmHU5HMk7UKOf8jMolb7HnZOjshr3jl/sW0YibobY+Y3+ZrgO4qiij
WuGVWoCbRD0wWWMSiJwU/hxYYyA389yHAQlZkHKXSt3HN406VLvOSvADywbkZQkvYR+1+WPPAv9i
5X37qVRFdOc0YfeYqr1c9UaKdklQALVzmmYFM0ysvEgZcYgA7975iX5ZQnm7LNHoXEHsCK76Me92
U6s7l1aWy4umhZnT9OV3vUZ7IxBN/CKTMPsRBCDpulJ4D6Lr8NaxhP0cKvGwEiJ1Nnlq2ps0s507
ZxzySy2EaV1p8CO0rESizMQ6BJFx7ZPTx0gw64oILpykKfYlSpQrAxOV66Dyy5tU6OPHrIWkmAgz
22iw4NdTa58rrRxuTeQ7ySKQMeayggzE+yk+pXnYohVc7MOO61jVgmfFUdRN+uILyuRnTr8lSpIy
L3BBSv5gqMmD41X0vrWy64s+s+N8H4x5s7E02CHNiDFw5js/cGKwtnaXWusYdeiriHTm1pw88aA1
ZbPF89a4seDPbdqcNOIEQcu1Rt/eDXajfSm9SJtfobaqi9B+wInI2SWjYdxgABHcm6qFmKKOel3W
oj1T+U17OVZKjHCNM616ONVbp8+0rdmn9plE6OHwcmWwDNYA2xZZhcXwpq1fxlL6NcNrwHDWH6vs
UmmRYpLjt9NL7XBBc4YCFZuvZUSGyyQ8cL1owvyje4Rv7W3VyUa/Je/qM3uwftgMERlR4VwV01X1
oJYxi3x6hp7tgT5oKNKNvrVi4Tewt8lSSRM3a44659IrvHQdExVvA08rV1TLBqyXkFgfYru552qc
PeuDRBZPGar+OY+xv7vI6za81WDvu2Uev/aiiTbYTCF9EnnmU2tl8dcUXOJGxmp+1ZcY9CC6N/4Y
K8pxathMXwmkcASwBSY0yJG94oOD8vZvjzKkyjl/QPigaepigw7NOghTa5j2jSo++9w4fKc5s2ce
jvC8W87REFB/66BkrMaIRjqjCgIPIgCgmBixsvHP0914i3Den6U0goDCHAGph1lG9J3icUQ98jEY
buJ0FuhBJgO1yVwkd071mIgXO4nXCSx3GJxX7KnXk3cuE3S4NmyWBaBObQ6N4FW83wzQLk16C7uE
RyMHTdk3V8H0ZxH0l8QAr6e7exg5EOM53BMpEbAWly1BWUYwPq7EXqlK/8JUmg3e0l/YhV8wJt4a
fnWL69oOK4X0d6cLWQoAR5ZtqsKxrCX8IoEoG5XBBCm0bE3uT1P2WJnVtDndvYOogVY4Y6D7gtd0
KIe8H0gzMVA0SWGVjBW6+ejiYgr3gFz3mQvhwcScm9HmnPAMB5TLzPQ4zLdxMwr2XpSLy7AqI7eL
Y3kumNR42ndTc26G0ixVI4MEwrJ64EeBFTh6l7kaZPxGwxwa2emol0+gQrsmuK3jEsD8Dtm7O91+
MUcHvYUKWbCBnGFzqfkvrVpTXXlV8axQ8WxkxxUU8kANW07katNr2V7xd4l2xZ1mxg04JsLkyp5v
UHRIrB16XNHKGYrLFuU3w37JrWeBN7xEwKmljjSnnzOIr/wmSGpWrF9XySNfpOOVnZzZ1I+9WVvl
nOTSps3ltPdvtoV55pedkLiVlXj7IdC/dtC83gYl3lanJ9Gxt0tGhXyanJN7S1Bu5zWii2SOdQ4W
cTvRlsFVosHxPd2KdlCY4u0CN3yjf8wF0GUEUHOGe3EdPuZRTbwxDcoa/WrAnsh1ooXz4mHa01Tx
do4FA6fJcd/Cmj30c22VgRx7QGjT/1QPSnirWAWUyWkysFsRNkKeqrHx/LQ5My4Hu9T8wBRN5ygZ
eO8y1RRlSqPpoWO7wSzojIv7ozdZVwGOFRdKxfl1enwOC5pzc1zeKNzRLEXN928cFY1s5PTz3CSb
6/e52ipXiho4j10f/GU0uPfmuYQMa6HTaMICedCDpP8INAVdbNFDE+IEvrb0BhedNAi9m7yO00+n
n/HYTGE0qIdxThmwot4/YmRh6jDVg9gnQXZvSfWpttXd6SaODTrDPcdMlBu4P7xvQta+hFcdOS6l
y22IyRRCHeiME7ZHrIPTbR3pjjWj3cFQUhQ4SD9gtGLA19UNN0+r/srQ6mbV5oZ15r51ZCVbAiyP
Ddh2hrotVjKk4yhX8sxx7diMV0YJM6zzSwvvvmk409TRDum2zoVLzAXYRVM4+8jJTmhKLZVdBbCg
q/Tf35d4/Rw5XMRncOFiluZlIMPUGAzXroFsV8L84U0op4fDmXlwbNRmVAkoHXWmFi7mAVi9ZPIT
QMp1WGu48obdTdLK9i7z8259ehocacomGGIOgKU7ZFwYPZX6CFkG6n/DD5jnAykGdDq1cxid+ZEX
x5vNsiZ/zUFtAUB6P7Ub2ypELJHqaYt+W3ioaZgz3S9Nm8uRUHgVFAlMTmUXa/a/MZi2ypk642vZ
5xfr1s/sJkvK3HNHx0o3Tld+akrHuWltpzrT0iG8Fp6WjeAbCVUhSB8vmoqEgYYlFRgEjiswrsqA
KyiirNq+NiLOavSl/hxytNYq3Y6fCz69apTiXGF5bmQx0jB1Z/4UVxFutouH6PDgnDw0Olyn629x
k6UIJ4O7igK2UnU3Rpfuf3sGoZOqSS62gKQP6ottU0yW7VWOa5ghmt9D+RKo6kObO99Pt3OsXyCU
Zi4yF3d1mRsvJzkoOG0We8p9oB9jx/zmI+zb45dLvxLTOMcJOrIbE6VDXqZr3PuWZ9JoangjeKj9
yIqcYibCcF1Ukf2K1Mew6UrzXAh4kHZj9jgEk/SQiNZZlojVwFIy346yvaZ91trigZVQZs3DkGMW
U7cIFcXmmTPgaA8pKXLWGCa7zWLLTJWJsBzvFWC6efk4pDmw+iGs9kNNcsxMh3PljSObDSEFuXhS
D1zxlhF7p9hWN6lxikFoDsYDhdSpi3aBXn38N6YKLC5ASAbH9TJ4CfTAi4NY6/eG2jzKqMOp3tKv
+xEVoMK/m0x0N36/wZk6R+/IDpBaer+7UQsv6goTCbc1ituw9e5bB5ll2RoIcqMYcYEW2xmo1bFX
R43JhrnDZgNg6n2LQesAWJeB43rGSEFKfa2Ttr6QitglSXtmmhzd19g4zTn/TB+XQTICoopUQsNx
29wl1rzprK+FjWlle52qL2n/hKskd47x4fSgHu0iIPI5PcdFYJmrtXMlgTasdu6UTzvSJ9sM3fNq
QJ5V5FenmzoyMckGcqKrKPXBx1iMpi88xYNS2rhJjZZVNmFLY7YuYkXJmeP2SJ+om1LAn/PdZB+X
Ky6CWpl4Ocdg0pk+EupWSLWnzHaDhzQ5zKf83Ls7sqtQdAMdC0aC/i3hH4nd5L3n9IYLai68K5Fz
3suoSS8Lra7hz9j+rTGJEFJd4d8WOIKt4Lai+NxX+Q2yp5dVnK0mo8M62YuT7cTZ/qfQE3+dQpk6
x/I7ssMTi1BHh0wOLGgJH1GRuEMiK2eaOealDLQtuuc7G2r3BRLYWy3Ct+D0az82sYFSkJ81OLIJ
gBavwx5QvjXmfFAth+LZ7xoE/8pALx/Zhz3lAkITNHVRZ/W2qXwuIRrFwJeiqrwzseux+Qf7lrSQ
IEY5wA+kCWJLyD/qrurYX8wYt/M4/KIX4Y/T/T02+wiBUKmg7Ai+bRGExWaPXU9d5/sUCbnYLrdK
qq87NdIv0Nb2V/9GY3OkPMeWFB0Xa6rkvfVtZGlu2uJ1kLdtv60LOa6CBEm2ISGPebq9I/G/jdYI
eDqKO+TZF3vwYOWpY1SW7rZ1Rmo9qr2tJZr297NB71qZl9svtbG4J2OAJKLhYh26KqrH1Hw53Y1j
gfKv3Zg//6UBu/OAONpxC0Vrdkfoo4uShLCmayu1ABlXyC8k7a9INJx5Xceu4GSewKfBOCctuTyc
QzPzWtbk5LZNCWAkaTFEjQe22lz01TcLjYxtFnhyV8cSVxe9w405l+VVAgHnwutQ3Ys6a9jINKt2
leRe/n9JO6/dyJFtTb/QEKA3tyTTyWaqSipzQ5Sl955Pfz6q95lRUoSI3tM33UChKzLI4IplfqN7
QfXvLz1+F3BBgsOruMz1s1Fjw6/8KKvOSuF/qguk3vzhEVD5J0PpNvpxa68BkRVmQ5T7M+7reqnB
R5BxzMT0XJven1Cu9pra0paIj1NTOdhr/B0aCSXDUt5oUa/FQI22JmNlTrK4DNdjWwldl+jieagw
yiiR+ixqFZcuVFURqX/q4j7f+G5WVyTbZMBBZUu+e71Tz1fGeJAmUGWBmYaIdAz5TxU5PjgAhufG
Zl3tOmxvNi73tecL8dmYESHsdIllyw2AGEVpxRc1RPS9VpFWMEAtVQwhp3z8NhoaDsbm3VCmGwuv
hdp5bs8ggybBuzBRxFjRpiOh1sRd5LvUDNGXIhgYlgrmfwSorvSnPpAGIpEQyVyYmegUSHQlFhEw
LZJh8KUWNE9k/O3pHd2V0WQ6xiRJxzorpI2drQVAOu5ABfQZHrcs/KjkVbkxe/ns5dzXGrC9U5/6
/UaqtHaHMMbU4UqhfELv/fq49F43Yfc2SWck1ndm7j9HqY+TOVRuJ26kcCMqre6JhuA8sJk5KovD
2UshYqHmmJ7V3vvRhNqnuOx/fBxwEZLiJy8qZi7EmTAKv0aG4He9pbjsJOykguRcIBrppF1h2Vrp
m2jOt+JBGNTvRmpaboUX1S7V1NSh4eW56TT+zGV9cDzFTG+xATlHWKXgeYl8HQ3c3inyyHJwQEUe
Fns1/IXyb3QA0M5uFdmtB7m2R4MRYYc8NtKQwjMU8F/+IMPHRYx2Dzu/sEMf1QG1zIediHo92WG2
HwosvHq1ntzQtBJElqGywkvkDTTpcyTQqzUis9ipaenfyRGKJFaQFU6jlwG63rru+mzUKTRBdbBS
Hx00FKsdWIXMztJAR9cjSl3MU7APEBINh/Fkdh7BzbEO/a+93mNdF3S/G6G9hQ+J9UZRD/ASCxO0
utw4nZ7+QMtNtMEjZnbf8V+Bbt5EWLi4aSkgtTphhppm1lOk92f0/L72ZfRUhHipYcxnOGo33WhW
92ck1TwZBXYEgjL+1rv8O5LiDFj75neSSd8CHIPo6oTO0FmWE6rVV7MFPI5pD68MKy/bS8QvYwAa
ktnRPT3nW1NHVqCoe2aqoyw7UV4+moWJtvM06Day2pVd6hU+m5r4qUB2CoFaL9hXVJH2NEDCFix5
cGPPx+xVzD6n9aTbYY+jSiSpHd6ymXwDeAVRFAkfwkLnFXAuHpAV/xH1AeCg6DlNLO0e1gPyvJGm
O6MXfYZG8pzjdYJsJW1khEfvcQKP9jGU3JOCu45btd5Et2qoT+WQfacp9+y3+vR5EksgHmP4SdXG
O6FuHvAACp+0sRFP/jDeWwXmubJ82+fpPSMlTDlrBcfietSfizT8JqVpffEGPz1IYpzu0spPnqTA
io9pb567KIp2gymBnNLCmyRIfw21ceP1wmUeeu3CfgzYN5swGISdsK3IXMtqDKfPK+nw8Te58kXS
AgeeYcoS7MHlLRikuM0Ac1Ax92TwbxtFnJ+8omh2QYTGI2r3tdtp0tbYcuVqmNl84McsGjEM+6/j
gKcFPhKXUXXWzA6YTelLqW/HkaEdtMiINyASr/i+RdRhsALfhYBkIZ61CKSS2cBJmuhXK1iPPQRR
WZynQG5e4rwOfo2NKj3oeTuccj3SdjPpB8vjEkPjbFD7+9YY8M1rjOCm9NBqquQcHpAwxW7RmMJN
rxfFMckrwFsNrh1dr0X3IdQOV8jk9DBVaCDneuM53Bb6XVGMqJFjPGonqOvvP36Pa+H7bWRdZMtp
BAsvaOXu0nS4OKsDqsPVFsrwPcCTa3ZWoJmHDDQnltNCmWm6ZRS+dp4ZUY1v3CiD8VSDlMPj8wuD
ceigWA70hrhj6BHhliM/NsQgaQx2AijpjXRq7RDRBmV6QzY9q4xcH6JaQ803R0PkHOoN0T2O5QMO
kEA14sT795cjDBa6hZBYZkHA5XlVqEbKqMQSFJ8h1HAUBbBVvLHI6n7mjuvc2p1p2df7IdkYii6z
lPMk13skPrhyrM9TJn/++KS8h13PgPY368xH6W3d43lm3AoReVmcfteR94qF6RJ70V8kf/4ohezG
JUJbrclQ3MASRzL+/VGFfyMCyZhlC1BQvF5/GnNa81geXzol+OvXnAvsqP6LNRghcixg0zFaXTxL
tde0oBP8jDYTji/Zvm4F9794jKwA9oqGmSkv0zO9xWZorHzpYiAinETRBdj6xJXB3F9qXsS6BPc8
2Og0gaXaOCkrnabX+SjUV0SNgExcP8GOkbXsIbd9loLsQnehtHHUfbYU3LOq9I+s9C817MiNz20l
wszgWEsDLc9YfZkgCjGisnHsTxdg7DjvWtJvKQx3Hz/U1TWYLDIKQLwRPuT1xiRdLCdE8IILRifh
PqJnhCCbP3z+/1tFvl4Fr9o+ITPIzoqHhUi5H8l/Pl5h5VOexWxmOVZmKO9Tdxrlcm/4/oWMy3CK
MOl3NOQBHAiTtnHSV5eaNVHnoRvt6cUj00PFoGsQC2c9ysILjVfzxoD6e+pxE91YauXt8Nly5uS5
VKdyvn5uI5agmTXU2XnoGnCrEyWlMmzkIytH+2oN/XqNvsQeYrJC74xQ7UvdZp9k7lr8nL6UMobz
mYBENf4HH7+ttX3RlYSEQv/BeN8/E81JRNdAP5dFJbtWMRmuZFTCxtNba4GiPqS8MjM0i47H9daA
m1ZF2fKSCjO+84YAf7xhr1TtOcSNxjP9h7ISHk3A9dhraH8/3iJTSf72ZRLEoNKgtiPrQhHrenW/
lEvdAlBxziWxwU3eV16irJAdkjPsNL34vsE0xbyLm/IBySK8qFQJHrc5fUVF9g+GocrZID/bY89g
OnqDGVM3apiay9gP5H+BJqnWt6nAtt30H/P+ZULWxNaz7DYTyIz95Nhn+jFupdshMOFOqSBrEkR4
XKCVqPOFtVuEfmWrSqHscV4dD7FWyrbQYR+BhwGGWvjpOpr8MEpt+iy3AKyGIP4hh/2DP+rWLciq
oosqR5dj1ZWkAlUnI/UPcKrr+7aTQwQIZETgRfmzJ/UiHrf4OVhHTbTzkYGVik9lZ/2WH9PRRWYb
qJU4UaF8zTyltIMGrhtI6dphXt7usVuRbWwp48No2sZ0MRx/EhxKEi1zuxruRbynv1LtzbGL8NYR
S1whW+xjLb13TMDeRDN7DG97M/VcOhY1T/E+QBVKHGJ3qn+own00K4Biu+AiWSYwTWv1L8KAi2ap
KyjoAg+9Ca1hcIvU0JxxQjpfZoMHGcGcXYH1kA0WI/+C84u1E8MyRm5eTJxRtkZbE/PUYSYeuflY
B3tBN9FFaXBpqyIRS4OkGh1wBd9HevB3Woy4gUgF5E6FJ6O/KYafIdhLN4Kidody9AYnLS3poRTH
/pSbYufifjTukBmGPV1F+o4dpJ8BqzduKWY63jMRXF94ZDukfZK9WUaeqxmYPdGz6V0AWDhu4i4J
DSjnQedN8yi1frLvyQ5sCFr13ST34r7usYuOqa4+NSPdK0PFisVsErz0FLSSfaoyDlWsOcoUhDd9
Gqlns460PQgiea+bXo5QvZk/JLovI6tqlK5fl2Bx8lpNXDgD3o9ZpNjFELG2G3OsboJYKXbyOPgO
TlUg5wPwZGVWZSeG1TAMAgvHPEwgnKYwoj1RMzj5bWo6XSqghkKd4MqDWO4RbSyRzY5xPyibfnQH
DCR2PWZQ35CPwf2FeZgrZ2blWBUAfA0OCiQQhPAjNHx3/hBnx7w06fEqUYgddaM4QcxFkpJ5OJGe
hJBTPMPFisKzo0Fs3FZLgz06VOWpZfSNqKtyZxbgUcUKezWIwnhdh7LqhImAXLynYR4VSj89K1Wf
JS3T7wxahTZcLOgLYcbnKU2Mjw3Fs8O2UxyBxswhhBbj6rFYP4V9iGm9jIdgBiz/ZI54rWCvPtqF
7OsYMFbgGbthdLAIG3YYPGe/W1rYbpoFmNIIYWhjcpgcfDNLHPT7ul2hTDR/zLx4FnPkESO42zup
bQZb1UT1MBUmpOq2ju9bgGhHhGuDh4gwa08CDkpTyGHAiCO0UTq0EDDq/F2A7oBbDt3EsQBA3o9G
4IBRwevHEFO7bPt8h6j2cEjDQD36ElISZmnGBxP1I9vrvdqNIlk9URD6T/qkYimUhX+CGjVkfcQA
MqnChEyPl5FXiDdZXYGvWdM6Ol58u0kcjZ3aKHBiwV3ukCdodmXZcTCURN4pZi7u8lwc3Si2Enx1
TOOoNA0sUrNCGjGFa6DVMYbocaA8/h/aE4jixkp2Rn9db/5m4kY+tHbnAqwFcquZHIpldaPVUTqF
KGef8ck4MV+wRe9uFP+ATnUts7eFKN5I896rxqFQ83bFxS2fpw2GVvE0Xiql+SRwYoC1nL3UPGuq
58Tm+Nn3g1vN6jHejM6G1hLhqc9ngTkcyRRC2Me342uStLwcZTA8oLPI2mCPXF+O6P+FhRpqxjks
QebZKh4ZjzLt17OKhR3DSEsVdjR+EIrIRTG4NQajoqpoE9fH9fLki1W71xN0k626RD6Me/lTmA8G
6gqTYEtjkzoGkP6TkggjRoCR31w+/v0rLX7rFZ0wp5wwTReJ2aypqxdCRtLU6Jo9mOOpCX0Uvftd
Kvu//ET4W/reoRqijXXXck/GyHD/GSvwDS4aK7LpTa1lddq5mdI/gZA9CkL+oCXmxvlcq1hndPIs
GCbSCl+iTGQda+42q1LKAmnaIxjWWvZUpMBXFasv6RV2udPOJp1t3w27AdTCvTL0zT6ovGlLPHt1
z1CHkUSby9fl6FxocjPD9sg7B7Ul2E1bKUevMBkciZm5kTHqcyGyPJaIF0K2NFEWZLnrYzkKXp9j
bZ9dLLp3om2JoHZRS37IVRqDWMI0OIzIYSz8rkKt+Wrh8vZ9CroGEzk9auwQS0B4RxE6U8lAsDU9
89Eapt5NMqwKVWQU7CI1OyTuUEbOcHgBm2542PxifCzaUymTr8h6eRSQsBgkMwZDWDbZfhzDOLTF
XILiW4tTtQ/CDk+k2vNUF/ce4RSlxdcEcWfGloFKkzsppaNQ5plvDxH4QLfX0gLDdyY2kUMgDrhK
1XBf092+dEGkXLwCqytym6B3U6nVjmWL/3SW+cKtrvbFk4JG3zmkMfQYpgHcPcAW+wiXJVfxRgum
+KhfMFjr/nIZs9aIceHGx7Z4K4DGANiClEE3D7qCtkSPNTn+Zn2B7XqMtc9dlQMLx77KdIJo5PoB
yf8IwoCcEkbsXz+ohPBELzfDsRDExTeBIdbeb0b1Aa5d+KufkJey1UGcrH2cQKkSsno6VLo44ok0
6Hg1+IZa7SfPMA5WK3UHVJgx50w8BQe5MUVoqZ0cCYEOu1exkVNbUmKU20ZnxCX9i6ILdXyLfxaO
gE0TjaI9KOifFEXV7QfqoEeNicMB3jBdap0TVfu0gOwK9YsfeSmov0skyuGGluNX9qFMrp9b0Bqe
DYyXKiJgk0yTM0UJqW4eKPGDnvl4IHFDfiq9qn3pgxqXmiBoPslSGbpaOkqnXmzr3Yg702WojPq3
EUfBjSCFxZckbvt9EliDQ1ZXfWpgokHCEIA5YnMV+1ma23Duwp1em9ExLbEzwLvYiGxdbmUybyV4
LsYm/5RaaBnZviIIVPVWc4IWJjn4JjShA/jC+kxHVrtMahQgvIyedaVF3R69y5ThTRpvDJgXkQJO
hcwoEmE0QP3z/HPx9RYgvAIp8JKnTtzrbZvh40FCn/bB1oG8jhKv64AIBemrc4O/k4go0lLX0QvS
n7CNCzEBZKSGnkJDtzqHUYy9840h1glTmW4LRvSKxH8ToOalQTTLXDlUlGDOF82HGA5Xgyh5dgnR
3WP4oev7XGzKY6UnHqJK/WA8SMYg3eRTkezVvpdOctT6rmB21CNRTgo71eNey4XKVZuqY3qm/qRE
2kIfrbwJ2jE8HobuDGxny52rjmfRd9rUt8pTpQZ34KzOhaT9SUN593FkWJTYc2d8Bu1BKgDvD7Bq
cR32cWrKSdQmZx96Mb72MOtg4JUbycpyM/Mq85yWcb5BN0FZbKYT+AzqTE7OVIZ1ezSavTf+/Hgj
SxGe150gW0xnHRbWbAl0/cDiJNdSGv35pdQYse6pt7X2awyDz8oAdcqO2PhHDZiGzM2Bi9VG92yR
j86oXA3MFAx8ZvmzePf16moSjGKdV/UT4cvR8ovRffWqn1Ks2mNRPQvZl493uxiBvVtufq1v+uFT
bgS1Wgje05hYF3WASF2JD/hKERQa0OvMOj9eb5GtzevpdPexAJVBXAICul7PgM2A24dKQawOblOl
PzB7a8V903sPDeD1KAWMvJFJrC7JbIZLi4D0TtlAT6RiKOYt6owS/fBkpkylzQCPtd4urR9cu3eB
EG6gJJZp2z8bRckIBQDIPO+iQxMzZBDkQHii69buu7yj3pkE3CXpNglB7gCdc9so/EJyOZEbMJTN
s1z9l5/L69PmkkaXEjlhUO3XT3tUY6C9DT/C6jyq6rY9WowejLDTNk7tsr/3z3bRYp6Zy4C7ltBW
b5p6i+vJexKY9NfqZ2/UdoCT7xDQ2yvBpNhSOWEIHNieuIXWWos8kLrAdM7WWO+edNXD/vYCLTmX
iQ+LP01p/KDd86jUhYgZtdHd1qCYseirwr1lJfpj0XWGLWXaX/IcyzZ63BAKhFE+eaWEBE6iaDvi
W36XNqX1lAWD78ZxO7lmKidfwtBryXpCbS+NHdy4bJT3kt/SqVER1HmxejxG0cnU3ZE7yY2weAS0
JhXfMFbFWjwdg8eemarDPBsGmWr+FmGXnoMZZVDTLDgFYje3rtpuFwuNRWMmyG1VHaFcy7Qmgo4I
NOQwemy5xYS37JGUSHsLWmo6NAeqM92m61S4iuU/T2PYHmRPV13kfYuDibG1a0Rq6XgWrsx9gQzs
1CvCIccM91/GFII03zYRbE4WQZsugnSLt1KVATa9SFptHMsRO8w4H+WjSl6Gv26LwGAW6Btf+cop
oCrBRoxJgAKQZxFY8iCDwT8G4jltCnilhWEL0rCxsWUfeb4aLAijAK2AUXDWFjtDNkpXWiuDcTwK
so3gXeCUcSg5WUc0E6h1T3U7qZPthUaO5J8gHjXNz/jwECQGnoJdaD3gqSZvGk6s7f7tD1v0FDAF
y/Ler+Lz5HFtxClzgxRTq41P7d3ty81E8x5CwIztZQp3HU7STijqBDmRi046tRfB8yEoEIb3ox9H
G6/z9SZ/m129MkVQc4LhBF0T2uz1WnQVQJH2aXhWu2JwRoyYT5hGgS8yk7q2495qb0WlKR4VffxL
7+xXoIqZ47VZ9ghsSsFLGIvhRpPCh7AuUbbM/eLkj3Jnq2EoPAsgXo8iOfEx7iZh77UqQiVt+x0f
ILD/Rl85dZtan8FIpo+m0TefUX/wMdIBVQA7ICHAwd8vSqnfg1RPHCzAN8tftrfYPsohJvNwdIVR
GlqctDIpsjYQ/fKcKb0z69UIUfogpcpLl3obEJH5bFwtRQ9DlhhrUWlzNy/fKjVEqWmZpT+qANMe
hMKcvuNAHX2ukzS7J3GsN1Doy7OKCBVQCUQ4KVNxOFuSE0bAVX0qIgYijK3yHWdQUP/CGL18nGgs
E5t5FZwgWAJQgfQui0Pxy0QRGdlsQGBOggsEMnauGg6uQamtDiiVfLze8tv4Zz2DPg2SP7y0xXm1
vEKspLCrLxlVp9mn+0Hr7qVwS/tZWb6t13XAnc8cLqAoS7y7FhVGiDOu90C5W6ROXxoZ/aDAsu5m
XWSq4zHLUFwPWrcS1OarHAb6UwYM0Bl1FX57gb6SCYLwHBhtvC/DwNrVgugxnsqtEyaz+kUWquCu
z7jybN3MrJu+CNLHCSH/T0bVZfeeH9e3+LH+lTHXO4t0SnDJTP0vih8S2JEvKV6o2tUvjTbpoPAL
nMLjllYNjs/Dp48f+atV29uTC5mMdBLvSDpAPAxtzqXfJK+DMVRo9CGzJAZBfOvFar6Pxzjb5UrT
Q/EUG2fwZeO+jFP1U6prKJLKtXQMDb+592gB3RRZo7p+Z0o3tT7K90JZoXqCYPSNySMZNw7IyrGH
/MN5h0jFRbI8IH3U1VLfc0BqvMwfx8mPnUnqzOPGM5nP2fUzkUF5cQ/BtZulh+bv4s0z0aMwqQD7
VZeq0g6ZguiGqElPTV99GrATNgblhBav24kRDX68xLUIBJoQPk2TsfGZr70dwK5EFIBT4BmWkB5J
6VMdWzD9Yay6kobJaHqSwxy2ZhaVpFpN/0bqbVkdsqPBCxt3zSQDakV75i6SYt6d7vcoBdbFC1aP
Ju0K4E1tI2bfJwsHaAv16y2fyfevCFYMBSzYPFI/JFwWz27QUkwLrOKid8FX38C/maHdx+9nWYxw
ZEmIZksEYu5cCV0vEUlRK1nxWFwwQlZ/er1W7izkNt0iErJ9mRnTL78MfVvSWt1t5KZ3Pl7+XXH7
ur4BbozwiB/C8hRqRtWWqMEUl55AoCkHoT828U0VVbsUcNdgmQfZupiCahukzIoxbFzra9uf2yag
W2jWv0NR6MzaqjQjgWrMBoAwRp42sokHcZIfpLj7HlRBbA8aMOFwSyxtdee0DNg4QjXoFC1uVMHX
zSIS++JSI1d6X2PlsMtLyb8dyZ2OgsnIngQ/t6HAtMyBJOKpYIy7tsoUxrjmtPEgFmF8RpDAz4Mv
To/BoECUr8+B34dpNyZw/LXOUk/U/M1R98PuW4GW+41ehspG6ra4Dt+tNx/9N2Ghbyq1pgeqnZk8
/YLff9uomQGyWlKccaj/VH21gStZ3IevC0L5BSQG4e19QagLLfEmNZRzjhwSxkPqC9K1hT1Si3x8
pNcXms0eQNNx9S7ea6B3UHlqwTzH4/SziPzHfhBfYineIrAs+33/2dH/W2h+pW8fYarJuZUk5jkK
5CQ5SGNZXqxYC49mKUs/E7TVfhaC1f8pFLG+xXeuvg0Dbh9cKEQboaLkUDCReWBYMbhDBwNQTRP1
BoumcSOfW0Sx1985X4uM8yQZQa/FA6Hc91Q5L4QzrE+AAoIsHKdscz6zdqCUV4cvlCqgMyzuGSHN
64x7pr9gM3OLcWLJ5B5vXMEQDpra0P+cwg2u1Oq+eL9Ezpm7uRyEaWmaToyHGYRJ/u8SP5lZlejj
s7QIT/88OooNoH7kw6gkXb9iIZUS0Rpk/QxpIbbR6/ktVuJdGjYqg6Fs52nmcTD0wFGFLQLt6uOk
RwU7nuYYPcDrlRtuBWUw6fdlU/kNzGViT2b0YII54IYUfk36sJEorC1Ia362/EVAi47j9YIxOYSE
J/Z4mZL6c6/qbiGndmA1mAMJuSMK8kZDbO3R8uJmVTcuv3eiM6nR95irt+DQxeS3V6VP1Bg3EbJa
6SiWNsID9zRdaKOI4UYgWt0oPkSz1I2B8tXiUs/VnuYpxc9Z7nwP1b40epByD+ultkruYqX64fUA
Qz4+R2sxib/y/665iLYNzuXtiCrOWS/yFzQyT2EufhYmb8PXb9lkfD2vs1YenWKZxZanhsKn62D5
+Rct7v1bj6nwSehNxm9F6d0HctHuyrk3NfKn9HOH7CALXXObmOLWhpf9v3e/ZBEcBwQkQ12EVC2P
RWRref03ksa7qhS/SIP8lFrFr8obD7M9SuYxQf34ca9dpugvwDqflWz+YV69jcy9jnK+P2IkPU4W
Gh26cif1uvWHKVTwvR1ra+MyXXu91JYaCum0Qt4JFYgieHtFBDPShVBXujT82vnWtCN6FPuPd7aY
Brw+VgDWM90AVCPcg8VX2iaULLMqHKYld6OZfwFL97Msmu8FOndVpb9UTbUxuVsLs4zTmDFSR9DL
XQSGUqu8HOhPeEFG4xEW2W1JKP8vXhhfI+Ra4PjSOxzBgHZkVeRKeClb/7nSmxs4oacgsb74pv71
4ye4djbAVENgmBvT71DVZVn1Ql940UXtBevR0+PYSTMoE8Uoe7tE87zLx+uthRtCDTNB1N5mQub1
G6P7HFLlMWYb/B9DQg83rOxA/OEp087fUpVb3Rs5vCIhqjQfyOu1TMp8xjYZVuYN1BuE9oCpVPYw
mjepkXz5eF9rJxFRY0q5GZHxrr8ad3pvNMnoXzwRJlxgTrbW1TexMX1mtw6NcMa8xsYdtXYUOfpM
jBikABOb75Q333VLYleMPZjrXK1v1MA49bOYy8f72ljDmCX13qzRl1be6wMq1BOoBqdMuPy2RxT8
HW9q8tevmAMBSojO9HuGbtG0LT1JMbwwhfFsT7Gy2wEF5FRu6lMcYeD08ZbWwhOymPMkhof2Tn/B
962xJhD6F5GZwr4qwnFmbWlHnVe38fRWl2Lsi1gBtG7uoeun10w1XsaDEdM1SnzbrGeDv+K7Ff/L
bt7rE6RliJExbfe52XO9Tu/BKoW5Gj/lTb4bNOMieUAERSXaV5UM86qcNpLNtePO+6J6YV/gChYb
o5fPCDgagkuSVc/yhPKM32VferF68uLRkUPzJkjbrf7DWuywKMuZ1dG3FJfnPcebb5p18s5Gjo1q
qBUIVRu1/ICxTnOgZzpdKjncMp1ZCyLWK3QCQNeKN1IpZ81crJ5R9b0PMvWFTvqJruJO6qTnjw/m
+6WAuM5dD/hqItShxUM1MZyKAq0Cy+kH4DKEc5SMn7pUAu3uGRu50fuTeb3W/ILffNdDjzhEqgb+
JVUi3KWQ4n6Sdb1DF0TbkkJ7jbPX3zdrze1mqEGQOpdDbfrZPuAsDU6N0cBh/tIFLfKaKG7GvssF
zeTe3KdFf0bKtADDZbzUsvRUtyZ6qjMU9zjbI1eYQ6na3TTEYORbJ/FlAO93MKjg6MCqwqNLqv8Q
mdCCsMXwWxLeSNpFpvdbGwVaQobtF3jTFA/6UM1AfP5W3fycRM+VpOxyEMQfv8n3UZMdq6QJpCQA
R5dJgixoUabVonjRE/VAbnqyBOnbx0uspJSsYWG2AgiQptwSAFjIYzOGROWzmZR84xB4TVoxkZLv
ojFTXlo8MM9CN7VACOLhJ0p41bEtq/LLxz/j/TeJK90rdoBfwtBrPmdvzhF3UJKl7PIsoeCKLj2S
9JLQBrvJa3zX7CdYAiKA748XXftQSGQpS6itsTpc1CxDyZitKMXuDFvjm2iOh67zLlKlHiCFJRsh
/H1hNidHGN4wkJnnbYsN5qkK2VmT+wtMwdT6DV4rzdodyJoJckGbfZ01ez/enTrfqcvvhXydIh4Y
KQLViyW1bjZKAVV+BsyqP4QC6P6klkR4HqM0olwQSjTjogrfFKEY7bwUJ8eCXKArj60aAmsfrK5t
bT1OFScvfIH/OxS1nazF2YOS9cOdVorg5kzMN/va6HcxOvd/6hZ7hNrL6+8IHIh3AgCVAa1Eq//E
nDY8FHKM4IGGRGToN/JL18NWjxgt6HY1foIiHv4Vo7C7pFqbfi8FRlYhIPuzJ+Xqj48fzlrcMsD6
EolnF47l61CHRLYgVnYXSIY3iK+dqiD/HVfp3/9iGTBh4L3Rf3knYxoDDeF5xeIZl8M/QxH9DMVu
V2XjxkFe2Q0DeRAwDAKgMSzv7ZHpjBT46HHGcXTjTfm+8IIjDhMbieLKMjS8EJcB4zJLNy4SRSGG
mOBV5nSe22HnpioxHR8wrq4yMvCPH9zKpznXfbizzVfYu7kiEhFtGGp0ofo6b59MOQdUgrf8Fz4y
wQ2GLNj4WFa3xt7o1HAi3mU+QIsQFPTb8JIHwLnrQbXsYgyedCPdmtesfJWkHrSCZgzN7Jd4HekS
2Ze49rP4kuUjnJtKvu1q2Dz6pN20yEnUvX+QleQXrBjV1qR8//FzXdknFM5ZkJipJqOrRcjjmoyA
CBnaJVaHZ6EIjnIh/Sqhj328zHIqRSaJPxNlIDXhqx73IgdB4s3y4VNllz5BZFruS1p7g5nda4h+
OkKt+A9DGGKQocMDj2tR3k+QhPat0KBGlQ49Ytlj5HaJKDuCzx2te2F80tRgtKu4mjZymJVblt9K
jcwMG1/UZcezigStafspuxCeY9uMi8fQDDfK/ZX7DfLLfJZJdt+LyWam1U4CeIhLUIi22ld7xcpP
yINBcjZgbmz5269uaVbcwDRZN0V18ZqnWGySvEubi2JF9pz+mOVh4w2vnGPgrnS/0f5kTrNUvFAR
bqm1wYM4YHVPQLcOITE7s6SDYn0DcXDL04bgqd9ESrpxhleuUg2w86wFikinuOy8d54SdwSD+BLi
TgjUBAA7kEbDjmqbowLMbGOnc9WzuEc1imNafyTUaAstHmbQ5dlohYl8KdJWOg4ytMNIrgKYqx2k
2s4YacObguWOZjcdElGN7kQ/4WYMQ3kjKq4la4RFgMZzcxdlwcVn5aut7lehXNDOPXa97/Avv3ww
wzOuAbH1NMHIb8wt6tJazJiLXLCSPG4S0euIFWbg/pIQakyYiAD0EnVGzM1uQ1t+TmsfydsHPZ/q
N0lgpatN6Kn42Uv5+BX7hBRAuQXawUwey9gn6Ug2DvHazlClmZtwIOlAXV0vCHBeLyd4Huj/SdMO
KTzzFk5n/IDAs7gREdcutLdLzX/+Zm90erQs1arwEmha5RpF+pCNxyatjH29Vf+tPkZ6RwjRgOKm
QX69lFi0Ue+LafJkSOXv2WdMSssXX/CPqAz9YTaw1ZXeWE+bI8WbrSkR/hW4ZcsXpnbYiQ03o8od
1luzyPHgilG1MeNYf5So7HB9cSqX8TrSykisvJbhfp84lnFA4Ij5m+egj7ZxPtbCqIoI8KxCT2K1
/Nz60BjreFTqC1RY0fVCyLQc0o2MYHU7s74HTaQZhbZ4XaUfobXY5jGd4AqnjzZ4bITBsweMsuHg
nD4OZms7YlBMKQJEG1rF4sTTJ1ZTYJLEzrhkAA9o9jRaar0Vp9ZC5ttlFqc9qhGi7/RcPNfgesv0
psT+ZGrgpyb1Xd30dmtCim57p7S+69bWkO99U4lkmOfI9qjp3o2qDWTXxLCKk0ssl+apr81pJw9m
cpOKQv7TUMPCiVTd+BlBD914umuvkjwcwgTNF4Ani1eplWrfBVYUX4J+uBd9/0XLutuxkG4DqEAb
19LqWuBEkRjnn3dSD2WtKGNo+uklqLPbtFCQgimxHtNum03pw7UHyvTy1S0LVO6y2R7D6msDv8/P
Y+ua0QHCFrct3Y8Z1rUlnru6FhUMEx8GFu8Q7rWRUUl5qXzBC+WYlMoPpWhfUt13GiO9KabgXva3
oA1rT3LGtv3vkovDOtZtWyrSkFwKmRIZ4KLlCChoRVH1jPbbRvBau3LoAFAT4pGCcOXiAwwHiNl6
+D+cnVlv3MgSpX8RAe7LK1mrSlJVyba8vBDemlty3/nr56MHmLFYBRG+98GCu28ryWRmZGScE+eU
0VXDhbZTmgcEdF9qvf73lUhJg6DCDoAtuawcBVKo1k5bGNwy2oemSZ/tFuENRexyGv3/OaTQQUOx
EcMv0oTl6kg1qehyLSxnycSSpkBwR4wHL+8PcueMwUdsRsuBH2e++9szxgmsrOGYwYPRt6oHKQmc
Pfco3XPs2He1JnEOFl7oK/fdJRF9vsVYVAlmmgKKMdryXl2VliOlkV1fba02XulWHU/SJOyNUftI
+iQqBzkau+ey04wdlkryVqNzAbkTeHhya6pnY5L9bVoU/T+D7fNz0UUPaDMDNouMVLZ6TThhmF9b
q0RNeHzxNeWlNY3UTeT4gvHa7v3Zv3NqkHSSSwCPAvAt76yVmmKiXDj51en733rYb+uq/vL+EPc+
8F9DOIskotEGNXGGNr/Gosk8iLmZ15VNgJhCVmxGpcxeBk7PlaP37qAcFrAFWVs3aJsj+lYdQtFc
TZneydA/6VKJYdzBtwrUO/2Vrb8k2/9ZTpDQ2PocDpCmF4uYzFZ2Rj1rrnqTfA78Z9lJnrNuwhap
/OVk6SM9Wbia7JoBwZR8jOc/jm2NLXuSOhvEQb2h+uFL4jAVmeFq9OJWSfqdNuhzM+Qf4i47NiGy
qv6jZnQPkc9rGPhGpswhdVW5tp/HQDtnqoXtmZl7Fn6dK5HgDneLgg1607QSIBZwgyQWaVcZiS7y
KxCxfNLiWPZ032w2IFXjHgrZcPCr/jNmyQp0aGNChmXA7l3QNNzW9eQq7Wh5STFifaCPo6s5jXoS
Vvg/3Ge4F5MXUymDubXUFm8kAAozTrVrSuf0xgzbaIOMTEUfETeq91f1H6Ln4u5IoYe9Sl0VWswS
iwloDUoSZE6ueozNiJE9D23pZc24tdFVIR5TABpzN0YFUpMSBEPFw2Q1T5EWb99/kDnzWD4HFQ4I
LJTmWHuLpWdHcLcjs8muFGy8MguPqo2UjVKkvUdvSUJCFnqOGRzG1vn3PQbDC5s0bo7QlJdFdpvO
LvSE4+pqd5/Mqnryw9/GOHkDvnVj+fv9t7yznxmL0sDcuUqpcv73f91EWrDxrm7S7OpLjbFhd1de
Z1vt3k9RwK6MXN7oXbRaH7hTCZkbWeflZM0NA4tonEtTAOG3aK60yCm7UkcyXZ6oSMjt42z/12lD
9mybQe2K9pM0rMTNOx8W6HRuU8BFByRnMbhVjWpfIbV4bXrzYcplL8+yr8iePJRWuIl0+WvUQv/G
sH1lQd2ZalLPmf+IxQ3FzMWC6ga7rFKOwGscBs1nOsGHXVX6EirqWQDpfdRzdwj0Neu9O6kaDeGY
tpJiwzBeXsi6PEUYY5j8Cwh/ddBCaXD/uN761cDVDIBr5eC7Ox63v5lSQMFpuW3CkZyxHVFBjM1D
M3ZbQ3qqnbPcVCuzOc/WYnuCu3NfwdSDW+0yvalwbEP6d6ZHKHxCs56ML001yl+HtAjWgvSduxkm
DmwP4G/KWctTKIfoaOV5mrxwdSoNz1HDbIskvPOU546EcJkVbfOmaBK366bpY5jk6UbOqvp5FpBY
o4XcodZBoKX4yv+gfFPYertjVa2zYieWEdEs5X7rTDRgG2Pdu1Vpa1tFzyY3kBPN1UocsE2/Dp6U
RmTeWAZrFdM79465f3dupbBmlb5F6NBt7EpKoYYcCrlxnpzMdab8mfIqumOBKJ5lqOy7qSuzlVTu
3pdHEGi23EI8+MYds6ynxu8ahCJxFjvbZXoERzoigvH6z5FxFrdBtHpGcICK3s4z5reaRQhClkAL
3K6Or1VOT9+T1dtoxK0lOoZ6ZzkjU4C3A6A1KM4iKKUtMsFIXImrVSEIg5lf5qlVAidsQIPwJwlZ
7CUJVt29ZkTHnsD8igp0sWVBmq7dSpPXyaH5xaxzDTfMzhbIPNT+rlKtqHRjkchHWSubTd5NzUbk
Fg1RJUJ0KGCVYmcOVvM77HrtNBRV6g3krScL4m2N40KS/6zrPkLSWzjpvgvksnLbMuUk6o3Ik0bf
cFtZtB9MH3Eyeg+RVu0HtPZGp8g9EyL6Q5KZnQvnFJGUCq/0rqSlOGj61FWcvtqXRmAejQa1NdRS
rD1FmOahiUx7//63vBeU/l6q81L+65SzLamj1dsIrqpACmcOG7vEUDE8tuufdSbnK8Pd3RlzCxwI
sgwVfbFFMdQxsqoPpcvoF5+n3D82RvOcFzuS3NGl3PFdU9ZULu5tCrYDsstw4PBRm0PYX29YJmWo
aJiXXWWtKhDIxwK706UBCUJjrWRzfyhSI+gPbI5lyuAPQykcuZguaab/iP3U8CzsgOPC+fX+R7s7
DnWaWacFefBlfAlVlepCRm07LtRyW/sR0oqqRIO8rvT/S4SHrgzzmd5pjubF9kMIDtmivlSuRZPh
bkl7fohMcDqZF5GOu0DPjoFQzk5aH1XD3wcp4sLvv+w9+A+WMEzpWSuMbu7FE9iYlkdIGDmXZtDA
NI1mPOd6KqN1X4w/jQ4V4U4yxudQzUx3ilPnP7U3kNbmPrOt5BLziTHTr5EkRa8wBqS9WtOXLAdo
LnmlJpqVEKzfiVZzhk6nEIgKEg5vV5s/RDg0V5p1maQhPQR+UZ/MJqkP78/JbcIE4OtosKJns3Lo
Jm9HyTShKaXfVddmHBGNivNdn/snh/LFNKSPq/jcbV74drj5pf/aQlabSrXZydVVOLV0ivvmGI36
3o8hGZvD+D20rUclz7+aIzTW91/0Dkg1D40fOgzWWUN6MZ9obtrhFAfqFYUXz8Ser09+aWgk0Sg6
Tr9iFO7MYLZk/+fPiDMaKw6OLtZblIrevvGgIGaqCAcIv0Uhz496zXOKVXPA2+DLKHDPZv0DhDiW
hTUjaGqzoDXmKuRsW9TWk9JLezkxH6TQXFkxd4cCc6TJFGz6JlEjubXL1u8Q821tGZ8Jw5ODWanC
iL8USrQy2G18IiWEKjT7B6ODt4yDAb6+vZJ3MYeKevZl69RgiyUr9Bq9vzpuNxvjQGMlvFNLurFE
itRKjZFhmS56XKAyMJknGW3Z98e4t/ZJdhBIAtVTbpxbaQtJs0KrWPtJ9r1v0t9ZKtcXXR7wVkhb
L1eC3tO1cI9h+vsD30lnZ2AFnPRP+xRkr7drMCHFxLQ4ty62In3M6t4bEh9RNj925b78UtZdvi3x
bh0ic6eXtI1r/somuBNlNDhAFBqoWFLcWOy9yVJ9oq1qX7JhbuP9aSporQ47bD9Eupa835nmv8da
luyAVBJ83FPzkmfGqfYn7HGrDtlWzeuz4WFQnHNuly+F7ezen+U7+4JxqQLTfseSXQJmTpfCnafJ
+xopsY0CdPc8Df0Rv79vo7VWlryzXDmx6TFgLeFnsGQ5JFkSRFEOybsdShhqUZWd48ZpN++/0b2Q
iWwY6jpcg+gavikh6PRvjDq2Ldwz01lRzTyIYZdXL+j5eenc2SglXqau2Zbc+YJUDeaSJOA+8M4i
ZEqpLslqhVJDa342plifQR21/k0dMtXTI3+JxFo5SL03ozOJlygD/4lC4dstIgJbqbPZXdXGtPno
RzFF62kSXlUY+rOv1fUGXmK/kfU0/STLo3zsRAnrAHTAQ9c5fEyQB+Ehkw4XojxENCw3jx3H9RbF
ymCrqoOJREysbQccLRNNEV7fj6krOvvfbW0Iy1T12NOzXuiyt9hQCqOX9FqBsmo+EGEe8jj+FAgZ
/cBiW5rB68oaWUZoCpZA0FQ+2N8kq0tBD8NMSwUfXP05C7KnZq7X6bhOOcHDmHwwAuxhgmBLnNuI
JnioqYO57YAXm6mgx6GIg9wkK4tWX35JHsiS2YQ0MOFbgkPv2y/Zm1EmIYtaPaVp/5glBRJ83X81
igNZHh8gx2z1TP+o0wUPzboLYE6rikcTvoakNwhpghi45vv5ZmYLYND5Rcfp93tc2K+tlHygRvwL
PuiT4vj7tJQxv0g1aD6c6Q2MtY0loTs62Fq58Tvagys52hVG8j0xLDqBDAyWBo98O3BrVKHzwveq
CBXuke4g7KTCT3FsdV5dKN9jYa3ZDt1sZfAY1raJOBNI1e1Nuw3MSuil2l+k2M9gmTuFubUTzh6k
KJrfQ69r+0SCR9RVlv2BAlu1b/BrXjllb9SP/+9ToPvCSa4gnLvINkuBQ7sS1zWKxx90wfVJ3qFe
5fX2FypNHg2EXSJ7bTI+Bvp50Man6o8+XCcp3vurdnl5/PMcLFkwD/Y6ucXbNRI0qOk2UVzTa2Gr
z2qq688xPP0ZsqPlFt7IRkwagtoiX0N1CSb87r+LaoxNrjFDO+wXZJsW67NN6Pzupt5AkVaBLDJN
PodFjfpnXSJlqiOUqRj5x7BNELFKO/EaYQZAbaBsVOzwjBHB+i7gLOsEuuOB3Oxiv8ZoNZjIZGXM
oNFYc37JjSFYSmwuUY75JoC9fgqDoTnByw5RNEtf8hZNcbWrxTG3JCCbMOWLC0y29CJyoDPyi6K2
qL+YY9ZisxlUF4XWsu9tboirjWQorLMx8RrNpm0KswE3jBJrr3Rl8WRRYdnlI34Sekg5JIsSe2OF
FEKlkcaHQqTdrp+KVnfBhwtwjkY/jEYHuFZH2lPu0E/Wy+zGWT7toUBr6pFI639rUDLdqMi+e5AP
vtUNwbfukl+JKGtWiYTda5ZG8okTy3wMlDr+EE20pzOV2WMWl6ytLNU3iRoDXSV9f8QSLD6oU/mq
tH60TYMmfmSSfO5/aI/U5L7XwTKKTxOh4CFXNR3gFD5dgBi/O0hBeMR2O/8hxVaBBnvdPBc9aE01
iGqvYCvkxsDfdOsg8tJHWNIl4OHbAFTDDQx72I/g7KchU/je+JcmH8hmzV0hcCuI+1Y6DNSpvMjB
KzcrBn9vG+34IeD61mKZJiEqzC/71DW+vHI/urMsDXYlPdJwZOcE9e2WQNTA8ieUka5+aImdcKTW
0wzJ/imFtvGckFge39+CS0kODDnYB+SEoDBAPzf81jEeVOhRWngxU+Fiwo092bTR63DuPujKQ9Z+
MezvqRJtZo0oEQ0r4y9T0nl4DgoyUpr9Z1Tm7fumrTHhakcdsJAho8Jf1LxIEcILStq98Hz1974u
1m7bN2cToRdDgNmSTWHV/EH2/7r+MlwmFVjgXRpTskEXs9jzy/zD+zN7cyL/GQSrIsy4Z6bAIsjS
T5TIeqeGF6mQH9RWfiyTWRpKWzn57wxDsZ7mERqBZvxuEUM1FUOwLiykc91g8F2oEdrr9LdtS0Np
d++/0Z1vpePiOvfw0+zOenn7rRSz1/zGrOJL0KJOoHxEtOQpyY09IrBBtPaN7r0Xn4hVAR8eBePF
e/XKEIgap4eLMGAuBFrIBcIJnzJ13L7/VvcG4hrN5VaF+YZs7tu36q3Q0pKxMs/VWG1xAjlLqUlH
V2P8fH+cG7SXpU5OxGqj+EFGuCwOZOFo+bPz4wXP5x1oGJM2HKqh3kyJs1fE56rcKD7x7zR0H524
fnAov73/CH8Ww+LQ4xFmIg5LAF3dxaQqjVoZ0Nfjy1grCPyoiNWHRTKR2auxW0Vz7FPDaGcPqu72
celvfEvPNhTr69de98mnnHraYnTa4VxlFA9VylexIzKxpPCTrV+m0QGx7mDTZIWNX4lhughsk4up
Sv+c9WH+bNf4xppNne2lSDZ3mWKVKzyKO58T5vkcOina8pqLV2z70i4zLKwvcUszAeoa+IUYj3Ia
rGmJ3dkNfw+0bFqWRAhawqGBmab6LIR4gsb3GDjBU0iBy0XOvFlJ2+5Frb/ezFqEyqgpaX+LpPBS
NeUpzLurnmvyyhjKPD2LFTIXX8hQAcnnIsnb3WDSv+WQkIYXFuelag9Qe7z5R95sxu+ykB/BhbT0
YA3Rtm+3kVTvVOmbiKwDP5TmtRi+0UD5/qq9+0hQ2tGYo9jPBnr7SHoUJJ0GNHSpq/CSa2O20Z0Y
l4lRHEFq0Phr9l1sl26xygC/cxgjyEjvoY0VDsjrIjSofdC1dD+Gl0G2MZphvj27i8ONzKk8dFK1
kg7f+cAMB44M+YSTaUldbpzJT0Ia4S5xnPpHuRDZI8T6/n+Jd5xK8Kmggd9kGL6oG0dL1Oii5uPL
1IXHNBk/RMpaYnFnH/Iy/38Y9e1Xk8xkbFOa2i7oz7UmjRdh8cFRuvhSl1mx0j9zZ+Lg1M5dZzCn
5rbtxVgG9brSKMPLCOjnQpx60iVDbP59Gc5WI3+0y2YbzreDOJVpC2sIoouV5vE1KYAbqkyONpPu
9FuWKKqWeDWRSAww4OpgjT5l3nvJvzPDxYRyUTKxWCCfMEoLYeQxjrx0oGEy7+3uYGiTvu3GTABZ
qsETd77hWGLFMbtDW8eu7iZI8Cg/Y4huubVqC29ouY24hgTjS1WrVPUSGDGbPA3MfWk72XNiinYv
RB89SZLdYlBdy4VbKEWxwzR7fKyVUnbVMtXdOEiwHY6kYmu28vAMj6vam4EyflARkMNfGVsHB1OM
U0XKFbnspNjL6nwYXPac9qU28vKn3zS97MpiqjxDbgNPHep0X1WTv7HtDMwXFUyVQ0YljT8AnzR7
qU3UJwg92qdKHZ8bpb0mvS/2UyWqU28UjxNKhkaVgwyGepNura6veabUenl/SdxUdDnSSVE4Z+A9
YiS8DE1xkuP/6rRESzRrg77ctrX/GzroSVW4zROY0JjDtSQpPSuUf1V6tiIzdmeTkfIrPABVJgcs
/e2aTDs4PVYdmtzS1e8hpPqtjJmb1+ma+PfcD9q8gmogEhoQEharP4dU6iBZJ519vfzPsgqi/3CY
5H3ka+fViH8n7sLhhCGP1y3J0lIDssiw65gGYZzjqghc08S7pOmyL0hO/mgdVP/f/4r3NhbdpDMi
SpSnZvV2EgM/VgoL5bizQI5qG8eKurEqeU1M+F769+bSsRymssOmHBy6sUT/Aa8Zj+LUdgrLr4pI
HLczrOdQyQ5RSfGf5k5bjfdQXM/2qK5Q7u4dp4i0I43D6Q5xaREsHWMUdGT70QX4aIft+0U0CJh3
D30ZbLCi/8/S07OV6P+KB7BVSHvnP8noLUoub2c5ws4BfLEVl0ZNHtEsbN0gDQtXwnkHNPIahuqT
rsXP0DC273/e2z3C9RKBKDYo+cyNuZhu9X6cV7q4RJjfdcp3ua53ZDTvD3I7qQyCFy4ESeAAwO23
b9fnAR5QaTlcNLPMT6ZS0+ektukP7EmijRPKNhVOYfony4ohtoRdvBII7ow/CzrTzMltnsx38VHh
nie63Pb9pe7Gr9VcH6HVCuO+EdeZbs/txjmMkfQ4EUpWkpY708t1kHYhc0ZCSNPevnkV6OgAdNVw
0RMkwYGRipGm/bU9ehsRqKIDQUJJw9+AH29HAdCli7yL+osWaL9NJdjVtmi8NqgMN8qNNfGeu6Mx
FQBlzszvW4w2gk4kdRX0+N3BomdviEJKPejLD2GzlrvcmT+KLohUwf4g5VuOleZW2o+J2V3qUO5P
atdSBWxNzZ1gP69kMLc3FhAkGvRh6aMgj2fa20ksOqEEWjAFmM/bXwpLfXBQpPRt9Ygd9rYJ1zTN
75SWZgFfWF70x1FrXZ4ZUzPhpjcq/plb7/TBqKyN1n0tTT0+50XZ7yszFptaKGrtVo7zXI4OHkES
PIC6Nv2VV/+zQN7ea+ZnoflKgwGAq8zi3UWO5ZIIoWdqTbhVp1xxc8N/wG3Kcyb7UCnWk+P0LpdT
ZF8MF5B4chsnPJeOlbhYN017I/sf1rSN0jsRGDoCwWmxyswh9HWMM/wzZTZ0P6p+U/SbcE0d6vZ0
473nAaiwoeC1jLtmAvU/NlTrnE7WJ8Vuj3Ksr8DKd7YL9Chyb6rps8HJYm5jJ0Gvo0OpThgYqlba
fyny/PYQ74wx//eMi9f5a6z5df8q3aVSEeiSiJpL6cQ/FDk5JlaUumohP85uqTiHIjUu2Q99Uv1S
KrA/W1s7yO5O6ByFMCfC62oZaq24hWiSqVAGcBUeIDELZAn++TRhXZBYztztGZ54+5JaNaVFo6do
mwR4yKONUOjbIsX9lcQsdBsa0Y516adIF1mTy5WnXSlC3wFH+IrcQamjcKGiNvb2AZwgRjO8S+JL
XhT0kZvjYVKjFymtNiUKP6qmPDlRhcurvQ8686GknIMJbOeOeBcgkohPwpDh3rCGKd6JX7PJI/rC
YPu3OLgp4fthC98845aZ76vcUj1fMkJPtkJsjp1WuH42JSv1pDs5PiwRSrh8DU54WNFv50ILasMP
C2MusNK93Drj5LaIxnsFCt1fAGekg2Vn3a5JRfNoT3q0KSoep+hU8c8nrT0j/fNOJs+givj2QUgX
FdUvNOkMaKYdRiXCYLrg7tdxc/v3oVAfoQ5B2Eb+ZnmvUbg04WZDj1PUyiifSQ9VkB8GLVpZZ7dn
H1P7xzUIvsbc9vj2jSyFO6VIGcZPntMg/gSnYFwVj7qDub4dRX07CsxdRelUxz8PdQupMP0qRdJn
ShEbdUy2U6sdsdw4Gb392TT7j+9v5NtYwdDQ+mby+LyXF5+sN/3RrOvaP5cGdlOlYROu+rW64G34
nQcBbIeFC1i3PEc09kFr57l/FhALXVnBpDca6j39Q69dW2grS+PeaFDbKIdZJPK0qr2dTb3EdkdS
e0Yrw0e1rB9tMz7Cz4aAbV/fn717ywNjUXR+aOq4JUVare0kWaj6+KL38KxFu21V+YeMlO/74wAq
8NBvswPweE5ildonujfy4igedcF2omvkrDqlsdOwgtwDzafu1Dqhq+AFDS2SG9Ion4Jg/BWFhXio
5SZ2U6n5ncb19yLGJNpEqCsu/I8mOjFObXT7ru8/J4HxVAH8RHDUgZRnEyiYZ62zq3X90AzWBnjM
CyfrWfbbTwoLktzEq+oCpZupMV1+70nBxd2z6vil7sxz3IYHIbQPYQyHIwuNY4f+Yj2EG/okfnZK
DWjMXwa/P3dN9KoFJq2EaDtDpPasvsWIYjR+W2b3mGIw3CnGl0qqT42jfp66/NBmEsyM+oVmyP3A
bEs9wGprF5lLRgZKUTzK+TS6g40OWD2Ou07tj0YtPkHU3lqRw5mUvHTKdB2E9EhKeYCR+xxP3Uvq
YzMeRD9oCQrdesTOx89ep07djUpz0YYYFCTJ9I0oHCBulFI09dM8vD0Gu0LXPtSNv50MaXTDQDyW
FEU7neZoG+ExzSgKoHXRYdCpwtpzzFNvGXthJBjeW9/yscXXS30YI3Ojl/HzOFXfssk6ppVymMbq
rFXhJo3KQxeIE9NZuWZcKThxDNs+CnGfF6YrS8Z/tpE+NHn1vZUM7DLqMw5qdBcYHyxlijZa2D4J
E7eSRt9XI9e8Mi49ya+Co6oWx0bFdU3NZtp4+TK/mxo0Ryduto6T75qMoytvthmyAG5E46Rb6Vbl
ZkPLlwXm3wo1PsiSTktGmxxNKfiMueo1bdofXdQo7qh2iluXxRi7hT5KW0NWs82koIhXV2Xnal0Z
b3ucvWHCxPoO8+Jq4wuk3VrZnO/eBHOuCSqib9KXIhL1tjANybNxg/+a9nPVDaIKGtKjetH9Tv4t
xgkvVCvVtFkwJNrEPpo21TDh4WsLHGYz5E5dKBJ659Z20g4ukk3yo4rHH2BQX7hUKTO3jITvQS6e
ngc+xRQ59nM0+mHq0q+g06YwExhoM95ITqo+4sQQjJsRUYgnGu3tF7nGjV3CyR17CE3+qBmxtpO6
8ksGKqjq06kO+1czsY7ClDfdKO/9EfZ6OL0aZnHwM3FuFJyU1PDQpuFeLSRvrJTTEFm7eGayVf3Z
j4p9Hg8PRdJY2IoFX9QBw7BJ2cyLAU/ZS1Wqj5YGAS4YnsLGPkda82lIrXPE0RKM/ROmum4ylg95
Hf+cv23TKpuAHLFT69cs676HeYI9nrpH7TZHMXL6lRCpR1sO3TR1ci8u5xgS0BpXllHh1rkUk9R0
e4yPz/FoYsqCLGWjqwjtpJdWB7i2ECLc6hWXbdNsvNQJv2NJD23D+Q2eqbiaHBwLo6PugfzlYDuP
U6E8QD3dxoryLZOn19Fv2VSmszOwqUOP6ISi2EMcKBs10y+zr11jyR9DTdk3tL4ao3ZGsO5TkyvP
TkvXlarHWxlFBrepx6/Ihgm3CoqnVg1fTWE/ozGT8QTpo26pT7Zh/4cRIVBNcgD87NyhUR+wkP7i
h9Oj7jc/UZlE5AzSATT8i18Egq2IxqxqzgIIFxXdCt/M9ooVIUDYhY9pWgh3fsCgVChkK9/yQjv0
Qj44QfWtj43dlOdbLdWHnWTF0GNG2fxIlRZ2k7Lry+4HuqAyIrmmZzn4a5bmN6NsIcekJa1k/acQ
cbFknNmHxV5rq11fVD9pT9q1Uf0xVJSrnLSfw0w5xo1/qhLzP+QNn4XvvAZq8NwyF6k/POEX/FKk
Q+SpmZ97jUwTUAucqwv7aYBQ44cYYpn+dLT87oQP7J//pi36Y6iZHzUhDsjNv4CbUOKvrbOvWUeV
r+hVHSSdGn5yF8L41FE72LLwtpouaD6TTkKfzroU7oMCOlHaXlvKP7LpH7JOBASq4LNN0jNPW9Vb
yP2P0xEteOFqbJBGCb90Eq5VZsw277I25ggLr22twxBuDNlDncz2fHBcN5OphWhZcDS0ZK2D886J
j3wDRHNaZmH3LL0ymyaPbOSV7HNmNictyb5ZUruVszWa6d1hwODhCVNmvlHZU0JKIVltW2dKD6UG
78uF5fV+TnEnTYL1+P+GWNKfLTkGeaC+dLZ1w8ul4jE05aOe2TjerdH5tDnlWmQvc9srpCH5D8Fg
kb3kSeXHXd6yUFjyv0qRAqxLsXFCt9X0uiEDvtXr6NCFebhT5aw7iigZjkZiJF8ThD33SpOZntJW
HMhVLgsXCGH6Bfs8/yD8OvmVUgU7jbGZHWSTghEdvflTEwlp345hfiogQG8GJFkPyqgmlwCGuVcp
CRwuc2z3RVaUK5eGO+zFN/egJfBOqxBvJ8fBJYqj5jwGUfOAGka6kyu9QDDIrkCCzcJzQqfd97lZ
7y0VQXF1lIYftlmSY6BHtasSBYMYjFlXrovLpTUjhEidUKqcdWNvqgORIFVVxjS9mhEevoDnw3im
B/Hzv62ueRQ0WykOgIhTX1t8cUmTUl8fOoj89KM8cnEtOIu1hA4aaXzCZCLZvT/eTUGAAaFLgaxS
qAIkWSLhZtQ1hUr4vIy6LF31zBmQNFEh6+ZDujNiVbzYsS2DH5jZRznJrykWwye8+H4Eutkf6hBN
g2gK09d0ytVHx1TXFIKX221+PghzKDWSL/Pn4qIVT/KoZploLxQVv/GRj3Jb/arSYuc49VoJ6s4n
hisEkkFHvw5rdTH5fR6Vklra8oV6+3Oq1S9G3f/O7XEX11hp1ab6o++bLeSliyNLX4FVzrWlHJxi
xBXT+dHn3VpF6qbQOr89EMdcY0Wk+aYAp5SdKcp+SC++nRysQHx1iuh18KdH0+lftIE8DtAsR764
9e0tJNdjMgUrJI0/nOG/g9CfZ+AKyiLBXI2r6Nt74dDGyKQLWblozehfaSOs/6MDw9zqZd3u6gje
UFfSI5+FVfKxBbD3HCXTd2UwkisYTrTBKXXwAhKzL4Ds4ydes3+ILGigaTiYsZsI5D7GzJE+T9bQ
7XAl1c5VbmQPY64OoIOKObj0zg2f5Sgzdj6uGvRJj+kFPnGz6SK//JLozXBG+47jeFDKa0FT684a
xbgvhjrZhCJ3dkU70V3e5VJ7tXuFNLybLG5XkxLtK4r0aMl1GXo+8njspdA5FZOWc1PRoo2kxq8j
NK7HMfR7IBdJWbuiLkM8gR1WDv3S8MbpIlrcupsglwczbYYnvf3hpy9TtCYYdnMDnokus9E6Et7g
K8trPTxFLU/xQ3uaoq7aBqVmbctOXzOTuLt1dGTXdAUkx1wiEOgfTRWi0/kl9M0T1rXGzlH6fMN5
ka6UKe6PxMsQ/NDnWypfIMruSFHQaRdH6r9PcfcLR+S9kagrw9wUl1j2b/o8Fh9GKyw7UOtSXLsQ
+Racb3IjfyA4cGeWlR+S4r8qjjimDn6KU76C5N4oUFHtIV1ioYI8UqFcctizCZ52YIeULTrtiJWZ
axuSO5I1Nsi35FOyJ2tFRJcT73uGT5eSHuLmnNhr5Wr1hsfPc3DgAfUAQgIqLyIiNGgl1yTdOQsu
sdTykvZq4aie0TPEmFWRbZEiVROqBEP/2NbhoTJhbJc7iT2cfub/PWfX/k9AEGQvo2Tn/PnnU5fN
FcEix7JZWQni6lKWZZ46FiHFJTDL21pyFIGDtZLsnEfa/ocjjwl3yNPzClr+ro77Zzulsk9fKo/Z
VuWOH72w9/OP9tUSP8Fs+lHyNH0FyL1N5uYH46P+YYjqPN/bOIp0ijy2eeWfa5p/s0Tea3GwmV0I
ykPMl+MexyQp3ogSSNfIbpY535pZ5Sx4nfA1obriCYoPTGXc+7uo/IhdQebUXthx6ee+yV8T1kCy
C6rMzc1fhSRtu3xNRmT+4H8fBn9mF5vHuQmIotoSEdKLoWmaDORPMYNTNDmKVyFCfhxzBB/RTMOJ
3l85f+YD/r0R5/j2Fy4EU1MrS5OypIk8lzsG004Nqw1ZKphAfYZVv0+m4XsSZCuB+e64qKmijTkr
/Cy3IBoLePPWHcXlJjyZ0vSYlAYKlk246bLyo9GNB6keuc5g8fp+SrbMeOYpBgUgv7Og5XAcvn1h
pRNhkBeZdKYzofTsCDUjMzDJAwtb7HUjXKNJ390xs94dXGykEG6U/MRoW1E09tI5xfdlb2vo1PPm
v+EBvxa6M8BvmJqfSD35D43PlUO3O2QxyHyRGTARMA80Sp65+UFvRP+jtlqU7oO220WhYj6LFHM/
I7Orf2VlwEmAFvh/KDuPHbmRZgs/EQF6s6Up396qN4RaLdF7Mmme/n7ZcxcjgxF+YEbtqopkZoY/
cQI8BCVvWox+9UmMRksbdVJusKl3daxcdZrrZ30j/GZq3rTJfpqtKszt6S8F0T8cCmr5skBITpmj
If/+r8PYQvXRVnam3GS9492abmVFVmzme90ZDCD6qhp23VYzBiUjrx2XpCH/+2z8yTDgh0nTRGX3
96FUtVkyBltNlRtA22/6tL2Lpbssa3yUwiDQY8zV+SgbPRSoNrLP0TTmUTWIME/Tvyi03xwLuQcS
hw36hl34Fbmx2O4wqLMa35hz/gUm7IuSGn+JTv50NMEs0zGOV27hwfyyz/m8rDPc7fFNQV4lajJd
C8fVnUMNHts96cg2dNyeuQf0sAe2Umi7uAY9qdSa982t0uQweYnl04oMmMShF67XBY2hE9lXfYlx
nFvhRXoCwPK/d+kPEvxpNLl1MhFg3X4+JQOQtmYz3BgJVvyZhJ0JIx7GMDXLv4TMf1DH8AlSIKLZ
RQK7jZ+vNGUNg/mGjT1g2nAfJztlLX4MennwXGWnTNNfHuz3kqncc9wAycWFB/Zr2YsGrLhaVvZD
bfuQFGloJ/FXqpov9djstthgvnEebbV4sBr31GX6X8ReLtwvtgA/Fl1FRzZ4oV+rl2rR19TjyMrq
kL4X5vy2KAuBWZn/5dz9aVl5QPkfvvlv+Ja8mnQtKabkVljjUR/dl9LKrnplfFQm+zuI1r8s6x8v
R/O+bFiyafP9ZRcNd+zJejDxpKm9h7YWtL3at9RijkLxvht6+5dMxmcS4ddlxMAw/wTIM9C5X7TY
1G26BrwWFIIN30PTWLumHpPqSClrjZy5Vw9kQ1ffics8LJelPAwWhbLBNJJzKmr7BOvRRPevMHcU
lMqvSUfiMmcw7k1ntvWBHE39XIxMqB3mTT9WBIZw/s0mCem5jJg6NIexu7V3Qsm0SC1dK7CSxYZX
fnHD0qhbf+mN/rwONgQwBbzD49bpp6Qp9D0ks9WZdFgZpHOCT5oThXrmNn2b1pYRAItpxpFawSip
aqV7s2VVc6xR1m80cxSX1pqcQG0V50RHMg14OUpSkQHi5FJbS8xx3ffAk3wbryba5tgIYmNyw5m5
6fu5NbvH2hnXl8bJ1/OkEMJWmqJHxkDdxag75g0XVhNYXtEeq8Wkh7RB8WRLq9AYpk9RawrmmpVV
vWPp8p1XGsPHf+uc31GoOCoEC0CrSV6AcPtF6ThGOWkutC43k1AY2Tbu084bKTCp0UDTuMJM3aza
HubROprqfCPHBeC+Pyxt9v2/b+QPIcNP9yGV479MZJd2cavQQgsfrR1fxp6OUiNFM2SqNYVJ6TaB
ltraVeU4yrf/vvIf1C5XlnkzrAX//7ICU6kVvZfOdBxacbdvhKdGMwW1oEsVdp4xHP8jOTGOGtgR
VC+sN3zzqy9c6NCYlC14IQhQfaPp/TFxYWs41OYUCvym/366P5hb9lXSNTh0P9Hd/Mu6Kqk5Fw4g
kaFxtKusc4tjOS3l8b+vItfoF9WAzqMkz5xkcs6/algq6MB5aYu9Ea5tRX2RaRcjM5uQJPf/ysfK
8kFTDYECzboSpf3LA/XQYqV1MqS3g52c+p4aW57a+0k4b//9SH/w2X66jv7zwnlTknL00BcNOoLw
icGoxFT69rKOqoyjDbgG/vuKfxQB2X0rY2fvN9w5s4Qmt+gZiJqa3e021ZVf6cPB6ZXXqjfvvaK7
iORvdG1/3DjJwgvHGO3/v6J1VWoDs+70gq7KrotGYpdTrlXzSc3/2mT7D/3Jr6eEAb06CDZ8D0LB
n5cUXj1KW6Pq3vT430dHq6YTWq9hQmqtXprKGp/SvFhDt/DEtW13eQgNl7vvxOQAkY41So71FuT9
OIV1ojkBW2Sft2bVrnR3bYMRdqxI7dtxb8SLCPokFz9SSWysZVbN4DQjfxJaAeShceL8CZrGyreZ
DRN5XcLcIKv39jl9l6JPj3MFFaBp9rAmZ2A9M3Onl2sROqWaHMbSaAOApTT7pPQWrarEGcBJ6Jcg
G3yzF0x2pgBKYmBzL/GqFHvdnSmHF6K6tElWB505bcdmiE1/KyymR424yFx1Mk7ZaJZ38LMml2xQ
mINE1zkWZlb7nV3NRtRV9BWlarFFM3nB52T04kPuAHebGN5zEisdeMoc1+dVWadzNRbVbZva/Sme
zMrvhyQ/Q3GR3VKeKcNagSqzmQfF15d5uDLBnUamneL/bdlj59GioqqKsSsrpzhog6VF6bTVO5Pe
HX8zIGY06IILGyfpLsnYkhZJVGjbyk2BblEtwyaGO6EYVygal1zstESvd5k7l6HHwNVwKLzpSnMT
5TBpRhosqib2G1u5Axo87LuJCUczHUbHYrS3UO1gKcimsYEk3vL8KW9pqaRnY7dWdrcrZtfxq6ZQ
/KzK4yBJdedoxNu2rzwr3dvGsNmUnHMRrG1JG7nRgp9JiuUvzvRvGhZHFWAmHdAcx99JSbWmY+40
I0CZY1wlj2rczC/Cw5X/S2bxT/oIbgoYqGFV/N25JKbVuUju3Mx9dzDX+dYRheXPI6zn3bbedWr+
wpjgL5ls2/9vvfQnHQGSjHPIxX9vatKHAeQXR17i5U5pnL4sxvzQzOXwlyf843VkgtYCGoc6kn//
lwtQtFk6WGvh3qSeTyGWqRF/BT//3vCM9ZDd8WwUoQD11p+v0W/jjPTYjsRYTyMZADvJ27NF6s/P
4RNkXvKcQTgQ48tRPQxGRPt6bGr1rjQL4ASVMz3b8eS9r1mxvnamJ6Rm2iZYPvvlJen0FO3lNCeo
SpzrmjpFxDSFnnmidkoitlaca2EI9QiKtj3WSWOGDCz8G/XPn/yZfz+iNDP/WkY7bhLuxp3p51HU
KHHoLBJTH4eLApyc4TF/SbT9Kbj7nPWEKwNjIZDYn6/XW6M5JlC63MRjBvSgf+6LbT8NyY6r3lSt
voOdf+9m44MF/qRgCNb/fjql3AEqgygOSO7Pl3fmJCFZETv/w6n5Q6AFT7dKAwjpKjm64udLiCTt
FzPv7JtMV28XACu+LuZH161elCQwhfa3pus/CQJNLZB0U8CEfv2XQ2pC2eQuML7dNiLVIPQSyiGm
kcFHS+Z/kTkZm3L3v1plcmIkvmWe+TfiG7iukgLdu90CTwSMpqpZ5iuAaL4pE/3OTBZSs+upa0to
lOwhbKGv+fDauD0NwAOv1GZqgw148qUERehjOcfHYrX1c5cNQII2Rb82u+ybSPKXJtbElYeMA2tb
vSsD4EEdKJ7ui9Eefa1Yuj3cABILVC3h2I6trw2TRsfm2C+v8eAo58nU+oginw5zTqJafpOY390O
hNlSefDYgGmIOqXRXtV2zOEmgEPtKYcA52Jtm3FozLXfC1WZD2XqrVG66OpJ8ELfcFY7op+yI3jM
saGdCz3UqpTXjpGNT2qxlpd1XsQesEu2g0+4Pk7MJt8zv6QK6y6Lo9pR2qC102SX1t0Kqs0oE3wQ
kugYJP06aXPjfhk+ObjEWu6g+M3ggrS+rmPfHR38iQujDypQin1+w8DgLGiaMg438vxRQSExyroq
B+s4QXSTYYvVDlL6QuRjkOSqelqNcb5Rti2kdBAxb8q4rGR1gPdAjNOu1XY0gOZDAVKc63myIpfu
t/tq9aoQ89iHVS3gR0v07C5JDPPkDJ12A7Gpdepni+hkndpIbHG7t8kv+OOSlaHVu7afQvN7lYFi
uuRxp/lJbQAmTIpstyXDeg+7Rn4EErFyw3SdDZUO70OcuFEyr17oGZ3j1928HWJ7qwLLbYagXurm
0c7Fup+s2oqMNSlKCgOwnNBOHVdfh1yBuoEAtZ2Dfgyt9dJOB6UvhHbU2tJ8yMHF7pRyetX0VAfE
Mi5BLVbP99LOCIZtcHe00IslwEejv51WJw5Ptr5Oih330H2p3T6uHdgtVKt87xprTcN+jAl/GS+E
07GtN1PZrrtY7+fbRZjzLtVW4vbNnL3HLZ3cN3LK5pNVG+0WwU6wiAd1yEkjFprJRiJckWEtKhy+
U2zcly3zGkZrbs82MyQCyDnVAHghxAmJ2e3qPGW188o+tIJzOZSmmfuiKLSXvtpgVFYZSZ10igNh
W53nr5VXmIepS8zUN2mvPubzlu2XXFeCePCGfSxaeKbMYW0e64qOPV/rhiqs6Ij3By9efBIR5anp
kVzmOA+hwyjCc593+9qWfXtpGM/ZZWI6YS4Wv1UXf+kachSQDI5WUDHZyc2Gndkqcio2wNJ0bX2m
SFLbg46QMuephiEMfhFf/mHRjthcO6X7PKa+904wxc/L+mEuzMmWlShz3XU1vmY3hyLOI2X9KquE
0GlJHdEdHPZTAMUrVRG48GsVoPNMOfcFPBst3x9V+poo38AJW3G9I0CroY51stvGfqqKdy2vIuLX
QN1MXyjNbtKeKvvJWtqDJr6YnRNorRq1FCZtb0Xjvo+iOZVDfuVVVNrcb0syBAlTnrku90Q5UqfH
3cuedPOOSuFm6CEZfn9L3+MJ4rnVxv19Hr2vcwFsDp1dUfEg1R+OBnjFSoPiNvcn7ashBooNh9H0
dnFXBo01QHS+Y0jW3GmNT6tzWK4jLS1xELdFVOcKjrK675IkWJQ7KmYeaFUeP8tX/KWSPNRyxkOU
EFJfWyo/btbQ0jS/6bVo60r+31luHhUxaf7YUC51Fp9BVM76EGi83U7U71Mx7VxDgH9j5GBMyzGH
4GDNcCz3ZvGgaaN6m+TZVZvUja9a6xTFo6v7MZrS9yC79WOA8kue0FuGOOqK6UOyTs9/3V9E0V53
9AkNEJwDjvxQQRz2MlPYLUPrMznpWmdsNNjh9pDpQKiFe2h4YE3pn+amitJZeymX8pLpA6M7Z+++
0JqocKtj60EZPaOtO9faAWB/gO0XoGmXXivCuFjsrBdngWpMFzmtx26L82gOZ291vik0TGkkl0h2
QlBeR3IJDUd5dOYq1I3km9GaexVisoSaIdEoZFdjctOPCU099bXaoQm17LbmFpDbt7iwHwpbC2Yr
j1ZtYK4H4Llu53G3lvFeMPwyFsUTw018y+2jCapjxzsyD54DpabNRdbnLSYlwTHLb9jTZoSijQPc
dyrFbmZ+2y/0KlbdPW9T2ySio5byRbrj9JGSmLQP6rhGlfpW16BC7YCPJmcB1my1lojWMDrY14Ph
ujA2ZEDQEAI1PwIDsJb5GiiJ329llBbjrmlI4AKz1qxjn9nBCC3uXFaQDgp/c7VdbX9Q7h44XMBH
9/XqsJfVfstHpiyvQSKeNO0KUexJE1bjHNSzcbLgkN6GalcBOOCu5GGlqC/PaF68g+fx5dGHw853
hLuH2o5iqWq9SsVjzPYNq7FQxpbXhgL4SVP2ptEB8c0CB3Jyj2nsDnX5tJ0jIAGTkoQS7eCu1Zti
zfRIDAFqpjaWkM8pmCuApjD0L55YQ8Q4r8cDQyMY3XCnzt8LtQ/SoYfH4NkUZrjmV+52h15jkViM
0Z0OADZK3+y2wGVX+wJdXWp1UMVQzVALhbMXOMXWhBNTtsq5joYNtn90RlXDLJmfVUJ4e+l9qycG
7o0vVgexE9k/+TIBVh52jiAZEl9JOTLWxRg/WhfQZHdQoY2w61wwrjZ+RrG6KJRRYgk12hy6Rpb2
69z74rSzPE0Dg1yoNB8GesDaVN/12exJotZGMcO6Go8D7gY/UnD5gFfyNLBTZvudPcNo7nQXJ0MZ
9TA3VkC/3WEr20hBL695Q6TtajGF+nYn9aSqrN6FS7d8rrEOtLBECt0DdMHcqeoQ5SLe28C0Af4w
j0uPEs/ay6MnT4OyvsuHzjBs62Tdb5tzceJmj7hUrih9HjFe1MM2JgcvdWnHvYPrDsX4Po1DxHmf
AFFWw8rs6/dCd04WfR9UyKjgvhLXBXXK6Jxm/pSYmgYIK97owZjoY8kk9qTuFaKx6TAnTJIu3mMm
WmDL/Fg5VlaSSbGROA/5xXYeYuiQuZscqAQrOyrJU9/Ye0NsPigV04r9nluISeEo8S5uU3mmoP8N
Fq1ihpWCdbpuVRxP+2lwX9oh98uYut760YzHxTRgAXknvuU87XueeosvkvBx6+MD2zM7q1+BlmHI
GD/Jp0V5g47hh7wtfMd97JHINLfu+Ig+e/bWO1M928VbMZ/V+JJW4qzkOD2ucprbPJSp/NajMDI1
n7YHGlZ5xrA9vHhJCBBdCWDxjCZUdY3FkYbovZkfS2Sms5c7eq1upLXZOOdyVbgP1oh7Ykn5fuWJ
ecPnktT1a7rRprGjdRO8IbStyTMV6Z1hHcuFkWWjxPQsjoLM32zJ65ztZziypvjO6T4oIfrm9kLk
32q53C6lfpUMDZg6s4T9zwxd/ZQ1y6dd5Oo1WrbUntU0O/SeHvK6TYkP66b6bQ+3HvqzKeC4Kb5L
/4QGGgfRcRcw3slLUr64xo28sakv/ZznlOexSuCLZGUVtY4ENRrutqlW2gquC+0ZRXTUF3VnQ5tr
WPMRqhyZCHYQagTBU/KdyBqfQ1DRzYRK5Jel6fq9+N6mjPij+i4KPtaID6xdWT/zr8w0esX3rFE5
gtpRsejt4e9STzSr6lP8Ra8n1hrQAxWOi/26bWeq61d6bt/hA6QOrvxByRNo1ax77iUp1CuCuWue
t8i2naJajxOdmmvawn884osdHAuaWfn5a5ygmqD2xEfjnVAYwZtAQasIOhwP1n4jJ4I9MtxDrD7A
/h8s2aP0/4yy/2I16Ylxc6myq42dx9A4A3/d0RL6oVJefqHEK9bhRpnXgEMmH8UAcSrVBTqAs8Ho
px2o3MsIkWszGfCX8sD2k5S74hrh4hupIobOvZe+ksauptbim8Zy5khIOW660Kto7KkLeQwFeybN
YabTAlwywXU17jxGL3oNwDv+vhXFLSYUCP4/isD2wrT4iIvvtiLVPM+PRoXrcrTfgU1HseJEFPB2
0tChZlhjDrH0dfmoRf1udsaNW5+32HpsNmiUV0D865EH/fRsrR3PqVl38l6mqnjkDGm4ErgBQjeg
KlulC+k0XTCO066x8iNz+iT5shQLGFFrc69tz3JNpbTyURRd/KIvrqU4osRSPEzpApZwBDs76YhT
YvpUiNKzrFX7ksHrlMdEZcxu5uKwufPvp8gb722Hra93MeoJur1YgdqGd5Et2tFX9aQkD58+Fd41
8wJ51zI9L6UmTzJKe7PN3QY/k5R+KUkMZTPYEH5SG4JFvtpxeSXXkt2QP7VGKY+WpWw/pNv3/+vE
l5HwZe10Xz6hDC9cDDLLl+Ab8FdX+XRre4qMvjJY763Z7HNzigYl88cOeirFeZDvZOMME6Tumj/a
zsQ6UX4aK6kpcRCx4yShuVEEQ+5COk7C18R4O7sF6Tm6KMXw4jlPDJjTkGWuLn2drlEvyjZd8wdB
yZMtf7OXeEekvl9gesUoc3j5V+4i9UFU8NC8lU63L5f8JJW2h7Mu8EZRzfS9ydlTO0A+e6mTOXt8
kUcY6ZQyzaomuhqNKg2ebAm5eumqbqX5nft2PffEnOdnI7uUyXSd28V9ScCGbLlYEpQ1q7/275xf
ZIXXs25w2kcohQL72bU7ZOeoWtLHEzj43ZgdhuxFnkAUplEBFMyzd8fqOUfVeW3v53I78RmN4n3j
i5Pp7zqDRtLR2rMWvVU/on1e+EumVpFIpge+FYDHx0QEWp0e/t+i0O7wdaMtTT7PWj21Y3ffgUCU
+odfcaesgLQfaMiRvjIOOmZDnkBNbGdvCKXcN7e8iEx+17/xMmyBTSqo8D60VqpfPC/rLG2a6Tyz
uDweFlqpjIjPz2G0ybX7OtYOnvptLTd/Y1TuQNDFa3T1zMCwkBONqCOecfNuq68YWBQKYi9PEi7g
WU5ZlAswTntpGGz30WQWIy/I0T/8IYYcWYryJ0UHv16ZYiu0J66OrpRuE78TaHWeJF7NVyrrfpOa
+ATHxJuv7MGKSKPCAPSdzyqmkzSZMWGO9Yk4hdvPKaSHCtUCtA5JyLOyt3wkbsM/kbU05fH6jmzy
AfJYAexDReG1ZmICpPQco/ac4o3HYyDAhmoYytSfZ/nyZv4CwEj6ULzD7d/cDdpC9bs0eCT4P+NG
LiWVDM8i/XXH3mQ4ymV4N5dEtQK4kHtisBGpeKqGB+kA8XRMd4ZFbi9oIpPeFz4OzzhuRUAzLLbm
wdRcubvyWnLV8PVQA+o13fABaa+ZkFw6cR59i1J7yHPKHpGs/zox35SAO9NAanSoaYTFOvN+qTcm
uUxoUQmU4rewxPvjlBBe2UGGJz4acJjXKQ17NPBhv3u0J/GxIyF+0gDLORf/wKA7OiKtpt/jg3Ai
pAJdsXQ1gXM+a5GYaamVESIPzaLKZ+DukeJVf2R5ZHzW5HYo741Fkq4fXKjS4HVuIvdPHk+0El5b
zdLY+WfABDxF6qeRfI40UAjN3ClkoC5oWtZTL1GNzZWa0ltHkuGfIyE3f8KH4OqJxzhhzPhoZeBd
HsfxifZAGm7HPffFQreQ3HeE5fIgY2C4r4IVtJvtmGkdQYsZVGoib4DTIHect3AbaqOeeP8E6zuC
NGXZZUxzYgctmFYSvluEuf9n43LcCz50KJJbVp6dyU18q09rI91Z3k1udY9YGAy1RGAWcz+Z9MDy
uIxFLLZennS2mFfIILm0DD/13herOZfi3hHimC36t0Jc5znt5tzZZOHNdZp2YX/qbXxigsj9lN+7
2EmaGMK5I5S7W2OaTufp5AomQ1GwJPWUWPkbvg0CIJ0eQSwrV4XnzuFJl7Gklem1v0yMDVacK+Ic
2jqzi9oRzi87a7YiO7OveTzOirG9EAMABrBf8Nlw2C33cQYTxIJJJ5ELLhbJufRhg0gRjfOP4VVR
/6wGi9TQ9s4o6qvMVnC1qR2joHiTplQR5znNdek/AKPwpQKTHikrodg4MYQ/vJ0PViZi6bL1+WRk
0hTflsW+lucNrwl9GMNgRPi4x6bN3AmqVSokRQrtspMSLuUlZkSdjHWt4o1WJLlM5OV9rbRg6XJ/
mERTsQZMi+BDOgkscSmupXa3eZX8jJRjgxDYS/0hhL0rGuPo6M59nhlkle44anxikTRbYLf5szyw
KF5deKGDjYdYEs98+czOIf7ybrhGNW3hOHo3vfmgxu9LmkdSUkVvgEnvrhJie5nZYIn+/4iRLGSu
AxlMFLtMbbjOk4xRewYkTOMFxSeMwWd9WvJpZPjuFZJnLIAMnOqMBiSTDsd/Dh5UhcSjKDuXJUYC
2EmRFkeZkZRvdqbUl7JBq4i8/KLE79JJawARol3kFmJNOPM92Zt8fJBf5kKn4b2wn4z+psOropWg
tRPpRwmdudEHD4blrWYODXovbmjIcr+uc7e3qDXyQfJEsM3ycRejuicKIRH0wGFjGxZ9eZKWsIXv
NiuSiDspO8CopCDU2mFrY1JK7mkELUFrcUZiBgpn+STEWZAVpLobTMIAZic+o50JJcYVodjcY2UH
s/yAZiZopB6EA4vhBYFJmKM5eHvkINesktrbJkVlxWXE9MvHLMmYhzhm75ZifWPnbYyrjNo4dU5t
oZYrX+pdvO4W8p+6FwC67UPs6eReP2hmP8ex/bjCEYffr8TahV2A6X7XMSuwXjT0bX9pFh2Stf5u
6NfH2n4CUenrVfOscYqQANFcEdmpzRBRgY3cRvmumPFxcWvyO+PJqdOv0iuvK4mbY0bkpF7BJRhq
6bvcWoiUbglzD7VX3ElwG7ziI2oLayj1VVy/tqiQJvkhF0BBYmQsiW7m4dBJXv6ZdctEdkQLyJXM
lWQ3G+hwpWF+MIbPu5E6mIhEykWtYuRV92irUyjl+p+QArYDGRytFm4Po2f8askDzYojKg/SP4JN
KBiwfaBxonRL74b4fcxeKHz5Ml+Xz/3sx4tzry6fOwOA7SL9w3XpfMhSAdUyqzVfbitdmfyZ4Q3T
JBUOaTkFXlgAj0n6LclhdSizu1Vr/aR7Bd8YxsV2NMHem7hkAhWikBFw+WivIn+6JTCXdFKZTzgk
DqNl+i2CiO9K4OSM67yDFAOGFKAwsnxlWZG04CiAEd5WpzTDmKF9MtBjK7d29l3kZyBj141F0BAg
O20B7T5pO7V0bsgHJMT59XosSkRdylo96vuKnKuPMXT6t1Tz9jP5VHRzCmaENU1IhjUoRGdJgYHA
OGYahN0jfRBkIYBBfyYVpCrDgjXYfTylYNDVoNXHSOgQKwj9/fP+rC2aIC1PHEe62BuegLMWJyk5
Hlke4WXSYXTV4UrGgmURdvVwLVWj1BVSmQ5xLksXArKcwBgVYu2BwWKzPzuaLw2WfFroWa6swWUZ
CIUrRQkXK4lGKGaQduRSKoSuQSKyb/K4SsUNmeOqYgOTHyROUcq5oZ8aQd9tseyVTjvJr/JRODsa
koIClBJN1tjSi0NJ5Y411clRjtqTCTMa16FD97tUaAT67njLbuFwrGA8NpMRUulDKhMtn2kK1R2P
Kj3hFDGZdJrOwWil52EgxASQErjtiKFhwmp/P9bdsc2HK0cYgQXYB7UrP8XEmaGid+bosC6xM4Tm
9Dg3w53DuWLnaup4LkT+W4o5KHrtyW7Kc9xZIRm9XaqYkJvM062mmFIX2ol1INCMXDhB+HEpcylr
SZ3hQn9DoCrmRmzeLWao4sSMsXnj4HWnCCs8GxQ12rN0YW2ZacjpzStwh1DP01hkftn1R+Zs+Hpr
0fmgk+zsGY+izb7UaHUyyZSROpEp4QAZP+SrSts6FdlJIGEyAw5p0JfYsi8j6fTZbiy5yigTSlvk
dsdDXHm7pXB/GBgnA/tCJGRQ4V+d+rY2dGzotptBahQjBDAtAH1/6CTkanFl1kEaRSf5CuOK7+j1
oRLNZ5pW2gRY0l8LrGijwZZBBFrisAkcYTnWRM5qH7JnKlVSoM0ilWGYnHJU0xfV5jeFs+6lNS2c
3k/n8SLdo3rSrjS6P9Ruk08glY5bmeeFuEbueqzb4VwwqIk5TVXSnVLh/ODudrrxrpd5QENBhF6s
DXeXeOmJ8TWhhk7RSzQEEqC36cVCv0iLxQg2Kq+vqNVahSZk23fpeI0yvKKOUKI1tUW/0Rdxu4D1
dOa3Bi3dTFfrpOw9bm8g3WZmF6laF1hTusE4SbOPDJDIAFhB3GEFMWNdsFOyJscT0jZ8Yu9js3po
U+O+Sd0bAyIaPXcvm4DZvm0Dq1EC6eRMJlzWpRfAMoIayChylwFDUxiktdKVMdOHJ25Ur7/txXiX
TAW4SeS0qsPRdX+I+g1pcD3PVzhvWYevKXHMDjYyKTHc1EakZwLtBQ488TFaO7GpAwg2v3hv1fWx
JTFfUzlolXmPscvX4a1JX6VE22gcF6ZlmQIzx/ExdoEJxt0U9X0VFSQup+bOGLH7SR8q8RSq8xwU
zbCXvk/NtGH6CZ+0rHty1Dn1U+pXOd5g3QA+Nyoq4uUXUgG+S56FkuZtl67vdWeDE3iW75f7QBel
X5MiNOoq8deVoTh6spcuV5l317ljHnR12tsbnkRhTNfw2uBul0MP2RWlSjLAkOcdZoPCn4tTIy0T
Hd8QN9EtT9M3JEJJmt1NXbGE0tuIaQZxzY0aafk0rprtr+10u9ndS4vhTjucLVdLX3LaXiXY8H3S
HGYuQazhCfpMjOsZN8u2BKkquBL17Mec2/sURTYRmGbFh9sVkdpWZ1rErzu2vhwoBzBaWpqlGchg
mnmADAt4NIiJOLoalY1aY4K0NyTH0RBhh6SFLnlIg9i3Ls2rjVkYpJhTE6NAKaC1tlPG8nr6eoy3
8iivmxZplNjgGHv9WLb9ThuV63TZmKxjkToGTegb3hfZnuuu2wOE2A0uv3oYxPjU2v1HsXr40zWm
kKJAbhLGpdNRKVaOnhdZS/O1M+BVHdK+DihrP27DCDikeHJyyq5rdaog5GXPos3ruTj6p6y2e0gt
j9LJiTcbE0T3YG8ki1+23UcCU6hPpzgpx1nzl5nmCs8SJ5uRe1J5qbLwjWVnVjI3mQauqXwUuflV
GsHS0pQg2bxL7q4vej/dWkbDgDb4VSkvSl9ntHRKm2XIfnweXRce98HhTbMJW3uKd1Rl7nWt509V
PNyqgxuxu1aQDx4fTumOztfkDCvhG7CmgKai663tCvRSWfuWhgPdVhx3KqiyHN1tUJ5ZzX3uNE/V
JG7gsgkK52s9570vs46JgnBiJWawfv5SbB9LORxbnFsHtadhLTcdcqHBwmSrO31Di7ve5yGSsmFT
22pwhVq7WnEdk4/FmB4NOz6Bb90nHYQ57dzRL5LuLVcChcb3oXoRkNg7C6EOWpg2dLBMSeAWOWrG
rY9an4LN0PL3MZ338kwDmn6x9CwyCaSGKt5nrvoltbOHdMmuK0ocaml90dPitXXHSyVVAD5podlg
Cmz1UR48ZTR38oVoJfod4rAW2RU6WnqGef3sMERd2gmHFHelkVlHxU24w4VJJKK1825Kn/NSkOzH
YakFc1QsuS4EUhN+k021znPHs9pv1/J7eCT3Gyh9ECkbVXPEfuomhjUSm2MZvNXwXXejGL0+ofTr
2X2Umt4mVudpv+fK8gwUieMtAkjzPl0iZUkJofHLmdm4F8q2nxni5Se03ljrcMyYWLCRl7ATBTqJ
BvQaIOnmrTLFcMqU0grNojaCzUjovFSGK0jzdkvafJVhnNa2PxLhvRZOHSaIoAz0ShcEwpqcoY36
P8rOYzlupGnXV4QIeLNtAG3ZJLtppQ2CoiR4V/C4+vMU/8UZUQopvomY4UgkG0ChKisr8zVnfcUt
jdRPidtwUZXdxAHCq0jSJg7hBGp0Xfwoso5dWT0IdX7MCnHOknqXky9VxHKQK6CS6ie7sE4Z9z5j
tz6Y1jbzMjdQmCnc7UF+KK9CJXF2uvmLrZRnVTdDGVmtfgrhKD2Ma6Kxp+mQ0zHKYQ9A25T2gHGS
SVNuzjcVbXNVr05Rnx/N2KGLrZTohtHhJdHsr4DMWL3wxp0BuDBJ45HVegWvoPt9ZeBv19pvXoWn
XWnesG8eyYvCmo5ua5gHOFe7zhqOMlRrdbSNM7oI0ig2yjWfIm4IbJKK+gDwfTU8nBLVegMY9jTr
kQCQTiTNtaHaj81Q7FqzZ2Lpg4YXnFYFCsh4Op7kBcMcw3aIOqZhNdSHZY4U3zHn9swSaY5aoTjv
iMIbJw1dfmLXDDbQbo2vS5fgsJFbdv46wB8LOkXHiQ3AOoRCwLWOOY20ygboIc40+wbCidiU5hyY
k9Hc8JJpQCO+f2qN3g2YrILR0HtfGR2P3qpMqdPqW5NxJBlgk59LUIW+3phPXlyp9OiiH5nqva1T
N3xRhSjOhTUPJ/ij0yUCGrM3q1IcZ4CMN71Oztj3VKJsGx6BkmVzoA0qPVthVD5WIRG4C6Pftb2Z
3Eyr4wLrTie+UehhVpt2OKZlHKpTLGgPchT3AWLXt3nalUUwL6zGoReTbzgpeT5iLAfkJl4a3DPW
YJqLZqdbzQqUeazSYqMJSge1Ma83RcKCzvJ4uDPizDniUpIdEzjEB9QpRVDN2GdkmumezD4ic16W
0tp7/Wi/2cwqOHnYO7VpYr6IuRX03Kw0enKrZbyqIDAvro3HnlVXyjWtE4c3YtiBXlrzjRbN2cEt
8C4s0iV5YhY04RKhWJhqpbJfyM6o69sKso8NhFDBeXnS++iSQE65cecRfkeVIHEcKep8RePUirad
AooImJLbXG11HqjCGcmTBf615lCUJvQr4vIWltBUH2xzpS5h9Nk976IJxhx5wU6LdISiXIe9dKmO
RqK0t2nBwVhLU/AgboP+Y9V5ATJ5cSgN3qgJgouISgeWmDMMCDnqQD9my/DzqdYP5phlVy2KxiDi
XPuaMaF8cFA01JQ2v19qTb/pUscLlWSZ/HVJLQQ1l+m5sRxUkbQirsCHeTO1EviT+ibuTMF6yfWF
cp033edtTEDV0aHMSj0LeuDQwTAUayDUJLlQT8PB0wHco8Mx2TZtOd/Eg+s+LWMCm6Qp0/rgrU2J
v6EeaT8mVB4vRVU39xqlsVORmFWoZNpr2hXtxWgiK2zW6Tk3evCITqKEGvwR7BJXyGoJNahhBG4o
+rFl6qC6KZy83pZVX8KUjs3lS4bPAEdSEgPDSuioejX1ndYW28xJRaDO5rph47cejUVPbouKmFaw
QO7bTNeOpZXMAWLUxYPG6vWnEsHMJDWboLKcGTAdJovG8KEJSEU5HVIgskst4KKoy83qtU1IJ7s/
e/aQ4Xyrea9glOctVNBvVb/OJxulH78ZmjwweYP4Ns3qbnQ5F3RqO59UqZqxqvW46xJQmbTh9RTd
n3oqz+niwQp0YeYYzRifZ1ReUJBhURF/gEUqYxKsyBocu4T2WgOIG2iAW7y6UUy5WqB6FK8WfefE
5IDmqEswxQi6CqexdkKznC17u3KdDfhfqRqVm1FrE5nre/yc0mJDIrXbypETWFu8IYM6HPCd7MPE
GdcgW1SH83CHhWchqa/12mJwjKyAOyw/Bl2Zgjo29DPOicN1wJM0EAbozHHutPeI7fwH3QukVT3R
HNW8czcuslGBNqZPauI95S2r2C6rfZXhTeskxXBuFun6Y9c0YMyWdWe6iz9GyQj2dW05lVE7aas4
p1lc0c6xKv2cTHMaRB1UptweLH+MGYNVJ0PrY2b4RPTY9KJ0bzRrKMJ2bdyTUUQ9Hd7eZNMZJSLd
zCiyTN4UrErq7WPEMPa2yVweF0qqVl+bfpQtFIaZ4bRyDRymKiKFVWBU5kZUteNuYKX3NvWHEY2T
NeVYBARfDevVkxCmqAq0tq1/2lA+g7LoUENRAHerVemCkE3ACpYIRBZsgbTXloxVXebBUnfuibpw
vlkrK+U4tranXp9pZrmgnxH58MKyJRjk7kwwzrQ4wAMrPsSdQvvf9dJtUQCCjyetD2KjSa4w4dZw
NorqVFHN82NLbw7FMoP/Lt2aLrM1WDBWquUxWgDDeBWrNUZXf8rc5zq2+1d0SbInghGwMjUBpmMl
uj+1LBp8nDgce2O3Lzqdg86ckZ1UdC3YlueN4gJvSyijbTCV6sMcbBmlQd2o7wZ0CvzI5qA/gpM/
DpZYgrVx+n3i9OPeQR34ruwrAkezrvvG5rgPHusty/TxwroHW10I7zEqCpUMPVYfjFRImfgMt9Wl
QV1iZQ9K3XV5SQm1X1ZyMGCgZhwg6k/T0htBuSAwj/ecol6SzKS5z7bV+ij7k2CI+sfYCuwIi/Fh
XdHByVAd3US9BW4FSu9GRT0y1GpQY3Wewo4f3DG0BCKuS1EW8SabDSGJ2SDkTT0PBW18X7ENneTK
Gw5VHafxJsknADpNAksAYjziwD018QUwemS1Ghy/sXvMZmpVeWvYl6bEyrsUseOPTeFdY63iLFPw
7iryyOOY2AVwoeFoKMVPJVIoaip6fYsBTBPUrWMe6ngcEGom4x4mQ2wHvUOuEETUDYw2MCPINl77
zFZDvWTH6Qu9vlHjaX5ILJ26tb3QrlT0ggMzaUase8mTm7X5sVVHsNeT1X9JhjoL1A6JICOpVLrr
jX1QBqzUq1Iz73skpbZ9PnRHY11pqK6Jsk+TcQFZBNvLL8x0uQNATiF/WGq/dkY8wgeNZl2bpvRI
jeJSeXA34sbigIceAMcvdcWKpbXOXlOMZ2sd84e/E39+k9oy4XL9l7jyiehkxK0wnMqzoezbyM1Y
4iTT4sYrzgjOPtau82Ym5TE2NMJoPwb/uPofaTMIrUtNC4w8P6usa0UWDS7cnbvOcxLSNCXb5Sn9
RFN1v+vCTI/e5JTPtToJhOcqKUutM9dVWCEICutnpbWNp7/f0ofQ4GcmDwQeZNvIuQ3McX7lKUF9
GYY6R4FY12ePrSBLtlAoBk60PWKxUVdQ3Yx0bNFmh3pklGZXxV2K2zgrk9DwFrHtWMoUHil4N6kR
BTKHpOQ10xquXHu3DE62U8pSCfW0oY7To0pslF7xLDrXO1BaeZvSFPzoWuEM9/dH+xOnDU8zQ5od
OBaee78+mUOZxVUQsLlnYYFI0b2Cx9FAgnfuspuyTn35+/X+RLZE3kU1LA6r+m+CPbXWGku+qMN9
Lhb3a2PU9UHKVNG/b/O7chY05Qe6ePNYTV/KtUr+QSn9E+HsP5f/mPn/ofC1Y7GMYzZ4dzDr4k0x
LScoTYCEaKaa6aOR5/+7Jo8LTh6SE2d2iG6fCGcaCu6pkdfJ/dAP+c1kJBxcYvEvCVxNvqXP81N6
YkH+1kys4+SS+s9jQSeLUyNGVT9RQQVTO5LycE1+rbwBwOztRBU0agmwH5jSv7/Q30i6xIr/Xlp+
/z+XrkzsJ+PCGO5LmoybznG/aq32L62FP81SqPRoYkkbGM/+NEtxQdZR9eciJOuPSg3DOc+vuaG8
w1b7h6LUHyiCMPGovNk2aobGZ8HXtdNrT2NHu0vIAVun+YpI3G5N13+RO/8gi8d1EDVFtI1o+1kc
Y67tNXIxW0U1hbSXauTGNamrISCnxgmoXP2RbT7bzGt7KwB6/f2l/WE8cYhDKMokb/G0z+PpWlEm
4PnF9/jJ1AtZ81JcsnZ+rOke/O9X0jSsIjVXJcR8FiiCPsZpGBHUe3wffKB3JwEgJM3gRFBo/Pul
/hSlUaDE4MtCBwFVjk+E1apf5mbq9PjesJuk3zg1rgHmSg1dbzwbQj7ypRWcMKTtIVgJSF4h6q0x
/TxHCQ1OaX6uax3IVrd7bdRp8Pt8GujYlAZK9k514tyEvl2ataFXr9QWBb2GalZyCJrwlDuqnGAZ
JmhtqtX9YxR/m5QQzPlHtaFvo/P0m1QhpbFUULC+nw2VUjg/9X0yy+gxgQ//D6nL3y5FTP7PIHpy
3v5nPZNE8229U/4H1u+fZp/BGkOrAn/C3+Q41nyqnFbtEzg+tHIK80ZI0TJlvDP09h9z4g/xnojx
/y/1KTqVcWQPveIpdyBcNpjKBlFUhZYnkXqgI/4+/7Q/DZ2hOgY6HOhGOZ996GszTRxhIaACmSct
sZxEgJyO84pmtIqfxAwG8gPdrwFgk04dC5hCKwJ9h2PN32/F1H/fEHju/38rn57bpE7Wut3qYgBi
FRd7SQtJB1X8cswAEUFah8qzxjtXUG6MkaoDpgDm1lNo+wtPrc4ZVcUNEjFKKEY7OpsghwHOxNKX
vNYg8erk8ZVJhz/SJ1DodGVGK/Z8x8raY940HDBhTp6kZNfewjtlq5hCvwhzdr9FmBKHiu7FW2Aq
S+BleOHOKSrXXoste5NRQm+X2gkFzgLbujMnv81ryCoFvMF/DNKfxog3pbJjYqv4OQIv2Mlw94Zz
JxrRbqRYs906/9hN/pDu4KuDzDazHBkYVU6Z/6ymLrN69ENt666tEK2ilNC0u7WpwJ4g8V74y1ie
1tgN/v5gf8rff7nqp/w96yhiUbey7nR404d+pFkDxxOh3AmsUqtGImiQzQ8SSPmHStrIwwiht/n3
u/jT0sPsxkIVjqo67P5fH70ZFjy0lCS7H+vqJJTxiT56aJX6a4+xN0V49dvfr/enJMjD4I8EXTqE
EjB/vWCpDHXUuVp2j5ELAPcSaU54Ho276zUxnzuh5zTQacX0uesnYgKVXNljYI/orPzjTv60t3s6
HGrszIgEn1V6k1zFNqOzrLsI9D6A5qa5ZhOFhyFo6UPRzaRtqSI68D/7lhG7UQSQhnI4IlDa+nUE
Vq+adXbb+D6uvJhmJ3Y+6Nj0Tzjtwkv++0P+PrNRbHAhNvJuNdS9Pr1emrBTXg0zZ0RwLQqqNbEq
aC9Y59kwbjnlvuVI9DmraP8xuL9vHvK6jpRbwFIC2cFfn9GMsrhUhzm7d+vlbpqqAyJL285uT8L0
rn9/RBkkf82qMaTXNCnLh3oZ1/x0Ka3urC6nqg0Lq99Yk1tv7LH6RyL44QL861V0h+q/LaWlkTL9
PFnw3NCE0OzozqjRbW5BKvhp0hdH1xngLcVR748TgdKuEmz3cnfVMZvlrDtHQHLRogdAXbr2bVVO
Jh7Yrevr9ZduesSN0qdoZp56pO62zkCr3l6MNWzzXFC8Ex69wrpKcXfqkI1wM3obulkBjIAlI5bB
9JdObXaTnpp7Rc1ABzUa3sVI37pTl904Y3cWlhu9J271XkcAsVL4tDec3D2KjC0a0+Xom8qz4saQ
OgfwO9g7sfepYNlSY8xCtifPbwyQyqWDPmuhmqDPHU98SeIWa3WqmDawzaYO8ga+7v/6WhHwx8GA
xUlejWjNr6+VPjxly8TGwcVCsF/VKePgsvD+94vIEPvLW8WZ2CSwGx6maiRunwJ/0WJY0tHwuUsr
rTmmVV2/iAWcB3ou+bn3RrGbEmGjeIoj9d+v/Hv0l5fWkBPCftaljvLp+epIzXvXEM1dmRYcmCaE
oVy8qGjYS/bUcVLXIKGLNNf1Pza739aLY5qW9NdlaZqaaX1aL7XwhqzuquZOGB2dvSaug1SlK/aP
5/vtsCtloeS2zaEIq+nPJYupSJgtIivu9BhxxyXarqqzgbJGxGsLLL2VO9seH5sJzRKr3zu0HP9x
A7+FIPROUdvGmE/qDPLl1wmEEZne90pb3XVNhkRN7dlQ8WfCMXBStGuTuo9faV55UOhX6+iJ3HF3
Y+4VLFyrBBiqIvNBoxTkeiMO2rBYh2jWkn9sv7+/DCkHjngNxuOoln2Ok9xTaet9LC4jGtJDal66
pn3++0AgZGP/ttVRNGIP8CyL4x0J4ad3PtlrAYLKqC+IZAdoJIO0cv2aHqbnxMihJ4ccNnlZe/eO
0+PhFAe6VgdWM30Xq3mH6dm3VJQ3lUZ/1fte82VA7wRzOERa4tuk7H5Sp981aQTiMHsmvz50enWn
ox0PZ6mi0CxutBJdU9rpG8/DGVtpfiDnd817b9MlxTYXE0LMwL+K+iYtB+RPqvDjhtr2KNXnInd4
WdPBXyA3b1CvusYAxOLO9unZh4zefsn0ckPCgDkGv1KB4YpF871um3vDmh+cBGHVVYfOA5oXql9+
Vkf0z20hahB/7cMSl7vZXB461duOOEGT3D6ZK+7DwBGzpAvKzsTOrQ9dnXYn5Ya8ifZdgwVUW1+Z
4N8KEPpWkhS+Aha4Hqevoy5eCi05oPLqN0VzlwAx7EotnAoFmKd6m8LWW6u2CTDZwFq+/GKm6X3m
QiAoTbwqzYYWbIVtBimCoXsnT50fmqh8BKN2EjroK36cbci50kg9jqu5M0EU2ZN4MaTKlokpByNp
+QpKYmoltlbj3RYKqCAABaFl90jdlesXII83/VQ/OIYiv2Pd8J1ZHrJvFzE9xEl2Y1XjPrYN8PvT
06Q1N6nTAUI2wcun/T5ex68Z6IvNivz0rss0X4eD5BoLng9j2Nfdc54BdEl5w7GV3ILS3k6pCNeh
YTp4Lzmcw6Bbx0vn2X7iJRc9sl7VRDvqdh0KOLKdW58VcAGTGu+sen5Z+/qUFvBKosYMLFCTao/C
SQfeIF++d42CQiFMyHE4iGw4I9J1Msvufq7ibQkPSFQizICL5Q3t62i5AHsJ5UtT7OImjpzTmAwn
JrbZ66FT4xaZFMtDaWPNN0zOyW1hryFBUCN8GyO9ieMAXDOnB6KmnR3aiI7ThLrriY1bQWYrUfOe
3PRuWob3xWy+d1b81QZe00b669yWPzUIu8nkfEfr8m6Rjb3Zqw5ZD3pE9Olh1M1zA2jYAjWA38Gj
Z82UYO1QM+anQfSyqI8F3yR7ykyF9qao452YmkONeIHTua8tw1n3YNzGSZDJR+GcAuEFU0Kcx5Nx
Jd9cFP1urEFETYywsO+9wsZPAWcTspQvEJ8cnEXNZmtnLqmJW19IuaCClzd1az+W5no7ptllsTgX
NsYuswsM1JwMnGLbIiOgKLH2UGdAYzWgB0btfUUSI67tTT8CQCu8JXtwgJGfc446+pLcK4s67tXU
gxA5lcd6mFHJAEyi12f5kKJkI27g8fC9KTtLRpgBtjlZv03KfJhXu0FKgUZWrNNvbG9bqL1OwQ07
EQQNFOaxtgLfGmSwKaaiD6UwYAKzzYimQ9tJgJwTWsNrEgNbto2TYV0wruMm0Z0Qgd78WOj09xA7
BGRdpCfOtJ27HHYDBEU0FPTSveV/ZSw1WOb6uAL2oT49t+Gsm5y4u5O82dgZAwcQgGU/c3BGFGg8
9MxWOSN6rCAs70unmYHtZO88YY0oppw/0N4NXd9xKypRT2kpNi46LeUt1RcAsc07Epc3vZsGOJaF
Tp89qlVKowqgqYpAW62l59bOw9J2KL7GQYliRdGZ2yR6BQ/1KpJqz7l2abN9Xi8X4IqbIZ63HXxN
LpTV5D2gBXTxvbK087p8X4v06AIXmYx2X0ySKfVBgJajqlsXpThUwIpRU0HhCp4VVUpjRaNohKKR
ifsReGit/EwsacXl+jxjDvE37drQ1gbsSqMNRWPJPLI7BxY0dnsIUsyLJV+yXKWjMu7UCkkUqMWO
ET/1VX8u7egEvtPvB+wRtW9ZlIDsR3RXJNuZawhIKyjWIcWjvcpzHKMov3DoPC0FMU9HWjFe+JcI
ZEOYVJzxWlfZDsvLg4XEg5Sl4HbVrkV57YXTE/p9EzJl7xp/EyGeYKObU+non+r5QwZn04ZFxO/0
L2h/hJyw6Q7yqRkNUCdCQNHx9f6ZbNyPnaupqAg6XeRbHfEA4bkVBa2MxQ4ZGY2p1M9doMbKxVKi
WxnDsZHbCg9tM/ha5CwxggOxtVzGxckQStF2Ta8BCASrodhyAiPY7WPIWdoIEqjGpgC0abORdcW1
58MsMr2oeC9YfArbvo2Qq5wz9MCucfVAbWQjH0eFxbM4cCmrSpzZ2wOnFc+xFgXx+k1J8ZlccvN9
6qoZmtccdN10nyXtwcxyKAgPLAMYl1s9J3ldv2UJBL/FODWzc6rpBMAdXEsH0kvhx7AO9L55Z1EG
JXabQH2k2g4mnZN+Y7ftC0JZgVydziA2au4eBWszL8qD2/GLgOVWh63OuimU8VIoylFDUISjX1DP
FqBbhJdn0IPZtP1YmzJwKM/c0EeE55HltjSQAQ1LH8iwosoNQd8LogLCWHpebuRImhQAeZi6A0s6
jI8tDXCjAf0zDJslu8QsVt67XMmdYUIAd4C7JCc5WzPmOOv41EBIakkUCnDsgBgelbY/lYO2w28x
0DgxGvI5pIiAdcjgaOZj8REsIVoEk0cM5a6cNZN3hqM7Pcn86iXv0wIjvIK3ru/l6taA8ECPoiQH
hhQ+Kv4dSMf7gNJ2DI+MeX087KgMbjVeLCiud+5kOy533iQhAW8oLkPzAPRHz1rjfuSQGLnx3nfq
UUbP0vteahLRWWAk+92xXalM79tzu/dqPRz5aXJ7X9NixIiyo87dRDEEXFacUzTvGqPBqSuQM9KO
plBLxRvX1uJnvMUP8qeqxb4xph9dhmCtgstm29gnZOgv3HwPG6XBCHaM3xZT28XDxZQzeEXexMbF
1MqbjcoROG4Az4zOHS180rUVynrFXnpWmSBABneinAIe/0E+nLwokox3LBU8YP2UZgcLb+2Xg56J
Ldh16KVVclhK42Ck+f+luPJRReegw/LUArHUkxaUzkWTNpEivpvX+JvO03A/hXaVE9Swz93UhFn/
kpJyyKs3TnFfml4oY5wxNsdMhRzUdyc5OCx0v9WVfcmrlMNha9lZmPBUZneDEQXkdfNjbstF29VS
jkeXamqPDI/SxocVdjK+x/2m9dK7BGMoGsiPmWdzvgJkryoN4jjaJs3qH+r6QmBhyEs4O9ioLuXG
dN/k8kjZAeS4MaE0QMjUTtCgsSgwr4Fjkd4g7NZD3lKVATTLFRu/fa7vjXJ6ks9jwbQCxPlT/mTj
Lj9Bnp+G2oDEBJdiaG9awIKtJJLkxW5eylPGvm5B+I0H79xCEky1uwRfubVMIEdF9xbWkAFiO/c6
0MpqHbWg6KLz4g20BGrrFs3nn81Igbwd49cGoWG5jyv99DKsNjOjNh/kOsLcDkk6VCIMXnvDoJKs
blWgnn6Gj9XCnAD6eFvG2kl1nJ0GFUOxnXDo6r0hhgzPxrpkc17CzI1vkUu6Q4ban1LoECOs3q4y
rm00vKUejJG2yxH5RGvN8/AG8LLnqRjva88Ix7I9yqu7JTBOyEpgDW8tLP9qzimGl5CQYJJXzoB5
SezhDUSYWmdz/D2ylVugcdc2ST5ep7qSVmiC7XjayyGTe489DN+S2foS1wviRvwibi2Plbfc9ep8
thyOTKuaEoOG/WC1k8SqXFQhSV1K99jWxYUpeK2Ec+jV9amb2jEc7fnedhBqItC5RAXLNraRgcND
VpziZj6LMXqZHMyjvfU7dLJdrU0OKjMcjNZy3Uzq8iUBmco2se+8eNiMzYI+QXWnxv3BHJJd1Um9
BUCJkYPFd/HgTs03oCFHoFXbskluo6jdaZ1xQQQ0sI3ktSNegd3YTi2WaQwiuk/OIde996nGV5rD
5pImYO7sA830XWdGaD7BFvC0/NTmrH4VvrycUqRBxaZtqT9MIyCh+UcRl5fa0Hb0e2tuXWCoUDyM
WSvzVNKBfnzWGhcpPl2/Laf8JMMlZNEvdWY+2HF7FVV++zE6S3qCqYXiD4Uzazzpq6H4CHvfAqxF
kKl+zWtI86qx6x1EbzpwzENp33gG3WIedDXsbb2ut6qwjpBdN57aQmJI/Mr1frZxe7LYrlFSCsyk
v2Y4Qm+EhvimIWLQffEXOZWKRQ0Tpsoc10e7zE5zdQHaQDtzCcy02a5E2w69oRahAY+90q3dUK4B
M/9KWcOXKe7IC2ns5SFeL4RWqt56ogVjdi6H9xZGNat7mAn2qW/TmbUXGwaVFcqAY5DPGkiUria/
XyB9lshiVdy/FAWiP6N2U3OILipfKDDXepPUdDvl8KKINdUCLorbkYGSXApinW9XJz5UxmG59fZn
GUrkXgJCAw2HIsRy+i0ztK3Dm1VH+xyVKOAOE2bbzi6b0CQhg1ITJ0wxmQehF3RoasnUS/7Mwgkw
hY3aszOTRcjNEb6/x4SKVLJcepFo3QHaZFYPq4aiYLLzFNRZKHcSYzbyFcpRspxnGZSVPruVX3NE
ZMBpyBuUHw5ARg5LlN7bHJ+i5F2bOePLUi/UEVXSqHE+bd1HEneU419lrJVZpdyli6saP8v5oNTZ
A4/P8UAmNNJJHfkL+US8BZNag0yJVl0JpU+6XHL8NZq0GwfNUQE8hh2eAZ05HGlNIOOxiHWqw+Js
maOPg0Mg8DXm0KD1z6WNasqYbnR2HUYboV1A1rDDWLZl+sRNUdI9yf20nCl45kwKhF5IH1b9Cxf9
SLkY7BiK2/CWJ68a04/EVjFGPAe+N9NjVnY+ouOc3t2DgrpTwxtnEzS9L3LnpXv1cU7iWeUgR+b0
sd0ZcXpU4DKbP+UcbaKvXSdJmdQ5CsEetTfyryq+fNPy9pHa93J0Kif3MaWqTOzqu2bHzaHaj5vR
FRYASimqbxH65ZmwjG1fJ37I5EMly+OwJTM8MMVS/m8zcybkCbijVYtgoT33GMS2c8UUvsplIgk3
00RHlvFbcw1K8gDPyIOvifiiw3EcCfNi4AqMafdDNFe5MrNY3THtxSKd2sWmNecLS2RADS22UlhI
Y4BljuTrLtmyN90q9CJ1WySvaT/uUjZhXdllcGuUBJMC+R4YNpk2y6VmDq8yRBauue0zBbUZZSvU
9jzBKdLkvEUqj5/kRcp1atuWZPl83PzIuFDUppmNMAsPw+V4ROaOWHPftVjfy3QkGTBJqGRMonmi
NLc8E//tOAsazAIF/1jXzu5q8rEC11BleGISMXY2Capc85GGSkI0rUjHRQH5FZO+qeed3s6+jDvy
bJfTH6Hb0CKbtMDnlnkHkn4sKDk55JmrA/xsxOit8VkG03QU39ox2clFo/OE8gTZ8WdG7+OomDl7
OUYy2Ms/e3MbyEfP1ofYhCRrGPsx5YqcCkiw5YfINSmDLVNGXq6ppG5sI1PAto3QIuBIg69F2r/I
LIVcE2VrohXKh4m6nyzrRIyUH2FNqm9QXMhBqfcwi/VkK9bkXJAXy7Mw5zzMYJ5sC+oa752BkKtK
zm/B83GE36LNc4iG+WhM2X1UPXP+OZON+y2VAEtuWmMKmdracptpo+zlpT7mErI/UpizTM4G51SM
CHwZbJT+InBXnJts+5HH21cLsjF0i01DMC+Vb4NLsfXWQP2lY0eSSekqoyajX0ObdGl3yrue7OQo
v9dxLEIz800GG249yj0/97RdhrQgZWH5+g2OVYtXXEbPRakFmiaJGWtYqLek1pzVWJJcHH7Llvkj
1wRfMt6RjCvwWk86+YeMkPKn5FuWX+USbdG2phqvT5S76L3z9HIfKxB7kEmNipCd4dXynmy72TL5
SEaZ7Dzd4NhXEUc+cUhGtZrzWQWJe7JfmNTymAOg2SdajrV2y6ca6ryt2b74G0snFDFlRnjJU0K0
kDHPfmbeNRiXRMMTUVoOHE/A1Th1b+QSMyn42Y6UAXuLpytrIMueEqeQi8ZmDyN2mmRUnIZZBlTK
/DkmbrKryDioIGyhvqpKdzuYgDMoI3DXcg3aancAhSLLI/qAQiGfnxjWvoGJQIHOtxsFxjQlTH3P
ZQg/oia4c0+E/u5HztGDUZQvvpmQhFa3crrLLUsGkKExwOe+NbzttiHXpi7Pnsh9G8Or/DWGVPHE
XUpFJ+FEJDcVZqHexrAc2cj4pLRPGEDnVcYZjtH8gk61INccf/CK08e18jRQnVfuxSiXnc2AJ6Sn
rXUynBERJyfU2czK+cqvcmEuIa/EwjMRbIrbfLeQOMr7lfOWOE1NA12UYisLNW3KyYXTCn8FQ+Vs
cComfDWqHspDf6FAEiUI9C9qpj80xHe52c+VdSnYxPPc3nuFc4rccZ92Pwe759QRPYxKcpuxmYsJ
Fd4ZGAyQo7l5ShCJ0Dg4Ca0/yHeClpDfOvjNkPtXfbdPsf1gEGWEoyCz6AIp/VcZciZz2qWm5xtk
LC6pUHEFFhNGUsxKxVhDQ9W2msOU0+FiQ6Nif0CP2SDAyIUs88ZG6okn/Y1bUsMchttaGZtNXSIK
bS9HFYyvSf8l42Fqs7nvkwFye1JuGtX6WFly4Hgtg5d9ketNfh9CIbqzbPE2j9MjJ7DeybqcYjM3
DeQg1ZA3wetp1TTkWbilzmSoVmojvJi4+yqoRFndD1aYHHy7pwbZEe6Wu6YqbnT7IxAy6GsMm6VL
bmTKV0bI/kscPk6ojpLscsoeSV4f9KS/LzhbVFXp40cEIL7/2Al5/YxUq60bvOph7u0n91WnoO2l
9whh+JCMTt3E1C95nOK9ZgczDPVYzVdGXebIVJx9NkWZ88lIIbc2lHJPcmpCxd1LolKD6ot8KIcs
SUY2xVoRGpacX8pDcvFr/WkijunRq9w+MDk5yNVHge6Yk7VCpA2AwMnqnJxV8uWXywNWUpsxslEr
tYOCHGNGvcNw0Z4m/9KFd4wBsckLkxiyPOUk7dE+RmFHTe2t3VVBhCZ9x/iSMjaNs4VMxUb405WL
Jl+OcuRTM78QW6jl2fqxYuw8hKLlPirst/+L5CRxxVU+gtxVZdou96yOjK/g5MoblRlONcAySqsd
IaZFv1TjHgkeSn/Pwpcxv8wKalMjNTqEm9xXi6pSbiI1HN0Iywm4VDlwRaUANuAG8hlqDhVyac44
KvBJyzSdqSvM5nD5fzSd13bUzBKFn0hrKYdb25OcA9j83GiBAaVRznr68+2Bc4NxGIXu6gq7qnaZ
5ih/DfOeID9S6x2N+1kAAwg7RYvGNfIWCJlBUPyt+eL09b1jMs2hbE7m8N7jt9bouSLxSS5iFPCF
ojySp9oAH0RzdYxZAoq3iengedPSGz9jo/pKHcPz4qV7qXVDZP/Ge9RSZ9K8GmDZiIpT9BAJzQdd
B2+Un9jhD+1TDOYUnT8VIaH0GyAkuX1rk+0rH1YtXAqLnAY29yB3jLLEXUjsIBXPuwi5B5R2LP8V
bWSG1k4vOdCiw4SNqhh2NcCnQEsKi7hlQtdOmfYPQpy19Dwl+5en3yqcJDmnFZEPnjXvi6tzk7uL
FC12u0LuOJ12ujHly9ibSJNEkaAL6cHx51+i/ANmcPONHcWnzMD4yQfm7mc5/zEH6ziEnGJEHLmW
P6IQ6xzHbxc3PIHmmoY3YsCiLA8ulMmKkeTkNP2bPHpTYzawXRcVgxGHn2g3ErzzcBI4anmF/R3l
LeicrcnA4ARj3ff2D7kOrLcAaDkF4ZC+BhzJwor28O9cu/675z9spO0kMfLZ8etS+OpbJkvUvGJL
9cM6QtdqPgJ76nBt7gv+VqnuVOsnm8giyBfkOMq7kk+LB2uzrnX4zK+JPvo6k/PH6rj2A2yEdLlq
wDCg4fbSjcTQP/X6W0pahXFoOaymE2+lh5LHZdKLJFzUKHCaIUpnf9RJ3DFFNWSZuKGOf4eL3Dsx
zkh48WWEuebWO4cOlZbhx01FfcD0KfDiRS7RPu7JkNHkhpxt52DnDhrvQZhKBqcJbnXEhBGvo3co
8H8wl+Lnat1jHvMYMdEV4bzux+mTuPTJn24M76zcvVcQIdtFPEM13wF5gmHnpr+4S4nyGviiipSR
XwWSfpO9JOlwBcJxNWbvLpwhFWxSeshoZf47PMq8BNfkcE90OEplIHI4IDljArT9WAgafK/N2X1g
wtJxZMVl9EZ3VnhgxTQQNz6a6fvkMGsaERL+6zPTcvri0+KLiougtmCT2bF+9O/pP7ypmSyBuF6c
ATPcse7G+pJjToqJ6oA6/dI73vNM5jvsmfrOY1lEMK28azzEBKXtwSlaGX8UDeotneF86IvgUe6E
3Ncz1Q4bY0ymJdg5QNYSZYWD3rDHZyNXwFMZTIeh73FvtM1tQDJCHjlyxHyaGxNBsgJoxc+vRVo8
1M1/pVPDGwkPWhwdmtbc+RsucwPxEDaHv1IhgNaqnsSpRJRFP2ZndI/p2RIGwhLLyFaJtxsd64QD
eW4+zrRirhGzcJizAvwjdcSh8wi3XOd8Rw/ibQHpC1H97hIV4FeYZXujg8Oh04+DrT1pt+kh3YFE
NAQJBuzWSiXqfABCw3C96+h2AWkO782yejq7ZG1xExaKCRYfll7WqzE+pVUMRpibUCGfzR7Whq8r
OU6hYGgaxfJ8oVJZtWSYZyQCE87pszrvqOCzmAk8SYAmM2mewL5e2DkqPvf+Vr1PvHBlJIcR2Ap3
Fs+Vx03dP5JuPTnRnElM6vga1vLb9CGI7sELMWVWgf/Efv8TXQe4EdEqB4AZwlJIp/m93CBscDw8
81z8B7IxhmCHihERzmp9O8OBxv84Jpn1PuRPlBfzadkvfoqJ44H4zwg10trDiAbdmI9H1dY0apNa
xGVBgjywuganQuconp29HLsLimTBgIRnP+zl7IKj2BkRalAf5YWbY7ErPBzi/EkSyqX4uzVn7MQl
rG7JG8hOyIxzMPStLiuDxMnmJ4F8faIoBex8RJ46D45hEq7Fper+jTvC5ggBzIxgA+wrOzReDVZ+
GM+vxlATTFDdNDwww/gQuNhKIhmqK/Br/718U1R3HoQQAUfS0HQTEFCclJJM19ypXPYMBjPM2A/f
oDDjC7vOA6DqsGv8K9CEa3Kc2FmZTFQ4HUHwclDhxiZIaFgfC5dPrm0xoqtZeMIubSKa3phe3crf
m6yBnB4tOcbsgsnwPiPnngOJ46LL8zumNe4IIOWewe1NfCxvB03c4RxiFOR+p1F3vdVPPDpxt08q
ZvzhofnwLvCFWSAFGcpI8wyhT9wDNwZ+BJKdUJPSouiD9kvBGkUBBLHNhyCZ8cfoRk8ODd1T9Y0s
+niRGKRfWpPvlaK4xFCEV7heePa3chxcjhkC6U7/ldQFCMfYkkcegkVpqv6Q1B8Ddqx4LX1ycvUn
jcZXM1pKCxTw8sglYJC+MJ5K2yU3Wo6nk9wniXsdWhMEwpeUIGIhqbSD5YiWvdzX/lIkmegZj1wg
c6LjiDsrnb+M9k6BwLkO6e7drstu3MmBS/gdaz3Y8T3wiPKasmahwIrcOPIeiiPRZFL10Xp+4Nnl
U4CzmOdddQY0gN0FHd5GsGFEby0iiTKTjSIIp7xTykmmmU/wRLF4g7Lqlp0yjIPkUfLLLlfhM45F
sn0PUexyTwRopuOLomR7ftCBkWYQ3IE+aSMTwjj3yjOVsULoZMcpbeUbc1sOLNrsB+g+4xI+4Enw
JzIoOnP11F5X8x/fAxmfYdmAb0fGAVuRgLv45MQEacC2yOdf0K4dAB3jhORFcxL5wppwBDhdSJ7F
BbVAfKd9QYb5LT//J3CSdiVO+RapDDhwrtXL/ePv3Utwr6BUHtI5gJ8GwWEfeVbXb26gaPp7IT0O
F1Yij/t6tFfzfnLkcK71cBIBN4YlCGZTZzssKckWrJofvM9UkY3Fa0uwkFMwgOQuhGM6NCbZ/AaI
AinmrHCfMU3pe3v3Hf/+7xHnKSJcPzN66VMKBs2j6VaHiLxlXsHbRxr1nw/vdM6VX+CvDO/0oO0k
xYLcJLQ8poxI8UjJIOdptbbrmUqSBklhXXUgWSx5Alo6FkVAF8pcfpmsDC4zSAjHUkHVhlXieriW
aDhRqFnYP5v2fH4o5wq4UVKOmdAuXpQNuNtkf0ESuaZ0Km+ZUt82rbf5kp2KgFyzYUCU9BsDxlW8
hpgeMWppwfunw0jhPE7+h0NqjrgYiARR/F1MeA+QiLFAPCIPKp+Llq1DV6MuOT9byeC8CtI6jgIb
ptAwBjrIk/VW8fuQ3+HnHECiOA8t2TOdQN5+8sGFsCactYwB6Vw+wX4z2BLh0QL60uKTHd7Idupc
XuyK/H5dlQr2KyNySBn6/X+suoKLMx5dar23BKwbCkOAAIdO2KbP2vNGtGbdaJPTELorAkzF5lJB
0cCeYtsox8LCMuQFraZdkRnEEagXZmBQWBSuKcjAuOd2CXmq8wbgRAS31eX9BrV2in9s7rVPQfzF
bB7U54h5wzxeKTzE1qDEXbQHr4rjyb/oIdP6acI5wd0FHcufJ1i1qc2QdqsoASH64X4sRRKxl2m4
s6Ph2bWNE/VK/BQFoWshfSqTMco3mWuuhgwoYJRzwQPl5XzNHHtc6fFY2hlU6i+SgLC85wsbANGl
4Ejpx3gkyGCRAeKU7cbdxl/m+LL8lC1o2flDPsWORDYDhFhsXQruXhl/fSQig8XRE5okqBM/hGkx
BGrlP7Mux+6CixsSw+X8rENycUKr7CgXiGKuK7mbOHZXEjJkrqOQDRQhQKf9lV5eEWm8qCMWgfMU
O08bU4dVsKIglJf3fc4eiyqTNSwMaQXrt5mnMXxI7HACm/Z0Tg89BHYKfKQr9XtBz93g3/HCbKc0
EM2WjQWjr8nYFQh75KSin9Ajwlykz2OYmyGOeXLb+KTUM34CbyZdgEMpMDLAvCinE9c4MeYj+nck
IcCCo/wrsAI9JlYG0E0oF2JS//PCec1gBXHgxLd/k0WcI0IlHgvVUFE3yF3MyqU64aK++KJrQde8
V/3Q4g/3XEKiyZe5uke42e7Z+qooZPzBC+KKCmqUsP4z8X9fXNGj/BMXVweSwKOQZ94LvcOHtMLI
EIMtD/q7v+LgOZiUs72/xP90O8nSICV6YNx5gDitsCwE1RKcqob6jcz8VEwncEExmsLBBUyXdxIE
hu1ZIM1nwwnSSA5DAqVCMzZQV2AOEII0+qtASkpVqmyD7RENwtvwQCyzamPyh5SWdC7IW8kNqFL3
hheXF8q5UVQAyMBW8pT/1k65FGFHjW/eVfk3RSzRRgkzJ15qVt6jXA4+zSPwMf7ldsJseEU2/Fq6
CieQL6TARr+6kQVJuZO8X1U+vq/n9HJweCZsEHT4F2SSI4vy5lrS72vwJYeNix8g/egJPqh9wdg2
3rVlRC9JToWl/x6SQa6VDF+hH30wqQqJ0FI68xXserl11lkVMgYKsnIQoI67HAgWhvsldnVNrBxm
ZCSS5jBGljSz3EZkgT8BJi4suYL/YgRZbiZJSK1pM3XutFFIhLTX36fXmdT9eWLhB06Pu6q4EKme
aLox8HPcqTlSJ3NB6v5+XHYMkvOh/oVC03L6D7wr/9HpgS3tFg0U+/G13/0g/9x5J4mNNowTwEEA
dz+6ELuSk7gU+YBd8XEdfKhmGNnGb6ZXD55Grs6zczFcsFyFShyqebPp3cv3QWTdjbaD5j04ffuk
iisz254v6YxgeKoGJq1Qo5c404dM2MB4OiTvr4LUY8qy6EARyJF3VJHRWtRHLL/UjcAoFsEFVFYW
DIEUgrRikPGPL1qV5u4cnD8G3+MzwwjxFDE7aQgulg/enpoYtOJvRc9F0MBE+SHHlTOtaH1cnHdc
7Oic33IXFgYFxb8msTR4bDJAaDh8+GgS1ICOjYQEOBRKQfw5vOricVyfWG6eXweawyOfXw+MJwxs
jMaSY8tB4Y/YZ36DOlZGq4X6FF+Om022+QSZlTZeCYCI9+O/ibmc5L474YIbOz0qTuLtBanJ1+V5
pOal9lBr+Ijy1pAG/udAp+7gPrIEUZ7ej7EI046qleDujHc9BKH7UNsJBBfGSVpPAAN3vOTWvLu/
NsujPgITChEVdaqgexg6Afsd0yFAXbcJdkcMk3DItMSLwyhElJVuhy2un89Jf9i26MqDiE++hY6/
8GO5UzY+Em7NTueJrQCj1S4LkfVeqDkh6mLB0dL5eJIU1IxAQCJdBiSqO1mPwC9JrBEQQfZylaYT
ye4nYQMevvDWARmRHUK+qgnSxvyI+issxg4Brvw/gHTG+db7V4mhExg9sZgy/4rvdeRZLXmO/44v
0wReW/IMyJvOLH8boqxiXBKi8dYJb5TUk8Gm7FgbO1bnuyjMH4JzeUzq5GoDsBiCAZqzFfwe4lqE
L0tveVM4ju6Syrg7j58bZFTclntIyhTBADBw1hT4Kmz759aGFH2MGbk8nOFzPT1tTXE/Vt5vxkl/
a20qVpbzbe87B0UIrKBEMgrW7/RfHYrO2gsu8qg48KmXVDLFBe5Pg18KDqSoEA9Y8dAL/aPqifTp
cDV+x7l5pzNP6Bpu0Lvj55EbqM304nT0sM8APsRHwaMXD3qvQEevyQuxmdImcqsZpOPAHql3Y3ts
8gJK0Q50hjFFAcrIJ85KQF638X5L43ggg7JpFvCzWOxjmwGr4RdiT20PCRIBG4Xxk+/IZfRod8Mf
5NmxpTRtPdY2zTTdz9xkZodJZTSFbTy8nAKOYUDJBZE9e8kHpJy1oOg4LNyK3RLELgjucjEyyBxr
We6E7hkeZcc6cVz0kQuYaZ3k6fDHXBhTRgQjpd464y8dAn0Q05XiqsvdkdHhT+v8V0VdHAeZx0WB
vkU4s6q54nFIRPD5S4DE1796XfKIWeaPaXOl1kzB5w9GXp9YcYdYx7EZBeuyfrjWujmKDNwrx5uQ
vaFuO27Ami8LLOXyN9LlPfRI7fxFGXD8bGRS2onX7pzrEZ85yT75meBMu51vVckhDBMNIdNMBRIO
MvoBOeHBaDO+UV2EAgQl+hWKI8ECTdlvC2/+omdM92bso2vGHO3IvCy++z6sFKM5nw5VGhJIo7D3
mKs5fsN8k/tCjV+q2bQWGANFQtI1fXszk3UTvCcREbrQBudjD5KlU+KTRrUoYW8i4r3Pce0E6uFS
L0w9Hj9NjhtXN6JLRJVYBLqwMbJ/UvWsj+vl9yoU4sEv+pyt5qdcgf4BunIuuB+KXzZloZN3pguC
FVQacjEYDUCVLlcXUiepUCwBlM/VC/OSF6iK17qGbdD45AWU+uDa/GE2QHvc/OYucmR0a/LTigqV
k2TN7SG454ws9ocdgrHM3+SxCWgXgrIOz9pOs2UmsxRHaM0Hw8N3mmg4o9OtuZWPzlXM4GR2K8/q
MLMVj5x7N5QqOcOkkqYUERfuKv0Iv8pO+6zFk0T+9R/Zmra8/ZfAkvwr4uCTgqdoQFc8ellEeqWU
yVUONe7mG533LYKB/hKN8rY89HDByQSmdRDlLkzsxrRwqWL5qSILJD8JpzeXpJqwNy0lssw8axws
zDSf1mnu/HEfR4/yCgZqfZS2xMWU1awMoG5OHyeZlutoqA6cA+R7GiiMAdMwN/9G2halyye4nMLW
0Y6/q0ard4CD8cMrVUl0AXzSOAabdSRONpgKLtsbT68klvg1/rY+UgTDIccAaCX0ypx6kuUsOX9S
A4AtNTQDm+KoBqAFmZFBEuynD7AuCkb1RjKNrfkoJctiqraw+xEUlUw+D3Fpb0A7c/XobFxPjnvP
divzli/fy+wQpr8WIzoIMR9hXDwnb9ye65R0+8nHk5nEpeRiAcAqX3zLu2oWKCL9n/W5evbwFKGg
hzH6HoOGerGRX10Cmfz3SLrM30soZwtxAfRLZ8bF4tT67zWrbgt600zemAahk2vz4qwHdAoUoZSQ
oxqPLBnXBKpFvfRgARFNMCha1IjuoXN+UTSMpaaYRS6vxIpgkIYO0jT5tVwFGiGsJ+hpX9ZleHNo
E4AHhZOvoM32t29BOdx3XfQYu8wsKhJyh9QrhuP5mcz/8xbAj35eDTA9muCmwf9e9Jxcp8nf7Cz+
CIC3FJks7vwgw1k70cldt28UO+2l8nIm9y0zfZg13XpeNDPOLDvV55zrdvtzPL+5xfrUtut81YBx
qTqgXcwX4nUbR9J7GwhpwxKaJZbMZT4fhMeM0HX9m5rrl9F4aPrw5zkoPtri/K2h3s2YYPGzlv9i
K/5iGwzlK8+YQ8fsn5xqO5qT+TjBin+1ME6FyUfFd6oCaDDoIH/s4OPczTXasQjTHdVGJ3xWAVXK
mbEF/VC+cJis7tdiTvfuOpzpsvLu+jY7EBQsK2ptWMc9IxJhTWydXUOF2jS9x5k0V/4TYebTcW4/
yRxeGKqW18G3qEQNUSQEbQBInFpayA5LyXgTmAIU5BhFZRI8pMezgjcGRbLroUkfqpkEp9l0nycI
+S7GmhBYaKLwnzwmYAP62T5QHibKfSup8WJ0UW3/aY3mVuFhONM1V4IjZ0b4Shps9uaXsFn/i1xc
D5OytYV5n1X3LaNro7OnN/Km2reBhDYBzkzfmV9mPwD2w9n7r6htYExaJkBvppHShZVOSLQP69Z5
dXCQXULLKLXbMoxUL2tgUDmyWxtBE55+SVJ6KDnb09rd6j2VFcxm6z+dkH428B3/KIAvwZiS4kdP
T1vZqxIb+47mZbtu8RS8vrtlgiV5+jthuBTkf3GyCLeL7lCiwoQ24Nr5Wm7THedPZWIUSCEL20tL
e7M8dvkSwqakudrFO9Zq7+SsmfMkmCMttr3ym1OXvZbkRWvckjk0z3f4PZsV3Nt2/sev+lNgNT9U
mLxBIQRKWOxyumlbPK+wpA4q8D8TVRbCP6H62ng8G1/QTAWbPKXpVyPzqWtjVidaTmmgIQ9uKYFX
aC5F6Z8dmBSNZl9SNag6jbGhIouHK5v1gUeFWPsEif2VDRLHtypqE2YmkF5VF7w4w+NgIgCnbXap
kac0ItLCb04MNWaoIniSrCV+j/asIG+iljUVyigcxTTzpMq56wCqPUTSPJMRmZf1jsFBjwMTALqz
x2O5b0W7PJtgq4Lw5NYpht3Ii0rdGbSEoJiwkDBWHwdqAloGsQqXQdnqIARUtJCVM2cGCOB3InPK
yErZkY4fgEOjbbrlBeF7VMwJN9DdcKaqA5vs4xHPffthxvONEKZgK3/ZFkzZ27n6GfrxpPIb6jpu
E6zyv1RK7UY7pQOxQjjDFodJ+0X6JAi69/NMS/hIhmAPl8lVPr02FPdgavcd0685ZaQiJorQUmt4
9bf5RvnaePBvYh9q3CTGeV8rP+M8XKaLYzdIBN20FBIJtsq2WDCmm13HU3OjyioJ4areWHr0WSKe
aJiaT0FYWjh91aZC0PgkOzy7GWIKIjfUP6jJPPZdekegh8QeO5it8Y6I7FSnEA6wNARVNuiYjX3y
1Q/C25FeRxaDufQ7t6+/sJAm44/DYfxjMOAqY+OWdtpT8iUMfow55WP0yqpv8BFTnFmdiSHi44Y6
veErRL8n8sdaA+7hUakhMKsvb4Vi6x5Mhf+w6uo+7OLfblveBCUDEiitPslhkVDGnUe7QXycEbHU
P6rYgCupfpcv+k53MbcTX/SdVroox9fNWZQTRja1HDLCeCB8QrvPF7OzzJvK8g6X25T2bp2/JB6S
xIMSaZ6jjqaTZrx1c/d6tJoTL2hSduBRPcMl1Q8K/cepjxliQ68qpW13fe7ua+8WqgDh1s1QPWfx
eGJuxavgzDhc7/QJw6RXffYnWjN/of3dwT9IVOPtIQn6S7+lPgUWdFAvQl5SPZetekXFQ0VjUkFV
v6v4SEszQa9y6yS9NimN/aMDEoKKhZLq5q/rpJdj5sjlNJgDvaolQA5L4ZoqXU8fipl2UKILCmvo
VfYTdKdWmiUaM7ySdPxEEv6tuM+cUlAHramDgWse8SPkeqg6Q3vqM9CiY+B1Ttk184MyL4Wrdhve
0Ox7KXq2gJrSG/XKq1Alb/rXvmXMR+DNzzOlOgoeqdPhwYXFz2Rqynp7kHzr6PHU1hS8eH3zQOvZ
g7KXkqDz0uzcot8bDILHwNgEU/64azz/wwgB+ZvplDDIcF93xV08wTNNgiVjLfv+NKDTPapjZI9I
IqHdvADGc5wgJZ9kz8JvPI4Mj0m2Xa4j9raEP9aopg/PXw4UMe6chbv10S7xxicFK3EDfA/cHC4G
VW3Q3PvpXpvA4yNBg8dEZXqBuTrFn5JJwkm2WZEkj4UqVdWLgD6+m8ZCMs3H0M6sisoRcXxJCzI6
BmxCldn4QVNbXsqyXGY19eBUcIO9yUufCUEvSsJ8rPo/uO7o1bANvssF+7uNRDOOYQhPpJxrQ8mB
w1H2xtMrQWuXGUPMZ2E2PK5Z5088DN/EBQTaDHe9YNeW6ZoE8qeI/Q+2vVtQczzRWD/OpA+SXdH7
8ZWZPyjBgogVfr/rG5IqnDMWRD/VHuLosxq9X1/6Xue2DRQS8yh69cK/xBpZvu0ikuEZ8x1ZNNOP
PzFbPFHWra/qmLT66JQ15cJwi56qvop+QQqLgUQ9S/76zCrVM+NTEO0OSyHKrioPT8QK/3SK5yX/
LeYH78VquJDtEDmwC2qHAEZvm8+Jj8aNw8JaL30bUwTOwLzos2LURDeCH6Ke+DB7qJOpNDZ7Rhj2
13MBDI4J4ID9cr/84XJklEnV+kq1V+oUBq0rmLZb5vDX2kcKZZskY1TnNwrxEby5qYHvtv62tTRx
DmSuoT2FLEVfvC04TDoEW0OkZFMDmJ+DF2qViyB9H4ugv42q8Q6z4YNw8FZq2VQ4qcJZlYNnJeUY
UcaqR7TNNk1CdXnE3JXZeW2S5hkDbFrTN+ds0azQEBpO1ReGOVBaNDM+MaGAKst+NZBTUOM1ExEa
2Y4WSh7WY4AYLQzGKagbbOKcNMQ6xhlvEKtXux7yuzKBkmZP8BKoMRrH3St6d1EIRmsYx/NgMK0a
Xg+dUzjZ75KSqZH9H2qwXtJzcGLf3320m44EbO13A5ssqNaao3tlDNwS0KWb6lPi9rdjEJGHq53b
hHEYYWZ9JiXvtsWQqzjP/QCBUjZ4AHVJRComD63bavYeQuD1NV3rL4y5of4tm3/qMHfeQulYkk8P
emRR7XiEmDTV0VGNYFarA61kQlRZxkzhOdttdjO42wMkObQhhdFCP7zzta0hy06cGaiFYvfBHF+Y
GbJzV6bnzkn6O4d08AdwpHd0Y0qBme9yQxqJ2ojYv+3IFHm99d3HSihwtu3MOMCzPVxbC9DN1i4P
0P4+CdSaz8wlzDMsaOJH83XUaSTBRqEovsmyxW/MGv4zjsE+g1QKRQxl6HpYFuPXGNXBVYCq1icC
zCSTKfYkLciJlSbERZX37tn962oy1GCgienaihh+weTNuQwpcDbPXxwjPBGKUegDRJWnBYP8ajKm
ZkIn1Rz9ye3m/oKTc6rCpdgXlU1V+kTVe3ucaV+FAJDJBkYYETmlt+bG4KKMcXxtxZjoNX1JmMBx
3aTTW5SieirP3hPMH+Bpp9bbTgrg8vUBhkLKOKzia4XSXr1y71Jxl08uZxFH+YHe0tPQ5c51lgU0
0pNzBbZHJ9MhL2Cib0FdAkAqtB88pldtMUXg4xS+kwWGnQLHlcLtFpYe/AGTJiaQ7QuaJsd+xVgD
QsuZ86cR0DoK7tuBhHThqlkg4zKNb3+gv1Q/pU90zDPIpnUfTPajsnukDMc42W+UoEhLmLTdq3xc
dWcBjrlAfVh/YdzcCxgbGcDhR6cwDG/EITK67UeXQwdEWYyBv84t895i2rePPp9odkP3FHT90hkk
bQqF3p3CHdtZnkkqdHF9v6lio72A6ao+3vz9SBcHSJjFZIR+s5jLOV0cv8rzDkpsmktwn5fjzQYk
p7r/fo4uXqvwceXTGSXBXtAcyBZQfI13XN2PxKn4QEQxLMQF6vMNLb2Ae33BMXGb/zrqNYtlBR6i
1J5gEsjz2m2SI6DTQnW+kla8QxzjSkDiTb07a8tcCd453hj8NdnMxm28lz6/q/mVqmWj6t3trR0l
cg2lhD2OAI+Azq08yl1gCrQIMLm6Gy2M/gF2VhIs+5kR1ggZxTvMqaPNmuQ7Q4yVzEBCGuwYa4bK
V1wtUEpR0EaDpfPXGYMQaQ/Ouk9AesFuudsFzaYSZ8x3des85KI7yakC+lt7pEphkoyxynzSF7yT
mFDnzFZbREuq45UMET4Q8/5RCY9sqqSW1tTsE2woZQgILmYEBuHzroJRAn/6lVLQYbkm7/UQBNNv
3Kc7BY0y9rD3XfsYAD9eDjJKGAyB1hU+21aUELfw7oouFKRyWohvjaR8Loz6Nl075hChRYrxM2aa
nk/3Cs8iVckfUrTEN6xwY0EJkRrE9TRjoOfJ+rb1/DZR/9v/kXepEFghrk6Z8D2e4JzPFwyAuE35
3HXbHjafgod13TWp+8SPiqg6pucRtiW/BdXFcxlX4y5KEnXjfjA44rbw7Juoc76LEXsfjuPdWtrv
nTsyfYd5dT50A2byJTeTn6jld+EQQz/eMDGWyTI2I7Myw0n2Hl38Nw76bTLbj8xev3ucmZ7KRaYA
cPrNP9gziub9i+z0Am9ny34bUNRMivkaD8PtmGQPdUkPt57b6M9fs2J+sQIada2qekzGbnwd+uCO
CrB3zg58RH35X3BmGmTgwGyZ/ZKfN2XDcxCXdBrF9mE+Z3sjBtCHCzzx+j/pUkPeNs08MQqjDzKT
wR3tyXMY6wOF4rMKwPqSNmnfRpoaaCDs2sOkg4rY9IvjuT4sYfwNCvPyKmuXoxwSw4ampbHs/eIw
RjANqmGgVsV8Qp+HXwsdSKKtte6RgdAvDhOAySujgt5zA24zyFPNK8YVBbtBKYRweyXchM+HMt6w
sH4HPaRfdeJR1crzrkbuXjEf4T6ogvKmKhCDISzADQzMjwMXSUhN0mY/Su+u+XTThN4t0wauna59
g7ni4wIJMtDL2XyaMkoK09f1S+Bn/VVgGIxP3GwUvnjeclSYcz+39SH18j3EJe5V6q0LpDDuchvP
pXk7o3gBVClvJQPu2vlpomXt2mHGUt0kPGlNtbcZc7qZazlUCZ0XYb0LwSZqh8z2MCaQKkUHvzdu
7cK+D6P6oe7P32zC4zbwaXz2mBlveSdgrmtYwp+7IgRELhcqXvuHdHRP+lrVA/AkkW4Y34f1cucM
VXRtzxWNSqDA00Kxqx3fLhG1+5lzKjjGXQW3hU+ki8c6wbLS4OX6Z3KNWI0N1GM8+3eQWh6DtSVH
Pk5f12EFrgmPHoATfdsPYZh8+JMJcU7Xljsnbw9xkP4ix/rYWfGpr4b7NdiOlmOT9Ip229DdpsPI
OiUMwNkeDWBnHJQnhsgf+9SeqBcxqEbrULoBDMXOelf68BR51lsS2ncB5G9p2La7PoW0xp2YoxUy
skdaWRuZRtSVmwyaQu+soAjGz5rMldtR1jm6yyntt/0CRm9wrCySFYzgfYjhmxsIIUrao8mX0aYC
DF2PzGSD/Dugzb53k5dtir8253vqOPsS3CAgXHS6VxDlh9YdyQNMp+xck4uC/oVBQOOtZ3uvhNtW
wthDl7E5TvvAXMNPy0RWp7m9Y5ghfYLp+L1PW6YR0dCLW+U21Gh0aQNBZHyy8qdJAUkbH7tkud6S
4RsVh/XVxG5YK/Wa05m5yf16GzExx5jPj56f/8Gwk1WlJVaJGetsHkra3Mx6vY+tjVnyQ/W7m5Pt
ELNSQZkLGoi/jq7d3tguXa1Oynz6lrlL1TT+LsrpWaLZLMVL1PjJd1VBK1G1kGO9LrL2zWoylA5V
l4P9CX/WbR7nB2j8aOX0cVQJvyRE5yWzjqVP/1afmC4G3vo9lubXFuPvjOcvGwnOoQ6/9CjOLIZR
Y6BDVYOWmgZcxi6LOybufUmYcSMgUTGY5VCNQ7mpXDOYvJkFTYp3zXZrybz7cSBnzqR2wxqZwcoM
PXk8Z8Ppb5rE+ibgn1EFTA1M/enads6/ZtM573XvcrKS68rx9WaMybV5tTijuH6mrKAOzvZ1PybT
R9PRNesMJfQSZX+cAu/e8mvqEwO32/s1JNoFOHELihXhfAEpw8+2OeMhLZp+N/rendRrsfnPyjVd
Npf8DExf1+e5o/KEoMqLz7cLo192XRan+wjMIXa72xHmup1DqH+12DD5rMNxcwPvbpmgHQnW+FOx
RLicrV3c2+O+tqevCVOLofmm7K0zAAxnNqSeXewOkEG6MrV2Tk4Tkam7QfmyzJ/ZGD7XNTW3XVGB
2zJI51ompTbDB217Z3o03ccfWbH9hPwVEZ7WYxYW1ACN/nydTRbdYK09UGASb7/ijknhylGOdvlV
p34OqmdiJ5gfpvApCqxoFznjn3ytW4hD7Dkgqc+QwwzaxN/y5Xw7XE4lk7YgoczvvKzdh8N0miZB
lwMbyBRqKj+XnqPG5BbgcIAPOyDRl31tzBpvBRxwZ58HIKm+ixbzOjLi1TuGwWTBKNm5rRKRTMFh
9mObPAUbHCpnDJLZ+Sey6GAcrO6+M/p95IcUooYWo//Wwb4p8vLr0IXlDQGWRGGfGVxkC8fsp2c7
xn/gkGa3Y/xrDi1CSPMO6qu1QkorwOG6FiJehlOzoROdEtwTsTtUKCeTV55JCQdrGl65K4YXYimg
qzb7sqSRqgqWqzRzHs/d9GJNDJDrmmd6fr4a8XazJPBUt9N7OzqUrTq71KuMKwMirutkyn8nORC5
0uEljXjf6v4PtePQLu8HKpDIZ69kaVECVxbtyllf/PADCITwXos5pASVbgCjyJRNQjor9Z70QQ61
AKVnNoc+750/VoOVxiWrS+gjxvSNkhi9zDn7es4BBcYqvUoWsJBZUZI77kePNFRVQ0xkn7KyfTAS
Zp2kzi3ZrSc/hjcLWiZaE9Oa6iMLwu/oY57rR4YNUpBOYYznHLewvs07auUN/zrmaNcxsAOefY2A
kpd98SKDcw91IY/h4A43nXnLvJHrFGaTamzTp8Fwna9V71CTnS379uzQiAulZ9TVJn34+74b93zZ
ZvIyWuuCxGNX1ddl2Gb7qQ4Z83m2kh38rV86JkC/9RH19D1oRx+SJTWaFd6H2d1ZuZPufOMh7s7E
L3hJnXvqYf08O2+FU6BFSRq2hP5nKMKW+Y2/gBWc/nuHKq/qebG++dv4yXPUjIzlEF272fjks5R0
8ZRPlgUQZRbQnDhMjIl3TQNvvk95eEvQnjifgfNcp9b12jTPZR8dKuqh2c/KLog3UY2Tfb73DCIf
YhO7fz4366GMiEGrbxN38raPnnlc1C/AfDOyy8HDBquo3zEJAA7K0rWO1cx8UEYVIgGHerQPWw+T
lQHhYA5N41ZeN93rVubHQPHH+tBGeNIBHGP7ufnUy/Nl8R6j3HwaGAccMwC6mOFcAZoaiDlL7z0y
52Pune9Co6L3oGRWqmdq4Lv7e23xIZmenKATmat65zCAcayD6876uqCpeq+7X6MV5ZbuE3/aGfSz
JoYFzw1Eu/Z2lznbnsE3DKVZr7xmYKqlaGBhF3SORXZapu626FdwkuazjzJ3Zxr1jnTmc9T7B5Tz
ZWl4wo5yJ/GEthaa+kwNr/G1wah72XNczm+5fxzqB6/7H0nnsRU3EoXhJ9I5yiVtO6kzNDRxowPY
KOdU0tPPV57NeGxAtKSqWzf8wd72pIJGhpldpNhS82qggR5PpEf0bTgFQWS5G782WAE4MXv4Xoe1
eNFHjfFG+mcAszfq5a02mt2ARN8qt57mUOIvOIg/ecX8U5DP6Ui6keILtMwdfFJD7leHg8Vpu2rC
aD03qNGZW5uIbjKOVuukX+aAl1IrifmY0QKO5uXABuyHNxzRd7WZIi2Lx+VA/e6u6QKS8y8QWzLE
XoEjo1aO1mxr/JijKmw+C4+kxS9o4cR2UI/tC0n3J1UPrLxlm2Fo64f3MhXoGpZf0RjRclVike2a
Nan5424Jc/Y8Q5UUmWU63lqFXgTaelIQa589mpjYc4wN3CEGGzzWJouDvqeP41oPeS1LFlJX78OU
CX5v3JhIfMp5yreYQLz3Kk0TpXOKNYh1SwgTOrrJLIbkLeiNc2aZ1cGO7VuRZh+VENsMQT/Hmo4Y
fWy70n5cpjKoB7zs8Z3MHP84hdndxDB+bpN1Nte0lpttK0gwKv057vUgqrtDbihY5Bg4w3DJ9OgJ
P+MOYr/JOHhMol3mWSxyJUrRUImCUJQcMR1dtg61JU03mAnNGzNNMzBz4DVEe1h071R4BlJnkNwY
67FsIYhTx69lXB7yZj5boV1Q/S5Qhac3L/Z22CIenAx0klLVQaZd27f0fz3KWKx6aeM03SmCpdL7
nhPUhvtWzwjdILi/9Uf90jO220ZT81M0brUzSvwWrOw6RSZ1dhZ0SQSqdKgYlNKONAvgd+m4+CtB
H3zgLUH52lhu+y5pmKG6/TU3LVoG+gaFzreoKW5dZExrZ4QFa/P5+mafus4Pws5fNnfFaH6bGs3R
H5KtzrrQOuMLhexPxPS3UxztdPbOava0S4FFuOQl+Ezb7UwL7Ky4dqlAkZE+lF+w7bOIiVCyXoxq
N/TmzfN6BEdLuMW8+kRmL4Vm/G0d95goWfTGNR5pHbOpwqAN06vWEd6cfH6PGjPFgBQR1wID+SqH
OVrEv634ig0dio6YsYQAEWuX09n0ovMScijKPoYy0bUYDSPS2TwCIKnobdGMEuAYw5JczPQlAS0f
o5dBU25ajqcFpkRhwcCr2aPaAjCSbkzp3e0OxEmvd6cWIIKwVbOEN2ibBYDW0YXF2ej5m5FlE7Uw
+sAf3rA42EV16bF39Abogn/rm/Jqxa0X5JZ5Na3la4lmdJTjDYskyWzG+3vOocXvaaxCkO4eCk17
R/Uc3OTrMmpQtX+Yw+34bnUTcfZtMtDwjCeDKKP+ZZEumkb9d8aLkznpR/bNNjU0pcfHsm4Nsl7A
zCCo6p9UPPWCfj0nRWo98W3qhyMKGg1cHEEnV/Q2sV10WnY7xhxAXRlJoE4zZ19qQXOc+jJTh7SG
1pDVGUGPXga07MOIYCDX49yZhnzX29m+4DThxwrZKKgkkqIXnblWWMMErDhE+QjuwKQN8R7raWxM
+riHQn+NWmDEJG+p3BF+OK8H9DJ9j36WeNEwoxkqOv3uXoXcmhY3fBCeIjleAgCRsQVyOsyCnSsf
9P9PM3LautSQPGI47WvjX4PpyKPgyxO5ygRSOUwZ9HkHXfLx+C2FZPGDPg/PDYM9l2mh327GJnxM
ZMkJxehosbYzD45L5J1YL01KsytKX0Ro/ympCXxNP0j8XntcbYdBP85he7OVh3ZiPLdO+dCa1oHG
8atb6Fw/nD8NRoTSZbswMjmr3+JG+m2pl0uVdTffLl7EADyAY8qgoMb20nxoR55jRwKiNekPA9tk
7WG9vnb1oTzEC88oGhdIFnn/Oid0kP0m3sclgDBDA16BamaPQeFKGPJeYhkLh0zWm8ZKYTpqJEte
KTczztrQJqEI8ezVjuYGzmHYfTZLwd2GSbC0SBJge43G9qSoBtmvZhTeqa4tXN2T8LdAWA3WGDsj
q/S7YyGebOTJAzQCQlbbPMkFA2RNrtNYO/ph8mFIddZHyV1M+SOe8V9Mp3eUorw/3EAiJSGkVcAK
nFtaUav7VYd8vMU0qBviqwpxTtR9JV15HsGOutRo1jL8zfHXncOUATOoZZr9Sy+Zai2ADOvdEIcn
qzY36txXP58kNipp6GpPS7h1BQDCiZFFArgg7sMXlFFu7Vxvfcc+mnq7p6uAebRAhB6SpFsERQua
xvcBtsp5kzQGKE/tV0XfkLZDb7tXwRQH2cygWeSRZ7hBX/JzmQoLfjTQl4YpxEw/3Y7OoeZuy1Rp
6Yo75nAbJDsPUUGzDOsvBC+HD68eblUdn0YmshQrdC0L86lpw0e1ZNAqPVqJkjrrD7QxNmobJqEX
1MIhJWQh48UdRdraJm/LC1BOZvr6/7Msy72ZdODdZlJYkNaRfo6WNsDU7I8KVwKQ1aLH65kiQieX
oG1394bJQIU0S3fpBBXD6m5G7nirWBvewyX5cuPhA4fDW9O7DOyncz+EK9YHagwNhYW5S/MJkbYI
fG1k7Do+LGUUxjpWc8Nt/FYPSI1Yct6XS8Iw2CqIxjWFCdnTgvmsYfUoBbtgLp3QCty0/sgwiTcd
LLqrVB5FY7x4lb61dAKyD1BtNk9aTVKia7epwJiDx46lcncT7Ga3QyU1rH7BPG3CuriIJDni906/
eziHbICKxES96BbEorVo67rjAtZAd5UXBdapY3wExCsJkUUat2FZPZNtgXKg1Jjtk0P8MTNQxZZ2
HrPuaZm0bTKGh6yGqTqafyI9fNJhjMBkLa4M4C9Al4A4ze9z1gVa6x61yHpM6DjEca16fqolAGHa
Kc4Gh3Rds0HNELUlYHPmHCGh5F1yDoPW1m5hr/3VzOY2WPk9NqxPdZWBE4ygcLWQMZhRfV2B4VeK
A0rfqYuR7Rv3dIP36exTIXgvIO6BEzDvXqnVMZeMSxfxHucIarjNrZ4JNuqY0+r+mM/DAdQqIHV4
fKWssFJDNMxgSpL093FoX/0UwqtFI03XLuoF1bPn0ATrgzauvnDUq1dLOt5kOF1wN/8M456KazmO
obOasJtOfBw/vHit0YkiQ9trEk6qXKBjem8hiWpXeqzgZj/gkJFmGAZ6yRRvs3x+0il4czEcC2y0
nbYVayNtbplOJ5xgO4dooZpMKPsWrQDw6K7YR4X214kmEhrxkzCoXRumzmqrluO/h2VTP6hFLRyb
Lq35YmLYYUzOS4+bNtq79blplIoQU1BYD97niMmET4pUzTIYWl05XiyBetaFrr1YeT5h5t58uGAz
8foMMpmQ3oLq4kB2tAv5QcpkYgDyh2tMRGSZKb9am0rBg5zF2tKN94mqjFLDAZFPFbdRJ5bDJ2gX
ueGUy/VXOT/4xtMyV8eITI6kLdpyYS6IPq+qfvQc1EpyUMkKvzZjnBNDEVgJyNUOJB++F1z5BasF
ECXhdokopR8aCm9K1oUFSEbgs/Kr8cn1il0Spkd/iZAGNBkqoX+m/6pdhKUxH5VxAAgWDxTNnUO+
o97F8iMnS7C15FsHkCIlG65F7oADCP+XsX/moFV7qMeLYuqtKzda5OGKY360iBCkQ24iNxShuE8b
a7Uf1I/rr/w3of7Jvkmh+BnuCxOidY9OY0kN3FMPNpm745zn+j2Bh5vk2+qqfOAP/kIfaM3JrCnU
FcpVJA1LV14kcuDD8Mpnb8hjOsoPlegKqiH6FNYT5f2+yn5H+6FzPuTyyHW8Agc6WWz4AENvYGlS
HJiT/eFxO/T41FNUP4q8HV1Vh3Degrcg+fFtY9NjizAbmD4aR5v6Q32UZHQ3aY1ANxVeZp0yUvGZ
nJZL8AHjpt9aSEZ483cMQKE3XtIBBUcPPNpobEdzONCdW5PcFch6tz2YFrkLja/ceBhyugfLH8p4
tSjqnzLDqMNqnhts83h/sgCnxOeHoJ+8ce+sKnXrdfbbAE3mKzAuN0ltrjoeiupODNh0RvEz38DD
HJmi8odLCskbGSmiBqJ9rVkflBnr2AvXcY8uYQET4o5WAGEMeQnts7AA6A5sCCbybRBKfi0vvKBV
MQ6vvDQWNbbgACb/2uNbVr4yrVoPvEiXRlDWiG3Z38h9+UZeguRIc5WByx2ZuY3XIyfl7ufwmUiv
Ukgi67/XX6679oOMlAkRBgEdiBZIFdFPR/OYtFMPz4B7D/jrfmq+qRJRLp43UqW+kbCfwS2s1Rr8
d8v6ZYEIqwFAI+k0AIY0g4Ll9oHIEEAyXhgiHCNRIVF8SWf3FDfTkyYB1vM5atu50xhhBDh9aONP
RpqvHuGEWlD79P/i5B04AxvUNY6d9lt4Ablwb8Je9U68ITuO0cLxsUJK9nyntH/4b2ZBdVZ7lrNK
VQ8dUM3aDTctstep2mTJv5aY78nXNmeUTaWdcNr6VOR16ey7Kjz7Co/CSu3k2oNHgpslLjPvLJfM
plfZLW+sSj6fSpRsSHHOBMqWWqAxh5OKRT56LqjBg360N+ZiboZGCYpWKKMq6B9vkp1Uu394b7hj
4Fn2OgrrFA4+kA9IJplOs6xbL1N7aHpdxTuV9auASmdG/Th3MXC6+P5hri68q24U11xSgnf+pijq
Gy861ssTf9h6jizkhRf4b81ik6T5zU+T+TcvZPCkh18jZa4m57OnTVs3zPbqBk1cy7WhuKmPqbYu
pRYfgrEiqCcSSWspaJNQEdh+dyoj/QXxY7v7WkIkRR9ZxBKVMB9ZYhvkum/S/qBuURGDJeSVgeoc
Addkf6j/a2cgvcMrX5PkXCwkVkVFZGthXqoAyb+o7I6r/ntmfEVF0n8NTSCQcgcRePMvcMW/4KKY
Mv+rNzXaej0VLZ9a7UWurmolSI4O7Bz17Wq5+1AVu+JtQbycXenW1YHLqi3F33h0Arc+mg2q71I6
0aXps8tQZtAbWhJ7sYiBMaE9WDrNx4l5K7Me4cKnbWoaltlpQbxdC33IUiYpcVR+5FM8P2RVcc8z
pDKEuPok1yCJf+soe0yQfQqQkT+roF4XJaunaAkPznTR3LRlfITyVNb4fSA12Rxil4fb2SYUJsQX
yDAfJ8u/jREihDQRVmWLvrYJpMCL0W4wNL4vypPz0sKuyV0uburJjztPuB6LCgrmqBqICOr7FqZp
RfrR9v0Do5QNQjCKeQdfH5XXVOo3EpF9NpYBqtyBZs+7tJ+3kQmfpI+WywwluwCf1VQ4E5cAj5uQ
Sf10ai0yRBnR1oyPmJtxhj2yUphOHWupvYa5SRV6Hoh3Myi0KpbglYDIhGdcW4Om0756i9a+bfiB
kyebgWXBWzcrBpUu54oRHjVIhROL0dJxQlv8nSp9W9oAduzR9DtLCKIW034kS5rr0nu0RtpzncHh
ocGX0Zfg5HNoYU/6Xx3Ya8XmjZ7lwHyP4N4T5EFYbOqhZlLvILL7Uxog/G3GgfavUfkbLYwuRjcG
hng1YvWb4uXLY55rj96Bv+VWui2BC/WpG/RsWaz7wI5AU7Pbrc16LP30rEG+aWvrarjA9hsqZfpA
c4SLAAsT8Nu24Df2eO2wOjtaG5yDJZ1VkP2b3Nepz0gmwzMfPx+v8ewGap/Yy9tA6klNROgBC/Pv
MThJdsF6WCUNZDNsjYUMP8eBFP0KiGTDkdY9M/izmBPy6YkVZt76CtQRLYCYvABPUACCMPMbVcYB
CggPTpqsK/9NklRxs/xsVz2qj9shWW0J8zws+W7xVAcZexEfRkj1aFEglNlvzBFKbD6yGhw4H0le
UzaIYNaGbxpuaBOYYGB8Ks4EmBjYB7/Y46++tguPBi1mzQ3HOaNoBgmldnR4NVUhAxx31wVnSE5K
zjGJBgOEA4bwpA0TYdOfv7sEZe/4R+dRVzlzSv8twkRLWYETVQRDB/nv6GH5qTfFb7F5t36PLPl8
4fbUw+TZetM5qTjc82iYgqH3OyDEkY3KSIio62DMj7iO1evYsrOgpEe7T8x42I11FqTyapf6JqvL
JwBU23a+SDLNvKs3Ivsk1TBmbz1moG1pgs572kSNZYH+HL/9Zv6NXX/LAuSeVbYUtYBFh/hCJntj
i4IfoGmmMcLTpumAkxlZeAzUspoFoF3Wi4i6P9yPWrOGfcfzYuXaDXpbxmSt4npCszi/qOupo6Zr
LaaF/p5UV534Nb1yN5VbTVpHa3E2Nnphul0HalOx7riqEBweUYSGh/nkd+IZ8OVR4TbbApkpbyvK
7IyjLWCBfkse0kHHZy9P8Mwalhxu34xHs4wZijhXjv3O2b+Ay9OVwmH2EVEU2EN27NgCZjgeIZiQ
6HnrnPMITIu4q9jRUy4Vlr6ZqxdeExcYFuAN3hJg9rVOHGYZDGXjtj3nZNsgWI/LDC9Pgv/ndk2L
7i6vRb3ZRN8UBGgLxpa6ZjuhmmchL4yDj1p3SZ/xqH8iW6io1QLXKeC9JL13Lnz73kWLty2m+p0F
xdvk0elsMWoBwUGZWsmd0145TWv+aWGpqlyzr6KTECAkKD45gmCXAbCrLA2ofvglSRcY2+yH+mWs
kVjjuRjvnOUjebzKGxw+J+1Ac2YGQ8ZhIdwD4vIwWv3VnHHD0S0VfNBzd9DKLvm9FuJ402/cqgRI
4GOg/w5hG/RzvY+TI2Pl89In55wd1EPgM3gkFLcIxduvVd+gAzqq3FAdKoIQBUh01+LxBuD0w4Sv
mTZPOSWHYR87Q2UErauSpJgioB7HtySfDmbxY1vvfEnCXFZxVEUTFdFF2h/UW+S9qHeBeSD/i/AK
STVpArfNEiNMe1l4ZPQ1J2zVQhxG6IG5Xmx1sNV1Oz3w3TxqbxwQBsWPpRL3qqdp4uAtY+CV1OGZ
Zc0bGIT/tCz40r8LO/9aGioY6BwOJCHI+ckzkfOoCigz9xBZdA929aY+WSxPbMoeYbZ/SpzadZw5
zTofo0/aBZ7iXVeXtBquCfbC4Tx+5i71UNNMENCc8N0sxPdAlp5jXZTpx5jQ47bTNyPKxOxPQ53W
68JHd4b+CNA3YGtlr7KqmHFB1YVnu+8DVt3kUYAyVLVtmKA8tZht6DO5lNAkfcM6mi1ZSrxc/Wmm
nQsKWtcDuvk3mJ4bfjxu3EDdSw/6wPbuGXQSmwG6TmAQ/RveZzZoqRZYelMd5gackeXRBMoK720e
m3s3eLe0STcWv9wLl523iIC4CQ4qzDcMXi5uYkEj+7FM+MgdmkD6s0Y6TlM9mBoIdjVYRgaCNgM+
lcVEOCRF6XDGh2ulwgrcgHVPa1aHbB3KjCPFfYzGjNbyswE2NOl+vAXkJnMyKqGB1IyZxcER2U49
CNK81Iyv2XitXU+uKVeBVBmPVMg6I1U3sqMtRL+NiNrAaz/V9mYXydZYq7hksvg4YaMMAQHn2sfY
FGTit6rHz5YCOitT0FCLPJVsTZ/Kh4EkizKf2yebHlLUPzfA50f5F8gH6PgRYw1Gc+2nKkP4PovE
mpBGZCUxoepKFtwF6y5QUU/3zGOqEI5x+ExSYZOhqoIF5A11hys/suHoli6g2hDEZIYXI66XIE2e
7RDABKWLOqgWGrgtP5TRLsjL14QqZyJi1S3YCU3XeTHuzYYRoyK4PYnfrnV3bdP+YUfCJFTlXoxb
uB77lyEBg9/qZ46UXHbBxOSRrxpmtIlLXC/iZ9xF16oVMYXjvqzShWy53KrXO2NsoKr/Ih4vFDaC
fVjOh7FDMXiSRWApgB0vTaUHfvVKJYRmvrmfliQwGMAk4v88sIZhCuQIPGU5iB+NgaqqBkbHfOE4
3S+kiByMapeSmhtzene1v5Pxx8/tt8R6EoyYiVBqvjTzHlSmrTZ1pPfwuIjimLxBlyLlMKGN5XlB
vxoTjeZJ1wKHcSnxoLW0o9uTjz/heP+g5T4sjRakTgUaOzuU1e9Sa2thRgFdXGb7rD+qeO5Ws7uT
yHBjxSKEUoMXUIPp4Q+fuQ9CgBOhPkS40yh+1BHjxNPWst7JFUnaNCSTxxLtWG5aVb/a2H9wFyqp
iot3xqTbSkSbzv1WwR++5ICesFurViF6Xdw0pwdvy5XGngQHThVj9vapIzJrNnphxbBl8xQaJSEL
EW+rlc7ZpjZE5L0bfrYutBR+q3N3yeVCiBAOZT77jLsJQOJteavsElMHUwjCHsruQ6fLh3k5w2J4
9unPqDDEdjI656oOXToyvhbtos6k+78EAwJ2bvQWajYmxkkQ0dSRdFIzhvxqA7ICSNTUElZ9HWxa
NH3eqTMaj9lLB5dowgwQ/wRyRdJcAr0m3UCt4qYQ0dau/yaa9jEihZPn5p/RsF6spTz25vLcWMVL
QxHPo+DKC9i3oq8BE9EhBvTOJHBADUSLnhelmRHSmU0yRXCDnWTijMl8uBif+shdVuaEGwW9vsJa
PpLlE1jtduD6gzFeh+Ruqa0+Ll9gSuvVRLC16F55Bbo1EdEtaXUUJ5ksWvMhhSiiku3QMVcIm96n
dHrTpfM3BHdJAHvmU4riq6+G5yhKkB+o2jeV8C5O8qASkjkb7mr1T7kRAPx8BozQbTVfblkUKoUd
a+SBBlwHEMpXyZVemXcVhofogVMesct13sBx4Pika+Bo9nWa6DBxHnac6iUOAD4PVaVVpmM+iqq6
0ZIcMB9lNkaXuZ0GRot1T5Cu/44JPonLY5WUhxA/T4+jRwzvy1B9ghJCqR/7HQHNqhuRwq6Ag3u+
dfT8kv4S+J+IGd1SrivPhjECHWQyJfGkcE/6nFzJC4pg6XXgefLQFMNRr5RKlvPt21Bp4/Eg6CaQ
jgD3oryuEHjYLOC5e7ZnU1bnOAJ71ERs62S56f70RqaAaxlex9Yshq1XFtQBBTEOk9mVSqhUdO7j
VG4Emt3HiuOLGX2dY9TKwG1rGGyyNmH8BnmD/AZgPo3GmYkPD8NJqKONwria+vKu6Qm/eAZ/PtGM
ntrps81QY5kcBq1p36xVeWpn4J76jsWQ+FCuKKERKQ93zENQmcaHwW/HIEzo3YSTjg53oWj2cFy9
rCGHc+etXuVUm20ECq4vfqcZE3JyFlNCyZjkzlgGYxPXxT0k+zdS+T259YsqpGq8hUYf+L4VDpBK
6dCTKk4B4wyUpRBmcIDBNal9MuvlpRImGHAw2zlSIVHtX7FmrDbgyeKLlixypbJ8NX9oR2ev0sep
t4G6jjfhgKOQNoef3X0apfzGHPGnMqvHqA03ScVDzDLENMYIbLt1zMKRNqiDtGM+UBna0M1VTdjR
4WeqhHaDVYHFmufkODWpEmnOEbUgmPatj8mdwzaSjfbRaNNz27a0AvySPNTprphJI2SrLWFgtx77
G5AKmuqQnbx/ZB4o1MxvESXKthVw6Mkqq9WcgAiL8/ZR+HLXi/ppyLAJaeUynCwt2TSdRLKhfF5s
PQWpF/uPYaM0ORaIv6XR2eu5QDJB65uXjnEtTTpzm1jxRY/SE0vsYrXobi3xeU7G31afP/1kPqnl
Ch5nN0whoK+YA2RKPChI0n8wZPgbh1AIwZeKVW5bG1eOQHSwtGcWhr4GTuE6WOo+xWFlSFHYBji3
c5JqWaHAyhDINQFRzOVHO7pM8GZvix4DuKRF/2xcMvxJW74sPQdIYQMpyifH27geI+ymjB+EF37V
OT7puvbkcJCY5DSVjzlCLfzLXHDcCtzn/Rm/YgEuEa5gMHEwjCGX6z0b0iuz6FK3TpjobDy2oq5P
5yGBPRTRCzbsxd8aGvP0yKvqfeUAtIjJfJjEv6vwI5b2uaJJEmkj79VE9BKg5ip3gHVVBo/UfYiQ
qgbqjibbxE5zpx5HQaBWkfuougte2x7MLjsbqXZ2OQ3VnsoqAWiJGjby0hdHnx+cAmUWK5LJKavc
7gRMWzwiZI1aGpXtkprRzXcdKOwgyKNphhbddOAJUoXdzFUiBqaQhh2DUkCyI+oCzjAb9CIBpbXR
uK5HukkjE7JhwZZz8cInKoMz5JbNsgyYrhtPkUIv9t6Ovsy7LvCgq5N7NCdvlp3/VkTaVV539Z9F
K3202cWjDG1jWwtuWT2VMiHUkUBZR7CjZ5jcQIDyjW8z9SKxAHN0t9WJmqfv/sSewaMaLbT+ro1d
BmC6Y/BLDNZ6FxmT7g/DuKORLt+ZNr1K1AL2c6QjlZUhGVBVoFHAhOVRcxTKMMNl2NVT/3XpoJAr
+UafSNKV2r/OC+F8Xuz6lLOMNUwBq7p/86X7mrsU3G7CmD3O8y3TrFtXguH0MgTme/GaWuiPqwda
ZA27WjuWYYipQm6c9WF4w7/LvepzCWbegO6v1e9SGz+d1HkLveYpnPC+8asvn7TGJolqx5KNp6M/
N7XGtenG39g2Pbg+Y/kv6qbZ+M6BM5OzEXpdJ8S3opX1zqFbuRb+/KNlXR6o5o8H6NjAcNLyaggB
7a5zcYIprG4f+/XZ9Rbs15vAokSpyukBAkqAkNDD7Ovngc6CNEgS1ewndw6YQH1IWgV+Gh1hF5xB
qWxaho96DiajtkyOnJ62cqGfXBNhJ2+4VL55FD3ecn394QisgjxzOqpoUXoOZmJAvhua9MID6z80
LxryCKuBS/hL/92li1gXmFygaVCsmKpgNzeR0EwDGrFw+1RXHfBKAdhxiZJt53l3F8PnbYmMA7g+
iR5bBYfJJg4meFw3xkhFjjpRV/hqJgEKEt11Haiw09PrSXAHWpIWxcU5w11ajVb8EdVfHSKY13Ic
RUn6lmd4DyykSTpV5GppODXbDipLa23NQVsbYPIYEj27HjwvqKn0PG4Sqa08CvdRVD6WmSWuIZ3m
b1emp8k2buPktVC8y/EAQjVem6CMML5+T0mFsya9z+Oc7uEVmic8q7tjLiAsdVI8qFxh1qEh5SN4
+tmawY2P9b1LmUp4JQC62qpOs6WftD46DsDzT0MqL5ybu55hUiQX5hDhCaYz88Z8m3fF1l5KItG4
m3Ojh3NAh5JaNLfDM5hPkux8bepsSKDOtJjR0I0m82zIltGAaXxMsIXR9geAQOIZnS1nfi7hK67c
GE3Hxo+ToO8cVWy34fTQjDa4FBNmQTlBSG1iNYKSmXcbVCNskfJqFqSvMh67t87q2iAevF+nyj/K
wqJV4KGdgPxh/OIZHcgZQwcKM7AxNw4cG8DNkIt/5zrCLHwYZTBbbnVxR7t7Af5MG5+Dd+5lyxX8
aAfMJMUQU1/+amBYglhExTWZw+ShNbyWLNOWRr8V+bxcwwRKA7w1wrMHWao0FxTPam3eGM0078fQ
QxC+x5jBN9O7FEm6nnsbrHwcIc0WWtF2mOJhX+eeOBW80aOgIQaSKatvfgVfyq6BjdtF8iexUvOH
aFvt3BR+vmw7dN8bS3u0otLcaX3pbSKszMGr5vkxKq9JY7erBLj4Jh6ZUxuQeRxzoMkXwcwuITqt
KxmBzfcRObQBNeQxc9Uqs/BYa5zV2JjPgz9VxK75BTPHlwkmHsAH47PI2IXCaw5Tlx4Yb7grtyrf
h6p/I93dC4Q/GL53O8BR76WTor0ABgiHcds9aT6rp4BoewTE8pTaPpltuql9bHxaUumwrU/x6N4E
3W8Z11uAffc+AbphQPlE5mrf5g3gCnr8Lt0wPXuuB7H5VxbG0L9V4FG9S21MseNhI+dzdyvKBSXO
WlPtov4uHeuTVXxyINIguuWZ5r012+F7muShkhh/tLG1aYa0KpnFysADv6R3GtKONdD2TmR332JA
b6jeQJZeK3ecEA3GF6USV9T50EUUadnvRWHvOpmfjEIb/bXWwnkZkSUdOHTQT++OrhhiaI0+5TfU
ZaOpNn4ozoJfNhMgBqEPwFURzCYJSKIOOCKsmB0oYO3R8RcCsWuDqAOOGwh/yMrtVAByM1IKJpEa
oGfjLNxNdRQzbZ1QASq66C8LD4LD6C3HwqzExSjgTOshXUEZ2yls57roxU8RC4YFdZrraGDVdQbl
RiTOZfJkDNoK0y9XT2OgW+3MXs0UxMOaHO2UdWPCw5d+yGrs9b1MUGNdRuL04O3stAMLD//No7I2
PIRn2nQ7igRkfP5tE6W8mBQwRSoscyCKtxKqIerhHWMXEgbA/FxD/WWsIS3LydmUPlPlAZGrdIw5
WtrNzGjsh9bBxFReKyYaHzLoK2Vlrp0zmX+mYMstNDHiKrkJ3bo5iBGEU3tKGq17sLQm2cfQoqtF
20oHe2AfdqWVUmWZRXEtZ0NfKd+HKIuOo6+fprr/EBCbe7rOJDW0nYsqRFS/cTe2BVZbF9XNywQp
Qk/dLorkNYMF53PoNp5/acL072K3z6FuA28jl9AddzXlDfzvJo33Sx9/j5FxnwhD6K45mIC53aGg
u2ojv6cJxPehsFmjA/yw6IJB7x9RL3iYev81qcOnqMJIZlqCEVmjeWzf5n4RZPmNT6u5uMI/ek8l
DJJ67NdJPgPzhWgUpn/6yVpzE5sc3RStKV91xGUAwgKl9a0CUUEgPlMSfk1T9GhoADYruDfp1P40
vfMwOPLq2QUCPcXFsew3Gi4EnMIYj6mZv1geqpeD/KrQNqtTpQWcPbt06nQ6kbEWhH2B9Au/lKdB
Dh7kobFVfxYjNlflrL+4JhApD0ey2fIvQErxfbQmkkozC5kHUtn2+gjvGj3GxV7pDeSyPipXdlw9
F5EdoA+zjYc68Cfjp7PSMnBx5z5Bsd1rC7GpSuDfut5ey0L42tnBnlILSc4Z5Eru0yYpmCwz2MTc
lJkS71UmsGNw4cyQqUbzbVVRPKI8lTKskN6yXigJTWfYxKy2JVnWY1vvW7PbACkHZ4Y4ZqeT2Y+r
sEMCgyPK6NKvPMUgx+/DlQenNnIpagfn1lIuJ1O0BcQemPhQJLZ5sEX2ZDTzNtZ/DbQJyhzUzywh
ZVGK8LaRY/6PpvNqalzp1vAvUpVSK9zibGOMwaS5UcHAKOesX/89i33OzaY2g21Z6l69whvw65lb
GulQ7F39sVkc7iwXY4z3DDKf8iJ7zzPKqBleEPqEXQiXCB2sOak3eYwRmM+MosnOmjl9ZQq8cmYN
MF6yhcxkWjZZCRBx1PTNVC9wpdWWLvrNxCu6BETHaJ82TPPg1RwuAJ/FFxLW1LANEpsBmt3/GTTj
YZzipyacDzSDTtnQ7p18JjUIBhjaATNcedPcpz0ouzEpT4meGtDO4ve5YBQ1hcGdydDJCxOYCRnN
itp4VnqCpnZNRarpZ0a/tyqu3isvAvzhHUPWt2qRXI7UjuphK0/ALozHRldA+O2zrZtPFidbuqQf
UbTsl8m7NKgAa960731nk2XJAetHHDIRBzDp0ZXG3wUfRxCeM8Ov1OLwjhsI58gnZDFNqXl69Fp8
lNyhXYF13WYDS2Tolu04RA92EH2PVkAqyGBnrVvTR9YkazceEUPRT1HorONw3DMjQdulHF9p258m
fck3y4KocYOg4YrwQzMwrzcDTcergx3IIVLavWVA8O7VQ7Bkj0vZ32N0hqZSS2IVD9nONk2UUWza
GjVu6ZVillesO8DnejXubULwHJfojBgx/iIt+Ny2hwQNi/OiWvR8DJ+44BTWixZxdOh2l216HdJ5
12ef9jxdDUu9hZ5a63r4Urvu31npOx85vSO9j6ewsp60IvW2YXyYlajyHCwqReQDNSDgBclQ8FZ4
TG0Q6RVXAZ2ixnhVibU2AQsDi9zZMR6u8bxRjbVOreWnnaNlpewLjvLGqqyrlZnYh6nsD2nkH/Ie
GTNTfYb+k2ojpFz07Np0NuMw0MnFBzoK32WnnbiKZcDavHbQ/mH58v850PHJQF+GMdIy9WvNGBEZ
xs6z0vfmBFaZYi5N6N9EKW4iv1com8wLIRx7460qHz1S87puViq3Nxra1ZYqsDX+DhPKaRQvfpXb
5pyTzXzstBxu65AjEtBvyJpIVD0UW7wWuElY/VtcjMg12Z/11tS0Uz11Bzs1n1OU+Gbvde4wXE/e
uoTWuFl8V4txKsHmIJxSZ/jtmDtdA/E3zMWa7xWXI9MFB4Rsc/JQQw/RfaUpaiTwVPuh2fBdepXg
/pC04oS6C3H6RYBtm882iHgUVbEG9I1xZXY/Pau4qopNnVPcK+bR6WyhAqdHENSg28rNjC3ATEmN
VE/zxg89oTYKul2WJvDe8wdjpOc3Bh1LPqxXYUJHN45nmPjCXWXroUvXyLsxxV0aB9heCRMEvXAV
YQ9vYWPyXWhfTcAgbgxQ7detA5pDJeE0bg+xE+68pOrWVlTXZ7uD3RcvP/HSnUIEPuUpd4v1XHbu
U5TX9ilK5nPCWM0tg2SVs4y8uHxRDX29rqgf08yjYzMlDJLShNa1qmxMFYfnuLS+bHCIRetg6J7j
jViNk3u1MVpmaAyIwaxthN2WNQpM6wHdQbNud0xm16MdfrcaSFAL5At54lDRJ64xuQsWCO3u2k68
+9BIOCaNGUvnIffXMaoAimG+Pfg0kTodiH529ArjSasiJpqMCOuuvVaTWjdj9JLFzWuY2N+1NpCF
Gib2JGCl9Sl4bJV+GQI/43nb98MgHd3+c/EAGtCJgCAHdcHlCKZAmHLF4GOYqHe9c0LnPgrcQxeA
l2qVtu9CeMpaSfPCfs5cF568RVpg+8N0N42QFJVdsptQ9Iot2hOOBtHPtyHrWS9eXT3UebHmuM65
1+XGyXlRDtiQwpCczNGgTNXw4ZRLApRoMRT7zto0EfDdAQ+xBeRk1VNOZAy8Ys2+N9PiauLCWzc6
8HQ8sjUb9RMv28wtEn95kW4VEqIdftZw/03jjbZydAvTpnwN/Ppfr3W30sgATzpcRkLIaB11jsLW
26JaeG7awWC6NHIkd8VxRD0YBMs7XJ2TFy4fgN3QB47HbwqOQ7nM16wNx5XeJ292svyULvfZj7zH
pi9Fld5Ibmke62Btjbr90GwveEUW5KYmfHar7NnSskfPjAGGNbsUQZr7hNrLrNSm1BkAR94OSM/F
6RdqkKVFKJ5hno9QCIMed+mvjdv2gHxb2k+Tw3ao2gUgobfrgVUxBofCpJbuXwyEpUY+BTWizI4g
jbd4TpT+pk3qf0HTWztFDpEFCH9qjba2arVKyUp42LtMdyF3jB6clMU+5Wly1FV47SjSF9v563X5
2goAdOrI7Y7BOnTBznnTxEyhybYgPqBBM1pPau7znFgbCKsvBpUbis4z5izm2jaa0+Dn19TKtwoE
umR9Cs5m4qU7P9XPgqux/Gn1e3haYJKG6M3QEPWxYMcuC0pVY3IplvrNNIG0zVZHfhYgIY+Z1Zyx
PJi+MU8GFvtW9O1RRcGjjUJP65eISqfdv9rr997UPpYKXLRHz2LF+VqzKrN95JkfYvZB8ceBN5Lz
1MkBwEbtPtPuJSqvRC0pqq+Yntcm9eSUrgXqwVja/Ab0QuRT6p6/zrUvz3hd0O0i0plOuYlM0fJC
nyQNibKMwQa14Zy+8Ap5f2+kokkxmfrOZ6h9+SHPAaAhhRE5FtUXwv/zYZy9tc7hoDv3E78BWjgT
X6LF3cSGhhgL4mkPtf4gd69TLjfpq1IYhmNwav2+a51eJRiCAhjbs/wTXyJUj/w37w+ybTxDlJf/
yUWkJ7sWpEpbMqYYxIePa+KtRuOaQ24rAHx8m453CsovI0c7E4Fq641fpyYajwo1U3XvjOF6grk2
8gQxP+kVtNrqEnN3U6/C5xOPIubUvC0XwLiJuhfNsfpQOi9W8I2pFtXdM1gvfsWN1TioUhvjtvng
MKjhwEmjf0jp8yhkiEl/QRwfpo3q37nwIEw3nfbuBA+xUx67CeOSYltOKPCk284E4djRyEU+HCtk
ehiJ4N9k3/FH/33anIFk5W5X/FIeS2efEXmrl/Pvp5yHEXPRsXqVQS7XD1QG2PKuJOuQRgCXxPHA
hFdumTw6rpS3lTOBHwhZ3WX8c9EOLyql2Vj+B9nji00Z0vVu/YN53KMc2P4wf3VegOXvhNXuCy+W
F/JD7A9l/ciSTONVHlxKf2HA9a3REeqAfwyok0/g+nkKNI9OdeFD5daPshzJOGoSa9nXjgqZVm6j
GHItiJ5ZHgTvbsPbYnHwVceW5Ms88sYi65zQyZMcKa6p70iAkpDWIpLWvCTif2v3P09JeZ/iXe6A
vEgbQMNMPwOHtlrIL5EQj/A4SngfFl3l10fZGHzWQnXG50sUkh8qvoJCrtDqy6k8WPGGfR0ZaLJG
6tBjDUNkT7c2f52UxAByGrk32kzLALQJv+6Zq0SLADe/h2wGrNWvjOBR7iGXHCZsrsCTG8JvRG1W
viMPmv8DICFrQazZNfvR9f7kPeLOHfIyViCiXT7ZYLot+oNwFzLOORIybhnPGmYyp1T++34jp0Ez
Nysy3geL4MNLcrZGivlHQG7Fk+M+2f17lrwOmgWgn8apgbmIr2ixxWvXp2cu4ydCvCyFlMtPmoQ2
iDpWarzx4rxXJ37AOL6WkQ7fFLMQLr2XcAIHUzYE19JidNgFn2VuPrXa+38POMKGropIuXl5yFcS
/JQsD17e2++6OZ+aeWBU9DoZKTbpxPOq6qA78TBYUM0MQ6zBwKRqgCkB9Qijm1t4SHk3I/KLbMNZ
AgUzKQsNNeM89sD5+foWp7Xjf9bx4xBcU4/pzWz+1W3SHUMvHzuiQzg+TYCRqsx6S6Cu6iUAdkeb
D3PV4ynC4x1AZRWoX6IZmCPcubKM+9hHRdIcGOgO40cXGCCVCBbmtzzleviGgfHlIUyYmxFJ7uhe
DLP37tIO6HfmlGBfYO4z3a510EN0RqOx+bDjwF/7LdVo30wjhZ7j36GxCJeSqSzaNn9V0N8Sv3rQ
cki3OYmJ2yT/jLZlKG94f/xsQdyrol/oN9rnZGfI9HNyN1MJWCD6qcvymd4ZndV8vtQVs9qifhlb
Bu1TZJa7uszeqsn605FatlF/cZ3kNOCxxVgCQZ+qOajZXOVVjoNieJi95iD3bjZmqD6+8V7XdLcd
cziZJDOOBjw0L5rH1EE4I0aeSMbsqdeeUWtYe+O4K3P3RTZ0bwVn006RA65QnA2n/ZToh3i0//aB
+tPRSRUkwDoZ6nvRHO+IRnGkj6u2Gl/DPHzSp+RP3WQHDy4dKWuMY1qWSbRWK72w6JtM4NlTazxF
vvEQ6+aRNP7ZN51bumgXWUgGLY7ea3Ay0YIjfe6D1EZFMFwkfa6CYU0DeS2xMkz0Y1d7qCO1J8Yc
z72WPNkVchP8HTJKT2ioncOg3rdjdXCj5BYKsyo30TA0VXQVrZhFH1+cSr+1IxOzrBjPiEMcJd32
AuJokb9WTnyhiu8Ycrf73A/fCpgDAG+cdhX30RMtURNkGqWfZzVfnR192xFdOHoFtIfZmh0WIKV3
Tv35pQ7R9s+HW0DHy8hQumPY+jlOBpkyF9OVw73W2puRQU4R1rgJWRdla2+GuXwlcQZYA6qB4ghF
Pc0XdbsLnB90hBqemvk0V+ljRPjtvPicMWNDPAmyf61/Gmr556v6YXQ8EI1je505WNPW3pvsvnlO
35GhWykE3vwmvFdutfHc5ri4y8pDbK8sKHZn61y09qvE7WACSlXR32kGqBZpTHOZudSxT8bnqLIP
TTNcYU8B1o7tL8sYj0443wOy+TH67FUPDMgAGED3NY539n1YU2hNEe3RaNEvJl0lvSjue6c6Oth7
wBy391VITNEDxCNJIOPuAMTrvYj0a1DoaJA1iGdMRwoYskdrl1XpW7BUf/uqvwStBil7JD6bNQgj
9IYHUMncpc5GM1LRVPRGgUQ8jRhU4CFwqjOcNZNqI/dErzFtX7KzGq230cRQrtb25RQc/YEcjyxh
CJe3RfN3lh9cM7u+aEl3amccyhDMyjuSzaxBVcXYecFwmjj5m1nD7Y+buFg+PBM/pE6KAgYY0W7h
o+yqf/fjGk5xvGDMHtKL7DfyHHDKoq2xIuKuJ3fCJrtFEpafem0BcRBfuWXvOC3KMGlIz4sdJbfI
UNonE6Mec0Mgw6qL/1TLeJiq/q3TfURS3eKT8dr9rM8HSWar3Dg64LNitiZ2HDsE8jY2eTcuHVTB
7rIZC3XofBrqLeiJcKjeEPi/GXa0jVX55c/aVrKOJsq2pUOXcuC22MbbTLQIfeYeEqL1uITIlp6F
Cjn288lB8hO9QG3N4Prope0tt6dnT6mnxjZfq8k/whRDSQ0zzKrGYk4rz61tY6zFrYmdga5An+4n
DSam7trHKXRXVWnhZLVYIHJZ1n7dHQjOiDZpxYtCXWVKooOjp4/uGL8AvtoT/P8xnYVPhJqdu9As
KOJtNBQnOg07P2q1Oyua+VcaBI6adnoaXQAgI1wg2QSkoLVmWuhk5c4htHhMxD1EX1BQAaH6L0zR
HkgbvOppz1tjv5UF5RrxUYy/89Z7yBwbDQlmQNzBgM+DKcTOU0iXBDBc/YDIkQBWtav7sW8ufm//
A7S9s4fsbHvTyQq7re/z+KtoU9FKlqdXNnTqJj+8OiXjD6VEagdvHW50F/nUueG0S0WYPdP0L5vp
JiJ+2smZLLzuK/NB9+NdbceE8wgMuAnssmnGI3XhuyREkuymHOIr1bcf7bJcELuEF1A1V6/yt1lT
XFqU3i2333m9vm+mCVfrLJ5k0Twkrg03ks2oim7jpAB0ArQFR4IPQrqHmh51ovJjUrfPpbdsIZC5
d57KXhFf2MPN+PL0ABZbY6Cv1uvQ47mSxI1owBf5e6G5X1NEp7+yDMJK/QdprINpeEdjTDaJCcqf
RJ5Mb+NYLkpUMZJ2AkGcqTrmKfksAaNxHRdXR0nMoKPMwRk0ukzztp2PVwgZaVwyOYxSFETk9DDK
iXF6xbk+oVJkGAcffTNo6kBrEzTaeS0AdzCmevfVJfEfjW3RTsEuGPKt4XXfwPYOVkVjnpQcZjnE
gujF9gY4MJi7RcH7GKAC6UJazwB8uG7/U5BX1faAIuLYfcEPp3LFu0gOAtc2GcomO/nLpsxeA46C
omLpA6d4DHqshi1QaXVD74TCDuKUHXzSwAEppd9SNOZlxUhwWThXxV0vslEFoZtJa2wHkOexbboN
NpdPlUn0aNL02IdIjyQgxPPwMozRPYijh3mkNEurO59Tw/PAC9tobaW03IwY150w+FM0E5bmyaFL
073EaM3uT4XWb0NaDRE1Q9WTsOdd8uqp5FqZ+aOrtZ+1Z4leKUJI1ro0xk837P4Zg4UavfoaIkz3
4H9GXrdOcnJqv81RrlncfZJmO5yyMJAffoo0OA0eIUjEnggFgKywFws2mqt/Zf6yjXu4oDGmpCV0
x6RoNwsRsK21o0ZfPMrdj8GP3oEr4ppbYMA9PzU8xNC2H2fXcMh+42eU2g5VUL0z5XzhqW6mcd5M
bXVcCPjwCJf1jAUX7chrNMPmnQZy4cp/cxcvZihKRhCT5I4T0qaxdiYD2DIA8eEHDxuPNaQZ6BsU
7qFFabOidHLm5OASzaaF1RYvxt/KgRJAHQDFtflaXCQXnWZXh9EBM8ztmHRHV2BptSqfbAkUGk02
NgUCns+yIlku26ai46i7l06rDk4635fClktR30JoueGNfM79frQPQdnh8aLTQcEm5q7wR5rX+V4O
id8nlFQfywTWy4mXXZjU1PsDXbvKIGHPecoJGU2VxQcvdj61HkG9rPvBmIAW2oLglvFa9b12F/Q5
mDp6g+2yodn/t9CMEtG8ActrpB2tNqDeVO5TEUmlC5c4mRHhMKL2FZXjk+7lYBENTFoK49mop9OS
eHigLZguIVXvTeOrY9Pv9gxMxhs3pFnegn1iyhW59d9MU48mrhjcnDcvQVyqGlO0SlDDyDx7O5v6
tpduVe6UbFemHHJnNYtSMC20dwA8RyconpUYBmlwIYMxPWEvu/eJIppO7eDMOd6IekGDAt7ApN7g
qTzpY/bPNIdvzdIoIrovOxFxjlyWKNYDvLwejJNt2X/SKd20aJc1CunkRCyL2JEV9QHWUXWIjrv7
Qx/otaySk+5qu7jsVn1LSj22+ZPskmX0npY2+xf702swtjfqXyCD87WozaM+o71I586hNWYF6iIX
KbvKgL9q0Vhui2pLK5y2FwkzFQHA/rVBoPBCrk9P/uq1/zlgIErygMG3vQ5ttRkpVWcyEsmYOT5Y
vA08rxGqMFvdx5t2xrOBlWh7RXWX5cVDGeDZuBhPc1NjF+PQIIeLnxb7WU/p5gWXgr6X7IDZzI6O
1qPv63C6RE+1a29cwMWqAA+tWSDrGujXyalt07dBn5hRtbffyI3PpASFKes58vOLb6cfYz2DuEfN
MKB9rwuG3u0a+KFUphnkciN8oK1AsZntTDalFcVPCSPiHtFxl+ympNbw6uK5AqKIhuVOGdNBc6rz
ZAyXlPWJuIO7y+txLaVZmhXfeeisiBI07NuTfP90REqHasek6q8tde58i20c7t22w/VkifCfxMc1
9+6nZfjIbetjsNEGgbodxMN5cOvvKoGxnentu96giWT5fbG3Te3VJosN2vrCsOUbwOML9euuDRnJ
obn+wChmWUd+tGER3VD5+0aY6SZPJkKruHCTl7qnO0OcIDjDnpx3tlu9NhwJel+/tdiUwduG1kua
Q1/uOmvjN0LSZ5LqrZ8ap5rlUcbWeWh1/Eyct9Li62gk02UGhx2xdm88Fm17Cqbo7LCCUzPZ6729
m6PxYUStN0zh4TWgTLk9iKcxeAZgHZnaNxr2JSl7d4GUvfObemeX41aNyymyigMI5WveG+/NxIlX
k2y6nUKVKJ9OGQNAoNxAjVir6D1suhDSX6DdG26xS4104/vzPUXkoSiao3wwqi+bgbsh6tMVTqMJ
/apO1q1h39vA++EGktKF+kHWX4ncm5TKUlXKN5ITcwq8h9iI1V2YVVi9qVvXmtts8bYczeeeGD9Z
xtmaUNJzIGtnWiSUX/U3xaMtQbpH1kCCJDCId/dihVmDcWbwuczuv2WMDgWj5Dh0/g3CDal83Jpw
XyHtuUk1tKTWYxWhHjWYCFbFwZmWaE9HSs7z2Z7XYp46dKibZ2P8bxjjciMRtdKmjW8239A1b9Jd
l3M4YtOi6XJXa88zMMJcWneck4PDQnUqqbk4BUzkBKpu2rWBaMWFML1jRvxMFzqY/PNBbEwGsnAT
UH9rcR7hedItODyYNJC/FJ2qqBivZay9Je50kXCytBGa5u7e7gIY5e19t8D9Y11ITS/bxhuFRdls
DU6HToHsyn8sxMTpny9cJA52e5WW3xVZmmcCEq6B+dMsl0buTMCSB+pY5THNUnw3+o8UKdWqM86z
3V0B1uNiCLuVPjQ3cKfl+p9MXy4QIimVGsir8OVnOrBF9Ft3VTUMHFOjHE43zEdXTeuTrCdbZkDQ
7g1EHl0EdW+/VY4Lk48r0asEjBie0PjP5Et6Z4avPdAZCasCtqL5DDPtMRZKiMScgQabdl8PKJQL
KcI8yMdVtP7M7lWucnEpolgucgqkUfyQT8nOGUf0ea/YhXlph21OvbbR7yrTZTVxdtU8637UX6QN
LNt6KkFpMpsj6Tmi7UVMoU+DyBQGjEhR03fNJiYK0UqP9TM9yGms7qyUfUTMtmiwlP1P7n07MGPQ
vwZnnNxVk7EKgx+tuqbTDRzfGk1HYMELg90eSh4EYhU8cFfkRJAbpmjMDpaJdc5f+SY2QgtEgxXw
sbO0A0wSY7qS4h7xGwazCFEtekWgBccU8Cc3bW5MvgoGWSyMMNK2eTPdLHIi+bum/ui7+uRQEM8V
LgHhfGTWeScniBkG+GHTcgGVzyPgL1sTqxsOclKhVQuLpMOlNstQS0kP0lYdcyDedrHGXHPVLs1v
YqZCHzczZHgw08rsD9k1ujevS3r2TVCcekTBZZVgOx6E7alImoPtI4xCakLfU/aWlvFaxlDLM1Kn
r+nyOQzWJU+sldt3B0SFQAIja+jDiR7iUzeGK5Ty6ID/yEqp8o+qateygJpk3pR0xgRBABrsTm4d
u09ksFPD4Luik8e1iehy1857uasGSxLFaSeECYeNDLMOFpXcM9nWRKw79E1+5OiVJEemKz6CMvaM
hFSJ4gQzKxLcrsXMJPiWT6uK6i/fSXI2uq1mOOxrbrJ8eFh9SdhAdmtjsr/9YjxUtklwDlA4QNy/
cs+8MJ+bjYHjbkluNSXnwPwuGgMPumjNNGQMjf3Qa+jejuSIU/cgmWrm54eOQtUMgI/TBvG7W8fK
jbPuN5ENuptshZ7Dss8mgBL4TxfBoV/IAFmOfAPWPbEgQhOk2Zn00IGNWwaz/L6B89dg50f1qrri
FnbPfVNC6RrxxnqWp1ZyOwBQbmWCQxMUSVloAEAFZVkQj3p2eJ4M20xr+X9Pk6HSSh6TNA1ljXCm
LhRDLi7PcUf7E9FcNrdEQ4sJHvWgrABr+Izs7uw1xqUFcK0wjQnyDQsmstEsBopQS3ruMnZsAfzl
+VMENrz7aIKJfMTapDoiq522Bkj8ICHH69wVT0bWU2pYB9k9EkIYhlU8yQpyDya7KwlMvTsAxfiU
Z9hQAI/AaCEyn4koUCxubf4jz3skIXMLTqrgk2Em//U85v2oS3jvrKOQXqPsUVF+5+uEWEvV3Ju5
/BQbnNpheJGc/QYg5oK8RAy9iRxHFq9OCJGDRqdrwFQoID/lKcgGZfQyxx3TcSbkbFCmFS4ViB23
UKG/IbPdJWoCWkldSfjJQu3O8G+JFgKzdYAfMDtl+iL3II2Pno38qVhJUMVKoSSbngOpxlIqsz5R
fTvJB1IjrC2WBT43suRL6mQJWstoSSSUQ0R2hROiaKfr7pG4TTfqhscXPCP6O3xtRYNBtllXXUbO
nkpf9uPsH4gQ8B84gVt2G18yCsOdRAkLJIaejQ91ad8zhfoN3yWTNwo/WY1ZMpP2tGdWblyyAvQY
RAKQu4AOM6EqXbxHKRVYf/K4k7aD7gUFm8NXjn25BYbxTugIC2D+fIkc1dMxAi2JQqz1GXPz6xxP
BolfbCV2XUmFI4dU1M/sfpqNLsKIA4Niify07LdiNtfWHvzfLft1gm4nsUPGijy57ibRRvZYNEAW
Z53yW4kHi5S9OAB2zxJtTN4rgvvAe9TksiwfoHtHn6Mrn74G0XXHg1zBgiA2DKxZWSgZB3AGOiYs
oKVpJQPJFPPGdzhPl5Tk2h6uds5f8ww7yz54zPgEofJ/q0biH/vAoZcuz89QSEQGDxJMAhDSTRRd
1ABPE0yTR6tBWgqO19xBFr7XCcdAHI5Oa32kzHTU8tn0si2MrH0lZuWze8/1BxYQ2wVGW3EJcu/B
G8vv3xPFqGDXvWuOs/IV6psKWh0UeS8yz78hQd2DHt3b/wVXq4tEzGFapzjcIVa8ostDa4nt5k0P
aXqRZI6z1whffcBgKFidZKtH8/jWBcnJ6F4J/lwYUiobB83uLOp3uF/+frDsbjnG+We5Q7IfhzLd
s6oWq9q5YHiRSviNA+SdiNAaqMMjIq4BZORvZDHyI4UwJ6mBr0fg7UFc0Y52k+SRsTCBjLeOfEiK
mDHMbXZpMLJ3uJeYDx5lmyU01aqrbFGBAJjRPcGGl7CB4KMgCYwrIxEJLh+myhbdoJ8BZwIHYLXk
m/OV10pYkZDMLmGpZnFxtQtgE6zkgsCJDsBGyxFWDKu979NC4vMVzzAYnINUa3IBailXbAe6GlDN
eXR0nIah3PEruSl8Q9N4D/iuFTFR7J0loLn2Px9ADCl6uziPcgZMBA/isqww5b/bcPB4r99V3b2K
DfDcdieJ6uHUPPQc3iXHtSKkEPGoH/2NBOGGTaD5P9rwpGftzcbtBXLng8cSkU8IdG3F6ShxSM5T
+ST5ihp7XqfvlsXurtbmbeC/zQqxn8YAnnVLwCopSlOWuTjmxB7mYURgNY+/Fmwx5lIzZIJwDh/m
GXlFhVzohCKvSI2xGwmay0B+hae3629nfZASIteYys5a+JDIFmbjEyBm1RzFtkg+HZE/1pxnRn9R
rmNSlSJ4z3sl+l/eJ7W5URJhJAmRV9idcd/a0QVQJgYufoE+DRaz9KYovYW3ugHPuplY0h7Un2Ya
wVISqFh0BryOqmvX1my/tCQBHactD0zWoQIm0Lf5g4RRrUAXs/yWw95VlEHRsiup5WXdx6F7yQMU
gln/4MPIO/sJNGLRkheHjN/1g5Wm926CxCf7QUJp3Ksjp4bsWjsLAWqQyXh+J4CPO4mRvsLGGjM0
3lRCHdgrOd3gI/4mM2NjX+SA0fNy2xHOI/JhiSiJEZG+COnsLEtF4mBFOiFnq4QLYpJ8oMQcns9v
8mqnDKsBykoWS1RkaLmXaVRE1zDr6dUUybZGusNymrVspAp7lIkep6wGicbJAJq9WXc2rOtUHWSl
aQzjvNg8LT103TD/TYxQXF6F7F6fAyPVbzVEE4+8A0wP+aZkrxJbc6BMJf8ij4U9LwFMPhaFDljs
qBtw5RJyWRHSWJlA2HOD9Ga5Zarc+rq9rWu0gll00lsl9A8V+8bXj25SYa7mgyCqyVKQzCrsVdUz
OSubSx5rIKNLdAdIbpLpTxsATQqQ9GSbpMHyRoXH2bf44PXzHzmx5fxZqnxbkY0bLi4qnJqSWxAy
ftdi8DPRXxDMVEE/FctXlb677pNcLRCX+9L1HhOyMyZ9R0lTPJpzEaYYruWua/cqi9UmwawXTB5z
DcpFd6011H1YHZGRv/B+AgyV1FvD4kUSm5AQJwsKBNpWbhMbu6U6kaggKaPF4S5rkDUtaanLAKSb
y6ssgZoQ5lr5TvIcOfWYUK6xuJLQQLF4/e+ZDc9LBbODNI3ju/bAJENmdrsXicXsYPmSevj6ezHj
xIwWPirRJYy+ut46/H6K2Z8ldelDdSDFycr0IycfdAbG7qzU/49NknOqyN4ZnbuXYDRRsXcsuB53
MHncgYb3/BSsYf3isWGJ2D66eeoFVXcqtqE76Rp3UG5VjZhnpH5vW+nO20mvgDgHZIAcjnIO+MWy
lk9oyEb50Ebor/nPbyCk8cxZIAndUtsvQVgiP4l3H3oxeCRMwYvkKL4fH9PF34cmMbtRZCHha2Np
BwnoZpfgsD2fKEWBMzxBZjlI5iwLO5zopnDeoqLLLtLNTZCM17TtRGrzyvBFUI+PbvpuWu1G4mqu
eyfJLrP6LXC1f56nIyOsDfuWj5pFo9ULT5J+SStoajp2C7pcgJohQjIWFDWt57ghjjQ6HkBZjCyO
V2q3RVNMFfP+0vvhK3pZFwgm+WoBhLJC6hAySAh9tFFhBVSiuw/a7i8aZsSQmfO9D0Z112NBBMsi
5c1h+evFfR1nC4J+MxLfQaq9+QbPaaxm5F79znnomwVwflGRV7sgojMH7e6wQCdusYycwtr7ov2k
U6l6xLAZylgR5imJZPU2Gs01j8L7TFk09QOEd8VSKMevAYGyKMdSNPms8O9Dk3JpHuImb+8jBdkq
8apT7E0uzrVIfM07BcuP8WIR85m6xtPDA9H3zX1VLuqQyYYpJrQ2W9enfHDb5ToLwmxpVbPSExP1
/ZEobaLST30lVsDiV1P9yXMtA5pfbm3vH6f5npF4bp1y4s9oQjofwmMX/IWG1q1IM3SQe/VHqRWn
iYBTguHSUEpYVcnyVGlodI8lkPj6X4NtNdAvUviKTiDSCx1atQ4F0OyUX5YN5cfVZmCiduQ4O9Vm
O+Da2DjVGu+VpPNT1vBsQbw/+gGQ4l6BDMzqax0Cy5GMtXcx/kQR8BVrcECXpvPaGODo65FzonTM
f2qE3FI1uPTVue/sHGMat/6ifSYV+s/a2HZI1aLOakM2Ae58v3hsuWj+GjvaSlM8YcThJKDm4nLn
eMAgmEyFqD+gNOIxCK8zgGyLvkx7TUfAZ9QI6W13y6vmpfeLlwWfjjVyjvdjwENWjU4h3vlPoZCe
UjrqKM6pd4hCNyN1PvOy/CjGIF+rpnDRc6VXWs67soveEDvC3TadDLplibXzILZBFHuJ+/yQWsmf
2fI+Y5GUzXy6I06cDMcYATpqSUTEcTq8hT2aXeH/SDqTrcaVLIp+kdZShJqQpri3MbYB0020koRU
3yvUfX1tvZoUlS9JkKVQNPees48wrlrCV03jvNtOLGJ4XakeSrwANkiataiqz3pO32DqfNGyeCI7
kIqKWf0xvPzNHEOJk2i8pXV2LVOaF3n7x58AHQqToqbjx/chg/4RmTGnaCmjW2TktKELnmTa291D
h5Y+RAYLX3M8p7l5y3pWjVhULI0DYHc4NfboZ4yzEd5YA5urNZ/7mW1CVWYvQeU/ErEFsMbMn82O
jLyoqaqjlOLW2EnIHhEtT6/L5tg5pCbmdXvJevFSxtiHU5lyIALfPWtrNXt2ylbPOwdCXnMjj06z
hRou6UDLwr2dOyDpLoX6JupIS0TN/z7VhXgLRiq0Q0ptj8LRd+G5Jxm2pIWN8A2Myv4H2IPTluw1
Dp2OXmbgiGNc0A9LawcligfCK/HWxLjRt5wti8kU8kHE81ORGTwUMyqoHmo9RfHnxqCSrYzxdbS8
gV3efCv1/D7lBqVjnIUPTsEZoO0I26zDatv700/uq1M8FZhdfLTjERIMz5sffe0IrFkmZcEeNpwf
fYdpd5ODe6v1jM50SU8rrbqHeIOcfxZETo9RgiawyEIKB7l5LCqXXpnWfn4ZbDLfVIk9KLdZp0kE
oow2AHeuap/gIzzRL2NUmszknjrqKb8YSHfg0E4cS5BrXYk8b1YjJAiUIsJZY2chmbuKnV00YzUo
8iDbZkjBkIozblPfxAHnqJ+qIbfBkGSk+NOErhTN5lrXQbw1KzUu9Az3ZGnARNxWsG5g09jJ/aY1
PdsGgmAXOk/CMD9IWkyBaBko7YcfWYR3nPDHyIog/9J4ryOTM7pJGnxr+QfANT5U9OJYly0xJ8o6
t+FYUErnUA/GATCPll+NC2EkwUb+gLOGtJsMaYMRUZads5laOilyJki+dVO34PJ9kSLvn5PjVDn2
UkaYseYITS8cihM+EP/BEpPe54lxVSM0OeSJmSgZzKNJLqjJOspqYpQP8FuwvUfOaRGq5ja5kmMZ
sNjjw3cVO/XcHKhNWrNiKe1zy8LT7HcfjSIgScY92eod5TU/AaYSaXu65XTZt0wm3beBwXnd6pSj
YVkaYhuqfnhrZl+z4zJh28XDq6yteKdsJjyOFADAB+ADu6l1i4IJQ7OjJITLfJxwcNDpxajTe+Pi
6iujg2GMKc0kZU2rKbbSS96WBFvYgRuAecHljSbfYmkl1G58nckTAhbbQ2sTAH3sudbYPRAkYBPw
uOFGgoChbchljq346BTJuHcdx0f+GiOUge9H6sDK90Ja0/bU5lTs6iR59IGBQzvAVbKubPGVNhLc
M/rTXQPll6Kenin6GebR1vFIe05Gr51ZdofYNK2diMoZnk7irLOCZNeY0uhhrpatemL4j1LLIVg5
bcG74OfspKhoNY9qSKoKJcQQnaIgJXa9zss9jUiaa5ksoMa6ZfAaKZGwrmUSywRJD8cmtWrkILX5
navKfa6cNvzobXf+9i3TXc8ZoKxCOpwK0z7ey6lHW1QVrvkdu2n4pwJ2s3cxVZJdYBTyG4Q38KJk
AkHtZhiPRmJw4DtZJhlIqIatVnYAG23SnYIZtdW2xrfNXin002vuTAA3hn6x/TlZNZBGOFlIQIu8
DAPyVD067GEu/5USnFme5PXVdgae2hiQw1MzpM94qOrnvrOxkdh+Mt569KAolGL3bdRG+zFRLb6U
Mqbirw3rT9eztNYWlndvRDMiQmDmg4tKi51Qv/Vlm9+8Sc9/yy4ErhW0gcuu1AkPhAKys9STZgmw
aQlyw5DpQRWJ9paAWOSOxU89ClockwVHKUMRbE8WZPemT55FCy3AgK2ziiMU6f0wP5Fl0/4jSysF
4+0YoV51g4F7rXNxcjuRN8jNGEtFpmk6seNzBIOdJC1gukNp7otc6A29YrQubs+530VZDRm9nlB3
15p5K60NAtiCAAt71+v0Mo3yVxKFuSJuMH7uKxfjyVhYv8SSjvTdNCXpMc/W0pNqI4f4y4aOsxDI
gMSkC2UFvQS7apPwBS/rFPWkXrM/qFA20sANetKnSdbJop1WhFly06oHlSZyPdqlAaPUn56G9nNo
3HfR/eOh4EJ81gPSmXZYCJUO3juW5VPd/k4Z2MUhela6CS+ScxdJuRwoiSKnBjuOxKIvmiLchiQh
kvqFTeCcJM4NTNd6bPLuQRo0stnjVSJ9F64Gpzr6VNc++L0Yz99bQQXNt68FC/tG2Oaho2cCfTsB
qMUQ/Mmdlxrn/n6K3DUn9bFnkuc6GS4PHkt+IqeDkRlbG+mYAMrCT6VKABf2HjYFFMDpaNObbpzq
YHYEt/XqsZp+LWQULdUKHwRjz8tOifJDNfNbqKeNZ5MgAR43L9569o10L/oFxEL4Tc3dcxzCgFvS
UUAPhFAVKO8+9DHOtpLonjldtOUP5En8RwAD4lpyOEzeJHBvL0AeZAM6VivDpgxb0jRS2As/Y/ya
4FfHmMgbDt0a0m9qWeAxqR279WaCIskePtzmyQKNL9U9SS8inN54SAqKESJKb2vKfiNt8zgqcpIZ
auSB7ZYrE1b8EhHGYIf3BS/DNXgGiWV2qm4lpEHHIGylBGJgdf9kQXuqUn8W6xCH0rdCTBvi1R9n
N+awHaz4ESgQ6D/0mz50P1y3eSb8CFKp9Yg0brVQMEXWIV6PoWQNP1zdSLmQL40kwclh5iJfBRbX
wxxFm9ZNNssdXP78n/walwNc1YY/WhSLzOh7+ZkBjIoCh5YDXLqhi230762etzqgwAmoRSMl47DL
cmtt8tD6KKBjJty5vruPFvZLC76EP20NrC12DDGDLfrAJUUwhkSOJWk2wQH5NyOt16QXr+2QXkeO
Ec98y7Lw5Eewkh2bIGWUmtMRfCwdWTCRHFSsV5sFMhsmAm/Yj1b1fhriV1k6h9zxXnOzf1VoRYvM
/5hCyqHAwTE9eA3I4bYGbR2+JBJciO1X1CVtXt9mqI9hBNmrHv/Kcr6zCci2cZP4K1g2OyWCrQ/X
IkuOkG4IKADppnuEdlgz9MWAFtL33iN+ljNgFKq/VErh6dn6rSBovux4o8Eksva/4QLeA+z8tiP9
1M0T0Q99TeYINAodBOucx7N8d5xeBuZEZukTkb8bm9ieFG34GIWbdqh/TC+BmzWihZ6BCUjULB13
7s4uZhWxE+5d72/nvhJifFU6uyWOfpUE+3CrpbY3wklf6zL/4cC7asV8Y6sNhVpAUINcvDwSWe78
eGmA1N9lXKHmmBA9QjTE0pcnx8KunokU3TkuViLTQ9dU7EaPdpF7GBvr7/KIEl4mSVkyQJU+mGqv
LbShM2eg7kZFgfW//UDsuGLPcbbJhpHpR1MBlkwrMj8kTSR2iENJNCk5u9yXhUm7MCYZqYPqroyM
ilAZRudMpaxfSqaxdefzlfDoBOTxsP7OHTgK7MM4rTw4FZAUo6PtBxKTa256a+8wcnxux/LnJTu2
IjZpAIRAJC9uFZg0vKa+hsxZpzyODiUAKufu27SqT1x3nTU9AfL/MNIJAhBewuAQivaDJYI3LSWA
YaTT3G0B8Z64X8sM4JZgxbEc/Pc+lcVjGj1TQN92wtqEXbrj4l3kzHxhbFIhPHIabZ/sXpyXD8J/
nrpmwxfVKOIGZ0YqvMcKbXFHOrnx4sQNZfU2hL4xoOJqrDu4Zai1zQUgEjAX6FsgLDdKg4Lx7ezd
Cj6XD21ZHAOUjpcoHgIoxoEoSn6JwabwxtehM5bf2QYOlFYqvyqh2M1/sJF8vBeB+VFYNVgASfNJ
5IBRTwi4q4uLBeA3D5u/CXkjKvtnz+OOkdkkbYaT7Z6Ce+WfTCp/y8zXxbqK8OPZT+bjkBr7RFV/
+FscUQf+drFtZSBirQ7RkOxvvGtnCsngztmZmvkj37KYeG0yAosGDpxzzSxn3bI0Lq9J3I5HF9OZ
ydCH7c2/KRwy9VJ/lTrTVxTxMym7ziKeHvux3bQTeAzij5Bk86XnpL0qe7q0STE+gmv10nGlAD8t
OcTLz+qST4djKgNo3nR5d5CsvRjA6cUGZ7f6jnAJ2+rMWGnMHC1je1WAbtdBOVxxBT3FvSZhqd4O
oX937ArWMMmRXSNHBGLNEstgBsvUzbn0KMfhHk3psaENQe37HX2MH/CNqUGo92I0Xt7qCZ1Dk3z2
+e8S9gaeduXxX5sJxlN7H1LmzXy4m81HzP3mhixhaaMwgcpASwJvuVBrGbtu/RrX2CbRJLBfTxxz
01iERfDNPPWGEWLmHAf1r4dvpGON4EVMJ3x8gbkH1203RMv2LMXZPybE5aH0ZrU860TKlZf9Y2FZ
LjOj9Id1ekNkE+uA2KQhc31yXOaWQCO9p1Q2s2xIv8Jf+2tl3z6suIDFwUna1XI97US5E/Yr16TD
ZNsjHym6T+2qxQ8rW7WO+JB2nRO38VgKEEUUYo385ra/oN5YIEHG2MQN2t6TGocvH1Id8wu90ys3
cOSCBi89pLB2A6tdL09ci46wWewDfGJuGGidB199RD23kKweZBn1QFOwRUzM9MkodRpAMc6vG96H
2iXEA7UUjQ3xj/81USstwSdhaoDiPC7f6csZmhmgXLYLYy42AL1xqsr5XYHzppmyPK7/njCPa3ln
uVWjuC3LvMy+uQDl/9oJeUT13yFdstXTDd/B5pcfsrxqy+MloYkj/n+RIg5PpTV5V2+sLz0LeO7e
vdDce+JZStrMxdbjEzfghRyrO88uwQvcL7Z7GBhgfX8snziorhj7jxlFFwVxLQX5K5ehFrcGcCs0
CNO8R2b+IE1MbbagLU2QGIZrIkC3y2Svk361jMPl0rhPfUQ2QhpuuYSYpCvuEh8gh5WSAT1dPvFy
a3tGtQuydI7oeAP9jB02CYHYi/j3vzHF7WCNp+NMVZihy2Va80yXCdG+Jl0w7Nbs8ARx67xa3Blu
wRyg+vR3fCnce+cYa0Y9v9hfdvpYnpZ/4voUuHtUPH7dbgSjKGInizSCS+Sh/P9BZVT6Wb1GSLI4
wTY6oW0cLWJY0IoqeMqtd0TtEUmmJQ5Wq/OOvPQO6ceBGR7mGiGph+ySVd98zZlhdfZaCod3EvKF
XHLdcaDbMtpFwnu0036D4u2NyWn5yJbBzNndcnbnbRq/Oohv8a2eEOZDjY6vJnT/wbJQn9K1Ze+w
TE+BzAmwozpbu+d4BuDBjMINZFkT9Bl9u/xvMqgGE3McT51Jb5kGhm6mMN0CeFrKrgSdzOk1rAml
nEqc86yoGvd/Mp8TplszCYztxFYA+6GmiYmDicBFMlyidW01p9ZozlYPz42YtgWl0TK8u5gWVhJc
F/A7d5WhZqYO9t0XTk6X5UlwHnJ4FZCoQVTmXOF1ywjnhY4UotBUPQZU9pcZ2eusW18NLFXbqs7x
TQYoEkz+0XZAcDxPyTVylzHxTc/qBGhjRdVux6vvM7P33FhfBOXKz4HiWDYg5OGL6aR3570fuNYy
U7ZB+N5ME/fLIWK3mi6Vjv21WRirXqhjEeHWA1v3FvTEWFZDVL51VR0/6Wks/8wwzQggVy09NVgU
FNOD94HiEWbsXThHJ9+KnwO7/1kmhB5zCGe2O6V45GPTFs/Vpx8qyo2NpHCfd2ReDR0JwtHRTSOm
EZtWStQ/9ksS8DyCsmvt6izT9tf2rWbjmSUZmTSvqLtJyjuOt/HKDk2CAlSX9zx0w5jA19ToJ222
EV2YngRy8cxNAIG2io6CIhUD4eaD9PoDfes3wJx/KPdwSELCRnUyoTSxRLbm7wpFszHFYIvhcKxs
UtF/2MPRHFccljwKnhnwIaN4pBT7vmz4UFW8W4Z1KGgeL/9+TDDhl9j6wL9TxNo3FOAPo8VOXoT6
Wwr/KFzrbEbyWvrdmcL8ToJ+FeyN0ia6kDUXrLLEJ2vZxMtvWuJhbHMPiIh1IMqdaGEmWCScHg0w
5yKDH+1jQHPV8zQtVTkaWujeQAmvi6U0gI3N8uAvCThWuUt6LagRAkW84lWU8Toroxs/weRXx77m
ISXr5T4Jwnp7kFrdcBo8802T/sBzQSyVbT12gdgZQIZANZcjbr5w3TcTTtZ4MWJw+o4pbT3XOeCv
zDDuEHv+1rlAd9AWJ2o52EvzmJ7+uKeGtcs0+RJZVb9qN3p36wS+gX+ibf+VFTVIIn2Iql4TGpDf
/Yz/Q53hs1AUkETfnAMFkKttr6SD3WtrviaYUapeXAoN8wGIveIIDx5n1TDpMpgvFHuuLuUsv7Sj
mQGV5utaWhc1ZutG2wTiOBaAz9nlnEb4+2FCxf+wTPAEFJH1ZBOpBPpDpRTwOnREJareuHTWFfqi
rCehaXRp8zLqgTDon1F1FTN+/tlr/2Z2EcIY0I2L0hbgsR6cZ1iaEabGJLUB6YVV8A+TVfAIiP9u
gUYZOpc+i0/KX3DD+HdMze48dNXGwT7nWRNIBH3wcbt7yglOpnRely5OFTC9l+G+ChJE45X9XHK3
Et2X2G7ai98woFC/U/KMCEosLUqt6k+hgg/Pzf9MZn6l1LddQKpxhQ0N0RmTnRm8j3p67tpFBpPq
p6BkK1TWPonTruyQrxOJI3H818K99Sa1mHDukKbYLWf+9mKM+GpTYYSsjxE7OfBWXXEQRXVzOSmK
toaeU/CKFtlJR8N4Coz4OavVPzftd7m/YAyCkUornH8zDu6zow9xpnYJ8VW0xPyjzMx7aI0kjKuv
yc/fAds/qi4HJILE34j2Q4tDtrdNzr1RzrUZHsk8aIkaQ8CJxs2l8yONro3beE8+4U8sT9nwIGb7
7OHOnmn16xKIGZ0ETi1vASI1Gkhbp4n3y9+L3juFJcE1hhII6NE0ZX2RgLmeDsLUpzaS35j4fz3L
aW6cEQ+5RGHqN/rdzu2zK7jFpYlDaETaUUNPNmEZ85C1EjtsTZfYdY4xr3BcQZ6b4DzkqXWJu5YD
Awk5TyMVjyenURW7EK/HX4zsyTLF3SZV4GG0BgPhGttMs3X/timBJsqTf30vv+pQkYLTC2r2jX6L
UGNBsGx3yrGflAUQ22lj84ZCZTihEVBUl8QNVM2fdqquASmAhscQdYhsyRQ9ptI/U+Q6W2p688pw
6qiYU/qKLO9fbtvpuKFIaXyNVqgIGQ9S7z2ClGTIeRW47qmGbBVTN0nYNBH1QrWIVyztGVvU49xY
MXuiwxmj3cBYJnbgouwlqYYX2Snfps7f2P28HnQtEX8SHLTQBgt7jdN953M3cxNschERwCPQ4FX6
kHgzclU2252EB1k7kqvr/BfKr3dhW0SWaP/DchfKIw95ATKEdXmdpTxTQt+W+Jpsm/C4TEIJ9Nh2
nKBsEa3QLmrksSdlu6tbzENteC9oAMH90E9jHXSE0/ppBiws+kmtgqPFhPyAfpPpxdtx6iSo9gDU
JBT5GCFnQyRhGPlIYSc2tYScCAsNESe6wqQ+adceqn7OWBb3g9ZQ/4BL0PGQPbcYWFjXvjvLpMYy
LukQZiFQUCMXW/mGRfhvRXeE4AR4FVAYkSaEQ3coJoXzMKimnVf2gbuq59Bc9V6eprusoav/Grb1
hJy2+mwMDWzbQfmnjWlkU5D0M7HluVHRKFIK90breu4tyDLzjMFqHs+E1UNYNmZUrnXPocBBERJh
RjXZKhqxU9cbv0pMwVkf5kWOsbraVrYe822QJh2C2qbdD7qwdgouzjsK8uqPWFo269ie2TV1k9hQ
wNj4rIJIDQRwB3D+d1d4WHBay0ZRTXoCbxvuRDQMupr+UrxTj5EMhm2L/PUAjW1+CLvIPcuo/W0z
51vbNNTaCWdMb8ClgUG3tKLYZA4lAk9XjG9W3rjnykcIRP+gXw+Q+6CReiWDNkoJT9zgeGrWJtDM
Q+CFA5qBOZbfvvZFCzjU9beoZ7yL8iwErKYgj8nrA4x8Ku7XeUOyD280gW99wx4NXTS0N2bHyEsx
KaZYywLfC8C5udFjwsFtYw9lvnZBia5N1KG3qU8ABKQhjRPSnd+mSfOGlYm8FrRKWfCjX6D9pKMO
Uw1dNsxR30TFpgGGDQ+B/RglWLi4A6LrkS69EQbOeq59MpCjtcjxhHWOjKjZEIikPNJmpjju1o5h
oTIdQvtSKwjicUABQXghFb8k9j6n0UUzYBnJI4oZdOG+DljU+iXHF212EBOBy9mETb0XG4y9OpRr
8LD1Q19Fv4Re03WxPayWA9idZijEj+zz6qVcxDUjNdqTERo4TtAtWdgXSSbO3I65UhEN6Ma8Gp3v
+qvKiaxfe858xD2sgbDW6cqbfnMIaw/5HXCLVVFA02fN0mSWZMJ+4/Jn1hdm/HJO8msVEIxE3of3
Srqatx5qSwLFGnCYGV38VNoqoYxTRDUaFwn1WUn/q07r/oURjc11Ttq99jLFYCoVMXFqbiltWvmP
5cOXashVfqDyiciTLpOKtjNCh6XZ1NeI6+0O/GPUNx8SvdY1sxupAbh384s1iXFT9E+zeaN/RxlH
2SmIhI5ko2nwvgwwahJApV4NFhnwGZ9vZ5k5duK8lNekcumDlEB4qAO4714Q8u44YxvQY2hq2gZ9
zIokEAY8pOEPch7OfjUSEGLpsC4hra3Xirv6MNlZ8uLM0/glYbP/9bOI9zUiqg/KToePzyA2VKYj
xqJRxIe2L7NDEsfjvnbsYiPiAU24EbR/0poCZWMhOUoHjvVxE8eXsKUj2LDEwY9xusd5ilI0omUy
2S/CDTvYqiO06mEpuph1Er+YhuhOJQMbCsQ8n6s4c9ksw3GqvfavBLWrxrwira2PygFLm7v4hqij
sieUz41DT310lN8/+XEU9bsscatiFVYtFOmxMWmG8Jn/GaWIg3WgPHKVRmCW2zYa/GdDNN5v2Sb5
3Zy6fSBnyudzRIVedpsgz6DOR0ZSrs26N0Ff1IkGfmNSeOBYf25HJFvsmRaUIUkouGl149813g+J
qrGVlKMHrYnMYJH+a/TD9KU7HQDFFhJoXkocIh2WTZn3FWJCLJxOKJwd09Z4Ie/LehKtoh1C5hOn
Ck0px56hM7jNVxMFw36yZoFnraIlGTvhKRPCpI4kRtKEMHitsnbsH6OoQHsw+cuy0E92sClqZMqg
8tWeBjhc8Mrj2eYp3fspwabuhsrkLJggoxgUZ/fIRQvfgL5xZn88RXScLuOg8f00RbfugB3sHEVz
ztZ1hUMAA6zWo3MpID9s+2LEe+QIEmEdgrXKVDd/SQuh3VxmKJFzMoVi0rMouiwc/d4vdkMnqdlw
MlsPg2uzO3Z/0Mp2GNUbG5tHbWNgyf/bAnq3zEjp9aSUHIRpD3RKQrfGf1pVp/9+B8HzKLQr+MKu
4RenMsljjgmZReW7hXmBxm5rRPwOIjDim2VPyU/Cc4HIXfTVR+3k/d5s4v6o/GX+JOX3yRziP52t
SvqELl76OSovBjMJtTMZc95U0XSgRxA/Vd2szrFop+ekkdR/Zo62m5nqBVSBqhVvSOdoMOYFHB3t
DHfg1ckJyut0BAQZga0eDZqnCNhdq58v0nci6i45+yvfonkqSEGlc2eLs5rB+Bid5e7SZPKufmkk
Z1m2Yidp868l79eK0CXMvDMqyTBms+OaIZpSjwBzXyMMDW3ZkiGMUo8NUkD/NM+MQ5pZ+LxrfKe9
gbRonOHY/UcOIpi7pF61yHZN1D2MbygyNityWlcdCTEZ/dn/+EHLVklZnP97O3O3IrbzrZtXIKnj
SOUQZWnS+wA+aGjQTxOug5okhVEYiTAm8Y0cPt8MvX1DTCL9vWk+tZrwm7JFgEWxQK+7gWIBwj0I
RC1k+oQj3j5yHIjHNivrbNsEZZDQgEDIgZgxWhHsd9HsW1OQ4xO4f4hbp9pXQUTwEni5noRJxw4I
qHTW5+S1oWqo/bTf1hZV8YaHfxpqNZ7bNBRUBL3pmY1vvlVeH26JZkffvvxFsEimZtcsP1A7Onun
b3AS8SKtBmeWH7yy7tqUfnww6tF8Koe43UbkRK8HaXtkYyI5s8qSToUinw4pRo+UZ0qy5jtK2/Q1
lX34GbTkvzkhdmcviSymDOGfoiau31wHeaORSNhxlOwAx0hjn+L8Xfm0fjEITw5In6WkxfAcX8xe
9adONR42IyarvRATPC8qgLT/dRpvtLINuNVeWbwgsEIlVJTsWKus38Xa/VxAw0hPdiFN0pisY6vy
nlzVfUxsYx9mGDCl3eClt8EvjeXNL9TeXbR8lvGnb1xqZjELTTna8ZOf6GgTJfanGaRfZQ1mRuji
wxPg+RCsvRoz9KW0o9ifZFBUzEfq+c+Zk753tfqCkH5s7eLcifhCvvpbwTm54evgsn47abcWcnjh
qfKPSvJlyCjScX5SFiLBoE+vhXT3fNQj53eashFtq7jdzb1J2IFf7UY7vOYJK7dn11jX9b31E05s
E7ihKAru6UQYRgN7PgnHN7uMvt3MexVz970AqsUc7breQoypcJXpAxKaizsUzwVtYABNcCLT+2yG
j0uhJAghraM2Q81wC2b/I2uHM7zvx7kOGMzjg6vrp8UsXtrFInLXW8RIpOz24XsaNsclg6CBfYFZ
l3AFKGxu07wUSf0UBuWj13qPUxBghG1x95MQ45ewq9AdP0jF5sIhg7iLDpNE1M6PQZO17gSNDlI8
gz7axyGuOnQYq8SkKmxML7VT/aZO+cpmAoOSPz4ahXWTTUVfPzgvd2kM86tgvsCrrCFPdCeXPIup
rc+0IfeBbn5aD2pfn1bHOJDQsHHfQOjMyUXWFLzHxEH7Wekzr+UF4dKfkYkoqkzWlOiZSSuk3Rt9
J3150pXHO2WzgPjzfsHqZ4l8zlrjIDr74MgZRR55BHbyAuVnNw5Esmp3QOSjX0wwBJ2NDX1BZpIr
C5QSOvcE5qFFjWho/5JX6kjEyi2YKMbAbcLnzosdUdgSEvM1OeeggsabmYR/HbnYJOuPrgoPftLt
RQf8u/Sw5xXA/hre37jidOq40bUji9HpgkvruCujTlDDeNumjo5jKUw4wjAsYucelRbA7v4dtg5p
2f0ZeCF0Y/dSWvIF1TR0RWrkzDgphfvs5pH2suSfOAW7T9ShSxPYwoQBytRcKeKu6D1frSh564rh
K1mix8rwNubR19B1F8tVn1iFjk2DwbAU9y7VW0M6RyCZbBar16TOzxVR5qx6xFHqzfJhmFR2mmAF
BIDfaOQ3YZPsvBA/tmmcO1T5Qzjc5tLaWGWz81AjjpbeB514ahqHs0NPdTEH5beapPs51tkzQ+89
ZaMEv49Xk7QO6e5mjkth45yHONt503SIev9iBrSOw+EauNN1KIFM8f22zMm9QX0BOd5AKWKPfEpi
8GAbs4i39q8nk9fJJzF5iKxrhiyalRSZQMFFJOTi2ROkpiWfzaztfV0YNOZRmi83geklW9dl9CLQ
mAK9tDZL9q4wge1F+Y+Jv0nhInLLr7qP2O/rz6YU/5Bp/LPrjrs8XUgyQqxWUlPKQTfDyLRevIpj
ZbHEIyYmLSljryWxdGTUFg3Dtq7fadxdurhi7bE3shi+8dZsWUraB27n8JLwjh/qvPieuaFlau7i
Rv13Vb3IiZwnH81lyOPnQvyVKnz/1INVaXxpA8sdOaU9sT1067eRO+07xUFYFGT4CHlvlMCaAfy7
mL9jtIYPuG83k2fiBlYdi4R4orOK/i/9ZQQOyKUXEIZF9onKXswl6LKtd647EJzIw+C67GIEuO/u
ctkQDoINpNQkV1i28uAmQCHuTHwuKLiqQ99A33IRyhCh4dGNYXCs53Z6C5JY3EQzePgZqT8sQO2s
uniW2k3V2N+DrHyPpXiThYmrCjtCg1xRVLxKwCDcKb6li4DBq1Gpe5n32BU06IKWwuyQ6w8P3V6r
ZGHtrTIvf2x3UrfZQ4HAgVASdSzqW9Sa7as0KDht7CBwR0QX8fCbE++15Vfm6GfQbkSWj/Xa5axT
NOHwWtJ9gaicQP5sauk+5p0qN0NpwZuozXlDMGVFTNEk9sqb5EGR8UQZhI6i36DzjG2v3texVe9K
u5I7twmh9rSOOlBLCfekUIf7CQXCLgyUi27Qod9rpsmB2K18m7justoPKVrDkiYQOuy30GuHXRez
3R91nUOEGUlZb6W7UbSAX6LGb1e+n6ZLVyrfyrgLdlNqI7lJ6mbJDP/rubQJ7NTBDwWsZbdUBF9s
3+g3ie4S5uL4h30odrqoT16FQ0rCQ407AAiYhea6YYf2ZTYUswyn1mulLHbfLh3jWBE2x9m2JyzE
9nJrTcMgRLNehPK9dTPIUKwTO6mWGzfxtOoe11wqegNuhDGtokXt1mbkIobVoI4Y0clWDCUHmTE3
mlOXwxVYpU0AEj/wo8zZx4Zn76cMT3MnvfY4prgZhmCWW+3JheNsdMfJTrNXeEkNKvwGhZMaGvFm
QakiyhyjHb06Rbm1Su8JH8/EfhQF44Op3wlClqynrV0vudnaSvFN7qvKXhXTPqHvyftST+c40JQB
ffjnlKmrvygxZhKy6JbiGChmD9ODsfe74D/RGxirNvnUA+KNhD5TfQjc9IjsEOE/sXwuyNXmuYne
E2N+wkbFEPmavHHnEOzKRnNVTWeE/g9LqTBXlJJp04cvbjGuDUw/jSajG6VIBLjNkCsumD8pCz3t
uOnK69jhuXf3Hhyd3HkT5HePVMW7/N2OCcw8kYiYBBzobNIKCUROBvBphD7nf9vpZbb/Dnx2l/w4
IiH+x9J5LEmqJFH0izBDi22l1qJ0bbCSaAgI9NfPiX6zmrHX3VUJGQQe7veeu4DrsNLxaQ4YJjVS
Wfk1qbstCIyo+Qh8RsKSOuilLcGG3KXO/QriW20QI3TiuI7bnPc+Ad/kBWv1j5sgkvn3H5z5teH2
1NxecwbaG79yl3P9haY1cU/7oH6z6pjG0re67mlG/kXvn9s1GZDk/uWv1/zzsnhU/WE7uTLZVj+P
C2tMYzO29oO6iDLJzzWdb98M1k2UgZRw1txEfiwCCHWFTFbd9mrIYIcPekeMO/Kcl0L/46YFQoCf
v6O6e6gwTFbyyL8EULdIBnfNNfoEGXLBai3oMP9RPbjaiYsoNNSHfbQ0OnVJ3HK+m4aDT131alEk
yY6/51oX7gr3kj8MlDYRFwFM+Qk5BpeNZTSi0aoTpTQ9qm+a5cWtc8CBaQbN2W4z1jRBjDfWnBK2
sDKVViHOvjhjLPlrBYU+/6OTbqSmIbZoFiwhFgQoPb4b2P0LvjY5/k4xhga07+pHcGuT7CulBOly
amWqGho27CkkbqXIES/azGfseHT4e+5WfRjKNmN+n4ko1X1yXwAeGc8oKWxiKEl/1olGJcLQHNAr
6cGWr1h9ZWzQG/UNFljGXMSsAXvEDAeVf5BGPHIhZPkZIDjnnphagzNzIwLMNfwQMqf+u6NuPL2p
r9me4Ax7IBX0P+5zGU8oAx3KkXPosz1r88jKhJ6I4yjhEWeJ8Lm5SjYr1Xxe/rd4Te87ZPPij/g2
WWEsIXV3+W7UL+ViWV38TZ4tlkZmuHwNWEndEZQKQBD+FS6OvnuZTWQQa6pMhISIzLoXbSyOPG3/
/3FYGR4aM6CLfMN8sVfrnkfFaP7SMLtZ4HBldWmzgn4KtRy9pSldqX2l6+y9uh0NKFZH8I6pN8Lv
T2pX8il+iFzkv6Rj9gydetPbHO+mLz551NPq4Z/Jxt+6/SsDQI5ndye0Nv+tOnVr1fPBRXP5pfnB
X9JDf6UuPDIMBIfYhggnJIXV6OuVWv+zfsg0TzGR13Zp/kTNdiqb+qbRC93a7ItTT1SrpoXLyQjR
YnM4JJev++rmGbeM0/4x0dyVMtjkWrVTO4cucD6pbEYEOwYDQaghzV7Nh9Rf1NP2k5PyGlPsij9c
eUmAfmOGINsd8wRvdF1fuzzmWWbK2lXM0MujaLvXMKKyZkMLWo30IKQkPtGQaSQ3tdA+vKS9TSJ4
CTx5aMJ2ZbfB82zXhzLUzhqhvOk8/I2sgbks8K5Vwd2XLHDdarcNt3vuuqUkSQWpMv0q2Z9lOxIE
3X12iHsY95P424jPsDTfHI2JbF+9YO/5lkFA+KvVLtUyN+aBhudE9E62JZpx1UjO+lyx4bRY0Ipj
5JrX3hJnDSMEIWkni8PaIOZrYwfXrDZXsrcheeuXUYpbyPn0gWTJA2GgKxTKeMEYJv9bAWQO2Naw
V/fPJLq4IoCobrrnymZYCUZgA4XDU41XTDFhtUwS132I+rlg1M8Uj/wcRuCgNjQy7moS9ehVfPqJ
dYli7yvx5QfmtZVg/8Avd4oi9Mc2aJUHWeD3o0d3j+2YjqzYW0zejDxFD1MczTwnbESudRwfPJ3M
HebQstFM800NQIsd6W7Ibt04abzRY0uhXJDKSe/JayNyoVgsRiWOzLcufervZeOsSFRmkoYzyqrk
oasr2iABc2a+/WII1lglMT+D2BX+xiqwtwLOysguoJH9EkhrV/iMf9ogItUZdkxoPoUBQqo64zCC
SouXR3wVmcXEUTRPYQME0s4hjnpuXhEb63Ajp8dAar8pZqUl4d3s17VqWsZkTlNDJul4EGOzmVL0
yqXtf4Y5ebDDUHxr+IbUX5vI8KAGWyVaTZO5WEvOfy3okWgwz5B1tq2P4G/K9VtKrUFrQVs2k3YE
Uk+QlPVaQjCpNfspleimBwZqjCF1fG5ok3ZGj9LHmd48Ypv/XbnbL1OhXxFqb1r1fNbRMSLHFAtu
v1S/PjQAk4O/qvP02UuQhE7yyYhTSL+sjsRl2JumlxBxcFdrP8RkkeyAtrWz3qw+XFed3IE9w/BG
AKreuNiEcH3UvOAA8kqIjpZTPE2+9hoWxSr21ccI9hO2LaBF8cYJ680oKQhCHjd1QZmpXew2PRte
tEH4dvaYcjoBjE+vvM5ptcUodbJ87zw7486B8Oh3/pHz01X4lQLSfMhY2+vwfD2yRmOO3iJyVjrj
nDkW206U29y1Pu1ce0Zl8FPrzpLBnDrL7pnSbd2sO9nuywzvLsIiULpM26BtOL27HvNkLca8wI7W
LUwLdHc174TX/FHurgTFYtMiTpWAs4WKqmCthy11ml+e1GRm8e8LjwcwD0m9rRiEgwdzvoag3Js9
uUuC1rPTJu+DidwYZiEdR32pUWfnPu/wXuKPpo3/5WpsFygIjRS+X4B9EUqzrfdMzgZz4+j6GVQM
zbpQP4yFywQJwnfci4MZcJz0VGYa8kD12X3qwnDQFl3pcw4h3A2o4RHcJ32SHmGUcalQDDzocl7a
9nRzAtRkUT0gDPFSuAq1eCo0Om+FTeoyMZI0DSetu5Z2vBVNcDYzweZC66xG1w7ppMfOiKEgDug1
OmNwoYW1HWlMBiSQEA8k3ioXgCguvE1mt8gVIKLGNHP7Ilp5mnWtNMQ7rBwnQXwn5YbeKfi+8exM
6bso86fEoF0ps4uTV8RLWDm5rr71z3feLDq92ubJzBSe+9QRnjShNxY5+tlTXrZo/OuPMWUeMjvo
CJ3gHVsYXUjMZH1xj7pbExh0pGCSpxNQ/8Le+bbc5Tgny75eNOIuU6ia/Hqreys0c5lLsfP9J/KF
cXI9SHbParpODSZQNHeuXp9FnKKJFRu1ShrdYcyRHkDITVQSMvhQX0YIXazW5VEtF43Qm5bHRwPT
6uMESiv3dS74Jizs8W680n18ZF53JK4bWx+JAjxufcvsYQgQJf/JVLvk1fAoJ+LD3GcvFGt1GyvC
LbqZU4Pd4oXOsHQ6DrGd0SrHe17NOZN2Io7Qm/eufkl5Uwsj2tvuqai6syDYoaYlZLX0ShTnJ2Ag
kDekIfAR9bR5RZ236iodigHYHAPFexjny9Kl+9O3J7rhR08Mh1CccY8eQoafVjMcVY4c9eyEOIa2
uc95ytHkSo+Zr7UnHrizD1oz95KVNoI8YLNKZphdZE496CZDLF4WUdCefbY4UcPTiNBdCzpXyBea
/F7EPsCY4kOUiHsVVTOcHxUEM2GPNWV1NIxizzD83eznqz8P9wgdzSgUrcf4KiiSwsnZM9U68F5b
ZGmHXqaDlxGQvZOhlzup1O1Jz0+E9x4jaZ5jE98sI5REaLykeAupAQbxYjZZbKJ+TNvxDSzna9/q
bzSBUDGgDdFepojM9QltDcQ5hw1VA+c1oKuygvbat8U5VI8DM6BVlWe3crw7GaNAWT9Ygnyl1IH7
4D8QM0IXG5NLEa/wsqMY+U07zrRYpubOv00jVppaLee+8J9lT+MJo2WM6hUFLO2gAItVzXw1JUXN
CcNVhLzVnqoEOTw0DWSL6sY31Cc0qCH+mPRaWG1ZmDJx/2xjgNRWDOzVPgd9uXLJ4O4HMDKa/kg2
70YKFbs9U3njKQ2HfRPbLxV80am3oQPfPdMEOVetu/xuwQEMIKaYdOoLWLjkOj5B270mOMsCU1tX
QblG+UEnnAzUxIOAoU4luOX5ekK8E3A8H3vLpOuWcIz+ZNXtyraJH9RjE4M4GNPpnAkYWbw0w/Jl
NF9hkHHs2M0tCWXTvCGn6qlrtbU+oh8sDHIZURRy3arS0Ki7Ot6eDUEA47+xrPeJAOkhHK2NZIhr
swsUAYO64sQ7ddk2Xz7pG5DiAGnhq+cjxvOXKHDM8BiVlAa5GWzVlehO+DBML1HmbGpkP8gCqVPg
/7nV1rRotYTWlvfIP3IfKex3Z5z3aV+g8zb2PSBqavLhpMRY6j4P1DJGm616ll2AoOiB6TXxVQWa
HDxMibfOuXwsbvQ6+YmVSZOSeUWNsAIH6Uh1ynosuWZWL+jk3b+b28cbAeqkQmLvcNzApKgvo/mr
qIMPMBM+qjAG8ThUK/sp8Yx1WlRvAiVAh9THZLdDH0IgGskaAn7rjFzW/5yymjoxlujG2ldWtOQ9
TE96r97HJvkZZmws1WaTs+dmypo7UdSb0GR82qtGhQfL1TOKTAjHKLMMNst4jG4Wyg5KiOGZyaFy
+D6ob8cig9UcTlFqP7hAxSs0WkntX90QIwd53Lk7qtA8Ag0yTLHI/BE/F0z9cb1ARdFRkOez/u2V
7hrbgg/UifFfqbnEVAzK/JiraIxyw8mGPF2LqbQWUskSIPRsMmSgNbuNNe0FGviPHMu/1C4T8j9c
uQF+vprmnEeLZnsa8OgGkO383QA+K7fy364FbennBezu4WrZ7i9JfRwpdR8NRb3SStCrnNMSv//i
W7pHMaSgvuBwG9k428acDplhSLpQVrVDVnjCj7zysfrBWdGQwwFlik0EWMMoaSri5Aiin6hEMpFw
l8A67HKt+LJdWBW+E249ydSb8/q0ASmEYD28BIQbLc2g+qpnPOo2YRVQL3Taye09D4ZLCCl+VauR
U+3cyTDfevlwyFLyyx0tCQkjR0WURxxwpLfF1fzqROkxwx8EipBGpTOJDd33d9h/L4Pe2Gxbes3L
ZPrJ+uGmDR5yH/lE7juIHFDUDL68LW7HZSX15zpExNj0+WHQMsIvkpNr609qO2Wy8F520cqo7TVa
S25Gf7Cy6BVT116QQexFxakdAMK0TJqNhGTqqnm3GvnOpH6TpNlWGp27yBktCrclqIICmVojPChO
mscxyG4oaavyJupwYdYmxEom4JXkENW31hlHJJSh2YBcFBzmhM0fPxbyZYh+4VZk9Y5ONzMNg7oi
WbtGRky6v+396GyW7nuvXD4VUtiHGi70UneMHksGbJHcJBBAqfQCa9X7GQw7Dphm2PlIuZoZzoMD
YDUqzy7Wiz7s4Xn5g7toOBnFNXCqju/DdiAiUk9qhfmeJDqScjdgXC7dxxnKdWa0bBsGGfaB0x3r
2IepEwBJtBb55D2ZuKuNwf8riYZtg47UR+dbdPNOm8yzgwopNaI3x8zvWR6UYEis7zyGnNPo9ckK
45XDmc4e/CUw95e4lpQoY2lDZ8t/YBnIo5HNX37IMTtrArSAaU1ir1ceqIEXZlC8OL5GhCukuzwj
UBLpMIdsGl+J/qfruCLRh3AR0a9ODtIQdPUCrMRdML+SCcx0MAGByxIkdeaVDNn32bHGbVySfpcM
zpelj+s4oq9Jn7xf1gIAfU1hzFxALo0m8x8Gad99BCPLefSY60UH1igINvPGNAfIciIOeluzi9Ab
P5Y6UKBetN+JWfubmAPu7NGGb5nEeXC/aJnXo7YGDbMKxro/zK62VC0E5v2LQTFfzNY5B6XcD8V8
6prp0WZnd4L64gt0Dz0HJCSKi7hBgxtAtBj06nGIfPValA4mroxwdif56ILuA/7s1gZoovFyhRUE
n7bPzp1tHhzYXHQYSeZL5IeTYXHsyH8gBKojjNWX7Y/ZEu/GESvnXR8Y3qYN0m2EwTNJCsBN4KLb
yPKXlgGOYIan5GvPLR4FlBBxtWmVmHwk9uFBlg3wBF8eS6rnDjNyULlnnb4qKtt9FiaHlP2u8glT
DcLhNSS7Ne/aQ9MUf5WDCTelzU6JbFyGiuEl1bRIxXPR8FQNuN0FM7WpqrYhneYVSZIpSZ0jEBYe
rimZiHVKmmuZO5jFMQe78Wcm8lvCl0rDmyOYgQPJGVrmWvr4anugfCMeUl6wlFyEqbt2BPWHGLa5
iY8DM4hjZTLSs+IfjQI2zbOTOeLW5zCq57zfkBPtGWWSWCw6SlVbAi42JHkKbmuhORkf3TG/hZgV
7UwiezDhONszWnSiGtXd7cv8p7Wj39hyXxJKJiqGmreUVrDrCy32OMEwlCvbi9G3T9iTgcp1GOKm
JzPLL0nlniIXpySFb106xDjZT4qBOqbei7oCh1a2AUbMqnGmQ9xTGFi0XLTI7Q2JHQcX8hcH/SUe
A+q98JA4zacqYSI33wvgmQXqAatw0cFlW1Vc8qtxOm/wdqyKLlzFwlyow7F6LkLV3UEXGFfulriP
lQ1Q2Ui6xYg5kM+TH8gzO/Sxf7IRWSvdL+Y9DbR53xeASJBfyJF4ZJ1U1owJlN/GxiIz2UMnHnO3
hBvLRhB3nJc4M8w4GnBL3bXYhO3OvFjGb6pEtjQb27TLq25CiZ4jXcD0BP1YfQ5zAADXOmj1SOcU
Lpgshm+qxpfp2dJeqoi4PfyD2wKklXJU+GVxqqEnHYbKvet1XnI4roFXjheqF38Y6B2hYjetn5Ta
AovRE3CoI3WjE1WrcLDW0N0XJuhpp7C3Je0ck0PsnNXDT8ApfICWNQ28X/w62XYxxb9oV3rzE3c1
9K+OuXKwDZNgZ9jDGjhF7iOfGyyMxi7HDSF1zp/2ojbEfvJBkrevqsKleIfNpaqqGH5edjOG6N0N
rbXFfy/hX1phu5g5oA06Z1bGJK4Gb6pMI3YyfB/qPBjl/spO+11p6qtyqN8DE6MZJ5U2mC5VB9uD
n944JWU7Gum5R51jLYxA/NgJVDt1jmp86jLVh0goVnNcBiz36Gf0k1sbfKga06Q8qzEY0HcHR/GK
0Yi/wZVwtho5oTKJvXv4Z6IGXW9VH4NR/+PPiAowWWx9LYAmW0BQdHaO3IXYFIJj4QEGOUXtZbbJ
SlTOsuAXqZ/IJrOf2NF7WgKpzqTP4NRSsOv0ojhLPWBd9RdEOMUikahLFDkjNEOG2WPp4fawXwKS
zh40xVD1Z2ChFeWdr+H8FcRrIdcTlr0uZ2PbavI4RcMyizDJczrjrJJs51EwNVZGYz/ejW1yos/5
hIcI3qH8dypXRzZM4OeJ41IkeJeLlH89W2dH74/EiixhQZxp93+4Kb4AzoqN8TrDvfA8UKtGtlbr
uhjvJku7qXz0N/pOTiP9HedmZOG1gzJCX0s3xNKNjU1qjtkDPKSzxD7h9f3Z6UEjxKhgY/pEA8pu
taKYyT/ogC6BWFAY62zkFCcdcVMGGIIiYA7AHKGggOnKLye1jsJ3Xpwx2WA02+Wmd6MvSlGcuPe0
zU6g956BA62cunhpARMWsdxJAGJqH+nDfAsH76eo5E3PykeeJV7qITFgg7ZO9fobvteXa/JccFnw
XRa8aJf82QKxxapEYA7gFqHj75BYKymdfYrWgXOv12KiabkgAlUkxUVHfg9x03seCZr7LQKhyKYh
jTdc7So9At115/xLQO3us8+T1bCyUt26YB2lGccDqDoysyk2LTtD5GrHKrYv9FWoBOTWLob3tu3f
h6Q78lJ9Ux0ajTsobbnKKW5tN9hb3nBAf/AX56x8Q8sOpQMTBCTtepapS9BntmhmbPNce+fjTy08
5zcZBTrHpviOTWbgTkyWejh3gEltM1kxH8YdV99CX+NAD0a0TpKfrqODFuhsUQS+oHEiW4BdsaJi
yfkmZzZfPSczEgofMa8rWbJ0gGZ9edRFmIvxf1Yro7OXjVH9YlHjmQS+28vk6FvFEXlSSjnICI7T
DueycAT74cnf1KacsZW+EuQcNqao65ed49J8AlFbvka6wJvL6IO2cc+35EkybDw/WJRSmWp6El8T
aorY69cGJ16fF52TJpuwCHYNV2WwK7hlc/AMQD+2D5g5BJDF6hkk1MTSak55kn7HLsZ8rzd/MJFs
IrZGs6P/OERf6Aa2Q2adKMoXfAUMWYiSYOvWavEmZYfYERsHlXc+9jS4w7Vrt2sa8jt12wJUxg9l
aKx1w/7ty4CCwLGJXsIbafdXhmsX1eZSr72Mw2fJzpvIcBXmqANcBlMJjh6dT6/ugz5gpmsdcm5s
hKzCVYyVfB3U0z2Iq0MuHEzd9EqjduNkwdVQHlI/gR5rdcfYkoCGJ5eysTwNegdPT9vEVo+qxl4U
RhUuEaJy+EznhSiZJg094QxQfgE0hrrzqtnNp+rSZ4nHWddYmMV48mOCcgcr/W7qBEseBCI2yips
vtyieCJ43nuYW9Dz5rCaDP8toyFohUjePHS6jBjga/HZe61ftHX6rd6yWue8s+6XyCwe5hJfJM+p
Gh9Yvb3pOg9BSg9oqEUGFxD+a6kXzDgf9F57S4kG8+LsSP0I1BPcrxG7NJ+hBg414C4CDjcqh6MU
iCipHnXadjnHmtEI9/aIIoDXq6HOAXTX8dp4+Afgu31B0Ka7TNNStubWm1xaBD2wutYcMJxTcCel
AwibUUHtZyurq/88BDK8Je+4elbq49nhhFxKQ9sFGHpRV+Wum5IfrUK3xWtS1tlnb9ENM0buitno
b5p0z5E/H/JG0PtDRpr555qnny4EA1/LtDcCC4TqcDh0N3ICDB7kYLzrnPhTGkEIeQ5kvDHyLW9j
jGgF58UyHsHpihigmARObZKdu6583FhGWhMYNK5lOjxiGntXzURLmJp6B7S2vtc1/RqV3rpqasoM
dDtSdeuGbDnkwSawhruBtz5tp0+/Tb+Dqv9U8zaIGjd3Gva+1z+CVduleLmrIN/g/BoBfIgt2msl
TQeEEWC08FfVDBUt5nUadAcrzQ5yyNc4fRKYh/hu/V2jN6+Ix7YE3GHUNEn+sRrtVpbtNW2cu9p8
Al4rPBGH3gpWeetDKteJOco5J2b2+MeJ9MkrTKhxDBLZMdUz6bK5eJF+sQeB7b8ErZGbbrLU5mlf
t5+zBVhvvA+E4nJzqa9d83nw2Z3SzzQC7BAPzCO1OsB0iVyDHdBwVa0xgCvWoaFCKp7EzfBUlMkQ
I7ewRjSLeGPwgR1qzbypO2C27W6Q46NaBbUS3wmsLZT7znMW3D0v2qVsJ2n1J3v3iYTLFWg4huBB
uJopF9ww3cmmuNpB/lrrpbds/eA+zf2+bcVlIgGSI9VAN3U6jUmzG3vT4BQSLK2Q2pUcpOmBDOhz
I6s3w/j25XyKh/x9pqdRgpXKmIibPshz403M2CDcaF9WnIxC7x1XMSjpkhLMtWzUHwaprB1sTDWB
plYJsQu7+bjFQMJsuDwB/3/us347dej2GAeE9XQbhH8MRX9DJTATXCDnYdf1gbMEL/bQdJRPXoHW
yKjO6ZSd4ggIbPNl8rKom3sYucjpev1UEbER+skqr42D24WPU+NsRjfkwCRXfehsBn24cpLYcTMx
iXRXyxxf6ybb9II0cDPfCsz3jjO8+868wpV6NfXxz5r0m42JWszUL7YV/REFVyKHIInRDs7jwLSt
CcnZDJZR6h34NAOh2agdJhY70gg/oXeOaEa29qbH/hOxEwbl+KkbdYmevXqvGSu2+vAqde03G9nc
+jw+tsh3BOaFh4l+FnL6c2my29AVe9bT4pi28uKARcAYAicOZIVvGXudm1YKBGN9cs69+hTO1brJ
/fsUW0+I7ZBRTD9Tld+iCEJiWO+aNKCqs3/x2MNZsDk62aWxItaR8taxTkFb7dGV3iJnek4tvGfU
i0EH1coSL5MNW47DPlokW6Yj8QJJvFKCqwbtEdFNNH/5EiwEOZmm7UuzPzpFQDdARvepy1RWhywu
MnPNfd6RkyBRqDUUlk7VPEm01EVI6rjn/Yv+ONUh4YOoQDo7e/FTDULZPC09LS4WlT8evIkcuLlA
v6t+ADvroXILRRqoj7R0J/5VvRUTwmDfQTi3T/RhWzcJyQ15uEq1DuonsgE5XvywhRTTIo8Dw1mb
cBmxLQ9Y7cdkWTWW8qgHz445fmZR9zRP3dlrkpeuk9fC8q/AooMHYU/HcmjOo3JzxHDH43wzxDWM
RPrFZQatcYg/8Nqa9FdCdpfk1U/Gu2j9XyG6ZSxV+zjDVW1GNl1RvtVllSG/H0kbEG3JSC/lDZOn
/kc5Tus4RyELxFoWycHOZ7qQ+NnEfElDortU5LvvfdhwpCxbrKnWNtUMYtzUNRWVUG6J6diMjGwX
ejGfWVzEjSDeQhw0stxSjkulahi7NvrCaKuN5cHQ5r2R00HQOrnuo9Ra5VNQEU7bbTh8rL3RWbF4
hodKt45yMKMju9ubZ5RY20fOatpwiYAaa1FzwPy8NGp936AtSzV1IA8zypEiOhszT5S6cVjiF+rp
wi2ggGIv0reORYyfkx8+2Kire/nYuMGTX8qrJe19lHjPnMWiq12kM2BCsXZC99HAUYhL/dB30ffU
tN/z4LgILfzH0sBiZ1pf9khuhav9MBs9pABmuT3JaY7DQzE44EmBsKgttUXhcK5DaLGJgTfcIZUN
o3n93s7z3pqybjm3krAzX54hw6xN3diBbxCbuXS3Bi+mbkY13gNPygHuCLb5zjr66GbmKknWdTO9
5mP6PNgZmZvTvLdDbRGCDn8q6Pot5pZuP8BPAxazvYksGTD4AHYEVfhnpELmXUddhQgwtuaPqfR+
0xyScmzrPw3IC0d4l0CzLy07W5BBXQzTd5Td96pAkyIQnIEiwIrQk9vLLAxtS/giZ3kKzGSf5hZR
m4O4FjUhyrXWvqRJt2/QJqkHtXOcQ5I5f62AQR85MSjLtMNM4OzlhNAfwzvuYAjkBYvM7tWpnTiu
IKHgUqKrqFNiRhvOlN9oWxdZT9k4h8kNNqZEmNLo3cKorG0JxMcY2HUAGGzTdqbcxpq9wPO272g/
lVH+4pXkGdoG4yFEZ63bHtveU9ld3ZNIq5fcqqD1To+p1d/SID9CcGlRWWYBJjxD303AnrHu4qbW
0Prl+VvuuetOyqcwRcDido9ROxVbJfgYzfwoWZYPnev+DtH8HbbFtfKNrWO0TwMbgRvCuZT6CuPo
i98NBzfQnmThkY82HKXjEDZjffpphlYC03EDQCDyNtJtiVFwn3Vcnoo8diQsmowiJjMtCvhIvIy6
96IZHrDk4ieKy22Pj9PuxxWby0Ly6EwQHukEu38jy6Zu472RkUUI9GVZiH5CY+tCYbRhkCPrchZV
naBHQvNUxIx2TVBKqGIipUAvOZcMbNdjrP91brQsNYckaBOeR6WBXkk0qAm1+LK6zoHKalyZ78I5
ye2FPRg2lYT9VHocNwJBdBt2vsJODKi61nPpBqsso/OCRQYNkAmNp7wllc0AiB0qJjfOnUDdx4a8
TrpvLwLT2uAr3E2TMueGOgdJYDlkgB7L2Htl9kC+SorjyGpf6tbd1hGN2TCuUKP6V9kMJrpSZz3J
BnbwIBhRuI/9FNBTlz2AyA4id3nEPzqvLFoxTTcixzHWo6GjnRxfpz5/ms0geOhRg0uT+BG1GIxa
22lmeqNo/G2DfD+K9MMzADDrAVY245IXybEv6Yz500WGTK7m+lZo3spvhuNoOu/gnXeNqG+Wy+ml
cwAbZJ9DqHV0/a1H1AwsBrf/Miv3L/KDM+JSMuez9OAb+dLCLb2ht3wTQXnuCBzlFVJeGyWjz02a
NngqeE5gOOTJKRkxiVI9UZdPa29AwyxkhF5Z9ODIfH8dYx2mofBd4InwLesuh95bQhdfszjuTT1u
vAzNAzF1UWZ8QNU4APeVIFHLnRcUt8wfXg10f26f7qwMORzGLAA1094I6rVwasjqdXxPxMhlJSjm
TAY1wqSMF/vBxH+klBxV+6RliGMnzii9yxQzDThje1KeQSIc4yC/OUW1T7t8lyTlXl2PuvUVeh5k
nT+4xM5GFj2GTftMJDsNN3IR+XSo4bbx4P+grTGQA1Qn/AF/HqVWopUXAoC/1A+ga7M3RLEfO/mD
B5A4A5pdQLWopq28vGWBuZmK8qLkqozYn9HBPtVkWjAUJmuWy67bmmM9oXnM5gvhQ3Qp1f03aeZI
yAmT3nK7+T3qftbCI79mZGrWuXkAbYhX0ThtbaSYdZYfeyImgE5cs7TYYzw7JIb7NHNMMgt35wfi
6uTZWzTSejMs31iiJABlMHY2xNtGSab22sxwjBY8z0A4hxsCO7YFVhj0vyNNuMTDUQCTr6SHVsiP
GT4QzdUvnodVh+2ZHFzKnjHbxOl8FI51UP+f1+bv5HbEropVlssF5rAfFGuXAFFoHzTnLLX+opwQ
F0v3kue67OWGbe0OvW5atpHxKiAOvhu+cAh9c/pllPVvc5AoR8eFbBPcsF4oSaBG1Ai0zQ+1fYFs
IePrzQZ5GiinsMXbPzkxPqr5kSRi62VEMOO5tbRiMwqq5bDZZDEfYNJPWc95WcLS0rODmUDoNvuT
XRZX08qxzlcbfvA6aGcs4fHG7+urphtbXcHW8DcuWw8nK+B+IKgj6vQkO/QlY3gnMt8oav4IfIAO
Aem1di/gHUgpGLEYoE2lWzF9WZIint3o0yzpk5HLYiEFyC6a4b+jePyzBS/diAlOoY0Lk5WKzPU4
Dv6miOOPWdO2Bm3FMI32fpafxrQ6RNgwmRmt1W9Nka0bjrPqJCJ3v9yl0XT2R++UDuNXC9cANmy6
Uj+g8LKrMAamHfm3yfK36gSSaEHIcGnemMoqYyjTW73AF1Q+jx3PWlg2qBmQJj30pMc8YEV/cJpg
PXbJbZL+Ied9kNidIvvSTPO7v2xw5HtpdFetM3ctnVSs0KDiTASRMDoYeuT+t5GVeDSnvZbXLL0Y
5JvtpvdsmIO1+vIK7CgdOWh9lvHKj81Hi8ZCEcOursc9EJRkM7jlr0iBqgCH7Yz81k6zvnXH9Gvk
MaNxvOD5X8+Zve6SLjlprnQIKBOflLCEkrUADRqP4ZNZARBMP8YIFI+Xtju0Izsd8zJvmyq9T6g4
+AaLJS7+Zer9j7Pz2q0b2db1qyys60VskkWyyIOz94VmDtKcypZuCEm2mXPm05+v5D5AWzZk9EYD
bVthkpVHjfEHGyEqjgJAeTdeZL/MAfd9Qxpfi3reBmD0qLGQHJxLK4MDiwhXTmHBhQGIuARSE4AU
hxxFsZYcwEUOSE8PvK2ZoojQBdo+oMwOoH44FqK44wZobNIixn9ZtV99TgkvfUHR8EwikGcEzZ0X
yuNIQRwrZ69eDRWqO02Jp3k9XzmQkTE9/4aal7/RQmpC5IjjtYWa6iLNcJcx9eItHQU6znV9WUd4
8SX2op1J4yYIrZDXA75WR9IH7tNX2EegReZrkIVnVS3OPPhdxPKgflHtgDwJSLPMpmZf5NiNpcRO
HKh1uAZgh1ZVQh46qnvq2Xof13gbBojw1xnhTNXG+GdP5qsv8XtAEai77XwLR/bC4W5PgNg8Rkml
5N9japQ16O+lq5sjZkQcrcDqmjK7BtebrgxPfIHKy0VSzuKpsXVyJqaOFJ0+1eeGLNbGFckAHzz2
Vlg6cZz58YgiRhXd4lZSH/I55xSzPW9tBWiPybYDit4HuJFxU9n0OnTGTteDA9f94ZjPmg98qiD3
Y0P/LAayzuiqxNt+yMUhREKQ4Kgw135oUbbKic/ISCeWdZMNMsswtR2qu9aU7cI30J5OjOC5aDVz
VRdkXrwquXIhI9w4WUgiO7edBCY/MKvBHs9y1LqNPtTIxRsyXXObQzRiCgBeDAgyztSWsHWaGlzS
dXvlJD1iEHQu8Ac3XjIhsPim6HmqA5NFR0AH9BeYHE4ViAXkbnLpVI6/yJWpNKk/sYwCdJnnOem2
EdZIyzT0kHXXoRp4oaCySrrguslzfBINg0tAPMQ3ThpKtAfHYo9sW4QqQTZsZ6uF0Gr41m3dUrVO
sqi6wWlPoLQCSkKfYcy2PgV9MQ/9uU1yd0FaoVxMOiIPHDsUu02zXMdj65+l6Op1bEzZbWv03o2t
Zd+Rfvnmm3RDlnv0b9CUuFEDNAjQJlp3hZnBR2wRjzAjn+ogBlao4kIhaLOBUkLf9lszi6yDWXbB
dvYS59D0ZnwcMt2D5eTEi6DLjWWGqeS6HYfoGLmQCospDx9a6LzbOpfQBZwOpHUJ38yaCHLHPu7e
yPlOx9iyzR0hLFGkGJCVMyyqQ9YYr5BNQMPWjYatBN14kU5TfZk1/RfbJ+8BBjDfUZbinl7mMA1z
fER0zpal0CsAwpBkd5jlxJtqCFrEfhv4tyX+JK2odLQ6ghTGXKMf7M43bz17Th64tUHdoMqHQIXe
UxHJgfUbDfSVogBE7UEhRheyRla4C22A9TMyAy2V5lHTtEMRNMSB+RifWjimF0GB57iOWPVD7Ffi
Pi30KgYl6cUo9LGdsm/ke9SxuJJ0kGOvqwE3noUA4Pil0cNmwS3oorFnMPeAqblXVJidjXnTbPtx
2sMkPIVFAcYfx6fEQpCxrdYWgMg0i8ErmJykiYVSMvmYR9MYz2lWwc2OSR0b82bCFFYrKc30un0V
oF6GOqZ8czK50QLAXjizJgQ8vVVjjpgTSGODbGFPPETxlmPiuq28L3ObPlU9qg5zQR6hlaBvQFog
Gljnb15bfo+cGagjBsiJO0KBAL9F+ooaB8eu5uJIVelPIvVpio2570wCoCn7SyyNNhY5Y25rN3E3
PUlIqA67qRfUN65RrEw73fcVtH+bjuykv27BQLkhZFCsJt2y+95G4XVcJ0d9SO4R6PrS+vILAn8w
V6S/Qa4X2pJ1bTRYEg9WhkPitEKi62iW0zXaUfeWTTYrTda1V+1H3bmbxnbrZMFjCOJfmtWyMLqH
akT2eyATKHP9JqTYRTeH2qowVNEHWc7eNq/zRnJzHzkSczKJF5BP8cmr4OBFcfUUTcQ6OshGr9NW
mV0BsEDh5BvaeoD5U5i9hmtgqpTAHAu6EKAGOs5mA+rIpnDhV9pNWzm3Xlk8uKl3qHL4krreP08V
XJoheO4NSpMW9fYRVjdmnViJ5vZhDnzKiikQwxrdoItxsInB22phFjWi3Apv7z1GVX/jBtp9Exv3
U9HjiBhfirY+Oy2Cal1JqhN9LMiHeIxOBjQJ6KH4S3gUcsCD1ANqf1jAYNOpr9z5RSTzzqlnTjbz
Ng3NNUIm4Hc4brKQLFeSXeKuheUnMEPbE/c09I2A7X5WxbhQgxvnlmeHHqOOZNzlFI5WqDKlaOv6
+1mDhlCrBA68ZNyYUuyCeSGurJG5ItlNwtC5T8n0OhKPDL3hIixeuf2Y26I17vzObth34rs8QeF7
hIy8tMZxOeV5vCTfgrRGKU4llduomMjzkVyiKgdPtzdvcigwKHf5NfYnqOaOZGk0FI+wGvteT9na
9bleG5kJeI6Hp0WkXzQVksDqCm4mLrkE8lsNYUU1jkeloqAUPTadAyY5A7JahrAow/siYd9Rboyc
V4tKYn9u5rBcivswKs7IeiYXpjSeHIuzCGULmPN1IJZK7bwsKfclI7Mtr8pz62b3fYiwcupAw0kK
tCt9aUOXcF4MPceAoYIwoEMLU3IrErgBkNFVZIB9JsNBcuNqlBqXS0igvrkbpLdgAn5RifFwsq7s
wSIaGsODCdyijcDhpuPcQ/ZC00cTYblJbA2Qe8AOlusYkyGuP7o0RVgwYzPzZW5eungaDvpgNY8J
N0phDxuldqZSr0RVV4M+gkPN5ps0SKLFBE9vFbIVRg5E4xbF08h0YJ5qqJm1ZrrkrmeQFoucVTY2
Heq4Jpe3ZHhy3AZGWQK+b3Da57lBSTaxYBb3yhosIVdWN91txU4O4pIrn8Wn+TduFxAr+DUEPfYo
EwAV8PRnQ/MsMGQU5mDQXZnhRFHJtbNVBs5kjkc0FMEegMRG1I8FGuxk78IrU9PdGvwnchNE9u0Z
5OE+I3GxCxK0j1UPW8a0EFQucr0+oL10qvIWk+Nk3bTTajTEUabdE2g0No8BxotfO8ggfQ2Rcmki
zKLE8JqEHdXG7MDQPDZagHw6YZEJ3Lx1kU1sMlUn6J78aPqOcVzIaeqe2C3P9qRvMTv+XiUI3LRw
cPGc+ZoDL847DYnmbpypW4ETi7m+VJr3GGjB6xSWy1A3b5N6whdFO1G3uJVDu4/NqSP7Hw3L0kJA
hJzj0srEwiMFW1TpnRUON+Qrwf4VD74iaxTp1dQEB9t1XpH1W5qAzYD/VV+cVD/E6L+42UQGCa2n
2b1FY+CyoWYgE2+DSPBN12AITk5iqc6GHv6amdakNWRWb6uWQNGvjafOhu9N/L4jLgOcA9tsJRXw
KJz1q6CsM5yR+ek63pZh2SzVGBGaP4CwvtHEtDSM+UGj2D926JCNwj5FCkdtG80x8PO7YK5uPBl+
6XpxZ4/dIZfZMSPN5s4JWzu0GvaLHLNT6KFbYuNzaLsHs9UWczJDeeA4rOAisapXfuvTWHV4t95Z
rT82PQAZHJJT+IWSzk0d2Eq92LsGlfRoCTyXSeyiUaav2x60VNufIW99q7pt4mivFcdOYOcUVlka
OZo4L0j78z18l1xUlVvQTrzjjz9aD1Gm4gGO5E0xTzdTSdV09utukTsxkAAufwcbpIFab3xCkWFB
zW05B3ks3LcK0bxUx7iWAtQExKhmKXUGpUROb9Rgwlv1xSguD712PaZYq9MyHHjH+hUTDAmzHTPO
yL5qkTdMvinHEh7hotbKH0hkqH+JoT2qmTYC025Bu/HWkEjXCfSovn4Nsm6pZGysPDhYuXeRTaCr
bwzvJdKSlTdd0/Lc58RzX/76cPrBJqvDxYT0Isjl1786g+o82AFCxuSGz8CRQMsfYOYp7WwUotdq
bYbto6lqhwkpguua6IZPTcj/88eI6mGcf+VbFgJiTRmvUmO4pX0zMgPQLGpydfyYy77OHySUmSBr
YvxyAuPdbfkphkWAnWA1xwwYX1OfnJNoznLEDV95bWJRUrm8t596l7xmUU5PpOpReLyavbNI8CQy
t61bgFrcqs4dESL39SP/0hvvm/SBcJUawhBnaaH2QkMYB02cOKkoL14P09eqKP7/vOALDiJAvGsu
gqVfPwduywUbSQ0XstsXHuQQh/31lnwkg9J4JyxOE+NBltjDuoToSEz8GFBoA5nzlZ9W//4x9HR8
KKeN+oN5zuNGKEnMmGyqLqb8hv6cB+RL4zs1Ljy/hkRoPHR2/EX1Cz84shsLyha0lJrHyu7vGSVJ
XpCeEjROHfmKwJSrXhkLaKgcJf10Ur/OAAeVmnM/ekqtBUbgxz+Yp1p5xd87pzqoUTcghNTubWub
G76qkaAX3YvT9Qo2vU3akz3fq8faTrznSYN/PSAlwk/y8TSV11DTTS1C9bX2nmfzLDqW/9P6znnk
RyagDoy8BsqTnxrIJXVyvOUnqH4l1CHrgsx6snbG8ZYGhYG3MeJBNT1Ch75A/Z6v5rOzU43jA9Tp
H5HT5bcpFKuGoeG1UY9l21APqRuTq+46Sc11316XKL562CNABVLrVnUb3+xFtHQwhGVQmfgytpBs
ZuBz6I8AwNK3il2ZGZRVwyOjzzOYay0wd0u75G3K7muDGoiLbMmliI6mp2QrcSMe8PthpBnRiI/B
Mm3RsHPY9lEmV/lInZgXmIsTYsfLZPYRubc37y8S9OcAqkgRPTdxtDfYQaPhNqgQDic8hPrpv03D
WsgHiQUdncskoHPJbfNsJPXhSOHXIx9M8pVJoyZFNNerXkkdyvuIfUaNIN1JK/hN5jPtJwm6V+cX
uDgmizpB+TXPTbaCCSFtggW2HfV4tb/wizSA/9NbA8tEDBz57Tq3k13qfe3HS6275zPVMPApRvZj
bDpKaghx0Pv1c+G8tJO37cHpyoeQ0oqaNmo8Q+7LsXETAM6GwISBd4QiI19XTdLqfqcKpH+9geYv
RJ6AxsYTEBsoe1oUPloj+S3o8DFAJ9F4cECkqE/k+4Cclt4UHdSPqx0JNaWR0JnjjjmKZq2aveBe
khws/A1v3Q5i1+ms/JlsL+S5bhAnCR5IVDP2XQhurXOLAntB5OjCnEuuuFcNcfG+YXcPpDAuOKy5
yyLxwRQU4Iod9w7P7AssxiPeFdI5oHpQEEpchkIGK4Ah6VIs6wtmTn2ITMr/RrbEPG/ZxFu4h6jO
xuTLX1v9Ki4sTKDJxrP8GSD1h5lvEz/bOGN9wZzhVdXa6LL30fKoDDVj877ofywadeow8uxu/FQw
DbjTuWu17amNI8NR3SUcYa0mEYVV5FEYTrWWUW+qStSkyfOkHeZeaCyGlQq5x00yHFVPMjhq2rvi
xApRgZDPxZ2/MkH5DLvZM3PD1FtY+kGPqQdPtxPXcF6CtaCmFJsGxgBq1bBM+DenWkpg1uOIWQpQ
ZOJEYz3+z+0N7qZqujZThK6uIguVTGa11ZxHBdCqrngfvjBM4jFFRlLnLoSS9sZVXotNsrDzF9v+
lpQQLhAEYO/jZ9X5PYLk4HjG4nQ5OZZqtmldS3nfDK81Cp08UK+A7OtvvB0TRc7wDPM1Z1ND6Yqv
5Qyn5OLKFtenVE4AjrL0esCG6jn2j70oQukQFHTTXkXGjSu7N76HlfOFLwCeRw3GzGt9mAme0G8G
RhIYW66k2xZCjeBLlt4i4Xurmsl7zOSw6GEYMPxWxkGkFa9FBfglASxBYgzDapDxl6OxA/VIRr2G
b0IQm9Wr1Az2nrbJWmPrdXc/PiMyKpTW9TO6f0dPKZ4Sb6k57jFj1Alhtg9qMRpFmKxUEy0NS7Lu
Vn102cUvXuXcVTySDS0cVrVFbW7IzSvmmnodDb0gtgMay+lh+OAccXRqUu712ItWPfkYMjsCTcOh
ah8iRdqOERrUTEwinB09Feet6jeGZ3TZSMJvtllQKrIwdHHvEUBY5gO+0Gxxg59cxegjzn1zVfaS
fDAevmE9Hd6HkxWDNya7Dw1ggnUDoQgsIKot07BiCC3xysQkoAHrtRZmiobNY5ei4uqdpvgS3OBK
hZF2A0Mxy7ed12IztHZxJEobnAaItJLuGt34A5+j9gQ+e6Ry1zUEQkw+/skzWFyGbBC7pT7GsKYV
BIrmG9+bmCJQr3k1iyiHl2r0bentfe2pcR+JLNh9vMKEdXOPC8r7vtySgGCLUwGcmsCJ/4z51gVH
E41VjihZ8qp2NOMrb+lV1Mh2QcoShSNHvO7MqClzTLDcgHurOdo66qCGiXQRlK+ezd5gvqh7YpOG
1MRv2bH5NjQDSCagG51XlYf4q1vxCtn2tdL2ReGHEMc7qS3PhqhCtuh5LtSxwG/UabtJiUPQe0Pz
hkTfO+FkhjoY72mXaUbDXpK+iHBuGtDPkeI6GikA2uwZAykU3IN61htjwBPUo1HZ8k62g/8gq4Bp
0bNg6Ce1fOopgmXXXatDKheg4wGO2XQP/V+i0cfEU8ea2vLoajWsPS9Q6qjzbgINzwdsYJC98no0
wuoYEZ3xUk2XKYcyCs7kogC0Njbzmd4dMgCT3Rauqgr7dBQ6Lfo21LNVZNbrxEEzv6zb515f85Iz
3/bkPQTwFXQW8J0CpXRK3gBV1HaBy8LdbHW7wihOcwfuVV1AhmCPPZi6TP2I5gBMYpfQLMIAbTD5
YHMj4MG0iAiT4RRwqoL2cRwBVoCQoKsEkYTrULdIo42a1mCQsUk5qj6oQXcQZNIHhuteTC2pDtrR
EjqpbhYTROqWkIx7FBOKz1fiAOpEjCCQ1O8bIJKsBmr3blddMotV/BFdD5xRFeJuxBTcMCpKPaNr
4C6QkExub1G0VVsWs4lu4yWsEeeBHshrmTSHFnN2ZotqtAoAEPVFbY8EFKhafmdEmUJ9mQDWH5sL
5iQ/K7X8gGE1jOUDU40pr644ApgwU6QOzZWEYgSCL0JqgTNZR4uMX+f3GA5mEKurodbpIvHwnllj
r1MjYZhPQWStWNQqQaBoM2jIULpCTlzs6GVClVDeqLWhYjL7OkA7whgbiNe4qr3vyuoJ2nXdjvc6
xFDJrYjm8kW1CCNiH/V2hEnvY8ZEpZ/5vggelCAp2yQuADhlyJUBEaMZdyUFKb1UghwcYclzg1XV
3D2Y5pNo1Y1MxY+q15koKo7mBmP/uLvwsSpUILp9H6UWlOC8zcHS8CbsziyoPY/FdXxrj+3aiKDg
EPJV4/vgmFxUAFIRGqTOzjcKqK3VAY3s13Zql5NoDuOA2Jg6RCMT6RcRum/NXEL/dhUbjyxeFU84
ZKIPRWYgrqp92ycIPaUt5fvaQ0ckHratVxz0ynoY4viubMV3dx4egxZWqhqVEo8KlUTnxndMEC56
PzlDFyFpFqNHvhd8Md70svseNOJIlblh8DjJXEOnxAoJHV1TIjDzYE35qvVDwqvhjmw0pD8JDTwR
5YE7Y3phsgO19bQpobmC46+U6QlutCGEpUT5wy41PbkzenObltYtWeVT3lP59/snyji7utPaxfsN
CuJpEdb3Q1lwbRzXGGOdEVwmbY6WLnrZj4i4ErbUO5HWh0zjLUAA7dTyULNDl/q2i/2DY43klUkT
qyOzGO4mAvrOulWBIfdtQFjy3AmqRVqSQU8QWJm32b1KxWQ9MC7uNzWQYoqxW0fXqGHgHmDEXDgA
a970+qwovSs02U+5XfYLb6i+oDN7XeL356kbc82VOwvoHkOe1QAA7ia72ZhLpwj3DbNk8JqjRskN
Kj2sHExdncm/kCI+cmxf6Gn83Fqow+bDrskRXgcbwlZoYmURZ+xBTOm+GSQV6mihAhr05m5G6aDF
4pwNVaSBU5b5wVOtrGWRM1Z0loiLQA8AHVnJaUq/4mqEW035BQ1SWJ+yfBg0560uYG5QUrmeG/fO
G52Nmmvq9Y0c/v77kTwFbxHx56SDbOf8+Y6IBOw7Z+lzMuc1UjhgdDwg+3YXPIK/vlfxa1GBC4TE
F1d1g2avc+iwbQD/e7Q0WI22GyOcg/LMmN9Hs3FXeNO5VaULz4M/oYBmPbSgoO/OmG9Rc2gsMPU+
Ah6lC8G2oXwXTj3H/ghJMF3p6NjgHYSlVS+OMznpiyrFVULvw0ts7cYzNY1uUzn2rbqSzspSWSQU
jbO5Up6ya6QZkFBJuFZnJ1sE506R6Ng3bfbRNnU3JaoW3KaCO0xKuKMIFqlTzRt7DMtFSTJjCO1H
6UVvkrzuinBm4br1JidJZiTtq68FGclJ86KDTRThPC6EwV46B8txYsWRdAUVxh7TEDtosX8PpeU5
a1BBSiZj/X5vQ9cx78e1NPu1Or2GdjhkBNaehXSvXvbnAse8rT/ryDTm4daV83YW2bPlh4y+OQBS
G1qoXhRhNnnWuctKUOOUDQmFtPbRLhZPPfBjgFHbcUagIG6t/VRj8xKML4HhwS72NCSyowrfWFFe
I8r/1e7bp4I13PfJAaDtlliKDBA7UtWdUGgBw4IdtROkV2b8gsjOvuUcaRz7rE5FV2/IIQR3qlBu
aGRdy36fo+F3Mere0fMJL+FlNgGKDKCeI+XciT7XRSADDuFs1ZCKKtn7/LY5qL1Ask/XCJWo7EEF
8jE2tXu3S74bEKkcxDiwljuFqLANGTUdt9yFUq5waliHrv49Il2ZGR46R+neD9Cs0OVzIqabVGue
/Xgira+/AkohK4fBTzliEeofWhBDwAO+qxmSJM2d0NtTmlvXIodAWY5H6vgnvUHa3yTzArAy0bKD
AznQNaNtmARcRtyNLs0Hk1MlVSKvNqq6UKIRVDhzFs16tRmomgksvUOgrwuKvVdWnX8bbRgDBsyq
ClkpnOtW2vtdtNuPjbsriZ/VdNXhqmCYeRg8uZXMz7HI389LYLCnYY6vu4aam4MQPsFHXsPhrphZ
EtzXTHzR5jFiyO1WfWBcBm9NjyVXGFzGCkjrlQp8hvaKpvoQrfhymPzFNOhU34xHvSOiSaHFCKZ/
wwpzs/6YRfOaq+BOzW0zNo9Rat/ErrzL+TolrUuVgarYyZwyZNsI3/Ko+jK65Sa0ozUFqo0KFrlS
aYvJIstH8sUzZiSba8557WaETCFtyr0lKtFehhL7CJSg2ahJLFMsFh1xDobiCNTkkAK+vyAzDu5I
yGtAjCC5uX5GLiTToNJPalia2Ftqtr62A7HpQQUMaOfNevFoIsJlCWR3W9Lvtb/GBQCyESjTtFoJ
f3yvVobZvAnrZqfGTE3ukZM9dYb7fggWkrVYWCDB+/wg2fFikLwqCncZHTwEVx2Lv+k0Rfy6yOph
N+KYFebm/r1jrGSjAgyjct/QNVlqcfis9hYT7HSWGCtoXkvDmXdJaB89/CBjZoWbiD3Z+aeQrRsY
ikMix163bXqOkhDRx+7SlPYhd+CA2eHlAHFs0jI0kREDZhYQjbvOcIe9E3nnfG0C7+rgh/oo9rAE
dlJQfLfLpeQIVN9TkW83iyvBhUx3G/ZjRQSr93iosUYT/5tqqD4EB1QeLgfZ3jpBdCwa/C2543KG
ymUZTXcqk+lhOtoHxcYJrePUYMKrmmKXpHPsmGRHvnfK+TX3vasoCHfpFJxxsLzoPXNXhpx+c/sg
Eg9PXH+rVnw9cefQkR4GHELBlBqws+9DwpUxQQBEpZdRGAguCCAOGCXtBaSNRLeQOOIfcZCtPTFy
cJpL9Q56VFEnxQjKSFCW6jc1YhAgQp5qBOPjvNoYQILHTrxgjnCfNXgOzsG3tNdOwQTkrbHCRxwH
tihI3LaocpqOm3Fl6k9pH3xJALv0dXKH/vye/WIbuxY0G4zG8BoY5/wOHvalIe1dQWFI7Z6ln75m
IvpiZ/axLKd9DDll4IBUuSpHyXhF3EqruaZCiE5FyQwpVBWyO1BsB4PqLQHknrsZ46/a3KQiL3Gv
kiurRE5EzVF1PJlBdzZGUBls5l5MhZctKwKqGWblpaNksUtMkhq+KZnkhYjeBgwtEN5cIouP+nR1
QFMLogeVejy2ZAVVHL1FBGWAKtXfVC0kJHQfo3EzZwp+MR6HblAX+hAYvJuiptkM+5QDufG1k9pG
0R4gB1rbD23tn9UodGTb6t7bBNiivA+kYCVaMNYA89xImypIIc19P3j7DHGHukUrDpW/iF06x/Je
7fyl9MHTkIhKRXhsUv0tZrCKUG5Mg9oxag+ZK+6LMPwSkzgMLNkTNIV7yH5bYQ9vTi5vdKPHfns8
pG59EGy1FudPRLuCTBwahIBMC5gOe/tomzcQ0u1VmPq7BIMBSmX+lcqFhq0Jbz/fh2xfgdWc1Olg
57jKWwbff0Fg896R4eY/zTRksuPEvI1Kj9153kG1Rl1jWvwnjFMzgTAz31ZTSV31a0j9/9//+q//
+b9v4/8JvhXngkVS5P/KO2gPUd42//1v59//IipUX919/e9/S9eStsk9Q3iGLoQupMf3315uojzg
h43/ILIRRyPMlTMDiVdOWmr2Ve10Ey9hsuXYRrH4/IH2Lw90Ld01bE9anhSWNH5+oIxkRb0uDbAc
Z5V019wtzWz7v3iG50ophePQvg+NMmK9BPIstZOU4OFqJ31ugK173JY+f478tS2C9Ar+YXSh51gf
2uIS/URJDws8z1CDwagGrLLeQDv32mHVCCjhlttWm88faqi3/3nIXMswHdOxDRt1PCF+7kFbGiTw
tQx92iaclHwCtPb4Mav9r0DNAPWbdqk0k9ClRrYI3cK5BGgEJAS8Wbzkqqhgu4O9FAApL2oBIS/q
TYkBtFnBGNZPn7+t9evLCtu0PIfBtiUshp9fVmgQA/zIdkCjsZUPIIOSq8+f8LtBsNEQtQzHFZbt
fBhs0g8zujJSnrgAthfovIdsGvmF+MNCMX7XEs9mmeiWZ9gINvzcEseLRl20fnCWAqOJXo72ARvv
rFgAlcQEllMk930ubZGV3Jjas2UPaOF6haduaP7emwWOCW6e3//j1lu6I11bOLrheVL1zt/Wb2Zg
KKqXLKfSdc6RC+cFTDxWQmSUO8wpIvPhnz/PEI5NECBd1u+HXpgCAmpkscJzVIVfSlwEjLhFxNOi
NCI2ioj++eN+0+nW3x5n6z83T5TeUIMpCc8pfhlLrOWh3kWd8aclpRbqL0vKEpZl6yaicB97EXtM
4OpYPZPSVqYsSDYkyg07iLbS4Y6tF8WqNtAn8NPpEiY4FQVzePnnLRWeBUDLMBzLEx8GMh7dWVRF
5J/M3EJkUZxGEe0/f4Txm2ayWzlqq9JZLM6H/SqrgqEx7UCewF7DzKncYRlxublGgK5b+gVF+E60
wyUUdpQi0+ReTA7ijeM4rD5/kd8sWRLUnueC4/F0oIk/jyrlPL2dfUc7iQ48qWnsnX6m6o2SmZNr
1yCS2z8cOr9bvB7ZHoONSLLDWepU+tsyqWrNy+Z6Mk5j1i9Q5ztaNZhQ30uedRE+2rr1FRjSVs5y
jWL8Qi+T3Wy0R73zlzNj/3nrfzOnPTYqQPOWYQvT/LCEjKTLeyw3w7NluJ2S5EKuDnPszx+iGvTz
jPYMtinH4Ihn//14BEZDkFrlXGvwfaxbjEM3PchcbfL/sPn+5jGmbpqGih14Xe9DWwJCU7uYsKWY
EkORwcJxR4rR2vuz4377vEWW+WuTTGghwICYvab82G9Dl/h+klf2aWwFajaZaBYaqLwLwjDI1Lgl
L6OsQ9e0MqkB60npvfR6Mx4IzLjTONT1+qaAEWAIrlt4+z5zWpEjN/XB3xr6gJUpOzzCUC2CEYBb
5xpseQWzUDFmS4DAE+5CHnHdmLvpxlQwJBdrnC2MJSJe3TSOXap7uwZNjcuojrUlV8V5jR/2tAoC
Z/6eFGm8SKMIhTGzhIpVehFBblztPu+lX6MDV3fJ2wJ9NXUdr6UPIwK/NhRVYs/n3g93Awj/ZFxn
8W1fofqXfG9wPHfMpwR/DxQa8KqwLA+09Z2cpDK6aWBZRlA+UaD4w2v9MlFc3TMcdladKW9Y7oet
Z/QTf+iHNj4XXvEku0rliEJjF4gUaI3X1ws7cIZV70wxfg2J8W0Gp6MuNlIekdno1lGXWLvZRz+x
iTvz+PnbfXw5G5S9FIZn6ZYrCSM+9Nng4/DOpXGETJ7xlLRVV5hkU2Ju9ofh+XXn8yzBA3TBJi9N
+0M4hOyGJVFCN06hX3kAGob8EstnENgKXxChPzQUz5+37ZfdBgaPZB9gq9F1QrEPbcs0joOqGqg1
lriLjTlG2uNYnD9/iPqQn3Yb9RBP5zKhI77PdvDz9hrLIooHvSThH4RosgJhdy49ci9NVD7P+gY8
yD+P8XkkC5SY0pEmffphQs0yMix4WNE5spUy8YReknAEKI/hy+dt+2XIXBaTzdz1dFoHS+HntrV1
luYIWkVnH6J4qblLkOLnGNZ/iO3TACj9DyGP+2tfEmuzDRGo6wYx/s/PQ10TlqmuO+eyt+4BgSSg
t9xQO+WQd1jLcSj/cDj+OkPYLkiQmbalG+rQ+PmBdTPVogvs+NymGPU2ZQVnBQeAP5wUv32KIxgo
wSwxvQ9TBKVDVNe0ND6roq5GrQ86aRqvPh+rX26zauf720PUS/ztmG9N8lgAbPxzPVDdohqJTCHB
sLLj+UNzfvskqXP74gSXuvFxVjjFpOM+Z58zXbuztcsylXetfbDKP8Rsv64sg2knmeOm5DD/GBba
Lmwi2HzTuQKFO2f+bdF3iyIqrg3wwK3n0p3h7eB3fwjzfzdatiE9l0uFdLhdfOhIv+/iGALouYDd
g2mTzF4+H6k/PeDDSHVdBIkb2fszhpsSIWzS/HDW68PnT/l17dJ7HDcGXWfY0P9/bkZuFDD5Mqa2
aU7rEuNHiYAjCpwAxdZ194esw++mhM2O5Dk6VwhuiT8/rEXwykcJfT5PSkYwwVaO6jPOeIsISYXP
2/W73kPuzuUSpjtsBx9mX2c5uBwAxD8r2aXW717DafhTZujXfcjQJVGqYwoP9uLHm3s/2T36tv6o
ijlbqxbrOeg2CfnOEJj8jLBC8acY4Xetck3SKQbXApUh+rkDfTPLTKib49kV1XfYv9SU4fgu69Qz
D12SAqWyzPYUD0G2GKj5Q6+DL9brqY6lClnltozcwxwm8x+ig48dQRe4glCaM9RzyQB8eK3ZlgPi
siYGHi7K8rNZ3fCSBxffgk7VNgIFGcHk+Z+N8PtDhUlWg6cb4uMCdBwtYnjy6moagVWOYBbwcDP/
4VHz4yHE0sxW1rn5YefXc4A1qSbQFNNRcW1QDRrrfDdGjgeUqbxJRsVOEpPxh8f+bk8jVaO7HjED
RKsPRzfC/b1o6mg6d5nxrGNzQfOXBixbcBkzrNqgRWUw8BvS8PHr5936cSwJPDnHHVPdiQxm9YcW
Z5o1TERlTDEdrmeL9Xdt4XfhzGddTy2kBOJ73PC+ff5Q9aE/R0c81JbcxPhP8ref5zXU5jRHBW86
G/3wGIbxZYfaBBqQeveHjjVUOuSzJ6nm/+38c2a3jlNo+mfbnUnuwy+6Hv2q2LbkBEFsmPpmhrO1
jLEz7ICzQdT1N/+LtrKASbw6NrnXD2OLNfGUD+U0nUcy/OgdX04OmsOiKf+QV/zNQBIEESiRs0G1
7mMa2ft/pJ3XruNG066viABzOFVcWkHSihNOiBmPzZwzr/5/egzsb4kiRIy3DwaGB3Cr2aGqq95g
FXkLh2w8hw5Cja1mvOc060fZ/YaAgr4arQKJ+KRfSJVmVlIh5osLgYyQ9/vl90UlQ+l0SR7PQakO
j5phI8FmOf79UFv6QuiaOSQKdXKeA+xXR5UnOxWX3lZp3Xw4O0NvUke2zo2hv2pG8JeOKoxhZ8+S
GT77bbW9vYAzl/DFuCLKfdpCpewrQ1Q2w3lM219lRc9fbNbbY8xESo0ilGqQdYrsffIZaVNjEyQl
NC1ya9zKYGM25qjaG0kBKJYjQ7VwmV5tFq44YjKVRBVlNLbN5ZwGr9baIHZRazWqXZSP+yjwkGjB
dWFEPDZsTqFaLjy7rqb4e0gN5w7VZMfYk+Ur9CKBIuvLp0E1wcbl30wKi8oQIBkd/PrDrzkZarJi
uoNKVFim8ikbo+oxGL38IQ5SbA9G1Nz9MdAXHntXOwTZX4d/ZIcKCSYqk9yw8oygHc0iQCcvQW8a
gyJ/c3tGV8eMphQvHBIBysw2B+1yvcBj0NFU6gAjMvzPuhgJFcpoACt1f2Eniqv34sIUIyk4pzjc
VZpqTeZSRCHuOIqFZEzZ21vUPrJ1ZUrJna97h9w0EJ7UuvLl9uyutgZj6hYpoq5YtHGmV2RrZb4Z
wRk+g68QKiD4MTRUZ2DlQr5AHev2aDOrRfmPWqNJQUi9Cj4taEM3y3kwIMcJkXXcu6WxMMTV8WJC
vFN5JYuCLr2By+XKgrrqmkyPQXBB+QlWXiD0pX/W4DxV+w4hweA/rNrnASdhLk7ttjQkIz6DMA3Q
KhYwAcI5JoLrFrzO7Q84t1yfB5tsxizRceLDjOdsuea56vKDqweHDp+aFbTseGFmczv/02DmpN9R
ITdRWrWbn8sSr9isHIqtLDW4KNeASG7PS1Fn9r6hwK0mWlNqmKZhdq+wlHUVnyMzRB9BCcBEd4+a
Fn8RzX0TUSwBXhAgLEUY8WG+10XSwsed/xEkChQFdF0UBy/3jgSQ0OWyks9mNNQvlZv3hzhCo9Ux
3zrcKVMJ/5msPDZN/U8Y0KOPyL9P2BGXC1fOzEVAfYzNSwnE0tRpOamqfV1JHS85e1X3qMdYk7Q6
JJHM+0t22p+IYSzkL8rMttJogejidUppdFoPscN4pJgdRmdg+MWDO5T22qSXuwOnn8EXU/0fsitR
pR39+oefgoEJ7BHAStkOhwzoHYCFvP5hO6A+vDasvyly0/35PU/LhEIlJ5tuszkJYYhVNrmueuEZ
0/idHKtvVjn+vbAHZ/a7JgrVmqiFUn+dZAKeJZHl8Xh7BqxtQgtrAZFJYCprXXmANCfYm3oerMFV
7OBpyID9OPJd+VOwwhZ+ylXubBkAMsko6ehTm522iAy0aRGRceOzp0fONgE8q5uReW+SYMIjaVJ4
ID3lN88hzsp7Xynthe/9+yE5CUZUkxxTfHJKL9OzgBIJetciLdIG+8mpirMHlCWWMLsr7TfT1L6b
WnM/GN5Oh7lnFPAXSg+VJ3jQhvtkoXjQJCDFgv6w8GXEIkx/F6kab1FRAqVvdXlG9SQBlRS6CLpB
uUGZemvHyHmgfNmDM1JL1M3GdvzW9MEzdUbEpvrFhGAmiNHfpjvrGPRGrwAdbYoEfFFb1jmECCSB
p1w5tZmvb89z7kTy7Wmia4ZB1WNyFeWkNJqtJjGFXsy4JGDHGEZG+Smr+3YbgsV4vj3e9WuNHWdy
2YBZpULFMbv8rqmHKLqCR+ZZV4u7BNWFyADYDcm6B/Cle0jbuZ1zsJGWWV7UuYNn0SASoAmV6u8k
ZgdkiJbuBcDikXC36/FrZVbfBxhot+c4kxpwnOh1yJTFaHtMhgEl0Q1h4sukBsPXEfEwu7JgtdfY
iqBA15n3mB8sLOPcTU7iyHXC5cpzf3Jt5cgQp4Xfes8JDSVFYBtl/0i1FlGSFKY2Mom3pyh2//R0
0GOlAYKoGp3iyemwpSY0sayNz1ldvtoj5lIR3CBEz9+ioPuQPPXZ1vNXASS9Pe5MN5850nalPGcD
xbiaaOpJOBAjPtiqyQdtkkOFz5+ThFuMGE6uoChAj9LQswRMtB+WQ7fYnpOJ68xa4RfolIinaV+I
PWzXBY5/HkuIGgPZNdq7Sfk0jLr6muVasSeoUqTWzeKojSjyNXJiguK35Z+RXqVApW176UjNbGvd
pq4j+lEmLY3JYmCIg+QFBK4zpLl1lBo/PWjrDkQ69EBOORjw2gGDLbXvvU1+FaPBGcr1fUQZRHKq
txG3s9uLNLP/dZuioalZ3OjONNdXxshOCHuUl6D4+/oqNj5QaM3R8fZrCwr8wp6YuSd1x+DDkdCZ
eOJMwmlVJBFK3EV0FqpXitq8045eSr7nxiBeIyIEkFUggS5vrTyOMvqwovOhFq++6/xwkypYOMNz
y6iyLVlD6oT6tExn4pFnp4Hkn9sq3yMs/dS34xpjiLfbqzNzVTALIq1Jj4/piJ/xqdZhRHGaKSlN
CPxS01Vupf94Hhwgy8LFEzbke9lH4f72kHMbgleYotNU5EVmiiD0acjSQV4YTeTx3BTIS1vSkwY/
lNYYfEnEM8fsZ9AvbMGZ+wmLkf+NOHksea1h+xaGcOcSaG3Ut4i5m/dYzj2mUZTQDPEfqiHcyl23
UM6fCac62QwPC1kHRTDtXCELV2cukorn0jDXjaNuxjA69XZziEt/Yai5q5A6BE1FQHBgDKf9Z7u2
XcuvC3q0XUiiBjExbep9RigVoHmRMqXI8ArQvg6fCkj6f/jGn8cXZ+bTqspNHUSS8LHP+vEJ0UUc
8bIDCc0mr7kZMbKLgwYnE/gnt3fT3NrSUtUsshZVIZe4HHewotLGNB74jR08lP2wJRav07i9r7Ia
lZzUQ8zDeBBo+dvjzu1iivIGz0f6uVeggqpJPDdGrOosOCxWgSFOI2SnUNwjUTdr62SO1kIXZnaq
/xtSm7yMQ90v2waRxXOKqTiloxjFr2wPe/1DgMHxW3hIU/0hsKSv/19T1SZXqgr+L1JcpuqHRLUA
sBwuogrIb0HdcLz4LkCf5PaQc1M1qHvR2wMrLU9X1cwlVFcVAis0flxYkkODL6HYRVZq70zy/pS4
VYVLLdm5A2sqtqKCpf2NKL3cTFoMi0e1kZpTct5ZfkH+G3aFvO9SM1FX+LdDJLo90blr3uRlQbZG
I5t20OWICtaAcdJwzRemeRwH9TsYvntC2FIrcy7T1k20Atk/lICvynzIz5Z0f332a9/8EBQwv7cL
Ef5fNRD6lDg+8Eo6NZZyBgG0sJrzk/zf2JO7wSkbzL8zj7up9Q6GlvyD4sNPQen4D9+SmA+Kw+aN
Nn1JFznQx55G5Rkq65M+Zi+C0xJ61QLuYe7kCwCpqegGV+60NBv7EJIVPQjOcVXelxqdECBoKzdP
vwyDQdDsN9lYLdRKZjemxfuIXIBq7TSp6yiLeH3B6kEt3iHQjJ+PSie63ZDsLEWSmaIYm///jTU9
7lWJZ2+ksVpyiRIearFBaO80XhGC9CJodA0Sg3ZU/RACki4KgGVZLNw4s9Hs828Qv/FTNOnSXg9q
jW+MZu6TmikPSVJvRstCa8L04cfBwRfs87wa8OhVvuSNulSGnCvLXXyGyabtNX80rTJCx3q00SgS
YnEQ8fnTQ6rDxFdc/LfSfETIGrDgf6nF8KTg9qNjQ3iZVhyUtklNvgKbWbSFxtgPtyhRo6WF/ws6
TlW+YdB0M+hNcWiLIX7ugr5YiOlz55YXMjVtLkR+y+TiT51EcSskM7ELQOMb03Nc0KGQdRS4b5/c
ue1t6YJDwlAGc75cbjXx+hpdbI6UlN5XtbJP8o7pRs99uEhiEP+v6Zvt81iTrYUr9ODjOEOiUtr4
t1pPqeM+iAQtzapj6VX/dE27k/sY297+gQi3cHvMfFODZJQaqwA0wQm5nKoZUEa0vJFgimgUVhMb
OcoOWhIupEVzJ4hOBIBOnboyYVRE2E8nyLQLvKNiO3322ndkshCYEFISSF+h88CTGq+FAdU97LP6
hbUU52LyfQEKOrAIGFan53I58Ki5nZTkWsabHBnjUc8RTZVcd2F+M+8W8XYgpwdOx1NCfOZP04O0
03WRkURnhLdR0E6Th4Tch8Cwd/QcBZslntPMDuUpjSibSieT23+ybDGMB7xfeuCdvvnFsrEgYMdI
QfLkSG2x8AVn5kaspMQHF03j5TxJadVSR6ADl7JzBPtYsLsL1MZRATG3dZS/UTdYCC6/3waTJeN1
RIMM5Bbo1ek5x0WjsTr83Z6bwva/R86AC13vZCgip5b0akth5yLnJfF20XGXrzwNWfLWKdIvY9Mb
721Q6zD4g6ZZiEQzO8nh5uEdb4A7kqdPGpqEeRiNNZpKXI8/paArd6mvG4fbd8/MgbwYZbKT+qhN
0RqvoQmYqAZYjWIe8Ya292GseH8KaICn/XlCYpN92rSIgaeo/cjeWU+CO2xA9kixfriJ1eJTbP8I
UFbH8rjfIan6cnuOc9nfxcgip/k0cqYkZVLYqn/G/W6FJAq+W/IascKNLaGOlL13SfhMNWtX5MmX
20PPLSJgI+qCFggEeVrHUPCfau1ctk86/h93mQxVwMX7aGER5647+tcK2DnQaYJpdznBAOah7Nmx
fbKi8Ny5Jb6LtrpLpGqnuvaxTYs3ZLjv+x6bPaXY9Kn+5/cRGSFFc3qJ0OP0yfiuHKHj4qb9edBM
lPfiR4DEr5YF6U9Y9BX50i07d0c44qPCvlSB5k3Gw7dCRlDbsE91m+PaqZdvOnVW2CAughgqzIsl
MM7SgNN0CP9X30Vt8lyjUjnKxhlQ0jHN2oeornZGPS4B82a2rKhkyPSCKB+KnsflioZZ7FUyxPKz
q+VrOON7ZJVQZEtt9Xtvm3ckhychSmoE5ULWcz3Ti4GnhDsnkFNHE6cU2SchbED3bW/m93iorpBC
+tPTYQKo511ikuxRwZgso29oqdTFiXeWc1VD88muHzH2Sdd/PooJbwgYDo/bK5Kui8uOnka2dNID
9GkEZWAjC4+926PMnEETFoktME1woUxncskgRp30pt7Zp1jGYTSUdkEa7ABm76K6eGvc4iGt2g3f
48VQu51pjG+3x7++yD8Pz11zuWE8VAsqNyjhZRrZkQwQmVWEQszSKBcmKnbeZbg0BSSHQgGz5fhN
Mpyu66q4NwL7hNXHKssp97BD/pXyKpMvdiA0y25PTQSG6YgOCD/OgQFkZprtuKg9jUqW9zRYvPtM
Q1gJ9R61zHaduUQEnQ5Fd5M7FBqbzRcU2fjlVzQy2Rsc1Q/w6jTPY45EvOc4b0VtPpiS8Xx7Wlc7
RgwGMY9ZkaECPJic8Tgxm64dcPUyoAKFo/JaFWq7Ck33p53kqHTR/fe7EJkgHcA/8ola4+cLiznd
NeIn0N23CBng1K7aEz6a9FLVKD7a8sqdFA+vDT3+VaQ4C2dwumn+HUeAyH8T8qcnfbQxL8ua3Mcs
J2kee0uLnlI3cDd2AfnO7R1UcnNZWJgrZf1WDf5SDeY3h+XzHuIH/C4NA23URGI+2bWhrY2lMhrl
M+w5ZNyfxvqIX99aIIZCjDgqiPLIlyGXaVPkCoL3bhej67/00pv53KKLTSdIYK616Wdog97xiGvm
0e0EW30oT3DVb+8qbWYLA6URbDbx/LnCjealzptANzJsRtgycQGVzdp06IHW8Y8xzzeGdeoR3cJ+
A53cfNsFNSnRT6eUkBvBAoYEKX92x3Bt/EvnbvxTVN+l9re6P1RoGOHmxc9OcsTZ0D53sOOOmzXG
UStDfXXM8BBrFGGLJU7UNCoBVCfMc7uCpxQkQvH3nzI4E7SMmZPhPOcqyvSujkeDgkuHr7bbPh9e
0Nc63P6MVwFYjEgmZSmqRk3t6mS4fg3FovUE8gg1qsZHSckt21f0MRFWq0w0hhrt3c5MDd6eBPoM
O/Dbv+B6r0DsoMYGe41blnb25ZTp2MsJnU60yTPczTyt/mJ2w492NPSFHXNV6xFT/TzSJLkhDcla
C+eVo+SH/R0aEv3WDy37rMSu/152WL7TULF26riPETx+LnAsWjexN9x1QZEsVPmvdy+/BbCR0CMx
yeAmF7DfN8NAxlygrwBI9z60mvc+VFZ0cZfO4hXa5ve0eVjRxXQgB03hHpESVQqV2f5ITXhd6hJG
Ma++l9zpubQRHSStLFe5c4wjfwWVYGdir50lJ8t/1sGWu9hMZmW7+fM1hw9PP11QYOCxXa65riI2
l5Z2cRxRdF73mOkGbfuoO8gE3x5o7jOLx67F1S+gf5PPbDcmnU1gdygPK3dhGtylMuZYfrQxDbTS
/sNYgNyQi6BUcYXHMKVyCPtoqI5KVlgvvmciGFRkwwM+OiE0bezybo93xfVnYWk3KqK+xAlG1uby
K0L3yqXB0apjZA3xuWi1cjv6eGh3DoZ/RVpkay6qEre/QdlD7dbWeay0G7xCYrzS+3HlqYGDIqqd
bm//MHGOLmOQwBiDtaHri3LGlEckB25e58Jb1aOaguWIXR5cBC12t0eZFuiZPeg1HmKAtDlI05cD
Waji+5IEWd0IgKhiC7UKsuAhHPsnzL4QNo5jF4ULw1pY5pkr+vO404eDbHUqXknJcBx18k73ry6+
8zx9lfGuVsylKDeTO13Mcno75k4Ye6OZDsfYDJRnQ0df2w6eLFfGA0kxaG4HTqB85EVmnHC3L+8G
4CLGqmsxWf/zzw1gF2ECBy9kYDCXm82lzKnERjwecVaP97lt6x9WraQQoWP/4MoA8+RCajfsU2Oh
lnqdU6HICjUMpzuTKvVvuYRPMZHKtAKYquqOqhV9oa7ptckqhp4Xt6UQyy9xVP7jmrjYXCKDwUuK
+uUVfb3hDaIkQTQekZJD1XGw17aXHZ0en53bn1V8tslZQaaDqCQuZiGTcflZzdjWKPiPwzG13ZXa
PQ1Btiq6pbRi5kQKCi94P8EapqM1GQV39FpR0/7ohd5jM8jfRk26++OJEL0h8VgAWRlqkrmUiq/a
YaI2xxBkOhqrgSHiavWcJdZft0eam4zAeVAAgpl0TSuQUqtXGzTzNWQuMDzBszNz3fTb7VFmIodA
LIrTR0INr/bykyV5huC27zTHdsyTrWP+FRs47nVSIRTsbw81NyEBIAEjScp31R0ujcFS8fnCBEBq
ilUm61seZNHCRpu5LqkigW1lS/Nwn7ZNwzAvJBlgyDFMbRTC7GiVeGW9ajqkQnCQ3NZa2ezsPl3I
c2bnRjdatHwg6063BVTVsbbLojpiWtDeq2ExrCtpkUQ6t1g6rwCqSEQDRCAuF0vzU1PCW6w7upWM
OGvtt1vonNFdWcq/mgaLgtsLpsx9TPGgFBIQVAemdUhtbC29sErcJhq1+9XYgfZXVQ7ZTkHFDmOA
GhRB5eo/jMpHJi8z8IuKaGUfJKNodtjfpt9q2U2+huOIW5UyugdKmglOeDzK81VF0WEpjEy+j1hv
xDiEABHQZgHFvfw+UhmDwhoi6xXjpzrJ/4q7D63HfLVPFs7m9DkhRhI8auQqHG6DKxk0A7H8qGxr
87XsnNXg3llY4TTpLtN2JoqMVNbKVj8pwUKJYW6Xscm4SRFduBYHUx34yV1fNkesqu9ki/ZlkA7B
5vaqz1zV9NgoHhCOQLVNm0M5yBw1K7z6WHvlc+PVp0p60ZP25T+MAkqPhzO0M4L15VJpmWr4cR23
xwI5YV6qcfoReQt32+xM2LvQSZFnQp7wcgy16WhLekAmNHEeDZ4imNzin+r2lrkQvCc7zyaQcn8K
Bh3QaMhnIrh/Ct551EPgHzj/9HubTdUZ32PPO1VqRkQNbHV9++PN7QNThVFPC4+X1bTF1aoqes/p
2B4dJ6iTVW242d9KC9ft9jAzk7IV4BmcfyCbSEdcTiqL5brm9HdHicC6it17+GCeHBfCPuT2SDMT
YiQHdDf6YVw4k5VyTTST005rj0n6EQ9UrP7DVvidWgl8GxF1Wi9qAgSpEbRvjr5WfhEPMUvOP1Tb
WsgOZr8Yh4cXiwwn3Z7MgwUrA1iA9ZGSgkvQKVocgaq/xwwZWwW10dtfbW60zxnjZH1Qf5MNaI7d
sTYy9953VrbkrJqglu/LIjeX2CxzozEjBFkAcQgYxeVuQMoEpawOhxnbS7WjbmER4DpN9jzWYXdQ
HByjfefvQkGnklBobHzU7p/g5pY/4zYJduhGeljSyNo2VXi1+EETfv3zr2FB6KDtS9EPrunl7+s7
M2mjindpWxjY8CjWHrHmjVNqW6BG+9tjiXW8TGdF8xO9Dr4G2qeWejlWmFquXVc8V4QliNy3e9fT
NxGmw6TaX1q7Xcguri8yhmP/glsBQ09j8HI4DRZRWrhU+FqvNQ6J5eX3goKy9VVvKb+dRjZusoux
puCsfqiqWi+l/tiHwbviZ+ioGdpz7/dnpfV2oYkBrJznWyptD8EgLUSF35to8mFBQqhEb4v0BujF
5UyHwOtRd0+SZ7MFTt122atiBiqS8ka5cQslXVHiSVYNWvarMcVPdayVDd7sD1T1HlUzPZbiHVOq
4QkXi73k+sYq94tfbR1kuAVLd15gVKgEZularqpTXOfZ1k964ScTdSsps076kH1rlB4LmiZ5SStj
rxnt31UKvAQv8m8JTglWan0EY8ULVFrXlvs4UDON7PHDjBOq7cWHLIniku89xxirG0OI+ZokfW0L
bNTTDF22Wl5HOYIYTVwfSo+UyYikr5opPUAa2pi1+g74+OjiKh9jWr6GcLMHVfkkddmTKnnvpuzd
DbHJCxl3eFqYbyabT/eRh07lBwBJeMuZ8T2ZEWSI3PPWsQXH0IufYzC90OHe/VoW4iZ/g714Gizp
QemXWqvXe1UIDFFhFbwFMu3JCkZG7Eq1ajRPdr+iJs53XayJX6elFHJRsmGvwuy8ihaJ0WuphnfL
E82YfBv4zbfRkb7WVp1v6kh+ddXiIxkkcyEaztQoCO+wY2jNc72AZrncmzHAEMfkqfRE7D3rSobh
S+f528yKXyBxbNhNh0Iu8UkVHQgEMOt9Lafe0q+4njzhS9D0RfENybnJ9zWApqedocTPVtWeUUK4
y90BQy4dmwvz0Nv1NujadVbWaAEP3j8R/NuqMd5cbKjz0n82S4xzxwaDpFQL9rHp/3X7YrwO5OLX
AX4jHCDiOy1ERgXOI8T44Zhk0cYKkjO9udfbQ1zHocshxN9/TrVG3a8qDehOYx8142C130m3jW4B
AjE3EYCKiKvy9kEhZBJNKo0iLQXF/ogcyVpqkhXairfncX1QhJ61TDMCQNDME6L3S2gxanvU6RLK
7U9REhloRNweZeY+dwRVT4hasyQ0XS8/V5th8yJQZ2dD+yXMAvR4X4RHjB+w5oE60fzsamnb4id7
e1yxDS8v8sthJ6ukQDl3Mx1lPSmLsL4hLaiffDU0dqncR08jemQPTd5oX22pV8+a2y5eEr+p9ZNf
gBo6VfffgRp9osuJ02NuOsuL+ic1iZyXwdW47YY62DlVLCHpVWprRRyZQXUptDlq3+yzuPGOnW1r
90qI5Q2Z1LB3wTHh+IFH6KGDAQNUrMQaoDIhwqyTNtdehq7BKdGuX61UysM1jl8Rtpuu9CalOcYa
ddv/hcm1+1VL6/RnHCKx4aYMtAL5K70hxTKeLDdujoXiO9vIKB0SJx2wQU2tVaFozV1OL9Mdm/an
pOd0TvQuvh94y2ysPqJZlcCuXvWpMlJVq5QXtXValIb94h0US3XP79RPmgS0enADHCqatN65dU2O
BOj4rlUE1s0P9W47xibYkK4o3m5vA9r51xuBMG47IGjATcGEvlyGnqscLH5lQIB2vHXVK3A8kr8x
YVx7Dr+3dJ6VBiOiPlP3AIHfozb7ZZZdS7GmvGuDaitXIReJLW1CgIxQ6tuvocH/qJDKZgPY7F62
hvLBpI61KlsJjwhhJdUj4khV8ynOEVHR+xcZBeKt11fOKtar74lq4pDY0jgmIqOjO7LUMp/biYuG
alEgrX3UlYCU4I3iRS4QEwi7XfRPGtNAVovhu9OOyq6MtH7tuXgg+GSee12TwrVaEvHy2vIQmpVx
oDDzrWzj3GniSyq1z7ArQ8w9NHdlFFW/sr3awnlFodTcPJUdLuqKcR9bxk/NjZWDPqj4IDg6hkbI
0q80yXuz2uiXFONt0+ovmj3eD26/QYt9a1jlu4dn36Gu2nZdDVGytrom2PATdx2Ou2VUfU+DkppL
HL0BQzLXnhyOIgMJ12EdWhtvdPZVkB3y1DzauYqZBaagxpCscn51qXbCuQ3fk7Ea9wgvH3o9fpBN
6Qc4pueuTv+yCvcuKPSnVGp/xEM2rjrNfpLt0cVWOFv7DhiaOD/bhXVspfErWFscbpPo1UKLDhL4
vh+gcgUaHmL6pg2KNxeDWsOOXzJjxFg+fZSNeN8wpGd7mIGCEbFlOLGCOmPbb62mHbQueDW84S/H
NQ5jYB/AnqxxFnkPpRF3O8UJ9rYXjYhKwZfL8rvQdY+22e9xMNwmrfmWxwjnp3IJejnE28rNH2sp
+tZZNMHZYAhphzYeVBR7sPysR3yKB3xlOmkDoFWho+hgQaZnT006rLXALRdeGjP3KLEBBADMIVAA
08ICW10OPMvpnjpjZ9OlXdXyo5WZ6yHE8lqq9ubofOu0eCnLmDm1VGhV+ltgG2ipTsKf7joeNrdR
9xQ3ar5TPCM5DI2XgrJ08SRWrHCvpKnLWy7uH3q1xHq+qLKFAHmd6fDmQcpHhC7KAtObww8jXDVR
tHhCMDB8RtXUfwJiFnzAy24f27E0HiW7yyCPjOnH7VtLBKer0EHhE8cJqiy4HVzeWaVZgioL6v6J
YClqHj5CO6AQF0Lk9SOSMvX/Rpl22Cxy8r6Lq+6psbJn/uU5bapX3W0eY83em86S7u00o6EHDVRG
CD2xsFhVTZd0QEwVvSDzPFi5g5tw+SKn/t+3P9xVtjEdRL38ckmKDR299PzZt7WHonWfG0DegdFt
dD/BDcj7JeQm4ip+6Ep3Afg9Mz8EZ9iu8MHQLZo+PHKiSKW6ynj2SbopLGY4B96e3TRjY3KfR/g9
+U+ZZ2cUagjWfTybWBS6UbBSWm3XLGmczs5DCLBTc0NKbXri9RARcb/TwrNr4dkZqgrvyz+ttzET
wPGU2nhFWBSyJ0HZwUdCququPze47j5lbhOdsV3MFjb49Bj9HkUBfid0PtBBmRyjsM5xsktzJHEQ
k0e0PIBtYxebPMyPXWk+316cK9gLo5lIkcMpA+o3U7d2pCHSUuBQ8KAfEuMNHbWvZoXzp9acdFrZ
qza3DrSBnszCW4ee8UYZa3P7N8xsECiVoNEciBXXSmoUGDNSthbTttKLV/7ofpW75rFsmj8fB5VN
es+/IRFUnS9PmVxHA+xlzTp1MW66VYNrUqW09gqd9m4h/sxMCcgFVyF0SxrE05aKhoZKZNu5cdLH
xv6lSlH3UpeBtrGDRcjtzFBolvIcEhqpvGwnFxTyBvTYg747N4GOZXxVUlWTv9tNt6S2O3NLAesV
cDogFSRVU1Ig6sxBgRJddBbdcTQcrMcwqJ8Kn+xr06KBoxv9K1nPOqqaJVGa69PN0IgtCIqsLOCv
l0s35GVm5b3jnIcYUEoYbJXs/fYmnGYMvzHLsH5JuR2b8CU+86dbym7dbAB+65xzyJuu0VIoKzDY
xQEDP2ztnGo7N5UWbsbrk86sfkv88kmRfprMKgnqwDDr1OVdhXhn+r1Vfki48UmwG29PbmYgwOU8
JAQkBt6v+LyfJhc0pmR2pp+fTbnXcc3sjHdb7+SdO3TqXRo2xsLHnO5J+jqcMpWWAU0QkRBdjtfX
vmuHDhW52CId7qUK77kGZXrP2N2e2FV1iWUTwGEAkZAEuMYmNd7RCEa5NHrvORMiJpV+aL3qrs0U
Da6UgoPJ8JwEwSHCjjVD3UQfuWBu/wKxRp+Tnn9/AIxwAO+gV6alm0ySqgL1jvis+KaP43UKpGto
wh14U3/T9yBPvZYX1O1BBfXp+kiI3jKN838RXtMwUeVBYztBaZ2qqvQ2mZvgs16kw37EFHKfR7q7
KUOv2IyjpD2BXsQBXA/zfT6o1YfPdthUkhYfEn2QVrnc6vu+KT9ymklrOZOOlP5PRQPj17O+WBgj
+7b+mJllu0pjM11Zlf13Z5Ubtc4bfAPrf0raiPfGWKXbTouQK/NL/66mg3Moh/w1VdpwK/lmsRo7
/qiwAcG5L9g1NJ2oBSg1VGnoc9EIGgxPiLsQPNfL4OU/iHqATENcbks05tdBWMXbOh/f+9L7IX5c
0xkvnuJu0ri2n3Cefe2NCDttBcCv34x3Whbc6576LQvNp7odmkOLqdxacpt2VVaZBVIXU6rG9wyg
QhQWqrCOHs3COWRS/TMuqztMA+VV6QNXgX5Xo/6Onq5le6+1q78UKNORYzgbFz9is22+9Kb/oyqs
u9Zvd3lSvgQNhC5IpM9j2py6NK62tTM4W6+OTsHQ3HtC7RJZ6XcjMr+7WEhVlbEzKneDgdYBM7VN
jc8hxSC8UPNTHjj7WE6KTas470NnWGulNppt0yF/BxzkZ5M4JxrTa01yX/WR/KrhNdgH4ddGphmg
19mXPDbQ1Mz6YKciEIHWaLjy0mSr6t240fra3spF+CMII+uXjx22ntcnF1OHStO++/J4kD1/b7Xp
LkJ6b9cPPY++tF+3Lr4v9KwyGZ5FFb0k5tBsw0jBS7c8pLLCKzYfovUQ9+8knw++UqtrM+lXupkf
gLd+tbyBlojnAzzPPrAs+hGF7a9OG546V9tTmH1oS/81T7MHINqHyIn3qR9RoXU6a20WvrRq+qGk
TO684hJ+l/rJOlHdLTgjunnWY6Y4m6HVD0XuPcJMXIdOuY47f5flyQkJhLeyLXb4nR5a9QsMCJh3
2lbKygMSgpvGSnaKZG0S1f8ShwDaxmjrKPmDnAcPkZw8eK6/BmSwzoGAF3W1QtRghf/8Osx+cg9t
lPpDKcOtGAyy4qqs6Zm02lbD47rwlVXQHDLD2sqx94AoFG4G9jZqzIMXplvexkcryjdDoG31VCPf
yv8KjeybF9XbMvPvfD/RwW2WwjnVCjel+s9IEcPptX0d6ZuxV7YYYT+64HQ7y3xRylTH6QY9n9Es
H5TE3VqJ+T3TpfdQM9bIYVGTMdMSn/oOl+7mxVC5n/0MvifP45eiC74GHjVvKqDK2vWwk7cxaSKO
HBx/7PEZKX/5Tn/f6M23QYq/mhFezrr70cfZa8m2aXptbVUaZbeTb6irQrM3rQpvX/a6Vee6KycM
1yPem8XYru2uwbXX2tR+7q+VZPgFvb5DUWAslBe7aj6g+TJg2f8MwhKygBthzxvWB3pFEmpBxd9V
bK0z0ziEVvXa1eN97dlrvBU3lPPWGXvSAVmiF8azJxXPNVbzfiyfmrBYD9xgKHFtwoLKUlRW9zIJ
Z12MO6VOW1DuwW6k4RUl9Z3qoF2mPGRh+Ki4xTH0JEqLQbl32oo0uTiUcnQaEGlf0/71uBZGyijx
CXPgHc/7x773v+AxvQYj+WVQkjX7FQv55kOOfCpakp9AH/o/ks5jOVIkiqJfRATebIGivEzJa0PI
dAOJ9+br52TPqkcjFQVJ5rP33RsXoVdYR2sBb1GjTTSJ6wJ2NKmhHjnPJUrTTbsbUCruzOE85eZO
PqA3/DYwHcbmuM88qIvEECiuxyJ37PN2p2P/qqTZGb37bs8L6609MT6b+3lMEcRZrYsY3YNNS7DW
rJuus9GopKfzJV+wP+5PJ8aTU2SgzeqgWxaEz3WEMVcvSB2NYYm+vDRpvN/Y7Nb4vvUzB7nybeVV
XsZCdtbzsICtfchd9gKr5MzZc6ENwYJEjbq9xSRoPKaZPUqrYCBlZSetX7sPC+9+BKI1qOLQJNWL
NRo7Sjihig6wMb5KhZtCK6IpG08TxaNaWBdDqN9whO+nLYPveXb9Bh1ZH9D3A7Hk5OcqEstadfU8
62RzZzbC03Z3qFZOuz2EJt9dsZ5DW5yEVn6AFDq5WocO7fRt4JT0wnyKS+u3smH1UNrCH+zyGrfZ
Ja3Fo+tU50x4FLpKSJa2QJ5W0QLDbZKgUZFcV9Wr5OXNksb3rOkMLdlj06nBhnhiaW3oQDavVfLU
iISIs4jPyqAwcl3OUTLfSr1hv/9Aon2IcYyIrV+1fnGj3hUdrQ+04mKLcWEAZAasXdvN8jJ/KYb3
NWtQYNeSS9w7wVqbmW9VVjDazqteaucR+K+/IuHAdMwdGMn3fDCg3Gr2pdMfGbZ4q6mjbGoVoTex
d0zlbmu73TjAVehO9/JIpCgDm1LXuGADL3N5P9XZjdGNvZkRMWfGo6ErhV/2eYjXXVAoQ9k6K7to
Se9U7WvlnMht2fWUCFuk7PHZOg9vZY9J/Sbq/GTHKAxn0xGg3N6Y0B/c1rNIKUR62vskvChZhAxE
1odOWw4KpF26mT/i1F6KuY3ysd9BU/RdKuo+7xw/1ZawXZWzVVCTUpvd2jPOsHzKCR/gTb6sPNa2
EmijeppyY19VZWChqCw3bcZ+lsZkxuJPrX0qcj5r9rQIE3oERtk+wM52V5oAl9TG8vW09YVT7UdF
uYk6hnrr0dnErvLAOtSoZLLT5d0vZn7xqvFsNDh0QcXKyGo+gwqsvSw/vdbce4NydfUi0pUBQtwt
TNP0rKBeMPPO5D0LddqZ9XrvldPHuCJgDPNMkjWR4mo0ueNzwvvpdeuoeDC6L+p3N8XDDmlx/Eay
r1qTMKbLA6eakIPP0mPL4uvDV6XGZ5eYLCpaLSiz9i226+XsAAEKTXc6bU17hXU0Uqxm/ne8Ne6k
JLhHLv3aw+qo6Cli97EWomkfxmoWbL3nUPV16Vws6MX1FZV3Fy4lbWFmZNE/GxQAj8Pk7s0Gn2XJ
eXQDf6RU0WA0/SEtllOczculmIzmYtS558Pu7s98/04vRhCpemjzHPVIdzYPXG96dJQiQAb5Li6V
QMXjqcqfNSnhyjUINbBMW5/Q9obZbumtwJzSj9ZqIo+ESPonZRue8hY5K3t8X6zytmbuq4Gi+GbG
V6apg5lVNsY6qrz+vo2nB0dFv0m3MJ6bX/A5IAa72CnC1JkuMria1ToyK5ugp1F1qt52c29o47OG
Vyj1/IUE6X5xClpTHTchPE60hWi4L5T1tx/hAEjir4J4PdfzNzTDHb9c1nzHcgWDrYvnLE1OpsGt
z0zqBZNOFcNLR8gZ7PSw2GOq+Q4QB4PhnO1ZjbWLPqQ/3mzcO4WKOPyIyqTeHFQF7xtnX3BR/i6q
+qaUGeuCNe47JUPvHZqAdMn2MzwzFKuyIC5H85Fe/13WZ3fUCM5FvJ70IrsgrhZo7OcxbXd0DBkJ
ZzRtSLFkyG7caRWq6k6FQjdetRUvTurAqwWHrukuhzpL90u2RU6t3k+zwTfqBFXTOqlR5/SIVw17
PdMG1x9t0QQ6CmDSVs1+hRqnl8fPeD9f9bpSCvx+ZaX62tKc7OrxonozVWFjN4xL1C/9zhWOEg2F
ZUeF3l7KCbRcXYFzsuTOKAGZZY7AN/9VVGYFMRz1kIUrdCKDVx0zc2JDraExvnu4rbTV/FGDr9Z6
jHUMk0ZiAoV1UA7GpdPe7GYI4sEMxxxR3PHR6rWwroqD4qZX5guP5WqcnK19ld691WysUXvM1R+m
Kj5TIzmT7r2h5fucxlOkKGa+V0rCkY0zEMdeqCAgSNdVCwQERM3m/YLnPrlqdTDixO9h1pxgCdHt
8ctNqKA5SpAMZQR9797hfPToeKIIHWVLetpUZOLFVS5fmVunoV4IjGgNDslRvkW50fTSmPxZWDs5
vJK0w88k1oAaXij9jEhRKBVpaE2MaYkkqJR6P5dxtEAHp27LvrJFkMDAoqZG4ObVvoZwVE9yf0G+
Ta8yDmyhPznEzlS+mQd3aAximGK3D92+3i84Cbmi8ury2yytemkT/eRYrRW0axwU46NcS0N7Q6Uj
aLxfQyPDgT+yGbyjdDE9vEhGHIe5a0UK72zE/rXeb97S04XKXfGINe3mvKI0CNZpyANtWq+pWu8M
m9WKNzXK2oXlFOPTjJr64H3mefKy4ia63npMu6LbY26eWXqevTKPNB5CJtoOcGTdJWp8K3FxVmUn
4RQblU9p+ntpbcp/64HGzYudmYmfFPbiixzUXVluh9qN73CAek9kzHr2Q7nL3fUu37IkWJL41G4k
wqM7nYVq4gbH26qbaF5tYat3oSn0nUekQ6i4y2sTFez5oKMan7r2Q1n1Ef26oG2zk/zX6UmSMVwD
bc7FSg6OGPaVsUWGKd6ydPuF+4ZoifkhdjVyplG2uveoZ9yk50zM9A4O8GC2HosEEAmGF44LEmTK
xE63X43mu8qmaOxXVozoy61Cc/b28ezcus4Km3kJXXbcivd1xTOUQLB4Vb66DiG4yOOsLQ9pXb7N
Gu7ERpCT529iLaqV7NUoipvebGzW/n5hfdKcLZRU92NqI+ud77Xa+st5TOz8RaTrLR2IcahHTBoM
R6ImT32NNX1HzB+5HPm4ekNo6RGNaGBW2kFlU0t/MhU31V2PlFkv9NfCPraP/EloKcabUKpbtfTY
GnrRmIcxHr7M0fny1D5oka3cCGMq+hqJjg9q1ggXdRTjfGkWJwTJ/NgNV3ap5mZ3+aIHld2etlRn
WMn8zks9gGLrMLlDUFgDwyTbR6ykqa/E6hg4qC0W23pK9J50mVdSjHakVPFJGxeIEDMq2MnRyPKb
2lIB0N5gWrlsq7oXbf9QbSXoBL1Wo6kc0tNQMpBM1XbXK+ldiwBwYuX/1lEu0uDNjd9YOrq1HByJ
zvOy9GF2xiMl679FLJxAzfRD6g1PWqqMARKicdDExhDmUOtuuXCDZVlv0qBBdPG2MDTi2wQx2Iz2
0LnNXqNvEIi4YYI0PZhuETal9pKL3I7K2jnJHGBhyVkmryrvElvsJgWMgNsf1yIP66Y7cFrCron7
nbxIwfYKK5WQwmHGy2pfJ3P9FJ5yzB1U4Hrv4CE+R72OTFyLX1yYsHHehO5tkZ7cLvtMl+Wza22J
c8wfxg3YIVY565tIYhtqz/yFAWQn3zMHf22g3LfK0+yIF+YKqVkZEeY0wDgHTlsca91AfCD1beLU
bV4OWp/uLJ6H7QjddbQKBhxUIwCuQiG53Fu9cvS0LVS17mjOLvl+fxWc+jb/brSKLNMLQNVEzdbC
Iy1OU9zenLX+9pBj7YyrU2+QvvXXlS5806SnaVy/PXj58Iw46z7haCYH+Q5LYw4M+1UTwJQwYLP1
JQ+01s9ZoBv5wXOm3eZWGEEQFR0AC/lKOM8H1R6Pm1kH7pYfl39FvnWXE8tnM/VFwkEGgvvLkLo7
004erTE9Nrn7m6Xri0WoDuUMTNLTDpYTdHfAKygUVWprn5vd0Z05WU5O/rAqO5kugfTxVw8oyqKd
pKtiAVqm2LMNrWFO+MyvtJpEJ+EETtMHxrGVui1ZEY3Ics52voOhMJzT9D1eQaaby4t8UDUb7+VD
5eV8N+duWDUzt/DmkiEn9EZGDdiqboeZsTzaYx2o+YD4dL4Kv2ndD5Mx+tCFSDbHuimbEvQZGcro
hTMIKK0QPEj7oMV6F3ij+0gx+dA3SGfXgTM4UW9r4WSnx9JYdquyBHbu+KaaRz21sE6v33Odpkn2
niTl3ljTXZ7Yp8zZp2sbjErMWNJykbtnMIcHBmgLnwGIv9aazdAKxKdsIv8yk+etz19phjxlinqH
1MzbapSf3ph8mYm1+vba/t2a8VgVme1TvfmrDSUax4L4kiOjtQCCyyGnyIodLQbtkjb20zRO985Y
nbW2vw1KcdV5yNLcDrYSm9RJzetkis9x1AnOx5v0ntJBsU/e7coDbjJ/G5X6WnpKGopMFAGl3AfO
yJ25zV9r5RzRinjtC2M/bsuHWMvDOht3HVeaE/fctosHIAOwMXv1khj6jcLVId2aQ7aMQHfXz3oD
P4Chb9f2VA3O6ybWXy3tV7/IKS3qWXM11PxYrwBi1hgSZ4eUctqoAjb3W1kfTau9T4yctTCgQ2ZR
A+pFx16DA8pEYYQjOtnKXUW6m7fZzW4a3c/FUvmW03Oquao54ahMlUDEaAlx3dFz8STiWELbJbrp
0CkG+9AbIT6DbMqri8tauXuF/dPyG83pSB+a7nEBkPVQEj50W0mMoxFF9l0NkHBr9/yRQ9rYn+zC
eR2sdVfPw6euNA/ZVL332Rpy9n7FZnzoAzSXM5BtTzwUC9Qdtvr4f4ikfDUNofaUEuWV/XEb58Jf
oHbxR6U5k2TtrXI9Kh3Zw9xWIRMjL5C93VvedDdrw5OXjB+VFR+82ru1ZXxluuhnZMe6k4jI8fZp
Wnh+2Savg6lcdLxjraJrkVpZ4YuaMeNhSq4lEzyumX5Spw9rWz2U2Xy11fXe6MoRgN0S9AzYo2im
/47etPhKrn+N6/DGRn5H280G3MXVJjH/KSbOzGhtox/H/bfVOTHlHOcmg8eyHQ8wfz1tMxUzwKyP
5VbcZVpLKtObBzeO99JGC637C6f9c4XBbYlhW4Vop1LVyE68twFI/BLT9DCGW7stoPcG0Pnr1W7K
g9G1RAq1QUVe//Cs6k5pPIvwXb1u63LqN/ME9wTZJkQ1fuOioq6K6Ss1JqKQDJxZrYKvHzx0w7u0
2nd5/Lc029DpkydLmO/WUl80PAVjDoHKAvu5k02+4aa7WRPYiuKvljN1r+NEQMUZ4RDbezVf/Xwx
7lOPjG1UKH/UGsyjXVA706NUjcO/xM+FRz95HPSjEOXJbLtTkXVPaNHDJJOoz2oSP69F+zJRpfId
UIuBkttnB/G8zHEjLxG/ep482DipETYLLG383FJoGtv52q3ek94yBciY65MQcBu1eh6a2hQlScpE
4pSQ/W+RIAn1ASw/1el4bhgXK0wSt9nYLXURYWz2fc+DKv1OnrS+NnekzYfMSjyfYYDrmOc3+WJ6
WQVYuqciNQ1/JZFMXAdfPer7de33a0dYbPUvsx2fEWFJI28rqC8NFp2ZjD0pnMO2ePutJDRr2oop
HsX2Rwe9Tqst3sClOr4DmtcHMnvklFFkrPJPGf8o2vBcG/VJ1ITOTkH+oc/uH7sH1LjEW1R0Kmvb
m8lOGRE4dVoG4bwqrQLPLFSQkOVbi9fSS2U/FhbwmU31ycb3gow21pzAcedwBrxhZuvNqooXtMHu
F6QXXHvcJdN0cFRc3uA+AMx5N3PnIzW0u9rroiavz5S8r8tKOmNU9kujmWFmjy9e0zyADSYToEHU
qXNDmuJU4TxqkYwz0B5/UlVqtZtFAQb5m5H94BsTL0BkLqbBvdKqfJqEeR3G6kreQcjSmy3tvOza
ivI6rsYRiDjiYSy0rozU5TQC/AyDrzc0xBu8FjVKlVDZO8WlQVyxc6zK8BUM5ASuH7XJj2rQ9nU7
WGE/Nb45JsfcTvdCIXfY+rVl6KSgpF3HAQjQwwRGz0+BAvrVZn3LjrEP2ZRLS5HiaUYEL19S6zU7
F9tEBf4iEjvoO7xrXBxaxxCBkjmcvXz6mMxpDhK9+iNM7dPOx9PmlseUqqerUkPJhkdGqH2n7MJp
UbAc3mVBbyow5PI1bYTYZVSO7vuSVJ+iEQcO0KXy6vup7z/Hodyjff5UieEVU4iOtlom1JbdQCi8
rbRxHzuZJyzFfTrpp05dD1rZ/ModSTPuUHrJBwk25QP7CxXu6wQgFVHLs1YkH8mkvipdv+tBltMz
fmlmOkac6Mtgq5etEY/att3BaDgEwtxOplve2crQ4cgLMsG+e+6xZ1mpXMeuenB6QqV6THYbecAs
6ks/Lqgg2brfDzEkyXp9HFbjL+M3BwV96YSyRaxVf1y92xkJWZroqcNR+7XoQCxp5ObtX6WN+6Bj
cNqv8vIwKV3YFvk+y8uwLqdzC9nZpugHVUcIWPW+amQeD65pvfRxMdNEMndLpT/h4s+J9Klts32D
lzzE/96YGL8JQCk3j7QakUr1XUne3FpVZDj0o5eYvkTyUrTOn0XP7wbNOwLgPs4VkPixrH7zvmz8
DWL/QOfPh2V8jLP13rHqPzJwHBzytGLWzo0zC58x0CGcjLYPiHB/vHwLhTsdJ0cDN0iVXOEUtALI
dyalrWznvukHClJxlOJJMm980LaZebzsbK3zg6KUO1tRLuVQXFdubCOiBmuEGhb1LwodZWUctBEP
l5QxBSWFI1AmRQha4iaTo9EZ98XS/LIHHxqhXdul+NtM6lm0rbojtmmCfsPU2Z2sN1dvYk2BU8cH
vclPZQvNHHlORK62UzeC+c0N1ialB1WFuj6KUOnLyM6277yra2R3uqfBodfXCPguq2hBSk4MSNzx
c6K650rrAqYuI9WZrmpmh4iQ7+FnOOuF7F5UL9uUHjQ0FGSu3DUiTNr6FU6Fn3JKn5HiOSxt9wLX
01k04AaZ9Q6mXHzNSTMGi6GeVcX722TaZW6WDk4x8PxrEt9biqb4il4/NRMRVNf8LVtB6Dl/Dypv
E6LnoMTNrzqeUaF8rsvBjsoyZKnPfkoz6y+U6z/pUH41ZUPJoVGi1kxGqL8ZInKH6lxu5jMcVAaa
WEnkOjTvRwEZ5hDzZP1v7jXvg+ivZSYet5zOuYRQI8v0pGbqfhTaS+za31tfzoFDYzaodf3dKTMk
FrCAuZrf5DndaDAEk7DCwYOCl7L5pG0Lbff2d4ll/2rMfuSNtLl7TqCJoqgvgjFT+kAGX2Sev1mi
A1LQnmxQN2k9h2LVp8CaB8qwK2Sa9mvagrHgr3/LWPWNsnka6HA1df8U5+17Qko6tPPjaFJBn6iR
1Ep3qtv6tKbTqVTMR87IZ4PK5UU6XTNbwEE4TUTEEmqNVoc9QieBa9S/89R9b4t5Bwbx7A7A8cVa
BEnd+N2MqxHjj6eS9hexSyE0rgEOpGOYQjqYYJJl1Jxa6uy7NuDeVlhskBE6imqMv3Ol2Bnl+qfo
lZ8+EaqvVgQ86wbPbdedSqEfLStjPLB+nHA1Ct6ktrRnRrGfhRtHlZ4WR92bnqFL0GaFRqpI3rbY
sHZ6J15nmv9zwyRWo4HF37avvJqumtvR7e5/5b3nLXGhFAqGzORiZfnJFPVpENZ9WjQ7WQYnmKGC
b01Ej44Zoqi8r5qJ0fZEBvtT+WDb7SekxvAf6wfDLfeVOh0LJoUD2J4nP0m6o3Bn6JjLH3nHam2f
FXMJzDW/TIp+kma3m5qrOsx/M6tkuKQpiteh4rpe/EZIzt23Efezcxsmihg7zATEITAP+wMEFUx1
0IwXKv3NDIooQuZZpMax7KddlYldnLj+lKsBxVKNgQv1Vuskj9p0rvOeg13ty2mqgmFV7ux++tTb
eZ/01meuFzeHgYeJCKFz3ME3cLoK4ZCKafalqUQtIkyqlZGOhcYXs/qXdWsuKuWHWs12lWIPAVXQ
noaP+9taHlyQQEGU/EnOADApEmTk+j3DCrgSirAGVpse9FR/Jc1GMdIRT0WhPuSSO2zzCPNjI5LW
pDM4cqb3WyR2GboJgRpjEB8uMzjMHyPe0me7TY/pcHbAyHn9qRIVKqgdsgtlHd9d6tQGVZWgYnYr
SNz0p5pYvD6x98qsX5jR+pH0hVXaPSile5+nzRluYr8chWB4pGQuxjLuW6XdOQBihgG0gjaTPiFm
QHJwyDqKuJn6Ucy1jGaJaoD6UEjJHXc/YzZBvOF8f/XxHRO3KyowHiMybkS5rKXMScbiJtdZ7klZ
glVpY1Eoom5JEaHcZzblbiBSS/ssC2fSjFOGd+k9FE5yyL3eIlBiJ4wvjvehxRb1q3XP5N6+AO6g
u1+04KYlfSRWu+eL6nnyPbqe22yE9Tj4BQopaup9tKh6uURla6ecmGQZsu5cCeu8JeNeDG8G9iPt
gGJ0w1VWWGTxrdAPCtBNY6oPGk6A9ksWZwdkSaikxG3rW0Ok2UoIw+yxKLBoIBW8xrt0zQ3Fs5N8
qsQcXxkWooCYMuAzn+LmrmyV87IaV7nVmqJiF4xTMPU0EO0rWz0unxjc9medQrXSRrpRha4mSyrh
QmeKb3Txt/FApszkEavEcoTmooeldhs75wjrI22Id6TfAgslRq4pg4c8hWaa3lxp6ge4Lu/0bbpo
GTWG/OZV+TP9yFtST7W/OOZuqy5gxGPZaIAQvzH9cbZZZI2m7BiA+tiQ8PEGOuyNQ/MCUAj3Mqtd
CKdVS65j6Neh6kIEOquxwm8qj7ZIj5uxEWWSK4j40CVDQ0uvRLoTIBAUguAbjMz8ZA43VAmwK4N5
0/Eg61W4bscBN/bVlqc8PjBwzC+ohtPZnHeNkgcVFY6MglfTHPmNuaz3c9requxFwgSU0QtKJ3JS
LTThwLLJyflpLvc9G6WfnzFhN7lQDhhhH9GIXZNZTDZXh5UtwcrpVnngEyobTt4Xd1pZfyRaha+S
G8shQV9L5wkR6jvwd4GgYjD2MzNFxX5mcPxYGQyuTmhxEljKrT/MjNo2kAhsjl+oP5XOGcmvnCPH
WUKTgsRAQ6av5rBrvxPdCdAtlqtQ93+9LZpS15enA159efRW+gOyDj9Q6zfs8cA9ccvsWEJ2lsoe
hgeGBn8dtdjxK/rtL/yTmve6ouWgDkrSl42thxsw3BOPJvvMefMmdyXTcbLmzLeP1ApjDLpe3cvj
z//xzPn/TyqftA9ytpN6N6ocAx0A0lMlOfnxs3bbRZj4aJAVKZIMuQCogsiHqQA0FXJdLBG1M2BB
6kLJdqoU5Vn697oC6lvF5xy4SCXK0KP8zNdKvzgUtwlkCvdSez+JMP0ytneYDZZRlpHZWTQtOf9M
2WTI0ovtSXZsJKjB6f80pQV7qe1zhqV9lz/a/Yp6ylFpq6Nh/GUTMhUUKu6z0YtoBm82ucme1JjK
2Vu6fcvQtujtR2rf3I/LAybLO9/OqsqVlOleBlet3Jysppn9VMoXqn6BLSAd5xce4cQwMx1KF0q2
iDZsTAz0U0cla9PGiB3Oy8uVNvRK7c5uoPwobhVj4Ov8mGQ/rafuXLv5O/XnbHgDEoqcl3NlpDvk
8TkjTEVG8v/+W+Ll1nEo6X8dOcI4locZxu4Ke8ECtQ5zpyDaGiV5raeRqbUCygIWh0Wu3vgD/qOW
9hS9bmRdZJVbbBTa26hnpJFfajztqnzS9uUHri8Np7GagfQTPDk0eDtGNXbsQW7UYbNW9Ncs54Vx
mNCbszMnql+TfzV2psqD/zctJ1ven7bYzNe50oLZIj/ndfpdbPtsfKlk2928N8d3xdv8dh5D+e8/
o0yObU4fMnK07OU68o7d6olb401P7h9cg2w9q9q+07Vo7VsfCkSa7F/0QcJOgahuMw/povlyXQCS
7AuSvW19LcYelCh9Csry1b8bLp36zWuSgzTDE1Vcq++k7TFfZW0/R05NsenjsB7lwfGOWbbu+YH5
0BOraViPFYVgPRtBXa6B47wqgEG09P8j3GODZAvNwpquoxPlTtRW46415HFmuSZ79XnFcnvkkTI8
UPGMCheUpffBmYAZKh9f5B6UH5KGilMpfa8a13TfKaXNgn8zCg/vEtklDdHcA//EbLbiV35AmgO5
xZXPlPCJtZM2XT4nVqDzpE+lB+orRXKovB9DXDkryfSCm8Ng/P/+uFcEXHaakYUeR3XdZl/nieAW
+1cEaQjWVy20RuiqY14o6100bzWzkPKvXM4Q/WdeBaBVrpTM5vMUc3pHtqVOCx9UFLfX1vHOmCgE
pnfptgWysc1aC6412aecmocCwhM3/b/pitEYlVmcIjxAgZuv5iJgBVwq6Un7bBXJyV4AZxQ3vlDx
QH7zEnQwjLxtFtoah1Aup14h90iwDrk/qBiVFAuTwgJh9TgVnIFZ2M9eeba0eldSnlsxqK1mntZE
PcIU4+HJTeVVV65C7iccckEnCx0RcIOY6EhgpwaVqgObmfnqK8dpSdpPmfPPdPpY22GFf1taQHnS
rMcccJEYvzRCcVPZi/Qb8zkuSpSX7a5ter+r6BqDC09B3enloQYDoLzyPIIcLl/Uk5gq4Nh3Wc4w
NMG5XF2xUhjgL8ZTPuchqxHj88sFVSvduPYLCXzzIa2+3LGQaGBFb3Nc3vUrQssEpf3gHsvky0ui
BCsHj00gTxJ3vm4e6B12auKG7bTtG5bTUl5rYgSCg6Vk8LX7sgz6Ws2f/1fj/6dEcuTOI/TDBsiv
y+fzIK6cfaAOFwV9v97y9tLmyDBPJl65ncvoiEuQK1r9n06GvNMN2+XETOD/SeHxtoZfVvvfAY3v
hNheMA7yGnrjBgyFR7l9AzzRtx+W9TjGl6Yyg39fUZIyEjZlbOdNTGFaIxLsPVaYnyTxQnlmc/tX
6GhdYZ8wfpxPTxbs1tdmuRHrybxiY8AvHcxzIjdq7Z70lvq14j4Nm7fjVbogNuRRk5uL/ZnjGmX7
Xx5gNqeqijOU+3vFflGau4aVtbeIcO06AudAjAWEfuY7tDq9yblu1aO861GvaUOk7zVnX35ptdz0
QUpheASCmA1z2j7chKVJz4YUS4sPBabATIw/7DFtzOkMq//CFW2zgW7H75r+LsZ6Z4ESldc0jOrJ
6Nt30agPBu+vKU/QW55LICla7Z0LihyVksDEb3/TyAJ9CfUrZMWli2NXXu2hf8qVZ2fuIKC177vZ
fmGjoo/gT9mrSsNW99JopZLInpR+kgETXtPmS/cwUEM3ZQGAzJEdJiONVr2TQZG0LIQh0rbxEHZq
HZe+reRJhSufiYXxMKRQL9TaG+2p26xfFxTDJuK2vo0jo7rnvccUjVBJ/mFr9OCF1KKUZ3M4CDy6
ucX0nUm2y/EO8/LvXlQijnMyJR9UHCij52/M4kSycoZW7G5sgfqr0aq/GROa3VSLe+/+3wniDLfr
W1YZwBfNQ++UJ2n6+nbBfEvLw9ngTM8uS/7VEh+nibkv5xX8KHA9BwLZzQka1kIe39jy/k5Odq/T
YyU3AZrZ6EtQ1E3UCkoiTb43CINTfX6UMbBDuToxrIM6yN05WOZdm4N8bcVeOhN0UmVYqY3tRV5r
WD+t8V2aADWx9mL6rNcn6VAsnGmnJG/crD6Q0RNG8ykZeUjXUYxfHp3IpjpgOL/1+ap21R3QtteK
Ggppzc5r4+MoIQ1a+shA9hdrxP7jjvBZrQQNEh0O0GngmHh33Ehi9vu4eQY0JKNuvhUjyBsW3q1X
IwfYjEFM+a8EPh6kyZzm5XGrT4v73kBPj5/P6jdrhCCWi3PFgqJ/1upnrgXn4T62kiu30E8qbFDM
+xD+LMTVVqKeIeXZNUt6mcuJNpHpUDuWX0+l91qSdMjEfq3dS64D02QwlCgfC6Mt61GaaC7PT/9M
CJvjn0HktXpb0DLCkhn2P8TMfzSdx3Lj2tKsnwgR8GZKAvSkRNlWTxAyveG9x9Pfr3T+Ozm9T6tF
wqxVqyorM6sffuxZRdr5NbgthbCmEsSwlIqI5sslzkMOLQXcQpcM10j6b3kiqaTlC/lJSPdzpmXE
99CyAykVH4velzWGQOCZRro8MCWnzU5C5z7mVFWp3XyyaOXd0Z9ZPkObVYoPyf89Bgm3c1cd4qj8
07SNz3MXNgwxlUhdVNVOboTlD/2e5DoyH6T6ypx+n6rfISBDKpE25eRXdDJEOhV1zoSTexh/c1xK
ncLaVqlGCXMUA6RFVfbFQo94HmTVwwAiX8q98trL+S+tvcepqA/cbwqxeeMu1RvJUJl98cbCGnCu
Lf4k3AHeCnycYuqvvVlsayiKyPi2YW0dKlQZ3CxjM36vizUGifCnq5fXwq3EeinQoBjPAwvcu8mt
MpTJT7q/re0FUAjLuQ1mj+BEgFmB6Qc1uyzU5TyNhoMTLOFQU64QiQBLviUi83B/kzmMzRrw7N8L
NTeLqe88TnjepnxnZyuHWSWzp36VZKlIVY5d15f8OgEtlLBGzyOmTaxSI8GWTdA5SeLx+/zVW6ki
CC6fzeE+2KA/un2s9fEfDPEIZLcJsnUaYBA2Fczj4dHV0y+1gLyfF6cVgMVaIK32iGFiqry60T60
PDt5eo3xOv1Ra4VipS4mRucRfE7hC0AoaBJgNhUYV0RWt7R3OMJ1M8K6pqXboA7PuoIfx4xOmqk9
1ILWY2oikFhr6Oc1xKYYetVSlxss9bdajv7KIrDHkBCtQv0qy+a1LWnCq5VLb8YCESKRQX7WERdq
iDmJGQeQiw+wCu+Liy/XUl2Mnn0XO2lxwLV09teEqRNL0x7XLP5nDpUSQB4zz51Ko5up7khZmJMW
T8XjmsywBnv0O07s3pOanhyjimMonozvHEOQ0zhU/yohS7IB8w562CfPiFL+lW4lXDbPCZLKGh91
AMIt7J/lwMjff3YKPbfixp5rbGI2FjBOXnvLJp1pDOJvxagYN1zOLl2nbTauAEcQFzatqZPeFKOD
ksQ6DGvI+GD3hxl3Dw3CB9gxxYfVrfNphbU9quFDWCZJ4KzGf/j3ubuijD7iqFpo+6P5smayYdVe
MA2il6fL8FFg7hOkOw0QWD8PS3nyMJn3lyH8ixsLhGFzmLeMcpNBQKoVmMv6two1Suu83Q5NBKlf
/MeUpaz5JJt7n9LlMunLc+LMb2ozU9Ck8QkTDRhyYYWkrmo/KsZgbGbDOukuIF8dNY/j0gznIoyw
1MFnLDokSu88ZnF5cpMo3c8w9mHGrUgnsOYjAqaoo9TZpSJA2w9on2wWva63qhK+FwxW3UR19J+d
E7yMaXE30g5rTDp6jJ6gr+pN+6HNbkmiJH69Zjd3Ut967tuqvUfdHOFaNJX7sHTRvQQZuSlm+QKE
fByW9jjB39xZw3QyC+Nm0hbxXcs8as18UxGq3YBT9aDnVraTvexMTCoFVnB8cEJcZ2zJ5qfoGVng
eloXbbm0FpCeVrmxj16fIfVsTaSc6AU6bIqXGWffpevhpC+RHXixM12w7irPOrJIn8ZHBMjSNGe1
8+iUdcz2WxxN2xXR6G2ToflUkvqbPgSbV3deE3MEQskI3IZX/WgrZ/9GE7cfLRzDfwsCEF9NnKzf
aMxV/MzMvPrDpda70RhJS6e26PZjW0bnpaCJhP4Ri6ASov5ej126u45t3LwqVY8J7+MY2o6xY6Oa
gnKnhznHKkfpiSLQMWm7aX7DRKsa88TcK+zrrKzGsfe6Q9Obp9DxDiqoblXkt6UksYIKdFIxv8pp
1eyMYejxu1G/6hQ6G8RBW1NQbnHYWHPasegAgWmfZHfdglfrmq0FLOvuZmMZfAgpKKeckX1sETbS
0rtkBr3olLYDBn6kblA0gpnZ7y86lNpdoxUveTZCQy5Lhr4jGMujv1XTOZg8Zc9FxvkcYotHDb0Y
+45d11rFx1h3+QZAAopmV27NkMK/RmtbuMvjMDogPRCw4wZK72qRIlvD46Klj7ZiWpsUTDOrQoBm
Sv8wHi95bP+XoKg0aQqYZOXL7DyvthK4fXO1R5R/ESQRaJkWQGA13IBQUhr0TWmgMWQkEGdUA58P
8MinP//UJPZbGvWPVjL6Vke40qcLUCqpBlglum+3SIOstnZp5bJNM/VqLxoc62W+FvMMwyDkXKV5
epQraWmIOGN4M6HXs1i27YQ9jqlCaE3nuyhtI9x7UNoeeFh/sOiAB0T0VOdK2Tpe8zkgBdB1aAMM
QtGTVUHHo8JIjqLH3u4wgM/3q2dmQVQB6hmJi3wtxPXVFNZ96R3bNUagrp+BXB9QQgTumj+mtvmf
NXoiE1PpbJf5o64yb7PKUhuyWeqQaCvk1JPFbCYdsj6GvI62G+hj1ZSIgCkRulrrA3r8TZ8qFM1F
/J6k7nPbxCh8wWEO5L/XzHUaH2/+fTjnOzNfAo3nZ5bt0+IW90pLTl3qPKuWp/APPHr4evWlqEUO
MFHsMM8YA7U0KHRp6WhauOOw2llODasSkBZKwQjdSp/se5FoHxi0OL6TO5zpseXtegPGB+qrOWi9
rNi4TP/Gb+euq80+aUcVmZ8NKI/1ZKTUH0mpfYyq/ZXjsOTjivOvo8FQT90OE/yPplYe+kx7N1pQ
TbfsD5BKoMcOlFSVc8unHggKlqYHNJZjxE1lNSCALHaGwg5dtK+RMXR4pMElKOxLavcB/h3vejoH
tpG/r0pJE0+JnsNxOTsNvq0U9DQF7Jl6pKFJbfTGDfewC63VNw6Or8bJI19dMtRN1vgNTXsXTozC
npTXKU+hmpFFjLHRoKttYlJWKLfJar9o83TRDDTYdtg/abH2qa7N1TCza9iGOLHV1bBdwRjGzn1i
0v37qMzdZo5Y1VbejYd59XKf0QmBZuFEmTgf6WysNOWQATG7tN0Ms/nXqLqDlfRbGI3axiyyl6ym
j963pXroZuEPpl4cDJQJQ1J+2qHGxAz0H0bRPY4WaYSZm4wCqudDvoTPDJUCPKg6e1MoBT/TJyR7
9Ok7uKKKp4FRR0+6Gz46+vLGYf3SZM657CluTWt9sNSKurVNX+lgRVues2iOeAAFW540p5wLQBZP
vw64h2jGGnQaGDQazlxNn9y4P2H4hnwz8lDw9hVARWc/66V3cp31E247M7fnrts4NWXIGKsnN87v
KgGmjfMdfNjrnK6XxnW/8T2NqMrnQ6Qp2HrO3aWdcH2r5yzQMIcd+ultqbQiSHF1hwI2sTBVc9OM
6YkeLB4ZygGiQUKj1PBxzUM7O9fQQxpS+CygQNrmaIw2KEYvs+Xcm6KEt7BO03YlC8MFT9moC2WJ
PuzI248t5HFlrD+GiaFjPYXKgKC7HVcaXFq3Y9r4TzORgWoqGiOtT56Kpr4kqgFwWSrXykCH3qiP
rkZXpU/h2ThLum4tLHCt1HkrQC7HvjkyTe4By4EE9SKZ3Mg3Mf7giXHXr+agbVHt1NsCZARhYwjT
jijXGk86XxQgbOVdO2GwWND64tF5RY+998p5weoPZQIaLBTAxRMMlUttt2/EjQOykQBm56MJfOww
QChmXnEx6+V2yFpKt+oU4seAPwStCbX2K7RFcdbdSsv7YlDHl8dUVJoIQwDB7LZm7msbpwAlYAG5
va9rB+JfiQrFfVUqHdfi5klJEb0pbQQ6qeOjBsFKMQ6J0zzlIypxKyVnrRneZmpnxar2PTRsxPpP
8QK8I/G8RIPTSUIqe9RhZS85qZ+9qO9utvxki/sU19OpjbRHS6/3DQVq1FpvWhkfM3d8qvKJkVfz
S+fy/zOPkVQjy3uaKj9c22syt4eebrlvlg79xWQ+u0yCY2F+F1YWlOl0ax39pOTjcwO/CK8bv5l0
0i9S4F26MLImCks6MvhNqu6pLJMv8Irt4LB2RzWitU1kIXPHGQwFriKkIUgy0Pwy+PUwUn1YZUea
n9/yQnToi66e6Bs0zsiJ5xzS+PTXNboHyxh37PiLpzP/KIYAsioqnYQ+sLQGmkZ0phtLDk9PJjEc
SEXug4FqklSahoV2NuLsBnWbweHhbQTdVrX62xnma0kCPpcyqCtTPnrNOXnUPmjk02Adw1M3xWdt
coCIvKP8cBycGYAn3teAFijOdivjnxzI9Bg7QxVC3FDVvDrjJItOS53HJl52yxpfmQT3V0NOsXTL
izysgm4wBvvYRMY2nKlyxtOwuJjmHOQZsAaYpd6HR/joMTor70+7wNkHR2GSvY/8bONmWBk5IMWr
dtJJM5zGOgEKvALlE5E0GJvxQUy71cx6mS39KYUwi0oHgR2d31EQfSDBPG9fjbzYiQFSb+c7EZiX
RNMRogNYbJsNuxjrSJ12TCHKdsAGixTENOxA79+c2twnOqdvg0fhqiE3pJDs5x4eIFw7KN2HHKiZ
euQgJwsDWvwwhEekTqAzxA6+I8+yv06jH3UydYejX8elrk3sZwQOI7X2/JM43ml07G43j+thQIo5
t4xksrNTrnZPOUwrb6xEjQ+WoBU3DCZQ2YGettOR9Pm8uDZmnKy7pkOzXGq4Zju+fK+mSQ0dn2eq
MxSR48ntEWTYCd64xr6xm2hjVOiwvOSgD/Fz30QhqjP6qkZ4rFMR0edDG5hs9U2ZjpB0vB32e8BP
Kg0EXBTGUPE7Ib7GBfWm29sor0tmNkc7jTey8GbEQ14v85dyqI7I018lgjRssMGgmctTbpbo4nQr
YuHMn910bwHcrXnyvIBQGhRQWOD+tVaemjqVtxFVd6iO+5YiUXPrrfjtdYzHFkjWWabApDrPS8gB
LBPZLdNItqUPe68N2bsqTRJ6uLqLAtrTOWmj6dLVLmqpkvTaASLR+cIOvmxGqrppQute28tx6fs3
zC4sE3mvxLneWG82IVQuwmmlF8qUyai+rFX8lvS446T5q0v660IKxMBqOzsJEE770TQcOe4Swu2w
DCQmGEgAVgNOGWgrkQ3P+Cbw1goln3CRM5KNWzOYIpwWjgHev4UHCALT8WduNRfOSnYzk6GVg/CV
dlAgj8Ub1iCP1wfqilNslvZpsExYMZwUbOU3gzp8rPPXWgD6BT4r1Uk8qO81nKIEkF11aP4OSvFA
BfuerzwfwvJUcSOW9U8ptI06tOfcClViWLpPODHpPtzbSIkgIPIYIESnTQsYA2tcQTodm6+InWVg
erWLC3uHw+brigaBt6MG6H9+55muhCwH3Xk6ttemUg4I2XGt4DUhsih3Go4U+DhYaICwVc0s7RKx
AjvdODeWTQHPBRumF0F8wjZgmS49T1LtyKpWLGPj+4hGcsqri0X/SV/fO6rBEL8VN/2LIeo2QrTa
/7C7kSzobhughYsxwYIviLUNZlYnGSptSKkD+QA0vJ9Jtm1r18Xa0TWGv7PLoDo0t+Ib4a53GwZK
b/4L7eXkTPmX0dPGXBb7NJv9e5+vJ7h9Fcw3+1XCZDX3iE8wctXni55NPlUz/hwwORvrnJICqUnj
yzEy1x/VoP2Zw3BjTwkCJqia7eAEBos1jp/VWT9ZVEcu0QTSyWNPFTMIENjvzKg9MTplP0CaZm7H
82QXjxnMb+ZIXIT4QIDlvqsc8wjbeJxr9JvVcLX5sMl+94iO9UALiwRWXl0Rztfew0FipueynNo0
3HQKicTIqAZpFFJpyZ9UPc+OnhySXH/sE5t+w83of6pK95Pa29VewqjOHnlQ9lAmXLhRHTX9Q9II
FO2St6Lirl/nRL1g5bQloaat8JkgLjHs67g89HBJeWcdj8WZxkBeTZVONIAHfxjaPxJAkeX7UfdX
wqf8OMNLrMMra+KAkoM8G+6JGv0xlva/qH+nNUDmvM1A1jTRnZLggWjTTtJ13KIm8zxoNSnR/Nzn
ySczGWF8uc9GnD4nRXGQJ525kH2BWxuUyqhCIPKMATeRklohTLvOEESjCjiduNGOsHHZ8DBQ93Oa
wpVR8B7J9quy3okttLQz6CO9/R6HZ+KKjMC6zmpxRBG1a6zmtW6ND8NFXIFbjtosASYUftHBIIsi
f5kwHXG1wFQg7lz7OT+bg8Gc4vpg0mGOoICFQ3Ef2+5xZQOny7jDouu8cJi3VFdRUj17Dv+/cPBB
K3Zzap7s9XXSPkH3tvzhmT2M9SLI6+VAq6PjtegRbITqWOrhG07b6J28eeuFyBb1gjFufXK2I7QN
+Xqgf3ta1JESB4TZITecl/ikueHFrYqSybTjRmu9k+kNIw3J9yTEwqzTIGwIMJ8RDqP3rIEeX7X7
tS9oWGGgEmaBbPsyMa4G0kN5+zVDlqblIV8jzkAybmTCCuTDrAx3ZFpHzNo55Frf5iSSl20yWcPs
fzoapLqwg6xzDvyR8xODKjrGTCIC+5oZqhrH3+mS3rRkJoCPgWHee9OBIVr5BWy+iHyhWfONFd95
LjLA3GC/zRhXSBfIy24jDQa4PAc5DjuucRFhPQ0B1l7iYhg0di8a4S9h0bIWTb487OJ7OHDH0B9k
nj2DpJ6n9Jp4814uNQ6nAH2grBNsZSgiEXbhrRzkPfpepPa9RzHVAJoRPnlNBr9iJPdmbR+6VNlL
mPX48Jycb43ja47znjybAUCP29sU3o+8Nzl0S2d50jQXzpy1k1v2Cm4b9zVevGRJHuBUTDaGZQU0
/WjD1fMTeX38kbnZYQrvmpA1uGkVx4PB/DcOotXLX0beob0a8LwUnNXoKegIg80kwEV3W6RIj/WD
vJgpb7mVa8fOIh/C48XhyD6OaegL/CjH+EAwb7y/jBf8V7fLlsPl1Cz9xm1McM7XxXN+2zSIoAh2
NfMAlmXeulRgac8wa5JtiJmk6DUdjnz6zqHdRf/1I8Vi8d4T3WpSf9niUFlm7VPqsW5M8JhcAtzu
EfhGgPHTxq7NB7hdsUkvImYEyVj7Ou2KEOMH2SYxQOA85IHnxTcMz+HsQNQTThHLgwUo+Vs8mVQA
X+YMWYIPVLxmN/CEqtXYykoxrUtML09SnA56XwmqHVoZLiXJ9jf7aiD2VEAQSH/Wd9v9rEA2gSqR
ups+Bxu37q6idBbxwUdYUbHzzhXwImA9bXkcS4wH2e9uZh5Mq/Zz72cAbtSt++B+d0zcklzK5PAc
3W9OuJJPt4wwMAFDf82SquWuZalf4Dumk41NZK5L+wUGtTPSyMdDdjcZ9Hfq7KzkqPu7aN7JN0cu
Fh79VR63AbTO13UDhdHo7cflxDo2THdv5PTcrX6PCfYZi8i9JPiSwmreeOwIpimu/xWJDPtr09Nv
82JqOFYofAeOnLUe/+W4RMgCLRuo1c1BVvgwL9ATQlhV6nZOBWT8yUflYZV9qdhAfTgjgghNZJVq
r0DW7/f8ZswZz8P0smTfhktK0xYLmXp5VpT0UxLO1kWxW5WnxARzUGjHRMYpIwmiD+63eD6pMGlV
jg+WZYRYA2OKLaG6xOIvKkfMGPSzRKZiuPO2SwpvCs2gXuNAzg3JntfVgpTXv/WTGlSU0vJWS+dA
z7PPl3PsvNYzrlCFit5n2vYJiH2LlFvZN210d9FoRkl61JZQ/L+IU0Ux/jHtfm+5n1KrFHJ65ipH
tuLXLW1jujZSM9R20W57DkC3bCEb2NeKos9BUBvjSjPVhYgGfqOHQbd/0hFlOfUBmedzTkUiV92T
E7gOqXizHhpSCUsZeDLegcoywN/vXTEedLu9MLiM0toI4rI+/46b4o3ZWGGo8Re8+AeXrCLPKJB5
Lra57umdRtgLSZDNSZlaqILyjgXiKSNvp5XOTkKpdXGnbqvHU2CRUct5Qdl7o9s6EFRLJA8LEuHf
iO3OD5x2sitDmH4eaXHa2P9aWrZyEFjZchnCnSwswkBp/6C13KY4MLtSPlrLPXHxMCBzMLyCyfMY
VZrVtiZ1LzEW1Mx7gnWYlJOVKEIR+z3GXjtsFfqasiIx3Nl0U/aNX9E+I4yWdXHsqnkf61hNED6R
biVslQLNqoRIFcNsWWPyPe185HDKbCcYihMxvuNBrLXmR6ghKvvVIJ1Naob19NBo+h8BJdi/M7m8
hGpcDCstPdqQeiSKsPIiXipdbS164wjbWLy+0f6KAWC4tN/vI0epybskcq5k7ohtt4P2SdoUYXBD
K2HDctItpF8YD5WUaBd5KHn8++08B4SPgaSYZQiDejAfPRy35LiQr2fDV8O3JNgF8mjaAr/LB+du
X254pgFnNwMjiV8Jm0yegzFSvSFVJbG91RTwcvYpEfIFefpEdHmrpPVSmPZZtSe4cCbxFywoHUyK
jBKi4MiZ8v+PP4nECkLqHCsAbhxX722CUsbWpx2ewhIF9elfywrOtKcw9x4kpePzpIYdySsrmEqc
VFwUsziwcUNKwFEg56xctuwWzlXOcFlS1aruOWpKJBlZpu5rtpSuvY+ERWK3HKyyPNkYxoroiKiD
Uw2UpGmrQnGRjeniWShRc+Hv5wL6H7sj7HA2qXFSgfgG+uuRZBXZlxwxxBsp8js4A7Kz4oqelfaE
if3rSudezjTWtBy2khRJJgwSE5jxh3yTrA3e7ko24ZBqcnmYmGyJPA51keTI5DAsO8lRWFHcnmbH
PpwO7lXgAJ3yRL4k4h1PVFQO24Vn5prLzlbNK8L29xHf3Xgcjl2jHGfsJjTnD9Wjs2EJUZck0P9X
LZgZ3lyOyks4IZmGXgOZj6GsIy3lGEbXV9TkUEvWoKJx3+lk4xkiVdYTh8skp6enblseV6fDao36
HzBHb+s16qtjDWeP5xbbapBweFvYB6IaQzOPkGEtee8eLp3l2TPi3zqCmpou/BQ4PH+PtBufAQPq
tBrMI1Rf48tw+BLqHY3W50LW7trjDqIS8XJ8ENqu5mX7clQD2Sw5Sz7V83cjgufB452Fk5XdsUl9
HNQK6mnBJB+yQiN6W8fkGnURR/58sFrnlBqIv3mxsgMlnWGAeMBYEShMOE6RcwCxQW2zjzpHuVk+
kFHTpiW96Z+r2j7LBmGLls3wWz1IcaMp0KeaJiAYGUPGlDU8U0mRWBZGEh/kSi0y2oleaBia2xEI
HMAI+STdUusHeqIUQBISkuKn1GHp685+5q1XQgktlh0xAQdJ2dVdku4do/Ld1XpmEcmeZUkhQ9nj
NHGVQsPs96p1b1uINHS91BgtThKtSMWwXbPU5jxW9Rbp9G6Gk9Oyr7EDpWNBLlyW+gNDhZAxtYeq
MS74B8FW6OAelAtbsD3IQVtYCV596X5RsGAGHU46oK2OETeqI10cFGScL65lP3UcBFHoPIDpCDWt
3g5jf6my/LHpEkbFEiI89zyoBiZI9q3Gvnby6g9GhDy1iwK0mjxQ9XzE7Ae30852o7zaUNykAJan
4Bj9ZxhW+y4l82uW7KZArjLqb6933vsanbw9NZ9gzc521DL683ZrBXGtRX6Jk0zbcqSbdgfJcXiw
svwM4XGjTROYpHEpp+7C4j2V2KBqpnpPQceZF3BxsuTEYbiG2IcOwNSyBqQV6YF4y4JlGPtO6jQT
8C1Pk/dsaCj+lAtWWbjGKQeUzie1in7Ld0l8FwpVyfTZMwlVbhSrQEgYdyOA8x1nucWJ+1ia1p9h
8V6qFjU73S2M4t4yiM1St3fLehwq77vLOdPMBV/TMNU39mhhteoiDQ9LFaUN2GPplvdQXb8Ncke9
THyVMlGORAQRR220TpIPpGBqHVicwoKxSEkRsT3gFcMnzdSCwFdrA+MC5Rshjr5OQK1zUvCVkQvu
4+U/LddfuIOPfFGhhLb5c695J5wMzN9kUx4Bpgos2bvM2GEmAYBJY5HfLDtnYWuwaUqamJLADDSs
3QIbmbmjJcTpgloMOyW+l8MF7hh8N96CZBFwn7Gi8idCPqTmB08v9xwrBXSwAbxiNlwY4fg6IjYQ
xm38R5fUIIN8zyzscH1Rlrvzf+dUp3nPFf0EtjR8PakOsdARZYCbPJIBVNTJfKecR5JDcR0C+8mp
jAHCHtobF0hbT6ojLc6oLg6TFK+1diId4FNg9QBaUNzCNZQP4SIchSaeShNyuE+oaAAwSeZqkLvs
qQOi4CvK9EfBIVEpSwDhzudDJfBLcsUnVjZCEnZ6RglCgCYF/hWcyMUR0xQn8odKDiM0u7QlS3B1
OTK5B68pLwBaAlL8ptMERxQTV33FlxwuY8jzFH7eSNs6RkNIT8XqYY4qb9yiNBsgRf+FCrWlIp+I
2SEmHXUUYp7Wbfsm/A4rF/cSSCF7nPYz/l2VvFZMryQYptNF3pZAsBzx3vpHchjOl7Br33nufL7c
kLxqKpI6/YHhLU8ZQmAuK4NjspqnrRAceOBJeO7XjON9fpFjQ16F/GN+W14eS0SN6G9iwCBeVBSo
tQbP4Sf3bhrlSd0sPjW8Lw+ef5BQNU80nweRi5CSatoLT4i4LZhEX91ZOS3fLnkNn89ZLf8Lq34E
G5SSvxg++RT+UoN87QwngaVYCbwlKVakAp04kuW0Nbk2zk30+TC7IS/yWKHs4KsoSXbMeYY9ysYC
Z9JIwyUB0WHx8KMmef1thRTcKcuhFVA922UGoC1kYi1rT5AUbTIN/nbEPBem8UILA1DKNKK/un1N
KLcooI9aOJwRFn2QN+XkTdNikQHwQCiSTPVM1iBkDTkwBWyoZJ9QxZm4YOMq4puQQvrSusnDHNwV
LUooz7fDekOz9GCyihfFUWkg0hPJdjaVbto2ewk4PDNkPFATMa+oXqWVnITUpybwXM1yT4JZdx9g
Vt4lukjemLLaE8ICI2GeU3xIeJySQMspieKAtW9FxzKsju2MEztGX5pAJty5WZYbRaERWd5/k0x8
H6ezba/HLgu3UkYwFf0aqSZoVO2981iRqZ3y4RW9oS9d7cH2/uSjdyxcDW2VwNksJfp8WoHHCORV
DuvOeOTiMjcXRSLrhDqI/y3s8Ypyoo0dkQXxq1wnFy0ADWoh/qXwSfTSPJkcNFiMwIa3UTd2aAdd
YM+dTYk/T+5zKMNXacAnef7epdS3Fic6i1saQfbsPkj9w1OQpKCOy8svCgdNp1zrOwl54Jj0oWAx
G7SZIka7wZUHCLOm5pKYuLHRSAK/mZJ94sA5sOxtHrtbuQLWA/OQELyTESKmSSH9aIO051+h5Opt
9GSjClUHfIHdB9u81dkTH1SaJmBZvpvC74GmHY6bgU2Ai2z9VtH8jUflMsO0xbaOprDn20ko22K0
6R45/Uc1ARETzIqkPmH180e+16afLgxP5apmkQ9rGh00+k1ah7xQgcy8DlCJbgN7gl0qxYNt6s+z
g8FN19a4fCxMSGB+G5fUNNMRpG1Tm2Rq67uOl0Rumz7vXNEIJ2yuhoqh1YiuzlOPGyvy6mfCbrtg
E9F617XFUBdixah6+6T+4soH7ahXr4I9OsP6G8tJ2nn3ho7tipIQ1fApJpPnDWvre09DC1MgKRWx
rdkKxEImQ6xIkAfFJEOisJG6v6PcFryUdYN8+yAQu8TyDnKHfCKvU7QubG4lbPCk7QHgyfvPXfqU
UdXgkyDHAtyJ/agd5Rc66ayA2fOLEizGCZDDvFPtgEgxKLI4yKqedKnrcnRgveL8piBuaN6SUMLl
NXFeo245SbE0k67anvLfGEZnSdw9Yzw0BFpH/0b4lCbeSS2ML9yDfPIOQHkFTRkzEtF38PFCGmyB
Ec0ZwTO+e9ImlsRlAXlM4vAoPJHMS051ap8M1JgjGCFO8dh92TvTgRaUNRspeKRhI40YCUwCcTYz
YjA8lebUA3m/GwMIrf6JMscHiJRt7HnGbzkXYdEvy3sS32T9lmJ8vWovq3ln1CmHRO3bqfVfAdV4
7ls6jNhJIxyOwBk969lME4xrGNSRJeTwrxFbA+YxBlCQE2kbaC8QnKGOP0CM9WUrEf+xKKOykXIU
3EQilcEUyFrWE5FzCEV64gymL+f8pL0ySo+YPP2WqdKB4t8PBAUBQ9wEres1LTo/CZHg8sj44f/C
DaFO7mYB7RXkgwUrIC2nlFT/AsfJnv9fusMVseJ6Vjr/RYzh38riLaeLVH1j25CJwvsgL2FRyPki
RaY8YzKPGFA6q74oHjkY6xbLAriV7FZyDURfv4iPgAwEAi6Li6M6mbQjNit7gSz4Psu6EFe76D/p
YFZOdNQo5PlX3XxsRtzD0ycVqUCrhhI24+pN9lFyp6QeEOfQeaHpKFfORk9ZJUBcFBEb2Zucy/xM
WDd8cwghoIUOGhVM7EAMjCNU9iWANkgFh048YsfoeBIxpYa3gI2NGfC7bs+u+gfUkTghXfgWbcbs
4s3PwT4Vfl2RemhUrjhThM9VhGMfj1tS9mjlXJGnKrW41Mfp6KIaT8/8pmyLPKrlaZi45fJD2W8C
o/Pv/+8PjigN3dyi5Xs9ZKoAi4pnz0MFS+SJCZYhm2XMT2gemVgs7XMqTwkPfAg1S6cZwbr8/G8t
qNr7BPTGcSTdTtlpokqx7r/RhGUkEVNlK/Gp7HnZzjZr3Az7LUGWK+5XXfZRwOM3JvmLZvqqvQr/
ljejpujmx/ylrHNhftkAfyNaU8AZroUfkBdNrn1oqu4mm46/4e+95JFX2VWPHjWbTlmO2fa2yn5f
q5NlPng5F4/806u+NEpvSY2ljUzVS0pJghaDSPJMeIoYClDWgEEoGEE8N7QJupX1DURBVv3bbKRL
s9wL47+VtggQADbh2vscyiviGoo5lbNQgF/J9LH61FmCWaLtYRjuhFsljAk+mcQFqhcYaAQ7lGXC
r5OYzZgRCwCZWHEgS0zSy2bI/El/4UIFMGpp2souWjV5GsPsAJ9x1kRvbDTJC9mqkizy6fxBGksq
3E5fIRZKhHdNu7qkuyvIipUge0ruBtSdiHckV5ZM4U6SRnq+k9Q/vMjI0jeM9XlKgdQi8CkJpuAS
cqMIRqM3YlSufI2UabGW7LkgOTply0PGYZnXrnN1mYEhmOvsMqWDX5cEOaq/5K8KOoNS5qV05jTg
9T7uToP926Pio4STw1NJoSdLwq5eYng28pohPXBjSDB8RtxtJh6GXA8o+EIogb8J4QSQRtZf9MZL
7TArhP5HeCtA12WpsTNZNKzgmYEJEKi2EoUL7V8x0jwliSP0rd3dRkcg6Bgc7h0XjJpmWw/RdgD8
54N5rqwqLlO6voOeo6X9yUikV2Zv2D95Zvna/LAQBthT4Fx8mQRz2ZESyUHcxhb1dNrK6cFWnGg0
yrNDe52liDzomeSsMu+ddnlEE2qgI+qQy0gXlC2KJTGcIf7r0hMQraw9JhH2B0ihftPo5hcTM60R
MtuyzUiIBVqX1K6g3R5Bs4GRJbeaztl//JfAh5wTRY5r4vAGcCtxv7fo4BcZ86o4jSnOCbu6ZsLU
pjoo3zRdcLrht25jzZvYb+jYvpC8WeBQgAyydGU1CQTDK1gHgJ7WDhh0csjRY1mgwwXt3RhpKzFf
SCRZr/vrTB+Uzm9rf8r519x49YSRsPj0HAZiFyKBw68YOMo+/PYnBTUHEpKlL4nHwOEpQLyEcbXH
UohThMei/z+ezmO5caZp1leECPgGthIpkiIpGnltENJoBt57XP3/FL/3nJVijEiY7uqqzKwskiF+
+XZcIRW5rQv2Rw2YXaj4Gg7YY1C/sGb4IWUp3Oh64p0Q+O2++JQkAfxIbo/6TEh0hAa5u+CyRoq0
YEUKKsE+kzyEbP/ORXQWlPpG7pLnNkdvWjXisYi5CEyYHHtOFsF/ZLspepNNxUISXWXGjijAmthC
ETi57ALYPFG7pR0sISBfydSNhPHQFLWS6egAGzwlITxrqg050jlIGXnCLLAbXqQn+RO1cRWzJRZF
e0hzvrFZtJwJ9iyFWDn2e4GW2FTCw7M7NGSfNNDiNXYX0jyGnVu6QOosNOOCH/ODGCAPiscAyyWZ
lVTK7EKA+aW41Q4NZ4Z8kdToujsLKCx/5F2y9jlq5X4I27I/SR3lKPn/+e3/OG/ZO+NEVpsL8kJC
25C6Slmtsj8KZF/2vr0gVo/h2ghPBRRmgomUKv+CnvM9sjdhuL3gkXgt9LOUY/Jbkw7Oi8pAMDD+
H1EQdpuEwKPkIRcA1pzJ/8jKMkYo9P2znDPyDawjYfVl/2LqAshYE9DFU7hbYXi6jeonKZTk9Pwv
O7qlnmR2NRQ1WQKr5qZHYU2wvVxhCAjdRP0bsZ3WV65YciVCqwSmjMBStOGN5OdhE78mKmcB4OPM
3vAJQjfwsrK43hBEXFBgWYUir3JNd6v6j4aJDJB3svJ5N9ZsylkppQmnu2RFpCzy1ZpythwYTMxA
4izCp6WqkIrlAJJoU0J8DAbX32m2tnOn5CHGhi8ICoQwLaZ6jfOg4qNIOPgGTl26A+iz67/ZpiKu
44fu+Q8MZwp0OpD6zTIWZ4QgJzMtz6YyqN+0o0I6miof2sXIrmGD7SXrfcmqu8JAN4WoutKX16gc
/kRYTSaDCefltJ/2TCHvLyFTKrRzZjenZkrQ4gebAP/rW4rUIoJLALGqvrrmPWdDQIBAzH5Ekv0s
pLw8/ii39rEX0JQaP6Rt+AdoHB9UhPptUz+AIOWrboxPbqQei6Y+zUOzZQDCsa7cY9M2DyKRytqA
ynoK36Aw38KovQpB3hXTfuzpjOX7R2W9CRfRZbhSBe2LyvxvqUCYw7Vn6tXe8+dDKI4AOKc0DVEg
cESj3Fu0bPbdruzyp6QxDyz2Z4yAmUM1hOxtizjmM+Mc86+7pNcvQxAJ17dRTbedOvRsMRaJKUeZ
o0fkzhHwg9eHcGBm+ih1YTf435z+VO/5WkAXG66/ADsTrsDLFti+zFgjXmICDm5UzGFJm34vGoig
rl9T0obIjhFNUwTHWr3xjZCqkU3iux5dOXV5YQLA1jL9PeeiqGgtVyM3AVnyGkRUoVM59z6r1LSX
fYHqx+/fmYT0jE37WhvpZ+M5yzEcxbQZDvaBfprzTSxbw2AstvlPYl9keSh38ERAw9Z2zk5Py52D
eXqT+cwXrHbjmOwn1R9chB93NTa5QCCP2dK+9oZzV7e/oqAcKB5vtArihxYVQC8+UoKaGYl9tiDt
Bvddclx610XZvKF4pc/5C+vYn9lm1kloMUGxuEBwv+HAeapCfEszzq+2NU/x6KLjzB41mMQ8mpjG
4BmPERpgyWw6AmaEtsUFd0iWRag4GmHwL+AcF7hXuFVDDBeV+0tjYrKJlpJO1HJ3U/2O5Dy2g8kU
428IPy5PwaCRc/EaKhAAu2TpvltNpwjS25eiy6MVCOWbEKJ2ihc8eWRFS2ZbT7cY7aB79J3lxyFv
ksoyXaaH27FNFqcStQbJkBpDuEySk2tHASoC+8H+WwNhZ0vVMYdokrlv735gr+k+3U1LhihgeBti
3LDBYvVJuxeskcPQ8L11Pl1T9Ayz+aLac0MQZZVIbBQNSuyWG84RicEEOUmK+qw7CAfq0dcgkIoI
7yObQ7MiV4TipAgTXFbQei4thtKyIBo4WU2KdGb33MnPDKBZeC+ieEfWTKwVNZXgh5RkVjJcJTcj
iGXpjxyMUrY57lsQV5sWJZHESqMMz2WcfpA+eHkqhXXXjvc2BEzCxYTFdyeL0Bqfyag4wPksrl90
MbDP5H/CDHN5/DZHi0rrg8ArBHZJDmZ4Bfbi3Mf/+BzJOqOm3UmoRjMVtdELIbwJyy2RlYMEwQhG
C3JIC3JcAk3pZvcjqZ/PsB5aIDHfoYtI2UIZUeMTj2DjnhpMUxSY2Oxf5F5hLThTAFSkgOCIpcag
eOBvuVbe+Fx8N/pBhj6BI/C0xE3DHWA1tfmhgXfzxGSfZyrnnYhhcBnsd1KrcPcxG24iK5DzMJD8
mgdKdnR7SdU1i0kz8zf0oE1BC6SJ10IQPOq9/yRIkuPjO8CUUtgKvqEeX+jz17C8EYidncfrkygl
qqPbBJ7y00jHnQ1Rn6fIrPvLIC6cxjFBrlrAN/MWUs5+AcU4K/lUk8SIk44UDXtGyUhIC7Pd4E9/
6DK80/nXLi6vrEcg1FlWb18w2TA7OB5mLpBfDvypRW9WAagmfLW24Y0qbF2lrpYLBLEfcWiS7h4u
R+pL6HWcCxqioyixMkybaCs6T3n+2Os/Ru3dhdgjC0RfAzXQPvnWQXmzMgRFkjQwiCJUJbQxB0+S
INri9JVBugDfq9e0+BAgSYhp4VYMoAZiCeqS0HuhaMp4m9w1KzF3f2VBIexj/VXVFfWR7qJvJ8+j
FJEVI08HHPGWvbS4HOGrbQQgKt+S0oLKNIjwyI7sKto305dwKhQDW5GnymnKbwt/xVXxkXKqeKzv
mQ5Wso3GS3c8fr5VwCeBUGUrLihDHDBoXi1JmbBkXCbYQa/IlwjwstdN7ofVR61Sxa//21IemY4c
3aicmxh3N2DpHjh/JLWlMob3QtOLLhqcu7fOseqxb/3HRzBXKSl0RuP8IFpYu2m1FgJHXJL4x442
uAW/Wh1pG5KX4mQClPk4VVKISC0BztSSxVX0D0t5D64tUY3CjavKzFs4kQoWTyo5LVg6IiTIgmAt
WT1FhF6W61C9gup7nHqU47yjgHBGqxjYp7AovCf2YttVRzAZ4fEFC8edfW+a9AvFKLPguvmrzvil
8JZSF8GsXAsluix94FZrxrEQyJ//jYvGfeIsDwIxMCrhTmELBlQrMaijgE1Yg8Ir2JACvC3embx/
kebI5UugZ1FzRbQHssEfLf2lBrVgAyD1kCxKNjRrXV7kTXiF+1B926VCGvKBBfilahBnVlfZpcSs
2h6vpP1cME8D9St1neAdOJ4IviYiG2V7j8zljnCXEX20LCI9oLtDv3fn5SaNji8lxmXFdIgG7DpR
ILQc6g2iQzJmczK2I8FO91L4CuQNM95lSf7f3QmbMToI/d13LntEGFw5f5fWeOANcpsJG5kfXCZv
pmVNNdkIWsq27Va6i7uGNh6FVjKQZfT5cC+ZmhPlX3pWrVrL2AnO09HXzRQd7yZfCpCP0KwRvjh4
SjZMp8C1F1HYdM19rFFyhe6GTqNRpbseznZpmmf5aHmyo98/dTWwYB91+9rQPxvlnUKT3o0OS6ge
byWhOnzg1zGDc+qV/ts46ERbcBThyFpMtqb5V09rBoA2RfyQL86f2U7n1ViWxxidXteM19DTqRRs
PCVVDd1rhni/Ny3zYOKCz0tDZqi2cMgmFrENc62Kk1/NH0UOOW4rOVFIt+3Cw9Rp2AmIU5YDzkMt
e8e69G2IzxiOakxMRTh+NFX/JpBvFfjAHGEdbELU0oYJwBqM1ueS2sCPaEPxE50/sU659Gr5tbXy
pVxcvEF1bSsReGCMgiA+6HkerIBOwsJIQuDJCGs47Ol9tzyYFUbwdXAa3OzXsM1DijFINi+r0Wr/
4P6Be8qSIsAiMLH37c0QM9C7xzqFwdSflZ2SeCYOPRhmfpcz4RzVmFSQgpfoCmf77mIN8wZTIeaL
SqVboZeI1NWsfxxnlxONcNMsyz9E7QGGmh+Cad8URIIB6v3JK/YEODkNwS0eQsichrxCdEe0VEkk
JGYJ2SFCPgmKEkAC1LmEZ124RgF+27HaFVoGeQy7PF8wBmFogOIY/gnQFFCOzywc+QCillyG1NAC
J8J0s7xlW0uOJEhtRfPwovn/T4Ms2BTjpPHaFPpRgGcGaVLEEIXQY8rzkFjMhXCRIxVeGZuPtwwp
/ZKsTuTA7GyeFzd+i73qQd4al0F8FJHNjGuewOdV4d4guLTEJcpqmBVf7mQHsSunqP6UyFXtfAlp
IXLXBGXycE1oC+HoG0EjbBNnqGWLrk1yCeZGkPl8Tho7EAwFtVyTv6EneeZaavTvhDUuZub3hOOQ
0lpDMhYz5sMXGob0Qh7JovWPZBV0YsJk4Zb3K+d5/wHZH+CbJq/RrR7l3G2n9FFwOvkwv6XdZVpx
wGChBiDHnQpTwRMivM2oNO0YnQ5z39AX8pdWayM+/OAuBaYQtXtkRjRNolsa4j0i7qMVoJ2xBFUJ
6onBy5Xxaps0nxKZ6FQEMmvOzHZ4ooAnqZC2AC504tzO+m4jYZivZcrQuvPIIoF33Ypu5RpS0sSH
ZVAMIOVAMGllm1WxJTll9YzosORbHbCq2ajovGkfcH17bMi0gzZ96wjcEwZnDMhcm81v5qB17cLu
X9jztbIUOCkkLZbcxwWVwIkIb6IhMcWugbEy9r18EgE2iULGdNMKjH0PHNhe+s+5BN4OyFVcJdWa
x5/4+NjkqOqolkK03DbD6EgDAumLStAeOUAPHvWLFuIrHqgYF2E3Y06Fv82p0tHx4JOQarsOhTZN
VMRo+BphdQqv24qEg0pl1QKuUtrEzKesTOu3o/yQtky5EekUHcJuqzx3J7qCpIZ/0LRnqRFsalRh
PaeqWkn6QkontIuAgFT5XM9GhBkSmTA5upcv0+Pg0+mL33LJ0JkXtDD3X06n6DWJ1pZO03nJZCBw
PRKLmpohyLyd6BNq95uTjFNIrkQIJUXqzfTBe8AaHpHW4QxE0wrTNBHztuP4bs9YlLTZNpLKlHDH
sLRN3PEIuVHfAszxtBRTYHAERMX5TO9xYz8t09uIi4xkdzZl/IQkjj2vM2yQscl3YMBroZCwNb+T
SiJz57Ww5FKiCAJHHIEXKxESsclolcJ46qA1tew1EkVuTGjfeJuiv+UBSUYhNQ9ebNpGQD6YTJa4
0FBO5vyBzJHvYVELj8/Yr/uAosYnNXORfvQoZkC4HVJSfvAniTHEwxIIPxn6nRvRnQBdQ8kiuKDY
fogQqkk5G0l5IlU8p3mFvLxOtoqTavSXvT8gvUO7lxfuWVftBz/lU32nQ+UETKS8lZN+mYFN68AP
9fFdon5b1ofvEymSKHkMMLBnrDFlWUJHDZjaWVh9jC4nasGOKmNmZG6Twx/He16WxAoEkpSrZwOf
pxQtJEHmloKJcpXdPScXLvI+pYVbizwU9LT4II1FjkE4vYHo84mHW5bv9jR9CNOYghWzbPvsRu0M
NNQq3MdBgo9JoK1bhx5DgDjuagTBGRlF6gCTegtxAiJBOppkZ0tcwOaG9shEcNgETxgKkLB4Nqdf
4TGBc5QNKzshLCbvMxnow67PHCmxQPUcbPtS5pLQbkbOs59VeRzh390BvznKs/82H0J8ca+NDdzQ
nfFxpFfNwJep+xWCPetO/JtJ+la0TISsYyRUqpVjkBfKEqqas+PhTSjPQTRpMSTpMAyYPSLqx3e1
enSBQLSojnn8IGL/afakM8TxPKwo3W3BYk6oRYnOeVQJYVaxIwVG5VvoaceF6lX85gpc9Yn3Mc34
NUOFRHck4Gq4/HDSgwDJkar6cNMxvxERgknZlPrcOVACCgF5Fq0lhq8PjG//FkmzcFQpOwcv2Tj+
m3S4Z4U3kYtQU0mZbaRYKPLoJMIpck2YB3gEgOUGyJPYWjNsj4nkX2p5GKPsjYS/kLEFqNXpFrka
sBnSTCRBKrPDo5btYvgKkSQyK2RdIy/pHeqzaSUoDguBu22YpBXh5iNlpoBnchrKPXB8kVzwTIuS
RhM2KtENDshhFF8Y7Pn7Xnqk3TdZQ7eolxfAe5h9vxk8aDmBA7p0EvXadHgNYZqOAkb44YHtoCBx
GRfN+9Uf+B0p1ioKQTAgi0/RKmvDa3bS9OA2HMMTYik6B/AclZNUDjrS+KTfTYXxxqyzex1gMRI4
gn5MdZXzYIArlpPH0NE9yojF8oSgCKL7W44nsBcr24lxjuiWHUTref8HLc3ICdgaWHb3JPGO80jn
+QFh1HlqGcGR0sDBANTEdveB+ZPOX2JxKEJvOSRMTNNaVejr0bCIdpcmdF5bt6TQAORnjZkNml+J
YAKvzB3wSyem2LQ4OGiM5moWMBRfQ0UglF9hM/NmWZWImp8k0ZgK6wQ31k1YD7qvBehKMUeUBCAE
BH0eSTfNa9kkoo4T64jaiYDaxHOFDU9qFxTtI6//AX+Oa0KaxzdIABA5J+9HnquGlabH2ApF37Eq
6z2vW3SGcqEjHYb50p08OlptTiki2c5stbdmGH7i2NvLp7gUHjWyYllG7mxtc9IPWRZyk91o7rSO
KVX4lcoJVrQT9ms4nBKz5REWhXtpu+VpoYgRJ5VQNw+obp7kc7qpXcnfS2CQ+C9Alxx8gGLROJyC
yblyZIMnaDfzRo9UsoW2QvIknR6S/cJTTLdJ8vIclqJ7qoAhaxwD4vGAmzZYDsmIiUsoJ434O/d0
A8qpHzKrXQwm8V0uOa1Y8XFDBmJQTQwIyYwk+O5jfb8w8It0Jcu1R2BkeqOMm1Zw8iHQ0Doqln5o
5K/1QiNsJR2TKcmzxHd5ryGuKDY7SsPMLU6jvZSYSTL+c9tyNUD5i2H1wqp132VJUGNQHEknqwBh
pF2PiqduauEphhxx8ASKekaz064RMkFecowGB+a+cl4cZopEwKeDg5dNG6obJyjdVqzMezmSRQRg
asPJpD2ityfJdiV5pDCC+PFohGjR8FmYtPdMwGoxabDvKuNPbtaASgCbNGnvFipG2Lz+3kW1AN7R
Me2YHOSH3LaTUlhz9iIVhU/rESF42vxUc7fSlO8N0IjOpvYzppCiOoc/sNluA70dteHtRK8EBiMc
LSJ5ECEEWGXGyBOW3aTrB3wSPwdtORnEDpEtDEMS7nwr/EtyIKCfQEK1Zm/TKmKYYRe2W6jdP9Le
JbJH3quGVJs+YbQ/6tUuqZviLNXundymBwBtCfzjSng30CKhyhz/M9SIEkQIkVgJ/Ih29N0qos8o
L879LBMZ6Y9hFxa5tcJFGryBI5KbZgLCXT7YF4EMyHbsMfiZOX+ZtjTue7Zj30NQe3+iinhFJzWn
u+xrSRWcuT56w3JTM8jiFOYwp9YicuEV+SAnl6x1BAUp3dOZGTzTFbMTZFEzTJwXmdGFm5RZ5qBZ
tC72GkbY5Y0oSYEspONzIE7KySe58cT4GQuXWJNCJcKyYLKDp7hp6YQCPR4PEqa8uHkos3nXqQ5x
WnlsmXvtlfpvPhp0/sJRiGZXPrPC+SFNkFKjHCF/EF7Zhj6R/yKwvUu9e7t656BHzPhCDEMtbRPE
KRBuPUrgINztTlejaIDwdHtzFdAfH52VuLEhjJOqF3EcjiZkXKSOLF554rdQRJFd6f77xBFYcYJ7
5nAIqSKF7pVK1tWJvZwEGFkK4FXTbMMRRd9O1O8az9grThFZppbjnCX0MUPlKXNKaUDWsLsz8XeW
rxJDT04vD4dwN0Zhm8G5CQddoTLg6JQgLWidAuIDXGH+Lo1DFBNpwMg6FP5JB+fFJ1B8suBUoq+H
rKCh3oQ/oi2s7R9lypAd+CsAdTmg+9Q/CgYtdx+x16eiRuT32gc4R5bRdszmFzNrAVSygzFax1uz
A83wTaBfcOECuKmMdV5FT45pnFu/eXZL79KVxlPSzwQcLbHwCwjfTM+kxY1wZeK7kS7tLlM5iT+h
c0qqDehSguWeNm60Jn4tGD31wHQPvO0D52IF+bEqzZ8ko8+F2hoIuglJiOzM36dOkX8lJLm5aa37
IEcyOk8bPao/Zhez+rvYK5CIR94be1q74+r+jO70E85ketguIPrUsW/ti8razWnVr7HZWuUm0zVD
bkyL0he7sz9Var449O0yrLFnVdtq60Z+gv/24q8m3EQ2VmB7YNAaI3F1PNCN/DYgqUhJBxhAiA18
U5MTK60xoVp5iUWDWVIN4Zvy2PHVa+d7S9N0WjtYPFVJCsxUVADjnOQezewRojZB7eYebG+gEAlH
EqsJzzYshE+1ydndTyYYMOBBnJbXDndevOf0bWL0e60yo5/CZsi42/UwOACkFBjt81IgCqqagAmq
bfXe+Bl2QVkS7MABeehWPx61rvjMSGeNIi5WxjI8VVZ+bMbuoy+zXTLNf6jkf+cgYfYj+oHNAu7n
03/s5S5YVlZfJty37hzNrVmNKQoNvMWS0TGevNScvnWszBjl4FwMkkRXz1+g5cSDgNyUJfVYqjlf
WypHzKE367GYflwSttQajHs3ynDjrYLvaSH77XRKAXssse5yAubo4sZGDPjsLSYnSw+pRtpFN2WU
kX44r6XTsUlHbYf5sMxAh/OoVf8KARKRqxl/9QCFV4iJBC17r4w/PnW5nhwcN78wdTk7OTbNSG3E
62mtyMQJ16EuVv1Rl2TVwSHOiXRL3MLelrE71D7q7TZc5Y2DGyhu/cS7lqOs+tPqE60QKM/jzKIk
y5ut1qHCZot5noskJs3fLd4qrFr2t66rr6VYDqYR/KB3pxOyxUOrHy8Y135i+LseuhJVwXJN8hCg
EUPANs832my9O0zDLWz3izFBL1bFeq9GKzg4dfXUgY7UbnooaZ1xBrtBqedk69yzcCVX8X1u9J9h
RoFoCG4vHrN2Wf8M9QQz4E/PRpGiCmau1+hN79g720xPsN+ckhmqWMcwiCii+0zfYzONgU+7ICzo
0eZn2SVKS3cXWIP9mg7+bimDQwrB0XOwlyNDHawsNne+IEqhGqx12XY5qu4OnUOz0lu/3NUNnjO9
Oe4axldizoRVo99+eWjGtIRMKC9DKmTBa90+300GfXShzbzRUYq6pbNWtU6/tebGTB/Rkjc5neJY
OP/0e3T8Y6q718ZXZ4fFhAL2xWCiToNgWwsQOxlDuk266Sc1RKkJ+8iE2PuEMdtFoJiE0ZxdXno4
odhRFhAnKWWENh07K2Q2tv4cUjbgYRecyA2uE7oBLaBjUf7b3IJa2bRvJj6lgcMMdKPQvLsJs6v1
5DHfb5wQaRg5p0KWhgiyDPIoKxhQQZBZIrVg1wADQeAie17cGu0zMzRoDBgY24iZ7qFgkv1+6Urw
cPlVlANwa7Zt3hfo21tmHwrqojp0LcxLyvvo3WCsXVPD5YIMbZjxde9wdXnpoRex3E97yPxPNdr4
3i0RVi+z8xqX4SaxLHwGlmhezVaYfjGEcM/JD96V6AsD5GZgebdgPbspAyWrgG48iIESW8eZ+I01
mnFuHHSPUX0OZqJmaj56yfLk5FQRjcUE29j1kqdumY965eDrnaCL8ozJvC99c0bMl5/cdjnNsV7f
m3arKCmjVwOVpBX1MzIbDdgY9awfR2jyB3ZjHnFJhUGdUhXFiEoLi6h2XDQkAHb4lIzddVQmPQfZ
oXazdb8AOWDJumdg+1HrQ2og7JtXeoAcFf8cCvFVXTHmNhjd/hHKg/aDnIFkynDLlSoTrqMCUK9n
Jro7Gq6LrsKuOESdpfvIQXm9HYCMqQWMLYkgs41sp+dkW436Z3DKAwUztAiWw24jOgjKJ5CRoU7p
7IhQTGf0jiomr2s7Q/e38k5RDNo93AEIFLky6UIPSlnBlnhED8CQkDE0Czxx5rYX30/3CUSYIHGU
YXeC9+gDQnKAM85ZujH7TTUuxyJBwjLp+GoxbWmcmPAekVXUQIeynuLKfAiD7j3N7a+J7FJg1k4I
sKSyVxRmW00nK46qc5X1WM009AjOIO4srQD1w8L3GcHNhcRk6Qn8YuDfali4URUn3Qi3ZTOcjCmV
QQw380ndjOgNTG5FIljZNg1jfGT+1DJ0WnsTyiPEDFDDqodHJeVdnzufIhjrqJcnEmNqanmyKoBS
acxtX2gY+GYPFrtV+EmJbSbNKyAathmj+WTFhI79OgECthSwucEAX95fhi1TpqXMixjJDj0Ilx5j
/+iUQsAMzHWsOv8+TN0XR+afl3nP8IL6LLqAlERfmFUKmLfSmBCDl2+1A4gEnCIl/BTSOQpQq0jR
5EGnfFHN8J1a5bs+6G5ybZP+ENI3hrczubc/xtb8TKIpMOdU44zs8KuhVT8aWILmQLbypF3ASTDF
lOTEDKKdrMVWpFScNAo6grvQ8ma1wMT0i7+W5RaD1XsL/ZlTvA7jaesW1SaLpnNG1HHCHtvVaocR
uriUeHBJTqZWhVG/p3ONpLVDDb904bq1EY57nOK0sOn14dYX0JXrmGJ1qjihi2hjgsrdSfi8wTjk
zmEe7eBH+g4LAK069FmCsS61ZaQemFP86yQlhxcishaTs5ayeEQM1tLCSMJ084LgmjLatAy+pyEl
iChoybEF0S2HZS/dZOIKLeuhm3b+YO2FJSi+jREPXNF+VADPolXNbRdSnqUzxqAgBOGxZBmnwNDm
2pzSe+yomdjrP0vvlo1vWIavXux0T3mZ7FIgncaLBmGwBXMwlVqhYwIiPkYkvH2eXFqGCWcpxCWh
vJr0S5AjuUiXb8OS7rBxLSyr3LfTW+vYwHIcK+cEI1Uzy3DjDg/y+3FFWmsXT7yDnPS+HbpjxBaA
5tw47kdCE0mA8FJr+ocMfqOnCnZh78o6/MAa/yFT076I+19h7HlC/uw7zOQh4OgRahbUVoipt3HP
3Dc02SmuLu5S/oXZg72k2shc4ApK3d7GQdFHvAEpMZLkSEthyWtUzD0VWFvGdwpwLWsML7BwhS8M
QgEzOYBCpFa7aySxpolZ+7JBbBxuBdlWprxzV4OJGpU+Q8SQrjWq/E2y7kfQb1S3z37GtGziGxDK
zirTD/KyJ8uMHkj2dqWp0bKErF/TUkwreYwRQhdPl5qfa2GsoOQHF1LzD3iOzo5OJQX2kNq4rqob
97ko5pkzOgJ3Drfcz7r/t50ipg2lDZ630bkdyy9xQQqi5eN/CgcaKZf4oWbxRKXx1ehIlOriLD9Z
XwWgPOXynVk7B2Fn8LW4hJQF8WSKVFxuAyUYXAfV42M8FxuJMUXps95sYQDLWlxg2EwCj4sqBhfZ
KzT5dsCjROQRosnpLJ0Axn+S5CKoE1nY2AnutCg+iVBm5M4Nm4Bmg+sMlrFyHMAFNW8CBgq5OYOO
tfeybrYhIasC8YjUBC3APLwQEJo3abCIddd6hcFD1dHez066zRcMOTvLBDsa+1sPS2T/pkb8GnnD
IyL0Rye+GE3864+zdqc8TDiV+kQW7xKjBCuQoJUq5y0GQSo4e0UFK3yBEvAfNAnpVF3p9xanw006
Mvy5hRMbrYE9bToco+GefmqvoHs3Ppta/+bj6YM9913NgcOa6rsOpO8i1BVBKB4TphO5ezeJX6mP
JQTy+Nn9EiVK+m+lV0Ta8LLBWy0+KtygJtL9pGCRtei7upNIvOGbfOQXRr7sXbRYuv4qW8WhqjL7
5tHX9JVu6aeuzp6CON/NKrjpHYOWbJRpunDmGmOnmGNUerPcodIIg+ZnlNn/5lY7WS0jyrI/4jIh
Vz9E4qWZb8DxhYLGheHIfCoGxKUrqzcJ3w/D0DIpl6YmhrguFuxHod3JvL6ofsFC8Nsbh3QlRJvb
5EcJKXEYPk9p99QAXktoDAhuzWL9dAEu3Hp8cKbpE1rhpiLj6mhMwtQdYLx4lvCgO9ODlYXHmATB
m2nsM6qb6IfGVWBxkQxy9Iqij+dNpXffGQoWvNTe3Y6xERU5AoYpQJGC19U88iJmnnjSbTxdu5Qu
eC4IROW7CEvbHB8GhrIG+DCLNnC2/o6IPqXhJNKDB01ngCeue25Ur1Sez8jZs3s7xm6JOmopb3ws
L4zLWPJ4jY77LZW8YGIG/KCtk2jaiZOd7zkrEdxJyMcqgcaulL1KgyXEjd4yEQV3s6Q3TrQSz7wJ
Wq5GIzwwS0eeNjss1oZvN/qUYKBrycZoMf9VviKx9upnJ+43yHBodFJHq7Ougx1md+WANbDTX4d2
+JU13pfW3RwFDw5sou/iBtxkp7qMcE82Pl0gXUoX5NTTaXKqxyWlGd9JqMaC+L3vymuleVshVAVS
KieQMKtAq1I7NMs1Oz32ic08yQl8xJz2VmNsrClcLeOjHDENwUrANVJHoFLkjZg6eMsnu8ZE/ipr
Xh6x6rP7IEkI7u8Key4e8M0AMNDPkfr0VPfktDSYM7zExTnJqsILS5nZ0ceW5lE5jSQ8Tg0jLovo
sVcO5Ksq/qb5gOUxaxbSVr56Cm4bOyqGrRzecxqdiBwCdFhasQkZIjbQhNHKFEJUm934gqjpI/Hz
szke2xDDGu0HCck2rW0Ow7citf8tOhk8T1HvaEnJ6HCVu3WiDHsGCxdBnJjJug+Sw06a981o1+fW
dj9a9iJCANh+Xr/MLpJ1J/yn6yZQ81Jzp3Sb6HS6crehY+1Hi4kj3TiRp4vzXE4XxFK9Roa5UV50
aOJ2HSflNeyadcjIY4TNhzTzblYZVh5RCJXGDlbY8rx1r9O/Y21MRiu0YYw0N93r/sVyjf2oo/dJ
zHs7T37sWTxGAwYBZR/65MgYPXBPGRTPgCRtBO3US54DfrfI9kTcyzRQnU3keukzsSJG0S4myXpl
IKumJLCzvTH192lI889I6eTovzYBKAQ1al1GC8QBA1Inw7vgrv7Jy19y5ArueIZjnhxao9y0vswt
VnFEP80gu9C9J1ZAGJQP8trktMsZizjS6E63XvLLjAosYEuuZ9m0OhOogYXiNmEYjsZ86OZFSHHe
lDuGh2hO9GtuqTUjNpAiWpimjWrvJfgrpG7VXVSC5KqbTPytsp7FlSxHK+xfshkBfJXnP51GX0iF
X4edXIcm/ayLcb8osMJUDxKFOWX2zx6Gd2M2rklnHZAzveOM9Vr0UHeR5uJhPrA6nQC7WMlPQyBX
6Bu64iDlmxfCPPg+a7d18ZhLKIsL13vuByxLFmYK4vUdPLhp326YkHkw43rZd27wjXz62qbmkRJW
fjugjbXJzvrIus8wgfeb8DxU9YfR+UzWCpO/8q1zJ4Y0fsCQ++XV7b3r1Hk0J2Xv/qzqh7Tyv9sF
/wDPf6+i/lREPqKWyURRYKXMlGzKHwtYKyEBmvBEkg/Mu/LNaWpK4MR5d9vibx41nN56iwtuVV+G
efzj5gkcl1ECYmi02KdoEsY6/shVhQvaIqgWej/JVKbGuY7p8GbpNFmVTBOgt3v+bFW3pSOOiQWF
6yMycVmnfmijc8qeQ1vtGr3fBBrZcJB+ZfgGSwxZmCVcxM1Gb8bjWJEDTAPtzOnfoTCxN/CvuLXv
onqCu8mmfdV5z2MZfyca44bGNtjErXdRzbAdQor0rA23TQdVKqk+fTncdYa5mOZ9KUM7G5bLgRw/
F1OcgMebHKZFeS4x8w8InKPvfCvm3azkd+PKfe/b5IepPhfszi96NnKY8Q+ah+JIlD5lvGGACYJK
RhUMMxKQZcbOqKkYbYIqLC7dvYZO+ObwMHdqpzfVO76CmKdV4yFq/8XJl1UnWNZ/clSpRnrqzbOB
VDnrnW1qwwwhjCY9lkeuE4/EuKQUhEY6EVpAVoZAwrzJ/2p6xCwhqQT/JVTTw8gBa9X2TsZQKgws
JDvvE6n+9VVUfN/a41BxVCZQvD5DIS7WMTKTlTCfcpyx2Y2WOqYZmMeJbgBujWq71bv71ul2E1YD
cvOasu4Lkf/TBC1ZVswnILuVbNnkNkwfGYkcrZxNEaYkETGBhMpOGCoR0X3Gb1K93E6ifOFQZlg4
R+JI/6VHc6hu/YW8sZicJTkt5GgJYtmiZoiX8FFIlkVTK4ujTA+hXVH5JlyRzZ9j/+xQk91Ku/1M
hdC2GIbRLzCQaouO1AGR8RvIFLahxCdp2jVRkElFHFX+mg5WqJn0MGLxZZJmZXRhjpSWZI0oR+HY
lj0j3K7ZED5LbeU70UoOvKQmR26mQ1rT3tSTnnaU07Ois4OYWxbe/1F2HruRM+mavpVGr4eYCDLo
DubMIn0qJaW8VNoQZem959XPEzqz6MpqqNBo/F0olSRmBMN85jVfBp8XmYzDHfrsDzb1G6fG7UW6
YBjr4bFMkQHS06XnxkcnBBC83gpEY0Hv3sWqRnwd6FtN0Sq3xmfd7yIlnb3sNqQFhgP6zw84nzdf
20P0XQdjBLc602gJakdR7LSiCSjXr1xjZ9XJ9xx6EwIqCJsXJPGp0VBlRlEzkVs7whEFqQMYOhrB
PgVwQ6jbJLF66AlpYu4UDbOdY2Njm6j+U2EEk+NkPzHnWHdkrwlnI93Vgw09Rht8ofWlo4ePD0hc
GLjDL9Q7bvQnMjnMPH8iVEaUlB9L+2XvkUDqf5ubAJwcvGz+rqYf+v51k+QBiNVWZ+X65RkcCkv3
hbddQ1vSO6cbhn1ru1vl3LQDxTJGP6D7GEKOCCGAEVuotL8GQDX49LwQeom/BWC29I9pGItl1OtR
wbJIbgLTptuEv4fztWxhEdJvzwAekrxct1TW3KDHlnBvu+K5WaaHhgdBUdjzAMOCo9eixex22Ixh
KkPwvkAY4q9tLQ+lRSQY0A+a3Tt0BNLubggm+AIDPAuAOxYKK64DBNem2EDP1xcPuNGv6Xhp3Iqe
iyVNz4ak0LmED85E3yL+hhPLJjOBzvRge2Jp0kUHbtqMq4pCDlo1PSeUtSa3kHL+ObkTdK9YuLdL
ptcJi6Tzs+0oUnEcSxexPJGedbqw8OEdq901DLdr/ZsgTLCatK6nQqtTEGwZT5AIIZ8SmWQfEl0K
oyba590sntogg6/SnbjLsGrozH2kyyakwhGZH/FIV6vt6HJCdVZBytdAvmvyYLd05jXhNnFJaV0l
LSo0elaEU90m/NyYxbuBzYUHGBCm7z2DxF8AJPZW43XUkKznrjo5WXW/hP570Z0HzaGI7Bcb7M/K
j/F6TzhlNHYiaTDQYV+2sfsLC6Tr3J/RqDAfB9m9V6b9kpeLNihurO5KWdN16Bhwku0bTmQRe/dG
p671KawM4Mv+8Bz59Rn81yHGcktjUVUyXBkzTtOVfercZt8oXNKGQkj4QekT+dg2iqKDVy6niEs2
l/655lzHyMn8SKnfQdRU7Brc+UD9mHD3Jg+ZdFYMR6EOtjT9tyLmHShjcj7Tw88pDdXla+wM1Aar
azOsXz1qPcsUvxY+t3C1dI9eYlFDJ8UZCcl1tu9V8wvUa1outNGNl146tKhwQ2inn60zISR1jyUn
8grQ3Jb8pZ+mvWWV8NNvKPxQ6B/t8ZAaablzUEwbR3Qd7WBTd3j5tLg9mM42SUOMU8ytZXaHpVCA
TxhKntn09xWuPGW0q9r4Z2MPP3XNxrJblJPkExn8BCiCVz14qAra3d5sdAW2oCRDMZ/LFwNFwZ41
3GNgm8WT4UFDzzGvpKoKgsUUTxXIMiSsEB7CwCUWx0qoo9PbX5rMI3CkYFAM3+x0GHB4QRqw9q71
8W8Pw6PRop7TqPweIP8m0fWjDjOaUJ5bO7xXnA6NSq7qJVynpn3y5HgMze6UA5qb6BdMZf8aBtNB
n2IujggSrZklx99C5U8Yod2gx89SB7ZShd57YHRfS0Id4Oj5VUmBa4Ul12NhUISeBnXsOLWGXj4W
sAKjSNzq40gLUHga6yuH61rL+FTDXZ1YV3MdT3szCaNNHWbNvg+CdpfABkAo85QldQIWLdtmyQdf
4ZZDjDTZ715UCK2gQyQf1gFtQkhByS8AKyBHe0ktWV6LzMERDK6iC8h19h9CR7xGMyZQcYspSJ8u
yD3QKSXS6AiN9QmTp/6BvPNGlX63iogdiqzkO0VyiKi41BT89GtNGmHDAw53OTVud3aArdYAgoZY
AO1pb8oivBs7CqlYWpwaF63PlgBHVuUVPPFNVBsnUwKV5geB9EbfMeu4zjKaNVN26Kz5Jm+HUxeZ
dzSJv5ljtA9T+oThhPABM6sPn4DrNUdL1vTNLX6jcJ6n+IDN5iaxCioDBdDzAVnWpDMPTir3E6UY
0wpu4CZruqh33ZjRXh9EEoB7vRinsEQYq50PXeihCSivM4wX+7K+GcwB3eQYo8y2PZqEMrBg0M0K
DPSzvZSEPXvKEQFd5chyWhh2WxL+zrC4aIBEWbZehrylPUGPKSzAloUZuRK8J/8AafwFCgIF9mH4
he8HDlKF8eDU8XWNCkdXNIB26wpO7OhlNG6GR2QsyXFjrGmFqk61Bcs97PPvSTm/oU9MoLekw6Es
Ud+DJYx8dh40m85iubjSoiLj17ht+O+Nnz/HccB/2Yr0ZaaB7COFncxkFQh5TVC/DCTcVk04PWDx
6mxDbzjSk44QobLOY5PB1OuflqUKt0UBwimZbLwp2+YXJ6G37u2WvLE2cd+CI0nbXCvGFjmqyFmP
NC6Z6t6Mxx+4vuMGHKHn1M8IVS4DFdAovq2M4aALV+Fy0jk7EtWUMEryD9r21Gk2Pu1k/l1X8jCL
ex9Ue9+70deYtzUZ463+cwjsr0YLlzd6i6os11dUVJzmtn8b7OVaq4z3dQSDBZIU05mThXQsa0Lr
q3CoQBO3d1UPcJ9iNw/SnJdsbG/rbtxmISd7Nxk7B1OqEC9F6GIWlywoHSoJg0NN3M13OEyuiR10
xZpQCUqidhQn4ja4MRd8mBE7SJe9PvYppwDWIVymyu8QDmiehQZQj3V4pasbVNgssH+6OTXkzlp7
GFPYoXpClYc1RGhCrR6PHd37w3BQF2L0lQC0fVOAxp6Q8DS+TbriRXcZtzt08Y86Mae9lxftIUaC
DjMfFFm6de1hrUDdmbH0PcS8Bw3t5S+LkR/LPD183FJUwG1mpaHHW2myBKUDD5ATnjbINZJ3Jjfc
5Pw/d9K6Ja6b+WIP0kv/YsiOzAOfEH6hEwO+Fk8DjciBq0YXdQlEycsbZrRmdc8q3HODWvbRjb5U
WEvKpKb0+ZXfkI2YzOANRo0GzhOCfdrPzrXvS0AX+puQGCMPNfADmgbycgTx+IqAmfEuoDrxdXpl
kgxLb3OgSlp/SBndR+jES6MZUnFQ6PqAPuoM5JFX/AzM271edGBAOWk5JfbtANhvSrV8VO489ATW
YVt8rXnNMUG0aJKtTr90N6CGRW+2WiCLkX+gzYrwWluY8At1GteJ8U01ANLY8S4d+KYD9p0yoecy
rY+Roh+5AwCl3ww0a3gbUhCQLNVmikkbv0JZgy6DFjRaXRoLBj+xxeYQjoZOt/QCZAg9cTB1KJ2i
MUF59ssIog3ak1iVI5MfFGCen6nuZM27PvLDDvn06IpPjN+CLU4dmGvicp266k5QTuAiIm4IaKTD
dzuudt3wxCzrdEyvOUoAALU1qZh1WwNH0oxSXSYkbGMLSOMdCdGViy0oyAMdv+nfz2N0vza+13kJ
Oq66m2R+0e2FhKwtovJtlO+CbijxPqwKHXkTiPOpGHe09MDKMqKCN+ZUlwNztAJKnsylbXhUsWeX
YEjdiMI86a6EzwVs9fL73AZb5mNMQfyofNNqlSDkqVlG+lOk8U2KYI7E7E/vdJaGFx8+cnaES7B/
qOJ2nSkUwSCUjd9M8QzTIe8tNH/VFtcqeE3MHlmHdrWpETUEnbqlxqkHB2aJUF2YCjAKPW1abzrB
p/SuRVYZA+86Ycm1WIIyJRpoyWToU0JvF2K2EkA90NAQxb4M87hi0QJLkNNXef0yVOgeuTBS7jKW
HFWwnOQQlJX+cT2O3Om3Yb08jJF1VZGi9L3HscK21pvJLp/1ehlR5NKN3pJUTMeoOgUjm+XJH3El
e2+U0Pehb9KLHNnGunKYQYJ0wvGYf6x0DqFbxx/XjMYRH9kaFQV2GBtmUI92mK/0lzsZIsPrPcQI
rvOdxBjYlWD8E0Mr3VnlM0sH2BGU1VvUGLZ6W/JKczDODY2RvHiDan814moBtEprBT8QPLotLAyk
puLqKDvCofyVhUyOQ8OH38lyYaG3yXRFeYFFO1TeiRoUOsSET3mIpoHXo/4A/yIomgmAeokoQnns
jAB/IxNjLHI7dQa2swJ8xw39GpofjHid2ujVKhsbmcmy5fjY6TCKRwQy3iB3HVObT3+UHGZ6+U1O
/NPUC430x4rNDUgrAHwoMfDCNIBVaKtJ6m+8l9zwNnrfWb1P9IcYLZxSWfg3XR5u9SeWHN96zWZ9
caiprQgaTRYBEWRUw40gMERH9olL484U9DUAaOkcQVeL6Pfe6L3YJR+w1wJ/d4Au1CE5rE3QWLXv
7znR9cPZtczh3CPl5cVXTqStFZ4kJU8HOF7X2MhMIa2VTceRUrPSPRkGCZtQr1+m3QCrEWISqCTu
8CwsfT/694lBIUyjLmr1lAwonMcCaHt8P9vtOfLli4ztq8EDH+MqwikPR1TRiHPpuLAoi6tsDCGf
Re03e+yytWuoeDOnWHzM3R3Of8tX5MJfI8fdh57LQW6TA2NU0uTwiEs05nyojPXymswVhV6qRGSn
LU3rJsyo4I+O8zRHIVLV1aKG85g2SGDb0dDsiXCC60HhrRUNgXdMTH/RIH0c3/75j//9f//P9+m/
wp+6DjmD8v1H0edIgRRd+9//tP/5D4Ch+qvHH//9T9dTngPkUQBeRr/CdHyXf//+9SEuQr5Z/i+x
+G6IPTs49rJ4KMPgOAx4Lmb5cPiPn+MI5bg2CC9lorL0+3OqJG9SJy2Ws5XMkE+nkXJLpkipk/Pn
D/L+HJBHkCkcX7jSduyLAVE/C73e9dV5yEIDNRIhz0YF/kH19OcT4sN113t0m6jm23+ZS+fPR/uW
YyrHk6bjmtL6fYwiM8KoCELznNoJKxKDeaLz1NLEUcLo7NpJveXl89H++fpcYUnXcTyPmbXlxWhD
moZR3w8oioUUTA2rRnMonZz7pWLjfv4o/YZ+XymuaZtCmp7wTFcJ+fvoAOAZVMyM8UyXyTy1XhFa
azXgeKvmItsOyC+j4B5XZ9USvoyhSVz/+QdQ4s9PQIXdUpaplCXIfn//BF7pVO0sIxMTnxTIuR82
eyQQEQAY5gJxpcEeG0I+ZAgWFc1H+qrdKXFzXDmWTqL8LBTKnUtUQ41A0HL53oBDumrGTIF+kgaE
t872tqMZP6u6zO9Dj2MPRowNhbpFrr9z+od5jGpSUkLVbsnlKUUxHVMHu200tcmj7R3A+FiXtklj
YmjkecK8+ckO8u4q9PNlt0iDZdESOFBLFglK0gps9+eT9LHILl6TAnDL6nfZavLyNQFYE3E7u8M5
F1m4N+WQn5o273fNqOhgdI0V3du1QICiC0nZ3yenrt7MOAz21dDmgIAy5Vx9/pH0GvzXT8Tp4tkm
JUNpu46HyNbvr21sna6Kkqa9nSmtPHttkz25sZHfBsAjQcxmSNn1yIR8/tA/5sEWPopdlnJdW7ni
jwPH6zorbpyou5k8ehaellhVCmTieOeBuZh7Fz+moKbQ3ELtMk5eiMiSL06GYW8+/ySXW9SWgh8E
8OLhbe8KR//7v5ywZtBI1xa9fZd7kdDYUO/JjCVw4NpZbv+zRynPVcpRHmazrrKcy0NWCTQMsgRD
utCN28M81IBD2EiHvMak/PNH/XnWuaCzeaEc5tKBOvn7qCSkl84Z2/4ME41LER+jFYpP7lPeartO
1cvt58+z/83x41jS8VxfuqYS6uKBqdm1jRe6+OPNM2TFqoiyb5VrVo9RXcMzCAgKa6/F/yM/5prw
njewZCzLCn+hURttXRd+nt1kzW1OW+3GjihOLV3kHKOQmkawRP2POi2S7VjKZcOY055EqJn2oKnU
fjHplwZ2Zh3gTFliU7txdA5tZAbDAZpf4JU28cXUA/Xs88fAsdJb+PfmJgzHHliNKr+6tRxv/DwL
4H80GDwVQV2yAkYIN003el8Au4HJmSZAQvMAJ8D0undUm7+JUDXXM9Jx3XU3z6b2RUm/jHZ2E824
nIZEdXuuHRuHY1SYf7RSzd+K0ev+soRN9ccWVi4LRUrAyMLlVv39bVd9ipS7PyB9lc/+XWGn7d1s
F/YJCBgmWWrGZw9vvNG+w3H3u130tK3arLtKq05ryDmh/VQ7YfnYuZN9FU5udk03CCkfEdJrMNQ0
3xjkuzDTQePMYbvAmxDRFq6S85eBXBxFLHZhOQQ5ylc+a9a9uEG61LDy2Y3cx3rOr8uivPKG4Klt
KWI6Lj2EefjLlaXn5V+PPjYkEYGy+cOx+fPievbTxam4sNwzOKDNmLUSU90FVJ4o1p9vj3+zO3z6
RuxJy7cJBS4eVMrG9BJho6QV4e/uWpmXrtIccLqZmkgT2Et9CrJE3lvegEIqi+0vJ4/8M+xidXi+
8IVABoLD/vcVgqWgXSc9d15SAm/zkqo99ia3UNUPDeRQN8ObzXLch4Xa26EaFI45+BugrAeRZDKL
Zgs+DWX6Ya4SkEQdmntLUtCScb1T5Efy2+fT9ed6ti2oksyXxe3AiXLxacnEW1NN7X06qebKqulV
g8DOvn7+lD/nxCdUMQmxqQsrT1zMSTTUTWpAkj97pS9BpcQVRSwjVyPYVM96I8FJ01UkvAWdEHoj
nz/8Yql7eJFZFmez79oka9K+CEZT2/bbjNsAaKFJN6VKaaWFWf0zTZd6UzZLfmXXRvmXq17qDfSv
Cx7eOoGv53rSU1zA/sVTcQLshyBYrFsnS6uDPw3+nWp88ST5hEekFmED5rxnpbIAKj9ae04UzHsY
yvLXfzR8drqU3P4Wt6AtGevFBwnsNPRbSvePtdsCyZlvSE39MEU770hL4C+XkzR/H7Z+GsG3sDhT
HLa5eXGujH2Vl0Gdm4+80U3cgXY3j2SjQ/SkywvD/WAeU+ObPXxF+/fzcV6s5P//ZMsDjKuEyc3/
+0ouAofUrpxMcGUzUSgRJjwf8ZfQ/+IY8y1pupBbwLr4ngVJ9WIy8efxeoKJDFmwzKKVFCZ4uXXp
wc1NY/35eC7jCr2ALFaQQ9TEf9bFTZPYiUVbc8GKsRhfxxqHncVyd5a73CZA4P7y3i7G5X08zLJJ
TH2bCRQXxwD2wUvijqm4VTk6W45KnxssNYMQqvrno7rcjP/zIF+wJ8ihPPdiAmkjNjOmq+JDqSfu
v2RB+H2IsWaKvafYDf8S+36c9pe7kMXPGUfCzQMvlqOAM1giRidurdDWGP4qAoUmvvfd9MwefIi9
dtdn0DpL+0kxCUCgwKAOY5DAVvZuZV7hpKzWhXAp3bhY5flevlqc6bpQxsrU5ma2i3CflCCTovDs
yfndzZIruZQ/hKVoBjgz+IDAHbdLOn+rFhsksizeGpRGEAkZtKoRAVC8/3yOLzehfpt62bARyQ85
/S7e5kh3zIBrFJ07BQl3LHGDG5rG3/de4CGtYiV69pFSFnbiXTv8HUZD1iBi5/u31lj2f4k1LhaX
3jSeZ5KGOLYg6fnjRszwCBQoBzzOwwzA0jFCqnzDJkgN8y975mJ16ScR8JNhWFJQWvk4lP8lw+Ae
W/p4DqoHcJFXSw6cU1DOE7YN3QreTlL9Jce8CDZ4nsWtRirDRnVdZur3M2cEHydT1ykeRLvyNKMd
WXbS2pWJYR0djugvw/tzIjnHfY+6inAc+4/QgvpnEySWzB/6ApTK4Hhg2bN7mY1/OUqlezEwVhCI
OZurmjUkkdu8GJhTlzGdde7MKgyLbTDYD81sixcIDHJlJGr4HqQ9DTxdXQD32m1kE5Rf7cyRb+iA
zTB6lDosQRzcTgLvAkgv5W5sURJwHAeh6rSptvNSm+c8dIYNaPtwWtfziDkj/F7NMVGvQSAMKP59
DAZgTp6zORq+hH2RUXeffBhjeGkhxDOlk2ZeGAPM+Xp6DJAAX1e2hz8t2NC7EC/jmyGFhOGPlX1T
DNa4iSS4CdxhwlMLG38nmxKp5wnw32rxDGcXjbED2atfvK1ZBsDuuzRG479cRvKhcUGcl5yF+rFQ
P6wkhiuljOK6bCn4EhOC2bOW8qqyZUG5pe6OlBwshNfFsjFVvEBgogo8+mNyBy0fR520xp8rm5od
USTqa0lQ3QOUSlBGaseXDm3pNSLx/mM/qUW3n1CPDgMa7LVALwNs4U8D5m7UIaYgprM08ZQOhIkl
tdYITZa7xcf+oCsVfTQivKOzzEyL5YM/9LGdrMM+PdUUhe7LYawfs3z0XunfLG9W5WmrqBinu9hC
ckLyCjKnd39RyEoeuqw3tnaXx7SbCScaBAavUuCEEXyWqbgbhwbJvZZypmNXzV5mdEJAy+I3nnXJ
bm4zYH1Nh8iO3dJUKgHQ4RAKo4DizKECJQpkspvO4dLl61JZLs6xA7XtGek6v7HKg4LjDaNGLfM9
sh7iIZJyevPqLj7NWRneeJXrHbscJgT8dBqFlLW2AWjbVUEL/Mr2VHSqvGTc9DCY93OdGrhslt0a
mlG3Wupa6+Ojt1I2XBK4QiKFOw/mlaOa5NWJUgj1yA6eizEfNgl86hPW2mLruw3+afCmNiOUtLXf
OPlGJRSZKorX+1qBnGhLYzymvYcEdc+ngkoO6r1UBirIWbPtggUHRD+fQUV0CBobGhzqLBJQsH33
+bXgXpyO/7OpfWG6vmkqgsKLy3Bpq7nPRpqYo5yXtyxsDBThqP2S2C83fpSZYC6rDBRoF+69KfN+
cIv3p7GR3QnLcrohzWbOG5guUgkMPfZdVq8FYkpQkKpt2owAZvNDbllot3RWtRvryfrueBUogjqv
USypsO0Nu+q6qlN3KxcS2zlFYcGh6bEe/CW/8UfjEdivdV2lXrdPIxitQ1iEdIHD6Sqd/IA6Agia
vlHBDvEIa51UObS2AFrUTNR5QH52fm6bxN35M5qDczU6x7ZBJr9t0Oqpum5EJgKF+CCcnM3igsUl
M6zRRzeKQ4IUw5ehUzQq3FCsDM6EjTRm6tZdKsE4atAG8HiM+fxpfpvJBbatV1YvIubUNwzTADFM
u1H5En3ryKiOWY+8dWxV1XOrluA/uwl4lb5LgEIezXWnQ6nfL56q8QtjyAzKBaAThxVqEVHzl0jt
Ip7+eISjJDUCz3eEdZk3iKxQZrhE8WPSZUDXIBwiipYsf4lVLjNDBuIpqvYk65bH/y4GAhhqiZHL
oSvWzu95l1yruDPWteVm2FM1P1sA0sgBee+fb4V/M7bfnnoRIKVeYk+l4w031Tj+6JGbtGcx/eUV
/bnbGBnBl6dzL2pGF7utRODA7cDW3RgC5cY+Oik3Q5rhxgI7movi6+cj+vPC9pG6kHRcaOLKP4qC
rjG0WCpEww2yA1gfBzTC0UfDWxtZHRrN9V8Wx0UkohcHB4nOgSyTSPMypKuwXYylVS93oh5KrFMn
uasCSOsjCjHHz0f2b94V6YJLFoutgkld5felXttAQ5VRDfh6SO8xMWLMWFJoPZ8/5c9siwERNyvq
epQgPs7Of4kcNfW1DDs53LTCGuh100WuizD/kcnCvPIrP/n5+fPkZQvnoxjuu1zt1HwkC+T3YRWy
yYRKc+dmqFAbDJFiiZeMAw2cnVm6/saf6qdiDvAawnSZc6SeTp9/gj/mlddGGktvEJ41Ud7FHuin
BFEIrzRvpsaf7xajCPGeMJLvnz/lz1xEP8Yzdd1FVyAuy+MEG3NSdrGNfWJEZz0MfxFGIYQ2wN6Q
u9EEk+9IDMTCnFvSz4lRDJQuqnFK/7Jk/xgvXV2b5IMyl1SUoy73o9+V/YQw1NmfY+wvuvvG+1vt
j8CYt/ZbvknQzEb0daOFGPdysTbdHMKXMLpbGmmPWWsc48Q3VyQlOLnN44xThrj10Y9IIB0baP8U
BvYvdRK8xX17stvo3CxohZlFv5sdeZb9gOCnBCD3y0paXAjNr3Sw8KarTGq22F45oCllYdHgf42i
FBHcdN+W7pellQ9T0tyoHOU2Z7iNl+Bhnl/aiMZkOZ/NsX+Ooua7cuetM/BSPKLz1NwZC7RKq3qY
7fyx8MrrVgSUy+yDVnuHu5b0yBrNBRAmcW2Hzw3CDk4t7+052SVhei+b8DQE0GGT7RDglV7AamHs
qdOui7Cm5WvfJ9yp+cTnkROoyB/+FO8Jx+e1hwE4ClD7OQaWLgCbAnMkhCA9zoERd9G68/v9mKOH
l8iVNsrjh50FZx2UdbsImTW1ycV48PpgnbQv5oiAYC6vfSVfR1O9iSS+RlQX4Do2UoF9P0z9KYiN
Q1680O0EktacbMPeLjgq2PN3Gj05aBjMr22LdAV1pf6LC+iVEhqophc5gvQzYHnVQ751oJMWWJU6
8bxjUlcTQs81k6xNzww4WIJM1F+6qz6Xu6GMt4myD7UBNHp+pQ79UpnZIcDfLwoV8UV3EIOBshco
d4XoO4E/yhCbuTmPFjKMctrP7vKu1AA7JpGvXfezMopjAZCzy9CVtH5UpDcrBmFMQE6b+bUI3sca
tbc5N1ZF1D411C8Wx90QAa/1S4m1nj9v05DpNmzB7VIH8X30Wv3AOcUqP8KccIGqvfcRiWaSAm9D
nj8wm11gRQfRwNusTflAsfc+76urMA9uQhQmFnvaFvmZicfkFAm78t2vXZgJ4tkssxa9TPdXOi+4
aBVf0IBBftRGj67krrLN26nN7+SSIEfiqB/R5OxEkTx6PTwVp7IJmiVsAndHG2mFpf3aaZu9Ab7G
bqdz5w1Pi5ccrQmV0wCQY2Y/R5lzK3x553vLg9HBgxyGrefOwLL6Z7tR57EO3lK3eVOq2AgB5BoB
69RxySqBv2m3oa5a24Z2++muvLh+lIFLgZ6gtTlH+rFjs0HP8VbEOeotCJ6WFarp88Zo4Cwl7S9V
ffxEQokpTExEb8qdnRlHGvYkIMyE0BJHjem+9w3cO79ADrHrN4FLK9Yw4OAhzEBp4TZAvWvjLukX
R9pg0hFvGa+X0dtnMiUzmqCDYHNMm+6HksG5MdXZxVibYsy1M3XIawSUeBeBJC5heL4s24JevBei
LlyfF694CqR7nRjRbSXnQwF+1BUR5PqZVRHiIYppguQ4mjN+RyvW9K/v0xGZMdU+Vd6yWpiMNk7O
JT8IEGRF5H5Eg3zd1cOq9/AIpTYWdEhKMFtM6iasvoHiO5KmXfc4OvsFqjgsq5RCmNFEV7HbbusM
cWCVvcSRABs53Zp9ZK9pIL7pXS8sA1UNrgog9jPC3ea8tp2bMYn3dmk5ezUID4Du9EiR5FCQzOee
8wI36daq6+ee6iDYk3ynBg84VlOhNtBAuc51EjFvS6Qp8Y5bR74+24B/9b2NAkddlUdfWxSAKYHK
kfbdJnQcMpNe++HY38pC7iYDQJhjQaTF2qiv17mJQB1+lAtkfNNwryEVuCsnswBSTgkAvWatjz+n
iyFsZRqQl1SoPwbyLug0U2nBs9m0vy6DAW3SQ6+yQ8dWtQQCyq9+OOimbChlVldirt8iV8Di5ZzK
WyzWygS4dH3iPl4ZWbOTHsyNzCDfBzbaVc2x7doKCGxBaJhX13kzHBerhzVoxWgc+vVXeGrs79T4
Gab+17ip3xBT+RYv5V3Ti2eM1c6dOR8CH05aYRu4bhkKcMtIncuLlvkJARpSEXse9CsHVjDa6ckX
KET5RmdeTe5IegjzoTwNtu3szSpix01O3q6o16F8jVzVsbOV9SQSy96IkgZ0orRw3bx0CLC7Ub8x
/P6mVd4jzBd4Koa3vCWyUdF69i16fF4Ldx3SuZf/Kss6O8VmFz+pWFLgtS2JoxC42zHTnCm6gx0W
EAPtOKoPyTP3Wr/tRrvaJ2XgnVLROtc8YtiYlt2gWeB4T2gLB1AoJzGFe9mJ+kVlNRB0w1g2S5lG
V2Ofdc9O2o4/KDErCaomTa+IUoOVZ2ow6IK/Tah5VxEuq+EqQ9/oqy+86WBAj6It0s+nKOh6fExG
QNvImQAaRkpxGaD+UDOdAEvOCCQ3EUd3C+quiY1fYnLNmyaTaLYYoUAFrzKc+QHsOarfsUVGjQfA
IRnCebsMJPiruK+rUzRxaI5VWb8myFg9IBCNOtA+GYZi7dEJ+06uGW8nV+59FuMY2zuMSE+JVLce
mT95/PxIlAfmmfIgXO2Rkk51O5n+3Yh+AlvsqqrN06AtLsHZYUut9p3d3qZ++9NwRzw+BL1uKc1f
lde/IFDnom1jelsho6vGUd8WROdWrSxfm8n7VVCo0XcuUATwwUCNZXPfo7yIEyQiFTWCGNTO8Qr+
SsF0H/v+oxGGuylALMQwTYTqcvgjdUVFRYKsbLpthINrVpW4ibjxtw50CIpc/Rc1xS7f61CSAfkH
fsxb1b3/EMdgtpa0eZeW3ApRnku6QqvSwtrVdSmy9T5VpbL3zl0U75dlMYB8JC+p71xl3JXzgFV6
o3iCkEcM5k5AqTaNKQCbR+FdAeOB0R5GAdDdbO/CJXiW7uKcWqQXN9aCo1BYGtTxgqem9/pj3GUZ
pjvC2MgKjH2KbhLON3OBP3lfIRHQCuPaNyrIo/K6js17qIKrlMOFO2E7hejqVQSg+p6fcjoZCyWn
usHnTUIgwvquLt29zNU+6eQhqWr06cCgj+VusWaUW0OLFYsdZsZY0uKuCCytnL1P+vLZom86c9eH
Idt17kFw+q8+KOEQebZ45MO27jZT2Mfo37jkzVsjnOt0CPZCmVusoYh07L3rBzv9dRJMHbpQcDsi
UI2swpeq7rVhwFYG/ldVQ7RQEPqC6yWGwtvjhO6WmJ0Gw3vsLDv9ekuqr2HdHgZPm9T9DE2BGTxy
EPGTDsZabiOjB97dTfsBuTlUiG/QNsBCOV6VS8yvwv6yEUi2JJZWttiLklhn9JpXGEWr1PyJWOsB
7NgV2RwCe/74lvXNr2D0KXEmP91CPufWcMfn03H9aMLtrSB6YPjAd+Q+3KGw+LjmSqlWeTVufAtF
uuCgo5Gi/yl8GHEUZgtHrv2KOzXyYZmQuQtRfyNBuKpc/34YMKUxXggJNkVdbk1bvZgz950sf4Gu
vWv9EAwuDkjGcgpAJnrd0Rzfe2WgHyjofDUQ+TkfW9HCQqSNyI9mE+AhqwUFLv8fYWe24yjSde0r
QgKC8dTzkOkc7BxPUGVWJTMEEEDA1f8P/R+91VJ/UrdKNdrGELFj77WepXArpbskzhcaaXRunGYt
Yu+nqtytjzAFZdNKYnXISpj+SfeaaWdnDfGu99JTWIf3y5eQd+pGOtM5CLqvZmo/uhiae2Xfj/WN
HLuYxNRw36rhXLjBOWwFJ6G7pcyXRvYFSBLzj49loImBH8DsIKuxdfAAROsuhEDf9eDdxTYc3YOW
/dUd3A3XOgrLo2uNe+3OV9ttH4ywOuGwPC4XXZPQKCwkiREhUd2TTCgtRlg4lI6uWW9QP23Q76CX
nIOrNrrzPLGD9fEfXUOWzWa4u8yZdmOfE98q9zbLd+o7az0Cy+JmHJVa2nshkFLU6bm0tyMKcLTD
m9RwGfp5F1rY624kbyECkUhJhBxuP+W/rMjb+wa3Js4GGW0SAKJG5D+bLUkKRrxNShYZb4CvgbnQ
iLaG6Dd+ACbZVFhF4o+gziAHoPT2rbNp6cty9IupolIqV0GtAr+oWjOrImXsc5hHfP/sDZwySYd5
MKf2VEEFK4DZFY06LadQ3F173TS0VfVDWOfbZWldki0c1uGaw0dlk7AdpRdVFaQg2zfQe09JD0R2
nMnQ9ozf/90rsP9qwoR0CehfUciGtGDcf2l4QZTbHnpdccWIbFIO1+lXaKEU59TBPHPFF9q8a3gb
x7iBzjc14yPcckz+rqORNguP64z79kxV09217phDzY+I2CynhcXdiPSukIB+By9tH7K4CXZeqpKD
oMfKqa9PBfbU2gJc2xn/R5Pz358LKYSFHtqlN2dz7vzfXk/iOKVbxtK8+d3YHCcLupTLMdHz+iFZ
D8IGl/ffV/Jf3UDbFbbwFtmrTT/r7zbEmI626CoBoM2v2PkD9eXBy3hWeqYWTeq23aRmUeychqW0
Rw6/+e+X/1frc2l4ovinFckQWvz9eYETassrAJX4U/LLn7JbbKo/Ciolg7jiooqp+z+6d399Xp5F
EaBdQuPOJQ6pLf73AjMsFWHdjPktnep9zso0qOlxME9915OYoPel/TME7//9If/9mo7NYPSf/0La
oH99qUZcWZNRYGVEHLA224UDzxmQo6pL/AbmMlLNVqPxfwycrb8ar4uc9X9e1f7fT5pLD2MLVe6V
VHH2YuIS5ENZH2T1urAD/OjScMhNfgbEB450d25H/qx9a4gc+e9P/3f/8l9v5K/+Zem3Y5JHbXDN
8c3ZMeXMSbTV2nae3aE7qepkhBl5CB///bL/+vjIqRhHBLgEXNPCsvC/H39O4wabvDex4DOggTOl
Ivwqefwnd6zx9t+v9e+nltF+YHvohwXP09+CIkimiWl2oXm1Y0FIts3ercOMyECgUOtA4vz/79dD
cPdX+5AFkDuZJiWyXvTq4u9mqekygBpdT1zbtiHQwbqEcIHzYuQcDFTLaHMAAS6tA0u+eX3xJjBM
RnlzCjuG4Yab7fIBiBG/IGHSBTFDlbxH/uFTREe/3dqAFhoec6Z7ZswRXc7j0ZD+HvnKnSG9c1jW
J0unG6N2V5U/norEJs7PU1utk49YhA/Lb1jYbnkCmY265N0TaSDcS+imPzQ3/znnJ96CJSAgOjKq
9ylI70ZkyCqKtzH85sJfeoME2rPJ4svzenlLoQnBptEQNMhE9Nr53pHBpqnFrVRkZClSmAQwgdL6
MMtv2Mc4g4c7M5PHNDXNle8iXvd/08H4CYjYqA1BBvt4wUy2cfnbiUZYpMNnryczVOYHaIeID7iI
AQgJR2w6v13b4rMr5vtEqG02m6ei/BXTrojgZ0n9YTFK8fD3mk1B8ttwSutkTVfhaFo/bgwibAqJ
vJuPpGqeRtO51iwBaWoRqtK+2qW97eSvMjIgtTsHNUzrKfB3Mu9uhSBzPLcAuJblA4a/LZCLtT+/
xLnxAqT73pIurYFy1yViJeLXGTZeJXxznWen1K7xr/YDfUiEYeo6592anvNGxW68N6iBefDapL1v
7Xozd3ZzZ1Z8X7z7JbS0aw2YZ8OGdx+aY8yUP4hQgp/EDIjDJKsaJQGKh/4W45B2YeqU9CxJFMUo
WDj4wbnYC6g3pJYMJw5vyy9Uk3PWCVE+0aXz5c72Klq2oYFrethH6fCQpQh9CEJesmvZEuBw+OFp
HKZz2LT3s1bnkPNRF9gYobxP3wxPwkKdBX9ixH9m+dukxd7NPN2sOassIEe72+K9uUgm/muVmfso
bM8e+GuvUy9Kty/prAvwkDR5ssojOyewgRJy7Gh4JEaXFCyGzZDg9zTEdooCZ2XZmFDDbni0p+fl
KvklTuQqfIN7TMXxXdQD8bnxt5MCCc674V1ZclsFDljd0l4H0XFqORACgPxBF0Mm0GDAQ2ik/+j3
TfdUxk5PM8wP2nu/FG/j3DW7erm0tAW3I8CHeq5O9pi/BGJ0Hoeibe7A9YU7joDA8tzmS7mVfdRm
lZ/6vo5ObucObwlTahh5wlqjVDNfByw1EQAoc8qvwmzIbpyD6NkwnGAzokp7cwbpEtnYZ5A/J7Ht
vajd9WFGu532L25B03jPCyIvYUAP2zoVhKKN7fSIOyCRUMMM87nQvd4MSVUjTYg5/jex8u/NCavH
nilqNawzbp6FAOgPN68LwEVmgld3zMx/rwaf5jKBfJIdqSpfvHGm3ZOCqebwMYdH0wUElTqtgCtf
86XXRWSmm971/SsApeCl9Wya2Kns8vOUp7j2pXMgjwSo67SErHQEEg/kwDJbas1m15cg2UoXj7CK
HDz2PcnybZhd7TBG7BFfGiwSW+ln3/gl6gMpGL/dqXxzjBJKXH7CErxtMFQRlJTuYZPQ6nahVy19
TN36zyDRPmokcrMo3XWq7LdAe6h/6pwb0HQ4ugPo82ubLECy7WD1Y4f3IvPgRhccYvSEwf2PRJD1
N4+Crx2mnQuq03AdxCc8oCCzQpB62vvlL/SRCBB9AjKdoQQSCwoKU3VL9rTLbxa4HBvwpSi24/G5
MsK3Ph3e5Zxh9XNpu//Je7HnN0144CpX9B7UpkKZ5nDRdbOr6CA1i9E5JkLKJfFh3NAnB/XS7xoY
pu3JMvwHkt2WtNRYOidTg14n0Hjqv/ta/7FrAbYy8uB9e8ZjU0CISOK1w2wj4UwTx/Z6Igo9IYVW
ca/DnuKyuZ7i7r5B6+Ph2MVB+9hX+nvIpE3JTt43r6Dkw/IRGVnu+VAl7iOyPb478GQUcqjCH43m
O2/8Rz4XV6M3TyMqocp7MaPnkDiJ5bVnq93bsQ43rdeSokNqMFQAt+oQE93PjfNM7O7JHSNKYBdu
tDNhqY9K4GAsmrwrKph0ki8x3hlA50+E32W7DpMS2odTKe3hJGOfZf5kLTb2rttUqtkEeFEdzvr9
UGysJQK3mA8u9xx/JSC7HhrUCVIOBybztHTBl3+JSq1Fmwg4LLc+/LI48tOEyJBn/kzkm6C2ymmH
ZozRXMhx3KUZWfj8Yr8D/siTxPJZ+Af+UpUXd5UgccdHK2N92E575eSfG0Suc3VQYu35wVbjbrT6
lTU9L38WJ+jyXrxSvvKbcSOP/Kzvyk9bcBxUsD71mQsMJuMGhh9+iA9/Ll9X2WfdNHDczBP23OWd
Jqn5wA8xqrAN78XU2UcD8Zfymx8EZEGCUbdqouTvTeILbaYC2nolyXeL7GtLYurJiIP3gDM0VJZV
wEG4EcbWdyGI8Y939R0/GEP7VTEycebMfJStBfjTIgrwES0r2QF+dXQDuS9Rf6XuHMCks88yGl7j
0vrl9sTL2G5519c1kCraV1GOeZoiyuo7IC0zHIAMWzYQ719FEypQhrMAQ4xsAj79ycwghGaazV/O
sCXSSMHgJM04MeGfQtLw8vljYCde4V+cV0jBaTDNV0610b3XuKjPp2nu9rpsHpo05tw6dP16cRpa
K50V5PXCELe3MwevFWYo2oIxGE4HSEpYTFyHxqVgM0gaGezWA4KDV+fM1KE6OQYC2pVQadWsiwBt
Gd+WqjeNW09k0URMBtLJQYJa4pMfdHTJQrN91qnh3Mgxd9chQpVVyq+Rw9HB+835jE5xcdzuq0zT
XxUDrLWNQ36tVf6rtKcPNB7+apQT61YZ4bmO7ZeiMvvNqMcHBv3VZxrmb8FkgJSWTAVqHRAIGiPj
lLld75PKzy/eAPR1FnShesPrIdWl1r4KxUIJYlW3XNJh83QqN0lZcP8RjhFt84TElATKNvHGxEnG
+TjfmlZ/BKlzQxoLHbK3jHNIzRRfMa2otZM0nwzjfxtO9TVaIOnMNiIHVKrgQQtcTkjNAoALYUuW
yAq/BtrT1q02wibXZCiMt9wnyKPyZmNTQHlgTDa0JM6FH8APg3dwUAs3Iaai9JiB7adJ3QdedjTp
Gh5Jx2EGVcydeFzQoWcrNbOT0yavzPrpzBjypUxLe2Owp9yNXRgyiVu62ibNCyeb/Q/y7HxChmMa
DhK120MWyPHMib4g+JKA9yQ2CVkS4LktU97R2h7fQycJfzVuv2S2ZK53DGjEHwpDYOuzbTiU9IA7
O2KZEC4QYY3QCa21m3HgzuLFToadD95Dwr6MMRG+ZtIqtmWfNsHKcfsEeLvJ4Ub7Lm24mAiaXdIQ
ylSqId1VQ5nTTuot9GYqTsN+Xdh+8sjKHLPA2pEGSRrq9hizS+8rMyairdP6Po4L8NQR2Xx32Wzc
fLfA9sXYL3kNswxItJEyLlFz9RrDZ3qTQTsQBzq7m7Yxmz8g/2e9LQn9gZ8a9VXOZmr4wyoBKXTK
oTdU5Dhk/VuNatBb22GbfifZVByMAZB7Mie/xjH5sZrgd20z8KPP37yRIxMoIFzcATbtu99p0VEw
Cq+J2Hrc6D6djHaXJ7P8NMdI74uy8794P+W2GtDs2jn7pm0X5rrRgg21VIgSqtxM9wWMXOgzYGMq
XxHzlXQVk8pMLXx3n2RkUm/5EmAiWCl7k+Fge4hT5iWcLB2bEZskBDiKmSY0vmLGQRBXOLBKEc6O
X1c1zz5zunOw9PmtaRcszl27cSYSr+B6hEFLADDQDT21u9JGBcHghLH2vjYhM9ZmhWbY+FMCmUHy
sR/JeMhdiiOcHkSsUA7YtPdbEpDr4YAGay3AFka6v+imPuNXPg91uy7beZfkZNcj3gSN1F8SJZI/
YUMHl3g+QbcWcSu7vvEECIfqwlPwo10GhBDhSHuCjU93mXNoCfq5fSoiUp8by/r06uwrgpa16r1x
IyfOhPGIXGK4jA2srro4ZW6994PqpZI9XRz/YqfwXahJ95VRX+Yg+Wo0DVnVZFcdjuCMVPjVmR4J
Q+VnX9t7/v2UWdQSZd8MksXGkFitBuHcJYH17gpachWFK5M4hqrbzLWOREHesIO8ZfijYn6Om20t
J3ByYn6t/GIrkIsQlr4pCuNpHNEkkxFdMUQKhgxNtPuS90wK21riCJh8ZxNGrKFVO6ztYqS5Sm5s
PXRfsgUobalpo5rpI3OYRCyfk2oeIG/+nQ79XS/jI+G5JHzpKd37ohvu+DqY7LjBEmccXjyRRKhU
1XF5c2FS/+oTjau7Iejr4PcSOlkA4CxsmDHm2G5L9syV3xK35xEqKAMDBKJjADMEbzMRO2bPYEyk
3LSouquYiIQUj3xHzz83C2T6+WnyxNqwS3I3MJBMPpg1xlhVEa7F6DpXY0rfXG94npmdr2Kh6uGp
ZVz5xYcet2UU7Ou5vA2WdQwKfRcAZwwz3MkVkl0Bss3sjJe45LQ4NENVraIBHYkfuvNK5C5pGX8m
Fb4ZJtiplank4G6NAW69Muc9o2Z0og7UZpcIWKMdLs3I45NBgCoCbX1nU5WQKY/qOu9+LyNNwe7n
59PBJA+oNfQpKuKL0Q97D36WE9gv5jzua5QbYm6f4Arc0pCxNOAbuJnbhLyhpvN/ogHXNMILJ5q2
MpTTam7/UdGAg5gfHbehoIuJXIwfmFrf5UlNodjfy4LxiJSXygQEJ9rfs6vow0vwlXq6y6PxmMwl
qWFgGBDnh0nPoZxsJoQg/bZRAWOw4dAN4UPu15soCXaRnX4iCdSbiUdtDYIT1AwN6J3ZsLjpSe5l
IH6Bp4MrXc/mwzxDBy2aloyYDLpbNTMeaTIo2MSsoA/VBZmvaCOiCun7PDLDtxSg/Lj86dU47pGo
+4fJruyt1cf5Lmwkq1AVq61IAuOYlfkuz0BNTXo8MM5+cEpnIiSChFgJW0c0YC2LMZ0Qq3F2T2Db
lbwj4uEYg6eYrabc2XVt/85Q6VaVQb+ulIYLJxO5kZVDhCMS+mB8jkqwUh7cmdNokMWo5VtaONZz
Wvf2CyQL8EtzRNRyzWjMlkzb1NDeobuj69BWEiBSIXdgENCEdBwxKXadQrLW5hto0duByp1e5o6o
1Zuy2XZgfWUlLO2KrbgnOhF8HYewRjUMfPPLWKJlyAR4DaQj1lZCLNJg9BPPfqL5S9yZzu/iZYIc
W83RJOIHZSKGEIZoTU8IU1heROLt2b0kU5sJhF3l1zvTr6bFKKN2elbNtnWHx84aTlm1HJeZ7y8z
l3WEtmSYGuBt5kfo10+JWnbPwLlLfX1dUgbbNOoAX3d3fpk6KxaQdZCIbdURsJp6J0d6lzSZfntF
/U4qwSYXoN1zeZFd8l63Pb0fe9w1yzMzYnNZz717dRTYj654NSJ5DpQdrKI++LZbCGFOytXrquxC
GtB2UNFDXZVvKotfxkT+9FkZvUQV0ZjVyAI4gf9bVkFYc40BSL58kQFzGo/hHjb7ra/gbkt2JBEd
hJ9/TkzzcsvZVkvmbKTGU5O3FCuZ2Id4yNf0h+8dzz1RdN5BZwU8ZjyVY8QOTV1JanVm9sSlRl+Q
w+7QTL9PLTMvDV1jiN19yPuHjHMOFxqgile16s6UAPcNAZVs1VB/rYjKJn0y5nqHfP+2XPMgXQLn
vV2ERMn1abcP7ms9hKgNDaQ71VH01bbkYZ4Sg90TkUaaXeey2TOs+pqJE1+6giS3wHj14YiaEwQO
98/Iqy9/ITbnDj3QtUnF60yC+ewPdCf1ruztNVmCG/j1m553bkN+LSeuPKXcmdOyjsdPmwgFVZGO
YL5qzzu0yVsuLYbWC0Mr3Zgi345MH5GKIm9KYFzW9zHKZh3TUjSmcDfO9r01kF1uyX7lJIhlJuGf
+tC59YLcvWkJSbMuEm1i6purwGlBy1u3tJgvXUzxsdyCzVIBsb+iqrxozznCfTrCFCYwC8QzEazL
d1vW0yFg1QomxrvunKHPK6s3q+23NmtohOauLOZ9mtQPcS0eG3M49GR71qVCfmY+LRyySSyBw3wT
y7fC+yN3KThncfrVp/padd3DxBRvP3C/RzJ5185XpxKeyjmrt+OMO3Ma04M3IbpYApN6vIE1rE7Q
KythN2siQ55mY1xPWbnNRoICaSwoGiNW8ub3/r4M8l+JTRDpwNmlmimr9UwkT+b5WyNBMtU3xa7V
OZxx2hKVfc3s5huPMjIfo/1ltlSXlpFvSQLDhEoMWK+DR1QnyLxqmLb//96aIDAgoRuhJfp8gmgb
+fMRaU++8brx5laoVWD8HGLB9NKh1qtzaHlY58t9UIoM3h2HUmsqtvNI8hJ/q6eHWVPuIyJhHkWw
2tQfxMCf6QkXH6x7grOfDIMW7uDC4ehMiRnd/05VZewxPhN/8dRqFOk4Xfaem92pcjzYAwEjKt91
ebXNMnNN8X6rEXDCG9kbefDVEyYuxxCuWsy9NFVI11BeYJvlcSoF9GFr2GU8VlXa7Bs7f6q5J6yQ
ZrT+UTEy57DZz61NO876FsaAZsKqPMCaUfaEkeJVwUiOAsK0WLVHROKG79xFXCs/KFhTlN52vIzb
EE9sTC/Kci/ubH20jMc6sPN4B7dkpEar2WTGO6drQRMwCvSHNJ5cbs8UatgaNDCgNP/32KfnomQH
JTpl3jMrLY9EOjcbOqvuCXawsfZJ4N62NhJatJwf3KHv6F/mNY9g68DW5yZKLeNJpgSVKkhnOur4
HJ55CyUfaAzkzeHGLwlz69geRzoti7wgqtxLhEi50RVBTDQqbX8v2/EAL5cI4Amy5+CRPJnu8BL9
uFifGo80J/XZLPU1rl62iW0G8zZL2wsnMlCU5R207HMaBCcgqhcLCElvlA8WWZrJAAGhrL7S0KKf
zsmyMH/lDGJWpmHczVrfdQB63YZ4SZ7AUabsIc6+67mXfAY42vfU2qfPTE7Hb/I17gwTWqKT5icX
bh6albzixiDXofeLjS6rY45wdWlD2Y3/UQLFWJdu8QVm5uC5wyEmO8gaCTEhknKmXUcC1YJfZbiU
/8FKeo36/FPwHkOvPkYpy0sMF7zITyLsl9ifc2Tx1LgTKfVsm+QlxLvI4Ylb3nEGYNLNyGxOXZhw
xZm55M5o/U2JfKcS/SVAdac4p3so01okT6ObHGggrTvIZaskoCERpiP0Ugf8FeGCLc1RWa3NAQsm
1gmEbDrepna4rLgHoSiE4viBRv9+bEk+YM6i15PpMi8yXy32m9pxGHox4OjRfXWmu6Pz87rciA4L
5ZRFDMqIWIqyoxyj+x7GuZWlPyifbkU0HbGAbno66yuvrTed9MhAaPahZ+1q2RxKsySRZ9ilHcho
mpsOONXeno/4JDchYK9MsBx3pbhPc2ZNM8EJUzhf8+q1ZhyTKJqRJto+05WvDkUXUhYDgStUbZS2
Q1M+x6G5JsDyQ0ZIrvKmJBs7pd7w0B4y9e1y0JhFwMU2fguPGIzBPgSjuBfzkm9zzXLvFKpwhwLj
B+b1uztFZ5ZvGxW/uavUfKbIvNO0CZbbDCb+r3q0vpcPgoMYecb4XVKGzV17Z7M7m8lbGmiGyqwD
PqO6rDvqrDpoozlxxtlklnyi9qD3Uctt0tAmyKxkR6f2UMKCoDBAjdMjpRk+iAXZs0eCR6Njn7CY
AQDZzYN6RdWOxBubQMzy7cn6E7/zvm/y/pi31Y9s9U/b0BcyPvyUSX/RiIse5C7xCIwiggajC5kU
nJMFG02c38BA1XgZuoegM656rA5sNgdzwi3e+jFOYnNB/6lPzS5NWA1eBpNFk3PnnwE9LdwqjmnL
kdYviPXgvehRvFgDbapmGftH6qxYqpY1JGKq28uRDp2RbZss3mMcQJuUz/dlWL52cmSzx10RQd1c
cfGufZMdSsZaY9fUdKpHGq3pIzNZFHTkEkdGy5Zsn3riSqDN30Y2VctMv9vAykg7ATBqquhtNhkL
eqDYWWmsf3RH7RCc1HJ4UaSULKu9p/NfcWuR7dLMK6Jkip1y8sNAA2GTZ/W1iUVKKWi9hTzB7B4V
QzQ8uENjr0UvT3URI8mfzVflOWtyBZ/iIadVSibrOuwJWeazl5Pz1NSLeYKTzTqsHCLs86cu8mFc
ZSzwkIjHhB5rHjxVWENXjspIVE3yJVirJVY3wtExJ9m2zuoc6n4RP0QlkzS7c456qMSqaGlPGwPt
3Yxv2CVOeOOT2YCzThk7LjzFjVMwHh9GzPghZ/zaUyeyfl4SE6r5tFQUOVWS7ZtEWOVhCg+laTZu
170vq16cIPPthng74GWnPeIuCfN46XBFOVgusdmTWqE1RoQShssZfTLtY1dRG3rBtI8rsKdOz+cE
qlhTOxV3fpufy1rsxnD4yKIu3rbA4KlOxGGRhsiGlqwhz6WT/CGgGE7WEBC/0BZUcHgs2ao+u4oI
vKFozpDLInLjtDjWKdu9KwVc0/rFVCEZtn57hO34gGefWZadnn2PRdIik7rnjFkHAf8r79UWlTw1
7rjRIyVOsejHQo732dqV1XnQQMvLVrRs3cgBDMMoyPiqPkb88a1snsISyf3Y02swg9Gj+l5MyfNz
7taMvcqfsnavedCeOTYzBsy779RmEssR/ugk+QPK8PtEGiz31Ws+RRcjji60Ys/eiKbBmeFBNBwr
Z/wIoqwflw2hkuW4tZqKi247c8mZiUDv2yTj5tb4AokpktJJnmy2nK50T97EqGAsNqFBStCg3zQ+
vl1KxYfSakzwqHhdBE2k+hByemZvBtttUWUie6cYKObw3siIlIncUfMNpbew1S6OmfQxqpujk3an
vOoR7UwFZHGmeIOdXADyHqU/bDSPYuaA8CBWD87GwXFIG04yjBWMZyvnQ2XjFoXJIeNIreDbUkLD
iE2y6Iz7BKR+/51jusZv8G5l5TtivPtI0ppDCgff1ifjdUhSshHj7OYgZNvr3CQ1pPXqZFWHBXq1
uYMdTR/5S5jKfe4H5O7Ooq03tfoovApt+DwCzjWAxabc5z3G7aR+QdLXn5J8PlVlw4yj7esdQuhX
w4YLbS1NeKbLT6b3z92CEoFlqd0yNrng2zp06Am2RYQlgKBpBCRRxJNn5QsnfPA3c5HAjGj8ii4B
qs6e0VTt1cGbTNNmZc5F+gDzFdWrDDI+kkAMRnM8Oi4H0Xtmy8VFDlZ1Spwe6alNb552qmC4cOdU
ks0j0iyrdveoI9xgwmJuBMhl7khL6cpxFSEFJkcN9fC+LZTezAyF3sPYxSVt5+UTJy6i4BYVq+4D
JlyenoM/Kp0Hb+URcf1SpQl1syV4Qhcl3SZ1vWxnOJb84MrX59zyphOdTeZhLeaPbKU5bp+BXImt
CPPiuaGDiA8kbq6zz1Qiwdx6UEHXfvQwLzfGwtCL2jZ68YRBiFlscKqISn3QZljv6mQkKCsv9FNo
VuKTxg6tynDgiQ/japMmxDdUffQ1xMhVWgP5Uzap46ANnPdlW+PgC2ifkMhmwQMf0lvGzUAiuU9v
mpXKN0Du2wUD4sbhYGin8wM10nju/BRkwiAeA1k6G9P25+fa7uRdZWW/BSlKWNTS4smH7bvtHJro
E4Uvfc7htR0NGtCFt6ED85PVRs4iP2f0cCb/OHtIF+POzG5Q1Q0eoHA5xpYpqWWyF5Ad6nTcxWS+
If62p991pryDkIV0ViCD0gBMyaifAnrtp8wUsb7i1FbqQoNWRLsKk8Z6NCzK6ox+VM8Gu/EQwLIf
1z/MI8r7Orbma8DoFp8WxEOr1t1zNyf+T1G0Co+f332NM5FUmK1muXP8OXxIS3ZkdA0dnCyEyKgh
7bUX2qrYYi0pz5NGeDwESXr2iHPb1JHWvwF6mdaumBMiFvMwFsfG0yGc/XB664XImFkH0F1n2y5p
58QcokSbl6CSZzI5goEYuWHw3ydBHmdk2P29FiNdusVpEERgGbil4+qF8Jfo6Doj2XZMWYwnpWbQ
0pSHNDyUNxzdKsOCwn093SIfERiDCvVSNlDXHeY8z27M7DILl0iPqkq9bZB314LFlWAv0p1OKSqq
p9Koe7AQ0kW07EK6g37kXqtS2V9zICtMDvESCajDq4hAPNAWLKK2ODejO52Hfvhwa7RLAXV0vzbc
CBa7nuomv6b0cMmoEih4/MVQRVPSWCG3UtM214b9Vc9W95VniGVXUNAQLPhm9ZKTmEOIvLNjXORS
j+Teplch6vAkVShjW6GG91m337MjGZiUkiFYpDzsUbTpTWNkmFrOZAD+A72nJBnIDkCbRwNjHOFf
5HZRPxjOQjQYYihTNoOPlYYfciaZp51XhVl6BxVFbr3mUpJiZTIBHnqWUUl4x4bmZnIoFD1qIlLc
4SnLc3JbUkByCe0podP0kRvNOHSTY61jhxBMwpSd6TzSlAg3ACqA0uQiqn+MsRoeOavRwKDIsKgH
weesg8qR6y4dxHuM+CWnVOZ9WIsTYKiYSZNeajhko+XZ0aVFsc1Erb/NxgxXWIhf3QHN51bptCUs
2DY4XgRxgOxCh2n34sJF2yLmGnal6vAQ2e187Buj3NUNZrjEBCVOyrLie1Hm0ZF5+VXh2fD2tpmK
rW+1muZjl29rP5JHht+UZoSzbsIm8p+6Dh3p1I3iK7Jx3lDwZ6DScxJfKOu9qnP2k1cGhB3h0CRv
vIqwcwCwLHV9M4Kue42F3b+Vai7OXl82T07DAZac8vLVYPKLIIF4natpR92tcQilJGeeALvIRoSR
sV0SG8mijnSJwNA4yD94OjnOl1B0AYYskAoOHKMKjRVjxl8VRkAWQQtFbO48Ezbeb3XQ4gntQrm2
pPjqsAU/dZVuTJohfUeRYVDMeoFTfuvIlsxOAjZ+LbNiX9PcXTfZdEcqlXEoJDByS2HPJYoI5SDZ
srQExt/IDT7yMPwBGcAANMf+RAhPfQ/b0LkbRPttBmrCZ5fpVeFkT3T5/5ROGu9nws7WreZ4Z7AU
YyidowOLe/SA3mGRe6RiY0iTKFVjDs9YN5DMJBoYPMIG5p10OH0bo3IK3J1okAQRVtSFnw7zwedE
eYrxtQg2bAXRbswqtasC0mx9ozLPTOVpq7NQoWSkwq4dkgwnyg8MtxOSupGx52gwr4xTlW2r0XXR
EoCTXdVGBfp9OYEKJ1hEnZYHUwmRoxPj3tSzs0Ss8Ekz2fz0RfSiuYsCmewsZV+JV+AGMbaGjUYL
pZeb5fceLZjWsRiOdufYGV/djlDp/8fZe+02sixp21dUQHlzSk+JkkhRrnVS6G6tLu99Xf33ZG/g
/8UiQaJnzxzMXlijYGaliYx4DTD9Aw3dnE5FuWGFWvch6rQzRUbdKIgWVIzeqYQtCgfUPsZfv/om
fFJcALMGHnwt9lOIPNHPsB8tuS/IamQ6s2a4ixJqU2qp7pAneLYgqRh180bn/yVUcQ3SfR7gqXkv
1+EHdrkko7jH2Gm6x8FwKf4BFMfHTFZ/+52281N8HVrj3sL8ZZkIPhJFPT8e7+swftRK7a2z2UJF
/dHU/YZdSY9cR8eelqeeZqS4xYtVmjgT2mp9p6VjNbPIX4Q61t+f0DSAAcagu6ulfFXS6EaVd+cp
+XNYBYBS8ZpSO7+l6QgqVEFcVcDPi0p76hNpl5iv5BW/6owbGCHOP1JTkfIGCY7IbPVOATmhG0cv
RZFgKEKVTCLAb7PzaM/RLRNYHK/Ons3B+A3ic4Zz7kwbHGQHgo1BMpEAdaJau2fRfOJBt6pUFcsN
gfGUKMrVw4eWym8jyiC1NB5glr7GRXcIipSmtLJUgvZno5dfTSC9e5gjr2MM++wxmXdlcUeCk87U
Rv7ikNkEffKc5NKmCEcwhhb4fZjPAtXuG8FKgpDT0YoL+v5ehEHNqYJW7WJYgDMM+jjoAVEFHKkK
N94HWc5/o58duFX1TdNbn+Lfskd0k7QgXrRSCrQLAXLI47RlqVdEabtEOWKOJ90BfYGlU1F6TZxH
xOZX4UhhqnBXety+oBEM/lqp8IKhCdIUd1wf2Lp5/mtd1LveKR/NIeOlWbnveevdpfC70DXboBc4
UyjvZ9hsUY/EjKh+QDB8nSbcr7bz2Te8/GzrV0XdcaaXpCJ2R2cC2zDVHu7ytH8T1byg40mW874q
hirdpKW84kCYV1W2lDJeeHQcdMN1Z6zUA5on90pZvzsG9DCfhDHSATlrvrVQ4nE7RvVTiW3EjGsN
y+ey34+i9qHi/463xlLtix84Zr0DINQzn6dwnr+FRpfTaIg+qkDeRGb2aDQe21t58rT0rhC/qRrX
6Bfc14B8C8dcORFNfgHlrmL8AinTZ+aqbVDmSJKMKXffZVk5ggD4cJRGmveeRonN56TPXTNeUTfA
7kMHr9HGDU69rtD1t989qGwLSkxv1gAP3tEl+OC69AQLqcBoavzla8EvS0WTroNtVdftNsY4SYMQ
MuIi0lUtR3QctlugvJ9+00Fq99VdqJpgPYUJVcNON0rrj5eTUNeJ+6FqgwcwO0OAzloULqKRqpyr
M19zv2LgUBvF7zY0ezdZ4L554OpmfTvQ3uQgf9BbP1n3eh5jh1un8M/Mp6w2HzPD2QH8c7qgnBel
2ghEou1L92mBY0qer2V6Gab7HifaYqTk7nFAKYa94t9cGuAKHaCiKRamjQrjTIfMLTaHVfULFXEK
DH84LfHZWIJx1KH8dRy6Xqj9yhpxkau0AYIt9/kSkPi6R/RfiY4w0dgu42qQgc1ijyOWt0QzN0gM
nDILHscUR7saobAKES861xYmlMqPgVM3zBRIhBINXO1+5HiGESikAAbqm2HSQQIdeSlCeAedaYNP
NZEGHFT3SDnWiTFpdp8zMChA30EqvlFZHPhikm3MxUyohfdQVcoslbUXh6YH+NRoi6DbvSI5u7SF
yQicsjOe+sh7L+E8Gk68IKFcj4GzRn7judeoLQIW4cFGob5/xwQDH7capuJTpmpPVmf8ahiMXme0
VVREcNz3zgasLgfCQEtFw66eexTpkZ7BfrlZ1F21TbEkF6RHK6YIy1nD0JKq4IZ680gwPDvdwgES
YGLNLxZym6+N+q23P8oAlrTSbOrEXsGfE9aoi1hIoMVuxyOrWA2UtzRwyOIPMqoI7L7dlHToAEgN
frqXVe1OCXx9kdn+nW8nW15rSwf5nsaSjhAVF9S57mX+CJYe295Pj4Ya7hL5ibtkDgI3AEVa6T/4
bXX2IH683mLaF5VLxXRnYu6GYNy2+ZMKWznzs/uiVTDkBQcuAFml9EPqfVrX4arQnU+tUl/rJP85
VMYjyE0etnw5FgbTSiSxwgRcmqtEGwuFRCGXVjbA9A1mHBH6Qmx7TXZhevjPI31uQc+k/B+jK9L9
kDP3jyXLq4puZkz1cC6mJE6amL5mVS7sRIWc3B8LafzRJNpBG5J1x1MeJANl4LJ5CoGzZLKJYD4M
xHmFnfnQATYwX6XGXGThsI5svA+lfKmP7NmxkTc+N1SshmsLpADMcnerjOazzL3nDtYAoqOjcgyu
WHhjSMlGokVsV8aycAC3apgZFLmHIEK4cKLqBzKYeAh12yaIlnWL1WxF5sGMozCVLbUhXYmaQGsk
86Hntk/L7KfsFBFat/02YfP0vb2SqSBxJR946z43yBHTFg+oqeXavSpKV/ySNmg3fescQhkHZj47
GHHYs4iD8P9p+NTj/IVCH6pI3xKeJ4qGS1SX3qU0ZBQ+rYSbKrLQK0U/uA4sYyMvdrHjAEi2qNZC
Pe1bGWEh1w62dsHVLHaxB32l8/1V2EgrHndrFlBcAOHEfPpe8KGq0t/lvIpJBu95mTy2ZC9NpcIB
sFe1pm3Q/H7o+DtRgQwJscXvEv+s95TPDJozxWwazBqIzeZJS8Oty/xqPrqRw0g1Mlzwjw3XWdKW
p54sL8S0q0ymE3i0XSBD9/mzJ1t7MxXazPA3ZuIbRHr0hOniAgDEQ6iG24YFFTAASY6fPZvGVMRJ
HvKXmNYEkPeYK6u6Q/5BGz9MKXmwSOg6PtXof+XhuBTzIGbakeI7RX+mKl3h4do9gSqDHEUDF3Qv
x91AtT54NrViLVGENfmlKAPfDY2/BDMHkTb6r0FBKQWEEEXGm8UE83qjAU0K76MP4QRbQUEQmZeI
Lf6uRbdKxhgQFYSKRmI510Faka7tElgJSQIOTqUOQMGDdDdKvrQ++xkHPeDucUMqj4KNsNb7gyiI
4PW7cXoX1R1MaO54O3uM+pXU+T+jzt9CUwEY8VFY9lL8y4KdXPNveciggu8nA/WeYo4kExVIbhUU
opcdn5cH/dJlZyk8ymq/XspRsHeUkfYXID6IXZCBwGDonL0oNIPl9uKcOjn1t8ciBtSvcrYnVhLN
8jIBfM4n0TsfOQ//nqfinRXVGExLHNt6cIdPTbdwKx/P5/wlDyDG55l0X47qO1IxS4uDXa6HDaBE
SoX476UB9tUZ2jgMhm0e7wBp6DO2NSz2AmjO2HRQP9DEaEb/NdLifRuA05Wo1XSGspcYQjdEfxAk
WYehdxfX3sBrKRq2ISz7jMLFMqRaMh8SbZf1xpFGEOq33FdDmD42OMkVyLPMyr774caKm3MO2ocC
AFpiSj/NvDwUrQuoki6ixxRbjA4BGLQBWn0bNjJN+1xfa3Fgz+rGO2gj7LIyWGpww8KyXZMxotVC
Q61Nkw/XKvSZL3XPUZsejM57NJh9KmMRSkpp9e7g84Rh29J31G7pQtuZy0ZAQ41cbtNm1RvStB8J
VJCmQvwr0dSHtst+FAhk5DwMc3V8D7wUEUib5g2+Q8MPI6yOuQVSEXYoVce6vG+t/MlykSDt1Vce
z0vNHe7JXei1lF++7SHAEEBno1HylBjdvUqWAjrqC9n7jakXH3qgP5Ln78uaR3XhQ+mIvFdvjBah
pD05ab3FOWZNwrnU0VHqBHQkjWgw9ZCnbbd4FLkLhiaLvKQLDAKbZ5RVVSsqdeVTCV+D3vtXO8Rv
bho/1GrwhIbgSjG9l1hqtl0A9CZxEbxCM/RByCAJHRA954boOLXtBunYRilWllNSLtTZAvhq4CbM
ZqKlsxVFRIk/lwzNPhyaYYumaQqXLs4XmNCshTpZF3FahwhWoT2DrHFJnQeb0qqYhbGHpW0HBAdF
oA8DH3JNpwxZw37sgCG1Jsjr1HtBoOyoph1g3QhtuEap0zXvoWKOzxPyQLq9C3IqP2khH2O4f3bX
sNPNjHJL3AhciTvPnGjrG9Y77Mp7r04QqhkOec9j0xBv64buP8VexQZqA9amq8sna+x3dZBjKFcD
cHWE92Jtcs65GFdnQf0QI1M6ywbVmdNXWwZl+pDL8qYyLN5kygPvn1UsYygq5kTTkWajY71rEnWf
S+0+R4JCHh2qmdomCY2Fajn+zGrxu1eyle7LW6kXAlUUtGJ7STd9LaFnSRrRqhYqLaIQHSaHGji1
YqYPg8W1g1AtJyPOWVa8SZGA4TRt0BTiR0d4Hyr+H2uUZ4X56lTZe1ThkAyKL6mjNz0qXzMUdWgn
rfooevCD/j5HHymTQhRYXPJFpKHkCjxX7ix44LzRxN0NDfyJkjRQ0dVtxxdKHfpxov4prGMyVNFw
rV03Zg6GOeGcYhmAtJ/JTnrsQvNrpG4uyV0wp1C/9cGMm5hGp6GxcUwJZ20VLSgduorqgSmu1F0Q
Agu/Tmo+Y8mT76tU6jRLpvZlqROauOJ1ZtH6znAMfWiEGNf/9pBwZjUcxah8FxQgXvL/HtOULaQk
/id+IH7TNy3Pgi6LD8+lO/YA1wZ8KkGhvxThjyYw7xOfswHyz9jcYG9PhS7hbqNub4Mlt5EQBSUl
qOvfovZdK7DXY3NMwjtHeS6MD8ZLSRvolv6nL/0V/1Ux9XzRuNSS364P+ZyrLoLTldNRezDQXDgN
bqMbFXuJ1hx7wzvqME3C6KlLjZcmHJbXI+n8pW8Kl3+HqcvY+ul4iaBBPIkU65XtG07dHElB6j0v
hPG+qqsbMgfnqwYZTRm5V0M3ZeNMFbiKOsMzKF8eoeUpeK1S89sLOh9m0NaYo0VTgBLubozsXFvA
0DScGU0VsQ4bq5TTOXT9iG4+CubYyAfSQstAx/NiBclYaeOtxSJmaTKLBsqIrBXNsm0EWE9j1ZLf
JJbl/h2gYTYQEpvXwd3o/YNqbhlpLSHUKOucOtu8xQYWI83rn/HCYE9+gFhQ31ZrCCq8rfyAbQib
COJZfsSU8tjV/JfrgS58ypNAE2kODTxEDyGrFNsC2OJ6DJGdVCRIPUBtmwc51JcZeej1oOfqFLbB
spEV/CaEhYo2WaVJqWIVUEvlMeJZOmsMwJyQJyQ/QUhI3g3FHe48s5p/HEEcvh774oB1GYF14Q/D
9z2dWUtGR82wGbDvYAoryhfdvs6jXZLtwIc89vxXA8D9/yEoti0K4ie43umT8TpNAFck+1/QsMWg
uIk/U7CKagv0RQNjFnwqaXXD4+j80OGAVRT0fVHvZu9MRppSwkUvvhhfsJLwfw2aAiNT7rptm6Wm
NDMKHDGvj/JCQE04mmgohivnVnumM8ahr7bGS0F7wav7NwSvEO7gCe6+XY90fsqh+fEt0mR74Pve
V4XZGS9+mxWbsEgepVBJbjgHXrgyuBU1XTYpbOq6qUwuKqqKowyuY3iByEYO+SxjJIdl36ow7BCo
kzwPGFuE7rxZ0cRxo3dY+/PrAz0/BywE3lWV2xLrJCCDp6vV0+ykM3qf8rG84uNluFI8FSOJ4vUw
51/OdlBvtLGFkm2D8/U0jN1DejSLIn9RkIuDl4pHovvsakM3r/TmxpAmkvLcUDZD0jXHxPCJ4sJk
Vt0Bgz6ZCscLBFkb9rvbFBu4jbzpP7UwpnYSLa8P7nzHi4CWjRQ6PXvDmuyDguY8mjV++QL+xLZz
gImfwJhnHVBA23vUIZ1n2eZ6yPP1SUiHW5gcR8fDd3JXJXrWuGhJlC+q/+WF2TtQce/GJzsPIZxm
EH+iwmchyTUJUfSJCXwFiZbcir9cITCpDs//OgoH2SYZ3rFiW9y7k12ma2NalXpevCg9yGbKIN66
BpN6Pcj5Cj8NIpbLt5uuHlpdLsykeMn7dDeaob5q8VyjG2gdrwe6NGGAMehoyJgug7M6DYS1Kc/W
iEBd6Mfcb0EM6qf7uh7kbDRYuSKBhJ4V2kQIbEw2ktlkuYZGZPwqJ9UXdDwYDHYvQxWOXv41EMw7
A/toHMFMrM6mn7+uAEPaafnqFNVaGuW7MhzfKShfj3J2LuC4zQPW0G1F1fBSmkQxlTFW2qZThA/u
UdLv6PysMtOcjcYNW8bzeTsNNFkFOSoMvdoOygumogJtE/3E9nxel+EtZwTxh04yO8dgLDgnyZrC
c8cSuv/flluqW67W6Dlqrfb74GrHtpyjRLdSwcyDc6Xl8c8TeBJOPQ2Hk6Q3tjl6nBkcSh9O+7IL
Qm2pjjENHtkObxwKZ0edGB14VZsbn5X+V57s2+jc3vSAE/r5a16FqA1Ujx7EmLbWlohz5ONr63KB
ICJ4fYzn9yRReePj7oVnKWWUyaJPK5ROrbpMX3Uh4mO9B+4fr+iZ0PgVYRfsqtNfUt6jOfWntd49
2pDX41sXFg9GwqbucEPiEWFpp5OM0602KKWVvhZxBZMXkQbo3JTIa5pO2lIRhC9F8uduHDxj4Mjr
/quWgmyuWy0KLrpNewtSSO7lHfk8ksAImK5UB6kJv6KZh/SuYvZfEiwoBOFxxe7McRskHcIg2Ldt
4KwhcwITxMxxDsUl9CuSv6TurYT/IfiVvTzsOrVbqwimAPahYuqjftuaHwpdeAuw2FzxPDo4GZz3
9B5aqqg08CauVe9PpQ5HNt9vmEiRbm4Ee0hIJAnwtuj8hTF1YEp/Ulzdubb2o3Uhu8aQ7LygWrp0
qWkQoQtRu8qPqGjgqlRavAac+QkXi0pw/rvI3cOAukYauf+4nf9nX6vaeFqjA3f2QOx1JJ+SMbKO
2MqBecflbw6AB9VcAZC+/vXPjnUOdA5CvHZI5zVywtOPX6puKHkq5Vo/8uqdY6UIG8eqcSMXvBQF
73r+lzBgdSZLPMhAyRm1Hb7mbZg+uIMETz9K/1wfiriBTs8mU9F1UjD1r8CmPbmhRtcAh5XVxWtg
ae8lFX4N02JUTppEvzPK7Mf1aOr5UWhih0Eeptoy/njmZOY6pSgdGQWVV7GYUsPehMgihr/ynnKc
QD051iKPQEllnJBQ9Gjh+dTl5acWXRkDRBpCMLQSHNd69ADckkLSMXkDcDkDX00pn6vC6JAAWV3/
2eebnV+t0bDRMUdmria/utB6B85xlb0OVqRvS9yd6ayG0Toe0OW6Hur89rMIxOGmggHg/TT56Kk6
wiQuTeco5x5sw/pT7izg5TQsYvAV/x7LdjSTdE7FI9WexAKqJaWBMzjHxjVmeeI/VeG402Bj9UZx
4046/+7IcJIMo4ppKqI8fbpjVF0pIXTrzrFDrwPaHSJpyEeVQs4KAT8JIb5/HhqVFBIVDGZ4FU53
KGr8Hq2z2j0GTftY+8YMBNxyNJoFPqa/roc6XxzEEfkQXjJCGHIytCwafYPnt3HEQB2uWlI/oV3y
pKEpfuOivRTIUiic2kIv1jEnV46Dgpc1FKp2BJs5oj0YPTmqfITecas+o4iffHoo2NQNLF3XeU2w
CidDUtSolKLc0I58z7sEtDzfKi+lBeT4ew8BHkeqEC2pv8AIQqK6Vam5MM7/VS15yFAQO9sCXqul
aarZRxMWNJYQdGqkEtYc6MBbRbfp6SfuDJYJvVqxUM4GivxsSq3INdkBGC03a7Ema9oGJEmRrt/I
Wabj+huMtw3VPZIlbo7TPRBXg4mSK8HGMfqN6XEsV7u289b/thz/XoOGIwycLFOD834apSotK8lT
H6k8yaX/LT25mT0vFe3WajybOqoU3Hy83vnVYDcncRKlDJoM94FnFKF+KRqktM55ciVQxDEwCUs7
/OOwODhkUS6gUmBgGD6ZPB0Jx9bwO/c59BIwVdwBqvFfJLs39tj0+MW8jJqLbbK7DDxcncl1qOd9
TRMOUCbkwrml+T/BmzU1LB0LbYDrIzpLYXlB2Y4tGxTouHxNYxJrVEG1W0mZH+sRjcNmaxg7Sf1S
ddQKlaMw8oQzPBe3nqcUy4AhX48/PZI1xaDqL5SgWeLITUwutUxiDjRMfo+a3IJWL7v2gbqPAx6X
Uk9rScq6HsFSdZl/a+lcGDm266IlwQQDM5uWuh1zaHo1sGEHmVs2+WwIwPuYSwCbxSDuhTb5z3a2
o1KsDc27kblPsypN4QKSuRl0hULsmQl7mzuVW1qSdwTfuLe8ctaX9g1XzbON/jeExcMEYS7KJdOZ
rXspGyFEHENnrY/VW1RsA8u64Vd4Vs/+OxCYIKxYrHlZrqcbfaQloWd66D7HA1wY4Hy+/pDqKVgR
9IJxSugRcce3NXccShz1Syhnz/+6gKj1crPJNEdEzWkyzBKSZs295x+H5D+ow3xL6NSLctgGEUrw
9o1s+Py8QfoDbzxKDzCXAKKeDnfIcWvxqiE+on0BGl7dxOYn6musTwcFN3V7fWyayp/7fgXyUjfo
nOEUoiPSx3I5DWfkpq/zVkmeVclp35F7Ltd5OGi/Nfjb62GUkb4YVXPutiDtxjwojz34cnxe0e0b
mxYhCjyrAOhp0PlJeV85ll1sfVLMMRynfG5jK130Q9ivAzMPH3onjbaGlPv3mQuKu2ayEbDUTbhW
KAuj9q/Nm8qO7pFBxfdPShNAOZk33OiwnS1blbI9cAn2pG7RZZvMcGdanTJiGHOwIwRd68zYNdQ0
Zti9fV2f3IuBmFQLZT2TdHdydVg0CGFClc1z7EY9YjqQ7MpMLYTgmHPjkDs/alTZIjmz2YUk7/J0
l+ReYnXgV9pnv8ULpXJ2eAUsR935z/OtbR1hw+ylq67UkdnoZm3fe7PCDm68TMVamawljlKLyx1L
GK7L6Xi9LKttVcme07T+oPE9A3X12pnvwH/A4AUbjWutBwV/fZbPrjIE0Sk2iaedpWE5OrkxrRbQ
slt08sFQUQCUoEAaICgo7icoh5q/rgc7u0wIZtP8NfF0JN2elgaNrpJLyUq1Z2Anr5qdLdQy2qtN
/AGx9nVABSjvxhshL4xP6L2T6Wi8kc/6eQh8pyhZW3xZAwVFVBXNNQ13ZwmCFFaCjLzN9SGeHUCq
bGAmwH+ocnFxT77iYOQlb6RSOYD+AQdMUb/G7rwM7rTmJ35Q14Nd2CI2zwoyDT6fTv/+9PjJeCIP
gaw1z6hlCuGNwdkm3MQrN8+t5fVQ5+NSWZKYMtCFoTMyfZJnWii5VCWzA/XB9LFH+WEb8QgEINci
tZXX1SeGzhgtXo96/vVEVNYKVXHKd9N8TtEyOcjRcT4oIHsXVfDOtS/HvsMbY/V/iGTKpkFliBxy
+sq1zaCCa9TrB6WA490kLzmdQvTmFnLc3Lj4zza6yqC+hRK5x7dSaAjZR8vwZNvXWIDDHhGZG4LT
G5PkkXyHFPmXkUs3ZlKd2MY69LOJymTKlqpgFzBZK5Th6qJC5O3gVd6HVRf/Gemm9f8YrwZ8Ggml
MmdQ0GipcSvjJ4n6yeCqiOXHi5heYkCCqViuOTcacCmxG/tfSpVrNzbP2ZNy+iPFevg2NQmSBHrU
W8khjRprp8Ux/Dk9jbdZHmM2JmS7Kj0etqpjYVHlyhayuAhBU8STF9eXw/nOOp2tyS0nWZUmeaTd
h85iF0fNGgTJXIqMG6tOOT8RiWNTVjFFVYC2zOmA4fP3va/W6XPddO2cyylfKI4LgjYIuXB6UnsJ
pizCE8iZ/skGCTBkFLsIp7NYosc0zPsXEy742tQl8yn22vA+VZzykCYYs9dFmt5qx57PC684HiNs
EVp8XEenvzcNLb+kdKceerQVZnZn/OCe/lTU9tZ6vbRJePVQDOIJLC6N00BeV1VDPRjVIUNFWEYJ
zkof2COGgxaOC9gPkd/hRjXowrewRO2JwolM22qKSoBMr0eZX+QHW/9Axw0CBWXz4lFFbTWDCCU9
/PMS40mM2y/TSBNzuiFHT/ZNONX1gTqqYhwQ1U3K5+shFHF7n+QU9Ocpa/2v1wtkaPK5LGkoykKu
5H0kIRifZSu3efWTfJ5CKIqp2PSIBSiaOveC36azjQusC1G7uf4jxHF2+hto0jJClXI7HfZpSt4P
qprIqp3sS0XdOtFwGAV/63qM809HDEegBSmD01EX8/Dt3IhRx+jaBg2XZuzclxatjHkdt4K3oRbS
Ipd9dVYWpfpcNs544zQ/vxhPQ0+OLC+g42U3VnnQctVeYO7TUp9GrKhP43anNmYy4zN7N27j8znV
wQhRe9D4H1BSk/HaCK+XKBiZh7Co/4AB/VmkN06m8/2nUXGQbZEWUx/6e3B9m1GYlmrrZVF1aAdv
M8im2HwRIh6xuvEVSdxRvmOsr3/F81GdxFTV06/YeLh1lbnkHewO19LU8D5z898P9tMYk5kzCwM2
R4yM3OhEd7YRP9IGepHt5sb0XR4K8ARUKHlUnKUTkum6CH9Ehz5GITjvlh58n+uzdX4Ui5H8/yEm
szVWwETMBrlZszY/68K+q3qgf8WNb3JpZ4k3GG89W6GYNzmHM1VB6S+3y4MQ4OoDfZW1mGUjUoxe
Hw3HhRIImFHr/Py/DO7/C2uIbObb8gP5zbpsFZw75SGYV2ZczMmScMIJ6J9eD3VpA4P4AajCrYaH
kpjnb6FavW6FH2Z00ILszjURSzIV96g23bKXvJdScm55rF1YG6DfKE4IcLMoypwGrLrU7arezQ6w
QIXeroHHc1UMb9eHdSGX0lRR/6cgws11VniR5UAPW61z9nbb3jdBAe1/zO8GrX2sDP+xcKKjnyhC
uN9e+jLa8PKt7rs4+SYHP9cPPwEzNzBO09deVlRtg2CwtW+r9DlKvbdI9bmFvIHCoV7eugIubAfA
cDDETd4nsjaFFxe5BrczVLMDwtk1oh7wWcIh2HhmcQtMeCGSRopjGobKG5Zc8/T7WZZv9JkhWftG
aUDAwkNWXCS1/TT9uv4JLywUjcekrPC6g14wvTkjCY6ejVrFXmqMatMgwbNFASa+vx7lwnC4NA1R
5pUpRU5rH8gLo2ZRwEejdxkfOiXXH8su8LZ1hz7Yjb12HksHqQ5E29K5VM7WZGBkZgMTETdwI1FQ
NvTiLRL05rKR3Xp7fVjKhdn7C3Kj+kgud1bC7RV9qNpWMfcd1Xqg/En9K3aARya2jT6JXIHfdUrf
X9igiLfAENodbefwoFpVtS1RW9ggLIQoLyIwixu/TGRdk41h0lFlR3CvajzIThdQL4dmGruZuVcK
Tf2MgkJHSVFt5rYVYToN4LDsB8r6bX4PmMvbm5FvrR3XCOfXf8eFK566vmiwGybd3ek5VECNLECv
dIeoJwMcD0F3DNydWaMlgieCYm1blvf1kOffn+PoW0jxzb6dtQlvE8tGMWovOfhlmHmH404VvXcF
1I7rkc4L30B+ONEBRJC9aGeAo1HCPafVNHPvZNmTJY1P5RhnM7PFgSNNN5x461jWdkmOsiMa3a/X
o1+4U6jLCCQpa4+agpiHb+O0tBz1tdEb95RMyLL1okdjVa5njdQeQjt7aIq2vLGq9PMHPiQSLmld
Bn4gnhWnMRFxL8sK/5O9UxrWh5HI/cYq0Ig3zExf9kruzG2tMoSfmj43EmwSZjH67einDgVKbk7m
r6VBi+alquTbrIV0HgdtBP1Ugw1ZxPE2dCpn6UV9sOXjmausRn0yalpor4Y2/nb0ALpcAeTPUEod
N2dfXYTygLaM31PFLrTaXWi1bO0i6i8IpXSJtdRjC+F1ZUBjyUxxauBgn8eWJ8+9LGz/+ZSjkyNM
Eqny0i6e1q/qshjCAorYQR18+TUKreaZDkh+L9l+cuNhd37v0XfntUOthfYqO/30Q7TOWKKm3sSH
MA9e06yAxi3o+LWzlv3q4/pCOz/kiGVQ36RjbPKYnOQSuWnFKfrh8UGuhrda8R+S0dtcD3G+Z0UI
rh+FI4KMbPKGrIy+S5K+jJ8lCOd71fWsDZDI/s7DUuDGmX2+bQglALB0F8TlOgmFK4SE0qydHFwE
/6vK2Yb6nyC0/6NwKt1qv50ntsSi7k1p0THPgdBpk2sRAiQROLMSpdHuU5WrRYhQv95rR5XKT1Sh
9H19Ki/GFF1UnsN0Uf4+178dCzUX6oBSLH7yELyyvSpVM4g7KcJUxap1/eX1aOfnOyN0WImsel4g
0/OdloYry7VQzO48A7FnAzM3bQRPGgzmsHVwcYHF3gyAInXjww7z6kZD43wfcCDxGCcjEz9iijFQ
bQehgM429rJSUV7U/B9m5WykXP5A8OVf4SC4FjsauHYq7vQXzngsRWeGYaG72sG222OfFZDRBzOb
y0r4fH1Wz78hl64q/qOZUISmZK/O0tzOHR3kCBI9nhXZ3vF/97hP3DlSUewxBrDmXZrJN+7qC5Uc
wjKXnPDorp+hqtmf1L0b09wjD74Ys3aHwchckxFyij5R3YM7ficZL/g9otgbPDTOz3y4caydHzUa
aRtnsAYSweb/Oj3Wcgf33EId7T3YEQUuRPdniG51Ty404nT+Pq9meJCs3mlTvIvt0gqKwthj7LSt
veJHkWY/vbE4QB7feQXSB7q0GSIU+wvljayYZrJS3tilF+Zap4sj7gteULSsJiO1i95Ca6kmGa6V
dVaF901TIqEoHwc1pDcmYVsiqcsyylftaD3yBFuakXunSdKNk/fCBoYORqkVlBUPqelxUfH20FGO
1A+dIXVrR43fsiTKljHmPp5SPYYE7FM0BFOM3q8v8gvZEw0sGLhclnRESNhPPzaqgsZYR6q8T1CN
W9p24C0CO+/XKlZOCxhJmAAz8Ru638NrLuvI6aGqdOP8EtN8miYDT+K6ht8huvnTF11jebarV6N2
6NNDpBdIbLjLkmrw9aFeisI2pukLUlzwFk5Hqg1RmY81pTTDKXGRcB8ilKpnA2oP1+Ocn4Zw/mmg
UUiB43FGvIl9fFraUioOceqny8qp/Y8iz0Tjp9JWpWndYsJeGNdJPPF7vt01ru7pFZ0y64DMDmJK
xVIPACiNja7dmMDzcwHsA298kk+yK32ad3aIFRZ6P8gHswHWPur7ruhvoFgujIXHoor8iE7n6qyJ
mxvIByV6auzVXHscDHxUEZBSbpxvF3YbC42LEpATDdxpDRmjuQEIaJYekIwSLqwYlc+KAbE32i8W
2kBKD/c0v8X6uBSVjIdirqCznJE+kZ/FmCvFrKLKkqckQkRzLPXfeSt9RUW7Qyv8wRjHJytSb+zw
C6kW7UABLYNTx0N0ssErQ8mFZJu9tzLjTx/ka1ZsgoNI86cq5N8I9I03DrML9SjAIhwlJD5UREF0
nC5IaGeOUtZo8VmBje+NMkcEa+GP3GCJtR6q/M7Pu2DhJJZwX1mpdrn85w1Iqw2gB6c6XNcpZ2y0
kTqnpWnsIxfvyyhVtY2mdfXaquoARnHU1cfrAS9dZicRJy8y9OQKOXFjY99rQOW9YFXRvqshDuWZ
y1NwnKXhfeG/Z1CnW/19RKHo+g+4tG2+j3jyjeusw4nZYWf2nrStTWUhBahJoIZxPcyFA4BhcnSK
+4imoPgZ306a0lB48yutfIji0X2ofa9facBKt9ejnOddLJ9vUabnGQqyedgxGIwSNob5QCNCQ5Jd
tX9aLRyA0rsxqgvnNc8CleuHk0c5uxecpGpQ2I37fS20RckCdrKMrAmr+FVtuxub41IwG8oX7DxZ
gCwnX0rtNJnERrb3iTY+IizyE0ftAgN5PEaq+PX6RF7Y+RYFfag0Mo+QszpBoactwmChsfdzCT3D
IKpnvOR+t2OB0outRItsvHV+i58/ucmxoOB5KooilEwnKwR+o5E4deCzEKtNhoskkrpvITzBmRAm
xqPbexrj7gUJ4X++OBilIypA/4+zM2tuW8my9V+pOO+oxjx0dNUDwFkjScmS/YKQZRnzPOPX3w/u
urdMUEFeV8QJ2zqSmMhE5s49rL0W9Wo6MmYnEHRTDjVSSY2E7JlgQm8p/szobr+8oufTAwhngG8k
+GDLzIv4ZYSPxrJ2hwoli6i3bkn931SCe6wV5SFI1a0SSzeqfw3Dff4iT4edTsxv585Pi8ZPmqbd
I1RNjdN6nkhHAcZMGBKzkFf/ySSBNIFKJ7UxT0YndNvAep50B66xXRsPcBnH3moYgp2YpStDRt2j
KQ5Z2Fw5Gp/PkmyphIMBYn127vu8Qo1JGeR9VPivXad/FLJ8a8IUpPjagxwk75eneX4SWVQyEFxV
JAXOQvSqCqy2b6X24LXltxCxlKU15tsE2ek084IrNu3cck6dsoYkG/xpiuIs35H2DbSntdWi2oAu
PUhSOP6ROL48o098+dNRpqf4bZ+0URvhwLntoTLj1xawb2Yp7xB4bZQCDQdLL2+9uNsWAVCgYTxe
HvzcajM2vRPaBDki1T07+YBa3aiD0XEvDjFgY+gYq2Ql96/onL5gZ1a9BXvl5SE/O41TNUMmJSAC
4Z5N13LVJKK/Nt5nmrZqhfZlUNUfmS7euUJ7wNVfBYF/ExXW18vDSp/tHI3ZYsJBq9IJdrrMldCL
PaRvyV4onsSBkMhVAZG0SfkOCsBfauOLppWw9Iv70RQhlxMduicDKN2V6K1tim9J312LoD55pMnZ
IglNZpAE8Gz1tcINh6x160NCs+hXgS6WAwirez0d0dvO/GsFhU+OKqkeHEWL86PQfnG6An3ZoFkn
eeJeQFMxED46IsOF19C8GiI42iMdennJp8c/vVaMk/Fm0xO7Ou0HoxMnBE1o2CBovGssF5+tIFA9
rA+d2aADZy9VUoOe3sq+OZjx1PEttfKiRP0nszyoYP8DSBBkBtxScBwDr8YTOF1A5GtNMQ7z5hDB
FIcargcDYBLodlvG8pVT8tnacSvymvD+2bazmxFfvC2sIGkOOXy/vg2Zq3ajGS5tJWGYtlcygZ9Y
ARI6pKhl7NwEsTydVxpFeaNS7T6UKRrHYOWhkcyhUdOSNF/WlohgRyOQic1b7eefbxHcqimg4+Vh
EU5HFnIDJdxOqg9h1dxLob7JdQt5VOOPQfETtBIrTvEFjNM8cY26i0bphW2Cvnmi28DmQSoWevoG
Y72yvjylz7YkURvDTLgcMp6nUxqVPHHVuq8PAUq/8GBDh+SnyaMFyyIF/vfLg312pH+daDg2wKjN
4eFyHzJcKZWH0tS/i5lFB7PvaIX6teshXA7j8T/Yl5NjynBTNuasoyJwpS7OU/hBtaZCykknoRmV
4hfuR/OPT8AUdpNaMwHDSmSATtcxjwpFG/3BP8Bio6CzKniLSAyThRFD3XV5Fc/3/+lQ0yv97QaO
StSfyJr+CzUZQNdV3SXe29jDOizDAXoNpXn+1qZ+G7Kokx02Ebw+HQ8ewcLIpU5+1BMklEPXbsM7
wRpttXntguZPW24o1ABenfjPuG/JYZwOhpqpVEuilx0y332r+mCDBtL3lmYVu2uQ1fAQzr68muem
Czd7graQqwHxMbfJRdUI9WhhurRas90ifEOTfFPBCH15mPOXxjUGbJp8NP1TZzAPVEQ9taYJ+7HM
DeVJ0SL9K3mNcqXVcXSjii06CRXwAV8fyiuQwk9GJr9KBlqjc2bKfc5XtIYunk7Ax0zvfSd2vfdM
7e/bpv6aa8hUasY6Q87g8mzPF3Win2G/EH1SKpq/RT0adOrZcnVQ3LahPUs2bNGq+mWvmn/cW8da
ov7LMERlBBKzDVM0opbCcV481mLyMWTZAXHf4+XZfAL+sGhnIXtPYpc019xIolsN5XAuio+hjO5T
/lFbKCXQNDVAmBvJG1qkHJqclp5MY4iUrWt5eDYH1Jalenf5SSYrcuqj8CDgPDjdBIhnLn7vD9lQ
Z020T9VIeWqjrrylxiF+uTzKuc/LKFN61KJSQEv2LJDQ5a4T+4xiZlGhn6qmw2teZrdo/0AAki+9
AH0/aVwjz3ANy/bJtpmoNGS6fAEjnrW7ND2yaLHalQctr2ldS134vRvrMXEb68pxPLv28KlxrCGD
4B9k72a7Bsl2GQmYUXi0xlUhVUwKHSTIt8fOXF9ezLM5MQApK9wwjh6mZuYzjGHddnlhuY86anOH
JlbCtaJEwV4KOvnPh5og4NQ2qHKct0dXVSIlfqaoj7JnpXulUZDKwLt4VT1RXl6e1Sfrx3kDDTPF
KDggM6Ni5mZOyUuP9kKgv8SuvNELa4VM6Jr8ycvloc4Tn8TNFH4JvvBPyDXN3lWhG0gyhLp0jKQA
cRJp7XXIElnjNofsuTe6O1dUl1jXuyzUXppKv/Oy9opHdnYieATg5vBj0A0qAWA4taEUP4TIIu9y
pDUbyRzHSqxdpWrracRO3tI/kEvilSU+LxxOZhv3hRSJbDD52c5BGC3uMq3ojqiGq4u6ElGYV1H6
0s2kXcZxlDqeAqcu3SzpOhMG77EMg+IFfqJ4Yxlut/AMRA3+1PcgcQItDN7vBHLFJJ4uhOG6MvX/
sjqGXVWv4rxvVnqM+K5nme7XAN7mez800BotEHi4MvSZ7ZsSRaDyQToQjJ8VEaWoRAxZUPNjY7RH
HcGQ1BI3V7batKQn9vV0DGUWMtFAY2nNqOfHxB+2Xq0upVjYxqq/hOBzIxtoL7vtIp40mBvUepVq
07nqsizT75ef4/x0EdhQq+ViIwV+FmkHchyjsuBVx9yTV8CMvsuZ60MiGO6LPLpypZzbJ8YCOwly
Bdt7RmEUqaI7kLnKj0hHOaLuPxhysHHH/IrBnQ7pfGV5c9R/GeK8QoQN6XLUkfNjUQjtQhBGpEG1
VN4Y8cTnHoDaSsrYv2IQPztC+KzsFZJGlP/nfkhQ6UViZnJ+1KPgJmzTG6ERHzod5agUUvslPu+D
GKYvuVEjO2auOtddJ+HYIQ3eXLlTP9u9k/cMPpOM59nBGX23k/rCzI/A2OikttD9Loorr/LzNf73
GPLp4WwbXdAi38rZNtXBE9JlAfk+zSSPbTS+UZG8YqA+3aW/TWlmn/wWAszeVfIjeio3phU8VTKC
nhyOuC2vhPyfrh67ZgIfkfafXzdqF9ZagujQMdHb+g6hEVR+8jY9XD52n2+Xfw8zJ81r0LUkiJTU
gz8AXRSRpU+fKv8llT9UhIpoI1kE/cqEKc2IApAx4WLSQb/8DJ8ex98eYWZgzbqHL7cq8qMptzeF
pjyoheb44XBlq5w3cHIWp/IlLjMdaua8RpRAB5z0hl8c4YRHDyIY/VvLjZWbRiMVBR1rtTC8Ply4
LRLVuqBL6yo38q0HKdVuSKr6pjfQtRAmIQy3TylpU+qxxUbLbVRm3FWlogtrmrF35bHPPXEeG3/f
NM3JmBAvzbZ4EGDIqDYfW/rOkOlW3R+6e0/11ZaCvZ9spXiJcnC51JP7lnM2FH+cwvv1AHQSTozg
OimT0wfAtc8SJa2wY178gh7ezWhKK7OsPRS65KfLe+GTXQ9ZygQbmgpd+B2nY8W9NlB7U+qjq3u6
owjZOvXgObw8yPkppkSIgZ9YLqi5zltyyrQJjczM6mMwGqYdyIBL9axc1qZwE2fi6vJgZ7HoFABP
aDdYgijaz10asWhkr+rDml2nwN0nFOUijExE0fSoXxLolcio6P6dCtz5j88V0CvY88BoUyI5a42N
cGsIc5PqiHYf9fFnTVRsLR6uzO8TCzIhvIDyEeoTWsxRipJL1roN0vooomDNJW6zEbvwDkzVQvK+
KJwZCe0GiHeE7LspfWkRvLi8wr/Kg6cXLU/A4YAbn+gGbtbTTVOmEYQJPe8za+RD03t79Ai3vZwu
h0Rb05fueBbMPqmwjIrszR3HGwGFkrqOHNS6N3EVbzI0T0BdX7n/z+0atDSQD5GR5j2exZSJhBo7
uSPOTRh/07J6p6FORPNOcmU7n9enOC5QRLH8yAOcx1s0QuRF0BjZEV6UejH0/r3oPk5ue9E9hebw
UhnWjqbj1dWe//PTSpxHwWZCGuLjzBce4lMzLPIS3v60MR6DVtSerDguXi6/3/MTRNBKHzNOIRBO
4srT12uUvtqC3ymPcplN4rL6MCLsgoCXPgThxneHbNuKkrTykDC6trXOZ8jYmD48GDKQFKZOx46q
NtYzhfC8UKv7NhCfs17ZmK63IFv+0SjyWy2F36xcfoQDhBqKqdyPY+lkvbseMvd4eR3Ozdb0DBMt
nQWHxJnbmnRS1DRdFx9laT1W/s4NabEZuBOa4IpXMN+5gDWm1DjQexJAUwhyOmsx9HL6hId8L9TZ
Qxepj1lvvlU+LJ+XZzSPMWfjzG+WgSSsEQ70FCQpFQz5gVaQ6a+I28yyPkT/eyVfiWrPzso0JE1a
VBqAbpA2mHlwbpSzV1Fs3FtNvZXrL6n2qmq3afqht0e+VIf7KLSuGOKzyia3DLkdlC24c8jXzX25
1kJ2wKKB9SFo2+axgGVgQ/ZfRjtQRTy+xsuooe5YDsjuAuTy04XfjJFN0Js5QY+kM2n1aCm6oepA
44A7Nij1lUc8f+NEDNMjYkPhY5oHuWliNKPYd+O9Ua1rtMirtRJdedlnZpoWInnKA7OHQQXRcnG6
q0whHTOuSerKqd/AZotoYRe3thU2j0mWb4Kx2iRWtJhE8YpeX+ameTOoyGCN+hdRp13aaBcGSphh
3H+5vA0/nfy/H+zXnvmtupAnlif5ZTTcN9GIbmwRlwuY3zUSxUV4BSM5tyezNZj7Ny6gYA3PKdm3
UrbISnXv9fL+8mw+HWKq1EkUkvljZrJaAYFowRXifR9602nKi2p5eYTzYzuFlyL08XS3nZ8hOdLi
UMv9ZF8lL2N9n4itzUGFWcavUINvEeyTr5i+M+zjr3WbLhridcp2cxgE0uVN0ptpss961IwmCWSJ
Oz4cwgexmZgmNPrdXVe5M7yYjlVrZbl/ym/DE0wexgSgoZrNBj7dvewFrUNrsrmHVCV/HjoxXVdj
W8AqlRTLQYxS/8p5+WSVfx/wV7vab7uyk4MYGXu2igf9yaqj3otaaBrYVer+VHPtDuXhpRWKbwhd
by+/3/PV5hiScCfiIOcOF+RsCw2diUizp0qPITK8DT3OaryuTX/6yxiEjShkDkJ2qJnRk19G14pv
54ZiNvxsqasgJhAdmaKhdI0tQN+yMjQhWJRpmr9HeUiQpiWxuTFGw0ZyXqEJ00klaMnDXhMWFQn1
xwHpxsdSCcVlN6jVNleD/PXyIp0dMx6SFAuVT2zaJNRwuh8yK80MMSnkO7lFRhRJ7+cKhcArZpko
j4/53belMgD8B+omyJsmVNXMtxX7oI59IYQ0UjG+drFMU3aowxRbVm+wPawiv1/wKE6nZMuqMbaC
WW8yqSe9U2wNN3oMwUC7meo7opevlJYY3hcUAVBEsegCOJJKM9+oZX5XjuJPVR+PbSNxAWg6ujX9
Bi30EQY8ZZk10mtPhtSO5HZlatmPqo7eUt04lG148EN9a9TqAhqyVWVlN1muOmOvNKva7JwAhXTB
EH9IsbdOihhBuWKRa7zVQG1exkD51kGaNHHBtXCyJ7DuKfmL1Vg7PYA8KkQyO1GrgyWhbtyQ6bUh
SXmP+2zTBOZ+2pDJ6B+bPj1kapw6ZgvPtZbdjyiXpk11pGR1N9bdgA5mEjuGV32TO8BSaqUemCE/
n2srPal3w6DntiCJr2IZvihdFThppx/8DmOmJd7Kk9ynAd097iDd8argiPr7A4j6l7FMa7sVlC/V
hDqHX1xc0EFfr2gHV5GtD3+MWf+I8t6j7ilOWSF8p8YorsZbz8zfqyJ6bSPjRUhjfzmO9TqAOXmI
1ZtRpBZbyLscKUhbqYVtR5fsImwa3TZCukF7ukZNNfoKKC4HHNUug7HvbIgS0k2WIQJgCMGNXoo3
I7VD8AyqtFBbJIQrdZ2Br7CtVoZ2SEHyz8ore/owJdVSpy1QZI2C5DbTAtHO0JesK0ckDbzoTT7e
NZFYrhGM6ht4B1ILzb/AQzHckhyhfZUfWkkolnUSeA6FLmsdKBLt/DIdq1pQNw+pFhYHqs6mbxda
1tmllvpLqAaMrVJm6C4bg7kWMrHcgOC2FoJOxtdWO13+gCKpp/UY2297ZdjbMSu46/p05xZ030ZK
Dj9z6YvrsY2LuyiL0FcOf9J1C6d+6dr0qjeHLFavZeXn7gIlIF4mKlcTZ9zExHd68gXZErSBVbkb
PR9yaC3KvwGFHCkI9P0VSzwZkX+ffrw/HH3GmSoiNIhQ/jwdyso8f6jTob7rpDRclp6pr4ey8Z/7
0bReuzAaV1FRex+/LNt/vff/7X1kj//7+dU//4ev37N8KAN0/2Zf/vMueC+zKvtZ/8/0a//vx05/
6Z9PWcJ/8x85+Q0++F8DL97qt5Mvlmkd1MO++SiHw0fVxPWvT+cRp5/8//3m3z5+fcrTkH/846/3
rEnr6dOoXaZ//etb2x//+Gsqdv7X7x//r+/dvyX8GqXOvM7mP//xVtX/+EvR/46TQ6WAVAqtoL8M
dPcxfUdW/66jrGSQYJnAtWBr//pbmpW1zy9JfyfTQ96WXyKrQjf3X3+rsmb6liz9HTgQpTW+T9ZO
4cn+73OdvJl/v6m/pU3ymJFAqf7x1+n+ADE9lVhVSDTID1IgmtcJW1fUPOIdz+n12jEJTZMs3uWF
b8ta7ljoU/62LP8a/vfhZnfe/w5nKXRPMmmefXYZwcto+uVoeE6Tyzc+EXjiBs7lIX4pb/17y/9r
StA0w5NIDRlAyOmW1+Wxbl3L9Jx8QW26cWJ5of90d8EmsB96+0O1TVJn76W9Y4JXTtvc75nmR18m
8RmHDh9znqvzvbwZ+tT1HCP/6lcPsavAPZXfuN5z4d17aulA5xQLhWORhrgy7ekkn0x7YrliE4k6
4xu0FZ1OO4pgPxkEhhbSh7be+6myy6ToXmpVtL/dWznW1qb+LZbHK9HCzJiBj8GYUWwm3gcAcQaG
Q+td78xOJvdP2ciGV1chR1kNi0ZurpETzlyZX0NZE1ZMI61AJmO2e4IWoVSvYagqH75roaLcSpH/
HIj9Hirs59JSrUOVhNfCzk9GhaMcVC2WdKqmz0YV+xY1vAD1tmz0QqTBJPl75DZkYpFu76JuoVg7
tTOE98vv8+ykQBpHLxwkLRoYqLPXWUimUESDFzqiOmapI4dS9i4hh65eyb7OckLTmrJtZNB+VM55
g5OB+C1IGEuIkJoiDZ3adO1ERs1dJtcqpjclGtt/OiUSfCBxqOZNlGZnBzP0VSMv5NCRYTURgzff
//mfDDAxck36kWek8BHFZtqehNAJ5XydxpniJOBtlpcHOd/vzGLKVkNugvrVfMEaEZ9CbJTQQaDX
WiHOU9sxxVHbkIdrQgRnxhkHgRrGpPkxtUT8CnN+ezeSG5nq2Awh0kHwhKerUWhs2UJ7D6H1VLsy
r/MNx2D0QkCZQeRPTvZ0IxhCCkIzz0K6LbUjh/3gtvof77UJToo0nYREi3iGcBM6qclB6NM173XC
Xa0IVbTp/KZ6G5Wgj1dhBvjt8sv6ZFIcIFaPdCcg/PkK0lVZQQFeIIg9pgadf4nbrZLMdK8M88me
IJZj301pXrrFZyYiESQFTleYjUb0XzQIB5UssNXyWlv8uSUigwBOCWsAY8aZ0FAt5lJdBZQd8jK2
dHz7hs77WBfUNwlHz7NVwtdtoeaOb6rZVSWts/uFLDb5Y4JVIJ+c39P9oRueGsOOyhyHoxA9Cfpr
7Mj7QXm+/MbO7RHD0BCL2ACcw5yx02Eka2ytiKjCkcHPhk4E+hlehaxq3ytDKmXbCyM/uLIvp888
vTonuCWkV2glEiLPLXySU4QfmipyBD1ZDGL2Rj21hsd5eJPoENknXlxtdCOsFpen+smuQX0VBhTc
PO7NuT000BVx21CKnLiNl4Xkp3ZQiGvZdK/Ag+eHgKIrtyUWi0uMpOncKQklQZaQLA6dfPCEB68Z
sqUl59UV32f+4uajTE/xm7Eao8wlu+Rz1LJCXvgKiK84G/UbuVWKZZyU1/gd56s3H2/6/m/jeXVX
KW3LrFxqn9LNWHyRr4khfToELVMWPELww87LvHlD1qexGGIo7+GoQW4msK0+v3ItzncfE4HpAbA9
6VYZzp2Z8YDutYnCVIwcTfO6W7y4jiZ3z/3ZJZF0i8qUvAzbWN22oxJmNnpJwf7yNvzkxQEdFQEJ
cgKgD5iduD4ekBc2AW94lb+WGk9YSbC52uRKEzu0sitohLkN+zVbvADs2NReM7fIptZRBkzhrOrG
sq9sN6SXh0orgBFKU8vc7ftbSOTjO0Qchm+XJ/rJ66QHBUoNzBRp2HkKWBtVog21Y6ERG/juy0q7
Rlc02Yy0cL5dHuqTI3cy1LTmv23OcCgTmd7hyKFg8aoP1qoYquPlIT5dyN9mM3PcRD3p/G7EGe7A
Ed4GeUGLdNvsKx21BLGx81T9ISTQ510e9dOJ/Yo/8X+m0t7pxEZ6lTVBKTHPYLPs3jeNXVYO1pVN
cnYkMP6/KKDpeOF9GbPlswYdRtBQRn5ThjHODbIXyLYH21XNjZf6D1CFPsE1vB4N7YoRm1f3ADVT
J6awR72dijt9RKfzC4sqhjhNKx38lOeuNW6GHn3OXv6gKv3EIj9XXKx1TeLQil8uL+3Z9pwNPTNo
puKWYlOhOZpZL5ZR2UL6HlwVc56Dgc4mOFvaoGsiVVB9ItG0dEY3WAlSuvbp4ac/tbAz7PeQSGs1
VxeWHuyEyt36kcS1q0UqpPPeFYza3MP9tdzgnGBYhemGJrHT5da7vpXrmhettOZt4be7qh12aJPf
KkG0a8Q/lID7Nfnp6E/0cxMSabbEReUZjTLwdk26w4LCWxdWv6CD4YpF/3QX0W3ArCi0Q4s1z7op
guq2Aa/Sk8OPTusfw8ja5VmwRoumWSDHoyzywZRtzeq3GTHl5Y302aIioQJoCNw3RFmzCyUKjK6B
N6lwRj9VmyfPqtRspSRhMT7WpHgQIlKVrFgh1JVrVxzhM/NAAAkkFsNA/gMzO3cSRwmJgLotHK03
byU5+amqyffLszuze9MQGO8JRG+SO5vNLguDJJN7WprC1kIsyXLEIVpWwFaqUvriCcG+hrz/8pCf
zuq3IeXTXZpoKvKbAmjGOjFre4yK3Zhc8zXObuHZtGYr15uqT5wO9KNO6m9A2Pd0LN8UQLxsWbiW
IsOanllYokowvphWEjdTn9PplJiO6ceJT/1GL0DHwyomLYpAHFwnpLHKeOhF0mhUzljgVd2Po7iM
c10IbEnuJtUBUepSKhK1ooGDlArLWrSe7nqw2evReNAK4TuMnrsiboqlbNTej0yJdBL+RrMpE8m4
013FWLQIAi3UdOJFsjrdrtGFvVHMRiRTr/xIhEG3M314S9X8uen7Y4TABMN+1Vtznas/3PEp0eTl
MHTLQU3v4kFwApV4Pw/oa4WpoLsVhHVpfderYtl7ja1U3k0vREukfwI7jEQ7L9eali+oyTpy1iyN
0lqP4cZTngt5gJwzWrdasfSN7KZqq01aCs+JepTaFPB6uVP90NYkct7GUo63WogKsJjuUkXa+2W5
aFRhZULhCqrrLhKMRSUnC5328ybIVoB/VIc8b+b4fnejFvp9Zvob1/gCTfPtoGW33VA5kPDc64Oh
ODEUorZBecqmPL2AEZS25yB8cutkEyv8z5w0Skg9VzccQIprbyxtCHfv02ojW8FOQ2lVfw8Ef9Wl
4bMgGPo2q/p3q9feNfIVah/sE7NfC+BPA1XeaCOXjVeWt4YfrZXAWId6eIyC+gUA11YGFK3qlSO3
XxU5RBcpWBp1ZquYT6MrVkJf2G6nrHWxXVtasDDCyNFFFy5vdDPU7lbJf0KVtgysnPAmjVeqlew7
pV7S8eaIEM+q8DwW47Pr17sCFt7CBEQrDXdSA1Ni5/TxNq7tCsIzM7HrYKlyBq1ntELH4NCh2dDR
Dntn6bsGOiHmQE3fllJbzrnebKWJ1kN4n7iOXLz5oYZgxtIfbv3ODgb6YeyqsmNhI4WrRlCXlVos
yoSKdLZ2ExCPurasvZc0+NHHj0JIkcjmWpSMzm6k8GlIxJ0KoFZMkRgzorWvtTzQC6S3L0YiOXlR
2k3mLczEd0zrtnQdMbLjEBZhWuRtQ9323m6snsoyt0OEpcXeTpG4V588Ib5B08xuq9cM2iBNWrCu
kvpz4uN3rdwRqp3KXjAXsXgbN+5WCf1n9FOdXrujM0u1NnV+cGmKlPW91ma2Vj7CsxqPD02hIWEi
rOLAcnyKQougzZ2uv4M7dyfrwlaRn8P+J3T2SEfTZS99h3MjppdskGCcqxfFmDlJ9yXXjlH72g4r
CrwQNC/74DlsjZUaAT99HtXnrNtWff+k+Q/9uMW50I2FYizH4amkIueL0UKXabvdQmdK3e0Ffh/b
bU1bdpud5LUPkgG0sdarremFUxP8tk1WQCbsZNjGwVe3oyESrbZ2K4Y7s34MGqrY7nMv3vjmd0M+
dsqbIAGlDmn6mMIX9YZyBgF9Zb1kzYrxZdPpzQcpVOymvNWbduGThdf4Srz1qeQ2vBmTW8WwI22r
Jauwoa9hFapPUmFrT7HsxP5bqy006y6p73t5R+CiFJFdUBPlhPfarVpB/dh+iF1T2AX4fgcdmXfJ
ah4KbfhIc92BoedLKNV2LWb6ip69cRU3La5Pu9TMqn0ccK2XZZWnaxf2fbtWUABSi5H6arXpy+Z+
COt1peh2IVeLeIx+tGbsUPnbaIGa23079OsCba3O8DdNpH1pRtVRPXcHcxsr0rt7S8gekrh4kGNO
XCbq+1GmJ8e37ltoOZA9qiJ7emDd19dFbey6dNgpo3ob+fqz3qBHJLqbapAlR+7hnuy9tVizIzNh
VbblG3qcLuZqh0HZBgidhNK3RtaWXtJvq9TahNV95ooPcbONzXGnwC3Gm8/GXdA8qKYj9PQFPJFx
8SyF/f1USgfDXJnNbedvjCABr07GsFyK7Sq2nvNgLXY3rr9K4pX2hhxQue9pTemzZepvUncvJ5jp
yPbqd6liM0U3eXqXRkvuiUDbm+WXsnGEehO9ZeFqSJ4rwZHIC5L6GfTIMeQd/pntc1fFCViQDQ32
ReXQoDV2N2w1M9sI1UIwbspsBfGP3aeKXYkhhPrrMBnWnlKvTPOrHsTfPa8+al1777UfNY+R40G3
Hi1eVbGXhu5OdpM1nFYPSp3lTjl6ttbJ1qLqtZWQGQPpu+A1T6pVG4vHWh0WA7SBQZHbWsHeFJGd
f26iW7kelsgLbMwkt8XiLutelehLFH11pX2l3qFKn2frSF9b7aYO1u1k7B7bcRlgHIX2oe2e+4FN
Xjg0xS5d7sTOfKm0zcQSG/9IyEBYk9jSj8baq+27C9pZDJ9Kf9dby8C7iYJvgXQTp4Ptw9smBF89
8xUJG5gIGtRQabBle/70R2cwf+rRelSX3Gh20dZ0gtmp90K5wY78gziuVOVeoGFLdm3NRUF1leUA
BZy4+0kx0tUnfFvxaHkveS+ufJgWqvFLJ92rVrnwZO+G6HYRheZtmklLS+WSFKr2KU372sk1tjyI
3++x1KyqLl2UgWbLoUJeRc4XDYWNolDuujBYSu0XLwgWTVB91b2DxtN7jXFnmPG2F/DWi69qGC+l
zl3U0V4Oh40hogA77rKuWMfZg5Jto3DnWZIt64NT1RJijEctCW2RVAY132e4r77ImnePjNRBl27Q
eBClB0W9G2pjUffaRrJ8O8ufC5OSZJoDXBgerM7fVUX4TNGazmnrJrSS7TDs6xo7fpSCgbfybBn1
fZkZ63yQjgBggbZI37okX6BnvaS6j2nVt/1oYGl1yMbfEnjaTIJ1ej6GY69ajqE8FFLloBa3bLOd
ZXARkPePPd7fYC6S+Eer9YtRgLC4UGwxvau8r7G4MQTA/6vcXRVCsUgavKLkqAqyLXbByii+VeO9
lD93yh2cG27SOoE+LgJZX+UdCm4CdiTM7ksp2OitBNfJd0Mcl51g8eKDJa5Qnby6zfdSa28pEK/j
4nY0V6Fw7NyvFomNYUjtpi8XWYYGLeLdg6g+JCM4lLb3NjSTbIco2+vDsAulfiUYeFdJB2IFIzQq
686/i5D8FFvdrpTqIUMOJvK4cPJ8E/od9txyhihaI9K6DE3t2FTuShg1j/hbWoj10OEUud9KvSsW
AqAnM48WXSJtG1FfdJOvwopluAiVuqvl7SDtYCxYRN2b0vW2GQQ3g6utfbiQtRwDMUhLeMp2dEod
lRFvt2mXZRJvkz79qo9GbhsJgkWadvDVL2ZxFEbJpvNhJXXhQmyCWxqHIAHp1p2ufjT+a8w+zG/G
WFsMgnVbJ+pqCOQ7we3WjS9uveY9C1B6de+EvlvUGTicqvoWZnuvM15i/6YZi2NMma8ZpkugXlbl
sikkB3fC7rRXxY8dv4mcSYzbprdz31fmUjIC7Mqz346rTKieB09BvlF8S7uPMR4dM67sulmK8pus
rHyjOPimtwxwR7WoviEHvIvFezV/io0Yp8zfRj2knqI1IqKMFZWLdOFaWmircfvNNOvR9lrpMHRv
bdlsG/VWdJcKt50wgEZKNSIx8f9wdF5LjWNBGH4iVSmHWyXnAAYM3KhgAOV0lPX0+3lr92J3hhmw
fdSn++8/5OtMT8NAsUr8ZGrjhM0YLQHQjPkyTNzqhrlGoejWKsx1XFMMp6e9JUP4xu5pDOtUVCcj
j2XXlHEVmqLCuYxWWe+VnITxsrcOVaYd5DpVg9VxpmAlLsO1jNI3WkFpoq1whHqTV/lkZ73p6wnG
dosepGZZbpgaQlXEbw2GW5mNuKqs3nLeDCuRL7U17irR+fiMXru+OKPb7YMaQdObnTrTNmfNrA6Y
n9aTV6nHWeGAWNKFY8iD2Kt7a7ZPY6NuMvJPE2m+tnrsCTs7ChuNSvUSDz8O5Lk80900D/v0ber2
1XzKSJdQ6zCVG79fdyXXY6OfiJ04Sgr73oo9TlYf9Nl280a/R0ryYi+1CyLtC+06D9HhEaDbJ69r
bfAJDH5aKe7aWMxz9bNSVDeYhIbxCwE7Im8LwmkgV9uuqyA5WH6ilO4ACWO0Xueh8Ju88aKy88x+
8uWOu8O+2pLtE43oNpnMXrDx+oXxA7/HkvO0OFvNhKAWMy026juhBJs5nr1yUV94ZO9lIcIkI0Rt
cpwnx6kuhazTu8AIj+tvkYyBWVfUr9kT0WbICreObN61OBB2fRlkyW24eSXzszKmsMtOizJ6I37a
C4C/lNu+GI729Fl24Koz3Yp01SzhQ3o7ZcZbRhUdRxCx2vDNiAuYySRiPkidWy3vo6Y/liZOR/Lg
l625V6rjknPtXWZkg7O4aqXEri6/QIF2JaA4SfwTkzg43UDaI4AuKtsEf1ItiXe6Hrtlmm+yOGKc
Abo2zZuEWMprsja0xmI/pLn4mlfpGyrdVWphdjJ5Q3psNzV/+2wQ0m3MQYl7rRrVYTGv18jkMzHL
9UVUy18sZ57+6iBBzA+qfXWW1JW5I4k4ryB/t91PQx+r0opxImyEzkpsuFbi7DHzqCkVeS7Cxjot
MTNEunlc80t8w12/fsgSRnfKNTcbBJJQ/K1sf2J+Nd2muJjxu66+r9PWjK9j/KSy187ScbMO8b+o
IOqS9q+EnFzEwocsk4jTbNArMwy38Ieb1K+qXbxuMs1fsmILAnfSGVEqu/XmASKD9OinTnOdemV8
zsVuNkO5fWIW08tt2nsmoXTdg+x0L4x+0yZYGXo5mZuKR5tVdUdD2anFy2R5o7NTaFC11lto8oxh
N0Zj0CvbLFo3hTV/wR1VgrWUGqbFLsCQfCOV70wNteQb/X7UN51dClduOq+tTov1g1Nahmu7H4mn
ESNt1eZt+msEvsZd6mrmQ5uJJ0NjkKa5eM48+mayT4ZrJgWZtBshniqMrRW/XhD+4QhUyocIO1tq
nT35a+xFy+saKUGS/KS21yps+s5R9L5KP8p4URfXTuBeh1NxFqXjlvWXRQHuoDynP7CxrfSsMZpK
610UXsf8adHazoe8SndOsrfFVY7OfTa4HQJRfSQr8y7RBLOoOchFeYCI9Zw1BMapXsXEWoHw9EQc
tm+TKe+lecCIr8b69lcqbxNgTOEs+7zfiuELL/FmGdyIlB/1RcjUzwwW/uJ20ediSttWQK9RH1MO
PKrucT8a4AC5ayyhjDsbRlhNPTIxrl66vgKkrKQOYiNM9Db5nZZ5qhSx76V9uhbu2r50MXVr8h6L
cki/trfmXwbDe4wlC6ShPMr8KupCSWf2ZEJymMx1hcvWj+PQmJ6y5TrxnEz2YTYfAq2gH+iH6H78
hTTcztjPpQo7g34+m9yy1M6yqA/VSDeKL5Odye7cyTSFoAI5U+nr5Mh8V/GCUZQfGUtgpBRXXXJb
7aWR9wbxBd1iu0bVB5ZOaERcYUtiAHToYTG1bpEe51h4M74eKsE2nOps4DbuGHQ0JYBbp9cX4exj
rTmpyr88OmloOMyGxmiE85sjVzbHYdfMepBX0b9G6v9mR9nVa7mTZBJLB2FQHD9mxK0CEwB9qAKc
rqjcpg/gdJagCsny4OVz7oLTAGCYLvwKmFAVnFm0dF85HhtRdx5EuR+x11CfHG1x2zjeFQDPWfqr
x6dOdFfaNV7iEsyr4Wt5fBN1FqxmeyiLGHirgHD+eFoMD9tMK5izfPYMgZd6GtlEBin0/2S0p2Ga
mG042GZ27ElP5kWna1CmkNndUl7x4il7sLEpYr8O+G18Dw69V6CSwNG5HYPaU2Eu2ofR4PfmdWm6
2m6tjNGLYo/WNovVFg273X5OKkCaxC+G0/g1qYny3Ytyhem9ki3kLW0sPzeVZEzuutSDt3ZjW1Cw
V+kTjneJDh6aLSIX0VXXJU4nbu85lYKF/4rdQhvlXacl+SG1sxWKeCW1TEGtLsKos2oQOvYF1ozI
WJgsLJFqK0W97VIVJNIU2afhZOvBJtUHR3Z5hlgtx6hKFLN4ldLZrHZdomMCMJv1FXS2xtKtSsWl
i8xhi65MfZbjpdkPU7fW7kiWUkBq3LSRYtEGKI8X3Kof8YKtqr125aC+TLYy/CtLq/odnEgZbulE
OfGiWHlQsNcq/7bhyu5F0iTPcHqiyI8lUXwp1ZAW2zUZ6GtaQ0yhPJC8otSsmvqUz9VdSrpVf5xz
JdBaPkWf5dwjH8kR7YdppR16RXDHaZFKGBl99W6Oo0yKHq8prupxG5GicBOjTt9jALWKOrfBAISB
IWVhRLNXaUaPGyn64krCKYDqlpofGSDqMTFVwMc+Lauz4XTCAfFrY1deEq4uU4ay745VNiUgsJQm
ucKHAyOm6V8lFobiadCi3C37FGR8xHjmLR31UQvkZWprz8nEsJdxpKFjK7SnYmnbM272Mw7Tav1p
R+rc+XbaUr8KR/stka4ComJ1PZzGbjWysFknxDMkWHadP6tcozAd5iEopZrOSI2VufSGh1HkUtsU
Nqvvlec2V7TToFiN6ko6WhJ1ZuRvxJI/mfROe7wuJFeRtPwiS7nFo7+smVtPSgzaOGF0bXGLrpLa
fcbYyd1kdWq/7C5KjonILHD+unbACwp5euvaVWwSsuRQ8M829HkwLGBWndJcTvLwElnEWk2yEJ/W
xK44I1Qkohmw5+emq/6/BBNxlppc/5kNRBlO3U4nraqcBwOn1imZwzbTiLs2arYtsBCsqiiBbWEX
+oNoGSTaSm3TDXEzNI9tyipug/ydQX/oFR39RN88skuKQkl8Egkh/49GPEZBkY8IyUeRoJdsoQH5
CwkDtjeu4vE9EUdke5q5svkolbHubsYoldU+ntd0n6tNTSWZVu1U5zLIn5xqWR6ajfHQeEQMZLPJ
NcHAXh4tvHb+rcOMtGksKkNyVxWTp3DU9GRvonU52Xmdvsu5AKqulsojkq0ElND0QJZLOkMzGyXq
LBw6zxgYoo08Mg2vYR5/s6e23SCrRY5fcfMdRlOhciqi6hzg47bdrYiKaDeaQs89dslytyHXDxTL
4ZA8DWnZ/kSMKDcRSdopjTMQGAMUhBNQxbCQHhoVTvu9HRdgN7RqJMSlMWFMeadYW2wC0tVLHMBy
JY3WkKgyFhBznGqRZ0/x+icgU7SeulhKKFbdvpRzbHR+Z0oWGwFRNP/U3Cyx4FcYjfsxPRadeDaJ
5HhVevNdHcTiwiQQDB6VOEZFU/ilPn6iZgUJmPFMimulgUOdqIFpD/llsqPEJGan7GzmyJIpZlhZ
0nlmwXLDieOG4aensZeb79ae238M2EUohpzrzZDnb7kHpZ17bVa8HkrUU7+qBD1kq/ahdqDoZpIO
m7maI7ctK5UIN6nOXujP2A60a8XVnyltk/jdoIBRGub0bk/yqJHg3nVvMp+95pYjAGLbo4qR0p4W
Ix9bi0KzFrRTkHLP6yiLj0IUkEQWuU9C4BeWCMlibFuzlzxsm1lpqdbC+WbWapwKI0LZyAyLNrFt
9hNMwO9ldbKz1aYVKtCKO1H0o/KqoS/cUQK6Z7NYEttLokzbJwmSOM+WyviTPd18T/AepntOHiDb
MEuXHE7HRrWk5Lm1c8ZTkTXXyl5kP2uq5RsyRsv+epWvY9tVK0BVlvjIf+xPSTjplxIh1qoXky4q
VqTlc9LGGlC1rYnJkaZcdvbDHI2aFxGzHqxdXPq9ZlagglB81D5+GJmbkVTxRsX2SW6KiG7bIVIt
zMta/FapJFBaZ3xyCPgseo6MaKKR1dugPavEawODmvOt1PXoZqyW7Al9JlQ1t2wao7Ljbmna+K2y
wJ0a/NqxQo6p8qWjvht5Wm9zgyTCg1Poz2QbUJv0WBWWG5X1NLWBTautHlpJn8V2bGNn5HvPxnts
pEXuOmlqKW5qo4T0h2HWerfFoUrQrCUgGWltluZZNfKiPWhNMqA7EOOiuMT0GO0+TZIVKLYXWnru
IK7X13KxcNLkmOhR+8W7blVBP8JUAZUel8LP1CUzzoiVInm3lJEhLoreNdHOhj3WILwSfXuyMq5A
14zTQfvItZgoNVeRsw6RWdmWq0lMUavBd+qlahzBRe149gc6msJLWSnmW0LIcEj0U+yIkjIY4sYk
viuGAQ1BAl9y63PBKO9r7OR9vjBnKSveBURIToJwwaEWpWfH8fw96smYeLwnORK1QnnTanW4Fp3T
vcNLsk4Z0Wy7rCyvs+kMO5EoFOCcUvIWKU53nfvkt7dGw8XRaKMJrquSzBBXiRYC53td3+ZWpJ3t
UhefsdY+BE0AIwqbyc2SMJlwi90VQfNkVQ0FQzbFJnOqc6eBc4DTvGb99LdmuNpGE0eVVkuzWKWY
1rssV2HaGUehlyd0/SGZ5bTIU/NVS80caPKk03swcjRjU3Fj2pucwb9kT54u8tmUaOJKVdARmurG
WIYq1LiB3CyK5o0jg5wtVWLvDb17JbfMczoTE0z9F2vRgs1Rv7c6SQTqSpKGQfNm4MUDTt52is9y
JyzWj6qljGHdLYkSgtxmTpdjr7/OhsQ6NvPGLvWnWGPjUV8IIgwisbqCWIlWJABL4/Pcd5+d9gLn
e1MOx54WXZ2a7VD2WwyZnmKmiJ4UAQT9vkT4S5SKa5xsO2VwlenvoZKUWyUYlhdM7N5hqwJomRvF
ST1rLDcGWxv1bR2Gg6poG1zRvpzssgzyxmKDWrOeb5B+stj76ZCCohic5NJD/vs8Rfk+LsctHE5X
7+mKtEOSlri8HOxu8rs428jNvHd6cUsTsZ/oxywy5FupD/X034ILAnKLsF4ljwoQNMOymUZtmyqd
b2QTkCkjGyR3pmfLN1Zzb6qPbTv9h2R8IMsL8n54t6Pcb4gUm2NlayIY7XdzU7LeTf/FpJG7Vsz7
mjYupCU3mtMzokzW+L0f88mR9iWt2LAIvqr3zTkJJmuPF+7erFtm3WgvW06Q26cqOtvRECoLLYel
sRt2bOxVzK1kG0+iyYDu/JIqiXNgIBSe3Wk8WWp+V6F/5umPlgAugah1BFWl2rdWiUBhrWPzbZ0s
ZCn0Onb32Wyf5PFIiYW4xUZ/yoMsp3m1pZdiTty1f8UxG/NmqOLFibD4g0j7D7LsXWRfod1oTzG7
RlPNd5bVHIeh8jQHpK4fwkQzPKdRgkKkMOebYECm2ehGINCsdhetVNxYl108H1xpuMc26tFqPYF2
bAasFiPZ5P9vKzvD5gF7LXJQwX5ic9gnjrvGVVDFwwYj/mO6hk75LJLLWPm9/JY3o5fLL3SqfjVc
awZkXQ77lQe8QPswGoFFZqE5nZqld2NTd+s+B5f9ElhAdAvqTZS2xuxBgvRK895XLDgw85zEv6UG
aW6ZYmNXwV0I7y7fdmp/mV4MDCOi9aRLQITpLUt5ivIVO5TJSwyxwVsCnTBdiTKFTaFsFokF72rr
C9CsfU+79F4blo+rRlB02AAq99S6D+u9ru5F8bRWUzitw+eqGF7URh/aNAke7uRPTXW3j9h1geDM
S8rcGyT9h2O9TIxB/XLui904fo12TlJkEcjDqYmIh1HVy8AhUlT9tM7Iy2ofo0VpkXnMuutYyf6q
Y/XBV+TTNRk+xvxNUjGCnU5DscdpU9H+5rhnyRkFTn+Mm/YpYU5pDZbiWkpBUHzQlXw6ZJPXwOJh
pQ0DxlnuK/vJVandJrpNnMgI8jPdqFeXEXjeSJNSgNu+5pOE/dmxZkXODoySWlvvoyZflcEMW631
raV+q6tuU+jDzopZ0Sdeatzt5G7Ft648P0bBjge+k9iUsuEa9JPo79Z8nOW90vdvWY3bYTacOie6
zX32nSPsNVNkStrs5eahedg3MNlp/SkpfWTomXR9/Mx1Gir8lo3jQc2wgJ1yruZhilQ7cg5W8ZlI
26L+0/rfGmV1Vumohj6UYjOuJ0ncHOsdul7k7ORpr9rHsTwszjHPu00MIXUY9LCKFT+Wr9N667O7
pTs/aYKlfuJFAMhdkBiYwgX1eEubO6it3p7GoX2QQMb4mDIyLvVJsz864yxyEWip31igxFPYa8lT
D+pItVPi+DRAO8+LP7WjnZnV7YhMoJFXDyrPTsovSDc39NNbdfxepp0zzd5oTqFF12kWDo0YxhJ7
k/mojoGh7lPJ0IA86nugAY7MmQUhdCdDZyErBY72l0BDTGrFZ/d5Utr9VINrVbVnINQugb/HWfdG
lcqTXvpxL4tiY8+j2zLjrBEpkcCc7Ws15xcg4kh/TRfrZWzasEm+id9iWN2O9grOasJt2mhm5JXQ
vOQevNVxBr+dPzL9pE7OblIKz+yc2DU7llK0R1lBOLj202ekYZvBKFNwnXyvGU2ICyUOt74TH8ol
3cG2uVhr+8XgQ4dW0bFRsGMVzT7TdFEB5HG7AjRaU6jN67610n1Ff6hPOgtRtr4kwD9gsdDSl3+q
IfaFVvvrkAW4NgTY54Eh/bXFNVdMN+peEe0F3OrH1NT/JKeOvMoMTG2zync1Xd5UMnklrUXXb4L1
Qyixcdkw+0CS4m0raaExEFRqF2dj6X3Bj9aw9C7azo8fNWzlR1aTDdYBABck3RGqcC/w/i/oWToN
BKBLdovFlo0VTJFY+6LNd3EC/YtGVNOaQIOZvFY17WV5aqX1Nwc+zwT1tHzvtGdon4Ea/S4zwBnH
GImhb/bKl1o+1mPSISIFrprPq8Cc0gj1gY0D01GZAG+ZL2uvP8Hhesv1r4zLC08hrZDh8Cm+Zid+
LtEi6nQrU/e2ll9jRntIFz0OIKN966eZfJQc3YsH/A8pWuOkMrIYJR1MwsI/TWeDD3d80RYoc439
hIA+oeqbHUyz/IYf0Fk3nKCgr9SjhcWuto2LyF/afFtWN3n4GlIYBSl78hUfjfSpkxiK2zUEUz+M
a3LPZCVslXhjq8m2sZ8zUT7MWnl109bBbnw1kFQBMXhGP/rOnOxLuWRpl7iO8T0OsFa2I/a8y7oA
ZLya3M0Gk5YKPbl3+S5sMx34fdJmHLgo6bXk69qYdBu/lgLCoH7FOmPJVe7YHXQridyS56T1WYsN
Dz3JsStuizEdUpyBxQTJjnc86otNp/JkSgdbfh2nt6UyDtmCAYYkJPpWnrze1XJmFVlbnsS4crl2
+2JcoGgx4w5L71lKuU8s6bVI1b2c5B124KnpMmEytYhU+Gub9YDRjLegCQ/3GdF6tv6dzq03EFFJ
jAuPu/1AuzcWGO+uutabdg6nxB9uw6Fif4SYznGVq8U1lez7J+yMnYxpAk/pbUx/0N2UEJuQjJBc
YqmywJae5YlzHjxSwCSeWTKrQgUS8qOlPdfDhi52OWTWsXhlLZFLW+lu2a/qX/RhLr58l+GE3XXh
2m+dSVaaHzdcWH6LQ4inukvAUz89zT6Msldeb7OXGrfv/drPQHQLT+5P5GLyFHeSm8K1GzuYDeNT
om+j0WNzRas7ntfQOtYnEZbBdM39lCKfuetW3bM+Pkb/ynZXvFSOS5M/QPsKNUr+dX03dr037pmZ
Wr4SbkL7Jqe+vPqIkvHS8AYQwm13ZmNAc3bUN/RMD8T4SXrvbnQ1cKpydw3tt1I94FzSkkTottvx
QlxZnJ3BxbIyYJkR93s1G1kYZsSYf2fCNV4tOUzD5JBwL2p/VnnjLKFxBOqNYR3Kx/iluab7+CFU
eLb21X74niQfNNKlJVOzI0jtwoaRWhZWKoti3lAv23Rflc9ktsM77E4XxyORbDpE3UF/bxo/fuWY
sO56XIpz2Mg7FUSww3llYIcqxJ8zf9XGr4hu1vKpOLeue8fPouJbwCwqQtXZDamvlH7L4lVsVQW6
S2jNz6xpHNOfjX0X/VZ/TBeaCGkOIPKurBmHt9n0AZeMzmVJxmal4XbUANmgTLIHTHayjqm4P8Ol
WfGxCzA266djNkAJrcPW57vbYEVhRyPovBBUOFqBDNzhww4sM89pkfp5ysPhho2mC2UT3quhHujZ
rYwtI4/AJj6IIHqRIEsGEcPHM8FZjo+mBs3v+GI8a4c1D9tvLeEGoNa78avxZwX0rSatAPlLOFlu
Un8M5yM7ntRzrP+JZrck3+l8Cs1LBYt97R+fiZvjtCWCHDUCzw68Fvgz+7najreW+778sbpj+7ib
vbZ2i5kisi1TtvWXisUBb08eL0FzNutLCu8P9u8Y8iPPnlbC//yOrA3L+GnedHSimQdyIjesa7Z0
6YcSXi1TNN1r/AwRRx6D+dnYautVKP6YbqD4xnc93cWpN9yMTbOf95C86VA6zjqETmOjclnzr5aG
8pv5SjTGOwdmPuDe0qiecp9tGt8jOwmTC7x3J6bn5tZDL+932b9EdieGuIewRHHFC+kv2AYUP3K2
a6HRKE/C/hKal8VBnHv1NyDc8qukofZRlu/1h32D9i8/TRlv9kkbTwVWQQqrk02vHPFZUMvAnt3V
8OTuUGRBxuvUXf03uVLmBSuQJIRfDvSyfNqv8eqZqxudmj5YY58/yR9YE8hGfnc3Lo7mahc1MDZI
NY7UEVpugAYp0JeAg5RjDsS+8SlqaWnDrvR5Fap5MPNb1H2b8HY0d+L7pVIIMu2aPTel2/B2sEz7
yaRHhRie02dGiohT65z1NjQnP4qOGswi5aUXO1n+ILaw6IKWOsj2s3C5Tx174/SeA79mpvPG0km7
LmOY4L38xouB+dzCiUAGzLlqryCQXReqJ+uDwQF6eW/49rc404Q9L+s+BlukQa2IfPVT7WyV1wIO
MCcyMgOjB9dI/jH4oj8cpt2YYKADgPVnrJ/O8tnXZ8M+O8Qd9h+JCbe+/KrjDVZDhxX62OKO24qV
zS9re41/L/Np+oLmx6tugmK/fq89slCPtQZ+YLKbf0hP8iG/lm/dEw78y290pQ71e8HhWvYPxEJ2
1XtaeCMXKn/Kd1gD8xQLPlgvQ3DCpfCNbRIICPxl0W0n59Y0T/IcpGNIb1N5xk1B+jK5NqSzk3oo
GHX5xdojIWcSHksQqtKbdFjjrXrQPuo4YKe9Na1dwhqOtcvgj1Bc50tf/smhDiD33O9zUFBQ/nW3
Zi99A2D1PGUBr1H6qk88Gx+q+eocdMufqBCU6M6DBzotgTNz2cQ3sEjpxzqa9Ff7VTtCtBBlKO8p
V+NTnz2NsiuhgCvgluIu8Pg0WV2zidtbEdfviWSRyPS7bKen9+myGiF1DBaSvjCTu9q5O1Yhv9/s
8sBkn76PLwSImzwG3+t9+crl3XDCXcv8KRV/znZz+dvwBqqcSKZ3hxMaDfeG+jGSmCDXrzJXfj0G
yxgojq/V+95WvQmeRTb8JUBO20I+IfrNoHi8SDsRar68t7aDhyI+yzbR9AOlRJMCJfHifmNsxAZN
69H5gNXHpDn+NPAR1Bf91O269/gn+sph+x2lT1b6CF5d/TPDeR4OrSe9yR2YlksRXCR3zg8QmlCF
/Jv+Tc7eIFLiJdurfK1XBfFde+NiH+ZzT3Mre5A9Fjf9dKR9S+/0j61u91H5Np21D6p64O18H8GY
PdZY6EOC9lDn2/iePlsbKWiuWHmXF36jQADDYHlIH3xYN1l3yxDQKsxbOEjj+7pZgrbcrf/Ms/hJ
P7ujdIW7CZbNbXF0uFqzKWy3yZV79Qk+7pmJVLs7z+Wb/Gq+O+es9Pj7+Sd1uYvf1Q8gsVG+0I8t
0WOGghdiYEt4tbVnUw7bMbA0xqoXBhHVeSvlw9i/YnWNP9fnaOyN/KlpN1l1znJYHdZtYGoveqBF
5goB7epcTY1vvisNhlobuP3zupl0r1P9HFCsujIotPHgV3rqNSoE/XzDjvFpTo+sgPGe8OoEocZF
ocGNh6NlHlZnW2ufD9h4TA5GwruGKIaB5XeYcHOceh6WeLjUJTi+6fx1Dx6dhaAhibmAbElzPHJr
fmy1EdtUW2LobPpVk8d3OTF2pZQdcPymztMT6JkCoaDexu2rRs3uKvNMyqGyrN5qc5IMLYwcM5yc
6M6ize3u1YMpAlHXDA3Ic2PO9tQOELb+xfyFOhBKHTmeuSRQlWcyKVDMkQt/XcTBmm4pU4bqyc6m
j2eXW0h8P4iRKyMIh1HfTFg9iFdpPqOFYfODXZg88oweVETNI7qiXWXsk/pa3VOZGxye+F8MQiCr
bjvdmS3y0YUSSIudRBuYfloVzhwA1Yo8QoClKdtXAwTTfte1+6hiLcc1G11EfYntcwZ7ctjnXbD2
/3+Yka/emp+c4zMHSbWB6sNYOQybFffXshmCpCFRzVvjYGR8znyt6Hz5QS/LnzVI5UyOymvP6x49
yd71A6iD2z41+rOmUbcC8S6e+mHPBTRodoB01jPK0S9RS0XXvLAvKm8UY47uy9/dOyPcIt5H9UJ/
My3Xpr0OUKdBLbpPQ3EN5WC+jhCG1VNjw/M4Or+L5nV3OJ7s0BuotR+CPbGuhTk+6oN5bIEeGys5
2NXHNBQ7pRNuXmjfuGFvNRYRyheldUg9OfrTqPEg2A/pQvWsS+cy9QiAAVW611/6EEzTbq32NWQ1
G0ZgU0KGSsVJHxqPJOLRfl2ZpfryNeXjyBvBMIysaQ4fBBvD65uPFtqD+ZQzF7fu8mE6wfLLUy8t
6Jj8FXmIv35yZdmUQ3uXcSOpJslrablL0DoQO+68LrzWdsOlpTGjjTC1Em5R59EFSE4R8BL04rfT
drHYOCzPa4ZNk54BXEK0ptdmg0d4p94d9P5/7VLiYQCj2WEkXYt00yobp32GvDE57/W6eWyNq9O0
vDLhA3bJsDXva8V605caySv1atNyqnsUQjjhxhYnG9BZGtgZ2ICg7Q17QW8GMCU6gg1GHflt01xm
LT3k9YQmCBS30YreNyqL5Yv2DgnyIEZFQg42NIclSZUwoVNZkzw5SvbgvBtSBoUf3VUhs77roz2Z
QABGfBOIQ6nu0EiynEdcBldysOzloMJnH+dOOljd0Gfcf631LTLagMxKv/I+60NHTlmUInojGtF+
inpyc7d9AaMXU88WWLC1FUBMDZNRLkoD/6t27tf/qDuzrbiRdAs/kWppCoV0CyTKZAYbg7nRKhtb
8zyGnv58quruAtmZuYq7c9dmdUmpIUIR/7/3t7+2Qxh8nRKiL6mNIdmXRnA/DDGpSI0YdwiDuucg
j6oLgpmyuxHx+GtUueZ5P5fxYz4PbDqGcbg3KnKUgIig6NTFfCEU4pIsdorr2QmmnWHp90lIuSwV
SfVsx2lwpad0gJBxS7qcYLEmdenkRlGfhC2TQC5ALoAeMdStqHNKG2OvWVeayGnZd00o/ADi0+do
pMLgRXifWggfbCjCUbEES1sLJj3ykM1EzwLNhc1aU8N42DrFQE/ZQDFouhnvdDzE6t4kF/N0Hqol
YzGTn2upZc9ZaoZnYZygFE2coi8fZdPSnYoo5TuYfLoxml/7VGpXOpqknYOj5UwzSg2BbgLk+KRo
kZOh8IQsV/+ErmsE1FELJKgwsnE01Hp90Y26vU1Enl9PElsGrY6kK7dGX2eSq7EZNo6cv6YxhWQy
ZKzL0taMAHVdCM65KRhSkRlW/JsWFeGGM/rRNvNnNyBboxiHp95ZmGOg1++phrEQSShIOqKheBFQ
ZY2hij7OmjMvb3lUjGdxO5Gs585s4qpIbtyOUNe+z9gUtoX6EY5YIgc9dK7amN1LWBnthUkyZUGz
vwv8yqK40gX5osVCkBVnnYtCXekP7ShYFMW2WzPhNI237DU0KpiWUSlWaLHTT88tMobuNjQtUsFn
M097dihVK1HMWxUp84U6HQd2f5FjtU/lYNiPhiZQug2lnOhOxSHszyZALFtXju+keb3UtO3m1W2w
FGqBPX4rjUJjFpjItYqGtrzpB9Fdpbi6vlhd4rJpt+hYz0OBtNPs5upKiyv2p305MBQr6YbemRlm
OTtj28RooWyH/XYUeNqf2aS89qUypzy962teE7puCjxoWOa9twsKQc7c1Eikr5HXG84XhxK+9lCT
MChOBo8K4heL286SsY7a4dqsVeVdAN/s4+9SgSbnUyIHkwVxFqga0kJBzzZwM01nKVxU7pAzSRj4
6/LIMbLzGYVcdJV4Lp+MKHeXF71MLD16DfoaV8Ac9Gn/lZYbrfQTfpq3LFsjO8E+hMhKeyogm7hM
R40ublQw0GgcMyqgF5lXDOXWtoup/OJpi1k3D9JZvMx86/iGpuUw+1ZW87GPQgOBEE6svoQY6hbz
yArWGFCA8L6loEIDReVgnkxW9SWQQ737OsaWbRXfM95vw6ChQ+sKHHPRydGcPOKxZ+FgKjLG1vHt
LB2xlclJfXa0qdHUiQHCKsyKM8xWMd5oEhgytT3sbl/jAqQFfHJJvwPOBbpKrmAFQ16TBlwsW6Dx
aSrRwyJmCxAwFPNnz747fK617Xw5F01Tx3BMnc6mvaJPmFPdeTZ6K2xnbQ+PqGWCr4uXNBWfZ2PI
zyI8nuhxc2Y/9nSHz7128f91bgGL02YatnSxgAXeMFki4VqYa1VzGlcZO5AuTG80zW6PoEvWPv7l
LMQeGAgc0P38cjfDTuPbmnE3ezNhhgvDDREx52Xolbs4mo6xg353TWIhWgB6ANa+hiFUlqUXwQho
okee5rET7nPnyG373QU5uiB2ABDLwl18f9sGOy+gmnHbzHhnu5cDO+aMuUFOx7LLjYXc8BbDtdw6
BKdLOIUt+J/Lxb55QFVm2rmJBpNVtL6x5cTym/qNXvqhLe1zMYw7Vn4npCO09ylf0KRVm8NvyG8u
VbD4h51hkHrDTuT9D0gmDQ1w1jVswHU60zMOgE3YsgegdHX4TL8ZBwL+CDkJ3FZIM6ubuoRWhMA8
m9PhefEIzOXXOrsUJIFN8bkrdo5R/vunSP4TF8cbAX11fWlxgyJOD4zmNFvSIVK0zU/obrFomoVL
SVA7hnn6zYsJpA6irEPbhwG3ukC0q/Ewz7w1fKtwles9m9h4e/gm/v4cxJqb4OJMsY6DEAGmmAn9
8al02DMDKl5EPvijD5/FWIFVgd7ZC9QEAhgTF+daXUo5z44y7RJoDEueqsQ5SHqWkVbYiK4L+lQl
BaPZO9cj88j1LQyO1XggLwYWEYQ4pMZrNm+PBQ6mBc9MA+yAQzo2f0Zc6JHLW37+r2dhKrag4gAC
XpFAOr3RXYj4NH48DMNZ9BxE4qlGSGGMw871srOZfZ/W4lxEyI58AwlG1NLhHP2g43PWiockTxCl
pypgyZceiVv5zZBkOoA2CO6FyBV3RXuJUE6iQu/r06Ax8i2quOlsUFWxKypEpVo51Efu+fppmwsO
hUwiSXMOMCpv1fs5ACgrjciakcn3AgkztY8ctYBBC1jRgcdc6TTabSIN7OR0Pg4/i19faFvnPSM0
h9Qn6EGr+WeeI1s5kjKEJdwHW/b3Odnkh0/x6zvFKewlfpa5gLzp1RzbjOXcO4p3ymKFXvV3LY+u
GI8Fu//6TvFFMh2TrywBaTy59zeRJc5cqYqZvEamY7qfWBJedHl51ifTqdPQeLGPTajGwsd59xqz
drEIKwMkJeBJectPevPxcEcHuaBkZdEb7IO8yNpKq/4h53jbI4Krhfjelu22po5TjvIM8dhz2ntY
ZHGFHr7DvyynCG5iq0VmG4Rb55evWIrdtZnQvtOTV6gnv0KkPbHTCjE7/sX5yOP85TuynIxMa/Kf
pWQVt3pbRRZU2IxwSIFYvOsu2UyfISd+6vx/f03LZL6wRwmSkKtRWDjekBIRhu12JLcQ/Xp0JgP1
UAntc5fpLNloHhw+46/jkCt7e0rz/fMsCsvNoc7gy4tRtJU/KcgNGQ50GqJd9YkFJjWTR5Ckfz+9
/xDk7/5+Y1as+tU/90Dp31Hs/R/lQn5v/x+Q62EVv7n1Cxn/Hbr++s8MecRbdP1f/8F/2PXiDxKd
hAMknmUKwZeMur/Z9ZYJoB6irhSM8WWEM97+w67XvD8WWzjZWNJ2JAB7nWfX/g2v1wz5h2Ey77AF
gN9lMcv+G3r96i3B7MqSl+UaX+i/kg7W66jKGzDFFmhapTJCoklUWJpLynz9oo1l87WeRumcxoWi
t6+X7je31mWIBdLKsyNLx9X889cvQeQKpRlaP3ub9fxDGm9LFAjcITEKi55OT6esm4PxARRk9prl
RfrQhwJRgZGU1X3W4y9BDm/tRoJfMKqWw/AJpU29e/Ms//M2v+XtS+v9DMGjW24z33VknaBfgZi9
H0d5kCTJbFIB8SYXYzMpgPl8ZQsMZGqc8ycRj1RVs6GbtkCDm/N0DoqL2h0bOqv01gvXzC/JSshv
oUD1532ZItMLO2SwvdtdVDYxSqGOEiOjlJOhaqsgUAmv3JTmHO/6EL9OCgiPpnY29mCHNHqlCbmZ
t4rK/l0Mz+t6dAodGQK54BS4wk9WpgVUEGMUE70dFo8oJadPY6rFFzgI0yuKupJiMcaC88qGxZIZ
WnQWmRieeTQnccFlqlK7SSy2QqKMTBw6RrHTqb58pa5TnIVdPl3iMKQ5VWfWzopHdA6Jnsf1qWNF
8iqPl782nZWdR0FcI2z1UlmfTaXqX8ZYTZhMzEB/MPTAlacp+3marRpb9jFR8zMLtuyiKO3+0vbS
6XIwISumQJp3ix3t1E5j5yoTyEH7Vkwves1aYmaA3NdgXa5wwaIFjqiRBhmxsgPc0GzXDBHNjBbE
lzAL+VS0A/bCZh6Sk2zGVCFQ3n8qKwevWTaCbdHnDnKjk5h3pWiM6s6a2hp1gR5S3bpuilIzMChQ
ZjrVnSmliYF5vUeBElRRa90OzZxVaMhULL5jWPL0etPrsRfgONZi1955waRHLwQ/OyNCfyXT4l53
Wru4lRRE6q+MPGJFEBfVBvZqzBuBizy8GDMsWXjkLgktqHHLSrPurGsbullyY835QHk9mSIkoWWX
53irg1HBkDMN8UTYnR4DPceRs2mTYRgvMefwH584TVh7p6MztiG9WI1FRscrbZx3vZYl51HZLukS
Wuw8VDUUXUJehNBu7Gi0LLivBp3YalqMd3VrvdoGYjFChijxRzrYMuVW+rNTxPQ7wfBoJ9Ix4QxN
afNTEEVd4Ys2Zp5FlalkO/Yhdfl60PAkRYWLDx9b5YlnTll7mljGjPQil9ZPvCT2RTZiDqOTnnln
BQXqa7t1utfAC1OBD6oI5Ck7/OrZQtJFd87Sso1giYpXOSzsmxoUFHq/1uqhzBQT7XpXhu6W7at5
lrupd2aUMvMNKx9eQwbdc2rWbbBVk2TYlY6cLhKd5R7tpqRSF5PQ0x+R3noU2qjubpzJyP1unvS8
P6m7DtFHZJIPedpI1c7aiZsPRXxLXBhuEdlRrcxsG+DKMEqaFwTBzq9xYDm+cNIElfoUPoLED0hE
0tKfmhVQupsqPN2ybL0L3Um0L6FES9j2Zn2TK5euSdWi8rFr44QkrBZ3njC3mSdg7zhA4dFcerCv
Uo/Gnhba5k5EiXfVlnZ1b7eDvCE2pbk1ZQgZmb3A/QDmetfZPIm5rTw2trGsr+s5VVuvHDqs/oSh
nURd4CGunMXGsVMq3LmRQK3pg+Tci5J+B4AeXbjbJfMZgOzqItIxYpnDhA3KciZ1HuR2AjYTY+GJ
1GbK/IlTuhcFE+wninzgWguzeZ3qIvyW4D25xKsbDpuEaiC9LWItsHNnFDBPLBxd6qRqlSImsLSY
6ihJBxsXafKdCkW0S4o6j85sx56/pYmWXSekR79USY6QJHc1itcqQLg1zHbyNW1Ck9AiwiHBVIXV
bnJn/TFo0X73ZqFvW9tsfH2srZeQQyKn9KzOXRStcMDyMm9pYhsBYjEgUt/zqXefZYKW/aQzLXgC
WqjMB43mwXhCAAYdJKJNrJ0hS/3Z7cilOR0S0Snmniy9n2Sef2vMFrVgIkW0gAnVfNfatbzBsFlP
O2AgGZOqssL6ok8zLG2F6UF+GehBnFuzVV14AuZPPuvDnSn74IcMBZLFil4HKCGU9IjltBr0Q1Pp
fhikPZ5YL+tughQnC9ntw9emVcZrbhXBrrEb4Bq2qO68Rht2s8qs7RyrCnE7Lqo7Oaoe/c3QWl+m
Dm+4ayD2L7l9WH6KeNgOXcVmG0fVpajq4AeY1IKRztefDSG3nq9iGQvBhwwgnt7QwjkdjUqnYTfV
+bPynLnbTm7bn8d2ZHxJPU4TR2l+kYpQ+65CtTTogpg5uoh/RhOEg8jENWLXzXTrySC+iUMNxw3e
8VsFLdvB22XNT52TNLdO2yBm6AQIHei9/eWY5d23sLIVlsbY6DRkSQ7rc/6dTv7Ujs6dPjrY4O3K
1bCVGxqMoEQJQHF629DyRAU6pSynMSGeFF2R1rwfOcGzxGzielA0U+7L2LDmk5K0a/fUKJp5x0Au
epALIZwOcuSAcaRTjkYhtfGFTRjzr8Mu7e7dmtivrTJbOHq43LPT1Ejznxly7y9BS2YViutp3nQ1
sWJnxPPRye4ri7ZojIcYQJtor9M2Nb7MQnmbiBXDT4uv3YNy9RD5v3S27uQxtmReVPVzk7X9p0Ep
99uchvZDpyIElKoc+ZyZihdtiEJxL/os33m509Emd3Ev0w4D+GdE7nQ9dbkCNlWmT0QrO1d9zP2n
JEQo36TBOcSuzU2Nh66+SJ2pvnUab4KMVBXVqx1ZiFcxCvpNQ7fnOih15Ztm4+R4XGCxWaADuM19
NvszvQmGftAb5ymO+W9hrFCRl0W1iQ10jHNdICZoayYGyQmQ2TXJJtZkdjVLGxuK4aavo0nbnN3s
dOOMYyfgX8Q1O1kXohDgGzpGSfm1bbX4qmPVjFg5rdrrKbDbc7bE4go381ggTWgN3xoLbrUwZuNW
97puVzb4h2PCZ3faRMfoVIXAMGgT5Ui3gAewZBknrf1KgU3QE/ba8sWJG/N5CixamzkGmNs8aeSw
KJPTrWlG8H8r2JcXLJIMlxVLM9yLOMnRosRow+EVZaeqA1mEeHTsTk1yEL7WlYfFr67zZpcpFZ67
NuIsmbjFixjL/FutsvnFYrG3NUwgIm3cm/aZVWGbHeJ8vMpUNWOjow2nQpk9glT2fKlXAd/bkis+
mUYkDEIZ1QsS6O6HBplp16uUqcWEqLBFRa99HnpnME+FSRimafbaF4NEV8IuYul8nWnUPOauJ2/o
pWGjn0CFpB2RgGFaKXr6k+1nQuFAyTJkJWNNFi5UPBn6zPb6pQiT6F7IKnjsO9199ZRWfkqNzD53
I5AXniwNrPctw50B2p1pem/7Bg6Q8cSp0YORYtNe06VqEIOUun4bJ4X2qGlaFFJRqeybUHV0Sb1U
ZV/sxmnx5mi8uAuoAmmE7mxDiug7gHFLrZLaEt/0aJ6+FbXybkQ2mJtJGuM28SL4jfloyOexHSwA
RmP9I0dS86li78W0B9tWB0uoYycsZA20r5PzCaSL+c9QOhp6qMroKCMre0sC1XQJWzQ6L0U2nnuD
0rPTvOZze8LgkVvyndKzYhghish6AmYY9ZBLdSU37WTSeVLMTJcpzTxcXKVGz9Kkz/c0NmN000xR
smOjinZqIvuYGaS+ZXcTXns6oFKQxlp4Khr6BhgZgl1uVxImQadjlmCWC5RtfheDbjNDJ+5NKBus
V5iUHml15t5Jw2IW6E0XOHedhoc3D5viNghqTNF1VkFJiO38nvWpdo2uYCBF2RU3VZHHi4C+mB9s
kTf2iUUj/YfV9+1dSQ//PNCb6pbcOCSabL0ucT/JrwmRGOdijspdTvljJ1iQfs7CWWdj1lfXWtW2
N46NNLi0qnCHdcS+gwOt0dgvXaAtrOSA6NV1/8ktx/I8NFW3TXQb94Tda7V5UmlN7JduGe2M1G2o
O9VEGlpm7KE8DNzuukjK+HOeschDrDThhGpmZ/rC16za6p2bXGqDyRyhpVn/ea5m+7LrnRT97zzf
4cCFt9vr7U1DhDKYBzwOMN9oZ+fgWyME90ygyOuDFJKtCjUXxmVi4s3qEKoHsbn4hPrphza0/fc+
g3yGnLCwniUgiWc3tECoEEae7lyJ/CAWuHDn3jRQmKTphlfB/NJ3nbdtMnu+asIxfwoU+Jo4MZxX
ORXxtc2i6zSUCmvq6ER4CXtxExWyvE3tTKcYaKK1L8m2QVwOXczp5hTTRx3dY+ijOhfpatpIXdHo
abN023m81mkaA+PRyhkunYr77/QsMzDQLtLeyqmeK7QIT6HyIIZNotsMi/+s0+kqp5WDBEyq/E7W
IV7Mv7bz/6o6dVv9KD51zY8f3fWf1f+H+tNSKtkfnbgrXuM/35Wflv//3+UnT/6xtOKMv4o85Ccu
Xau/y0+O+wcFVgr0LsWfpdZKRfK/0YniD6Eb8P2JzKL6SmLS/6pPzh90U/ijK01pG8R3mf+m+PS+
Wo+cjK7jArtfFbeTnJqXjCws57V13SRavEH6ER+puL6v0/9z8KUf8qaM3YcNv7sfSHMV6szWmx3d
gk02zv8qEuifw6+qQY3QCrCNecsiRUCEa6wXbwJv/OYB/qbotO+3r3oLKjIShENd69tquIwy8gfH
8rYe8iMagvctoX9++9IBeHNrzFFPeBO0xk/HALikc5El+ueSn39aB1CSD1/DvpNQunx7klKMhTfY
nKT2YgTWXrV13fCrU+avWpGeHz7Hqmb4z5WsyunIQto0MsbGp8/rQ6hgM22g2rRz8WqNxlVNfOVZ
EUY7rSEVaIzQb4Ju/GRrXU1eJlWRwz9j3+Na9Q5GDbddbfc8rsi8bTvxoNnyc+tZXz50+HXHuRut
NqqcsvVhzUApE9dTVe0A3FwfPvz7dsv/7qGz6vcMgZs6SWbj0oYIL83JQvLV3ocWwiDTja9b0Rzp
SOwZ7s5quMezHbQN4Ebfi+Bs2Oomd8URzcieJ+AsL+GbN3rUGpPNpQSlRCWsP2mkk1zXLEgpJ5r9
sRCLfSdZ/v7mJBThpgJaBTdKdXfajJcjsp9gL30+/Bz23Z7l728OP+llC0AjYENlEpSQKx3AoodG
7vDR9/341ZgPzQjYq0UNI7ONJ1DwD8zKG1urjryj+378arRHE0HRjR61vjAJhtqYaYmtJuwqsHOH
f//yJP/pTv7zlq5Guh2Fodu7yI3mSbuPMTlkdXU3FSVooX5z+BT7btFqGGexqDuz4xSEyV3XbngN
zwfkd3Gk07jn8OuedOZS8KgH1fiNJb/rg4sLwzW7eyMc4yPfpH1nWI1kUw66GGJe0J7wixOQMZch
ACu4At4HL2E1gvMp0LqpBSvd2BjVLce8DSDxRo33+qEnsPTb3g6BrrEBAng8ASbUy0GZl0Tx+vDd
PvYOLSnRbw/vjWHWJzXa8CKNv+iWeKgbGqBDeFvV9pEv957XVCzj480g9nh9dHJfKRViqYJY5FtG
fTW5+dXYuJuP3aTVSG5iwd5q1Gq/ddwnB40tKg4/S+vnjx1+NZKDyc7TsEr4pHKvTrw6xDcryIDu
7fZjn0uxGsqdldQUWJDxp970OE3zfWOm973mPR6+gOVW/2amWOtOdL2OsHnr4N3cDC5ClADj1qYy
/3T48MZyI35z/HXKXwLcjsaR4ufXFX6H/K5x6+tYa79ZlBooRDmPYPR6mK0Wlc10abJ5sDwySPSH
f8Ce67NXo5xSsRPk7Bf9GXD2KSybmwFm3JH3d9/BVyO81wq3FFNZ+yFba1pe0qrL6oeLauHIl3rf
CVZD3Fal7oFYq31ULRj9qM/U2HwCuz4mQVwG828ezzoL1IJrwGDIKp8K0sswFbeeQf1Mxh8bHub6
7mfdNGWmVfqiD/zWyy5kiYPH9c4+9nCXq3ozf6i0790mDyoilejbURGWkAF7T47HEnD3TFD28lze
nMDITd0ePUjLCWZCzdSuiKuHc2gkUHb16vzwVex5BvZqipJygmU56Pg40+YRyas4oSiEUsr12iPv
6b4zrGapLnMM1VpF5ct5Ln4M86QuDCIc/0zprBwTk+07x2qemuLGaSjXVj6Ev5JCfQN03XyYMuOI
Mm/fUFivN8xyzDXZVz72jGqrWr1FUFFG28PPYM/R/5IzvHnQAyU5VWXj8qDF/IRNLdyyCSe852OH
X40DGMOVMBWP2CuCuj2XvWvZ8DtLrDKHT7DnRbVWM5GXtCk1/aHyXVnAVPA6OgPuY1kUf4rQ/uCq
2FrNRjLNTRiRDa+R3X2Kw/Y+6uYnz239w9ew7xmsRnMYqJFKdlj7svBeCviwJ5GNpu5jB1+N5BrM
oav1eeV37LJfNDJGd30KC+5jR18N4Yr4h0RagvwuHWSqBqGmyRxn87GDr0Zvo+BQVhkHpx8FgawQ
O5CUx0bVe73O/3YKS9Xq7QyH4mUQ+M1KP6Ffpj2GcjZqGKxlEyx2395qLrUogAbZB5jk7loZLAxb
j/bFqWH3wt31CAuIkrZRbCjMupU1no2jSsgGcJ0cANBsGHzm065ICLamuwTX1mjwDs0JShyrTbvy
2rNMZ3jRO2qfn7ygFN3WEa10z+La0QHHQwiPN46w2gIwOLDNu852tOQbupq0f80KGS3xDl2d3zgU
OAA6xIlUl4RYAbQbq2ZSZ1WDIvXBg5OuKKoGdXNuFJbqt6iuMd2P3pAXfi4rR9/Rn0q8XYnaKXjo
pykiOqcO9IASCSbU4oOPczWR5ZNNdbvnm0jVfQLqWJwJci8+tlo0V/OAGBpLGXlC3p3nTfDtoRVM
U/JKZfLIC7NnmjdXc0Cjh5aTGkZFaYXEs5JJwBq1F7rEnw+/7PuOv/z9zUScDNIbCon5IkFX5mup
hvcNfxw2b9IHD59izzxjrqaCyIn1vjBhd0oxY9CVLvqkrLEfDh99udO/W1GtpgJy/IZhqAZG60Qf
D3RzcsmSd97UU0NOjxXXV72hHylG7btZq5mhLuJOljP6+URkEO3T+ktTIGtRQX/kYvadYDU76HFD
kdwl0QvMqwjPPKIid+ac9F+pj/y3y4CANfxR3v19b96KBvedZDUgEEMZs0YPy3fCnMyQCIvgj6qP
plepcUlnhx/LnoduLPPfm/eqy+sx0KKOx2JnP8fKvhB0vY8Muj0f37VVqerHZqgVxHwKXs7nosr7
53TWytfcVuNXVVrlz8PXsOfVWodgkww6W0NvslivPeICrDAGIBRqjnlVp7OFfTnWBDo2xsufh0+4
76atBjvYnMzQ8cT60i1f+rIf/ThGqPKxg69GeiXHIJlDPmsWTfnTxcPJl3PUP7aY+CuP+s3zHnWl
WhFT8SrKLLuI3CK9BMCpf/nYb18NctwLSBXKkn1N0cuLqLD0Fza56siw3nfbV8NaTnk95y2LOdSS
CAYKFy6UTnTb4d++721djWnTynovXrZ8bu5e2Fl1wzLoxYIg2CO8ODl8jn1XsB7SjTERH+vyjVOF
9QPW3vxjzmH/Hhlwew7/iwPLtIokQmeCBFAO2i71CgMawziKy8M/f6Xz/t+qSF+t15VuBoGTuYVP
E7hL71ByI58KZAFPZmxL7TMuetJIMBCfOwR/xReuoxp1EWlClEfegd9PitJbzVejjFm85w2/ALXD
VagboI06L/lsu6iLD1/lvlOsLrJNbETDBUpMvlk3cpgvAzDSEYFvhw//+4eE2fD9jBtOdHmcpix8
L9HsLSKreJtV1cf2ItJbT02pE7tDauW+Xbaxr+y5+VwSBLGNZF9ER16zfTdoNUORMlzCi9dzFgpF
clp77jYwzE+1mh8/doeWO/dmjmoqtH+BF3OH0AlfuZ1Hgl8+mHcfObqrr+5/IzH39Qkr+1HV4Pi1
PKEKnUdFlR15f37/gF199QjwRc1sCPnsBVaT5Ffp1LqU2bBad2cfu4LV/Z/1vkFyaxY+RnJwgdOY
jGBWU3vwjkxTv3/AdPrfPwCnnRlhJidow/i57dJtNPdPbaZ9/9jvX30lMvR9ndfPhV81UKGn0Po5
dyiYP3bw1UcirGejbVOZ+2iLzjMzvTDN9sgaf3mAv1nC6qsvRK5peji6XeEjk4OD0I1+EZn3ThRe
a6H5oXcfk8j7W9+RC4EqfuDdR4+0sQ0sBogQig+O3NWd98ZUDaPB1z+xosDceYhy513UJYTajhlZ
tz8/8gwkuo53A9iFa42HNGSIkXBDFnLhwTZLNR019+ET/P4Fld4vTyJu68GLc5/QiYcMTDJSvofQ
CDaHD7+ywP/3Oye91VPAx9q5esMFCOBMSLy3RjHc1Xa+0aMS5uOEmM6+VlbwUy+BusTHKhp7Lstd
fdyKxHW1tANh384WvOi0C88HpVWfiojcwMOXtu8Uq49bRlhkr5tAW5DbQm1uAe5UmHWIfRLukYez
zBK/DhO8Tu+fvmfGA1SYSW46ESGSw3auniLTmW4OX8HvV/uY2t8fPpFaqkZkj0RzF1l4AWsHlpXU
m/YFzwzajYJ8YEwoRic/9r3Dhfz+jJAHUhJuADDmoJWSWwSyNaHQMHeAPGdCNrvDF7bvvq1e6haY
VzKGwKsjVQ026PWFoRbNhFMdPv6+G7d6qaVX6zRxlbPpjcq+djxNug9kjxiAPJnUJh+7LuSTXNXV
w+ET7rkguXqdK1evKFtwwiHzcL6UUR/0p4BGovjIOP39hPwLtsGN51HvekuQC6PK5DGII4tUNzxi
gThrrJp56MRuKQF8Onw9e5a/QD7evwiVzNtUtEoQxhIiqsZC4lv5BDVCeZn2te+diRAfe5yW4GYo
TWaKvZzInRDX3pHF474rXv7+ZmmUhSofMjGKzYhXHjxv+TMa1K7WB5IVpvDIGnvfc1vmjjcnwafn
jK7qxIa9onwOm0YSY6hnR/a3+y5hNT1kbhI7oAjFJrXi+Ad6lfKqbW15QisdyprdFer8g49rNVOU
2ohhJBJio4Xo64PJ+WKKTp6GCGJOZxxFfFn7kLyZfoAqMD6m4MYPn3nfDVxNGE02JlVl1mKD2Hie
Nw2V3fCsEp4VfvAEq6nCJCfFJXgbzr0eUuFK0zQPgeOhf/7gCVZzBdnqGslllUaZQEk02KU7a5+k
Zuvh6eFbtGcyWsvRWlfv9XESDCAZAG+MAUKdaEMEvzdPMLZr4xRtI8yGR06354ms5WleifKY9MSA
MFh3zs9H/JiwlWN8vv7h6/n9d9Vby9IsmzDjsdKk33W92W0Loo71zbwArjYVK8XpyODZd5rV+K9Z
mQTWlLt+Zabz55TUw9u66hq4EWV0ZJW77xSr0U/siWuMgCR8U5tiVqA1QZjeCIvoIRUukZ+H79e+
B7L8/c0cE9ESSV1ZuT4icrXT8JndeqFBBt/HDr8e+gFBUNwhx+9lbS502Mkm0r2sNocPv+8erQZ4
P8hSsvFzfOxy8+cpHdsNX1aouLEBxPLwOfbdodUY73EwKpytrs9eL403GUhUHGW6gtF3+AT7LmI1
xlNPE7U3LY+gbiyPgI8ezhPMzR6QspYV9cfu1VqxJk1ltYY2OX6g8vna9OYazLdnXatBZB9bEq6R
QLk3jCLpQwafbQCGFiFRYfdNSzrDpVXPnk7ocOTJe2gElvOxxdoaqQI+0vIwGEh/ILY78yPcTERe
T5lmHRnpez6TaxUbqWL0lM1G+oYWWvKE1DZHnFVeH5A8kpsDmMXebuIjJ9szG681bSrEIJuPvGsA
9ip5rve9hosLCelAXA0xTzepGKR+5RqdMX09/PYti8Df7BLWGrdsCgN6NGPgYwuIjJsytOf2O0ZZ
+NXwlUr4rolJxEZlZlF3pRMyYD4rYCji/vDp94wusZogVEAMpptqAR1OrT+L7AyAtiOrs8NH37dS
FKsJQgBwiGuz9nxL52I2sxEM3cYNk0z5BMv04VOl2WO+tWe3EDcTloriGuyUmzy7qSnEkQG+7xpX
M4hbJKIqx9j2Kxm0mNpm7wdm+/Fj7R1vLZHLGgv5zJRI34bb4IcK1nrjZsWD5sK9nfKgP7Jv2XMZ
a6lcbzSOi62M+Ad9Tl4St9bugiELj0xP+47uvv8Q1UR5k6MjPbb6OBrAFbn5fNLHjWo/Nrbs1aah
jWslYHi6fqdGai627EzzS11ZttoWcV/h15qdKvxe5XNrHvl07JnZ11hH/KQZ71EDmtQNQAnMFFCI
mEjD+segmBqPvF77zrL8/c0nfLb/j7Mza46T57bwL6IKITHdQtPtbs9DYic3qjhxECBAiEGCX3+W
3zoXCV9wV/kulUpEg7S3prXXs1TdGGBzIHIJV/sBNfKNQvm7IOqTy7a1zizgsduUHczQ+zEfDjho
mXZS+eGZDcJW169yQEBc4VhMEIfSgxevN5ASOggY1nycA7ZaX6UA7KLaiBQIBa/vmsQV5LnJmT7T
w1uNr0KbBKphMOFdDgWcD+5xXuhR+BA77NzyfKv91doA7gtQ3et5gZltHQNCT7s99gPsc59mrSqj
CtqaoULrA4dXDKsxm80ujPE//vBbyXdtdhg1HoqwUcp4IEALUjNeUMde13X+Ah+YRxs5kE8E+1BZ
eP6GZ5YDGxPoWmcGipR2De/R2ar85joFakxHC+N3BmgYX/Iuhab7zKM2wm6tNmu4L5aFOOYAgOYb
trfVtGcDHJ4PA8yVznzCje6nq9CmUwjudAVHHIoAf4iHtswIa8+ZCb6n1n9M/fT9qX8kjqFB8jNL
YA6EdV2GAPzuVNUVxAdlAuHtS9/KEe765ZnBttU1qygnKAzHPWsJpBWcZ5JWA2afL94FYNn1jrca
Vbr2rGps48VWIY8Zn1dAvg8HoJY5AR/C69NQWGBJPh7ZW12/inqf533lLDh/gquuOg1BwJKpbuVl
3FTn6ku2en4V+Di4dSYywtVdj7mBJxZB1eyVAqTw7VOvsBZWV6SYuhwG05nNxyWFZ81TGII3IjlA
lB8/YeMN1tpqv3QqFkV8yjopcEALf5ukg8/FmdY3luVrIRlVJUMldTRlqnG+QYIukqmPb1VfngaF
Yo3PvcJql1+pBajlPvj/V2AeSsn9CRigz7W+Dm4fHNxIkCmLDdhY3nvr/ec/0Cq4K3dSXPZovVv6
HOZM812ugpsRXGxAp8Ax+tw7rIJawF+tdb13Phbz3lqYZ2acOcsnP7/3d36CgYqMihyNR6ifzRYm
5ixHHfuZ2oWNfOStghhe9SGXc4Wf7ukLFmswVBl4JGzZT4o996F7Tly99aBVKAOe4DUtdccMNxUH
07vw++jufFu+CkovguJc5efWdLuWkPULZLgtoAhZDtoE5fYKNlgXjoSFG7iB8HbPxMTu68Lfdfxc
gdTGq62VZS73oecUzpBZ1GWyujxEJeNJb4sfrCKPIYBOnxpma2VZ18e2xCJ9zMoghhtRCVO9UYMT
9HHrG+mcrMI8pKWTF048ZKAsBHsI1gaYvPfhLXKhPDPYNpIhWcW6HZnXwPAa8BlYVfQgZdcV0DNW
hOdUU1s9sQp3r7Ngbat8grvcrB5i7Qd7VYMag/FMElfH/jW8xerDxx9s621WUU8K7ukW9kYwnOrl
CeJ+cJKr8nM1P/F/pVp/LEtGzRXNZ388DDH93jv20vYgfTWgsn7867e6ex34/VzW8+zAS0A4N8i6
sKLN7ytV33/c/MbM9F94/vHz46KoQ9KEwwFXn3UiTA6ueCsepig/xVV5rl5g4yXWEjPgTRwNC7jx
gArC607DZguHUbdDYJ8/fout9lfbcc+lBvLvyMk8XWRNzx+LmTx7fv05BRv8vP/O7VFhcgdLhPnA
+OIeqMVVccWrIQGhWmZAnRcHFE/TlGkI8G0B/iAb9Tn130YPrYVBU/7u74iWDxLLw5t5BkeiNrF3
4cxRuFeRHM/sELaeswp6WGl6ruSAuLKivK3qCrBSD++qPHj+dPHvjztq6yGrwOdR0cHTUI8HMym4
Kevltq4VwHieupPinCfCRsC/+93+uVOIm4AVyqkHeMKVb8HoFycknPDu4zfYGmqrad5DmbYedIFs
MpkbAvtKukyXarQPn2t+Fe4AwMclF9V4gO1Qm3htm3HTfpdd9Mmfv5remWEWLodoP3KAyG343pTt
CUD6MzPHv/s3WgstW8N5PtB8wNTngMLTgYwZWew0W2C8XDB4Pv5I/54+/semFwUTKlxQQIjV4nQ5
1CzJp/YLD8Gx67qb0evO3Gj/u6vhDPb3OII714SZA9+qGrGg40vm0R72kSL7+C3+PUzBTf+7eabM
DHNXULfaZbrQxrtkn7SkiFehrGZ/CFqFzSslw1H17QXKgLEiHc+kw60fvgpiMJOsGEf8cK99dBWu
kOO3z32RVeDKuNRqqdCvpI1+eLy7qeLwzHnq1m9ehe3YAcw0m2A4gFZDnpZ58A7lSPvdxz98a0Cu
ojaCvXXpStQJEn5bCXZoB3kJECKE5u6913ufHPar2M1Bu3EUc50M+fgepWCp4wY/un5pYN/cwTbs
nB32xrdaC8ow6rsOhvCAfC7wy8VtXweWSmjO7JP+Wwb/70EOPFP/HvcRfF8HBiPDzO6jgz2KFwZK
OkovvushmW+nrMlaZyfv9Rfe7s6dtG2EcrQKZZGLjqE2fziILr8e3OK7nwPC2zr89eMBsNX+KpYN
7hHnueE96KjvzDMa7LhTPhQims/0/dYD3v/+j3WaHkcX16t4QCT9u0g1r5BtXKPm7lPTAgy5/m4e
DlywEUKJdKZregcTiVfpyes+9M80vzWiVoFNYPhNqSXDITaUAXHtA+LAwAX/+ONvTDprpZ3o2SSx
AncyuoxDUo/jawgYagyLRVLQT1Z9rxkmNh6ZqWIkkNBzDXCVFbROqDWE4fZOwQD13Gpvq59XMa5M
zThuxwbgktQPB3A847cvLpdnlvsbza/FdRPAQjqg+FSAwuJW5H1KRn0t0NMjPIU+7o2tR6zCW4sp
xOm/xY7CE1d6Cb+XhbnmTfTlM82H60hWiwOv0rqRh2mRP1sAlzwHi4uZL2dWMP/++WG0iuRxhpRs
nCFwRXFYJFJcfKnvRejr20XCg/pT0RxG7w//I5qhxOIcAhxAEHX46svq2ArxqMr5UxN0uI5mgK9g
uYQTbNzDtPCA1R0VT+E4nFte/Hu2A9fo719feH3TCP7eBbTk2Oqo7jSL4aU0AA7LygkA7YNH8cfd
/e/YBrrs72e1XjnaBfCFA9HkuixcEAVqjRNCAiEedEXnbqX/naBQpPr3Y2D3HM5+j9IwYgYy74oR
U20SBbBhP7O72hpWq7iOJsMVyqzwHiKYd6Si7LZX3jurmKjP9fo6tueggKeD6ZxdTkAvhWU8cW88
T/nnNoj/VbH/78QdrjkdAXg5NghGDCtsqmocX4MPCREEvB+xLyY+2PVWtf0OPk1udSg1j3CMA/fT
9pn4OGxTEgzQOmTOQ5hbsCmAx6XjkIUiBsNUtR4xe6MMvOVHv7Q/ac3Y5aTK4TQXYsIB4WiSeIkF
bHHdumDLkyA4GbnXXCzzrXAx/97At9VZdrR2RH9NW6rjlHq8nX5+PBA3OnANWHR5HOae6io43NIq
2M3SDtHvnin4hBcGR0xnOvG/w8h/fOT1UYmPLZTQtGG4FY/ePGn8XxAyjKeR8/ih7acXaspvo9I3
gV7mgxXTeNE1Q/VQYeWcjbVwEzu3bULkOKWSsnsaBx7cnqtzh2lbn2G1kPKB3fDeLxOznMO3ZYqr
+MoEZX1hmFs+f+5LrzKwcEo6LdNUHYbS/9pzd4cwvK+c+XORGK5yL2o/59oJDPC3YAwkwBUeu2V4
ibtztYYb2TF8TzF/5HaIoOp86W2F6t5Geji1mfWQxTOsy3YLKJ2wuMZNWXTsY6f8nLkYGFJ/P5J0
MTCFk1/BBMEJMlYZuQcpYB8E8KAacDB1ZmrcyMXhKhcLVMITqml1AJOjQIWGgzzszSfVNHuAPM65
BG2NsFUqJi483Ss9wuFXjsUjdgrsNhK5/WHBhjizGdx4kbWMGJ5f+TgFEAPlBXwy9qNvCdwasX8q
YJftpeDVnivL3rjmCNcS4lyg/phrWR3c+jePXrBqzIaF/lYl3VmtjhV5J9l7N4M+98QYff6P/LGW
FDsw8UZpbVMdlsa5EETsIE1K3MGFOf2QgBSSebLb2+iTvbV2vwyBhYkWGcY76ITC4RjL3t+3UQxL
rQAgHffMyNsYE8EqZn20DTpk6IDhM6orCx/vFOze5k6iUuzMsnVjBRCswhbi0g74J5iphKE/7IOC
5GnhuOeKgbZaX0XoVKDwH/AXcQhmMN91MRdpKfPfHyfMrcZXcekCjyQl0Ms7MhUnl9OEtcGZD7/V
9CoY3ws4ehxm8N2yMJwgobKMdIePf/VWn65WRDOE1UWPoptdVXiXWgwXcXeny8/N1mv5MPxAQeIM
UNigStOdcFwL5EvhPOSAC33q16/Fw9wPUUJDgXGxI2qvokb1CXVcP5OOePv4CVupYy0WRkGS5j5U
QYem0W9e0b3guBZcEfdeW7rnTnBrJwEazjy81ercON3IjGv9cB6EOezjx+IgZ0/up5bbE+mQHXua
kxSGItGZDLyRpdbSYWe2sEKp4XM/DPRSU3bNJ35lqMmAFMblmbrCuFuSZvxc4QBMxf+eIW3pdmNP
23iHqljH7Jv3jTyk99E54uFGnKyFwQKWs51kTQwpYHCVT/5+9rtvH4+DraZX0T0La/MaQKFMDiC0
NGODVC79h48b3+qHVXxPcPpe2rzlu1qFX7kJU2d6ifrvNWpuaeM9TPOYFvU5W7WtN1lF/ALxXg8s
T4Ea+tzdDWIef3PdxJ+rTABK++8+jmFbzMIK+JCItQuc/Ino9k5Lfo8TBwbr4++18QprA8wxaDjQ
GTTGFdyS2OqetOcESBvennCl//vns2AB+A+G4QcyO3S6rKuypj/CwMIuDE5a+iRmH+60Dio7UfkE
2ld8bwbddlmIe4rhh1iMZocBK2d95vZj61XfU8Qf61jrdARimeF9O6mH/FhNAGXsy1AqJ/3ct1xN
6k1RDECwi3A3xovjn6Kqme0eRaW4tPv4ARsr8bUOWA/VuExcjRm46ioDw/Cu4PVNxfWb75r92J07
0d5ImmvLSSwZfapojeeoErghGFJVZd4k/ehc1Cz8VA1nyFZpQIUT6/mAh0yjqRKnJjfvdMZ5Ic8x
6c/MmlsvssoGTIwQq4wwtS69Zd80QH/l0wuwom847Hn9uE+2RtUqB4ChCPcCykHbABImiRwHAh/L
3P2nWl9LhPNorlzmUGhjcF+RtOCq3ciQDl8/bn1jxbJWCDMcBVISdEM2uH2TFAGHO+EQEyB12Oeu
rsO1IrjQhrTwWBoyjkvgL6rQEDgG7hKeWXO9n8H+Y3OwVgEvvjDdME6oO9MYoEBYZrPrX3tFdNEo
dtHk0bMIz0EwNnp6rQbGbRiAcJHfZ0VM6r3vNk0Kn4Jzcu2N2F6rgakB3E5WQ591bZ75xL9hFJbB
cd/9Hgm4C+X86+M+33rOauE+mg76WYAUM07kQxHkd3UoLqXqblk/P74b25+ZWLaeswpvvxoDh3bo
GUPIrYYVEqyEHqRxqiRs+G4uzpncbfXKKsSdBZxPLilkd/Dk38XgUqRI8uckqFsRsoruBRbqvJh0
n4XKey0ku8fN/+9W5WdWjRs/fi0DFrWo21axMfNjESaOx+BBvfA2+7irN7LfWgIsSQX3TQCG9i0f
R5HNepxRljLWRb2fA0/qPdPKO1f5u9Hfa0UwnyhnpMSroH79J4qZr3Ge+TJ5fo7Th+iobPnlcy/1
/rJ/zOJAHIXDEOA5To3Trs43N1bZMa0E6KOwhPzcQ96Hwx8PqUoklmjxdBYpq5OhnDBB6W5KosG7
62v+qRLjcO00GePqe6h9X2dTNU77WkRe8h9bL5+J+VwUeqton2saBIs2OiM4C0hgVf0TeM6rOhe3
JpheSdeeEwtvdf8q3BdRM8CBVZfFgHgmlaNOdeWWcLvPb8NB/m666cwGfmtQr+K9CedwCCMOQGE1
iUQxH8DHRTWJDiadaOueiZ2tyFwFPmdMalIGeMzQiVTmFcE9DdC6H4+v/3wG/zFvrcXCI5kBHtM5
Tk7gLhtWcO2Z6b7KW5OiXurKGNCPKsc++8wegeW5iQvW7VEPohPS+fvBB6Hu4x+y0W1rBTGneNQI
4XImuuF3QKMC6l71mHfkWkExHXTnLjk3PudaQYwrFVxczHG8Z46fxJPzs5XN08evsLEEWMuHK+IR
XtEu3HfBWKesAyouNj6/4H09Xk5LPn6Fd7B3qGou9h8/cetlVtmBAH7YLhD17hdupZ/2hAztZUBk
E51JDFsPeP/7P9KP6qMRexUVg8UYZW3fJdL95ILyP/jTH01D2dsNs4emJ88DCHLYxeE5zdDWr16l
AHhlFFyEHT7LuwIyymFSX3fj51Ti4X8eVX/8cKiRYCc+t2xn4RvtN9UVkLt3LnC/n+vTVby74DYv
tK7ZDnKFvfW9WwYI98dNb2SstVtko0hXyrENcafQlC+yA3/SLGSBky3pTgz6hcfPPec9xv/4QoVT
KRYZHuxr5fQXwL/MzZs3wiP9Iq8XI64HrCzObu6D/04e/5HC1jLecPZ4M5WdzERvTWNTIgvpqaz1
YWHfJxpMeYwCAfC6lwrtxSFAlNUyY5XuKsY9OA4OHYr4W6kCUe8VycsK5R8d78lFL4ug+06pgYUn
NtHlUCUz+IrawL27oOQyFrDHuZl6bkhwtOCDdXD/842SXxhs3NunFkhgm0wezFogj3JRBkHL2u1U
OpGhs2o/L4qE+W7uJgOHLBa3WMjzApxIG0bliVYU0NBGqC+AegIuLhf9TbcL+43qaJCAwqVzwksU
BNYcTOkA6Nm4saQ9Qf0oTsoE7vXcxAOQJXNhsamqY8DgD43PWfHdREQ5p6YpWT6CXa0LkHuL4GAa
Jg+jK8AN72dco1UFPJoXYFhRI19TFMiA+l7vcXo65mlpTb73nYUBSVwcpYiXFwHD6OeG6DSy+V4G
zbGNtP8+hGOaysJYu+Oc1mlQulESjW4qA5ZRLy6O0NlNh6jpvT3sS3eV8n8pPV8JeLGnJLTX1HR7
v4U1NZ/MYZ7kofPibudOmqRFFKa9W+IubpYPIvBS3f3y+suyNV3S2j5lqNWC5dQlClFQhL2PO3Ho
O3my8wOENGlDSriOX9YtZjQUwAlQjEfo502LmWFEpWD1nS3yUHlun479mPT9a46cXmv8r2641cCP
B+OvnpS/UD3+Sp1X2OtfL513YyOVqKpJZ+PuB4lvBZ3iCO869X2afmHHFtgH4z3qWZ8g30q0Lo4A
gO6l0kkwf+ljtRNLfxVNX00ubvDNryFPO/oW/PCq95O6x9Ss5wJI6+UOLudd8m6vnA4QbFjZFg/w
g4WgkAfthY0BrLFAit4QYLwBI+XtjfByfoBRL5VJUEl9ZMqn8w5jE6ybvMSqD4d8ephjfPhe7eal
i2/wad3EYFbBO+Besm3ZTzp7x76xj2U5Bok2/qnW8goEWRCJ6c0k5N6d3wGnYI5P+ZdSTG808CUq
9NQObIYK5BMD/Ikjnr05fxqH/s5fMOS6jiYRLqGyRorXdvF/kMZ5ZjF77Zf4WoZF2s7mcnTtTjje
F0MDlJrVc+q6ws3CTgC5DgSd9naVN9zIosK4qKefjin7BEZPGQMKmo+PNVjAGqU9CjKzyQcDaaYX
btGDQk4eaUF3TOkwmVv1QIGhVbG99r1nEoR7lI5ntvSvGi/ERQ2Lv0xGAqsrH3I4IMylvZJhlPlq
QlF/t3PqCgf6RxrEe4eQGylqhYK+/qYHplL0epcL99i65QXAZ1kxRheG2AOodpe5aJKuJJddPtzC
UD7ftUWbjSI/wrctLariG8ItWSS/zfP5mbv9DrZd6UK+xXN8V0127wRhAt/FdMZ8ijQoYI3Y4M9l
HN8oNK2MSUhzy9r2YljgylapDF63d2Pv7MdAAZRcJIVqMniMZAZ18aSPy50e5W1e6ItRvoXBT49W
X2Gnf2iKCCbuWJVV/snjfRpo9uwVAjtGkdD6qOLi0Yu8o6tgrpFj24Ia7IPHdLkDE+LKo+6+gn1J
0hXo00gbedUbXySjF73OpNxHU3tHR7Ad1ERfUZmHQ6zo1VPqZnkv3bfTKSfN1RwXe416aNC1G/Oe
MZ7g+3PXmOUi595jbSHWEDNwD6CAYLnsxXnG3PAOsxHYgcangN36ah+MLr8IBYwL4wCe3qqvUfss
FwyKcTdhb7qzwVQk+QA56+gw9m2pePMIh6pYgQZvF56No9c8jSXucxJIacK7wYvYY2ltHCWhacbH
hhTzrhMtur/SMh0K4Hhm/suftU4bYOmCFP92bB+nenbuGBlRplV0LXx2S4cgrmu3B0VJRFV4KBgV
z6yGe0Hq+XGLGmkhwy4JfHycr7GBtWIC82qULRYlC2uQlxQfkogO4xObpuZrHecoqSEMKXW3QL3Z
gvmu6izo3UKiEl4vw6XGIf8dRyUOzWYOPdHJbwP5I8Kl80sU4hSrBcH9hrHBufZsy1JuJJYoU2fz
Zt/bUTtZTWIIZvyFVIfa8Ycf1IHnaziz4huqhrw8hS1r+9I2YjyADsVSMS3NFTdFlM513RyFhxZ3
npVuc6SyG/1dzVFQcQzKeYqvVM1J9RY4fj8+kLJmjzaPIcDwpCNpMihH/eitsD8495qvUTW4SBOK
HS3uJa+hHwa9WGHWf5ulmsiu61V8DfbBS1XHzuUQwnMsG/rOR4hNTjzuZB+B1AEtFj0x0vp7PoyN
3pdyiJHLQVouvKj8tnDRImwkJszHoe/b4xCS4lEvvvszzwEqg8GMsPRqquPud1731M3gQDN+AzHA
vhWAwe+4yavdIht61E7AbqrCer+oNzGFfqTtRU7c+aZAL36voNeBSnXQN1MeeT+5awZ2tzQyPvSY
mO5qFnQPYLs1j3PddRdsjDVikAVRkw5tgDM0brV7wVsbHReRk2RioIUXaApRGmqsG1i/fOmhayhP
kReEx67sih1sOL5rwvomqywtgoc21sW3d0cnD6aAkf9zcLxx349x7x2HHuXjtyMKm+xOTpiIu5m1
iC8WN5iYZiZvA9v2mQPTpHthfPNSR8R+Yb0bPrUDqU84Yff3RdOYA2D1xR4Ff95F7IfzDRLm9COY
HN2j8t288+SH6ILl+E3zDP0aygKiNI4j5x5g+fYwByWMX0N8ReQPxwG3PufTF21JU+7acvYnXLWE
Mb1axFT7abiw6rdxSX3nl/2MUsxJXDbGhC8hzevUEYKkkFnS1PikwVM6zGDYYYkI5oQVBVX1zV9Q
HCZSVD+GILaZrtP6pogYsenSaKTe2UqqHkCTs04KykL3OtopcmmCtWP0ouOYPcuCu+K6gzdqDpAL
rKReG5TBFTt4rpEwjdycTMfKFp6f2QYLHJ7YBT4GFxYMnDlb4ObvJMtk1Z0Pn9g+ITa0/ZwGPoiy
e1Rl4jZTVG6eJ6EShv+WGKjGSVy5yC6HzD0cpzGba4Ujv6NkZhh1pjxQ+2ppoD6KBRLEXQE0bZ1W
QRXvA/Aa0zawptYpfLWcfko75YgxYcz3PCx4G/pQlKX3XdL80QdNMh3yzuHY0HX8ETY605T4lAfI
fSasn6z18gYLwCjPu2POodBdAuFjAcOdgmShPw9O6mKJLS9pQ7XaganePTQ658WVKSs/je1i9b6e
rZpTOJq6zg8seMb52q3z2DvEkR96ZQon8YZdRaGJxzfw5t350VQOTOoN6Yf41HiGAEfvDqjYWtLJ
q+PispBjFd63DB6hbaLaYeyvzOTN18gx0bz3wFKXmSlqJz51o/GdHczsqPtgOmFAvMXH/qZwVBdh
jehNLpydBvoFdcrllOYVNTg9l3X5I7fvYkETelF8YHXXtEkBtuqSuI3XPLsVlhY7KzisbGtpF3/X
MywYaxcLecgzmyK+icE2nncNV/5yXWrY+9xNJbNjxmZ48GYRBqPFN7e5zao6msOdMFRXFw1HSdFu
bpviDVb9Y3mhalJ2z+ibGYxB2NeNKS2EO6YcAT+lbmcA3M3dHgssAmkgdLTwuatwhzgFfA8sTNin
QNy09JJ5QwTmO8z5xx3coBZ2Ayu58FX2DZKPmkvRZo0KnDqZFHBFe2OmyYdepKqGH53Xu8pNckNJ
DG8OP5A/C92BgAnzhnpuHkHuaedrsAX6KO281mEwIhMkPhYVIfqpWgBFT99LHZrXkTSdPuaVt9zA
lj7HyRXj1ZMbFUo8xAr24HeuaRb4SPHR+gPb9Ri95JR3uqS/Koh7xGUZdHQ+qKCenAuXWjN/KRll
3jdIlFn8i5iK35B2ck7QGC0/Y0kAnTJAzOQu4xBNwRPYnOAaNi0XKGGgLxIHZLjChrNQcN+EVi43
eaG68aLgUA7dea67xF/LfO6J/25NGHppG5LKBknpxn2VxHXQTycCh7cWWVwF2EjiNonFN01bIJuk
jprdCKt1DCksb1voepcQNKmrsp0X71FYV/cpfMrZkjWYPCMEEp46XRZVH/MdpkguUhACUD9YOrUi
J/edqHihylLNX4WIS5XmDUhXZVLNWoUHWSqmjr2s+2E3jUGEBaKMaCgWeFTAkvKnjyz1EkYW2QGb
B6gUPdoF9hIi0xA060EuTjYXNXvKUeFLcTA+QxnCkYFCbHVz16Y5PvD4FZR4H/MUjjxkAaVPteDu
1Qxg9D3NsCbWHDv3IbRNQhZlIL81AS+WKinREALIjBP1v8JETWOHC/fYqnoo3bEnsBJV72ltdLrB
Hfd+7PHhh+sMXmmTwbCuujS2z4VMLJxI4wugs3CuZYGYzG985Ez5EOejCa4NQxnhfS8xro/TsJj4
MNaobNp1xuPzFYWT4R1o9Hn/1CrFccg849KSgq2GCfinKFgdXC5TG7k3OBLQfN8wx+tOXT4yGWEb
JQdTJsbSCKO7yAt5SyhYP0cLQZ6+blFQV4CUA4s9rGTjOemMjsmR0Lgfbv2+c5ofXmEjeRVI2uPU
oRG1FL+U0bq9GnFjLqHcnvPlK3dIOdzLqvbFDeABJT2iSj+Q13BNgOVqVo2uDFBn4FD+tsAywmK/
oafxdYIXbIHlQURYeRLlML8Pk5p6eQIx+eRmvQIuLZmGufEeGyeOTtSraXfEBeHkXbuqgJNrqolT
YfaFlN3sujrMlwTF9uYNW8YaGRGedINKarBuKPJq4cmflVe35p6pCCaAeVRI8ujjaNr9jZAR3tF3
GPZng0ZmeM0jSMbLJKzaqnidoJ11MLnRrrIm7buQ6SNxJnd5RRmUGI5cicG7bRbTkwMsNe1d2A7N
sccJ83SF5VsgvtOpDfizq306PLt2hnoVlsTOiI9uaL7grEMtCsj5RARk0W7SNY1T30bhsNhfDszQ
KPQIpAH0ZMfjpvBlGpp8DC4L3njza6VDlZ8GGqF4AIdvpomTHH1V7RtZ5NGbP4ycPGF3w+1+wjJo
unOJEzlPbu9F/NTVstTXceFXyy6chNvcy3iJsL6HnAs2AkkfoBwgui6XMXRNArS7XHatcRfrp1Ef
o17AEu64x4H3bi1xMeVGMHSOMMNO2OnCTwrrQYojK3aR+yZoLizEpWwXCOFUu8aNFH+VgTLYg1Lr
1h32kJ3w4gRV5VZBKBcMQQUlUKnIpU8KNt2SxkWZ4aJEFD9Z5QE7GpFKDE8ObSMMu9B1oEUrAlEe
KmzBFhxoVWG/XCrZto7FqYuvYU6v8qrEP/BZr6+HQuO3vIv/qvy6g7mnesKiwctVwsqwj0/g5ZYD
bqeb90yQa5xTBSl81wKaaZd7KkXp+1g9lxXuxuurZuR6jhM3wsD7qhBo9Ksu9Uxx2OJiTqBpKGnr
PoOlOUu6y4fQx8lRGEwS1RGuq3Dg5Ey6ng6VRTR8811tpr0XVpKkmGV7e3LafCgzH6f8VzGWMmZI
KGnq6RRJExVtWgd1KK8MVEjDjkaEjBdOPy/+Ja7eQv+LS2M1uskoOZkeuomXQ52aHoS5K+Z07zZc
uGEM5ufKYBVk0prLEjd0dIaH8gEzNyacZsAFwG3nBZxeC5rH5o7AMrqEUMPvhYTQgSKh9snUqCrf
x6VAdkf9Tz5857Xs/4+5L2mOHDe3/SuO3rMvCRIA8eLaC045S0pNVaUNQyqpOBMcwPHXv5NVbVti
Zyuf7928CHtRLSm/JAkC33AGlQa0KJO0dEJYGKIItWVRUunkcTqVkH5uWWY7TFlDrUMtnmmt4RQz
2rmo2bPO4F/CuTDtLU73Qr+CTEergkLSLsMzgckAu+OmzslLp3VIIB1ravTyVfSxnZZumqKWDR1a
jLBRc0s1mPS5ATDDGpzQ1Ez0qPA1rCx2YLzQ5Rs+63HyCunGEyI+VjalpZO3yAMwfTXTcg5iY6ZG
AM3LJD0Omi1y6FixRuiu2faTekT5O3dXYNiYhmeIkYqNkeKY/JGAylVck1RIBoe9rLXGr2WlhVUT
4N3N552JxqxCTmjT5gcL4Z0Ba2OF93Qdl3wwDjLVbP1xlJrgjxnNxMaSXQmdq2Lg32JU4v1z1pQJ
99JRUpBrxmZOkU3zEK3TsOsziD013YiGA1bwFzZYmnq0B7yqX+0KkNHc09ABViD7i7wfjsByZvJx
7nO0ehT4B4UrQjMnVxO6u7pElpfQKbDTMYluowIN1Z0aOSs2Y6HHNfq3rEAlY5EiIg9siKbKckQ2
hRZ1xjbPB4GUpMrCVUPMygbnJ207w537Co/AgxPGqO2qkqa1O/XV6XAwEhKbD5TZMk9W4BOFVuT0
NMlrb0yLjG1oo2LTr+NZDI1Xo+FdRI4JYyKQLlMSAWNbSdkGk85ZGZSoZb/DpFzbYktIw+9lkcWx
P9dTONpOyZsyf4TEt1FsJlmHexkRVF340W1DJowpUdmgu3yc8jx3GshlO72Oxja6iXrREL+JUCNt
62qEriyaGgQjWtWpoT0SE53EeDdVwkygdIcHGG5bWzQpd6F6wtsAVP8xfkkQXgfplXRdeDvE0GPD
MHlI6y0IStW0hku3+WCWMCI5WFTm0VMHW4fisTHtdA5GoWedFwmL6xudoLkK7c/YSK6Stqn1ezQB
ZXxouBGSa1DKDPin6BKbHoRi5hT8CSfrYisyfSxfSjZjSHT2leopdBojpk/dlZ5Zo/ZVGqqvE3fk
aG7+GIwqnyD/0edWvOJDT+Ov49DX8z6LZaY8Y6yAxHAKlnRJ60ZJNlhbvBYD82sYneRuL/mIg1WG
RuLVkDWwnkYii84dZANyPDZl2Cg5MTbx+L6fa7t7DOGEaL9JFQ8ZPhbZgv6imRVE6l0hUX1N6A5D
1hfIiBOCW6Rjox3AmmnRBK4aWRVf7Vma8XWICb144KUcwwTUccj0Td44KOyfa9hedsVK5jFUbaYq
modjaupEHMELm+UagyTOv9mxiIrE11idhbth1piM/WyKhqL3NdBv2V4N4FLYATabaW5cneZFs0lT
cOqcyaT23WRT8L+dcmAdf9DSvh2CKAQv7jjYXZl9IzBCFS7MLPLsuoZApv2AfmWEZUSH2UYuGqK2
Go8sVVpzV7WmWf6gZQt5hdGIct0FxL9oUwdpU1i+zgChsX0585T8aPK5g5mNDqWNRysbO7mfyFAY
D33PMn07V2pU60oCS4n1XVl1tUPFGZNrM9e76JHMYdn6ZahDaLBDy4PcWCgGJXfQXzH5DjTeqQoG
Ew7jQSyholNDzN8uyw2mOwy5Au0xkuKOlYdZsklbxabvfS/gA+FI3o7GvdZGslvH1sABN0Btz7CU
yzgK15NV8hRnG7xJjAfY/4kSPW5qZTATMcce/Se8WQ/C1vOicjUBN4Ryg4FFEaJ/PQm1DROTm445
U9AT4xBt5yPVZYXsvraL0ERHgRKeQNrUytKS+C1wni29yuFMIIbDJCIM+II2hoe0FVCe5OMXrZhA
cnRiQ5myC5Bd9TiQ5cyM7CmOT040bttHZnZIpzCKrqfCaIcJTW04jkGDJ0NCyzGOkidLFNHMUY6h
ClIGoHnQuJUVGuxxlcIvCblUZ1/nQqQD32BkV0nmzmbKm9aLetHpk4PGnt2l/sCtzr4Hc7IocMw2
Vpc9VhqmJjdIDpr6mDZpaL8Zion+jmaJSR9ig5b6fTV1mXFr6woK/7Alh0nciw3hzXEE47DAAQe9
RLxlpqdTpuzdUPVjhPc5s9nesOakPupVB0/HHJvV4Od5m9coHnU91N2srLp2NyX2lB44Qav7GNJq
GL9MXRWn6DW1FtppXWGje9UqMI0KqvP+fs4B9HRPYAy6j2Nr1l9t44Q9W8fA/XI0E8OpQQM51zBT
sklXrWszoVZAoDk0vIh2sNJAlSK0dnWY9WgwV2ZLh36DtngkkvXEdBo6qsd8FbUAGmCN21RtNLpN
PoEKgcWB2dUWTV6rO0ykzcrougRsLNu3tOnsx7qBhYNjjcUk/bpTavDhm1mWfplN+h69V/02xV6R
O6LBkMlLIHT/VGgKpes4oJxEXczIW6jN0Z2J7t6rVk4F+lIiudUiq+hRUhAyYI5WGqZDMKcsd1FC
e0zJRD3Bx7SzstWAdV5jzgIw8hapnZnvJmJn7RabsIm9kYVEeWwaMMgcSaWhwssjSr3slO3dNAR7
zpVAHStuqkJPwh4JlUC9cD3TiDfFHl51bKq8pNKnWXcNMjHtgQzR+FLlWGfMjRWOoSuN6nbu2kgD
pIdZzBA6Gk8q4pLTOsUmbmdsb8sYZh3YfGyk2DASQLub9fPo6gLXCI2Ckr3CBSjSj8jdrTjIMTz6
InKQ6q4jtLpkQDHmGDx0ikvMFZuptBzSt4TA1zskaDc7Esj/Cp0CmhjI2vNx4E+Cxtn8gIYIipl2
AqDTmsTQ30eGWZ1EQeSNiAS+k9WmfLhKZ17aaxOY3OQKE2yeuX2Jr7OazTZsV1nKa7rPGK7HMQck
ebdxaWiTE0KUW19jqAsZ3yppS+5E+TB8hXh7mB+yOjS+NDlnqN/SVqudlIQduTak0vN93cRWeSN1
k6crMNAatH0L9EWvQhGbodu0iaxeM1tSVEYjRATWsk4yMCnqWpsO6GtV+YqriLIbbUSq4dKaD5ii
mChBK0/SNBUuAHQF+JuhaWATzii7syquf0M7sUiR4VUsdPIB6bLXaYD0OX2W6Thi+1mkLijy051l
y1q6MzfnzA1b5EfOhFWqbyYR0i9o08OELLY05PBIvw0toBlDcqbXRv+15C3yw7jCYIM7rJ1inMRt
kVKy6uQoh7sMzoGRk+Q5FNSsGsVWEIP0wo+0tGNtBQ9xvK/JmEKgdU7M5GWex7HyUaaFukNBlNLX
Za6q+Tu2rTR0mYUr9pHZiX4HI1mD+FEGvbFDCNsgGAVMdfGNTarN/JDivcn1Am1YQBx0jF25pmEu
GreQmdWRPwofx8bIvaa0O6TVtbIOeGpZ7BY4mV+t3GCNhzklpJpTRjO4ATT9VLrY3kLAqgrk9S4h
vEm3k6Ad/zEONdl1LOY4V8oELQDAPiZ2tHvshl5tDST2YPok+x0d2Rh5rUTi68spsXaWOWG+LzI5
d4e6bvXM7UydSfTgSVbbbl7OxYAvjJJ0w42cjQ5Het7e4+AhqRc3LLeuqwYzDzcXQLnqToE/0NGc
b837uW0s7hbwMorWVGr6i53L9hvOAtMIrBxzYRfG1V3mmyqqdt0IjIEnlTbmLnoR4hrDukJzBmNO
37qKy8LJ4gqT3hlj01crRqrgcdZmAoMepJ06uPtIJVaw1YCHvOxbHSM7jdf6rVmAbgTcCq0x3zca
HbpD+QB1iX1H2KQDZYTtz7dmKPh7plKG5cF9RD2pOMzSwDSxK64408hrPIb1jPHz0LJ01SnUli7E
BES+a2A6AEbxAJiSF0WdRvxiGGYUaCj1dmDK9nJjRNr00pQW0oBpqlNMqDFmja+xx8MvThoxjrbB
gPa3p5kYMjnMHnOF9cLL8VobEjjaFlqGmRykk/qDaKDLWXhNnDbzU8wz8PChTvDGohFwAKcGKLdw
DYAx1XOH5p998jqknTMmtAbWu+sxHQtRqDT3fSZ0tg2zWaL/Mxea26Qt79F1t012Bxw3emoSkqZl
5g61PVfjN23EueRoyCHbyYlY0ob7sWrr6nGsgfW2HTT6xeAbBUVp6TQ2m6E5zhTaK6lDcRir2UHD
uC1KB7iVDhjrQe9kLfxytFj8raXdBEylNKSR1JB8wPY8e02E4Vq4smLeawb80+Ksn7zPEVo/kdfn
MFML5CBDHlfIss19FURrAD7XIiCPuk+Ya/lkhZzPsRxgdVeZ17vhjuzsNQo+3/peuVjh8Ba+AHY7
hTv3NRb4Qpqb/di2+Bph9FW3cQPiXY8R1OcX+VfY1qVaoRxzIsKE88DAe+YzzEpNVDgJxpOQAXJi
jbVfMKY1NrZRdz6yBhQlJWDoA9RWpMMxSV+rDEBYGPhe/k4nGN+5K15gE+sygdbYBJAoqmLSBrmy
rfhG4oBARUuQwjuDqGe6hvs17IJ7FfHORcs3Fi6aZPKS4vRfAQEX0OVonGGHojU8kNiNcy+J2Xjg
IXAKOI+tNYaizN58/gz+6gEv0IxN3U6tZZosmKO45ndQgEkLzyjQxl1niWyGCxSu84hPthRHRBOy
FsVAaMBsGF4oWKr6dVIl/6OLYOIE+H2HZ6wa2rcQU6FBzwt0dI1Hu44Kh1fTBT7g+ZvElmqIqoak
RBWFoLaKGACAZtqEIr2CVtIlKYG/uj2ndfDuAhRwwZjSMRrYVu0DHgxYABD3F16zv/rwxVYSjn0C
t+AEqCo0Uh276UMHW3p/YYf4q08//fd3X51klYmRM+4NmQvmcCUgdznLC0DV86BzJsyPH84aoxhA
CMGyibkgr22ZnM56NkE9yEC6ABRfBz7BGuxAWl2wxvqr61m8//BZGzi0o2gA0V76xaqb9io12CX5
zp/o6T9vL2xpxMvTyWT9FFlBl4Y191u9FtKN+EyzV1aUOGjD2o6Uk4mqJddanMzpN6Od9RBKMKkZ
7WIrraJ7C18r8axYDlr06zH+1/fx/0Rv8ubXV2j/8d/493dZTU0SxWrxz3/cywL/++/T3/zrdz7+
xT9Wb/LquXhrl7/04W/wuX/E9Z7V84d/+KVK1HTs3prp9q3tcvXz8/ENT7/5//rDv739/JT7qXr7
+2/f0bRVp0+LMCX/7Y8fbV7//tuJqfBf7z/+j5+dvv/ff3Oem5fnV9ku/+LtuVV//w0Nv98h9WsQ
nZiCUIhjYTkMb//8EUMdZ0CHzdAFRqa//a2USKwR0fzdNKmBfUIQA3OI07JtZffHj3TL4oZg6K1Y
liDkt39+tQ/P5t/P6m9lV9wAU6ba0wdj/f97FdkmVA4xtDYFnDBPn7hUcxkwk53xW5ob7wl1oltk
9IHM/Cl1wjsrqHovCS7JSKLFci4oR5pkwI1Vx/8/vpSKhVDxmanmAlKYOQaArEOmuiA0dRd+U45t
NIEoD5Dj8nKgHVciVqixtwC7BTMyCAOzVRumotl8S+Bfph+Vna3KutvSzkZieLCSLVLBlU76EQjD
bs1ADmjKw2jeDH32PCUYPQB0N+Z9AAy2j7n5rWGyLQBTz8JCYVVVgHS0o9eNtmf2N/FoQY9XerCB
W7F27KHPVoE5XPs1TXYYe7tz2jsSM/u5bVcJOSF7tQ3oxg4W21rOmEj2QPs0+j43Isey2eTgma9B
hDlNvV2zrt0yrDc5yr5G5u6AangU8DCbNHcmass14NUBMB/A8iXxVZqEPoZ8DxG/isR1aebrSdvM
Q+7M+gyQyHOE9KdILa9qAME10fRvUpf2MALPv6Q9IO/sJuMAwmBEUJlm7zKeX7dlYNdfmzrB2A9p
OLwDrIRuojpbZ2S876v4gVblPrFbJOTJfQLKhQQqop7QXQs5MCMUiV3lpeHgW/bsloA29xHbCtmA
4U89C5V+g8lygY+ZyqfUqo5jad1rQ7VDH1Bz0A9D3VH8OIFqUWU8q96qHYhMHEhRx0csnWw1tc2G
1OwHEgrhoKnpA0fghjJxqxhHNFp0XlgQLIoJ488CC1e6GOltBkk8g76O4GLbXe6iZRa06J0a0J7W
Cbxu9Mof5qOa5m+VcT/O/QYyzmAlf1ETvtRcugyLaHxR82uJbnkV97diYM/RzINB5g5aZEIcdVAK
gJA3uvEJ6b4bTk8pClekmw66cNSMnuf2RzXHWwZSjdDrW1lwp59mBxuqAzyOO6Ny1EwLgCIVkHbG
5P8adh1wMQKxIRZ+gmBxOG5ItI+ndlM33wr0vqfBcJDfrlXzEjXRIVP0fkbDXtPh/DFm4xFqcXsL
YBaP2CfcUd8Gld4c0P8/tna97Rg4xELWt8BIPQGV6Ekz9EuTX4VZvZFjsjIl20AS8ToZh2uh43tx
5qdZ5dFm3BjC3kE+C1Uw+j79fDtH/DYe1P6kGwqjH0+dJkJlBs+94llLzIccQ7QmvgtN9twTeFEm
qQf+9Coz+Ys1Fzfwzt2bVG5aSb7HUgf3zNjWoY2+ktxLal1ZSellTftjUvMjmdqvlj6vmcVuhhBA
+izbsbi5bfRtrm4LYzpAGmiX6rLEdFq6CiAfh3DDhxqvl2QBZmpYOcmqse3Xttb2wN5+p1Lfc4jN
K+wFWO0Y6Tc+mibgGXCKbUfsxxmeSJX9HDdFMIKSUHXN1SDsAJNtaO0VXhFfWXbkp2P2hNTIUyL2
bS3KAJmTbwYQgqFevVhUvwJi1LfITZVzH0fyscn0mymzT22kQ5ahHf/u7Pljg3+/oX/UIvm1n8Ml
m1J2ckO1lvs5usREQ3cj8vRtsi622SrbWIE6pKvPw5CPxQ3iQH0ZzWggjXB8QX57kRKqRnRdHUmI
9a8Uqv+9dQxXsVu7sfc92aD946U+hIkdUFDmLZQv3M/Df0ytfkUHChpdGmZSwpZKIk3UqT4G0cEz
TIm1+dKnf5CN/qMs5pB8b9DU+qGWOcqHtOa6eivvVPP2pg7P1fI3/3/MZk4yan+dzhzk/Fy8JHX3
9iGhOf3Rr4zG0n+3kcqgd2KcHrx1Ekj9ldCY+u/EwA90gwGcCzUH/OSPhEYz9N8xAQUrWoAIQkzr
pP/wR0ajEfa7DbESZEnCtIA3suh/ktJ8rHgpiKMGJ8KwMKUzDejOL6hpRkkzSgfghWg4r/MKnVLA
ghTO1lRZ63d35szL9nEZ/jkUrulD5UIw7500hEoncGeg7oniaJwviVl+zJZ+RTF1gyOPoqaFfPFj
lDDuSqkqHJbQuL1juXpFE9QF9QTol/GoTcPGSrU71qlvvS52uSw8DV1PR7Oyq0xTawKHoKqD92/Y
P//nV2/qyFJtDJYIUtHF92pZBRZmCKnXXO1zILAy+Mt9HuKUHL9LT/957f+KQRfNhbbLgPhIEEN5
UG7ycg+Dp3UbiJUMosC8+Tzaucf57oLo4kZbdqkoRoCaUyQ9LH9rYPRC/vXzGAtBsn9ekY3cnWPg
by/Z2HKKm/EEH3JGdOKwi6JfDjWGfNsCMWelpSctO4C+fq69fh74/MX9K+7PDf1dlS2ifJo6gMUA
4dQeYEN2A7zShZV62vP/XUv86dKWNluUGZoxTQjBsxasxsbP2mJdjZe8Q386KH0WZ1FgN6RrR4Us
1MkeJ7/0kF4lGYDIfirRyhy8yG1W8BW1kmtM/D+/iQth2T8uEdNuDqM/G6fsonLJ7LoDDdXG0wsY
MlyvdVoXoBdjDf3Aq546sAHKNrAhdHsL7UUHqdyFL3D2Hr/7AqfH/O4x0gGeGnqMLzAcyz1bjfvq
OvQgFnGt3wwB3yo3ub501l+86NN3ehdT9Y3SJEyZnNYfvekq3AKavIrvyuvChSomhjdOcwtNW4Ak
defSSb/o7P75ji8aW4DzV6dBOOCfK+V1j5bL3gCjTgPNNVbthiQ+0rtLN/nsu/LuJi+OEAyEaAT3
DNxk1wiiXeEDl+0iffQBZQ+qVXR96Sp/vhp/WtLvIi5OknpOizZLcJXxpnjMexSh18TPjoXL3X6N
UZuXuL1v1K6ukNO6gD+6mnfJT+z81oRWADhsDC/rUiEGnJ8JHkMMixsGUKcRZFf2G1QpgyvNOeAN
B8jREl9GG8KNlF3ojJ695xRnHOCbOlobi803K/GQ0QnEHYgKiCnVLh/D/yhr/GMpvQux3Ddi0MXT
GCEM8IGJsQbe/0JCcO6ohpA3EYIDcK4vs2JTpWOR9xDMm8NnrlCVqj2zj3YHFNMlNvy5jYCC/GIh
BbZOmdjHl7I3iOq7EqGoPXqpulN94rLxwom4aA/9umXvoojF+VtgQM0FYP6OtcpDh/jzWrj5D76C
ts+2CDTv0ovwU1ph+SK8D7hYBkI0WoqR3enAHz32mHqFG+35CpTFl4v72sda6c8Xt1gPU9n2rZYg
VtW5bPJbnzv6Y/1EfFBUPWjcgYOZuOUjjAuAKHIvVzEXHuGyN419fJwASsJ6NN9mKAPy8q5DHvn5
iXEuCNNRKBGLw11jOXkAptUA1FRh89ZukuhHrbYKrLHPY5x7d9/HWOxedlICsy46zamrzAvZA8hz
FyKce7HeR1isdq7CWYEHo4FKH7k024XGqi9qj3Ox0emFpPPs1aCqtVCmMBN92Y9vFqs4Rs+qxZov
rgb20HNx4WLOVSiokP4VYHG7Yki0a2aOR6JV+oO0Ib1mqGo3572vD/HD54/m7OH9PtjizkGZIsyi
CsHYA1hEcIDInah1dP90qEQrNKzix4Kv5cYOyoN5E335PPyFe2kt9g9g5WNbmriXVX0sjROJ5X8Z
YLFfYAZPqDoFSI3WIeKBJdWFp3XpEsjH5RBOtWFPoNA7YK+cNvQoujRWO7vLvntGSw1MyWBmMVKE
yDfJGgnlE/Cye/4k96ZfrUzqGt8+fyqnBbbcZN/HO13yu4Su5rEsCoF4AqgGu5hWPchj86jAzdPd
UFMOwd73ecizSTtDewCOJ6dZiH7ap97FNOoJpCEbMfvA3oKLfzdDTMMBlNKf/cIrAWt0tT27MILD
MOTMlb6LusgeM0xF2VQjarqZfKStLlWOCMxdNDqyCkptB3vkLhj9OiA7HSwET7ePaM+K1C/UhTtw
Nsd7fwcW+wplbddBdORXVmk/dm9QbLC3SC5r3G+PedlGc3uXBChto31/YEkQXT5fz515p6MA/RFh
QbJoUcCUVkQaAa9rh4EKuO5W4PBiElo47N5Euxg3I/Jn13BzX2xA/pkrR5ZrdUnr9eyZ9O5LLNZf
ZtEmygAUd1ItdJrxFVIfLgd26fMldynKYsWhaxHbhXGKMgIbHWIw0YZOyC68S2e3B5AhqQ7yvNCt
xQaUJXprTT2iaMgTbPaitxd2uPOX8e8ApyX+7sUJtShKdQPLxuhqZ9SheBU5s3VB4e609v60I7y7
isWyQMt4luDFoJfTfE/NB2u8RiayTyfw18WFUJdu2OLhUx2djuIUCtjFzdhBnai7lOhfumWLJ69Z
7ZCAbIY3bXhI5VdA/qOcXlhdCwe+X9kje3fLFlsLaBiDPgKE6mgQDLpirgSZI/P7tXJ+psf+8KW+
I0HuX06SL93BxUZyIi9DlAGXx9VJHwmCPd2FffPcDRTo1aKVSwjFCPrjmoOeVs4mjmurIJRUw5TK
ghefbMsLS+Fscf8+ziITqvsxmaLTQQRMhktc7AIvsDRwmZPds6BZ5Svrf3lhi2wo6rrcSkMEZM3k
gNQW2KCgwdX8QqV59rR7d2HLbhs4CpquImRd0XPn9p7+SPOA+CCwYCoy1Yf6PnKzi42acy/x+6CL
ragzNNVGp52iJfLK5tLnDEpaLdzgY0zSIff7+f56bhm+D7fYmNIqacKBIFwC5RloJCgAVT+PcLYj
IQwT6DG0BMDTWbzIdgypNbs8beEbaFoF4xrj9A3s/bxLMLmz1/Iu0OJlzmUsc+jfIDuJ9ACSYkCG
XjqOzjwdAU6HDs8dbqC5snyn4jgJ6QQypIy+9gy2MtAHU7lTFyDlqR+f37gz7++HWIv3irLOguLE
KVbxhZTPVnXPw4sP53RPFmfGhyCLdwkNbgKdewRR3hxIfw4s5Ff59ehkbo4l6EAVzY+8/8He/i4q
0CMftyZQt6EyESMq5yAn2zMsK0GiHy6ZC55ZEB/CLN4lYwZE06wQZiQ3PPtaoZ/7+SP6/O6B0Pbx
OkByDgsTNDwnGbkr8hxWBNRnNrzRI7L6PNTnq8FcgmTtCWDQpEWopjnqwMZOECQDzePzIOcKTWFb
usDoD+0o3VykEJhbFDXcrMAtPgz+7Ikgh8+DX/ZBtDK2zbP0KnfQHUwGpnX+pF1AhZ6paD4EPz3O
d0kS4OfUaASCj+ZjEd0ZAIRz4zo0V2V76PLhwrWevaHMgJ0KwRCULHO+HvaiICBClBHoLVfaOahS
X7VLToE/xWT/9H69i7JYIbAkA30yR5QSQom+GXvqBjlG6J06/cCpG7M7Pzbb+u5ylbCY7v/MbQTG
G4Rzg3KD/yxY391OqC9YqTCgSWQY4Ih74ar2IbBZNQfDy/xiZa4gGQXqEeAvfv48on5LLnajCSbG
iw3GEvBAF4SbBspFCGAudn8KVuIMK4IIr0cclc8jszVoK5i1PdyBZRFiDzW5JoQ/2TUISA4YqnEZ
pHUG/UPRc6BrIDeAjkcFTjxzKUD9xCcW/OWcNMuq3C0MyCaACk1NwzU7wLW2ucbZfK9D5PerVsgW
dfBUxcW9hpfH9MEws3Rfgl9Yjk7NofgI9HzchaxexxiTJxbAIlXfmF7PaEqeMRjvoL9izoreinmC
Nxo0RSAvkMN+s5rk9xAEjxZpCBQ7WzYMg2/OUZlByzTVxM1Y8WSoHJHEVRz0MzMztyKKc5+3BcFT
USWKdORO01YLS+iRDNTmG6BaysgFd+k4a8bXWkNXU0gKzRGrX01GCKnCMrf3Avw4ty+y1z5mCqaH
mR7IupsCTaFFPcysdY2x/6pO2nNRo30Byc4DkBigLELeMhB+qrl8yA0QCCyyQVF00yTtdUyBN6Pp
8ASko5c0bAWntgezkbupi71Cpqsw5EddE25mZruKkn2JhTxZXxrxkPRQAC2MfZEpF+5JHp8UZCvF
c1dJ4MDKFZhowTCNTgtZT3qXpS+s1o4GEEdV+hjz3Juo4UFevIZWZu+VIyB/UHtrnbnTdg25Lyty
KJjaDImAYUMBLUYomMTOVF4ZNdKkGPpS0IaZoAZRQcTVsJyTxJw41uLWjiE+hxuoPRohyB5tYNIr
A1qfnYF3AmCxneAA74GhfyPro8b39fAdnrqONvhRu5n5vVJPFumdclyNmWc1h7JYjR1U/TsH8g7Z
9OMEOworA/qb4Hvl3jyFbj5PIN7b6AYCs1Me8uahOXGlsJUNGfoCegP29WOYoW7nD1D0YGSf9K3b
WvvBfraSm7lV7ky34bib55WWbgy+Tyrog6XQHIWOLUD/8DoH2XQ9DzMYMrd1Cq5P9O1E1RxALoJJ
zsTXoKMHqb0LxaGCXIhpXKuuCrRZOimFSji0OOOdGFcUrYFchI6pPE2/lkO8ydpvfQhhnsodde40
Ybcbw73dAGwHkCPrv4bjD1ahpnRrmbp2vVbxurA3cKFzbHIC7LnK3nf8pegOGg9dExg62HSN7Yum
pJ9ISJmNV9Bl8BuIIkzJjsDhQbuxtdql8nsVn+RdQ+NQGi+83UI9NLXWQw6BKyfLtxPyUxUHYbvR
0mtwizWyK6HDkZEbcDFleAsVmyK9mfqnvviRWisI1M6p4ZH4dUifovkr6+/G6RWCt4NdO0P4aEMZ
FvohWEzP1ALs8jSEnmeftvcczZMmP3AI+qbswZAb2W9avERTBhWsELDRELj/mQABCKRltE6bxuux
p9Y2+iuGn+ncrbSjaWYQnJqA2URrrIeSIwfhVG/b/ZSsktIV1QMB5whKL9DFGkOfpR6Qbi72cDdu
7yL1bQDNChsRjQNwJOrhirdPsD/Tod4KitUcOQUsdursRidXFtkZ0LDFnQ8TnC29O1crTh5GkWB1
blW9K4HwNEIDApTS7cqtjW2Q3pyU31hWOU1/C/UNrwLctIW4rJU8k/LY9VcNZO9UALpPkCABpP0B
PgZWGK4KAm8v4mTVekiuZX6dk9d0vla5D9HjBDdFQcgUoq6aFuCFIeH9rP8YdXA8YUaOdLx9GdqD
Fj9ozT0Z9wWExvS1SfdVDKTLygaJFuBVXq9JfEiSlab2sbyHNIOLhg1cbPanBFsMqVOaT2O5Y4Nr
w4a8DbgM0nKlIgRP7pEbyfSK5W6SEkBrjrEyb8FCdme1KrBvd2t1csjFA4Cww//l7DyWI9eSLftD
BTNoMYUMQUZQqwmMElprfP1bka+tO2/wGmnVkxrcyswTAI7w4+577VD0h1BVsEs5TNE2UR/BM7Kt
5CsJpjZo+rdZblGxvtFO8lnrmHnQyWseejpKwAwiz+tgZltODUUC+bmA9XY00wBSXOkRNr+UodoO
KM+HVmVOscqekRZQhTejJdqJ/KIspaOI99nKt4no+i9Up8SoS+oujVa2zfRBjK/j8HaCkpF1hheB
1kcoPYWXi64FsPZcJYzo8a35RZXTGIa7pLnboWZLMmhOeuGV+sU0X8Iq4r9MLmY6tknQ1jXbxSyQ
zc72kh8Ey8uJWXMYikm+omvWD5F4SLvitlAGYnIluyrDByDbeyEygXyK/pSl3gq6mUSWB3HTifUn
CiDXrTrthGVxYr6QQSOvYyjazbQ+KBySap/76RQeZvw2wqJxsvlpEBcHc1h7ZEdTla05P2KQboNm
fViFm3R+BNtiG3Hi6cZBDl9VJQcgJz9Z0UcXbtOmfzSq/ZxH15oQ2218CabVFqWrAWOHAjaskT/H
JsI3SxkeTeyXN+wus6cCWMaOY5rzbacJJIaFBmmgGSrqgzJp3OoRj+xNQe5LsDfZzSDc0lC/Sxrx
WqfZWGvHdxoVLytZdroeOZqGtjQUy2anZ81uXKXbTJwOZmjiWdPcgy6DbNlsmj56EZToo0cObqO8
Kdy1yQcnF1a+84kcKUwcsnl9oD9yz18UHGtsX5VpDWJU5npc7tD16ihi2elxsiYFMMrI+Cf0lkp5
VcBiOHUhR14JnouKcXrRNKvdDtZetbqPaYgCrWR/w1537NDfh+3rynudaIkWZuVxleudpKQX0PJG
pQya9ShLe+wO7qWe92LkGyz8KPKofKE5+shEmnJ1hNzlGu3a7qJLDkDR7RBIrljbWfPalfC8wcfK
99hCZIKfN4VLdzbEZNp7HHncVUZviyDvWgP5vx8On7Uy2XXxxq5naVer8lh+CvEWgR3F009Zugj1
hzqGEvpmGTz2wzxotto4ve51lSOWr+voW4Mfa9yBaLS3FlfQrtUnA3gH4C5n0W4E85YDDwVApuyq
6b67FpJrob6VkmO2BPJ7+TJpkPB8KL18zXsOlrUILH0fI/ZbgqLw84elcE32HVKbiSsbV/nqgzBA
LWrzN8PyRtKuYtXNbmEwhdlLaexVE6KA08772jymww7uRLZRA8HwYPbAumb6jQPt4egSKhqbQtYm
8rGd7uEkfOKPP8mlbbR2d8I3OYBOouYyJNv9kCBGF72VPXSBhUOHVLopqh3d3KuS2FJlc4STsWwx
NUHTbdmS5uFYqOX3q86VLXagicBUcGLpOlQ/4IBC3Mpd1p8s8lNv6dSGuAssy0k1lyuNo5Z0P34K
SBs7p5Ge4xoy4mvVwrmuYSk+1+39NBduX77VzPMQmi1EEg+okjdO7NiccSs80xUyjMaeKE/9M7Re
X0g2JrW2OmP+8Ev5rz1vUpKhN/pGSo9ITdDiwcAniptsI/yMhtcpdIblIgPlUFFaXV7Tkprd4Bjd
rdz743A1FxLkfT/Bfmp9gWY8Cfu8e4Ig6JTGZxUnEOtLZ6CGqBcINVIA3WnmNClr2SKUimJPl1db
iKg8SwRT474zHG24ltXdVEbgw0gGD4lLMEzo16XBLDnQqhpQFXvkbdOl/jJ2tT0IADH9IQNV5E0P
euWFq2sqBfcC3ZaME+geochMVheHFIPreg8q2bAKWzBlGwm1nVGpUdU7s+UAMBs3S8m2xANmCDdm
IbK7Q17m0qgMfjm8iUTKHKkx4IuC6KZdPdJsW9EIIuEynqRNc4zARbWBKnmptZ/XAHIIipz4UNNV
BlIInCYQsC6FZth5UQpVenb5CKoZyADVYvOqFz7wMeB+mpkoIGw8evdqu0HYn07YYtpgC2rOALZH
erZulJf4Vs2velh3ooN3oVU/mMam+RDX9zF3pNHm3+TGGQP0n/z8npCzZJ2THW69bvRFw2tIlQBR
m9nVrtYTBPuSnjtc3oghq/naKL6gm9fx9VQfC2uTHfkeIathgqEhPGAVNNJBNvpxEtsU2ABJsROG
MON5s06M0olQC5gna95RBU+Q2S8fROFQTBQFHaF8ouXcBsEhFCzFQHqR6DRU7Oy2+sLshe9Z+ep6
GJ7j2NYbht0sqz/qe/1i1G6Y1BZeFOUmym35K9JseLnyurWepkN2H0qfuHjqhmdmSGhcqT723WUk
belehkYveQkWbfIdYgqE7fFjwkWLWygeC5UvdDslCdLMnug61J/i4lUjkNfDQ2V5Jj6Es4vFyDXz
MKkv2ilo8k1UO71xqUp7WdkC3Z6Wi7x089JDsJ8ACp7sVLxioUzNzaw6c2zngEq+4v7JZMMyWDgB
r53zhnaZSz32VF4eiKv0EdXEVBzK6CpJnOmmBDM2HMJnuX8p2XJe4tSOb/PuECb7tN61KD40e7Ge
VTUA3aHmuzVH0pP5scJ460HcG/gMNFyjOk4dEe2N6uf5nSS4CdRlcPCZ39R3TR90IrCv9ZLdsf1Q
pn11Y2SXcuUnj6nuROBlImetrsZrCCZqieQJr4e92Dr54FrLrtkX6aPMyXY3zcz2QJLdVvS7aNvC
WuKvX3afy9cA1gApF/t66y3dXTaQq72MVYAou26+ULPbWL5VIg8agZx88o/LuwZFPQ4kipsGFqUF
RHSseDKVqqeEm0zccNBSZNbWoxpuRPFKOoTVhbgds61Z4hTpjwWI34Mxe93F6VCLFqfL7tJRtatW
d/r6VW8CRCQl+aYV1ogi2lL3VdQDi+y4WsfcuOi+To0+xWwDop47IgVPpiG2psLsdQjKMB5o261O
ooIk3LTJmGOoyxCXDT6+UyMW7k25AQ+xSCqYElghld0WhU3LcmCBuSlezYhESRBNLkyzWGc1gHKI
9S2ABXneNXgtrI6KIwHXZC43H2m9FWkN7fey6oYP8A3QhOVXo3jRq/dwgHuiNTRaktMLdzJRORy8
7N4UPocYRdtX1d8Pw7s6wJy0pZdOnm1tObZ1ULKQzN4RjRsgUkt9lc+Bqb0IogtLfBQPufqptn6L
GUDorMjkYI0lbq9Rh+md5q3sA7CLkuSLQG7Ej4Z/C8hIpnPB9uab7jNPL7rV7XbTA+iv6MAG2/fQ
uG7MfCcMRzAbQQUMrIaarTQbI9wAlXOi8HGAcdfc9Mis2A+WOykCb7U86Ji6TJ9Jd58Nz2OM5G11
qnSfF5eK8NzobtrdJdFjKgRW/pKaG7kCMVXdSaOXNbcGOyh44BK10mU9fYDlq4obtXdDOKMSa40Y
YLAKZ+EIaYKBDMrJ9aAYXWC1FgsDcaP5aaH4Cg9NSWSzUW+NxR21QKg8lQlsxh5WeXn2DqTN0ZvH
EhW6vGnZYgbzXVceToLCYt3DCF0sP9GCQXeZwpL1VhsbPT6iZaw8UeNC7c0y/MkHccUr4iAX9wqH
sXRbYezVPuvcgpZqk3V7kQanYnUFg26jPdCLfjmOhq/M22i5TscHDGBtleTGIuMScVvC589kuxmd
JErdBROcRd9pUW8TAvM1m2ibVpsUFKrwqVGT1Nt9Vu8tjGMsW9UvtPphPKQmd6hjoZ821WuTa+pC
1iCpty0GPCXdT9lkq5fWUwPE57XIDsg6uYJXNwXbOy8CrJd+o6IXmzbjcA3MqMsuQ9XHXYDeEcwu
YoezNlkdSO4DVw6PS3fGKf/B5WBIPHwOpNZdb1OOk7eeMOsiLLyYfVV1oSzp5oYbs5JuNPwmoH9Y
7PyccaIrYycw7evovcGJohb3aX86ATQA2nW37cdA+Wj5B+HkFEfqS16B0DLaSOORJpU4CrLxQke7
K9MgbGPBAZ2ciyimnvnFMAQp3HXeHsBZIu7iZdA/w8E5Obo3h/J16nZVd4f3tj3NVyO5KQu5HMH2
wYRK3/qnlhDSZIheZYzFhRFTo6DqNwbwSx3e0GsT3XX5ZTFfkY6qlI08Lvz5p8U0g1h+tJarbkh8
0HSkmQBf69uqBc7l0No8rIGq74X+Kc5utNQ/Za6AhhNjKd6objWa0szyLZ+vVE6wU8JU/UijEPAr
mRPAZ5YKMTxgvWBRkCYf04KdxQFyPiDIIWWxc9C9gzlXKzcDRCG75cv8sKIdBMNp+RkkADR6m/ix
oWWdkQiRY3UnCI/5iYW14c2Jc2ANi102vd/yRvUGVrBb4eUQuVAJ1fooXBEItbSGwvXhWtTuknJb
ky66LWRipXHTkNYTthlIldEBe88rNJS7oXSjlwXPFL2/HEiFKvVDEgcmF3gLBOy+zaV9MYfbsb3v
dvLJS7zZmnsNwQv+IDKv+SWSbk0F2mIEoZATlQxRJ1wqcUvcfNBg2SyDp6UboQWFerNYQZoDrnZT
uOhDqtGjwAkX7bLu9pQHPjV+2a3m6m1QhQEibyiIDrk4nqmiRapyCIg02Z8fwhOvflOvXvI+Diok
LjuUr7voMsf4K9wqJ08iEFx+uu5y7brMrkh+0VxIzEuqTtuPuScNXqFuu8QN+R1w4o1tld6Nr+qV
yu288LsEkGewxiDI9xWZV4fbvk44C0MOrrRBytLWJxsrv4iTR6OdA41vMJw8KLIDcupWPqzlE0lQ
a/xY0Yk3D5PqyGhfK1fHzoKZnHCTAYoK/M6Fcy8jHJYeJm5VJOuWAqelD8GSkKs8LB224PuivRRk
xVtXGnHJsxmhaQNECtmEWoDAJPHIzrPNfPXjS7pu4uZq4GLJsgu/aD5MNK//1EqPg0UgoFY9swxO
19v4MBHw3WXEaWHvzAnvQfViI3VD4i08p0QO0qG4k0iBmcOeC5VUoBFGPCNvpkemDyZiQ1NemJgB
p09jtcGigicm42CgTypIKgXTS4stUeOCadNvpMxbj6n5LoR3iTjYZN/t7KsSbeXdqo/sTUMWwMti
Q9Xay7HeC5M7Zw9F54ljMNKdcKumXhe7Lf4oSA3aa4m71rQFd2VwG7ymE0TMHXYvZOBL5cLlV5mD
hjfJx0ULDAK0iK/gcwkt6RvRPrDBWqT3rCHpVBtcETQ3ZfeFOOjAPnUAXHIdBZeUlW5KerNOjzK3
9467YRSB25WZvoU9DzHZLgkbnjHZKDXBo7xgfm20/ir0YO7Sg5TOb2rbuxHo74n/bopr4TZJ8xqd
Sj74wekbtdN2Vma8UcOZnKHn3WoTgn4tG+8TMzU82RB1HMiG1IFvK4uuqBdr7GTZKuFI0BbBAtjx
popybgWjWJPKhesw4gZaisUxWYRlV/Ypf8uifFIOXFEgJ4q7tp3iy1VLo2MXqlzN1ExF/i0vSdlt
FbEbyQqhm/c1Lc126lRtNZCVuhTdovMzD1k+buSouOr7egwqSZf3qkjGPgSlz4Yu3Gll41bW6IAE
FcDhYD9TLZ6YN34GYkDCEKrVFvCflXlvsF5gi+/mIrkVDHkLGhWTE44DmWw+GDmKTpl4KQglzX6k
5rtI3+QZJspFlt4VUtZfFKt+RLz5PCjqfdp1u1IJt21lXQ8rScpsJe5Np22sm/tEND575RRNZNjC
FfFcuri7USVRhPchGr8SoWG7ihJS9Ja4sxaR/x9b9g1w/3dsbXK/sCaK1FZ0NLqhezSsJn9SG728
kGJulNNYmj6SsvSmKziIIG1y65oWfZPyB+9jgVmhJ9N0VHqsS9x6aIY7M1Gl0zlB+dAtFrGabLOr
8vQd7EkSXcD1nYwdtrWp+oCaohpv5lniO0nk7dmY5JBfu+STLN2W2TCHASy0aNhDeaule1rM8gEt
PByV6iprF+4n4QSRFtmKOb5RIgAqngpSxIjxnO1aI2yxw8uzFkxlK+BMJ6aZ+jbmcJIx+Oo4rCxB
0t4qQxGGfQQjOPGLLiazOhpaTZFkTbqLPhnzp6QYrHmz9mK5bEcNB1xbwZ0FqFelZSLE2fIEQGjX
iPuSCNpq1+kIwj0E3Pz3pamG6QhssiuZjKd9FDgnyS7cm2uJk2Ucakoh4WQGicV7IuYKDZL9yazg
AoY4Nd9PUbuqhQe3qCUxOVR9pOOIo4jV6a4e1pN8pchxOT3EZVlw2zKsubCObT6PIWxvpsomM5bw
xgQzn7whpptzanaTods95drYTi3KmTQkzwMuSUJdxiP+8EvSzl5uKdUpDAlDvgSHVJ2RZIlrkS48
crKzUjQkN/K1kLYGiH4h8grBzLhPCQq2CM+4Q5YY8iVy2D5GBiBJDAyFuutM8Lpd+1GBlkC9nlQk
Vsukn5pNASH4HfhmNwdA7ZLPUUrHr25MqBDS27OULLJZLLlqjUmVbhVLENLU7uGRVyQblX7sPjBK
U8Zt2Euh8mHIGXYyFoRkHOdEgLNBNFiC388K9mjCmKjQl2V1gkRoiMZExN0aiQ/3Oa33CiSEzs5H
odK2rS7VG6nNo+OYIEHyDbOnq1GfiMLEifZq34TyGxe2nFgkFBZmdOlLqBhXB9LtGDoNpPMTnn2J
FzeHYE5zRjHOcbD201LurX6V0zttNizVb4tU5ljrUjnx9SQNX4oE5DDQDy18McVB+mgmjZO/SEp5
9jEPoQZfS6j2A/xH0nqj9GKDH0PZYRrRc37PS4ULSjEnO/zArXQfJplQeDLmpJQCir5PnFUYDeK8
MJEHD45mSNPINBHAp7O61N5YyaFLMj15akolequVBT6sJWKj6YxRrssfU2n2zWtdAw0B6qhXoQP4
njZZES5A71n4kOXXFi5u+bulrITX+FKzp8eGJLxWJVs1CQZBvOnSLFGdvFU0yAlJHmNQ1kxFS0v0
BDxcKprmsVuGfNyX+kxGVZ+7eQkqHqjzKiZgdTUo5Zryaocscst1KOhYyNHzNFJP+jbiZyAPzyWu
IDhCgD8UerxEXC3KSbS0qdDPftwk+ns4KJ2KHQDw2s1UiWFMhrViX1R6A5swaBS1W+dpuMN1S+G+
2bYYWEaxVvBAEGRGj8Jdv830sb2cMcg7UOGaID5WSj14cwNL2NaKhnldpXQdBF2xLK1btFivOPmY
LErQrhZ5PIkNRLnKAblGG0Pu5tXV8Hm704RCJ/JqRrLKwtCWDaeOquFJ14kaBjzA2AWHbateXBkO
IiXv2kqecoEaNsl1Ws/vZGGsh6CXsp1cxeNWGcBvbbKZToyHFl9NUkLdklPRN/rlrsTKTc8y4dpK
YatEabweaKPqw8+T8wX8jVlRpMCI4OE42qypeFmqo9RDDuJo36ilOsjXejeX5bVWmXMDXybX1qbA
ymfRhGfwsOL8BQM7T499pmAFgNtCyXoCoqtN1BYt/W1WzGq+QOnXnC7j0drjHdAMhLGV2poNvW4q
KHVI2/wp/coq4qbYIFFKhhcNvb52owNNFl0sEyzBS1g745MRDV0C/hCvQL+zMOtk5sIL98CbSpWb
62l6J4+ZQbqE16nbstoTI6y1VXBY52HFjbqYBcyfRKy86IiU52E87enhZ98vVrUpdXGRnDGrxgrg
0UyaYgjF3HJkDAu5rYr1CagErtmwG0UD3J73fTFj3Cbni5eWmUW+SQkNZaOYE0lXSVjxi+BFKNKm
0htx3kR9qODWlBbTNSZMXbZbFFxtTp6xKzThlL2YbuSCbXFRLIx+hHShybYcpiJa9iakIJN8WHHq
01giGiQ/+sgsegU7Of4cKYtBMTgC4P4vwgVq9dMkRmidfPBao/7V1NNo/GgN4shNmVqAXmn8K8Pl
cwI2z60Sq/asvMYQeBZXvxCwatviJ8v5hBvlkmjvuI2Rji4LucGDS8vaNGoo0sRm94xN47jQdEEH
0PQSC3X1EWW6uF6naz9S+cENpPaivm8NFx+YvndgOyfig5oq6XyNWQdpLyCySupXZUspvDHkwXqm
MIl5jhbRwJTiAyQUJONzLV1wlg31xe2iDpS4NBTK4sNj1VN6H0DSP+lJaT2Kw0yKDlcBS/Ng9qCp
Fqa8Lm8nEycRNxMzOpoUGlBOSHoM4TBxjfwS9TCyEX5B7GKiIIqOFSkUvqRJyUNnbky99AZsj97q
1RBlnFiA21CByEPNFaVlXBxB1U7Ox2Bdsu0UT2MHoXQlG90Dc03dslS6fq/I5lLe9I2CAQZOKpFp
pynr/gKv2aXHaBTWkqMPfBxsXLMRIJaep7nHbKRYR9OWEHs0FZnrLu7EyfIEPMtoGbVWii5jXMzj
Bd2xpRaYS2wUHs37M8Dbvp9bUmoNaZ81oYvr2AhV2mwms2qE23rNcAg0y8k0aWyQ4pjyfW9JAxd1
vcW1dGLm02RpOIs5xhSl0lK4H8x45BlEmO5vZYeji7/m5HPrKG6puosruPdUpr8j7NNTAMCed0za
Vom+OmkIJ2Ihg8ZgN8yycoKKPwiYqWaxUbmrqU34leLIgzuMoUwDJGuxzHAn87pk7oEod6CPpw9D
XLG4vLYW7NylCzS8M4lXbK8SV4AHER0TOZqogYytOWE3UIvhfdXP+BqY46RLzJhI7G+HvpwVCE6J
UXsiLBBKcVmUcpczdb0u7kxdEUePmKSwbrCPmcxHee2M67TWhINRhGpLzLBI6eUap3X9Dvbcaims
oq90UUvZucIKvqlNGXUzZlcEU5EfVa1meENfq5k3zILCZVFUxdFNV7lUtyYLrNvBBZbCLdN4gVEl
aKpF0/nJ4om0AmajWylb5tTPOAS6YMVIRDrWYtYLx8GYR2lbq4oAiXGS1Js6MusPcPbpQnOB+pXK
0+26APmPk56ub5msB4GXnw+aqG3QUmEAC4YoMjZDWg13Vl5NEt0vSdN/xRmxpF8t40ANPAsb3Rui
OOaiGc+C+jSxw2QbFMBrhXMAl8lgHUQc6quoZdpoStxDmRb6eMXhWmv1TbFIpIQHPcFeFY2tcrUI
StnuDagoSzCvNeGSwGdW94mJccuFZPZAgTHGUAF6RCMXbotYV9kOYkYlFVPLefGQyrUksCR+rc3k
VmvHSgmnScOp7ftk1Cnl5i6lDS3pNLndisNgcIlhgbZ4fMR482ZRpz3DD1blQJ4EzXyRi7xW6H1b
spK0MKa2fUCjtGi5rdnNNeEAXNAdIRSIfqtIdY6zUkmzBp/IBAeeOcsX7Y3on0cXtIFemZXlx9U8
y/JymUnE5qq+bAa1mAlgw15I+qDWFlxrnKxZZdL76xq373XepcXLTNdNe9NFNeZaOB5XSX+X6VJD
Opo7gi48DaPQj7eKqfDPOFk7CeN9aek1WUWpVQbSnaJe6lszlsoQanxoWrvMykgN16NFahEYe7Ue
F0HG+K3KB2AfVbKk483S1Wl1y8QDtStWYp3diZWRzlwvwhgyX6eBYHYm3exo/5DFmZvPf2rCsjA7
VRVOGzrGmxyl4dZcGvMCkLZuBqagLvL1fzjjw7YlDWEzqRucwlqdRVtMRd47OK4qlpMktT7a4EVn
wf2ltfp7IyydsLIu62yxkqydN8ImkzJMWY76eXwyA7Lg+Lp4J61gItvJHX7YPmmS/58hQTUZJ3Kl
oZ/DffJ5Qbh7UmnldBr7uG61geCE/urAGLmmYvH5m/L/vOFeZdaf2FD/Z8Bz0g8bKjeVmgHpKY3w
9m5G4b9Vk/wZQlMAT4rwM9VzZIIkSR3eCwyRAlDrAxU1H7npMh8WgppEuEXzNAikvlTpILdlRJax
lNvnAej/6v/8es+b/8FbqCo/AM6GBUFJO2tX7+mJyYuRMH+l70oIl+em17mmLaaCfZn2K7Xm/N3+
GU6H6KGrGpRP66w1f6lFFvtpOPozTwkI6A0O3fnBSPKaAYPFJQHv/6bU+NdRDfrIRXJScCrO2rfx
5snGfq4YlST1JO1D/ePnt/hNPvbnuf4a4fSa/2pT7wggtQnnHHvWvKSo3yQRUqgR09kVpYa7FgU7
azq84tZyiOTuYu2UrSJsezqKp18J5CdByN/d+meT65yUgTFfBySeyXUC71UvdOvbWmDtYEgE+s3P
z30udmAoSzTUk1+UpoNLORPepFhcYIk6kcXvg6qud0g1D1j6BoKgbKcm3MkYgvw84rl26X9H5DTT
acUXDeVMu3QiKAuEycCj8t616EtZxMuV7jDlQV+bX9bGH3HB2Zvk8f7fYGfiJXrhFXGWGIxa0UUY
yDOag5BWhsFtaNOkiuUb7s+Pdz5Tzx/v7IWuKg265Kjo3qlxjMQkCw8E778bAgMAGu01lDG4yiq6
dPYG8XatIGintAt3hrFVMvwKObTbXwSV59/pNArwHqCMoopu4fygwGp0xgh6gNSySi/h8pqITzDv
uS+iqKRe/fMjnatgzgc7W30yVgaAhRlsovUgIXeNoSqeB9r252G+iQDPxzl7dX1vknZZGGeUBaeT
aQ8XSdZM2hZPoJRahKjfQN0LYJz+NhN/e8LzmVhX0mJQJ7Bj/M2PpOud1D1xp2iuMW8lJ3IoCB8x
Pvn5gb9BC3hgGQMtTkJof7pxrnoEMNw2Ax6RCOtOqljcmHEb2dBfHLdeFaguzIbTOgjv8HL2ZVdX
t6fes+1vq+L0/f5eh+c/4+z74nwTp2KG9dDCrYZz0gw/RAMcs1pmkhuFkhH8/NzfRLMMCOfQPCGx
ZVw6lbNjSuRyqAk5z915ypMeI9yyDb8h7shthJKdBofZJ+Khu+bngc9XzekYkRVZNUUZrikH5D+P
EbJRScufoLPHLG7nPLwTx/bTiB3s6XCRvf95sG9P+Wc0hFWqYVp8Xe3sKQsCgrDtRNVOL0xPDxIg
DIkXfoy7xY83WNftf9dzne9v50Oe/v+/zklBxc8mShgy7DDhIhkp19IvwdW/DmGi0dJMSkFYsP9z
iMVSay1PVxW+DG1Dq67Sevgbw//83Ptz3P8VNZ29OVVb1Uyoe5VwvqyJunNrN8mFn40U9Qn4QO5O
5U2hWb882vk6+DPsX1HG2aONvZYq5imOQVZN7+dV0z9beKeW5i8aRuU8hPgzEFOCyUjMzWv85zvs
6iSEqkuYFuG/4hUHmTzEZbE3bsMAIc2uvaMviVKoS5J7K1z2jVN3dkHeyYlfF5dEcyi5s4ew3C2d
32K5MxcZTee36Yi9JVHh2+r6ueQRF9waHXao2MWX8m7ulhf9y3jqvMWTveUzfpc2VNy8+YuOyPyG
dvP6QBrGo02YyDL2Qm/5Zcme78z8HEPkgGMVaYhNz8XU/brMcT/Sx1127Vtopu4wcXfEUe4XXsC3
w+d8oLMjoApDUzIyBuob9PtZuqsU65iWyq0Zt/tCtzYUfml/aizdNiXzt9H/ZVX94zHPdqboVEas
ECLby27yQAMFdARFn4De7BM0h+4tyzXuft6ffh6SVOE/J2HILYnKEUO28lWiPXbC+svx9n23hdws
GhawXwUSzfkuvyQ6LkncGGBlklmkM2FEnRnT8FBJEN8Q1vz8PN9nigxrlW1d5fqswbL45/NgSiOl
JpJMe47ETZRlG63Hronc+H8/DIvDwDqGnA8y6H8OU7QtN0aqrHTWBEbR+aH8Jsax+/Mg/3LhOeUA
FN0AySGqln72MFwo48GSR81eWyRVdBs8D3q3b6heCsVa7tVMzl0J6ZM1yo/JZJHtz9/XKrmqk/Sr
subXn3/O943xn79G/ucz9z12CQoeJyhRUyczZpvuDF8eEXgg/vp5qG9iaJ0Y9e8nP9v7cffSW3J5
vF96zwKabGGNC46yoVfbrbbpK74HbuSbv3zV74tB1nWKrsiPZRMWytlXbTKhHBqt5gnHLEJD0t4Z
svkbauBfXiPdJcR6OpkdIr6zj4ogmWprz4LIMm0vjwYCAZr/5/goLL9hfv5tKNm0JJNRyAOfRzrq
jEFOq9FwWakiGsLZUar3fryQkqufP9f3NU44hZOlTJqDs+zbaujLUMMUE9YJeqGxJ2WFKzSl0YF2
+oSAGf+839b5N3LkaTgU4xJydb4WVitns1GjwB6NCmOqT4vwUJsPaUmDlXAxK55JEX2JIy5fla9M
zz8/7PdJohCuk8uRVEnhfnf2/VKc1voyU1WsrynIIokrbVnD7/7nUeR/ead/woJThgwcyvlcNIRe
rTprUW23d2m23wI7QIKL7aDf0vJim1sl0HbmE6Xq4UJzli3mrFeFWwchqNiPX/IBp3n/99WAdw1G
QmS2AAnif85WY5uKGADK/Bb88egjKlEuDrTFUkuvnGmhqXwa0s1kNEg+I/2/BfKdBpfxvzEkohKL
fN4/P3QXRUpcmw3hOrJNoX8N+9ufX/U3lMWfEVRRBoEgKnT2ns6Uv+LludfqAqGcemo6BhSAAlvG
3yPQnRMYFIUYfpNPTeuKvgLp+Xf0wZ9kwPnrZT/4v+OflvFf40+Jglt6xhPil4zomtJAuTX8E/q8
jP0sd+R3K6CX3ktca9v8cqv/t8HZiKDu8IGZzOfzDP82to44J+agutjaySZ3Y7/fm1Mw77NL9BGu
5CAGuBWEDUKln9/898Oas00yVKaUjCPA+flGJXRSI3xNbWWBunI0hnvzN87w9y2Qbe9/SDuvJrmR
ZEv/lbF+xyy0WLtzH1JXliZZVC8wNlmE1hq/fr+o6R1mIrGJy16zmYc2dtMzAh4eHu7HzwHOx1uF
9eFAk72N0VCNwAasUh2YroMLm0e1Ko+1Hi7c1rOWYK5QBekPUk4TP62b0C8UGUvRaKxDJ78BhgRj
xtfC1Ba4k2fyAk1sGwyvb+RC8sRhVcvN29Ib2bf38rrfAOZCuBTOaGawYA5YQRmwWWJMmvlUUDWr
EA8rPJupaJ3vY8G57Fv0gleyx7CnIh0C3s1Ic193iJk9PLMySTHsjjTbzLECgOKLJQ+7gqmm1ow3
Di2x66aWFjSJaRCN9IntYcoY0BlCn8lQv6lSsr9u5TJygmTjVJFGOxyvaVEcPhI9kRwEi9TkOKRH
X77rov7G6Hm9hY9afj+Uv7+FwiI3PjQqtsF75vxDUfxWo2SMVe5ieKlN675EH1kf3wGYWHD4C9oY
k6o0ib0Q9lKQO5umF4jQxiEC2iqVW/9DzLjAZ/fFeaxvqnW2Vpone8Nw526QwC+vaCM91PulSs7l
VXz2A6zJ4yVODVO05EA4jNo+hhxehrnk+gecyTPObUz2U02tQY7FIqttC7B2Jyix6RVZe5rU20XW
sMuahyUqAjy+OdkUBSfhqqTQG5gKY31R8tMsn4gdSL6/AALdKICCaKIuLe/yxIkvaPPCtw3kXaYv
6xQlKRukEzhlWEwApSGNqKzkjsQmuE3h9AhEUvdgmumrZTxbMaPCTfDBgoigBbPZOMrCebnoBuBT
hGuakHABUVyaFh4AEbVVPYIF1PfazonWNiQtO2ctygsm8HyIChb5/+e2QEPfgTIs0c2aBm58p4UK
TkzZWtmfI6Umryl/jC1wRLrxC950GXX4qgAGLLoCJI9vt/HpVe+01RAZ4DXdF/0Ia5a0puC5Rbjx
Hr3hLz3qvGmxWrzjl6xOqhpWKkmNYmFV3fcbWq4HA6oB3lLDk7EXdW39U8gM7mJT+XJjbZ7iaBZy
T0GRP82rKiPu8gqFeL4lEnHtSmbehGnax/ZQbvstYNgaZmp/Jd8tf9PLuHtuWvy0k32OU9tOvQ66
uDe9qoN5I6qt+b5ayp7ELXGeutkyVLB0mE1EiC4YCyFEVAJFEb6z9w5k5uHGWZuPmFqv00UVrrlF
nRqbLAqKCz2lSvbXom6Dfb01d/JhKarO5MNiUbipQ+0P/uZJyENyxKv8FjvDetyld+rP/Ev27O/M
DYzlm3qPvl52U68BsMAfu71+QOaX+Mv0JAGoaGQlHSxab/sZHYN9t4MtZ1GT8vLiOF/h5PJvTMgt
Uh0zNpQ9bXYbVUvCvDM52rkJ8RNOPBBJxo7hAky0O23nr4cX8nvzhktyq63tXXvf/akupdMzF/K5
TREHTmwy3hBrzYBNNIF37VPE0N5wIwIMoP21uokfYjoO0fv+hR5X9ZS8X+Lfnt1WjW61RqlWM6e1
vj7vkiAcxZoZvRiUp6j/ed09LgMZCzwxMNnU2KqUPhIL7CvpuezTQ1nDFwOw/7qZ+Y93YmeykWaq
+V1oYif62G+YM9x7RwgS2ER6gGsE9hYDydLOTY52GJUMCb4tTCOHp/XNbOTCmsT74yJUnaxp8j4p
0qSrRo01iVAl3wfPRgk9FxMKq387ZbiVvrgMyVbrzlpRNL1ufvZgn1ifXEFm5gFXc7HeDCkTAv5d
kn5UeZJlzEYq2rNW461fr5uc2VPbMCjUmALRdAmjAjqtIc85rhzrPoDTQ2VI5rqFGXc8szD5alGP
nAToTOb3Iq/dxOD0d2Wo27ep2pnvr5sSf9Xk6/F6pQRDw5K61/T9pUClJ1tSNa48nYFAO1gnxX3N
VEGrLF3bc9t2amkSguNy7EIjrJkFzn9E2nvHXigWznREeQidLGUafDtSJNvHQLmR3nuHdIMqgXwT
7pJ1sek2jLv1K0iuzQX/n99AwhLfhMg0rXMYg+1C8MkGusUPNaauA8lio70qQb7gFDOebpsKnRQ6
VTrLnMQOut4KE0GCZKk3mXPWXnrZfbYYMmWq2nhRm5bynV9vzC75cN1FNPFlLnxEsWwL0QVk+qZP
P9nVkVmucxweDkHmaxx0P4aX9ia9Eeo6NBK5CUBO3VMo2HUb7aN9qx6kvf6Y3vofeWAIaa131ka+
XQqnM5HHtpCYUnUK35zGyY7EYzCYsImPqy6MpIOc2vn7BJ6w74NRp4++D8QUSpZ0XF/fjrkPDlmr
TNdJSFdO67QeBTVgnT53hWPWz44iFQ9j1bX3uS0z9NzZjOleN3j5dsMKUpc6bym8bIrjaGsn7zwZ
vtHAcGDTYPDVgUjIYrTC3IE2fmAuY3fd4tzG8mzj6Y06q4qG1/l975ly73syPp2EA9D00bdu616u
H6pUl3/6mt7dlSr94r9hlI4UK3SoL0wv+TbR6I2azbhSWmipYEMs9dsGdh+dyc+I8td1a7PRwj4x
J8LVSU4DyZgktxnmBGf8uDHXvfqmjwYDhCjHhl/jF/9+KVjMBXabnbU1NB4cwOXnRhlXNAqF8Sl4
DzrI/Apr5XVNu9dbiAKur2/WS08siT8/WV49GmqXq1gSVFC52m9HenpN/DXunq8besvap9EBFVfA
b4Q/54LkNwgMI29iooN9X3wMDsU2ekBV26fI7WxFL0E6OtQ0grXGaNRbnXsJVDB3sZz+gMmXLMHN
B6YITyGkcZ59CDpzYTNnitkUKE/WOPluutZx/hJMWO9h49A+R+8gKFtLW5gY9Q0Eytv6mRfvtlys
RM266anlyXdEx8x333ZXgCSA2+7aW/VLvVpBkcMTTdowFrmUUs056anJSULnR2OTSTmLjaEUkGCS
q40UevEf1/1mcWWTzM3JNW+MC8x0KBtAl7OOjmBWpG27tlfuKjzkx/x+EZA+d4kKJQCae/QFaLGf
H4soZfopFmsr1eJLQ1Xbs6qPhZV8Zy5v58J3HNsJtKVLLO1zIdwRDXfOvEZfcZKaeA3g8E64aO5L
Wy97aYPw2Ug/hol664GMD5YEby+wfyZF4VODkzORp+OYNAMG210BisBfm0fTXjvfDYBw/qbYNJ/d
R+dnbVJA7T5Lz8kP2guLeNi5GHT6IyanRgvGoY56foQ/GAez9jf+cAN7V2Et9C1mP+rJ7k7OSOuB
qOjEYiml3qW7ZN8ICdPFt9Tc641NZTKbGirw92n9oh3DoIrTNzsKRG3bAnh2tGbMZa99M15cKPLW
vzvO8O/v+Mukeu6vQVPm7iBBE+nosD8OhzBSF67d+XN4sqqJbyp9UttaxarERaj52/JD+6Td0qtb
xZAkwxwEC+0aVt/NwvkXLnhxb5zYnbgoQ6eQkop7QyDd5Wwdv3feeXvG7Hb5Q3jrb6EKK7IFo+q8
q/zaz4lLeo0RlGGJUX0/wE7lrKt3+raFV/DVgL+AtiwcbdmqfoDvURRURFs2Xg/7/N68Ve+k5+JD
/xWGhqVPsLQVEwdWq8F1KBCLX1U8iAb4mw/XH/MH7SPUAWi8LKGh54/mr32YxHh6cWEfWfhVI31K
rXvVau+ipt2GQbmw4zOFdxGJflmahPlmYIq5Ex7s3pvH6DY4Olv1RntWP5ereh3fU0pd8KulTzwJ
8bbZZVrMYBdKhe5XeJb30WG8AZULxd4WNtY77T67U35KRyigvI3z47r1WeM0aw1Fp9JJ6fb8vALw
gMUlwXjbZv4u1Qz1wMjhB68b3wVt+WfnMAlWVY+FXy/EQFUc04vjJJ4H4D4pTUxxK77WU3gEvkUQ
hIRinT/6j7BAHuBNgKQo+ew/yJtoI22YDILx6QAA6tH4AGnfYuVa9Mau/Y7J9x6RV1BVi9+h7yH+
RMiKRs8OLoi9v7DiuUcK2L//LHjynaF9UJtIxtDod3DPeOO7vgETFCkoFY2ydFCLJXWQ+VD5y6Q5
6QsiS974idjj9nP2rf4Rb+CPWJdb46tyNI7hbbSL7+Ul7KaI8Ff28+ItZqtpE6jYLHlrC+l6b2ve
VDtpH2+7g3Zz3X3nT+vJCif3zahmqk0KJDo6HrUg0txsrd9ADdtt3JXxEizmCPMW0QgRzV4Qctbk
+jHHxO2CGIuwW23ElEKxzu4TsPpCrTd/WaoZzPRdyeR5e9HLZjLvAjffRlpgWnk8MhWh7PIn7QAB
mPw4Hs0dZYphKfrNRHYHyDPBgPqadTErOIQV2D8YaziV/cY9wuwgApG07hFH7D4k8F4ef1t2nJyB
SrnMaCIIFbiiJjEob5QqqkW9oN1F75TVnz1acj2CkFuD3gpjDwu318xz4czcxGUMhqLTJKUekifl
s+N1h8Z9HaUlsVtl5hycmZn4iQ6a2Ed3gAdto6wSF15REyGQ7L63d7L84PdfLOtzjJaCgunIWZKa
nLkvRfeBmXdCq3NR5XP9KmZiGq9REDJJkVkyinJtKkBWoMxcOIOzKxXTK7QkDIWW/fkdkmeRYqVC
X0bdU9zZKgdrm9zBEkw28vs6WG/O8svYFOpQKSHXM8FzxVFx2TiqBWEF4N4wvlxf1uxJODE08UpV
7QILbDPhugq3aENACrVw2GYd8cTCxBHHtrS6KsICDE0QgHQQPN+O3vv/v2VM3LDz9CGFp2lYddCN
mwp84AsheK6ewuyOuMRZyyUu0QniTPNilhH8VJHw8LbQ4cbR3SA9mT+NQ7KHBIDUydrEvOcgfx7W
oXqUM7TF42NzuL7Yt5rb5PI5+y2Ty3zodd8wxJZaQMHUTQ4f70bvNu0OorajBYI0zB91YydkoMUP
G39miLEgY7Vuf9YfPcbYkYqA6fQh/ta0pHvRbnmkZP6r/9quyWkx28EbSvFB/AJlFIpMFf1PRpUX
TuW8+/7HjD65+uH2ilD3YycK6P797NUZvl3f61kDFikjjXFqE2+5x0nBzlctcMlJMMLzwuBxkASf
/D5bSCZmo9iJjck7Q3D8hXmEjUHp7uAa29ZK8kblW9tLReslU5MHhpVBQWZXmJKM5JNpMoqXRHvP
/umW3ff/v42b+GjYFENsq1iCU+4+C6KHul9KasVfcXEMTvZt4mNw1A9mU2Cioy2sy9W2hjfIiKpd
C4tioULWpiycvLlaA4hIR4UghYuHKdzzS8COrRrWMNzaQDVi1d8oh2Sd3qqP5so4wvH0bD0tITHn
stszkxPvAKzc6zzVBvIGlfmWXbxjXHplPsYPKjAXeaO9+NvFKsCcn5yuc+Inae20gSyMMkzwESCc
Gx2ACtOzo2D83CRrJjYhF2AsYxGrMVfUPVvvxHHaOm5KpxXr1bflTbprD8Ed3DYPQhgvf8g/goon
YQpfysUZg5k30pnliT/xpgkSJcZyFCRfGZWDADuEMo726zarYvh/yleIvD9LJl218W/0rwSu0jSg
sNNBZ01uMK0KHLgJMe5V5bqhzRuMyD1Jj9JSZ2A21T61JELeSUizFCh77AAaOANRHr9J78oRCLx3
J8Pm2yEKDsE3POitMm4SxVo6QHP3wqnxyQEaCyTHEhvjbrSSjZ3+s3iHENYh/aR+V719+k3ZwrLz
NyZ9gPqdbO7kDPlj2g2OOLZ9IGiKn1t4ga+Hu7kHk4MFeBscwzH4jue7avfIbwQeJky1+ypl9U6r
khtThj8/pt1a6xsIZI55ZO/DIHofh6wRoqw1hA6/P0DBWg3Qhg7zDSJOnf+Q1C47KN5gTx8940sa
tDejHL78ncWC8KOiQtaNu57b4JzIcqOzWFibt/1deyMg6bx/aehbH9XDUqCfd9kTe5OYYI5qxewP
9sKb5lu+g0gbcM74EfLjxXHxmVm0N1ioo0O/wcN32tdNNBiKHAtb4m3YvMue28doGwKHQ0hgo3xU
7uOv+ctSwJ2NtxZjjH8ZnThoL/sjSAyM9lGGJEO8KdJH1/vT7pYgqWKnpncmoNf/GJp8ORi03LD0
SJig4TyqoDTdoNuM+TFUPyRqujaGBc6K2QfiqcHJp3Miu2S0C4OSlX4oIdId4Jd3lOOIjooR70uY
tJzmW6EMcDM7B6d6XHDVuQTu1P7kOCSlHMSq+Jz9Iwk5vbrgGU3RJ7LidXgIt+l+CRU3f2H/2uIp
V4wf1kwehW8O5O6ROXnxnlfSul59SZmetnfp/eJgzfz5sGFpZUKEMW5jEnxyXbJj6JyGN7BXdhT9
D9H41A/LkyEzM9OcD1vHGtVUUSE6P/sWHHst+poQL+9hl+d6rnbFjbAU/a2QemJp8nIsSsXx4NxB
euwedQRt1+yjF1SE1taz95Q9/b2u7tnSJnewVDBkOIgvp++7rb4OP4uaEIoaq/xBZFoRQrjquwX/
nD2QJ4uc3MadrQdymGMzGFZWs8pv8p23tX/Ux/7o3vVr2Au3ggZkIKiaS2F8Nuqc2J64jSLXRpGI
TynzGvzhM8q/1w7upvviP5ifYUjn8bqtH6LdYrVPbORFFDoxPAl3LNetqwDDtXi5rlOUEpn37Zlo
Mtbta/XJ31/fZRHVrtmbRL2h1mvHFwttgAY01qc0gcXJSlYl/J5J+3Td2P/jNP46IZOQl/qaAugJ
a+FN8i7Zujffm038DjaZxTGtJeeZBDfQMr4Rp1iqynd6XMOVjlyUVWxDfdh3MLV3bnSzsDjhE5db
CdIKijUxQzI5/qmSOWFskMDJ6E7oWwQ174hwW5VxFTQ+8JlgZXyETu5Lt4R3ng2sUAow/Qswkom7
yVeMozFtIShBJWODgijTRjxdt9xgDC0WOoMzVOLqDNIE53B9zXO7rPPW4/XP9DTTXecRD3ifgkwA
xPt2yb2JXoaWGpve8R96UCcBmhymuzCBO7fJFgRPjOCqDOtMoX22FMV92BrkV3WaIk+W0EdfhUXD
xGSjWvbm+vrmrkh4XWCWohZ+OUOWeK3i5NDNrkZVQmHDc2/9CKWa60ZmE2Rbg/qLSi1jP1OQlatW
cWAGfD35iGopUhvw4ryBrI2fzY37abl/O7eJILoY9TF0jfHJyWdDG6OxchWFALtwt/pImhMj3Rgs
EbvMBVFOgrgJoTUjHz73jtavVAnZTU67g2S6/qG1PwxRBWXxQiY1txxQhhqjYgoIuekDo5Ji3TMd
2GvzFG10w05ukjx/rw1Lyf3lemjEyEwS8pph6nTa+QF+l0MGi53QNRFSa/IPbuq1T73W6d+sLN0t
uIX4CufxBHPwMNCLlsFvTHGbg+sysegiSgr9+Rqc2l57cJ4F34O//X2+B0xBH0a7gLE7GDbOv5Ti
aZECFyimfPkwxBrahtKf15dzeZQclWokmGNbV/E78RFP3tZVZrRuPyK565fjjT+Mx7psF6LRzPfB
BI4NW6hpgpo6N6EycGG2LQwErkrF2bNgqJbRAKpMaK5hpo7Xv78iUzTOGaoGXDMNRSHKHYmdoNEe
FM2N3ZlPcGnWC7Hh8noGikAAokPvsKrpESqjpE4bSH/gX/pTbp+jGL0e097I7cuY/o0PJObxcDZT
xRsmu9dATeuYBSwmmv7TGX4W/ZKTzZQIWcyJhUlCl6vloCQpFsT7MYU/YDeijUysq6B2kxGXc7bL
A3AzWfm51YnjZYbS5KlgZ6Hz9Zyph6TJb4UoUVzDJRS5RzkFQlS+R2fwunssLle464nHR1ZSuzwJ
ENtk8MnWdi5zwPtoL3I5xPlQbDJeYSJZrAhcRsPz9U5yAVWrm0oL/9rlgaESFZzQv80CjdI+IpwL
HfFyxjXrqidfV+QKJ8tN88FAeQVdycxL7tq2RTY3Qdxy2GYIG2i5ucAaNvN8Zp2C8NHUNeZjp8ev
lCzfgz8GGcc3PDQchfYqghzYAWgwyIsDeTPVj3N76vn6zHHsrcJrejj51vpRFbKlo3ksbXBn6Ncy
EAXs28/ucgtK2aUiyFv1fHIXnC12cjirKLAjx8Q4JNi7zr5Fha+lvv5DRsoOaaotMiyioyXGSZ34
0INtZhYcPc6Ku3dd0WeyGNJe+lXzHn7yCSYHWo/tSuotPoHw8BLpLvupNG+Ut4FMZTvaT4H57X9g
Viz22mZMTnQKqTn022yGgBgriMlH62Arhuz7LXTnFpjcZcTbzGV89gEmhzkt89ytbZYa3wQHRMi8
LWiTm2LXvy7TFs7dY6AvRIlSsVRmsc89LdSVWlXLjI8dqcEmQlmqWTl2pe7roonvvBYloIVQJXx3
sqMazFpkgwocKBdnqQigKlISBFTLnWDdS6kj+p8QY9i3+2Vnnju5WOPs8m7Q+N80QnXqCD0aWjah
7b22nv0chOVaSTU0G22UexHcbPPoh0fqvVGl3NhEkvxhQCPw+qJn4iTTmQaPJYaELlELWQYTjNGH
IKIkNNzz0pc3eQLrDCo+9cL+zpliAgrsjg6NuTyFummNMVQaam0M0mc2iirJi6n4LyB+lircMzEY
0pVfhiYxuCL/tV0XQwbsLlblrSu7uWvR462Mbq1a6UJ2MvPudMSUD8m3zP8vM2Kl7aqh9ZhT++o4
KxQjy6fodjzIT+57OvxIrUQ/eDId9XfXP91c4NFIJY23QSqomCbhMI+bNM/CgFyFKru0gqQoevJ3
onIJ6Ot1sI7L19vModQARUHPwwNAv2D1bseICTlV6lat1D6qEQzNkY0SuDG85FWvL2SyM8myWBxU
6WJSDD88jwBpFkhCv4wENpVhXES4Mqy64G94JQ9OJpdAhqsXCV+pKUWZKigsGanxQWuSo9ZqqypZ
QD3O+T4mBF+laTP9NglmaaDYMXwT3Sqvy5XaMtPTIQhrxs/XXWLBzBQWNNJkioOSxTQREvfyqpT7
dYHQ+XUr4vxM4+TJYixxS5zkOH2Qw4kaYKUvP0fVR6nSH5ygBrvzzgs+dYt1nTmfMzXiE6UHC3eY
7B3ija6XNUa3knyIBktp1aNI2MbZnsthwRnmPI4uHdNQPGiYEpyYMpIq1sqSrNG1bTh6UFDUnM31
zZv7RCcmptV/dKTMzpQx4Ujo0Eb3vDZWsPTsrltZWMi0CtchfdZYNcmBbwMTV/J9Y0hLmf1lO9zR
TlcirtMTN/B4gsZly0rQ79rrTft1lNNHJgz3eWXu7Ii4a9bVd6vLb+o8WzA+5xOntiehb2zMsnGQ
KYFZ8Bjh6JJWrkty+lRrF3ZyNro7kJG9FTQZq5zc02WRlkUNdTIcLUa8Vnb6Ojkot9K6o1L83fxe
fSgevZ3z4e98v19GJ1eYWRqpFCYkWm7vIFR8gChmIbjOZfIU86CiYlL07f46/3xNZ/SJhTjjSn6u
N9rn+KlCrWtV+rBDruwf0V2/ZUTXRPFEWS9ywcy455nties08AiNfSpso2eT9t+yYQn5OffZzkxM
PESFZatsM0wIOGa/Qc5Z6Ag4a/d9/9MG7PYMLPP9789nOGdGxbpPjoTS+JJiJiKnQ5rI1+nYVO/M
Cpk2eeHun91AgiFFEYjELupIauAiDWiT4qA6uOnMO/CvC0F+fgNPTIgjeLIWhGrBKxiYqDfQvjwF
t/53AS1KD91u2CTfldfu9u88pchFfy1rctYiAxLsyo+oUhifkcX7Vnvlay+p98OY3Q4mQBQaQD5S
AFr10GfpPjNfOrVE+lva/vbx43fA32Pyrr6soYWSVSZDxtoV57tDfhq3X64bEBfJ5Ao9MzBxFKke
89YchAFksCBEXkUtWO8kuMnkaqPVyN3WP219CSs25zUIcgmMKlxiFzTFblTHUd2gTdf50AIiB+3+
/hQqTxqLzp0G6bKo105u0NyvIrvN4SjOXEQKOloH9NO8P0cj9Rcc9GIxWKLcbfBc0xkIf5sZO/HP
BkVAWls1StNNgk6imqP27dofrn+ny7oZBApUN3mtwBwAi94kjFgOpWfTzsCxRPr70JDWavGzldV8
baKG3Xfaths6mhU88n1ts2Bb/N1nToJtWi5UcWGTks1pNqLkVopqKULlnb7Tj/qWvu+mHDbdd3tV
rtKjt8s+Xbd4kdiBKwO3BlG1JvCLU4OyhzqYFxbGyg+/BcZXS7ov/NfBs4Q84qqwF5LVizOADduA
DYyUmImgaaFa10sYgrIIbjm06HaB1+mQjlWb1HRfGs86pi0ClEOQMxtkgBG+vlLl0jgiuXQv6CtQ
Wb7oNo0jWn5JPthQBHdPCqJd/eijqdscktg7Sq3KcpllNK2tFdX7FJIaiP82mvuutrK9laM+XpWb
oG63iXeruEuuffGABT/qwBMphqQEW/rE6aTBNrwq6e1V4Wv+Uc5zFD4k5JMLvXR3du+1e8W0moWY
d5FSqWhgQEMnmgZwZEw/fqSFo6cbEeXDOvuhyu4RUbpj7yFb28dOsb6+/xdZsDDGS9m0DYofF82q
vNTyljaJtSobJd3plewiDhpphwRB1IUjPLOZgmSFvdQ0igkXkFw78SKoMJA9LfzeP9IlHbaBHsf+
ysnbpl43JsNTzJTq9hK0SJ2eXybmdIRckE5QGT6eWm5DJJpziBShKg5H58WJcie7oXFbvHPg5YI5
2ZFGFB2SpM0RskyAOFU9YiTrwJSifG2MRgZXPaoo8kJKq15k7kKuG0JzEc/US25a8LNCai7RVq0D
oaoutQcjUT64ftivgzyQV5pRQSFAW6LQwfYy1/IIOuLYhcx55dkx9Z2NUljm3o+sr20grf3Y+2xF
0cZrx34hS710yvNfOsmDa9MJA2Pkl1bqhzDW0Sk0eF8ghlObwcKuzJvivqfNRACctuZQ8ERwIcSU
p0r9tg/HveGiGSCEYwejWGjWzoQfSBDJ70kyyL+nzVo9HhIJhmDY3tWA/NqPaRIMw1ErXH2VSu0u
9GWQJ720z7psYUsvTUMISzfaNAgS3GmT1zst1spXe9AZSuI/dqaPDJxR3KWqsWvl8FORFbdDUT4C
43h//chfPjioUzEZA/UO2mXaBZlpYxoqHjYYq7QIqck3XxVTe2d0/UPslhu7kddl6Nw2Fa1K60dq
Vx9aOvSMohQosfZPDYFJsRa6J5efXBDWwoFCGKJiOIWpokkYyzajzlDzfG0ZDNJ0SCi9eA2cYuG+
uUhWhL6QeEQyw8iY7zS4jj2lurQrEV+NPuXS5yD9fH1zL/9+QdpKxqUxwSw6v+fJuqb5Uau5Cbh/
V1OIZoXWNDeKEv6NW+LckIh5J1nXCOzEVQaeiKTl/sZphoem717UzAi3Wi8vXEmXtwTGEA/kI4Ga
5judG+uiIW5TxFFXiWLEt6Niuk81FD17K9WXKAYui6kobCJaQE5AM416+GQHG790hqCDsCi86T4q
DOzCt/Hibr4bzLMaopmyNIB5eS+hSEKFH2IwU/BzTS750mhzJH5zdSWZ+rqoc3+l9362osJ5o0tQ
KOhuv0QaIaLlWUL5Fvchg6bUiFrJNONKzCQNsoaMKw+cByNvn3LgECD58zsjNV99NP2SqlxCu10e
MkI40CgFpi/eq9N1toFtAl8mrlpD3q30utjqabnxPWig81G98YsIPmr/XRjp21xHvzlO0q1OKtCm
6bqVeQq1jvko6fVCrnvpW5YBozB5tcax4YOf+9YQuGUvNLiRDQqBScjSLkvcfKeobrUQ6y9f0my7
kGpE2QmYGBWCc1N2o3kD2szaakPQxcxR2/SHCMYM74fsb+u1vMpfF1lbZ9d3YlR8lpODWgQDV1eM
Ufer8lk9egdR/gjWsrMKH5Q1vJXSZvH5fpnwnC90sqfGGGdBr2Kz3lgr+SM1EG8bwS6n7yohBLVk
b86zxHwB2qbw5lxU5iyjR/VDeJZcqe90Ly3WRYrUvZ302nrIzWF3PcZejniK73hib5KMdINXoMKB
vWrrP4FY78ddlq/d/qAF23gnbaFf3Ibeqs+2TrQxIOkZ18q4TZ+X2zAz0Ur8FOYPOFACHDVxKSWw
lbwOkGkQtBG1oB4RjA32qv3WPBVP8bO0qAd4ecOcW5z4k9kmat3FWJRzprWJVkX5+wnCuYmJ+8Rh
5Ul1gglF2tkPNHpvcgojW8EtBUrPGNb1z3Fb7PzjIt543pN+befkywZq3pRlgWVBauW7+7J+FnaD
tXLUfmraLteO9XpYpS9Ll8DSrk5uOFU3hlZ1ich6gqI6rRMKJpvrbjtnAkJA6P9lcYVOu4RulXeh
JAJBE7T+KvX7aOUrcrm9buWync3hODUjfsZJvImLSNYycRiB/T8jlnY0N/2x28ib/4lGivCE6UUm
6AbJZZiGA/pybsyn0FqNI9vmNcxrdQbamPf56K8M984cjYXx27lIempssjK5aA09GjCWtd+i4SkK
XoXS1/Xtu3BASvBUmCj4CKbki3KE1cQGQpT0BztexQ91GLnfXaPXbgwYsI/eaLn2gsGLRb0ZJHLq
iF7S0Z3soMezUhtSDNpWe7CBuYdVvJZ/+60xsTLZOsVPnKTKsaLvyxsB+9L2glNm8bITv/bMHyZ2
JuEwkY0hKODwFJi6YKUxMBitqaMe1d2/BRGXQHwXZ2pibxIMG72LkGDGnmLXtxK6l4W3yEFykawJ
GyrpLIUDgeOcrImE0WtbHxvex2abvfOTtbIRkGjpo5Gvhx/ZnbxRD+5a+VEuJg+zziE4M4BA6mgh
TKIS3d3ByWBkWtmaNL4Ejp/cenqTh2stjz1/fd31Z/fSUhhHJBkTMmjnZ9lr3KEdAh3XT4MV8qs+
+LzrFi5HhtlKhPkg5uCVB2XyxNlNeAbSENUq7qxV2K6KbyOiJO1t/Kee7kykfMGX3+YRaEDti/vt
uu25g01xk3FLIAY8tyfPijSN+k42qREPja4GN0ZdemvJtspqFyVUR1fwjQbZ7+8o70wK4zqIHmSO
Jp+vcSHniVTOdKeX3kY1Yn3voMt1c31lM05CcYv0A7CsyOsnK6vkVBqjAL4OOZeOwJTemcF4Mzrp
y3UzM+6hUyMRNMaQP17AmcdRDaQ+QMsNnMa3tkseeWsssfPPHDVsELXBgYAymPo7Ihx8v4zXSVqZ
ebP2lDBZaV0LjWUO5jKApBx4Q2ln7aOS5oBmr69wbiN5ewrmH/5/QVLDgE7QS17crbKCEYuxLj9U
Y430qxGFS2WIyxoMSjK8eAQRMhXAC/nNwIt9D5B2y2Auc9zjRt+K6eryE9caXDXOT/gkN+5Dv1Ru
n1ki4w8KTRTw25c99NaBg7GEOXAVtNlWLoptbxlrrV3Col+kBaxOZfYQ+DvJyEWqk6XKoKkFZmyF
KVlof3zpz1DVVljfjEsqh7N7eWptcrlRI20ph2Kt3ZV36jo6NM/JUTlI2+azgryCcp8+J49/XXX/
63v/v73X7Onfl1r13//FP3/P8qEMPL+e/ON/3wffy6zKftb/Jf6z//xr5//Rfz/mr+n7unx9re+/
5dN/8+w/5O//y/7mW/3t7B+2aR3Uw3PzWg7vXqsmrt+M8EvFv/k//cN/vL79LR+G/PVff3zPmrQW
f5sXZOkff/3RzY9//cFVc3JuxN//1x8+fEv4794139IfBN9//13/+Q9ev1X1v/7Q5H8KkRCI4mkp
gUsTTK3dq/gT1f4n9OsWEysGPPKCIu2Pf6RZWfv/+kNS/klpiXKPGGXhfgUB9sc/qqx5+zP1n/Bo
U6IVrytqpDzf//i/Sz/7SL8+2j/SJnnKgrSusGqKK+Y0QwHzRYgR8uaU3RWGQM5vuaz13aF2rPdh
mo0/akGQrXR+dAyzD2OphC9AuPVt5Zjxg28E8Tul0PP7TjH6P+W0ZuQxdLWN5SeU2Bta35Erx2up
TOQ7OfCyDwPySR90a+yerC7REqJ+c1M4H6r0h6R444vScWX3fuU9u3Ez3uq1bGz9QerbldZ6w24I
jPLeUjKmK7TAt48wwwYF3KEWL7xYr26syjKam8TPjUdrLOVdNHrJp8gukH8MfT+3NkFqGV8NuNTX
XjF08laHAyVcWYA8PwHfBaRdGKXJ2IHtf7RTvX7WozoN16naNyYwibBXxOS3Ha48qRj3riQb0Urv
KubAPSk45Gns0EY2M6Hqpajta5BYobar5ab5OHi2cds4YcKtIyFuUoaa9KPzCJ1lmGn7pnSLjTz6
443ZB5KxClzoYDZGG1s63Ir+Z9dQPUZIyp1TtIiWG63VV2tPHuR71xqjGzMugucy9PRynTXBuHVt
tfpelJl106idtbfjUfoztvPhMxWfCIUC1XotI2hAqF43QyFuKyfBmiXvRzcrd3qUIeQY9KW5TgZn
TA70vJLx0BUGBO0RRJ7usUvCMV63cWw2P2IjjfJtlTCzkw2AnrdmUvh3eeY74dr1S2tEHLLKTC6l
/8PelyRJjmNZXqWk94gGZ3JZpM5q8+y2gZibhwOcAIIEQJC3qTP0Eepi/dQzOtM9sytTcpEiXSIt
EguXUBvUlCT+/++/4UKfnXmdncGKy2+xumCHvB4HfeVmZzk+dxFcTY6nCEOz6rSKLv0SCQVjKOTp
iS+pACY9ryO71lGnHnKi6gOBR9bJwgmgkp2192EugShj12Nemg5XGEXStnXVqCw/cUk4fnAdPji1
ino/kd5tMyKLzTyHfNuLOj/KxYdPAfX2zsOKCZHFSffQ83C970DGvF4GqR4GiH2xRg0BxA1wAwOD
3o/XtUmNLVXbINF4UPNKDoCJp6BMQKXE6p2OH7zD7yv7jrDbuG7FWC7aI7AATk33vE/SMyUO4TqB
jV6idtBniVjaGxHM5J2PkXxf+rQ5E8NQG9qOKrZt2YT7FrzyO9qL+HHqA7Hr67Aoxyzt66chrCO2
ndssfhUYs++omXy46VOOHxCvQS7K0CTk6EW8PvZDMTQPOrVw++obyEYrDXN+WWbtaqLtZORgt3rm
XFZd6IN1b7xv16NLwmY+rkvcmMozGr4GUppjRwkkaYWm5mKr080Ola2AM8uMB3EfJHV9aFPZPTNh
ih0yoehY4aaG1haOeilYHs6DIGMTVeVGj9uxnsZzMpAO4rN02OVmbnaKtmw3d2N7PVhZ79XFNWTL
OGO7zorlOchJtiuW3O0GvO2SqxoEID+564bG6x08aYKPhPAMiX9cbl2RqdOYNME7qWdxTDUrjnPQ
iMPcKHFqsfG86ZaZ7IYhSKpsANEdkB15Tlg4Y/z0voPH9ZTpvcScgOEqG+7NSORVHvLlPatd/mp1
tj4kq803JgbjYqpBnRyIDB77elyqGm5IxylY1s8fpeb/V93/AbLr36u6/25U95//S/7bSQk5mV8L
9o9v/VP9Baut+A06WpTMH6NOduFb/KkA/3jpArRfCLXA2QFy/LkCB+lvYDlgxL3ItTFLXF76owBf
XkKKJHDdPEIFhrLwn6m/l0r+U/kFkaBAUwCcH7wkpCliU/Zr+WVWe5KldfQU66+FGA7NeqPGrtIW
R46RdDPnlZo3c+83jcN22Rp1UMm5UO1b6p9mOh16Eh7HvJoysmtlfZLRqRkdHoZdpH8PmduodarE
cJO3wlRwpajWALtbsdwEEEihBqBMHaC+eOHA3YUoMUPgOfzpwvzRc/zcY8S/Tkp/+zf+FYgZE3Qd
GUgUT1TvkvTBj8DG0A5XCxavVU8wciZiHcr4RDmSFEcXZ9sODcOmY7czjOXkUc/qa+8SgtFgRXhH
bh5COnz4wj9qum2GQ5HtiPzWOXd2KnwY4vwRMEFd9thtVr0JPmMYtrDSLONjOqSvYP/MZ5d3HZSh
yZUGu2Rr7QpGcuHlRiff1Tp+uiHe/P1P4a8IW398ChDXQmMJRA17w1+v9CBMK2LeRU/Yfmw8hHjg
zFRTNJWWf70EOhaQ94xXkvwjGCP6dcb5m1/8g3TxEwA61yZhUyCiJ9YcpD6yU1tsJRgLtKkPBTm4
9TQdnK0Cv+vaLS+QtnFt6M3Ajknz0COyuzgsSN6i+0Z/pseZHAN5ZusK6Pk9Ta9aUkYpAsyPvNiH
40aJfzSh/YpT/PHusZqC4AK0x/Cv332zhNOAhxwsC6t3U9NuPfQyEo47afpHysG/4DD9Lwed/wfH
lwupAUERf3eGOX/Yeqzbn4eYv3zbn07SLMeRCJseCqED2AI/Njt/OkjxCrjFmFiwMAYfEbTUP5+j
Ufgbdtc4Ry9XrkDCZvjnczQKfrvITS7hU5c1Z47555+YY34c8T8dpCQEYwUEGbyRXx8rljXZrGB4
vwdQcT2lqykpAbFZuO5r67o9D9O9i8Gawx1e19mxDmRpU4zDHTmKXMBXyRlx4qGCLS6SeTcyb2Hs
lARyv3ZTGc5I1EB3GFb4xzaa5Fsa2cdR5FdZMO5bTZ58OPbXQd6ICsHgMxqirZgF0mAhVMsfwkR8
8ymTMKyz+H/Tc9vIT91HeFiCZuNFo67wwd2kwXRlmhG26vmoN02PVd0o9I5H2bmx0MuvULdvGp42
mBouzN8lB7Op2xYGnjATn34n4/BQdPMeCsgyH1oYXg/1eZ7Nq+PrLVvSgxbfsqKuiKThFvK0x5XB
rrp5Y+K7nfr9KvO3WeAoznz9Wge3OkqGLWQTHwkzAaD35zEOvyXNDE8fNLABXbcLFJaFmpqnts/D
6zFp6ckny+3CR7KdEEBSFRIp9fli3oPa0WNtVLBdwvmlH5KbNYvmE3hHw1u2LL7yfeP2ph/Hd9fU
lQv9AkXlOILeWCsIY5HWBYtXnsZN6fNw27BR7MNMx0EZrFN+B1KevrEpWJj4DJ/6dp5OcRPvALnr
s12V+n1h9fCMElk/p2pFpVP0qps7OM3OVu3/Va3Yk+rx338H5CNEqf6f/+ex/Bvk4+ljqdt6Mv/5
H7/iJZfv+uPQSH6Dox/oZMElHefnQyPNfgP4DBriZa8EocDlfPoD/ogv8MfFqxjkaRxckKX95dBI
fwPtGLUTRCU4weEn/lOHBn7ZL+1XWuRw5UGIDpovhE2BVf9XWDELNc1WjPp7rYtg18Qpe8VvzuzZ
Z4wFO0ZXuWUg5C+blKUGOuqEk71fl+5zGnO5UZbCVTRf533ui+ylEPCHpkKnSRViVXEnEpHvgK7z
e8NCcUUxy1xDKN7jCEqSMdg0qmnsNvVGvlxYd0jrXnp/sPMQdZUQDuYAcYo9fi/Gr2nszcH3PAIR
JM4/fHfJ4gIkiwi3KNasGmGFYTbW93NzapHBnVSJSVHcDYvOti1ACtDdkvcHIHueb1d0VIdZ9tm0
mULb38dGjZgmi+5qmBm/boTDYD0nOIiw7DMPhOToV3JjV3dtAy0+ZUi7VzmnZMuMAjMp6Iwo514E
x9jwZCjzfqhlpdZ0PnnWYnM8oAl+JrOb3mLkLDS7tlsHJDTJ0EIZz3S2ydwyNchMs+uDXOxcjUuI
hqjP5nY7KjjllKxwoF5LN++HcSGHFvP33ZK3as8sr3dF58Vr0JoeB+CMQygy9JbPS4hpE9jQyyCy
9maowU/2doqP1GbJcwuzgL1PbLr3mHJPLmvrZ4GXv9VLraB1hkFNOStivy62J19WxoNz3wfueoxr
v0Ovwq+YjsEAczbfRonjz0YVbg+RZtqVaqbtsZYsP43zzF/hYTROJRapzQPuEFcNhAPkjj0Xm1AO
mSpZ1/NH7uBvWoLnOn0g8+l7GA1sw2U7HhiR4WHoJKInO6k2NuvlbRt3dJOsxLxzNdW30svwRkhq
zpL0YLX4ODteJlsLEpc3my7Qw2cbm+x+wqn7vVdF0lZoNbP7sHXsYkJR9xUCz9PNECyIbpm11yfg
ANk7WOYw/s9YulZZnSLAK0pgzBGB0rebQiOO/UyCykSOXY18UJuWUn7Mg7A7y4Goa84b/mLiuvue
ciP0RoUO8LpM6s85IbD54su63CHDKuSYA5ZpKtUaOATL+uZdpz7/SkSf30PPke6galC3qczVrYjj
Ja6CaUhpGYzxfNZNMF6jPis4/2B3XPWUx1fNjH+RITXXHafxe13LoCmNQA8LPYa/T5F/CsdaMiUn
LAf0tWvz9C0u7PxUdChiBpuwD78UwCd5B900jFHqN54s7TkGG/0qaCn7JhqRTGUwkXybGF+f4fHV
bsDC0d+0HymMoqK+P7FkCU5EJ+p2Cub+Laqnet/bbDx4n8NRBQmmp2EZkDqAe+Os3ALEXma86pJM
yHLIa4SrNGOUX5F2pg9DJF4903yzRj4740Yz12ZZOOILemnPeHr9N9uq6EEq458mwcLPOGns9Wip
P+C2KLYkC/1LtMQU6z4agUffjlGpfWeupq6ht1hhxMPBtZo/xi0LAwssrf22RPaKBq3/LDqXyutZ
FPQrrM7y9yzr4eswZ3Yzd55diSVIv2KTRECXbbptCJfYbY7/Cf130QlY5DRcvxdgEN6OLO6/dN4q
sWFwWf9ky2jn0mAQbks7L/kX38hiGwetPvRFDft1Ffb+ZinmourYzLa+X9X3rFAIOApnhnzv1uOk
ipEUk5UNMpE3gxpdBxvmlO+d0e3ZLFN3nERMznQKYDGThfKY1E30ikNl2HYAsPfjsvrbpY/ivTQ0
u+nhnr4bg5QiUQN0XwyPBqq2cioYedQEe0WxIBKmSAd9NDa1OwGA6N4jJuSt94l/GE0PKR9Ho3gu
lgJ4qazrz3UW+iodVHGKBh1umpEkd1McqQ0qXQGTZjc9DjSsv6derS9EWnuWVLitLcLluiAhe6yn
uf9o0Dq1YJtjYA/GCGPb2I7vUzG0MHfDF1VQK9QI391M0cO6Di8Blp8721iBhdpg5meau+ZAsPjd
YiMq3+bWu73FQfHEYoU8nzEL+2rqkgjKSxK1T4n0iPtJaiDViCfugbojYutNubA4ysSl9xpAxXb0
kGtWTAX+SBcmj1Rk/S6sa743SHL+fTBJ+JoDc8CuWTf0wAq2J5MpYyaz12wuwG1E9OytVV2OoZji
D0BsNiUnN3gA/kU2m3uaOCw623VqP3xax28+aAJeNWgzYS3e1W1F0fbVVRb46dUMnVcVr6FiK5UZ
aRWuswJqgOzq73NqzTUe3DkqUZuDY80M2/ZRVmeXAA4I3hYt39wQiCd8WP3J0TqpUD/0w2xWe9Cr
gZ+3TWNE5K42PCiCgoK+At5Bmcc2tuAxOSXzmJ875DuOZSooXFOLKdstWa6/ORCwN6jBy0bRRiaw
16jnu9DpqMGPY8tprP10QsMhj3yiyXtrmbkOiYWxQILDb7Ogi95HCYFLG13sbmVm3qlxdcfC9c2V
KGI2VsWETAHM6pElh5r2dVfyQueV7pX/HqESv0esjj9IbAOwa1Mdnlw6pt+Yjf1dzVqL8CEl4hs2
LO+O0PglCElwC+WH2XqxTNduCLMNWQkNSxh+Bx8qyoaKJ0R+rnI1eOLb0eA44QCbiNiGlsmTmvq6
qAaQ/reFiDGgJX20X1fWny2UHjc15ryXTq7BM07i8UlFWIhWg6XJSY9rEML1Os7vAQUv0HJITpId
bqq+K6NmEY8pcCL4u5s0ObW1q+8HPk3AWSfEaOBfz3ycYJ1L7XJIu7b5HumueBonbc/xbLMDahAc
MMLR6lMtOvElYy2I4hj05ocgsxSgW0I1LRPQhF7hIaYxtdW9wgTVIBIGF5e9qmwtzms2M7iOowWu
xsR05ykUaZmLWJxzg56ls3l7GsC1vlmXdQVrJSDp96U3tkXTgy1SOUVe39fehaei5dE5hbD6jcND
Ej/TMr33ZGh3AadolSjK3X0ziuiO2wVcm9hEqIFoAKt4QW746PNum3aNV6V3WbaUnUz8uTZMfVG0
a+6KrAlhOJlHZj9C3rwRaLKromFA31OKwzNzuXyUmc6/ubFGYl4443ECu6JrNuGkzHaZpcddntnX
xCkO4QmO4G2gwuwkcq1PvSu2sx2KK+iN4i3kZ/HeN8gqmxirb4KI6DuTLhRvzWOz0WfsDV3TdI7o
EHzVvk92iZ66E5YFxRn4Oz+MUMLcWEXXj6WLl6XsVW+urG0HCnE7mMl1wOoAWkACHzk7wUwQI3+7
HzSQKKGX6MZHi7hLdJ7uOa7i7SLhEM/BE30JxZj/vuAs7yto7Loj3HbC3QppL4zrZXuap3A8FdmQ
3q5BA/NahaiUfMUSM4TF9J2myYRmHYBp37f2QWbZ1JeGBsMHcQtKf0PodoI2dMMz/ECjDIMFP2MV
DqHkYdHa3BRM4aolhJ2DGFBsqrN6XzAIbLOcSdy7bvku47kIq5p06ttFd3Ynhog8Kt4WT0ACzDV3
43yrTZDtu8SZMiuw3izh8Bk8KbOC7pXoxJEyXJLsjlCi70epuqto5O2bgLKrjAKb2+2cwymTZctL
x+s8xEA8tUdVL0IcMsQ85bcUCsQK/Bp+lkpZhKk2TaHuF/AWEIDNBxOhCVQ1EA1RRCDXQGRVsw5Z
q0tRdLc6WSRMv0bff1v1FMCJHN0KsOwFJbJU4Fk9OagfN6KJ3fniAnvbTUuclPms4q4aQusbPLDG
PbcmiWbQlIfgGIluvQwE6tYTmm1DaARPvHDiXrlGbSAMgrVX38fjkUG1cF0k2HRdxa4BnVwMbNe6
Ve5BJpjewp5En6Sm6V7hJj8iadt89W3PoONRHRyMZ074PmmG8YEX2EeWOSkkTnGcm8NOd7V/yYq+
dpuka8cbHmNgQPsR5NcNi92nC8fUlGuca1VKZsnt1AjQuDB0nZPVkRxiAY4GFVbp7CqJZcc2ATb2
+3ZgaXgjKUxZyzjjabhZ56TFr451owHuRKSpYquphNY0qE9zUnO7xX41epRYgV2ESf5ZNGH+lLUX
KtBFXXN1yXfbudYMj3psAlL1wdgcRseLl1S32dZ0ESZdE6IfzgyOnS0y37M3nrqUV1km3MsaEZsh
C6gxB9e58DyvOfpV2/mqW+S8V6FOfkdDI5+hz7P7rg/kKV7xtFeDYw1mmXTp4Q5lp6OXARD8oYlf
sDx3t8kUoFdFjix8eVRTHCZYBPVgbA/R86RBLsC+e8U2swvSPWo46qdDvDUs3sW8dRBDAXcO4qPU
MRSTy5CMj7rrHJoaRl8VlfzLuA7kupap/5SB677Vg3ZYaw8q33SehzdwGZzvLkbkbLtwCemOs1i9
skS4L1HYiqcg1+1dMCRIJ1kMOXbIe0AaV5x42OFIGOKU6TS4c9FSAtbONSFhFTRuY2moqr7N5La2
ujglPWJc1yxfzgtCvT7gdkIPEXX2illGb9p0yM6xp53ESZgs14qO5MTsRPedWuwNafvhnmofb2gz
EWgHGGKvmcZhDS+s6yjx4F8NenheAk1h/iXX/gN0rBaDW6QtcpEatqO57IYqQAHd55ykKDMis+FG
ZaN+XIN43bk8aJ/TWrOzS5061zoed6HErTIXJDihiQ2DEjrncIPBKoAMs439WU6ruIwcPtkQIReU
nR6XParjrRh09sgV4xTawNo+DSpKX0dF0r3Fn/CSzIk8GOCGfbfYaBM1XHywFXZJ12pOsv664XWB
9YdFmz7L5q0bEQ4vCg0NTgcQBh8+kkUgAso1NmHpihM/hWnobUPXdLxewiSMNgx1td0ORTKByMFw
+x2Hfgak0Axs7uCtFxawro9R9MyY+TNMTptPrS+bn1QKcU5jDI0lDo1lZzvelN00oJVpBvm9x9Jh
52Nrn+d+wH3fFfGXUaJR3PTWdxys2uCCzjQtuZYhx6EXKjPBxauxVVfH4pblJDoi5wqOW9SButbR
4dbNGOwwGoL70GLVjF31kPff08yLfQtC7TMGtKktTc2nLab+CN5g83SMoG/dzDzwJxsTDLy4/t9g
I5bdxoyJPYNz7wMxhXlaJxeFJdJ22pe8ceCwBStanLLrhbzPC0znIqXmvph6+S1Ygm7To4V66+zk
X5MuWLbEklZVS7O4u6yAxKklXnz0tGabpRbxvSY6wI6Oi9MCKulUIuC3215ID08rSk1TulzxQzB0
yVGRYPqWGM6/JnMedltE4yZbm87ipLQZP6G3QuI4GcV3LWeQ/p25yHRlnY2wrs8m0HPMhGMnnFXA
yk403UaNMrrvs6HfogmG7YwYaAIlCx6EHVfJ+txB3JhWIptnW0beTe0mEAYYf+hycsTB1h7IFOCw
VfnwMOZYlKoxG5F1xuV7X+cTyBbhfBWny3pNwWWCbfBdsaCdhrZvfdYXN4pAsugtF+v8koQ0rWBM
7r4ugvmrCU/9x4BadRXGznEAQcLqMl5lfdWQht6tmlPAiEThJTrMj12rcKJAXaaPZBr8nYDA7DrS
cwh/xqhX0CFZ4S9fW0SPdTGuSDxNx2UASCbNNi3I8JkG+XS0q+kPWW3dLu/bYmesVLe4nzpIbPpQ
gDrZRmNfjX6pDxFKwg4PDpa6sStmcHV0S440lv0bfjwkQQtDYe4neVo67AFwmYYbAgBrJ0TggTY4
+xXkqPpOR4SYKkIL+S1UKd+KdhY3eWJwJ4BtVLysPJfPc+TnJyrG7jsnkd8ZQL/3ApXjIUv65RBB
01ZlLqB3qTTRsWgn8zD2YxFCGZF7jAAxw34xksdeRtk+iVmxy8Y5fRRT3FcFW+2HiV24V0Aa8fis
aMVT1mnM+JNnN71K6dEta/Ke1zwHHJPG662NWvpIZ09fWWNZXMU6dAdhaHhaZwlwK4j79zQaBxwW
LISUOs4uTxAhqdg0Ehl0U5xg0lCNu8yYHgGDHlZOG7EmxUmsraUb+DEvl9F9xDxCnX40FiSYCjlN
IN8MUxvxcgK6Qcs2jNUhWnNy2zq57mHu1b/nrCGVkj445H1Md0MNTzzTLcNBuwwbVL3CGo3BoPHV
Yy/z6gCW3+o4XR8suzx+EITKfQyVJtoxuJ18NR3iOYFQ8OYIkWb6MZiCn02Q4JHg3GEwNVIXG9aZ
+d1mK2rFvGa9PUw1TRD6WiSI9aDxqLd5MeJzmvtgH2BrhbaS91mVTnypK+Ty8B24whKHcDGMLwkx
pgJ2Ts+uBRsusAmKD7dBxbpxijbgRrHfg46hg4N7AH9v2ym/B7fKlCBTSXoO+qQ+NfE6hJXj1l17
EUy+QjIP9lY4vZYSzSgCyifXFE2JjZOHRGOJonpTgMn0ZcFJs+HhgpgpWXRBFRlCP8OmlQ8SF/nL
APSIPYzhQCDtHPnENjj35T3sNrLntJOYGbzOzHuBrKpbkoG4tE3RE93qHGR8gOCwyg/hhbapdSDu
ZwOeAlwc9NXCrMSZ3dohB5ILRVRVkHG564CnnPI1i6+zfG43sHQgR4KvquLMBw8krvU5VrjsUcuy
t0lSdDxzzAEM0nroKtXWENVShwAEo3OMAA0FWpXL5SbhznwMYY8xjEihXro1bXfz4IAg8DB6CzxI
zdDoa7KhJkP4eKHiY5AsBAAtVyHo+4qafKvg0eA2rlX1N8wy/ppgQfAWYVTIjqBQRd/DNmK/E970
+xpRE9vBNmTnARMhEAEJrFdoQYoYiJLPH9DtxrKKhyhgOz+O/c6mU/vQu9nvJqggqyBt9ScGQiDc
BG9Fd+vywFsNGsqcxQ8e+MEzfDEV0DXpSlhHOrjzJuyGBgycl47Lg+0V2dE+ZVdB7/pDS8fiFQtf
8Rhr3W9a2bp3E4XLiXrWn5IJtg5VS1VaDUPRwdq7XZ8w11pgFzFG4MRi4qN4oCjOQ+i4Mcj7EUim
RGBX2Kt6q8VcH6CBSO8wCFPQHrDD/pzrBPSzsZXPciF0RzQl37lL+t2cq/k6m/m65z6OjlJJHIIr
RyXvAVI2VUGbfIv1iTsNts+PBt7j6FlcklzRhZhTQgGeKEgjDzgu8HBh6geQSRVY/OzipcIXs2vG
mL6NxcCw/mjkl2jQ0/lyc24xUy3XeV83t8A+8ifvKX0QOeiPSxMG1w0u3gk0UPdogaVAYUSwHC0l
So3eFaZP7yOB6bZcF55UU0x7sFnrMXpoIx1sRMjiD6XUXHXKBM9pbAtUF2DM7UKKHaZZe4aHUIwm
MrXhOR5CpB50AfbR3YDqrEUN9yQRADyooxokQ1kYtmmFTe+7tcMy2KfRR8b7YNt0vUm3ERuyh8CG
kpddwJOjmfPgLuZtf6dNDk7x0qnrZhY4MVbkZRxjZ7ItcpxNhaAlW+EtpM/TNPXvlkBSVdJsBPCS
0dZs5CjDZ4+ysU2Q0FxFfdd+5wtMuQC5uIotFDHTc8QPdB6mr3msYA2q42HDe2wRODfjKUY7c6Ps
Ol5H3bxuVF63d4Co5B1YyPPv4RSuTzpASEfWsmjdZJFT1VCPw46mGq0IDzsCHX4ybGqwbB8QKSwr
qCaQ4bgm/RZmF8MxIYNOYJoR03MigbSXMF1h5xgn/d4LmDIPkwmP8A+oz13sunPqzLKxUd1sh2Tw
x4Zn6CXHRX0RyRi+Y4vX3jhH09O8iOY0cd0+N4hOO8xsiq/gSiQa2Ekz8hpDwPmGbxOAxvuxO/oA
5ghxphBYM0bhhuSq/mJU3d2suApn6Ti7NatPtnIZ1qt+mFPAY8Q+LZMie10z0Jw7p+4AZ+a2zAaf
1RuPxeMZtGX2Aq9XcT2JpJ1R5Mf0kaadu10F9hAlKYT6SFfMLSSg82MQacNBGbIsKgmLYg9nxNZd
sPI5YsD7DAQ1hajrK123uPV4G8LOEKQTu6HhfOEKDwmrkI8BigJpl+RkIYa5EQ7hJiXv6u4gskGX
K3zAtmgz2VcviwIDOTwAXi9+Dk/UArbepHKYgCF3/Ljki9wtOgy/cqhEr8Zm6Z7yJZev1uUr8P46
1/uEkAYrICDbj7knMGcXHoB1NfYq+ZYAPcTpsoK2FznHEgBjxN+ia+fHjI0YpjDzJJCdL3H8OYHN
vB2YBW7w09b9/0Kwu+zXf+K+YIudgVCWg0QIxROoUH9tFxJh8bpw0L33so8h1QUWYI6xdt2V5xn9
pJO8+EQUbbHJnYbusIWhspi1vAPGql/AvvZbniFFufD9cPSpVsGGZbo5dnPtNIxhWwc7fmzN3hYb
Nq/48vk2I3w9rKmmXxxw2e84B9DULYFBOZ/HbcR5t/37f2PwqzXQj78R+/4oLYD9hTkwnl95ProB
Q5lmtj6I0HyfCYCtY92EI5JzsIzYgTw9bvuFBICdO3aV5xa3fXKJuv8Hzix/81HD0zCCSwxaG8SM
Qr7x69uo64B7Red0nwiI+bFzXytn5sOSZt8y3wxlYIuPgas//fX/AmbafzdxTRCBEvZfU0z+fRx/
/6y///5v5xq+2x+/8Ex+fOufab4h+CQgYsD3FlxBWIf+RPPFSz9kluCogYJ2IV7+wTRJf4PQDJUd
jz7aJWjs/sI0SX+L4IuDK5xfbr0I7LZ/hmnyw6TlJ5UNpRfr3hBCSxi7Xd7ehYfyEwczGhqF04B1
99PKQRjpH5u1vucScpY4Rhnrvui2O6B5PBmX/W/qzmPJbizLsr9SH1BIgxZTiKefa6fwCYxkkNDy
Qn9aT/vHeoGRWen+6MnXkWU1KLMwBiMoLnBx5Tl7r4MnMvZSv2QT84aYZF9bzwXH7lz3rDXmVx9U
1LKYV1K/yIwXYoCVt9jxvZV6hir2kpRsBIz0SMVTyu6c5lUwkizG+TEWfqOHhZsm+ZFQYMlSkO7m
Y6IMH522KimdkLC6pd+TGqfyGG3SYdxI6nxUe+Vbm8Fb06pnozhK7U2cKYEwYt82Gp87yyNpq+eU
+k4DKyVxcc4MjubHo+Sa6klIt860S8LPaiI25OF/JEv/kDSP4YJ+bTGmnSQZu5+D5H9gvvxvUnJa
Ks5BGQPXv54vT2Sh2v+4bRPcaF/y13rO//rDf84YEmt/A3evYOxHggnMkWn4p5yTwfk3mbLhEPdk
8vjYzP5rvkj23zTmD4IpVMyyQTGif+riJXT2VClaDc1Aexnr7EL/UI79fQ/70y74vjHtzynxzynD
tLNMi4pEsBSI5yPG5wFfTxkEWJiy6iY/Rl0xHpyyN7apSbDISqSH0iD7nc/DR0xG3HwbeUYllVDb
ZCr2ysD5Sm/ulvSLgRAUdFpyO8bS6vypvy8RdrCyMcujrcXCb/uDlhunqSfckKWMbNuJiLmqd2Fu
USpkJAPSxY8NwFWvSITiZRzNjvL4sAzkiOYw/TrGnxq45h5R7A236eLQW2yWYhggnTuRGkhVeTD7
fTsm8b6uelJXoU4VFAd1fygrJO9L7XlYuPanyZZio/uZQJXHXc+fsZZxuEMiLsut7dtlDeVhWs5C
Uh7JRXuJnOcPUm9KLnmA1jfINPhSuR7LMbGMPVeeDsnvDmLjnRyKFsVXE7p6mnzAMvZDqW172znG
cdIxsU3RVFLgF4BnRs+QQsplVx4+1nn2RaIniay0+y6/y9oi3vR6OrmmPneB3Slf7FlqKETaZd+w
w3FPV8N7Y9ZvI+42Z1ktkw3d5U3D0PvKEJ8aIed7O4+5Xw+qF6rJqqYxdwL3BZDLKvKR4MVuHMvN
tkLCtq9t65j1UoMmJGvOek6ItK0o6cFtM5SNj40Ii6CzwyfLsKYgvQbCtX6uyRcDkPkGcZKCAit2
/WKrJwSZLYNd10cpTJtNny3Nrh7wHyQLjoUqRzcP/TeQ5LrzQsplHA27+SCtqU8Q9M8Lcoed2iY3
WZP0rtw2VSD0zvCVJYoerCH6pnTjU9mPAIGiVvarKfTjYTF8jKT3Q1/+oOgyGKoUk4ZADenWBR6r
CALiUrXxR7JLk0lablCeOHPNe7WIt3lnS8jFAkeR5MeZkooAWvcMd/lelsxnBAnqVpqqmsRbXfv4
/NRtmpKQ0tBvYAbTPsWlpfrOesEx4zSw1Sr0iRXhzzAbZ5ug5ENMgV2q5Pq9ZWwuuzmOOgIwNZWT
pRdj9TKoKeOPiI3n9HmxtdU+u19aFBxSV+7yjqSJrC770uSdgcF97CXLODZhLntdXcdBa4duajV+
QRk5v8vNXW6R9bejSt45lA4iai3daWxrvdSrHklgyjabvTcvOkFIRbbcsUPstsZlyI3L+cacNRnf
VvJtKqtsB1GivI2m6CREq2+5VAx+GZJo0SUlO0qx8aFN5IeFyN394vRbhWVkV6QlhagMtD2zoeJX
mUZKN+PZfeKakXil0rFvx8W8z8Zh2VfVj0WEKn42fbyVhtwkHiI2ltLMd1o+tPuegGIspu9TGzvn
XDTHPM2XI1TbFWIZiU0a1vIpXn/g8P29UpdsI8YB25sQJ5SR8kNvJo9pmw18ISVGXm1NgIxjrXXR
lCKAmqAdRMuc7NvceAm15Ky0/XS0zeWRMAr2DCpsHZZW2tnOSERPL6r9JPGQpEt1cnwpDtke5nIt
h18z4s5TP+af1LEnBygl/hgr0n0bQ6It01NbRJUvzHXElqji+7QoTsqm5To5z+qHDhdWMDQIv/L0
ZPOnD5HJ2EOBeEodgh4V9hxvkcwNN+v0SavNzJdNEnQRh4G0L25AGRvEHiGQkpmo7kmPhT6H/lsz
arnPKWq9QT01B5rTI3GazDjQ02zepKToRou0PFbecIMn9CThr7wdlyZYUhyDeRk+z52WnMZIB3/V
ACOMVIX4ORZclPkdFfukYtnjsvTMFoPMkpnTKdId7vaJPnBxasrHYjA5k5VhcgrzSV8TOpMfdrp6
UKyi+JCMyaYxGjvoRF/vRzWOAoE+7ECs98XSlC4ohZR4sxgb9AM4IEVGkIbDlE9aatgShNNPTk1M
O++NUxRFVLqJmPj2nDhuHJqbjoffGUq3bOfWsU+joR/ahpx5tqjdSWGmerJppcGykAHsUXAhHkGx
1oa2/sCY0ja5hEB+FJG8jSK0VXZoPPah/ULAOXQluGhBUZrkOqfQ2OtmsUvrRjnm6w/omTfVqJrn
fiadlrVEoS29OJaa9lxa5XAyQmXxjLwNuiImmWiW6VFufMnERW2I9h5m70azynZPd39rMioVwBW0
EBjWsx/bLDC5FEWw/YXlGn2cBxl6lH2iCd0berwAYRbtMFKMOwJpq/jLIF6GAWgbF92ONOZJB0K9
7eLpR6/ON2D7KXIeAfEhluW3Nc4FNEnjraE0gVOsO1pmxfshRKiSc/D3ezUCZqrUhzxzJk/CLRok
uPgDephpTGHv2hnO2ULN1GmkF2xZGm9U4wFDOAE7/aNhp/k5XOmoOvYtkZiWG4vypJRDz/lA+zIj
5bnRHuy+zE6h1GwsLWIiC7GvSRUFaOazfZk+1WBNGy1G29wZ9xZiXs+cO1i2C/LRzMoeWW7mo51Y
G7Mycw+5yUtdamKfyM1954za0S5Tv2dzbhfxMdf1Oyzoi78oIif4AVMmJuiaqzYrjz6f5QF7Xydx
Dunt9slJ8GyUxQzJcCEFkuja4ok2xWGuvYS6djuk0+QS0f4kqx+azNiayiJjEIRnrqKdnFR1Bco5
pR9nUs6aT6BtidkiFnViZKygtKE03Xk2xFaLYyqwSNF5IEncMwG5YEuBEi7tEZV5ydY4INJUc38w
ltDlFPuYqZHjFkQuNj9vGaIND6n8uSsmADVG1vhhUhRcX9gLkkqihrdmBnGn2eTIsNCMztx5WW+G
fltpA+k45Q+i5JYnSFzi4F36TZ3hOQ8hgiFSwdiGulZ4qvhUV90pq6b93CNqGyqJHaLn+GihMNKi
7CyN1sOYjPIRQkLhzpTCcpFP3fbU7ksZ2LVheXWmdBtJ9NtRR1uGfAU9JVgGhPcFiHQiW9uo7E2v
sgbGJ8nZniuhx7f7zAEG9TzHWZ5j9MlzfWRDXA5ZQRxetThKSkVBaFdRVZa4z3bem4fO1J5i1ZCI
OiNTxGzvlnr7ybTHBAtnsykXVFNTn27D2CRCOuaZt2gJTtJ5PE/15CcsdHurlp7nLFt85A2rC7u6
Rb6Rn+uytd20RDAqJUowlATatfCmFCOiOXX0zTjbqE11ErbUEOPqoUUn6nJwBjSnyCt67px1f1xS
MhOtwjkvwyHgybkwd1LoiK2Ipsyf5C459npeu05fTGwWUXiIMABylu2lY9hP/VbG7uMheUHDqWDu
mhrSWI0iVR6ccwlBWDOc4O3I6FLUYzb2OsFKk2OmFkd+WU/jgzajGh454bbazchq4GpzqJ+FxenF
WJck1A+tbybOQ6Wk805V75xGzRByC5UlS39EXyK42G5J0bHVoYxCyrIx4/i2KeZzPavPYV65BBM9
WfteOtl93iuo0gh8zs3ZEIXsidnCyITKftZbNMSSuSttvrkpjz0GhiSY2lDxRN8dGyeaD3pS+kap
pm6N4mbDBnQyUyJLWWEel7A/T3gMbg0kQo2i3IE3+gOy19lMWbOwKB8WRD/cC8PcG6lGQAbL0ffZ
EO3rmJPeEqmP4AUWV5gEftlEdmoWJW6Sh3+UpTFuix7VUqiUJ0obd+SH3Si+l5Ivml6huomtP5RR
3SGb95RsOdVoIr1KiE/dWO3lIqOCgs0OmpaTH5HFC+IGOBFGgShaVVJUeCG8UT51WTkdInuYDurs
HDLSqKwDi+PWWeKcdGM/kq/at00NL28RJ6csog1xSIwS86EQiHO9XnXRokX8H1J34dTOJ30iVTY4
hI4HsaWypdsPReTbYVyeEEEvvkifLXXm0lMkVGGIog23shtdIZRboCeuNySGykAp88GLTJEe82Tw
8ui0T8kLT53zyKXzWVFn6A6B1ECCJ0i/ghTWLXU+oHDovXJmDbGUbhvKHLrTiKoLqd4GTYXTcBrV
ZKvXqLzFlNIn2lbldBAldHq1ynoGeqFqMiTlaefmZvxHMeblRpIVlrJC+lYY0YnxRvaRVVSY+7JV
P4QqUSBd9geSHkFWF1+kBPav4gRq2dsAvJoyGA3rJYuwUahUFDdH6ds4xfu8yn7MoQFwTl6+y6l2
dHof4WHhNXFpcIYdSAgs/pjxC7blsALrvfcq+vBeaHq9pb+5RNnKT4qfghxEJ6B2cYlaZKPNW6MZ
jlGaPqb2zmoMP5kWpLV1fmrb/gU8tEAXzlImoseYU2FEQnwa8s4jeOsNonNnrOp+MRcUl8Ax4U0J
GfJq4noU1Wwnfz1w9L497w3Q6F9Gjd78ru33akUEif8FTr8Vbvevo0oP3+v/+3++5sm3L//hV0VS
8pPyy+vg0vrH/x6JNdcYEdIEGVPfP8KtfwcuWOrfiLPqJqEdiEhUhv1nJFZx/sbNxSCCREVNTJ1r
/PYfwAXrbziETZnwrA4T/S8CFy7gWCuCi7oOgMgZjtTvw/P3NqwUOqk0y6laBS1ikG1Mpt8bRYHr
YSQggypepdIwyuPkc9Er5hC0czjdoJ4uN7m1bub6aHBiL6Qi22APWSSXNNrChZa85v5VF78zdd5m
Gv58UFI50HThflu8+NsH7fBGmujHa4TzJ0FmKay+dQn1xUv7M8Gyc1v0X3/f4FtI2S8NXtbok6wk
Np2GBvMYzcKPYtoOhNTQMhrdlaKDylvo1N+bMvD06/hCf01YNX2VmElNU0bvYnfYiW37tXN7X92k
N5qHbvzPeDCz7f1o4tpXr1ahnx8dSx5FZNZ/4Ai87cshUhIhN3UdTJtoV246SkXFO+7YV5pZ/5pf
msG3quiGYTDELmAeqERrME5JHVhmu0NH9mBp6dY01CtAjV/fRiUmqmvMJJlT0WWhhExbQN0QnGEL
IFxT1J40kSHngFRy/C9JEdTqwNXcvLKWvzN13rZ7EZGdJY20Xy3TbhSAHt6Ic4QK4Ti436wtgafR
IwdBufWr5ZV/7VYwjqBYoJOReOOnb79eaWa6SDStIcgndUemzPKJxH/7sdW08vvv54Dy66zTVeBq
Buka6s4COn3bViO4y3Og5UpLJWeJ4kqu5LYn3dN23U7ZpjdLIO7yXXqI/gHQ+5djVFm9xm9Hzwow
wBGNjtAkHn7xmmRfUdfJmgj0rfVJD6Zdd3C2KLcBoodXPuVb2/M6/6gowPJHKmpdqvUL23MDZdfM
x74LUE77JnafPP5ridJfm7gYLFUWoi3oho54kJUFXSZ/xKCYuAMC8zIOP6D70QJHt/+48v1+XVl0
alJRxEdTQecbl9+PyFk3hUneB8MmvtNO9e10pF7CN8IUnqAsdOxeY71fwNf/fFGNvDTJQsUiWXHR
l8JKJTtX+57Ppm3I5i0720/OWVBtQf1uzD03pMnDv+Byzb6F+KCn3rXyaT+p6hdDh8wi+Rh8l0jY
L23sqaSlsbRUWDu88N4+V4F+QLw4B86G6mb2Xnx2Aqy8XnHK7lqPoJvfQr3vd+U5DH7f/+9M1TcP
cvHVoRxVXQHQDdB870fjrZ3KAUr8K8P3WivrIHiVTY2bolzU9XWbNr/TQde5fY2VOl8S9/ev886S
x4QkDaXYDCcm5cWcJNyiQPNqeg77lDLWfHXeVt+TbbbPnghXu+RMx0d0ece/VgDm56BiIWBIsdyx
k1yyh9t5bik9CT9/BtPnbJoOIN62F38JIP5nK6S+19MVRyEiIG/7sSWbh55l7ANkr74zmiSO8k2D
3evf6EU0qkxIx2FxvVzAbW0yMODPjApSJS/RgxwgwKWGCfnfKveWg+KN+zZzx53z9PuW3xsorxr+
KSp5NVCWUY5DKZr6oIdYMgzYfBPwWca1OhrrqL6cfhxaOffiRXdwfL7tR0DRFQBCvLrcTnztpH0N
945X7TWv9Si5ee2U8c7ijYiA9KjMF7SBhL5tLZJLKoRM2RDIRCcRzbtNNf474/51GxfzGN9LXU8G
bYxe9UE/dHvttBaecTyILR+IiRle7Y27a0UH3tl8LUzadONagQYhx9s36xvR651TDYEj0B1Fdw0c
akQLntD1zTSiYZKvnKQuc3zrRsguoQKuWff7X7Z7dVoIJ60jMz0tG8c9C+o1emjuNiyY5LGIAMyb
nNpL3nyMXXPX3RR+vUUYdo3GfSFv+nMqvn6QtWtejVRn5vohFTyITnWJ3E83cAL2qi/vrP3vp8RF
gcG/t7QOG25SlFJcU/ivW4KXiSa61inNcUqES4y0viuC1A/v2qN5IjTEuPLtHW4b9at01+8M//ft
vzclrVfNX4wsnPlTpgmjDwhuuUQIffIUJOzlK1vEO1cMvuyrdi7mJNpjoDOFuW6Ja3iKtIcb+5KX
7UeIy568i79fG70XtU9+7dl14r76htGaTU4rmoxPnT8HClOGXBMJB1c7xDvcmX+53sqvbV5MmaTF
al2Ha3fOLtlBVw3AqqBh8DuXOi8EgV+unx6vfcILKZ4eKdnA2RJyTThvcWCRIhvccrr//UB5b5mj
winsIA0+j2NdnMTxt3VY46gThqo0COMvAn3o71t494O9buJi0gHaSds2wRErApIafuyp3wcSkA+6
i8/m1qk2Baen4Eqj68C73CxeN3pxpFClGFNQxyhJ98m6E94nL05gbKcPEfWWcggYu/9eg/ZFCM4k
SIqYeu1IjjDKCdtVuF94x2YvP0Fr3UXdlX5V1zn8m1e8XGIQ9Dp5L9Gv6T79o/4j280364JmnppP
9q3mTTeHdKe68q7cio+p1/nX+vi9feRVF9sXa0ySoLiXwvWNJ8WlMATx9/Nim7fozK1F2ebEPX/f
x+/NiNcNXiw2ciSmuEOPECjdYbQGT4++NP+ITf7LC+K1Ri6WF5DsQJVmGiFZbU8Gwlcq2LQff/8m
F+Vy/lxQXr/K+hSvFrGun7WlMem78KVsz8OTsnMCBUTSSTBYqsdro/PdWY5xCAI6sUFu3W+bK3To
HaAS+qCFLRQ7EjVda//3r/Ruv71q4qLfwl7VwOk5nHLNhyZ8qJNzbNz9vomfNU9+GfGv2rjotXxQ
ekkT4XrtlLCYu+2T7uV+FEie5fWUL8At2m6vDfP3rp7oU//ZeRcLsZ0bqdRItKpuqQ6F1m2vBu2t
AVcC/WjyvSViIRGZaR7F0/hH+5BtrtW3Wdeq3732xRodG1OlYWPlehQugU6qYxycs21gBoHKXAGT
iJ39jO789719bcxcLNu5zeXIXGg1cRBELT2CtCuHpGstXKzRcjk3RdzTsdSblqkxrKvdf+8dLrGm
IrctSQt5h1CG8oWc0ZE+/L6X3h323OqcNdJN6OzinFcZirFotsSahOKkTG8z64/avDLur7VxsdDK
fd7YmUUboXwG4ObaIcrf4tPvX+T9bXrF7q0hFu7CF6OsUiPyllo0sE2PQeyV+FNdK9Dd0afaeBAH
zt218lDr3/jLuH7V4sUIw2hj1ObEhc4G3k41DTdRcW/uSwlqenllrF1r62KsTXaFvTRJhqBWTz1Q
AD26qSRiRbKGOOlafah3Axr2P9/MvDgMhHj9pCZcsVLZIb+LWaRi37rBcIQNbL4FI8Bdh5RIo3hT
+u9skq+avhiQZqJMUYivMciL27j5GPVI1a8VKH/v2M8d3ALPxUCBVXvRCHyQRLJ6YwjCc7gdt9FB
98kDe2RbiXvl3rW7+HtB2zftXcyAJRHaEsa0Nx8UQuLVFqvngbPN/0dd1p/BpotR+aati73SiSkH
lHS0NXpJtuMs5yP986Wdslmjxbq/3tzwBGxLHgPRxj03naBBEEJZTcNLg/Dm3xlNb55oXUdfHRYy
Y1AWS+GJkC7p9xgOZsr2sOsFneVq5xbaOD0vHqW7+Pn3a8K6s110BXdXlcKt1A9UuSC8bVgUeowo
EDBVKtIbfbA3hd74rNjItkrv9029N6TetHXxkhVdXtR93NHt9rZ4AFFOAQkPDs0japvkE+76TP7r
U+VNkxfHCeg6mRWNNBmiyFCce+xuK93gSitX3+zi/FBR4LEB4kiMflPu6zuI635xVvfckffL83y8
Fip/Z/ExYO3buA4UEh2qfDFZemnOkT+P09qT9yHSMDehJ4eDE5iuOLUf1lmabCJx7Quuf++b0YKP
AaIsyRONZAeR3LejxeqaRi3ydiRHNVQGOdyy/iqWZMSHbmF7HyLjBqr4CNQYas9trQMyDw3Ksriq
iKeN4lxlsv8yfHkgEuCEJs31hnsZr5/HyZ7VfByDZXRcytu7C2G8CVjDcOUQ8OsnvmjpossnG1Cd
VPQocoV81GptF+fTRlqZnmLiv+vPAhpIo7XfgXY9mNX4ZURZLsvl5veT6JdNjklqgvpFBsKmRbbk
7RcYOtuMtWoghL7MlTvG5pZTyTnSl6PZN+cK3u3v2/v1zEAwlt5V8I5QjZZv/rZBcFCzNE/xOtTG
QPeQ0Z+Hj4w1z9lWm/ac3DZXQom/XgEuWryYTCw+cqwuP1uUPTRIbvOMDwrPNDHT0J0f2y0X0WtX
ANNYN7SLsa0TM6WugAZkmTTF2xfttZbiYh0QAwlnDnwFp5dpJmxluLXSUmwyi5xsXturuL9XQzcR
qvVSVpH+KGnjdGvnotosJbk5dzQmGwOnbNTdfS3H2bkXuG9MoIYql4tJTAcFCmu0sa1E2WjpSuZG
M9B/VkVL/aJ5GJLe70fL+hwXZbHrLMn6ZEn6/FzGMB69sU0Z60kuyIyFUvdh0pwa6p2CkDSMx1vR
UC+GiLCzJ0sIuQ+mZ4ZEstbUXSPihNop1GVxIH09hYWWo8QCr56PkSn7ArbQZyQdY+xOKZXSKSLb
9pnHWmP/AaKj2YZZukxBmRcC67mTGAGwBIIgWgiqx7UQwR6XYh5PDuwr/TAYoxNvRhTDqDxFHIdu
liktxY700j53amreICfvD4YtJ1OgylHyBeSrepjMzFbPU2i3P5BSqRDS1fowak2yKUxLyT3ADCrf
QtezoATu0uFZoKbwWcIUeBOPtdZCT0aJ7o7wvXyw7c4XqRPWropKquIWUxZBoBc9tDyxkjwnXacQ
VE+e7VzEjuFqPP9jFg6FtU21qdhEA4hlFNrFkU60YChNQwR/2FogT9v6mIZewekAA4DTSeXDBCf5
m4S43Z/6qHWJMcAucWr9q9k5g1dhO5St7gmadJCU9V0qGVMeaLoxniDD1l8zq+jkwKR4SOuPTaQ+
lE4Zb6XKsD3TWl9GbcUOD5qzq9H4HC210+6bEg4AVYkW80aOqlog7laGD3M1CxNHiVmSyhu7MzLN
+Dl1MvA+C/QNbzFAt1HnKNUb4Lq6Efp6ZoaGP04KeHhdDGLHHSIvdvFozT8AVqbbpkTCDTrNkVe7
RMT1vMv1/py00BuAW4H18WZ5VP0G6uxZWuT5WQq7rNisIZDoYUpzCqgY1O4rDlKamQ9jlBlH0WLn
h86ijVB5y/ghqjDOaINpb/JiTJ5TsWSPOaytmwRqwzkLC3lwW7Uq1p5lq23sClysM44dLKNY9nM9
gaI9DNnORqL52UT96snOXO1CLCY4DWBA1lQnbE2cmXoZ14gbu/YL7CCZM2YXLQ9DOwqU16E2NQCh
FRnNsBJax1JdPV5hlR3zsE0edXtRdpUAWeXiBaoqxIjRd1wdU+epRi2/xHNtAcc2qp00NMUe6dGc
U9mNoExbmnKAKDg9Y36aPaDg0ktjiRYo0Yz5x1zGXPiUcin3c5c0O5mCbVtR1sVmiWZqzkBmklGC
1xxWh9F8USmM5MZR6ZyjUItnF0667kca9vGqUqzvciElKgY4G+Jdq0RtELcKN9gqtD4M7KN4SZ3q
2DF+qAECg27Zqr1GSsaoq11tpPMHHT5TkMqG2NRzGZ8hseePVAgtXjpUHadQBszrtkUi7XLQ9sEA
W9lH8+IAMLTNQ65Uyd1EpXhPxFG+R59URIFJpU1Wo9x+ilcql9kryF6LSbkBkFEp3qp2vqczhsXt
qdmVBIDdIiXQBmlIXKMyh28R228c1E1Tr/yUPn7CLMHBUe6y5K6e0n4Hog7EcaTHIMDaaCvaOGPf
6KT8MZxK252QVifuBMngZo4FTimqc0nYc0bQ8DbzzsDFG7fNNlr04nkoDav1qKLdC0/CmXhCll2n
G6gchh+y5mwWU65kt5H08IuBfeBhUZZvna4UwD0d5JdkZDUb5atUj99DNh0XNc4D+VsV3lyl7Wt9
KD0VdMS9KmXxERB7dtAUPDgmK4xXRd1zOw4f80EDE1Sk1Y2jhPgFrY4j3kIPsV7AiJGfGnP4pNtT
/cJC97T2j9uozoe5Gc42HoltjBrU6xtlfRFsLn1DMXvRTqsStD3CoK6DGLTE7VzZGf7izqBaRvEd
Ft29pFc0DLnGzUBmHlulaIKxCMutNiida8DicKnQ2boS3H03XGDWd5SK3Vd2inzJljqfbIDhDhX8
/3zozkJO5KdCtuM9h9Z6Ozph6uVyeWwdOFvhArdPamamNRpCVypzWFpZS3HxJflAvhtObARnhw3F
UW6HhSLWYMDLDoU3J1Al7sWdE5rTFnfEchcPY/uiw7baOENn/hBN5/hxoZADHVmx+WLfQWREHx32
wLOS9t+XZmBVG4FTCp3sWWhqklu14+rrQ+WfDysFth0Mv0tSx9PLaT4pEhYYWDCfwTVCQwtBJg86
lhxGV92iF4sPVg5mp4iHl8LMOUA4BVLtNZItlDu0HJrf2U7zpZXkacUjiWTX96Xk90XymBtOvY20
0r4RMmxrSY8PybwALm/LRd4WjQVJM4cm/JDPkr1Ph2K4k2uupbgrFF8Y+TcrsgEKt2q3C5FgeDni
jkAMsOinZrqzhuFTU1v2rR3J+Y7xYt5HY6/sRD6mAIAEB9dUH+85e1GmDdomovBRifdKp1J/IIw0
T19NZGzBqUcFRc117LK7zxuHeux11pMcyKq7NFIzryrK5l6D6nlQ2CYxvE71zhz678AOswdgSh1A
Pugy8cemlzZUXXDaR02PPxWGFn8BNyTjFYS5I08xyDzRe8Scpc+Qm7KtlNbLuQvHZid6oTypc0HU
Uukr/T4BAU6RKmGdQnj6KPjM8EedziibE0BKDUrnqYndYkln+inh6N4nma8qVM/CpznhcWQBJkFe
m6PvyDUo5qLnQEMRhKDM1NJPTcs59N1IISdpWbZiNmv8giEyMy+azRAbcVdSpUY19pTNKfHlzcIf
6o5lZw6tfb10tU/ZDjhC+PA8kdlQzJrB3GpLBBg0pDr7KJsJkvKw3mhahSMA7qhX4DzZ60rcHOVM
NSF7WwWlXCRSvUv3bJb9GYD73pirG8x3y4uwOiqHW0I5lFbsuFZiaL4kZfVJszoO7pMqGFloRBWV
XzWtufObbsaw0KOHtTFW3ESUqUXzjt2t6evRVQvi3ovwkXwgVqhlcqIS1svKbnRClGW3ayHO+iBs
E+44Tru3Y0C5IYjGgNrADGdHlXynSG0f2hE1gWNkwsBwZY9YYLpRtRokmbDN1bKLbwHQ+kEZNafw
bNFYDPJKrgIzoSRn0kOGp3RbREVQSekyTr9sm5t+sp3TpNk1bpRi5Saquak9J6oVHVSrWHI3HLTY
67qUY3kThZnXW7P5wONlAxirSQ4iBUScRAjtGWu6+aNXSraqvpaaYzbAaqTmYvO15wt8YSugtFFE
NGwrZ+14bmehPEdidvZiKUd12xaw9VpgwlCNktb8IMuxwA6qTZKHrGraJno6H6sq678lqPf3aqcI
f7GV7qvg3OU3uS18uZHpJiih59hMi6c6DpcJ05pavLROEz5aIKg+JVqfWT7g9XF2UXxIz9aiKru2
xBGHHwXslZ9Zg3znFEW8a1LYSwl1/B6NNmue7EpR7lM27WTX6Hl8O7VNjwFDGstHRYUKHBSrjnL3
n9Rw5A06SQtwZ93bcbmT7TEoGpt0/yQVV66Vv+QFUBWiGEGfIiNe/kXIhBHE0dizp4C7LIAN1Z2H
K5KsX+UZRC4pjONwJOVYql5qsuSuqRtK8o6Bej9mh1bzcF6WTwuhmXhjebrzRbuvqbjhtoHYq0fW
8eXz76/O77zjmwe4CHfVaN/LaFrGQJaw4j3mOPt/38A7sYA3DVzcWCEua2GZ04DAi75pZDxiTfql
S6i7VWkdWXCzuQLt+TWpedGpF3fzOh2ZYDadir8O5qXpsepwMc85GRDvvq6QeC/s8uYdLyJOVcOK
3kk0OG0mv2Tb+RrfOl4XINiavPKl9K6KT96Jcb1p8SJlYbeaoHouLXa+9U0Nlh3LxyZ+0Ah7M8n9
v/4JoY2ueldCD/z7bdBhrbBgQHIZQa6lRAESLYaKHcY+5/7gp02b7ejKqPl/1J3HjuRWtq5f5eLM
2aA3gzMJhk3vKqtKEyLLJL13QT79/XaWuiuSwU621LiDi4YgQULXis3t1l7rN7Mb4zTmZIABadYQ
FsQcScA36UPg1juzXJU7gXWpSbtcjC+OruLmW+mgfQ12Hw9ZnVu2p/EnJSwjL7TCFmOWd/pOVHjU
T6q+0r7BrRTM5E27piXvNtf59uVXxyFdS+toF/whPQmhn79+EtH5pZrJpNPJm5Y0484ox9jn12AX
8wOXqF3fLDWmxD6cVJbehZh8cAulag2zl37jDxJUuzvJ8txueFr4rHPHjakiyIauF82ht89+0kIo
kELR0YlnIFcNOHthVA/3y9+gW/L16Lb5qt1qN8aOsx96gXY3fDYOvBiD6yWm2syWFT6EpNAo4oC5
fVt/Jz8kKf3UD1D8opMDPfSn6N2Hh+wG4bm1vMJJ2V9Y0BPVNpAW2ICeBJy2gIFse7l0JGBwiJ76
i3ZD0dCNHlNXhwmjb8F1usMfIT/jO5ry7dd+q2zSrUS97Fpb6Tt76eI5P0D4OUyAqTAXVGsn63u0
S+OoDonyBhMS9016zX2zUrfZxt/mS9XSuWjA8w16N4IDNAWxRn4F/1LrUZFC4XKFSfpbI9L1Hr3v
6DVul7bLzA1A9xhaBU1kEzkvezK6JDHiIK4dZWPdJk/augQhV13KB0Fcyf4IFvhN5zuHg1FWYbhi
emmctd6RA9ScRku0TZP5rqFf4dOxsbqlZGSm4myZ9BAorEOiMqwpXDbM5UEn09PYOt5uPFjf0p+K
v1IPGrtF2eS3iNxHP9WHjzfsecdTQ/ZJE9mJBjEdLt/7sx/NS8AXSGi+rRPV1dZkdHsUArY8mPcf
x5r5jjbAXGy9AeHbxhR9HwS46uS408AmCB5rQ92GQf+Mrs3C0j8/2WkRsB9N5U1CbrrypSINSq9A
z96okW2tnkJhJIoYZXBvZgsjOj/tCIW2FgeMoKdP29N6EkXkqegB6E16NcbjJ8/IltDoooX//tzG
HhE/Q7C9JnvL0d5PEMJDqF1FyPnGzUMIly78A2MhV1c+e+NTPCKarDzAdPwb3xArV1GQQYzyrO+e
+A7vUl8jKNIZI2YWvbOJcxuWd7TC0evjdTH3FW0bsT9WIU2eKZ/AiVUQjZmKYDH4Ycsf0RKWDh+H
OF96EM5MQP2w5aH2TNPwFi32jmaGvrGhl8ua7/oyJgjVHx9HmRkI5uI0BDTNYdKmpyAy8apdZ0Rx
lHydg3wTkPuPQ4jUdrIaLEi38FRs0RGbblfk6lHFkR190znfk55OPRrIjq5eyaayEGluMDT4BN0b
gi8s3vfrjr5MnWSWp29wLNoiZvZCLX5J6nRmWmBXonUqrin27ATe0TZpqozgOzcVjpZt+ZIoR7ew
h1/J1f8D+cD/3+Q2VdGT//dE78c8fUnCl1Nq99v/4xe321D+IdiCBsc/LB7oLmSE/c+6+d//0eV/
ODb3nNgxBm9WnbXxp8amovCfuDHAaejsWS6qfzG7JeUfpgnZEYQa+oNksfZfkwx8vzgM5DsBo8A7
18BO4Fk/JVCqnVKZXYOGXPeF4rv9CiDN2tc3AodZb/3Uhe+I7Xnzaemaer/F/owL59dWIeUYlB/e
L3wzU48Bav04qjdHeVx3uAn4arTvqzitMQyRFlL/tz/v95b+Mx5GWlBkOGihVb2Pl+s9H3N8G+fw
mmNmAh+nWmv4Se5pJW1TdQWQ4sEmaUReDPzPA8kkuIqlR+D7/X7+MybvA81P6aQc+RlOSIUsvTKw
NTtZfHe/hvR/sja9gznf1P/7P+JPOBsozxuElxRMeqf3vxnZHUw4+tl+hmJxJGEJokG4H10MVHHm
NCA4KAsX9IQA/OeofsfUJgA5DadQTEiJibgdtne7eKSVQe9q1b7ozyJtRHjPPdLaHrFDWuOCuvQD
3mfG5z9gsppAVAJt9cXsfndu7Yt2F+/ifpVeBXv10l+bS+nc7KY5Ga/4OSfPHqS5kE0bGS8ciNSN
rqiv77V9t0eU7plq5Lhp7oPNEmxh8tg6H+QkR7HCNK5pD4ioyVNxh8+La/6o1yhs3uXbYa/8pYTh
PJxYyieDbBQ5s2yHcG2pY2UjJQrgnihSqcF+vGJn98TJ1xRf+yRQ4KMN1Ghi9TRffOtzggrW3wnA
4atbjmAdT/a+mqM86OesjtpiSeYPKs2ujyPMnmba7wiTbd1WTQtnlCEY4SeruIgy2rf2XSSXf2+h
/w40eZKlOL9DnGAozXrcKghcrf2LbtVdaBe41W2WTivxs6dniWMAAYN/Cg91ihjUstQL0uAY4D4A
FDSFje5vYzzhkKinzbL2tNuPP+PsQQLbVeeRxPvsjBduyPUYxQaoFFHYCBHh/2R9Q4qnvVcu412/
bV4wGim/2rFL8wkLkc3H4d/kcc/GCxWejMww4IZP9jUCY6Nh+oy3d7FAdQNXulQvho29qy8EOQ2e
2OtxPa6h5n8LoShkN8Pd0e025ta5N6+0e3VbXIAwWCIMzG585+RnTTb+0FjZWKsCq7P1dhmYzW11
2X+vrzQkKMHMBjxZl67LmT3J25G7mfuS18I0lfd6s6yMsFc5a9KbVt7LF9oq/pwcQK38xJypeqpd
PNwodShUhpOtle3G57CA7Un5bum3vH9qvh1E737L5CDCQqlujmJRIAW2k75Ed85tdRX8iOU9HgjG
tnocL8UvaV67Z3QmbrpXbZeY+NW41HG/FIsMkglM7u330GSwZVMz4RKTnb0/r+I0VJoSf7eVYJDo
r/VNxnPeO4gVoW5b1PGWQ86cL6chpzIzYZJLuoPb5OqorAFOrcsHkbZE1kpG4vA+h/Ra7DwXNLq1
cLC9VaUnW+Jd5MnNGqUDK0Hh4zflGgt3l02Z7rNbCRslGirAX/B7UlfBHlvGRXWPmUX4LvZkO45d
r5ilGLVdZBBXlPSI32fzlx6tZ7M5XelaqweeITNAHQe0wrzu9dc0XjjXZgfCa5L3qmLD15pcQMjW
KUPaMRAlTNZNRoYZP3x8dC1FmFxAmZ5pjo9fKJPRXcqdfGnpC8WKSTXwzw91MojJsi8CZNGLlhAN
wGd5k22Bzbv6U37I18EfS0fx3JnnyFBYNWpmKhULsSNOkoJExo7FxlGPTd9virsjoK8tQLdt+KP+
kdzD9Vi66yZA63+O73fEySQdO6ca5JjxRQcrB+kI1s3NczfegaHZahv8sYs/vG7V7Jbv2cXRTqbP
TqxjLdXElvbevXeBBQq0a/k2eREcBBLYhYtuMd5kLvs4T6QEQ+i3Iyy119ZWkD6KZ8emHSOaX0vz
OXOGn07nVFQC0dHIphfFc68fr9vkWXIuc0ytDG9YG+CKPt4M84eWqHiIchcw9smhhfpsUaMFIu5x
31x1xgaYTmm+tTCdTflF/o5OZAB8/sBpre6Xxjq/U07CT84tL5eD0sRpaGXe5ze4QuzxbV9pr9VK
fNml63FSW/5z3Z5Em2YHuOulqogmUNvNod11e563q/RO3S9mIjMPH4cC7L8+7OQqhl3Sao2YxuMY
Pcg6rhg8d0oLvXIONhsPqb5aF4guIiOwktXoxsT9UfYOVqlh9LmkaDO/inXABTwe8LifljTVY5+U
ocqv6bblC0ZQQqoA9oyZozIjIxywBJDXZq/h3wHPVnGYOZGpEFDfmTaojxVa5KhP7hMVWMpKvpA3
yVVywOJtbz32m+qQ3RVPILK9C5EtgR7D/2hdH3ACGjda4YLyCZJ9rN41u8UH8UzmzkT969O8LZqT
4zNwalwcjbdfChwbsG2gu8UTbfzwEoVR3uPGfRAfApRXXDUUycPfOmHAfFAKppKFJcz781vv+rp2
3lblhX4hUunSte8MZB2qF3kVbBaf5GKVn+UpJ/EmJ5p/9PwRKJuoY3F680AqrwVawYTr6upXaMpc
L7XHZq/c3xGnEgFh1cf4VhHRwcLU778J4NPCOSZ+9AeDmmoCDFkZApwhRLN2buMb+97Z2/fys/iY
QN/cEe7YrbHLkOZYN7u/xjL/57nyrxmcCgJYujaooLu5gdsI5GETbbq+XUiM5h58rNPfQSaHV4ZS
elaLEdYbjJYRd8jTddKtwHMCNwl3yuCO4J3BKJgrOoN/b4z0rVHRxHsFHNb7VRp4/di24qIwIOFq
8WPnLKBoZg/MkwCTNMaAWTL0b9sApKmnXo/GsJbSpe7VUpRJ6hIGkRXlIr+MrrIr6Ta5w4oVNrvE
qyiGVwnwdrV8Gcyu/5OhTXa44TlmmYqheWP8STLMKxWt5oUNMHvgnsSY7GqML/MGbgXz469rHN5f
PciReNXtJQhCkKKyG5aHkaEvWC2ujdnN9zu2MSlqFnKVMnfExvwC/Uugm9v6UO0W79T3rcc/99lJ
nEmygpdOfUwr4lAEQ+GXJ22H6E4PwEp51CDMYMy71bGtdaK7ha87e0mcRJ7kKWmQhFEmlo2+C34Y
t8GP7Ef0AwzsVj987/m4mFaDQX1odstZy8LimVaWzHAEA5ASutJ/otxdygv7bvbPBxoDa9LC3WzK
8ALr3lVFLCo5erca1M+9vhBgNvmgxwm7XqZRSDPy/dFRC+p96IiPd12+ctXzHIpd65O2My4MpJKW
nidzA4IBKspAQpB1WnRQh0HLLREO+gpGYbem8fLxalgIMC0xZKaa2rV4bOtqdJGYLT7jS83O2coJ
Jlpo59Fmpxc5OQ3t2i5KRwwiucpv1M3bM2fTbusrD02CykWO3P14UBO80K/NRTGPVproiAC/eD9L
OrbqVd9Qq2nW1GoQpXD1wLVfsRjaZ9U6fAj38NRQLgP3ByfM193muCZ/RFV/HT+Nzxh4bpcrWnPH
9emPElNxkpypQa7E+AlTWa9gFsFWwMN5VejZwuk51/NC+wE2J8ql4IamrSDVHksYcXxuYzVurS9K
tdcvjldCv0DasOcgPLyOr4O6uvFRpnMT/vfx1587QVWHHJ+/dKZ78vHDrpYy822LoM/WXgsFYXOr
Xy4lu3OXBLuCJqsQSzzrb0ujomA+wjAVU937FoNVkO2USzeJdx8PaG6PgKzBcdgw+LDTB0fsJZns
iAMTQsiXzvGf4ngJQDg3mJMQ0ydG02neURNPDBl8VxgpdzAAXcjBLg4sC9MzQYf+2hynsSY3j99n
rQfRQrwc4xeVvXHMrvNduAMYujHc43XzrL0kN8gW7ox+FX/7+FvO1ls0iqhvWoIIlEySlqAsOlUf
37Zmv8lfuzVbkgIIVUXvUeiUgOJ+XG7Azu09mHEoBbMeNf7p/d7z+zC0VNGpab3Puv+kAdMsl/Do
s8vkJMZkf9eIPsNXETHa/Gsv21cp/nUff725rXU6DDHMkyOkoeqhZSYfD+pK2UM9giUph6P8OSkS
cuYgkvl3SKHmTR1sDa8+Llx/wGCI8O5tQjsIJAIoBCAKiAdP0iMvbsbeqxAjaXo9HndHc/DRCEyL
SLV6/NRHErNxrKULKAHDwYCsWX9GWRnx7TrtMxU6SiXUqxzJkV/iXo0PqYVv59a3qmJwJcfvKL35
Pgy+eqWbrXPbhDImaXIujcl2cHr1K8DTNtxVeaHEzs5IgkTTXEmvJVi/NWl9pLt50NJtX0OH8LNx
7eBgph3XMJZrnKwjWUI3ey3TjIIh1x2MoMh7eRONtjVcq+y5sl7DJ8I+d+tUfaaU26CPxz5cY3V/
hFVd1o0dHddGp2aFBJmm0cze1SQV53ZXH1GmtNwGhi2vbsiCVqW44pzMlJWPxV+LP7beDl/QVWhw
qwJ1ZiP9YSEyadT7QpYH+8tYjkcZ33Gs3cn8QI1IDUJiUaXUWDZ7Vt7hsxWEDiAGzx6cCDMP1RO8
a0Q/cmahB5YKOeqohT50HlvN1JI0PYrVwMXNRrrkUhjiPYxnOXtQagnvtHWqGqN6aQq89q3Fe6L9
VsVVaG6OcSnT47Hs1Cxu7GgcrG9Y/JXyoTymSfuQQgk1WpxAmlzemnYBeb5FIxt/PAkCEdtZdzAp
W2VqkDR/lH7UywdYXLjcrY6WEldfi7aMVJAYRXmb5GZv7MskxHbVhk3Vunbl4Xmi5WnqbFhQZfVZ
CzqzeIgsM4x+hENkQAoqcNBalyHnyxrjC3xbBz8tX51krNTXVE8z/WvRdV3zFe7nqG1wAkc3apRb
FEmgJcn9JxkPJnOvHc3cuG9bPHNw6Snr4brOjxHv68IcB1R2qzTDZKqJ48T8QX0fnxBY5p6xH3p4
ec/9YFkdZo6+nGJx5+eB11yGQDNfcr+3XhtHkuA5Hls5vcpwPkDYT9Ol4w3E6FTf2j5maXd2Gh+H
C3hntY7bUVbE1oENYmfjarAM/6itOhu3yq0Gz868saRO8u4HQxv6zE2lqBou4izPkgTOLRz7S6kO
yMHgvRRwwbLQzB0U1rRoNL5p8P40eMxeb2sbU+u77kkvUll9ChpryO9JPZt8hyettiuAY8KGgEmu
UOwbPQ++dXI0my1dmFi9KQvV9g+a4UXhWoVWVHxRYlbkdY7F/ZPWDs5db/e2i2R6Fu88vPEwJZJK
rsub3MI786LqKxw8a1Oy18Ox0ITMcR2gj7nWzLLOBjd1WIl4EyapqkL/dCJwDjqcp22YmqGJ21c9
Kq4etZa9bwZF92+zUoPHqEaW7G91e0ibZNUaDuT8Sz0dypEuQhLkxrZQCrP6amZoBkSobmFER6rg
sDzvgdQr0k9ZwrgU76E2if/IjShFOr/kYPreOMfI+2NQPN+PDpIa9oVzhWRjLdc7pee4iu/bEW2S
4b73rASav57qUlU8DkCaQ+eGM8OOPeo1fSi3fGWpAfJUGGpQ4yM3NlapPzVCBno8NFjIVk9tkevS
gIfqUS9WHTL+JKWlKgX6LUUnXW92Y4IZYHHhZcNxoLg96vkPGEIWLvOymgdxth51XZaLtayPZv3U
6lajXHuJo3LBqoPNHt95GRRFPOHUttIfx7qQpGSDp31ngfnqzFCFK1ziFe5510FWplTX+IBWsEgg
WLqOJy+CxDCCsnurcH33Arc6YGrxGTSWUPG9pXa3STbew1LhbinmJPGQ7X9ezyksdQUjNP6maduP
L+jZ96GmA4K1sJ2ACTmJEoDsMiVRga1ADgDBEg3bztUuPNym3JDa9JJk42zWcRJwUo/RjEaNKYLy
uBpKJDp+Ot7zwpBEPeDdlc9FfzqkSTUmLewuS3ORL14UhwB9mOO+2DTPEQPyF9v+Z8Mhv8ALh8OU
N7ysy5MkKmgr8E6xQyKM1aZZ7ocwXXgfnfdpRAjQJoIPIHqMkySqHSjv+KYlpggkgbVV9sVleMAc
6oqzYRH6d/76nYSbrHXbLoxUE+GEJN+YutSy4k2661wDAqu95pxzs5+LzaizIs8k6mQdJlZdq3FN
1Oyqfw6zjWdDP4jv0/sG95jwUJTupgndmnMGTa5lZJ7Ip9+tGREerhIvcHJ9XOHfJ6pykSGLUNni
G2dX/kPHDrfX3l7+gszadjm9P992k3iTZSMPCmXrknj4wfs87/trUQf1BJQ1e+Cdu9hqOTtN3gKa
GnQSENZnvUbThIVcjnzf2CmuuBdWTo/19LiQb8/uBpBrJA20NM9aXVJT9H6WsRsK47hS/ZS7635h
d88ulN8hpi/PdMhJEcSGK1+H10S6lseNnK67g0KxtV7rmttZ+O3tKiHVV7l/oyT49iH/NcRpywrr
SaOMQuK3TeJ61UUfLLw4574h5BvqIUD70XKf7IR+xOWzCHmx9EZwA6//wuuWCvFnJyRjOA0xOYO7
wdcazLJ41zwWBx1CKZIJK4y29yoWP4vFraUBTc5jBbWmuPWJJjASo733b4535q55crD6AfoLPczf
WG58JbS0vGYTPESjW3b0al35crGMvTD06XuQMltqqYH4MbfB3XjwL5DB4gJXuMKXqWniqJyeKiff
+a3ydfL8VXg1KkVKsC7EvxkH5uiHhg8iissLm0KsiY8CiVGfBELlLrF9zxMl8vbZP66LcVv9+IVo
HrYGPH17nT30Ty//QV9gNjRad3hWwFg7Q8j3tdekPTJ6XBfts7mjt7wtwN30O/tru0UMZ1hbz8W9
wH19PObZVXUSdzLkzFEbpfeIi2oGD7G7rF0g8CwNbHIlmIVfFH6GPo9/fNHqr4VEC0fS3LKQV9WS
7ddbof9sAk9GI0Z7MoF5W0RmhrkmEyh97+7Qg8wfJDxujTVGsqG1Ou7NtQ2uCI77SkOiKiU3wz35
kzpuj+W2+LS0T84KN+KEoPijUF6wUVac5Bx1KR514usiHvFZLq/yCg2s8QrDMkHKWtehvGv+OgD6
LSjpFGwpbHmmzQMHhSjVaAlamuh3tPINhcxq9VeXDR1UAw1ZRfCSURl9/6H1xrPkPkbGOjeDm6M8
7Kvwy8cRZu729yEmCZRvhWGdihDJFVyVoiN9QmtqrVz0xsbHN2a5Un++F95HnFwZLT7PJuwsyBSN
CmkEO3DrPsGJc7swstk4JnAl4UaFl9pkS+gNjg5KgrZnhjV7fXDyVc3pnWKmEj1LJrkSEMvNEkZj
LnOxkI/nMoRQR4fk/YyVTR02KDBSpEF4IK9gaGjZevC+LYxN/PbpDjwNM5m1EC2fLmgIgx2UnW6G
TXvT7tJrb4taj59u8224+HaYzezRSjVwLtRnOg+4EXcduE5xM6JH/oO64oXQO+iex+v/INr57OGZ
dhJtcsZEaOHklky0eqMOq6pzab7TUjq63LfAffAAyHaLTIC5U/Q06HT2sGDPzZqgKHBdeZR+vh3J
ra3L/NpeHy8G5PRlsIPJz2qRYTyzD9+PdzKjDg8zcA1v420T3FNKUvrjBbnFoVqla3/ReW/uzMTg
SIZHhxbqWYNHaz0/TBziUSE7pJuOV2d8twyamhgb0Q/hmDyNM7352tbKSxyR6YeYO+sL/E+ndbkx
oDN5xzXw4JHLAs1xLHYfvC9jtrNK13rWv+R32cWyTc35BCPOx3nw9j5FNWTSnZGOXRWoOmeP7H/J
ZGD2R22TxuN9ph4Kb//xJj1fwcSyDcU0EQuyMY55fxQYTtLIHBSccxSq9lERp6vA9LqFzGJm4bwP
M0mPdYhTfm4QBhG69EXexJfKpbOBykA/YPNL+uO/G9ckQ9ajowM6QHzDJN2huOKa9pLdnVjs74+3
0zEZU7PmrpcEhEJ8OoraWRu4Ye270eVR8Ze+3lKkyYKw/Qo5YBHJSzZoftEwuwn34T30RXOTK+th
Wx5EI7dYhKi85e4fjXGyMRRJHrsh5OId3A7p0HVuroKc3Yjg0nONnt7KAflgrhKBqt2io1Cv1M9L
idN5vxDwPJQcUU0wua+meBzK8DGlXu5I47Y5WN/xLdQ34QVKH8614poBV6QoQy3ZRM7tQmqu4l6G
Cc4/vd8ZkR5S8y2IWiEPaw9fAyrV3aeudHsr2n68WM/vYzHA36Emxyo6bKV2VAklwW6icOsq/lbL
Pv13QSY7Pamj3io0gkTRp8y6DoOH0Xj8OMTcYQIuhkQQHiS+AiIhOEm5lazo6xiJv5XVIiKaRUG9
DeVUXYIOij9muigRJsHukb6+dqYr5rVOkNJIEZWl4kB/oL8RhATLtXYVSxGO0uI+mJ2g3xGnFZKq
1yoPMTfyT17RtvQT1Tg3LBe+3twuR7kD6jdyAM7Zs6/IUicBE8YExcFXxUhdKenpdCCY5y89bs9b
uCK7JUOiryPTxp2cjiGGM4ZZi1AgletduhPWN8XFcho9UV0RN6uIpNloFiO5csa+bhE9VZFs4Bze
jdvsrntM1l60cm4s176VqXyOGJ/eLiLjZ1fISdTJdaN0aYhG6tsKyV9ie13fQ1ty6OaFK8Vtf6D8
ne2WXFAWhzr5qJFStuwKgvYu3g72q/qJAuTmu/7o3Fcvw2O8Rk9wqew0u+N+D3RqUKKmZS1QcDwq
DyRkVrjCnHBrr9t18uL/0DgZpfVfxqOJGT15sUxy3tRw+tFH64pWf7oK0+8oXLsfHyOzG+EkwuTk
TUDsHktxjLBJXo7GwZLkO9MM3CFZqnyK6+vsJDmJNDl4666mqTkSSdDXFeid/qZbWdfOLtn0e+3w
3w1rcgDTQC8DTSdYRjoSFsgiVp/NsN/A21/4gPM35sm4Juu/QnSIogqhKn2Tl250118f9x396RVP
r5Cy4Piquek624VLbnazJ6WJg5IGVBF310mqMkaF5akJCzJUoB60l428M7ul+ufsqj8JMslK5DDx
HDUkSNIPbs87D0fFj+dqpmUjVvnvcYgT5uQqM4ceHeX4bTNXV0cw95CIso11Oe5DnndWvM+d/fI9
M7vygbJpcEvxodIme2tQEjKAt72lo/sdv0j9D7MZXDVZuELnZglsLIpHMGjMswIAIJXWTGyVU1lO
rA0tfVf2cTtoBeD64w85N1WOkFeikUe+PZW5OVIv6rSQSLamrr3sNqWL8XEEde6wPw0x2cSN3Q1q
QwV6ZV8Xh3qv3RrJVuxlYcDrdyvvFgcE75A8Shu/d5MVNCEsLfpvab7++IcsDXWyv7veUtSq5HeE
CeYoUm9uO3BSC6Odn7nf33Oys3v083NUiCnogSA1j/tjPLo2MtwfD2X2AEHKydLo3L2pgb5f/vLY
poMCamjVfBm3OH1uFBQyOxjv1SY/XAg+m79e8rpdDDpZ/SkemJkHImNFK2jAh1a5qtCc3qY7YdaE
r1z+JAIvl3HmJ+73YCf3jSK1fZ4FxA1AWPcdteBi4Z6ee0ucfs7JEsXtsDVND25SNGrWDj2uONkZ
Wv9kInwjm51ymUeqYm0XJlGctdPb7TTqZEEqWjEUWsS4zHglmlL4bONk4xoXqPjtpKWccu7sOo02
WZltCZ0GDB5jDLlOrS9S4gZ3gi1cfZaegRwP6rq6waltvWgnqc6Nk1QTLSMM/IxpkbvofMzKA76u
fn9cCyfJ8Vu4A5Tlpl/lxVt8dgMiAYAII5JayAq93xlqEtUx0m28xS3lUpGxAEHV+SrTERBamL7Z
c+0k0mTRgBUKlCYgkn0tBFQNyPcBTANcHvYhkh9Ll+psjQbxKeDifESgnZOrO1Tq2owqJrCG8rzS
m6vh+c0Zc2fcq9beVNd/g0lEgnAaUszsyS1rd4AcBxGSDjQeFQFi82m3cCzP1jBOg0yucqmt88gS
57J8IbW7AIP0l4rPd92tiyegAmgb6ytP2o7yIRwufUjQy3XMxW87OdqUoOnqVAw0ONTP+QNw0I2D
YGrxAn8PsanFuZw90k7mcrJKsYBR+urXXMIpUrnz3mzY9FXyko/bv98ygftigy8DEgHn4v1kWqCQ
jlHKepV0Su7KjWk/fbwjZgd1EmCyIYraPvaqqMhwaWUrfxjWCL/bC9tuKcjk0PQDHDGcmCBoX+Qb
zQhz/in/+fFIzqnb0HlEK9AyeIHTDZysSQyJjKESUeJAH390ZXRnj90aRGx+eezt8dorcoyIenPX
Dd0hMOX42xC39WbhV4gZmVwQ736F+BYn20+pE8wqxK/QdwNF2MRVX3mZvG2IgYdDuo0EMmmZuD4f
Vwff5ZgQVM6a+LnKExIbjVV7AeDzBTWj4aaHSruxbsq1/qUKkW/Jfi49XP/NR+fMJsFGtXha9Uhw
88SNibD6rnxxLr0D3gguBByBv1osWs6c3rRuUenTeKUCNpusI0cqxhaQ26+nZdPs25FUBpFkV952
+Y70/j8Qi1mKObmCO0Orc12kGQJn5gM2lF1iAj7s1+qbmp+8X2olzlU93o1zUvXIqwzkkvQW07kF
F0+VZ33cl2Rsx+fKXouj5j84T2dX0O+vO617lPFgZJWIivfgfXljx2sJoA1WmmKshnzb7Ya95x4X
nk3/ZrC2bhjoqMpnYrFenaiZlrKC4tcCnaryJt3HF8e945qPKoZeh2gjrY2FssFi0MkubQw111QR
NDpo353verYx6TJaG+n6+AoTQboQg13aLDPHII6Tig2NTGOzTN/xqeSXZiqCpqa0c5xNU/sL6elS
hMnd39elmXg40axKO9sb2Z2CtfPH59tMRvpuDJNDNoryGCFrxiBBFOiCm1Y64ma3z5Qlee7Z1Xjy
sSYzZAxKiQQBgYQQR/wQfS0vIrAlJegSBYZ+Cax8UaFtrkIBkgQVUYBzgpAjftTJ4R15QwTejC3g
PFL6Q6vrhpaaG/sbA5uGCisiTm5tgTg8O2cnMSc3sKlFnJ8hMXFk2ZSYadXS08dzdq7gIm5GB9Sv
hcw9JYrJeSJhRal1gpoWHeRnIaOiw2f3L+Jr4RkQ3/lf7S1d9evFjGlusbChTZxEVJ4Q0wXvt72X
RGMvXp6KxuPTv+x39c/wU+gGN+VTeatedbt4uwTSnfugKtKEGhUfgk65xEqqVuGvPKAEMVcrsGcW
FudcBNAlCnpaQlTpLTM9WSZ5Ute+U0C4Qob8Kin0vTosafPPZbcqxTIZUhikU3Tx3y9F5NvNsA1B
wqbPIS+wDaZkCI0EN7L6dv4vtxVmB/U74LQjyMsW2psI2HnftMxfKdHf+WoQ3BxbMSiSTRGjdpAf
/RaXpVWUpO6ox6taPS6cf//mq/2OMb2tJbPj2CDGcAGdK+UScQPAI9gYtztlIzyxlwB+c+cU/B+g
/EImHo349/PkQBJAZZeIQJdd+fhkdJ9s82VhAy8FmZwRUmNZWSw+ndUiCr/hutLNVXs/XkIqWlvD
KrG/BJeARbaL9aPZVXEyvEnKRSqrZ6kAvNevypaaLY+9bYfXSC4gk8XNeB3cL12Ts5fz6SedTGI7
qL1kVyLmBhaev+9jnNxW2mcbX4Hsxe9X+rcKzcxlfru4Hqe5+2ngyZ6rlTwzQzGX+n35Ut8Aro9W
+DwGFMXxT1mHcI5WILfR/b4NNrW8yhGQwSDubqnXtjDdzoQNqkSBTLuN35EcH7Ei8o53w98pIqMd
IBxA4IOQ9U0ucqmwy6aROMOk0nczSlnt4vE/v3Z+hxD//eSYVPTETgpffM6dlGwDDAPf6sf2Y1Jv
sxttEz96rrogrLcUc7IdkarIyyEgZpOrP4amP3RZtft4N87Pzu9hTTZj4KlS71t8ucas9kFVP8FE
+yNS083HYWaTkdMZmmy9wo6kdhSfb7gYEnRMMPNcZdvj3hKXdrfL74AxXixtPnV+D/we3WTzSTRo
UlDUAJbv6bh26+ZwfOLZU3grHfJr6SpXykrcRMOXCtKJs0PxQLPX46flEvLiB5hsx8rJ0MTx+Cna
Y8dLQN0JaVDHrbfJi1W8ySz8B0HF+M7OAAcJI3JARB6m4FEptvT0ONDGN/8Ao8ozunsyvqBVuxPd
ble7H3s0orVniK23MPkPH8/57NI6CT7ZMXEajEoCoWKla86hxfPBOcYbI11q78yF+eV2hIMcQLXJ
3k9ku7VTmZWFrp9r6vey+iM0l4JMpk9gLnAyAqVg0nOjIDFNplVnLBLIqJijAikpb8YDCiVo7epQ
OOQn+3I5g5nc/ucRJzuzqLyoKnDkplZu3+M3He6FCRnyB1hirgUibunyf6uq/F4tIqLK6WlTuaYR
BSJ8Ut/timoMyh6Z4t6F9EaJN8MLDCw+xoSUCYQvmAkU3fWewsOwDe94vIOlKXZLu3Zm5O9/x+Th
l9ctpuWygU7fi+XdFggKR2tnM16MqD8gvQ+4cv1XVqoYuEgK0OtRwXGpcP7en+1yXTVRPlo2Wl/a
apRCF2PE1agtAcYm2OO3OIqwedP4C4mJ6VKtfLM65nJrcodoW8VesV6/Gpt+TdeqhQXkLJq8vYfx
vAVEOQEdJ1BDdFinJlxBnXuNrGf49CKzol0G626VHsxtdLFYzXq/C39F4vUAjEdDUunsBh7T1jYD
uUZf7zsOiym1rDWT5kbpLr1y7gXJHfxh8EmWly6W90f8eeDJKTNEegGEKckh4mPMftlASmv22r0m
X8vskuwvcmB+xePKwH0D1Kvw7Xi/VjBAz/rgSLy2V10rum4Y7sercW6Z4GIM9F7Yg5y/lmosUiMt
9oo/QSfpJtzEO38n5HTlb0szN+l+vA3IJHlSIWCyKIn3fkC6oja0+uWC7kf0w/dXYMWRpHRuEmuV
cLoFz8orShuCmGytR7TWmkVJ8fMND86MO0oXgGahADW5G60Y6+SobyUw+R0i6oLgcNyHu1ZYQ+yC
iyWczflhjtUfEXnlWDJ3hiYW80kuV2WIA2g1B519be/+qUDZbpMbEnSW6bLY1PtEjm9MQDYFrmL8
jRR1EnBsyqQ6cv2v9K5ZKaiVePGCR9obwvDd4U3LXxduQcyiQIZMrkH6/nY8QvNG4mhcy7maregg
OKtGxvtaY2+kZVquAkl2vea4i476wqI9vzxMnGp04SOk4r50Bu3En607OkOJE+0GBs64ztbxkQdr
6caf5E/hxnowH0fXd4dsFT56m+6IdMmij+Z0IUG0QFGUH2JzUfN6NSb5ni/rYYczLvX6L8r3CkJA
uuPJ839J+7LeyJFj679izDt9uSSZ5MW1H7hWlVRSlfbWCyGp1dzXzOT2679DzYynRBXEgT8Yht1Q
t4K5RUZGnDiH3kt7KcgBxJfXMhsLFrG5y+KzxcXW1VWjlY0yyXFnhsc2Bum73NrWW3YDuHfnKjH0
k0Gsql80juTkj/I226KbJokDcNDzbNPedC9IgK/CURf8TfNnYQkME/+ZC0jaMlkVg/NGTVmKZiFv
cLEibodbFA1tW+Jm78QFzLHFkc6urYNR2Kv33GdcAawDyglxALTYzMpG2Pafz9c404EQXmILPgAH
Dih2FMhPc85xPWiZ5/dk26vwkEChgMYMB4uCbG9hqkihddk2RMUNF20YxF16n/jrEzp79e/MLLy+
XhSNpHcange1GXqVjlKYBMVsMCmRbZvz3Pv+Cliepi/DWjyXhjKV8jLFtsoTm11wf/SQ/oFfDsrb
SODBQuzmMk4QuucbXHL75lHarq7i7DG+G/PiMOlZnUmUYWqZh/QT9ZvAArZghJucazZ/I2Ox3DYf
awlxDxTgwM6IaOLzttEycPnDZwOt71L0eQO+tCsAuMwhYs+caF9uorvpCvCU0cZFuAkhR6XZDbfX
ZJIWKRtUG+c9dfIdi5Ci1FMOQAC+g3mKDxcWhDjcbnmhB6Pb+JA4Diw3WwOHLdpRv1pd7OQ6awcI
KqhA5G7EL77tbq0nstPfwO+Ciiu96R65zb3ox4AHM7lttukGIOXoCdCAlb23vB3/GD7uKUog+gVc
9udlGCLEwxPHXu98tHTkGw2XceYMug1WVfOpO2ZueJW8rmz4eXRfNhuEqSAaCVGZL4SE0EXPcIl+
zLkZELRvWlfCn9xpC7DOB/dGP2u4Opk/R3QM6q6yCwXb1YzB5wfzxyKgkwwpauT4dSgIztHmSWRA
imrUG9VUbS4U5NvLpLquKikgtDtoWpXuRD6CqZ3wt++Hf2b0MAveOfhOiGZqiymfwNsF+SYcNb22
ksuu6siFWXWNT0Ktu/3e1DK6nJf3k63FjRUT1nZIRsweM/5JQNSCZ91MBPz3uFrOT+h/RvbBFXcy
oVy3wNeV4UYe2IYNOWgiOo/Q5wkp14aYdmqxlYTWlxhgMT6yeMWyCP2yHSIVjC81QPOR+9Bp8DK2
TUJbdmd44GpucN4Vi82LBjk69wEhcNSM5a7hCQN7CwaJhzNoMUClVDgc4tmaI67HzZp09pm76JO1
hZscRUfCuMMAy8p0klBDNJfueuhK5eYKZO/ctjwd18IRgu9KbTKBcamldAHk3hM1kC9We2OtbD5f
Z99N4PwhJ7tEMsFq27UwpIDLvH8p3XgWEAH4YoK3q70OPdyz2MXaTH4Jk+a9cjrAxbXeQUSmLkPY
ZV4aXs9cznOWo1fcKPe70Jsgf84DugXriGjto7pOjbF4GHwcxtMPWNzzIkXRD7wu85UX3ymtW6Fj
4hh5NRJLoz9emkDYeGsvvrMe4NTowtvQhLGmh64StuvgUhDZAvg5Xk/YrtPwN/pB1LUNu/A4SZaA
xyuCx0lMJ5O89qkWjsLA22dDQffKyh0TFBalP9ckBEbttpajozYx7dXRj18GtH/+jer4ypZbkhqH
mT5UYYNJ4O58ySde3wNfxDezWjiKaxu61ezSiferj8/5eH6z1+nCP2UkQ2/ahOPbO5NfXM0emPnN
5eDNGZJ1sqy11aYL52ROkVQnwIjYXB28SQf2tt62SVAqjzp90DTuDEQLjFzyJHbfxuPm++vm7DSj
Aw9qD8CKwzl+PtmhloLJL4V1ebpWw3e90e0sBO4h1Z0iV+zvjZ07TQR1ZnRmQHH9SwIzHNnQGNKk
2qn0XCagSi/XcjPnPCLeG5C8A5wYCqmLrYzP7woSIUwB//exTLvrvmKPU5I+fD+QM68akI7BN0HO
Hbf1MgRLiIBsC0EIlmS/JvXnUILrkqGHuP+Vhcpz1YYPmOs1J3zumCJ9AIg2NFPmLN7npRJMSXTQ
o84bM7mKSrcVO/nh9zQeaII0h0pecQcK0XVc2rl1g8wxYEQzqhjgu8+WSR/xyQL/qU3bBpyRmcs7
YyU/smZi/vnJDdOJIteLDNG1keUvkqLeZGhn+X7Rzt4mp8NYTCB6hbKJ0o8JDAs8HZJ0W+CNjzRE
7AMlYt2CVBv4M3305rfwnE9b+YBzruX0AxbXmckTknMFH0CCCYV1kEyBvdxVKzt8ipwZL7BW2z13
uk8NLq6vXImTUWVYOEAhTGTMlSumS3vCpi0oQoO8Wr2w10a4uLq6VuvrpIXB7gl5luxhFjWa9fXM
dqM4FYoia3N69vLSFcgXKegunxN5nzeOEGoPhk9snBm6JRo0UMrPA/fy5rpl4NK8VAGpQpqJuMVW
QW7NU7pXHJSEbzrkeRiEMEHKhqaU/3LuTz5scWhAiqqmPdiX7XZiARSBkbnVc082m31H1Xt9WKPo
P7vWJ/YWJ8iaCnAHK3B9oJQPBgYlgCIPURGCRy8VKB3m7Of32/nc0wGeCPyY6EFDOLLwtX2T5WlT
Ya15Vt9GRnUZx0gp8VTd9DoN8gFEJlYlvO+NnnPwvytPoxqkg9Xy83J3YSZIV6EOHMdd4o8CXA1m
NB5C0r7+N4ZAWYI3L+TXl942jsoUeP8eUbzQjpFSbS3aBUPZbb83c9apm3+ZWbiEhE2gsJ0wnlE9
FiOezn1rx6BCHoqb7w2dm7gZ8qoj8TpXtxZlhFSvU2nUYaiIoPlF9gpYj+tptaI177Jl9HRqZhE9
GRmXumaAmfk4Ki7Sy89x5pjQc5qBlJUv1okj10wuPADt00xJxnlkrHSJHN7zXl7t5Tm3TqfjWpzm
mqNK34Gfcn6J3BGnvZ7wYoaU0wwH17w0csDwgr6TNQd+Ltkz93ci04MKofolPmunsk3AXj7bDQN+
IO+5AVAUaGxwR/WyK6t4dq0aPTvYE6MLV4Le7QZkjB9GFR+szEXkt+oVWLQTb15JFczXeBZs0xEa
3auvn3N+7HTEi1t6RBsquNhhfG7prg/jlZxf5G+JZwEXWxyUlwFp+/vqVkWdK/gvjsjJsBdnUQp5
zwh4POyqyjdKnLoVYwHI+ld6Cc/u1xMzi0vZSJE35iW2UqSDdYpIvk7WAu3VbbO4h3nYNdLQYBJ7
p3rhwplz78W+vlACw05BJgktzDUtj7MO5mRYC8/MDJSy2hEm4zbaq2zCrQPAXrWW/T27N1UE+PDJ
cx/IYvZAeK/QoYOZshDPzNRtvS9vQUBld9bofL8fzi7UianFJPZGluQJOpbstJd8CbAoS/2DGeh/
3ob/jd6rw++ekf37//Dnt6oe2ySK+eKP/94nb23Fql/8/+Z/9p+/9vkf/fu6fi9vefv+zvcv9fJv
fvqH+P1/2Hdf+MunP3glT/h4FO/tePPORM4/jOBL57/5d3/4j/eP33I31u//+u2tEiWff1uUVOVv
f/xo+/Nfv82iev9z+uv/+NnVS4F/5jH+8rNi//Dff763H//v5/s/PiaifGfJy/IXvb8w/q/fICv+
T1SsoKOkAgUCcgIsWP/+8RON/hN1TbxhgY0hADFjqSCtwGP8I/mf4JkBtgpcnJoK9RBcD6wSHz/6
58fFLqO1HbU4sFUbv/35wZ9W7q+V/EcpigNiNc7+9Zu6qDXiET0TXlPcsCaozizolHyOTcIc1bah
kpIj1cUlgBidXaJQtIlTaTPJt5klOzqTR2fs08vKlLGBr3vpsdGqIE7Kxi4bsCKmT1aTvCgVFW6R
1G5RTLeQtPG01DqK+FKNXhSrdho9tE1jdHjildMrRS1mjItbpTK8RtS+3PwS+SEPL1TwsEfCaa3E
7qOfA5GgTvCm5c9glXbDEWrsnQ7ZjcItwDYPMRW/alD/NhUbudKtKctOhIu7G96LeePjv3HnxcmL
mBqEeECqWvs4+4man8Pw3T2TbjWe4umU305Ks1fITd5HGGJrvlggDUA5aVv2nWu1xnXJ8fl5WSHk
SQmezKHdp8N7IqGvk5O9ao6/wNPrQCTlGZzor5Wx0ZVNnvbgRj92yt5S7ilwZLHpEYYa31jYUXrf
JhARGKEGclDDS2CEHOCFoOt4a+bXfblNptLWx9uaHOpOsafe3AE64mg66nRNGNQigYhFeBkyycsq
JEKMWvYUUG1bgAFUeeqCGduzsgPT3tkU2V0JyRK4gQoF4tSQoUaS+VXVOSMZ9rpS7QdZOLxNAxlq
cEQB7ysK/ZGgroJXM+1vVK67xvTIBnLPIwtPIgih0O4hMic/UdE1HzY/Oij2lAihbJU2uy6tHnT+
FkLUywK1pNZmtwwt50NoQB0lk17rCj/hxWtFlKdmio8DtJedpCVXmaRz8Fln1yETF5bZ/TL12Os1
rxXbjN7HaXPQkkcadu+DVjlNE27qsL/Qu/oJ7B82aXOHdc0lx8tUr5HHrnxNZg6IQm2rZo4REnfo
S68WTwQhK4kMh5i520g1otiXGt9H89BJa82JBbFrNff1qtuYCgBAMXKnkFsR+l5vr1RIoPO83VnF
TYL+8kJv0AewCdv4ggvUpqGjp8avdc7A2CWDV0vmxpNeUm/stH0uihVnPx/OvwLX3w8vdIUArSeW
oX9p5EgGI9KbkSC7Wz7KlPtobXa1mRPSQE8xLz0RHfJoTWbr85351egi0CIZOqbR9pEc9ai00+6i
bnLQUq3EGwulzq9WFhFVncZmD/mQ5Bjy0e/MVAe6tvCk24gMDosTGzhQu4ekM+1fTaUOYuPOKKGX
rbnjqGArvqZjtMWhXZnws2MHugcUyWgTguv87C0tfVA7FBWTo2CvHb9V6tRO6eHkUvnDR5/65EUc
9MfQT4ws3gZ4SbKxVNTkiCGaICDy+ivtInR7zZaeVZCzll4FDbfN91Y/hyhfjS7eCoYUWUaRYVWN
IrDSa2Lux8ST6d33VhaFtN/NoGilElxdEEAlCzPt1Ip+0sb0+CcqC6rnITB9NMAxB8zeWVuxsxvp
1OJiu47ZmE+sg0UzVYKuvh6pdeSV5ODIo05RuqLQvTZBX3w/eqoiOaaR7yy1BYecZReF6Vlg5Mad
0NgVN/yV2ZhtL8/v6bctN3k7Nhpvp/TIfYHcnu4beJNddBvj1goMnwm73psr8P8FEOHrCiwfDGVm
0i6EzfAdJE3WU38zFzOL3tb3hq2YePCiPlQ5q/XM+a3+3VgXMbCeR+jYne0OvrEDI28g0KYYIqan
K9mJc2f0dFIXEXBS04LKAxY8U+9aC/fvzqpX8hIIsr4fzCJqApqSmDGFjcaDkodd/qCvqC1udaxa
esROxkZeBaLN3/3NBC4BxTmyIabBh/QY98OugxRTzZCkyMq9pG3i6TjCGa5sz9nRfGdx4e3SrDfG
CkpERxJ0uGC9mdV4cPC20D74Ktae8Odus5OF0xd+r2lBx1krH+bmqums3/h3YFcr+2PZ19OTZlKb
EGaiBGnU9GdqgKNMXyvqLFpK/zxniKuRaARAeyne2EVmI4eqnB7TbV04+m25LTbVEZ1SM5WXCs0h
80l5APBlXfjl/AD/Y3nJG0k4AMC0g2U1UMB+qKDjztYvpJtZn1n2kftMocj5Y60nfz6/i82iykBq
zplHtDIYi80S8d4YLMlIjgXk6bX+iWrvOqjfErX1TFEHK1vzzBjxyEVbgT43i+OpjK85Kb3UKDi1
RK7TI1J26LuDeKU82DMhJwC/05U2AsoTvYEUfliLS8647E+GF5tUS3JzHPQqPYKG99BDXMBBRGgP
w3sWTbvIQPNbDCxfElbbggFjNqR7BSgVIR1HxtbO59q3LC5TeSRhTxJMQvSAKWA2dLgAqmojYKx7
lx1aR35dK12cu04/jX9xnaax0Y1ajvHPuT0y2JTuZvpC5tP7Gdkd6l7lR2CuddXIHh9Xzc9D+rLL
8EyVgc+kyhd9H8DoahWJ6eTDfJK7DHUSwGIqlLpz3TYRSrjy2o15xi/N5EQgYAArtvxFcqdWUYBD
6zlCozp3emn0FWAOJGieSBCNlIrnvLLsuAmPcqVt5empVPHuacF2mNe7KG9eCcE7NHvUIs3n6dv3
52BBQwevAjyyBR7tuR8DaNVlZmnUzLYdgaA+jF1hq1XvFA1xJwuv6rikzqQZj9Bf26qW7Elj/Yqn
5y7P8ZKGpl1N6g1aAbeTNLoKVzbQN3SnjPhVMlwkEdQOWkkPolxai3nmk/lpBecvBgHM7BStr4oU
dTjqEV7xxmFOlUab3K3+uDjXRWK+3JgLU4tQx8hBRqQzYhz6qbiWtX2fga0UO6biHXgVTbvWVins
vvilhclFlIN+vDRJ5tEN4smsIzdHzbSsXpq42NKOv6SG5oLMKwjVcKf12as6cQftU86Qkm1PzYfv
d8fXwzp3qxvovjLR6A9K6flrT7wkxEPhJoGhOITZL9PKjokqPWelkrsi/VUOP3vpJ0PEawlIObbo
HLZ+DZ2+UZBpteLWsYxEsQVUum0lJmv++8s5XnzZYmmoWUa5PGjaQZbMIy3aXWOOF/3UXVHoRTZy
447m9WiinzlXjgYKsUOd2xn4l1Ym6IsHBdnmrM0Lxg5Aor50GI0hGNQKwO8OCt324o3R7EYnLbik
DDtjE+DYaGkkhU3D3oba7QUvIi+Rkqcq6de+5MvGASiLgAcCjyK0AEEY4PNS1VVallrG+wNQeD6J
BmSsYtmRu1fWzTygqd2BHcWO9fSyjgd7yDWo/eqXqdCg9Ake9Iy4K1MzG/x0ThcftAijwxqStcZQ
94cZBK8/NsfkIne7TRfZkDJFt6A0OZWfB+qN2Trfm16bikVw3cZxmoZh0x9M/UkMwPTUSNINx++N
fH1lfx7fEkTa5zKBsuif48tQJoKwLnc14LGhyjNTBobe0HorVr94v4XVRdyCUng6xQRW5V2yGd+x
nRy8uhzrId6tedqve/vTjppzyKeHv9QgL5sITGM/THY7vJprEm7zGf1mhyzf8kxSOqumrD+I6lCH
ETJ1KZAw10rcrM3ayo4gi6ADBeJEpRpmjUHPxaiCWaumkQCqC+0m8eKLDzn5Zu09cnZ8VNWRIzdB
qLXk4u+5kgwZSXECcmZzknsVk9ymfxKUrpz+s+M7sbTwhl2bUqaWeX9Ai5ltpUj76D8bpLxWNt+X
+3DefCdmFj6GVjQOM7zqDnO6YXL5AU1V86meCR5zmzyNT+Ap3+Kl97r2Jj9zE302vfAmZTflU9Fh
hCQIeeISEu1S8ovU4EGD0Jh5SJwkCiaEjWGV7Gj3Ek8egRKKv1YuPXsoTqZg4VtiNiVMzGuaDa2T
yy8E8hIrszyfqy/HAh1SBPxIUFda6hEYMUpwZfzhWKS32g+3GY649mvme1sH7Hy0FX5nbXE0OjYW
IzGK/tAZABBq3KOUBvGAKwLw+xpUtqkJNb4BaKa02uhx6gs98TU67To9dOlQu2P/oywICieFR4bb
XMNKTCFuvtdxvJeQU0f7m52N8sVkVQ+F0Jx6YJ6E1LgMsl6Ib+HCKlBRAMY2mVZ3zVlveTKV87k5
iV9G/ucdNGPg+Z0IZijt5NQ366SgC0grIumPw/HXsi3OYAN8Zpbq1exjoCRNfSid4L0MQfe5MWm8
WHvJnD/yf5lbnMUSdJVxJeNAFIAoRMK441nu0GT1Gl/bjYuD11a9UU0yboF8m2xMYscg6i+2xE9t
hfwNhpiv6cXFNC4OWN/pXFMy7EdL2KrT3LBj9TxcaDfo4gYjduQMUMSKYlv58f936uZK7ulWyacx
b8KwnJcvR7rDT3adjWwVtP6A8sddvhKjKCtbc8lrQCB9HhUm1i/fAi+4R4wGDqV4w/d/g7lyZQ3N
+ecnxyDv9KlWNdjq/A8ZmjkPZ9iAqs28sX/D3trY5uD9xJ4px7lBxIezVnzJ1uYWTxt9NX+De37e
Dt+4L3PhvtKo680kxHYxDfWhM4IGTgXPbGjEARPc148m1BpZyfzvd8vK4VtSUhWN3lcmXssHKVP2
rTDc2jDRdrli5XyI+Zf7Wrb1CwkJrOFjj0A8aKe4lgpcvuVl2wlsNQ6Hj95L7mqr3den1XzV/sez
mAvPEsZoJStrTGnzq7hCt7LqR3tiG0/iIM8ZmYOyVq86+1I4MbhwMWBzb9lQ4cJr3cHNDxbIb9Ci
XTl8gxZLjp4TNYYuax1Yir8Wop2LaAAvR2c6EiCQAFqMtTYTVdSCd4csHly1VhEOavbQ+sVg2Ohm
tmdoz/dbB7HfmS2LNn9gOix0M36BkOK1nEjlpHSHsoCKaBzu2xotLvHYOOoIiVT+KKWGl5GbGo/H
LGWHvFG3UaMFYQJS7Ur3GxRZehAjTVMKVMJDXF2HsXxlyJcoU6HICXyaVN9Zo+J0lly5TKndxuhA
epEAmsCUvSAaCvQoorSZP2XtxmhvdBAXRgilTFoCyKT6KTzgxNCEgQS3EKat9pCJLr1mkJ2qwEnG
pHQDtZPhnam3afcaSls9SQIp0S4Uch1a6FbqLHfIDY+MtdOqtdPXShD1FADWy3aMHnrdsKNWtnGO
7LopHIi0b3Dqg8IC9TmQAVISNGjsjFB7zpnuEPAyVaPscOMm7ABy6NTELnkWINVmc+tdGCBNpZZb
EHEv+C+z0vYJSAkl+lyLEnSy491U6PdVPNpZFoV2GoPwNOsDjaPFML7pBjARsdGOMm1bt6ZXS8Fk
dJfqFG6VQvZCUBq3RPJo/qMNy30l1OeMAgBptRsT/wsBagczalucOcAt3oAHDFaQNk8y/PIUdMQW
Qn7jWALCOKSGm9PWTmriDDUEMrhmI9Xj9SN0XeXeRreBM4H322YiAStA6aDw78pGvBkYGL/jFMWa
Z6lQN5EK+eSwxjOz3goDEl+moxaaJzW30yA/RlW3z7MbpFziNMSbSrgjHgUj7d2MgXZTSw7ozMdW
UKXrNCIbeYyv6kT2w152BmA9GObUBD91oWxkFcQJxUPRsvuqKTwKKaI8fGv640AmdIHGV2PBvCll
wFtn143O97wwfSkynuI5Q0VflFE4smjtSeVBPuEfj88lHQMmag8iUUGrvgldQb80fpLembkVNJK8
KWh32UaKC2QC1BOEU/aow5eZU2s/Cqm/hiqTj3STU+iQgrEyp+kqpy4MYHqYTZKnCHQWIjRthfZO
bbZB1fXukN1EQrnI9TYoJbxkU+ij6EMYVHniNrkUUC3y+6F9b9tyB+gS+CjuM+nGAIUioQ9GD85B
JfEYE05O60COlS0IRV1FhDOvmyeZ6Taf0UZayX+UsbQLB/1hyuCvtes23eTTcVDuhfkmpwmUgLI9
cFxvkRB2y/Vtqyl+lwwB6CmdiuwKq7tUSulyUKity+VTkTwMpTjksuLzjtpNrju1wR5iKt5VkGhA
hxhpQSxEAdlMyDAUmrKdaPkut2XACdv3Y79VB8smdIA1srFGdCkDb9BK6HLNPUuHDO2jGe9Vhdt5
/NJH7wp5j9MfVow8uCS2eSU7NZrZgaoMVNCSgcz3LuyiIGsQBCbtI5qBACkA3KWTLsNEktwCW40Y
LapD2pMxvnaGZ2lvCgNHTJU74Py5GaIIHGPU0yikaY3ck+BkU+0FYr92QaFfTI4cpZC6rFw9b1yr
VPCmQ3K+M912lFHjn8z6ruv2aQz5Y730oNF6gQ+P413KqGdml0pcuxNaDiIB1nz9xgQ3TV05LMMD
ps1A292xjTldhXABlIWAmUFwtPwpGYcSL+W44q6lT3uDXDd+XzxHnS/kd17L2xbVr4aCkTrdk+bC
EFsDquXmg4EM92RB3ZP2ALHgRdrvFG0IiqHwMmzb0Mx8tT8W9SFq77nkh4Ppc+0aCspoKrWn0o+S
n4P1MkRXSXqVZs9KCOhU+VDmL1wCsT+pbaE+JdAZm8qLmLxb8iVVXgzzvg3vshYhTV/ZnXqdyNU2
iTQIvHFHFeaNgHcx2eBEtYGD9BAaDNgt2enB5UsREEHq2ZMTcZvhyBVQkim1Oyv6QcJ9KjUuG320
e9sZB0lKSJwQLrpB74bIgEiSwQRVcyCSLomMpz6X7AoWE5E7RgWlNyX0SzUNrEp2qXRspDtq4s3a
VxtFpJcpTmuZgYRkvA1T1SNSfoX4Y0vV7FFRAcjD9FaN4YuROkDueTGylL21K1sOJTlAryrtYSKN
PbX3wyjtTK3bUnE/MtQcRvUiGk1niju7p5BwpPFGNV9KYxdWD+HwVEC0U5re+qKypfwy54ccDI/M
SoHF8sI4etbyzNFx0RH2EGbNE2tHNxoHmzcsUNIfWfNsFQy1N/5gNJdlreGcKQhEEhCE3hQDdOF6
/oDuCLQQRnbCWjsiz72G3tzKuCI9+QGiHw/sU7aWHqvxcRIc0jd40FBxWyjMTWL9spQle+jzYFJr
uwYxi9GUrpx1flYPm3q0tqGi7WST73JtqxtgnmhqR+1jb6TRddvcSI2567LM7vKnaLoVAOfVDXwE
hMM7uECpTLwJs0fl/EpCostM9zlF9pk6Fko8bWP62kh9S97HcYTeocavpt7hUehW6l4bdhnQX+VT
DLKnhmwttuvJdY0rw1KB1b2q5cHRAYqTAD7srWMVaeBHVRxWW06hadupOw5RvCkT0EfLu0wuMSU3
xIyCVKlcbJDeCrFz1b2VYkuz1G5CcSlmpjGovBgl2CwMxSkBoCbC13ArGzx2CkBJp7uhlXek1HcQ
EoZfUjexDpxk59QT2YJtz9WA+pSAvhvV0ENh082ryYbgom0lj0rxOGbM0cTrNJm2LHE3ZPpWza6L
CsmVJnswazyMhgolrl2fNnbNwDslERdP3z3QzR5EpwMjAu40/hkjmSHnrafQe5CmeZn1mik3qsBx
kVCIEsAC0gI7CjnuekTTyYVS3xsSBEijSz0HRMikW6EC/4fvHvICd+0A8qU9GNGcqLwsSHwftmhK
LSATqj4NA7lIBWiJkVGptXqTxZFD2SuJ80Dq4ptWPOgaaqhJdc9iYyMSaRui7CHo5FWgM00hCK93
KaD22a4rXsWj9iYUnP5hdLK88COrD+QemsAo+tUMCp4gQVKPhEcXgmZBmOfbvmtfI1RyTOiIZvIb
6XOvQ0gyhNWuBEscmryQdag3XRteDQneWmpA4EZ1HgU1bj8wmDsVBeFa8l5bCCbIJh1v9baw80Ig
6XMTkvumnAKEFAGf3mXpUo4nm470ClUWr+kn/AEMf6J6i2Lhg2z0kqnjTjHwt2e19nhyMvpaNTQw
BL8C5vax0Eybt9pGbthFPyAXidCrHFuniDLoo6C5IaZgDVG8pGK2joatXG7tQS38HHwlFQreJnyD
WpbO1NVemVleWDKP4wjX8fM0okNZC3djyl11rN1EAvS355u21vE22mituZW0Vwm1Li0mftfocJOa
rSNkzLvIL+Expv5ZoOJL4QSKsnU0jTksvdYRZFXjuym/KNKtOVE/jfcjAQZI07ExS6dKCxvBfCIu
5AZ9rnPwr7ZOGKPXQDs00z6SUxv+bmiwfETelMKyw2i46gnSa0a01wG6Lvtd3r323UMsdATTt2G8
H9LM5uZPQwuYfBtChncwJSdqLFtKLgpIRmdUCaBg6oiKblJa74FQ9oHtc+S+DwgX2yST4GF625RH
29Lhf+K3BhMSd/dj/NLSq6rBnpnkZIt0LS5B81dSQ4irQ8AjxCbLJt/i6LePokezUfFAMb1IkE0C
ECyTayevM6eMkZJApyqvTTzkuRurmt2GHD4cKzpUuJtqNwM8BL/XVbRHNjE7ZOSyijrHxFDUIQu6
nAKqLCHWhauBJEgxaZ6p34pygDb1o9EjmtP6nabeTflbbr3I/K6MgHkllV8V73BTnqxdD4W8nULd
zUruRvoObXHYxFiQIrYnjrd4jrcXVX3Er2Wy8h4+l1xA/Y5aoJFX8N/FmxRow6Kta5C7MADQq+hd
lJCJTdfwRecS2TohBjrSNTBZLHvgZeioiljIeIXGYF7GjHVlv5bjOpdJOLWxSM4UA+O0aWFDgBun
3XbXjRODrs+eAn2HyQbj9MrUnU3CnlpcJHzjnBeCTLA4s0hEYAlCqgtcMvFVu0uuV1kTzuXVAJpA
nn5GEn1B8xo8EcNIUQ+ZqbuJU1/PiTXh9p3dBX+jQ21OQS5zXafmFmk8KzPCCKR9yJhvAeFHYSDa
WgEPpFUR6YWy/O+57FNLiwReoxpxODBYmjEWqtfsw12ROPCdfaBs4ttob+2zu0nyZs4vdBWgjTtx
q8lNjVXQ4tltCvgBICpARgBG8zmVSJqmYJZadgcpRfkD3SWpsQbPOTutf5lYwt3GzOJlCP6hA9Xx
OsJrZtLB5xpupIi6lcKB/Af0DtmACKHB97mgs1WtuXPmj9F9JIlPEqVYzAiQmgpH3cvvmnzDW695
0HywePvMF64U6Oh5jBjInXbqZjXRdy7vps/0UugqA/yfLhxNLMZcThnrDsaeu8lNexjviwwJ/noj
vzWXo6t5/Dlxy3vr7vthn3Vws2AGMPDGfHw+r2ljhpYUZ0N/GLXIjaJfnS6jirQmdH82wz5r3QOb
YSLcXgIKTQhglXHe9Yc0DtGko7tpWTsC/UOGIpD8pugErjwK6Qe5yG8jtqLFcLaQgTFClkOFd6XL
TnGzZZNA781cUBjAVVz6qf//SPuy5bhxptknYgT35ZZL7+puSdZi3TBkW+K+g+vTn4S+/9hsNKMx
M4659ISqAVSBhaqszAqwaESMCM4wTKq/oRn8cntnaY+JvSFmNtl5ZwjM+n5MdzaUrBVJwbSJV5WF
51pjcPolS2cICA6YiSWMmF1NJI75QFAUUHsKfJG0g2Q8+sMHZzFLNhAa0GHVFIxMsJ+oXKlJW0tY
jYjcWTAhm9QWJyXJ8VHHG7H4JTXGuqgh55IMdpHITlYfMuvYE3WLt5qXQQ9TBwQNY5MrY2pXY3Fn
ZgHeA+POSgqbdJpNfEAcDcuuct8FZwBqNoWtKaWnT80+Qt0RzAu73uiAdrVWOijQaC5ngS5MetVR
bpJ1gEbV91B+TJONBrVI5TEY90Kbu76Kd20T4gR6RxlRatAVkJn9rDd1JO8ivArTPnHb9jECkFZX
Brw7QKVoKnaS1ydrfL29jYtdBPDPYAYee6lJJt3m2SWjdJIahxiwOhfIHfscNJ/pk6So23jy7SaW
9nm3s9p6NSYPTTusZVlwywDM3mPOU1leDIn5L2FapGQSCgqSBOBDXVVZv4qleAWI+M8AiWcgiBiE
IvsGaUE6CE8A3q2y0TwYlbrxNcMufGlze2OWPi1g/4feoEgxxybzaUk0Kxzwg+DCaemU0vcue75t
YDEbQRonUl5f4CvZK2DEaLCqD21/HqQDyr0OBJbQPfW7fXzU/gHB6pfQMhv+BiUtxrS4JYIS6PKk
oy4blaQXAU6QyHoazW2ISr1lda6gC46ICqYwPcvdu1JtoBnrqrKBaxCl/Mrf9yKeuSD0EeNdZIlr
UmCOEQIZ3pRBfwBtiqBAxOS1K4biZgqCTa1jvg1PXjwX3HgAfXeTb2PAnnJS7EEA4nE2cumoTBH0
SSCEBqUdexNYCRhk0goLU9+So+wRuAils/O/UST89I45hn7Paw0teuvcKP1Rs7jpikor/Hzsz5qZ
bJVc96LwoW2UbYjyQCxCK1kk7tSktgIUjJl36xzDohKeR7EEJEo2upw9WLrb5z+HCWOp9mXAxifA
sRzRASRYdYy9tO/2gpMcwqMEGmNg/jBSywMa8OwyQRuKfl60qA+d6+pbhgnZcozu9ETZFQUP+XJt
iXI1A2WKxpgOlhPGfct+EmIAtJHr4Zpv9oGeeaWKmf1S5zxMrjtw1BDMIOhFzNQzWxlVNchaQPp4
FlG4xTCZXYNFHGN/bQ0pBXmb4gBvH961/14aZPYwLiAIITYw6LeTUwOfVag95zajm3MZ+zABYNLX
e04V2YGGShWnOstgQtNj/HnBNjoQpNetEyWppwlc7Ynrxjvs4YwoOboBbDsDRJQDP5FryWopTqMH
tdAKbQUDxLDSocEjj2pCYOJaeVPQWHMkpLRcSlh6SFcLhjQYZinBzXv1MtAE2fQnM8SCq/smQZNO
eoO28e1zu57T0rHKP0bYt0E5GZGIZ14H5ER8FjAtWtgWEjnBqVBZfJowfyYB3gxiWFfackxfP0uo
aaCv6csHfENMNEhKYNSBprdnxUCZRZkegqLxjEp0pY5smii3CwN6ecS0QarNu2uW/FWRRLDegvHt
muxf10ZdQJ2kO2No374DBf5G22BUAYeKLuJ3PnhqyXln9tjRNKsVUjWAIPa5LxPbbH+MJQbMLagz
BYmDqtTq9tYueY5iUIU0EcU0wOMvL/a6whx7KUjt2SzQDXqMoEXJG/BbusrmJpinut6ZQif4MCEM
e8sqjyRbRzkqHgPv8XoNtaERiKSO6qRgjpvxktaPc0yAmt0ZFAvO+J5Dd15aSxC7AKVsxYmGJa+Y
26LX6uyDqLdWXxQtbMkY+fArqFP2nFeFdF0xulwOk5PlPQGLfg8T4v0I9fDQmeziTgAIBDnzg7rh
DS0vXWIqWNQ0TARBXEZjdo+kZZv4PpAn6rreKtDo6FfhPwApLV4jKqj/QZoqIYdhYSZihqazNX1h
A9FWprUpazW9QDvPJqiGOcrnuEUt2sEtdtvTuYaZIwNV+ihrHaYCkKqAo6HZ1rLukG2zjtbjSbeB
0bcD4ydFKP4DaOnSDTZfNXOYSTWl/wOy+nfg+6faZKFdSjaF9iCDcUZlFXwNX43YC6RMuEzLHRq2
EUbvVvKq+A6WOgDvjtybdenzr+LLr0DJGWLHbOI/ppIKpghUt4BNQG6Muj2a4kAbTYZj3IOZg57F
OtyaaEK8Q3Kdk3x8HTb74ZqZZ7Xn1LKOe2OM+nMO+gfBM3fKXgts4aHL7P7nuCLe5A1HNPt+lHdc
aQiGDpJW9hBg8Hb6GFTwKmFSn3Iyp9aneDkUB0b4IVYvuP9DcMsS5v4kx1xZa3B8rtCT4/vEskPO
7DOZUJkHU0hKREK/S5INJaZWXowNnZ1A5RRqpR5tm9rpuuCkR8s3y8wwE+rGIBZBMSHUQdpB2S+p
/nG3y/eDI6yHu38wRbv0TZvvNBN6k1gQ0rYwWHwqClhfIXmI7MiNQSkMHFWnu9IDJgG96pFfv+Uu
lok8UgZarVbYZeUEaJFbnzHleCd/19b9ARwJg82jwVp4K124lU6vgtmnAVNWvuSnWCx6Zmivrq29
9VPbZGs6rva99oR1Frj8FHDhgX1plvmSl6SfwIsFs3SuA5oeYGrzV9OOTn37jsEhHl8MXAxzfLHS
QSeLZYS1JEw0otdJvxbBpl0jJbqzvOxgQksKhEeg/U8P6Ky648N/uMTxfYcmkCjqYHtiVklEJIdN
ArvTCc17wJIcQ3X0j85ErXb83q+UT2A1gMgv19y7iuYp7F1F2X6R48OwwY6waBoOtk3K7myqxb2g
qWsDgp1Bnm+mTHKyTnMbigc08pWW4OPZ6SsL8DXO8pfSDk3FQUPKB7hJNl0TRogUxX4CsYPART1u
DYCIEdjtd/WRPnpTL70X3Ok/zNPB2swq3ZmZRyd9C555A1Yr9Haqh+IthCeHL1CewojL9JS4YPVA
n/8v18qUxsumD1S5gNXe0Sy73rY16LOcbhN+AmcIdYmdD8bcGJNlt+0upavzxdIjmC12aqQmE328
vPsUSBYgTlRj3YoNwC3q9rYl3mEy359WI2NqoCp/lpQDGZ6F9u3231+odl6eG/OBKaYgISCBoy0V
cjA/FRfMBUAU2AAlUHfJ34Tvicg5Nt6imG+LGSR+3OewqVuPSP1B6cNzx8UDQp2SDq2Dr4BtgwV6
IJiQ+0EMaAehhjKx/xSWBwW1Us72Ube+CnhNVSTMkioiOFMvPSFLI+D9xp5uH6aOj+06ekKx/IuG
/yN1/kO/Fqc1M8d8JH0QInWJDHP+HRgINsEuOFDKYuKAt8vWOV5OfevW2piv4hj3paCXdG0R5LCq
H5rlNTzFnK+KwA0j7BwJBNlloetgpFuZO/BProedsKbToDwl08WPvIarHy90DGdrrH5bRyQhKVW0
7ygVUrctH2nZZQDlbIx5xn8gwbP01JzbYyJLCKa+KUp8C/TsrABtUitng0h2Uuz16klE4TPXtZUg
vrXIdTheuXxyf5bKeGUua4IkDl9L1SELYLdv0ibwvpSfXPFgPScuFD85NxVDsv2/VHm+XsY3DaGs
oKyDvrD/VmHyaA+cuOgoq+jYrb4UmJzhxXogtnE3ggwXsEh8+eTX8ph65VPgcmXCeVvAOG/dZboM
CHOH5n/nQpnCrdbhqXypXBSdnXoHdN734czZ9uXL4Pe2s2WZMajNSA8xHUFbmJCQgXom8Li76mCu
xj3vLli8RHU8xwBJQZrz5e6zb5DRSFasih2e/uVnHwPO5T9wlrNUXACvzG8LzFfODAKMyIpYDt6j
B93J7hPV1h46p9pKd0AwoNT0ctsidUv2LqBDHmg+g8v4qqANzkatUXKRnEEgqDoNwbxjuEvL9Ahu
i9IOJB7Z/zUZJ153c4OMy0okjHNQKpOzHCRu1aB5L2PoAsEDULJa5vZImj0EvcC5KVlePADLiMf2
VIH3vxnvJ5JvpLy/Sy2QfERDZ8uDGoNALnpOp52SDfdFOuyDrDlEaPAMQNJrgrgWgY6LLZ63Lzm7
DhlT6F2B6fMKnCSRSi0Fscc6htapmt4dhadSVTgvcRoy18fzxwrjD50uKNOgDeSsRyAY9ZPa7rut
Fvig7Z7Eo1YeyxCDBsXEKaMtmTUkNLMsuARY/OniZ44eNkbp4/3fnvsQoLIUD95YOerJsA2r0Ema
u1rT7mTU8nmX6KJdHfwQEEcQzSvdbatVShJAi+FMcGvHmA4QC0ME5rYfUAOQfmQBeELRaA+D7r2X
isQRAvmk9YE3NeCcj1CbgsgI3AHoZQnSAanh1b5xfztgqH+yJ2LgrWFKwIZAmoV56QytIRea2pDz
KId34BjpxU/diG1VxZib/yOMZI4HLKVVc3v0ApwdhSwQsORmLTlX5c82RoaYAe6DYSjF52X2S7fb
3BKT2Jtt5KdmiZVZ+kPWv4gT53JbumrQzMYEm4hi8BXapCqTGOhnrMRMwJ7lDza43lZyW7tqDBC0
DLD/7ZNailCw+aJoivg0JfYtTMoxBipjImetAzi/eTT9XVz+uG1jIZcyUaVHiw7romgh5psXlpIK
VsmmPZPoTa9jewjIY4WhpCGV0GH1T0TZx6TZGNbAy7evHRGWdQh8iV8dELYwXKZDAEKnrj0HBnRx
ddlNMukkR4Cto4zfxvVGMM2ft1d77YuXJpm7W6sEQLG6Fl0JCBqPA4DqE9K58b0n/75nAEtUl/QL
9QCE0qXXN+DgMtpywDznznpt18kdQYJffcuhRctrol+7yaUpJmesxtaPtAmmaulMwHgljZldYDzn
9tYt1IEuzTD5IbTnusisYEZ4TL81Nl7Me8vpV8W2PSMR5lwavDUxBzV1Qz2oRt+eG7D5RvtEPWjt
99sL4plgHH/wtSiNFZiQ4W4jJhlEgDisyOQE8cJj+WLfWLyY2Ew1gMbYt/6+PkA3RoeYq/4NNEkA
2GcrzJsBQs6VeluMrT/upzCXvDhCJtCki8stY61GgS2n/ioCc4HqI7OvNKgPSB//ZT8ty6JVLMrC
dunxFeY6E4j/Yp3gDkmSD8NvHKvmGLm+4rGZ6CpAGcsC+y6LKujEUin6AUaG4TMt98R6vr0I3t9n
YskgeRyPMS4Iv03tUXuRKx5h5+LJzFbAhFEkDtYUCVhBVJ1rDDOVWe500UtbvFnQFs7Re769ooWy
8eWWMaFkTrkiazmWBGTdiPTLQ9aD0SLIq+5Bw74DG2I7rcr7iHsvLfQhLi0zERbEgT+A8ZoGMQZA
7GHlfwb77pSiOi9/g92MeOC5hM4IV8GY5hSXOc6FZVbjL4R8jxVFWHO8bXTbypxsB6Wmb9q68ddI
xFcD5y5Z3GRIvMMrAQuBdC5zqp0lJbHll+25gGSkLwOfXpUY7+mOkRxupPFjRBkzn0BBKIA2h0IE
BTDtK2hJGUOCunLIoxRhLjdgNQCJQzEXBW1tIU4aWRRA1GZoR/TAHDWZ7CR7y3nEhjwjTLD4tZlZ
WWBqx2mAYGIaAEbwOPo8Oi6eFWZroXdn5JRj9DhKIIJufoIaz0nRHL8dJkzgX20YEyVhKvoh9lM7
yphyEjoVIOaXf29BAvWqqeNQdI3N5hqI06phOWrHsoUATAslabP9d1/Nr0XMTdBFzlLtQBRHgD8n
7UiUZwNTJ92T2X/+3Sroac1MRJYKQH0BE2L0GKcvVcurh1CnmYXu1RoYp+o0vdfGStSO7U7dTe7w
OBaO5Lu0d4nL8h3IGHswPQUDwZzNYzPhK8uMo41aUZiWIGlHg1h0sh0c/aLvv0r9aCu9tjNT7SmF
sIHt9+ZH0/EGeZbcfH52jAOiLp0n04h1B9I3OT3rCqBeCScrXXLyuQ3mQo58wNY7sCccw+oUWt/q
gjfwxLbvvvYQ/g2hbAVwtStBx8kXlaIBfPaIh772qL02druGMsOP4FDHTvtT2oEaws4e0ddpuW9v
5tK/ss14v5yqoGMbfe2IW8ipt1TSt963r6P7T2Rkl7ZyvlAmDnqA02MSwViWvOBxZWeY8L8daWzt
+Wo9TCREQS7GkE/RjiC78mprg8LFfbeh3FpZtwYU3zrzvpu8RTERUAPfDtgzLnSdAKaBVY08kW6e
BcbLRcEiIhCF2LagRnRFthByyJ+X7o/5wTA+XmREL1MfB6OOpyCs7JToXhcC2qRbvF71Usj+MWWK
TEPeBM62VWRqag3ylMltHLDz5lvDCyDBBZiFCPliyNK17eq2Z/DsMpl2lylaLmpwDCsBZXAWr7JQ
tVNB9P7ODI232VUfjkUHxiDEsoa00QdheCNB8TEmnHuXtxrl0kwnGeh7F9jF2OwdP23tACRyA+es
lv0O04NIqkyMlDBbRnTf7P0k1I8NKZxE/gjr99ubRd2K/WzREaT/b4DZrIbk+E5YgX40wKWOsRhn
JPoGq/GaMHVlSMvVWbzrhPVtq8vO/scqs3e+Uapp38BqU5zxJAOPIGTE5d7ugmhz2xIN/Vvroxs8
c4Ze0eTSyrGBYqfdR+V9JybeFHRugNy+lXmKxLzjoj4zs9aIuZaWFqzV4Bh28myFtshKymz0EUJP
rl3Zzd9AIs7ra9PtYhdpAOFJicsBVmSz+Kr2mzhTsJ2CZI+Q0Y1XKM4HiR2sqRZjIECHkXflsi+H
r1t+bpO5EcMarlPJsKnhaWaajuolUHISbN2VX8MHHxqymbYFyy1ni5f8dW6WuSajGpQeJIXZqn9X
S2uTg+0mxFkmaX4M+8iNWtWNzGZ724vYYsj/VitZ0OlGi8S6Kj5PQ10JAeiLsNrgWNffIPhFgXGq
65/y+hnXzJ6v5Lvkuujo/7bJhKZRBCq6XrguC/QCpI5qY30P68SuAXxuQIl7e4lX1xnwwUCUg7Ma
RT/oSjAhWQ35mE1hW53igqb5w69qUB3FEDkNjkUzhigaOiouOq60ywjBdKcQqp1WnUgt7gtzn3bR
gyQTjpdQ57sICLqYmRVm68BZkBpgY6pOah25vfJaKZmNgoItgEul7dTPThI428ezyGwfEUwNhKZT
depq/bEoPiR9cvKJuIKkP7QWOKiEyrl9YNcRyCySudqKEbCSqZGrk5AHTigBk5mF/UboFCeSMINN
+XpCTHgm4Vr16zX0Sx9yaXDyQNpWZFgPoPW4/YOuLvWv3wNBEhms75qkM6HZoynXKJVenUThTLTa
Lg1wWRinNuYV4Jd96LchtkrSTplZYAC7Ok1huAnGLWiIvCl8vb2a5QP9Y4Rx1KGNwRfWYzVygXvb
Eu0BxEg5+dT72JPEk9rp9m2DvFUxPlupRdDGMVZlgZpFjXZKVa6M6um2Eba2JamXh8QSCI95Y7SD
RQ9pZyYbKDRNtvSSPFEQfT05aKNing/zh06/Ub7dNs1bH+Ou1YiWgxBhfTpKO2ZyBM+hE6icdObq
A8wsj/6I2Qc4HrVehQQgAr8zd2Xlu2Kee7fXcf1WZGzQOJjZCOouqBvqfrhMVNPxRzv/VZ/bNR39
Se2os5XMjeW1Am5Y/4HHDXv1UWCM03+fGbf6CsPDKj0/qiwUVs7YwDVDUMKU4M7hJBa8I6MxMjNW
BfEgY9QIRxaDuDvalMSwA//+9n7yVsRcGzIGinWQkGA7FRngFbG/V+R7XcHKeMI+nOWw8KvIVzsh
oMtpymBVdG9Tqm5A4MCJY44LsuS9cdwKQi3SE4KgeAS6HEH4eXvHOBctS9kLVsYCk8+wUFnlrkqJ
7YM4SZclVym6f/sqvXQ3k/msFdBm1rQQW2b24PPA6LcBKiw1OPY9T3CIHvP1J/v3fWsy10NTjV2k
0utBJaBmkvEmkCQ3TL/78i/AGx0RFKY176hYjo3/uw2/wBaAFFwJYyCBLEHG18Mo5CfcfnIGjL8I
oICz5V/Eq9/JDuRhDliV7gU+FfKyo/wxzkTXpOVJTRQYH+J3aQD1Ul9yvsjLKYJFx9kMtG4Ap7wM
4B7giAQUnRWw4b4PVv5k36xNF6wXEFMFJRSSdMwFgxONc28sOCiqChJ0hDHRL0ssXKsK9KTWA6Rf
dYQHfo3sPEBr162G59uBsHB1oF8Ckgm0/yFnbDGXIairBStqEAiRUnl9VDh99l0AhWIonDWp42zm
wu1xYYw5rlSdmiCUYUytEQb5RgOpXQxPub2kZSsoQGJNxrW8vZqkA2hsVVy541sCTjQjBk017/G2
dD7o8v82wsSaGWW+kdOvZATu/r6B4OfwIk8fgcm52nmLYdwvbNAwTEIk+xVJwLT9owe7ao776vaW
LcQRDubPauhqZ18pRWoDUB/Dimo99sNdQEqOAd4yGDeLo94QiwjbRcSXvD022i8c0F/aYL3LLEJh
6BT6XRfBlIfxO7+0leDj9lZdv2MVDN3N9or52PZQ6DDVEGaIO6KpmTV2KIEsQXsw3jqvzF0QCCcO
TxeDs38qU2+EyGksYlClOuUQP6jT+xreoIs8gCPPCpOwSxrGQysDkRPhAi8GR6+/1cA63d5AnhH5
0teIVWSyCJjRKSqktZL3kNgOHYx1un9nhv3s+pYZpT3WIpjr3DDAqgf28fLl74wwt4DQZZZaVzgW
C4SHSRLbU1TbRvSXLsd+g8y6lQB5h5kawjDmp7Wn4hftKn2XV7XTffyn7yqax5iolfEsU65GuLVp
KkbQJ6OSAQxv1T0WE+ezc5020HFgOiQJbixRgaDWpRcoVpYkA4mbUz8hWotOf0hz44ckjGAZCL1U
9aGQV4OWUIt/TWEFQKW66ifLlUm/7bPxEGXgBCohuNVvYyNa3z7Vq9sQvw2YOwh3Y6ARYE7qwbPb
sC2CXjaDqjmJgBSD3wXN7cm7beI6raA2VLpyOvd1BceOCkFJrQg2QA12bI7JZtj4B+lFdVtX+8x+
5k7gDrxLeHFdqmJQXnxQ2LBptZb0JMlT2AzQohPKnyYvmeAZYEK7ygEKqOii5OqzR4cnTQxOBsGz
wLhN0UBSXtFhIS4LUDF/N0GydPtkeBbov88Ov28nPzdbWOjyb9p4IsHn3/19xrkGf+zioaOHgAdv
8iM1pL9cAPMtb3o1z2qZHsIQeTWAEw1Ya/7DGjC3iIxRl1WFpbxqzaluYgsmLMh/COlHDbj9bQsy
/dRcvGVofNB8FA0bDJF//fvsGHSxJlkf182pQQvPHQ5v8qfWYhAnP4PpzTV/GU8gDMvcalxBo9oB
AAXc5wbnRyy6wuw3yJeu0EG6IO9r/IYJkB0xB/twonFMXHd6mXUyDj2OUZwZYUPX6a8xKZ943YZk
du2lDzEUqaqJO9hEHex6Z0HOAVoZhWLkL1fl91OlYEi8OWXTm5kAX/lL45XIljfutwl2BB/yF9gp
FYsyJGABsg+heLjtHjwDTKIC6cVB0xUYmILJzoC3b1JeGLHSrRKg1/gEgjCN4rrAgsMEamYGQy37
EzmZSfKO99NZbMOz3zV7IUlPJSGY9Ohc6JVtA4l4ot+5GejVILbijAZxyyr5gLboK+BLT9HUP4ty
iq5DDp5CyGQ0kwXC4Y5XPL56/tMfjOlFkDFiTOWq/dD7Xe53k4IfrIJnrw3AOD6sqlzaoc7lyfmb
GSZbWQg5D5Rr7AzMAhoAd6JXwZWempFW1SBpNTlhlMBAhYFsRyKuTNSVFWV4DpIYSqWli2pf4qng
grrtCPQyY50ZLL4Y6AE0n3ZeLp1Znoo6U3w0PyYhtfUGYaqbG7UO9qXGSfWWXA4KpJDuwYSoBqTf
pSWraP1JmApykkTiBOa0VUfemDDHxNdOz+68QI/VQScVOanlXqiP2fDr9mbx/j6zWSMAilaj5uQk
NFs1iO0RJNO3LbBI8a+gme3S17/PlhBXRB3THLuENvh0SFdTsaliD+yQbr9NMTXRomvMSQmWXeD3
wbCVEjQbDYxawf+sLndahdY9z73RYsiId1nz9o/++2xxgphGcpaXCDC0EKu2cQbT4mzg0uVsYQMV
E5LR1tXwUp7XkI8FkOWkjfuU9JspeVZqLt8fzwqTIhR+bem+Cis1uCRQV8pXkvXd8ogHjQanevQh
jJ54GLLOOJ3LxQ2crY6pArS9pABbl5BTDv0FMMRCAIPjDDJ9CF9dCDMTTBHAGgIBahUwod5X7+N7
ux5+ZLFroehuV5hseWhcCcVITDqB8F2gsktQ/uFy+i2HwexXMJeFlkTxWPr4FeNOdkIIhNi+S0GM
o1vfRycehSBnW9l7o8m1AUq5iGtd+aYUGLESeGn30qfFgm47HBJssVdsdJpsFpWvx+Q0FFbrZEPq
VlnxPFZQ0dBfeqhOmWr1oSol59uyENoYEkJVmdKqokrJ+Itu9XnRWKQ+VUbmyFb9XdBeC2NNfO3p
9r2l0KuPcZsLS4zb9JklEyvq6pPaB+DHr+t1lPW+EzRxbYdy+hNceBBN0zTxrMj5ZyLLz2P2kotR
geqFeiebourJhunlUfkM4eyHNkce0I8CVGTy5D2FbpNfZ8Oaik/p3esUkY0oZW6eaakNdRcUqmRP
AyFu6YeceFh6Z4LTRJVlQ1IUGfX5yztL9IskDUC/fapheheVwKlRPK1um68QKPRtfQ+9R7fgBPqS
WYrywPglXvhgu2WSJ8xfQvxDQpJJXtv36D0+F7vkrQRT/Kdu2ZAXQ+YOoRvoqv/7+/PCLnOzlUoH
1Q4DduXiPGhbqXvqEt7a6JYxvnJhg/FKq+5TwWpgI94Oh9SF3EUI9STtnvJfmC8Bd8JgIQoMzB2K
BjoBmARkaW51P5IV1LHrU9hKtg82wiZ4yKtPwCk5m7dwjwDEBpJLA/mUdIU+ILKUpJOPhanGq5Vt
dOPudpQtesXMAIs6CBojnMoWBiilQrTR9kXiBl7+AsGyNXCt4FxMHMsd1xyzNHjZA5ubZfIeAk7r
yiQw23jSSjskXvRRQBFQ3YAw3EJyIq9Szx8PmLTMTa+1G04DcOFrO99WQ74MQb8ty0wRYD4K7oYO
48EHpd9ylrhoA7PcMmSNTTSq2HgTY7U3s/8t8bXeJlCNDjzjqNo5ZtAR5rFXP/HY/ZberkiG/xhl
gk1WKwh7jHiFdSuyFXUnPmXOdKSMX/UucUXJ4+H0l1eJXhwoTYCwZZEXBMQiSqDBoOmfde3RUqDl
x2PPX3ZS2vD7PyNMlpf7mN9UBbz6jROVgSjuorutfJZ/UXJOyQt3hQkqwdvHtxh4M5PM6bVC2QhN
inWV/r01bhTITN02wJL107wcR/VnUcxRJX1voSkGC5qdboNNA45A6zjtqCAuj6xs6bqSJRP/YWYG
tAxMtEWRnODDhuJQhS50oVFqoIMVvDZlztm1604M7e/NLDGBVQRxmmslTqoPoT8Ndm1IsKH1gpls
G4KqNgBqEWQbXV66teghc7vMN7WI25gQBXZB/zu4yQbzdD+UTebU+wnZQgNG3nin9M5/8f65WcYx
C6S2imbQcpS/a7NzNbxANprjJ0sRNrfBeGI6TVljjLBBBw+KHAyhkKf6GB6MNdAkaD+j+ej4Dvl+
2+yS/9PcRMeECvRy2GKfH6VakEJG+FRBA0WODiaPE4JngPEUP9TqyVdhQPQPitDbvs7rBy+l/GBO
/7MGxil0dYi61C9pQb9zy3N7R7XQe7eCqm+04rUDeethXCGLukiedBgbqgLQlcLuebila5QbDa7Z
ehhPIMhV1WBEGHcr6CQJdgQthydKUKOCxwJcogQaBj+BDH3hhdeiC84MM1dVrEW1aDVYmwh9uqJ4
H1XJsXLueS1eUzMzTBanZoWap7QZQsHXkpt4Q+hqkIYZGkc896tRRqZuDwW8nUt0yFsh89gQYgGM
5QSmoSHrA22eASt4N4FpvvQaSGxs8D510zXvI8OzyrxJhbKuhbRADPRBZUfCQ9kRcIjzxsA4VtiR
d+iBt1osFM0pQbIzgH23+Ex5s2zX8MFL3/x6zc0KMRUUYpvexFKiT4jzKt80u9xmkD/DK7sBhSNa
sGvpU4XkhpNzFZM4fqMwV8moE2jPSXDPPAAZ2PhTiF/UCKKESs35vPF2krlQFEEcYr/FTobSs5Xf
deqrzEvI5UUbwBnJJl6oxlW5KdJTI0oDuTnpPVn3yfgkJ6IIQWHzrukxH16SB1UfHQtadyRSdmHb
OoYPUcJQgqgymt1K6jYJroOq8Ig5/ejS4FDK6YPRZye/8h3LTz5iIxvsIJvc21+MxVNA4xjSYEgE
Qc19mVOnha93nWg2JwnJBdngF9qt/lPPeF2AxQ36Y4ctrWjBQIiWw041yRg9Vjwl3Slix3mh8Kww
KdMUGilJY1gZchMqgz+14BVi35wckGeEcdykVs08BdPpKW8C6JRCJ7v5ruQPt89lOTeCXpEh48VK
mVMvD6ZWkqrRfQu5EUB/8RYI4l+hU611dE/QzLcz2U0b29yLG5Uz4Lq8vD+GmUt1JNBm0mMYHlFw
MM9x9ZMbLjwTjNP5U1uFVg0TJoidkHhCzGJXW7wS8LJr/14IC7GVmoZglBVWEkwWDmMPNenC06B/
mfrDt787LTZXx4DDUKNJCPcGTcN7/Yv2VqGAHB3i58HTwBIpQB0SA9G88YOlphFIlP4sknHGSG1a
AvwSuuBVYstN5enJuC6h9BIrYCQbtG+Z8E3Vi72ol9vba14qBihoVkmYw0cLmyU9gj5mYFWZUJ/M
tjxkYXhXgPEow2ckg2w2OiTPRs3l4VioLoKO4bdNluivT9rAb8cQvpk/F3W1Id2AD6PpWTo5VEG6
n6AR29cFOG/jTSmFnIIVDTm2/AH1B5DjU0kWjGZfhqRPVBJOcoKvpSRuxe5dF57FRgNhfeSExcvt
3V1y3rktNgqTEp1OCbCetMF3IQTNaL8XwWFc8pKoxUVBXUJEzxEtepZSIRkaua5TuT5JpXYgwUG1
MFeeNo5pNdAw5AEeluBKhoK5dorYgTF2iNQADkBXWwte86RCSNVRbH0N/YTcwasIOeKv8HNc9cTT
PmTUU3kZ8aLLgpsZpHZAA19hdBtSgVXCUOpTlMi70KjXYwQv7VcpRugG6zUbeRgYnkHmFEWh0UQU
detTg5QggC5LP4IXORWccEg8oZq8rPzXgwVI6VAm/r1G5m6torjVkwRrrLvKNaBn3ihgqcVQ5G3/
XLrCIRaIlAfD7NfANjK2ijH4UnNqU3VdVW/doKwwcrq6bYX+WDbiUJ4SMTCA5ARlkMuIg2h7ZRZx
TfsWr3qWvhtyvkrD8lnQ451WGE5sjI5PjM1tq0shMbdKY3OWFQ+WoNdWjW5JKLxF0NUtFdULIGQP
osFd0f2XA5tbY26VJoB8fFehYxKZ8U6qDUzZD2gbcgoSS+eFOXvVMiVFB8iCzYxQYUzjcKpPwjTs
WgtVRZM4ffdxe+d4VpivUQ4Gh6TQh/qUxL4XTgf04EGCx3uALT5bMBaKbhno5lGoZbYsHs2RlBm2
LNP8ESNPclBPXptUltysCuBC5KILof/Va5MXUJ1dL0TvpnskVpCCnTyqVwJm6MBXjCBJhhH/E4S8
J6/KNFCihOAi/LebAi4vbDkcGDpFIOS/dKcgnEyrr634PEmfbXWoTQhNxbyk9NpnL40whQxdnMZa
nuLkLIiVMyTf4xaiJIFqd+lPfei82yuif+wyLC+NUTeYBYgkUERPAWMaSC+j+C0LOFQDC2nNpQUm
BNPeksJODJKzqkWPUhw+6n3rWb4GYesCAULWPqoMim/dlXXEs33txJe2Ge+SIo30uR4l0KF0QD2r
HIr7trK7TeVCElw9pUfiDOAY54rgLB4hQhSYUsNQoCt3uasqatcCyZQYMqLgmoOCVyYkjq7F/4+z
6+qxFeeyvwgJbIJ5JZ5YVL637gu6lcgZTPj1s6hvNFOHwxTTLbXUD60uHxt7e3vvFSzIY+7ELTWH
tVmiMo/mlDS3helilmJTNzzGTXHLIxiNBIURRCl4Tv2/2Cqzkp2IDqaONGOxVUrK4pIPWXKbNLop
w/5gYMU/viQAWJpTUHF2SLpCQNd91I1Ch5nU+gg0CehnWLOiKfZ+QU38VyuPVHPc5Aqu7VFIHAD7
h9sJudNXTeDbKYinbpjkXIhupbk+Umq5CbR3YqRjvmshB+z3netHsoN+0mfr098/H8Hr96ECu14G
o1R0JLCwS4ZzDQOQvq+U6DY8iXCgasxuMDOTds7s7K1/1tBEHCtXe/952KuEBqMCbY1Chw5dUWnZ
js57XYxU3Q9vu6y9TYrSiuHPo3ap3SvioSewqolffx7xeqKAK6CaTZCYgTSmL2vanCQaFTRkwkFD
DYX3RkEB8k5ye2g/UjWwWhF8q5buejyumpLAoQgn0xfAVxpCPMx9fWO7XR2cr98zay+AvzJbC14e
09YPkz5QUDPzR8EQ0+cwGw1Z/ed33OUw19BPpYubCFWrscdMMhQ3uXTLfHFHQt9irDsHGjuzrDRr
XFpNAoQYbaxi1PYVld2slO1CLdG2efr5a6xOHhL+wChCDALqDJeTn1RBZ7A5QeskLYxkOGvtX31T
CPDqlYepQ/wZ4uqijFxl2Z2EZpNScZDpvDSW8RFTo53QL0nYdNsM1KpFr2YSXI2F+0kge1JsWjBd
j08o+qJ4DMEP9/qNAiOXUfAbv/OKXt8Dt2yxMbGVAJ7uaWGN/mCpleCVdX+qI8FlY7qRfl53DFT0
C2ZVCnALROTyi9A8ZnLm15rWeWX4VGuhIUWV3fXjcWBgrjVPea6e01RwWFLZEGqCVu0j1WAGCvjE
eNbCza7/1W0//xzAGHDy0aNGxLv85gAbqGQIWYdWFq7DcnJCsw2N4KASUx4BSAx+Q4UAqqgbdaiV
g49xceAhVArIj76sgClNXDRDyrk3REJs4sHhBBp64h082gLxTy5H1hSTg8j5fSncQhzewAkxcvxE
0nBzKv7+vPOvw/28DN9+zhwav4X7qEwGoUl67mkyRED71KwK3WTo5nT8l5KpRhiBKCdlZpBsFnnW
NqSiATamQuQEwOTFF+gbMUklteNeC+XZCvwreCSD2lNbTTcaiphYffqXaqlHK3Hfdx8bE5+T9ots
DxNXgeBG/EWyAJ3ry4mnk0pbAWrrXvCXuTox0Mx0ZgOPAAKoAXpyW6/06w4grAeBhcY8AbS6BkKX
hcRpmCXc62rVzRXJHMd5w2XjYPbyCDhYaA9yadFYaQ1wce6SMXQ3zazmrPxy1hQQZ8was9evbU0V
KRZ7X1FrgJPKx/wltYqzcpOnBphiRjkY6dOW68t1Fx7vM9SV8HJHPiHiWXO5zpGmTDAQQXFr9tt7
nsX32J6XZvg8Ykgs+zk1g18b3/YK5YkxNWSBygxtk66yCDpAGx3YfNi54+mUwypTrFKXFOgFFamT
NGjpocJW8M+AbJUPr572cM+AkifCCkjZUN+Z9/y346QWQhN1JQqXU5K7+pDtuFRZegubb+g7qNVj
AH/7kLXuzxO+jmUYFbpUwHAoc9NjMWoQCFkf9lrtldWLWv8ZEdR/HmBl88oi+ihIV0Dpmak9l/MS
I1JrBaPoumpFaOidklptqd8k0WR2fW8HopIbvKj/TBLdAxxzpmG5p9EGUuoqTcPifiEVvy7pqzRt
ovEIIc6h8YSYG4quHkmFirBwTPv40AqaXaSPG9OeN+flccGISNBkmIhIGlkGiUSUU3xp4B24OBid
djOUoaPJaWEqnIH5SGqn125JCk2XGJqCJIUaUSabUdpYAWn3Wv7Ps0b8Hhn+UOAZ6BR6i5efoZBD
PuVZivQp7G+SEDdCpuA1TPBqVAK7C1Ehl/0eqk/ivZ7yR4lMh4xUN4om7DpoYBpiuWXnubpCKBvj
gEvzP4tbXRok3mVdA0B1BnuK9FbyAZ9otkjB81+5+g5IzcEkYXgULd9bYt53eiEDYBxAV0SbPpUK
JAs92SfpfQlg7M9ffe00kW+DLV7pdVOMqVJFYAzIKqow/W6gbOPAXgOu5q0M/ijmosJwY5kMJh2A
mlwHxJ6VMAyeBqdlBFKRklWQxlAL30wraa7OnWAsmIqbDtNrJwnJoI4KHYF/1TIXi7pk8qtKaT1x
hlpOVunASSqxUFwx09HwYYpiTWjwwMWmNSg18n+zxN/HX2Qd9UAzracylrgKzF56V8W3n7/h2rb8
PsAiXk1J1CpQj2w9njppWZl5+9zFG9FhbVNCvAXHEAojytWrQWVpysIRi1gGCH7zWQRpZsg/YLgA
XeJgKwSvTgkvYw3yApC2XhLOogyam1qhYkpO/hiIdmMC0cB33JTfmCH9DcDHcAJH3hTPXbvSKEyT
Z8k6gtblIuZ0cZeLAWr+XmU3dsnhwgWZIq+oDMFkp/iznZMHSMgb8i6ydCvagrWtXj2zVy4CMcSD
rzzxejlRO7ChW08L5kxdc6LB9OHmHdrlPXRjbOC1is1B12LATIKWUaBHGWIZ+NuOTxXjuO+QgOf7
KUPVwYidsUQlxsSlA5KIVTygRrtVg5xjyzLQoXoFlyyUB5AmLhYbeHxRz5oAcaGA+RNUmItJMhP9
kP1zKDwiEPDisP/DRYpsaVG/RXfVj+B1hKtNgpb2rGitQ5wn2YKpXFe153GgE/Afr+crpm7DmnJI
8caAQA6pDVBubpB0mvo9vdfOnZXcDjeiAeqXbgkbFY3/Y2RUqNETg3npsqQRJqwWBaVtve4Amdr0
kR26xtCP+UP9imrS7+yx40b32P4pP7aYeqt7FgxLAieKr9kvPmODO7pTNFDB9IcJNl/n8AGBNTX8
N2IklhJvKpSvbhuAXeicfZIrBXlRjEoWQbbTk/GeHOPQUOBiE8GXp/9XKdGMBUJ3HlWzK5B12UNG
Ocx6sAR37E6qAYqjVvVRH2Wj/Wyf+1N4zP9smQGuPJqxjBrUM2GFC8GJZfoJFSfIEBWYX3/wP8J9
vp8VWNX9cMceZUN0xJO42/qGa+EWdRLUBL9knZa0imTwaTXTEbxIfpGF1JYGiF4n6kausTIK+Ovi
XLGea0PLOKM2Mh9pOnTeMEDFFi7V4kft/2PIyCw5qhIRkGs0+a+eQ9AILRUlYVg9KDf1vDCi3CvJ
H3ETk3YN+Z9HAi4UPGPU+69qXKqiMhqLPkYyR3N81o7BIYESSXALSw8rvNvCkq+uHiNgMAG+ADDR
Ivns6iwtAfNqPVJGRovLIUmeKnkLs7iSLElwbMO6AU0ALvEiUtbd0ClhIXaeHxKjVlpTCW4zgG46
IjsRR1Gm3hD3Wrl8cL50PNJnt2uUDS+zfInmmJYvYesFg9HrlSmFWyJYK89yfKlvYywyMKDJhDya
MIZ8l9xANcGaDAA+i7cZu6v9LV0VeImNDGYlSF0MucjJUIfRerWXOy9EObui0Q7l0sOgFm6X9xuY
lrWNMXuWQcUEXaer4l5XpTRShbCDus+rLIDNJr838panxlpUwkMfdRQYA+POXoJMpHHkUJTL5hKi
8jZYspkc8MFUSzv3Fux0vNrtXrcyk7W9gT0oKnPLG4Lli0VUG8lnI0HZUuKjmeLN1WQbncKVtBZF
UfTT0a5Du2W53Ycu4aSnQucBp7AfKh0yLardtZUTjaEJ1p77c6a+OhzkdCC/jlW8yg/yvpnyOEId
LkKlUdE+VN7beqUaLfzGg24L0rq2MWCAQ3Rp1rMjy6pv26a06yH35iUTAIe6I8LqVBY2dt/qxoDV
BaBAKD9JV5S8pprqVhwwCneqv8RsDNTbLP8dodDyje5WbY1tufDrNH3e6nhOwoyYYX6LKFVpVRkB
bUu9PG9cfyxc1KeceAwPCb0PivRBpoPTDGTjTF/HxstR5+36vd5Vk6gMIGHqxfWLKMcHUqGamUEa
zD/LcuV0SWr/vF1WAhc2vUjAVmL4Fxo2lyMWmZJlU+5TL93P3Onkzles4ahCGAlysCP6g4JgbPEp
rvFduCNnEQu4okIfiSzfXoMwtEOiY1DZDXaJHT8ImaGb0q4uD7rZ2rJTu1V5UCxx10ubkPKVzsnl
6HNg/bbItIVLt69h9N7sba+aRWDKA05Mu5vgbq1/+NwRlbO+3ypZr22p77Ne3EMFuqKKz/571tIu
ceeZkh3b+qTXFwPmh9wE1m0SZDqWwujZpNGchQL94sbAqddUIKzN7MxsclM28Li1xV0dHLp/u7Tf
hl7sX8WXlWmclxZ2AqB5RGi/Gs3g5rXri0du9pbqtGfQLXIBFdyNs7MSJi7nPQerb981FKBD6Y8Y
fDZ4lqzUaZWz77811mAXDuSh/V3enYvC2kynCf7w5SsTA1OU5IFylVEGWdSLQeDyS8DBqJd9jmaw
y53M1Zpb7Sw6ud3vQF7YOLOrG+nbePPv+TZRBRq3hJUYbxQPsWJzbsjNPQrEsG7QzajEden/llGZ
1/aDOdlsV7pbos5rYWOWvkHhFOFYZMvC/HympVSaiMeU6o+fKccuSE38sJNcTvtJiN2shSqOH975
5FgER+b3pgo58rrdpoJdX+EMlXSgR0C5n02/Fp99ilXu620jeewsOcSedk3sEvlWM2criQksYzei
e3HLGmblTXo57CKKNELH806rJUQRyZHNFKVqozzOdNzMUbV/8SSdh9NnnTwRpPHloZ5GWfOzkEhe
TBSryV5lCUmf8JqUW0+olVoqRvqCAEoKnh3XuzkgmawO5Cs8zuEjO8PC2SlQDdtsoq+cHALJvxkg
gRL8VV2og2N336ot8erGnntZhQmjbsmgpam5uZ270KvcODtrIyKFIEBvrbUNxWqc+jGRiTe91fvm
rv3VOdGtb+R28m9IYCoqbN8GW4TDMoVqm5Yy4ult5HaFZgjohTd8S75t7QQge0WFS4Yj6BVsMxDU
KQ8qn3jNJBgkFg7NMN39vG7XaeU8k/8dYhFyIFlbIvEPkJiQ91E7VjS2uNZbRH4aUSn9eay1QE7m
ugv6u8Aog7ZwGd+EoBQFv6+oRxNnVK32xPcaFBu5jP1gCaGp3012bEfeVjv3CyW0COQYGEbCcykP
e38RSgh8kWnME4piTFpbtb5vR3Dt6weoeNi1ndyqjd1lZnFib+WIi3Q2PIvv/s39ffErFpFFk4eA
SUE65ychSmqVGWenHFaepR3gF1h5Y8AiIJjtbDdJz6s76dsCLFYeIFTVDyYMrULwE5wzkSRbH3dO
nH9a48VLWUi0Ig8Y1ri15NEGOd6dFVKSE/8sHgOzdjeTzZV0CBczkDoz7w5vvMVHzeNAKRIxIR4N
bB3qtKEbmpHNLHaa1YmiyGr881xPybzNodeCDfjVKBKJDDLGy0cERTZP1AJ3xNwWSnax075Gms1N
yQRTfp8VGw3dFfQJ7ADBm6CAJM3cicWjZQyE0Reg3wq1S2ZFfuwmU+aUUrMnXQmuD2p7pDJ53e1D
Fjo/H9p5FZeflQL4g9IRcDgQCrg8sxH8GlvuY2hJ9Pdi9Seoa5tCn/nnUdbC0PdRFmEoYE1dsb6U
POwhJwxCe+S/YrAkmuwuAmfr58FWb0JZRYUP1QE8PpfoyQjSg1lZAUrWDQNK3TU3W9zsvRq5RQDO
/tRYnSrYcqyYmlx608g31nT1e377AUsFl6knfIT2oehNDM6yoi484gKBpwswRHltJlV828bxaQi0
falvcTeukkwIMcpQJMbmlRlOzuKDyh0Jg64DK6VURyPVxluu5scoiV0OoWCp0l3A4xwOM5uNRb+K
D/O4yOIYgPtopV6BL0hZ4gMDyal4c14lfkyvgkmgE7OfZU4EK9pStFud6LcBF3sqZJUCdyUACQOt
NOQ4MNRS3TFZ2MFtw/RpYfUjSE6sefx5ouQqOGCimCDWF9kyENaLWKsQsY+rRAV3M8nPMXSN1OpN
QQ9FFSpDD9rKqPXhbyyNdxlhQFJKPUBc7LFqo1OmlDswo81e03a1oB3EoHJbsXtXKKBWsniv8SLd
OHhXF8Pixy6jNg9h9SihvaUp90EQGL34/vNyXL/KFyPMn+nboybqs7iUfLnxqMdP6NqnjmAHLnCd
vjH9bfapHTix2VrTy8a48z6+CFzzuDjcwDWhZ3CVbEy0nvBg7oEBgWBW2REbotcuCKGv8cRaA07u
RpeHOzH0H2Iq3ftdt5FZXR9y/ADo7sKrdc510JG9nHgnVZUwcejJlaL6IPv6btIKK2tPIhedDlwZ
WPD2ls4mt6ha++fJo3q2MnuQh6UZQYqEeBm2J5lLXQF5BK8JOwdqlYY/5gbE72O0uiSXk/c4ee+z
fSGYk1gbjdw6QfaWhe0u0GVj9I+83mccCQkeI/qjVN0JSemW+XkSb7twp8+wVDoafPgFfVSRmWNt
Ki22q6drO1/oTCE+ZpqRi7fjax3elf0uDRwpLowSrffups0O+rukvGeQ9EtuoTGpxKkx6a9ksqBq
ZVS1HQuGVDpB/xrXv5N8PwR/a8kZut6AtqdJSOE2ErCn/WvKIqsbMjPFw4Lkx0o0ZTiQyczgAMi+
pvWrUB+Jei9g14UnjvMn/RUrtyHPBXEGoB0qoy1vxMQYh0Ocu2VhEf9M0iOE+cTxoJeg7P9J+kd/
cKZyV2h2OpuUlrsscUh/biBil9z1qEaETlqbLLeyyJwSCwBQrbyZShiZ7gLyqaFQIrildqjFGpJ4
Vt8e1ORefqjCR5Z9StlLL+JPgfJ1E7eV5ZO9VD42xS4XXLVMQDr7C9841j4V6rHBQWkPUhlbJQfL
B1SYpmUOha9Pz34LJHS1TjuFPiApk2zVEMKgcPuuU7uGjm2aAJGGeSLLDdPSQNnflLUb1vyJhHPE
BGtUE6DroQf/SnVbh0ednH/m7A52CUYneJ1+yoQ3ZToTfpADaDAKmaPkYG/HGiBdxUNSUvyeX6jQ
tOLB53c5eaGUOgkYGQP/U/bM0LT3Ws/dqaOGIJaGOE77WsETPuhNCM3ZovwOuKXR+MTQ2Ghm7P7n
83D9qMdZZDPiD5wJUHeX1VANCtu55IuQhqLJaShjlFwV8qurxc+MhXZW7aUeuHoqnQCBfeYtemNl
9Pnzb7hKV+efgGoGXsXAzgPWfBkOODgoHVqYgEq0kakGgaMkviGNgPeD3PTzUMra6f9ih0B4H5nb
8qmv92zUwVfGdHMvb5XncoKYh/8uVjdcqoHOI84YffAGSqUSmglwUefhYMpw/amJeArr13p44pyf
9bDeVeN5kFpDnmJTDkLdAIZygkwHMUfArTh/Kqb6QDL6u5xUqFnKZ8oAfdFrc5KknQbL2yHLHyaS
GwHRdpGag9akUoNl3UcvPRVtZYoZ5GYT4RzHCcrwvyK5vdUH5qJpanbS68/r8pWXL++E7+uySAm0
OuTVNOEbpKrgaPVejQY7ptnOT3rIUvzpNWYKEjOConCAoNwpVfGcKX83fsRVrjvfC99C8+JHjKIW
JCzGvaAYyd8S1fnMji2Iycw6R4HJXWZQUwRgZ6sLDNejtUsBOw+sSRT3AOi/3IKCxrJeCnEVDwga
RSX+pn32kesZzuVjM38jDSIj9LcYa0YLrXZd64xWvteSu0A9Csq51uJzNYwWDZodb6f7yH9QOtWc
quBM5OYdjmauVGlONsDwIsscMaCOWohWTlByqgCN9zWrkN/gVmyBkgZKxTmYDiqKJrL4W6KniT0U
CAkFRd8AqKmoqs/C8CcVXiSyj0QHFQWogFaHPI9foqwxtb6wIyEyqz4Ca/M+a0vbr/oPCHb/KdhN
N8JD6CWZkPQJ6V2iveRTaqEzYUmJCCfmxFTSGzpqTlkepba3elEGcp/9EevGpBnQ5jS22XgPs3cj
y8NPQRitood+vi4ZyhjYkdhiYX53+d0ElK8vT4ZSv3LdjofHQb6X+xvSP/XsLZY3Hw5Xr7F571AK
CboZF4nu5uUXrOJpIJOOdG1ucTT2aAvocgxH3aTu8NyidBBYW53U+U8uz8y3IdV5U33L33wfsL4+
RDorHiI86hO3d5Cyu/+82D5PDUJ30G1WNZkuH2UCH5WGdIDcN3YbuPkjDIuhsaqeFDSJ0Rl0N8sx
aw+SbwMuH2Flr7KKd0qNtQTWY7I0hwLvFBvkd34P1fdzYCkbufDq1/vfKWpz2P62lE3nZ2od+CB7
pw+l/6ixm7Daii5roR+dfHG2WQMGfdn4VtpUY3hc/keQ68tRHSgne666lh9bS7j2eECbD0TEmQ54
xW1OC6ka/Q78gaH9rQmS0cI4eyNYrk1nrn3McBkyY+ovl0zhfEpRgmi8tmK7SZ12RVjeJUJnER7t
GJeOcqNZbZ5+Sn6CRgWEcX7+AStTlIAiAPoYuBmgJBafjLedlikhdqUIx9p4+CPVG9T8leM1syBw
UctwG7iq8ZJQUTlCzjwAu6Uzoy9S/1ZdaQ/0blQLU5ZrU82zjWmt7MSLURd3EBzOGYzE4tojSWiU
MeRNBTjoKLufF+/ribOIHehU4g2CNESUAMW//HqcQIEOb5PaS08wOlcd/Tc60XbmKpkRIoR+8ucI
9uCdIb6iB7GFLli5Z4EPnRMghEtg8BZbZ5zIEMQxTht+AhDAgfTGMUM9epTkpyZ886Wz3/9WVWHX
MqgqxXHhKrx6iDXm5TGxKj0CD5uJG6iR/yD9l2sC8q4EdXpwqq5S0bFM+6RKOyz9qNhVJN0ROf0T
TSqeDVzzuP+epbCcbIgbTdqJwxAjLcAI4kWOV1r8maaDw2PRKQLNSBTwQpMMmXutOqAtgPRJnFiJ
YfHEXlW92nF9NBUtfVBawWii3MZGRgOrzhy5fIfNhllDf6SqQ6Mr/9IYQsUAt/t4FtPkTNqPtjoE
umKq+EKS8CGUd3RMrE5AdtJUhqpn8Pv00fBN3mgBm0z5EA/wdZT5foxOtd8ZTE9MXqq2JkS7KdaP
6B6DyfkiV0/SVB46wElL1AFAWYPo2D7gsSny+2bkhtY+84be1nBOj4XIYSmE1PIcxL/yEJLuHhXm
U1BVAZihIYo3oRX4k0F1WFz5o9novSMpgaX5jUvy6pjjai96dS/KTzl91MCR09DMiyjQdlQ3/eCv
AutV9DMFnb4LWA+5FHb5IFuViAunOLb9WwGpb5Hk92o1u8DKpzEpjwXsyDW2Y9V71d70YEBrApzf
tdwqa3Gf1ond6qk1cHCwdb/G7oZICRyxuSxaCt5NDX1NUnBiQm6WCqQ+ev9Gz1B5+/nkfbVSrnYZ
QBhfzeuZA3N58uhUNTqnVe0VULgh0aFSyVPf3E4JEIBJrO2y/K0uuNnJBwKWGXxb9lBqNxNhtOFc
vMuoaoUMM4hLs4UkQZ/Yoyr9yRnMantjgpaVr9xEwzGFwoxQoZSjPEc1cqRucFI2GZECN79gNEOM
DTtwJw4g6h1BB364wfPBSPkp04gNfo7F+8AWstLh6bmNBwNec5AIKI2px6YDwboXEyje8gBbPbRK
QT/nArEaznZaJv5m8Rm6nc5IBZdO4Kyp/RNpBlssbrUkwnevDv44mZPcGGKgGGpZOFGsO1qonAYp
f9RD6qpxvvchlvPz2n+xQq7WHpS6Wf8bDZ+vwtC3a74WwrzkEP3wsro2m6kwQZXxVGyUWkmdqOR7
UCw6dHtoCKP0DBUZ/Zc8gcbfYI7l35aEplAp5qDtSPReyXdQKQHjXTzwqHODCN0p5XkskJzA1DfL
7vUSKat4H0d7ESI1neIbEZ5PSsiepiG60ZlvdgWoCKgq1l33yy+FO2VKzxUeANOg4JX2KU/HFEik
ohagOqgCcRBDO49bMWKGJgJE07iaIhxboh0U/ePnlVp7loPsCOQhnel4V30UYIWlsYamOFIwFYgh
7TWwuZHsoYv4IGwmstdWRCAwU+kLI4QHxhVeFPztkowNINncEby+NtgTvol8oECUhICd+afxBfVo
xUajWgH3EY+x2hx36VkcN25fae3SR07DgGsAmgeg2cvT6atSXkCEG9U56APHL40L1cfuVjfReOgO
s2BcBz1YxYhnAIjx/8HzrOS+QFX8zw9Y6gvkYzH6+fwDuDMEbrSr3MycEbqOZIoWqvHxtpnHV5Nq
eSzQxIKeE8jMoGEu6qFTlndRIsGXB+RaU5NOouI1QoCcDaqcmfIYStRCMdeJ1Moe/Naog0dVwNVX
0PiQxedyUB2GQl6OncxDzaqiZh9Vr31xT6r3SAlMFeWUHs7xA/MNCJu6CuMeKH5qdAxxPMbid9w7
FfB+kFt0xFLeq+r0wPThrvBvSyX/BArDiPUnqr+QsTgm6Eaw+DbDCR3APq5RM80asFsUECkz9T4o
PV2PLIk3D375WKKOGAjxYxNWdp6kFuOTUYvPtQqbY4g1ChXD6Xqv4GtZ+ZVJhsQLrVEnKKgM564+
NuVxCl/80jfC8KXrYktRX5I4MwL1gI782O774C0XYNoRPKuQT6npqZS9vgSdc8KkuVUP9ylkNYl2
SuuXHmVBHjCz5YUbNiiwRneJ5ETSuUigvEn708Azo9VHqHtHz800GHl9KlTcn4MMPzg5O4zwD5jI
TRsX9kST2yZ5bCX8H+LfoXJY+9GVsVll90F8CPkrz7EcyBjKRLBz3MesmUA1fGSo9FZZuVPz0kZL
/hgSbrL63FDoaT1OPWob9TvPVWuuf4coBte+CCVNvm/p9LuEkMlcJWQQGAk28OIrFTjy1fJSUYiD
cMvi1MVREwNxGkEFCwmvhCqBUqiGCP9wDuzBz5Ft5YDPDSCU/3VU/lGDvzzg0lBpXcyk0asJfHHk
eJcHOFedfp+HaH7Bv6lKS7ufavdfDItHEuSDgBQGkeFyWBoOZdr60+hlEI1XhNxJYsUg/kPdgb0I
5EMDeq7ePP086FqjAzBo6LPNbksg8ixGlXp1ivIGbAbaxo+TWhzkXIXw13DT6LI9VhVyNNVWMt+a
Qnkrkq6UtCC/g/4K6j/IUpbPXVr0SaaHWQfUQW/7h+LA9sNhPOV3m/WJ1ZAJI0UETQX8oeXasi4o
aVtK4IIeNKeDrPvo8l+JW9uz70Uj70Lgsd83VlbG91qGTPDOwI+a+7VX6jc5noaMRXrrQUVtSs38
CwrIbqPCYZWlonVKjlK/DaSdd+fVsAA+QukSbJgrdp0i+JLf1rCDQy7d28Tsb7pzbOWv+Q527fIb
Aq28y12Fbn3MtSUGxw5tu/l6RrH8cvvi+tbznoK+PFe3SpAtwof8V2Mh5Tmpv8Av3nh6rz0QkXPg
z0JaA0CA+ed8y9NmQPpEINnstYqdi62Vh4LFw+m+Hz8rsmnqtraokDIB7Bzal2ATL0JCncBQ1Nda
6LrAaLHMdaOPM1OKNrbM6ijAXsPgBojzK/OZFIiG1E8aQOoRcCAkYyQSRpLbjU+1tjEBn1dx4GRU
IZeAlJZVsaynQO77eD6ihdoPH/9i68OHESIgkOGYxWcuP05TlCVvBsjgoMqZ7IipO9KOGwAUpQ7a
e38LK3L+seoqdsK3IZdJURuxRBpkcEZqoluhhpdidAqRjWSs3wCArNxEFyMtIqbaS4kOQ7rOE8FM
qbTApOGLqpZuVqcbI63tBxxiGU1w4C7EZWyuO9KAZgEyEfUnUxv6XVBwY+LZxn23OoyuAuCBbB5F
x8XJrbs0KmRpwtLx2qD5czjdSWABb+yJuSq1jEvgev3PKAuwwiATTW8UMMzEA1RjzUY1Zz84/wFO
OW4H++tfP4+3comjVYhoj4sN5dRlF63WKuo3BGephwyoImZPNAZcJSGW1AN4rOafVQfWcy5ufLK1
LhXGReaA6tXMD1xs/bDqqQIlwJkWkz/WkiHtlHs0hwqjvakPEHY79puk+bXz/G3I5ZMVTgAVKCkY
sj9A5QeMAjjbBB+grL9JJmpLu4wZm+2otWiPpx8eydCwA9loMU1a5wQPcPg3QJfkDOanmelo8XCY
ucUF1H8V5ZBkxOEhe+ZsNOCHeaqT+ohkaiOWre1d/Iw5iwAUDOfkMtKQiXZoPkJrjcBkAWAAXn/E
wQaCb3V9v40xB4RvV00tRSJDoxF9G+DKYZWYgir/82ZdmwXwRrMiIVRGrnnqKavSLIMkb1Z8ZOIh
iXKjHu9+HuOaHTBfwTBkBB4QDcwrHG1Dc66HBIlB9NzbcAt6mJgROmQPZ5O7cJe1pvCyRa5Zww8B
IA+FAeCpUEteJgVN60OzNYtw6N3JafX9CLZBaRSufgNgS+dOtvbco9QYmIK1yYZYidMXYy8CTuG3
LfMZ+JGtJZrVTYXGvan/mvtSHDWVR0jXm1nsgKi+NfLKfsHASMHwIcEgX6YmBKKncggOrZcmohnj
mTVsij+tZD8XQ8w/4duW1DOo0qbQWPqqvfhupZnpLegOTuJWlqjt9MxKbd0abiWPbjF65mVbxHHs
UagFAZclQsRhkXiFNIVVF1Uqr4KVMwyiDdqqVpKcgOKh3ObJ88/bduVoEGgBUXRX0BljS/K4RsOx
Aee7gu3mS9W/tPRxGrZOxtpqziIYGnSHyMxyvVxN9BElvWi0Ck194JUQQFWDWtNOtfwAgHrgkQkS
Ft9UUCw26P7n+V3T7tDP/z74opvDe4AvpACDF6MxOVSx6Ymf0D91VIuoO/7ZnOClZTfHRjCDh63+
8MoBhXvI7O8NaXywL5ZvXZrqoS4kvXpTl8SWlHgHh4fHgUSJ0wTxsUG0KOBKUEzZy0CCA5bvIfJ7
YlQMHJ6wS3cJh1QqI/9F2nUsSY4k119Z6zOxDGiAxtkDVIpKZOkucYF1V1dBIyAC8tN45Y/xRe0s
pxJIJnaWBxptrLfbMwIhPNyfWDkPPzuDp4sMPFn8IB1oU/iyzDOfsm4iaPUp5rHEo7cQKx9udLtC
RwOq6j0SM4jXURixZKhgx+2BZqjfZxLcPY3kMMJVUxSibYp2nD6iLBcGdhkBNgXMflO+ZFUdW4JW
ONrwvWmalSxnuZLwuzlqDzsDC1bmf/5lX+aSVogTnoRH3vdh9X0xAiYbw9cRNkBZvNYkW27F02iz
E64NUTEFbAfRFPo6waeiyFRPif0GNZtOgd7RMLhTrl0xCmmHGtpHRj26Eym2KRicNI1vWw2NHbkz
fsZhvb28rpf7lv82FAuB0yboAM8u5iAXMlIWmnkkSuqixrALytwuZH1lDs5P+B9hZnczI2pMwxZh
tFa3jVG2GuhziwRks4hC13FN2PJcOE5awAuNd+jn2V0QDd0ksCy8FgsZnu5Q6tF1WxHUp9jg3RNU
oGkyXMeQ6+oSth1Vza2m7+lYeDUdNkpQX6lt+6F2a67my6sOBEcDrxKAS2So0MwmuxzTWiiBnryu
Es3Tol+pgQsAuNGYrpkOnakX8VAGljgqGktaUxYlxtS1Ung9KkD/sKhDYTHbNka8o53i1+0YWkma
7DLpQRHytbNy+YbgQhh4fotQLUKtYTZOiF5DiE8h0zXacuKec9MCJ7WnHG4QlmpL22pldS1v8k/h
DU5K4xnT/BGh16GiZHU7Xad5YyklPLaEuz+7TU4jzE7/RCNlrdTNdB2o417L5A2jNwytxctRluQt
FKFwYfM6H3RYFtWSwtAKqVVzAjNun9jdDn18BUg524QYaHpT3tLYg6TdWtTlsuRR8b2gIIYnwvxe
TUU2DmKPqJ3XOYqNkpBj3tF9uEcKBtqx5LSFNT5Ja5t0LexsTs1J7qBpjbDitbZpj4AyFlsp2Ywv
6Y44CRwFLAMyN1dK6Yq/VuaZJz+n9xZGDA1U4Lx0ZCxzQmifGMKgy3RC4UNsbQltqE/Ulbhh0l7y
mL0uuXpuiXK9SsSCpvUC40J7BqUMEozXE+ri2YgWWLdykp9p9PFB/RFiNp+DPGZsIuYIoadip3vV
pt5GPyY4PSdwFlWdy1O4PGFPg/EZ/nKDkhwVsLGOputao1sSAO4gtLuBKp7epY+dqD5fDicta9CI
Z6Cwh6I7CuDzE11tpqlUGm2E8tv0HD/p14BluBC857xtw2mc5FjEdp1ZOGE4H+2f6Gye+wWc6cL/
jzeeZyMOo0hQAoCqryfTaoqNqL1xzQfI0eeg4JE3oCBuYBhuvrLIV2RbdJUr01lTuDyTByK5/vIj
+DL7Mu2i0GARleJ0jWtzzCzRkd5l6Hi5kVNvm2d0q2vDzlDBSD2gmy5/gtXYs1NdIw1DlWGYrin6
XgxoCwew2hyvRMXp3Fjf0tKwIzhG2zCF9NYYVWcOCxmUaiDU+LsYOKfTgatVJAXJEE7XWa1aMap4
CUSC2oOurtSrz8CpAEH/EmiWrJUd2LOQ2R+hSpz8QuKpc7QqaqLdR3oz7spN9JjdcZ9UyAs+XZ5g
Pn+zQwmRIb2F9ABpy5xrGSuhkGo0nq4VtA9T9aEdRSfK1xSkzh0TCKObkG7FQloUMQIRjpCajqsM
benY6jcJjnvgxFxY3SdQhFstQZ3ZN4oJIXv+f9LyrG1CiGxIatBfD1FuGYLgppkB5MOREfhJoIWW
GkD3GM8iM9cW7JkJPYk82yxaSlqjYEJ/He30Nx2qXPf0NsalNl4Lvr4Pnwcgse9Xb1P+Cp19xpOo
s20SCbrORDj3XktEdUlXHhuBbHVB9sood2RtdAMRcuISSqmjCX5Nurm8inhF72t42F1BUgJyz1hD
KOnPW2hxoql4BgJxq0oQPmuB9Qk0K8tUp43xhbXY8DVxeGWy9nI57oL/zQObKOHimYpKEsqNpzs0
p7IwwDyEY4tFr9qXN11nmR5cFG7TjekG0IeR9+Y+uZK26guKScJubebnV+zsB8yt63jZThx6/ABm
5NY07gT4414e46Jq/BkC4tYoj0OxCbqYp2NUxmKIahNgXCBbuF5Gvg9BhmYW8OrEk5xyw9bUaflx
M/ucHLkKhSEk8ejWzSJ2ikA6LYDq8wiXhFBMb4IEGvwkniyzzz2kG0AByv7KMOeHLYaJoODt4nks
QW16dtXBawZSmSmoLUBtO/FVCTsIK7lPqQ3ktrwRNhwpbGXv/eTIvy6Hnm/ZeeTZlq2SBhdA0HCz
xczq+9spewrEae0z8kxoOal/jG+2RcGMIUFNMT4TKof70ss1G65gtQuviS2H95O1+s3ZCcUxx69u
Lpg7q1yZwGfVhYhh0clNc9WLJp/KDFzBtTr7mT0AFbg/As1ywD4QpIrx+aOpbkf5TRZ8XP5AZ44X
ECFxZIPlhTLSvFKsNtQ0Rr4e8yyGj22+7yGiQ6ELKE/0NgLQOQddMCHhymOBL/PZF5NVSLeC1QVq
18Kpgox1B5odTA1Btfw5AdeZyRCQiMf7Vv+YMsG6PMjF6xnLEJcjtHZhwIPizJzZ2dGuymIGRHyW
Tzsqhvt6itC6JlY3sVsQnq/SrgLraoL4FXu/HFs6szi5zTGOSqDVQaSarZWgzBrGwhGkssjwSdxv
4cUC5G4sHyEZ5Ma0UDeyCtDPRJwQPD8bT2I4dAIhPNmwt7gf1F7fGC2BFszUHkFhsLUIahi6/KzQ
/Gn487csz1e4PB9eHryNPG9LBr3atGZIhmMhG/BWJrFV0faBRdpTZbRAme1SQ78BY+1dVwJbChTQ
R+ubuGaAB0WZJ+VrBpjLFWoAFAT9Lv6C5ib3WEpfUmS4D9A+DKl6NNTcLsPQNgYKDaUthffCFHTI
3fFiaNbE585cDdC5k1GbxkENH5H5NCR5JfdR1bbHJCv8cUoOdd3e4IR14wBpxlh5WguoGoy4ewUU
XCC8NL308QRewb4v7wvICWqAkaOuaeKlObuFcbQZY5wO7VGrQhgWoVYtTy6UqBwpV6E+0Dy2058t
pkKYEZAv7vcAFgA0f2enKZvStmrHYDq2QXNksiOyO4CYwEC+ETLdvbw75gephh4mOBzwIeO+mIvj
Z5CCegyUuD0a8dM4opU6QMWrnSBLvaYQuujDfYaCJBCnjehLQdea1o2R4i46EnBJoRKgWE2mbPue
Qshi3KnNXUWlDTqmt5NkPHW17PYdCNvP0qrq+fxM5z9ERREP/iHcb2GBAxGmKDeLlB0zoXOwejZ5
UDqXp3W+Zz5DqBoAwjytwf873TN1ppI4CSd2pEAnli0Hi2r7vukxpsFLO/MIDaqbkBa7y2H5yvh6
qv89LKwLuE+ttgC1kbBF0xbS1CBJT08hgevAEDspe7ocZb4lEAXpKGqD3A93CQqKzUDoQjNiICyq
XtjVDroplpqYmyYsjm2s3QbNGmnrzMCAlYNML/pheM3NC6DV0IckY2pzHIDSD0NtQ2PmSent5YEt
iiIQ5kFtF99Nga7ZknEd1WygUIePjyGUnkiKzU6K50ltv+elcEVFOGPLw6EYIXos4vk1SDYh96km
f48a5VbI2abQ8kOJ66M1Y6uI296G8uGfPI8+fyJyNuwjFZpU88Y/6ypKBFgEHsNCP05p50nR0RwA
uc88dcoPYf68MieLqedz8iUgP0G+HP/iBJBskiEgc5rMCjMYgTjgjnAtttDVduKd7DemFR+Mm3DT
elxlECJGT4lbvRSb1b46v2tOFjguBFxC3K0GpiRAxZ/+mHgCGdpo0/BoVipEoQHTjcLSVhpwfqsn
tQBroe7uh7z7YWbmhkAz6vJkLLb1afjPNOfLXGgF6YeoLMJjFOpePVVAxGYgDNXuZOI5qnUAJjc3
EHXzLoddlBjw0TFsJLsQItZRq5k/Wppc7fSchsdUJc4Qy1tZhxIEEOAeslMvSctd3OpvihJBnmtk
V7GBvriqrb3WFucmfgW6pWjvc2NDMMFOJ78sSVU2rQHxBREiDQHwzsHm8kDPzS+661AKRRMR/TO+
Fr/MryQPSgbjvPBowDjLnOKnLJpSqxcra5rko1JvyqQ5DFW/clovcg0+v1/jzta4GetDTCjiMtMC
bKf0VAaICCMo1keNRR2IWvTQAVxZTYtz9DMquuDYy8DLzgugYqaUSt9jMVcj2PRt/KS28Pql1SaR
GjeEsqIByYfLE8w/0Xz/4MPhDMVhiuLRLJcLxL6raRyGx7H2TIM5IipWef1cwPYiHNIV/NCZk4Mb
dUGLGPLqeGfMNmuaRoOeKILgG9KLpoDsQE0n6ZSVXhX/Nosh/RFlvifHCrMbDojSi7daV1iG9NFX
1wJbIUgtnjCfa+RLnNnUGVE/DoQhjtCZ1qRqdhjFV1KQv8SVcRg01dVIiFUjNJsOb4XLn21tjPyJ
82VfMDKim98itoi+dQQdvjR+7apfefGnVcb+PkpAcVGyhUj4PPdM4hpYfJUIfttFxxBqMrCl8Sbg
jGH4bReN5tWq7DYqdcyeeW2bP1we6Nn1iTanDnw8Vui8ZAsdZknIqSL4oxrulf6nOEAECMIKBEVq
UVw70M4u0C/RZtu+pVqQs1ASfIICfFuGd0qhgBsirB0v/PMsluiXOLODcwAkXi0DWfCzHdul1QHG
PuDYOcIGmtYJ8EpGvbIn1qaRnzxf1osCbWfSQOfdB9DEkhWwxnBFV3AYj6qbOFnbGeen0YDXFU4V
KEfNkl3YwUepAJ9V3xDoDdXaCFxKciNUvpm8AExlK5RB/ndw9XzyZRAfI8YOYTI6eoynbbNS2Fj7
MfwS+zL0fpCauJZUwU/pfVlfjdJNm66V85ZZCIeBiUgTYUSHYsbsexqZGMgNlOiOKufkiOAdQp6o
yg6iRO1SuBZTSDdRyS4nZEMQnrm8RZbvKDDTYZcCS2PclPKCIq71aYOuFaJLt2Qve4WDNOyl3qYH
cwNdKzSWo5XxLlcTck20sXH4AfO6eC9NWSErQ1JVx54rH/Umqm1oZg/gB4/AEods7em/zAJO480+
IWYxDnW9qY6JioKoUu/HCQ25JLSLorIrI4STwHA3gYN8eWLPDBNepSD5IcECD2qeZBl6UMa5hrB4
D4PbW7hwI3QYyV09Aogp6O/+bDisHQBKwMpBXQW179OFanZ9LA+hgOw5hDttcGsEAfDg6SFvBmfK
05XBLbfFabTZDdKnIykFimjlcJX3u8S8T9YgHcv5w1sXtpwoyvKOxSe27cvOC8bKhLOEKvtMBb2n
QtYUqRZYSfAelS1qhu7l+VusEgANdBkYd2DrYTI7v6nKuAM9XKeDn4mmAwZhAlS7PtpxJGyKClk5
E6gblaEITubKgcfX38lxPos8vzYAbQ1UOF/5OSTU5ELwmkhb6ZouLnweAihabHNgxhf3YKgkfQZd
jQFz+R4MOMPDbGuW8OVcy56Wac0s0mwwOGgmtZMQSYR4Uoxn7lBlXiO+F+Mz66tN0bQ7A6gHYXv5
652NCysLFBYhnrM0U836EbjpIBv8vgdlv5q81njPwVQtyF6pv8dN52ZAtE39yrc7N7FgUaJ8YXCJ
7/nRnfS0B7uKh50mK+9hbBUNliI+DsnHvzJA3tdC9RDNuzkauiJCJQVtPPi1/NF2SNskwLfGgzx5
GW08PRO3QQJFqCFeacYsGOO404GpAOPvE62GlsLpwUL1wlTrRtZ8kJ1eg6mAuzz4tcmQoDmdpd9D
5XbUyUYNw2uiTcjndFtq9Gt1zK+JUW6y9r1FWqIK8lNTPcfG5IRptwGY0aHIO5ne7y7P0+JggvEX
Tgz047h58cJVqmFVDqoSkXyCX0rid9W8D+WVo/ZsDM6FwVcHem7+6kmHRkTqKkt+G/pR8diXD738
8/IwluvK1GSceph3NG0XfIwpb4QcGiGSrwePgKY6gZB5bXeUS8W6HGjxaEQZHrUPrCoQHaGuPLs2
qJjSrihqxe8b2VVoDZcqxQIKwsoBfi/gDgfA1ErIxcHOQ3KDe256zGm6pwsqasMB0MRW8cOssaDQ
sR3IgTWAnRrSVlw7GM6ND+9ilKJhRAfA5Wx8Kamg3GTgouqBDQQoRmzV+1FgO1FJvcg0dnWOt+rl
KV18O4zva0jpdHx53mpanoeKT7L7Jn7PzcchfcaeWXkGnA0DLQFgnQC5Wig5QD0vZVOH5nJZPzCR
HRsa3og6APbqGP8/Q83yf51mSRIBNeuHfXwVNqMz0Ke2kjxDXjnGF801eOeAagbncySiEoBEs8Om
A/oWaF8dlz5It8ODp2VWe2zsYdv4yg30crkgRZFa0S3EN21OPUluV4XNz04sElPcJNBgW/jtmoWa
0A4AYb9xhevyQbCG+/49upfvxI256R/098g1oQuyMsfLohGGDp4b1ig0zsGanz17eqGPCrmAeqTB
YreFdirEIN7Fh0SLNrIS+J08HTFzVirdGX20NzuumcMeLi/dRRKE34CuKmBcGm8XzktIhDQpiVim
+BqsqXUGj9+qum/G6h6keh9OYl6PPAxCC2tEhXNHAvonaAriDl9aGyaVpsUFsGW+yGRbk5g3RNKG
oe1Pp/uAgnF4eZiLAxzD5NUITDbBxT2/tUNuo0hlQ/JpTDsnaLKD2sbvdSuuEdLOnT5QtyJ4YkHu
FCSm06Ogorkx5DWV/cTMMHeNFU/E0gIUyqQB1oCFPcr12jo6t3yBXpfRUYH39+J2CqRBCcOB580Q
aTwaH5DwimxYijnNi5pDtt6O7qBCZZPt6om0gEfz3cs9mTibHI6E83lNNWXMggmfsdR+jG15yJJs
04fVXQfdW9iet5ZESqtH21sSqysTHKdMY6k1iPWupuM+Wes0L5+2s98zO7dQQROnusbvIfviRt+m
+1SxpJfK4ZZ7k596KPCvyRWcW1rYPMg+gNDh0vqnX7xomimD87vsC6mwbdijCbOCBuJDf34BgxKB
qhYwCNxw8jRK19KqQlNX8nvhvkTNddI7K6mKf2GbgKWASivqd0tnxFGotSFDK97Xx8LOx5dEw+LR
177SufVqoGqNt54Cx9b5DU2qCJLuRYh7jPVoBv0C8MatittyDRlzPg7ePniNw7Fi3nk3G7A5INUm
+yIp7KiEwFTy1Bd+XaydLgom/+Q9h1UHYsc/As1xbmVTNlIyYAkk9Jqxe6p9XP74KwP5FD7+8jAu
YlkItTSTfSl5SrCplCZILQjhHKFmtHIfnw8FzoHM3x0LPF1eVUoc41ryeyJYY1I7ZpC7lCQeZd3K
1XN21tCQAnkOJxeAIadL2ohbnBJiLvvcyHRI0PQsViIs27H8w2iQ2cLxyA1TZrtG1EYxJAVV/ACU
tvvWFQ+jH27lbbxJ8eiGBQFMzRSPbJNN7aWGJRT2Gkp6wVLkJyRHCkJMFtm2NodnCVop6FmD3LBx
NZxBgdVYPeRoRJD4iWyNbx28b8TBgqeqbkE2+F+g837+AoRHpZTLL87fkSzXGyVsS0xCdAt5OycK
yl91wVx1FHcJzYBGGj297K4hBrJPCLQ3SziC5CqMZZVWhF4HgWXBuAYN/bwZ5nsGdxVnJQG9uGAk
EUaVrlKReASvOvz1oNQDbQPxJ8BJduNBov8XXGX+Cf+cc/fz17B8/X/ZSkGqqBA7SZHvSPFbLWuQ
ntQ2/Sg7UV96pQGJri7eXd69/8dQdYwRj3kMd7bQ0y4OsoxgCYj33bM+erIH8Xvf2EU4kR7L78ld
tIXT7lN/tWpyfn60f0TmW/DLaJNhaiuzCWQ8TKCCtNG45hmH/77XW+ji1x/xQ3sgz8Sp/wka+bnM
EoaYvOyLpHqhyWKqmQ4VAzwhRgADAyRbaeKh4OayIrG0MXkdp/eY1Ssn5bnL+EvQubox2IdUUNFL
9wdDsUcIHCddDnWyn5e/6NkoAFZpuMWgDDDvMk96lARRJMk+BRfBMD/iDIWNNd7DmeNRA6IKRSYZ
r4NF8zMvWV0TULJ8E2qoeEJb6FOuXPcrIeadz6wS017RO9nXqtKDRuZmEFf6SAsMOg4fjALW89x1
dqmdEEixEclRI/sdrMfovn2MrtPbyIlt4ZXgQZc6MD5yJQumE07pBHfVynV25kudhJ9tdyZIA50A
BfOLovNCwKcGBWp1whr3ai3MLOun+SAmOcj9/lQ0tkgHq46eDX2tcXPmzQQyJdYdMJRovs8xYaqo
yL1hIA2YusjJIUIxEGVbaqodlJWFka7M3ZnDA1osIA+Al43La04l70eSiS3BU4bW0V3PvidNbaHG
KkXxrpcKKNe+X95VC/cW2Avy+0DlPSJADObIpKZQC7wfIuZX4Ct0u2pTPpmvcGDGBR2sQSSl5drn
EElk1CAjAyU7Hx1NprAsjKLBwoTgZO0IB+m2+s6lw3M/3QQHHa14h22Fx8lWYqu8k5zillwV9tpF
uDwmT3+HdHpE930uC0mO3wHsnafV8MMafkFU2IpU1Q7zwE7RdFUZWdv55Nz4keGBcgTEMZKwWZks
MyBPIOpy7eNqcmWlcpQsu8mVrQI5TFz+bh02P40s30syKh/6LjUPAY0tif40qjcle0tQEc7ZKwN4
SlR3IVhDeCfYnfprQgdczsCJhdi7dl2PRzic4egqbqvBhyG6lUfflbDfxuVgVS1IDNNNEX4nBSd6
Jltgd4Caw/EwTFbaPpGJbQsp8cYIHkYGsQyqOWoJx4bpF4O4bAjZmrb7WaioPZsemEuWUf+Ea4vW
hBZil/pjVLQOLe8gPN9AoDg81tOmZSOAOOpu1LNN0tx29JCE/Mfp1jBBBgSpWC0TWx7vRPFNo36e
KI4CJRJBftSqe0V6UyFmWWiZB3CxlxgJvMRg7iJX0JoFBH4YQfCRNzI1twzKlnk13JOSbNtOfiR1
Z9Eewh8Uil4dFDHiFOMArCW3U0l12yDbpWILv5LJKtS7qLvKRvwDhNg1Ev4eqaMs/FRG0JZQjmex
B8VDt8ezKfqQ+iczgurw9AR/PkfI4Ig85tATvRrg3SNMzM66l6ndF2bkGD2kd2O8hsPS1VnhyMZj
0t8EkBw2WPIoFL8q4nIF4wSAbFFPrE59glRu1TRW2cUb0sK0AiSQ1ngNwdcH4s+mGrH0/tUEkNqA
oHnLFKSKH4MB4VKZHKOmeO1ZvKVabRPzXoGImS4Aep3e67CJQL6b46RMYXk0QrHbxPss76CJrP+Y
EhhctPlNHkquEN2wEFMyjpaYk01a9phpEwKbhTXAc2g0Puquc3t12kK5u9GYJ6MFIQBVGIEA1P0Q
5MgLSOVG2YuZwesyTV3SQHUUdRkqbFRSHsTqqTVhD1lDwVQND62g7uUk8gQ8B4BgeYBIPUxAMs/E
8FDrwHM13Ktw0oAXzKHFZ9TazFUhLCq31M3Mct8AS46mv1VOsZeU1RbFP2sQXlTYikYy9EZZtjPp
LoOdkQTLmLaq7wWxsKc+etSVbksgQ9p0sCzHsRO0dtq8DfmtEdaWBk1CaBDZgQHQZKA5WSo4baTt
4JcGej1ElVGrZPB4uuozJ+wmK9AUKH6Lt9gNagF+HfgKNBk9tVfdNICFVR9Zfd5ZcOryhfI9YyCk
geLYpPVtJj3HPG+SXyLC/w1oUzNUAWpZP6Zm99LrHfZPwm6pIjsteSyT3DUrCE4PuRuwK6ZAx7cX
3RHOY8T0BTJhaVWOrrdOm8DmLco9cdItfcitClD4Utp2LTxJTOYxRdt0We6WhrAB2MVKIsGOKxFS
dNCSBY1YDJ9yTbLMkeySUHPj8iVIf1QUjGqcIoP5I4AjCkzd7CL8CAmUaeP0GSUBO5WrnTk4hrYr
xVdaP9d1dhMT1QqL5kHNrpoqhox27MX661DdmN27CbspDPfTBTEwLdYDaa7+GrGClVw4ZEBsiTKY
HvAKTN/a/kotH1MG81L9pmLqTox7q0uvWL6r63dpetObdyl+qSdfg/Q/MT8mnDK0eMj5Uw8yQMbg
dMmxbwWH6nuKHFIIQV7O1JsRYr6V9t7VMF9IAxfC1DhrNxXUE40+uDKFj16GxKGibILqXlfpRjfu
o5TZYljbcbDmBXGmTA0jXlRPATTgLLT5tQw5/VQwRkjZqteTp3vTFqvfaSHug3o83g1rzKzVeLOc
TY21tIIZEqRzkQYodrsRn7AUbAqBbJwjP1fpsGdvwi/jmyVvahwGBKXoGh2IzoEN2ZHugx18mJzi
qBy0beSuFv6X6eLpjPLM68uzDH42sjnKiMgVP1VPRUUiu2ZbLm4aWMMGTKb+am1a10Y5K4XoUtYD
2oSYtVJ5BLpAbK09taCj8/zty0JZPL5M0MAGAR8u2Wn7+Mq8ah4DR3HgTmAHVrYt9smtuVsbl8wT
pNNCwmnUWSITNkFMSr48+WTKh3HfuyKyOGMvHgauJm5He3ilODDXclMXxyVkTzYajiRgnUaYQOAF
nGxTr9+uOnEs82f8MKTNAJig8YAi+elXFoysjBig9r6yUZ/hVCsb25q56Tbepzb6WrFFH8BjGSM3
Me3oKtu3K/k7OPjLqVEVUME4f4SLNfB1+GWd1VGcZ0pM0Ekjt2arWrlS3pjy9wb+eerkTQOYlfJu
aPcEhfgWwHDAx1GUmCw8lI6T9lM3JleGyncu/Jqix7bpHUgd2IYQWUPjD/07wemeIR8xQt0Bl+pR
1H6W2bFqv0ugdGR6bdfKYCVa6w1AhowDtbj8lMYTgqZzCgXAbBLHmzHJ3InqW36T4A6DZ+FPvfPF
DPZ9NIHjAk8xAsVPmewZLbPUWN1ISQ1XrNdSv63NxppA/iu6nSaPvipMNvrzJDkyUNsr7abnLh3o
b5flbcxedeUmyK5oAhKt+F4K6QHmzX7ajJybaUnjo1AfOKXQgINVpwy3QtMluF37uyoi26aS3Jo8
xphGs2aboFXcCjaQevejSxL0ziF8Ub+HwzvTnvPxOWOQcq8E14x6q9FzJygfq/ghFwFGhflaAYeu
sC+8RAo+CgAjmDg6BRAsIdmwkdnRAP49+GKpuAvA5RSl5tWgRxm8PALrH03L9pF5n2ZY2YMnlQ+p
jv2l7wUaPgl1cshF8hIzsMtFqK7D8EBgxX0vZJYGyyAyRo5WFH5Ul1dmjesd7DfwF+0qOcii4uTK
rwwdozTo3CpB4zUpnLqDoBvU+Il4aBnEKsnPCvmoUexE3FeFLFpwJLJh+jDmwVUWanbKpBsTuJsw
eTLiwE2A0qyzYM8T+iJ7nNLBDsCA78UHSX3rRh2g8Seg871G34raMTW2nQFqPkTbqW646QivOAgT
V8+FriLtU9wC7xVhuorhm4umrN5DzzxxRzy0m5atYM8/6YGzcwVtab6DYSvFwRKnm6fNG70oJxMr
vYAK7xh5cdTtEgaoGCCx4/hWV6YVtF5LA3ysGyhU2AN9VaKHMN9z00z5A3Udy9iawlP4C5YpyfAE
REcKv5UiAe3D6O7HkG0yGQseM6Ywt6kORXstZk/F8BCaH+LwULNoI/WwqWyqmygCZamC1CSw4xod
3C6z2x5yGOItkAmbVm1dbHavaPtHIFXgCpq6YZjuIe9/ReGaYZIis2goutP0oieyI8BKShs4oD58
E/DYa6h6aGnJ1ais2Lidpscsm6A+qnG52VeZspsibuBqGcOgl3hak8J8A6KwyPf0+6i6aupgkwCH
1IXFXg7DnVQ3ngYHFbNvoK2g2J2AS02DBXCXOf/W5NCID2nCfJW6gcDg1BHZxRoKhCcJi6/HMUxo
MqGAMX/emtUQj30zNn7AdBDzB3yj3I2a3CrKx8tlizOXuQpvy/+NNHvAJwE6KVRFJK0Yrbb+1cLo
tlDXpDPWxjO7TMTGoAoeQogiwCxCEJy89mko2z3qFJfHc+4ax4AA2IGQIAAR8uxClY2oMmIow/o4
gg34k/AELId0UeXEO3MDNN8WIK/N2nV5Jj/hhR+AFU2ghBYwLlq1U1pNQePXIT4SfSrE58vjks/c
x3w7AzpjmCiozoFPqhC1SR9kzI+y5iFjiTOA3lWG7F4f3kT1IFLR0XvTSesfWTa6LGlAUKZXjWDY
8VSCXY9TPhq+y3XyoiYiCMuj3WofGVBFoMJ7mSg50vBOq2DPIMo8KIIbSMq2Id4Ai6A4eOvkp7Br
vCyhXtXBFozEm1jAy/ryIM98PCDKwfz+vPYh7DtLZuURj58CvQ0fL/7DAAVX2cOxeY/3x7CPjgFK
KDAVDFzncthlZRJRAV+Dig3U0VEtPD0rBTGvwiKaYnSn4WEJ38iejK7YwL0YZ07YKpvL4c48EU7j
8cX0JbFpRBOAeRGjrD60Pe6TcCtu2Tb7XkwwcpGs9SbacpPzgFyhHw3rpViYPIFK30pqjEYK2/Y5
yBc9uWq075fHtYwCYUQJ3X0cWsRciBwok9alaiDHfgR3ag33cyr8GIc1DuIZkMRpmNmJhQMzJ7WO
MGRf/WBwV8gcCAvbuk28vLS6zXqRc7m5uSEIzkhIW6riAhWTdh2TSdKlQMWUGwIKkk7ylZW/3N0I
AWYvWjxosi6KxwAUwBK9KlK/alCQk0q3lU3UV0qrGUQU/B7/oR7+72/Df4TvoJlkI+jTzd/+E//9
RsuxjsOIzf7zb9fle3HP6vd35v8o/5P/1f/9n/7t9D/xN3//l50f7MfJf7gFi9l4277X491702bs
MyZ+A/9f/rN/+Jf3z3/lYSzff/v2RtuC8X8tRPL27fc/2v367Zsk48v8+9d///c/PP7I8fce/vu/
ivdp8RfefzTst2+i+FewtXWCPQBbQxkQ0m9/6d/5n+h/BRkeSHNYr3zq9+EPCork5LdvMv6I/yXo
63EBL9Dlv/2loe3nH5G/QtAGLgr4q6hBA/r67R+/62Tu//gWfylQ86NxwZrfvp3uHB2/BmsLLxyO
kwY0cg4pYWDwRZoAU0CQjWHMxmC5SEKUs1Hs/TIhvwf+Gmi2eZaRZpsnMNNSDCXO59wL19Udto4t
2OQaTrSu6OZefxWtHHZnhwZ0BACmBkRhpVk5pINNfKBNGUrdGdzqYDEnozEQrCF/TvOLz2HBi5Oo
EJHBNl10a5soyELUW+H+gIsMdsag7aOl+TSxt8vzN8N7/j0Q1M4gawCKDEDBXJzsy9Ed6Xqv6hGG
03nRAzlqmVN++ruwbfSEnnRwD6aOJx7hCXYAHR4uLwSG6ytTenpd/f4bQNABlAosiQXw0own9j+k
XdeS3Liy/CJG0ILkK22zxxuN0QtDZoce9Pbrb2J2z91ukNGUtG8boY2pBghUFaqyMuWOZJlFIanc
zzdD+boAxT8PxxZ15ssL3tpYfDuGkmOkBzzKZR7AChJ3sFXioaTRt1DACNubme2h9s9d7D9rOrHD
hcS+bUZhAFWxpUF4K5NRX172xqq4KfK1DXZUT76dkECSQGJrGY/J7eyOfu7oEfinzOP8hHK3fXnn
uN7x2hx38pelJ1I4wVza2+PD4Mxu1duiLdvtA6TDv8x3uq+9pLmF4dIKTFG525X2bnXwvD+3/hHs
LJ2uOZ8QJuSlsFS/do2H2Y3AvpU6JNDd6VBdEat5Ub5lHtjiq122gj3bLOad2B5DWe8WHRsgSPeT
mNtTitZA9iS2Ffh0v8aV7vbT98ubvuFtkL79e1y5MqEWF1Ec1tA+S+PEb/vSCmXqFqQ7XDbD9XpX
20o4N6CUpCrafkZa2ojVw9gpoU+lAaJZE4mDms72JCTvujQfCq336BK/iaX8dvk3rJaKQQS0YhDN
GEWrzgujwT2RpFOwVANJq6oeOx2qkdnzZSPrO3NuhS+KYoxDHIsKVpS73gVT/IG+xi+onrtoatvi
zpAelxhjW5k1EIcDdSEBJyByVwbsghpQtrAm+9Ibs5b4yy1UVACiT93k7rdjE2eOuxwFrQuo7MCc
ioZOI8h2igpdA3rky5uorpwbZ4e7CCVkROZGAusnuvnWkEtPyNM7S+plpwMwZprHg1xHgHAVj3Mx
HAmGWDACc9WboCEymqNGUYI0oSiRdD4KnoTpSxshRAL+EvQXDbRXUVQ/xAqqXG3hoDXmhJAvKFA3
wBCpXamD3RroK9b4fBBsMBZfxEhuiiJ9g6phJz0RJUN1wUBlMwSviebU5h7wYx00sX4N3FGqwjTR
UMw9dwQZON7wteGE6HX33Bs2e++Yt+AqmK6Sh+aqc2fH8GL0hIIRogeND/qUh3YHyrO+styP4FxD
jTGTxQSTJYhpRF/OwV1JY2y6OXwzBEZVOiSu3EpfxA5A/lZCnUukvzfr9ffxPtkHlfMaYoqpyUyE
Q8wIxBO1Ht3051LbG1fiBuD+McOYWIGmZxp7XAVkwIleWgUr1XsruS1uIVujQnsJQNgb0+3RzhgD
/Vhco3jvgXWSMZfakH3YcZFbZx6Dm///I7hEk6IuSQoJa6UKsSF24aCgdvlacej99TqRuJ/GF5KA
cU9bsM7GUY9DEPrFgXHyqO9Qo7T1F7RHfqG9t7cu9u8nQa2YQ3EIJxgFra4/gd28tkNIyXhlgIYM
Hu+Jt9dv23L0pzvJpS2YjqKomCDWoMVgq03n1f1Dmcs732uV6Bm4g5gPRKMUPQmgjc/XhQaiYAKk
nVlVgY4FGrlynNuydC/t0kGs0gJmCfryoDHCaChi2LmlcSiVqNBHqMkr9JoOKM+rvekTbKnRaAcq
FlezCY6dJt/TjFiFFybQAUZpDCgiQ8BoHeeHxg7qHGQC9gJaq9oPcmQyAtUVJkwwUre4uRs5wvPO
GWVn8N9CLoMt40UCOjzwP7ISEz9QowtiN8ZApFuQ9Dwyfm8JuCz5fvYkN38Y0d77j/a4Jc4xdHoy
du0mycGFQJInCqCliu6JV/mAoc2HvSDK/uKlFXJ+tSrbuksVluWJKVTd6wGyRxk4Eot78DFBY57p
zO8pGfJXgu0qJt+RKmDuDo95zsOlWtg3SYi5uo7Kbj4WD9Qs0BVuHi/vJn8neDPcnVBRYIkVjC1a
DZkh6wJVdGAWAeAKw+yvRN1DYW5Zg7uE8B8TaQTW+vxeGH0xa0uKKeBpfDJDf2QFIBKUxvvlRW3t
HcrUGChjk3OrWbJUmDKjm7EokkVfqvBKWpIrvd1Tntizwp3DMkzmpTVgBTx/RELf5VqodiI6/wxm
X+d0Idx+Kb3c5LIEEz3IAVQIPiemYWkAMkEcxm2Kw3/ats9ZjRO/zzRHjUWBNSmFlGX7bNDUGche
AsxHF25N/MGeaJO22QQrqp/fx41b+sDc6HZynx9EPBStHPw8u532PaPcMU/1UseUB4xqkmwR44qa
uwRjO8fhM2U52T2UPCkIixFVjK/1t+wqB2sLOpL2cowCFjglAICdvbjJNRP+9r3QN0ZbBtxma/xA
GsqdGbaQ/Wjd4nY86oI3fjRBccgxW5jYevZUB81jftzLfFZvps+PSIBy/uSpQXHx/CIP1UCylvlg
8dPjk8yPIeoleoqrZb9dnf5nmSfmuM83zAXw7+yZTar2XjaDLl/2juVWFNMZ7R0G7+F1+WbyCKaK
Yi6QHDCQCmM+xOu28Afb9BkR1nvk7I2kbYRqXO4Ti9xLUOrKrlYFFZBNDH308LtPscdEayQw8Fpt
bFF/d9Rp84xighvPFIzer3qu+Yie78hKexC0xDgPhrjT9+mg24MrO9NkQ9Gry35BB2R7qSd2ue9X
KiJYcJLPzZ2ggNHaSfIxHXBAfcUl0wdUNZ3Lrmzzvp8Y5PLmYu7kZDJxYGSzfwO5+F0X/vUHFkCE
g2cqOC0Qps9vwCLRsOyZRzHb2iKRpzfNXqKz6f1PTHAHJFQMcEDl8Cjka1Va5YdoY2LmS3lD7uO7
xE4CqMPTxep8YReytbl9J5a5qgF62ToE4lmGnDVfgWC97QvZv7x/e4vjomdnkBBFZuYuie5qI7W1
6gA0NojoSn+eMuuytc2Df7IgLpBOzVKKGsNu9mPmSuYI2GhuaULwn6zwlaRxqrsKwAl448p8iJQW
tAjatwiifZfNrDocn97339XonPdVh6lFFQ5nz7gZ3cUB3AeYNYgqAEJ01wYlxPJ+s/n/jwc+Mcnd
YHytyBjYcdcz0ZViVGCqPaq+bS9xYoO7tLMotcAu64AzO+yos4du6ECDzmKV4/0lbQYx6OIoQM1C
NmytZzz3E9XyE5e/iI+C2zomzCXmg75zOrhZ17/38MQe31gZIzQ8JxFTBbONytWhuStcKMohTrdv
hWCZN5P7DTLK+V+pLUkWhhb+4NQAYyhLEPkDwyz/KG2TucNIwT/LFUBAoGQqsi+Go1Xs6quRAYT5
Za+Rs/lRT61yTiytFKmfYsDFpzfD1z0mkFY7YHR30sOvaB59biL/Vju1x7kuU13GOm2wStVH4/wq
80fMD+dHav/RO/TUEufBiigBZk5H7tV44lHz2Mxy5Es+ArjL1MN2dazYrb60Ms6HSdAyN+oaK2PW
htgClQTKW5ILMsb97IT9Mc4Y5FNYJQFaDgZo+s/Dm67HqNrNmDBh25gdu0N5DXC3v6dCyPaIN4O6
KZAHILFaU+/nYofuUWEC+tY+TovhmhQYUhDMKOYhnlHF68ie72Q//IJFnglgoEyICNQfqKgt3uxS
p7ZjDwVaqwziq+pmDzTFjRZ/Xno2vQUaR4y4Q8aSyxOgt1HXAOVUVgwmzI/ZJbaCoyK4OkiHKRhC
Ra8P0Jmy8y/hHiPFRhQ3YBi8Fxhgk1b+DeDcbIlVM7VkuZiOKWCFQSvXxs4bdSO0nlrhvRrUdELT
GNHY19SPoa98qJQehmkH67nlq0EZjXMIDWM0pvnzGLdhEYsjzuOI/mL9SD0jIJYGXR2Mte0/b7Z2
TkalEH02GROIPDaxgmK6njLwmZq7YHg/1kjI7eEAsVOWnmPSC1NR3h4B/uYaT61yMbalRQ6VElZ8
uTF8xYmOJmJfdN9YKcp2f+K+mNQp09ZhhRKeC5MsUy2TEtbigPX3mbUBoSC0Ijv+FXus8n9+8YAq
klHIAsMopAD5J+NMRiGahSq1Ztmwogr9yxQDiuO7SlsL45P2knqghbGppvz+0+7cMrev8pBDf5vW
+JoPkkdsMgbsYc4eqxMA1j/i4169cJWggfBTB6EJgHaqSODZOFetDHWogsUUTUufaS4qV0UJtkor
vB692QHPj2Tro60+7gR43rVxVvmObVzSqkkHvCTJzQKhLUwxWqgSuQtoGlhA+u3X5Kc9YNFAm8FY
snjaijzMTQNA4dpKg+SgvWIU0x5HS7WIxSB+GWYobOLurZJ3NzCKF4EJXAo2GJgNLveVdBphNkep
rCXH6C3I3IvqTS92tpK//7wR7sS0Q1uYIZSmrMYkVmpUlpbtpWN76+ACrCwtuRRD0BtjjhicHDpH
i4+kfL18JPh66+c6EMbBOgWB3JXADhQE2woUlanVl8Jgl3nVYMiPXk1a/3UeemUntm7tGpoe0D5j
1H6rRsAs14uUyfCaY+kWWetUfe9cXs/aAvBoDAGFngrmdXgfopl9WrQx5iCJ8DHkfrUnO77+KOzv
s1IaBtxBrsPd20bDNIRU9ZCSNFIn61NbXjBNWO3UWddf5cyKyfVIk1it4kUEr7SqZzdTKN0TdBEE
hb5Ey7JjatVAxL3E44ahAsEFiKIPd8zqBewwncwKIT5Y1T5aO/emw4DmofIieyzv2E8dP7/Cqadn
NnHmwO0Iv7rufmGkQQEvMFKe2mWltMwNA3rVvWYPRrA89IrVHDqIzjpMOTN6AqIkkdy9g7+Kpew3
YKwKvHmgKQZvOfclYwWPHRA8UytV3SqovMjN7DmC6K3olQ4GunaqGavWO+yBTY7RyrH+4pqzk5Zt
UrAWEcuXKUYFJwQY1WORu9z7psz7cPt7ZovzTkq7zBJhRV+WC8k2sRc03OgVC2hCsBfL+DoNW5iG
myCBoQuDKnzLpij1wSToPVlZ+yimPxtxCKCYwwaMLT1qvN++36fG+ORc74rQTBQY69TcEoDFL79d
NrB1NqEqAwZ7qIWD7IS/D3M1ACqiLfDod01gvuZP3Xf1XZBcIOJrjMwyEe3qCyAyGABuHhgASPmJ
ZvHlH7F1OM9+BHNzJ60CwQgXIEkADtHuyGxBoA7zht2xTywUbzzqE3fH3joxgDs7WTRzeyf25ESW
uiLBm6fFhYwxr8sUOCH97NbB4PdXe2+eDS+NnAAoGNa2xLnhQjS8WrrMBABcdRSHO6BJ20AG9/DO
k2DDV59Z4W4BdJUlsJ7BCk2uAWyJ5Kch+RMTkE3D8BAcCUgjz/etm3OQuucterATkhlMgXfgCzD7
x8ufZ3Mh/1pRuHAA3VmMWg0gXazqd2N4qM3vWb2TB+yZ4L7IpI7jYgxYSATmDB2jbMqoBOr89AcL
MZFqIO2Ay+BnTKpC71ttxkKy+q9Wg5btdxLuPDY3j9aJCe7m9BldDK2DCX2e/FRRD8qS7T0XNjwe
VoDwz+pk61GIqFEj0tcN66mNUHgGW4Ifo6TqDQfVGlxGwWza9c/qCCZBpL47gWRrgVAmQ3qjA5S/
4kbuMZKjtROKPKWZ2tS8z/c0CVYtQzh09H+gUQtYtQm0GucMWiVdBrPGez29jhY79CWngMIz2Eyu
ogLdSmiyew2GjQ+7zwX+AfhpGJIvaFUif1+hOfOqHkphwoVNA4YSSY5qoPtMAHi3O7nh79D3B3Wv
ivFZE2nP+b2dtbRQFQEsZq07OcROXAFioPh0KJcxqqJhuNl9TW/dsFOT3K4abVWlAjOZBqMruigU
VKh0Dvbklk6aOTLiCr0p/uA2YJYLWFLIWWBD2Uk+8evlOCfS1EEWQZlqy5Cui+z98o3eOI2oDOAy
A0uBNzT/wkvz1iiqDPNNoI23I5HY1R7CjblQLpc5s8B9KvC2d0bHKi150ATKgZVrES1A93h5IVun
/swO930gawaOqQErGY+iPTnZYbgGUY7mMfyt8DV61o7qAHz4nt1VzR+H/swuV/5e1LyVZ7aDfeNp
TxSZaOqgAq5YFRhGfrDHeWjJFks0arc+0L/2GqFbienZD+DOCFQllrSi+AHm099QvthRHlnZuLjb
W+zet2TF3pPjiFFVSc4rmIrKl2jSIW/8Ugyvxvy0iKDNRG9PGELnP35XLkTrYMauBHZ+WC48gMAJ
vHU/VHdB7cPvnSwErgnFJkxU7lXrNq4G6rmgx9QZUGul19dUwJT0s5lBvHm0TOW9/9/42tn02tkg
E8tguLuB+rHOUm+IBa+GDUMpijAwgpEb1IoapIlAFNuSH97NDvpTuy1zdhAuWePyKYVkU5b2sCaX
t3oef/S5jgmVW8F4iWVj7zquPDS04lB5/BRnZWT/3Gfru0VbxiinqMJLXownYmHT750FJjev8bV7
Jbh8TNbX8NMe5kMxQcXINrlbUC5dorRMyokxyEgYpwzNl+51STEQbzEGexaGhGejgNSRZQaY68y/
SKl7+Ues037uR3D3Q2/MNMr/XvT0+SPMElk4kLxu58/fpd0p0lWdgQnyQSKEdR3QqOIjPSq8UWRG
tPi8G8khehTd1hdwjAxHmVkJwG6fYhfkVpfXuTpInFnO5YkFGWtDx16beYru7aJ7eSd+S83kOIva
IVfaL5ftrW4is6eZYDBFV1NelSELQwvbJsdrqgTstVciEJz9yXFl2FYRgCcM3PMPgTnWW3Ns8C5l
x5UlFKmGcdwB84SNj56Ellp7GrDSypliOkQGlBfTImDFX9P+q5goQCLDSsjRIb9e0BazWN9IejWc
xo3aYPiGTNSf7hlB5/hweUtZNDzzBTAOoiDAhDCMD7ZxLloKdDIhQKvjE85j9JIDTOmaqbA4JgWZ
2mVT6woVG4OBnDHoGbBKPFTPo0aZphJJoh6u4K0Ht6LsMBYghryKCYQVrP6NVcx/geJplY5ydrnM
Y0yNURAT2BWPzbOC4fQkUL3pBqxt1s4KV36cs8TtpkwTrawzWBo8o7FYcAI7hx/d497b0AbZuX5b
buZsQ7n7lxpxL89CUsMc2Lkwq7n03oCGu+zEx6S1lef/uDzOt5IpMSohxJAO0wchdu5M2EyKApjq
yQcQyOyY2wgdZ8vjvGhWhuVcgjMcXk3ymsTpb4aD6Y4e8cA3Of7CcMLuhnLBKsMUl17T/30/xalx
96djEYwBQzDsPSU2Lj6jLAZ0f1P9x+ypIQ/TZ0u8KTAovWhJUEezVFpE0rIc5A0kyu1I7dUvS69J
VivES7NT+FihNiBgcPYjuGQgQo9FLEwAtVPIWRrktvYJQBuTmx8Syepyt/L36owbLgc1KnTMAEtE
7YCfwhWMpCnAuAQ0RS0/jdN4P6cVCmLtvOPaNpcGj8YUnED2juH2c39jCurSJrlGP7tk4bG1ITjh
xi+Dq9iFFzl7eeKuPW4r67IWMQangjbSDf3Yrp6AaXLDJ8mWrebGdOSd8sVGNJRPl8e506ogUVYy
GDLEG9PrcewhslqVWblzDTdyCxnRgQnDaKAc5Gs9i75kmjai15hqPyf9o2pfRgN8iV8vX/aNxYB2
AOgJFRAJJqt0/q0GjTbanKH/lsb9w1DXh9wofl42sXW7oQnJgixwGiY6V+c2TFPL9FiF+4J4WnQL
gUYfrMLWjFleuOf9Lv9GdoTOCOqJjK4Rj3bOXGN2kakAjmhRU7bUSL7K2ntBeBIH3LN+2IkFG5fq
zBgXCsisdHUCDWorlXsFgtCk+T6YgvgqpULm7ezjRjyFLbBIoOUDmRWRO3gFXWSayiPFS55h29gm
Ap9xBNfgTja2dSgAH0B6wvJ53OHzD9ZHYq1WGT6YaQZacy2Nz5dXsvn3IbzGwE/4RCucnLhIVSni
70fg4LsZmxDSJOOiuJetbH6aEyvcp8nqpJ3ApEGtOnpY8rewCQjeIv/NBnd9FEmQ2rGAvrICgux+
LK0o/5qk75eNbMQr1MYxbYNiP0OWc/60A/qhzRPgSMTjcp2jSlpcs8Cf7ijUbvlR4MRAO4WUGO8Z
wvlRM5nS2OxgZzxSnLDWnxD25Z+dy55P9Ebe27x15UQSEY5QrQQmByqkhNu9rClJS/rPhSWH7GGy
QA5s4yodxIMWXN7DLScEQhx0GlB3NiDTxDb5pHQSaqCJAUc8ew9PDsNmLkAu5harj2a7M+EbB5xB
0T5VGDaqehA5N4pOAfSgzgMJkaKEssvl9ayjA0KCjDvK2PDBy8QtZzDjPBXquASHNugY8it9iRyy
vHZ7iu2fDcHzhwomGbAW1GEYvQ1/+HRxSGjTZIyruC1pYDbzIIBHMXFSqk2WsXzD2xGbClrUj8rU
42ttridL7qvaD7N5Ue1ojMEOIzNZmcwwXaON06d5ahQ/KWTTExrja94DI2xnPdEOLe3DEYxP7Yeo
z7dd2/5A792O5lBzklaRQSaeRmAIBgF2Hs1IEYdaAUHygNrCQqkLkZHSGVu5fDMmw/ypzqQ7SuBo
DlpRwtiOCdpAoKybZ1mKVV8EQzoEdqvai7K+CFJFGq7FbhCc0QQSXwUKYqepvD4TIFpAsRztegZb
4uO5AlmZZg5NlAnp6Gj54AjpHgZ/45CrGLsF0xBiH4Bn/MeCChkdwDXNOg/kiFl+Pwx+AIf5jbHI
7L2CNtZzZovzFr2YZ+0gwxbREGFzR+qqndi6sRxWFQf1JPhbFUyBcwFPD9FEWXRMZqg+DZg2TuqY
YHJY7O628feoYtcFbPbK0MHQBA8LegG+YpbjvSAkM6yB+RQj2dRZptgq/NoZXM1eiE2BkNeMa8bH
c/kur/07M6xC9BSLRGDn3CAco6ZR9CiBSmyC1u+uGJtMs1sp39zOT6wlAInwvHweBoGCptRM2KHX
Wmn9DUhsHfL2izjxdfzFsgBcZSodiCh8awOjm6NYgD4QX89801sH46HxE3E6F1PE9nyQJltPfiH9
217miV12cE88vdaaZdtJWOYCthEWxoaD7uoPrKb7C6P87OOc+0esEqhZUBGwjhifQE+TSvVZArFv
67YG+h5slr/wQT3q6ig8ts8SmPlsEZOJu0UPFvYvWeae6V2ZhQW0GkBm+I9yVHTMAVGRnf3x7O09
Be8GQg7qu6vGM4DOXR02yG86YLrDHL1adjFET/hQD/vI2bVr0aCIp6GFiquP4S/uC4Z91GlZDAZ+
8PQfiNw6mhrdX75zG7kHrjnLpIGk0phS5fkpWaAfrYMelkErMSYNRyn54zUT4fmFefr1BT+3xblK
WY86eahQ3lB9jH/b6gexa59VcOhLHRTviXAzv8WHxWBqX7+gQrW+iOfmOTdatuOsA2wJEuvyNsyu
NPKsLn9QCocRJmOKOiMEjvmcPqZkBAssjNTu4Jg9Bi4XZI+aXzynt/SRMY039r7rXKON8IY4Ncsl
+XrWKKWuwCxrOyiYudTuoe52b3olRkUYjVpmZ9fNtyJQUA1InHgvZ2af7vwSsnABLWIZB5aJ554f
o5bIfR8veGQA94mudAsXp90Odh3kbrrbatw6R5BYBNgOgvbSSqM3Q6CoB1VFmRMIbycdpsNEICZS
TuGLCHbrcG6OVWd2tp6L02/HKEbc9q9p7kqqQ75IaYJqBCuW/6+LzEQDL1/LdVoLK3jpYGwXMkir
np8+inWNrLqyko9GRkXcNkBKuyvxufHSOTfDuU5BEeY0pAREnx4ChC29glaJKQ8wyGTzJbzVny8v
a+sGIh/DCw5aS+sHL/hCkmECzNVShr9G8a8i9bR2d7hv4ygyJUlowBMNuQp/FFWjVvK50Mt/mlE4
k6GT2UUgOxh1jpy9/G/jMGogg8XMCIYboM7GeRVxkOGmJVQjGB6z940gC+IDmjXBztaxv8PdMFSm
GNkLuDoYiz93w/KWDsMCLKZcLFEMzvtxeC1pgyOSmSP0gjIVSiOtCXiGXs7O0Bf1e9kjKqLbOkBk
BRI3egq9lnYZpfuq7EhhxxBdvAcqWB6tRdUWu1Tm5jo231kNr9fq8S5tDKAGw3rupZu0WMDV2htT
CCL+slUOGl0mSBhr2XQbqyCgCSv0kJ2mke4UI4lTu2lp4ghVD5qUumuCRJMrryx7PHEW0cjQiVW0
wUsAwsxRD4P+TBWWzYOZGOTYjWHiiWMKVqVIARVF09eJGyYQcPVmYYHGDAib32Sw4x6aSmx39nk9
UYF5xdN95m54SfuFVjWCVGXehS6jJSI2pP1YnJfkZ9Yi2mclYn+T/7Zg9ULWpKH2uILXREnRlRjz
TqFr1DQHtabQqIAa2E7BdiuzlwBQBlAZsHPg5rj4S5KWjvqI+n7rmnc1pDUTQHoxDIOGVPhjqu1e
tn4t8jI/cr4+ULGcGObOLu2GT446pGiAuCZV85bX01UYUXucMccx1tALmHci0npLYRJbKgMejnk/
ngV2wDsCUsBxZSEzfKvU8gvN92g2197s3AS3nYBjkGaaYcJQ3gDdqyrFMtXXy9d+4ziCv46AeQxI
RwDM+fxsSqKOlBopQaQQ3UaHwgXY4fMwsq46pJvoXNiRtwvkXTtRmNXxVWRIlqAczr3F8riVp0rG
8yhFBax7igElYqO01SNL4eudksBGZ/bcGheHjEIUsqyHNSbzo0FaLgcIJQJWuXGbF6YZA2jBfBW6
l/d26/vp0P3DiA/K8St943bszSrKwhKaUsYXKkBeDfrGoNnaK0ds2IGGMpCegLUBEML39A2IoEt5
L5eW2F/PWWelWQxQ1s5iNmK5JgPMCU5ttPNQLOAS+RL8cGIjYQ/lh8WTrmt0m5h8bvUNklQ2ylT2
b28eCmGMMAqVS7ymuQOCakTViB18SSm86tNPQ/mQ4/fLJrZeWwrAo4yhH1rnq1y6VZRukscekfzY
XTO1Kca4l94y/kqU0f5gAxXUikCXiaov+MO5DURKSZfG+HynR4fMha6hZ6AVKdnlu/G6/7jbOBVn
5jjv0ctLVCcEZZbOHJyJSYGUDngJrMt7uGeF87xoDWWd2sGKmD9l5kuZXSv08bIJ9qU5546zjR4d
xnDA5cwnQGFJM5qrAiR9gLgthNu5fuwIkoT+owY057KtjUCCwr+I9zebyIMG2XkStJjC0i99VEFx
8GdOZCgAPRDkDkNnD+FtMV9ftraxeWfWuE9UK0aT1AmsqXT5DqgRnhmNoyh7DZqNUIUOk445TmB+
cIfZzzgp1GBGvFUkqjKRI6YYe5D1bueybt0kFF0R8OAjwJ/Hz9aESUyKTsJN0p8GB8LPPvkZBSOY
ZxvfdH57KgOTmifG+NmassBtxuAfPFHaWBVkaZU/qfmcmeDOQZWqgwHhSVaHocANMGcXXkMMyul2
m4AbFZLz5XCnQKjYnCgrS9JrxauPGNezO8uwyvtuvzS5deJOt467rl0m1X1HsC7xKHmVJ10J2YNp
dy4DK0qlB72SB+N2bxZqxyjhagcCapNw5igztfprFsmgWs7tOsv2WjXbhxB+FfUmFZ0uvr6r5zQa
W5BRWcXLxATereU18cMn4mVO8rT3gt5KnBAG/7XG5RR4Z8oNZcGjAVk41KOagHqlPQpWkuB929mM
92qfqoMdPN4Znlplr8WTu2xCYaLKTAQR4wZqJH5xA5TnTf0J39kF7rGDd24LU+5MSQHS45/SzOe2
pkyb+wYsnHjoli/DNTheoNBr/U0kliJI+pe94cb3gz0M50EGi1VA+RKv2AyiUHV4HP5NXJY74xgY
zmDLXukN42GXZHjd5z+3x31Buai7mahYn/mE6gT4a0jQe9XtL2D22bVa7aSGlxfe1aBr5d/WM1hc
ao1QtrIJqMDcGQ4kwGge+IAaf7zaI1hZO3wsDNgFXYOABhgmuNwJaOu0CUumajccm6y2TZR2L3+r
PQvc1o1D30pyiE8V5ZDAIdC/rTv3solPgtfVpmEsHqO30NlYVeEK9FCKScdRX370KBm1VuvjNFi9
A92/HziImGe/ZdXGunIWaEB/u2x+XSHDHp5YZztwctEKI1RJrmCFtQbqCtqB0Vv3hcq0k27n2bxt
CRUedKUYwQkXazLaJ2ap42tBoxoJaC/OtyWoxV017cuDPpfmXrDeMAjaYGQCrOWHqjx3PFpjLqJa
KBnNLcbCwE6FQQ7dot/lOwzU2/oRrdqnpnOi18s7ug4DjK34X7PcmckETaSYRoOGI0QhUcu5pzR0
Sb5bhdg4m59pDihP2Hw9334zwpDmsYGUdG7Y+lz9e9NZAzS+bWLFh/YucdDC32Oo2XJeZ1a5IKeJ
gqmELU4rA8cxKl8JTCsepO8wptUfpJ+X93JFxgOgiooCJN57QBoqa/7DPmzJTCGMrkMh00OG8oAM
5eeoANixAM7NCqzy6wHyvo87hjdcGfrqbO4Nk8fwZuwrn9yLRa9rLQM3M8JecgtR4efciR0IUvqm
L0GbYq9nC2acDYvwYgh6BIcVIDb27ycWJ0yIl9Kg/SjyaKjsNBVp8awklbTcDpUYvYJALhcPZpHn
j8OYaZ01iksd2gwgkPj1WOXjbZHEyvKgxYt+p1fZMHgUGQlAi0teK56MmudjKNVhDIZ3tQBnDAVH
so1XDYin06npElue2sSwMm1IruJyKu6QcFJAyuN6bJQr0yjG2VcbWoA0ZOkE4SqORfFVAQkcvkQb
pv2BRP0MfU5JggpoTNU7JZxooDehcFjySoRiZx+nhyhrTBPCywlSiqlqs/tCNJervAgNj6Qzom4z
RU9EaL+luhR7NdJtzD4srAQKGU9gNTQrmSh1knwZ7FDSa5cYOXoVk6pYrTyqIP4gP2poS76FJEoh
y60w/jaMClSFXbfVGN1VQ6Qc2nwyUbFAK0/pNGsCUVf3Re+bWPObsqo1R9R6sbLMSRAir0MTxLDH
rpTR2TZHFFrzOMrvpRKDp+AbiYuj2cqFDilWolIH/1slQOOzhWJ8XWlG5M/q0ryKlTAUUPcOo84r
wkq7m4YOHrelRtp4ZdYJyU1Gm7wGr1ZS6beY61He6w5CIWBRBSuLtER2nmThA57y7Qe+U/uIzj/U
LsfRpJE1NmPmoF9WPaiLKl7Tcfqp1xJE7rus8OJUji3DmKQjxQ659WLMXpiMRyI0t+2C+SuQUREv
lVJUOgazvYuUCVK0kDfvAGyw6BC+g6HND83qWUg0rCGHfJAczXdKPaGei6EDp9GiypFaLXFVeXos
5zqurZlO0Wx1QD635TJCyoESKtqCNOVeqg317OLMQIl6nojdlQ39qk00DYZRE6y0k49VOHfeItet
3dZUtcTOtA1jYSqYVtdVIPtrX0oS2tqg/lUwcQhBph+tKQ6O2ImQy6hMjFuJMaY88m5xezpWntJ1
EK6chCvYVfy0RQsvUVzUrbywTfwiBnFZ2RoP4lD2TppPr0UeNo+9rkbYBpD9Qf8vOkZ5OPlxRA6R
Jv7IFPOb2kEVtgbY3IqlKjBAbzLoLTR1w7sIlcyxgC+u5CCbo0dmtBDkY94IgVboeHk3fRdg6PbR
rCoQOmkFdF/jTP66EMMobJTbgGGCWoGDz2jLmeRLZkVtpSJQ5F3S1FEasIxXMaQSgXmT3+pkuO2h
MRv29Gu5hJ5oprFdN/292NdOYRKnTcvrWYeYnxKW90WXHOVJD6QiOwD4cyBa6BQRaaBUld40Q3yz
ZAu+WIqdR/ovB0QSGttIxNmGhuX33qQGKon5YWz0p6aY8DsKANJMOituaIxP0jCRgy71T3kFxp88
hguZ+rq1lKIAo9Lc3xu61NiVqi+uLgh+Nc9+G4U+UYYXElEftQn5dWyzyp+yYbrOU5W4RpF8CdPl
K5TIDnFR9UEl961fL9ldVQmKrXaqm8SGHWvZK5o130t1eAQbmJOIgG9H5lOeTdd9FDpGKDpaGd5M
Esa5hFy3ZWPGVVN/ilBT7mPwPtHBGZUQQFhV+y4tUzDW5n0rNqorK8JolUre2HXV9hZdhiPocSEt
XyuPMZXwH6DDqgfxqZA6i4YAOdIc4zey8Ipziswqme7ihOZ202GMUyVvMhX8RK7umwrsLpXuL53e
WGg8hXZcpMbtBClcN5rll0WRPSKm5U0vyJ1dRxL4t+M4CqS6E/yapH5TkNeB0MdJjelBpRj5bYy0
ftRA8W/FZVy6lTK+5QJkN+opb50pNnRrBnLRbcP/Y+7LliNFtmx/pa3eqWYezPqcB6YIYtQQUkp6
wTQluIPjgOOA8/V3IeU5VanOrrr9cM2uWaYsCCIgAB+2770GJ99rAllieBPtOVyaIxdDfMIsP5Pd
vO2c+XZkWlRVb7w3NOi+w/tbBBFMoVnk1nUiMXIaAFRtAYWDZIzHnzRn3HCXP81ltzWW6gZ6L9ua
FQ9+WyXdsGx8aqKXGNUOEnh7qjV25C66wK1TKGEM+s7mtoR9qMpDrKOjxUfT16CbWAbLaXG8Z49h
qKagjPbjsYSwQEo4Mot9+03ZAO8Vy7de70QCt9zybFUowZaLswr920G61HqfVI1+WSoE8rRr253O
LDwkG+ZkmhEkOgSxqyE46gSY3lzoN6NCwiX39spvnoWL4gQ83t4U5VuN25kND2BnNB4EJMNgWaPt
mSruIdW8yX1ysLv51BIbo3odnP1KeyhaC/Oh10ZVr04eq/bN3N0xV3/gRlCmmtOkVYeObo4WdBQH
hQGkHZwzC1abcHDEGy0nCdFKP/QZCIDtDOKcKlmzHu5mqfSD2xVXnedtbFLqNwTcWplQf3xG1FRc
17glfTJ7rKRHOvEJU2FlQoFPqCBuQVeLexiwouuOmD6KQKVd4TSRRnWsPmjxIuuq2QzM1O8xnBUW
ROxVaeyo7/T3/jjkgCjLwjj3Wk02nphlXJqomzqNsmMqapWKHmY2jDZGVFLYn6tmUBuzETnM6LhH
yk3e92h4OnyXbU7rCMqcZGMz5keGCyaJ39s8kcpYkJXy2/nR0KpZhvpU+Q9CNsWzhfx/PA2GSmxv
bmNzJdxUqycCa+H0zSxB70C/MWJbr1niDZOeMdMlGYKmb4Yuc5hEW30XLT2MjCVjYCOXdU33pMDY
PHfWm1QKBs9N4RokcWkXxExbyNMSwHwaqcG6jokluzt4dIPjx6Qi4cw880RkV/C4h+Fo5M1IkjSF
xlCEcfEUQgKjtyXsNFpAB3j07Y22FA7ollYOp3Lfwj0r1KYvqioZc9ih0n7Iz0Eg5Fs10P4tJwgI
o1Yt/Q3BSHIxAuFubHeY84gzSYYYwuRNkWKhithQ96q5Dbmn2BCZwwJzb8iJVNFkIlboUakKtcp/
bUrRhpOGduVBStwwvDfpWEB7EOgR15NxgJpoVmjiNCofbu/ucsOr4Mpf8KTa1ntlxN203JzSWgU7
suj2tgeOJwyo92LCtTyE4a8JoPJ06vo+nS1x8YZ5SqSG9QKEDOc9k659KZbCzjpNyxOvCwYSggA0
rkbnoKYgKjdufeXXG5hBXxBD4Nawt9yRWaF720ZW/DAFWgfV0SHftnNjvOm1zq811zhRm14T29/o
zZJR4WzIkCeywlDQtmkjtHC0Ua7txgw8dBcegu1lLJfv0sD4V0xyA3d6ErFqslIx63LjDr1xLRwb
flfK0xPMGs2unAfAg5e5v4VuoNroDlU4eNnGSE5fFuY9a643xYQEeWT78wprnmgyW6MTB04/77xF
3hsKwyGi4I00iwe7n0jI7E7PWl0+5tq4nSju09BUUc6Ga2q1J4oZMJgxvNbaRh9KPZFdIHnEFvoN
ieIkqJonY0WE9MI8E1XkIXR+BIb8Xmy9sYKYqa7OheHl2aDbPSIREDWtAvXqqUFk5B2p5oqQ0VqL
tFJcu5hBQm/kPRSjSjNijdirYdrWZQNfR+g9BF2MqfaMekVaWPVGtUUPkRqZLn2RzBPsx2GFEhLq
HoN8leKEkY7h34PV8lrk7XtV2E9wht11UjsbVj/GrqQyaapcbNiUX5mcP5cBv7JJBZCxhlqIwMAc
T6p2E6Q+ZThz1sazZaB31XaTGnm3qWDfDFl3qYW5MY+HuuX+0bA0UBsZQBm8bI91TgAcXQV1BtJH
NQXFGg4gJm83EweL3fKTMQgQlNny0bC7YZ8ruMoHuU4SZXrNHQayfJM7KLabPAnsfOe1ZWzn0tub
Qy9viQ2lspoPWGnAdHtow2Zqrt0qz58Lx8EQ7w9XnMEH3qzhbVgAhjSYtR/SuZi2VM0zSvc0kCyi
Ayd1VJbTHEtAOWiIwKBh8aJyyHdPndKgM1RftbO3qcTb0ne7YMCK2BJRYDRbuE5FYFbvweXeTf3y
vaHFCloZNj21BdwKJiM1GXM20q2xyKHVaZ4bMwWuKW7JfOMR19pbhvpu+SqavEVEutNnPswRiUQa
u9YlfzKk0PZUzyHHxowlMaepT4N8ybzJJajJOiQ27GU+zUy8NbPupUyKICTmskRFhSXaItSDWiQL
YHrvaQC6EAGNRqccFXLYjHrjc40avb7H2EeXDWJVd6u7vRUqqtYxSiCoCl135lD4Kj3EVpgz9RdE
r/yxCxpvjmnr5FE+5cxOZuHOKWZyo8Utn5ytngt1XEpnODDaI7geDTcp5nlO2eT0RYgn7IKR4I3Q
HIWAPhsRoed2iSWLNNFfsNB0x5Y+d0NAN/XU5htbb/IxrDVfvguv7e4XnbEloqrOn6228WgkDQ16
qVru1jQikhroL7LwM83OtaRryzHBIhMC4q3rbnjnQL9Az+tbpAWsDI50S0gEXFyQIoBNumMrCwuD
SQVwRhjVtQ7qMgk1RhDyDAPVi8gW40QSpqv2ap4NhRa+TPUFye4+q8vOcsJaWNO9r/nlnumCnqln
1w817HaPtt/n6/zbpAEYJWfhNNo7Z93Kv5jY6EWOCfK4V1o8BhisAE9M+cONr89+6A0SWotUG/o7
ZVoTQzw+mE9eAVWdENg0OcXuYM/Pekm0HrMhB5sJ9Pj2TjMF/VbQOT8o7s1hb7RXXOuK1HcUVrpC
3PkesfeBx+ajhBYgzAnruc40LFATCn2gJTKaQECNZVLDHqGw/mb13N+4pBwxnInZ3El9hv5TWUN7
Q4ryRKoK/Qwa7nFhVca+d2on9dVIjmYHwWolPAj2NmV110+BuWVFo+ICzS8hvKzP4LljJOuxtHBZ
6e/bkcg2GqC6sS0Hr42l4QK4jNxweRinERB48EZSWCUbAFLqmgotb+q+m5XrQ1bILurUa/h4AGNs
svfQdcZ6g5FCu4FrW3XvkxxrdUXsikCJE4051BWiWej4NTcVh0NYGHiDi1W+i4VGiqQABuZSr3MV
cdCTngRkI+rQ4CCvIMHhIqYpbV4eiw7TTuTyqTXjfC2JTj0Euvspf+urfsB834GWQLg4SkryO2fq
4MAYqAqG5a7onnvHV3sxlnPiehRhS6Mvw5uJJc9lHMv6vh0IGSMdK+btxH1onBQuknJKBvNBWLV+
FKNN4nZQGAuxIDImJAECFSIKVFHRVnAIDib9FORavlV1oG0H0ZkyRBwzAodXLt2BeEYQ0ZohOBum
rozFMFV7e+Jkq1mmdXSKyoDY4Cpu4HG8Ad9Kr3ixc0/bYm2LcWB2p+qAZ4xIFIJFJ6NdeNLpNYTz
O3+4uC3Nz52n2gtHR32VHcou82hoV7ZJ5S4fKoD4SlHFjcNhb0nItBkxCu0CT5YPgUtg0Js7Dqpt
iD4Pfd2SsxKqckJqif5QOYG3t0xNP4/zMOihUba8WMXB4I3Q2upb3Uw9cnJCAx+O9PxRzqMV51VZ
GqEeYMhEUsxznqqF+gfeFzoe9GojNUG583ZGaGZG0HccKGI7LIULangRl9N9q9MqnXwxvHM0uL1s
bbuLDF3pRxIMAqUFNotXai7+3p4hNxA5syefMCR09xKd+Nw3dgtAUtV1ZZJbrQbfNCLEFqEydIEn
7BosC1FKw/wryGpMT1zYela4sJTFAGfEcCnFSFsT2j4uDZ8vWuOx1yrg7XauILIVdjDcXkLEcuph
LHL/vbWqEYsFo75IIae7oa3nc8VyguilrycSu7Zymv2a38aM1qEooiHRDbsR2l1KajdzhCQo3TvA
HAwH6Pyye7jHTA/El7AIKboazji0M3cuBjZ078mVVygFexvfqwVsW+u23HDkbjDIOZU8mu1QbvXe
5w/gaSFUDJz8qkcQ7WH12CB9o3kwefVoDuKqXu5MrteJEzTtNZwoxmOVG/bjYnnljaPVzR2vhG1E
KudLgCnP999IXsEbC7q4iMUJouzQbKz+QDsVyKhGYUmcNGnLTTBb9GQGBmT+tIqSCc+goomaVK9t
7GYSp4ZAISIc9alPdNhf6MjTzZDbEB0gL9M4tNsSFqvfHWBNX9mIHAA8XfWuQp4Rs1BUVp3EPNzB
1TBcFnuKWEGtS86NZYjQamFxCsKs3mypXWgYcaXPMePkmodCwmB27qVdRkRXCPcpyUjVNRsbVjp4
SAE8wUxQ8zimQtprFWzBWt0rrqwCj+hWM2yKZAmgQL27qwsgjQ9u2zPzXEEuoJnCFtN+OcRIs5s0
tVqDYOLyW6gewnXL7Ezjth7Qx7tNPTSeFweDAVp0NlkIi7//dab/F+Wan9LuXwtgyuV+x5Dob8SD
rF87+63Q/gaA9YtTwJEcIohQZQN36auEqW9b3AwKA3o3/YtuILggiL3T//Vl4OgBNKNtzIZAe/1c
PRCN7eQ5hZ4OCDChHPHYMaVYxd/JTPyipoZCmg1sBcqusML6UpdvS+WMlgGK7UrcAT4urpL5JThp
9yurtwV3HLFiBBTzX1/cL6pOPtAhuuGD4w15ga93sKqLyZoJ5tsVHD7cQgAiQkAZlVuIz2z/zuLi
l2fDFaIOA8gcrCC+3MvK8nNjxHABAt0KsLD0kAGqghXGxk1JGf4dJH0tCP5cAPaBWAYbyoWwFrhD
X0pNNWu0zgBBPsSgxSsV6vxoDG8VsN+euTfH5W/qouuv/3I6NBI4nRqowepYFP7cUkxrVOhSgJT1
DHozbbHPHXb0eR0Hc4eMGr/962e3toi/Ot2X/lUNnp27HWvCijHvO5jMIvO6adk4hjbdlj6S+U5V
WSdiOc2ukMhX/vXpf3FzcbWAIkKAADzWr2hEYk3CnxdcLZIKmxHLgkrHiOe6Q0yYc6BGvZvN/m8q
3b++5D/O+QXplGtC52OOc35SGYbtlJbb4e9VM/97BRg0aCDdYbiO8q/5tZ3qhjno8OCFrgIqPQm7
Ga7AUIrt2EHBO17u3S0k0v4GyvfrUwJ7C7gFTAT8L23VWqxB1gWK205wlgKUEOvlr5/XL1vnCu79
cYIv9WU6amahKVB0JKTvDe0yF0Ysup3bXjNl/01P+EV1GRhf1MkgOw4dq/82aPalbY5mXrBQ3xQn
lSwZHBiASYtXelcfrQSUCjJzXqZ9Dtb/+ZNSoPjnf2H7lbcK2Yxy+LL5zyN57bng34f/Wr/274/9
/KV/ntv35nbo39+H43P79ZM/fRHH/3H++Hl4/mkjaQYyqGv5joTwu5D18HGS4p2vn/y/3fkf7x9H
uaj2/R+/vXLZDOvRCsgc/PZjV/b2j99QuAa3Gh3iP/98jh8fOD0zfDcT9fN/3Jak4sPzr7/7/iyG
f/xm2O7vK/7aB3Z+5cTpaArT+7/2oOmtSHBgZTF9otNjzTOU//jNtn4HUwkgfwP5LZCfVxCe4PLH
Lk8H6soHm30d/mzvt3/9xqvPAevzEeG+/Nj+s9bj57D8p4ENUwMobDje2gXhTv0VfeSaWFQVDVnu
VNudA/PdVuauL5tr2huvFJItyKK8UsfaGz68BgNrD7qKF/q5+iZqjg+rW5MiEuWwg7Kco8E0ElFh
Hka4TC/lTb6ASgYG/NRMG6cm9xUHY9zXUe8wkJBzc7p1RjonKFYGWFoVmQzUreoBcpyaex1w0aDC
eB56nXryubNv/PyiCAYk5mJlGixWXPrim/TdOOD8faywtqe0hbrqEFwQYt0yrUuIq21HLOiR0eqh
IDU+ar75zUBiVg7WYTY91HG8C/e0C0iM55yhJOYDECvrrfS1bT+zR8boS4PVbNTWr43op7A08zWx
yt/VBPqVAxbScOoCSGa1bn+p5jy14TQLKDKqqXpu7qaxRsGrvxk845Y3JA/LuXpkSKS2dL6eSZkh
LWaFA5vCkblXhTHfQjKoQ07BGSNHWAiMkUGDh80dPLwnHVQB6Z9tvC8co4RO3XCjCW1LsYycmHfP
yfJSUXsrUEKX0JhACaDbaOWaIMu3QYvjil5YWIZNt53oN1gm3qNMuQtU/t2c+E1t4Ba2c37LpvHo
1ihgLS2NZ9igJsyUHRAXelrZ9MnWu0jvsXyrKoF3c6T7JIes7UjZNeDKTth1LJpVdz/WOZIfvrdV
roezcCudtHY3mEPmDNjj24AIWOPWNIWMchhnRr5AbWfSlg0tjXPXuVGAskpZVlE7s0wuLwB5YQVR
ohhheeIKnoeHuQAsoO7xhBfR3VMkHFD5TJSund1a39cU8IhSM7bSQbVg0l8dDicgf7a7ELqnDqLl
/saQ7kUP5ElzLvUAJ65FxKjWida/IgV5RK7CiIRo3gt4oIWBn9LAAQvOZ+8L65EutZfnHhK+rkcg
08L3oNnD2x0l48iZAGsYbJXOVH0LqHUYmL2rNDN2ZHGFmxtKgTycpwWhY2nfZSk2NV9uC9sBKEmJ
Nq6FRpLOf25MFdtag2JiV/uxs6be6ikeeZN2hrY1Rv3bWHf3EIvLHI/fw9nsOl/kUZnNjcF9Ek2c
3ddeGBjztRnUsGHXlls4mWwGv74quBUvZECwC+Jn6LW3qCIgS1iOY1zadMeQaBj9HoWfPN/qlZY4
pX0IzHJBabFp4w5JMcsYT5WBFtSbe62srscgT3zMcJ5VbnO0LCDI3ke/2la+kZC0VObBIHh4Xu5f
EwNgmPVhjH3iiTzR/BG5h37YjF63uRua6VAOE5yhgEKwgImP0PMfNTqgDFKHs6O+mwY0DExtq1MY
OLdmRAR9zFv9aZJt4k/mAcvoa0PNiOOn2gq5ZGHT9Ydusl/b0doJAkRM4GTtwD5+aAFTNDV5Gdi+
36vS3nm1l/W1PLAWGQNUkeygfIGM6AWudftmtF9Gou7ysk7sFUejV1s4A93AXvpW77QtZMC3KDZh
CWiXL9qE2oFThLo5P/HJ/z422nnqrJ1umnvbOkKR9kK5mwG9+9QW5aaHXwGoVnvH12JllBtYU/xd
uPAl+Pkc8Z1V9GfVvYRSzs+RMwwpiVNM83In/XoKIRV1zrv2ATFkG63O27ji12luDtRz0yVvDvlU
7py8iykbYz65nzHETyHEnyegr8HLx6+BUcyKfQV7G2YHP/8aFnRTh9qafqdTxaOZof05emQVuRa2
lbPtRg0WC/VB8BRebGfasidmFPtW5TveW9csl1cTbK2Ghn1G3P8Pgpv/MQT6/zCwQTzxl0FN88ab
d0GAvv2Mk9Zg6OM7/wpmjN8h1oNFM0wCkG9YxbA+g5nA+R0aGLDGssBNhIfRn4IZ5/cVSL3yBuH9
vIYsiLZ/BDOaof8OrSIIhCA8wlFBp/tfRTOe/zNKHPhRE3J6MDJwIX8O6ayvkT2DdHbjdGvNzliu
0yMdrjlxo3H2HpZ1bToHRQBeVXExHPCHJ7BBd3L9UyMFWmCGsUkytJUWl8TR44kgl8doBYSPKwu+
8xRhMfMwdLfGSFAp0bpmB2tTk20h6vSvlx/vfvxpar/Z8Vp/8xlUfCMYbgGGMPUAbfik3VFhp4IY
7mYeV61tAOaaXbf++Xg1Ow7bEUydP/Z8bNfrCQOgHqLa8V5zKbLP7368/z8f5o9D/8+f+TzEetI/
H3Ld/uXPQTSpw9doATSATQGUldZf9nGMj1ddofmw41hvyufLj4N8bH/d/7H9x25Hr/Ql0ebmOKFM
bfr8uxzMU4iYwIpbNWd+oCNlYl7a4kIaYMJQHdzuOvsl2vmEheEuSUo+xAdkB700CRtUcsNQBUGE
tDDfAh3ebEIoabFthnmn2KTAw3gpxLUyxx6zLEsd+kjkEytdALZQSh7K9h3YnjGcgCEr1vrXGGwj
5tpJhEpGHK3nI6UTJYdDaIouDDebDDCMIg6z8JKlozHG6UVNVdrpbQR7ihtwDlI7kE9h2krvmF0y
TbJTdj6njeFvj+cGpZLj8VgPD1qbR3o1vusNpE+bwAb80T+wTib5ADUNHaB6FrxHpyRhpXYVrRPq
VZgcNqHfsDTcZGWevyD8zDeOU1x85e19VKbCJJnhCZGEm9DUXPzYm6xsq2i97qJob1R742vuY6Uu
nTDmsGx4PKtDXhEaZqxbDlkRmCfXETE+3y8izM4vqbSaMD0eU9qMYfrwEIOBgpzovp/sZOwQPugL
B0h2SQrP7NAeuAMQAXlUSG5X3ElXvEDdLveorT+EchkfjdZ+DWsXExEZcRkJKv8PgMWsP/XmcknL
/LqBXHl6TnmzXBrUKzDxqgWFS+sO6Z/XMIPYxDm9wa2XvhXhvj49paOa8Qu7bkrlnFlFeZi1zou7
4mEeRZqeA33J0qdjOtX9hofHfaxYm8Z7gkIG5StIix6Eofa191KihJLmJksaM/IAOOigwhFmmS7r
DR52hnzCIZUNifJRZmrZNXYGWCYiXuntlA/MNVxjJjjTZWFhI2rxtDhslwozvN3HHVDEmT/0+ywr
wrRkTpxm5xSAvSg9o7A1J2gUfnGcTcx8RQl8qj9CusGFP0a1Cp6AgXCRhJyJK/cZCVOta5P0fD4+
HY8mC6Ljw36/p/2U9HgI0N/b5+7eBr86Vn2OtDnsqADijBZpM1xOeEn9pduk58txcOZd+vR07Mr2
dHw4SlbCuvxO8DHLA8BA/agnzr3hnkdrCcMVAkFddRdigTRsNyipWwlaVtYMS5pecDFdk+JgdQ2m
VfpwBOq0tqt4EjQEnvoCpTxon5ZARNel3FcI2JBifM5Vc23wb5o1XY+Cb2pTXIdh2LjGdbbJchY8
ZPAEQ7luSJ3awG9Pq5pu0svT+emIRxm7c5+mexgchjqCasluK5v3OzBgb0WJtc1U6JC6cN7dTt3w
2t8ZiMttVCz6CoBb8zb+vt2Oi9hud7e7ZM5FUkTcbVLPAHul8FbQYhvZwHYNuhl6FVC1izgRakS0
dE++J6YMYWcKkQUAPxJTkQzQl61rIA/jiN1k9hin1H10CEOTzFu0b2SKVOzm72GBC0FEuVtv2rDs
IZKRHtMUCkOxnO29JN2hKXTgy+kNz4XcUg/1/7x/GriP7saWjeSQG9GfMRifcbMKYuyzmwydx0A0
lZ6fAB0iO3QIB6rVhXXkCqlgdyjGWBZWSvXYrehmBnU8TC8pJFXQHDE4FGlJ/GgMnBNg71cLn3DX
oYJRuWunh59ktATqumqmFMZYeiymcQbW2diAx5roj768FhbZZeFNBo/esPFIjIGvnWq08fMZun93
hfvYtNVurusXC/iWufkehTbqiRGQHzQOlwJpenuPNlYH+/AGi9nmfr1NKWv8qzRN0XbQkVNPO6/l
V4xGC0Yj0uunuRjneO4uecDfyi5e5eTX/8gE3Icb7vfX6HRaF6E2FWamCg4prtZGtSbNoG2GAw9u
Ujk8C5QXwzctTtNjPfa74/Eh9We6MSMLQ8T5GMeKd9t4H8cUSHoiWLKYxr3H9ZiVGGJgSniPku/L
uCxLaFtzZDXFxplfUTb3NKwKObvJIIpibXF/ivCCpwg/S9z983GWJk759HCMrUbuiLYcxm8gZqbW
KAlYACTmkH+MSktCzFCwOaIVSlujvHg8gBUKVF/CwqlvoSaKDuCNZ0MADZ0kB5TNH8LNIbP6YRfe
EBkk2U06N26Crt8J7T49L72Fi5XojHxbdOZjQ7UrbQBaetIf7RzzgTXAS9cqKxVbrTyuRdbWrb+F
wC21DxnEs8fTx2RaO2g9Z9gwXI7okgscC9DzY6LhEnsNpAEzGrkHV4zlvafyKpW0fsBvgC5qlmYY
NzsMWKczZlEvPp4f0sqt0vgB/2It7UhUW+6OBaqJPSH3ebU7LpjywSCJ4+MMufk4hidtKL1YK9EO
8Iz8MQJQYNnGsbCyEtVkqU8HSmKsUC5uD9BS+6pRkAQ8q9kpPv74UwaTGwobIOvKsRHoGAZrdsb6
mY9XHx/8uvnvj3zuXTc/XrHPIwwKUDqkP+KP0OcjSPx89Uck9bFN1vDpT+EVHEjzH5HWn+KrPz76
EV4N9ggMHgw4Ek4Anwyt9exAZiCuW4O5j1d/vPex6eEnoGr578987P789h8fhxrpiw3dCsBbpCn2
H/HwhHzij5cfdy03dYC3CQEKGoTfrdMPCKzXGLhcyJi3kVcgj0AaSHOBj1LDmLzlO+Cm2IDZCOH1
x3YxVN/KbukRqTvwLMCjgtKADQNlvR1DnQ1lbOY2PBMHvzlVnHsh0Hsj5IVcgKtsI5N+txxbqfOT
LDyQbRnBgK8KcCF61Jf7BTN4I1E+WVqxbAsbRJ2i1ezbvJuMm0DdrDnS2493mpJZGMPqavfxnts9
6T7vTw5ZsWBkOdp5Lc6lOYGgZo5I6uVcJkyxCuyEOhl14WW6T8GCXBWFkYFDegVqoEs8QuE+rqa6
3lk2dGN72y1vydDBk0mpLnMtWd6y0amORmncuo7ydotfDIBMFdbdsCdkmO9qZ2juilU0kjbdjNXB
HS8M5wTdJh240zrf54ud73tUbj7/fLwXGHyOURTzVr3a0ABi14BmAoTvnPVP4Qr7UEzfajRkkTrN
tmuxFmLMHW9rR893gUTlX2tJsMZlxr4DM+s0U6s+2op+twGGQtqVjdeYDIMd1YlIcJeqZ+pfe30x
vgB6IGJ/QSipk0Ce20WFbt+hdtxUwQVIEf3U2sHtx5YOQNjtxFHxXfd9/sldpEC14Fr3puDiV/SZ
m8I9UPusOwoJu8DnyPz4ejYI5O+Ggi3JArxAOq6bhtFa26nqHTC7sKn5jXEoEaKFyIinPuDJ12sl
6NopaGqPA1IPBDizwKb2zcfRXL9/NHLTOX6caindtx5ksThQ5bVmm3i4bQF4Dmjs1YFrBKqaTl2k
nIxPxSyc5/XFUnvO8zyLJ+627vOCF3PRzY8NfKMogw5CTYl77miQn4gH5lc9BurJtpcfO8S6w5bw
COHabnDBffCb3E2AWTIOcgBBaralfij5uFeWDmwmvZqIU92TtmRX5mLcz9PCv6FMamVIh9IYwBcE
2fN4nuH+dOWhngg4cdHFJqH21cd7o9l6O+Lm9x9bkjUxcM78wrvxZBhEux4n6t1Y87DTUBa8IZ3Y
Gu5in+RYmrtx7g61l1unj7e8xlfbqUTxd5bkyXHc+RvpsX4aq2U6N7XQt4VX8gx84XJHGwlPNIQd
k9RRxjXt5eCLJU9qtwluoW5mhHbneGdc2yUIFhDphtJww8XDU8v5WGJJ0kFHqiR1iV/ikrRA5eRz
Mxid8jRJa+d48N4rc4ncqcFsoBgHHSnr1vhmC0CVRB5oSNXW/hVvGIxvqrF/XsBZDANuF9fSc/QD
HKYBgl53AOMB0Hcb/B++rqy5Tl5b/iJVgUACXvc8T96OY79QGb4gMQkxSfDrb4NzTnLuPXVfKCS2
E5sN0lq9unu9Bn5Z7mrEK0PL3ZVIGXtS0iXHIUWlHRIz9vQdgee9MBdlGvYsUQF4Dpv5Ctp8l/t+
UN2ShfYK/QS5tBnvnlUEdYwBaWXPx6J/RmkXb6yw4WqwWuwK8N5XlFXwx8rH34c4iuQ+9OLtPO9l
o1iqkt9ZL/jZRlBf1Xk/fKgYXeg764g7H2t+5p6HNgMBXj0/7wustSHo8doTL90YZXsTx9Ekk7Eb
0LGzjcXajFAEByCq7zUY7tum1r+n5vkmLUMEaX2xruuwaxdd5gVr5lb1YjB+fep5/wFv+3YH5Ryh
i5C07lka8Ccz/+K3et80YfcC626xNPAaOIMTND4aFj1J4/H3nEPiUbMhOThCDG+d9BdYPoP31mmA
FJsUNYikfSgIDBbMttULDUm/1ars92Ed+AfOE9ZsEjTe2ClwmUABTRjIRohEVFvabeOW+vznzHO6
v+dYbop11jbAaFjjgnQHZcKxaPthpRCsf7iQYLU8G6+ObDdg26kGfd9gYKZqYM0+zckqQZ+fq+N1
2eZ/nSmf5SuvAPpdRxqdsIVjb/NhYFV7Dr1x0xbE3vok4zsDTvMyB61rEdKufIKM1a+hqfDPGZCo
PTZiZzeGHrmA/MNWQ+8ulPEhMcSr8QxrEa6aLCObeajrNtvDbxzuQp2LpyuDAhL9o6FqimIIiOb7
ytLwHbgwv1cN1xcNfcfnvCi4WBZOPJwLT9JHLJqnnL6HlGt36TMCCZRgp4FocwT7uwFYO8QvPoEQ
isVFdQRRDT0HbQgCvhO+qE7ac9bRCBoKqd85vFvAL5b93tH5C3KlYoPSmvxa1kYvTGX1hfdQJrWp
XVQgxn71ZKOPRsQQu8BR/YGKxjc75g8XhZyfUUzPphz11xG1AdB3keFlTQJ1fhO6GzBRf/i8Mdu6
DM0Z66E9z0P0Sfo1T82HMQ7tjkBxy6GvdGDG3NH4LviBqDy/y2mAJt/mxCS/z5ciiaVRRCEUFCWf
kiL6owqlPSnF2QsErdAM6xfjCQz+SX107QviPDqlmane3KgGMzHRT/gy8TsaqJxDrtTDA8Kkv4dh
V+2TobtMvum/IkuXtA/tD4LccjEUUYOkWX1viQHB3plUEOafnFpIOLXqngOzGXZyH8qvEQ9u4o3L
3ASaHViRXQ1Jq70uvghH8QxvNVKjkucqXuRQFC0FoD1oW8vhJqnKrq5q133dP80QVO+hJN7acfNh
F5hKv2cRSrRppd9A/t+hzV3+LAT9ScCEuYVKQxUY3kID3MJHGR1fBECnbewwp/sni7MYqhkJTmTR
1fcRs8ek8753zdiuUKby3xwtybJGkHSAxsl7q0dxCPpxm1WDOBgQ4a9+XjVX643yCtEmKywotCCz
rgUN+ucQjrD3DIpiKzzZP2Vmw104tsNyvmrqBkJImSB2gmv8koRWfWvrceVD/fyTJwROMIl1nqn1
IDdHbHQQxZBdYSrRLQICebcvK5TcunaF563c+9MwSotvMUjbV/jWORfBo3eIlQ++J+pzwpMGgZBb
36epwK3rs+hYsgvh0cu3HomGpdf37mnMQ+c08BwRSgMU2kXlr6iw+psbF4V/G+ErcPOnM7Q6eXfb
dDz8mQdDuFvBvBX9gYk05CUu2V1kMf9JoI1JfDq+B3qq6TnCAXbB233ax/VyyJ34+wBqB0SJXxGW
r/HF2bNn8V5BT8FW8zDHLk2hyTzMo/lQYJeAgHGAj46pV1Xs9GIJJIlubQtMaH6uB8PANoMx7wn7
tXorsOcOTg06f1KGm2pylcghNlsjL/BOg1sMeJtFvUlATH6mgewWkPCDtl9BNQi58LPKe9QBlQh3
DdoQPGvXZjvwp6HhtO2mdknxVnsyWUjFnYfTQxKuoAZYR7bMvxDolGv417yycUxOrvXMAimi91pQ
iBkhGl8EkAs0K1XBKgTyjmhlIVFHbBYPCOJoshDT2TjN/TlLTDN+/PkceN4HSJkh6P3XR+cPKI7G
nBCnHCLju8cm0HJFnaJepQF0SmI6zGcDTYOzIh8q185R9i3kzqilrIB/IgrEt4zbWKl+J+3wrQby
d86yAN7RETxcdG9RjZ+G1suLBc87vWep8a/zAevNNwd1kr+mXFnra6hX3vShwGK/hY4p3AJHK5a9
2xQ7aI2aB7RW7SPlB56SZC8iAmJG4tWHoC71biBIyHldqjWPq+AFZmhopxwb/q5d+9RR4vyK6GsX
Ode44qgFp1ENXYR7ntOXf4881nqv0FkGm8RH+g1e08JB2zEYYgSQv4CIPWzwdQr407nyPl2ds6I5
U6os/f2JeW7+RNkgPyfg6Aa8zPZzzgCfiRNFDnybcwbqwdHYVm0CrztkFZnEOz+SYAQEi4wiry0E
z4kM1khJmy2gICeql/HYfiR8MKekdlwEeC750lQ1lIK+X63nYZGX9YpXTb53qjY8swpV8U6KXQcI
/133lVjja+hOKh7GsxMZhAZQZn34dQgQUYZIhbBZO1luobFq1SMqCm8XkIFvEeC4L52hSMibWP6M
GrnzB6k2LEYooCRDO2R0V3rgTSPrDG3Jz9QEdD/0MXyQgARdMAe5KVTpayLTaA3jC3IOMn2tk27c
D25P+23UxnB9EyFZzlfb/JduYoU/YRguOiyHC4tBlshLpSA4lpqClxfZSzlG9QbvJpIQ9HbaY/nf
jH0FcQWEzp8HkOsrvShTzx5bza7SKcpjEonwNBpzCrTf4YGbhmXWnkYP8BRk4MsG0fOyiUQHbKyl
wfnzlOQXZ1Gjd7FsT3Wroe31QMQ6zwcEO+rcjOBABB2KUNBHLQfhA/vTqn04zeiuGWD1NTg+zcNr
ISTnNYKYeqz9e1+6Wza29DUpPP8+ULTOcL+BbgO3iyw4ykGoS967fNM2AVoXUvEgCLSvvd/TV8dP
HwVMXK6j4sHFz+IvxiH3+bqe1heLT0fTp1MxCXs6YErk3PjE+eKTcbwgMc0RmI30jkITWyPJeeuU
r3beFIOMvGBw36O9izrkFG3StrwCKF870wtZTS+kspxt4OyRrua5GFYIEUwhHl0e/yx8lJJqnkNz
YqxcWaRj7sLR3he0U0FwL+H94Qv/XMvUex3iGO9kmq5BPNnpOHLuLhwEXro02zOZ+W+yHNsD7NPf
k5G+Ehd4hUJGCvhgg8JcsZl/l/k3cPGIFHnV3iDm8Y6Bav+h0MGs0bWj3rgTXFFUMFGZh6L+yJyq
vDulP9yT5jj//HxAUUYva9boDNYI0YpC8OhuEmW9LdgpkGAL2lwbXTfX0sNKBszuq4JZyNXglcIm
NabgV6rcus+wCsydML0ewTDoljqo1/MUmsW5z4aAWloCQV1TnYM/pRzYeMGYYZFnFQtWCejT6xzP
CnTHxXqodXFibAjPnVJqlWDJ/KZLaMmTIv0ZJtAkdA0DKFpIuikVMnI2QHMgaVbeKq8vb7webhBw
nAs4bvx1cKKkX5ehBoSq2ytWmuznf5wAEMg/Z0wRbmIn6XdkwIMEfRcoPtPtRHZFli40xrs07+VJ
lfoXn17Y+dCB3nfkvN048/s6z7WQQF6qGkVJV5Er/InSdTflFNy4ww1tFiEOZc39c6rPyj1E3ciU
oLLGMS8/81tY0+TUP4pwzL762JmEN3xtRVockfD7S4H4cwMVlYYCSIC2MUoYUqWV91aggtsZpp6l
0AOgMQJrDjSuWCuLUnxJctjvjSySGxoV0Pir0juxBkr0MPDldx/1KhWa5N2jQ7L+fIIjXeygioSB
SF16r05WhzAawVAPpbo0FJlBHCGILEIQidqag6Uy1Pc/c6ELmo2X3f1QHcesLG/QjEUhFhcNamFK
N4NKjwkDQiemBaAOh+n1CWp1cVIrNvDP/iGpk3T7rLPDvopYiipuxC8BsRs+5tljnhpLBxuosJAT
MmguswAS0A581oethu8hYeZzBDapgjItd1dxVYsXvwydA61GSG0n6WaW1f2hT8PiFiOxPgqLouz0
C/8GOaE3x7eZcnLUoXuOR2Zv84H42XADNnBTMJc5NhKt0NiQi5VrwXDzS3R7BqzfQfWCjCNLkvcc
lIZrWUT2S59tIywLu8GFkm/e/kWn/5GqLo/zqM+L9EqI3JAHOiiB6UZbusoH0R/9Ok0ffQWK4XxB
Qd288Krev6V+O5mhtfU6Lz1zHkphkZDhMA9B2kSCiqx84wWVPnas3hnuVO/g4S1FF4BjRRy1ohHp
T7Kv8wuEVQvclHFpeMGffu//PvszZ6oWvM6Br+ocAqbA4yOK01Vyip02O1LjqW3TJuRWNNCYdawY
D5VTk5UfkKWakngKUdQ67TKxd+tI3kXu73wDOLwe0uDG1UjOVAFfLjUdPgpFX5QzwBLN9/PVjMDx
OU5Dy1KUMqA73Y2+PvlO7H6VmQwQGxfqjNQCSteKwFKqgM9NEcn2GYLjtiiZ7P+BlRt24njDmNes
xjFmR6nd34c/Qx10/QE7BxkMCq0GFbBBf3Oz9Md8AibDXyc6yp8Z0CK37eQ1povWdlhAy8birUvC
5yfi43WROEVAADamz5w9ePnoiDC/+0yWyQUAnVnbWpk1TPeqSxskZ6KAk6Pic/B1UV8RJSKdRY62
YqH5klNul1Q49BXOVNG6JrT73ATKaSgSX2x4fg4Y8CNI5S8WyMk/Q5vshmKMP0JOoOgCsjURpW8J
4eUuo6zc00T11w79WdHkLIdgEovUOiHgGwwThDqfkcS370hJS3Q/w1nJofmdMKRlJl25g8GPcxxY
a5dYb4evaKkH1SE8oI5taIev6R30TfOAGJmvWQkCgRRVtch66p6I72RnuH8XW0gZH52rEZz2EcwI
lFfle5jVixfRSIYCx/jSOfUVYCXgRJeZbu0rifArDck9ocv5k1k3PZDUvRay8vaVlxRi9fl6Fm65
Fx3kbLTn9NWD1Oxo8xi85jQ8OlPMBLuoHlLvPIFfyDQuWtKuc4LUyiagR86XqyR4QozT770pH06i
sbmqDRC06kryaoDhShzsMxKveENh8jsREcU4AqnsBLAxvFxN3HuvozbRJjdImpqC0lcYtEQbYzrg
TH6/hMB3YuiOiQciduVfcpgHrKiPhBn9F/emHX/Cq8i/dkEq9sS43c6O2ATbBq/qqKNhzUhn1/N+
mLpSnGvRJ2dYBgMemZCnDu5hI+Kab14MhDWxbXJ1ct8cIuJ9IIqC3yEMTS5mCOPNfztTOf37KjwX
/Mk+gbYgaVlt5AH2cHukKe5J+SgVrOzYghKRB5c5KawH+ep4Mr/mssbbKo1aSxdmL2OX02srQ7kH
EN7ssF+7N5V038OaPpJAZq9hVZrlfIYOZWZZqXE8j317llOybwKJ21cM43JO+2cAYJ6jBCUoCW0e
ij7wgG+OMgKH2yt6LD4pGL9jxJvtKOpx71M4swEH6JbwDSvW7UjgPITGby+GLPsJSfJJy14s3N9+
A3i7ebvrp30QrFW9gyCJId7EPlj5uj8HVpdilVMKSTGTv/A/2i0UpfYcQvIK9qzn7o2y0dWXaATi
142zCSUWTMi4MenAd2OIzaFoHRhnTP97XQ/DKvMSghgIGFfeVdmpajlqQfit5oPI2y1Wv26vSUtO
rQ75rg+aco2nWX/l59yPgAqlL20is1OGPeIMrKPZsUTBRskIFM9MVWyJrPmLhpXZYpKm72CEWe+6
3olBuk/jE6Le/kvPDDwbAJ3FxWsEccE1I/hpyO+LrRU+f0EZYtVX3jOUCf85BuGUCJbfmevD6SQX
+bIEUrQgamKCK0+/zWcSEcab6bFektSj8Cfqk3U0bbYRfvYCmcEqZBMf220adkZzRYPyI2R/cAcs
WrC2awQxeKjTOHLfzURBibWCQm2gax+gprvQreBrWBE+vBKVDqsbsUYjyODrML2SpKp/usL7EUqd
vLqjH2xCnZF9x2V56wJaTXTo6EdgFkk1+BvPg4EF6kUGvm3gjM1noJZssnYoL3OowzIZgsYgiuUw
ZsUJTuzDIsA/uXLCHMJwXtmz8o04Otn4cLqAbKSfd1+0w+GaGMHibRTlxmeuPQ+hQLVmyuH4NBQ6
3ec1aB4kdNol0Lf6vetuc60Bogm2ISNJdvO0i9ZTUwnif00b+KcBNLqXjnr2eS0fGeTZwKfA9neo
2ZUcoBIv/JMdibhHfZoCOkPTS8068qV2fbIuEFJu52FVIurqoX4/sqTc9WBq37oYRpuo7/GfOWgY
WQqEz8/hQwEsOrv2oW7hIWhAdwG/9Pnns7SACHyU6luUUxSbgdUerafES8niZgNcia5K3A/UG1H0
iQqht/CDDBeRxB7HDErJfRs0cIucCsNDai+SHcep/sGFbE76szIygghUl/1lDhyh2/IOpSvEJF3o
M6x+k8lV4aOOArMg+AREA7JGE0TVkfgEIG0HP6XIhP0xGbBn6iiuD/NGXHvwxxlzO8I+DJywgPCP
jOmHImH0CgeQapvXJtjlNKlQT0P50zILp7zR0q0Z3O4GaGMxB7GfkSz2kH2Xol/pPGSMBcDQE2cj
7DDJOjPUedIUGFA2eMm7ENUJgIR9qUxcX/rAsXDVyMV7XlKYSyDBA19V8a/BLUpZfoCjbLh04Gbz
gPp8STgp4ZSJRNfNBuc+TgVdn7YJtsAxODVTybZPM7qMk85bBir9Nd/b+TDfahbho4MjLp85BXrp
fGhYFiB8oIchK8jhr10rS5tNyqGZZM3o7FD76p8Al9EB1ClAEZqGcqoOSxr+mkeJ9Ze19e2lKbxk
VaPB1Przrdee1gdaNB+pLUaQBcEA05UKbprHwS2GXRbzb8yOweeh5ey1Crg8/pkqQOrKGJohek4G
D4u1Vh7/WY4NXTQ579etTZAuSVjlRAWrNq07vQlVHqJK5E117WmJJ7ygR5gOvIcZNnSbj+Y8J4lN
GCeLKif9mU4gG8K931f/fG7+SJNX5vMj84WER/Ac83RwQYvDYRX2nd3MsYtJbXYvQYSYRwrtZDfC
DWCzhwKa3abszaoWdle+glnHkNa/ZF3cBvg+fEsr+BWroHbe2tzFRddytLfN2UqUFWQ7ZTpukG6r
cy6lvwtFAW3GHA3Y1snWaoJYVlUwnBvG+4MNoMryuO5OKAO6O8lpvppjzYIM1QawONYNVrzU8BGZ
o5ccFpwvNBuWpGEILg2i97aEiqIWASweJxAEODPMFmdwxIzx3dcZmqJMF2DRzQ+wa08+/6WAmN/D
2CXtS1dny+jfU/MPzJ/48/OJKLG8QnKxiUrGjqjwo0+Up19TVcDrZJ6jvOu2DYNTNZTN4oGY+1XD
S+Bdo4S/Nm1NdySPKqRoIFlZdMRlbfcN1GVIVKMge0liEBJb3yQ7VQfeS15RkH04rGKrvj42fiK+
2gEujzBiyI/EJNueh2bLaeXcxiHgCzrUxY/Q6TYN3Eq+igR1EJnbbsOLgrR7bE9wV5yINTM1JIm7
EII5710Z29wbbg7zb6abNF8lTQb9BXXbN0kQfE+/cQQOCCqUab+DS2PRrGDlMucT6cFTYf+SeE59
71v/Hre+9waaYLZ3DZ+SnzJd+BxsgU+YA32vV2A/jrv5K06moez9rQIms2YTPaZVKFtnIjrMo/kA
q4YOnqJE/YYvIPntF2HuVm8Bg3YKhRyEPiM2aA0koPTYP+6EI3iZ8FCHDv9xjBiOzBu+z1DmfwU1
5ytMBBe3Dpa46VOxGa+4Nx10kCHwa31w+qbRv9cCJDcr3rnVZZ5y2jhbwunTwtspDbcycZ091PTx
RePRhq1PA+ePtNwX9pfvGfIFprQ9fCTh4DIPNQEpuYOj9WYeImCDDWOi2Y6GMJ4kTbAkJs5OM5tH
cIEIyU3pqig7IIcZjOHgVXSCHKt5oAuCew7AdG4jMICcUhzqKZMjuaa7zKBJYjyI+JQE5gvijPqe
+RI94jJYxQqWYh2S09j3QBp3wmRAtym0YWry+piNSXOdD/6E2RWx+Wvep+TsMSlA8AJFQ/WNvytC
/8s8mhkaqCrk/yJwtFugCP15JnbMn5A69FddgMoJbEJQPMrA7ZOFFyNRIi7cOBrnIPvIuxH4tt7a
LoANpef/ygPbLZXbqVfwY7tlhE3o82yea1Oo97FBgceogQtZMAFG/H0H7gNQT+D5uO7R4e/Jw6iF
WKAKf1D0Jw1g6/kLfsYwpSb2fYAd8pJkgVmHcENZpj5B47s0BrOvoNU7r3pYzxtWH13HsC+wqVz4
m4h2hQKJpMhXQcXR62JCgNDpqLwlFJZ66Oa3yjXCRKwVw6WT0LTBazE+ZlKNh3luPjRwdrrAs3Ig
8Ob0SiDgucsRjWYI8i5xm64G4dmbgAnUMkyEPXiD/2MYuXxp4QN+QNUTbsEu8i3T7FN8pYCHBdli
62RYPzzAxcWIWuw87lpTwPlde9sKicOlyBq0gKSg5vUqGbfz8M8FyYCa4Yv4IZpx8tMZytscgM6H
qmMrwOmLPq/QxmsK91U8JufadtWxcr1lAt7gzXhJdzKNC2NEjKIW22CedhphHB7ERMd7X0Yop87P
IWFkD4YB3CLbUiytLFOz+JNizmdhB/2CppW/nIeCx8eWFPGhBrkiHt3mNAPLn+iy6UawUmFImoCB
towyLb+j/IFCRVB+AaSX77LUNFu0o4aSGSZY9t6KfleDiIi9xwXa50WthmOTjS95UPw+NEWWb0Ti
oO/NvA42PZwYhewfBoUW9J78v2dKwxmESOvuUEytilUkI2fb6vIVQMWEc4OoHZJbEoXg8uAk9Vro
jF3n1tgEhd+EB/vBJ+kjt+ZN0A5Ui2kUlKCWyBGoyTSyAf0n6vphI6X2T2EWOMsYWu6PIQg+mqCu
Hl6d+KcaZYtlxYC3fObougjijdv2MBWIKhIcapcu5sg2Z2Iftbl9gRsF7G/QO3gXuFn41kCuqWbE
bJp3p3njnN2c+Zf5hsMitllVHXxbZzxfcCDCvysfmqNJ7HQTtR9/ry3hv+/zfHfbHqKC0oHtV6Ls
rySk9GpSlu5hjxB+7uAevq7PITRg8dozmm5doHBrNcQ5zKeBpM/D3MKkjEWDt4SHVg+FJ1rkhjUC
lxIktRyc2VMCz6Rb04POpFF7+dZ33k+GresBTbZ3IGhytZ5/gLlTFi9fi6Y85fB92phI630GzPC1
EvZa9+H4LYg6VNurKL1UKLteQw7ZFGMoccugLy6lyc6m4N7P6YT48GydToZpxvjyXDqV/3PACUkY
Q1E0exedC9+zJE2ObOYeZOIMpmhwH9Ep6JkOZoUCpXrTcRycSpaCGjJ9ihYFkNAKtY75h6RAj7Ha
9sWix3Hb4Wvd89wX+zb0q7N2Ww1gsK/uvGjR2AX43mtfInUEBSb+UIreh8I6v1pkJxUYRmD9wU22
CkDU8mGCnyZ2uHXO4EIb1vffs7q+RikNXy3J4TmIhgRwH+wXzBmbV/S8vVLqqTvtneI1CzssETR/
S2BFceFhBvuMsg6ffyka/5vlAbwT/rZyCVFHmLx/XMePYB4DneB/Kk5p4hKK5hZwZB0BdEbNxwjy
GXgstbmkMZygoaFGi3tQDdUNzZBQl7S4JT7Mu466RdJYKKtfGpjxLUbeeGsPte9VHXDQFAss5Q7x
FtmEblAVScBr4NBs47Lzmw2xCQQiU6WoJKXeVE6FRugul6c2xOrlj7leZSP13tqglStUpdPDXEwZ
Wrj5Ru///z2A2Pc/bkLII+RtXjiZP6ALGHej6fpfbRpABRPt6Al9LAR+/5Ga9kgKlxZHB074cHUH
XyWKQapwVA0eEUJocF0OYEG6rzzuAF/8CD3d/kryaBtRd9W5EAfBSRQ7cNLwh3FDWEAbXfzo4UPd
+cnKnmbArVP98BoeZgpGIpIvzG/ZUWRusEYoq06dzZJTlAwCSq+oucCtM1pE64bW6i4dVPE/SVnA
5wEcKmKzva16dfHHUp8yOqwTuMat0A8BOErEnDcpYF/IUv5OGzVskzb94iW1XTRY9q5t0925mlwC
hfEfTZMhSktdqLYdNDyewkwNFFX03SP3mwa0H6p3eQ7/3ayp+6Nsx/CMQAQq/AYq78qHCSPlY3Kk
Fm7tzYR2oJ5yTrkq9nWYTzXY0uw/I2tt6l2izPc5VJvj7Hkemd8vtwuRq4CJUE7Fw2wCS+czOMhB
QD/T3D2DxMELWySDURl9wPZwHUzAri/4L7EpQec4VhPoZ2YgEAS1xsf2pFBjPyXgCa+FRiown8E8
3LmpuPoKKYHYp2icC3ZQeSvcBntvwPILbWCPXll3CR9hd2170gm0RWC/0DoDht4GoAAJC/eE5R9E
lcBx03UbGD87j5ULbJCniAK1blBeythSJj4wBHj3giDZmwWSTh9bhiHwIo5B6GhzQIo+YbAQgYlC
rzjq8kla/Kj4gL9z7I4V6eJ2P8aA3mbal4HIdwe7ZWQOM6TmWxfUdBOrR5BMsvtUWLgm4vccHN6f
UxqDxzUUPyDlxT6Tiw84VtjNJ5qVFr+CaKi3aSqR19aQQixmCoCxeCmDosqdbdg9pRcPaEcRYwkE
tSVZfNJKUZiHQfRU5dKg+65VJDjKbXl7CGi/+/MFy4ShcWlM++XMj+YTiG6Jo/Htggf1SZlGmBKF
LV/N/1ra92aJjt9s5YIov3UrNITKhthHX4nBARsN+pj5rMkJ2SBqWzGnB9Brc7wQKfpGhDLAI1CJ
K0HFaT8ybs79BPYCSXiPBxhOiwBYnYFrOWywv37eh3lohdmOA1oBTlV/ySC2YJ6ZuvEW1YvuzTPo
65cE/TB2ggwNuMSl8w4Att7JDF2yvDB5wRNcPer8rYzDF5mOeP8rAWNanaqXpoFkyY0PaFjS3OAB
CO6nrKL9Z4U3JsNPVwFXtFOl0BMpQUm4X5Y/M9jw3v3eRus2BIOq0IG6aFfiVxQwHLX0S9Y0m4wE
7Wv3At0o/oGEo7TrGXc9g5us6L/C5cBCkQe/CZT64U2dpOiPZrFATYUxxKDIXKbHNVWCbiPdg+Di
wh9ugZbJwRL/EIR/U1UlA+NyI9PmGMClly0gS/gE1WHALE/RdMfnA435vuggYciwrF3x52SbvE7j
FQxxvVMHbQFUiTCYmThoFUyWD5+LGXRTMHxnvMWz66Cw1iT8xVCyyDT2Wrh3whsrrfUuwOO+QXeZ
8IjeKy1IRIGPvgiMPEwAnipKfPWTpJIhGWwMVHHg+ME1M1oJ7o3bmaUCFWW0ajVz1znrwCDJ1CUu
oFcB0nyEjb7YxLVxt7KsUOwZKglzy3o4ERBDLqxiF0FQpKhpH4LtPcC+sfCaYpN3oO4oLJDnTEiI
TLRAYdET9AaxELDAyhXf+7g/EaD4hFjvW1mwj/mEqPijdHrv7mLfBDgSoQWAW69GndqDCThiAag5
yTGRkHG5U4VMlkN+AoW8gzYQ3kC57bPXEWYpedBCl4XexKnGSYgr88m/L8FOk+XN0y267qlBxluL
BslPggDqTbl6neJPWUVumh9iTck2LOGirSamQ9nrDQMRwoM16UGCzP9S2JYfh3pT+7eWhOdhIgnM
pAHsi9XKwJR0NT8rTa2KtYZgOybo7ys0fHuDZjjBu9dcekh7YJGtr0jKxRZFNuRNxr1UwKP19zQs
w8tcyqlSw2652pBJee4UHHjhtFLkFL8aUJnJ4Tm1dou7+dBzTbEbErrxGPRLXR5GMMNEJjWDw7aA
ypqD4gXqU8SWzEXzmzklmg8zzjztpyyn4M338TKdnvZ5mUXDiuYKMj/8VGr7OomHRZlG1/kA+C5E
RYamf82lQZOfnZJSKJ768gteRbRUytFOZ2ZTzHcLZR4ESn+uVPiDLgge6DH5H8LOYzlubVu2X4QI
LHh0y3tHiqTUQYgy8N7j69/AKu2j/U7cuLdTAaAokmIBy8yZOTJPz4qiRNsMCd2fo5C6VeRbWLAU
lARW7rNvxOrLX6ym6gIrJ6iWhu9GB7mwbxq3fJ4C+6GKhBhoI4a0vZbdm+zfeLNOQh7pAbeJ1ZdQ
mPL6C7wb4zHhhHpUxioWeZAtJ9p6m2YYEM32Poa2iVI7QPvuIr8WDni/qSxtXtOVCA+Y8C0nuBfC
cl5qa+qOf68HbvSv62UDcpmnc6lH1fBiRUm28RQQp/L3hzQKwnqM442s3nqqGNZNf0eNzufMkv5b
9Ev+KC3Vsy1u3mGbp9l8NSmEsmw6zKQJW8Z1TOoKXfpq8b+vGYU2L4z/hQqDXKlpNiBJQHNQY4Qz
AwP/tWbMukYUbdMMm5zt+FYdm2SLyc0554MS/zlKGe69WmETMC90cbtiXOqnhzxLq0nfJdWEq8jw
nFVUupgz548ECP94U9zBOmKdubiyuTaJ72VEWcTXxvERt+iLDE9UH8I1PxEYKj9V+gJu7WQBrX9U
u35d/mzd9rcuGvNdePFnnakYksfurse0KZW2Go6dGk5Hz+7cDTV9aEg+QxiFSOvD9AMQSU285hbz
qrXmqcMxsUS6qvRa4K1KBcWT7oF1afwWG3268qk80dux1Bc1aB4muV4Lr8FPtikK5j69z1dhE/lI
5piW5WQsrxEz8ZuRUWWkDS7BPJ6Mc3fJFwmoG/kMZ/CT1zQd9W0WG8FZHlHmYe/3/197vuub+qIs
kDeQrjtu0JeO37LoR2Ro7oc5DflOXkYedZp4aq2DXw8LRvJkVnIACpyPRkX/cySvjQkpry6G4FNi
0q/p4peaCvZrBUZ04aPWPMrTOlWrDfXOfC3o4SDj6N6yGXvbkyT2TR5RI1e+/usoHt7s5ms4myX9
+UV2cJpSwb/BZAreh2uJk/8fjEcxk/X+fb+6mm7TJxOmYNhTCen5L7RQP1qTMMdQHHLEzte4sNoN
lWp3bVdEKseKqsfnXFe+NCgpLwn7u2fNIiiAoEVVq97GuN8GCuLbggisW6vnZG8oTfDDq36kKssT
tQHaMabheOsmNz9klftNVM14w1g93urGELvnEoG7f+nVzYk2QPbudwARCreYAbotJpjOODzlCpVD
99GqfkboDl1BtE84NPm9dkqVZYCv7IJK9NsIt81g5e7FI0JlBeL4xTDT6jHkin2xBxyFfkotPh5j
sOUYE/fdvOIoyrLF009AQZIm70ZTwK6YvN+ZqMyjO7CdU4fK3QmHmLKCcONFOgJIAcVb3cdxLM5T
0l6DoN4Xk6V+cWBaH9TYD9dykThfH8eNWSnGjwpMBPMZzNcsu9R64744Nn/KumLGKmNd20ZTSwe+
L1oXbph7DUOrX7GhCtFVFAt6v8pX2xAp9VuVJFmlq9Ht8MSSTOEBWnecc1hM0x8FjRnEBaWnlkW6
o1IGy4Mm3ajqj0YLqbGWWvcTpMyw+t9HQFCa8y3zdwh0qPg65H6C8EURpVq2+V/srLrL226A4rd/
VsbinHWbF07RvenS5pCHYbAxatxleA/0rZ+m8U23bBS6xvihYkLbqJOvbeVpmqiX3mjii5v3BJ+M
Wnp7lkHtqFj7SGLwDQ2fqVFgZ5A6DmH3Wyzg2TIHVb/SiElb9W0TnCwGVGu28Xbo5QerS8+xY2X3
SVeWgxjQY7Qu3bF6XftI1K2UwJhORTncdEF1t+qHPBEzfF6PQ+1AyEK6rPWgOTTwmYnwyUG1OISr
ZQMo/NDXWnRHabRy1coCxMcw86zI5l1H6ivR8jv6kvFKIaMOeXke7EUSk7M8q0aePqh4ldDv/1Mx
iHIRMhcO6Sv3h7XG72qspcdDq13rGCQwTW0HfGGOa3MZG7LGXBvfHdX40KZI2/WzkosUpi3KjPHR
MSAKnXtEEz1KG9KV5ho0kmnSXT6CHs6M7lsPTwk+cNdUJ/nigVN/HimAzNd/agt9ZNCIjfqlo1Dh
Z4dEQ5IAq2iRNuNermYmisQL1w/NrV8VhD4Y3m8vE9R22J2A8kjT/Zgo6c0Ki2rNDkHQMEG23tk9
fkctOU9Kk5/Z9VTtClGvjzQ5LKCMdzwRVVh2J037aLUIEVPYKHMYi0qprStisfbg/lyNoPUOiG7u
8uzvC32vimarXuZXZ8qPUSvQ8esCg0tjGK/mLERPejJlLC98TOakPzShHMxE0d9rjZaQibS6abCb
E0u008zKRQSiudesjNKrox9IX46uhUYI0BJoZwk0UH+4sZfc9WQSL0g+t9K5Rdva3xSTZq80hIns
I9zBuMS2Ua7qglKTEtrchlnWbBTBvA9VyUDoLksfWS7Uq8LdsQhNu3tpErXe1oTA7Mmiow9B6vns
C8kU6hT4oFdZZpyi0qBoUWCCgajRmnP+nSxFET7ICqUumouWld/I/tK+oLZ5npVzq1e+lxhfhE4y
mfvaEXLy04oAVTeZ8+G7usEaGdomJjJxCQWrzqJgR+BWzs6G/rJQqvYi1cijq+KWI/xgLU+9KhTP
0yHUP9KoNR+Kg4bUzu0vfCz1DpsPdWi6Fh+9RWGkuEifFnlQv+yE/UzEALqxHXLqiB9zoV/2+iVr
lXBlOIlON9vmGWnUdZHUBHIiGrtbxkbJFIpC49jvpJpbvjR6VW0xA0NmqUqqsQP+JjE5FOmiQANj
Oe+25Is9H6VOWjOOkHO1tJvAe/d1NP2BbbPoItHkbDUKiQRzeagE6MCi+JrMZaKkc7yVahKCqMdJ
uU6LsD2mVG+udjZ+GdvoRg+q+oSPvSJNwftVZ/Urqjfn3Uu625izoi/sKj00nQWKwyZwxIE6tZZj
HTjo+vZs0GNOHgnlWAmz+ZrLPRJCCTvxh21C/tbTuxvNR7AtWRA7ns1CcSpWqmf0W3+wy/PfL1ZQ
k2xdwTz0z9f//QLTyj+fbXAC4JSU9DTSo8trk8b2vXadt3xu0uOfHUhEDOxdB62KwE/bPeiuuZV9
dSPC3Mw0RYtGN7sDC0Bl3QSlctJI/lgM/VgsVeaBi9cn3pmMoBE5ckijKcx22sSWKS6Qt+VN/eHH
JvJYO1y2VZP84GucReqlwRr7creVg084FD/HHMfW6GMmnfBeqJ+tN8U/vQCHQqIH9csY1wj2h1nd
ABczrd8RiYzfWJmITeXn4G3xUZpd0f4RmKhqsE3Vkvas1M5H7Fs7Lxl2haH9sKtOh4HzzwRVRojX
1ZQYFIpYVy3Oo31V1vUuUktxQ9w8UiuW+ZNGsNIpYFyiKrlbrj7u6zxl84dmazyhLl94aWmemY8W
sgYzlFDCYus0DJWOdi2JeIwM85arORnvVoQgkRKLXFGbdqmcn7bsyl3ahfEuvwFMh97EGFtrexLy
3hMtXj8/UGfssSV6tCNQxhyfiwaNFLxFFnZkz4VWcQioCRERFY4fXuIE0L0M7RQLYb4lhK8mrR69
ZIb78FUy7kLBzkIeZbRK7yO9cCVpYSbHE+6nanZDqR2+qOd5mmYRxlQg4PK7/x5ys//wqnxcPgtf
wdwawq5Jnt28i+w69wSfSpyJMqnuap30B90WP/2kz5aWW44v3DvVL5fwgkU0JtXlOV31vhWxKgjz
ferQhAlmtXPcY71glX4ffYJwNlMKzTibBjLCFPWlKbxhMzhuflSwmZwVtKhrV8u/OWUS3n0zoFxo
5A8zVIdHMumw0Kz+iyKbGH3YdYyR9ClLV3+3+SxPkU4WlmaVxnsz6qxg7er4bMhmmuHui776rFQj
OBk+HTI6ps46nQz31U9ItiQapdhpHcSQOdlyZevgVoakHz9Kqj9TQe9UMdLitU/S91BLmk+lBwZG
rfq7oe90ofwmVWh8GcE57aygabeNm32Zqji8lESTLMA9pns2h9lFEIe5Eo0RfjSFxSYv6/EeK+PV
DYPf8vKYCWUzDZC09PmrxGTvW6XVCIhOXwMDhWgwQJfrWmdboNn/CFz0h2OutYegLoJ7MEW/Wcsv
YDUyUFEYubZFWF31IaXQozkIHcOKHNIi9pA6QRB4fiKJbq/S2jHWbmTQo7MrHNKOyPQNGdPtMlWt
YDWoEU1rqyleoql7NYp2eLfAsTS0PaWlEq8SKxwnQx0+j+yGYudY+RG5EV3hr+zREl/S1h5ovCLh
KgjVXhkWSCttfiiNkdSTwiRd26dWOvnu77QQOB7ckGzQAF8zyVzt1SENZxWFE9EldmcfsJEzFhGJ
cq5GLX8b+CsPc7lReuX1AWhYUjfdDcNNv0MX6+2UtrWvkCQIsKkMDwKmlrIGShc+CTQfJZulnaWW
7QZQkLLzBZhnCAzjNi9SDw8IvVp5io2UeWY+dUyQc1OxqUVgbZKJZlllVBV7HkM5t8aE+a5wD32u
/1DH0bkXkUb7lDDEpdy5p7Fxs8pJPRZ6XKWrDsXon+qr6jEOeHY7fAnhA8kdFBLGcatU3rTRYQrf
7MhPT8VsxBtVkoAGMDg76WCT1+odnOv8IS/kcW7t7JBwMWWyqGNlNVPuXAthPMpu8BXxZDZYHsOs
BZOdeuqpwZJ3iBqHsp7cbcdl8Qhx9MszpWs3z4fcou4o1/OWqnab1CyVFYIOGidhHx1ASm3GKjeW
o2ggTvgoPezccjemozlklPHfc5LGXuG/Sr4zCiPUQCs6hYNyLQAOL1ycgK8aHTps5312ympu7clh
PZDigfD90DrLoyCu/xxFQu+WFdGsSN/RehbK+BTUN0n61e90qraDvvMHNm5R6nsvAw6JZe5MLt0D
rvkDVr1nQ4v6b4+i3eI7+S26O7/PEXv0gBeHIsKkESYc1eSiWlEZXuYKp464VamolE1Gke8jm74x
ntFrPTfarbmpbrj2sA7A0TDVzwvMMK1A0rWhts6BCr8BKlsOEDJeK2atR5uRpzpfttSxO6Flgi7e
hPjgasHsillqyeif3MZyjI9OZvSsT5z+Kw2KtT5r6f7rK4Dfltj8CLvq0m8h1O2S6sNnQxz4MggF
tu/5pSF0C+sab1gmCReWm34jh1VdV1YuDm1b9HcEc80iydtT92yrQqpbhyj/WLPHHh6D4WnOakbT
PzdBhadR4dFDgWOBSOQuk/cb/4187fc1GZxWtAvLuN736lBcx3BMVp45eh9I1a9tGcEnMoYXAcCI
71OI16Jtx7WYpuxcMwgeWhzS2957S5TLs4XQFLegFM51KL1zmQbnZFTiV7EgiMkmnC10QbNrqX0E
nFbye5ohOuVEAbZhz9tyWgdwgBO+/zxi6co0bFRzCNYu5JqdbH8nSv+W2jY1FT7qBaUkbR22abP2
K1O/ZXXdrMP5yJ+vySN5za/gCvlDjCAXxcZfM4Q7dfFeXpMLm6AEvK9rXrYLwpyJuxy7m0tl6xAB
m9mYSqN+acPqI4av8LMtkltP/xyIXqMdZXMH2AZ8A3ZDsIySVU1z+TAYzkwNm95YV2cbYo/VAwYt
cQVG0y4Znewf2WvT4j1LHTImpS6qSScililYIavG3OdH70Hiel9swXSB8hGzbO5vYjF5Ow/W3pKU
VHtj0XVsF7Nz+ySuzYCqHPZ9f/LmF0JweC9CibREgeZs7DiEqVR4D/a9zr1K3UtpdzoT58SIA7xj
aZdDvbb6Vnx1Y/URI5F4+ChQzsYcz1iQN/kVXTabPPzGePeHmnhAQLZKpStvZ/laCZHf9ES89lSC
3uu+NQ5jMrbIlG1r27tGunOSYBux6fwtPFqUVW7+hsoFCJAr81ux41vLxp1mAB9zZmCxQCi9XtxK
RQMPJ5zgM82Ge6q86L1NoxEp6oNsiGNs1dFHXiUJUIfJXEWZEn5M7ZTSNXdQDhiEhjaqNi6qACPJ
hALs1RUC0XKa60eF9MyTJuj/qAoq5TA8OYrQ75jAvpA8+MKmS2yaGWxUs+bEtcfR35eqdbJ90hln
I0z/9CxDR03fTM2+2oqv/KoNDzdoUH2n51Ivo+Jq2x7czzwNTyzec4K+8QOqhhC3Ii8OiMbsnaoM
VGT7YtZ3ewHhv1QU7C5QvkURcXiFiH52bjMsurjPHhEO7p3NQm87pXZ3UQo2TTRZP5ScAPtyptmY
lmUdYfO/QqtEljOb4eWL3ij2ciqqmFRvb7ooaoCr/x/UyDjzRpwhYtQEgbca6/aRTpp3TYUljjQe
KLokcfk1SBzBzVpmF1j6xY6VjbJWRsO6N+yMjNAsv9bzzgg5qb3juTZfiH3doS7ZElxZvwnPNPZR
01KCmte4Jbrkv9fpu/3qEwIYrNkDP/VzchTCTDWJijMN0l/ZYBbblBzTbavZH8UsG5QvTqguzNwt
3ylvrbRExO9ZmhZ7wdpjjTapX9qUUYis/Y9EodG7X41LzEZji6OvGG9/VaNSOjoQoJjC66q03HiK
Sf3eLBe2DpHLapt2L6XGNVF46yT1cmBGM7MCvWWVD+NDeroiE3mafBNZYrvyfReSypjTrvJVNMwl
KLQnda+wI/y71q6JsPoyBcVnmnSbbj6zE8XbA5N4k3Qia8YDKEMdnGN7La9IQpG8bKnpDxHn/vbJ
oktn+CCKRW9biuk2BHq8yRWE9bVnG4vGjEqC7kHGPQ2rY7tgv6gdJSYQvsi/gYEgkvOjmH3bL/CL
rZ9jVqCEMBL3wUJM32IthW4lxfOsmLS1SSFyqai19w0G41YDy/QrdEvYjE639RLWaZ7cOdoQOti9
TRupMGG5TjwHCSuDIvKdOYh036Vtf+2tKlyVaPXugerSh6bbKF9QaOQbEuna5RS3f65VVgE4Uq55
p1H5GQTl2zi7z7lZJ8yvbJjlaQNOD2/quMmGQDkNs2Aoqdtp99SU9LrBT/XFa+ym7ueQ6c+D7p+D
+a0AeLCSmNa3//nrwFZ6X0VTrVQ1ulAJwmdWmfehLtp3o2xRfmRxfVIS1T3VrQeW00qzD9HiWgx4
qIwhxJDUKMPKjKL8kKpG95EkaI146oQbO7s03XisGlf4GvP3KO2KVVMD8Gnaonjv4/RrobgmNTO1
WjeVTQy08aalsf4eQss7GR16F3kasaxb+K3K0tqtTljYuqMlXtL5hP3N/OIm2z7z4+Huc3M+8naF
FgT5FxJLfMp1dZcvrYZ+12vISS5ld2BCZUpU7EgaNZkdLrq/l46WB4wFLC2FseucOeOldm7p7JnN
OqJlVc2/sfDClceO70jGmH8h2L1lgYYOSwm7LQCJnh145r2V/oCyfBaADEXPRlid0VkxhgSXmFxn
FhYMndGsEPpmJ7ct830TO1TsVKjEcnHW6AJscdefxjLH8R34r+G8jats57ceN87G6eNsJYgsPk5j
3a2arrUXrZmrh2wMfFTAk78fZgMw1cKcld2V6oS7/q+joPG957VIHlHyXBUCkwYPGyRAbkcD9OSe
+GiWJvMpus1dM2bfrNItvvMjtsFc7aktA3h3bDO3WYTCJ/oyC2BESZZSXwEHZ9npniVLSUeb2FLI
fs1a0L4oXsy5OT5hrjlged/g+Xn0ivBWftGfo5F9JZgOYIFm73hHYuiVYxPQcbJozMr2fmz4WxXM
/Um2/fW8GbENuNF6iqt8n7u0ycfa5wP5ex6ZNSp2yG5bMb00XVje5GcUCLXYPre2JBgTCtQdfMvs
f80HmKUHedD7tnciKhNR9Kw4r9KMOWs+ki/T5FIOwLsvr8d0Kugl1Gc5jcWeaSFa0Z0VYqPmkY5h
svYsNVl1igpLNKrbXx5MD0akGp1X6C/Rz9t3sHFkj5pMDHpRedc+g5eM3MPf9p1QNwlGgUlV9W/A
iH5jOP1zEGY6d2IFJCNPV0FOX0cWf63sV09q0VsXTdOp8dFEystu7emLKrN/Dg7pOsbYGpcm9ah7
y0Pojr6rbgqvZBmaYNGocH2djLKBHhooBsh0pfDXGdEmB9Z2eErnbW7yn1NvTLr72HpPBQVYkumY
TSpoXwGhOZ3h+007VXuFRqzUDAjFr1/k2WzGjzO32T8F632nZS8ebcfllInhhoGk3BdU99cGiVTK
TIx15xd5BEKYuwYOU79/irIdt/vd2O19cpzwpEUpt4OGfc0HeonEK7SAMZP57N/sbDg+/WEhGNhl
3yGdbEAl452cBfoKQmnSaj2xBw0zLkfNdc6ua0wXmuLURv04/NRgAXdpAQcNHvCsRjnSls1WuAWK
pYZR4fkLyjfc/G6WYIsaf6D1Nb/0Bc1RC1XNOrBcdHuRbh1pPo4EykVAJXylu9iqZm+N2BDHvy8T
VrmSRjqRsngwnGXs8biw3cJ58Z8XMiijnecml5k9tkT83a1lO1t2smX/WmvaLxny7vXzT4aQAAR5
hqaRGjwN3NnzIE3Prt4VyydPJKn0lyyLzXVa1Ra3ely9ZnqLhg7QxoylosEi9IunoYRVLC2DdNTM
hqwSEb0Zf1pKGz1AXjsnbM/jsnNoRdG761fqPEMaRXREyY0JYD6Tip1G9+0DyRZ35HMlLhE3y+Gl
+xNl7Mg6moim1yJq0gVFbpRuxcfzxkGcgBFyHu0jt4vXVakGa8Se9V1eq4VAiasiDZXNiIoaQ6NU
xr4Z4u7Yak13rOcXeSSvYUDgWuhQe/bTXWk317byjIPsWSBbGW+TG3CnwBTeycYFf0FWi4ZWLtuJ
PyarmnYlf7JwiubMhLOVa3RMqQUSam98ruD/rtvlWh6fVXwkOvo4i/N0tNjn5ySjmdFWJYcrCLIf
auH9BLxgM6KJ9+cw1kyN9anj/IGW4/5oe9R5ehvqr1QfxjXh2skOWcfenTx2MK2FHELN1pCoqlfP
shLsbJO79TXLfDUr/UM+KbR8vxtwMWcApHpqy3k1hQphGY4F9Y9KjXYVhbFrEPbGNhJGBpbTe3Hp
93zx2oIOvuthf8Qi9CKI4QZy0Mbf2DxsQMSQDsKT2KS+s6jNcrgVKtU614v0tVLo5G3wFeo4/czs
OHnwZ3JXuRjbg4Yx+Ys+4hEKcAVZRa2t8IJ7YpMJkPGh37+Q+S12qaFmH5gMF26QTt9y1ZktVmT1
qb3YAB5zH7odEukVmf31T1GbNvWCDchO/lZBnAoKqM14QkFmL2VxvB/rtZK7xT6EgxpF1a6pgvpr
6Y8qwRx5crBKyuQRvWT0aPFQKp9T2f/q6iR4GzEBresKdUwLCIwqehPu5d48GpD5NqNKNk4yOjiU
Zz2vEaMoNFS13JalV4JOA8+gtXV1LNOy2CDUyZYwM/Ejol+EAmOycY3H7l1JSD6pNlKeI4U6Ds8u
dirzDdHxsB5Y3L0ytX6vFbe5J636IcW+tZl8KhD/dwL71DIuqH8Uqfs9nxdDUdhsUegN71DJFt2M
2sUfM+ynwtYXk5tYO50l7nOFjnBEPZl4dExi1/ZJTyiYgTdh2+FgWVSzcLQsG2PGjdzlj5X6cRjU
PBhCjbel0VevYWtdOkMDyuH6y0BJQEiP9vBR5GLLbhW1SzKFOHyQS9YzvCwhSOUsT8cyDY9tGVZL
Zgj4S54K3HDQVAIehuJroOXRtvF1bdWnkYexSskuVnL6swgP4upsity9lqA2rlmYl1s98yAQGT0o
CT3x+WGzbQ8OM60pfLFo1ykaZJO+QYplvjDV1ne9ojBpZ+YLflL/8PzOg6ESPea736LQ0b7PB3Xb
PA9w10UfsEsPVoz7c1aJTm2aPuYzCXqLqnih5kFw85i6UQ3W/lPYIpez8lrVdsUmwtMuP2hgfB7c
02DpjIq3fe4RKInb2BZfLTy0FzGPp3IT4om62hEeXi4G2CXXBBJK+8twSz6ubgQ1kisE26UW+X6W
yO7+5Of7MHTtM60VioDs0p9HIjfideQ4ZJjNpLPKF/offJPZbtCAM8gLBaYOUrSVPeOm5LU+hrdk
xa22B2If3qi7PFK9s5ZE3VNOsItp3AAbWqqYoddxbLTX3kU63ICVfB5V81HskfNuNZ3xNlTDJaVj
/YWhrd2NxRhtowwnzPPvT7/gOyg1lJ5t8W6ZhX322gym4owXT4dR2VJpKdeaocUHb1T8pWqiYqW/
sZAYce0/ePFoUh4BUepHeV2fjByBVKqVn+pYUj2hR8Ge9CGb/JFRHOuyIz5EwVAjrQkK7IUbWmjl
XAkUL5aYYO6o9LUTFiBbm2CiR5NkQF0NU33kJauGMut/kNWH/6IShA2x0luWiJJXTyF/wuTBv2+P
EkTt0UvauE2MI1mqn9+fjB49yg1AJv9UHRip7dU4NiR3q6/RBGQiCjJKXkLpWHUUhCLhZV1AcOmv
UZxr6yCJKMfOR3naZrfBaXZRH03EfSJIoK0x4nY1kuWTBdu1sTjLMYeccKpjUN6BTe1lkUDWBho7
RKNgij1av2lbtwnLqfmeMTD5HESk/LBnL4hDskZlVj9Z3qMrVCPAmgqpNv6cc6ALmkOO1dk7apbm
y2jqHrLzmRVGKYXmSjZtNTV1UGvPrJS8VRSYP+7I3itvXqEeb+UwUmnqn2bT07VfGXq10GmWPDeb
XqoXGwe2K9VoxlYgcPD3iHF/ahx7hS6ON5NmfYsXHSDy7s9jDhtqARizPDsuNmsSsYLP2LLWrhMi
37GyaMuWdFfVJK8RCQG6r8ZIBbawfHfjXiVNNhjWshNcGxGPf0ic0d+SSW0L/9TlA3VSVs1VUjub
Z7EJIuVlrAJzL/GPINuq/aDksLq0j5Ji3400uPHhY33NkfydGXnxM0hdC4/WImP3eJYCF6shdZT5
Ndv4UTZuiyRPl9KFo5n0ilAzkf+sO+wVcaNf5VEPCG+vqThjMrf83RkdkMkx1s7sjn7TLA1Pz79X
Xb5SdOp2ET2X++jBC6NrZ/5cO3Xz+/l3U/OvEyjin0basR1Qe8oYlGRc2+rXluGmO+k5YzeSgr3o
WJXOLQIlDqHEzKxJtWUAw468kh+tySJ3KVqtPoF2mI9mS1I/jc7y6V6uXWUJY/N3XKp44qysOvXs
/Zd5C0qNUefdHaBpxqS5rOI0BDRiqPZBYvDyuByuALSxIJHn9uwYWpmxhoKsnoIZ0BSLEkpTpwzH
qPiMPPOReXr3nsXsfhU/b79S5JhrnriNWnqL1MXN0j08ydJe2FcHNCPbQmLOUp7LZ3tp8DTiiEu0
sJhTT/LIL8YaxDLXpvma74//vBu73vLZcRETFiT5f3JjscHLSat0FNxOuVHsWl3TLj0tSzxrpc08
ZfioOxVQ9frwamT4IjX3tYHCgSHFoEKo0DxtMTXqqc/4I3W+gT+chLyJWiPvlnVssW/wHP3iqKO3
DQAQAUPNMF3kEHCoWSJ/tBCXlEnNkCJZhIcsCupTOOrVqfjPUd5p6r71+m1WPCSegsiK4dUXj3oe
buqhkSfyHafrtYU1kVukZFm6hSqgMUNDEAtnzX+Q+z1SxblFYxp9fLcSJdsGYzmsjVIFD9SBo4Je
oW8jhNlvoVp2y8B2Z9E57zaAlxcFaVjnKcvat8hoLkMSODevqUykhJDyTDr+hCeyXFASBzO1F/9W
faLEuGO525QA2X6jsdfrummt9qn7VpTta5aM1kllLt8YyZz4NJu/cNuqnUIEgLmGRefSJGzQsbLE
evQaZVq7Ka/yrO7VHv6/s9WG9POvkETxaFyEVfCZzEWmoohRoKhaQcUyfCfyp373Y9dYWcIML5VX
VIcu6aGOVt53KBc1onRiEhJVdz4Bhy2rofd+BbG7HYigmmbpX4oTGqNMWp50vUs2QCp+5p6ZrzEh
QrOe65C4HWEI6KVOFvQk9kaR/pT/cpj/+ajV35/6lXDM0eRJNqoC+3PlWyz/lEmHyTe/OE0QnMcy
ShbW4EWHrgq1m4b1gTIUDTknna5WHxgXpbS+sF4YD9L2BFZDrzrvIsfLMC0tgoVbYldTD7BMyt9W
evSkMy/B5JpMVMTa2Eiv+TAoK7dnk+CXevrqtRABbdqGC8wXqDjr1Ygv82Z5IBsdDSJpXMXACQBv
jHsjtTGDWgwXmlf0zxv+eWOLNaGP4jIyyC8iqct24rRYgG0Zzo2NdjXUovCL0U7gLxE3/UQhQRSK
75/6OcoPkCTBOnFKg2aeb+pYuZVh093dBiE+Ptd8ni6KY9QRIyZFy+VoX9O0il/l9WS+Dkum22f+
bER1w4mVP0w2UzTGq15gXQOr+5njjF+EAPUbgbdnXjWHXk4PNRfPvmiaKS+D3FQ/N0E5D85JCL09
1ln25tDXOP59Sbrm36fyDdKxiRNP0UlmHgy6JozTHzUBhAFK4rGYUEU+q+5WD/kcIBa1PmSDuzFz
w2WIOpKZMacQqnFLzyP8c5gfiL7pEYvKwVUOs/2LbU4dUyGUEN2ogw1ANST587M/Syd3CMwyIvyA
rQNZm7NR4AOKDPaAZmndWQ4ef0/lu+hU/7yrjRlh0SBh1wKLOjlJ/nvrFemlKgxIBV7nv4cepOGu
gA8j3+0gza4VIiMk/UfJW7FrylaKbX1ja+uwNgMX2I3fmCczN+srPrnfEwnGizZSjA0F7Ggp6x1/
yxwmk8VCr2GIOSXMZIpAAGW1VL23Yt6UU16TZz1nEjEjzyjn7VwaFyJqT9IVx+8T7MsqxVUG5uqo
EUP+DP0wTOqrvjK8yOu02pJVkav2UTNHjRpWVt7Z/V+l5T6sh/EAW0ZdSst9VNPkj+x6ZTQWWqdM
U//w9UZ+4Un3mgtPEL0Nn4zITnj+NnHdp38OpW+Nfun/EXZeS3Ij2bL9IphBBNRrallasPgCY1FA
a42vPysiOc3pvtd6XnIAVA07KxMIsbf7ckYSGNfNgycMCJCZ0FZeozVOtx1nYNhqNZVaZH3UNfkj
NcIc8EE9E0hVPCPTH2AZhvYqrIGO5HNfHEuKqTzmwUtMmPKF8S16NhJwIsIqngQQtZOHQvykjkBf
4qac7zFe02iWQkItKwXBjYF/Z7iJe99VhCNk/GEvwqnPhXwMp877aMsseajM3ENFFQINKosz2UTd
uk/c5mIZubNKE698j+vJ28UlizbV5dDKIV+H+UAX0yyMQ5HE7d4DanJNkRusDFrTK7VXQ3oMKMap
aXELZha1mum9uDuqdBxT5uQ4suqtTtUL2OyV+5ZSG7fta/rXU2KPbbZrZhYa7Ju/lZWms2avxMkv
mVi0bgJ8qWamIPWyu8Kz63Na1OAVI5SLOYtjWMZXMmBOji2+53IqsVpC2JoYtyTwoS+tNMKz0f9m
k/2zv93qv5cwDQXDQO5rlLpWuDW2ZkjJq7S3v/+7d+H/41zwBag2LFwyctvWyYH+b/MWCiuNuh21
lbZ4jjG17P+0iONWTkNu8qBK60LDoCJkkFCgNxRh2NCqvoHqIPyjl0CsywJFDy8lLXcySWMR0F4b
2wifV/mrkjlsSm2mrt90Z1NyaWjenCpF+SKV4dxOLOQGivF3I1BuAkpeyoa7K3ez6aTyO+ihetvK
ZXDuAUq8VHE4n+zEZ19oxcNL19UP2mSflM+5NpfpxDZrr3YYHl5O2q5FtIyIPcH+TqgO12oOaElB
R+sAYLNvjUPiM7g3yjtildNrMXc7t/Vwr08TTxFi37sJ43qwq4MFHT4e6kNtl4SX2NSTHMlKcMNh
3P/7Nyb0f5pNfJ1rwnDJrAZYgG/r71+Z3pSpA8uqATeyWHv0hpgjgkScibNcIFfV+IUKMiWTcIgv
Ya0jxlv836ZPEK7hsYGPTVgxqdLGYy0LR2QDZndp1X+qs6EQ6Z3mjZ9FErygcCw/Wv24DDFjNQdp
3czfy959b5OxeghRbZxjVnU0+SGBIxCPdw4m3CgzvWcbqc9pqadvGmYerG+hfqojDLRYHItCM3cI
oDyYtOkEibWZt+6QPM1B5V50a7whWUCNslUFp3nQPaO6h5yF8Bx9TAvY5ahEb12HQ4kwkHodVJYr
swwpcCyBFAyUj0YyFi/JoMVr0wl14KlJ8YI/Ml0PptU9DhphGc1QDaxWUS2n2CGutu92KwRX7V3e
gYA0yoWF7rfAIkCENgzugASHDWzEJ6k6onGK7kfxsJjbvlsebnj00iRzGG7zDFPd3DVNH58rz08O
5KEZl8EOHMCO5rOR18VDO1vWdRFi7TF+XQNlWhJFCWtzpBGmprXGTeA9RlhIk4V20DgFl8R0mgtd
FVkobUEZClCksWHnN3VXPpUsewUIDCxHMXRigkPKPiqvrB8Yxnx//pLbKR57nDfXzA4bOqGpuevh
cj4Wnb9zLX06moiJt/HgOg0bd5or/dDTcHGs4Dw6JE0W8lPQtCi/Fuao729HuhQOKouvn5SkL9d+
s8+FD3e5S+drk3tffVjeV33JsBs66GCvt3O/K8455D51Sb2Yt19B31A1AuY+XcwmnvZTPUynJJ9/
yYbWmYwW/dEh70V9LUXZ27vSwS4ejmO0CSNLArnZpUye/Xmr9OSxzxa6xdPWT9CtSihlWS+0n0GV
vEVeLT4W4rAArYfR0aF5cV2M7s1F4vsDzNcOwRNYILNcVT0u/VU7RlvQN8PPwGTS90BuI5zCGIA1
8r3RZHCsTqE/rb2vc5rEZztpY/otHJmQ8Ns4cA+L1NdYUBsus9TceKUbYoaQ3OO68oe9mTkfxEgt
B7jalUUsnS32rEEpXBc2IphB1OF6Kqd8S38LmExo2BOb8Q6uH4PjAT/ZuFErUXUqBmfYDMUSAh4V
H6L2qTH33rwardk/6no+bgUi2u1UgmKK++SqKmbqxSwCY1uRzkj7O39V6I25O1XNlH0Sk0KQc3Jm
rx09V7Bo4Df0YG3UUGm2+lc3c6yNym/SpQ2/KvIPzJgd3Q1q3HPTiY0x9Ifethq0XfF31TJtXUqu
jr/c6VpdPrRhup4nzWeMsSHUziEL3Qrt0+DWr4ETgJ9JFu8EXro+oHMyeFDpyNDouk56Xu2n0VyQ
WxF9pDVhe1IOpLztj2UQJs9jw5LL9JuohwlVHpHFJihtGxjorHYN534ATXpQwBT1kmvRRxNjnh/T
4YEFCKrjrkPsL4/CHitjr3Uu6U7dk3Cs8V5RBANveBqJG8LmhJw+x023pxbvn6Jssi6UYD34cGX0
UgFO4/tE3HYrt2mYtC8t1fCimrPPuGHEo7xs3w8lqgljSZ8Mh2pBMIM9UUtuwENwUOXpOEL2u+3N
w5ngALX9o2JAgzVb6CZQaVuHLU6mkZLjQUxVdiGQ4lj4Pg4ueRNWBUHCd7o8NMAW/QZhApxeNqq7
4JQsXoxurq/q3nJpta96kSHxy4ut41TMP1H4M5OKDh1G6/6G2AQIIj9Kgt2ZmTEbc9P2GT7VNKjp
RmCsqHDv7YGjWgSX2/bZa8evwlu3TVH+qNI+XOcTQWBhlotDwthzWx9ZHcR4FiXkS0mFBl8L1jFp
dVQvqAapy/T0cACZj6u+zPT7LunSe1p8mD1U12pGHCtzOSI5clb05U5hWH+Eet8dI837RHxHUqx8
Uav+3jcoQlsmqNigAkgfFv4+IXVxrQki/iSdgGgwlMD/PtGb+v8DY8LEYfoyyNZ0aQ45/1ibNeZo
9W4asCiqqoQ64XymOwREKK4c6NUVklKnBy1ZZC/hFOxyrarP6hNo8PZtbgtKK8vc61C1m3Hu0CI4
rG6o4Gcv5bLWZbZXmejjgzpKjYghPMiMtSHC+LnJ+c7MJiPCMELdT8i9f0ULTwVNL9pnd6YX6aVe
sG4jG65pH9lsSWltXlJrxnDLQ1kKDKsou7yNtZQWIsJleb85miuLNl9g4mRyHKA0aX9Hdq24U/VS
deRp2RMu5HEvguGh84PNLIT+hEXexJQdbDqv1Z+UD0CeUeTee4m9n7yRDZls9aBbwe00gOh2AzbX
AlSoTPCoJVMC/MoqByN8l2psqxPcHJebjt5jHtsrF9VMj5F8U3GY4juDZvlH2kxrBP36VpXn+ZjE
Tk49Zq6VMPGqH+qNDWCZr/LMNCJvdasXOnEb7Smye3vfL0hccyL/gVIrQvPIC1ZsiWDXGkRXebqd
HNS/ok5TVGkoleLlrcSxshshDuid255xtU5IIBtzrlZRytRAmmmJI1s37lQfgD55t2sxblMGQDK4
WKa3u3Gm7I42jWX247YFiHXMJ2G8TYROqCWvLeMm5bN3q+pOySIQqE/RexYWRz3Wo884oZJXL2N2
l8Q1ybmJ4e4Wa/QephwIi8rnSMbgS9vO9nNFOWdNH3rQnhc2qkOPs0zrwnSvwhbqzni2Apll41jQ
VSpdP2jJ5By0poxAGGqkMgWW91GVa31yye6tgp9J1rIpQA1P9gmp5oJVJ7f9F8P18lMwhmc14li+
LtUQ41uRiy8ZCq5z2cQ0WwNoJHaeJaydhvBIoW7+UkIrdqBYs+G0Hm6AkJy+hZuIJ6WVAeq/sUwr
3ixW1R/wvJL2JRbEDlKkWpX+lxk+4NOip+OFAUWsdTecv+qm9qVgG/nQG99UzSFuc3LRHBQkqg6R
uhm9TjINGVcZibczIlj1D+qm/qNyouR/WNI96x+GdN9ybY94H4xTPkOIIX/+X0wOXZuX2tLo9htj
wNObdvmmo0B4IyUhDI/OXeHfWc0cXjrSCWiKMbCkUYjVJcifbXm9+es69I5X3UriI3t2fd0urnj2
a3xClj/kJ9WV1f1kOojcGCl5Z89YrL61HKzhH3i7coGCz7DhmRce6gMg9hEY9ZI/AYGDuz3PycdI
J3sVWswJpAgjTeKsNdPf1zO3sh5tESDRjYu3YTK849jZrMHkaeFr+d4MoKoP/4G91mxND7Q1Lckd
tR5oilmsMbLqzugrzPMdZuABmjs9sCE+VEE5b2Y8ehvV7rs1+XgarDsMRJpf78HYup9jYciuxvLD
g0X19wNk5rcrBgeu1bqrmTRMLPj8qUXYlaSGdA1REXryv7gr3t+nBxfuiqvTVLCF63umZf0TWKg3
McIaj5K8D3/3kBsYgZwgZCXrWfSFJwe/eWidw656TfV2RulCCQJuH4tttgmbptcYUmpC2zt5VC0m
HvECibn6AaaW2V/byby5ebCHNv/MUzwQ1YvCFIRTVe+xswR7oqW1a+Fb/QbSB9EGKBXrrCFPMQiD
x3geqRWSVvcUIBJFEek/hWSpwGwjfTmy899H6hoDl3VK5LUQ4S/YAUScTo29p/Rqe9OAw34nE/59
xOzyVXPry7GfgvR7VdjphueKdR/buCvBVMmmX5z8+9M/fqwPHWsPFj+rpqrgFgQepFsg/XcQR+pt
Vy3jS2aIhUJS3XwCX99HXfygiWz+6F1ml8UX35xEBCvPsfynHGURtOzJPsD02uJabZ9onfWbIo/a
nTpVL5VBKHJCNo7SRaeO4V2U/CAG4TtxzzFMoupmED3NEX0K4X52eEzTawr+Zlu2onoJkq+WX0Vn
LQadZSXfKXiPP2Nh/OyLNCdf1YFGAyiddiRTILvScDWy/D60xCWtVUWOjUy0cvyhYn+HwQZM6Q82
Pu69J7xfajxsWtLJub1WcTzyZJXDcJxNgGzFaA1HTaBALMzYWjE2UhYEBvDswAhXqjzgA4z+S+w/
TI4YDo5HLRr5+1WxrlTDSJWPPY+Ycnn9TyOprI7F4sI7Hiq6ACEck7PR0oXCl/VQ1jlRaKStBsDO
Dy4mqa16nzrIlRXmCpc80mw5BFlNh4gIWJP+yNHyCn2jTr3QWwdDXeybniTXoSaKij0f2Vd97ycr
9dYSvx23nTRyJp2b38E3m47ZqYSNvVaObRr9mwo56EtD/jG1Py/ajmPgrJgGGjkXNJdMKqTtaXTW
/77kE5IT8ocjwiNtGKZuepZPsdYShvhHaQeAZGkY9Dp3Y25ohzzw0lOe+8/F3I7UAZxfntZiuiK/
IijiT2Mp9FeKzuTvjeN8alumFcBBhuEfJrDK96oamrX1r2UZc0mCLh4b4UToPYP80fPZh0uipaUJ
qCGJc2fFyGa9BD2IUsEgZDQfSjFPD2bcmA8uUdoPnY77Q1onEKaBzi0om1oyll7RAiC+nYPJpnbQ
9ay0VOnSRe7taPe348y3dv/+ealS198+L8fzhKXDnBK6zVvQ/z7NuX1LTnbVmHvdYQ8lTILMCIz5
TPv+diCv6GNPeHpdT3d//Zwa7PvUOHT9VY2y69MB9oSMXFRGE2zQ7iaxWn/VZePPTgFLjezVxGL8
OkfTWzOSvvBkzNOLmsNTR07rdiv+R6WPHfzfbgfPsanJ+rphGi5QWlaB4u9/XkXcCSmsaXQIndpE
LWyG9yB5XhX27q8zW6ZU6QyyJzOetkyeVP7dTBxrX8wvc/kwxJTHG0iiV/WbdZ5Eq44gL6pDOU+f
Npg/3HJ2roWNxlCADlsbPnHgbO8AyIs7Cor5C53QAw1KnJeUwX6zNKwCQxEUqmYTAUV+UkcpNbHb
EbcJnoFMP4yzvXeN6dFJYzTBFEaV2k4vKsgp0IkSt6oOvg/G362Kr0BegXHIbkztVF9bo+ju1LpY
ntkyG7bgUd5o7rxsGz3034BOEA1CPvM0+udM2AEYhowigrorA8mwIDrmkW50dRjHId/QW2B6sAK6
5oq32c3EZDe1QWFaYvQKpMyIxkdGGhEOOAzl+x08fJpx8urhVzsHKVT3myRCg8Y52jFskLqmQ9ca
fbArI2Km1Es7Leab7rY7jIfnBgUHbbpc7FxZ6/NGwq/VS4qyelV4BC4oLGU2ef6pxostZNkrqcJw
1aXp97TO8n07k6hj9W2HVNVszXtfRxYzxdl7OtfRKx40BEkEnB9Gl5BZs8dvtCosO7jh5IUIScrJ
iD23xJAcKOaSeYWcbwVnSr8DKNO82ELfo/BNnttB8PdTN71T/EvVF2YuPYuKXTPRATtYkiNBOZV/
vB0FU7qbJ+8MzBBfdD/PCHLG+sPEAhEkxfJKSGdxqXQbP9DA9SbVtmD/812XEainJNpq12qVYPVv
mBa0Z7wFMG7jc5Tpx2AZ+q9ekRrrqIyHh5y664E89ODA4/nAVFEe5y4NdnAg8ztt9H0So0csL+DC
/8eaCz64HFH+jDge+jEdQRhEW8O0GW+EhIv918J6aV2N/O402Jt9HMuohmRF3ih5kEPon9WLN3kL
qR5/naNz3MRu921Ks0/FmNFkvwhZ3ScABff+tsX0RHqwQ+ezMOfwiUoMoFMLVJJoBRtXxQr2athy
5ZBuur63mQy8gZC5+ll52GsL323DR1ZqcXABcITRVM7XhhTPW3HwMIbwSnKi05UmNtRrFEf5Pp5z
UEKuLXBjpYA4/VCH5+C8Cbrbty4otLZ+Y8pTtVMKnbaHxxIQp8UyzcJ9uhW4rF9L6rpM45JPwiqR
96gbrfnYsE2EINV8s6E/r0XiZ4+200cHm3h4p5jdjfLeKo6/MCn6jLY17NS1esScNWqC5nVA5Ms0
Gk+LHBT+OlPvRp45emrc9m1//Uy1bwuWLAWWXAgrtgklyAjuyxmG8oIAbVMiknqCvDKuI08EsBvb
8LqYId1qVRO8iXG63if8ROlbRWU6gKW6k4qO6iPx5ljFcOpN196YRQZmTGp5aa9uMrsZvvH//EKp
vl+R3op+UYafFcWQXWgP/yrtwHt02F1N0Zyu/6Qr5Xppgmgaiv2CvhGFJg1aJ4xYJxqRi5cnsY+l
A18DVlD76EK5/E99zu+RotBaO82JQ/yInNFzs+S5UmKongpumHfYdyXcyA2N8Ay9ehuTuXhVzR7X
Skj38UrQC+14pOldv+DuhvoJ/Mme2/IcWRiWafp8uZVJtPyxrfPxonnijgYQolLWfh8kMRsPKGOL
bQ+E8UhwT/zmZhFrrmz+zSkI4xlkshr9Fk07EqJ+8OUwGFaft2eeKQjMrd8N+2lw51fDJeC9A2Q8
JQMBGA1NHmgYznBuaP6ipgOowpMgvyJvX670lnLGqlxNtLfl/xZe8at1yG3PIQr9tir5sx/sh6lF
uyhbc7Bgbv9heyyWkx6lA83livlKQnadokpAGrEqbvC8tY0xsoZ3x50bFb9QRlXSUI409/YPmGU/
reY5mx7SSiMghUUp9Z3pYMZDvMVp1OyjFoWbS4OQInCYbjCUI7IM+uRRS+pNQugKxlYyV28kM7Gc
GLnCu8QjiWbV1cGbVof1schEepliPEryDULihLQgJhlXjip6sURw1B0EGjqSS9ldUi0m9cL09lKE
0B3MqGyOA1qys45ta4elIn6h/sunTtrX429s8fBBlzV/pLxSn2xyXnZjRRLdEpTOLqo0FsH2lL/T
/3OIa7V94lzMD1U217C87WypF7OdkKxgdKfRepjR+I8S9PWnuKcqfJU5HmXLtQecXIZpd99O8JbV
i2cPZ7YFBK0NTX1GN63v9M4z7oocGeWqc8tMaj9+KqxWVhruxnBzCWjWinfNCgjtDIp6o+h16kXP
lh9zX9dnps5mPQUI7h0B+Zbr7UX1jVlAkokDumivTl3Snw9kOMMrQtLMblgUe7Vkqb/ePiJ80a9e
reeXNBvji1PaJK7bpfVSu0W5ojHl/faQln3YvDbvFv2q13xBEdiP4bYKCdsVIdMaMB5jpoStxv+G
5Zh6HIzWXpAITMhb5dNRTQCYbmw1CkhWu5uqJtlimq4YunqpWQEfhYQXK/4Yga5IMPCzxN+reWZa
KFtT0uzPUDS9dZdP1tYrmgjAlmddqL2CKwqvfVedb3/YPCNBlZaerCZ11zaK2xnFI0CqCdXIvt6n
IQKIto4AU1kiiWEUscZSL5486nJDP92Kn7g/1mppljxDjJp/CJic7Dg6gl9L4HofgkUqjNyouZSJ
vSPXJti7CB1WmUIBp6mTrlsZGMs2aavWgJE7gSIOnZ9Zym1vc0seY/rCd/DVBc95P74NXfCr9sb4
ejPqDPgJ1OcMfxHXxOK+hHOYIjWZ11Ob9LtimbtDWBf6l4xGpTKhO0338wZxT0tu8SZkcM8kQZWZ
9LmxzfssjMS9g+fp7PZptc1S1oY3y2poHfm7XBqG+rte1g0hBveR27VrTSapBFrxZjT1q4jHdl0I
uI9p0b4PPjlDDNzwsZkw137E+Xbocyrji+4cdAevxIDA4TUm24V2HOLytrHvGmd41+v2YyTn51LK
jksaz9/TdCmPBHDvVZnarQhxWUAJ0BmyUTPQ7Oj0yJHN+q8wQLon9YIn3Fr3pc0/xgC9ynLjN5RR
ggfRgd+GKr1pyFEp+34LBi663qBETWpfW8rER3WjavJu7bEZXqb8sSMk4BqVLI1aOe3UTpxfQx7z
1dwQWZNllr0ODUPbqvKzn6JaBKv7PlLC2IF7rGAt/yfjQAUdIL//FH3RQjhKYCIAP8BKQ8VFvXjV
qpqIfMwa8n1VM94u3OoeZjIJBUQe2G2Ftyf2Fiyb8rYbSGBd9R5ON1kMFpo5HMELig2FHlY6MVGs
hKqi8LBY6fhjUbzgfIrvuth4TlNwguXAQ05M1XzymQ6U8wG9QHXJ3dhdCTdkuxl4zi6dyehLLPfC
AowOpo3DsQwz8a6OaFKT4lMxwAZtYWyyin0N/QUbajAdBaq2P4u0Adfc529AEMdNlsM/S/HBU4Ou
/Z36vJ1kAEIQEeqp5tSqou1t9DXN/iF61IFUbP8c6fSDDreparHQgMGjeknkR/wH9x36zRc9yZpr
r88HZXzzjAU1ndN/qzKahuU8jfs4yeOTyyN8h+F82QTos+7aApdnxAxtRMH4EEt6sehnf+cgk/4d
i0lqyyb25/FB9ZUwUCEzmHmiRsN4iLqJJnRRVzcGRJBbe/wcy8bVrGGf2bq4M1n70ME0UY61Tr1n
kxXtxogcTrlHANCWl6d5pgQBo8J6DKMfftjUL07/oTaR6iRuvtqL/gPakYl6Agnk6PfOhVrc3slq
83pb7S3GL+r7FbI+isd2ZLb3NfuY28hbL/S5DLqVW7W88jutvkaW8b2mZvW9Xu5Va41GLD2FabbX
t8abYbTV2R9pcGEXeFRGdwgd845G30QVnme2Hyb3cBupRrHSXNR7Y+6mV7WAcMZjh0DuDThkj69z
A9uVbMIpqy+a0zhPtqjf1YA19xZzVORVl8FK3Ke8K2/X/cJzec/TF9MAAq0+P8qc69F0iteyjOz7
uik+YfYyc7hl+9CHw1e9TZw3TzfCbUBL6drofXqKx+M0Ef/qBq771JQxQsE8m74j5l1pDAgvTuzk
q9mOx3uWguXazmfvK7arFQ6/7ejl5QvdD/3BKtO3RrJm6BCzwHLEa8AqbtcAb7r1lmOfnnQnTwst
GXjfWnxQtayG7YnWmU/VTAPZnLKrCpMrSKZkRduLnTqN/aRfB92MKjHTDuAJIOfosbEXNEn2UxZa
bz0q7Wmgz6VP7MZVeYt9Ezz/cmo2di3jaxs3WDdzFxwJmxnOsKWojNRhu5latz9rYcc405md/Ann
YtauYd5ja/DGMyNMuFL3trr9Q5PewlyN9kmFxJpWNp0t+Svqp1WY9Q+Molstb16x3lBTA072Wk3v
7VTgouqM7G4u03yVRRE8Idv+2aPp2Ds5+fVKPOV64Qc4R58oN995RN38rLQTzEH//C0x64TNLHFz
mQhSBKJou/fLX0fIPX5f+3MURhGzcwGbTf1eGaQVoRt8KRZkebea2tMAPvJuMdj3VMS4vNvG8N7H
OV46qSfy6q4/aU5LDmTXFl9uZo5Cqx6hgl6EnpfvusfNSLqUeZzm71ztMc6QK9nY83tItsPhRkUB
BAyBnf7BTjll4ow1TluQga1O1ahO58hY6dVrUvve2Uur5nma8xf1RNQBOUlBgGTcrxAlEKZCFqbU
poZ2X2C/rOQjj4cRh9nC0ommQEIh+3EaCNRWR+paJK8t8po6SrxwF2KBXWkyptJGob8JJxqQ6rQz
6xMIUWvjTGGzUcAExVBAph/vYJ0ArE5xGQP3OQVKOIiVauPNMHkRqeBIkhqaPmN0uo3RM679wI2G
5zx3hmernr42gE8vUdQPz7roHZSLjrNWP5wtjN2Y5jGQjKyuwihPfjjLF4s4nc9KzAB+SkwpXTv0
56EfjG1T+mJNLICxB4vXIvXX24c8qzOiqGbBjTyLU1qkoBGCKbsf3BSnp2e2L7pvkJ6R+TC1zfjR
ckeTOKHE2gxASD+17AsQmPjDKe5HyZWmmDrvwsXkT0zJ86Fj6J+dTH/TxbAdtWg+/bHNmdFgbCbZ
KVvsBsq6vsjterNO4tR61GzzVyMJRjOc0R3DOdEWpKBdFqKjolg43+oS1ZOshTcD1Ye+1gVk34Bt
StIm24xMrhtgTw35vV3dw8iklESL/LZvrSrwn7dPHJ0OwhA3/uox2Z3+sNJGWmabBb61WldE+Oy3
pbtISLUM303keQKPY1V6zFGqU27GM/9926NTNfLIoAc+CC+uTyHcrlUYhoA2k7IBOg2zJLQ99xVb
8Sqr+3BjEUlBh3+O3sdBrBQ8yWZjdFgwtyL108P176gn2xmOjdY+KBNG0knU3wLTSxNkaRnfEhNo
PqWMGrFfGB4ieaquZaLJcaSaBQDKhJRQ0XZyeHGIape6s6UonTX/mXSTZBlSAFle6igvjZU7vIHQ
veepelKCHay81R6n/7izUy/ZTinaYRsZvD0RVu471PiJJoFiRTL4K914gl35dm7SwA4tb5loLKLk
0oZRexeYZXsKFk+7Z2XO9KRxA9dXFmUVU2ZXcgvVW2WzWITm45lKsqs5e+19hcQda6FtbdLQZi22
aFgEdUK8eTLjJ6auV3es6g+qHsYW0bXFbJVCnpBLvj7C3xn5zUvldNoG6YuO8TN/UeuFcXHLe3nW
2WZIQ4XUDHuGxrU0XfgtiNvHxBvNX32Mx6h3HMzsqdho5hz8AMz/0WVm/8FHGADvcsoHvEW3sQDY
kUet3SLDOzCJCDLE8DkQ0LnDo8keTIL5gV8DvnDriLyyxH3V8mpLjSjGS2+YO2Ngt5c3g/bYkKxN
uDi6Ow3t1kXDoAmsJCq33tC5ezY+l6GKMdwJR2yytDVPsTUZJ+6zDGwHU3ZJYhAYYY+FijX078Pw
2QbUDVJigsA899kFtQNVFkkwrIV9NUoWIA1BoTst1vpjGznsv2rKZNk0Wpc2n2C8t9KAfQztzvz5
94Moci/BSN4Agkh2k0beScWnxkOQxCfCXyDdCPusomiDDpNDVRR08WrEjxarwSB2UH2Y/H3k97Zf
0EseWFpk33OflXSkMahhWtmS59Pvp6jvr+Go9/tFHkXymjpS1/DxLRsdKemmH3wAxY0cqWb35EpL
LGr/Wgv4E6vuoafR/5Rm5UPUGmSDlbhE1XRjWPod6gZoQZa3POT2u5MQmBaaof3s1SOJuks5fh0s
597zM3xMdb3Cu9YzRGXpMyWHYOORqXz0sybfDUlAhLtc6BPX5t1ROaWEYO+mnoF9xoZybhrwmQoH
ZNKiYEhoQizo0NQtcHGq5MA37m8RW3kvowMvNTBjOqmW4awzr10oZI7/tTNqS5KPHVENa4v8ybrq
2++iE6vZKIOfdi8+ut7x36LK/dnbBqGwBRl1qiFoFHlyXxtU67Ls9tvxUHxOTj8Rl0MaCs9NfxWY
6YSCbCFwxNTpLse4RAOsHqPOm5djgxOb9OXhxeape6bxmqCLb/MnNr/OKffmctsWZvjVtN8tiy6m
mX6g5EkP7gzXX22ZuYyPJ/uokZMcSnYg6xjw4dH5odRcGYGQF8tdTpqk0jb0re8BDsdUCrXsw9eI
nEA+eG2rBXOXrv8aYmN8TGOdhNKQ+jSDTX+YnJSirDxa1FEYN/tb7UI2TtA1dToe7Fb8KqYuPhNJ
So7c4GhHVTiFu1lhfZuLk5tGxcHOEJJPYenvED0vt62n15kw6tI+BjQbIiyda+94m3Aiw7MObBaA
2lFdM5n6etYbaF4SttgMa88+sl71UZZ+y4OYVj+VbqDtmuAwNdjAlNANcUDrNcZFBI19KGvvCZzM
dI1M2kaRm1XrMh4jxBR5f1ZHJca7Q2cv25uWHbQgT/8L9gtvBtTjUj0tmjSyV7/LO1nSEQ4TTuva
nMVx0Ntw145BvMt1QtoSB8bw2EVEjsUQDNOgQq6KpTzTjE/RwPnuA2u8+O1U3vsoTn//QBIrhajP
UdsbG5SCxBnqTUX6OhAGta1NCnp6WbScTLpThPr2X8KpPaCcLX8BtfrHwZQ1h8TXgovoQU13KO4f
RFMTlOw5KUEUOs3NnGnlOjTO3inCtWEWy/VGU2DovTcCqzo3iX0OhVesvYXwYrXnwL4/7szBXjY3
070MsAsRTMPxAFEQ1NXHTVI+O+5E2ZwcLvVNWYloz+qUvbJxMkZQR+pa0jdipSpYZhF15xo9/+rG
VNNn3V2HyVd1e1Q2cpKVNwg04izX2QCvlIyvUvIpN+ZLz+0B4iNJLDeB0oJKKZAhbG0FcI1N/w6V
0bSxWtRqLiHIt2XKwE1zuj2q4M0shMEJCRx/S5K0g6lZAX3oj25CZ9UZ4Vir2kcTi/EcQ5pGGS+L
Hyz3SAxwL9p20gL/WS+M8CXlPl6NZUfdb46il7h0yv0iqyfqpzSw4/ss1S6u5Q33YdQi2jAwo7RL
cSidJX6YUvLk9LIsv8wFUvyw1O6A0s7rvMi+oGTxnwl+W45zpKW7nH3kV9tABdxV1b60hbcP2dWf
auqwqz8VoZp+98aRIAyo/4QFeun4brlwI5gp324ax9oA8RZX5VkNhl4xn8wszRDWRrBSSfk7si24
V3dKZeT21jKz+fYMC1kZcMPkUg+2eRkdb9yzVEaNEqXEM6s+XaVZdyaRAusgdpvH2Jx28ZD3N+zI
ULb6Kvk/ws5jyW1sW6JfhAj4A0zpPcu7CaLk4L3H17+FQ/VVtzqeekIBZKkMCXP23pkrdUsQINKO
q6Fp6KVUQ7bi0lN8NJBqUt13VrdP62YuA2rXLVzoC9xw0/516s+QEMTltqAqwGr9zCtEIbxWyTNf
FFUL/jjYSfWPk+nZGraysmeZErzMz3dTvdRzRbwWoUNYcddwQYOhJV+ThBcWheHW4mLBGwtlcEYy
ZGB+oJL3lIKheWcbvfnDa+2FF+jRtzFpaqbKiniqak9f3X5retXgWhhDsqy0HrWRxC4rQSfsFkQL
RonyFDosK3KdbrxC9tK7OdjYXsLimdST9lQwc1h6uQWb1ncfFH94ViLL/JL19e8bZX7MQTWFky2+
Z2CTzTJiSF2xLItY/3xThuxL3ufGG0innPHa2Dya+lSuDddsj5mn7DJJsp751SFJT9uMv/qsRObP
LX9+Lpxf/f3r0t7dcbN8jlh5bTwReXdF6NXktPfBs50xJsGOrL7nKmwcleTmVGjrvBogH3j10SJL
AJmW6Z+iVOk2Fmq83eCiJiewJbkXiPp2rC6sXcBc6q4HbLC0Yed+ZpFJzRm131mFf5SA1ileo2HL
WhmAXZW9GbL5qPfQg8YWG/e8i263JUykXNKdHB7IXnIWXjlEX8ErLaW4VlGKt3nHcJLi3PRu+lR6
jEVrq7B3ejRQUud4f+2YUikIZqGHpn9iwYc8Wvug4+P7MMqs9zLPyyXSheqhie1ik1DVFP5TqbXP
Elo22YayCPMsuI7c0C8y9rqaudy1N167Ng+XIiVAC45ucssAy0BgWLyFX0lfiS89qdu3rPQyT2gC
gBU74huJVt0oWDoPJpkUTuZdvNop729wDCBij+rcImYq4GJO1o5yjyZr88Ay8JyUuJpy8rTRutfP
XedgySay7iFvaQ/6qbVQTZ25hB/8gFFrX0lAipc3aZgVEV9TK++GAdKb+U1zNLz8KTFDBqtuqd6M
uZmmPasAsp9EG5X7Lhu9FS2dS9l3BcU7t/cqzPQjBpAYPy67BplWorbMpVTI/TJeR7VOWZPl7nqM
y03WoK++0RjkCzF9SWalydswdf1FqXt7V9tEQFHeGa9qM4zY8WZhXbcvvN59wqcJjat1lJMcniPf
TjhvHuhU4IGfr+5da6APN41wI3cTp62PwgrQ9NnZuWJ9cIf8cTraoztD2WmDGIB+1nZGPWUlR8mc
wEdagtB3gmhvje0ef7x91BqVcPa0m7M8EZnLh0RU9m2Ljx+OR5aqa8XzUEtPnaEdy67+axO9Kjo1
5BxD52Vo4fTuLLijrYPQU57GoOa3g7FPSCyQmbb71gthvojWfxhFML2ndky6bNSkD1qpDpuk06LT
5KQdcpGyW0sDYWqk2lEUOgPzuXnRmo6+GMu228sDhk72sokTcPjzkRNkMI0Kj/kb3D2mqdgRwpQb
pJ4b7M5jvlAk/XHIQKf4tBRZxzSPdhh5e1DYzhp9qPFh5A99yHvXGMo7bNkbPVi2lW0SW3AmYi25
dZmt1L9WHURrQjg0P8sfCj9QH2qsWvInV/Ne4Sor+WkqqpduqlSFx6J097JON4ag2pZ9z5zLZsUB
Dl09Z6HGpBofBPoEytrMjoo3xWd6rfShsdMS11q7dIINcGU/Ihh6gvUfkpz0IYRQ/q4PTLOwT2t7
vZuUtZPvpfbenPtXsWtfG3/YS/mGfFCVvF+mhR+C4jN2P2eYEzKXjmbhvqr9+QqKKjTuVH0NpNh7
sIgyWVptY70FYfkx6r3/vSHxiEnC+DHQI1hrVXvlQkaayOxatQw7XxVYOZegJcZNp1kK1VijP3sj
k96gyO8zPpTTGNEVkKzS/+1SQHk7wlnGZeUSgR10GYY5fVCec68/O0OwUIYgAq+D43Pe690menKS
bH+7t2WJeO/oVO7zsHIxoww4WifWQHAFtAXYJpe05rZ5cIhHPoJ8+i45N1Yc2ecuZfTeIwXIuQOs
QymfEESXJjmFRmKM4UZ+rXzgw9j3VVRcrIqmYobUgU6kM9zVcJ5Mmo0I29iLrWy8q2vAAWlgl8s4
Li/VfBUnGXa8BGV/d6N99Fm0yR3b2HE//Xpj40j5WdXS4Gr8lggI8tfm31r+7FFMzVyIRRQ4VX++
XVNJZiHHR9PSJXr0moqLH+PriMZgkeWEbhUhkZWzR9Hy3I/ODK7yKJDqHrfB6VIOp0QgGvISaDJz
WyocTopOXYQxHTsOSp12dq10jZoe8Z4S81uxMtR9I3tnwEcTEy8IIoldJ+rybOA5xNQItd8XVb+S
KUQyfCoMNCqnPq5WNSXsQp4ctBZoWOrDz12mkfq+6PMFlOxuHbEmo3MNpYboS3WbcE++A2qmL9sa
LZyL2Vu4IlrrjlJslBxWVqiq4Tm3tTfawWJ/e2/6iVBmKZRjhBccKKDHRZab3Z0S9cP619aIafrO
B0eynvOBXIS4F8njIODzgjpJPUZJPtItLScCny0H1SaeEzusyoUN5/mOyry70JLDl1aWAeLbUM03
JYC5bTZT5eO00Val2qYfftNxItNLU0w6t4rTiYcp9UpWqCp+oal+7EIFaxSrzqXZjQ2t8fKUpD6r
Ol/QvHeUt6Q3vlo5i2H8cfJXlHa5pHcnDhXsbiEpLn3m+kAdtGYPbMQ/KiZ3FD9G2Cl35QvyS8au
afasoIJjP2/9enVua96+we3r2ulFyweXPgGyS8/A7DREQbDPaeotrZCPIuq7mRrjjO3O8nJmgPQc
dvQj3YVEGZmjvSHM1SeRKe8ffzY2B0bOrrizhqm9/O0WylNK8aBXcfMd7inrmLp/wypbMvBxkYTN
MFvFI1suTfJHeUHOnMm6V40Jx1u5kWd92Of+XnNxF3Vd3u+MuItWkiKUdOqjS7sKxnJD76P36x/D
3HUx2zsr6aZvmmtiZmman73XZsxfY9CX13zup4GdqV+tJvq0LD4QsqPM0Yesp6FFiQk0Xfep06K9
COF8mxzrIf3aswSJ0AmgrEindR2JaWu3ar2r5pZdB2bombyhl2bCFhFMzte+t8dzZwCKmsehDHOr
Tcs8bHnL8JZPqlm21mqtv+EwXPrRnPZpCDq6O7pemH730+HIGZ5+r70GGje5StLjgMZ1VYnA3Idx
X7yWVfnSKRDuTNo/L2V6L3/voSD4tSPjrdP8B/nBOamvXvvJu2eKq68w9+qHqLAywn64QTQjnckg
tNK15YLCBqm+7+Y+ccKpxkItPSpRUDwqJL7iwmTGjr1RBw2GCis7Y5TPVviKu738yWpEi9phDqa4
4fBiEOWDy+iBLut3tccwYc89Yy+hQGZtFp19J2tJBtf22lRo95zuTwDHAxJwciqo+e5flEF4wGxW
o5hGnRgm9n3fKUz65JVd0zuouUmv7+1Zb4YetdxGHX/Vo9e6+mugk5/jIP4iloTfNW1RM1ZBuHbN
WN35qBkec2v4IVed8xIzbcTwjIam245MaBaWR1yfvPMGAH+PU43AmHELNuhwyABzqNV9YCZ7eQ+T
ezb3r5ZAubPwOmUxiREfq8VCMXbiL6qqxT+chMkz2rKFqxh3RNM7F7NMARei+19ZLstGp1HDi9Ez
bwYKkX61nQ3C+/pLSJ/o9gVDilknLBk8//sLoDcy0B7M/W9fpGgbUrOb//+7/PUF8veogaWdGyc4
Um5Hp55OMckllfI+mHqPpCSY5d7q9Gi2qD3n5yNbS9bEYhv7qIjNV0CKt68XkCG2dZnkW4bCDV56
XVuPQnPvhynZyiMyDAGV3S7uOQOXHtkbpeNcJw4APvAile8TJrulg1jiFIsq4B5kg48OQ5bdnpOc
aMzKj12xYOspiu/fdieViZnltDibhvQaJwjAqhkjNejVJciE8YzTm6a30Z1GzfduizsiSEbYbYRf
ycMsTdxxWzXN5whKYAHZIkSj4vhALobuXXXc17ANhu+mQd6tR6t0gVdpFZOu8T0chw+jVYxjLfRi
OVrcJEstJ6/eCT2qYXShmZW6r51qnYsSUqTWilcCN9xnt9HqDTJD2iScjFfyYKdlbKG3GZIwPJTD
VC1LglAeLNfqyVMQ8SlAqHgMvLre8mZYd20cn3B0o2GSs4WK915MH1rQAc9uTnJJcKv5hM35LLKa
MFl/YRVm82KQUXko5/BjquCaUACKLDlSMkqDOAgXUAx6w3gtQxMdAcjIMnfANop1l4nh3Bp8o9jF
mpKFZJYhtScUBjDVi9yi1Pd/blFxs/rPl2FF9a5MyHgDJL6TLHSnvlg2ull/0zskuG6ZZy84apbT
WHyo0jCC4ro7q8chghApAxVHhpFlrZyStnTu5ANhkSu5fnDACxOkMuGFz5oF9L3qIO8vQukVaiLn
iwpSkAprftWmWFAsdPjNdC7d2LgdKxNtVKVRzNdw8taAVb0VBVJ9CJ00uZpDB6o8aovPtBlW9jzl
8FjwLYQZqU8+nroNpnhCh3xCoCyUtWhK+EsSpQNdSjm7ScuY7vWs2mpslwyseRekn7NUWmPapkPx
KAFkqmv7OFvTZjU6PvV3NYYHzxLV7UIIDSA8TK3xc9cSJfKqDt5qqCqfShTH96rFL0zMLfMrYlIW
rUHTHy2ZjSA2P8tbx5Qr3iGKsnYpr9x5zYw0tsLbDwhc/avD+O4sqy6vnN4htdjMue6B1GHVHMcM
rdTs11UBd6BixfSXTda+oMjahxNB5epAt/b2S3mITeKBzqg8u8CGdEcitv++mxCiuAC3Aiw1CD8y
H8EDqUnBz63cPXMX6u51wg5XhIZ1V8uNtF1vFUBaMx0n6dwXM1EQRKUS3MV6odArmN7cSa9v6+3c
imyYvBFiYbwCRifWf7ZJmf8mBjnCwEhk45KaLWa/mRZa9OuqYXvlYciG11EGp/aGaa4yGnyMe+Ol
1BSTc6vcM8dAM5pZjwQqMqgq1c9Q3NMKEhs1HtQlQnrzknYRvAG/9CLkFf/oJDtlBNoeK9C2nyNb
6jjM3kvyT3RUdN9tXO51G7gfjEafJhIvznKhB2nVPcTu8CH3gvbDlSYyi6mKQI9/80lr+UbMuRx/
fmM0+3c7h2vq+DVVXTMFOFxh/oZYMEAg1gMxQgeFONC9OoTmkXTpJWyo4Rw6A5ykEpmRVBJPCmMF
B17jbVcNQ+Xgj0W2UDDARU39LCXJ7KQQR57TF71W6nMkhzwtuZ5d9CZMFLRVY0JJdALQR2ZTPhhx
fucIOHS6UaWPLcnYMEDiJ41IXQVj9w6PtXVRscGtvC7o8XmVYIszr//q9i4iQjuE5pJS7uqk20yg
+Y65yYxmIhQSC0gQrsi2wHI/bw1KViyRjjqIRewXmcXChP9QJ0X2Xmc0veoSYazZzvwPx927ZE5K
5ng7g8c91XuFMgsdaTYgxOPkE27/LaFXfCVglBpDo2NTEcgKUWs+JNwW0qRVRijuKPUUzzkkDN6O
5lz99cAMrnILW9FBN/BlpTnGhnfmU2e9Z4SR+R6y1I5mLpMSPgk510rA6p9jj0x4q/cPsZ0ma9mO
l9MT+eDDPFr1gbjXsqS//U/5n27/vff4dro3zYGvASJCCjXa0dV5MJXogYgYf+Ph4V7FOvDKpYXL
ZpEn6cRaM9kOht8/khYAuaEek5OlOckbeYG6H6XHaaA/OfqM/bu0sc5p1qgPlZk/2W5hvvuDEjLe
ouGR+4W6FeEw3IIkZIbEpHr5BrgPd6j/RUqwEG+XqiQpVTH9JllFj+6obcx5rmO2wAsrHYmTvJkM
vXXuB02/yD5ibXdz6qaz6LU+PocpOh+C8uIzDs8cB8KmHIr4mSb4d+lXySqBwQ1y35/PKeOfHlbH
5pTC9uQIVRXubMqcX/+bQ2okBI9nVfNQdulJWhWxBSgbU0vbtTxFWrtQNpT+P3f9OF4FxM/1RiOO
RMvsbtjs/+2ChMf/qKuLLNWRV4mGwMT5QW6N6CXOlPrDubMYevL0ZHU/Wge3iD1T0QPTM04o1e9/
WW3MQSfTL2BIJJ9Tikg5//kt+LeN13Y103F01cbOa1nab7bURhR1zA+G6tcIapF6Vihw4KyMYQq/
+mupsKArEa0gdU3nujbbs8eZvRwVd4hYJTWKcZatrKDJv5ljMO6wWiUeQ4PZ05Y53SkryURQfKN4
kFsZFocHpZ+1LPNWprI6JGukWqP+t0A7Z9YyneYUeSP6HujpsFKZbRLQDvZVKxCLWH26J5Aqekvt
4oi3yXtITKHc5brxPAVF+FaPPrlbWHHXLRKwt3AWUSez/OfPb9xv2Ar8z0LVXCSwtk66oK2L346d
RhlR7Ggx8ye5XsiCmUXJ+/esFTRHXIJACstqn928eOSIT69VG7r3c9wG9DXSZxK1XYOG6M/BzBCX
W5Xbc9FSBwhV7RvLsuqpq/mrHJ/Gp1Ju00hBjD4hfhJ+POE0Sd7UCR19Olk5PfUUjYHenzvPW0lx
YWyPxnovnQjG3PBF9WvjYq8f5VxYjYJjCzv1SvPG3kddO2zNOi8ffIyuXF3N6Wtt0omlYl/aOFxW
TpE3t+/bTfa1MN34qTebCbUUuF18s+59TuRAY9Xhk83a56kU5dc2qPSl1kxYbAjrRBjHlWqrFHOo
+FxGFiaBHGrU65BcCQiHalbuaddlG0Jvo5WsSMJE08lIqnJQ6qI5iBJ5VI0u/EkZnOoholwJ5nEA
s576P+zajvUP8+T88eqW7dimZQiNiDDtNyqJ1mkql3dgMNgdylOajcNJMEW/bdE1qw6jZTJC/Oup
Qs+42xGyuyRytTrnAXNB+TlMpv8jcVDd2N63YE6gt1rD3/XI7xZyF21Zt6/M7lOmKngIhs/kic/h
Cr8SFkhIrrY6raKFvCGxUHbt+HZfkjcti9VoWFj7GkHoYUTYBvpk3kyLXKP29sDEqPqJuHnjMyde
vk8m95sXY8IcSRp5CkRobJzZJli6mXJxE0VZtgohtaFvrjEyuN+mYPwm9BLOextNK6IU7SOQoWFb
Z8kD8zD7GM8PlRlDIgGv1S8L0ivXRLWMO6zi2uJXf9Wp3OH2nNrcBQVB2FnBiJFwsOAt9GhPNMy6
H4MJYZVGp+4a5o25pVivjpSc5mEac/c/rOv2DCr4ZZOVn7TQgTGYliUc0/2dTRKlrg8XinWgprfE
/1UZ/fqOCFyTdBgAifbI4hvYGrgDAvIItqRAYFeZyGdQ4DGs88Yo7or6yZ2H6GXaDrBnJuju5mCJ
TdVO9bUbqEdmHb2niCOGDm/DTVh9npH10trRxMaPaC7mTMZfVzcHQTWEY/2ShEW86IkI+kbm3HKU
BZ7t+wfaNDMBQEpO5UPU22/ZZLabNAK9W7ZUMb1DWx0f13jBzFfoi1xVz0qacdjmY3yG+rdwpcDX
1RsKYexFC01FUkF947bLJKu6Yzp9DbPe/aHFPShvI/3MdZ8mHoK4l7yg352RD3NvWma6IbusOxsV
YxIRN+Huzxda8e8z0RDYU6G7mbYrzN8vtKhGFB3Pb0zyn6avylkPk0cawcmt+IQ1iWh0fpDP4ylT
hhfHYRI/i5/bgV7GgE4FiQ8XHATGNFVw9MrzEqnDsmTc++r6MFZ8FWe4JuAjzc9PhXMJ3Tg+iKAC
jj352kXEunpJyxz/YwyLUr4gn5OvWtmgn5PxAX2vuhdq8VT7szjCxN/Xo7e6CH2Yp7L5wep17wGC
0bdMIxvCsIk+R6Ko3beR9tRnY7amKDwwwcruZLKufOgRoAAb1Z9Q4LrbzJ1gZc0Vo6Ude7ONV301
OFs5BDSFpSCPU7yN3I1Ma9wTwBHOuSd72XYoWsbspRJll7LWi0sV1w2OK3/8j5PKnXEP/zypDAez
vGMI06ATYv12+axyRnp6rkVbZJPxpZ1Rim7lEw2vJgNQ5Pn8IGDtw88Mc0E/d/yoXNJLIePORiip
ZizTwqCNjKDaaOL3UDfNM/er/uCZYbJUrMhfUataR6Hl+gKrWXjv1LT3PYwxvco6QUa7xG5eI+4Z
iz1vQPFaNMNHXxXq1eo1dzUUlEthqEYPODeHRQwCCRQpu/KBueuiy9PuTqRJs8yxRa1/qcGZcfvn
bY6jwmni8CL1zZNWcnQGnrVRrDYhwbBOZ5egvvUHkTxXTf2Cop4KTBfptQyJgEfGyuKBw/tVxzO8
oKNT36iAkjNQGuodfSht/4s6ENFcXWZN0m4z0jjubAZzci0tl9cEQX2EGYy1Ph9dbUP7kVAGbXqI
S/uTJUV2kS2DwjA+3Qn4SeBbb+oXqg3z0616lrf47w5BifTCxaL55zPYmWv2XwfDvMw2DcPhUjCD
YnT2ef1vy+wk5a/Xdc89JEHirIsM7UE05N9BAEWwl2rxpCVVtclMJcauIuxzrmraKrec4Q2k9QVe
V/7dbuozobjMW4tuXIVhFlyESLsFQevlwTBoC8yHmIGz6Q5K/hLbSnC2O4MRsl95ZCLgHsVVgm9W
IyJ3VYQgBEyfSMF9ZEVUSnHCy7wN8Ju0OwiFSwDvRIdW5V5vRUJh1VanXw+aVpn4dh2gB6JMrnmF
q5euLbFYMNmvPnNPIreZeh/Nmv82PzdmTrp3jI5uqBir66ho3+UaaATQvyX6RF8znDFf6dcxRI6Y
1Y4FHgZvvog5uPPJtYco8I//mZWpCSKagfQkwozby4iQ0DYSY4G7I3fT6lIEhIiIjqmaLB70Er0N
iQ7gY+ZqQz4XsDheZZYRIO3pzf+4cFM//Otzt2hYzFQ3HQ6F+vtFoMch1JMg4R5uS+QBzdZJge3I
bVictaBxV0qsmZtgHBWaZVW1DWdTXqBpp8qqsZfak7/qKHy3FbDltTXDY0o3/Lkrb9SjkTF9zRI0
bKrvTKS1CArnecKRUPDsTIVPUgzhfRnBgMPpxSwAklrLsaEW+Sc+dbFIPFu/1orioOWa7X/wdh/S
oQGOnvjxvop79akmeFV6JibbAyXX5sN18p5GhaJCGlhz0Vdcl0NQ7mn5rhhhfJSdiColB4Bs3fDW
q3CVCgmcmKlZupWgsWaG3IZDygHnd5vRwxo2cbfYgSWebpG1ACrKQxo3P3xfL68eVJXWEu0j9HF7
GWu52MrdbgzHU5faH7c9L8OKE4wvLQ38RdIH+dacUtgzacG4EyLE1p53CePJd5WVekv5KmZ8bykB
EUXPrECzm1kkYYh9WQzJNqh8D3hjzODbsKnouPvdWpAtCRUnwo5JtZjf9KIxdkzLxoO0axZ9WC8K
a8g3aVDqBztVcN0DfXDoU52Z611DwMFEsFIPrTQNtYmGfI5yHR0JdzeUtOhH0NkTzqHv/3xFMv+5
puAKZKkG4R2ChZ3Kxcn6rXgz7FQNI2H0ICYWQ555R6wWzqsDqbcoxjeVMmkXjwkUBz7/hbyY5PiN
CFQ5CbdzMUnhkSFHdybTOPHjpI6EpREV8OgPOEHkVk4OV+5kyJEs4lSAhLgsL6r8kmnMpHuG6zfR
ZVPqwQE2VLiwgAjcVzgR1+EUKURI07xCPIJnsY4f9dJUdqrr+fedRmdLx6v7ZYjEeylG7TE1bHPv
14iei+c/v0+aOt+nf12658UxC3TWxpqtUzLbv5/CgqC7sW+DcgvNclxL4dFgZPbJ5HCTqqSo8iCY
IiNbmATEs75qVKYevT7ubs5RHK+rypmQKRMydMPDqI7Z7yx7+hn8W1dzXTv7joeZeDKFQfOQ5xnT
+3lLUlAkZS9rUKlw5IlLH+JnmZm40ECqa8mQ6ebPNsqvVh28yQJXMb0zMB5YYiHuPPnWQ3lFbEmG
BWH1f8WhgTzuSVgph6WaKxkI5KGYBXPFFqEyl0Yfa7BUMNOsJxAXF+R9qbqXHuuytrCGSqOxAaMK
fOgZJbe5mBpO8Wlwx00hSueSzQ9jds5i/TMqS5BKdXFKolI93qy8Q9hStM0r2rSNYqSNtr9R6Tuv
LQ247W0doI/oUeeJhEG4yNLy4NgaUQYXnPjCiLTNFRoNkxWxt5wc1qILNxULBtrMSwKm7hcSuDE8
O49RPY5P6AXjVUlNcvGiShymlEI7MqlEMfeFKymAkaWaNdTp+j8OJeOfnX15KJmCaYumswQQVNX/
XAVEUFtIGIpzmOEBdiqCWzfVIHgHMTM/yIeqmX4oROQsMx/9aaOo36S7gsE40lCAL+fIEsb9BKjD
94ODfxQQVC7FHNGAwTqB/KESw1wjc60ZOU5lUFzipN2XU1ziO6Cby6wgWeRKU+6aInEWYoCGtCIv
utsMfa7sTMEFvZ1FUi04np+r1MrIlpJN4sFyuZNbej5kS7xyJnqvEKgBs3NYKca73IqwOb8HJfkT
Q9WdrBn1PGgjMfFV+CZr9cBtzHNZO3s966sboDptCoY2DiG78k42DYG3IWXmTdKr47IO14R32Mv5
Ka1XjU022slGtotly9nXbPrySbjEpJJdSEjAVGqE6lqGMBmEY50Gz0ROyzxgOYi6e6qMJrt4onyS
e/JBJc5LKYdHPwHNk6WaRzuWS1k2X9SyHpXgLeDPyNR74NfdHL/t0rZFCKBZTvyKwfHNV1vnMBkK
YLNwuLqtcN64sqcr7DD5dXScet/pfrmi9fcldCowCw1tZrkl4fx9vguRf4DJp1RzAvVJnQwHfZOn
PI5VvclDH1OgjybbmHCPhRhHkXIjLfEyVdtEPsWv3I3QkojMPdOAE19qxVtFZR6f/uNYFr+vaB1b
12yHdRz/cGX6fRZTuWJMNXoJe4VbyZKEQrSkasNdWSnxSagZJ3PlWsFJEmTCvqKJjPZ+vryYhIvE
8UXX8OUXs8IqeZUEI0MDS4soNlqHflJfSDeggVIzNbUinAUw8bUFGafelylwUEMgt8lVluq9dSxh
kzggjs+/CkZV7auNWTYvvoEvSgxu/zUt7iCB2d+k998ZSS8bktzb61blXrtm5yDfuxaG7l7lM747
hLu0z9tFV4i70p8u0o9I0yJbhEXmX4VTGBidInUZdibETa8n2lDvqcXnByaj5snUjWM0uskbqnYc
KR7qX7lVONZGoyt4p8UcypPf1AdEy8k1sYB6e+7VI/ocGTPXNFNnKglZNWqn59RtmvvGTct75sEv
o41ZEOKItsgrH6J6Ldx00aCg2LZcUljcJc45r+pxDZGcDNA6rYorBmnvlIXRKbPq6j7G98XxY4bM
Q+yTl3fBY9Xq5lWkmGQRnKn2cDs3IXq4l6kbX+TJmAbJ3mOCvQKJ0r5MeX2USOlBsWGYFuQBhERg
bszJOll0LE42Xo0TaXBEpct9qymfbmor1G7lRcnHdJPpTnkd3aexLE2sqCHBCrNkI3DrL0Dgg3tb
VcI7v6FZR40GOiMM/TXyYJbsZdOdCp2iiZEYgQqJ6T8wnmX+Hwh/G0DG2YVeC5yj42NXtB/K4HlP
gnkm0afe0kNUvrMDtX6FE0iQZFN/mrWCPtG1JorqoXiwTKQZild9mo4Gl0xPtKsx+V/DKT2rjdud
Bj/rT4lWDntgjzt16vtTGiU+KUqFyaP8mhZNomWQixzCZh3D/FlUZn8IYw5iz2T6cxtr//nstP55
o2FxpwlGyBYYStrzqiPL0b+Vm1yUfI/ICeXgchlZ9/FwX9uZ+nXeMDz9tmFFVfpqoj1wTLQkgdZd
El2f9q1fMLjSAgZnvEcy7qfMimofQf9YGhb5Fya8UHtexY4FzG18id9vcQhV0K1vSzifWhPhOcP8
sFgyAqgepQMOCMWcJ1Y9ViItD+R7kixfjC89A+sv1V8bsdK9BKWqLQlHCxZSbeLPZ1RNwx+oV30T
oMjn8dHS9eJ5s0CEQnCL/x937H8DBF2NN1OYdN4EI7J/1e1cdADbwgM/YvzZyNVI5NcUZxHBMaXI
L9aYswzyEdIv3NYqCGP3pnAzGLPPr3T1YxM8Qx7UTmMgQGiEFm4wGsz3AcFEBKUo+z53vHsu5959
NpGb5oyNjT2L5+SDz2yexXl+qCCEk3JiG+jVA2tdpvnwgpDnZEfDWmua4lrOGmsxRk/TvFdAXF7m
KH8XmhPNZ54eOQdPTxcpJQXSMCM8US1KMYwxt1G9FOuLlAPHhaXepzjdYP4J6x77RbsLC+jRWVIv
43yMjqmflpdpoJKi2xl/xGrDa92GY2c8KLP9SD7YwWguIkKDl3KJHPvdSlOtgLX7YD0Cw4hWYkGA
VLaXmAzoymu/FfHzJImacbJPUA5htARz7qjFJ+2E7KFpCJxj6fJszBlyGajNC4igZWMryzhQWQ5W
bDVyYRjr/qqSW/OrRiq+OHlQvc1P375g/lITXCOx5UZ5LXJ82ww8PyuBFj1LsvzeijxlK5p+bzKi
uyuhP8h3GKRgtsiZ/94FZXqJsIp9mzemIEq2imrDA+xyPmcyL7eyjFLa/OrYxRIrrANvfC5XlbHF
hvFDPygV7040AtoMze5MPlq5IMSi2VWFs+8tE0iKI2jRxcYRc2OuwRmoAiaDFtwILl0rLTKOpjp9
Jz+wZiIf/xigO4le+ZpRKS0Tn9AZS3xMbZmt6RA4C1tz1z5Z8kmRfk4hWcIWI0md7npe6agfmICV
AMjCYJdZ0ORT5asPFGeT9Um2Se3gWxs1i6JkxaF1o3vg1FXgbbFExYBCygCTs4HvWLiHkbHOtsoJ
9YDRX63NKuavV/1157VbQcnErMBuGXurB0ZmTOGHNF4J31k0m8LWIz7y5Llv3McwKw+72Cc7CQ6p
VUdHlYNsiVMpWzui2OD3NrRy24juAnZ1M6awboCzwmHqnyM1VldxW2Wntq44DtxxETl6vS0ZyZpc
gQjNGE+J69eLmILxIcUZJ5bpSM05ko5SPHjcSjY9vLm6pPTEJazvLWuvMbY5icoAq5FHOER5E6Au
DAc8SMOBqcITA1LM7j7AW7O3p2VYstN2azvKBjw2kMpT9Ixtn++Lun4rLbXk2jqdCoBMBW7EqDS/
wa7o15P6YUJasv+PsPNabhvbtugXoQo5vBLMpKhoUdILSpbbyBkb6evvwKar3e1b1efUaRaDZJsk
gL32WnOOSQa2Hq+KHhhL7rTEg03DbgkFEQWuQaJ5KVgCj93PkkjjzM+Zl1RrN8Ij12sm8oWJoNkQ
0QNzRfEyl9ZxKmqi2m39TiuUH42mPdj8OVMv3Hs1EHdZbp9QxRAzAryq7jmfuwJKxqAUfH4EtXWA
eDwlZpYJ0M7m4r9DJGutvMbdT1lPjufopT4o1TUVtOq7dXs32e4znf7N7MGgLH7Ck/EDg1CrXn+f
p9Te4GHt66h48czCJEjVaPemp+YvRlfOe3bbZzSxV1na/9aELA0po1H2WiWcLR44/bVNp0veDF9x
M3kPqatm28qd1V09q/1zUgxH9HgNFN6022jEn1/cpE829IYNQOXdt0nzOnTCZfXYDd2rVwyXTBvD
fwBP5nouT+3c+anK/IJqAsgAsds7CnilzC9Fnxfrbs6XOmO1bANG4yM3rJVOlUv23NoBb6216yDj
PCPrtYdWH/CVjXxc+VRz5pPCyH9T/0y3bhVBJxgn8VQ63iVgfBjYr4nIVh01Wh5ma/yEvqs+xPFH
ZXhgA3CNdufWqXZRhXgUb2uyN4t7KHStuw8BvfeiQ0q6BSgHZGKVhW8zKBonvFO8Z6j4WfyGx8mv
qVFMdaRbeOdlGzdtN96Mr8PhyDsu6sLmqLGXJ/Da11SFnukrMzc6PypK8eh7wYXn3k2fZOypEIXm
16Q++E2lPHnEup4CYZ21gBBG1wp9JbGzk1Ys4VwIPLKjyvB6PbOJPBVjAZjZRKIuLCRSyB/vNTQ1
hfZhDGQCVu1qSCg4Ka9XkdVPvhIVIT3OtL82YYdrlVkS8374ijlEfRI+j2n/7lokMgo3eEHLl28U
1bpOmkqeUllv6SN864e0vsuEUuNNcE6cfeohxvi5azyNU2IuWSRUQ1vD598zXklOQtN8deYyMlVt
dhhthTSOWqydeeRIj2JQQ015Z0/mPbD44JGAn5VIv8qdN5FUgBj30zGnbtMTIrmCKxFtRfbAhOeA
gME8kGT4mXrXLijVlWt2XygNSULqM+9B1tp11O86l3UY3OmAeOKEqLnau5VaExU47m07jc5q4LxJ
9YntgfKy3Fz3jSixybHsi/3M+OdSm6W5QWRQPOVlRT78jK25zzXPt0XoMfUmiqu0BgNwWTNtrdIx
LgaM6W1LXNTtOfkqrPASuHBrpXeDkbyMynBWPAojzy7qi8PuPPEx/VCYt0tXIG6Ha6sGhG7W2k52
o26/mnut2GsaICiIOqwMJcGyUxNuvNaLyHqFPSDRwWY1NauSL3fpSKztqnLOzN0nXyeyb0MVpd6R
pCxWqBYx57XKtPWg/G3jJbmQr8y4kcagdISM2Kx52yz9JYW22j6gg7AqpLgM/tMzvHFrZ7HTo93S
3XY7pWeg+lgelmnr+MZIJPzMbOCOLJvg1DBqa/XCxia0gHj+u2zXtKXp+rvXuNTtSK1UlQ01W2um
hta/G0Q6VTBt+TY7dRaZd1LX6LqdvU578OVl6ES/umaydmcytG+53L82nfpOAlnEZzfN2wHe293g
QSI0uQz2asfW2VH2iP+wnDHuuhPugPBviJJ3C1adSPridazYjC+zgdrAnhk9yeIFLrjhewtH3RvB
QkGfTFdxPhSrQJkCuMVJuoPP5R3w4FiMvcXxJp9EozHtQ1N56UZOIkwwn5EFUG22JvfFSNR56ygJ
GsJcMPcNXRCRbbGYC9lPcChP69DxvoYZXYCB+eZ5VLWYbjIrHBRGXLz1VaGfvZLovUgwG1oomjUW
+yzuW2b05Tpe3kZWJ4mf9i6fT188pqOjslcU9loyr4bAcGmhIEQbd0694ORoYHp3zQzwtygQmXj1
nYSpA3D8VAaR+xItAdqh33r4PgEgRLVvYzK9EyEzUkTcGKDqWJymmF2dHGuLBm4rccSZSiFFjwDc
zgekhOgsRx4uaRf3Dtij0WgvN4iJkYXdXUqS2v04xSc5TnXRhD1BkThIK9BUtzlB5KP5lGXl5mZ2
+B+Hn+zZ/Ovwsz1btW10gDqbXMv9Y0qZMIqezBJ/cNiK+ptqKTR2tDR8lfdKs1Zuz8l7oQex1I0+
pWZQ1BH248Y1KQ9t/duwPMxn01wxU/hlBycWBOZBOLDqMQrZyQ2cdBaKsSM3w4if9UmQcL4gMszl
Hm3pYJflUOcNkGG7zJ3LVTDN6llAC6GPVI4bulzq2VtukH9qrrgw23SP0eTAS6ZN/q2Z3K8Q8o5b
hqsiirV3NCU25l8nwn8eTU8amhX5vBoqBebCWBxS23O/MdZg6+rtpnYcn3t6EY+k4T7VTm9ccVsm
BxFrCMiDHtMDs5LYbIyV0cbj3RJVu4EVkI2PtymrEb+YMySUGbeA7AuNwwA3JFEW8j8oPUb3Z5wE
4rVo8B4zB29U3T7HJcU++T/bX2mYFuc2ahar2dmp5h3rOrn81tJOWdnutLpN17muAQ+KwNSoeTBu
tTQ4S2Cfs3Rg+6J31jXn1cprsakFtYcaRI3d7VSIftssb80MDeIHdVSJddTs64UtLAHDvTtdrdks
/NvgLlOdD8fB4Fi6I0VyodVrCf2KAQznKC2elbh7MBQCKqnDoOUYbfSd9KNdaXCxrqwFktvYH0Ps
ob2w0aUTWS0SVdzd0gLHmDNXnXrNz42+e5gh6u31wPHI9qrce1hZmn9bSf772Df+DO+AdbboNFSN
TT7zMP0PabnLThtbNod+l7vj1wyHCToddmKNe2aEPEW3B6APofHqam76rVgC3e15wLXXxI5/+7aH
UrPOlamCC1wcFwX3qrb7de/23PJqIZ/798+FMXugXklRvxTkxUtXU1JV6Tlt+/v/fqvm/5tJo/NC
56MSiEBrCAXnvxeZSO1NuwTwclJdxznkzrR1dUF9nreqx3qH6ANI5L40wR4jptpWJFS90IIdzmo5
KhdhueBJPLz5qSDovEi8+xR/0FEM4rmOrV9PxWH5AAaCk5Hl5W4yaXzoYQNEu6fBhjmDrQ3GtUBD
cN2CVD6DLxzO9QCkGeqweu0D58FlcDSYwfSm8CnDhSl+Tm63L+wifvnvD0QGs/zrsudYjPYsSzc9
i4non5c9DahHwIVvPFVUIVTDcEyNcMq/Amc84MFQro3nfrTj8CF7AJ2b7NMue5rA6j0mVqMdncr7
6SyuQQjP8WHEoJmaHjjwv0ds8l5eJAWX0w7KvO3Y9cbqEUEaE9P6ZmjzfTBbIwlWZCq5eq/uutlz
VvI5JMLzqSlUQpTrSv/Gcdkb3+TdfVg0ZNt7JcvK0gq7NcvEdIjb2DjJi2tQgSwkIXI+DpZzlg4j
FUexnqvJNXfGgVZ7+/O/P07338KnpV+GYtzTbY0CRkVR/YfwKQgaxYC4qxxvqQZmpwZrA5vUpkjL
dq8sVx6aF28wXMqHmc0m3MDGAPpkMvifQFOv29mtttjyqkUIodxHKZnyeDee2QRXz/jeuaDbVwXJ
/rky0mPZNIx2NBD2ayRO4M2W5LSAlIBMU4u7UBHiiIWuY+/PtZqfD+ZRvaZFHG6FPh6lBbjpLWsd
v1eKgrKi8sa3OGqfxrgIHmk9/OgZn2xZDqzdUJDpDDLTvt1rlnuyJLcIP8XCoLHpX1DxjUXpb5kO
ufcB275sLppNoHmvnjdmZ6Fm3ZMJreGCLAN6RhBiCqAIcQxCAoifLK9OQagMEAxCmZeH1O8T7Rti
L3C7FisncCek+XCYFp1mGGbh8/JIikH4SsILsAbqU0OAV1sUl4XQ3NPt4vrfX7Rm/Fs3unzTjDJV
zdVQFdEg/bNcHSeIuooO4YUfKg9cCOenHlqu6qTeljTUdusunlqUDOi6ieOei6sZI0Uq+unaDt1X
VU7n3GgDxoN0BYkQzjdeRlyE4rLeTwNEOtn5rXU1AhmvL8kdS9FtknikzMQjyv6gbWn3XJ/zFwKa
y9MSS16pwXO2nIDyRpa8QZO5vzJWu05nb0ZnYKuDgfXlyGhMC0gyKUEtg8tfwKiZ8DFmTb6xOCAZ
aqywIDfnJlraWsuJLlydsJ+5ZR2dU+xB1SfkwuzYlH1wCmaT+J1QP0xZa+7r0dQON9aUWgzxoywl
4fA8GMEw7IrR+g5nM9jEbhfQ6FIwzMcGgxc8MVt59lPjPggbXOgYBz8ylXA56YBhND89QsO9+V9K
zT7eliCMRe1RtkwYZyun2UCJYBn41NQey0yqwHEvsiMjCuUpKvPaB6h/Kbuyf3EiD1CPrgK3r4zg
WlYsdgsKv1Eh64c6plF9mmN0L0VxJLqeXOvlMJY3pJuxT7DsU4EeuKiNaqeUxk7rQpiBagXHb7pM
oEFe59wDlxAhksdNHV41RU12ofDcDWnq0VPiVZ/lPG4j05g+OkLo1x0DhImoh9cuKuBNDTZ1V4lq
UvECDqJlJlA0Lga2RbAQFpVJApt5ldvHOQks/78PdvvPq5rpOYbObtMG0Aj+zF5GLv8YqdiBJSpI
1uNis+L8W/pJFcM4uBSi2ImusbYkUw9+msXP0+zVD3pZW6/2sC/SNnwl30d/HCs+ot6wXsshBx/c
Qvasloe6nrNhymd0AFV6KFtPXIdB9e1lxEk40MXoFfvdmZzBTzK1eVyiAHbobdDaB0Fw+F3iIX3o
fPP7VGPzsnP9oVmMoX8/kiXF34/GGrh+GHYPedJqe5tFdyMjXw2dQXeq5T9DYMUnzFLjFnG3fcaP
MKMgjfIDV4Sa0EAImUGNFMEawdhUTkIOETngKz21x+9W3h+1ZJr+x8xZLhz/XKf5CkyXVdrGSseE
S+6e//EVBENhiz6fIaSX3l9SkiRvZEqGvIdGe8tEZx8XtmPuWSbDQEN/n6r9U5/RFZPE2lxDH858
/2Ny3H4ddXZ3V/Sxes5QroLl58iZSwRKPWzzDsDxBJF7tMPTMNeQKZA/pQW7TFuPxEb2aMw0eJ1w
gV5a1dW/sTQyE7VBpJQemd0Ddc8c4duNJgC0LknwA+ICoKRcu4hCIopMe9L1vl6nialuQ/Y4uBnj
146Z2SNNQ/Wpa+qERXFqYGoP3f84pjlw/+g3WKRjOaqDFEU3UAO6fxzUgnYpaMgakxokXVefr14U
QCO0iuPN1EamkLJjhF2vDdIiDq2oqqvhBe+ROxr3pRYZr8CxJzfPfcsGV0YLt91ILXOuhrugy9rX
3kKZ9fv5qFO2k2gOUQMyoQfTsw111mSYpcN6ABl/aC3oqnb1LNNdjDSLVnFhDedId/qXdEBJVed5
vbPJecVMXxeQ4PD3amRHPxBr5d7xJgiW7+GdoKXX1pHJYKaxmKCXC9ouYc/+gEtly9df+krXoIo2
4v6lr+3TBILuXv6tCopyn/m9frg9tNmxMR46jaoYn5yZBV1GhzQmnQerPA3kK66D5cjQare53aBF
ac95jcsy6Tro7zo+zpLC8gmaxtmr8XHCjtZWnekALhmWljeKkjXK6WwvJ6X0XPt1XU3ElWUUcE6X
Wth/g9S3ZVbeqKfx2bBubPwhB/KrjGiWb5hBeoVVrAd3WRx89Wavf1vaiYEY20PeOl/ymJWv//0o
yUyXpn5g7Fo71O8nG4+DWNDEQUNA0KBN8X076Po9QglqSc8hfRf15Wpoi3Q3TAMEZJqgXlRp7zZp
r1uzUdvdEDrq+4jBsxd4t5A3AQwZuPqHHQKRhSHoBaABolavLxPBy/vUJc8TI96DEVv1u9VnKTr5
JtnLn401048totaaBLlJV07HgIiedbKI5sc8O1EM599cK39qZ4ZEtZGn7+3wKguP0gv1bTAO6V6Z
Vfl0bhLuTRzfsLEXBUdtOtUmFvGyNcEZq2YQhBPDqF8CV9vletVf/3sdcf5cR9Aj66jAdU1Hx4m3
8o/qWBCT1fRjAjyysN1107DRXd5HCziG8C1Epmg4zGuNe1ueSEVi/Xq+SMNkU5VWv7OXURMViHGQ
AsOci/05MaJrq8ds4+SrwgSPi1gTWgGIecq0nSxlOMUMVL0WN/TGTzYb71UDyuqrLVVaciw4Y6Ce
S1PUH2DOUcjUHBWZB/MytpI7PqH+1pi2huzO+NejMQiL4xhw5qHNWiK8EYsxJ4GEJu8RxFo+xWOs
ge9WyqdwuRcvwUiZ54w3d+yMrgfc5mQdpKQ/ZtK1N1OlQpsOfnfO6gd8dN79WGhHqdeSN3kzrgPV
Ux8BTSHwnRv2zm3MWEEv6tV/f3OoY//87tB/EvHJlVI3WEZU6Zj7xwLUduOE01gJD62tWBttrL0X
csTdrWiQanPoeC+x03oHLLWZL19FLDeRPRF8yhcRBNqPtUhvvyl/oKXTNE/EK1pkpazlUzN2yQlb
zuX2Ozi74Um13lG+yPZiWKdw/nfy1d9/u3y1I8L4YPbYc4XLpWQehAdaLR2eMrJLRq14ljeNnYp1
r+QOEAeeS0Yd0VJY7cGblLef0IVL3B2Gz9tvVZR+57QJ3n7/GQPrKU7VJj8Felc+O+GQHBv0ASv5
I6NI7hrUNRdH2M+xXmNvllkzxGgcahVZcDFHJJeKynzW7NleA0M3qboVbW8lnnMaokLfG8s9JCza
Hsv8AswlFoc0zAOhG4F9ZK+SPSB0s3eRsIh2W6wPkYDr1QdutdcalT1irUIOCyh8fbR5BOkojX4g
I6B9rGHH9H2CH8gW4x153OoK8F+yHZaHgSr8nmXvzRw+LScYPt2kNdYh1jsQns10hOf6StpFe1KX
/X8ju2R6e8zV+3CpXEEhByu1da0TS9a+tjkLSAPRrgiLmDiClSKafS36ciJPMoQ6iOZ/VQaRQfG/
lOlGhgIBInO5aRS8827llTuZt5l3bQaeRQvOkwc0eTlV58w7CqZbH2pPVobD8gBKq/e2zUQGTJYX
yqZ3j64TJ+6uQZWCWSiy16bTvhb2QHdKFSh3i+Cf95Se5swfz/3j51osOm3ZvUxdUQBT5EeHovNv
fAnbjk+tTRdS9o0yIC/4GUKU8bXlXVqp+GcwYG2acdzfZNJaMnAol0W2J5UAPgm01Md5iPo7mCz1
zTiqVxkJVLb9VjpuvpbNVmJID4o68KUWU324JRiXQmG4bOV+pYFGKw2mBAYU6GUnrirhZxKVL4gq
4PUlOlcdFCtPVV2isHaDNz7f4CSfMmcM3ZF2aF0CiGWjZwgn5TD3dcfxgAm5YIk9FBXz4GRqfpSp
1ulQ8ygXkeWyHwlj6/73vbCCs93Van9UexrillBS5rGTcSR37hbDhqKHKy1Yo22fGdUqWLrY8jmH
UPI2Vz/bvjWo8x3vvZ43vaXixEw87wC3kW7ucpOEDrYsSCuhC4euiafpJO/9vlEbOliK291+4vfz
ts8Jopz1JtLXXWvBM13MQvLG6xx13c94y1xrci6dV62tJZRLutKIjlLXIYTRHRjk6ormVymujNWq
+64sv9LcLq+eSKJDFLOPrOlM+2whXQ5qtdpZtduuxmSq312HgXZpQpOYW7e7pnpxe74qA3cDrGot
ZwggLGhdti/yQTYSxhVmF8RpUPp6+m7KOO3KmMLz92lo9EDB5XMpwpA9MQg1RjQUSQPK9ZUx1JQl
yxk+1s37LU050egllRVdnxZm5qvjxY+zVmXvFcErFnykrdVwOs5NPT2IBVguos69NPO4uj1anqqm
EoqDF371UhCvBFWxxUxoIshcXC6pBQMMT6X2RFTrz5ml9ns6gSXC6gK9ZQHRoqfMNrru+bdjOVHm
fd3X4iSnDTDusP/U0wtG2fZBC4Ir0T3iYvHcWuT5Ls1ScjOSrtkZWOPx0/DxVjraGnqNL2OrVnep
wuQsqYjUsAGPKM0LSW/z0w0Xkw68E5P4dM1SoZ6iICuj+NdpIM+AbLSvKfp/RkLUwFbEQpHC23Oo
l49Ss2+ZyrYrKwfkclttQR1Ea/g9v97KhLKDGvvoRfn8oYg+WM8WhidL84r9kNnDykZtBsMIGV1o
VkTV0kdmq2Ds0rzufy53oti+3VGiX3fkS9GgrHV6bSg/zJ5sd3PRsKFNGO9SkTqHrMfsGzQ56qPe
JiVemnpbwUTU0HtiLwunW0ciHQ5SdUzq7L0gk+sRE1TAfgtEFqK6rrbdi7QzT2leHaEdhSuzd1Bg
lN22MUJCUhysLDLcwKuD5ng7oMy4fCDg0XwuvMLZZ8ydfRkhYZNQ8pwr+6ZWbL8wxuEgdCp7YuZs
l4axdxxUrLiN9aA5tN5v18deQx+p1Up56Di/VxrZGoekSeJnFsv2HMzdu6fpnGLyVapOZWPktll/
R1fLFHS5ytl0vfZETTsreb2TN4FYNqGJka5HZ/ys/tY7A9XVT3i3zlL9/Pt5b0CWkaGBZbSkI59Q
jKsKfmVLzdLs5ENPNxOULZl16UIG415UoEGGa7jsFdMQtXeJLHcl5MOyZDkvwJPLV3N3TvxJs+GX
W+lOvrcRA9bDOEebYAznLQkWZBnogi0zeQ5/Oe2mxj/x1zCD3ag1u/1WFMZbljTG0vH25RFpmzNm
xQ45oLT32Rfyt4NHeb/ocDCNHrkfKBGhSWPcajZlo1CBV2TKCvHDhDVzkPJC22NNGRdCT4LgT526
FFgm/2+cbZyPgn/eaHE8kT+OYwdaxLhqm6DbWWQs3Yi/YnlYJ160iXqQxEnv3sufkE9Jp5iTGb9+
wY7FfG4Hze6fik7PNjQ5F2Zg3VywD877iSAEWWd004iPe7C7jbwG1rka0XJkLxAq+vySlypFFyFg
jUcbcqsburqXpUMNrOguDB56ADjrToZ1p4xBDmQzVueA2cwajmn9mUG7MAlOK5DT+9nYllyH696m
MrW+dewRUTnOxarKjBAgWuiRsFgdcLWNW91trLNCBmyrVcqHlabBukbKdKyrWmk2N20wffBrWzYH
IJj1o3QnLo+MEQ9KZtTWobFAONouCQBWZzXrinH4BoIPe2QkqCj5sUZVRWJv+iTTDm402s+oN9/k
3LG3KPpR5TgPoVYMh2WklHZ1hsJM9a41Pgy5W3fK/GEZiV2coPlJlE+91eamOYgyr15GN6TlEsff
q4nNPfFz4mEcDbGmc1ORz6n5fBDRJdfa4kHyKrqCqJdqhupQWe1B/vGDCUXaSdTvdRmx/6bkfegd
7xqBSt7Fka4CnBhIEU0wFhYtFOrAi5z10JYs9TFZyHap9j/UMPNbCXHOe/NY0sn9DMTkrEBB6M/V
kJmbVOlGZs6zspKXPE0qeFV8t+thhDDpErXjR0valgM2zllwcvJ5FMRgbqPYYWG2u62ZYr3xvNx+
pGMiVtjsKOvGF/nW5A2hjsVDjCSiV2rtBJQH1XJKyHmckW7gqInxOEFwoHoGYzs2E7xQfMNt6pYB
nNQIr+tYfytszBUrM2/nY0r8OKLZKH3qW3DQVqclTy793VvH2pw3siiP0qS8VwtwfsuSratutzMj
cIC3otyMtYMhxUdTxKE3mJi98rhz0Guxuq/cGP2GaUfPttSld8jGyglcijKSYjAThyRDnJWmo6ti
pMmOVRQZ8lTBdqv0fdB0aIAJBQcKsLFhf3y0zJ381ioDltqYIZWYNuNCzeVk6w6woX7dQ9NScNle
MjS86rs8rAsvyy51MK4aRQGhB0LhvnGU+X6EEgGcWyzWa3YVd0nYhc/IwUCAVsqlVPn6whTyC0P1
6v6Pe2HIcNbGkLQA9E52gDa0LFpW5Dz0Fq+BTnriAuRoRJDcVWZy7wXGqzzgVD2yt2LAdprqvfet
hD5Y6uqOYnX4udwBXzn+DFOEL/zvMAi32dTWpCEwJBdQvh9ILRdXz0xfi4Q4mKLtnjoLkifx3O3D
jXPUBqnHvoKAtz5Tx69O86tKSwj+8RAq4+R90Bsr42rgTtsaq8c3ZtOvbUNlT4fT7Z+cJJ3WvarN
j/ZCcI2M6Y2lNdqF2oDwMDRRJDd5gVnMrVdGncOiY6AQJ92vm3kwpktSd5c5TYqjfD78+8WJUJJj
oX02nbmTFaxZGd3ZbHvMu2F9kT0RoxvZg+vG8CRSIDyN3cArW7aJAkzrziwd4ctCgGn2XZjwbwqh
3N9JbZa8UQFQ+yIRyRr/+6e0aGO+KS+TLj7ZJKX097DBTt2xXg7QQszuKXL0r94rCpiwpXs3N+Qx
6Yz/1mhkpjerpkeD8BJh0dwCErML8xu7CV82qdgVqhiSjSfdEF/hwtKRN1GjIsLLlJXEag+a060S
h/CuldkoNJIcNtsBXMR7PbP1kxJB4CQSpvUF7ga/mqN0uzTe931gROcmgyng6Up7UOPsAi3u13vN
K5srVjFNW+w4uQ8pZr5P1EY9YdjIN4wwXiO1BF8WcunTmuduqPMvSyBJSTOnv3h5OW3VisQkoT93
ZIsRFFFpD2LWiseJUZ08WgmpdHdt0hJYYzYhhlisSuVk/EAqiVsCve4aVXWFNvpt1Eg1rK10wCEa
qI9JZj8yJAk3TU+wk2Q9gcBTwI8tn0EQ9kdBjXYLzJJXiAq5quK1wa603fEgmxNulr7mgWedVcBH
tDMVAh6WgrcfvWDFSFHfolI+67np+LjXUIsj2awLxduPCGh8GmI2ukL73ky/e6KDLx9a+ib2nrye
xheCuz16601XlM+x5p1pYT6OTqX7IHlt+lvz0wiN0+5Lb93k9YlmHIdGSCSDRtyG0tvTxhhYk8SI
jHw4E66nwG8AljNU9MIQqWTdQkiAW4Nn0lxbRkrfmQH9ynaxXAf8i1NyKXy94/Q2A/HcNWhRR0ND
fNzdz/Dh1k7SpFs1Yl+V6vsp1qyt7kFV7wQZkzEYdzG6UMj4W85jyt/r5unWc+dn4KdrLaoRNYMp
wHtq7rNBWH7aKVet9B7TrEjX/Zg6G3ugYayGxY/SUokPJ7y5jrw9G68E/mISrsKYQaU9pfgGCT1r
o+nZ8jp35+XdObYHfcsW4ziYxniwkAzVVTHtmH1nvuoZj1E6YHwrgX1E9YTpwWOnzcn8ks8xlOGy
/V4KpNXph9A/SswdVZJu9WL0K9M5z6KP13Q4GfYCXV9hdeQYCUpSGpyP0Tb3Tq5el88LQhcct8gD
IqNO7LvotuBOZt2yKJJa+hgHJ+BXzdR5tJrszlRRVGXW9DI5arXxyuaZheer1tJobYhzZRdfNkm+
5gyAPWCh6EeEgqXbHJmKfriNfYEwt0o4ArQhP1uGkh+TVJl9ZR4+aZutKiwj6IOQuE3WTKE2wdVp
rbA6xpPzQDfga+iKaxnjWVzC6V2WKkPLdAbFDSRZpx9WgAEevEY5Zq2n3FX9dAhpklA8I5Gep/7a
s1H269k5qlX+l1Vxqg+GsdZs87soqucYC8paAxeZg39Q5rwClbr8owySPAMLj9xYAA9kBlpUmj9x
oVc0I4QiE9d80ABXK3JJLJ1IKdSXrGXJPKHmTrTUp9AsRs/zHTI/wXVlNLhNjZG42zyTIB9fBJe0
loBjJq0Rfgq3WQkFeXEEcaKd2A0Z8PY081vRN4bvNmCvR1dFrlq2TOzZXazMMnq3FNM8k8ys55Gz
AgqU86UGnLtajBQB3n4KJT2o4nyTadFRj9pnV0eoxJptbrgcX5thfifVCSZCQ38gMJSNGWMtxwvT
0I1nKY9V8WFkKOQjWgR9bCHvafp7zaIQ6AjkLAx88G6bvAVKsSVxc/LtGIhnWS9dxC+Izgh444n3
gVgumbW3MTbPYm7+opLpgaaEj6bd80Ycel86cTvI+FCau6T1BGU+r4eqFUdcG6i6pmrjNN1RTDQf
9YUQN2fRJnPI5ERciNmBj3xS/tLqufKpgR6srifZwBYXF/QcKvsSg79DXmyfEI84zD+6Tv3RwSLi
Y1+IMO18CGv9U5mZA41D9zDZSrzOg0jdlqI8dmr6yoX5XpvAqDoxrY7c3bj4Xvy8DD68vG0PCfws
pL/NzLGchesuLbrNoMZsRfDNDJRaapdcE7oXhBsYFLQWZJnm3nGyR0XT3xV7DtgOxq8ipYQuI+Gt
rKxztknORLyfcMGVWXJK42RnC+QnolVIQlIIxCJLGx1Uuh9thoE6Ph4NRc/cVK9IB2jPhkQ0KeGP
PBoSNrLoDXBh5UA6+E805H8GevEGpfHeFEoCEDD/qzeadhOlAusb/jg8Ybuqa9OzEb51gbOZyXHw
Z2BZfgnrEu8uDWjB7mrGCFEWJovhqCQrK+bf4YzNRi3ie69r3zKUnOtGSS+1y9GfvsAvmL+5brKK
6r8MMfc70razdRq1gw+D5S83NOL13D5EkfXJJ4vZqnydZ3SfFohEc8g3qpKysHTPQZc+812Kox0F
MP9DvAt2n392ms7nhKWlo7eeRQDxd5oYtUfkytpjEGcE6wTTpu2i96JSh9WoGu8AtcitCYK3LsR+
UpGZ4isG7T4AQgi0e1SfsHtAG3PtSWcd/xTRY2llE4LIdgcaJl0EhVjstRIbgz8BwtjFsbWfVfTa
JWpUbcYJAUt2FdjzKW2QVdne8Jyad82QIL8OtFejgiaSUymtjUADBzMpWxXt7LaORI9wX8T3aRGd
MlgCg2JlayLEmITgJDEDkmtCJP2Z0jqrHDBSlTQ/5yR9nLP2Ec/eHnL3KiUZfW3Z9p3discytfYJ
1mXfKe03iNk9LdhPTSFtoRpEiXYArUdtRstM60VP9DfkOeRCkp3ZaniovQZTVBLAdkLlhnWI8V3s
DUfRU41PmJn7eurPDp/byhDDewTfZ7JIDmZjudhkaUSVQfX8f4Sd2XKjTJdFn4gIZshbCTRYsi3P
ww3hclUxQzIm8PS9kP/+h+6I7ht/lqpcn40h8+Q5e68dRRv0XuYupXe4kfDYIrQRZ1cVfyYzfqx0
W4VMJOxNoY8GI1mLATnMoK1tNY+5GkMUahf8IoiVen5beYeqwECf2tfFLYKQI+fX+NR10gyIAzQ3
faZ9u87yWC7mRemEnjAjex0IfLq5o6X6XVdINj0mWvAKA5wcX4SZcu/YMuzmU2Jo8Wuqur05zwnd
C74xlxggdFSTC7XiIzb1U9sMReg6nJUnE+Th2Jx9wv8Ww9tmFWc55ehsgpME7Fnd6UZDODMQFa4l
6ysPkeiys1/zvEsoiRuHbNvAc/yPagUSlkSdsyr6oDejB0+nc23AkRotDoIwPQCBxZd8YA6WZ0QY
tDTIkBdG4chhjRI53rKfHCifvEOctg88g0bQQjsGApj/9br0aUijCgFGhRlpwTYkCGbaJvV0iZuP
plI1ibs5ZvxJHzeyhcdGlNTWxj4ZtrHkOYVAiPOyCIoUwRWoFm0jbBz7mbnclrL8KIetXTh0mcrO
f3D6c2t8xFHZIoegSFwdMWmvwny8Vaai4vE5yWfwViymyIdsMOpNrOfUH+rdUlhbnDz1bvOpuzTT
4AfCHF5pXo3BMmU0NqoYu14HQlOYlPbxiOR4bn0roOd+k3sjKThLjKPTVSKkHZhvcdwXOzDPoUZQ
RuhDVdrqnsGNLUuiVhcGlk1VE/veJ4EpS3tTIasLSqP41dOSY8pBTJGr1Z9wwLaGJp/tVJOs7Q6+
nbXEiaJyr9sOR0nUomGeoO5fEIN1I9JQhAp2ya1vYQN+Jji8m93Q05KclQtPqCmpBaT1Ny2xEXWt
ww5HR3JiohAoG90nnUpqcfryTs9vvuYSNhbkZEUEgZ4Rr8oezO3TqaNKwtzLLigCIHMoSURGVlM0
d/39ZBdofLjg0ga4ZmvYvSS1mlmljKbmmSjz5RUN1Tn2Cjavmad9NN3P0Y9vNLru50ykfzjWxOdk
kRLNBFdODPYTk/dnkazolF9TTYJ25WpQhYW4+GUvNrTcSN0lz6GvYX8nfRGkvku832Klm240awy3
muAZH95GqnGE+sXO6ApIbz5piulrAdkBqDeRJZONtqLpS8qjBAg28OYNzv+aAeWR+KZb22XelHP0
2kxAgWnWN0E/sNEaEpVshJ1rq5er/pGMSFtTFPsLNFbYFjyYXWalUB5sgnea5JJiiXzDZFpl3ssA
HoguXE207Xi7Pi0jP15PjpzeARvS4pe4rN+zOd/V/Fozs+ffi4y9B1i9YdRAENqUIxlM4BlhRHBM
ygWENlt9dOZAj5o7jg+NY500JMWcl2ZYub59ymX528+YUJlF95sGBjJX67ejkVHnxYkR0Fk7UVAp
7IXVXZwF7QZRGyUNxr4d5N079Lp3HIqrjdI7Y68YeSkLf4QP1HsrGPwQjcMSH2+QuJw62+14U2h3
8ZT8dkV5q1keU7lUf9CwWvatJmGLDjt0eWoDwqwKmMD/GjxiZcuZuzSaf9tNdcSQzMjXpIlX8wjj
xmWu9wRBlq2AYQBlobDS+mZkmE7Uebety+IJvMMpHod0g0eDtDuhXgt6FzUocvcwSONXFLsA3Wmq
7/wUptwins1uAcNo8rAyd6OfoSMgNYKpo3DoQyf1XlBtR9uBPDZ8VWJvGjmmVQTQrF/cjeuDrPvq
96zKgzQ4pal+xAGemmdvYEIpYwZE5VJti4fZ2XtTXnx2FvyubIG5RM0TIrxtIbbeNXWjX8aWOblT
HU1msWHr4nON8X8fc/pYj24dhxiQYV9ysFoqdptu1AxCRzxq2Kr/7iML+wSpBYoz39wSEhNjUJ4X
xhl5U701sfYkGuFuAXT44azacuviiONOHxcOJT08M+1tZroJDZC2n6W3itqZcI2yrK21meTdWF1d
7tw0+XAVLShXmBdBnNaa7CnD3lgJbvWmlFWC7SN6Ebb/0VX9O3zrrSllvS+d9CUim3I7WvxcuOY/
Xek/IiRotjTjJuCapdwREHPudfpllbbcSnckn06j8IXkm+0EIhXihFj/VeTvyAghKKe7K2XMPaof
8jmLwt5SaJISfDnSt3omFgSKt1WX7PKIYzhg0YNeRKhm9CYKBSUX0WQMdnSATWPuDFsjEuYmn1Bp
tixe8EIoVvvmvUsQx6SeYi7MOOswVtOlTqN5A1x1evea3yykbLIlC1bHyczzJ40n21dn5SZqE4+E
XOHvwvYGp0FNLcu5r577ob+sDosDN8IHqb9lMfphX+iXPNFK6qHf7TIyVxc9+Tox6dl6yUORldNT
1g8kYQOT1ly2T0TrtQG8IjWwU+nJK6EOuN4syWCYGB677IcbZw3SicYcceaynPocSnAPIBGkZpfm
5VYADwkx+GAA5ljLTsXZ0hNPZOdMx9jH1J6X/vcE6ZLRTdI/+BOY4ohQohgpg23XFLl9fCylHhrk
Uc0kEifptFngGDLlqd4KzhobIsQ3w7qPl3P04aXrTQtBLtBxAJZVRWPbJSCb9WJhGyTzsMr2hcN3
h3EhGGsXOIOWP6x0FMvJd07Z4Noik5Z/g8rC1UasZFYTYOYFPYQ8+kgPpr9xbOOvUTo3chi+CKxn
bMqxF1TFmj23GDusAO42ixOuCSSMo63hlSfX01tlCZtWtH9JNf02Io9S1bAvCOuwYGfyrBqXge3Y
eKEQXg5dS4M0nWth3MFCkDHIkkF0fw3nxAHTPyZR/0Z+1GOrJV2Y2fIS8326yWRe0qYxN0btVNu0
bL/zgtPHZOioEok/sJo+27HZ/uoYpo0rx9zLkhCDrUW7+G/VKS+gjI+37tJ8C5KdvMR9iAd2ovUY
7LR2HLqD8Vam9OOcOBLBUDhnd9ZfFuVtMst/cGMvpzSMKIFL7bkthpcprQFQmfO7SXD1SpG887Qa
o3LZuPRplwcoPKfRoayTTv5X0mQ9ETSz8YVTUgvq3c0QpWh9kngKxSyAzjHJQMKgAawC3AtTeg27
LIl6AItoWucKec9uktnGNV1yURtAwrjVT9MkHwotgYKq9OdxGthHudM3DhAsxq+MC+MVjJE6f4CB
3RTDayoyEfhTHoH/5nenWRH2fLcKMosjNLoVrodCMds11s6TE6kDGS51dbP+687kNLvFuWG5z2lC
lSyp46RvBvI5K42xfcdm6/S7eBqtsGl6iCp/SZ2lG6QQOA8zBstWUbHmSSsIk+02zTD9qQFPbLUa
TV+XDDGdUK89ugvMy7XbHXQWRSR6IzuYOzTvXT0tWxLZOdKI+THPHAqFBQvjktl0DYfpheC275Sm
KZl7PTh8ZJfsFqhKzlFJBzIb4huOQV4IyiHdiin+glxqbs2h5XaGpEIOzyYS6p4npWX3lAliUOO5
h7SoKm2PMebFBIZH2A0Pka3ZL8mcWxzU9McqW34la4K2W6b7KutZqs0p3uZrP6Z2yA0eNX7/WrHR
PAfnPwl1BDTRBhOcOj3d/bLBzzOtAb+pBIPqPmPnES7iWHd6VrRxOYZ8i1E6m0l0Y+C0pNF2tNKF
+Ca/rOcA/kB/hyl2bOyN0p0OrVvgGLEARSq38RgvckPyN+hemUQlseWVip4A0wmwL+zMG1gcHN/j
rbAIoMJhc2KUDUFtfTAiZZ31sZhOpdGEhROD99OhOcSRV29m2u9kJwQyy+7oWiwIZZeFYEL3SOTJ
uyiXS5bHeiiFdd84tMYm0pkX2AX03gQgsyl5RANwwiF4jwfApXMovlxveOq85lKIKNAihnRWVutb
WwGPmCghEgIfwrHWv8msw4krPahPkqusVcnnpHmgJRa6wkuN8k0R8VRwxG604bDUQJ8LLyErdhyf
CL1iftgMVlBQS6N8IrLM6rK932fvyp1LjiMOnvho+Mq6oX2wh73dEsU81zGp8ebaNTHBrfjMBFwo
C1Dlj2j/uu3WFXTNNKpE1ch7Cz701qepe6b/jsesRb/WAujRcvGwWAvUKRVhkc05x+fiN5b4YJrY
WuHZbuirfI/+GriUvmTpEmoAjdFGJeivqvSlnGVyEJGzaVqKLgcrTBiJaQm8bYRulyQffjupSJ8N
AxxjOtHK0KcH5uhUGD5VPc61l5HUzpshjhUaQwd5e54DMPS2I1S1bUwIWLDKkxb2TlGay55zsEqr
/mXx8NrIBiLEaILa1bv7emp/OYQhbKbGFTDuI7n12MINL7HDOis+x06Dhy1eyBKCqKaaHB6IjJBA
tajmIzLiNSc9+SXa6Cl7d0gw2NVa8eHnkBIWN7mLDc51hiQLFXrZlCTDRowtbS51M9ZDsauJAdta
JmfWkTn91qAy3fiEp5hND4loFtTWhv3Qe8Q+GoTa7UqVfhZtBMe1f8gEB4e0NkMve53zNS8zp1ia
lwSuyxDDr2vwYnhbjQc3pKdSbQXVjgkxA15Yfovcdat36Ytoual9UhDDsoNIQjsFqrK9a+OhCQxf
+1MuJbkLyjymFmuf6eRHP1roJwt09J7e2TtZTgmZKwkFV+3+wVUpD22q3p0EHYsVY5JNZHVIUtYc
uBJ/S9/bQOfZYLeFL9BrN1k072hG/nEm0AFd1N5H09ycgN6C6Nb8nEbYXssK8kSFPmwm35tP7GCd
A4JF5R3+jyTfI5ujljDf8rZwNgS8EVtSaERUV/JgNWheIWaYs0v1MPCj9jo/mG2ToWa9dqI6Orn/
CiODQ6MBKsqrmPHnDlIiEZGQYH00XKwN4J+1T/2SF76z1bFJAIQ1nEPbGxe1THfV5LKhjY6xL5o/
ZGcdK9UcnKHXHiO8evvK7sIlj2i3AZKAShlaRT/dUAV8xPNEeE2M/MLvJZIhfofVQq9LagH+Ol50
sNiH5uQSBYtjkSwhgTPenmJqKQFhas2djD/7ZeD0Jfy/unQPLZrOajB/95N/MPMYgrq1tedJ3ZAe
fe+2JtyjzM52pnFOZmpTPPgdFwlNhSq+W1Nw84Oo20C0otVTzIGXM6+CS0emqwndqB/+DIEEC7Mf
PSfaE3GxFkzuua7qM6CMLx1JVyDm4gQx8IMI4Hi7qDgPlsq+wC/st4kNqRqjcCg7BlI0Nn4lLnmN
KBs56Ul7l/tTBJdyZEW0ezTJWspE9xL1FtpOGYMWyQAa5owzxgRZBxlTt44fv7EdJ1PzdyS9Oqjg
ryF+WbZFbRuUPDVdjmh5bHK6GEM3uLvJpUo3HTRTriCjPmYva9vRvrRu9O0zBkUSMtI+4SRrdJPc
dG7SHAlp9lAPMh1Rlt5sbeomCs3k21flGMRZrLHKdci07PkrT2S/7/mxFPmd4FC4gvKFjrxJD22f
6mrYI/R0UHoiOJ6YYm9SNGvU4ueUMEpvhEejuOwDiOMDsiMmsVBFsAlUO3mqCjraA6LEjBndc8kw
Cp4s9yxn3z2OqePQcRcPA8z/Vu9/6T78U1pEH0PHrWLU8SEdAd3XHYvlEuUXD70WCWY9p6OR6tsL
LVe2PHKeFUaNAZcuJVgHQ/vcLpIRYUJoIkVKXOh7btr1mRQiTNPxAR0quJ25tAJ3zt4llWWKHuJm
JKBrqeseam1+yrPpNCOI0fd4PlcgOlQlvc6f3GxXTvlTa+v4XNgG3QWajIz7Mwmi9nFR+AEd9Ni0
+2mu4j3dNKrZCc98BZECuQzo4aL2dmb9sUt2PDkfxn4iBRJYyyYhl1BaBuGESNJs02xCRPePlUR4
0KDJws0GHSlPD5LuOY48EzOb528dAmq4OeYoiBwX1Pti0FawmpMFvwVrWrXFbkInvefcMdKHnTrM
9pE/MlSZEDmaCvq6hewrnVnVzdo/2H7zOhvzH/kGnCjCY5dxyMpNmFGNqJCqg/uOvfZmaXUv7NeS
UK/OBmShzRIXFYUsoqkFeCuKRFSoHHvlHIUDtvyTVkzDrvduDDm9A33Hh48GWrf9b6+/c9p0CDK/
+SIN7BtZyK7GkbCZpNz7U+keCjNigjs5oeuVwHZjd2+60bPRzYeo120QE0z68uZ2WPBZwNZdISXR
EdLGpyY4+vv+mWCqhUaVgvPUOC952S4nznnfEwpNmRYetZPqj51dBlnOt865kStT4AJN3L9mKr6z
gRXONinvCQG6sxpaqpVTfTZ9zLEC7fEulcORQOu6foxypMF6vKMFzqHnfhpIL4AO7G9E77xp8fx3
aBhaZaLXg9kdz4RMKUopUniaDAlmKV9aEQFsbvTPpmZQih6aJqmTL1govjTHfHJX2Himg+qcOmQt
ontqeZCoHEwqJasog2n44/i7AnLLC96UbV/n8UF485vdoLLsR+5ICBCSWXgRjIkQQYwnNRgz+yVH
kEKgyTszhq+6bVoaJ6RYzfRUoB5uxIyXhwPLbVtUL26HLlsoO0RDjTw1/ayr9DtvVnxJ3m8Rs4LH
G+j/T1M9B6Z7qVzHCpLyQVWcXRTwgJ0B59yqFxsxHvqwdHFPET2pbZkxpGn9PZL2cl+6+n7ECIjU
l6E5rSpm9yxDNgM7LNXbpqL5KESRh5SbcA15KOyapy5z+fFEiSDdMk9jT/PYLFiMe+bWKS18Gput
XBX+O01Ll3thwdcDRHpKlRaWylx2aZ387pgSb0S2LvEpF3mhlRrnuhXqiHOs1MCjzbAjNpnsZAbE
vUIO21K4N309KkirzpeWu1+lkpwpFvtda7mdDJ+bBuUh6QiwbVgYgtg0v7XRgAoy+C/1OsNAW1ds
GhNDKMddqEtWvIeqzuBO0sJX4gPGNqxGs2wu/pXBv+45qex3nqV9mV79JUzrb2V/WTn9TVPpyNZz
qDPIZDSSYdj/B4bientqGeRsesY/+8FtnyKhN8dG00MrKsdDG58GWeRHNEK0ObXWoYPv13xZ9DvN
J+YEQApa/W7SpmEf6d4qnR35/XAhHBccwFz2z72uQerSBh6tKIQ7+BXxRIZzbj8uGWAaCpqjbwLu
Sjr/2Vt+1Y3/i2m1eyvsL8JAAOir4dHNrHInUeUbCSuMUW4a3YUNON4XEQkgZH5wf26y0jc5LpKs
zAFT0tM0572dQsEz9ejOlx0Z6RSD+dIXu8ypb2g8PzS9l6Go0F/1Qfsj10lpkyuHXZkmd4TvdIuS
wMPVpp1blO7tTNZDRpv6aE7tp2lZ47n27OapuQMD6Zxazy03jtG5oUv8797pY+eSkTO41aek+vCj
9KFCdPh3pUnS83DufiIAOxak3XqUY7NTv4DnB3ZCBE4yWccrVAR2XfxDFhE+D5PVZAxFPBc2toGi
kAKjJj969t/NeGrQWnJScxhsDBnK7Paq8G/zaVc1ACYQOxePRtcHyIXqO2SjgA5nqwlLT6vuAEue
hq4YDkAfuschRo8nNErGn5er9V+WaKJVlYMQ9DT9UEuAqZ0kY+1fn/lR8eHqHVqI1Z5VjUt8R+/o
TqejvEpPUUzEompPRmfOtwXOR8zHKwcDIM1U+Xhe+vVxwbH4Nk8V7tC0ic+Q/q03H4+v6/gp8uPV
iiKZ0jY4VqiGTPP2mt79k+k+mdbBnjP9tkR1OJAHcFv5RGAzMLMZDaIArWpMwbl7T1PMQl/kMcLI
+77aN1LdtysHhDzOmRvGr3ajZbfHglUu8Ewxccen6p5zO1h3GyGYiuv58/oHpov3L8czcJnKGR18
1D57ubPc5RjJOd0W0Jiv/x8NS8OtxlEsVEZr3UOPsP8B9WLyZp4SirurVXc20jVKMP15RZuLH3D9
yoyBjZb5JLlEkQojXyt23iroiMXS3Rfdyz+ub6qNx6o3eHzq9M81fxkT28+rqwj9qkkHTP6aNiAe
EiaB31VGgE5XOp8y0V5//hlFxstXaS2haRjLL5nhH7XYop4GpBa4XfzuPA1ddUJIGM6Fdyo4NTF6
xItqSkotF4fdHhoIPA7Siyx0I3DO8MF4oN2Is/LOrVla96iiOfOSdhA2WYww24h/t0J6D9VkZyzo
3YjVSc6f6/tDbl26WX/DqCnCKw7HGVW/g8IahUy1zRerpQZWVv4B+8S41+xi3YKxNvPkZuzzy3y4
ssjRvufnRY7TP9jkZSQ5aVoxN+bojOeett3d2M3txYt6zvSC1OyR3mVKEmR4xa0ggS/3qaYemmw4
x5P5qa/xaYs9GdsoUc52IAp9e3WzxqIsQzm2wE1q7CGLrZecV8036aqP7irJ16eSGbVIllPcaKuU
FimoZfIveZ19U+lGdib2GyRY7mjhj8K/FWK5LFQSpKUwr7GY6pnWNWjLaZBjp/qtlZX5DVtgGuRk
+s6rY6XkCGNgYIeykzS7fo16WDywU4xR3QNzxfm9zwDZl3XYaQkmStHWDF0ZfQcZfF6QV5QWWu1E
O1JPrRuap/otYt0kJF7defVNaqoS8IOV2oLBNPJUH6xalF2yWfo+mitt7fWzFUbwDY9EFgTXsA2a
NSddF/3JzJXY51UdH1M1kWjq8KRr4IBuGcrFgc6giiZ0xahb1w8kIm21KV4rnVgl27FBi0URLMPM
w0NhjV4VKDH5W7TD8Z2TyOQWxUsXOM3ib5i8RIGUUh3yOvkiKqS+80x32nPgQJtQaOXFwXisvAS2
8/rq+lY5W3/gdxBHQ78p8FOyDoc+fdVMC+cVXqYb2RbuzhDL+Fzr6E6dyB2exTUeu1dJu2/QFDLt
Mq03PF/Jrk8i4p7Wl6jps40xefk+hzvMQZ0codjK7k2i2C6LX3dbo0FOl7hx92DMwHllh67oZ42z
/vka1Qw/sa5D7Fry8Lp8Ga5ZH10P05Xs2ub8c+lVK6aTWTNuWyW6mSY5pTDCvx1y+KF62T76V99F
3vvVIVbd3+uK4uWInD3BU4YHek270esdSfVEA/kIW257NQ43qht30OeoRozBPjhGxhVfhv45Gl9H
nBn3P5eC4IW/zDOZ94CPvsEmwGeZJ7Yt0fSHnnXkvl0/kK+6bC2FZufnPYxuAd+l2NcTM4+yEy2J
VbEVenVDH32igLlSEtE/bFnj509Lf/c48feZ0je102e/hf37ah5yk+WbCIjmNRdkDQKXLRg2MZS5
CretyfkAUD/eXR/vIfE/HLOEMQ6uc/uDenejNDtqDuvI9QnV/Oph6mTxWFJEX7ym/urFaxdbxoWu
jfWCZSRAmgjn/broK5XOD/TVVWmhTQxUbZIkb/SoDFoDDmqSuFtajuX3XNzMqb6KSPr5Jxynr3z3
RrrLhbV8zbXRfO3Yu5wKcdosRxETXEyCyvjEfXe43mL+agOsa1Dg15eFjhZrvtrzNT/+BWZp+bJa
+QTEsHtG3+BgE3WcFb+0fKV3mZT9V4YxIdQKcz7WM8MacArt0VmP9gJQ4I2v5o4ZoKEX9InU+X/k
NSKJczeDBeEoL4w9uxZaG4gwP2shp7vhUfc/LMdyngqYXscxJm55Us/VSDyrT0ciqPpoOqvYpyNM
IXS4+l2vZqYW0S76twmKJAEQmZ5jLUQksabmhj/2Cr83LOTtWXun0VlObOARqhi/zXgWx2YmcAVB
l/tQtU1OG8kpftWJYBA+Dg8qHaxNBixtK9lFzn0Egxnj32aNBn772RaclG2MRICMXovs9m2J2WJK
nPvUzKsL7dvq0o3jt524ONKubxFmQamyDOa9QOoSdgRJPIzY1A2CeJ6W9UPUWegHmsq76UZmzxP9
fjm1/eM1vnKAs9dnbN/XV1Aj2nNGr6hqnhfbOIu8SX/NCRr+AZH3HcBU43aIRhr56x/kS7aXK3NR
Z063J468PKQAzl7Xr7z+hetXVgIpWNKrjZqm9HH0tNur8VTrbP2YEZYaXHltLRqdYMR3oeG6C/pr
EtSV1GkOSC/TVK5ze5idhpmit6VmOyyJeTusnior55xDPh/6xrkdb/G7gyCGj/gK0P3QGsW5Zu14
xHPZPspiOV8XRK8tvCORMWXg0w4Im4HvPWmRDzJDi+5Y37UnCA0HR8qZ82irDq7ejGG9WkeEtlKQ
2za+9aHCASKtnpue+XwxlAC8SP15hutF3gU37o7kvvK54gqcUkYAme1/MmB0nuhwOk8SRHe9kJfx
k1igU9WtPVF7ER1K66F+n+NbfUqbD/hOOd+rakJ4uc2HoesfVVMUAbwTdadV4ubqLIKN/WKOrf46
DY4F5J30Jyf6ShqJ+G+NM+jWNa8GPQA7r92hLJL3Tl0MgVnV8k3Y3ldJ9+9v81rZBKY7VvVsMut+
KznXB7ol1G3N2fvk6KUVGgiJwx+X30/xNifuJdb09K6lV7rK0ZfnKPOJufWi8VcJVHTpkg6VSwEH
xUzab883d5AwmbPDI8XqZu+WXi4gldmpxskdNomr6bfMWGrm+5APrBWFZCES2F09w86VjKQ1Gv1t
el8oHeIbUnoMfCJgzYWdL+9l4Zjb3HYYoIsMUJMrDVBJbCM2Te8ub39eXN+pchqKPz+H6XE4uHJ5
7RiOe1xHWXB9ef2gO5pxg1dQHbI6huSoUayX+bleAy8WPyMEYxxEuluu1YelKyrSjH2LWee7STIT
wzhZ3LZSFmcafx9R5n5O/7R9e3OeH6wq0dEBcOj81x/gSsw75txymL4bjMSoRtbVWcEn5/QSJ+HU
+fc/q65VNCjN6yW7izvXDlyOVW9Nn7zlvR39afFOOROae2gIDr3lNfo5qsXRbsvidRDG/sqyub4P
VIZwDHw0THmcp3aEiFPGtN/+FYPq2gDwmekuaf01s1pubTNKL+RqGUfDoQypo8LfzsOqwFucId5b
Ei4PhMpnaH/Qo/VaPxLEOT6I3v07WO5KlMFWgIKpUqcrULAdNefGXyJmdytf0Jc2XoV5UJhy6WnR
ORx1UpSvwSIC2k7wf2NYxMrA/ncKmG97juWCndMtrOLYwP8TxNYastYG2ZRHup5U6kRlELFYpel9
jFt/V/3zMxKhkp/3eh4kARvmJaEiEHEWvehJUt0zwEHLmDjlwxyXLvlaJbos5UenhZNUaC9TuzHd
3Gt/3kQtaRxnei6p7k8XbWwuOlPJ04/PcUCMG+p2Ywf0nwj+kXG1vBrqMtWTuB+vH4p8oeBFr9WU
QGzWt/J5tm7dRHz6/J+fvNogNmnUcWDXUX1qXcvfZUZVPmLyfqzz9NV2RPTiz165vX7GFKLaKkLz
bnskl0HeH+LGKp+vH9IOlWbcei2YeN4zI90NHLsM64iJhbZY8W2i8+H6mZkYrw22z9tRH95yXTkk
yY3mC0OlN4UiG90yYI2Sc7I0Fq/b+joWStvpCWYU5XOvGIK53VuNqWRHXggm4fVDVKT2nevr/MRe
/jwM5vsPLt3Dk4xWBQd2queMjtqliP6fyFX7f0UfCR1bE1pd+AyGB9D3P28Ps0z9wfaR4baTKJ7T
udykg2R9ywyg/6Vtfk49BEJjaPKnOhuTXTMBRvW7NNkpZnEhy9IK5hqpZacSv8dq+nW1Iwqk8T6a
TSaH66mmyzUSA/UVy2zXN7UEQtAnJG3uXKGf/kFBQtUIsulZI6jy+/oJ5BT0G8UjKiTSHkmGvrB0
OjCOWvPQw87/Y7nDOwdMwE1oIx5I0LH+H4TR/4IYCpAAtkUIrufxX9qq/3lxYPdya+NHPdWGOFSy
fwcqhxN+WnR6rlgvULKvr6sOD6A26FjjYnRf7tC/9mUy4KpI7c21NI5pF516vFM/LzGyDj8vDX9v
6K7xSfoenVkXbatuyZ7+wMp5tTP9yyEGFNpd+wbOT2PoEjX7mLr4QNfRsQ/U0y5za5+ZG3KO3dXT
6zvxeLEvY6isFvV4HP1JK51Hoqzey3WPzBIiC4rJco5Zy8YyWMb3aNoIM0fa0FJl2lfBsESu5ICc
L0xkJE5i5mmrtKefflIrST3xcZ5h/rXekAsmO2YF7V5gjf6/Vy/TXC/xvy9fkHHJGLVAL5tCR1Xx
P+7PjNCjum+1+DzbfHtFpmAxeX5xzmed9SInPCRbuyNc31fNJ2UpN0g7uxpQoQuvJlL9z/XV1aIa
F0y4HKmfrr8Uhk5Hv86rh9bltJClKG0V1I1r6VCJnKS05oQwv/6S2i3GGR7DYbbOWmTILxW51gq4
GJ5HUMsh7BLs3r7O6URaoWzM9KMXFEwrFXkRmodASbIIaoN3w1mn2DZlpwWMhWKErf9dzVzrGnMo
SHNN+xvX9NAp9g1/OZpSwoN6ZRwSC/wo9oRjuh5tNer9XZ9JfeutjNVlWg6l1SQPeDrIbbCmB/ZM
c0PEIlETDGzLdsOokKtJ6gvzN3w/3dc14C9bTPi8ETMa36QoccjWCSU5dKdoLBHhO+JRKZJ5DI8U
9WRQxbGmQRtc7bWag8Hey+0Hc0S72UH9gXy7z6fefrgWN2Vig6SX2xTVo6ks+ejpOCTxODehzwTi
19Gw0u5DVTGF45x5/oFGNGfZKz5FU8yHvCQLqYHGDaY2eksKWGvX9QjJQLQ31Wzt44aRp1Y1YtP1
6DGMlfHb+sNxYtdeeb45uSLEZnnzQOC2aUSPLrrgDZZslB6zzzREW/WG1iT8vU/j49gws77MHhkf
+mqUXxZUrv50UhpJiBOyL9LH+Qu5/5gZaHQ3Yx6tObA1nIlUPBb8pk75Enf3V948aA9kMAxfD9LQ
MXx6jkF02LhDJ2v/dTjz2FWdf4muy1Gve91j61aHdCLbK89oCBSI0J6QrpGgbPOoXXNmIaZeWmeG
8aZrdFPwWO5l6i9HI14YpHFGA5WVXv6LsDNbbhvZtu0XIQJdonklxZ6UqN7SC8Iu2+iR6LuvvwNJ
n+1d3jeqXhAgLcsSDSBzrTXnmE7hIJ1ASlD6lCC/n8IFbqE1kQk65RGZgyECzIffZ55XP/lmfd8A
blr1CDswxATdgdaDvbXR2A1OvcEi5+3MPLXeQyv87szp9FDVRv/qOc5KWNkL+sOjasdoDY9lg3b3
xpiYxufFttCD7Nhwl7OvFyWSeVwyauUsBJqDmtynZW+xDZpMYlHk0BMQtqkRLKx+v6fO7BpBxII2
M8gVurA1n5hGZc7ptu395+ePtUTM/vH48eDhkQwohO6zUP59BSg9p5kd4OLQLKmY4ZiLZ1j11tHK
mdSoyke957YGtNMDE4D0VpuoAqUl7H2f6vavoqUU4gXmJe08F8/Eif2Ucc5qSz+P4tUrPfP2Ttm6
X7oAc6JyXleNfw5n/D3tkGmbaUyrrTfMwEhinZn+4DVP1cLmImoH5Q6mvF3PFnI/uYbBLOOfP4v/
2UnyKGaP4HuO5TguH8Yfj+J0ArNaWm5wYjf2OBWwlnSvbA+KYGa4M25zo30Ncs3maUnkhHp/pLOB
sm5qD7ks3DUuZVgrovIOJMnMe1j2Jd5xeEejY65qzS6/uDXPMeIYSWVwEP57sRgfksmNtwZVwwNM
tgThPu+FuRGjFkHF7rqAbXjsTE2RP3tB7lMY63tFzDE8rosZqgOGqdR8AkaGTTnNZXtS1IxoNjcM
f7XjQky4QBhaRaP3MzIHbuAl/bdO5gyxp0x2BXr1ax87CQmGMardNLqqt9TBBum0ccVA+O3yZeqg
viSDwoFCQZ7VW3qpr6zB7y5OhxYWBuv4maYem6ekTR8YDegPdFCA7TC9bqlW/8IjfU5lXrzrjZi2
Le4YnabzraS71XXL2pGY+RffG/WDSf7VgVefqWXDJIvdH32T24glfbPfjanurUocPRtR1dpFi6vj
P18cpvcnG5cEFEM3hGUIlFuG8WcqQI9IL60ngpPDAJCV4lIkefBTCLkII9HAFYURbgq/fncr0QHg
zH3qhcp+t7mQ7MwSuNrl4iHWs0Vn3zwP9I1IZSSczunrZ1sEv97//RW/z1L5E7dAuLr1BSxaNjLV
z+0SsJTa3fBY/+fMnpFIq/dCUX4trWQ+jks/e24H63hbJvVWfjCmLHfIbYyL5zol/mLOBG2kBZ7t
ZI8F8aQfZsaebtmIJoBDy9nPP+fJppJLdOJtrfJEKPMJrhXgkWZZ1moLDfut5xamAifWQnonjOtO
DF36nrc09gKn5yFDp4dfXPeJA8Ixv6P2si6zO0tKUc+8SDMla0zXTkETPGlsnjrMirZ+Tq2yOgEu
3A5lMW4aRNMf3ZRuBiFha6DOW0+l1uxsqvqNWpvn1G52oPQIgex8rT0AZ4k2dZ0+dwqLOuVIjtPp
XRvKEd2rNz+acfUlzP3yQ45ptwEarJHnKyEa3EaTcw5RPDfg0BY0xpa9QBZiA07CjNG2piEwaI74
Y9wnE+D7o5xoGlM3vzse3fdbrjZZXGyNlqnr76aIjKX1JE3QK2y5rnwAgLdD+etMNgb/ZSlaRXth
2STRMqzEgtUM5nlcnogmi9NduTwg1SEexdeU58spc9pu4+c6rhQEwWiMu+LKPm66Fw5Y5rrjV8YH
Rzs8JosUnLqLAdJcJ1pOMmm8iPgg/AtkBRoxcj6jgVnLqk2wgHhmfnt06aNA0u0Ux2iEi6UWzKVJ
yVhJHw5+iUQmjUeozrTIjkVKjJrKgUUMZGzCsvTWKn6vQXO/qdoYGFJufACQ0beumWir1uqgupCZ
+QiF8M70OspMaMAqNYxdVXnRNVQcQ4WFK9LF16wxXs1IN1+dEcuG1XYmIw6t/Ih1u99S/Sd3Wp9O
z3+cFehmLWPUCdexrmoejeQMip1Z4GSnFk5sR8MSHpMvubAQCUcmoM4D+okskn0RPPppP6PTsqzg
KUU9/uqWWb3juzJ7jvgwx/DRKOaPIiINoQv8+rEQwC0mVvT9TMeVxMzg0E9Dc4kXJ6uLvWl5JJam
+yYSuF83sn0x9NoelZYaLfhjkWNxo4MPK/UUxsXFADv62okcvTv7cL8GMmt6d+rHZwtLx3P5ySum
R1tz8hGMLeuxOuAM+XXmDFuZOtr59lupXDN1kGY87yy3/OHkPtLLRb42zWgIVjq85cvtFK0R8xqW
gMiF4BaZqBQOmXsVvl7fYcdpEMky8rCkeTHTiP43q064HJzkUavog6uJSERU5z6U/HgYza5JjmXq
nx/cVJN/2+K4nufZqE7QWxBmJVjXF4rvf1F6gSpiMpuBR7s5FtXWrZvzxN47dlv3YmHbuxjLQZ2p
90bbh9COcXu5U7VAfPRED92r+xYz6kctq+REvuYecYvzPCc5hWzdjzvkLeK5KoyGeDQUcoNdEfej
FuTIo36dWw+BXgjZdOQMgSO5heHob2QT/t+Zl2Obrnu8CRjOIHp2H/j8JtgNc7zgyB9ngckRo8J8
GQpEaAviadAD1vLlDOfnvGK/8MhGtNuULfmHmtPI927GD2h2wXRRjE4UByunjfLXXuKrc7lmGcnR
/wsYihY2Q1HTZSg6Z22/t7EZbEIvf9X7XnxbTobU8/dzUNJRRBHR0ExkyxGW16Sc/8rbTDtDGSSt
CYX03sHitEW8OH36+hc5DfFHklkZ5u1u22Q5CgUcCc+eDe7YMnP3+ygEuirhvYxqMOYn+anRUJLR
SMeuMZbWqR7cV3WfiomlVBhOewhKsqIEirdJxuZ7QH5iPLvja2Qm1TGK6cBl0Pj+ZZPI+vK3y8nD
9mdSnPrsD20PluGfBfs4mwMJ60Ri3oK9YtlDayVr5NK1S9QiiKDbmuh6D10+Yt8qtfh7KTZh17nf
+4gN0VhVmPVEPR7UCEsAddyLMdnL2rqR/BTdTzes/Bzi1qyy5mJF4Qv3m3tvZok8G34NBzSJPBg+
s2jYb1b5OrTm4Bq38Tpc2MqlV1a/qmIIGZAVsOec87JOGXro6Rk1MdLqgDzFNHJoIrCafNySxycr
RvpZ4Y/4zbUyUc/jH8u7jWgEo3/YFZ5+uaWvtNWhJhC+2aK2E6dWJs6pk3hs1E5CBKg14yFrTkCU
3kJBgw2Za9ec2qAm9fLTsMGqea356rbmeMkrjDqa19hkmqAnU58l5tyafpQTb9UeQx28z9tHz/ec
mZ0kW/as8RecgdkO1FCzL9PYwQ+WEFJvuDjnRmbr6PpyZ8Kaq5pzrk0Wdqe2BZYWnDsjw0nUAYxS
HL268IYLBjhnuOuI9sQEwKY6jMo7BeVVB2/B8xqjFW57xXCze3mXDjXk/17rapTifrmp8vFodd5z
e8tXXIRaMG8QWlQRfpZsDJgyKGKfbWbaVv0jTnpS39kF2UW6ZryrePtqavWP2hDGCdQP/VKLvZVv
OcWN9p6N+sXWXAlw3Lc+yzSPN0CI6/vS5BNY2ynKZxSU3XruKny7SnZRoj5AuTWwC4urGhRMMAcn
dZimCgp86f96KeKRKNs6C3Z4ZlGKj5hV1GI2LCuaei+r2u7Qtu4nkobgYIyG/RC4Rn0U0/xiLa90
dG4P6mw2BWkQAqWcehkEGrYslWVnRhi9fn/0WDnaXQxE5ZaTww137RLh7KBuQg0TBdEGbRwOd0qF
YTkJZAl8nTy0UGboTYg73W3LndpjIIvKD14qXxK5kalVnC1igc4TNJAz5BXjHGoDaLSavIcxMmsU
qGF61UzLuM/hh6G8kNnxdlvAPHku7W7V6CYeMG0+/PMqJZba8m91uMnkwnLByPu6pyNU+vsipcpR
qdfL+Mw6pRHaQsb55qs68zS7uZ87N0FkYoiXthKIvjMNyK8ROS9ZG00I0ePpzlheVklbnKaBiYsu
O4es58h8yNr8ov6qm4wgohWq+iYvlGOY7HRctANKli9VNyG+LcdLthwYyA0XGlbZbvBxSZWIPTDx
Wq8ljp8To6JgrVIdcpHKVTmDu06G2rjWtO3odJD+kMVhjQEpMn9pqAKv6t8HvMBSsRVJd4DfFzfP
liymfxkKGapW/6/Pkw+SOs11LZZ722VE+cfnSf8eNEOnmQi3l84gGj/cGB06p1XmR+29HYJnQy8n
N3krIyK6UbS28ZhfraIhLjZfWl8hmUtGR6Z5XNEsddoqPbu4HTGfrG4lTDd20z2SiuHgeJO2M91G
PrYQQ5bEFJ21dewQW9Asa5fqqEUWhd2tJPaM6KpLiWxB3UWQOQNW+I3IiGMuZHdVMQ81t/Cdlw/N
iXpW39Dd4ylPDjeyeREeVD/Uo+m4D0U+r8JIPoYpDEEZpr9PZAMTrJEpIpzET45+6yIE6A3xlpTt
uCW3qYacJsWbk6fuOgwhKk5m7LxVQAxX2oQTABM5l1hriCNqsXbLHCR/ZZ/wHXYhydtNBU0I2sUu
DN2eeTNEH1uTZ0hM8cZbULb6IltqF+Itjct2Zy4vK8v6WrtS7tu8+mGMib3tc66tu8jVgAINKYHG
tXP+fQAVHCOBoR37+z111hrTQ5MiSrdMpizSQ/WmLleTMKjdMKGcKDwsj86st++V5b2psWoQTWuL
xgUuWZdoAZslZtl7JBgvFxeM/pzlzUepubR80c5/sbrhrh7GGNAZYvKhgbMjGc0dMBA6p3DIh0sT
0UatkxKxxNywt8H7oPKmGvAQR/Xypt1qbPMuL2aH9k73I5dj8CNLXw3Rt9+7CE9B1bYfA+7Zm3ZK
zbmDZfxd2HgZ3cnQtgIi96qmO3YwdC95krVMn1zEz2VZJ1f1Vid8pIWiIXgiKI2vJOmOb73T/eQh
l/3MnHUOI/Xn0MWfM2PzfR311i1OOF6AjinwTeB10wGFzL4oelZppK0DWnwPO0JUHkTYUDtnCYHu
y38jzCljZ1qSBWx5iZ2z+pfoY+t/ui2mYNdOwBiiTdz5f96/Q8RoOioneSwj65pE5Nd7wjDfw7oD
KlchhpOzG6/dfOlp8aPvVWNEHdScYchwq1iLLqB2u3vVDFMHRY91yq5FgFo7h3qw8dMZjrZNun46
Orn9JLVxvq+pTG9RwJFLRgVdQWZRlTfPV3L0hh3WLO1OVTe/XyqhaTM3cv3PK4Nj/rEyeK7pg9sw
XKG7tnPLiP6v8sXoG7fEFF4cnWCQ57ISMZtksCRW21yXcUqAyxql60qOhnv6xeyn7stElx8CF0N6
FlabGxa3yzqBpnbCTKI0kjmf8CabMZc0RDEYaNbOqik7pkiupohHx5jDPTbbatzVrWEc+nokdHv5
P1cv2+VlZLOb0DUBtGxxukT1FD+ps9DI4yfCV6jejehalkujZNmxexhGr/rC9PYyOLpKhFZ3vb3u
YizgXPggwh3Jv5MK/1yOTAOyufkOX89/ztyy2+dVDilmwOEYukgnWtuM7iPZjUjDkKs6BcGPUzMN
/3JF/s8K7bkWmn/WZ9M0BRfkH51yMrpz08JyCX6xiVa9nb8NJnMO2zxCNmZ25niUALqZfiWmlU/Z
C6oXz3VzAEbVeB+IAtJ5kICOJTtrLD14MPywOboApt6ld5kSP38ANnmnuPUY/z+LLOdGXbaitqFl
B6d0MqAQtdAOE1PX1kBzRNSTvg9JD6FxIsbP5f0AdRdL3GTteer+UGLowKW/Bh3vp7pE//NKC3ju
OwUjJ0CG3mnucWIr1Yg6EHOxJa2mP/3z1WzY/zNwoHpyHHQaroVOiTLq7xsd/LK9yZ6bXtkkjEPa
W9PTtETgLLEYyFeGvRDFEiLDc5Gt1lvScnNXKYlawOg/iNH4CNPmY8Tl/W05CSl0eTBB21Qhh0Wb
F3dazkqbwzMllaKLUNiyBMuByETNr/CY5c2JhGnvwWT9WZfcypsevuHOKpgB6Zh+nwS9zX1l6PO+
7caRvDGKFGIoN+GS5xKb2ByKkQa35N8C8G6W72WHqJShrXPmCSnfI0GqEWihF9JLtpPOFTv7wn+T
2o9kyZWaPXGVaTnClbHD5yQi3ldJwhrxTg0/IGAfrEPdTGw+BpKwQr2Kv5AiCDSpLM/CAUYLm41o
6zH5pPE2gsGuPGQuOeg7yG87NS5RgxN//CoMWxwkup6XUTvB/gBFJ82TZB7N1E17ovsOMdPQv4C/
afd6H6z96fU2+MNRZ64SgcsJogv5EKHxRCE73nU6lo6uYYx82xfPHpaF2QnmK9TQr3Qnpy/RiOSF
6522ZhW+uaX3qJTF6Dn1JPuRBDOpCcLJ7km3jBYZKQAN7qaVKY21D/DlYa329erQFEl3SpzmlxxM
CYxrPWK3JB1IJ5ZIrtokPpQmsfc9uQ+iFqYY/ZfdQqhZO1WL0ut37atX3/BKiYMaNpJuQywVLOxQ
Tuk98Tv/fTbMfbae3MpY6S4y+Wk5UIvp/9JOEH80p3iY0EnVHaFbtr00p5Z18L+e7mFd2YWbm93R
2pZu+5xoBqLdJS5ILNldEB5XLrjJDQ5AhA0I0/HDLK+pMmkDW859rxRZYeduzGTwHhAfbmuj8U6/
YPlhcxcExbdIknlTjDwilsihSQPTUILmdk0U6H3tTdeWTjr9HJ4aetk/049FkrMoj7k42Qvmn3qC
mNxBE82c0DKfRyt90rCKvTp9c2s4ApSUzd3gyR47fpUxtqX3hyNqgjykGQdBI2ao0Wiqh0vkZh5U
WBYZ9TIrSUSo/iVYTX1yvysAd2nTeIZtGKTCmHzA1h/PawEliNqgN4+eqnTTRQuCcSZ7D4P+iy9D
7UcDxaNPzO7TS2vL2aUlAbOl6+Ifn2DO/OfMLsVjFMTvv7KjMrIyUD1lZMn89Po6O6oclM6mDxXl
ubZJAPhIp2+jBfXy6yzivTACx3JjYncj9j3AquyUZ6l/ihFZ8yK+x5m4RLB61UPb45sx7HrNk8qH
m0N0MTGUM5OGjnaIsPZOZFtndWD9ZQpmhu6azze8y5IJoPuAIVFzshcop+NZPRIsdPoX00ku6tlQ
6+Tf5nF2rbQZH3gb9KeRDsfZTVyYpORvocl108dyHjDZm0W0b0TS7mVuOLeqW92dJcAeAbL9MGho
cSO6liAzk+ZhbF2o6IP+VkOMOUeZQaRM2XbY2Pp+K1u4x6GAboVv/E0f5bABHUlwZKrt4aRVT4Pm
DyuHyGBku1w1wij1B8ZAdGlqUL9tFvlf/3lNsv7s6Hm+IUwOXCWmbrv2H3PfPAw6JAW9OBSu+PBL
VBJzH0N5xL/E6jHjVWRoYmppRJnDOAGjp7Fny3xE9OBAjHOCTQk0et7BsQLMmegz5kT3p5nIn5o5
fhNLBEE/pd5xecUzlCEstirNG79pZmTvbRckFQGz3oKChtheFfHzP/+Cwl4W1d/3An+XybZvEGTv
4lxzrT+TUsnagWXLR0dbxu19wjnJyJwXw52eFd3GI7hoEzLwvjbkf2KPbOAAR/Let/BJ5lFf7ojr
KGHZuYiRjDi6EIW9qPUiZBiZSHEMwvIFlGh3xUm97kVu3ZKUWXOMrcvkbp2xm9vaAtCsgaT+uWKp
XM85jvS8K99/hwcL51uZkYssGvzHVoJOuPEq4LRWah9G89wCDHmZBNxhdQeL6qK1hXU2ehIJyor5
GDkC7DeXHarltnKVJr73mvbuaoQWyRgKIkxDDIYbWX9B825encn8LIQ5H+1Frq4k7GVs13vBzs4P
fGgyhNUxIbWOSeE1K+aq3KCyHb8mBd20pZLzs56eiUa8D88VBJaLYtwWgOkjY8hOZDkie6Ovfmqj
lEBN2jF36ktmA9WUWQL1UoOFZCLx3aAR7/QQSdV0MScJzfGtA8iG/l22+g8Ikf2XgH3StVz8f8t0
Ympr8+ykVKBuN9q0vNx4oxo4qhgu87cpENFVWZM8naiPWVClY5Je3zbiddogee4ZdlHcrwh5Rb9y
X+RxAQWBsLTBsD8c0l6/cd+ItQOAIdKMBq8hgVtV3b7SDxtP/3nbTHJsV6mO7RNbcmjYb5EQzlb3
p3EjhuKgKk3VUy4qYdFOws28tsnUWIslqqladrqWaHaarVV3RWpH/EMYsYdvE1K+gF7capjK6flm
tFvGywVCfzUrTSC+jDXTzcROAcB4yKk8bQJ2VDX8RZBRgFl6k/anQ4GxAkJwp8pAVRDK4ZsMHHdt
gGE4em0Gr6ifPDjZwoUBg5fCXsnKnD4Tf4JhRwkSmbZ9Ye+4AbWs39mV6DHv+9Hz3DSbMJCvzEFu
GWVeZZYPWZG8QHunb5Ml/rdeehbRAEubRBLfbCQJ41udZne3TQiFX7Wp+82qi/G1mDy5BJXExzwx
uh1PHXonXQOXKa6Yy7ruqoDTwphaPuVppy1sBOsbNfPaNyf9mGjwcLQJBP7UaeUhIczsV2Nb6NXF
0Cv/m+Fv57mpjjz4rdfl+9lGCBo/7A88+224PAv8IE8dWBPOXB4ArA6eSwBqZNNQp44Bzi38bx4x
DgeVtUgT7aGL4I6wlDIEDKx7bPX2fVjpW6+RzgnXeH3Q4v7lVtAs/+EFwPkVfp2KFJD0viPL8zig
EntIigI9quk8Z4imzpKc5j1bpIyeTBdt/dbv9kgXjIPUPBgmvPr9ZRpP5pUwZX/UcIRfez88swEG
4dRHPyQo8zENB9CS2LDHhkjfEQniN18W3qXKTHnvuIwkyrQ9F2wtTeyWV8PSEInNmrvXU9pbZT1m
38jtQIXvbLheEnxWHQEVgdQ2nd3kVMfA64wi+av0tOSl7tlKGNrEiNsrSKojoa8L87VmTvXJ7Ugj
gBLEMyQizOVWjSdJ/QNbnyoSQnqvq6kJ4nuqpdcwJREc20+1ldWYH4Yk2NeBybBh4ILaleiW1k0i
0zOhktPVNaAw6PRdv+G32DndxHXcl5ncq58jG3Bd5P2YbwsHjurU+IwLaOY7OUOdduKW1C1IJ4Bk
3bfb302S4OvsYN1qlmxLj/bdseqqj7T020uDtxm0NfDWZfhbLD8cTkAyKhLR4k1pvmmyO4RgHN5I
Xvm/t9UXDNZeky68ktursXouUYI5SX6v1kt1IKQiX9dBtfaIRd15dSv2XAPeym3CndtZ7QYL2vcu
wbuedUSNcy0/6eGH2lIqVy3PJ9BqETCJviXLV9mdR4tMJOnKYgc6lgFJR02xGTLJRL6O3Q3TvfKJ
ep4AbB9lBa3urTI1hHml71I3PzDbpJqMlpiOzCXlyHqYjaH9Wifi05ja/sXU8G7aDkAaD6q917c6
KBCStBqmm9uBERE6U0oJC4g2TtbY2FjpvDeUhnXKMMqa2US0ziw2qmyN3sak0sCLYSvOmIkiwY34
/8KCGCZtfUUh2h2ScRx2RYT6Qikkwuj7rfOqVdWqnYrpPGnMdBykNttKr8edbRDiPummswlJnttP
IWWfoCN2kMKO1ioYScUhZdvGZsK4KB3PorXlid3pcxiM26oPEfctGwSiOMs7Pelt7N3SYmdJZkP/
4Cadcwi0FIiA24wnFOZvnV4Yqwwa4Cd4zJidQjjtsZj8Ihc4lJPn22dwKyodp6vBk2p0tRg2n0Ib
1RUueBmQ3RDuSSn+2RlmelSNKEHrjIcTPXxEgTsV6qMOtgVBVr2nJlZuF98jjkZBsbQD3Crj9lq0
TjVKvMNAHxGXTlcxKhL2szNp9YExPxFyPZAiB7WznURob+v653JiGexdyFAmryKD+EMf1OMKm5ON
PpcuCtWK4QvbqWgnk1emDRr+PFYQg7CLVUCcY+6n+huRTDsvDp3vwPG+TqhBGED5hcSSzsCx0B3S
VJOofFZnRRV+kbn+xHN9Ptm2wQjB8uSnFsGCMV/KuUJnjTd+BVl9hxuh33vIP45GbwHkVbXPZFdn
kIb+1gsiVKmWhwhDklnh9IFx0pikABKy1rJ1xavWWN2ltwsgFDPwsduMt7e94tTU/OD/1tz0/9yZ
+gQZITz1weWiQaUt9Pf6l50FtZCXDcfYteLjKJlWVNM9eVSP4ZTEfwnnGEZ58r23ICc7bTFfHfB3
C491iaTpSHlPtV04dqCEYPB9qDMZ69PtLPrPe+pPR7TB//V1GGb+YnpunFxfTufRFNW6TuvqA/Ui
fQlRyAtTIQ+TQ0AgGgZ46gTtjRyXEa0IiTrqZU965t4xQDGplx36R7iv8XcidUDdLOwB/BPNHeD6
eq9W8V697N1qZ8zfMxWKVmqLaKJKipuVSPmJ0gb+akbsO9gC8lSUP0g5hZR5qGqQRKVpjDNwMQ75
3GLA1k3jkAFEu0sQaRKXPOYvHgHimCAksqjlZWHbH0YdyxF5X/OEUrc+By7B9OpMRdTXCGg2MMkG
7TmS49Fsiu6iIUxfFq+hDdCqO123VlYuQ2vM9VySNJLkfXrQC+rxnRkCqAHi0j9XEWQtkyLyLiSH
4bkPm/YRiRtoYgc5dGANz47PdmFugCGq76f2f/Qzl1yiRdNgeFyDRWVn28lmLB7NlrwPBsLmXT/r
dn0RmbAdGmBRVVbdqAG2csn4cPzVe7FvuLDkwwZAav9Lc/1bad1GMH6CVh7VW0mNt6YgIuYQzY27
Y51ueTpSmEBVX/ZZxOkMwyxx6NHbzjvYiBmsAUJaic+oT1phiTcfR6hSD2axI/dUBGwKtNJb5dWw
YBst64qnLDnRpHmBJGS3m2S5hlA9P+he7N2ZNUEfmmMFp67vgpM6I0NGO5lzO58WqCQlyeqmI+Sp
1jwYMntre10c6e5hvbBT9isA9zeeYxDQOrvktdFR26g/nbsST9MUL0Z1nqlVn5qQRKsrRmlYoOPX
yMVV26VeeyTn0XpaIhHTJjPPcVsAQGqCx8oZmi8SmdEdQxD3HnWmeTA1FrNoar40WcNasWxRSUDJ
t5aVwR5p0nHnR1aza5iZrQQRX/ear6fvuM6UodgeJNBbX2OPKmPrQlMFSreVVB99GR/7oNO3RZ7b
CCTsmjZH3JzVmTroBnjAxXwbxA3NzHao33pQospuOzpNuNcwxW2jBvGkrpX6XRa5jDvD9h3UTbCr
hrneZcY0fLEblIyLBanrdPJyqlg/QfBB5UCDx0bNwNI/uPXqJqSYhjw/m5HFbLDPZz4LIwANRS1t
ZQXogBKVqr4ICqblIIPiLmg045n8C0TkPBTAslTWuynnZ7QH3vlmMPy17CdleCRUnAop7Y7NInXt
lgMGgmZtUr9u1MYrGFMQ9nUzbhwmY4esMBAjLDsy9QcjYpPNAKH8AU3yYnNOHyj4asJHdJSQE0Gf
bld6R4hSw7sBnDjtSLzpazQlgecnj3YKAHrpwE8CuLo3QPFpdVJRoJM63zel6MV35LAGj8G1s1ii
PKDj6yjQm9NN+wlOjtCg6gw4GKDzSOyDYAb8qVtsMlKcJY0wzmnSbDuA4KYdsgFeqoMWEoLJtqAe
MBhX+19CCxLgT96iwm9VYrIkVYqVrXNOLlu3fehazmlgo7n3adzT3qN6mXYjsyIciFTEwTTuktQ9
B1LMR5PuRrTW5+eKj+HOqozxFxsp14tr1rn2Zi7qfmMamf7R8KhSHW5RNd2WSTqavaL1XTwhZrFW
Alxkc+VDVHGBlTym6NW3L4Z+a963NeNbzIH6xQfwdDMNRlCCmc0TyWFH+cn1oBmqoj0tCu9kCUlB
6ZnBQ9jUHiBFebkZ6XwD5bNuvjUtXHlVUhPgmz9MZEHkVK92JstnuncmN1vPNNuTz6qLUIsOF9Qk
qeOjZmI33EWfqo1g2S3YIm4xqT1rtaW9VViZdDRsz2FJZBsy6k2np+G7bxX9pQISvaqZgjxDy1w7
5BZeglKOJ3gS3F+ue5FI3+YlbTI61UrGhL/sfQlIuRk9CG7nRpg0j7A+uB8Y0+y7fDEF4y3H9DeN
Z/zXTPeM7ntS5bcTZn3bFo5wlprZ1VqEvHHj3OtJneE0AN9xU28rjgFt7uib5aS7oGAWjDfpF8dA
K1CxuL49Mil0gjuIntFlCid5zhq86DkiKyJZzG6/mDDiZYqjfBnKocEWGvuCjwpoyWFApZpdVHNg
6pz25Gi2gyzRy6/qILFinAxvPne61NbFPMG2LJtf2fRRTl5jYNKmqR8zNnUJBes1C1ERC/AIz3M+
PS0X24fM8dxWRRA/aVU7g27xwrOvT8QaTO8m9ECCPEBaVfBJifGzyxvharnZNQHzqCdl6oF5IOiD
vK0/1JmRub/O1HuDWeJu1T9Z0/rHfjZaur4Q9OkXT59MmH+64QggjdSLg5NU3kMMU4dvZpYffct8
J7dqeTSHcLz/JUHO3W5dZcvUdgmXDj33AenqtcwtedNflgg2LxYpaKbViPQCHtV5mJeuYtsPxnVI
EaIPI3E2BS2ZOyUD783AvAqcPBB7jrYIyXPUxXOoG8MmkdChm9m1n+28x5UimzKF/4RQLO5wQlaB
zgAEM268cw3ytCrZQMBJpr/CbMGK6sF8p6FhQmGH4Ea15au818+e4xqHm8M4NFv9VAIR7hfhrLUI
Z0Ow9jgDj/QY3O+VJPIn9P/C95MQacPwOxPeMgtnaDfV9odSYs8zmQ6siLtptvC+hWIilIWfGWBO
+9SEXKGue0iCEgpjwEqEnLgi77VEN6Yc6uOcf0aB+2bmVXEjCd1mXXoO/Fkn98W56qymZ2iI0zlj
XrvRwLy/a0VzrTqIjVi4YY7gqO4yy743QrYLdplsZe34Z3+AsxxPNrd8SDGJumVI6xdR9dX+1vCt
oW2eCkB6CnalsFfqgB8yXcKfUwLxxt2tFvGr+a8g8JbMcJ6zzHTprKq9meys65D7iHj5+v/f96hj
Y91NYrqvMK+CAqnzv8LePtM7eNLsYnotmuTrlAIRW05C3TTWI1f2gWim+pEMRdcM/WuFvXOjheXI
eOEE5IzZ5cSJNJvHW1WTiiDfOA6P4qkego+Sz2dU6Iq2e5jtIvrZTt436vHhaNY1jMcKo70eRtrW
o9+yVi+z3GP7vPwBcoKKZBA23FZel6RCj7s5y/2L4lHpY01wVeeS4GRbX9XGsB/DnPyIpruz3LB8
Tx3iWrtUuns7oe7XRSDu7br4wjC3uhoy0V+6jMyVpGQTELAiLb13P4W7GpZmeIBBtO2xZ5zsuJtO
6uz3AXQ4aN0u+vnPQwGk/38MBXzTQ7Zi6ZZnMx2jCPt76dWiemUe4vfHyHCN/DQ4CRExkvZzNMZ0
o/uBNFXVI5FDbO7U/ry0syP7gPDY2HZ9Z02TuLPr9s0xrPZU/D/CzmNJbmPbol+ECHgzLe+rPZs9
QdAJ3rsEvv4tJPhEiYq4nCCA6pZYXQWkOWfvtdkPL602Fm7kf3v5uc2dT/I7lZ9iWPASdq1PEvaV
p1BYg1whN7r3vnW0IBaQhkRqRAO8McJpr4XZn7QBmEPR0KNQ+jq6VLVeXO3YxnKg3vSBzEsZFosB
TqxNpVfPfePamMCRzRU2HQr6bunbz7Mfi6J03r89J375YYUEXdseT7hfd8cmrqy3KE1W4Vz9jstQ
HLtil0+aep0i4y9ZVinnK8GVLD7QBYrAZQfWGWzC2Zo3IITWWhBXXUhYJDnt6rYqKIh62lPvK08x
ed4IO0kqk2rXJi9FsRd+kW/MQN9YCHPQsCYAxUJxHeaDWfn0NHr7KU6S5GjZwtnG6N93Lo1jZHaq
OpeTxc3QBgFfOX+MwBXe7LyajlOIWQWbrnd0q6Y/sYUZtsIwENTk7RkK9RcWvfDPA75H6DKHMPDq
U2934urZo7a3ZgcNkUVzmRApKNTakg0ETWFqGzxzQ3WHYrhjgJjuE760a9CJD0pXKAwztTzLUdL5
jAu82v/prv1dGIYJT0dv7trw/on8/J3n0JMp1I2tHe+ZIIS/o4bTo5LHLp6UJG2E6fCem8QnDKNG
QlBaV+fcw/RdztHzoQcprE2VZ3NepRQ9RH+rPHWzww11PN0haDB3eiHfBESu9Wj53pey7beyZz5E
4inKi+J9hk1vIKs+jpGKSzMev8rU6DK3PoW16b90Vm/vLdcqDmAnspew7+cGw7SGfctDNQ81CJNB
CQQjjod5965A5yB/cLCQlNDS3o8zbR5lVn4tUv+WuEb1Yk9aep4So99oM1AwDoN7EVnbsXHzK3vB
/gUNrr5im6QD9eOSu9pE1zUbaudLoYbtaYIIxPPWw8SXo48SUqSCUHRRzOhHPoMvJQKzmgqc2SgJ
RttQt5VXYGdtQy2+lZlLlh9tzlWrwMa1dT85yDGhJoGF8lNL4WBu4XDPHDGS1M/ws7/kaiq+/H2C
qfCrQnt6h46CsrxsOtVRKpBIJc8JuYwrZzbNT9nwoAxF9arBGDqkdubuRNRO71VC1GwGbD1BrXCx
eYK2E/Lckxn53qvut7BXsRQMOt4e9DZPTYh8jKHGPpdIO7YmuayvPbpARJ9q+yPiXgh6I/jWt/Co
ClrNj7Rf00NXF9GxyWBo/u8b1/l9tLXQeMCoUS0bMR8j729Cj7auG0NRceSJWKgHadcbU4dWlMr2
VF6y47Zwe/HgeZXOaNRh9YJJ391rrHonqCmAMobku8HCewFARGVB1o5GQVEtTnmTsCtWRPPYjKjH
vRHi4JQm+dVW5ryIeeU8ef22atLq3ZnsAJpveA2ZIYgII0k79Bv9MRCOt4nnsyJqHu26IK5NVZsv
sfjRDaP9sWxY9Sm3XxxAKvWMRO1MFoykPV1Ygw0vmjCbjTAGrC0zLipMxU3Ft3hVCjiJxuh/0YN6
fB/Y1e9iQIT7sIgCeHthvqD+YBdjT8rVfak2a6KQbGo81NAURRU7eUnbqzqPZD1vBke/R5h0Hps2
e4xGo77Ig9sp7N5KnKjysotU5Q/fpDsLR/7ZTOebRALo6Jqj8vGgY/v3vFmHwlB9pHr7pThauBiv
pFclUSflVAAWI6jNba4sXfp9kAzttXCj/z8rBohLr79+/utM/mYgrCfDTfW3XoD6UAAOovOr12WX
+le/Ez3OErp80lmb+to7RbhuQ7ZHfWmC6KyBlvlampAqFb8XNy3u4XoUjljrxJypvaU+9aoZ7Aw9
CC8UAYqLiDuXW0kBe5kZ2UZOO1JHpwWuu6clhG3WMtDCt6MjwHTFhOoQi972nQkqQPsicsiaTDbu
NUUIeFTJmjq4OdYe6CL+WucpusKyfI9mQ1KSsLzopio9EHzHyCKXwuFEe0T+uMgyqpd6cFdiPDso
K2122YC6J6vUHoEB5+eBMty2QV7+1WTbVzPByqUkw9cRgkr+/r+fV+s/8wxiW6SKVKSBI2jwg/79
LWdZ6ttUrKZ94VIISeqMtO9ZERVE3VNjgrTPEa2BsRfOtVVbYgvbuML/ok9PMH/ylY1JxUOKekRc
gCJTdkOdIcg2bdTi3gjICNHd4KliW/VcoHyZx2k5WNNkxEtaxEjO5oE9OMV9D1C2Vp17aKAqCWvn
KR/tl9xurFMe9OEhdwH94/k55a4zHX87AymsHvPM61dAkIhEJWnvdc72Xml2bhDuld1kv8yK/YjH
Jq+2ksJo06E/kAoIRftcOXZ+962++YOjnl3P7w+SA52M0RDkouugG/xNd1NXalkCNnYoFDrBTajw
REgPcd/0GUDdp6W1oVLprmu227fI2BcqMJZOZTm31nU6e6orSgAr9GjbNIupo+iReE0GVTk0juLi
fFG2xjza1CZo6BwtZujBYJKuTpPwhP04kKZRuJ01rn462AGsWnN9Klixdk92Ro7qqnI6iyJ2WR10
pJxnKRGhZEOeKR25rchLhHve3MebP1layvpOD0qNmspYbPtRFBtprEL1+NNT9ctsxTK1QkdMVNJg
D4DKA8R4ukTT5TOl7h+nWYf4jycflUNfPqJ5SLaBpW59CZtwRnPtzKIWeto3rE7FuyidYEvxjO0g
5u2VWyBaAg/mPDZdn8EFZ5Qwc/+HEmrWUwzt+BSx1dwmRZnh45kJEiPd5EMv8NqHCWHnS+NivlRi
LmOtQW3uBtWhmgmXXToCbcBMt41nxKVvlcllUaTngMj2fppOd99On2TtK23s8V56+ROmkXFNWY8S
PQ5j8GZ6zTtIvc9+xMBXk+ISCLO7alUGZ5Ys0WtEbeQhykeym0jD+UgFyQs0QWkE/+uHCG5otf39
Xw0BuyvyAh5TUb+xRvNvZhHGuDfwKAdJrB/wxzjnf54R1TlNMxpn+RtStAY8s9jkeTuUEqIehQg7
EMCKElClSQV+3NsWW54g2etVER7NtqHiU8dvP2m/avUs1ybAp75Qoyueot4zL5PQ1XWde9V9+SJJ
S2IGD+kvsdxr9kXkimthN80ef8/Ps0JNjyH5mXBRm70VxOwSdL/ZG/OZmF9rjOEyAnHdydsxd8ki
mUQlzo0gcxij6S1IiCUKQqN8Kiq2G8FAOKqo8nDTqIF3VkxAQitZfo5dazhE9ErNwHoZ+0l9ynys
loYY8nMQG8SlJm698bPS2WewIfaXMPGGD7SL+taoI7LKEALKQ+zYH7SX2xXcb8TNuXdriulNOvZx
5xGH5lr3rNS7R4yNh2qubBb/uortqnusE+dgxYKm2xC8muBlzpEPjkrOS02vDmvlg9is/JBJ8wo4
FhsJENfjnExP6R7Fqr9TOlRdBODswgFlX+rGxVnqoJi26P7QGDgmaLC2y5dWs0nAkcAX38yHGrbn
Lq9RkcjXCkacPfehxoZieu0tM6ZhFseXMPyr0y3jJitQtVWNO18Cn9Ww33i1ICdxJtT6cbivSHZ/
MxLfPMrXW52s1E5V8OMPY/2oeiTU14F+k1fITGDKe+ANch4NCONufM3ZojiSJGuRKA81Y0G9x6Pv
7exMwKMqC5cWRmGKU9yJNZptY91UTvKsT7hmA5eEE7kR4A4Sp7ElUWVUEDVK7hWmfEqbQ38YqO7h
OgBxNZVK8KwSSLiZMjfeyQ9OeM7L4t9Q+oLc9wB5Qa42iPIopvhjkd+RyiHfqBp1J/m38iA0JUHI
k+0a2x4vrP2rlbwbpGqvNSPg+G53/yUKq9TA3fa1bq7gNZV7Bwj1Sn4ssrTAeu+OZ6259IMX7M20
qln76tlDrHYmGd11sEtnZl8wY/rg7l5AuxIqwniJA976kCUytoRMBpSQOv+zkH9wyAd+lHMl+A0y
EzTgm67LiKNGBnu1qccaTPjHa1ARpBYb/njJ3OdffmlV1ZJNZPbWpolL7Q7dVb4l+R7kIdHSPwjJ
Nd36fTZ1TXrouB1NU2Wn4c5K838oyX128mYb1co+zSJ/PQJx65qhew5S3zu2LJS3A7Wmj0k8T0Fh
7rQ2TpE2jPZOB4O9L/tA+yxCUGtJ5r35dWueJmtoNvbQaZ/jkarxGKV8/nQ7UX51SCIJJ52DM0Qi
hLfRfYRVScbecRT+DYNRe/jVwRws1E6b0Uz3uKUAkc4skwIFxsPoKht7VsfKQ9STLCMKNdkTifsQ
DapzS0fXJu1FaCBsvGi/2JwNBA9bOwlIHygFXPGhRIwU/MjdVPvkliyKstyxV0raLGOgZhXqvuot
WqyzKtQO1MfAEghoIlpOVVVpD0uVGfXVJuyDOaEVbMYpaZSrN2tYOoMU1SFRrJvqulC+4Z88Axye
xcpRuq+Flbxpfv4offnIt7NtZ2FobPKmuFtobo8NjZlDIdzoccyyj6WgpqcIEbSpe5cQ3ULDPOhG
bGflpQW8GDZGx1eYhp86ph81idrXNLXNa30Fbw/dn71Avm3/bkwMVdGdFk/q8sdMJTElC6afPsYx
y5MPyiXZYg5pVAZbUd0WIXisNKepQYSEEGo1BooDoJElFTs0+6hWPCt9ONiH/724/o8JiPoNeB+V
OxVzH3Wc+V7+x73aEeGZRfbYH63etG9Lm6t29yjPwgcTr6tOj2NM9maYRPRYjKjcKoLswRmuoFgd
XA2FJNGUB3697COqclb+ye5XFoj4vFCIlmnVEuQ5dFr1DcleebBmsl6gK2SyW+piz61JDTiNo/di
9QQcLSOe1WnFdihfmiSentKZiiacbFirXYgQb77Ma0IU0A3tRGrgas/s4lMpAntNkG1xiuZL5L9P
TjO4D7ao7D8ouv9jo6JgaOALRLFuaZYz12///QlCKW1bFOnOuctGe19M3JyUx/u58aqSRTnGSBC6
KLRW0GSSB1ikAQ1TIspzZqaXBZ/gGeJHrJrRAdUGqiq7Ul+iynhBp41MKUJ9yFPSo+Da0dfMF85p
VGno35Poo05nHfs8psofOiH17vk/CuekvkZ2BsnGLI8JmrmXqiAC03a74SzRPtjEg90YNtO2ztRv
RR84xyCwQNZivtq6kieF1a3cGsIjkK8snAeS65wHgpZL4lce5Cu2mJwHbayopoPU/vVSHKmfxswW
64C1O6Gvo13eFuswQmlk6KcGJTK702LzS34mzxQERcv4wuIBmM1AY0ikxb2GtOPwMKmO/nVpSFdW
+DkrIbyGIISXAzmsxW4SqOphSJCYM/uCJWBtGuh9rQx1eI5t6vwTTDv8kCUBujWk7taCy1DVNuSp
LnkPU5w5da18GUW04vHbR7mY/mII2QfzycgrVMXaWzY6I2xHpjiL4nPWEL0pZzhWzxVWzVk7o9rd
/RfuOlU0g8SQYfXrJSqdj5FhG499QbUi8/HI1roW3nJbH9YS085Ceaqecs3rLqVnxU+VGVETBDml
WiFEWCLp/AOTAFO39mXhenQTYXP23MCS87LjVfVlGe4CJrNtHZ/NEfe5mPqBxm9KBNukG5/sFiL1
/x5djP8yfzXsDrQ30BfYKtzf3/buXVUbWYZ19aQUmrkdMM+iDnx1GrpkfdfTItfsv1IrHjcStGKm
6U03vPQcjkaOQ6o5xlEIZ2KemcqpiR8LHiNzfLKcJ0cLKdu2nXKYmlHb9jluBC3RrnDR/nKaCj0p
NlXCv2zqzpbhNdtab/x3z8R1oB3SPCzQ73fxbijy6pTUyVveQCCQGyPXSLJVVxFzBBZ/lg3o4tzj
LJE6SiSeNHBju71OVfYQJJ3/DcHHQ4xDQZ6w7+iIp/qsUZQhDJnvkBRAgo3HklGBUapfe0nX7CDa
m2sWOs05JnhqM8YknPhWSmFc12azJN5lpIEavKq53ehRm2wC94UPE+OD2rBkjTwgdlrXv/RhdWtV
G2ud7Sr3xk2rvQj6u5zHE1PfZUqh3tsACVhZDlBq4im/NyQNykK9MER+waZirS0iO191FqargW3V
WcJNRz8HAmN0LRXPGdtW6GG2ZaYjtrLVnefCrJV1cKrxRu2FBtiL3nUxkeNqlp8n38EOm3jtrlA9
f97qkHKdpN6mcHRQI4Y3r5GH9mgrifvQVu7NtrL4UwzvGXBa9q1iSCtG7bVIiuRDBAZeyQatITkN
uMVJeZ93ljT7LqaNU5EYJnGhQqTSWekQxidT/eBHFVnYStN8ohf+vZ1Min5a0RyGYF+zYItXnHi1
Uj4PwECAZ+xh9DifqOSzIP3Hr2DSJu6wxLq64FoUYhlJYS0N3g9f7YJMofzVzpaxSiA+Jv3kxQkt
ZqA0fo7aAeFONKq3wWfon1gRw/U1AZkVngEqqFYPIqUAJGXfWQQNwJmIoh2NInyu/QS2XzDYRyuP
mnVmEicaz2Oh3rirCb00US4StxuQr5C6/k1qyrXasy4unDkpbZbK4IyhaQponjR+8GOM6ofa6Wl9
9j4VG/omG7smiCJTVIfbFV1yxc6SYPaZksahjxQQ7sqUHqtZ4FRECPKRojEtzfbx3sfIN+CaWNzk
WWFm96IsDxIORQzXtonJvZODy5SOJ/Q01pOlpsGTota3TiOVFTo1gUJzMJZDnMQaDNJLFTrKWVQF
3F/VdT4EtmyvP/bYT5/kOJD3oQKGeAIDa2bftZjS70arENkt6w8qiARMCQdIhwdQR7L4fX3I7nFK
AQ0zCyJGx1lL8bjnF90hNnA+WUVYXQZ/rA589tUl1Mpw60TWLpn9E4FN/LVT2fVukUkZXucdBmTP
a/J28qarKYSQn5sp2c5DirIF6RBcKwx++EILcVngv2qg9E/IybUDnL5xxRP/XcY49KHer0KQB1f5
OYU/fMPWDrGgttzOPXiMGDq2DETBXlt1F3sQHylBSaewcsedTfrgi0HWZaQ71rFpKBrGYgw21Zh7
h0x12zMuRzJpAs8gONHW9/gC+Nq0CcGG16CCyIsfS1nfjuzrfEUPnPX02Bv7KIKvMgsxwi55Iflc
eaMYfx8UCqeM2/rytWq4NFbxqBGDUpTBS8P94Ak09oqW6Sj9IDN5fx9SIT6hnjAhjTrxqiUr9ar2
JWiLwHQOw8QdOvVKsGTk9GPztWp08142xvdMuO1Ren/BboFRrvmMQ8v95mJ/OVCJT/6ArLFkufOf
fQVyrilxWFRCHUufm/L/XtK1RlU2U11OpyAidLsLB4za07SWMSZGzd4sTYx339X8rTTLF0birDoX
STvhNsqFqFNGSz3Kw1M521lEMc2NWO2aoLP9UqMtkbRuzaCKmJj3ZR407WraIEsN10gHg+uvQ9vl
b4amHBZpALGZ9F9m046U6gKaKra2MWZb4rN9THVxdy2iKHwhIvvcj075eaw7vgnNwGDdC+iDkwfl
O2zObtxbb9MIW2aOSvFrrSCeIwp2DMs9tN9u2ttNRG9W1lhI2GDoJkAGHEOFTVC09C9IGuwzlHRB
VkOaRN51d/3+VGhKt1GLXn/6dRakHp4RpzpZM88qmQuwCLHQRMrr3OZ5m2UP6AcEirwHMjbzhwon
yCGc4DzJSzsdqW/O26wxgq5rVcppinVvq7Im3LOSpLY66NFHMJeTmvIWT9xdkpkcuFFL5lAY7Joq
zZ7ZFcr/X+KaX+DSeEf5L/qFGZ9613yz5Z5kCE594Gkn20ujDTCJ6cDQ4O361C+OradaFznHjfY0
7acgD7d5V7tnn7H7Jn9ASaFEdeqC8Cwoj5MgyoxYzCAIWb6NEnhRgdJo2zygCoq2v1gVpjm+Wwaj
K1KQg9CQQcTg8feyGoOKXUPzxyVmlxt2TVKaG914rclhX5tqbh2rqSofiyZ5kCa8QKAVhqMoYbNy
1dLP2FlR6fE6rBVzmxG8zh6BLfWcoeTHDiBAvP8I5MaW/SlmE3zLRpnupU+El6fRRY3b4z3rYbEd
zHLIH9MM0GtWK/03L131mQ3NpOvviy4scsmYwlJkxCYbj7n+mAVKTUJFp2xlGpFvjZ/sQc0xoiU/
zZ6NhZZYouqCqP+paKucUd+1usYdFT+pudJfHKRIT1PIDVw49rcq7Jono070rUktBGS/8HAiVf4e
YSu9zaS/wB4klEkjdMI3vfLUzuIWh0BztEXKsO9CVSAmIzmGBm6zr9pt0ZFk2IyjOKmehUaVklMs
evs7krliFRi2+ayysaBrpOSfdBKT9o2FAFFtp3aPXyS5Edk6t3laRNV7pavCNXBX42KVuvlGm36F
1/BrmfuI88BOnpYZ3KDOtqWzRMl/DPWjnHfZA3XHZXkRDj/kmgi15NpJx/TD8sLHsIUnHwvs8OBB
DfSNxpvTVs7JxSf4YmXKRX6hFdILQs7C/fJ/MgcXDV/J0LzSe1t/lYs8ufCrdZWsA9zlpHXW4AYy
JL8SlefnfXNc3qamF1Bu5XTbtCra1CEDajVPdQjGrI1h+qRqzENX0DvMvQQ7SRVwVSqoU6wa891c
UAbSae+c+XKuMWMA8q7UCsKzj86HzghZnbke3hQwFdsCe+eaFXbJYsvlAYLfQZav/wO+zDivvHld
x7yPCLw6TZ1pbxV/NFaeSGlg1wUe5HbcyhXQ2NTtVm9d/xidpEIEhVG0YeoKEVFq1SYNFPX71Cbo
ILUONVgfhcxxsHvlh4iyAxksO1FyLdu1FBZJV5OeA5lM6nZaUX78kP+QNC/iSd7ZSlQiP0pe4KcX
d1ntQj/7olTElkB338nflku0vARwKpmB9HlxVzKw17N2QwvvfmNQIzV1RD6zY4xla/7UhSfdbdTP
eDvdfZyX3g5+A1o4S2ETUaFj5iNAcjcvNPHZMKYKvvSjHHZGcHQ7lhzlKU1Lf69ZQ722bY1BN8IX
jAwdW+3yTmwTaHYp6GbASMtOqKWpvVm2xlIRNLVWOvG6cbpHP6yii7xbx1bzroNW7QY1fum8PEKq
zPJQz1X6mipow3nEk28C/k2MARb4hOrFj5nWDRt3gt2ckJV4Th14bmaL4aCvSyLRqGRsjBQ0iA4Y
fds23nBp9M685Myy21LAMkCuanDQX4qm874W9GKLBFERQe7BaQoC/1i46imwgSXrRhes2UMQkKz1
IXSYKVpLea8mJrEVA2NGo4kvS82uTrlx/l/GsIgX/HimHVW3bHLLYz7GrzqrvK8igME9SzslrKFR
gIt5Wh1gSqFPQXIN8yfavQYnyEx4DDxgHIbqbEIxslsq7SraCtXFM5Op6rmykr9k/92OanZzpTs+
JMMPzyyVr3roMnjWtXFvW+xtWE7iOpifHrpUeVmfl1JDziYNFpV9kRPcUofi+54hf7N2l74vipIa
IE4MU8I3ovSqK+9ygSLpAgWmzjMyra0boVMl58U6OBbPeecbb43p/mWGIruXWIATzdFPcn3iXAav
x0LBqH3yBvU0sg1aeW66K1LyJwjYs4nHUop1CAeyVF9lwpihjvROtOET8tFw79oCqdEg6u3IHzR4
iQnhuHU21dBvyYOnKBEWBREqc/xaVdDctOiudBGxEaNf8S5mVTr1B9C5GOU20nakToQtT2GTn1qA
GCuG1PgPshPN+l1BBKWCh4BoAlOztFmZ8O/1IRyNghnXdE99Y9HeGhnsoiDOvs12K2bl5tTlWL7r
kjagAmzyoJoFPqy63IWBejzI6E2XuvDZiyjCiBYYXfxsUtqwsBbCjNNfUl8Q9aaI7qSbYXwvfRdE
VzF8SUO6Y8nwHTAEdvqpMg5dZygYYOOXtLeiq7yBmnnrmETdVwzVkPzzqd31ZkwjUhpmsaZuHQ8H
q+0ukZYVXpy17TVgJLChYnZEAl4XY7P1cz2gz8ylVWkYLybvRd5ayyKtVjaFnU9XDB2UNiz2b7s2
D8e1XKTRqce0UAp9vcg8RZpopOekHuhcfVyz3HGXs3B+bYKIAvcQ0KMI/B3KymC3tBO98a8IZyu9
pJkcyaq0XUuKWZJP4RU1KXWBzrN3P9uptbOb2myz/Is6Fs9WdM0dnV1FWGGIMbQHdRPW8ReTsj42
H9x889kQVfbnLtGdwzTDSKVtSB4MLM4UJ1mluKk57NvRcpa9uZE8K9ggeV8QQvOZ8+p2eftoQpyE
4EpoDOXdfiPAH4yrEC/0nmkuRnP1//mwFr0/BiOWU3IedsEjW2Hyaiht9lqLDQ7azobxLOfP0Fsr
Xnjrizb+JPyWrW+qMuzO5YUpHF8NMlfXfooCqwzKG8Zr9zOu/WGdWw6xPRoGK0JktBMh3FdS07Za
2/ft6peBq3BB1LiF/iHvDXhx3XXs+UDrudtDDOE9H7Fiwyup/9Qkk3bSf+6xIK6ZqqNarubCcPZ+
R73UsabWJELmR9Fg2MVSw6P0TSs02uez3LYU5JT2SUJJbIpTFx5i8rKg8wpyGoZicJ6taKIANZHV
pLUasS/MTncD6eRK7tMGYFxbgelhXU3BW8b0xLNifS0ijcaShKrI17zI/QrV769Fk7+oU/MRaIof
F8Mly/ap6QXkY3NIUGVd6SGzq9ecJ0pz76ZwtJvR99Abwha0aQHBUQmtF0NRxoP8M9JWCbcW4r5t
l7v+Tgtp0rd6RrQN5UeMfupjMe+x1aggkVLJ3iF7httASbyN0tCNrY0ofM4Sc9pqVsoixtTKJ8/Z
5TIqmpvbg+5+HQz/zVPK9DBlBFLrnbFJ5rcri+lj2eWHRR/R2QekoXyU4H6/2s5QkxEwgligHF2h
5tj2bsq98auUbjgxzWUpbIG5BPO3s2nf4NymLvD3IWShxkcbwf2doXhTpXwBKUxYrizbI6G8pAIS
Um4M10jOeroPAps6gbpCPmT1T3QkvIe8/xo45K/KZQOVL2PVtgyuhZLdEmJpdmFpj6sInP05D5qj
LGDRVWygpFC7Ked6Vo3ObuO1uDPrIIweG3egSjnLAKwpfl0aSUt9iPw9PIp9vdc1hq1ffWBZuG+8
5hw0zbNOMCxpThT25S/ghWaGGQlQ1AbWuwAd/vFDchfOwLTji/xVq/PcPxXRf59tXMeFzmegPzPR
wFm/uwOIk8HTINT26ClmTwgNcKyhGD3gNDzqp0bL2xvW2b1cZgpv8h7LdG7Y2dPrdDDaKdwHbhC/
BGHMDmPm/fpjsx6adHrsEFuSep6ax45EmgNryvTBKVlX+UHVvJtV/ZrlJmr7+LXzp3tEToJ8bmQp
Rp7Zw7QdPZ0OfKKHB1y+5Wc/eazy6g8fgfMf8qarUcpA5kllBjDz7wUZKsChiTBOHEsNHnhP86Jw
NHGqkT2tF3Qu5ieGrTrcOfNP8YbTf1O7/ih/qgo3hWFV22iXaAh5lpkeLXhDUqxlG+FBr9E79QLS
b991AzOr5q1/9drcKrdRSCneVvbZ0sr++VwEkVJuizr/lEya8ZmYyPV80fQ9ABdODPZnHTzmTdZ6
1ckw3OxehZOz9rl5v1gWZnQNmCvFi3AnqwUGvBsy3YE2rrp4OhDgYWha+GgWOA4xU82psjGhrKRT
hrOzEqxhLfpdH1TpNpwvEy8iLY9OXjPndmCaIEqWrQHTZ0PoSuW/ynKmPKj2ZN7kmcW+409dH5Y/
/xraSbCiJQr5XDX4q34nxjo26SrkjQUnA8AOzX4SzH3F/FCzKFx39IOe1bAMdgiCPeLolfKkhpa/
V3OqkxMG5ylA3WZq9AX/TlNJu+ZH5iv7Uun8lv3o4OwH1TgJr2o/lrUBdbczkR/u92jCew8FtXOJ
AWr7eFOpAghE3aaf8kRVD1FmDBv4aMYfioaa/p+qoQsfFh0lBUOaNARA/FY1TByz4jnVVDggfXSK
pqR5QiGwtaNBkLnK6q8wMGvKgy7SuWNT+PWWVkWwHbp8PE1GFiMuBEyZgzddAy7QyZusZ35JM+xQ
39fk4ZRrY1YN2hniPMdz+ovf6ckDH8S1LvA4vrvaPQsdYuSmVVNXOSB13+UIdA1nzHzgjRe4B/zv
WEJRN00dHSrq9lKvPoksOSy5YYv6plxSM+wZHiC8SzxH4ooqPFL2nFgzNNO6n5mF9PacHY3ih3ZK
wHdoSh9uuwLtm7yGu2GSttZ0K2PIoW7RurbOXRuX4cZNFGUVzSh5pbWem5gSEEN3dJGXJdHJ+0lp
BPQXRFhlbVanOgGBJHzxok1hcJ1qlYXUbKy2swYsX+tbl9yf4uMybbk+wToq4PAvoV8CqifWJQ/G
bh2ThbPMiTzy015uuDNHFLukU8Xq1yZ8CR7wEwpgtjY+AIEInhmH/JXZ1/FxadOEant1FPUxHkso
kZWl/eunkMavVm4TRqzU7gPWjvFkKDY+8lgrz4SL6clVh5++zcwwP04sKmlvNd5TldZE6lWt/rb8
IfEkPkLRZszwWncJEi1DLWnima4bd1cmw9kJp/osmU2y2S0P8vWCwIdfL/mIs5YlTuqmYpUDlwKe
5bCH0uYonRa43MYxx2jvTs5fdZn6L5E2jiiUzOmUOLEH41JcF0WH2Vb72PPG95a97y7jdCdvXV0Z
nylmusdlupczP2zdnze7qgVrFdT5k+uhIJZLH8u8j3EqvnWsBVfqCAV/VTb4GFJMFIqrdY/mHGRW
sJxby/g2+QNUXeHJICzjAQGQc/GodO0NFmzc7Tpt/njuKPUuxogMvVstyGOGhMPqX8lQrMyXIsmC
h8i09nUsbNhQc8JpZqEow3tHD7Nvgm0kfBj1pjVYd8VZt17wsqxYwpBlzkTZIXMDSlMjyAuwKACo
DnV5EKUWPUtoT4s/gkV+6B7kzZxRZdmEEY2ABLsq1XJ2hZPbPfeOQTSnj3IkcNtAvDapv+vtMd+Z
jud/MvTx2IHJ+haq5j7o62vJNPSdHaV8ErHrhyt2DdOrShzDVi3HYFdk5rusT9Vdppx8vfyQVwiX
9EOMb2ddGDU986oloSO04rdRqQBsskmvqmw6q13iHekddNCHlARjlbX71UmkGBhcVe9HqZFoLN+s
UVNd8nv+bSHs9nNH/ykRCug9KQDXVaFuJPJHvoVItUvK26xj9ITOsQNvdyfLafIHRsccJRuhTFbG
KumndG+VI75VNx9vydi3mywS9Ybem7i1EwXnjeq01MnsmiSuoF0TC5hezR7gsx9hcJXFnbZ+q3jy
3uzBtilh/SgLbBBykzcf8NT/DKAw5iiKmPQrL6tvMX8/1fegp4b+f+ydx3IkR5elX4XGvbNDi7Zm
L1LrhCqI2oShUKjQWno8/XwRWdNF8p+ZntmPGQ3MRAJZSOXu995zvmMgOC/TArMklAUTtsLcxNSw
rz1M1+YKbb6mSLGavbmqmyvzbT1rwZJRjLeFEFud5i/aXH4xDHeOkbdGdrXorKx4UUOyqjK05Jsk
29ZaZB6la3ydR/izRE8dS0YELX2iqHkaxWgsYWfVT3ODdJwuDdP35lv9ovgRF2F/7aRWPlZWsZxL
TK8ty0dNkkPjI9AVnXM3r16tEgGeVLR8axWM/st5tfelzYBhLgZQr5CtmYWvt8CWXkkYCBEMuZ2T
PgutNo84+omsZixO3FJ7nryT83I6fxE9ouem9MS6NNpwT4vx4ddapMikPIJ6+Mvy9GBY2U8+W+L6
yKptFZGvW71rkVbfnsbbMzg/mRJlzsnmtRqFO1BA8tYq9/Mnv4Zefbztrg303eVcMFQuH8zQi+4b
U9EfFTNGCUDhYJOxC5vSo1DRfXGiVYYXdsRPKAGwrOcWORX3p9YI/ewW4zlKooQeaMA8vc/1Vata
+OBpVCWGp7H6tIyRG618se37eXXUCWVlvq97NC6sYCWB2b1aDW3rtIME5YIIZ4fDbZBChlx7SZAA
c4FuWmv1N/wU7N4gbJ6qPsk2fSX0o19Ww0naEHccMx7vI9tnuRTCu6vxDsEF8tuNCTzg4jQjOupM
uaK9qe9D9LJHPzAJGqDte5eH8bAep0vEBva3S/P3YDb9vBU3gA8vhO7qrx+eL+FHdpYh0m7G7Ywv
HSV4bYbE2IURpcTcv6e3vgQ7bW9uGq3UtcS1KtbzEjAvBno6+NdOrZZei7GlVM7zCjPasNiCFK6F
xSEeHROQ9hbm069Lw1gxGM87ubWRWqw15eiUkk759IuqVoufZ/KExJbdPIiYhxMalKWVZ+ogtjQr
3JVp+DkbVUKbXLhcfM+Ckha4XmTWtpYdqREVdTxkPqC88Kwa4a9+Nevnv9FnD+2RjNOj6cQuLBrr
SviKS4qPO75Vw3A7JJW+s3Kt89z0botMXHXbunquhyHVEhbDc7++FnmXbyNkyQhauDp/wQcGNsCW
9ZmYiX7Uk9eIPDUCGGEs1CCHt1BwSdSY5izETwfnpvDl3mINnL+lwn69Fbv5qMZnvyrEmhpZuwJ+
Fti4MXhF4cWehpyzXGTOLUnrbWrF4QVfYfHIhkPqUCFfpwp6Y0w7rBLrj42li3zNIOhZ4WN+KCIw
vLc33220BC2+Wc7LwPwFH8nB14bidFsZPBM7utnfJ0kPl4qAPJ5pHY1kiWOqEO/zExyCutnYAnGL
KU2I5N80Az56MUCDtoppMlykylHp5Pv86uGUah6qOuhXkk8s+3rbnOGUfMyPs9cSVKsjw2wEEQiC
5mAjMTW853/JSasz6onoEPTobEm3HSAF2PYpNQ5iPgY5CKwoCotVOIYdkPiWJt7g7sl7nlipWAJI
sGaHsqq3rlKx2noZ8lwLpG7Ty+fEj65l5Fq7pPdVUoI4Y3uTaBFQGFi3Xr9kivkazc1iUrEHkYSH
kpSjDYSyxby5RHmjPlZcmxOMwyBQkWhr9GWUYB+7qXoDXMiofvCC2iOtk6w7n2Y061GorH3NeNDb
SbYbegzeyiE0+5XViEc++SDWI/+pSEsXmBw0ntoT9f72Tiytc6S4NW2N8Gvq0qBlT/jK+ZRpeaaO
R6HXuO9jV1sU0xenlQrV1HTVT5QXx8JWp3ucY24OBH+IewA+6QQcr7S3DGbO3EeATrUs5aB/BEVE
sNko83sVmvkia2hoOE3obMcGxAnyayxQneniyJFoblAfEYpYjTssavaKKWf3F0wtxi+L1EECy2y4
oTngL81uTjMlbZ7lc6QC8egZ/erm/mgIalg7PbYYujjE1QjfBXJhGdW6K0A07EpRfKMtZZ5cg8Vg
dmDkFagzMKK0WpQR8wV4gRt1mYLPPxu6d45TD7iBbpjnLlPu5jQSW+v8Q4rFs2w5mWNVCBblpLaf
JUycHC9yDtuIKNoQULgIIXWPnl3TGZPe11QRuSW+XA63cBC9FRtshwOllYJWK6tWubARuE0TVZMx
4S4Px69tEbdLT6vc3dw8Bx9IiY0qUufduPSbMF06A7lsGGnts9Eb8e1SH7bK+icNZeJPGnMhhkf/
jNjwWe9VimlXl+cy+MmpThCS382szrbPjaNRyfbqEhF+a6B6KFAOTlAz+fLk+FP+E7WcmQ1gKZtf
VI1A7zpa6vbd/4q2Mf8Y4UbKIhkVf92oU3JiNX+d1SO+oyvHKsN0ZNLvrznl3PQk843mJDIZpvi0
+arsynQTdizrtdTlhUlagpHmMn+prZFNEU86IiZVa7a366jK9x56k3OTl49lI8zjLKOd5Vh+nD9a
vrSOAm3zXZzvlLQw9hJzGG9ZoJpB6CG09Orn+ftGYGcMok3MWKY4yETIJxIGzpViPjA4rpH2Me+d
vfqzmqeBm5GnpJ1lhRNfZdh1e0kyxS53xhTc61hxyJ0Ip723hI9AuPeY+XeBlGG9JrcxTso7b4LP
uROGjsgXBRP63mo7vIMTInQe9f1q4FmRMS7mW5EpeHulqAPrNVflBuNsgWqg7I9pljuPkkPqnGoD
Xfeo6DK7eJl3QtBKuStU3npBbJXfckMOd1Wv3EAEklMhTC0fqajN2OvnKGR+oH+5Ke36YjV/U6lG
tsvCbVG52/lZ1AkCMQ8ecgEvc8EhzDvMky3I5XuDnesyG5f9eurSTR/CbqagjyXowFAO4zogiygq
+u5kJbbRbNFSWK6bEsAq7XMqzHtRRcV9SFE7VFn5JezNx1tzOBr0ZBMNUNDqxglvIsFw6mTP45Ff
N/z6HjauhxbN4z4IXfuMRvswMqc/2EnX0oCZ/j3TyO0zGddQTmX5gE+yWf3lVXJ85eSX8WF+zRKv
Q4lCMXrSo+YKKGZrTXyPec3wfLpBtoGTahxc8E8ysLfdYJfgyMD5KoAOdpWU6g4GSLAUUOtwFcbq
g+xFssgjUz3M39OMMrgwej/NNxJs4R7JWv/QcFEvbT2q91Lm6lNPSPkmVDXSzqarjl1Fh0bJ/OV8
VVPs6Eqz+hrEqsrZlLCatKfWJDj0R6drOh43zbufv5B7g8xuuAum7zi9Se88BJHSO1a0VAVtTsBL
ymZldgotuvmdgDThS6UJM0FKiXrQs5APOGpEkPukAU/awlgpnlnersaF093nQ7T4+QyN9d3tc5Gm
I6zf0X9HrYW7ZnIbGb39taitJ6JXg7FfeKlXPtd2Cs1KU15rdFC33+yCxl3PdjOnZBJjOmO7nX9/
vsp23m7NwGiPY9T6O9/oUKr74hzGSoMOSctO1iCf574lQQD9hsz5dnGbA86PTg2eKyDQqwCj12re
D0p47ucwq65keOinNKyut/fyL/2foMXsVOJVVfVuN/+OqpXjcZTtD0U4coueqqf6yUrZrqzYiPaF
ZwbbMHLLZ3icdznkhMXPvS+xrWPAwnFFGmHvB0W8pXYC8WT+XkUjaNn25NRT3xeLKfRrn5wUNarv
Z20+1l1EX6f58vzdIu1Arxzk9BMZCGhPT8KTlzpf5ufLUpng5HVv40XUxHM4JE904qzvkHVPUaWM
XwzFX40Fh7ROsb2dDtbnpSlB35aa/Borub8Zy8wn8mxaXaDCWcvZaDiP+OdLZQBdoWoQW6BUwUuM
O3mmW4Wo5R2jBaHTof+dV9jMSR3Ma9K4vcdIBq/gmxDxq9h1u3XtptrMO/20+RdmKlctpGUm15Jt
mXjZ6GD56UvVgQUU/Qsxu4TBBmS8zb/jQS0Mvaw4dGO0+scSOy+2Qd0yr62TlYp4dV0YmNGHqQps
62M1hONLXA0gVHLn4lkNfrgpl7VLaOu7PZOkrNP7PUKbcRH0IqT2Zxee3s2YdGJ0nCb94wxp7sFx
hvvKs4PT7Q5osXGm9d0nesbGuWj0T8OIPcKd03ibOaN5P3HtpuPIQP91J/zSWPH/jBikqZrcCYOM
kUXWwwWvrM/AL5e/PMStObIhz8cUkZnNbn6jzieh2PBAogGQm+LCxPbWQKbgzg4k6kX/zfwYNsG/
DBkYICPdndEQlj6bMP9iXPNds3DC3tD3M88/fuhEjnCvbS5DyOewQ4a80e0Y/AMT7tQILQ/ITL7W
OeqffY7EUw3EDHZZaE1EQwrMQVhVLKSZJXe5y9s2tpN0r/jFWWNceDd/i15gsVHNEkKlKw+iT5y7
rlPUxZzMoCMDmu9VJcnzZMc5qTR4Ae2Ag9esEramwKhMMdaYzVu6Hk2JbQ2hlspnZp3ZjbMyS1Tf
RmwX64SQQACZzKUy/UujJoQPFhCm9Mwc76BlvXfQKu7VUAc02SffhWMF+0iBZMGhOr3LM2OntKC5
2VS4YA07utLOml9uDpkQw1ZkVGtzeynIjTeRWeAypipaBwRrO0wm4mKIH03mO6AEg2pjKRpCoyCV
T9hRn5yJDCS8nNaOkVl8zFLJOo7LwJjxawVZdQlsrs0wYXpzeNqo46EU+Ha9m2s3I+uKO9kAXa+k
OGV9ioId1KTRxg+tcOUEgQvWZcxEAW/7BMtgS6FDaTw2DRpxSHyfjoy/zn9wLwp7I8oSl01uf5Ve
SOxxi/11qox1+tpbL4orel4BRQXSQgF+AjSrQhKh5qxNmlJkOBVktdvx5jYdSJR3EQ42uiSY4WFu
tOsxxUM6MydTBg3LbH4nDZVrPTgwMqJczc+FqF6tiaJaTgz/MSOw05mu2kwnt+UYVDfmyJzFYHjZ
OtZEctIij6VPqMNNUjjmtKe9YBiXtdG/WXNUAEkHRKH2gE9zaDGLuZWubgFYf84gz5yT871ihtvc
Ct46szLoKtOgrYYgI2rV+4DcdtKzWFywLaLqTMxMPzhTmGWeEYnMn+ktXKXal2rSv9hRL0Bbw0No
GrA4MAacZe7wwpKY0Tw4sRPgRWHslKRttIhixT5oMZhV2IjJqiBw4CtZR5uUnvBJVbBlFTOzVShi
6dEovs42VtxHhEylA56rztdwndfKctayxaqlAont1vMhy8hJaRk4o7kxLgcrxl0zY1FkHG9JzCp3
Vo2nRFhK9hQHTY11QtfunEnIXnf+oojM7KvvxNGmjRJ1T79gvPOBQ0eMJWjl6+NTBdBirZJ2exnl
WO5xEPEpK6W34TDzaYLHPAGZd5dqlh/JDwoffbcsFiI3yreM+Kd8jkqx/Tq+3KZBBcRY4AML39Ts
L24mH4B7MFiFDgW/yt7bAJAvZJzWOEkyuZwPAfMXSSeorv67SD/3X+bkAKJM1kKMeMoUj/gPjouj
4R+SWPL2txWv0KxHZv/5gtC4/g2Nfrog6NG7WJH686FQjk+JLiKG46mfBkUt7gstHs85xrCoy8Nt
3fgaGqJeo3rU20tXEZg+iwdECVQ5bMIXBdzfelQQNALt3d7ySkaZhMe+1jmopXp89Z2C8Jbp5tCc
gsV9oR5mIAx1YzuwBiITjO7RM9HfB2F9wRVubUavewtD01z5Ey+1MXXK7jj80hK7JeNEYQvnJHeq
5LEyrf5JSV6wMqpXh2KF2jku3zS3bFc2HYWDWWogwGO9WBsTZnRIqgffRASJiMg5wQCzt/Ol4L8u
5RyPATzoD3P/am5215HPel2AGy1V7TJrLXq7qneSD6DptN+Z2uP3SZRBrF1jzFa6oJ8RdxV4JveH
nKVgyMU9jghOvZw/ysGsFoq8k54yz1Zis7jJwTgvjifFfXdpOyuTThsXjr5RxAi9QEBxDirvdkl4
gPWGzLTWula8FGFHoMB0jWgg72q0eEPV0Nn8QknRl/bhkSOV8vthM/egwElM6p91OYF9Ultkl6jS
jrcFw0yL5JAEIjt4Cqcd/MMrfczob09mAif2vxG+q92JRmC9spLs7PGOVIk29LEjt677JWL8vAyq
KahOI95FxcdN38Ge/F4airnZAj2vppGR6mddcOTi7Rt+yOhDm4jzfTn+YPJo7oemtZed5uIDRgCB
4FYm97c/MUaYSIt8isAq4ylVaIpIEj098sx7Fn2Uks+q1YsuI7lU0t3eiSiXV7or618dIsCTdJ9i
5xhXSCnoFkWZ9l4MdXwcJh8eGTy7RCd7iMjZ7YwhSCb3BDXJwvCh30+s0F9f5sZFrjF/J0xSPdyi
i4aO2B1BJXb7uP/bx/Dv/md+d1NU1P/5H1z/yAtZhT4L2t+v/udTnvLff0y/818/848fOYcfVV7n
P5r/409tP/PLe/pZ//OH/nbP/Os//7rVe/P+tyvrDFyWvG8/K/nwWbdJM/8VPI7pJ/9vb/ztc76X
J1l8/vn7R45ocro3fPrZ7z9v2n//83dV4Sz4b3+9/583Tg/gz9/3dfJe/7b7fK++/yZ/O3+s8uw9
+f4vd/D5Xjd//m7rf0xCRBWNqgN72LG56/7z5y2agSACN+CEHtNUoKwZIujgz9+JnP7DBTdHmjmE
Qn0GgNR5e7tJ/4Ml2OVOFSIPLUW1fv+ff+nfXtFfr/BvWcuZLMya+s/f9emh/VVLYxqYpl0AaIaF
tAQ8w7Ti/+WY2/jMT7zGjw+OOFERkWLgFtkC8OCmsMt7qCr6oo3FuHBIORQB5zTHCBEA+srZRvi+
lAIklNXQgul5D7sqjt5U6dVFE51kUSarsE7DFeU+xo/o4LmjXI2oaxaRiOJJrwtSZToEaWYB7KKl
jRi7297G2ZnAg9SqNlgTHdbSfUNbRiIOoC6iFElZa9cEaljrVAm7RQ0XmER3cniodZuVbZKgqprd
lUow33Zqc8RqHS9DRTdXgGrokzpaygrJhMCsDwRkvsUi3xStfBIacVJ9ECwpjfYw1JiJEkiyMFzZ
bvT0qKR+dbAba0/vBrVymnrLEkzKEv5tgki8u0D69Y+wjUMF6WWEpCuW9C6yhCG65uvfogTKjiGU
B4b20UoZDHeR0HXWyipd5NJjA9M2PDKcXV1x5bw0LSmZR+bGfT5Omdy9vwDh3q94SQ+mg+anVPt+
VesmHvcefHHWfI6SwwTmsK9+VZ9UzMuU3hdUT3Sny85YqGq/7TX1DZOlJFFAAfFPYhMVGX9B3abt
ElnDOnRTVp+GBclHIWG46MCVrl9CanpPsTNuifxElePH+rLylW8Ib9NlY/WvossACq1S8Aiu9xQR
aNyuhxqxbCaTNQjyM77Xna2jOZUmemmK/QUzdwHZzx0AHvVPkPM3Uh6HiXxvYVpRKROAqfrDqUVw
r2DraflTiuI5iqgKvXGbmeqrRrLJogqVD6r7PKzghLEFE8SQh7m4PaTArvd5gAkFeMcChguGnmxI
l9HUftP9TZzaHMEz6G6LjhleElXrnpzgGg9MjIgaGdteabpLCWyHgeoxzo1t7tFtlk39YOY1ZBz9
0WkvGUF2MiXFhPQKKbZq8uLQVVyFFX1lzhLrRBPbMTc+/ILfRUdhLuHjrGvUFuiRrIM36EtN+GsW
8h0SsB2i/yhrN4iHXnu9uTgeTHh1fHWZe8L3xGwRGaGEwuNcdCfcSrM/m759D18sXEVawNsqN5cB
vY58Gg6XzaVse2OhPHSmT/clTj7wqJBm4V10cEixqy+q1N8xEl60I8ENdnMUCoOZVGxtO2OACAfE
Wrv1W2zWy8aMVjFq+kgf9qZYJ4m6UTueu9xmauMvgiBahFb0SGvlWLcF+Vt9QoPVMTkm5PGyEQzc
UdB9Y2xy4nTzxcQK43McBCjULzQPa3Vbw8PB7lyM5C0UJHMpbSaWRqWRBccG6UUHGA07rDBAXbUu
htn/PSv6O3WM3j1FLxYkkpYLFDHaMhrueYzkmIBoXaigBWIigNdRx02AubGrnIitDrCbp8wKcVcv
FVLyyLjEkA9dkX4dJacouq3pjj9qSsB5z/j/m+t/u7mSyfq/31y3bZh9kup626hvuzG/cNtMhf2H
pcPDcV0F4gfWmAmte9tNmZz+oVukjbORzpvsz61U1f6wbNPScFpD91Sokn7/7edWarORggxx0fvq
FtswaKL/h530H/uoYsP4ng070725mvOPyigl9iLW9Zzy+FH6wcJrXj3j+pdn4ufm/ffNWv9H/fUv
/4r+9916JCuTXjAZj+4kV+vGbo/HF+lB5IfngDXN59OoaJuqGutHxxEW5pMo3KdNoeMxjCjBMwJE
aytg3c1xvWakuyyl1ctrnOjkfJu5eYytGnFgpinxzo069wvDVAbYY6pNFIjxyfIq7ZpWGXgbKyE3
29CKrRqmHc2/Qjt3TUC+kPTreqnHJolCgDUXZcPAnS4Ue2+fGt6ywJixM5zCZItJ0XYk5hic2ihs
mDPjUHZkYZEEIRWCP+u4eNYsUV00I65GeDXElIBYH7x9Wsv8excX5g+FgFbkIj5D6Y2q5/qIlQv1
25iQVMm8UlFOSZp0OCigfyp2Hz0bbaq/Ic+Aa9aq8dXGNPHuBQ7NKV9XhnJtOIFJQAU4pUNgmd46
UcBGpFYa4YOc/GTE4PkPRVQgbZVjopNWxkM7lrgId1WSBM+YM7pLNaTmVKkJf5nXSfKh1yI5Z0Wa
FIvIGcxLU0hK/sgRy7H1rFOtt/Y7YdEaW3Y45cVKdhpavuNFs8NoDd1ZbCaf3dY1lOqVHqG20DvX
PqgyGw+9z8HDK2wVrrgv/XYRQn0/lN6E6Ufb/RwMZqstVG1U9oEurc+hztTtyImRl8Iq1w001YVo
VfNdrSYemN226YSbwNblZ9V74BrV29Ca2UWpcudBKxUNYHMk15qPWYN1Mou+QoBwTxKbJvmBbfnN
8b2YvyVIEws0rpkvCkNPToUqwFOasn5yesNcITjOlhbzz2VFJNQyYtrwEgWlebZ0BrsZOKS1Chl/
kwgEBZZqhGxFw8dgkCAuc00nIJXOwsBCceH9XJwRJxf3pV8Nu7rJ+q/4OoyDokfeQe01XigJNVni
Vln5tQFwscPPWzRlsu0ts4cAodKi5yx+sRxT39CB/0xNNXzycBcyd227a6Bju7Qdz9o0ip+u/Tbm
FCUPBsG/2OF7HKWWvhxI/v3eZSMO4bwjHqsCxuyGLkY2r8bx7AU9TJ3YOjQ5VFrOhJI3x9DZnHRq
KD6fGDpHIlemHTxuyP8LsRogugzFsYr74bnwYG13QyFIdAZbvbXautlhN6g2zHCzx1Qn5XYbWXlr
MdvUnZOhImbmUAnOm+NKhAq3xQCw14Khv6StZ/4Qrd7eo7mka6sFxXMA+2OZQk+9gsHHSuhJwqMg
Gl8IkAz3uIcISEoM5VqnVfIedg0LUF926HTShOF9paDtVRufd4SOme7aIqv1lm0F0t1nzks+c6nq
ezOC0Lno0f6sIZqhJtLMjGdF0bJ0j9pbXpo6CO4La+yURdurKaq01FiKFIHMyk6FSyxdqVp3Zml6
LEKTFytzU/yGuOA/69qB9J4ZKiADLPAcStJEvQNmD07MtQZDWdObdo5qWCDRttLe45QX1S9EIhkH
Q4zyMVJpoVWtKK/NqCKt4Bkw5MpFxfIqQxh1MWrGM2tH/WWQSbPybUj1WqxKILZeAiQ6xNGdM2gW
pYUinvOUd9ArMwKS6hbX2vQFURVhuh0sHkHuRFBFc4UhjafpmzAr3aMVV/pLx262SPNKIiipko3S
W87K8CxtE7kd2CXDD9ZqwUnYTtVun6cy2uqjY37rIjzldiixNliespGYae4NgXE142OBuKeRVzVq
yqe4MCiI7FxASSG82YfJvGmntXNhQT3Yd1GjnQOd07tbFMpyrM3qHqiajsWkc8ZzmyvdOcMIvLLt
CLKnFvffBFMAUDmBew9U3wsZ7JXGA29F60vjj/UKH2p6GIPBOged0JEHszv6S83yrQRlaOARWT+6
Vyz35iNbOArEzpRAmMaue5AqRSB6DwVh0WAczMBuN6j84xyZoa6tiraQCJxyKpjQibRN0nHQw3ee
YKMc+QAeFU1pptGeu4ZbQq5mGDXhGrV9fA8KCeSDCPNjN1YVsLZsXBtlHHKeR8B3yiORwJbws3XY
4/deFPZIDHlQucjZcQ8L+Keiz6Ilz3T34JLfGzJkaZJkxXja3w8Ak78WJaQsap80yadulXwTtt5c
KzpY264T9hYWB59TXc2AqFW2MpySJhKHULHTQ+DggqCKHvtzoyscqq3ApSxB7m39IFaOzzT04e5b
1BfjmvFq/q4YdoBZAnla11vNV6a3yskIY6pwynHlNNIF2RexZx/TRO+uPvPIo9W6NlnSSpW9jzSm
seWVVqMuysgnhygonG86dJpw0fkd5ivagCDVppwLBILZI6Ew2cp1Hf0AsUO9q1uUSUsbQO4jUipt
n7bUng2hkEcD4y+9L9wEJ61j2rVMDEKHGWiDtSE97hr2bvUgUyc+s9gPX/zIJq4qcPr6gD0sN1fS
RZgepbq5N30UAEjxyuaBkCK0C37uZ/dVYZR3Ued4X3I3oitbFVn15OmxoEypg3HnukyJRCflrmGM
AYnEgDhqG7xwGrkXPrjLDI1D0SsnTUMmhpapAvWqxJ9DMshHVaT2pUwTyqN27L3j6Lftt6lvQciU
U15pghsrLOQqCp2kWDXRRENETUF501LK4yreCKCRO+GUdAaAMK1sSJ8rFtlmZQwYx7Umxm1c2922
b1Remwjf+wlMYq4vutqy0zWiOIrH0NIfCkkvaM1E3vX2nRgkWytLFfNojJtHOeBhgM3QywUjCRqs
ZaTvaQjX28K0nXNAg2bTgARex6VjF8SBlQZyz5GfqWLlrEiyJupEA5/hWuYyQ/LHCN9iKDzGgsjn
yvYPZRcqeJ3J/khFYl08oAcIWsPqTfND3AldnV1d8n9WuiScQq2Fv0n9Mn3rUt+6T9jLtylI8oXv
pfo2S8vgiJ+d3DJu4ZfB0Ryk2XQrrLo0kCJoM9uSaNDnxGj0w4hUoNtqmSmCdVK2GdsMsiY+V31v
PDsql0rXQ8U1DvhTaAsV7sFhIv9u146z1+tB2zYduN4oAl3SMNhg+mzTfTKYv+6yWi3vG+GIS8JI
AIqDUuarkIhxZggiwsiDx8jODLFDVh7wdEDe07F6L4k3pfwlOnDlpmOzJ06AdR2i9oFSPAe316mv
CXNl7Ow+a/hoonYUBMgHsASL4cJRcDy7Ft6izLM1NMOlu1HCWGNUSwQ8rPIeh4gbvwRql6zNtAcF
BR/oqhGavuTJUq66a8EMMrryvnfR23cl/XM7NZxjr/ndF70stU2tEOuNAkN5VBxpnJOi7F474VUu
KWrqeBED8u6h06Jt5ZgoohRXe1V6DO+G9Bu4gG4pvrlpQEiRx2GTcGDO74vRxbESV057qhx0QwTy
RlsrdWiEpUKCh3Jp621GVfovUzg3xUHlQNxHXzwuOPYhEiTseBWbKlU9XQjrK59VJuahiAhHl0Ht
fGoR6eh9nWUby6/ilZlV4s3jlLKpRCswIATdwwjZn2iRohbbMkb/3AgG58qYZ5y9HXkyKgL6DKsX
K9fOzRPSC4j4NiGSgIhj28GKpiUHTqPjOYiL/GKjAWlXbh/0d3pe6geP4JlVibp7q7tNu2+skqOd
oYTvdBxBaNRRNiBJRsjahT7w1SBw5fcxGcJwlYRNEW+Q61d7dIvpHr5AcRZ9Ld+wjPvLCKA1Sbku
EkzV7Zi8qOZd7zD845nJq3cdsPTKT2ixIt+r712fLFRAUMEWDLfkI66QMYX7m7JhGiUzc4AJh19x
3dawpsw2qndWJcLPttB5aWurxd3Tlc1Cr1r/oyRrGG1pHRD3nfvEq1fKMKxre6QjotlRtwd5gM5K
G+7dJIqSVRXU4cbS8vQgLLoiRaKOGAnKDwL7FswXrgQ8VCsnhZgQGATyBk7QfIndWjmMilL+4N2r
tDtyeCsyRUcDG3xV6wAU9TL1Hxubs44HvGGtdlVNlacUaLKC0uVMWwIN9QhW7Sg7g/FNlQgviFpo
k6MJobRdE1ppf8m0sP+eRcakRVLz7lUJM0FTiyPpFYVuV1NWNc2GEG51Q7KCjRZHOtl3u61jdxd0
NWhnJ66bL5bnTWz/YXhq2Z/uiimQjdO49QLCizcrFamxlR7IhVH37I2OmR/Nr+jVYxqM/oNXW+57
ZY/GrlItfVvag/3hCkcrlrTKpq3fL+5tX0SXjFLgnKaxN7UaW/9UWV2/MoTVXRLftECMuPXKd9ry
03Wt5AIYguK2iH+kspRLF2n72hoLWop9lz2ILAy2cUZupqU02VbIrEkWsUTLJGTTvFQ1g2h6VMOy
VqE8LNzxnRY+TpyW/CQjDpW3IiRxwYbAvmoUA/mK/qYTT8AJww51NuEq7D9Nq2t3Krz0dpGR7dIe
VDRxaBc8sBhs8hwFFST19AtV87XU2qhZZNXYfjQUiPCwbR3lfJXuAdLgEKuT3CJkjcNxn3gVsvcu
/+iqNjzHFli/3Ch6kIWd8lDqepYt4yKxnrVecc+kxvgcKQkVcxFUnYtpeVkCYDbTBWeu9FqXHkoa
2wX4H2WlzZOjYamqqnZ4JF0411Z1qsiPnkzrld0Z7l2asoQvEmlG9A/j3N0ZdtXVZwjYpBnjaaEH
0HjjpSnheC6ICXX3OjASPo+Oi7ZRgQ/pZsWyF5V3qBkR8JKW4QfpRuYzuipvq/VEES+SnrsYUlD9
zB6KNS8QsHJVCnj0YboKcMvtOxd2LlYC8+1/cHYey3Er27b9IkQggQQS6BaAsvSe7CBEUYT3Hl9/
R+3XeBKlkOLe5omjzaqCyVy51pxjKqOyrqgJ6Ru3bU2Q5jCMFbz+fKDBrjeQ5hH0qn3LXvsOKgVV
1tDVy3sZnddhyfgaAcLUSwTyRp3fQeZwtKNLido/F5U1Zzs9jN3hEE6Eu2xS6LuRP8laOPsZXFTr
pW1cipu8qAgBKzkwt2seO99UY3WbyJGfUZ5zyJujS20kiXvAEb8RNkOVroNd1+bqOzbydBcqHkZB
HgViouTbZOsvk1X+WEa5xzf2NpNSVdtm0PfNdbROn5oevrYc3DWr34F4uaA2eUgR4ILV3bTOzLl0
CfONNKK7KQRLC+6bluzOKimvBgtJ3MSBLKc1vF9ILYU5qmOaCamN8ZVstHH9kPa4erGzAjTpck5x
Qn2z5rj1lT1e2sBt6tB+yIsoBaJOLGSbKpej5lwHC2edi4R5MmdVHfJCJzZyApCWhKiR0aQXp9Jy
a54w/UdupogU6vxZDFFNJm8cB9mCZinLbTipqz1vqBneSo1fvQ6k0bnOCmaJI44cQVpnM4FR63oI
XSicnGJ8AgQx1OrXKq4e1WyCJHM9Q2LJFOURpcK+iGk4E4SZm+1W9U0QDyzItnsXUYGGGU2dgWyH
ZJiJuJEEt/bzRa3czO+NvL/Q7Nm9mmv9GA64LyfOOA/9YCfbYmreRmnN72Mdnwc5dcT0CU/TxDEy
6cb2vl8oJgcMrN8WTcYH5czC4x0sLzstLLB2g7BfWot6UzQlHaZVbvp4LumfYOSLFpSC2Ygqc8Zb
waZpnIhtsOnUx44nwpxdrkkbf7QZaNsKjqKRpVoApVX6lW01J2zs9baZiHi2HXWfjWyYPbA8b+pn
ZiFlsj7MFhG/xQiwCVMKpft8jh1b42OaLICPGdMdCUVbr7i7nySbtkeqqQm5FX5/0FKuN7qO3NI0
YEzl1g+MQd8HTuW7ki3Vg9aG8Ey1992gvTOgGg+6RNQxNh3LI9ydTVEUD7SyzlZmyhVMjhVZRAZU
WP0ZlawLlUkah8ZVqIuBsZ8fruLAqmr6Zy2qZ8vc9mY9/d4rpgqdbr6YSffqFO5btRQnrVVMXvSG
ketit0wwk5ZSKK09GIfY7E2Ob22MrdxY7in5m3MEo+XTMrAul9QhuiZ2zmxqNhP6bO7WhNMMTvKF
SoKwFKOxArI0M0hMZCgTFYQqrJxdOhXDsK/dinCkfEZ8Gpm3oq05ucTRq2iaG1P0WPLKCb4THisO
bFq2szUt37bW6Oxye2mfDIG6kKqp8HDT2ac5qlJwstoNx7rcG4eiD6AzvsEJ5FGT9gCvJu4P+YSa
f0X9AEVufc0MBBINcvYKkSv15jZujMeQWJaNVuY6FoX6fmrKGwWDqpTu3WKZ5YZX+jZcFdrR8DEe
+n1cctYqzWSbF4wHzX55ZLBzNxbxi0xbJCDzxzzUjHmK6nnRJU3vZc7Qk6WfuCo9bUj25/92ncZv
zsTUCPDi9VzB6OyH72ZJnBPevI4JtLP4ugOuW/Uti8lwUYz9btWrB7uChxDO444clbuyZ2mP9J2p
4JB1gvSa7ClPtW0Zp9tFqzN82+u2TVB31TSsJLVYnRR3wJD2BjSitEegEF4V4ImVbNOAmvAafByj
8Hq/IEcZpSSOw+GJ1FMUmI4qn5eFOjipxovYIUS6flexTlktCPqLJWHd/Z6NYAcHi+am6p9JJ9Zw
KKqdKBImunZdiDt76I9zaB3MfOEAiR5Ss5MkSEO4/QkWgwYbBAfTUaXzpq3GJ4kJaFMTLQZE3OYk
Y4PBis8ZpCGBybUgl+yDENKTWEmrRu/O3HTQ3qgjLy3HzYM1VTrLUf8UrYDMLFpYmxXJwS5sl6ew
jJ7hBT1EKaVLxOkQU+KQ+RrJWrBFxGfWsZss1hXczC3UIrryZB40RvKeLW7gsMw1mqkFpVN/CDKK
hOlgVR9+iGZ9q+vR5f3Fq8p8Me2H+7l3N0bVX6xJ/FpZ+EdwDG2x7e1mdxDALHTaEGBceiP1K/xc
6Kh2a5F2G0uDFT0Y47M7RQ6wu/CSYX8waDONfuFD0viW09PsVOc5WkYlMTTX53NLnznf4hSAYqKy
jT2GG3oF35jPB47Tv+Cp2glbe2TODtw0YlCfONTYAmIBf6B/5Nki+SYlIrGaF/S9BYpBMlNI4PXq
sQe/NePf7e2nUGPgb4fyppP8B8qSNhAQ88rqgdlK9no96EbzVRqGZ9r5vdGdZ0FY+p3I7+UZGiEI
DGQ9GUmMUccho/t8bA2DkJfoWlZIW3OZ/iAdTIISjW/Isb8OSfTmxU+7nVQJV8S+6lvtZE3mfkIg
Ggv32J/nGnodAE+5sozytM7JsZbRhozC8y5yX06Wj4DJd9R4W9BYiInr5rVJL8RKxJARX05rcptw
lMZueLBr49UizG5C5KzVdRqsIEq3cZIgisw3bZiAO3EfM53uhkIcHiHNH5M98tWNQX9o+LDXqym6
TfJPOXXeEta7IlU0ZzhC8M/bNkMDoPTHejrbCHJoDNkU+0qD7Z9BwmvFiGSuJ8QU31RUVNdZ71xg
yAaRRgnKof5UFzedne9drPqLOpSzCIRgqiTvGxLUUFYBEqGEe0kWIxA60/T20qmZrXAmZR3I2ith
E3ktE1LHHOIvhu2yDvteXZVT9VBVE/jtnng6zRMzPWbjEfGCPzn5Az0jzmfdzmTDDJGoZuxtFPPM
5I1b25bfF0BZZyx3u+yW9JyU3G96Ydylxvw0u+5+EBjKBfINlAU9KhVTB9LB1rI2xmmmfcFSCedT
I8JRS74DWvBpggRtBszqTBUYADzASZVN0OoG0ICZIB8YyvFN0uQotFXgZjzezgLTwtqxFd/q5wfT
ES9N5B4qJKlNqT8NQoL0SJm480w4874YqNA4Uy6BOd2ZZntvZ3EQo9qguXzrpNbGTSsvbfQLLVtC
jo4ycAQo/UxEJ4ZFUJ27YwcfoyD5YKE4Jw3VORT6WNHTK3013ScahYuiq7cpEz51ReGEdfR5LVy/
c0POKc0zhFCSAKznHvG+lWUnxEDXyLOOcQEXt1b1aVbcjFn3HJC9SXIfLztUTf2MpD+iDIlvdGOv
T98GUO6RfB06Kq7nM+9M4NOah7s0uowK4VPIB01UcVdZFOrqW8Y1jHrtYPTN1RC1N1O4nUVyaLBL
NZX7oCXWuxW7zz0H601DDqkF1IKJW/cYTeJ+MLF5zvHjYjDg4PAhGqzxY6afgCH5RkXIey8eKip3
0y2Az4ugntNnvFZBwY/dJKLDflXfGmdiQ5n7vWnfRisLhTX74IP2aJYvewNv/fo5kucSt80tEtXd
vMKirCF8OfYpNImBbp2C6Hq0Ek5R3o5WflOXq6engoYKK3QhrlbHPZwrhWZhlpCNJJ4gxzKs5Glc
EPHTYUh78aE3HG7csg26BhMDrXN+JFPQ3NlHwvEKbvCiUPnnCZLqdjpvPhQzQ3lSLSf1JdsupgEd
Vj3rXfcOL+6y7iBGq7a9X0l76esZ4IiDmmxeRnqADEhwZAUSZaY7mduKAjoq9G3TrQfAlA+F6JE0
PbskaxMOUANIymqBReXDKmvfdAZfqIptFC8//3u2ON1BKMfo9YyEh9Fr6o311UiqLckQU4nCP4ue
mzi7ipV7E/IPAa0i5GVUtSSP6BwgmLwBtnzI+nk7O+U+MtObbLQ9o8rftZ7YLRyfURMy3OFJSiem
Bg7g4UILX5M6vljd5SRX4H7LuBvAoSRTurU5p3W6+6QbAz7LeSu6G166fSY1Duy4JQb7rnG4Fmt6
gcYlGMjfvtFnQeuPTKbcJoF9RfuW9t13c+qIQegYUicd1iACpByfov2BE0ygxwnJawBc9ap6X6Ka
TiLGbFhSvGq4Ua8BU370CrMfvPaC5Z2zb7YpHPspJcHan/i4OElvRSFOVmccVixTIwKqkMH2oOdP
RWx+N8fcG4xmI9EJu5p1rIryEjbXfdQZgW6P38MKtAy4W1VTVpC+80Ds6QcTRkJlOzvZaE1i0w9M
z+Fz34YFhZedOlcuPWXixWp3s+SMB9JZPGpZoW05FtuvtoHtsLDJtU7LNAm4UcnBDM86r14jur5B
qofAyr5yHObnMsEYmK/2fUg5TrkmObSu78BRzSCjmYZWTQQrTo5Nzim5Pg8H8Uruxi65R7/wkZDR
7egxXNsJNmSDqQQ/1saYVt+qv1eiu7ZqcUrL5Uk61dO6koIMIlWY7Z2jQp+8yMecM7DDApOJajM2
VOyF1vkWYrp57l80+e5kzI+W9Eqrm0M2mheEmHK0GMfnWX9ybZYbE0tlgrQJbCSBn3traIiDkacR
kusCFm7TETW54dRAQd7Dm5fZYHq0FgMGogeqDY7S7po+FzHUX3zdg3ozWLQJtiYoiCZ61rU+cdCe
rga/nSYDoZa1B4Z0ZO25FBSk8uocCmexdpEh7ScGox9tS6+V063mWea929WcbGo0j/3+v07/7NIj
mTc0pfc6O7du5Ru3ikCuK68zi10rdBrm8mTwjKpQu4yWlWptvLZQGrpdd5UAbGur2S+AO1s2CTxL
7sdwLbCe1EweJF7huHoo+wpMrX2hz+8VyYpgUFGGox7t001IPVQu34v5JaNp75rwjfCq6N9HJkRG
3cPrsA4lOotW3FULUUsmFS0NMH9WP7qw/56nj6W8qFOWX2UFJHoxirxR9sekfzPqG0NquLJd3oHH
pvddGInI57y5OdbRqVA0EacFhi6ZHTDPzrQ+nadJp+V5Dt8Yn+wm2oQjned53qGAoTP+TqBcxVWS
+kU/JQCCjZ3rVGhDSYWt3uU4+xTekP02ONB4d9ADmfd1Hmi4qVJXXI8zQ7IFAly4beuLsep3kwVP
K3ssKvoo3XbNUfpbVINB1TNXb7tAK2CIxsuhcwyyTAx/7BipjRMwWPaKStU+YW7olF4RtweZfJSk
7NosF22iSPRg0ozaB0HqpnYLL7Ta/bnzFFN8K0QqTOO53G92dBeLy8K6sMizX53FyxjQLq3h5bl2
K00Ue+FdH+VeOuwGIq95Cg02jS6AnDtRQ1MDeEWtrkl08PQRGahtbtJ23ORoE+zQ3usOJ9r6sOjW
JjbZEOxtaeASL9/O8168At5cPvRhAr3dx9axKcILPdpD+VDrQ5c/6itP9KUqur3Sr4z8KcGYy3Fl
4Q0oh5E1NACsGIlT2V6OLliIqyo/FS3+JxhiYXbdNze9Q0vfl/Ia8wJLlM6ZwoUg6g7c/OJ7q11Z
uLjr5ApgD1ppMj70+hzR46dzicD6MVwfLfP57OwI3+MuvkDxgI5FbjSj8ku98UV6Psq+uPE3Ski/
r0KCeB/XEABxA60k9vMupn6xTrV2qaFGNa0fSvVnia9XMJPpFSb/+nIMPy2JzmBCuwqSQpWEjVso
qpvLkA7GjIp7TG4HF8DZWQ8q08slkkeCrzzzvJSsN3ZCnk933cgPunqoqc5chWt3eDcrFNZmEYST
68Os3WhdenS5wsos94kdEcMJ9U58Y6PeV5gcG5ApchiDKkJf0CxXhrEWXmY0x7knjZ640zI5y9Af
XBpsszSPPcPBWHsTBaSVPLuxImjn4cMCsd1C7W2YH0msk9v10nWX4/S6GBAppvwAFAClVswa3z1H
0tqWGHArgm0bDr99nPj1qPOSZkFirkdkOZhh4KFxykfSxPBAD9Yk2xLnuA/P5BXbubVabq+lwOTs
6ereogXxOgaysv1sVpA/vAD9OO+ZDvhrOZ9WbQDSTnWuoegekyBWkuNfTLKaedfqaHlQAUKz8gf8
tBOZYRPxLOOAx5ImqaPFh37qDqBc3yZ5l5FHReiVG9XM5fOdynlq2hBnFGaWSpuvMzM/dAZb0Kg7
tKGKbarGp3yCsDTYT3kcwnlwOhr+4qosefDqSEPEa5V7O+4YpRUeXUivQWi57RJGBEy4aRxkpIBa
d4I6prTai6xtUy9DzWykcqdTjJk0dkvD+KbbFodFnSMHR2xGWWQaeAmhtQjmaqfGzRTm173orxfJ
X2qtjvzuFsLeIBHiu5cNNkgs1+N3ldYPWO6+17h/aFIhSNTr/Ur5wDKzWQuZ0T1fPTtPL5QhLic9
ueyj6NbFTs2xVM4BLoUX1F+P4wL/Zrbe59TAGk1A+AoIYcSnzMlzQDzcpXIrz4cGsghcg3qmLEHd
K8YMmlV+kjV4wU51iAbtLqe5MiI6vrFFjV+p5ISoCAnGmua+YJm1vCVv+5thbNgjhviz1Ep8njMD
S0GqwLQWTzhVQ3xDzlU6tZRACx7AdlqFp80ywZ4RAfpodnUe96wOtEcMAd4LFNUuzdunYkiu2oKm
AtSuwhsLgc3BobYiQwPTgK08FI23aVjc07pugjkpXorCpIs0sGE6jB9XKW4nIRnPIYXE25cHBj4+
L+0YiVu2bLatLPNjx2lvswzNEenmEJhudaNHqP40uWB5Dz/QkPMiigG1dR1iEdahrqc2z0/s4pGI
aFoy+CjUg3DT/JBN3TvZseBhXPmZtGShNOfwMTlZzzOUCaKOr/I2hkUyvKZ6d25iuf458ccPO2xZ
odHf1S6vZIPs4r2oScIqi5MbNUeOBx9iYcMsGNHsUznqLJxLLjwVVU+EOjbHxLbAATKiLVm0KhEw
TH21x3QP4Hff2+esW/SNUPPoOL+SNpM8NuSs0Jo1BuCypcmYSXdq8EDwGzc2q/6di7blagzZo2wn
iw+NiTxA0r2rO1C6Dd3nJa12Zta+po02ePFU3hSEg5vTZLLHWm9z3N0x2DmZqQW7NRwOnaCh0aG2
O8c8bRx72jIufcirmd4p57twSHa5Uz8MhTX6vZVtx9I4aVmzt0h4LusI2tcoT5XBdU8L9vT8MrIm
LIE4ZENgbrnu9zl9+y6jP1udp+3CG6rprY/AqcYTBDXIqCRakL1SOO8c826iYXw3TfumZ9Q0opof
kvooUK8NVYfCZyi6DeizvRjMYIrnByWZGVkmIltzN1uJP7QDhnqXwUtbHuuivyCO+DlEFbnRAYVs
9K7wy4VuYkoOjWEGnYRHVZAx0XAGmVJ1Fn29MSI/5hyc1FKGhGyAC+hKn0xgr5HNp6qHK0QFN7YK
r2hWMUExtQPg0+t4kQGDy++N1PelDN87J74vG/ukMnNfWuVdtLgHYerXQ4ksseQQg6WAJrF5nB3b
653U5FRcBdUAHCYedjTGtimdLH1+nejw2ogXFie+0ona4QzxravwuQwrLj0csS4Fms0/jbNbt/uh
uS9WxGyI2GAOGMZdUYU71TqBypqPui+vKS6CPlZ7O28uzVnf8upjrU8/23gGBGe+LaU6jYZ1HWvd
qyh0AeRI98NEajdm4jQblRrsYOqimUgcnfXhBQjcvVE2hyYyv0VuP+IkqRF22lNNGkfqqE2Yt9GM
QLZbHOaFssIJPllK98gVpOVRlnEc+5WwXXiiQm0RXQ7bFoNsdeF2NnIupZePPeVXAM7U7HdhPrif
yHFE7EMY5U3pnVW/Idyjo1aolbaLspjajQ2BsjmeZLnvYZ4x/w97RAmLYVdcMSslTxPf1QHdhnhs
cZvR/a4iZ7dUE1cuH/PHPESyqpctJibHSAe/bwfjkkrQuXDhZyNlYyYcjAth0my6ZYJoTiziShuY
AYWoNBgkgRq7CLtRFMR6RysUm1JEN00G/t4q8y4wHGjJhGT21zrTRyNAeRH/4FidXREMVn42RjPj
PVtNcU3ppNhAe9PLdBcZ1tRH2iGqK+XJsjb8pZdyV5iMG5TZMTUrh/TkxJn5vmKAP7q9VC9n4TBG
0xl4TW9bEHUIOR4vo577iTBvoNM5MYIvmW7d0+peDiA1m6M9mJQEQwE+IKN+7WTRaRslpbwt815/
dqG+XGjon3zZ48yPCDPo6D2Mtp+hJzxaM7PfpXFZaZmN3ZujnHfTFOmchAyzGjdRw5wU+WDjp6Uz
v9sIvG/UqpLj0mR17ekoAb9VDbVsUkUZpVyMOIvI+JzW4QhIcAethr68ihvzMh/M7q6cAOfuwGR8
FPq83pR6aiOoKWBJ7JzpTDUm52o0AM+OBTWXZo3VXb2240OSGuaprcq23UfughTUneq9UON4kSFH
CrLOyO9081AuHE9CJmhWnKaPIlsZDMl1OeZEdEDA7M58y5EWaWWdLT/EF9zqrdGeyr5cdoXu6lvG
WlPjT/bofigTHRvhOYMPgSQKVr7HsxhnmkxYG3mNWTdRHgCxg0f7AyzncoJYUe/DpW7p45OAcGOa
FA5tTgYhW2g3X9qJImpoiQgTdVbAemZVPuTcQ38qYu06Q9J/6mmsXVTlWeOiSHCGdZDsbIHxiyA7
1EZkKt7HIrV8ifLuWNX9sgX5Z4YbqtBzpL05UPVN8rszDSjDVne8rqaueJa8Cvj+SLI4Nh3Ej6Ey
bvumcagsCgXhTIzbbIq6BErzFEvPytUEXRPKAXJXR8Zbq6CQX8zEnL2sgtlsGRLxW66PP4pkMt8X
BwOmV9lFQZksyXhoxOiTlKrD0hXoEcPQeOsl/jQ6aBbKpPw8im2c6ThM87pztH5+0qvFCWptBm6a
T9WxQR18VyPgQT/HA72JUTQ99KUW+ylg65PbZeqJQehlGC5wV00psZzpy8XUWPa2Vba4lIxg77is
ks6IRiNHgk7z0zxxvMzV+6AeDPsHAr/6IAeGuWsZ2iewFpnnVG2zH8PeetKSRNzVHKONTWHp8lWa
HdKQIZP3dWE89waS4Y0N6+TGdEk8AVVZnDOfjINlLmGKXCLK75jeMAApp4gGtmJ0m5C18cE+NgXE
H7DMJTW+Qw/BXoiiI+moz4nvdHeyFwIN8ZIFwzCvCm17PSLJd/G9oqlaPyuWWMIABe0ShD0X6VAq
QfJ1pW7NAsXPbHXje9yOWOUYAv8YmrJ/GGJauo7ZpF6aDg28AaZb4zS5bxCJ3bter4QfMvKjg2/r
yWskltEI1jXEEIqQsrujJEw+DHddjzVHsmjsfL3YrW623jEJYI+rQhjDUTtheqVPhu82HOPQg+6I
+I8BAMkg1WuSr0zZcZtYz5Oh4n0fRu4bFi+Lyt4MYcSh3r5epriHym6Xl5rJWDVh9IVGvx+uRC8Y
CjroarYVftIgps2jj+OAGLW01UVaRfzxYS5oWNG3pes6zlWRc1Ws1bPanhpSYBHwEMtlr/MU1ndJ
P2vXIo440iz0AYHKMhzkEunDkSBcRIqDMz9EkWN9doSN75vMqG7G0IlyxGkSnYS2CAAsS1cagRHa
MFrmAZ+a36ZJ9lS3VXNkcqNu3aSdnyrRh7XP0ao5OMai3YshXw7TaLaB7TYOPfpxQW3QFStDjszh
TO0kzVuFcWU380690BPNqOeKecwZBRH/SKesXnko1fAYNbp6CvMyee6R9bJZNhxCZJSrQMwwHIx8
E1ojErEl1cMPdq7BNxFrPWQgpxFDtcvRiI16zw2NGP1qxp1sFhVoPBiemminz2WWBSZl9x2xqz1w
/Yokl8SNUdUZaKA3ZTUmJr09pyRrmoPbcxsb6UGhFKbWiidc2wZdCouGuo315DoWcfOPPISvfjtX
4LazHHzrjiWlJb444URP8I+tt8d5WM2jFXXWFvsBkLkMvss/bHdfTXd8FHILnkiHutaR9vmr/GSR
T3pMHk5qHydv3ZIfixnLYx/yR3/1ZZD6sd8zFfbad+mPHvuDf6EF09Y6RhA+NtEWV3V10eyXZ/WP
KyD++L2kySJnCt0GL/Dr9xqr2M1Ucv5eXPBN7KX+fMKktDMD7fVfH2bb/LH/R4g4mzBJKuUimAqa
niR7Q0n15XqHuFtypTT2xSm8B4QIC9fkjQ3lU1wkxTVVyfm4YndehuBvPy5glGkrHfNEozOmiHvK
eo6XZo5dnNhhfDtnnI6hGzQ7w2mha4tmrSV0BOs286O5lx+2ZR6NdUYBUffPy9huh3LeE/h89gjr
12xx9s40w5dGjoduIJ0gNp/6CGXPrMm7SlpNgNZbZ7HLfxTr/J3Ds/Gc2b085DkD51THSrYCG9Ki
8r1t6J86s3Y0ibkZ2jKwJmySmrZiB+uebXuKvVyAwh1k8mbokkSpotx0jGE27sJb6cRNfxNjkww6
q/+vnn7TmXv9/Sn80/WXuqBRa0pHomT79WYXOh7teEY8bzjDvhmb+pbvKP1hbOHxI4D6x0Nv/Onh
koaweY3IxLG/4s8I7DXZ5uNTggbmhGNK482H+xeCf9zGq3QYBhVo74axv3AHs3/Qu7j0l8ZO6O+U
g8/ygiCzbcRtVFrFQ9QmzfXcsvkUbSo/lG6VOx2bGSMCmW1liZv875frv/f/6/MqDcKMgGRY56yY
X68XjR/EzDrfH1VdUK0awwG6CRgjIOaMggNjHCXZbgLTkFDFh5XyO4URDPsfxdDQ659alpfB37/U
n+6hEkpYgm8lja/vkG0sjmtm1hEdWfpoW4RRYFJvtG2C2I2jfS2rp79/oPzDS6tMpWyFPZnMuy+m
5HCda6trrONsJrfgVd8tEQvv7x/xh3XY+fkjzs/RT4ujZU0MjiuIFDmaofGSKnPTlvIfHwLU5PfV
B/WKKxVvPTC+L3fTMuwM/bV9LD7pGNxkp+mx2PWbwZfb8ip6aA7IkY7N899/mcBn/tuS9/OHnq/u
Tz9tsaxwbE37SHBlxRw/e2NA+VY01aFs09GTUXJPhu2eGVyDZyN6/Pun//G6/vSLz///Tx9OWS+S
VLOPmko2Q3m35I9G+48feF4yvr4iDkusKYibtMyvWyiIL21m9nu0xFPW3GUdUBVOB0IHATn/Yzn5
069xDCV0dir+7n9hfT/9GqMJR0oFdVyiByf8sKpdwdzv7xfsj288W5QUQod7JKwvz8gyiHSWNeS4
2/hGPjVsh65n7lwEvV7mA8b4PzyTLoxC0+Dpcx3x9fKVkxmJIYxP4t5+c3bnSkDzylOcklC56XxC
oIJyx3SHyeE/fuiXvLbzVvzLB395LrEoiS50Y6zUm8zxwlviqL3cr3bJrtznTyAN83zjbHS/9Wg9
/uNX/+GZcW1DUXTpuiMwZP76WEpOM5ow0xMtglL36iLTLmYrWi/wpkncN+1ivuvkmN/8/Sf/vo6x
gBmWKxyLp8iRX9YxIre1iEPhyXKr6UZzMWVFREO8//1Dfr+symVlZoWnyDOJ4Pv1p5lx1wqtV0c2
J0hfHS7DoZpncrIqLdvndtdViPoFwqJlym7//tG/l3KGBQuKc4LFpTVphv762dPc92IxxclgVB5Y
YMIPw0AG0ILT8/kcBP2KjWGoOUS5KOlau7G8oSvrbU2Cw3EqS/f+H9/nt/f1v+/jwGVWVNHy6/sa
C2BR4dSfUIZxmKUNhlHbTwLX63zhTcWWKXA6+sP7+o8b/ds94HM5+Qnh2pA+uN2/XgeHIz+IF/M0
zj1IT5pE3jQU0aWlR/q+dRYbnnc7FvuJuce/bsH5GfplNTRsHZmvw4pIGKJ7Rov8vOAWrauJqTYu
cplHBKdmlrqdMJ8cG4YKJ031042OwG9L8apvjIa2iJt0yOTR/Pwj3s74bd85XwTpksrIRme5NmCw
n79JhZvpv8Wy9wWyYX8bAu1kNQsZ1L9EzFA3IDMus219XH/QU/T/fuv/dOddooctl+Xa4Fn/9cNT
VQyFw5NYFcANKsaM0Juax79/hvH7tbb+Wz8YYCsu+NfiMraqXhmzfnI5eGEVnBU7jy0xVLphwHSs
3w+5ag7TAKZoYjiwcaa6R1ARRv5Ya/VuqghqWuDRerXojNs0s+YTzrxq28SUnk1lmI8dsMXMq3Gc
/+vV+ON3t2yTTUYAwlRfnhOR20yXFRFKLXiz0bXS2wqB0H2mjDxgdyo9tdodU5uCVleftMCWGYdM
Wrf+4yL+4VWxdNsUdHRt3fht+zEE4VX9YJ5oKzo6fFAOA8agSY/UDv3UR2fU8sIwdy+Lwj7+/f6Z
v5Vj4JJNm5aoFA6Hkq8BjFBxlwEe8QnldLnHr/6ydnN36TbZvLEaeSVdDuEM3Jjfd8AjS4rbTCeG
Zl6czxhf4GbKTQ7T8ax2tV1gTzIT+tz9IQ7TR9cEitFp5BqYY4llsoyZt8hnMNgPZPMw+uzMt6g/
t0EgXWOrqhjih1qx4XyE5GMl4R1A3WWvGhzWtD23f//l/x2zfl0lzr+cUzD4oTPy58vdL/Ky05LR
OmEuRgNOEEUQS3245RKpbazGcEfPCkxmn/D925zMrr6rJ9Tjytgv7WoHw3nAiT4ZwVnYqisRm+th
iYf/dVX+3w36/1/z/PD8VG9ZpdATe1SnrAkvpGS0r/X1Y+M6/7gc1h9Wi18ux5elaiogbA2QU5U2
oLJOrqb/4ey8kuPIsi07lWf172WuhVlXf7gIrRAB/eMGgKBrrX02PYAexZtYr2Bl9yNBGNH5ytLK
KosEQrj7vfecs/faWD2X7K8YCmYqbSv6Dnz06quSH6ZQ5JqX2aMPU6aqutautbwgmg4T7ig+oGV4
pbH4KnfjWjDrcx9JuIrl5p5j8G2EqIb5Dapv4B6IINU7fzL7b0YfkdJmKS9KoDQOznkMmTJLtOmv
oQkPtjWGhzENl51sbS1+BzOg4LtQQhbI5we9yxYWJlS7LfJHvHAnVCW7yKKzQEPMKfBCOFOJyxAu
J3dvoj6GBQYQUD/NF5X97wdXLhZAR5pYCPE5IH9YcuUipMlFczvMc1orMWhC3DcTWu8yQEM397um
1uzWMgNHKsLJ06d8XMhzglxPzGQ3EpJY//ubwC/v6Pr8/3T7gBusk1gxtjrtwRpnf1IS9CE8/flZ
+uTegXzJf4AJY0P6WJzKRTWPuWRtmwTCCyodDW31ZH2xSiqfLNcGi6TEXmpRFPzYin76KB2dZNOi
Wa4c6fIqj8j7NDT+WkMXY1Q9f5kvsmXpxWPm9TrbUOWkW0RTWm9fu/yPaC2QAOzCReKMTu/Jbrsv
l18FMH+ykv/yFuVfv+3M72chVCxaFaqbDeMDkF8302XXYuqCY3KJL3z397969Cw61n5DZBP+8Nh2
te4zvUx2Vtss5RFgsqqvW1iVf36V36t26jA4IAY0IllSOd7++sEANJLkdmWb9GazRQOouKXStsfQ
0ooFknb0jaS3XfTQ7Dbt0BSgmcTaVjMGL+PQI99WmwKdnZq6nThbNPnKrx6936oZznzUExZFBe0R
2hi/vsGoFccoSJKdJIe7MEU53WUrDOCeKAhbSRDXf/4+fr/hf321D4uyPLdVLM/SbixVXo6T/kYk
IO+eh0xw/vxKv7curh8MQLclXk9yvxVMFVNIrgwbMFmXK0Op0iehDKJnlPISglRm5y9CG6Zkx8Tj
Ye6H8i5tYqrGP7+LTz8vd5jMWZ4X+5gr3uZ9qg6KsqM9Za4Qpscs6lO9ymVy7f7+KyncyiZFg0mu
+of7OUefEhlqskM+BoB8mxjeoHzVwvjsXuG30wmlRDTUj5+mJD9OESHJjzK+P/zbM6g6EE8WSV5d
igWpMVdkthhfPKmfbA7UXxS/MAX5gNTcv96iJDojZCD1D1fvUqIEw820BKq2HA8l5X3xxRf5yflG
F9nRdZPZDZvRxycCmb3qE026a7zq/hnaCfqAxrkWfrUXnBw/XaiLa1vB/+KG/exWoWcjXgmNLEsf
u9tBXEU5s8gdNo6e+WNrIPvMOhyUobz8863y6Sc0aGgbmsTFNH4rMWNUK1ov8QD6iMgEScyeG1kJ
9haT/JqTaSnswkwe16OpIj1mQ9nppASs8ZzOJ6NWg1d6B6ozFQyThxIRWF9pZmK3DZP9L56f37oe
ss7YiavA1Td+rwPzKiw64uD2kQbzIijyczkGj3/+NoxPvnhJpZRRdYn+g/ixJZ2rjZmjbdqZQTgj
alNzNI5ybpcc4VCXS/DrstpfkHh77DviRTPMLuPQnfy03ysAbZzeai65CjhjjMfeYTowLGSjG+25
lF+bBIN2p4bFMoVi5+ZWe8qrbqnA4bKFtFqkkbXJR+UB1yR2+pLln3juUgKHF1zpv3qTvvpkaGn5
8BqGzQnp26qI8YkopnTLFwY0DGisFJJwZ0jdKg/7E2O8W3J7DiW5ZzZELep4y6cfhoHJnlvZllH7
ecBVtm0PNQgzBNkMxbgxRn187zi7epMqvTLJKpfJ1b8dBt23kZgRrzOwDBbSsFbDdHYNWQ4Wfhns
M6M+q2YMAixbiLUAgYOzsMf86qtjNs/4r0UHKg1QpSbzGLBSH9tfyqwFJvPdvZ62bE+YxmV9HVT6
338Gf3mVD8cQoyeFG/LtTgXFco8ElWsKr/JWB1T0xaL2+U33X5/nw7lAN0e5SQjrgkvzhgaghrjp
lx7CJ+vvfyQqNfYDhpcgWfUPi2eb+Apsy3APHs5ucZgIwU0b/f3ju66pksz+o1/7Jh+LYZYYQxpA
eJozrbtIPrWEKMTtvAyIkE5MdRNYIUS57i6SOVgM8kkPlGM349z486P8yZeq0ZbQqB9EaLYfD7qJ
ZnK/Ewc/1rrwrIgT5k7fjG7U0cdj+N94KdPQdD40/3wsgmlIFjmOzP0QzY4xDassDlA7fXVcuhYZ
H+566iIRkpxsgUT82I8tI/5PEH2YDpLdjwjpISTBWFsiQPxvfB72ApWFUOa88nHTGwzZbxoNdi/+
dQT3racHV11s/Pbnr01ix/79M9FlFE2Rx9jghvlwUNFSXcrkJtxXPji8Hitx4mtOil7ZD6qdIL1Z
aurkza01m7uB1pisI/Av3xq9Ocyqbs9Feuk6rC1hrF+C2mAIPZfWsoX3sTahVNlpiCIsnoDFqT+c
ClOqQyDAIGYZ75Dusf4ovSOJ7UYEWKWlYbUoqnrdapJHPs4hBV8yzEiKukBbxw3yJ6DZc16vwmJl
lBg6gMxb3+tkFQjHCCeCvgTTUwPiqqpNiL1ZW/hCcKRVvyXFxu3nfSYtAtODk+X3yCujRxFTDWwg
kDeMg2wFcLB/EkIU9mSqd0z/nZnIc8mGlCMmeC9tpJmahlHatNNqU1dLq8Tm63bv4fuAHjnchMKq
0pdZ7tv66IEaBJ9Vznf67Bb1AkKrbZjrckaMR6SfI1zZL8beFKH4Wo+K5eXFkvBhgLAmuSC6i6PP
jFeF4I1dtb+S5mLtmzARWgyNHMAynUjDx9gYvWfFRcRSImAOISYNIwpfrzIsm/txvp/ab1afLNVK
WKr+fcuOE2TnFPRLkLwK41uGjI0jsGNET7JAOOe3Jny50ux9kBCt/siex0cNw7OO60U7DrmtGcga
sNgchR2Fq0oQQncMX1oQvZtcobkDe4ZM260SehZRSLgkH2LxbGpIxrh2HsB7Ngko9gykSNPCK2EN
po01BgPLVO5D7FfaDPORQC9nNDBoRSuwcE6qZHTqbFCi5P0i1c2ERyi6k4Wh1RpdiRheA761+RTO
IQW7g4Uq7mxx4P1ZXl3iVlF2grIrnuPkhjxg+BSEnxqGM/e4ZZZB/KLhzA2ldY75ImlcvV5NWPxX
mLpddQDAWH4nhECsoP2r7hA94JapExFu4opoyVMu33fhcezXNCchHbzU8bZsRafLCdnKkOQoF80K
V4Nc0G1TXCnjoDHU+6wQnLAnrw1Jq2yOa8U6NleAtdUuSzn3ZOORNeWgtI/5fMDeiSM7cgyBzGE5
sCE4ObKpeVJtrjHgo56+WMPeRB+dSU+VvOnqhYq0fcDmhw/hPp7XAkzWuITfJhAAAKgjzEmIIUjd
HhsuaWJe6fWQnTrNE/MrDW1+DJLpOOi+M+KJyLJVbaRYLjEa3mjBbsxxZq4H6dyUwOt2qFCjCbXe
JNiJehLV+/gKicPyA5cN1xeWtyLYxigIx2DRMqjJQ31dKyW4Su7CqKqwteCySZCjojOUT0lG8BI8
R7uUYcJERuBURAyQtngIO4CyedydOhEdbIwHhYAjTFUIp3n48Egd4vRhhOM4yulhmCLMC7sxWAvd
vo6WkRhspP4hVU8QzFyrukum70YCKY9xWll9N8snQi1DaKyCjKfu0nfkM9TEf8YLU1tqEUTtYh3i
G6yfrfLQW7smI8/Av5hAWQhM4MkW+GTFnrSSBkNp/yDgmUpwyZ+KhHZw/Q2IUKhhYkvccCRA7qkz
n/rqUsRvIjTjcDPwCXRSAkTUhesYn4tIrmm9H9oz0AuUz0tI3jNRdfnDXH8LNZeFdsiX0kwkynfF
5OJE34bwUgnvfnDfEQ0VoMxDEg1/JL9M3bokFkNdExKcCittwPzX7RucC8JddmfWXqa5erVLmX9r
wyKaqSSXJUL+Hj4kskXclaZXcC5OX6MAKjgOerueT7NxnqdFbX0vrb2eb3HVeN18bNXWq4SHUf9W
phphucHKDy5JpEJ7IX3lRsJdhkbaSYaNVV0QZ2TGCQQMH0bTvChZWw9ZahKZoYTf4khzBQw6ZJlz
G0BUbq+RR/J91KKiKmA0tA6wMM/gB5MoWBbcLCWGNWburmAlzF0yu2+xxwpkuajsannmDMRhNRH6
Zf29gLAacLNKbosr2CpPLfzTuTzU0jLPV/0Vc0ooJGCMga9hOFTlgQRZ3byEgadA+EAZBjYlI60S
/+n1J9NnRGjuENMsqg59hES2fRuNeDVr4Q63to3xxOtnayFVxzIaNw20A6W51VhUik44GCOJKYBS
9OY+Dlm/fIWMS2PdhsIOc0k7HmtFAyFIjgnsas1o2HlgxWACFqki8MZmw8LAdFeVkqt0GmrpjsQ6
ohHZgsSzWlIuYyOs34zxOUUy35z0MVqzLFjWJUnukvgMYXnAmev331lICmPfdQly7PMckJk4H3AS
btg4ML7vVHMdSKeI7I2Cxf0u1YFVLCT8w8Kjb3AR7zCVRURRFU9qTDy4q5e3WBbizM2+mfUyWwvq
asygKbkzvuQTHJE6h8axjNST368mptnhQ3zJqptpXODYtTWcLe1je1bYoAyCe25VbRcVOmB20lqt
7+Ruz28t6h4VMshtS3eUjPV3vTtRwYUhRTtX/aWsH5jUTfLSrCB1Stw0qE13Ub8SKmzywHwLHlTH
aJmnv4N4Y1vaZOJNXNzp41EtD0YNRu6INQAJCjpVzAhA9+xIvLnGRhuNjRqbgC+ngZUeZRhObmWJ
W/7GgmwV9C8gjnro+4Fhp2rlivmWGG6tvhGrk8pqn+rLngjDwC2tQxJtK/2iGeekOPsp7sAsfeyL
TVbM61SclkEY3yKMAcUE0zThYAC2SY/vwjaxG9UpYGT4kAiw/+tkthXtRYtWFT4uX9ftJn4Bt2YH
RKZC+EiTNWtwG6eOMiDxpQgV3qEDssHcyo0TqMcGNT0LjwU6CTzM1s9uFH0vGWfw+JG0iOob1vox
eAJGg70zqLZEIYCahrm7x5TmzW3rzNg4t0lwq3Fz+uXOLAkMOJXT7Zxu+vcBUmt+IsTEScuCGdBj
zVbNSd3BhRhNaJu9ID1hPsHXrl3oPpuDuCkkXOMjdqWoX3Qpgm9Mg31s3fBsr4dIOU31bR9ijp6X
cXec75TC96oQykwIAihh+iad5HQRgH8q91ZdLmLzcdI9E8xRXS2gpaTCaSy2RJgzdwEK1KP/xvBL
OeGk+DOiWVtl0Mb8ii00smNpfeUQJs3TiEKzlzhtXen300tTe1RbsuTlxNnjPs+b1UjvIk5NFnYm
QadsOg/Yx8vwrqzXEkfmmYliDHgjkW+yEvZPh4rruao3hDs5VfqcKkfUGcQ275LyxoctZNVvqQpA
sQJEn5NZCM5nbdbbCO1ojpxIZCW4b8qHFupMdWg7j8jLIuEAvKRvUD9Bk7AH/xQAp4iWGLFE8sK1
nV5thmZVqF42LlkR2J859zomXJn2vUfDW/E8nBTfyzAqVyagMW/AqK7ww5zpfBJ4lZNCm0aZU6+r
EBkBJQ/iSypfKuuJjCqdUb21bsve1nFU8piYwAnnx9pyy+m5ke6zZFFAM7dkQrhCCW0SUd+rhgSt
Hj2uNL6oGm9a3/OtInAZhp3Y8oCP/a6kEjFoqnCIZ8mVYQVYt0ZKXg+ZmB3U0Xer3k7CIlCxycMh
yy8GcbwQl2twBfE9R1ozXlgALg3SODacbcZ2qZ792Z0bnGZ3EFIJ47u2kiYvrjyY/3V1a8lecNdm
y2a6JCkZ7xQX63E+Y4dE/jA9VDwMsasXO5zcIqZa0Ytnr+UpbL3YcDRpX1wS7IDXAgpuFgf+dS0i
pOd0gWt7OUxrX+Lc6rbBqkVNQbqEodkmx4qY5DN2uPC2FDaBCabtpPUXXdpQIgAi9fI3/bq7wBT0
b9PhQPAKlPJY20TxSY8P5rTh5FwNvQOfSFlZ1b6VHoLhOHM25emLsg0Sf/BKtFSRIWGkeAvib1ok
4QC5reLhFjcW8ydtG/dAJGiU3QbF+GKYeDPUdgby2zsyX56mba2zxXk5NC8VJHY7bTC5DNvB2nT+
93l6awaeru+lMLgyW72IXGKGFjhh6RLxas/mSQ0YVQ+GLeG7id0Kndj8LPkPnXQAWxo0zixsktJr
a7KlvEY51ertMJ8z0bVwX4dogcJj7B/UdGP2rtktqnxZW0R2QS8Yl63JDf1aiRsduPywDWpPDl2h
vUuF+6YBVMYgum4eYvAv1knEiY5rOzjhjeWpIGgjHBZ5uxp4RqX10Jx14RREnFyWYEWEGcR6kzpz
ug7ic50/w75aMjme6wuEaytwx/rGDLfXJ6U4DeYiprRuknURrcwG2sV5SrZZcxybR45EJH4CSLm+
h8U1pw0mO2FYtwlHt/yMek/haD1G+GUZa9ga6xQMnxr0xZW/3TvXA/ljENm6dEixImrg1GCizluQ
RY9W1hteD1vdy+CVbeQyBAsmywW1W9mvElmlnNW1JczQV6O2WmcY6nRL74jXxAb2RTvoOkz60D2h
BtIV5PoYBPSPPcO8YCoxD+ke+F56tgx6QkY40vDW08B6sqxguINxYD2aOCi/Uut+0rfmpdEvSRqW
CfHjpETO1WSa5mQPzRusdjCm23Do/S/CkD6RzOk6QwomXBruBIJx+AJ+GuyCDi/qeTJ28g1tt4W0
Ahzg+BfFydyvVY+ffZl0+Bj7yLQTfxNF5aaoW8jv951kCRReE3iWeRDCRSFFyQ0iPKBiY6+1L10p
QK36c9fok74eYwA0eHTor1aXD58z88FJp2a0l0r6inWXD1v4kspaJWn8788nf3mlDw3gKDfkYUjj
vaRXApEeptm9iCgvkfoRQPLVcPjHTO7jDUqSF+r8a9PUFD98rqAKjGRI+VzQnzSjxcAdb4bScDqc
R3ryNvCkgIVeWLiALaFZ+HVHzVKzjaZXnz0HsZGqenLIvmPsthiMYaVQLtK9kseBbsJ5sojhSWHl
t+A4VFIESPvLJuDFDYxNdlEYS7AUhQv8owRUyywsRaHjYB2+BapO2TJpe8IMd32PZazM7oNwkuG/
DWehLPZKWi/mWN+RKlyhY+LGuzZCjX145WY1vYON88x4aRmxw1uj6QTxTQ+BNdplBp5uiI/FLs8I
D55ZBDL+Ogcbc2IZJIJKEMlREUBx3Az5izqfBlVdWPn70HWbACZ10o+2jmmmmmkMaRrzlUp5l5L4
aNHhUfJ5JwSUdAk25C/WE126XpCPF4xOB8+bKEmy+PGCwavuKl+HYwcvMK4zjnKRuArl1gmKAxEu
OL7clgaPuK+FDdfciSxKbKzCsgKCProMzGmQ2yzF5Fs6nIb7/NG3cMDdWWgs2no/C3djiX1dW1Vc
bBO5z/ec+Bvcy+NLzRVSk4fGIDImTtxOOPnjXZi8WMOh0A9krNgCUItpmLDna04EesFSabfHQDaW
SXMvoCrwm0VAmP0E/LL2T31PunMk2F3ar2ljeT1npqR7E6PAFkoor0nhBWZ+ZzARga0l4JFtF1Jy
MypHJWSjdIeW/DGvW9LOYERmDp5SsBfezoVXRoii3WSp1W51o3erNFlN6vs4uhY1pRE6ZCx5CYXf
VVZCSVkn93X+it4oVPZ6tRdD0Rnewu40dPAiFrlF1+yoxXQmb3xosQSfC3v+25AWIOV5BxPbiuSZ
N74OnmWp7dX4Tu63gvBown4YDmHkQWjOaIZqS3p2BYRg+RpF4OTiomiUJZEHlOH0bqGPerV0U8D4
jNZGupkTGOOcl9tdpZ6EeU+vtNHXWrKljBlI98w3+UTzmcNfb4+964PTikUPPV76YtEzjN4AdE4t
qK+tGpGhs9A4Dvg7M193UNWro2Y8tDPaPVvXN2yKVXNqTBzlHuGOFs1aQKz0Om5lToVb8uvD9GKQ
mlO4U7MpWpIYVlJ5qdHsaMcJayLAQd0r4CAFIMmXQDA0Y1Fhx9Nh8xLsslETPII0iAlyfQ5IzCF4
e/hO9ydv1524JwKWsFHKZJzEY+NgVhutW19+BPcwJWuT8BuiyfR6AUdKNB79emE90DOd5mNdLJLA
zUdOV8eoIhAIsvWg2DSQC8vBbcyPShybh0usOxk1uDlDGSFCAydspCzC4A1fHwZSTJeIBksRnS/E
9ycpTin4yr6Hz1ycupZbYiwuaZ3WhO/Ok42g0lwXmrYizeSxmyu6YP6+ScsV/BK6+98nA9UnnMO+
hJOZ+MICk9qukWr8xYdQ2aR5u2stJzcq25fUda0NtC6uFYh+jcjgZMrtnt6LZr7wuwNcnCS9/IgN
SEhEBeQyTyfCAVyWysaQPKF7Kop0YRG9lnJqrFZ4y6vu1edcnfBEzjT1m1PPeKHe1+kuEI+leJq0
7Tge1Okslbt69HgoAsWxgLOBlMuPWbC1NIrj9SC8KiWeQBTv1irKb8GV+cFDVm0HaQ2MGqFeVn8f
+jMOdFaPvAc9Fq+DbOGLB1WlCBJsFmi5uhVqShi0qL4YExdHwexvE2sv5BCL68TuGKm0M/FO83M2
PoTSbRjyyC2mfse5xjN7VP8ywGk2G9Qdjk+9pE9kzWjPxPpY+Uk37wZCEoruMdRuO1b+bmgdLYI+
DxZSREUkzf4BqUvBCGPcWeVdrV6y+BhXu1nuYYMfVeExY4Fps5ea7j4OS2zltReBjOvahxF6X7c2
cw7lD3J2iZO7bno26nEzmfRJJ7stV1n+ANpVDI74yGBD+qmrUvzq80Ip0MnLHvk9lnTosDNaYBH2
rbjpZHdmTVHIxHPifAdy+hr9G2erYt7F0QJeJEE7FbPuYViBBQXoDSIzF6ipDzO7JTUjsaqCJx3A
WkQUwnRwycOAytZTGDbjFrsUMyjK9yfoojSO3uIk91JwshOVlx8eQnjoaWqRSUsZOicurE9WU4Wc
LaB1nagvIHEm/UYHcdaMAnCweinhGB9M5u3quowuPWbvAqRiYWCDyC/jPqhlWyzcuKOmlRa9AOYB
UoEADh1JMT33CIM5ZLUmOYe9CwyJbD089zzH7dO1LR07jKDraUHgB+1g9nKkHIGPTb/zDOGdCVcl
LjQwbXzuCZTz9GgYa2NmGHdPWANABUTefbfOfK9MF42EhsRrXuvyvY7xw8O1e60JnJUYbKhnHLBG
vkqmGzlahclZCOjMuNG0qcbNUIH7J4+eIAaGFTX6GmmZ6DCRlkhUJ2HTgCtVd3QH+vAitO60FNvd
RKCLYXfFCpwO1GGuvkSesp28acO6Ms9RcBCNo6y39BE2lQBSXgD4Wi+Dgo7GqyrF0hen1M8Gm2ii
STmXrqZRSfn1NF4NE9oHkZssVlhTqvAVhBbs8L7GKDpx36AU/+IVPxkP6z+/4rUK+en8r1zxnjR9
iTe6otYDOboEpJF48aSVXgDr8vnvH8NRDBkcfRT56jD79eXGRtRjqNAMEIE2UdLP/WtOu+LPLyJ9
UmgYV+8RA2Jkc78pJlMrl6eKqWqzoWPAGDc5BCtrkbrknTroM69FPM2kt2uVA+r6iyPeJ3UbL25p
V7nm1QrzYTitJLnih12+1wh9qK0tQOwvXuCTS/bzC2hX48tPlyzAG4Cyv9g32rSQfgSYbznrriqp
+7dg5m+FK++jt7poiu/t/7j+2FuBbCcKwvZHxO9//duxfM8vbf3+3u5fyo9/85cfbP7njz8O3gv3
pX355V9ASEbtdNO919P5venSf7/IX3/z//cP/4o8vp3K93/94w12THv9bUFU5D+nIeNo/umWur6T
v37u8JLxc+smfWn+4/4//3cdvOfvzX/Az2z/83/l0dtL89tv+StTWVf/ibAQlzTCxquC5Xpn/5Wp
zB9x3kd6gVbYFCm2KQn+b66y+U9Dtai8FaAIf/1RU3Rt+K9/SOY/r0LIa94yPymamvV3cpXVHxiD
n+oOFHAWJYdoWJaBOANP9693zVQ1aU4f1HI1CU2wf53bHgZIP3iA0sdxgVEslsblNZiXuVqIFGWo
tj6Bwzpxi5uEqKmhHmk+PujaparvApgE5UYUvhuV5JiAyBpS5E2vYrhZc8wQpFdDZRh7iq2a+Bb0
ZdNbZ92X6jGRF8YQrMAee2O7BYbBSRGJ1Hif+MyhfFg5HKiUAsYph9D3bHwiGIWzGPKOWLPz6zFX
foA/TJUr0TEUzt20ma2bur1InAlGRvXXg9gUE3Zqkdv4aLqapzdHclFNWITZsmvxzO4YlCKSahOQ
/auh2BXv0XsBbo89/EgHnSEe4Z576xA9E5vbOuMrI5hSdKV5VxP/uViHx4rpowDs1n670qBkh9lO
5c4bZR8tuZ+B2Ar2zC+6w2LpB7zNdz0kLw8WaWbcN8PGv/4vaRtBZCu1fTFDtETjV5uli74YXl5n
DzSdB/PIiWR4UIG4YtsEcifjonzvmhvVeB1CzSmZOGtSDrBkqafPzXQgLdOOC8QqIpjBanTFJ3WQ
H4xD0vqOpfkgYQVoo99L2nd0AQMiQMVZWPX5yo8gTRGdynbfMWo1EwA4W7l6rgQmbJyqqurZgiRT
DV6etY6MRlEW72N1Xyd7Ij5Uu8YAIgleax406xIlqk35V8ycovCxY0myo4GGoYmQC2Q8Hm+gQ516
rhICfx5E65hCFszbU8GRop/PhFlzfAZtZwFkXSgibGGSEL0i3nXTReOA2rglwpImuYuspUyWBoTO
yA66jVYcqkdmXg5ywsfcE9aRsIyBl23k+ppqeCyLs8kQKD6VwbtpLobSSyTLKYQtqC3bpCwYo2/Q
YFNuOEu7CP694Z+zclOqD0EEOIlTfafvyxzCohsZ+5KnJLpIw01i3c5sMNraMj2FLvoaVs3gInMd
yMCLBA/wDbViqr1Z/kbOfA5Bt3lF/flYq+cuXhHjGRUu6po6Og3tiaiUaWvFaKIhTr4q4Iwfs+9J
towDTxc9Bib846tLXK0i9lrzZhCepnkHhCblaOhd2SpU34lX8Oh4hbjWFs2SCv8psQdCiTe1tVQu
Yn6orFOT35vtXVjTFtqUw2XwyQ+uz631jlnWzgg244wU9Qfw+aGG/WeVesa0MaOjKh996yQjEU+i
dR9uupWiMGjbZsNzZjxpxZ0cH/XxDUaE+jxUy1Y7SRMUEP+bkZ+b+NjFt31/W4gvbQ9gi1kB4HLl
FLbLBPANAdMMK83sUPqrorsjQIVJ4CasRGQL3+oeCiRz/7U1LknwQyiwYPDTvFb9Sz5cxGRvqKeg
PQSMc6b8frbOgnEf9N8G9TEdNiEIHv15LO98p7HcgfDCgnPdTSwtJvUYDO9TvcWXCoPpIZLueoIq
mo7TLDEhHO5lPHeEa4I+Xoqr0brP0bRE7eAksBKbkZSVWVxNQcJcKjp1c3aWsH0KtzlvkoZmScpi
yOx5WMKsJZU7gdFo0ZdjsWlL6nnKFZ9hWHQ93UsvcB5dgxbdTFKxCKW7Gs8/7WOnf6/3/5F32Qm+
S9v86x/sOKzzH/eBHxYerASm8punAapeDGfNMt1xYW56/2WYj6hsMqhmMhqbhUp6kodbVSTpyBXv
dMrPZacsBmDVLsNTAOqmFx9NV74Ih2HPtoC0Dj5c/AQQ1c4c0o56uiREdjLeDjwDWU91Q0y6FK9C
kg5ZMapLF93D7ovCVTas5PDeHGxNeWHExANWNAtKsDzdNffhmkRBeWnEO9JXbnIQs73dLc1gxV9Q
VsidUvaIe0FbqR2a0ZXS49b0JsccKb6hvFaTdyULhYpNBXRdPQjlkGyxv82y19p66sgWJCQAdL8P
bJlsL8i/DIhcHXwUncqJRjSCE3vYlJQpLiEglFE6t+l24hbKFxSs+eBGt+AaAeZ1ALxsNI8AfIVv
8yk1vQlL83QDXgwcyTrT74FiWqlrPlIHFdLByi5jdS8Fe0laZk8MYSmHq7vAVeyKhWpiYu/FvUcI
SEiXUl1l2gr4+qw/xMvk+wAweKJzZifpjTJudGWNKWiKEOrZ4i0tWi96Y6vxrWUd3oQ8PjU4woWq
p/Bxn4N8n+uH1fBQ34Res0rXLZK8GTzsS4vopl4xAIJJbCguOEnNZ2ViFxtuKLZL4i+RFltsG3wD
2U3wpXPhR2Xz221papzXoVvg4/pQ+XS6gpZnNGFnOvoSwzZsWJD2h2ytL7IjVMdh9ZVZ4mOV8ONE
hAnl/73kh9KnameMlwovGe/Q0s1utpI30GpNusY2WYfftCWvDeaQltDoAupd/flRtK4nrj995A8n
slxFwpwx/3GZeHYOcsvAjtfEbr4wq6fLi6DKfNZO7RuJCQciHF3hrdoKmmN9M++K++6FWdwh/0YB
e8PAubuh6W34dn2M3WCvM85D52Cr9uwo94aX3WUrJB5u5VpL8RZHKEgz065utaUPdYv5n5dviQNh
2EnjCC3OnrAWJEbQPAkLCck83EJyXxRex4goXufP1lq47TbCsTqqD7hYPECobrycNslRXuXOVyWq
8qFl/tuFuhZEPxU8vioqqXa9UKgE09vZtbaQ7u5pjW+MM6dG+hO5q4g2JPpoR/wXxweaKk4ICWtD
pNzw6B/ZdYHbxM809b9CecifLqg/3UbXmv6nd3dNlYyrmncnXAYPDvodQL92q70G74gHQtaGd3+X
qF6EdFS2aSMeoV7lTjk48nNXuPKKeco2e9W0L6pESVevk6bfbzAGbdiQkJl/9OhUkiSloFtZrCVw
eqex2fSuDF4kXxaTU1muylCYSOoFK39jbDPef7nVCQSetjVhWWh/aubSXnUg6Mgp9sGBPickFoSN
NIVuyKtwrEupeXQKF1yaRX8b0J+XroohhK5S9jTgKjbpkG87yePnSHeFZ1hHBzVbs5uK9GIVW0Np
FbsdKH3Vs1aoPOTSo5cYXPp9dzvuowWZrYSJmWvZ8TepO67YL+nEqwaW8CVZKsP/Yey8dhzHsjX9
QkOA3tzSUz6kcIobIiyt6ClRfPr5mA3M6ZOVqBygUUChqyojJHLvtX4reYM/XvhDPRDI0aZoBTFl
zlSinXSkBwf1iDZtw/+nuP0PSZjiz3zi6t3JG6SGL+hqX4lMd7hxM1u5EtLvIt2lqHEKSZ706KQy
7KJw53CCKJii2ikcZD4Em3BDXGBTZB/ptWNy17URqqXUa9C41f41dpm0pfKxUulfMN/mJtILhMwv
cN257qXX1V2nQjzs2x2NuigLO3qFfUS/M8IZwnaW+S+fXKwzvsDsQ1rG68BTg8yRdapFP9UculNR
fVxWc6Q0KEOeycGc9IhqYsJCkQTZImK5aGgfUpSHDNtUP40PdLWJFlVHMwfFCpdOcoewcLppLd49
ISFe20tSPyu2I7GzwK4oocQilBlPL2T1+cZ+Qhfr9EcL+ES+UTxGkrSTRqDwRF078nubOQT6Cugm
4m11bclAh4Q8aSiOh6de8hQWqfvuTnisRgHLzkQYP4LnyiSzI5sOrvQsUGVVwCJUPknelhBx7r9C
Zg5sDPZoZ8/qT4lswFESt9i1Ox5aHL6omYhQiRg0Dbdl3kZMLgWGtOlYxzQKTcI6Rg7VoQ94EYn2
OxcW5r9sAqxely56sOujsegPg1EKJfWpJ92dgmkCqdkBVckvY/I+w8vmSrCrffF5WmjbQYLvW0JI
8871AcFyoThIp2/aocfX1D1Vl0fGpQs6tH6bNEE8B7WxbqxIroLm7uuqz/0eB0XYOyhY2cZgQfLA
b65k1hwK6a1Mdg0vhyQdbin9LiuUfbc8KooQkbWheKS0V8rLzRl6T0q8uCJ19KDkO6IpquTIjJkH
hIBQPk1bDH8Rviixu5uPVbGWy8dRC0pyOgVHfoGTcnoPxka/UpK9hY1UZcr8EOXwGunHhG4utIi3
O5PxOwUK4MGphMTc6XsElWDVj7qxEjOfSH7tHH+PKhneTiva5ZPhxtsM/BX15oeKLnH20GKX5rvZ
sSh7eulCcSmoaTZz5yIvk9kgoHcsGtxpzd5+oV4D/7+4CL6072RPCQk9CZwvwkoUQwbEh4Li9K/K
7VuEhChi4KO2WRqVpIWkHuWFJhzXOK1UemXnyKDmFIXyzdphkUZnVdZO+5JuRm9K4RW8WbJnkSxp
r4q3dbGaKZ4D9tZdQVyzg6P5AYGV1aBG/PMhGtjouJA98JJW8uSMUhPkQQ7JMe4Ysvbt+ez0zmaA
wnIRz5F598YQhBP3OUPkh+5dLeRedk77KccZeZ53miA1M0iag5W8m/3G6jxJORD5R3uXI64TX8A1
eZZfzHXGrHVzsve0D+dzjj49aHWWOqbmkXcMrwPjOCufYv0Sf7nCK5tJnzpguJI/9O4SeXNxPnNU
YTzt2dHw5/Cig4VybCCTF5il+W4LGKRQC2mOSUsq5UKTGRtXw4EO1Kilk8MM+FbzwzwGKMFs8zzx
664aPz5jB5k+uVUcGhu3PKxzH9EYyw7MD/ZLQTK4C3d6Zn5wScLf0JxLoXPVRyNzJ3k8cQSRePGU
O42DHhTuM3pOD+7VaT8h09AgXm3jDc/DrSUktPBShpvh5iZ3pEkB/94I/NJPuwKfbenP+DGuwWX0
WuJ8r5DCkYJGlJnojg47lBW3yFgs1wNUL/pwaHZkclpEqdzyAU2O8iPFSMyC6gp3eHdLyQMmqBzQ
qSLxEiOU+E41akdgmmwUyAxIOCR2c7W7Qhyluzp1i2Q9lCEtDhgdsMNDIKrkXtdfnRhYwqaw7MFw
CUZFiroV513aPhuXoDCDFNabBu8iGPQtWUHZhcimgH6YlK5Gt/maFYwZAa9JSbWI20+IobY8YkN6
JK01vfhcItlauDji5GiX7aw84RS5n6/6qlVsi+ff3JtQPUx8+mJnOSpb+aBtq2e4UPmG64dDkk0e
gMmxtoYc4QFQX8UZhcjkUhJHjRPtQe8D5cInmOaCqJlAc7u34vUicS4fuIvQiOV0THEzFjQ5I6uw
b5BJsFMH4c2kzgw3MGmuYjjCxbiI0NHXN1PvSBrdU6uCFHy0p4OOmu9h3mk0pKNSvTMdoDrbcTpS
OE/kNXyVYe7mncwxjGjX9Oc7DVTR3K2vOhHkHtan7JEkXSucny+dCxs6X2w6E4DE2fQ+DTyfxNF7
4hAWcSBofi3yk6/ovDGUoKvCNlldywf1utVY2E0fuideXS8BIe/xLbifyaMWo5xM1fZVE4MpP8EI
13xvaKQIV1mahlcNh3Rktu547tYVII3usKkqkmc4l7t/QRW+wreBdQhJKsJlsEHaDm/bgoocUhqs
iNV04MTpXcR4kuylX8v+Y4Yml1q9rpK1RCDRfU9nNTvp1TVelyqr2Z9UR6FlVPORBaPUwF7efk+W
b57xfXtxVFFExnaqh0XnVpwIGxQKZk44O0oZe3q09lz7drHS3wWT66j0s+2yL5A/ind8lT0ZT3eI
dojn0pZZD/kryR/OhSBZnpwzr8XlGoonq/MzCWgU0pU5xp7q54qOn3JVVEesZzF/3LBHZXBFIoHZ
wtz0DwlkzIyAZEP9IjuLYTe8S+AwsM1ocebNhWYvh4MNlw0S8Q3gC+0lasSaZlC65y9fih62n4jV
WwNwzTckkK0gG54wIxgEq4Wd5Gj4J7xBWXXsw7I7giu5+RpvFRYuXv/Zcj+Nxkk0rwHteOVlcTCF
dRnsu6N+9q9NiDYVzamnt2/3/px1rO4nZNDaW/czPesf5muOnBlWXXGq96Kx052hk1TY7aofdYzU
4QxFyQmCgAbRUvXDR+mIvsng8Cp4nwglj9OxSDBhe7fRw643Zp/XJf96Z3h1xMfQeJxwDNnhPZTO
i8HlyAvty67uDt6dOEImwcnj7gPplG0K0K6jG+/6Q/edBuUiyU380bBRtXjw6R+AmYx2jnKi+vNn
JuI6WxuZB6CoqAdz2sS5IyEUE5xB9iFP+QzGPhKYB3oERC4S95RZWg8qrBMNBVhoeZHO+hjO8L+p
Mv1r3jDTLOZN4ptguJMUxHSZN3adBobp5NgPWc825pkMsR+BXHtaR8PCvfF73T7yN5RNM78ol/lR
3iqHklIO9GT2/JTIjkCrPV525ZDl70jnpR/Dm5zyuJw38rrkHKR2m3rzE+DqMy2BuuTyllGOIbXO
eECc0Q8hpzDXwDQzs3Az2/KJf4IqbK/wx48utzsEqnuDO1ZS0fR4VI9lp4HPAhl9v0AvjnQLQVAS
kTyT1V12K2m7xHQ3OzpWhZ+UEpOYcr+gVX+xiPqx42BS7eI0P8FU1BWWzoUmH45a8qDw/fA79lGF
EMfA5IabCI1172MQJJzIuO85FLpyxTgpNHTG7wphJaj+7fYifglcB+BKLFu/vvPbZhG+rSqK5Qb3
dtb35cSjhxiis+cH/Bmg/GNyStIfq6ZSlmXB5bRMLX8kjseTgqlgneBL5kSuMAohWKcHOkNjs+1Y
YAlL6tx03st0tQJDUW38VL/2wSVIn688etyvIY63h6FwMXyivkLO3FDAdvFJbgd9H5ItUN/ybShH
OAyaYlITrbFLMZ1yHEmUqhwgpXq5BVZ3EIPz+FxuOPG5L23hlfWHMzCmoB674d0VnimIPbTzDtn8
wHjQeUbtoZrHySc8KSyPFHZULrfTLEZjEvAaf+qfnFIowvgwEzMSabQpVsl8aMkOZ/bPHG4zXXHS
dbEvt4PqNpKvKehk0FgdMu71C/OisMasItQw4RGGAgP3VsEqgrEK68m2uXmWi1B5K0X5W/NGf6Zy
DyYSjR6GHU3jTudkrvZk9f5V3A87CsjzYw8hQQSjW72lhV2/tN4Nh21uZ8fLu/ow7cXm5VQkB4PE
NxTmWnDfWM64ax32x+xxWtE30m+FMrwNhBYK+0Z5kOJTYbH4Ith850FK3xF+iJ8j8vvEG1/no4js
e7KtXfnCr/WaHTqcqdHNv7tY4NbY4kquxY/xpbQ8YYVJut9oznULUa2uu+MUjKB/9wettbnefZ4M
U3Uq6zWlN14/ZVtueA9GxdY/MNRlbv9SYo4wAjRo/O9GPOyVE6k+T7zyTxhLfqz/ZMaqkpPRW0g/
JNdg5ZgsJrJPGeD4Bd6kMA0zluBhjW15w58M2tYdLYp0VIf6Q+IzNHDWgIvxNXtFTQ4wtRFRDuLz
c2gRkOG0FlgiY2UqaLmwybXYmCfMtSl+Xd2xnDgk5qVD18eGjaLKLWVf5V9C9/YEQKQ/UbTxc39I
WeaKg8HFl3v/jvKBXv4JhUEOAPVLxu0/IsfNSRNolwKFYRONkcC/JOy4jM2uOjt3epWZ6vj6Lp6R
eDBkHUMjRxgmwEcR+xg9nprdAomjmc9/wTATZSVA4hSRpaIvhCOvizcw1EBcUTS5y5w6upzR2lCr
ZkkOrA5t78/UYiqojmzr/YbhQ+Je9hYb3PLh3h9z2AnUg8DOjG0Rc0rySE/gki1vx3sIPHiI4m0B
CnUbIfGKQF4n9vrK5gukpsmXyQt0+Q6uBYuRa81OA7/MPEAxr42IlxzC65tATvnVBoEDurhFXe7+
+4cs/wHpMvh4yX6zDNn6R2jxhVodkmbB4EBmdBua9JHwlO7qT3QL0APFi105Na/i8I5zDniOH1WN
lCu1mzwotv63LAvrD9/5//p5foOWx14xL1fy+t3B4pN0ELovsjkWkAeAsDxi6DNSlxI3gVggow5L
dV9q+yL+0YdzOvp0CGXabiZbrXHJSAGGk9HiGjyr6Zfk0reKXpHh9UDHVNPRLuTexT3RHGy0Blja
B8Plneg7T70E8bdFeAAwnxKOxTYBUtepWdncPZVZZ1XFft85Us+c6QCb5MJW4TRZkfvssFWmZL04
GX6qYnv5bgFTdkB2SAHI9DnRAepg0aW7fpwPmbzp0Luqa9ahgj8OEfrkVy07+b7vV4UewgLpxVsO
94kQtKSmMD3OUoCuEMv554308TH3WhW68mDy2HGXpKH5ISbupXZURsDiVMcrRqIzT5Wh+oL0gBWU
iDlIJgxM4xqQcNGPbovilFN/bu2R8PFjrG/fYA7VNg1lG8+0g/UF/xoB/LGn0eRIU/yDdjspgAGT
O2r+rCCc3UJPjsJ6nh6yajuZh0pdpxaNdg58cZw/FMXr1LrcVvhZ5gNJKHcgQx9rlqE5radhsVKc
lsuH8xKCBhmrZAuuJNim08JkM3kN239/8KVFTPQbxIvqhChI0jRNAmd/Exvd504WkysPfrqpNnGA
g4NGTV9j0I+UgPDOxQMF1nndCofxRf0LmUiQ7Z/+eIJSiEwhIk0Rf6MwukQh16ZbzrZ7mIMc8JCP
jmTZlUI+xncD5th9tEi2pUc+9W7yl+o64MI5bBm8nT4DTfWuX3qxnsqHqg6XSVfe45oof9hVrqYv
SejRObXYtljx5C8hdtDpqTZgOnZbHSdH7FChaUD7Fjt87LP8wUO/xGW0t21187vpoAiOoAXD6Was
iZdAwkLKFLd5s5Lz4Are8Wx+Gr0Pz5Ed7iyt1op1s2KbTbRDMW4lyD832WhohhvOWKTvJILj85/4
FUkU9olsAodcCLEqnJMVyNCNxRh9ZgskV/umGoCFFUtFDKV2frsYYT0zdgaqeAcXkNRQfEVbVKbE
aQJcS9dNafjL+KvaFww4k0NB8IeVBQgz//3J0X+LR15IFRw4//PV/UaqlOaopPVyLbGiu+M7gFy3
0QX88M74o79xJekTARYMp2ycqUdjF+B5DQQv7HC4KsV2WnOaXBxtJ57yjwGQvfOpfqWgHBSNtDPi
onpu9OkHSyPZCpSRsLxKYY7u+Un+ANGtQ7qATCYmDPC3l2UDoECxe6ViCSpEaex//3Ul649XhEb/
jMRNjDzqN4IxnuNYGG+x6Ur7pW/3bkv+tJwI2mv8BiSVPXeZfXunkd0YYHFKUG3OBa5obG2YGUfk
wvQgt04GJb3nPBfAnUmTA9F6hKnmet2j/f+FeJEM6LbAX8eMrZo6qYj4t2Md6G7uX/h7JNT88kzz
SwwdvUcm7MI1Ynm/2MZuWlN27C9VOJcNfILPcR7kex7Z+kl1he1lE4fSSnvoLmvk009K6uuP6EIO
WZR+HAimKdAjPwv4F2xzMzvsOgSBBWkA02FXRysAmok/qyNoxnr8SMP0xdrSKcLAoBDLiWxmd3+8
RL2r7BAGNey8gO61XUeJQ2fbSxPk27td+0IkrxNnCEDRQnhSV6MWADbRx1D/eTnkdAITmh+SGzhw
8uKwXbceu0pgRPGuSG1M1Y6+pgrWp7CNWYhAVC9d5XjFYTwIIGAycZaWnzT4y/f/Kz/qHyclulND
Iodd/4e0VhivRFeKiQXab99+4MBAUyxCHGJsBvZ8BivDHM/CpmnHq/Xehkv5DyD1agDwi1CBm1g0
2NEYTzMopxgglICLL2Rz9+mJjr4GdyWqsk8A0fKgvyMXaw7GJ6fHzUasVLIS95CzN8w7qBlE/K6A
/4OdHBIHbh/EYuBdWyam+X0iPeSx+yG3hQ6woQ0IgLgMyLI9StQ1YSME8zZvfKNGgRAm54l2zZxM
BVhclZNqGYrvjwzRxTn/uAMigdWkHpAc4O+79Q4EyCIlDO+gW0n3KokE+jAgag/Ww3VFDkBEoM28
wCBN7fXtakhOav/Cy1p8wDVUSXhVdwml7bctSn7LNR7/8iX9nir461AiNMLQZYJ8RYJVuW8+349Z
laBlkf5PGg9EU5aQNPkmh+idIr/GHwxy8q6XqxFDco8gb6UiJmFpGP262nXjQzvsBGp7HfFtCWlI
vAs3C6E8afIlMaK0YF/uhcSdOMjK6GawvvPhsx2jUNEhHaEM8pDcEYYR0mv7bNfHx7RfG2pQqWGf
RPHgXl6RvMf4bAa3U6M6DxjNqtYbyUXxS1Qv14gzgkyYySXC5Cb75QeEYOrlIi9O4tKDXZ+4h8HO
COIm0cnjZOwCi/5zm87cDo1H6k2Wh49bJhODufVIU27CK0j3rs2O84iqntRA4O1JDrT3fp+d1Ved
HqeF0sBDvunD6q0hJmH7N4mEvMypv7802E+pczBJz7SM37jt2apNTRdKRKPL0nHMLVsmQFN1WG25
VunpWE4Z0hnO6O5dlj9YJ+1ZDLXoLw/GHweN//5BFhL+vx4M4272YmnyYMgBcVJ3j0QE3wKzWaDx
LnXjN+whpMOAGcJIV0TRfibPaIZwxw+EW9nsSLrT7Fli+My9BSV4A5G8OED5XF14/ky4rzN7QgaS
vYojERuMnftUnzLydq6mLVxEf6ZhUP9O3gA2zQvxM/wTGCisJ9RisisyZV5t9TB83Le5jyBUJ+mL
/zoiFo52XtAe6OEdwhiEgXOEz4vZIfvMj/q6DKSGmA+2WFtFu4NFZGfu7y5GyTXxU18whh3hwo3d
rKgFZdBUXqEoOgRorZc1ocYmSGkyNDQjE1DFr3/zvm5PnPOSCzr3rjhdMP5FvSL/pkL/z6v6X4/G
b69qeWubBic9Ld4erRK3d2J39B+DLlcHMRaELSP2sfezR/109axV7ZcBe04o/PSQfR8LAfm3R+SP
jyqtRir5jgaG7f/9hFxHQUy6gSek2swuIxiB1EuLW+3yakd/rXdY/mv/fDH+50/7bXrShuaSKRV/
Gr2rDPxgUanH0R+vuvOyPt2OU8XTUb5IoF9crWSOq/Y1GLw6YJuGWbCXjruUAWtl7fpvQB/XRHhT
PZRc/xp3wZpcO+fuK8/E5Kib3LuvYfERd2pRzRUFBn/+94/vjxs0e/P/+/h+e9OpQo+zUciXX+hy
tE7j8+0Iv9g83naXwpUPDCryWT4hD+I5155UYERPbIO08P720Rp/GkwlNCvcA8QW/qO8JM/i/Ea5
uOWW9C6mzhUFn4RsxLZeY9VvFuGfq0N0p9ZW7ZDR2IObPy78I909eKVQUZ5SSiZ1W+W9cJuPYXZ1
AHKGsE+REgX7kkQaSXhn8UdyWyfRHQrSQeoJJIV8GuiX5xsQ3Qy9ySdJcjWr8Kf6OXtWwopsX3+o
jifPgI8h9SSSt4lEcsoGTemD2Hjx34I3iff+w3Mm6wbNFLgEeLR/e8tagyIpMxFMt8a9wt0BWnXh
IeqWod3icCioG0ewyU+GSg1pjAU9SwxJkjnktoVkvywqEit2UaRUmUsEXzZFt2IHLsKGE/E8Pqpr
/RMzeAe+5AMfAIrl78pz+YM0/v7F52m8NVpAvo1aPoNCqt/pK3QnjmDZXFv4jQkf04/qeCzaZxSE
ZJLUOZ+oJwfd4Jk5XHioJe8FOJFTir7EXzlUzY38aR4Ia1M9QfG11m+vIaWnK5XZZickNuLjAdbw
bByRw3yTo8PnbuRMYiHYwghATL5hwjkuYv7lprXCqxz0vF0M171P1A/mno4pBl3a5HaGK3yTlPip
pOT5BQjJ0yq8jblTT0H8iDBch5X3O8DCQOX4hk7jDkufxGNZuNrjqSkCiSF29ud3dfBkUlV2I+CY
6HKzxyjfCPoozSesp36BWucxj64uMlZklQDUvh7I9DguYMENpfI3VzTIgIDo9yN2ko/RcUdP6VyC
8Z5mrir0duQD3rfi+NxS2FofE/W9Kj7j/jRNoZau6kco6yQCRxsco/FFNST0BOaVgRpIlSgcy6Y6
Vf3Lnkgr4p8ewV+hxojIZHzr//tgTeI2Hw2VRxCZBjJhK/EQIZHeomI8xClxBeAG/dPro6YjL0WR
U9tJSBoMB51ifolwy8MM9Iw5gRbE1wbqTyruCL1FZibsoeF8dXJ5p4/ibjR2FhLCKRwzbjynrb4G
F7KY//NCGFUruYkndHzesGkNPKScBAqW/0vm1nfYj9TnsGVfOwI4bheHc76rBeKLDIDMU8sX1OCg
sBnYY2nFOOhmK+rQ8wZsHkUhHNEzs0GzzANeQsIadEfpJa4RoQBd7jiDFe9MGtf1rfD5+xWKHgHl
t4N3/7s9gF5DBRP5Jd3D2XAATRGODWRO9ngGiPwjtgaBcFQweoOLwi4R0VfuYCsXYFWMGiLrHjGs
JPk6NpEAm89CegZ9UzleR1THC5Vi3T2yB0GUQA1aYAbeYNFN2uWRqMBAsEkGmeBMRZA1UV7TdGfZ
deONImF5DkLh4bsqsQ8QAPEw12uZiwoDAmFb7StJZxxmbO6gcDnyNVBh4OXki2igGK8HOX0LaQqG
aWfR7CHZv6ODAnaBg+u9aTXhtcGRSc8tOD/hjUDsy2kD3SNK62LcW+xAMfifd0HSrlCiDTl4nOft
LYFsihJ2luYt5vOMPYV/8fqZCf4kPrD65o5xgXW3r6TjIEWoYT7RkNQY2+1icEDsJ9gC17hR4+0Z
X1nmL/G5hd0ZDowJIUsXMyDMibJ7Iyq4o3k4OvExbU4UBlQnogW2kEJt9ZRcw05f6TiCFbv66Tcy
ShwxqNtt0W4bzqTr6Wr4yx2+XM+4D1g1yKfho27RTiQo2JCGjeq+hoxNfbVeaaxIVGVq+/iyJUN1
YN9HUQbnNzAgoNBb4HQejqRYY+ZVBk8dNjp6EOIpMhdx9zDDJyO6X2hcFc0RgW4iB6pt0PCakJqK
7tHtIYqQrTe8SH5WUZLkaIpf0WOV1JGEWjFbZS7qpeEbhMu/eURQQ/ijlAdzJoCVlINeCjURFP/+
Zs0HHOv3KsRfTxJ/5+YAYYN/bw9JgojKuS2eHW+YggXxChYlUvzQfOWpq0NV5DY9UVn5YHJ3Nra4
Et/ROPGHEITGPvqACr/HsS+RdeAZ2RL2daHzC0VE7fI2FbBnBbEidhmkm5y58eKBxkAGw+mozPnw
oCoJWni31ygyv64yUj+3AW3IfP1NATrHlEHViRwOTEdE5JXPAgoxFl+Uddl+ERXyhV29vgaIVk/A
bjf2ppaqHKT5GJNEEuce791KbbCAlv3dZUPODExt/ty+F0iVGM7PFxf6Dw3rjJqavL34WZkemilM
NIRpgSYcxC7Ms9Hv2YEQ0RBk4ZUsSpcDNGDtj/efXg+4dB9TcGeGimVo8CuMyrHbPF1LD7+JQgSr
6PTiA61XfM6sYC5pWf8+2v2afH+fVQlKpsQVryFg8W/Il2x2pSoLOO0kxZMR/iLuI2ICYTff2ba9
uAoHz08K1inBNEXYuPN+hUrOTWB2CyJpt+y91sJR4VWngAlMiH6dR0O1xdieEM73sAhueX1adkHO
GmSNPxqIMJzfdFbG/48cIeVPIyLwJb8TIfHmP0JvJs2s1Sxn+iZbD6eKtlbvNhSJcBoem8fCazkY
UMBc1/NLVrOm8u1dEV+7hCuCiN1grg6FX6JE+rIOf9tD+BH+cF8qjK36Ugdq/SO3aa6VpExz5tf4
DVk/syufrzasMjb2hnwbeYPcVEHlT7ZLMtuiGEnz7nJZmKIJaV2PvNkeeHQtG4BK6V9ziIzx2CWH
MX3NUZNvFzGaff+OGfwkCbGvcL5Kn5kKajSdEZGV3YsusKxeo0vWbPIBTfaNKoDbmYIngegQSoXJ
8Dgp+gpgqasi60Y+qk0hEnDf5EERI4CQPELePuQXDZcVVOrK9OJjAlW24pBB93Ou0Fx3W+H2dJvW
CO+u0kpm9yFX+RrUnXuF7jAD8dOqXLL8el5ZiiY313XZnVSNKLifBSKBuQm1zRxmLLyQ9B7MKDJ2
oDZjPVSvw0v6k8rQW1q2l8m/Y0qL4/A2v5px2Iw+yWGoSZLu0QS5LE/gVQrZIRcM/NHttqYnPi+2
lRJdhPDOHy2vSXXJk43Y+N1oD6iX2aGonp2RphbHm+JzRVXTM6Is/Rao8neKBN06kLqNaKrnwJv8
OvXi4olmgnr+HlFN8scHrAHMX5LuS4oPQUSEzUFgtUXkTv5B78qWY3CzoKpJw46DvsDaaGcMFBeX
t2XkPkd9+2rhPwR2drFiID3cjGH2Q+DK6PQMdezQJxAm2SfHGino1ec/A1ik4MzjH27djrZUdgFO
DG4kpCp8WsRBXFE/Ik1cVYG+a9zZRynWbYb0GbqhvAckn47725qTR+5WnXPLfGhvrq78cjTUuyNw
FCKf8IvBJ+AFA5j2eV+RysBOPfh8pV69uj/fvKvPxuEWK/46kI3KzWWTbtsdrhs9wIv402xQQD/X
HuYVH1n3jfvGyU6yCE4RQU5+KAqq3kU3iDnp9foMnQCnE6HzuAFzbGOfUYN8+vcsMA+LDXcOrC08
9YYJYGFT1DXCcFacExsXfzsZG+Mx3RDT8FN71VO6FdbXz/Y53RTkWfTeFTSeUmrmfCyQi//BQQqC
v3c6LmEw23HD8cAoaHgGbh/CKILi+3rQAzjIyIrSqH2mRMqbSA/QV8hPkP+uuVJbx3yQ9tlROzXR
gv+TuTviMrW1fR32IUZGWEx+Ju0z3T4PPkjiNuUmXpTfCFlqt3wYfqR31G7d+pOSdm8ZWNvGveNl
QI7hLowEP63+kPKuqgH3fG/aCbeM0/6gj47b0w3qZcC3LHtXrvvZLktX/kgQ++zuMH/zp3S72gov
SdEF2j3QLT87c3/XfVAqgEvYFfRqOzRHAbTyb+ffHxlJoh2wmUO2UALwG5AgZ401jymPpRo0pC1w
wr2b78OeaOgQhSsw9QDT4vCFb0A7WVz+sq8ofyS2FG4F3VIBkf/R6ChYg2lcLmT09VTAeioOB9+9
O02xieVzoqH4dlqUhbx9i3zTby+rGP2XcahL3OtREu9khMmlXyDv9DBpkD1fIDVdFHPwBIyczKmK
p2YPItY0xMepM2NVNgPjRHZ08g5DVFmfQ7LWb+5MYKyEAWiYfeahim0Qn7zcPZV4TUBPIbNLl/kX
BWAxutrsgk5e7PIZ1DDvbLyl+LLnKy/Dps9CgjeHZp9JYVq+3zC1D6Gq+Eb8oTOEpcO2nLhjiNiP
98RrXynOoAf9TkXLqopwzQZtvpPgdwbSOh0UwznXkmti1fAVVnqxReeBJSjd1sl20cZ7xeoSaOkL
YqsOiMMxuBHY0wptd/0qXYUFdi43xFMDY6ErKshxxDtjZYsKUxq8QuaBOzWWfY/XBkQ4GTF4N93K
RYXAfcbngPXXJkN8N3GMWOzcNC/zKZJwgg47zx/gv3QfALYBKUirHB4RLgvNLhmYfXpAPrnoup3Z
y9nVfmTf0lwNk46jc8B6UxGJpRMzbJZoxe83rn7t7tCM1+pkPEfYbXj5Bee+N9AnukT0XgL4gXKF
WGYZ8REdDdQy4YkX1Efd+uwcwkTJvoNNRi/vKdO2LxyATFaehRSb1F2OT6Rng2TOsyQsAXgiIqNZ
Z0gP671GwKf1PoEyQcB1DWYXPD6HsvaK+w65KLA0KNqFr7gkYVaPcCnw6xQf8/eFnJz+RMZAviL5
SBOOmfFwbXw9PSO3u4KXxLDD+9ssMcc+dxRGYJ/3gaFw6VBfqnmDk088qMIYUgKgS0SCshlBpm8k
PcxApAdAUShuNA5DtmoSP2WEo8xvQ3B1IZ5UK2CfSDrUIBhrHhcg+kbgmO7dsPpD/9XLmXmyAj4C
BpbRI6epIUIYvaEj330Sk7Mbj7ov6/umQMVyGol5WpCPC+4I+GSuWVTwXhpydpFlVmGau+OfRjmK
GK0L0luES6/SnUUMlrnmxUk5YAGw1/c2GPDDG6ill1P0Uv0F0pb+iLb999GxQCH/xTJY0sWsaS+2
MKFmu8Uc6xgfcEWskbk7fbRkNRPSflSfcWqmZpQT2+TkfhYYjEaCU35CjnsCOU72jDAbHXbJoo6e
GpuD1jv6OXMKdG4bhSkHmwJF5//BeNVzSaYZ3yi+JMcAiXIXGtBjXQdhUL4hi5jMdMxY0AqmS8Ad
gBWawuEBhQ5PIzK/0eINB7g4MofBlbkDk6VrDj8zcQDsPY07cgOgxwQ+GMnVswFRtO3o9hcM6nbO
4oE5Qxm3i4mKgi6XIHWYKhO2E1Wie0/OHZ91kM0IWHmMXOPwN4PnL5XK7xuKouqiainLzKz9tqHE
mjTqhVFB+xEk8lPsFgRJ/+akxj1jBs3hBoBiW+WW02edeGC6uaM+NgT1Dfu22InyuutPxo0sK849
CZak3vR5wEf/3kK1iLZ6rj4WDWTpsW4iUxOH9S3KkQaxJJeY2Fn95u8ah/43jQcToiPSon8gc+JP
QstIhKtFBrbQsJ5njEGmX+bgyHveo5G8dO0vih75D2ZX2Iv/+Sx+ewbTJO1FItssyGd1ZT5Z+ybC
esdOPW7JqXcum+599JUdPgHn9tgFpveXbfGXZucfXwZZNXT4UDz5j276YTZqoTdZF/kyBrfQfYKO
yxj4jPxDu8R8xyhycWPxTO3GhIsV+SftBWSEA8MtwccFHtfLdrQemjuAweDDXbsjo6SxVdPXWnRa
zo2eGIuoIpu7X6nEKE+Ybra9QiyzjqnQZ1Dtcm/kmMBi5V8wSKMaIVWDbMAapWHQZBuQthF7gMgj
cZmcQXC7brEHCc7N8MQrDzqYcbXNPHYd5jwUF63smwjIQcU5J28gHeyud58k6BjUv96oalC8LMoN
5Peo3kQvHaIEa0eZuley7uHiC29plUmwASqqmwshPzRqC0BbJCQ+ik2QEHl7oc8jWRfAXwsU6Pc6
Cj9A2v/L3XnsuI6mW/ZVGj1nNb0ZdA9ELy9FhMJMiLB0EknRk0/fiwcXuFknE3XQ0waqEplVJyNk
SP6f2XttVseEot1crcWouoLyj/qc9a+jyVTxAbbZON4ttWrGPHmD1KK0saDVBdpPUM4OkZ4JNciv
aR+T+mR4twT39sLuQXKbA/M2e2KJr4ed270nLxCv+PFVxz2N55MTkJEtS4zCNwv0vb4ygncLh4I+
35+0AKz1gFPcVpbUhBUUZ/yB1xm73YoiPeFFkpzh8CQU8CyOAQdOC2fV0dX9oOFy3d2U9Uz/4cvJ
g5x8L7AtD8J8LPJnmAgi217IMwkyb2Ebo9Gudz0Ko9itFSKSUJcDI0dRtfxtZr1yMCzJMLO6626H
qXscyidADX3P/NVusKgP5c6ARBKvM4bgZD0oDi6De73LrutbtJN5hNX2nB5A0pQovzsPwh7ROgXX
bOXSBo7NsyF+VtOWXYr+IWCOmfl+XGW2zftp1jbCtJOGLfrFKfscJcatakiWwVyss9uOxzonsWmP
qj/7CNqrzWgvgu/yIGRYPBHdBzLZUuVWG0/SdSMN71gf2Lra1fWC4k1bCxJXhDtNwDHIPHREfRd7
mB1xCGZkAzkc8k0RJr0rim57d/TR1dHRRLbJSp2u/O7RLGoKBLoDJaOsuNr509LopzHwMp41AyN/
tso9DMu+9kzFBQIOve3e72rsCyobk/CW+/3dNQBm+x2t4n1dRfC6uXn7sPOu71AoK08ZAhwd03LS
+y12uG57vdIw4vNoQ9Uis8+tkPDEvtZwkrgC9CVqLvXq3WG3xH57XaPgXoSWVPiML6qtFns1R+Mh
yT6Hdj8yUWp9SsGsIXfB4QmQQ/c0vFR2iTfIOWfQvHOD8h8sIdBu/yAh+CebPt2IKEHdXbbDv+fL
dfOYqqbOghP++vBTh8POOiQ77o8TCUrWCxV65sUAglfJ+9KPz29ITZ6Vk/lJAP3hZgJR/VOrpPzT
EllBjCay50ST9Ptgjp1K3WHRx8j0Y7yATISyarcHNhTs2C6sKjEDJqRlqbSBTGDwGw3EdS0y+7Rx
stZbLDJYp1jkOfoZJsSH8Fo/8YQcwBnKi8b1T+f0P0E6jL++4N/OJqVqQU5mMMSYC9lpMOzoR1gk
ar7iMnlfHJ7/+TCS/ukTUoG1kW2rsZn6pRf6S0EWN3pnEddoOYhw3ouvzpeeDeqXS/ooUpUW3+b+
zp7d/8NvXd7G7yfgX3/rb2ITsRhUbVD5rfGl3fbhktzab2Iff+UPYs/1n8Ho/4QiAclmaihsZVNn
zPvvhad0E7NeTaknODLfeIaejcPAYHN6St8YVZxwNbDrjBlcr9LDnzpmSf1byaEYsqZoqo50gt9v
/fbbb2NnSVmtLyVHgc+pwXSI2U07k9WV5g+R6EcopHhG87wYaYI8tnGY6xm6c0qRWB/j7+Sg+mK3
gecdk9e5+ogyvy7XHaMznAbCF+loNc7b/EUGMdfthPbYQSUBjTQwCfIp0bqRUcH613iOncOqwkrS
LbKK0UF1xyZs4Zm49HncAomEa9QuJ6/Yq4GAad7m2LSfJ653YnXzzynoKog6GKVAlzn823u0VEO/
SUngQ7dOWbfSLtVbmT8OQf10P1g/bBTzaB3dg7ayje5SRBuKZH113VOApqzUXPbiGlsGOVAe1TN6
1VTbpm3QNp/izdMHj1iTEQo2oFcHxC8jdhGrXuYL45pOEjy3CvBi2QQ7TAcQiXSR262HTZ37dDnF
iSfgoPqY8v7zVSyLf1O8/vpaQfszOJUkWV9urr/cPPc81me5ldilvFGYIXbt/JI9FCbVhVew0v2l
qtSC9Ex7bCNkMlnvZ4g018xDU9qAwcV7WWH1u63BgKC+I6cSRT0m9+lsPSq4gynLkVrUDlMeKTpc
m6DhkGMJW7vZsIZgp2c75R4kpi/F7yqq27hhc/8yY0viqsBAN9HbOQzu73sGmdC38FFjWTnmkJs0
JLG6slc4x1n7oplhCJx4cliGpR/jdS2J43OXU3jwFnnN7YkkCUCuqN3NlfxC48hQGAPLTCKJtmWP
mc/HRNwJt33dbBvy4Vft1dHMh3EO5BghwduY/2Ss2az+s5jZScFHcOqL8YaXV+LDw5/AgAX2hd8c
+WEz5bfg6we8eUC9kJ9ZSDhfVZlhpFOmTxVOu/LIsN+CkaF9ms51lSIPhcAPM52cuXatGPiivZai
rA6ZZ0wGR3iQswgnKgbxZhk5mAuAk7FwVjd4crS1rOwMDNQQDCNXZwY1PhSdrVZkXmxlIA6su7AZ
MF2hhr4y6fGjO4E8lY1unP0vAJaBZyj+Uvld3SA0bJhzereP6UMpbCpMZPn/+eJDVv37M3S5+DRZ
J3DB0v+eCd/dsrS8DzxTEhjvoNhIrkT3O8gOE8x8cIb2Q2bsghweowBfrhricLwe6oN63QBZDMxX
3bk7w8vkYfXLfiAt5jEOMqJdSDcBxYgIYnHvOlxtwy1kvqAqLxFLyKiFDOBV6j7qPfK+MN0OD3jv
WI5YjxUTPavcXgesBk+lumsxSB5IGpZJgvMQCDEYlvFlh4niDldfp7iZEZK+T8lOTwnbWl3VQHm+
3+gfZW8YffEGO36tDs+V4dwws/MUGmi22Y8kgTiu73EgydwdtCav8u2hQIyGAU288Aglx2rVUeqD
Gl8pHlJzT4QZwDOm97SP9iDjcX22JBcNcYSdq3SHXTSwAD426r6Uia/zgHaJuEXHjX4xLNblq77/
qikuZTIZnV7foUXBCJj6+uNobSiLNXWDF1TWjyrQSOROCI/R8IxrNh2Jwe1qN+WTdqIzkcJxIjbC
E4YDuVvp6MutbXIF87CFdMJFNhFew0O2pl616y4h9tI1afCmS+aE/Aqw/gheuRKNrcX/Kx5hr6+K
jWKccPVj0QvuZthJTllAsecweWSbxVMaOfrgi4ot+KhfjXyfv1Q3thUrrd7e0jeGZcq8G39mt/fn
yc+oaUmnWMJkOje5hjpT2AiBGNPa6pSaPsbrlJ7JkTsUR/bYQXkJRuiVYc/Vhg5HabZS93TP3goG
W+l+4K3k3mJbol4nMBSwS+Jp9J18qSh2hR1D+dteKM8dD5qRCE6vvV8GhLkJKUU0MEtwBear9wHZ
IQuVLgSjqV19IPuaeMpROsiL/X50K3D22bmDUcAAQ/bjT+gFGmPoA9wmW2YcnNi8zgF/LT3inb6T
YCptzUNS7Big0nqHbPwJGBW8oCExZbLbmgNobVpuDKSHZiD6Tnp+wJpHREz4nulbBoA9FGNdb6yy
65Osb6zIE/VHI/LM5jjxYJ2OCnsYpXsVhy+hDxVzm52UFosfazVszSbPYNmWHZTMeF4F9BWhyY4a
6lLJB5Xh+MDlDhmK1tae3FF3iVszUHtAuIdw9VU1J2Wrf6eja9B66DsoMAzEbg/1Udlw7jFd67in
HseX/nNmXCWSVun21lr6GiZugOX49LM3os4aM+geY2uV1u6ksdREq1JIzpRVbqo8lSP2axTW1T2M
jPaU3h/+6Bz4dU7+WznIo0wnJYelLpBe0Nz/fo6WudAVs5hFzrUOul/gmFtkK8VWN5YnrNK5E039
wtMnVpjJggG+JAqUw/JYXVGwrTjBKN5ZkiVhFc4K0oyLhDZgPpG8VVQBJ69IHh2pVhHKDnaHmxsE
KZQjd7dqH/TkQVlEtWKOSRtUQJBDUILEiJjN7UviemQEfyYnrcsssF71anhdOnRGhSEIJBzzbHkJ
yHBFmFAoaIa7OyXcNqve1b3225oWhx3rzTh7a9mxMe2oyTBYCifVEb0BwKfdz8FECbNo2T1ieZj3
mC/1CnwCY2hYYiuR3ZT11UIZ4287CXTHoq7g7s2WrWdxkT06wSVOSMMERotI7CnrQDicLMK0ZZDb
Zhvothx7CP0RmHYWUqmjgqYY3QcuhynEzh9PG9khSQvw0p1OjTfSIkpkYSe3gcHQaHOHr8tZL6NA
SJ3J9FIlAJk68Wid/nC2SX9TPv92PSx111/qqpsqJm1UMuQZWUTbxCZLzoh4RIXkhDRodd1gtUd3
LOR4z4hu+UNPJCt/Exj8+v0WNoklMEn+HTBu6k2hRj2/X93xlkcH+sh2WVrlboodGPed9BCxo81s
hpyr1ItYgDGN8lTwfTwTn/C/Lao6b94OfrsFR4Rgj4OIhFAWpPd3cU1sH+vpg8ZqKnGvSB55iNTH
6MS1R6lYeHmA1i8ofYjgz4gWPLbeNhiRtRZA7GTYnTmIO2e7D+sQEAnFho1YZoPv2EF2sMf+cB7t
c7oe9unJ+CDtYEX6gmd6hJqUDxBSQkqqBVagnchmCGO837OruJXffSzT8xEzi6+c8+3nvGEa7qse
tBVEmwzGqGuQoHiIo4iYgMesPZvHiKlZSJG4/C+COzylHEeHBEEZqAgxvIUAZJ41V0O5o9hElZ7w
o/eYZ1/NkHyPZ4zMPtvptXpYfqyxZjpMlUqM8uo7g59I/IxHRiKTHuxQNibz03UnA6+c9jukAZX/
qm+tXR7iOA8W+xvcI7/ApvHNK34VA+GrLVg2Gc6wjg/5xx1KPfQnpzhZITopVgJgO0pvClBgxDBp
Bns6z6//uUyTrH+c9mKIkmg+DUlna/v7xVxNVyntLSevvULaQoAjYBCSmpmGBVIV7NyWeOmLQ187
sGYyspOqNojp0KzVUPkolzIGDbJArnHzMXd3WF6XurO11kf1ItxPBscZuT5L1Vc8ale4Wc7kwp/c
lxf4JgKcUxxYjgGfGM3chdqDhcr9jdU4Ci+ubGrkkDnhaXbYW/Mn3joEBtd4wyBzfCGcKf25MjFC
8SDWz0yqoHwxRuH381cVsacA8ZBpo3mYkRQI9ZrXRGshOaTGUetnJ2vhnUa8nPfb++0HidcicEOq
ld/3rDGvIgqByUsxbbU8gi80cNhVm/P0xjRvdmHfNj6gcqfB/EdMoZGc8/31q95qDzJZJdOq396C
jCcvCIa91EA6O6qos4ll8QWEz7Gr6htx3fHs6u5us+0rqIugE7hltYtqBkgvP5oP09Z3ZJxnoErM
s3pm7HycDwuTV2IE/kX99brglcaT+qmurGaFeFoERf4E6hONoo0Y5JGSG92TdnMoUYPMp9tm0Ai4
BF8LxtT17XAPUBpA0r6hcUFs6yA/WRbkP7qxkX/aL7rxyGfv4c7PzMgSB6sxkvKUR/KmPVo6Y2FU
eqt0bYY3w80eWo2cKR8NDN80AhurYpoZjGxHZRZed9DeeeNpXsqQvlyx+2WB7pTfmCUY9VP2oFNE
5+4gAMdsuU787nnRsEyX5UBjpUPRUHglwHQkc9whFPDoj1kedztSFHHHH1HzI+xDQ+iC0gLeloYT
VRjGKBZGaLa31prQUU87zgRpeVApzVWF/ma5d1kH0Y9DvnjFf7cMZxFr7FG/reV9wdJ0+Cw6vyes
KmJGixjyuUSlxbeCKhhj5paChEU8rtU7DsYP4pAXkbABJ7ghiOa4qE7GB3YN5bRC/0ebNhmLgoc8
rppmOvHQNNZCIGM8hnOPypF/m8UTWjqo4J8Id7A0IT6Hs8nGDq2OMznS+6AH1r7HaiKtWyunj0B0
xF4GeCeBOpvMZa0Lvhq3sTt6nRhE0i4m3Q/pAEZq/K1OvMaYdKK/BvPDWITVI0GxdOPtkUaGp1ID
qoQpoodLF02d8tiqJLoHjQ/nCcJbgUpVseXzQqZb7gUbNmbbbJAK/0JoIVL26RCwLx/ZtR0BXbBs
X1HG2teTji7FCbA2k8fSoLxusL4wzQu6MjRK7IUXY3rgHXNcfYP0r5Df8MTGb8Lyq4Q6gzaIEACb
Ld1xwVXlcCLt+5MZkpW04x184Tb/ntpuIUm1kIqToCnfIVTTzpHb9SUz9ECWoa9p9jyUZbiWlIfJ
tpRLipGM5xcnKnFN9yW0yJlQkS+QO2Upp6wLyGxbYB1hLurweU+NlPMOzdifU5qRAsBG5TXonJGh
gjCE8Ue0MopKu/kxHhZ0wyKBiPwC1YPKngyjSqgglKpxEUwfCeuZxeVn37ozgvX0jeKn8oltAzjE
E5ic3JDlvqNbx/ge8MRYt61/bdxltzakgWCuQXD2HOrL1FC8bugbMQ2nHw2m7Ooif+S3XTRiBnln
aIpxE9dMr7DVow+9XTQBUhJJazhZIP1WWxiXlC0rESJxLAdcpgZ29EVjj7x7GUJS+TGh4FDnTuoB
jOFK5anK4dALTw1PQ2zulGqujhKMlGoI3JvohYcZpl4JR7S0l0HEMfMnQcuVKwdzURHK7ar8AFLH
roqZUi9tdGY6zgDXcfnRaemz0RpQRnXVD4KQ/Fn6rncGEoc7JSmIS8tZJt62wgff/wgqSowKrM9m
uaX67zn9jNQNPRNLMswt6NDohe2ShAf5qchdUFkT7AJ833dOvDqs8UivZZvyxxPQmt0XfLgWnXJt
lb2WyprQPFZ53bJ4WVVGiA/vNgX587V/ZJJps2SXjXUqn2XpnHLuw8mxeJVbhjDPuJypHdC8E9bC
QtEVTfutuQVdf05ohQybECWky4p+lDJWFCQMODmaTNoJngS+9jK9cQID06wB2TEb5nmjuCOpr+Ny
0wM7b4Zt/9SfyQ5gintFitwB65VfhYVU3jgTX5MH3rBjm4MdYauXh0HZ/pItC/laRuCBMOPml8pm
DOhrIR81WzRnhMY5cJPiJmgLF5ZLW7oRia7H9BvpF7XQNum9OPd1dSVfw3720HGyskTyyvdldnst
DhKSCn31bZkeh5yxmywUbUACfNycuruEpywpBvvlUZ7v68d2WxxbgHjc89KmD8p1HbJejZXHNCi8
5numO1kEiv0WdWXBcY/a24/XBmfE8xgQXchIOJv58ygn23d8nr7hYsZ5F+odLyaAa79G+TyBpzT3
SXeohtMkh4t9jJgruIN7bPw3bk1mz3QSFpcp1uGddCE9ClAwJcUiAwcZxYSc6eURp7HEZ3xCi+Tg
8pk10pO9QcQa7dWJr2DJkPiiVLvzxTS4Gc8V/VEJ2VPjubInsYsVKDiBH5mVMmkWh1neMc5EeNsB
H/VYgqHSid4RcKp81/nTGPtgeudPPlmD8QcbSXg6dw9U7dgvKjuEWxqjpByBWg+twB1YpHUu54PC
olsganmxuWQ0W9amEbypPKASpbJCnu/GXBfgHhRnvIVTHxKuRQMuwtx08zMiLP4dhuHZGRwHS/js
68ZwJKg+JvktjbaRwhZ8SY69841wpfZn8b7XNDRydi1ThDitsCQDzrCgUn3DLnlQwD00555SDH3e
J1KqnKLnQ+uDZSYGlE7fQbi8gER/hFvD00AL48PI1Kvy+hHmMhsxUgvBtFfJKsEee/XrT717j4tv
FXPcsB0Q1vFOemlVlr7FkB5B2/1bJnQw2VEVjK+LiAZBTcLwBdo1o3r7Jr5AC7Go3tnDY6Bn0UHP
ojzP2BrIQ4O/xiGQHW+VJ1HupPDw7L7ZCADHZ19GCrSIClLXBINwd2PhMmUbwmQS9qioQt+hCmgD
lSh65/IjO8wBCgjulzRfMU/YyJ8twQJ+80qK6Vr/yoES15HTSkvPxOaeR8xr64LUAy7KALqTNlj4
M/82vYw5bVZ1hdiodJTb0hMfTLknJYCjvDthZJea9w6H5PicKxgHCQF4hstm+TMREwh9yDfgSLbu
+4lsSyaDLToiMNJYtWwh9+f4WxOYvv/0+Rp7NK+DMbjmSiaqclumxWvXhQUKuLW8ftIYx7wS+Zfc
fdY6KlS5u/A90HqWLxnkLlBAVOesT74rYL8uPuse5QyLLGx0SYGBNITRh4ROrYJ09oiEEaghIkhG
U3gVfT5/asfJdK/jpcvoQkk2sWN8LisE5wgCjYyYEXiRoZludOPAmaaRjQKodrhc5y+RcqGB8LMh
XhEiYroZq4fyM41pqDDpGcWbYQZF6jb0kakLnlLC0eegC6eTG7e/DLoomtn2IVKckm10RYJ5aWUm
u/sFZ0sHoaHnbwlRRKyIV8iWSkcaXfACeZj3SOUAACmDDZC4LYpFmpCz/FLIRXcWHwDG7MI1iXFn
kyp5wp36dsEojfLBlPcJuk0T5Qs7c8hupHqvhcixuJNzW9jz2qkT3nDO+aOdSaHOzN+0J8Qan3iL
EGoC5sMrbLJ7IPvINRlPEPA7hbO1GaJAy04zAd/3/lEtHgWsPi3EP16RQ9OdLVDF8OYbC5hpZmYe
QmaLEaYY8A6e24+meRpIC2hp8jlP+xMpTIUJWc8jDVH0ezR9QrOBVMBAmZ0NvqUyULR1HyY217sG
E4wBCXpnoHQRKyImiFRee+PMOAoZ9CXuXLX2exP2Inhe0jSC+OXGGgaTv7KV+LBmj+EvuY5TQR4L
k/3Ja2Gjwx219cPi1+ndusVt6YxXxxq3s+YTNIVBloMBURDVZkLZcUGwOFAp8cvTcKApYoHMrSUX
yMBHXhs+HO6iV/qLslyn2PGLKKCqwUmrvagnQCXIJp+L4mwY7tBuchZJOg/FivDPwLjuK+yf5rlE
u2+Ib5mwLyDIa5sScAYOq4zpt3/nSsAp3IVpxdKQijDR3rh74CsRUUmBgFCFX5rdXCFySXM0yGVF
19QfOHdrvpXBG5Zj2Dd73xTWxCdV0YMkvxbZc6SBIvF+jeEq6UVBmw8dNNewIGxQgw/SEfQOm6vS
FoU1pOpL022M4TW+nUAIzNREVDrfi/SCIr0mhTKoFic4Y/htsrUW7zny9sU1mb+l8FtFHjmr6KSe
4mdKF3nfrfUTpSCvnAEgySJslzrSw06j9qAOXn3n6WJ8V/3WFPc66VCNsO71TQ5vT+dh3RLhaDYv
0/2EMdN6QGqj62Hd7GPAwLCbJQrMneGnia+LR6U96/VOFXZCfbxj2U09Ani68qVC74Woi9kfnATj
CIMRvBMRX8iX3tBzeeQExDyP5ejQYdaF8l15CBwtkYbXHxZ0NMIX7w5pmZkil4nu3STKl1NshS2j
y+nQNp5S7a/I2Cz7RnNe+tFn/9MtBpR03sOYLaJ9qfxE5SvLZLK1puJ1YPUxdBDtHcoJ9YHH2oC+
FY8pFizWMNBevDl+Eel/CYLOThRq95QblFLZ/C6s56t4inMMHdnLLfO7eH0joTt6TBgKLzRdankU
F5F2Nqdn9RG1TrkBhlbbiUnuFimpnrl8bUEb83MfVCNsm3MmPd5yT+7cGxvVwZ3GRxOTGm6SHfBl
hqqMUUu+5CnbptnWGki6pFFjhosIrt0uew6YFVfPKI4sWTC+QbHUW5+HxGPRqnS/AUeY4XDhInIV
fL4JjDEU7QPzZB+FC7A2HAjFHhgLrQvFVN++Ev2tw+KIpaeK9VvQInIv0TauYM6lTuVLx/jZeBCR
FVyzN8Ql6DIZrsHxQLzjxnS064axOQ6abH1V9gkSA74v8rduGy4vosQY6RW3zYx4HgYSWLiYTnKL
YUO70JShbSu0D6M8LQEHgtuIOxmFv4jMDigVW2nSaz0y2fLqgnPC4pdHu2U61e2o/a30bRJ9clha
yjnArHh0DMOP35mx2jK76Oy5Hp4LEKE13+05uqPUIReaZ3zYVic6/hiNAiuURW6IgSsjppyzedj0
5+KMuuSY7SjGD3jY8XY88anD3KV0JCeE6e3VK93ug0J0fpJgcptvJJEt++/rW+oMlVuikgROD5wR
GZaWYxzuvWp4TKA/pZ94Sbr4D9NoyfybygAjHjteQ1VVSTVk8bftSCrPfRep+D0AiLVroQ6lK3gz
JyYp3Nik+svY2YwQWLwNpWMxWkCugVGCWtywC508B7J31pp5GWnnu6+kObCLFpEEsvS4W45ePeCv
VMxdw5jmVjLvcCr8ZCQF/kxLchWpwrbRUCdF73H8MpVHQKCox1E3KC+yGwmX2C1QXxNJsWKUoh9I
ZBFcUaL6e9HWYMZolxfZSHzDDAY8yfg2Y/Qb3kyAALUW+G62ucpXgpWF052/75zFVlac4ebXqicx
WEel0u00P/26duhi3NSP6C6GZV1M4V0ccp/fZjB+d6WnO+MJ4IefzFHEvZhvrzO6butAAF6leQB+
8JTK3TpZ1pmMAbGQIvuERsNsXnbvp/Z5xCoH3KCwUSaRsI2URkjwHXtY/XrZzfU9L1gkPg3uxYPO
jeLULko2mK948WmGBqcwnALl6OzV2HIpxEo/q3yL2x5vK/pxLPMLm3FBsHIpEXerQf1l5/Qw4fN2
qRI/mpBwaLf2NN6tM6sOktH/PJBW/snZ+derabna/rpbmfRWIKt7EXzd9Y1OH4blanbVy8SgZnt9
qDe3rbbPHopnGGXR9r5DeegCvip+5mlF/7Hqn5gEIOOWI0f5w7Rc0f/xWocwijha1Ljcf1PUWG0e
Z/dFjtbfHcSuyhct+REV8lP5hkwJ/TILV87A/NlEvWGnF7o8HCfSx/W10Fz0voTc3KGX8FGeicAl
dSYN8K6yzlvc5AGdLw0SchiceCbN3Gv5poBFU19Ng15ceLAI/WiQocPWCZk9xhkxpquYhQNrxjNS
AwI9cY2a1JMsKZMjyQtmCFTWqF9ECe9eNvgKZ76xHjXfGj/Vei+1D1LjJBqocI5h8mj4PXNg9BdW
fPklWzqlKz4p5qMto+Vp1XUgJZmVRrQAmq2aPgnLQK+yn8WiyWoWFdAvUmyMPBTdrCPLG0pLzplf
83u2oHhwbDYwUenJY8gVrh7EwkMOdmDc5owUBBiveva6mQNPisk4xqEdd41JDLqtfDPDRl+jQ6gb
qIt4QQykoJQHzHEzT0Vcip+ff0oWl1FmejmV4QxnsiCrh8ocl0qMnlV5Ua+f1fW1alrmGm8z+GnO
0XJj9Gu+qTLsA94aeAOe/QlURmzdrqYEt/QIrLJAiYRSIANYSsHsdoozo1e4slZaVJDXjIlPOz/l
6TkTnruUoJw9T2/mOzBymLeXCQBqt0Z9gn08xByPV3RYmF3XKDBxmrKgYo3crSq2QoaLBhyXJnDv
3hc3zK3672JNzElYnMy9+px9x5/qpkIgbSN1qlkVaKkdfUhQ81G32fUTDSEam9X8QGFEDQmkHo3u
clBg2672MDlwxvfLVkBh0IBKxRWTRcubiK9YRHClEgdBX5a9I/blBxCkJJ/ARePLCkrMEXb9Nj0y
PKe1UATEdzqY32x153viyp6Y0+WnGlsPQ5FheSMxFgz2BCywJVsRvKb4yRpKSER+14X3WFN5x+sE
F4e8ybqDLD910/aaIHdm6GJXhTMJ1HU6H1Rsm2pQgJsB8UAW+/pWk7DBZik/xhSC9y3UbnmkLpGe
MBaRgUOv2lXhwvBZyNf+RCwEC5VliHnzKt+0hYA5+39+ghn/tB3WJESWClpjVZF/87Ko6ViKqkw6
AQQTBN43eh9QX/CTBmzDBXuoKjmL1QU/PV1Yyg6GMT8lcaSt5k9ss/S3ptOz1fxK2n1Kv6HupxxO
Sumpx9hHqzZWNEq2WcSsAmTupVDgA1o4X6pXhprPuK5FreRPpHn0ZBhhuORdP+l3h3GILfHEWGz6
+katdjrc5ih2bot1ezWVIEgoRjbYclv2SQbLM3pvPzYVrwUlqMZ/0Cf+vXBgja1RT5hLALIk6r8V
Dvpt1Jv0Oi8+zcjYM3OurfUkrlkEJUu009GcbOC8JCXtwCAvM76SFxoa54HwlgJr4TEXOIGp1ewR
mf8G8OW3sRdBhQir7GGxVpXbNvgsLtOWBIs0NF/iJhyaF6t7F6gKaQpR+9n3XftQ+svosL8wUd8t
iEpkTniFqeFs5Uvfd8+s8BcgEPJ1AAppcWywxuyM7ZU62f4i4onmqNiqzR8g0n8/bJbPh7WsBQvR
0qXfPx9RIYPdaLVFbA3gipw/tiiU50u/vUq+2AA44/b6meEQweLiGZ8LFG9kRQ/9LKix3LwPT7fz
SDEOXxDert34lRpOywVBzU2rWaLYRq+2wqTGqJN63GPtdCRiwWUyhANl359AzShMozEvvg0PeMXY
as+3D27LP8HbFkX17xKbv77X3479AR6kJt14r9063fOg2JpUJVdXeUZ2QroYnEyMbbz5AvsWbmr9
D5/1341/y2et/LcC+rctuFgPfTojtuD3k6tVs2bbALba8+nQFt7gOvuygy622P7nh4X6t4Lit9/7
m9I8yfPWqgVEe9AfkFNN0uMVcvICEA4YL11Dw1syj8RQ+5BdUjswRUKEfOufzbUSyELA6SmcsYLX
HhMlydf0E0XqCCj5ZXxnukvy5x3DPwcfBjcyuL9+vfolrp2QagzPU1wW5LX/Nff9t3/8P7v0/8d4
eEmmsvtfv975f8XP/y0e/n+s34v/sXufvv8tV/7Xv/j93rT/+38Kxr9ALEsLtw0nugp0mAfcfyXC
W//C0SAhtMeiLtEyLb6G/0qEN6R/SXBPKek0VRQVS+R8+a9EeEP8lynrkqUa+iJF0yz1/yURXjGW
avW/b7pfP141TVlRJKIhF4L4v9faxXhv62sPvEfR7l+CoALLTAck73VGri9K8c5ChNyII5wuFVsf
LvAiosa6TsOzciUiQybNtxhxWI7Ro9nc3qKq9q8d7mRFwpY5m0HKPsisl5UzQ3S5MPBzq+coVpEE
VTVbe3HazNP+dr3u6zn5ya3rMYqLN/3uX2GtDxEpf7rxKMcj9VS7jrT8p5bJuqsx4WnTA3nDlHlV
R4Zx8hNZ9Ae5CfIvZqTZNS36D2UGTzzIpAvX7Ut5/1Rxp1uPsTKeTXQhswyTt05x/nWsFy01UGeY
VkhvoeBrhUjgX3dWJI7oRNV6FntXaAnywxi1u5uqKYScMP+IxjkP+1vPqaCAqy8l/epjpiC5CWG4
dDW0nRglg1v2FQdUDFrXTMtqd63iK1JOuPJl3FI45wb9sDw93wyApiPbRcMcX4xKbT0tYhaijrrH
W921DR7houJVDyrx7PG3jFJA1+OfnmFDrtUMKMviPJholDQCaqhCVoKMtnS+Jbj5i9ulkAZtY+VE
bCbmGM6DirrWZI6RKuOTNkYTSzVx2ur1uZotBNg1yOp7LbnazEdoJCDKp3lJCzUN/PMmRtu6KBhX
SUQFtzfGFDmtZDa/lIr2JesCAy5FPurXHHnTFVmhauZB1gpz0FpLZ8zB26tfMp+Ecx9vbzKbd+fa
PQjS/JTWCjyGlr9oEVancdO0QC0SK9trOM+TVAtGrSdxHZv+LIq2LFopnL/nazvdgRcy9epRB95N
gbFg0Z3TNMXzRyWAr1mqdn2sP6s9eJyrGX/WVbm15onUTQgOcUd2Dzt+hBC3+Gso80AZ+mc5l0U7
TtA0jPgTZkO94+ADLKKMbi+D2pImVbNv9aJ1qSEw9uN1kzYZQso0Prdjqzg3FUWg3kmFc0V3mxkp
PWqpBSZksJzxb406MRmmT6WnhepF5psSijVDXRvjpK5UOaOOyRkExL20160ePY/SX6aSa+9Wyqk7
dSqZQzfRG1SybWShxiNm3k02x7T+CWu4SIJAt22ziuHjXX8YGwbUwo23kqkDNUN5C+cGL+UsZUZQ
jpmnx+K5jXUjvKpjqN0TjiTRuqha9Fz2DJ5nkT5mzqqLKOfbdLYeM5lL+57BpgMTeGp0/kxVfHZi
fzB4IMgWK1QhIaPnFmWpn0WNW12lF0G5vWUzVcetZawuqfG6ovGMkvcIbomdWzk6s6F0Z9EEvZ0v
sJ20O8eJACFV0rzlv2NKG9HN0VFJzWXU1aLl4NGi9pVFyzZvq9uV3Mzy1KuztDbqaaDJJk1NHBW/
F7vGF7V4o+Rp6/5f5s5sN3Jj3dKv0tj3YZBBMhgE+txozJRS81TWDaFSqTgzGJyDT99fbrsbu3x6
w+dcNNC+MGxUSUplkox/WOtbFB3v05j9jNOW/JXxLgoBXU7ZZ7LxezUpt3G06CcRMwG3DW6Ltl9Q
01s+kc0L71tL1xQNAbeeYofg6X3vwUXO221lAdIhqFIkEadz/mEHiArFocgG0ljS5GOWtcJhC44j
CbvnZQb8YTZEpCImmK7vicjMvRcrZo/TnCebI+Oc+/ixsxklQCe+cKjt8sy9+CnQCaYFPrCzyqH6
KMv0I8nW4rwZeL/atX9ih/GRFYhTZ6RlLm2ZXMR0GcZD69IwXzCdJBW3tPasqiEurVd+VRu6rVQz
/aVS5IS4AqeyC1N0WfIldOhUtpDfow9ahFsfVY+Bw410uvnxXvPq98Rww0qCUE3efhONAznXBS9T
0f1eWK3/6Lf+HxQhz4af2PzP43f+NJ3riywffy1u/n0188sXUQP9+fLOPsaPX/4HHVYxuofpq3eP
X8NU//ED/qwh/qt/+Get8ey6r//4x6eZ2vH43bLC/FpqBBSL/75GOXyY4R9/fqf9D+Dpx7/+R2Xi
e/FvCsRAGERUvPpYF/xRl/ie95unQx3HHv2r8o7K5z/LEil/iyhHMJMRoCB9/Kr/pyzxg98oc0Iv
CdAjR34c6f9OWQIk7dcOWgDBjTEien/tnKs8a5d+EvXebuxLvcSszyqbaN2Bctj3bJT17TzK8rPK
JdrhRUw3gRQhCpV2s/N+G1ee3T4MU4frKVvfC+Mheepka77K0jDv9LQhrNe2Msd3voGpK/NwX0wh
uuFwbKLnoxL2RRUFKr2qDQwDvcoyjcuaFSFSn5n6dpV9/OZ1/XLlVaUC7FbPt7a0ajeEbJxVFBBf
nHQJ3pRCReMTtU/2nMyVYrGriCVVMkXq3KdAXW1Lrs/kunqX+Yv8KWLIzKdt7Lybqc/EbS0a/bit
5L0gaRqjV7WVyPOzzg6vocvRoEVTh5g6jwP/0kDOwBpV6Pmpq5HBl3KkMvKqdjiU2gaEzyWgBXUZ
EqHbrMnBC1b95vQCMijXChPxUqaomkp/egIPVbzaNbXv4VIt13Vih+vZ2fh6CuKBNIiYwJw2aJmQ
TYUFsZk2i0hONp1hkBVGAdOfGUmszZbfFGYy34OKX/l8UfjRwsXjIVo2gwL4y87eVDOBltoHPJZu
yWUSed2FTFpzKzCjnk+ZbbeTTSrKy7Rln1msvXw0ug/xRff0g4ng0eXWuXvZtGBx2Q/mOkeYfz53
5EhUORSQZmE5K6oKb9WQegz3ogVVV1qj8bBT1j3WXRsewqhpdn2Tg5X1Zw5T0zFKLMfxIaktsax1
E5K/EG/XQZG1h6I5HuSiCYNjRdgmj/0gSb0L0Xs2ap3xwzeerSg6ucQolHzGv968Xg7LpNsLgsOa
q66GxVxldXPIO1b+tg6hTgkqpWwdhg5fwxyR4qHIi56WKrxU6Rq+FtZl92aSBTjBcLy1lotujmzK
SHYo831l2RQnbUlImF5H/1WOTfWDDwduiXJkerty5WAJrUrZmNFTT63uSLOR1VCinVvxhJliuY4a
BF2DavJPnEe4fxeDuCeOJxRcce1T1dbtexFuwaFQdQO+E19sNEjCqiWBQy7RICzqiYw3qXImgU0/
pRebjfL9WKziJ7Mf/8tubtvncQLDMEr68TRp6vBWMQAiiVlhOgoLqHyLKsrrWhX2KnG62Yddw7wj
zCKy28zg1tMlATWcBhGwNHqVd1ewQW06n9y2IE5+eDoRT0GT2udpzsuD7WfvZfWj+XURoriqlnr7
yotJI4PeFkTpwTJdCzOwJJMiuC4Bkj8K14Ero2BnOOx5KGN7CymST+1qqYiJqKLav9tKDxxJOtS3
45izsa3nBXZcuWQLDgSdvwxb3uxc0c27MZJ0A3O0DEeBbZ27Ez9xuQbii5uuGJf4RrphuXE8Cgly
Hcq72EXA45KjDXnuHYDBJek+TNT0KDwqjTJ3lYyYJ5Ujdcr0sHN5MdwvTBE++GP7NpUuRbuR+C+N
G/vzPiaYvKktSkDEn/W512v/0nl8YAk3JiGPbYhKWJffKtPkv8tKlyx1FyTaPS0ZevQJRZtjQbA0
pX/t/NG7aCpUTryyeaeieLjTqXa3vpyIRVqW7FouK4v+JLXqsMly+XJrmTZPaSvjfdAE2/Ngqgbl
dQC1Y96ym83rmerly1GdxkP0pG276X0dMP3GnbJsfrx4vU+0UNcyVEebKOurMUjd/SR7Hnhp0Ds2
fUPOiiHK/eFy9Bs2ITEXPgtDgx4kIHVv7226f4wTJAax5+wFP7I+dAxv31o5MPLvWNyauSi+8sXO
90PnypeqK019Uo5pgWt33sTj3Pg+mQ8jUEYT9W0KWG1S3q4ejGL5GylYgS5Bp9gt1n9P1hyR2mjb
fK940N2NzcYV37W2+6IkKy6qNZxuQ+1YgheU5NelykboM7TpJ2tdAmdOVkSo8eo/dVu27Cp/LG9F
5Ja7TmbhW7rqHsn5inQH5nWRo6Jq1p3r/fYiqvD+mnXLSXrJ1u77MmfboW1rkl1ECMsp5i4ZTPZN
qtSgRWfxv65heSfivtnJtNbvK/5nxGyMqG/6rY0+R6PZO8qRSK5Q2Bs/68kWXWoeS93cl59dB6mr
FWNzalLMZTSQ40UralLFZwdixNXJC3hS7BtxPnrnTEH0c1T4+tHWSbWbpiJgH+6SQ1jDhSe3wbvt
1HFFYaZlRZRvyeSoYpNcm3xF+xEvcKKHufxhs7W/SHpdvPmhxAFne/uktzD+MnLDv47BXLzQbFTn
oRf0IBYV8rOOuNpo9jFo1hIyeIZEdVhkeDXn60KRW2toLLNDvF8Ce71cOMp/z4OqPk83d5xEF9L7
bnN9NIe3JbLfqYrcXdtIebuk/cqEpDLVrTNheJGtk0/2BcYKNZM2HmP4DbsoRBeKR3NZu/zeH0X9
NZoktiD6NziAsUUI2cYT2582mlEBjyn72yJz7jmR3XyVeFN3kw8KTvBg8wc/95mQL73cN2GW3/fS
yicVGn4XfhBLmoFN0RiF5pKju6ShD7KnMcj9y87Lt+I03MT2xkx+fhu4iR+DJeaqdeWEl8HOxOpl
IT3jsZLIX8vWyis/MP1HwT0Cjmnc0AyGGB/9wvXM41uZEbfQ98yHa5vKK5ELi2xtTvelyKdDVaX2
mjlIe2dnlVRnCb3XrYaVTT7LyFg5qUCMWW2aA7uS9Coqve3DBMW2ryfakUqZ4D0IMrRIqlrYERXR
PWOMft9kqbtau6VgnbbWHSF7amapJHsxXU1yXzEFQfdXryhcruFSdchLrYvDcwxOKdAmlOxbPhHG
kYdIA5oy/sytzyK5DgJ9G6Vle4iFA4azxtuedI8pIjrarkxc7DK85aEWBxsSPp3Xx047zQZSRbPQ
J5qzx7FvtPKu03Fiz1Qzm81EGRwyo6LPYdLUfRHH6r1die7SuvEgTLjy92KU7nl0CYXKMFt9ZTKX
3dRMCtCShe5MrENws/hzdtVnbYqhcdtwqCRrEl9vVZufq9BPjzRbRzR6W1YHb1Qgcacqe5aOUKLR
y6dvc+rcfqFceOMsa/fRFqEBsUuFizdIRYp5KkanpK0ghXsd1hHpgk4xunOpv1Axla9NUlcXHXNO
ng2ZWu77EeBDLzrJelYLIA21RopdNDiHUoZWlpkIMTl5T8RNUA3veU1sRV1m3iGqgnE5Mc2UMo9e
0zulTP42NMa92SBen71tDp4jHaKb9yqACjYoVH6Z1MFHqucKVdzwZvVyvnUEMRV8YGdduRGpM0rj
P2uv4nHbBfjLpuajyAciskNNfTFmUX7Rt2F32IR2wZncAha8Nd8iV1xJiwyMBmnVtp+18+eHeNX1
S2AqEI8y1Ci5G0SR1ValB5N5+i7wJoBdeB6+16soXouywMTkmQEXQBU68eCJqLwZWdnAYRii9RCW
ETWN3eKI0ZAoSlxNdsJRGFfUeu3cFxdF5jNqlCi7C1WxIxyjGAyncvO9YRJ06OaZ52k0eSwQgb2m
gR7jE9suqiHkY16vMl/J2znmPnHhOoHvCHFIa1zMjP4VwuZlGiBQCIwRjaujB+dHlGjMm7Z92ubl
vsuq4wYos/dpnNX4EvL5viw9/9bw5rEB8vmZKH9a/7QJAvfK5AtFzxqKgxPcZe3kEOiUNRKbvjTX
QZnV57Vr5EOj++pDenP7pBM/ZIXkj+SBqnHMKIqHnilw5fsPoVk5cB2swtY0uH/KIH1dZ9VDa5tq
8aLGamGF6/s3a+K2b66Nm49tEBzzZjtajLaUgG8x4fUqypmLKZmijy0ZMdD3lXgYfbH+iGKNgWgu
px960WhDs9IcdD14KCfH7Er1TH1P0yZNzpc0mt8Xk3Z7+pXxefaRJ/uy7u9pveJbsfmMPLgpEOdT
a+OUyRgvpzFB1GaOIrq8eP1chjT6mUg/f5h63zyPY7n8mHxEBEEiskMnYM/1ufE/VMd9HDUueXMZ
N/dw7KZO/NWkp2UoSE8Im+3OmzLUJGKsUempKGvu5bYOJFLH+cucmexB+zFCbj3hIiiz6iOMRHjV
hEN4N48sy+tVouo38fZgfW0/pywMXz3f5e/TkokfUdcPMwNJKkPjw2DoE4X83sruPKnczPOUhzlV
FtbWVVJ6L37RYgwqJaNBtwY3zglGXrj+CXvNIVLYqOMC5r0Jbzdf+B/sxAE8a4arXZ55WHYGqU5d
o8UN9ePMkjeK4JCGhkwMJflzbwImFXlVSEEt5aedxhgvtY8RPEZqdqXaDPxCLMRl4tT8zNMpoHnI
ATJlFgRtU/b2lKm3/hmaLv+xZdumEI/5eJkiZfSZ5/X1a6w6c+vGpEVCKxFi+CWSdl1TMa1qU19V
uiIZ27w1hUDGlwfFAoRibGV9l04r8ngvHtLrNPax0PiZ8Q5yi3iTEw6kjvjT07oodEzn1YyvS0A9
N1te5A0tFyJQXXe42Lscy1cQlHcFTey9ySO27XUzIbbvPdGd827153U8Fg9mbQTqz4pu2Xgi/snU
j8qkwjEoaRGIoM/NXmYB9oXG+NxlQn4f+2D81hVpCrs4Uo+pRiQfrzw04QkPhmSMcL4bi8buEg9p
2RGBdmOKGHFa4TYm7KHzQyy21XG4PQlDDbZ6/oU2W/B9qWYPNW+rEsTWvUB3MzbNVRTN0888zMb4
drYp1AIZNzt+CFZfqXcGFgEqmMab+BVjNVTvrgpY/WzDBgtO8nwXeUTqWVhOG3yRDt6ytw76phMV
FtKkFU1wYutAPm7tbK55ZNWHgAUWnDiugf06ugaNlxjm5C5cwWIkBbY9KVz4tjixPXkRygrhYvXi
VXa5WkiYwtYZhhTM1WSzdwvD4adH0/C9CKeRk4SOjQZdHA+ELt8XVnjfhJ83j8Xg3BG/1wWvc1AO
j7paiYGgN4Y0Em3CfxJtDHVNjQ6LcVl3RKLYMZhRlqzsqMrI8cYZM3Rvc+APX6Vowx95VTYNdIKo
+jFlxt113Qa/LbH902YattplWzHPCBtMwK3K2eU7xRoqZsx7MveKx5GLt/oz5Wl6nY/kjHT9uLzl
m+HDsyydynKabmaO0a8mKdIJXaOH0Yn4hAyGZLMEEqxVt2I06suJJKJWeaibArH9ruq8oUKsst/z
yoxXbATBj08xOtSZfpodJh2OzLv8oGSOpLbv8uK73txwmgz5eJCt1G/C9wkEcQrWg1DN9LS000I/
yBjtdG4suuLUpmnBLqufUZDHdvteMVdTF51r0erZIkKhUHXQEdM48l/HKa7xna6B/THlDU+DKVvQ
jjqdMZ+IZyCI3B/temliSpCTPPUSICdz9q30xPrYKI8AkNowFTuRQ+c9iIiImmoeqZrKIfOLizCf
9DdrvRQWilkdzlkMGn3nNcnpzFpCnQw16xm4+KF3CNpVNdwzjf+zK6r6LdxGHEkFouyRxWE6fKl4
zTRf0dmbZa31fTANxREFQcv3g6HWMZ87XRD/+pXi1E4bXNyeXx3TbhipoIMrvOsN4cOlMtNxGF/M
+CazeEsRL2XmvVxxXw7trF6ytGSdGIv4OvIrZkg2yC/GwkuIuLRqwzawYOgLhvBd1+zkTrdpXt96
GVockaH27ut2ze/aXtC30lal562Ft3viL0H5XK9tioE0z0JxJTO/FuzpUOSGrK6hUcn1dFLL8COV
gJ/tWnThabKhN1RFjxloZRlg/E2QX06Jnm5d9cEmVu8AHfoH1fhEh7hxnp6XgBQUOfc55K2OpKS+
qIfTrAvW08Q120Pnh/hIBFyjIjeWR7Gc2guvUewMm2EUj1FtNjKGGjSIsbEYuGL05Wqp0ouwmo/g
pcEQS1GhiiyGrXseRITQvhXy2MrGXdSDUWE/q4nVQcYum2cmokgDjdU/61YQVBIX3p1YkwrjfGqy
i1p644+mYlZKww9GXK3pu6jCAJmsG6+7TCgcTZE79OkSYJYbOe603uIPvebdfTOq9EQ2k/ixdJhR
Bm/KcVQF3brPVxE9+VMQAD8T9qsyaf57wNRll2UlWT6y+FRJ4/Yk1G7fbI9iEb7CCtjFC1n4DFXl
bsZtSR9jo9T7gmCkJBcK9urcR/P3tvEQpLb+fJbmePNoPuqjfXGsCRpjEAAKtWxZrnfRbjiqqqm9
5XsV6BUh9qztc0HOyo8o78DQtC71HpmkEQiVLhn+4W5iWLpUdXVoag9nZITYsWsrALYGIVnbdN+N
YBHlM4usdXOVMxXJxLITOVS1leHhSS8VnPCgbp/U8bcNlgwMTlJ0I47Rgq+Dp7Q0nEMjJ8JJEtA6
krJr9Dd/HcVXuG3iw+TzuE8lJ/PIw8lwtan0sgkaVv08YorDYB3+Qr9f1e/9zM+AWx3F50NeoR/N
yk7f+HE6fBe+YfrW6gErN+O1fdD162Hydb53pZDVZZJn0A3ztoLbPm05LXkdpedbOC4k5HoMfE/K
oLA7n5TUq2DZgIcwYdPXIqsX5NpeNl50oay/lbHq7zNvEhWezrS+cQYxjpdqYA1WiT0b1nWftUcQ
bylRd3rJOv6IKllA7skQODGZkARViI36Z61NcRGEib5KMyceeQ3dLqWPvNJqal8cu28GBiPmQOZC
CBs6rDQS/12VdoKqLGt3LVvpizHKiCbO8uWBByu2irgnAjcjOqDp0bJNnrRXg/aCm9qX5ZscBphy
JeDLnZ+1BhkteomukO1LvNFdZo6ZDEf1/NEtqM5TCold2Sg22tNE6aeZrO3CAMbUvLbeNxdt5Tnb
muGcTQSOu0jVBVlZDo/nQFpaOJVs/Pu53Fd+hdI8DoenpiunW0UVh8Nj4LoL6+ZGD92wS2rWjSaO
ixsvRq3LW83ZWqT5+VoG7L3HGeZVOhfZlV2kuqvNyN0rRnHDCI9dUBPAGxpi458Eau2fbdgGXBqR
BmvNMzm/qsuYSI/CN9eJTYMn40+zf7oJb17OdDK0H5zzQCNZWTURcslk+NFkYaXofKbiekgiDLi2
RWPnqjjcl44F1omuowK/TJXGz/WYVXfGxP4uWyJxrVSOGrTqF9E9LFyZSFmLND7tl9DgmaLThLTl
RPC9LAZ1Z7cO8w+bY5QHa6ruaV0MUVxprHZR1Qcbe/Ftei2cmF6tdurZUeWg6m8HRDZBaGFvxgGU
IF2s47c40ISwxNHQe8jlTfkSLKW+YpSDmD2uYjgZg6lhpFSeyM9WRtCfVHdwQ0J/TAX0ltYdH7Ai
/YhWxUdgRyrm83VeOOWli+bHLZljKCJhR0SUKDO8UD0YeeEKAtfXsIbSFOYda+ksrzFbqJxh5dmY
OhbcVZ0KuDPMjuG9rAMGDk+amhmB17nPNfcQw0vbBUzprbEYMYt0puoebLvu2Baml4a46OzazX0a
fUvG3PvpdZtOnha5anXGJ1e+DIPDylTmYsNE0st6oe9kIF18mmgZt53PpSrO21I3X8WyBcjisy11
iOqaGupHm7XxpR856oSlLtcvzAl9jTSKafB5zQfZn0wZ9SHmzOPkdWOVS1li/Phz9cQCHVRrATxy
nXiEWD0pssN802MfF9gMGdAQLFA2rSwoomNYWm1XFvLCSN1dmVHQXmQbQAEbLuI+2Mbioh5yVfDY
16P/PTVj8+hVcb6THMZPPrjym7keZyQQ88ARy9/FRT0H0Xvf1eWPrUfoVJdbf6+3lCow20CTGmtP
4kxbuqaZIzBMg3HPcTfdFJGH+ItnTTmeDBxII9YEkX8bSIj9Gqhov5Zw1jDaR8FztWYUFmLunO1X
tmQz6LYmObqmJOp7zYTuZIbaRlpbVH+U2+xYA7IoIEcz0dem1liObVv/jDU0f7PJ7ob2d7vMvV7t
25576CJMJe5dsVXf+MVCiN19cLZsMrzL+iy6jr1yettG11+UcvOwy2ohrpqpqVjUrnzxaqaPkcXp
gIwdT2BLS/PB1PXorKh0/XPymuZ3o1N3N2lc3K0fDJ9uxHTUdUqAqiyX/KZnZ3uWq0U9TNFEDpMY
KOXGwUJgp2GX1/NigsdGBlAHVhVcDqHGxtOpHoKk0cU3JSvDziFmquS74a7JF32dSnzc6VKx7WKz
eRbaWJ9HWnQ8E/31xY3sjF1MPN20jBge8kxc1m3RXxQofvAQOsQzy2TcrSxHkO20b5gzdImWqEti
d8b7AiGLu/ppjv2S70uIY0A2As0v8j5r1/ss7uyuqNrlle5QM+Efh4AMR6BEpZzkO8V/ct81Od4S
Qep7kg4Lcfe29nH+FsERkIVJh5Nt2HoQDGOgXtItgmteebASOZbjO1VtOUaRoRzvR8Fm4cAa+ei6
5ymDijiVZ42hNqL2UGcyW8Ib2fmQpViQQLKJ1vB30xznhvE6RZ+Jp3nTUj5xGvBBX/k2z2jsmqkG
HNqsbccnt4bRufRbGDMMsmDM//eFrv8F9cjll7n9aL6Gv0pM/n8UjxzV+P9ePHJbfH70H9n08YuC
5Pg1f2pbtfwtDlCUIhQhURAdF/jXPzQkQiMu0bEMPeV5Eer1o+7kTxGJH/3mSSLxklAGtO3/FMv+
qW31vd9i75gYFTHixQyAtep/y29/ESIjpfnz//8Ho9x7U7B2+49/yF911RH/KKQqCiwtL4D85L/o
uePaIxCxtsOF12ESxoc5Jz00HshmcDanwl2nzfcsKwCqQASr7L3vr4eFsSAaEUjr+fJ7EePA36Ir
k8rrGuOhCxIMEhMWiWn4Q8H0i4r6X1/sr6Tcf75WsGy4yRRiHEmi+q8yXKOCLiqLpL9YYrO3Dbku
hA4H7b0Ns7vFRpfhds/4Y/cvn+f/5R36C3H8+FP57HwZQuhF0qP/amWrOk+7pYh6RBfTOeXxWQ33
y7CxAFBcV+pqGKdzObyPCB46CDHTTVUHT3pPm08TWJyPHqZhX7Xt37wZ/q8GwD9fFxeUp2ScHIXJ
v74bcz9EvZt4XcpPcVdm5w1yGOav7NCpN+z5Vsx7EWEP0+HfJK/886L4Fz30P98SvBZK+VyJ/Psv
zp2oM33Zag6SAf5c1417D1OOmgueL4RKuTTHpTNhFO8gMBtUeTZl21GE5WW00nckS/6l3RqdCyyl
VT88aGeJIV0e/dU9Bd72u/li9/Iyq+GmTDBsZ8V9M9CjxYF8DlBp9oxbxUp7rjymK5xExOcqyRUM
J8FrpvOoACSTvBQMtSrsYgoSWUrG5rzFL9pFl2Mcn+rZP2mVvQtDBCteDCdEXSIzIUAkeuHLHzF1
pZu9HgD3MjaNfkRDt3c5Gj+jl53FRUP0C9/BWw5O9Xd+BooqkK/hOO6R8eyj0SExUe4zGySYic5e
TImr6LfAwXc5LtXx/W+uUfWfLgawqwh4QeNzC3NJHG+df3GDlojEiEeA8zmrR1ftCWPxs8d+vo5A
7xSXAps0ahpzToADVwhZQcMLbiD3StiwSc6D8SpEvMtMOztxLz7q9upZLaeIW+QHrCn3Rp5bbE4g
z3POI3TOip1PZDjmTLAh4R2ouHxXNw/Nuq82CqfgNMR4MyMWy6w9L4/xTPhtGkLpOfGYHizAJegC
7igiIICJAgtq8VQVNzV21OjOa1gDAqs7HWmX2AUsF4BfBnIw233XsC27sPEem36aXCUgOdqDBDfv
XeBZw+EEGXtsLhV7Fkh/5S4395PeryX49QvhPRCmx/RyMnctqhRc6StRmufwD1LoOTAc0gsLqAZs
q6aVwyd/SfCj13Fyuuse7VFyYQgDATXpTsn84QlHUi+4Plxq2c6F1zTFIn3048u0eFjB/8OhJU2u
uOOiK7pbQmtXRFDbt2Z9XfOnjHxo3iXmhAUH8VikhPYcVgM9jHzr2YOVXlz5y4OXXFTzrYODNdPg
nkTZ6fAjh1Qe/92jxP9Pp8Dx8iHFiKOIqRMj7l8vnzXLJ1oJXV140XWVvMXLU0L4kIZODIkYCTEA
n42baT5hvhI19dkg5Sl+9psoGx5zJ0AyHWNTxJkiBW4DC2gp4qfxRWmk9fDXBdmSxAr5QCaOT8SB
tL/lTflk3KsvS9CLDLxdMt1bcs/G0JxWxEg5yiyz4pMkc9DSdQRcrytAUFyajhzjpP6K7UhyNc7N
qjrDB57ky6XzsX8iQawgAQ4XokJ6ftn0z1F6X7szjwwE1DAtoIfx+2YuPe9WtgCAEC3fJ/XFqncS
Vxsb3Ox8QheP8ZvtBn6gqb7LG9yrZAB4p1j7YRNGoNjkxRJgCEnuA+CC6T0aI9TqTf2w2RdvfAqB
TVR3CBhxSmAKiN5ookYLNiUpz5a4O4/a7cooe4rgg8HuLmddF/Xf1gYBTPp35IEAxem/2lc44lWc
EFhx1JzGFA5/OeNRKZR5FDdEOIrtY22G/jzuJA78lulv2kbRddrZ+iokqVt0jXfn8dg7W1MuYq8p
zn2H3yE3D9643iRT8j1OESX01fIzjeS0U8F0FQ3pZz2nB1wHODT7hszo+HMpwNPU4VZiNh70uQ52
4TLXp21Jft3U+t+FFowtRf43/jSKJKqmX35baipc55RHEetbju2/XMslj+awKJLiQo/gGpOBkcQk
ErRaAsLVEMKdzqYfjSQtrpg99H0rve6cThcrIyme2t3VzBAVDyWP/i6CXFGBFrDhd5H7rLmXQ5KC
4l3qnsx1PM3CjkBAJ5xlotrnWXwvwiUmbRhDciv2SakA1QYbOVzMgTIWqAOpaMDm2iyMMaEZQiBb
vDstUbdSELJbHj3Izc6WuEnscFC3dU2p1c7gTmuAN3Nidl6cPW9DXpzpyJ7PHWPlNSiZN4eHbuWO
qsahvvBnAsk9wzObkRoMpwYV5XJkQx1Tt4jsDuL52QPPX0oGTF2lAUwRVtJa/srYBkyFLWE6BvHI
frAvhe6vzTaLq1hxaYqIDs9nV3vbh7uqzLvvRjoyHoZOnzU1rNvEr/IngmEepGAVpzs4cX0i6uuR
lu5EF3707AoWLNlEsFQsvzO/ju6RPJWPUQnW2PX5QSdw3sNC3qd1JO8xQ74oxC07m+QgF1usHXHD
KngKu/FsLOsjI6fnuA4hY5cCWVIULQg6hGIYEMD/D/VDKZrpfpnc6+QHh3Zb+r2LcA7UahvPa5sd
nRDeXRZYjAzcHWTIDG9Bg3NkDaZbdpREVVozPsYbQ3eZj0QI2hw8cVnd5dJ7YWbLhMENEbRdcZLF
2XQVwn32g36fdh4poiXBIP/8r3WSR1TMkh9ESRqqGouvdi0nuHGp932sSjhe6fS/qDuT5biRLks/
kZcBcIybXsTMiOAQnMkNjBRJzI7BMT99fdCfbZ0ps/q7qne9oUlKpRiMcLhfv/ec7+AgnZ1kZ2Wm
jSi5geiiom8m80h1K661ceQWa88a6nMdms8+H8Yu7TQHRhl/TOg2rqfChYnXkVLdOq7YtT5GHD8g
pzAo8MB7/tFuSLJFGlzsVROQRNN7V0FTljs2f12lwR5bzYObmUe7qPWmiHV4NPUDRdy+yayGZ1xa
K2eMj5ELkpQ/5vR1PuecJvNckH3Txk+2MXG9Nin01KTunZ6MEq9MXERqTbCXA5KL0omuHOWgQTc5
EoqgvOQVOpY2D26kE316gdGSEAFrMR1GcmmYOe1FomZY/pyOsSKylMJDhciNRshKIwHJFucAs8oX
HQZXiu7JpgrQstKu2fqC4I7GcZFdt6eY/vKQc36GmVqnGQSheKrBijq3ovTwrEQaL/4c4AQtIW2J
9NvzGdFVIR1YRfp1Wn3XXcGETCo8REQ7JGZSb3CX/UxGb+7TvjszpaesyEdAr+hStjmL7ZighTwi
Nriz8jbhjOqKk2nJ4uRoybPh22w2VQa6zwOvFlclp5nlUMkbxSfGkeYUxPN4zLMesRc2mwdgfUPZ
tTdBz/aTLRY/YRcOXv3pC5UikLjR61dsC8eyN05ZOZtbnLNibUzeJSzFc2ENZNAKEkUdGiR9yuGp
QvgmYdjfVw34LxNIpkfZ40LUlslVRG9zHxbA+aKOI6MY4kMsETnkoW5pshDYhzCMmrwB2YY7f0sz
M4V80KPjjeoX3xEhGQn2if0asIuP3mmEwqminGNTPqYz209Yv/QZg+CKZL/y286gbFhh+NYUGoTC
YJ9ksUaaUUArRI/mNvI5LKHW+P0IOrLQE3LOLt0P7X2WZIRqK9AFblt6a3w2497j6zoKwQKgdIMA
rCcG0w0VYFpVG1PsnLmtiOzp1Q5hJ7I36I5Viz4wDweojiyBIsuPcWrwMZnpbqwqOn/cKTZpTVMg
N4B71zTpwAPkIORQiMlq3tu6LFc05ZZI3BYcbQeCytGnOSyqjVXDfDB8RCsTokWqWZuIJFd/+SkH
bNRigQDXYOJlZx+nGk3d5qr0IiaF4o0RWrYZFSV6M2iqZLRdSUWy6u9/Ye7XXVOs+iEgsT4RTyp+
GiuCsMQw+lvPG17YtuOVGSNIS6QJLM11d1bfTgeRjiBFGxKHCwb7UxYTidE9UZLQXB7JRxA2ZvYQ
eeDGlTOQ2Zk0lhIoV2+X02FQ3kmSvhZZQEbmeTE7TNYlIJ+FBjKMvJEtuQjqK90kbGsW0CvXxhna
Da/5RKKiRzhjhRyIPirBQjwL7P7qSks646miL1u05mPYWzuEBxi6mi9nisRGI9cx8FxtuQsVTD6a
twkhMMN9+8Yb70Uc/5qBLocOpSN9SG4UgivkkIO85C07NC0QtrSH95k35EipBIhVlIF/wCTIgLq4
zgorRFbf74yGyX/nGQlDIR3uPA6NYKAbl/dAgzBErMcFeLSyTM89J00YbWsfnGfXQKhJNPQpIoqq
giFZZz0VQ9BifkU/Iv1qr6IWnYhow6u4J4CG3l6omSvZEfDKMTUJBhkxkAyR7BgfX+F1uLLTyD2b
RTnvutwEzSt8hFl2+N70tBhCYwgOMjGp0b4N5tIPaDe5vfC2rspIHDPui7c5ellEhIF7mvIE+b5c
+aIer5jEm8ewwfhXpORVFqoc1nlvxqfW/yLUkTlWNhNF9uVSg5yFLLvz719RZ6dzLO40ImXWeeux
629lHhjXoVulR6cKj0FP4nw/udByAnEfhmFzUqXxGOMRvcrLxrv5/SWjXL2JauKdTFOL1ZSXJCRg
b2GptMV1u3z5/avfX+p0ehwNg2d+fsZk3ecbVU4/6P9MA3Gt4W5xaMPva6J5E9Q+oOsM/kxroMmi
DjoYVegDkkmTs2rehoA4aivRNJPVhEao9IjYqCxj57kB29mkmM+OXH6zfg6PcwhUySLL6Arr+tZN
svK6aogScuKc0aXyyBtitKeu4+VLbui9lUWYb4sGTkQd9Xt3qFN8rdWpNHpupAEqSibZzS0/6G0I
L/PQR4R2iAabiLYdmEKTgEZfpJfc7potDeLgQbWRuPaq+JSKaTUaZQavFMZLpWNvNdKYOqQDTgWU
6OvEH/JHlcHbH4K6f/Oj6mJKHE2jsu5KxqmnIchPfhRFNlnmw7sR9YDgYsg1ZjWY132SAVJxMa5K
crmyyUgvJTXPY8Xa5SdQw1F23ieek+y6qoNwO6JR2gbDfJWEKdQ9NY30xJyvUcfDISgbhEtot1bI
TiM0JoQEM4GpT5kMkTNEML0iDNqjkwdnHXLJFMIoCQVTsI5mNdzMkzhzo5vP2LuZKORQ3bNmvikm
uzlGsTWexjbbe43ZwJsOzn7tUX4N4rMwivmAp82/LirtXWeesdAk5Xs3vTmzD+4lK1kkFdqhjNlf
I1LnXpnjkhHJEam77jZz7OaxayfWeDjvEqfuNsVU9Q9dLR/1ksST50T0tHRMOuz5OzDwaRKrbTIv
SCnZ3E/1HF0pWmKU/SERDZppim0nz9IjBytJF313T3dsSgoCl7j1jgZ7SxjNq7I2njE+uUz/3rOs
JoqjSQ7gFIVPm3E0zX3Legd0B+Fal2cr956iAFVpPRofOqEuNqaXeVTNtutWwhjuglYGByMkPb0E
0yHD02An/mYGURPnZHlYckcySsPlHLj/IIk4GEhDoPwEd96BV5KkNUTxtY4MTR9xuSVpczenk7cb
2sVo5hbfGRb9rdpG9XzR5t0y0ARtaOdUoqj8KLLPcaohiZcM9Os3K3YgJ4JgLtGkolgEGdwvY0Hm
XoA2E5iBb37QX8IKl4DK1UQxWdGAmsybkYiqoQdvg9S1gsSEDzq025+x3zna9FfM1va69T+xuLx5
1ms0ZUCU/I6K20ougcGN04y8736wAZQDHBTZEgJHEMSUQzUkTV1L/ookztZo9QEXA2RWvz+2ef9a
DeVKc8NEZjg8V6br8Pfbu4j3qqmmZTrafVKg4mVfO0b7Rsl3ZKH4q9noj6OmnElfcpUd2aunlYVg
U3Xtc2RN+EyqY6zkpwFXNWEyBC4IrrpbX/g06XmNqL+TEppiYXGp2BVlY6HxSkhbjoyHLh0u3VA/
zGZJ2ZCF34kGbVkNHMHSBnrS9+ff39qbIoC/wGkFNL9ZwBEz1fKK0hxdVabeqJTPePiALFnVD04v
CYjQQO2xamsHpXeDg9rZoZxejExTxwrWgjAC9J6rIn+K5vE1RUnoRmit/BYzD2TiwPc3iUM9lYrv
TsLeLQpMCuYN+qinQRU3aQooPgyfCMI7YKoD3JkRkjYCvR3mR/Tbr4mf/2pnrDbh7G+lI75Dpunr
HGPPOp3hMeoNM5ZPpv8PI5a2rgFuj6r0WTrZpXJMVNtO/DAgBIHFNXzahjp3lcK0FBZXgsJ/lSZf
oZdcQlPe5X5yQNQCPMqfyYe1f9nmojHL5vzgxvolSTTmOgsErKfEt4PPO5BuSRQ39OaYhp+KPhHd
3w8egQy285lKvgtT8bXARuDWvJCHMcsuJq5838IY7gp1KYMELo7RTpjHuY3TsTjMiPvyCS1zZz4E
QXm9aDMCSpa8aIcdnJSTdjmJSMP0mejN830uEKIt36+aplsfMU5iNQcjw4FRBO6vshAXp3yuh4j+
Jwk0Ygo8Fky685rh7FdMIa02eHLc5Fa49p0TxY9Oy5qZZxsJuWcdVTfCTpY3KVpNVdhPneYxrJQP
bN0ACZ2jRjBK60FxesdFbG9U2j82cXIxYQrA4Wco6no3ZsOovLLy58rFn+pSNlv88z13ipU23RNC
po00M9qCOeVNbLvPde7+sv12hKXKaLbLbhOhScTM67Nhkc5SGMOHbBEzTdHGjS3m2MTDYCVR/TaZ
6LEmxStddQSh+tPUlJa+z7YxaQSgRk0ujcuggPN0T20L9duBERF0Iz+GHayyMgbTJodjUMBGniSQ
v6x8yPPkkWOt3M1hSii6dT+YzI4Dwzv3RfyCzvyZcv6nxaUNJZw8+bjFETAMV0NYPI2MfBB9pLvF
KpoKLFj5lN0Rrswt30akF7s3bq6HdaHRh7VQ/fMm/fAM8W0mlt5EgiaGEXTuGngFUpWMFNmWRai6
bRdTbqYxilgrLs6Jw1g5gEEJdAYwMbCLscWiQy67J/KctRYhVuhwW82ovcUYExyYkV1O33+cLPo0
IbOZnGz2kjjwTLcefN7nQoWwaMr58/ebHpJVmurqzneYPmOPudaTAxExuOLmjLPSQ/eXRG6wS7E7
c4eyyeiDKjxF042BpGDtphLN/YRSQuTp3gJoxq2fYYkDGsdJnKMysHfNk71IK5vbaQLM76nvSdsf
BVuT8omUz8XOXQIehPfqDtO7F3Rfwlgykox3ZSfvTn/Dqj8Ws/Fgl+SgD7jXlfGQqv6SqeTW9uCy
9P6HowTCzQzNCcMds5+AUZPUEzYwMmeERQAo85sMuo4v0f1jhnEwuEPH1cfMC1/UfGg0enKbBU2r
lssqo/s5/motLtbORLUWVM9dmHynmjZZR82oM6JSq5b2IYQdXwFZJv1RuvVHP/MzxoN6tfBNG3F6
rBr73dXiR7bVnTPEiL/7JGbIgcjZExLIXv1dwE204qOYg3ft8/HvkDPQKOKRkFUCeD8YP/uxvXEK
WhSWzBQIfx1AXbHJ1NEWMbL0zJYBTFTAwg0xIeRQs5umeKn3Jd0Ci2SmusOtT8v/Kar0V+rlT6lZ
HxMQe2jDNlkSnUNOG2/E6KQXzSD9+xcxCMwZj16u541tcyPm/nVwDeVDH3E/3J7jLEtm7k2hj1Fq
W2XqHfdQCyXbZstLkMlXOO4kdv11APHW8er3pAH9N1rVrV0bp3EoSMSYMSbmtc81BHgqaMlwXCwT
z03CD45V/drCgSUwqhwGNPEb5bAt4HDa+6m8mwbjfiq4INrJYzuE8HJjGJQVgPEoaCRXr8JbB0ju
CXQtybWpYxL9YNuAwq77E66Ppb837nqHGOQQBErof9oTWtoYK/lWN/OV280/g69uc3d4q0R1UPAP
1vNUYzD2qGtoI1KYQGWZ8AauTD0/2JZ33ebYiPyaaQNwibs0mT6DCpyxVV7heoBrGQR0BAU5tOh1
rjGhodMu78dp/HK52XLyRPehyzSzQDZV2895BvPe5sqzMfG8GV7zkuUueUHJ9GR1jCjAaK2Bjxzc
Hn2yb5mPEUf+WuTDh+4smAMtYb2TRVCh05xG4WF/DfWht714Vyfjt0rje9vAhsp+0gvAl20K5ttF
IbyCMrHT2PgJTcBVf9QWyYidDSQf6w33q/A5jGhtGszGfW94zEKuuo4e0IF58j1iBZCOwu8yYQfM
FYDYYPm+czR+2So/8hBE676fopVbD89lp188A9ArWjfyUUe1FwP8WFc0UB+pQLalaA6IyW77yriT
LXZaP22IoXqpGkI1XCN+KR3/2uf+zYyif8C2+bJ8YGFPs1AvlkAI1pGzS0fzl+elBJ6lmyJS90k4
QLOuPVqJRErZ4zK69HFwEuTgqPQjGKqfqYcknxrMkcO+PSKKYyHPLFpW41sIYzRrrgfdOEAV4VFZ
MFZHXW7rCBwhA1tGHjt6WDBvwR0pr4F6Lzwi10qqNqyJ+C+RdnqzADQfIhKVi26Y3pge6ytk3D8Y
6SDXNpJosmIJ0vmae/slC/ZF6dPLMWhcj1Z0FFn8mJblp4FgKS0eXMXMw80Q2NdHB4EvBkw4o1aO
PDHBeJ243S4LNFGGORMq2/4WeorXfkFUpaenJzliwhtorHvUAsL1k0vh9l9Z2wPiqYIHnAr+Kqim
J7RLdVZe+dQjzQDaJ/DgWoB6I9KW6Tcz5E0zUAEkp1FHPyqEpp7pD8eJzjjexTpVX4hO7ywvA3Oe
YWcGSMa9ubttGg8gPLGftqcfu7z7mckCssf0savkZ9w3pOnYRbQuPfpgk3vOO/nUOopJmxfvB7+h
lBN3XiHNIyYgU+i3SXsbidJlFzucWp2DzLFhHjw41hUqR1raQn6Kor0OCKIyjOBDcAHZDGjWQ4Oa
JOiPpmv+pFzGrgpJnOmwDjuuZaOCUJ1uTIhCc05YQ2WCi3gLAXOhQp92Q56Ah8ICp8LoYjQQR5yS
g2HoYRDh8rv3ff+cmcbJle5XT+YQipd3Z8Q+jWPjMQ4YNudF7ANdN7k8jzblt+F+Yus+97Hz4TRg
ilv8ZATey1eKiac0MBv2Qwd4raX3fUwTvYTPOff0I2uap2gy/HmvJ7JBuumhmCt6SS6c4SwrfmGt
2mPF++kajHEWjstNkCCna43rgOEJCIEASHzEoz/RyRdWAj1+4PBD17pG0ojJj1jhdgtvIWWPsL96
O7rUmpjbRm1ChHGbkqoQPy4EziqqVhImxUbaOLUMDLoKfbKNKTbp5+GYZogBZ+3RXGYRrxIifCB9
oPeUxsCItH/A0PCGgDtaB+Z4P+nmqxs5gR27fRlzkA7wB5IC24kbEhfgYdD3Q2L5WF6BpJ88KD/f
yAY2pMkdfUdniqHoXMhtIbFWB4a558V2dyksL5ZSUV77EiIFFomL4w98l4KrCwEJQ8I/amjnzik7
cRP51pPbmBwJPTNAi/0yl1QqYfrQpOErTv9k1ZXYW9i6OGHzeOc70l6mPmeteOldDBAOSy8m0/B6
zjhVXJT7G2W33QFfc7RlwxYl+eYOHfhdnNl8yEN8tMP8w22qt2geWraY/qatxQ1b7JMKhssY093J
0Mkk2ZNMqjvDCt1N4CRcKgxoxDQo7mIzemkG8ipU5m6nCDeFMfIsCfOra+n3TD4fdGhmYDv8/exU
R8qsbQ3A7IQl9yGEGbVjjINote6OaVgd3U4D4bRiDTfDAq8Tk/5QkoAg6rsIctzWy8ZLKouzkVdk
7eHtbWMOIFdzoEdNTiqXHRIgj/HIGFCvp06KcDFPf5lGs6Nb4V+riGMAYAWQgXED8+ui64LBTlzy
KStSeCODLjk1f91OWyvL1Vl5b2hpcQYQKzJliCna4EPLkIzUXuz6IPtEqL0HhBHtRrQVbZBvPMZE
5ORQJ2DvTQlW5sY2Tyn6+sbxN27+2arEWbWhNPB9KuiD1oC7KjnWFfVEOb66BqZL3FevwT4xFCmm
qcA4oH4cczCvmgE+iLSSryxJn9wumnao1z3WaXRJuhJ07CzovfQIJmjUsihdTEy9QwspmHnGDJJQ
qiTNMMw3X7YT/PhyqxzGINPMyKIMyU2KJmK2fB8yKvmFeZ1fcTpm27FRS34lx+2c3xgCVURo3hX1
7eQV3HJio7h3Entf2nKDAITHpjfvB0u8VohI150VX/AJbybXOs6RSZp4CtBrNK6RDOhdFtXyrqma
5jiW4h7TyEdqNSe4L8PJnPvlwgJCO2btVwb98y6N/HMiaRnNVQuszkLi0XNN2aDqhzDHZiub5MEz
W5qto5xW6aq3uSwWwwCz10T7E4mPtCHhyBOBi/6voVoPl2JRv5d9KKDajI9OgFfXckp5jV757PUk
Ypeeb64gCyZsKdShhQlK0h4/iNS8TdK2v+2x2KPCnI7EfOUj4fWLung27Q9dpz9RzpmQLtEqSWd9
zun4yvgqw3tx140MABM7p1PrgDaOq/TNVJAnDCQwRWt9TEgk/J6RZlYO5iFUtCOTBi463hA7lxcj
VVzUqakGo//0vQTcg0vWhVGUVKThhxkZ89odR77ZFJ6aqKZY/ZQTORiJ0c9YBaz1lNCYcHDBTQ7Z
e813kI5P7ZAmWyyr12WY4O7yt6ZEraBstMz6tSyI5Wu+Zs97xEQOqN5tn7J0fCjH0mX9QOOaXe9B
TP6nn1qvUtYHL0bIgWSCLCILOSjcw3YvxHTEiwE2Fx0fM6DH2aXzG47jzhfzE3kMaTXdA+KAQu8n
21Hpq3nu95ZIHmNwf8wvfzy7BZuY6L2N92ElpvCeoW8fo4hmYzrYGJMOdeFdjCUjvYcpio+9X/nw
Bj0a6tKcrrLcUbtECYIWHNCaMGu4hptZezRnRIfDnB9bx7BPyPLIl8JxuOqttj9VlcVq+f3LpOlm
HqPytkoXP6iR0d7SWftWGdd9EX5FfZzcVn6v9yptfqqx2fAxk/kaYRgxJwRoHmgGsAWMQMpzqjz4
jI2Gll2Zd5OmaEYDSO+4TO4sxBJBLcebYEaYHuLO3Id+a23buvjhVjvedHi5ywz4EXoV0oIUzYLQ
H/V54gz1m1g8YmtYLvbRyVfhM5gqczPgoFhLH/9OWzDTtzNxG0TlcE6D4MOPBnWIYtQKgTbOQ8Nc
EgzBs40l/f4pKebihAsYdmOZ1/u0bb/1UBe/OjN/msfKPXXVQo9LIhsTVcwE2K3TN3coplWAFXqX
CB+6wpQFkImAXivVvCa0IfJZkVeWO8W9b5JrZal243bOvAXmS8y0feiN+NgGPh9lCXPLNh1FhNkS
7mRfMXKm4Bgc9rzkJ3WR+/n5fUDakDMdI6Af4RS3eGCNgynzKzMmw7ZFVTG0k72rEjfZ2hNPges0
JjnzzkubWuMBVgxe5IqkQeXX5p0ouZFEkMOKyn6adZscgvFx8c5sXY7lKw/PI1Of5m7CPLIaB/nl
FFQJVhGTv8UwaytTcieB1VaHvob8W9Nhee6LEZFJ0T6WKSbBMRLeI4LQh7LR9V7V0j9OFAkKRRts
VmKohtJ69QG23LBBX/s4wwirONHPR04XltzkVf2pclhdGUOfrWN7i7yxfmfQeg9AFu7FTHhY5b2U
nWufzI7RoFaAg1ucrFUIFdNKaGbZlVotzf5zSoJo1dvDicVFr5fhInkNJ4ssa0ygpDKXfv/sJ8WC
fnEY+7kz5mem8f1h4nb3SOOMxOMZcNSMLSYtjHEnDcIZPT+zzkXkbDJkkYA/xLtd0bX2U4ARYsnb
hb1Bl5Vh+hxUnwjoGMuPz43OrvuZzJiotdx9NFf9Sytw4fYAXjY5A97NrGVwr0V7MQvRv2HHkltT
BESYR97GMgzraeqTe8wm/mdfY9DuTPJby2FCHzION7XoqGo1sRmxyA8xJ9hjGoYOUjsHVp2vtrVn
1k+q65pDzDSB5AakQjaf+slP6ouWk9qFE/FOpUiMc04OQCXTeg3irbnFP0Ro8CB/PLe3n3EeNlka
7XHB0OWKXQXynmcRozp8q65796hRaaO6jzV15ZNIPELZ3dq8FXWCpUt0D4YMmluQSLSH5+q27EmG
6MriBvXHct2bSsgKGGQw2llb7VflYfbYIWh2JAcuwi4LvI3OY/ocj07xK+vcnZzl1wS24j1J5ls9
sdbnMZ8vyeLnGIVO7iVrWDvIH2ZOk3tcIT+hWHxQESmyeeIQEkpSrzbzhjjVOeDBxImS6Fc3JiS8
JqYjSNmQMGTSDWtGVrBSxkkUv+W0GD6dXm9Mzc82lTyrPUfXKhpjeZ7RqgFgU+vFkXtVjR0Jt9K5
dWtSmDQvDZDuxMZCguZADUxsd/WrMpvw+DO0/nZKsJYVBV+SCK3o6P8SNqojo6O87D0EdH7X3OIz
lidMtyl5QTOgRJsTo0CKd8OKQg/GDxX0sr/rjBSz6MmfS3GDdECvkf9Em6Y1vBsSL5IEyhZWDKKF
i0UAXqOegs0S7YQt8DaX6iuw/c+26PvHyh3iK+bjq2xwzZXRA3vIY5P8BQRxnkMnurC69AmQgtqK
gi6EiZV9lVdN+DCVA6EJ3VvD+DAwho00gvwqAOFCiqZW57yVa6OhMoQGgIDaCXetbjs0gDQsVZyY
b0OIfgCl1p6PK1hP5vSm/Y4WTBd9SaO7MF67FcFcXCNLbxl1Bi9WPh8cosykhPZCJ6y6oWV2sJLW
2MR06riFStqMwCS6WG7wIab3dtGl91NYIog1uW39/rMiJ75Phfm3qNzyaOM8PqJ3eDG9st27mJ/H
LBBPs+llN0OTfYHcDGf1CFBHP3Bf8s2B+IHO11d1/+1NjKhwkGzCwb4RLoYIe4rOjku2Zm9BideJ
QxwTOmbhqeBSD3NwmV3SKOaKVnmbqWmP7Y4oqkwEF79APBOosDvWgJkueYDuwrPHm5wlplXb09RA
ELYQJ65Cme1CI7PQ/JrhS6shgsdhGF3//m10Y+buS9S47d2U4P6zxupFl+a+y3356qZkRMXt4OLZ
kPZrkMNoi9S1TqP+4tgFojfAX2u8ultZykMDoHnD2DDaBkXjwwdjbt2EoTwZDTbKslDGzoCJcsmt
c9AhMYonmIRznV3XfTqvcyGsdZzFzd6axvkO1FtJi2iFy88D+Rj/kv5UXQ1mZZ8N03J30ylW/EGB
PVCxWdG9qT6E6tGdHKMp4YphFJizRxsmp/oJFgezmdpHBeycLlJExW4XlMyg37U5H+3l2asaErQC
lFsBH5aUF4Bd98phgQFIqvFiF8+lXoZuqXGxM09Az/HgL+ctupWl00I7u+5IojEE3TsrnQ9xAsqk
qE2Gh4ChyI8M9jAanksCXEHTmymvBBN4su2ql2Gk0eKPBIf4GVWrATLTScg9Iu49jVKyBwcENbbu
7pLMvq6AgDsZ0qHhNoT0gxHkMc7J38FC/qsOn/KChK1+fEhc76M2uMmBYALjeW9M0UcUOoxgMQvU
U/2CZPcwCOeSG+lLZockNlfl8wDzsWW6TJ6M/+r5waPI0eIPbvqrdWh6CzHu7GnwuQwStyTLc+15
T33BgKYQwyWX31N6O/FaKv1O48rEogiH0nRaNCxl+DGI7HpKYaWlkqzMoNdfHGhfIXmva1oVV1jX
MReotRrpX9F/IMTZzx6EDu5n4R9SDFDEjORgqyIOTMPX67ROkGpimR2acSXpkHOPONQjexQ9iU0V
9z9pKR7hcSMV80hvy0BLlrX86XpofPVYrwxWU2s2N4KGeKs9OuqUymlqMw6nWF3XVrNhKtzSbU8f
6O+ttJ0/O611PVO7rF0DJTJ5kL8NK3/Bnv9yVf2RgPHHb//Xf8Mn+N/LzPj/yE24kJr/azPh6oNZ
0sfXt47/7iZc/p9/mQkD6z9cT7quYXm+tAy52Dj+5SX0ffyCPjs85Zy1+Pn4L/+bR+2CsCYKw7c9
3IKBXMIr/rISWsZ/gAvA0+Yjlsccav1PnIR/+NGWZMNgcRBSp2JGs3FvoMv/mwWpQN1A1zVIDpOb
IvupEy6YLgM+vBvTwG4ZkgamjJFrWUjnZ/TjvwDn/6U98Lft7P/Y0jzbg7uNPxBaGdd6CNx/vALs
DJmGUIcfh4vUOjKDLdfu+NISfildCcARidLaxHmw1QHpy6z5fiMlTf9RO5i3TfH5t0/vr0X+d7/i
P50I/3o9vOdMCYAvBfafNjlL+0PXl6QS41InBST32H6TYF5nZn0FWvzTWCAAAD671b//vuZi6Pjj
jbANSzqWpCxiwSwv7G8fBe3baa5cvPIk26Ul8IZmuApmW3DJDhiED8UjgMF1OFBcJRIsVT+8NqGL
96BERw3g8sGJ09PUdf3Tw79/ZX+8MN+xWaM4jVh0AM784A/jYGfM3iC8Vh2AcjLHQONxlh0uwQLK
Om3P5eBpoMf9+2/6h4NzyYfhTTBt2w8c6ZEC/8d3RZa8IEFnfBXZwMA27NyNDkiOa4PpNXW+ZxDa
N9CGC6h1LuHPrvkKH+7NyY3kZTTIIJRdmB9VNezhfemjJbkxZAVevv/hy2Sl+Lh+Dd4YIJE8Q//8
1JzMnofcYXhhDv2TH6OlEoMdIMRKcN3lCEFpa/7iOIumoURdPQc3rXwfA79Fohp5JG0PLnGsmQLl
Utmn1jH93f/lFf7TSPTXG+kEJrsMfnNe4z9fYSCM2hsNQGZeWJE0XLy7dt2dMmJL1kNH1pwhxKa3
ZQV6jjEajI3HslLjQz93j4bdCci4wdX/y0siNsh1eM9MaSzGyL8t9dmORwi6YXFQrfmCj5mJT8Ad
rwgINp2YgPkGQYwSpuQSW/OGNvHVl2V6sJ1qB0f7gf3y7t+/Im9ZTX97+H6vNj49uWy5ViDNP96k
yHHNIp/d8gBaxNk0JRaHGfDJvffbf2Qu7InOJiEsBDFk51ilWqx2s/YPYK+bLxUgxTYesrFpz61c
plueYx2rABhiT2ALkWYNrM4woi4h8tDxdcmImqYlP12LozB/DdkdSbw9ZiVceNMIuOzEbUOW74J0
NeFIl0lGeHfLVRQ+mX3ITbqaMNGRv+XMu+K401tBb2o3WmxMFIXIXJMYuWmcZCdQFy+mVYo7ijtq
g1b0R1FXiyx9OM7LlyDEK0kBxo2I695pLPfan51b3B6Cu+4EzqZ23HUD+GE3OYV1C5r5OJnjh68w
hEoTZ2ZbsHeD8rtxlD1c0fYyiOmpUwjexQvThG797z8u+U9TuedzVkrTWZIUmMPy9Y8FlA102TvX
rA/10AMqI16HDRWtCwN1wuqtQxnOyUn8J2XnsWM3knbbJyJAEzQxPd6mt5oQkjLFoA968/T/ou6k
Klso4U4aje5CZeY5ZMRn9l57wlDqTB4Z5dq588O4O2LWGPIX2yhf04l1RpUyX5b1PejI9sBVmYLW
94aL0UMNC2KGGi0m2iFpRwaAIFi5kN/Q55OLkq574LCHWbO1AnZykDliEhhS3Ay6L288YEYtInhl
YVRBQYvWpXWdvx09/7YP/78PAfcnZQLhbrb19S3CoUJaR8biuAoQIYQVQ5A43k3Vd7dy+13LBj/I
eowtgX6vslmc/vIdfH1l+A4CF8qgi00xMIVr//slNuo2aPu2aw5Kkypg4e24bT17P+suAejb7FWd
6BuNSq2Y4GoVUSAevNk/gxWmQVdKHAazmdYzBTxiGapcCRXGMLvpiEL+WQ/TD2D62bop3jC3ufuA
hfBbjB7IWUKlUG68u6a7d0QncYDi38DYrIq2erCdxtr891/622r59XCgbsPfEwjTomb7919aumYS
VzIvD1JxE8/CfHalt7UZbd0iiIYfyfJlGW1qjKZv/TBUex3WLKRE+1ZNGvNwSSMf1x9j1hX7Xuro
Jm0qbvggjX4oR1U7UGBypKCxD6jPTiFUlQvc5xP+sOSam1GE7hd9bj5UGOWMAHdiG/WEhxa4uolw
eijJ7YWzI3/EOcOTzEL43bOMDHC77bLl2UibGEg9vspsNk+2Kka2eazVBUDEdRHH11QMSHd8E7Ph
QvG9iJmNoK5AevlMpl32xhHxjEaCCvO/P9o/lRZ8qDaEeupfgBv//mRJ6apSuzCKw+gUYsd/szeW
RYDsNDTeIclJcOaA+suDay/Eia9fpxCQ6/mxDrX0168T+1jGdhMdaxBNPwATsAmHNfBYoVjFqD6s
0jay9g4HBqsR+JlZVB/mJGI8p93XrmWfEWufdQoQL0KNshfsNvWmSfA4iqFj/VUtQV7BX7IUf8MA
vvzWBNQIbymFyKP5WifnnV+CAQ9T7DCY80s2P8eoTLCsYa8jLwKYMXJxIsptO5xXo8SgBhs72mlW
tgf2ocXGmjBpmN58XAbXRabA6UszvsCPu61YqKK3Sret+56SeovxJnQi8xw7ExAtzVAomu5qAdMc
oKq/ySiqurTeCS3n65jrt0zheBu0c5GLtMO2nWmfB82zVl56nNiL74IkrNZ+XHon7ZQ/xqmDeTDb
FU7P5EB5kl3Q9e7GtBJ3fZiobVTohi/AIbRpZsPMnFGcA6ifqDy02M4DbocswSdkug7Uat86B6oI
V2SaUBbDtI3yPn1Xg4QF2pfhlWe6OVqs+P5SovrLCff1K5G2sDiEl7r9a8Wu29aC4BLnh1Q6rz3S
g51LRMpFh4L9vY8JkktgXzmoeIZId+sensvFDTmXCfF4UixSMTQR/WBqgz22MY2nAEIXCwjfwfDu
WfuYVdim90SEPwmfLZws1idzc+3Mtjh76jFEm3EWLdk/iUPEFvLjbCvC2Dulxba3XC78dswecQJk
W8/I8AvjVF3jYeOqzixvg6BnI2BxHOuU9VjSQRdCHyPLkszBOrgfPCxLhBuYK2ZHwTFtXKDwteO9
ODraoeuLV7Yj/e9mXV4cv8aIVWf1jV+ga7IqhojUGYffmrGEb9AriBcy4uCxNggDb+OFXjhpJKl2
Wq3HQBJUM5o4k1fYeJu/FAtL6fY/35K/EE9oqU0/+PK6Gz1Ri4GhiCKqGfz7oCC8TvCpo3pjj+X9
5UT7WpnQtljcEZA7nCUX8yvTIwAi3o38focqnhHudX2+hTqHxCjsGXV6bIBnfNhX/iUQ+xv6qf/v
A9ViGG4tHQlV7O+z7x+VNTY0eqaaH+/kZXQdq5eBMCJ+V058QSJ78NdSzFqINV8+XtrlQCDEsjmd
lmjRf9by+WgXkdM02aEv8vBsxd9iJe/8wTNvKRqJNIeevmc3sleej+tjphpWYcOYuuRuKn0o5xl4
vSC7/e/P4fed/PXXskAOcWFLaiP7C1vFkQxcsrbIDyjFksssgPaiQGTDMnXHqI+gB4zRALS/8lZK
hfCCeTp3Jf0O+xuLMsKQh3mz9warPul02BGABBC4RfXnpcVdoj21tQ2onZMc9XtuYUkq5cJcM3Ea
h1IQPyyGvzxZf/ykaZiYJrkLZfZrI2cMnp/0ZqoPXZmt4fAjsW8djM2uYAHMaj+ys/qIS52FFys2
4jcJHK46bvbCyq5NR9RvVDt6LYuu+stJaP3hSkVD73mCbo6H/2sXbOceaHkV6IOjnHvHMC5MDC6i
QVQgZb2fvSA/rw7Z5A47A0363376HzpcplcQUJDHusCVvvTgBQtChEW2PrQsh64dABoHccyZb0HS
Ru1zJltm7vJFowK3yaGIwEesiqHWMG0wd1kxwv2/PH5/eit8KkYYHi6th/jyK1VBms3uQB9QoOxi
VdnsoNEalBIB4tT+LZg6lDXRbVeP/pXzZNmQZOFVJfdRm10AY0PKq5ydDi1EPEMIoGqI99Ugp0sK
dzKNtHlunXm6aPD0FB3PXR3+5QX6khn9e2xg+TRZvovK2fqfKoneNkTZ5Gq8babHcA5j89RGyIhG
8in0teyIdR2W8UFSs3oqEDN5Nisju24AXQI2RAlm3v/3p/rH30l6LtYrE4SW//tC/sfpFlASmFXD
G1CjxMXwxpo8XsJw+8IoD2XbBXw0WbzJCE1dD3phFaBEWVvmyFANYNp9De/WZmL/lwZhuUG+njVS
gmqhEfJ8Jqn/PgK1hRkyHYLy4BdQgRLmFRtd5EfS4kBb1a9FR4M/+NXuvz+NP/xUdhBM5OgEwc3Z
X3rgXCKJnHOlGS3p58nLrIvvpfkGtb7cpF5CVYfpz1h0nv/9c78OKpdZiW1yENlM5yyJNvjffy5m
gt7QKLwP3QARJnAuJkG3Ky+rBOni7oxHoU53tHmsd9hO4WYx16rpOBFplHGxsrUy0XxFXPlI5KpP
DJ1/OxD+cAlTe9CaCkiOjAm+fDR1Cd5/HNv6gBLpLmw0abSWRlnCJHU99AtUve/iJ9E0Z2kW7Z5Q
RoJW2vk49v15yArnknruTUqCxLFE9408uO63ZQ5QbzC87//9af6hOrEFYdd0q5blM13994eJmVU4
LZfkASqdsZlGE7SmtZ3KdD+wqv9LKfR7nP/lSaUyCCgRpAdu5+uTCu9ftW1KP1MHqsX4P9WHYgCJ
a3SEG/lPMdqkoLwfGLzv5kKPx5zFZ5V1/d++oK+zA/4oYfKLwOa0EEh/bcEcjF6tKEx0Y7gjtrL2
TsIVpxo5ISxz9u9hBWXOF+I9jfo78qG4WUfsu4TwOQtj1/rL5/KHV2k55xg02wwkmWX8+0vwGfUH
EwLUg13EEdacGVveiDjKUtFGejdJJMF0Qpn676/+D08p+EaG2xZ7A2q25UP6x2k2mVVbTPaUHYoZ
ogEy73tvcn5MQt/WnrxtYZZiOLDQkY68Xv/9owkt/XpkCZoWhmic7R4+rOX//8fPzuPIGAgFQWtT
TTlKXGyslUQ1io5tV2XTO0AusYtn4lcaMjeg26ykmzinMRvk2o3oD5VuAI9hgNtku8hU+TfkV5KN
jZ8B6BoMOmds9bpCEEaklPk9smwcRdFYALoj1KbJyhDVTdO/zN5pcH6yrVx7C/siGiBnGKTNMN10
4EVYdbqFsYv1TyTeNSDnCZFxvjgFQLIL+y4d8ztvNrJdlgL2ILUyuBdJhoXIBD1ou9WliQf9SlXn
AHBA88E/YyFmQy4rECYfC5RgG905H//98f5+fv/9noEuX0o10zY5JL0vD1QlQAuBHqwORu+9Anys
qcEJJFLSOHB9gRcERX5nWnqTM3xx+/y+L0g1K2MhIBvYeJgbcOY1fGB6LzCdigCFLGkCaLr5XUG5
C1Ycp60ggZE6FoE5CSrWqiz6aOeEQOl0ycUYNN9GJ73ORXcbxYjDRZ+E69wi1zSTDNRUEtLkY2ss
eb83JFUeCQuBv0EHhiwZUbZF7N+hdtt9FBnvlSAXaVHEhUEz78mx/FvjsvDN/ueZ9F3Xsn2WgaZD
c/mlZpKz3YZRZJUHK6bI8JF83GUts75ZLmGnj3J0UZdZhXEbzznT6EojN5I9YTZ9/SzD90lKUsga
/8Xp3eHcKs/FX4egL+pUCMfMam6i4dbNHZPTnQHFNIzvMMKV52SMaGlI5eC+pDI+u2Dvz1H8VrW9
c1d+llT4t1lVyC3p4f0W3fsHYZgbSEvY5rVPQQFqC+HDQfqWvxUOB1dWyg3+HG87SHUI+m5LdX7N
4nE6g2P+5gwLCROkRIdc3hl7AolkcsVotyTqCFDveP/9qXmq5TxvOyt9rszsaSydO2bTD3I0aZ11
tRW6sh+CwiecLZe3Cx6kR3lEPsTa6YzXUAf4AfXwKyrQAtdoR1rCVgCQpGTNO7QP2CwhR+JgTqv5
UwOaWaGa7OFMVmSYhdpbDx68vYWCjGNkY3hVTHgmHJ4h8R6agNgUHE2W+qgl+HTMLb+mzPgZ1uHW
cMN9qrJf2le/gGTUa0IEgeNApQJeBUydNIJNmoCqA09SrmMrv1RaIl39jvcw2mZ58JmE1mNIhHc7
psDsBlhRBButuKbDraKsWbem89i5It1k2bCEFDFXabxnIjHJfhhmPFgqXUOGALPWzf7K/3QE9ykr
hHLLdxsUBrT5qDHXces++mo8hnlAXmX3gumwWc0S9kUCUnEViAGpfQZfqIJ4GXvlvucEg0mD08MM
hrfIB2s1Bp+KndElLu1nBpnbFgxLH87YGYNEYkLynA2CRNo00/uI+xwPL1EwNJAGPPImZldDcs1g
UufXBgk8E1NgpEDI9uqsJccCH4hhNRzLMwzsRQidgxEK8no/JbN7TVu4fdBFMUpVP5umm08QB86p
H8w4wWKk38Wq8ReqO4bAU5fGa0YGyPojewsIf9jNjtXcDdmdrNP6MkaEUEStd0GM3oN3xOeD4egI
59++myB1zFFeYCIC0EHcOa4eZARAQDtEAwpiVQmshDxpZMzWLwcxA3DPKdmOTuWuMmyf55Fy7+D0
8mQlI67Pono1jMLbgvSHMo53AF0WAO+it54q0C9bJsUbxSh/A/X9p1Pqt04rd4W0pdywMpzX1gQo
RhPUtdJ5B90/VodJwwfHU4URDcASFvC1zKsPUdvnMMbsZUb3A7j6Qx4lQH5A6W/xzER+XN3I4Jud
hzEzxOCGpztau3QJ9IjADloTwJ7T+/sg89CAFx+Rw64umblphoVrMqTTOi7QHvvejaP5NiOjAxFE
8iX8YAARTxnRUgR5hTaPUbKXDmJqKlJ334/9Vk9K3JRVc5fUjGec2r4nCRxuWXXJmvEGN8y7peQN
Or92R0RJuYuGF/aM8JKSZ9/R3orkKAM9KAroLtpbftzvwgibEOnT7OcPKrK/M0WNj0M2HWz7LVWT
cwTss1J20mFTo0mwYvUznwgl8Z0WNiZ/RhrbGCvDW+kDDSVxe0OWBaeDbohOgETeZMFZ+PpWEfXM
bpBw5sqHTybKIyEF7dlC9+ogCYMF05wt6joXbxhTRgTPM9Ewbhr7V1rlCyPeeONZvDuy9e+Q/bo7
cJW33dUb7UUZPA9IVc2nNoEjK3zMpOBZsDlaYh82+C9dMzySGFBesWjc2dAA1oSVXDyvv4mb+s0Z
g0OOCHHuFWgjlG9N1f20vCXgsnfPeiTYj5cNxRh2zWT5lub+LnTmNzOAMJoWyc8A7NRqEMmxwqqE
C0kpAhiNaOf7cUF6Sr8jA+Tk2sbFEj/wHAIMq7Iftc2JnDS52vU9rJqEOp4Ulxk6fIaD0bEvtska
yyN1EasxTqTa7jdROIJjpTbqgXzgk6MzOOBBsqlbyquXp/GWizDagLuBZqv6tyknQ2WhyAi+LaI8
PgFp/hyR7/tzfMfVdCcCO0f3bj57CNyi53niWyfi0JP2TTOzb2PHnm8MVT/N9XA2MZxB+k0/CH2B
2YgeuCpxgltuf8RnnB/bmXpgMT5aMngnpuQxdbwntBqg0ay7aGDh11G4T31ISuOE4yshjp1pgDJB
AZTsbLAozCYJIUOAJUaVxAUS8bQxe5c3NKUGSRjhbMzBe5aRDUrJxZMQjFhilydP+8Vp1qAY8ia/
9BW0GcIEj9Igf1Roh1untrBOohNoUkA4Pao+T/ysRPdKBftkVAmf/XLOESFfGvO4HUxuDNONgTca
035O7QN2tnPTjsBPijdsGA+CNmfVxfcK5R23V4xMHpFIDWhzDUz0aYI5YoAqgRHgrJdPugwt/gnn
1bVArxQzJqWsGp50l7/QvDQwgpJzrO2VKIznckTFwIT5p2chDc+SEGxp/eS6fIfwDb/FgHlq7V9Z
cX0DAbevJZvpnN9cT4ihOfCHCutUEnakZ5/rabBXamy+haJ5nYzgaDQQUBup3ueUWya5SxAVrBDp
P4I5BSenzaPrJzcY4z1/uWMNtotVsWWXLrkJRkyB3gFTwG6I7Y/K93Y9wD5fY1ltY6nQOoH5U+QY
Y4QSOuQMH25ACgYXB38XTy+FABHXOLModpwgU/vYSQ+FZamLYMrtWYwhyd09iMa+VuUIwXN45j2s
+MvUvq/HC+kg67wz711rPjTC3I0JYkUnKn/ZBZmSA4WcJkls5SOLJ/4CKqDYj3PE8erUVyWcjuSn
dI3ro9v5JB2jgTT2wk5fVInfh0kVYQ4E7mlh3Edeuw9a8C69eu0Y0G5BK/QrDMQDU6HqQRajCaYa
ilxgDR9IZ8/VTGDjGD0jgc0wHCnWeX0HL0oVbNgJnF91MzIJ5SeM8ST3xeI5HCM8GVKrfC2G+MNc
UhWXXI94JoG1YImYWriLdAmZJRiORuadUJ5a/LMpvtqgpRgY/VNaZ3useyQ72pyZxGvn4PSIrGq7
NXl1wZpkLFKNguCbkM/EbaZrX5DCRDHd7klmgZIhtspSN2FQv85Bh/ls5GuM4RkXRF4Rr7NGHF7t
+5ZlsDXCek5DjmBLEiLc5jUElOy28UhUy9PynPjzKYiCu5TE60Fz9ObJ9KMlJf5IgBRmc123qIMx
G8M/lPgNKcEr7ohdOWfHRPufHRFo646g55U7QPErTIqt1HfWKg6PZS+dTRHAACG5FsHRjF+IDeWO
uMhi3UjCg9wyxgoZJOZlcp/Zf98E3nAt01lsTe4XpTDCBl4x7PsesUNUbGcP0UXAp3M0HYoDKFxU
COPC/DdXkxrTbdwYMMqwRfEmhHdDHqo1+p/46A0OcAMKX0iYmnNrwsKSsSoficoE9nYHmoCMqFyD
8Al6TNPUWWvKiSuw5eG8FFdtecgleNwm7VldUuJQjDlBpe9r22vZtiP/dmv7ARHUsEEuF21tDeNt
rOTea5NNpSmpy2nQ3JvmkTDJFL5MwRQz88+gLlZImlmWYkMykGFa/Uwi/ETsZKLRugi6bS+6a6uZ
oFEO72Hao4epz3XIq85rW0T9N5et+nkulwl8yz0pGzaLZrgXXk+wkGN/xKB0A9w4wdA2q9HzX0F4
0nT1BY49qEJTanxU4PrnyPlBWl/Zl7vajAF/tsVjk7UEEBrFg5fkOxRRVNXui0mPuS66Z8xM920M
aqJyjWPXZu+y/55gV16RKf2s7NHccrbu1HzCrs173C7B8rweZqxuk3A8+rLcAjLipRRY1lP9KbKd
6eT1WaEI2EZ3tvo+ilqeGZJ1TDnNJ75TAZtNR/NHOBB8HA2LycDeunRbEtxjhkNmg4SHMmKgdq1n
+9pLhQIlCN54e/hCzsQ+nsquOLddbWBYwqAoomnT+XBDga5fK4NsI20+oZCkuly4dFm1cyp4mEH4
kDjuByavYq3B9ds1F9Mo3I/YdKhEim0GNdb0jK05l9vcBzCcVLcRgj8A3sV7FMgKfODNaHgpVUe6
L+aYDMyCfET3Bt4ro5Bm45FbeZO41UMPzRnYBglmXOi4x7pGoPBPrnEW4DMJiedUrcVaHPqxcuz7
wCg+2xbro5ZQhW2JYCuM7rByKUABPArTsK2a8JNRNetyz3ppEgHL1NjbmjrSW0xQuVHscVQOWxCt
ARe3ySwugL5E519TiyBox5btMdDo9YlMouep3OMfua1sgGgdCQ7m7Npr0mv6ggW+mD8CctDNKT7K
vsXRUrrZilYfdIsAWIe5ziqN1zkljs4vy03tpj/U4D7OxFytZh+RhtQfU9of58iDbhJwNRjyPXSH
7FiFdQJlRpobfvOcP+5hdgJyNQPwS3QXw7ZPEx8EJGcqMGI9wkIlsy/wOGB5oVOP/9GS6qHD3bBq
Fd1C23qfeKTmDQyPm1kJmPn+fJZ4hsm09AzMexPcyw4lMwOm4Hb2ikdEUJBmms/QYpuYWerq6OBX
JwhYHBNkxLfA+zVTlEps9Ficat2ElzoDA9ohB0id+mLQ66W9d7B1Pl+wXW4le6IdzI2Mnx1RXMqF
xYv9QCQJk6x8VGdvdHdO477OEe+JTrj3hkofYR2GWXFgc29B0aUHNfAJNZ+iE9+dzHW22i1OmRU/
EfyG+mOKXosQP+vQ8d5w1tWPbYhDBj4Sy9LEeyUX+mS07lNqkwNuMCpbAWVCMFR7P43Z/ah/U8Wm
lCwx3/9MtLUpiSnddHNlbjBfU0Q18r1QegVPF6p1vDJd8j6OhkHaQ2dUqCy1cYwmDC8JmfB7lxN9
iGqKQT8or2HiTIeySV4Hn0uxzt65LnfzXD6SThwNoDh0LDqSdilArKYjPY1HSc8vLLhdMksEzSun
yaq0CeXTHEoWwUuSGAPY4/0zAWAV/SLed+IagUxNO6PApZF3qbmdvLUZtw+QQK+5K4ZtFspwDZi9
O1Su+yDzbmMVhM5xwrd7yM57Ut9gUrvbIpXfK9rITVS11obD6V5HjBF8Rk4466L9FEfkkY1ihf3U
YqI7bC2yJ1XtBStC0l/j1ot23qVoJp+KkfbaT9VPT1Wf6F5r9tWa+q7mem4d4ODm01QAbWmFjcBg
KqeNDgk2COX7UA2XQdM19YtOjeFNs2PoQrwsYej2FMiNkbnzOnFdva6a5HEs1Qgfb8SmNPI3uf3C
V4mSB5+l9w3G4Lc0r33YMG61jomY4JINOV8s4mPz8mjWOFeLCrBiZ3/Ojgcjk94Zrbpzyz2H3Aar
bJClRDQyVKRQpyIIKAtUr/Z1DciqqRtgjhQBDQ3VBkXFgDXQdXehYTfnoLkJI3e4ITIMQ1hGLmbC
XJgdQPZK/u8v2+LjG4nJNWIbMlCcWDsJSIqgVqycbG12gplblMzi3MVkM+Ywevih8x0h7MyxZ2cz
tTPg1GmbtEDcWPHAYyNg24LZhoqWZpB8QoSGSHv26XihC9InLaq7bCZlImro18htKG8clT/addk8
xOXPHgL/StThiD843syuC42WpNDCVPZaGFiCHbLnc2yteKi1XBeN91gM9DyE6G0U6lNI4C7kIFCc
xDHxR4Q0hInvPSpGR0yg4M01Ddoo1+kZwdAHwmp8UD6YgE5jJY5TnRyxgDMhM3lmZR8Ej1NLno49
Lig+gGvDyFCtABQYBsZjzBOSWA5lPptx1BiUj4iD8t4+JTbraWTX0YpY4A8VRz+q2bofMlIoMD4m
tyb0GUMVak/QfbX6BtYDKP/8WhuHoDxZaek9Bz4oj4h+D+dlt6YVw0LOc4b32LoHg/Et4CzapROF
Z9eC0y+jcedzcGkgHBMh5KemoepR/ntYgR+Iq21YgEk3Bl9ukgEfSBxxh4d14cN9ctwt/oNiljk2
vxb2RO7d9CA8AGTVn4GhT1bRgzaKJ66pOjuExCpdsrLis1aDwn6a1vdeAw4tMKOTTXV3GQFP9x38
p7ALsXtGgrGu80Ygwnays/zCdcyqsEvepeE063KezomKmKvRHPPijTdQfHs5MlVdlt+jks+zbzJQ
lsc8SRBat949s+tsh146XpHtEQOVD5/VUL34WBrAdTNwNLqoX9dWgZw2+VZaHPaukxFV0Yo1KZYU
taRBghkYYGVU1kGHOr7q+KYv0naviuQJpReplTWlRKCt/WjTsTsSzpEfJzgaGcZCOR83TYawQESY
S0TzCCYBVZ1v94QUOPQzBZ2wpMcuMfy5PcCy3iNTITXVXSAnZN5gdztV4qQGbby2TVoEJ5RA04V+
0FMQbjs7sje1IockG1tw5Un1qsxdmodi1/njmvTj8hAv9Em4NRjWkvBUtz0zDLYSEerqZpyci+rQ
QzCkXkSElncYEx4Ols7ygSN4m5Ddy83N1QEL207ciwMze7TKZ8MubssRS1/Qv4fUyo9BgRmjK9qb
se3OZJrSVDK8tZzuUvaYM1x7EleVmWcZjQQjV9C+wT1uhgkBWpJBcbBkFuxicRvn8RstQLUb0U3m
UdMvL913Y2w5zO2Q/IdeLhlI5AkHJNmIKB/Yj2gE0UBeBmt6GezsxgowJKfZ6MMytnaEs04nTowT
ezVnO6bW0zzPB/bjTyYZkao5JcyC9hF9S+oP9GPQhCLvnqoMH4wYinNQZ1eTkW4c093yekPCpHt3
KgeHfnwu0KMyox15iOpoWpWJai6tGk8mbnjNjKkGdc/RLdpNYntveZlMj8QxEfTFrKkqXmQNQadx
qdNnsKB2Ly6iQ2dslda6L9A6NcHKb33n5AfZmw18b6J6hTSFjzomr6GY93PWZYeWoG/qqRqBvvBv
OzpcvzSw+prhJTD2bKrwn9Ior4Th7mMcOmu7JELFwqCJ/opqRvjTt9pSiiSqCmcvWBXbZmrvxvkC
I+sfq45KeJzal75s9XYEQ2J7zl1lnVE3fhvJSNz5WX8bvqc5Zuoate/O6uYEslHaHb1MfFZo0tnR
kF4VB05x6hlXGSgF16CTc+ZTWxMGwJp0Lr2fKvcQMVCvehUd/I53W5rRiy6ZfzSAUndW1bYHHaSH
vrODq0yGcN16EyyYGB40Ri3uNvbVdGIRbYgITwno9yriRwTz8C4aLz4nebCDwcU8smblC9Wp2eV2
dROF9Qt5whDbu3uQ4q9a8cWEQ3lr48o+QRvj2POfp5yIhDFw9EaV8RL9UuGKrjVLGNvaVuhH64UZ
6FTq2IehufXh20GOZVQkE8Z96blLfQzOlrrvwhnym9FdTFEhkcyNFPbIsJcE5224zQcAAPM39udb
WVLqJ6F9jWyf2aiiWAxavamGkotPzbu+CG6IsVh1dtHA1qD+wAoRHoamfIVHlJ+LHKk860qMzaR3
pLZeB0BT4zpa+IOiWA9GePQWHEEkaXQo0M27jvQTN4EcPWMvOadpaxFeR9QhUN1255KEuxoxeSHt
GeHixKCCsvyT5XawM+vZOy47ZD8x5JXMvf6SsUWZawRZc5997/zJuro2Jkf8yAXIS2o2vEDmHqwh
TjeruZL80lzr3BNrLadtzbfDNmvnuUa8r0eLqV1cr1AZRds6rpjr0VBWxOesXZZdrDXu/bG6uJne
KSadvjVGp14uuzCPsSSrl+EU88fslXDvYN+UexsOJvQYgwCaWHrHtvCabR8vHOWC2bpHa9Z2c4En
eBHZdtykFDEv8jqrflyFY1JsXbB9NSfYIvXV28Et7rpQd7tuHIGMQ3QreiaIM69yikAJwgN89Lz4
XhOADfl4oDAKE9ph9qZBfwtH8NbtWrF1jRJImKd28PLYQ8e3kdLT0TGiN4xk5S5OmDwGmVPviDMe
IQdqqNLFr1DFxSbrEkbNYKmUAqM95/4VJ2GIEhitgBGUsH3V0F9m0tnh6JmX0ZpitCiKoOGqvQsc
btOhy5cVMLEAojfgHypnFyWUaHPtM4YqfDIEymG8sr4br0XhPpqNT9voTlvL84rb3/8xmVl6G+3b
bFRbxPMVx/u84e2zHqLAr26rbn5j8wGcQTJxqxQYbXznzUYwsW9rx9zHRgutwHIVJiPsANjIWA1G
lPH0BawZ5+Ap68BjlWVlrrtGbswEU/ncW9DCSnbm9E1ubshToioWoJ0RrksuI8wEP6uZne88GlRE
Idhfk8duUUeS0FGim2QdVdsMDZ0yt46sLDcGdHBZaudIIbWu1OjtarGQ1YEU7vjOnVXKeM7o4Niw
DWBNZTxGbbTQyJ0TOyL7GQhZU5db4Y0W81XCcHFFNXZwKrOWNXg6XqtkPmey9FemUD7X3WzfmZP6
ludgQKFTA4ZvurPBwQfqYThpf1lkD26zMb1XnnXupqA+2GBhttaMiQ8NwTrbDA5sVDOYVlZdF2ur
5FIMK/SWeZXySRXGnhCKXyYsXMr8fV92Vzws7iV07nuGf/sxZvwbSBFvJiOs98JJmXiRHMo2ZvpG
rXaZG8plp65/8geEm95IDsOk6+OQdi8Jg/ZTkpCGV+BQ6wdkXYZJMRMJ0AuNqJwTIrBTqvUNEHRo
4/kSkkSoTGjj4Q+xj1ADVufOkRDsy5RZBlA5xegnNuxLwkpAx/N9khe/bO6CVdRAu87HpasmrIFg
GwEBZ9023SWILXIlTfGNPcE6MkkxdnMa1mDwXrxRQcnpgJa30WPkg9qN6pKIuno6eQKyXAu3iS4U
z5r/EkNyYo8lDFo+TtTZga6UWE+DDu1tJOQbemHApeQYxYAFGHPxx7RFMu9cg0qzXnCBg72LdWvx
r/ckSIEWuzd7ICPz50PQObe5QuJptV3CIB/hkcgZEMOy5RR24GtZW9y1oCeDyid2xXuDN1uvJmpS
cHHdtKJRg9Sad+uc+BMzttmUVvrdJyB+EhQPRjHjKzBOSsl7P+vGfeKmZAbM4aaT4dVPcNmhWVuS
Eni4Iqp2IykeS+xITVCdLFs+IDhZl7lcyDGfTik/gpAV7jtAbgZycNo0pQG1w9WP8xuzVAxQClYU
GScLDcNWJuJSG/P/kXQeS7LjVhD9IkaQoN9WsbxpbzeMfm1oQQuC5ut1arSQQpqR3nRXkcA1mSff
+PKWtT2N72LJHrvCpatkZLiaG9B1I5VfykhGjsvRVO1j1bDXh2Oy7m6OTL8tXjtbHrlTwuOsQYbb
9Tvt7jNx5i3FbypAdOQXfEWPpgeApGxYy4pqN2LDWcGMhcg13sCHeeBv2IMNIPDo5qvaoh1UQRRO
NB1l9aYX8zefymvfAqAtgIcjCmTSbdebBvBM1E/8PBn42XOn/HBDDDU/fUOkOIPAve8n5jG7HdDs
CM/so9JN78w3plT35o2YIAMnO6dsf1yAZ+QEo+Mi1eGlS8RKsKg7aQr0epFXnbknkeb6yVbZfTw+
5N0EPjPM8A41y4suWBHpdn4AvrbrUgRfvYSDHAMXqfNzxe52VfmDwT+IkNUKkxRGcWbF/cbz+Afa
amQmXjYfYyPeYi9nUuUHP90cg38RJLCJEcIHAzldteNxzszX0YZ12cTuPXLcZFM78SkZqCdiP36W
mNiUjkmtKK1hm3bZrrT//vvxePebFTx3l3s5vB8qpBVLU4bPbJEwYHsCHU+3DQ0oZs2SPbWgPbbK
f4ATvzV0wBOcMy0IxvxrsReakso4mYa9bAGFsX50GnNH8vgHmzIWTF68b2O9rPLnBEvJJo0Jrszr
nbfAbUaRQa+Mzykpv80p/4rxrr+b5ZGiV2JvAwLmD7xVFl0zWgSyVILFzyKN/k+JD652f937+i8u
Q3WyiRGw2+BhNhnj2e1pHHl5ZKvVWvPlThNxHCiANWlIKNzIWIhdt9p1jXgpWFGymNeNvNgq+YgD
iRtU5Md0cQ8VecipapmJlF+Wbk8k4fyKrHBPHSD8Cn/lsSwB8RlN8MUcc1FknObOe6WNcNvLkeSo
LntkdtQzUuAFaZzspyqVe+Jv3UYCiHwcmP91gMWHYReZ1GBR3JEJ4uAx6MkFxW5xzLOp21Ze+Wv7
TreTSY0jfQTidtsvLtZ3E7C6d13nns/YXXXyaYz1naMrxjaImkvyLqgx/Z3XWG/1lL0sSXaJO/Wb
5kzgiDT+ZaF1L13gN2PLZKuuKZTLOWarXz0ZuVjAMHobWdu/k7HB/1TVsd46YUunUGvSYMyHstSn
JPA6LvvuGQXdCwY87G4dyfBTy6hlIiomqb9k2dYbqDHPTDZXw3hLfIN2KgSz1pCeHY3WeyafQabz
N8p3TrRPjaboFkC0rIxa79xeXIeG9zVL0j/L+jQt2v2ec3vFtBoWfkUtrQ1CCW3y/ZA8zSSYYPeu
20um5zYae4dF1ji9gxi6lG6/a+PyLycui47M3Ixk56z7OHnLwWtFAZ0J4w+CjkOB2qpFMJ90wLc8
AHsyIP2qrWoWSm7LO2uyoc1hOQ1PPtGGnv0F4rE4TQOO6QABTkg4Zz+qd2eklG+8ouEAAJCpNSMl
FuFUsJ7vozlkYMwKm+5hKUCATzrqb6w/0Iub2rTIxmUPKYkOWPKFUPI0iinz7hcq2dJIdQQ84L7N
c+vqCuuQ1mI/zfTgOvGNFQIXCNntCWNmuA5avIEFXFAmwiMxtOAVeXPjJ2BjLKOcdw0afVs/afIO
qHxanq4bQwSpyDibuxpE8kq6/aMtWE/npUo5qAJgDSlREgZb61GF8XbJsM6YtHqFkbKW9gtWeLiq
Jmzd2B5git6UaEMrEc6YxsXV8dYhn4DuSxChofCOjpSIQC3OUgSAZ73lEdAaDwffJo3Vq3bQE5Wh
1OemKQOW6uxcFhVzXKYo5pIKQZBYDX4KkQTdyyatwrVXsMMzMsODMYyQL6mKACCtZnqIW3kVxCHK
gvaDCQIhkIu9YTPP21QssHQX+RXH3h4gLA9g+Jo3R1+6yC6f59Iqol7Z7jpPAYOadbbH3rHs/Jwg
kdo8MaFda3P6akyBbKkvPtWEACKdKMXBdbA70cZTAzaL9dRwDOryq546Cg5PvpDJ9FxxmGza3OZn
Ec5v6ZhPbtci81bZpw0qMAOJAtu3q5F+ip3jkNkQ9MmD1uVr13h5NCUt2Yke6FYVDOcM3f5MVpqw
EHilXRB13vxiOsS2B97SHRy3/+5JqCPxYYf3EpVseO+SJhOFQARPQgs+UK2ipsmeibolubO7MP3h
mdc5EMmFy/UWg9G5w4YhhiSIgDxqbjmoIvquzQlydOQJpzcDGp9d8GLyUox5tw6H9nd2wnzVC8LQ
iH/bEdqitm3bNOuUWMzZLSiJvfATvCBfvA+VL6uml24Mb9GwV8Ml1wTpO+9EmZWrqg9hR3BMiLjo
Nibd8zZLO04Dk7o+LUFBdUO/ngtEewrsNpEJFm/wW+nuGw+RxDwolyKLFIDK+RuR4+WzfnIUN88y
k/zsqhfbnjc26GSc0lTkoc3o+CYotNe3f7Hh6lbCBaNecUTEofVtYmVqdY860ENjk3MloKD0n9wW
QrXt5dDNup9AxafWC919T0TvXp59ynHuu/ZeY/uLTLzJOfKbp6y0rtyVUaVQ3/rMsFN6Kinzi70E
7+lovRnoQigFS0qE5p+Y6CsVS8e2X6jNb+l9Y5dtuf6oVsFvk3yFdfZEjOV0tKYjLyzA+5yv0zBw
3qfA/7dW7H2KGNWzcxCuc03ojrP4QfgKQZjPwLMxDIYa/qtjNOwI+vShdJkpzyKh1nxuWuiduXEC
5hERt3odZvvRyWP0G228NdLbvTX457QsMPRKbgf242WPm3VwuBuFWaADyeK1aCtkKt1PiZyQ/MCW
U7TiLBkIVtgaTUqjHfpqQ2Dv2rOTX0whmPpt1W/KoHnJHYJDsA3DdKhVssuYfAs+FS6zhtecuA8Z
FzvmQvZGlOk38nJowaptQfwWqHqN4Mc1kM/bhh9N5P9AFV6ygxC/fmFRYFWDWH2RI2dDAtyFidet
s/i7olAOuppy3/QkRrpNWwdknTsuvDqilhvdM+VDbmziSluF+TKuBmakOmS0b1bFSRk9f8UY2F61
SjII4CdyyvLJSVymTCUZ1qZ0orkiwQwu8MlU3biZeB6KlvV7em2b23UK6TEe2TCb/dVZ4Mk2cvrU
9nwXQkHMfLji8XAROvnBNA/Tf4TwOCasBjLmRtgEPrWvP52eJY4vX0rKk9tHMkZFSTbI4kBPrZEx
+YW9MhWZIVni33e9j9DOYPnjOQOHo3lxcjpwslaxClvkuefhTwuINGkFRSXavrpmatQ7HostUO+9
+542WMzaJt7NvXksE2fHNCwBRdlHAkk3xfVmCptPNy3ufZvWtJzD73zk8TdlP20E2nYE1XC25HyX
iOUFbS2RL5V8npF0toMRuf5EfozBIMKC1dCBLSyakmiXaTe4ol73jFV9o40ol981xThDyJHv1Foh
QvG2g2tCsGN0vnV1ATap2uGdO1tedyGz3WKRl7ybWPwbw/6xejZ/Vs6K0gyTIGIJ3NTjkz1MXBZ6
WDtoHIDOfbYm101jnTzDwU0enhnFrFXXMSHXbrQI8Ro7zSakLYLImjyUqUfWck2mKTDEHjQx71fJ
0HC5BbwT9rQ2527Z5x6/s4+ss0+KuyFnMKKUep4Lhp8utoVbta4CEjtFTd5qg57JTdwXwokKzyo2
rXS/xY3+PRAE7sn53qu4tt0Bw0CZK25FItpYSCUPRKjyv25aAKIaxrXTvLaDx0R5mN661P62S/XW
FpgghNGMqzQMaeP6aub8tjVOTkaNIrskRVqzpFqufRrn9K4zt+DS/3VliysjHg8IOChIbkRI3yzP
rvT2g0AOnLNsPse3rRsemMYrDyx8OC+4vw6zSN8qtqrEhhBtjoattRHlO7X3UxAyy3SRv2QUjBPS
zrqSQ4l5Q03v/XLGvJWhrFMP42IJAAQ+pxKTu7m18fS4zYVck38ZcIo1YdSZSzwe+sK1ANtrwkKM
sO5t3TlggMf1usEo8A79ZiOh6G7NoWoi6kE+idTaVgGIYdUw6POc3bi0b7oTVSTRXKW3+Vuhg3mH
fXOtY/YT8yvft7+yYwF11k9xESXVt5O79s72QKjNSMW3gVURUDScHI9sBjHnR7TnpAeiyY0dGk78
+nYcBFvoiijqdriEaNqUeQL+vq9sdMxKz2c23BUPXPdkW+Imk7WomRd5P9RFt8YrBlF56TdWV1qb
KXH4echtXnEyWsUw7Se+BzKK+VgdbwmigndbJAG8gr7VG6Ku/Ch1l21avQVkre/qGVEJ8GTKRvR2
4Bc/RUVoW03xyg+LSsXSMDPlTXmCrrD28RrEoX4x5F8etETi+uabrJ1NWTfhKq7zZJvM7UHlhcG4
17jq3n7qzPgF6vfNlNNO1JT6bx6c17pl6hl23R8otnXl8/3QVq+9Dt6PTUM6MVHYz3O7ZyDPB1Yg
JasYiayWtvkbEqQTIj8VYrmR1hn6WISDsXPuNpZJWAhwXh7CJIQFPabzsVzKf54uX6QUQD3M8di9
1M+GxqFh5ABjqtvYJmkmpHUEPdEbw2zwEfpliUYerhG863F6FHXXnPPpoxzmJQL2z0h8sT6U6JaI
1q4gjxhANPlYTHkaDjCX6CJyN3CgLF2+7jux7UZxtxD1tG+V8+uYPQteVLpbmzwdu5VXFOUEHcsJ
V2e9PKHcLDF1RQzVbhv0GNFFbBONxwbIY3DZZu7fAtcY3kQhqIRqFJ0iKgpviJoh3vZ6+JPsefYF
fBeEJG/KpqLF0XvUPQelBT9m7Zv50WaJ80gJ/I25IlkZLvQYJB3QSnpCm8YyZTK46rD4bYj2Oy0y
/DCK4rvgAxkmQx4Sy+YPzJgZjgN4rlnZ+znhzunMZCCsMXxh53A0x6d8HC3ORNoJo3qvlWOsUnPp
1jIr8PCP90osNtAERM49c6NtjS1OuB5BpgMZgl5f/w6zP0d54xyoaNizVpLVjvY5W+TBXEIm2WMH
VT5lRprx7kAJ7VqazMz4lGaUmQtkF7+bd0apIsNm9SSa5dAp16HNNd/9Qr/T+6LPaWNyvREa7JcU
IMnIIFCa7SEuSS13EMJHVPWfaV59eEvRrmAeueQQlG+D2XiRJwmSSYCAUMtwGYx2ezCm4U3EZFyL
yuPPtXawkKj8PSLjK/shc4rbB0aM1jT/o21E+No3wZaP/Gww8jqZtvNHJ7f1QvRwiqXU6Jx1J7td
pmDdD+4mU/PZS0kB83BthK58KytGsLiPXkAjTOtlADjlSyLdc+s+/4+l6rFzQvYGroKaGKYDOG9m
KCCnNgN/aOSZVbImS5r4JU+8V+xGHZvGdzC7l7ge3pc0Pfsu+XrY+HYoqd5jq/5wY5KdjdFYN+gQ
oQUDdcPjuCEve4wyI92k9pcQct6ni/gcB/dxnCaA9pxThCFRW04+usRp3sep+ZgFygXWPTHHU+eR
veAKi4sJoSeNzIaI8Xo24K+wH3IX3rCk9snUohQ9Nub0bFXISK3YevVJjesVv/7kYZtiA/HM9HTX
9KytDd3Gq0y7h7SRu2wmTS+YkN7YCZkhvl2/eEW/B39RbqYyRHRw0ra4YHEFpV+bc7RURHXDXT92
VrvpR3YZnhWJjIFBjqITB8LBbZafsry9VThB6pK8Gise1F6J8bNMnmExES/ZY5zRCi62ax8dk3lZ
injoPJgyvt0DCV6h/moE1xTN65ZNFUD2bv6BIKgQ5HJGDafOdi9mfsPM3+zvVgq3KrfolrGiZ5vW
5lNnh0S2TlX/apB3z9UCp414Tx35zi3ZOvORpo7LrvV5+4aZqnjqPidCVW8ybqRMsTHeiJPzunEt
bryARxSA40sVDJcwGkxK2JHYpoMDT+ck2WsVMZnc9oDfM24L4E0m9Piw3FtT3a+dVoEBL0hbAtq0
wS/84wdjsF+K9KITdvZdHRJIzpgYNs7EKsmoWF3iJsN5tIx0xsH3aHf2xivMS8Du5JbSaa3diQEB
0aJcqly/OzchDCAeCHtqVIzxTAJabX2y69J6o3KT4i3V5gnlGPGkyALmUB5mw/21YkqmkoyfdWbT
SRMbh5Ao3TAl7dhNoOsuZOKsw5Z0phLHUNoYNFgJ4cB+3exiYcPRzhyyQ+PwvrTdDze7zfbkVTXo
lomIfkdE+ZewmWbbxKmtJfYn1qm7HsoKc2YUZZ1vbUly79fMjYxh6fb1tGyBd7hnPJqP7a04RMXx
Odbwn4EmdqyT5al5HIY+OUDZjpl3mNdCceEVFkXhLSdgU5oTQsqQXA7IBDAa5SV2uG6yhSlS5qxv
ft16fisSYNeDLtnJztl7Dft5t0wTGq/WvDSmJuYv8fnWwgcqCHy00EaGjvvYJ2rCAL3DkrzfY4Yi
K7OoDlTidAj99FU5oPBzpOjMH49x7z7jeHI2TikfEn98V5JdFqO0akUaHfes7KKuCrelgQSItHmq
tr5nmAJC+gpU53UwGlq4AB61Ys1rV9dyxieO/ptexWBNPYE4W3F+vKdCgOpgDVkh/4/MYEte1Uc/
YvKZJp5x5B/xXaG6l7QJH3RBZvJgS/xml9YPLn3xTze4SFwUDaqXd41Ir7h4MVcHphm1ugjJ1F44
OghpVHzgWel/C1T+jBRmlpgjCZp14zDp9cYVpZlmYBZQK3nbbNop4RB8dAODefMdUVHuKl3Cf73F
WBBoQMZQxln1afpU8UIQXysI9kRF2Y+1EyG5lFS3t1qCwA838x9nNb+HCGHXkEzL9SiqzajaC7Jy
jMxZSOW/CIaQIj4hwDc3PclkLMt5/U0fG2qDRLlM/8WDwf3C64Qtm68OgWwezX53R6n4W9lpecjU
2yDwcU42kxZ6+tsm9kNm2K5TqMm5Gr41etrCGKmQ/Y9ymr7DpoFQK639XDXfZsYcGjmTSwlS/k4h
KWn/aZTqqoD/BXhTkLtDUIJychi2zH57Xkumgvq+35upQbBaO7wkrYSDSJ9l6zuD1s6d/DuRkGZD
j3gTrj9weT3I2MMznW5TgO/lSFVMa+xJuuIWUK8rkh0REYzrlg/QQDwc/HI0I8+jm13LRoBy8ow3
Txzqhr1s7CB5qW35R1Io0pZhvug+7E6WPX1rC9Y72ismzep3KnNqIpu501J+Yw2Rm4IGcl1JlviO
JY+5C4rdpY/ZDAOf7XQxkK/zjw5JyyLPbqK9rmTAwNOQ5Kj5TzQeMOxzCBXegh8sTO5z13LXCDOY
C93MARzZZHHv3ZYNVCmru7it7svJNfd+/4PLNubXzUecIObwDlMCIYzJ7cfZjziP/5Hpt+exT58M
k5q544jzizGLkgFXiM3gimjLaHYGRgfGv3KW74ZkfJBl03MbAhs23c/M8R8rNPIsFNHXy/lXDrTQ
bnny4qN06Yk0IXqMkJlGBAScmemHw15xJYYOj5GD8y+1T0mebOh5P7zQux88D6RgeJi95GeZaY+Z
xLqVJHuuyE9e6K+7qXi061RtROvRfJdEb473ntceY/w9q9ujw8Rs3JUh0jWb55i5aTQZyifRyWBG
MUy3ZjEm5rGff5xWmKizUN+m2UklTRexNE6Ir/rHhHvVDsUrirKCNUP2N6QV+44FkbGbHroEYe2c
EacasvFm7JfEMJXkwLWDxnZGiO4EO1P6jwpl7tYWoAPbmwIEAahIFms1zuNKaPkzxrDyG1mxfnbS
Dl3BFteHNb5zbxDqppjz41NIHeL3TBTzjNX/8G//WcausU2ksN5NQudeYgSQq3mqPvEZPUwec/IY
ScxYP7ex561T+7aX6vCstIZfoEnFGxwaSIVE3f/W3WhFiFv2JmViJKARwxnvq6jL58f2gBNPgxZd
EHGF1hNBNC/ll/YakitrJqBuzzGmOxfPMSOpcvavVjIam9mOH+a5em+X+I6nSEe0r3LT0IQOYUuk
gKDe1UmLy6DqV41gn0t+8KEw0Rkw2SQ9KkMaMd2kH6lVHzzT/y0mpI6N5gT1RjQpQ7C9cUEw1d7i
socUNX/6RQwLfqZg1utqfBjDLo2oRq5tbXxMrfcbZgWAgJowl8UfIiXMh85bMPM2A2FRzrZL+TgW
rDhJazFNGofN2KMKXwh86HnTnQc0AQ9xzUeobyG0Kceo1RIbqqbrhEmRryqsLrSAmtUHQCYswNPA
Tpr+0/HHn9htaSiGLuDXvhid8Tz1cbFNpwX7X3Nvuik7GoNhUB6+Z1ndncgg2uQ9C0jV0SeaX8or
ftOAhdfkbE0LruTyNeOwGsSFs97fapgEdK5uii+54ybiGQxb3vDSHkOYaAGqNW8GK/CdMzpczW36
irmV+SQb+Ns/2vfEa1P559ElXGHmNFhPSXg/QgdEenXwU1qCNASGavXhiZstxXRFnluA/QC8SGIj
/OFEOPUky23dkm2uGNWG4My96s3r4NlY3aoXH3gp8vUezwtDcFaETLF7NKLEyv/L6TlxmbyQm8vC
zBWvED/3hVDEMymgvXwhC87Lbaf4LWnv9viKV/ze48Yt9AWNTft/Ikrv7juysPdOUID4a18abbVR
jYeFunJ6A6vLZxEsFhKDtWypFfSoHoK+STfOjRgibzMmUdG+BCozo9FDflE4+PwSHO4y3CAoYmno
eA+1PRGXnDb2qrdUQkETvksGbivCJhI8FTvW99kObSq4DnymCKPEOkB4OdOIS8IkS1Fh6qkgQXj1
RTTZX1HPv8j2r9LB5JOUaxTj/VXp4bHs87ug8ii0cM2FvM8rW1hy5eDnRq50e90RLo/ZtvFJO2I6
3m749TCduAjS7Jqd/Xxp5/AYmJJ4TgaXGBTiYNnEdfI7x+yF/WR6dTJSRjv8ixLVwDjnO46j+9IB
ihroK6r6CO0jufYENbv+LqllucOfwjrO5ufvKWhpX7KdaQPu0cXeNhqk533tbnofq0hbVIiE3S+2
OgpykmD5NpbdxkeKlM25ilpCmPZaULTAgsQHZsVgOUn9WXkuHGBJFHbIThvsSrVqKhvmp3DzTdr+
aG/5CthZd1X+a9mC0HLNjlO5IMaClncDMhnFXoeXYya7vRvJC4caEvp8GRZy3YjunaAy0mU4x51f
SxVIgHPv3Zsx0qK863YmFsZrjdbdK30ibMMg38xAsaWRhAc7IVMLwBji1H6JD+VQXFsssBFbs3PP
0ZVYhrzUjUDE5QXpcewc/ZgSyINPuWKEWYQbozX7HeyQQ0O6FJacNozmHs6ROxiv5DEz2mzlm5J6
IcI4ZZACvdymDG7EuDEYo21Fr96yPD8amYzfw1MA32FXDLFznI9kwxZPnW13X2Ue3GeDzE/xPw3t
Ascy1lDkMtZhdFk3O8bdBMq4kWRroVooNxh7tqi0kvPQhmsFwuDo9K6FPCS1yOnMr/UgSxgKrORS
vLbgaN7SAY4yH7xNmW7c2STbRiTY3CU2+LlgIPIVlrvcMVJaClJj54wbqFzQSKSTiZLVsyHxJqjD
Las54E7/h2Y/5GdyX+jVIcqwai5akwQce3AOuftgWW5zTjCHRQNEcoBpQX5yvfJZkaoE4ZeatS7u
wOXzX6bpsauq8ZnMBI+EP3Q/IE6R6mdef/JT72LS+ZC3PK2JfzUuZUjNw+jUPnWtiqZm+GdDip5i
LGiBZKLfaWleO0EBiuCJSzHBmI+HgSQ8u1kuwqSlMJb5ZRgfbgibInfeFnDAT4wIsCiP4Vm2kqfd
MXY4TLOo87FFGaqYdmTmUqiIZT0rqc615XwnoyTPyi4sNJ6xc65RAK1k4NzbHdSUt9RL+geWKemm
FaXekKQA42Uwy6cUyXxVuJgSSEd8nGiL2xK0hWt54UlM7FL9duIj6Pv0VFuSk3R8zuhi7srFd66Y
GI7GED4vvIanhVFbacX7kk02dGE00UOMzhh35XBPXG6FNYzFFcakrzyf7hxXT0B1RxmNEonPDXQJ
fSiO/J6BCfJvli2OffVKu6UMYbaFBuiKpCJmAhV/B8On23I6GKE61vSRq7pvwoMZgNBCPUnsfV2y
d/f68Vp57nPWVfFZWsSK+Un60eWsh4Dy07MtYLFmP+DP7B2Gaj2Szb5zd73LYCKFgc8Wcn4HT3If
ZkN5CpVa2zGDHOM64g6uC2vcWTHSS4ecXi2Xh0G2yzmvOedVJr11PNubDCl1N4F5SgMeSWH48yHx
CP1gcQt87Q+AVnv0Kma7A5XizqoniRJ/eu/qOL9z8attJ5e8MChIZbCxg0rtcc+ieRZ++0jfytzV
gcDYm9U/+CQjx3MYXLeLYf6DnFOdKkhOuUMQL0ShfifD4QaWDjH3iXe4Ua+xQAWiTec88l3cxzJm
XJFaVTQTnhQtASdsTB7mJmnPvPakEmOhmCfjPqwwZJl9d9JFeqUKi69lfM7ACZxhhBWnjGKb79fb
Y4GNLDP9jMeSiDQMReCuIVy4RGRIbf+ZJZ1IZg6vttnpU2q9q9mSMLXG4a2wwSsUZoy1l4m8H9OT
mEJdALRuyItGKyyEOnghYbxV3Ryr2h0uWjnTg1ul1DOgvYgL5OQL6TJxzrKrb0YIDQ4rysp09Fk3
/p7rUFysMegfsaAf0E4dBTNOe7HqTzOd1/6HH3zjPXLuTAMqAeQ4a6/HvLhjwJhDp9y4WRey9Z54
Uyv3B1h0uw/tkkS0QT7GblWdR0Q3MCTatWS0+RoaDQi4npg1vy7mnTsu/l1A7uAaBowFcGaZIt31
v9qx3li4Bwe37OrIInpyS5o5wvgcodeCIrtB4kJAWnKH3OxHxZW1E15xadSS3PnzTycM88Goraga
UpvulzlDWg/WqTPI+ZGUwKtF3jxddf3AcPBnlnb5OJH+ubbDWWMsGhE3i61RJPilVP7chFBa2rBH
EG6ADeDu5MY5VsWvXIp8T+GXYwc0qmuxnJKbozVwFUIY6t9VZSfjlSTFU2HoV9ZZep8Fzs7MZXgU
Nw9jiEScji1f2+WC5ABQo6Koa3nkdn+FmlZVZzMBzH+afhxPnplREqvA3xHTm0SpbYx3sk3/TK9T
l9G1zWcID/hPFrKnkWDubykpBxfS0YrRJfWi17FitOV8sAz4XbO5WNeEbkm7JQZB9qWRFyOXdRDA
rAuG+pHOHfvOa6Jh1unj7FeP+GMQjqJmpiQvdoTUUF7/f6jJsO8mSLX6BJtuF68swc6b4dQV86Hc
EikPl9lLRgIbjJfstkpdgrZDB8ddppRjnlVw1/ugXCBNQRfNHpSvw7v/nhULYOvhPyenO7gosYwX
0fMfQGp8cSNtIaYE68oz7C3r73/C5qyylDUcROaPR9NGR5mmI5N5sgu7OUUea3MLhQmZ2IVXUoUu
t93VNB/JBdkmaJ3Q+divNfanxbwJUCBsPg2IqrW2H5PZF9+URo1o9NFpyDoxYYmBiOPZXpxw+QKP
eUtFSAZ2+/K3D7HkdxrAEInw3UM556/tUq3qxYRTxmZ+7TXDR25Pb/lA9LxV+09jkLrHZUGa4I3f
KBH/gYMydxY7lhUK92KTlxYxymO+XyzpHvErWzs12h9T3mHp8+sjFcMSxY35NA6Y/KzWrc9+wOjV
GoXaBE7yRtZhsbVrBkhCsraSWKVIFWZUUoz9mmqzX6mCMcoivXyXp0YAZ6V5TnWDIrWOFeMo2aEf
m8PTf/+GKXUz1tCXRZjYL93AQK8odXaWcX1sSoFn0ECHIZe42+iJ5ADT7MnZrRvvUBjs4+LcQWuq
BNJGFU5HbR0E6pR97GWs7248FDPEy1pDZkFDzIQW/r9cMSl+8chpvcRTdj/0yiKtyWAcYlXvUzkG
Oyf4UR5XC+oVsHkivA/HzsVUQN4V6b+048oDh4RZpuX/ty+q7EmVRkP+RfExd4Nx3zYcnvEUnwdd
PXnxchPmTg5xNJlia3afgU5L0oUwXVV9B8FkHiorAaHC3FX3et+HwAdyDRPPTpjIVx0LPWKediHT
5evcixZVXjCdPMUKy9HJqU/RXrfKKo9atH+c2UOpixdnqNMtmYBorp3wOCXWrxOitGfF5K7jsFEb
R02MW+vrFAf6vkAfijN714Y5m+kZzy6MQkQtyP0Tcgr2aet+xiqRDKtN85IivyafZmvdwoYDF8EJ
gu20BPqPRSucIft1w007VJ0QRwV84XeFGUbTlH4qy38zfJYwRJbgUUwo6lUStHdEpL4B7KNDcLfk
sOl/fogOB01L+SyxetL4WsnRM0nIHmgmkl56D446sl3GYNflZznob28cv6oSUCiT5PEetfeklX4m
+vIwt900Yqq0noem8gguc+3zMOpT3qObJzBoBDIz2M+lPraMqdEq9MisrHG5iwPuXGz71sZ1SLUP
rE5EfgxTGoMkuvzJ9O4qvFXrCbdJrgubsa8w0KV6wYmG9J8FamSsh/BQTS09+WDcwmWM9KsPUMqg
U+N9T/1LjywLxM5nKuPXSqlu5wyBPpQuq0DL99D+B4DDS5uTxwuJL5r83YQOFC1VK/HwFStlP5jz
AtrdZdAddJ636+dqo2blRpqB5XUs7Hs5Zs4T8HvWseNyrpOesnA5SGIoo/B/pJ1Xj91Ieob/ijH3
XBeLGfDuRZ+cOiveEK3EnDN/vR/2jA01++Ac7xgYCKuV1EUWK3zhDaPa39eGna0lwogAHIBwWdFX
jVjhdsSJhajOaD4a6CjDokCXqOISvgHwdNcJoLvZMJ3jbdvtbfhgxFLe3lH9NeIw913nAygJh1sa
wlSFSpgtimuWR5pr+9JUzCVhb7G3C9REpZFg9ypIb4OBQBXOSHFswiDbaCrD6rlK1bUq4iOyHt4N
wk7JBvUEQDS9lt8jllbc9xHsWsuTT2oDrEMPYT40gRscUL/j9hwGDTRCJA5gGhvENdX7ts2SvZY+
YA6bHTwx0biKZmrg1xuhJz1289hXRt2z5eNxV0fgsKzY/GpkIZyvsNpjDLccKLbvTDgQYxIm2GKH
LBcRfxIWGgFGFG2R9E+Bw9MUmIIHc0z3pPJihxOWttab5CVRjfhoGpq6Uzp103Z0OJFcogFp9vgT
5fDPYHb2N3EKQkZzjk2DvpxRu7eBw8YD5IHdHvy4EwmVvSwdr6HdoI7LXMOMkEQKpmBBclFbL40W
PFEaatajXy9K2k8nKK0Phi6yZ8JK2LTqEWgMIIo8BXSVNvm2r3O8rjGcMgeHE091/YOf5T8CSPGo
8aCg0fYQKiLNeqBg4O0TU3yhi0AlVfjHcIiLZ1NCGwAWnw2i28ZKsk/aglTIy28HV721q9r8PkTH
GCSrjEYayt5JT+rq0I71PcRs1CE6+Yla4Dal0BXB8aT+j6BvaRq73uruMIE5ZEW4Gwen2HhEvAu4
hxYZxEGjG8pCaeReqO02lGrzkBCk1pb6VMWtsVeHaKc1JDFqp0F4971jEhnI97VEGUmfVA8m0AN4
7Lgbg0Fe1bmDJoLirBrOCGSlnOH0+osmI2VJ0ldv9WhrJgi29SZqTwgZ+3sj8dirCWWX0O+eTbdE
5qLaZSGWa6JUh5PpiRD2clCQC9I6KApgUa42HKGOb2QEXM02veE21kS7U5lgHdwivCWDrSyzAOth
fnHLcoNbe7cjEEmOYTqChAqhxMOxxGshtHZJAt8+GZJhYTdeT+k9vofe4B6asPkgzEo7ukF7GvDR
2+qUarf4Qf0SeoU/dI88/ohX9rIWYfGRwi0XoXVovNz52jTFgDX3Vg+s5ODWE7CYDux68j9EgRnV
4hxV8L4gsuymYjMCBSswoFTmdVs9Vgb+gkOc72WelJSG0UfVoYfDyUIQUSHYhCPdLQL6hn45HF2g
Fm3nZUtwzho6OZmzcVI0dFzPedbRWn2KFHUFG/wzsAEkSGFe7UsbmRPrBsMLcasqVHc625Y3w4iP
hwsglMOHvN2cSPGtvm9jN3pUe81DSrKtKHghfKAjYjgY/HUico9Ks4YVSqGEa7gN/rKP9GczM58H
eNkLf9C9fTAl/6LLDk6pBggTYOad6HCnZZJ7S7svD47ZZfj/Bj8Cfx8muJXepCj7WDHqdoFViR1h
a7GckKBGOq5GQ38enW54sgfyZHrJ5r1VQb53y2bnglTeNHY/fK5E9Iw6uvpgygOUnmrvFmiPUv0r
tpHJAeXnfbvQS9Bj3E09EDQVOrPp+HuKwx5UK8S6HXgPn4UKtqXn3gQPg/MJxYn7OoGFtMzt4DYp
ev+p6poOCTikfittAHnsANOlWvqDjF/dOgJKT2U06VIW4QeK/yDukrj5mIM2OvEjttLIfsFwi9YI
uk2Agwxz7fSOAnOxRJGbjRS2Y7lsTAEE15xYIEZc3WgdGgPAkfZDEUCK1CdOAOTxtRhoz7Sj+6mL
J8fXwkfYP4FJKit+EZbVfyLR5QdmK7/V640M++RZp6XU+SytTDC5UUO3J84tEJxeiBZPg0n6q4NX
BhPLs+vsRAwAmH1TZjWYDARXALi349d20KGstc+jisOeT33vWA+TRM4AliUE3OzSx15hoYMv5lBH
y9Q3vEWD5uTejT18QXu0EaDS7kcX4iGQc/zZ3BIurfMw+Jr6Jc/XVWuWX52xK2EwCFzZtKz6WiK0
ZcO4t1TUaUJE2xZ+iGyRp/U9vFbV+AqJHRnE1n4QIypMckRGqW8CylRGJjFVMX3AYLn5Gf5ZEZXF
F4Rwm51hoZvSY7ukkXJw1VojyUABtNymLdGobL9a6YnKcvenxETMQpedikBv7mIfkS8Rx/dDmuR3
SPaLB8/T15RR1o7h5s9eV5N1T7izAtxtWFjhowJlIpVuiCYX3dr6GcCf/IKC/YGWu/WsJspHvRGf
HKlU90CYUE+B85NW0trVGchS1XXCQ14h3ukZGMwafXEaY035MIHgFrVu/ywHS5wcp22WYWrgdKaq
iBN2zVMCx4R4lFtvCJXbIPA5JKrw2HchTFPA4Le24FpU7RI03widTIctP343pFQXKppJX7oSvnXA
PRREGTpLGDOuSuQGFhAtQFqE7vBRojACKqpSVP/u9RdncD66KphgOrBiKQVeSlyuWwVEK5GMvURa
kM4W0IV9RAPhzkXaG0dcd9d1OBbAbgpBPICGUGgDr/I26nYY2O5sOlCP7AoqJCRPtItouGcOAEJa
+JtaQ+9QadgfLZngzhxQn5HtTxBK1VPuo9NHv2nv6YFc6l1efMHFgJ6dbSFLV0siRHhORdfY+yoY
FYSofzaWEX8L/ADPz0nqyGq0bmti97DOsxD2ZqUUq0DJf1DmqPZdZOcrsHvtvYdM0cqAtLUBBwLl
P5LZB5Y/erzG86Alyqo32Yx90/Tscz/aqXGmP6gwiG5CqTsbAEfyJBFbavXMOQh7r+mDdqLPmh9H
OWydwACWZXOHeop28rX6xcAH4pn+GeyWYjgOY+ostUF1dqSV0Gp789sQWtpaeN2j1TFt0iwoFiYQ
a622+WZOBZ0yRQDCDrEFMAZk4yy0QBZ1kfT3lXXSZFIcWlDSoFmJHHyqbMB9PhBIf09g0mzKhCgR
xQWVTuxdUOgIuSEdtJSluNMLytIEDXRpsQisX+qfgdEBKCfZe7CafmfSnD61CBPdiOo+8yVaSooJ
9kJF76qqggeUJIatzFOwQLCBSVRv1cFDFawqyEYMnORUhKYy3/lp6Kn52HIIAxij+wik50aULtJN
hJ3rUdTtbSCr7qC2/n2ahT9iD931QbeJUMiYoQgOAAdKsQqBgy4NLdglWU7lPqy4hEEFaIVOB7W3
N+AlO9CkMY59Y+Kts6DZYl0JAk8L42H9qsMPn6s41mgT0YeDyglmYZ/b2I0OLgkgfMnHtAk/GKJ3
nh3goZTmS51wuWro5ksBgEIFvIbyJfiQnsraEsLYhE+Dxm2VvrwHCbPldPWXFb+jEJ7/QvYlPNTA
UW7MRvrP1JJUuPXIJwo1urUtwyXv8pM1fPdVQx/uNcaxJQIC2OvRdhOjdlDKAvTT9L8Q7/3UdFW4
XY8WJ3qnIm6tKNxXIkYSo4ESuReE7QQNLl0iuIttAJ5FGrQlIhepWwftOrXMTjBKqr2jST6n2KGa
kDxKLcOWQ6/vJBKhEOzgtY5asG1EcZv/avPwW92jl2zpPgAjtTwo7QC1nEfZp2a7pnq79XKl+my0
QOmUUUP13+A0zb0m3TdJupJZ0977XaDA8Q8hj4PGCTQ0MJVxP0o0aBw/sxZqPrr7zKWeW+nI0WAF
Nu69xoLkOlL1re2QmmVJNTiETieJEV7SEqhJ3WcvtBDSIwiVYq1QGD0GbJtDKISxlm2ZP0JB39lJ
8a1GnuV7kZwijvxnIcwHJFeDu151v7ogQXcYXXxSsryGuVRXuxDp/mXboosQlKVFTQJdBKMU1W2j
OsWDJbUfINjVZ+FWO8xFsrWWFuYqyGr7uf05jIa5tfw4uFGV9EOWNuMHYAcwx7L6NCpRtjar0bti
sKK+9zqxDBItExdxDZskZ+Z1wuQpQth2ujUk9MBCn7Tgcor3USmLZVEPn+zRQz1a9x5h6hM1jtXn
kHh40UxBqgMR4EjSTBc8jy1EwyADNqBuWhVdFc72V/OO/3xjSV/967/4/fcsJ63w/Hr223+dgu9l
VmW/6v+a/tn//rW3/+hfm5/Z7QvlwYt/6TlL+G/+V978WEb/6+mWL/XLm9+s0jqoh4eGa/fxZ9XE
9esjeD+z6W/+X//wP36+/pTnIf/5zz++I2VaTz8NB/L0j7/+aPfjn3+ok0vJf/7+8//6w+kd//nH
6SXGpOClevdPfr5U9T//sLR/WKbA/c3GzEiz+FHdz9f/X/4DlXHHshxhSEvTNZxm0qysff7JPzAO
NBzHJojUHIIi/qjKmumPFPEPSwDyw70JNh59O1PIP/7n0e7/dFr585sxFX/9/j/SJrnHb7OueJeZ
VzI20Y7O8DyKxCjOevUe+c3vpvKRWlESMA6aPW7qDJBcs2yyp5BzqXXBiFHDjPKtETdXPH7UmanJ
68CaUFXgkJZlWq8P9tvAaWT1RdrWYtnonx3As0IkR4OkInKghcFlbSAQ5JSpajvAJQtqQUj1BeEE
nKCWIM83ACx/+2r/16nQYMKqpgAwJ6ZZ/936h6CJzm5FiYGvc4PnymKC4I2+tk/h3NgdlxpBT9X7
++T+8sjy3EfQ4Paq1NQ0C+LT25GdIK9yfWQuZKZuIsnZa1EIUVZARV8oCX9wlV94emE4r588DtZU
6ntcvbdNXh9y6X229OE0xMMCLF/d02lyrti4zc6o10+lO5bQhGGbGoaCbx9P0ZyWekUjlrZFn/pJ
Q8woCeRJFMpEDDo2SrAaocRenpSzKxOEBfRodKUkxlxvR80haKOVxqiR3S/QVF3VGAlnA4CUz1nZ
0tdo1xV1abc//P8GNmcmaaajOEErIPzmLaJtEpK0Gdd3sfUZcu8inqoMeX8LOukZKfE/j9g3J+zv
2/HdpoAJwySrJjAMCdJqZvsswyxuAbSOSLWGC2hflAbrhTvW9ByU9eXXvDbUbLWbdSFp0TEURBaE
HIIVqG/8CRVCmu7Kp+SMg0iJmEA6HZ+WbvFW7Blp6rZtTqvp7ZdsczH2AI4FFFucM8AGAehexlp8
xQl6brY5H8eefTgMhTSCeNp3I9lYjtVhaMTbYGwAMwCpQzE5BTCegsNvxgHzDOfp8oy+2ybTa0pN
13WA3rjqzmYUt9G8t6CeLhEZthEEMFFHByq98cx+OQnCcoguwHBsL486t677861/G3Y2u5C4Y0cN
Mw6PfaxSPbbGJeJJAmGQGFcNgZ0XcHecQtBlshbNtc0yvdS7b6sJLHU5HzTNmM25GdLBNTS+rWt9
9nAYMqW2pVhx200CtCqUaHPvKumLnXwNf3pmvQUotbG1Cj1zREWseKuoDUDba0f52U+hW7pjGtha
4Fz3dsWZLMecXoJYVtW3FuGEOkbYVNG3FSaZcFH3Rb/DZ7jBKTNYjAhwODjFNrQzRngNmZHc4+95
ClHRVQ+J9uHK9zr7bNzgGhe4qcH+fftsyI57Xutz405fSvuSZJ9ScDNmPmwkjDD6VhCcNi41I8Vu
QSvVC0TFFgOgNmoPaGzptKm81Qg+4Jptt5z8KeffUto63u8EF44zv5Jxe+ypenINkcKBcGpxFkBA
f/zoYVmT2c0hk+hya/Yzi/oxG4aTd+NLXI8USB+hufQSYzvI9MiC/SAPQ93ejWN8TP7du4hNpglQ
wIaGgaU1X28Y3Y3dZAuIF5SCaCONErtd1w4ygzRrplmyInhX+rUFNVmszadGJxhTdeyvpwDs7Ucz
aYh5A3DEpVc6QPu5DhL3KQMY3FQwnLP0iNsDEsj+vrHQeEYVoe14DMf9GF5b2+eWj2lRfgMA7Ri6
MzODo+jpGlnb0m3BpLBvK1RCvUcTqyFUVr8HwQukBIVxryza6f3m7286GjcTvGzDIuh8ExslQouw
XcOTCuko9LlutNx9RgUTdkh953rdUqENoiqI5Vb1Nb/dc6vSEmRJxB+Wo1qzF27RLFVDHDmWwJU/
t01/qIbnMfTxyeJ0sehK0kgyqx0WAKvpCXRUs668/NknUC3btKkzEi3PDvbCjGzX8l20EdP2YNk1
imuQQWXwCDd6RzFNYpWA/Nc0OrhDR/l8Zfxzi8/Cb0gXIEUwPZ7NQBz4lAlsxh+HZFvvKAgi21xn
DuKe+cpKeuy6+jsolXiKY/qW5cdAQawoLa99iXOLwDKwq+Rs4OyaLz3dL1oVLSOx1CnBaQ0NJ45U
+A1HW/UfFdB81YRh9ZNjX3rX5mDKg+cLkMMHDAtrX5PWbAPiJ9gBA+KWUzAIxJrzBrqjRl1N6s0h
ygcg0SXFZqi5lrvq1YM0812IftXlL3Fu71mOpoOC4ZxDfOvtLrCTvBSgFsdliFB2lwSr3Jb7wIPm
Zw4blSeh8aMDZr886hT0zV+dVFAKje2u2voUXv2WKYnU6KkpEakVqUu5dtxIoazKJEZJhmqRElwJ
DOd26q8Bhc1WJy2kzae+WqT+Np4fIqkUI+22DLx6EVQ3pZ5srfqQpS4VIwol/toWxiZVt12KhATq
FpLmGPWRey2/9igz+/Q/H8WwLZ0Pz6E3z06hX1VG5tBa7pESsRCbCJL7Kpcn9I8eYfLfCeTFG1pT
TXpEoXV3ed7Vc2uOUp4juXD4VUwh9G8Tocaj0scoUqFfaS/9NkCfQack9X3MkodC9t/Rzj66QLIA
CB2p8b8MYfsNUeArT3Fm17H1MREQGmqY1CTfPkVoh01Pl65fol8SmrDInWbtFIBhMG6tZLzEaB2B
kH6TgpC+MvT0grOV92bo2Xov0RaphoTwtVba1RTSgodd+WaDoM69nmgniQVrm9K5UEFV9N/yunlG
sn2TB9qpDJ0nHQHCK090ZgcyFVIQYqvAo19DmN8+SWTL1BNd9FeC1If7itp0WeqnlM8EQPkJcM7J
BBhgRSCzArBmuMtUaB5M+gqu0Wz0MXxIVZ6tJbfvrgbj5z6WbVFMsTQe0zRn92SIryNivjzfVEof
bIT40HFiIS0jx/9leiuzvQ9kt4ZQee2APDuyzZAaTQGVu/LtMvEGzQP5lLJYS/8RCTQgae4aAeZD
NJh7y6lWrlUvfvVl9f3yJzkXNercCHwW3RKGoc9eWfqBGegxivhKQnaH0kjpt+su79aeES760KQ/
GD7gaIVaCioWSAZ47V0FX8fTw20gpiT+V150t4rEV7VVHrXNiG5qSFpw+TnP5UkU57k8hEZxjf/1
doIUpyPjbdyBCZqEccebFDlbUahfcbD+EiEyeVNaDK4Ozx08eyjqC9lfW79nlq8hNOxvpGrj5zvP
S8YqH1FZIoyqdeZDJNs+CrA4drfu0GwnIIzryn1qB9fC1zMRjDHtGV5b6PLdza3G0kxA7nKFBP5G
+uZavFSqvo8dSSFJhzI7bChTLoAd3DgDrY30ahR35iylpDaFjw7B+7v7W6vglxo+hvNu6a0LhPC7
JHpwCuUYd/F26A5SR5kB9GxpatuUPGPog0fFa64c6fLsYyBRTCVWsxwYWm8XgUQw23dsgwulsGGC
hTfIV69CFcRgi83Xwoa9YcFAaB32T+i9VFg/xBaKT3l7sLGewHR0o1aIsgdoSfn7WDg/lBSSkpR4
EgyDA53uSshx7jaeyr2I+VoUS+U8+ANEh5uqJlgumvdUOB2AFpqgNYgxgPA/zGg4KeOHEJNgrDUC
50aNURoYFxEyfKF2Gyvm4so2OnMnGBh406ygTkUSMrsTECjGSNZhKeEisujKAVnB5C6m1Y4QGDqE
tVK8eE1zUFPtlDgIxdrwUP1hQEuJ7DXWTzVq631Q/Z0VzurS2eCqTqw0+7BdWJAyeh6hGcZrN1KH
zYlEynZEJGlQiFgKdj0NYzyO84c07m9sL9qCvft1ZXamWGx2Y1JuMDiDHW4BY14DooNP+25gmYPV
3RZacrRBCVqpAxqrXcdPWO8kGL+2t62Tv4SR/RSiUeVEGl4Z3ucegY7LjzMlJvOnkRT2yR1MTuj5
bRQDQ0Szm9sHXZN7M2xXyWj/8BHdlB7yJRw3BQCKf39I7JxIV5hvgpbZbQBhw+rQVBqW8FAWlSVQ
omJYaMChutEHrBc54C6PeK7sZ2gItQGTl8TJr3/+W0xQ5k6ugTXjAlKtz74vVirsd6/2N1VOnu6V
EOCVB08FGNIx+5XtXdui05KfT7PGHWgYtqDWZM2qtoVtj2qNHDT+ejZitpH3qS9aMPzskUhB9Cba
6mbwkOmwbSd8UNZsmh4Ekak+9F8uz8W5+4W2kI2DNgXXd5szy1TZQusZltgi5LmzRIfuAKjoYbRv
UY3qJ74Z5ZLLY56dfwqeqqqTmE1ffXamBnJALJ2LNSD+csbqDp3eHS3jG62wftkIYhrEQQJF99jt
N1fGPncaQfl+TcccE+mht2MXDl1Cc6wQd7JRg/3VGfZTVrcY2XaH1jK2vmJsLToldEyIxFBoqQvY
Nvo2g5Pfa/YhV+6vPNCZjIV+rmEZlL01csR5GAZDJe1wv1y6bbgXkE5GWd3pCEv0cXlnhtVdis1V
PiS7VEZbFfTH5fHfLwDSRDpJU9MQHWF7tv0gI4oeYZhhCaQYKP0yHTFm9twnZJC+vEwsrCDfXh7x
TFzFkLYAr6TTv373xrHp25BNJCZIWfUi6WPeIDLjpOahBF1jV3sj99bSho9jaQeqwsdAXo1934c3
ZATsPi5JqdExnR3+NiWgxo3jgcKEBlsg2UJJ6ZIaIMC4jDMKzsx7r+OTR4EarlzYxdeStPdxxZST
mLq0aaFyCc1uRdxAS9RIqUNQjdtMwa7V1bs/67rRdsrQ9DzZjvs0/1HAC07gcePYenP5S7yvE0hB
VGPQNkJkRp3X6FKBT7RwMLJqkwRJaY+uTvQQTFLn+bCqOIYvD/d+60lBUMgtR5mdcHpair8du03U
qRWhNhAuXhdSwbKo+k3RoVtFeeL/NZQ+21StyDxQWgwlQz4gELIwv6/TYCFg7lwe6UzOz1vpVD0s
gi3SmdlQmaajeC0ZCvUtlm35YE+SCqWW3aQFtwclEbEQFfrvHr3QUGbIUxlfw9K8VTz36+VnObeX
IWeBGlBZ21R+3k4w1YSEuNCieRRkx9SpdiWOKsgjn/zHvP1qeWikRFdrfGe2EsGToMpLMkfNc3aA
VFll9WOc98sKZkrdspA0D0Vr5Vjo7WpEGLCsEYFRMF0abkSObOrgfrj82tNrvb1NOUpojmDpMp2j
YrauMrJ0tU6MfokhaY+hEjGjH30GlV9zfdnD1Tc+s3UltzbxGrVVEBDG22nWq6IM0gIoogsaNbV8
DLncJz2k0vYTy5utAnkL4iDoWfu5NG2UFtNHiYXx5Zc+8615a/IRXphW2rz1Ak/a1LoM00OrwBVX
8x7jtjtARV7iv3iD5iY6U8EXemuny8OeOTI4MFV76kQRPM2D+bRo6l4L0f41KIdo9AmL3FiUWoMC
H7z82vsbb0ldhDuCGUd7eLa42gyR8crpkV5FnCAg4bQAkTUIa0UY26XJAbgpnL/o2g31/k6WUwQM
joemEaXE2Z4eUxzYgjDpli09o6Z/NhEjG8PJDBBTDsjtyPWIxxRNVVn9jUNSkvdCVqfs4JjzepWD
gmJdZXq3nNgdkPWPHeLYDRq8uh9daX+fW0IGx/CEHSA/m/cVU4kb7pC4HfBkTEe0GFNT/SREsKvG
fh1meGBCnG78/krEce7EBKwgbNYRvjccnm/3T+mkITQJC1US/SdsFiYxQtcdHwg/+xrQDMisFy1A
OcPyNn7iPHUqeBbVfr68kM8dGiAmpjOLxsS7IGQsUB/VUUlAVtXf+JkBI1g7IQmJJ2a7GB2MLMxr
RZWz860DaZh27LRn3763DBGSSRPeuyP09ejN5ka1iJqHUPdgEtOc1ADsNlduwjPBtpRc8JpOhd5m
ac22EB7ZWkcjvsMCIlnarYsdtlptXYnpt7KJpto8jhOe5xzjibYLOnf370+0SYRJzMcSkxNq7c2t
31qVGUkmenDbrcDuotoNKVzPGl2KQ99pV/buuQOKuqJDZAW24t25OEL6rku74YAqELvAOTUK5ckS
H/yEogwNl8sv9x5zREXZNJhbk6uPpv8skERrxhaNgeWu2Q8b2IHb4qc6mi/UcJsBR0c8CgrnoTPl
lZv+3ep1pv1KhY4sXZivUMA3kxpktK2wBlyWKnBT5HDTsCNXrA8m+rVohyOMeS1gnc68N7fs65C2
bkvmVidhfPsdjc4LGlDtAn09Pb+RCMMqWX9wsvg2oceQ2+bRLaDKYHUPg6m/BpVR331Xhuc0JG+f
wEHcPW+HF0UgfLOjPKCIAlHC8Etx6zhowBZcxovcTH4NffUN7Z57295EifLJFRHibOrC0mJJidI4
BHH/SULWuLwAXtOz+bSAN+PbU06wwCy9fa4Ky/mOcwQMj3R++LHypMDZbGoEElDC05XSXvSyhhsb
oMHn4IWihotUhnfY7dk3+GjhCvkxbuOj3fkPUFa+WwJJ4EKtTxAFtsFEbRfcdKOjtTdVpO8x1Nj4
rrVPE/hFpnWtf3Nukh3Qw1PziMTcmZ1QqGPpXVwDWqhCnIYw/RiTEYoiRAARL428u3Y2nR8PMQMC
yKn8NVtTtY5UO5JJYhnW+qkou3UwvmT+09Qtn5qkuGDttLa/TePnOAhXvY3oBtCBEsv1uPeecTn5
GJvqlQjnff2UlUbsLIhuaGcKOR3jv6UpHjbHVtMzCZF4LiDAO3jvJkee/oD10qRDVSM1rWfa3nS1
U4rXQtGsVDCW1+qm78LM6TmgL1EZo0nz7uBWWmOoa5fmeR6oR+QMbvIKhVW3+sZhunILJILN9uAY
CJA29geUJHHHREc0uXJ8yymanS9wMAzCpkwAmmO+77W6aTvVmLCcGn58+MsW0GmNYZ0LL72Rqod4
kfcYOOUe9cNVkisPucm9TSHeHdpV3dOnIQFpcrE0LeexJeuHh/7YecPpJRzdD6VBG6W1r0Q2cgoh
Zg89YR+4Y5m+9+gTo0/yXAmYO+oIB481dGMExgdfDz6VVUWpNUoXnqXR8KNJuzDpjAehg6ePXu38
V4YZsIDePmp58tXgD8us+YbkU4CkhgUVC6MlN0YJp+XypKp++UB5Xx0BKmCrVCbYFEA754UBT8tz
W49pCOpoPSeF/cVSV4qan5BXudHq6EuWSky+s4WDWFAQiOdSv4rdmc6st7OHVh77kfSC8gQJxtsd
gBqsg7SGPdXnUB6BJDFAMncxIEm67luFqVITHTvt2KfBgdZHVPvXCrTv7xriMsoEHKcqVeh5hGjC
ctUSyFYQ7PUnDIGdMT0abncbdZ9sEWMiSazaL/XQ/HF58t9fq4zL5idAU6fFPj+PoBDqAn750pf6
CeL3VvGVY2R+qw2IslS/Uaq7slLfBxBcGhMoixKsZr6HqeBDUSBdG9Lg8+X3WvZHuxAPupve+0P2
Jcf7YOzuOgN5X1P1ryy196cv9BVuVZiDpJLUH99+Zh1xqTZAEwP7rWbljsEKS9yNGiId0qLQCizt
8uSeWdm8Kq/J6uaOMeZXuOvlLqRkOi7Sc38gQfKk42uaFXhexCYgMXDSTSN3oR89YFYIFbL+Qe79
cuUhzi6tCaxiWRYra7624cE1UPbgR+YocpmuhUd9fBxq5xEVVB+P6KjeZQdoQo+Xx51WznxLcaeC
xVEtIGHzptygqDhSuXgKNMhdTV3MWlqrxHoBebC+PNLZFQX0BbwjqRXjzQLuoXeLWExt6w4dghur
Am5iOfm3VL/LzAFgK5r0yIRk/he+/pfLY59ZUXiNEOgTI7Ky5oV9z0W+CXNIshsjXg4aLXv8GQL1
lwACpxbmlVB/uojfzalD8ADIiYt6fkoohnQUtD4p4gKmmtgPeAltkwqdM7Rsps4hkeSpuYZpO3dG
cDzSQmAJv08ccSjoka7gjAjdjFav+j1V5IuNxatpQCvHWzRfh1312e/jrdnDhu5Roe5Av/XIYCkP
Uq3u4LCMiwbf5n9/8h2SeTpbGg3XedEiwlYHqcIOuAL9jK6r77pObuPi1iBcb5prVbBzkw+Ig7vV
pFZBUP728PAxjwr6lLadlXU7gEZkBSdUhNeZo0Cqd24i4e8KYDaX3/HcGUIPmQREToh5Oghvh+1Z
zUIorDBTD/djUO+UDMmDARphYExcE/tTH7roPtRUpsbiXmDLFIC7vPIUZw4RADNEZ8RE006bvXxC
S7Bwa1wa6tJ/QkTjZ+l9RT7nASOm9UTwTf1VFJpw3035/crQZ+adoqPB6UXjQHtXbh1C6kIVOjVL
Hce7Dr102PabHtJVZd1iMLxFkOVbFLufJmi9m8RfswJBcVEvzdrhG+FvhOyO1xlHs7+f2EBXnu5d
4WzCHFBLAi2hOhq56dvPkwFzgvTMGgRvti0xb2ijny0X6iRCdddb+T4JFGjPaKEZKS7MAoHJy09w
5gQCLKKRk9PbAwI5u8FFKavBzBo6q0ieJXjidhHt/HHNtb6KRuXKQjhzqhMoUFcBZSoA6M9WY9G6
va5xwi493fxgGPUujvpbJVS/ShR5L7/Y2ZUvQZqI6XiFqDAbC0vlsquQHF/W6n2u+ccJ1+nJYJ8n
9G1QXeNMwjzCWvjlB1CednQtKDu38KDfOZzrcA3Bqr39tGEeZEnlkcpWhb71qar3pb4ZY1YZ9OMI
1bsacixtjcuvfWZUCYKeSiHFK/Css53W24i+K0inLBG8ucN9ojOeNMVbO16Hxv8Xt4kW/ej8jZjs
lVpHE4X/3i0ixauAMRZNj5CBd2pU9+j5Ct5N3alM9jVO0+ojPl9UTRE3+BtvC1uASjfnt2PP8m8z
7dq29OklaVhFj83nPt+PqYpfp77F4BBnR/NvhqBUu2HjwOMg3J8HDK7eaPg68WUxvcATbedW/nOL
7oOql7toV7qfmhGvdM7ayy975iKV1JEAmbGguURmW7VTy1rL04yjvMNIWdP2GsX0fLSf1LG5cSC3
45B4ZX7PxUYIN8DUnLg0FDhmrRvVTJIA69xhGWHe7Apvw3jPARqpGtDDsoa4h4yLFvyINP/hb7zt
byPP3rbXRKLkJidjSAIajp9sOnRZsahiY9MPaB2610AmZ05Cqr2sIjiidHjn50XvWVhXoAtLp6aj
itLsjaxaG2O5Dk1uCu1KXH3mJKSmbwMiAFQBZHK2T4MBaSFhTYgWA1fKHsQemE7kYt2q2VyeyNfl
OAv7KAPaMANtmw857wkFvW+kEjbRshaIh2PBvIDrNiIQFOIthKiBQAXQVeVEn+uPhtUvTEXuCwOl
Rr9st2qT/+rz8QbfMXsVDbmN6dy/3SQjKAUxCNqN3Ir8anZUt4Ya4cLIZIRS2xMQb0Cfb1zKJXCD
13BF/0a6LCckEW05UMTW/JBswzGI4wlOhA0GkrHJcRTp17BLv6rlsTdpzPrravw49iRVl7/FuS1M
t5nLgFRKApR9eydI1BaszA8IOS3jtQzdc2wEI2AGc9Jj6dYVPKvLQ567EHBv5SbU0T8wnNlCa0db
71wH5qmGk6gcgMTkGyulDzt87VHVQ4N5m0DWvDzoufc0oZ1D1VQp9c7rAjgrFQOagwzqZTeqjced
nt8he4YUs4tsWX9r8YEvD3n2qJqASlSBTP19CQs98dItDPZvjal3H0FHpM6iNBRj+k+qVyGgBtUO
SWUjt68MfW6KAWeB+6XOTqIz+6ojwiiePjo9xxROuDU4VWNqj+kYYo0oxX0eEYl1jSsdjXMHCD0U
+HLIClBsnJ+PCClZYcCgbR7sp8Iv4c5NlGnLv9FiZfmQOkA9fSUtzuse/Yi0XKwxVJeBbQZRlRoj
XoxiISv3yql/dioZiIwfiiSIw7cbBCeQLuwHNsgEFRDwRvOmQ58aALNATRxjbLBOnwftWlx6LliU
ZIH/O658O66XJ2KMFbIELTzG2RfF/G/Ozmy3bSRa109EgPNwS1GSZTt24jhO4hsiQ4fzPPPpz1dq
nL0tisc86YsOGgiQEsmqVWv4B7TEZMzQ48dJ59hkQEvzuwm6b/Yo+Ifvb93V06LRPZeBV12zz9pY
k2NbpkFd9dm9Ew/7pnXuk7i4D7sndWawwKT1/RXXDwvgD8E0W4El9D2+cH3H7dojj43pZHRExxpN
ivoRJbZTaGknGPr7xs9ftfI/pYs0r8ELiDqAqHT5suekQdm9r+ka4kdVx4ciNI9lPh+TU3YWZxnc
+ANE041a65pGIbYx0xqAw/CcrhrFmpT2qDaBICs1ZMF7qtFptjDo0HJPqz5IPtKiKjLnRqb+MphW
BGF3GtPME5OLqcuxxJp8hDzTD8gLY7zZIOCVjPUO7TkE7hT/gOrnRm22ti/gJdFYZVvAeVm8p7Cq
JjWFeORZiLqVgXw05szr5+GIQv9Hw/JUdYuIuboiU0OBq7bEGPzyywSg2R2nU0dP7oKDgjxZDpu+
JRMwsLNm8Tzaoi2sZV10zB0+DMN2LozLFRsNa57QRJkyhnmp1wg8YuNpoSaHJPCNv7kJVh8QQRYZ
1BcowuVw39a1eRj0gV54ZNx2bXdy6vy+T6tH42jkWDWZ1Uaet/p8nDDWYjQGf+fy+ep2dqwo5flq
50PtOzsVwUAhzpDPWEJsgSTXoicJJfomQvXmCqJPNzmGCsSGCUP4i0p7qoljsfmjaVSgOI/YYyGF
vnXxri0qNqcYdDNAWt4OPuaMMRpkfEEDWroaPIV15MmJjN6fvC9yx81q9ZMEDen9ELa6LO07viJj
D4LY5Ys1fMaOTciyCJTvoyr5JAF5CYfpKFjyeZK+QiwxM38jVK9eFEDZCCXMWhjyLa7deYoDA5/n
0Ys6RN6bfRz8TOfPigpjEJY65EWmHn1quUghY0j0H9Iqh4RK12meUN8vnjmv8iTOUTz3yl/DbBwG
PSAUODSNwU4mwy4ft1j5ay/ZARTCqJ7R7tW8ucxSXW11n6cFdFtL5BrxDc2dD5Ws3WbSlzGxcLT7
T+k5vSGZqoh9ZS6zR+Ab8KADYJnK1J5iFYoLKOOsgAIaph7K+Kc4TV8VG2OF9O9nyGTKb5YWx/nN
LDvJmlaaet7wDB8omdyGozpNx5BIm2LlFgfmXkcnhzxIC1CoD/Yx1Lv3N/Y1AElk6yTroAZh/1wJ
Rtk4K8lBqPH48swy2q3hZyfKbes1EQwLMtv6CxYWH6VN9vVqWkBHXNCPhFTVMqmc9LqFJgYytLAe
kgIHhXZ8qZH0RM8WPU7zNgcS7BQOxvCR8XXjsUWkX5apDph6ponaGjKoVEgM5gDox+R/zqf8o2AX
idQvwJlcKb8yz32Mw52v/R6xzuF4/p6iBj5CvbEHVq4IIrXAXp17aMvsZGpCI/FblO1Vg7FAw6Qk
y+/zAHsDJ91FzOjLaguDtZLLsyQpkRh2QZ0UP+nNrpMdtarArpBgk2+MiX/vdLnbPsR5c7PxksV1
s3jJdCOhkIgRkHwltJAGneNkNZ06vCex8k4p/mdXbyRc+oJ9gMmBOlaeibhB2sUb7/UaxkjeJZvg
RMQgiKbd4qqPHAlyVqnwlDpuZZhTAD1zx/Z2KOV/MFJ6dqbfRRScUjt8Ai31qe3Lg2//fP8FrL5p
miACFSU0Thbn2zFjZabLBfgad1oEdZz0Q9EnD7qk/Xl/odVdJIam6Gro3I2Le6LNbEUaTWJYofu9
K9GQlXsnxUYk8Rr8pU0SYFczARC+v+wyYAsYhEhv+FNgrZe3Ylorqu1PKp7FkXwU3Q0fhdAZByvd
SnYl3jjoWzP62MpUr67Ff9e1mMpbyDpdiRRlstHhuiejFtFG+0Dw5RHwDzAQ1LFoNkzkdapn6dgA
648gSYeNsbW5ltFD/ACb1gq3MiIyzjILqeUBXmSP96WJJV1TPBSorUpStEtQizLiZ/OUI/6oVCC0
EiI6tpR2+skERfD+619+9fOv4BeA3mSDXbXa6khWER1FNKMysY8DJZxyRSCOiSbscFIq41DReXl/
yauYfV4TYoxtUkpRUS2O1aDFjVPUdo8zcXQrMKsTrvdJcMdgByOoGzv+wndxLUxu3194batxP9PG
4hjJcDkug9Y81UwNVd74iJCFNofYEVAxaopQ138QYn42IlTUSsf3l12e4PPjwrxik5s00c5yn29i
5eBXSOCC2ESm17gVcoZd3jy2zc+wU7fGGuIJ3gZLsRSNCJidrHTdYlGxqNAqjMK8Uc08B2vwuCsx
l3KeBeW0UH8Xg3yXJag26fWjNjT3SbXZu13G639/AsR/hb1NJFm8ZLzr6lqbBkyofwfJcCMWrlWy
LkV+VrvPamlirat/0MKX91/yVaw+r0uLEpCLRk5vLMIX21SPcHkB7Z2gLp/gqZNWTM7Se7n9jiz5
kXHBDpMx9LYZR9T9nlbpjvpg41SvbTEqw//5FYtonah2H8bIH59J9Wc2Q4VoMWraRRF7qLufRfsE
dG7j6VffOu0JUkFy7avgjeD+VGpjPXgieiYAUYVumHA4Sc32gD3xHTMuN5TGo5zmG5tu5ZE1JpZ0
9phCXPdGZMSCh8QAtInSslu3KGNGO1fOtRvHfDZizIy1rV6QeImLXc6KAscFhAsQ2yL5mK0GO1Xs
ybx0AlQ16x+GjpoKEXHL2VvRVrhaXQ2FIVNhSSZLiw3dkfxJfsnUQYgijjgnhDqaHfl9Jb+UzhZ5
dfVlggZFz4zACAHnMkThDVCGQUBo7NTuJEqYqg32I3YgoAKQ/0Tu1K++2enfqjFyeEjnSNxtoqNM
w+lyWaWwmeFVErcACN1EMU5NofDhuo3TsRb5AVSIxrOAQJ6Vb9+mjbGktNYsm72nJ8HhTMtAQaey
otskpjA1gGoZeMJIqLZb0sats/pmkWnSGeKv8Iz8KZ6LEkf1c/D3u1chEJUW2T2ctYyHTWx4BNGW
oObK7coEg1seYQ/6d8u5q+QEUg/4b/AE6x1e8m0bPVtmd4LXJLCzzn/KKoQkGnU+an1wmxbtaJye
5MKvE0yntH5vFFhTgc+qouJjPN63+rEMcRRktBJx01sJst4kGG5xk1fWxsRq9cnf/I7FqRntMEro
Bf7Lmsjzb9r4EirBIW5fxtwb4s2xr7YWE85jBQOph6s+YJzXJOomp9SIxzvRB+wBDggod7KTFONj
IYW7NsyO+PZ5QpbKr9Mvialu7e+V+xc4N3NnIXNwjRzryyHAzo+kso2jY270e982kIg3UU2XvBmf
Yj+W9hHZNcLFFUSk7j9k0/wA+EcAe2WbcvDyIJPSwpvpSecsWCKBNCDAQfHd7GTla4RkLHbFbm5v
RY+1oyWg9MBxRENtGT3sMtCrfO56T1PanSgI0cxv7eOEEyUy+En7IRnmjZzqakQsIhYC2WCkDNQp
ySQvH3RWqwYDWm4dxpMfp4JarL6pcNeQIlxS+2d8O2nn71K08FILY0j8as0RT5NuH+JOHdQf7Hr2
IClt7PqrTsj5Z8FQJZsGBgt+7PJn2VkGLjIy8G7oIBbYp0p97OI7ve/dsoS6SkUjvwpGo9BEej8F
WDtw2v+uvORDywUm6WZEciumpoLkXgX/+NHPUH0NaPBJ9Wb9spJy8AEYfTvM6I2rWzjMlQjZl5H6
Bb8XbbgTumPdQPk07J02fPKnr2i9uF22RZ9cu4/pNelCLskUbKHLV6ynQTTU2PN5YQeCG0ktAfKI
SKlqv31SEv/w/ntdXc7UUWjiRIs66XI5v4tHdRjbnoaisdOE9xeya46KF23qlt1WP3x1NSi/BvhO
Uvkldhk/pUztkPL0sjg8SjjTzxh1oT8FmpfkQ3Ge3n+4tZMr9ioYWvHHMlxYU1WouMSyXXumzxBv
xSxjar9DGHAleBOBgbpgudV/Xz0lgP9FmCJIEjcu32ncNbVkDEoP1usQaM8+wifhbyc0KHMlDJJ2
KOwdZf04Ns4GtGA1ATGY30G2gVZ9NW/ofKdGgY7zOcj03RX9Jsb1QXQb5ti/117Hpvb0Vt9V9paI
wMrxJC2nXwaoE9FreQFLIr/RtbxBCTBQczcxcLZGGLaRsYyeFLdt9FvBAHj/467sJb4pTXBKAiGx
La7MN3WnXbWRrVbQbA0FbwiYQ2qNxW97n2B16Otbd9/KVgKVzM0LvgzQ6jIg54E+Nm1udF4uMYQL
AYaL9CI2d0InSzsyLNt1SrrxiKuLomtDwYWuCkn65SNaXZJNDmgv74NltXs1olmCslFAKV+PKBNK
1eH3++90bQMxEjvPMhjI0Um4XLG2+nkks+nBFJ1686fA4IZcJRqe4Ib2HMvPnTUcQXv9l2UBezFG
Afh/FWz9QO81LFN7enJEIKbgAtSA8fb9GH+V0juGVa4YPVrmX/f2udHQe2SApNhwha70TZ3YbqXW
JiIp6oyHdeHWvqcO/ZH2wWmK722ncZ3vbV8d22QL/b8WJ6g7hOw9t7x8FXtRjrbnXObzCuUakcz2
iUFZ8tWRsj0Me7hpI5XmcwyKEHXSvw/8Oo0U2qGWCthridSUWm1Uaz0hFNfJXtHyW27YO8SUexWI
TLIl0rO6sei+2vAcBFNyea3ZSeDEY1hSn8AoLgPHswMg1DCilPkxTn7DtFCi6TgPm/xmsWMX1bSY
2FvixjEE3/hyRxsT3oZwfGHjF9LeCXDbmIWTRnQLtMFlZi/0vIUQoAhSFipu/2Fng8EFBwX4iudf
3AX0LEZTqmt2tob9GjdeNID4IoE3wq9gTJDcM1CMDPaQJbcgJSI6XD35m6VFzH4TINXc5IUDSfWE
UGhYtzvH/j50hWs0yCq31S0+yCYoO5xoOzIcrbvT4extPL7IVq5/A7NoXEZWRMQnp6sqXc/YZchR
mUgEFHiC9dFBR0RbjyJwPV6Y3XblAG7VvDUr+0tX4IFUbA1q1yKpENJG9YNWPJ3Ky3ehwMfqS73A
wzvuPxVWf7CpG8fpxnZmbBqz+6jCdEIqtx5/JYkE504nAHo9XbtlgTxqWpLmTtshBYgh6S7CPDUd
/xRN7ukOZiscezlsT3OyFcZXCjW2Os1/QwgX0Pq4fFygTQk4tQ7fvs64aTWYDBBIK/NzEJg3UeS2
7Pkfmdnuxia9yeStjvDaYb9YfrHztLZQqtjEVmdKsPkqAUfD63CA4Mn1wRkep45LrGvcCtTa3+83
VhaTJNEf1pYInaR0rHJoaJhFAA/KHLInF+UMeaPaC1G0KEGnVZIOgNb2Ufk8fM6kT9K8xQoXm2mx
6WFTULWRnTD0OfOz3xy8NMLiro79zhvjH7b9J8SrPctoSGxGF/EerxZShUQ6XRiGiIv3bEeDnDjS
2HkSn1mIw/t+dNsg0KRaoSsOlcEx23jDa1tLgb2kgl3mNC1R2VJey2QkcY8TV7g3RsMV0jIwwG/6
yX4evo073OXcHCc6TGrJ3z5vLL9yopBc0ajDqVmcK2MeO0HbN005yIk0YNX+GEzOU1E0MJwrxKnQ
h7Zr/kfSpt1gbi6+EkUAuJAtQHCgLF/WEzXCamnSs3jVh9/Cpj90Uvx9jPJPVuU8CRGLFttP7FNd
Wco/+k57l2XOvVJbbjArtKsNPC3au9DR653WPSHatxVurlNienCQTCAjiIruaj9UgT70NcaDJp/B
1ncY7u6SJjziq/7UhaE768bnvs1ffR+yi2l/xsqIv/tVpvNDG0gvIvwyYtkoSq43KWmzEFtiRAS3
b1nzyVC9s1FTG68uvncEgSEcDigSBdmraiW49SZbMWB1QbCj4FREU3JJkRiwnawdZWyE/EGkfLc+
9/jLC2SjkX/q1Z2QqCP58GYXrL3LDBgFLDEQ7t0YF8EAKAX348au1a8Oqigd/vcnLa8fxtmRPwyN
VzY6LF3T1dWO2hf5gcpwbfytsqY6Ufo/BRhNmN/iEEUQQA2pmd1s/JLr8wNoWDTDuQMY2V0BCpNZ
Kc1WqRHDMNwY+eqmxEs251c0aK5ESPoU5anxoz1B9LCx9nUqJtbWwLiKYob/Lm+lNp9NqW3V2sOg
2JA/dj1Gfp5iH+pIITdAXC28z6N/JGeLJn59bFGgppdD4glN/aqBF4D+1tMZM0/HwS8XOdK6oDtW
8/z9YyUcgwJKueHTxtNeb0NWZVzHdcTY4cpbDQyYqTR6Vnt29K+3WpuBdAUWPmiHRLsx/Nm1dLx4
2AX/l3QwIOigOc3O7gnnFUSEINxr7db1tIINoD0gaOwAt0BdLiGQuizBV/OD2pNIPquMZnI4nG2T
xj64FYWPSVgX61pFcnOe0ljfN17O9YGggAFNBc2aMHU1l59ayZjUyIF1C6wrauFZ3MbIlBSv4qdk
yF70SoLkjOH6dPJFniSgXVK+qZN2nSMbwFyxnyMwkZwbi0TJSep2aCqt9mKZsWrzXKc/ELxmwFq5
rRAFD9yWkPU5Tva6853d8/5ruI7XrE5EFFIRBIglskmVu9QvE7v2QhNgGY1N1ETH+sHScjcCKvH+
YmfcwWW2wGrIgHOBAekCbnR5/FI5Ccopihq2fn3mYxQ6kyjQa3YwHVtcsxzlVvpQB7Q1atS00xvF
Su/RUd8KhtfpkQE5UYAUaMox41z8DtuY9KKY4B++hsn8UYJnWyCpUFsAm1HsFE5DAkXgwI8SKYyF
hnPvS/s+ZZjVeX82XopoTC1eCr+C/pFArOJ2s9gAdm5kiZ8ElafR0QaK7DYPOJBj8vNiB/9YZeIW
VeWmVIvlKegQ0e9c1Y03TT+ukypeyZtfIWLJm4xx6CXu34n6o+nupzQBofvaT0/szM81krr5pxp/
4V4yPEmPvaxvNrbhSnwU1DcAHNitoEghDuub1afcV+ZesUoo1vVOtHz0EGcuxmhZhOU1ms4kfAdf
/fL+q19dVWeIZyI7RUdNvJM3q2ZTEOdFa5ReGB3TEaUdPr4QAROOPjUERwnJ2trcmOav4Chot9DY
YkExx1rCkuyyl8AnEPts61t1E/yMEi8Kb51+cqO6RHjs91TeJPNTgulYp1gbL3rtCIIGoxXBfQQT
eVmecP8YOG2X3L42CDDqkvHZ0HGZz11RD04N07sSm5P0dWAQP5nIvQolc4q291/96ltgrwP6Iwpf
3wADoPEIo+n6DKQRQ7y23+XcwvBOdkI9WIDExAUpBnnoyHslGplxvdUoP3cTl4cPfg2DJJ0b6Uog
Spg8m84Y1V6h6Fh43ZYAWAAy5x/L+NGCXW/6N9bwq0gkF5wmarQvSdLssumhfTWl3aBZbhU9l+kI
8GXrS61c3qTSwt8D1C9BSqRRbzbnqGepZEOh9hwGE838qh5nW2HM+UraWqOAtvE9Vi4CkSAKQiB5
ClfR5XKM0KWhVIrKG/rqMXFmxhMy0OK0tn6qk/5rng3MHP+9o0WOkHETNWpOuTHupcS6z4qJpMqn
azIoWz9tJWE8k5t5h5QWVBWXPy2321LORpyZa20+DgNukpxR0fiWIhqmReDqLSSc3h3MLS75lY4Z
ZCQxBEU7DHisMKG7XFrpKmse1bmis9+683NcQOAruQno0k7IuYnCc9SFrFy8c+hoiM0aN+jrhcEp
L582PtHKexBtWpEnAHag/r38MaMzgbSszNLDNn4/pJ/nZnRTRb219emhC+jtgT6KqvzeNLYIo1c8
Kd6DmDigzyxUE65oR3UxYQnVEp9VK/XgI6MIeZvihBRigAHUQJimyhjTYjHiCfAOje6dVYCrGZ80
M9mbJJkWWtXdTykwvSzt7+pqcOkebQWVlXudiCJ4UaSUQhf98g2R3jYqRLnScyC7MONytWZwwwBE
gP2x7aT9pON8IxWeHD30Zn2aJgjzEY1QPEJjJkaTrm11QFeyzItfJK6gN6fYjEZ0wSebKwZGr0Pv
B8sSO73NnVeT6qeFRiUCnnhXHOvJfG1IPpXiv+xjSEDgBcFzUXYv93Etx5nmR9zubf1tLj9JWJ33
r0IDryGSjH27EztZfDUBxa2kFGsc8qCQNoayVYKtfSO6UkicsI+BKi2OlDz4WRLLYeW1esKt63yp
SXrjNH8oukc8aE7yGH0Vv2TqjV0XvQocje3nZysDwbkMNvvj4tgsrgAos9zFBFqy06WRxGREQzgX
CWccgeA22mU2LJZU9ZmDHBGGQ/YbOV3zT286kVviTLNRpa3EebrzVGeEXsqQZTerI/1WhpRTLRSE
e11nJGy4FVQPpG73eqJ54SZPau3y5WJBno62sA4BUtQkb3Zlo5umNGtaeXY8dqwfVtDsBGR3wCiq
rM2dXaZoLNwPYXGwlerE29zV9QZZeQVgAgedFgBIYUzXr2Jrn801GqRO4ZWyyQDiGHaxV7nTTCgF
fteYzzUMG4YCu8QkLdO7vQAQC40HP8Z0MvpdZt1J8dut22blxPKzBOMEV5Nrrd2G2SbE04ATm7en
1vpCt/EWgX18TrgNHbp7dCnaMvLG7kuvq2faE/Mcdzvorn0lgbthUwoEwRVjvkYpZpSSuvQwQd1p
bbuTrOzYHKc6uSn0dl92TyVQmxxXrwRLqYhZ+5YH+Vqdzk9gPMlmweNMW2wUdS5Gkv209HS1d+s8
uxGZ2oxJ7VghDgXHzIwk6lLpENXdg7BbLiEyvH/trcQL2pywMMnTxTxB/P2bveoUtDvLPCo9uRBI
lO7sSz9KzU6dtjBuK0fxYqlFoqEVveVbKUs53dc6CD4IwI2QP3aGYJ8HBMT5698+Gx4OTD45BkAK
6YldPluidtYEdbPwRBtM0EBVRTqgIo653sZpu36LYiUR/6EOC6DN5UpRr8tZbxnF2aYCcKaY/8H2
3knx1gFaXemsuk4xB+VkuWWkMkmKtiu8nCASqurtNIP7pzuvD1vNi5UpD08lOkjMtxDNWpp0pnqp
p00+Fd6Atib5WDMGR9tIb0vgaD6XhhjoMst3C0ty3/9ym0svtqU5RkjOdEPhNU19ZvDOBc33Gnyc
/MMYdbfRUrdQnF1AyNhYWmzDywuLp4bRInzJcN8yFm+4Ko1Y6auywHG8ag7tRLvKqtxsBM58Z8XO
XrEfhvaY1P2DgRm6wDXZUXaTZXQbcZLcuL5WQgTzTAHb5g4Dor50cpAl8E0DBq0eYI12RFe6ze6l
6NihSi4qSr2UvNRAVkXAqyqMqzfHQaJZs3wdNJMFUg06AcfpcmsnRdrafudziMbPDs3rauLEcoPE
ybMepUBhGQ5BTyyJVkO3pd6yttvxvxJXqdiGS1COEepFmaFJ7dUJJ1gnJaZOpZvoyhywje8uvuvy
QUGtkzgJsDzj/MWDJqEzqKAx0bOmXGbXS82t4DM1GH/TlRGJpI/ic60QreydQkU0xhtggqvHVTXw
gNRhggFDeboIIxNXAKQqoDhJH+xDXrJoHDDCVygA3n/aq66YWAkBAOwxYMlryxadmVpdocVm7jWG
fMSa5KMe4O2jbkEUrlpALCPUUkCFKOgMLdsh8siwbsxYZhyZVYb5KTLtXYpyVS879wIUU6EdpsVb
mMfrwlKsSx8IlU9cxa/u9qEJyrBqrNzLJP3W3Bdlw4S420WmtA9JvSXa7iqOPlUa75Bhuh3C7o4M
fh+qHU7cW9Pyq3tP/BhY88hxgr9En+dyY0khNDJTknIvDz46sMRygnWQoyLuZtmn/48Ua+3bvl1v
ce31GYVK4Pg8fPOEAqZrczxBTHiVPx3lhKfmqFpN6zrZ/lzXisFYGO2dZK8VG9vsOsni2Wl/g46A
P8AuWNz5lVYUCK4Sx41Yd4UZS56zutbGn5RpLvAvS2+sKb2ZU6ghZa98nPrwLpXRyy/iLfHRtcNl
ENNpxLLv2RmXn6GO65x2FDdnTMXa5NFe2NiGnPW+0Dcee2OpZdsf7Muko6JbsLVx6WjiXccASvS6
4818QFlfixEUisE0UpYFTpUj7hQ3dUHvAH24DDMYNlab5z/kCUEEPf8cJdUTgQUrW+0ltVp7539L
pulbBrp/DqWdZYYb/f+rC1R8c1xZ6RQIYJS9uDFCxXeMOefKkiVjJ6BJXRd/nzrr91xgrY7F0/uh
bH2PMfUQnU6hM7JYrwubPO76mEtC5Zh30b5sUUjGoQ1Ng33FxTEUdLnZe47zOe+CfW+iL7QFH72+
qHlqBLjo3oD0I91cXB8RBBzTN0kbJOlVMK38+tCMsyuiuI3QkImakp/lbmDcGyPyCsrnjbdw1b5C
xo3hK9QkNH+vPUybJCoMbCoLMMjdqUSJZGws352LGBCe/6D7jx1DsNrXvCCcX95f+7rNC64SCRu0
qliccajYo2+KCJUxilT0fuY19S9cY2hdktmDlpiC4aBK/SEWXCG5O6SQlARDimYM0Pu9oDLmfQca
jGkQB5Hu101fvWaB6RbDP+//xmss5vk3onkHfFpszMUMJKFBPeYYAniixSmkxGUHpiF4EqmhEy/p
O2HmKni7upFgebMVEtb2B1rmiO4J+Ks4H5fvKJ2Lym5a3tEYfcEayhVNTmH9Fs/dIYHdoCK+h/r4
MfDDo2x/kurs8P4bEMfgIr/hBTAEIoukUiEIapc/oA2TKSkNix+gVTtmkp90rBM17JveX2b1Qd+u
s3jR6hQFcivWocdQzgNKTZBqBsYLg0/TMNk1Dh7ZkeukBHnRblC27tvVTy1aH4xATXyplyREDcRD
GJY6cxbGe9W+SPeddmjR+Wtt0jmayWH2ezBn18y2nIRXgjGTLijSEEl5zUsUYtUaem/gqUddqxzk
IbxJE8NryUPyOtnofa5kFczX0VcWCppMFRZnDvXpySQkEdcj+VG07AM6J1RoHHeue9oZUb6x4vmy
Xu4gm26SgL6hAaQuvuzsz5MVVljpqFWxQ1iYrmuys3qEadBWjIG+qrRWxZxZV/AsDnwaJ9GtgJSD
ehYj/khHaFzfqNdWUkzew//+qEX0n/WwoABiu/l0kZqx2zXTc8iRHvGFOcNOka93qo1Fr+tTDtPb
VRdvX0vKzJjFqyjk3DVsAEeU4/NXJfuW+JMLB9aN59K12w2t4fV1ySTR6KFjdIXuSfJEwRYYyYFK
fs0V48akBBV0AX3AFJbBhK+/9HYI52ULU7Ia4+G7ILlI8x9Ex+I9m7XemYHEyjMz9IAXnGORjSGC
Ty7tKLCKCeLt0O6sCbUemWKiVnZtfDKhVJ3LJnjAfajfGEAfmqhHgJWuOIOL94PPlRe6Lb7Lm1+5
+C6q3saJrknC9PAHU71CvlFHlS4BemoROAiGSL6heu1JnQo3S2Rmni+7YAyRGfL3viUJ8Ooo/Smy
O7FnBU95jjeyo7WEjZ+oo1ZBj5gZsTjYby7LcoL22BlR7pXCxo2XOYOWtRP1g4kJqCinI5AqXZp6
AigkvF4EgmkaOVkaJ48BUR5JG3Xn/+O1CWlLegzMixevLdMznO3sJPfsLxhsH3WTsQXQy4GMEiSV
+IHiaMtaf8DMS/YrL4X/N8tc12Z4pLHoCo5eUJm72niojOR7a9OsHGR/r7YbJ0/8kssYZGH+xO7H
8Ee0BRYxSC61ykpMLSLVuKe97Ol6cdC137qzRc25jq8shMg1dCdFKLUvPlMl5eOIC2zkWamMLG/n
yTjuhTG6mDVDg3k3+NbG5l3ZGUKanvERrRaebkm+NGLT7piUYOJjZh8iYHuRanp9WB2Daopc3/Jf
4lJ/sKPuc1LnnxzaIW0+3MhVuJOep1zB92eLzrcS8kXjD4sbmiKozCxJJGrehGOYZPwki2HeJO+T
MjxOc/li9/qndJRuTDm5SUPkmhDaUVS3Ueoffhh8DlT5V6C6/kSLzt7KtVc+De0E1Dm49sAZLSe1
FZI7xaANEXzdyA2xC+zkbKeMT23Veka216WtBVe/jMC4UsTyecCeX57ZrrfGLu7jyCO4wPib3czG
YZO+H5ZfZgyaKPZpcYTHHpxTaxl7XbRHTaP/DYKcxkegHZTggzX0W7nWdU6H8qCBArwQJUC+dRGU
O0oJSTWkENmM8lZu9K+xIv/qq69tkO+LuH2OquogZ8UtzqfBNPwDHve7gzISpge/kAp+P/auvSRh
3ihMHAWiYomKBwnUoPhJOSnP7Mywfsik5siGbt0Mg+Ow3Omlzb2YJDtT+fqliovTrMay28RMG0I7
P1I4bgFDVwIb1CfEtWnAIHVJL2jx4ZiwDOgHIx9a9KdURmNWqPdV6tc6QcilTQLOdlYDGm1VN5zu
9X7+pjvY0RRKvpfi7jTU/mOjnxrNfjEpp2sZMLWkUVfDfqDnmaignbcA+CvbG3w3BGzh1QwwYPFR
+14e5T6w+c2ldt/hcd9X85dJ8W8HFUB6pP2qJutWybQ/jh5+Sqv0RvuEdOddW+cM46ffbVOnu2Ia
QphuxnHjG69sOH4bACeIfBQz5yzhzeUVdW2bJYgjeL2v3BeR+uGpktWHJBi/QFL5qjlQn1CDwmvN
U0e8F+Loe6afBrn6B+nkrdb4VWea/p6QJEJQl9EZ6LbLb5sigxlJDbJxc+p8iZrwCYXOF2GQ1jSP
Vq3dy3GKiD5ifrL/JKBWG69C/POLm+i8r8DUAXG9SsBVI3XkvIxxQpAzD1EiJJGYMKvYXjA8TKI/
Fso5UcitqcSHqQqoe5L72m5/dka4xdq/rv15E3QRLYO6gwJk0fGjuQqDpA2QrUU1AR3n+95uT40Z
PsVz/lHWaQE44YMd0nnLJ+ll4z2If/zqPTjMiATGlQRiUVcGQKlkJhSo9yEPZWERLxCnjYo7RNId
yMRCzDim+jkyjrmmbXyElaMC6lsHXyhcXa6m+1huxqaUWT18YKq6IL2fi8F1coxU4mk/QERsNi3i
V6pLKnj6CLDp6enqyz4iXe5SLlCO90aaBkIXJcnxgsQAWg0mt3LgsVoH0c1gV95k0sYDr1TXrA5A
SSS5FvY6i7Sk0zPzXzdXB4cV1/bLGpaD1bt9h5hvN2FU1plI7eJNocjVDzkTYhE58/9pIxJcl12i
j4GnOb0mgTZZBNa+iUfJyMzBs/3iI1CXT0PYerKf7wO7vlXpvgHzBPBv1Bu3zDVWilPP4IJxgoC4
UOJenno6OFotS/ZwBjrNNilmUuzL7ENCVzfAogNEy58mjD6rHVmp6Ty1M2qmBsObsP0nL9WdFKS7
vFEjjkKPP2z8UqX9T0MbH4So1vtHY213OtgTCplJIRe0COSKVHWzLTn4GtfURESHIYpvewQlUoxW
0fU04mQjJl63Xnk5b1Zc5CnAUbQa2AUyWjoAXzpvHasG5i8bULhIx//6+bg7AXLQToNkvGz7ma0p
jVGG0GKM22Gh6reFjn9m5sLxPiqmc68Ti99fcW37n5HlTLQpVq5chds4mwelRbczaH5qiCH1icLV
HkHv7G+zVyUg7UrVR6ss7nq9eGJu9uf9HyBe4CLYAeNmNIxqCy4LsvgAb+4/W4LPreYoas5FdEtu
dhcYgHes8ia1isP7S63sHopEkFMwvsAULyf9WZU3czqhDG4V8U4oLuAZte9MyUvq6iPOA3W0hRpe
qfEh0OKWRu5Gl5Bc9/LpZHWcw37k7TowllJGQlZ1yhM73/UBmo6osiuBcVMUP4MkaUkxpJcRabYd
zi0uO9wd6fbOJQ4ekanRWu1cP9ONfV0ErRvY//z9y0Gwh0REtFSvBnxhPnUlyi6DZ2FtwUa5UXrt
Q0XrIWiSW4tee+b8tRmlmN6R/lOYoSigXg2Ig97JJMkk8pT6fKRkvq9a/bYcEzfx00OobylBrwwx
WQ9ojii8WHLJLA/lFovfvCfB0F7y2Drkansa1PagoQxVTP1DdDKGL2a2K3J5l+JrrUiyO0UU3jDQ
N6Lu2qV3JlbTORein0v/lra0ZfSu0xFp5hgd6uIh1V6aIP002icsKUCnqvtKt46O1P7EWObva36y
G7JN89zsXBIJMJwygsIiwyiU+FbIcswSfr31SW+2iBJnLcvl+T7rUYPLIvu2FkPCcuyjohFSxFaS
f3Sq8a429X1t119Es0Oy+4PqxE+xEt1oY3hSi/5D2QaPBjesnhyKtHi2Gv+hgYDWxr9LOd1AGa1E
dzYeYtn//jh7cecC7Qzz3B+Q0h2ifWh3Bz+KQNVKIOZR8M/jjbRSXE/Ld2ELB0Fki0mwl7zOsijo
U1VozWRSfMaL+pa+g3S+0XxaC6m0O8BcICILZWiR0cR1WlbNiGQgXbfJ0pnFtMxLgWAwnn0/aGyt
tPi4yDeEWdySLQquqGCBOSYuygbS1sbGq1uL3W+eaTkATgJqgqFkpb6Aj46i2KAgyqv1gDnorMHJ
n1Buff/hVsagOFeIRpUov+HdLYK3npVMJhO02wR+RXTwCjXeGUp3iFXnWMEhsP+M01lfMp8A0XA3
V1syL6s7hv6IkOKlvbnURRoicjYnRo5JROAASPqodPttN6m1cwCg9X+WWeyYrivyFu9lGOr0nbvw
ny55AQ9FD/UQbQ6TVvJcoS0CtRR1UgDVizNXZ0HYtxZ6OWLGIcD4FkOjtJIOkvahbSfmuT6iI3+v
h8pdQ9KIdo0Cn/aKO+V0aAyMPao1Udbf6ZjHirfZTd2dFuWvUtR6TpD/H87Oa8dxo2vXV0SAOZxS
VOhW5+nuCSfEzLSHOWde/X6q9w94RAki/MGwgYENl1hh1aq13rCRev1W7e3XlY10YXqBjhP/AErw
1zILgALv135k8slCVAIuAU1KQXHtU+wyuzd0kl7i8k+dpM+NM3zNLL2DpuMO0fiPJE1HKlLvoZ58
C1V75e1zYSlIM6kuCSgccv3ieP+Ve6FzbVX5yIM7pcGWO9OzLd2lyC5UsfGK7bYV+25T9St3z/mW
FuBpUmoFuQne14uEL/E7qjAxIlSq0+90610l1k/5f+8b0kyCrca7EMYaOiann2bE8uhLut4Bd3zp
hhenRXZQ/proKx2885VlGJCw7Cfxfl2W+SdJA+2rKp0HIsFtpNoti9+0YsvxvirXPulCq0qUAYk5
pnimAmo7/abCVsrBnitUsqf4QU5r8sPubnR8RA0/OovCWeG4bfSuAty4voHPwzwDU7lHHIBSLYpl
pwPnmlWNfo8gUFf6rikBs5odV0936Wp58cJ8Cldyh9SEYZRlT7+XczXoVcRICuUmHn0Agd+a4pnG
WJ1lK/vw/EbBrAdJVOCBou23xOLWRQ42fHZ4YycObJ8PLcMoe5BcuztEWYVt1prSyqUBcQNHYIHK
CtCSxWmjwK42c8KAY/LDDh5H83sQehAVhb9N/H59xS7tFRVxYj7rk34lLyBymjPrGD/ZLRrF337U
/rPTfWTtbZLsKtxTkWTrvl8f8DyUsCGpWhDRIYUgw3m6RUIpJfUGDOXp1Uc0vnRIVcl4BfgHP4cX
Hv5p/JUk58JOEUQDcRA08bASP+iv2BUbfZtmZoBUU9zQmUfYfBRYJX+vzTewUa9/3YVUAO0FdPmp
0lo6SfPi6FWT5JRljfSXgq9x7iT73IyQUq8PZsajLt75IxV3w9jOhn3Mou5hvO/1p//lN0C4JqsT
aNZlrGkz2c7UABmZMHoZ2rt+9PdhJu+tyN8baubOTrKTS2snT8mxdunhqGsAiQthAMolfUJRpUKJ
YLGBdYk6ZB3HnVfnuVulv9ryPaxeZnqa17/00tKKzcQ9weuIXtnp0uZ6rSmVP6M8VduboMluau1N
MZNdlhe7ovlyfbALDxSgiywqyBbqj2cwM3/Mo9HINBRqamujQhUMlOfRH925eTarp2zWUNj+XtgU
JYLvMI/zOdsO+bBV7d8qKzAcBue7rkYrEffTs/r0qYAMJtFWSC1wpJaVoDpKDDPXI+6v+DbvFVcJ
niBKYAfxOvjvjXoHVMVNNXTsD337Ng8/AmnXVd/84h6btU5+Lrvn977I3HHcmdleLltXix70afV1
d94xYPK4HFA2ElT4ZTKXDEbeJXjSeaPxoRTDC+yQXRZ82Il19J0ROdTmOENWluz3iYLh9ZW7EE9P
xl5skyGYmlKZuCvSXHRN273VN7TR35S23I0QUoJ0DaRyeUSkUaki0cde0tB8ay6rzqdzjdGrW9PU
oszgRgXytv2d0WD9Xsgr++DyiIB9UR9BomuZ/2u1bvcO/FVPD4c9+3Du3jC/3ffoOGeof/jjP9fn
9EIYZ07/HW8R56Y4rhuzRgVtTglovbbB8w4k4YxcdLwtPkIaEGP+8/qYl+4qqt74gKI+pJBJLUJ5
S24+w9jlVlKxPdN+ZaV2I/vJxqh/S5q2G8ytIc9gXNTDysCXdq8mXgRCR1PAfU8DjZ7CUJAQs/RU
Ml0ZpNNYyjDE/qQD4IASPay0py9NJE0tzDzXijCX1lb7LHuKx90ZtE1t0iamms3oZeya6XuuvIXO
V9C2bfoQa2t790Lxi4hC3RPuC7pKgD1OPzave9vK1bzz+vLRQbJkoAbRKD9CbZsWN9m493M+1gw3
av+tptmw15KHSbtZmfFL+4u1Rv4e3VDy2MWMD4kWyxBQOs8an2pV2URNhEEytLz3RPVx7NI9uXwx
TTS5ezf1ZfGDIAopqKOVrnmwu9oNIPJl08q2v3SzoZBG54XfRoN4MTcptqmBX5ItRcqreAAlcUdL
XQFWu6aMfqHuxzJgjAb/hyeXsqwBKaEU5D2dVoxof0d/BJsARfA4gUBK0Z++YtF6mfwyDitv0AuV
aDEubGEe+VR4P6/Bv/IlJ1KbaAy4vMN+0xXYcBI8IDod1OEmN2+7791vA5hdsZfkH1RCi2hHOuW8
OgAN5NvQ9NaenudsWmANXBggtsjyyff10+0oQRqS0BntPDU7joGHvHRXzLgPhHdpLh8i60mFGtU4
v0xn3vWwnFP72CDN5mMRiChpubNX0RZixLMrlxqlAoWVF/Hy7dHyvtIRFyK9Eb3lQbszx+puJA7i
6ta4eZzdyPJDoLzV4GRiI3NjKbtN09Q1Z2flZruYbrI3xLsVyRP0k08npwlVM+XJwuQEKE4GjScH
A324lyTM3LxoXKyaPUNKNjZ3UKfUrnZbBitH4iwJo0qJnjGXnBC85dV5+hPwW6cxlE2tZ+s6uAfG
zTmKerKR6RCsvKLPv1cMhpgTtQhOIW4np4NNQdsEFXpjXh56EkU05avT/FP5t87kKum2AZsWuhbW
0DqtMHllsj/v0JN1XwyunQ6uYi4fYELClyq3XfT8aiWuIHjX3hB+ma37OdxQst3UzLa0Q4Egku8H
e1umrpY+y/ZmPkxqjNfs9zYeNlbgWioPLB/d2mKT/1KTcBPZMQxH5QC5Y6eGT+X8WLWvifPcyanb
6Wg3V6rbF6+ylrk4dWwwcd7kYbrR5nKjTM9Ktg2sbWp/1zvZrUi1DTQQB80NsJrDTqByzXAH4Tvo
PzCyco3EQvkJNR63i+kdHtrssQEddD2In8Vw5ovgJQjnMJHOyhC4CmRSlLctlhZvggklVILzyQNL
QKscbQgCSGZur4953qaEbMwdTaOe5ATGwWKHpJLUxbGEHKCoUAq0vxBdAqHhluA3qZcVyY8YMZMp
+B4aKw+vC99Lb4ovpjeOhqazGDrPEmdyCvtTHFHRAsH0150/kqa71oaeRZeswZVEBXSxIU8GXGxI
Oa95uEdO4xVc0REMcrPFDg2KcM6fAwlHC44Flt5ChG9lms9ioJhmNEJFvYfrWV4UZ500yLmg+NbS
iFwrOGaF6SJMuxGAbKEtJ6t/UibfMFNPGVDhE8JT47Ct1hKFi3P+1+9Y5Pa1PJZOofE7/BlYLyae
GlJv5dBvJxlxIWnE13T2ypWQ94ldW048IBCR2Ts8u5Yxb2o0ucojs/X66nvbfKmdQ5u8+ulm0r9I
9t7u/unJC3nWxG3kGfvGd/1qq4y7pNoD0xYEMWutSHX+DmRBKKoIYC41I27KRXByytlBbYOi0bhT
6oNlHZzpaNbIXHwrD9LM89BNAhcqJBXzrPU0+6GWvSJy7a+FdmfsrQFxqk31YQwbx3/R0pvr++Xz
fXc2Y//+vM/U/q+soqjxMOgjyj5x6FXz1sh2+KzVT3G6qR/rCV2O3VhtY5tzeZfdyWBoGp0Te5yL
w5zf3OWNm2guau6tvA0VEACbAwAAZ3hWrJX48QmrPfuhxCp0A4FVwZ88nccsjlN/VphHZdK3NrMW
IhYFY+YdL8WPOIBzb4/ZjSNjAWgpHv3J7TioN6nTFVBt6m/I3bnYm7id/6eOk/1cfkVXa1v1pNCG
9JiYfwwZooJ1SGmjmvdlVNHD9yLZPthDcTBSVOlRzCPFxvJAdXa5nx8AEN1YxjM5wEZSf7T9TC/k
G1qKTfmWVPpTJMs74G4J1qZRlx5aSfmJ6anQtleFS+F7nHjVZB7D7i3OX03zJg4pABj3erZHu91N
pLtQqrYduHdffgrkP532FLGRwXckWGmn4kOq24KMv7Dmt7BIdqlW32gpQB6El7mQrm8T81JYUT6z
T6AXlAoWIdRw/GAcC5UrQ/zKXfMzOFbPxrAr0YbidjzG3WEG6wuVTj0oJrA2OjPbYdzoARIvGxgZ
lXqrNBune7rB/USOEzdU0LfKP9jgW8PYRWSz9Q2nT3tW7tsf2W5qiU1bh+v5j3nn30nSAxyeeNzU
OjooHsUe1diX8bFsH317hzJa+qI8VDvnKSxBGXfvcNX7eL8yCWfvPXGUAXyT2Qp84/Ks6JU0BFql
t97UFdv8W5c/2Wgl/goepe8Np6SzsFT96VNZGtlUz5l9VOobRd/q6aECC9I9WO2NYb6HxbfU2VVR
C7dt0zSePpZuSfO62kv5dgrUTZ1TH2iBcNw44aMKVXtWPPKZWd/BmMYg4T00dlajuQjmBl/AlhiP
VvwxDMe8ewicTfaWld9VZ9gkSrWrggfDx64qIQTSCgKx8qj5+xHVPzUIvKL7AMB4FwVr7YZLEwU6
AyAqUsS8yxd1xklWC99WB7JByFhU5DiSwVaYELh58wMM8cqld2k42mDk2vSjKLctXiJJpimxZOWU
rsNxy+VedOZBWBwk1h8tpi+WrIHfjQv3O2gnaG20v2hKLrJ7p09CaZDT1ish803lDyHXIpRur++3
tVEWEW/Ev6Oi80h5IST66M7dPP6YlHotWTl7OrOryYzgqVLBOH/RZ2j0BWUqoIrdWwn734H7MxNG
R0rTSjIes/nVCR57QUDnGlcmSEvj8ADIY6vXPOTatY75pUyRei4ZIiIXsFqWit4OFNnYyBHP5nlL
cBlU+1ZCBTW3f6Xxt7BXPR6Vga94laNs/Pb5+qSf17LQfuCaoTEhWCfEutN7xidpNsNY4zE/VK7I
3QRKURDzVf+PD0giDZFVA05Q1F+uj3whY6KwApQc400EepabqhucrI9jKqB2RBqMyKCKvkyi5RsT
cmrx4XhGt9bJvfixNJk4OawyFbzFFkumLiOPihuoQ9i5hm+CFSb8QkSuKrQORR2JI4D9WruyuS+t
MpUDivYEVNmg1Xs6z5FdzDIOAXxu8rU0PlLJnZo3Mc9W/Cq3j3YIq0sCQ4mzmpSsVWUvvI0/QboA
Q1AIOHPAMSfDHKl8I0Ls+G7SP6aifINCoNH/MKxq7VMvPAeg3VK6wSHzU/z59FNLlJ/tJIYAEAO9
t+rsoFY7Q5mxhX4UBLumQUXRgp2K/ur1LXVpfYXJD6knrgV0SxdZeJpYztA5Vu2hNLUx+x9CFd4S
GPDwnWDyqZSj/BBCOSvjinRgkaydjLtIF/AiVjsYk7zAkZof6o9Wv1OGvWP8wHrV9Wc8c5n3KNsI
Hl+AVcT14S8ETiFtRf+JeEa/ffEGagelHgpKjfSgzZt20g/l8N0fo7WPFDt0+ZFoIfGY1gXPaEkE
y5MoJ4q0RAr9fepeDEqNCS/YMM69Xu92eP/sTOST1fZRaIvnQbBrR9s15ZfrX3uh9gIQgzNE75ZX
JyXJ0+2VShBTlAk9P5OyQow8j466pFF/LcjW7eZZFN16w60d3R1t3mGG5A1r0rHnsYufgEuE4HyQ
GS1b8YZfFFZq66UnmFQaoomCBFBlkCEj8j40L7oyup3TFerv+Sk+HXWRZuAYXCeRkCdNy+yAgQFy
Beiq6wdwyndVmT+tzPP5MRYsb8Ao1Je5HD4Lw389lRQ7ybIwgenpYyuPKbFb18qmb2D4pTY+Cpu6
wUUKd+SQ9GplaO1sq5FtCpwKNGd6AEsVJKMbG6IVfbjZuTVR1YoBXqGb0KnZXV6ilizMr8GV6WzB
GESm0BE35zXX5PM06+RHLI9VUkZlGBth7clygBUlSriRcZCh86j4rvsz+K81L8Pzlgc8CqRpsE9A
NIU6pjjpf0151VdtrilT5VVKsU0CQIOm7MVae2NV0laIX5VCmFfC5sLQ3UKVvG7In9o0PYQYSGpr
POULb3nB/ETllZ0u+oeLsEbeMyR1OFZeb4QU+gu37WPvVwq6N0frLGgAGfI8DpDRNvqdcH4S96jQ
CzaxssP5x8uyxwFYUYdusD2i/WBqAC0fiw6bt9IFyepRJ7q+dT7F3E+jFD8VrDRS+6g6Uu87ncJs
sO1JmVrUT8d4C0cPhQ0I6xQehAC9Y0PO1AO3RpJGtbttMHduKj8Jv4joJu9+6vNDx5Vht69jj4Vi
dxsHKIFAbRDVmzoMb80EV0C1upHsei28irB19sPpcgm0BO+IpWp5haOk2luopObJD59s3kTjbkAI
GolWIVxhNvsZ5c6B35V2aznxhaNO7dyWee0JqazlvYkafmdKWsW+I46JJFDItySzsSnLvZqh7KBh
S5h3O7NZCWmXgvnJyIsthhdhR5+0rrxowkIHTQEhiCKEY8Toln5rZ3w9WSh/ijDjUaHwWx/Xt8x5
h0t0TwRgFmD/BbWiztRqqa370tMGqGPiOQDIM3eGXdElB5liok4tvU2mfYJ6hfG6Mvr53DM6/mHA
ZATUekny6JMiL6xYJapL5q6ZD8aTNAs/zXgTJ/edf8BWb9+U/e76sOfB7XRUcdn/FWnSBmKmOSkl
PQRWubtv/uGIKEZzkxaJ11krsPUL2e/pcIvABix41EqNj5zV0AUu404h4ih4wqOH2yPJyz4T+p9B
wjL7bwK3dP1zL6/xZ9oCj90EGXX6vVWcz5hoy0i98nZt4lc12MlJ5qWpvYHPHRrppz1tr/h3MlXj
lcHFZJ4ebb7+r8EXb6w2mmLYiTMbjG6LAkwBfYVMu3d8msaZRJWEaC6WGd+A27TRD2GG5jiWnHm1
Fh4vZMj8FOBgFiRRiJrL8qwV4Hjct5OQy042oMO7+a2Ye6Tx8sMQCav11zBrCIVrEKnzVzc4CRWd
dzhToIOW5rH0WgA1ziiCzUG1r+d/5tBxK0CZ8IRWSrwXdjZPO/GcRtNQ5KunKx1aBeKocYsWGHZD
alRvpkrHppyuV7mnsHmbzL9Wlvc8cnNBIjNEX5hkBRmy0xHN0goqLAoKSAXjziAPgaC5H/uHET9c
c6pdY6QORoc63BW9/XZ98AtfK7C11JxIh88l67PaVzLQALmH2c+hTLv70HdRWArxrR6K6M9Y/3N9
vAtbmZYSCwnQCybUsreU6WoaaJmdezLZrzwhbRTUK1f45wotjgtwQWguyOiCHjzDXHAlxHaOnp2k
j7tJQw06Nu7D3LiH1Leb0q+ooByQ9Ibear8JcVYzs79EY0Ntsvjl6P1HlQQzrSdT9/zE9AIHdzD7
IbCT74mBEEE376bQefWH/leHMcymqeKDYfS1ayPJ6AFw2UWxFCC8oT734e/rs3duDqIhnQ9kD542
dbszCbJQivPOGrIcQxIT0aB+qzp3ZUkZn1uduqnInxq93bRyRN09dUfjCaSfO6g/V37HheMIdZga
GAkngpRLEqOGYTZUNqTiJFBDc5sdQj/4UlfRrTn0xzp9nIbetRXUi8fsTjBxRHCGLrNvzPZY8s6x
1GZl1S9OjaCQEh/QmKW0eXqKYjTBQd6hnjcFHBtK6OlIxj/lrjaQDaDSBvkMXQm6aXEO1aBwhXBj
Nqn7QF61l7twJ9O4/fe3LJ6Yvh6qoQL7CS0R8u2RxLEIvzeoK5hhemf67TEgOkc41NvBKt7m0gkT
zBkiCf8EuXc6D6TPSB6kUeG1yJRNWbDT82E3YAhUSgfRuRaOTvr3IjDItrXPqyIfy90sB2sLIlKv
5TGkscg2Vah5mcbizi5GuMTzNOVAnyBTGkdarZTwExS2jE81t9Ls3dmUqWtgZYJ40jgeVnbppV9A
TNVRVRSYjiWIOZhTZR6bAsE++dGipqCgPSVE/Cc0cZEZ2fjYPRhjsE2tYK8eDHwnrv+AS6fEoTRL
lUEhNVsqDSmZHhlaYhAVQprYGtx+PDhj3ixtXP7noSjhAF/R0Xn+pFmervpQS2WLqlLu+ap8Y9nh
3kGMXWsCbrGVdT2vXSCIS+VEaFZAK13WQOdSjq02hj/j67KbTvYDlLJ7x/pI/WODOqWsxU9Dn/13
wAyjcv0bCjY+aA8u7kiua9ptrYJWnQ23WB/3c1gdaSJl0m2XRbdOXm9yp9/Hebb12+hek4ybqBtW
Pv1cn0asIhB8IQUDnWv5vi6SwMr7GaqkNCpel3/EjXHDcwjvc2mXGzWdRE7Z9GIr6Y02J1vkniRF
3nf2jBDYfCii7Ov1DXYhHYO/zM6Gq0cDCfzA6bLnaH5LuYx6iNN0tyQZHpo4cBL1z4p0U+OYhFia
ZaAQNsn762Ofb26GFhaNQjiEG2AR46KpLqxyVoFJcOEMClmK82RVIVJt0dP1kS7tOK47+J2o7+CB
Jo75X2+NptQCnC5pjUVhc4Mewtfcmv5gmex1TS+5rWVH22Eu1nq4l+f2r2G102Hp1IVyIjQgwcNU
VCnK20xNHga7ToAf1F7vNHe+HBwHW2e7jbvr33wum8VWo51CBiow+mfP+dhQY9Wo0Wsr25uqLW+y
qfgFcH8n+fnvsJ8OBps8vk/U8LuCIxuFvWNd1HezqbiTm5Y/uiJ7uf6LzjNFQZW3xZWPUA532+l0
xGlTK1NEBA3H+laZjk6HPFCKGwql6V4uCO3GSky7uO5/jSj+/V/rXgyNYVYlQBy1ekAd9lWy0nep
/j34YJfT+D6oyTis/+lE/TvosmrXTaC9ipnPbEwvgg4fZdN+Smj+TsFesspNH0W7Ng7vbSdY+dzL
S85G566iWcq1cfq9fZIYlt+H4H/ScW8W0C6a9q7KQJlENj4/5m2S5btUrTdNWWBKaruWNXla+Q5m
4wP3+gdeLV+0wlgJvZ+anKf3uFBG5pjTXCQELw+6bYyJL/lw7EZDuguiPnQT0Km++RSUTrkp8ybf
zxFQkQJ1e9KuqHJuKv+uhuvlqIE318HXKDCxN/eLludr8dbMnYmbU3qD2tfHHEubSW0eoRBd364X
8sFPQWdadQJljwvD6WzaVaJjJE+v3gF7PNpvZee29j4Ad2tlNHeGX+XYPlgKmo3HBHPLmAZtGjq/
Vn7F+dvu9Fcs7q0waQuoqLyvYG5tWS/3W/PsG7BcEmhVaMta0byN9fRBDuK1CHIpQItKBTxcOhro
OZ9OQGKNdloVWAFUblPU+zQw/nTyRIMyKB6DLr0ZNGc3yPZWDhqKFuNXX3Z2oXKQmjdFg8KWr8SP
i/FUXJ0YTwtJ72U1eFTyBvQ7SrZ1CtyOwdIEmLOahfsqIHo55WtaO09DZ4c0XcL/yp4TpTFUCJBC
sbFyXb4JJz1yzLAjFQvkaV/bsuTqZXM7G+3OSZoHzS7ClVzhUrhEi0ChjCxsM5eycao8WFpta/S2
Ru0Ro65dYXZffMO4xzPwIE3TSxPkN9c3m8jslwf17yEXNzJ4Ec2aqPKjr8rZi8Ndp2SbILe2KJns
UD1amdILRTlRboRPLQx6HZ4apxuMxvdYNo5CFT4wbhD1dmcEfOVeOYYk1KDHai9pChd3mD81FsfJ
lAJCC4e1575+/thCsp0OA/RZdvpZX7HVpiFTcS7xDDQvU63bW1J83xeAqAczOqQaj68uIy9L37s2
OsRl+H3Suq+UU/GPpPsXSsrvSqZYHtEO82u98pIqBf5uz+9WWu0srbXxFYi+xca3UQVJVHa7fhq+
5doIHzmzwYLq011pAUSzmvA1TWMNlFJOx2es7+JY36fZsNHK9GCUxhOqxqN7fdHP1aygtoiCPzcz
t8aZiJyPG+AwjKkoCYQ/7qPZerfjbG82DhLost25lg+8zZ6+x317VILhkHTqtleDmyZMZ3DferOJ
X8o2QwSGrMpXqs0hG4KDPA4r+eJ5QAa+IAuuCQvFKi2vNz+aS1VKlNibtGnfyA2qUsnLHGqPaV5D
P5abb/kvSam2YZb8Cabql6kFPyesluZozdzj7GyKX4IyAtcCOTNJ7OnGjdKu1e2SX2INjlfV3U2r
qY/oIrtyV22qObltfH/lFj07m2JI2J1c67xiuJNOh1R9P+z73Io9H+4H7wG/qHdZ3+4SOz6Yztpc
X/pAECqCTIqsIWD709Fi1Z7zqJdjL1F+ZDRAx6ql6/jutI/9z6FdKemJe+Qk7PBpqLtw0TCUwMac
DtYjVV1FFSrHmvquzwE2ca0rFc32+j4/vz7EMLQ4UOziq7CEPR2mMQbFwPor8SaruU3aFiQnkCcY
nlrav+R4q8UqXJ85uW8U5cvK2GdXKWPTEeQDieQ8QRe5bx22cpVNQFBDDefjeDrGanI7pta3KFce
DSO7t6Gu8Bo6ToW9kQRWXEvuq7F/5JV6CC2fDmfYrZ2niz+Kfh9lVEwyyM5OJ0Tts6CWmjDx0ji9
jZqHCTCF3KNG2tnb2IfoNHc3uV/dTbrjOtLgpg6V0Gl8SuUZcslUglyzVkRrztskYqJA+LHFeaxx
357+JqvJ0tCUJByo5WYbm/WdpI57W6MrEJpPM5ROy5c3vOPR7Z+PKFCtVd7O9yJ1ZRTP4DdS0OYy
PB0/LxWDp2IZeyMN5mIut5L/ZAzyyl48n3k4A4KFTzIDkVFbjDJOjlGqI71suXzvypfS5hU632OI
s1vZd2dXG2UNcAxEYUAzQHMW+06uJT1ElTDC6rBwa7rMmfReD75rY0UC5b3dWk+tH66Meh48GFSI
Ixvc6cLJ6nQOC6WPjUK2Ii83AYk3jVDBdGUpO6AMdsx0y5X9lVxJzNdpBGFEmDUgQyHZn1W1p1yL
5CKIiMfVfCOat5JaPqv+vMvM6D7r/ZUr80IoAexE3sGDhvN8xoBv0DIsjNSPgb2LJwlK86Z8xCPt
qRqs7cQRap1q6+h1AEbCeF9ZU3EElh+LlqoQwRftrKVJ2Iz6ZJfUZoz+oO9lgNZ1X36UE7rX1XwX
2ioQ5mana/MxUhN3rjqQlF2yck7PXtbsK6E2AL+HvXXGA5ajPg9ymd8QTpVbc+FNdvfFTs0HK7K3
uP38SpzxOalXEsZLo0Ke4yUi8LMMfrqx0pp/IdfcgVCP4NvMbjWqXzGD+9KGtleG8lOWze+9/+f6
hF8c1SBBws3WPjfpLDpVC4kZsdfkfwy/3kb5+K6o43Oc2fj9ji/YIT+Eq/SLC4sMJpbQwH11ThkL
waAats8Ed7W9U1LHG/v53eYhmkksrN69WfGv6595joTgghIqtoCuTLg8y+sgdBLS7goQD7Xb26Rz
7tF1jsW9g7KDfqO1/eskN/sBik+Q/OllchAlHJ7z+n+4A9BTV/h4kzYtv2jxLEDKMgvbGI5ghqaT
Lo/P9Wx+mEVyL2nDc9jLWBnrD2z2t1GJf47OmknXhTuI8U2BpKdMS210EZ1VuyEvGsju5qTcGMa8
MYoD0je73q18f1+WOE4iL2ziDgbSdS20iI9bnG5yIeEXSiPqvEGXOU5cQ58l8yJLGZLxuUzuHEwg
IzO9VwLtUYnsXaaGXttZW87lvew3LjocOylcU9S4uCFE74Ntz9P3zC7IkIzSCouJfFueDmgO5mV4
oOz0oCI2XGvNTdLJwPLsbZhXd0HhvM+AiUtei9f35TkPm31pAbbkFKCzzT12euqbEPX4IBR633O9
1dLpCZs8r0QTUXj1JtF0aLL5S+Kb37XKBlXcV7vaPJb2RqsCTy+w2ZB/G6n8Q1dzlPoNbZPwv+jm
eSU2fTbZlwtHcg4HWVg1cPud/sypijK02/zQMyvnsYqM5ygbnhrVfOiD8SEEtZgMagCaPfSMXJEx
6jSwtacR4hZO/dtuZFApxZHkEZ/PsnnspfJhiMqXOMvvc6fZ4aqznUZW+9Fp/RdJKf7RO99ypyk7
KiYSLDbI1yzUX03u3K3UJQ+5WlGoonVlR86apd6FC57+KHr2tAyAcy8/VaGuWpotVgQCB1oMwIqD
amvgaVXXcOQjtwV0fH0TXLjguWbhnKAG58A8WeQxAY4BeW7zIu+Kf6YieTaJTFUdv/CaeBpma6UO
ct6mEVsOWjXeRpBnUfE6XctUH5IEyizGG4H23KfNT8sZvXbuDoXWI9QPAy3u9H0LRSPAwq6Y8tex
VWEvVAoMZaRRE3ZmjVfG9Um4cBFRNefXCBYMmcdiEqLCL2Lbwg4kUST2z48kK2+lrN52Fepffb31
IQ/WaySsi8cPlgQSgFRIxOv7dC5UKUzrEZscr4mGW6n0/yB8Dewy+9ZnZs2qTz86bXbV0byt7WzX
+uOmDc1thtdC0HYH8beW6HCeK9UUkELQBnRqC5yvJO/69GjilyxPIMVSSjj82HMFoCFvm5DCYeT1
04NsDU82PWEn9uuNPynyUUt/UMF8s6u2uW8rHxZl7bxNFoKYtQH7pnOgqQYSOrJJ6VnO6zh34Tbs
JB9gS8R/I8M8Kix44pEGz0pCZz63hdAlHgyJr2W3zhxDj2znDyubdlOuHorq6/Xvu3TqHGgFQm4Y
oP2SaVxFSa2gjcwZ4NtCrgbPSOavepa9J11xhOnNZTmYu+uDXkp16Q3+O+qiEoB9e6U1xRh5UNsx
13pCeP4WpJ4/lpvBQfACZ0erXImll+7Av8dcbLlYmmPUpxCNmOT0PkokKjjBSgIrTvDZXjEoo4g0
loxncamgJ99UdsBnKYiXBKryo2izje3nL35b/7cLjHIVEnZoEMLPo8AGuGQxVl2oGcDSXCSQPuFh
uM/y+sss1V+reLgfivkOk/DbMXBuJbt86ofqxVDUR00tNpP2hU6dqw7qDln7m8wu72NdvVPH8FZR
wMP/p6X+v9/pfEqpk9TTKT096aaRShY9D1KP6T7SbxX7V13fVtZNZ/zT0Zjnagv71+tjfrrD/LsO
52Mubk2tDKSxE2PKORE9Kh/ywtg7v9Oi2MlSfw9GD1eZUs2PqR5uo7SiH14+hPPLrNyPNNTUFJ8H
X9klBdy56L5GwaHR/xiJiojW+ARkeeXnXriHRLscOQdkENEKXixl3tRdIk2UB+apvpvC8XnypWM9
5AmE7NTezuX8ZKuVvatq+aceOI8ayjia4SZpsuuK8eBo5YuGzwzWYKq2xUPlObSqaFMVTr+VC3Vf
N8V7fdsjixF7GH9pfPP1DziNIUw3lHjaCeDnhC8hIs6nS1zk0zRVLfWAiJzhSyR9weQLuQJlQxa4
sWPLuz6cIZbvZHkX44kr7a8ObJ/7RjnaPpX0rIFNPL8Bhr8bgpLKNwBBVarA485HeY5y1/HB7edF
/2KWaAT46ANEGI8FcvDSy+GzRlEG1eJ9HLwN3eSNaPII44UY+7suBIEXhuCSJg/jPWvut77WH+0S
K5AYCsCsghazvwTj18mqv5pj+D1+aFvZ66RhHwXp90FvHzKzVbyiQcjElPvXftB9nOV5vjd5/bOD
ddHVOIlm5m1GBaNv+LV9tyZAqZ+tDarmJLh4RoKlJLNaJB0zii7Q8J3Ic3JnV1bhzooGD24FIk+b
3Hpkorbj3ENir49lqNyFmv7w2gJR6YbycZDxh8+t7s2QJ0yVs+cx6CGy+wjTUhcINVjM5pcymB5j
fF+j2tV3mG9vOoXiJy2eafwzkcBl0jGU8vuwrY+Kn99r+MFNk3PERslTKtlrSmtfFTc9LgMQNg/D
pOwm9TBq00ox5zQ0//+QgLTyJyQFUM6yBKePsd45EnsmmMHNBqgJTs+Z/GF3H9c356Lx8X+x5/9R
913LlRtZtr+i0Ds0SHhMTPdDJvzxPPQvCJJFwnuPf7pfcX/sLlClFoni8EzHPN0IhaLVrCISQGLn
NsvgW14GvIuW1epoE+Ef1icCukZzAz6NJxGVhbAsUvPGKvnoSp+2k6AdWti31Jp+VrjkUQeP/HHU
9lxvpFkKLw3Rq3xNpIUIHZqBAKV4yU1jNfT4a5HIe3HiQWlj3fevklZS5jFBpwUQfD5u75SmOmcp
OrAjpJ8lH7wSJaVSt5+g5QnEdp5YPl/ufa66wNF47yt9+pbBzYW5MNIPNBNhKLLqnwMLFuSFj2Os
qsYjJ1VWg1mvXJ4HqXzNeHlT6tJeygNXBXtgmkS6UDhA7rLFQXOzTtx17WM63xZDDa0BdS9O5A5W
Md0kMNJ3Xi+10GIUNsj9UUW0IN930AZKMIl85Av5QRC7I58ETAkyJo46yBmBrQWTI9TKXopSOiMt
rzij0B7qgTUcSK2EM+UO3ghJ6clTaiz/DVS7SbJbTuPgOk1MYUC/MLDEuoQQZGcQ6IgBKGSLTXLi
6/qq6qrTwi6bB/VBmPtjMIQPwZSeixiiCeLwqPeXqo5fguXygBGi4bq1WDOuR8yalPj1pOAsrIYZ
duhbnWMz4KZDZ4rVNgIVupiPcQaBimu+gIhO/ud39x8v438Gr8Xxz1fZ/PO/8N8vRTnVURC2q//8
5y56qYumeGv/a/lr//pjn//SP+3XYv+UvTbf/qHrIsM/6z/y6dfi6j9XZzy1T5/+w8zbqJ1O3Ws9
Xb02Xdq+LwH3sfzJ/+kPf3t9/y3XU/n6j99fii5vl98WREX++88fuT/+8fvSFP+Pj7/+58+WW/zH
77SrgcP7v/9n/Tden5oWf5f/Aykd/sGXAaAmmnW//za8Lj8R9D+QoiPxAwwHOHIoIf3+W17UbfiP
3znhD/AeAMoCuRHjVhBvkGY0Rff+M+kPJNvoPcF5bZE+l8Ev+2ttn17h36/0t7zLjgX0oxqsZ5Vg
odxRsbB3Eh2QaEvX+vMJHNcdQEjA+EwQ6j3pNYBIAzxwD6NPSsBJxV5EKZlE6r2v95OtqVOxqQY4
tQODUYEn0vWHZOIIg9dgXOOLBnZMHdrwURZLaIeoSSeaMhqVBrR+xVPABYU5V3zn9iNXM20cAjcr
uIwJeZ9sSQmgjAYSyswqcWzuekgboqUB7G7YZRq4IPys6TQO+ulKbOvQmaUquUIzrH7Bv2Q3zPrG
lFHBbYZ+TFSI9NQREL8NAnaqZeWNrAQxB888PUpZL7/wEaGdHtnlICFyVvEm8IvylMxpjU4WkPxZ
0flPY9bkrKrn+lboKmRlfYrWOg0THphuocsrpi7N5qhSe0efOf9c6HpGI78FHqavEy9JEXmEEE3Z
rkfFR3Whh/anX1Rk15cV30Dwu0wSF6UBANwQ2oe+QVMMviOUrb4lPKfeaXMfWtpCDYKNVo6xX9tF
wUs6q4WZZYEa00joFdHVZ57fimU43il11NiBntY3vdqCfOxzmgEmFXmSxam5bdNZc/g24k9aGsB7
pvVTCZY9kmDzAE9BAYwX4sNQd9A44MeWPPrTrJn+lE94KKIyaAyKMyhRlLTrnrS28zc5+nECcoes
2dUx/MYo2kyENb4ez6wgkBgVMgWNp6iXUq+TZv+eI3niYgg6gL6Ga4P73EIFOM43Nen8U6CqnRmj
i2nonBxYITTS4RbDz4+R1nA3UcS1DmDkFJS8jSJ3xVujVZlXtAtVqmjz2xJ3a00TVBgruRFNcRLR
56um1g0geXLIW1680sUMZNE5CAG104vWlJSmPbWcWBrJwPkbHCGhQYJQGswe3wWgp2Oln3OpCMHU
jILHiqiRykBOGHgYKEsw6BVbfPgUdffs+kNcQz2qEO3R5+edyI8Q1qxTlTsNpJVTwPTD7rbS+Ui0
hLoBGwTSFgU07sUYMK2pFyMnaSJktbVeVRRiQ7M9F1xf0aTWypbmkQ9agdiIiWLJjRbeJpVcK+jp
ceqGA3Hprq3V+kfZwrrPapNiYJXayI85HxaqwaczIBphzY33ylzzVpb60qFXG6lz9SL2HS5LoEBW
pxFmNZi/eRopIMdbJX29k/pgsmSlGCuqaWAYgpMxb1oxCE7CEIRszOv2Ft/CsfDlAHQQKE0fdVKr
1wQiNte9Wqr3UtQ2ewWYC2OIfdGA9bpsisPInYVKKndaLs5HvJp5I/cib0l1mT5oUhE9w9Vyvm7J
NL8EQ1TbecWT+zbCLBKsXBFk6k4zUHTyV1rUa3fAAU6PC7FqiyO0PM0Y39K+USubjGNaGZAO1KH/
pyvtzai38KttE4Ig08ZQ+In5vShrlaeEkvwmFypylrGsnpSoJK7gN7xJGl65boaKPPVdOx8RUvqd
NKu9VeRA/Mk+6S0xa4lVdnVz280kf9QVH7++GrgEj7Mo3UnjQkuW8+l5SNXo1ClhldKWG3Nbkbro
IeInQPYCPzzAxwME0wl851OlZpzTc9Voy0HY7AsthFvqWJJDWEOVUORhXAdFBc1bDMgeFR8g/CYN
0VpVA2kycyD5KVFnDrn5mHtaEKc3c19qXt1VInybMTZpUGJsW7FpUE3CtQhcp87B0INnAzqXGxQ5
EOqck/Ewjgr2KIKmj505SMr9DMzsOYskwS3lMhTRYR0lYkIqpU/coCQB4k1XlbDUHUq/gtmsEAO5
HooqnEznpA2uCwnh0tbauTi0hCSwYiu52u8sPMKy3rVjv4yTYk00sz4poVpbl47IhT/h/v9WLnMo
X/NzW7++trun8v+DPAS6pd8lIm4DKbPfdk91Ez6l6cd05P0v/pmPoJb5g6CkAUQRrCpQilFc/ZmP
AD30x8L8gnLzn+mI/K98hEh/AFAENtbiUItJ5qJ28DMdkf5Aj+ydMfbX3/t3shFszs/9gIXxAK3Y
xT0KuHQd/h+fs5Eq8DulKvjg3Jj9VgGENNmERrmBpoGu2DPHoG7LMdDOjbKhyrZ4jR8AnyfFg2gl
ZhYAascwbICeZScZfe5IgaPERyk58vIdp2V0mB7y9Kmr9+odMHdRcpvWNSbwliBsSo4Nk9fntTkp
RxnROpg9vpeohBm+bvADK3YZCyezHSyUGYmNRvCgQanrPBeurJ1IAWIaVTDZ7yYvRs7hc66imqro
4CfZhF/l5gIDNBi9KJgr1oRNr8JTYycAKsOWOaPFTqhxXFPZkgsXHua+kRQWQI4tVehkCAjG6D7S
OTWh4NycJ8jjhLFkQDgPrX7AA2s/NjUtX2ICw1l9HoZXuX8YYUAWaZ487lpUTWxW7ioFgnSDKSE+
ZbsRUvuFU/Zwx+5QSQ+3BEr3tVey5Xjj40Nabptu3w6umhg5fy/VnZ3xzyPaJ5eMPFZIT6iELe9d
X3SLsTkxXcXm+9gHitUu6zKc/GdYUZkSy42Rp4Et0coF2Tihl8QwV6PLX6+36qWEYjdFRYbrDYxY
oDYa87P2AJlZxtmp6fvsUqPr3UfzQ3H8yw0ujcMPja4SXa6JS3HB1BVYCIWEDdFPIsdGh0clnKXo
baI9P+5m0YjoNQFwQ7Da/F7oTaWkPRsMid8TxZp4I3gZaw7abdtKcuXJ0/GuMGYv9VtIfV9a9nsv
5ddly8uUF3XKL0NLvZl6jUeCdW6HzWy9i0M5WckqOxm9lvY4airGa7ZkQZohMbjCyi9Rot4d5b9b
wqpA6TSCTAYatecR1ARjMkNIrfQMsBYMSRVU9clGE6zATGBmi0bNFniT3kfv1+IhCgF3B8wkWGAi
y48wdTsktTGaOYp6JFuWCPHThgEiVitYfIGGYzNfFdKFnvDFZ7ja2/qsy0k9ycFZOhW3k9lfQ/6Y
hbA6MPkOPBM2s/m2ZpEB9kL/s2b/VLJ/rO9WXhx/bfS/X+Bqo+s8NosUS8G5MnsDwjSW8Cq21DfS
Z9/JtqGTWToYHpTfgrhY0Yv7512d7bu3t9r3CddzDbxPgjMyMshezakVlwdUO75LpjO4saIRWwLq
MslUCWD6G55QdHVEyclkA5KKqr8lGqSS3DkyC5tHnRVZkbAZpSdkMw3L5adgNPH/gVyaV9ehK3e0
dCVUL1SEWgScB2/rAx62cZxiilRDvxIU2tCZXre+wd+CTDK3tIYftduMrNQovwsLhgqDI3D3oCCt
3qUdBUgtQGy21ALKWRTGzfgzwV37Qg5FSmsXERwccDpSCO8pnTNAJOIUw7KKyecWoxKqnpsNWn/q
MXwVFabHlH/2WbaBBqMR30cB40qjqyik8UeaPx8xKm1eCgkGP2h4M/0wndQfuCnfFkx5I3nINV+g
MDlkFD2r+UWIr8F5HSpbQCx4yG9AydQxZj5ggmoRZMoWpD/lnopwWB5MVdphi8/kps42gcgQ63F+
uJH6nFW7mYmMi7xUPlWKi0oszo6CRgl0Ach9Mh5jwVUyK5CeQ/WumW5zW482E5RaoeKuhq+zclSG
4yzfqdP9hwzmZ7vi0/b9Mh/ARPOv+LOaR2RcDp8YXlw+fsUrGyO8j0yORVvpZTQnlyRGZF3es1/l
IB+uucpB0rKLah+uWee6tTtiC+jlutLMFAb5VA1nPo5yBHBguMFIEnE044SNS+vSXH3p8Xwcjfw8
Mf66dcxzP58Y4eQr6kjw5Up2JNgCayRPBhmuBorAgiog0O3QNbXl9lhuuCuC2LGRXHLST5yHVn99
oxuFOd6nbmFyR/kV7ANU52JM85cJSYhK1aOyGWQzvJpNfttskW+LV+01CisGLHFs9FTdJVDdMOCh
exAczYKculEYwVm7EniK9oDoRuWF2dO7K8l/Hytg8fv5jtM64QutxB3Phz5lggfGBRzD+8ItlLvl
Bh3oH/cmZyP/MkIZNSC0OjwwnkDc84ZDi7rhsX4q90DSWNrVhY24BOnv1raafbZCkzRChrUJp8bk
DuU1+qwV4kYCL3v0vWhNh3P8eHETrGY+v2yCpSX8IW0Qm9aXMgmXVR47M8HX5mQVvv3elBsGYW0I
yRmob4FLr9sNjpQQEr7XakFzRC4AjUSj0cyemKVkDZiwWZBujE2IF0zCAfkkOuiT7yH7pWgyxDZ/
imZ3ErzoCf5iqE0hoKYTJzECg+SsNqpbQbGhvOPkOQvuEXd1Z5itmibwzvNCYrU6aMAsrhkmmZuO
Xnj8q9b3L89hlQRkdYwu0fIxtAZq58iBNi+DNxhCmMgyI0HA+/6C7wnn+n0LC450ASkDTLM6t+K+
6jlAbYJz7MJ/lalW6QpOzjQG/zccMKnB7XvGW6mRMRUFCfzbAZfecMYl5PKX6c/HhawiYJSNWQHy
Ab68Hfwt82PiiUhPZ3QhmXiV2MiTp/bAP7TecYIqFoSq3Uowai99DCxhH/lmuVXvuYfSTmE7Ygp2
5XCG+pCc4xu0QPTt909thYv6M9v4uNhV6CxEaIMAs4hs403GFwxoQsU4qkDoEOEqRj5PZmdm+H6l
G8hGXCJkLt/gf//OfpHaz9RSqaflneXb2h12vgujXovHHkWMNpSLV/tqT8JaUYdvwwJ1XoeruOm4
SC41vBnwtDE9Yk0HFTnuTRvtsD3yojHI+5TfQoZ7ys0wvupmM292aH40bEafhqJyVJDh3ChUt/2M
cY/CZCkHhWKiqY4ONE2S62oRCt30kIEimP9bCUOdsBVlC9M+1MEKxBdKp0hMFK+YV+elAywmVGmQ
Q/VvFUf7ZxWgv8nkWQXPAUysAdb1dOjWJnSEGzfDYLI2Z3MGpgm+graUwKbR7kzookJ6CSrV+bSF
WVBnLPUnBMKHLe9Caxst7MBEc/8FoDKfFg3girYAWzQagPa1k4JtHkxU7Q5gNIP7OqNZb+GHRQkN
To0BkUYCt4JOiego8zMHtFjgtcN11+798Jq/xKP4ss7ToCRBRAxI0fxYbUguiKSINJCOqUzw6PaF
V9iaEW0JqylY9oFxMVAtv3C9Bz9c8F3e/0PAbn1IOBSpjnMCpiJvs5GY4bm8QwsBylLo2t9tVRvC
KTcneB8TtL7jS3Hrq0358fqrM5SgRynmw/sN4/OrYIaOEX4OgUrwDTEYVH3Iw1OM+Z9CNOcNpI2q
ITwK8GVqdpgmGNXzhYjw1QH2cT2rc7MpAy2UA6wHM0URxj60tzgJqW/DMg94Ieh1QqvE5RRjKbw5
I7zAivsyp4A8jIAQLoI1tP5IeamcoznLwzPvdd1VDssRE1aLcAFUecafUX3x59kuBjoSE9YD5Way
ConNN5wBEcbEB4ViE3Ast8uABeBf0b68dLJ9lVh8XODqAemkLMMiK8Jz4+GgSalqwcCqfJ4OZKJb
H6GLM8qKTpfAXMIXGwWTP4guY84oEZBsP2cW4N+oAGqqwTmcj52ZjQYqIwzNRQN6/RmLiRkQq4fi
ioF1EOS78F8ASaenXemWLNRMYIS0f9Ol6f38+LSo1WFHOjKneY+QynuilVvFDpvV3+LYYEhibB8C
BOzC/lwe7+p7/XTFVYAAFSlW5ghXhDa+y93DXcNpIbVZuf0JQo7Ghat9Uc58vJq2yumHzk/nkeCh
T97S5pp28rN+FaEDQNhwVp519397f2uiZioXWTRNuCLpaIehXI3UJTTmDI1FfTBGSEHYF0/GLyqX
T3e52tJ51Qpc3OKayAn5t2rf2P1GfKwC1NCaoZ1n5t9Xx9gE27Fzvn/A4qVLL7v+Q/id5iTJ+OV2
of46s2xPDBUyxL0pHeuHzOsd/qw8hPcV01V4XbhEtif0joCovx9Z8DCcAfORdxPq7sAhianVOGJp
7eGkqCs6gMc8sotQ8i8C5KeHtcpsh1D7+R1mbzxb4iKqiuvuFvh14rTO0vmbWlO+BYzNGR++f1pf
pWufrr3Epg9PS0iUtBxFPC2oAqZW+ADxj4QhsX5cvrneJLepU7NesC7e9Gfa4Z/fOfgaUNoBTggo
ydWFhzhuOxFSqWd/h0ztRkOmNrPmmFnNhQ3xVfNtUWX415VW/S91qjuiwh7iXKesqdFmgeY7+mC5
ke16uH0Ao1UjI01Hg1/6lwbGbxee8Vef/McFrOIsr0DCT0txq8Dn1BGdzGamqYFBAWahYO7YoAvA
cmy+/Cl8cbB8uvNVLB3CWYEgRRqe+8BsO1Zp6HRjnu7D+cRXqN+8+OVbrqJ4Fa2lQzZwNizHYJGW
oaMkYtcZumiRsaBAR8Gu0+JEC95R9CmH7q4RtRv0iTJQou3k3/QQ/XVzrEJyOzWJ2oJBhRkQSBVu
auE0vJes2taN+fj92/nyFPzwdtaSAWKf5eUwhiHqa9gRS0xoLW2+JhjodFb4VrhBTGugHqBqvOwV
nJBmDptC2RgDJxqOPhvFC/vl4opWCRwYY+MAF9XwDMWnBprazI8wQLIzRh7zNx7y1Bb4CnCQNTqg
T30qekswBYL1YXIuHVdfRlPwZjHxA7djsdn5HB9mEfIO+hLI+cfkFpo8YUnbc3oIzzkqEFiNJLSK
Ta4EpgfIZBYKNzpTDoGnoYNk1XfyDio0bsCgSAE3pPxqmI1Bt4TJEAMv6Y8pwx18/zrF5eGsT/OP
C14FU8KNQaIVS0DTqcCE21oABhMnXnUjEatSTRDDkgWcc9Jk1ljwWL6FMY0p927pRVYZOOAsxoh8
r0qCfvwEEjlcni+25JeQ890iV8EPYCQ/UHsssjb8zNRQer2h0+wQdGxGgFuAXbQGVx5MqLhY3z+f
FVfnr09rkUwEXw+83NXmatNSmEYFFbKmMvlapuipHgE270YD2KPg0TcEd/Y0Cm3NQWJNieZOJD35
hQdA+/cr+Woehuj090pWOQIZxjaCrNLS3Wzdadeg+d1RIh3qwp2GU9od1XSHkWfPZLvbpiYYDTnD
yJUB3YBvL9TZcBAlDFytcnlWbIR7M/GG5+ocPqasusA3+Wo8+Wm1qw+hBNc7rkK8MskOnClZNlFL
0Wu3C6sSzMC4ZM548UWtNnKRoLEADU7MQ19mC6qvg415SA8Q7wN5RC0/URGdvBxjyvEF0vWJgUM6
FKyLlrJfVLOf7nu1VeMWwlwBtHbOaUGJRYzIhIjvIGL4jBG32GNQwlrYtdClTokfu5IAl7vPq5tI
uUDHWWnw/LpzV+d4I896QQY8ED4zG40JrDx29qyearTC+Hjv+28iPt5BITQpA2D60eyctlD+iuxI
Q4dFyJgf2GipYKh0kySY+G9zYTeiOT55Im4JmmNt/6ADFTD217p2KzQDtBaBQUST5KBH5ve7X/gy
BACCARGJhcQrrY64QYbINPSDlyMuDZ+ixJNw4JpDYQ+cyScugen6VarYaW2DnABqXR3fFcpVFpkC
LRlmlqJm5sAnwOYZaO5Li/syY/l7ceszEb4hCR91WFzf2nimECJ86ccN6jHgCQldNFCMRDKAMJuv
uFftDBocNO91tJmM6VzbNSaLl4q0C49LXoWtukmhwVpgRfxpYgneppmY3F5xUcYoNN53x/Qx3126
6ruA1i9x+sNzWIWoUB0IMJ64amvBuJzsovLYKBsf5AiGIZTZM312Iygf3eNzjJUNYWWLJOXSCOCr
FhasTf61V94pNB+S9LzppUHkltdhcbU7b8HrQiVi+dfoz6tG2lrt5Wt+VUZ9vOYq/PR1wcfasgUI
uh4JbHI2sKLEvFJg1St0nIRz4HuBYEBZDf2/1MztIL3//hNZuVn//OAhhA+JYZAvoDfwOfeIoRnO
C2kJw2D0MBuLPBAXh7oGSgNbivSIc6qXoDXnxCmvMJq01OsLC1he76+v/+8FrPJnddTzplTwDCR7
AIEC42cFFqXZNQjimImkF/b417nWh/tdhQRZD4auHBrsNmNUoXZ9o/jnpD6qPJxH073a7LonmB/0
uhuyIvIG3ZQSwGftDFk7BOR3WXevErcmoJUaoQMErQ8lCiKdwtT1O7taQjSM95i0n/I9J17ohX+x
eBWCNcuoRCEqFGxXHyhpi7gv5jZFPIuUnkatpSx1LHh3rOIe05SwNtv4GJCr/atYb6XYrAwMT0yY
UMP8SHQa7SGMWWsSMzaVaRsYpVGW10Ln0xwH3cCgLF3r29yG7uiFt7yc3J/fsgppGFhSgbcCPYe1
GH+tQcItD/sUJbAP0y8aeRwIU5hUYGTOAJZ2yKWHtWbsoLH2+ZKrjyv0hblpE1yytwIHdjlAnDJA
2hpzmYzUHu+AcHpJLPDLN/TxPlcnueJHg9JpuOgAgLEleDHyTADawz3keWgzPWT1fkhve43K5GrM
dkCUAiSSqLc6fwPbyiB/GM20+ZGXb7ArSA6BVQ2+yaf3knAzCDeS9MSV2543pdlqmT5cXzqTQGD9
5T3JkDoEqRI0YoSEteFSqJdZ09WYLAk73vNP6dFHN7K1IEMPW2WALYpgl7uax+8SD72d9DztiO/G
LzF8rNHawcSpov4P/zp+I/AmChkODVccaXMUBAoaF5AEVDTrPRzQ8L3lmjGy6CZwi/gmRYoTGl1C
k1N/pxw7kcp7LabDrrDhlr0rnd5pz4UdseH+pX3GPAcu0hKKC/zbEO22Qv5abloHna+CxWd8CBrn
iqLbKqDK23xrRPExg8M4fHNQahbRcYgpxjKAOWpwEtDMigGaBBT5pngl/XEYnNCS3BmAAHhdQRyQ
6gDs+gGFIXoLEG7ukLJF0gwxLKBqWe/40R6/TRiYEu9RngF7S6d4E0dWXJkAJVNR8eKstCfpruRB
miqexvQ+K7aD/1Z12ArVHSbNKY/Lo84by5qK40vrb5Le5SQ70SBxAudoCoqhAkCaDbNkWEzUolNW
9qhSJYKvKRugXAXb9dIGAJxhtRMgC2YkMn8rxKZempqRb6QDj1Jj9JIYgts2TFjzhkFDoIeoykY5
9r6hPeQgfjGAHqUfsAuXtWs+OnZwopzue0yCn6D+wtHAjSsWuED5AGDpW80LpzOED4ysUlQxewnu
rJDr0rYtbgOmvbHZREe8jAJq4lhJQyOdRuUO+iEASAcMJCyD91+a/hymAVUCjc68rUagcrzE5Usq
lVgk0p8yc8VdPe807dCXL9WEeEduh3uQsoPUiqQrCF7Af4Kq8QAvXriXVDtRvs8AZx2FgjYQeCT1
law8TNorwriMBwUct0i13Cqh3aHcxOGhaREYxUM9P+fdsQl/LNk3P5dU7o4cnMYUCL2n460fT7as
X+PZQHB2gIjJqAVWMJ7Ae/DBkg4fQqlgC9p11oFZR1cdmNQqufVHG5sSYABa2WnDIJubW2rPoL7g
v6HnjyF3ZAJLlXnTa3OjGbVZRiy6hkhx6dSVPXEObLVUEwANoxypH1ngYsehJ0Ql5TAw5PXrYpZA
03OALS1GSF4Ou9gDaIeHuPSPUUPtC1Xv4kqtINnrQyYKiCLpSXhWwc6GDrZ+kqsOcfEMwYXkIIZn
YSNM2zjZJ5AOC7RTID4VMMkWxbMo3bXcVUbMBtKZeNIjAFlgrWabpn3Kx30+lFDX3kXTFdekhn4N
KWKgYfA2zUkFvccCcUgAyN0nD2KvGh0AU7CvNdV6hK1RwSCdhlZ5zsCYo7X0kgbIwIeOjmiTRfkG
khJGVWKsrou0coAY4vfIzWNb/KHDxVHJNooesC4zq5Bl44EIgHAoLvy6FODn9dfYLwzpStnDOFk8
lrAWmhCHmhJzQWMAmjfu3QIG6QnSbtjo2S0WhCFFvoXASRmbM5iMPgiQIDcndqq/Skq87fCVCf2P
sJHQVgShB3VN8xye5skL8L8gpw+o0Ojp/itIjJ1w0ylQLYo6fFnY/yjnKhkU+acO1JNSPsYRohmQ
npXpX40gwfqvoN5SMoDv80S00Mr7XQoiOlW5q166kzkUWRSUk66/BZgE4kfj6MGTtQVKWUJfEb7M
6kD7fmmvi9G+jm5D/1Upz332BEpmnjYwUaHfH+7vZdTnwx3bHee6BpksuBspq0Nv4rWan+Jx6e7F
QLkYpe4QqrYUONIYGdF8CMEA0oBzg4e3MQB0F1EeECOwxxfrdSJuBc7UAI3LQO4wpadKhRa5CRhg
WtnqeJV21siAJs0QuI1IhOyQWVQHbopY2YA1GlHyFoBBnm4RrAHzM7gLGeqan7yAYnB7S2sOgHkR
WfLnFDlP+x5ua3N4zjRWwoqctzAf85+aN0QaHRQPqgEXRBgsqwQgc4D5wuYjHtgeoM+Gjm6Il7qp
X7bfPixoldlMoGzoYkFCTF96Q8eYqdz1HXDyLHqCKBeTRrdgEkfDykRTLgMS6Y0rbAGx5FW7UMR+
XT4oyLQWBTr4ra7KBy7oo6ov5aXCJnA12hZL/eIHTC+NuvJgmQzoA3cCBEa+hjJdBpjDhcnD128H
lRtcpcDWRVfy89uRiyaRwFhcHsbQosmHGrKGAT2wqYaswU1rnzEdND7yyikPS7oJxjwH1UpjAupi
CmlgyT++/xy+7I5CxhcgewI1ZX0NhsikuQCRi1ueCUhJWAaynYWiZ5PJgtNVa81Wj7ZfairgZcrw
ATZBe84x/iYw4jJFwVGoahMT5u4LykNwM3KVIMglF7GPwlJbrT/cDytdoyiGrpGrVPER8uVNpxgh
EK/qMm7u4IIG+pYBPIuCMeItwlsGX47YypMDNlaBDi/UzjhPV4B5QV74o8Udbpvi/n8wy/21cpAh
QQpMAST/BBUT9M/vNynVUQjlLDpHt5InMXSjHGSEj5kbO6kJ9OWFHuTCFP71mXy43qoeJXMlD22P
6w2MZ74NlB/muWgg4+MfIMIABVif9R3VMpt7IYYGmSXOiI2Sf9Zao0EymaNx5EkAFLERx3uJssvg
0jvEJjtEB/PSB/iuHPrLK4QIwNK5gB/QutXcAfORiSG2/0KUs/3BCBzY1Fjdg/9AcophMBrf/IKa
Gm58A0dPwcFasQc93wqGXVjZwE+VwY5Ay9VsRCOzRNw2d8/14O05ffijHBweZNuSpTeXxh5gUH/x
pD8sfdX4kfk074YyiM63u97AMuE7ADNsVAudAavLbi8WXiSc+3kHH8okuVGLPT4QA2BhJ4vcGbqI
Cc6F0eaO/+uVrSI+dGlDKfPxUAfAY+vZUhuzabbKaI4d81XwHM0JaGBYhtlavFGAObrNXJXsZNEj
uU00Qw4Y2uW5qW0uQ5++gkyCUwaOIIBWKiAtqw8iTCFkV6fCEl5qtz5LN1FqhkAN29DDypG9RC4e
jWqAS7sIYWDfTaIDdjdw5DOA6qjzIzR62NRdGHqIX3UPP65r9eH4SlQIc4GjQBWYlr4WuoGOsO17
3U0I52Aj1w0dekb5TdcC4XMXwLI4gcKC2UyeBgibAeWH8sj7FD0UzNtg1oLxaEwTnhagZlebsNsJ
uQM1Ftj9fh+vv4yCHxe+agnxnQ7TU/39DINyImB5SEQWWyTxJMXARNMisIjshCIe2wLwyszQUoyU
KvfVQ555BFY5fepxZCcAxYcVG5eG61825T8sUFvBWSDClJUCHGKArgO5HGWqvhNrt9Ru4E5PYhNk
7rbxfN/sIHTPJrM7KeH9iIIAGSVGCEB0K0bBWWLsFDAmBy0f2jO3PahOoQm1+SE0OX0vw9WodvXT
tM0IDc2LYeqrqPrxFladqxq03LyV8YxHS1M2Df84gRKRn8sCeosogDKgH0sc1hb0l4zaxie2WZCQ
BwE9gOgHV+hMIsBb/j/OzmvHcSzbtl9EgN680smHU9h8ISIiM+md6Pn1dzAb93SEUjd1cYBGVyOr
qimJ5N57rTXnmESgPQR7SEm8XjoOPf1gvbXGfrqmZ/xzpDtfVcFfqwb2XGBA5xNZNbGQEE2caGfE
v9XN5JnqPUda3bBNdoCBesnKMJOot2XS2qY71RuEbXXKQbXZJFuRc6q60YsNSJPQuk/RBjLGtxBx
V3YnOCZHRKF25uaHEF/pEF4caH394GdHQ8iEedWe+OCnz8WHFNHScxs8nDzO5apZCd5idCw1D1lq
Vnhp76hQEl00NyfV/fdrdbGVhLkUVi8phyKomu8bd29J9ShodFobb/J0R1ovRps/1j91h9dwvlaG
XJTZfL3g2QJ0CjOz1rIuOiodEE+ESZ4WeSPCBsFr3Frz8nY7xHa3WbxY0pUz+UUBzPI1MVcCvpb+
3Jgv4wNDa4viBNTqWNaf5kpABFz0N5FLKuVno2Kyps3ZME0jNMWZ1sM1/dlFOcPXy5/tpeVidsf8
yOXRR6M6cyWfxFOFSRYH3BmMlbv480xuv5w5QQe0yy1Fv5ieYhoCdulTgMvXdoSLR/OvH+psG2Vv
F0EMcEPYcuJ3AkljehO9EwFoTPz2aDUMmRy6eNGz6CdrVV/Fr3Qv6vYg7wa6s/9+Hi8v8wZZXAgx
yZg9b21OTOqrSR7o/DNUmXkaD5I/SGuDSiWp7Cz2NQOFoFWsYhWXFsfdP0ZLPpVY3Kqb0UmbjXxr
ocFuDxT5nAWvfL5LrVfYhACwKB3Ev7y5hV6L0RxyC6GZKLckXmfrMFtlwIdeQtmnGTgYm8mVhBsD
HIVPINNgD8k6+IVFlTX9WvzkGcXzP4Ohrx9n2e6/PNCz1IWxqPeLopfNUPZiL4IzSzLzc0zPstBu
9fkVDeuphTVMw80u06Uny3/zJ90vwSvW2mr26GK6hYyqJ1Qp9DX6QY+Jozz++6e70OqnGv7y050t
NSb6WyGsllvrpjfmL5oph9ZuXMw4P9tV4WTOVYXHxf3syxXP1pos6OW4OHHFbEPbTb/RlUeahN2P
INxMaYrTZ6VVXj+hAt+rmIlaTy9tRkZKd9sGzwYc/tjYGpiG0ptrBfEFLQGxGgDYCU7Qdeht3+9b
24xzXE3F4qg5bQq/X3e+sFoOzf/+zfULv8DX65zXjvQMY6sx80XRu1i7GdW2N6P8JH1MpdO/xE85
DQgGti+C5aZP8+xWiWPcWAtVxs1XjeGlTxH9xl9BZddLyWGfKGCmlfxGZ74Aw6KtApfnKWrQhq7j
7em4WI8bCD92tMaDgWR0XWxTP/K62c3UG5NwATq2Jk1cuqUE4uTZa09rpDf+PHZXF5MLtcu3b392
npEIljuJMb/y8u2XIdz4QrczDDdzd1fnHxp5c6UTnVbxk6rY7csJSZfuTr7kpVBh7okWdw3hl6wd
xmSHe/Xft+bSzvvtw51tBlFd5Lme8eEWGU3jNFR+/N772VnUfWgt/n25S8u8CSyLYl/RCH84jxKf
olZozUETHhT1QepWIvCGVbrFIJOrnwgdcdqcDmXmo6hD6y0aHO898eSHpDNobuxeuzWkg/xdV5qs
BmDrkb2CyTv7+vVsiOCgs5DqbVF/M+TAlKytQGHxYPHY4VVX7GVE9AhnkiUtb281Rjy5HWQf4VPy
kWsOHfyGjrvO2vGCh7fW19JN3Ht1+yYZtkb3T1nO1SQf5CrP4m5Bw1WrSlwVOyYhjeSHq6UP6ImY
FvO2t4XxodMc1XrQu8dhcAS0jYsAWFL9AFXRXlspTulnBzHyrbfsPgYlXbDLiC91a/N0FGjqQEEe
x0+Ifnh3BNwR6kONR/qT079oub2Ca9lIHTLyAozWxPJicCdkZMg9/YDUtsWSiohpP98akh08tX7+
Yt6TkDT7zdZyIXYecf6C029Lf5yA8lm///2EXNJWfLsj5weBuRFLMeCOxM+dp+E4SFegY3EVqn6y
Hdb5la308gvw5QlY1q4vexfTTSBUIPp4AkZOwbT12byCNQceL/b/N6q1b9/urAMpDYkpBTPf7uSa
K91B4d04i9Ba8tDS8t5fqVetCwcFgHWAtVX6ixqwmO/frp2Mbu6DQHiIhX3K1KQ3Vl31WfJYytuy
XBFgZuZ3VkHB5yYZNCF872Da7EJFkeDqTKPb1RIfrTzGMzAWR1VWVnNr/pBPvvYqe8vINXxq9Xud
weVyXs/q53lal+bKEL0sXTNA04UVul1gLeTLPw9ulOM3pJzZxwJnqJva6F0hXpv1pjLeTuqqsWzq
ziSiI+uH0h6xKvJ/RlztTWuraPpsQtpODb5e4FidsVT8DFC0nwHgrnsArKlT3Cnxaqo8xIfFaR0l
K2YdzDiuCZEunSK+/a5npwjdzANNjvldI7yoGHU8uDEM5VYGignUKJ/58ZqF4xKHh0suVBb8QRz5
zjbrplXEnqpSeCgBVhCxeVBjZ9wLO30l6zYKrOE53KX3xsN0J8933IJUds3X6PdJorMv8ksNbv24
6IIEP76Bj2p+WG/1WtzGa6Yv/XEBQdBRw8g8eoG6KRhWXdlq/qiizgrlr19AP2tNQMDChqKZrP3H
7FHaS0fwQa6xJgxUam3xl37Pjpx/dI66Ehl7ooq3FRdalOTEK/moC35iHssNnD7Ta+6sQ/JCA/9W
91mnIYh6fCEby+NB/KB3tGd6heQFKbzROjSzBng+1w69l1qS377O2bZuZJpgkn/MI1Dak5Mp+8kL
G3sJOaAteW+8WrvEj1wjcCij4z0QO8xa7X2Pk2wZ2CpOu4pGW5S8qwaqS/5ksMSaRsgd9QvyjO8v
PZjy0uoSWXjgvWiRoo2MRNcSAD+HiTNTVMubqUwijGWRj3jCTt8Fi2HIwjpKH2RvXue8ymm4SnNf
jxHbY0/GV52HH4H+s10UMRVS7Kt78aWt+OunPluq1EadJCh9woMYb6LM11SwT7vJyz0wH0TH+sZ8
mCyoGPAHkVLQ9/n3xnOh5iM6jL44VR/OYYBu3381oQunUtTCnL0zfi4ibx53lq2+S/bJtCvLjzNX
VW0GaIZdF5wupxPAK98ovElwc9Q3JsEqDGNGZ1jvwtb+94e7cE5BzYVXdqm16DGdtwxasYUFaA3Z
MdZ2RXDom7XsyTABwn2yjM7K/BZDt/I4mGtK4sTLVo12Re574fX9/hHOjkpzbYEYVJEryZA8g61S
u5PumvmuMFdm5smAdEQ0oCC3yieoHCq1XO0CtBwOFXtDtR1bexocfM6EbaJWYKUPjpG+vAxgC0as
jHgaV/o+8AfrAXlKHzIpR9C5bI3JVuhBd9ldcqs2uzR1EJW/DIwrrpxO/3icvq9Q3zRz5/VQCNiB
/3SLZs5cNKXyr6xaC7y//SGJVz028RYbe/IJzjKt9+L81IMZrx7S8aCO92WEmy6gnVTuc0zhyv0i
V8v9aXbhJNqhHtEpGIhMntqXQj9qGs62pMe8SVARp81shx+elpM4XXmuLxyovn2pv4qvvh/VWuK+
oQXqOONE4G1Q1Kmblv6pKJML4lwr+GT14rmDvsn/zb48O8VVIeBPIK3CQ50j3ioryDmtm+mpTXAl
b5PlTAIUTf1VClRn6N9b5ZfyqXWOIt5JamRr5FwrqqOipYeeEB5SEWb5HnGcOYArcvSngFJBXark
n9kE5KK6T+L3WDr88TCT1M7PL0lbKyIl4rmZ/dHylrkVXWxIR0huPiONt6WLnRO80vqxnPzJLWa7
hf/ZSvdeXt+LxiZpAHf8AbKcFrTscxgcsniTTR4oPLJhE/z6VOumCWWVc8baDNahvFdIRJAHYtF3
YvQ5aHcCGhNVWLcNDfajnqx6fTvHkZube33RkVROi90xWYWVb6AtiUPChvTczqj6xq1ZPGQ62bbv
gnFf1j+M+kWYPgRkpGZkcLh56cUPSd2I0k6OfgrjpzLt0/B3MfyqAtlpZwCRzS7iJRECE2sbYrnU
JiNShPrQD89jB7DSehwmorHcIYU+FfOFev9kvWn9XTT6GJywgZdEjreunL/H2p2eF66UWnaVPGba
oaYxN+G7ihqgQ89Dsks1vHTKj+Usq/vVqjM6TOR3qf7DxGAuBQ8naacGb6b1ZppvlXwU54+UwWdB
0SPR4UBEaLayrXd3dD1zP69c3bzvlWOa3wvle9kcR1rpiiohrsN+Waz7dFWZeyX8lWArFR4S8dUM
BDsff4MOr5Eh4R1qjkm1lxrETI6Q7LrhpxX8NOXY6drfY/ypJ48l+sMhvg31H6eB2/coiK/YWAxi
yqQP03pU1dsWikr+MWcfmexn6DbSGwK9Ctypt1LyudD3ZgvAxN2grYoA1oL0BLf13+u+sWzV31ek
JVmADCXCJWBTn+tJiPFMemMohYdhO/uY9Neq9bsyfTm+MbRtnbhkbrTGvfzWcxiGhY5aa3BC5SgW
jtU9K9L7SLpRpkNSTRclI3vX8LbgRhk9Md0TlINQbAWoJN1Ga/5QJXLoTVb6gf5XzG2wNiUWPFj5
AhLEbYPpqLkVoH4lSw9x4ok+RY5BtfiYdY+y+FQoN3q+4VFJHGY1WnxDQQrDlJkTuJpkVfUeTjOr
eJL0vfZoXAGdqBeULqbOoYdISaKg/ppun+ZKC9Ju6SAbG5HciU2S5na4PoEe8zTiJLwmfGHCURlb
DYWXRhLxflJ+kgonR0+W9Ai5Q7Xw8Mh28RR2d5IQ2wOt1WDXYT+uV9ibtAmx+QLe0NLnGtl9gXTn
qr/n0lQGMS3qKFROFtFR55VFVGqdRpoee1BKfbSTGGMzEUAUssjd76j3p5eZIRMflW2jtquHjLL4
mrThwq6xaHr/+zHOTkNS0AldkmBVDd9PG8Agb7q2h4pyWPqDxkaxCVD/96MuXXzUv1zxrL4xdBKm
TIEvPkROIbtC54iGS0z72qIftdgKrBvJk37F7jUl8yVXydfv+ufvf2kBTGYzDVCH/6ORWlCQgXYz
ov4xbiHVYTGAWOO20WYIcF3YOE97uGPXZw5L+fPXq/7f739+xBvGEwmdM784SY50OinG0IQYbqzT
Ma2gB+HxiVH5UATXpwpm3EG21fSNJyB4v3Inlnv7r09ydtJr28AKp4bfQ79v3jkgPBkvwZv+UyBh
yOm3/4GfTmtE6jlJqlde42uPwZ/p1ZebEY8yOY4jF19KU23et3fzWmfi3z6TkLHLoCjp8f/Kk27S
A6T5T0ArgPSzkmmJKU11OYqOnWbDzmTMHPlN6loPljf5qo+UtuYvDJivsu0uKSK/Xfqs7qmLxOrx
AjA/ZtomraQMV9fzHBy08k3VXwM8CfGDYNKL3WnRTTTs+sX5vZOSH1KzRj0X8vID0KnyHRhsjzZ6
pvqy+mDKz2PxK0NXlJ7W/FEy/qhPG0P1QfmfDmlzkFAQq3uZjLhb4slsxQ4OHM+0I+3Dfz9O2qWz
4Nff9mxFU4QMyL7Jb9t/auOLOK+Lx/ZYP82Wf7q1kG/cJ2jv0IdXtnKTv7Ltois7ysdTBR3XnYyn
OvQKmH+3xlN1srtXDho5nrvayYHvviuM/iN0HzbaX2p8Niuz9uOX4pWO1Cw9V6/F0glVkCt9WMVe
fPj3d7u8dLBO63+CT5EAfC8arQ78fqBY4TFv9gqQYwHvDP2geMIOZrpRs4/6964iWNDgOAWG0hH+
Uz0bjWn/+6Nc0tQQXcHTyy4IWOm8eGmtMYilZaS9yCu7fi/K92K67evNxKFfcaV1zrJl7hGjc2px
E+kgpRSLm0Hex/o6BXc7xZ9N/cTkJGSfU7zM8oRyr4m7SH2BIhuZ+6Rfp/KVxUZe+qt/LTb//djn
5UnYCHFglswOyxOYdScovKx3qp89om2d+GtX6WFV/QLZLBI9wWhz1SknOzI40250P0x8NAuVF0Tk
3Y+rf/+il5eiLx/t7ObKWlo2qsEv2roB8HZz08vokhcGCOPfDtHPftj8/ywJxlIdnf8mf2QQos6M
hPv5/akK0mxUtfLEeJce+Jipdnz6ifcsD24UeV+Lm1Jco12lT2ttzBdNPsSh2wCTTbyT6oG3t2Nx
bcr3Uro3pYOlEaDjFPrvuPqdSxsYieU2cQP2ErwZcOkSk5JqnbT+YhRCA5jTQTQ/om4/G+5J8zN0
zLkN0o49p6t2deFp5ort2Wo2U71rpkPLZG4ljEQw7YT2QQsPFk6f6UVRHk2aR8Iok7t5gvdiSyXK
dC+7NsG6ZNxdQo5AqP/nxzpbP4Mxx0qWYQoEJxIXnuiVzXsNIKOw2DMZDNK5QinP+RgawjYJ76du
i5QJKVRit7JP+FEfbdUS3rYbRVd5DRefISZLqqZKIgh17WzxC8Rpyvqc+oZJPXkjKmA2j8yQ9fA5
0RyEHPo4e0uH7ZqK6kLHCEjElwufHeAEycwMBcvJMU02NNNhQnv9bT4CY5c3lhMxhaydFv8Ies3w
ejPv4hP85epnh7km72thrPGG68vqw2AN9aMtvy3i/PlHdl841yhvl6SOX7/veXd50uYm6058X/0J
UL07ysg03Fa4vYW0yzPamj5EMymnqekMsgteOVzlFRq87IeFEt+Jf8+4Ikr/yhJyae/7chfO9wdV
yswJZRP0Cz+MnaW3anja/eCe/oNE9f59ucvvwn9/dn35OF8OT3UplEM98rMvan+18fkVGs0HJYis
PwKn7chPMfmqzmf0e3RmcR2JXsBkZRe8EkyW0RBZWKHXHsVLYIlvt+asGVQLZtARU7skCASrQCWh
D4bKEDpBTYe/bP0ABjMNqcHL2HV4ZQN9Hzt59BBDw4s8Qja0zbCo21dRAyAPp5Pu4GvJBKTx+O98
In+v9cyWx/OvBZiSG+Xs4lGxzj5xPCta1+sAzqXQI3I2Fu54ovoVLTztdhjsWEVF6U/WKu4dWXBr
a6PuF1TR1Srs0uaIYeJ/Psfy97/czyLpRL2U4R43ECMrtEbIx/NfhBx2rkVaNhNKVrFr5//zVMNl
xkTf7r9XPdt+RqmU9UmZwqNVb4ZFnlCQi1RLK1WHQpc8xdi/Bf2jEm+WczIgHtoQWFhNrwT3C6kN
AZKTqH7b7ieewUe5WRVL03glyJs+wFErGG5gbFrVj1svbB+ZUynR7aje5sPOSjbacpZz4hoY/FBt
y/y+zg7XZg1/Vt2/7i9uC3w6Fnlb4tn9tUrSaSe5/QOlacyKICswoaePgLjxU71pXdHp+WwFr8p+
SGV7Vr0kd5D0jpU9okjTvWjwAk9pHRZXK9qh3TS90+vAP/WjpWCCAQtctXPp7nYb9Ftonl7jGSIG
joitqn9kEzTlJZDifi5vRq9u7nPtea7o/nndaTUQM8r4wVuEW9eWycv70ZdvfvZExVmTKoLSAO3Y
av7wqxcXGpvgddQFTH9eRSCQohsfr9XYFwemS3qapCA3UbS/rBlDWdZVV6EdkNzWje5kR/iI/N7h
KN9HzgK1Fq9vvsvm+vdt/u9Fz/bATKjq3Cxr6LMws1JfWiiXebGlHngxgShwvLwLyfdw0DEnOO1u
r0LVLi7/X7712TaoGkWh6kLJOvJJLoMLyg2K0R9xzXwQSGC7UgNcnEl++ZX/qMO/rBeVVajGqPMr
g5hNwlUc+fmwnF07KgBeK8bG5JGgOocV6cw3xlMmbkZv+Dm/E5iVIb5hjdlpMEofr0MzLpllSKX5
n5vxp3/35bP1Xa2PY3QCtJiv8u4hzt1h8iZpq5Aum+I5vO2LW32B3U6UJm6ES3xAiVGP2zF9RU5g
qriHj5nymJob2bJnJkY/hGSdCgdTdtWEXYC35Rq96mI37uuHPttQpzkUpYiEzKMENzFdj69pcGyZ
43h4qO8aFoHSlzflPpiOQu5xsowK+oMpL+61JQst+YWHmXj7ZQqIVglDx/e9wCwLsx+HBFNtsp2S
Yx14pWGj6pcPmXVIT35EWAnh5qB99acccni+ETTOl2Nq58Mer8dGWnfhryKo/IDjuoTpeCa00+w5
+Y+PC8I8VHaFtmGNnvnpVWLSpBuFd7NaRnmV4moj/b+s9vMCA7LerNOhsDOapsOtYtzW8b3RrptV
u2YA6hZjZjf1rSJt9PDmxIDcC/If0emuyDZReTSYf2NaC/0WN7HNyouQV9H9TLOtwsuRYjZuHHvo
37XWJ7hz1m2sHjFQhplZoRnZOm3uAIpQBUQ3Vqk8xicjP4bZfpr9ouHpbUkJ+6j7rSbdGvIhUVY6
9YrmU+wYml9GK5J3InFlpu8WyRIIIwIsD7uWYCIM3i8jYQ2RbT7MBcmyTqSvDV4IE/picpA4w8/G
c8JA+N/ntouHdRgd0MtNmQL+XG+s5SqxLnODaxf+hLbXcK1ZbO1+ubJQNkyuYnlD5Yr8MbXg1eOO
eemY8eXy1pkyQ4imIpYMLk/yKxEVcJkcOm8jqQ7Sqxitq8Wks9NPM0OzY9O7rXFbvUWxm73lD8xJ
xz2RbMlpO5HdMfbRM1mTDd5Sgp1ImuRQlBEL43aH+UXAVtT76HN8UnNSFnyTaEY3i7cpUrPBPxk3
BEGW4XMrbk/avTCvrHFtzO8dcb8SHB91awk3srUBByHAwi89lXrKWkGxu52hA2R3FXZicpWqhxbE
s+ZW5Tt8O6TZfeXrWJssXxjWBEMr1KtXofAXG+Zff8OzZoEkFrkBRER40Gx5a71WRCx6Fvuq+rro
gZL7/w2EyPx6wfOlKWxyQS0YsWJm9RYM4E90tQ5DS7CpQc8idO0cf/Urnp2aTq0EnLThMVmErP1d
UmMe1OFyTCjFbIsn82pz9P9xSVjRKPF5N87L5yGeYtlUhuXJ1E1nIf4gXdx0Lmy1dbK7rgK5esGz
IwMxI7VWNaPwMJLWQg5qAifRtzCFCORweSxdMqqiK2//xZVd+e+XPDslhMaIryzgSxIl4wfPzb2y
psV7w8SJNlz7xKwJOohz5aIX9C4az8//XPW8YG7qRhozhW+6KH+76mMWEIe62Wd/Sx1NxvgnS+v8
mOie+ESyxdyglsbse8cJAsyRSI5fB21+RMJ/hOWi9l7B6mRsk243zdsp2kQGolde1bYA5UHcdZ4H
SAzf4uZ3WzzK+hEMTJf8qklrTpXXavmHRzLhSCaI10JwP2GBITtOX7GmAGA41euc7Saf4NvvhZoY
ks/uwESb5WR4KrNVmRFIv02yW/Yq4wWieojobWEXFfctWCYUZqenVPno29E5Cb1vBo0tVJmdFo9C
QWfI6HwrK5kZYnBJ2RPbTblsnSQIvdNkFvfjjTUDnrBVmo38SpwVm+FVGpiFhraR3YXNyoi2Zb0t
moLljkky85lqLwybaDwI6a6It+08uA1bWiw8toggaq+dV8a81bIbBI5XugBQwf4+KliL5hNpPyk9
eLy+HxWEoussM2YwvviSl4GWXPlt4g9QspRd/RSmBNYA5Mn56715V/4K77l5JyjDMuKJ2Jd1B6dL
i2gztBiHjCQxeabi54Zv4uiWLU8ETSF6xuwLwq0l3XXjeyKzD+gPhXDIq7vKXBv+vMuQF68lhEr5
jZA5KeExuadgNdDvgT0oKOFJiDL8FEvce3mjryrMihuVSKXmFzTTwEX8XMzuCGqGduVPUTpGz5rq
54qj3hqrfNoZIkrxBvUIAJ12a47kyt7oLXD056jQ4cnsTfnhlBLm2h2F01OOub5AKl3A4RlqT9Pc
Wn0yxQch/tlX7y3W5ZTDJEaL/jpifOlAnpUhi8HfxAssgRY8P7mJkxx3YxAtGns6yN1kAy8LOW2v
lV2wmTRHvKX3yDEsRxN4zRBqLovyvy5+tqBlSVKZsxgvLYQ+Aqhu3usH0XBQd+foY8bb/jMjonTY
QVtptifBttaW7DD8N/bBYaJ4AA7iRRtpoyn8rVP8VKHLS9bSUbyJKRx98z5YhTucY+qTxAIAzsRc
bBvpL6BACRFdv4vTBwMc5UZ7CHE5YOMaVzMMIiZO421i3ajHdgvpZ3yQb6vyDtZL0HgdZN3n9kbl
zOUzzPnZFqvycdoXnvT0lAGHvbYAXyqbuEEQdXlhwHf8kb59KU3iIZCS1kLKOS6H4k2znPFHu5O3
pNqZ72Rp65oLDRbDiD2FoBhoMZPCtarbLbM0wrE1R6+9ChEc75qHRO1aP+oSJuLbBzyr2qdOrQrC
4f/0KwzVC82KXLxNoiKo8GrGZY0N1KO4E3rbsnxMuSLjkQcpcELDg4REuNjoLJ35dEOt23mRvEZ2
1YnuPLrZ/TXxFyzAvx45xmGaRDq5RpwoOO3vy08Qaqksp0F6DGq/IV+vfK7qQ5huim4ry6uTdFMY
+Fne9Br4CUW36ui/UAnybiZ+fhAYTsHmwLvjgj5Lbs0NVqitwWKte3B7pkeFwOaN2NsFv7RTH2HF
5LfVQV0Hu3gmJfemnn3T3EjCnRW8CGCUCunNUl/T8nEQn8MM/bn+lug0GY1nJnduJlIDTL2jn2DN
tDdy8R4Bz7KkJ5Q3XmAhbtEHf8xpn/cboF3S8PMksCmTrozKxtiLoHl02QfNtSKhvD8t8dQoqczH
KWJEBKKmNbW7SfgVd2iGBjsD81QTmHxSMyfCTqKg/uuboxz+btLPKWANPb1k7S6GjxZtBXVjDkT6
3mbNUQSZZmUHsl5kYROWT0pynyovirZMxdBUFr9nUBelHf1Wim0+2FbvEowaQXJQbJF7DplRWJfW
M3MlxwCWK2g/YvG1h/UkaeHePOnrGalYSyDKmL/qyU4M1wCkZZXomjVEq+CnGq/0RTe0s5QN/28V
2im5f+zGbVO8852s91T1RP4pHErOeH8yj+LRSl7LV1XwGdqeJpf5+iI7Qp6E9KYZ7OZt+EQTbRkL
X6uEwVRjS5/uqolfzY4TT9bX+qN2kD+nTwSjdKdb6Hf6E/8bFRidWTs0n+rxCDzHmtFkbfXxJbBu
ZXVxK2umQ2KIQpoOYnwmQvDkSlusFMe0GBZ7kuFWg6uIq6l+DfO3rt8l2nbABpMmhIenbO7Wtih+
DtOdXm80wuuTfWmsa/RS5jGOn7Q+R2vFgLd/z+WFQ+ZaT728Zhn7gV9WMJwpdFt5XUo0lYqbDO6Y
GXyGRNqP+/w1nW5qePfMGwanI0EeFVba3g71DynyE+0g8PDo/Voah3WFGUyHGxFQYYloCsPqqYwn
fxRnRIMGbohfgfA7R7pXdaRtjUDnMmPJS5RG9JNjuQ4kesRN63TJTzLSnFOLrY5q/pTeZhT4EM0d
K0cYlmFvEgEWy+xAR2v6WdTbaSKY0MjWVYaWV8A6hOW14u7PdGfo75Y6Ms1lpDKBP6441ewKfdWV
FI1rgfYWKGSHRZu3OeSDunqJF3XbpLcy/yb0g6eq3sW1O2uufFp1AsFHO0j7wekFzROvpqPiHmXo
K+/aU+Gq8yd7tSH7ebc7FR+R/tKmN2HxakUBdd2uUZdIiChmVYG195qjC2+CR6J4H6vKMT+WJoOB
GWIfz6YXk5Fi3E0GwdyPaXob+734quEdzg8yXoOpvyui32Y/r1LjAMpdmh7FesunqLLSa7LHutyQ
gYLicaNCHlabnEPgjcqTnc2vsbaCvCWrhzJ5HIz7Gmq57FvgxoLIw2Boqis0gv1wH4x7yXpWjH3o
D72P43+oX2rj3hJ3I2KANr5TWZaLrRU+593T2O/K5rdkjKuMCMma6HUDaiKhk917Fb5L0Or6NHHq
/slqV4F5jJIfp5CWDXz0qXflGVCdK8csFM8zBrLZPOQKljV1O+S7ybqbrBex2Ik0P5VtEXwk0WoI
70/NpkVtO6FwDt6V+t6y3k3a4XH/JNSbOfQmOKdhcXci0rmY7lR1Vw77Kr9tlc9Y2VSDXZs3abzR
9beAQ7xSPGEqkrrDqV8DCq2r7dwxlk5uO0r9aGaUvJsJptKI3loX6U0VbWPwHxq0zx/qhO++v8np
DSghSKo1d5V45LFT7eIH7Q/ldBPUkA9ZtY7x+KyQb1v6UgDsjdoAaJNcEQr5ICoHywRtsmnMmzI9
isnWgGiQPYTtTRGyQGt4mdJ7i21iLQgQPz1joC/Q2pLsozWOliSBdnxLu50FB35cZwrCP9oWocuK
4ATtbub0KpATvaeF1KJkBn8s7Er0oDNGcfJL6Urhkid6msE5FB340AnOT4WXLfhVqj8k+UVo30BH
2CdZA2/gyrD62YCQ+cKfFKAIe3P5VPSPMwiPMpXchiNVgVsEqx7cVnps2o+Q9sywmPFNDMTYEmkE
JDdzLyJJ1W3B2DfCLufsrXHXbMbP7Gpg+SRA7oh1qxd4b8342Rn3ATHLRmfXJUMbzNpy/WL0GxxU
kbQ7CT8n00fnhdqZICZhg8wzN97EluD4htN6fCcPjOWOGd/SileGcpfAIzePJt++u880x4p+GOX9
iUw0ZXEVyuK1Ivbvynk5aaiko6OWlBksfD9pNLJK06mPsqN07JiQYewFrMtS5EIOeDdmJ2G6zVJ0
7Tx2YYry/bpn5zG5U1sRcWR2VA8ym6yX/UQ+O9p4MsmMY3+hvqGNeLVovzBJ/X7ds5PVLEZYw9SY
664mz0JrdNPg5QLyshJeOaty/gOymL0poqsjsc/v0H0Xx8Dw6oO2MzfKKnwTMjvBqdLvZQIVYA9Z
v3Q4Ogz0WEi3V3+nvwvR75/3TJsRkYFutsv9wYnUeeG6uqWjwisx0aViMrbGw3elrfF3rfX9imdd
cjGZBtnSQorbCQk0U3DZQQZsSegeeL+kVYipUMTrjw/u8cqll0rqe6X1/dJnlZY663FWKHxZWXdV
xEyAtAxtE5jeHNPcXuFqxKtA4huKd9Rqrwms5dj/XzgTv3+Ks9o/VAw9zUQ+RcuJDBs3EdtsQ9R7
yL4GX2zWyURajDjtr537L+Rac2UoAiZnfgsn1dn3VzpxiAI9+cMzviH3+bHxio3ma+v0qTzIphds
lmjDWvTru/+P8dIfetlfP/+Xy5998TYbSCWvUtaCz/iF08k2fEh+ViwEuneS7+Ag2mmJfks8nqSX
uOIoHywKd85bbCinu677DGXFU6lJxtObpj3HdCUaHCYRhlOUX0mwhVpLytpandeB5ivR4LZEBQ3g
UntOehM9awC5ZXCshO3EwLwMboJ09hoe8Xh4Eq2bqTec4uSGNECAHZN4pDiK/BxooCD/D2fn2eMq
lrXtX4REDl8NGOcKrvwFVQSTs4Ff/1zU6J2u8vF73Bpp1JqWTh8wbPZe6153CLYoc8Rgi76r6fdD
c2ti3HuUn4cegLy9Vcad6YUt0hGUDruGlrPa1tCGoqNjBpg7G8rKN9ZyuWvUjTYBMfVNqOt2PNzX
5WddrLFktWGCDQ+RwbSVc6Tzq1u5pZ5H8ZKon23x0TDWj8mRflELaFGhb0vyRjuS7ODp9W1kvFXR
RjT3ynCt6AtRymfy4VHr9odsl4fWzNI2ZXh1xBgX6iPV7SRqPkpr2vpCW5coBQzOa0pKDnQgQbt6
xGqKRL3DZwnREIwunQlev5KXmJHDtVsnb+3zeIPVuuzkG3KdBxYymORcvBrHpbyvgeUo/z8r3ykW
2UOEdyYgwyx6oymo3sK34zsKm+arHeYN80VhHhvkmtuK2s1k+SGCzmAOjBc1lPb+o88dWcMs/Sif
Qwzs2xm1Ae8ODw5oQlY1V03PileiuTS0WfE17RxW79CLVshT8ys1uq8HDvLKLv37BJ52u0Kek1/3
nkr5jptasjhuiKGNfJCDZNWJi250e6gtz9K9iWx1HT8bgssorR/dloblNcR8+AEzUOLF4oPTWYTK
Iv+3bDF0ZJg8NWqKTRvi27wQqFn9mcV/rX5ZxTWzWznw+DMh5s36rHuVCYqWiazwyGKOQy9r5lrq
mOMuP9we4o2EpAp9zyvhw9UuyddWfm1QWMIN9KtFka+DLCJNe9FJN6LqQhUD9rNxECZq+/5gvlX5
Ogu3tXUvlszoEBoRfRIt6WjRmOXCSjcWiETlAyTNdYfAj3JXZonMqJajR/kZcz7sFK772+oL+d+Y
OhWiYzGfAcdCh4s/xGZq7o/1IktWQ78PRby/OprYD8HfNcJeqR6QDBbx0idoo1kWxOTUS6mew6HQ
6jmwYNWiZqocSVmNmQvFaUxWMIeCKacjBNXqZzKI8p067jXMp00nlq9rKpXA+BJI4VIIEPethQIq
HbE1lOJDysCxLVL8gje671X8GQabGk6ysj+blBB/P0O+Sbq/NzFAQgTeumIBnZBj+7ugsfqg1cKy
SfcIiuTUEV3GbZVGIrytHeZmd9Nlq2xctJqbd54IU1yfY3p3haukXYf2oXcAg0iBVPAiDOdJYqcV
2rKLgokz7lm/7/Jk9DRKuSi1Yp3u64F0vpkyjzXwKI95OAr4yh5Tt9ChVQAy6elWQ4Hv/P0xXbyB
k7pPydNqOEZdum8He8QqZV5iTEABOwcxnkzBB/wMJdOhv0ScC95/oe6Up9fwt9d0Uv8dh7oUj3mb
7oHIR7tamuGyRm5OUNnTVGegzxErp9HmvrHoTBgBBeNuOsFVRff3+PdncfFeTmrCg1iq+tCzZBRw
22iBLrd1E848HdsEW5GISnNErJJRjTh8gYODSlkw1px7OOdAfPz73ZyZZKOixpxAxQPZwBr15M1E
aVlkcpile2GRbYT3A5/cQlqTYvUhXslYYg3LfD6WM+s6ffv7lc/wS35f+eSd5OGAiKJOufI6eCDq
2tyGwhw5h9bPu6fDa3AbfjTLYN0g6SF0cpkA1QGAJ3PwJLnfifvCYGvYBEvSqXfyQrimm9JvMcX4
+22eaR1+3+bJ6xqHg9o1Gg9ooul3H8Mn0T22tc1eLbKQJmE9hpuXWF/4gp1ZsD9fy0khPvp5MgZJ
nk768VF8CK2tarVO8J8QwoSySN7gAFMF3gisUJjLo+hRSIhq6+bEBRzVJ+ofQdxgbGsOy5COMq/n
B2wVO//VCm/FI9O1CZJQ4bRdmziJSr7P4CjFmwlGnbJJOtzQvSSuSQV7RK5bpoTGqO0EBSySQfTE
HlbB4X1EbzUuhOBeE9G5cfBKqzbbtW6Myj5kcoJ4AkpijgNUWWO/NswTa/FQYv4Ox9iYS2x245Xf
3LbxXsE7rmXI0GqEC6NczVGu6lY285t9P4hzhA14oqddwOzvDiE/bKJ6UvcjOVAZznTmotEkW8uv
cg7DYjKIZ7JuLntyEmj0cjQ0qYoN4sdRuBYHWIFwWbOPKe9CclRuslO+DAmjB+GKdz1LldjtDcy/
E6xrxxc57pygvY3alRJvosOtz+OSu9cufJXzXUixYyifVfoSFbV9IFH+EN7ByNDwDyXdsfBqO+/v
mm53CEhRYE6Stl7eqQiSmUQ28kzET4pESX3yiUc5MWJWdMg3KEZ9fw7xNiDQrbg2rMc8n5kBIKjd
ftSI04tFiumR/yB0W7zoj1A+RYfZ5GEe3hsbhUROiLvia0lS7WS6vw7Eq0i8TiVP9F0dNwBheTDn
OuincdxmvW1mixjLxvz4WZPnCU+pcNsDHsKU0rrdyq7VQBdIHkzrxgq/ws5RSG+rCNkyvTrB1yXe
pMpU5uTQqWQvSlaNuByNdUg7396O4wvjIGNcVL1TfR3E3WAurHHRDxBL+dFstcUm0G8DKmG7wgZB
ahdqgncF/B5sWqhZlAdN3KYsy1TH6kl+1o/4xeLQGri+uYzywyxvPdNA2O2VmxEOKNijJ/vbBifU
I6Vz3TwF0W2HiwZ1heTl6idFaZh5I76+zFUHeR8DSYl4KjObFgQ+iHgCnj6D+ikm/JA6SQMFDzzs
IxR5ZdBSmLWT9iXs9ImnTkKDgummBVLqKqmTV+5wEFm5LBEU4dK6EZgmPwvHB/24FePrLrnD5TZb
4ARDBhGMdu32aK0kK5+l8YegrxpscKW9xYcwqLBmIOUSHFpuVczF3UibReU6khYFE2mx8SprH41X
R+XrgOOBEAF13yIbGyZ6XVTjCydo4LFOgIwpnNwZmv8YrhAkmdpMAzDyI4pUQ9ePXbCtho5i7tGD
+MVWaqjXyOIKtqm/NXDETT01u2rkuwlq97M70fSe08TuublWtkdCwHWkCcd5aiWzHsuiYdBts+Iv
HN74HDDJpG4jnBmX7HswtR6Lcdzdhr0UezJZIsb8wn49HRunR/3PnfMEUBACWHIVUnf2a3YG8yGb
B9BsaBUPG+J4J9CEYb/h/v2q34yrP66qyKZEiMB3It3vOrDDoks6hAfMSMqnI1tgncxa0FjtYFLC
Kk6Zf7Tjkom5dNwHRAs0wlyOKAuf2EvD2lXZEIlRx7Fk3HISil8qhggbDDxXxdqHi+XAeqVRJVYl
cKSb4Yn/p1or4V7Jr1tSOvmB8SxkkLOijs9n/Zd63EfRI23T9GYKA/PCWfKFHgmqY2oXD6OXvRH6
s+p3wuq4ITwPzDKZRw+jYR+wndahlGL+1JdvBwVRdelk4XwQmCc5ODxbJARi9zb5rArtopYXgS9f
qhb/BGY4chVdZrCr4JepnbxCUxgtK204/HpW+XTsapwllX0YcU4hi8fIXcxueldUGbZ8G81xlH1e
LO2nq/z5Sv+5ixN4pDCivJakMgV/cLTWQ8AVFy7YcQshYUHaC0EwOVHzKjOTcNUV+FcvkPRn+Cng
SxlgfDMM6yN6g4kA2Llitvj7kjtfuf14Sif4ybGpLCGdSoTaRarSA9QdWR92wLyMuSKjM0pqfWbf
AxrmcBGrC4XRGVvaX29JPyEhtjVnn6Rz/ay1W4jax5FQPRlYkgknTFPHFGZdZSNJo/vRiIEluwET
oBSqkmaT2LC81GScIdz+vqGTXkywDu1oyFX6LaYhnGto5kG4lMMVk2kJZ715wxRpIJ/aBRDI3MJc
R8laMNwAsJ9+tkKDNJ9mV5zjl1C+M+St3/d20oHlh7JspZLFNC1nMtKScKOVOCV1DHbD9zpDAPpY
ZZ5KQSdcj65a4J6Y2Fq6wYsB2w2UnkzA7cq6hUasVW7YXWpkpxv4y2r/5gj8oFRoeS9bYU6LGGAI
m7swFNSjI2Em7FBClAx2EO0e3Vx1CtT+6jyD3JfMyZYD75icToXLTePZ3hqKB+kHMpJKMvF+76lK
PhiZLNAgYDCgc2KDEoER5VcKXMbEgeOmqnihsNLyyIMyURT7PkE46JBAJmFABXzkSuFnmjswrYNs
yXc79d0XvsKzhfqPmzzpYgCkWh11ytRZxpPrYi/tKLumKGCymabsCHz2cLKRmPJgIeq0bJ6yq2F0
dmHTPNtW/nxaJ31KMsZapCphipiT+rrccQLjpLE1auyD3BIjUwI2icpiV0A14DHz65DAMBu83FL+
Cemz1n88kpPe5SgqIVzFmDtBrLgssEYoOACJgINgFsLIxlcpfZa/p4RmfhFrOCPx/n35k9NjPOpp
irAiJTUD4FOTJ3E3pmAxEwX9I2dF28xUGJOnz+KifFNymjifyJ+/r4vzr+OHO9nJXVjCmPqyKCR7
LUBhnutsK8xXcSoQt9IMhA5Kf2fM8R/Nlz5yNKxC34dmjU+OYbiX2skzAjHiEunvkS5pEqO3k7Ux
yMNB88cx2Y/v0rz5YMokrVPbbJeWj6mcPwDcQZy9GmVX0L1Ku6o0r3uLy2VK4283ulM7umJrUwa5
weC4QKrriqWbJy8JdU5cLbXVlI1gUVdvSoSy8kKPt3qzW9TtLjJcP3NihZnthU/vjBL99686WWdm
LiRqc+iZ32wVZH/vYXSfI3HLkCqhqp4N7+CVASjiFxlBMbXYaljSTxEJ/kEG4OoS21o9s4P+esgn
b3yQsrG1xCHZRwDb1HmE0fUwVTb1YduMa7V5EMPKtuSFJB+2kgBzZaRnMAOvrtzmZVibkItmyVI/
LCVzY8KZ6LcBZrClcdW2K7ZZSVpGmQOQmmk0A1RDoGSG4R0pCqt51Hazvy/gM5xUnq6pK7pB1NGf
wV+FIRxHGa8nxPRM8++O05R2ahpGt3upytlFTt+5x4cNkDFpZXBJV0/WqFHV5SGa1mhDBcMx6Fgq
yVJubSdsmVQV8+NxNh6WzLHFOQNta1whFhAkIAVbnBXbS/dzJv0K084f93OyurRyTMw0EafpWApq
wEEYHhGoK8QpTBHdHjVyFxMNsWScwNp3pOWgXP39HZwxhvx9DydLqhT0JC2VaUktDwseQokTZOcZ
6mLUwhmCrKHf4EBN7sfiUK45pylER21rZjbtoZQ6TCIQ6GC/N2yYVKjCVjGOjGhoGeBsGdtoB8Nq
DfYiLOrorulpILQL36h55izgKRqaZZEWgXLzpCbLUkmKDPP7F/SWhyKrYqzDiN/RH9qX+iVscMix
tbXisIlccXI15lWBq1O3F/q5kj3TG9VYHLTzDLdf4lm0WR4tjKvDDr8AhcpatLXQ6cs7mW2IyRAN
LexCZS51O+vwbOVO9lg/HVubQcUouL0ODYK9yza+kp15NXWD3Y3JAKFy/NA5mlhDtKtotGvyVxhc
KbfwYeu51rvCfdpSzYPez4QvK5gLsQNzRGZKsirgR9JKYe2Ez9GFh3euwpdlhchZxNYSSRsnFb6u
Monn48TeMFuDCNtStwJOsqt2J9jQ75T/bAQa57i2S7xLQPWZ+TCrTzGw2NEk/mGerL4qGxXTDOQp
ZFe0OUrBAKfPYJI5yeRueDjgAcGhVLTTxvYFTBEO9aVHcKab/3UPJ02YYhhl14fK9BXmyPnSOaPY
uSzNB+1N83ATdCHI+LZ6KSTmXBFB5pyEu6iK+JYAxN+1Z4gFjpA1arIHnq9McMolqGimPZTjqpw2
gCPISeC2sBKXSfeWiXB0PRJynX9hXXymG/51KycVZtf6klWLeoI1w7Z2lYrDdCW3m5puy4Ju23u9
turwezUBKBMmcpP13cXd8Ox3/ON5nOzOJcwQSyu4CQJfGKaPczFdHJW5ZaxyL+k3vnmVL3WsKmY+
RMVDsTCy+d/3wnMjpF+P4WQ/zjrDj3VfS/aYn8MdCrepusrQjYjKbLKtpqyE1a0tGoRn3qWz/exh
OEUQYs+r64b23Qv/6I6OaREm+cRV0LdQhJcghLbmCtvBSRlYXfzuzy56jPHIXIQlBQLxe/FFo2xV
hZ5ORy/sNJwAX8bFZCYGpODAcwfPvfrffuGPa548XqlL61hUuCZLDIRyhurEMzwcYSigXOvaumQb
Nm0eJ/0mntj//MaTzSU3CinLSsgnybJYCjO0IZ8qqbxL+RoHZlwfnfFBfVRTUPEF9MO/r6Uz+gF2
th8XP91VNI0AKAvOjdXYyTInPbzON3kNVph/WrZOtyCvTOEdQ1AZsL1zhcOSIuxAUyzPZAw4jVXX
L0WqY3af9DiHdH6hmzu79U/YlwV8bJiWcfJ4DLMe9SwwIWIlWPBsoEVxfvle5jTQZQmlrh2cTQ/m
UsDkwUuTOzlfXATAzgxN5Z/3cPKU4lQeB+Ng0DVcjfMU6kE6j2Av2rVrvdPaDW6FSxfOtMTqKvEK
dkw6yakvD9nPlmI/b+TkHOwCKfSjmhuBlWbp+LaueqdOV3DQ7dTrw/m7PjtoH7r67eQOS+jS2zjb
afy4gdOQtkY5xGaZYu2WA6/q+NLqTMLWQnYTkw2xStVdAWEec5rYNpcxOrbmAaUUAktNWqibHHE5
YZZW+z9ANj/fz2ltFSWlzljdms7GVvI0auZulQVOmni9ukAIYGmrmA8J2kEb36do5ICM8QmfgyD5
eLisUuvSqj23cf18TlON/2ObbBpxVOSQVZssoac8J3iKQCLGjbx10rtqdoSRXbjjx9+/5jOGfMav
53ByVmexKuVhwVXhDlcTQei7zQ6ulMWxWxzCRQMQQLhR4zSkiO+M9bhBMRUaLkGxkS0RmxDa0ry6
jqFGMIKaTzxA8Jsx3fqOor4cqXYcGc5CtoaUUn+A4BjK/FDjBr8QYS8Ec7REsKEvbwLyuUNXsdDS
6so0nD9tieqEsVfngy3pUHkmd33pLrw+QhTN6b3Xlo/noVVh/a6TFhlQi5VMdphUwWqiEpEJCT3O
bmApx/2lzVs7+6J/3NnJaRHqslFpIehG8R6jH2TOpseLoNvU5rpo1y1ymN6GiT7O4/AmF0cywV4H
ciA6KGayshKzqRPIy52vPEfjfsAgLX1M2idCxDsnL687Joo6009CEkY+ebF8aDGPToj5yK6JfC8f
/Gx9QFHePKm8OtAcHSZU3NyW4VY82HGyMnQX6V7yQixZsJgsb0JxpiQ3zbe3P8rWuRpBKqLMR+sx
w/Sms5V4YUmrY35lRAt0iZm561Zy8hIb7pFaEyHTDcmvurV9HoudWS1laMspaksPqRnkJ8tL+7VI
HBTWu/cUwqgyowW2j7nmYMM2OYEKE1DZfh30jWlsGuvO7Fe6sOwwkMQeGojVC+Ol5IqLIvJM7R4l
AmymGKwV9xkvqTaIMCwiwzBehy0lOoHEAPmKFGJI66q6PEj7PrjLYsC96kGFBGGsYagd9xiHEDfB
6uyvQ/9JK74ytxw32X2EXKfc//0rPH9i/VgSJyeW2R+oPg8s1uaJmBziSxkX0bUbtykx5rY8bxDx
kwnE7nPhwtPnfVpJ/PxKTo4pMz4GbZEAfMqeDCpt8x1fW6/qO77PfAb4rYbehSteWv0n59FYHWJJ
OvJTS3jRTz65MNF8yOfC6+TJ0+D8O+PVCheKljNKd7a5fx6wdjJvSdqjUmIYNlVoE2szcQSYqh76
WQDd5j66v5R9c46gwwU1opkVNJbGd3/4YzeXk14/EISW7llYLbB67lSVk4ReZC1aYRcQIbwOOVXg
A3Qrgq71cIKIBPQMzB1ZpFA0CXGOiXWHEumGBMNH5hN6PkiMSuJZ4hVg3L8A5M+/nP/e9Xdn9+Ou
h/4Y6JI4DQ+lyRkWBwK8thUEXAfgNsklLDOdtShULr2eS9c9QTpq6G1JEUzjOPRz8qy/G+5z7+BV
jHZZ/Yrb/ZtArLN96o93dJqHFTR+LaZKMc2VILYwJyWEEtbMEk/5iGGbwMB+9l3GqwsTEu5X9S4h
RX2EAf0/fROWYpky4N0fbt5KXGVt3cFqY/YAIecOxG6f2vmUvAHug6vjzHKQ0/z9qudGfizRf64q
/y44qJFL9Rj+v6v6eKI+IKbSeNEoJec5E0nQfhplfzl6Iv5zeNEVXoepYXGL1A7r9OeLteL5Q/uf
WzqpRrqwkBPFZJCG+kuoXRzs65de8yyqQM0dUXuQhYuY34EbISWoZzubZN5kg5lf/JRj3IKoHHJU
MReQs9p/f1xne2hVxICDiGmFfvZk46qa4BinIZMZbULZiuWU1aJfjzsErovJ5mp8KOfD+vB24bJT
v3q6Q/+47OnOpSWamOUxl02WPQ2li5S9ZxxEGLRjoRIlohTWvvZ8aTb3HZb153WpRURgLJbkyZEE
fpamgf/9cWDxS9q7lF/Joyv3C1STVXIVkaNVOQS+k7ThZB8EZ0N0Unu7BM5JsaQ/CDMN0ZhjdQ/N
VF9BbYIyHipePeDifbjV5Wut3fSyl1arNPRgtGgluxxRcusDRJ/h5hBf6ckdhOqLshnjj+3GVGG5
mATzyYy7dOvkt8VtbZn+oYz/exocDh85+Fh8dEftKkd4zSKTbSwjCtltj0vFgLXv2+1no3tw6g1Q
1chVI2aS8BsIBVjo0lwOVlX3RcgRrDLEUIUjHb/II/OyNFoIiEvL8pWu2YtrcEhV35EJbjcNJsXD
c5I8y8FVOzKL2AWFsTimK8QYqbKKcaiVKTtetavgwdp3lNdfiT87jnbYPZXqHUKOG7l1UBewRSeP
Q8HYxsd8Avc+8oujV2j1qfpAnLFUsoM7uoocyR31+VisdQ2dnv6R9RiChF7CFfFdH2eHJ1Rxdqku
UK+2V7C+IfQO/NG+v4/U5w4pU9a/Gnxmraa7Wg2cerD9+g4Tvx41qWWgL/FiznPxlhhPuVhVwAEZ
E+QSQ4U4uqrU3RgsrGjdDSupe27rdWI9qCjLx7ydHbtPn3rnOT4+RKo2y5I3Jyhd8/iZmISEOjiq
pMIaUCN9mzy74M686bv2rYh3tXbVHF1cyzvWJhowGFS5IzyP2NYDj0ce6RjhS8+Q7gUqJ2W9LtrW
R/hJEOiFLUL7o+mf1hW+2KrI/6ADn6wrqdPrOA5UJJgr6IpWcmWEfBDWkyK8asFbhVauGtnJq4Xf
kY64JONdRKK7E3piqUAoHMHW22VQ3BwVadY3u8hfa/V1rL1X/iMlt+Mn96JR4wY3h5tY3A7Mg5FW
yX5E2MktrkRpP28wtYBfd1Dux+ShjZ7FfIn1AbZo4UWnj4u/9qR2zBAqWmEsxrTQHdkFRnCdWYdZ
kmGMxS2lHRl8N2OzOATzGpUG5b5+i+BITlds5PVreNezq0OY3QSLbI6mGEf0bTbMjHEZN+6RRSfS
vvjMaoLxsVTZUGy0EGW7EjWXVVmZ615ajHw0TEEKFCNuixY8VNj6p3f8901YPv9iLY13K6mA+ieg
Ypebx6Pvd9OGYTyJiRv5y9ISZ4iJv9PkzWhNDI/qYc8qkFRHzDQEK1iJg53vL7vjfQOmv7bm72X2
z92cNJAHrPFaggPiPWlU7LRO4aM8Uaa7egtyV5l69qxYqYheHSXY+hhaQzLy30wN36HiVfI3UBdo
bS+ekOe2VUVSLEUzNare00l5VpLtkhwFnhJsS9BsTzBn+IlUb519YN40zmF7Ju5xoY8X3s+fZzNP
5OeVT56IokiMQBsz5pBkdzQRFWXYPiyT0q2yxZTs3obgW8V4I0pvEHwvnijTUj99Iz+vf/Lhl32S
SIpgxPvcHefaXH5tb8A49jHyiKNjQPB0AjtyD/t2oTl/X5p/NhonP/3kK9Sjwiozn59OMt/YrAID
Ld2NQOecgXZ3CewyiQ1DxA0c3ax1X06R1ZCPlkN3g2oLR9d4IeIj0jxJB8R08k3VvqUokaRtfLhN
x0fNHolFmQLf/n7fZz4pDXRWVDGiIRVeOV0sYi9YXV8P8I4QruLnYnlQO1sEiUwoenaR2eFev1Ne
IAMzc7wZullqLVJ/KS8yL760cv9M6mXB/ryZk/UTWWY8tvJYTMblPuVlagvvEBfXyiMYwbP4EX7l
4NUoO/DEgUBQJ1eQl2GAX3iZf4K1J/dxso4kI1b7JOqLvdbO4HzIqwlPi1eHGxglHnDgktgmvECZ
mP6L5u/PRTw9BLpkKlyyN0/HdnWZGklTaQWnV7WcgqtxZpH8NUKnSbWBa8y78FXZw7ogYSrZXhyi
TPXz72/o9+Wn3eVH7+lnYk9mmlLsoXJgGCVmbkCY9eAypB65OCw6/DaeD/aAT+ZKYbxcNi4t2414
6Rj/sy/8fgv/PIiT3b6Re2LMValgdhvdjWj7uln5GoZOtRk3+J7t6T50J12Kw77aGbhjeHxlF3a0
7+X/t6dxsiLD7hhGMVPDvWBtj6KNDas0F5WVAVSGF7Y4VxFZeaG6ETE2RvGam3DHRzu5A2XQxp2I
+ZiwjW+HfG0GN5N8BQEQK1e/lRo3O3hlsg6q+4xSG1O3qtsJ7bVQ2fI+NFFVbQz4p3eDsiPwYxO0
zyUgxED91tqdeAVypyWOFVxpYBJWeGdJhJCIZA6IrweS7G1BwB3ze6KfRdcEoTDvQfmiPo7RWgPN
YzSFv6XwdfCfD9SzrdyjvEW2GM/641WXE9f5NI6vwngnQOa6Jknr77uO8udBziIzVUAZRdU5oU4+
MOoxoi9NvZiGV/28WmbPhfYppqvjbvjs39qJb48EdEhwQXJ1aya8dJKn7MABgGSvFTcnPqZ+bEhw
J12OsKbIiR8v3OG5rxDKB9aoBKHB/FB+fwaqnxzCqOAOZdyB69cuumVaojKwuVXIZZq1uk1mfNJ/
RN1cvVZuIeRCUEfsQJ4X8tSQjNhXUXK6L4JD6A/ZNyFpsP8vrNY1fCDS3VjjK9ItpcgrL937uU/4
572ffMIxAwRZ7Lj3EKe3uaQQomLDD6aunZw69QpXkZJ/aT3yDocdcumt+azt6nlVzZCgwDVRbnBO
kryjg2fqArH4+BxIdk4orglzzmFye2E90PP9seswmAYFsRCimpZ82uayfC2tbZJoP9wos6OtGV4f
3Oph+GT5IN9bfFc+8PAJyREi0qKSZvEXNWsxzM0X1Cx4wNDcDPWme8+kDc7Emo4ra70yxZv+uBal
58y6AmUXpWpelXct0Y8lotYaZPk6bTYoLCiMRX2WVnYo3BjFAiCw767F4xab8oyeUT8u4+Qabk1j
zCpqqoj7myyt+XPECUwK5pLMaeiE2KEdd23iFsgzHOVJtmkstwLWPuv4vjmSHTjDMOUxXVCfExHH
P8m4e50yuUGZneQNv50RS6ZHYwdTGa9KS56VsqfIUxmlExXPYm8RsbgKjWEx72nQrDkU4gRTNZP7
gY3nBP2dNuUYC19lSwrFSKo2rkyY/7hoXFqFGaMNwR9TLJ0krXKWUxgFC9LiD5ozxK4ku8F40/CX
BbZ5IDxjWPmYcIb4M2mYe311xVJEagWjEis0EpxurqJi2RFNK4f4yOtMRPBHwn8en/M7o5uX+W0Z
fLaR10aYejkaBo3VuoowgVpyB/A8FByD7nioxAGy9vwetfG6mbJC7aK0/Xc9nFoMRPQSargvYYW2
11yXV/kVbsG2vjUJ6n1Ac0KZq1BeXWM4BRXYt6d4YbmdB1+Kvin0TYuXpz84fbcgCibU0ZJ5obzu
5TUmQJayF4JFvIducYvQSJbsbspcnAbkDbMogiJJKR6WxQ7sk4GIo9+2xkrnQ+AgLme6uqzF91p2
K7paa2MAk7rwtdAvOKYttDht2YldrhmEOFiBFk7UL/jr6cMiIDKkRDUsMmnW3FvXGuEka+T7cAFx
4f9MXgZsgSIXuljzfNCWaGqhpUjhYli0j8KmBCe1lWW2hcOIUs0GNcH9a01JOVEd2BrJIp+bw2TI
ZO6ChypYZXbqQLDDHGa4Eea08WGMGd2MK5bmTBXfh/iqvqq8dlG6xzUWdwVkLLwrsu23pYyx3Csu
Pp4kA3RPEeXWsFAfzTWpAc2s2SoErHzGhAJTLr70ypoJaQESqDagSOq6u7G+ELgNYJkeIbV35bW8
qBf9XHjX9sLmuCj3hUd2Y+Hl8+NSHOcdrek8XmLXyLwLJ2NUOsmib+ZMQXi1MKgQPWyEefiZfBYr
eV58DSiMw5Vy7d/GVwRd9y84pWrx0uy4m3zuJxtqpYl4OtkaiMNaJEBDtXPU/dGGARfuLNgtQsHJ
V/4DKZO2eO1jMbyrl5kbk6vLnYOG8UHBn1piNXbDZ458bmPxl5XM7g8ek4DQDhfIFx35NvEKr/fq
JWdWFC9GUmGlG5y+XwpyNCe6LBcCtcquiGOFIMLZkL02rxJy0lnlhS/NDZ+6Iz+Fr/iI7/pFSeew
luAC3GMQtkcNEy91p/R8552K0Oa9M0JbdW7lBsvA6964l2BSusXIZoHMtNkE+F2r5YIcQ9fqbSV7
iP1Ngn2yyRHVlW+Ty/eIKerGd+p7JOPL6KtuvD71kPsTHkZtF8AslCb/SeRVOjYENPUY0ZUz887g
CsNMrhawkkV883OC0dNrsjvmVuaU72G2ZpyLp8cxcIqH9g4DhEp3gvfCSzzhQtjbn9QGei/DlGSZ
MD38C07xnh7JY55LTUShiB9JtxLvFaJdmGhd0baowObCljNYDd3qtv2ALvkm+g5DfL7CLRmwF86y
M7XN77s56QSrMemzMaijPSfTSHQXMTz43t0RYGrew3RmINw3LuCE+qmWWJPM2CiVkEIHeRu5xSFG
F+U3dpjMD3cJCWqBA+V62VoXntr3kfq7tP19nydAOr06rmQ5T00JUMc5JOLqq0yZlaN3lOeTRTLx
d72b0HSyfhRPfLxEyPue/f/lDk6TI/B0aQO550lVJMt4uOPsMTB3iFtkicSvxXvSOMqzcdfMj4Yz
Ot2H2i8Zy6d85Ji/2jhAwxLWN3g6Rm7+hM9RVdoSzgiZi/pTBhHC9cQZ3jiO2ZA1B5H4hVf9/3mE
poQmYZpG6CePMCp9X26rPAKPwtvti2AjbNluOvIIwh1je7t7YYexo9WlJ/enoP97xf/3wsbJHFVI
DsEx1dIIoAUHRHPWbqW14KqOcsOsCAuYyvZHZ0gvdENn+uJpyfxz2ZP5YNopZeHX2VSlxa+TtYG2
yVfSovRw8t7lG+Vr2FA1NFvhWb79ez1+Bqf4fWn5dz1+UKU+k2UedbbJX7NrbcPHE2M+eeU/Fwvt
Jrpt76zPyG0foxt1fXj/F75iZ0vUHz/+tCMIRykpRp45/hskqt3wIY+Mf2YQDQPsta/HW3ZLylPM
d8iUsMoZ1chWuEBb0aff+ec3888rOKntTVETc4U0CpbcOC8zqrI186hjslJgDB2dFFdSaSUOC/81
+HYCZKuzrts3AHuEGP21tuzfiYSjXVWUyUYEH+a4Wudf1lW/zMwXqsm4x690Mf2i44xNybjXXihs
JGRQSPcTJuj4K5OlXtDUNF4DYk7ZW/aPtclOtebDO2RzdnqM3pKXdn0JIToLs/1cgSeYgBgM+Vhl
rMApL6n4mJjUAZ4Rw93xZbhvP8utDAofzYgkrWs3VzYCamKMjZ66bfiiLfXtkciRq/6Zx4Exg1x4
2cZwxIveyer/kXZeu5FrW5b9IgL05jVowitC3rwQUipF7z2/vgbV3XWVkUKqUQVcXCQOTh4yaDbX
XmvOMZe78K+7dNE26AwznGYo9J82TvHB6OzyjGuJAfe1PNnBg9g71iGuiH2Oj8o5P5jkzi635XPq
nLpqAYBqSU+v+EIQfI1BEVF0serpQ9G7jchgtmUWzQ+9dSvdBQClbv4/cpu+e9ZM9ueSZFgGcaMX
F3sMJiOYtDL6/BVLzr30uDSg4JK6+bH54Xv0t/eINW3x6ljAiGhI6hdHyxrJJNWULWC8Zcw5tzye
9Hv8j8Kw1SYnNj1adRPTSfD8m1Q4wFdmry3UnuhAkyDCfSn+TeLclpxwCTmh72ixQ7+E4Pnl2W81
GyqQOh8KGq+QhEsXMkhe2BT5Py3P3y5WX3/Kxe3Xy//3U+bPpirWeLArd+3Jf7Bort4YbyEj2cfp
NH5QsWvFeu4OMYW3GKx+WDW/vYNfrulFn6UYzD6JGq4pXQoIkcwJXRWvUeLEMJK0tS5spugBuVjf
eH6/hiuqFZ4WnYdmn8HQXUiB/fO/T+lvCdDFbb4oj/KyCk0l55TyJ2RhvT2syVO10/1MP82WjqH7
U0fz2znN17tx8ZX2A3lQhI4jjt6I/o4iFkgRyX9sikGdwGipXXpmS1nvEN9gE9YDY4AkF1vp0eKd
hOHHHJW/TVF/XoTL7zcG78aQJ05pmdnJPaRSh5I1cGPKHNizJiTf+KQH24It6viu98+qelVM66ig
bKRCaoBDv80EpS5q+gziEzb+O0nY1tNTJOyjYqsEO2O400phVbIz78bfswbN+cdkt29atH+8s8ZF
QaBkVV1NEr9jtiD4OVzeBFsbGbHwPWk4ATpQ7+DkJcWJTAti+VbLrptIMvenft33r5whajzsjAbl
y9FgXOSgdIvPKzqQtOBmE9+zHTyDaNiaEMb3griukBe7UurWa+T56jrLt5WwJzGjML0fHvLlBb9c
/wmI/e+zuVgAaAU3VpJyNum2xv/3OjvkTiiFA08YJ9iOj+nOf1x21NOPM7DvyhRMF7TSNNPUtMua
VItEedSkZHm0BlcCVNO6sUQiJxmX4+RIyW4I1jgwl5iSZSZKKRN2p1J1/n0F5GVl+fsK/PdpXD7h
RpiPZht83g8R6gXbYS8hPWlmkJKbsIs9o3RluMOMku2F1kHdbtnJu4YHDbj5sG7pGklQn9eQun9c
n7/7PH+5RpePLYyTRu9krlHjtgfaZar5hB550K56ttXIrMdV9xzKz+YS9LSsBSng9a0RO7SbC/+O
bs//aOzDq/Sf+2YsS/mXuUsbJUotCpxTCC8hxhuB5zrYWpIbBLtE8BAtJOClcppQRbFDxwiBuYC+
sP73fVO+f3L/c98uqtyuCbK8hvPNpTHiQ2DuTcA3q6y8CfOnKr/phrsJyqb64o/ndLope7Dfniic
QlBY0XFxEsU0afQE+fKmrhyTHJ9on/rUk9dxRHFYgYVwQ8pI76eh3d86umVNxdtEBgRTb+PSbtLI
fVcmmhDBZVZ+aV523Qs7SXbgdtkABEj1IwDAoYENhmbygnXHn8mgXrWFPTNV+Jmq8O2V/HI+Fx+6
DKyI1qThciURvrPhh2KwdOFrceWTE29jd/YzGy7dp3ff+mlv+u0z/uXwF1+9IM7zFi9YtBAMqKRy
0tCsm2UGD9gTjQf9vObxp3HZ33ZL7oGF6oYH2UDm+/nx//IQp1Lpd1ZuRLfASGhYs1dnPrPPB68S
fmOx+yWkjkF/9yPdEUjhN/sOtXkabH8KoPk7+fPiPJaL8+U88nrkcSALHGZ185rTXeO9scWtSl/4
M3KUniPClqt/vzvffg2//vqLCjbqp3mRlUZsTrJXvfHC0Vt08017Am6lenDyUdREdIPhlS1p1BX9
v8GmSf/DeXz3Cfh6Hhdfn14PgkZqOY+luiDBN7SRAA6D2w6w9duTKN8W5kOATq0y173m5ewnXJ1T
5B1IxHXT0/auXtpkHcd7rNntutF2qbAJf0pR/+Yuoc1CxEnyr6qayuc3/ctd0tNOa1NTLT/Ps0dp
C7vJpQhjQ0ev1AZZDYUE1ugPO41vSlCOa4iSIuo8pH+xmQaDjApJYcQdQNvVENnW79ojn0f2yIQP
pV6/Dljy/31TvukV/XnQi+VAlupyahp+LLzMfIueMLGc8Ndn7buqCbwX3IiNqrVWD0u7yhC9H46/
PHx/fpD/PP7FehDnQhg2kvwp9CighJJftg4YI/Qe5HoDH8h9gNiLbvs6QUElb/93h9cvOlZkf9Ti
VPDzccNrngDJDSWBoyD875xSJvBlO5TPspOvA/UkZa8/HP3vN+KPH69f1Kkm8NTJzLnjo9dVdA49
yMcmfh8XjhKYdr4MHUhrJ7I2ygewFUoQTdjqP3Ldvr0H2NDZ3OKHJ0Xgz2WpDQJr0hv0Lcm08g0H
FOi8LtZlxba6Y/sxX42v4wutK2HtN+d/XwLlu2NbiqTD99BRT18OtKsejME4NQVbwcGdHgrDy431
NK/HclNzAURC7JEE0LA/T0+w90Z513KlkJjiDerXVeRov+FfMdJqk7OvbCq21+faMxg+PKLklP1F
7Vn37r/P2vrmrHFsYyHFaohk4C+J8Nw0o1K25a15BMCgF2dr2EfBsdNKUOM0AFfNHtC9m69Nm92d
U98howo3VeIwyjT2au5EBH463bQSkF0gy2IQ8qSAtV61p/SUIYcmzslwo3tFTW3JjJw2OzIW9YkD
Yi+sblXQlgqknexpfDOflfZqLhz/DuowJAG64iQ0HQpHf2sxJJDgovxWD+Ybml058pRp1yaO+lhf
z81K37T3auQxDSNoMHtYcmV7psEn6R5MZ7prTk3nyqRij8ziHrNfwRMjSLKYftyvKUv1drEI/HE5
LxahxPCLykz7cmEYi/VK+6V+jKhAsRsg93qpKGxNL4Zz+Fz86p4aQMLQB+vrlrUJpYCHPvYTfPTp
F5dhdFzVVPCRl+FJe/73jZf+rp50RRNFUzQRYSjy5y/58m0o/Flv/Kgmo+24BKQfAOKslP24b9/g
Qh55KKlgvGH/k+job5e8qauqbGoyvAT0V9ZF5SCKhcULxHFBL7p9b7N3WoQT5HG5Y8HO8aeC+/sD
8jpaCil9lvJJEPvyQ3O/032G7CPhnyjvQu2Qw6WonNGNkhsgfPZPv/CbnRm/8D8HVC5WYr0bZK03
OCBQGP0pbJ8GRHQD2cf7Ut9Gxbrj0czuesQ2cnEwGDeGh8FgpKHywKiEmuv+VkseEbOuCKmfriml
ug9Lqn4oYr7p9P55mhdLdl+LfV1Z3AiR3uhwHN9qEtg4g6WN1axM3S7WSw94gGdCIc/utsKkg3Ye
d9ayDYGc6mh06BkOz25erKGilhRdxk9Spm+GWJwnqlfTImdRoq74c02PxnI2A4HLWWh0ZlfWaXIF
PKPV68RCPh1Umuc6rpkYlkty3XWnJEAF0smrFFk+iOp+Ewy4jTBYxQVeAH/NbqDEg+3j6OBT7EG4
J0TnnQ6R4ozKVR38FjCeyAtWmAw0FF1x7zbFVlNXqfbjRvmbep4fZynLVEEhpPBSHTpkfqzkTTne
VKo31V6LIKNfNzQQXSw+K6Css40eNLEIk1zUkDCJf35gv4kWXd7JL2dxUc+qY1ckXdou7yQ8XXI2
jeMU3BpErUjjAzr3oEaqKD31E8t6tcv0K3iJBfog0wcgGWEjwewRQPmfMlvEJwsDAcW75QXptIkR
lHb5mz4Wq6A6ZLlhy/2pF1GnFKCqCNS4SaxjD8G2TDZExWk9XHP6lKmLPIRY9N56aNLK7sv7THob
Krep2GwSfjb9nnovpfXWRpuZj0Nd3xOvZj7mujPkT+O4XUg7YCRJplo8IgcD/g0SQCHYNYVD6CDz
ecWdP1t3H0J5k2D1y2CYjluiwlT9FAW9remPaqq6Zn81oLgf7vy3yNNil1tAf0JBPgDIxVyFWGl4
u4ttilrAjYbFKZRVwK23LeMdBhB4VLwfm3F/t5111MSsowTCigwPLpoIpCcJip8RiVXNx7jdQVqR
11PqVrZm3akhGQfDXSDtcwNOOpn20rHpnjRSLC0ntX5n6hHcEsKbHypQeVkw/vz2/XlSFyu7kTdx
Kug8RctqxxpiV9MazVJ+N6wZuKO9Ic0OZGznqNBXCLoSFt3SSfmhDpP+j5btzxNR2Z1h5TJNg3Ls
cpM8R7kQj2PKWKXf18ZWGb1wC8TbuiXhofkoJSfQ9h16UOSNBxPYNcyinACjCv+hiDAspZ/ARMiM
tnXgjmfjXIeb8Bh9+NFWkX9jXMwprpGiisdJW5FAZh6L17bl+UKv5HXFVWTaGYtovCSv1LRqN4W4
Ul+0eqMayNbC0o6RB5JPIl0P6UfBAUPhxZ/A+51npmkm9IjEutWMbUwg3AwvOsjCmyH9nXT3yQxt
D3utsRGLhzjsHGk2XyzpQSjuNOkQlChkxGep2qbhfZD+NnhzoWLhAkjhl7a/9fBRTT5q6XeZ2q38
Dll8Xfs7M1vLWQgWwE2flHMAx4MU2fgueM2mExen+PBLW2KiJ+zTQ1w73QfWVSrD+bYlsxJotHma
gDxX26XbiVYcvjNoSbe7NnUw4aq50vxd1CoYXJ4SiWDmFaamjKXB6exwPnNU/5pyMQDCN524R4Gg
rYTqya+A1RpbMX7ssBRkDQu/uioUlax6wP4MJNv8WYM73DUHswE9KOCqJx39QymOoQkd8V6cjz25
kOZVJ91p5mlkDDSf5XrPZBKZWUeUmV3Rqma9w3xMqJ5oZZ4i0TUytuauJMeWYatd3yYle6jly5de
kVbZlUcL9VG3bRx/k62ne3Fc+YFd0ftCKY3WZTt/BLA9EMWUewFDCmqjysWDcsXgOrWcLrcty9Ud
JmN0SvQtzE0655gmujMS71vhZToXROdt4EhQewW38up18IgkYveYEOEiYZ+7Uej/062c65vKCepN
rq2qg6Q7ohcTB1swjnABOE9PfDmQKOUxGUJrnV8AY5vMXTAFJ/muEff9jgRLRkPkziFy5tn09Fsy
UQjiBL9+F52tj/6KxVH7KB/Sh+qJiU5acG+A4tuA4ZTiQT/IZ3ghQEJW80bdamT5jtVVhhvjWn1j
xEVZm3pJs62FR+Su06/m1zhi735lFMSTR5u8tptnk5ij/CqAWh+ByKAM7NbLlWTmjUYxjsmInW9U
fYNoJ7ccvbUzWAjooFL/TLE07K3u3jxld8Z1vxpXFl/LDdeq/Ohd2SFy4RYleLp6piNTkEjKSwfV
Ln+um5vRp0/jkAkjZet+3rADYzKGgo7Bu/w8vuln+jbUXlb7qjWHwVqF0rVVVhtLQJU1lOQkx2QF
Eg3AXH/DuafhyepflnnpvVhtk/Gp0ez8Tbqa6cEmsVNM56bCpUuX10BXz9AkekwI0cMAcu1Lh8og
OGrVInZ71kxvjm22qPK41br79LVo3QxppnU11Fsw/FH8IkSPaOCxxnF0U1oNgEEbl1E8TxV3O9W8
BvZ//ZSghXtA6yoVjoIKq1nm2+WErHQ7SI6Iyk0Gb2GTbcSge5xWBJBm8QvRX6tGEu90rmRY/grn
DcAJA6Ku4NLTE+kqEB/ZvaYYR5Az1XhZvOKp/KCRJPK5Npz2IWmc8IZqrMmfU81wE5Mo92v9gCzQ
PIin+kMCiDXudcdYE1TlBXe0oazMnbjCJFJUqCVA1I/5vkR1Wj+B7pfEtdIceHUmIh8aAHvNL8Oy
u+nMs8IGUrlZpEm8lsztuV+jAR4dz6HXSYQ5kU7/TFJuMXp6e+zLtRn8CpQroJJAzA1XHMVNyBdg
RNAghAQrPOTJdZlvReU2IsbtOjgKrxmWXlZttpJidoPiAbUdCbdV7OQg7QRyiXt3hq0AokPDJT3+
6rmSQoPGH6Q1YHJI/MguIXS4Kdoz/tdeaXF7DHwUVejZqZZhR0XKo6WcxHEt5ARVHnvzOYhIVMWH
ULMtMv3EroTU1Szy2ZVHnZbicG0OEBgpbfptFa8tvkQJcbI5S3f/IGc3in4tiJROR0O/5hEThx0h
thFxneQdVH5/NnoWovkNaRpJknjLC2eKHQ3cDj/T9OnYdnw+btUcvzKc1g2ZRfaMrNKMrvTo3KhX
EiaHiJK4fCSRgP2jLSvL/SZZft2Na66g0r8P/TYKZeAunaM3BEEfQ2SW0vwGO3LVEMVVAocuS1d8
trrfZk5hieOo8/i7Zof6bC1zhflekk4b2yKGmB5DStWTga3tinGXI4jlvzMBS0K0F3odF9vax6bH
NWnVE+IUI9uywS6b/dzRFN+kyXX6KG6Va6Gn+HEK64Mb1xhu3J31d7+3K1QLtV0MgHZXMNEp+Yto
37WOUe9ZHcvoRDozzVxJJbPiyE8blNuahNN0Se984nKZ05Mf7U1hW0W/mNf4/iYeDyTYj1wL9Jn9
A8HKukXh1Z2r/sgLHsNHBZANa7xcZ0im3RQ0YbkaYge2ZiB5merwrwudp0Snrt9UwkrIqcldU77q
9INm3FXJ21zsai5qxuDcvG7z3A60K34670U6LUrRMcD5gC0WST2K9mefURcxdhWw6cHGvD3FD3J8
buOTlj1J4s3Y7qXZMd/TR//dVB2QRtxBn7+OmlXbVuqVEd/5xeuwoNfyfmfUrd3wIRga0vi0W0uv
yQiTzypqGgsreH9W+isYF6sInkezHuZdKB5I2EpCkrjyp4AdQDGvZ6IsU4aBZktH0Djp9dlQD324
ztRns9w3xFMI/bqXrtp2o5CIkARetRrD9ai4AoWj5SWdM+EbgA+dsv+02YeYwq4R+Bqhz6OpoueN
nbHIaeExaIiuNpHThzaZGbaAZETS6bnpbHKVh0Q698GTLF4lJU7WdjsJ96EICdhBZcb6yv/PjFDx
QwiO0TntuDHCzRxuxmEb6EfYm1CLHNV3IsTnuh3ogJ7iO3U8VDiEGM9nq4LVQvJvquSagUxFYE1g
PUvkRndEutnttDZNrxVuZuFG59FLkytR2M/TrkMeT9SsxHIHGad8UYMrPj8LGgu1dB/SOey2S3ju
kNzl7EqxONGTI/h7HFLCmTc1sGZA/4J/IwHZ4CTD4LfZfWBJ0sr75XTpnBEN2xAPIywy+Zx/wR7n
p7Kn7RafZE6zgf9cMUhLZnrJaI/7d4u6OCh31rg24n0x/SrybTPdKJqtVogpVg3OgzamiWGXMnE8
vT3312lLCbmvu8wrh+tKfCtNt3mT+mtk7UZ+MzOaqakn8JLSksnRNR90FhaZdHOcs0mQu4jQKY8Q
Wuo7/mWpdXQ+lEv/b3pb5BbakS1XTgVTDysVU794HwuI5qi+4HZBCpAfk3yjZtsp0FjZfrfaZAuS
gttlYO+Wx/swXlJw4QocGM+XwWYqdlP/PhoTIfDYEjccYx5Wrd6secajqXWqHEJI/96TjeiX67Ci
p8fq2BUOYif+isJyq56N7CYpdnG8To1D3FE+wkWl4sKGmlxnykbTD1X7IRxSPGNBs5+M69oq6Eiv
yBPMaP5G5zTAfeLK/UOVkub+ls2OxXoKiMwvXeRDCmuEIrm1+VD3xCa9Ia4w1cFrVUc3Voz0x2El
i67W3QkH/BkZq2VoPZg3xXyjqyfA4Wr/MHel3USkKl1F8sIcKNHxI5ZrJU9pHa3f9qojG2w+BrIW
WaiINGdxjN2Ec6U4shgpAt4i8ocQqSg7GuU9AQnKuK4Lj2aJeBU3J8t4KPtNVmwQSfJkTOSINCcl
5p0qEQXxpfX3RbWOqrWIYJxQuckZolNVuj4KPdF47pTtPK5j00VHWHQe7tlUuQJRlnL4zDQdTUT5
qAk4xWbq7wqdvXJSeWhEbL9tfAWBkJP2s5Wm2UP/3mYsoiTpZtD95eQpSEkDR5exYTA48ntZfBEt
1nu5+ZDj47/brMrfO3X2ogY1gMjQXP1Lwdy2LWuh+DkoJXqHFOst80m79gm6Oig524buSHfWxQFQ
zR7B7vAPoFPRX1OYEfKQuuQadAadBKdR17Jyas2HsLzHmioy8P9hhKb+3RPmZAG/AHNagN6XGh+p
qpuoNqXotmemnZVnfTpxaeCmS82OvTAyqg0J4Iuyx3dNy1VbwkmdIrTH5MWiu+r/Gr2ZOBlbmxfR
qEXSFNM+EWsSvjflbIoPWuitY6oX9Ua3du28NayrzCBUjECZjs2rg78kLj3WxKZ///eN+E6ktvwk
SxMl3TL/4iTnaoaWh6PcKqfOBfgvSBDhXIHEJuB9tkAGyUoeMJOThLqnvFCdOdlAqtQ9aqToOZih
wP1wub8bZ1vAw9FSqArYLu1iWhWIgtiMch7dkgwFJKLMST+hdZIh+YBKlrg0TCoSkjA91aaT3PlM
a4vTz5PTbxo38IuxYRpkEwH/vxzeCVIkK3GRRbeJwViOoCwiKtL0ULSeH9F6c9L4FLXrRDgKJZ4k
45wrHl4Zujj29KNn4Zu5xJ8ns7xQX9r1tMXpNuqczPJ1WEJ9+KgTt9wj7rBbixz1HYR7NaTZHOCX
mSF1/dDH+lROXbaPFIPxoQjRDMf+RcM5i8oeWCG3hTPI9721nUt2mME5UJ6w1drGEKAfbFcKFRgC
q77kH3UPCUX2RDgmWrA1BS7OI0Aean0y9Ds+YfE9b8E6J6w62Mzdicr2JUBXG7ugr/akTTw1G/la
Mw5hfgOKz2dFt3t9Y/YP0GEUErY/XbgA/TDIWSjdVqp+LREmqmrrpHJExun1MUD44hJAhmCo5nvM
Ps/RIuffL9E37eqlTQxNS5ZEiNefT9KXm5MVwtCnFjeH+E3xiD8XAKGblzykTlQ7jOuIhJ2cYOAU
qH34oFFzUZL/cBryd+vU19O4eEZGzjBvlgc2BnbRLQIPOlIgi5a5I5/KMHBgNMUOqM4JGcgvRYPg
KNNlggLN6IeID8xSSMyMd2Re/75C3xAWMEgtHg56+bL5V2d2rEUJ7VsQ3Qp0L0gu9TJzb2CpD/YD
czVatSSNOKJ+LvKbUtqp42My3U4INj/INMRCFvjPNKj/fU76MnS8fKC/npP65ytVtM1gkTwGlmNy
28Trc7t2igdqdZI7fXgaz5r/Kr3XxoaU6yI8FvNJwGDbEvpMbIBdBUc9/whEPMK2OLq5isL3nNUe
125goaAA6kXAWQQlI8XplU3CJik+67mnD7sIYJjJsrKRhWuVzpFebQ3hnJv7hdE03CsNW+ZDUlOQ
7etXpAqaC12TikNzxvpMSLNCixJbLTtcvIn/virf3CkGkCy9miEaivKXjjPWQms2Lau4zTFsroUA
Zy4BVSgWXoigwdRnprb/PpLo7AjqPttm7yr+TsIU2KGnP43hv1n1/jiZSzVnOOdFUWucTOOfsQ/D
hNCdmdTmhcCQMJQdHXJEwfduLNS02o/BQOYyMPjzEfnz+BfDQC2asyoMjeKWooPedmrcDMHJbwhT
5/0KyuKoFOOtbAouUrMZ42nFy3bfG9cCftarxGXIA5rLx5nJXoK9a0MvIWRc8mLcaG539LerXzgu
sXE+KFcYHMm1CV8t+p7JfblEOq+z9wGJ7LIpqPZT7yS+YwQ7sf+gyCwrUIyWN9xGz8BtBoCqKhD3
8qW700Mn/1jiu0G1ZkeF7ZDKVj4XZLTJv/OMdWBCbZERUs74qsJqO24XbpIjLNKwfz9M3yqt1MVZ
r4gqEMxLh6QYzGRQsRm4NYISmAfudGklFgu8r1vwmxZJ8RRzx5/H29+shdy5L0e+UBxkJYL/ZFye
HNeK2eaOj7F1Soh1q1ZoQO8YPil3kzs2R8u6rhviZtwp7TFWfYz6UQBcW9XXacqnZFiSe34avuvL
0vLXc/Xl7Bbd0JcPxpxCxBeDsLwFhNbR6PGPlJXVKyn2Ur+epI0eXg/RE7gsjSbew5BuQ+KDNiZV
crTrqpmxwVX24m8x7+9pCyfDShHtnruKkuYGIz2e9nDlK27LArMK1rVbPmBXJqzJOucvdbIPYCOR
AYP4WdFol+/k/Dql2eJjB49yovpw9NtT6KB26LYFn+MAA/e/n4zvFCEKWTU6syhtAT5eFHlxK2Sa
HMflLcpcSsx52+Ft+wCIED+zLQ0Mz3jECwYV0O0qZ0KYZhFCCWieDgVpmM0nn5Y0kQM7YdgnsUHz
eTU8WqTHvv/7TL9/kr6c6cUUuMzbKC3lzzMlQrhvd428w50fvicbWFt7i8HJizK5cYYkZTVIq3kn
7Yyd9rvyrB37lE14iMQf3qtvnMc83V/O6aIWq6NmDM2Rc+qfRET9wLbAc9cOMIhl2QFLsp7XIY3l
eCf+mj/8JzYaGy5Q+ELvQjobP5gD/07og5jz9XQuXjaGjgg0Sk6H3bFQL00G/Z6avUo2meDy2rfb
Yd3c68/GDaozuiqndq8f+npVEM867pmHECkmOzQf1uoP2thPSf3lm6aJ7GFEvmckJF08Z00z+0Oy
XKlFRuBZhwmOwN21dlvS8e15zvbNa6Z7OnEwh+mYx159W+0UPLTGari3eg8BLwMA+msltuq7ZrT5
ZwVviGf1tIVJG1ZP+Vu+l62jLD704k5prqLBTg6D6qq30/uoHhfpM5lTAC3YOrkdBnHJrqJnlRTo
cbiW5deK6GJMpQ2Rwe1AiwPMy4aaNvkFbXNZq34oe7S/q0REgCzJIE9MBG6fSJQva09hdYaQ9RmC
UAROxKrN9Z3K2IeOY94e/Yi7VW61ChUZjmYI9HuNr5C5jl9jfD/UNvcKPEt7gj7SgzP08kWnBJsx
P8hQBshO1m77d7DhoEsYZZGaR6LJigI0OGjTLpsfZh5MOlM7jU4hPeSG6mnqW9jxe4sehe2/DRA1
f/jJ3/iH//jJ1oX0KPMHQ7YSfjK7c7bto5OQ7sTHj4aD4x+m9ypwG2ysnr9n6tnYjGh/Wu9+PIWL
SmJUY6ttknTRHCcCCHpiGJiRps74JsVIWiIfCipYBJlOjI1TsKDz/NOS+7cQ4c+rcLE9MBrTKKMu
4Ulmzv6Ct539WxGhZPKgzOvTOikPiXlAjAsZhVgYqXDJrmPfwuCObOhjdpsZu6C99feSO8mOBNjd
lvc/SeiVv6tyzpJSAScm7nb+8OenEdmCMPdVUS4sPcmZmJkjsuTRe5+wZe7KU3NsSFBT7/PkRGk9
P7LBfDRzb77RXkyaBfQulr0WDVSq0jcruSq0LStffSxokA9HS7dRGghOtfn3V0L77ouOau8TKqsv
HOeL09ZUPTWmsoQpgG6C70MrO8bklamnqW4CdDVcm6/TfXoa1sGN9Ivkp8YRpo+QqTlNZdoJm04m
uPwm0M7hbbE2W4dNdCuukqO4nbzuQCOaXD4jeASPna61+XUcCF9dC3TG+PhBwTQ9Jhi8QSVVsLD9
aVvw7fd6UUQqsiiKOpGif/4+qxpSq4hRcD5BY6YxM4mLh3vmg8hMyBn6m4htUA7FFH613KyUg7Qi
c+TOGlfFE0PMrqYnSVN7G2W08ghSXhV3sqfdL1bPf98J5bvHHDMO7mGTjpZ6Kd1F7TjUdTcslR9s
TKg0YHV+14qr3ltvCtZb5d7oyEQWPlpSIJiWLAu0sIasTqymXDKV8iaA3+l1PWyz+rFgLjWBtFE2
hb5T1fW/T5ZAQK7bn98nnIPgyAh4E9X/K9r5shqHZV3oQzD1NzVQnTxwn0JzW0rnqo15iFj/GbEm
0oua4Z+RkoeBvHGRic0kHfXMyeAEq7T9xQlMb/lRqNdml/BuWE7bPZb+L5GariDPJM80O5BfRuuX
4ddufVZq/07JX0QkZamKlrjcRxNRx28WFp3IIgWOo2lwoFJTcoq+3Wj8rYYANx38UiZkdmjKxLY3
rq6Txq2OPOrnTnuW2RSGlbIb4dLmBsOV5EaSR69pKPtlUE0NzXlNspnD0oMxWOgnwv/AKEXWPmvf
5YLpu/6sz6+RfjcH9wSPFvqdCN5g3k/1OcXKN4ZvQv8k6L8zBFMW4t+ZfntvbYDebiShW9Oj9aYo
vZbq64mBdws/RGeyJcOV1tqdgT07nEOM2ucp3Rv+cy46qfZaNuEWV6CvMMfy6MEapa1NLhoDwbxa
sJ21zcRJGJ+hkFnTTsa14CLfKg+Z6JSjbdDnZbQw2s3BX02ERjCQc2GKiP5zbNAN9BqRTtx1m7oh
MOcqXIfFWh/3kfBaG/uJlwR8x1k+9QTn+Ss0TfFDdTQ8sl822jo7F+rDiCfFi56WjpgOwAelJtaF
Kn3hY1shvDiLaHKusi2Q17X6NoJlMB+n1mQyd44YF0tJ7qmNqxEw1LoGrTQopJZTua25bQn7RELw
ER4RfMMvGe+bChHQvZLD9RHp7han/mZ8lclcthHYH/03skJQNWivs7Kjc6ShsNn2vOjp1Tyugvfl
/APb0le5TF9kNTdeSYdgQuiOkKABzNzugNPV431Jrk+/6oFrSyTap5T3Liwog7jfexpRQexZvwFP
G60npYCpGba4mrxvr4UXGXHUovbciat8XTxmt4CfyuvxQ3QmHwj6VSeG6Lo2Q4sWEZWrXZIDbxvm
vpMdd/BX6qaDVWA+tq+jixqjCN1auJp0V+zR6CM2gvVUnHPDGR8AaLfMGqo3ZnSv4+SmNJ5v8RFn
vyUOfepP6fsSntav9JNiwIZMD222SXHU4rFi891huUsJI93g4OSPXXwT+L9m9boD01t0m8WGvA+T
PSBoJGGjo9vTfW552sGqXcZqOftN7mm556cI1UecEtdGFUb4j2O85g/twl3qb9IehbQdp06P5hif
HdJGH/7ZJwesvZeEki1lucyB9ZXB0/BenRg63KPuj0K8ADbWgP5VXPX3XCmNfEeX1qRuAuFbGTh0
QBYIq2Leh6hZYLsTFVUcORpbYzfxPTaYmL9NLKA6cwlHko4ismHENDPNC2x3sNzTjdg4YmYrrUfG
H0NlZBQtQbMw78h/69eMldGrif6KCiKDB8ekA4SmjPUqeRrJBX0JztAU7rvbMANUFTVURezxOJHg
joefHhrUZ8QK67i2FXMvRRtfsP34RmRxMB7pjc2aww3XrU3V71r+lr+NSVZAyJW1mEO9OvCIVa/T
NbYbU6DgcyCXkEaHzhGBFu4vDayeuePsM94ypPg091Y8JqIKAdOtacVUJ7ifhJXMxj5pN0mH2MgW
CEuC+fCJVtYJCF5m7ruYxxBYdeAhp0NepP7iP2eA7ksOGI4rh5ibDF2z9p6GTzobuUp9YM5QPgvh
cS7ZDghXhbn85zkyQToFTrUzg25Y7knm5SNvi3CU0D4G7vTLUr1h2DNBmssWjchT2f0OEoKqSUAf
YaOnmQ6aP9r2/Fkg7VRRjFWvnhaVzGiBs2HK7p9D5sidtdD9Yu2Up0cZFQ96Yx932oT6Ge8SwASZ
EJ3gv0g7s93GsWXbfhEB9qRexU6dJVvu/UI4M53se7H9+jvoC+xtKwXr4JyHQqEqgRRFkWvFiphz
zHXXubK01odl5CQ46ITCZn2L8Tq2rzUzxpBj8IkjzV0n/hLjpx4+RszUSzsGd9rMOZ/z+LhBC4t9
j2kJky100TITbVDekOiBnY1b5BTaugP3Hr4OwgcD1RTsjEgHHWZ95Sjqc4qi3WdtClFaVI8h0AGB
jN8IneFH2K/j4H5GdCKkVt5D8aUtVuPiIR03eRwjTthHPG/zvFfwP/rONSoyQiXG79GTWd2buMXa
p7KFSJhYjOgh9KGxBF03JncNw3CNv8Rry00abw19d2KE+nNVcKFtBkyMTjmFlkKX6NyEMlRdqMeR
3mGVmNyeRKVlfB95aNnmBRBcyzPHg6upgnP5f16JfP3QucL9UomUda35nal1xzm0WLdS4of8Vefo
7px6NlyTI/9bL/MV5yRBEVa4qpzPVCN1yOtaivqjxjmyg6zbesNqfix4zeVPy8TVI9h8cvjnC375
yLNGTlWqbSTnSX8M1+2Tspv1qYZleKd3lLtQ/q5+3lwS//R5ZyVzag6ZqWZ8xZmIQKGjbkydMydt
reGexRL5bOeE0gHpl3Utf1CaT7Q/ffZZR8bUJlQnAd9V3OS3yva0mn0p8u56o/XC7Ov7D3l28CnE
5NTFctgfxzlZcJlsElYMfYmwk25U2G1Kt1tRpn0i/Vk7Q6flaOv8/MJ8joT/+bo4thZo/xnpnJth
8mYya6PtumOONIS6kO0dJjK3vY2w86JwOOTxIVVXnXYAYlrH7ux/LUO3CDZdycTdVu1GWc6a45Q1
hpg0B+WJdmtogN1eqPNqwnIjqwD6RMcC4oDXzKUCckZMm2j63Om2+NvZ2N1VEgxek1uW+Rk3+fO3
vEBf07HE6DpDRhyJ//RMw6zQswoxJX6U9AF3+XAC81p5Jhnz1DRPyW+BIJyrzWr10ntjwppD/4BS
4x8HZ1ONqdbJ0vyxozOd1m26AindkyddrBCNHRi8hqRhU0QhmpZsQbHQLkSd7WMDR/2DDTGAxr/s
8pl1g5x4soanECkgG4a6Fpm6OWRHc6BN1tnv0wdggurXSIYCGNz1zzfw0lnr6xc5W+GauFSKyB/7
o+oV+xwIvuKV+5k++vPHKJe8dcrXDzprOkZalokR6UrHwnfIvBVvOzq006HhKJqKuFEoyVOwjNpL
0b6b042Pz6fw7xvhWZKx66sfA21kv7wNyo9IeUWQrxAPWPQkaUcOWCzvxMhQThF31neBQPeIGz3g
qekiUlSStd8eixNyXfOlXYDcrnNPwJyTYUpAmeWdKmrD4Xnhb0bqOw0hd6/P82DgP7MbrDmtkzY7
9E2K6q5bjgIRS43Bgb8FUpvzdjC0KQhAh7MQDKMnkYLT0goUlI+s/NAahO7S7eJFlPNlR7AhiEKr
lz0/eKkKVOVc58iBpUaKOR/KJDqhZvMEVg3eP7K8IMEZiyVZu0GIPuUOHjqZjGLSkamkbVFd1+XR
FH8L9YQ41lzWw9rkqLkIHkgYjOpXsoqEdJOHL5iYioR2JIUtRVQ+PmYxojoOpdlmwfHr9MJJU3FC
/gI7Ve5GRBPNbC2AimtWzBlsWKSGh9Sy2PFwMkhBl54kXvso/1XucRpQ+s/cqI6wkum0M4SdYFoG
iwEEqfG2fGId6X4pW8wZgEBLe+GQ4zXN6u7gFRzvh4peWlyWCOf4gNMmxtcr2on5q5efqsTN4HYa
tlSgaWV3imbNfxXaeou2cNadpxV7h3gnRm+L5jjnrBvrCh5+7Xb8QXUC/Ycckv8vCNCECxQG/vMg
YLEsXk9o+It9xrBCwobzSt2f0J/KndbE7GKl4AeiR6z4LVbl00tgMh56q8L3YHzOSY9MKPKkJWpP
Jo2pv1caV5K8MTmawzaOKHxnnakM8Fa4F+gIyLI9m7hHx0R+sE1FJy73usIP0fxKYpKCESWaazM4
5th+jOKjk+46Qk95/Dl3NZrDQADdk8QpJRzQb97kfKDkydDus40aeH68SwjpbDjyCjCawyOfxXBc
9Dc1pBrBLU/HsHskMpGjafcIpo2/fDRJdXXL6KFGbpofJfXQGjvsb9FjofwNV7ruRdz6YBfQkV+K
JcdE6juZYhbDxSYcNn5xZb+SLi6pMuH0qgTmjln791orlP06TmOzP0oIphtXrV2YUW8yC6ZGjZfz
PAOQu7qSX6wrTXpjswqD9pgxX9aXEi/MJSnVtbY7Jk/1Q7YC8GNxQNzMYdw0Di3cJFe+6OeA93xj
/vqJZ0uuYlZRHmdszIyF9NodcSTRHV021rRaGA+1AiYLORn9me2IbLp7CGPmKS3IknALGaTcVPex
J92j94uRVkIeblkXnT94t5DRG7Jbcdn9uvr18wKuXqrcTF0TZcmkQKUL/f0+1cIQ5GrHffKRdFUA
Y3YJfrhN/ToydU+8hmhCnI3pHby0hpkOqu8q3LTqvZ5sTUaWMW8tJ2ESz6wEoG3K4P6phHTO87pk
leJsOQw3MoqB9DYRXgdGLuX4WqjvYf8aNM+jdtPFnqYhd3hJk9+S+nx1HjLvP//+Kv/9fmeTAJTg
xrhI+FVmUMuJvMEA5QEKUWvmhE2AYlAbLuzh8PNtvVy/fLmtZ4/fNMZdW86PH+rS37K2Lde5i/Se
xx68AYItdwTfxqiNDvbPn6xfKodNA6/0fOagdjp73wxtbOsw5ZNjfbUY9mq+7QnmBoRBCjbg+GRf
QWPX9uxE4bQraycl9uzWn16S4ZW4p6xxUU1YGgqKTw0MhkMk4NFHO92FggeGdPRIDyYpx0K8bLZ0
7Mp03ZxWQ+CqkL9JcKTv3byqhJ/RSTzh+c2Jt4j+xNBf0G14jeH6xzq8OfH624atXoOgXND0UDh+
+fpnp4Exi0562vF7ZxOE83Vnqxa6wcjNUQofIrazTFgL6g3aGos2rxxskVyBoo/YiVzz2uJ3YVr8
/WrOTgxT2sThKedqEhaExsW6DIJUcdlhLLoSHHb9xFOC7ey0H1Uid0BkVGtaReXCkh4l9P+4C8Q1
3UnyUa/isy5hCr7eK/NsVijqaZ/3EVdnviV0upzTbUGqHwLcP3MmzhwBNFnBn1xcxagsDtAFD+0W
CMhviB1P7OrutcnS5UWbPJBZoDs7m88WI6ny81Pgc0EwEAh2qUmeDAAZ4twHjtF3SwYEn4j8n1+Z
C2NifqUvH3u2RiixHyyigcEOw55odHD5YomNnqQ/rdM/VSe3zHa17vQSGtg/YrYv4WJsS1pShiub
tgHQEo8U84tp2d02d8Vb96t89lfGXfkeNsuYjipFGBRjpmXMEgik+q39TRUae+uF+oqSVccjqu7a
vLRONM+e6JUtSrfAXMjkKWaOdGWB0OY34J8V0YSbaMxTcVz/31d8ZVAmI0uH7mjQ+i32bFm4Gh9H
YysR2Evcnk1Bpg8bWaaTrr4lVijPPhS087RmU8JsRrrBuSUSIVAeiR3zk33e3RrTbwWeQl8KHmnj
VkALkTT1bYrzylaKlPCLR7K5FsE6zeg74k/3u79l2mJ2WGGw9cCQS/5TOPZw8wFrG8Q5kqM4SS9s
hDAlTMfOrwYlXzoiLUSQu8xgJfGfMV+U1otJmxhH4WqRUku0Jps0T5UgVguWonln2r2raa4hexoD
M9CerBDXGicXzAG6wkkeMTr3kwTSs+NT2rZanzbTvD0tDoqr7E6ypb4Lv8y7eRluvJoRlW41vWOu
CQfzij/B4BrFVqaXQ+IAbtuCNAvM3KiZJNy1dnF1xnipV7aA90eyMxAOZBTfH5cY910tYcNjJ4Oj
ys0pyl0Te7mw9YvdQnkfhG3b36RqulTxHq+YUztihCXACQebKU3tTZ1TMD2JENgHG+IaRWY0syvP
1iRX+vPzq8wP9+/TrbJwqFDEDd1Q5bMbChDTDBJzGo7+I6lLiKzY+KJVm22G0wMGcUnd6RhoR/BF
nFsdkSJeVAtPLP/2JAKrHSFoJqcA/hmlt/KEbdJVLVFdYpY9Ma046Mk+IAakv1OKzUQnIjqYMJrM
u8LcJTgXsexi1tKYT0vZPXW98TGrWqiocPhh/NOR06xSiiDwGLq4RJ4WBXYoIIZIHcJASIC18FnQ
gvfJqyrXUsZESnE47wpIJBRSeMZlv7graof8CN9K1v8/bI9sD9OSFsuRVma/Sp4XPdaeAI8c4rJs
V2HaDoMHpfrLaUU7/W4GCW9luVL1v8zY/Po11O4WdD6JTiF7+SReIcFd6lep4gJChS4S9aSdw3da
cyh8X1BmFs6c7f1K4nNp18/Bm0FKj7Sb5SkP8GeeC4wmVnsIHeHWt/y3adhOnFH2SOzN0SMdQ+Gw
QlBDmr6UHFHH+pCY6yLwMgDkf6Gkd6txDToF4zkrrmE+0elOB68ff4vdx0Jyo3a/6O5q4W9OrAGN
9SvF/wX0nK7Sq5JEVZRIAz1vY0vlODSLcP6WhqV7Q/1QKjbWR4zVjbBuisNEswJ/l6sRfk4xhheu
eyr7zZWn/0Ix/+0qzo4gWd9P8ukkzxQXY5YEIKVMEcBsMIuF0ZrGFCL4JbqQ0hqU+77d/59vw9nb
J7c+9qKOCxA3Y7rJeP11UjrFfGJ4fhjh06YuXnwVRarDssXPGWR31fOVu3BhYf92F86b37KqLXKF
i1DnoMWaWmZgeGhJ2irWVpETV/ddshHkjel7mmmHm8H/W2sIZa5Jgi/VV+gcCF5Gvigb5vnZSspL
khYFaX70Sf/ok9XQeblCxc1P4uOhDlQn1zaoKZkPMTB9jV47HVsCYveCmjXe+7SHSmpsFacpPGW9
Wf58py4Vy98u8KzwUbv8NA3zBQ7uSWama0EuD7g8a0Eh2sT7tB6WeesiNgo6C0OSTTqZVryrocHo
93Vh17Ez3V+5pksL+NebdnZyakul0YqcX4+kGZIF6K1baD9DJtc7/FtIFB+qkydLkJrugNIly65b
KdNLcdor8ZMZuj9fzSeL7KxY+naHzt6oWkpbsuu4Q9OBKIcgwpBuQRHKgIQHllgBf6FSFuLDBMKO
5ISlSXlTzHleOgU9GXVz0Evd3Yb8hgbOWYSPvZjSt0xWUXKLo0nvyY8FXEGoit4/yC3gf80DEYjL
HWoCnVNemxf9helzusAA6glkE9zVH9gbF/jGwz/ZCQEKRnKc3yvGdGREx+xE/YccP+DqJAU691Ad
1B+o8bvOqbbiXlsvbsdnfsiAPKTkNiOFLeaV9AnKEo+KvDW5mvl7vZ0afdUSzWbOh5LmXhFfBP+p
QCEa3Pstz6YHKeb259t9wQ/HMqoohJXzupA0dLZ++EEBiSb6fHU7VAvYvSc3bFfjjFjJ+oeoOHbp
i6G8yYBjQi/S1wChUmBdaUeTtrv1ry3r8897/vN/RdWdPYxD1waCEEMeaxwficZj13iMTheoBVWX
QXh7m9bH/8Gg6ULNpX6FO53dhlFc9FVnwlGa55OqJS2ju3pLe9pLHSxv11oGF5cB7Kki4bSiCtL8
rMQrR6VRu6ylZoo3NEkyK9dAYi9LWCupIxMIwU4Ml4STgenJL5ODcJ6xv4yEzA78O4AXypWF6YIZ
BpDUf6/oXMVKwJOhhzNIKl5HK5pKrD3qXogfFjmD086Z4TgQ+WkfDXjgrq3bl46h3z797Bia1ZOu
CBqfbr5l4Y2I0AmmtMAehpZGsSLUHg4qkJQ+2JVxygXp7PfvfbYg+2pWNWrEL6G+6TAyUOfQswht
+U8+2q07J6MXr9NT6gjAxjCLXnn7/pUTzp+uAAqedyv5vFUblIohZiOfTqOqXuqGfdIcvn2zgFqz
kxH4z+QlRzEt3dUqctbBkSYCcCWq13YlXkW5XuqefLues15OrSl9W4XdcDTuFy9Rdo9/TiOjD7Rc
YEcIlBZwl323QKn+G1pUTyxCYmG5EQ2Lg1B1O5naKuywMSvNyq8TN4o+JHUll+/jgmJ5jrfi3xnL
mpW9RA8MRExYI7NCGRQQTjRLxsAI2ETiQ12NBjJnXfz1qZX9YgBpJ8kB3W24QQH0ELMFOJMMMW54
6GOXDRwBhtAdmm6vPLYP2FE+WKLNXwMuG5Q1FNq42iwO+ErCSusi2ZnJbCrhVkiNluL9HPj2e6b9
MVRgDLKPj0Bu0qPKWRk7vH/U8GPw/kWg0wzM/W9oeWTmEm4kSktEQT3CUzKxFrsFEKX3cFVGmxwF
HeEygCwyBG9opGzj2kv7WcmfL5aGKkkLbQZ7/tO9qU5BlxjCyM8luKQflabXSx7aya6lO5wScKnf
mtpzKT+2Itkny8VbCqCJr0GRIZRuGayRrbgdzpK63DKAm/2Z0ZXa8OIG8/Uaz16wQijqOl9wjZi/
MUXkLGOCQzEh2h1+jnwtOB3JmUwMkSs90Iez1O62PW2BBETXzv5Xr+VscxHV2DTDiqMqt6i22V/Q
vcyG+aJ9RUUwcvbzedqzWQho1aUbuCWixtZu5Surzufh5Kcf7qzImdROSuuCmwIYTwPQhyzpQcW9
f1+vi+ZRqyTeDIoZAdeshXo0a5yeOELcZh5qLQMsGyMNRMPFWk8OJqYRhbps3pzjgGetX8Erooz4
ea36rJ3/vWYVPbEkG1T0Z73LpjPSOPDnA9eGY6VirqfQFl5Kad8vrLCnz0YUCVmzlpqTQAQfZVnT
CIBiojr0pqqd6qaYWmxjUx6Z1a+Eh2zbL0sc7nbymz5XotjTTXXgKJot4SeGg/fz5V/q0qsQ2f9z
+WdbTLroUjD+FDqVtqwXS8LYaZJVT7ppaSg1QCfLjkxCNV3Zwa5EiwVPWg1zUOUs3EAou0RCXVuT
A2WN2WljVzvjUfMUR9yyEsP68tDo/q5+L7wTxoXsF043tyMvT6K7+ZtJ6yyzP6Wrfp1u5vZReO3r
zQXKP78Oy4CoQOJeMH773jSqq3TMFq04HIPkns5ED5xsR7sU9G2SrjPtNTgS7ZYi800ZrS5ecm3X
EE7iJnQeEXrQQjI2mV16pw/lXXQZgqdkfubPg/pag5dZ9ujyHur3ZFfRbEGF4g17dPbFgeJUv0cL
q1gKWpi78KhZ5rP2kexgSVPvzlpQVXNk2gRH1m9kAP+bctHQMMjD+sDsdw4AL7Tk5Au+OjDrXGqY
bp7mRK/4YMCUXdJlqZeSo66uST0uzZpUQ4d2SYi2TrV6Vr5J0SkrU4lXQfW0YbsQ7/EkkX7gW2O/
Hc11cIs5W7aqeUdaXasdLzY+vnz4eaUmp9MgmjFfuSeQBIYxbAJ3lgyPsTeIGz11w8jSIfDZAI38
PWSZa1dwaYL59esvzl4lX9bKKWm4gpaHYnHAqAXirtq1hMlC5qlJVBskSweoVtgQ4mrosU84TAtX
Qof9gc88pUmPrKO8nTGFCjFngO1Qii6jdxnS3V/y5YGRveIvYM9idwZ1B4IodXPZm/cHOoakyIT/
i/nhty91tk8NIa8V8qThWNu09YjPVu+S0usTL+hALe+l6S1hlQIYPGC7Bu9zZXm99kydW5MAxZ+M
seHz6dFT9EvrMfVmIV8LTqdCnJ5PDgoY0osD2JTXXqN5dfhn9TDnvE9zbo6f21pkFsapKflFU9x3
sBm9yNhmKf000277jalAntZphK5P1FD4266KB+RLhbCBcgCKv6TAcDh7pMoomGq90+Y3qhBXLU82
1K4V3VpQSe7vZkZJL0YHFQanfn0LhyRfUtpdJxRcUhzSc//vhZw9BoVgtJlicCdU3YbFHHaeAaBM
QcGx9mGMYqaT7TZ1AW4QEJ0RUjruzPGJzSK+8ptcZIV/vZKzYqXMCrXPVG6JsIJoESCCWXJEjDNe
AKY+T7hKJbuipQuLUg4/mC6XMDkAABjY8Z3RfJxUz9+pDBSZKiEYWKKFMHeqeScIf82oonV7zQN4
SZn27d6dVTVdLht6pXDv/Jvygc3f89cQvFGdo63A8fDzhn7xDP31/sw74he9SS1NUQlsgqU/JxKZ
bgFksVx9bJKtqD6PwabSd/BRyunA0lEeRTr6YbwtoR2Iv6ZgHRPWZf98RVefnbM2aFsUQVsWXNEs
O8Yz1Fd7bXoys19JDx+wujcYWt5JpNJAHGq3Q3cQ7Bq+YwzE7cqlXK50vzzGZ+VA1A+AxLT55hhr
qV6Fwg2dUDB+kTN2Kx1QN8U4M7bWY/MOXo3epvynVRYCZl5W1+LbtPmlOV9e4MPoM5+FzfpTsfTl
p+rSJAcvp88dRnqyfrrRLeHUeiM+PzVDcd88qsWv2K6KnfAhs8gBPh33Zf15iXhrwoEoBwsOrC7+
qtPfAskmOXUI63Fweo5lT7aDAQNZSc74HE0kzkTeak3DJKMWrlZghxtXXHH8gkh84ozjc2a98rZe
vOFfv+LZsx+Qmlx0uslRTFqe/Bvi4RRvil1M3xrcHtWGPwkaXMGTC6ba9ZGvIVAZN/34Zw6s+/lB
vHgu/HoxZ69G26vIw2WDnIlmBztbWWy4owEJKGCXMdxFdjSxj2Z3RXtQtE0b72LS4gmt2ZIjCLsB
UzUDRS0ApXHbK7ZM3695FoXX+c79fKUX8lF1QpIU7OKMOumHnT2nqV6j3zr5w3G8M9+MAxlC1oDC
0PK5amw4LGi/lWf4sHWzDSGF/8kRmhp2+hR1y9pRyR9f+g9onZx0EyNUEO3hhrM+aMYb85gCiQSk
1qNDtdBaZ7+u9U4vBF5+v/izbokaGOmoVVz84I7OwlXfx8IzXrjhwcrF2EQd1OIbiaddmAAQ3hJP
qvYWXyOgopG8vNhWsl3dFmg8WmiEhjN0NwKRVDorvAvnj55Ccij4Meriqob/4gn0640/K2GbqVbS
UF+wuwDAI0+iWU0wmpjLirBujRs/3EAYKnVOKsbGINasIyWHCA2nx47rEfRwN67ybhUHG9l0BVrw
CvSnlGZp7QnhnUr8zsSR6NoKe/kt++/j8vnnXxYStZmqSk+4ajpOAbnB+JXkjYjC2OmwHLqEG8C5
jtD1rnvjFwJgczWrewP5av7qxSr8y/37LGi+XkkUZsEJHhgFi4HIF/7CGiQn7TlrrF8UagfWLI8q
d+6p5PXb1F5ZcC79gCRIEA5oqKL2rxN5DOErLWYxRQO8zipW6tzysX2Qtu1t3D8RlrRkhjt60KhP
TD3s8Akf6MPpqMvLR2VhZb5ngAhImJMX4YHdkKnOokUMjkb46eeX/FMBcLb8m7i6ReRxBgfUTx3n
l3tVLpp8zAf0LxHtJ/CE9JYHUkqPqDK1Ctr8uqvv1X6T9BbF3UF1M5JGnCLCpOn4wVsU7ITuwTjd
TKKr51c6Mca8FP50bWfvcIPltRY6lEhRQ++fsSVWTND3EO8m5IM2WFqH1VsUPnqANZFy78805eiQ
mw9tZFgKhI7u9qQdWvFFQYst1PWyRW1Qs5SC6MIJklQ0a2xc6YdG/FujhMdAGxfbSdsG5i5X1pCR
BfW97J8kwCWOXBy0efsiZ+WXRv43OfDyNhF/xcVRim/bhENdxEF36ty2/0PR12/6bJtT6MjvAmVW
vI3pPYy7Nn7o4ltIsT1bfSZsM/3a3PvCxJeUOcCOdBuIwxDP6vWYQVKmlMHsdmjR9Ql3dIGJ2oKd
GzhUE6wbGAs+BuSP7IGAV8x8ZvVerTjnXfXs1/t2GWfVeigkRpOFAsoqXkFXdFqPaAf/DzJ/Lz3O
49Pw7Rpe6ZK8+ttnntXlsT8WfcEzc6zQ6BEYnzvzRJL2m5VN+5kvGGKT9668QhfOR98+9Ky8UMwG
Je9p0VFBtbRPiffOeWNntOlAk9xOyGF3JM0VM/rmlriS8MRSY7V2wzx0ddXNd/G2z0RPk1Bz5R9m
aVWK0mjOtiwSt0rAVpRdw4odGZUDgQFUuLS/rpUKF+870zJJN+l061T+3+v9ojxVYaa1s1NoVo41
VjMjRE/L4BZ1IOK+67FZ8y95/nR9/cSzej5u9EJsTt38idGRnqQVu+ZaXdM5XA97lqfXn3/kS1Ow
GU3yn294VgzFwZQYxfD5DbUX5N1Oh2n1Fgex1eBSKS3qgGvyrUul4gL0PFxJPhkQ6dlnVq0x5Ysa
NxGwdQy/dvNWvtbCBhlHYywprTG9oKshxVuTHKDloctkfnaEMRbXdK5oh/84ruLlrOEK7OpEN/Tn
u/IZ3XX+K6iwlea+M/rJ8xKxkQM18qt0nkzygEcbM8DS6/SQz0XaI7/1g/G3fzBh14flzLWH6NWq
TlfBaJnDzRSQbPakPKvN7RBshN4Lh5s5E/Tni5TnR+Gfi+RGqvoCBbh4vsUJzJb7qm7m+XHcrMiC
fMYBKpA8b3MwZ2lEURG6qNM80nmd/AaYeUrLm/MLqmMEWH/KePnzFV06jC/oWP3nis42tqqow7go
uKLZIMp8AUda5KnLhceA4KroX732/c/KSVMLdUmdA9+QIT2N+TNZWkRUgceGNHLa14StLFvtF/kY
VJnwWl3Thtx6gkDDimF487wlpaFCPGFh5R4HOWiuJ2vKaUYF+rIlTWUk+MkdxeVfeBxCjJHG7lLP
7+a++5XK6lJ78+udU88GHX5myqmi1cMR4yEgTBpfcyODSA7YZ6nsTPqmB+VumX/Ic1EfIGV0D/iZ
21tiJjK834PFzNMwltqv1ptT9qic0TIgA9NBmADsB8YvFPN37bWbtLtBVSJ8Cn2IglEPYPbEa8/m
pb3jy5NwLooatSFdJAO/TecGK41seKbrQQg1405lHLoBCbmeNb/tr5axUcoPscKiGlFK2z8/khdw
0PpCI/dybjNKELrPds6pM6NWC060WBfLrlzOjk/1qd9zZneHbDkSNyKvUmGLZTCNeFlGd0aKxEhA
TTf4FBf+fD2XWq7frudsU+VIykk55caonrnR8fbHbrRCex0ggBd/s5pYEjMP9+rQ4kLNyecaaGZ1
mUD7c4Gv2uT1qdc4xfSEyFvSnFnKFJkoBI8w+2lmT2OKy04ERrmScuVHuCT0+Prhn3LeL8V41hKE
ntUcXMSN2LjJ4EzQt7nbofaSnbyZqSbvxFUZ74Vojx3051t+cTGHnqTNnSAU2Od+Az+X25Ook703
5xrcyph9TZsgwYl9lQOd1YyefELktiJRJTD/zl08Y4c8IHX1xFUfRvghMQ5TC71+2+1VRGpxcqvX
25LW7M9Xeqkjvfh6pWelZaDlRt0X1XyfQnHf6cckgaYFkEiu9xJHK+DTNE605h3CheGp03Nd4OUh
21KU37Po4eerUefV+nx/+Xo1Z69OGif1UASsSWj03ufiR+pcVdrCwYYhOiRWpNun3qOHRkhHlnrd
aVg+FIxk9HuDHFzJd5X4k7hu6s7EJHZa5bmjiSsoRkG4ixH1RYw9Ma5WakKi2ipwT906iTcB3k3g
pfWW9RfbDostxJNfP3+3C1A2lgXagvPggfC4c3uEbDZhXjSITvJ4twAsVMGZ0od3Y3azqnfSKoTE
O5LJEhbIsoJnWmo+aWsugu4XdtEZydL/ErDgoqa3hzk2q7mNnapyQh7wbVPdCw/gnRt9g/DOEFcN
YEZWu6szwblQ+vcXMqFNUKzoaJL58y/vlWYuhMBY8GT3G+1ezzziWUp30g5Yky1CTdCcttFxtIcF
SiqRsuBq8PjFCyCDGUuhjJzvfBSaDwyA9Rhxw9x9ZrsqVWsx8ZrYWjKLqXDCy24cb7C81MpGvQoQ
uKS9XWhfPv9sNS0Df6hAh86PKATCDtRfFRM2BoMYV2YtulwGqrKOuSzle75q7PJ9yO81ttLa09rD
NKyD/DHoXxRk8UUO6D7ACez+/Kx9lrPffyUi0mVOrLLE0vvPyaUdsKoZZV8fxYo4Y/bhYHE/wjYy
gOSedm3mmGyE+rYm1YysXjzON9n0NhmkylJ8l3B//nLqAjcsSNbEqKV/0pW933u42sN8m023hJvV
JkSHjVqvtWK/ixYUNzDagwXkIyO4IxgGGAToJBIFg5tGpSoIPMN3Qn1ZSh6haIFiQ/aik0DtY86C
+in+ZapXju8XdF50jPitFIIQ2Is/TwVfHla56qIk5Wx3HF5oyJh/i3daM82T1qwHjlJ67uCWmv1o
yk1oj4/42u1ibehuj5CjvjPaY3BaR/qMwrre47sAO/x2bZ9byJdri40AicPJF4/awZwQ7UI2J3vQ
wIt920VOdWzwL6Q7Xq+IrPmKnHWMkVDU5xWx+ZDh3IEHYkEE+FJwPrHl+/ElPIanp0C8n8Ffkxcj
PDJwWO3GlwF8bfRS36B8paB77hUHVJ/wF+qVT5zfmh6L/KZvrwvVUdb+s1zwLdkA2QVVmmLntZAv
ZSe/UkPxGMSrBblemRfs4TlOxWFIdovkUW93+um3zAKnpuB3F/EyB2JvVDEiORTDSOtWsWCPhdXN
OeuQnogpckHqIRckjyoY3UW8xgx32vvPSWln6hpHBBZHHNnioaJPqQnPnXgjNQzc084a9IcOs4I2
ruNpvXhDmadkW03dBoZTCdGSNcUrbgeSe0NPRcvihZyhKrfZ6fLc8BmhSmZ3I4ljzxzAemFuwubJ
jQYIbFwLzbIl1EFyU3E5iTRm4NV6TJI9sJV/UQYZb/086ucAJ94yYyXrLCL31laUQ/8KVSv/G1bW
pC3VyFbulI24W3iVfdqqdrKuQkfF6c8q4tS0z4h1QY64HBZ23gbLlu8g+SRF2DIU6tKCp4WtFipa
7HTgvsB1eQuaB4oHb+nY8hXpgbNMceZlB1/LvyXCDcDsBk5BF9UKiEHyVz2hxcfqRbnjvCu899G+
D9HFwPoIn9Ta2LSg1XS7it865CA6kiEgh3QnkArW7yRB7ioYgdI7C6B8X5HESRqpwKEIYqsXRHvx
QBOXu7+MCXyzNMOq9BUalsFwP+nhMwihf/F1RxrtmFMUsczvyCjKp/GwVMj6KckNcY07X4CQOOdL
lr5Vm2TI7BXIs4Vbf1SHcGu+zANRbRnHdwVclY78HiBMJQMToF1m8AcpZlhsFuOqi9elAWGLZdEy
hZUvEXL47EvbVHkcYzouItRd4dgwRa3YVRJHl17M9GnQHuVJw0nxXmS3wcLpSOXkuQmsRl1ySoo+
8pV0lz+ZL4MX3kHllckv7aFdoCdfCn+ncL3gWBSsR1zib13gDp700XM+JrRMBJK2QXJ0L+40gfwY
vLHlnse5wqKLhSs+8lxHWEexjgX7/sF/VspdR7ZD/JSRIt0eZOQoZMAjI+1xJv/GF53eLNTb5MSK
clsOG9V8GFQ7OO2z0+1U3MTgbxLxVW+wkzK4jfa+6EiLYwywK4vBwB16fp8eQmkY7ZJ4ReIp8Kx8
r4iEPNEksdvwQA7jAPe3eCoXN6r4UDW3krQ7SX+F8FEmssSg8L8xT4+x9KRVZEyxY7iytsx4aJTI
FpMXYqHgyZuxlT8Oj1W7BNWX0NWk95y/53CFBMKr1/XpsOg3MsA8dHQ0YnU7MB6KZt+OKznb8p8n
wcviVdXsuoif5qYvnuT0Q6/JV1tscvGvoO2y/rcaPQz0tufEsS6hiqLB3dT340LGs4f4wT4RKEZ8
lb+Sj4a8N09E4jRXmeP/9g8AkiFh1YCSAa44V1TVnelXSt+IR5HMTE/Xl+pHCx6QGCmr5YiireX+
RiSZL3AEJj8IIGyN4S7yOqoZSzMdAWdkByfxwXcIUPi5aPjsMH0vGjitzI4i6EjmbKn7Xtopanqq
NdhfxyCztRfRGY1b7bnenpziQZ3cobKEzewWV2Z0DQEsP3+69u9p8funz7fuy36oqVPhT9kkHxtt
fqZ0kCYIl9mO5WWOXwBvJaLslxP/OU33MiYr1Ixq46Y5MwJnxOMI5dVUttj6Co94xeiNtpQzWKgi
kuo10j5CtE472Z4KXMHZFkL0ot5PAPeK/0fame02zmRb+okIcB5uRVKzLEvyfENkOtOcxXl8+v7o
bnTZspCqPo2qAg5O1Q+FyWDE3muvIQG5Kl5xuIQZCwW9pPxh9meRJZLOpL+W4GKmSTzHTZjAvLYZ
vj7vC0xy9LIwjAtFppKEkunjN1TEK11c+QK8zD865pza34HwgkhBijCh4U6QvpUm8cHUJiMaxYOe
38e4IDemXT2NL9pLhWcQtINGOVixaJ/h7fjlH1l8G8Q3QQtmrYFgXFrFFfInBmp3onqoZcuR5Tcj
IS6NWARRnJmwy8e1iH1dtzsjovsLJSiMn8bg1YedBXX4j6hvOR0b7yMiy5mguiJ8sjzsW6W5ADFO
kHGUHI4aCblD/LuD5KCRjcxolauiJa2rU2aZ8WTJe7l54GLSDmKzYiomWn9D0k6xtnFK3mZP5B//
TOiAc1rIsbix2sHmDZVE0pJJDFwBa4kby1tkw8Y0V3zaMZkLePP8tbpl1O0Vea5AC3rLugVmoKbs
tu0+H2G62SIehduCq9QNrFUsLgsJRDdeVtkfj+yxklgdG3LaGG577md6YKKIy3XrO6l5imB0cy83
ywIDTY6j3iMu+1mHseEKOFj6y7pfoBhL+63XPIHrNeUmUR0C+3wC3KVHv1hw4oXJznhImT9HM1VZ
EZDXE47HILX1Pjpqoxb0ql1VIaXNJmGwXqmrKTzRLBYDI67xXWRUXsubhpuYzOsOM8so/FtFr6a+
x7moe8CRSPolmscBoyvbaxcZnpdirdhV4OKEGZkb1VoIh2yrueZ9PAnqPSf/PS514qK99/MRcRe8
TgLol/Jdvp4sd7EBEt6kux7AZkLwXsn93QsuLfV9ezf970AqyUlJvZUnYOa6waLWTMWZsaMEyB5x
7vxAa8w/x6GRL7Lx2W8X8INGSceD66hmuCx5BjX2ITjzGYu2Mr7l/SPZynQJkbTsPMwq3/E1I+Fg
dJt7KNV/CAlcDcdgfesMutYvaMQcKLKqa1c03oJnNprE6HGyicCgv5fZYm6MZzBHC96f40Ho7vvh
qYoXuTW37ti+B9lYNki9Axev1trfS5CBdWoIjvMAV69dg5jkBkhyBdoyWSViYFHH8/FHDpQRFK2v
JIUEuCRjAaRsdY5mgnPmumMyjlUeFELnjzQ6qKhua09/QjTff/2i/5UzbjZPKaVjC5P1qR7vqhKe
aM1XtJNULHocdJ4oEqMXjHVhk/+mbHckUnKT05iscXptf1nJcxMf8ZEFR8Ldpbxxk0hXeFgsEQY8
dBtsKCT9Ymob8OgsD8kK2kr474gQ/fxOeg+fgpaFugJpQwhxeji80gJ9hIQqUarXUzRR/EakfD9g
krHAaCkxfgewtzTQd/J2axOZI/ZfWGVFlCTazOABGDOM6WJuIk/EgCl+q+pJXsm9jQNNIM0ZOxF6
ivR2QkICl4eVWlgOojWSxZ2CDE4aCHD+ZQr4sG4wf29MB8cjmdQAwV9EJFevC2Ktz8/qXlRs1dsP
/qIWES0uYIOV8gJtJ90drFX1tbH4qNYdFI2ufhGjx6ZZCLCBcnk92tgG5PLDRMhqbPAwIXXT7NWj
lTqP7Nddp70j56mq1YTfB0eVv9MqOSI1/nGek5HfS8SLcSFiIn1Q8D/GjmqWRVsPh8JAXhfZq2wu
cs9F7wSVrbATZFzWLpGXQXTo3vWXTrVNcnYlAhDaRciEgIyVYoeHgHTINwZmA0z075ircT7hYBbD
oyd73NuZJ8kl4XpRUlXfsA64wmD8vkEuQM/WyuT4HI/SxGIbX3iFUjaD++xMkriahEQGrXsizy2a
t2FJSCqe0rdcva5AnayBjThZdLAhP4kvX+sdPZLGtovlY/0uUuFDBUOSafiTjsEIfxXi3rBWWR47
JnLdwMc+s3uReydqJceqnLEqGMab0UwhkRevL2FRvI74bOFZEC9rqBXWwWMm5Q8btdyNzREDZQvN
jL4qpPdGIT3emisjN9Uu1R8rY9fpbnS4hf9f4cPwF5oMCeHvYMF7SZ7I4liwrLCQP0dznri0gkWc
boLkOGq4TZ/SfCEa91S60GE8YY4Z4Swqj16xbs94MRYbr3A1fNXvbxVen0ZVl3UuGlAG7ArY2A9w
jBOeeHGv5Mk7hEak84R2GfXTMdFd8jFSy7YQxDjiX9T9+i9lnA+WC94COa3fpo/lnr6GdtFWHkgy
ovjSPlSMC0FrWu5ZVW7wDjzhR4ywnS8lheBNc5HPNP8+qvB7maumq09mroM1i8RVBlyR4p0o664h
Lkgxw8W+zhaJtfHHj6TcJuFBMZ5Nf9v52/i94UQbDr61/tQnSzMwXogY4VpglxCuJllunT7pkHFu
z3J+Dtd4lxaKdVHRTaCci1o1jo26M4peBnW19tgbbII9Mcy2/3obYb3CgPj+Wxcj3UbSUsp8fgvw
EPkiwTcwEkAx3KFaipjs/Rdz7Z+g8vefvEC1y1RqRC8f5ONUEeMo47Ykfm19EEE+TNMl5I2gxeGN
sIt2c9/a4txIZtokSfntYeufzusndS4ygVdu6dangcflXp0UOAY2enxLl0ODUBtHUzU5Jc7v7NZJ
xIXhDZ+MdqbrdUjCwW6GySyE/ZbijAmruVTzJaxW3O5vhT1eIW7g7iRL7F5JQxD02UB+ObKSZqis
tE6nD9pb6BxAbbHwmfo7w3wabdcEp+MYM97oS+VrfdLXn73YD21YiC0fl3yMpUXjCiAVzhkijrmV
gUUzJ42d3iTX2xb7h3SBqQSDD03FA8fNO7fubSxaLby+YrvLbuHL0z3x4+3gbkiRoSiQFC86ZjPI
8rQvPelY473vNuJKq5ZdgekdXCnlN5F59axw1HexdCyMRpGtOlSJcrUQ683tyuxzYP9zNWwHUQJo
RSr7vYOGmqrInZnIR6/lPFhgMUwBS95jBcBqnvRFYdnVjDwq8MKIjUzAGEeIMkOS39hpf4JNqcPw
5VX2C3FJMshpzB/lblt5q7hDFEisA752M56o4IzooEUSFm68auXaMYM25v/+CRfF5RgKwigZnzus
d2QMTSzjEEO2Oj9nPdTumbzO0mV03vEh4iarLyXU5MKECjcqebYAfKio6iPB3Sirz/q9nq78/olg
TeMmL/XaifF1pRevPtGENm6riEPqfUqgiF7Lbl69IQ0Vd/7GXBsvJQkqI/Mwm1u7JVrSvJ/M0mPt
Pk1s/GlJ+ehMBkCz5j2B4wVHJsQa1pFxfCtghN4N55dOPJbt8t8wy5XJNN+wJSpoVPCh/uHy3cjR
uWCyJh0tLBWJ18Y5jgIjzD/iEZuqcd9jcy7N0jUEFZDzddctkIA35FwFAK7jW1DclSNk23lYu4lb
P1Ikguz3jQvzsRmcG4u9uh0sbG6gDwCafd4UXw6csuiLc9C2LJbUEXhpeAz55Da4AIuBteumROvs
rj+1K22j/LaU5Qh5CzBFQJpgh5qNdH0kkoJqu8X19EWGwrcLmdX9F7HB17oiKKKGYkkWB+RlNSeU
fmf4kSgfR4GYKkeP11AVCYMhgkhVmd4zG53eMCFwOCtzeeRnTicAbpgB83CO1/oSV3WMc5fkh0xW
hPUtVzrt2rOk3CQKHAASF/Lpv//yLP1BMPoc36AjiGft+MqhrpYJxh9AuKPyVAj33YfExC4l4Ub5
k543TKmJr0eAwmNuHf0DFwTIrcwGkuauRqPizTXrXkWghu/zOrnTrd+RurbGtak+pfqxr4/IYQ3X
OJCHZOX3iKRHmy45RLz0a6L5cUXduCs/27qL828SSqn4Ism8iMvT2GDHW74Yqsf4I+UPIt6C2B2s
Ect8rydrRlRUSNFMHh5HdVv+OStQ/4gqcsLExfkZr5cabyRlP0QTRCXXtr+TlBW+8MKMDBCjnZIp
tclhaU4v1oPKpgiL7ZocuLmYr9pDT46L6WhEqzA9hFQDgaNAaQQBajBB4TmIZ/roIHyIBdsvphSk
c4MCe9ZCXLsF5So/r0yYjtjcawZlLj7FF1eBEDe6lOUJfPOYMHEnJZekOLS4T4BovFgK4xz8JYy3
+llc8WYqhJgNn8pmJMNG5IsfZsFdel8vhiV1BEHBsuzqOPBJsw4/8r+y5HrKPpA2fn2v3CLuGNMR
//0tfl/6xRUw1EEV6cK5PI1kpJn7EjP8Eqt3UogWRUKmE/u14ywS9HegUhMDFcT3A4fPQUOkLSEB
kPAsqp6t/ums/kpAYfyDIAF1KUc8vvF5GhRbWkvcxNZMoOQ+YMOtrZNj4M9m8gu2atNs7Zg/T2gX
STWedajGJy/HimYh8D7Tdt3o7llanftHudzJ1orO1aq3ubQrMANRXYaFc9KcT155knEyxFwL/rSM
DPj/vYednhMOeDAxIJqZF9+zFEejFBhFedKrbVWQuo3u/aEZ+Ui5G+3z78IJ6xcp/TCk19FO/2Tz
ZAEa8e8D+kqL930RU4H05VDJPbkYi6YsT+KaFtZ4j8eVJN4X5LcXJHj3IKx29Sa4QPPQh0ZGtcX7
oC9DUnzgxTlAxLBtdCiF7o11/Sybp3UZjDNwfJ0oWN/XNaSpGuVpWJ4Ki8xr6OvIZpwOd+wUzcKM
igIzrNZzzi1jV1hwxOxMsxah/V3aRrwoEdxU7dO/13SlekYRCL9XhjhjkpV50UIpjJrqFEHSiemG
X80tGod8rsDfcVR9283xrquJTYMvS1TMv3/6Ctbw/acvK2jL0/TCEMsTeIfgO2r0XIYzs5wJMKDJ
4B5nluZ68qInuGCj/83ezicC4/42bxUtRTgnHiHLtpGEnGUdG24U2cqbh4AG0cjWOJx/Nati3v81
1ZVKwbJjSiXlDFJ/R+d3P57LmzNjdPlGJO1nLXt5SiCQ4nTjKkNxc/Ewo6Q+p3nGR9bPE+1PPhnB
+JZDw5YHCwNkC1qO0Z9SeZGQWubvi+zUFX8qZe0R7+Yx6COaQXuqh010tpNqVSPjnbhDhgscrT4x
17aplRM7ok7rG6LrHrO8IlLprrJWYv6qm8vQDGfCOsdOH+Q3Qi3GDEZyp970FlxxRTtofbKbyZFn
WvSD8FRHIl5FIkZpKgfzc3peWMN8JDsUKRtEQViCXi/bHVkDND1G0ZJst8xIMquLPXVlcgccwKSf
gadd+OREuLFS2B74dqk+qPHg5srBK3ZS9xiWB2IDqmoZ1kvV2zX6UUFYervXvuJQwt9jQG6Z6iSu
6ouDS7USI8L4rjpNBK6AHAsdpTvhcPLCrOZVBAnGvy96h7+yyhjFxSssuyiZtqN4F4p7zE/IRQFl
LfYM6kY+GdT7od2jCwkWQ/63SZ/bnCkWhXhw4GXPpTtm431om+TIeYz9jBgrav9uqB5ySHTn6gkn
RSeQ+Aa8u1LD9Y0VhNExwMRknOflU+r9jvKNCCyJyO22iBV2/5ULTzUm3ZhmGD9nwnUqElPVKdWp
WZ9XAEc91QmpcyUDu6GnRMSlVVOfsKnulyNQUbvFQ7qZrFz6TZvvc5xYJivZUfvVCXdefifQTsgw
rbxjQs5ecBy8u6IhuKNex+kqr9wz3n866bS9AWSPLyQX/JnAUbDEDtu1UawIAMSxqL3P4vekTh3c
ZxsMRjqcRRmdG49Yw77CyyjjKZV5vE8IgS7Ffac8pdWLWr4YEEkC2L7YXGUQQ4YHYEmNkJRPkbJ8
LBLNCdXfMMcm59CTZt732oEZT7c6A6Fl/kbreLfn51I+GCRoJhJGg/Ji8BbQGfDWotH7U6A0ZDg+
biijycOBS+K363OyKvtffvuS67C9pWV7+B9FP7BzTYhkE4tTxNDs4lbJfKnIw3jauR0WyRtMuidS
t8VFB6nF9DcS3v9Ag/8+va/Me77/7EVFVHKbsD/42SlpoMg/EiBJRmELPG9s/ljDMWJe7Fz3N/Ly
piLr2u5E1aHQMaLBhM79/W+uRRXxcmRVp/hjnGNa/SyililnvaNt6300ydBPvT0OZCfuGxl4AOcM
i36GvuffT+GKD4LFpEeSuNQxpqDA/74QWaozykIWgoPKJIyCuqfQj8zye9hhIkpiWz6hmcZfiyhf
ZxKoDQgB5iNSBe9GX3pFnzutRdX5mPk3SNj3tRheJfWCx1oItmBo3b741Yz+CAvrN+uoHGN/kSEw
eJLW1QPMvGVs4kpxa1h5tZ74uoiL2isNgo76h0UY2KO7sp0uEQ05BNyREUw0YuSax1sGhlc4zN//
8IuX0BWVoY4qv0m9aeTYdnFcctauutiYwfsaimU5vJ/buyZ2Skzg5RWPxDZfYW79Ae2u5K2Buskm
LSyzU8lmuhGPDsNuJdumLYbx0wkLr9FLDvSVmrC8dZd+9j2XZQMWclOTDgJiXNqAxrI5CInA+pG6
JWvA1IWA5WYEcZXoVSK6b1/fVyAtHtmXn5xatS8l8hiFcVem3nR9CwamEE432qiDRlybTddDOgSO
iW9CAxfAhfGjDY7a4LgnbqceuciWbesQgClvODh9xPfEcP/N9sAhN2rEK0KA7+u8+NArkJZMK1ln
7ViqG/6yJILtbagi3RsqJ9AgyBYtYADD1GnwAP6D9RkX4i0BpDntoR/viAE3z4wbERHH9weWaZas
KnxiJ+T2+JTlzcKiFuk39fis1Wss44qZlTl1sRYJWClJuYn3iPdzbSEbrqrd54S5GTzYO13fnmE/
jiuoQyZeGqiuSE6GVBctG20jTjRn6QHm7QKGsp7fpW6yTyn7aCf5n4l3KWw8rvu55cJZfopkW3AL
R1sb6VoSlwm11ifcLha7rDgkH9A/fWz9MnGuaM55gWeA5pEKTe/nM0KQokUtgF7Kj+ozRvUVFiQD
znXkpt7Uc1w9r788vYvLwrAMs/csnl5OBgK+7PiYzbNf/RbfObKK8onhhLVPzUfrss/ohDEOC1DH
e39vnNc/mb/spy8L0b6/Rm2shLJQWYjEBz3uRn9BGJtBCggz6JnazWooVcdgDw/rF115XUzpzdoT
dtDRx+Tlk7jWqoJkoTrpPnpU/txY3dXHhFHL5GpGLapd7PYuT9HYitMJTiAHacu2oi+m6PXSGQlW
JlMn/Qs3NZxR88PwKEdwuaVmG43D7Jvb7X/gTMXT+rKeiw6tkVWf9GPWg7DyodFnLYEIO2M5TUdz
Rm7AFjiXqIw5YH//vnWVXFGs4aMPSmRSfqJOueTJi1pU16Hh4V9eLg0oAJCfnIBIQddUTkxR0ftv
oGFRmUPj6Zr7Tq5nBErHxqLNNopdoFe5SY/Tru0folSR6qoKMyf9Yv+YRdVWg2kWE+eKvZwHjlI6
4tNw1/2VzENOiTuGr1oJOKlIUJMB1Vt5NqinmsCIaqHgcdAMs/Cu3HqL/iE7ZI/6fZA5am33A7kf
Uz4uPoWIZ/FyHQRH8THeAcBziU4oAxqodZc8GPmvOMXb/6nFHBEnrgJXQaeBE9fem5CbClgu3SFp
3Tp4928N267WGBZUTDJrNECMS7hATATNbzlEqPqm271iRFPPx76ztYCuFpRSiXekH3s7hk1IlwNs
ZSkCO/PgoSOyFOW2Mv3aN0NgB8MlSAuYclxWPaIxCNVZKU/JVl8Y82JRLsf1lBQxmX/c3JPTQXVx
DciiDupvScycfwwbOy9KfMEAwiF0AiuccV5km7J6KYeTNu+UefEWOTCuwKu343ndTxc4bYCczntx
pSbT5Tn3K/vfp8a1kksWsWWfvACknxO20Oui3ptgpTF9Pa+MudL/DZyCvEVjNZ1ZVrBScS9H0HHj
cr75wxenel2ULVeiX3I8nAmjBrFI9rTxTib5s0nLmOpuOi+gmymr/8mfjE7YlKfGB9jq+zEeDXpc
FTLbEJ41lj/wtpAHa/knayOBlGoTLHTz49evvXxJZOSt0myZsPG+/2pSCVkV5vyquvCXHM0qFg8+
OZLrSh3cEJ/8utmc41dx0Gh8l1GdOXq/SuFp4G8r2PJfi4wTIDX+f4kbEBMucgX/QtIEm8NYKsj7
6dlseMwfjDTpPj2YwqAmqFHTLdQ0L4+YID8UpF8Oqo1Ii2jDTtz2ysZLD2P4t6tr99zB0QpdS+tm
yZtCkEju4ClGVo52n+xu1d3XDmgiQP7zPC6KyKgVjHwQLA5DzkDmYJxuQN+AVjgQ/e5aVyyhhqNA
QzSS6DPhL1kYit39SUXHQ11Fwh7qh39vjGutgCxze04TF9J7LvFnv9IUoRSMqa41XgTNTchdD9Ap
QJ2hD1FmFmkkQPe29jaOTi6QauuKjMU9oODpSguzPVxiGB7RSoaPWs5HZJBkp3UPGFOL5vyczbsc
bXAEo/fGoEi+tru+Ln066L6U5LKcC0GZmlSY1ZbM8gSFCvmeixg6mu9a7xjjVMQCQHdG5oPVC9FR
cDmh1snchFgz0lrluF7f+MavFeBEeQMsWDouFcolutDWrSqXPQ90OvDPqk2Y6SEi75CMVCZKjzE0
qSnwHc9hVw3n/eNtBoExfVaXZ+7XJVwcM0Mq9H0jsYQJmqtXKjGny/MesgUJTT3IxpuHZvDTNaP3
ZuYTPkUkUTOXn3cjSaKz7k1A/CQzrYEv163SzsVHINJ3fnxX18yOfvG5hig+pgyk6c9KgyN6JpGS
ntRQ6xmy4fiBowXQ/LqM7CnaO7/zNrjr+O/nt06F1c0um9EyZskuS15URZkVgA7RsM4bBy8lBePD
blnwpHD91p3bNKhrzdy3d3RxLuVG83/eUeGi1FllBzb5g9DMMHKIQeU+gvvg1fyFBqHYGXdwLqxZ
/ECzRGiV+GLWC5/sjFkxx9V9BX1CvQGKXysZCIUxRAhaHJvsoe/7us77JMssnX39Ae/AS0+jt69C
OqhJ5BghfXCwOO0EVEe7FI88GJczLbpv43s8J27e31fauG+LudxLYV92YcBeqj4QBsxKjIKxUIm3
OwAkViRndjDXxQ35A0gHvL3az8N7PGCzVR4mpKhatwaLV+QWRKGZ4mTNSHOJdPn709GqelJgs6Bg
G95ZL6Sa52T2pHML7dMfyVwLxZrsvQklzibjLsXfnk/YLJn5VicWCtSZGhEmlp3rbzAMpDumpOMx
jTaIfBWUdeJey+5DY4kIuv9AszY8qDkMCxpQ9PIPYMlitdJfhrm8wuq1/K2vjg0RLUR4Z0uDiQqg
bM6QbGZALhMdPKp3lbLU8Kgon4O/vojBlF2jL4R1/SQD3gqYzLu18pwwxTGGl7x7ULT7IbFmFqRr
4gMsdGueo9/aYVfmyt+e4cXJ6eVNEjUpz7CdQ2ZGjRE6ubglQoWgsxlE3Ww/MY6foz/5XIAer8/q
JwVNGqY+bXw3BeogBbxxEV2RmFImi4om6rhUI0i/2PVSGwc90WfVCVEBkTi2KRJR7wZkE+PN+oGO
ZZxkzL7LVN/QZuA8vzB7LBh4vevFysNygeyvqXqrCTGXipV5y3tNnnrJy1P16wIvvgTFN6WwF1ng
OZwlsiNTuBEBmD6f59lju2Rsiha7WUz5CcV+ePTdeiZLWwNPb0KmA9d3FDINnWpw4lv2ZlfLCkpr
BR29SEzlj4q+Ci0zTBjFyIlD/4tpD5WzvFaAd3oXvip5aJ7T9+hDcWbuZCf17xsj5LQ7Qq8iaIuI
58D6++/C4ooIg/f5ZVEXe0zyc0lSDBZVuTrOM3Zb2+f4Mamp5biQ502zFzoa82ozhE/wpqz4BMNe
dPQN1jpi0MyE9KTZRJwy5wxxxcSmrGxe2/DG/P3qYft1mRfbLh4GuZMD3mo7Z76ckqQwPqMh7o7p
GkzxFVVtClpFl1nCDk2w06FJkvr1zTSTK/ac0/OiNqdMxn7hchQq9nIh9mZbnXzwMjy9VZLhCNmd
iW/5SnUDQK3xaJ5kZZbupsGmtyVTnRnMTI02You+/Z65eA0Rv0Edd34jD0INXod8mSqzBtLxS+hY
NynYV1ho39d8AXdIZuWp47TmKf5Iqg8WSFWyx4k7fqoRdnWE71Tqc5HNW9Bzb51bJ0F6gLPhQK1w
Qo5EeZ7oW+g+hEf8zTRjFoEowbdonm/eY9O1cPn1Gowc0JLAZYdY+f3aIOtFbtNzOS0VL99pBMO0
Fc8Gc+3HjoCkl5CEUHOb4c5PObnx4hKXmuGmzVy5ZXd8JcXHIpPiP2u5OEnGvB1EFKRTfZaZVIkI
fwISa9wwWI7ENk5zj9LpSnRw7kQiK2vwge2/P0/p2mn2dQ0XJVBfjZIoDvW07xXu83mkLXtiIhb8
ydvOiUNHLnfM6aJPcFgtTv/++aufHYAdubocWljzXfSjVhWEUZB8PoLGTWoX0A7GPm0Z7hrVJsXd
83zvD6cO5uuW1HEJny0xwSdBsG8V7NefxH+WcmkxVMh9kfOfqWCX5mPtqhyJtqpsYAa4OBz1eHtt
48rxNUJ4/GwV3AINr35FBmpirFHpDaXLL9+TxFZNk7w6fcZrUWAFaBIIadAIp8weQwIHEnw5U07A
QF2o9cI4b3LMLJr4cWjw60CPZ3t3ebPCdNQKNoU6TjOXQn6so99B8j+gcbN5NQkGDL73LPgCcg16
z1DiIeIabMg8XWj5YbDTO2Mu/fa2Bjy4ySUtVZHsUjBFM+3DIjSHnsdHNzVl9kCuh3Zu39hO0xfz
4+v+sqiLg0iLcbk8ZyzK+1sRc8tMmh61CZa1/Hvy2MbkgalCbOfTCe9geWLuzcYm0wd3PfJGCAjQ
z7c66+tb/MuaLrZ4LI+paYkJhSqKX2xvcZNFnjRjwucK2qJrdygv4MDOUr415vB0hHr1XzQ7V0En
CAnoPQCFTcDh7yef7Cdm1niso4IHyMRXdnORsEk3rMlJQK0eYlDyX0zMrjbCX3/3Euywkqwqzykn
TJ7PPNjQe8C/O9XNFhrpiK8eNC4sD9fUbUjZRtfEHdNyRWq/xc3p9/Sof24Pk01rSphxXs6ilAEQ
akiD6jTFxVULTH3v4/V5DqRUgEhDGp21v1W6lvOWzIE9ZUlcPpj7KXW3W6rir5poY8OVoIIC2zr/
3rpX6K58TzpTA2wtZbbLRT+TW13u1aM/rQ0jRvrrBWapubnLJfx8HsIYr0oSbkhY2mn62sBDLEGV
ylFF3Jsh25q2xkAaqVsazgrMehouNbez9rXhaNomhi1CY83kS3yDXY9nyjn7SBj6i3syx/gMaZSs
k5y/q/FJkz4iaCU4bQyiG5Yb7JUlYaVEKGSI8zNmVrXPB3wr1bsu2hOOc/MlXbmhP09AqiBkMtbl
gyjksNCrBibkBJyY0IiwndQXVfGYta+hvMETOmWGNw1Q0majEftrYVbvih5REu2DX9/oR67RNb4t
56J+NTKaRLZMeWrKuY+f6nyagXfRQjkvc5capgaqZQBorLRbmsLPBv9iu5JBJqoKyjYi9T7pml+A
LXz50ywXS2wt7DA5yeE+d4jOUea++ax3vz1/ruSOBmvVTeYaen4FcfrSdJgizGtlwSwkq1dWOe/d
TL43/XtPRAh+Tjci/Pl7hO3/3r/XPnMG8JhTySJJ6T9u8nJAhSjTv57OvtsitoZdMh255JlajoGa
353mhH96m6EXIdmUVczDCbu71T9eO+a+ruPyGveVc57WvV6essSprdnnaMPO/oaLqRDlpIHVdxvh
vtZ6ffvVi6+3AE3IYfWC6Fv7ApjhvIKbiq9z/wQ9XHXMKcj301WTL3O0S+HOklZhszYTG7MTx1qF
1Y3e/vq+/c/7+OSpfdk8YWtIJdZqJYWdv2zxyGPbki3BNwzu6NtkCU7jfqWbjX/+/3bCJVu9yRPZ
CGUNtjpf7VOfHGM0lsFezPFI+d+iXEUkF8fRQBn7mS9Q25Hk5XmL2ye+JE43/o9vCN/GzwKTsdNF
mYLh/RjKUV+eKnYjdjX1UYq3ArYMSIO5jAPb28V35ug5SegkjQsx0Ro2aT66XYdSJkih0N2RYQMW
rmIPV63Owk6EqC7cl0gK8bDIAzct4Jee92n0nH0EXO3GTD4IJ3kg4N0luGKZHnKYXfGiw9mrXJTp
jvgySSlxgp4Tlyr4cxwxCmPFARbX+LfBn4OQsK7xabAsF0crfJvk82MePlD2eR4K88mZ74wLJoyH
0Q3Kv2Wyok+pmP9zh9dzQtqhs4q6j3tEGLULv9oNApHDHSY1ZeUMwq9mfE6k5VAvTdVW+lWnLyQA
Ael3YYLAbupHpiHaq4pRmQSmByODQAv4tMqt9KhPttmPl6MThD5VvBOQ970kSZM6kqVUhdetiPi3
PaFXm0KsstAOlynz6nhnZGtxVbwb46y7D56Mg7WocLL7E901cx4Ld98T+vNmjg0SgskVjiZ3DBqW
+qN5KyrlJ1ZsieBSUJQBHU0mJBdlXN22Ef7xRkHjmCLjlzHZJzb0ZN5zCWe/lIf8ZTLil1pobKUJ
1XPhAY6F9wYxdVBsrPPCwFt+PEy3bSIQ5OxIN2Pdf1S/35d4efQZ1aA1Vs4SzZaxUrnK5xkMRhTw
9NZgBavmIcWBbV7e+uHPEMVv7/Hihy9OP4H5S1CcFX6YxI2gP1WhCjy8C+J21ucdBDBqKzD+dAMG
xGubFNRxikeMOQv1OQYTOH1G9RJvFNsK55Ej9wtL5FPEyAEOmWvCCTgkyXN9dhHQOgIjJmUbCjtT
/qjPHx2km1S8D83fSaraDQSe6oXMycFRfoHQO7l6o1D7STq7+GMvCoLhnHRnor6Lk74Lj+00t115
D/wBT6DGijtgQuv++0Clm7o8xKaflNA9sPH4Py4PMUyxBbUr++IEIpxkaNrv8HykkSAgqUjWovAc
pupSwUcia2fmkM7wn/I+wuNLIDvqh4GIVfPmkwq+sUvNrc2lLu3wqZK22rZoHaLvzqgrkY4RWN3N
qSpXKvIJhFGNncmO9wLHCPcEH+njcLKkRW84mTwrjNTxkQfARN9BpiANHHuiYQWJdwA9wcSkXg+B
8wvvl8FcSqYdlw50TilcZc2qzZ4zcRORzoyXnJSty4QDCqi8cfT5+a0+BINTy6sm3WJdJnoH/cxX
E7xRLNQ41/nepvWmKOnsuSBi+8G4gYj8HCdOD5t/IcMxDHTRFx96kill3lWwAsxHC/GGOtcUO58i
YOfN4oy+Q12eTzH5Gjj+svMwDTBtI1mqNJuDI0MwW8UfGILd0oD9lE1/X9bnN/jlPu+HgcOyE4qT
VL70+rLwaGzVee+MiJAdcuYDvGIEpwUO79clfoX+jMsgdaLjmfG6tJQrGNjrAOb85JqtH/+9RX+C
4heruzgBIhlSgQKWdbJQdwG+VyvQels4Kg57MZ8H5kwVN7HpcvO3xGfNrAXaNAkXIcM5Hwngmdgd
tbD0kUveonn8nChcrO3ig7WqNse4GrZFxnWNXZyxEom9EVwxC2YSpi3ePgrphU8FkiowwPPqrCzB
V4n0Ao8Ot6rkdAT49Vznr17zMjQvLeTkGTPKW62PNN13P87R/2y9y/40rjSjHiTeMaaW3lqcKAEU
sc/1LO42cWKr75MuH1Mvw1v++/39hCI/n5FFQIWuSSjOL8qkPCuz0TPjSaZ3lNpN4+bwYcJ1Fd0F
5UJEVPDefmgfxlMd2qVISOxN9O3zs/r5t/9nBRfQTTn26bkS0TiGHo7qMCrb92HkYPF3dS/NdO/U
YUzky69K8ubx4sYQlX7DmUIqZ/rW8oGaxqZAI9LC1lwIw0kR9gMKH/8g1u8eyWVq8eGjl8e4o971
zVqqV6L2KmlLX58LjHQN24vd4tE/9JNlZIGYu0AzeN5J/luevdTWIdvhE1X1a7iWp+h3hc/jAVSy
lvdUshb/rIlv1JQLgM+zI731dkEmM+UadttPhB/a/gOGWDiCYPspd8+a98xNSczgL74VOzho/4uz
81puHMvW9BMhAt7cEiBAK0PK5g1CqUzBg/Du6eeDzsRpieIkOyaio7qrqquwCbP3Wv/6DZ7yKLce
AsLX4ufWC5ZTcv9u/JoHWfo2XJYUE0P0J0yaBdVSLr4M7a3+DOlNdCrPcMolDqxh4vjy41TsNPGF
9KE8/z2eXuJ79aYVMJxk7K4ivahRKp8ci7p3QiPT4juJYqcyHRJpFif9gDWQObmWgbMpG8ovn7Ix
Km5nh2AcVTGQ5J8NN9eZCj+btvn1UyzcCjVDUeBLfC8E00od6kKi05X3jVNkdmI6437OW9BmZyGi
z/HDvu599QMOOrvqXE992VLzRhCLKuaqxftn+LCBoe5s/PwxqHAk99Ry1SdrIoRBuZ623QJP29rf
WxsruI8Iqy2HI8M06LfDCv+4Snr5L3hzP0a0Z2s8K5HzMAiMZGKN86gC+Meb2+ph5SdOueG9hbK0
VBcNmdB4EtgcUchtloyb6Ug2/BfvxpWNYt4IfnymX57UGZpXoyiq1flJMT/ZoVsrore6vEM2MPeX
uOZsMHbTMN2r17V5+Iz0+fcCfs7Hzm7I2U5VC4oqJyMLUL1B2CAqEsG55rlBgnukuSqzlfbcmfdS
e5dKv08ERvS82VPniYNXwXOr7CEik3dp2VW0xr8TeLqeTQH3IeeSnDwY3VpM70V1LUjbObsx9O9k
34kAeK7dyfmd/tedPNvwukTzdQGpL3cSMwTSOBx88G1tn5d89HMG1NU99kcvPN86AOA5xoDi+pwl
HWlimeg5tDNk5MatiiGP7oEDP1K05JgHOEh4bau0MdLHCofKffHvR/cTJJmvDwdUIa5X/MmB1YW+
ySw4vsiL+3wJhbxJXRRyxeTWg1OjVEM8G3ekOvQcuUi3/aUhLOPiroVqkS8wxpeWeffw70X9BNnO
FnX2GIq6KsOaP4K7Uqqc1I0hbEDbfOLAmh093jxBQGxgkZnWbAWSXrKeSBp4hsM2FkFnQfKFXxSs
doC5dCYtiuFe1feEf/oxujLcfAhyvDrFvLhzfbmTZzWqiH+NrBHbxkcgf3DAjaNNALL2Z3KCGG5x
qFdwW7xgAydlhr0QZQ4uqZMSUfAxbOgHIkXJgAc4RKg34HMF8ZVMJOXaA7+4ef3vMo3PvubLBtsO
apiHKsv8jAxJxHWiszO4NCHMtCPMuW6ExSdtAj4MjV5br3DCE+JVTWI1nuc25u0Jjcl/IT+7+PF9
WdlZvdoMk993MU8dxMVYNQSSC5vJqRQnQ58T7CbAk1j3Mi/2YecdBn3bZMu8eCrXJ5TwJl0pocap
fXX6f7nK/7Kus1o1G2IiLebdDT9muIkQzdBxm4+if4QlHNoGWRkzTbqrXCPYl9baijdV+0gpSvq0
nYbrvGSUvPCvJm6pFx4lrxTsXQtDFErUs3NI781KaDtu2GyY6mjKUwqYRjmTuoHsRYwhYXcytLWW
geAa4r6s1oQKtJXjv0+1Cwsw+5tFgGDrPse3wCnq1Vi7dC30/s/YbxLYUTxUwb2K3QqkSD3ZzWqk
mirGa/Q71Xcs/LyvtNWfSz7bgL/9pLOjTJn3SJ3Z1DHj27EWtb7VWk+m3tRR+2wQHAxOanHTQ22V
+k6FI3nr6dohY5PC5M1XGQx7mApXdj/j/9eOB/Xn8fBtdWfnnJ8H3WjV8w131U2A4PlpPmFJRiSp
CXnLInMit7tmK/MTxZ+9hGaKNvMxhg7nXpupqIViJXPVXJrx0aKCHsHODBMGIU2yjI/Bo2XjFjBk
yxJeHzaR+KbY8czYlK/uchdqjW+LOfsYcCHu2lFjMfMkCO0Y1C8Jzm7gcHTwXZgTYXMYvQj6BsQo
3TajnSB165HMu6MJ9u40Xi67tTSbpjymhA68/vvs+DnaPbtb52VrfPI7U2SBBCEM2rK6o9YII6de
KM+h68l/QN+SFScZeAre8vCjMUjNuyvv8U8U9WwV85v0ZZeFMxDICOwqCgnD+N3U9wDU5OKQYBBu
/Jh5Q+HgZqWLxSImUUddwwEL3THnqD/imt8nrk66gD8z6IVlIEMz2aluzD85ZxDfY1AvI3NM1oHS
4OuIIfVS7K9ALpfKfwVcC7aTOXtYnasSRrXLqipp/udBo6Zk3wO7fMSVGj3lWie4lwHstQSfS3vt
16t+8jG+3LfRmKw8Criq1XzSgJhSnZpH0pCt1LVar3oAxLTDIwlbv2AJKGjXBX2rkHeiQ2zHi8ht
wk2jOnJzjdB+ca/9z+34hKK/LEyN9UAtVB5oCqYsVfeGcTi1B7WCeLzXcIvA7MbWfhNZukzwd5Nf
q+TIOFS6qXF+IKDAM/Dzwhzp6Zp0/VKt9O2OnX2QZmglkhRyx7RFaWKTpo3bLgEg2bfRPkcVMC1O
3V4lLEhkXNzZflMuGFMwl9YO4YoQn/hm0hzKjpBTqp6DIUNzp51EJxxtqV+PTED4y9e2kZ/2sPP3
8eV2nn2lZqlmp0TgdjaYK+LRuy3lfRhs1WVyHzoRnwd29DsFujohYuzmQ/lYjZur2M6F40bCboAR
v4Xrpsho+/tnOnGud+qki0dx3DfW3lDfpeKhaTYi+lL6lmLbNOvGf4/7myQjPKykPKLtEManPo4W
cjwuhOlvBxNRewjivfom50dodqVMuJVrVE5Z2vxRVu5r+PsFzamkv+P/hl1EGh9G4cggfZJu5HDd
tcfK3EzSe0BnzZ832BrOflA5UqRndoImW4glQSirk/82GwanAPYjZt9ahPgVmYC/kTl9SAkqhV9G
vQMZDvEw1pZQooWJEuS5AJtNBrRte6HYVeaui50etxXYnAmxHHajP4/tNhK8gRAEpJrVHokXxsP4
caUjKo15uNXBhjstUri0E/u5V/Zel25zA7Di12Buq/xZSJ9zZSPDFws9MXnLkKHowiOCrap0rWCN
M9cpe2mrY6UcI32j1IUNfYO0ynzYKBEW6s//Pgh+DlstyTQM3FzIJcL84xw+q+JSyYVRzY/NXBQ1
PC8AeLzWiz/jY8aJmawzNEbdLnOvJnj93Cy+X/qsf2n7UR6TScnBx1B5yO1BCJcaQAQADmyVRbQW
A89S7sl5A+dnZHnl9Ln4001cmVDQESL6Q9jZpIFVVqOVH1UiWhDb1ivZtty5UJWMRTUi/zBxjgM2
tEnIqlf/vvEXWkoJr6z/XP2shtPTTBan0ciPAZELwb1cv0vlraatpciVU29KbiEjLHqg8aXgxYY9
MFBiCBdmK953M7OHX6ztSuX2U0rFy0AuiCVJkkJY1flUU48ai0SZCrmBBj29QhYw3ZS8fBgJGq4m
LhDPIAPO+WuW2zUfRGjX0V2LzRnAYi6gHdBtvb5NiXf0Gztu7sq53Zw+iIjHgSXx0HhYzohzYk6g
spqQjdHcjcKL0hluAmz97xus/ixD5x/Du62I/OeHLkxV0O7p1ik/ip70kqymrYik+blCLMm4S5eO
QfQURe+6f5DlnsFtslAdy5u3UfOEwaitlAsldyy6YMis4ry9T69TlTrivYmP2yJuvH7cq9kq+V2K
vB0I73onFLfk/QkLwf33bzHm4+l7wf/9t5wdX5rYWY2i5TmFkuRia+JWETBEupfkN3PdMOUn+Lby
STKTl4kaO0qxwad2L4SvvvB3oBwyBY28CArv/+tIose3kbkwmP+Cm7yqmDtMpYfueHocjydYu4/l
bVs45APhGJLeS4/w14v7/BejhLzViC5ivrDSmlvhT4+jxqF6qT+sWzFZ4WbkJfnE4/4Ig42G747c
/V1ZwSrEfIOxTqQ4wsM1/tmFsaY8e6yBywAP0d+d9Ru9lIYnNc1PRx9qHHgUhT9Vf46A3u2xHOSz
9v+L3LQLhzOXRbMvqzgmST8ajhjod1RO9QlMSKDIEm9UO4tWubrShRWRIaQQChttvIV5ryyB/cng
GHbF6Y0EoX+/HD9N1WCaAUuJc7Qpp/O5QLvp215Kyqo8Rqqb04YauKDgho9kAS9o3O5gVyj2+BS/
iKRyqMgSFn6xWMh3002QugIwwbu1l0ESK6fbnHKb6ZFZOqO0CFtXgkNBLYvQFtaH8AaC4IpMUCOn
/8OZOJ7WQrec4qcq9nIVq1Dv37/sQpciS7PMW5J0nDY08ax1T7MiiKFm8cs+5A05QHtabgoz5aaN
l/KfdE4lspkir/rnqbflnJvvjFfWcPExf13D2T5tiqfWyrSsPAbCrlD+5sYKpZMKVBXcm47i7/ru
eRTuLdHrluhSGFF6MYaD5tP/163Ah0BBh65iPHJWg6XGSemTGBKH0CNLuOsIS0O8SsfzoS4JqMro
AMiUcZOe7VjG170s7yd5L65E3GivDd0+9Tjf96P5wfxnNWeNW0XN2Q5FWB6riIQwN7Mwv96cgPBb
zP0HZjJOqW99BPA45ZoG6H+QrVrPMF2qqBkCIi+CORdmHCIPcXzJRQ/3ODYL4mnu0jZb4Iug4QjK
ZlzKvxPa4LLyMsYGVycpF8gx/BJ09LxdQEQENH6/r1oijYPWGMUxekof0rspuBsBUql2xq0o7c10
YRDhfHpsY6+EGDP7DFheRI5NCn/KFvbQN3em8ts44b9O306+HDNHO3r+99PXf4J+31d5ViqZVqoj
R9GKY/4iaguhfxan1Uncj9kyIaPdtJtuYb0ojvZct85JR6m0EKxZWqOdVhLmENq6Q4wOMv9yIlRg
C/L1K9tHaLQxwMREtvffrNONSRxJ6mKyEa2taYFA6KXd5bob/cE4V0kXy3Crbqnq77r4Toi3aro3
+QztDD8IYVv/tv5Ev6/1uZ/F54/X7MvDOQOLyzafEiPn4XDsUV6/zZbzzBOl2CLr1GEAzksjAVwY
fHWkFclNeKWIuLwD/WcFn1bnXxravFDCWJ9YQQ9nDfsLnFlIQZyBarfsljPfbbjFUpfwFjqwSL+V
UBraRHpebcLmJ/yPW3GukCPtfc76toojAXiQuVF0cc3QkZyZ1PvpzZKKe1FfDR+6O+D8c1Wh8HmM
/lwBkWyAiwy7zzdjtVfiUWj64khMu9VgVrMhlCYOITo/+DLNGzzv5neqkQIVeFH1roZ7I7MlmeQ9
L0b+D2Ww3sLw6CD3tewB9IdIle1kQrPtVjfGQAQgqM6CzKAepncg3smCao/VOk6R1cgLXPe0cN8Y
234nLVO6XOlWew+ItyBjFLeqo36IQqSfzU0VO+Ph39/fBZKIjPmJKHKTdQSe59qrMMQrcmjl4qiq
21PvFOsmcprOq0nbUt+K5oZtgtm/ZffqTTU+KeK4qKMn07hlH8vl12mp+mvd2CcEZvl9T3VAqk28
TK68rBc/Fw31KXAUFfwPol8qCplVTW1xPH1AmCSYZZEi9cNhH/v/WN+CZc/jOYJu2YNJ075m+XSh
oZrv0v9e/5zFl3VV2vhqNX+uI03Nahru2Dvt8RXhvPVI4s888+9J8u2Qz1/pXS4gcVwcPaYlMiXE
r+OsVtCiWXxbJwX91E0g3AWYyC+Dpbm2uFy2MHSKeygAvKTX2sifE635wsQR6iZgDX5u30+QymzD
sNRG3o17/768qYmjQJxhV1txHa1V9ClzIGi66Vf1KrhyLlxoInEkkmDZU6HAQz3v3rsC+WKY9LSw
XkKkvA2VqqqeS/0uGO7N+E5KHk6nQ9TtscqlcnNKkpwwFIpepfhJnd7nD6YRt214pV25wAZiWThC
kxXC4/iRe5Vr7XRieDaXxvqHXG5RgslvfB24EOCOwzs4TmxeG0XgELvyEVwsTXDGmRWx6GQg9H9/
HH1bGI1iNvnx5C8ToL56WSer7CA9oJGphb9m7Inlo+a/5mhKu1s93IwB/mR2oSyF32jVHonGkonM
Zrr4KWAMJUh/HyTVjf4iejF/m5PTmUtYCkK3GorHUX4sglWSr07Dtc/54tmDQaCs0MTOOSdnp1+q
iXEb5T2OwbZoE+FQWsRW78WkgTWxz8YXCBOQPRCSk6hUedOJut7fVvIWp0liAK/sgBcqEFLO2Vpw
7qcWP/+8cqUD6yaX8xiu4cJjX+8H+yFa5gzRtkm0bfFdnBXat37j4bpaPc1mTLltSK5sueUInx62
z/rKmuSfZyKAJJ5AKqE5JvnO3x+1KJ8ES4lYUzFAA3231I9O3dX5Zpp2MxV3AxnbpC4gdRkrdXgw
+fa01jMXohHxpbl69G31Gtn6UrvwdU3aTIj9UjBMRmW1ec6aYnIxX3R8c08lOONBWE7jKhq2FFNy
/jpHKUcLC9b3uOm7DwFW+KK7xlq49Cl8W8sZbisbQx5385hA9cbTtgd5DLaJshlQZiJylHubVx/+
l0au413uZF6FfBmiDjPZ2YJ6zpHetj6ssUVD3oqD9o68Q6Q6Nm+gWdkhOWvxTWEtOZ81FHhP1z0r
L51o337B/AZ8uZtd2ShiFPML6mU1bMdlz0iDvI8Ak8QY29UDB1nxZJz+gtioHK1PV8su8SeKJMsc
+4qum1g7aOZZfyCfFCk0u+LTsVyVkL1wpdmyU0TabrwQ0Zfwv/vHsrgjaoO+e2RrUBovVZckFAMS
VciJpOeh3+jVdhpfLPxQR6+of0ERj4NjIB4KO11JT9O+wKxJWUwuyQhlZc/Ulu63tBWX8mag19gN
zJlv4Mv6xkvNQUrblKxN8Vf6ytCMZi9xFNM1bowbtHT+H9CgFGs43OPLETm2uRxjT32VQjefDghK
pmIp1rc5IKf/qdKwFipDZKp8YApkP5QJ+bLEh7lMdlF0MHVYuoQRlDHaFx8tKIGOySMhf2HLDrrp
/2C7JxRucHuNz3z5W6LeUnXdkLHaPdvKC6R8xAiZkMcxsa1WHQR6RAjga0xURw6R4lH3/+r6cvae
G97UdlM3D41h4xyAj96Vc+X/sRgd/zGISD/DLhutU7KqhuWZjUTOMgq5zcMD1p3mX+hPxibVN+1p
Z9R3ebOTXYM5DZJUHKR6UhKvLOWnAzH+MaL+n6Wcdd/CKZ6SRIbySkat+GGq7lSuKxKF52AwxGlo
dJjCJMuUSHEHn6hYWKbK5hR67R9QZed0bUx1YT4kU3rMNqmgExC0ziqg/CRFWS8Ws0la7TOveUi1
Q1vgykL2o/UQFIRbo+Rbx47e21mwKatVQzhgcTctB+k2lFe5yWCrc9Jf1z7fC6QAzETA2JluzBjS
uTeYHgCOTSWoySQ9FY3F1lsvmuIWH9ZyHjIs9KNBQM7pJswkr9EW4lpflOu2sVtt7XOc2v8+sC7g
6yzHgJ9PYWJhJnm2mTR5EeRYys0Fcp2huWl6aBlH4dm3dmp1IwfHbBafk2eAZL989yErE6bXO5Gy
mzhQ2YpzD7gZWKS1S38b+zmTqXLRnA7YgMXaMWVOT6iQp9DpQ6ld5vmVH3Cpwv/2A85wCEqV4eSb
/IDkySeI01H0W+MZ6a5tiJA5NUZvwc0JekcWvmrXkq4usOHnu6dB79Bg2oL1fj8MWs3KoJX4xSxf
YbxNcqrkqPfEG9012F0c5b+Am+T83gUevJ1xASErp/adS6QU6g5O1HN6tr/sgMPzK93HT59APkmV
opMQ3HmIdu79M2nymA4dOEGJSaq0GOtdDwW8TqCcDLeGjvFBsad39Ek+Vdm842Gzpf9Kd9FbQipr
RpOM91P4notAik4muzqbXLAS2YvVGOTrsTmtrGFX+sS5EhdEQbg+4Zvw0b4WKzXfIUbpXWMTbqto
P+BHbpGTyvAzG58xFMLSbkR7azh1dQ+PmpTqTnkY19GtFJOHYke/w6tcnAstEWF0BMtjbo1c/wcr
QhZLJRHV4igAGEk78V48GDucHzb+JjJc+bHft48G4W/u9FvFS2pHn/ROdzrxVLMNNAAsDvc1IMr+
aiN/6Tj/srJz5kTaR8akxqyM1we78mBcWhy7ra1/+B8G8hyM3F0MkquVtlcy3AwhRtrCh8Yz2kQM
fTa5d83Y8oJqByc3etZPBOcncSnuekVqiq5gyK+ZnphRKrvtMirvFNTGtROioEZQSEZMbEO7P22n
7k3G7b5GOkM/nyvEdl0bBF6su76u6azuKku1jH2DNcFf6jlYLBLLYjcnx3lZxktSLk43dbIL8BMx
VCfs1qdrXlX6DKufoU3f7srZmSIZUheUMliGsDI91dZWp8mOTthcPgJhyppTYusXfDTdU91iwp8o
Tsc5W2X3DSlRIoYjsyGpkt8gIOyrX1FDSGjQbIbkuVnGmGekkKeD1B7lHZ1dqfD/uaflw/lKZ5Ol
KmKUp7uzp0RshzvzEGXLE6B1VTpVXS78hMhNsjkmYreNJwUv6Tp+YFifh3+E7qER/goxGi823zgi
dM24v3reznf//N6QuU0WAuJgixS97xthltLr0efOT0cgIlgpbFyWirVuj5pTjE9+zgi7sF6R0xcP
2qYbsGLapbrj+4+IhJz22rF28VTQIe6KMqEUOqv6vp4iFpO6F0/FccCquUYJG5HZRcSvFzFD3ePd
4N8gFukPCnaSf6+9q58I/Y+78eXqZwMaJU3jWIozjgUDEodTDo+qgVArJeoqL5iQvBnRbozXmBTh
99dto+IAImaQzOPFCskjDsiYXm3y+iaK0WZuzH6rK7A/nMzwmISbsLmnjFgSwObG9mft/1Vy0tyH
/esXnJUFYSQofW7F8w5wKv4UsHrX4TsaYk8awPdtNcA1ghpXG26BTTGGQzYM7XQx+8Qp2AT48Iwj
Tl2A05FdYnm64jD2WSWdrW823rVwW6aS+pFxpIX+HEWigTJhhm69JeG9MWzl7reh3ar9SspsEsKR
IA33bq3dFJxUmnfSnicsYS1KUyDSWyN0Tck9GUscQKZxF3SrWmZUtVZyqDDkSC/E2AmIlta8DMr6
Q1x6srI0KhfXoiojpOGm0rdBdFDL2TgyL59T4553q9PgIt3icASF88V0B/iljD3MpSwgaBJ0R1BH
e0AMkFXbJGb3Zm6o/cr9J9Cnk+U2471F4Vnv6z9jTmoGzvN+w6Yh/LWCq28pBfrPh2wZWEgjUmPa
9MPoXW9rQ/fFATpCwYjVrjMMk/HhU0yvHZfE4wgZtLM9K65gjQvuzFIzPaB2I3C06NFMjma8SoM3
ud75omcNBBStcIMVDE+ViFvqnqFLWmx7BoL/BUNKxr8Wf1tn40LF7ODS5UMlqg8JLjHV6UHivVeX
MH7at/w1uVf7RUX6o7ggYmu6Scjk8l2ZQoNUiGjbo1GHgop1IaAOiUa5nc+Gz/C4F+pp/qPMvuek
wWuOUaC6yArXAFiUknuT9MGORn11ehdbqpYj/vqk3lkeFVnnJL1bYl4wbEiiz/wZmp2ZBs3hFDkn
4XGabPVFpaKVFqfKKZJnSZtnUxLSIDx/mHsp9hSiOfGJEOhdCqZbpGA25L2hcpkvDIcctTpDGmth
3kbr7GXa4FXA54PqBotsaK0ogafN8BRVe92Ehq7WFIYUXySizZ5Zp+xgEmH/Ur92oxOLixFHV0B7
Za1Ft/zoWF1l4aZMttq4kwbcduCLZffRYFN/Efj1iNKSruyQWYvTbvbtkFfpI5GaK5jwh+JG3vnP
UrKURShqGJ8u+Fc+By+4PmtvsY76mzhH9MiJs6nvtEclvbP6vYq538kpCSnBPo+Rm49cAruOvSot
i+Z2PEHM0Ig5uUZSulDIYW0GGcjCcmiGmr/v7BlFwEmOu5l3wkv6xzzZ9V8j3Sf74rnBmhp9LkRX
diKKWjgw5p5oECc7Kn9RH99Idz1pVZ7xeu38uyD5JH/sy6rOqpMp6cI0rFlVb6Ox3uhP434cvdMv
8xWeVO8gZkZyI0Pzc2RE9w//buIu0U2+Xf2sMsn9MNKHuM6PfKiICGRbtWcpAR/kcnRnt4puAWVQ
u4bmXWoev133rOv3y9FIzLbNj8aRWqgBXlyEdKo4kERu8xvWhjItmnwVPXIMut3so4g3SeNZ63bT
JLjQp7bs8XzcklfXFlz/QO4foRcnu8WSjvnANZjiUlnwbcFnZQHh6RMaQBacPM2eXRYxvgvjIK59
UCbbf5+TgWJmpwDHb1ce0fxvPj+wvr4gZyVBbvRJVWlcOXiK77pboEL/D0ljnDbhE0mzK/wHNsar
rvy6ct0LReu3X3x2kLelYiW5yXUhiaVMCaGCM5vtAIh8W1uqt5r3P45cUnvlQyWJ4MpPPuvMjVYx
gkRk7GHNb4f5qwkQotnytJArW8KemiCdeEc9uylXMs5K0SJakU/j0DGvwzdxTQi3sm9fEDOBEoa/
m8LOW7d1rftWXRqPys38qYsLlJo7aWNs5FvlgEUwPl7sdmztae/UhC4Zy1ag8BWwKl6Mwlp+NTUb
0p0crPS7guk8jMp5M2RWwYgWkkew6aF5YqbAeHJvmTvm5tOJoCyH0C7NvM1fjHYemh211/DeckQv
fcB+dingCbTI362H9FE9+OkSC+LpDxDn9tpk7xLOBtyHyQtojQ43+KzO1vtIT6uZDtm5BA8/SQsN
R5LicQoJ2l1YqteS2fhhwHizTehAjiZ4tAZYPET52kIFdQX2u+AIRCAK8QfwdDV8tSglvu/G+WRI
gqpnhGKOd6Zhz1y3/ij6d6b20ple5W+Yeya6uCD2tBX3/rRib7RlokSOWoLgZEb1ad3sjE+AhClt
Ftg1qluNS/nFp5N8Eh7VPx1xswF7yQbPCzyO2FOSXUsHhnTFhqrP3OdWv0XquW1+Ezq8NF/Gdwje
qoN4pVfvqpPTKseQMJS4w2ig/wDTmizXHD0D6HFjxXiDgsh45rZfx3RYxY2hb/Ob9kFJSLFsGVTf
1O2ywTNnV7yVu1kQDJNc3RbTfcI5yXSzu00Kx4esqKykaIvNjxC8Z+LbaWQCd7jyOV/os77d77Nt
JIhQg8o+95sy0gUFrzB/YZ3LaCd4QfTfmD5d3EC+POGzDWQyxTDS5isClOZeKa5qc46ZqknuZmDD
Jz2HiLfAbaZjmUvQrCsAn3JpAZaoqvSV8zj73Jtc0EKkJaKVgXLfQjFV73Vom0QXOyocG8rCcTm+
dVD035mujvzJUnFQndhh5ab44prekC7aB6YQ9vgiAVfI7yd1qWV4lzF7X15r/cx5Uzvf57+u9qwQ
sFJVDhMVf3lwnNOHZUIXJwQAb+uFBDq4K178v7m/mfrjNA2L4fRA5WyO5IbbQks4573RbeVxn0XP
/Dg19eCY0cj3/lZq9iNM+EzD0mPHJAcL4YVh7aN4HbTJciQwwOADjFe9f6NBAcNw1U5LcH7+Nh5V
XkN9Ci9JeE6Ju8SkAClCluzy051SkQTiYmEAcvkgK4ch2O9C9SWMHgzxzWR2kW2lniYm39T1Rk/c
qHrp8j+1kSxkbCV8i8CvjZT/8cOdAHHL8joawFJ1u89obPOqT+qlI8US0QYwYIXicL79WVWRhbFo
ZEcjOCj5bdFsnLE59MlzbK0lp/zVbRUP+/I4XZnKH+t0V42LFJRxeJ43+eug1MXt+Mt6jLPRajLh
zUb7gqv2rOFBjSvbyQrHfME+FW7KKJDU4mVkrixp0zvlnf8srJtXMXTRpOT9lc1Yu1RikGGv6ARA
yj+DzTvVmrBGbbMjfLx+nkuapg0Rb+ZiCrbedW4x/pazt7zfnTAh8/uXobnpQrdis2tBgu+0YSfo
9zVftI4PI5EI+MpaeYt/tKMi2MXqMnJEM1/I7V/cp6J8m7GdDxx26zq6Rf4e2vme3ZRyU/V0tF/Q
TUh4tJxS2gzd0tSvy4A+ffd+fG1ffvJZAZrG4qiMJj/ZUn+HuwahfcvosTAerew2LV/k5k1sHjt9
Bw25SQ+VcsilY1Lw8uK12akxzQ6yHXGT1rd1+0eJ7uIBZ5rxJuf9FqpVLTzLlLSncmTcDEG//JOg
zR3JwwOX1f7oOIa0B0v9KxZ/DRwKh+K1Fm/DfiPJTrSdtcXiEbGzWq9qZWeUTylZxFrIOSTfC4Sm
aUu9s62PKPuVTreMLwPGm8S9hMqrqWBVA3kVG5b3/OQRB6Mx6wwOU//LmB4j6Wk0PKs6ZNGjNO4j
drP67aS86yaaQn1dS0elIHx1OGT1plUWorLMRrpbZoRxtjbkVYGgufBQLerRjXTAc6mEJw1vA+de
T5zICnEUeUvIRP7477PrwkxOgQPG5FozUHT8qF3acJDEMq0yOre0fBCFHex/xUXq1n+k465p70rr
KZBcuvQYV5UC/voKByxczTtXp0zzn5rm1hz+6ACgV8cDP0H4b2s7/5Czsc2a5FRmnHKS26m2Dnvg
oeyX4As+JrHpvkoexOwghzfNsoP4TdO71VVcJ9FT21V8ZxB1Wmm21q7/fdOMnx/1DGISKYavuAmR
/uz4HUYJ3VgmtkfL3OOk0Jm/M2yNZcbivaouXqr+2fSCbesNv3ssohbi44Bnml0aNzpx6XmADONl
cOJ2QaEQPwSr1GHIAU4lvsFeVQhnAbIATCdqY6VBz21uscrRwgc/etJjL+5uuhWAQUYsB1qT4m9Y
v1OjRcqTIm2sepf0zy0vXWYsG7yGsaF2LeVZw3i+H3cVCTDlqp0p+wx/ntr+JWi3J1HFMWRLXM6/
79IF9ekn1Dsn8UI5+6ESig3CGqpQb48NCGTO0GQTjL8a08v6Rwy02AoZWAzAaeAmCkyqB8JYa0LS
Ig+8Jdyn5UfUrpJZUxNuzGT/78VdGNN/X9xZzQZHfhKrUmmPIwBwKu8k9QNv5nJpdmuj3uqiSxsi
EjpjwCCpFxQKgz0qy8pLzNcsvv/3Yj6nSd93zO+LOXufmPae2qHU2uMU7fTSBdZjWJ/jBDkt85oR
DnHZbFMpYn237VZQmq1ZZrXRJFSOG8nWyUGYHceJx+mFW9ZNpssqva7wvEAj/L7Os+YxD7RAKSpu
WlAfyuxvkC+ZYcrCDsj2gGcnX+YybO+ibonZnRo89eoBPgEiEMEZOmesPFyarrxkyoU9Yp4n/O9L
dtZ7tU06BoSb8pI589cuL9QJL4PNMDyDcmql85nIwQt/K+b2MIskt7j1toOL3yZg5QQSaRNNiM8d
7SnxmRIFAwvuPDRJLDiW3QlXt2vkw8ufhjLnMTOQ0Emw/N6hReakFIpktccufxXqVdbs0pGsNg/J
SCPdVOXK+M2RGbuWXVubAZ9UBP/wYuPILoUNjoWYBEqHjgzeyI2Qu1+5qT8TTYhbFP+zPO2sghIC
sz+prdEeoTvEc+B6+za52Jbi556vcZdV7bBckZJmAlgsp+H3VB9wRJIwlKiWOPEVmjvyOurPaLQb
p0/3QbH89xdz+fP9ssIzwLH3k5Neq+wtU78tmWsloGxYBYb1fiAFZsmAIK63p+FGYlvt3QpSk46/
Vo0Cruqv3K0LmvHvd+usuxD1ohhixWyPkiwv5JreH6emJwVtSHCngiMjbs7BKKTH0N+q1ZJOZ4IC
1jjh7ftgI5Oq2KQVR63ukQUfOEf6yUHeWxpeOekL7E6m/h7vmn/fwAuMl++LVr6/gaHZZ7Ik8Ijr
ZQ8Yjs7aYG57z0QAlTM2pRlnbLBCqzks/e7ohwf9/3B2Zstta9mW/SJEoG9eCYBgI5KSKMmWXxCy
LKPve359Dbgqbko0r1GRkS8nI08GITR7r73WnGOig/HC8i6wHv4LgeZ8MaaokrNgoL65Wv8CM09G
MRQ6NvqJbGPpqeT4CkCnfE0dfzsxoGiMO8m6t55njn/SPCXBMcDLYaqnC/v7wvZ+Y9L+9XKuljkM
oaFgTT7JFNtQmjHIPA02CSYAaLblmBT7YbqHNCS3nj6tAe81W1m2wx3rBN49suQqadHjf3vtZaWQ
LIZrTNGuHphYj2JbKNwjMb8XqRsxM+jNujNtfcDImCsr6Oihk8WeID2PDLTNEzl1AczZ6lEDMuSU
KqvcZqnZtHhZV8X+EAVB3klhfxZEJ2keW1YLxX8bHdXFSlQBbPOmbmt2GyM6cfY5q9UBnFxCuDoz
UkYiszLAWXi158Xzr930052aq7dPYtDW0MvJmIL+zPLflk8X3utV84Zv/BJ6l/pBUm2rXxMyZGHR
WBGGNpprnuh6JLp7mLEAf7w5Rbsf40MfsIbhS10SnN1evz5d41X54Wd6V6gTt218t+oNOi0SpS1m
87MXoV9Nv9TI0dlMGZI70zahJ5/8XLhLN2tYUzYk3PzG3+lyRtaN6aBFPRvn4FaMrlPsOKPzZwI+
M8zJQAR2B21aOfpwdMnTcEXdJabKgEfDsYUslqq/L8pvC9c1f+t/Pb1P13W1mo4wYJNaTvqzdALP
U0yuJL2gDfKbO3NagYwQG0oL25+8HuQCQmSi01hUOQGb5xHt3jr6TvvPlzirOVk6t6WW5KY3+Hws
D5+u8OpLFARFkKc27c+0XZzvKLK6l4vykoGdZHV616dtTCi1vuleMMfrzDkPlLfEQ5a4Swxbk4s/
B0KUWLHnx55xVE/1W/vQaeRv0BVyAjKj+rXxqtwDq1xY2ZT55v3r5l5/rfWlTMyGm5vjB6W5H2rc
XgSyds73Wj1ExEyj4NmCKDmn3yxax8A5q20YnopkprLnL1l9ENud39nQCJnhKfdivFFkW+7W/34N
1KXX4OojTgopgccT92dlFT5Joauk6whUHkKr8Uc/S7zHHq2viyyS3G//4pnCsadal52BzhN0yI1q
YP3tS5u/otT2YICa+rt6RmZywjU2hWR+AhBZwegdzvpPnxRk6F7WXVCWLo72mrovccOPYvPvP+uG
Qezru3P13cc5fZMp4d2J7zCdRNX7pbewJu6Kt6RZjefwvXpGlBKhtE7WwbTuLDDWa7OmeQbabtVZ
3qDa4hOat7DEwO1mC1/fDXfUfH2EtLAPS9JfXpJu8lMDziurgvLIMXTe9yq71zy5OdGO0PezfbHF
37hoBZr/8L/fzP/54euzfiJUk2mFWc8oDqVduc1okLHJZnMnvd0QIISGrU9WSDKW1uL/5VX7z09f
1ZJyVofhkPHTcflU5B/+ZWteTvPYa+Agk/xMSuyC+obcT9pxTPkvkHuf4+9G8GJiMbR2BiCELDw0
LxeHXViTbGmkZ1S+BeMhdsxor2t3Seh00SOd3oLo5vZBGiG/7App1dEVp1x1JnWr9IdmvMvE54UX
7m85yZcH+ocY8WkzlAe5E3SNPw5nBDWV5GnjWam3gb5KHmVXTvaDtOaVj5/9zouSOzI/Q94/x3IW
dblL79a1OVJNNKHJQt4t1CpKSktHfSE6AogYwrQ0Xenf613pSfHq33fg9laL5BZBME3YvzyZmdoJ
hj/U/bmatv0a5J068sVtlInUkMYTXDm7K4o7Ys+w5ffkrv0svRAjnLtwGfNb9NcL/ukyrpbe1hJG
I2qq/qyTyE320bgf7vXvml2clpm6ytKPXa2ecWsWFktZj9I+2GDkqNwyclRxo2DICtH6AFNXGNKs
GKCqD+aOtvgpPDE64uwiEaPAuaOrNpF09C9nK9mKkTMlDHqRTC3clJul2qebcrUcDmHVXgS97c+m
eb6QpyOOWyhzksMkXN2U6XfGkc13q3tEvUJxdmhjF3BV8t81EWAzWyoGHk1Vr1aATLCMpE0u8yuy
8j3FUX52wHMkryCDALwXaxEhz0QQdbbBN0SPSn4tOZkUPwoL5s034TlHqt09Qs/IqLSL0lH6LVm3
k09rfrX8eG+fzz9d71WNpDB+661p4FxWPyYCMCRPku4UYifHNW123Ys2F1TexP5KZyPf1fmGwSAe
ZE12pX498pSzbUEsKkbqhK5t5uRetnhP/565sfB8usarKmlQoyxNpb4/Rwii5P4Z0zdJ3TaX0diY
jvqabve+G37iS6enSYK5+NLxRjacjm2BAQmJjPDBCJfFvyVRarrDKy0aBmeOpKwH6V2XY4CWb327
tkLk1jlw8qj9+Pf7+b98R/95Ma4+2jQNfNnXR/4IbS2TxYtFD+KbjgfkZQ4lVQl7l+sPXzwMF2xH
wxuCGWonCqofbfcRxMcWmdbcmE58Y5UUB01ZZ+K5ufwaNtrTvy/15kGMJisZM7gurb/S1S4XJUrp
5NOFOCnvESosxyhPMT1gFjZg2h6ZzY201oyVylhBsTOnDTe68QggXe89GrQLlc4N2j2EXnT9c8zj
DRdGb1aBUl2qucHgex1QFjUni2CX16fE2ofyUbA2ibobMEO/9Gd0aWCJSn0nRvvmtYhI7fhm8nr4
G4yRVvJQ+5Siq1FbNY0b4zsbHJJQKARp7viverOvaZEQYFRzTBmy70owrQASSaqDWrMftl2xzRnu
EbxiL9z0W1UqXhNMxJpEgLl+tc6Gchm3oiT1GJizi1v2tGzsQPLUQxPb6FC2wsnoEHr9X4nPIUGF
8FGYXqRvyt+U1YonJFvjt7pZuvk3Oxifr+tqXe36tKyUCwtaHTgyiSTJ7lJv1MsBwiJNMrvyBHsS
13G4VioPkaaQU1avtZr4MK+JCPNusRwu9mpvzZqgIP3nbs1381MtUurKeLnEcn+eQGy2d5rerAbG
AGL94oc4r37KVb7qZXHlNw6STJ9YwthYDxz4ZG2DjMEo7wyAMKuOrUE9x9NuqXNwQ9XAO/vpAq8a
P3o0CcUUKPPjvLDQ5y468Wk6GcVDLx9V0QtpaIzyKlMeGClj7t765ks73hFiFTLCT5vH1DqSX5X7
/G+7yqlqx3oY3zKnOMmy61tPdXeKIRjb2VJD+QbE7OuVzxvtp1ur6mrTpJU4l3nRMVfvZH1Phk5e
b0hQQeIL5gGdL7WdKa/GftcrLnIfxVgNfFQ4siIPavz0Kj+pdJRrkqZWeLPhHqqn+Air2l9nMWjg
mXkopye93DbVpiBtedvczaSGpYL8hm5zhnvTCqQXyOT8T8P10x+TDlmoJ6PaE9VBKMM3FC5D/M3c
tchq3H5TWs5lZAAu75JsrdghxeND5ITPC5/2rf3r80VcLf1tqFVioHMRrdOS2KJHW2NaZ5ctdQCS
pam6j3MOjA8jYuJ5qHwvfAQzytROwhcp+6BZj+8K7Ed1JwqvZflzOVDk5mH+8xVeLT7tGAWRqvC2
ghF22fotErfeQ1S2xQpVYYp1PDuXvkfTnmlQe2SeMP3gu1LqfZvvVM7ATvnIxsulIpgufkEwoNaT
V0Kyr9ncvH/fz5sz089Xe7UkDaGp5JdKnzte0aPFV5w7Urcz/JWKGhrspkYFLs6G5UmjKffcsWrl
HE4e/OK+HPcEJ+ftpsAWXSlPfnkv6L+U+inJOaYQg+hG46ZFnUoymrRHXmjI29zaWyA14h8QnEe6
peIWK44qkTF6IIe1fInupReL9rvuKpFdHpHfsLvEL6yB5DoFvS33uw42YUQAUvm9YswbeSracVSa
4TZGThHDS9+IvicUHsiv5bVyLo+ujwufb9fVWtnFVpcZgtafhweUkSkb31rE4hV/y9tdjx6PQRd0
ISaBtlptqm6bhY94vgCVztiMSnaXnt/NKcfnC7paG6NL7vdjx9sWb8sn2gJYvcppL5mbKAVwcdKz
cwv5qLLBtMbkELvNkambEx2Gd1APl9TR680AT9XjXwpexmqtmwBXzzqfz6IE5eZ4DR4ulkJV1E1D
ubp5QVeXQjFabH/vrdNkZwFNM5yXWSgn6usQtjatDYk3H6Uq+gwsYEDRShNP7FZdJ+956qnWevmh
/plj/PVQP13X1T0czU62LiHXpa2IGjTLXz2JK4AZt3NSL5gqbYW3oMtPonAKuv+Pg8PNs/DnG3O1
TUgEsuvZfGPyac6HHNi1JjenXWEChUlJo5mxf7974X6Mt4o9HhuwjnTGlo7kt5o9ny5DvZ4v6nWb
xeZ8H9RHgvzcuj6RXbku/Mc5oGNoN9q4obYrfwTO4mzzVgv0829fnfXGIEjSdmKmFbyodOAChMwe
tVv1wsHEK6c7n44gJNOHOYC3fBzEu6rcSh/J63LSjHr7NqhIh5l9Mfq6WsDzmByCMhPmTbsQXEuk
wcdiNZwHtO6Kucng/7K6VPvA5FmA6Bkf2gvk9csvfXzyTffS2rl+SMItWUo+Z6bZg4b+1p/uA+XD
kh/CiiFZ7GYX6k95O9NpH6xLbMfVY3Fu9JOeH/wSG9ux1IP/Hxnerc4TijeOI7KscAS4OgBOiV9K
iRQM5wS1HRQMZisWRJhV3aAKhCyyET7a6VTWj2qL2FiCDZKU20pdnLVot5ohny/kaievy1ibhJEL
gfYvO5Z10Psfo/RSCecRl6dyF5KI2m4q1qg4fu3G14LANHu2/YkP8fSTAbI57uTqLZiom/tveKgz
gt1SJwnfjOxjgiT9YqEVqzdMJp8UGhXCa1d5NSay9DAIe70N7UB5DmE8+PA/Lf3YKvth0y/JbW44
YRXKpvk/6A3/9gdHeReTQMWfqSiuYh2C9rHjlnd293tEW3qx0dz0RLmW9yrjeXmXKoQPbqBBAUO1
pU3wYUJ5hf76NJBFBUAP6RzhcelDqVIAtfswIx3sWMK0xVI3PFXSvu5/9cpWaJhWdZIz+2lCYrfO
saI6ouYm1s9Sh7eW6iu/fhCK/SwWf84fQrcB+GiLsHVr7LdVvp20H516UqHPSqNXxs6/645bvRIO
xaJF/8+AI/1nEP65mDSmyzjGKghKhb6Dp9a/Ls3BDNaG9JiKDhbETL9vMSKqxwR/sn43xpuMxnvA
ooCj0y11BzJ3nx4L8bFTngXIUAX8kKO6GGc8v4ZXm4OOhYBhHDmY6l9gskAurK7vO5HNoSP0AZLy
ZaPOLrZZ/KnZlw8QegvnV3PpN6+KstCMmjqYf9M/8G7kaBHklRKtNESO+kr4Hvt4Alfs6wZjLTt8
IoZC2eGCv7zzTfcFzUKveKtgpc+9JJjY6mWXMurdDM/dc3FA33qH0BdmDAaCqNNWoX+evsdYUhW3
Jb21/CZbNKPyTU/2EQa6nR+4Un6UmO284MxyTRfzvfAkfyMzUQNW3G9l1YMJV/TIo7bdnJPqdM2+
Ne7QtmYXxyDO4bVrwEuvjFfiOop8Ne0vJFQ8L3GWb23kX57VVYHRBWMn6gP3DcSiExE0LG7mNEhg
mbO1MAs8fBJoxj4Y1AC3WvrUb/V6wABAUkGESFjv9QHJ6kUMXlrMz69T3tnVuBa9fHthVa0O2XMu
rtRy1TO5sXbBtndZWJ0BFBNK4l/itPR93TCsKl8uZn7HPn1geZsqo6qkIuKNOgLgZ6NxBGwY8/FT
QIcOWCJFWhUaNo9V3x0uw4qCIibqhP9G6qErpXbGSRTKEIj7Z0W6q8wjpPcGz0AwO3zCu+rb+CoI
jpkSp+qWBIpXW6naJowOyHbV9kwtebnMH1Noi8QstAdSMAfop1R37KjYTr1Z1dLssCp0OHgV3eVf
u1hI9d+qeCvQ2g6UYoYgVz6OdBIn7JqZqGHvrehOHF2l3pnZRmntKt7QHwZzbvB3gU/Sn7Rwr2NQ
xYJbI9HlQZ8u1eFinUom0tL0TUen3Ct37OO+4KoEbiPnelDopLcYgX5k006a3gVlG6KBvBM+xFM5
reCREEOrFb/5h2Fc05jph/eIuEbQgOmhEh4lKGY0dnnVRRshcVj99GnYDLZ+P3AOBRYZwXWz8enq
T/wmrb6QmT6RzabTlCsjeNBeGFf1jyE4FsPTXuJ9XB99eh0KDt4VFBSWaXwjlzdOg7Wx90luazZR
tu5zGkOrgJSEWn6y/HupuRulXcwd9Q8Nvth6i1yB1laKh8Ok3nbo46owEFSDHteqQlx82eKYZaOQ
tH0tkYzMCrOpsBfmHCOcsjZWo+7oIKgnt7ozwdkrIlbV1UQZPJ7SywHCPTuvQTgoIwuAzvRU14Ky
mpInUnmCYumtvlGaYVXHzoChAVnStafhkhStGlwYf4TTEQ396Oi28W3SnbE9oNHTMFDbOu1FPn87
fpNrjCs+5TRpPASpf6T4BjfqNyFe1LboN7oScBJVTYbgLRGWfFVUNZlQ+UmtXM7yj64GDPfnS8ts
3ktpPd71pIbOwGlUtbp5p0TrQSXw4h4jMn7rNOdjCFctmxgmTzZ3mYSvqKTtdw6746hsrMcs3gcS
HngnhNFQ2nG94kmUqIwkhB40hdKt1K4bfY5Tx4NnxfsqO+Rw/agK/Mch3yowPypegxXBJ+UhqFyF
UM/Xwi0Dp2mOeWrjyEu6ZoWm0lR3Y7CEQvxzsLvaQ00AmxAddRFRu3W1LrdJOYxN2k2sy3Bn+X7n
RElNehz7oxa6RAbpdBufDQN/srRNxNOgMKP16x98WEXNi25DHE03/iqJvLAuHVkhs6Xd9v1jaw97
5ZcMdEX50XFijR1j6hd2Y2mu9/+6eghy+AhlWeMv+LqS9qpUl0U5QbxGwcL3UnhzOm42PCiiN9un
ad6RFz0JABPHJaPKDWoSUvZPP341Uyp0OeJw2vPj5GG5ASzay4+y/DExsdlGG6VSHNIEuvsEXXm+
0YOdrtlMtlFQKDjXxfyp9BIEJZP2HDIiH7b0RWrvv5kXmrJKRx0WN+ld159lMPq5VkfSdC4BHryz
c7QEfm/re2byGeCO2DV/vQNLDA8Kpo5ttNYGMuz+XVD+AYP+9ZQMFa2irMy94qszdJBk4xi08YXj
BION2qYnmIwAluO14OqNfEyQ7MPkCJm3OOraFB3hZQ5Tyug6AVvWn/kHoFs2jJz0LFbrPGGVaAnd
U5XNUkP75t7MBAYSp8R9ox/y9Y2KQ1EfqzS6nIN4a2BPZBj8qj/3IMXmFEUgGkzZcBYhVuJSldSD
PeAu3K4bx0BsTyY1OMFXzIKuPkkzkqqyrYLpHKE5sOQ7WdoFCJ2ZlgEso7Xv5sV2Ivsq2I3i64XT
li+8W+YT5prxEfEsfko704l4uSt/WDpZCTYwk+4BL3q+dFS41UQHQgWGag5r+NurdRFCseolYcTH
CyinXuPNh/jkGWtpLxw5z9F0/iZ097X1anavBieK2GIRfEjMl6JWV2LxXDniWkPSSGxzBEjdd7SA
k+O3lp1LZtPXiAMM1fvoZfhtHvxnAPAxcroY6/3iYOrGmRdUlGKIpjmHPVx/KOFFUQRrYCkZC/KG
B+yXpXHIPAsuyCpFtja5Rk/BSsKW9efwPWlU4t5SeM0NK5hi6qI6D1VkpsHXDz/wm1Gq5HE6S+ZB
J9h3IiidWmI3j3HLEof3Upvy1uzgyy9etdgCswyUSWMZ4z2j9gsrLO3AMp3mQdWO7IKG2zjNHaDS
viKvrrSXtMw3F/HPf/LV8iA0em4yMZ7OlZs+qW9CvJ6e4ZWBHaldZRcwNtE27XO45Ge5cZL7/Heb
Vy21iscdKPPfLeyxoxL64mh3EvptkcQdRhEtB++l1eXWKejLb17tV8xDsz5V2G1VD7qYsaLKt+EN
e+8AUmweb8yETkVYmtCWWmgh3hrVffntq+2qaXjIPm/4WfM5A4mu4W9HEjRZTuY0VbgsDmwnm7U4
dkBcTsa3uRtNwCOpXGjJ8PvBaJscQm4dCPNzz9za6s8m7pnlj2Cuya43jE9vhHlVs/UX9f8VJSa5
D1ihc5Y+198O93MQaDyhY198Mrcqic8/eXUmC8V2KtBlT2cLOT8k3AhF9uVpjtdUn9JVorlsS8ki
Du7mdqOzOROShdCKsJuv281lMApVEprpjMnRVdbJXtror5N5j1ZmjhSajoT3rXxtE7s+it1d+7H4
+d+q2z9fwdUfPgaaJUQtV9CvlTWbc+IKbmiuQ/LfnFzbz33GntDuJv2eqQuf4J9O0l/P+dNff7XZ
ZhokPKVu58+BUPXkVwhHgT4HyeVbOb1jsPY7dSFBsPO3WCz9l1p4XHrwNzsDn//+q4ZOp5ehrov8
/SCj1AyaClWJraLMJ17FJkKZlw9y4bgZ7ltWhTp3pu8QaQxv+R28NTBCSPqfl+Fq42+7VCHYjNvB
YT6RWCGylMKIARoBhLCdBqojR8xe5vXKRHOl9UdEKhY0GgmV1cFnQJEyjZyXreQlwA63PO+//cRw
cbJHWtQo4tVanVRiqatFwdsirKEVyHZA3yG594sXS31R7RrpllODc2Koy07h5fVd35/I1Yl8yMGL
k4lblZIJNnjeMhUTO+7XrydkDc/lWM/Jw02zGcNF56QC2PfUHUN7LkF05KW+LW81T6tssd0mv9r/
BpYOMsSgZgTSqpjMj79ehVaSPCHo6oyWoEwwvwvpeiju/XirrRsv8hR6TFgQ2cYcgKli/ANIVo+E
jC4QyLulOuZWAfHlaq6+Z6sMZIYI2nxPVEQ9+2AHJexOsrttTsrPUmDyn7Lo6hP+8nNXj2AcGlUb
Qn6u/t5AKZDJkSUfnb7HKjLs4ZG4sPiXnmxiAuCK/WzWfS+LVfBWhm73EhNGspHgKpWsPdnqA4od
MPefNArmvKwt7ZVcX5GtyiDmt9+tYBAoOJweZd+DloIKCD+P6oJ6IB0cGQb1b1842DLEk3AQHiCq
QY4x7fhBrHaANpqfkbk2oj1Jtamw/XfJfkun8+UuXC0i6IbaPGq4C/AuGCAQh4dqpLPjzC6fTHje
KgbAeYCjeKXsWQOnl3vXqgArpCtzPW0w/EMTb1//fVXajaX9y1VdryeRMlq5wouZ/GZsKal3lfLA
6KZAvnA5QQUnas9F1aoAr0kcDRYpoTGsdjLQqhXei65xk8Cb0XUA60uMsqvxm/GYkGKvrPqVdpCO
sbYe9X4lWqcmXxM+Fac70NgjRDVKt+n74AjV7AmV0aKZD4P5OnT3Tfrgj78qHmc+rixHWHDp/RmE
/vU+0oiaGSsGZPmrCosghUbqfZ4E5qDOFV0OEOrgToXbaAyvnjp9LXX7plqP/vOIaicTXjplT6YH
Sentx1hCYC0hWlKNXVK3Up7LxKNjQ0ItnmeVjnDp5DJdwWkHAdOxxoNkonjaxuOi+uP2dwyRiI41
hDjtWmFrGvT4hdoEO4Xrfdv8SD5aWn02jtsZ+SJsDcX59+tya9Q9p1T+zy9eFYh53EZRapKbiWse
7MXPmYHuGpv4HHnyu34K7pm2N8ZzeEQQsFuC9Zo3zl9ffv1qFTXjXA1zlV8feAk9Be0DSzgkQVC8
Pj5/mmlcz+Amx9FhDsfhMfxdpHs9cUZwHh/Vo/7WnoUAPYcjFo+p+VCXboukkEl9TBb9OtOcBhOU
sOrAKXWbOKVPCbCcXGScUceY0K/UDsgn9XRk9Zw5akAn/apONzFLUOYyJc7rVbmf1vEG3zHkr3xt
Wq5Wny6Cp+V3NZkl8X5InrLu3tLureLuIq+F5Jg03+IfefouJif6f0th4+bNL5ymJg5QqEKIKr9u
PVET9E3lswESdkH52D0CAbmLjvWTn24u+kcPukvflxiBKGMmuJxryFa0ypiWS7lNq9ESZkoiBMld
iEXGS3+pb8XDBNqqeKTVePH3fuwqPiKaYzUCct1rkiuCyM7tXrQL/r/SmzE5GMOrd1F7V+tt/Ai7
R3TybEWhBGK06e1c5MwILvtB3QRO6DFiqrQtylbrYiNXjkcnZ9JdnEaGLiWa2qkh2bs/TATaCdsg
JIbZhlqx3Be7Ue9jDP3Pnbt62YM2GfO+43WbQGeLCUq9VZ4CX1S8cNNiMFHBfRZrTV3coG8ppInv
YdyskrDyd7ZK0IdNnoc8s8HGf2/VNHoRCa402Sl+B80KsHkHT3MGAV1QfOsHP74v+5eQEpm+k/U8
NNu2XgehW4o/ul/ipjPXkGE0iPXweldL5fEfk+z1evrpaq+N7aE01Kk/sp6mGMlkb5ZQSdLPEY20
Cznd7zd19l2edvCZyIHCNeZJB6hUsvDAjhDKbwxc5PwOVF1tOX6H7Zy40m1Mnqq0fk/r2aEP844A
FDE5tOnPtj8M5lpZxc1O8TcDynv6QF2/vsjHIX/RiufUuEtBPyf+69I5SJ43w7/+UJn4Nb4kSbH+
YIk+DeVUv9dUP5LzmazOCTB0xbfuLdrQfykQe3Qnf9hh3keiHFOM+/Um6T0rsqXqz9hVnra5+WLn
+SNEk8UGyVyy/evSrqqLsGx72Uy4NNROjv5btYuLF3Au0Dz/ex6sSaf8tlQ7SLdWFvnT7biqHVRj
EKZ04Df7tfVOp4KgqYvT9VQEroZkfG5XUOQ7EdKbtVh6C1vR0sO46kmxiwdW7PPr6oHtb0bsejhu
EruVZhV2K75WM+w23tM4tE3Fa7O3hQtYuuVX5xwxvOSNWM8X4CVIPgEhMat+TmhQa7sa/+qM4VrS
Ftw6/xF28D+voH7VkWpEgkHHkHpt7j8OptMRbjDeQ0YQjG047VHzXqhYcIR4JQp0ZRtVP3yYSIm5
MeNnhSD156j7rlcP8IRpqVrobexY2EBAarqP1nDFbKHsVeZF8vrFVES6VgqNcmAEV3dJsOSubwxx
vkvCuxGvu+o+jFzWMGU9RuuaIZedabZFsh+neOWUxC9jig0Qd6ADG0p0ou/iJimxMJzU7r4X8JQL
JQeITdoRoeAtHRdvQWOsT5d7vZZlE49UNS/z0cj3ovhwSvaRi+s1SNxBXqfWK5HxFvZdRxa8Vcok
WE7uzBbSa4IW3VZ+SVvy7lWCHYgi7T/ERT3LjVElEWAWoZiiOhewVyXQpMm+UVuArEOEIvYF13/A
Pg132Qv5CqlZbdnYBL/mI35CJBh51fF+6UB3+yZ9uoir86NS4ytVeP15po3O2WCX/8rXNWiQHiu7
G75k8bGv3GDcCLxmaNTmgXMobhMSaRjzzlLanx0nv8bOs0eg4FGZMMOxNv/F9/n5Vl0dO42gbZNY
5lbNn0r3WIegX5KDZafTSn9n7rcJd3i8/v2jt5ofX57P1TpsZvDWpMuUn2XPRBlrp/UubDxak1Fy
vHC4zDdTvs6wWtcPotOcaZpB6jaoEwWEG6elUcHNHYt5BSFOjCwMFoevxV9eaYWcmUOOvrh3FHxL
5AOMAAcg0hI0JrkaGbJ08wAZr6rvKkK6kGyGkTis/AMEzoUUk4sz8m8mx+rbf3OnTBEtoymJBOxe
PR5TFaY8kri0cIuIjGqQd/a12oXkh6tb2PUk6U4tnPLVaM4hXc/BQBFzX4e78rC0e94a01qoRf/n
Wq6eGq4eYSwmrkV/hiDTAxJshlej+Raws5d3wIy6bfgCgUnq1upsGRdx8wQ03Uj74eRwpiaxijej
P+ilmyeIk5Y6Njc6kCprKOzZWaHA85w3w0+Vx3hJanVI25m+OCesU56HZzOztvWEx298yGCoxJ4J
vFV6xWQ/+8sbbyodSZ5cM8ULH79IIIEJe+rdfz9G4+8zGVeGB1gHdXcDi5ulQZ4kDbeucUOyCLai
h+iIIe6D1GxjBc8/vP21VO1Y+rNwS0ZweooeDPDwgk0TsOyP1Qe5MKvJekk6RzEyThRPazMMWTD4
S8sRWvyjGP1SGrutXPLdW7JYIFmHa+NAvwheRifZ4k+tdy26ijLkfqiF2DQYUimkJBz9iDR1mqBY
ag4BDMD+WOTfM+PHZXY+ZSslIXT63HUcIppvaX/i3Vo4Mt/YAOcbZBmiZJDegL7s66NTxMuQDj7L
UMzEn6g4tT/UQFySlYW47GeIMCoZEIhTwxAc17UOzjEkPtaxW8MChpWKaRdu/yahsFC3kwJOE/Om
DjBcGx/K5F1fjji5UWRwyQZP9M/SIV93cEM2mIuYsIjF2+klh7E+bI12H1OGDxu/vBuGbcGsBZfI
mmQ6DE/hicfj389DT/ZIN6clshdNmsteJj5eiHpUNn24G+SfgbPoRP9z/74WGNgRyBnDEMn7p+hX
S1zUIydodHiG4rRNTW/6bbyjHCDhy9xlboU4G27FVuxOesU5QXgZkoTNHOtCepSMQ4SbJSfSE4As
tLIO1vGvkdPxvvkR7UgiYrOgjpXeJhhY67g85s1a8Y8pFuRSOIOzVDmwZ/QM9OjtUv0K4sd8fAsL
F+bIRbdD434QHyNrLQmbIP8D8h3WTX4oaWpxPgHp1q7ER7lgjkbmxI/BsH1YvuIe3ZWk3i+G+tzo
3XCjuFMG9Q3iheunGjR6EmnNkKFYmPij1hwvdWmrVK8DDiHOZgMWZkZ38kpWXzrj0axelfGQesVS
jXXDRzlfiGaJloj35S/xgp/Lg2X5CgTKeKd7FvBPjcGu36Npfqmsu7S1g917856Xx/qyEZKdyWe6
be023bcS4sbLvpg+gkXb6Y3jDJdl6AQt4Fhnv7x6kegUGkopmdm5ir9Vxt5s1zU4k9mH1u5Qg6JG
F045wy+fhI3Nsv/8RsSAKhJPB/d5rpPF69Iu82OtCYK5XknWlCy5S0hJiWbPWlulMwBOWacF+FIB
H6TwDbpDqz+w6COpSDYIghE1qopjYu8s1uGDDwjKhfgROBxVI5VjqEdSbolvp9j5hIAtJa/e2EG/
XvxVSRhK/qTLOUsGAR7OuGUoNbxG1p2CIq4Kzn3pVv2DL2yAZ2fbCqXVQ/pGn2ijRS9SsCn6+w6w
4BiQS7iWzXU8bEX5eWklvrmJIjGa2yqIjOTrYqgJE1Po5kiE4re0nnLHqHYEo+Ns4/Ds6BJCtFOl
/KoxteWuDPs+Q1uDVDUUOICcNQsZ/0ASkL1E+1L/PiJx7z5d11WfKZ0aIZp6Mi3mib/MUOI8VKt1
FG67BMXnyioc41F9QuU5/araV0XeItsUmWLB6W130/eASBW0COg+hHvtXjymkmNExLS6pmVbihOV
rgH+dvRwThgAkhaDFW/UvFz/POlDGjPn0199OBFfel37xdwHmLJ9zzirAcrdcAy9F5Oj6QjPXKry
RoA8i4u1yyPOnjPnaOlG3pCpfL2QqxspyqU8RlKd49YfuAJRXfUihPSx8i7IXeNvg2MJbnU2UG35
xhG22vL57O+mwNdLuNrtk6oQrTyr5kOH76mz1lCemQYFH7QDrrsDGCLZZPXqC3XYjUr/6w9ffYBD
F+iF3/MQ9HgntB4Ya/wgbrqGUABRdHbQN6sY6dWD9XOU3cK2KH66dWSrxpbkyBBKNiaS4hBXlGmr
xc7Z31PYr1d3VezrlqjUk1HO7SmwbNBibDVi7OfAyTGiJ97xmRoeKIyXdnAbHZIR6/A+jD19KSvy
5jsCZkyxyIPSADJdPaAi/z+kneeO41jWZZ+IAL35SydvwkfGHyJMBr0V/dPPYn6YQZaiUBrMAI3u
6q7OEkWR995zzt5rq6VpGQUF2h3t7lJc64ofaiBK7fmFUZwn+wkKFsbUNHOszfB1G/P/L4IOdSGd
/Z9LuPqpTKvrhkkmZ4C1srQjmoSKc7kwnHQ6EpWkt8un+Bnxa/ELIS3Zqxih18Pu1jb8L+Sgf17G
1W/SlEJPrix3AlilF8Ejze0/SgIHYwyN990SV3dTUbXc3uvT2t/f/arSUvKuEegcLJ1t8uh+WaZd
rxDwu6MXF071drt0+hfp2D+/5lXpZME0jcKAT2wQaFZnjDgWQ2NKBLvnVMqXbTAjb27bgP71YPr3
V71qUKbDxEGn4INBUzNbLSgrHZGYNen+Iu8uJZZBb6kCWq/vneiVdA45+WgrD5dJ9IJPeyPnfkuX
pHMuT2ptyxYpbwikDfhWTJtWJmkdpJh3Z2F5tV0YWGK1xOoVMoEAbqat1E2/XQBsniy7ZrIn4Kp6
XiI9GJzZyb4lMkYWV0LgE9ynB/twPgTDSQoINF3jAGpKf+T8qw1r+eLQm7i1F//rYctkE6aaXWS0
0tWeMdVWJXVjws0xYPDvzZl2kF2+hZ7l5XugURT9Fw1/g026FY7sG22af91y//74q53CEpDwdjUf
bxBwMtE6li5uwFxXdVgjWbNLZlIPpIzP6VvQ3sOK1voV63jiSyZr5hJ/Roylnyg4Eu+qJdesr52M
qmPcBeZhQYbPaxJwRWutoM30xoRm2D5oj0nqxbcoFf8yFeUB/+tWXq1o/VgFudxFvMdb46HZG3xe
jB4MsBxcfCTvzszrpRCb7oqYymQ7NnEPvVE08biw1OM1D45CcNDLnSBsq/AITCgoneGJ3x+aYjfc
JdZjwq9DVcFTqJyVmvF+cD8pL7Lky4F0KExig5yUeebCc+Uw73SRpyt7IX/IhIfFAYP1N3TaeRvG
odNTfKjc5VL+qPO76G2AMWB0p/QkUVm2u4t4b0ofpgBGlPpLO5MVOOqMe+3hJb/sVPVUFMwStRX8
0O7jVp9FuvlgXK3NpSjKxXCJl9I3l1fT/BZKaEf2cGGj5lC2+0A41+1ele4kIYPqwfsr0V2UCw8r
i74i6m+lX96E5LGovan2u99x/6vG4AECzw2K1SwcKmvdrfJwIziD+a2sJHEtZF91eBzxnBnrDkUC
r/FOKL3RuNOC5X1PXhVl8ZtiidtIsG9yx+zu28vabxWEaLKA/MWiilpNAXvJfZFuepQbude8zzzQ
2Za4VcbY44fB2evTDA8XY8evLT4L+P8urlL9ml2Wl6XMMRB30tFmeljk2xocKTmc1ugOxqcQHgb9
aTA2VrzusVCWrpbeWSghCJkRbBatmD+1BQOezB9Z56ecP7gt5gbyjVXj2cvhBi3biZw8irwuKsxc
g0lkqrzPWm034qsyYo/CRxNblC665VnBeh63vfja2cGtI8AP8yr4E2Kssa2y7uALvZaEBVGTZJBa
xQfD2JAhN4PjJMnjG8cbdrOWOGhymh6ptyj6nVQguGwHsVWmi1YD6CTNLf9Kf0FNNNslseH2iOe6
HLi+vKstsi/UVFFNLk9dicUKEqoU2GNhizioF+ShbrJRrERytB+Tb/1Ub7J1eWqeSGUCkCzVT6X0
kYb7QX2KT8P6spN+JU/9SIbQzfPDch1/b+V/rlND028gfqT3crXuJFM7Reo4iQv2IIZ8qKy05oA2
yBecUNwtsxFNOkiFG1lE+d7UKv/QU9GsFXWi5VHkLq6tP66lv1qiYkJqWK7K5oME0ncPruPF9PAa
XiDX0Gi7MP1s2qPOyLvykH0ZrHbPSMV0P/5UPyaSE3e3/Ks/bGT/c0W0NRAbkhF3TR4IrSKc4rg3
H5RTsZdORkHEeH0cnguSs74qbcORIxyXGDPsZFT1DEemEdjABkVtlT82w7lpQM6hZXGai9PV+PJe
jNifNQhJHlKigrRLUuM0nI42cdT5ZZmyZsdop0HHa8nU/i7DfQ0Zzh6fkjf9JWA9eOtYZ+hRPZDg
MRCf+9CJtqY+WP0G5qck2BNXF2BIm+97jMG3tLvXxdCfG0JHhX9p/9LiDys67lOdWg/F6zQ51nSM
0SLwWOBSP4V3E3bLY7azKuzHboqMmYXhtQ5sOQdyTyApqhMr3vW30JXGrau6er+GvgrqsY8sZB3Z
JqXjBaZjk7GMnuoB0cGKM7lKJEvGAZWAqVReBRHZsPF3SFNlBofnFIR/kbPbgSbGPstJ0q0w5DIH
JNt6fKohqfkZUX52RdRUyyLrmJo7C04Ewnyr7ciMdrKddDfek+fQGouKbqhdODkx8cndqkQ5M6MK
DRgpnKfgXSx/ydF9m65b1Klu91BXC/gqdcqH9IGl8kYZ+WeQ8M+X+n+aYP/7J7s6LV/0Jp1KObQe
OmEfK3cGjQVzje5kZDX8gnUpS6tqk+502tIEJuDlg5nrCb9lwU8wgKxrEw1+tdNg09hqcIhqBzAE
w7/gTKytNLgckzTBS3/lfteSlGcLX8KezDCtsvXj5SN8IDl0B2la2OQvHZNMhzjDmdPnuFJuCB9/
VD+LHFjUaFbgoYEy90fU8tfykQapZFa9CADEI1YGez1toVWznk6XfbKG20Xi2/1/j0rADVyvmFef
eX24qAZZEWKDfJ2V8ZBe0HaWZC4yndmj+ISONHoWuWPWMWNBHx/M8U2/gxwu5u4ldoTP9B0+ABy8
mMCqcXdh9Iy6telWZBR3mND4f9HztiDZr3jBAEFFxSKOE6H6fY8nbbBFZI6pXZGKm2yi+Ri2+75x
qcZjMuYtkN/2bBKa9E32GiBXMrCM6rEoTvi/83Sd909Ss+67lTLsLoAMZOtBmc+zudJCao2LHZkb
NLsVAU2QrvyuPLfNRskQ35bnMF1P6VYKtkbmlPIW0qhh598wp9GcDfJdgD9biO6jFuHgd/OabBKE
aHJ5Ljk3mE4xvXTzCQq4nmwkgqd0fTeHq+gsWIt2Ngxf426vK49QUUAUuhpEl2ZTXdZSuBqiA7SX
JHaD6DBOu1zIWVXvDDioPTZuTNi1o39HqlOFK9VwAWGPfHtgPSa6taNmbUAaScEmu6xMzux4vbvf
zUM20k7xtcthqP3Le/bVrZjUlFu4W9qOpDNyGAV7RXEQVgel/epFNkQbPsgqP0VPKY3DNSK1NYrS
sFv9zzhcMbBcN1uSRwAqZhxzBTcV7qRsU1tro79PUHcE5oclb6vo0DSfEp584CrFalFvlH7/lA9+
y5u4vZyG3unlA4iQ0Frp3OhNtLaea6ZtKSw50ZXqZw4w8gUD/ULtqtH1vifPxtP0etmMByqsfmW+
MuMgJdVT+7V2f/ml4BPf93eIWvGe9rONZTAOVtqFGfaqF7kzfgxv7BMaije5tasdlzTiLrZnD0Vm
TZQKk354ApEXb6B8/QpVO3jkYMV8Ocj9jHLCsvvnZF1y+dlaoCaIiLXGxo/qnbyWwc1mvsU8UZw/
in79lT6iZ9PujNX4bBGhGjkmIJWKyBQSNdyLZQsHpojEr93TTFoRCeKXG0RmYuihBSLJatwG68SA
qkLjNH6cn+d3GbyGRqaJDwyE5UuWoCk4oi/ugby+RyCc+t3ltfmOHwtxnWVM8fmBvYqtoLN577oA
v4Kd8svHRLiqydOltJW3AYFot8qGpwIonObnvN7TWrlTPxvI7uHKII8g93SOAYQS0oR4n9/D88RC
9xkCCXmm5yOEd9lxEvzqOX+8nNNzTu0u77lV7A+5vk431bN1kN7SzcTV/zLHF7Wmkqrv5Iw5qKsd
+JGFhkBuLk9+hS0gfRPxyRNnJS/WvEl412TrBOTPmk77/ttIX8pxJwDZ2E9uezc/GVRpK91PPDgg
ixUg+n1rEbSuBSzX6+5V10mVBX2u+aEfGQ4+Z+med7ZtoIqsjJHVo9lwGjcv+6Xzji4/fo8BJUOo
nSMotShrIv6TugzwDpvTxRIdHS6otGrTt4RRpHZ5xeGddCt2dfo81Ve9ldZteifHO95yHEP6enku
xE9op2igKmr2Z+zq/mVjQu2XV9l7xuuPVCTbqpOP8c9uNb/BKhN50TtPJbHi7Xfxjne/f67ztwq2
RsREqkQiP3uElnQC2IYPil/SVTvU/d/659DbZeSm5Skg8N3c0PuWScPzjW+eeEY1mJb1alsyS/36
781G/lFFsNdInMwZJKmSzryNveiv/U0xS8XMmj57bP362VrghXb0STcjsU03PETf6vIoJt+EmiBe
ZnpA8MTLlB6MWyrBH9i45QeXTEUjp8e04KpcdXp6TQiDSOyyRz39bnwWf/Ut2zf7YJvuqgdcBKkz
3ouSPRsOxWXKkpSf0s3sZZ616Vk1Vsawmm/cnB9V/p9rQvEB6AUgJtkv/7w5U2hIbWJwTRxfILfr
5PPtas1WD4V1wvdQljDURru8fFb6JsHDQMh5/FAIv2CCYX9VlDcL3EKOgiE8LCSYond7GBV1VrEF
3qWXg2Z5lbUfsr2GJhKLA7jrfjU0Hp5N61cu7G71Lczrtur1F7r6tau8iHOQTNnjIG5H6zT3L5Lo
Czvkw+L5MkDji3THkgVXUTS3ij1ziN1w+Ejr32HJawPUJeJ5tYy7nLVfdzO0CcfeemmCl4IoeRFq
nXCR3Ut7BwAtsR5MOyB1unRE+4GtY8oOwrAtrHv5g8FZHt5P8v5PV9XtoQaYxBp42hJJQ2Zt9yXg
39F28mXLeimsQKDIO5WyP7ETL6PpVj2N7wXgZxcXMdIOOkPZ0lqzmudLcwdqysNgUfDSv//32/LD
dPs/98+AD4GpfkkV/ecDoWiZoTWDxP1zxmRPAwBJUgdhYxcrfkJgmL7EZ5f9KuXwsGiRObP+9xX8
0FxcX8HV2VDSrFjrrDl7nIrj4NHnyawVJCiVaUwz+ybOw7iNnVzecmircqdcZijAcUzUY7gw86WH
cSxnHOloNihJkNi88GO14oHpjgaBVP6/cMT+EAJeX/TVe4Ql1KjCRvxz27iGbVquwugxpCGq+TFa
CX5awXpiKqwoe7l2qP1U7qebxGQD1bQr5UcxXFW6r1y+RGIbs55QB6zNl99JuquNG7f4Z23DSsQ6
ZBoaKiqZluk/f+SLMFZpWmDAgDQaFEeV0wL+K/V3Mx8tY92IZ1N/nciS2UdS5UkgeBgRNe7cDkCL
V+ZW2U812cFOsxZy2Nhu/NihXFgZhwHAzjfAmmCb1UQZO5Z1ZLONQXigHimJ8J7YZM2KPteat2is
jtXs1GwSxWrE3JWz9aOV3hb3gG6ebnlm/riD/1HQYe8yVJ1/F9V/y5SWhFlTFCm+1w/FpjwudFOy
IAkeciSCF0P3VpCP/mMpWj5QA08ITMQyf3RB4kSNqqg14vtsY73Gotc/du/5M443zv/SfEQwCp1a
kO1SWqNdNaTPdjxfgn3MQjQLwslSGzsstjNDE8JoIpz2rLXJQtpJaQxvZGmtBH4JouopfGteqp38
oJ7ME4fHkcpcjVYaHegxgw4Ie4GOaDbci+E5DT6neVfFrxoUIaM5qzPnf/4IsFn5HONd0y9uJZ3G
Y3MT2f5jOm5e3Y+rpTnSg16ZK+6HcjLvsASBulLx+XEg+Va9GBmVXvhQdBsgXOQCPpM+6Zm72wHO
PyYu19dxVdkPc1GJWsR1yNh+eQxRNfZ4pptNf8J6WuwhpYoH0wb9n/q35i0/19flJiynEJCBCw7n
an0lT3KOpCRKQGStrXabQgjqkB55heXnuCF9mSQkIvHsFCBY5/XVB2lNQA7+e439Mfv9cwv+uoqr
BWDU8jkN2zi57+uNCIzS0/hwF1EbEgvpCFJrUsnrZSQISoyqKWVQr9zCzP2YR15fxNWaGXZZ2Qg6
twIeGoddTGv6859mM+1Axl/4tm1Ooy2IMefW1A0tEUvcj9XAoENpmvq/SK/Sysrn6pLF95x24vSh
peGRbusZp8p7Dlh9NOd1K81uJAvOrOeHRCJ7Qd8wIoT6lEx+kLzo0haPmFwwIcY/0ESMfvaXqvIv
5ZeGphgoXM1jTOqZQMzPliS96LIGAnWRt0Tq5XXCyksCGk2uPDiW3b0wE+fwqRWiZ1JVvXZ4xXJx
E2WmXcT35li5evBilpwYgtYHP9FwDaqvshvC+WmomwMqBUWy25AkVKf5TBAAzpu2PIk0CurHWDrM
fW2XUNCmAM0bf62pv00zd0aLQ7x0DvsPeXzKohUUqzZ2S9FB7z9h0kFbz6yK+SwhCoV2ql7GO608
D8JWuiAJtkmEzyU71vk0FwHqXPoV6Nh0JQyelW0oCyiJ551W7RRlG+Ebi+GEhfNDr/zqodBFB1M8
DxQH9WMWHDvtfqbnkz0k5RcRg5v5cHkUJijb+7yGlWqTWmc+xk+gHtziqKxoFvaQju8S8VC9q+me
MlSonoNgq3I7QqZSSbkTdbCj9Emqr5T/oct8Vd7HUJGLVUQvofjmsBfwa/O32m1y1L5HC98IMrIx
X3oEAJvl8aUz1vyDial6NbRXRFsUT9EdPStTtKttHa0UJiB08bw4dnFSE3U5ovlcCcTD06eJhvfc
RFOJkuOJ+jL4JO6b+hypGsXognNjsO1ytpsyH5dHMxHCZcc0kKhPcf0SW96ySKFDCDy6h9gu8VYa
mTt+V8f+jbR2sp4E2qGUeIIXmJOt5N8X7TPfhMlTKe8DjMU1itWnKl8xRflqd0JOqzl2YJSL/qI9
ih8ax/QxIR6DE60EEL6WwxEKCei4nXzygXW3JoKyx97r8N/pZb7qpzFzVX3zJ5amDg7KXaMtKqzk
25gOgvJKxyAlTvabtoRxqJ5T+gOPTWPHG4LRmBaWXroH1p1SiJ1i4EsyxwIt84K1cVeiuAw9xmI5
DpjSVYVV0X+ZArbTl658GksXU2V6GEqfxkxPk1ipV0yh+5pG9bZBZZsdFBB1WXYnMaQdAzelo5wO
ayU7LEkqNdJOAx1JpDwNWu+LzPygNTuIVoPUy98kNNgPsmeUxNCSqu0A+sqOw155zmCJWk75i7Vo
9MB+Ms8DliY9NfU+bbwm2uiDvwClUc7ROcQ6bh1hF5qSa75CPlRVZ6pPeWULsROpu7HeX1oStG2V
tmrg1sp7z/hv4Hs1D4L5LBZryfAi1U4flBpgrb1kLr8IXwNTZWUzLU2l9tcUjCyWjzqcvYb88aDA
0eSwR5APOnWkue361s2mVzrGA0fI+Pjfe8fP8/myg5kSswyDyKsf6tAojiyla1g58+o5YZoljKq/
SPEbtqt6G6LVVnt8s+DbzgbNE5r+58rjrRw97ka1LllFFd7V1UC3GfI+o1nlzlIfxeCOpLLsYNH7
9/8/L3nZDP5qAZRDPKexmsf3jRvVj9WmHVZp+FLo3lCsIM3Gbia4GMbGx0w4NDyvtIwhYjs08BMn
kNwAlfIfFEXOwgVyPvYUINcKLCDrkZKSmu+/r/fft2fLxNfEXO8nVLhvGkDDapLcgyVVyR70MA9U
FSj8Y5qsWlZkRPqbIfMJY3AwCLcYLp1AvmFY+6Fk/bM//3UVV3dtGufRUDWuoifKLEQck3+Us9dm
vmCusOFOKXO81cVwaCjrlT+WOJDXphvlG3xFHO817XHQvqJiK9aeIL5erDuz2IjEsd+QsPzr3TKx
gOmQzlFdGlfnuTyetFAFQ3fPgq04sXSyIrcVj5VvCTtuXch8mj6xQbNM2yfNvoJ0kd1KadaWw+v1
eeLvi7jSOJlJoEJTSNmqLU/nVOuW9blkrctfRKrAhpYu5ah5nNI174RbnFWyfjEcmRA+ecK68Th0
h6wPbbncq8NdDqdUVR8impvETbb1Ft/+BU1Q7ghPy+IZ37eCd+kc9plMeMnq43R5ZCdLT6V1N8E8
NfWc8LWEAhKHhPxeciPgaGaH6Ob3Xk6K//W9r1yNTa/qWpTzalWv9HRll6x7hhiUiYP6qGJvtjYX
ac2JI6R3DANrdGXZz/OPoT1Zk4vtmUdZ8xRnoLgfIbS7pXHoYSqXTii4ebuZEfyVvxTrBSQBwI34
XGgHrdpQunXuTMyCUxzZmi30AY/WuGn+cP0vPRb+CaHNWr2ZI7mcSX98XWzPBrZnWRevFb6zmhmF
rPOswcphjICoZHBLnEdLVIY3g5yrjgrnsNQWb9IW/7VuwYNP9SqacJn/lBZ/rWJhX+iTGXOrlRNf
z/jsNxJGPoWN8rzkGnQb7bl9S+5uvV8/exss+H9/7tWjPU+m1BoG35kn+FvHz1zsWtVL9rM/uyTm
vAA/CDH01Pbv4kNHef+l/1LdSPN15igU9WcgwAsp2/BAt9/qomOQ+7df5K+7cvUARkEkBEXKXcm/
OxJ8mTwfCs1Rt2Rf/o4Cd84OPS783u+DX3l6xro64l2Tqz3hOmgQi+zUa5t6PNTdW2owrInX2i4j
Y0n5gDaumNuR7wWFbj3KjvIBpvFeOZh03scXmhac5xrdpmtT8BobuzKnHLfnpWo/MTNSraWKMrbz
uyCvtNzlsMPYgzkO2u9eX0YnAw0sLPAiyZC0q8Ah1Z55eUhPHRnfhc7R6ElhtsXRZSrXk9m4Zk86
KlhnvfTrZpUdxsFh3ELenfpQCoQBMmIfDhxMx1/Nqxw56bN0Sj8gQwQQc8BMnW/FzSpLx/rH27DE
KOGSIs/1Wj8kdGJiJl0Vs0NEZ+hC61B1c4nNU8TxCqZXfBmidRHEHgFrWKSwCoLo9YdmVYDXPI7l
njCgrHnihQXog11DOJueqtzYH3723Xl+LZFr5NQC9uOa2jtUqbzIMuL7wWGk2+f+iGpgEktPZPYW
bYXmQT4P/a5s1vPgRsZO4ldyYvhhTADDc6QfpfBBo+TAmelkT+Xuvzf7P2aL65v49+VdvV55PyUZ
RMfl9RqBuociJDMCl2ix5fnLaH1owSlrNnn33omrdlHuXty53iIuUt/I7+2nvTGSK3yQGC07WbXL
p11IaD0aRrzGZXMI9N/C5TmByBck92ENJTak1TB/9tpRS7zpVmtB+aknsGRUZQtmTNWkpc/BQ/PX
MmUlldJ3kZne1wBBa/gbm1DegrSahS36EVbNatj1HWu5M85+omlguo8RQ9jgQzemdWgF/ltkSI4p
DkdxVOycyapSrzv6tmrI/zx3TiRFbqIvGUEDpjscFUDP+4DDLwuRlXwI4rG5PFrJvZTtRa99lL8R
tvT78dF6UVpyEp14ZX6JX8rd/E2Nlz5q3zItf8CNF/+iYb1fD7/U5qQZR7nfJd1TcdHdCzlnMRqC
2NhMNCwpXgbIAexqWLVwFlENesZks9xV9+1dzlkYu1isnOoLNa2NHsBs7+dP/jJHUSti87cLZr6f
SG4LLOE4PROC0Zn22dKD0QGBsvW3Ad5HcKjMVfOpQpTiHGq5AgMWc89hlO8u5wCmba3f5NNeIMdB
c0WLxD0m98cK8zvzAcb84kmXXfajP0NQvDKQBUanZmZLu/Zdi7fktlzwQJPZB1ZfdmXrKY5WUePI
F9dSti3ObV6a+UVnbkccNvNvQPqUPMoBxDVfy7Pyz3pYoYwc+3v+dmms6sKP41U37zrjK1HvNKZ8
DDXqtcif7/cZJx96ABrqa9DnawN3UYGNGHlmg9wp0L4rEcoN1dalXzX0BsC+R/cKkeZz+Tm3TwM7
zRDTDp1cLMiYLoMvxjSj9NTHpylZjd25kJx4ftWNvYZkkBzV0k91p2YprW2E4ORwhJ2Givxyh6Ns
SG3pgzgeFvgASOETwHXkZflw0F6UxEdnqBAV2B8AP7cVY/lzWjnzcDS6xi7Mg6SRWb+eFGbmp8E8
CwhB3uWLL6BhIe7ygQuV2QSFAxUbMSV9tWvwMojHC3AM8x4FetL8loTjLL0Z9PqmTRx/iFDctL0V
mKilZhe9+0V2ZqZFyi6uFu25obo8JvV8rwaKLwK1IoCcUAPBrkT+4Sex/a2ZtZMSvkrWTeFMFSkt
30r+rqIbE5PX8GPqP6OK3XtC/+bohm91m/BWpWVcD7Ut/FvwszVDQk60ZEj88+WfgjYzw1lI75vX
+puhQoMGu2WV2Qb5Vp2fxHKlAlTjFgp+y9yLt4CxAGkOgp2F98w4LRl3o9Nt08qrPo2HWt4Kn+I7
4S1Er4+b6DWTHUy35K8nHIGaboBlh0MGuGI9Axyeo3WcfpQj+VrfarCGkU2PyAQ/Aq/7bvIRdqyn
h+wuS1e97gjDJpA/chMtDdb+dJUDW4oNjDgwk3dSfwgkLyMdvAnZsfEkm9HkKO0pjDlA8HQ44ct/
7wPKdQVxfeuuerKWFGZyIsfZvfKgfV6QzKn1kh/V3cW92xRA7W2UkDMX6UR+hQGCCLFt5dFLqt3S
KbeR+5luTKJ4zrW2b9tnLXQ0+gin7qX8yG/tWT9OXWxYmsUQG/6mKhGCdrXIa5kURaImzvdSv2sF
32hXGT0f9YvUL2J/Bs7lqLgo7VvEPB7NRBmlvE7CulP/jreWgV/PbQNn+mo8Jj5LH8o1XGSisC8B
CiTr99lZdB57Ld2GlE71odx0GF8pgtbWKX029jCt70jLZVa1NglmfUcNMzll5k+kgbwpRAJczvhA
heljLreToLkBsnuNBTn4zuqXnmdnSDzhcoR7VtJoUZSN6WrttyG9X/BBAu5RbQYt7QvfjySmeMks
GA1bBE3xsagYN/NKre74xCF0yw5Alz+jWJtx6jPvc+Rf4sbKvOhDfhgbfzoDtI8lf6bRVthC8oAG
F4UKIg21r9B2/DbaL6tG/BmQRrLtrK0dxZuAceGd8N1mOBYdsUcXBhgGsAjhJau0JXlgU1BVxpE3
517Gc1lsJfVQJY/CuJ+FnSzv2vSU1Ns0XZXTCvSUQT0YRluj8tABX1gQMMaUmLvOlb7NSkRUyacQ
4OXOX7GmZgSglqQSMJKmL1mEbi8/tSKd3E/6bFL8OPUs5wdJQmT8W4h8KrEpPbaxry8j8+1cg1ld
iBoq4x3WrKiyExHmWdw5Um4LkpdWvl7e1+1bp9ph+KAP/Ba06RZwIp8SD9A/e2c2Yzd+q1AgQUQc
+XHxxjj0QeHKtaEN96DrfzFIlB9rxG+5j0Q/OZoPF1/0S78A6FPe0+O0A3qJl+wQ6qZvVHb4UTe+
8mA8qoFTclka60SxiVJM5ksbm21M7x1eGznaISyd3VI9XUQ7oywVaEdSQ3hNT5PXT9hSkHiph5CW
t74dWYLJgwDAVxEvvRFwb7HzIFZHqwQT2ucJTR0diQTCg9ZV5TVaXjO9i+CA6YdZdcNik5FM1W8W
mldi94ZnYvYZiYJY0/YD6dYOjkkTQ34yy3WM22l+VYQ1n2QQVkonMey/B6hygmCXp+7cMg6PvFY+
WCatSlunR216ZeqI+Z2UejqtHOLDVVfHugK8fJA8PqmdXrXuIOj7AuEeKOV2F7AoHuMXE1dH9MSk
KsT6IzZ+x6nC0+EbqJ8ZoC9GmT32fg4paf7butCwlPat/IXmQhjPtbxuxecw2GWJh9qyy786ihAp
f1cE0i6E1769MFk4IjXgodBs61EuG7QvXl890cs07yU2u+LVhIef7Mru+9I/i7RChoSqWz2Uix+B
FsGC5asD3mzXFJ9ukkp/VNyscrooky6nQRrRxR+KnW4wp4upzvcTUvp2I3duIy4yHYQs28h7MD0F
Migr13/vBNJ1SfvnYxVRFyFPAOa8FvRnhRDX5YWPpbe81LErCFArCfcIMuGbiL0f7bPrT7uqPyxz
MjAL82kKyd4jENhsT/DECseNt0SDxc7Eg+wV3pKYdeOL/tzyuL+LHgo6kS7DSP7naSGV9MzM63m+
B/bRrWYJqPrkXUhNdYg8zjeDz2xqCTwY5ttdw+vG1fK1JRXrqWqYkAWvOzmpolAYtpynlpwNw+QU
stXyDVo6TuvMc4ILM09dXXXajeYuouqrqvn6k6/6quoQCqgFqpl6FLsd+OWa0QASFnMz3itk5tQ2
xB9N3RR0//r8QIPloD5OyNXOZOhl82fZIaNzIEoWFCVAES9nVtdHMiZP0WgzqEAmRPuB9RK8LKt8
48VbmcpBO0Ck08OvMmFAcLb6L5E/N4PAOE2/Omi7yWOoHtn7uITeWra7cLMsrkCZIb1OYMhaV38M
qXxei3fBdAafhg7N+uRIth1QMP66UximbedqJer7uT2P6UGjx4e32fAScErFOVDghHoL2nCWvMvg
RC90LgjyOohneDdQ0Ix78cxMz7pTvoW7hMBwDn4s479K0Cma07AcOtOBIb07fzfEgKHxfCo+uBlK
4syGnT4J2ipmGkcehmCHqxn6nMPvmYDP8AaQzgP7M0qLeGV9WYwwHXUh5DGU8GLqQkYs3yixS684
1K0zP7FdnsNv/Z49oF4ThIll8HPayof0w1LsTEXVD1Tg4fIiFXu18xMLNu6mSxk13dXjnt2BdU/w
03Kb9evC2KfpXdeei/hYjX7MSqrDpHOr6ZVhbdp3NngCoVvDBhRFD/6JQLFbOfobRyLciewnpbYk
m7F1kegCStQN07uCfMOo9OXVwvXrxr3UHVKW1HIfNqMrcLpqkmN7wfl/a3CvXDdBrx/gq0N+ahZS
LM+8Osjl6HTPrmLaj5LgQDlSURE4Vrgyf+PSivzPTUxiuLDNoapqR/1Xv6htkGyHr7RgUKQHTk1s
xXAg0YSdVBWd/4cF5u+X/OpMfdGFQu97rnTh9Y8b4YMDPWREpCYECNzR07nHksfuzPmguDV0unWX
lr//Vx9E63s1LFndkP/EaG+d6Xf0GmwjTItbhZdHtHMYtOrysBrHwEeY7VXH4XECqFnbl1N9js/W
W7ksvQvrdckiY+Ic+534cXO/ubUULsv0X1eaK1rRWBZXOjjAcBhMhBMGkN7R7fyMI8uxNmV9oyn3
Q/xx/QxdDW2Edpbk1Fx+mc/ZLx7j9QKHMN38lfSMd2GV4ZS73KhafiiB/3wmfXNkriQbWv+Ls/Pa
cRzLsugXCaA3r6JIyiukUNgXIkwGneg9v34WszEzmYpAajDdQKOrslCiKPLec8/Ze2356rntTbMX
gyQeT1CuJNzWxX4aqxxBehcKcDVnpBOzVw6hD8MQTXK7L1+lYZsSp6Qe/PtieePhnD7uz8bf9eVc
PZyzmZh6l/wyPZzM1yJLnPt2Fe5ZuzlMPObEcDXx878/85vj8/ozrx7KrJAyCYHZeBKOtMDBfsz7
zhEoBPfdGwxFWbXr1jLfgWC8RE/GvaHYg8jp884oFjKic4JbPyaBr4cZd7YMwscbl/fTk6joSBLJ
c4L+cz3K68whSQstmp7EAKJjvyg/q1eOwi1vLBmlxDp+1uZCuefJPPuWbGM7DpgnwU9ssJ4t9ZW4
+vcV/ViLMXDREUhLqkHM69/vRi15Q4dNdqQ7qzo66XMW/tz9pAAoUW5s0o9/f9439tH0A/35eVfv
4liphdQkfN6EwCFE6YIszKNhqd6V2psyMj3sP42Hy0qxMEtWLo8uPG3bixAaI9Rlrw+I3GUupjkF
0WCZM+pPsWNSHr/NaCzTsqrnXXPjZ/s2Ibq+6KuXuYQVJQQRF90O+9ERbD9hQgeeTtkN3RETk7EI
38qVui243uGA7jHg9ZIiB4eqFSybeyo87GfCFinojXVG+qnY+vN+XlW3gsCAcii4NDV2NJcn/mJP
0WoDNvUpoCy2aANb0M1SaOWi3XXO8P9bX/+8hqtmSVqYiZdduIYJqij2G4Uj675fps2vFp+NSj7o
OzGHt+CkgGV/WGAwJaumhLubAflVeV1LqtpkIZ9bP0/Hl8o1T0AD1fFkVpvWPMcENA4VRoiO+MVt
LpwqJsZJsCzcND4I8SNjkoUyMAFb5wqH5HGbXDZVv1T0O68jLQWAnTyj59HVdHd2qrAwcseLH5Pq
IcbKVxtrwV9J/srLnbxcK5nFfMJ0YtwM41YZjrlEFGm7EDtkbHQxz/jLvPBLECgNNVtLPpQhm4fh
0p96q5UTFEsTzqvcbPJ8pY/bUTyNIMlovvoaDT6n/8w7l4kTf3XBU1lsTXWlI12rk7M4fI0cZ+tM
oV+in6rKBFgBfhF1TEjLnXzKXe25qGnz1qKr3ZHJjHzFKc2VBGs9tdXB6fJfxEBcVPIfemJkT1Hr
8hc1XfEE6ZgjkmiMIn8lYfk7EIUTaDYQZJLQyPOgX5ftjBSptEceKn8mnulfSMImxX6W2J65y8qV
VywuXy1anTn9BxeZFC3jMrQyKEBAzYh3RaGGyAt5NH8TKbDk+p9ROv09xIcGUe3085O7sOUP57pn
z471G8iUh0b/kBNC8YTD2IMPBTlLM9rD+sjZYYEoY2DCnmwV6c4gPP2iABjo9rPhOIttJXvuKrd4
UZ6ATjSFLep3sCQzze2jzyYm7eFxlDd1+BXQARBwZN3jcZM7ejS09XI2iW4c3c4vdv7lwCqUAIDO
o/irCrY+0x9Ag8jyDgmS0l9SvWToGqpvQ+QI5LFGOmRBaDAI2qqYxpH/JGoMh6j6sY4rWB4K4SOe
vfTFW8ogw99KpavG7pi+h5Urak9aZRHMTJ5AtxE4MIX6uvUeAxT0+KorMQZT4cqzk5YtJPrLCv9E
Hz0myip7ujXU+2bumlZEAjUEOHpMHvH7/L1tSGZ8iYtLK5yUHfOIZEFUSJjgep62Wlfn/yZ7nPFO
Gbj02KCUNAA1UBIIKyXAv/aS8vBjRt/hDnLhpayDz2Qf0vj1sKYupdQlEQZjwZSaE+FdXbXm3N+T
iwwiobxrdoa0UZlk2OIC/0Z9bs/qMnPl/ewxqV3U1YlyMsvtJb+XlWe9eUjkz0S484qzkDhlsmwF
mykFckZEDHTSGmwm/ZrB2+VV7K0k2Kav9P5oreJKnR0MgiZWjGLIFBcX2gfPYUWaNyelh/6BuprO
onBrxPBtvnh1a80r8DcxlFXW5NBRiEtFMwxtGuwI9FLwPMgN+qcJFnrpgZbYjX789+78TRL1n8+G
f4hoWEOLcFUNFIPUSKN+YfURUUsvyOrVY8Rvk6RnHD5RFvYJvxIDGHU9AURGDzLRQsVI2AgMXnWV
JuIxLeaC5obEYjVzSXXpGv77In8XSdd15cQRE/HvwMe+xlHk4ejlOY2XE0HSAV3XmYPzOPxKseO+
yR+KsEq1U4kNpVsQgh2/CeCUfDsEE6E85ucLo8tt+CTtmq/0LIw2nuv0rjtV/dx4881nUP/Bi/IG
aBtOl5kwmSpo6yJAxc2+qHY4Y62JxDHjia9tFR6L0S6N6rmqEsLztkOggwo6o/kLh40on0WK/b24
a+4vy3Jf3Rmby6vwPpavsJYLeg7mYrh5IhSmDf/73ZGxvmCCQYp/tSkGdSqWYRaIp25NY9N7Zdqq
i5iNCdze6OgRq5WOWzUWVmLjItQuRNRiw5MaIqrK9p30UvcbUV8Gvlv4u0FcD4kbBCe2LRK8I5dQ
7qdmw8A276ApTfAon1hksBMf9GY30ZbBA3He5gXwmxrOye+O1IcW8hdLbvQhaus0BpYwbCWfJvi9
F7/HOGMZIZqZrd2bxxmtZPKgJpXpgv54IK/8cFPq9z451+0mSF1NX14kF85QhBr0IyFGbHBFHjdv
pQfHsN6ROxybH5q/6dMFPQ6D9geH4U2vngWE3/6mxIAE72Fe297Zc6TD7Jjv+VcJy+LGUewbIWR6
kXTEerJAdKf5LYvYEMc6aCpROJFD1q0Zi/fPwpfyNRICXHFY3vY+A+CFENASNlYFWhlW26mjXn+k
WyQEHvonp1in7R59N02i4qMedzg4E1rRwaIbmAM5LEYy2/eXmSLzwO9tosSj4+AEjwjumKMMz0K9
nr2qr7JLjPkyflbYYGlKGAM12rrkNEogEupOcn6LQ3ig2U8ZUbzfOmFI10TA/9wKHUmXIgmEA1wV
z3FrCI1WDgInjPIsJY86EHKgwjMaza3VPGerbiU+pK85Lb9m45d2+xDePov+dPBC1fY/F3FVJhui
7+epwEXQOHQvHPfmXn8OHN1isOZ66JK4jM2txoM6fbXrd5E06gk+IWNDu9YPJaJ3SYS05lN1V7gs
clwfyUvYs61bkjs62heIJ0ZFWEwRN7qXZq08Spz4QLTnTgTnM3Lgc+X3xYMQ0h7tMhT3VvyreRFR
XJKZbHCCdFRtjnKHtkpyGN6jNQKPE6qPKF7qsKi6p8tbsJQf0nCtGMz3LN5VX1gAIEBb1b/8e2H+
8SyC05Zes8ZEgcWH2/FHn2UIdT+ZSZCg/cmvuBIi2Jhs6RLdX7j4wN6bGQY7JBqRuMO0cCFm1S57
OiGsh7eMst9UUdNjB5RvisvCAEji9d8X4zN6aDwiiek+GBzRMHpbTYugBZxJq7px5oBiGAGsEqPj
xs1z5KF9l5lB0DERCSmoYefBCG+OoGD/fZt+6o9jzJGmhEDk5eBg/76yXlYEIfCZLZdTiHODgTLY
wfJo8CSip0U640K+IPmH+fIEAG9tgYEtIz9k9ztUdLrvgDNgZfwdSqFYRufI/jGyCY1vlv++1J9+
0T8vVb2qRUrFM3EVDtMQAaBXMJnwa4CvGliYLUNwelpgsi1wCxfQP3NtttY4dNarxEGrd5Pd/8NC
MoWGT1xr/vNtZ1MyeTTUDIKRfCDdIN8IGGnibemtJnUqg1o/cypSFR1MP2OBTWchV06jAu66BcT6
4baYkwYEmaqGV0C/rkA8wyMcreXZGo7qR9HTZnIqY3Fhjg3DLVn7tsZQfQ4eYNTm0Cea8izbE6r5
Vhn+Q5fx7wu5esgLPSnHSvCFE5JsUAmXejmoDlGS4lKim27Jwm6UXLzaJtz5xc3b8P0H+fvTr6rF
mFO/2uazqZfTZV9BtZOrlew9qPmBrNJowXRcAWjDOfBeMljgqlVSnqPMTTEWQAe48aj+eDHTtA3e
uKjx37/fqi6PlFJUQ4HWGoQbzrNAcqAhKBZTVd9mr6QVaLEGBu74qA7z/m3q/M4+b1zF9Cl/r/jc
kj+u4mr2VahVgj6dq5jkwymSpz0WbhCNzVv/eTlwoqbpHGhzTrcs03gGVlQAweutjeeHmeffl3HV
CU76KBn9POJ45ob+cxWvQgjRtW1yfrGChfIJzMWMVw3FLc13S3i6dQE/dMz+voCrB3PWJ41Za5fp
1wD6ITp1eJnEkl22YXxy2VaMA71FdycFawQW1qgQkgrQvPJcgmuDqdFR2wCd2w1dYmCopj3pZ/79
U/2Wxf7rp7p6emUlbqJZmwoMZ71jtMLpU6YW6rscqA7hpeT9YZ2qHkX6IxA1RocodMnlZU8Zzoc5
3Q/9g5MBdHFa251pD9q+uxB8+5Zw4qnlhwGmS0KA0bglFkZtNrFx5xcng7yEhDhU9T5uDlE6j38R
SghIsQSVhClsjkB34x1C/G6GNVuHH3QQB7cd1mW/ijgGEvN12WscWXfTRC+Yx+Oj3K/g5VfGGrte
IdktmTuz80AxTuNhUFdluE5GVO3LMD2PF7cINqnsmum94O+JiIJSreOsbvhnHJXCfe3T77g9g5em
n/tf9/qq65sIcXIphHi61xHkiqXnP19AQvA1z4G4J3EvXCM7QKOJyNUav8RgVxsLQ3lMPNcg18uz
b1WlP5yypwdUJ0NZldF5XYumh8KP06igVxitWCvy2k7DKdx5MWPM65ja86hNUWqoy288dr+P0N9v
xf9+8FUlmqTtkImRTLN0J5XIj9yhe2vpXeLpwTEI9GurrDALImM+e9kheuNZEJxpyVTPhuLeGtLI
04L0r8u5Kka6OhnKKNTGk6fRNWJ8V1mKtuEQ3U5AoqMPdYuOCi1kTHxzeenJZEcUEhHCAssJtwle
Ur2NP+NPE1ths+6hxqmcZhyMfb4z3v37nZV+GHHxs7HxSmivZVHSrl7aoZ5YlZeG+U762GugdwnF
IsDLtOvUIUZG4UtM6jKkJHhVCK59xoHfAKMx77NUtGfoyUnTmj3RX+KN5ogKDTtBOpZb1enyMnvu
sfAhPeQ1e2Vu76cvgrbUvLUY38PlAlUlH/1tvjQpr3FQEuOhLTFLYHloqEfmxv1kZzrTPLWlGuqB
Fd/3rvqlcgAfLByiogazY419NF8GB30JnaXrF8m6XuKHNbKzdgiW/U54unTLBFBR/WXcoymTZBuJ
HticAXUBMSXFB5TIpeCUNgq72VuULSqZATqqQHQFwn2rz9END6GrYzSYIxuAu4O6cN3tK3QFl6fh
rnMQ2sWLaMPFqmAvQLLYyTMCqxTRJYYX4s9QbikkSrwIJHgF5J63Kx3xBENTtd/G9YG/fcmWAfXe
XRZNBsiW2muXPMikAmD2FLI32Bko7EbSnQpbzZZCR3WCKNdMiIVed4ZdssAfp15Ka0cJbi8yDM7t
ETVwc5/Q1vwgOKeADIbfaWWMCzNyFXmJvAx4cErIuY/lokdZ6KBNMn7TLpPWoeukRdaQAXcGMRTZ
RogWo/uUoPjAoB20fIX3dBaCU/2Qgaj1WyM4pL3b0a0ejcdctQDQfyrjPK8OyNdvPLbT8vbtJSND
GYKpoQENvdqOSU/3KgMywskM5t5Of87vhF12RLc9ZGyD9OU9u03s9FQQo8R+zKq9yFfiFo/6/IKR
nUHErSaa+uN7/8clXW3Q5kxFpqNwSSIhGbP7OntRZaKYaBCNuFmxw89w7dkhPu08nBuczudhfqeN
q1L+ClNA5ujBCZ/CqRuvzZO2hXPmpQeA0FrtttWFo4CTYOg5EFWJgEee69leMB5aJXYSnluphM0x
7/XFhCn3HW1k0sJxy/FO+urWmvHzSk8jzNQUDG3fRG5yVwlg/Tg2mMvLajYVQxKKIWNREcC0963u
8H9AcEyr5vcf/H8/86oM5OGL2io0p6MK9QPkaBCMK31TTRtduayeSW/p75H+WzhU6KbeBTfGgr/T
Ib9dAFAWzksC9KvfsJg/juJxl+XjMCsIZTq0z+qHTuAbowzMXC+kJTeMlHn26OBCPGLX0dAkuUk8
j1izB1feCA/FjuXt5LuzB7qcR8b1a/2xQJptHtO1vi62xLYsIeXszZWybFawbWhJ29G625Ty3CBs
UnhqyFkXaTMumnyBNjk+aAzjbrGUfhAwmqJE3pYynfSJsbrqOAjdGPlDRINFoTc4JemkC74Wkiqk
yehcF6FiMdKaIkim/t+N1/rmp19t5bqUyupML2kxfEDRNIAHPDQPAbrC4LH/Eq0IrdtzuEhvJo19
s1RBHv7ra19t2lUYNGF1YURQoYSdqNEdYgH1YMSLhr0Jd5939OpXwHgdFGRhihBWJ693ZMdFP9mc
u0hm/rTBOyJFE8X9t9+6mB3oQUrGvOkfa1WwQ23n668eNoFS22PQaCETt/1LM352S+H07xXyxwPL
Hz+kMZ3u/nhe+8wT0qjnVmq7GRJ39m8Uv6DN5t5C3itTWbxkMffmbA/FvX+zW/SbCHX9vlBtEBjE
jcX4f1VXtF6TmanHHWVs+MXw01Od2GDeN/lkMrdewo5QUfX7vwreHZxUv/TT5Wncp18o11+Y1BJD
522qA4eYyiqRW+vriKWl+1Ub21sj/2/xXr9/fVnS0GwoEhntV7++11VV6YcNvWWGFoPFkNlY1nf1
fWHhSrQa6FrIeQOIh4hbuV0arJKJu/vvX0z5qaSnGfPfV3E9phrloDb8ilevsvNV+mm4vWMuCbpT
v/R2Hjzn+J+3NZ74YN2KJ81fiaVL1TR6Voqo8qP5QAYkAYGkiWWj4bYaYA/FXEkY7rGQCKjT9Z0G
b8V79P1trLkqY/aH26/Sj62cP7/GVduAxq04BtMPH6z8vTLMVbryDHs2/hGOw0I7QISk20pGh6M5
eFwxfe5gOGz/fTN/PB/RHiephupAY6j19+OvpX7Sdx7j1KBcaAT1WtoDcxnvlwKalUFn8QBmsDpp
uMDmwqfniMfyUX8kRtOGCHzL4fhDw57V5Y+LuSoN8iaQhbDg+crGZVstlcvTDtHcPFmjefnk2VZo
Ps4BtrTYFUyAkszNTbpNNw5KP+7bf17G1SvZdUYV9zKXIb321OJTwhKXMJ2UTd1iy4GnezSIULzR
8/xBEfX31786q8ozUUzFkc+9bIeZzRjGnWoFVWV0VKKZvtWo/rGH9+f3vNrDuosvFReZ375PD52+
kJ2EADgK+N4ORCY3xVllaBMixv/3M3fzc692ryIOhaIs+dwCXUK5YnQnLvjoA1Nm+gkX+jagg5tz
+1A83fjkn8phGTuYRKzx1KS/Wuw7OTeDYZoIceY0e8IZThhcOxUjQBuRzOKo0hm3qW8ZxlrsVrin
b4Zr/9Sm+/MKrt56P2ZqoI79VDcwBpWUtV/eifqHkpM4uNOF7agdRPPYICBSsaF1u5BHXzkZ1Xo2
rCRQWiRFykBqesvL7UQ9lO0hAu/g98lCoMzAxHpr0dd/am+Sb0n86sStpOT5e4WYSexbeVGh8yIX
tthjyOweJPJgjxfZNp/io9faBtQfMTHn6jvB2Q01VzI4cr3JnWaPz646tt55xkFJc+ECqNvqlIjL
2fydhiDYS0lczF5nRzpB8ejEw33yCQg68/l5qBrdSjwZyoPYEAaC6v1OUVaCXtLidgqSCjBUSU4u
OYO6A/dTcrqjkfOk7XGy+O+pW+OjYZ7y70foBzOhKU5nKSY79ODF38v6H/VCIhk16JZ6PPkRAd7R
eVwk5qYObGEqfwi30s+i8jDyR7LDGMweEP4yKVHuwUlZchbNyfek6dgipZiZW+pDpObtsjJZ5VD1
FfNbD5wyvUzX9YWCZmGK9cWScb3A54aYhkXX024izg++8IfKjNbuifdFr3/fP9NhCffGERipv9ef
cT3b0X35HlQbQi0U/9d4OZpYpED4cFx16SXkX02DOmpZbQdmQS1Wc7s7m6Ac8Jxh9RKdGRTKbm7e
5b/Ml1i0b+5YP30hbJHIRFSSRo3fGvo/foA29j1lGHiHiaO/lMeydQVUkB26un0T3fXhixHQplRf
a/OuSpFEoockTMeSdagRF3Fe9J9xsvOVyTtWrmO8kVaDB/jWHjK9Fde3/c+rvFrLmyzW88jgKhWX
hwM1UkyyzuLiCBECNZB/m26cMGGO7q9FpHzWKN8ok35s9/15BVfvrSwVVZpFI6u7087WcDAlAY3q
9jJueFCxjrRLsj/HBRMLbakqjq8vi1Wb0gaQmwXGjQLEe/jhO8r/p+D+87quVn9wEUU6hlyXd8GZ
gZrNAYm/6vb+ui0x53CcAfzBGkyn6BfxkjpewptalWkHv/51dMy1VN0yJAX9quqpMjOfaR3X4E+E
LeULg7+T1GRe7Gc2FkkLQqC/8C/nW5NE9acNSDdxnnFi1AFQXX2wkFdjXyWkRMeJm14sQ7cKwwol
F31kQ/Hn77NkLhJixKS6cxL8nLOlLC9xZWr5fHjpaNF+4iIi21qE6xN3tswPCJwksoQX8bX7QMGi
HdRX/JrbDrA+TGRa9i0UZWV1oYUFa/3dXGHYBJBmGHQ/MJGu1eDr0tmYFy/Wrbia33vD9X0mA0kn
Colvy+j0771DyvQo9XR2O72lpXiS7O4hcCglc2UltauYTBpXGfee7wK1QivlCMHh38v1T1eAzVAz
aNpKELeuG2BtjVxQHgqR93AG2JFy38AcOafp6kx9b5y3k9hshXiTZPH1rc3zp1Lyr4+/qmgvXm4M
okkeXxBOg51ZM8ftxDqwSNzuTk7wHiLru6xvjc9/OtXCCoFlRBKzjFzyqswY5axsMMmInJEIi0Gk
u9CfJStZipt2znB/Xn/JKnDC0q1uZhT91CP467Olv3/0TMr7yJikfBVMBDCS5lzsnsphj7LLRwxB
ZSuBybSaVwIKuelQdgD7INqgkQeUFJUfPf8cY+7CIDLhWXZhDfbrHOsdZaExFYeajGICuy7Lp+FZ
SDiEwFGbG1Wq9MMK/tfXuHpVw75o2rSLxJMHofOLoJj2owUSw1KxmJ0mz7p5El7GZfLaLvG0r2av
uAOBuNFF9RexaNHovXlAEn9wmSDf4I1Cec4TrV6/UKqmz6QoGsQTbVEgEIK+SARigizYeqY6iaMN
+EdYPMkBKVlSCqcdHxOSgoRgFc1c5oU54jTkGpeNzjPJ2FGpX/NYsc3qvoEYNHzKQByCYhFKiBze
WzzCzV3APJuUPpFYSFQ03hKzYJ4tBm07TR6Ex0G+0yTLSA5R8issV6lOhvFCakBlTDhOhdAVc60t
kwPBUEvDgrkcIeeT59K6eCNS5rGXLUTSOmqouxFCqDkvbL2xS9ERV9lgFVA15b2JbSna68Ur9pqU
zMBw2MaXY0cK5TJP3tv4Qza2xPkJ4Mm0XUBMCMIuOG/gPVr1Piq2QvZMdVVsZX/VDJ9ivDENe+av
6n5pak89HX1wMXTrZffCoSu0kTSlwUoeXWinl36uv4RPN1alH/YfuEignYD56JByr15PKSmkYBYm
qF1ZdOs1+fEoJzApQY8BeQY4+V5Y0KAVaGn++5OVH6p5Tj8UTti0UAdeTx91KZDVvFEmOVq7CF6g
fgDfssgOhjNas/OCBSqcrJ9rv4IXRDbFhGjxcEnL9Twq7nU42xdLH+wx3BWjk8Xbi+/gUsh/YyYK
leh07ehpsEi3IiTRZinlCDRu1Fa/20xXu4rOFoqyatI4fqsASVYQmLUQfK8dhQv03NLqvXfTe4jI
sI7KuelwstB2JizyjpnyQNAuU7FatJRUdfxJzxaRr9ntmuo1CAJGjFhcOWvJjjyzhBG5mp0hgSfj
5fIcEBaTzkGfYmMmMjv4lcXkBzPioysw98S5iFpyLb8F4bKj60xLkyeGUXhWb/zIKTqnaDZF28/l
9qDRqhNUuk6PmuDRB39v822pPsEPYG4+tT4/+7eucYnDcbsn9eyJa8EtniLJGVsirh5M5Smh+B4a
zVG0NateaJ7FDDbvOXq9VaToPxQpJiRt7C3i5CG/HnXKQp113aXtTwSmq77NOjP7YGJJmY3YODLX
McYSr6uXQu1ITBHvGshjAN9SxCVzDgt+fTA+c50+r2O+qRppwzr2jC9IjHQWFMmq4FLgWzZeSKCM
RQccCqoFMjAehk9PtoVmsjQXPI0EJj4LW3g9s5DEKKJ4LndtzETq8uFrB6PhJMpvfGpEO/V+GaEG
23wjxzAPVi0acM8KOAoX2HZnS5XFJHNKfy2nJ1me+zff5m9HEpZidOsmYB6DXu41mCsNMrGaeZkE
nVG2Vf+xNN5a+SSbO4kTs3eXm+tw3PmQkUpAMwaZbGEjwyF/97RnuhCKizm6BD4mQFz2powtkoqr
O907qkK3GeEjJXcqK64J4sMXGaxSpRaYfNtXRYCSxYQO95zRuyWLSULIAKEIlj6VFSOx5Budlgqh
08lCtPtdsoItwibqdYFVTfgISbHgQOs7aGJ0mNLxHIChIDVD/jVpH0Yk+MOL7D/H/Qbpu6XJVjDY
hBlN3frlSBKDarV0m5VHmtFCuerKXYh6he0ieBtPv+v4IX3Ju3GulM+lAoNEJnCKTUGCr8i/w2fc
u2gTt/c2vGkgg9FtM5gMHNGfc5ycrf1XIuwMilOn7be5soy6YN1Hh1nxFHgb09saA6GmzCit2ZEJ
zANS8HtNectrhjGSXWcnBdZUuMTCokpoTe7q2a+uuUMWP96rwMGPM+qQlSLZcLYDm7F5qWENURgB
L2RyoutDJHKd7erfS/D34c3vp8UkUVcEfaHqV130TFNiwTdqnha7X9TVuYWDi5dvirXkZUnvdLAh
D9PkqFVvNC+kqWb5a+WcPlo3dYRiHD++7zteVudkXkonPXjwK+dyBgoVLqYZDlCGff4O+JNlCskl
4DHyVu89EAKP0jJy24eOffvGjfi2C15dzVWhWHpSo86iUTr1OAFI9NqiaLJn6RI9AEaxtSDNNY4I
VrRjgv/vj5Z+Dwm+3QmmlJMZln3kGpCRmWUueKksTdrw/ICtLtnjMyNc2JI/zOdJXjq2NEsMrEOU
dWgIEU+APvPRNjFIJgQOAnewvSjv01/4Edxx9oUYMxSjBI3R+piwMRHT4VxWglXfYfWLeMsue7We
B1CaVDpZyrSYDb/6trZj+VlsyJfznxpjm2GxEXNHJlLr8hr572OyZb6mmZZHAG94r6X2DGzae36n
hLsBHJ28LsGMa48eT01bLy/xm68c5XyqJXaR7sbdgV1dBoknoBpLgLPlJZjTN6PZNqYA6kJeCM22
XUiUQEHikHhq94M4ZyEq+V9lUWpugEdep0vRvIsk+fnQADPlLICZxZ0nSQp8bZe2IH4/CX8dNWn+
aU7WCyx90qJ58zcNsXG+07gmA7XWbvyNPr52A0I0Kx+JOmOwofG6FwfV2+OZBEFHqt2nDOsp2ElN
vywTTMugrdPyLs/zfexDocgPRW2/qTF+c/O95A+bmpQ0uZnXMXoXmekn855pPfwlEIZWgAlvW+b9
rZuWiN4LuFofIhkhsN4uuIGJceuGXyWSF62kv9mxZaf3KAZUStjVMMP7li7yznzLyuepoWSWb512
EhbruFikVtE6WOUaWJyXpRAuYqd7h77A01A6GbLPef1AC2o+BaFI9EedYHTxjwgUeCfRJTmOAoA9
i1YE4MnhqEm2mVlKYVfpLg7c8FM41/uexGTfJm3Ows1n9nZri3YrPeeuupAI1YrXw2UxPHX6GnW/
I3ygcbHSV+TkyZyKt0D9t5itAm9rCkt8SziBB2t2T8j074CB9jRzJ/5XN29fqgOJGfjZJj06BbPb
zyaHCuIiZttWZCLZHDZtZ1Hqu/9+H7+PPqal4I/X8WopmGW9WMoNr+MESqAsfeke2mUJuWFkzuPe
mrR8H7qKdH4I0KWENE2BhfjvI+qsb7TGVAuZrkCY3JcormSQkCrJ1g+XYVMbq7g5xQQpmA+9cEc6
acXGJDKlRn5p1YUN26srVlDKJMAlgV15B9nILak8dmR5CLO3C2mm3n/MQrl7q7Vo/FBtwFo1RJMv
wf9ed6CrLBjMJBVk7lVnC8JryTrJTACCuIAwJhgwG/3qij1+DoVFvPGPcr1OmzXeWgKHjO6h0JwC
s3D67FEgAbVMdwp46Vg9Ys9V62M3vMUqdtp5FruRthrNV8o6HdhbhJl5WNf5ehAdeDOQ1CQHGBuw
R4I/TxBHui5YjWR9dadL4dQx5QMi1PXYppAU1ympYdUvP3UCn0DxRfHZ4JourKFcM+5QCZ7AZB9s
g+i51zO3mCydyjasjzmdMZ2Zo7xOaKOLe97WyW5Ks2oMbzyE3+tebqjGvqyQ34Q/4vps1Ai51oR+
pLAxB3dR4JYeO5/MOWlcaG+zd6j2dc3J9E6ltmqeZMr9CL4tJI9g459+n+ECoQOTuTaVQ44jmz4q
6q7SxoqI6wgTiFtayju91WgE7UnCBN7gtYat/9kg54N/LN7hzSNLG8jf1HOPlvVxQPGQ6QvpmOXL
SQ/j0xC1jMPEJPLR8KDbyjhX16f6UbVmvdUPN1+W3yCGq60Sry3CD+Q8gPOvW2hd0lQ8151yuoST
Nqt+qYjA3kwoaBbf14LZdL9gXtUGtkL1PccpB21IPtbvnCfLFwLmc/1QPBQ951vdVjGvb0r1DNh5
ii1odziqz0mCkg+99Qpxs8DTUrFa3lpivjtM+XUJqAKIpdMI/KbGUrtMES9yqqAEjukwzdZy8qrj
AAp37K6F9gT3kTXbigCXBhE89adscPRxmSWvEoz1BUcxZALVoQQtj00H8DJH5Rav6fzfS+H3AdN0
naopS3R3TP2byEJUaprWjJ+4TsFqV6EIkWKmPHiMogN1hW49hzEQMjlrHP+OyfCr0N71w5oatooP
uMlElG2TzeqBaKrR8ubZgjxd/I+L4nB7hqx9OyuKTJZoRU1r92R/uCpm5U6sqnBMpdOsgLI4bwgz
cFWH1SPIV130mIEFAv41kw9Ks/OyLb0jRb6fvTNNj86ycW6N8+wpc2NLugc2RUwVNZbXJM4Ynw3j
ka9J1sXI+ZusIAKCsvUk3NQco54rrUUqjA56YHGJ7kbJaYHM9sehvhPEzLoIz55C2fgeRB+JcR6V
JxP5bcXhT0E9SB5Kef/YKAABHE+40WExf6hqqa1VnQ6/KTEwvbojxmxItWwWS6dcX7E9UNfTIjSO
aFmTCexCMnBjp4rhSI0dEFujo6gnngOnpXLvMy1c6vbgtJnboaZ5H3hvDDuBK6a6nJZMK5w5rfym
Qya2KKVQv8kbWWFkE76MtAfGEYJxt2zy7WVGUwZeFYk3Lo6PYJofFDBhqTx5uajhvHnaTG2uwyRx
wopxRC5mhfr5MpketkCxaK94yltpDlZ+caUgmVLJfdUV6iUv/EKG14gsKVfv6M11IUjcUFq09FVG
hm8qtsCgO2YoXE3VXAQNNdDUW1L2enDXpzckLOoPhxokeGRuwcaVOdtMf/7HQHCWe3KWe9xwwdgr
yjMWwIlBUjAUB0JC1k+GggaptcBoBeClJjyb8kNRg7YwjjmIuHiTFXDnhcpKXL20tG5Hn+NFm3sf
waPQTGjS8Nd/MXZmu21j2xb9IgJsRfKVnVpbttz7hUjihH3f8+vvYM5D2bIQXeCgcFBBRRKbvdde
a84xW94kye5vmbKThth7afAgQa9NaSAWwDsgUROwoOgSR9pDX5zi6mnon+fxdXUtOuTvdPNsMf7y
Y88GCv1YyU0mx/87PBrikW1qUndas8kS1gktt1oy8HDMa6AP4nxL9E6GBC91cnmt+pb2WxrcVeV2
YCqgkHL31Du1va35ETp01BsFnQtH4XTdXVnV/vaMvn3vJa1voQICiVremk83SZPSOp7qlJu007xK
8Zp5B4SExW16n35w6dFgYNlCIarfycragFHS6HfhA/yY56pxxfQkwH0TYFKWjWtkP7vqIDcU4qVL
wIzBQ1rngE8Sjjmwe26q5smMPAg+UBaBG1UcpG4HepQMfsT5wFRkTlxJc5a+QD7c99qLD2Y8iUt2
4XVOr8E46PnJB1ncx88JanWFsI+YLS4PKQj+vdx/7+izgCJGkUlYAeuu/p2mfLowWVyXdSFXS+WL
nu5Qdg+Fsg6AdksqWdD5vQE/hQOT5qb6EQIfXVVirbBf6+Zrqr0prWmH5p3GY57irjGcoXgVHPNK
x9Vcyu/zu2eQ8bu8YXzZ8zVNyNVm6oJheeomV1MRbWwzOpE2o4YsTyBdoW4oXtvguQ32VfEzNXdp
dqjkGxkwNM2mbaseZJPLKwvY4gCOIK9M1ih9FFo60i0e9ZJ4AEznHm5CkeMJEq+Szs1+lSF9M1Y3
TQVffE9cGsBo8EsHhHEk6M1oJlB9tMxILaLdgWet5fIkQISr6FQhnjGqQwH+xyHYJyCgyCklV2ru
OFbMbq9wxoyscf6xqlQvjP+gaGOkFN9k4q0PbvixHBlMKzMrGFrejS+8ieFtm+yZSl3ZMC41ZXgl
JBQNIn5tyqyvr4bUx408KfJycUH3kMzik12+BuvdhvuxJ7NrB78SA2Fb3Y3hNhLWRXYQCrv+XQBG
yHfThit75aG8tKR+/kpnq4wQdkHTp9LylVKZ/EY2JhTk1OYw2heTCo6xZQr0sjqI8P1cWtwATVhS
o5o9bafHLjfs319J+Ta4WN4THUyYzPKhGX8d75/eEyPDWDgmiXoi/q9Ez9D+DIYfanEH7/9ZP8JE
ukkdnCEWGEzKBkM7yPq2IZitfsbzXS2zbsO3DInWJdlOa/MuuYZPUS9cNET+wEGWTAxmEGdLnJ7E
6RznoXIqBW/pmetrXX4Wmh2GCoegvmWlmn+SZXMPpst86nhC3WjD5owpINzSQwfj9Jgau0gHTQ8m
xovnZ8RfOUjfdcdpk+Gi1noSG7T+QyTwuy49WJnX9ELfxXm84cB1mNYbhqx948wHqyIp5J5G7WKe
pFlvZ+ltdb8AC9gSwc+wgAZeePPvu3tpD2dIjSxEMkS6cedyemkIgiRbpcuBPDRgj5PdyC6Q7LN0
TSfO8Iiey1aa5Qu1penv0ux1mUM+MSxS2nTFGloWIjjq3dLtxu1M+z8DsD1sk8qDqxLMdvIjY2Ow
Nck2tTXmgz59RN1lRWstgrKj6K++lQAPacV0PQMnZStIEZ1TNO6boXebFalJZDJeefO15Yk4W1YN
XuxFTEbFiEDh65vvl6Y25FqinHDvWB3H948q2xHfKrvSz5z4EfWdFGtTeBm67ag/gIDKp42i/uYM
pm1U9N5qtNcwahHxumQVkXn3W4WhQubupDPxX01uGNPbu/VdbDD6dqAkEPVfqwNIUJ9qcKevdgXB
w46M4ZCpaeApkrgJwCaZ5Ttn33/f4ksVAHobXUE0pyyZNmfLXNmaZamIscLkcXBnJBDK6r2m56+u
7uKZWbJH/IAKLY2FTt/RmJz37ZIegKP0GCfHuuBtfoBWKMd7Dt6N7lb9g/lkHFevMhbr2aY9gLm6
HZ781+qtecCTSuxAYnKguE01yRoZG4cqmSCgx1+AbibdXUXDnygYGpAv4k/MBgsf3K4PVYPymYFK
ts2IEYxL/uW/r8R3ZcGyiX66EmerayU1g5zLXIlpVxDQcWhcnY/MiZGxZOAoKOeNAydie3TpMycQ
sRkzBkiAA5hf3BvLYALOSPLKJv9dKnP2tc7Wr0CCWTGt+FrYp+793bzlFAcX2XQRm1pI5egOIcpK
1/iVhSs1/OpCgcGCw3l3xZFXVc57WgYGjLRO+OwwID7lMGj7AmybSXibG1Zv8moZPnKBCA3h3MOs
Ubrx2x33m8g2AV6x/p5rM9OCn0ZE3uq9Gn/EwQE3YZ3d9/LPKiUZOnpr69btuxF8IlpG4Li6I0jr
oDdsVdjhh09EEh7XRnYzkwlRuN2fpNlXEETcqf8zRUetfNLGzqnEn0qwIT1qGok25j75+zK6wvC5
1KowFNMA1mmYaDbPi2VhDINej4PlVfGlN2lpQnXuAjNhEw5cw98wPowmT300YporTNdYntxKJ1+Z
A39hgRIpAdj7ZJbQ2J37zdXJzfKEflu4Pn3BM3Vj7+vRqvb9pWglgYKFVR02i3JucJKP3I3vDd1S
T/9+a5a18F8fqX9dK1Ns/fUcCMvAJthg/XP/2kmvtom+k3OWt+DTTzuTJ05j00Zaxi6eSCABLGlx
Ydz3yCFQ9GzT9LF+CD3iVt/JBSYz1ss8M8ZIiEcUrjmT1XpyRQUQ9w1bUhWQVWxJ7W2mOqNPrE6D
8I4qFAOiq/zIAR5uZxzC5A91sVM/LO0x7B4cZzzQA5LyUuuHOCbeF0N+jNSJhF46Ib0yWMU1dPp3
nRq/mr2evqciq4p2/v6ZfsaAR1hu6A5ZCHxAyXrsfifrYUmqdSesFsdrGjX5QuuIB5xmK1Nmxufn
T3neCr1oJoZ8qtl4ndLAJEnY3XrR95AT9ogIRVHXiWDNvjscgJmEMBkCR7GYinAomJ4xev8/DJSX
VqLP3+rs0VaGWm8k36ShtUmeDXZjXdlOx85ZefIGmPY1dNF3pd5y5T9dhbPnumx0WWkzrjyGTYQN
FgRN2Wp+LFph3/E3SrJBZoWTe3ZT6kTr2vnz8p3/9Plnz3uR1/kkhLxXDDc3DS1oZsDSO51kl6Jg
4Z+Ltv/j36/yxZ1GXcQlK8lExHZOTDGqIsvUiDvfe/Ifsgnc0NZfaFItYA6UQ3aU25C5TZTZVw42
F2v0z5+83P3Pp4iomWUl0+W/zdVl4aKukOoHf3hUix8MhBE/37YUJah02YVhhJMsA8k2esllFRoC
7daVo5qeqt8E8p0+bGAQdtt62PnVQyHjiSra24Qga4oMqEVESSGY65/Rf6zkTREdIwT419bii3WV
thAlZJSemnbegc17VOarSmOKjoKs/AW7cQCnh3lLw2tr+btqx9iFXwTiHwKWvCXqOsRehbwI0FTL
TOddbd+ScWcqxxhk/2PlmPj8o7v6mbR6RDjEgrq+6EXU2ofZLq3cxYUJz/sujtfybXho/jD8AMeA
ephQoKeKXKiXiZP7AtevAJTEnGAAHUhElJRWKFy5oxf3yk8/Xz+z9MyqFvVdoy53dEGsE1TUozPB
itAgJzR0t+tvCqO2OnM37micuMiD3gDRNfmmISmhtQJoBXGwjdRtbAuig6/Eb/aSenflkb9U6rOs
Lj47DXjT+QGnSuO0qpJF63Cs8WFT21TbHD842ndHRERZb5eRK4y8K8Wmsowyz/fNzx989n5LySgA
guMon7Bx+u7ymayx0bGHp9mShKYw1Ym6dUU8uVzeLDd4Gfvdl38MazGJp+syPxQZPhb4M7YC8e1N
JFXDCIwr6dffARuLnA+9Mk8wAvlvkwTBHxIlKEWV8nMEKWXFAL3MA15OY9im1OMx6khqP6D9BLIN
9iJYjz/IzOZMen0buPBYkWppMtSANqsyZD0rhusxkfoaYNpJfJ/snCyDhmhHa4WSHr8E3HBmkARv
xZbAQIvwVX8zIuN3Fqo/97DvHY2GfrHRChsEFmN5IJfXVu6LFwzxqGYuKlKk3menx0yudSHI1WVc
qSvkF26IywWIO5AGSDPVGt5IMSFJkXhTxUfga3WOhGcyEZZwdgsC6HTlAKEsW9XXR00FKIElSmHs
sTLO8XIiV2y1SnT1JKeOJB9W03Zu14qxhVItBAdGiMs9zYt7vdiK8n7OXrmtkrbuVMQtuBnKxxGS
61pFElH/ng2XsLhZfB0Yt7McoVSekMYO3hj9mduPUvEC7xo782+V848foJ2tJbHWG2pWr1T2whIm
NRIPmur0tipYUUW0roFTVAPHD/ijOIfMeC+Wu6DatSOXUz79e8W4+ASaKIRVk5klb/BZYTC1UaHL
g6GeRpOjrAsBw1jtmxUHD1pwqrCR+82EboTuBIfYRVQZdESyQIdBubounCT2uuZlKDfqzzp1J3XD
O3Nt7/k7+v1+wf77jmeLS+IHEDYLc5lVBvk6Lo8w2MVsJ4Gawe0XYaHU3aR/UOKdIBFgb6n5WnUL
EDFRu0NBK8Pogs1tvCp2IdsRks5YtjXjUKKMGhlfkct4Zbu4UG7xjOoaolaZKd23oxXjbT9JBb6x
sOlQtu6U1M63jCPsYDcwHWxtxA26vdhPfbRbJITHV96Sy/fVYECoSGhPtL9//qkEKYpZyH0ZU+dq
sunhKwdlJPU5tNJ2G+IQ3A7moVsIoW3/0WNX4f6HnAds+W4pQLA9I7ae4N2oMGV+xwN4vcoqSw9m
/L+fP/Xi2/zf9/zbkP30Pbtg0pTRFNS/g4nilAxPaLXk/M/kYlZUsKnj3SBlqHtFDY0hKSftQnNI
pyFs7lE1OBUyfUxqezjxwI4/NTwo4RGNWzodRcmJbydwkpwXYfTnN0Zsp3DMAJL5zcsym4qP2vbf
P+dCX5Mb/+nnnEl+fKPPmzzj56C6DJzRK1ZWy17nCq6W7zqvoX1k45SKf197Sa5+svy15iyVQirl
NtB4SQYXYQvnRG9i6AsZWr9ZdtnugUbCNY0TKJJLy7GBvImUZvm7nEWMhDDrx1A7QX8diC86Rihf
wf9Uzw2SwdaVZEdlp5W2uUNaDtqNuNkkszXzKCZ2Wu0y+bXTHurkOITMj/sbUdjEOCwYqwibVb8d
RUQ7g4z42I5nW4HVxaQ0d1Qmr6Gz2i5z5Tbd5Mkmn7cmx1ykhYjIIUAroEcDZ+jeVv6mLeDhTEgq
IEyB3gB1hfvBYHQJUtltwp3CMZvwxO3ceSmwZ9tH6+IzwXwNhBOSYfURoyp7HdF6HJjU9aTZjGyC
6G7kcJg+S++GDqDZHn5FMyK/11lwB/5+ELyBle3z8KN+L22k4X3iEvCkFhuE5bR1+v6gp5tg2Cll
YI0+j3eyZQpIKNb8B+3+XeLAZ0VuULhqtxc3q8BCVB5vafiLM60hq4FdVM0CuUIcaKKtAYAwP5DC
ZOBLgFYPwBrrqUhnicAV3pbhpZQOQ74T9lIIRPyJ0nTsNkXyCimXuKpG9whIJIxFNB8Fhs6AdJm+
p2RSrx6TlKVq3I0u/ah9lW/+/c5cOKEv78x/T9DZ8t4QXjSt6khjCZBUtxLuhM4GIT3hQDwq3qLW
ZVR+qrUFFHHTbuLnTnONdrequGTFfrFw5tf3nO8F7dcvdVb2mMSKlnPGY831juSdMR8rhEN3jQ3Y
WW+t5hTaoYEMAoyMI0+7SGVsd6Pntwzy5UfY6chGWlvTHGFJfZaY2dcjd/Mh8KRrcV4XlN7/M4mv
4MVTE50XkQZM4kpJkRxBdkR/IiGOdQWeoNKDdsSlY1rLPKo39spqMSFfW3kubTWY1CnGGCwCAz/3
fre1GIeZUasnvbhpw9Lux72i/VLN1NEnDzQ4zgvaobsF81HmW0HeVhPhLSOmF1gXfbETE4+cN8X2
c4bkDxSOxG9ydOrurn7T5Uk6KyT4psZygiXg+FtHYGCzrotIXgqJKsVn5taZ18EYR19MkMjshYTG
22pHi9yRP+RhrxPSYcfpCxJZJgh7sncybEgN7uVWfcBXe+UU9R2TInEnDaqwlaqKCrygr2t4hWGZ
ozfSQII5If06yvgwqwvCX5AtPB9RsI3Tm5mT/+S9HUKM1UAAn4qQZ+stW/FOWNdfBEIHvl00jbsq
o7+i+mcoelYhyqUuzAiiaaD5O2Oys3gbqh9mSupvcct5XI03YQG37l3VmJCQZCHqSMx5/m8E/0am
lVyCXqse1faUxqU9jvt8fMCZwPEFeKiTB/uh/dnHpHThwdnkwz56HlxoXgwFJnRMOUnT1ohVAHib
BOI2wkD7mulOm/V2vNWrTUK6+KiTGfhuUPQtU2Oz9Ygbz/SnWHBLOA/RlsxcohFpqegbrTnQipfy
P6ZOJLt0EKajwX/d1U4cqLaPJBe4I3fZZR42ZQD3BJJiA3fO6QIq9tDu+uIPiH6t/9H5N6volMVP
aPy9TtjF0jpE/VFUW4UCnmCXPnN0AXEpyVbZggSE9KQtqbugrp/DQrB7NGIYibr8R18RDwxgaVqj
9uu84lGHd90wUV6TZFlYqUtOwxR57bChhakwZVrSSIBbxcKp4sRsPNc4q725phmz7khRtiJ/X49k
R9o0H1aoiK81ci8cCr8+E2dLttbpfa+LWJE6lVDZ2anR12Lz6AmW9wLCbYl4JPQWmZDrc1iEnbbK
brrhD3o03YeH6JEO8e9NZPW9jqTUZRtZhhnIas2z9dpv/BKWAHbTmLPTLKO+J3vHJBwCvXVpHg0/
sMPoNHuR+lZgSpxupeiJB860mtuVvZwVhMnmbGiGAzSQ50H+rd2k6Z8k+DEpxK4/lAAvY6cbFvyU
mp0yYSv87sfj1FlS7Qm9s0KpnHstEz9ClG+rYKfGznxbbMfb/kZwtLcRQSE4WH1AqHwT1fve33zI
2o5oYI3lBod8sDHi+39fE+17abaU/woLyeLl/eawU4dVkUlxtMxP4pCXLTP247Al3BkNL92F+EUh
TmhV7VsdAP82z49CHeMegeEwN27RHDLhjumTaqfyLfYMpdnP7d7gZ3X+Tl8Iivl+OV8QbThXvwoo
ouK9OuwH48ckPXdJT1lOAuvkCQ25XUNH0Nuj7BVOJDjDpkRUbgfyfWXcXx0wfu+Bff3VZ631OVTH
eAx5NhuXjopIZ9sV+JVAQzDM6OzJljI+YaBe61dhGN/3l68ffbZUFkWZjXmeLfKzaJ6h0+3x3FFo
kf0Q0H+z1fVcI/NOh3WQfKAEdpndqBaARFYLqrmEyG1FoP2paq5cbhrlx9XszwuNeL4iO8uS/W7K
3/TJhNeNaib6i2UfrgNmMFrxk1NJjOvBUVCuaB+59PDvB/GC2Pjrh56dTYykH7pQ50OrbF1r9ig5
kwbNWXgRSUmaqjssiaNww4PmsSVDrn2Pob/49SahN5jCbMZNOzCxLZ6b8bb9QzYVc5Jp489WJFo0
V2tGtTa81Fi9coq+cKj6+sWVrxty1hGu3s7B8iwBFchJjf4IyddcNH8RsQosKG5NhX2tELjgG+Nz
TY0hNXOy1Tf/tED8lCALKqvZdnagycAgs0euWHFQ0c8KFlalFFoHNoDK0kUUzQe5RLWD1jZFQFq6
RfjRkuA+kFbjJhzeh+fV2NhtqDtRd0xF2u0k9Cx8zOPQvC96Xg3t6UDOEFB9jBJ40qBFlMc2vFnm
18ifKjxU9tRs4CEbodOACTGsBg3FtPPTG5yvBbvMeOj9P0NBo2pXcF/Mt6HcdZjLacsjqGj/qDHG
FodDEV5tvYVTDF0VCUnfb+e38S5C/FPveEmqzqs4xTAHM38bK8BFxnPLC3z69zN5+UX4dInPtrBe
M6aoalcLsiMg7wc8TOiEoYcK4VfuinsYn+/lcKXb8R1tSKoCxkeYQvhq8JSfPU9yNLXdkGh8KD0X
ktgfpuyhX20ZqYQbVmgfOQYqojuTEoWNn7JzMKjprtGltGUz/FoHf/0ay8bxqemi9Elotr0snUa0
q+gS9c2MqG2e73yqIk11V5OVf4A5HN4p1zaq/CcnSCl/Itw0qd4ngJXE7yRd6jT6gdhmg6xiUfiQ
CKWubSPa6zRcqA6d9HcveUNgkVBft0dT2otIYZ5ARzbDH/OtSl/LYENCd+CVN+3v6FjW73CdtGAT
d0daNQPAtq5D93ftHiyLzbcfD9dxYeUaTAPOKoWuXPndAsHjnfbXy94/tCzC/1tS4nVz7dBxcRdW
//s86azdO4VBEZJXJZ0marUaNIQjSdb/BiTm7RA+V8O9LJwa7Nb1Q4darBpKWzUOUXEaVqSijdak
OSZsm+htmOGAa0cZI7pw3zhx/SuWb0LgReo9piajfZhXdgb/C+uD8TySTc00bAW1jEkMNyubT4mB
F7LwNM6oP9tpXZQOlAYkwLedsL8mONWWZ/nbdVZAEDGL0rjQZ7MNXYnl2IxIeqTrrtevMjiH2sk1
d1ZAXlodLYkHXNjZTf2i3GBKal1j8qgaMBgkuATxb48CXRx1bXJg7B8mgjZbdAkcDN80TgbaftnI
/xRebutvvsQ/GATSXknyTQSGIT8lP6vuQ6ZPw1usMKO7TYR99ZMNw+we/72UXFBaISXE/Esk0CIq
PD8AJ224ioxqBHXS7lQal9lbuWVrdTDETz/bfCN2NwNdA0Rfv9Rt1LsQfNdP2NAxvAlWwZiidJfw
cH+ft1c2sAu9Fc7kjG0VkV1kJZ23gdXSjDhP1sopJUWOlzut7pUY8HawwX8LxRyR7W8GI7QHo1dB
82a6qX1K8XzbbqC8WN2WBDTnaqEkXXg2Pn+t865vHMuhUSuNwkFcOE4/uvW457ldVxCSkl/C1SyM
q593frCmRZGqY4to9ld0G23GcsNcTbuVaG/1rUd8bWNfe/7/SurPnv8vv3FZhz4tsmqiCekqGhCb
5rc+vy1bKwhu/xTFH2B4ATtr+0rcUB/90Pj5zUZW7sN+3SGtAh31mL0LrnQLHK3BEj5OAA0X+87H
aCLO5IDqd/RL5ndBohG4lqr9WH9gwhyxgtPctv/9eF/aKZHLiQooGWOlcL76+kOasp3zCGfBUtVu
unXBScpRH2H3L0qFhZ/G9OIau+Zv0+r86hnSsmzgo0O1erY9+1pWGdGwCISRUQen3hkqm17nrYwZ
OdxSy5M1RrpaX96KzqpxEHDmb0Lr9UzNcpgM1Nvh9PrvC/E9SwIgEmpl4JQ6bTbYMF8vhCEOo08O
mryAiU3Vlbye/F+8lRMDa68udwNrUbaPM+R9nbUcCq3btwFvAdnOi7CSE0eJhcdSkjVmg57IS5I4
w2ejvb1WP1587ekj0a1B94J39+wgkvmmEtc5ao1YWfZzyd/FqxWV4p0g3pHk5Cm5xYZguOK46wmn
r7wJiMzrSJjqc6EcxOa+RvlmekjJOfRe2YC/w4HgQoB9QYCJPpXz6dmXqxSJ5l/RS4zgJ5ei31mh
bduVIBXjdawdo8KW/T9m8DaozsRWJ6I+9iTi3MW1yWMg0dO36RfKTgtw2dFUBxQkFaXPbiGqaw7V
KZRVdLUAqzacrwudkI+75JpT4ELX9euvOHtAJX2IW2kYWPRXmw5J8AFVCA5Ct4NE1qBsxlW+AIwF
GJxOXpdXXsoLDq2vH3/2UpamOmemzkVcqhjjR+T6d1H2s46PU39DAiUnSWQ2qC1mDNEZiAPejIUG
KlrTz5Cdv2dsu1/lG7IXwptSsKjU0t+ptlxOBZv06r64xlO6YEBZiTIFt7qEVxm0aL6+PSLukygv
oIIsAjytvzWGe7E9kmumcIDhYVz76Q8hdXq38oaNtI2r98x8G98k8wRyJ5521xZoZalyvy4xJIhS
oCxGbGQY58+hknaSHEbtoklrt2wJPWyFZp06pHmWhqeK3tA9BoybigQrOSF27gRnQjmE0lsKLiGD
XUxqNI23HEUQ15e+HPYo9S7q/qjFy6BhLWJoJZpXtnT9e/1KzIaiSDhnJI0svbPrCKYiHLKBwzQu
GfL14GZop1D5w4g5ELn1XtAC8tgpvCQEj6YkeddOJbhyvBXNW8BnqvEgvSbJVhRhBT1IHv/XJLdr
g2X+GIpW/SJgwqwsxq3iAwtDLO0Mk7C77PeYhYBEbENBQAQOyriV6JgBlgVQkNXbCKpJokLkN3/o
83bqaEvaADZlp3pIE8747vDCNpFMCXpUZ1Qsv6TPRorJ0Zc3KoiJlRtde+Iu3WAguohWcMooAO3O
KtBeSKZ2mlbiqS3uzep1VGl5mJ6R3OUPVbgTSw/vRo5FdemC2I3jK4Av6EqsQSdb5UjrWXwK8M/g
M10sfgsee8puGpGCG6nXcsSVf8ysNVd2meU8cPZYwosApiuJNDS/oX+LOVvk2gnwzplSNqXBiHuC
cTaVGR2tRUhAn5tUWkY93fCYzodmObXsaf7XHspRRnbQNOo30dhCct6Nwi09N6cL36422pbt7vsX
XXibIoQ09I78+acCB75bl4SjvmSgVas9qTWcoKHJvM/SesQdfr0tckEIspL+br+Q5I3v7qw+yLWa
h2w5s5fCTVtvRmMrGU9Z+Rw2riL9llOXrbnFSqYRs5685cljqR7RRYtkXY3eGD6WpGg4SbupKJTM
cWNLErC0jY8WETMxzJIr9/LSJeJEAAaEUz/noOXPP12iMG7arq6EhSFXOtlL7VXDexkAN0i6Z7Xy
5go1MoGGDjqM6cQAsVWOnBemj+4XCm9lx/tUHZKDz0tWW4R971rwLlf34+U+nd/Hz19yWSc/fcmR
Dm6OMA82zHRMpDe//hXaxmrAEViLxAjxXqebWcYFlQI7c1qRKY+jax5h9qtprytwNU7YrvsTlC8S
LCrzqWKexvwWzhyTsr+QtC38k95wzWE7MiNwAJYl18rUiw8HK+MyPjNBlpxzNRZtQiH2k3hidsQM
VPhFkCdBFnFmD/Omo/NV2Vx0NxnfQmfQ7qaY8eTEyrTJGSTthpUrxB+Bx1Qo2+PJSNRNqN5XH5wN
XsRr9IXvuOwlwfHTdz0rHqo6qEe8fSSreNWPFP2qFiFO2JurG8N/jpuXanxc8SRPEZwBDT2i1J7k
1h5tNaV0c7RsXQ2Y7k1yTfBjETZMX7ufcI/DkKi4upzZmEqwVBg6c9RbNT2iPciRU77pMy8GkmeJ
Nmwfu7TqWviKmyG6QsS94OVdtnkkISozTcq8syd/bGbFEOpRPOVArwiU9/oHo4O5dCT5F+gxW/5o
NTQ2Qg95I4toMTxokotTV8ILCB7D1QsX88lKdxvhIwi2DbuGtsboAJ8t9J3cmJHyMZztbusauKY7
jA8m9ZfRrttib7RuttgWOe3He7W617P14tqCl9VyzhRxOUp2AchhE2Q3bJtqZvWrjSm/NAWDxBEW
/I+mdpHeOUIOp+xuULZd/EofsgmPQe8NK6f9jVNAeRLxvEzmvpgdIbaml5EMJISbAA/gnf3qwM3t
ri266oXd/8t1PXtZV0UZdLXAdW3cJN0pApu4JR0aXJt/Q8k9mYcFQz7GNnX9i9ytRRQ3bQZYOkQt
WArALDt8WLIIgbwoFtnQPrFFT0UG57QkvFDxhK3/1FQ2TZtV52Fxtf+9JMqXtjcOT8t4e7WAg8+q
/2buNGM0QSXnPMv8D1n3og9APjPvFk2PIv34y0HIQP+sSTOtMk/d/D/m2kuZdL7qff4e56+g2KV6
2ncU0BOzqJQymsMtRETAnhTTDrwyZb6JnzPSKWT0wKjst4Bs/30x/p7Dvn0JmoOLmVcDWnBWoQyR
RkxEmtOI9SYC7CH9cCmQIOC4jdfReoVuA8lYA14NUJ9ydV61XOvzjwcCo7LU0CLiqP115SdDKw2C
gYdJXdLaJ7frfg3ZToXVX7iZ/Dab697YCPEJSytAOa/CP9NaoJLTXW28DsKuVm56jUrj19Csy6er
K/qFRwVunkqwGeANXKFnV6fO5LwYCpJKMuFgZOt0usOYVmwSOiBratYQVXv6W3gYHymzGRGNDQ+2
rt0DQElgcsyaaAXEsxU4GzG8uEbyKJEKdjUF/UJzafXla54NHDWIEJ0pETSyHMUkGPz7RYawGCuz
yO0+WCSulBWXFtcvn3h239JJa6XZJJtIRqhOukJS2eqtaNEUAWQYOYIn3hfPZD22j9E+c6P78KF8
Ge/1+xAynrC8Yz+Fn3NrS0At0rtG2SfzLtWomZbYtGpk+pPdZFxQ0FKDepuQU4iDgFDH1s4KSuS7
uHT0xjYr19yPj9JG9eGdkhFC2mn/IYynwd8U7URtD8KosfzanecbtP8kopejo41OPG2qZl2nd5J2
m4abWt5P8ZGVWIv3DAkM/Z66Gg6EpSqBF+XqIcZqEXO/c1WyoDAUyibUD+lgr5ornQn9wgO3gCtZ
nJAzrb4dUSVdmYMugspGCz74wd+vPMRgGhrH/KXuxlfhUN/k77yIFpGcKAu28jp/pIZocxvRajNZ
TeGQb1QvGEfWs8riDLFC97Q8DgzbbNGRgZmNt7IXcVCiREFBDyH0qXkbSDVZOQVSF9h6LQxyuzEt
81RVNBQqEFaG1z7Jm4YUmUfNHmBXJWt8ly9XVqMLlBAc+f/9/vPMqyZPGi1vMn5/vBlAq60Y28vd
k9A/+NEW7DJZPlY/PKTDXuNMPB4TbZ91syVPN1W5jpFZC5bUuQp0Wqa4EFT4W0CHz67uW3HsZdgN
Da8RNuWm0O5WqoOeqc/avVg9Dcvra9Wb4JAXTv+T1xjdUEZHwBa7tUZ9NvFiL5AZotgD0uKDHRbm
hJk+XoS36N6g/qlo/zDAJk9yeDQ5eObMJwt7qF2h5rNsBXFlsxXH/UqCngk4c9/zkhjrYdjL/q6c
3FTayaMHFzgcY1YZr5D2Ca0UfO4LDoSTr2vUmyFwStMxK6/xd9ib8DbR80N0rP2UREu+A7pvF9Di
HQYSQ0QFQkb4ujK8eXqtGC3irpzfpOygdJu5g2HL60a9B9ECe5f773upXNjeQB2u6LOxvivfFOjT
7Kd64QfdSbOiW+Bep/LV1yzJtFbv6RovEsyI4+zkpUWa6GahLsSnObThJjOTBJEvWeKx+7Ww58hw
+JjX/WKIuZkYwJyYXO6v5eNdag59+bpna+iU1XooUdqc/Jv/ST7bh4CO6ZHO8u+UPGoari+4YcYX
f2Ou4WxEXkB+mWgNRKhd3ZWXrf9sW/zyZc6WV3MSq8QPY14Dm7CyanBkuswuJTr6M7dVt0L7PK72
4R4Yp/kMFVg4adc4BhcshLyKBj4XaQHofp8pRYvSqau6U/3LJHbSyw9S4wrKEnPZZrY829hngU3k
H+oTdTVQg4huLnU9tsrZ6lIGAZvgZvWm20H2t9gt18bsDce8sIsSUP7wAnJeIpcGCmhuRW+L6OdF
vWK2ujA5+PojzorVwAjCAUdah+uUdZSsNYTfSwh1cCM/0k/z6Q4R43OVJfjXQfP9Bv538c4KB6IO
s0TWl4sH3C6fPeKQdVCza5CbirkmFaKEhwrsDekIaGJkxJgdEhJC3bD3mGG3L+UbZ3JHOeG7UiQX
WVfBWQk6TYrAnDGLYwTrtGIxFuG85NsKVmSFw3O0CYMi2k8hhmMDvq/8DcSAVEr52vnxUmfry9Nx
9rqEw9wlQcUPLF/NowAwsbBizR2Ce/CI3Qksnofut9uQe+JWdr9J2jWjoTUdrJ0qWxWRmoTUW9kv
+aX7yXMQcxrAzkM+0L8XIXl5Uf51H85epHQepxCVxfIi1QfhFdF63KOEt7LILtFHH5sn35Eya7gj
iSOmRnsm5Wmbj+4UufJmGQM2u+umuwuinq9P5Vnlr8byqg2TtPvr8a92KDxFF1k0m3T1ujBvtQHv
aXGFtqD9H2fn1ds4l2XRX0SAObwyKlmS5Vh+IewKzGISSZG/fharH7osC1ZjBg3Mh0Z3+4rkTefs
vfaVKsunV3ZRtp3yolJrsYL4Colc9eLHESY0Vat2DhsmPaUWF8lkY2vSTDt7q9+iNz7GyrQLZR1m
nhW62W+uycrBlF+Mdq4HURrsfuIWQGd95B+xc//iZIC1BZOTBck5tNvEq+lBg9iGTjNLmFNo6yfN
aSJ3TB8T0//+dd+Y7sgrPl8nTmqRlU3F6z65nekUXBvgjLhTcPKq9/wg25l/6yR8RXvOu7RkrjC4
rLjEXNQgk5EAPqnnT86JH0Fmx7DGxy0OECv3c5LH6Qa2AdVSyDXkcgJmagw3BO0EcUem6U2r8ClD
ATEsI6YEu10ahLdOlVe8sZ/HOF/p/6mvSX2SqNM8RgpTFGWMByDZY4zCm7V8PNNv8RQWFYbZsb2g
A1ZhrL5DrdYjT229AkYbzF3AYuuGxHUU0Zrp5SCdnm7VFq50DT8P9KJmo1LpTiydgVYKo6tUxwKG
OzrK6IutH88p5q4InJgTFk4UPAUS0EObZL1E84R8pUGDnn5nESYZ+yz70XSj8fH3MvxlNbFmJDE9
6K8FPrFs434qjnxe1io8e6HqG+mmHb1U9RDVUL2IIX/O0hHkcW4HmQnb52aCU3eygf11RDjLHqdO
gOnwZgyYzJJvJfeZEBiHjhqUo2FV0NepsU6PrmK6zdnLM1Tn7+Yre2j7mNLIgz36/Zy51sfjA/7v
j7pYjAZrGoBHsywMjrzK99rm2DtNZZe9aw4eexTfw/DDpEj5YqD3N+wzsBbMjYVD7MND8TgsOfKa
Hlw0TkLKXEmzsU9MKXmyNjKj5EW+BbW/dt39NOKLhaw4c0tSMkbMA388LZtdtCqc8Vduayt8qlDx
Ft8/oitCItzHVBORbNGpo7z7ef70rQEwawhPB1V8TGlolY0v5u7r6bV3Q/B+9qyQnBbynn+iI+a3
gw0StD25VMBAaIPBP+MnQ5JvrMZsW+ZQ5lkvrfNzWi57OyeWJV10rMIVoQQCpQUapTl9lr0IH8r0
tMwdMmSKq3jVGSsdcxQeYevH1D/eZLrK4tf90gDYJOKlE2WEBJdF0yqXoENHVfRgJotCxMFM//FP
O90pmWj34apFFqcSJNyWv6KihSnVUSky7TEjN1p7rYYH5UR24kLU3ePwcrTulPipmBB0uyedy7vi
npK3ut1GmBKgD4/5Hy30I1W0tQTIHnk0bbttBZh/NXiCRUZNgaRIas3vR2ltYc1C5ZeVi7h+q4Sg
N4KU42jmh8e10swBeyH6E0X/laS9R+SQTQ1JVFY6DkBhJ3CM18l15N/ujQN+QGJnq/ae0yGszPcw
XxNILNeOrGPDcKqYaD55rYwbRHEVbeoTXo85ei4VHLx5ujtjrjVg3xKEfXWjMq3l7JDFe5W7YPbT
6j8kbdZ+8D9pTMjbEswAq5aMeszpOjEpcz+tIesbeVme/jgmy3O6yNOHhBMKcKzRjZ7oLumLc7Ge
LORnxKEWm1DeAo4GfilCCU9XJxmm8LaViFDYjtbhLAZ59zwljyZFYDVeh+2Kv6QSOFp4eRFUna+8
CM7Porcn8W46rieoU8YTsPw8MBqMycRFT1xvcJQVUGko+sNHCGs758suToEqvBnSPeECnSv6+kMp
0JV2MsJNqkdR32TCL71/NCnoj3QpQwEvrydDZfWa9PU0LiT1lUzXYma0JqhJ3YYCK6BgxSb4bHLj
YRFqb2KymzAjZx8RFqLzTEPBpdzt0d9+P42vrHR83KrCBAa/hyDt4lA+hF0ddWcjelB2ejB6/ZKA
B0jy1smD9DACGV6nP0+iK1n+TGIGn8hl82F81h0QbS8W6jDRz34Wv9I1RnOwVTbZBhxzKp0ohJvH
iq9V9s9jvThfj2ExtfEQRg9k8waTzHCepkfxSc9t/f0osuG5HRGDFMqQulK6UAEOaPexvLg9lCtW
8s9DuThDa3plDEfZih7SJVa1M0alHxaEREDAmFbpo6NYBi3onGof8q6SB8DFbtQSrgh2GIKmIiGE
aP5VMSues7M1CFH8gPUVc1F8PyP+VtEA8ZlWKwYR809H5F69V/hH0xUmXyj8I4g0N0lWIOoT2Tfa
rfpIfYXgLPgwgy8EyU+BbnVCmAEFtPFuPvUTTWHuJYvAvVsv9MqF6dNPuBThVnSjSkFJY57iWDva
K/rHwu7u8581nSjuSlybNy15XG/97vgjw61lD3dHxa7zIH+IaqSCf5cdbkmFeRdhQqDeVLs88P9h
qF8vCvNQ6adz7wc0bVycCNTcCHkZefxAh0enpBqUFB/S1yPF2npjVTiifdVykJ4VWC0z9JvDj2qO
4LD/er1pmflR8cjMMMqPlpjnuLUFkzly66vQrs6Rf8Z5cQ44dmdFaYtjzBwhVodbHb0TmlHyb+Wj
VYEY28TNZFQ4qbwPd+N2R+DMsXX7X4rgJHqEzNFLQH7DQV7ThLSzO4UsgxnjTnLk6MuuUflq6oe1
p6K50ING8U/FM/A+28kIxTkvYnoywn1UL5J6QUrp/3BPFOfz7ucDp2HgveBQLKMekS8/GmVUlHEs
TVx2YgBs5IhGXsbJPaxxUwkYEsuc47iXDO95BLXjsRT2Osu75FKwyaet1iyb3CdVIdLt48kru00o
eDwgvrjjyalxtdxbh/xlCqZpwYEkRzGh28meUmdc7fs/BfGV+I3ZWbkGwMadtgXVDCQq1C8py3sd
pkvEDLQvOzaLEe+WD9E58vB4VNZa5gwOQFEkKG5Wh7hsjvIDVU7+TShwlFC7nplnq8lzVGOxaNeJ
8Puc3ccvyj0Bhk6+gtRp1kTSVJtY3yuGNxwXp3TLCbs4bxJ9lZabKSHs6veUrs9EvRwXFDubmw2q
eU+4fANU3eW5B2TKX/aMMU6KKrd0gQYVZXX5j/kWvTcbIALms7Lm6as23s705W8NoUQTu9J9SC5q
6LZc5jFb36po/O2IfRkQWYCA92FIfhFfFf3UzHJV4dCTW4xENwrawu3rx7zahfenpbUegGRMbvIk
LmfyyF7f9KqfaVSn/fNB/zlriIYF+ruP5m5cRmCutjlp63u8L3gjwEQ9TQEsFdp+igdAYLprggwV
NnnkdCQ/FoRIDrsziOQVlb799/vzFcWtYUj//WmXX3s1pXpf1/y0dkU6QkBWEeaIbJ2MgTo4ynbW
2MLp2ybEdLHrNRC6LNUGoEDuUeucAfLnt6hbV5rdDMniCk8TUJLJf/h88jcKznLWiSGRr5n7xUhz
lEpXzdGXhmn1SuCem3gYmwwlt9UI7EPEckh2XW6gVXFSw5Uam0ll4HfKVuAjZrwfHYy30534AWUv
PC7WanYn/So/puNBI77qeKMkcv2h/vMLLiqgWdwJQxnxAbfIhXHtctW3NUL26kDFKErS3m9g9PDC
8rd2PS6ER3yg44sk2KExP1WQnI/fv2Wih65MKcTaAPFmB+CXnm/bWlnR9SJf8CkYUwIGvLMZAInh
JC8ZcH89A0JkZ2sSmAOnjKkfu9ALFPKmWPoezLcyhXdMqrw9EFZgLS3yfqZ1SxSW4YfSkkyfYQra
86I4L1QE9kgulAVrOsKNaSUEhIWU0XaY1gVQjER0c8qSAyUEDwEvPo1oV+5gjitI8i1iADcThsTG
72m9cMOj7+DGi/NvZBWLejONXqk6Jcf4Vdm41rRM5cccOTGoimdJWo2vakMGIZAOKK9Oq7pMVBd3
yeBrb1Hsyrthb5w3jWajqKczmnOUhCSHLEJCQxN7RDiWJFMYNveWNFrAZNYnezx7Qvl2433Mu/nl
gvLv67jY7WuTOn/cTgK3aSKpEEO3W4X/n1J+pvE0S0zPb+ICWy1Skxt/+taXcLGBnxQjorXKn0bQ
YgYzsC1P4Np55iZ6nMXLXeZ0LEmnGyUPbT48X/xkCzcKiyh+7a/IKU2Ph8hQ5Wn2pEi49vMH6BrF
+BTrJ24DS6WnTo9VGuVFjohUN5DlUMVO5pyNDIdiXb/R5YiPi6EHjbCJScuI+I+q4hL/rT02xoOZ
vpm2NVFDVhBJksXYKZgsduPxVVIfCuVJhSOE6mfRkA962hXy4pzATvGjcjvGu0ScHGN65YRRIqnp
xI8ToTEf3z/6K6UsIMQwKERQffgq1IuShjSkg6QnxnQwZjSeP4Qe+X8JyXFOmAUNCVC1REOY+NGN
aKwta1Gl/pxHjE/EiYe9dnrA4G62TxlClTBc1OOWT/1cUeRntZP9UFuerY04YmsEK5YA2z4QB7ro
uvUYbUBOkg+lBTls/Rtv9oom/vPPmo+M/1Q6i045j0KrTYeOsIUoUHW3EbjTusdHw8fhIy+k5EUa
sD6lQGni4PuHeqV8OZOd502Zvhn3lIsLZpenI3UGa6Lrk4hLtdrGNMpAAr3P0lSaP3YWrnqyb5jG
RzwHNuY4WPOcRGWvcobQFQDJBP0tz+cVVsLnYV3cJeGAFp2ehRMzHONtHM4LJ0WoPvSzYWHBESod
qg+15NbL/r5/oiCjpO4RdRwAUNlrxduGnmsT8N8HdXGlTIX4NFYmD2pGRQmyK2crlAfLBNxxmtPN
9wcZtXOIfIZ4w+9f0t8S1uXkN/g/yTAJ+uBg9/kT0Wv5pB3Nv09jwPwx3rXbeF+Je9l02u30KHVr
7l5SOx+G2p+ULDgOC3zELzwldPnmsqePhSodAQVc1I7PmUNKE9zWh13buWdIOKVOY0YzXorHzwnR
7PpJnNi5Zy39skU2R5qztI6q90L4o4a/R0phBlEjeEeVBKymrr+J+uoIt/u067VtYgG7OFjFQcBE
8/1TvP6pWxQIIdlA7/t7TP1nouVNJ3RxFc3Sa7S4CG9ad4qRS9jE3AO3HX4AayDshlxN0yX3HmPx
zFst/VTu3HbacLQ8a+4UPnOVufGC4dVcWd5JWYCxjuqTa9PFNEyVIyzmPEZ1z9d12mdcZOsn4onp
nuezZgOiYAT7TveKqbfF9HdHIbUGiCZ/6JmXd+t2/CFWlDeO91IY9EtTDoYjUfMeX0jIMSWIj45M
RClRPsZW7n4SDGYfZegWUlk5cyIiBXKMVq5ZEAUnLw3Id9GzlBwqIBbiVglXWbehl3Hi5OASZDT3
efvSRd+G6blGQwsdP1A1X5Fti865LaS70NVEB9yKiU347JGnp01v44AsVyEDtHjpm31xfMtR7ghw
bI3klQv8uzjVdi96ylzjrJdyVtnd+HzUH6b6PakseN/Cqhv2qnk/KS8lDOS6uMus+5F44ptT7loF
yTJBAAJCFsmOvrSnnospzmOJLzlv3Gq+gwutI2bbJFpwsAfYO0v6kCUFoIUnAkXBC7/c1FRcadTh
45uv0YR96MCNLr4KtT2bgtwhWWu9FpsZi06Hz0tcoGowcXVVhBA5c7fc0XbNf1BxwiE/b1TKycBL
HNA9bUPFc86xtRWps0MKmjdrGoger328ypyVQemFkJyLpXEYM0Pojigik9DrPOGnOXmS3ZOTGvmE
9FKbFh0u577ooNrfaZvz7uwLryWirTvioxSIhG5OSm77wzR6pyXsl/BeioblUXY6hcrvU0vqYtrs
ysgiAvp+HFUqeVzVkSUflybQYDAWQZ1tGnEh84YCzJ5zkkzJOeiElA5LRe4jPVFUP4L/UKRvqear
HGvDjqQmFzhUPx2OxV2PhKc113J837SPo7hDgmXVLixCSD1gvmNXzZcKV0uSIWY3MskDPHz0w14V
+dFj8SRA5mNeoACVfkjt1hI9FNYV2YmDq2ZvSG6arVGsxCjIxL0EzmNHngGwkgMckyNzqC3QIloP
XG+zX0ThwskiVCW27I57RULwh0KnVllAhqVZIJ83x/CQ3sXTawJlwtA3iUm8brmRu33c7SLlSYGy
LBC0IrRvWfh4IqeLf4oxggsq7LfMr0kcPDtkZ51qm7BZAdhN5HTc//czzkTZhxYEzoV4qw92dYOA
4a/pmLAwuH9xgzZtU1Qj1wRQjzNk9F2Ug/MmjoOGM6dXH5ANDsTKQBZ66ydQpB7+atW38lXZveJx
x5Rza+29YiuYQydpIEkKVzuk9583VyjMuXnUK5HjnjO1C/Dcs5IbxZBsa69ELBmdc+wDvf4dRveh
Bipu2gKjpl80f+p80b6CEL/0xqMnCx4UVcsCBYSnlXUQt4SX/ukw33pZtzrLq+NAMTx9ko8iogWT
e/W93pGtWhB29WZayznO+8amd3Vj0RRMUTJnPMJsPv86S43PsRwiB7aoI1vLAXWotBhLJqgPUVNy
TNlhKih4ujvFa+5B2bijo0JiQrHDBXSNIeVvvsnNFfaKpn02Kf93ZBeXuITAtaw3GFnraa88sRGL
3GQTd9uSUjgr7l3NoHzh955BEYIM6lVLoOT9LRinMp+vLw9X/47j4nAVj1IfV9zpDs3cOQxw2qmZ
La9OjyTVx4sxXbfRUh2W6XnP66yoXIJAc0sE9tjPSRcWVwp6Sn1xavwqW2kkpbmzCSJFiErFElDU
9y/0ivqdx6bT1JWkWap4mY+ciR02kTN7wsCFF9FhUHFMp9EtOimMO+XAhujOBssq9TqKpje5DV8/
KCogOAS5ijJpvlwYJPXcZGZ+FjC2s4hH/HQnT33OHoYBBNRwzqtxxwG9TO18ffLmsZgv2u/zUybM
3faudKeHNOCKXNykmX19kYxMZssGxweV+fKUnKC+Nsy6m/lu2JjtXPOkzom2OpoP6Xd+j25rrSz7
VzyBgye52jp5A55aZlQiV0IPRCn08aSTEmxod6iIBjysMn6ge7XbCcqTdnyNjD3RNWP1Tp+Vm9B8
splLDQQoZ41HAN9weozUj7zY9tNKi1e0v4+DZ5ZuNB24IA0fcW2PzPRhVVo3jrZXTiuffvpfbd+/
R9uqPqZ1yE/PNyjKs9Y2ZHu8C8/3ESRbfRcfUq61mEc8Ymea3/ndrUl0JemAAZgG7ixQll/X9fMQ
mqnURuGhlu6VZtk34GzfzKPHv8Y3cCy0XT5U9C2YzPEfnZxuXGmJn0VOPa5yuvHSmppSl9DaAKNh
3VF+XJkLIn1edZpeJ7fXbMvwazq2xjKuneZdJtOeAMoqmM644uyTI9p5cMY9fEKp5Gs/kPscSRuj
XWLiMKbifx+aQJCD2ljx7ZWtoxClTsHzVvX1iory84OY60f/vAkjO03hsRasg9i7yKto/ZGqiHoz
u4s/ijsYnsr5mWuZ1PtSiKSGKGlbucufs8dmtMmHvGs3iZPdFZ0b/dYTN5JcfOgNLUqsq7N4LT0G
fzPh/c4eiS8/3iNv7wUeznNEhkWzjsNFJb98v+RcIZF9/k0Xx9Asmyd8GloH6pvVZrYdlSuUBThq
f1G/36jOEIymF1U+RdoGri5xFKdgPv5TrW3ttPHlVzl2ST+aDcBurNkdyaYcmY0RHUKxjIDq3qoh
X6mCM2ZLwZZgqZJM5eziPYyqaDajaR2asw8J1Cmez3iE6KzdwXSoHsITQtXeoBuFROGxiFaE4Z7R
2VvPJPoa9NLQBj2gDpjekakSEC6+pA5ZOMK6+V2tMl8Ft0VGcbGUlaXIGncLQXOl9fpp+F/6Cuc6
PU6Dbh0G+CHiD2lv3tFTd9WnZKUdyqeedfcXmKmH9qCtw73+eGqg9blKAdAfTk7k9EGyV0jPclq0
Tk0w4Fy5tebMT/Dzvvl5iJfnprZswr5liNPDnICletF95hEgvlQW/aKqEDBiUwlgI8gvVLwfv/8m
r694cx1Qt3A30/H9/H7lTjvKTZGFqFgcBSBguJljMBIeCRQHekcRMsHIw985+6oxc/vGjd//F73w
9ff/dwQX5xcxMdNzT42KNpsCVRshleJWituHQXTQdtIrDbd8LjAuUB7k9HA5WrKsITB9k9gHf7f3
6tGrRU/PgvI+S6h/cDK0q3WJXKZ3W2uVhmudmNV+Wb1AUMVKEPI3xGpZp/7xqX6B57JL3pM/sDuQ
UedkXMEGdzUq0ciDM3t6TpbykksgPOpDvhhesYXUr+BDvOhR9c9vEXpn8LypQ2idfqJDZpHNvERK
9Puk2jGcn9KBU5ffz8EiN17dvAR+9+AupmYniFo9jGl4EA0necdP4ZZPNBvkX6zyGHzmJDsiOrJb
ZIPrS/N/PxnzQml77osjh+4kPCB2PGOSwW30fsJ8Zi1zdPY9wYXOMBCq6pnnVQNzvKIRYnO1ZAEj
56m9C1fHR0pFLi7vTrEFBg/xSYP4oAX897ew59RX1Sf19QOk1qDdtcpCjv0WWR0XdfIyB7IC3PYF
v8/3D/TKpcqU0b/hQaLxwRn/Yn3utSGeqoYb4UCYpppxb4G8eAzEdImyHaUJ4BqxpPjP+ey4PiVL
xFBWvZ+SO1mbkb3Kn9kD9D/UUOa/e/GiP43roojL2b+Z5K4ID+Zd1Tkp9ezpYwodnbxzd3b9nLea
7gjLW0fkKyf6z8/jYm0Y+6Hq5ZjnUeMqEwOaceqbvo2fdG/gSIYz37Z2M3qmhaDFSpo+9ytpcVpD
DBCNpwEAzkoj6gQ9o3P8zaHNuJGo+Fd7+eW5qOSHiBqkjS98saGOM/mM0eiv0yJCltK67Vv9RH7i
HpAbsoY+pwnhyli6vdl3RCsRZ1/3cevqa34t3FBdwkHLgZlWsXxZEe16vZ4m2DsHK/9RonhjH6N/
2WOEN3eN8pMLUVw9KiRGZ/4pXETHX7AiRK5IG0rsDt4s9c56F8nQ6fw43qV/RBE4CPI/Sn9P8Wmb
0sRUlggm2iRgW2rCl+EHkwoytK57eTjb1VogOs3hzJySqY84Zn/fVNIclUKqBvcJ/tf0R+V+3DWF
ncGcsDlDRD/yowvDO6zcKfdkbZEaDnwokcI7hcDQ5YgdEoQ52ZpAqBLC64+0WVgY29S704/vJ94V
U8Ssr5hjfqgScr2++NCOo9QYQny2DuN99J4c2i1Wl8zlCkEjlu+7TxxwFVTsohszXpKvrKGIXRWY
Wip4IOuy5NaJ5tgCPbEOnUFh93lqV233bgmwDYo/UvUoTXu0N8oJDksgh16sOEJn0y2ryA6lSNuf
JLsY0crb0g89s6WfaKZKUIM/KM39nHxS4DO7WFTNXf2X83z8aKNFf1pnv/OP+mcLhBRMv+C2EtbW
BXRSalaY3PDGLxEGK3WgLzu/+WO9N7yTp5NIMeVJy700pRO5qgdgJ+bur5dGfM0LTxA2I6QYa3bY
4O0MOcrP0nTofuYW1SdKeYSoYrME9TvQUo93g7RujPvquAh7J183hScr3rFZ58luULYm5/9HRKca
p4EaVxcMWK+U7HaHMqpmpFB0XsbO1zkTjHZBFC8WHuBJIQD0R9wfr3H59P038ncOXU52RaaEzAei
cGO+WJzPbWJoXdFbh3jcw/rvDJ9t7/RaLQ1ffkYAhrjp+ACnbiZ4PZXIc1dywGENLG+3oiwoY/6C
XXNetKmn8q/eS5E4IICqEOWxjwFpoMmOzJ51yht+SsT1ofIHk5q4MyFScuJFTq4JLHR4KO/nu6lz
NSCLdSBWwfe/9Iodkdnwzy+9WO71MZf04dQh7v1rJqC+F660Rd7QmZ6bU6DDY3+ORtUXxMJiyns2
wM7czcF8NFYcnLD9rRxL6UpJ4NOQLiZoW42n8+k0WIeT/x94KBYAGJrUh+NFFQy3LGZ/jxBfXjZ4
KR4EJsQvLeramOabcG0dVEB25rYTA/Q30+sx8sCpZ+Gedw08LJqLI3OfFaDtmFIO2GrGEj1BXNqT
z/l5oy2iBR2cwm5eETRPG7AKH6rq5gSlC3Zaex0m3kMFj2d3pGwRHdBuTOlK5lMvbeupafykXYnc
bAhY8XsE5KuRzHNtbZ79nutCxPTyzdrt0U0cnUx5iD+McJ8f0jV3BoD86QtnRQpZKyKaEa8rkt9y
GnqJdpF4Yx270pIz57Ik+n0Sn5AqXbyfujTlUVOplaUbqPPgM2ZzxJF66UKqXNzB8BVI1uaa9goy
97TChzTbj6opkDo3gzXVe9Ov5EMubozrSsOVcdFqpUkoAw27LFOfjs0khFMy1/CesXBzlV9EyL+f
6a1tuJKvSrD3PmvNOASd8XwuEFkoL1WDDh2PwK75A42cUFg7zTFCRwTOHOruN8dtDRmYui+Gn9/P
vL8HvMvP7t/hzrvFP0WHQswrLT0L5qEkRdDc9clG0T2rOzpNsevjfS8EZrOuLZeLEghprCCTL3o5
GTGspSdStH/VZ79QXrrSV7Dep/ucvmO37GqXFkcnLIb0mV05HAJQz5Lucqmiah1GQRkHaszqQ1zu
7x6o7P9DBfD5NVysnT1mXtnoY+sgrHGHluvhHnfK8vTL+sg0mJ6b6IktoYSAS7afaBvnwBoc0oXE
hfDr+ydsXDvKIsPHK6fpgCsuq655F0ptORjmweAUrdFuXUTaq1YvYmE5loROPGsi4npObHj6rdCn
2M62y9wNj4E+eb3o5/WsRyHhPpY9cV9spj+VtOT8fRKXuOTPhScaQXPcqlhMs+ouR9vIDXokGN7v
wfq0+yQiV7ovOCW9pNb9pC5O+POA4AvrvlphYzbj2cgz5hjP5r7fUSQ28w+kUQXHauoltVfnd7Hs
j1pglgsMzdzLjf7ROLFM+RLwX5020y1Ilv4VDQGskmoxDXed2MHLaSRratRKZ8U86OOd1j8I+pIE
lDpbxPu5TpA+ZvawrlZpYecrYWl6c5S24lMgnC3sbGQsP29aYaelWwz2ESYHJi3DbuEHWHZoBjnh
4qSQVByXyVcwqCJpd0JJCj0VNfZ//kPj67zQ9wikQZX/5rjTYAgxiW8D7gl/0j0KN/bAK2Kez7/4
YiYOeh0Kciabh/BpJqq1Afvyaa0vRVr5s01WXISgh25dqbUr+5wCl4fVSlOAjn3pYUXycDpVknmQ
drUUdAWXmmkPJ+FvugtiwhJJV1G9T8MfPQLsspKUZS0cznDG4QT0dvqHr+ZEnso4J2UaKyNf1elG
eMqW4c9eDnLLIcmuSLglZgO+8JVFHIf1SKtLWISdH4HO51nSFLWQ37lq6bWYhngnNybhtXuTwncE
p4wqPxqKi8JBm2aCYvWmOVdc/N5atFRP6FqeHYFLJe0OCW21J+Wu/POEL5pOV8fCJE68/uF+rAPA
Vt+vCtdO4f8O6BL9UU/5VPQdAzJFVlg7fkVpJ4wu7jmlWqGOqKjY/RKeztPZ6ZrF3CwwF2xb8W/I
qmH/s0tXVG3GW03Wr/149i7w4aDQFJ0v4rI2Fo/pqGZd0hysxquMZVmc3PzIW1b/aLlAwWkptY8o
RSwg2jGsw7V8XmlVoBqBMSKvXcn0tZUHNOLDTzOCmhj8OOarsVlUuXuWF1q4PuuJcxQgfXjh0Acq
xZGIvJ7SNTfU9rfKXIu/j5GGopMyvWlYnM64tEenJIYM0bl0vkM0Fh3vp26HZHQK/0j0XKvygFy7
lJ+m4l2RHr5/UV+npazKcxFYhFLDbn5J9J5wV8V6qNVzRYB8LXla0MU9uzo3RweGgYSh3pPJSdP9
5AQL6NZF+2uv8+/fV1H2iEiyEcF/3qBx85vqMHYNFZpkm+NF03yr9UZPLwOqX9m2cLTuVw9yDOax
UW+K2oVDe6TF53//IP72wD6dFP4OBCmZQhMRc9LFjioW/bFWh6GhQtkoz+R5TT/N47pkvmOT+o93
uSZsMKAaaeT3lumHhodLpilXbekbdZBafmM90reQDtrdERvt82l1HA/hr9a3AnGDWIpiAcBXap9o
+jn7JHogyOuYXowBSe13cyfsrTNSI1tzv/9pX68f808j2VZDLgO/5fKiNZRSaaZHsTlkoTfXgrUT
+mMvjrejQpNeyx41qgBJ0LmmuUyE1ZkwKj9Ul1noN/leXdOOSJ6/H9LXiiNDovNOxhvzEFfpRYl8
SMTE6nO5gVg4egbKp7x7sfqtoa8aZWF0r2OzPYUf+L+ybY6gJbzX1QfNWImi4JVInPrHnAJtof6K
sCoXvTcj3uarN0IV0R1M+hCYHMpuGyIPOaYfYog+d9eo5LChi5GfovYBdmROfZmlXaufKAwnER2X
Gtrfje/qq15ThpdD6IpILR7+6qXwTywtWQ9PTLAifem8MbqX0Kn7WuUVJtFd00cdxrYq8nGzC5r9
K/WbaiLI6RE0lZreTfpmPB+AFn///L/2yi9GdXEjTcehVM+lWh8yKZgKp4MAuTgqu2hczSZxD0RV
wNPUlo2wKEAgJP6UejeGMG/4FxPu04O5mPlnUwqjKGMIFPHifRdAQD7IcFFsnSoK4Drdsdzo48Yf
/dKj52PjmAoCztCY45eAByKbFbGXmeWCuInJjxj9meMJ/oZHUAaZuh1PiLKaXcshjB6tfzo7kW+N
vfP9OL4WpmWkoAwF7DtUdUmb64//3EvEEaFomjXNgfC5ROce5EVl0Dduly0RhhGYjJ9QWpAyOgQ/
M+0QgqCIQxDJi9HXnmEZ1kEd/YhVBG7fD0yfX/zFW4ErAgxX5aMlHfDiJKEbp55QvLY5lH84pJ/d
4V0riBe4Z2OTHqGJLKaa+UoXJdvV3Zusb4/osSGmH2JCkE92cqZl4IPBiUBvd14ar8t76WViDhv0
AsZ2IyO9KqKHXAXBuZbrN/IrMkqdAFuOax2cVOzWuidiQy0/VBFebbVUs90oAr9rX3RQQyNFAs2w
h3RX63eWvhcxjcYTYUQUVbCepdHLufLZX6Fv3LQ03Xg2xkWbZBIlcTTxe7NXAd6gcwrl6O/+kAt3
qOPJoE39dDpI8cuc8eeEdiNi0EJ7LZTvox5ImMgxFirDzbf2NQiICwNUamppfwOaL6sFsjWGCTZP
JNgRxXG4gbEjUQWJWD9ZvP3jad0NjxGIcSxLTbPBACmfIXJW3i1B9pW9hpHIbDIAaeG1Xp6wVPLS
lCEvZrkuOad6spT4OO5R5MBYiPe0tHABcdk6r4hb4K7CDkpS3jFxkkfZTVfF7cR58+tbm0eEAhOH
xBUd/1kvR0uaEBDLgbErW78Ud3V0H4vbanxop50ovOAtUNChCVtsd2X9S3JPD8UE48Xm5MoGEq6i
Kkg8KlUc5JK9FTqtvm8SX+wXaBQaaIKCoxH4mz9GGdRvbJKOBgofQcuLseZ2e6oWEaxdwXDndX5I
ZzBfR9FZcsOH6FeFsqvZHyEEkhyOfyma5ZBMMIxLvb5t4oczas8WjBQZCoJGVtZrRxJz5SYqTD17
xDs5rho0/9Gm3o3r+AnBosyNf1gk7i2P7pVdg0dJIZPWLu2ZLwa6Uxd1upllIqijcAVxN7PwrtsT
QhIU9osZAlvvCaltcNWgVH27+fe/lnN0CeMsUGZiCBHVXG6mQqokvRHW430PQb8ISmmVonxFRhE1
dKiwOpzXJrVLVGg5oWUL2kTHZZWQN3+v9/ckSaJJ64C8VD+M4YnM37bFnjbfiEXFFVGPeKR/1j8p
DdKeQCzUL6GgP487XtngF7RbjhC+wDtJNncXONbOsE8eqz9UF7vyKeJK3RAlP8ekaVhi0DjGzv+R
dl47jmNbtv0iAvTmVTTyoQgp/AsRmZFBJ3rPr+/BuECfTClvCt39cAqnKgsliiL3XnutOcccmTvG
rmLYanRXMWuXT1M+8wLHfhOe9+o3RIHOfrSkrYGAuqGHopDeKYXMApTDOd904hO2RXqhd1OyL0wP
WTizYLU+6Apms+xuBOJE7ht1zZOOqZK4BSgm/mcaL8tmmW1JRENmJjgx8+P2FJ63aH3U5h5ioD7+
GOGadN1Kl9h2CEYrDQUtZogMmPeylhcqFxMa0bKPbaPH90uRSi86YFfWSVOSq34l01EiknjMveS8
b85HI7zv1X2lhp5avETGIzAa/mvYiUkoulHTXg+Yvp8Ec0b+0hy92kCrUbKSsGnHh7k1Wq0kfw/h
3MGk0Kwq847mP3xQElZP40qJbrUyriqXi8+e//y3zbvX00BskQw/DOZB8DciILe1kj7EXhV6KaCl
8CPO3Ri1owwg69/78/V57eKzL44pQiT0vlXy2bWLnLar1pInAxyw4QgyLg2R4myUj/MZWQf7zK22
1fU+M386L7+OtZfx6KX2H51FmXR+NdJtnOZc6PYd5AY2+xDNUEE6Jdm0ruhlpgPfmHMv8ec7wfv3
HbhuLVxcw8Xdj/XEqiajme9ALr/Vw3tM/hhgvXrja1ukVWjOp4d02Cu+04mzbd1MvLxlLAb0ZDSY
gpKykTSn+NfNve+q18SVoZaeK0vzO2foz+dCZfNr1CSZr0xlBoX7BGzpEtORsjaQUaqrwfJM+uUd
KrZ9STzgXkg3QbuVcYn4/bMvfSTVLVHsrWuad8ffnlWtj41Qzbgm/338atbSSrCzFXDTyaXZcFO6
fL1DXNyCi6K+zgXJSIvvWxAdyQffG76dx5+sXQTY5E6irTEeMCovl3Bhbi4Kc3H6R/E6fzrTJQ35
L+CjyzbYWc+aRup5PDtPBWZgOqG1hgZUKW6LdGeG/1TkOizrbpm2Lv1k2mA6Q/Xpf9HW+PNKLvtf
SlSraaawUTGoRDiAv1kCDoWIdqKsL7biAcVi9hX/wAm8ED3RX2rlArz757/flWt39sVlXByzUwKz
h6LhhjRO+iEymSAo3S5efjauGLq4nHK6g//nn8Gan8nfnrlIS82wOPOpnOzMh1CjyW5H9SK7j1ac
vd+NO3+ln0A4W2hraJ0i2FzdKhWuWZEX3/zygNVG/RgK/ADFeCfaxiuRnwOac3vUvRkGdEgeQJW+
MX7CXUFNjOuX2DRGAy2W7fQ+9/ofibTwiRgdbmhcrvV5F1d2sX4peSk2ZsyVEUPeccJqPg30n5+4
eJa6w7jjjBEet4mlc/LMV/rxxiNx4x2xLjaQoWj1tJ8/HgcNWnA2Ef2r5eu7wWiPH8kmeCKmniGJ
WK+g8KVe4InLm/Orv68T/3lTrYtlKW9HXTAarkJd9ufNQGqAulBBhzrNj3ZYoI4FzgsughRKF2uh
bzzcDA6YH/3rtQISrqhR1F75CvOzWCWpWYwPMvndCCzqdQnoDI1FsaOet9xA+oqTFXk9diJic/IA
C5DHngHz4fRH/HZ14+T9/3ku/nNBF7ckU2pT6QwuiIFeto4jp+EUjUU1+JUKHk0RWNBoJe/wBeIG
cQjcuPFgzP/9qxsCyUHHR4v26nJvD3Li6gKdz48RiI7I+2A1LLpD+fD/KJJOTChPt0SD6EEIvLl0
z4/dvz794q0I9bbt63F+K1Ct1u6k8R4ALtBze1oBTAOPRnOacKVyZ2ZrdN3//vLXfOv5pVTn7C7+
qmM2/XPJysq27NIAWwAuU2l57pYVNhYbZl2+hnAv0rTtn+vsY/CdAFymsBP7x745nHF5W4+hg2cD
XcDoYliDh4vb7QFupW55Z3Sium2EPyvlFHXPejzHsf6st0LsEpb276/w97X+P1/hsjshGZmUioEw
POB9Ub8kR/yl5Kthwax6PphVR7Ssur5Rb0CZr52Y3DnyiAhyFHW4qZdHMkohpgqCOTyYZ+jIsl2U
DjqMmtEHwSERpQ6n3UhY18YqEPZtvicWCQCW49MfcjQvYxCFug8tfOuQNVvQF9cAEBfRtlFvEGn+
WrzqGmo+DG1zgP3FZihZ/MhWpw8PBSAGuK3JqgKOSWqqukd7BV+Hpp/2/t/B5W8T2TKyl910W8+P
8uWjPhfQuEHokZD0+uezNo5mlqqtNDxE+R1i+2Erf9GNONcPcrUwCS1RfvS4hrOj0H0V089kCVBS
qX9IBTep30n9XgQqMu5qjmo3nqCr5qjO0Z4+NeuyYUi4hf68MNFIVaTr7NtoUnvXKA7q09mpfrAc
CjbqM2kZhC5uzWRdLSPcIqjWXm5cwfWtmZsLGJQwcOHo/z7//1Y5iGkpKbL/XT7iUFIkmi0LGSzF
WpqdB/50qhU8ZHSjb65+1+vPn598sfpKZz3OFJFPlk46ypUtpUKgO/Wv4gXnbWtH7au8KHA+bm/5
EP+yFcqkoc4HBybUHKouSmY/sMgxbMK5Hjh3i1QiBGJyxn2L6lVez22EzG1TG4MI7Z1bR5brRQPw
FIMh3mEV49xVYkzRqk3fSPL5JC9Z5LTkSZNBqoMIczokU7PkfN5vbp0jr5MhLj724m6bQZDpea6c
T/qD+h48g9Vku6ErJ509UJ/dJ9k1gMZRHe+7UxW5Ge5h3YFFJ95lNb2lFBfXpg62yZu6umnYutoH
v6+NKRmqFm3uLvz5FqipZAlNDYwNaqoG7LelD55r3AiLTcDO26ezsFSip7o5EpCocppgTpBsGCZU
gTtOq3O77PM7icHpcCrFfajsOg2SNnE821ZfDDSanoWfc1z9l1E5M9c0QfG2MO99T3zVpOXYvEr9
U1/uwwx0s/FDRyLbe2YIE5f/VyqfSCYXwXRf0YwpgHtEwwtBEuPwEkJCbR/rA57l8Uf+Qynw091q
fFzVjtwaFtDZeg9s5mqtH4dJDcsBwo64gRJB/jaqzP55HF0W/ufwdfwVuJqbfaSTlwmnEL70TfLi
9dvyfQm6TAaFCsXrcnDi56U09kqSnnpbq1aRaefAFbiRbkvyt2GLCP8MhwSh1G4eotvJz3+/A//5
+Isypcs1vxNE4XyqN99i+fROIlDpfXoJnugZ7nhjUKhPz9I+P4kv/t2t8Yxx6/Mvqve2bDurVIm/
g5Lrb0wM4CXMLHQKbmcuW4xyKNDSlRQ+kYJFQoHSULWK+1p+mDyl2RQM8jtENvbEkecev7teeP2x
OkWzmCh9UsRFgbIQYKs6E87b3jZFzzi7KmBecjihChEEMSyMY6ST+IYThrYifdBuO5FzECzGe/qP
2rCr+wer9aYjg03/cD5OHyGqj3IXp3cmAWjn87MAi3G4l/BiMRA/FPhzix9wOvV6r5SLjCiaf+8q
1y69i2fmYrUZz6XejfU5PaVffeqOmyTZEAOdLvTm6Wy4E7MpCoLn4bE4SC8D/VmBWRsH1g1hrTVu
VkR81Qz8LQjQfKRDbGRbawnvxw5dRGVr03Jv+TT+/pTLqCxlONUEel3sxHnQ11Eu8ZQXr+pStEXX
VIHbkqPFlqA9gGQC5P/Gr3LU1uKtgu5qJ5zv1m+ffXF6nyx2wfHM3Wo4Gj4lL/K+dcUvK4Jvius7
Z7omP0mYLhAqgC3twUgs8h2k45nwI5k7lQUtERe3SgN1Xnb/qJouLutiWW6LWkhLkVuiLiGopXgo
FoB+yT43v0jnnH37qq0LJ/FLrCA7+l+lMcOvSi5XPZjqfYP3lWwVaSNCtwKoaTld99kBy1O91OM8
FdVwvg7aOXdRvWdkeiT5urcehl+33T/X4of5q5CSppFpYDEEvniJmYbWsdyHrGG4CeLoSa2P43gI
Kg/TbYV0iIYy/oOfg1OCrLbjeMEtbd/hyvoKMHm+cPxWvpdkMgQgi1YC9l9/ZagbYdaWeUJoFwuT
lEqY1jA+0FEWWynD9nEX3EsEzyAv7wFXLwqMkkhZVCf8Ja3//cL9dXuHack343hNdTGvYr+VcaMW
F0OS+OdTqy1kRusMknfZmxzYQr4yGkg2i4QpGK+WQCWHZHYRYEQx7Mlud2eckUHp5pyAA7pCmeG2
luN//PsCr1WBjP8JeLCYvxONizXszwvsFaXvBik+n7Jd/ywgh4l/hYM3NI8l0urCwFMcHMZ8WVsg
C19b0DIJeIqxuJPCD71h+A3y9Edd3fv5qTm/tf4ru2HidqsW+6vdmisdsbkurpPqsRTvoMhl4zoy
vhLhgefC1UmorPmJRKetmNwp/AwvVbYppRcJOU76rBZO+B7u//2Nr7vmhsFhY1YAGZzIyHH/8xvH
eSJPYxXGp4zaXoNEPA83k/DVSmz9eXrVN/kmoUc6OYLoSu/6ogFARVuq+gVbR3tKT/UPEhFuXNO8
kvz5Ss/XZDLRg8+nkSv/5zVNoWGOfpHFbGazhTdzpG14ykzaP8GSvhzQ2XTX7maAYvuirMcH7dH4
JJHgxlVc13t/XsXFepfW09myKqDt+KEh7xIp06M9e+QOlc8cR9VfDA6gBRru6MWr/JG3xwr3TBHM
V/E1pcz4gAKyvHUqUObv/q97c/F7BSKn7akv4lPJBuWQcf5hnChEJS9adafM89ci6QzA9u9CjEUP
vblEe37Ot9PGeproWcXuJtzrpYeRB7sozq8bN+26DjF0iR9N0lnDEH9fvEDiOc10WC3xSYSZbKdf
kboUIhJW3SBZTRg1Rg8lC41WYraYGDLHxOGIElT+apKNSkJKtVhUsAVVu9Id+Yf1Vt7ohqjzqeny
/tGwghqm6+h+L23iVtSqhpZBJDUxwRkrP9j72IobRxi2xniCTuuqdHemE5kCTLHpipMey2xmoFRB
tDGuQxNR35biR8b2N607oMq1V6QbYUDXstOKORRWLg9teZiChyo9GeD+m2NyH9gwR51O+IyytTCw
/7jcGjTV/77/37Llf329i1cnTFMrKv2e+x+tSRRLMUciljFtNVnxAOsfwPDbxBWhKavrCs+mm39E
W+MFcppTuOPojT/xjoyDZxpP6kmBwup2mzZf6K9wl1jfclsUYCeQSOXPEIUQ394tCZRyJYFnRYKY
xYFe56SFzeXPt7+K/cIyRglm7Kkx1qnm0XWghzS88uZlpPt8GYFjHahUkRoAMKUJ8QyCFxVuQ3J8
hRj3s9tMtrUZ7tD9mHe6++9bfK1Mvbi+uVvy2yamxb02loMcn+Yi1817R4SmGK+F137v38v39/dk
6rRwDS3EYpBnHTLPbnvplauezMVVXL5olhAoscldOq/De4VorgM8KG04UbJOP+UHi77jIvBwkmIC
AKdFoXoo77RV8gTCswyf+sAlW9AQadisNHhsOJqs/QQhLpip14VLXJcJQ/zG1PGvu81vv+2lofws
tEGlp9y7RnIGgDN4nMt9/xUomwBhjcNeuZXXsrFu0mXHo8vGqjvk9a77XbGpluc95Igbv+bf1tPf
r+jihYnbcU6E4Yridfns7/F0SOWDZK4pTLx0HyxTKOWcJOm+pE7zLD0jyvyODPs/XsbFZmPovWUA
Uo5P/h4WzCMZwZGtfo3PlhdsIojEkNmCdgOW3cHMtdePwvrW/PwvLR/eO0NRVbS3sIAupbc6rSg9
07gTjF40L5lcMEXku6mLwiRlciFUi/pRXRnrf39zLH7XKzJNT/Z75rJkSF6qkJVKiIEjSdFpqNxB
2snVsTA/MOJGuSPNKlcXuKs/LXzEQzRcjvpzB4ju+Xxotrig0b0Uvh2WL1H3wAKd8dCgfyGLp1jy
oKMk00nCQkn8PkrMVa3GQ4gzpCSeLxHIEH58Rpq4w59Luck/UI6lsID5AKLgk3+xRrT9zmIYWYsK
8nxzZ5oEsMA2WgfDsss3uoFix3qOORv/yP0N2q10F39IxFvCT1mqoqMkDoqsMHEEsjf7JQmcxbAp
DDcVH43Wra1tk+1abdMWL6bBhu3gKiLk1edA3APPdCj7reqgZ84gLC2uWFhOyo3V7G/1xB93/+IM
rMhdk9S1Fp0ajwUE1W+lkeQw3dXKhgNGKJFgRK6LsfGfORxLNtmPyJcAUKLO01InJjQOmB6iXGLh
KtENS48TPadQH8by/a0ux7U6dia6/vaoXGwNoyk2edwa0ak2iWG3BzJ8nhuSW6MjndF2N4RLsIg+
GTsZKtKF8A7buy7f2smTxTt/9CbDEZZUPSvRv7GwaX8pFv+4sotNwc+G0YhkJTr1BQ8hwAs4oQtV
cNFQB7h7mp+paAcItOBovdASkepTmx/DfG1JOELs4Jd8378l+3xPMnz5SyUe+UleZ18gxLsvMEZV
BG4czlHmiZOnd8sx3IYk4RZ2eigYmnBWSxYNHNLASWAkLkRgGv2zWGClXFloG/7nU7H5d8A0BTxj
pgVdooKsLpGmtDajEwG8rT7DfCqSrRxSvC3ryRLveuGuMzlkMrFG+8q8vF8lDJsIuPo4Ozj+WkKY
cfyrSBxgFirmKzZ8BLHv8Wgn9T5I5g3rMbbseItM9e1W3+cv52zDkEXCvk2dCvAKe2aOaifGdRWd
OhR7OvhazxxX57MXK7vi7FXNhvxaU3csa+9zdDacEl4zMX4dvk1HegRr0rkkJka/VLZX2ovZHTm2
UoWYaEngn1ytz4RxPEoAKpV5RBDDsMFzzOOqeRNtpuBofE9L472lnITPcNhgW/73onptWuEH+u0b
ft+B32qUrIibMhba6IQKrlBwpO58daui+NNXfLdc9XrtdWTS1m1peA0Skhib5NQgcxLWxnzu8zWx
3VnkN7r6rvDdvtgX8Uo7L8fgp5ZtBPk9Mg9BdhhaT3NnMSE+N9zy6sJ/IQukQvwnrPi7MV8bwmIW
Xt6iVf2tCkPVzEQK2b5CbNvFUjD5WqJWfRYRqYWw8R5qGE05e1iZbNvDsha3dBJ+ts7kpl6XuHHh
CWgOxYU53bjV0nX/iVv924Vcvvm1oefnrGBNwp2k2hx2wG3btTPbTkCF8v7dkijc/MiL2q9Q9EAy
548kXBBKnZcv4QFsoseZMk7c7c3u8rXpfH6c/vMdv3+M3x6nhsDusNDy6MSvyrRl0wOcfAneTUf4
mFaTAyOMSWD25StuPEfjKTYRl5QpJLkYMU4oW7/Ri1Ru3PTLDoE6+eKUx2l0iulFMBti3VBB5rb2
XP5WqF5dNFXWD43sKtjDhHI2d2lzUEDBDkfY7ETcgMmkQVn+FCES86QqT5bsyQAz9WUQIwi7nUdw
rUy9uIkXJZ5oZTifIn613s7W1X34E8Sd3dnDl+qx9i3xed2Um/39SaG3A8oUceaVreXcTKGZmDli
cU/xlMgZn6bV7OLBcfnLmAemt/Qa1/qq+Vv+9okX37JKNVEJ4yKkd+MvVRvFfOCdO7v5BMZdsROI
B0a3lrnQn8e99ALVFeMG7TGv2xMQnWgVplm01ofg5mwRtd9fCk3sZSKWt9n1djlfjwQhg2bezuFc
ie6FjYvHhtQZlAUhxUq50g6g+mj9ShGZH9minfuqD0XkauLLAJcTfxx1HUMOyy4pO0tginDTZAJ4
3AjQf+r0IQlSi4Qx6fRUWKtcWRqp1yPianWE+dtg/jOXtL9J3Z39H+XR/MWEJYEevp3Q7agrf9z4
b+o6WNPjEjlDam4lvmuQyJrHKbLPojsaxyHdVLrHfjKcN1OyypDUU+SiMmnaJ4UERvQ5r+V6eh72
ZXIwSKGJ0XZrUBBLb5R+qoQ6GPfkXaXGssy8dtpW40fPRQb35+a5Mbd5edDNlVmvzJBE2OVtuu41
aWp+PmBe4rSdj/mXPW6x8bOmyIzwdDaXCrsK59CvWOaW2SVS/cqOd+Img/SiIdfme7noMKYXqLuN
uFAf61fhoZ8VQK41tZy+9yQlzllHAKvtf++g36Dwi0YKRmAZ8j3BGVzsRZ+tGFtYI5PIc/w6BG6D
FnEzveLuKepVrD7za1uhmwlP0bY6TD9y8RXEmXyvvBsPGpHEBEYmO8yLIVFlbxNL9DTTqYoCWTzd
Q69fCbuk9f59xX8tjmW667x+vICqePHm6Wk1CjJ5YSd9TyVvADAiGmNyy835wHyIwh2ytvwzPsry
ono2DzrjrQdtkzusfvFgp1gaKER//Pui/jJi43pMWm1wd030+Be30RplqUz0KDopJzolOk0amknS
MpUfxq/oGTo+h7m8ATbuUh2CNe1AgByMu/FA4QStAEOBdt4A2iMDL+rs3Fp39aKmEAuWoekUHzP5
zgLA/O+rvjYr8ZDyeIoKKYTQxi6Pwman1bJvqREcfYgTC+Wn9bPEGbhIE6ciBhZe1ir8UL7Kxp0+
8nXK6wr9srDFVXCKpBsntGsuJxej0lDFqqsAK7gM6hPTaDBCQ4xO48bcVG8ZmnBE2jTzLHvE4NH+
aMWViD3wWX1q9+lTxbShwGaM7+wju1NCe5I2FY3p13G8ixGvfDZfMmDDNZbiYV1hs69JpHZNpOj3
EobZ2Zhy6136S8+VnEEZ76CGzxUl458dM1Mb9LpJxuikv+fP6V1JqMwv1tUsWo7InvF3BVveJvEp
eGi28mNGAqW1COM1x3KfERB6UyKhGAedbfXV2pie/pIlS0JQBzyo6ev5V4m/J7OHG7Kwa+nffN8t
2i767AwlTvTPq5a6LtXVuKfoGQhgCJyYwDI0GcQRI9C1FhHTEeM1P3aH+v18wKCcWV6fUE9vI7J1
io1iemF718QH/d58FD9jwk8+Wi+q9sRYjyQk6AtVYjV+Gc7JolNf0vjh3w/x3zqEBtkChIvMnmrz
8pAmyFIqqKoQnoDqWieZ6Kp2VgIohJPD+zhkISzNdXZPSUDUQbMIMUYT3pN5YIXL6F7WbOl4Py35
BWBPJem72C0EfRFQXz0lhQMwBgqmvDrnoAEW/77y7zt7ufYaloYgjzE3Q6CL2r7Dnd02VROdGG3U
XBnbLjWezplsMd4lm+RpvMdrBY9pXiRI9D17huG0eJVfzd3MUCWhSNpSw30ro9zqxkL7txECGjQo
TKLII41S7+LBKLShECQrPH0n7QjGOga5LhEF7oQ8HLHTZbt0Ky+zXXJH72RyEJhnxRoh8wQId+DJ
9qLe9ckmChFDZF+h74p0jjgoflgjpZFdmU772Z7kF8KCtF9Gaef+YqLtR6ISTdB+datmu0bn8qRb
hGYg4aHtd/V+9mXei75UhidxmRgOKZvaCfgdDShYG/Umet63X+lHmy/7xhP0Q9u7inoQtE2zCZ8J
yDknq7JeR826jFwZLiPTOZDZaLbd+eC1vzXB+Wvt//vVzv3E3w4j/iAmhlZytQEPczvPkcfeycCU
ESX2XuDxJ2cAqcH7qJwquivE+VoLQfUQbbP88aAQjWBGnEjnJXL4iLfiVg8Yax410ZMJJSAx6pay
U/9bd4h6k1sMZYQssoulBEd3XYgGGabEfaSpW5GgkySrHi7POd719XFAlPOuIh/xN7lpk6AguoCB
GdMs8n2FH5fsH8VLK3sWitV7cXBq04GLqwmgmJ1QXYXasofCzvd5yF8Zjxa8DgQ9UWrq24lcHuAO
wIEYCMhOT7uMBHh6oAE6akpcDoyk2SDgLu/Q4+AuDbSVgqydbNWjxarrxa6wzm/UBdd2te9H7r/v
yPcQ6LcfsZ6m0SzadE6f9ZdVsDVW8xHyvLX2+S65156NX4RPLrVbzeZ5p/lzZQGPhUYMITcZ0VeU
smSsoqDTBKjva52QrE9jRbnkmAcjxZlWLa3bwjDx6iPNWQjNDkI2DhFsl+LZNCmEoZwq/ZjOog7l
S0aJhYQvlIneqr1Yuj+3m1w4SfpR9k+4LlSdJp8r1h7pQDJATEcvjkI1p3pbqCPWAbDaam1RDBWJ
6k4ZP7bwNuFmk3Ca9yCucv4nogQK1qHwJhROaZI+xytJLOE+emJX6hYGbwhHQBkxi4OmIoKzhqkl
qZf+SyLuINo4QMchdWMqXhvaKeQxUKLXYVgn0TLuDw1oQJOe9J2q7Sqa0wo6k3lOYi2p40V6wiQc
nl/mQ2af789wYq3XMNpP/ZMiL1HTLuQI/+lAj6x7DaT7ytwa0Ubs70t/fYY5m97H0Wd2S+R9LROa
fwaD6TiFsWleCfmDoSw7U5z0I0zy9nwKlyzeJIvY0jZxOY5GW4DT4136IPfwikt72JnSsrOW5zda
yA+B4kXvzQ9JXhkPJOsEvK6QU/tFmK7GU+nV/rLs7O7B/9GHS7xjt/WF1/3l+fKRA9N25QB99eCm
UVgYvc9D0tsiQh+m04BwyOIKO9vfn1XXinYT9gwi36Dji87QEeFKdk2pv0jpfqInPEw7P1xr5Qb7
YxI/A28/44p8ze7Af20pz5+avTqxDnhDsgTw0hVelO1rc9P1h3h6rORXwm9gE2ndwZiWur88qxtf
X6bFOmTbgzV7MyRJvTquf39lChf2Jjg1l4QuIzUCQ/J1vvLGQJvCC1HadBKKtf4gR2sztFNO5CyC
2aLIFmpup2cHaU5BjBGsTHoIwYLzFggTRsQTeUAeK2TlCkt1K7YvckdKH1wI+C928T6euuPo+FSY
XnUUgSQub4YGXg25Lr7MxeEsOkdpjzlUP9Yu0x0oYSQI69RizpQfmN5mmWfo+MywAq5a4nzurK+8
eRgxkFebPvZCA63BAofE8t+VFiaeywXR5FyBRYPuHhyaq1b4aCJiOue59v1auLUAXNaTBE+jtkIH
dte+gICN94G4aAzIhV7ANhI4dfcRa0cTnoTqKQRGF3eIbc/+Ps46u43olEPspNM8HbS18WY9+k/o
P0T/PmYrSsGr+/t0fFfpXIj6NgvBXzhm63SyayRzzsUEN+EEurVTOcYswo+3IlmJ1YrDfii8NOBp
731EbDj4IWqNi0JbmAdARVj1WwZ8SBXKn/A7p7tyLTrNAwFSo2tV3o7FE1QXEzqiMSb44l6yVn8K
PSZ1lyGLGOD6JBiRigDWSPwMptw0Z8HwIJEFIp6SfJElK8jNxEySsPNq6u70oDHO+dmutWGBY5Ru
P/srxN3QPKFbG2f7ykICELEAVtItuWcreZsntoUS9k2+0Q7VrsQAf/6Kl+3+KovibhLO2hHt8Rit
h1em6WwHgEfqyKa3X7QEm9sl6OBwoTwC/F0qzrTLP+Z4B9Rpb6L8IqYfo3KHqIUuATjhgQkfDM/G
+VmEXgGXbQskzynu1C34hlnk6WqKg/wjU2cY7Qi2+Gf7maBeW6GTa508nNH6iWQXt2RZxl/2U8Bk
pq4g31Gug4Wl0TdqUG3aEQzzLAvhJ/0gY0pgKMxT1j2hOleMJ6ZSIw5WpIQwL3kScg8CCv1hP96w
iZJu4cfwmZeDwQR42cifLWM7fihax6YtNp6anfAA9e/xiYCvnt/VmVD/fE2IlPBwB45SeqQXKf5u
EIl5XQnP4Ver2eOBJzzkjqNSCZYRAcdzvtApD2HT4EUH2GzinXyZtMfC3BJeBcAM25N/vHV0la4t
TfMDgZqPkTqU0yvPnlVPolEJunoMvmi7BBKS5ZLg4fc6fulUIA3Sm8VD6yNnCqERbMAF5MmmBJt5
qsq9Cr+mYApcy29K+NGp9tTY2g+28q1Ffytfw4rJdzQbwUXKp/aNmpNoWRTPLLqc3aV02RIVIDlE
AyVg9JB5csvQpjwIc4ECJAL+LqRa29TIPkKDu0B0mk32NNl1vYroA0T3ATkiyvCTahrWVOdNW1O9
k41d03ojJ6zqFOi2rBArxoSNfMXoBZSvhFLS2vgwqXgWxgXLJelcuc5+8GzE903IArIxtJeioQtV
kYADy1tbNG+ysTDqQxiu8HsL6gJpI6fJ9vX8TB+K5p0tPWW/GpIWimXyg0gijv5Ce+ugftUe4cfi
V0JfYeombZILCUpmdnnSMm09YruFN5s8B8dgGz/yPGrVRn/oiQqRXWw/uq1pe+5Endwnwakad+Ab
QVnrihsAqcJGnqw6zetIfguXrEoTGmbTs6DnqXeJhKld3xS3eLPXgtmLa7/Y13QrS/KKdPAjOwa7
GQ29gHV58lJ1Y9QE2BCyvUWlDB8va04Ed5QDHMEYUZpXE7n4ET43X+cjv7b1JZnO9DX0Tr3WX0i+
ykuXX0wFZHrCCN7D5ja2CYmbz1O5kJ4SFGryol4XG3pujrCrSdJi3yjX9a1R6nUvcP6GMh1MDsYi
Z4a5TPntpGL51aDrGFwAF4XWMpFWMd4HEEDP00tqozKIVGeMdh3k2Mqe4Rp2VC1zuLXPGX9/UG8s
9dL3aOuPI8x8PTRSZ4Q+DcpLhWWZ6TpOF0s/kh8GgPbMaSDNtkSWWuXemO5GsoJGKv5Xirl004E+
gXOQgSBdavVKkXdCfjCIwbWt5EgNwlldc2TyRleQ8jZYVLIavKRTa6dK3HUiw/viNZRZap2zFC9o
iCPNrhYqrK6JWb3ICVwdUi8tDZfUFa2Y8+9wRUA+Fr1wWjckrg/Ja9C73Cn1XpI+AitdpdEON3tZ
KislQ1x/kmwF5h12NmFRUFbPQ1qg30vTNu777ciUhrjk2KbfrzHU7cI5tLEsX7T4Thx3QnYskY+J
I/CvdNEUT7DjFqlMTl/5pOGXjk23i10wdY0Asu6z5mSlKiiCBKKzMMFSRgxES5nDc96deSIRvZ0f
Vf9Ro7gNtr2uutIzy+VtGe/1YG7+FYkm1ukzg0z53uV+f6rMprAmwZzrQX+JjNGTVRTWKCIQjrgs
Np2n3ELeyvO7ePXk/PaZF40TIdADRS55csblTA3GPAdVKFuPUk/QwYIQIM0Vf1rHhDJ5cMnCdRPo
6cajRFGBculG5fm3RY9hhUzyGWp7NvM/X6t03ttLkRvQ25InOTFIZZROc8k3zIA0wsPP+4FLUpxm
2KQ35Dr6hcZUgmqqkYxuce9n4Ov39Oe3229G7ZlMEeF8FNVXXUWKRSumBWg67dNgn8hvcDe6Rcgw
H4Z8tPR9wh6rhbwVazeEYMPIEkQj6e75SjJODfNwAZ1DvLR0R6i8DuaUyuJEE2wZnHyEoHZCCXb2
pPSQVp5RuZ2wahLqA4eD5NAe41k04rYku/2KyFafbJ0j/hKDeNatDNqJ0Y1vf9lBm789QSpwuZHY
SuhsL+59r6h5K8TV+YgGus3vW43Pt438sY9fFPjQCeDBhA0ZelDs6U7/qg9erdmlsIJfq5zdZlqV
5R56TjM6YPrORGdr4M7WYfHVBOi/yCm72bi5liDwwjA05IjEOmxdLXtnpWxKLRF1Oje0vzjjLkzN
4cinSD/FYSF9N0A+tYjKtT5J8SFu787YdjL0IAQrkotpU9pO0gc5i7HvtOGnGXya+VNqPefavQjQ
q/uq+zVN2UR1EsM9x4+wtAJx2yP/JFW1w6wPGn5p1m8TdKyUcwZZGvJjFa+Z1JIJ6jVPeeiOyueY
P6rdKczuRPlOLd51NHvF0jSXEh23ArtdciI6cyFh7VSr2E3pnOA9KomR+jaNLc40whTNM8W3ieS7
ElHOSPZSVjzI5Y8yTpyGk5Fff0T8QWYBEfbIbNGh+ccRh97/4uy8luNmznV9K6t8Di/ksGvZBwNg
IuMw8wRFUhRyzrj6/UD67UVBUxrvfWBX6ZfIbjQa3V94Q/nsTbcRThiGK/bAfEPM8nrVFsZnA8N1
SXkSaFcOe12fVslUrCxsQcY9vND6pgampqyCzsknQCTWWpfcrHVqY696jtG/TMj++tu+dLN+q53p
s/yubzG/WXpbKlbI4rwffz0JpKhuI91IKZCl5IIXxv1P3wmsG8Bfch4gXkUnyHz2sECZM6lzpOOT
Z/HXCSzORUPK9diUmIB82znhttxg1Iewm0lrOcLR6Bz87Edtc3kOQz+QgC0hlkV4/usDB8PUiblA
RbBJ7Fi4mbSPREgvQ72wAxjetU0pw66qg0BiGqumbd77SK+vwxtT81c+JWHj2nqc3lDELHzsUoV9
eYMnyFo6815+d+YgxwIkhzqtqaIOvNSOFOo4CYdY146KTmfoIuJkaIQ1JQl3Qmpe2srRRpicsncJ
AQjmsSu/aETs1Kil20a1Te7beBtG1Ywqy0qnLC/aYj12l5nnoI4IMOdONzceYOc3XO05L3mQQN6M
KtmbzUdLOk8amhvbEkl2AP8P1m1xRd2edNr3oDA7NemUsME3yVsrtwOg9ZBIfm0gmApEldD+KB9i
GIjBykBR+3KgpErPfYVgaX01yHde+80wqlWDSfX/+8U2ayTQhJ+PWBbw17fbcu9nUzuquL3CqbXI
g1zxDVgnVrhoWj76YFbnjAffd/ziPs/yuebNs9hcBIezZAC+bfSmFs0pqy81RfAG9TiU25DqhX4w
hSui8RqFI7tFzoLeKoC+zi5VF3OQ4W3KnFB0gIxike1Y7ZmK+/KuERHNZj6GSo7KrWMtv26wFUom
TcxH3Ix7/22g6nusbhqqpLW0o0SB0c22QPLLbVxQrtAlsFpTIcmDk3jpBrv6rL/F95D7FcRtJcik
7Q3IsnKVn/PCPZUy/zLRxSnQjUJfJjITlV8RSqH/1T4GNhYmo78LtSeS1VkVUSMl4x53PBmeHoGm
qzZXVn395y30ez+ONTMo8qJVBtH3N6UB2RhrRAhajZQDL73nMXaNdp+az6a481R11Qo3UgD+xCnY
X3et3f1oF5Wf3RPvl8rXs4FoKHLdlDH55FDSykNXmty8cjX5YOIidmbLLxEKczxBRgKJUMFG2Pit
0yx7eWd1TYdrou9W8gVieoG5TbRPOXkKSEBEtxbtTt/kKEN27kAVBJmcywAoTC+vAwdNSuBUYPkT
GBZ8r7xpo7nwrXfhe6Le9vWuE6/VACdz5Ev19ruiOqmB/4XpepXtvbXlU3QO36wv6ml/PZAKS4yE
j4Bj8RHpflM2U5YkiB3DPzLqbQZETJYup2Y/IU8WXyTlS6jsJwrfjfZp1h+F/inTn23rR2kqnZja
s6BjX3MjhNQiuxWiIXFSrTo4jGVl1+mVXK9kGIyDw7lpTI4YfYTttY5fUbZVIB8AD1CQj19hAZBA
viAlblmguwzwHAUWW6WjLyPDL39o3dFo1tOrETxPLKKBj1cL+CdLy73KgZjqwapLe771GB7bJyJW
2/CcpcPyOvtrsQAcoZI0wwwXCbJQ6tZQ9nVyjL9TSdqhjDG8N9DlOifl8pTWZb8T/V2dXE14wWJQ
sunX3iraSth8tDQhrnjlnrn30/voYVJQ1FipymVxVsflVMivgqPB7RFHg9mN+9dzuSnlUYy8Pibk
Xw+koNZeVp8n3L84nVZifqNPl5r/pqauMjxN+IqmVDf50pS5pCfMFTIBOZ7qNijvY+9K4ZrSjsij
aGTf6Z1GSZuAmS9SBnCXI11PU5rE2jX3Vv5SUp7sCf+yVsScDfmy9ghUEK+4xHrP6bZ3CSi/V0l9
zCeX9s2Axnnt0O/AqSMlSavRw7MNunZURNzp2CJqUe+ukmnlK44euL16YRjPGmzlo28Pm+KxOsKi
FK9n/9PmVrFDIoZd8h0GT1YcNLqHaTCH9DJJp7g1AOBk7buCf6BOx2/GLCfVR1N9ZNJlH7yhfScL
ycrHfhU8jn8THKmjC7eTTDkPsaQOVQlxuvH7g4nJ9IiGg+EY1VEtd36zbw7qNSZawMzov8eARzwX
KjedacCK44upuDUhjx1uhPyKCBgpMxDyzR6Qx0qzhdsucywk/RvUokJaWaEbqfcZgU79iA5NchOi
UDn2ZxT4ljnGz51ML4QGvSqBuFpsERNJJsMSTLbILRYPXEVvSrCSSlejKvHaHTCKZi0sgpYtM65M
u+WpvoPdtYEo0TbBjwCfTqxjzuRrS9bcj3nNGF76f8TI+o879ku2SjjhTUYhJUdlJvlR7Gg+il3k
7Wh9GbKbb9T7/AOwvRMcItPRbCQj0+RCvoB8dNB2+Rk82rJ1/3M2KEL9YM3hX7AIX6liZkUT6clR
os8RbWEY1N+ndXFjvQ/vc+1ASb9bt/SP1+eoYuqpY5lk4d8jL4qNCpRsf0q15Fi65gaaiY4ZBGwM
81Aaa7jZcrpXAJORuCPfjPO0coF+YYrYp4hCFOpiDmymVL8psMHEYj67wPsZgfh0QM5Ne0cUlsqD
DBp8vIvNvaxdh+j2xt9i9T226lVM8JYa3yX5dez+A1jsMvr4uagEbDM6YfbBWxyihiQEtVGaCfWg
4Gamms9DAmlxS/kgiSvBpsmyVlxJt038RMp1rG3Pg7e1Ocb5Ejz+Notl7Or5nVgPVoL7hvQco9M6
bcUeoot/Wz/kr9Z7i/xhNbdaom8YAM/Yt6R0Jr57bGrB6Jo38guCDW9Yk6JbBE4Rdxv8IjZZuaqf
fFZzRQpZZyvhJQxWvYnky1WHFH3htBZO9av4OoN3otv/gQ7+ovT124MtLvQwaQtLTY3kGH7334pd
6kbXxCao913p23h9TipqWWn7azhwg0RGdGCW1b2uEaNWbrwE2yVzn2KgMeM1AXxwliBciBp8ik6O
HV90FHsUG+TJQMbE1a3txsO56GyZ3v6cjKkoikzFR4ev9evFJzd61VgRta5olx6JTICh+MNKfzFs
Y4OE2ATg41yKe27MJcu+0hst93UWQNwH6bq9EstV5znwpYSHfJe5lXaXXZ6TduUrObF9UYtAiIpG
Csqdi7eslYPQaHWQ4hKMdxJ1b2sbS9eIcM9aOfEWmgq9g2N8gdZJvcZxHXjAZV+svG8lCJls+Dak
l5L0jvKF1WwFxSYQGFMHaH6BiEetAo/a+4nbFXhAbnDlaG5iN74Mbd5de2w/LG2vSodjZd7q/qwo
7REPwIas71Tq0DK73Q9A0H2Sw+exsjJlmgiOlj4XYE9y3r5dkbOiTUz/63pobvzmOu0uzUzDf44R
hu/CJtpXGPfqSNMmhE6e5ZjqNZZBEwl49lwq3U4CnFnXT2qh250IZTiR7VB9kMRilfbfp+YV62jf
Y77jfhgRBs8x6OB7879nwXaU45Vsrs4zUJaSL/Pu0/gffEHeFwiDxe7zoz4TZCtJjz+0hqVLS8Xh
JkcWRaPiC2drvOovsVYFeTzG3OyX+fP4rOgrxAYqlRzroq1vY+0ThyxvFxY7VIHPxq8nzoavM/wR
3365XaNeMoNEztOjANn1oyOmH/s3WYQBrmEE7nTNNvkI8OHTN5g4KeZ93b7oITYrW48mOqKkADZX
icb+2QamtEoGOOSO1LSIBK9NFKTLGW775wRxCY35sagUypCqwSGXXvjitmhFCV+3wI+PGHUXKTJQ
1jtNQTSNsh/o9E7ETWJjSGgV0d9YlcRsBhnhStLwMt5hq4LNqQHbEesyN3kCvt489t2qBPd5O+s1
hWvIAOwxPaeDQ/4IHeoGMnaoXLfSA9ZomMdta+tMEvkDNbu4e3BvIO4CoafPqe+vx1RlpAn+IWZ0
tGBq30sOiS5odTKEcoMnNkmFzR3uerkzxQcMVs9yJpf8iZ+L+mUCiwKAWOu+0CDCcxRJn1GQAneb
usWuWAdrcKSVeh2hhOzdkzqM7pgA+EcB8YVNGvbrmKBVs2V8m+klnzVEmt/mn1Zm8ba1yIhMI2Ji
QLct0EmwY3D68LcKcM23cldSLV7BNPSdc6ilZSHityVZxAOZl6tNrfBOaEfRL4robYD6hi6AwG0p
xLYYfoj1dWJg2olQ89wb8YRV9hRfREeDHgJat5Mz4ThLU84r71RAJf74PvfdcdMdXY92W1EBbX6j
R/fnL2RJtvtt5ourQDLLGCFn1qy/pX2VXg27+tPTbGxlOPld+BOv5V1xeQ7WeioX1iRVEqm8zaWD
5V1LI7SPYk1nEyNFciHbxjq/TfKdYr0E/WOTA747NM1Vy9emHFMVJIlrgM1NVuK95zkeLpPtJc2h
Ijqo5ksEZkW7kS0OE1uUd39eoFMhygywF/G+wWjstwak0reDruB8dpwlYnZsJhNH8r0HVCXm+oph
MUXqRqVPjCvlrGWk2dOwNfpdW+xT+s6cClIw98zOzWsB7/nx4r7Oa/EVmloXZwXevMfpenoGTjBT
+4u18S4IB8pwgw5SdOYySYj1rqo3tFVGhKoIPenJ6dkOqMY5D82TBxPukLMwhkFSuIT7+3FjVGHN
R+C99m55pWw5GDoXnKhy1bjgyvcAjehfj0+kHOs/v6UlC+3HasCcUkA8YQsLd+bXQ1Gv55AuKtNj
+Ah1gx5PfFV9g4WuZ2gubgVwRmC+KYpDnwd8b7lSscUZL6g2nlPJWyG7Koe7Kt5P0y4Wbwp5E/Gj
gg3jK2uvg/xHJIFkcNdj/XrmPF/iJn6b+oIXXQ1WN0kaU/deO0dACzvF/gvwPRg/N3jRLlDPwlqP
NtVMIXjrhWuwfQ06B4WtI571YDnnFlM6ecJ/Xc1FLFKpddamXpGS38t7YGIXGi4c/SpGQwTB528h
PqiIdQY7y1qTLbZk9s2WDwINg9BNH4AN0gKZQU/3WnDtA5Yj4aeBcznBQ6Qw9KbeC94h6NBBdIEp
gMItkJ5gs4J1sDOPlupK9NeB4k7+hfnpD1tdc8Zy7XcOPhRRv1IfATNRGkdsMmdkxHHWwAhTmV4d
vlAAjwQyVhfYIxAmH05/vxmFTeAdajroMXLaD0GL0lDvBrTvoO3flJ3LP/OpL7nhPT66h5TWEgwU
dVsFWyK/XITxh+WoXQhbqdvV1V2WHfG8wLq8UphOe0MjMLrFhJKULbNRBCxmUU/hU0Kuoj74QMaF
6tVSnlr4ZINw7IEvTf1t0+3y/MxmOvkN0q2mj6BqCiicRXDQKPrYth4xmgZfFODaprrp7qi02Pqu
qVazwsJ3nQLXfm6inhN8OpWbz63yfw++OJJ6U/GivmbwaFft+o1yGN6NyPb32Z2AsvsKH+lZAQ5H
BByHWqeKNtBmzpwDp2LUr1NYhABeak1+MGTpEbhjYF33OLbUFC2wJla6tdjvymAvB3tfe+rNixGZ
PO8oeM/1sOb2Jq5DrO5DQcUZuRDYzpF+E0U3KsQpvGT15qpLj21v2X+esXoiF2PRQBQDuD8hBKfW
gxxKaZoewQg54dXkKI5Gzz6/kJW7YPrwi2NFImW6LdTZzg2QH8ORCjFrY66t4Z4LVBKqZxg6tAny
lwlgDOXPHs7faqSCHtk55NXitfOORug2mh10W8rGf34GeT5dl4HXl2cw5mf8khmMQW95nhWlR5Pv
HhReYMf7QgD4v4vlQ6teiRpyaDsfdbjK1sAP56ur5tG3s1v+412BbXT7MoJTHNt1P/7/fRH/Xl9j
UYVLgqb5IXt6LD7ILw3EvUBH41lORnewHsLKgfnZY/0GTxLxIa6oM2tzohb39f0a8479sjaNVWpB
HJPXqZeMn771V1G7isg4YydSdzIRX+K/9CWif3bi2eKdcivc6mv1KaA4yWnlHcTwuugucbadiHOi
Tfp0ZoLzYb58eVzaBoyb2XdpeW0LdVBrQROmNNE6x/xO3UoOtkO579SHSXa19NIoXAkH9Ag8hFuM
NvDcVp15MJVvJ/7OQJZFOAgvkfaUgxTL18OwqRpnONfrO/Vlz0g+MPhIbPymdakjYdI2GdMcsPlb
y+5Ik0xzuDxkfw1xUG3hPt7iP6pmM8KdkhV1AlUAf2RSRnf0emtgA2IjCJyhgNLfmrmTm2vhW4l/
Lqy2c0w26Ud197dl1eZmLiEumeciIrEESfXClvkiPbk1jH3m3YrBzqtucvmSU2QKDrC5Ju3R/C6B
JBH3XnJVqgdqmYZI6HE3y9QO9P6IQWwcQvvuuqd1spmsWwuiujk/2uyCOGwAFlneBZ3MlFgZWkuy
l2V4qSsokpW29sc1BnxcVdS8K+8KYSddWKfFbVIqq7B2e2k1AtyB6zdAbf0OdrvHa53bWl/nd8Zn
YtiptvW1nTVga7tFNHsf3eJY+oxmkdXbQ78tJ4c9KWubkD3QbTuEZCLwF6+gyfUE8aKrUocEjntp
hKtfNNwq/UsHbS1f860NjSMJmz/v5pMX4FfA2uIClMw4G7KRgho6ZQ6+j3M3X1O3nP4InCTNqnQA
nWPWh6YHFpvRzbkq4sl84esEFpdgbFplHPXzBNqVOUdNAD2AhrcbNU9XKII3xq0sfFpu68gwBoPe
ZZF6fAn9u1J4aXIb+Oifl+RUgAmKDYa2BaGPVu1iJ8KJU8IynpI5g9GK+2i4i0RiAdkJqXHtEie6
w9ENiMd3Y3xtss8+u0Z9Sa9dxda3VKQTG9X+M1M6cSj+MqVFzOtZvWn2tUiZmbqhcgFJRh1f44ba
fUuOPJFmZTS8sQ6QcCS0Pe+jxNPEotWFdgD4U0zJdDdINuj9eg3Nr61GgPwk3P95lqf20i+z/C0M
9hWPYGOuTvtA+hx5epgEG7c+D6vAFofnNHQLHaWDvTDu/wNr9xNH3pfx4eT9enWUURuUTcP4IHER
9BxJf93ydUSiafalwT1zPQsIAdkfoAgBpHymlvmm4lt6dg8t1e/mJEUHc2ZSnTRnudHFZ2VWQ9l6
Y0ttPHtRiJMi79rsH+r2Ik6gQm7b/CA2F+Jbexk42lWJAIHqons1XSETLstXbbPRp5s0ekAUPQsv
oRTH1R5D39AB2vn+57d26gNENltVQVqQrf/WU1BjKoEoa0fHUlvVxWM2HPCshXIBTyV6Bk4IDViM
4DQfwKn4gKRQjxmwWkTGZZeMeFDQD1v9Vef/74/h//if+c3Pc7/+5//w54+8mMmxQbP44z8vw48q
r/Pvzf/MP/bvf/brD/3zuvjM7prq87O5fCuW//KXH+T3/zW+89a8/fIHlHJD/Bvbz2o8ftZt0vwY
hJnO//I//cv/+vzxW+7H4vMff/vI2wybu+OnH+bZ3/76q923f/zNIp7676+//q+/u3pL+bFN9Za9
fXtb/sDnW93842+CLv0dlQ6JjU09c3aP4azsP//1V/SXodnNoDoVaQkqalleNcE//ibJfye1kWY5
PU2TcBjh8Kjz9sdfSX+3ECxSLIo18D8VSf7bv6b2yzv633f2XySyN3mYNTW/eD4Yv1zhAItkhc3C
JECfI8uyCB17ZfCFWCgip5AwbYARHzWoHos5WQSYZXJCC1bMgMsKlayV3yF4IwfQfWWSvCe/aO86
fdwUVBq+rOBf0/w6rfkC+dOs5lPjS0BpxkJqWjWzGvQ3A5F6hQ7Hn0dgmU4NAW1MozX3O9nRq2rP
S6OKIdbdheyGrlespuNcxKkwUzqvvjUv5O+P9O/xlrS80PTHUTfLCCCth4INdgl6Z2uNt40jzaZ/
tYmta30oIafSdApfzjztyQXVZlzWXLWiD/nrgg5aV0aSwYIaLcVh1d95REMxuXKXTceE+nFF6lRZ
pSv5zbbFi7fxwv1kii6yUc9/nssiFv+54zjzqY3OGq/LoHGqWlUOBBa+Kl7q/D0xMAKpHcO852C2
TVBrRSeeKZ0tiua/Dbm4iutCyYzCqyMHgmoRvOTiVZMd//xUSyTEb2MsVrjMAt/KRoJskEKI/8VX
/la7aB8EF1i9k/Kqf2h+n22uLsngP8c1JYnPF/D+bxpaoxiLXmoyroq5rdCYQCmV7Tg1L5lGSNp0
SPv0IHYGkeuJcEh8m1qcFeR3fS4sI+gygHqK4x4hpRFg/21QhBjkVAZ62RL5mnY/FLN/d3gpFP6m
0KttHtWXmWqsBeG1lBuC6uxQT+9Z9NACZdd1xIrN3hkHKoxh4VIN2gx1Rh1I5k7yQPTeDXl91BLx
WhT3lm8cGisnt0crsnmP48uq93a4F2OnAmUP41FfUz/CAWnBAc6FBQ6rrWhDyddjia+vOWAcjS5M
n15aOtJVA65PVX+nmfGmlWo7i+StSBc1yqZt1Qb7qS7cPNYeklK1jdk60CKdmouMyLN3ClxycVqp
0OJZ5zsr1W5C1dhyX6zrajhYytRjo/5adBK0WXRcUPWNkKSq0HDN0xQ1l8z7ZvTKVZyjH1JaqCcE
5q6uo62uUrAPsstYwHm5KvcRvDFPEl0dvYQwSCl2hI5IUGjR+01SOuMBaLG4dLoEJQ9VvkB05qhW
KZUbCV8dcYZ8RDu1fDRRmNFSLEiNYSOjU5IDYJZFqtFhtq1k8h/NcH2z3orDY4CLxxR+xlO/zcyn
ksqcZ9KuKrUbhKaB2CZu5Plun8hu3KEMVcJijbtNzaEQwWdoaux/MoRyi+wMfW0ZxfzcuhYGTdjt
YcmrLIJ21acdHNYciSb84NLEYoUz2Gi3ciZfW5q369jAI6372mwP/UyMyWR3Gst0VY/CbaYAdq27
beWbTlbdhtQ7LW98K/x8Dcf2zH108uueD0+ZZiS28ktcoykMiVc3HFraKrhXv2c38BCoq5OegnmB
o6SvFfwvzsakpw6ur8Muem55i5LwODBs2UtuGrILOlJZaClnDq9TUcDXcRZvYurMZBADDkj5NrjH
SOixvNLtfPZYLR1tT3UwuRoe9BqXN+3c0KeuA1wEYVWq2Bz+hhgNZN1qqqTn/NoAkadzoe+HNZ+6
7uKNgD6crTyZFK0vzA/OAdM/NJtzULJTDy/TZkJXAoyOoS3i/s5kT43dEDkj6tpRyEzUeDeUx4Ea
y6Rnmz+v9fzKlnHA19Hmm/pLaFNZZpHqCs87ocksaNNWGNFLwDtWOoeBObWyQO1n2JEsyb/5sPeS
XIF/5XkCQCtTMYOrIfvNrnL1sBopb0xI8pbR/Z+fb57/8vm+jrp4vrjIa2XsUz7qQF6p6HdK/bl+
7qkXNpNvYQTCJPidjBJnLbI9KuXg6/htQsGz2EEXvdOgbz+MH+BRg22EfziYuDPPtmwa/TixVPTf
dDaLaQJR+PXlDZ0/WlC3QwdtgL1s4+pmc26bjwoutDlgiQdMgbnugRRd6wi5opvZ2GAGneTh3MV/
6mQgZwDbhCQl7cDFFztKYjrEqg72tRsvQzy3QsUl/zhr93lqu6oczsYMtSRZWOQHXSaafatwAsmb
4CbnboOPpO7STbNq3OwRkwgesqztc2iDOSJb7iJNhWtkobsHXmix0FHTRh2BP9FUJW21+t4Hmalb
tDx16KHNMQKT8edtezIf0BBKmDNnzE2X1G4vDfyWfj2RfwEKLAfroYa21R6qMnZToNwI8uDztDd0
DDZ78dLKhzMzWMqv/NhcuC3QZKD4YP3mviSxqxvFmAmK3ojLZvGamnR0FVqNsP0F9EKMAPaAWmwV
qbdrYCgGgsdT8aYWYFfleiP131IZ4EWNF3Ph7YbssrKeKiHZiiNuyBE4tLK5jABslt2wtVK4Bb5m
XoB/3mXtR0L1UDWKx2aOrAyUE8yzHZT5nS3fKQUWwngCVfLNRYRMctwbmUa803LCzzwVbUsXCBwu
CHk8TY9YEq6S62qrbPyb6i0tMJay4w+KsedC9VNHFIw7RL8Yk7c9f1tfjuBuEIpSGDmi0Le8Sqkh
gwHtDpZN9zC4wsx3PjmcM9vr1GH8dczFTW6WU54b6XyTuynEJ4r2LmHle3YXrMNNDARu1zwqNjvb
NSnVN2eGP3VacEbAlsWNCR7a4nMqa7OTvcygFgV7ysh3kvcUjGc6ZEuYzY/9+3WQedm/LGuCj0gT
JgyibqyPlHMQEwIXcNyz+jw62iMNvwa077mVPbmwQN8ASkMF/g1lk1l9EQ8iC9u2qpP56VpsBltC
kVAjD9EGZTXkxiqpjXOX0KkTCvrev8ZdolqbyEgSKZm/VmSHBDgic+7lef2qokFYdxd1fDAT36br
QVIBxBN9kvKR78JWs6NmCBuflEUCevnnfXZya2OnJ8NqQUJqGafSkInRKeYbi2HSdDryM4W1+vMQ
0rkxFlvZojQgSTErrl17tzh5wlEV0C43buuLn07A5/qLJ5f6y0Mt77qZDlEnSeRk3mXjCXYPDCFE
J6TtgnU5flcz/cwqLkvBP7fylxHnGX3Zyp04SNMo8YjmpYeaiiMR93u2QrtlpE+4im9nhywDZynl
ilIJXQR5ld/x/+sMW54BdG67Hbfn6Jzn1n1xflaF2GjCyKQ8OETiLHZTPpx5tSfPif997mWRipJy
myXzKYUw1trcUP7Zdof5qqdofDV7W0OnPbPWS0LLj7We7/g5rqIEuawHVZM2Tn7JsYEO/9tw0dyI
6ko71LflpbLl0tKOMzYdkhjkuctgX99Zu/K6uhTFlXfmkz61vjg+0gEgF4Dcszgk/aQRqsIjpIr9
6xD1EARO/ry88gIH8fNRv4wwz+DLtrKi0pAraiQOLtaxXKyC+LVCDiJUP5p+wDpWxwsmgxqJa7O3
noZr1Hel1nex5XED5J1VuPpKaiF3B5FYUs+8iJPftYHdKNQ9g0Kwvgj1MKIf/TRnduK+vgqPHt3F
XbhHrPEW9fL0m3fA4HH75xU5PaaBtLo6N71BIP66InnjqUbbEudpK8hv2OOBKxWBjR7Ae6+gXDrQ
trVvfx4UVBy/dRmJGCRF6H5gPIrqyq+jNqnX1KVhhThGXUYJ1mbGlTi8Cg2isLg86eg20Hk2zVUV
6IhYvsbBtYHIZdq8VU1/bGLrPiYX9XD7VJCOailayEXpxij0TpC+PIhGUVygs0ZygGlsZOlwHquL
SSQ2Q3hC9/3HGovhIng0xG9dom38HvBkP9/7lbqui5iYqNvkkIwk7WOcpkNq+m6HslZ+nZXaWmwf
1dJf9w1iWgU0khYRxEK6i6QEtmIG9gSSn2mEOEdthgDQwJQ44FZsyjrUeF8D5LIzudiX2REV2ktV
EygBK07eiu892yzqg4uuIyDzYnj8cbUtBEQ9Y0j/+CPwA7aJuKKodLBKA0fpBNw1ZpPQb/6gkjp/
EIrOXFZTvhMh5k/WhJIhNIWhtksUtKEEancZXqr9uJGDxO5V7Eo00emRN8Fr7NIvpZWfPgt4BJsq
LozpnZcKqNJsPIMaVNUf9Lq/lM3+UuqrFZjUETGYkBgxeOjgTChGc9PnKEAjSCmK5V2M2lhq8T6a
9D70LASIfSc0EAHWFDfAel2t/JUoIuWdjfsEbLmGzUFC7bTv1V1Mz6GVR7eUXmOa+ulowDOHf4U6
dk2zP09j1IaFnakWdhdx3YfmqwgxMNPEDQTOShxcs9L2ijisQtD2hvGeVbpbgSK36mQ/FrE7Qm2S
Yv0iJgIeSGKN98DINjpaUkC7IHV7+zSVnSR5yGTZFTDhjlL8blVhNQxPQpFsio4PZjTWRmRBD04P
kYbG1+yiG0XrDAWzCDx1RAg9Ur2ZniSMqOgN2DMtWZXKTQxCXKqBeskCIhICgtU3cVO7sf5s+N+s
Rv1U/INSAI5GigF1vVWRPAhIBQTohBTI2ylXgvoGCc5hp9ipHCPwZcBXia6pRbhdJ6HOP7hWGZEY
lhs/uCdQ4tUDVABMn+i9HVU93Jan+eXkk7Gt0CNu++rQ+o1rRvJKAKaUWAcqettWRi9i8LCPbuxR
fAmG1qGHZWdigP6o5yS+AGrktbQM4GDI0QB/qPtuix2V3ff0OJRNMfSumYw4v9SUVjHwpOBrWN+z
+rYJ4zsJ3IzpN5uEHryifEM6yo2rizjGFo6aV4WxW6vedLMRld46kTCtywTyHRxtiRPLnLJ8lUrt
e9DJd8jkXPuS8V1hlyhBtW+ScZ+ZbyylXpuHogSGId62IJSTFu3K4VvShmSWHcrZ4hPj3A8+EKOy
/RB5xV3gb5KuW+vT9J628WeBzXpjThwTrau345Mk6K7ZZy9VN91otXI7YZfa64qtKdNDZ5Z7zfO/
e6N/Lxfqk5RXty1w7loAl9y8mjoeKxRMR+oyVS5vqwpju45doegT1HUgN521HkphH+FukFYJ25h6
Y9ujxmFcSEjvqyLyf4n0JuTNZWNiWFIqLZrm7HO4OLR8bqo63CbwXPQYJxFRukiLfJ1Z6XoIUElC
5kSaJs6i2Nx6U3nIob7rU2YLAjZoCj2qleVPByPO1qpQXmUjIoFjpO1UKVr3ZnnTjeaT3mHsGWXF
55hHz2Htw3xHRm5Ar0kl9m/ADXt6dNC69LWO8eFVJr5UD7xjY0b7CTXkNJbdIhkfOAUcIo9D0r2n
5H2lCXjSd8eu2odEzBLe2EJ/3Qq9ncvmvSYgr1MhhwkIy4wMx4NaM1Lo7+BbFRVnQoC2HRJvpY/9
Vd9e9apw3Y/qRQ1DupHyDVmoo1C3ljpEvjUF/Sd9JcIZbigPoWAJQUxdi3KGfgvuItO9MgI3AjTX
Sii9eNc5QHZPF94SdThEXvvsWYKtK8ga5jUwV+8p81GJhuMqY+wdiv5BbqZ8VcShDd/KncyY6Yp3
qoW3Rgwm2HjtS3MXWt0uGHR74IAtaH40tAQtpVnnub5KJz5kPIQHzRF75TYJ6UjQCEa0h5gg2TY6
QgJROEtmdyreT+yOWhI3fv1c8dnH4IS1CnW5Ut5LdISGMVvPRHNVu246eN6FaXva9zSrviXWcG2M
aDBpyMMO+ZNVAx4GI6Yl0Nwkx8iOYoJbe/1WR/cGn4U2yy6MKmpZj4r5zsOuNDSJyqFzjPC5SV+S
FNne4i3ASC/XnqU22GpVtfOVbKVxXTRwSmVqdRKwMU0U3LYuNr6ic4RZq4rjseXVhuljJcOG7CLU
UlGCo0hrChe5ikacFLtajVh09ylIsI5UigbQwT19lkpDgsobLw0WWwpNmjAAVQyo80q9lQDpZ4DU
+hkZDOE9abiD0WaEHou21jpu+Zja5qJGuHnEiKfQznRYTha1ZsVk5IXI/jF/+DXQaYUptJJWCB1h
O+MJpa0A2ZGA44c84blI/mSTxJxLVwqpvqHoiwC6DZF+CAaTKgMP6Usgr5rRBtGIkCCfJ92Lyot3
I/qwVt6gl9ZjfTBtNVT6M6DxESwZosQzkMolDfRHyA1VYpZ4B6UI8/XXFTDhgZZ6zwoY18OFsk03
HBi7fpeQof05qjxVlP460CKmtKxBaiKLgVT0TaG1cb6i3NR/ZvX7EEq7Pw92IlWBhTLr6UBtnSUK
fn2qXi7DMp24hEoBDpZ4iLL4TK5yqprzdYglEzLuKfum3VzfuBO/z4ng/2XvzJbjRrJs+0VIwzy8
BhBADAzOk/QCI0URjtExT19/VyizuiVKt2jVb23WL2lllSkhAgG4Hz9n77XXI9Bs8WRu9FBiKvDd
p/9cDnb+uX656oczSNMa5VKaP84DCxTlILlCMu0v2/F+igTfdocV0zcOkJQv1pO+W14/99n84Yf8
5SN8eGe83OtLZaKFIizyr9+qtt3UAxyi8r6Bm/Hvf8c/nLd/udaHp9NM0lYmhNcFmfVWQThcrO9i
vPn31/jTGeuXi3w4dRqsC6KplyxQb6qL+ppa3Devz/exuzgnIiZ3ny0E+h/OV7CKtPM0jYfzt/NV
XTp229j8igBwjok2Ba0toEPHGwcDgDXgFRGvCf+zzR8KSrAB4X5mHYVG+HRXhY3yfYUBbJfVJm2e
RLdsGkB0KfPyDqJKzufHuKz2+t+/xf/p11CT8Rr9/wVs+/Yl/1m99uM//1u+Zrp/weNEZ8buBMCA
2da/1GuG+xcdEprnNsZj2HUOj/Y/4jXD+Qu34zlQFbk9/8nZQ/OPeE33/lLJPIFsbJkYe5HD/Sfi
tV9XQfr21PpINs+6TZMewkfnsyrHvneHdQwqUIA6fRT1s775B3nc75f40OssmjjLk5xLnAM9jSDZ
zvh+ASw/2PvRNyLYHIEBopV+8+eKsfNC899dit+v/WFHycci8Yrqx7XjiCBBMqLJJPFRu2+hNJiR
M37WPf6w6P9+yQ99TzWVLcF0Py5phGcSrbe+9uP380V/fE2arla21ehwftJ8+rFj/f5lz8hri7Cn
30AyszBSa+q4MmTMdtdQ5I8hGdwbu/5GpddfzHtjlx5yuOPlRftIiwOfWR6h4iEK2VxRB21J7AnI
/vukKfihqPnXLfnvD/ZhO9BHpUhVdfn7CYBRtI337ZJtauxKdmBFeOl2tcECDjVCfj43+nWD+P3q
HzYIq4HTm7tcvfWmcAGxlKLfVYnk+umFv/77Pv+st9TO++q/u/0f9ogkXnJ1Of/wK2T8vUEXLqdE
9dVQck8/G9l8KEt//1bnb/1THzQ2y9Yedb7VmfdLsjwpS1dnmRzO+sjILj/Lb/xAIPn9eh/eYjXJ
m3w4v8VS+BYBbgWRT0zsm8jbkkbHw60Hn2eW/PmeOqpB1h3R0sZHV1YNEUsTtTbS2xwD8aWCMgJY
20+/fE5D+vRaH57SWcmFCsFzZPaW7JYT/cKNeyd2kINPn72qH+qJf+4mSY50a1Ed/oYnKmGJtP3M
r4diZ29+n1/PKYNe6+D72BEIHOahKYTpf/YmfpCL/XNdDzE1KZzwLD9qArphpn/Y/bguLjuxaU7e
JR00zQn1yQQAejO/Kr52aeUOv+sSnt/MIp2uAZUzF4R48dlj/KNN/NtL89MH+vDSTOmsuUr24zHm
7EfycWF/7a+yu35nnHKyuGzltjPaS4XGJ6dU9ZTd6df1dsq6OujvitD9slzjv3a9uyqmSfjPRybM
Ot3OKU8qVLKN6Oky14SAffbh//grIgSG0gd2lqL7w+4yK54Zy5XPZUZGSHc6oK6K6HrQIdx4kQyI
Af0sYeZP+/XPl/ywu/TJkizD+ZJKQxwA3K28/4SO9sc3/edLfDgYjVaB9+18iW47ByYrS0J6mQ89
ZF+G9Xd0zZ/ex/MK/PEh+OmKP2Y+P61lM0lS5qz9uKIRjmCAxleE9A9/p427TAmDT5bqP5UF9nls
wagGLerHEW+9Kqmhlzx1dAg9lpR9F+WRcWOa2e6M7FOg4f37K/7+s3HSRPtDueVQBpofzmRKXcVT
3K9DEPduSX8/O0tMbaX7bA/69dRwfr+5Dlxvi6oOv/7HL0aHWyx2qqHK3WGcC6yw+zo/OVv2vW+0
K+nqBMpeMYLPMgT/sBuhQAXBbKpMg/4gJzNQxuYeauBm+/drnD6AiyIdCljV8VPwwB/u5i9X+/AS
uJKSNTO5Wh8Aa/LzbVVtemSWKw5O2vxbceO9/fvf7w9VHV+Q0SoiQNMgZeD8kX56RNuJrqBWK+cv
OGydNuhjcuLPNPf10JdB8iaOZbgcP5vt/ZCG/fpmnC9rm8j8sbCoH5+bZM28GAzB+V0kzOCx/+Gy
GI8yyr/+8L0RspU8Ax26Ndj2sX9+ltbxh9Lt1w/wYVMUIutF2vIBMAUCY/2GwW0nD1ngXTq+5voI
35egDFCQB/+TG06vCeWljX3nIzJWJ6Q3tyZu+DmgTbxpQcXt9m4932b/z44xHbFPSeJ/vt0/XfTD
g8X0el3n9cdFpy0j1AAxOTKr88Kehc6lfQ8rd2+G8q3304Ds6s/iX85//8efGyaTdxZzE2z5UWNU
pV1WDzMP9ooS0lp6pvij1SJsN6PVZsxYzvYNjfv3/8G95uh3TrY18FB9pOxMmV6QV0poGBl+wK8a
f1giZduiWOBtSnydX7iIPhOCcsT9+G01G+AWM3EXoxYc2Q++RacfrCIeVe6yUFKKusbU+sgY9F7d
tqJZBaDi0nPfldTEVyXVpBA3ltSN9qLsEel80zh2637SScRDatf19WXZqx6/U7UkSaRO3ZyEXpMK
+yAqq3QO9toZgoy4lgPBnWJVqffsVUMa5irJAXi9NTXeiIXxQjbPHt1/RXHDKcWdkHqz7svB8jbV
pOY9QQnSuUMztd7NbdO+zHbdnCZLooLrXAHsq67HneW5+bxv5u7MTK9Tw8+HWS03U+/BGlY1e73T
qpLwrHiIxWNnwr+i2c08eDjzxNdaDl8TN2uu6iJNbxRlhfg6F/w3yxgfsjFW8eXWE8TfZUn4qGPR
E/8otT5+MjjqAC2YjXNeUV0+i2zJjIvzXev9ocxK56Hr4jHFm6SIQ5Eb6nVaSPWo1q240IfK3oPJ
NsPFbhjG8+p/MfScCKCksGMyo8UwhAye9bCecIL4ziLkTnXq8ugQ6sMsRU43WjIQOk8/oyWLOlWv
ZS9NjLux2bhhu7QOAVZLksO8ZDRs+nHKVKeRak6hZNbqaRB8a1ReiTbsnapg4JjXthOt2jjfznPW
qMFqryqDC8ert7OImRXHtdVagPClp+Q3jRyn+XEd65GQtkI2Siki1xxMhlP1BP6fPSM7Oro+P1au
2dw2fZEdzKXSb820iunKVol+Zxczzk99GHa2rWTHkRc1cEdnvBycRg81G4RbbvRj5DWYYPTOPYcl
T3Pkpt0ceUkunvqlT3ZkXUMXVaTdb0k3LnbNvFob3RjtXSJ7/dLIzOVmHKZqFzfo7KQrcptQXd14
Ha3K2y0jXF8nz8CsLpoz7ucxxd4vwHtrIhX7zlTU0NaH5TqdKmK9aAZcilUOB72e7OdePeeIpHKA
FaK0QIjnUbttKjmWQVf1xn7SzPm9tVJNhBlaQPWBz2+qN2OmEfeYCHNVtlNeNw8mdpkVJE2mnkpa
rMN+0Igw7nA3uXtA2GgnvMXTzH3VNPP9yIDwok3lokaap/AVrNF20f5b2loeWrtBtODoLGqeG5cQ
81J6zlJz9yJZ+/uU8m8rGBQSz+o4EL4dXbRM1ZMBM0/u8T5tskwnMzBfzH7Pl80u5FiR41zphvQX
La4AMXVz9YIQCPFE3JDsm3tZd7TQYUnG2RjLfKqzKlqatnL8vkrShzlL5tqf7ax4YFja4pI0mVCu
PE2+kdZ9mPLO7MU0QRpvmoGE9SxtU2a8BCgN9Q/NYsZvfGENSX1S9JYBn5fOgO6HLu0eZuGqOzeu
gOX2uJiuBmewyC1JZtJcPW8hDrWRDjkBhkLqgtTL9dp2luk7GbbdFSaeJuqqTqANqEwb+PBSFI0F
f4oT/2apC5H5ExMZkm1HxYNUN6LCuFfsvtOCmEMPFmuVIItQQj9mLqeODm4eNvlqOwm96SK5Jqg1
Uo1IQy/rDS9q1spVw6RSbBR5cu56aBnFWO3zejXdQGJ0Ks8vowkicD60dUYaSmmWGpj4to39QoWb
4jfFUBDWReIT+yUsxZlA10LLN0jEEkY4q1wQoYDcWZ90WwF0V7v9RAbbMMYOxbCXM+rptOEqXs3M
3HazubgbR6ts9NrtonIKhZRevVeGLMYro7Ymqh65Klo0LwPpFNwxvQkVfdTXnZHGpnpSnDWBk4K/
qY4KY+6nA4fXBHmYHECoJDYup03XWcA9VsXqqqAGJb4GiZLapBUOuX5rxZbgdbExBG8ss1/N7WIa
COZhsN4telon3z23NZ2HxkKK4NrooKnFVXQYtVdAoardLDkko1sqNwNb1ruaKU7iD66rVH4aj0VG
uFgyJQGdUU/ZYKhvWCaKRGNCq0u13GutFmtbDWWR2JVtp8MPcApQHzja0I+MTAvo4mtqQlx72/Xy
srQXcr9qD1KpE1e1Go7MnfKN5fD3w2NvvBgpztidI2mb6tGapZy3gyIEEb31xEutmzlm/FET4lmL
1WK61oxeWsicS8yPp8Wbyq9CpjkBkMTMM7aypgakQrKq7o2ReQ5hqy77Kb9zVRGDU6V1u4mNRJkx
Ma7DfEpM6aQIJWoti9zK0AZCIk2GxTXz8Te9Wkpfmk5h+dlqIeUyF1MjSblXMjsypwLn0jw5C8Pu
1vXyLd/Xtd+aVKvci7WZBpi77ZqJKw2chxO0apUv+1ZX18S3i3qA5CPwVTZmI+pdvSQSSmKprcQS
5nGuc1xPDYe3WliKZm+kWblrsm+Fp07OduUf+lep8sIlm9koVpLcKktTFt8pmyV5TESTNak/qohK
N73e94jNpMba/6QUSeK8rUZyFpkqCh8GjktNREcbuFm/IkOzNZmJ5uhObV98K/tKiyWvDX1S+KI6
EhpATAMf/6AY5hy/m3klPDA/Wa71N0auJ+ud1PJ1/lIzXlCWk9IhWnP9ZrBsaV0mo62BQZtmk476
UbFljWRIGGYz5xdSLu68Xq/Z5KnJdam46YhQyE51xVFDelKqzYPCnEAAN0tztBN/E+H/o/nQ/zZy
AWfan8rpMxnhF3TBxfdeVunLL8Of85/4e/iju3/RHOLkRpfPNZnn/Gv2o6t/QQtQdRAE55wPLDP/
Nfux3L9wm6EgphAhoQvZwX/NfizrL/4ORuQWPQQS0PlX/wG4gEbHucT++cBhmswKsOu5mkdHEBD8
r8dalRpvgduPhsNcI1EN9RGzS7bp9GLeKkafHJHkJUeF4MKlrA9QhRZySoULP4gErhZ8a79vh328
1Ld9jMSstbZWlTdh1bnoa0YaqPI8b+zI6eiI38w9OH7JOthbbQB/MBQNWV+eAoNS3Jd1eV2gcnss
bR2q2kK4WP7MKFMPzNFI0HmcyYbDxaJsCTqx/XhQu+MyGE9FCo2oSMSuY9MLiJlpFouY8Qp7qQAi
WZCX2WTGycmJhJ/tp0JfOdO17kLgh6WdFnW6GHN2ANOLj7YCpFAVpypBfWA3gTZLk6as8ezQqQmt
RUdKow7bHtVRZ1RBKfGepPJlLV/WDOWbScwtuQ9GW5O4cU5IHB/stt6b05L6ujAsf1LykFPMTWoa
lzY+yTouvpfal7kwMp/0QkQtcJwWiXSmK+KXRNRHu34V1XjWMl5OenEjFXbRcw5kVxAl/+Q4ItTV
bqMk9N4dN2xMg8WQDBRtiWwcHMaqnKQpt0lK/tNUErx+Dk1rIZlUUglMmey0MiZk70FpnHnbLK7N
NDkLys6OMssGMTu+dklYoGKd7DZUU3hszdgTFFA+NlX/mF24mfo9deT1+Sa3wgxsb3ntKZd7sRyQ
9IaVNh9HDMc5qRgavjrFsF8Jwdw1TrHLpqMzmiczRX7oJP1GzM5ToXh7jopRn8670cDKY+r71jEo
TSHzitWA0B0DEXYiwicHDOMxErg0IdoWW/6h4D9yhz7fulXv99p40Sw2vcqVEOcnr3potDxY0dGI
7LpgL07c8pikVjDq/EWFrezTvNp7tOZENUfSfE4yE13wtCKbgAx1zupS0uqlcFDjCmsOssW7t4tW
P9YGPnH46UHaj0gxW+04mubDOEJ+gFDJkRTd1tD139ChBI6zANt7yVV1n8/jW/uQSLy43XxfA5qR
Deo6DlQBvUL0i4ZKXslK4p46vMeK3Jq5QE8dE6drs3f3nd5v2iKNDOHexD1IPzNRU59qOg/YK1BO
qfmzmGfiIzTza4efaauMHpz6lRTSuRERWEjVB0kADsxFGMwSd+ww6FVTNNaVP1dVIMuDSojz1NIk
pRIYiBWzvpI1NsavaTdFsiyy/SicFGhfeVEyxN5PHpm55TAuN1XjtXu16uttNzRIp4vY23PcDdVZ
P6ldTiq7LbyAgq+9dIr0QTVL875MevNukJe9MwDcQ8HRKzECv9YfEYBNql9rt962mPNANPz5/Ouq
XXS2PAolP864pIDn3Q/DOXJPfBvlrVBPfcYBgdLC8vIjLs+dySiOsCZkEZtcmx+Srj//oc3C/r/0
742jblS12NjZDHRyIX71wYINbXEanbTiokO32U76Zc9vj0UNVgEg0OdJY0iCRo+wrWSJSke9G8c5
KOIGod0Lh/RwABmv59+qSu5xr6GB0QEwSWLeyWxzy40CjSk7Z7/a8fXYnex62rYyjdxmwKRJfEar
cGa/05o1mqsuQqAdFE627fSbuXq2J8x9xVdD7uiX8Jg3uFjv+/VY59TkPDCZehkn6vVa3XQ3XQwR
vhAHC3uVqT0oFowqSDTtJbKFcExLUoWUyBFqVGpQgafWl8aVB+9QwbRgdEiGNd615YafyU97MAN8
vjQxyKEwdqsmN2l9I1T3mlJpwxRZcICzVpohIik7loLqqeJ8KG3Vt5w5nPM8bHsjUJI2rDXFtwi/
pobBLeOZj0tWhGrlHmbSFVG+pEVMtPXyWGq7sZk5+r935nhQEAOuMFWbrN7PvdjSrWFzeZYtivD2
KbVP7lndyr+Yw0ohcoQT4ZIW5M8zEnLTaDqXblN6nc8e8fTbwTik+bfG3VK+bdfMikrA4yWnlWpF
cD2BKEjP0AkQrkrhp25DJp65TYkUSiridQgC6g9UkhwsSBstoYWmdz2TbVuH8qwnX8rhpWT0Lkp9
b9ukgLtEbKsEHhgmeVzPDaEHYzqGZUm+pPY1Ee/N4vjr8t712TfocJtltqMpvUk1576tWA4Z2I2e
ftMiD5+hzI+6BoWDh42jMesJhohN7hBnxmpilu8rlD9jtSKl4ryptQMZWd1JZEPgqtm+6eRNNinB
LIJksXmsIqtfcMLq3ntmFV9+/H8erN0mXsIha67tUQvNy3aFLZypSk9mDv2gJsYnXpouYmSkqmEu
0c9ORMwp4nFcjUPrtbulLViDkCrTFCHeOL+j4xcpZX45MZOb7a+x9iXWruZyovfy2vdNkLIHryta
U0727vDapY9V7/rrlHAyYiW1pvPagT+iJiQFXDPcs83k+DK7G8nX9HLrotVvS3siFOnRzp55g7Z2
RxepX09qjRwX16bYJ9OCLli+5qKOrKoPSxqulG+bMX3E6HAh03k7pYRGTTQM3PhitL44WKdLPFVD
ShLUAP5yW6F5TdrqKsVeTOjVhpP3RikxF2mkhi8OPY8ZiR0EtCRhI813q9FFQ1+Hpd1fqYsZgKTY
uvaxU948Vlf4bX5vfa9Y8mRKWmlnhDMNO6NdnjkdbFqdBNxKwi65jDWCNNEEY+ZGrd0GUiWWkM7G
kMlometd0YFklDklG0QkHNilPp60mJ9NbfNXxPxjM36xei+oVvonHPZ3yejdylm7aGz2oJKNcSXK
kN0zIzisL733xEQoE8OZFMHZZ2KX+u1JmQjBrk37rou9F7FM9+jUXqeBB1xoTejMC+cN3TuVuRdN
joJUrrorXB7UUhKUslYl8U+l+pU6hkIyzhLh03RgGRiHa0PAqZSSJXoyB2KlLY6GCUHzDafZ6m3N
UP17ZhLSFX9oEvM69hrwkJvJVZdduaKOVWLMGuN8QSeTUHRtvE1oLGtQqRfaJUlyUYAeJxPMfQbX
leJHt3ctmRIJrNB0ApOppXeDC8swEctbMXa0q4ZzNedaG8970OnHUj3uaJ/cOqq4MAvvbsYRMs4T
YB1CC9LsOLA6ruNlox57Q39PDPetr8atA1J6IBq2nZS3NjmDJOiA4PjvyU9Rx+Eo65nUEvfZnCZK
HDIcD/16adX21hayIuhFRl32zcqMwKvoNi462vrmyc7fhtFAJG77fUzSUgfJl/Q7c+QvGDjewzqU
xdFcSp7Yzh+F5OtNLEVX8/KqpNhaxE2x1BHtAtC7xUU9zuGg1Fek74hNV7KVx8ZGI2OPFJLALa0v
sfcuPXlRF+1uymEEq5eW2u/LpQsywbPh4Duq2qOyPqZCP078Xyt+ir6udyzSvAXdpiSm1APa7cTG
aSLXveQLuDkH3jpqyNlq5J3ugaBW5keH+jB24jCtgkWlEyQ1GKLZSRgkbj42wvVHD7i4jLIJ5hKA
17VRD3jMmszemqAfHeVed/Pd3BT7WFtC2S874CBcv/SXcWQnLu5t1o3lTMO3XmRl3qF3X01WVy22
A2pvclOKgAP2sXTuCrmDq7XmBDK4TGJwGCDZZzZjbsdJgRIv71MzO/AHw0LaHOwLsI9mG9KxwL1m
QkTqg8asnyeLoXLyjdf0oFQoyHFwDJO6UyjjhdGD76J+iOmlarW1b8r6SleHzKfp+T2fUBK58+0P
1gCJmrhE8JqoVDHWMgdGpgAiVEabItPJb4Z0GcPUxgsvV5bLDAXhwS6U57E2v7gOqCQ2+OtmMe4y
uw7iGPSoQn5e3RQPbke8FCTw9Vtvku+wXiXEPNQE2E+2HuJJ9z0aVQIUVBo/YtvaSGprKd7seSXr
fDgXOYQWsmKr/vnesXT6i3FjYXRL6OoK5a3KH3qn32i18NcmC9dc7FUXCJMNOIui1iKQUk1eaKJQ
aZjsSSRzlDu9uc1nUl+NLfQ/P64d0qSXk2VeZOhf9eroSffSbq4bNd8rSJ0tq/bTVd5CVSWgJaaF
ROkChgbEfK4OJ572rax4UxzL7wjNkKBNvWXy4xW7x8KZbdwOc/yAGyJcvSnICQdyOeLqWuKLtbpy
usFPwaqtaX8qT25/xWbJxsI+FKc71U6Os/rU2+fidzet/UsOhrOLh326zLeJpV1Y9XuS4aSLDyPV
BhNsv2exGKv34gWjBG+/6a/Z/RyTHGGJSGDVrWUZtJV72dXxKfGCHBchq/mu0PqdBnmmRO7bJYBg
CSBgluWX6wF61rHQH1MIYrnzBFgYVPRr6cV+n487TVoPqsqjOq2BLt+zIqfHXVyKisyM6lZzX7oW
j30j/dr4Rpd8o3svlXZcYjcqUcxR94crg497vK/XWaltBpK6U3yQ7fUwPtbUYJZ1gURsk7Y99sDn
MRHb1WbHxtq39tzVuPQH0914LgQyCFzKvJn7e1gwkZp1m4SlolPurAVDI1keRc2ggxyKUeHu0iFX
i6cVhMiUuuTYsqXOXxRSFOPxauH3yZwkXFUnMmMv7GmAyg5NQE46mhijWi2j1j2Vqvc6rpQuEIyX
at3m1Q5KCU6YU53TJ9TuLSAC4M6H6tXOCVDR3iAehkqFfq/bpWsbOWm6x78Trk6xtbzk1JJW4fbG
Jpe36TQcC3trMX1ZmRC68Nwgx0W8GERLvTiU8Hqh+d1cRjYFllOVO5Fik3Frv+859XTdhY1xy2XZ
WS5csAYpqfD4bWyAY6Z33RIp3OjGpWZRVCvFpSe8LwNzxDnO2ZKx91J2LGf/wqxf6ksb5vyGgxz2
K5M6o3jUzfe2WE/YAbDZtlFNemxqSoqt9ILhU+xPg+y3vcz2utdeZVJUYdvEZ0/qq5WlN4VSR3PM
KjkhzY1pg9OIIHUyLV164NBshBIh3XlyLNaChjtYOCwZ2doATJhuWieZAlr7ejD1CsGVYPXV5hvz
x7RyEKe43lZq5U2exOQpw6bvyZ1GlmlbyEE5vWBGO8TGezsRjEm4TecMN5nXX7cUnF7mhmuWR0q7
7Ka5WAkzv5rti75CGOD2IaYtNuwuSlLOdxPTjUzZNcS90ja4Wdh92gnJXU79vVQ39Ms2y7eu36/0
XQxOV8w+SoAwisnqLLVvrjWwSxUHg3HEWNX7hDu08eYvE2urnjAb4YzgWUdtxey0kghAMLZVwqpg
BmW8zDwbKvetro49x/okhh5bzXiejEtVKZ9YEzbtsteF+13KLppMKGFg5ZqMqMAa2vE4+HVXHkXS
8qIMvoLhtddBwuvrYSnEZbyA+ZcZ9jkrqKpntS8482At7abNiA0qcSzCKpb7tWTGZrRbMy6Ixr0v
3CHC67SZpi+e+X0p3ohwjdCt7jrLuumGfDOrWWiBkqwYxSWAcHWi1Kbm2qEblFR5oEn3lCrDi+PZ
W50m12ZkHDbdFqpzNRChC8jPQ0I+vUycXlvtFqZrA0/R2uVMjTa9ip1xIrCkluPqJ9U2Vqb3Co92
UPSNHVQ/YJ7acKD9rx5PMPCzd9zUiaLu7+3mIXPe1AX/7kTZ2ercFcZV20JycBX6Wu6Fp+3Im1o2
0sgvhNt8N3DgZhp2qPzC4ag993MojWWb4qnWB879OEOpRpxrm/iDhhq9zKavqVQercxlZ0hY2cGe
sDu0qsGJPxqmvSy6w4w3NScXzJ729XhJhbFV55qiGL3EoB5WmumpPb6L84y/NfeDfpCtSrgINRjN
0Km8RuNw1xg5N+8O6+sOnzzxRlELxcezo7Mdl8bM1h2/2GazUZi3eN5N0aW3Nu/BbLLJ1+R9J+YI
R1FeDlXF58DCZ5N2pNdhkVDSFp77dWnId48P6ghdy5GHPlvfOK5vZpLJ1cm7Z2jXECDt6IE9XCjN
U30OAFHe7aq7KONnXREhR+wfO6XaZE9Kl0UIMHgyip1F8GJuUkFYr3o64DBeQmf6ztiTihEcvatK
P+3WcDDf5/FkKw5hs5PGlFOLqO0v5/bckOWI5qzPMafnkTJf08ug6uSe49AGqKVeLEzhtyN/EU/D
dV/n9NTE/OLlzUOijDMLF9dyFeehzdtHI+sY+U7fG+yjBhYjdcUHUx8NZiFW+VVft5MS0R4M8IH6
JT55CHrMOnZM/Sl1aGUo5TZnOj1hYa2GcaNTeNCG9RkBP1W1dzKX+sgfP6pZ/jhxZFT1nT57O9u7
WLL+wlloUfenubSiRQPVD9CsYdg8r+mNGd+VVnq0qIFF/5Rv0Y1QTjcO/JOygM/5aE6+2b01bXc5
tvclNnOLM21pUi47q5/P5l2JR5/DlkEajZ424yavGmJ8dCyOMfNprxY7PRnFztXyhw7CXgJqU7Tl
Uc/5xYsSR6v1ymz+qIDV9hp5P87FW03HR9HlXeX1IOUwQpya7NswJZFG98wTTqhJ2kh0AKq96NTt
OKIAxgPOjQiQahyR8VDkoQEjQkfTKWBtg7Ns7WfZjZk/dqrcFKMI9OZRCmcXV839LCfejW+l9bXT
5WVdfOF2HHs7Wpg/mg+5xZuakc/tvJSy2S6oZIbMJlGCcBxV3epiPCWk8U7evOeUHE/D3QR6oJAM
pM/KjryxYV2QprN6l27ssHJ+zeybcgV60H5jihhlKzNWcOKO1ny3SkAFIAPieTfp1sbuPHikQLsw
VzLwDHTvtmuHbapMD8YYKV4eqEUS9BQnOa79xN4WDiertCbz42uSP66cOYT11bNY/FztJlZGv8u+
VwwUsmINC6sKkfDsY1fcebX6lk7p3u4hrg4eNvFKs9ogZ8a8AD9oOyfqAOG4Q/4oihmkgX6iRr/u
9DYn6wMpuBPz2hu1fegq9t5JX5WwKJTzaJVbpXWFFla5S/CSzkRDM06Zq1w2iXsvVqYQHMR5+0rz
qgUcMCjVSY7dQDPPdS4GJSHt2PaetIzRcZqxMqTVc+mkj/2wEoWUVNdmHs5LSoyls7xMZ1ZrWx3Y
NJcbwmxd7Nvpk9Nr5nZ1MspRz9iXhYMzdZkjQ6dqLkWvbXsu4DY/ykl4EixTbKjXaD6APoDrWvaT
6A5FS7R6m0ZEdpz/9FZt5bay2WvmZIyYW0WJuxyYHW9KNTkQNOUrlQb7Gb4E5S3d1q4F91L2UzgP
KALo6TnZ86Ire7PX641SFbQr2vWpJs9jFoo4/vgH3dQY97CKJsm7SQ2VakG/wOWc7xIS1j2SKBWK
0cQpQi3GHhkPEP1BJBnfJnZ8xjQMg9s6GkRmhaQPX3l2fW+zqrSH2mm6jazcV5sMw6qeuw3nEN9Y
kvcM0EScH+uy+n/EndeS3Mq1bX9FP4AIuIR5rQLKV3tHviBomrAJ77/+DlC6UrPY6j4n7sMNKRiS
tvbOgkuz1pxjvtSx8iNtJ78M2ftQwdUpiaJMkISIQ5ook/FxHJ1nJ+qKtd6zBZz0fBUSsJy7FJ3a
BjAw8BK/qaLVmO9F1bEjZWE1Iq9BmtGxzNXJMbKYgkqsicFw4safQOH6cfxCbOjahZMdwfcwImjd
HUFaFJ913pZK7bYp81Dfp17d0QmOVE8ogsNPBqMvnvggKPGcgZ8ke8XpUDJVngnnxzPSFK/EGB2F
lYdbXfS3WqX8DBScPGXH+qVEAaEjQeFXauuekGZkx84erqEEzbtAg6O5JG1NmvYwLV/xaOU7yv3C
K8U5M536IR3AIhopVWGtp/GWumyCw3k/9Ao16tGlxGUhBB2ywdop0gBp2BQbXVq7YqJgOCOgWseR
Gm3C0yiCkdhxclCQU8LwtO7msNtUqf0Da2dO9TSxr8DHVYF5QLZzmsaN0KLpNGaerCrwAXPwZWzq
ZlPVrOYVPpuhNo+//1AXZZRScehTs/ZOjVX3aM3y0Uwfw9LO7lV7XxVz6YlQ3BqRmaCO8kByno2h
78k37X+1uuWsWtHtpZYZXtPZ4uxU5qocumHXKjyfyqViZCFlWl6CGgSzq2/amFbFRGOjr+BW9FPg
N07ua+ocHNKC7DUb4cY6bI3pkLad15Ohca50kBh5wCpgcy8IXuAWprzto10+isiu9m5fnVI0CwRK
6Xy9trlVxkps+WlPXdvpvpoIvwTcuUps7eQqxFHzQvNZZ5xqO2slHDbggzU7PvK+yqunmdpBTAbt
VPVgp/o0ORay22f2mG1c45dTjOh/FvpCUFpUHcfim013M5F56YGEsDeOMVwL2ToE3ijxvg2SHyjP
8Q023IiiJ8li4rU/OqX5Il0zP7lLEQoowKodTLZXA1UGjTXEYq+Ustss+g7ZQ6EU+4jieeCMtm8P
6lNWGK5Xa7rqjTat6dzkve4jfVfYEU9Od7duSVfPHjL4QMtXWvuDZXaHMslBx8CZpOLsEsjdxWcl
ckFqABq6MeYgukrI4EmWdlccxt+t0UUtUxk/e/0bj8J9Sp1xaUqT6h3m+ckMfwJhce9FiDxUsv2W
9SYPspfe0M82ChIjLZ+cXoEIGCVf4l7r1k1nNWh2+EFp0rfcTn4oSpabuGaeRUGV7lKAvFQzcriI
54ijp6SI4Sb2Uyx7Bcresbfpc1kGjCRoOk9dwd8XqJA6FgGr36T1cUyKeWcGmof25GfRyHt2+i7h
t+zBQjsgyS76pmi0JN0RxJejUJireAsrM5g4SEfXWU7jzI30G1fOA34xxAFjAWPI6Pq11YkznZbg
pnV15v2ky3ZGxwYgmmm4haFE/2nnN0EINNt1q2+x7XRfmzpflaKkS22H5a7VlRdQRQoVabaUlp6e
xqR7zsFB6F3P1r2J+Opmi9x5cZNFJXq5fCY5R+/2SY6m1A5pvtcyQsIfWdIXqPNoxbkWfZ/pV6DN
kFPGap/heVInZpaoM37BUrHZiQ43oaEUm7IpmTuLluMM5YjffxiRrXLDATUO5s2gjSZUdk6bXZz/
UMLm17gaIuN+QuG7iqPgUNcV29I9Z4doZ0QjR/fg0LFuU51odYQT7czsNSJAK4zbQaFWFWSUb8eq
PfeW13WJ4zsLN6mR+U3iOM06TuziRLCT1HBBMR1yjO3ACikt+u0ixPKR1o3fmrYfWLniq0PtZ1xP
il7xaEjlUIxVsEMp9NrMo01RLq/unA7aTQLFZlZD3rUoUDaqtWC10vbJqIOKmlF6qNWM76yrjgq9
1tSxOZSJYvCslnJtiYh9IjU7NwXrbSzDLZo4NiodCPY89riqZFso82MhkPQVZFOYZaWvpKIe+/qY
KfBrmNtAqhMOTMVLHvqu2iV18SVQxeAFTvidzhJ7jpmXQUo/nMDpoxP5Jssq2ASAboJIk77aRTTU
5poAYlGwXeIgrRvU0LMUbapFjwqOrO2Nc+puWENaggabei3hqySy40aXToHebBCrNBPSQ//3orSl
J1Ol3te18wyGn7BL3Sl2CxFaIuW+1lCp6JQhsGXZ9+HQ3IUmFE9ZDvtQyvVsGznnhxRJxmBZG7cw
VDoheg27moy3bkyjdU0rfWfrG+5zfOWk7V6NpuoYx43wrdpZvl1De7CMwK+DQd+bYY/w0bTvFSV/
Vfq0uytsMdFcSrklRahzX2x3I5Ed3utxoN0JDjDrqqU9MOidtasKfevmQgBXcvfcQWU7QTzLWGeu
Iqd5VBKn3eW1nAYOFMaOOGm5G5ltketIcbBnS/GbHAaZzG33NgH9Uwlq6JQctIcaVRTnwPS6ghPo
K80sXoheT4pg/KK7jdhJA6VOXxY/gj4Iv8yJ/KoUP+2+iM7TXE0PWZW1KOZ5gmksntq+th+MiTk7
6NHX//6v5UT4RjZ1LWSv+D6WBjOMTNgaxU256zWhUBKjPVc20QtfU72t0WRuEtXKH+KKtMsMzHyo
NeXBSlMuPR3SlaZW1U05lsU6xV69CQ2tumGHDO+MdbbQzRjmVJychQxg5CjRsLamvKL2QkHDVSLt
8PsPe/lPsSXhmkVXAp/AQa1zasRaT1kwiIyNJtXvUi+I+h0ASfQNLYDJ6a7MeUzWqRkcWFTiG5vY
hZG68yGUzAQ1nS0/rjRxTKKwP6LQSdl/2Pl5dsLqrC1/SCydayNR412AKpmj1KRcWU3cPgxRsIlM
d3oYTOQ1wvpmKEn0EJgmje1Asf0YMJYPSUjgHsDZoFmFBrcKBZg5iXE7iHo+5kV102uKfSVom4zt
Jsh0/VDWlAWmmqNjPGfprRbp26rNfypuVZ/TNDmUIUdNW0+9Fg39KW6TCMlMRoZE318RXdJvjSr9
MlNeCyZd3kiQjTds1PKbuRx/yTIqvTDTWafjHD52SPxpGg42n4Uw92HkdL7UN0Y/U+mzQ9PXy7F+
yCvzy2AUHNxyQWwxy8gTsdHR2kpabY9YHXGHLO5qJUmObkt1yLFyUij7/I6m7DobgPvVplrvYMDZ
DxjsqZ52ovdzvCQb9tHZvogtr6x1AIMINz0UW90mi2tjZ1GF3RRlSQwa9rhDZWS/0DBHx6TbxaqZ
Xzc60Xeyn8/xOGHsdU0CE6fgVg5o+ceG1Qd1Jq22oo+unOUPqze+ziPYvIi2VFMrwfUMaPlaW/5I
x0IQqGg+JhwNML0W400TqeONnljUnugkmYY73Pz+3x174vDai3mTT53il01qr2phU/NSU1MjVNJ1
OOILiTS3PfIskKRa6FKFEw5HXTGf5iZxfUNlEUlLF9lwPnbnUtPRREkZbxMM36GrTDvdsqmGlIV7
UtMOpTR7Fx8rd0PeWAcwDOwbCPdZGFeuNRG8MAX6xspV+vbtpD/VJBJRH5O7vEzsG2NSXm0apqxa
mX4tRpdcHWw5hdEXXydK0FVXczZMplM0uu1Jq3LOA1Q9abJJTCjE1vmW2nRXWsxfgPrwTIeh2Qz6
RFgep9lkbq5Kk63sQPDsisoLnXv0AVUQdkirFXkYmyR86GqBiGgStPfm7KymOYaAgeyvbBKJpxio
cpxG3wM1DQ5WB14UVedLO3bNdeFQ5wplCgwszIdTLuhplEaInwcBpL3mlZmvoLztOjKsyFNMhuum
jEkzD9v42ugCLy1tkhdnOX/DxuEzcQfPc6iix0nRHPL9fidHjG3aUFyngTU82TPLCCvQLjFceNvk
lNxMbmvfIGt3FhghBb5E0LdGqfcQGqO4B/RQpFqzCjRzPuLfdB7yxNylZNmkuXoWTcuuDIEYpLCe
s2+XsZkozImC3hhy6Hbw7ljs4DdRYunUhNvqZuqHaq8EPZqmSKM5RAHoYAx1+VIvhzIyH3E7RedZ
xtONnVLF4B85bEdnMs4yHrdN04SHWK21bW3UX6PAMM4KHTo/tWsK3ATEPmIMqm/Zkj+EsVKSwDar
mzKo0rWW16ThoCEDEUrZegqC63hgS5pRMxmrPPYtI5E7TDH3qR7chg7hwaJz6POaqfkSx0tgNzX4
SdTayixJTFF1kjZJrvhpV5n9ErrDuQmsa8caySjp6XGEY5zuMOpr6zAV8SaryFEPfUufp7PTmx7U
7H4Ttc5rnZl3UrTJpprh0hnW4pdM6JCO4mZw52dZcnS1QhJShz5wPEORtVeDUF+1KChIFS2YpYfp
RR2H+JG/Ee6Vel3GsXmN5/xZD4pveaB+ibvpiRtE2k4YqJTjjdPkIAwJC1pjRTZc5WrpPlqy9SJ3
ML9OvbYsOSyaY061PJSde2upyNoNxfa6olRWJh56VdfKve7MJ/Yj0aZ3sBmJvv+iF918qAPQlXUm
HqKFkqJIIpAszTon/EYlwYaQYqvbZkpI41U7OWnKRqpS0ZI1g8W5iOKFZDZQu6DnTMbxo8xNAslr
FV2brsqjEFm2zRflVxpFnBU6c9g0RiFP4BPbbcl+1qSFFoRo2DVBWmDakSqeGhKSajlsUarvJzlc
NQ5Z62XqpPs0eHbdVtxG4TektE+NPQW7siO9GcTNvUti1xSxctahirpFBTA9HOskaQ4Jcnp21mN0
M+r3RVjInTkgPLBb+4wEicCiuWj3pSNR6HbEQ4wY+cCvrAz242jxwOtTKg9dqoRpe3Ikc4UTPNsc
T9eqnRqbSdfDY0M/3s9UKtyy741TWnJ47J18YIcGGVIPqPmKqjoaRTJ7JfmVah7sHSRmZ0TDd1HV
aFQzOaxDlR78BMQpmUTmIgUxaiYWWgZO9IARpziPyAXoH0nh64t/QY06Fc0LGs7SNvCCZLzOkxZf
yylMrjvnqq14ACal4dXYiYANOczGwp3zfUy/UmSUa4Q5XZWz4/jjbB/pU2wEP/gUa9+mwsiv0lL5
1qlWs2knO8Q+ade+MU/OJovi72PWqgfZTnsAhVvQC8g685M9wE8MQ4vKhRqW20LN5d4Ne6CRt/0I
eDBVTMvTqn0xlt9mCxWoM34tFtlMWmmveqILdEfUMPEfJX4btzr/x2s1zcqjEtBFcIxMwq3ti5O9
2F2yJYNPycb64I71Se3da1mor62qlD75lMgYKViOk3sFEFJHB8rCiDwOk1VMiymi9mFRyFm1Zke1
KHIeE4d5MLCQW/WURNK2JXW3HQ3fiTVumjaRw4vAJXEneyVyM0MjUCyag7Q5Uj9r0QFTzR0Ubebd
Y/tNZcS0YzprM4YfmXfJrsnZj3Jmv2qauaLbY3kBOIHNzDF6p4yGtams5rEep19V140nNzLHk7L8
4ZJSVZZWsKtCwrVStvebMplCPzINAo01axdnceVhRXzojeLEdrnGXcN5ZpAly2dX6Vezps/nJn0x
XenHZpBsRjW9o2cAhLOfput6aKkTJI25LRoXtLFhG+uCIl2S62f88McgDJrdaHaEmiRN7ZUmKPlM
sW9nUTm3ChTujTaM6HWU8apr4nA/2HG0osdl+lqmOlsKGXuZDtreLtX1SHHzYDyE6qyeRNb5hdl9
wdPlowglF7h8ZSIHbOY0KHnE+C1xaK0npfFTWI+RC/eN3uZ8PTv7pH2Jhs6iW+FgTIeaiDkPhzyx
ciurh7baLR5ho8uRJXI8HlVkFXbuUhFnCa/K5orpfIX0d9xP9NBTi/3JHPxwsqLYl5q2Ik0nXc9S
wyeNmY6yPuftEguvYT6DZV/peHh+WZ210VvsBiYlvNhCPt5VWLRQQMzpyJmV+Eq0gmzsBVzkfFCS
fWJoExTkRYVfBw1SDrEZC/SGccIUqFTyOJhNhY4IhCZgv4D6JgccLcOkGzdZ7Fd6YSIVSK6YuwYv
lrS7A+XkOpV20KR1r+ejs23xNNLDczbuEC3s01KeKtnc0/4M8LYlOM9Cjn9GXJxaJ3goLbVCCs+F
OGiwLPaRuMXUtRaL5Kb90Zkb6un6OUPuQtF27dj2uMWljOHZKp5Incy2g45C06gM+lHoMnTY7KuQ
jXs+o6QsgphvKxPjKdflY9+ad/Aw2mtz6I/GGJ6Z+7/q5OHF6hzvA/Z1Y5acmsWdoDUUc9Olx50W
isYHs+aubpLQiTdm/pNpVvGrELdF1lvljkM93NGS/TYbFmTPNN10Y6ac5OEZqJFv9wgSUUSjxQEn
oPKcJ+pLTa2hPlBJ8Z1iALNO/rNG3je75L/jv6JzxvKu9QOs5m7blVa/F1l4lw01i5cmqf83S3IM
O8WAo84KQy0d/BhX7Xwa52j8Zfdf8k7jZJzI9uyGr2GxpLVhcdzKCKTnDAd6yDAhxBRA1i77z+WQ
OfHI0PXbtBAmV+DAdW4jidvSyqPHugs42+LaXC9/G1Ok2hTNye1xE2dG8BrrUnjWsGF1hyhdg0cd
LNdXZ2PEl9r8xBKNYkPXcNziKMa+FyvbRu7jpNs6bYxSSZtrT4sVUiPaQvMHm15jRN8J0uo8semr
zjV7KsDZ6B9a04cIT2E5eQCsma9dO3RXBmdnXJQ8/HGyZ5Qqib0Zmv5Bq/iBIf7xrZjLr3WL4wEl
Cqxcd7xz6Jl5Q1mneFo6GDpz+NrjdMgoiBxMvKCEoCFGcMv63NT3g8MLT1E72shOXAPUy/xBRRtk
cR5cRxb6C6d9DAJUqWy++pXaQ86oyEiWA8uG87M3bFg9ZhQz2/0oU6XxkwrhBZ0Ozt6xq53wEQ7E
O8aLqPS5kp3zexJw8kTlBLCcZykWR4lfOlGxUQ/FgKYmnqeHuMDyx96EoqZRDyupI3pK0cU3Zbuu
mIrxE1LskxU8PG1+DgiA3bhUCTi/fVEio9y24WtjwbtXFA3hc0YKi6n2ez3uv7eaVS5dHnU33emF
PnudVYAUbSn3OhndRcEBPKT3ZA99ceiGnmZpU7AljNSvqi6BgxdGQ1D2bdVWgo1Y2FGI4HG7PZkg
TtLJq8BpT0OUNjuwr99U/O2bqiR3Ue9mvvypeDAV5grKBou/tdGubMR6pviBDuEJTG79pTDisylt
8WoHCjTkezcpmpuxCewHCnffByaqU4hrYByyW1sJzV0WyoOeLhma8ZDeR9Vw0+EC8Owuski9HO0d
VTGM0KjDs1R/6MZ4um0Fe6D80anT6cEK6Dq49G7XdULKBSjQU951HuWU4ruZ52s7uRkTDUJuyNNv
lg46xmOkjxwF17MJIplNJhCznrIdeZXaxrAUlcqRpe30OntKg9I5apYitmRdRGu9nlFeatyS34bB
/5Ur8qGQ/PsyyPmPAOj/WTD09rVYMpWby3/U8mt+vMmc/tev+/+ZCa2b2CH/O1Pz/lv+j6f4x2ve
vv5j+kf2rfnHP2Oi8Vk1b+2Wv/8x/4mK1sjENYAf2iBFyIT+v4bLJUXaBG2iWi7kYH1hMf3bcakZ
0DbJZ4PuY0MjsQSUm6b4Z1T0kiK9IFH+nRb9v3FcXnCSnN8oZWhvJmHEArqrWEhYf2CEpqzHN8+E
CsMfLtxzS3ErnC0mi/EYK+GurZ/KyTyALNvTrdoOtJfe3MObf3o7/8AUvsPmNbTlihwo05pxGVEi
MbokbtPB5T73p9R/IKc+8n6Y18p58h4JH9oSxb7Vvnwy6nJh/zGa/uvCTcsmpBKzKTC/Py88MXvU
xgUBkQuyCb6/Fx/klmkX1p31nQCJ9cfjvXuRwoAtQwodr8MFHXFs3a5tHA6XA2ffmANPW2M1hZph
pvR6jGr18XB/Iib/dXVvhruw0XaBVVroFDlglYT+4kNE72MgKvt/G+UCNzcPlsjDZRSbEl7PUcJt
W+gJ9ifopeXH/vWo3lzMBQQp1VPZZCGPqsDbpVJObjXySQStxLz2P76i94fCBq1rCNxIkfnzreBg
UU6w5hIvi4uN1kRHc27XnC0Oqvrz45H+ZA396wkxADODo2l/4aTMKkB6u7wQC9wRL91u2Cxox8/w
fBrzy9837804FzcvgSI5qyo3T6ryGoOR70pzg2YOEwP5K0bx0PaY2mJ1F86jb0jLK5xbq4zRShuf
fALvzzVk7VpsczCgmxffQCDZppYhZrDgTN/Ba87tzj5DeV3lt9mn8NkLauC/brANIJ5/vRPrWSfU
SNJao5xT3GA78ostETAniq0pxRZ/2P8P4KDvfnVvhlyexZvJVNRJ300VQ3K49l3hS3/coQS8dc/V
HvtW6sXesfvkG/wvd/U/13lxV9VMd+KI9hEvkrFx2Hd7cp0d7a1BH5kBP5vI3n1v31zjxczS9hnQ
i57hkj3OgJ2zx+qw1Xdi//HncQE//fvxXcwtaaYHkzIxjnoglxybtEf0wNpYa4/p9WcfyWfXdPGN
YHazhbO8Krh2dtou3Q4bc/M50PX9YWwLkLaKiMZZ/vqb16MXYdtDSfznJy8P6XY+EBGysz+5dca7
n7yjqbbh2mwdzItx5FjQz7MZJ6J3o5ivNrlELX0Fahp3mW4dXAOLcqnsBw6C6CD75bhZBF9tGpV4
nMmY6tcuXW70Aig55lU12ofJ+iFSFALYYwYH/Htk39AOXI12s21SxaMpsZGKCXEI9YFqraPpoYQE
9Mkr8e7k7GAER1ijsk+4eCUkiSxdIOl8xE+0VB50qEX32i7alD75H/Tq6XHop3STn9PvH4/8m+13
uQJxH6GXmP/cfP355GCsiC4KuKOTftu5Guy3eQXHbENa1UZlHs2i6HtJlmHXvyb2kpMj1kGWbqMA
3kumgrDFyyZKuWmod1nFyelbTDoTx3GLULh0rZg/YrBBBVLWMl3KiN8DCsX4qk56UtyIHsWuLH+Q
drI0aNZ6i9eo7QCBdXAxnhTDeejw6SUZUGer2ke1enaCgGOp2IUj+Qqc9yKDZheKULTgt0Aazg1k
OTNUVjUMjFk8h2T5yDDfw5JaRQWd+kHZh8TI2t2001LOrQjPuMWh6tKK7LZG2nPHcXs7yr0Txg8R
9OU5snAqoK2mA+Pijv/4Abyb+PHmAfz+628+nTaP6QYJlo65NHCd3iC/7GeshyWhUNYXe+yudQ5p
Js2pTwZeFvy/njzPHMomMfGuc8FJldDLtQgMK9vE3+zZDWGg+k3tk7u1al9DDzfjxyMuc83FgMwQ
EFDQIdCZvFwkdRsA/tAyYFDiD+IbM53jTE0zcR+Mnm4rqLyPB9TfuUQbqr9rMfdYlvt7IX1zbzUX
DY49MKK+Va4RzlHxJwdoiGForeyXdFedg5O2RcTdc1hfIWwV6q74uQRhB771yf7rnanrj99ysYLm
DpqjpAG9PlGyMgNyntJP4nPeH8E0VcOFSgsm+c9PWc2As1EzY4enP014rpIq+OSGvrcicxH/GUL/
cwiwWVquLUOY22C70GDlOdg0njhQXTgbn8z27+1z/hhtebxvHl9pQFWKltGIqSN/WfrVa/hYeeTW
rppr5cunC/M7s/Af4108Igf4W0fo13JcMzZMIUgVj1SgD+OT+1XfhOsUom/6LNtP7uo7B6g/hr3Y
5oxlaBLkyLAzRXI7Yq6r400QkABn5VtcDJ98FO++JsLRTFIz4Z5enotReAG+oKEG5/YsfmCB2lfH
xg+2w1VxK7c5reqVfCxJQkYi5xU/y0N+1u8+/g0XKPLfWyDbWmYC22a/LNyLJxtZbtMa6nLJHK+Q
i9fVF+z/a1emD4XBETVJrzmwHESxt9StioFXtL8yDW8xZTcrugek4ldDt6cXftdG+D0izEACFQP2
2C6v/MXJlYTktuDCd0uaYPjMK/JZoipnz9zftZT0E4L01BZzeNyjYQm8j6/wnf0yF+gs8x1bdPfy
5J8qM5q5cLnJ5i1F8VU3HAfUKR8P8v7n+GaUi8+RtnPWtYaTeNZtvRfHBaOP13pTXi1T2KeA5Hff
0zejXTy0uIe+NuVck1U99cOTQGU3dPoKuj4CdKLeEVcrxY57vK0TiUXbPSxQBhXpIMGenqOToN5+
w6q4SxJ3S7N0lVhfZ6ytECkGhKMwRhHavqiYKD65TcvE99fC8+aHX3zXPcSYrIj54TUFEcgJywbV
PTd7UjM/P0X8Jqh/NNrF56yjIZgVwUNBu4/yLr7LfyKR2PUn6QOx3tf+6Ndog7DfekBvITZ+fjJ+
9+1zXBXImFBN9TJpRkc4pxUBFxx8BanbAFeOfXxEXneaD8G1sZYeD2H98V1+Z0wi9YRhsvsyCOG5
eDtA4UVktzWQn+yJ7p9ExUFJI54+Geaddx5cmy5sAa+NIpd+scrZJeJZ+AEZp7R2j5Yw9BdOtXHQ
fCLzQu+zQ+jfl2XoGtMzF+ZQyrssm5hMU5oWsj/usvuaDqSRPS+ihI/v3d87oz8HuXhBaRpmoNnY
Aw5Rd9dOnD6y2pfpV51dX1qLLU7nT0Z897JcmwqtQYWW+OQ/l9bWjMou1Bgxaha5lbmuHXVVmf1n
M9Q7RRp2mKZjUSHG3mGqFycbNTT0cWrQQ+SmvbV6wvP69r6U6c6Wxn4a2Aj2FRbCftULqDUcssJR
WTVtdq66hwwtxcRhKyAApVPE2Wjn2xlCrYHXbhbt3ha3pHtQ08Ufp1j0F6pdhUic2NtdUWNj/2Ul
D3PxgEAT9fCisPYKdEChbcOqbtYiABgV/DTlU2eGPphcP9fRJJkq8mj6l8W9CRO8LoChOGyIUdvW
xBV3lgvbw8FaR6fdeB1UIpUCohkHNDqZiwri12KKRuh7NJGytoN7bDDax9qxChwAS8g+oTfn8Dcj
nHKCPAQHG0SiW1vV/WqaxqohiGNw7ipHX0/i2zw+5o0NxSOgQVP+cov5wdXNQwDVYtK+1yYCUnTe
Zpaf3TT4Gch2g0DQn2J71fU0UqBMBS6qbd5uENvl987izEY+rhLcoH3dRhFgdYW8zUbbTw0+6NnC
/ABDe3R8AZn443f8nd0cb4KgHr/kMlANv3gTQnhFQa+wAYbQQZIAoBjspV6/ntc16xWhgNuPB3zv
o9IZiZYCwEX7cvNPEbKtp5Yz9XKwEvT/Mu37BPEnxk1XmrwH4/TZhvXvFZKZT6cMaBo0PsgvuPiq
5lAJBuJfPTQpW0mGqCpT3I53SRsD8wBnYnK328grw8qDrXto6usuL5ECpHi+fkCG87JSfHLflzH/
XI6W30QRTQWkwEHz4jcV0CBcN+S2D92pVMB1zc9pe7VAgJwQ96f1a6weP77x79QU3g4p1AvYfKCP
uaR6kxBSTDDq0s+vxF5HbK+z+Dbzj7m4LnTFD8k5KNDYuZA1knrXt7dFMh1RaiCnSf0Ge7+GTbDM
nFWFxpSU47qaoEKangvWzq5JnY8J3wh/zgiDVNLM1c5+LrM7Hd9GM5gHoLDHLFC27bw37XIXu9dt
iQ0I1zEyJSLtv5lTdN84Yhvbjd/Y4HfwVadz7ceBPBa1vqHOdLA7CAg2W5WyfTZxhuZAHwJZA2HL
HhTyaYPunoIYGGsbkt+0LSG5cHJHw++QsCu3kapCNQt8aQP8Isd7EekEJnA8bVsIAtCb6ZMJd1kp
/vvTphT95xtoy7lqa5NbP1RQ4bjdYf7J+eH9EdjYWr8L/H/tLQB661XO+xRV1TrpT6RWfLI2ae99
uRwN/j3ERSG2m1WwujYX0XrONtoa5FERU0DG10Hxlwg7EDnJUV9lX5VPl/u/j4C8ukglTFOH1Ohe
9s7GGCz4sByOCpsQkPie2G1wHK+m9u3jb+STceyLTyRPDemgFGEynK7ERJQsnO2uqzY0T3Yfj6T9
PmtcvhNLK9A08PGSgXUxA7REEZiCyFWvYhoaQxWNhII9cWYGRCHVtC+x0uKM032HnKO6eS0S9Ei/
qdeo14KXULwYlCt0BFRq6hwbXIC4B/sZ0xPyFJXK3mxSXSYjt0rltqsDT2vp5P9IE/w7I5TPjHoH
jpSZdqDMOC+ALTNcNB+3ncBt1TZ+WM1+jsw+X45yojgVoMY6pfBEqOLA+j4jbzItgX5sgL+KQwoM
RG78NJXUT0Vz1SXDBvK9N6NBq+JwU42Br4l2Rb5AbD8b9o9OeRntu6y877VpP7rmGpQJCil4Ilrt
R+OMvhP9UFldYYFeqUa4Nsb7KPuiEKAMXgY6CTLa1obVg5xHjbeR1fjoGdYmJsI463d2B5wjQzax
6sJmXfC/mu4vmDxro5x/wCw98qNg32XrKNE2gUhhCea7eWqfgNF7KJZ2oB825vyFGp0PzeVqbNk7
x+0ORhBMilNcElCsTqtwcTirwo8K9UqNUJqaQGDR+Mywkmw0tSUM/cbRzrUD6SwBV2IquZ9G8aNt
mzdZG1yXeJvGlwbTWCjIdwf3sTCD7BwFvrXvUJpMQ0RuX7VWGwPtqLkxccXUEgd91nphmxzCxXCF
ns9stiN3KR/ZZ4xBd4jsn1nznE5BtZqn2RNyfvn4FX5vynnzAl9+LIscukc5hbxJvEz5N8f97BN5
b8J5O8DFrNl14WC4MQPgThSox6c1eWbJDR7htdy2ydpUNghSnfvBo0zpKd5niX/v7cbfjq//OWvP
Jm2uYGR8FxeLc4PTDHDKJ9XB3z2ED6aBy5OMow6orAACIsymG6ICniExnRCWtVrquOqhJLR7rb0j
DG+lhelW1o8jYC+TtdrNN6NOppvy2X1fruuvn7RE8CC/UM1/zlxvCnxDPwxj1fCTMvGqNNdWtJdJ
spUSRGB6ojHgJeUvbOIFEyQWvU9eqs8Gv7jpXQVATrgYE6JR37XghVqnusqA5YXVdFsSHerQMRpV
vhEZ7eO69tQWqIsS+R0SskH7P+ydSXPcSJat/0pb7ZEGh2Nc1KJjnjmTojYwDiLmyTHj178Pyup6
SpYq1Wm9evZ6kYsUJUYEAnC/fu853yn2KuquO8/c6sF0yaNwzfsGGU2NQJ6JqpqFU4X7PMfkWH03
N4AktHG4CZYffIIdBC0wuVmL5m14LXcmTiA9o66Z8R5msxUdwI/ojBfuFwfonz1MzJmYc3qmJF/r
027QkyifFA2SvwA3mrAYb7T/s1f4/LgWRNCygfMKksz5Mh357/XPv7ufPS/w9MQ8axSu/nkMmAqj
z0OfAsEugLhosLnAo7he8YsP8pP5gcTn9s/XsT7t0tDh8BS5vI57noqFuTRf4DYBsYYdjkt2V3LO
WlX75sJATM+Z0JXn5qE9NTTf/rpQhHfCh+XdeK5tG/MV+eFJgSqSQINjkiFFtuqiF0A+u6ihQ2v/
orz7+Wf+4ZU+F1+xDWOi5Ng0HsYl1Fz2RqjQc3am2KlXCL+cgOXS3eWP9RsosDU0kGX+lWwRdOF/
/i3/dMVilOGAyeLD/ctU2QAnC9ujSBAd4HV3t8HROgGpWKkdw98zdr1Ha2ns8q33/osX/sl+gHiF
syOZOh6pz/KPV7u20kokIS9sP3gULx8QAA8aINIl9txu2X0M62IFzmzXImDEAvqLz40E/1/XRalL
13UN3oDUZ2Xdj9+2SdiEafcwCwVGAFc2CEQh0/tfbO/atdVWq+4RYy2S4KoV9dougRqZ2lqgr7XK
aDvXRb4JQCAGO97kMJdznIxwkwFkl+XZIw+ACqU+UCginnoUYgD81QEyVYe0hswNz6Xt6qPvp0eY
gbiXp/UUErIpx2VtBAdN9wmCwphF3R/Xz9LK72fFed9Dq2iwPKDKTaonwyiuB2SxHUgdWhdQP469
5oI4KpcmhPpkkludU5iorX0Yf3WiN7OluvOh9s6kEgfKG8OsxRyCpJr4QstxUTjV1eAfnMxHmlwT
hBufq1R7GIoAtHa28rR2SUToh06LCaPRpjDibRyoG1+NC2LI7B1mgqPrqn0IvTKRIPSmyHmxqvw6
16v3hnEJE4Tm3kqMb1PvfdTg8f2Yj0xuwtGftdYGSg2EzVdpKj/CMf3mVfm6DJ2VG0VHwbUz3Guz
QN1dDNSBBazdDzUjOYFsdTYqbv64g9rZOWhoAQzGmH2H9yl4tXoMClhiRpd6mgdtEOi+Gxd30rGx
SOZsMLAjho9rUms8B1l+tXHncCR5HYgrxMMLt1Z7F9BUm7VnHc9sUE57p2YPd8pLaMTHwH0MEvKw
Jd16/3EysOCa0Sq0HsbKXfrhW9TBfgqsZSvkdZLqi8Jq1jkUNTO59kq0D+KbDZCtbyGn4NGyzXgR
lt6SmRVn9hC4pH2tmQyL7RM0BpzyM6gOMEISWrck/WymwrspMvcdWfYG7s+s8w4iEJwRpVQi1zNA
pR++KfvLHK4gsmDTNB9mzKSmT79G+G8BZ8SXjNsPBUfvXetmfPYxLOBHcG+DWN9GOZrKSWQnQ0xb
u4IwOZzMApY+XpxE116NJj10FsaF+aI1YODsbLoAziefwV4yZ18Yg7nOJiB0805t6l9UJmjyfUzE
YZnNoafwbtrbURx9kxiL7k7nXm7GHi86jSRXrWr2dodmT2nY+5QjRTA5K6yUsrolFWgnoRmn3TNM
H6xUwdoNT4lbbssKeRGNyER9cWjBdUO8H2JYAbidZL7u4C7l/cuUg7wcjkNeLVNE7LWomI41W8O2
F/kI7kv1yyia8Z3uxjCQKqluqSU48af3mD0qcB5N5+xkx3jUl7gIV10JKMvvD+MYr4H5LJzoxhgf
zfaRVDs4iRFgdHeRA2eBbrmQmCFC59LACYL6tAvUXTH4x3Cq1j5cHker8GE9TNFu6JHQOFzH+E1M
sIs8VEzRR8rxoWCNAKHfdpB4sS/EjotoDAijfSvD4kZLCxxBHxMdkbwrFiHNuLJ2VqXt3TZwyQMk
Je6Iabp5aYxqHTgHyGIpnPqOHC+7ZZWTN63z4jPHmN6oldbHxt9B7wGFY/bQ4oG0Zgk2Rv/NmbY9
PHd1CQKLNinrqfNIiB4mj4xlaKA76sNCZBzDORbHmM6IUHWc9LK3XobnsMNDB4Vcy5D/A3LCkeFZ
T3p+LOGm6uJWL55L4xSb7VGWEQ+vuzeaLwwLlk0NNXB8TMa7KXzT2pPd3Y12uU76Ac4+BFV21bi7
77gDDbk1nGenAOtufbFG+kwat7OfrDILqxdtLetK2PwJUMCGurzx+9sgIJYgHZd5fZUovIklhEQd
K0N2rMCuJiaOfPUtJz7Ac69DPN5TKolp40af3gi3eFQ6ZGgEOk5hrI0mOk6BAZAnvKrR9Tvcc23x
UevBxje4Baz0wEDkIYzu+phqjmIRQfcXcITbEBLNAKLONd9V8xE2kNvxlUCB+kUF9hOtnCSxhxGW
S8HKzOdT3aO8JJpQyJLBsib6eQmk4hBs57Ds4qr91WnkJ1XlH17rU+XTMBeH68Vrcdy1F9GOyOtV
+GRV2/a5WWOu3+JGADv4qz71T1pBbPEMtJiSCKqNTwV5EhOyZ+HIgLdbL3HNLG3iXaS8D0Xyi0/4
sw/4wyu5n8rZaiIjM59fyU4OE1usI+9l+fCL2mk+K3860zG5p+GuOxTmnvvpGwtGzbAwWCdIRCDX
y513eYMJdd9e/zrp+ad3B6ByQVHsuIbx+UgbEHuEURFi8hxZ3+2rJcPANVTbtTr/6lv6SWsfjv7/
falPJVkcDiUoCF6KBhd8JUxX0W2pQVVM2K+0XxThP5uV0BvXufNdE4X55yEnRsYmsqRDx2ONFoxo
6W2za9+g21PMUPJCY/39QftLvpj/nunl/7lMMZ2D/b93vmzUSx6//Mf7t//Yvkw0cbHARJil3//+
N06X/xUtJs3fCDDHteLZWN5svpT/srrwE/wtLvHBlOo6Zgv+TV7gKv3736T4zfI4rfFI21hVpcEp
4x9OF35kMO8gckzwrAiLQ9hfyBYT82/64ZmDxYKEBtG5h5ZmVrl9njvldWM71OQQlxz8opy+wzWy
gG41aHYALEfkq6bI7DW+EIJUcOEvxagMuFS2vNc6awVCg8WeWXqJTx8PryQqwMJ2l9r48cvwVRjf
Agy6ppeuRogdsJN2muAEaBVXtpfRnqR0ikJIJFkj10ZOg9UcqTyip3m43Ney2ojhiVYw/NPyLjB7
eOultitDL19qRs/JBDgLgaN4/PXBo35U8TmfcdoDGA3ZNvl+cqznFKjBykvxRwQxYYoJKOsl4huQ
9FP5koeK+M8aCbyZlj7hMzjfY5F98wyCSVIciWO0HkcH2NG4NjqiBC1HW2p1wKlKr0EtOCiWG5eE
A5kbG7ezkkcLkh/RJZpORFjYPxAe0vSUwOTo3ETGypID2tGuDM8JCWUDaL2YprTm6ntNzw7Eqm0g
dp+h910ZldyRhIpbJX6XYb0PDAMOIELaqTq4nautAuqpfd9n9k2ZVNrChQf5pS/PuHsx9Zlx8IR/
j64uFPNhga5ylzv3lflOvsvabrEQkX1q1+BBphASNtnNWW3ctSGWSy/1pnMQMXWv801WN8nRsCu1
acN6JjKL8mbM6HlVXVoWmx8eoOvf1/o/2J645//ldrRMHhYTBwhqxE/H56E3spjjUbf0z8MqRLYf
bsy9tYUGvdCP/5Al/e/K9Tdhs0H/+5Xr/NKq6C0q/rBmzf/kd3+eLX9DSq7bOO1wpfy+MvXf6ubv
f7Ps3ywXW5gjHPQYBkeGf65ZmtB/Y/wldM8ioxzJi813949FSzP03yzaYRbdmHmlcRCN/IVVazYg
/nCXsF1T8VtCEIrI6og57tOOWvSVtAYYlUvRV49R06NJcG4BGuLYretNwPF8jeOEYLHSg70eVXuZ
Vzd2VaXbQgGlMbT4A5C33UoInsarAySC4GHYYggoGx/3aD4xaM3xVBmlexX4LyR17ojyObO1HkYq
55BoOpLBbsu6U4sSUMoSMuJLHE4JFRinxwrDdtpRixMPihu/c1ftjDcqw2QNTWpXC9dey9lc3dIh
8X1ZLQqGeD98oz95lD4bHr5fJJu1Gs2Tbjo0pbiIP/T9SBezQH7H43LYjIrcVF9DC9OJfJlX/VXu
Y0dG41LA/muxxIRTcGyFfRFTQvANqAdFBLcco/NI1O3Fcv2znisSrTlKZ9VdNA02sgPEKxOymz4Z
7vwCXFRKbEYUcSBGQHEqI3vb+tDxpuQNH/x9EdZ/bbFAJsE3j23ku2rM4+aay+MfPqFvRUMlWbWh
9rtPkVdfHL4JHQRYajsLqTMbgJIrG/9V5rBqwuyuH97+/CJ/LiPnt2A5pkMJ6c2CufkZ+vEt5Lzy
ENLbWcE/v0bFtqtJO7RK++WbUaDCN9ydxM2cFQrgVv2LUu/73vxDvfz9xT3kUfO2zYVwPn3+XECU
iKTLrINcm5AlWY/O+vTVIHizdtibxgfCauBDVCsPXU4ATmHiAK5IvKuBn2SkeTY1KcEafGNjYzGC
cDgRWv2tgwAAQD9qpQK+Kh0TqlaCIIrw8OdXT85X518+gMtSwcMMlsyad4MfvsBgRKmr1yha9PpN
iSBnJ+8vgUnyhgMUbZkE1c4yOHCqacsWTHjOm1tu/A6cEnFjx5r8asNuCGsZSELIF1OB2/2tsNxH
HZaC1h/aerom8YgWmECvOfrbbGKwO1iPFSk5f/5RPnsxDNNhoAAShS+Dh82Yy7wfP0ru0z8dkdSu
zNw+G472AMXypEXWUxNA4pHGjuSBl9YJPmrb/MXZ7LOukdem4mdlZRzr4aq2Pt0HBiRxIbqAZLU0
Afqsy+cw0UkHJIBMgdH0sn2Qbk5O2G+bnITioYKG/ucfn1PT56+S92DyFti8Tcf2vE8SrSnUBpMV
jdUkApITk5jDIk3nxn7DMFU4xnOdyWet7eiC9/a1VxG/1+oEW7YabDRvpBvho1QEvUTMUJnRv62Y
lmkEH5B3ZSkJcZMCtCQjg/RqFmv7bZJ+tCKC7zUQsKsSBVBEi/itTQ0cCpRAAwgl9KJ+mSvu6J4a
R6bJcW6C9sNXIhhyncQZClbqIPvN9OJyOYJo1UipQGrQ3kISqkfG4baAb8XEbZjj+1RLcm5nPjfO
mZxyAlvkU9An96KLjmUdH7PCeG5Gc1dLudNr85WVM5wu2NvOWimea7s+mVbJTLS5jTrvTXfNJ7ex
32Ivug8sUkX9O7eWTyjdaNRQkBPKuZOkRawG/6XqnI+6nIi/0bnhcze/bjQkkYQMZP0j1KFTqQAY
mYl89p36JI32ljiaF6cnYQ6LmyqyZWgAKvKNbV2R5pYaIVtSbq+aFnvyaL0FpbfPTZJv+kJ7qZJp
F6n0vhd8k6ZqbjtYjYB812XP38gs964q30NCevKqWI1Wcg9s8Bjq3kNIIzZIgzW603OnW29DYV/P
/9WxQXwuxqtAPjOsjhc8rzkmniyQT15tgiYNuHBBRfrPbaz4OYwYBTyGP6yXg9S+9B0cns6mGaCj
TrD06MOdIhddCTMGvDDKdR7i1nois3Rv0FMDUMf71Pk3aZe95w38ieZWJTwbWdWwaQcQ2CMyzHDT
wLMrFoFV0l8W4rl11m1pHsoKfV9VMjUi3SINaXeYWfBBab9KB8l4IdOfC1M84/1z6a+ZGQMO84Kw
ksClWaLBvG8KJfgt/VtdUN73IU4wo7t1XCZgdYRyHHD875/Rglyq0Hm4pbG17OiYhTkRCxqRW25y
Xw7WU98X14V94YZ/8u14XxMabyfiYLd6AyODK9K01luMRDXJgBZDDz+mI9h5tITbxpjnA3X4wcr+
4Q7iebJ15hAWKYOynzv3ZA0sbSP8cOeUhwiuEuwtBsjqDh5NiEonoa1b5VcFYKNkbE5JHz8Fwc5q
gVJVpIIBKOtIvipQtYF11GQ3LuF3zBrQ4hSEHEdiz1z05smqxc7MeBB7AQy5QRHXNPrLMIYlLOmD
q12lOmFGdbn3K1621VLwuTbZYNIf7l39jYQiKH/9AC9Iwj71yDkwSwjdDJqWdZkeeuA6jEDaEAT9
Nkgdoga70gc9h1IdXvkiDw/enAkXFQRbzNAZP/Ae+qCDauDseIpvktJ+G8yGQMmCnbDXtzgTXmy3
ORehBm7Zb1dipGsbEC4cmd5Bhsm0djICTmSbMYVnmIFFwRbNVyCfJABV5ouvImS/sX7p5DPNgYfa
GL55g72VGZfUNItuqSCfyeeuIhqSYJF0WSfGhca3nSI5cnCgdLXzoHoX5XOO5EadfAI8mheELCSe
Ws7DUJsvRcvBs9NvIt98rlIeNBjKeW0ew4H7ftKiY67emsG+rSYu1hBusPJRD5lvZRgYC8AquzQi
QhC8Ojd029zyPu9QEXdL5KbnOBoA0xKdqdvXoaUvBhdKgmtkc5AI+iEyQPDQoNkpXHPvo7xKdHVb
Klry4PXsln1PM9dj5qxspSHGdgkB8D9EoC2bOArgAKU1TeL4qxTBKqhISLWx3baGeZZuyNAjDRUz
mJRBAAnYgvdJSHk2vHRlAzN7OtlzbkxjHQZOGVTv5punSKjJoWwtIpG9pi4f3/fjDK+ewF1SsiXM
W0+Wmc9BJ30SvJjZZbdWQz6U2PMbr1wHJUXUI1HCfPGEGv1ciHs7a0+Gk19VifswRFykuDGeLHs4
jiLcdoN3K0YeVZkh7KyVScxfP65N8j1A4k7w/Qr/CwSveabnocPmLUmrvTPjeJNLuF69IufI8oqV
inPCFWI4Vs7UAZ+CfoZj9hGY8R3gy+sCbJKbeNe+kV+JpFwZ1tZy2rs/37vFp97uXD5QO8OQhJ5C
vLw7n7Z+qMI87FAeejyQH2F6rzxktU5osvkaG0j7WzSx5ymwr2OdJ90brmJzusDl3ScgpFKW09CR
vxA4frbBzG/Ixuj5/YwJlEx8qmfGpI3KzG+aVesbhPOiRk3kzvEo7S6yJtFlgv6+nFfHqSYwsXSZ
UHgLjF2QU30CeP2J7zMZ8ytdkL/YMe6u0zRn7Wdh/MWlsz/1dg2TE+h3KQkSJBe1+KcK1rbcxAxb
01v1JqnQVfWYim5tyPgAlBBnMV1/YeeLuo922ZjdtdpIxP2cQWxcZZCARZtzBwJ7y4DCKW9CqgSg
oIRICguFoLe1I4G/9M2j5XZrM9DPYcG0uJ/WKiFhp0Pk1+vrisBMxezTjgU3prolVOMlsIcHQ96b
YT0uujY8OUV70PuG/6ktON7sat5Ww4RgDSxG4XObQxukMbUJJQRA6SFp9IBfHhrtdUS1PMFo1dwr
5c+ZDoz3FcpMzto+6SVeC5mNVEVlDB+d7m4CenikYtvPWhl9LWfme+OaFFvh0hyCuy5s39Iu3+ge
tiI32gOVYxTJEzpuOp4Brw/2Whxh0SSkaPDEsa+4x1S185ryBfbuUiT2lUm+vdl4DwyyNhrQwr59
8/z0xrC1UyXCU9k/6Ka8sktSRSt3kTX3TRNtvDJ/R8xw01b5rYkPvTXNcytAVyMTldMDa/LO14hW
pO9E1EtV6CsHkwWw+X22p5TVae2FfnyyLe2sy/HDy33MB1KewOTbPpswjGpYctZ9oNj8YwCtbPTD
Je7FDXA96ka+f1om0cpxg7OcCYYkbrRNcshJRkwzwhg8a+8m7wYhMotslsV6Izq+pH11ZXkARbnt
iuY6N9uVPo0LTWvPQxWfvAExfm89J9N0Y2SUC6xSolK4w0bG/X4P9a7CsPz9lv9LPbP/HylYLIr/
vp/2n/l7odQfRgD8/d+baeI3h0amixiJSZOFYpGp1+/NNEhXtPI9z6PfyXzInfVU/xgAmMZvLB00
0/gRi+GPAwB+hBqbXWjufOHURs/1F1ppwvzjGZyOiI2EklYCh7Z5KfssGDK8XGtMhee70gjSAVCL
vJtwCwSAW3gZLrKRblyoiFzrSSe6qFZpsbfqg6N10Y0/advOSZtdXBtrzbIPnI+Li1+Vp1ihaFCl
XS28VINcaSILDuYMyfKo9+3GCxghmnTFs5IzhoTzt9TImF8PyuwIgYDDHsNzDCaQ1sxJ8mU8dG+Z
rr7KTr160yWurMdOG2/8Mu22jszSder19sKNdqoP4FAQrWLEF7+34mWac26jE6bfaHr5rkQE+8PY
5ra5GStEB716q4r+1Mdb3YlvmH7ITRGaN13bUKhU6ihcYqkqszj0aHlLW7SXqY+/+R6BPwUnxSIw
VxZw/kWXavY5qRCEcPZfKg3Yg2fArEfMhCBTN+a4jQy9IScMOkbbMcpfER9qKK460hrc8TbN30Eg
xycpo2VfEP3h9fABododxxq1QfqQlrp+CSYgmplgxYTThergnSTaHEResFIDR0byaAn1nknlfXNU
wjwyJ9wph9jqMSBHKjUr+psEeqF8WTa9CtaRIx8j917VoIVLLhdw2mzrjGgKIr249abiWjyISH34
ifaU9625ruI25i9Q6NaR9TFjLYd4RM/qoQGI4f4tK3xc5Nv3O68w0l08tWLhMP0vs3I6TPCUj/+7
HH0fI96P5be//+2taGer2e03lE35j916h1Xk369HaxWh1PjDejT/g98XJFP+hoMOUaRhIY20bfOf
C5K0WVqkRInhGggKvq86/1iQhPubTkk2TyvnySPm2X8294Xxm0SAIFjDUCBAj3D+yoKE4/UPnSRc
ufhMoP8xSNB1DGCflbNDlmddrbB+p7Ug5ciR9RfAlOFjn3P4TfUZTB3E1SrMEFVOduFk5MBzpifP
uy8f3CQUr2knqhfc7fbdNKbxdW5X4WvslfFVQgg24T04L7M87I9Wrk9nJ5DdtWul8R3qsPxM+Jdx
awQmUkao7I1zXxQZtVEkGUCZvr4mbPQA64nOY0uWFD2ve1lzusXlZbu7Xmhqy6S0PPdadkaFCVdg
0iEyJHmx7gn8XBMSW22KZISA31oPudu3CwA3H0lUIN2yS50DKMVDbmB20SPL3bpZMq0aT3Hw5cyh
qiHaTwOYZiVS4ySH6ZIIEqW7lpgVMmbfVCDFravn4zqLI3MbuQXrQZQ54LUJUJXI7la14xH0ZdEB
HVPbWmnjXO5ZDqhd0A6Y4fSK2BKK7LIz6w0i0EeD8eyJoQ5CwT4MomU7UfcleR+uSbO6t5m4JgWi
Qc/FjZtHVrk23aknrpiphicbGwNP7y3zxjJ3E6kfy9iG3jwyfNrHWfVqOmV/rzshTj0jdDhaCvVU
KmKkALLqC20Wr46DsLac/qACVQUp2G30odz4iYXya9tE676hzeHZJFVXdQmSYp5IoMUx4efmNAYy
0vdo+04bzqoRUQc51IA+tHfEEn1t8/YqHuiHNax6SqlXq7YhBsH3SfA33aUDsaOZZg0XT0byLmqD
+yklG87xXTrPndLD2cuLVzY+xxa0eGvE8Vs4MKtLIjwBcBsZnsNyX0elWPmtdW/BVtyiwiZzXni3
bemIVZm1T9JQX3sjulht8zwNuf9sabm+7L3cO5UtGaumEm91gBKRC5vtVJO8OVVXrNB4xEvhRneB
NcZnMg8EOfOVvidM0b6La8rTVWzmBMBVTWjg3BhsvpR+3GZ2IbeNj0KvGVNii53CnVPU6X12km4o
FcdtWJrVOdRLfT+MAYMiLSg2teH0X9rBSJ/S2G5wVtsxwWoMYGi1fjcctJxnCDSkBEUtB9F4XDaa
rBd1Fb2mPabssbTviloHeg134ypMnHuD5QnbcvPMNQ+BcwSkJvozwZtTyU6SZJH6jKqrKd/khlKH
yICZzi8oDqNGPlrROVQfpija5ThmYpGhI+BdcRYfM/ssa/mcD90Wznm+cIyi4wyUbyMjuYC1Fote
BvIjFgSUGvpAjc/prUIegQ07KvSPyRYVOTaOe1Vhe/GIq63rVU1vjhZb6VbE6bgjSa8wzbZZo0XP
usi8K1Yruh05ge1h2HqbqGSzY2jlrs0eX2oN93ejyhoYe6SMvS+UPGbw9699L/bfy7GtyMZ2iXKY
hGOcpqklqgcaxH1ZRlDY9dzbpUUacwqeoq8j1Od6k0mr/AYvnSccKw535aQmHvFuAHAnmtpYNmle
Dts8JQZi5cWVdHeJjRSZE1lHCgR5B9od1xx3GX0R8vMYJRKA7ZHcU63xkncJ41MXCHReNOSYpBbe
2LFwsXxwyCQsKJf2E/mQ/k6FOimZKXUONVjw3mgj2YmK2NSOhXw7CI+qsdDsbl3XA4FATYYQetCI
cq3aYGNFQt+L1hqWOn5J0lj0q7AwaKx0obc1C6N+TKr5cNX7JqO8UPibii/jzory/r3wSUCKE+Z9
tSPIkuscL3gtuqjc64HqHr1eo0HOiEk9MFGgKZQ2yV6ZTXyLaLDbjcL7VlURk0LM74APyyZBJFlr
HGk9uSKRjEU5H197ROukmasyuqvzqb+qvYGPOKhlI7LuOq/qeDNpZXBKoIjvmUWCbfEyfaUKbbgy
a0XGWjG1a3xA1pUlc/xgeuatw8pi5UHLesir0F5aSGJuoom1pJ/A0oxl1tz41eTsa+Lx9ixjHBIN
WM9dReYO1LJgpwS/ahxDutF9lKib0sitFcV3ehoa2mdFwQald07Dujvhw9BLgd82JkC+CWhxm452
GAV33wJ8kF+tfKmUtTHyhgzO2oovzBese29iMFj0BZmBrYl+v5isG70lkljvu2DPDugAUjDCvfRY
SZLQhg0egCgXLiDopDb4zuE1nxyAcOjxK/vCdxdcvAiBtszY140xe9PoGW7q3JrdkmaufXMtUe70
rNNPcooArcvYNenrMDztgxg+h64e/USxD4Vdq66roePrUX37EBdS5nht4xFRcNq8kgQzvI2N+WpH
oYYLjEzfku363JETk66NwU0uNOc9gt4MeVQOYXEc2etdEBfpOXBDfz219Dsj06WH4Mt051QAyk3/
RveSMwcYKyZ8O4lHnAR6mn6RQ1HuhrjyNkWR6ycC3Mo7Dnzc9VrYkSMbx+pkBIZ3cGv0twRS6+c0
zBD4k5/tbRl4RQvNw8GQF/pzqLUTUWMO+Mh2Dv/SBAQA0eX10ggi8Y2gZROYRJw4EL1z6zJWfv7R
Brq3d82JyS4CnWVjB0/xAGpdEyW1Es8lHXP+cUqkEWgHtauiWF3FuM163nAjr41eZDstTomsT5ue
diyAY84WdVpzi4UBinmhJ9ltlWauIrI0dh874kiybSCnfDtVvgH9oT25IVyV1qDzRg6Mvs4zy1z1
qUm0kmSFQnGBgQ2R0UqOHVGcbl/sWYoE95uyt6k5RZCBonItBlttyo5glrIwwPBVsmJJbGz8dKQi
x8khM7yRui2Pdg0efHNbyaDXN0w6w6fBJqtkRUyk9cULKrnvuVb61m2Hurlkfk6XrCgsdaW5jfHF
7OUAe791xYOX+tljZTQ1svPQOVJSpM2m5U65VM18qDFrdw/FsT9NQ5gv0qzxuc5Rs0VurW5Q6hen
KjTCO8Cq1aoYQoX+TZ8SVjHCaHKphy9jbtDRsxvV4wILLMi2/aAY+6SeLxalKYNLghtF7OoocsXR
7Z3xGChHE/cGUy9jyR5ZcW6lC75A+c/SxHCMBM5Ey3P6zBgLxX4ae/DoUMXNnA1wzAaC2Fq6tUbM
zNQV6CTm7ijzpQXpwmmx64i1oPXvCSInmyj7Yk81sjLDdbRrJ0vtr3kVjU9pPVZFuuD4HLtfe18S
4+1EmXUytVaZm467ZmM1Ab9TC+vuuTFwNSZc1Usoq/hZVLX+pIWV+oDJkp4Tq2RvNpxqIL21KY07
ZHuByVzfLq9VaKaPhVtr0UEDZVysS9FDXMzKFNe4IwWnYCKO2nuiHtWHLXr1ZYp7lsE+yI9+Envn
LKyDa24c27/lzsvELo7afN6f5uFiUqy6JnYe8WuYXy3ukC9xLZK7AIUStBd9SCmU9epkaQkRVPUo
9qnKmmNgZeO6mojPAhQ5Jc82aW037NuAK6VmV966AyOEmhHcPGuo1zdXGtKnbJkRzOsw8wri2Qyc
Do+hizGUsqrTmVBEzi4WmI7mWXLnMGljVSP2tpGvcVmQSZR4TXYe4zF5gK5T+es8yqp0bTKxRbLE
kec0GmNyRVqYDposySaEfhwDD04/WLdD1fKaZtAUhAuEYfkuiyi41lSOjL+xcoIKQ8yQxJ21U0d6
19CUrbHvjLLpCURpHfvE46vfu0LVN4Fo2XBlMvtVojae1DkvRZhvSCUTX1WbNN2hFdYgX8hOEmxw
dSxzXMcujibtKs6K6L2249euUbMd3NPXms2T0DaecyXt2aAS4nNYuXWT+0tazSkTsMRJyM3MLHzC
TSfuHQ8GWNANrr5lEGmdW91m7ly2JgYhEsoq8rarpL9kuktxi8LA0PDV1NWBmGxNES1Sxoc8yM3H
1CrJjyvmkW1GsvSpF/F4ocveTSs7pRAmrbA+eKJqd0TBuAsZ49WSeMbQI2gkoidp1F+bciTbmFzV
ZdaN7i3B4f4h1bvpYJErExAu6CqSPbV6b05W9M23bEaYtUwIXGdOsiY7bzwl46Ci4inwA+gtE/Ey
Vc5UdqG3gXth1qdOrcO6paKQsLE0OtvYkKpEj05VNJkfYZ6XS+BYxKHkFQF5jnSWXlUNB85NE3Uo
iaKMR9Ki/qprkXmrt1Z9FAQZz8lrYKs5muZE7WT/h7Tz6pXbWLbwLyLAHF45ebSD9la0XghJlplz
5q+/X28fHM1weIewz4MFCAJc083q6uqqVWv135FULOnnpOkP20NWkGp/Ej2ZDE68870iPSWcFBT3
MuaByBQlpLOkITskPEt2qdGT2cf2uKWl1/MkkaTTGATZu6lr1T9r+AfPBoKfm66P8y86HwVBJHU4
d11Q7aJhMkiu82jfgcgtoR7K679Ko7Ae0tKkPDQiJ4YmbyYm1Gzpm+QI9WE7KipXQy7sSxxUGmiH
qjh7CNEg/W50UBAlOuCMKdXTpwzA0jdnHEnCfGYHnkq7jb81kydtJU3qGb8ZjOjY1or/2Kqadipo
wH6HwUE5ZNwrj7Gc+E+c1RHgv2kWPyJNyQ5olQKFLTI7/pxNWtBtm9gPgAuXSnRUGnV4tQLDSvk7
uFi30wMa6biUwsMgGeVdoUuOG1hp+NC3aYICetC6ciPZECVZ6IU4XUWjPO93Zh/j1xl9jc2AAOap
8NJhb3phcCxrVX7Wakn9WCASiyB9iPiyYxSbcPC90DWiWEaWWR4PYZ+3X7oxQGHNVoLnMVS8bWRI
3XeeUdm2nDTad2PWI0hjOd94rKEGPfqkzwhvk7wAvc4mSWk2ls3ds9E9DlHeOF/M3uoYysySrcrP
c4maxaYMgPzx+lCfst6kHOGldYz2S2xqH3SkS5jQTC3SzTx1XuW4LJ/ocI0fSl6lh24Yui9S0kMZ
Z9Rquynz2nyfyKXJiVRy6CEpC+Q/FS0IYAuoyPOf9NwqTkFDfneuhzj3nlWlDdqJ4SZHch7aobDl
Z8VnrhqOs74C0YHkbylRZzWDSN0VkxmYr6Fecx0yCNGO+4l2t75v8rhPDrUaQ+Cst1JbHtANaVR3
jNoAJgrH6Q1oXmMvUE8RuMn2FExWUuzrzkyc95KT9N97DbaRZ2YuUBO3ZereYOKYLbRJGjXzmE56
lb7TNS/yHse+SFfVIG5rYlBDcdlRfbPEHPcMXRXDz2p39Evfhqkpqvelm2/CT4K7HUDInqrKWepO
a5PjArP2G54nKnHXVmfjRTbvFUTTVJ2OVkcuWDZIXTfqt4vK5AJOdXlp4IzpgwAPnpMCRWjI2D1A
T+jNTmkCZCffacWKjeWF/LYx274RhxirHLRvxJhn3R6V+uf9Rczmzf/eKhteQVBwKuVRZ9ZDn0qb
mlTMKvQX42f9uXxCMu5Mvoinex+Vg/lTqB19ASzgb52P920vLe63aWuO8zUy8JBSjG9MpI50ShSC
e4JS9H0rM5TA2wph2qAyLCtwoiGLco0S8MDuOcik6e54Rl1u2mrbclMepFd9az+T3OkPsls8rvLq
LniHAnMB6BMYKUEYin+/wCag+GM4oFBAsT402+aU7L2t9+A8oSLw0G8BnBx4rBVrXf2FHb0yOsMf
1LnjIOKKUaFYIKiKe/84/XB2Dst0+626LQ66/cf9/V1b6MxFY8us27oQC00eVKRYFaDMXdKufMU1
K3M3LWRG1n2shM2DHJwN8w8exyvbt2RDNVFloqGpA+udOYoyWBlpPP6Y9YW0A51lbcYIufM6MqPd
/U0TAWgWoAQBjGhJ2IplG7NNa2zVA103gJewVSBY3icqlRRIzO8MqD87yLDBLBE+d6Di7ttdcpBL
u7NttFPyDFIEtrFP5F2LEtujFKDkvrKTws9uludAvwc4B+7DeWgEeVhGFhAnXgbJNmYSKDVpw2pl
CMKSnOL+mhYPuHphbeb1TuyTzwnSgR6+jGkbw2m5Q3AbUn58vtkYiBz8sN4r7++bfXOH+SI1WdX4
irqp3VCMeYmsT36AS46HZqvtaTE+lvwlhz6p3NLi3Haf7WdEWDYIy268V+lPs/ob0oCSlv8LdGQy
+nl2OXS09DUvfsGcdCZrHBqvtjjuZqi5cpGfIh1M+v11Lm4vzTWVURQFaK9Ns/8ykqFzyas/4VjA
jLabtjBMF2cJ0fGDoLE0/kqOSA1Kr/bKCVGWjsilWbH4iwBaIF5KNoRZ+xOEBA6qeX8oR1BwW+Uv
XnnVEYGr8Q9r027NfQt3Qr7p19h9xSG8+cC6TD8PSIPBzND1Lwhzv5agLdVdiS/LM9sfURf0oAqI
9O1oWf/mYwKQ4Mpgrw17Zg1gaqSqYpvlCoAxnaokzg/3P+VSgIP+6L8mZlFn1JnvycWF2wP2gdfa
japfgh78vpUZ/e3fF+6lmVmQkf0WwBmAfxeqiM8yWlxcfiftlaGnjfKImOHqnPKyr+ii92oyWgr9
6fWXAnmayMHIQWi23dYuNzzY4K4y9uUhPEifeI1ApDC9NpxFKPOCY7bx/tXH+/0DZs6KILzVRswG
Mhf1giTqhrfZioVlZ/xtQXzbi+PQxro/FIzpugYkDnBudQ6zW4U+niM9rI/g84bdKJlUPu5/zKVI
rl3s7MwrzTDzlDTFZVC83AEiHvWHKPnmIWt6387/4zS/1zfzzTwFuy4G5viEw3Z6eKw3JaxH47N1
AGz6a22yfdljDAHVBEvAzPnsrjfaXs6tBh9tfvZ/BX/avwJ0lhgE8Lb+udhZjNM3j9on9R16Pn8o
KxnTzegyzxMFsnAbETT+NOfKQR5DaGNYY1w+K0CaP0McPj2oiGq+o5BDA/FgnWFJfGEK7+Q9y9t0
O/74ZJxValtnbdOCjV+VgRL+eRPqfv8iZzYNltYoB7QTv6gEeRRV6ib/jwjl/3tXLcaeCwuzDdfT
gDoTRWQXKXIxxlxpj/GwNjq49JpRIP1Ef00TxNtzKtg8qY28nvAiwd2F1GY7HTTvY5r8zO1dHXB9
ALLfkXFZ58YOjsAaV2Lf4j6iXMN1gSCJIs+OS0P3LShk3mtl2z+RAp0BGdw/KIsH8sLC7Jz4I8Oi
k3jN+DHsGRUQ98I8FEm1qZy/7lta/GIXlmZh3NBzqQFowdGvf5Rw6CNJ39kP923MJsD+c1dcGBFZ
wEVYo9tCo77C8epdCxp6h1zXptjZP7U3zsn/MD78v04ofvKNm/+2Ntcd8mhtF8GINan7AMEA3Ugm
CQIHDLbh7/QYmYJkPKyscOWDvQ1iXqwwUCf4Qgps6gntOdc8hMdw521H6eB7R3B8W0aRmE11tT/C
LyumxbV3b7nq9eb2Bdo1b6daaMnRmoqeu2PHS9A5oHrNq/fTmlzGivu/UXxcrLUOen3itc3XHOT9
GD5khXlcWdPadoqfcGGCvr3iFT0mIFLbm8zZNz+c7IQaMgcbKuttuE9IGZlf0FZuwrW1zS7g0otN
TxOGC73ZKiBqaI3cX9vSgdNBLJFxMpXLu+J6adOYI34j3jEAxBFN3rTOUYWa/r6Rpf1DrkIWIDUd
msdZ/OjkhsCV8jSbCr/+6YySvYdFI6TxIBcAOeJqLYNYPOKCePNvwhoeu9fL6mqDsWyVOCIIa2hP
0ws9OBv/o7LLXqTV0t/SEb+0JtZ/4R9+rdHLAiUPDss4RTaq9EncMz9kvuZSTCzr6q/QdL7e39TF
L3exxNmmWgxdxbbJl6voNbnSGJY/1Swa6C3b5cro8fL3+72bs6isTY0kSc5EOAFirLftLi27jTbx
/Jt+3l/UmqVZaA59+JIrirpupf3lF6AkJoi1KPCMTrG9b+ltLmYeqBhIF49oqBFuSnSR0/VhkVAO
EU9MODTk7917lKjgfGMmcyPIjXzzpCUH+khr4XkpRqJ7bqEdxuzvDd9m0Td5kBt8tfHMmPURYVXu
HyDYruoWG9p9m/tLVZfCyIW9eaZl2JIGIhB79Q7ENqeBu8D8M3gOH/2dUDOCw3Izbrun/hm22v30
Z3usf+Qf1pa9+G1/r9qZZWMRun+VKTZchyvCaI0Pgx2dQr06jEP5b86GDn3rG63TDYtrpca9Keg+
Gcp/NL1yk0ffnXhaiWrLQebCyuzYZ40U20aOs8aflT0E4dxz4Dm/+hRf1tWfZ2T9f2ctvNMdQdjP
6Pice2hMYRQLPfGQps7anmHkOGd/jJ9QlXkyUWogTwdrcZ5+Nb/Wbti3+HxzVH6bfmMmuIhvoVf2
UiL8Z3zJTuGxfRHPpHiTuMHruA9P8j6nyOtt6pWws1gFuliyNvOYrp5onY9UDsWSp2nfviAovul2
2SvsROaeebFN/LyWTr8lR/dWq15Hc+CPUisPWC142DOsuvHPyhPEnrviUK5lFosn0wK/awItR9Fk
tsJULUIkf3FUW8qUR1uVnF0y6Qh4KSY4xAaCqGdDmuStbQXZybZzZd/0dW65eT4wBdpGNbPnVbbL
LLtbqdounlabmxOVKU08Wq93wZ5a0OAiMaAXtGlCZtq9LxNiW4O3VgIXF9V8v2Go0RiYRcsFHq9r
S8Y0QIKInAszh+3HTrKgekYMRNFgATQZBkUGVd/fD4gLuy5GiQSe1KL2Pu+TAJ7UjGniC4fNtyj/
GQbByuWysHlXBmaRQWqapktHQp2aUJT196aTn5kV3cWptLKUNUuzLKBKNIYKW5aiOIcqLuAaYyDV
DNA2ClfWtFQtUXldwp7xprkDK9FVlhMPTEkIVg83RPsoaKO9jK6M4TQvli+fC3QUUVLy3lud96RS
kO4Rb+ojaFZr/5sygQ27/wkXnMZw0GASfRMxUDFzGsmgexw2rQ6H0YsTqMeuSYDHMZFvRF9S31hb
+8I2X5qb36C6Uemtk2NOPVQP5ffiY/XMGu1Thw64nG7qP/N9sFtXIF9w1Cuzsy1PTD+rnRaz8jCe
0Qv9xmDAGk/9UiJ0ZWQW75wWGkkIOUX9wj+Oj+0nm55GtDO3IiloNuaP+EMNb4zlpj/+8Tfk0oA2
y+DxYdy8PSqlM4a47qiHKfEGjNtmSBv4pc2DJvsHD6jkfXMLCTPmNDi6eOowtzPbTGUEZSUbmAug
71A/+fLTFH7+30zMtnKUgbiEIpRFbQhr9cBEbz0Czh3gU9rdNzWb+37LB1iOJYvpJAbA55M/QdYW
k5WzHPXgv8I4ddb2zAm/QGXtbYLqoFhuvRf86amP8rIbfmiP+coVseCdcCq+0WVBmHXzrDP9oa8m
W3y/wrB2elhpp1CJ25UsYPGzga16y9MZDZ2VCaHlSrUq4CKyZACRaR7/gihKEkPJK2n5whmHgBDn
EHNbDHqKH3KR5ehy5KmlzDlAqwouD5mqRVuYbqpb8LaMz/c/31I6d2VN/JoLa9GUjAxuYQ387C75
qG6kL930Ln/pjhCZ7xQYXSc6F5D15Hv5XbCy1MU9tSAO5CSAwpirprZQIFVqWuuuFxkq/FZS+akx
uwyiGSlf+XxL6RTuKVg44apFgXZ2QwVarkTA+8jFA0M9q+BumROFSLqhaLqV4BI65p3n7a04rR4L
emJgjjp0qAIE9e5vubgSZnkGP4SvC7TfuFWYlLxkHGn+8VYuimYnedkOtfatHobPceB8LysZKUBf
/eGBw3LvW37r2t2YVoRknQGB6E0yxdABhGvISriJP/2llszCgancxkr7Ppt8CvGtSZWgr/4wFCvZ
OVnwjrb1Szjq3qGBOkdPEsIwQESXOdOQfMJ7CtGxPwPOLOD06v1tHgY9jJTtY4hgQBYYSLUXYb1T
GMpdK54uXLwmWCcA0Aj+OWh+X/st/QvbliZqORW5sQMq7JHm86Zxodsf3fJB2zQbQUDcb8wVHZnF
E3NheV5IVWuZcDP8xzLAcmWbv4T+JjyYrrLRUCoz98GTuY+32SMh9/4XXPbi38ueV1RVWGk6XJy3
HtUC79zCE9ydaUVDEmy+3re1uMNUy7jPQa8Z85IcirawBzKWDb8FGgKh5Fq2ydw0cF4YDMzmX9yK
gv2QAK4yyDq/FT2uZcmcSFWnxDgV7fCuSPpvsp3+i4iD/8OZosOdAhPItdsUjEkoKXRfLkyx0h4Q
s7JhTK1+rhxPX3GUxXMu3hL8JyhaRPXlIrLiJjkqbAQc+Vw+xefq2O+B4D+uvoqXgihUAP+1I67H
CzulBVNsCJjRld4Ne2XPAOHe+xj/0sFhxO/zPdoPn/6hUvvfl/6lzdkdVUa5FQ5ibfVO3qDp0KJ6
9A12yvDQUImWg4foDMXvv/DHi3XObion1ZwpKbA5ecNDaOi/TCgFqZ5tI6d6rNVm5cJY3lZErGVG
pHWWfL2tMBvAi5VQbOi95OQ72ntNGs81HKcry1o+0ig3KoLTQYMj4trQBIES1FMlQRmBY48RVCrE
0FfBk+VWn9aweUu5kip6ryrMjQo982tjQcbJ8EaMgY2lF1jUfwJJL0/3v9RSKk/e8tvKzD0MX02d
MaqAeO3anbrpTsrH+Fz+0p6MR886pCcqBYcGVqzh33yzC7szF4nTwvElhdWVg7pFXPQ8yTwezGJ/
f31rmzhLJcaxQ+zUxIwlfdchZva6ZMXCkvPxvoUW0gJD9jdx48WZbpNh4DFCmOqdhNZgq78wbXQq
atAP95eyaEiFSp8BVewps6UwuZ36ZU+QLyLbLeVjq34OGEK6b2Rpv7QLI7O6feZZk9qTwLtS9Qd4
cxU2/fsGxHed5zWXBmZHqLd80ktDhEBGDAOVkzOW3TFgBMU17HItZVbvW3t7EV18nMTWho7MnTYL
TZ1xV4Pyd6HmoLWYb5HuWYWHLNujNwbbi2Ep8yZS2iFGHYy85rp9/KTvhmOxQxFjA08o9d01MarF
9EZTf1ubnaG6RIx7YuAAa9H4RUXnzDNc/8go0RaSk6+Fvanl963PcP+TqDCH/waPAQrs9w+YuaTm
GAj0mvyArPV6F/KXD46Vf7nvMEtFpCsjM5fU5FzJTAMjopU6PaDsazxALnmA5m0PwUu4C3bebsXm
2neceemohNaAtiWv8pOevxP9fmfDX7Jd+Of4UB3W+hyLp06UGQweeCotnutQTwZkRUXGs9gLShPS
DdqPnaesHIZFI0BAQe3BZXxD/S71XWR4HUZyRULOaNoHyWFl20SedHO4BQ0TdytuMX8kkmp4AL8x
UUD6+eoflWP4ibK7a3+V957bHFYTqsXvdGFQ/PvF+a7TQMkYNqcjB0PPCTL9x4Zyf/qQn/L3659p
CUsLQN+Czo9xThiixBZfmNPM2Mr9nHqm+s17tF8mGPTTF/sP76F5l38yt+0WwM5fqIDApR8+IyO1
Vj5Z6h+ZjuxQjFIFc9W8DG2rdG6hyaaGufcQt0RUJYb82lV4VTS/nNPq2Vva30t7swijpSGVDQt7
1bbfGVSLhiN6QhuBzJDeryU8C1cDehkm/QOThy1sENe761eMY8K1hoPW6XOopw/p0L4LR//PAEm4
FU9dOAwWyoUOSGEVGP28s5gmXjNEGQe83wyIF9XQHf7qiNbSIUeR4YuzLR7XLoeF+xuhJLrG9OOw
qM+CZSPVXqmEPJsMExrf5puHHghTuSsli6WFXVqZRcuUEbg0irEy1rXtQsiZHPrM8lfgXUtXz9Vi
ZhGrMDqnUv9uhcOtuYdQxvmi+xuORvkYHiAB4mXhth+rl9E6r3c2VxY5L2TaddDaacYi+877RcHf
RzC3av7VTjIwZfCqEGNH1+7oWeYEAQZGINvY9SVziNXaeV52id8mZuEr8PqqK8R8RdEi2OXZJy0E
Om4qa9fZmp3ZyRoYBoQwA28XeEM4xKHI9PxzfECwe99w32w6ZnCY/HlaS1GWjjQpMTkrVfvboabR
gz8/M1ngUL5YHTTN8s9afa3bNX70pQVSJyNxRZwT8Z7Z2dKtpszMKUA8z5u2NUB7Q31h+G5/P2os
WnEAPtnc1LfDUk3YJagNsJqyrWG8+DQ2hdsr2YqVtzg3u0W5QX+bEZt6ccvIsR9qjShfy2cxxxBR
6GWuje5KfkqOZrkrPq3lH0uf6dLibPu6we+9nuIhMozVqxkUTD9rBwWVz8GwV7KQNVOz+FQ6dWP4
0Gy4UoQ6+uCM03u79MMnCFBrF3X51/ufbAkQcLWZs0ClMZooGYlYGjdY9of6SaBXpA0U2idlg558
vBuPa3iAhfAk2uCMtCBKRYNzFjlA36VmVTesMU22NkpJqAmtHOlbV6R/gjaGgTAFcz3zzkNel7nD
zD1VnepTCb+4wpSe1X+9v3m368CIGFUgmSNvnEMNhmRifFgqDFgByo9tYh/JUVcuEuFZ175+bWIW
ARmoHs2+rAwYMKVdIL34VbvLrRMFHMiJM/f+ehY3zZIdxVFQFNFk8e8XBwu2lAhumZCpNXnaWpGC
tDpo+u5ffBq4/cBngNKwYe27tiJ5DSKO8CjD2PCnNT74sAbAoXd/JQuZqIYgIWBF3IspwPm0U5P4
soVar8hfpj18t4x+b2JGll/Kb4wfnZxdSycvBWNDI89siFIbeuxrv2LhaSa8AqZUk0EaFWe/XupY
ImcAgZM4XFDVw4kBNDo8I7HrvKHhOm0f7v/54bq2ObvLiEyd1aUK8AXYBZ+mwjNfIx8un/sbvOCX
MLdqlkDnMxY+T7TrAUxD7dF+Ua1JaDYbpzGVoEq3vgz68BTH3hr+dME3KXwwg8jbaWF8zanT2Ghr
8qcsyE++GX1tLIoVq4PuwvmuzpvJnK+o3YOppWA1x+gAYBSTZOxecCpOo+kyx7+TnoCza/vyjAwu
b5gRAoJN/5w4O7g21loyN+F/Zn/mMVWio8AsiliIXO7FRQ39zQbtVMH5s3JGbodnZrZmnoIIDa3h
GltGq4I/bQ6T+tcY8WSLXhLoiPzwJQuDnQKhXQcxDawSuwYwla+bdM6q3RQx8x+nrmxmSBQnK9fg
7b0kftxbO4wGtWG/JdgXsUhPkz6vRWux3lEpYtDkQd0IPTb/l/1gHEYE6wRAbiU0Le7+hdFZaEIH
14izEaNx8sEv2o05KWja/JyQb7h/fBbdDHEs+JMpylvzhortSU7Y6riZAIjUh/ggGirqce0WvDml
YhNRf2SCRrWQ5pmtp2+NvNcsoiD8VRs5+pBO3wfzW6TGCPlq+/tLujmg2IJDXMw8KhAKz1+nfQWZ
UQ0kz7VaZxvI2b6jltiiZf2/mRF38oVfjKopdD+EGZnxuXCXwUsuf/vfbIilXtjQByVLGt8mK4d1
NczVTYQyjzElK0u5TWTZMgolbJel2bjdLK2MMrWrW7qI7vSz/V6/oLy+bVzjRWEYtzr427VW1026
IrAJb1LEkH3buMX1soYANbgW0KALlK7/loyJ+tkKxp/3927RiMW8uAWeVpTrro2ocok2lY9nt0XW
n3ke+u/ksl0TV15wNgAHOqSvloPs0/yBWyVBkcQtO9dHR2P87GufzWglAolEe3YTIDNowpRnKViY
33B21aShkovEGE582ZTODFZoybQtuIMYpzyjK324v3W30UecG64dQADU0LTZ1qV6UBZyWFNHVSik
tvHeNzoQDdp2iFb6ubcfCZUsA6QBZMs6YxYzAJDS2SUPUtZWiSZDG3yFG2llMUsmLB0wk3jZGggy
XvtBJBthHhZUHkNrhHkvOzDstxJxxH5cfyGc7MKE+AkXx1TJ+1pOTEwMobHR2++6xMQ1hCclzF5q
vnI13DYCKTJfWpsFBacvR2ZxsNafq/aQfRSZAeyCH6Mv8UP54LnoFppfUB/f3HeKW0+/Niuc5mKR
A2TH+SjMxiRbto+c46huYnutEHH7uUisbPpm3Emgl6zZ6toyctrBK1hdnA27sK6CM6pWa3wZt1Y4
TngdEAJov6l3XC+mSAqn0KA3ZTRK20KcREqeruzXQuJg8CSzZcq/QgdvTlrRdpoRJx3TY3nCUCAE
ez3krqXEQzNUKBQk+z7PtrqMrAiMY3tdip7t/s+erontQAUHb/L973e7ZH4Ojylg0UJnwZk5aYbm
mWSZIT0o+QG88laxkzXPFKf1+hxcm5h9O7+vsqIE8u7qEjAm3GSUxmONVDI0u5/hsjsoTgR9W/No
t5//t8XNnLOowGZCKorXFL4rwYPtqWuzwLdhmMUR61EI0rlU5uCorrA1a+gDgqIt7SEI3mie8wj5
IA9ilEggCSZJXEnObo+cMGnToTR5uCEDfO2l0ZC3lS/2M5QfxxpWQ+85EOIb/+XDf//317nk/Fhc
FpocFP14RCHDcW1jyGLFcmADAAHSarvUL35aYBXNJncl/zHyoAlz2m4lXt4mnYbNM1SAQERKaMzu
l4rXTtgNpWgtl64vFNiG4hnlPdiS7UeKh6cQVmt5UFbMzqQpacbDuyHoKoRSKWj2NyjfRQjLJGsI
4bbnE2rG0wSsrht9mH9fi+ZDA+S75CWVZeq2V6qVO0i43+xgCElMVgv2hWgzO3v0y73aqVLKx9Bl
H0onz1zKaAaKd12zCyylW3GcWwCxWOmFwdlJnAbfbgg54tGijXs0jpT2IOgrnF38EJ8gkUxQ3P7L
/Jq8pn9qu+oN1nffrxZ89+oXzE7kNNV1WQX8AgBom1790JofzH5t+u22zTZb58yTYDOf6o4hEqor
aCBsadecnZ1ADajb7LDW9rpFFQlrJtmkOCvGDbS2iWo/7IyciN5+kqyfiR6jqDchzIj6IUzOmVKg
Bf6n3D95U7PyRW89iAoVhSpEQ+i6IS99fUwVyP6NxNEMN0zkbOfxrDmZgzm8psgk7CM/DVbKfdpt
XBCTaAD4KaADA5dnBlVZsA52OlQnJ7Gv1K3MjWKeZX2r69v8HHzI4Dx0udmGo7TTT/4jvNfAXbz3
6Mps2v1IGzlFzXYzokgFHyNMffVmyikyUavw95H2ARnb+x638HlouVIUIUgLzOM8409DTQ49xB8I
J2MDQ7ODXk4WNfLPRpFknCJSXYe8BUL2QH5EFbSPVGflkl14SV0nFtr1d0K4kWmVicRCPwxQ2MNR
rW8EV1u5rR8gWh7r7frM6a1vYFO8q3FMko15HTPx7QiHAxg8jO/tKELZEjRxY7q++o+z9StD81lB
dr3gGalrLmMlr4rfvC+7bAWDfBs2hAmTxzv5umj7Xu9fkY+aVRBHkRMN5Wf0yJGWsPTkg9Fm4e6+
v9wmRNfuIk7AxW2gx5Bhpj3uYjTWFl1T2GVXoHOqyv/iOu5jgp41Y8CQRkNaeW0iG2wTXUPTIAwr
e+VjVrj6J/2sb7K9fUrcYdOe0m2XuAz/E4OD88jc5WFtiuz2suU3kEeQSVgmBHGzq6CaGr1sBg6y
l5sNsu8koGU7wlUh+ahbeaF9imXOpJR5tD9UJTje3+Vb58Q8+a9OmZvX1/z1alRNjfgGUxfobgWn
wB/afWuCyFR8BYnkQhr++Qlk6Jt0hu22CNJzD5JbpakCyLs5gfX3zjlp2+kI8d4+K9+wVf+ix41I
DxVhoLtEZ6boZi5b8zwXFOQmJQAT2YiMSTWO6en+Nt46K2UMoUupUxWmxSM87cJZuRai0JpIBWWt
Osma9py140rIX4pdYJq4W3i1mMw+z7phYMWbyS5EEn1uHtTdBJSq3nrHca9uo523UVaWdOuYLAmt
cJn5WJk0UPz7xZKaYqhaSSEpsgoSID1XUGuVa+0wSPpez9SzHMenAh3VaBzilatCXF7X5xLTeIjC
uAiEifMSIXQVTahmCDRKHmO3daxkxwn5FaJM2x+GocoPaAevAWkX1+sAUkBQitGuuWNGeouUYoDR
pkF6W493ePBraPJykGKAu50av7eT8Fcepl/u+85t98dkuReWZx+WMuIANxI7rT+iQLDpD+HL32Md
9lfBSoCq3NohvD311xZn7upZUUXDFYveJ6d1i1OxD7YaxDQITxHtBBlCBFw5/xH+WFnqbdoiDJMq
Ub8i4M3zJMuv1YrGDD7spwcjgl2ecYvoS2ZrCezGCk+LNlCZAOt/TAaaskZQnvuR5oHEnLSrmcOj
40mAQIN02FRD+zWo7PdUqauVi2GhNiBePgYdQf5gxHX2RSD3YPxVwxcyaa/0h+Rk7GntfOrUY49K
uYEMqLkfjyP6VP2K6y8FkkvLsy9jhDIKWx2WbaTrtADZoezr/W+w8Pi4Xtzs1htRMK1LGRNwr6cH
7wDa72BtgsatdlBx75C95uorXH8ju+G2Pa6xfyykEFd7O3tsKWZReKOO73VtXfDQSUu3U0ppX4fO
yl4uPD9YqWODghOQGQbcr0NYGzuDJJfCzR+VPT6+R+oDFLHqMqi0fqiWotaFtflTvc2U0LdzrDVf
LVdAGpV3xX74SEmF9NKqXDVkoFA9Ou/XqAyWfIbkgQk3FAoJmeK0X0RqaCvrMEHfFxnsYQNaz62n
lbRvKTZeWpi9NjzkFYo65R0XMa8h2lDtPjime+t03zXXzMxSPjjQW1TD3swIzOvf3a51+OnbS2N+
v1wuZ+YXQxIPbVNip9xNe3WX7EMJOGZD5hW5gjUy30pb433XA+PZN2vA/YV2KqCJ359rftHkZqAH
fov1+tzuRFcvqjfw11pPOk1jfZ+kbnQO4Jgdts2+/GJ9vL/Ha4ufIzaVRiu8t2+pfECLXsR+74Se
1vBafGncaSNS3eJROslQlK183oUX4PXKZ8GtSqK6m3xWrh/0v/qDfVIO+UnbmO/WEfVLUeZyk2dB
LgkDp0bgjaNfflbiv5LkIGdrt4T4uXfcaF6ynSqfDmOIjQaxdhAbgn7UeuxwoO4gbdfwGrdQUdKE
yyXNXgpmrsVGUL/tXnhMttOPbBtt44Nx8E9pvhHUuM453QPxHfOt+em+1ywlDDZDy0I9HCTOWzni
IsS0keo3RUfuOaiVtWvqNt+jdvIHerXmrjateHvf3OIFzCgQnWKqKUyIzZJ2BwmJxJOxF36ukPso
N325UbZALHbdRhLKU5DLwpm5W93kxVh6YXh282eZo6JUhGEhJWbsja8CSyDGQODozpRD9Krsxndr
b8BFZ6XHZhuigKXPaSSlVgtLK+PLItji0iJD0/7TiFLo/U1dsuLwCelPQX11A1kZuPjb2qdCbvfK
oc2lrY7IaOSstRkWXIXmECyrOm9KsExihy9cpWaGOpMGbiNrQDcvNHoeXYrUP8Sd5D1WYaquUCEs
2gMkSEUJKuCbd8o4jEaSdyxrNPX3ZSlv/XI4oMnjloG/kjcvmUIYBs0lnkRwD8+cw56YXNcgmnO7
sjpHKC3p8UkrA1i1ft3/VAtpMtVZ6uBkyAzSGrM9hLSZdqUSGa5eM7LoZ9KRTkbg2pFxIN48ovFW
M3NurPbEFhboUFKkieJQVQRgf/3tpDYds9Fp6bs9MAVyknfxLthn7wyLYa9+b3+NeI609WaNjWTB
MynCKEAcWDBuM9tXT3fsprUw26Gv4qB2Ldcfg+j9/T1dONnUARh/ZoEcgvl7Vi5HKahAgbqVKn9u
JfS3S5XYct/IUsoJeloDqQHFEQ+HWaZUDEMit6DgXfNlYi6ZUEW1tX4QY2PrNL5Lnwv3QG5Q8PDw
hLz+XFFU15XVmJqbq+lXCPhdwvc+T+TNUKwyrolPP7vsKJLpDgMltkA5zBbWjracth22YKh58Q61
m2ydp3rfMfuMPs4qw/biRmpwU/IYMvlzXjXtpLaJ4rbXXCssnIcOiYGzL+WINDIZ2v4wfY2mCY/4
oyZ78ktvj8FrABOwtE1UVIRLIRW18mWXNoDZVN6tIIUpfs42u0OxTQJMLkrH4XEA67O1Yacfdv1p
/KD/SDb/vNMOZIUamcpLHJTUHJnqwF9VGyEbnjiIBErKWO+hJDJ/3F/W0tHTKLGYKjUqboVZKlyE
o5eipKq5hj7ZX0uzss+EAB7ofl/mK1t4ewJtSl8gcQDqCTjJ/FLvbCeKUhVb/WjuUhgythJoqZW3
yu0zDCuUx2gBE8Joj1wfCjXXqtEUJX5Zzzof7nsneGT8tv8+KG311FIt3Nf2GK9YXdpHAhcZGlNl
VPpn3mFJTtklHkV+zZ9e5K4+j2pCOdmI//jn34uiBK9ZLlewYCInvbhdzdFpxha6E3dsEJhMlaLa
Nm0TP4xmtVInWFoRwsC8nsn3CMuzFdklHChqVsNnMmXA4n+GYLxjea3Ut2ZFhLiL9QxErgndOY45
Ot1hxBUgpztLWhvHXjTDhBqFJzArAEavzSDUngdh0dAa0TOkxCN3HN+byAb8848D+uC/VmbX9qRZ
Ta85bBkTzQ9M7PzUEv0pQdnwX5gxYS8V1SmVLOF6MXaeWFZJUHCZr9xktn6kAHDq/TUJgqXbhUoz
IkpA2xg+mr3GbVQLa+isOa6a977JvY1kd9+RD36Ii/Zwf0WLphyKriAdlAUsjkkX2nQwhUzbl1JD
MDQ2/WajeP1DXw+7+8aWHhe0TkHNUudfaNZSTx6QoOKORpCuipm5rtVdpnUFQAdUAt0p8gsUh/Th
UaPO+AB7crCN2vL7lPn6pwLxCQd5ktprXNoN/lYeVG0llrx54/VdSwZNDdoEzAJphTw75H7vJ7bM
zP1b27w7jZ8E5afJ4zx6px4Fxc/9DbnNNkXCriN8wgyqQYfw2p8ivZqYQCemgNDZNJ3pRo69DXWV
ihWjHeqroX25b3B5gRcWZ7HFV3xZKWosyucq3fzdyxjOPaMW5j57YQ59ZYUL2QRLFAO4NC2p8M+T
v7ZCwDIJZA3CmGbrH9uDeZJPNRB95m9XX+q3webK2JwtSbLG1NaK/yPtPHfkRpZt/UQE6M1fsmxb
jVotM38IuaH3nk9/v9TgnuliEcUjHe2NwQaEPVGZjIyMjFixFt5cDO2XOjOhnGq1p0TpdxvbeH1s
WI04MHSVKQ4soxqA07n1Sy6df/W/0F1KSKHd7EgF1/bgpPXCfXNvDJvZ2bphGGKYWRadS/H3b6K2
P9ZZhjS0Rh/bf8yk5q96nJ7EuXab1n+5vcprWzTNobIQOD1xKha+IiFxpI00FN06sX4wYvW31k3f
h6j4ZwSfd9vU9YfDCK9wAbZaQSiMgTSPucGH64bh72j2X6uq893ZUbZGKq5zFJIgrnCUBHklXDW4
8louw2oaWZOi0GV9Uov3ff3Q5AUA/I0Eb9UUDRebu1yDcm6R4MWxEs3ZFDDmE0nvpHb4Qg/vuykH
TyZx7RAWreHe3sQ1gygoqSIVYr5++b0iC361TpE4alq2Swsey6FCyQGeJu3e3ATerDXPKGrQvRfw
ONh8tUtXlOI6aUtg0pyB6Z/MdK3Cbbz4YO/afZve1aBcok1W7zU/4cgpgjABLUV9EZ+zQismKWOJ
YW4jczbRKjQO2dDub+/ktRmKGuJ9J4CwkDGLnX5zytR0UpIM8XAUPOunFrJh3nc+GZKEYvFtSyLC
Ly8cJrO552UBQ7AXV70WGWYnGZxnW2q/RRniGP2wBZFaW41gHKX+RJ2L6/dyNcqAJKffcLgyJ5jB
wmg/0ZFGlwrapo1jfO2BxF8CI0MMkB5e8eTlPlmrpotjHIReHB0j4ynqKy+dM+SdN6oKq7ZE4UlU
u5j3Eqt+842q0e8GRRGxvg1eO6e+qw0l3KHxfcwGlKkipx42VreCWmF5kJzAk6kCF17O0/NkLBBJ
7jXKzsoh9JxPU+oCS5729l/o2e/Cg7S3vOSIusm+iHYRlyxi5kfzD5xTjMzCDioC83JkSHcaqdYR
RHX10jnZTcGIc7DL5mGjyL7qNeKcieqeoHy43F86FUMlVyJSBr3iTfJYP5j1zLxdmY8fbh8CEQmX
h0CHC5cXz6+qw8JB66jRIjWeNEE0DAWKf47OTPUft5pcqx7zxswieFRVkwd2wn2WhbK8V2ObwdLJ
QrswHqlZ6uoLospbZ2/VpsDBOBRvdLznchfzOotgAibjjSAdPAFnjj0/Cio3qc2eGTa7cUeleH97
O9diytskdrGdSQpxHPERB6mm9kDgKrxRHdSN6ZuVcQvKXzrIS2YF9Gt2w6qYeikx+WoCw5UhHH8Y
adKTKwu2KDQVXsK97G7N+a945VujxqKSMSdSD+IPr4zGzM36nkmcZ1vfWNqKP14YWWygVNIgiQZW
VmfoJtt3oTwil52ezaD+NmvVkQr8E8yYG1ZXUNgXG7qcvYilyo8nm7Wl5+qpo9f7ffa4frY5h7Y2
ceGUgzPmma1jCFD5dx8l9Z38E3ywEBmYcVRAKP8bsq/rdJLlkd45NHmAzl+V8RIqJb5C3PL7Gq4j
qXgxUB73tEEtUZpNv98+BOvuCe0tyH2emleje6HqDDqVGjzln/wBpbudAZWTVnu97KkWvCE0mw/p
kXK+vnUyVreXnh2dEXHtLudbbL9qY70nzkzZGEBm2sbnup6jMxLiW32RlaPO2WMcGuQzpa/lnjpJ
P8yRz1GPouEpNdKPtVZsbOTaYeCQ69CSgDxFR+8ygqmNMxI5M1F9/W8QdhsaoIqTu7gESLT+syOW
+uY+byN/hi8BO4KZMtr3rSv/tAGiGaem36mVGx8iT/B9du1jm6IhBt8RzXvX3Aiea14qaBBVKoog
ypdlWdoLsH4qiebGQcfwXbyLlWlHr2iPQ3sbLrr29d7YWgazKRxMPWmwJSRqYvUpcVDwtHd0Iw9z
5FXDsdD22/QDK+1sqg3/LdFYhLcEqQ/agpjtD9pBgmIpe81p3u3r+9HLuHn17FDLno+o36dM/IBN
EJwwsPzUb3/A4iJWlVKbspofIISq+rMIdYzZeMN5263Wthi2DB4o3FTcv4tHWBG2GnjskjdRYDzO
XY0uVrDb+Ixry3HgMxOlde7BZefJT+fEDhKqgv8upzn2J1RQwTCrpy26uLXQwsyryEHpGNCfuTwk
fhj6jVGJoOabj000PxWafA9MdOMQrAZPypwsSgaJevWUdEY1CbVM5Jgcevj8E+AH+/JbSWY7Hmt7
Z56GU/5Zjr2tCutavYgeqAhqsNPxUhc78CYMTE6eRbmo5KYpiXZB9gTAA1pSSRuTT3HbtH9zaUB+
bVXWrmFu1h3r+GfSBv6LClPqRod7pWBpX/yaRbnFKGS7UQDuuPmDwJVFd2J4Nd6rZ3CUO3KDfSW7
TbHTPmy41Mp3ZtdRRmcMkxFJR6SVb3bBKUyaNDxRYa2b9uq4iwc3gtoC7uOH2m1eSsernqVNOs6V
wyJIP6lIMkpz3WgLLM6kLSO83Bs/tLzaDZF9vL2wlegqwOcqJI6itr28r5pgVtRp6A23jEbpUyNZ
yndpAMopabN+VsJ6i4tgZUUY4ZXEoeHU/Pq+b/axqqOua5oJTtEYeplmrM37rKnMjcxt1Qp4bYU5
AsYZloWXieEMS2LqzA3bpv5QzXp9SrpwON3eu5ViscABUZYWQ4m8yi59Ik9DaTTDEWhCNBZeoKBa
EPu99tA2le2qTlifGB6kA+JbWyS0a18NDLAA2FPJvVJ9nq168DtVIrx1w/dQ6bODEjM8pM2An+xJ
2jh0K74vntnU8MErGxSQLtdpjU2kpyiv0sOLPZ1CgmRnh9TesLJWCb8wIz7qG9fIkCetpRYz4/d+
B6zrIJDf9V56nNAB/l9ceitOcmFvEdhk1GZqv8Ne799FH8uz4Nb1D4F1ir+ilPtLA2+rkb2Suv1b
pmYul5LFsgI5NCnc0X5guly37StaAhksdlO9k8s+fQp9036FYSbbjUGrneSh2UpOV9yG/jZFCpFK
0TJdfEg4ghxE+ChN29aYukppfUbWrHTjxv8WGsrGkMaa1wCfod5H//n6xlKVrIt6jqZbpaPiVkP8
ahTTa2Ym32+fwrXPCLyB+hZiENRfFjcwTW1pLgHFuxkvxNdK84tz70vJ4baV1dVQNhAsE2K4cXnW
9bK2eo0vZyq5safuoj12Ov3t2JmUjSx0bUHck2J2G2Ud6j2X58BKjbaUndxwgXK9c4b+hcr7+fZq
1tIJQDL/2RCe8uasyU4fBnYGDVv40H/XH5PYy8+Ckth6sv3D9EU5qofyTjpviSKsOaCYn6GtQB2X
YatLsyWjK6VVVMQthht2XV0dTSPXXEdvPgahtru9yLVPJmTCLNp5MgX/xT52vmOPugpyrPFjiEOr
+JOdm98Yntlw9NVFcUHzhHZMzC1SA3tuoAYRCuLGcE8z704zqbnIkec34cZnW1sRKTMoBGYOr3sl
4TjGpY5CBie2SPdWlL3rJPbR0ZqNrVtbEg91ymCAe7hkFlsnqX5WFT4Dh5NS/RNY+ue8qXymNfV9
VG754tqi6Gip+LtC8XQ5YDLYQZ/aI9x2dQ9tlGZ0tJ6dVxOEr/v7/kDuaNNJAK94VaY1h7is6GIb
rtrkzi7TZkiHi7m4z8pi68ZcQZYLtAjbJ/5BbFr4ROqUZR77w7/jlNquOM7hQR5cf2S8ZDoYSHxP
qMSZnspUf+tmmwPGaxcNo6lIKdPDoLO/+IBZ0DXTEGN/8Pqd/rFkU+EvQCPPNYuD5AnBuGKnNx4s
Q5ntRokX/YGCJc2Tt79hEWPQHEZwKeI3CI0e86MYYjCO0l3zvE1bv+avb00tttuvwqKSxHL75IMs
1e805tstOwXfWG7kfCtNNlYlOLsEeAuemUW9MwF5N1fiy1rP0mHw/lVciV6VwE2ZhdL2beV2GzZX
V/fG5OLuafK4yGsTk+1caC5P9WIHLlt5gIajOEvG8Pftc7JW9rxY4qIaUKV5rbUG9uJz8b7j8Sxq
AcW77brnyk1H+gpAjYgGEmF59O1JnZIYKgy3nKT2eczy7EHLHP/3gxlqVxQ6f+FHrnCocx3PbW2T
LCuB1pz8vJp3jh4W+8qX21OdQABze/9WPhdE4zTcqAkAe13CNY1BLow2xV7h1JNrI5roVmb2CP//
QyGRQdy2thI+wfIqCnLUNiNPy+ZT2aM8HzGk7sLCZz7Ekt4fuqY1TmoGz8NtUyvjOsAVQSVThAMw
RD3g8vpO4MdOASYIsT+GxB+Uk2o+SCgAIUIVPpVfBY9CBG+3Fz4aX6J/lG7D/tpSIZXArdGaYppt
kT3A5JtZVHXwxvndXJp7mTlNAPZ/sKFvrQinfZMaZfqkdcGMlb7+XI6NO5ex6w8/bm/lmue/NSKW
+sZIXQ1tDTCTnKGCdKLcg1nY8PqtzVpE3wFUVkHGyogDDfkgfSraL50xbxhZuWbIumn5QoAlSm0L
h+ihasogaGOvGPj2ejORnv26Tr8iPas/lpPfe3qVxg+Z0sr7oO63SMjX1ghdAON+3LEqh+5yF62+
NIdChny3UrPnWcuODOJ4traVoawdaKEayAoNG+Khxccqk1GsR+FjUfKx9sbgeAgOHIwm/nTbK1bX
Q5OewoVG0rV08NxWUkCtbKdUlS9NzWs7lUovzmE5v21I+VUBWVR8HQEmZwSAIQ4efpdb19ZO3had
QdVsHKbYkwpi4w6MhazsgridPCea1POkFMFTFarSS9O2shdkVncf12P4ZLeWjOquzP0zOgXQBTj4
FHUPdnb8Ubej/Q7kuPrZnnypcENjKJ9jW0VDsmjMk13K6efIKalgcqWhMW3q0rhP4kl5r86KHbtF
VWVfKz1R6ednqbVXuqq7K5MoeLJjSdmP7SjtAwXydzOb7E++2Vg/7XjUHisliyxPirT0HfSHEUnO
kNBRC+N5/GgnZtK5WjH67+JazU8ZgsWfU0OmDuWPtv9uKvt5L0EwmrpZGs4NPGe5ru312Izeg8tO
DlqRxndDWUSPrRpK78exdM5GGreuknbWsfTjnBdGkrY/CjvPPxAlo9Yd5BFWPWpE9ju9lZ2vTtop
51jVm9zt4iF4RWTEelSamUuIVTxUYxTdT4FR8LcVvEeQcUd3KppnZ8nv7H/8ypzdqZuKb34aTndx
NyDIaRHyy05TvcLk8xmVLO3yzsnv9URu7sM6Z4iy9IfMKxuHhIhpq71Z2C/aNCDY1iGoAmNn/1li
GOWjbA6Q9ai0G7tCjBpQpMiqnZK3m7OCa05OTZP8G8wcBfqF59l9PJZRxPNWmzv9Ibbk+Wfn9KkX
BO24kTitmQLCQ8lDYG2uyi1zbqbO1GNKL5v7XA8fWsvaq736cvs0/QoAy8NELshkAhq41+Ts7TTV
ypwCHwtSt5j25Tnbx4ex3IcvIneCS2eXnvo9ygiQ3riRJyZL26NKV/41+VZsrHktWL39LYvkDUeO
ornit/BEfKR6vE/DT13woxy3mLtWDUGISWzhv7yxLyMI9VslKsS7LcxQAQ0LS7oPZnk4Q3AMiaAz
/LOxySKYX23yG3uLLJi03oS8EnsDxMYtwONn+658Hl3zLL2W0A/8hbYchGE70USOYwaG1WNzFx+3
RGvXSieiCvo/615sMNRrvSpp/A6Bsgg97Z6jP36yz/W+30c/AloQQU6j2d0iC1hLGWicCbVTZWUy
DNAf5FA1j/+qke5qQeilSRuZ/7UJCtmU62jOU+qi2XH5SeNoIJwpEGcilQ5jd+EO+rfbX1E8xC4/
Iqh2jS6WGBxC/2TxUDOTGGrnFguq9KlLvnMZQBgduTo07766BfVZ6asKa4hGCfw4d/fi4g4VWE5V
eeCSE69guLCHbleNMBupP/2z5cmH8F5irrZz02RnfdlCWl9HH6xD3cdywSVfib0oSehb+cRa/dRl
hJGu0Y8+3CJeXF/jGysLd5R9yxpgpRH8eQDt9ghRzK6aH4b+UajhKp55cB7VgzgUFbTP0VbR/hok
4PB4I5LTzeH1sXzCRWPUFEVIysLzI4q9TJXDT3FmB3d9pc3vG3WwzoGihkd5qtWXDEp6zfP9YKuu
uPIqZ2RCiE7Sx6LUZy/8Kk/QNtNzS4zTByctd9Wf+Zf04BBz06d+dk3JC543u+bX2e+lUfvyuESl
ocxZj1HrpX9wvimhO7yfHsOD9mQ7Hx0PGheUn+LgJZM8a9hHm+D6lWYoP4DZJ8SZAPFQ+778AXma
9LzS+AEh2jFcOv6XCKUk0QlV9vbztBNNjC3M3qbRxap1tWqqscKocDhYE16ybpfqJz1mMnz0BCV7
oCRu8Lx1nK7vm8vFLvKGCojEmDGd4zZOUR3D0WIkN6o0pn6s6lPoy3Xq3o5Va9GQRyYsIqLiejXl
mMlTK/U1BmfbZzLmpIZb+NUtC2LJb16BaRjG0H+acIk0Rk4bKoB1I/zyf1vFwkeMdBzSysKGowfU
wxJXZaLxtonVL/NmoxYekUUZKmtio8K8e3SM6VyWZ8VEN1JJk9+ureAEb0wtnCBS2jQjCUN8U89e
Z0e+i5T7emosnEL+I1Mgzil1MCi3hFnpoTplIRAWt/D7R838yiF07cmBXXzc3d6/FYiFWNV/poSf
vPGDpDVVQOCYEvVEOgfloT/1XnHOfiiv26PSa14nJEgEfkyGo3Zxy5faUDdmyx7yMnieg/DdZAWH
2yvaMrG4lKrJ1GY7xERTKvsqqu/mqNr/gQm+CitAtoZR08s9Q1HW78eBImVuRvOHkgbF2U5jUs/b
ZlbSPbpVKqQKFi0DqGoW32aqA80P5kGEOw2CnF71pq+0po/BnZB8H3baaxmdtjFhK+g7BC8VIcYD
6zxvmMW5VUa1mCenp7QyHkRvzvhWHMOdtbfSffZgHVtn132uzvThj8qP8MH4kmzNPK6unEud+o1g
P5aXZQ/HTlKrEPzm4cMILi3bF6+8v6M70T4QN0zTwo6DrtKPjR1fy5sgYPz/X3b5sPDTJhi0hi8r
3/XnoPTkx+ooZljSp/opvh8f5VPwXG3kMWs24UIAzsFCNfCbC2+SfdOxc8oBluEEj13XQZKVJ/qe
NlSz0S5cOxv0hoDxw2sBpcXCcfWqMOs0p/WqOonlmo30bKfDBv5lpf+EDOV/RvTF46yYpYK2HhNH
Y+pJL+ajP3lTth/+gSAXhXF9l1V/JdZJfMXyaO02PuDGCpfjLXWTApaJWSHhbPxUw5LFuLQXfrVT
r8zRoWm96LAFU1u7g8h0hAYmse0K8ZNClRXnFc1eMDCfsyJ+npE81GQJy+P8B1eqLd6AKCsxSLDM
ef2MzydJvMSUoDKPZeyEZwDG6sY5WHNJHhAgJTkKXNALP1GzSE2SgnfmWCXj2Wm7ZFeUU3eex2YL
lrJqioYW+ELKqIxTX3p/XlRpOkvUSWo97k7pXPafmjLJ76PczjdqJaumyGkYYhHwgyUEZYyGcI5F
qUSRAyi/RvNLnFXJvrasrcHCVUsgNeguATaArulyUaDdMlMdAo40Bb1DZ1Boc52+TA7tWBV/kCsC
MjDQtYPshArQ4mM5dujkcs5jMg5a45yFhrWXs23ZgpU1KTJALJCmvGgZ87hcU+MDJdNMPpQgEUdo
p28+UIw2Ttmx2smHuP7Z9FD6QUyzUVTSxGYt3u0UedhKLgQ6kcvbth7CSOrmDJBNkPQPUuSodzoM
0ZoNLf6IuqgbFmYVudmkM3ZYhfKzUTbSqYDN85uaR3AOymVQ8gpmJFd3YgTTraH5nM0VsMnQqrwi
aOx3WtwFz52RhB/kuc5PaoTSodRUym6OMtMW03G006R5CLxxTOTeC3o9OpeFNnkde70l57sSUN6u
eHkL9ZkfjYrNVlPmHdwJkeadagdflXp814zW4N2OmcI/lvtLTZzmGTLQAhd5+WELPbCneeJYVAA/
vtaVre5AZOXQJKZOdowTGWCrRburNXPrztB7aRMxcF1eg8lFiFHR3lsZpSuMrE+DkRy3PwQnxlSL
n/V97zUPxSFIvPoISeTx9pLX7iiwaGAxiAJc9ldrtppIGeZOtJml53lnRo/VE8zrOHNEaSaI9g46
35TSPiSHLZGvtUeswMHpJHR0E69mUUobtK2h/SomDnt4z3fjQ35IOEXGsTnXXvrXdtq9luVf2Fw8
k6LSiqQyYr3TXfrh30F/8wVhPsAgw2nrPty0tohIihrJoRJgjVnE8F3oVV54aN18YNDf4P7dvPTX
QtN/O3pFUzeOjk4TCXvM3e/as/Rd3xdHh4qAdTTuoGI6bDPUqWLHlqeGbM0WMvcACazFvZVqRqGN
PVmbCIfRKfvLeSr3yQflm/FEN+Qu/paR7EhQQ5enGQ4A8o6dCn+X70EoN5I5b6LEVzIfCGf++0GL
T+yH/kyrkB8klGEFSV9i78Ge1ffaES5Zr3119N281bBeAc5Sq+XMot8DNJGKz2XwyFM1LIaUhLlu
J+1bEc/BY2JGwTHOk+SpqQvqj0puhRRnEDP6XLVS/TyUXfnTpKF2QO1j+mgD+dh4Aoq9X3wbFMlp
9NA9Eo2Rxbexep7paQLcYTLNzlMz6ZXRRBHpeQzK0blvtWbjqbZmEXUz4Dnc+oz5L2KoLAVWKKVY
LKcieFTycvrL8tPMq9W22CfkCNwhuZ58vB3GVj45iFBR5yWS8FxbWNV8M+5DA071RGfT3ULT4BK1
5S2d2bWPfGFn8UKRh6idZRk7/SGa90IhRXBuNdTOC1eM9m8HrJUbkINFbx+kOWxpmlj5m6pEUzi5
OvYCLZxWxkHqi4MdpfdFWX/s0cXZ3d7GlfAB1TgcCQoE9TBciB/zxlhMqitFk21AMWF9tSS/cpu6
+RB3UbzhJWvfCzYGeAupuJDqLvxSkqosDsLWdGsofVzfGp/s1Dj9/mJAqKgIXRh0bJZJrhz1nW9A
WObqifE1a6JnSS+/hvXWQPha1ZtatxiloOMHYcEiHYRP0krsoTRBEpr20yBRIGUIT7bfj6gx3ekx
A3loF3X0pyLT9qp8lL26MIuTmTtB71rqpNyNs64fZ6hKNh7Ua4eRJyiobJATDEksrp8i8RP64ZBQ
xMiFeblFk2duos9GYz7GYcWcNyJ9G192xYWgU9CEaBGzkVeQhjTUJaU0ImQU/XY8NyPk9VCqg8Oa
pLIe/sQYxQIx5ykUohbHvm+VsE0bSqmx9VjLQqrl78HYepetXeIUgP6zsjj0g6YAJkuxIqR1BYWi
/TB7tmtAZpN7m1e4+LctQvaFNZEivjmDapSmplViTT+25+Gx8Ho3/WgTXWqI96UPt8/IWkC7sLYI
L7Hf2vaQY208BO+r942HVPAHwexkHpSf29Fs1TvebOXirECaOBbagLmgfcjr8suEgLZm5RtF47Wy
HV0wLmGuUmbllogoZMLCWYkxcw8WwHpWAdIgiBzvoHY6iylEFrjXHyJkVNRTfPz9IAoAkKohmC7m
O5bveH8083hKMJ52n6fwh48KZ2ZEG0+V1Y18Y2SRbRRCPzIXRsrGvEf0+G8zhFekabfe7yuB+mIx
iwhiKX7HYxM7vf8aqjTTqIXedsHbK6H1fenvvd4qfi1joUDUosubXRd/DuRpw8q6o//PhlHSuTRj
Mt8WNELoofOip5o2HeT77/wDlOvndB9AZbv/vy1rETTaMY0Ri8BeVnDBKTyUO8QF4t/Pe/g8jGUD
hPg17X65qrrMwywykE6g+XtwJt1w08LaAreu3CLM1mEHQn9miJbTtVXeIf061xiZnoC0n5Rhwg8y
N5TCHRivw+2NW/1S8KtyYUHIBnh/EQDhTq7rEREgJt6z99qJK7Td+R80eMzNQ/8IeVK9cUuueSAA
Sp05ASHvsiwbNXomIRnqALeK9WNuOp/CoDj16u/jCmHX4qKiRQ5NIm3yy28F/3tdM5UDE6/d3Cm+
8a4c2tfe1zfgI2v7B8yCkS9B6EVpe7F/bdBJWWFVggUeVPC7MXTT5+g4wj9SfdHvw7+2tMc3DS7u
ECWrxrx0MJiexwf7q/pTCJhZr9YR2vf6uN1xX4lJFwtcbGStRU4oq/hjjeMreQCh11bDacUlDDG2
ytgIMp1ATi+/lS2hQZUGdF14b6SfQrtyPhv+rMdowszz8bbDry6HCTOAoILtcFnV09KpnPOO7ZOl
xtOyk8FU4B9YAPvyq0vHIP4i21bVejYCR2yWT8fKUv3kZKS99fvHyODR/T9WFldSXnax0oi7PQtj
9dxRiTwjMpe5QSQXG7ff2gWPLVFPRqCMSuzCBfSo7XS94vuUn6Vn5zl8l56BQXwR0sb2rt43qhs+
pR+TD82Z/7Xf9PiVR9mF+cU7ae4CyAWYAnOTjyViV1DSklyYqGXEI5oH7V4kh8kh2tRUXhGs4C3z
Zt2LL1mArxgjHcO1pt230fBsM0/N/+N9kyuHCgrQdgrfxU0ieb40ucUYbHjSyvDB5Q9YfORotsdC
d/gB8l/qY1bDKLkLnhhDQPkh3ME9NL7vvpvWGbajfXJwdpsjXSJ4LbJjHnP0lqhoUGxa4gFihjqi
0e6AHgS79gFJG9c/t4Hrv6T/oHOxn05VtrHkteOpCpk20KuAm5bhVJmspI6VFjr/KfJSnqzN1O9v
n8+VujNT3f+ZWATQNuwaZZAw0R/+VbMZDgLBs5WSrH68t3YWp0bJU6sNNOzEZ+0QAS8HW/hUeQRr
L37qP1nUCeWdVLnt6DLDHmzyuq5uJUUM2jPCh5dbOepJqacGGaQeJfO+0PV+l2q9uRFP1x7kvD7/
M7PYTj+jc6Nnv8AC486/q+60+hgeLGqg+iHbGcmRhvnu9hdcuy+YNULXCSJ/OGQW94Wm9rZvTxCf
wljbQD2A1Hk4Bs2pD/zfH2wSgx6QdArAhX1V6mqnEapgCYK/eaidB2twvnS2HIFHVRQ3t6N4Y2Vr
oU5TLBWkOEzzV0+pwFAk38jIxqahOtlz5zkalH4TPjP9dXsPVy0xWAQljWCNWd5SXVPY0ZSysDKT
nxXps2Si/ZZ0O1/dFHYWn2MZRTTBYsmJhml+WRaNYtMvYyD7ZCx8KKryLGcv5gajQ7NxK656I21O
5l0pirC0xaEza7IxXwPM3+ynvfKhORae894Cfu673XP24rzbRESuxUjgUjD7CFKKK7pJxy5LHT64
f9maVa9BNA4SRgf/V3eIK8v3W4FF3DrL7XxjcNmlG5y2TvUBg5r+bU6M187+2SNTSq38ztS/3vaS
1WwTbQlaoDT+rwkYJ7Wg/+uTzEDgetDROBKP+nqv0N4I7zo3+nTb3q8a0tXi3thbRBNLn0PVykhr
IFFoLDoKqpfsk8ot7iiVPMx/TQpN33+rM/6emMnIyf3WJ10LL2/XvPChRFIi3Q/4Dal/184PEBZ4
mb81q7ZW5xKqHf+zs4usRu4CMTDCzv6LqY/2/k55n5z1g3xyduO72/sqtu3Wti4ymcq35LERn7HN
4l1tlrux2XgIrW2ayODBjDKtf8U8YJlzn9ixEDEqnHAXWu1dY0inuN9kaV5zfxMiHdoPBJOra82q
45ZhRfFgVeSPRq1+cvT8vZU635sk+qdqkuPtnVv9TpS2wMSC+hYSKGztmwqhkzHGNcQMFQ531vfo
VNFc4zRMroamyzamZ/XAwR+CyBDIOypqiy/FzOvQdsxC/OpJByNwkZOIJtk5hxfxziqw+Sf+/tbk
IstMAB00On9gDY9ND2xP48m59Xc1xRvReS3zAgMmOisC5bes1UlKXcNcC2JEUsfhc2yaxT21Q+0u
S5pwX8+jcgx9WBknPQfj16Vb/N5rVx6gPjotkBOA8VucuNmhnaQUmB/i+lCUFCbbL85UerOzNYS1
ZgmuEQWmIpS/r6ANgRQy8eWTExWd3bnU44+lBfBt9MdDNYUbz7O1k2czDMqTVkAZlrwHYeMM5AyM
I9idmnlKFDnnTOlriNmnP6geAgrlfMtAAwXD9+VZoATsO8ZgAaNN4vqkal19QEksf5qdejM+roUs
LnKGyXlxiuv80pYq6Mc0CTiffNc8SeWu+tVZH3Y2De4dCp7H9LgJIFi7yymGqcRleMEYOrq0mZUq
M68yiDoxb8VdTq6SeREQCVFdKR9/n0gP/nc+mxixFT3sxUUjmSOkfQlNbA3059Pox9nrlMfU3CY/
2RoMWjl7Yjaf0GyysquxZZiTs6yVQdtEsVPyFknCXaYk+zTSdnEmv/jMTLqJk33tQ2fj1K8cBrAK
lMc4eMDKl5s61UM+NUVEsVQpWzfKnB9gumZgGdK4K1V/6yOqKxcE5Aq04QRk7LpD6JRyPFaCAwfG
08wbws/Ve0rpYthAJ5cID9+js3WMT8NDvu+/Th/CU9F7yZf0ffZjOOd0C49bBYyVA8ozheSJ0WOB
lluEdMqTfa92thAVtF0rUNloCSJ3uYi2CgarWw33CXgqmxeLuohwSTWYZtoBWZtzAJNF6v/tKPG3
0mm/NFOzhT1YXRYayULtDHDjcnKbN19dxDkH1M+AajETlexLpcgODVnA4fYlvBILhMyEaAuSXVDW
XZzLxDCkJqvAheLB7yyEPU+xMUQbwitrjkNaIWa6IBqi1HVpBTyIJPUQWQAv4NWQynCPhOdiMCCS
VobObbZk/tZWxV3IKBMil9fz6NMMZ55VyFT6rdYDLOaa48fb+7bmD3TGLLpytOWvhgGVuZmNWFwD
nZocGsWcaA77n+20eV/l1vEPbMHvgMyHSh182R1OcqnNu4Ryh5FLL70VfrLUoXAtKYhgctT8jTrR
6sposjP5Rky7SiV88K2x0GZAqyO+M4Lsi11OP2qjhki2SjcC2JqjUwYUUwHwD5LkXvpF1RvxLI/Y
atvgafLtc2rVL0bdvN7eQJFmLXJ0nuIAEgWCglrrIkykzZxBYqJgpqx/ZGNGrMz7XYHg4hgAqJqG
rHRzufh02+oaLBBQLXTYdLbolSxX10HebJuJTz5duNHT9FE80KW9/BIdh4NxxyjLy59I5PDl3tgU
J+NNTl2GLTyPgUPBPx1gbNfk96YRfnS0WNrfXt2amzAtSCUFxgeGWhZHuu/tSs8awQiiBnezqu+z
tHUlO90Nw7TRBl87zW9NiZ/yZk1jpMpNJbLoUM16N+ql+zLf1P5aNyKGTm1Omb0kk6u7rqTeYFBT
nBRX0v82oPK/vWNrzg6UBL4bXcMHl4iyQlLLYI4CMJRG3++kQEcWq+xBsjAauHGGV00JqlehdEha
vjhXfByjaXzOldbFj3UMT1hnPENvvxHW18zQoIMrEQw+sLxFUleMA0Je/CVhPTyC7+L+0D72/u+L
qKBTJITFKDzZdMwWqzGTUemVKIXP3hifpSR8cOpwCxyz4s6/GJcBckFvxC116WNSqA05WHLa6JGe
nUy5KmVXl/Im8qbEGE+1lMzfbrvDmkXmbGHkNTSB8V9k/GYotdoko3XjVMM5a6Yfhe+cGV23vSaP
NooUKx8Kf2O0TXwkQZZxuboC3IbSx0gHm9YcPsswWguwvXJWikHeuKxWTQHxAyNGun81aRb1xdRo
KZcVzLHwdFJFitWXUlEPt3dv5biS3kM6SnpPdXApCzk36RQUZUMrELoUd9LsO8uu5t8/seIpJtji
mey/qrwEaga/+C9wSvCkIh+v2neG9fH3F0LTVFCYo2xxRQdk11Lg9x0LyfrpSzY7n5tc3con1zYL
OClwNhLYayyrJQe1WgjMiFH0rqGlkGykG1u1agJyBP4gAcTL/NLD4qhOMl3kKGbd/0yM/L2i1Buj
bmsFHMt+Y0P8hjf3gJTrqR7GwsZfs+pah/mUeMpxOpRP3VlMgf1BMwR2aZCdgvThGozbj3EFOAl7
EO0i/jZPj/Ig/UWGseECIv1YpCf0QZiL5D9ClWoRe9QxnVVJCHtpyvhixM37uGRpTvrNnocPjTFt
jfOtfCvejFTCIP8AELOs5EuyUf2rVw4HqfXDTqf6qdb0zt5n2qR8miLB2zPHo3kyAY/sUphwXTNu
spkRXyk4q1PQjYzl1OnfqvX/mPuu3syRK+2/Ysw9Z8li/rDjC8Y3KrZC66agbkkki6lYZDH9+u+h
pu2RKFnv2nuzgAFjoJYOyUqnznmClYRfL4dPtg9UCPBcsDnD+l5jdNy2t9oxw7eoXScGdfNYJfXs
DU114uj6jI/qLERccKUX0sj6oyP17KpuRt12gpoHrsrkNq18eQRd5GDGRuYpL8OT1ninCY2f7PvI
BhdUnY1k4EN7CPrrbCIS1AYIVIE5VqKihSsKgTOr5OhZFk2x+fqTftYuRU5jIZkHnRGF3dX8cu0+
6/ICERmsN7rKc/fzcJaFpT9foSsFSky6ac8nEna5B1eIKj6Z+Hwywd89AHm/cIuBgpNc4QFy2ZwL
Lcs3bcoUX00Wg62K62Grdk/Mze8n+G/hLgCBUV6Ke9a7mIipQdCMKH4WjG1lAuhKTus7AU2MTCXM
awcrDSVJK6/oCxHIKYWlh+FU0Cd1jTNt6m8ztwqKTn9UpbxhUxJiA3vM9flMz5O7EXA0z+QIA8s0
BeJ2ZEd79h1X8sfOUYOqqPdqW1+5sthWtulLA05SSUN+Eq24NSpVi6u5yGDmYbheInEd63LtRi+x
csho3C7Zg1dp6bmcT4kEf1glsJNbdEngVIYG6geKpeQlPBRs3Npb2t+r2Xhl1MO5zsrd1zPnw7gh
zGK2bgEPjr6YvSpfZ6ROrAY6vcjrs4JB/p6pGyOpne1stqL0Cr0kwIHnpygon70ddl1IbAIMDVWv
1XztiAHFxgX1OvPWp1MRAITod+q/zcnD2y1bAOxZAa0Fcev9rDRH2acOxfVsyonnDrvRbT0NSQs0
wE+k45/dBFGFgKyNAyNFsCBWoRJejymnWACTP0dFG6RPRsgCaNixUD+6cX/mWv5wV6qn4n4YQGyh
EF8F+hCapR9V02lm8okspcmFQbQQ09JoTrzWxKj5OcDf1FukfCbV7yrfOOVs/2EYX4ODWLq099HE
XaUEtZtZvAaG3lOhaYW6htfz1FPG+6/n6KcbOVYCZip2c+yoq9lCurQxhAHynX6eUk8L7E22S44G
oIL5dgi6s+5h2DThKeGuz3bxt1FXW1puMq1wC0RtRu3czVUIJV0zgtSqtU8c159+xgW8B+12fTGT
ez9NRTOMXVbg2ljNzVYxym+SNFtmmieyq8+SAiQh6B+hXrHIPL8PM00dK6qlKQATDedRy6zJz0DU
vfp6tD57GVTmcf/VkFhjJbyPIpzKLZkKMW7IQOIgEpq6NdQs3ylTUQZfh/r0haDmuVRrUR5fQ+vS
pJEFSxDKNFtPQMeqLYYTIT6bBCC4g4+y2GaAafv+bboJqoa5Cuq+O7U4lyp0U2r2nOraZV6nN//B
69ioAC7EXnBSVl9Opovqo4nXadLLQj5TVOH/VwHWblV5gQvisOikF8ZBtKMHAUz/6wifDD6qfABE
A9WLY2Wdd1oyMw0yA35g5N6UknORdBuSk/jrKJ8U+6BCA5QbyPpIc53VoEzL9CpscIUck0bIhwAQ
+65MecC74pixIsasPFGfWj792/ydAFOHq66jQzF5SSeX935zL7EMKGpLmNp6rnJZ1v12riHFXt3M
9eSpA4lS9tzyU1j2DwjKJSgMX4GYx+0ENLfVtgdbWYVbEJJ9RUcn+6WdxjcL9CcNnRPvt/6i61Dr
vU7H0cUThJKu6kM10Df1fFcMIJ7ozU6K/mpOTiEJ11NlHXI1iEgvVJ4puBWbVuKpyKx4f6XxU4nG
h8x4HWbZQ96MnGiaqstqvNm0k0PQwoaqiKAiMD1oGwsaMYCjscTLL8pvBPkiUAmnLeJfi8DryfN2
HFeTZ1ZZ36c9HmGxglpIvkrY+1VUHo3vzlNmBOoWnjyP0FZB+DQsfBGpezcA+P7S1jz1iobFvXGG
y8RJL7LPZvXbB1s2vzffZuK2IP1y21aKcTPrZNNMDuB5KWBXU32e1dR3k/FqFtOJTfVU3FWuNOa2
BiU2xF1uKwAHb4ZIC43NKeW59fGwHvpVbmvANZ7OKcK0yNItmnsnDZ1e2wpfDe1qy061lmIOLyF2
fTSEcBjTIISw2HwBbOxbG3aVYFArX/s3q33Lq6EyBvVYuAh/9EURKYwp6xQ9ACXvAV5WpBXmkPv0
mJuk4deb7YeazGssnHxLcwrJybo35TaLfuLS4xj8McivIOvkK36xbwOoFQY08f7dmgzioUbyygpZ
RDDXjDhmNLnrLsMGGeufZZ3ct0rZoFLLtidebH22vwZCJwD0CROySut8CF8O9rocDT52yK5Uf5i9
BRluBOlVmoBrtbvhGLlTN+XPNiSUAP8Zde0HgS5Zw4wcUReNUSXz8kdomSZI2cFnzKEBaUInewa8
mT8uQg/T/tTn/WSrfxd/daq0DesdViG++qDQm6rqY1t0vuB7p52Dyu1OnNWffmQUDKGIt3gCrvv3
vWoBN2SPWCEu87MatPfxu0NvModFJ4ZzOTBWaxEFNigL48QHtHndAoQq9Yh2FV4MCJRQtbwKoniY
RN60mOGK4384lCi4o6GwCC59KOyi696ojbZMoG2yGZBPVZ59l6LzZ8YJdBMVr9s1W2PTq9zLIyUP
mtRzt6cgG5+tz6Xz+c+nWO3iAwPuOVPxhYutGRky0Fp/YfrbcbqRF8VuuNO7E/v3KxRi/anfhlxt
4Ko2iLGmePEmRH3LimmsB/Z+3tC43xbgDkZp0MHehF21T7sa5BJ4HhbeGEo4Hp5S+fxg6b6s4rfP
strlAUsrSmVcJtgUNrcAq6TcM+8t0GtogDqyR73xRbH97GAd3Evqqd+svT14pzCinyVr7x5jdRJQ
yono8nmZC9mGPP+5lgG4yjx1f1K99rM1/Oad9VVjqeZNB+g0go2RtWtfCuLVZ+2rv2S1me5L+OCF
mm/6qnea0fYB0rn63q/KT2+SBkumHecFYkP5B9avOPAWnRgzJgfo1J+mYZ/6sPoqNcVl1p15inhG
XFxUwbjhoRppUK2CPsyJE+HUZ12lpHlr2ylZdpCugrt8a0OAyoLiztS/uJ172RcwhB77k8oAH0pH
6y+6TlFFUZuNjbBGPIVVEmT7Fn66o88e0w0ywp02euJ4Uk1pmZBfrOG1NJjoFY2+jmP2wojXQiKE
eMn+vIkpNg9yr4OKEmkv5gsJsv/JKf+BbLB+69W2JUVqtVmNca1f0m8GWPwLnx+hHd2fC29Jm05P
plPvvNq3ugSUYX3Zt4x4URnMY/Dv/gPL4j9fDZjnResP/7eaRxbPZ1FoeLWqRYC5gdX9qX7fJ7cn
bDd/hVjNmXrK8yZhC6xmvJYsCcfkPp1V/+sjlSz7yLs5gkMFJxsUbdFKsj40Mpretg0+QENGBFoE
ThkSzGAE8QuXl1fNLSfKo3JbzBiuPDp9wH5I4FfhV1t7mQrmKC7C291dWlV+33enkobPQoDfBZYV
mtmAV6/uZm7bWXMxFMsbjoEG8266dc/6fe7DCSMie23wT8EQPi53vNXbkKuJP+WG6Ob+NaQEQ8MC
H5N+T+LZh/427JAolDpOHZIfc4RVzNXE53k7tFaDmNYxf4S0yust1O88VWwsjCH1T56Hpz7sauwU
M6OaqWHsBt9K/ZR4zk5ia4ED/BBgypypQR6d2tOWL7eerm+/7OoMVhoo0KKPBHkbnXl2rsPbBE4a
DYNf3qlR/DQUcERAjC/ugOveogkE/FT3SGdrN9/kDdxj7MScvCzrIzM5JV38McfB8KGpYEO1DBq/
H3jXpZ1pRCh4seqQxoOP9DYUgRUTHwX/8yXXSkSgn9UZciwSKFvY82xOaZh+3K/fP8OaOWVAPK1I
nddpW22tFz1YqGgTf/Ww43H1cNqk77MphK48jCpcAuLD+uogoXxL3ALfGEZ9gVF8r9C9fN3g/uvn
+P+S5/riz7nR/v2/8d8/oXUqMgg1rf7z7+f8ubruxPNzd3zk/7386j//6ftf/Psx+ynqtn7p1v/q
3S/h7/+KHzx2j+/+I0SpqZsu5bOYrp5bWXSvAfCky7/8n/7wb8+vf+XbxJ//+O1nLatu+WtJVle/
/frR9umP35at/L/e/vlfPzt7LPFr27Z4bP/mPYtSPj226997fmy7P35TLON3dAWhoYEWHTb/Vzrg
8PyPH6GBgP72IkFuLtX33/5W1aJL//hNJ7+/dqKwlwJoh/MP+Vpby18/Ql8PnT3AVAB7Bhzit388
4buh+mvo/lbJ8qLOqq794zdr2bP+Wu2L3jPWA8DTKISAGQlWMn7+JhFtZKlYfOxENGr5FopqMXek
N1DqG2hGkSEYzSugF4I+hxSIk2+0soUJwOKJCBvPVDsyO48XPksz3fYzUCZt41ej66c5+EIdbP9a
J3AUZceTAn6pT0b34Nq4wzRy46TJHc/FjZRVBJOlKEnZRhOqXw2+zWrY+MxQ3cx8hSqg2HZx2qV3
idEGoyWCuW7gL1V6FL5RiqXHsKE65Fumuxt41ZSeYw2Lj1bimSXqoaRi31CJvqcuyq8p1n2mhOhh
7y0z1nMdZLQ8kPg7uIsFb+bCry/97sue+LCr9AVNnR7m9a2Iuqbe8Sn3BuvCkCzsoer2daT3K/zj
EC4/fzOEvOF5OnIMoUsuFPK9106Aj4332/QSAGAo0AbQi3plO68CNDY69IQNInKSY6bCbsS5hjlX
rlHfgiKC+i0hAKvzwXOa/Iynex0I/JxYAWPnHQRiRVeGOs89UaS7VjEDq7+TsM1StdsREyetqQcd
NC/B77MOJHT8ra6ZDq4J01QQ/W39UplU2GMxnwGSQac6hM982LLWgxN0KOA6Miv5pqpzT69yD1Yr
envy4P/4hfEBUEPDGgFOlLze5N984aWHQvnQi0igyp7WEFf5yRLVd+WdrPtNrlV+V3qGjRtGAc8K
fJSC0Iji8b4e6E/H4c1jrPKPctHqmRKMA3OpB3URwPlcT7MBVTNPwQbfZ8a/hvxNqFXiUXOjd9Nk
xLagzwG6SB4FB6FXT73RKjf+R5xF1gPykYt15/u566aCF12OL9uSbyk3t0ylXjEwTyl5rKR3ILxb
2ux3xk6o8mpWzuoajl7zHXHh52XgWwN9WtOQ0h+0P3U5eH/N+fhoqxKf0cqxbxn4ZcANg9xvB3kK
hzoJ4E+ThEnbxL2lhEqfXP0ng/zXF1ltyK4yTpT3GOTGKgKzhiMdYX7L+6igp4Adn0/rv0KttqjK
zDKeSISaxgrCj5WXlCcouacirHaOVAo1dwUiDNODsL+18sTW9PmKgCg81JxQwjCXn79ZmOASOJzZ
2GSldt5NP6WN2QEEgEt/fj0ony4HdAoWfj3MR14lcd/EyezOHcsWcZoC1cc+5vJWna+/jvFna/r9
WYxtBukwaumv5KnV+m7NBOiNEjOuFDl2uCHiE066zNmiGRx0OXBWsMRxZpgFlkOUWfvWVL05YRk2
ydsxgfAOt1+ImZ1ng/QcAQNVqYw3fSdbz8oEMDsZ/qmTDX5O+w2E9A/leAON641RVFGq5X6VpucK
QDelBCmPm7HKn5JuiFRZoKE5n3X2T7V5Ugz8vg2Xeq7utPSsh92zA8Ezsxt8owAkKFT0p9a40Wp/
FpADaqFEiZLt7G77Cs9vY3U3WDWK6yNhiZKZRkPJsIXzLR1HP1XtgGZdIObbRoGle882hSo33RBz
roZ1W5yR6nlxn6l/ZMJ+gSL3rWXO1w4drzqYc5CzIRsvZWG/MOkGqYLegCZCytTrtMeHY+m+w4dr
UxRZaxEYEJHKpOsZpRo63A6s4UIUiacMDwLNfcXQY3Mw45rPwNjlfg5kc+OGmCIXZZef5S055M2T
RAoxb+zLrvmZzzHF2bi8wlCZEdXgG6lcyfqxsn4m84M07kTu7pr60YSBPIXkkzXhdjzC2WaYg5mL
oB5Y2LluOI1WNLTsOI/OXo4kHtKboWmiJq93lhsTGIersvHVmR3ZNERQ2T0s00XJnpoM566Txw5R
LjE8gYMzU+KkKCczSGrzACjBkyPHyHDo9TAmhZ+pduvBNuoAgPoR6iyWpyTDmd4P17wZNtJu47G5
pilEAKd9SaDn3GShJINPVGsPszF0k3JkWxsVbL+FotZnGO1ReHZtQiXfhCAoygGqgrnxQwHnH6zj
zlD8rHka8Y+ysoKc1xQ4PzpXCa0ETl2uBkMHY2sn+xqrzLTTLWOPOi6hkOOM8M2rBHlodzTUPzMC
+LgzRW7shPki5z4BlbEERLKsy6Dr3W9lf96aQ4A8BKATKPYqYSd/EJC8mfBcclbLaFAvVCP15kbx
IUp7VZd9BMh2MHLI+ur9PUsMnH6orAHLOOclaFBwckqqiLDeo9LFfkyObtoHTUEis4ZNim08QjH+
ITPm88qqz+p5uGoH51AilVWNnxpNdvA7gi9CGnfypwQUsqzEra4UAbVv+ib36pT7Sf2jm54HI/VV
DhvfkW2EXSERmnxFtNe6WoeJVP3CFVAXl5nwWvakoamodzgPNdjE4PHB5EPiFBsDOvM9jzULmbSb
nY2K4mt57ZEJ3n9TwDQFHpXzgRf5BlLN+7KpUV/gxzGpHjj+miQkdOrzmih4Ao9pzHOS7rzOW3yH
IXRY7VkWNJGhCDix28LE3aEpNxCiw4Q0o5w/0IlfUAmUhWVE9TAFApYyXceOjnM9kDqkqukrqh33
I3C1JglbRXhLMkla30qKS1Ga22GAcuOkb3NIEGSiigrYyZkqvdUNlFuYBYryEM3u5FVpWE5ZaDTj
wZ3s80KhSNEWtCrIanzGtCzbrWvPnjKVmwVxIorZX94wd7prYKjjnjz0QxKy6toEyhaDw4eztq4u
sjLbplX5AObBZdaJHdQrDtDu9VkyxKNyUCxgOkGKa+cHRkATwSiY2K67CY6U5uBjjXW8jjQE0jiP
QFXdGrSIRGtsdCq3Y+ZiCffoNLlhD130vHZDR71AohnoDXDc1uxlCkyPSrZJlGBOhoPuNCHggzHN
bXjMJncoN8ZK3h1K8qKOrteqF6kr91Of+orVeFNyMLPk0ib9md48mCS5EnLc9v2RO/CPmNxQyQv0
9KpIFAVwh9uKcJB181jHdjew8Qz44ltBUYzU0r2w+nPNLo9znm+kSXwKQ2aiFNusvRZJv/n6FFw5
KyLtwqUWVCwUaqDNiP786kgHFAACIbJGyjDzHSO4BWTYDAj3a8f1VAITKHiPJ8Dbj6hAK7BnAXgu
NJx0n/fqcUSuJJz+QklvBbNOPNqHhHD1ZKvjGaLPVYGETERW6QS6oOcqnTzCZs9sbwuMJWwWo64r
gq8/yIfUYxV1lYmDmIbSRctFpIy57xq3nWSxgQbd11Feq+nvco8lDNhI2JjhpQvH0/eZVGq3qJiR
HC+Hho0lrY2pINuW3YVURVgrdlCPbqgNA0S1B5/B+XCC3IM7y33fOPcJhqLQQ04av59yH37VpOO+
aUIIFXdrFQubgW5vSOPGgHWgZXSegWtFndhBoz6ZKcoJk7UdrNvuqsu+dRoaRC5q4a3m6VrYb3Rc
CXtn8CkAVWnuqWB5a8Y9p6FuIDtJ2lByOJsSDICux601gaTRXRj2HDn6c5YnF6nSXixrztL6W/B0
75U2D8w5uShaN4TPx5H2VeQmw20K7yLHHS5bTh6qBIrP2pWVzJC4E2NUTvN1q6hB2stNNdHbabDu
iy65mnE1gTRlrBDiw93a4zZ7GRskTNIJkrLxuzoPWtijZThIdIYFner+1yO3qkr/WjB/jdzrFetN
bootkIpJLZZpeaZiT0zFtaFESxnHmZ1Dj28838od1LZi7L3UPZEZf6gfgeL/ZzEKqBYD0Jb38wb8
8dEUBqLXddxmMuLb9CwrzQOY2H9O0X+rzPgvi4fvCo7f6hL/W9cX3/2Tf/mH/g9WISEz9GZKLFXO
d2XIQ/bjWWSPb+uPr7/xqwBp/44bC2AjoIWCxAPRdGwgvwqQmvY79H0XORx1sesGfOefBUjnd3PR
0IekC4iDoF4uDepfBUjjd5gRLUBe1EKWkojxb9UfrfdXRLAJoFWPigqKjyiAfgSF4gCEd1g3+xDG
rZBQOJm0fFjKTxtXYUgKaJONndcRVdZe0+rqPtet/LYviBNbtQVt73y0X7AxN99orbQx7Uj/lLSE
X7kpYTfJ1LALfabapqjqtAk5JHO2VM5q7xmjNWyh/aJvWOWUtyBPSz/pNBUdajlCoD8rN4membjh
OH2s25N6MSQOjRKhtmdYbvpWmeb6pRVM/0nqDvIW5ahdotuotl7p2GWPchW1j24zs2teq2k4QuKI
+XQemqtBKFOgjj2Eo5Rqfp4sd95mTBiRYtIpTAnEemAOJnAxG4n0iKHQI5cA6XaZgFKRasOQCHv1
vSI1d0uSCklcJlzc9vhAzyXR58FLqFQDAYRJ0EInPMoA8p6ggVDCs94ZcgZJCSWNYFwPi+JBLQ4F
dHtuhTTEfsAmtXUqdO4roPIu7WTMdyjHV/5MxvpR2u58XZR8OvasVvcQ5lQvik5je7SpZIA7YGL4
bKgTnMdlHnaOSJAQVSpUSzVdfGOdrT9ZbABNDqgx1dOsAqm43tv+ZDnzpQ1HlV2f84x6Cm9TqIsS
ZH4KaAu41dTZj0I4MOzJDdxZjFKb/MFA2tq7NjJIdRzQ8utyGtRNYuEMUAQSf6acC6dtt2WZ10iu
FH4skA8dR0dTLvPJVqMs7+cblOj5RoXVpLYvBWFbx8ima8dtME9UpUMXXc32ljK1d5O0kwHSetm0
76g+BcpkGVtqkm7DRmW4noeq2xu96UaEAq89J8WSzac6OvClLq7S3AA+FfIzG23OQCIB4AbiXR2R
+FdNxr8rTJb+OHDhG4bIznqmqfvCycVdmRfKoWNdf0GTKd2zuiM/9RZ9LM/NszYmBk/CgTnmsSdW
GZcEj+ckjP6YMs2BQ4lWAFI9WlN2yOwGB1HSGvzFFkbjuWygB5kC41WMbesXvGUhgU7GIU/dbgeb
QxiLOdRGOywbqz2hWhq3fIAjJTzXritXjEGSFu1tBwhy6tXljHS9UVBO7yxTuWrLmqeBaEV6BRMc
56grTf9TgEB03bbjHJcTaWP42CgPCyEBCpDuXN/hjp/dpFUPpVBHk1udm+Ro5ol2xlGL3DYwlTk4
Wl/Fycy0OB+z9Ebao3ok7qSjD7EkX8rcw/02ncNR0a8ta6piIGStbQkwup9YKJ4UEPIFhi4dY/jx
4pjuSE22A2yVglrPi7CZrzhv2706guMIuow8r23wt9ho02Pval1oq6KKCRS/0YhoaOQoqPHW0Pn2
DBMVfuyXwmclSpcjm6Cuk9f5reWW/a6Zrepn2zR9OOm4PY114wS4P9gQQSrFN3XS9HDIHPMSHQnp
GWQyAhiOVZVXQbVkS/OZo4ju4naXOoDuQMPs0AJ1QjwdgkroUqZyREmmm7YlKGdYMPOI4WBKjG0X
QBBWFTxklixuQYrIt+hRDYnnKE590ZaTBnkU3MSjPBtFQDXRfjPbrug9Lnr5hHp6Edq8A4CZZMTw
azBaeTAoJEU5eFDdQ1aK+j6bYMOHTHBy97Iom8gsNWPLU6WpvarQaiO067QAINs1RQIox1Q/gdA/
0O1iSHOUtAEZXcN6PROMoFilcdv1FGa1cVt1zXVuzukhh/qJsTEdMKRIXbebUuIm2Lk1mKBmlg9n
g16hClybdIezoTdCpeLkyAWVm9EgPM60tPArUQFeRQU552Kav5lzSZDN2sOGgjx5Q21abRoXc9Qb
BsXYF4VOg4EM2YU2pqkvRksGrY1SSks5LHIGMFlUrazuJmdpVxgFkRtV9l0wp1wGnE24FHeivGPq
fEZSktx0ja5tDA0KvNLSGt/SpuJigjXidq4mtDyGHDfqps+2ZNAw0VW3ugMrqGojW+UMcHrCFAY7
7CrFhaetp0M3mxUcaR31GthsFjrDlEfJCEvCmrV2mNgKuTLQ/ArLTvKNZSn03Op5E7Bs0A9OVyh+
jSLcc5WowLpwu/U1hwYVavOR3gKYBrZRCQtWWoubSiryey1ocpNlcGjIilYFJGDShiIadKgvRMlk
03vetLAucbLmASurCLtyni9RoRQywG40DEHTyzw2C3fcVrjTI00HzV7bOWmXP804wzIPbk7gpZaq
XkTWLEGn6TOmZP5AHbh5ZGXKLzrB681AhfVS9EZ9I/IK5UoMy94GZDCAYDhwo7Oh8ChNZgdVqG5U
zgveNFddU+bfk0FxSx+AEeZDImv2h7EuC693F40RzHR+N9glvBxHpv6gEH2L0lIfdow2KHGVxAoF
tVDSyOUcQc1YgOBOdH6OU1q9tBSrOsJouTuQWe8vylm1Rg8uECZg/8X8wHnpwg6sM+9YMWP2wx/o
u1MXw07lAswX2qfUb2aU4X2lGfRt3erQdBwXTm7KhwUVjsqSYyoooaLq0JANMHzzzi267InndX/n
NEXHAs4zA5RBWmbfywLFXk+qtYbCYkKvhEvdh4X9G+RMNleoLTO/T2fio6OLlV4o6rPbV2RDC2J8
74lGA8gaW5eKNsFaEnXb7IB+4BgM3LBDAq55OM96eRh6N4mhHSy2emoPmGSDvJRA7+PgAiMdbG3A
/VAsMvjZYNiArijDXH/jsHRXUTnXE78vrWbfz0JearIY9/XcjygPZT3qd41Lpx+zhZ5za7f1N2o1
s+bPMyVgKVtiiDN3TvTYJUn62HWORBWthjgRaFI8Q91IM4e4rVO04nLb7bIwpU2C0jLkJLwGslDf
J9UqAYxjU4htn99No0m3dTPCZkIrp91U55qnUlN/6WqHy4suJcZZrYMS7rVII7/reBncBSlWcta0
EAeBgZWXCuipIbetgLRDM6VBPzoD0bkxcyeuMq7cirwvw7JMpt5r04JV/qCqNO4KW7trhV5ejb0N
qQlj5Lgqsgr1WjIpgaCK5em8MWImNZzZbtFjfyTOFFFoTV1z+M4JrxNaed+JjN63pADIj4sisLXl
5uUY4txMjerawM54bMFmiFSlHmId21AgZyvZTraCojsoog5q7AN9ntOS3tlJMm6pMTDVm4AYeCYu
T9zQrQYb7YAmSe6yKjWfIAhE8BmGub9CJiGh8WhbNPteUR0erJ5tkJZv4Y/FRxw/CujIvEnrY0Oy
dDsk9XhQoRt8sLG6z/oErX51Gm8al5m3OmSSepR2DBMoemimwDxLYoe8UEH+X4rBrpIQX29Ent/W
BYdWT1cCJ17mjG6tLjNGX7GTPjm0eWo/jIm07yFIOaq7roe1x1Ve6DA0y/SeU892J6JHs1MggcK9
JxktYAkMfst5Oh3HOhtl7Ew59AmRIJDzCbn37DMTIkSeZlQgqaEPqgVTL0ZIAdOER4Xe5oexJDlq
HkpVDNDpVQ3qZ0bRBxUqC6EKJEcesAmybtC36knM7JIiQXay/NFyetF7AqpfQV22s4PtHcvZo3rf
AIad9sN3exxQbiaSGSBY0bTu+v3SABaK6LiXqIzyDS+VJPEHp07uFKdsLrTSgo6WwyBkd9dkTT3u
BM7bI9KPVtkWaopyrkOM5NxSugSP20o04TlUPX2Y6AGJrjdO2FIcBEtpS8DKaBjzE5oSq64v7nwg
FgDo75qOimYXtFDfFw2cKUUPX+h+Lrx+3BO//7Y4kIofzoHcF5vhQkpfOaJuHE0/LunVKfLI+4ra
n9EtXPRArARVH7fY99HhhGGkXDd94pwJ61krnufp+5sL+CfYjw93WjQeNfC5QUSGZpG5JubPCimQ
a6HXMSZhhsFI2hMBVkWf13cwoJAFix68AwRRV+9Ac8F1LYPH6FZsm91CkZeRHVNwNBi4b6dweh/f
B/pY0JOCLqEBjNAap5e6I8UJhdQe3Re5TcBI/vp7LTXMv4qPy9tAYmWxQ4EOoQs1wlWrvbWYQ6Ex
EmRVExr6ric3CY35eAR8BsfpKdGvFRj+z3CWBk0DlDnBSV5zo1BYTwzRVAGu1dty1+87TwZKXO1O
g+9WOP8PodYcg1SbsPchVPOCG3WQ7UofGRSgU3GNZOIk6etkuNWHxF1vKmFgHNjXk9+0XhHUvsO9
xV2ihlJ6cIoFdTIeClVv++9mxVrDlVWwIJsX2YR+Q7bYi2MCAfH6RPn9XwRDcwAKmRDzWJcaZS5m
vVGqILntA1z64R68x9xYvOtcZHOgrpwK+HGjgLwjEJP/CLhqRWhySMmc1IHK/WKrhrgIOIBuo3cN
2llADv1tDwXgWT+xGD5Z2+/DrvoMlTmi0vH/mTuzHbeV5E+/yrwA/+C+3ErUUqtUZVfZrhvC2+G+
73z6+bJO9+kSpRHhHgwwOIBv3O5QMjMjMyN+i5W58q0/cbmACMTF7KZ2eTn4X4VH8iK+6dL++zhQ
8fcfSshGMga27SH/cmP/FZZrXtFNtA1/e/dioLq6ijbFixavmu/jDSKeS59ZLJL57oeACeYBOy6E
CGanQdl3iKrEhRvhJtXu0h3lvk2JHXS8BRK2vp5pZgBcsSExZtAtPJNJmkI09nSofj72XWmVbuNm
N8mRUuMTWwSmabdJfwEzXOSEn6fO03izNSQlvTlqZukqyRvN0lXcVH++XEiYQFI4ymxEA97FiD9M
Xk/Lz6jV0e22MtTSzDV+eN/wOwYIXx+4kS7Bw2f+CHxBXLoFf19IsSEC6cyWp9U5Up6NYKTf5NvJ
7R8B37nJp+5L/43OULg2dr1bgZNajT+8jf2cvC3xiy79AGj8YLlRyJZFbXo2hWnUcX/G0FEw5rb1
Rl4bW6HYIpF1lHXfum200naC3JQNq/AnQt3593Jh0b4vypNFK761KVxSdNpKHPenP6KnXF1pXrkV
pMWIR9ewKneBG5Ia/DtS1K0OLT56LrfSDR4cm9Qd97W8Ct7+1CpCTMfpD5ml4I5qR+9Z5Taxm7Ul
UXSx79JoMdGf9j7/joKyEZvHEQlxLoyYRYmhj+CfhOW3UCUfql2h/kDQGW+YQwNDtLyfNk7shvA2
h88VqoabhY17liUYp0gSAi3N+jNmy67tDS3VAbnqu75cC5dza0OJCcd65LLlu3+t8v8HzaaryPf/
H7tJDinq/wxqP34v2u/SY/u7+/6/dm2Y/f5+0lgS//jvxpJiOP/D3UlDTMVi+YsN8ndbCRPC/yEj
of3FLImOE//kX7B2Sf4fIC60ot6FQECe8+/+6StJtKNMqCBolKvg+d7bUX+AbJ+lCbxiBJcYVgkI
edKVIc8ONavWmq6MpuLY3+oIgNnr1Nhq4/bvXFG6Q+/GlZtgXS//VJtdt1E2Mt6wWrGUn09PgH//
Djpp6PWRpK3ZCaAWZRelGr+jivt4U7XtfSpPDYBawGZZpVCCoqS7Ci2nWo1hDAjLGlr5mfaUfehr
qTvEE9gQRIL644d5vfBIeeea/CeF/f3DcK4C0ciJyJ6atfz73lPl2miLo+X4G3vs1pbTc1lMP9eB
uh9MLGCaWx/0UTf9mXPgWWRzhvoNVDlvUrUvjoaD31PQFT6eH2OFgEmvLnz+0/70eahZns7GsedF
OxRHqtduAovBqD97jfIlp2IUFQsP29Ms+e9guDagn62y9kUO+3AUB3TGFGsqiiOYusJosfWYePOX
t06rU6BRMe8Cf1Xpu4WJFCv5bCJR38S2i/9UWazAD2HzaDLHcfKLY70ZXHlTQ/HjFEo3QroQj7eN
qa6GXfnujNgunIPiunQt9Ow65eH9jUZqVBxL5zFLJNAj/j41xufrI7y0hfAX+WeAsy3UUAj2Q40B
arACqrJZZdHio3Apxux8ibURgRlH1Jr9TXHDAYNQUDe64FicN2fHjcZt7+Jge31glz4fGsCkUaEz
yjXidOYiJ0TDIqQXEzfPntzdO6W0Anfv/t9Fma0PpfW7jkpZfhyUHPkEcz/4oUuhb2Grzco678sf
Pj19G+TXUB+ZZ7pEivJxiGKxDpUt8MXqmD9Jj+qhPxZfWtjm/hqkcPYSf5Luh5c/Jbqeh5/NoOdE
Le2+sDj6mblqeavR8Nr88Zc8GeHsTOnlIlVtn0XiDF+y7Ikm7roum/8iCCZunI6I2SH4P9tTgRGZ
od8a+bGVilXrf+qNFAO+dmFRXFjvwirunyizPZU43US7hkXh+85K6yHMD0uJ6UJeOgkxmxCbJuGQ
yKxutTpOAMTT6MFPKLSYxUqz6Pr3jb2wBMWPnqWjk4iz+RnBq6Qa6nzHEFaMHOtgoF+mIl/LjryQ
6i9+Pi45lPhwyDrTBrbjOCntRMuPvfE04MWFF8R/M0EGl26FhcBza5YbirgHbpXI+TGlmuP/AnW2
8Ba+OATkEsW70YRkL/7+w7FRT1VfBnaXH+WSJr/Cg7sdFsZwMSXAVvwnxmwt61FJnbRs82MkZFXy
dYkickOrbl/+jv8uo7j6D0Q9E3B9d/IP/QdPh6UX68VFQZWd65fB+38ugc5uGilt1jS8taegMde2
cQz0DgO1JV/xpUCzLRW0JXoQbcnqa6hhOG+ebtyE+bfQdhaubhfuGbSb/jOi2caK2gDzUadh5m7p
TN46G1Hhi26XPtzF/fshzGw30cIvPR0U8zHuILnTWo7aR8CYAPtxPZboSU5LSWlWnvk7hyPBLFSY
eTic+aoOkd0bBf0LjpAKt9/qED55LszsG2eXbaA+JItSUuJbzVPGx4izO5ueNzlCWWl+BGXi2r23
jqw7p3iZauw0lX9RpYEWXqbbzmQL/j0+sHMqbyMNReLTPQcMLw7BoYrx9Rs0dlpzVaCWEOKup92W
n/ub8ZMQL7h+aqliDOdj/CfqXC1Lr3hm6EMvono7Ua/R15nbfR7UdXM0f5c7G42f3u2+G69m7baf
OnSzdkslBLHTz34D7owCgohNgD6781uZhl61yZpNKCga3POnrl2r2tI97mIYbF6xPYZSeOaVKGkm
GBM/zo8O+CWje02lp5bvfP2Dnk2jw8Essj5VKJWL6Xwaa06zduy08ajumnv5O92ru25P7evJupXd
5DY8JIvi4LOyMM9piysiBRAhE0y2ngtZ0uNGyCSaREzpQHtkS4fbLTbSw7BpKAovVUrn+2IebrYv
5HJQK3y/y0PWynW1931Kbm4BfHFyI3B+zS7zi6q4qby+rRbktOdzKEILWwxZRqAUGfZZekPYA6fz
zisOmtZU61LXb41RB4ip1tvr8zhPcO+BhHIdkHdRVZodsbx9x0GXDdAcFUyvye7WrWRUa3to0ICX
OjgYqvSz7hcx/bNWxvtcYmMBaVFVZVkl9mkaCKQUYw7JyA9ChkKnnlajzYepbXmT3LbyYtX7rBbC
QHEgotriOCB30Qw/jWc1WuHD2huPZZrC2KvNxnRzRSufLblOOJKLODbWthMVKFFMfYdptpOO1W5K
9SJeG5k3eqvJyqavaS3nyAtpkTGQuhzvIe0kM9nkfau1W+Cccbq2a9Se121cxNm6HoKm2l2fswvf
zqINicOyJmQVYEuejiUdBzw6piw7oknyCFZ3F9gPQ9zugk66bXXzLlCiT2Gr39SRtNVEs2YcF7b/
/Ph1aLmijgcKmgY2wiVi/X64OOlTnKtVl2RHnt27KktuS6++5eXrJnAXW1VqV10V3VMjWxq6yJEf
c+h7YFgaAqstarGzYgYNfMcosig71nXyWZqw8syll9wP7+Dt3Wa5ssnl+rvhK5t4yv54q1C5w5jO
pKttwxGZraDBzjNgznZ67HWoOMBYe/+mzKOHIo1W+uStdPPp+jzPL1NirILVS5OBJECvZvaR7XEM
U0tLj4UWgPD5HcvKOs+fjHBBtPdCHBMQAL4LtlBIOTMUJX35LSCTY6iEtYuIxa0veccitF+1chwW
rtzzgwNcAFB3NiKlUeGHp87u3EodjJmU1s5B34XPiiM0FjfGvnyQNrU7jSv/CE93WdJnftMX21/I
XIG6EKaU1iyXd4o2GU2ZDUdAIMFawXnoro7yYiFtv7OgT5enKHI6ZDTBKKBafzplk6oFtZl3/dFJ
Q8i3iKF29q7jKLvtpVjOtllaSF+TGOu1p8jra0tyYa5GYIoSqEDrwVHkxq0rr2y5PLfJ10aDRbPN
JjWu19II4HTbZgnsx1QOAbZSAvJfSzWf2pXSlPGnhI2BQmRoszOoWadu1PUlUCanaA6VF/ivdMmg
fl5fpGIRzkbMNqYkgHYBzbD5hjR1H+Cf0XfHWnlC2N4UdRX5lWbqKqqXVLYunIoYE1ETQJzJogsy
2/ya4jSBJ1vtsTNe5fiH3N3248/rw7kUQsjBUGqDzUOQ0wnMjcqKDDS6j4P6nDrBqgludGPJ7uDS
RcZ2HLpWfDdk+t8ZIR/Sp5dko9xZUcubUNt2zVrcP0N/A+Hc5VipuHla4ebPB/Yx5Cxja16mVlWY
tEdsblVtrbd987vSgu7FTBKo4NeDzfAl5tkmn0VrDUOkSza5UGbeYh6/03bqdq3SXrgeaTZf80Bz
dMnoD6khJ0VwNHpZASRnFSuMzdy+XDLQXcpb83Zn5imlVDpEgnvjNjfWHW1W+1v0w3kwblVX+S1F
rnF0Fmosl4Yn8hUe1kIDcC5a6ei5X8teYh+AxN85XuiiInaUeuP5+lc8P87pfmgYb6jQoM5VyNrc
T6W8rBvWY7hX9tW+2Qg5tyWcw4UkfBJmloTHdswrfyRMU0qHvI0/D7a28MHmK48ZhuuFpJQmY2WC
h/QsAwN+VYAOls2xtqdPgKuf+mJ4Uiv5BgT7SoecLtvQQbQCzGxpwpLwFhbk+YUaa2eM5mScK3Ag
e7+HftjapZdVXWPDtyzxRO2iZ5SJbooc4HSEzlndgMHWl4Z8fn4DHmOJCF0OLtb2bLONpRebgyPX
zF5HxSBxfdCW9brddptpM97oX+CcY/W86NT9Dko7zf0E5qXCUwVdR64pp8nSH9METZupPtamdWtk
iNKbFSyF9PuUwpL18FPo6k1u1o/O0Hxt8b1A6Ot+9K181WfWBotvc9VIwxNH5cZvprvGkPfS2Hwe
cloAVn1vFtNfVuxv/cgnLYarPkyRgXkLamWt9PcNQldt7L36neQ63c+seOlBzBeQA+jfH5GF3zh+
ep9bS1fQ2ZZ8X2AOIABUSkyYOXNkY2vYQ9fEvRg0YPpUBgrbI7S1sCPfX3izbytcT2hOCgAWVtqn
3xalndjJqqQ+ek1e95uqVI1NZXg2900H3fu1Gjv15zEePVjDgRWvEn+MPtmD4tUrCcB2Xx6DMQGN
3eXIO5QPWpFsiqYplyQFL3wNjn8k2rgPIyI2P8m6cFR9e2qqY6FomJmPqrrF7Rrl5N4JF5RuZqHe
U/3HXDhb5ki6lEHs9cExtFVXp0q2mYz8V6hW/vZ6Npxdaf4OJHaTii8Il+JZCgknRR7jSrEPqlK0
N1aYmS7SnuhphCzAIp3SbWCV8h959/x9Ytofgoof9SFvcOdwauDowVGJIhgDynQ7qGXiUrZfqg9d
Gh5afHQJMBPVz95uXcYpUEWjfYhk7TZq8JZlmStAwYNxNSbWDb7t4cIl8dLUfQw5W8ylPyqVpZbB
MZIyCAf1XmqLbSdXf/aQERMHsAJUN8V22olzGJ2ey2Oo85JCqwElaw1NAhMnzkx/8WRn4RlzYUQn
oWYjStVybJwiYbricdP6/m2LQE2e9t+vL8WLYZB1wpoctC4E4dNVUYRxqddTbB30dFhh6b7ximLt
9UtNitkJ8veH+xBmtuLjAgf5LI+CIzSYLZrsN2ZY3Gatsh96KILXh/ReG/iQ2d6DUTuQqWCwCClg
nI4pG8Y+zrCDPHJ6w+uNimyobhIaidaqacNAhqSvNx3SLPVLGvWxd5/hclQcrAQmwCYtuyLbodg4
Nrtmakd4cJmsR7+8MXC+JWoy4e7ZmH289iS5xDB38OASDYBggk2kFHX5xY6HId/1qSLDakyyEjiM
H9nZbqh6Pd54gVooruZIVvNaIkN2mLB6K13UOuJfqVO14SqvhKwUoGr5La/1BE0FXQ8P1gCV2IKO
oFjS2iwiU7oNnTLvt2nUDF9apUKqbnBoy60GVCaRZ5mK6SUwpdw/RH3Qj5vY6MPpMcziRrnLAzsC
I90nVqHdwBuxy33WFtHwUw763F6Vk4RmUqp5UwrVQkdiRc2d/C/Tk3rE8vs09B5axS68YFU2UhC9
GnUw2fuhoZ5y77TtpLvXJ1QsjtP5FEh/Kvm8AenRObMnUyiHnmNJgXMgma4hhKyneCHzz3E6LBn+
73HPwved4xB/2tMlo2IYHeZ6MR2aVjpICkLYqblpTHPdKTmCE9a9ar5g2nSUomphn1+49hMa32Ba
TQgEOHMMlY/zXxh50XQAv4RoR58j3UUp0H8efHWjJv7Pzqc0nH2Luh8elZMylrd1Fa976Se6Ags/
5jwbiH4J/XBqpiLTzXYO7DI1zPphPOjKsFbNcdU7N02zcBCd5wKaE3ADeAqgiHqWRPsmK8NE6caD
L6Gn2SorpdMf4dQ/y8mS2eGF8RBKF5oZlLkhWJxOq1ImKEq1jGdgWUcWYke8hX3zjxT4xMlKKwQw
hgFSj5Qzp1Z4XYKib8GLY8gBsuvPPsDZ6zvg0jgoLmOYjB08sWbzIo9RZk1eJh00Z1cWmZubf7XV
ko3X7I329zCQhwA9qHH9nH8sZ4AoF9vKcAisH4n0Y0LXrfBrt9S/GL6K7Wa9SbI/f13z6VCAwKhY
CFPMP12U28EwFqp64LrjxYLenUFAXiiaXfh6bG+DxjSfjz9nq0BWJaRjILMdYhP+9GPRPIfxwpoW
p/EsRYlFgAA0JdVz3WuznlK7wgcPFjAmIqG9obCOulyMCA9sVSk5NMFS4rgwKtxqoNVTlZJ17vGn
a7vJW1Or23A6lOqDpL/J/WOwqEp7NiqVB98/B+m8pjnVtWwmjcdTOu33xVS/qYG/VOg/zwbE4EH9
vrRphM+GEZUJ0shN5BwC5a+Aul5Yrqrmtepuru+g97ra6QydxplleKsJCjONdOkg7EeLbz5iXFN3
1PSb7q505W2yGfOb0hLau/ivrpfW+bzpLu4kILzJ7hppFVPpWfjKDvBCh795HKydMj5mN9Y22tpu
07+hVyftolWB6eoS+uR8R/O24MjkD9ikynxHY7PsmG1nDYfEjFex4dwEar+rfJiLxec+GN1pelJp
Pl3/0ufrEgwIIlcEpCGmzvtuYdBXSFp0+sGYvtjIAniVvw7bfiHK+bLRBGxLNBVV3YHreLr6bY/J
jBuhRVc+RMmhh+1eOrAR0Jy+PpwLO/sk0GziJo/7seQlKJE1411iYYGVq/JOrg5Vh+xho4LSGH78
cUj6pCKb8HiC/jAbW6B5iOtw8h8nme5F/Waj5dgXkVsjuga1Xk2erscTQzjdGqJZAoKboAiUzcs7
WtCqac/V6JDF1e+SAoCe/plJ9PsRKfoxDhVGCg4Iap1OF4z4LKiQbj84KDw4PSaoer7y0qXz/uJI
PtwUZ2EkI0qNsvKtQzZNW/juB/RY04Xnxfn6JndDSBE8CYV+ifj7D+/oPLRjqObOeMjAygAasy20
R39en5FLMfhUMKjoYAFon8VA84X2H9oBh8IUmkOQJg3EDJoFiNMcsyJOfAGkxpeWxrXwFjkdilqW
Tmx4aXZIqdijNufXe1kuUTP1Q+c5syvjRvEiDcfzDD76VFnmjTUNnwduIiuv6m/LUvpWNtOrT59o
l3VIxiNTq27TNnButSRQ3REzvpswzFDQNqulKsOFuUafn6skUv1wnOcE5yQwmgEpnfSgZcNdE5Uv
qMp8++NpoAbHRmQO8JeZX7sK6uFeXsfpIdFaf11rfeA6eijRAOiXHIIvnE+c4SJr8mwFQjkvLeS8
Edo2JVbzk8OhQYl3Za7zHaD2795Ke6WDghy7uR335pII9/liI7JINUivswbmbecyDKRCSvLpoILG
yEfw7FIJD95fyNgXwsA+JllTOKGWNw+Dv3pg935UHSknr6rqE75sqy5b7Hyd52tmigPPRipPkJ1n
W8dugm50+iw62tEnPSleWi1dGVhTrBM92GCyeVPo4UOq/kob+yGohrfGVn7rUcfxG+iI0Or1Dsjm
rlHadf3nu/r0p83esQq7qLSMJDp65ldLRvSjsVw7VffXF+28sMuuFmF4JigK/b+zR481JkGFBkF0
VAOEF0qZ+QQqmX9NR39tCeO3Lu5+Sg3yWr3tuB0SSUbSHFHf8nR975ie5toDIraStERJOd+xpz9M
/P2HzJna3UCbPI6OXaGsVOwqzCh3rw/+YghHYIaBXYtX5mmI2spq9BsIwb2GYUSuUmgLF4Lz6iaj
+BBCnYVIs7qxOj7vpAX9yqJWUHWlm9jZT3Rfj1G4MJ3n2+Y03OxIc3LUhEjT0bFokUVKcCjC6yGI
7IUPd6EMAVKKZgpXKTymKCOdDivIVCSCZD86Jsm6qW7kvya3Jv9Ia89DIx0nO9nFnnKZ63phfCdx
xX7+sCiQB0k8aZDCo1mEe8NE/8vobm3fWMg+F2btJMzsqLMaQx3LmOH5VnJnayM+JjssZF8nxd/U
CDJdX4YXBgVtl6s33DyTJsssmu9lU+PLeXX0Tdii/r2TjasqthaiXFjswBSRlqRkw0VhDiUIU1UO
wiysjhSvvkcdSkuJFL5eH8mF7wYSEkcOEBHUBc5qb1k8Dm0rl8dQG4uXMpV7joih27WYpd5NlS49
ynWq3lwPemlgIhbNGDqOdJxP10TXdFYRhGZ55Kpl/6V1utesxqyrzc31OJemCW4x7ndowZw/IqR6
1DzD6uhkdbtAQyWM0XVKuDCaS1tLUJj/CTPLGI5eqkWR0zCDu/2obSngYmxRbPojNTZtPXxv1pKO
bkT4h8wncRCw/kSuUg1urO8gkQ9byx6yXsvjnOGhSdb6u0SV76e0WVrsYjGfPh8II+KgLqoKh5HT
2Ro7o+i8kCUyxCkCetRB8F+uPQ2X4krKdG6Tpvqrzv3v0hRy1thR9/X6NJ6/BdkAOu9brsvgLucV
VK8JYzmIo/KYFsoxVYJPRt2jZxnsMidfaIVfWDEsFkpxIEqhu86fZk2dyLKR9sVxROeokO4QNa/H
pULcpSBiOPAbsQTS323aP8xbZ01BlutdcZTYWap9F2SPvZEtrcpLX+1jFLEJP0RBiUoO8oQo8m32
2f/e3deP73TGnbExE+Fs2aMPIf9YIplfGhxeafSbqPtR8Z6dM7UNnsazsuLYNXuvsXdB9ivT/YU+
nTg0ZkuSQpyopuPP7Zw9N8dMh7uBQtZxGvSX2MrQZZS/TNG0nXr/c43bzYR/0vVFeKHCA2zzQ8z5
94THgeg/1Djhry4MGvPf0rOzNg9CJSF6w7xhSSBhDkURG5x9xz2PCzwdcnN2dsptKIVepMBRUced
k+r3coaRiFOZEUKEntshJSlDBcoy4zGyHMRFpOzL9VFfms2Pv0Dkhg+LSLVyTYl9KFoyijjD4O2z
rHER/9hcD3NprWLQBsKSMr5QRT4NE8aqkdgWPK0CpacoflatEV241zHbX49z6e7MW8+iw4saF0fC
7P6oDkZPYYlAw0++JBLwCs5P++AAuTKCISNvx/v+c/gVqy3/sNR8uXDqgflAdQEgLpJT81PPQYKv
i204VEXhlZHbF7631lCDXCrQXfqYKEBxpkMk5c/ZDrTjDpk13CWO/SStYuWrEUw4LGSbEjf3659T
iFuf7UN6SRRMxJPsTIRMnapBMeMwP+Kl8RmpXGZuE96Ge+mnvIk3/obt8Wmy1zhMYIGw6/fmlkbD
ovbOpUUKfAnVPFuQgOdPQt9qpFZV/fyoNUDJq30MBNLQ/5vp+xhFfPYPW2Gyw05OPaLY6q2cAhH/
ff1jXriJ8X7+zyhm0yanGdqAAd9Sp7Ec92jajf26MZ8KdVdG3fP1YOefDESQSrGOqjXw/znqJoha
KESSBMs+SXAWVB4zISHdpg/Xw5wv+dMw4md8+Ga27kFx7m1I52rS3gOGqbd2rhULqfn8y4koHDW6
gBCfXSfTPmvRRrI4DbysW6PIm96jFYq5YWc1LiCYaOepgxMu3M4vZGcu5VzOAVaIxtMch94l4Rig
G5kd4xwVCj1Zd35+oBKBh9/oena8GuXpLi+022Qs1lRdr3/a810ungSKIDJxLzqrJ2U68qWJb6XH
ulfXQ/gtjvF+SkDIlUsA7bO1wteFpAUiRqUoeuZMPHoSGnK5PBy8AsOVtNsrieciur7wPc8GRBjH
oijKq0pURWeHXRVXsUoTdDiE1mD9LlRTrm91UPDpVuukKNnIg5EoCwlsjqMWTrbsARoagAOQ5ptf
LaXRT80+y4aD7EtW6lpa35RfmgiK6yoplMFwQ6Ty/ZvQQAp/1dTY0GwSaq7SHTKthrqP/TpRN7IZ
5spP0yxsc6HteOGbwJ3ig+BwSsFn3tnEMtJHntrrDmqu7HTkl1OjuWvUh3ix33K2U/E2gHIAHQdd
L/L57A2D6ncV65HTHpDaS5DnNTjmk1BZOH8vLCVdvFTI0XjrgEo+zQdjGkZ6kKEJ7nitYa2tLC/a
rd9UKLjHLaQO9/oeOR+UQMejiCbqHY46l4YYbJohbe7Jh47i9YMW2shZo6K/0H5+P19ObqPvi8ik
5kl9RTkTkhzNomhiUJ2H7F5dt4+gx7bBun4rd2jOKJuVtMF/nf9UlyJl7Mbf8L5b93fF7o+v3rPf
IT7Hh2wbS0idmwhNHtTiNUu/av7XLt9e/6LqWa6dxZhldFCMhV/kxNB3nbrCKOnLtDeesRHbyi/o
8WKsbWzUr8ZrsgmevVW+RXrXeAlusWgbV+3dkqjm+X3u/edQCgSICOJk3l1uYLOgSM6nn/wNBR+h
YeYOHJ/chfeAGqaNugqP2DisHbdYalGev/tnwWd7xhpNr41aguMDlf5otgOc4PINL2ppVX/DMWBj
vIbZokDlhT2kgeMXemJghzn2ZrPcZ0phTxhCeMiqo2G/7a1gPRaLqfF888jkAbQZYHTxAJk3jwoo
/81UJT0zjcBu/1o+i4/r4Edv+2i5RLjDL12xLqQ7nveCY8UTQCfrnQ6tT8ca6jrpTgE+tLIbVbsp
nJzvqwQZkDSk96+v5gtDJDPAi6DNZ4pj4DSe0qK5FUhZf+gHKUNCdyxrdK77ZgkPfGFcaFDQ7hPi
a9y6ZgslVNF/zhu5RS/YQ1kWVepoBYfL3veowbu+bA0L2/T8bkI6BxxJGQPYisUfpyNDq9uuJ71s
QUMAKrxDkPlG0NPHm2q3BH24sB5PQs0mTc2z0Am52h0U522KCooL950i767P1KWD+iTKLO/4gxf3
dlS1B/9VvfX31l3+Yh8xTQiey2+hm+zCH9cDXshzOrNFUQ3zEop7sylr8eKYIsdpDlhDIKCLOgfO
iMiMd/jxASRVV2pnLeEgLywT6KEcj4LhCKhj9iU7KUEtvE85Hf3qyOvOjeLkARvwnYF32PXhXZg0
uvTUrtFWRodyPrw4JUyGv9QhMu37ErmITegniFgDc11dj3ThQwqaJo8N7i8g/Ge13mSi9VokfEi8
U3YoN+wqw/oJIOF3XvQ3va0sDEx8o9lZTFakx0E9VsVpe1ZJGG05yxzJbA7WeLTqpxE4wvXxXDpy
PkZ4h5p+OGUVLtiD5xBB6DhOLir/W/Mmf5q+eC5uJgePupr+xfmGcej1wBdHBqWQ4iTAT32uGRqE
fRINjtUcRngwo+GtBqlcCHFhVXB/AdUvUILnsITOqgBB8wg4VPmDPNSYWr4V+VJ/7cI4ToKIXfDh
+2E30tZKpeoHO/UwHG+TuyisFhL7ebcdVNTHkYhV+SFIaEvdELaMRNqXf0k/FURx/U1zh2Nm+21A
Onq8Kd78eJ0vZI1znPF7XMo7FO64387fhOlgOYWkT/qB7yutqqJVt3Wi7eWmuZXr5mEA4YtHZPqY
OtLnIQgXnguXPi3q39AvxN0aovnpqBN5kKp4zPUDGHfLxrtOD/btlLbfr6/EC1saZCLvbBYKdNo5
MkNJcBUoKsL4+W8tBOwOfRhuXNl+IeUsLMkLOZHqhAwAxCB3KPP0URnZlKRaroG9ldey/dIoCTYu
2roBnX59VOKwn2WOk0ize1Utd9XQD4V2kCsft1k1iLBGneytFnnStsI54q1tRxt0jGxvr0e+tO2E
fDuEYboCPIFPp00N7UDLopYxwmeLvXIdON1qcv66HuXSEQqtUFQMNIHGnAP3MpX+P0e1dui23s5c
10/DnXmDkBQqx+HP8U5aaKVcmjlYhdRZITFC2J9tQS+FbIaztnYIZWst2ai8RW9p/Jx2S1pv1KPV
C3PHYw7omajtnrWoUsS+h4k+58HUE9tVS+mX6dTPOM41OK2W6RaDt8D1/fyXnraveOBg+dLKr6ms
vBaYI5mJgeZG3H5L5BJhjulZruRxndjBL6no3/Qi/Uulz7DWBkyZGw/3q2JUN3oZ3ZU2DfS2+Bqa
3V3tjM84PryYmXav6vWnYvK+CK1JijKNv08EtRC37HwNHUBxfQebsay5DxzrLh1trILL5Adqgm9G
j0hdOIavoRkfYOS1ro/JmqWEn7MmR6G9EJSUvLhRdbornfG1ar1x7Uf9gx57sBkDjEYDdXCDnJJT
EBvMLv4kvucNK94q1Ta26k3qS5qw1/4NNMXbFKDn3dS3bxXw4Gs6fcLJQsY4Z6qkVQCaZTU19bSK
i+QmydIvY6+jkhEp9/TU3zRNfF+MpjZli51rOE7Zq+3hmm3BHcFqo4stl5Tk3JUQUl6kpBnv46oU
AsdJs80b3/qS96m9DrU6RdjOwFpTrgPtJcjrX7LTB18pSXkPRoqIzN5Khszb4kCDnVBsRM+QKPex
VGgrzRxBFkNx67zMX9Em7NeSisddMParEke8pihvCw0df12y1lUfuqrVPUMbcqnSr3wndyevhQA0
bTD5c4fEWXfxZ26zO6moVopfraohdgMz/ZTl0y7ysZSOrbVqervRM3Zd+xZgNaJrzSaNYHCTcmu5
oQzouJ70E3tUtxh+a/VvH4Bfbti/vMHcmNVThQucjIt3HlQuydz1tfGxCPBh0upV7vFINjkXgxAe
TNs99Kr8xrsIuUnz0emtH0jePGpGux0dJG4MxEKnaGeFaKMHw62XUO/v7Sct855Kz7lP2uwYDPJO
HUnOjbS2yuYmHX50sbTy7LdQcfZFRqIxYjpJ2t5Iu6dYi7de6eDW8iWPrMe8N+KVocXrwPT3GaTQ
vPwc4cAWF81GSqLPDtZyq8FXHgpFhUsCkqQ0Kt/FNyZYo2i6yrvvEoArLtNbyiZbqSm2+DeBsr3r
1KxYNYn8F+Z4a95eG9/X3NEobvuogZUwGSsDyyU7qA5SFD/UiIiYZbHzHWffmfcjuNJElbABDzem
lj6aWr/HkbBwC/lRDr71/K/J2faDY1S541ZBFP0qY71d1UrAvdoO69doQL62DmJ4sWYvWa9pn/Sf
KnjBeAyWOEUlSmg+ygNuCeuJ1ZOsSJ31a9PnCo7ttWPvg6Fgv3VOlm6mQppunNpoHjAWK3I3rCcO
+TCWQNkpmaatVDOUD0aXBNuRrsyd4zfh96Avmi2ebdmLw43vEa0ZfQs6AcEOz9ETDKmU777WPU5T
59Lw3pcZngk6rrCFvDVDdat48X6QsbibsufCdpJ1gIqONtQ3mHI8F0N0a6bWps3r27Jpvhe2DCfU
v8NR08XyBD41xhZm9dgN1r2WsNR1bevlOpTfRv5WGcavrEctBFj2i5QVXxRl+Mvqw4e27h6dZrKx
/VUct60K3Br9FkJHW7mZXyrr7H9zdGbNkepKEP5FRAACBK8svXd7X18IH9sDkpCQxCb49Td9z9uc
mPC4u2mpKisrv3FkOWxS3WvkAwcfN6bZi2gMi2Xw1Z9PrclBYXmNdNLk/VSLSgusFut4PmJYNyGO
Fogfb617rEL734nN2GEmqr1D0gXFenZ7TzpGipZ3GGKPXY9PeEpKmQxwdnSrKqTwH6LALnmdjTyH
p+YrWjHeE5GsOHX3HQmWXLr0Z1HNz2qysVgy2+yJ9jAq6oMf1iJmtY+bYpJYH1e6z9lEnwYbfiU+
94t2yo4LsJm5zJbnoImeSM2f/ij0WKijB4FxkPXVZ+wl/xZKZb6EM0ykyQboewdi4kbHuVjRTe5G
H6t7mKgORQYO6zWzbDpg4d8VXWjbwpCe5ij+sXLaxBns01uLl4nhWdTG30Enl13G1KfrxGsy/zGg
26S/30xgHxqkhFYoqrHtOwVICJgRBelmjPiT2H4jtBkepZkkebyt3xNuwnxo2GEY7Y0vmcoXYJZ2
wcKCMvbcdYoA5AbqECFMDkC3jSKOKfbUR+eAu8SiZYxLUtpywnFJ88h62LcCd168hQAWH4lkFvah
Jc7BjFW7oFEaCmiSXbe47ssVZ1SpVh7irqyxX6lGeW6blp1EvcVVP7ZbaRTxihVifRm1dXYmmHID
our6W+rPQTWE8+c8tSDfw1v0rTMT72ukFuyAXwwLOOf7Pccls1NNCEzLSnnZGScvivLxaXUu3HkB
LDi6q9/AIZyBkV/UKe0CzImS4G0cAEBEqiD8/xOuh+dhnMNjxFh3yLbxH/L8XwJbi+sUd+JOtN5v
gN3Lwinn5YmjIOxR9VIzywo+TW/YxkBy6jzRMp7ML7Kse1gIg6mKNzEi9RZs+rjbCMiXyAtnGOIU
Uk0SaGv6qi2eYOqGrUAGJ1CJEYXM5i9xSbpVlv7fEw0eXfPi1EYPOgRAMF8Bj4G02oz6iJnng+wH
nWee/zpnI0IPpnD5TZZgfE5wv5Zxk9RPW8S+AqqjM+O6BW/AtyARgAHfL314hnnZHRcuo1KCIIbX
BcHqlnUOAosLgh12ScOHMJ7jnZHhu11xPYyeaHNAajOMu1AZAyYpgYusk1uYCFcFMFEeQ2vxd3y9
jX1RZ9PAcGrw/m7rhNlh/QNrHaPHwkvU4LhFfvoXMpBwbPgD796WKaM7m/UMBwX4b5GgjxOIr8jh
8H8iMgFf1o7xjkd4XrMlCE9bRIeSoXjPsf/4ITRWAoN1CM5h2mL+uDaoV7alBglvQAE2u5cpbIen
OfS6py2MDTzwM/S5GOVEKEc8D+h/3uVsP5s5SSucb18Toebkx/BYrWRF3FQHLDLM1fgY+gTEshZT
sd7wt4VF2wl+WJuTDJezDeosZ7Xpz0wOD4bgCm0T15x6E2V5NBJ2HzXsO0WiTsE6oy7diGtD8Xio
dLYuB0Bf3sCNRC1GRg8kODOYlyawSTnUkTx0I5Z/sIfsQEynyT7EhkTuNbjYxYg4fDY2AXCGQOwx
GC8frddipTgBGcc0vc2173c7vXFTAT9vThFRQd47lYJFCkf1ECxz5eEQPNYtTjWnYDDGeTeWosch
gsnZuNMT6pClXs6eZf5Lu9X9O6ZIfhl4/yfcNf1lY+mnQocAAKp9Rf/7JA2RhcECdxUhw2+/DImr
loiAh4H9XTjGM1sg2B51R+yCLwYcaMFThqcrdu8dNSBtLjGcfFj0LunM/BwpHvPeRoA2LlA1cDEB
yOlNNC6xv8T3IH7qQ4tKGOzbFaJQnz3ESopc2volWRoYwnUw5b6iqPcp5k9T2oPBBJ2x4Nj92csk
bXbT2v1Muv7WSbLkERNbNToUHWnzn+UzAivrlMAmnIVFn/F5nwyMV7X7yyVrBpF7XfsZz/ZL1viW
ugDbKowPH34PgPOywLAkdNBVCcjAYNUlMWINmHlMZZLkBhlf+djArbtOA31dsaIHHXJgSJRyfCx8
0vz6WJt+t46I53ic8fX2fQ/h+Eh55wc7rl2JeCocIgZ73p922nC3bMlgUFUCTedOXWPNmRiJ2Lll
hJePhcgRO69R/GjsWszL70gCxD+PBjgDq8SN0UnuYtK3zzEZ4D1KlTpDxx7xbiXdeU5jRHbgBs2x
VNjdHHg6VyLVdmI9N7KMlNdeyZwlCp887XS5RVxjJ3hjJDcumdFkwTteZACMl5NMEO1AQ2+fJi2C
XoZAVomzLaJbCFCvOR0cXRCfV5PTEmwZwgwwPYywX/Gr1WLO6NvFqzZ/JaRQy7pbcZfhAxmZLwAh
BoFVRFsPzDGRX3rRSAgQyfpJsRNQBMCXXwCEqyuyEVawDGtZzM5fRPbiOMVC76S/NjscJ9017lHj
WRbC4YnOANV1FO+Ax633JkJ0gGrn+RoP+MR9hlFU5ywSmX2g2eMVVWPk4rkU4cpO3EzZSVuCcWDm
YTi4IW8lNJZcsNPzgwi9I9Q4RASOsy3JFvxEPfkMvQx9mTYA5c72JSYToIpdAvaS4DhKYo/kFhvR
9yPf1mPAl03mmsUE5IbQfSDastVVH7W0DKzGkk/LcGdOdvLekyWcdsxSueNu6x8WHge7JGqDm+jq
pOocA0OZ+8upRi1wnhSr74ZsxvuDlViM29jaszvAqtcCUVqiEHKu77mWrByVbUsIH0cy8zuq+/Yo
25YUSxgekgAN2ayWe449jOTPuBEu0NdV2D2Rzn8MYrWjeq5gjnsDr7fkqSnsPHwZwu8SkT0xX72K
yb6Ecf+hCUG3GVJXpJsCKX5QRRKzA0mQyS2n6AYE/Qd2fU4uqvdb0ptCuBqcyukCAe/ZcGYqloWX
YcDcrouhvi/4WLU3o2GY9FNEk49OedEpRZQFbmR7ZqL5Tlb70jVIPvHE+gjqjsoHC26tNOs1QQCF
C6aXlhGd95p9JEuKSaT0D2vg0JTG6d1Qt34lrf/ZySTbNd3SX/mAyEsGIDQP5GHj8VZmU8wLXGWI
FiXyOKzrjyD184xoihwB7Udah/A0/3/JQwVQLeJ/jm4M0NgQ1T1Y0CqkX5NK0Wbq8b7xPL7/C+It
NxHhvGkB8qAgkyoD9BNMcedoxLZOO2OJWanwCLoszWuHey8aSrcOv6nAmjMop7fFksqF4ssj3S30
vXeL6ErjsWfIuJ+Gbrcg43UxhLLqkhBxTNFOJ/pG2+47wHerjXoG5HB/ak0XwF2b3PeRuLfKb8sE
RqGiJgPSlFmNbmXcxV60x3wuAN2SvU8oxmrXwUlKD0zHV6E1QpZF89mP0++yYYwRZt+k6X5FG/73
x6Au6sThpQEdmMvEv/Nm723g685lEksPKX9ZaYJtNpbeb6p/FoF90m74pMvKEaa3BXnXgp7KlFei
sT1FZk7zrQveo22o1kXfO2Rrd7QuGcXSTQR/G54cgu3NtUPX2ib3SgS/WK5T+ZjSiw7DVzJEIJ3q
i+tSW1i+7FLwfPNV+6CE1/FJOv49RKBW8+yrU+OpJSMETsJ/aDJf0W3ioe+n0oQ47DhXMb5kZirr
vkFnga0vWHmXvWlbU07rFBSxMFfpWZIHA8oVzOrzjq9NOTqy5G4BLUC1C9K8tnuQVh5SlX5jneiA
2vaRZbzL8R3F9DwCSHlKUOfWRx9Qatxk5Cdw24/t1Xe78YsY5rmMOf2wEQMOOdJpRZn9NIP08k2F
n8COv2wReYfeue2mbBC4kZOHKB2RuzEu6a6h4l6p+S4J+q7oV/+M8wX5lF770Pv6Djlz+EPNl9Jr
u6BkfM6qDVje0lAU8dPqIZVMoJtEFBB0Dbe+xtadyIB2Z7XszmToRWc5NxWRWakytE+NWg/91j2r
LTu3vbwMZgC52KLYSAWWtEf1USv/i7oaShKKjBEVdMzQvcdSXeXC78QSsF3LKKzuvaWVDuejAYG6
3+ARldl1GH0Ah0z6Pm3oXogQ4rJ28ned2X+4P9u8w7yvcN36MPY+Tl7jAXqMsqYvVdyPpxBLc1Ca
Irz3mQz2AKvSA6bfQYSh4xRUTYQ7sJaOHOxmliLx4NPTS3JmA68msTQFb4ZLH46mJPV0badmB+vp
sxnid775baH/OovRB/gX0TPoYyP3kKkRNyG0I+BLGrGHHBLuWu5QJWJRH3vIXloIg+jRce6xKhgB
AIH0mwQPs1hhFRRxd+nVHJzCyNa7moLA/hhRwV0htyTbYxpdF1vs9B0imyR+HGlmU0mt+ce8TgSP
EioMWYHYohW2IvzkqPlIb3ROnc4hULvT6tYoKTJaB/cC/OG3DYiL49pOnq34ooFhJ37z7Zq+x2R0
Sd6kHvhctnxeTthxwafeTQzKE+25UPmUNi4oshhvXIPqsBjpIIsYoO2rMCT+EKtURagDSCexDA5T
FNU5m5Pxd0K6/MO4uvYBW1PUFF7AW4INlSg9DeHUWlSNnYZyph19cfWCCerqksMGOPaj3zBZYWFW
PGRY3nlE0i/xUUV43uPfMt8bNNAGklnri72Kp/ZtMSh+bCNBBOhHXAjZmAVuP0wk7g+GSQSTY8mD
lp1rbF91fii6AjPUbm81tMgaTqoqwtgE/6Dr3gCYnuNCIx6oZOMw/bbWCxN0nsqgEW0bPNDEuP4x
rNm4s8tEdlBTk3+pZaQyxnkCBek2nFTorUMRdRtKiXFKSVdkJsFGZyhn9Wl7gmhtUutW5PNg/Thf
EBz4NElVR8iNNfjGOSS43Q1uXvoiAhDjwyGimxf4kvlZGYTbcEf0VPqyXfyTHzlk90MInuArScCW
LwidHCmRI5URRPNBXR5ghC2RabNeqLJDNbZeO5QZNjlfpi7zLguN6ldv89AB1WEyvYNZ7u7bLGk/
0wm2Ds/HX8xSlZzSgasDLJL2BJCVt2vTibf57C8MsHVDIJz0Ew33tg7Hg2oR56GSUV+ijHu4K523
QkafEYM9wHBtS50l3l4EPP5T4tdKzgiNXkLA0fDdTNEYR7xcmfVz4ff93gYiO8YcaOslgcqBsaC9
BlPfVSJz2SmjfL6apUkqicnrFVAKoLuVlWWt476cGPIk7AwbcNdDnF82bLyDOF5DrYgxSE9DvO0X
HtXxV8fl8LylQYPdPrQ8UHi4NDv4FYeDbpConfPNC4BJkC7cY6faHHqmBlTziLnM5zCc7V5oWI4g
5KXpZx/27AmlujshXAcNBcyfSzlw4YGt/Vc+oBH01DNM5t4u1dO49/1pfu2xOR7CbU7lcTRxsDcw
hlfo6Dkcqdm0/YRL1v/HejcqkGZxxG3Ywc9j3pG71rXXCRpNMVgskrt4kuiv/O0E0YBeoLm4otEu
KlmGgtmjhN+468xTE7nWovFfe13OMMMfdReAsyYUeNF4zsflIpUBC97z0n86QPq8DfvpIWR6e7bS
Lbgeud2qBifTOxIjk2Pq0G++k21u/IL4Jj2jlYWIYPovRWqaEx+ESIiYbvzsGySJ9E0Tvq5TOt9Q
PjV72bl2TxUsGzOEywL/8qjQbTB98+swZkVft4A9kk2tx9Djd10UXHCnCuQ1JziMvRo1MdqmdBcF
0lwTMbrc75KA5Ph1PyeyiQcHVMm+2TJ2t4kFohqBuc0sCwLP0K5XdefAEkUCWDH7dMtXHrHd4AZ5
zVTW7AeF+ZCJ2/cuihcvV179rxHISkvXKN3HDriOrPWfW20xq45XUmAshP/Vz0GuBF660KiL5w59
vu/wi3Ekn+1a2W7nVCMZzUvX87RBTcFBB5HeugRq0gCZakAJMqnsd+3Yt2ZogJptphfYXng+iAhx
5Bp3tRSglMfxV2vJdhMwkOS0BpZsTqnaQWUaSp85XnBZy1sdzOYVLyBBT0+gfXnI+l8mND5dZypD
wwcyse9Z9wKlNgoxYACzQq/I76DwlYIeHl5MK79jfwDmW9U4zbflJiOyFa5NobUGsdv3ffhlav6Y
+oK/jI4BBs4CTI6ieMUng+xcGMph/OkchWLnsQMjkHuIE+s+ShCCEhm0AfVoeLXKKC5hLzr1wYAF
/2ZdLt4AUDycaCgAqU1DjFOCUe6mzaib9tjvX/5Zjk3900a3i9/LF57q+KidgKmky5Z9DAnu0NuE
HaYpYA/I44/O4Cz4X8nSkg/TQcfV2dYg1LODBVW64dKQVh1hJzEfNVwjaKyWyD0lXbIUIgXI2ojk
6I20RTvaL8stbqyDKO1SrDHBm9fihk7Bb/PQZ67tkoIvGN7ZBYDhqZsEUiI0Gp5g8k5ab32Jxg8w
FNG73FNJAChQO57gHRTFZtGFy9nzcg4s4o7okWAmJHBE4zaoVtxn+AydQsoGq4s/yG8x26WluNig
dTFAEAoGUlgRD9J/6BkNK56OqE+T2cICMzR1s4cHhFVxYhMwwUf+oCguvULTZhpyADIbVc2DTDEY
HbaFYHZn5Ae89EAJI08WcQt1Y7svm0KczoOUk/SQLYBm0HxaZjXsYYwU88/YLuGHE6r9b6lN5yNr
gDFSMj1JXvq82dKnwWtS/4KpZRwchei9BlNAHQ8Q63y9U3jhc8nQ2Y19nk2zeOjg1wSRBxrcC3Yw
mDjBv6xH6P7+cLf+rfNzzegOF9RyGZxpqnZa3Nn2UAcRiM7wvZ+mCAOViMjmG6d485kFTXKOPD2i
csdE7m5B6ONN9IScMG9S3Yz44EAx8MLaNrj+ObUOktYbMi/69ZurOinWzPiVN3fmc10c+rkoRKig
Sck7CozumE0mPisaQ8LlEnWmQ/592QMe8bx5YXzPyernkrbxKWJ0rjK/k5DjApQJPop5iOti1ri8
p+bk4+ZHyHsbAsxp6iIJB8SIGLSrsd+iMsTrT4sWW4tQ1NH+pr6MbT5G26xzPnFY/byYsjvQvMw5
Md16mzq3XSNvjO+0c9EttHpFkYrO9TfEXujOZ6s4reHUV9nMt4ph3lImzWwhYdAJZVWwHlBz9GWM
gOz/5tWNA5S5bbroLmoeW3h48MWHM/Y1Mo14dl1C/ot7Si7REtaHFDoK83/7iE6LRs+EQAyNW6P2
elGYOeY3dL7NPYcmzEpfbQOEeI7/yhZego+2D9J/2YbnFXG8aZsUqGQgjCNPhT9JGtssD4MEQjXM
pPJ7NY31yiFiGHs1xLrnjA0Jzqw6XMVBIrprPc19D+001N3D2taiK9OU0UeOLNY/yZmGl5EFy2cP
GIkoknrl9/hSRw9R3UUGYjvEL0wLAlU0vd/FBSxmATpN2Xpx3vOGr7nJgnreTV7W97s1lIG7h6DL
4rKZh7+uhrfihtnqXO+VNeMB4cn8qdZAEpx9aN7lsKEB14kAyHDrGiWLNkT65g6VddcfO/cnI89Y
vEBl1VPInVPWr+9bXSe/C7YEtnIzpJkKG3eIvfYHhbN0W7l/7TIz3+OiHo/dtgSlMqjALjB+QDRP
AQ+jO8yKpX7y4pWBHRqhckNCbd8FdWFQDKpiUYJCbeDGg2I0Yw/4XtVuanKWzg1US+n/G5KmIwXH
BO8R6i8KBQym7FJ2iWqAOg+o+BYeFglz1TEE96xNLFewYCxEX5c07pBNI5JwI1QFx2b19RsN5fA0
DFrvzRzSR4NZTFbgq4wRA4XEbEvhKHlIeaxfmI6wuYTVHngFanQBD03mAaPBNuTOxYiLbc5hPeOc
6V2PDGOhs0eR8qTOsT3J9WmDw0TcOzQi0y8u1xFSk5waC2tGFtm9wWcOkVAb+a/HBAZ0h2bvbxFq
N7VchTPsLusJ7hAW9BUoNeSMXyN6JqOYq2g2jwb94QP1Vndgi0rLellZpfTk7f6GcMuNzAnXRUzb
6TGD9afEVk2z0zFWKbe1+07U9loLVMAbHx6btbamkFLFxxqxBqdA+l5VR5jGOwzq8jByuLypIBpX
KRHhVkRBgymZNyKpZ4ZKkbTwm4CPPmINnAwk52j9IGilA+jZvG9xoQyzrLCn/jI7PhVjtzzMusad
NY5j8IILlQQwQyBPvYMHVeDJxTBDiZdlgXgPDyx2ULWFn0Jpc65r/CTB+N2Yqrs+2VAgUKxSZgAh
a4usQR+tQ0R37V+yhTPJAdX5s2qDeueP0UFu2RNGn/t03b7Q9WNB68+xEnQ/GNPjyzd/ovuDtGRY
DTEDXVni44n0jazm1IfsF8GRK4fwM4nQurt67gvADKPCr9vguKINRPh8ymuMdZk928Ti10Zcqyxh
eiO7ZtDzfcx8ZInExnzEpPVLJOR21wHhnCgG/P55mmo0KTh2ESnrzpqj7U631FQZJ6aCmtrkXd11
h1E2QJOr+N44MEG9kB1tJp6NHCvBwzt/xaABEQVhiXMOc+EaOk2GrMKGTNetw8+uG4OnHB6hhJr2
kfAg+W+lmIJ7i3+glOFWCNMCcCSKHmq5YciFi4MOB8FYNQZyz1FVxPH4OAbZvk7CS4hSXlvU6GHy
FDN6go2+WtYEgpFYdpRi3LHYfSBRWrmh7ACfTTsoCw0aU28AGSWiP1YnFzB/UFXSB92YyjYtCDzs
7GfbBUXXOV0BHd68y/bXPkzmEJAagT71o2e5QBfs368Sfp7apP8N23Dxt7VUYfbSW1F2dLwtnd3V
dV0mpi8SqQtMNK4eMkiCyX4mCHw1RO0ih8ulBSpvQhJhnLy1DVqEdfJVCU82XkmCUfXk7v6EsWDe
rl3b7ZwPBTQIlxxeNVowvuy9FbDnmpFbpMPzIhUtMm8rk3C9ynY9kno8zxaBIZi7tyMaWAGUsuy8
QgwWn2s8fq0dOaVQL+GicccJwSLocdqnAdnHMAuME16AFKc57l4hMFWNY0WSyIIt9U6IMIdF2WAs
NBxFjSu9azHRf/zbDBzW5UTxRwiWV0dfMUzeuTotTNv9ly7pIUK8KaqC98ZPSi/olhJQmRHOiMmU
SYxXoC3MBwg8EXvT+7yoxXqu23Uv1qRAsM19zaa/+cHVi99D+h5zC0UZH+64iCdr6L0fySZv46Cw
6Xj8GzNs2JKD6HJPDH1OKQpbHHM2BCVMH7Qcjhvrjnajz6FBKPvMp53D0y7WK6y1eMHNvo1RhWro
D0s07wUEvJym8/PGxFGwEF4HfsE34k2H2YEOv32KngajHFxai/dFZzIXLfwruejGO6grV5Wa+yGz
D3RtD2Jg92mN+YIVBuaORR55j0936w+tfhMBvpQZzaGi1D0Y4upp4vNOLO6QQq7Braw0Nka89795
mdlgDKP44V1bQTZ4QDjbqqcrdWitG/KOhdlq9XAC+Ii+ZEiq6TBfCLwe2t2MiyershojPuT9K/y5
M9t+4sNDKtkRbhioXX9aNSTCg2zxHJEW6hm6BarUG+hZEPrcf94IYAp2Xz2NdbDWntNsQLA9ZjGE
zZVaPQsxCDA0/A/fhgfobFU6TjtZe69o9U4tJiKJhHKDmdiJ1+lrH6j30QTXaczuFc7tEquIKZo1
1O+w28A6ADuMxVvK1VYIC10qHfJ5JmXotYeYg/Qumwcpmn/d4mCOsanBDQFYY8cuAdBw89YeUDZd
hhnqJwYDeWqzuPLbFQYtFDZ5qKGIdmm3q7fuhm6wVMLDeHjrP7MG4AQHAyuvw+9FQTzRzU4k01ta
r3PZDIhA8XT0isH9h0yZy5GNgu7DT+9DYvfOqEPsAcfESP3iYCSEhPXBiP+iM/aMB+OGOxZuy3rU
pYUeVXhNcx+TucGMJ/wGiu3doYjMR4agTaLEe02989YuD1A5b+A2wcbEtn9zkuFOFP540utk9752
U0GWCe+SCR9xxXD4ifRZNU2bT9Lyk5LyVTDM/7JkfpR8rhioXXJkb6jQr9O82EvYBQcU6W+QoPds
2578PnltQ/89DbKKcNAMIvmSqQDyTPiFwJfn2vdL3P8QEf727LIXkoCqGsAFE1nGofkD7CBwb5vM
gXYRZwg4/ottCwdZYca736xfbZ0q8dvvF9XuWeg/Kp7uYMepQgKxXbnPlNTViuzl1pd3gqm90vIm
oNUEmbi224qeC3W5bdzdyvWr1BFGirQvaTi8j3Q8o4ZDFKv5ZGH9yVt+WTByogMcY5Y7GCMG8BjT
8Vf4eHDI0B/jzT9vfvOfbvU7arWfutm+ll6fI5ueIWpixjrowiY/kCj/C2A1zAed/A6LuIf4VqD5
xMz9Ewt8N5SEpU/HHaTNi02vvMV7zjdYjAJYhnwMmrVdb8HqvwrEMBV6e5rSpWo2+RRCUyDLZxvE
BzS7UNj6fVJ379xb9oR/JdFZUFv2aFvFCKlD6zKYurvV0wehnrC7/IKB6CsdHw3G3Wt47/x4RzNW
+amFSfAFystbZ4M96dKqbr4anWCQ778t4jNOUf0NeKc8Bd/jY+CSx7X3K+qADbI9AGJHJbFQWXfo
NBFXvkG9MeR+0n7e4OcQfBXDMA/M058hRsNSxKd/2RrttwiJXDCMtDcYy86I8i6moN0Jl17T7Kun
qEda3r9AeTlgyf5APD3l6Dmf6ZBc8IiTfJjttxfBzKIDzy9Ez5/8rIHUgub3SNsZMxQ/u9GG/ZC0
MbBCCYL4SvXkL97raMJnREOMCF/aqjnxLiLhFwqjaR708HhInH0svFsR2AHQogVFEhOUPSbCTQkC
zQO22rC/OaZpBde2hbGYnIYkxDpW/A/+i+fYr9keySXuRt2EVZZke/Z4sBdsPCBU65jORoCD2b4z
D2pwooF0RGXrVyPGudn0lekDQlMLETVFNwWlP19Z9uX1OO+HE40fkNkImuQr2vdCziAxwq1Tx+8w
tVwYE6ULZrRsmCalF5D3MCUfcFZXbP317KFFEetvH1v82OljR2DGG5sKDo6QerkB4WdQkJdd3rgv
G6q3Louu6YrBMNwdntmRAYxgGz5iMbuIcUpSTOD6RN1C3lc+1HKOLtHQ+doTfE1s86TiH5+/K+9x
c+MOKbPlqk5T45+mHl7T5W78w/T8pakk3aMXcUysUSh2/xxGmSHetno9L/3LKuUpWd7+DrouK5l6
tBtUKv5N/OfUNXcsio69/xt1/YWC5i7ssGOq2xnzH7wbFSbHhXRJjpVR2G2xgBuS8+iTCoJBxOA8
aU8Wr65Ohn3Q/bP9vzlI9iv1T6kn9h4dijCFOwQfzdhc12UrG3g9PLVb/sfReSw3jgRB9IsQAdcw
V4IEvShSXheENJKAhrcN8/X7uJc9zE7MaEigu6ryZVYeKiL66/GtpexuDQYZgC0fhLv81EsuIWks
NjI504Nl9/xwSRIaLIMyYh6wIaZ0FKE2svxtqaYDhHIYeQOtUrmxRnLwRLOG/Ak8SJ9iqmh5nonh
XqG6nN3IPU7W/ORWzVOq3Cu0xabid6k4FJ3YM4O8j2oD032qMBaYhIstBTdbaa2LCmDMtwKN8R8C
4KrOi2VVyCUYI23nsu4jZtwYjGjqNqJpudjBnSxamnrnmDnAHy5tt9lHhk5DLNeNpgAZ3UNTgZNV
m4ZdfEZ5YVkt53YB0qTgSwoQJLXyMn9VGOmqLNrVkJ+BXAILJdrDqyCibwGFlnobAVugVU/xQGw6
KfMZhSskqozvLWC/grFNij+Za29sEbu/CiGK2saHXJn4OBtK+qF0PnwvevFncezd+Oi6yTo153Fd
C/2SWG44pAyjMhWWImWdJ9+OP4V8ezproMc32002tvkz1eO2L9MTg/Snlg/UuYsN03uVpqe01Y8+
ctfMYkczbq5uIQMIoI3m3XVWKOMpDYnAfZziaU0DD3g+kqqdskOpKeW8jsx8092vo9bSt9h4sIXE
N5T+7zYeB5AQdWDTEpdYxtm0oIU3jAd2s/NmmdptaP13NJZjNE+X3hjCyEjXjt4itHQnrztL7zuq
cWSYzanpvmZmViagXBRf2U1yRvM7RN18npJpY1MB5I6k1U3WND3S+dHUb9w8tcRDCbd6lsu58mYm
tTe3jh/16NoactcU8bmP5lCz44NRh1mphaN+jzF5nJcYav819/5ZJtG0lMGyY5rY3+b6V9y/38Jd
kYVwdGfW5DQ2iDeTzmE614zwUk9Dj2o30ma23xIr70LOyTM7BjYd1gJyWQ9SX1ZGO2w16LO+ZUam
Q9ZIZ+32sFPOn2uG5rx3yo/UO06AfQOKvsbbFLspXGy2zQkELxykb6cNpAGxmGVhcy+Kanffjf7G
bHPKvrDQfnz36pTqbHgeF/zCdHDex2oJ8o49gqiSEim3QsFq0eWJEztVw+/AxTp1h4zRl1ITMSfF
2XA/1CS4fH5dPwmbHmmCEYNUt3FmiG2mL7BncDfaq5+rXTuqsJfMHAb9GqkxgNsLEoD8YmkfxvlB
2uz5M7vdJAlCEvaOKPVbrddELaN1mNN7yfLwooqPfVGdvYkky3HaTKl37XzwXkecrLQNjVkEVSzO
GBtWoxdt4s56t0u2molPL/FPSuEs8KMXDTlgKKxQV84lLaqVSnSmAtmKGyyYWLJZetm5WAayepUC
KqySbWrdy+Vhk97BJhZIrDWPFWksPV6rCf6T9OK9E4ud3YD1pPiwy8oLUD+Inrf112WoHss64UKt
dcYWGoS37fOEipHuTmZFtjPl8JjGfrchzOY7NmbQPXO2V1VX/Pk5FpVYYMGpqzh/bCPrBdDg//Rc
hHHP+vGtiJ6tzFet22HC8RRNDtBJL5eDmyabRohNwaM6wYfaWX+noBg1Jg9lnKyXKdmXdkNRZ+w9
sRy0DCiV6cyKzT77xY3TVev3qxp9WCXJxRTDmltmvxRaoLmKs9PieKlWyaz/y8ZvVX/Dx735+Qc2
z5eokRuleXut0razzpHtrV1mZ3L4iOJoXQDujCPIaB8HE6TlSmuTdyLMDy6I6pzxPxLjunD9sJ5p
ZWYsspfjhhSUa21gpqosAUbaTKuu4fSxrYfenUBZXA3JyatTRhR0tKNjMP5gH9IF9cQOfZeLsLDN
T+r3dJVKAXziJcYuLZ0WkUVox1mxl6XNpycNanyr+3xWpkg+07n4jjTtY2hYqmSU1xlFvhn0oyiR
A0Z9hUf+UOj20aeKTCLjYIzzqusJGG7L3YR5fNb9QyqTtc1wATh2V4qXYaguHSafDrFJS+1Nw4Uk
/HmdwOkspXYsWv+sQ9VamPGiONuJht4IoKBkK7UZjSs20KPRmU+RkqRJs9/XagOnjN4i+L1lzC5q
uL/o2mliXE/LdtNZxz2YWbrKFOHGwsNiE20HB0mOVzShXpVECPHmZQXGokYxQZq5zno7DViuAHup
jB2u4TO8zZ4u/uDXzWOfoAkq+60gcnhljXZgx8bfLPvAtbgrZR7ORh3MDcB85qxssjHL4mUAguLR
e6bQoZgsGVX+sHXrJVcT1VkZKA3fnpGspsFfW4O7SWeDo+LeTNyRcvOjrHIMREhN9h2srULNHD6U
M9G6xy1Kw8zXSzHn+2RMa+MK/M+jYZlPRQGEKtM8zK3plw43zAokywTVfHQvOhK6LduAKWuQRfVK
1R7es2szDsdopCgYjY0bxTzX+dGm+jeT7K9Zqv00E6hCrm3GnL/wZkoNd13nFAV1d8VxBTv4DSt6
LtxprY9O0E7jrrXLg593N2JFzuncMsUqD0mf7thnSeuJ06uok1fTsfFpgNalHMBRuiVS5tEehqDu
9SBv63VeevgUiVRsta3ACNuTWL4s3odO9hIbnDidMSc1eTBWGgRxtTIBuRKTOO/I/Izs4cB2LIxg
JENnyS7W4YurdtOxhH3FTNw1s/2d3LXHJFB4O7GpBI5dXzVu/IFJPhsTmenPa8cZXlU+7/IoPYx1
fJnM6LnufK7mjGddD7p4PhbyyUK2LHIKEumHQpTPg67vLEtbq7FZ1/H8WLXj1tHEmlV5Y6sepaTt
lkdjeRvQ+mUH1crRYEn/NM75vnTzoOi4Mca/uz8x0cWZJWIfRuKhO3QHdoftvUhchuEl9butm79S
vbI/agGVZelvxmiPyaDHZDFbyOO3ICIIkU48/CwpE6VBD436n8lTLetkDTKN0Xhh4lWHfoujQbah
0tNjJm51nz6BfaznEZ9WljLbYPhdiRTTBm8v/qVjmrnnzuBk0sz+0uvNlhoKbWIhlSA2dzZVXtv3
e3aGYajk8daMesceeWgzCwGcYQSq6W9jzGWIz/Wxk9E2XRh/Osh69QKTHPl3O5RZhZ3mPA3+skl8
r38AcGe+hkpzKVSRvDQcCYgpUHK216BVdW7YFAa0N7rWTvIHBfHdhddNjGKIyVywO9UbbZYxMwgt
3eiZOIzRcJJLB/TioSkDobd7oF+FBZPrwEsXBR3vFRthsdFQmbG+Y9aUhJ5hvWEkfl1KDFUUJXbg
0U0Ec8uAitHsGxt+5aoxQEfjdqigPZbn2q2yXWdT22di0S4A8O+Mea1fRGou34yf0C/in7ivNlVk
PXdFc5mc/Ke3oj9ZZBvUiPXomPxImG0Kx9wQY0Wc4ihQKtTBdb9EVhnrzMp3ZTHw6/at6/DzMXLm
CNoSXruElj8ezSb+6iPnI14sKyh9CP8+fl7UuBYN5JbBhhoZb/uJmISsunpR+dJwaA6Ci6/u9xwR
ITFk3Bf8DXl9sR1FRBjUuqm2jSP35X2vz3KdluSJfcqrlqBJtuEdYaODVHO3HrKPcDuxSvCLr3DD
nlFaVpamPRb1yJVGW6DqcxSrR59tDKuWMTUnybqPxLX3hsAup00UtbizPCxOHAaav1oUaelQ59eB
fpSZ1hq659BA4VqiDRTcElsb8wYaP7l/FJdMiQeiVRSCZX6Ns+yJyJLQ87Golc3JHNLtPHaHcfHf
SEHbTW35M/nNxRsG1t3Nm7Gttm4keKO5/EYPBzL6fdIbr0aUYOFJJtxI2W/BM2en+jsiBeZp57bE
PMH8jnVMywD/xn1cGcgWZQD9RQpitfaJGC67PCjTRgYc3FecHEw1oN5iE31qbnZoyfvSwxdRlFj/
lk1UzF/eVD53w/imHPKDLS/UJ/cA9bI3l/TL0yBsI1bkDDWvQgN8XAB7L8Dcet3tRB6d6hEFX0ye
3NQzwx1Z/LTGQO57HBF417VhE6G/abr2ypz9tixc/0XB6qZhmQGUqAWqc8S+Ki5mbWVKpGN3T04N
WGz/McWfbvWSuDSC5I5uGW9uzbkK0CnXrCt4qxEMnEquHav67iVqgtUcPDzWWAc+xGRh3pGByW4m
XbrHoSkg7rRXqUaepbfZlbupeLT0fmfUFAF6/q+ahcla+mRlZeq2GM7t/vUnswhlLE73V6NHbIu5
sNgisUnb/Cg8tBPZuX/WYHz7PSk0TvIgWhGwym0w6BwzfFxGCfw3PSrPm4KhPwtGIm2vbQe+bndq
93iCw9SyvyOf5KHePFhyhFv3ATTyLamGBytJebNee4h9kmmwM6DhJ7jPMWjf9ca+CstG2y2yoxJu
V+YyhzEzRcFAKVf7xGP0mGjM2di4nMYPMnuxkT10dE5lZZs++ulG0o4yup3xaXRQKO7+l4RZvfkw
09m2FRW7tgXaDVNc0yX1n6q7gBSXoM7/5GisWr0/efxci/IvJURTAda5MrK63RSL9tY2xiMn9PtC
M1kV5aNXa5jv9OdqWq658L7vpmrP72+VjhO2L59GbjBQz3ByafVJZvtJeqoKwK/SM84x3jR7LNtN
W+hc4MwpfF2eUpdLv/FDQy/3Q1Hve/0XG83azhmR5Dvc74Ghhh1raCg/H30bs5URuS60YXQagTlz
H3u5Njx0U/kwaGqfCtyQRZOdNL3mDZEHFsYUq6SI6GVfujE6Jmr5yQeH5OSsSwNRqZIZn0fMaTNF
YT/mKDR6w2pO11mYzuFgyWO/uOgG+zDdMuqo5moO9rSf1kURbagtqRktEm3beTtE5asr4yddVi/w
TJe2qF4c9qfJFMzP1y+D0A4x1zIC0Vc7XdKFhx3Tr+iXwGAe0FWQAgTIMB3u6jMC23koip+8MWms
p8A1JmwYaVWuC3f5UELu05xtF11OHZeWpvFspvozE8ubvgxMgCB1HmK33icF2bFjX4gA5qDcJP1g
7gTJbY2l1BF6cjcu5fKSA3Hrqrrl+vCrVe0UyKX9N8pEhX5q3owiMled4D1kzx0lglPuyFzgsJfV
v6HLt0IfTlNlQehl+m0WS7/yGy0KBmv+l1c63EPxV9z3huoLNsw66RnTOAerknsr7bCryR+RZPE6
htleJf3d49d0cWgY85H9oAeXcWmbu5/IXktIvg7rCLVNXifl1jG6KywEfOkc6dvaYdgM1rz2xhlo
x0i+SuVjQMTSW3g7iPeT1XdrRcZaVmibTjgXGq/bWCcvmlGQAtR5ZxIcvhoW4WI9nCuxnsCguG6K
052R7wx5qztro0Rz0tzkXHg9w9nsR2tSCAb02cw+oOB96ARnREt3Hj24CV3/xrYQjJmCXn4zaahb
iB2cgXTKc0h4faBmWKh72xihQifHyuJiSfJ1o/8mwAqrOnnHwr5BxdkafoNsJ9d+Wj0gLp1YegKv
9jAZwCx89YHV+2E3LCsgOl56OvTOFTfehm09G9sIqApih8umgvaXBBFMDU8N9l7XjsPBsD/SuLiM
tnEdeBUKJiuz+Bobg6VdeyECa3GCpMifZGJA6bAk+yT6rdsyBadP1iiQxaZPn0ctlBPMWgRyMNJt
te1xEmd0lgxjvpP8xdQX8XhNZPJoLvhsyvbZV95VTctDFGELSqiq5IGdrMhWJXeAtIm6oIOJ1UD0
Ahcsor+joo0zPMbxg+7JbV2/5em7Eu9l+VfbaUv3aazoANYg7pRFYn4wowTjO91wvOzzquBRrTn5
yh0KD2cv86Xsr8dDZi3apvWGc5+qnaxIXunBZ1aihavIRnIesu6wiBeziM5e/JSKA12q6K4lcynG
5CYpRIHTnfWZ4QfBiBCW+NIDKFKKvOwYY+ST9e/k3L8zHt0pOYChrwZzAGv9yikYI8ju8ewKfzvR
3uLoYXnCtG49Z9NN5wxUhR0f1Fi5y/HgPCKWeDoG8MkKYT5H9m8VbK1Nq+8Ihwq5tQHqnNmjJZQr
kXiPWesc5vHVJ1JFGHZoMzqqxXfutjsgFtyNFLn+ePYjOr0XKZsHzWs/aLBOU2+9g2zv7Iw9KbMb
P7b2/Ck14EB1NYiQiN8zdkcbOKL67GXS0zCv5ocuVmc/o+ygF7FLazsmv6p6J4AUVe/VMYk+ofm1
tXQtdIdp2pNuXQRRYoa6EtjSlE+Q+CwbhaGi/X5wQSwWO7tpYthCWew03luNHqjpsn1iwOVL64i2
c64iie3ADmoGlqKJL1g5yFqoeVWL0J2rbQfIb5N6IRlFkht1iwfnWZWkTCh7fFDjmFAigsdCnpsw
c+S0XPql0gj2y8/xrG2r6Oqb8pKmRuCNqbnF53VthPWnxf17CiPXIgjHnhk0jfGtmjqEjaPtxcIq
DcmsQ98oWfFVWP1v2tj4bFN7B9PaEoxVfmsaeXTRP5d8Y9vS3qvGIWhlnjbZoh9YUfWssHxp0Ux2
aHuwoMckF+fYAnO4LU603LvMKn02tOniKVKISqvey0l+lzJmb+F72eErXlojTFkqzjO8hHJJvWdD
KXQsU33MfhxGSeSdIttShygTaqOnbREWbvOG69gls8FZtkKML+Tofqqsv6W4HQmYw5qk5h6Xh8h+
pGGt+QS2ncZNlmfLFw3ezjTcnWr7HX/Irip0vKpeWGDUr5bq2cFNxyCOUQ7axQyyy5LlIciQioc+
urJHjKj/PP0bY7M64BhKdgt66wh0XuOOYHn3TfMk6/F82LvVZPrR45hkP5XJagBMKKD/1J92pNEX
9P25yWiKfFduGcWtYr7gxR67sHe15m+uJ4kFzAbXs2L9ZjP20as7iMNEoEEOHtWbkTdMl21vg2lp
Y0bWp4G/kQt63PS6/oCrBltFl17MlO+Gx1nL0vMUew8EWuy8ogZ7j6h9zZsoB2K4zf1cNtsokwdU
cp6XdH234Ef8WdmdVi/JJtKfKst8TifzYUmGs5TikNXJHrPuQ2P6QW9nnw6lM0vWNJASuR8HANy8
xfQ8F5cIYgwjNN4T/SPWs6/y7rsQUbqylpF0O5KcYHk2Y//DjqJgGvezbTLpPLVADG4ZIz64L4Up
j6Iz8fipnTnfURMwC3y1kuMXo8g1yrNr15XPORa9jASK1IGU04ugcuu1bLQT5vUHZQB2NvGznAU1
u/HccyFFjfOAFn9g1P8HtwaoUW4X1gSyWO+oQdrLniwRiq1B+6dRN9dacwGIvrCTnHNPcDZb+TbN
jXBkTxXmu/SnVkOy4+0DaeY5kN0PMSBzkLHCDJsoa2DmnlxhCQozMPHueuCodD1ZCY1Hf8n4yyK/
O1RCPjmkOmhWzavv6ShR1JBts9XG3wJxoTamcF66sMiOPRWeyFIas/gcN+W5c4g6mtutSxWfZMXT
iEwgi7s9l9l1TRj63A67Xlh7ll2yUc6CfOVicqn/5xoRrZtRpwdOlrMd55+T1W60mAECfaKe96vG
od+fXwc7C1wXS/RSBlEu1m0bh751zLzmLeLHSXDYkSugbQpDbIhRWA/GvK2SBC0BCgHJs3bEuUlv
TqdBGhgUJNZ6krsZ/aUrIjQha9lqdoGTNttOvk4v454rpT3fJWFBOBIE2rqRYazS+7+ULJqvSruj
9QLGuboWk/Y+Af1wWuF4TBgB8mYzp6AReIQs/6z8j+EupU/IsswP7ujxuk3/pO1stPS3cLu914x3
p0OI0woMpFo1rYBjZgdfNsMNmJh7EXzT365H2YkSGw39ozG6f4vSf9p77Nqb8BC4UjTwBWurM9xy
yTBeE0bLBdiEKfbT+D5a9b1XY7S/moFlu11y6NO3pPmY2mpvd7dcS96aPvpM4IN13sEc2mWOzJB+
bUdOwCmyOGJxOdxoiAL97j5EIslWdf/DkqO3uEpuU5eRVLPLE/fkNMWvW7XvMwogU8jXOrH+bwDB
4MGpJo6m18k2wuye3IZLNxYJcxob36NfnRe7PcxkIuTdhM6er2feieU+AxKPlPurGGrUxzc0sLa3
uodIgK0n2G5GjrYSDkvM8yP5wkFKuFDMpaYXZJVMdaDQcAqGKKKpj/fv3OyZ5JTaQ83w1uzsYxzV
74ke70mPOdnT3WfFjoImL4IiKXaV9aL3eP3H8uTLCjktfa5j9hZ79OukiKyIw3ozFgHiqT1jBLp0
tr1LGWVJOT+aAPoGkYkojzGz9fQ8Ru57rSMnUNToBUoWijnJFiS3vJi1vbVKfMi9u1lEIVcaH4Z5
1xHLiTLHHbeK4MM+pukDQsrgMk0tToOeyWdH46Zm7bO6B+BbYuJDw37YlPUvHqONmbQngnc2uSix
Pab8o8RONx5j05Q4Ek+5a/z5DJGsHL0+Nk4kdkDzQ82M8BejOxPCJT5IP/qiU9yMY/9JuC/0ZHSO
JScaHufXxvU+i2jcE0bFiP2xzbEIzv8iHqK6ucgUo/zondq7RWieTpnhvcITisBmS4hsmmvXPzpN
89ib8aZg6GxkOLAyRdaQjIZ/GrMTXyPNxvdhVlGE6iW7mepFl/1xGGDeK3WJjPEw5tqZPPATUcTY
4P3A97VdJbqnrjCeEgkYruGwRgg1dFBX3X8U9RcGMWOVjWjOLUkmAdn/zFI068p4VYUp9iU+QIJm
2gy7CvlwXy6bLBDClO8RhKJHpxJm7ZQL271IMbnh4nVvhaeHfOrM2Iz0UlZvvYINjOerbLk9F10/
3Gm4tn3sY1vjnzf5pCUg6BKbBYAmsze/9lZE2REyON0IgTmhHuwZZU+rcaY+x6lxaL3u2ureh5+R
3IAbnhyaMfrUyv4HJnm7WMNjMk/vKlanPo5Pyun+MQtWK2lrr82Ywh5WobH4lwFQtyMvaproRGs6
pmSSF0NPKA7Uv1LnafCypdoMHWUt6cQeKEq6iXvtDD9MLuHwifoOismbhocNA+7d6FO94xm9QyjY
+1x1N93TMWdNSbwjcw99QcuqmBikW1+iXSYJsFuEjjG6D9HsI/15yZfsy4vuJMTYSfImC716sODv
MsN/W+L5ycqmPRHJ2EmjdWIlt8y64XLZ9pS6DtZTc+4uIganXvCBOd7BrNUNYf5F2vWd8m1CeOJX
QAkG6ZeGYpvwgg1PLkMkThRyYbZ2ZqEXDr8R+oQ2Qhm3X/CbOxlnj8wyd04+HNnVGKiuI/6AnlUz
7EMBQmeg+ZApMl6tBrBNLnexyTH2Dq7xaUREtafpMrmMSPWpf/W78juLs7XTEjGVf3U0qA2k5jT6
xipxhitMzJXp1rHtkrAqvcexzK+tBZFp21kocBpBKjaPfm8cdJTbBq+ex3TF59d6znMnbgMGcOtc
JwWnSodjPWePMyhfYaBMewwrIQMfC1e6jDCXlS0AGJciAB0nJIlndLairXJa6LfOHvcFo2Y5GAcp
kNft/Fm3czg4ybELe9dQjTOkcyH6h7EmwmTY6e6/3DN2+kCG2NwSOBcdGYnwgxavSsQPRs7kuze1
HRsBtplVEC3mPyWC1BnM0hfblUdOlh327lfHzX4Tb9nGA9a2Ql5U96+Ei7xP3kxodiyvoaasLQXN
zh0QwJiR6Pznbs1LlIkSOdt/BP08+0WNw4A6Swn/dYr5TS6GDhNdLlqqdyfCaekXam9Z1j6Oh4Of
TmIzqva1mjrmneohj+Cgu2kL7rWHjL2kc7/z7O7kZ8WHlVOwEpQzr3pFsZhX35k53MYB9rHP0ZTi
fnxtTXFG+C2o0C2ca9MZZW6X68a1jtxHs4tvy53jpNGRnXbUW/tcaxVjQlJfwEHciPlMZeOnyAeQ
2cF75XuDIxIGdUGPPLHAINiN3m2ocpjQDAxPPWfFsf4JVwqH7ECV+YlHVENLWTp0tUkJTJMEnVOO
6T7V/DjnxySmw2dyfaP4fm+X2dyNUhkTVUxKrZkyYcWCHH/OaA77RrXtBmPKVRV86tMgUOjzDnw3
YV6DEb5AzWXavbFtf/ktRpcVF3EXfXc69GbY0aAEiWXoa8Upyz4XvIuqY/yxvE9Nsiud4oFrk3yW
rD76RM/cPRzKHoDc52HTRQuzrSXd0+ytW8BaHLCKmU95xgcQuhVdZW02L9XE4NxlidhKsfKCjC48
+3Jw/qHWhxi30EDUZ20A1naj+QYP/iU7P7QXkg/ZyHewlnjfWSgjvm59t7BRLPd8tXL53CYRsA7L
Ojw58CwxmBDUPYNsD8z0uts85e7WbilGm7h5SxP7YSJeYOdE7c7Sh/iBEEy51rTskGoosSo3zzQu
Z6vHzp+IFrr3Dr+RpniNB0nYJM0puFuYDhlTrrE1sPjVWz+H5In869wSjtdoJXROgj/JMNw1b82b
Pn3qPd9B337drXJFx0FYMbTu+/rR4l1btcg3cQU17brdT1ljGiuX5hmV6ZVIwnxNYN9z0i3fqDgY
v1X7hDtuG1WVh0qkbVyfqIJEnrqxclGLZpMbcPzAPKWFS8UKZyNj6jOnBdawOsHNbnJK+tqrkeUv
tWL0sMIaZmAe4i9yaFZZ4ovhmDn+veZQJDvNN/L89/pg7+G4cISkUVgUDINiG6NHRcxTqAnz3ehN
cTQXMFtrov1ZMPuuyB8gzKwb283Ig4CVBrlRjNGzU/Pcw268l7hEwUpMhxDZ2A4qsheRl0iccn4H
od49T2BroVfkefYQq5Yh3vR+jLfjq6K/d5yXyvaHcMy4aQ0tardO2eCFIxum9OjSVeVumtkdDybh
cuFYctPA0uIv120gIAaPrsknV4oPqupdrOJ3N1cvRaVdiilGaqek04zNvMjQAz9rmYpJU4Vmld5K
K7mKgRhqvGWrLvlXjNWFzGo4k/QtIv0AY80nMQ0Hy8UibwLGlNqb20NOWCw4dcx3qfHG98u6zcoD
MRToBhxxDGiS+ZkQDRJdiMlwIvpyt8IxYZZhxtvh5Xa3ItTy1PZ+GsxGtNZ7/xZb4uy0/w9TsUIU
71H+2kwtTgHSvsYWkLH68Fz1Kuj26tja62TeUUEQB8Qk360fR4Aj3bPO0aI/8NzyEifIKRxCpOzv
WT97qpqIbc7qNiTqFkfLprXiJyI+SNxtg4He3oroa8z5r7GZUvRZ5+04IV7jUX2xufiVNX4XliSR
OVttG00E6g7DuMOemIDAACruRiqBmCKYMXudVOuCaXImVk68fNuU0johWoPWPzWYW2uH2dqYb11k
iXSWx2mJnjRNPBmkOo/jgLti2puo/B2D0Y6jzyfFc2zds74shGYNG7I/19pCOET35A/Oi0OXu4zJ
ttYHeoTuKcv6Y46fEbGR2jod/SujJpvcH+RRGNS9pxMhqdV3ZP6DWHAE/6R7nFRxEMW9PUXxYDf1
QY/yi+NAWRN/it4NG6EorirmXeWxxzCbxcjaxrhO6x8z/zbuBuhi0w2E6Hqovg3DP5h4P79Rwaar
ZfCMlcOlslDJ60N1Gsw/n7fBds21U2skaSCz6MRyRjbLZcq1PUybXjY7Wyyn0rNufpJspAsXSSzZ
ICcOsvRNc4dPqzHvMC/ZX36D6D4BfHcnMxr4ICpqAJK+ycMvGuhWMioOrl0QTKzNfIDFuymqg1NN
SIndDsPqOlPywy2y7SgYDCttn0p8MbBySKgMdfXIe0wWGNpKlO96bjwZyUDQKXpMhWa87hUFlYGR
dZLVprXh9F3SgjVQkVQ7g91s71hSOffH1D3GjXVz6BNrPDYzY+dxZBiCcucuXRBn3qpveDekvPoL
Vk2gPMvFCcTIgXTskNDQjRvne8eFrqXUyNN7s9r1WyP2t46X7SkXSXhxl+ck58FxMhjAO8FVGC6F
Hvk7wDxwdoFiqm1S+Qrm+alGwKxdnX0Md2OXnCy/5Z0kINxJiw8cuJRerdrB1BDQLrexB5FNWit+
8s+4kDtvNkJtch7qSYV3DxRL0k5ZPr5jCFwbJHE7JusTp7zbyJrmyC6uAyEZde29ldWfEC9V7PJM
+vjpPXHRc/3ZsepXTFP9arL654RWrtJIU1QYLHtU0EI9keW0nnQjgGm9YV3eZBxE/RK/t/eL2+Ht
6SR5rrDRJKZvM6DkhfUc3neu92FdvhL9Ffr+f6Sd13L0ypWlX0Wh60Z0Jjw6RnNR3rKq6MkbBC28
93j6+aCJif4PD4OMmbmRQt3SSRaQSLP3Wt96iLMSyQucJZVjPGrXoRmwqinLHIaxJSJkMPLC+WxF
0XJdq3edMqwpzs7L7t6mM+FUQBnyQzRSW7G47mq4cBzE9ZGYuX6DsEGsy6TcVO1zQvkzxYzXauiC
WbewtmxorRPP7H0Otk8lI11piKrwwj5aintdAHYtLHMrPGWRJR81czhC24frejsF+Ko9ZSUUtgTR
re1yOCkJ9O20fefK+1ract8NKhpwtf9sneHKZGkbHPQ0QqirgDJrlKPxlWjmVAoHCd7suH9t7Pxd
1+0z4DdaE7nDbGsXYZGtPHW8jfxkXcX1vJ7yR2I6s3gd7UCuk7ygJ8JVxEnohpRrtQI0VfrbqScQ
RcpGk2CHTEBc3rCpiv7GVORliMINZOurrkquOkXZ1Y1x7DCsGUGwHjtnYfN12yoETJ64P1BJEdXe
dkE1sZ9xWaY10S1VnVs7fEzMhcsmYG6F/ZPu2dwwdCrpd44/rowmXOWluTTsBjqIirOsmfujvfUU
ncn/FMcAwfiPAOG3WSD3LoXmMvU2QzUeUHftMJ7s8e0eM66vap/c8E+mmGsvBu7KA7r7BGGayZoD
+OzoRt5tWolNnVcoOyo0V2hGbjAuXmSWYNq15qNuLbOOyCc8W6s2FHuzdk6jZWMSdFdVqz02EqSo
Va4yaqp+nu9Uegi0Rzrto8mMlemFq97cxmp+ZCUHzwF60DEwfGGYS/pzaPhrxDo74h/fXb9aIksE
Hg1kpmUupmW6qsdkmcfmAV/4vkjLqzHv3oCEXEKwzblZ7n1Ey+kk8/S0c48L3nbpQhr0B9Qea3K4
1LNoVUpvY6Vy7tEkckZ7bxg2J0TC3cIPIZv92EbrVjPmFUUMt/aPDLfX/OFUO9G9z62gxJtg4Gg2
Gic5j7lhXHEgGxYcJnSak5R+attci4q+JRD956Hif2XRyAy87oOS29yuQEdSlPEzquPJ+JQqzWvd
cryFigfR41CJCmpBTv+sdR9HRVkSW3kba8qudYeli8giioZ7lVNdb4A8oa67zqQbbnWcKGbiEeuq
QVOqckSGmIVmTt7duom2NAfMVHaUaLOWtm8M3ca18CH7jbGgzcbRgazgkdSC4FnVx6WTmxh2xFU7
ubd14a9azV11nOxSL1ynKf0fbieNXl0J8NaWr2/iUZyNqJ1ohFtLRugdLq3G1okuPK3bR4ve4lil
6zgJL3Zcn4PqWYwRbKmUOAOt/YySjFmeXfUak6ugOEMoxEfoeo/cTw9UPVAdafJFretXYOxvUqp3
WoX3AYUOvDJe9azGcj+LOJfrPktzaJBAkUwzqZjnyXhjKzq3nX4Vxv2aSbL2rOEMtmLh8fMhIbnP
Ge+jaRNIo776YDnD3pDOqzlSmhbZeG2V6oH9jz43Yl1CtBZ28Vp5+PGVeBVBHh5hWtSx9oQI9lE6
zTxTTM6+Iz7ycq0UuJkRK8ROeEv6KIyMVNskQb4Y6vrU6OFTWZiL0ACdL6JuCTPgqtO1awOXQZZ4
i4qTUKgmn21u2HxsCF0i1d9pavSoIwfWo2SN6n6LN2ANHwuX57hRFes1Es7MQ8FCARccI2ETjqVF
cBn9vUfjOx+dxyoebuIse/DxAfZAvinKY4xIEZRph5TdhNPB2Yzs5ST1g+G8HjR/WXdvDXRCe3Du
4jh+TvR0MwJ3sVpl3nHpDpV8Jan+AlndGW6FkBEvBiIBfXwTyXNUvYSwGGnZQehOuEnCpW2uG85p
lCCWfjmAHp7cozH11mvuowtDz3dtz9IJhZIzyi7qsjecpvsY1ZPK1c7WrDW8mYXm6+ssUNfYLrZ+
oW0B1HDnwTyENKGtinnTBdtGWqxGDFWh3gUd2ZbuAS76aeiTlVJ2B8tSsRU2JJ8kU+MEBsgKgcZm
yDingxuFarEcpdwaEWRqcn7Bb2UvTsh6bqfuTNj10xBSWvHZ9Wqw0CN9WlByfdBtYhyxdqUih7LO
nFQPsVsvASfv2oQiHT22mvOwrOnxONaid2i8VGLqkCerOkomd9BVjY1AATrBr2B2q8AdjPagoaSs
7OmQ4B7hwD2btQY/ibwD5wnR+N3oU2uOKOLh8k/H2z5PKKjDJffMtxhOEwDsvdIP18DCUDchscdU
5AnaugOmfAmwsLUQggmzZaqCEixMTMzuW61D7o2Tva6Fq7DWVgqSQlm4p7yorpQ6vMszZe/2/jLT
wkcFHGLMZ8CFbzJRNqvQTu5oZXGQyWc2VLdh1JdhPzwEugq6Ipp3WoFiPj4ha1mYEhebOuA6HYK1
bmg7byK6gabmWGoj6slWZq4vCuNsW289IGfPEasWO2kSUCbFbhYE6SGkMmVB0eHcCdr7kJd3fGjI
Oj/aosUAgiYJcILu0Ygr7jUgf5PCkjqejQ11GHNEFOicLX/VlT2maMBrKjkgEY0PGJKbFsGMEcTn
sRcIAZM5Og1/xruP56r2QhMXNwZ7ZIbisEWoluQm7RY07iGnM1qDXbENO8Bilrp2HNRkU8iHQrUp
NO5EckQ8gMNNfaOiPY/8eFOZ4UlBBlrns8J/5mABfLG+IsqX+dCvBWkrGWyyFidbRcAMRkISTbgy
0ZXcUyiwb6M4Rn4+KI+ESB8cgAcoMY4DYNDGdVG3GgxOleTC0nEvzBKRrPMeatoqTWsIKxIut3T2
A5cTDo0buy3u4sjZmGJcD3m3B4abzIY4hixi8DRsVqDGnDqJFNtaiE0qedWxYm3pQbFO9gi+8nHf
5QgvgOZkC6FnN3rCqoTc4hRE6Tbn+4wSet+h9spNfaPG/pYgsBVkTqRxSIAkbiO72CkExIIONrca
qSiAx/BFjodkpKww5hvHVRZqZTyAQyQAU02PLruxgpEHfdlFKUiAEU9dB3JOa1ZVhS46wO3uMifG
ZFNnwbprYUvRnTKoCfgl/VeESONIYgITwLC5kDgxEA6PMJzxSQGNbOT1iVQM4IYJzXpraRrPjfB2
Xa+enLhZTMk1UoN06qtzWkhoL+I93rJ1ZbQr3cjWmnhLbXPX+eVSxso517qjadqzodUvjeMcaOUR
RpSuh9DCuMC37a00MW7rFJolPoVBdReWaVasIheSG5aZDM5SGVYWVn9/oPBVmFQ6EtYKDVu4yf1H
wl2hH3zA1kFjtx3ojtSLotxTrVoYwbCsuVX4PssxNhDNHa7R1u5Dja0vm4sqvHI9vM5RBJalI8YD
GZFh6AQYBf18HIwrX00vfjHtsdnKNuMjquRzCFTdA+80pMkpC8dtytEk8p66GkG5Ws5VgmUAfs4E
Pv1Oj+DbAEhLF1V5KBN3ZfQ3tQGgRWnpIPOBx+mWSQ1xNr3larSSEVerQ1iQLlG4G2SYS5HuKq+/
yeJxr2BXHBrKiibcWIQZAi1IVYz3CJS2ZUBJpZXnHjRVPbmOm+6ocbkO3Z1JxXzEl1Z144Y2/nVX
QyYa2lPCTQonzalRt3VoQkh6rum0Nw2I3I4KfVC8N5ylq1wyA+2DQzoEvWduI906RzcskaZl2Dy7
DBYJ7ShXSzauPu6BkyzoQS1VZMih+ZBKn6ois7x3t42PWq6cjnCcMPSjL+Jlwl3CLVrm20dQX1kW
xWN9H+NYq/O9h+8g4BQdcVmTGvklTMcYHOck+a7XNRIqFRjk6D3FrBU2ICxviJdDr6+NpnsWqLRa
NswCuf5n2lIokRgekn6jptdKcV2nV47nzONUO3qjtyGHemVgu8oLxL1Nv/t3hNHIdGouBsjdXP8E
YEKZN3oBqLhT/eLVpwhdJiqEAJYGPD8VPhTiVg8efCSP6g4O3IWsgM6zEU1Afq2LuH1qG9DvvDfq
FWUsVl0m3gtRPMedibWM0i+VzHaVR+qJIig4DU95F2EMRBoUjdRDLtHtPYBPsK2jJIImyK+Dqntm
plDw1Wp32WvNUm1KyEvVg+eob6o57CszuqJ7dU//z0aUX1HJHtmMYi4QeLNy3VpXWE51K15gvOIZ
lxPwBVFgInHzshCNpr2OY3xZVh/dYPF/0Er1g9YR+01OS4N+89bwzTuK+g/1EDrcNJuFUiBlb4nW
GKkQIbZEg1r6gEGDyLwuLFr6muSWql+QKSxT98oDwZU7XH4absIjHPWBzn5wsvhWQMTtg4KABKTF
a6EHnxlOU00rngb6mMyv/BbDAtwWved5uFGKexLFj6gr+rblSC4g5zmtcGHwDBioWH+eImeEv0CG
FVUV1lF4kxgAoZ6YVvXAiz26if/UkupGA6oDLm4o8TobR//JabjStkRVblrQvksQ1i6wLSpuuUUy
ZVZ0xoEibfJItgeq2BZfdZK19i5ssxrWGvtLmI0WlQ73sXLJBZBpde8rqOC4bBKsgG8Tgneib7wg
rHckLcGz5Lh8iq1KyalVWcOR2ITp+5dpg/CnEdoGqu++qsmnyPDyp9RsI4MKM9kEUGN3bccdpk3C
u9DEthiGL1oNcFdrnIM+raJ5TsWj5POh9fPoBzXuQO52tJOpEY+CCaKSPTdO0W2RFYgFgJZ3LYUU
2yX6jeZH2Ur3gN0NWof+vS/pMtdudyWl6DdDSTBbFtrRTTZyMDRNgcDOVBZ90iN/QDjjGCPiHNvw
Lh0B8BsQG7OiZtvQ2ic3AS2RaFODhrZi4zfEfZTOFCTsXTt8aHWQYrqg2It8xtdx24Ma7yAsJtLd
2yBPPSXZBTlU2JSKSZFt9DqHsEq0DZ6+SNgXCsJo0lRkOehO0aHh21fIxivUgku9kbiLLGX51BMQ
Oa5ZbPEIMssVDs80PlNumlYA7BIjrNWipdVd9xJDHRNDcIRGsiKBe9GYFf3dYkcR4C0YEw6GfrHC
TVgtel3h6KByVmwb1Hd2T7CIn7kjyn9jy8NuZrovjkkyVVhzB0lw/oYobi/9RKM35iYbv2tugoAi
ZGwqCAeTaxIQzz5lmMCnj2+2hBDR9KqN61ZoNzE5xWhF2rsh6+j+p+dBtY+iSI5hnp/bKsApXsOy
qPt1W3LV9YIbQ20PAM/xBCKC77VTIpI7CXImxy6GqhijxNBT2848eSUopBWWPrdGLNIYuxpLP6pD
wb6oTNaOpKY0j50TNhQbtGs+GgUHIu5PagF1OCF2wYIAkerOh1RgjjuaAWdQRuGS+W5uehJcFqB0
ezQvaFadkoMUrucZOZURsX2ttVaD3rkvJfLGEZTae6HHiKE72xg2minlJU3iFUu7s3Q77Z31FCYO
ZA8aMhcjKq/chpttm1FVxy9OU9b15kYZ4NRvO5OsPkTYWrhOXDtBAwZXKIkp93hS8LvgU4s6BVXq
sWFr62qI9yLOl6ODPipF+7fBfgjrcOi9g5HRGkEntbbqylokLYE6jb+3ouYCkxnFDnkeFnUdzUb0
LHBKQgqzaQG5vD8zXhp6eutlFVUnCOUQVmIQWqWgjodShrdgGLcasOeqVIw1RcdggUiT7h9XlFk+
tK8JMjFAPhYMoerBgqyDlzbDJJMjV3UmcWKTc6PuX8WYXLSxITescsWsNLydWjsmzh9tYRkAQYKo
XXc49ypgn3lSHmvPPtfkjlSOQs/R4kShUP0phXLTqPqrJb2nIlJwiyFwVDWNBiJaiMJb2XGBMC+9
9yJ5lVQK3CbKo4l8KUX9oVdAu9TJZIOc+0KFGivNcBUW6SLU61WVoC6s0z3osQ2ULXRDojxSDpqD
DsI7n6mPVNs2ouPB2H66qwn7DqH+r3ovokekVjiZgubi8MkvanoRS8UN9E2bA8qwNf1pdPDFUreC
mhsKyBY4SmPmyI5oBZQ9GmgujLbdFh1us4sJi0NtrKt7oA0DojTZGPd0Sm1OhuNzMN0nRzUBvRuX
Nq2CbIfc5UiC0b4iBqmL03Vop3gnOD+lhKhCVqYsBJHmdSh9bt0x27mSDZdWkNFLjAdQuGHVTCLD
0LmC/hxw5EvO9HNx3OMWK+32oNpluzA7QlYzTn08MG9eFvFNWwhEUfb0D20RL3WFOX2JanVSJsS2
lwfvjQLj0EQC1o72lGJyP5j1a0EtZd5ZqOdoBzdO/R5G2rysKnOl6/UhHmhbcJt+iNsUKTzyT99M
t0hItyhn7Q2IXBqlvnawWBb7psPaMskdRYmFxtKrlTNUt1IFosrGeZea1kvkdGc7dd5aYd3ALVpZ
IjvU9pTRWr9G5HjCssG1abQIZCnMz9qAOZPhCM255DfgGmcwH257zbwjLOooq89AxaXhG+2NWkM4
SIGrIOXqcXlUG4fANccHJKl08RYvdUdAJ0Zs1XxUcv+2xd9JqDQiRsvyEdonCLEAkWgki1aUpxrE
xxUXwq4H62XuYp6NYwZr3CbrvtaplbVXdUk4QGwa0+c5PJrZcJSdTdxoS6FgDIjK0Ze5TlIkvsHZ
CO9B14hR8SxMTGaUPUSmVGhdIpqnu7TiEHBGbLwyB7B2MtlSsV3HqcmirlzqVtKdwAkZ0m1L6m0T
kkDXcRNri2HnFblERkbsqSlgK+utSbPbIiIv85p32+rfC4cqqlFtKVNj8O9RoWsNXcgsMMj8AYpL
QwKSDE3YkBP1rNGVjzygOUBAwzgbqT/BTbD2AsL0AgEnMKsclCZPYU6GG/a8rumWiglYmWCpbdMA
/GrSalZmJdoH79HjrqaNAdjuLCUm18le9ca/sjUTZKlB642bJglnZtlRDQ7l0pVmvmaBrskEQJ+A
fHHiqIyjupR9Uj8oRBy/cEjt9iNZoroLZh7fp5neurz/j0yrjGti6sI9YsmWUoHFVo5lrNnVfmui
YMowYhZB/VFHnf6YWxMvpsFqNOtibqM1yJBFOnCrK8esWhpG692WZWOga8ejY05uLd5v63dHMkep
LCaYuKSM9mRebmOQCQVsBhHqbE7ZrpNQo4boTohgHQsEb31BGdja0oDaeWFTQuhxthniS+5ze28k
7LyM4hfEe7cWIatQwSm4J7iIiEDIhgFriMc2KadjP6qNtZDKa6xZ5JTnctm2/a3mhALdDTRUqUu+
OLpFY6c/KzZSUi2banWpSmTNeIaL8U5+/cWu29dh6ncYiPBsldA3OQYAkRoiaFr/bGbZI8JjtHZ1
emuAR5gXlVJgAnQVtNTkrhUp3lcl5MIVYOFFsBshmiWNRtE/Yy9b+gVJUlVvHerKQcY9bZf5SbWH
FTL0je2BC6trqoymXuxiU38XanZDttl9j91oXkAatfS2vVgFJhiZqCQWmB/osSaCOApE3aDoMPTD
SMgU+bKGREeiDmY0r1MJd7GuP/gczoZaXuuZcmDvAgFB1u+MssaqjoFFJISDBLSMOz2+0xpXIQU6
MVcyq7c5HCI8F0lG8ay6zVLlzSn5Gwa1RLIMfkUvOJp5mberLO+CNOAgFfVWV3LCbLxVZZjQ5Iby
2DvaJU4qBPK+xXbukbYw2ohQsk6yMqSPtHjHuS+58ITpjprsLR7I/TD2C1Vo+z7Od5XjNEtpDt66
y9GFhJJeDVoJlUSIOHHLA/5vdxZL++Q1qFd9dOEdIWJht2+luB05ZxPb4lAOVXMY3XDQewMhBAfc
F9MJ0RHb9MUhhabkRASvkUM52Wop9xYDWv9AoHkaEqAD5WAAvyUFYsFlL182I2QGCjMXwqdvrajv
QAD5y6rr56SqrkJsWa1J18Kdq5kK0jXd5brYjSJfxionN2pDMMZC96zrtHh7b+NHyqGOvBsLK10O
FSwVEwcfr1kKToLUc5yXuD70RdmXC93idMVMqym0jn67yerkwaC40w3+LvKxdTU3DTt/YniLoUwX
0gL/plLjRVIfKsOiwsjsokud0SciXiy9Bvs97lsne1T0u6CsF77PAxkqdWfTYClJIeB59Bfu0gvB
4YdAobWeZAs+sUWDql5bp5xWMhhgsJlYC+8JANjnZCrSqjpM3sGOzKhsbGHO5hAJXVxnKq1QpBeJ
8WYnBgwK8KFcoxzMoKEqjqKh+suJYzQKiszlKcD3x6FuKQtYSC1BrzLZD90+04fjIItNrrtbVX6S
Sb7kc1gRX8nuTwUMLoDlw47GlaIkL7TJVhWo6QamV2DfkvOx7k0abWjTrbC/p817MNueg4/KyT9+
CjNKjI2+bD19UZEuF/rtDSSqK7NjV7f0rZ6+Fb6O08M96s3J59EYAWZac1GQYpZZyT4v/JXJKbjO
jUtHp9aPkUWYufdkZqTt+MVLU7gH20YHK0IIiU5zLsaXWrWvJELZMrzxxX3XeNso7wkn495uT+1m
km4DbmHVFCJCkjaTPsetlbv9AaLcqkVSJ54ar98rFamA8FgC2543qX6Oxjv47KzsBaM1a4emiUG7
jvgQFVbZyLKNsX0lu7MoPlSVrorx5BK+VBbJg5q/hoq/VftoibypVxFW+e9KvZXKuCqHcweIQIwE
llPJoWy2mmTPfvWs4yuQ8nFg5qmafoQcfunKeu+RRONlTxh3Z2l2k8E2tvJi5SEzolCgdNY8G2FV
G+GhF0ezOiZm/9ySSmgOIFpsWpm2sg0wtuQ21sZR3CD1W3NkXYGagQhJrZfpquXGA37RIbsNm9cC
XVM+pE8+QUo6OYypATet/gyUW6nZW4dtgI4L1929F2Gyj4+mfcMdexaDqWn5Z0FIJfwj3KitfZv2
FL5Ec0NgJgneyZbTNxbi/Ojo2EQMKrftR4i6eUJgtKrYSFktShlvKxuPWRVhjPeoLYL2l4id2fMp
HPnQC2Fv4/CvATiQTGkP90RcbXzXB3qczF3lzoxHIqkx+qePPSQCLLQlbU4TwUeH9SejY+dHL153
Ji3kNsoI4Epi3KguGKDwWlZHcrCXeWhuSxM3ihPFdBPHuZnTo5hS4TGbjcIACTbOyMtGTsqsNVBz
094NQoAR3OkCy7gBQPHsTV76U0Nn10WsZqZwPTGX5RXYeJCJNIe5yWPdx/3acxLKqhKQmHXkDr7I
GnITM4qlpXaaQH9tCnhQ4+xqFJh9oN3VkfqQ+slbUZo1grHo3jaKdS7pllG3wI0jDEgvyWdV2+eM
Vw3hYy3JtHAM86iKj3poVoi+qVNAFwkBkVke6250Bja1y1v2LntIHlmtZ7pTLztKD0Np3+t2u9TI
g4yC0Tm3g3sVVDnwHUV/r0axVYi9aAl1MaW3iP13SxW7Fv9XbyEpS1og3NWK+E3+GPdc9gACjHam
xJxxfEQUEiOw5276OuTSZ56t2ln7tPPGLltKLVjYNK8iDgw1FUFDcCioQdiw5QNjKOIC+S41ATui
Pl2U6WPpZM8YhiiIX6uFgwxHOCcjiq/s6ZGoJXdlxAOoByo1XFohijwFbXqqU0LHUtZsGi04G0TE
20qybzqxHUWxULTw0qXEKadw1t1wr1U9ZS7o4mQhoo4U9taWKFxkdtVl4cUnUT4egZr7IDq96hKR
shM71LwN/Yzq/dAHxt6HWb5NJihMGyF47IZPLQQdPoUDrP2wJkze5djcZTbVfz9H0Y1jOXNvvCC6
RR1bMGZ3M0j9mKJhidVi10buATjCM3bmO7ufnIg9IO7SdD+qjhNgqobp3moohfVZmUHoKLcUNdGp
VugCcsSwDZ1EYRfvmUW0pzLuWe0XPmHw7Od7Tq6SmkpL29Y+DCiEm1o5iEDVllXrfWYtIoNUs9dl
6r67fXkH6OyY6TrKR1U5qYnHmaoY+dL8FyunMZ1MHDyrM14wB6J4nDSwAgw65cMrIxVnXLuPljNe
t6Q8IBzE8mpzNOHPdGZkXPL358GOq8NLozJKkr2GBVmcIsMEkgzO1icoCf16TMSNjQjIt+4izChz
E43YsiSEde6VxVWKjMUC/Gnr0bud2y8BkHFKaMGqG2iJuVxhABc5LVoPP5+ja1hb4fBRIuboAegQ
qIYeINLdjS+1l6rTHmAZEJpW+ztQnxQ5FNh1tfHAiydSsCnvk8bc0PvaDpW+9ZCO5D4LIsJiNtnE
eJGe9qAG5M5qbMr42rw5fKTVaAFnZ/KeZFZsY/LC9Wyw5h79EG3Qnpoiha/dnPIk35XjSFfGKy99
nNxoCvgDn9anlfQrh4SKxBsTUJTUpnJ93HR9s7RMZZXCuIXVQcR869x5rXqqc49MUxDhut08aXpP
xdlwbvVJPZLDXFG14KI24tokVrbxxmXUoatUcwTWgWlwudfyV9GnJwOdNDJ9qqBJ8sJTPPnuAM3U
ukUWt0QO/CZ9/wMVxEHP/A8QDGtXNpgkMy75NtRAhSYRsktgBDS2+zI+oFRR5rENxzAUr6Zu5lsb
WBVlTliG1IZfhA4HAi4Q1lrC2XM77WakMgczLHoGUQ4Za61t40oU5E06uyx20UT5LVo2famq+mfd
ZHsx5ohtTXWnkOzVegOvQr9tQR8B9wec1kLHCaakg+cgu/dSWR8Lt/gMcwqwkmh7rKRNQAGkxrfE
9aIAz5gW6sqUzVvAEd8rgqss8u7IhHgoTEjMgjMvEbiPZs0DKTW0xkFcm1Tm/K3AdwNI0MJ/6ifP
dqfvGA2MB32IsEoiiDTZRY9xJQ0GeoF//uM//+f/eOv/y/vIzgRNeFn6DyImz+TJ1dW//inNf/4j
/9//5+37v/5JydwSlu0YwoR5oDma6vD/f3u5DlJv+m//BwnVaEYjpHvDJXkJNgSZHslfAscLjH6h
rPu1uhF7nTmUzn8ZWf37yI7g6mzYumba8uvI4UBlFyKyPDk39ho7+Bro1NK7pQA1DxbW4pfR5M+j
aeKvv7NRW63KakbDRpxH0YZQajYMn2kSnuz+MSA8oCRdIwI5GlDy/GV0+5fRp7/uj6ecFpGj16mn
noJP+zJ8ykNxiZ6da+UlOnCCX+fX7XX98dlswt8e8jev15GSm7euWvBsNOuvA9PTGRsDJeYpf9Qv
zim5arf1CROFd9G3404ou2GLQvostz//YOOb3/vnsNPz+OP3wnsjWnV05YlDKPdr9D/XGnCNnwf5
7qGqOsUdQ8OHwtnlr4OMUBvQdrfy5MuzVqOTs26V6m0obszmJg32Pw8mv5tAf4725Una5SjVtCjl
KSYQaZuuvJ1DSOd8WOCyWf46XfVvHuCfo315gHnoaHqHOefUzdsF6zqNhq2yxMyyyPQ5moI5MbPN
6uef+N1L+3PML0uB5VtAAUUjT1wzT2EEXZPanF0+/DzK9Jy+LDiOqtu2LlXbIPD6y6cgRKlprkjl
yRvj28wnkBgokYux1c+2lfX882DfP8b/Hmxag/6Yh4LLfOKITHIKfxMue5zzy0T/bQDtrwP4NdNT
1Qt5UvInyyGxGNr7zz/ht+c1/QV//IQ0UbD74Ug71WxqIL0zB2lnRcnuNO05P4/174f/t5dj8VYc
Mf2rOU2RPwbTiaiwR2gSp1Rf2msuDkuuoukKRRRhpRd3493RA1+rK33T7KN8iZkqELNs8/NfMc2z
n/6IL991gqncqw3+iHBLuXfF7WCrsA1Vvwwjp5f/t3Fs09RMh7Y8//rlxyquUoUZsDDtZK/1ecwn
nS/zl3IWLdL5byux+t1qZRBt6OjQJBxT/zJaXQeGAhtTnIBZ4ZeapSv/hvMKF73N8OFdonWwC9YN
ZegZKrY1wRBXiL9oh+2IHZ3jVl8lv3yI3/5+cs4wApjcPqyv66dOeleYCilOLefRBjo9UE6yEXJ0
FCNGDPSLbjivWoyMxFYO5yhPDz+/6O8+HlM4pqQVaOv8+19fgOtHY9UQyHBSi88Y4mDjD79sEfK7
Ne3PIb4uAHFNV75iCHAGO5T+83CRrB0W0mZRXk0rdzw3Fj//qu+OVM6fY35ZE0zGS0oMxSebxs2s
Qeo8hxh8VW6gIB67NzTKxYpCXL7UflmMvv2xUhOGbkg6o19PVLFud9AEKnFSim1QnXO6gC1c3V9+
3vTnf/1smDCcDFlXdfn1rbVc4TzF9MSpWpJDO9f24waL71yfFdt2nd+ZV7+M992vsoSq2ZxfVGE7
0wL5x5pEt8WuGqK1TvXKvRgrbe+vguNIhta+XdLRmMW4LSFD/bIU/v3gJAVnY6FhxqWhan15iSgU
my60bLYpQvb88dmL7qtwcpccf/55v43zZXnXaXTSqzLlaWKgOxkyOpJWSdiExr/8/xtpes5/PkcC
oTUjstgLwwf4Eiqyq2q8HyDl/TzO3xe66clpLChCcDPTv3zVBsZvR2XanGzrJjeLPfnYM3USOmtv
bmqdWdx/mZF/3yEZEDm7rTocci396w8LrZxvQWPTKreZdaXJms7v5HaTgKh+m/5/X7OkNDCZO47N
N66LL8v40EVW7dWWIBxupFttzlT7//oY9pcR5NebShy6rhO54jTSQzz4Hmh/Sn3eprCH7Jel6tsf
Q6/EkrawTfn1ycWdKseKsKfTdO+M7imn/jIXvh+AmWDxdliVvnxFNfc77KyKQAOEgBWfmW/98vLl
N29fTrvX/xli+hP+mNZKLx2jrhkip5WyzVfIMkGrdKTBLrU13Z85sYAf1jZ7wGzan3+e6r/9vC8z
b2R5VLDXsdJT/igi+gPZ9c8jfPvrDF1jXmtCql9PDQTT+13JefkUFPE5GwK0LO1R8aM18aA0nZPx
7ufxpr/4r4s7k49jijQslj7z30/7j6dZBRXIt15jcffLWZhjJ9Y0NLpi8fMw3z04k7qGRNJkmdbX
o1fl12i4M5ujl/7htC4UquS3eaF+80toFU2TW2Vx+Dr1RCgE8X9i2vmbpVj6084/p/uxhgK8Vv4f
vlmTk741nZsF/Im/TkK9kcImD1Kc4JMuGrIvXOPd0W5+fmjy26f236MYX1YGetW5rQ2jgMeyCF6G
JTTQnX0mKmfdw+c690dwl8tfxvz2Mf4x5pfVvG9VskJHxvxfpL3XrtzI0nX7RATozS1ZblmW3JK5
IVqO3ns+/T+offFVsYjikU5v7EYDAhSVzMjIyIgZc2p2t+seykd/j6icDdjjtXkxNhKYlUe2JF18
R23+NRfulwByLwYRa+Nj8xA/QqnvTI/6gefuLjhurGzN1S32SzXxEcUy5z+/sKV4gx8lnj6RxwAJ
pVLhIDRyjI/yB5p+0NkAtN5Hj8JGziuvfVDLUiWqXhS9FG0REmuqy5QtjNmsdGgemJABC0NLmko2
GUD4jUTxqdp3e8gz6XB+A/RpUIg7Ww+bNYbZXRZnXRZVS9IsSyfFUWd3u/gADdwiZSrxARKrnkK7
1eCblYxG+RTkUJ1bNOH2WeCDJYhCarEgAB5Tna7f/W1Y2YWrH7HYBWRtxISRlclVMhdafxian7uy
te8bWTk4MnssUyYyLIi/FgcnHmiN+ZU0uZkJa62ctq/hBAPYfSOrK+F9p2k6PiWbixiAoponww82
kcl9l5A+UAofdNaX+0ZWHm3cAppKkDENTdGXL/Q6zTxPjJXRbR8hdTmVx9lb2h2VeEfYeRtBdOW7
ETh5GxuyhNb6Mqz1BkO/PrJSbmkBBWxFUh7T+76xopV88dLIMqpBztRLzG0gv3WYDuIe2Sgw277T
fGamwh4PkGXYaJd+Qm0l+bQV3layb4MyFCVoHhbEgsVhNIUavc4R6a9Mfu777ojMyKFnEoVBoA3v
+HPfLE4bRViFh4yoculZ80+5OG2jocHIJmvQqKPN0dTyPpw+VSj21C0DGT6j7kr8QYF8xgPEPvd1
hkF9qmJp47itRVh+hmVaUNpJVE7l65/RhinNOBgbXUC9djdmX0z1/ZBJB433N60rp6AV7/tfRlr7
EtpEG3u9ks4YPAlkEjbZgvJucUbSJkiA50WDmzwjyr1H6YdKanSAcnVfPtBy33M978LDVqhbOZqU
NwyItixV1W78OAvKDiYDRJr0/DXsv1Yt5HD+1421bRhZ+vEY6q2fJQqSiz8QN3y0nkg4XgAp/Kk1
2LVbgAs+mhsndMvo4no2NG3Mk5iVeZD3jKAsWv2nFitb+7ZlZuE1JeyUapViBqA2pCXeXBp8B6Eh
bEEnaJac6VM28ArfWt1axnO5ccvLMgroBo/C1Lsgh6cv3XP1Ex2rY3gMXmHehoOWmLdVqFt7UFzZ
XFyLTHM3eRmKvYvA6xvtC+93e5Q+AyqLvgdvjIu/Gm/dp+ZT8sn6uOFBa9Howk21eRcuQkTsDePY
+nhQ/5i/dq52ogx3glwLWUKSPGfap7uMFO+129zfVct0AqmESlRCl2l/oTZBOnpD74rvkKBLzu0R
FUOUHxz/LJ7hS30/HCFodLWtFc9+swiKJnVm1dToTfEWWKw4QtKsStWyd7uDcmjcCNTYCXHa3bzU
AA2QYn//E6/Enyt7iyCsIGSsygPM8VDaM/ssCe4fLhaBeWirACivyUiC3Te5codemZx/0sWmggPU
gqBjialpfSkS7RzScfx7E/PWySo4R5WU7tqEMkZjnBdW5/q5NUu9P0VStXFvrDiIaSqmrqoyFR16
N9cmGEa11AA8ujupwX9IuT1DFgvgQng1m3SjIrb2wS5NLe7kePJSPWH+xO1gOrPq90W70RRaXQsZ
L0VaU6SOMyckFzviiWbRm5PRubVinbxycLSo/qaoCG5Ww0a2v+Zvc0qogyc3dYYQrk0FfYaudCax
M4kdgRbqA/ODADi6b8yHwAOSdN8Rbs3J4vxw/181xDQXt4GfDJVfWDoc9aLy2o7jA4Rfz2bFtHQD
xi/S1I17YT6e18dXFkG/gx6QRB5Q4iKv7jvPiPjCvSuFIHgbcBHMAOUaAg4wed1f2popylSSTDlH
Ng1x/vPLTevVwrdGvXdVZg8FGDhavdnz9t8wI91mo7IkSvz9EmUJdmxxXPUR3lrTkLjF9QKuiakC
u8BQYcuUPyIlknnoBclgfNY0cuF9qYnWl6by/hMK72EKocc/DZ1iBkeR5iaj4ahS96c47seSmX8k
NYcugNgEltXq3f2vs3JRyjiYRk1FpxYKQuj682iyiGobaHqXrpnM/QxE+Ul/EN7Gcpc+gHyzs09o
c903entQr20uPlVdd5DvaXHr6gq8tAAoJICi902s7DrOBQ2jSa9YleXlrrdSmLV+UrlArPZ9bJ6t
xHyUhOH7fTO3EUHmLaXwDtA4qLS3r7+eGg7MlNP+dsuu/M2gwwfTqz6BM98L0Ov8w5J4t1ECYPpf
pIZ8bQt6xMTsGfdxpTRwMzjbwHYC+S3/u78kaf57FmdTNxVOAEVq+mvGYnfa2PMnsaoLVzxSeD9a
kL5QAoO2Ut/VO9S6He8JlN8L8wvuNtxmZd9IPS0qypSVZ1zR9SKD0bdgUQ1aSgvoFbXNE6NVT0or
PmwsUr5dpCQTfEQNthyRHuK1HaMqGYGF/dNVBtRuH+V9dPBV29hrMfRve14zx62nxIrTS4qia3Dm
qYpqaQtXaZgokdsWi0EVWk8l1BEPvhpt3LZbRuZlXwQ7wPhJiABB7wpeA1t5pXWO2GcbWcOK08t0
aHRCKl08Q1xcg2Ke6oEyRC3afHAlDDFaGYkGKhhZxo96nCgbd9NKW1SWqdQrmiXS0IKC9npRdCKZ
IYeY0oWQv3juno1T/Kj2jlDsmbmx8weRyYYTguF78f19L1n5mpeGl9CvSk2QyDJjHhHqLx/BRQ84
w30La7fGlYmFV5QIjcchozNu8KDTZO4ZgfpoHYT31VN26g/1s7SHzOMphbaAAeWvG8bnw7Q46XxZ
nauYxq9Bd+r6w/ZhV4FDybmydlBGO9mh/GXt6938Lsve/UvNROYfC8wg7Q1RX8bkJNUYqRNMiPGt
z8hwIIzcqs/eVphcuYdp+ZqcbJl0RlsuShtGUZEGsUMODo7zyNpHtAmQ/n4StVNLd8+Xftz/jCsh
i0tAMzSqhPyHucxl0rFlJENm3mCWcIDW/neQ68i/qOLxvqE1d7w0tPQVMe/LsFc7d0x+yOPnxny7
//evlAi5KMnT5fl6YTWLXKDLsmrIBZ4DM3Zs2qV7qN93xUk74oWbFbT51C6d79LY4poxAF4XZuB1
f8A69bEBHhScxNNWoW4FyEGyQcUc1MGcny1RB1IR5lIqti0vxX6fv5+BHN6OmE8nYobgle42ZGdt
oy5NLqKwFKliD0N464ryN4jTIf+2N3ZqzecuLSxOblwLoOGGrnUZT1aPzbN2Sj/x/D34H9tdv4MX
zxZ2W7XwtbB/aXNe9cXdUggZ9BcxCPJ4emiTH6h02f1wtlBVvb+4ra+3SN38OBlGdEda12++D5VM
1X0rOVwLEZcrWfg5QjTBZLTsT4BwhMf8V8Z8NlN69QT/l6Dua2Gr+S9vfbyFt/cw71JdxKR6ZJpe
PxofdAh4HVD7iHeILzA0Ub7oHOMoHHtQD+lBeYyftSMSAROdaNgjd/c/8pYDLe5wQR8iU074PYpF
oWp856uosuobAetPTXh5xi8/9OLmlrqqMroJK9DpvdeeS4fi0KP51djLrvoFxhxQog8/jlDAHcUH
JPbsGVdl7eQXyOZ3UKiZ+8FFexiy0PuLXws9JOyUdZk0kKxlE7nJsxH+kD+b4Z9qOnf9QT1Ux2hj
+auO/H9mjMXFMKZ+nSZK07oZzA41PJR+/O7+QtZfbxcmFldCXTCHPzARQ0+Q4TSHpo55QOJzrzjm
k3jyHCReNkvxq65zYXMR3ZJWqyvDwGb8W31XUIhXdgkhFZlryc7e/leH34Rczt/qxpMujC4Cnieo
UaqkbFn04B21U3eq9khL29WxPW180vnn37O0CHMho7E+0yLzfcFMOagQ3u9UM+eY6m/WjLe+5SLW
Ca1utnnEt7S090ELK8HPQfi5saDVT3fxwl/YqAo1noaK17Zpdo+WV/zUpPLXCN7A1rXws8rD2Ing
Ik+H9KMQphtxZiXuXb3nFl/TkzLJiiqfBZbBk2UM7+ClsYcAUKqSfLq/0PmvWmzclanFOsW4Dgzd
C3ERLXAM9Us2bZ22lS95ZWFxb0Rj4OdqkLRumSovko/CZYmi9xTvLbFHzaZigEhkxnQyP5ABbsSs
taNOd0HmvWqSbN7kMVGIxHwP+bqrvlMfk3P5Gj7F++CQnaRj/FHT7eal3nhMrjQ0IF64MLk46aqh
lqaneY2LzvVD9yztUNB9BLK5L/bCy7AXn2G0O7Wn6nB/I+eNutnIC7OLsz6aWdKqMhvp+fDzvbcE
VEC9csMx5wv3npGFYwojEvdVRaGhYnidsflD64VHvRqOegM5r7VVHtxa08I5SZ5QbsrZvSHVPoq1
8ZiHwWnMtmajtla18NAmHiRYODAzagi5jN0ezb+HcioPI3O0stVtfMT1VVGQmlv9gJfmn3OREkZa
mNWcuYbwFQJh+1mEb1Ly3z94wwy257KW+ffCRjsIVqYxBOVG5bt2JvuD/buGcOm+lbWqF4NslDVm
SIt6UyYeFbHOy0Sfj9ewm57hG3qUDuoeqiEgytJxquzkNTj5Tv6heNmCX69VOKgZz0NtzHwY0jIh
mUvUEE4gfVntRmd47o/KaR6ggO752O/QEXCCx/akPdxf8lq8vDC6TE9aqQ79ThjgWaVErZU/gvDx
voHVbzqPB+pgr2Xw0Aun1z1K3nHaN67+Mv2gYPMMYeuz+JK/DObB+xl89j4Mb9374t14il7UaWNH
15ZHR0OlL6ortxU+yVB6NdSyxg2SwqnTr6O/0Q1aQUTIxoWFZd++lJHR6wyIaoHrM2oVPuoPfMgj
qLOXzVfsHGqX4erS1iLRS4pM9RSoiqgTIeZiF27qWE5/kPbZo7/50lsN/JfWFoFfFAG3wE7WgEhI
yLf8J4hK9ubZfA5+17tx170rvvlue9rq2stzZF+ukr4aFSIQv7QjF2ddlGqP0coEuwf9CMPXHljd
i3GCgwFVm73wJry0z9EpOsUHa+d/h19/R8Xdue+1KzGNUr5FP5Tdpaq/eLNM3ggBJSOmrtlAxGJ+
rP2zGhYbzrlqRAHupVNxoeayOBn+CDCCbnrtRuLZ7GrEDY4pD8F/WMmFkcVlECvNVNIrrF0DOO4I
eU/pfadDtmHlT9lusWlUVxgbMZhN0m9g+xZit36o9PVcntWP5qPu9C/5++lBOgmv6i77PTnzwy6E
Nsymb/A2HqY9XaV39Mw3bqOVE3/1QxZe66sJkgI9P0Qy3ofDB0/dqHuvDLnJGLBAH1HFZ70L9xzL
KRd1FNR4GhQPSCG6/e8Z0FIfowP8ISfj6H/tXpVHNOPAf1q7rfG2tVLWlf3Fo91UO6aBoZ7heBiu
/tg9pO9ilYOhHMtn7VGDrtlOjur7+160FsWvrC4ORCnlsFiixOdmzwMqtA6Pva/TCREauycWGG/Z
XnyKXuBYercdiVbOCdybfG5dAn1108aLDMtTu1avXAHVNRUyZAnWmglq5o01rlSE6A6DtdYtmZx3
2bw1myTtrHAskVNpjmk5OT5gOhTH4AbwHQMZ0QleHN96ElBJiqAgHZPf/SQffOjNxMZz1Lz4kCHh
u5mB3/4uhab8PL1Ez0g2llBjvbMm5BC03EW2mOFhWEeQwKmdnEm06A3Bky/I8e3HU/u5/C6dN77J
fFyuzzW2LYXxCwIhZftFGu5zuynIZuaUrLRDvC/RhwNN1O+kvXjSoj1KdxsGb6P/tcH5fF9kk7UB
RAThwJxixgxRj3YJClRccmgk74J3xoP2877BOf7dLtCQqXVrkqToC3vFAHm1V2EvqEqImuJ3vf8T
KbJv8WYkXjm5M3iTaw1PnkcLFmeokGgU16ZXuOPRKHft3j9BfzjXvcIH75Sku+lNp/ZdbtUyVr6o
DESWZgvILOmmm9qqk1J7gjx/0WGnO6hiPcEB5dQ7qLQOvqv+/cSdcmVv8UWlSEL4LFJyV3PzV9WB
HvqAIDWYeJAdALPCXbI5QLH2aa9sLq5SrxwLT1JYY+/0++on8t8QQuy1d/HH4KQ+V0dv33/ehPqt
uA5GaZvJvBmgolikY8AL86xIxdwV4dLam4/Z18ZVnuJPjL4e8wfIsHyb2rxbbr3IVzcUCi/64zOm
apkgpY3YNEmJ5mJ3MH4YhxnRqO3RmORQNsfsuDnqMG/Y4ojIHBAQOgyGquBEro9krCG2iCjebA+n
rW3Ax7AXtAdopuYueUoGtpnqzmfhxiZzNzO9h8KEweKs0DlpEJXIcdpHIbCTBwTj7HQfP0Lw9oDY
oPYSP4iHmeyjcBSk6j7fDwq3Nw4uDKKbGSOeDVCbXK84bL0k0yo9cys0OiN3rN418tYurkT1KxuL
Y5LUhhiZPja0wFaojdP5faVTrz2hfPU6uuaH5m34D/rU9BAegr8GySkKHsutqpv8bxmJjHKYkAWX
M3eUDKdBqaZEduf+J1x5GCkKI6EG/+JL6toiT6rgZW/qJM+4OfyT9dnbdYSA6JSRIGyexJVbivEM
QBxMx0uSuhye4G7u5R4sJjUq+Xd88h+5or4gt+P4DmLMHzdWtnL+FNqJ2jz5DsnB0jvMTg1kzkoK
DF0/Bud5jAKpZwfueaf8GR82z8JKnLmyt/CUZhzaFJGylABO28gKdjG8BtNJP9cHA4ptG8XOfCef
/H8Y4FDBy1Fw12mmc4Ms3g7JkPRRbshUdqYidTLJT06oXBXv73/Pm/CiUPBg7IVinwq/wXKQCCL0
xtL7tjhDctk8M7xqPbS1/NecMrMVYhdoWjyEiub1kc7EImoNoS/OgyLAXdbabSJC5vn7/lpuAsfC
ysLpB9+w5DGfinMfZKnTJ/VjnUC8WPTer783BLJhHoVGGREM9GI5If3kaoiKcw0NsAMeFQr0Iqh3
gud9uW9pbXuY5aS6R6kXaMN89i4SsnGK4RSfhPycQSY3Zup/UN1uFFFuHJyvRpDgOaWqvLWXQFAN
sdNRbKz87HfeezXpP3hy+hVRr9+qtHWZrW2QSkGI4WuwoFxq16uJJF8Kcfj8nJTmL7+PALQhf6kU
Zb+7/9luwjtrujS0vMAaoYc6G0NBC4N63B4YhX2chK8THfMSVRuTvOG+xbWNIktXgWTBhA1DzvXS
dCSdYitLi3Mcx7tK/WJNG9u0ZoBowDFi2k8zl9AdIaeL6xVJftabHxp64KO8kfyvbQ6hZuZjwtfg
X7peAULpehfURoarGYdZ0cxL5IMH1+D9D7XmbjoFJiBAYIKtZVhTBa2SNOjxzwaV/jZ4hzzGQfA+
5PVGFrH2vS7tLJbT0fG1CgQWzhZqb2dDLCEDNeDjvb+aNSszwYUy4yUZR5v//OJ8osNtiLXKatCq
eszl7ujX3bv7Jtb25dLE/OcXJqY4G0v45/NzLdQn+PpkZ0jTBhpk7ft9Q6troezGxcpLTFaWLlwq
fp5rDWsBwXVQoqA9C76fbpSkt6wsIloXZEBLhJJw48ObmQrDU9x2W12ReXOvEljOP+UhcFQMyvFA
WNw3tezH4tAVGGGqAjnPh0j+CBOTDYO7LYxb06N/aB2W5mBhMEFIKioF/cWass4gtAVpfo47Wd6N
XoRgUhy0T7wfBAfR1vgprUp/V2TluPczKzlrVjwd7+/eipuQ7vGSZiZaZkZgkTXDAUQhflDSswf2
mZeEY/Qw18AQ+y9msCKaIEEZWLn2xjjPMlhOzfScSj0aeWUjOunUvmhToP//tLTw+2BCBrKLpfTM
AKgTFMwXCskuaDbC6lo4mhkTcBWTV90f6qeL05WowYQITsBNkWW/UkRvYeGdmIZTcvUgarBK//Xn
A9ENzJ+KB/juJXCXWYtOyT0ZAdL+Ux08SuLLGP/DTXRpYnH3oWkp+0OiZGdvVjFqtGFfMTW1EcVv
UbOcMHD9lsY0LPiiZd5YxU3Mieyzc3eIPNtCYlTmoz3Bh45GM/26am88CuEHZByrbxQdHHmj0DH7
2c2Ru7C/8I5OT0vJqLvsrIU9hP3qcJL89sf9zVqLIhYRROK1T0fk5hmcIp+Orh02pO6tNuRPZWY9
i733pAjIJab1RmRcc0VGeyn0AYu3jGVtW5EbofbQmTuXJYqxJUqWJpUUT7bl7tf9hd2879m8S0uL
PKwX4tRDlyo7yzAX6PB5p7Vqt3WwD8sPYvaFjwFznPUP+cWl0YVfpnLcy4KYZefCb5861BgzBhoK
qTjcX9vqVwRThpsrIDWWfZ0CfbppUjATDq5g9M6oy3tRLp28+33f0JoH4hQIl9GN0G/4cdrGa9UR
4cYzLZmXcFB2TKj8baVg3qcLE/NPuAhOZsCQZR5jYpzQFEqV7lndhmKurEMSeVtQb+EfapTXRhp0
2QWzJqKXbYjK7Jdx2ii2rOzIlYHFKjqh97QRtcuzIr6VavpYVMXO8Np92m1s/W0hkpqVqFITmEcU
5hvqeina1I6NOurpuU52PfJHdv+mO+3RfJjepfVe+Ja8ZvvsKH297wgrN++V1cXt74NjkXoUEM7p
KO/StjuC+N/x8NzdN7O+TxZJqgat2Q1PjT9YQRRUanrWEB5Fzwm5rA0LqwthvGOG7dNyWBZyRoVM
lknS+W6HPiRMnoPMoyJfbFxQa2aIqCp8ChTByFmudyksBqWY0CXkhCLDEEBVDzgzbrbeM2vf69LM
wq91q/f8KsSMhdQHKkaNsIkBv0GjzdxEFyuZf8LF+Sz8XO7VVk7PQhx+6kZrh17OY6zQlaohgtTQ
rpKQGrAAvMPgfd8b1g6VyqyjzP9n+rT5I1+Yjkxke9BASs9+eRYQw9SV0FZKwc7HeCNur9yCEmOi
vAuJqbToFovM0LyFEiJIz7LaJ9KntBoz8TkeGbN3B0WvsrfJRD6sYroKkaL7i1wxTU5LXVGHnInq
4sJTEk0NvbgU03OcBO+CunKrVP+hBsODNCavailvfdQVz9QMbmATBJAE/mDpMpkZZmI2zB/1LauO
ev6xVD7dX9Kqibk4MUdb8sBFiGqyhhl2q4L0W/9YRdWpFQ+52GxkEreEJX/mboBvmEz7wJqxuGtb
XY7QsSRzKb5oP6KzckpfZBg6wo+SU563B+tW8on56uC2gqSHob5FPlFb8IY0DXduxgTxSyg1FZz6
Xui2iiY/iOkg2a2JJHIFi+GeQkm7RVu49lHnu56iEgOLN8moXjd1VQxCekay27LrRvbtKJlEOxCU
LeD6mkty5xN+FfrUoJquz53vD2MsKx6MXY28n4DQ7Mqkemql/qNn+r/bcvoXgzxQRN1k1s9kfPna
IMzj5iQFHHRqs4fIL5gQzgciyig9dpr2nMpIddx30ZXAycf8P4uLU6dqfdiaEqdAMNKjrg9HtRk2
Xl1rGwaKljE0LhSAaYuD1kaaPNQhJib4uio6hPJbZ23M79/CdTkEl0YWgUsx/R4xe76celQOuQz5
t52/mLvBGQ/9Dhhh8UV+2sKur347ikFMZ1LfYsjuerfUKo8n3S/wxCETX6IoLj8mgvoPVkg76WZT
sqcsvOwgJX5Rx00WE0Q6ZN5GTsa3gvLuRl6zshZeqZSETSrdBjT/12vxsk6HecdMzkOOyLJRjY+x
5m1kuCuOMNPtsk3APuepxGsb5E2N0aCozhNLeC4SOHdDLhwObrcFMFmzxLAxbY6Zw+mm/y+NkJsm
LZYCZH3TMGRgluFE7ui/PjzIyzLKz1AL1CjLbDqqI68ZGzE51/Wv0UBeU9uCTa9tiwSD75zlwny1
5F2hOp+iwkIRqcvRAKqz+FTkyts/rOLCxpx9XGQX6liYUaBrybkJhK++6Z378a8JpAGrga+b50Q1
gunytVsm6AchCZWeG3KlcYAeP9yasFqJ1ZigninOPNk8469XoYxjFye6z8Oj+CqXn8K+PvnSOdUa
5NG0jbfH2q7MM5vzC4ri+RLJkoph3ZHVQvSZfe7hVteKreRk5ZKl3vZ/FmYHv9gTj1NSqWisnJXp
J8VGR2gDx/e9AzLdaMd8pbz12IjtP5zPS6MLRxjLHjZsv0vOuvGh7J5H5Vz6Gyin9S9HZUDSTVqE
y1xFC1ulVZo2OaNctRcSzw6qjVrRWjoEKHKmGKbPSYN6dpSLT+fzR0UEjdg5/I1uTP4fsuA772FU
bENn1Lp+SOGo2N0/QWvh5tLkIk+YGj0y5ByT1Pqa6SlIf1Xdxjtq7YK7WtYiy6NtS6c1wEaQ29aH
6Fwcgl31udiPrTM334v/Lwxb84Yv6m4XNm+6hVSossib2K3wt2bryQ72/X20ExzEdrtZUwPcHpiU
bZTBqpeQMJi8Q5TbyfUm0zLEFFgrbMX7cHyw6vB0f8duRwBm+CxF/JmNArz8smnQdSVk8yAbz+qL
/Aid5nM945heCzQMJCha8x1sxC9bNI2zH9x8zwujC9dMwimk8IbRoUAAfUARTMrGN1+qRyfo9cwO
xgDuVsHaGgxdd54LwwsHjWPki7oWw70TfKw+Vm7OFKb+oXur7GyPnKu7xWG+fgovLC7cVUG+q4jT
+fuSjzFMcpDP1rfJER7nUemEAYF/uIrZTGiv2FOqDYuAGUvAolPVi8+oiO2anvcc1ekNn1nbPkLW
H9KmueS0WJM5TopZqmZ8jh6ahxncV7nSMwKk1MAZtDtqj8p+eIGuTI+crWHwtdtNo10LN5Wq4/Vz
ceIiqJlICOtmJiD9B4bJzPOjiMp73n31hg+6sJWwrx17nsZ/qG9BYC9RN2hoGmam0UjNrdda6Q6j
qNsUWBB17DY+6VrgBCbCC5n6LZnUwi/bBCU+I6jjc1HOrPox8GpFjipb9saN+LluiUkj6Dfg1Fy+
9q10SIxRx5IRj/5znmSWb4+dB22gqTbF5/uesmqMliS5wQy2+VO6vNgtYZx8GUE8PmBR/Aq8JLWn
uvhkacnGq2fLzuLCFtTO7wU5jM+iEErSrrf86hsc0BVClQmc2vv7q1pxC2i2ZkYM6tTMhs2/5mJV
hkc1pTHIE6cUvGUfIOYgocqBGFfbbKbWKw5PCQgFZOReVBC1C2OjJSuTZuCDFoKfgIyOeSrYqpej
vGc8mXL/5f7a1rq6V/YWn1KJxVEx2yk+T5nX21mUnrw2Pk2Rf/BQXY+iBkq44HlAMW6ItkY6VuIK
tkFJQJ1FJWr5jvRhhQGGUcXnxhttD1LlvtDfSgO5DJ+R697nsCen++td20tT5Fnxv7O3/LxomXom
F3t8pkVph6nhCLX5FKIUFFBN/wdTpMlzgWqu7C1elkZn+VM34qRhJe3T9ltjfhQk/cjU0X07Kykz
yDliI2nlLFi1eABUpicqZjxF56D+GvnDoaOpRm39GR4vW2neckP4MkxboicrJ5AHtzpr483QvWXX
0DeRG5u6Ljobxbu+d60qtrVgY69WjsKljeXgIJeeN0QyNurmR+qZTjN+76fPsWU4w+Y1uuIXV7YW
m6UYlUdQxNYgVXuUR/axHtmNGj5Fm1jLeT8WydCVqUXlKZrqXK6QiOU2HWS7fZ1JDdSdcaxnrZh5
+H/rDr0ds6N2frFZyztA9QLavwMWqy/Bx+Yh25VO9z3zHHSW9cIGZeMEJ/N7Xx5Rg94aflh1FDzT
IJhZMgPl18HTa81EHXiYnBEFHou6OfbT8KQaY7K/fwpWUmcepP9nZ441F0Ha8nlUdmXJV4WPD8Bx
GD1YVpxuuORaQgloDIgaJHyw0S7LRZWlF14vtzxDEkc/WtVO+pgcBIePOSpOEToywweWYP/DI5/q
0cyrTimRBGXxFcNW9PVexGyc54OdolRjedqP2hKe1agXDqIYVBsZyur3vLC4+J6Fx+PBT+ro3Pff
J/3J9D7e36+1wz0PFoAkokVGILneryxVxSytg/BM/Si11Xza9/70Gpbi1yo2nk0x3Hjjr7VNIaSn
QEDI4i5fRn51jCY/jrUALId3jH6UTpo7amSraDfndoKoGqX7X6r3pG8NCK+dgEvDixt2amEaCnI5
OOtAWx0VgeRjptSvbdZMG3u26p2XphZu0tWViZK4GpzjN9F0vN/UTvbWPvvdjfb4w7TFZ7haxA2j
68tjfALlgnknZ0e6OHiCYPVg9saA62ewA1GaHLXIuYSaLVDWWojmvYoZ7lPKanNcvTCkxMLg6UoE
RUpa261iOFqf2Qnkp9LUHe87560pCsK0iMHFMKZPB+valDZURWMGFIGyfCzsQG7TZxjRxmfPSKdD
59c/7pu7PQuzwgfPNzSg4PpXF+bQ144YzKsEt9ajX2LQ57ZfFI8Ixse7Uexh2p/ah/sWbzcNxk2C
PkM3FgnKEtFp+GKgWOHgufIAYKBQX6Uh3Btd/dd5+myG0fh5XIvAtXw4xn5TCtDPukHwPhvOEQ1q
X/p+fylzILq+TkEk8j6kl0OX5QbbVvW9HyZV7bmxZ33P49jutHifRuFvWfleecbOUuoN71ipoWCS
HF37wy6I21+7h0GGRT6beW7rtIwQBqAvQK4wNIFKgHhIz5QW3ORlcyhrTgxuVnphdnHSAMT6o2di
Vj2W/1mIQSIjZqM5Da4APcitK2clmLBKWPpm7oaZtHeREsWU9uSK3jTqkw1t9wNSPjty80F0Bipv
M8ZkUGyakPe385YcULk2u0iPYPEKTZ0GA2SR0mGeJdTP4RFiDEc/FEdpi1j+dtZ6YW6xl70YSImJ
xvyfsT4QLQee4mOzM+QHw3jVarufx8gZfLVY6/swchTJnsoT+We+ydG5EgauPvhif5NGnURf/rPy
mech3vu/lPeNvgt7JinnuUYBOtzRtwN/32wRuqxEPBoUdNlmjNc8A33t0r0wDkU+xJ47eN7eCK39
0KRPQ6/Y1rh1YfyBWC/9GDW0uRM282UsS5Bqmed1O1iW2wmCqD/FUROh9JdnfbCHqFE4AR+IdDsj
/kFAoWko1ajaKH/WKyuCvVHuyshGJL5BLL3v1WYfxFEl7tNBq0pGB3nA7+H1aYP3Qkb+sfP7qlQc
lFS16msHS1S3o/galfu0Fkp/nwbKNDhlGLK9QeMr3/u8K9SXpKnV0QnFUXrXq8QXO1BoRmxkJKuu
B50NzAk02aErXSQG8tRpBVP+KDsl0r5T4qfG9z4G00/k9ewmHne5QLk5Hg4awnBe9E1u80OAwrti
9XZXxcdCzh1R+emJ5c7sg0eBkfmuN7eO45pj0BsFxgHogVfEIk8TWlXokEE13TSxG/gUzuNr5oao
wTbQlWmcS0p/s8DlyxY70+2zFhQW/MVINTKjeaMV2nTBYJlhZLoeWNFEt7vCc5jXhMLik+cVx7GV
nEnpN5Y7u/nCNeG9JrABXaYosbywciu0uqBSLFdJRCfq2vrQKap3uB/ibi9fC1AYoCa623MNcBFY
GTkVvC4s2HdP6Zj/LGAb6s1Aihwf8aQP942tFHio9P8h8oIsXgF4e32yU6+O6kTNDVdCUKpTPFtM
3Vhpd5oS2H36VpZf9DizWy37a/QD+QV3B2AV8DLUHq/tQjgncTFbuiup086vfkEZ7dAl39iwlW8J
Eseap0B5Yt50Pxu5V9pEj3Q3BmdLJ9RW485Oyr/vq9NWgzWAKjRYuJv2HdifJCwFSXOVIDjUnrIr
I3WvWMLu/matrQZ9DLiMqKHOE/zX36xvrNavmkZD+CHZhSWt+/wDxOQb+cvtPTP3CHktM9anMTU7
//lFIq0NOiWwQtHcFj3wwnxX6t/Twu3VT/i7c39Ba6ZIpckBofbAFxYLkoxsKkdgsW4jfBtna5Fp
K91rW8EUFpd/f6543rEgFTULgsfCWJfVljYiEYUGkOn447jTfN/ttPrT/TWtJEbWlZ3FXam2WqAG
Xa0xrD5VO3WC0Dpv5yKOza1FPBx29AYP7Va1dOUFi12FRIxLmhi1TMj00EeLpq40d/hhWXbzLDvy
XkLaeHrtf7S77LVlMniLGWTNIy9tLqJHXih5ETTYLMu3cvwqiohubk2n3AZd3ll0/aHG4DZkTPfa
Hysj9eBnTjhcgBZa7Zc6fb+/Y2teeGlg4fBiaAryFMQawneBU1ei8TwCz7YRow5svRq+JNM/NONZ
EzUveiAUi8DSXa8pMcJaSCeogf5HeR7uvQfrFSZMWzimh+RTvoE+X2k7Xttb3CmSEgPP9i3V9b51
u/AknZAQf1SOvPl36CJta1P+P9K+bElOXdv2i4igb16BJDOrSarKLtvlF8LNMgLRgwTi68+Q97ln
VwKRRK2718N+qAjPlJCmZjPmGPIuXT+U1/YW5wIgIw2vMNbnneYohb3qa2sF6YN3lIkBOFu63Uhd
btktk4vrrSYtihBocUF8ajwokKfPiV+CuNFv2MU8gw9NStObJyhRGn5nBY7hqz/3xDE37/7777q4
+y4ktlPeYd39oTlbD/SA6/cynFikBbqfP4NMePfTyk93a93yir5z18owgzAdHjauLHfwTS7ZvMoe
j7mhEPKjq2doUkLsPCznPP/HVIT3Npq83WkyrCnTgAR9v/DFJWWWgkieKPJAcyQnfcDEcfqZGL4J
doADJikBiCge1Xts/hDlR3EqI3LoVX+Xa2bDI0kfKF8VVA2BELzejpTaOu0rIb+AfSfukmMv+V/C
4dRAZbJCBdbPIv3ltgPZSEoRxeA9hmEJ4Flia4hNdLVKHBtZIlgbkSV6eZAdh4PktzHGYI9tYiM1
uLa3qL6qvTpOsnQKGuLm8xgUii9ZZyhSI7+Ikyf9Sf9sf9K/KXfDs35PP4HOwN9Z8dY2v1/xInyr
kRB4uYUV80j5Zt6l6uk/JBT5H7BigZbFu0Plje4KIW49cu92egW96drOnYEItWMjDbsH9QCkP1Z8
7k7jr+7L+NA/gYDnfq8ns/FAGGA4UEFFAcAhoHTXZ4o4M3HUbrTjtJpN4+AKUuUBVTUyR2ZfzeLk
Ynyfn9zOJfx8e6PlvVncbiQaqi0nXkDBsRxxqJNpEiMXegzasOqB5Jzct+CGORRdlYEf1tgrbW55
MANhhCxu4jCvBvB4PxlSo9X6W/CYpLol6lZOYPsiRIXl0dulTtk6STr6n5IUQwJjFp7Dy2knutyz
4hzTG1lxLpN/wBe4c143YgikiP81snjiuwlJshiwqnI20Yq05gtL3T2U+rrUCCCqhsjrb/UPddPr
Y8KxvkHjqh1DtfslNd2vdVneMa95UEug/dtsbnzFMJLD7ROycTjBjGEjK9AlAmaZSOVZnhba2KEK
p1Tqec49JapcOvxsqWHfg9KV3Hn2rP+4bXRjPyXcAew9kpINQ33XS6W2Ntdm7mqxx2sSJaCiCVMQ
QgW3rawOv4nMHnruqNsiiQNs+doKUq5MoZ0rYtH8IVDuZNndaA0Hlr/dtrPaQmkHa8EbhlR49WZA
96aYlIJAXtn4Y4gxcBgi9SrzR83DSK+688Hkr7660gtri9jIGyx9boDLjR0PnUGl97PJexja+p/b
i9o0g0E2SR8FItEl8DdzM4gGjY2Ip9akR8Wd85MwbMzBNOOHETBYEZJrTIJg9BB53OJ2KaJXs9JV
eKxAcW5Mvs0NCQr1O3jtdq7x1pogO45KkxwbAirk+kCUujMPbpGO0DlLz8lAjkIhrwPRdqKZ9SsD
chGMtUF7BhpgyBYXdiCBl7FprNx40KtzZaF0xgrik3p+6LW3uTAjItBVzb+O00Vp3UvdT7GtlhA+
qEYW0j3CT/mWXh8Y+WswPgQkqwUHuXhr86Yd6tKhbkwnO6RF/yj4fZMcB5xQamEcVnMPgA7v3L31
VksSyr8f1rHgmBfODOj9tG0nF9kyVYOMEL+hXwt9L5LZtAL4AbpMqAHhCl5/UIW7HiHdCB0ObQpA
FBs2RXm0HPHxxWCYDTxgcBmoYP+Np97FyJUEGDXo28f5PEXJDPZucfHaPfDQmnAMmuZy6kWFu8Ku
LwnHXJE2WVtxLcZKv2mt9dlu3EiXvFK5GtGu9HtH+LXbiQjUI8fJcaLbV379eC9+wCIubDESUxtW
oeHxls2RIpxO9Jg+DgcXXaDu0XpTdiyui/U4GqjiSYFD9M2hGn/9AVkmBJ2mCRyDvAmJlVjHYaAK
9x0mYrvnB6XNwpnSqLPSQ5NCptalDW4SU59yT4VsINDuo/nssCyCquk3t7Gh86mrmc8LLSqoMwd1
R6KhIQcjLV6EyKOqrw4ZTT73/RTWVXZ2KQ2UYXI+fmKAKQXIWkr7olu3OJg29CFaAdapeKzmgGuF
T0npj9bx9gfbOP7AtaHU5oCiBQN1i5sNauRutqmJIVJZOBl7P7FfsC0fNYLAB5Oj6CA4IOtyFjd5
KrmhKyWdY5zPg1k0YY1L0ND6cNuM3JFrLwUzOPSGtINm9SJIHhtE0A0t5tjqn6tUvasMtMSyKkzt
eWeycxVnmdeWlt45B3DOnes5LozfbvYN42ZBnb40GkbNMh+zsjuPzrqfu7C3eLBrqNA3rqHjwU4P
eoAJajYFzc+88p3LL9sfoQZ4gXycQQ9FAK7u27v6N8ZZbSsGtvAU4b/VOC61uasopCjR1R3O9V12
56Cz635WY/MMQsOgO3WOb3wfIEIj+7zuC8UrdFLvW8z3VDuXfX1ase+46JIZC9HY8vXVRqt0DOGI
mKKWwjk6v0g/kmT68NW7NrPY7tIt29Hu8jlu698WwFKq+mTyvYRgw1XCiiQ1RJlAtnMWV89gDWlU
hc3x0Kon1MdiEEKdTcGAjWzvraFEx5Ddt4XjKwTiVyoL+GBFZUVeHaGebn/jVTAtz5eDRpYnZ8xX
PJUuTXODIpmMC+2JaNRX+o+n6wsTCzftuVrvjjPcmdc5YZUCyjchcfagQmyYvjKjqWpNvgM+EsJY
RGn1VPLy1PZvfWmEnHxc9nTxcxabr06ZGBWvmWOlc19apQoNBtxhzgNBQQtsO6Gu2wdaqMehpwea
kEChe2IXm5sO0h4ZtMJvLSeuZicZE130iPkhO8FATCUqL7z9XTfCSKjR25iDQyjgSgjU9eMIvXGd
NyVsKJqfPGtRdqKH7KC/OWCTFrVPTtMjudvjF1wnM57khsdzImkZvKXwZMYRLioF9rZDxiRSGqQd
O9QzCeem8Ms9Fp2VTwCsRrYqkT6hJ4V5heslFqqagzAKvjg1FZ+rwtetCl/x8+2d3LSCi4GKBKDZ
eGSurcwGCBC4PeCGNJ+t4dPAX2mxE/NvmnAwKCNxQgC1GNcmRNJ3im1WcywE89XJCgyjBtuMuePc
Vl8H/zygocicEVcgc16YqdwOxAe5JWIPrGi6IwXZNB8RCPjb87DT9R2Elb6qiiNlAMZc2sTAGOLS
62WZPC8geDoK1GWrc38Z06Cwj3N9MkrfCUxfj+rIzQPlqY3LXygfp1B4df09Qm55na/eMPkj0O6V
EF+IWSx7zKZCvEJTWngf1QalPUb4i+rcVHVY0W/eYERJCqENVn27fWjWVdmF2cVeW7PWJHmhir+i
ts5pOg1+H+qRihm2bLeMtf6w12uU/uZditGNFbdaO8N7oith1ZWPcnrb7efTCM/q0Y/L3y0Wt7gS
hUM1lot0jvs/mIDWs8DAuBU+c+cbf8zMBzr9mEXWm7ozRrpym3/NSjUbqCBD72gRF5cjcBd1raPm
Wj+5UAHoxNvtr7a9j/81IP/+bh9HsI+kpTeLOO/yF8aUL4PLW9/rf9lYmjUnO7HkGvy+WNDighTM
HQsvxePbhYkI2JfkjgT1c/3qvQD4fqd/y3t/eDEhNV7/vL3Q9euwsLx4BLmbzx4U8XA8H7ILKtkX
9ipbVoEODUrnOLxgZoJ83xOD3LO6VAvKhD7as/yA5hEYYK0/zRZEDtJDd1KeJ/aSQ0Ar4FL3csfx
rf2rvB/QQ0b5BhSRK3y1a3WiRxIVg8kn973ZPJKp+dpxd4+QaMuQJYkhkFmBRG45zTApXcempFJj
Pfvag+KAdL/YvONWt24B4GlYCeIH8F4tMpCsmCdigogWxREM7g9286VwTeVw+4CsEiqcD7wWKICC
XtBDiHJ9E+wkNVK1sZFHN8OJEnICrgD6VEogeiCcb9vaXBAMgV8IpKGrqv8wtxAjHR0azyQfwqEv
HT83SbPTht78NDIi8lDBM1el/txBASnjBUqShnUaEWvXjXIY8w+XI+XGSSAs2AoR4C9LVzVtHbu0
NLiQ9nm22/tuFKdKDL4zfr69a5vreWdI/v2dr5o1VxRgPS1iS82BBOsqPxtJVJDh9207mycBOSBq
kVLu3lqchLofG2DduIj5aIUjKPoLVCO1rPPbkoS3TUl3t3yq5SijLOoDRL+MTwy3J9oohjJu9OF7
gnrMoSbd3djWkSjby1jlJ2YgyrttdHMfwRoNkLv6l0P4eh8VpalGvYUnpPPAA9UFqL4ekQjROt05
gZvuD/3B/zO1cPdcLTC8r+KZlp3aEOo6zn0OXQAeGHcg/L477atw7y1u4earUjp6jgReE5g+cj3E
/aP9Ctj7ztJ27CyblGrfcTNJUeZJ5u9W/ym1X2xnB7O3LnDKmyWLpdKDo7WweJzbFuRgLWrNMWuY
HvBa0X2bvTlQGa2n+mTNP9j8k1Yu8WdEtkZhv/6Lc/LO/OLjFa2SZDkGdWLTaNOHdpx4qKZud6wy
pIv/f6YWX60b24LpXVLE6DicCVighcVO4KA63TazFe1gFFqyP6GBay/D82qiSsoaRDtD8mOg8inR
Do5wAlyTQzruuJHNEyKlAjHXAajiso8wm0xzc5dX8YSIqoAaPE8xAeTsDTSZWy4E3U+sCh2LVSGQ
1TbR2jKhcZPoOSa8k3PlDHutwS0jKJhKngrblAyE1y6DEbsSqYPU2ikqnzv6HWmTnVB3a7tsiUMH
75+L6fjFI48kzc0SBgiuZv7WUkD7uyYy63YnLtpyuH+JxvH0IsNdSvioFhCqGIKc4sHOvnKLvGLw
6+soSPmp0ymGl0Zmf9anZgdcvnXuQGQISD+YbdHxlNv7/uWySY7WMJ/iNFc/6X1f+F3LX1zFfjIU
6+B1wt5Z5mYyJgstmAaW0OnlzFSWFAmm2isBxwvo9BvYsl/Gb66vY66ueTVfbl+rrQdTnj4514q5
52X1PhlZzUvDEyi8AInOrS8sm7/Vpno39fxfnJL3phYucTa0rJ+dCaGg+tQME3rUgLDqeXh7QVvH
/b2VhecbG8tIDRBpxql4pQMwbXxv7GLrtKMWina+BGKsJrYLl4jaEPYYj31p+z3qlOeWjuDY80h1
vL2YTVMYKpOCcjZ4JheHr8q7rlNck8d27d55Yo40W7nPe+vwL8wAi4U4/S8gd9GQqDGKazdjMcaF
QvsTYFuWz6cUKtlOake3TW19HnRwsB4HhZ1VlcVSbJpAwo3HGftZQjVirvfgjWucPp4JRLXYNalH
BfqR6xtL8szM+q6FV3XT+9xR75Wkrc+CmP44VU2Y1fy5nu3ISac4d5Kd+7TxxWAcdXKI8Ei9sUUA
mjdKoZaAyMYZZirnkYeVAXys3X38lCOowH2FKi66b8vg063SbiyLArV4ykCsZFf/zBi32PlWm2t5
Z2Rx+iDuMcmhQ6ylcN9EzV4wZVyFitLtVBY2fJCsWGKUAz3hdc9Zr13IL2QNRv3yHyaI0Lhnf1PM
/reS6/9m295ZWnydPrEZK0eHx5ZX/kHrGU3WzN0boN9ajgu+ETR58X+rpGoGMIGnVopvI0qfQwvd
zbtA1zqMpgw7QdGmKQCpUCq08bIvn4pZ7UG+Q5w8Zvpz2p3akT525a8583bsbJ0EV/LeSHyDBJhf
XylrGhUMWYscs0s4boNbtUEmDBEqdfbPbf+wcXuBP5D4Iun0jFVMNDhdazkNb2JTtAha567o/WkE
bwwAu0r2tQKtxB2rO/PVtdIWVFAEVZlGt7LD7d+xXjHQacgigRcDJeBKt4+NxjxDDWQCvckDt6AM
9ZDkzx83gW4KfJSBGBA7e72p2tibiaO4kM3LMVxueEc+ijCdxp1vt1G3QzMb80oYuAEuc+WSZncw
vHy2a0BgrQijbvO9kWHOIgZLDQ0YyrxlpORHWj5+ashpj3t0fUKBV4FelPSHmLVYOipdH3rEnXkR
T/2zPRAaUH7PLCivjt7X29u5YQmwFRevsoW0HIf1ejszx+KjxnoRWwM98uqbZbzZ1ithQ3TbzvoF
Q6EJsRIKZ5LHa4mQmVqV2G6KBiEI9T4Pw/AqvOb8cRNSjw/DMegDYK72eil5Mc2d1ikiZgpYffza
6UEWbhUYnfwXawFIGCMd6BahprDIDcbarCHHVyPUBOBTJEPgNeLDyTbmh3TAKgB3s8F0u3Qds9Zm
eVeidsutt1Qjv8B5DHr9acezb0TNsCMpfFE3lRyxCztTM049dXOIMXZIdgK4lob5eZv1TtBBT274
Q72UNhAD1gXxcn+sS6s89Lgcc+QlZT0eJsHN9KWogOTa+W0bJxPj32j6IW9xMRG8yJCzotJLPW3m
p3rMTgUxAj37bsxG1DBrJ3dYey1sgimRhaqKGbFlqxYjb9qUDuoczwqNExXltmQ6g1D42+3zubEg
bDWODKgqQF20LOqaHTWyWTXmmDbzo1qPdwkVj5YtTjrRdurH26YA28UwmhyfWuxdVVlzTg2E88Lj
vgIECR9+KuQ88T1Vpq1rjQTP/cvGDIWaxfkxvazNx1Sf4hkiZr4y5b+rttpxxVufRzoNKKJIgZhl
ZGqWaYUACOH80HZPOkgi5m6MipR/+vjneW9mGeWoijJrpcVjr3xTktzXnCTs2j+I8D9+sPF0yRxI
TqADdXntp4au10owduXItbIgG79S827gWWA7bOdcy3/outaK9+OdocVTmaYWYzpBSJVRqIpjkB66
0z5pfo3dGwY8dr7SX+3whTVAZ/GNoIuF1t2y+tMkjcC7bOeYUU0C9GruAcSrAYYctLNtMvuoqw2k
Xp32S9n3IRUQCeSe8I2y/Tl2HoPq+PxF75tfquJ97lT0iQfSn+o+K44im58GtbsY7nDQqirqVDPS
OQfBDCZmD7axR7Ikt2W1EA/jRhBigPd15OV6V7vgSoI2fd2qCGKyiIosTIzkbhzIgdZJ0NYattLb
+VIb1wilJkwSg+seGEd9YZLxTkw5Jj2ePPUTH3/M+U4RYcMfoCIn6Zsw5yG5mq+XVNfAADJHpzFm
2p3URxuZl77tVd3FFaNpBFRPSnK4fZ82ru1fjDMyOiBgwLSwsKn1nuAugE98yisSglRZEUdjFBBb
FTXYwHbO33qJCH6hKoGAW4K3Lflz3n01cza1ckq95KIz5p2dnsyfBbg8pqhqiU6AS3Sa19sLdDdM
wiGBRALQdAyOLkkrcBSKTi8nGpujSfVAwBc/ay2YZiE2DNG8xEd8SQCHTJMhOSQtr7MHu3eg0SAm
Ox+OEFDKjHA03RpK94OJhCRAClxDE7JrFRYOs5HOD5qlFPyYiY4bg1+NqLj9NAG10o+iHDM3MgUh
WZBaSSb8FkKsNUYQAf8fUrCEkOlX7XQqOVZQsJhDMhraVzfr3CCvTKU82INSu6FVp2kf2rPW0VOu
pJ56SRqTQey3cpziMc1mAfBUOdMC/Iuo9h3sqdX6QFGbofVHp52L1zxTWn4ohaI6IWZ1GftCdUiq
RmlrQSfCzahTHMwZDSEQQQ+jAgEVO0NyAklBL8TcE3fCpBimNpoMXXakQez/M6+TIbtPmn62z57K
efo4ipIVVdRmpMAUgKJlQ6S5g1mVmL6sw7T3qvEzaPRpXWKgYvjheHyITGoN6WObmOwnsD2F8qkU
VcMxzQakXe3P+Eeqbx5tXP1sEmEOn2nKW70JwAditd+GjpfOoddAC/JmTEUPdHHmjZM/Q+GQHZSE
luZD0qm83PEE61uDRw4VZwAgkQmD/On6GIup7LNxnHGmWPlNncVjrbITmOR2Ci4bgR/syIuC1BT/
MxYehwzofQ0OdPF4ZEStE/UgJgZC/s6MOjtsXv8FLODa3uLRo2NREluBvf4QjQcIKxXhiyRDHg6Y
+6p8GirnPZu6fLGvHTlsAiGH+BFv7epF0rwWzGc5SlriGTnxgd5rfjoevF8mgOsETTkbXMKSSsiF
UAUN2Ukbgooe9oiMZKy1+BXoIcgJI/hdb9WCgUDqrA1qicgymbifQ8A2rhPu3qdmWvqTSPNz2xrK
MXOg9p72ey3xPeuLSFCrMIeXpxX23bUCK2fPXTr6WmX4LkRUqgQtXvs3gvfjbde4cYoRqYGjEBAJ
OSa7+NqMOIrHO+jKT/X4RR2q33AhnzUt3/HA22YQEiKcBpZ+NRxAGaqJRp7HHHjQCOCQLqoxORN6
Dq93qm0rUxI9DykFwKRB8rVSA+ksCO5UKQVj9/AwsYs63aOuc3vTVp/q2sTfGs+7FyzJ3c4UfZXG
VZke86x7yIkVWuDOM4ZfzmRfUCCO0mxP6WJnYX9bsu+s1qRJM6Oq09h0v5VZ7hfZY4Kn5vbSVi8l
6GxQJUc8hi1ET2gRf1BNAwW7PSWXVEk/e1kJARLzThXkQACbuG1qYxevTC0ykh70zwWy1eQyTZkS
ueNIwsTVP1VC3LUELFY2Oym95E/2xE4CsYob5SKRQqMgIDNpb3HVEozJJ6xgyaXIhzJi1SfCVfbK
4RogH5FVB8Vp2AOKcNNHawVXdoHMvX4y0s6dSrsek4umVSBB91Kov2fqnaeJf25v7bomBkuIsJCU
S0ofMO9eW2IeF5ODhuvlP2PoCFswAB+q+cVBRUxO4Gc0qAJzuE8C0K3eNr71Xd/bXriUHIMBYwM9
yIsNShCEHslLTpWHPmmfhUju+qoJPJCU+k1nVTv52vqtlMuW2BgQ0QG2skxyu7LKta7Gsm3qN+cm
Sg+5dfQCqJyf7VMFluod77nKBv7aQ9UYUjoYy16SzvNC520DVpJLj3GPrDt39PftvZR7dfUkLQws
7sigudXskia51GibhtU4HCoVwKI0T+5wV+5LfY/me+v+uxqwUvDDeAWX/Z2asb4UjCYXuOgm6FP9
RNL+0GfVTz2BLuHt1W0agzw84EWguVpRhqEqwlIjz5AJ5F81GqNOdUj1l7babTnLi7XYRujQSM48
wBDQuzKur4OdUuYSPXEv5nF6ME78ZILKeDx3x70DsRYCBk7gvaVFLmXW9dimGiwVD+KF/wL3nOL3
AYnUt+w1iUwGAlkwlgc18dlpl/FiFUbBOBQQLWQJqMFAdOl6mS3wfD2E7twLB9NKH9DnJAT3xB0L
yak5ZtrHvx56qpIeCmpVkh302lqHfsmUGG5y6dreO7W5WocJFNlAPUdmSFZl2o733LhsCITRQkNr
GvoOy+qS1bfE7hw9uaA5+KAVdTCKD+tRAw6Gq4xaDLhc0f5enBPDmIAlQYp9SbHRfsVQ7LFElgaW
1e1N1WprN3lta3FSdOBEwecAW2hGh05k3Hs/QdoB0mZt8BOpIcMDYPJDvXxsJswc+srb3mFdbyh+
AaYN0cYDomDFFS1pX7mZzcmlJe1XpzoZk3i9fcHXMDFsKKYaHSn1IE/K4kQyYnQcvIMJLh4/s9cy
kEykWlCcyPMeNcc6PJLJvWnB8aOjgP7F9XGcWup2ILhLLpmbo9qUsVIzAmYmRY5SUL7LMrRlDoEs
8Ks4KKgrLI4KAloGnfQapxGjm34jxjtRepfccL7e3sJNO3JcWaLswRK1eE0FcYvegeTCZXD1k1d3
odV9Sc092rqNgOF/p6L/14wMmd4Fl2OiUJCyy5fsoEVaiLRvME+QalUQMUAe8DdecssOyKGGlBJY
QMJ/sUjJdAh2AhWJ1yIgY66RFK1lJJfGPYPD4EBA49iwDwPPpejZf614ixNSGBnjpWniMfX0EDO9
Fx2TNlpT/5svhp4nqOwwrb/iGWZDLtn5NDgRS/HOxMYwW8qK5NAKqMXc3rd1N1lKxmEMClgQdHLB
eX392YYuIwPiIeuCrqFxr4PWuz66uc4GH5gnNzmYHXeGqEkKW0XJitj8OCo96E8VM4Wq+u0fs3Yn
UrwOI2fgqEGpzZYn+d0RMoy8nHtFtWKq2o+gbf80Ds75ton1ZYAJcKSh2gKnsgKruTNX26LlVgzN
k/aIAJ/GmA8EoZ6e700mrleDur+ccIVD2ZAjmK28YXOSW5eBDWCxEkp6z/Lyw7NmNuQWJH0KXlIM
6S3bP7zJbO5piXlhjnizCCaWgXf5CsKFvQu+tRxM64I8AizbazKfkrGm8UDDdkFz2VfUuEr++ein
kRyl8LtQ/ANOcplxuCqeTGGM5mXinL7yssmepszOfupdb++cgq21oO0C6AdyGww4yr+/O2jIdzo6
FXC9OCsnb27uU5LvyTxvvM4Y6vivjcVhpohKUQlDJgGdcQAJuIr5kUF0qI2yvqpppOtOkx0Gy6x7
3+gTCODWyd4RXEPUcTre/4hFFodeXt2XFhZKdN89kkDzy38kpKHBhPfwRfelpN3ewjdyqGujC5cC
/BolYoRRyd+W3Run7DhGyjFH1Kr8iwRKctlLRgJM6SBXXTh+dUhTxyKOdynKB1rQqJ73ul1rl3Fl
Yen02YAi7Wha3gU09kFJwQU3YrQ62zmSf5/76wxDipCCowjNeSS/yx64rWByJ3WK5AIQyjf23AYg
mvNtH70z4yA3bu/FXKdOsCf7KLLrDrFYmQq8uwMVqeg8zrZ3ATnsFOhcVUIU2dlnrqUsoLYyfvrw
9cb4snSJaLwD0b24D62td06FB+iimGNQevdVBaWI/MdtI1u7CPwOorT/cEktOaTZLNoKs3AuCiR+
86s6Q1P6ZBt+/Wv6058RkAfWznfb2EYUCwD4kjK46Fwvwh5W1k0ypa5zmT2Nv1qpU76RbOweQDje
PBY6REZur3B9GvGASWStpAY24fCvP1tTFMJlXLIQl3Xr57Z3GDFi5RtGdrxtaM1qgNcPVS5UQ0CZ
Kv3ItaWyL6C2zAbnojIjSmcrKLzCb+w/KsW0kKZoz4UCNsSMA+9Yogk8B9RKB3/ojCN2Ivrwj0Gx
Cx10CzTCUlNr4VMSrRCaR+Xr49df6hd6aGgw19CeViyf/tZ9clBByrinELDebGkVMidyklvWna+3
QEvGmUt1+wsfzrMed9lpGHeKzWtGEACxQDKIxxs4o3XnQkWjj5l1al4qsOzaARjPaTj9LIP5RXkU
4XQs0iBJfbP098Zvty1LkDGE5oC+WY5RssbB9C38w6X7hT39kd4Duur41gXKCzUJtSAHsWYWWm9s
T0hya1vxFYH+RC8VA/KLMzxaGIWoempc8lHDVMIfRtSgwrTo7TMjj8S1Q9U1UJ0g1gOmCnR2C4fT
WCgUDl6lIZ7wdADeLK/RvnvjzOxgcr3eCzrJwQ64nV3uidWunQIsgsAG6EhbCoUsTGdQE8PaG/XS
N1/m9i5nPyrj2Jo7N3QdxUgruBE6cgTEMYvTWQyeEGZaqRdbfwYfFZn3nKnMrZc7CPQ0hCOlsjSc
zvXxR1V5GtrWmVHKT2wM9AuVQTKpar5bldr6QlUTxde7nFvn3iyNB6MllhegPNJ2Yadm3sfzc+n6
UCYCjgZJ8zJArJJGQfcvteNWV3yaf0/017zcuY7rL3dtY+FneszIel6tWHFCCH9Ry1NK3fKusC3x
NqZJtzM6s/6CqJxgJVLMCGfFXbjYgVtqx4DVjOuZ+WUPdVwqdjzn2oRk38Q/DfVPXPNlqJtnxEbL
x5gvc4cZ2ZKFY27tpG3rPYMJXGZ5BMHasYwkRMPBhW7k84VUbNZ8njBS+Pgl1AIBhEbIgWcD3PXt
273x0suZI1TZ5AThutIG+EvnFfYkLvMvzAzqh4SFoA3Bq0ACI6jfVNfvtcDds7q+EhIphLEWiA0g
5lyCNb2ZKnoDojLEts25BCQhHk5j5NyNv/WT9XR7iWsHhpkjIOE0EEKhD7nsRbRK0Ylar/Inj3+l
5NkpW/CIf9PM5/LjU7OYnQGcGyhoB3QJK7yiNWZTNnU1eerE6LdpF7Zu4vci3ynArk+K5K7Bedcw
mgsaEbm772LOkihzgQCGPEHkNBz0MkhALOWY1XGPuGZ96mFIli2A+oeC17K2lhjW2LtDS55yEbll
/TUb2evtj7NtAU8nNCmh3rEM143aAekrrcgTwocHKL75GdN2ru76mUTJDoRgmJ+WehNLkLOLqrnH
wH/5NI/TqUvLx0qlLxV0YW+vZOOjXJmRf3/3UTJHV9KmwF6Zbe5z+4cDUj1VPA1QYbltaG89C99a
TFWvDODKeiL0VQM4RzUfLLo73LS3nIVPrVnizIYNK5Zv/Op/QD/j2PwcXD85Z4Ebt59bDITHAPp9
eOjtL40JsnZIGoFlYYkQy0vaoBZfkKeez0aQdObjOCnPTWHOh9vbuHHyPBXAYvBHo1yNU3D9vUym
UE41JX1qRzMscv7TbczPt01seB70P8HyI4eJ4ejkl3x3JKYJvQVMuaRPSmN9EVTcMQC3fQ5pl2DQ
AXPrOriI2ybXhwO7hlAYhB7oqa+CUW6ZQyGEOl+mNnkCZDFujPQ4MbbjgTaKE6Bz+H8SLugtLIIm
FJha1Usm4+J4SOXVCeRFusf/lPUEvQZFrXy0wKaDTaXiEXU+TYXGA+aoybked2U2Nr/ku21e3Ly8
NAsLeN30CYwc32t3frWKPUD1RhYHJ4IQ4u9AIfqWi0tH8zynqaamT0ZcfKNfxBflK33tTu4nwYL5
4J5otBembWzxtcnFAW2qYSTlBJPmMTmKw/jIQZiPcvylC9TTXkF366giQVWBNAEDH4DW10dVpWXa
oF6ePiVgo+RjcoJ5DKKnUaYokC8bjreP6UbS9Dch/j97i/2sUbictIHJxRlRgfHMJmRNVPFIPRe+
d0zuJ+RwetQ3YQqfs3P1t3wbGhC4IMhqQJa2eD87uyy7PJ/wMecqKKe3PoU+GS/+jToVvBmA3eCk
QeSB4vIiRbOyjAlbp+kT8DVDUGT5mw3Z59t7ubkaVPpRuUMBatUA69tu6BgtoLKZg1IuMXJUE9KH
sakfOv3DVRp4ZAfRKYrTsrGyKHZZs6uOJuZq4mwqD0YyhyVJ/FazQjJ9WMYGOweAgCzGS3DScl4c
MAHBbF5D0NNFTblNOfe1Qn+p3HQneVh7TMTbkndSqmVIhv3rk89SzKwVYLB+mpvn3Hn0QOFs2jvp
0NbtQkcUFQrIBeAgLPZNkNnus7zEaafsN4owFdhRMV5IGL0AJe1GcKV7yrJbThE9WDnlKisuy/2D
9GqfaBNOnlVAJhqAci1IWgi+3D570gddp7YYg8JgDr4Pii+rfmHPAR2D1Bys1OM5LfTPADj7afWi
O4CrEpAz8D23KJPlGxaXZeQJA7zooePZNhU10FT6SRP1qVOaUE+OCob8M5WHo5L9ub3O9QfE5KSk
nEDTSw6gLA5J43WWRyxLid2kuAdKzne0OsVCS6ij5roPzPPv2wY3Goro4QElYwBEIg0vigZuCjB5
Pw2wOCVR2Qufua1PEvYFeMfATpTIyqawmFVfbbqdAHPtUCQ8HwEzPIrML+TRehe2CNsmCge/UZxh
YPpkORDIqo3U98DDjxHBvUrsljXpHRGYo9SD+eJra8X/kPZdy47DyJJfxAh680ojyhxJx7d5YfRp
Q0/Qge7rN3F27x0JYgjbPfMyE90xXQJYKBSqsjIxM1fJkuFgjKxGNSQ2j7USYWQlane9kxWCxGXl
Q2JJGBnBcxAdW77PYRFNgSgC1obxX9euO9ecZBdTll7nfERCJpG1tWEDcdWgFYcGKBf+sxQjDXVS
OOdxafHSTdrSRxMrcOY+cY00JoLTuAIeYHqPWBlq2qxewblpUagQAZ9MmzETPwyPhV8CdTS8LNvi
MOyhrubJsmuiS+dar/fd9TaIXhvmAtxI0rnsOxhu9Z/pRFzJKHylH/37VpjjcWcfy0MZGV8P2TRP
WmlKRJYmCOqem6JK/Xkizusyp8X3f7Bif/LxADNzQ4k25OiUZkbunO2hpxuwc6u7RLVF071rOwZc
HVBUgFpATJo7ZP1kz2ZSyvaZSN3gDU2l/+zmtPciZ+pFlaW1fQPmDjhMyEne0v9AvhIY1WaGMOcg
/7YI/VJmf62DCFARdLCREqA5dUtELbdxARLDBib0ChPEzr6kVUgVEZ//6kpMG3VUMNYgOeCCRadG
bVf1UIGINYDJp6TWgqasp2/3PWD126DygVYok2/hoT4Jzfpopol9hsYmLpRy4yzKFqCcf4izqG0D
3omisKl+PgAu4myTQJxAHReIUjfGb92UECE6o4WI7HOrYlr4/ppWetg2eP6YXgUwe2Dz4I5o6lRD
p2sQh85jugHe4Z3k1lsrK8fIpsdhfKDJd6gHb0yocUJutwIlGgmcTDkXie3T5K9lW+EvgBBiWBsv
VUzbcvm/TmeZzDH7NdKLjtFzIxeJL665yqUF7vlUFUlhJBiNPM+pfCqSKADRjCDeroV3uAfDrgOd
coN/UNRFMocKJvQeLa0qCzB6ftAncKNO4f2vt5L1QI39P5aYx164iiPFjVmjxHCGuPOhNT9UY0fA
a1OTIB8jRHX1pan+fswBnwjFP4ZjBUMZ39eaJ1raGaZSztn8kluOm/ZPqfxxf13rXnlhhDvQSlY7
PVFgpPwDGZB98jPxu3ifAymePKffSr+aXBsqD6Ji3UoagDo+3ksI74iI/AiHXaOr1nejfTYmtAS7
kbylOAV4K3pKLZ0GsxHNWq54I4BfAMWDdIQxbbK/v/iAU4dJFbVCfJzyjrp9FDVBHdkiGYYVh8Sa
UDRDmw7tdF4ntkohJqiklnWOypMWfcRJ69Eu83VDcEWuoKuRlGJIFQBPhuPje0gdlE3VWYmsc7up
H1CbCNJD+VT4RQ6NPeg6biiUoXbQuP9dNK4IcbG2lZe2udAx9MQhMzb6PFPdcetROnV5/fO+X67Z
AADTxEAW3u9oylx/LmOWSBVPkLLWW8Vyl9LY2wTKU/eNrH0tPDoVlK5s9i7kUnxdn6XS6WzrrLYf
wzC6cRxj4sUKJO2vucrQ0GMNP3QNgNy+GSZQkOiqk9VY5yI2jpVdHPuZ/Li/mJU7kyXxqDwysCWS
AW7HxsSaOkzMnfVkAlmO/KU3bK/s9d19Mysf5soMFy/0POqklDUWOxvXU24+yRX67Pdt3Ap8YDwO
d6SNnjMaz3jgXq8ltbSh7mPo35nNCCS6axZdOXmLI4PaqxnVhISOTWby1Ks1MXc0UvrIs/GyOGZS
lZqVJ8fz1PhpXanJ1tT77jcUa8xuU6BI+Zo0VSk/FjXJsiN2TGlcatAycVvFSCEgvzhNBZFvJ8Kf
NEashHGVjmCkaKiZJYLra2Uv0fJDIw6tPzTH+JpmqsRavaSKA67cn8n8odB/yNeZOBbGSCHRziid
rvfRgZqD2anUOStQ/YZQcFXaP7MeFIr3v9dKDxNy96ACsFBsQ2rIN5Ei7A3kAfCo08MxWHxtW4Z0
Y4WzDyJDrxB3L1X8bu4dcmmPJ+wGRlsDjgb2Rs/8hNMnvuMZoRJMb2IW+5X5hKvVGdyjLgFkvgde
zsEcsPMTtJBmuxlS197rnnFYtu0hJ5hlMSwf1BDVMz3HQp7wlTh1tVy2HRd3l1Ihx4FAiXMmeedW
eg4CQjOUFOrqduTf/5QrUQTRAxThjOsYryJurSrJF03P8fYaRnzH9KlNMDMv/31tjI2JIxtGVET7
h29eDMi7nb4roN4mRRhxjP2+db7+9UKuTHAhBHNxakMwCXE29ApjfqXduma0oFNbR4KIuJLKwBJy
C8YQyUjErr+OahFoYqWShYneBTMJQ6AZzc8mNYiHilHumnr97f7SVtwBOvS49NFQxWwvz+VE6nig
VUfZ/ftD6p7A2BYgHfAUTYCpZ9cfd8rQiwASAiQ54H3hR5UJFF31FjkOUqZB82eSH7tx/qrk88GQ
pZcsh4Jzgn5BbT7dX99KWGRjcCigoOyGvh13xeSlphV1jtdf25vDPraN5CmXB+nlvpWViRw8Y6Ge
rqFfh8uGf4/ZTSmpfYrbn02GqpBnXrb1wQoxMLNJBCXule4VbDGxKsYzh9IJd4LlrEgacMAj0+jR
I/BSu8wbNxobPfIckJjvU6fO3VKqdFfOxzwYxiqBQqqiSVvdBpeQlyeS+mXWiK6Eel5Non7MzY6j
L4/aO+r9bBz4pq1gjZY2Qqe3B7tg5Yw+evXDK9GSIt3e3/Mbz/2Ud8c9wQoIyP65bWiazMkrQ+vO
bWybQUW6kxnTvYYec4ZcUnC73pxLljzgeYtG5+cMLJcQOV2Umy14O87jVMbuJFXPCYm23Zh+0erU
cwwqCJ0rmwh0GWp+YBH4FGe9jgPE6egs9bBXkeooJ9IXcxTFTRZKrk7kZz6EcQ/2bsIucqGGgAY7
sqy+PRMz9lVoie4mS4bjWHpYJCVFkpLKvt6VgprtJxro2i5yB/Yf9hRlweB6aQDnQflTqxMwb2SP
NLC/x6fkUXuguVtBuNA3d/pLuctfq+f8W7MZJsiJCwFLN8EIZYrLn8AFhSRqo7JBLfc874cHGuSo
/btm0D/khy6Mg/Qo7/TYJ7siaMN40wn89rYVzFnnnjxOrqQmCgDJmY0oLj4ogH3w0ARWSDbpRiTD
dRstmDXQAX5OC+KO1K63u9AGHW9TkkB/xQ4X34SYo9uf48D0jTA52GC23YhER9dXeGGTefdFjmEm
AwXZMWyO3uCTZxoOWy1UNzGET2JfNPJ5GwfYAg00V3A6UbfhsgwM5We2XrbJmTqnHG2VUtUe2RUG
aTBB5L0Ve8JesgFu4K2RCt8ArhvMaOXWhC837oudGda7fHEnH3RcUUhD6bnPPOV78h79nHUPk30v
s7DXfRsWrn8Ad2ZBPiQ3GnPcvqtdtcbEiiEg4bjtOnBrZGfn4tvNpNdiPCWSsxraYfvauMTxqg1G
nj3yIM+bKSj9fZq40bOI7/AmW/w0zJDJGHu+rVDRuTBAkgOn0a3aTTTiEfM5nUXqNbdYBc4Md/Zj
2xkNqcX6IJDzGB+MrfGRPlkn41juzNRtNqUvPVoawsH922rdLlo5ECKwTEbUfr2vMUX7r+xiFvbk
P1E4ntgwy+BOnvm1DkBsAgae/Czqr66efjar8D9WuUsyBbuJsoAj6+y8xNv+LJXurGzo6LJJfeh0
QWd5j5LZJAAxrLrphVUu5tSNLjmljrU2KEVHsrTJo4/72/mJHONvkcuFcSHG0PM4Seo0wTsqCuW3
fLscmn0a1F96F6K4e3XTB+lrt2sQUukWPeWH3h+/kH8J5Zh1AEoLGGwT+eX1Ry2tkeqtnCdnzCkE
xzRINmlohap/qkPRTM3q8QBhFVMGxaT+Db1gS2ZazjBlLY7rtKBbm3+hJePe39fV0M14sf6fGYtr
cpY2BgTaJUvO2rnaWZt0r/vmefGgbuylvugiFqzJ4s5EpQ/mqEowNjj7jgRQq6vNv313sON+sR7u
AIwOKeuxhQk9tPddyIDJYE/ciob+b6sW6BkwZh+MJmNaDQ5x7Qk9yiNjDJ0zaOGhrv9VwbU+bSuM
32yckPG/+cnb/S+1csZAzoxBHPRe8N88b0MioRsDNrv4DEohT5YSr55f71tY8wWMaiIiA/CENjSP
d4r1PhsUtYjPSopRQit12xosCgMlL3m5uJEGFbz+w1ABMZOHE5GXA1rxgmxxxUPwcEMDnLGfQp+J
O2ATNoBOdRafDbNzQRLoop/rzqrI7W/Te/Y+ZLTdeFOB/J+LJmplkLkkjnQaNdvN6gzUFGdLqTfd
AjiILCJoue2TsMwX/TIGQmEaDWzVF3es02DC3MJAKPKjMdC9MsDTnoSmT31A9lw2uIUCmwj+vXIX
oJnLRODZwxEZP7eXtBjUopUNVNgDDSjPxTMqF4J4lid9x2jTVPpl7bZh8VaLNJZv020Yhj0Uk9ms
Iz+eFwEf2KcOlU5meSiB0pi0ZJ/ayy62ZxeNzF0P1sLaNAQcwLegG3xNSG1glgrdIfDTcNGllnvV
GJJGOpVtGiz9CJTzj0Qd0f+VUPKFImhGfTuH4Bd4su6fnLUF40EKGRbA6vDQ4NyprCwnMRcTXAXL
vAWgxFMz6unSdxBR+mlFXG3SwrkuBFZZ8nd9JWJ3Ad7FO1UGxIjvQNToB2edRKSTBLbLpbe9tI4f
lC7exWnhDzFkQEgX3F/o7blhdTEweEHuCIGWr+okeQr+vjxvz5jn8aWpesgWEOMoaTiA3zNqRfft
baoPcxqm8zBkwiADXO422npjkSRtz0VZ7NK48FBO94ZkCNThrwecgbsG6AZ5E9hcbmdaVDLFidqP
zXmQNhk9GCiOjlEt+GK30c3EdDYAFoBfYgP5Dt8oZ3GfZlAtyJN450iqr1URWKg6gZnbq4KV+HQQ
+qIEhsPAHfzFaXvHLKr6TDIAPU2IrEf9031HWFsJDhtcAXWp24nzPuvaZQHq+KwqX8d29CXl1ewa
AfByxQgOCxt4ZTBcMJVfh01laShdcp0ABu/Gcg0aR2lTJZPgBbRyjPA9AL8FBQjGf3gwg2MmXZXI
AznPo72Xu8mjveGlUu7OlRpCAKRWhPfBrV+jZqiA6IxxrLEy6fXCnCaKSytCvBg95SvqytYhDYZt
9aE9jRvF097rGLRy0bMo/VqJkNd22YZf3ENaZzeKLUVg7HNKf4iIT5XSjZavUjc/diCesirlcbGs
jToKYvPtl2SGcbwshEgkTdwjs9JsIiGxiU5yFeHBTn0H3Cq6JCIAX8nKYAeIHBmdAVwF/MxpHBn9
5BQGGHD0dnJldDHB76gE1aT6RmwHdtpDBU7ZSaqzjWvqjZGzacpyM+e9oHSwumA4L5IYPBMwD3O9
07Nup8AGgRRKmWkHiAJt3aLPPoooE/E/rvrShSUu4dWkPklR8AP9FIm+tkt1qJIFkvdVEoI82L9/
6tdtYSAG2FI2q8kdSGmilUoj0Fq2eelluEqd5UnSXq1ElF7fRjB8RzDg44JDvAQr4PX2DWpZQdEW
htIZw1GgRU7dOhaRkK99I3TuUUNis4VIla6NgOS4lEdzAAFKp2yh1nWcl4eqq737eyaywnnCki4J
KgSwkpdq4wI2sJUbCzwCevEPZ+xyOZwj2FG8oG4GrhVpBMX0gL4izNSSCF98mwKwWWjUxECWxLJL
5iMXMaSyzFxRJZjpnP5LS0ovqcvKhdSU48Za9E1rpn/ZwAuDnC+MkzEpY8YMklj1MY2cLfZ0tpuJ
CC6ClfcPu5sBsWCYeLQxuaXFk01j1QZrYwkoXdZgHJmOsg92lRDSAk91mj1XwGJ6Y5/u6mXaqY25
r7JBUGNY9RdQlOHaQxFX5rFGjVHE6EiAQgxQYJ+QNnbtxA6nVBfUbFbtIHUEVpx1OWzuLE+jhcHa
KEbckKXfaWe+anrxmkqi+V2RGe6qqw1VGsDvG52oVuMJedL7p8ER+aTICPv7C59UcyktS5pgLeX0
nLeJPxbSsdNE6dtaVMKjEeVn4HERmjgzDm0ZHZ7knEj8ZBc/FOnP/VCxej9j9A8skEAD4pBxrg76
bszdK2DyHJ1qC1akU9xXBy3HUEtBM+LpS/UKVCTUvtvFBoX+IgLWre3jpX2WKl3sI+a65dpe8LF0
5RvGybxR/bI0f99aY43C/yySywXKtEVyvWTwiH78Kk0qSpRztF265qCbmEkSav7c5ndX9jQuzIOS
JiP2AE6hytFrt1MVGU+I0rfm5T1zqB+BKUyfiAiGJNhKjQv7Thzn81ix41URT7KVcBm/Jx0N7nuM
yAoX8wG3l2pC4ZGN+pploJkeXzSkdPeNrEV8QEhQ80TqhpYHt4EN1P0whGU7p3ZsfEtbmmDSCB6c
0pvU0cntl6kThPy1g8Z0kUGBB0jaTRqXg6vRoHgQnFrnTSl/LdrL/RWtusTFv88FekyaOqRSI7Zt
lT8ZSVioqaeckvFcG6M76u1/uR7uXEuJqUBuCevB/NMhkbrOVRflx/01sd98XQ2Am1+siT+7VT53
Sw0b2th7mdV6rbqNjLdp0bb3Da1+nM/rH6AtZIFcRNfLqVEnEHWdytl5suP8MYlmwVpEJpjbX8Qh
dXEkBa8x56Q3P6kdu0X0/t+tgXOAYqy6rgUN3UlqoUj1pCS/7//7K101fI2LTeK++ELtIRrRQziV
f4ByfK832gdGlYovllczGm31od73byDuf1V29y2vbh1kdRyQJaD2xqMkSDuqWT2BqG0y223WW8d2
Wv4h0QTO639NcJkDlECWIe10nE4bctRD4jrN747+fXoCCCc4reFhjn4zXlHQaZRNDOCfIpVAB3Cp
dX8eMMxQ0LT/65ozg8o7IBSTMUJ9Q1c8L+BqawrNPoEgw1PKbmNKEbqgliAIrHQEGdciNHvwXaDw
xte2qyHCQKVJ7VP8PvnoGD/lW/QEz1aAR38AeepT76UbEVvrLQAR/CmXVrnj2pIe8B8ZVvUw3dJQ
kV2ndLPimL9ltlu+xaG2VwKyKZ5QgtaGp84IdUFL5rMqyIWmq5/AHWfAlWmjqvgJ0TEK1e/6fvzj
vEz+9EDDZKM8d0f7sd46x/hRCeQt3q2RG20WENj0nuxWoQiBvnJngrgGKH4U4ZCG8NzsHc2kTjZb
+1Ql7SOttdAckXrEhiBMohl0G5FhCHV/jFtDoZEH3MQGyv6QkrVP+Bl9s8+jioKyTQFT3jnOpwqk
2MYkAzUVa/J+HBaMTs5SUeAplVFtX0yOVWzaSRnKl8ZKVBN/XoH2qSsV0I5S0ygfpNlqbM/ugRzy
rSJJ6DamltS57QwOBx+/KFWgh5drszsmUCIPOntQ+sIFr+zcP0CmSI7Cqhgo6C+lVJ89MHW0m0pv
pMqr+nQYNooKTfMgq22bbky7UKtNOVhJ57WQUYmfCqJ3Ci5OpQh6GWNdYNUctETzI6u3IJZIbSn+
Y2SoR7SzWZVbSFCQbBdZMaY1W23IyHY0yk57yNADasAUoEjjT7uwWser+2qQHoltFOVGrzUDzN1t
vORHS+/MabOMsa48OEalGNt4SGnhgbJrVAOpVs3e06a6+9YQNQEZkjxJswctFdXcjiWdnU1dGvm3
NBnlgBFgfExZEyleb1N92qhTbA0ARTVxFtZ2PudbZSwgCS7NbRu5gyGp6mMPFFFommllvZhSHP2u
Z53GWxN/vITANY4vqhpjIKts+9LZDOXUnrW8hkILiL2H6GCXmbl4GB3te1+PFEk9lk6Vq65jVoRs
m0Tve3yHKhmeKjIkqHTPhlzsllh2QOmw4B2HAbahKoj6rs4txsGLUtaol/U1Gby+i/TleWIqboFe
Y1bFB++uBZLiOdaTbVVoVgGw1aQbWaBDWQvQe7xjrI2sFcUCvm2C+eu2liLUyjqnTdyx0MHAVc/F
0nlU7iz2nLLS4uQQNHLc3GgdfQdOlPFjdDJI3OHpBQqIPl+k0atbZxrwq9QG33Rpaj1Q5hj/cJTG
ubmdZ9Bj7zMQ8Sx+M8YZ2UO9pukOgCinuTvmsQr9l6SFcM9ErRYx0unmxVUgFDO4QHzqc2BYZdue
jIjkipe0JJvCoZDJ8zQvvfoqpy1IGWcLqo+mOxeQRytciRhNvmtUGYO7FTwchYMERA/7Cj05KcSn
Gmi4LJVePpgKTT5Ku1YdkNd0GvmRxG1qQjvMBtEzeh5NtZnNYWq3ZY+XF3otUam6g0xS9FnyqUPr
HJLisWe2bf9dN1UKYGjTlvVRqzQ6u0Wpym1AwFSweCYBKjyAjGQE1DmmpdOATFWmhqU8aIWn2hjG
3GQKYsPjQrpCe4xsK/WBWS88vZrH5XGgWkGfuiiRyS7T7fYPbhXkscmC3dyAqUC1/AScwaJnwEoX
k3UvmQ4saLIwJ8IlTcPY5Jo8m9aJBMPXbvSVDVQKmqA/yL/k2O921Z44GyjQ+vczmpVkHWbRSgR9
G0hcPq/Vi2QwRqqpVr1lnWynHv05xjwF+Me3VI63Y229jxGR3ZiKyDZXYIswB8wXaM5QIYQi8nUO
qsXQ+jShFXuSttPG/KMGygFomibsPCYKkW0cr/OlUO4D8qr6WVCEuQhWt3JRXf0CLocsYl228jq2
T82cbnCWw2SMA91ow/v7KzLDPRyUVDUSYmGhhkH8vnJcZYLGTVEH9818ajpyWcDVcrh3v9Yrs0x1
ZseV9x2YNrujYz9JnvmQHttA2y9Bs2lD5zH9k3mOXwTLj+HYHtMXqGIKfsrKxQymTwyHQ6YRjUy+
Pz3MmB+YpMw+tXHlvHdxtfzW6SJqRqxaAaELaAqQ692IBxlJLc3zGFmnzJL30EN6wTUmSJLXUkoU
CXUmPc5GIniQGY5GgcktEO+i3Rw27+TUeY1n+6UEwBeirgsus8aVhEdydWkXkYCrCMwNNSKNIhI4
yqMk964ziqrmt1p2QFldBhuufoLL1UD+AhPm9+Gr8nV40N+kL5D1sB9Nv/HLXffa/dLBOcgAFMSv
w+Ygaj6vnYvLX8DVVhbUuBsLalYnG039SjF/9MX0uDjds+BcsGPMn4tLO9xzSjMgOQnuXQvNQNnr
X1XPcsuDHWTfY596wEvvx5NNvHQPqLQvn43Q/ookjrwmhwbTQlRQ6xF9Wfb3F8EW8pczbjD8GHts
/VF9B+rov7TAtv3CAlXUpLdybGtkH7IB1e26ETy0WGS+2VBUaREekd1Bxu7agtEuEsYfYCE2vlZW
2GNaIlOOdBHBXFYdBMcb8E6QktwIv2AMeZAItJJO1gSCPZo/Sum4TaREEK1WlwMoFKDzqD2DP+N6
OfoIss1WWxBHllNT/KTOn4h8LYqP+264frtfmOG+iwSEZY83t3VKdugdjYW7POT79Fh+zX6oG2k/
72r0pBvB03v1br8wyl2yeNYM3dRibbo5h8rshMugBr1mIbXvMlcfi29dNIkegGsHDtURtGXRkUYZ
n7vwFtMainyCj+sW+cid4UEbnS992ryWRrVXa/p+f2dXzWHUmr0FmZAc545la0pNXIBCXCqjxMu0
6nuszN8tam416jypuojyec0tgUP6H3s8x9IQ5cB/MHulIz/KUSW5sWS+GFkmWNeqHfAUgs0FtSCb
xwKVWbyoo0pw98Q080tnBkU/MS1Pt0FCcX8LV6ISiiaYjEe7SgOmjG3xRcwAf4s9UYxHnxyQN1Xk
j1Uv/2LBBHAUUCNG+MZ5P95Jo66Vtgl9A/owzN1OqcrgHxZxYYLz9SrT4qlNDfMEl8O7JHMBIBWs
Yu0QA2oIip3P4f4bXzMijBihEwu5FZ8BDRuveytD228DVk5R3Syo3lRBdWft2zDxR1S0QI2GfIr7
NpFkVzXVDPAu1LKbkLp+ABKyEDjbSqAAQAtQQpDQI3Xjh7ob2oB50h6NU9GWH103fQPK40scFS+J
k7+hYHAsMfgkuEdWHBwTmdgxUAIj7PL3yGwQjeKxbZzq9IedPir0eRCx/61uHgYIoTeHIQgUPK83
L13iVmnAG3PSZJp6i4mWb9Z0Ii6QVSvgKgWrN1rHNzORc63YxEpkLKSIereJpD+RoonoVFZ3y0EH
AoOlGGXjJyLHLFbGErWwE2iRvkD691DK2TErRNyTa2YADAZGmJHPwND1jpkkK9osLvWT1O31FHw7
eQEVzlFwkERW1Gsrkp0tWgbxpZMinUGMWrfvphCDzA4Gl6ZgUBoAMHwQPDB5+EmSyN2QAt52ynoj
xQsWAIoMl4JhSriQTNHnWestX5njNi5LMrosKiQWyLLTx2NjJOdleraLB2huF80bDtiWltU/HKHL
NXL72CxT1Rh1op+6bKdPT0vzkeoisuOVb4Xgg1FmwHhWVCkVTJybOe3UUwRSvxK+rb9bIn6M2xME
CgT2xoKkPcgWbth0KhC/zWXSn6dy3FnR9KhYognQ2zTBMYDTYpO0jDHwcxbt4o6T017NG2tsz3Ne
n0Z1Ojtd+poZ2UOUpO9JE/19gxofBkAXNHWBzMMGXrs4KUwbImZdezYoQKg9ylCuHGtWUGMKZ3P/
5rv1dAdULBZ4UtBlAfMM98KRiryDNB1tz3au7m3Iw4SJ1mBhRvlBYvn1vjGWTl0fKyAqMRqIZbFi
ER+1baOZi1aLmnPdQ2ev/WWXLRZWP0jJ4BcpbkSnBet689cBg20h6HcZ5RyuX+ZAF1+viTK5Gdum
PeMFlb4vk2w9x3n0rZInkV7oCkoJpnAjgcgSzTHwb12bUpyoL+SpbDGw1++kjzhgyrzOU7KVt8Wb
CDK69ukujXFeovUgpiPMmDVnJzwNj3Eng4rU7twx/XvMpINgCFgNbnr2Pzg3wfSzrvVExbMWLHRx
+ZNKuqepteBLreRIMINcAoRcIOAH6vt6/0aFWhh3bBqM49IghUKjCt3QZTu4aMg8yQCFqq6OQtT0
93fKtV221RcukqldpmYN7BJUqTXpGy4FN9Xf7nv/SkXo2gqXKpdKpMQkhZXlPAZyoGwdy+2hueca
wRDIKKvVmPgAXZGo7/z5dfhzd7mtXCrT2E3aygsMs9TT2BRQjc69DmN5S9CHdCuac16JyFdfkXtV
mTV6FTSqmzObU4opuEfbF8FW3uacV1vJA4cYRms00cnAKNmg+v3rGDZhflws137oA3Wj+u1T+5a9
Kb8rT1T6vTEN+Cs4MsH9izcqShncGc8VjFTKWkbOUZ1uM3PYtWa8wTMoiPTGIwO6W40pOBc31yiw
j4gqeAIhQjM25Wv3XPQuUVQCGLwcH6v4e2sQaIcKEJa3U5ycEc5JCqXtKC1HgilOhbhGF5TvPSYp
odg7vDRe6SnPCxvlhEKqtcvcKDoqHnb+OEJgXfBxWTC5clful3D+U5kauJyaz18CtYLTtMuD5Use
Tt4UzIMnH0QsHjf+emVP47M9sINp1MphrzBa11GfNCghCpZ0E6uZCWiOG5AJBnaKR2cvTReNFqXk
nDxkO2UDhqEt/Y3GWh5GD0PrqpvooMtu8+EIbtzbMflPw3jAoLzhoOzGXRJg5pAmdCoIKAea9+yX
5iuHeNv8WPxqgwFZrw9qE4PW87bErJvfhiICktuIzuxjRATlPoVpNXAXR2pNRa/HUnVuFZ9CeJee
6PcRRb9P24NyNOBP4r7UbcTjzHJ3vhZHmpISp8IIqOwx2TKQED863uTZ7vjaw354/wPfZIiwh9ST
QeJYZZOfIlTLMkkLe67OixUBdFXh8VNqL3SclSDSojADi7zIpdSVU8IMsheXzIZwroMC6dFuixZ8
WedFAQgVAi/BcKiD+p380n5jPji4v8JbZkIs0QSqHHKu+Jo3EJkSbCuZkY4VQu4cAMlQuctH1PvR
q3ICghI1jNLP9vMX+sWpXdPx71tfO6KXxrnvSSqyKGU/VOcKl1eKMJ+JUoBVC6jOgJkQ/eqb8oyZ
6gtaek11nnXzoRpy30EIvL+INa9k3P7oakFIRAXryvUnAxWrMS6OVp6jI31niY3pD173sARspBvS
o6JAyv49LpDiQYRpeDTTwJDJP8g7O8nM0VZKzLbKXr4tzrmnu1ZYbKuw2d5f20qAw4gWSLKY9hne
etzSrHqS0sGqy3NrS6e6DuNfGtArkxUJDtotZsqG0iFYjQAxhUPeiDKkudZIoDMpz/EPfY+JpWWj
hupx9nJQmyT+T2fwW9trdsoP/fD/QRm34iVX1jk/VJZJj7QK1mm+z9+hsBVEO/0VSqH2GYLempe5
uS8kqREZZenBRXZa1WmZ6j2MYqYzcuUf9u8CJCB1AJDDFGgBMBzZXmRUZJOLLrGa9aPEtrmLvwzt
A5kjQfxacxioajD1KPAYAux1vSi9Neq+H83ivPRduGjgv9NasJsPL0PzfN81V7InsJr+xxJ3BeEG
0pZWh6Wxm9+VDk07o/eIIXJMkRnONeK8yynIbwuQiuTFXpYC1dOD7mjuiONiANj4I3d+9VQJSRPX
vtTl8jjvUAZnAoGRheWNKFOCEYvIAlDp2iV+tYOcM1iZ0WWKhB3E62j6au4Vv3/pjj2wHaF0zJeN
hpdLFIiq17dEbjjqFgCeKJtrqPHwrYWlgiBFAcJ73DgAc/0GhyvC1+hrP9SDSBRlfRP/Y4pLfhWt
w6xggRWS7pcRPcbZt/s+uJaHXa2Fy2llc0oAmoOB/I+J+1P9MYbVS/aC/mdDvHZLfc2Lf6oHCczM
FGgzoZryLePA9WbyNSxNL9PMWOAm6pPSBUvrlwiYUtD4y+jn3XYBl5CY3Wv9TPzvtvK3QozKGXgn
sWoU68E6SR9Go30FEd7H/d29fVlzi+OCSV+Zgw0VEeYp2saqfd30FpfltwCb+Z7UuOa2fyuhuCi4
9UTr40ILkolatxtsqiZj0E4rpz/zmB0WR1RZvy0ssQUCqYJyINPh5aX2ul4ei8jBAvuN3LpAOYE9
RZpc6uO7bcaDiOBm9ThcmOMOPAicR4rrvDg76E14idPY7kTHRJCfiKywpPriXuvmBOixFt4Bmis3
Wwjgpbp73zNEJrhzDczmAJA1TCSl5cv14CJNEpi4vcjQHwDTNP6fUBS6Ifu1atNK5UzLzz16q7VF
s5/F2G8WtcxPwI+ISmS3HgcOBEwgmg5oHEDKy8URjMLaja33+dmo2reiiN5AhfSjU8r3+/v2WWm7
Th2v7PDcQ3XcSLSIaY5qgLZpOnfZGVvlS4RXxnf65mwUv/D/7/lywvLX23AqQdZlK16jb0WhecX3
2U+BdKvChmggFnftJpBy6GMMzmCD/cFnZD7Ec5513wFH33wQcRTdOgysQG0ezE5oZt8QlaALYNqp
IWdnSepf2rJ/7M3Ov7+3a58Q+DZMEoIHEKK63HqiKJ0Nc+ozvGU6T62fUU52++z3f2eEO8GDas25
k9Ps3Oa1lySD22vzJtVEE+5ra/k/pH3ZbuS4tuwXCdBESnqVlJNtOT2UXXa9CFVltyRqnoevP0Hv
c9GZTN0kvA/Q3S8GeiUHLa4hVgT8Emd24aSrYoYxZVa9QMI6ASfQnxl0rg0CcSmYZyX+QAsWUSKw
dJCJukAN6VwdLWKKct/401/lCLJkUK1ubH+4abicQX0gnlwm8HI0AnxLJ1ZFMurOSnLMt8Bqu5n8
4j1/ivac0vCRHZ0nt3Np7+rv9qHfjr7u5iCMi28cjOC5KWjGFbzgMvjXSoHu/PcIKVYO8RRKwlDB
tEg4u/km3/2hOYZVrNvwYHnlocEEkwOaWx5LZJvkuQlMGwBDGURHdhpi5A615oxp/DR4WFZtHdAj
+dHLz+Sg7LpdnLoheCskL8VK8eF87cJDa5YQAot62ATXzB4WtT8RmELjvfL0d/IQWmwWkJO+pT6I
OWLMIUhcvNQ89xonL1UNfOdQ1l9L7kE334JIk342z9OeV9DAi6jNbnvoP9rKJZ/NTlp64U5dcMZn
N1HwGF3r6BF1vk7e2KZAOv+qXxA59i+KN3jGzXgX7+19dpMflYM2bGSbvxK7nm++4EsgPFSCTQ2r
n8HKnlOkAL90D6D2LRj552FPNqPfuNUj4IjqHmPCkbyQwY/3YgNAbQFuCzAbgbvqfP/toQLvbocN
CIMZ2JlkkwfORglmn7nqbb+XFk54vHjNnrBi0rQDihywB36/aJ9t8111WxB3xjCYurfvZ2kxb+XZ
QcPQAC8QnhwwtAv3m8Q9Zh5nfsJj+9qGv+gE6cey8qED6Ob2I0v+GOqbCYgpH8bQI68lW9KnP66/
GZc/wkAfHVrvaNByiiK+Kye3HDpTNG3HTrnXiyXFxAs91EsoC2BWjUDjUsdwD/onF9h9ooeJHkIL
xiggYWKiQJRXmNn4L1ZyYkSILI2x7LW+w0pI/Q56EReyx/5/YQGzgnjyQDOIwcHzvaJt0ji5gmUg
QL7JWb9psZrrJvglO7+EUMVFfACqKBBSXUicAtU3VEOkgnFAYx9podwC9HwwEgzh2TJVlstnnJtC
b0LDbgBIIX5fIBWrqnEEJU502wyvRbUzDUl/aW01KBDyURGOdhIr5DSH8LVKQOBB5sll4V87moGp
Sd3JlsX8fOvFfTu1JHy8fVR0Ns1BKpBHijfFkwedDxfYAA8QgF62rJXrjBIWVOm5wCKK/0KCkeot
ROMHLCsd6+c4mt8xkS8LstYWBCkvLj6twpI4SdC0yqRgSgs2LL1+TIgd30DOYXhC06ED1WTd+IsW
TRL479rCoD0KiB3+BfJF2EUFeAxwuoAKAvNf0ZY6JdtGeSgLalbKuWCQ4yJfuOhoEYkBZAtK3GpQ
Me7PKbHt36Dq32sLOLgnT/OIhwonry0xD1NWLSD1Uke/ditRSOaiNF+DIILfbYuoS7MR89L6jteT
u8O4M/YTAAeTBwkkZzce9L0ir+hevmdY9YlZvvknnhaCnPk4agtf9YSUpvYi4isYWkJ/dQetTudB
FrStXaFTg8IHTq2pGbtOxTqn35HB3w/qtlWP8XAFM6nD990vvgULUtMgfCUgDD1fXr7UaeWY4ACn
6aQfdHvK95XZfltnnitloVsLggtkZRc9VSUrSItxBYC3M+XZMtkxMxJJ2W7FL56ZEM4pKptUz7TM
us8M6gEKgNHFu04mQbdSmsNCTIQ3DpCT1sXjbxs5XZoBVsydumkUv6jBwOvx2G7aEM8BaSSYjjBU
ubv+vlwSIfAN5MkuoG0A24h+paMl5h+biE+3aFvlzV48Vrm8taAelhty04eu8bvcNmjxfxu69GUZ
HhPQcbSHRbJFCLCzomQhvdeV3jfZXzv+hZ12w+FDskTufoW3gMspgCke5Ch4MYVyyZCArCwBxh5b
2x3ml/yXpoBjNXfJk/7cbTQPykIBKZ8q/dbWNgnZlT+v/4BLL8rpgNGdRdcUjA+24F8Yq81UV3SM
1wNToWm/lUoC8b78sE00f4EKAXMf2igipA7jXm3XDRhkH1XyFvfU66pkQ5kF2Fn5mxTl4fp6VlqY
KMN84fw5ybYj+utlVuO6iw3rXmPWIwUYLA8dd9Hqz8qiHgC1LqHgTGxfC+DRkpFgiv02NGTjriu7
iioNcGKIv8AlKBJpUG3E7HyF6R4TShl6NiAL0b4dfPFy078mhINLk1jr8xrrLLWjDvENZmburCDN
qwoJk+ZK8frclOBk6JRTE/EqVhMsW3pj+NUxekQmcGj9/k6/M/dVEN7LXr7LDwNG4ZkBDMHDd8GR
nSsJK8Ymt+51dWjurWQobsd4KuF72tENK6vYTWwG0RXNZYQ7l0/uF/0JWn7wOsh4hKeoS00lsefY
wlCCnnxCudH8vcDUBlP0nVfUFWiQJXd27brAz2CZnH0cYk7nz1FFG20Jx8a6V2+SfRs/G6033Nb+
AOeatrvskUVeVXpS6AtPl859Dxb6r1mxhGrnSp0XC8yyQ0pdzopP/XFb/XZuAC7cyl74lW7ZuTmh
PFSXJYYlEpgDd+Kfpvgoe/T8i+ahU6ivscYtwG7jjDd5mPndbEku8cp1QhaEp5j36eCIBONloaIo
VONQ46KE0gCATeP73OReXVSR25aLn1lsc/1YV071zCTf/pMYio8SOoudWPdzakKIE+Qc6dt1C5ev
P+4nhoP5I4UkTMzx7IGxVi3xeFRx5MXJUYuOiS6TTFnfuX+N8L+fLEMBfwSJQsxPDc1bo5teOP7o
8/fQjN12esj7wf+/rUn4FjTQd9lKy9c0IHeIR9eiP2NmSqysvEocbY0WBaCQBhWTvXIixmAUFFaM
fvGG1Ph0GgCGtLbXMSOWveRhKxFOXT0rUNeBOcYCWZAIsKPgLw97SDWggPILtC0HOg5bp60ld27F
d2FdFtIhzkV9gaZrCpbHEXg372vnp9U+Kja5oU3htbWsNbZ6KziFOGebxBSrcEwDcwDugijdfQMR
ThXEZylV3iOgJJT6AQ/7FBl/rt+L1RP716DorCA+licxeI/vs+p9ii0/17QGPC3mXVktOyDfdtfN
rX68J+ZEf5EvseKoCD11Mm7CmjxpoWyy4aJOjQMCOzXqM5gc5KShwh6OoRrm/VTkcPvj7+xAtprL
/CQod6k3blExteGFZbVScRsRMwAcjF4gGHgtnBxf98nXPHVdBkoBkoIlsl0e4P3NvU0jugMtqvpu
hYv9iEhVxhJxEciD0R8zcIDnAZ3P+ZOE3dRrA7LjmO8KZnB2eWWoQ2luGsrt5Oj7lIDKRY3fNGMB
apjQDa2017GPQtcOh9deGR6jHkVbvRhs0A8xxxtZZW6vn/ZFhsN/IFTybHTv+FjLxQiGmQ91atYk
gK6rZ8XNUzbalqfP7C7tncrLgapyO+pMe71tbuhMt/WwHKje1rtZb8CS0EIG/PpPujwo/CI8VsCr
gS/UtIQt64uELGbFSGAlDbB3sfUPLbXFVbXhqNcFApHWnCVxiMyk8GCNFVhs0jwhgd2Fd3ahByC9
2RutEvsYZM9AB1y1EouiU/za9pNFCkFshxl4alWwaGKTsx7dCfo2FpnE2V80aLkZsBwB3GRwZtSL
040BCWwh/BVk4R9lZsCn69vUgavXtBzs8CWyEtD3f0LM5k3XhhfS10AOmbJMSPTNX78CXMR8JGaF
wm1pMchng/8oSFNtOzDCa8uu3b+1qaz2KzpnWEJtGSoo+L4JpgD4QZ985A0+w8HRGhKwNtvo6uJW
HURItdZX+/q2whBC3y2Saty6SWgr8mwSstn8pE9M6rREaXUeSdBCEaRtP5qM7VlMN5NZ3cxl7YJz
6+XbHwh4dCE0g7F4rtosfCCgmGIAX+JQ2wW6C38wT75P0NpkWuY34MC6bkx8DrCjHEGBFB2CBQgj
BWO2hdSjV2oziI2FtCDYUih1HbtSJVHCxR0BVAOlFjhKLggCRm5xG1k66khJAlrea+qfkrINSG1d
OEvJgi49HrdkY4cwd40MXQyIs9goZgrSrCB9DfNNDCIqP9valVuCReoNdQe6RRLgy9ALF+k5Qi6w
RkMZ2sLzwydUzheozF2vRfoM3c07yLv6MXNRYu9A3Zt56hY+FrHRxpFNefKH9DTR+TKK3bSQR0IL
QhwvzsHQlg5qawaOMj8SLfYTR7+r+0Cp7O1Msvcp2Ycjeb5+ZS68KV8pKAL5HvOAjx/1yRdhd1rZ
2B2MThF5wQDtvsnsm6kcd2kV+3Wsf/e94BgUfO98bBGvmCoEE6qShMqYD0jRp59aVrlF3UB2+52m
tT+ZD9eXdpHK8Q09MfY1L3yytjCiXZ/oHdYGNcPCZ8du37/F+xwMXtO7xNbFpyfYEm7MAPG20kx7
ExBqLvENWA/EeLCmXXSnbotNciyGTWJLAoK1wzPQC8IJAt0CdoLzwzOSpVFJB6Njk+zBtbAt1XY7
D2xTAmTWQ7JRssiLh5AvEvzIJvo0AOCLHjuFtBmN+A3lCnX1DfPpsOE1fi5BZni8yB+FfvnnutW1
nTXx5aNdDbd9wcZvTRYGQnpo4I60cpP2tUZP97qFC1wCvyinJoSXKKqNJUk6mABP6kujFb9pVm6q
MfWTpLyzotjTpxEN5LDdNumnOTmPfc/eoZq5sYzZmxjZsC53e2JuYjN+uv7b1laPKBiFSV6kQxPp
/IjZ7FRmGcKlp0u368iI7tF3uRP46k9NCLeonquwb63KDLQq9ObCdu354/oiLibzuQm0qVGTR9YH
j85XefIlDomiOq09moE9NJ7Z5H5URy7InF3Vmb0hgrwhqC0WrhA2yxrll2EVt40aJwRTMD8PvvBz
2wgVSxv62GbQoUnU3ycYNbCgTKv72S+U6GSfyNp5nVoT/GljLqwwZ1gjLh9OBQ02SmIHxwMNzh10
G2+HFxl49jJtERYo3N6OqItp5Njc/B97Z3pL7Go5cCXMB59mcpg25UOuuUbmNl4VyAa2LhqPXyd7
srs84jo52XyuRqAuYJxNyAc13bMVFSwL4y5BlXdI7uo09pTlEXP4vpZavj60XpaBmteKPUubA9Ll
B2IDXQWei6op/Ov37ktNQHxST09DeG6qtEAVnt87jGHem17znDhe7OW/SOQOh3YHntb9vF02nDSG
ePYfY7dsGq88kt+VF/kymWjZTRRZ5sHq0bQjFP8CHS9BrDebeTxO6nzQifI8heqGlL+z5FEZE3dK
D/0knV/mH/KV3RCDqc4iEPkwvr6E4hDlrvMzgvs2duNd2/MkfnN991c/BdAUEFT/EG6LQVQ2mW0J
YljcSy30GHnXDVlH/yKc5zcfGBtIEKHld9GWirSw7/UKx5vms1un/bbApVOWZlcp2U53/sxM+abo
Eb/umKXgDxG8GebXz697FTaolTAEhoPxD6tLn2mVj8fWvb5zK/H1mRXj3Iqph62RgrU3COfqCcVv
l1naHsSswP7LODJWTAGqhFFsvC42aMiF7xf5e4IQCaYYpsxf0D6xX5tWdf6WRsUelXlwJCHLSggB
OkfMoaBlgpMTQ4hySFNlojgyhT3ZygfN7sLh8/rurURFPH3GoCx6sSjXCC64SJuaDBpec1p+aPEd
OJt8oh9iu4DWzCLxMKvbd2JL8L0oCNhm5iAimtXHgdRB1KMDk1j7TjckL8vqxoGpFaRAkIwATcv5
nQi7ymoglYNnzNpZUXZXUO2hDfOn63u3th70QVGrh4KZgY7ruRXkdUtW4y9B6MRauW+j1PhLtAmc
ZKCgUQ23gnSPDGi08hVz7SMQYoAkykHd7dxm16FoVpNaD/qc3NiF7TvN3LjmoilujBS5G6zXorQm
ycmtPZswC2UggmKafSEhCC5hphhWqQe8nZX5+UvrgePQC33wcSQH0GZ7tEMJAsMujmQQbGWTYRnM
HFzU8jK7dJYRlE4tLMfgsNuPRg5K08Z6YHXnYYTr4/qJrsVe6NjhLEEeZJGLsfzaiHs1zUMtCPtK
cREkQWzCAnuqrvi50eydZQndiZJPawm9pklHyb1deQXQugB6AOUCDlQUfJk+LX0d4o9Bo1MPFDlu
qMl6dqsmUBTl0E98IGLTAiMPLWilYGJaMGfwSjMZVevKtwcmffgryJAiTxArc6VZQV6AaJiPjeKb
Tks+nIl4wI5Jksg1MyDn43UpDsURa0UzMDpNDAaoICRDMCgRIiJ7S5T99QuxtluWAZFCSN1A4czi
v+IkYqN9ny09QIRBl8WfM6VbhclULde+6FMTggdeEr1U8zTSAoDsHroWN44ZuYdKmGdBqzcK20Pa
9y/fXxbYl1Am+g+CUFiWCZnjJc51A/OUDQjV34r4+bqBta8W2Sd4CVbhg2mK3sg8DkbQhPbGtGav
RLXdaf86Bdlet7T6yTqoBvNCEEol4hHFllZMVjsZQaFpVeHmCO4fUdDDvNCSJ15Cass1O5pAPGKq
ksCZNcNDgV+m4blyHZF04sUHXhIwNBHNOi2K2aak1YOx/qsNEXpniZvLRFBWdvXMiHBV6gY8ue3C
jZSxG5aGuyQp+uxQArN+XN/VlXt/Zkl4QLOJQvehbOAlwpeB3VSWpNy0thJ8VA627AsDKawEegMq
yEIXLeii6rkz9McinTBa2OTMtYH99K+vZtUaWsNA7K1Rxht2mKkFHbUAPutG66zRi1O92XXgt3EV
PbclT9bK5qH7B+kY/BcDV6JuutbWajLEjhakmQryZg3So8qc7a6vaeXC8RajgZgNJwUNunPPBOyX
tRiY1gvMyvHm8HWacrecvssChBCeEAsIbaD0gWURvSw1+rZoO1sLMuNVizU3qfd2K7kL/C4JmRZs
gNsIeDJ4chFO1sYVgE6xrgXWAmJ0riAGboO6f6sSxSONpBq/4m1PjYkDVoumRxpDjTDIoyCmoO2f
Rq/pY7eksdtBlhvqsN8/J/6Wo92nI3gS31tVzZx+UnvcvRz0ZcrkhepDZMiGD9ZuA9gGMJOPkThg
coTvKYZ2jd6VmRZUoz179oB5uGJOf8eZLvmU1u42XitkXDrGYi5SoKirbcvqbTXIx7w5oH/aF645
jork/VhZDzAoKO9zImGOlD6/3VbW18sYzmqgm9FhLtRtGoHJp5+/fzgQlXNQXacANqAte24mjYhS
GkqpBrRt/w4EdeGh+FXpstHmFf/DcYvOVykYA7vCt2r2zaw0S6KiKjsdh7b2NIXd5Ur+EyUOKe3T
yg2H4DEqNTxkQeNOiCEXZQ5tVsVYU1Dd9a8JRKXYNt2Vn81+uJm35B8IKe3yZ/okK5lccPTDWaBZ
yM1idgTJiWC50dWM5a2+ID32wiA7qDteRTS9+aU4ljv6oD2ND8ld+Oz84jh7YIBS1/m4/rWtXE/8
BKRjGPZAk0YUo5vG2MrbbFqCqiB3WYS+UAwRau//ZoRf3tOg0JjtrAF7atBmCGrSbNvPqf9tE8iy
AJZE+goUmCPU4kwQrxWhg6AwVwyvLCuPjZLizMqd/NcCEh0BL58s0EPNbFioWRjUSXdvsxmRUlL+
MwDCK9kxmTHhc67r0moHR1GDOAyW+VXtBnehz1X4z/VdW/EaZ2sSCk6zxqDPoCdaUILcc9YASp47
byT19rqZtTrumR3hopdpU5SJHoNJ7BmSUlv0/9Lb4Q/G1v5mruZF3oQCaeqrrWfmblS4shSOH77w
YMI8dNxsHZ8ZOqDn90+dc9JynexAq8Nq0xBMyCO+fWoZOfTMRG++/axqDCxD5ktyjqsbDJ5RTKrj
K0Ml4Nzy6BB7HHiuUivV7zRLAFNO37AZj9c3ePW68GIUusrQ4hZTyKQ2wx64DzVoY8VTY3VjTMMP
e862VWk8Xzd1gYSG00Kq/68t4WNmFoATfNg7UHcW8m0PolUHw1/2oR8avgmyI92fPuU8WSuOCvMI
ANGjwQMdAJFgwGn1BsJUBEvsqi2ZzPtwyCVx1dph8cSVvzwY5ROBB6QFULIfqRqEoHtRphgko6Fn
jIfrG7h2VgTE27xqgdabOIyW9BrocvJWDVi1PEyj9gmow30VTjdTnkkAKWt7BpwvXhgTYMgLurR0
6FJ7TAo16B1odQ1sp9eL5NNeM4HKGsJRjkABGYNwwYsGNUplXALojt02ifl30UJZwXoNMMEHLHnB
FVHvRZUnih01hvLeEtBfxjb2NOMl9lMv7z1lV/qpH9cv/0V3gbdDiYUAEQE2FRwWGyvbrkIyB3TI
3Db51AdZ/rtyDc4s8I09eRNrkoLLU4UFsBG7VnioE92DUptn5bJkbuWIziwJH2ycK21GI1hixa8C
fdipdK/f6JXv5swAX+rJUozQ0UPCYEClb9kM37r81EsJdl1mQ8iv66UGmSyhc1AjhGDJ5JFk2VTt
JPHXl6eCFgxETVDNBHTsctqqqdUO0nFzEIMk0UjuMrO90YrljrCP7+4ZNwTGchXSU5hMFtZjJqyF
WqGBHqX6oXSmB5lJV4tkoJ+VMvRXFRjgGyBe0a4QwqKFzmnkNOEcjMnPzJxceIodZZ1bLv2hRPdn
eIZOoFsbzGX1vFWzcQORDT82UKTum21jt36zvF1f+coDcvabRJIrRZ0cOqQ2fpMHHsCDvjH/Wfx2
x/wlh+pWm7jlQ+PpmifrJn+V+s/DABhGUo7hXPQML9jslElb0qbln5xCtaOjYtixjrrlqVxGyD1X
7dx/zD2J3nPS2aE/6Wp0V6agJXdDK6O7EBX93dK30DyNzOxBVZz8plxm602JlDJx4z6vHnWnLm0v
mvv+Oafj9E+8qPmPWpkwsz2hQ5TVrDN3pbpoGFstJwbmgnHcmmqXxK7VpbrtQzC0hYhPo6Xtj65d
4ncMcyAgKtQaVAOoH3+wrgVwMh8UKJNNJLll9jTedIpW3oxwz6ObJRF9rEbgimnITC8eJhV4dBpN
fwjW/0PrWb8N5zx9M2fHKDG+oKTpRh9Nq/VtZwDhpT2T286kyFJpZ+e/R0tlYO0ALue+G0PzfRnV
ca8DNPbag7rm2KqKxlzoV+aOH2ZOlwS6nYc3LeArt5idnWcv6+Ie/0UP5t6CNip1FTxJeyO2auOh
aRSi3y6sXUBIoun5cSaVybahNUTlNjU6qCImUWn1Ht7+ghxMuxueyLJYvzMSqk+Utd1b1zZWALHG
EIzcA8khNRLGllvabSatm176UVwftJpBJ4DKKehcz90cSVorxArnoGNI4ZtNoz85CgZnwvtyvulq
us3JP+O466bDorc+cXaFVBX7MlU9+wki5myZAaVBy4V/Os6xpm70hIkld9pHJfbZtbxh0x/MfbaL
RheqcoqkTKfzV0/8gDgHAZwjQrCLynEdtk4bOzDfGBBWUzfOrbbPVDdlm2ZTH8K79MA5UuNfVuXG
h2Zwo615h3HcvSyeX3Uhpz9EeHEoi5vESXEUvf4IhU8E7sdk+iftXnPtPSqDuLuh/TEdwNw+l48D
RsmaAeRKDnOtVCZitnYrTn+K4MgHLSSNM2BPYmbcjmHrln22lXjMy4IfH+f8d9+FLKIylpgkMZar
aK76yqlV4iN0ZhWv2vP8SdddLk00/tH3Mp+5tjpMVkEaCmk1XkQh6VWbNNNbmk8B+qV0089VchvF
IZOk1mvrs7g6CGpLaIWJ3edxHBRIbtVToIY/6zZ36fhjWI5mZroRUEaSzeQ/WbzEoPQCW4aNYfCL
SlntFKFaqxmM3ehe62ZHjtIBgUEgiyFXb+mpJSE2BqIka4sZlog7+HjivNG+m8guT2+dDQBLyHsh
Wt77WcrbwJJV8gLBtVUKAawxD4C0GP9rezhoP3H/QY1jbNLn/+qOnGwov0Mn4R9wxYqpMZgaEsfv
x9ZTS5myxUrPCmNqJzaEGBaXI59IxyYw6xcH1YDqRFWPns7Yg52i3qMmt1nU3JgKeZxp9u3kGhmv
hnkyMBupwG0LX7iSoMVYjPYY6JMCiELhId3emHHlLub3wZLnpoQPHQTks9LnUBcClZSr58auihv/
+s1Y+6K5QM5XfxaprrCaNKnVGIRFSzBACYFC9yHCXMR1E5exOmoEXyOm4ElAxi7cvYENjjWr0xzY
yYKiAHGVbPTyRpG4xZVYHbvl8KQQJZ0LJiTSZ4qVZUgJWKy+mNMcvSlWt02YNu5oHcuwOCv7Brg3
onXM1YOCR6wSz+UUlzXp4YPrH1HYuG0hIzBbWw/4B7AUC3gGdEDOvyPd6pslTtMZaB/LwyCWq+r3
pmJvrDbaXT+gy3oYZp7hzlFfx0zQxdDdlCqFXvJIhoGoLblJdvlBA4OLjLti7R7gGmA+BdQOl9QV
pdbl0aQQ+D8SutT6WZeVy9qP62tZwT2ie4N/4M2B0YB8w/m2OYlqtQVyG8RE4yZf3B4aI52bg+gO
Iwc3stBjbU2n1oQgMO57qmCKbgqMBP5GUwD97AyvBemPJ1kX/92CB+cDW1CuBTwd+qiCpciu09zm
hzRshzuIQtxZtwoSN8BK9YOxy3Ovujc25l7vXPaS/7xufOUqIgcGUgsvPkbvRJeXjJlizE40B0BT
eGP8s29+lTUGDhIZz8DKdvJkG6RWXCP8Ak0XD2FYqIYzBa2VQz/LUp7nTnmuek327K+uiHBWOsyd
XZaAx8U2E1PBuVW9vqu67BmEJFsWLs+srN+ub97qmnBoxEJzFjVf/veT9zCbY1ohZJuCuvtD1L9p
/YPOspKYzAZf7omNGCllhsbVFIRs8JFgujYZvSWRSW7yx+DiDlJE++hmw6OL8zvdwuK06GDGoQl1
82Qa/SHOB0/v4841c+uhZHq3vb59F9W+r5Ysb5VCCwFxryG8UEzrIC6Fyd0vQQSEaICkoNoHaD8X
BjE28z7WJHXSi1ke0aTgQzQC9uFxMa0jZ64snnPvf2MlsG1/N1ripoAkA7UULgemWwUvDxYhQ08q
hR7RTMLDGLvLICFxE+/GfywAHQA+G8xAiUDsgo0dBMYyC6oA1G0cxRsXtrXml+vHtGoFZXh0FdDX
BqLi/AbCQGo2ymgfpywCtnJ6DdvkNS96yVMlMyNchlhd7GxUJvuowz/kzeIOxeKlYPO8vprVG8AH
8nAyKGRfzORFg0mrpu0taNE0h/kXA9PX4I1+/SHPqdaWBBQZ1ANxyS/JFVNTaxJmJtYxR1V9M8UJ
e3S0XttGC5WNcK2YwvsLLVvELQD2XjAr2XVV6xhwhEbhdE+7Gi6WdM9qSWfZa7ViCT1sXGxcbggc
itehIWaTdYVBj0sVa4DVMj2LvbbQLMwWF070MbE0/2mpRXITGkYy+WlFkvew7qfed9p5rvxBS/M8
UNHGujWUBc9OrylqKblNYhDHP43TXyncJjSQ0jQfLAqNhDE62BiX2CB1VyUJw0Xix81g3zFkCcjo
CgjIqpysUWZ6NHQPI1w+NJf99LN5X24dr/ejYRd5Kkh/ZXRBa2cAYlLgYQFCusQFFWzqmrwe6DE3
UEc1H8su2xSqdORJTKC/Vge5KC7sCzsXeurpbEHXqKHH0Ox7zFTFn2r7+dnS9C6s1V3CGuKCb/Ez
GUHecP0rFUMiWEYRGz3TL3p9kEyf+xzTYOoUYYTiCLTdVoVaKa7WnmrdbVim3qL3nrrkP66bXLkx
SGHQDMA3BDS32BO0GIsjC3jJo5o9NNaP0PjuVPXXmk4MCH7Usmmt1SgjH+fY2DYDaJnH8HB9DRch
8n9sOHyqkuA9FV+E0ZzCioatdaw39s7w2VYtPNOft/a2Csz7+em6udVTQo/2/1nTz09pbqIIbRNY
SzAPRYGzR2t8Y3SLm5DfIZQTSSRLAdYOCWB7wJ7wdWPHhHuBsRlQD4+1dexvzJtxBzeS3P+Hly/e
RLHLgngHbsrrq+Su4jQ04nt6apMXYE4iMBLXCboGlXVEHy9z1ST00d73IZDwuizqLm5kVYiVjxtZ
IYgaMXEGbg4xJAf0kppMq+lxNm7iOds3rPcQJkm+MH7bxFUB3QVCAfSkkB3ynT5ZVT5A30trGD3S
+C2aW4+190XUurkpC/xlhvhyTwzVoQVIrpLSYxsvtwoZn7Wh8ecm3INC9ftOnws3Iw81NVxL8RM2
DEVF2yemR9YpHquf9P6f61dhLXg4syB8wwMrJ5Q6Ilg45E/oyfg8gOz9/MOUFmS/zvnihE5WIzxh
cdzOpJlhC/H+NgNf4VteoLSY/Ao/orvJi58MUOm6ceTKKc5XzwwjBCi3YNzjokCBNn8UWVNIjlaK
OfQZ4i3oHcYMQHH1u3AufF0QDkPGgQIP4LQiALBkZjG1o0KOTaIeqRJvWVJ8P0xGcovQFYgCJKBi
IF6nameTwSHHqrf8jo43daxuu2qRfFEr3hCzYnwQFAEY5sAFbwjOsrBy2ECOTp4jDphK8yWD7KBH
YxUtGiCw2vcO43CBFTvpT8m95P9v4a6c2RZyjbSBeNcyLwj/UIBu77mUkHrUPKhI7otABnVae2XO
rAm+AxOZQwggLcFXUP2otsOefwPWTQRkV+HJRqG/iKGurU1wIAvG5qC0DWvthm6q0p0eisPyo99l
vvLU/QBZ74YT+RlevTVA5deAWSPeg0wQIr6RxzaRVHFh5Q3C6gG04TEwKAyF75IRu2rBsEOOuapu
9Xr2lGGWtEn+PzsMjDpYNTDAIXoy24zQKkkRzrebcWNOvrFXNpC2iCEwBAZk0MRJ3rjVuwsgNuTU
Cd4eMW4wahNqjrVKjiXUox7B44fp7zGzzRc8HOHRHmOWuXkEsV1XqzMab65f33XrYArCa4SxKxG1
R8bEAHIOO0oNzHZ3s1N6bLD8xHQ+K8U8FnNVuWppS/Duq+dogg0Cjg7MOWIiQ3KD9u2Sk2NhG7/S
rn1xWPt8fWErTznCdDSSgTSBDqmI1hvMEXAZChNxCG7wfJg139B64mldKvtMVk19jSGi4q/C2vkz
S/PUwGhlSo4pKB7nbv7IWHHTd6OkgLJqBnQ9iL4grYqi5bmZTMnB9qrH+PRTG9OptR9l9nHoSomZ
lQcIjZh/zQj+DOMjTV2DKus4QjQl15lHqsan1RsJn75/QhwGCP5vhJXgOjpfj1bnyRiByek4JeML
ZcYjMSFsnMkYBNbu2qkZ/gWcBkEtRiCqFD7MKrgqTfYbhS8Zodna0YAACxpGWIwG4OG5jaUngE0p
uAGDYt+RBRScWdk90EKXSWytGkKUBVATx7KLA/lWETZJ2kV4bNQJJNG2q9tgRRx09/rRrN0BcMFh
OVD35iN5wnqmtCDxFJpHuwAJe1J2Lm74b0zLUxdjxzIWsdUTOrEm7F4xacqIIrl5VOvOx9StH9vV
/vqCVr06hl1AxI6aJwHE5HxF+lhj6H+EDS78DumsHRRrdiZ47UtfeZfJ1IitHx5YnRoTugpQQgAm
tIUxA0RM03SHubKDEkabOJpc8Cd5JliiNSvZXV/j2t0AjziQBEg+oXItHNpQAxpU5rp5zGIQNkzO
k9HY8Edhublu5+sFFKMCOG70tkHHApFg4bwaghdiAdcOJPjyV9AybZkP/a5p2Caf1r2FCrL5t/xb
AqaS+uwzVV2zdet9/QdCtX7+5/pvWVszH8MGVAaFEqRU58eK2f3MMCabHu3pf0i70t5IkWX7i5DY
l69ArbYp7233F9RuuyHZtwQyf/072fe+N1WACnneSCONZGmiIomMjPUc3W+K6AmJ1aMdOX+ui1my
ULQ/UXbDgAh4OCcasxIG1WqJdZK4sY9Lcp/Q8v66iKUrh3AcAIcIYkUr/FKTgWKKrcAFQ9y/7UrD
xUCkbwCoUu/W1uaXzgwqYG3YUICnOt1GqYB9MQwRHKLUxrmblnnqmk27C0lbrLiRpWND0IKeE/b0
UBSZWKRFMN5nSQjLKSAW3DZWajfjhbZij0u9DLRXBYYqRsYwWj6523RE3mmYHaJ/IBscaz0xgPxM
cz9PlfhxkFvbL8IWo32MV1veGoiT8yH0+5CHO7OUgf7BFboyxbWgOQqTmGEDVBLWO6c14ZYWKKPz
DH667sFIHvsAaF657ksiQAKHzjLQ9FEnFH8/e9dAoG1Z8JuI0Wz1q3OUr0HP14h3FkwFK/O46tjs
QCN7+g6o2TCGPdH1U2VFX2atPmslekOF9H7d9hdVAXkecDNh+7M9wdag9tDwTD+xUn0EU3xQ2GuJ
06ImAv8WDUP05KeIIugBjXZrJvoJtc2XTkvuVSZnmHHOVz783PXji4MDEKcFYTi8y6+SAREz6u1S
O0Vq+Zk3uuUVqXFTIgJxDUl9N6x4nzr90dSkt+tnOPcf4CLFoIaDTjKsbpa2KBK8i1lrp4rcyvXN
GCa3A4k3qbYWgghHdOn98X/HIABSBlHtmZp250h4yqRcPRX1g2nCyRsBk++T4kfD5BX/sSgK89SI
rJAZzUqO7TDUvDSJdtLC1OX54KrZR1z/julHQYqVCGFug1DrTNak1BiqwPRoNcjSO/45NuZ2jPnz
9U+0JAKPlYJuNRZFAOQxsY06NAqJaNrJYX9k8qHnin9dwIInFAAssALkIbi00wXV1slxvYSExu9u
QYy2r+/UdwIuRNUnp+7FOlyXt6QQ4imgXcAOUL6f+Pc+tEaYuKydeF/tlDG33CZNyhWl5jcXOAro
fqJP9xcjahJMVXGb17yt9ZOVlAfbYUFXJbswXkMxWNAF81QYcgH3jD6nfCMR1yKgQ2inWsr8sfh0
2tdvHxYEGGjmiProrK9CjQJ0qk2vnfKSJ16mll+2Fa4Y8cJZXciYGHFdgsGpLUHthRU936x/Khgo
sI1sRYo99wBi9Axo7KjOY1Za/Iqzl2cE4k7fs1Y7JQZx1cF25bx3exX12Ji4JiAeMdC64gkWvNuF
SPH3M5F1iSg003B4ttqPbkkyNFm5/UaiFDVYY21CcPEYcVPBMYYSwgyNpgyjroswA37CgnyYEjAe
3EXm2trIksEpKsZXMDAjOgGTy1PIIDshOlNPGWAGbmNSJr8bBVj9161uoWwuPA6WI4FogWLLFPvd
aGLs+g+9euoVvzpUW4Qing2o1k3nxZu1WtbCwWHzAzohHgG02hRvxGyrDgsLPVIQ/ZPIOZDMDU9b
w15ayOUQWwFfAi4HTnQG/zAmdahIEvIP56k5CJKy3KNbeRt5/V20Sja7oJJAFRDpKeCSZztEqZHW
WW/b/DSOPL7JKCe+kmnK7ZBYyfc9HeIfRHMAZtbwFk1uL62UVmElGzF2znuQX1mpsstqlBRcarbp
92sW6B5CmA5yH7juKYgGlZmdUrkaT/UYbYoQoTFtvMIqVwxw4Q1HeQcrs6I2MqeHdEqTgmsxVU9J
FXkKe8WshFtXJzl579bQghc+1YUo4bfOnERIRoUZWoYbpd2Tbqdl+3h4vn6dFrWxUbBC4gJs6Wmq
IadDm1Z4CU9SOWi1OzSRVni8UqrP0ewq6oH3UKEe16OQrJTlZu4CNT+M7evA+ENigWD5UjmrbCQn
LFL91GufNdk31reDLSEAzTsE4QIwYQrwSttMkSUV7+xYWru2MF3WIPs0H1XAt/SV8s1VQxQwIc0A
2BfAifAsTrxfLVdDGFYVSiSO0XutY5pew4cCNHzG2hjfwtuBXWPs02CwHI5jauh1HIO9PBqVk5Ko
B7kCCgQD7V/xCzv53/1GYEuH88PWEjq4sI9JqBKbsVHZFoUkah9YhaW7bI1AYsnGLQvpLpppSHin
ZpAryTDkmGY4cWBcAjeqVInLk7q+iVSp/7hu7AvvvGNhKwXzZ0gpMEBwaXJxryVDkrXKKck0VINB
Y2CVKG1GJLoztezVsuK3rNHXEEEXNUR8jDQGc0QzWBJW2lrUDI1yqpyqQhADLJLe1oCrF8Yrn2u2
aiXY7UXbBfmSAMea1iccSoHSpYXyaUxb7P6NQOHJXanPsG4FsvhR2tKiLIHWZRtY6e7rQa88m9RF
fF/YpVUcmVWrbKOm1Cg/Y6XVux2WNOiTquiptrXsfORHs6XJLTK2XL6x+6JkmNlSBr4nYVQ6g9tE
XUE3rC4M07v+6WaHiOslJgt0mDsKY9PxWJ2Zoa6kCASj4ZHLD4m1HckK396SCFPMCIGRF9iE04y6
4K1ttylHSEZyZY9muuoNWBm8CQtrjb1j6QbjqcIaP6BHsBk4uVdVAw2x4aggBXhxkAYW2s8w/5mu
oqMvysGlwjMlQOj0iY/V9Lq24rJTTkVBj1jBch0pvB2c0Tf08Lv+T5ieLoZAoJOGUbLLuzUYVQ2k
VtwtGzDadDzW5qNYUbpuBUvB34UUofDZi2iP2OjpQkjJDiPmF9ovMTNh7YpN8nNt5HZ2doLrB1zZ
IinAwsu0qqiOqLE5VS2fUqMKN2MZAtBHTt/ZQLAjmXdr/FPik19UIYQ4lKVAmw2JcO2XmrEoo02Y
FPIp6WnkWoV1x1rMWgHtdl/nzQOxo19YgyuPXRY9Xj/UJUVxu7AHjBgNfduJMSaExSnRDHYK8/K3
rmO/Q872IdIkj6jVigdeePTFQ/m/sqbl7RSX2wmpw05pY98wrfiC2/yuIQpkQNCXoNONythsAyKp
MkqdQWEnmZ/k+JO3r6a1vX5is8UyaIB4AnEtGr4ofkxtQ656lsaJDBnVPc0s1zA/G/m3NrRu6IBM
Mke80Txk0loat/SlzsVO7limYWStSTg78TBPPphJMHQ8pNJmdPICT3O9BhAzHxsSepqAqke1G2Ob
U1Q1ppdlWQ+Mockke8X9iHKpK9hOyC46pIo/vIHXCJu8p+wrWquSLFnKuWjx97ObnlZt3YdAIj+V
nHhh8mJ8l8NBfEMwcqELgus2HxZqTaNNsD/C0J9Is0elLZw3Q2XNj+umsnStsZOAmy2m8GYTzlZM
FMLBPwWD1zZYcdtqkbbH1sDRkLtdWcX7THlr1ro7S3ZyLlQE/WdnJ9vAtOp6CM3iX4XDXT0BARjd
G/af68otfSPEh4LLwDbF1s+lHNOp2yqmRDmh/aMfrDDPDnURrW3sLbzLaA8D4NlEbRbef5JFZkZe
6CmPYfXq6DrjqxXHnqz9uq7KgpD/9NuQkCDRnyJr1G0c9c0I3Dg9f8XSiGSUbqKu2MIs10Le/ben
918Zk3SuUOqGK1k4nhIekCLaNPTLYKALHUOP6CsDKQsmAIw4VEcAYo1i47SZoheGXgDUYTxxzTnK
WuaTznwmnLzI8hpH3eLRYYcOHwkDfrN1n5ikacOLgp2cttRu26zhN9xq2FNsRWuiFm6TyFNBi4xG
hOh8XBpcz/VECvsIz4dKjUe7tuNb5mTSbpBrcojJWGwMK/waDLXYSYXZvV63kQVzF7DqGowQ+SQG
AC+lK1WpMybpI0aLEk8GcHVnZofrIhbP8kzExOtVMqG2jOVHjBca+yjStpUle6HTbK6LWdNkco7q
mAHBP4V12ET/wVi7xa7tSt9oxtEI/3pxWsJCz5xQajdlKyU4rXYj0AnLY5T65c72R4/5GwOrDHK/
XZtTWNYLpXvw1QlCwsnx6SmScOao46nj45uRdMcxzlfCi6W3H0EFkDnRwxHwcBOnJwOtARG3PYIm
Q92EZnyiJAYUY/VW6+PvsHAazxr1N8oi33SSf3WoYk4Q7xaATqfZcpdqNqomsI92I//BLG3t8c4N
n40H4Dm4eeyiy/NFTmtV0HmBUnzLM7GTc42iznS6DPYyeDbY1ulX7HeuYNocv9YLlEtuEm1vdDah
oqDSuDQcCWSNDc0hrOJa7tckAUJ8a6f7XC2wShGF5tEpq+bp+o2Y+0uAeWLfGBUwbFlh//hSqBhk
YGhJ452Oc7+yjsDFc7M22uCJW/mG8yt+KUm9lBTFpEezAZJilERrTd7nEdaB15CvFvRBpd/EACaW
UJD8TfTJ5VpyKllC9lIMO1raT5bMNwCNB8SLUa2UHRY0upA10chAWbbLUoQBaZ/dh6ny0hrjbUjW
nNZMJTybmOGy0cAAzwnKypcHZ+g1LQHQYwZyKj+lmuFWHNvaNPOShvnftAYhCqsoMsp5eGZm16xN
SGLVEKU1YJ8LJTeqnS2gIqJ6JSQQtnyR9QlBCAuxD4m0GY/LpU6ZXluoOYygiCa6W1jgUY7+lQQM
1onmz3wMJ1RoVbWEmoGAVRrtpxHbkNcPawZIi1QIODO4qiKvA1PH5DWRzUjK1LAHwfChfBw2JcBe
AE0icLpUMBu1d1nlg9/Ks3bmlr5ZO/Bfr3OkLxwkujPI1sEbJlAzJ0lsOLYjkXtFC/SodusEiFRr
ZCcztwTsL0Eqi3o18j4Yx+WnKkjdY9y21oImy72ElNvG3CRa46WWBXCWlXB0SRg6q1iXAEgi6lGT
K+WQqFdJmWlBxUh+6io2lG7KOjUYBrvZZCSpnrQRrKErVbaFKwZQYzRqMEgFk5n21sqikMw8ttXA
0IGUSH7Hpu7myZMjvV43mYWvdS5Hm7yhgsa4CIHiFUSFBhywWytf66/Oww8gO2AsAfm5LEgdpzdL
bp1E6rrQDgZP9vpD8TT+MO/ZPTkkAEBg+wigCMBAWDm/GTcoCA9BLQWEa5QfUNebSgW/YZWhpmQF
/dY8Do8G2Kwkz/K6TRHU9/FD8rUqcW4pGGmFwQNkBLOg+OfSLDnHzbdK2QriA98KXLxhp93wm2av
7Mrb5NHcZht2E66iUM9LA9BUB6gJgn4bhfvp5kKTAbjN1DMrSOp4g6QpZB952t0mhXkX980fBwwQ
21jP9gNAiLPhV5nWHi3AShWnHbbX9Q4MBFroRXK34rpnjxGgS7EyY8ii4I5irjDxs7BTUrOSmxGx
Agx9g7ih9jMQOCTm973BpZjJsUs5q1PVia0A23S3PfB6ARLGjU1Jq0fKx2zbYk3n+p2Z301MSAOG
Au7NQlY39T9p5cR13yp6kOq9m1rbIkm2jQ5sIfJ5XdCsS4LwEo5UZNsYvTWnffxEryS0CVo9yFl8
r9Tg6cvzIA6fyqi4kevEa8Azcl3iLK2DMGRUwCuBscKaJt/MLhmJx7RWg1xqDrrOfyuwD8+uose2
tfeAvcUwrmljuk0tXq5LnkfzQjT6FXh8UemdDS3wISNcZZISGLUDsg9V2VOtuOMl/6Bp+46wftuB
49Zm5HGo+FobYFHvM+Hapa1SQDpjCTBRg7KXXlQl39RDipH+RCJu14AOzzbeI1PZkrDhuxW9xf/6
MvCA3gaQ5A1R2gb92aXotEuYybmtBDF1VM9JmgdTYr/yivyK6vJR48l9mcVHOwbwp9U/6Ai73DDN
Unfs66eVnzJ/DBA5ANoChFAI7jAAevlTDINqJmDwlACrnB7bxACqi46O17mIhjx7X+3q/YrEJeXP
JU6Ut4akzzlmHoKxlwGokBlfWMsFSASRUk8emiAfQOhQkSp3ix6OivVE9sZO6zdJ3vwpUmntYwgN
px8DZTS0GYATBtTvyQmUAOZUlVJXgojr93HHwh06oMwP/wJ9KOZXhmkENNqwR+UY2SFT8n7Fac59
Cz4ByikYgAS9BZCqLj8B69pElXOuBJIs4d4RN5H1PQ9vO+nr+tELtzjX9B9BwhbOvHNr6iWwBUZ8
6zz/6OV+D1QHl6QPcvYz7uiKx1w0LATveBhBkTRrSUmDYhcMmiHKYCdFzW4iGh+u6zN/bXBwZyIm
nishcGcchM4BGV9Uu3EbM/T0Qdlel7J4amdSxN/PTi3TyUDTMVYDjaeAMQGqf6bdavEe2vlFtLZk
vabTpEzZpJZe80zoxFRPiyzfNl6pRL3rOi16XgArYbUEw8vzTYc8xl56VZlKoNf5raqmgUHSbQ0/
7XEwPwDplh8HJ9vUDXsb+UBWxC/axt8yIpI8AeByeaS8sYwmk0Il4JX9S+rIFnMkP65ruHipMKGG
ZT2sJuBaX4pIs9IAMLChBGr/y0aAIPHRU+kPZ21KaNE6zuRMvFnK0sLskcQGrYmaZNmULzmlT3ms
POdRc9cV4UqffB4fwObP5E1yE6VpEBeiVBIgArlHokIBBkg+SyKLhU7rVZbG3AOc6ev101yWinEy
FQUAxPQTq0yYBa5t7A0EUW9sat24ySViuWktHzVefZFkLNxKU1dqNfPCF8IDkOP8n9RJ0ld2bY43
At/QYPYj7dJ7VRsCbaS/SkWPXDmkR0BS1x5xumNOgZ+Li7kdqbEGF7t0JbHZjtV2ABGoeK4vTSls
SieMChWvNR8OpBwPpaTeoxb4fP2Mly7FuRjx9zM/Q8yU2g3Du1gU9QFIcs8EdJH/winbmNBDH9PB
lMp0Rz/s6yKNJJwoYd3tYGfHgkdv19X4O8czfWXOZUy+GiMqyUuhR6w3th+BZ1IDfM7YK5gVKHBH
5FgCoYgxos+ulZtYTf3RqH9GWZ96EaHvZZZ+gL/aTQ2AxUgc9UaZHvu8Gr10zNIVR7TwaTEvi7YW
CidIqazJbRoca+zquJIDvbQCRYv+MMXZIoPcXz+TBWd0IWZiQQOVC2mIOzlAW8WrBvOjGcETb4yK
4Wah9fFtYUBV+b9vPPV8gKmysdiNbxy1pUcwRV+b+4qWXu38myce02kYCRJUSLOZnQQYEmqvY8HG
HNSj3OcFbqDycl2bhS+EejBWA4H+i/ktdfL6WgOhUi1iFocXz1FWmp6cWsSlmvR5XdCSIz8XNHFx
VNLlmLWKEvRwIE4HuCcr3nROoGDkSW/9/5+wyR3hvVVVfYWQz+pj304bT2t/OUXq6xaog1Yu5KJi
FjaiYbd/Vysu/QqWVGKlj/HUkyRHJI22SFPEGyTm3JdSBneer+U3yxLFLDCIEgTd3aVEx6nMQVZh
F63FfzWtdc/H9AiIO99oQoBfh8W3ZzJFviy2ev4rcGIkLKIA3tcGJQCIozdK6s0QP+ZIluM4XPlw
wgpmzg1mYqGzK4rUk+eexDIx9QKSgJ12Jyvanki6F9nkMNDmllCMnlTO+3VbWRYpdmJABoFm/ySS
kQskIDHrESyNlgHvKbeuysJHmTu/IsAGurHq5G4d6ytP/oLPgn7/iJ1oGheGUsslxFph9Ntg421q
Zr9DydqXOn28ruGivcB/YLoAs3J48C/thY89Z07cKUGSD4jUknGbMTznzYAp9VSSTkB/WyPwXdTu
TOTkAraplumd0eBSqFxzLQzmyWPyHDbqvhv77z8yqOaIaSjUV9C1nFyHsM2tNmlaJciBFKBYz1n1
1RUrR7iszz8yJjeAd6AmGRzoUypJ41Y9f21654eUa3cDBRnE9e+16JPPFJp8r3Fs2zrRhUKdtrFL
dEPrZ/DS/j+PbfKJVCVL7KaCSkxCtHVjOqdsDXZz+dTQWhB7r3MEyVofgOrZ5vD5MfOxbfJs9eR3
CaZ4d8iTlT7dkpGLNxKtcQzrYID10sgLXQW/uF7AyNFsijAToquf1E5cymuXRSs+Y+kLnQtTL4Wl
MmtBI1UpAcCITTcJ+y99bJ/7fFwxu2U5iCQxCo8ka9qysM2xw4gTUYIwNe5Nlp2kobsNlWglE1gU
gwoVIjXEaLNJuAbjVgzstigZ0U53VToeEqoFcoVA4PuWjVEn9PYB8WKjGnR5brXZjH3TJLC5PMK4
7nunMb+na5a9YHZAOgAoFzrsloxK4KUUyU7qAZdIDggxjqbSvDl0uKWF8jyE1eHbCl1EnpOkglVp
2vdxI6PFCdfamOSOsuYxq6rn63L+puyTh1EM0Ir8EGh3+FSXOoUdBjH0rpaRb5t3tiNtHKu7J01j
baMQc7N6CdZZaT9UMRw8M9/jwTJdfNKD4WQrMyILxnLxSybeqe7VppTHUgZB2+8ue1NoCrrl7wK/
YzDzQsjEUNTakXpFLuSAKg+9dQdoWJcbbxh42Vw/1xVlpoPJQOuEJg6U6fo3jTF3ZL8oEqnrQv4G
ZFc+3nTIr2UZG7IU2qg7/aj4CrrufjpsQFJz59wxv/NAxc2qo1O55op+q6InniqTnFIL0UJDBw0k
Z9Vzvs8fADjr6778mzM3eew8sjWRxKy4Y2UhrDr/gtPp/DquqaTF0LndKNvhke7ynQpapJfmBMJk
bAAaEL7PT3a1gdrK/fUTF9fu2oFPriVxqv8K58Ztrv5IWbj2SdckCMM6qyZgGtCqCxnnmgAcWXIt
2ad39qHbYP8FrO3NQ/5UfK1OKi06tn+cgC7+fia0ZZVijA7OtNtSzJ1xv3lKQDn9o8eM5SF+DN3S
Tx6Sl3INM3lJWYGwaaLxKAgAJ86nVwHPBURHOFTM3roM2zMukI0/rn+zhfYy+jVIdrH7hfWe2eZX
jD6Rgj4UDzqf2l4u76O9so/Bn2lKsJaNdMw20dOapSw4AIxHo5eNVRU8f9PRChUbUYpRpjxA7gOC
XNNtpW6jgkHgunILX+5czN968dmXQ8HZLlOS80DRPxt0wIxG2tRm6JKh2F2XtKgQ3lgxsyzgtCeG
GQ2g/ojzmAccwAJpU24iBQbZhsqKnKXPBRJv9OYBXgTy+KlRmMPQyE4RsQDY1vBluUCl39h+6+eq
nwWyjzljfw27beEZxLAehlRlgCZhF+xv4/7sHJtc4XLb4HNpIfeVod1WMgfMceWBsXqrRNUrGV9t
lp/Kur+p4kRQkviD8y/K+5c/Y/IG9lQqOoBz8yB2cj8kgKwpAKmoBY5T7GWGQV0sJRnm1sYUzfWv
u+DPLyVPHsYsihygfeEA1J3lkkdrm9wPu/BQ3Zhu96cI7C1qjnfaSpSz4MwvpE5zZDPt1EQfIBXw
b6Vr/8n3KWCIwA//4bzEQXeMnvVt7mNVwvTAfWd9Xld6btKX0iehfU57g1YNTpu0nd9Gug9YPdQe
nP33xaCAI9gwBEPPFDaKSFWL2eiUBUP16YDH18xeImMFr3JJlXMZk4fJRqsJRSHIcMyXEmGaYbuZ
udLCmHtrjMJhIQNYXxjgxTzm5StRN1qPOZ6KBXZY7RvG9nL/7W1CbI2di5h8kdGMYx52BQsErLqZ
Na7SEV/SH65/kDVFJrELnqJCN0AXFkhJ0fpq1e+zXlkjMRJv12WocKnKpHasDOZo133Jgh49Dz3R
Nh1wmez6eWjYRqFrDYL5OwBpmBkFhy5AAWeTq2ne8bjQ8P2N+KXr7ogd76lu+Ub6+18c3ZmcydFF
aZtxnScsSKvUt4zMsxN1xRUtmLJYVsVeHeYi52110+kTTpAJBDai1159yWPq5mtNmwUhf9d9AVGB
NXdMUVzacmMoQ56O5RDQ5hWbAq5C3pj+XdRj4KIgvVZQGMPmOaY1LmWkSVMWpWT2Aa/f2650ze7H
SFYC0oXvrgJjCpA4GD3Efwk9z94t3tgF2vhyH1D1ObH+6OGXDtj3PFxrGSycF/AMZAt9XzyTKBlc
yhl5DZASy+6RyR/79LlT74i0Etkv3EoNYSDAzMCngDXfSTDYKapUd04LVdrYzVs8vVG3ElssikCa
KzAzMac8nQZrBLJ74pA+cIzPeBy9TjVW4rHFc/pHwrSJI8tMMqQ46QOryD1H0m5j7QbgFyueeEkK
lv5t1CIEJMk0uMTuScWLRKGBQ36Z9JTVr0my1j0VX3TivwQsAxCkMPA0RzwxcrPkWTTQoKBvCsZA
6U81+pV1QHd2W9OPlbfrjmVJJWD8Y5sXXJFzzKocXXc1lEcaxBF3wwITeir+pd+mtcC4GuY+wc2A
mw9on0mApY9FzYu46QNhCC7JWxSR7fZEZOlooG7pclnJ0YtW5ZWi6MI9RQNaALo4wLab3VMAMVE4
TocGYZYFA818roKSqP6tkDVAl4V3B85ATCKjuIcBwYmGrRPmo1Xhu2HH4RQWFXZcpBzsAkZ5g9Ty
ppVGa0W3hVuFyUfMPaoY8BYDcpe+QRpqvc/A6BxYMb2pufWGfHLl2VmwDqDuoNEAeAbQo063W8KS
x2VltzTIJObmluLmdevLYCu+boTibCY2fyFmoklsYcQaG+U0iPTkGCf6Tct7tpUSvlHMYnQtk3zx
cHi8LnRhKFhACv2jnLCdMx9eyHhV7YTSIOdyZXuJnGvJT1Nr7R+RGqofjRmF+tHJE5ocKIaalF0l
FaXh1dzpHZ+DWA1MMFoMBGAmVVTz+jHLxo0RhmkPvF4rsR+yDEgkK45uyaDR2IWnxqqkAuigyx8d
aeCp0CihgV01W0v+ldX3Iyk9I/433wQgDADIAgkyNv0nz0Jv6UOL3lMXYJ7Ds2VMyXSnKvzBRsON
+UM9fK58DRHBTG0A5QKA7GCaV5RFLxWjOacJsdsOKUnKvWifbdOd8iDFWMDLfbKKZf8Xq3kiD5vi
QG0EYh9QNKYveJHWrHCkRAsArrIhe76Xla1K7iV5w4PstT6MO/mm/TDrnXaA3YOuUnvOwWi0va72
wue8+BUTG9RDOzYA9qwFuXNfvsb5qdZjb+XVWvBM4LcTSyDAJQRunPAjZ3ZejgBWrJpQDVSpsVxM
bNzSbgtQ3coNs/hUge/4uk5z3At0As4FTq4zMfue2LWjopbWHeQ7sVUwetzrHpvdGu7FgoOC68Ni
o+AkwEjqVJRSjZQP0K1sUs3NWHWnskxxUz39uK7UwiFeCJp8KEluBjkPIWiUY7Dc4yQ9mobvrQS0
R15+VIX657rAhXoMaH7OVJtcwKSrMix1/T3F9pfNvf6J4CCzHyM420LV1SvcitV6zJqak1cMFNx2
oQ2SGii/OXE1Pzup7yCAtzBv7FW1Z4BXQrfc6sX2AAv6fl3jhVdAdAkEPKeJIGsKbAiqYScNc+zz
yG0NTiPM9Uo/sjFxiU3crB49RdI31yUu3L6LF2ByxHmJcYxC6mhgwIvr6RcghbysTN1wtf+x+Faf
vTWTcyUAqK+52tOgV4tDRaKbLFkLsheuAqBssN+Clikc2jSOd7TaZMWY0qDi3d2oFdvclAANAEK8
7x/auZyJKinJCplFBUIqdnC6hzT/CPWvFgjT18Usndi5mGnm42Qo8MoZDYDjvHPS8kmKlJVEcenz
A3oFdVUbL8FsRzMsNRMj9QkNuvgxaiIU+qk35rEn6T+u67L4afBlEIliHBTTppcemDijNnQyBBXl
T7ss/DwknkTLlRNbkHJxfyYuims0d7rBhNs1pK3ZhUfd3DXxGnDm0i218FDjxUT3AK3LS13Q7B3S
VMH6S2RFxB3H4pg2WeRlkrRX0/qkhAzdsLVYbUm1M6HTth6yUrttGgh1QvKsYkDPdvLAXt0oVBaS
L8xF4QKJPRfsOGiXyikFI1GlR2oQ30avLXZ47q1tvkn80DcPxX48xkH/Gu9RDz9Gq9SGC9aI8SGM
BgDmHu/ZdOwlz8HQSnvMzZsk9XRayL4CVP1Eih/7Ll3bnVzSFMikGDYTto+FWHHiZ0HBGEVjHbWY
OfsPI0OGRR4vLz3Q+UaueogOBBXgxsMLEzTRXrsfi5WQf+GLYnVKF0jdiBXQbriUXzWASaFlhKlL
9ViZo9uxemNIyebbF+9CysRXYW0oVTpVkgNwCbtW/lO3ig1P1igZ1nSZXAmAOAw5F1Kq+JGplRvL
1OXh63VVFl5mwCcKumBBFIQCxOTAgMYqVYBiCyIgJ4RRhFQskPMksJUPTMLtrwtbsEUHjGEC+hvD
8bNeUGVLJRFbnIHKpaPNnvEy+5LDttR6/r4gsfQPVB4YPXpPl1o5janlxOjlAEOrT6hRuC0b3Sq0
NmB/uy5p6SMhaULREYUINLgmUTAB/0hSGAkkRdilTbEH4w5h/ejUTbrihxdeLoDKmainAR4N6cVE
p0gh6GX0mdDppLandBWjccFLofYIqHFHgMfO5kVlPUq7LjM4dhqKO4powjXLaBup2qdF1fuBgY+S
Ap6Z2eq3R0UATooCDnYQ/8KWTK5T5sRNU4HVLUil9tjKVgVoUg2pRFSveIeFhehLSdMz1PtEydtI
Dso/+pFtND/dIAv12636O7pHL3IXbtZSsflng0iAqYv6N5ikprPtvawhJywZD3oeuoZ9Y6ylEGsC
Jje4KOyCS6PKYYHyrilHEAuOZb9ifHMzhxboFOFyggBhtkbWZ1gCGewB/e/a9h3ztdKVe4vpKyne
ohQUBUS4Cayrv13Ns9cjsUoLGAY1D+yu3Ci5+btumpe6rleq7AsbLdAGOTrWDdDPR5Hy0j1oapzb
vCth6WLdQbcysuEsarZqS+W7pLSfLbVp75R8HLdtE/FdqAA2tGZI5UsWJyvtq5lTxHXDMIMOH4J+
IgBYLn9MhAJmqTA5OgGwz6XOa+eCucRt16Dw5z1xyEEdROA4YlUSZKSXctIiQkprNRFgc7pb/bU7
lZ7k6W4PAiOX36034WcfE0gyKPEI4lxsF+MOXMqLbUfsUGMpn/PmRZeKQCuHt4asMtDPXjB0+WGY
WByB90ATYPLk5+HAe+q0DlrdaVAHzSdmBofd8JLvqk15GF9RY0puorfibnV2aeHLIcoRpIUgaELI
Mbl5Cu0MZ8xkMyCvkgAtv8220UP4zB/5MQnoIbyJj+0PeaXsMk/gRacDg/aAuEUeCWT2y3O1qZPC
CEs7aAckr4r8XoyoMhb6XVxhcTgZtkaBWeqi++xG6g1Vsh3rP5LcY/RB3nzz7YMjwIghrhIyQ2dG
kOYUcVWqeBKCTr0d2PtovXO2NqQ5824TGRNtsTAx6qxmdsDGztWNR6n4fkaIN09GHx8b/9Biep61
Y4xan0oYUBmS0EfuRl01Nf5886gAnoSYB8ii6L3Ms+gqSYF0W8GzsfK1a05yVGBh8Me3ZcAWgcmF
RhKiqymMOXp97VAMOgtYFt4NTPozlNRXwurtupjZfUM6gX4e2lV/IxFjcq9bMMFbdsww/9CwZ7OR
M18dIkDaZ9gpiWxUcbRo5dme2cBEoriHZ88CCTOu5KRnQVEDZ16vlJexoh/XtVqSIbB7gCoG/oEZ
QLXR5mFSR2hTDx3cMLZWv9La+n1dxkJxGGA2f+fWRLtv1jYioEPSRixXBPXG3LWb3rePOijfiWeC
dJUNbv3V7Y1NfgA4u7Hjm6z3pf/h7LqW5NaV5Bcxgt68kmw3huMkzWheGCNHCxIk6L9+E9q9V90g
txFSxHk6iphqgIVCoSor85Qerv8InkxdFqgROXBYcRmAqHgFgM9jWpSDogwY8Pfat0lTofIxFhqA
wtZ7p83NfW+THABXVTbhv7HDaPegUPxb5WHFTtTUUImvLbinVpVj2JhkPJKUxBLkzEaKhyIC11sD
uQEegWJT2Gkcr8kypYvKO+9hCunXJkhDZ9ftpg/rt6KunKxtddPhkuPk8Px5j+lbsUSWqAT/Eb1D
jAK8DR2m+ZPjfLn+2bZtgCcLkQqPGvFw22WOOdx86aJCdX0D6i9oQfqg95FkYFvbZ5h4g4EGBB1V
QBEuz5oZV1WLiVcG8p5pnz0nx+60nKp9uu/hFGiapPVOOcnQleuXB0bacSD44Aw0SsWnDQDoja2y
jEXqDQdzFgcDNFnyqv46cnnQAoJmCoYXON2tEEfShDiWqZRttGjNfjF2GZqACYg+bNVv4lHy1t34
YPAHZHWoggCDKBbnan1JSU2sBrjHPFjSb14z7tFUve4VW0kdVzC0QEHEtVPE5LGMgRfVCjcDKaG2
d/bobn2mrx2+FMosBwV1dUkoXkUP+B/Iv/DYBVEJXtd8i89CsQFoMWrBJMOEieVbDdtXLPIqL0jM
70ZcHeRCr5srxKMDM2m4BXCcBYtmlSu08coMUi3ljurmyfBivxqd+7LsTumQBmP1Ucftsc6qULEY
5AxS5hv1Z8lG8yfBRdjEwrnauQquOkAaPNF3UM/3Mm9IHwrIfSKzisaJnpwJWkl5ijxTt1+HFK2T
SvNTvCZAoHLTpT/++jcg38JDGZAdvhniMbEJazwXPEu/i2v6rgzzkATqiVO/KydL9khaxWsEAM4h
BVUr8Ietpn0qTLKSxUCeWWW+tlfBSbPccs5raHTvrQDN079nLv1tEU8yrj/KSRsvnWuIdepaeepG
seLtiupuntLw+hau3RdrwoMEIiVcKFPsPud0WhxbURxwGr7pNT1lQ+EraLcZ46vVf2+ksnrcKy69
5tIe/z1nx2WeksUFJ4KLbgM9KtBTLXTm56OxV6U8Sqt4g80DHB54DfC8gMhGdFDbhlhX3TlRV5Tg
SzJSqAQdBgCc6/3sNkqyv76TG88Q+CGg45ztDUys4qWHVMwaIOnrRjQsT+1d+aj5ecgflFYaGHAP
5e8r2UD9g5wfzGa8kO6IteUxtmetjT0nUoePeXmqNEDHsxvXlUEUNnYS2DtO6IiK3hoar7ZO4WUM
dvSSnKy+CDOMCjJDElE2XAM3OZd2BEn/GpCVJMxDpjXaURWPAXYzqLpfQDD4fZ5LbqLV7YonKu5X
Do0EsdGKmnKewF6lKsyOSP+saNVh7PtTl2LgPYtvS80Oywq47JT8/dWEZg62D8UcXtgQK8uDXisj
q1sbkz30BERJElq3xrE7Ym5iX/dH/chkuctGxLqwyP/97LSllaIyC4KgAAjEv4bM9/bxyQ6NQ/Jj
vtN2vyOW5Dpc4+yRbGIehLNWIWBhbPrSZGIWMXTidQslAO3NvSmO7HNe+fpjvI8fisf5rguKfQ7s
s2RzN1z03KwlYLfLbJwzBpm7SClQHyM+6TTfTsqd5IyvEiasjkNZIHyNRuYqGRza3mS221iR+UTv
+o/s6O0ZhPoOXh54AQvnEB2zwddx70nvgk3TAA6j0oFRn9V92461kVVlYUVDPvimc6vmJbpX38Bx
egSttKSIv+U4fKToP8aEHCNDkaPz1NyK2pz4tPy1jETmKOv8AVt5ZkK8CSw7b7SGWJEFjLqpNAFx
GdKF5JEAYDIWzSFGq7uolEAzMRdWQB5Jk6nl/q5kCLfRxW8QnLUmSlcnBpZpPKiBGWhF0KY+JOc7
qCUH+UP8aIbDro0iKwnywu9fyneX+NM9Dcp7WR65veMoGaHTi1MjjmHbQwkkmJFaUUxvwcoczKkX
Xnfe33xA69X+MSEUeUfFMlnbZVbk3rsHfafd1o2v0V0GkfgCzrsgIBRhElY3+m15iIPxdvpaHv5t
najXQRIAhW0xZUP3LhmGmv8I48lwnrI58a8vc72R6CugnovxYuTkK9a6hg0tg2yHFo14xTj0tc3e
/t4ACPkAP8WY2LrI2S/xnKqtillsUOKZ2s+ufr5uYB3LODvrHwN8hWdRG0JA0EjKOe9e9TUGxW8f
3zOAhK4b2XhGXFrhv+LMClOpmjIFVtjNHBhveCq5fkf8PlQO3VMWJg8yGv6NBAnkwXwkH+km6kpi
ulJ3ZpWWZg2avzfvIf1a7aej+nV60h+KT7mf70Z0C18li+RB5NLlcdPa6GwAkYfpJPFUVfW4JC0f
U47vm4/k1vxIyhCkv8fBh1TNadrFPn3S6gCMefNRSijJz5NgHMyNqMQb0JfjZfHLHV5QDLY0gi6e
9zLuTNBXorAUFJ+SoA3kqIYNp9FBD8BJ66BUgofvpTHIUrEiszDrNXGIVfPBjO+1J+PHW/eJMISB
DBB8IXgrQNJVfJAktt65oFYCWYTfnjJIn1Y+OVjvSxD7RRLSg3R0l2+SsIkA8oBoH1sJujqRRrxQ
7Jpg9GRE+SW+ScBLpe/4aGsfGoAP4d0ZeKGs+KLzvVrZRAg2oFuGDrP4KGJO1y+5QlCVbMEctWe/
dNQjrdd870QYU3zoQ/ocv2ktOkWxjzHwEANQEr9dZ6iY30C/D+fFxA8QGyle2xnU6uMhSr7E7+NO
3zUHjAtY3+afMYRtQS3+mASgghoiGsinFteJOJJ9NFOAOkapZiU6BlC2m+kVZm7c2D4my/LacOqp
lMbPXWJ/vr7SLVucoN0G6SPX5hLOiA30pQnCvD5qavvUTiUFPJxGvWl9LU1Npui8cUZ4U4Y7EpfK
EM+I1k9VO2WoOTW95+zGAUqmRqI1X+yKybhT14EHAQc2UFaGJAy6D5fHcay8ympKFF0rsnjJ3mBF
fFKU2ZoOiQLExymvZsv61KFMVjwyPV9kHYI17gjew1ERqErBffC8v/wBSJi8BEqOFlL/5sMMUs2v
PzvP6iPocMovw05HwNNO2ohSt5/s56MU4LoOfpf2+Yc/u16g86wulQ77XOglOVb7rPGdYEappDv0
r6mkyL2+9C+tCfnq0FZM9xRYSwonyAAqs4jkSMosCOlqCSnmoZtgYUC1zV3coMbkyfWzsCY/Fb6Z
kI7maZ3QLOY2wNlO93k4+P3euekOMkX7NXIcECfUEPnhxnMCFfrLr6PXXV4ULjWjzOowbf0ZPFoH
jNeHcTEFLcvCpXopVbKHMGRgWofry1wfeVz/lgoNWZRn1m33mbb2wiDVHIHdyu8go9Ho3zPIP8x1
K/lmG4fwwhL30TMf9ABmVq1+0UHn2oRqOoX10N4X08uUYoV1Cu7H4/Wl8W27vDiQ0XLKIcw7o0gu
MiYrepqlsdOBJD3xDhAnC2n51mJUmVj2LpamcFsbaYKBEMV0gMhQV7tcnpskvW0lIBxaCisYTG3H
8juSG2FGPclGyiwJ0Uzv0tnMGYMl9uIkaWiQl+YrCv2769u37rXwSHW2IiFoUVpXWlZ3Bg5AEv2e
TmGH4gDRpAwMIexU3mQvTiijBljfCjw8gqYDlTsTWalwFqZYd9iI13XkpTTILJw6gpIkZn2uL27T
DJ4jGACFpVUqiplspQZXpBHNzfdUbYB8ygOjryRfaiPJxmrOzAg+P890UEaKLaThEE6hHdRTEIcd
EqY5zI/dIX2SlV42nePMouCGA4hyuhG0jRg1Lnyj+qDDGNQG3tHxp+s7uBGCL5YmeKEW9wbrKQxh
OjSAmpYiQz9vGwChJ2ITWjqivsqQz/1ADGJEeflRum+tLqnHbe/Un78v7FQ/ZDYtMP0G3YSHzKm/
5nq7Nwfd9+jytwBCfpCA2//PSoStatO4U/uKr8Q+dUrtd+lLRz6uf46tYHduQzisy1TnTt7AhpbH
7s6z8zno9aXaZarXP3S24X5T4qyW1Pk2PhFgAg74nkHhiaavcEUmTT4YU9bg1Ups0GeZfmq9Xl/W
xjkF1z7SRJDagMVdTJzyrDLBUwvuPWgT+Kn52QR1p5U7/3BOL8xwXzm7m+I5txVXKbGQXXyoUAme
ju4pObBQw/APiAG8kychq9vYOqT1GMKAkhnyX7H8nDCtZiChBtGf+cWGGJNbUsmiNvwbwCHAfjls
BLV14Q2q5Po0UNvBaOGAch7rijuwAxThUBv5N5IT2YTEpjnwD3CFG8ioirqPGq3yRmdNH0Gz4tWI
rR/GQB5i+AZpWxnccyuuorED5SV05cHoJBKsakrR4leYHb6X8eaB7CBQ8Z/i22Fb+vwZ6PWhMway
PFrfWKSGAgZeEmjzcI6nSz9RIEE6joDTRqanfKI63RW099sGWlntgnwm+UxjaF53BrjIHovYA7/M
o0fKezf5UZb4WTpqDVMXDUqFkXYa6vGnae6DJHl38Xw0EzUALR00zGRMuxu+BmQXWI40jGnzUbPL
X00SCjLEEbHBqemxSuipUiZJrrWxMWj6chYltFLApyGUImLPgojDjEFBYLuG7oXEP9z+pjRkhHob
4QDNNeDUcG9zRKqwEgrhGXRmMyPSu9mvyqcG3by4Tf8hOcC5hIdhQAp8B0IO4pRkqFzFwUgRsQ69
7YTmpPn6IJOWWfMR4V4ANoePv8ChVklIW+p16zHM97TIDcaoPZV37iEN+kNyU91a9+WHcsiP9Km6
Tz9fj6pbDoGKhg0BLM7DJi5QSSena9VWj5r4TS0+D64kuG19Jug2Y87YxuFcecPiGRj4y6geFb0X
eKzck+4JY3oSK1urwHAhikKcxQFylJdujT+IWZ4cgmtKdV+OoHHqLIkjbHg1/AzgFdSeUPkRLShs
tN0a/cOIWTRwQRDUaJiyTcZwYDJTG1vGX3/wNvAp4CUmHCBePECfDmNsRvNpib+myktGnq5/9Y0G
Cw4O2KHRhdegCibSqjh9M3eKwXQANNBgaQLzl37Thv9b0CLBMIdLcKfeGQdM2vrg3XD95iUL5dO2
/LsI77Lzn+EIF5NOVAsfDj+D7dpTbPv0ZfJJUJzSI3sYf6Q7aal74+UJg/x5C5k5TMEI53kZtT5P
RrijeZh3Myi/bL8/oOFysEMb0rB+8nWK6pf51kHh+2CF13d9q/ZzYV24Mxati9MxwXJ5o4crsyvP
3acqTMAyB8Tavj9BzPQ+Cdzb6h/aO/yDQ8QBrRETyYAQLuvWsRtPhekJL4DczPGNZVnGVhC7sMHP
0FnqNMSt4hATm1vv9MO0p+ht6x//WV73JV+C/BkNu513kpb0N3LeC9PCd/VyBG8jQwBow7QNgSof
b+wn/sriwKMyDizMNOuBuq+A1oHa5T991z+bK3zXWFtolzbY3BHEgWhX+rZ7V99bz+y7A6nfIcII
N/p30yO71ZIbaSWex4P1IfpjXUy9S30Ejw6smwfvjRz5sAQmM4LhwzxK61MbgfZ8n0XaR82tFUW3
cV0kH3woqcOA9W45gDH6Ob0t9tlD/CzrBW8leBcmhXCYekaflhOWN+xJZIKUEf3fk7MDzeqB82cW
D/FO8jm3AjCSJI5gRXKxivX9pNWj3dV8Q5Oj9w2tZ/I5OwygHVBD91i/pO/9Ufn7GwxIoT82+caf
nR2tchrLmGGzBGdOA05Cr5KVvjcgIMaFDSEG4N051hCxAw/GoTwp36c7NQus43TrBXRnfteqHa9D
JC8yHLfUrhAXtDpdDLX5v/2M0RxKgR8vMPRCTuWz86V50V/Le+1RNpW64auQreGal+hnAysvJAUl
OA0IHSYkBUZzcpTllSbej+uusmkCuBPQhulcvFTYUX00WTxrMOEaZK/badDSJLxuYuPGAqaFP9xA
esMzxEvH8JRqtAdrwFT0bN2WlYMS8I+mHn3DrHemXfrqLCPg2loU4Hm8CA2TYNm5tFi5jaNVEz7X
NBk/0xgKPJQkj9dXtXHEUMdBrYC/RZB+CPE6n6e6WxYIetF4Bm/6J7UggWa9XDeyuZAzI8JCPLMG
5xY4eCPAK0KtgFpKtr9uYSMrvFiGEHqzJKdJ7MLCOAGdpj0bvbFL8m9lVUm8YGu/oMELzl6MtPC+
3OU30WJTnToFhlQt/7GkVhN0Nvvce1Drub4imSFhRUbbAeZTwZDlzX5Mvo9Z5c+mbEJ4y6nRxuWz
D5h+QC/scjngWYzBGwp5MGepDqT+ps3Pk5GcdPO9aarAbCX1vS1HwMgunBlF+TX52gS9l2RaAKlI
PPPDaq3XKlVl79GtGjnoav4YEXZOB/keqldQeqnKYPk+hfENe3cVf3pS3kHihJkjdV/vlZMiUwvZ
AIxgwumPYfFOLhMb/UQdq+PayfUzStjJrgB/NoiCf4CwKTSfr7uIZDd/97DOrqrS1Nsh5ipOKrnR
m8q3ZhkWadMJAV3nzzlUkEQ0A4PgWI4hbIiT0J+sLv2py4JakdHHbVnBMCQfLcK8G15VghNC5ggT
CZBpY1QDzXnmN7MVTv379d3atoIGBkwBmy4+HGOcaeZkkInK2afJebfR182Hr/9gA+Uv5A/ol6xe
jHU/WkMOfYEIctaQFAQ1QgEB8raRxIZNF+eT/QCbcMyH+F3sDIySZQMdl1T/ObAd+6J9p49VmD/Q
W2+5b/Cy0MGarISyZ9tGuEAuhicxJwBF/154Jral6o2qDYCSNr4q8SdVUR9ML9273qmw7Qd96iVh
feObXdgT7tw+U5rSGKCG0tDHtC33FlA1chWFTSsAkQCLgFmfVRCsLRZj/hV1X1a+IoUH+yPmpCxN
8tE2TqsHonvIniKfXSOtHLPJKYvBM2K0T2xiwaiZwV97Hx8MB4IM09OA9wmBb9RwX7Tgtoha8y4D
gaZR3ta6bPZ1K4mEFTgBn2pBf0E4rdpEu74CeDzK75SH+KZ66I7mj87vbuY9T1uzsLwnt/XxH5aG
WgEqSmBJWmEWkyGDSN1oqVHlfC9R9YN6ut+Yfx8hcHTRXuXZHThPuZ+cxVM0z0bQaMNIsQw3XtwG
2mDcD5msibvlCIChoexh4fiuxiCaKmeLukxq1Mz3hvGe1H/PWYHtB8ctnyHDoNcqPGQdywaaGVBz
CN2D+sW71W7NR7fa9/v6pN7R+9g8GI+yosp6WZdG9cvdmymZzBbIbAit31bqV9deJAdofUy5AQRV
jFm4qGwL7h1rs0LiErwzdq77DeYmDfZttv++Cw0rJlwAMQ4tTjEj0tUk6xRUbqJlzqfQZI4XNA3F
cJGrZLu/dWpuiqsWIfaAEUCIbo3WdcZkLuC2KSZ/KZ469aGyZXfF5q79VhICLw86tsKuaTpJ0qKG
L5TmndO8TvQ2zj9dX8eav5T7GwqhgCYgK149IorKKPWezlyyJDsy47a4mW7d0xDYvhE0X5tHDRTe
fvnZ+0HD65a3F/fHsJCNG90M0J0Nw+6i+Ev1lE/vKTh1rhtZvy2wOgx/gjUYU6C2OJYZZ0vZoQqB
z8Se2fCeLdCrNm+ILelIb50fpA24WAF+gL4UX+tZ9GltfW4Z/Bt8qtU+9qbQWmTp3NZKMF7DCXsQ
GFCgvzShZDZcrrYhtjC+QX0XlLCN9kr0fzlCeOmjhwqGjTU9Qk+r2Shda47KOd0VlhGoC6x1Mpqc
rY9/bkZYjd5lXY5RVkyHp5XfDtTPl/nYM1vy+TcuPAwkoU3HOwB4KP2G/J59GK/Usr6tjAFp/RTq
qHvRInCLHTk4oBKdQ+tn+WTG4XiUfa0NLPGlYeFx1nXd4CUFDFd37uzru+Xo7Oa3YZcE9Cbbyxqp
G/U9tO/wbIKTg28C5LeX3mGRvFUm2xojy5+D/LEDwK78DbFrwjG0B787yOq1PPZcFkwvLQqxyaWY
+Coqc8RLDYRYYDx0ieLnwFXrR6tmyzPrQS7lm12JAXYMsk/Ej1XaF7vr53t98EClA6o7SIMibUJz
6XLdc19YhZs0LMIYKIg8wNZjV+3rdRvrk8dtcPIVwDpwMITLMYH4dE1IziIya0eH5EjNs/4+1s27
qXRkMEmZMcFvpqyqK2aXLEra3C+tU1ckflE/kb9W+EW3EtcX8LtgL8cBEe4vy6sgmdJyO3rWZIFp
ciqiYWDEz2qtkbVmN1aFeVWuNIrUjJeELz+Tm7uN6mIgCpQJarvTl7l5MouFvKiV+W41ViEBzK6f
Omj64UnAWRAdB9fbpbnMtKs5LvoR0jDfLCATXSt9aNVj02AEy/MNJT5c95CNaGairY3JBNXgysxC
Wq1bHaE1qQFo95IJzH1Isf24zqAC1Jtz+fL3xjSoOfxGajirVKpxx3RQvQLCFHkfml3+JfPMe5bb
knLP+pPhXGEsAQ1n+PwqL7DLyWpnNR0iNRvvCRRwgkyF8iMYb7QgriE9f31VG8/iS3tCBIvNpdU8
kkBA4ib5UB7cmzFiweJ7uxhEhS/lc/usHmXA6u01ghkFVG3gyBKv7VgjPZlLt480u/MNQndtZnCF
UF1xZGLJ60CF5YGKy8PkE3ZVTE3Vnlgoa+gQr6C1r2NoVEoOseWEGN5HjZs7BSrdl06P2DqPgHLg
qrPsETCBzjF+6B3tqnBmXTsF17/X1nqAKgUVLRQ7kWEJ1izwAi2lBykGuwIxgjofakXmEhsLwpse
zJFwdYR4sb2eUG1J+hT4HkMr+xAC00uIV4Tnt3Ujq1VsXNdciBY0CxbgT/x1d7l5RT5qdsNizoMy
hCCaCMrUV9DRMW7QeHwyJTi/jbQE5vjMD+hJwIAivh6ySoUSKegr0MMeQpBKTCcKZmLfDc2H6gMI
/L39Sj8noVSxi8fZy0v70q5wlcWuRQta2bguH+jJ3Gmv6HtMT9qNEXQBqoTHRHJ1bnSzLw0KgX+c
2ELAwcyipfNAVNhHBvsClj+/yoZ9j2tGaUw/n5tgMVs0Y/IXlM6hVOr4iQvi4aK4z40kLF3lBihM
2TfgN9y1vRBSB4U1NqQaHXxy9tTp7RF0pQFpPzLdDUwDSqpefYunuG+yPHRt+nT9+Pw/HsA1CgC4
w0NSuDIa1WvzbtFZVL3padAN/ogmf/7i7eZ2Z/tAGJp7+4hpFtOvJYF948WHb8LRdji5OFti1LPy
hCiYbmcRs4vXghh7ppGHrrWOnneASEbYdskdcZZ9onwxvSKYOyMckuWmr3CpjR64VX86Tb+7vh/r
s375m4RwMphsmGINB6K3U5QKNZWErJ6htpZKKyzryHVpStj5KfG6FuMGLGqhUjf/8Oi360vZ/rR8
NgqIewi5iHMSHtj8TR3MH1wCMXZ+vzqSnTkcB9Wnrw1mrqvnZQqmPkxcX4pjWF9pfHV/jAtenaRa
atNkwka2fvwEsbK7MtRunWc0qQ/N4FdQdi3CMpCRI/7OF1en6cyuEECbUZ2Hfpx5AF1qXzNC46W9
I0dD9WPDX8D9X2CgcNnltxT011zclgtBynSutj/tn8ULXuSWPZQzNSx+1I6u9iPNZOUE7hvXVin4
jm23scLqkUXdUocG1Gxs8kzjbl8PN7b+cd2PNo4EXqyYkkTLA/ef2BbPoW43OBRuVBo/h/xr1RR+
lsvgRjIjwo4ZDeQQiA4jIFxv2s9T9/wPeQlAkWfrEPasrhOwjcQ4b57aoqeSBSWkfatEVrjYcPwL
M0L+uIAjh84NzFgN9XHp7KayCOPSClQZtermnuH5hOkuYOhXLS9GemdJEhMLWh5N+kGBZ++U5+sf
f6MfiV07MyIsJ6kSs6cajORt90tzstAb9SAFuK4tLJB2vy+N5xMPqkYFJix0dW/ozo2OWYjrP0O2
VOGRT5qydQseK9mABLls/K56yamsOLxxbHHfAF4FmDuKTmJpy+z1lkw5rJRWuatT703PUtnJ3XIP
CFvgqQuiCQ2Z62WC13p2y0BswKK5Kh3fIuqnjIyqb7AFUlGl5Ird2rbzx7WQZrUaMh602hAM0/gl
M90f3VDfooAhGwHc9JJzQ0J6VSjI5xKnQMALFC10aj/ls7Du164MabVLid8eyp/mP30vYCAxtg6A
LTKYy71s1NG2BwfL8yrXex8nsAzf1EUzycSEt7aRcyVzrnCUv8U3E80Tdxgz2IEchN90727vhDXY
Q677+Jb3nVsRbswiNfvGG7CHtsbMcHGM4RAnpbO/bmXj5gCmGpker0mAxECot9QUMzntAPo8sIMH
8VLsjNn2NaV7xkSHZ/x948C+sCY4YG4ahdEpsKbGryz95Wmf3FnGsbEuAHIbgD9zgmI8moS4nhAt
YZ2dwPda1I8ogC7l98o46WkfNsCHpvEXXVZV3XSIM5NCUHQsqKLZNipxcZX6SEkZGXxP9jjbNMLp
VQAX48z4wroYhihbu3bbCHT4d2YyJX5LisafSW0frvsE/7lCNoGRiD+WhOVQhRgDU7w2yg31a0GX
T/D2R8Omjxnm89RJeVE7Mv9DRAdDN4QMAfVfY7edWouXxorbSFE+UxcwXvtDHb5cX9fmDqKqghYC
VqeJTARtDhIgkBq2kUmgx2gVhhY4labuwdDTSQ7vpil031D75Xqt4rFqnboCIBMfqzH1+6mOX/LY
DufW/YdcDEga7Big/pxV/TLigYgRMcKx22hqyDcnqzEMCGa1BQBAyefhf2jlEmeGBJdIjLG38xaG
sok9lQUBy57VfzU0KKpU2mM5LTJ859YG2kg1wI4PhsAVfy7VC/xP12yjuE781GgDo7ktR+mA2aYZ
6Lai2IEYuJpgGaeUGkB5tlH5Nu2TY/6mxGGOMa8AhZ0vePqPu3RXM+mA2ZZZGAR1NQdhrtQYkN02
ZKp7nOW8bndJZT0W4/gDYp5NeN3lty4RDKpz3U7gQzBhe+kgRGGZwnqsbymgvBrkfUOWvaIkZiLp
NG45CJIloKAA+YQt4e71yGLmTYWzBTFJz59t+kspnftmGj+Nef/uDovkLG/FKPTsgRkB9t/CdX+5
sEVZZqOfsTCjTHJ/rhAONZudNFBb+0o5n/TaTX170SUUbVsfDsygXJWUc4+L9ThzIu2ijUsb6QkZ
fc0hXL4I6QyEXyUnbtMSkCkQJ9UR2lcRBIz2BlUGLLAd85vc7OJd7HnV0QFo83TdSTb3EnzHfK4P
OoriBPZkY1QUOAsc7rYMoFQZzNAH6fWgmhS/mju8lCWgmE1nOTMopIduNnbgvqjbyJvJl7bNivuO
kLu5cEpovXC6cSp7t2yl2agqwU9AgAYKfME9q0ItHNrgwLHFemhc9l1RnaMXM8cfOvfb9e3c/HLo
U6Mxx3utprA66hXI5zXaRklSW74DbR41GHpFGX2niS0muWk29xIICVDYocJuidrDZa1NiMkVLs58
1v1ssu/iPHl2k+VxMa0nGitfr69uyx6ft8GbCHyeOAiXB0/PZ1fV2qSNBlyfA8bI5tk3s3nXDQ9M
Sly75ZnnxoSttI1pUKmXtVExJaGqZ6bvqMO3Lh5+TW37lvfTl6SJJadhe4EoVqHGj/AsIrZULfGK
onOaqKtjbed6LETzbPLnFJPpndF/ii1FUvLdCtIebxcDiYZhVJFUXe/syhlHcHSzxvlMjOQwV/Pf
93lwhwKQjXIDAIMrWjSNKHqSL7DRQhLVzxbA6tJc8rzcXscfG/zfz0ANeIuTgQxmExXQN9oDNUv3
GnGY5KbZtIJmJuBaeJWD7/TSSjqUdV4A+YjpgiIscnCM0+N1F986wCAa/a8F/u/n65gJSF5GnX+P
1L2feC/AoHZz0yHoS5xtIy6h6wwKOXSUgAUR72fLpJWbEK+JYpcaO6NXHlNFuQGxhxVacSfTkd/Y
Og6QBwMv18t1RPZwLWOzrS4uPpCet9/subUeUZGSPcO31oTNQyMJ1MWoRfEDdrZ92jQVzDR6bB+L
7/tBe649fQdql++N4snqypu2gErE3C40gFeJVJpBZAQ9miZy8lQN9Do1bwc+B+DqSbdvnVKTXcsb
0QG4HdzHGLbEPoqAlrTJk9xe0iayCAWWxSv0T25WZGAvJZkZls08QXlt6ZKX6y65wVKFZwSQA66G
AWU+5Hq5qUbXMxBXZCSyOUNPpu0ryOxQd7xnDFS0SokcebmnmrfD/b2/bnu9x1CNBJCe5zwgIBRB
EvrkKaRylyYyqFdFk+L8VEAoeVS9+NiTWv/rE8E1KrlmAZCsYCAUQj7T23kpsrGJhtl0DhkXR+i9
zI4GysDmSDJtd3116zMBe6iZ8syAv6OEAkhREXVO3aaJppmBNPzJMSXTUFsGkAsAf4dghbKUsKAc
z0BtiD0agS+Y1EBhZDJKjnW8gpgh6l08IqKNL04h2A61zTi3aGSoRaAtz3arQZpADa5v1AaW69KM
EHi7WGeAURkUrZT25NbQM/Eg2ay8a0ESJJrvhd6dDP8rW5ng9YqR5yVrHRqNixsuSh9U5iG1ZZCx
bSugMuGUE2uxESuhxsgFWCO76T+VIGnz6RDf5W32/foObh0kqKbgE3HVj9Xs3ZjFA+5/KFvmWXpU
0nSXzUWgJ1XY5bKy8uaSzkx5l+FimTVCq6yG7Edrf9UN5YkS7UDz7q+fQ3CJP2YM4RWWZlrL6q7k
d3H+pnnlL9Sl7gtdxvIv2ThDOKMlmbJiTmgTmVN1JFDW8ecMDXnDKD4azPtLHF2yd+JzqAKhTjp0
Fe6UJb5tK+U7mI/uh16XDW9sxHTsHm5IjB5AJ2tFLk56FdJltAD6bDZegXYGP21ff09Nuq+m7rHP
rZPN4oeFWHfdIoOibUWlc9vCJb1YZhN3BWw71XRLFvvWpjLq/fVVebk8ntyf5QFZ2SazU8JEET9a
EN5V6bMFVobud0nWCK+frc2PBrA452/lMkhCcDKMZAH4Cx/NAAnm0WE1RNYLrbwZmJdKprm314VZ
JUzDIN6J6HfC6qRw8xz5jUMC6r1D5Sew2eiXrPfN+O8BTXwX/2tNPGKMQEZjNJBwOMq3pn1ypy/X
N279xMLfR+KEXI1XK8X7Nm0NNvU5jvCUg774RaEo7U13s+YBXPG9zr9et7bpdiBAQdRA9Q4vxUuf
UGeWk7rH3plZdswgBWiR8u26iU1PQK0LiS7SJDAnX5qoMZPXNN6C21DprcM8526IUlR/0mjn7a6b
2vSEM1OC05Eh0VVSjjSKtSTdG63dhOAQB7kmi11UyMt8UvfllMu4PDdQYahg6xYgMqA0BNcs34Kz
k9WDJL20e0Z/z0Y0AQOjPKALPhDVIJXVQJ8v+Wob0JFLgzxAnxlMVCvvtLyjvxllisUvdtkTCdoy
bMluCagP9HjgPSZgppABcDZIUy9NC4Gq0NWhaZSWgkVG24PyYw9omHbgXLr00MrmfDfcE80Hru6C
CAJiKME90T0fnaSiNNJBMrYYJ6uQtkb5zXtZSUeehlFlQDuRbmKw7nIrTVrGxEJHHF36crR1fzL1
1vBLSlTlJksTDXDFMtYNdpzKzjB3JEeQUUemBv0IkdipMJN9a099w9s/2vxL6zNe6ATzTYecb3TB
oMFAx4BiSdeSfZngbfJ03em3ri3ksRBKQ3kE3RSx9AqNOVBxmQmNvDFGyzpXYLOtRr9upvs2SfaO
O6ItWic/MTD2A5Vf2bTgxqmDfbxG0IDFbJDYfm27kZLYjuvIKdtvzAMQfbCpeQSg+tv/kHZlO3Lj
yPaLBGhfXiXlWqWs1eXlRfDSlqh9oUhJX38PqwfjTKZuCuVpYLoHMOBIUsFgMCLOOUbV36NANYUr
S16IKVgtxiLxSkCglJ/p6NHrDFjm+qS9TEG8g9MX4EMnma9sUB7a5Y1fYK4DevY8yna3bS/kPq6j
4R3kwC+vp7aA3+EDZtjrU92+JaQIkA2H9ZAGuOxWVrm0SIA0oD+CNwSyESlnbJMmZc481Ce70XYa
8wJF/ZZmaw/oRSuYRheM4Jgfkt9bU5tPdWVWNeS9ycFq6GaqstDIvMPtbVtyEnSzXZR60R64ehOZ
hTpQZpY1ajiTz+0XhsaOQ3t/biDd6Zgfrhih1Yx4IaSNsHtyUbRWuTpbTKtOGacoFkGavOAeymwG
eb69rIXdgyFw8wNKiBEsU4oeNjS09MKLYagcaTg5VRFaoAgOKpfmK463ZAqpC/r/oi97lZ0W7pR1
Q5pUJx3tUYhBg3KIDUd9nFeqhku3GZSLUcFBSRnvcNkjkgkJslfVNYZFtG0aVOH4A+OtYFSoNt2n
tYHAhQh/YUwuXzNhKob7jfFDo3/XqpXi/9Ir+cKAlH7wGTrrTiwcbyOIfnz6mEM7wQ4xVsnwUO6C
Klgrgi2M26DAgOCAYIgE+Eq7u0lIrOMGqd+vZ/hdv0u3mNwFMhcGvyXr1G5il6RLDOV/IVeAsRGR
OV5eYtpQQwcXVxVgXc19fWq2ybH8Ej9oGNdON/NayFj0kHNz0kfjIzhnGXMrEFONoeIX0AnSv1o7
bTNG65oeC7PhqJQj3ELEGKQEgKFeLi6pueGUViOsNXBE5FcoDPjJN3onlLzb2De/ZM/q/Rx1kfV1
jU/pOtwLpStQCAMtjs6wHIRdc7KHwZ3LEx9Arjb1wdB8AUdlwNpPH40kF4Zkdj5ez82UmioKii5x
Nl1pQSGMF9YGsJtye9vU0prwWMIFBjgLGmLShk6am7Eui8vTUM2ub/VTBxrc+ks8DtFQ8LVOx3Xc
QkXdVYGstYF4vcrhRtKVg1db5antf5TjV2JDfTddK7ldXy/CCCqGqBmCnsWSPFJvSZq6NpYEJJKK
R+D8asXD66y4j0Vj/LTpSodoaU0QcRUzZ5COvepJ1RDALIfMLk+0P+bJqxuDWrxeuTGvIyOmpYDQ
wRQEesCov166fdZmA4mpXp7QpMKsXlffGWiS+h93BewWBs0Q1LUr3OtoubFhV0Z5ylJQrpYjPMFk
j23Zpz7BG/e2scVdA5IFyQy6oyCvuFwRIWOXY1ahPLlkOrR9tqPAKA/dsJIQL7k3Wmr/NSNFfIbp
qJZ0Gsxwp9zgXbaH+B8u/97+bMzTCoRwyfFQjUcnAKmoGLi4XFOsDkrLlL481Yn+DOBn9dx11r2W
NS2IH2vga6tsbbrt+sXigZYbuTZG6mBXbk+yOh50harkZLgFQDDKU928cfZjbo6V/qrV5TfFXZvv
XTCJpQEtBhEpIRsjbWmTTU3SThN5J+kD9n+XH7QNpiBWUpyFyxqMN6qJmwzsOtdTZ2kKjGLuVuT9
canmvjaH/U4JSMBKSB3hrjZ9LVvVPli4ry/NSpUxqltJopU1QcbDN9XXYfRRSw8gGWAE6R5xOLLW
5ulXTYodP3vBW+kwA5cJk0IZZnjyqM/2pk9eVTS1cWcXwV9Qa1wsUo76zCrbdtAbcnJ4uknIsZhQ
mFh9Tix5igEgAq5qZD+qI62rsTAfoBglOQ393EYehMfyjVXb6g+1N6C057i0AlJL76pfpYPU0zer
3rCD23FmASMqyo7AHOJNCoy7Kw7t2eZqZaaSacyT03TsiK//zljQbNvIARFrgEoF3eDhofvN7m/8
98Kw5Ei12nnVnGTJyX6Kd+2xDsqA+n2oPE1hh68aB2vkGEt+dGFR2u/RTnNmAPz9fmLKPdlgavjV
fGBvoO3fFLvq58rWLsS7c3uelDugQt1rZo4V9pMPpoQNkqKjGYgMkO61KRAZLh50FN0n9fm26YXb
A9VQDVTCGJdEbi3dh5VBHY/XSnqi7Wz5cW5O/sTnp6QeHj9uCLhYBw9IEDlhDuTSe/paQ9W4iYuT
RbtfrtFFszXXwajHHyc0xPMAfz+qT5ha1+W7w0knMhINhso+83PrBYzdkAEC8USyJl2zsHdiZg0V
GkBRAASQbl7V6EzFtZLyNNpxEsVWUW3aeK9hdO7Hh/cOM/KogAKkAai0TNTvajylRooljZWa73ma
fXfc/sk0yJpy6nsd/PLJc3nGpa+kd5SWrUpwxoPioAdGWITjXQ6h6fzYPve+YEL2AuPO+NG2wMuS
wANjfY2yEJ57IEzY2XfpxqsC+rN7UlbfYyuHRAaqdNgFjGbjUOZlDk1c3tqu72qZ/TTkdNxjHFhL
fdaU2efbm78aDERmdBb3CkptxXKwJ+aOv1kgJ84D48lFNVgEg2S7logsvMwuvoEnJT94WVt8NEUw
2KiBoNguN9V9f0qDdlfutN2I9AQThHvYDtfIwhZK4GAsBAs9nA058pU+H1rsecbmNDm531joHu3v
M5iDR3+86/bp9/yVvcW6kNPUAr4mgrZwxV1YllY9pkXGPSdJTnVOFSec6Jj2r7yrKwYV1KEn+6Hu
LObn3pjGn3BMgNvVrV5fozRZ/NoYM0eFAc9izBOLQ3/2tRmdmUkTfO04cjtfPMPFARiDQlAyZdjz
v2CHFrb+WJT8a7Kr0uMO9nx+GLcp0Hkh2ehZqD+K6lD7mAz+tF+tNizErguj0mVObbXKoJmanNJ0
l2MWoG0f9OZvTs75yqSL2yw0auk19tL9NG/Vt34nqMybPS384YApzu1aiWhBE+ByK6V7O6kri1Yo
5+HBGsyhh4KNBmF5H3TUAb2r9m0EJnU/0UP2Vm0gTIh5+xchTayE1mElaIjYLwdSNBpFWRZjEJjF
vXSjlKaaPkyxEtlP2ta6b8Fo/nMMrN+4ksI1SvPlb/nHlvQtwRMyTdz2lIhiPmEs+T9jTH/2bI2L
eOEFCHkkpAngdkGfQAaWjFlBwDOkK1FdOJ9sTkAXEId4pJv+NNPw9v4tLunMlhQNbC02KBpHStSQ
BDW+pPimtdmvxu1//YUd1GvETCpG+t+jwdlpn5B1lcaIqBN7EGV6aOkx11YyrKXnF8Zt/tiQ7tSB
ZqoGNF2CMiIL2b2+6Xfsrg2tXewXex3stmvV3+UYdmZRimHW2APFosKi+sQ3Wohed9h9LkCo35yK
YxWslYmWb40ze5Kzj5hTnVq89k7TDn2IFED3xzTIk4BEmNSy0LEtnqtj/6ju1w78QpcOBx7Ve1A1
os1+lb6ycTZzJ4efpC4eXnOFNqKbQkh90CeQAmJEp6ibR8yOR+lk7zrPWZsCXfRTTJliDhTJJs77
5TFnY+d1bmwqETenrcNxTViVP5KV5oHwkKtgAvwTui5ohV+xz7G4cjTS4eRp9ImOP+m8Nl6//AXP
LEhfUKlBzpy2hhK5n+ydHsyH4SkLyafK8cegfI3xrjN/KCFT/L84fmdmpcjluFVbU1tTory9G+s8
SKs3YJH/RyPSLRS3PNaVBGuz6BFQ/rE5Jean2+sQv1P+QCAoQ3kFPoggKbkB8XJHqwuYYKM135mV
kQUaZ+zQpFZz1Mpc8DAo7sqrccn3MIYOvTC0qTENJG1eApE3VaMTvMKaaAANtk+lp/2I6/nD429C
s1DgCYU+wFUxDocvGdyeKVGc7+vuW8a/m/Sf2/u3dLVAFhGz1BByuu4s2tQZJ6Ol2D+MgWFSHCku
w+zlWCWbEbzJm9vWlo4TtgZtbjC3A1AobVzWlQAb1bWCJyjqUTrov1c1+JZNQIkWPG8omsp4FbC1
5EM8dLiSc+Z3ah103YrLLX19V2jd/seC5HK1Yg2W2/dKRDjSRZ480rr4pA546N7erGU7QrEScxyg
upciQ5XSUmdNhc3Ss71RWJ8blETzlK3x6S/aQe3VxqCWCdop6cYn3Mhmr+dwgeR7Rju/oDmY41Zc
Wf4sYG7DiDLeGQLVBq0t6cvHLdUmVtrjqUpZ4IAJuSG/bm+X7MnvFvDJQbUHGTQUXS8vBNQe24Ql
2oj+wk+tfK344KftnbGmFibvljAjmk2oB6LycIVxKJFZz3HXjygYkY0DDY185ofSXMtiDSmu/WsG
uR6aru4183baVRCrt+vxRArfPELw9Vty5I/jEVw22V6Fsjf9env7ltf1x6BIq8/yMY1bCi7adjzZ
wGQ7GPDWv7rzSty80rDCqsDlDSY4/BtVcRnFaVcUjebUYicI4dW/1aMhJBeLsHiA1oF7z382beB0
frpnO8EV2oTayrYuLFKQ/eJXABuLHyH+/GyRjI5OwfKKYSJ29nsGLlna+M7aONu1FQyKAp8nClTA
VsoYDqer9TaxO3pKOLCbWeN5vtfhMQlyxu8f/Wii7wSOZOGQ6DBIF2xZFcCjqmBLSQ3aDQFlBaAw
iq6BV8tOkImGt81dHzEYw+dD0Q3/gVjA5fblU2aOqZlaEe/bh4lVJKxIlvhtbPYByOeblQAoAun5
3Y7H2zsBBmQWgJa6ArlXWDapcI0AIvXgxAyZkEKO1eihZ934E/gEazZDkNtY03ZYsgtw5bvyDx5c
svaPqMPnJO21iNAfo8IDQuLI1u0wLV4SMKPlaRJl6poKmZzIoEdkYXDVgmYFYLKmbDS3u5yb1MDU
b/Il6b/VP3uQJXKkZOTz7Y947Z2o0KILixk3F5AmeQLArGg32aC+BuaRWEqQV3NeQu5Uj9Owx7D7
GrHrkjkcdcg44oZB70IKyyBM5MmIhjmqz8cZPAhqB9Ljei2dvRrhAL2qKG+Dah3HAUdcNpOOKa8n
ozqZT/PW2bY7Z+NFWmCA9YuEq4VC8bddeualNSlYNm6cJBUX1nb2sdmyfbdhG5Grw9bu9ue6dkYU
M8A3Cco6FKDBPHN55mrgpseGDBiFaQwtP06mMeqPummmzQM4Bm37OKrqNPp6Xdfuxmp1ozuQwYuN
7Ud/hgN4PygiMfuLXq0cOXtzNkqrYDiL+u9cJdtyctGu6ANraMIchGBNYRxS8nbb6BVlH64IDGIK
nJYjEMFyMhdTd2S1PTmR2RpbVxkOoA3ZTxXZVJUVaor6S6+156Yotu5cf9O19kANO2xxaHoz/zkR
+xE/eT+kHx1dw88CiaUO2WVxi1w1OroWUUF1EjtCfPIbqw5MiAQzttYTuM6ZMCyM4ghGhdE8Rk/l
8tNPpNRSVa3tyKxjbDZoCI21Z/z16QQkTcU4Bp62mGaXEZsjSKS5PWhWZPbpFy019t5Ywq/6lezv
OrgJ5BueF4ipC5G8cTOvt2rHipid6sPGVqcy200kcSD8x8qk37N2GoD1EhQ0K29QcQWeH1VgN/F4
AvkAkmj8P5n10fAKs5z6KT/l+RgWMd9WbuZ32ddWf+Fc3/Bu/nTbaeUtFQYBtcZJwc2PBEC6k7Ne
p0qTYM6lcKYu3eiTBgoiBbM3aNDYTF8tAS0tUJwP8T7EGIU8PqFMY6baM1pUUP/dxjtry9l9v4tD
kD6/Gjv1YQ5in7Xb6kgevNfbS5XzAbHUc9Midp2lU6WZOXGbwzTj+PS+EXP2m/ROtqs7bXwGHI6u
BARdBFb5a/77GkJHEwyBwtHOLMZmmjk56NKATKAHau2hA4CyD9koaJTx0DiBEG7jkq3qd35/X4fM
DoxW1Pn2txd+vecAWuJOE21BFKBkCLLpEHNgMS1OedLpW8wjsRcH+FkAPKsuLDnRfRChOMj9+rxe
2YJr94JpZAli/EyQxknu1XiZHfejnZ+YlZbb0h6IF5p06p6NwsZAwu11LhrDGDUSPoFilfusFa/z
wgbR2qkba6b5Rk6930Ov9rvJ05z+g9klrjcVMDVhB/mP7khXeKynlYsxvuxENAiemdybRSwHeUhY
05LyKJlIsWJyaX0Yg8RHxLwzED3iz8/cyUOpfnAgf3WCbOHvyuPF0bAUkHZkml2sFdblaC6WBxIl
8dkwh4yQdGlrpKyvAYnLTtXQMBY6NgOkseuyNbTpoh3DEtUVzM4iwbu0YyJD4Kadwo5qN4feTQUB
UGGszIktWgGqUOQk71prl1YGLRl0xG9yKq1UOboKZ88jCBq2t/1vyQpSVZx13E+gSZSmM+hMwGbh
GQRcxUwZfLWr1TdSlf1a71HsyWVYgWA2WH5wQeB9iEGJy9WwHLoitYkRtDgBYnb24pNpJIjXoD65
S9Xio7z5whXgc/if0BS8erYRt8znrDLFsvqq3AAX0rfIIzimFB1Wm2viTQurM0QlDEV6G7wCltjl
My+vVFqkStzlJxeaPT13d04PCLLzGRfKyve66goIdzg3JR2oMs9rQED6/ESYHuTWN4YXRpP/rCHU
SJEqOey7YYMDOOtWDC84CuwKZQ5cg4hTUuzIlYJ3Jhnyk1Kqz8Rqf6lu83TbF+UcBktDrIcnovKr
QXZDuuzM0khHGE8B5C/0sOpszbe4Z36xZ9s7ZrGuBsRJ0aT/sFVMBKA9JtIXDBtLUWPCnHjKeYGR
BDuzAsSP9MDwVtghMwYXoMNmx9eavloZGbr2GFAcAqiGkrBobsp4k0rtbGpQ9DXnOZ0CA7gMq8aU
WZwM+wbX2+H2Ghet4dnmIolRoZcm5bkZtRRFLdDKgUJtY/pjzKY7uzTot94otMemd/jutsHrT4lE
CbAT+AngO4jHlwei6CZuEM7JKe2yZ49BxN1UZl8f7cTn3nQY53EN+Hd90cAiGOXg/A7+LV+k4GUq
W6emBPQ4fLyrKFVCnbv1ZixnY6Vqcn0UYAroCZQmkW1jzP9ycXqbgeFdzLbO3tA/pRrPiW95M//w
BYCuAb6XIJZ5v7cvzVAA2JOhHshpSpM3CHuX/ujpP29/p6WloDNhAygB/BNUIy9tFE069mbckVNj
NskxV+o4Slx0J25bWfKGcytSRpVUEDi0PFiZyTcdWuz+VHd3g/42qGBUbkZlc9vc0qKQEQKMpKNl
dYXlUttxaEbDSU9t3jX9XtUrN35wpllNPxwTQSkMfkg8fcB6iSry5e5l4Eaa0g4BS1F6KC5AbLgL
BpVZa8PUSwtCTorOAdIbRA3p+Na1PfLaMBAYB71/sBVN/4rKxBp9/3WQ8DD6AEQ8kl8ka3J5X4FQ
LWGZlZ50JBxQfXY3XE33nUEwmD7oK869dFxtvKYEYAHSNo50hpBUI93NsXVJolcPjQkmA18p+yQc
a0gg3faHxYUh1kLEyQLduSmePGe3MzM8R+mGOT1p2TAHVp/kD5luu5vJMoB8zeeRvH7YoOgqigMF
q9BCujRIZ2c08mlIT0Nsm4GBV5tvDkoSOClrwnFM1gLSwmZiJwEmR6aDu1MVG3C2wIm4w6TiLJ8s
xhLIgWfbFhLKAXZ1bQp9wRMR+1AMB5pVJFbSymrCwQrtlPDEigGw3iXZgxUztnJ7LFrBWL+gZ7aB
YJRyDQPjkK07xZgas2m26VwncPVcDW9/pDUjklc0Wdk2yuwlQtWmYg+c8J5tucL5WpdxyRAqzqhU
CE2Wq6m7fKQAv9E0PdVu7kK4qSW5vvVAsLbCybjkBQhC4vEKhCmuwUsvyO2Us8azk1NSn2ZwW3aO
CjjEl9u7tmgE15EATwnJNenT1CxzR7UbklNTzU9up72lTrd1PPbh9MjDPzg/oosl2Lou1xJ782Qx
t01OI82HYG7Qesli1UYjC4pDg5/Qib/9xcLOLEpnKDXAf5qzLjkZ2XAEoiT0HDrtkEusYemudhB8
MSg2Ahcj2CwBW7lcWmWj72jXaAZbHCp2oOY6ZPYU1SMvVk7RVdhDPgumaQOPLmtJphsNzkQFijly
1OIInLW+pRZ5ses8CWcLUNbb+yfuuosH3rsOpicUbMG8CK3ry2WxQQCEU+6AZ8dSQ5aWX3nfHDuD
H2OLqX4C6ccgUceVQ7ywmSA+AWhbCEUhF5P8ZIR8TNWrKF+zuWwj1QbzDte9dlvXkNi+vcBlU4jo
aDyiAy57PlGyprXI6ERJXwQshogN9ZNxBfB2FSvELgqw+3+MSEGptUY1YzGMZCoNphmsHNbX/20Z
0nfCeeuTIYGFuX8FGS2ZX2Zr5fAu7RR4TZAegyBGMPxeukKZ0FJjM0zohO5tIw5p74bGQPcfX8m5
GbGXZ7cerUqIsgwwM0HORysa39Be69Xn4dpiJA8rOXMKLxP7NaT37tC81epYBHg3razmapRSCMkC
coE8BbNCQsrtcjmst1U6ELgyD/Lv0xvkdTS/jUiEkv5GDft4m27WhNuX1/bHpORtaDdpZp3CpF55
QQIVdZ1AGW/+cA3wfWUusB1wieuZBKRkTtuggB11npfhpWQ8QCz+OdYnayUGLa4HJ1OIp6CVJr9m
5paDINPtnQgv4DsHMw9Ts5mGbCXmXIEYQNyDHqjot9qgob+asZpSDkGpAjNWNBR0B+WRKQGzHgrr
IeYB5GGO6b59YfmmL5/yJuTUd9cIHa/DxOUvEMH4zPXBnE3x1sAvaIoBHBVG4M7xij8umtAgRg4q
R1wgcmNQwTARt+NCiUqt+Wew8gevWmu8LphANoSUHLyKMCMPmMbxVCnEteKozvkp09LP6Wx9vx0j
VkxYUr5aNI2ZAUoeR5nzExh2f+C//sKACyoPUEMuyASMtBlJO8SgSU2TPe9Ak1pO29smrr0a1zhe
ZeJehVasPNhFUISwG2rHEaswdFJRvxmon5Vro6RXreB3Cv0zO7JTaUJerHbjaB6pFyaNdZewsQ5U
V9kWExRgeFccqBbfmQ79YpjNq12Rexskrbaih573QLV+n47OG/XKnx/fAMyBAhqKYa1rgrOc13qN
SBVH6oR3qQ2k63TK4jWBhKVtPrciXOnsTLUteKP7WMcgiqv6FvtFFR5azvjhLAKEG2drEb/izAqo
xEmDkkIcef1TbLxYyZOXrrjk1Yi8+JDnNq5S2UxvzQFOr7T6L6/rt2Osgpbd2oFJIdCL5MApJNtm
N3DG6pjWfE+bFJxP7C/89vxnSO+RSWlIVSjYUG0u93Ueb227jWKl3Nz2jus093K1sttOCcM7FTsa
j5/aod/ULLJz06dkWomIS3H/Yl+loqYGVmTbGIw4mo7D97jw+Qko1p35VTuRw7hpSEDf0G3feqH7
ia/RLiwFMnBICZppUXGSkZ9KU/GqmpU4KvL5MXGTfTn0K9/r/1nfHxtSOjBC2oVORqJE3t55SGy/
be6Suypsg3HvbQD9/j1Xux6t7pP7GUrVK3f34gKBA4dYF5SMruiRXadXWmeE05azOgYu06D1Axay
276yfDTQXxDlTuSmcmVh1i0OYS41RpKlBnwGCBRDn40/hMquDkFU/HHlwPfDeGZR2tQZM2dtPMHi
RH+xLhcjPWuLWoxc0H5CagXtOIhvX8aU2Bjz0SiGOAIcZaMxP+l9bzvurZPpF2/Gby1q/im3a8As
cawu33s4dn+Myjcrr1kzxy5DIIu/T7HmT9mLDfm9nlV+RtPHTtFX3HPxnJ8ZlPJjCL6aha5ildCB
eHaH6ljobQAykqek5yvDNAu5+OXipI/Wl5Q1QwNbPBhDwFSBk7QPeQBdLcy7FU9e6Kwwkq4tTnoy
xQRNeF7CoOplQZtC8iq9Ix6ySQyA3T4Ci+fsbBvFn59dQG3JQWqZjXFEkQ4ZJa51YzWQrNmQLrkp
NvXE9GgcdT+1GjhT4x7y9s/Ud6Ke+PQEUOLXtTGrNZNig8+WlWlcS1wb7jhS+3GwjQeVfBTl/36S
gRUSc+nIi+VGoZ6XyjzmMKHVSeCp9w3o4233w89z4Xl/jEi32QCOsCSZeRyRGeqmM4ri2LKZqysx
Y/n0/jEjhQxaTOWAf7BdRuqb9Y82rYFme6rik+5+o2RtrHnZHPpzaP5jmkFulMSkUdBC7eLILEpv
35Eeky59dd9Ww1HMpqU1oNjNxKuVasriqRJDTHh4YnRLLkRAhb2y8hgaBtDvuksxsmXdW1NyIBC6
vH2oRCpzFQzPDEmHquwKNQYpFg4VTUPSmmEJHhrNepko94m1lgu8M4zeMiedL64SiCrFLc5XaD0w
qL7/HvsQKluVgUEt/IBg2rrFFr0bJ1COxm81NPdr4X9txdJ5Y5OOOaIZRzzp37S82WQg8SzjQ9HX
PsvN8Pb2XlHIvh+9s/2VUkkvNQmo82GtyO9R2Qvy/Eda4u5uwIr+whlUv+2fAyUod7e726YX48qZ
Zek89qgrmZTDhbIYZzF/KsmP2wZW1yYdRRdhiyczLIiUpH527tIQJAy7/rV+WPtoyxnen9XIUzh4
a4+YhBB36Nu81d/KBPBxcnS5P37Og+Enr/38Fw3cz9U/LtS41gYpl30GNS6UZzBwLVe4uAEZzCqt
8C5xiF+DabMHi9y3en4ByGLlQC4+ZtGn+q8t/fI+YJnOdOqgna09KC/Ol/HQPORRyd+vcHYqnkE+
HCCb3ZcrcNbl1OHMsHST13NHlKrDIvXdAHxyucmP8SHfkYCH+WO1IS/aSrX1irvo38PxZ6lS8MHY
a1pqWokSxLE4NAfBrQNgg/lY3teHdF9u1b13sFceXatGpRCUJ4Siu4Blag/973inbtKAbOKw2bdf
pi/Vqd3y/byyUPFXXke9P+uUQg5UbxKt0Ru8EMA/n+tfvOKfxPvL2PrHihRqYrzO7cbDbrabYZPs
zaCEvrjqq5HyxdnmR2eDCFfqvhAaL0CFzw/Fbk05cTnm/PkJUszJsjEnagnfpRRqhvfF/EH9Jdlh
pIjTV6quNDr+fqWu/aE3fT1bUy28Al0LG0J2GaAijFZhwPDy/DnT5KjDhG3sN9aX4tHbZlv7keyA
UAmmcNzpd03E1yHzSy5iYChcIAhx48uT2l5P88oDtzQqsywUJBlFSHJfUGrZ+GLDi/55nUp1zaa0
Uto23ZwqsDlRCO11pzLZEGuth7xiRH5tzSPY3xqW4bWlNztjcL9zr3vNRmuNenMpYzrbQEt6ZEED
2TUyu4ijFCS0lckDB6rICcRwY8CJVy6+xTUB8oJ5ArT4r8S5M9WkdZ+bXmSAO6J8Rls3C+PQ2DnH
5HHe2KDRS0LlL95ZkJf4r00phjRQY05aontRoZ9A3uLXxugX9otmH1YWt7iRZ4akMMJ6lSqClQxh
pDmM9+VeQWjceZvk0Oq4ZKdDsSmemiFc670tVjjOVygFj6KIi5GADjIakE6MYe/zf0RCYWN4fzyp
+zUymHewhRyVMb+If9DAwq0u3XeNC60ie5i9SBX33VaF8/vuG03v43nnQr75UxdveY5PqwT6K9/a
Wxpw66B9yr9kJRhDvzVq4IHjeLf2wxa96+x3SbdiZsSjNrujF5F62BrgqO0YnjhZHN7+0Eux+nz5
4mecvTvdytVinWlYflEHEGEBQvqvzsnZSiSf7WxvbKmDHaYh35TPw2l4anfKpttYx/pXsa+hGLE2
4b54vZ8vS3JfOyemTdnkRemhOMxh9wj4xY/ykxeIL8grlAZBcRRvbu+liJSyK4kJDAMKZQBQvt8p
53tpQEJPyN1GpTXnd7lJ4mdaOeq9Si3vy+h2D1phwqWycai/9gMAIitJ40J+6qKhLFDFQMUBsXD5
LVO7GsZ5SrDRGOWbnzw+1ewAWZo2PzWY8O5fbFOxyntMMvarBJRLtiEoBbwP7kyw4UkbPhOQESRZ
7YmKU+33v42tsVc2A9lpjg9KKXCZFpvyQXls2EbZ3t72hZOCaTWwRbzzIIMF83LZuTmiscQnNzKN
rwzyPqb1lttPt20sLE/gmIC0EwoM4EG+tGGC9I0z9GajiuxyM70rpw5UWY9pCwSuPq4Yuz6TwJ/r
mCoEAa2F4SEpBA6d2RIrdp3IyO/BOe4r5tqw8XV0v7Qg3flVqhPPahwnUlmCQXXIq7uvNt0rlbG7
vW8L75gLS+9wgLMzQbS8TAF8Qksbl2Ry1x4d6tf/OM/NZ5HTYKQHFfmwierKX30sXh9HmAY3vIWB
JYR2uVbOoY5hTp3pREXtWw/eAwDGW/1T+63/xPYE8tpxuqm+d4Uf+3VItslaieraLdFdx/AzhpOh
5Aoox6XLzJjTrFtn0iIj+QRiX7uBpHxzuL29izYEVhvzjAIAI506NW6JotdcizrrGWBJn+Yvhr3m
LAvuKMBPFlC978OZ4kecfcJYz3ReDTXA7myGLt0ba99ur2LZgJh4EI30KwGopO+bBErFWuSBqFJP
P01spY52fXoxWwVkNNwBEHNo312ugLVaXGNwSI3iWQ214pudOQG3O8hwaOG0Vma9PlsOxEVMoEAE
8c8VTH9Mho5qdaNGTouiFnHvMMu6NVptD+zaGjHL9c5d2hJ/fvZpyDCB6KCt1Wgsx73qdE+9tiap
e713wCOgcQ14NQZ0MZ15aQLiX7Y5pTqWUyqe5XtDCYID7qV2HA5A65BN04BN2neysfzwsC7gwPA4
kCKjZS3GsS5Ngzx96r06E6szgdcsysJ3hrWp8esoARv4XIJfFw8+GchSQwrJAJn/HBVq96zWMfEb
mx7dmu0Squd+h8ZspmHi2a7MD+fyQPmBtwmDqCCxwJzw5fJY5kFvnNk8yoF5uRs1dT5CBhSd37yB
LEGbmCun4DpY4NkA4lDM4TsgQpDTk4aJYFwULMoGN9/kUPh9rmKbPjaq2X65faKXTEHMDXFJgAwB
EbpcGqglFQRezkDrhcpunJlx0GujEeLCq8MPm8IWCmAXIOqoyUlnG0lPDBZ/nUWgAQmMDgju0vbt
+cffWHFdEcoFv4EUAystTu2k0FjkartqfmvN34n6fNvEO+zyMn0Et6wYGYarG8IlLzctU43aK1vY
UJTJ21EUxR7nccI0HeHZBp1tFOJo191VEIc+gNGgS3y4FlqkNsSfEP6Q+WhlSTYGne2ftpo3ATWc
epv2ZrmrFLXd2i30uEiXNX6uoPwEKmbza4VcNMxS+3VuWig7cRg2SRIfYmNGIdyuVX+cOyUY3Aqc
3gZtjkQxE8xiUPWpbxrtvsNk0cpWywFHIERsqBghdmJWBhf35Ta0VT3pA+vGSCvVHc8aqMnnkR1b
ez4pz2P30bHYf81BSxlkoHjJy+e/afuxbjjMlS3/VvP4m5VBhtech6+3P698JIQdQZopCE5UjPxK
lQlKDT7oQzVGplvccdodtDz20cJaCSpLuwd4NJIesDXgkEvJcNEVBKoTCCoQ40EkiUwIdk3sBdMW
YRbTlaed+BTnHvu+Juj+6mC/BqGI3LgnqjOzufZ4FIPjR6H3k/rz45vmAvAHFIoJ9KYl3QB6X8SA
vjhYjelGRfzq9Oo9xrVWlrH0ac6tSCHEHLPZqZmFQFzduZ0JKasSMCji316LnBeIzcLRdoB/EiLF
8m2mKVQZEhQ3IrWEBkGR5r+MqdxNtf4U/8168E1woQn1GRlK6GWUDLwmY1RYIAYUc94KiTfabHy/
vaKFfXuXrgD/OQYtDflCmQHH65F+QgIpgwBYTNsuzMS4qk7M5KNRXnXB3IhHHpo/OtIyKSjE/0fa
me64jSzb+okIcB7+kpJqNMsuz/sP0W7bnKfkzKe/H31wz5YoQkT5AMbuBnbDoUxGRkZGrFir0etI
p4O9jMTBQJiUtvW9nOVwYBTPMn+9bV1M7ICtYVJ3QTIvZNurCFRlsaAND2lFrMFwa/V5a6HsXo2f
QT23ex265TV3fogWhTMGHZbL6w9l1srHS3salEiNYAPpDUY9U4QUE6pthZz/sOa6Sv7p7MkRDwTk
hkOmaYndv7Wezi+woF9hqIN3NDnQ5XqjOg4h4u9Gv6eebhkdXCR7RaC1qyyLBNqDCA7TPcuI9KUJ
s0Jfr+AN7U+m7lYDPd5+OAg73HkPrc/YHzNoqS8J+MK+s0qp4OIszQq6PT/Xc8j9wKG5g1R+NJnF
8TS72qtqr+Mf5iD4ITGm3IJswppIAYZbhbtZHnzAxj/SOZ/dMtGM45u9kRSU5j/ZG9CDP7xWZzn+
Mgln2kGW+VKtjEgIjkLVD4zMgf6STM7gTvC4yof5Uly9wPTg2ECbaHVPQYYTMt0xpn6TVombJJPp
2pEMhUqHwl/iBU1XvMy1lXxupYYcQVf3ujtb35CwArEREQV2CvXSVXq9M41gVlO/rISuHnMzDKiZ
tbkjHRG6za1TG7emsTN7tnUIAVnyVmfWiItzdQjNwWysKkrgTFFKoR+MLGpRakyaJPmKQk8deGoQ
xN9mgpTyZMzyUO0gtrZ2HUgOBLVMGdBLWJV8VEXI7G49+eRngcvY/aep1z+AQfJKk69glbNrxOIl
tLLidNu9trb7/PCvVq4MoaKW+TD6mZaELxkS6owFdbXp3I95rrePmTVzlG7b3Ds3q4AzZgXjVLo6
+FFvfKpaTTloZrCnx72xsIvDudrSxsrTKKiUwR+rl7rXXWHav4de/xTXu8oMm+uhwsPHYxyY9+ql
y2bjLHNliOEPi3gR8KncUPZQXTwtdaahPSrjIT/tFbk3Yip4JMateJRTalrTSI1RXrJtduuXDPgc
G0OhXT474EnU0ry//cE29tJWGcpkcAz9CSZcVgucUiENjdH6bVaeui48ydHwQlh0lWivpLFxErkq
mLNZZLGWQc1LU6RhjIeXY+tLU/qiVebXop4/1I78LinTL47WP5nmvBPydkyua5RDIxlV2Uytr/bT
fe+Ir3IbeGbpnJpQfLDid0n/6fZ2bn25szX+gdSchfQmUnl0DBisu5jezuSWkXTUp711bX21czOr
SDoiImHVOmaiJjrlcuOFRe5qY/vZMO0dB9k4AdDvwPcJ9yeesp7d7cQklERgSiGFqOfoH+AVO5u2
bYIbAWYklZtwdcgALVphZLWsxsndafpWx3sYzOv94t1NaQR2H5o3VweqTy0pEs4gfBWVome4mKRD
A4e3O0p51Lm5JY3h6bYjXKNtSFRIM5HSs3kXXuVFcz/22fKW9/uT/di9m5/M97rmWsfppBzh8H3V
JNfa2ccrIkxoyS5sLht95n2M6kDxUGGzOYqH4hQ89E/hu/FRpjM23Zvymw8XqQt4It2kzEZXY/XZ
LAAvTZnFtW9I+ueKOqITVP9C1fBdEn4chq3XjXA9397Wa1e5tLly/Lw2NQkmgdoXuj25Mil7PiV7
/f/1S5ttZGG8FBj9WpAiq0uM3r9VFFVa+0E0SA9aE9mHiIpGeLBC/dnWY/kb1Inq3gSAvuGklJYZ
3iPqY/RKFMyok6hSncpXxPjL0uHuG9S7RDEO2RTe9xRnlCq+r4bpMMf1i6b+Q9w+NfHwoQmyD/YU
PYjSeknj+GCGsh9o6aswU4BAlkvRaBTxQ1trh0kfP6lp+p5j+Dvr9buggTLYzu56qk0otB5yOfTG
oHw/FFP/WjY9WhlZ/zOY0xe5ASlWAlyZzPwx1/reZ+R4PtlTa0O1zVPKaF7/4lPzMKTRA18FlMMr
Z7a1rFArs/LrOG89kSe8XpA9Ody2ch2wl/z7v1ZWR4ZJ+jgpW6PyIeM5lpN+T4HnUYg3c1ThUrjI
Qum/9P3WKJmgFy1tYoh3pUh+jRprchnM+Pn2pTA+Cs82VUwTaNPlho2K2UqamVVcdsmEWpVUnLI6
qg/BaL+1DrGcELRbqHrAW8LLcvUaK+c+S+OwrHybPNpNW+1dKgVf0yL4cntJy0++fEEvdiCzs6iu
UXBcncRADpPBaKPKl/XihzzBelXEyp4LbBpZagIc+qWtuIpjfdJkPYxtpS+kTj1oSt0ck07Sdsp3
W6d7GVaF+oezrdgrd7bUqdNCoWMlnx/MvD3UQXC/kDDbwffbm7bl0ueWVn4g5R2VuwhLVuXYpz6K
gqMtBc1JU3c5IrcWtVRS6IfxMAc0dOlyjEbVdjEZpW+GRuGZqGhnjX3KjeAJnsN/by9r0xb6xOSq
NM6v4DzqPA2pWY+lH6Rmmx2jWRmF5xRZ9bHpR1X3FJQszJ2Pdv14I/xja7lWLf36o4m8j8DzFT7l
Suc9u5p8Lkdh/0rKBN71bHqVaj0FgTbYsZuKUP749iUvvdOl0bIxhqzFUmioklz4kS5/FpMcezJi
p1Wg+kapd96bjYFUZ3gcgMnC/rZy0LGVajO3ZsimAyM+GUKUj0BptS9BYKgHtd2NIde5ORRlZ/ZW
bjpGTtCXBYtr8ug/3Wx/qAfuOD0dP9ty8aABOnFjNX/zMB/XKwLU/OGLwhW+shpUPRd5MxZ+nABF
8+DJ6qjtID1XHW9v51YCeGFpOaZnyZhQjIBXLOTd8gfrRTwn7w1gM/UBWerkn0X+LDwZhx2TS9hd
hUubxAWBFfyFAsvqOGZBXbdxkheUN9PyGHdlcSzKRn4ELTHeQ6BuPpLMF25AaZrUYM76x6yHTfb2
r7g6pwqsCdC6QKmqL5fE6m7oU7R5uaYKnzxH+5k1auTKXfhjYrToXs5G6dNtc8sHu1jzklvTuuNv
I1sDonW5zRQ/01bUCwWyZU4evbRPtll/vW3jKqLSxjVAfpmGxS2uXj1QktBADRcbhar+SvXeKn4E
c5X0rzOPtH9u29pYDxcqxDHQg5oUrJZjc+Y2hgqvZA0VqQ8c7Dg2vpwWD7ctbK4GRm4e4pSkaJ5e
WkCY2u4LfYTAGBIrdy6Uj8jRPvddNuxElKvouZBkccQRdFyQVerKHZtEHSthJ5lP4XvS3HxQjcwF
UhDFpy7UtP5Q6jbKZSJS4CaVqsRUvTpFouN0e70bDnn+M9acZ/VMhhfYOV8P9N6h6mFvd5XUYUw/
rLviP3Oo13uz9Bsml7cmD64/Iy3rurtiMl9uAgrxJ0l5VdQhpStvDO10gjkK+RNTFc7724u8fvsp
ytL7h7UJtJB2Vd2dHLWP0klKqK5ogJKCqos+KnLdfM/rUI09e5yixFXU1O48s3Uy7RQIp/yWNnPw
rTdDBbJsC3bdnZmTDVe7cOaVB9RhZLdOijOLSEqfamdwTqodla/5bO/F261z84dehX2garam0pOq
nm6OYSf+MuhGzPgSONJeR3nDoXmOgH2wCbPgLVYnp4iBEUCnm0OJbcpQ1itNaXiQqGUDLVgpz4+d
OSKHG9W6+NlaFYx3OSnDToDY/BG8D2npLLT9a3dW2jIKTAeO+bx2hKuJpL8fqjr0pmiuHrp2CO4Y
1JSeq0I3QUyaubQT39Ut58bXlhoeD3/gY5fxI41R6S6Am/rgysqv+GTs1QyKfZZzWXWzph6O0yx9
b8wIWtA2fBQFY3GxaoO0HmVfFOZvSxWJZ5jhq5LZ4yFF+NZl/jx1R5nRaceiNFMetIDFIUqQP9jL
27ZJRqTkdWmvuLXpNQjILbVPhjPkVT0BjDQKcrVC9zFbRMDNTHIVOfkUxCAFjFIRp4lE9LELpeDR
FHbtqYpTHVopfAxm6X6oUexTrYMjtH/FbEaumudfpaA4zFH2iMa2W45Gc0oVgB5s0KGd5JcoNT6r
Snpq0vyfXlUeaUPdyUYVHVQjeCBgPLYO86ad4/dR/A7Kv5MTwnHSlA9q0j+UjfQQFspjVsu+k3aA
6PPx4XYY2fq20LnA1AglOuCslYeHQ4y2Ti5yP46LJD3msjR1p6YRJsMIaU4BPAszeT7cNnpVb+HI
qiQMPLJgV76ayDGyfDTMvs79dm6ihVk5bIvHUQ8jNO5NvfnI4NqXqQ0YN75t9xpLjpgJf8DzAWve
EC2f+iSKEzn121P2wDx4+uqc4sfgp9a4/VHzuhfzSf5q7ETqjZhIq4+W6ZLWUwpfHZ+FW1AY5pxS
QDHk906LDLDT1s0p0oru7vYCN78mfIhIyICRpPF3eVJzBYAF9bHc55XdHZkFqCK3HdvWM7ts5Iqo
smBnS7c+5VKvYciKqjGQp5XF0JonlLQzX62DWHOlrtfmQ1iGvJsUp1DcqjGqz22e7MFJrmdV8SFa
GMCLgAOjprQynGWRHLaJlvlOq/w7J7r6MMyd82B1TfJYOkV+AljjPEt2gDKDZZfZHUI25reFTHkn
V9zcAZ6oUCjywqDpeLkDAkhtno1y5uuSZiFkLRntt6q17G9GaI+1CzQrDsBU2lN9vP2xNw2DMUNA
m5osT9ZLw4zPggKcB3agT+VvQdYaj1nR2A+9qKcn+A9HX8JDftw2uuVhIKt4MULrCYvo8qPOslVh
xfLQl1LmM7avPctd03yaIFh4rIpcfHa4gXcADc4SkFfpvoXmwMKWSzubYd1Lgy0vwtHJ+c5kseV9
Qr/6QNf8k25J946kNQcR0llFAumR+lTqzk6cu2oXdqeRUpar9PoIa9QcHXpKmY2QXlJz6O6Ymmhc
AcDHNfL619xAUaIpD6nDgF6jMJnLHELuGqFpnoJS+k+VyR9ELUwvN+KFg8oJ3aBUcv4WqzqGtlG7
AY+FUzLV0zvH6DpPsfvjUIjfjpL/1kR7V6XTs9krnymsHLhlf2VZIR1HeUzvKjkYD6WZhQeRKu9D
03nSw/4D1/17LTL8LBUfhiq2XQX+GbeJpNOYh+PRQWfkOOSieyjt+JOidLGr68YAuEVUn/Sk070m
txrKu3Z91I3wFynZl6iZ5DsacrabQxrIqbSye90uixONf9uN5Wo4Gc3075xmX2cpO6YyG0vzPO94
YqVm97Muws4ry+oxR2ZROP3BmOTU00P5i1CU7NhOndgJLFsXNYUJoORwaQK1Wnl3aQ8LvlFKfYjI
pmMiwvhOM2Wxc/0th3PtXfBAQOhFDrlgui69a9YbUj8LzZMkESxVirs+c7U6rV7JBeo3kxwu18/Z
TbAcrrPD03SGXsWGhnBBlxdf1dSA+Fn0TebaubwXHTYOKkVHAH1LewH29lVYUuquH7OeeSEuiyd4
kd3CME55+qpI4c6X2trDJQFXiKiAatdaCY4caV0PF5rfpV3qQk3ypZPlz1E0OjuGrgpIS6ZP24n4
Q+AidbjcvriR+swQMwGPB+1RNCHAblVrfha5JnmOElMpq9CiVuL+zWCkxTJNbGit/welf2kZPrZU
znWWaCSp/d6Ks+6ljJzqoSiU/lOoWMbpdpT906de++XyoGT+y1moOFd+2QuzqLu6y/xWK+LSjQy5
LJ4KfblRLSusvih9PkYHUepzel9Yw5dAiEOQdVX71nooHguW7Q+jLVRx65HKadLSUZGQ6RlN5WAM
iHhapVcxaQPo0VMYfh+M3325V5ncOPvAE+C1hMyeSrO5KokodtbJpYzvJmJWIJA2kuesGfdUbbb8
Fh5DPJayiIlk2OVH1YKqdYhblAk0O/8cClOtXbPtVdsD6d/soJI2jiP1NhleLC6y5e68NDZlEDrD
1krVapD1T6DGjXcRgO2PbdgED0Ml7zUXtx6NVAYQktboRl9NNFPblUNRUorR4qg7wmcjneCh4IVi
N85Phaybq20qH+RSBI/Mfkzd4bYHb3xChjFof9Bro4i2Fs3SSmvIzIb11sNMICjRSf1sVeO4O624
ubFnhla+YtpDFKkdhvS7+D4fj6H1MX5Eb9pTvN4+iMYNDVhEoGyfnubvf7FGlC6Zk1z0WNfxKJ+M
ekgG9ljqYdOQimMt7xGqLW6xjgPnt+Cq2Nk3UkD8xgSFnUJ4/WRaqRdELRS8wTQP9JLa4lME9n5P
wGpDfA0Y5NkZXBzs7K5C/lWeEPjhDD7E9wWjhcPomgYNZTd5kY6t2xzqZ50JapKF5ER1ySzeafOd
o7vp7jDuxkFd0EpgFSn5EodXm6BP6ph0VgaMMKpOitydojE91dW8E3Q3XNbmvCyfkj4BwPvLFVdS
FqltREGt1YtnQ9LuWv3t4jckzaBRlg4qjeGr2rWe1rVTpNxgtp3IDH3M4tAgP3Qnx0HNA6ZJPt52
0Y2t4xQS5RyKN4S6Zc1nXzFQksxxqgWB6cRT7kW21X6HTa403DpFjWrn0G9d0Atmjkkh4jYvoktr
UapmpT0izIRETHuI8uA9VFSvURJ8LetA9cyQLLFVmy+317gVAWzgmhBVL2XQ9UAP8pIqbPJB6hdS
kafcTpPqHO3czuJjOcRpCINjgwzkbaOb5VdQMDxNOCdM1S07f7azRadH49yTy9m1oh4yJbaQiHeG
71lURPeRk0F5kwHei8pI8QInbe4HSe7eKXrTeTYT3Ds7v7UHKF9SUFkas1cIlmUIeKhzdn4qGifz
8gig+Ylv0RYoFJIxHBy11fbmtbY+t6MxSA2YUCdTX4VeNdPJAmr0v0hh4ycL1Zg7rY55XiH56bV2
pxzH1iJ7EbmZ7uiobPk10mPcp4xmgvBaRacpH5soLdIURGj9PWuC91qJytLQxP3Oxl6TWJD6nVla
Ix+kVLFjpyX4NFBKBKGX/BseHc98UU+h10kH+X7vkbB1cwNRWYqtFIyo7F86FvXQTLFH8Msx2Nqn
UUvc0ejNU63Iw0GPoqpzu7lLHmVFBPcZwig7UXDTk87Mrz5qXatpkldF6gOIbx/0voM2LpfyU7X8
Glkdu/vbB2mJCesbDpoD0i842akgrc4RM6lxjtInkq2K5JaqSndor+y36adnJpYlnx1V9DtGpu0w
4dSZcoinloc0ef7JqqvCY8LFQKuOfohSJv2H24vb3EymCuAzoPkGouDSssHOWdpUpf5QRcBr4z7L
QQHyhHqvlyPyrWr+ZgYFEnYUoABoGPzL1Xy0XWp1FEVLwmDxLnEn1R6puI9O+b0FLR/sPA82dpaA
Az3F8ipih1cvsq6KBF1NQq8tRekrJOqqft8Wc6OfAmvMxcEZZu07Sl4m9VUtsT7f3t2N5IiJNfBI
MLeTaK5vUydQBeIePU/cniE9t3OqMaJ2k3SJO+fxkJ66Wrc6F1VtydopS20sHB0dKCT4H6LQGjth
1tqcBRGnZLJDSiWK0mR3uFMM+WzYLIWEoml+GErSNAv6+PftdW8a/6NGizIW/1xFCEYPpdTJ8SpV
pMmnObSFyrTK1D7VsTafzCoI/kUSh6dGVO60gjbCLicU96JWQvl8nSIVra4Fhk5SKDfmXTPM30QF
OVNHc2Hnet1cIlJw1C9IxZhavzw4FBr0zorz1M9NJ9E8VRvi2oti8OpuxOxUT7kkZbpEPZRAgd6M
Of0j6EwqsQDrKD6tEsFOq5LMiHj05vT+aMlDzKQHaezd/oqb3gtVAUJqGmwr+io2RH3uyEVCupnE
NiNpCNVM+ZOp/yiK5v2ctDtTKRthdgH6/K+1VZi1xpRHgs6aIjMHK9glL6KblMPtJW1cXYBAeLzy
aIc0Z52JDTghAYG7sssCjXsKhv/vFscCKGrXuX1oRC/SLM8fRSFHR7S79J1wu+We9AL+Z1Cd0dz1
IvMcfpWB7nM9ZcHsznaqiIM92enPbo7VXWK5xQ9WV9eSegDuY8YK1NjKSeUmkictMBOSLln/p0aU
wHC7NpSfAlgkB7fvI8ty5ZnWD2LniV57prVQbkcwJN5rEsTwyqRO2UEOLVX6i/MDgw9D9BzXBd11
eX5AAwuEGqbEz0K19+XIbD6mRV49m5MVv4KkTp6NIYgfctAMOyFi6+RSLDPB6PyZxF59A4nuqh5r
KhWjWSTdsQyyKfUMqpz/lmJW/+2DzHxfFcnwaSxyZW/iZMsBGDOHGwTM7fW4Z2Pao1JnnCl6mkOM
SGUdlg8JYr+fpyLNu51LYNsaTXmyA7CCxrIVZ3kFN5MqcEcEpdHtO5Qaw1WNsuiuDNC33z5ZW8eX
dyMXDaVq1MBXu9o1Var18OH5SqtJx34WH2ct3pMv2DOyypMEUreNkciJbwG+jo6NkoJ17IpEfvOU
Kp/nfDWrC0xup7ypDHwkUwrZ1Zr2fTJrP2/v2FZ4hTSBNwJ0IHyg1QmoCTmGnCiJH0ztl3aGySp1
0uKgZSpdH31e1FjT8Xjb5uYGwkuzKKqR96wLQlM51b3TojBu9WryOwmMhTZLy3aSro2kkpxruTHA
ui1190u3yyCwVmMExX1F6pAXS6rhwOh48BzrufzFTrVs56LaKkZThOXaZx8Bp66JCBo1RratqxPf
7OoSUIYcMVVJPVhB+ueg1VXrEV1ll5QvPHRqbb9MpaH8zVmjbALliQLacH21MFApxGSXiT/rqmum
1vNYKXdDK//NFzwzszoCUwJzGCOhCQn7eGzpBeWpdLjtJNvbyYMAtCQD8Ffcw8hclQxG5Ynf0MF+
MScYaeTJkFxa9g5RxGkezUoYnmzVAnIBtek9q5rsH7d/xebxOPsR6qUTSXpXy7RTEt9xpoHZIWWY
/Ro2PAXWpn5EVYAHTe5Gocm41G3Lm1HzzPIqu3IkQaCM+ZKl9NVqP4wBihfN3ujz5klkiATJ4qVA
sZ77h/dc0bpKQrB4VJyPbd7nj2o7itfbS/nD67POAFCpZcjYIFm8atNUlZl16IKSVYmheshyY3gv
lH7wC0N3HgpT6K7VMa8apG0D0xLDpQzkWvFsHEt9Cg1XtWbpqTSVkKloXoWZa/Zx7svJLP9QjaJL
PXoSoU8IkQGiZsXebfmH1WH988GkUGWgs055ZhVJwrpvTf7yxK+pdHlLL+AwF5V1THnZHPpcmVxd
JLM75p3lSwPzZDTe5Oes0sRBJSE+ZO2IVrk082InueMRYlq/bu/w1nc8/4UrNy21JggR9cZNLQoR
bTF8FFH+8baNLYeEEAsuCoD/C3XZ5VEIJ8rJQzoTWhrwiq4Wm7l9lwDDnz1VL1Czf7u5c59ZZQ1Z
ERdq68TgNuPsIzf+a2NaL2W+R4u9dcBJFkiCgDpZfOTLVYFG1EYlCxNfLursvpKH0XPqHmWZrBxf
ClsdXceI7b/ZSoAaC40TiqzmKnxKtjID8G95FptZ+TMcJMOAxCiof+mNiPaUHDa/m7EMXKIsylFf
3fDJVMSxUuqJb8zTVEAqFjNlNXZy/S5N42bvubb8bVdnhXsdXg3AY4qx8pIpr3QJRBt5bTuFx8gc
hkdR1eYpaYP2jv9++lDksX60RGskbtsm3U4DcTPWUFYndbJA01NwufygjlyVC0kQ7YnDeNCeo/xT
PH1I6kcjOMShBy+49cqwwZEKJf2v9H1ifAzNu2x4iN5eeqW4/9/fsQoaE/ifOrFI3gA6PYopeIE9
+THKxr94sOq84XhEgDaiuny5XEvKqhmFucRX1SSFMlgwK+kVUAPujVZvuRG3AXw0SxuPP5eGysGo
eJ2Q3aRi/tGJ2Z3G8TQ00867aM/Myn96J8FNLcwE9uzLRvZgp82vSKq929FlC+L4Z4Do/y9n+R1n
jxI5VsNyGrHTxQ/d5BUP6jE7md+d2VU/JpkLsY9Czy4+7E1cb65Po+fL2NTyBl9vY5V2/3OXDKKX
I8+WpCo7NIONd2qFvlck34puS/pL4c/C3Lr1UCrpVOQqeVrVEjnttIs/WhqHkmny1v4gKYP2jkKE
upO6bGXei3j2MumC/OHaJwtgIIhNCSJO2U6f2kZVH8yE45Zlc3Gw+06NDre/5uamgoGA5Y9qLppr
lx/Thps2TS2ytDiMvBn+2HAZrpH2qgV7ZlZhWwjbpuRPRhpDaynJGSo/uduDc/u/rWb5qGeu2eVm
Jcs1mV8qkWD27aGbA7ewnNNfmCFsAAyj8MjJvjQDu0tPx6khcpShBtF2EGrPcQPLutmHyrhz3rbK
HQYdN+4hiG7wiktjYVTlap7xGLMTB2aGLILQR5ckLwdI9iLnofKBkcLGiyR1bxp/66PRHQJQDJKd
Yv9qmVqT1GSRHPSq09PMjQI7nbymmkHwhfzUHU9cwtP6+qPSbi3MtOBcnVXUz+typLSBi4xTPrxa
Zo02WKXtNYM218TEFak09I9kpJe7Oeq1NMK+kvii1A5Jlz6aavEy9Xuois0gyfv8f+2s9g4VTwaV
MvZOvwvvFTcH7P4xf+dAZG67cMk+5bYb5G6y4yubewhoFpAc2wij8Wp1sS3kuTBiPwU07c518xRX
6q+3Oz8MYP9rY5UwN1PJ3tpW7JeT8jSClUiT6RC05of/m5lVtK/mpIrGBDP426nPgcD2CJEZe8/x
TX8AgEbHAa69q7FzXk0p2TjvK3UyWQol40en6w2Q7Eb68BcronW2eB01tnUfMsn0wpTSIPYbdfo3
lZTfph0CJeaRetvOphOc2Vm5+FAHktwWDnac8dXqxM95TPZmXreCEu85QLNwuDNhsXJvO82g6c90
HG2angJNE2ghOl8yvfsimYXhmnX7VAIs3AnvWyuDbgVMPuqg0K6sfKKJjbrPQzP2laq075s8+KpZ
0V6asWdk+f/P7hBFyouiNzhDmp46LtngE4nd57d/ovOFLF55ZqO2oqlHfST2xQy4Ow/GxK3lv6kV
nhtZ+QHltGxRD4/JBY3Ea5v6mMl2tvNJts4PM8cL1ROJEt3Ky5XIWd2JSNVif6TbXAa9q2eJl6na
zo27WUg4t7OKbJYcNyVA0ph4KjlulnsGmNXKVdDasA/NYYqOUXFsHgIkafcywU2HOFviKuAlelNL
9YDpUKhPdLhzfH3M/yJyn69v5drSpKSicDBCAu8p4t8i/pueo0kTaSEegCprjQ8t65kpf1mOGWdx
zEPjmF/LULyZhZvH47mRVelBbywnVoeRy8FM0q9Zqk/HWDb2XjrbX+S/S1mlRJ08ajEv8thnmI+v
Ih7KdKp3HHs5Het0ZLlGeR46sDWuy8GSLPd942BDhHQQaHfREp6OBTRPjOUdb4eDzWyBIiLnBy6P
64nzfo5EwrggCxIHKfOo1o2qqxzS4zLe36uPkjjNRxXB3jezrizf68zwKtjVDZ3BwBBE1KS6j4fH
OfJ0BkZuL2/zc50ZWUW7Xoq6rJn72J+d9rc06R+jPN8p3u+ZWMW6kXYzNPps4DgobhPrbrPH27cZ
6M4WsbrxxrrTTGGwCCBpXjwlnhqBUYcw+fZebZoB/ADig+RR+QOaPbsZhqAxTN63sZ+r9X0tRriF
o1Oyi3/fAp3xfqGYgc48Bcl1+XpMyhn2ID589a09aKfujnnR773XHrvn8jDd/wVo6Nycs7omGi1o
O8jSMIec7DCpiFoaz6H1Fznj2aLWTwgdZtwBSk5uPE39rIrwMJn5QS7DnULL9mUEEpS3CqVt3iuX
l15eUHdUrJRC2Xgy7ywGPHPpvixPTBI8SnfNS/lSvFMTT3pudtx82zv+a3gVXueumCw7i+gGyH12
gHw9PNZFY3lAz/7mKcEs3DIisbBgrJEOdhkMuhVS3R0K4/2YJ/fVmO0kqsoSpy9jrCrD/A/Vhk7+
fQXuqopQ1FBtEGMPNuK8Xll7lXNnhCgsNneSh+6GfmzGJ8U4iX+0Y3IsvGaHTeDPrXfrJ6wu9yzt
dI1uA5H3ofktogN6APUfFexTe6+/xNExk44yGkUPDNndOT9vH/brqMX6UT3gTuZGJo2+9KPQjvJY
VsrYR8CBfsfoJpGz8+i4vsYuTaw8pqmEI9kpJmJqVbEjTpIBeHdq7nTIMm6v5to5MYViykIWQ+fx
zyV3FrqEok9mNGckzlMqucIWvTs2UOHM+mzuXM7Lxqy+GjB3wqMCoQnMw6twIkmhWXUdKIy2KV/o
JpaNKyWVzjz/aBY0WGCCH1zHnHcq5BsrXCCP5sKTAJ50XRNMk0g2Yo3yUqfGwe8m7xz7m9zoffwU
6kIW92/eTyAMDrm1yYAL4MdL72hnuwU8Rv5e9rMqvNiOAwovpfY69ZI1H28b29hROv5kOwqAIxBH
K1dUigAWlRmwuWPa8bfcsZt3iRFkd1GX6M85qc/TkAHL2/mOGwEA2nT4CaEYYjRyTd9sAD7oJRtQ
eTHTFx6CeVCBTkAH6qmDoUP2EHS14yVcGPKdM8hj/xAUPbir22vfOCO0nem7Lyok5EOrdLJU2tBy
IN/xyzJ6dZwe+sEh+8fKQuEF0vTmrsNCa07hkB4WuMM1pCtpOwanQ8pcQSSCn60ND9CXMrWM7PPt
RW1s7QIclRf+exCV685rzei6TZdqQadEKGeOkyE/BrExP8u5Ux+lxGyOZmjKudtKqvFe1qv54+0f
sHFY+AHMLfB5zYWh7tJ9o15Y4TTRIB+MfPL0YRpcU+onF8mMvVG0TVOQPaGBynA0zbNLU9XYKbXW
DTH8B6O461Uo8OaqGe+Qm7Z28rPrkE11kuYqtH60cynRX5pSwZqFRdvmvhZqg3II5nnST7Zo7bfj
C8D7wSMBEIdZPpD6l4ZqqAbsoqLWkbXOEB/0XE+mO1sZmj3FruvHx8LMpoAuYPKJ8uu6qiINstV3
DaI4EupxL5JbnfLH8cl+CO/CB+dOehT/iU97RZarL7ayuWzz2V1RxUGptQM2aby4Tv/FVoSrijdj
2hYrC0aRaA2V4Pp+zcvKMOqm79+NUTCe0smSnsOubXeu2KvQuVjBIYjSyxDZOpWukect1LjFymAc
Al19DnXzW6sI+Nj0KvPicm/S88oHLw2ub794DNAHkUWP6I0je5bofkmd/f6Np/ePDcBtBo0HHRmG
yw9kh9AYlHWNKJM6vmNIEC4TJWG2s34r1GyxA6CNOiIYZRjKLu04IlAYs8aOOs9QC4FYKT9IInbN
Stk5uVsuB5XHMr1ENLrSfsrsPlAMYcGbLDW6B65dOUZRo7mpHGrH25u39YFIERYCS+L8Ff7KqOLY
gNKtQ46VmQwnn+B6iIyd+LpthDq8yT2iQs90uXN9r0lmY2jdO3RVUi80jPlHk5nQsdxey9a20Y9B
mhCBB1jxtEszlh2OfVmxllbqj11j/0go7o2yuvOmurqD8YNzM6uA0I3WZE8xZvoZUYw5D7JjpWX1
r6GcmsfMyZuda3hzWcx0AHIkpbsKDUohJBhd/h91X7IcN5Js+ytttUc/zMOz270AkMhMkklSJEVS
2sAoiYzAEBMQGL/+Haiqu0VkGvPq3tVblJVJKdIzJg8P9+PnYPZ0OeKFQchlK0KReW5unXEPx2i8
ZWi/mFqF4BESsQN0BrsDYVW19dl8yPP6wEZLxlAOfwW8u/rU65ykVTGZaKBEm+/HS3hqp4BlEF00
S6s73qvvl9AhEQfcf+oOuFRewl59760g+9jEUbTxc4zookDnOZBq60aZqgHgeqzQfii8SF0No2CX
douqAAsC2caiMKLriCt3qz3dvCA4P8dTecoHY2DIAC/cDeY62GjL2qxxursDtdW8GWQXpCUyTilA
RDh7kZ7RQ0yH9ONBn9xDvxhdLaw221qooYVHAQ533+S12PZKTWnY6nPKy8fUn8AfIT+MiBFEG8ea
OMzujd4ecuzX1J82dmK/gKF/YwKpQxPiJl4yfy4yfa5H+2haV1ZXp9Ko+tHsuQGFwamOG3QWDOOL
jVbtCC2nTfvbVCmIwuEwgexw0CENrYr3+7Q1iBjRX6kPAanE1QCy8K1so/mqV279/TeXbonB4dPQ
WgFiJ0zre1Mg0oLIvFW3h6n0hk1hWXJLDaNJx9I4J4dxnGoDrQegHGD3gCwmCi6rSK4a0fXHCqM9
1Fdz5mRsU96zxLwPtiqzv+XJucTNkSeFHeAtF7LWRbvxZ1vxL6GVoUqukGtRh7Co3T7xmDEchgYw
gqRAsUzEdtQj6v/t6UTfACqbiHV+9hC8n067N4fOyU150K3eg0YJ7RjjRpFzwMZj/XUYAfsnwgSU
ahFyrTxZZzR8bmYpD2OWb0uS1il4l9IoBhHkwbsOb4sEvEhXIht29Kp+7bqtlbC0Ai+udZ8n0f5c
9vzEVOMlAJcH7VbcwOEqDdEjR9aWeSUPQRNUIA3gweQuLDjSTEG7336y3UGcY0A9cuYwCEI3DB8w
QVTcVja5plWAUhE9FIHeul59BcHR549X8/jUvzex2rDwsdBkk4IerIIDqPOMan886yHJGcs0HsUf
Wzvuc18WFUxCXoD3Dm6olTkJzabAGl2BRa3uZFZtzT3AEbFOzB1J/wenYyEOWGC4i+rhmqwZrOUR
QOieOHiOUmikmUvH2BlgoShAfxWW3/NxDM4VYo/nEyIaMOeCsBYv8rWzkbOujcAYxAFlgz3a5A56
LO7m0trlDvlRdMa5SPd4W/7JXAd/s3Dxrk/JQE00nvBForBlm2XhOlEe5hri1epczu/EvbR0r4Pt
EGGoCUzI6kQWBLTMgnfDgTw2V911nYokTN3Yu5CPaDCIi/Qc8uCED0DCFDYXJwA/tu4QbUYDAK8a
Fo3LEe602+bplmzzHwHA43McvYAHH9xq7m3Ok2GI5TeVRtt6A3LCCOnjIEbHg2XsNX38eBfbx4u8
RJKAg4EiAnm09SIPknehrgxgfIrgB++7qzIINzkVeDTR+mU0jS4ubZYjEcMPogFt/uiXd4KFF36b
f/Jq3qXN2G7hYC+ZbO04qIKboKkkYO/1rvP5DQ/qO4ra3Jemb8QNcRj0lALn64Dc2PbjoZzwMOhp
grwpQjnk/dcpDsbLfPZbCg8zEj8xeyYypDna7H9nZZnPX66pXrJBFX5ODtDb/uFGdBMW3Rk/dlyn
QcMpYGsudgmKaUe0LooEvm56rIl8Jndu0t+CoNl5kpdgmHmx6th6aaBmEtPXcw0oxymVleFVJOPV
Hc8LIEkOAXTcN+7FsC3TBvKCX5yvABqnJMEKps65luajeHSxiqvBxJMTfmaN/pK09ZCT9tnB5BO0
A8AZEsrEl9GZy/54f0D9EXEFipN4tR+5l0J2HnZHzg6THTz2gXdR5fmZ19kpEwgkINKMvn/wrqyu
hGEceRn1hB9c9p07LEGzzeZ3t9+iHQ8MINrcwC6/zm8MaJCgfRCyQ1u7STDIi7zLz5g4dsMwgewJ
Yj600OFZ9H6HW2FrzcYcsIMvKnNDBwkv5QV3zHfLLVHAFn08oqMnGFYf9EVQfkQmCgrF9ntzlTIR
yrouOzSS6n1BfJH2lr0HP8RtjzaGmPGGxmhb4huK3pAzxk+N9Vfj6yyB2xIxlA47WJ1uEzGaXyWD
IiQqQXwzRvT146Ge2h4IqQGhAzMLevVW1mq0qta1P7ID9c2HPNJ20uXGuRrTKSPY3Uh7gIIbeYLV
8qFpyQKswGLITMlxDzXJMTGgs3hm4k5aWUK5JfeKXuhlVX9xg4009RC1La4Nc3rjE+niEXHt70/X
IgP1l401wYycQW0AJVB2IArYpaFPGlntftfEcuVh5wX+cgmu97rvycCsVMkORavRmmwI6AtyUCPd
fWxmeZa9q/sBj/OrmWUb/jJbgzSbQNECpxZ1RRr1eGOoGM3gsQ/Uel6YO6afPrZ4fKrwGEXWELRd
IIA/KqOUppgGnJfqMEVPDlqahghS58PCy21CwYTvS8++gmrLmTr/cTABkWy4cphcHO06SoW2QeWA
YK886I7MV+Ej74Mh4cT9QgjJEwEGwTN3/nGS6idf9fJGBZAPyhfLzP8ys5FU2iOVSQ/KhlgXuITB
u0ZDN+tnq9nO+K6pBt3mVrrU2khwMiXzRN0zm+h41Gi2QLyBnD0eU0ddwF1Rhgh9InowTJE2jP1w
ra/wJ7FBexyL6cyQj10WqItQQsY9g6rHUXBg8bIAeQpGzA03GaSNAYJ0lkO+Ij+za4/POJQ+8Dj+
WV4BRc/KXXXlQMCUCPb1xnZQrS7BRx7657CxJybvnZHlS/yygOEEacDIghE7B40TRL2h/9x3n+tw
Srk7BeANwN98fDaOTyOWC7cb4n9wxKDy9t7kSACdrklBD73rx27Uxwrab2H+VjlXysxatMF/bO/4
LP7cHlgrG9cqeC7f2yOW20OjSNLDgKb+bKx10MfFor/u09DfqKD2UmVBghgPuWfXO1chX/z9e9+z
WIfa2sI8AunW1WjVSLwmgkzsITDIjjqQbKUvVncm8DlhBDVMZMGWWjyS7qutAsWNwTPHEE/vqpMX
SL8FqWEzkUJ+QZyBvpzYlTCF7AV0FlG1WjMrTSjcurXr0QPAYbt2NuPKms4Ud86ZsN8vWECdCL0y
MFEaqC12eXBRN9M5KtcTGx/87B5Y2iwEi0c8pLlRl9TLHXqA1gPolcWDnOk+KBrIv1QN8NsvH2/C
kysEkAQua7hm5I/fj2mYCg0JgxmvI5ttcJluI2+CZuI58MfJqUNEgPoOmIj8NZjGjWZObQheHMYZ
QksNAANZpfU54YATJ9iF9/u3ldV9WkQuMxyJBbJatZekv2kBqtkS08xk7h3MCK3JwzlVlRP5Hs/F
dgPyCdcN6rurGTSKdgrqwaZ4BufpZHpJW5h7u2jhOm7AcP4JBHDzBDSI/bkXUK6oz1Q2T+6XX8yv
vIgoETxPEfaLWV5MNrp6ebW351tP5XFUnNNjP+Gy3o11FUROarRLz8NYqRi/NcSYwdDDr9Ets1AS
sGwSdI77LsicRp8rsZ/cQQttIrQ/0X3qrd5Q0EYAG4CHjRrp4LYS/SdmnnvhnDoL4P4BFAvET6Du
WE0lqJB6A42KOAsk+GwF8pMViscyPMfQf2okv5pZTSJrgsYvqo4e7CmK7gJIxVwYPu31mevl3GhW
hyEHg17Rmg09tD55qIR4kYZ1Sc6e7FNnDvyUQFaC4gxh5WpdDHfqBifqMRqoT6RoqkilCymLTJrF
pvRrnQzK2Hzss05t+aWZFGEaoJxH3To2JXZH1YCLU35vmvqCFfeEe3tb9rHPnz+2dXIWfyanUWlH
H+vqdFe2sKAVquhhEgCy51PSQa6Dm7/daLCkwUHnCPgtmH7g+9+74RIxwqSgcnNAhufrOKpHXTTn
lEdORIjvbKyuL5N1rIBUOyJECANHtsrKXm/sin/2nc8fT9rJHf6fpL63ii0MZ8hzA+zABy3ta0fN
XyIynqMXOLEwiHfh+NDVjHh0/dLsgr7VasRhnRYd8X7edppfoit3+/FQTkyat+AyXYSFJ+ghnakt
DbwZ6MEZVBJ2MyhMWVzPRqzZOSzWiZMEU6jh4emMVrR1nlupJh96SG8cooknciJxy+eYVy2KFZDZ
IF9JcM7iyTlE1mjh412S+at18ohgEq8G7DrqZ3RieA+5qWew3cdzeCJxibcJCgYL9hP1rnWsKVrt
IYOIawN0xnJhPYmJ2ESXauunUxbZF8FbBCBdUqU8OdftdHJSQS61dPfhubvWWvSNOe+0wsHKxxvD
BcKtkd9kyGLG3K9W2+7RdnPG757Y/B7ylcBowT0di34rj0F+hmLzG/Ob539tIEf98XSeGhI424CF
RMcvoLSrc1z6hU9pj3cKR8YgmqPLIXfqbPCHIoGxJ7QEXyGlYZ1ZxFN7BRJUIMdb+PGO0n+BX7lt
SyNyGIL7toFS4A9/OBPKnDprQAijmoXMEeK41cBU74aNozFzVdO04JklgD9YQZyT/ta3G5F8PI0n
bhE885Y01bIvAWh573JN9Pn6xvLcy635pTWmFNkgqA+F7QOyP0XSqeqcON4piwsCEgIDmEAchPcW
68FTQcg9cgANkofUi9vGsnevdTGJpFfNs+5Y9vEYT+RB/swpInWL8P4YSGKbpBMDyhLGEN5FimUR
gGjwxgcdOpuxarY2pH4myKBP3DmzTY8Fp6AXteQz/2V7NcEqcEnnjGRZzoWv62WK+qy1+KNTRMlP
DaLa24Taz4aQ3YFN6MwxPDF0xAZI3+GWQAnhiBGVqdI0J7zyr6RbgGqNp8ozM92LXa3sODSbjcTf
kcLeTqR5+Hjaj8NkICeBTHJ8vOtxO60W2mCTT5QrxYFZwYNX1MG24g0U2gmaMWjS1GYaBqKLa6v9
bTJqB74cvgfgQyBEgQVZbbF2aMyqzVGTsw7CgeRhPccSvGRdd65UeuwPQoAP0brsoGaJksNqjNKA
5j0PTAb0F7Ee8jlvcyiqM+ezOzEwdX08oceeIUQGAcElzileAGtwYKSk306TYAcnMrtdIcMms3M1
bqd5NpMB1LP3H9s7HhwgELgvFscABOy6ZghJXtGhnIdb3+q/NKFpxGgLBn2XbZ3jRD0e2XtLi8/4
Jc/VBjJokMWkh8a5qtknlz4axYWRv/7vxrM6imIIq1Ar5GHG8Z5rXMKTBvHqubv25FjCpecTmRhQ
Ea22xDz6k9c2CGCwbdDpRIIHPph7wM79BCCdM8mYE8YWqCO2OkrUSNetjIXl1CN3DuBI3kU+wtma
x6KZvnLNCfjXML6PZ3CZoXfpsgUlj6chhAIRS2B479dJ9mhpFo0Mr/xKWm9QxvOeoUbVPSCrbT1N
iOkuCxGUjw4b/TPJ8+U3ry0DLx8ChwiHCnbn95abyrOUaPPgSqIZkMUEjOivLgiBz5g52vIYIKAk
ePYipgAj52ojsnEs4U5gppJhBuG3OJQ6i0r6JzD2/3wf/y95Fbd/fvH2n/+FP38XcmrAs6NXf/zn
jXzl97p5fdWHF/lfy4/++5/+8/0f8ZN//eb0Rb+8+8OG60JPn7rXZrp7bbta/7SJ77D8y//uh397
/flbHib5+o8/vosOex+/jRSC//HXR/sf//gDybFfNsvy+//68PqF4efAJfTaFMi7/fnL/v0Try+t
xg+7f0eMAYg2FL98RNoWdtbwunxi44MFagWWD+QaFg2QP/7GRaMpfsj5+8+tvXSbAEsbLqiRVnTL
R+7fgYIDjAH4Irx8UU52//jXyN/N/n9W42+8Y7ei4Lr9xx/vV335VkuH0ILxwOKjL3z1vBUkl20+
12lZWjkFAXONKn7NocWXEPTwnDtEJ6yhALRkNtGwD8L9lTVqlYqxRqSgY/lmcxF9agvSbCCXdQ5V
9t45/BwWyNZRdELCCLfGuluIiKL36xDktRZ3Mwndx23vGlbaD7VMew+cTb+s91+z+ussrkId2MOb
bel/glYd6uPounp/RidFSDQB8txORfgZCI4p8Z1hQSjK6AB1SbGH73Uu2rIE82weQsSusH0IDtjn
kBor2M6fX2Qhv7KBbF96UVfOgofIsc5BlQ50MvbTnJcb0dVPDBpA29J06hhsIHbMVP+mO5TtQV35
mTH/hyQEaKqK39K6UbGhZpZOnZq3wUDbnUBmLy4th9zTnug9oyO6nifU3pvCS0pvnJOCYkZN2l9X
TnROMuV9zPzXgJCbRm8SZAuOoBNEg6+A+iVEf6YI3LIDuDYtWVE0VDRBisKDfcAr1j7D2LeKHf+y
ipT40iAPCN8af20ZztxPeZXWtetkvOfRBegFm0sNIO/NiNaZ2BkrehG2jG5LXVX7oSjU3cd76uis
YEvBNMiqcMPBN6yubD0Ug1nPVToaut/2zHVuiYLS8DS2YvP7lpCVRyPoEi0DZ/t+85oTGFb7qUwl
tYdMTuY4xqOQ3WcasXMQ8/eB8Z/zClQt0oQ2FJSP2nCiEqh1WwM8FLldbHaMZAJ4iCpFtZ1lQaXQ
WYLElH2Q8+wCoT3N/bm64vvb9F/fAG4YWDCwyRyxfLpA+ogRGFqnLvcWUcUF6YLytxprj42sgoUu
ykVI+yqlof3D6ywd675/k0DXn/E7p/YIcMN43gBItwAi3q/cWA4zwFOgjLFltJ/95g2FBi/GsY+2
v79FfjW03ox1C1wRTqFpy/qiqyBXjPCA9EnUKlOmH9s6uUK/DGqVlOJFxSwDtkhrA9rWjdWlY+jw
3Fv89NQtwgvIN6Bws3z+S9xtR4Dn12WVmg2UYm0bO11BST6d+uacLuvJPY/9Dq0elFlxqN9bgkh3
K2wcr0nbl1JAZA/J4zF4dsw88duL2dhyUGh+PIVH19+SQnTx/EUcB+mRo5w8zllXu2UKIQVxS626
SuxBZKaW5cHobJ58bO3UggFEDbbFBaF/RB/YVYNHBgywMOc+sVvbinlbiP3vGlnQ+Ah6QFIIZNi6
vCubzjHnoEzpXM0xK9r5edJOd/+xkRWDw3JwYQUJIbycF07edYelqGzbaLwy1YDhQxU4sXYi3Kgx
yVNtJt7WSZoLc7dQYfSbT+rcVXe8JRfjS+kaegzHjO1NOZrExRDFtBEBaBqM16A6RyxzfJ1iE0J7
Dehm/IcBv9+MufbkEEqoxpuo1RRLP0UBHmtz1DFAVXmCt8+Xj6f0eCsuBhGG4TmIPNsaSaXsvssV
2DyC2bxAX0o80AACP2HsWucADQh+8eX/81LCYAA1AOfQMoUwCu/+fnCC9uhS7fK4dQjzLzG8CixH
Tkj0ve0KaWZRIHS1i3hYP4BWwUNi3eHmgeXAeycT4+xuCLkKQOE9W+6uGoizB3JHf9YF9etsHGvx
STA3urLRGfbU6QDtSa499o+0c2jqN/Kzycf5q4KaRzz10U3VG58hsNfH09A9qVzvULJ6sIyeJlQ5
yJWgTc7paH/LptG58fh4p5T91I54/UeGmcLluxurAlGAR4mZMpRT4jKv74NwevaBi4wDV1lWItGo
BpHrhjpJm4MjP4Vy3rUY6v6rgmzjjtc2JPTmEqArWaMxSJIImAIOVcrKqutE9bW9wzNjdNIK/Cg6
7g1Qt/WE3YeqyXDjfOv01Lbx5Aw8cW3x6ICKYmNaqrmLeiWrFLJrF4YjbnpdBLEDXfc7X5hyvIbS
ZosOhK4M44CgtgBxahO82j0zk9AxwmLbsmiEHkJb5JsmEFVqFGaZFVFwG1JgblieAed/bbvVpuBT
ajfOJ2bw2yhqN6NdJ5GRs73tiaxuo43fq+gGbBkZpfwBAlQ6tjULLwmazjIDPGsxCCLA3IF0TipG
WxxyJa/IzPiV5APIURqegXZmSFzeHlwQO21mKcavFGTgme7qh4BWz07j/2CyvrM7GW5caaFLh5RR
gnrDRvRBf1/UJdrJ0N3Jv/NxrG54FaqL5c5hSe6xORUCIlNWI7M+wv9du3sODTDfbMK+lEmH+HMX
jZi+vio3lj2xTPWS88TJB5waaqkkAkJwwwLtbCDdDsJuYtnx2PMUTpKlMrRva4Tx3tTa171hQ8c9
CvW1PfpfK6Tzk8LJjQcwpkwXHbJXNxBBcbaD475GcoD4OxVdinaW4UYVgbMF4upSCcVjpMbuWxRs
QAxlQdiz/uTn5UXgd7fFMJqbkFhjanj954aBZ9qolxZkeq2Dqo9JOO9YW4qsMJgHHLJ9YVb+k5s7
D3UdWmi+CSBAPX8GJP9bOc03iGqN62HgILni0GO8a0x2CRZGP5VtG+E1WqBFlxWP1Ldf0DRHYxIR
GZNFm9IxRAGXJcWmGJxiW/DC3dfSwm4YH3Ip73xfRfspopBqBxMYm5t9HYgxntA4D+RwayY+jkbc
L2JckxBPk+lfMOalrM8vhrYiqYXHo21ysbFq782rmm+SR2FizZPI2pw9Fx3b13mTtaoVmQhqiL3K
rO4h44a+sT4FOdSn0EX/P6p4CwFsb20pq2RqowCbuC3boURgZKBziDZ40dA4Kk2oPRXtPUD24Q00
RVg6EsduNsJuvtHef1PI+t4gHTBuZqRlNjTkL1bQGVmgqg5dIBZenmZXJ7IDr630DTsJS/KaexFB
laHazEtrlcMeeqE+F5OXjfkAONGU89jRAeT1SPQ0RxTqjM3gpp07k4RY0AUNK/s6yAcYyMMurVxW
xmZl3yKgsePKDQ6as0fgLKNth3hzCMysB3oesKhyj3zD3VjbwLTNIp6N7jtYLl8DaFsmo8OxjGFx
23a2XHrLWDyoadrPZfg0695OdEu/hnIGUZwmSIV6n+fSvul9v4zBLlpuxkEN6VxXLFbEChOTtakY
xjYd8wL0WJTk98Suw6SM9KGh05hCp7CPHd5016C4erP73r9tAT7dDJXxLIfB2niGLG6huMWTGSzg
224Ku1hNEDd07WULemb9iEav4SKk6HgZBzwakNdwn2db1aD+KL6hY6hOoBwdxBUpLzFtl+i71Bs1
u1kdIYpFC903lAO/67C5BPUFeKAGzzp4M6iHZ93ZmzGEm7BtnAA6CR6bnjJ3c+QNIhYgy5dxPdTq
6wB/lXFUzABqa80nLAyEVgajLS54yMlLpAr5PA9aPvIyROBc2/pmtFpHxN0IXo+EUNBTJ5Um6N5x
DKhwJZ521WG0yvLFD2m4U4Pmb10k2jcrz5t7aSi672XdphUg1g+DO4mLAPkNMPnnFrIahQFRObPD
YqPo2x78LiwzFwplDnqDJq53la6GN7caGKrl81iH6aBKYcRDFdCXEAnDR8/w0ajCAz5ntdER54JW
NYc0qGvk+YHTIZKJVBT3qwIaZ+dU5ReKl+szoM0F3ZqGV/SxEJMmNG6saITzLd0B8HlRAEddxcgu
NeRigrhafe/Mpa/TGZhxe+PkSBon3STUdAHiw5rt6hzdGFXsKPyObSQYancZrZrKig00nGlAlLHz
M1QeDDrEtRKmc+Vhm+RfSqKNIrFHvImSSAR29eiB2K54wkRHdF9BD9nLIjHY2MKeMViHsrH9ITHg
28Jroy70A3Fm/d1jDOyiJukB26J2zm+KemRtglJIR+OqHCDYAzcnH7hftV0aAPCER7oFr+BOlZHI
VrH2ohlG6d+5dagQByBX8i3PQzGl0Sg4TUkQ5m3q2JUndoUjIUgNXiIRJCa1qiBBVxovL52hR+JK
tCQH60I3Ry6IRVqwdVaTBwxX0w5abHRJuXftWLgR07mHOOV2GOfZeFJDqGoZV8rqbFS3At7ta0DR
jENeCuJ/VR7AeAm0hEeoLJicfxpBnkSfcwctfelkkfDZNtvWTntpBcWe9sJWl4Oe6uCW2NBuSNsq
bPgGFDXm+FIPtDGfJJusYSPbUlu3BFjZfKeqSpcbAyEfLgS/G6ruu4gI6xINl4J2pZKFHOcAcKJy
0xahmhOU/6Dj3LkjUl1mS1gUd4Hb/YjgpYEfGlWBrjsFuuv7Pmoma+/I0BVX/uxG9/hOnhPjRsBp
zZvILNN6lLzY16ZF+jjkOkRYV5XRcIGOSGdGqj7EjeBzZ7iymdezm06b1AYtk27HZKSgXSWJQ9Q8
Qh0qKBengfLWW9dTVaLe1JA7HKwIDt7lrKvB4jTa4Aatba6DmFZWb92a+N984Rh5f0OMoEG34jCg
FxRcHSFNQOw1l0kYNaxY/jnhcc5ZTvYezydkeCJc4/EI3TmdkVCXj9JprO6TT5qQtzHutxzi6c1Q
kG3b4/NN6bpdc7DboJNIptZjU00PQPaEnRszp2f9y4z6SRwEDWhVCDHcFxINZZlJaaq3YRJwcq7N
1I9OCp1vwKoKib8BmHiozQufWJsCp/0S95XpxG0OKXVcYJV5z3nlfZmZiCCpiy/wRZtN3sYeUqs1
ZNYsSWIEl/6N0iV/C3Q9mhfl7KH0o0ITwUgFlDrI4Xy0xsc+lcbSRFboT5YjXezTMKd7yEqh7ZA2
nkpJaVsv/aw0Whp1r8O0oAEq9SGq2OO29bq6jCEq1XspEgcmEoN+2VevbuAo8WKQcJjAiyILI7jE
K2hsPiGCU85Lm4OrrthFAaD5aFSf2wnfBHeX130lkANzuhQiRkYwJrStOktehH43aTNtugHEGX49
F+5XXZSV2s5+ZKCQ62sT3yBmSIs1fdx52oO8csibnNVLInZonunc9vnXznVbZ2MOPHJ3ohOoNUOb
oAa6IhaqjhTPGs/rzddRaIve9C6vXO9inuUUXEWFzqc3BzoRLGFeJecNevB8sLUalpixgQCaiPY0
wq7zNgy+ccRlbHKzzqYSjzqw1jVRjSo3xLmIsVzKnQspUIZYxv3RjfAeF6Tqp+o2AMFPmDSdr8ct
b5UGlRfmVgElMM4B6vMGZGKUOVd1UpezcBJn9gvrsTVnu9hqKHH1b4idebjED3i2ohFVqeALOG/N
59bhxNoG/lyiKXLu/fLZdejQbV1SQqbJHuqo2MkSLT9LwtpVzg2E0G3rsjY86d9CwVQO+2YW3Zzm
aDp0UrvonXqjANRurngdmE1mtdqe06iEzFNimD6NnsqZIwye5rqnGwFC4i7z4PIQp5qhaNKKzTPe
JOhXap0HyFwKuvdnZ4wu7Rx7By8Ex/JJ6nJNeDINZWTHHRKy7q6zO/e7E+hxeBnGaNTQBw4mnll8
rrykG6zyqXbnytm2IxnxnK1FCU0pkQczvxlKPYD/ZSiD/MvkgtQj4cZoyoua+z7OAC9nN+4sn15N
HEK4KH+Eyr6sIjEB4Og0Bt10Xg2F9q5gmjw7ZDLgtyODZl5QEpm0pI/6HYvaEaC0BvWcGM31drvF
6wh6XIFhoy2PyKKO8GQx5RwlZqRYkMd+UH8q4TGqJMcyXJuIPmrUDxoXXLqJCYb1/LtlD4bCWe2h
STLuesUit4E6PZW473XrmmNsWROo881AF5AJZtIZtnjsTfwJ64kefwjRBDXit8GfDfmqGjUhkGC1
ICqTqIcUKVOKJRpcRjsD2TP/W6Cj8rUwHCqeh7LvtjWqbhuS6yjPkHLkBxU453Tn16WiBSIOyCIC
I8hggnN1nYCuRjcAqSNEh/ZouxhitQ1TXAZQqIztXXkmbXuUmUNODrkQIPsAKISq9ir1WMB7CCT8
42ZEJgR0K18K+y8ygN+q5x6K741oxZt+X7x9XwT+/67qi+64X1JdR1Xfp5e6Ltq/TX/LOt3xd9Xf
nz/5Z/UXvLn+3wHqDMGahf5+FCVRGvyz/IuPwr8DwIraPh79yFotnQV/1X8NFIAt/MxS9HL+LPT+
uwBsoKKMROvCdL20gkOELvidCrD7PmuGRODCxQnmqCXhubDjrjLh48zayqtb+phXzoM1mJeuMZWf
rK4Jkefwn9A9gfbA9tGZwseShAmbdTK1X/2m/gFQUY7Lfr5G+8/XHq8zh3wpzYbFYUvTVjm7wad7
W/QJcLqJOfI3kEQkqNomo/ruFZFCWNbfgYK0hlMykz43NhZ1DuVcH/qy3PZRuIMG2r6Q3yfLutGV
e1ES627UbhTTrrgxa4pmouGmdMmZhDYamt9lEv+ak2XyUSMC5MNcHRwnHKugizh9hG/8FqqtUJgE
aGxvtGKvAo/aAJXyONTTIdeg041y7wKZnyzwh4wxEQ/dA9iNtqTuEiovBR6SpfZvoCy8bZCKgEcc
n8bAeIG41p3bAXToeUgClHjP50bupL1ZxsWMp7C+D2djh7nIGtkhhCw/45G3ZWS6bCeN8DISO0G9
DOJisYjozkXSOOdv6B1j3hfOrUX9L+PQczeqG7AsXw6+vZe+Jpj29o7igRWXRYN8zJjJucjC0t2A
N+0h9BS+hryOLJSSsPsyEAu5qXZkPFt4n4ZfJq4+1ZF4QSkAiY5+W9bQhyX1pd8Wl31obkOQVJP2
eiB0Q6I5rRx+wxRIV2u8swe1ZRHoF21Qc9Mu1aBF63KStb27tZSHZHt3EzhV4pNoi2D4gDau27zF
25VyvcczkCHtFKRe///Y+47tyHFty1/p9ea8TW+GTRdWIRtyEy4pJdGBFiAJ8Ot7U5l1K0RFi6/6
Tt+kalCViQAIc8w2sH1QUIgCOSAooHAGAvACuGiuePD7UHyyACdmHirYX0vJqWxmQw+DrHsaDIGB
etudeoyDwuu9wbc+mjf0v5fV6+eOdeAcYvcDQAXNIdwh3zh5kVn3ItNHdgTB8nO7EVM86siQGDF/
CQ0BsXhLpAplJXpopXKVq9Haqoug1aVtkqVepVYoj6EqLLP9GFv7JmnCkzvuDNLh64uCg/H1F879
MVodDN52cNgRXgI7IihcBOhS831qJv5dxv9rDHgC40aClPu8CdPZfCrdGOyY3g+B7ol3zTfWcZB7
9DE5jAHOz06FCpLkKwu9iq8NmO8Dz7qcaDr2MicmO0oqEOpJHoCC5xKtX7he/h+f+e8JzjZXlSFM
RkiLCUqQWh4usvKN4zLrleNAhj2ehaBVkgdLsK0ehT1k2CRHhFHFfUdrLwTa51LirGTkqVkhXRPT
ef/5G8/h+tNHBmkZCQgUAyG7MX8RnBTQTrgGsWPVuvFLvNbWKL/Jx+xWCnS3/6CbCbt6PayXxIzO
rP+Xcadb+aQnW4IaanF4fR6p+jR0hWerN120QBOFFvv37fVllOk9PBklao0ENSAcMma0a6XSXTUl
wlX6i8S6AMzM7/Lcq1ooxejdZVMWDwP4+REAUTCvf0ns+zxla/Cs91bRBuDdXYlqCKS4XcmOtJEo
DWW0WIRSXE59UM1pNxIaFkkhBwCI5ADPy7HXSqjj9dWvqtkbqFCYVo+afXaT2PxCY00oFUc7GQ8V
454+StuRPJVWshO6vGFSASAxxHTSS0WmoITEqAdq3mg917V0JWl+bNq7poW8VeVknt5w12rpqmVP
fTr4ZXdIAQILdJGGohsfaParQMGjsPGXJEgLEHOjfJeGNbWDQmmf2jqq3BYAFGKhHiYS6B3Xgxyo
RbzV7OwSybZfAawL8zbH13oZEmF65Cm0XQEFh/e8fCnLzJX0/IVW1yXyWV0kYdHZXpR2QcbJFciD
yOGBPFO0/dgigbWi5woFUXOkrqkPgP47F0qU7pQMbbR+CBNV9o2IBhO+E126Q5krK8NOw5Fa97GS
hab0LHey61AQZqQCNzZeRFTkt2BpeKYRBXrawhVkq49qkDSs8CpUTiLieIhBvFRvV+hSHnEjXdhR
uqaacDWt9Jw2AM1orePNzpANNpDwjuvGreXIJzFKpEp1Z4u1od6mvRQ2TgulEKTn3fAutcWG6dmm
SpqgERFEkfheltuVUPPdQK9QHwSPaN+K2suibWsD2aQlLmW3CA+3cXLZwadFVYSb1skCynNp88+u
OCXX9RyK1XhhyjiMEnjS0buF22MC3s6ub5wv8FLg+oGce95iThmhudVydiT7dpNvE9/x8PXWy9nN
p2TJDyPNDV5h1sbHLsVI/WO7KSB/6/ab0s/83JMvGy/d5niubXcMJgG9NsxD8i42rSctirCdX9R/
z3gK8U9vFKuIy77ucKOU44NjXSvZ0oU8hZs/TRSJwukAHO84KRFEH+N7HJ6rxMt8IBLQ3AmFT4Ls
eilvXFzZWfyb2CRDFw8D6iun8/qNss69X9J1uQbyzcuDfm3eonHoZbBFpWtEtfvRHxu3XBR//PQv
/Gnm09KfXNaA6AuDC/wQw+39eJdujQNz75Tey0XA/cSbFBPJDmRrdu+865fOinm4Egav9kEKXAgP
ZuiQz/gAMntA402BCShes3dbRdUNLT6VHs0cBZTV1Hd46zckxLdAd8DTVlDdc3pfW+lhEaLemmyN
zc+H60xodPoLPnGLJ8tBTI046MvSI6SQ3ITUHipE25Qaa10+jIT7XOkXAr4ZFPLbpD/rGSdDVlA9
wF2h0KOeknXFn5RICwnwB1y1XS8CR2qULY8ayvV/NtPZlm+iPALhQ9AjyLcbik6BDuX4G2aWa1YE
rFqY5dnI4+8vO2f5pihhNoLb9OjAHAv0PRemoAaq0D/PaYpfvm3mk1GmX3GylAm8qKUO79uxQxM0
Rw0bzfmdnjS+SbuFCZ0ZykKp2QahGAByiO98Hcru0OdR0o4eZeWpRbEYIO8NV9YQMlqIp87syC8D
zb5Tn7SpYoFIeRRki+zAJ32+VbNXQD0CwajLmL50GZ4fEZB44K0npY/ZKUQLgzslIq3PK0G9V7lX
NGHjTe+MdjBdxYPKoA4gq5fm3m3z8PMnPLNRMN1/D+7MWCdjT2g1YGJHhmok2pFegbIjB3T+Pxtm
9vliKfszR4k3rugCe2w8kS3BR2e1yM+z/WU2s4+Xx8xAtxWzGZjmQhzMi6roWTalzK0jdkNNO+AF
IJIR+LL6gHqBZvBfP0/0W/EJlhCn6zl/aGgmklLBPq0Bd4pr1NHFCpqRwCqjC6/9Pn//U6v8L5yB
//0XC+RbpfL/lHFFXk7pKfjff5cnVf1fELowUSSe5Adk0MD/qk4qyr9QW0RtUIMmog1TVHy5v4qT
qD+CEgdFxomsC423iY73h50iKfa/ZJjdw4YN3owAxePP/fXDrn7fhb/ZQOfpKSCpfrkzQW5GWAVg
CxCRgP+jHTc77RIa7bJM+ldUo5JqVXUdlWyvZ3VEP0TkdBLSDrSA6DvpGl5UjykpVMi0QsZJ+mC1
XMKoWBsLQwU4JDWqtPBbbsJL3hNc1UZviBVByg0dNcpCkHMjI/ZyYDyOFDeyZQzQWx8bqd+yvOaG
CKREJ07GoMxmlDHzapZj5d0COoWK6doJs0xYIUeMN7eJnupgW7AefrxIV0wG6bFIhfLenVT3aEfJ
Y22Il5aMBkA4qtJK/a5Se6t4gYNNASRtI1i7FqOtxtvCzkueopsUReMTU3IY0rrKIGVE8dDVGbUn
HQ2Z+pqU8LfepmpTY6qRwqHpVuu01VeibdCRyXs68BXHlcDDLq/1CMlFocsI2qiBXjuIIXaCbhQt
lME4oH2S19CiKqSeIwmqREnWQKZyvPW81ZwdhbvB4MmdXt+ZTCLaWqsAQVq1asEdtE/VvrFiN3M0
UlxWqSywgGDqDHA+SpDsoeNaxKpCXspCROj2tKYk8dhNGzkWF0zVUAP8lQ4Qd7iAbKeghuuQQu60
qc6sVyutKnN13EXqyGwPwtFCv44aRc1upFLux0c0yVi81vVYktyMstxZw1s8+4jRdSEXUtGiO+WW
ukHpvkLD10bWBynJeJNpua2luHEMpQLIjqTJNqMpbb22GDL9MSvQedzHhQxVPotWGLnMcoZGt9B7
u1tLghjJThE04eGojja/LLieU4+bLGEhN2oGcQONd1qARQaXRpc68aiy1nm26tp65GnbV37t2L2M
4l0FGAM4PEIFejLtLMiNpDUCXQNcbXT3pY6tY0qb2EVzQRp8SWka02scJ4+8SX9UuNBG0VLApKxI
vytLLUHbLid661pVals7WBZSQL+sDCVdFYgmvkGMlcohtKHq3k8LK/1QStbB7sxUEqRQVdkAltM5
Y+9T4F/jMINeSA1Ea2ToPrqBZROYVaXfxa2pAnKhDGhwS6MeVZ4xtjnkBS2tfxCqkUCGbuRjuu+6
VDM8qdHkYcU7s6k9YDn196FobSgftqAnweoyyz9aBzKFIc+N8VljPIdiWNsLJPyGNNZhVQPPW9Su
BqXtTMeJHWrgpVQ8YlFYJpKhwj1e7u3QjhQ7vcxz0xGeUjA0InLbSszBz0gq95dSixjTs/qkRMEH
2yS+Q6cwdy4MSmRz00d1IW3x3UZrxfKRsDs1GWNobLeaIUmruKwkYBfzpIOmeK85UzWjs3IxBh1I
d5W5AqAucTgWMtWKHSWZHZkbY5BLQz1krZLGQdIL57XCd4KKZZHgFlyjdw6YhyrsNA8yxL3yJsOp
hOAdqyrZA/YFkA5XAyAMMgWWw3ErOGUdD343RjzGwRsI+hGJM4CaqudANAIKYUPFrkMw0fmA2hbp
tpdkoq8ynjDiqlpm9BuozpRliAPQovfclGOarAeSqprr6E0jMxeAGN43rgJPChGSxgBGMETJPzW3
sZBzO/VQ3xCVbwLCAtOjtIoQptdGOlqvAFJyiKb2wJynTWhCAxIIAQg9EyP2AcdtwW3qe1taW1E/
gImhaXUufbQSWu5wgNQEVsrjMu1R4LKB+DmaJa72l463UhSUVOR5mOfwzd5rRmnqpdskWVR8pKNp
QC57qOKq+yV3TQIpP8keKuc+5UkMK42GOsyXUHBqagDSBiP9ADZNRiHGydvhV9SaAMd3ZgVtSEsA
pLktlTJ3rkDQap0nvcXBfCshjRg9sbZ2zBcZt1oDPxB7QMIJtH5SuoNRW/Vzys1KXaulMrT3gI/2
5ccAqFykQv+LtNUt7r+8h4SyDIwaFFJH4gAdnFMjBkS1lJtiqxSKyQ6ZAu3q2wLcuP56sjiDfyQ6
eYb+mjiVZsJIrzGTst05cPh2kAcnNaB6Pi55CbBakBuq9AKQMasLgcYwYfFMWr3rMG3UrzQRND0t
pYXiz9dKCBraoEAiWEDDWUfZGLo5X9MOM6MDsD/qJUBvpfmRKDBQXjtxNToLuoLfxwEJBHGjDFkX
A8rpsxou0wUfjCw+wAUF4MnENdgCg+vzl/6dq00z+TrCrFDmkMTkVhofMhVwVb85NIDfvNOj/WT6
bTB6wkfj69l8bakbkRCf1cOeXkgCZvWG378BpG8d4vCIfiCf9XU1eRfbWWFUh/gjWqH6iEzA9MaH
/lXe9AGgE9vyOtnZvzQUYYB5cPyTGPFPKPaF0/ptjYGQn5SoIAwEI7pvkddYksxJk/IiA65uq6Gs
FgdsZ/pAAr+hyOIvexnMlPQmOMSXEb9VNzrRwFiguICvzoYeqwsnqIP4zgxhZnLMFxK5WZNjGgx1
HGAi0EOHZt837hxaZZ1kF90FDVThiq3s4dXw0OLwGp926PIpKBuKXbL6eVW/5uW/R50SHrT4JqOr
ObE0dWrQv8BCKKPcTcVdZaRuxw5VspCVf01T/wwDxAGCe5SqwPX5unOyyOn1FvojmvNCcc9qtPXb
bEkv9cz3An0OxxzJgAo/pnlszpiWARBWX5Qo9GaPaSB5+d5GgTB9LFf/TP7PgMosqHM4AlNpWUVV
Y3biNdQ/LShubmC1BzhB73Xkn2mM/BkB+AcIwQOV842cDsZ9IoRtbhK5vcpz5QLMA39ss+0AssnP
m2B+sqa5oDIDPqCFRjN4sF+/DqXIYcbcAjTiU4HZGt0qthduyFlu/3s6k3w6MjAo28OG6OsgvCzQ
2dOsjaJHT50OlG7X98gJpMgfUhmZQHlpWcXUlb+GquOB8GT98yTnW/BzkmBsg1UMGSC8C1/HH1Vg
AUrEPNAAJFcapflt0Vcm8wwDT97PQ33biL/H0vHlwJVGGjtLEvmg8x5o+83gcV8FbU+jYOzpbrUx
17ntLlbHp712+jaAvWxC0AwFYNjlIGGZTa0oSwKSlx2WA8KX1rMHkqRZoOeF6ewkEIvzHU5ljRwo
ZrDTzHzYz7al4sEGqnWuy7ID/s83lBKARyPqJe3QyZnNQmoUmtj3TkO7D1lF/qYahK8hO5gOliur
kiwAiQOoptGB+etcWoCoeMj1zAQxIRUjDGBcKVWG7gZ4PNnYNVCFUF8XFvrbzoXFDFzzPg1nUHyb
10md0rIth6lh+1hvEk9x+1fmGivwgFF3z0PHN34/Qv9TsfkvKMmcrP23ms2he+9f/pf3Qt7fqnKu
LYI/+UdbxFJRv3FQjgSnU4VwC77Xb3CZYtj/glQM9KzhZIP4YRJA/6t8M5VoIEoFmyMdx8WCqOXf
5RtVhfAICrayDLk+yOZp/0hdZDp3fx8U0wDaDSaiaAOiCA2FnjlaxOCRo4uss45WPjC3hIarV46q
vSJZhP70WNxbMclXDNYSnqEsaR593at4ltB6hFsldPIwU+za2YvRAVELlXJHHKHmtIblM8rtU3p1
8lXORElLg8zCRAg0JLCyjcTRkEIkbMBimcHPI8wut+/zmF1uGtIhSU4xxOApoe5NWGvcbVAoD9uV
9WS9/Tzc1wDlz2hT1wBoaUeBTsLXa9sCT8OQOoyWU+UZtO4tCiQ7oSIIVBKyEKVM0jdf9sfnJwKK
EXsNsl6QLPk6WIHqEK+BMMbUeh90UFd7LTzLQ31nH2/MX2VQr2yPrODvxq9+nubnX326NaehIUM9
KYQA//iNtK5YrB7VYhRHG93jyU0HncSw3g2OS/dg366XtLE+t9v3AfEiw6drstedvceqVTrUzhtx
dAoVZ95EcgsGe2jArtMRer0Gi+11UM3toBkXnNn3oH70bguwRKvVu7TLC7+nELpCnkDcxsn3EpVe
Kiu7gpgiIIMl3Te22EC6h3vyxCthiQYeBNilUMUCKKFGRcqFiRtiQaTrPjB6gDEO+s6KnHVc1iDN
dt3K7nqyyi2nWEJ0TQHNT3OfNt1J44ukWYQqJL4z2UerIuC7OugDxfvvpU1fA4/fOxhCJv9e6Nm5
z0SkdxrDYJaVu0CadygB5E748/5ZGmR27lujbFMdNZqjIjNAYrcQ3HR1/vHzILMY7vdUAGJ0JsF0
oAHnMkY0b0eYcpgcrS70gLbWOtqgkOaRG31t/aOY9M9QUItANR+aUyA0fP1EOh0h5UU4PzbxtTXc
y9pC6HBuwSDsCZ0IWHF9D9HGARVzk0vDsRXpAzGsNY/lvS7ihStl/uJMxxopqzIJwqFRP1eYMlOH
QIpQ5wAuxOsy7NfaKlkXIV3//GXOXfunw0z//WRD89R0oCU1fRhGUR+FmOdSJeXstX86xOy+GGmb
CeNzCCAf2F0B0IV1Ia0Mr11Jiy50S8s2O6CD2SXykDv8mOpg9LBo1/VFWPXpOh7ZJb5d2ELB34vE
klzl2Wv4dJazw1oxaDSkaAAcsz1/LGF9AckN2zcCVfOqu9irV0sa72e/nIq4AMprk3L0bMAoHlB0
ri1+7I3Ey4EZsxcqR2c3+uT/iC4x5Cjm8CeVUXUsOMEObFQPytFhrj2PS45R06+cX6hI6RCkIbIB
93u2OaBSXyB3FPwYU7D4MzCpB1D9IbNhpI96ra9+3u0AHy+MN9sfguXI/6eLSHTJ6NGu2PJYupRA
p/JUI6shUgWhBZWkudvqdBOlxS4bo03XKeglVRvUKuNrItfWikvl1myLq8IqH3Kb0LC37Ut77C9A
C+vBUuRBa8dBzMWVVhZ4/myq4g2Eg7SwnJUNaQYgTqC2pYNCBuG4WtODQVGp34AwxXPzVYstzSt1
M7qIHX1HBugtVODe+XnlQE2K9JcNqOJYVwZ8vaaC5MtQnu6dDR8mvKSpgmYEgyRPdMaV0kVAS5Bb
yiuMJ8ZQV9PChdP1vk6VULSAPSXt4EpadmsNaJQ7mZZt6hztHWqBWcWaV1EMVyCoebbQbqAAuGKj
cV2k8XOvygfIKO2ksVxDl22rxvYvq8P7IQGgQWgBaSUozEGZVuQByhX8oDcd6O7COerWQH1VlNtS
7a/Uvl5B1OsWVsbXBu+BUAQn3TU6fdfWfAu+DojQrLukQoncVGYbO+9/1XC4g/n5BQrKmEs6vhWO
WPWJCUVVw4ashvPh5HSrc3HbmsVWpeqDVdWbMrEcz8qSt2G0b52EbguhB4aZvkdVDIUTfVMWrHkG
cHrJ+HNWo/v9KEGkBuLrkGHFP2ehb95xrLqSiiPz7RXmoR+Bffa60NpC8NBvrqY6JEGI+PN2P7vZ
/x51XoZEJl0xEOpwJxX2G1GHa80EZFYsve7Tmfl2hi2opZrGZLI5r2iZGZP7ZBqGO+ZVOi2j4HuL
9H6lacefZzSrZk8LCSA3GGdQQkTy/k3PjtBejPi0w7FMXVjX0LV2V1euCPQgDczNeA2FYEBdDz2s
FFw17DaxlwTmzc8/4vuy4jdATARgJITbyEq/vplWnnLYoCZYVkbv7Gi44aa1I3m5gHBdGmYWmTkD
ADqNaWCq5eB2yZElj1DhWNgiZyIzTAZhBlAQCOitufuAI2LNYVI9HLMN21TbCXMK6s8VWzmLbYCz
E/p7qLndXQpGuQGS7ADyD/JndAvvGbr+CDz+wzlZs9QvEnI5ZI2NldsDAu2lQb4aQj0st+kiYvZM
5vdl/awpYzgJoHo5sSUbqkDICASKdsOhubfC5joO2geUQ0GhSm6qp2ydBcMOvN2fN+Kcf/H7NJys
6CzWBUCjSfsasah5MXzEN9FzovrmFiThwR1v4ruphI2iVuO1991GdUFX8n/+AZ9GMl+P/tfZz8JH
o45H0vTVgLheeNUh8eTGjYBfM1bWNvaAkFhG0p65S6cx0ezAlgU4Z14OkevIkuGCPUxlBM0DI+1J
gHju22/NY3kPyhB10UfLb1HDWwKzzclUf9YbJvSABAHPI087/ORjg9BCIHOCw2JdKmEL7sibtm4f
+u0EIQala4tASawXF3n6it8WGWOj/DVpsc8zGjNN0whEnuFIg3KjfkaW1iHfQIrCk916RRcyj++1
DKzvyXCzbwpPQcgiDdjRIkGobEXyrRYhUIjLa6NULuum2HS9vpC0fX9CMCZyXQsVLqzs9ycE0Kci
jjlS3cuu1L0oifGsPwOMsbBjzw40EdNw02GO87QKciP5CK2O4Qhwv2eKwjPIJMEquxAMc38+HOff
Khv8I3gkAF/2+d9PdktRkjytowFj+eDJUHfS4WtRbS621Xvhiav4rrmrwP8CvBP/CksvWrgIvydD
WNWTHzC7m0ap1QFA6gfkkPaWruzNENKNul7KIc/e6yfDzG6hoYgtAg3N4SjX7wm0M3oOgS+4mv+8
nOfvmpNhZvtyUhkw7RrLyUP5Qw4I1s2tPPON4NBD8sl2HV9e6gyePQsnY84OfE/RQ4AADIoJFcJZ
Zo0o4GXNKi/yGztq322n3DKDHn+e6TSRb+f9ZNBZjoKKTEYJsEBHtGxuDWcI0yi7+XmIWUf+Txx1
MsYshtHzccC2xRiDZyYevxJeuVH8OhyGQFEmhqKvhpHtxk8EARUgAfLSDzh7qaHdCq4xLJjNefpa
CmoC44dNA/GSF2XfgAkinnR4cFcIhuXdEt/g7Lk/GW4WTNmD1UDGAJea4mxRs3STtoXqmu0a7dKj
fPY0nIw0C/VJbuUUEhF4I6CMR/poM46gfNrqwi29MIw5w29nHQUWrcNFVgM6qjnlZRdPihDa7c8b
ZWmYWSgFklUGnkjDj2C3X2pNcTUw5QHP8kIV++xN9feimbObSuv1DqkT3nSdZauGdx4ePXeCxI3N
u0puMuSAqblYDDh3zk4Gnd1bZm2No9NZ0/UYr4lPj5H/y7iWVurauXIWeNhL6zi7vBwyaEnNETmk
ufYU2Rom2F60KFH+/LnORygnc5p+x8mb0+Vyaqc6m96c8bHbWpcTt6i97dfqpmt9a1sGabhUiTpT
4cM7czLo7MISltTDewtfjwa9P/oUgnAuKhBoQMDTPHeXOhBnijhfx5tdXqy3I6krMEn9WnjQvgTk
39dc5oPgHhpr5dWI3d6zAupDj8VvV2UAwtdNeV2ulngw56P/k5nPrxW5jpMKj9IxukAZZhButMp3
dJX5/Rr6K3eKZ4YkQN0l+m9oopx/EE8Gn900Smsy7hQImgaP2Bt7W2yLVQfBLYAbPWvLVjbwRktr
v/St50mcycyxr8ZuejhkT77vVlNlmtwARA4+4hJw7OxL+PcM54mcGhm0RCkK+Y01Xgg13UggIS/E
FUtjzK6eHEDswSItHiK1e+J6s85qbb1wKqfL+NuLDuwIYGGAMKFn/fVUVpFqQUexnBLSdkNXzmEI
pRXZ/n8mR8okL63oQOV800AhSQllIhMZYZF4FsB0oP+G1INHLcjVADWZjjsFS6AULWbC3284GKpO
vSrAdDQVbeqvcywdJ4PYXM6PNpCG8iBDzOo6AvX356X8/o5jFAiZQOYOQL5vhbQxZaoxRlhJuUAP
OVe2wrJ2cZ2FlPN/XP8GbkBDSgJInY0G/OzpSysVwXsaIw8SEMyErAEZbb9N7//xhCa+CmzV0RiD
KdRsa0BXdIQ+s10fFf1XQXbtIDa6+SLyNvh5nOlO/LoFJ14M2uCondmY1ezzGLlKM4VlzRFg4M41
dIhBVKJYGyOF4qr1DjT9wlN0bkCk52j2IUYGqmM+oJLVrdzo3bGkg9vmL7HUuo4EkQJT8VEO9X6e
3vfdB4q+ijRLtWVHRlXg6+6D5ooqVUA+H4m1yZRDbT1FYuFLnR3CREsBZVyAMOZ6V0pTc9WivDu2
6ntvA03bqoFiLgRCZwcBpA5uByZEK+bluAZ+RTCx0LojbkW3kjRXrzck/fXzYn2/8rBYgD5NbSPA
WuY7u8U9NULYrz6azt5snrN4yZHwe9qEjQxZJxNi6agszmFsNbeZJXcDQ9QIIQMo59Vy7/NiV7Nf
aJK5Fl04qkCpn1u4qWVqqbIKC6J5Ys9IBIFaJWqPhtz1YaRAUBQdmBA2Nk0AUL7tFgMFOICKVaNA
0Mfu0Wjp0PUB4+lOEBq7bWdsQAN4s03wA61e1V0tLX/1rEnXOZWeiyzfF87gM95RXwF2H8LL4Fx0
CWwJrC1kVzdJBw2TTLmx9XjTWsUBiqcvZi4dq4gfS5E8QZK9dXMYNXod7d9B6rHXST+StdYWSdgn
VePlU/ME8qum10WkCLEL77mo6FYzreNgy3twfFJPyePCzbX6EcJ1j5Kt5WExqKlLzMhvuuYo2XRH
or57HjplS9NmP2p+PcSbEW0uAXFudXTQF+2eTIqGzMCHA4Fno9WKK31Ak6RG22fQYdM+Du9ch1I7
1OVve15c1lqykkZKvMiB2qbWV88aiS8Ay1wrEhSNhq3zizXDU2uMKaSV4BBuDBeyQYNYUbhbGdZd
XSd7CpPWFdT8XvO+2epldDdAwdY1i+4FtBEXFmh8wwxeu6yAYu4Iz59QU4ZbKOspUEp2IKQsU0iU
AmlcELIHl+MdsMXed5Av4y9JQqaJIXR0dqDUfrd7RaxUpYMgHSTgA0Urs4MRm5ZfGErmZ6zMQ0BX
D5nd31ewzkys8iaR8y03U9RtzetJLp2h35Vy8os6zqqS8k0XK1sQLZxNWoyQxuUZVEJq00sZfdUi
SJg0Y/2IP3sDpUUZ1pRM8VNFw0LHbyhlHgi0qNySlAjRogdLKIdGbm54MSoB/BLWtaM+Q73z3hn5
XVLYj4RCxL7k5uhKRlNea04GEQoaXZdGfwfOSBlCP/omsyQFfUpymRTFLtUkiLAP+g0+CHMVS3I8
Zks7PYutdd6N29hS8Zcl/R0MhwYkpihINb0ClDgxoS3ejW0AneWPtEsBMsnUbkOHCDIfkEn3tbaT
gQlx2KQCH/lZ0eX3CdE60N/Ap1UiE9Q60r5I8Fxy8zz/0BL1cSity1jvblVYu7jMARBK6qHCooJp
FDWND+2W9yzJ1FWWWC+mIj0RKq7HLMMv7KIraOd8CFY+ge/1UNDpCnFquF4KSMHbTp2tHSfey6x7
paq0tisFeg1AfKzTMa19ndMQAiyGCwGBxmUx46GBQBkUtszYqq1iBiMMDLCRrp1ECjS7wlHT940l
exmZCGsRhJo04yFvoQMMmg/wRnXxVHKo6afOY+RQthlE8Qj9GO52qrYBEQi6kIz/Gkt1XUNo1M3t
uPGNJt40sVW7Ka8DG+wYr62gwYrzKXCixENstiY489pVPRQQEDerVUdGAi8L6D/Yag5jq6xy8FqW
zRpC/JfoKV6xTr9mqfGg2INXTM6HxJY6v+EmNM4b5FsJG7mbxf2rWUwaNFXDA60w96RXnyEW66vZ
CMmJVlf9RiWvqs41bFfjI26k9KBg64yuYY+RB5uZ2C+yfj2ofR5offOQ1+lrA7sJF3S0yqvho+Vr
VvdmENmCdJnCANXtbvgYpTB4ljalXt87hQWQfhRfMs24jTVxh+fmGNf5hWwjt7fh0FHaxiGK6x2K
pjdOkRBco5y6tm5DCKqHoCmcXeDjyu1LQ02vWlLEnm43sZ+UFmj5TC1cXFMa6Cq48gCIO/bOJDJW
jG9KO7z3FRx2kqa67Sp5wE5mCkwAhkfZhE501IrLqT0LnhOUZCOjfCclWLDCViDcx1sYWzD1qgVM
cVdwuXeVEXiYCamMM5K/1S25VipN9Uojuwd0+UWJyADpb0jjtUA/4+ilF2mpXGm5GjCjd/yktfZR
o76kXbVjTm7hixlHUpFHBTV1j9L4EpHRwa7NJ3UqPvdMK7y2zaEPHxW2K9Xdg5lC3xhqTave0g2g
TtMr+Az4SaLfUYh6u1mi7qMBzjtcfWY4Ey4XJapoCmREymoXOeQC1mfQuRLqQQd8oy2LPQKvLTxu
gCCFXBZAHdIuhR+yB0/rYwGypl9l9RjCfUR2CStg+lzdEmy8sEsMAd5qhXDRWmn5CApPHEKddce0
nvmlU17XHJ3XJlFQUVNMT0CM2s8HCsXAGsFe/ZETGJMYZn4xOJxcOpP1F7oshstU+2iKqH51iIAq
LzipKzxpEIYCIxM/BhgFw37rWryNUkUbPyrKFx3CeSKxtqMNkqgSQ69Y0tgbkFIQNh+JdSPDSmDT
MBs5MMzAPBnsKtCjrZeUKi8QgS9cM5XXJDVC3eGgLGf80JbxsahoYOACcrMSDQEbV7rBxhvYtodG
0TNXgwkd19RtJTeXeUrYBiK4GQw5yg/+fzk6j+XWkSWIfhEi4M0WIAh6Iy9tEDJz0fC+Yb7+Hb7t
jEbikER3VVbWSYIWusoiidSRLzMbzoBcZz4+JXvzdPmSZc1roZNEwdoaHJV5OBiz9gxhfQ6IeD8Y
FVB5awZwZSo5CJpZoa6QybYzsjH3k5iMA0Wy4YiB6rdzu/HKqHk5PYLjNmZLjFvOBZAoWCU7noaN
rTSwHEeWageGVIw30noTx31yiYlHiLpKLpGlpAzLp6R/0MOzcF3W7l7mdViNC4s1TQQUXg9iFRKl
6/Cvp+7Icf+S85/rnAqJSGWgNBbLtiWlxJhqm3xWTp4+HFfXYR21Kg8Kt6SB+m/OTkPoCYM4Y2Kz
08byolrJrVmsnKSUwsBv07rv7QDF2ge4zt4jUQ8UNtW5XAR50ml/TgSfrsSY1qUeOSm6e+3kPBJL
khgbx/BuRQ8FPVbHLyKE9xbpIl+p4qWJb+nS3EDdIAlhTPCZkL5pieZq9JPOQ+0kgaWq5aGVWbcp
x4Q5ZQY7zBx42rOqTyJrVn+MvMPukxlvg1vspkol3CMDocc8xQcf82RZcx/mlUhhW8bZSbfHO6HQ
p6EZLkZeNNuyHog0kLQ8sPZNn+/R86on5nVpau6LPlfOCinD7HIzIs7l2XIIBQfPBnwIJj1Hqvxt
nfR5bfC6Diu6VcKlWDhne16FjxVd9XXFtk4T2Et/tFzQYtM+mdJN3GYimklNVIk2ADhsbsUEyzgR
GtEcU8xhDTDPX5vuwA4uwbYcbYlCSGqLXAQ4NShL/sniChiaC1BlchG8jFXP3G7kzsxjQa1T7XlV
RTBnixIuQq0CahzfXCS0f6fZPHb/ueWh/ldpeifl6BQTGdEyu9noNT6qLr/0+uS+TUviHVkP/Yzb
5K2ZvKLlOuILpDdDdvQybYqWJgNgrG1zwWnVZVCbueC2TqdqES57I/SmgfkExjWNv+5tMtd79pzm
fZ6ArMX1U7supyF7VDw4i2Ae7BebEFAWRUHX2/+8zB0Dt/aA7tfeRp9MZ+t17LIUnQ7XdZI/RtP8
aqZZ7BX26X34etI3C0UNkkky35LKI+Cl9z2yZs5Kt14Xtlw2+miWN0FaylvnDsOpS9T0WJn4KeuO
bVgzJqCn6ao1zJ2G88FO9G09SHpiUNrRZLT5j6iLYmvMzYkt7eEAtnnw3QfbniUrNawA0ETLYhGU
o7eQ9DvPX5364GZsqNlgnJK5/IoLayuzOBROf41t8Oggzb+SkYyvNmseGU9qEdTpcugbKK1tsbwa
lvXa4t1ezd7zU8t6V5PqExdPfVaU5jZO48R6GvEyNZC40G1rjgrvXCjNQevXT4jmTE0pvf2uNV7j
viaBYb3rtclDUZowZPX2xW7Tv8rlzU7sJgmLKfV8e6H+qw1FnnWr46THzkWcTtaEuZDeqbYydqaB
NmySEacwBFYYnS6LjER0JlZ5Fm4fLux/+3HyCPJJ9c2aq7wVs7iBLGebYMiH06S6wPq814SXu+k9
cfLymn07qBKqdfHa5MCq+L4F0ddm2W6ICampTXsJRQWRAyzVp27KeaMqMy9iyuYtWIYns2yfgfRd
gVZ8iFi9rYLAHX3Ub0Q6oRrqYaViWpvxX0gtxfvX/WfZgBiMurvmTfk66tmdiNrILXiiZaaQ0zMo
wAWXyDGyL2vhPSA8a+taU+I37iOXydp1vTaGQ8MJ5kzGu4upxW/0tQ2T2rpOupJFxqLvqUF+M+AX
w7TsDDP5rlvCbUiecLmPtEhf81tPpeXrnW5tyLFuyQ+wrrUab7VF2aaTfqr69U6BxvxvFse6Uvfu
aEDfUjaSHCQADgP3iNQ/5UBfpgzWK5bGCixJcSxW7+ZYNTK75eHQqzkGDLW5uwKcJPgDYljdAiuW
qoWjMP8mZQC6YVXLk7Y0Z8ItnknMeR4943lOm6PI8j1qthmpGaRON4v3mlTA7Wc9tSC5FqnS5H5r
rO2hULRho2bqiTzTIJlNzpnmhX30gvZR/3RVKmmpXxvyQ4KW3KyCinGo+12qVt9lNtaBOQiiVJSI
TKp3a8Ieo1tbVs8Pwh2eSk4lf+rAhujVd2PkH2kzpEHMTdpq61mmuhm0wHp7vQ9aOurU1bZpBROz
GsKxHk4QzY5s4JNGEp/T2gotSAO+mio/au9sHU28VJp28qS9U0BRALrYEky8SQ17O1X6XhRtqKXD
ie9GsMT6p9DVYyydAUJu9mNSNiy29tsZxm50ks9VpiCXs/MYi51DQkKQyiLhIpwvlqxep4S3uiMn
q1zGg1BllM6P5lR/XHSdMxHP9dg8TdIQR+ifV/TRMFh/xKHdh6FlP6/pgf/nd+IuIkGMkSD+aohH
LoFBeVKG9MdYsrM7wkydraNbpP/ZvbK31GqfDPoX3piENmg6DI1V8qbMRqA5y6+9Fs+Tl3znYg7j
ZbgaI0e3QkGgk0+gTXZQQN0kYuXaeDWahLI3DeYZc7mxx/kLdwFBHF5N/oozakSqTYfSbC9Jmqnc
C95V1SaIzlkNTDijCyGi7NMZaTobtd9ltv2srUmUKfVbRpdf9xySorjKlCY+X++E7az+3He0+ihh
hfhRhvW512kn4JBchYGFW7dX+mgy2c3SU/yx5zQ0ezBZdZ1w2mjau6G1H52SQ2CR8UsBazVy3Uoe
7Km96WW8SzxCKx0mGUGXuWBhPO6rpP6YVTcF+cwR2hrZyaVfC5KlB0/NSbxpPfA9VeJAojFjsWXb
5YPF15fEdP+B1AaSbO6VVfnIZ+0rhbAxa8bXaHqj7ypeqHRdMKvExji1t+emQKc0q4MypjuFhCU4
MDBw7fk/WRQv5gjDdU1iyqdpV8yk5pTs05IZNpX6FjLsP5mrt4zT1yrbKhxGiqSOPLe6UcaAkcaX
BV3HB/4RJcpyzbqJX8DkSUvsq0cmToAcu+1UXLyJ3PAFeasV60mkNWGFavdfNy+kMq/qS9EP/9ly
+ia9+7As9jlfs7ehWJ9Hc7wsIE38NRbXFNBGYhmvqgM3tgPJbluHUjfPw2SdPbPauDUNVCzIy6jR
/vRyB2soXFnS9XVA3HU+b9OxOGdO+slt8jQBqgVSrh7cVT3ng3UfGJsGZewd0jE7ltbyaWTVTtXi
bTs+yezKJtmfCX9Eb/NIdIyiK0vd5/PFpfJz+nVPGXbt6vGZ2upbK8qIsIidnRLHBxSmxn4ckw41
FSteI7WHKlOaTeg12m3op7vbo2Z1RbWNO0G9WLysRhY0bc0NsDQfxegeDYHxZOmrqMtMTkOO8uEo
5IhCuZErN2df+V3Tnqm5/nMXyzeyNaIVwAItgpGcOolWKFM/8+kI7eKuDmBi9C8jpSCG2Fs4BTCN
1Nk5uXgfc3JBs06JYL1iZ1u7t6lUt8VYtrR9aKJka6fcxvlepO584/LR/YXAFNqdbJsQhMX1sLrh
ak5W2KzWSrpiv1fG4lga5kxGSdcc0C+ZojjuPZ3s2a8qJfRScjHIxxlG0PT98OZk/a1sxU7a6xcW
Pw41kX/HSIF7rUzPROkYR6mU660RQxvYufZp2O14Gjt+jWr0boQsrQZxqe/bttiyBRRVkoItleu7
7qXPhsGVTjH1REKktomrJPK6eG9D3Yl4AD/0VcVPRKxYlONTpWSRKBPK6lzW3ExODfnjZ9ebHnLC
EIga1BR/HHFrRCqam771HVXcKhyZPH9x4htj/6mmMiJLcksPffOyZAaSC3J/7BhQm2ZZhsQHgvzs
YQdXJFX2cltofJ5thbnZ1dqKBTgqpGZdXqa1e9Wp5QMl0+5x7RxwQb825hSlXXWr2McO+6GxwyKn
g026dQ0BGlH3a+sbIUnJLivGblvXDg2t/VIs+j9GA5yeafNUZKlD2Tu8F0V7qOv1Lbbyv2Iukicj
HtGoGMZR2C+vulR/geHcu/+HZWr2N/k60GmHlVaka87Fmg1BV3ASazEpVdao3bwmrbBoV7/NvHb7
VVeIwEnOTqryJ1LyB7Kp3KnKcO9ygfW4TE55uZx0N/1whDRx6RvrSYz6JXb7zSCaE5/NaWkfGW1a
HuSaueUnvogj/q1KIUIYH89WX94WEvdoUjgDXTSeYASusElTh+hJl7aP/2yPdHY2G+qt3qSnajQz
kFr1o4pHx4rTy8+WnGffpKFfygEiUjrQghnOyaqclwwPDDLJnUAHzqWCvIQcZljmtl/CGA/tlP6z
rOaEXvuXGt1hyBYKOjaCMxiShNJr5PFZ7XeeVHFEugyCStZCo4rzKM6diOI81GUcdWSSmYN6kBoA
5lxuLbXbtw7grVlZThOJW8Q8YmjWvHsvci+0evcKyQo5ev3nNi6tqrVhYTKoJuNZk/VTN0LyJq7p
NU9JpzDbwUQu7IE2kwnbZYQjqZb5AZToP0WFrrM0BMYZeBm0/G9U20vTJx+cWeei9P7kUFFmEuFY
eew8x2N5iYcp3hgZ50jJRV9n/ZmexT1xP6y+O7u2X6vrSrroMPkPsFlpdKTm1gwVEkv9rE0aP6W3
Qyd2j6OC4qQ4cg7nHhFgXvI0KiuPJZpKYZxX/mVDfgK6EvsZ+ypArbZml0ezQJ8l//WbOKCj4VjH
Asw1+WAXfZHHse1vrfQ++weGblLFA/9GaSw18QyM7pRZViiK9HNom1vjJf+c2thmXvtPE/G4iVei
PeRioqH1d7AjW3fkidUwpfBsFs+DEr8IdAh2dEh4GG2oPUV51jx8HgOJcW4n/GlFuSflmdbfZCMX
3pafTxWT1rJDs6oVOsHcIhix8oiOpT+DuBbNXBODI0GbucjNvXZ3CDOL146qowKxOsfDVbf7p7rX
eC19TTPc9icOb4dLoBEk3eeRnlL4iFjeiqoqgYv3V3TarZvboUpbOEj9YOvDLvMojOl86mH9kgRA
EWWcVBviKVb4Sulm6WSUzA8ekWmHrpV/mnn16tYW6XkregM947J3FUcLl1R7FvGCBVrjWwHZcyv7
HH4hwFQJVAcBuU30nToZWz4pOmBTOWtCO0J6J8lyYeVJ16oTMztSg6r0Jx81j3I5fXUT8tgTkH8R
0PanEXS6j253NqEi+ulkVuFo93LTNoiko0ke02qQuDtLaIJJ35/7ym0CoWqbKVufzFn5suhifXWd
xrCIGxEKrUT/tV3GVc0zNIKTO+Xfrt0fDfZYHlllrEBm+ZX/JVqKur/VNsmeaExZCBQrDvXK+FzK
+I4DJppi7SlXlpQX22kBZJJb4iY3zVuvbRPfIPDfc4OAppQN6SZW/pFTsq0T7Scbmv8cQGebZZV3
mdmv5aIc7XilAmXdLtITewloc089eZ5DXKkbFJMIPMaDeUd5pSGVk6O7hhRlmKycRuHzT6+rmT8X
Sc04LG0x/BtaF6xKe1GV4ro62iWd1s/Vrl7m1o3cmMmaK+djkpV3MH9eMI/EGyoFN8Ew/Yyt9pFb
dOCV7I5WLkDFF8NxQY+DAXPIu+S8SPNiiOG35yQCdQQaPdGdwGvM+TFNOau6fhyKcZPIBExag8xb
ONbZ0uPtqE67Gj2QD5QzOc8ls2fnv2Uy/4nSjuK+B3o+dY/verFvOllucuguuVo33MMsrWEZlYFK
RG7gui2Tr8r5swt11zvTNyo5p3Z5SzvXt2slmHLC/9a5VjZWQ7QlrPjixxrbwSe+MMp6eYFkhhXC
DvNR/pIS9mT0pbkhtHZfNbR1Y/7ZqW5k18MvWSaVT8DbyVuX4+QKRmE62m87N8ehpLhgKX1vk10X
mkxrsn79IY8zMqaMx8MO6qk6xnkv6O7tP6tjlh+bQca6lO+IL7NeXd9ZLbGZuLVQDD+nOeapbq6Z
q+8Q0E4o0x9ZzU8vEhYwFIzI0obviULXbBoGrYbzkc3pmz3P27kndtEbL44+nao0HrY4w8+rXe6U
gUjezFqXT09W6ldGZsAO0EVKczBMJ6tPOsrqTILumdinz4flT0v5Ys1usvhl238MyngzynnxM9XY
xBpPJd7dYHS6N47YmlQRlgedZtmYoEz9odCczehlP4ssbzgDPvIROSHFDuAvFGq2sZQhKyMntixD
JrJhSpa36JKQAKODurLb58SvcVxepLqy57dcrDg+xTZZw1jpc8Ta9uBpLYMtevJazsIfjeoJpqDm
w33c1HlKxG+pjyGwxsf1OEeUSk+9lkePMWuDHHmVmk7ukHfQkD9jfXxgafJDSzhHsYgmsFeBvKSq
53gVEcLYhS3ENTB5duykY6riXPqFyLm5/xrcOgRjd3Ct+Wu0jp5gipXytGdsFTqKe9Gt5rzWcexL
YyTJuJOXZkmZxeTLb90DPljm5tvSeLbWqehDUc/cevNCKp73bPREzNq5zUipG18n2fW8gvmpm9qz
TqIHywrR0AOqj5NLJR0g8Xr9r8vBuql1uVc9edS0jD0KGx112QzK9JZ6qMYsZh4bs75QHB4Xt/os
s3lTzdk3WmEoneRo9fVBjMZezvN/6lQfWKLfLv1wILF345brL9PMxF9beycsSFKZvksJ12KCpOZB
4y5gsucTGfCRE1czHxZZvWqHQO029SbD2oCKPfzqbvakcdB0CQse2EDsoonqBaoXSNiQZI1j+dC5
zOKtS/q9a/Qf3uKhdKmhujC6UdFgV8ecyb8wQmKzjmlXv8+L4gRpn30SdX2Uffqvc8TbqOuNb1X5
rss4aprWvq6We5qNOFS8qQQe0UOPNFHcevYh1J6bx95z8eE7pkTT0Gh9iFN/nAOnRhHX3l0O3jJG
aWz8NBSiGM5e9Kb+U1Lzu1HnI6zPJpjUjpMGAqhfIsoaWCtmwac4a+uXWNfvKrY+GjV/yeNq2SqV
Eq24oAKpFHTL5pF80YtpToeuWRAI7R2Top3aiy2D8qdFnd7nGiC/Ux3LtXzpO545xmS7usu2a9ed
7BzapRsbf4202YaSCQvLgo8iL8JU0wBrmlS2XaNvkG2jaSp+qt4ZgqLM/ky8AErHyBou7h9wUJRR
JMyqlWE1M1epNWJHDI7TguGDSUqAQ9gstGJsCuozmzXhQGaJPRdbxZMRTZB7UBUWWu0Bv40zP6u5
g96zTPQCudjySbxq80pFkOVJKFN3n3fDUU3c7bwaf4OKQcNyhkOhz//NikOvT6nWl0Qg17mMRsv+
KVueh06IF0GAWJk+YIbJePKEeTJ7dUNy2l1jZSlK1vRt7ujOawUh1bKDIWmokZYXWYA3XWQd2Yty
SuLiXhTaH9ihSyHdj2aOn/PWPq1ev9N6PYRceZNyIdbNTD9ap9/Ndfk2YuFfe3VXiepeewSodPZ6
dR6iUtzfmoISv0TKtV0znNdi09TavXOba9zaox/XpAvE+UCsit5+IRidC0//MEbOrUHOh1zKPRvo
NxnTsTOtjSrXZCivHh3b2IkKbIw7vWsii6xuvgMbOjAbOyQyfVfXZJfzcPjTkO4yq2YfLKVRn+Pk
3jfVK4RokkU9h0wcKeLA6cdIqC0aZTfSDwnS3bqJNnc21MhKUkyB41iejJgFOqtVQr1pTJLSxt7P
ZpspoMd2eqUym7AJ7e2nF6fzzqXBALDW6DTQe+BYxn7jWVFljTcW7YuwBCqGDDxtAO5qmHaW8ipV
nTzbLg2mNn821Oqc8CvMTNvMTKoz7x+xn4ybtH3OhLdS51tFxz7m46WV5Zfi1W9aap8J2qXkfmBT
XYC0E9FdiNtidk8WmeO+WF9BOZ/N4ivOp6NKeHSdt/SerOsN2nKnXYmGoiTYOD64SrPHO7DPFybb
+r8Ywpk6GxeCOA8m4fSNNMJyEq+TiF8ai/dHjfcemJmWngL3QL5TLHnCeHhyE/vJdSXzXcf1XZvr
rGz+zXqPUITPole7wExJrE6scBkp+xwRKCObe9KO1hlUsp09AS/+eFAq/Yo7PejVGI6URdNHRbRb
JuD8FZmfRXrkHQtt7glrnUIWIZGA9LBxCJAVIr7ZQOlw/V2yie1dWd4rklEb3YuycSHur6a5/lb6
F4iBNLTLV9EW10aukYghgPdCBhnMHEa6r4r6y3D7RtJ4WPUjoCuhk2Frn9th/oyJQVpL92I32jFJ
++c1ocQbH9OaEvbkWO57Od+1BIE5BfPcMjARubonVT7ZYCaBVuCW+7lHYXYG6mENB4geka3Irkft
7pbkY+xVavVXi3Fai83AKKvAxSxRt/mb7iV/ZmkQOsVsoyt37TBuazxwRLsTbBvL14dLSRpGaNvy
1WBTsed0XNZh65BkYrtNHih4/jgXsArHUV1R1YjumbFu5FjVFrIyGe32WRtylMD0Onp0vqrxsA5u
lEG82qp+0q0hGiBcq0nCN9o+eYNFQ9JG3qJG7KxvdQq1jiu98+LQczzsW/Qq1qPdze+4BoMVc37c
UyxY8qJV2XczFAFKydaqn2etOOSFdUolOiaqu6aP7wgRm9EB9G5pb8zSPL91sL7MUtssmI66mGoJ
Bzg6N8zzmqI2XZ+h5m1Wkqc5YAM6A2xuEO60ZyKVX0rmMzqKzKTyW5skaMdq2w7VCcfPs77If3HN
V9fq37FP3IziklTeb2x+W3Trk8pHKewSfnV6qrmzrZVgxkphwFcFM/PTtetv8+Is23ws3xk44Ix8
7+dfw2Ie7IApZ1JHEj0rydxFWLI0Kk81GDrko9km0Yo5TpeGgI5v4zhf8lzsFW7JaplOhGQHLgrl
6hTv5WLtsTCDk+6CSvXuY+E9Tl50QZ7DieT03MESpIBt9/psr2jTdujHly7/z3O089Jqm76Zj7VL
hUC8GCG6FzDe38yjkD/LYDS+ug4LlMWFGfPddwfjylt/BCK9B9d/MrLslj9KfFHuEpBMsKRJuc3l
bYGaCOKeZlNuifH86eLJn6iH/GK0MWehe4ny/XGX900cCBNDzKyjWwxroGX23VKHqNGs53TEpUT8
10vMwerXWbsZbG9vxXoYr8a7EBUusGynF2ShU4pd22W6priC1kn755n0ytn0nzqKY58wjpzX7ToU
BemkRtRx4tKAQdPi6rEk4pzWXBfMi+5oYpzrf3i8N2OfbkzaRd+x5sLvZ+1NZ2DLTHcIudAvzlTv
egXQV8LJLKb4xlbpzUCU6jDetyOx8o79Jon/e6i/fiHbf10rImvqf3Qr3dW9eynVerf08xHnydYb
vZei5Cgq6p07NFsrLiMNSXnUssAGWa8rE+4plZu9mPeU5G8zCBbGf11opKbix231KumVHo5lleni
PPP+53p64bWTFdctFcLhctQz7GFmrYud1jJ675xl0w/ijR4B0r1Y6cA0hqnzzNxy5PSkEa1gUWU5
mPxGPQBEx9hLqjyVq8WPpdVdXa1zadubQiOkyLFuJr0hmKmTwTzTWLpd03rnNIlRUob+C4uXh2vl
3CrzvnTGIzfdTg7inxZPx1bEDM/Mk5a1u1Lv984ov7ic38U8vTsludWzCXm7NeTzane/tesek6SM
ihmknGk9U1++Cq+8VHo9bMBX31mnDvQhVX2nHJ1QNvKQ2uPRWTraMX34j3f2tTC5l4a1fefnuIfK
7rdi0B6Oa7/NmR9rj8gXufRvXd1/s5umY4HhumzKLjIn+3fUHGJrKdn0FWewWops22jur+eUtGvM
ZJO6xwSge3vbQ9h2oVePHZ7A0iSCFRi4b+TVJ0D4rSO713SMP6Qq740tHN+jNvDRcBiRN/PZtV9c
Tcy+205nirKUZ6jeQaLflvNKb5cXl8kh8LrsdPrIGuuDMzDIn5e7qRYvUOLUsBG5COyaYU2pHeOJ
6yLXnhsxH/t+JSPbDZuMaYnm5pFslr9EMHq1FPiNw3KATR4yljto7FP6npB+AXZmIHaDsI1bK5Qf
LunTPGbnYi7fK0N91TBv4TjdO3YVOhp2nRFaKtyfTTK474aS60E2suATi5hnOfkAPa0SH9Rsk7K9
1BWl3Tg1u8pYuEza2u+z6tvVjb/WkZ+leEzZxSNCr8BUnhgfTYFHacnCyowPMnfOfZuf2qHsAgbY
DJSYpN7y1t3kinWWGLjNDnmif4xeGbLr+WfL8Sx7QCnkyL9U5fQyYdtNYsoyUkT2o8A0yNf+Qwj3
ZrTK31izq2ralIYF4ZEY0+q32symIDNovhzX+vSaEgRQu2mncWNK7LuJujet8VLmuAmN4mVZynkz
JvFRXWcaYsKHsYyCzs+b/In5EVPNqYY1FKd7lq4uFFX/CmF+OQxq7Ja6ZO4JRRdKVQfaUrNuOn84
RvHpJcwyhqrbprr7PLfNP1koCwPtPKomUguncdg7feb5SvfQg2OH9z9bb/ngXhaPcYol8FHMTn9B
TDsbBc5b2yARcs3dnT6LgJEXq/mO9ZkaAy1G7F6nhsx2BUWwxp7CJaaI+pysDskW5k6ajwhxLv7S
xjasx5/IdQJ528D5a9qU7ytuQXcZWxKILGo7ZtYBXlru7c5ufZnwChPcwUEHTYomYGc0Hr5yY7M0
1ltdt3RcPAYNgqAmp8gSJcsCcvmMuwdQp6J0IgDe6pcNuc43p6J6pzbtfDvugmGZf6qWbCwv3ffw
z9gFuiLSn9ia33hrs4+xtw4rne84HiqjeEeK+Y0NxqZqme7aCjiabTz0L04Qb8fo9Kzk47kxFb6K
nnMoJPa52giaVKFbnyLFtW5Qlg4ztQA9jPtUVp3pO7Mi933KvoeT4YHkuQVNhe0zctxqYy8PaQXX
m1f3jExXVMfYiINaxL8zs1hcJDRK8/rp4vyi8cqDViV6pMLCntbI3+PkXPMhfrM5BwySANQlvhWK
xHwrmVPNpslDYJA/aXXquktHfQ2qpuJ0TNZkr7Rm5pddx25DY385k3jONXKioFN9jimDS2JZiNrR
HtEO46snVSVYPVGGbJPwt7z4hXRifAzDV94n53q0Qi6SkYEqmRLrokRdmr2VpQhLufBjq8VWh7LF
kcgEWp3PpUl1S5lr3qYVb7Xi9cUZgGh+aT1cW30y33iZN6sZnxK88IGRE0lbtbG3zyvy7uMpmfee
WqSBqtvEXWSMRKUc8q0+xqfmUQtijPrte2dvaEO5Ic/nGSdnsiEJ4y8dma8WxjMWnEPdqUbgjCP5
LY3U0Md4ZDQ6A5Pj3WVtlgt2TbVooIJIyz5KM0znqh01ojj3mkOWQ8paGm6GeRz+KSqVJXPKm6C0
QGdR162BYl/V1r4whz9jLl5LbTiRaC4DU3d/Rlvd0tkysu4fU9W4mTE4is9VuJeCGktCxWJst4M9
K7BGwDoiceVqkzY0O+Jz0uqdEVffuV7/8WXE2TpU51ZUT3XOhGNYuNHNfNk4BVOCTNCxStd74mV/
D/b8Esf20VSN2lcKeAbqxHmZH6t23HtG/mrBG9lQ0pth4SmBrhjGIUftDjFCXss4F3gl1306QJcS
q4VvComSge947NI4HAfjyUzliS2q0yq0J1Gv+kYp8KBIT/9RMz1MG0oQsSKKIFqQm5TYWC/kM85I
ti+TeFMV5pMz05TEQ/JeWvqRObPfNMN+EO1Hizj0P9LOazluJGnbV4QIeHPaaE+RFEWCMicIUQbe
e1z990Ab/043iGjs6N+NnYNRrLKrUCYr8zUUhl4MKT/rIvDfDP4r3BH5LgSV48nCs9oEH6RGfbOG
4N6Pui9xWt2nAs9S7HwOuci+Urxuyxs/XSPNL1K7dBVJSvQ8VVOZEe201hg8s3EzZ/KxnLjeRXQ3
OP1bfNfbkt28dM8TEbgWyBV3a3rlyyQvwxQNDcEIUxEnEtgFuz0Iq3QQCqWCRyvwin0xjrRCnaqz
2R97ZQfjI6r/B1vU96RTZO2ICkkTEwm0EK/DgscQLTlTMILtPjeF8Cpm7QevArLPolth5i1NL6w8
hBDxCMAWZEY6rSUosz4+Ws5oYv/VZ3q7NbVA2HV+/tnSsmLvZeJByuNPPkjUQ5cIn6jPP4lqWx+E
unmwAkvdqGP+3e3yCc2hkfCi3ofAH+dp1p6sMhYovQ1nLUq/dKoO5GbCfBURmXA8vCltS2E9odZh
jqMz1NZDkpjHEsOvkw9TzU/8JzwLO3pdqqMLZrDNfDMEYK08pSD56TrRTIzksr/jgDxnkvVagYG5
y1t8oge/D7e3J+s9w3SyhcCEQkOlUlfk2Vw1XYRsoBXVzkBbsqNPOhWLVAqaMi7JGmX12+GWGIaX
4WZE8SYFeZThDOnEUmrX+BD4eJUWXvL9dpjFUZkifGMFszoGcL3YmqiQmijOcEZVBTsQ4XRlL9AZ
7Gp8rZsVPeOFWBIU50mQd6Jrzhe2KHBMJRWxKjBaAqDR2FL2QanBv2C9IGB5e2gL+whp90loDlL1
glR1XALP7ti+lQFrkUu1a2h7k9yRoKxspIWPdRVq2mcXJ8VkLcvyTSo+Vrlp9UdFRSVwjRG8OH0W
tjaSoSwoYTdYu5oaNkiOV2rf1aA4dr7y0+iDo17Hr22S/cXXkkRDRgkM05V3IllGjlJz4Ge1Uwbf
BJDRtRQfZQ3qjG9rmrUygUvfavIP4UNNmuZzCi/3u6gXbshRC5+nkBJadED8g2TfC59ur4r32i+a
JMkc59I0kTxbrz+VlwZZ5Pt6iQxLjQfxf7T6ysPa5bE4IJM7SyFVWqDzh+iHjoILAZ68qsibndR9
q7Od0jcrx9IfWc1rqj3TjZ+rJCLAAMN6dkWKVqAhiE5/OT6hR3JHlRZrieyjfy6Ot2duYZFPvj/Q
+SH2A22b1ufFIqeSq/uu4ReOrMNPoCQ1TBwVXrG3w0gLU6dPGpHcSBree/LsCw1WAtuUt4cDa8dQ
d8o+2lHjtsenSNpSVrHLTX/IHpujsSKaM78MaRAbU1D0Ayb7h/n4vIAyW+j53Wuehx+L2rJ19YwT
0u9BBWJTmcpvv4hW9th8SuchZ+dG51KPhPjcvlJ6cYsjl55XP6xM51wNZB5jdsJnqMX1iNe3r+Ep
OJI7bSbJzfCYPjUr6+NdvjSLpE+/5GKB+I1XaLpIpClZIyWzXyo7s5NDaw/7bLsTP69tMnkuLSDT
4DKwFZewbTR4ksjXET3d6tCE7IpXXYYf3Ln7umxthaS3p0LQisU5Sj4E+X3Uyx8M/6VQf1lDuBHE
r7jMbSqgTGn9uzJ+ZXnzFINdaA2oK9GTppxjQBj/+jNc/9T5NgUtpNcDPzVG+XSal/qoobEuHtcU
6SV1vpBx5cK+A3lDJBEk452UtlUgT8D/Gkdu2KHAkNJ953nKDpdPf2tOZAlfbOKt4gufOSoFhB+6
cpO5VPfhMaowiCH4KqYfbAujM7cJ/9llLVBsS5R+4B1LRUNMm7u8MootiNaO57rXHhQ+hR0Yg/sY
Qa3aAW6Ea29apyoxf0eGqO1dgyY8ZctkC8RO2VYDlHB/BKBd0d1RQLl9SARkuNC8dvdhr7SPnilZ
H0OtVOzGF7L7Um1xizWpanaGfG8mgKcLOciOeaoYAFzRoqbkn9+jzdHiE6tRcASYv0+LsIA3Ef5I
Ryuwy6p6preCu5FeAsXKthxoZz3gOehNfHNFzg5BMDWD3YEiZCjFwGxod5kGVevQYlqSWPk1ROLr
qNcViA4/3GI0aXtWxORqB+xl051olepjovfFqfUL0H1NemhdXFQbnotprXS88UGJJnINSbNAh6AZ
ha1hSHAMCoHfK3QI5FGd2EK8yx6lMflQtt63SPfBP3fylhLuWTCL/VTzdPNctruBkAoP6777Vbvq
DtPfQ91ZH+Cw0zSw8FaRcf7ex631YowZVm0lvaKsgu9hNl99IwcIa5wDX6Zk0kvtkU4+1S/sYbZ+
A6CeBAoQI76ktMtL2HeoerWjxT2meFBtkftRAKW6za5ouudOkn4NfvkCHemltUZg8ar7UBcFYmqW
pgMxrbpT5Qrf3Qxz7qoHLzOqTb0fh3UPvnmqNO0AMj/yCRMHLQTirs8FXekDkHxS9R/ZKMQbRfpu
u/AhV0+TUZ3+w7NDOH0wWUC87ld2+lrw2aGE22XlZQPBJ6E3aRM/0wh/bnCZslt7MiDE+OK5BjP/
cU0fbH4aMmpkmFSJLGBKb+YXZ6aLfpcmYenk8q98oG+RJ2un2DRxl8nGFMLgckYHl1A8Tq8nVvWG
vsXQtHB6k1J8LVMvzky92Y+0cY20/9JZcG08TB62kVuWO60EiuVL9PhX5vj9EQdzHqtsQ6fMSZY6
TcXFVZNLjddXepY5+v3kQIgIL/18NM5/jLZ2Vu7rHXr2O//JtVdT/XeSZGzPq9Cz9KRQJS0xxiJz
FE8Ag9sYZ3AAj4IrHcPOOqt0litKPSZWxzsBiPsEnn2os3JFkFFa+tgIbpEpQXHHc2qWjWH+rqs0
iHInHBWDfqaR2QJCkBMNyn2Ua7PfhkoSQx2LVYr+0Rcvys7siWNQsOIr0MU07hXlsPJd5tk160Mn
MwSnr9KJk+bJaJ8h/NC2Xu6AmfsmBN+6Mdj7yHYYSkFXRrDN9BPNB5UKF0DGXaC9qm0H00iHpXwv
QikoO/Uch/cTCHHll03362zl8ntwtJIVXUW3abZyA7WlV+PrmZP0dPbG4liHQG1zvXlVMn2PpoLd
U7s1gymtbZ5AYO9xIqZ5AS329i+RF84HXTYMVL5A1Ejso+u1S2GzKcReSx03LW2p9XG6oEMv6eom
AiK7ael6gfndow2ntIdxlPap9KKy4wA0QAjcuNJzFlS2Ac7Da7Wt4ulwsKsBwHn6FffeA/K40Gjr
3SipvzBVX0mS5xkrq5+9b6JQZvCqluY1Ma0JdVEw5MZRB3NriYB3LK79UFiZpPkbYArD04l7RuEJ
wIF2PUeod9FnjNvaQU3l2Ux+ZIq5q6RwXxcr+2gpEOUIPgX2wyyM2TbitouUWNMqpzT0cwbjL+h5
wRfaXV+vSbW+e6lNg7qMNcv2zUI06D8IVNtS7eB6xj2l3uc2fR4GMOdBeMTL4+gab6klbleWnPxu
8U+HhIymiYUcmzwvo/q4UwPytUrHoPQeSfr9aEb0v7rGLgr1rAvnSJBtNC53Ik9uiJnMgjUxbejM
5rAFvpvKG3W/Uf6S5vd9+R0e2aOlp2svlYVDnV9JtYGfKUvv/CEx/uz8bJof/4N4RjfCLg4AIM6B
DSDxpdo3W8nO9sJHSG0ri+Ddy+XPl6HITAVPwdVWma2CMhKhsgYUBZBA+JAp2UFtim9JBXulUTBP
L7cBrBJXsvZJIJzGoqbBjwqUbHwtYvnghys/5/3Rzte6+DWzdVLj++2DPCsdU3lRwYei5riyvdYi
zN6EiVu6o5h4lZNrdBa+xOil3F5xi5/ynyGos6cgSDSvHDutdKpGvw+o8DYBk0gy6rcQO7B8qWRl
ZUzvj9WrWZvLzEkoN0BzJ2ToOmXt3QlA/ZudIBj0muR/+W5nvVBpwXZDwV0FIs5s/oQW6/CRNrUT
VN5Oo/vXwdgQcY67PYsLhy3bQZ4KflDk3pWcyZj7eDDL1mksl3J3vaXctG2y419EMSbbJXzMJrHB
67OWVMHtKzltnDjuf3nFxzro7tS8WjHWXRoLKinMFwmS/K6TEyFIDNSjoMIHc2c0pa1sgRAe/q0J
zfRluFsVRZ8KSFTFrgfjCoVXKlDyHFmlWQ5cKv02Ao2+PWPS+2TiOop8HWUwgemEHfqPPCEe6g/Q
f+iDfK039c79Un0cjom4EnFhw1KzpBs0daO4RGYHVEvGGagQERxvOFZ1si9lcWUVLGwfIpBP84FQ
wprXRfWQ1qFqRI0zgHYGb2InxcngkPOaJytYOemX1oKp0ZQ2wLiRBs1HE5pZEmgqa0FNP4EZhXOO
zo4orQzpz6xc53ysNB5EvFQmBc15NipVkttSqihQii5Pw7h5qe4n/hoQr5O8N16/A+N79qY28Gat
lriQVlxFnr7nxfskbHOqVUlWOJmIw0Sxa+BmZPXvQI5WFsZCICrMKsUv9j46ofOpNA0hBPxaOzk8
PU8SUKXCGsREpaJtt7dX/cJXU0SdWrMxOSG9UyTtdSmRQpdDT4gnpRrmrUWxpzcPt8MsLPWrMLOp
K1VTAmgnUGb2IJWHbyzA2wHev1Eo7/KEU5GKNagPzA5vJMuHRPKmZOixPgVn9aQdpF14XitOLk0X
Dw3qcOgjY/M2/fnFEvCqNEkUOETOWCLYGVEMO5VJv3LPytNJM1viChLPioxAMVW0uW2e5MmKF0pC
7pRb96C/hltksCj65T/NX3AfbWo5OwMG2oZW+al6rM0dki8seXllRy9ttcvfocwufPR2IlcKvIJG
vfnU4z7nIr2zMfbhXv1ofHPZgA/mnk3+9D+oUC+tmIs5UGZnfqarDcg05gA3F2FXPFT481g76ARU
IH/kD0iS7NeKrPLCDXA13tkNMOqZjlGulXMDdLvmk/GZXPUJ0H9xr55wXLm3dsoT2c7Res2f2CoN
MoS/oJCumaGsDX12d7uD4KVFxrQLBRCat1FcqyktreLLuZ3txlAMvcn5sXXc7rvnflKF8zh+ub0f
F24ehbRfJOXXNerVsyOsRvIuSBrK1UUKS32EwhA8VKFrix4Ag4+3Y70zICM/4P2vIxVLN596wGxX
ohrbxZxhuSOe3XN1n9jANM+TJbS3X/PDWXpVXMWazu6LE6Bx89AUQrNx2h/j3oSF921amROMHQDB
tqROhtkJiMlu5U5Y+mZUhjBkVDmoseS5jhtUTa6SwHHA5dILL5e3XFYK0NjVmlfUwpeDfUpGwoFN
HWpeyYihwblZyjPCTYD1xvnO6Kk6Dkgug0KiGH66/fEWFjvHqKRwZIuUIbXZYvf03i16uU8dAGtw
VY4lALzbEWRxYUiMg4OUq5RY8/UR8kLslUpMHLJIYE1C+StXg+9NkAi7tLVekRl8SUwJZB29h0eY
RKC9aohf8qCZk6bzJP1aaE+e11HZF90j//5xaIazJOFtU6kmH90sqr3a+RQGrRFtK5XW+qiibpKL
FAtB5+302HprC7SlEgUBFcjivAArRNjGYPD3gZkdoz4b7WgI+12WmuUedPGx4T33gK6Bui3R7N0n
OrIoFXixj23Vo9Y8dNCgAgFwDaSMu65PqcY1NKXVzMjRtzXGo0qNfpNLEghC4wVR8BYImu5/GmSN
lCJMnbRLks+GLwsn2RWErdy3NYruQb5TYmXY+5ABzkOCX2AApmjXcS9yC1WffMl/k1BVsMMCpH0S
CgV9H4jv2oTmhj0x2kMsaQ/aIMkPvqDQTiZbPKlG04MHkd+KAAKT2/miXegxqgKm9NnrkBsJJagd
mhhWH8YQjWVwpYAGy9QqAF20r56FoFA2Wj1CCmJ0pNxxV0j9QWlpaiCr+Or10rNBu4sPUPyWS5F+
sqs7Qyn0x6ZBC0XjSv9QG3ENwGLMMVwGijfE7iOC2uoeFTxhOwTNczTm0MSKN4RcEfVAfdW2ktY6
1qXZ7LTBh5AtR2DUwkg+SilSDq5F/0lMx9/Ak9J95ho/I7inveEFGx9Vt007ad16Vmfu5DgeHiXY
g5uxsYJdkGjZhsJ/zXdIRDtAPneDGPC3PuhAShoNbCYtl7bI90Jd0WPv3Lr5A4Lon408fQR6CeRF
+KKOZL1tVjVboFMox8VtfC8JorpFSga3NXVippgpEpZx9MT//+wFooBaKRbgHbXujZnonwUl2Jmd
chat8J6ViHWSXyMoIu2K37UH5deCbXqGGEKVMpTLfdJ03i6VWuEMywKmppnXhwQtPYhknvraRck3
2ZcHmjCjekiRtnlsSualEORmW5pDBPFX8Gxc8VhroxyfRwNumxUN6LpoAs0py3jThFE/6aUJDXB6
6VlYghZdY+6kcqDFjWjYpu4nXG2kPyBwEB1uHxULh5GFK6ckywr/ULVZAmABXI4ghiWOkp8C9Cg7
P93djrCQ2l9FmB13+MlHtcq2c5QsJ63/iRowEovfBvQ8bgeSFyLRK5ZlmQoogJ/5O0mAIjSkiZDR
scoeoJGc8bnZdYcpk/J2xjHcC7Z1rx3UPRqt5+oEsaMGg1Hfd8e1O3NhVkEhiooMVJdyxPxGSdR6
NFDDzB1FBrebH1Tj5+2xLgagqmzg58EbZo7iyyvQzmoJoDShKTWwvtNspUJuvs/IJywOqGqNmg0l
5evbd6xyBQq/WDgewqmB+E2T07OVjHZpVbsgQpQ9fLs9pIUr6zKgNku9J3fKJi35etKY/m7NGK3t
3HsyA/+xM/XvaJys5FBLU3gxQG2WbqeYAI1eEdDjcbXHsVB+u7D9Vy7ihRQGK3CZ3YXFAtjUWZqG
OJ2mZqJPSp+3dtw8RGhEpPmn2xO3OJCLILP8TI0Q6JID1kJZIcZWD7soEla+zdI7wZTxp7FEIKP6
u/eZicQtEG4/c9r9sFO24V7GXVcAgriZJMZf4WCNh9GGZ4pLjv4w4QE+JN1WCLY4G/Zf//14L37L
/I3WauDy3TzIHLNE0BA0AmSs2xGWPhsJIUF0jhLu6uu1j82fpQ15wmiVH2V9EjRphye0fTvIOxss
cngoSv9EmXbgRV6NOCo6M3KY8faCZvRh2JFaPOh2dA4fIfJujUP6IL3CjM0Pawnv0t6+jDzb2xOk
QM1cIsdJDuXGRFBHfVQwnygntq1njHsxDVbcRhYbzv8EBdZwPVwx1dReLqMMkzVpX3MVbN2P1s56
0veIDOTOqufW0nlyGW+2v/1Oy/SsIx60Nigttljv9+CheFkztWGyTTfWAe6IzL8KN2szfHsFWaJ8
PVjdE3wYljT2M7+7B2xwQG72KMrd8f9rDfGeuI4TI6zYSj1xDAQooTx8islnJ4xGIWyQHjgh2BFt
u2P5FN7FO/zeVp4yS/US1jBWrWA1uO702U4ZclGESM+5UPJR4VtumOfvg5PZkxlmv4NtUtr+Mdmv
VaWWzrzLuLO9I7V5UcjTx8UMUFO/Ida6cgSsjmy2R0KxVwtRJMJ04qHhvYPwZbd3rNqt9KA+jjv5
CECv+qxtb3/SxZVDvc34A2XHLf36i7qdZuRI/edOrclHIfS3sNvPtAjWTp+lGeTDEQaDZHrUs6up
MX09Dxstc4JXKm429nukR8VWeJpAJxMfRP50e2CLAalU4J8qg4yel/ioVxRF33gATgb43ooUKZtU
UVaGtRQEMCs+UKYGE2D+ts4a9MgEibsh1Czk9k6qvObbuBSBmsvUAAKrSa3y+vtknhjDD4NSrabS
oel7ZJ3VlbW3dHJdooJmmzqJU8Sf3ZxNnevapmpUlGjLZy6rFxe1g7zNVjKhBRDOhAXSACuDVHiP
8hbx+YlcL55uIkxuUEu1Vbv5ZX2aOkHFSYpg7m/8ld6jPJ33s5LvVdDZEVlE9dC2EpcQDEey9PGF
x3B1kF6Uo/odjYttxVrsA7v6iDE50vhZulp1XKpsXf2E+US3seHGNT/B/QY85SfOFgAhg33gFFvI
3i/DM64kmbhZg4YvXb+X0z0tsYuLf4gjdAx9pntCXoVCs8l9DYTXjwKZrQpx1GjNx3d5Qf3zfWdr
FhgNwrXT1auBtLHM6pRmEP/ptKAtVVrlyvJdndZZQhqnapO0GdOqPrXbod/StELy+BFIv42y5dbj
YuL6f1qzYF8cJa8/E7ANSlDm7Gti9ZAFecYBo6OUI0rflGpS14XvKI7Iu/p/cdJoiqWC1qa+9o7e
hmCrUKRwmxwvChCmRNsOqYvbJ+byvqT4KZIkarpizm5XIS7wh6Wg4Qw2aizn4Xu+748/ejvCGXVb
2sJpLW1ZTNKmcuv/izi7V9G5DzpvisitR86kbAvb36d3AzxBlJXWsofpDn13BFxEm92xqRjmgSnI
qVOd49O9Sim7+xY9QQ8/Wd+0g2Viuqkesd61n5AMvD23C7UCzvD/DtSaZaNxrjVarhjoPanjuTPr
Q1Fon+pA+Rz4wcvtUGuTOofxxu4QZ5jpUX384Ku2vBuP0Lgxo6B2zkdc9RRdQOZxnF+MbXayhp6Z
5mapUmD2PXZfbzpDkaI5hewfxG30d/Phu1daxxybAU+lAt0J2uc8K15ys8apqdcPfo86SMmRG+l1
u+sCGUKdFN4ZJsJDg3mXNRjWDaWGUL7wEaXIz7qAan845itgiyWAAk1HBbzARHPiJXZ9UjZaNGAM
Dsaw3mNJJm+0o/txOkTQwcQ7CIf1taN5qbFyGXG+LspmtEK8elIc1vMTsotn91icQr7T38YyOKwU
BKYk3ZqNjnKp1+ragPkA27t7aO7rI8JB2+FD9rh22y4+NrX/xoL+eT2TfpPI8GJ7tlpuF7/zk3eE
sXDwnlK21775Eb8WH/74Lp87yY7ebm+A6Xp5t81JK/5g0iRrDjOSPHNsNb9METMJtqbyHKCkFGtr
7aLFxOyfKH9gixe3apNShhMtErMpX0IGaQz/4sgAzYeNJrRmU58jszQVdUkcBVMnU2Kq1a1Z2obe
fAdg+rNS/WF7e9KWzkYSWWMCqIJVn08azgIlbnGICHvjkdosNj2n3Ac2RUm+lT8HKDiq6dprcmkK
dfaaqRgy+fO8hVnE8QgGw0sd7dmXceVuDpMu/6YAsajvcaHYrMMLFg/Hy5izGydWNOx5emI2+Eeg
oHRK994Ow053N2w1m5b3yrwuLUbQq6Km6YCoYQBcbwQsYEofPd/EKfA72VgFlSs0bPGr+3T7+y1d
MJdxprm+WI5G6pl15fnc3T2qRb31DPb3iebIYzqaX2+HWky4LmPN8rt0bDJdMISEC0aji6XamGju
3G29UZlQ7Egfko/J1/KwxpRbXC4XUznL88S4N0oBZwFHLVHK0l9Q+rk9sLUAs/zHgg7QpDIBDKXc
mVa9KbWVqVuMAGia2gXNUoA0s6+khgk6ljQG6emd1CbekY6swGAXKwk6b0UJFpoO+m32oqctMaj5
oCQ8dPrtNsh2yVn5XL8ZO7pSW2WH1r1Fw3H7Vwv9IuwsC0j0UPGyQE0citwbhSYb4vGbTHFXTsXF
JJUmvYiyhIEZ97zVDALW4K1Kq7ndK3trPzjux+KXuUVUZMehgcLlm7qytRafjtORqAHpkDmQZ3s4
7Hyjk8ch+YPSiT9E36NXN9r8ua89W7AFJ37ACTR4SX7W9lT++pupNSgycJVB9Yaadb1qUNirG3Qg
0BXTfxmehkjlY1CsPqOW1qYxrRnZmnyt/6yrixNETU2X3hwTSzUdaWkarHZ3H/0SXs1nSuu/s230
3K/dcQun41WzbjYy3csbPGRp1kn9s9L+RFEHWa9/vamvQkzDvhiWovWJoWYphxVEyBRMV9x4h9sh
lkYB34JXoGKaoDNn68Pjwdsik5Q4Q9p8iqP8IFfjx84yt7fDLHwgi7+f0QD6IYWbHbu5gRG1kkWJ
Y2r+R3VMXyy/e7odYqFUwF+so6ECXx1Cwex7ZFKEZLEXc8TW6rMSJ3gU4EBYJ+iqFs1d2KJjlcuD
t78ddelStmDFsOZM1h9SF9ffCPGjtGlGN3bkp/zk26jOOz9wpnipD/8D7m36GrP0kGBkHLBXULmY
HyAj8jw6GVUC9nM77eFw7/6k690/aWfcHp308Bf5qIV21IQ/Boj8Do+e4h+tVVTxHF1HMTYX9oXb
76pyDZC+kAEQBnqRwQnxHqBZJZB/gD7ETqGLdiz9aDXp2Ie/Y3etw750HnIQ/alKgvaBc3H9uZrA
M/pEYku531DHFuUzMJ8acYMdQOGHcldXe0NDp3MD0AgRO+M3n/Hgbdcq19Nd+e47WhMXTIKvKs4X
jSkNctH5euxkpYJ5QfvZaINPmFjsk8TCSilUV/bG+11Od06BPCkrErfqvKCMc3xQJ7EROT62CabS
QECKd5Wb/1UY6r3sdPk9Q1GS4toLSkQha/TZ9cLchIg64ja3cpi83+nTaNjj6tR1hBJ5/Q2TcQQW
Io4IM8E0FuX7PBwQPP7kV9Euw9bQL3a39/j7w+s63ix5K+s4EhpVjZzO7X80efiNNtIarPf9DiAG
oisqJEHrfY1s7JJGKqgtO+hO38VJ+Qt3YweIJF6yXbBW0Vkc0EWw2UOiHELJiLoscji9KP1jImOk
K99ooR5xPaDZuRi7SMXX2CpyJXe76iFFd6XeeC9g5v5UcqSVwvz0113vKMLBZgHgOT0E5/eYUSHi
VlA6AtASHFHfPk4YT6w7VjLUxY10EWaa2YsbOYoQwsJFnTDScJeWwUerbD4jjraCKFkLM1vh6IMM
LU8iJk/9LSjfh+aLFb3eXtSLC+5iJLNFjXlaXXqBHzlKwD6tP7c10sTli96utQfXxjJ7Nwyj5I+i
FEdOmaPbZnyiQbprom5lvS0NhzwTChBXCK2zWZQ+FdwG5fjQwQn9uU+1Dy3ANM4ffat0a5ClpfPn
MtZs+xSjm2SwdkJHHuywcpF+7IBnqoZ1lof0wJ/5G/DG9u3vtfBynfD+BneWAVSKKvf10lPDErcW
VQ8pgUXf8xeJejPY/0/Cd+nQ7/w79c3bj//6yXcdcrZG1Cj708ELHdUYDg0eqAVe7reHtbRvL0c1
/24S0jtqJTOXSCfk+/YYnIRDfVhDzS8vj38mb/bJoibWqxa/LFBm0Kv1IHhDe/M+sIqjzlm4uz2m
d3pG6CJdfarZ2QdKOY3aaVAId++kD8lDvkcVx86+uCfgsB882/tRvYkrT70FsvFV1DnYZ4QU5GeN
EnLiopd/pxwnvRlkvY9rxYyFdyzXLsVmMGFTgW+evuSi2w1gLqfxSdja77GX3IJDfkOv1HYxMrXF
4xqK4X3GBHwPFB9SVPCEgYRfr34XlQFc+prICSYL3iaczICVh14LncETdpEqfL/9DRfj0XlkfPDW
lPl9UmBTWtG4ipxGSOq7RHJfVSkyd6FLVgO1+gGj+v5vlg0pmgQbmQ2u6bMXDCbtKSofUeTkX/Bu
+05tahM8JbbwOnVZuy1eP/fgKNZe6Av17gkZSR+LMh+8uTmECwxAbAS1EDriE7KXj+0HZau9TRbi
u9Y2DmiO1q/V1OClvpivVaIXgKgEN0E5oHZA9j/P5TzVVD3fZGOOCLGqCqoG6N4iUBSHdo01XC6r
dJoVFLurrH9oEzSOEd5DC8GLvoiR4IjmiO2GXBQbtIIoEWG/tBHN5hyleCtmPno1KVBJtNd7a1t4
goxKL0YBpYysuyetkRwXHhfXg5mdl9mARq2JTYkjHrJNthF3yvGkQYL65X4UAPkIByyOwp3w0/rZ
fF6Hqi1ldZdTOTtKNSsF4N8QvXM/BMknn1fM7T2xeMJMsBTuWDQ1kE273oTeYMZRUpP9yImAO32k
uC+DotzlgfwiQ6OnDrUXwv5VFTG5aH355Xb4xS3JK1GFj8g9r89O1WjsI8yHXWY3V74mBYtDD55U
Ac86vGKx8hhXcr2lq8lCtJKTDsUVNDCuR9u6naiWHReuAExsRIVbreMHLX2VovKQDvFGTr8WxfgX
ecxl0NlFJWaZ7LmeGTptcZ9FWArAE6i/5avqZH/AUfOE+TLQbDZHtl0Uq2oIHK3b4ZC9rdFtEe4w
phQeJr7sveFUH8zj+CtHuomDXbPxv9By3lvH2591KT+8+CFz4YDQR2AkowRLHc3HUvxzJnxN+2Hl
bF24/yVxUvtAWoQEc15YxmCiHWkdcf8LxikSu4dRVBHL0oLPfS+viuyyMGZTSzAKGrTYRCBWs6lV
osqFtNRypinq78RTh406NGt46eUR/TfIvIfXe4PlgqkiCPZ1m0oSUX8fXTA52cdK7U63v9FiMO4l
HWAM3fJ5tyu39NzVBlalZaXh0SrMHYqx2V5EinuIrZV9vrAgJFGG4WpA6cc9ZXbKuO7Y+FrPyvS7
fjtZhgXwaNJVIu1yGAOtMEgdkOBnXwm3PBJPj68kFU+5l21SvJUCZSWNWOho6Azmv1HeQ/Wbjrpn
FzrFzuRlaoCKBLO8RwpuI9nDyTrzetgK23HlObyAQicuUEVoKlN5d14RH11BjCsKok7b9WdR7j/W
qnVX+528rZDqEmQF3KkZYLCX4fVT1MNXtckf61E8mS397oGGpozGnoJbuDvdrnnY3g104HedYGFJ
mQ372POgGsfqGr19fsqjrgGOHD1OEe2IKTG5PnWz1rR8hNx9IPrYtmAushsV5YQPFE732Uesk+qV
E3dxHVzM1OzEHZsBomNfh/Sqwefnp6iT0EdcqYypS0fCRZDZYtO0NgnxXAppnoFbCH76XrF2Oa+E
+JOcXJQmNMNtjNQiRPV73Po2Si9vga1v3E36B6WKa80KA3zxUEB1j7o3cIl3xElMyqzEUAioVV8a
qutlUz1rZbr1y3IFALn8iSb8LfVLrP9mJwKqZ1qmmknomL1+kgrgty3WNqW+UnVZnsF/wkx/fjGD
AzqSON1GhMHAofkqtKJ9+xhdG8f05xcBMimoOrmKuXMVADrDq+r2GwmvldtRltI0ZLoo109tRmT0
Z+8IT6lDrD84c8aAXImcV8EyK9909T3eCThk36vuV63JVhbgn/flu2uPCwlG2UTtnl8SEFg1rR9z
wuateIyNHreTpP9RNMILT9ND0AD8UHy4raknhFtFqU6ZhUcNNhGeEr4OfNNN1zbHMRE+6BlODlXu
PQQjp6RcfSrw5GwD+Uei0KGF1Sh+6pr2o1BKwl4v3QPCLMcupJDph4r7F6uC7E+cCs0gIeb3BHXZ
CFc5VoWOR16J6F8Rr72ClgoGtLy5hBA+oz88P61FGiNwMX0KLU+8gPKTupvqBYmwmTS77HE3NZP8
g3Bag7YviEkgpkiSMl2AEBPmPEDP9dVRbrTgT8M9hNDibegqQTdRd//RYNYOeLzaaIAd2u/DKdyR
Da497RfvyMsfMdt3aRFb3pjzI1K35N2El6lFVra3cODYuT7V72YgR0tyD5Rjp35pJDwB3aE5y5F+
DlKtsAvfFI/ZGI520wh7r12TjFto8k3TRD6CWBj/nfdPZLmI0zDoA4fU55NU5HiIDdqz3A74wMrm
b81Tfxjm8GjolY/bX0ci4SZ3Raj8vr2z5+fHdDdS/9M0c1Lke1cgaAE5iSMIIIdp+FEH1m+UZ/uN
XDIFtwMtYPsYMMBIIvIyh9t4fVJZ8uA3jVWQPuy7nUqfsVCBKaDHthNpzO1uR5tf+dzzV8Gmi+bi
WIxFvVb8tuLhiiAx2rLUod2NVtW2AlQysdbedUuV1Kt48xTD1QKYxAxuKpS1p3BrYuD+07jXt5h0
oSLaHUO8pdakvZZKHVdhZ4kGrs66mfVTSrb3jrCcpSN+7RC6h0N0bO6jY7yduEDdXn703A0OTnaE
sZqTR3euZOfq5m9ASdfzPktKiiGvFRP0udMG2yh8E/NVXMY0pPmVcLGMjBmUMklk/OtzIvince+e
rbvKsT57u/Kz9oBYi83R8oT6P6YfW2UlAV7esowPQinaglQNrxcVuD3Th5hIev882BNUzt9699h7
7er/ASm31O3i/P4nmnwdDSsNSnca0fIf9ZepM98f/Tf9q7q1DuYxe1yDgy9lKpfhZglRKatVU1mE
E1x3J0dII+Tl9vamXD4CLoY0O5VVDHm7wSeGEu2nG8k9jQ9KbmcnDLYPqxTEaYLerZSLaLMDxw8b
pTblNHR4VYz74lNzKGz56/A4WJtJqyVYq7P8H2fftSM3znX7RAKUw61Sha7O6uQbwW7bEpVzevqz
2IP/cxUlFI+NuRhgGphdpMjNHdZea9PnnNljfU5G6kUpYc9sQ1coAMgiVEScONMA8T3MEnF2c/Mm
nNljfM6cxlYbSgj9lsgd3MkFPPujek7eMUXjLhgkM44DlHsPyREsOE/XbdNrfG1rGb8jSqSBrgYu
YY9DQiDx14Un6HLbQ/6zFetDSKY9yTgR+3ZEc7ZexrdA2FQVkhn727izV8g21XSI/Rrzuz8gq4lL
KBxqkFXtWg5kinfv2bpIRQYDkyAJ0iBv8WVEMVLrKE+D04IMC9Tm5dv1zeXaY/zMMKughoxwTSYB
1wS8+TvUltv3yZNP9ODygqXNm490HnTGYHVFlenS0cjQjiCTgGh07uXjVIf7UNa/X1/S5lH9Y4Ld
wSjBdH/ak+SlwMQ4Ynp7lA/QJvLq4j4yHjvR4jz/W2VzSTozyGxhughdWM8w2L0v792p8uN74yX6
JeuOAHjz6I6nPjDfM6/Y4amEaPPh+nq3P+GZfcZ590M/C2qPI0Nn+kQd9OV25P03ldth6nnPc3bc
BTPuWwJPTLuUWPD8aD7mTwVauYKXvIEX2gn3wrcFET+k1m3ihp504AIXt48QYEcYOAbTD8u0MEGZ
2VQgmvwilvFj34LhBp3K61u66XIwmUupwYHJYEt4aq+KkHYQCNAYmt/uwKvjg3F7F++um9lcyZkZ
5onKCwlJAZzbSx++hcLPKf+HCgdoysBZiXLUmie1baR2sWokJllrzaDEye8nkUC7tJ5f5G5y/34x
AD2DKBwYIBCzMDcbFVGrVVMYI4VymLv6UAD28Q8mUIvUMd8BEDeboedFWI8LOJxepKi3VfmO5Jwp
pJU8Cw3labXz/ywwbw1OUmoUISxQ5gIpdwqXHM2HIrYxMGrdJC5QINCK1dxyZ2A2SYEOpmP9qqt9
i+G11OE5y83M8vznMHtqotZixg3KIBmmeIQ3CHvMiTuid7xTnIRORfnhTeqH8n7mAp83qzBntk0m
9hV7czIHtK3xEJnH8hi7NLbvD9mRh23YfGtxalTLwoAl2E+Z2CnJlCnprJHQ4SjadZRfctADQnti
ghvRbybkDrpDxZRd3gXc9GSQ68YwNLChaKswYQ1wAFZLCpg2nsXjcAJd9rEFM+EO7SNv9sNTesCs
wAkS96OdDz555v0AujQ2tsFMKcrFoGmjJePL5zCr8Bwt8py+FNmLMf1IdW8JeQCmrTonyAXAgI+E
WEKn+tKGskAUTZerGqjG74plOJmIetZHlS2cGHHLm2GADy0PVaedFuYzZkq2ELHrADOEkGy6vIPp
jONiNk8KmINoNxO1phWqwcw6szESEardh/Bo1jYupuBA4wbS2qBpUPc0EzOCiPuZNi/DuWHGU0NP
vUwnqorazflegFQRyp9xBkC27FZandgdJMPNkVhOPgteVKm8Iv9mzn/+A5jNjQZAUqUMK598y65t
pd01zyGuZOcVdw2oeUZ/j4E7Thll6+ScG2WSjCkeaqvK6XabB7MSbKWAoKn8VHe6f92xb+af55aY
ewhXX1mRTlVnMXzpwYpdFPZwQ5zFdICnQsr79+QO6IxLmOqmpX8ZqJXLW1EXrQIJGIBwh0Y6lbr0
w2zzgLMqGnixtxvdd9BuiBghWXXg5dEIFysCDFK5F8Gz0O7yW8EBWtWJb3Kf60a3ghaUCnD9DAm0
pCy4vjT7Rk9rK3kxcvDlWlOHUb5Yiex5aSuMrddoFM6BhDFsO52goD4LjQgywxoQk1TdF5CVPuBp
BT1Ip93Hi9VCbF4JmiY+mULDo73YvE+oCUN0RaQ00OxvNSERLikJSlhhaT1C1+QJQi+KM1ggoZQN
MKHIoCMDkWRzEpTBDzuTcE725n2iMEu0t6FGLbGffzIycxZ15LOjIzrDoXaiyTEP0aG6qV087BiB
B86Op0e4GamfW2Ui9TiClLlFaxLjsYL2Id6ZX41ho2Lg0MIktDyuH8ANj4w+hoQHDgV42VpVx41R
iIVhQDRjzPaUghXReLpuYeP9gsPHoC/cMR2sY25Rb+A/lUtEXrSugUI48vIHoeV1ZjaMADenQh4O
DXWgYxnnUGDqRak7NX5Je91NZVRytR9lKx+uL2XrSKAbCJZw2g9E6M8EW9UETyGkS/yVRoFTybEG
HyLG+a52ITSO+VG7mhyMN/AGtreWp6kWCvS067Wqike5EQKFjap4Un6kKNtq5LbhTWJtOViQSlC9
UnAJAxfIBBp9RSAODbFIFG+pLLUO7C0tKKpgxjL3qGXsr2/m1ppM5B0K5FEw6MNeLxXTMGMbmkKQ
IuBzNLV9H4pyD2VubkiwccbRwqUqMUDHWisAni7mcg91ECFo3Km0x1foy0G+7Tj8GOwGc8VK9G9F
jAubzLsolkkzlAQ2MzAhR/23pVZ5/ol+D+bpuDDBnHnwkxZzscDE6DSn6jBAgDFxm7fGg4b4T5kL
T908H+fbyCQ+Ua/nqap+bWMRkO/5U35MfMkAs9jkVSIqprzcZuuEoNkKORJIhdBe7+X7i6TbTJKp
EgLVGl1pxAx6njg6rxa0eTrOrNC/n7VmQBHVhEKHZc2DqtpKYrwKE4/keavSDFqHP0uhSz0zkmCO
chKaGkvZZSCRd9rbYU+bTSO4W7jgZd6+MWdP0zuoHSUwhqaiI6g3CEhBx8uBDm49VBdLYo7fXClN
3YSwEn4bPbRxPcz5HibUsrTvDRfcTv9nq7N+tn/M2auVdMkM6MYHoRwdF/NogUOonm6sTPJJ9njd
MW0f9DNjjJdv0jqfZgXGAPx+zw7NQdmjfUbhrZM3AVLHvVqcD8biAyFBH1XSCIOqYLW7GtvqRO30
HXRFPJ+xEW6efzQ20RPyak7SDIedvAJAv293CP7AmWkvnglqHS7uesMclTyD5jHc7no0Wy51s8Ao
bApoWBIo7rIHBzXcU4Q5bIyO7q5/ty10Bk1iUfDDLDZgfEykYY5dNTU5xnA6V55t4T26m04YT9h3
u+y2chefoAdZ+elRciEmIXi937rhffQAGnEDc5BH4VF2U1/kyUtuEPAAVaFoqBhBhUsDX+rl3dfn
LF6MJiR4VyHdZPd3ohMH2n301B0m+GyQEXvd789lLzjT0TzNvuRhrCf6nA/knpsArJ0dgjwN6HuU
UqDAxJbHIn3IrQGq7kHx2RCbvH5N2LoNmJ4j8ENmHoghH3nfhd7Ny7tLlZ5AjgcYFebX2KR/FhD8
5WJkBZFsfSZaeBB7AH+V7ii11c9Cam7ShTuyvL5RiMQQbALVDDpK6+uKn/nbHHSG8ySEBq7w7BmQ
f3uOPIzAgmKheIpQdL6JvciVeA1ZesDYlYLYAYrbEGOxVowpkwyOimHRjUBOVcD55zy1hz4/gbb7
plYUtL1a+c6oxMoxhWiEDF391OSdwXHM7Cf+QlCA2wdzowC7rKKdfKnB/lHn0cvUpzemkp7MSeXc
NPqAnK+TmsDICJJWiuTB63x5otNpyaqyHaMXqZAPpfas5v0x0tBj/7x+o7e+4vl+Ml4flLkW0kAD
5Zr5Gxm+DVPoi0LuXTeyUTEyFHTQZQ1QEEzXsQW+NMI9MUVoIEBt5lH/jbuwg1KCZ+2Eb5X9kXny
D4pMum50AylxaZRZ2jRByEeqJCPo0CtNHESmbrpHa8bTnvVd9lH/olWA+L470k7JclwyG/SVb4qX
PPKqHOuaAH4J3BNybFqGYMP+JsrlJoxmIyDNT0v4HKOjVH8ssmJXyuJEhebkACVxVr9+zi9tMjHX
MrRavczY8gl0qiJuySeGyFzMs5BH4Q4Ss96yG/36YUF5t8OkleKMh+bWOnS7CrQ1f68GQ38Msipk
p4AesYmIbqYkkhX8mE4hEQZn4se0JbsBcgfu9WVvpI+Xlpjc3giVMZ6S0QiyEzQ2FDgk2v/TXXLb
usaxeZJSV///eIa3v/CfBTLXtS/JLOT5YATV8twsidsab1U22K0aOaZUHGpDhlADpzu+eXXPNpX5
wl2a9WbUYqlNU/qRgIHvuXHjbNhztvTr9Tj3RUjHwSBrglEBgmFrfeiorKAvMTZW0FR95MvRmLjR
XEuvvQbygzarqtsCaiG7pFSXQ6hCeiKrVch+I/V0JhKiJFu1aJSkw+KOYh05ZQmdd2Dln3S1BRQS
iAnUx0pHDYXbLmpVt+uhP9yAdMGRMyN3Z+iL21ZZYb6ERHtlNA4ZhL/LaP7s5vhHaZGjMZuHVIcK
StZmupM35U1Syv4Qa24YAcScyw9RamIYTDzoRnuCFMvoWdBICXpLCF2l1Q5qs5zUpDiStOvsVBgf
aizPhkBJ5WlKhnJD3sp2N86DiwK0Lej5cCtHwxvE2cjdIjVgYh/i8hFEjgoEpYHAdMtUCDHvAl0R
AS9jaVluVJoHKyt/9mKi2/Jitl6bhU6paM9CCH179HgiN1zivWxYB8mId8S07hcpBGuoIZl0JuPW
VHIvHyGGMaHQ3uoiGl3SlDtNpnymY/YjKky/rasbXPknK9Ugx7e8RVlxjNRury6QXzcSD1f0pp/G
71I2P3Sa9dmqhUc1DZIYMqWGUBy7NveaOfetwrqx+vxeFTIfA3J+JisHva53c9o8kCZubjA00PiT
NIFXsdISPzfK6TSpDajsFDWxxUEDeYks5Xet0s+9XYw9GM4zoAwXISMHlaT6g9lUyoM+mcuTMWnj
W2yZUABRxiS90XPB1/QmEKaSOGWffDSC+TLFTbwXliRx2lwZ7+OUh1TavE0aSpGiZGHSgYU7J5SQ
t5oqK0ih3+oWBURY5h5DDuIy8h4m2rNb3ScDNS6U5SQqJnf5tidlm8mtklhBHerdTumNxbXC/LYu
29luRWBjlwLVkzAz6jsrojxcbbRr8hq4yTQbP7JlVB0ggaYbKax3iyEltknAF6zpy+ChhPUuTmPH
eU1W+dpXOAINP5wQ1ApWzcGxaTSMqqNwNQ1zYi+T8WMU08pp5PHYazNEasChoZeTr7bkV55Zv5Kw
vKsUJKxNW3O2b5UV//dbIKEKhgsLWrGMr8XM8NBhiE/Aux7uVMycxb74oOwovtlyeYxoq+Yva43x
sm2WFlM5pxEasChFR7YWYvLiCHbyHTnQNGtEJxrS9ZrT3uf3PIwHeyi/jNMxSclAMXQ1Ij01Td9N
hSUEBoLdetqXKZDN6neOg2dDhf+sIH2E/qmICi9zHksi9EukYImTL0BabHBiVLkiL74XHO0btIic
8LMHjtzN0QzikYhsxLngJ0fvAch4RIcs31KdzUpcV4sQLAPOfBsrohNGCcqvphQM/TTY19fKbih9
ylBTBroAB2dNwi6NKaYOyGwGppEGJCkg/ySH38O6/PshDVgwwCMGwV8KxmcKHGRYIFFCcjNI9MzW
+9BJuzdMDXLCnc3l/LHy1eA5z8EaoSPT0mI54wByKv1n3ccnuQsrzrbRQ856LGjfmKoOIk4qt3fp
sSC7qqRSaRlBOk0HJWxuoiTjMaGxJ4F+GszIoxcErO+aj2cWqmYuaDizyMXTKGEuMKtuo2rsoOun
vv79MTi3RX/L2b5Vkwr5FgJb5Ri+S3N3JyfC2yjOh+tmNmqSl2tibtbQ9qYoFLBTdaqHGYNT1sZu
2A5Hzaz26NQ/omuzE3txRJdDdBfN4KTLW+eDiuyhx4pxkJUyepYSLRxIj7i70w5CH+4VYcZwrulf
X+fmp6MlKJWinCy2Z5PWEyg+C4T3avEsRJFTdJE9Sp9iLnHOO8cQiwS3epR+0glhtjlBLkxE5cFI
3KlQPuak5JjaAKXg2/1ZlMGUugphzBs1o+E1nhnrhkAHDT3bb6FreAgNXAxEubLfObpoi25KfePf
k8jjB4CNFoECCjsrxEifaW2JMAsFlkI8FZHmdWa/HwekjV0x34ymxqlqbG4uklS031QV6TjjsjBl
NedxV+CwQMoBtD4e7NtQo4PuKwfgtW2JIg3QKV/rP1IhL71UCVbW4tPF8ZMBOVInBuNAZTUf/3A2
8Vr8ny36W86vuinVCsATRlCkJxUiSkWp+9DxdSOoC163tOUkMWqM9B4AH4htM/sXQ2NSTwpTD6R+
PBTKcpd0vNiHfampj4TkKQop9BFbESCW8aBXGbLQwKi6QxojUuzuSCzdhslTYb5eX86W79ChloSi
Mh5KPJiXG4eGdqzMAj6SiYzFyqCcKYGWENq4181s7tqZGfr3s+8jlV2hiQrMjBC2Us2nIf6XhwXZ
oo69Q996RSOtLnUDykdYALyldtSqvwvbDgNPsWCLBo+8buNoq4jX0LsGk6OJYbjL5UDKMiEETexA
ms1TqGkvdTrsLSl9ApzKu75zG5QreCzPbDFHG2GMGGfxbATiY++NjU0ZghI3d2rQOB8sR7xPD6EN
1E5sxy+80fCNz3Zhm3nZVKmealKIRqAXwhNQdW910e8466MnjIk6gGETQTT4VVFnUzJzVk1B1Dpc
3Un5VpnjbmwhhKrWFpBCTyQktgWFSwKW4nhB+0g1g9GUdmmtc07oRnFd1VG3hPYfOgzo219+0kqQ
BCFW4BcVpTskUKwM+1sxArlFMrtq99Ybj9fXvXHxYA84AVx1VF3Ynqwit2mfawmCBvRQhu65sFqk
1RlnVdQbsZtrKmAdRztHs1aYR62NJ0WCM4RfRGLZYlJMqJ/aorQTKXGEWN1VxY+ifLm+tK2tRO8I
d4NyuK4yXy0TF6O2Ii2Y9QzK1ooh2amZEceo4uNYGW6iaY+5yS0/b7hNTcQ5klTwToNmlfmCfRF3
QjkSLegbtAy86GlSvSnzF7dwASbGnIUy32vl3exSEgVe7ZNnnLmlURfXMaBgWmDpP3RMTtcxsRPw
oJZ6ZMf/khHQtgwcD2TExRW9TduaEFFVcy1ohNm24o88xOh+wqNX+CrYMqcHNUGcULxCqAiyTU5p
KsxoFOiOot1D7FQCC5qDzLFegNihfaDOFoEkey1lG6/GCBZ9b5J3ywuAoe71I7UBYkPaSsELeHLR
+mPDlrbQzcTIQjUgxTPOnuz02QDZ1+dp8cDadEjkg7jMh0gEw+11yxuu/otcAoVR8M2uguueDJaI
hEUNAKyxraZwqhnLjVC/qYZI4hjbOEUoTdFvivQIPoH+/eyZnKosb/OuUoNxqlwj/RAkzQGNn91F
KP3y4DzsymhBAJquEFYHTZOJycdLY3JOoL4oY1A5AiDKiVBvtS0TKr6q4pZE5uQo7EtCjWHCA3Ul
7CI4Oxhjc6lVM3qmAH9rwBHnv1EBvP6dtg2gO4rzQZHRzNZ1Eeau5YLAQHsr9Q+xwSPNYB32fysw
QECIuXt8Hca9kLZEqauIyYsS6R0KstDPsqrsLa10HgHRZh0OXhGlC5Aj0FDz8suMPaqyQijEqEbN
nv7d2Gs35Q7RuhfvQ4Hic/8ypv1aGnIB0GVoIo4583GiKpvzKTTjlyxVUJ6RxY+WGO/Xv8/m9uGd
k6HNThuezJpmszHRp4ONUc0OSjfuW732Zb3jMDCwb8/XUs7M0GNyfoNy0RzbQY+h72HeyJq4yzMM
h4cZ2clV4kxTSqCiXvGgCasgDWbx2CEYpL1iVNeYHdQ6M0sGbUSB617djV4kOkZpS6dxV+6ku+LV
uBX9CpQVP6UakxW8t2djzefGWd4gaxFK0sqormU1VHyy3hbMH0YFJIb+PZRUvzckznnZ+JYXBpmk
ecL8g6RZWK2ZyTeZ2jhdD3x+2e2uHxneuuTLbxmTeWxzdQbGxrIOi9E7Rqo6i/KsdCBvmO/l5fO6
Pd6ymCOaa0VaCDOWpcQgBAQiNQQDNkTXOG/Zhqe62D3miAJwYJEmm4QgaZUbY5pO+cKDoG6sBKTa
CL7wJcBvzF62furiJK0NANe0FgUFy1ukvTLx6oVbNfoLM8xKujjTtLJTYeY4H5sDHd5TbmnZ5GuI
gHPotrwirCFmNkxkqyuqGlS24YIhGQ/oX7QPJ2c6EDS4KVAO/fUxxYAWj3p9exstxOgUb7SiQteT
JkqkBQewLn7GjXroQxBMFn8tjgXngYX9zwxLxhqHViR0kQj8aQWZj2l4sYwEak76CcjUxO6b9jUm
5E7sar8vp9qpaonXUN8IBS5+AXOhLeg9x12PXyBOqddARVjNO7tPgViuG86l3jSlIJSjfR30Oph3
OiJg1VdS8PwotbZHV3SfdbjYQJTNT399m9HIghKrhhFJRG/04569BFpXoXwtwVAWfh9bzYmG90jm
5Vcbd/nCCF3tmZFIM6MhynAmu3EX9y8TlHn/YRXoVmLkGJSrqNpdGqiyYpTlFDjDITzC09pNm+Gs
/2Wl7usAItgAPgezq6sYVy7ApxSFcHwFms4pOUoDBjLr09CN3vXVbG6XBolXC4o9WAzz8eMUIzWp
2eGc9dlsL4YgQe6cpx+yeWvPjNBn5eybgKFTSvsBRmThYZbeNe09L3jB4Lbrg2cF0AXjsSu92lyA
TAl4mODED/md4k77ZaftKBVL6kbc2bAV3uXrAyHRs0C6i5kjNhFLhqYbC6Bbv1xfObiyaoeu5Qye
6mvH8WS8Fo/iTdRyPO7m18KUsY5hRkoOxnythgiaUmYEgwUEBf97Igicw73p0iFvjW4TiA/h2ZnT
LUdmL+pjKQQTEZBPhtXdJCvE7sfOQ5X6mEzasa3HAHGA15dSa1dS+QQltcRWIx5v09apQQmUppbA
WqwKoRXwANPSg6XWzHdFuNggarCXhfdkbm0pfBLGXjCQtVaAAQgE0mixHAbqNNwU3fICVrbg+h3b
crDor2HQFYn7WvfFMMNGUsIxDCzB7+scDfuPHkMNPGLvzf2i5L4iRrilVY5Cam3sR6ULUW0pnTpq
nGTAv7ncIDTGOy9B0JMP/Of/zNANPbvMqHvGBeheQtwzHZzSH5T4iMp8SqajQ4Td5/XiNz+QCdCG
SRVXMPfO2MtIlg7dgmMgvIn4/AL4w65/ny2sAbQU/phg/BPE1yYpLGBCfEyCpnXLO5ooRMcUyxpq
x4I29Wk+UOiyG79wbNMLxW4naqQA1WLwykRh53J5grqMTR+XVmA9NwdIoNy2tzmIpJrZnk/Vt9Bb
fl43uD6MKKnK6BbiQgETygaiXUwsGWUSI5jTt64+atAN1uo7WeE9k+vPRku3MiqqeFhEvCKX6+qB
BRbiDoXqsvuxjL+y6cf1dWx4YDQ+NeBkwScN9nMWe41CbWVlwLkFmg1mnB49kn09gfpDA13M8Due
XNntU6jO8lLzFX8+1oXnBYqV4EmgF5pxkWpY6L05TBagjuTOPGI0ydcf9J+QYvYjp/pG/JK31K29
PLdI/3525dDW1UChCIsd+Ny6A53SJ79017yXHM0Zbokv8hLYtS/BGvHAgMcX5YEVAGaUKjkbdNMM
8h7yipb0UCmt16Qqp+S+8dzADp5rPDaA7a8G82KlV0dAFc0AipgTJvOEt1Z3LA/csYONABFULn/P
LYbloJ1goLsFjLe54haTpH7SCqk30WCmw4CxQ475jjizL7v8CYGN64YZ1C9NJcnCsChzWPRWG2ul
tjQE1x8GGW3JGu2weF9i2b1+HzbOiERfMTCQQFtpNVEG8cV46XpTC7LCsmWUD+fF2F83QT3tpavC
iQAhDOpFKIOtatx5KFfR1BnoItR3Yaq6aSfaVn6sQU6B19+/bmzrfuPlhxociodUXIDJgKqmJ2am
1/rXnANQL/J3fXGq+/AQ7gFtLe0+yLIdX01y60iC+Qoz68hoMQXAOuQBAxZZJic6YG6T2+o+1D9w
OqDxWNoGoOr3Ar+Uvi6rAHzzxyQLr5jHRatSASapcCZF1pFf6JJj2Ac805TYgepyQFXlTem4Wmbb
y0WiAR5ggIxX6AOSZnU5x/io3fvkKm4KF3qLTNOd3eWF+NaBm1tvuBYUC/5nkMVOCV0haEulaJjt
HMF1INmKuhc8cFO7ZdA8yTZmtQzvH/wZitC4friJKOKyaU5W6HXe6DrK+GNm56hEl03QFNy5+vVj
DqQW5OmgbwaV1RVDB7LZVOrkQQ3kneSjaL+jqBX9ecRbBFEVZ+S4z407TyedKJsYeEdWiMywxaBx
BErvYJTacW+GXWyj71hwCrhbR+TCDPP8IG7KzYEICkYaCAGTQ7/DRJfX2cnsVa+FV+2EgnP5eQuj
Z+jswYsIuOnjERYTpUHxVKzfEczwButXHSw8BDjxKl4dMDetHzmpa4FwizUlAJS6d6K8fjPG0sQE
UwWMdz18lqVlOnNt+FojgQ2ZGClnkoDGQIxDxe9GeoNAYoMRNkyzaGrjTvlKIttdismQf2Gdo+sE
MkLEOQHhx4qIQx/DZJiBVw+IofkWSEmVybnurFd9SZhAiR9nH70KGfgYJkgPG1WEv06BHdWAWk+g
aZAT3TaG4m4ADyrpU0/NbshSO2EuukJNnFrF+AGRXDEfjlHyQ6grt2lEdwC+XJSSOyWFTLzGA72u
jxW4c9ChlQAONdGVZo5VZSbLYsqtFiSz5kZoCdQF54tu3BUguQw8W3A0ormqQnRDEobWkqn4pIoP
/qzH7g38WPCmEOi91xFru9d3fu1NMYUK7U04bhALo/l8eVNCoY7McDEVBGqnOCvdWborC57MF8cI
Ww4tBq1rSRJjUcNTQj6K6kbiNmxWuD9E8/giEqaU4NEQ0jMfR06HGHWWWQmAhZDeoyfNVwGHBgf6
g/VkeCh8PoqSPfviCTOv6NmIdvfx91upUSYPsLIA/sKWdMxJrBHG1GoAJlNbDn+JyqsmRZybsrWV
+J/jH8zjQWWTiWqEuI9R2CuVIFIjN6IM8s1nXuscKxvBEyhwgBCganOKuaKjs2QCMqq2lwP5Uf2d
5gAHdMYRRGq/Rb+7mwDCah1sYn7Pq0GsI5kLu+zjjkdW1ibARQPJ6PfRIr0OerkD2NY19MTNjNYf
xYUTlW5dahQv4d2QRqPDwpwbo47ytMw6KSiMQ64+xmTilAc2DNA5WxUVCNp2YA0US1skwhyKgTZN
/lLmhyx/un7yVsR7OPsXJmgWcfbeWWJqNVFniUF8MGwZmSzxMLVVVLb1Ke4o4axgS3v9QXgtT5OX
iE7+2T5XzijaKueXrNOVyx/C+HEVDGZDkmCtkxLu9LqwU21xdBn1iJobCK6DJWqLbisKYxiCoH8/
W7Q5gHFZqXXsK4i8lRhE5cu+A2E+CcpA+R57vELSxnt/aZB+6DODTQkWGmgriEHZ/szGozJN3iCf
0llFkedRDi1fw9kJm4UTzGy9CTpQCkhzwbS1zpugB9qERoaFzo8dmAkK6CRaKBVjwEPx5j30El6u
H6etj3hmj00niiXX87iFvREQoXn4YaiDTcpD3fx1+AnlEMBiRADLZHFFMz8uuVU2TSsGalrdYaDw
pIK85/pSNu4eJclCq0UFUdmqi9+rZUV6VVsCqCM+tal6YxSV+/cmgOwAOg7wZ+S1jEcex6RAht4u
QYXOvDBZb0Wrv143sXW/KSwVZx3SymveXzMVwzABDVVg3qLQQfuyEWZjTckOAwqFa/Y9uBtK0KPp
zzmxRb/0ix15K6L9wguBNt6f81/COmi5mUVhWfBLCkx36upzPz3nAo8LkWeE2dJFxbhxksBIDM+h
WHBezU+54fHT86zIl9dZKLWCSJ0+w1f9UknvhN0xSnnU35tGUC9Fh0fcwBgNo2D2nSHPwRI3r8lQ
fVbCcMzD/HD9hGyagdgEfATGRlZ4H2g4Di2mEucAer67mpiYOiPRhyAsHDsbrgHlIWQbGsbhcWeZ
LxPPUr+UUTMHdR0/mZN2k2ZQaRBlDWjCmeP3Nm1ZkG0zqOTtCnQ6dnKejXKO7yOjGBtLjpn+GIvE
1aAP8de7B5yPhqgeAi/oyzJBMCRIip4Usxik6V7tQifRITb5/bqNDU90boMlhO1bohNUfcWgxnx7
srwuJm90bQOyhHmJP8tgZ/IgSC0KYYZllI0vKG51GoCnwGR0/pj+St6MF5B5Z9+N36ULiI9jBNfX
t/VKIXyC/jI6fyiNsmGOjp4znv/lv+fYzGxInbnVjfEY7xuneRltXklm2yCg3SgjAxu88u1qNKep
aeYiCm0Q9UWsP4h2qNgUVQfqKFt+AwchZ40bR5KyXSLCR10RSRO9hmcRQNWVdVWSVAwGvztkIO0Z
YlsT7fqWqqVSvt0k84TEth54tBBbhsFaguARuE6MQzAnNJnHAsAEdQ7QRLW1/k1ryK1IPsIq5Fzw
DUdiQmMT0xaINtZI76YTk6QYyzlohTdTv8uV34P2zNnFjcDtwgZNAs52MVP0fi4J6DTpaK4U28YP
So+cHyQv7dEAJD73qFBXflkooVB51LZBlIy+FZvlLm2spc2kT7Co+OqvZfBNCNqAw8Op70s+JdeK
NwXxOJTo0ViiFQ06CHG5wmFIAf6p9P4rNK0e5BdJcGIU135WnrUrvL6zM8zUT+gucZe6sbnnptlc
e1DlqZ47mKblUbCmOoXlpzsqP4tBZ2iiY+CcEwBtICdQfcK8kU4nWino6XK1lp5gBjQTx8C4p1XL
6NjZo18e/kNO/MMCUVYHrhWUJFQMnc2AY9FMLAJezq/TA/IMV8dwGKj9VL/bxb+iwuY17NZ3jyJb
KPyEJm+rIdrWJIYxidkQLKPiSuAsnKx6V+s/MSTMuRj09bw8pnhckdZjuA6EM8DUXG4kEtEoJKrZ
B5Oau5V6arPclpabpXqN59iuwpcse5Sq38Cvc3LgjXz/wrJFqQ/OrqSkphiS0XBqKD45LhzlRpKg
QUac3o33y0uITkJn80/r+lG8NMuEE3IjldWkYMG1rjkVuITtXoFC8/Vt3fp+OJ4Uro6qDCjqL9cG
yBpJMnoj2hKUC9FjAdHoqv3dKG/X7Wy8v5iPgUA5ClDgWlgVMfVMAy1yInSBHHoEBCheF2j72MUm
vrefdWnXQQie7cyjgCLetVj7bTqbg748JhhxC9kHop6XrB2buA8S8hKLb3WEUXwg/jgr3LRiIlOj
HKiogjJbmcZDpkrtjBXukIQ49a3VQr0idqHFDi6mrNqlruUqnGuxcUgsuqnI4nD5EEtefj+U3pV6
qMM2gLgLjqFlG8nr9XVtLOvCAj1BZ6c/rJKkbYe4C2rS7MTc2Gd1e9tlPJjwuv9JmTqBdQVdAqBC
bHwmDHOkdo2BhYynOGm+Z4Zgh+GLEUO4tzE4p3GjpA5rmGvF2D804/AYXS6qtuo2x6BYG6Sv/9Fn
mwhMfCW0q9xBbQitceBTGi8P5gVaDcfcjXz16e9rovgRmFMDMIpyiLFYB1Qt2r404zZQk7dc66G1
ZrnTzDv8G6GgiXor0h4Zsy+WwhbmhaKIMWIuNqh/oSd4KnyqpTbfj76wy33hoHKUQdbnBeZoHIge
r4mKL+OnBQnq4P1gNIEV3jczsSXlMeWxe6y91oUNdgQg6TVIgRPYiKo4yFrRK3OQbGqiGy0Tx/tv
LgdUF5SEGtwX7K2eRwsDMPPUBLOWg6bns+tlp1x4utgb5TOsCLoDoAyhEzfs60bqKqm6Do3TzNr1
ybwnS3K4X+ZbXXlFRxRlSdGBwLRz/WpvbaMGhWfcAbQE0MG6vAWV3ibWYHZNIDXgfMk1b9YSO1Rf
05o39rp1u3HPwE8C2AtqToybimpTMKxFr4M4HHdWqPh91u6m/8fZdzVHjhxb/5WNfYcuvPniSg+w
bcim6SY5nBfEkMNBFUzB21//neKutGw0onFXUoRCE5xholxWVubJc8bC7Vi1lSP6t9uv0BuPqcS4
uAecO3zaCF3RK/BZQgMqH8mu9bVUz8LUwctzEkOk0C71YvS6GlUpU3CojJbaZo+GQKmLXFHNoM9Y
rOqmLzmsM3uzZ0En5mkvlFN1alvxkKMHRWmEBzqBzlZVWgZONsE1hRaEXqE42nmXAzaIrD0olERb
joz7ITbv48nagHHsVUyyxAEqdLDrrNc9MTZ+dOqU/v29dfbBMzcwCZ0sDTomaCTfpORXlz8Iwn04
rJTPF07nVyvzxIFQR0jGdCqcDct3TZEdzEnZT6O5ghi/vGXR4YPaFURukZLFK/78oAi9RM2paqtT
p35Ew7ZJ1tJtC7g33kxlIRcLr3lZH5v0TC7MAuurPhjfphuOVZQRkN2ABdRtt9JT+zauibcsPMRg
kxODIXJHZmd+MYyGioYLymATPVwJ8L+K21oOw4tIuaUn+lMFP9L7aNrZUXq97nj44p/H8ueWZzGF
pbMmr7WsOkEZByzJf9Tm2W5NC3LJq6LmCZZOYLrhCuZdkoxOqlQMGGG8NXeSXTr6Vgna7fqjdmkf
Gia4hECRgBSwMYsnorbQZWGcypMcQ+Y27HdTwo4sMtf82tLEofQNRBMgwhy+db4RGQvFpivbEvn0
/tTX+W0o4YSr/fBolvGPsa96m4RT67Qq+R4y+qYM4xF8+QAy9qq+AxFqC/KTOA6gRi07g6bcIsSK
C8jKtUbvCNak2nrSTrZeEQ9sdKltmvl3VUzeh558k/XiYEj0JlQBtRPbljqm2bh1Lx46NDVUmrWD
Pr3LWQrLafhWpanlyia5S8q68pJ6MtxQykY7lXOw7qnolDflZATzGLStwzEtnLZucu/6Nls6VSjf
4+nN4YiXHKUl+BMjVAz4Dk/vB+oRyY7RSMBVMaLajfGABLXv3loJGRYuuzOr3Jt8iZjrrEaDpIGQ
wSo021LoD1Orf4Yy2Va9HjSM+tdHueCcEP+DsZf3mgIiNfO0aJSySDuO1SnRByeNt/Ukrz1tLvMm
yOz9ZWL+Aq4nMyqrFt5p3A0uuGY3w5t1qP3JqezmYXxZK5R+vlpm/uHM3szfanSszI7A3mTZ4k50
2E+5tMXn0HBUsHCDVSoFI4judl76qLEgru3uOXIksFg+SN66nsACeuJ8+DyD9mVBO0lIdaPCgqoB
O1U3JKhcTrkLDfaDDMiWtG/20wN4hYrnanCbYNWN8cv92nTMckhpVUxNJcF+7YUBtNoUV4nu26Db
8I0cT1CNt2ntMnRxPHNB5I/V4i6f72sfMNvRbBBlpibYYqBFR94s300bdSvt4k3xscb6veDhsPSc
9Btd7biY5p40VfNe5jFp2SRoIR6h+GzZJGFbIoVvZhHa2RjfFiFdC+gWPDhSE7weKqOggrvifI21
gQFZZaXVyWTKSeyUDZuaIK/blYBl8bCiFK7x1xG/m87NNAo4SvQurk56GIIUkLrIWrjX/cHSvQ6U
FBjPgHvFM2xeh4rKCf0JMq0+E6zRvrzlqFeu6KUFikd2kdME6zmW5UPyxerskLBaGMUarb44JGNq
d50DSWsnPnZ7PJtAKgYcagD6uxu2i/eZ+3/QDFjyUcCbY9iIZi4JSM00Y02iG7iCb8Hzsm2DLBiI
z0VSuQBS/QIxi+vzfEHQj0IHV8/+j8VZTB7FY10O4H5BdNFsyT2ITout4iPzg6RPYzej3bxMN1wM
BwnCo+GBwFAKwLHmgl2NDDZpXeF0/YsWHiVnHzS7CZoaNdtWwQcZytNQHZV8X/7Uu7WC4OJKfxn3
XHZitEyLagXMFN9GZEuII23UJwNoiNpO/S1PjDL7EKb+wLzcTdDYs5pqWzpFX79gdlgpTSNFBVs9
9lq0KR/aJ3SwF3uuOKR4wwf5btwL/8Ula/L+R5R3oQc0v2Ql1uuQN1PLkw5Jvkl8zbqVtMlClhm7
6S8L8zt2ykkjW5lWnqZj4/L9G75ywE4D1TCuEVXf9Zu1QS3Fx2c25/MICkyk3TAqNWi2yr7ZGA+q
zzU28hW6kiXvCsAmAmOQvCGbMvPqUyrz4DIswdlQPZlasREH1adiv2JmodkMk8hxMzyjgf6oWXw8
TRKIRHpsjO6doUXpGUHRRgGbiOFFnQ2tCl5Ha4+I+iJfWYvNF+7Ir6Znb5oUXOmlyb2BYJKtkABp
UMk/r5/vC+rNT4+DRJHJU5acafn89iBtpebDKOHk4Z1vizSEbyVW4hRhqQU0Kgzbatkb9C2O4I0q
7B484LYE9jbn+ncsHr8vnzFz9XIE8EFqcQcQh0elgEvXVmPORRuoS4IMmVfO5hVzgbBYZ1lfnsTo
m9RmdtT9uj6IpaAKFYn/GJitl96WpprSrkQ9yUR5XC8ekqLeSaGp22IvPQtytQf+fy3RtzQsrseG
pj0AVPHYP1/B1hoZyboSVjOyAeWi2woP18e1dNS+WuBf8CVYzYykGcSoxlEDPohYsiMZ+wgqt9et
LLoOZEPRuwAgLOpGsxNtTG2Ykg7rw/WD+1vidnZ+Y+2qQFs5V0sBIWCMYNVEegSZytmM0ZoOhQoC
KrgOQDat+7j/aJXYCdngFO0PtPg7pJJ210e3uEpfbM7mcBRajSk5bBL2lCU3uvJ0/fcvPky/Dmrm
p5Sp0PpEgwExQIFB83Q8IvR76sQ/rNJhB9kmXvL239jE2UezAiR0wUp0vjGMTpFbs2flZ22YOP2t
jvRS0CFAEt3qu/pSaa7wc8UmP0TzhwNiQgBfQPKFDon54olVNJSWXpyK3A57F16CY1EEBzK+qelU
z6oEQJ7oyhvjlajuivGlE/7V+GwV9YmO8lTBOASUnrsT88ldtoseuxv+dFKCsPayn+g7jr9Hrrxy
my9u2i/jnq1vYkRRw0qzwOnAxbrpNmi63MqbVV2mxfkFQRz8CQf5zLEU1ZjqlQbOVCTSwl10QPuq
B1+G3IrbeDLIEoSd+kaPq/R0fOYulhVlA4DCUcECX8f5VhI1FlekVvnMotRpV4jxvCSgN7LPPOu1
cujfl9PmVx+vVPzb5OzOkTJCySRgMXnn4ACNZnUnbMIA5cijijFnTuvTjHPxVE5+Z7mrgOpFt/rF
/mwnl6VVCdEE+0ha9cT51tyoXh7cW44MoGkLgah4k6wKoS0u7xejsx08DmWcxy3mOZRAl1m+qCJc
oNnZUrL2/F20xBuZdGSgcS3Nng5tNkhlnU/FqR4GB5wTm5KJ9pDeR8bK9bQY50IvFoqhGg7nRTmS
CZVmhK1V/AeDM6HZ7cg12a1AtGMbLU39y9qOXQAJI8vNg0I87pFUmD/vDTmT0HaKmeTafMjK3ZCP
0uMdytZLDi2d/pXlAD1lW/aHLqXiVY5wn7/Rv4+XOf+O2TYWCVIDWonv0GTZVhrihKWKglFqC+Gv
6+5v6ZmGISNUhMcHEmjuG4S47qVhkmAKLQD1AfCRwUa9iBo2iKSc4lezN9BVL7u0cVTLjz32pK94
waVr7pMHARVNCGVdsB9h58ZEZ/gEjpwpXusHzDWyAZ0nuuPWfFvHzCzATD6rJ+j6+8Pi7E2eJWHY
DFMPNwHRPM3neQ/1PrzX8g3XttB2spsdCyR9X4z73rCvz/iCi0CcqqH0Db7xS8Z4rEWljVWOCS8l
W6hvyyj30Aq9YmUpvQM6KexlMFog2XEReYVME/pa4QcIrR3UVoAy6Tb0CQrxW9nlzGDuZtX9LfgH
1G5V9MKCccKU5ziTFDFYHaYy30y9F98DwspVY8NT7UN40Ik3kNl5ilaxiQv3DK8YwynpuOQgS3d+
z/RiWfRh2CF8sEZsXMVJ68S9vmjSwlV9ZmPmY8GzIdA2hw0JyKfO7qittTb+v3XHAYLE17fjnQSS
EuR8Yf+AWClYza/ycczu07NvmIULAoDXslbhG8Qd3SQPoGOGuqOj28UP3e8+UJRfW8+lrYqedB65
o0p+gflsINZkdVFZnCqre49lZNmrGABhyXi/PruLC/iXnTngUkXWBMhr2LEgDCVLN7G8loVbXj/w
MkCkAaQaIEQ/3yN4/srpZNYYCgID81fmAVT2NOyzTexHH+HGCnIXZ1De10d6l7xcH96ij+WJXE4x
g7rwPBAaVFnssjLiUUkNFuR0V6Y2WNeGLbujt5YDXeBd1qCRm5ROviWbzFVFe608wAd4sXkwclRy
UebEDJxPgJLJCYde45AMpav231NUBExrdMrEz5q1LMeKsXn7U8GGCO8ILGjfvDWj6RBoz5UgxciL
DmW/NZb7xe0DEjCe64DbmWOJhj4kVWmo+UlETbNA3lQcyJo75TfuxfT9ZWOOJRL1PtOHSMhP7Y5t
6YbucDd65KA4PIxdi0MWBwSZecDUAdFFheN8rXTWg9xsGPITUz/aOHWmvHeub8mlBeJJfxgA5wSa
a84toDGlrUoVCQYrP2ndrlWwRuV7CyCWsJrMWPIi6LjifGlAl100oRiT1XRdHZcnE03vU/ia6++J
kf83A9JxvEXUTGBoNiC1yyVwebbY3q1yFwnqm0oG6rcmxOgYIBtBXUDk8vocLq0SDhTiFbRsqIBl
nM+hlqV6blgVTOZja4OSzW3M/Od1G0tzh/ZhYJPA4wTWl9mwhAGijqNIi5MpNUFsmAfGAD+3yrVU
xqIdSFEgAOQMJHPoSl91JRnHGE+IhvroNBfxegE8SZRL5l4f0RLQEJRyCtoxkdnSL5B/uajm4FHS
wDTijr+yA92gBQTauWRyoJSIZsy1NOTSU+KrwfnR7RpjYoIBg6B2oTaAZaBz9IhvOPL72KEYAFoA
Nw2U7fVxLp0w9H5L0Anm4Jl5/AWUZdimqp6D1A7dSknN3sUmuSMWvUPye5OVayd6cTeiaQIUTlwZ
bn4ArBhK862CUXbp6yjei+Hr9fEsBpQq3+dgtuOKSjOnFKFlbtCHKT811uSUquWhJ5XuDQs3lwnj
DueyDowxuwmha+IQMwezdFv3fhdZlQ16hBcljnZxxUxIvqari7wUG4FYAwkrkJHhCuDL8SWfWclm
GuUd7oAMHczGTi1Dt5yA3EheQI9vQWhTaRW7G36q00vC3sC26f8302PghuewdRDP8A/8+gG5ptEo
G7GtFUd4LzeDP6DmBTqY0H1HYMgmB57WKYK1Svjiyf1il++LL3azoRC7QulxV+DYbqfYghBKLz9H
EdINK0NcnGPsZPgH5MOxEc5NoWetMtKxzvGkMGxe0UPfluBwpiLFGW7Ht7VrcPFhyI/Ovw3yS/nr
2OS4lZSu+Ty5rjo5ENBVQAY1bDo0VVhgMvhJvFWj4tIjBkky0QQx2QJ/SCYRqZaHIj9RxBp+yppf
1jjlti7T2FW15FnWk/3QlJCY14cHOZVv+0TRXhuDCZusSpRA7ciT3MfQ2StbR5FSLy/NIO9qjw3W
Y94AoafF5feJda+4M1+jXL1B18ZHZArELfPkVEFdEuq9zVNV6Htstp2pxUd10l6TTtmKqvCQianT
FZKfQtY0H8styfC8i4do39XNjoaKYHei/mQ0SLn3+oPQMw6P9zXchMrUBmVXANMlWi8q1LUTMf8o
QGlq17l0qHXT6y3rFdSESDXrA/E60XzQ9TLANQo33YUPtG53upQCRGJ+TwbypHb1ccymYyoNH6lK
bmNorbUhcfIQkl2YijonD20aIeM2IgOYtIFhtj4QsUEeD17RkFujNXZ9qztpwW6mVkSDamhs4jG/
M7rCGeV+32SVp4WJD7nzpygGbKkZ9kwoXkkzvoyxiCaRfhPXBbEnlGWoKG7TSV4BYyw0Z3Gma67G
A15bpDFnF33LoJkn9Drj6WkVYDS/DjJs+wh6dnZ3IN7akV64OtDqDJUp9IHiSTuHCSIdzRquCHgK
hXYrDlEgZZNrii9xhyx4v8atsTS8M3OzZAhpdTVUqMxwP/becEJm+M3wDDyIoKy6nntZwiir6G/F
1Y9KzaWeaoubpYEkNjtJpSsA83EA79OhfZYhvVkG4Sl5im7xqD3i7DSZxxW6i2DtjPMFmwXzoIIF
Rpc34aB5aebIDPSpKLqCCS7zX0OmOSlTHsrhmygCnp2iskKzfaMaazfEgvs8szrzZhGJs0lHaQVc
DdaxJMIPiKZEtpri9PXGg8wImIMse4qz1E5y8RagSieuNLtp+rUQbCFWwJeAt5M3yBlYh3O/WiSk
DYW6ZaeWOMo3uinu4Jje8whPUPEm9rDogaasGV3c1X8Z/SwVfnHmBbTBq0Yp2WevcazYsehmsm89
8n5OSYekINWD8S0O+t24WVvwz2jrYsUtQE4s7D35oqCqKSSORfSon+rKTn4MN81deowGR33N37VA
9it7uO0ihzz0G+u0cmsuXNDgeP3LNF+Mr+NGLZei65mBstFyelpuOqnf5EPidGoGfQj+4to2mp8o
4z1pH1UdMWlSoyJDJDfNjysfs7TynGUezySs+0UDCSutsc5yJfuE6Bk+Opg8LXa0CRASbcc8FoTr
zWef6ZvZ5AOmh2w+qByhVjR/n9cJGOHbCZOvCupOQSoGa58Y/th33w1maHauN29y/asDd6atVIEA
AQWwTYt+lze3IRkPeI5sJbn9SKLipgrNFy0m94nauUabnrLcwjsiweMhzdGKHCeuMFYg8YCQNdTZ
AXfMm5+Ckdcru3lhUUEWLAJ7iOqEdtFmSiErzuo6TdH5FXlKk7moGtjaKK74jBUzc7QP6bOuiaws
PQlh5mqhuEsp80MxWymeL5sB5MbijwdzjqYMy97MNImkp8HqnSlptkbTgmgs3FzffQubD+9/TNln
l/NFf0Sk54nZIYI6GdGBSG9KtpZaX3qjnFmYudi0UCRBbmGBKk0wFBKQ29/lKWjMjyoRnbhIvQg0
g4rRu0X/1kR6kGRiUKo/R8Vy9PbX9eEu4XDQ8yzz8UJ35ILX04goKwatxJsE4EAbz6XYNqJ0Mw7D
e1P0v2pV2+IdeFdGyncSai/poK4+tvmAZ0cPAALeTWWgEHCRFslxJJOolJMTsbJDFn3LNLSU66OT
Ig4bhtgmjepQ8WAK9Xaom00VrWlcaotfgNyP+okzhTjkufsTx17XwwhxbSO2QdGWzM9y6cGMKxPJ
cvlBiqabIk8mMPJKlddKqurpnXXPyOCLcvpTpvU7S4SJB4s7LQXVM5hgAJoUTDttdRBPS6HC7EpK
2A6CsuEp6mrJBw77Xg9TiPyoVnmsWskb2og4hJrPllETL2rBIjtl6huJieHHY4vnWaIiAWyZiV0p
5LmSIhD4yuoWqCPmjnCZiP7lckPRzhvQqQKXU9TiLVLTo1ZnoVvI7dsQWzz3yOx0YitP76WyJF61
hgRWAl2D1NjsbQmOzKKOaY9tzdpTRK09yYhh9/KdJpauYUA0Iv8G6JyfA/FCusjWU+pGI+j5emhy
1dKmFVvIwiGWxJAIyfZKjAlV84PWoc9FrTzBLFf841JQaaFBEWxtYMBQLpjwx6EvzbZJkhP71rjV
tvCFR9Cco/0SYE/2sXa/XzgwpK1ABQ48L6qYyH7MJogoTWyWiUlOhnXXEdOxwLoVTd3aoC5ehjAD
zUgonYEu7ZKloRd6BYAGneL27Nxk0z5DqAXAXfaSADBY34huiZKMu5Za+Fzes0PMzQJnhOYUTtY2
fw8kXRTVudpRdACPoZ1k8bYnvik0jTN2YKeKizhHo18d2oKh+pOkRG5Ba4jyiI3sylMn2VWIFpPG
kH4kBfS+FKQpbTFsHiIz2VVl/CpQ6yjCMd/KY7MbWHyotcQbJKGBu9K/5UOxyTLxUYzLn7FUof6j
A5RjUPTFXPeXFwEiHya45FEVBXXnRWzSpX3aZPpIT5L1w6KFDW6QnYbcUQpCWDyWrxu7eAJwYzra
BwDMBrv1vGZI+6lL0C6JOQWmVfrsLSMbEAQH181cXHkwgyIvGsiBaQUyZfbS6LVamiyqk1OS/lSr
20ldCejWfv/swpPVKc7xNCUnvTFsyXxl5Vr/34IFU8fp4nEzHqVzYB2TxbxPAeI7dQT6Ko3iUoSt
1yfpAoEFj4Y7Cuxe/PACAHB+RaD4iBZ8ECwfTWiDphVcL008TSOBzOoA1WQcK+HtusnLu1n9ZP8E
6xGYQpDnmS0Mk6D4LSaxfCxYvwVZml3TXZ2Vx0xTHAUpzTASPbO8w78G1mSwnBXz4vxe5uY5/T30
/ZCynef1UcVG41JrSceUxADSDD44zdzKQC1XGByjzJ1IEXwj13ZhUq7YvljQT9NoH+VNYJe+ctSY
BWyNLh2zPvHoJDkDWdmUl2EYTAA/iD2Dcid+1ezOL8NBFWgvykdOoNNsmRt56AHU9W2S+72fPrZH
6qYOE4JEXSErvLgIYBkZWIj7omi9cN5irRWA7JaOeRbZpfzdAk4pk9aCmsspRAs+ujjxkkQp9SL6
1xvNRC1QEo9dVx7MkL1E0F5d2SH85J45fYyDa1wgRQHqHGDVzw9FJIYxQQ1hOioDcS1V3OkhNJHF
1HqpTN0hiXkzlsOzAAl0O6vMzMHzxx4A+Fg5m5cTCiIrqG2Chh8oElyw558RamWNVGAkHpMaqsXd
oTeeMu3p+lgvzj8fosjZ91EuuVy0omSVPDRxd9Ti2m2V1yTMd5GR71iOp51c3IpS9HffVbhhgL7B
RkFcfCnwLk1qrOi46Y4DngVmZd1USuKj8vl8fWCXURC3A3gV0oZoBwHN+Pns5TrKjkNFYvRq9B7e
8yB26jbFpvcnDw2Af5uogVsD1x/yGxrCoXn3yTSOCShOdXrUp1uVPAw6cFRo4E3p34annxuaP0tN
JauToTXoUR4BRi7f+3xNSuzihHELXB9EQUUfm2+27cyaP71bjR6ZXgh7oxAtL+2G6eP6+ixaMbkp
lMJFpMLOl4ew0RIErafHiuwpKnb2iMLaygG6dIb890NxErEbNJPh2c+N9L3ZJiTBZMXb8oDU+PeC
vgoecp/IsKLFTvYAZczwnHlYI4JeHt1fhnk0+yXxpFVEjqZEokcxehHj1FZy0b0+f5dpNT42+Hi4
QLDGXNyiI80yxSIjPQ5+tEm8aFeCW1fZgIlKGm6MTz2XItBeTWVLus7Wvevm5QsfOTPPf/5lhKLZ
pvokTRT3DOgtHebmt4ZhC8N7wbaF6UOEiPMJevnkFkF+hLouYFu95IWHtffHZaXq80s4uhoZzksq
kTrqQjbSgR6VoxqEQRuogm2wDQXYjhMpiiAAdrs13AvfOWdXxLnROcqmBRNELEkdPWbD96rWbbPe
rmqNXb49Z0Zm95CUlIUYZi09Qvk14A0Iaf/BxDct3NOgw4MOKTsA+xJ/3Ld7iMGEbiQ5amQbkj+O
7/nL9RVfGjGXyUQmA87hojmBJehskvIGH6MPN5EueLKQPSp9tnb5cvcyn1kelXGiKV7xmTkGkEWb
vQHeY/htCRz41LMiu3rhVG6qL25k0JuuWFw6q18NzmowILQzLST84YnATeaoSuISebUl8xIEh7X8
amV2HWWdRgmRSgzLZzcdWvSz3VQ7an+qesi41061p9vBK+/NPfH6ZnC1zrN+/v0V/PIJn1C5L0eW
gkcG+DQkTsJ0Q6TivdGqQxiuqbgvTSd0Jji9KG+8nSedGorcooW+6aNcUi+LmhO4J7bXB3IZtACN
A3AWiIMQLV9wFRWEVUZlauQo1JCUytrCScgzI3kwmexBld+o3q7skaXNz8U1VSTRQcM0f7Ik0ZA3
CEnJUa1p+JJMJRiFJp4pl3q2cmktmQI3EgjWkLcECJ+fjy+rlMphKhSyHB1F5UFrJrcfNRtPzRUr
l1MI+DoQaMBkomvrosud5aY8jKwiCCPATYREusSYPWa511iiI5UZem/WRLov0UfAZkDGEEIXEuB1
F/R7UzJ0It795Mix5sk+37UocjoNVC0UTyzc9Xrn5VY8Nzi7o9RSakGfBYOikPujWO1Trfm4vhXX
TMxWK0yEvG5ISY6UWZuRjc5orGI/Fm1gjfhKQYx7DhhULAo5HjMjuAY+RVV2SWnr96o7OVwuR3mF
ptqaT+Te6NwJY+a+mJzFL1I6RCGUJbDfv6Ro4t0qrHppGwKoZaEmxjVO52hLC8ChCbIj5MihwaKX
uhJVPZpOH91Gvxkc065slrqJW8XGaweiQbXer/V7LG5LoIAB3+LkkxcHLmlRRijaIfrcliBi8Cd9
x5lLRrfCW8/ucn/N5OWCGsCWAi2G1AsyYPNRI7PXFlqJq3Q0IXZW39Vtv3K8F4IiYBhwiaI+hq4G
OOJzL1KYad5CL1t4TGw9mNzaAZnbPnFKN0cHQmyzYI3ZYCHW5qgJpPV4RAre4FmwEkcFeLlQA3qU
3sPA7+4hZ0Rc3fDwSnkutyBAqRwZHjMw1p7Jl3sILa5A36HeA+TAhb4TIK59l4RD+FjrWLIUdLoK
GmiS75N2kq3JnqzH60eeByDnZwPoSd4u+VnBB7nZ+dT2LLQYOjzCxwQaT+BhsnOttOW8c0jzEzjO
lZXkJ+3CGi5TBThKZPTnD0tqhAN6t/XwcWwjr4EOcNgIrhTetP3Kg3lhU4K5F+9XIJORNpo3IyUi
UPqpkIePkbHPya8h/hPH/T/vw/+LPvL7Pz66/tf/4s/veTFWNCLN7I//uis+2LGpPj6a2x/F//J/
+p+/ev4P/3VL36u8zn8187919o/w+/+07/5ofpz9wWMNbcaH9qMaHz/qNm0+DeBL+d/8v/7wt4/P
33Iai49//v6et6zhvy2iOfv9zx9tf/7zdwtb8n++/vo/f3b4keGfBdXHO/0x//sfP+rmn7/L1j+Q
NAA0AmlekG0Dpv37b/0H/4lk/UNBnxIvqnAUHrIzv/+GpEtD/vm7Kv0DnHlot4T0FV7OoPD8/bc6
b/mPFPUfINFCBgJ7BQcCJ+73f3/X2QL9tWC/sTa7zykQivgafmb/2ny83oKPQqMWz9YgEp+/n1Wl
kzIVsb4dleAFo/rkTppSPaq96YZWHdmsGQDnDXNIVo1ZHKDCLDk1sD2VNiCoDdF1MAxp40UKuSsl
fXArYSRA/KCqQQpoAhYvxjQaay1t/FaffzQmE6kzVOz4RJyfT5aKdSWNReRkilJ4TdbfKdCEcSLQ
y6jRR10JildEwNgoZn8fmbg8c2RrNipZywHM8tx/zB6AjHiZIs2Mxk3+oV8iOUUsIwt+QrDjZKJu
Eo3oh9fEyp8akTqo2m6MUv9l9c0IXreo8RhInFzNmn592Wx/LurXRTx3IH98hQUxcw1NPhAjnkcP
Ifg8IblFI+D8xtKuysLrQ+G20ia8dbJIda5bg+edTb8MuS3UdMBx/qmSPXePXahEYSKXkVMji3Qo
Go90ofoDIkB3ldAkniQnqsOmSD8BiAIZ02h8k8U4vJnqJtuPEgasi7us71+I4UIYOt6HBChPVaog
P9oXHgiVTE+GSsQm6YvRLuP6Zw4ZsaKWpK0kaPJGz6bQw7ayq4E+dsAdbaukafZDYT2L7SDsWIk8
SRInptPEMfIzZW0rcqbvKVCdo1AfojT0exD4+S1JqC/VpnHDktsq77J9XmVOccyyaURvjeGBhsr0
apOEN1pqPTdtD9iLlN1rlNlKloKmEWl4O6QZWq11vXZR2Na8Oux+tWU+7OT6Mcbeuy/7JgDcP7oN
41hC0aUPAFFgjkjRTlwb5NjEUJcchQlZHRImOwHEoMXU38aoAdxWY7dFx1+z7bVhIwht6vQGIJlp
qpROX9WBHo7TIVPHwk7KxApSUTk0/dD7mkRvezERPdVuIZy7r6vQAQUjmpY1FvlIFxvuoEenpMtP
KYgnTZUEmgrUbCVnQWJoLyEETay0Tr8X3VA5eq9HrhUxFOsjIbKtqJU9FgmdP5VmaSdtmaD2Xaq3
qjHuG8UCh2QUTa5Rx+xOG4p7wcxo0ORqvbOKdjOY47gvBTZtFaN5GnQh3FtVeAhzgfjS2Ii7SlN7
IHS17KBbgCkm6Enf1S9SMbbPBSBMLZHxmkAv4hGYYGKTHBVYYlUmaiDVKe818TAAg7vPBXlvVGMc
RIrUB0lthY7UhtRXRCHaIKgigRoDOSsDeup3rDADIQJ+Q+5G2Nd+hRZUG5HRRJrJzLtND4aCLjTB
ehda1UPD/0fthW+q1D6PklnuEAoWjiRkaOEDstYTxtxaiRE+7+avLo+fOZ4GhA4q2hCRXj/3NDlD
9zQt4shRqQSpyXjbyk23V9UQVeouQPemuldAEOhXxnda5IItZnl46FL5oYfCXztlYKqk7TbuLHof
ngoqmx4QDAaHMeSV2O0rmmYeGAzqGnBzU1BsUAWJ0Lcrbk1k3vat6a84Ee6iz8eDKAQFDx2atFCq
nJPGiuKokh7YNSiTVcxVCbNuhUcDYD67LVWAU+vOcGWqbYW+s5nZ3fTGlAeCFYZeXiRrTCOXHyMD
M4taIdRL8F+dO7wvbjyt85RKQ4lZ09LRAUFdbg+NmW0RkBV3Y6aAnjyR1BuZ/w9RzdFOUFT1GkFr
QWKU+6hyFL3s61JW7Ey8uG+LWCZepeBc9yaI1FvpvVC61Ilaat1H6AoUBtkJe9XwOEnwzRSLik8r
dd8L7XjblXpxrPpSuGkygAAqGitPqAdMPipivwyllqFA0IcvcpSpnsCIHqRFGL6won7Npry6V01M
4dpanb8VgY7AfyA6hJtAxZsRoJPz+cF+HsyJEFxz0lT7sShvIfdW3wiNINqRBLHhJlQj3yhy8QlJ
m3c6mMmHFWtubuY97oUGSg2NZtyFZTluJ8QNadbRAIWp9E7VAfCRYlM+0dF4EaSRHapGGB4Lk2Wg
gp+O0QTmyUTXNkUDWgDRGNhjGcKiCXrPIJWk8WiG9y2UDMaPQtH0O6EH2rdKWX8AFNL//FMSNj80
Kxtvq0ZHEYL8f8K+Y0dyWNnyiwjIm62U3meW7doIbSmRIilSpNzXz8m6GMy8h8G8jVDZpqpbosiI
E8ck2H+edzVpKlDYaHiVNRtOsYPeOAitt/boAAl3VmUCo/HkpR0nseoRBRwgZhZr0WQ/w7q7yyhc
/lJ4drNRFEuQNvdpFFeDigW+WqPcdkE6nxo1Nnvm0bHUJot2Gl0hXrUZyS6e0ytvjAH5TqQ7C8/H
JeubNbZm0NCH6B88Jwrv6dhd4JnITcP7oMxHYFENyJ4FXBKze8UrWeRj3v3yya6enL11raputEtZ
ueTzPpe9OcMyzZzBZjmC5OjvcxPpc4DNcdX7kNJECTLUNUFmphaQj6bZWgSV23TP2+NPdb5emsht
ehEEb9ZFdyKj5CVfmF6Fnis0we6sXYxFrv3XF8LUgCdL4ofiJnmkFjGncDxGzL11fSF79iC2MS/V
uGS7IZNVocbZ3JMsnC9gQKybOqZQxHXmDEZBdg8i7OEh9d/q5giouj+m4OAcgS/0x2bs/yf5bvbc
Pv/rdoTZHqpwCHgDpPFFzw70/94BkrGfNYFvOIvjV4A9u15Lcap53u0U1cjDqKPbxGHH4XdxVxKP
4knlfX6Gy+Pf0Yu6NRoLRC6x+MTM0h2TusNhKRpUwEncQRrluDmYiL4s1bB8IE/kodzs3WMU3nfR
9LeATeITuWly5409zttqOTSNbTcpH10BqihZmbhJ1rOY5sf3RXC+yYzorykY9VPf2WOcDdmpdbLb
DSKDEWtfYkNb/oTzBOuJppWPoY5B2BWWbvr5B5JTQf2xQ72dUINsRqrmrx4Nbsqb7h3Kj6UYkcIQ
sSDb64mMR99ALZKz7D0FIwYMuLzfy8wXZ55EYhONAosRJNdSzW28aucxXrNphEKGVtFaz859DVmw
9jwRvoNQGO7hG2/+8+ux63dN7ydvVCTdobbD/wTr/jfQ4rl3wVv72d58T6OhPPqvT5YPToCqBOp/
0IebsVHuI3HJuZo4tqFF1OuqHuVD0BQYaUqDG+IDeanGKtqnpoiMibeRlG2JUSwtOjTXL///vfXJ
Zv7vS+9Jx8JwHiOX5P+xuYaTyesqxeY6BghDG6LsJEnQHiT3NgZlEmq2xQfTIxTVlgWwDukj+mGZ
bLD9Lm867XdUqvDwfTH1FB4kTsqV9uYrr5bqOM26OrKMQ/qjHnGv9HqSVf2WBtiBm1yJ0wIB0Tlp
202GShpe06iL807ztwBOxlsBEnGtrrMTHUa4MSkEDfT7nMqopEpt2RyaU2Vzvu3gRrmJ5MLKwMjw
TbM9raw5VoGqYU884nALhFkx+BXtvz99X0xMxSZ2KOAq7Kalopm/A4vYe61qlOgRj6qVykFl10uj
y0ZP4sTiRJxcldqVC4R4yHRa0WByBz9SwSqG22DvEvlBuP6y85SUdOy6g/PT4VR70EpOYGRCUtZi
3wMO+yGn7HeTNtMfMMjKpCXhRx3G07Hjfle2wRR+JIuVKCt71FhBfzexR9b5qOdyHL32Taa/yBDv
UtmvbdotD82w1nmeV/vEVckxIQE7NFr9if2ObwG6wJ+zqeSqrdsAQUn4Cw7pJ1sfQVGbRHR6XWsa
rTwNH485m1YI04yvcxdtG4wrjgPmSsfvrzz14cGB8Nh1SbNRmY620DcT3A2X7YAfdEDGwFS0hgbl
EBtVJqGrX6rEnRWaJyrhCios2wvaD/s86zGkasOgJHXTnPVYi5Kn1sdJIhAVIEu4thtU+1VwICpY
ysmm/OjN4bIZoQLbpZzpc9+NXVGPaXpuIew7+tIeI+1NVxyekNlM7GevSA92bz588C76TSp3VwRO
DDnGEE4Ys69slZQjy2DfbNrg+P1VF7XA9IRnP8glryZ6xSMY14Qiqj6w/UfNpvg0P/kEotXBA+EQ
m0lN+RWJbVck/8gjEnBXs+LdsScmhN1OPtlzKNS4JdL8XbLUnsfeVYdePgnrUbbA64j+hnkpZj7h
n4bqL3oMLR22s5tMMeZTdFG6DrYNEcMqgdAd7vyNl003VDno7jCODdcUiM0L6n95RRWxCuV8D/tZ
/Uorhel0v5hbx7z6VKf9svr+jQDgfqo2U52Ed9/4+YpYBaPApovWFAO1ndln8hlEo6S5EkXzTVvZ
rMgH7peV3zSHVjbTqjfLvNFxm+6oWYZSk8p/8asaHrB6CdeQdlZrmGF621EoZMyQEbbVsgUHezbS
37Y0ZpvBSADuMazpIzPTK0FzZ0F6/bvQttTeWL1Wg+cdl6Cl4O8Ts05U5/AKZOPVhhfASf7l+0M7
BDDZgA6nrGM/vQwNj8GhZSf478vbiCL5wiejisDkadlHiAXPAuHtIKydjx5J54OzSdF7KtmJjvbw
zp+Gw2BqZCHY2d+TAESb0cvUrqv7AaUzbS9TkNNVVWFlRixNULPYu6Qh39XPQbKJ3c7rdFoaAA3o
06XeQAfEihHSyn/zDh1Otp5gi7XvxPxZTzw9oysqRo9u40b0244b/WOD/y4/cRm8DVaE0KP+70s7
Ak2yrevhZ9JeG4A/j5BJe41C+U4zZHIm2F8K0rqqSBHYhKlGqI99hlcuz8gZq0S9IA1BATkosNHq
Lp7Xugpy4As2P3GVfnlgwaNwnueNhaPIvknjK1gmstR0kOc2EU0ZhHw5J8jeKdIEhSVsV+JjV+OU
D2IUJqk7TKk+1jpsdhlP/30/gy4GOpHjGa86I+jdVWIHriCf0uzT68hcUqPpehqDf5ni87GnYFn3
wfsA3PIwPS+2bfKCtw5BqiPNd0gijbd6qlUBMmB0abn4Aw+89JJlnO3xnvrrDk9hH3VuRJedIhdh
RspfKKf3MZ/jVeoLvR9t13/mOJKbOXswg4p+Yl34kUn10vYO+0L0lLTjMYeeJXterygdlnIIRu9d
6vQC8H6+9nHaoOKebrYn8SsN6YV2c7WCSEG/1flyyLNarRXITpslNeriPy8xn6Bo6D68agg+qsWc
0fasCUGInWgj8Fi8ZNnwIfodQWb/01MOUtkou47fLT8L1YokeenbfDg1LdNr4lSytpKNJxB1iiDr
+B1nAeTwflL2QTVtIeAnK6zbV5WM3pp3PtQ/TQIsqR/WvvLNS0T9MyO8uiOmpS6gd0o2qd91Rxwb
3XFq+3iD6YfY1mO9nzHovc1JfeZ+Vq8WvSwnsRCvHNDGb03X/pV9fYJ1+7KmNcDPqtX26Eb+ERBt
sAlPLTvReW72drKfSbP8DpsB8kTBV37u1CY2niyljut7RbsKZVFXrRjuXTn3rNo5k0E2HVC6E7Hy
z3Z2ySZ0SYfYbXbMhA5WNG/qwpdpe254dkDVNe4hP8MG1VUCfUDzs4rBf8d4ST4ks1d4HaWXp3HP
epjmau23g93YWONY6t47OFt/NUTfJ2PtTuYzOaSWZOWgpnXYE3fMpxHplDZPtspvwnubkH3bzwB9
DTx+CLIApdX6ZX4e00lMjmz6qGma/eShfQtghIT+sAeqhfeljdP+ODvTn0MfOzVX86ZvbLbJjfFO
wBmR5NGn3iWqMqBbxhTDPM23BflC61jTlWxlttHQPR6s8OPSqhoePHXtbhbOJQcSdj6eRLB1JjLv
YfezyVj40g+ObYjKk7vX5Bjypm7tLAF6FPHx1Jglu9RxbiEh78gvmFGVCe2xVY7LCDxBArSRrH5L
Kv9mUygqw3Zkm3ZuGO5INxWgaxGAizo6ZZV9bZoZWwp6ECgeYzWv/J4vq0k0BzCAAEhERBZp3BdT
0o8Hrx7ZMennjeO9PlHN6G0wEbn20R1rMPgEWNOtWtjKJFVObnk4k2vUPdJQHjqZe9skWIp0cHLd
OQFNhJeVCg67X2gO91AjD6tgrpINdUt3yCf6pw2X+hj2k9gZh47LW2Z2VSwHBwL7wLn26fSSZuNZ
Y06+9lTXrtC5sKNn4qo0jWo3QEiQjpLZ7BLNeELQOrDdBEnTWcg/I2zvlRVEF5HzWOn5S1JYH34U
g0mbw7Co6WoJB6cq6vMi7tsZnQD61LgW7QUww/SR/NBL2n1kgFwuC0/WWeUOo0+Gek36cNj2kzcV
kKT9TTpfXVqVYzmYB82df/w/lxQMkp3FBsWyGvu7DySt89wbhQ3fCbFRpFRizHeVL/9wf6pQOsn2
xDP9JQbwhZqaDJfQDj8SCPMPOiItFlYrtiOEQLDLwyUj2SFq2gz9GA+uGuy0mQQXeDXnV+bq31Pg
L5t05BVqR39n6xiqUKyrsuvchfiyLwRe4zsHM3TfVO4XEabfxT35VyFc4lYJ/sePJFkJ0piDUgbJ
7TJwZW5oU+RzJ149Y3RV5N5w0h1Ume3kki1Mt8Upa2h0Jv7TVX/Kl4uNCUKwMC86WyJcGbC5zON+
I5VKTrCMYTBawJja/M38GvQXwA4Chx2lNyD8ausNCejrMgiPUOVHmDrJLzCroD4F9PXEN2DHbrJq
R+eM7tKIdys28ttMDP49AXfndLH2MfhI5HjezHGsk0OckptvM3rFecaKcGSlzWPxu9auYM2i1pOY
8fJmxtycQWp4bZLzDOOHGQzNz2zy7Xqy/nDggw03LKDxWJDQiU26ANpoMH64TYoh8yAFs4b9WZa5
2ci816XnIOfgVqiD1y31D3c0lC2XWleyXCY1AIfCbUj/BRAvX6N8QSigWqYTiHPTKVSy8JNZ7ZLQ
Jg8FbGsXDH8srCoufi82jHJRwjQONrNhgLMkrZOfbECx25cVhkQ/GuV7q7AbfXiiIcFY0cTcvi/P
4QtCgOwp6lV+TOLw1MNI5tpFkboOe5KpaoMu7cXpbnmPl/3cBno9apQyOqbBwSehf+ifX/VdywtY
lkzrZRaIy2v1rauT7j+XWrMjs7W96sFkmAIytzZ+QjbLAPFHO9y6KUEmQd+5fTglP5s+5Z/5+L5Q
GdZFEqsNTQAhwNqiW09RCFNdbvhO5/iBLgG03iSV/BNG17DR9M3oAXkOUrt7w2RQqF4PKzks+Tr1
gTQwmyUrPfktehPZbnrtic3U+y/8icEsXvSjVi1f2ShDGIat63MuHdYqTgfNpvCkNbNrFy3DOwrx
LxI9dRZmkcmHmPtuA4tvvv3+OMbI1E7jKr7YQWdHpegrTQ1OBOqr0unA4Z9sxpNq25+56so+Eeat
4wPDxBI+mHNnzUaRFq9BwCV8NgR9sGDsrxCstdf5Og08OzZtmh7nWvxNmcu2PdG/Rdv86+sKfQrn
9XHIU1c+C/+VDrIS7mbjWQFZSArjoT6MVHTAWx2gkPHCax5pDV0b+lX0b/mKN3X4GIGFrJZOxq9+
QH6Cu7aek0yWzmvbbZUKug44joDvEiqz9Z+gZnKXCigK6BzJTbyI/EUDuhqXzrzrik03PNgr6CTm
XWDudNYTGsLv38RwJ08ZQpgRFfkRzfql1UnzIRjdEc6yA6s8yFB5LtbjPIHZAinPJZ4HoN59/Xvo
uXcZW3BgGXwcNpiXnMxC/CsmaPWBDdaumGvmz9BHE7Q0Y4w0OvjGIMx+3greHvAjzaljy/BqZILt
3+Swk6na/trWS79jiRNlBWj62CCQAdYnHv+0yBPJo/phGeBugN/1Lk+n9I+OG7bmKp43jWOv0Th3
52FBplQvM1IyEae3IRwyGJ5Kdkg6/HkyD/CNkUZfI9UVQzak5VDTap9iXZ2J/sdYdawTFmzS3Mb3
aoA+TyHnfDPUPDx8X3pbDbsUqQajyqr7ouVRPv8OhvoHPOHPGtPE3TIBAIgHj82Fm5ZyBKpYsHnQ
GMVrVE9xq64j4MLvIRZglq7oDOOnwFXY7Qlwi5aI1cKA28GEv0E6YT280NoNL0Yg04q7vcTc6T0w
DrZ8hoalD7vQVetS8apJsspj038gi8CdNFIhCzQBw2jiv4yvM+6av0CTh0LTNnkhSz1vJOXo6C0M
wjyEayjh72Yu7lNX/U2rjFwhlxSPmQK4FNPG5x16XwcaQRLZO7Z8+NFEWK93K0fIQx2+8Tx4YTFX
wCi95yWDrVtJhzzZJxQy7CCo+k9JfRQF2ReGCvV1Yi3b9nrp1n0j+3JwqTmMZJk2mQ6au9f6j9E1
y4ewAvW30cuJepBJqsRrtya2qMoqk1z7GhpOtIb1jpH5zV9MtB0wFkTARdjgBHFxdMwhRCsYge7b
W/J8VcmsWbfPGrse7AsJqjNsUrpT/LxMvHvmrrfRm6/T+TPDiweAY5G3SaKhUDqYvxrG/sQdsq/x
LQpkmrmTqYk5w7Xg5HtLddBzhoun/nm+Udswx6lo1CZyVp9tvKwB8A1l19c+wvHi+JgMNVt3zfxH
AI7aVsob7xVp0JW03T5gxl1ADXGXJCXuAmBiWcVj1J6nHGpYSe30OufqQYbo1cxjdEty3732PFkF
giwfGoTWrTJdudiwOeFUZydmPfQg0mFFT5emH7wjNNbkhnrsayRDeopJKtZN5v3AHfBfcoFknnw8
txYvcuSP9bXu0vrqaFPCElucdS52DpP092g0RwOA+R9/AvJ1ltUFCd6m6Q+Qzl8pmZKtTxbqF3Eg
1AUTVHUBZo97laPdAjA2ShRjGGchriyFUyeDfmrrxcSuYBcCtUUdzp9dExWDzavXer4M4AhfmGmH
Mw1/9qMWv6s5WgrrLc3N8+/ctvELeEBtQb1krzN/G1YD3YbPybUBL6YIHKYto5Dptad5erXBAL4l
2uPngjZ4/T9tLJZNX/Vok+L2YpIR80TNf3o+6+8alMKNqDyO9+HLOhW/TZRvau3HR5ICO8KNXcdP
EBMMkdeuHdMbA9+nJAnuSQoU+AjaA+JXWGbXfBqXdSPbZN2yNt53cwCclWZAJDWONwUi2PMThKm/
e9hwrJ6cJqTSLtlHjT9aJGQyqC8jjUQwhcz1nvjnnKTTB74Vhxgq8xZTVIjD3tQN0KfIADbggWtW
wBX8Le5u/DLJQB6NNF3hnHsyiyKvrAlZ9lUyslNfSSwdf5oKHxnhsxG/k4GQ0pfQUEei/awDTGXy
pXfoPjXyMWcDQEXL1J0DMQxnENfUoXGI7x1chmJ0saXqZ7MeMdEtBFfhug1jun/evS6XCaAS3ELY
qP4kZOKvMPSyH1Ua3a1iQHG/X5TnBUQ0HAV0TA6oYUo+KfUXCWlwKTBKvAXZ1G7qqP6dYyK5k8Gi
dtOY/RY+FOtj7bLPTCsISAjhh7QP+yJLmkvcSv8ifWYKFsm4qDjH7j9FYMXo3gPUV9OzI+30EYaq
wIm7NvSrciPsWkCTLECIiY4efmDGxvESY8SxroIV5giwHKJJRg8ib9pzFkEOms6oFxv0xsNH6mMM
iGESTMefXzFI9I5OrH3s5lhAYVBMYuA32DmS+9hV/Kzn+kLCFBXuZAgqxMRfocHX5wl5pSfAGxsh
/fAdHmKvmdd4j2RqkjOG0BUoP41YJ4BatyJABRt4ePq+XyevIcYuGK0uNy+e49e0dSjyR3RsoKC9
4AG++0PkvQ8VasOGFzRX8R9peIQKuw4vS5sfZp5XIKFk6j2cMJCxtIVjWpf2JdG8OqrBK12V/UFJ
R+DtzqMNzXp5UExi90olEIsgFJsAvSJWRAqix+SuPMjIq8/KmeAd9EYU+0JkG5OEWGJj3H94y6fN
0SDboT2Hk63u2qP21iA7Q6ac3HNKfwWirg9JPVdX6aJ3EY2o9hnwsKKbQRVAvPPZkz5FmVCTMszT
amvnun7NGSa7FP+dOh/G/bw4/NI4fMBg5X1omHeqAc+8Nhyyr2kwZYcd+NOkMoeco/FeW8SW40jU
0/H7o9+IZGWMQPxDKu+wFvXOMYKIN4bW8xbbZ9k8cdnvSxtVu6QJkzUeDCsozDeioqdNvW6xGnbZ
Es0oWM1XC8RsG6mWvtEKyI8LFY5xrbexint0Kk/MOe/TwmUDWnFYQ95G0csT5KAokGH9t/PZCFJ1
lu96Fs+PMah3YM1Ea7sI/mMZBszgZn9VDRE/8GYYtzVrm7LVUXajYHHvhwmAFItyesa/Y9ujKYWA
QYnHmOYQghAv37UWIBQGO4iU6vTRokapFBJEWqZOPfjSxcgBvGAAO996YKJF4M+vnPLgBdXNOkYp
uoyRObVmhvsZx1R/jgh76Dazpx4bfzgu+yRl5CIax09THHyKPrUnPs4Ai8av7w+5Hj+WaYBvX+gf
vy8ksiCPaU8fMJo6q6xpf0R19F5xeXNtdeyIcnd/Agg6wYafZdlbJeq+mMc6xHIzdVckUTDsWI4o
BhwZmOASkh9gCNnswA8ulEzEOx3DsAw6mKOMqBHOY0I+4eR0bVTY/KH1cp2n/gtmXOFKsfifAihx
QqcUlflCq/cw+5fNBMuGTA46pATcKb9tEBXkR8kDdCcfo6NgOiQTqEzW6WWvo7Qq9GTiF/RCyaof
5nGTq7c8U+3DWzzzspg4Q/m16A3vM/3i8cgDFUalGLvJjRzH4RQ+i+smQCtDn5cGv05p1myrJxWh
TzTdjhPjiF4ARSFTAFWT9MET1l9nOijMr/HnFUx2CseyqphtR3fWVvFhms1yrEOZA0jJ4cOCG49C
BpSF1FgMJVV/qJHcTgI4AqGlUB/LwvN1E2KhuKbxT9ZG3slAN7OTnQY/AjGBqCdQBptDlaDj6hGs
dQn118AWcUpc+qWjpH6JnwWDSTKUrC7gB0QH5SvRAUPUGU0O35fY8nZldWVW339jqLAYlS3HKViB
wJPuuFD01FORr3DwfGp/1ls7tWjx2jw+OPqstvkHMMX2krYg/KBVjItmrtXFqTQ4k/Q/MHab+zuS
tIgNfsaPQ/WgsRpYsheYtbFSxHOJ/r8rUWZ094aHe4yFll8ENj/FUxx2lWHcnOiyBCuNQX2BJh3q
Uhd5D9DpFGCVPNyk7i9Q+/nAxm6oS97N21jKvXNmBdYWO/skZceazLcQ9htr57xkR0TmfjjvXPVj
gwoHHimNydudJ1EeMVB4bpj6LyctvHNYN3QrKlCG+8p3tzoTu+8J9DA17OCnQMx1+hKKwdsaAbfb
BX3xiVAf21gAgmikFHZA63sFn1EGmSZawXr+VRA//QmfqGPVZ1jXnVuhOtM/hAOJSuKthJbMHmxg
RbtDUWvLRaTLIUlnuOwii6nss5EC5zeoc8l0SgBAbhQ6j0M3dD1mC5qXk9/ZrZPLUvbA0q+Wo88j
HNBG7/wbWKDNhni22g08fku/B8m5Bpw86+yAe/TXKroLJz+6Uq/buTj+jFg/7gIFCiveBGyb3tyV
VSUHHOJKXZJqOHtMuULM6cv30ZGh9y5rGq989FKHUAaA+/SMwW0FSRKbqnolAMFe5sh/9al1++9P
lQk+GLb6Ex1hq6k05Z//+WpOXv3JBDeE2HTr2Vq+XWhaPbJRb4c6R85B2NV/oCzBT7PTAVMZucLE
Rt6wZ7tymDH3Dnu5dc8ZVS1Po58KUNXwrFxTDXtYkJ4c5ubvsG6uTzkPYWKbYvSoRYhpfgp6YWQx
6csZ3gnO+3Ufcn89AsEHFNX9Mm4eD3EVqRs8uL/hzRDW0qfaRph4q/i9ysN3jtzBXR+AA6RxXxd5
Ssc8uQyT8q4S9fG142kCGVhzSBneRGeld2zbJi7hUda+t7H2YALZVD+CsQFTsoFMbVr6LdgR3nbC
f3OTJ8tylZGDw8/gP+QYBbdWm2dC9wM1UbzuuhpEjJA1F5T0dtuPU1t8f1QUxCYLDfPWnxf/BdvT
v0mCpJf79bJyWUTWmWPDjwpPa67a5ZdeEmQ3Uy4vYa+jMqp6US6BT/aOU7SUSD+7VTgdVo0O6ktP
7dW4AWAm05igJfYGY6ppG9imW3EV0LWZgmo10io8fV9iZAWfGo+arZz1T9gJVLupC9G4omPaDpPP
PmLagxzcAAj8/qgnvsslYCEyvNiGi99QSH6MuTeWnKZzmT3L8UYv9mvsJAotw/cDy8QN2pUfGL5X
B6GVPGegKSRLP98tj+Z7BCC2S1C453l/mVpQMdo2FdsWlKUVNkn4H6ULP+XPC5Tu3royxILrsVRn
250ThjHvSN0eun98+r50BpWvYXhhbapvOeCZ1uNNqRCBh6jTdA3Pg3GbzaHbBHOs11b7wWNul7Cs
UvSKSuZDsUjP//KoekM+r7v6QfUbAYfTmYHvsfIVIipa18FBND0h411fvz+5ToJMQVhUjlE2H5Yg
KVIbOIzEoxBEPPDcNtEyJ4fvS0vtp6FjfRjGBoS3YF62NK3BZ437Hhwc4eCtbKdpq+B3/IiEY4/K
Lscx7I7pKN6sHIDXAkO/Dg0mb6SV1QYmN/Vh9NAiKM8bDbqdQvfd/CLzJXtZMBwtIvTce9AYshdM
9sJdYyeHddXtWJ2FJ38JhpdwAbsgksnfxQ7+bmgIwXS5xc7FfYWRsG3fSesZUAm1+4Up015ZSDbl
1GKaiBqMIy7x/P3V90VVCzxkp+htgCZiI+Nh4411ge9Hcdx6j4xQYB6Sqq1lNf3rOH8JHUqMzI8a
bHfP6R3rhqMEcYQ1icBbjk/fv95WqbdSfMjKBvymR40ec0eMToshlmcaMIzwifQe05xiEOBi5Lql
zVhWLHJbKRGfAmuv8VHhrjQCKSe0HsfHgNcvWfhZakn2mIThhBkwxxq6v2kqVh4j0wpFXXYCPgeS
nkejO0+WardkAAIWuHUF7n+RdF7LkSJZGH4iIkg8t1DeyLvWDSGpW4knEw9Pv1/NRuzOzsT0dksq
yDznt9NdKvtpP9q6JwS5kvdNhrSv69YRzXtwmfgIr5bnEW/UrxL+djEuNbrLnfJKkncTpXRUQVrs
IMX+Jpr0USMJ0kNJEO4ZSB9OpTcaoLl83g1+P0XoS4aLc/tLJy1za8/IJ5PW2VVjkx29Juj5GYBt
ibbqRbTaTcvJ4MyUMJTuLugSfVeK5AUdgrq3J046pwVFmdL5o+2D8fTfkwU/f6xSvuAl5TWrPbtE
InP7W9a1NlKmH9a7vLN5vFX24fGwHhYKna6Vb1j7uuEz/u93ASwf9u6zPjdOBgIiAJNiu5ntw3//
vIYw4pMD0z6ZBueeo5a3ondeAiwlJzkuUFpLX1xdC3i1GxFDa6aDqvb2qQooS+1GSL2bEFtEXh2c
Jjc8aMj/AnvciLYmUu74FHIjIgaOjX4PCQGEUByLOn0q5upeYrgIJMxsz3sbUlaOUk0vYm+uxbZY
/bsCN0Oz+Nuxfe9mgIQLtPzDbBrfFeqKvDJZ7Ub3IrqPAkJmwTydzv0RCccY2idvDCijMJsoy5qY
Zopt5Y8faHNObb8dy/RejIixlk8HgLdW7rF0jDgYzwHR395H1rHsI+Iml3pbFCc1hHf9OhwmgaHR
6//xLZL+5ZB4dJbrMe0/GvFp99YDFCAHTroV4JdLLc9h88epCwxOYCbktyUpIYXTqcqm05AXIBPf
yXVtD4Wi01Jw2pQdazr6LEDhNnlzUdPCRC78JFKx1fKZWl5mtJX1Qy8NOedMnAWdVuD/4+o/d/q7
IwESgwawQBDV4bDvxh+3XU7+MSNoPBAcvxWdUysavplqmDDdGFb4EPyd3CAuVlCy1zV7NcUf3AuH
rjyJ8JiYSWxWxh6ZXJxNj+zs/rCeAuen/qoW+vzUdajqTUHsRLWcgv6zsPtL6PVxx8fPNb1t8+7H
bC8mWgDvabGGje/0m2zoN6F6Xq1lkxrsqohUbejq3lVXaVSEYRFTOhlMrFV8mxpmbzj5xCKHBTUK
aMRWc8HbCbNdAgEPqN5M1WwX7R9WoXdcHHHG8U/e4tnNrLgQka/aXZnWcZ+8J8KCCUK92bHEn9Oc
c49v3SYud02zYxmue1SPdG1WEHXAmkmRb3MXaFa9ZKIG+cA2W+TJESY3EN11BWeOVq/KI0oH4zwF
+fTQ2s3lEQWTEXqfMNUXG8eEPVokUY5QNWOw1avDGpJsQgN4Lvdijz0lMjL3Umf2P5kQ1oUxT8y7
mrfUIEBmuOWsj8GrNTfHRRUPlWFtgzzD58cbNnHlF/8KXhakUHcgbzsrs1jLjKh1rSm2j8PyvWRI
F0N5v9bySmfh12Tm+yKTr4sJ0yKvcu33JQ6VlhPfLQ5VmYtYs1eSH3osBhTnmdxJfqLNkv/xuNOI
HkIl9mIG6bkc7Kd2oEQqXL7qkYulmV/KUFp3fBrb1fpOMf+iVopmgkrHabhDq7PJZuch6MsKbSzJ
dvPO450dCuOO+6HZdVzstdEcVWuQ549IFVnAZOcUJhU7pCykS7jlYzAmp9THnZUAx+Eo7k1MQkt6
Uo3YhEm2zQMWtL6Ll6R5nj11zKaGXDCg/aSICgC6Ql51SsI62jYvLRCT5qduzuNxxJEYNuEJdWE1
c2IhEj/hjtibEBAgnuubhEuHXjlXdUph1KR/s0a6fAn2Z60MPo/5mmXykhvrqUvDg28CTbvro4Oa
3PcmnnqOyDqUe5jMg6rSY8MF40wHWL0TPpOdaGsEWMsbpDHmwN49eCrY5MaJ/xjelypfxnDa19p6
EBumg+hWZU0qQNzJNjLc9LfpyJuR7sNc+UjoSn5kAye1S2p01kYIHZ/BK6RRbtuM2V7M4E19t5Ou
fyqJwFYrkg9qZ2ZeLfTCUWngEtVYjiW/K/PYeya9aFgRkxN9tlhGtK48XMTKBhqAs8M/uZolOSbi
g4DOfQaVZRoKGmU824v/tzSNTTD/md2vpq2/p7U8hhWvpbVytozer0yW3VhNFDsbZ17BeyjOOFP/
AItQpYl9qBW2vfdlNairT2mmbZufwv4sCDCyRgc6SN1nWWAwaIVnFKg7x5KfoBvEBnqcTG4/kkbS
7cZckzE1UAIegNdpTmIeWxKkBd0Z6RhufKvd0rz2HQLSHsa1vVDFsPeHmjA5C5QX8qVDg6MXIwqs
bpum9dVuUOcYwdZP2kPt1tupsza2VX1PnEBov/cdObujjb/WMXYpKA5ncSH0x5KwubEp0PR4Mfz2
EEJTG2p9kI2+iLx+bevxoUJqx+t/yYT7YKcU6FnNzpjFZq1nMC3/rvLNf6Xj74v8WY7MzkkKXGNF
a1LEbhKei3E5DLb1VhTt3vMRRM/3qBADHfxOZrj3Z+jTLtjPnrsXY9XG+FyjoYFVKmaFLlE8OLxE
Wqjj2tS/LV8xcv+oduWzrKZfNTtbTiG8u0P+jVu52WDUAVasrZMtw6dVIFxNswq+dpPYmpeYehQn
ObZAgLj4N41tI/LrYaONP0QPcypCDwy0AGW5jIJ2PC3/ZFWBwHzrxzwp37wsY5zi/BLZXtj9KVEV
kygAQFWEEQ23MUhblBpot/zmqFX246T2ZdXUEKZkPHtxkE4or8uX0PY37lAc60Lvc9O4NLfgorwF
VC2SXdNyPtmFd+LwffTDEqMMknmr2IJs/WMXPC3CJJUyeBvN9gutYNHAWyQ7MzF+C9FdlKKXw5c7
d/Ee+ynfuOt8KG1Cmx13u6TqriOfFuWneQp7ChWWv67Vb5zkd7ExRo3kRFXhtcj6fUby/eTrey8N
n4mx3TXoJXsXnJ+8cyN4Eso6JKh7o3KsUC60mAatSGv/1VwwcTd3lQfoUWHLJZumNPKLhYFkStDl
Lv7TbEikffN2CHlpwqEaIQSW52kVfybCqvH2OPc6s1P+PUUn+HXzqj4SWMEOpKz5YMHx7EV3loPy
tmPGQFvBtG2EvEtBKDtj5cutYi9cNoma9k0BvZH7kVNkyHCQ3qrvHj0kSNrWxWuAxcpy151yeytK
Wr1zJ/PousltqStibOJXmdNGVX57bO9DQZ60Ck/Kes3sKUownbay3urKf0+ZP2veoJYbRQ1vtcVo
I81ja2Q7qdNd6Jq7rmvxMZTQ0uO9V8unGQXN4DeHwvAfEQwjks5Q8nY7l/6pFlzYMmVkFPVn79KK
ZRn5b+skXLThYVJ4pYqr6bZRU4Bopc2pH5/KIHvq/OEsC7Q/kgsPbz0SqxQ/5NhnV3OQzwR4+4L7
fOh6BxtO8K/MGUMEKFlUhQUoJpoNJzd/Z1+9ytXNtkOrlmOHXGWzttPXNPIpr/Bf8Gs+ujLqYoqn
LKhPy2ABZtWxTJmQkl6V+16qaDHcjQm5gICQ3hs/hZLGexFBLqZEwTXnatV3VaL/FtgAYm9u7gsj
e1Rz4+Lktt8kaoSh1gVJocitFmDfWhCw3PUyJgvz5Ez8Dcqev43TPFeotqMJRk/OxjFIZ7W1tWId
6SIgKb6QpWSXyKC9Hb+7Obp/vTa48wfzF+0VpcEpIaTlXHJ6LXFiWmdBPQ8tHx9DKF+Ttv4w5+C5
bKJajAi3eF5mgwOqx46/mRdkWo17n5ek+qwU5+DJri8BssWY7vkMdTw4fd9Esi3+oiWX8VsH/HXT
fP0VXuHHc3Yi9R+8U+DUob0J9c4C/tvaWWy6lUblzeKZWuSjK3QsZR97gQGh12HdKf19jdEIll8A
Zy7GFom0Ewkx4VWil8dDb2o19oRniwBIfQvubdtvv0LjbqTFxiJmfGNWLJSl9LakWx+l1/8q1A1g
JAxAzizzE1TcbE07JRIXTfLIoDu1H1756o8E4mLs5cDjPppS1cf+ZFKtNQ4wrsF7KAsaGFW7RKK9
LErkm8y2O/q2pggJR8HRk8DDmfBZ+TJv8XDm0Vab1j6sK8b5JSRCFapjQ2bLxi6LtxuVbK+m2MAI
/5lBwfeI4z9K/jB1+xoIUnxwJzZld8r/Zam8WTHGgSpzCHXqW+r8swZ+IfHvOPtMusvqfplLe7TN
9v4/Iu6WmaxWVyBGhsPPPjubqH+kzGwQk3hb2uVatR5iQC9j0vDydDNPm3bMeCVr145Xo/9u0OYn
zl9vPgd99lok8v6//weMMT2ixtmR1anxqq9BTk96WS5N7rAZAtVlMuDsMm5SB4FmJ2uDDyNpdx3s
WQSacK9N91cNxR+OucNQzkeEG4xYiXvG8eKDyY771p4+ZksuYLbixcfsw79eAggr53WYfSRkVmlH
qXAY3Qzv0DRznDAkxQ6gXWwW4qe25MsNr4s8IZxdBlk79O1fPbmK5nDdH0sUU5lrnwOxUILzYs79
GpmZ3nZN8GPSdRGV4YNlmO+lP2M2xnYRGwBsY1+d/AHrDm55at6gRT00BpNJq32m/PtlxOo+Dk96
VCQShG4Z4/GDY73mtE1vM6rLYwVeosF5+7w6Ok3CaLC8G/Xkx+VszTCt6dVNmtskQjs0XX6MVmlU
mfW/cUkoNa7m38b7VpZQ0eS6w6a1+7+kr3tgbwr6oyvy1zKD34XU+SwQO6MUQNRr2gYispRbwLe/
l9IHl+3v8gZNQmhU8lTe+x6k5lBSs23nalvIU9YgAEEgEkYlBWh0RTNhjsVdY9ePkE86ymznUxLu
OavOi8cZYtE1HDdGMz8WDMoJB0AFjh8bE7OePQ1fefPPLNUUcQNjcMUVHGm8d9AnuOuXU1O5+rxA
WAS2McWG6ObYkA3FRAIj8vDmwx9sJl6xkXOgUHa5A3VhEXe51mubKHpLv6uQ4c1Oesz7SbNPyuWr
ct1XeHPcQ7QImwRcr98tXDBbjybdqg6/TfOfeestQKdi7xLDrSJTB4epTBe+MKw32mFV181XUHtv
Pd5lsjvGg70wWSD7zEmms+8HB7VW9eK33bZ8zFzsd9rhiBFpxcH40uTpnzEb3kLncey4Mb3qo6AX
IyKVFAuwmzNO1RUJHx2CpJ4ROzMffMMFE+n0vlrzd92Lk5GBs4Mr4xmHnm9989JrywdHtO/V7b+j
XcTWXNElgTN+SGGEzfrL9djfczvttmHOmbwUyD08gBlSRR6GxL35p+4FgG6Rs9Eop3jEtZym090U
+Bvdl+d1RuCKCMBw588Zb+UUDtc+DU6JqY9ugKrAdx7cnuQ8ekUyo34PTU1TnT8dxYzjg0CCfPqy
erwwJIjh2b6mw81c4rm8tna/WSmJuiELka4w27p6+Myq7FpbkCEt3TxLOG2roXiqEw+do4NIKWSF
HZM/KdW1AGSYeHvf5dklI12lwcHTzkNRL7zghvPRcvb1y88UGH/cYTlO46OqjOuscHfk3nNaGd8F
mjLDfR0paMltArswCUzeuPMT6PgE9fU8g3jqFma2xd/ADGHPr5kwX/JgvVjJ+oSf6pJiTIxmk2ck
yPmo1dofutDeKBNFsZGzqNbKOUw+fcAGr3vHpT6zdk/kjEx4iIZFmdzGoOpe5jzhavkuSvepCFDY
Ysefoqktj3XpWBtiK2lKzn68DGZergP9MXP/5jUdAfE0OAVe8yGa9X1MrzQYPFVMifguDJtnxa9m
3oPlSdc2Hv1M/nVEjX03FdjIJm9PIBCWJWE8ixICmYAYINPug7UHVZlt06I+yI2ZlMe+yQYUVAm0
UntnVuKVJr6P2/8y4b4ZegBTAj1zvWcvbHbDIN6wa20TN/2e7fGTzlhkdSRc+wYakmkyNhZR4mMz
XagW+jW499uq4chLhs1cs2L89z3ICqtmQ0kEYsqyiyxnvk4jdxSx5KQJNPWzbI2j04/3wWReezs/
LvRpBWn13TIwmLP9kFhoX/t+26ZMKoWYJDBnsEZo5je25u4EJGuy6cWomh+bTxZvvZskKxgWhnIu
rWcn6+9tm3BkMoyYR9yxZOEaTr1Zww80TuxaLDi2eQj0Y9YbSWxX5j8IiFPY1gcD6U0g8ycv0z/M
G8BI6+/tJe8YvErzw24ZkJYR13SdsV2V39Mor1MgfsY8KzZNr9FPDeyJCAU0mXWsXAxO05YUGgDr
qr9XPG+Zrr/FwMiVlI/kxOyGHjBLrJcmCUEymnPTfhCuP8QYoNDZ5OmLdngIO+fn9jWatfU3zJKv
OsmPJAr9EFWJ/YllZLZagwhMgVVmzcDlh42gzmSo5ByNKkX8yuzKQVz8DQi1c8mE4ONykvmjc7wT
H+gdrtujPco6zoaE0Wqad6NtbnjF9yi6T+tKoIe8wXJOJyJV27sVnMsxCz74tGQhls5n5/SxrbDL
jNbgAmKFV/f2SPthwaRuoRAvrnMQQDOPkaz6el8bmBDsyaqj3nXZ3dz7uWh/BW4yXLXWhzXDnZEh
tm99e9cZCurEoQaaxIgP1AsAgfXwYfvl7+xiehD4g+O+HTeYvJcdcipayZbgPCKehaO7WN58sfIE
P6/tPtop2PFoTh56Bj4fIkuzaPTodQNjH3HXqAHtm1GTcKITfvIqMC9m4RGbMt/CUlRwSUbicgoT
eE1N2Bx6RtkGiY9vhvQr8ynUE1FZ7YAO0VLsLvNibJaRlYO68e/WmastWEAmvHrb1M4cz27lbtcQ
5sPR6wBgis7NYceOhWw7rOi+PBZHFpxwG6pw2tnNuXY7Ijqsq+yKBzdtvywypMlq75eN/MRFTtmG
40at4SIgmNA9TDZ+zcokboURJfDLb1kZj+QrMn2DMiNpqxRdTmZ172dq3PSdU8ftGoPLUa5ZZ3dV
kD9MA8lNuauBupyXogzM/ZBNwa4z11u0BuvVMo+vg+9Y0dQIvfWhmM/2zQXhGt6xaarkNFRmsJcV
pZercvep5jLxBdkD2kl2CrwvDqsj1gYWpPLWTAQdiPywz/YuQmLTHJpzpz+X4uZMGJkPQsWfZFTG
ce6ys5yHnMlOTkAnn2tjfo+hM3KT8GvEciAuxdrqnqHOSf3HQCRmbK5WHRe5OCtnJrRhwfU0j6jL
ATtnyyN525P/cgjWKGhwXEtwPTOc79wQMtuG5Qj5tYXXfSUzi5tGaMuIVSX+PxF8QPHzxb2RD2PE
pjlmsVE5+8quO7yVVRb5TvXpdckbOlwsvHLdZyzo+6WcblBCgMpNtaj30ns7RH8w9GxWKkAzAXun
nkCurO3QLf/6msCwFO7ZBO3lx3qrdA2mqBT64mpj5kvLf9G6nXRNinihbVpwKHioPe7dbt5Sr4SC
nqCQyFLZr1nh09D1q73Q4WdJdnFHN9tkvcsTy9j3xnLqGhPhVrG8SVJXork4jQODT03rGEeSekJX
iqwNl5nmQSRiaHptcUJxQ4yMLbeABeZqvI3UpVnFUVosXoYb8uNmFa3x5KSkuaRQqYjDGanq2twO
Da6jsU4OoWOhwi/fJwT7eEfEuwd/7JBvEMrM2NgLQTMN2QHQg6hcnJktxSGH1EpYirpp4+IF8Gfv
WKvkAip0Fei01erL+MEbs457qvjqk+VkmenZs9NdZcLn291jg6ctsYOLvll/+MPFeEMRwN3c4SZ3
9ShlDlxAJbPtdx43ol1wVOr5VAInjPfp2HWRWxBYiAINmuQ0Tz7ltTdbT1qITS68D2z130HW/zIe
/iEY9xs/QexiUswyaIsMemxcyGytzb8+31ucyPI0DIj96lVhrgdqMy08RhWqRX8g1cbF9Dkh/yAZ
4EGjOo37Nb4Jzjb//dtMiB9ANR1hvJQ9DFgrIdgrQhpRRXobj2yt1ZxOHmVzkUCQud4up9qXHEvi
Fe3ot9lY+UZm9tFr869AmjkA3J+ybA9C15eEajXTaF8QlO0d5sRx7q7atjdrsb7nxfDutHqTsT3i
ZWU3Z91Gxzw/tyX23ppMULxkpwoQkddg+vRluk9wDVgOoNIwYbttqAwKYOnjsUpxGOEzoui9CCVm
Xe+5qokudf0NnlAz6jTu5IZXRXTts7VO+KhWwokClz61eXrouj1Bkyu/vDw2Y/Fc1NWrYyFONG4/
wMlG0c79S0ZBzdGbfZWrgAVG04nTMn9c6/Kx7623xFkPgasfVqGMaLAuqjB5gK0OY1SDDwL23pv4
LYXZvy3ejzUOYdT2/gvlwghySvgWJzRIqbDPCe9cQrhgAqY6dMNlrLN71cxcq3K5EptuduUzyX0p
31r51E3DSffJGbAI5cJbWKSMB3ht3Mx/c6dPtWb3ttecDUe/qLq+WBILtxp2xrTyw5hIb/L98cux
h0+yfdj9cqCY1gi3C+G6kRFkK2xj/9CZM0Q5Qy25Hv6NTTN08MAUwTvep/h4aSkb9f3qWH0sc/Ot
RUcbumKDxa0naYTpOEsYYufryuwbGZ9OyaDX4C0BIo/KdEbaz5vtKZc5bE7+0LXGj+nRnkqu3DWs
mVurJaJ8ygGLzzNSsOTI25Yt4OA83DeKjaxyF30s3B7oXJc85Q3HdD1fNFkZJx36j1h1foVW1z5Y
foijweftv+Qd9Bx0DurYwT74KTprZ8kzTCr+Fwlbr/k4chzePk0KX8lV0MUbgW1wKhwAUcAJB8hN
x5Hhqxfc2Z/DIPujylDiJKT0ESy3bvNkSzJqsMXgmURkBB06lV9dRvAdjR77ZknPlg2itPbsSBUq
VX0pef1zIqoiQvDmDXEUYCC7QCZ3s2GcJr8Ae/bFR9vggbagJtPPouvuGYOLCEEZD3MWnKwJCo+b
m6vR21tu9erl6AKn/IFQmQ3CiIf3ujYEu6vCG6dCtBM+exjFlduwHz8Kk8I+q7cpUW11tZPL+oni
+aWqqw4i3/qpAihEIlH51AU/mKlhqAi8/agIa5qcdNsk7RtBMOjacO2daywhqHeNI+/dfq0174DM
+2jk6sIEBj68zhG9ez/YVLcOsJcI60OI5aixTaQBy5cOAGm9Oo/Gm4W2t9WDna0bXXhoElLrNXcy
xpZCfgBWffHC7o3Z0Vu8viOg1bGxfX10xPg+eHl+mNMWZ4CnN6hsznIKWvhARPr9CMki8gbBNHAi
lvVoKWx83LX1Z6ULVjsXL4WRFkMJ6qGNZzpBMNrljA/q1C3LQ6DKNApDovnG9BHD3g1BTl7Wdheu
4tdVE44Ll0+tWtW+NdqzPwTvVn0vOx6hqQF9ak3eDZQup2YMrqUfRNVY20QaojOpNEeE4Y6ccRmk
r11ejTLbLU29XUlKYnftHv0F27XLNeRvFgTvkWn7+yl4LWVBhmaArKJX5peFoCkrFJOFnH714G+C
W4ySNKfXwBqu09TF/sif4oayjIRvFpHlXThVgb1am1aVAI9LK/QHzhPmfmt8HCsvJlyx2apEvs9D
+RRa2Rkx1nnNmbrSoYiEVeN3JZUr9nlmkIwCMsrroiyWyBwIpbLKn3G0sUHjAYDa9iRaTMIArH55
9lfPj0N916r0cQoqXIHdm8brFWOa4rluCtKuPWDMsP8ku+bTWLYa+XOEl8qbWn4CLQdj75v4/nz0
3m85dfKhF16Ywi8yLw5rnzZxW+JnKQmWsgyQcvxFyYnIXG7shLniv99GlO9LIajfHZjZvea6Sut3
gLOI06X6BNsgiGm6W1p7YLzHY5NN+i0J7DOqPK/GpWvNgp9CJZ58KRC9AnhMxZl8ODLjALOZOPtL
CiAYZVSZSDhP313O+MizeCwwFZTCQJ6Xk+oj39OmC6KxOk3lhN9Jv0MI3i+t8Y3mja0EVVL4PuJM
T8PwCZnV19T5Pwo90Ro6f+WfzGKZNhZwN23iPrUtEvPmvTcWHwLtKXGMPAe+RYzw3H1nXPAIxrOz
V07BFp14EpPXZB0qo8mZpJCtyE2evxeaJzOzwhfpKUaqfu923K/KgnoSzvB3rIM37dkMPJllMkt6
u3JED1pgzxi67puy9IMxOJvO0Y/DOP+DELmaBMQQ5HMwhILisBXktD641vyUF23NTcMS4Cz+2dQM
kANxw3jZ5icINYMtDJcYmh2NwKV0izL2mj810/8cau7WBTe4sa9TnCqBR8UqsC6XjKH25czGnIIj
OX1w7Upzj9k2jwguLLeNGLJTC5k9sVEdTKmePV3azOVlhSSIfKop47YOlnxjjVYXaRN4EIHhhq/9
qa4blIKterLL5i6RCTQyQTv56DcRdRcbYNhuQ5FsGyffoY8yK1cEIhNMmjIEN1dVhIRTSPcmbPHu
moJThadYMYTVeEyXNt2tzcUN1eesJiyFJtP6Kpoj+Ch8bUAabggzXFF5u6Wtmvm+l3+9AX12QjZf
FFYPg/bYNyXaQrz30NJugCmuY4wviyfTCAjc0PbNKm9E8xPPGIeFxQbDe5fFXdl/0kSXwdRxMVkO
42zT2w30kP+tfeeaee5dq/k2peHpvTWaPxinb6fMSN2tJIGEsN16zjb9CKJIsBkDonBOZpa9ucQ+
wipbfJslz5uBHjtKbC9mhz1U5vSPk59EDfkoREjUUAVnwboo17I4SQNOW4J44aLJV5avaeXlJ4AI
DfAgrrAyBw6JBuNHZEvYa3Q2ilE40fdz3Rk7T/pVdMsc3Jmd1117soOjASnVTuTDvskCuZn7odhU
MwlmUt9NVfjRZyLdoAnvMjfcCrfpyQwM1k1LeFyJZfDY2XHV5shARPqShU6xzWtzU7v81BPDRIVT
aJTWAe07xjQnqA/WbtsAooU12QsMWwYJHj54IqgXqp/2pWTjP3O57FK3fDZIQN4L82bbWQfjsXMT
sutEBtqEVctRLzaA1jnTJqbv2iq3he5wweXedBh8noXMb1q2Pue7GKdxG9iOYhks0q2TQk3TA3iB
+GuC6ZEBPtza0v3b1itd7aPEH5KKJyt1lkPf8RpgTCHVeBiQwzsKhV25st8EkkS59r4WCnZ4Al1I
GO6g5k4qqIw7LncVL+FCZtptt0uWe6eGXs4hdU7MA2rr9sQLW4jQ/Cp7GR0ADGTw7oYgG7GRvfSj
SoxQq4KoMss4MlpFMyk8kd/19TtSxQFolZQoykMR/vUp2pdl3U7pnxmp+akQBP4yb8e5r+Q2Cdf1
jP4aFKMo2ThC+yu1GxG7zvInK5sqAneat6m5YG1ZmrNnbHrRpvu6HHiEpZtsiejLycVKy1cccjAc
diH3KOKHyxwQUYE0Mcm3vSJDiUAP9ogeYw8EbfvgVe4aKfoC9xqL89G4VTpryMLXQK+70bfujLWs
fjmZduTqOF/53JKUW+vpmtTFT9YOQEcpv9qyGgBta4brCaX9/39E7lPhCyJhkHCqayWM4qnUD45s
lw+pg4/Q/tPNv5oQ0sv/E00L/YFf38Dn++IIE604t/Fl1Gl1JPcVSLlogq3y++zsALciOchIw04a
/Wb51aNMRxG3/F6xUNq4/+8v6OjLY1qQPob9NkIe7r1CHakt+VjtFfobkE67PArNeqrJ672Mq+M+
WPiQCZsqPsx8/TS61bv4eYmcsBQzyZ/Kvvz3lzX3c6Syza5OnOelK2Of9BV0Znp971b2xKn26xcD
uMGjCforfECo3f50t4HRTXpsv8G6EAxVENM1Jf8mX9wn+CYehymkuq1e7tqE2Ku6+2AgQ6A/etar
0frJ4b9/LGxL74nu5TwcVudoCi4ZyyagnUm9p9Hb7fRh8UoBPOpezaXQx8ZT83VMyjyu+0Fd6mUi
ns0Jj6iG0K1ib/nTF+eQTEf/thbAVeeR65jBpQmI//S5DoAMmcInYdeHnEydyNX2eEZ77HK61X86
TXQNgSTDHdWSjxSLGVdZY4Jr5rm4im66hTFKAecQmNewSYhHsJOPNCEFpShKc6PyUW2qjB25SwP5
opL5Wa9d/bWYCOVp3TGvVtusdyZp1CdQ0xH+Kw3OuCUQvOYOoyLGji/b8B+cvNKPpVpfhOeRWjBw
W+NhEFxc7ZxvXZI5d42F7GY2/sfZme62ja3b9okILDaL5Ppr9b3k3vlDOKmEfd/z6e+g973n7DiF
GLgobMHKLlRkiVr8mjnHDJDaDbBDcoMxRGsm1HuRs0ZUlV8iFXUbpUWQz1xG5KpM1aWd+YWsTLCv
5iibVOOoDQix+9xqavRyLorMYiiXcWWiM0O+vsI5kLMQH2II/771o9Xy9GwSK3Xu/+cnP63VjqLj
P39umsm0y2yOSCcfkkOSYuk2RVK/9Mw0Y72J/lFsh7tmgazAPcQgYVYc6zNcpmq3k428BAxucp8j
flj1ZQOb25tC4BuBtVF2uxntimEhWJoxCoYdrQ/fRgYD3PkRsc280R6YzpMecFsbWJOngfHieghK
Q7bXdJ8hOeppc8W0Uuz41gvEMI+l1+RXqy4YOM2cYD96HHzH4W8KgRvn/DKFym+iAjZqyQGtaV7w
79ToIkDSrjS6qFPaMKVVA7NWy/TYZ/fePpltUkN4juKa/z8PgMW3YbLwhmFcOzU9ZQ9CxteifcSN
5iDVexkMALobGT56TAktJChsq/ps6bUTAuPhReo5Z7o9eGtyqGn5Oz27QABfBZVo14NInBMe4HBh
6hM+tziF7QoDomQAxI+xbf8M/OSAA3HcOmbaP7sDVKpitEaQx1P/LKX2BhoWxt3YhTsoZdXSpR94
GvNxJsw1L6rXybpE1LxxYy99QUBpxxZyRjFYC1NW8q6MYLPElsJhYqhtocybnO0uRpJnG7+j+6hV
Ny4qlhFYEkYYGb2/Ik9rPHQ1iMNohN8Yddp4dDy2OLo3LtkJ+XujZL3eJ82uMcto/fHxxMOPlCjd
qxGm1zr36rORaMQb+LZ4MDk0lloV59egP/kOkjQQaCW+D3hOI0Xpls29Px1Hq8g2vWYgFR+eFcan
h6xljeLjTd4OFpMUR4uHJQN8TIO9d6mHmMjETFPo71zQDX1Sr1pfortqtfRmVP1hQPFMO5KxE/Sc
k8XtaAiffPhx9yNaJbDKxjt1kfakh7w+R692kRDaZrASl4+HdsYbv5XFEkymzob8/xlAhc1lJl33
UAezN7MwHoSDnGWq6y2AJ7yjrW1vBob0O1OhPEQ7po9ej+8XvZECIr0d/elJ4TnfCHtwDswNunVF
5vxdgS0jcU21kOROTGTQnWwre/W62HyQBM/iy8Lp6ikjPZZukR2HYT0VwUp2AHibi/FEW1gnx8k2
h42vdWqfuZbChZ41kBj64Sq9Ak+FbcPqo0VGFLmsvJqzZW5jKwRZtx7zBvKPMWNDlS0NnwDVAilQ
MHBfk8pYScGowWNLjaRmzM9xaTygr483H6anIkOtQxbW7cPv2zVOfQlAceWGwTANM1NgjtWmIxgD
o60+u0pZZTaTgxLf4hLIE0IdlE+SKX5mtqr2dSZ7rm29481tmAEoxQxKM4OIW0+xN+xJHuGqODTX
Jbvo2Y1kt/ElyyNnO4xMxKeW8tNKqh0UvgoIacUAAyWy2Dr2PE1LUQt1ZSfZacf5qp8ZCwbN2MJ2
dLX/eIqKaVfBm7xJWRC0mpbdKSPU7sgAcoHI0/NF8zJ2cjz5RTm/a544Ys9J1qWRo35w+3BpNEhg
tIzljTUGPY5iPmGcvt0mCdrugEtiBdQneM5zCDKpDzOnDU3/2Ri0X1yIvNBZJuH7SX8EyyXWI7O9
m4fkEbzRqD8TFLQrR7HxBhTcVeLED0N46UUO8jtxkGcyxSyPqd1lG0igdA01GDgQ+xA8wSLe617i
n9hdP9Q+l5URD+ORmUq/Syh0ECuazDFm3hQNz5psX06iHszrZJn+WrVJvGhQ8oJrbtNn0Upk0H2z
NivJWEmvhj3WcG3NxvrizaYuRnXmmnXprw/GUlvW24pBlJBB/OKS6qAN03hy8mWraz6+kCFYc7gd
w2LGTpcDr48uKW+9JzDzzj28Yln46qEX3MJSozDuO3u8FMDouEUxzW5zqGSuWgtSR5adwHZZ1lwT
UQ44r2rejcrJL5rZbKeAt6ubvvsCpKDt4svvRtPeha2/qeYveTC6IQO22tlaEIOvqbsD+HoY2VOd
S7i5tKKatQcndp8U1ENaT2spO8bhSdz0j5kyQSeF71Mt6hcEleg8WwBsqYPTJ7dRioXDIcd2jOAl
aTZdw0jBGtb8Xubpg02Dj9jjtosSP3MsfHd6GJw+fgotPjzGHHZUhE+NFWYHwTBkiaQk/Ub9/8JA
6Tiy6WtGCw6fLBG8dUxqOWr9GLLBnatN8X6A4vHQZrXDlZ4wlEVv3WTQWxncnMukqrg9jArWDeRn
f7Cac1u4xnkgl3LhqdmoRk7BQ8ChPrUVGwgJjqphSHtnEylyb9cjjpWsBSFUpy1McR0jROSl72RY
HFPvvWfSnasGeonjZ6T4zOqYMECJ2x8iTfIX0OW68wPS3wRKRGdjAOEpWBHiVKbJ2qB+gQKa5O//
OU/nQ7Xx82GXcSLflSG8N4k7ctWSOfuAewNKhBk+p1KTLCfMrcUSb2mPlr8fVRQBP3TPrRnnxzxv
EJsgRGFKWwLWmaUsKv/pxUpuzKlzl25XA1HViZEJ0/IxY1oP6d+k9IVqgDy4j48fD7rlYd4eXRbJ
dtYdC29kVMbS820q2FlVrW6e9QJ5FK6at7GV4m1ERrdw0PAmVQHXN/q4IUZy0yPsuyaBQ7aQ29ev
4AWfwzGK3i032NhVvJkVT/cuPAOSc5CFQ319+Hg2ze7IIcwfP57BoAYaXz8VVdXfVVVd0kpnKXvK
gm1jkJWPbZRxGDv4xQJmMjensVkSzogpTc01k5/op9QKwjUVVIyaLnXRZhWHzuqMp4rpssXk9KgC
ezr1USxOZWK7C9QUzZKxUswyP4kfZSCubehaPwn4WdLIYv68KVsb36OW8SpjnTWiG/y45eCxl60q
3oT5IUMScRgQ7mOpqpCHG9Xh4ydwlxQJ4QC8lj8nDiQ332yodr9Q7mmW8Qvzzg8WoN6V25a39wLX
O2V68wJAT8ykKO809EHDYjeXK7Bo0QWYgbOb+vpxnJ+5CAHulFV3GzGjlkQ8/cMYMH+Wxjg7JQJ7
Gzlh/JIUoIwAnZRnqwmegFzSfGoQ2wfNcl7dMX6irMbOhSwltIR2G3XB0iBCs5gqi5fBPsCDsJZq
tXdwg6S9D/ruu5xFzaFVSbSMsTh8PMTzT5o1S4SQTq9M1cBcnlhVOEYttzIT5lOVaOFynITcfvD2
taiIlikC920SEcs0DuXOg7jJ5lDxBUpTucUnoh8/Ggi9Yb8UF2UO/3+qbG7TTnLXjCI6mp0c7kfw
IaLB0VinYKlE2NzipIm3kRtFG+HpSA6H/D2TiERHiB03N5QvPcvAO32Q1tswEuXZhFBPvFzfl4bZ
Lck0km+DniFI69ubPury3HEdsNJwu3ng1q4xc/gXVY/+KbK7hWAXePl4SF36fztSjDw77WfsKGLB
Mr29Qa0rl42rX7gCjxSq41mUMdM9EmS+CxbdImFOF8fQHz9K06xxgD8QuaJNsKw0YezRkaQz/Z9J
fzq+OW31RXix/D0/0jEQjzm2ICBZSMmjM+cN/VeaiN1nXdLGFTWrpzfbsUi7q5ovg3Zo7juRNPda
67UbLXR3fmJ8g8++deqk24VZFh9Yp9+SudEjfFFnIcbH9r9Pc5F3NPDFP1mxd0plvRd9qZbSHu2D
VcXqkrrsPuEWy92Qsd1vVBFjBPHj08dPolUU36HkK2qW3V6bItqLLDoqer97CswfFTfVTZi3agnh
Aoih3j566OuBX2Xu1XNgigVQFhep9hSjp0w5vbWs7r2Fax0aUqGfOjRoK4Ntns4JccqiwlwmQ+Qu
/56Z8TnuziInU3d0i2rTgvohPsWQ9tXkBZEEZgBt0N1Kq90rpf9iIKBh+8DR+Pe/zfgcDsVf55iC
qEHqYyKbxadwqBbrMA0EMWgZfpIf8OvvpBs3P/ISC1MI+f5+7FWwCazmW9EgQJYmzMuxW1Vl4b+w
lfDd68Rad1+UurkLreRHESdoFPxE7SJJwo6hSnkrpiGeK40vgq0+ElnzZPTzbA6tnC9Ex3GlY0OB
MUxH2J+Cm/oo7R1WA91CNfqx583Z0zkHRLFdKYoB7yTKpLvn8zK1Ne+dCdW1eBnzvD2N7PCmiJtc
OljVIoVcgKOg0taWLfUVXbmHyOU6JkK+eXZZLgsCjVZlEuCCs7p4Z4Hk84Mh3DhB+UvU7EIkIuFF
32jGIvU0Jqg1957ctiYGCSSSRWV90KZCEW9XKxRZ5tEyHO/ZNqtVktvrMGX2azKgWVFFrlXv9Qxc
8Vm25VwnF1CcCyyv9AhCrtNaeKxNopOly7URBOIUGmOx7iM4r1WOX1OohLCEssOYr2Od//vVgjL7
U5yLZTJCZiPuSssUQv8cqBnroI50E6OHaetnkwdGT75iVNKG6wGXHs5UStQWFt7FABK3Fc1IfYI1
Kc3cGiVgtmTyVN47pGltvKJk15iwGuxKetK65OArhrG7NqDNUYMguPST6aVyoukuI0Zg2WYsWMDm
2ntK2+bEpM199PWICTNqUhvgMObp/NI2TbaTVRVuUBaqp7ouHsBVtT8S9JMGw7H4XE+R/ooKOsRw
WSbfDUR0BmiVTs5TBK/WTuPImMENjEPdpeyq54A8hdNspcMdvmIBvBiNb94xdqGtrj1xH+lSvwxo
LopqGbg1rMFcHAAvQ3I1fG3vToW278zRh4rDOLHvXVZfmqv2ttaKXdqHPW6CdF6Qkde1CmtzWkJ8
qO7x3lXLCYOE6QkdlHnanJPGQAUT6qgaMLUm+dUQ9TFww+JJbz39vqnsBeM+d9eZ6IUwXVzY2YVP
ZqmVO8MIEiZ4e+Y5w4bMHOqfwOy3kEKsVe+znlCaKLjvYwL0OTMeQnNASiECi+wBfkKe1F64E7t3
NBFbzXWzAzi15vD3K8z6HFVlEeVu6brNwSeUtD6n+BamqbcIziFIp+IRNrH+0fCtarheNBg4dtu+
2pqAcDEGEngYg7S9a2jRVlFbeovW9J1zrslTCLMuHNNXf0II7k7voDTGOSsodNLtgH39OJJCDDOH
PQTBMFkjvMtAMkkqrPaohS+m7qkrDnuzLRVvmJit8pC0Ais0vtURwApnDxXnVZPQvDtXMXyBFM/6
2A9Wf38/5HyG/XbG2eYckkvEoQC87opPOdiCvB7ow6gVVQkE1LfUuNeIi0br5miL3u9flY5MxQva
HssqeDsTLeEZqezBht18dHirt6Xe9szNu5cg8Uc0dsI6I+GNloIAKzCExs8G/wAkSsAYw1IGfMyy
HovHzt4L037G0KFhmefOEwr9KVoyytTXYMA0UK9XbwKrFCXFLRJ82TUdt1oZOMk7JkWoUjHxCmXs
3PvhG0Y5e+cpFWLJ1aNzbAX7QVjZr0hv3aXGyuuLEN2Ps//z+2aaJIhzGTm8bZ+KFBrVSPe8OMeC
wk6e86nGwezn38p6TsCaWwDZp94u0cXB4Jw/0Wjt8/cewHuMeiZyFzbUEuaQbvbEF/ZnHr1FFLFG
IJ+RUxiLvltnbQZFodHdO2ameGIdTy0KxzWWLmlBe7vHSVOLkejyVHqIR7A1q/ZNVjU67JzcprEj
y0znBVJIfwvtOYoC41gS0kpUDcccyKPVqHfY+DvAVB6TA7ZzZrpRoTI2nu7OSyj7ex6Z7VE3kqVp
sREUws6eaTmuWqwXV8/UYatlR4xD9X3bheeC1n3x9+tT/5zvRZ3CMW/oSqCsAnAyF4v/VQzGCB2F
1fvFwhJhdxw6J9xVMX7pJlaHrAyxz1lByu4atCgg3kPuj/2xbZz3JI9guYdOddOTKlx4ecy+EbsE
5O7e3qIe/jLn8d9eKQFpc8EKJJbi6vdXyo6AdQdWUVwCwQD8JmAsFSxSFemPnlO89+xGjm0ZOStm
G+YKN+6uIobmoibxYGd2u8r7LmGcE5HLHrLNaVM2xaVnflH+/VFc8366hsH555IHb9lzWOV/vZ9e
ilXNa+p8EU4glYQkFCgmI3np12RpBjghFkWKj+uLT3Gu8n7/tjBpk4ZLvcn/dOPTKVNkjVWN8DL4
u8qNN+UBfSnDD0gorUV4DgxZa210SQGLBRBcNo3GzhrkGzQrcK+1ZjC7wLT5xYv68+izYFopJXlF
lnCsT+VdF+VVZYyANSK72bVO2Z5ioPk7n+HQaiRWZBvo7bArkqhB/mrt+rF9+uIV/FEc29yOlK1L
aZBcT6Tr7x9G0wgYmcwnF0mE5VFBvsbW5kH04K+ykFRtcksy+oy7HQMUbpvB8EK/ue1s4l5IFzO/
+LLJ+WP49DEprgvh2o6jdNf59GVzWxQxRhKSpxK0p8Duyk0WtxE+rcR5SyrA+EhhdiIL0xNj0EfY
hfoLGFjo5ZElT7E2OXtAri922iU7ehidUUQcrG1SZWyW5QfYDAH7PAUBWNZ6u2r00LsO3bMugz6m
1zbNHQUfrDsWodK7b2Sm/XLLU1NbwTPxba+TMYCvmBNsaMA0mMpRchz69rWYR5wfD8oB+5LakpRr
eIb3lVurVTQF14TJwdkkRusuE0P4OplIHrW67Q8fI/ePBy1sflpu6m17s/aPX3zOf37pbJ2Shvss
7RBd0KfLX8ZmiLMJoYKf9dmcNbkyB7N+dhEF7QC6T0sc2N2dURbqmJN27o1D+mDMa2U3yBiSvNJD
BJZXAnJz9ZPbxt///vrMP7+etm67hgtzy3Qdbmu/X4daVkCymmgJStwFJ9fJb5Oo21UwlPBjh5aF
RJP5yyp0/2Fq1a7dOdi7ryskInPw0FDIbmW31CZu2nmX3J9N95TvHw/QqFH8jiLffjxt8ucQZKJp
IN8nutu/9923KjW5Hw3Q52CvqV1YMKlLrSk8O8I5UJy4Z6aHX1zq+h9tsG2bhu4SkKrT5rmf60Cb
dkkwhwhZZqV7DojoYnulOvWQnKPriC9r6/k5yea1d4aGtSNGqT6Y87826NM7Bt5XLC30tENy++Kz
+LNApSITjm2jlrRw8n/KUgXBALUA9/miZZtw0rRaAU1Hh2ySbsO301hpgTUc+UpOOwXQalky8myy
N5HCCiK8pDgG0zgd216YZ9Q0GVDM0FpUtmudQBnJ07y2ZxLmeOuMSj/NOqBG0/AtartpZWMBZYwS
yvuhdrCuAiVeggOBHeOQ/dWwcfv77/ovN3dbSpMKypQmmXGf00XLyrJqtizhwjHsBRF4DKobA12a
4WgXZN7roa3UfVBC+0TneBgCLQAo8xqn5rINi/pIzJp57ocGb0SK0AUBC+mseuhe/v4yjT8/EocA
cUEx5vBqqfZ+/3qkAYIlrso5Ph4jCbUD9Xg1Ns+Tx54qJU/DH3PjxoJFvyVRSuOfx0uHQ+muir0H
iiNmRHkOxd+NJTMtGDfWOO1aSLSgjXmQNGQMcS3UG4r4lb+/+I9o89/PdL7QdDs01sKgmvp09mih
RhB4PSJ+Z2oNahZJeNsOj41yrCMGp38wHIF3QdCYVETn0fHrpywsCemOcHX+/bWYf37paAjY73K3
swT39M9vZGzFSrca4E3VKUUqfZcnanzuffQPSsoeyDcWRy1P9rWrJ5fOd50D3NZn4SlmrFFoHOPS
lTfV6kBEHP8fgDnazs6qOW86mFaGngCTK9vjR96cmPgO5Yb9BsP2mHY0dIHTha9JK8i4M6GIxKUc
jmlqvwGRdU5tUcGcRSe4FuQgrv2kZkX0//Hrc2flmndnC4P4VHvhO4uTskqTRWW4P6dJOieiir0t
DbMO3cXS4CGqYl0BgLip3LBIFh26F91mq+K1MtzkRcBGvyrmJHD0lF3gPmhyZCEv34hzSk4xo5FF
rYUgpeanfZg7+zA223tbR944idQ5pq6stlWCGtKvjcJZwV5f0doHlv7ukHnRj+JooSXPEetaX0wC
nT/rY0rjudv8KOcpe37/Fo28nAAmfLbwWsCRU3GJS8d/xUaVHM0UhL7L3W3jSUhZfHTDwijyVzBM
zUlMORqTOiHhKiBPoRmi8FV1NXogmZyCeVyWjAoPAahuqWFTjAmCxAoSbvllh4PVeBNMxLB96nPE
YnVBxJmx4JBdkUICwN8zDdSxPtFaqa5uGU6EpXQK51xrfrEnPMMHG9WKByvFlQu8dVj7veTQbdzs
7FsNMw5QAYL0Da32zWf8TW9EjT92pkdiDD61uzKva7SRenULnaLYuqjt+rae3W/1oyliZxdDNlsb
bSz3I8QEJw/Mt8L07I0dt2S3jGlKLxawjGQzuIqCuN7JdMbgroisn1a8gQGYD9XhYuntZxW6HfQH
fXrQtcJa4uW3N3+/hP/tKLQdbt5Mjk2G7tZcSfxX+9COMQGMhoC1S0SlLDz7lnXVPyLD0JchuNnE
8ppORrGpoyHGFkqEgTUYN0hq5pPLgq7Nqj2WVe9+gJ0PoVldE4KKDrmLXK/HgfXxjIHjdPf31/0v
FY6DN1S5OGRNw/mjsgWziRm/hYpoAj6u8CGYQ7lox9pfxaIAy8hHsc0AV+70XO6CAMpDXbPNqYHR
LoRmq8P81Jk/x7jzfnpuj5SjGUn0qgwyzjH7LaKxRdBkkMfQicbZeCY+MVYZ1Hxc7Q1m1oPuu/GV
HXA/R8wO2AOMb2aYTGwparmvLJwrf/+l5R/D1LmMF5bg7mrQ8n3Mt//rw2J1NKZWCOZTCcKxe9gN
h5BE4Ltu9NtVTVTgjvVZdHI9RiduH9yGzsKiWzn3bHbE8iNippgTTyH1hLDj4akTlxot3J7U5pCe
7ZApNAp5g615Ae45XNkij0+TxMLZ4FN0VkZcRbt+0L9bgVEzP/JrIpQWUADIew+29ZCyAgGHt+da
Lndl15UoTZ16M44eeQuVMKhIIOiogIrSFgFRXW53U3JRkIr4anZbZDLiRWOWxLQN/xaizvaL6/3j
7vjp7ukasCxdSxrUx+anjkh2NcQaN8sWdhSa3EFIVhB6Cjc3qINrmDE07BkFAG3v4e9ocfuA6Cci
B77L7qd2Mu5Gvxi3SuvCW29gW9JRB9ObxFjnqshhCET+wnokd3lt5X1+MIwYqUDXRU9uVUVr4arp
0HVASVSp5zr8Mj1Y5z7L5482BiOnWvVeZsAKVu5S9zB4f4yXq9LKt6gl3z+e9ZGhCDj1ykXqzJkb
ldC3BDzg35oHRz5Urq++bP9SLymH+aqlbBMorfHpkIgUOkd24hAMCN5Bk/vU5g3ODANxwsfTLC+2
MvTba6l6TnXNlSsNfO7OLlJ7ZTOK32YduLYEzv43bMpWJfBm58A/kl3i9PbZl3F/8acDE2PIBGzg
meXm1z4cfbwk1SqPAKUh8B92/kRuSyQcJD7mF7+k/mfvTnFuuGyHpGO51ueervNsOytiE31HYU2b
IE76nR3ar6PM37g4/vP9cKzxPsy7YWkBCzr4tjfsPQcCDX7u6Yta+s9Fmw0DWmFmoFLFFvh5IDlo
eRlyPtEDaMmGaip/0KMgvFgT9vg6QGgVmdXWGkZxCNLyrZDmqeNUeNXa4ehN7WvbjsfKHizuyspa
yq4kstWwEDwwOGRtOZKfS+B53f+EKOR+++Kgmi+I379lrm5TGPBGSpu251ONahNkh2dyxGPfwuxG
meWuAcPfj2UPGDdIgvNIcvI5I7H5Pw/Sr3qwp0W5GMBC4Uwg2jQAqeBcDNOsXvhNu32JKAymEU9D
U2I2nBSgyEPjW8D3iele21HmPE7gYQvgeA8iIeVm8LTybGv6W+U18r4hUOauVFVyUTeJFPmFSj5f
24ah42CZmmXd8HVH1Exaq5/iZVGPZBD05zDPxk2ivZRJl+98KO+L2KxtaquiXRSZ24AU1exbTKqu
HzaE07Nu/+LQsv8ss1miOfO7yfXg4Ab9/SY9SLsqBmRj6IJBDoPgmNGm2p75h3a1wFisROBYiyiz
gLJXOKQ41urDR1ZJDSl04414clvHwgkqymA7RqDe52GENjXh1ZyuiQZOWtO7kLPI/r+5mGFip8dU
dgcyser/RGUiG6bU0kgazKmlD//7MJpZTwzorWUVcGemaf/WRGzqSgdPStOH7lMT0Yti4XlzQihN
ZMy9s2ph/mB2yX3Zg5kmfwNjO6KhCCTfAaZ4uUiQIW00UwHE6nzFHNg9Dej2o9hpVqJqzVVsuFiu
iyBb00YaJ0jfnApUb3XIVnEsHybws0TeAnP44qQw/+WkYJFs2IinTCZ9n1csrpZ5aDk4Dt3ZVDma
EQ611ujOZjh0q84ZjRvaI0gEq9bGNQcKpmj78qAVhDxofFygmvRp6424TaYYOHLTE53m6CvDGkBx
ki+L51iJI39vugyqol7noxHcHCghspqiS21wFKJs9h8IeoAiiSq6zh2YERNUVDCpX826/pwhzjMk
yT+u5ID8XCHGDWGIKb4GFMcqudlu/T1KXeetnPUjQaycfVqEs9sz3nGZQbZE6r2v3LbeO+bdULdo
rM02IB2ndVZ/P2XsP29L3MUVL467EtRU+akBYW4Px4jcqUXZR5ugw+lVN9pwL4lQPmgdjD3If/cf
f+Q7BVTR0CbfKKmpLEL/pBW2TrZ3Yl6Eb1wGcAjErIRX3bV+FUirYB8n9jpmgXens9u+q7h57cvC
gUQbeacybvQ7c9LUpRN6fhow6i+CKZ3eGaruSaxLno1eE9uGQL87z03fCesdbub84MT2N2ifAREb
/XMsgh9oUrOLJA2AyENWQ4m3JMGLVKSiRkuZuU8VKQ578g+qVWDr+TbruwpNqeuf8rDx7pJabJIi
n/vntv3GJjQ8QxnbFZGNhM2/aLr/RcvPmOGPs13ptiMt3glEPfbnq58vYc89GnBPPVbdFgcU/VgV
jNqpgiflh8bJjVV2TDECuISQrKxJG3fOkINVt8Je3gmaWcO6tl0P0Lksze0wLTGJQaXLOnutE+X3
j1nq7xzYA1U85pCp8NFoupUBI6ktHvp4qSYwQ4NozafMxvEUtEr8Y/ZkdwP5X6hWMDCwETnpbAAW
9mwkSEGqbdzGSleJgTug6Ep9U5cp1vNhKO5r3j7mgbibfDgi5G9s9cljXRxPRDRmFoSoBrr8kbX7
nBvT32pkrvgfHJwbwquXZqt+lIpqLioq69Z77IRL8yh8MH53bTd/I0KIQnEAFGUKxUg3iuzJ63Lv
lJM1hHD2u53GNshrKe8VFkU2xxOs73Gby1YweSWCmDUuvJoWfckpmf0cgAOdO7K9Ge22kdrk7GkR
fcrZNGMsQjeysNEKeF6wpXAZVuGqhvN4ZQ3Ur1NipvYxDN0UtRzEUh7sQID+Feyj9bphR4XF/dlt
s9ex8fQTht2Q5WXdblJO8YXNHPFC3isazdzgP1YZewlLn8OriYCVR8lsU0LeAqgHjuMUL8NEz/bt
FEPLrEW57opRbgYsEBsr1cOzkZVbLjZ1NOeHcI5oHywuBTPJxn1Yye4x07a2wFcwgMh8ZEPy3WmZ
eVnttm2pePr/eaiF/vr34+VfCjBl8I+c77oCVf+nqlfElRHVnU1bmZon0sdhhTSJQwzLQHJqTRiW
jNrhGbHdI1myQJNHNDxaWf7KqbNuFkEzy6mGsiVl9hT65h5RRvEdgAtRvFhopffcGPDb567LKqwv
KoaP/dvvBRj7EJaBDOcs+mPn02uPvGG2CRT1ImUHu3Y1LpqimkUyVArLNuLo1ikl5qDi7j7qhpGi
vQ6wtWUKPZSNk4QbUEv+4TIjkIWdv5NgeER2H84/aX6vcfLoydYojORUZgMs885B5jSMrLDT+79/
EPq/lObKYaRMaU77++daDdWt1JnG8kkE4XhyzVHfeQFLYLwFwWJQbrarMqu6MWwR0EDgEGKO3XUo
Vs7pqO9bFTs3syuj88DecEFMyMSuKQ5cahWCV2dWUKXe27i5D4JuOqMJnx7thPbKtYmD5r98EVFg
HsheMQ8xDKi7BpEfFh6e2l7xE6xJdrDT0l4FWthupiD/5WDBvlbiXAmIi2WRYY4a/KM3Guk1mipO
eERRSGExBbi68Z2GeT1pmv0mh+e+zYatLGt3bWp2BBmi22QiqrehEZPk19erxgKEw1YzvRAHaWJ6
c6CJ4saDQ9UzYoXeVG6B3LQrw61RgiNc3NWBgQcR7UGOHJSEqLC7ZpNrwrb3NSpHPV2apdIfnKVo
u/FBn38uu6xBAZIfi3RKuEsiAyGgM94TfZI9DCVwAOKu0JNp6RxgYa2IJ+lestnQxALiEKMjX6kK
ClCuWfSy+T8Bi+gzIVvjMcGzv0jDbAaUq2o1Ecu3ZLRoHBj8XSc86BtkRANGCJ1UJHMa3qHF33W9
RBwwBhoZGD0bDS1owQQ60ZNVA/X8+9X2p1rVQZtAD+gIg5bXdT9/dcIyT0oDOpRlVN2uz+BTDOZL
CRN9mcSZX26wJ/abUZXJVnfikfVNl7zqM+qqMTBP5gMT4BhEwl0uAUT3WZ++x2gfBeqlH34lDwnC
w1+aC7knKkBf4ZbiUDzUhT8SAjwgi+WcXQIWaLd1Hj5JDOxviLuGO1Zz8kyet3GTcXF10jN8kWkv
WB2jBJl/DMpm2luJZ8N1EYyoZERyV81QXjF/3YCCKjZZahO8bZcDJ28iLnVZT4T0eOqbKWdn5iRB
3JMFMnHR793eM/c5Nq7sTpDW9EXxpv6YZfE2M1Rga4fIZF6k/t7TBODPov9D2Jk1x22kS/QXIQL7
8spuLL13i6RE6QVhy2Ps+45ff09B8lxbnDAjchAUpZkh2U2g6qvMk4PFA7saqlfmxYUnWWPnGky9
GLKU01npaUCsqvFtkNuRk+p5PW+XuIqJZMWPUb3P6r1rxXVo72N0l5UbciiqUm7TtdGPXXSzlKuj
XCNCl/fOhBnBTSyGSGDAUWsEPuDo+Gb8mxRL8JuA4LhG37Z/EjA8hYVDjCfOTMbrkn7nX/82NgPW
6bKe9mnDKZaQqXzS4me9F1I3WcZzVrygcXlJipdI+qm1fQ3Dl05/ndvXRn8t88+o0l+L5TNK88+t
RLYBEtmXUvqMIGo8SW0xTlQkwTB0ID08nLjyqbJyvhUF7kaCbW+mnsce0Zz+Zfhw7KPK7/adFpsM
DLO4ZVUVX8UvwzLFUBlCZHjbFROD5JFWcLJ0ECWn4jQ7R40fkn7i2oOmTs4h4TJ6prpzJ51p5zJO
1A229aVbhWbnYpZXZuxIt69heR1LrIY32yZIdEMrQVHnVju3prq3LKvX+7xpXe92KFQ3jzDkZYDH
9+j5WHlEnEu4OT+TFxOOC1S34qXrC/2gZtFZIlsFedlsDlFtxbeoyvDAG4pfqQeJgdxRFrC7ozQe
LVrnQ1iJvOeFYspJnGOYn5CdnzKc3JRE6CezoVz8HIXnWhbSKKcoL0p5AYW1QLIiUJlfETBdNb8O
5rXzJ+3kZLfGvC7jzcputXmbxltJ4aR5y/I7SvJ7Ot0rSyie7oV1z6x7XzyQOT/a4qHPQvTb9aqr
zo/cecjzw6w+pc6jV0b15FDXkQ0aM1ZhQeVuQzmeDXY/k9KRWiSDG5IlRz5El+yhSjgyoqGdfBIW
9JV+MspP2ial/IRCC3LZJ9t68C7D6UeYVLceevbIJyE5+6nSuP9QbtydhJaZu7Vd4/6mJXepu+ka
jWA3Eo9Fcsv6a5bckv6Kop7d8XXQL/1w4VoPly4TIpCDgcqczvqmHCaZc2I8iLL2lLSnODlxSFxO
x6k85tPRoRoo/cAW/t4lgx8K14DC8I+tpPNrPqGIYIe1sY6tU42r57jKbHfs5cmdCXE8L8vQXsPO
4dvJjWdO0KkhE56/dhoGiid0iuGZqSg4Lk7bp7YLBUDaRddOyWI4tMBb2MWhXtBgN66P2LG7qzQM
XqNg0o4X2Ig55BgAItXyLe7analk9pe05QCD38zE24JI4vNWAYp+6W0zYNOb/Pj3Mgvr2OyOEc5L
LwNc/KRb9XjbLiUxvVsy6pHfq535tFRvKyvNa6s1+Z0AGBmY7LupN/mXYe7aQ1d8YHx4v34Wh+x4
xEwNN7PGOc0vd/iOzl/M3tXOWI2XNEsdDEOrpwscWjKxdZUXsDBr25B/Kq9xOXbs4ek5WWjhmov5
WTWNV9swsgdxt8Rgg6tlg6vXgwHrGK7XDKD4hi+P1uLqg2eTIu5r/1g985VjBldwkXDg8W6LazMJ
roZihvIzxIPfry1PyVZ9zYmvuLpOjCMravNORwvwZCf6bOBGB8PBbNMai55Bz0jhr6jVtlRyXH3W
HhvRJPDv6xT1/QOUIyDGMgAeSBnYvx4Gpda6sKMAdtQvIIQrk4CLEdlRMMhwc+DSWNdlYArHGtmd
5DIFXVItu0ywpWGTSDQVvhlN0fqTMujQZkb6FqbinDq409Ul/Aq45tZX60fnL+9tOvxoGZzhG+Qk
AR/0L44BzpaitWu1YpfKbUgWDXygbdCL0Gk59XvwNnccvE4Hoz+VHTQ3s1l8o9HxgRbWci5tKWgx
8RO5GahZnngu/vsP9b2BhS+PhYmOhRoH9btDgJU4NAWTcNviIaxfgX9TrTW1KSODcHL1TsOOzNbv
EppUGhISu6ojJ4tpp3K8aC/f5GQA9hgy06t0k+NdUBmBY9hMO2f1gx3e+yEkX6kjXBc8tjcT5i+/
XQWtV3ML3zNexC22wYHsdDjzrMxoSabpbf5kW2vhtUqvYkejQIpMFRn+ERbpqor7NzYFcfik7Pt6
JPcWU8naOot1UXRVHMPYIESGEYdCXCiyW2DLuUYFhduZbCzQd6QnNln2Z0Y4HFErofJs6qm2HxeO
uVQpcajCMErPitmifPAS/Y/3vYblH7shB9Y6u8J/fuNyUTM5xUe3Y449noYqtam67Bm8yk9Fon1P
MQt7xJLJ94yuEfLd2jn4rH//Isz/cYfQuKmxAsJF9N7olGPjsnOlEECN2JNVSmsg1Ae90YrWlDo6
wvZkJM0Wk7kh3X5EQj2cNOkrXRDfY+qG/4A0ceyoHzl3MtzJiR0uE2Gop2qv/17RufLA1NfcxODk
iV8k+TRH2JWWtpiewWrj8O733D9rt9YZe8XdcibNXF+daKBIsSDbvohxSV8PdEpASc5ykg9xQ24D
XvPBtnv5ruWa8yI1dfqkYXwnJZ2GL5bFwUunOdVh+1td7lN3CJ/SvsS0ZYW0JxIMD7g3pkFEn8g+
nDXrtsbSOZLr5rNFXEYpYlk0zDCjS5RPeGMukwxpcZGLJsBI4nwyG3PBnktj3b+/IAQ+3t+zDc5q
YEIw+bD0X8fU0GiHgYFTDfoMM8oaORdbx/+3fVTrw8PUWLYK5SP2wAMdg2juhYb8sPaH0QlmJ+C9
03sqleK90KT5TugvmhBrJ5ip9DWwbSFOU9O2p+DigLugPBYGznS9fZ3r0w/J0UnTjsamjJK78Ygr
ESXhQVOEDOVAKc/SE3MLhLtWCVDYB9EQ2CHDYUrh/VnzV40SJt/sfL3zKW2sLJ8GxRUrDBv5JCDv
asxB8r0cAT7SonRAfXwIjcM6H9rkaBsgSI9mc9Sb47ge2R4WtlCGhlOcnxLalYbTFJ1z7YQwyv5Q
s561Wqhaz8V6tqCz0AsKlaS4IPAkKTS8D17CbT3wy1PXxqHJk5cbmzg//Ocvdtmldb1AocWx2c03
B/jLtVGOMa4zomEkqlKOUh5MygmvVfaf3ah52QDuPA6T7EzutDqmZk5PV9Qnz2n4hx43xYV5anHZ
PpLyfDlFqsWDPMyOZpV8lcjuPJv0gO1jq5c/rYuh7Rs6WYKGFcWjPpNeLJ+wL34hK9fcq8pq7kvn
NEGcMBG28qm5R5H+kBdQ3rojGkPtwaS4rfuepvV66xNJvmOAiJ8sp9a/EmTL93WZ4xYq2E+tyTrb
e2Yf+lPPNwtqC0JhpgdW2b+qYGsv5LCtS2r1FogY3fSK1oHjgAER3p7xW2oSMlWJGOw12sifNueG
Qqz3iS17/6CS/E8KtZ17WrQ4FsWwuiJyR/S0NDCZA4vuRrUM9Ecu03dN9LKUfKpyu53ZZxZMQqcD
0QBvoUtUzSMECbdsJLubaWN1Vwrpc7+axffErr/j9oUepob8SD5aOsrvDhnImHLszaPGsIk1bCbI
vzldAGhJelEoVO/QwSf7UUp9XaBwE2kCDBddcuhpEAIClBzsRShcDrV1IMRup0ei1nN3XLtjGR47
5QiQvSlP43TqSnatZCH3eXpepxNJX1TTcJaeR/Vsd0JNdFnVM6qbyxAJtRjWN40NNzOhZZMmIPMX
K7yo29UJqUy6FPUV6JbkPCngT+prKl1QV18TBT/idaqvtXRB7aZeuqCRrZtJsZDb8W82TcoFLdT5
xRfMm3p8MeOL1oprrp/D7coZB3IUuDJtbT4serq/LlYq7xqnqx4FxV+UTy/pMxWf6hMgPvW+GvWX
WoPjdSqZZdbnITo79dnig/VsYDJ2zvzSS/bZ2aQWF3nTPInf+HES6if2a0KdeZmzK79fohzIvBTm
pc+u6QS2kjbhS5ldE/MSmWBVhB5YF23jYm6S0qvou5x2ynhRjcs6XuZNi3HRLB7ZlyH/qdk6oya/
0MPQW2cs0iou6Uoors5LeEJTeMoVobA92e3JSiikhYZw1Ng0slfcVFTHFei/dMjIG2sHYzhQeJR8
waeCtiVosHLPJeU3BDWEUJ7Wmq9rPraljx5RYsPzzxucJis85ixSD6zZf7Woz/I6Gqk6sJMzLWlP
bPvAYFM+p9RSbYrhGlDURlBLZPCEaJiJCqE59NeQWgC/0vx4EiJkLZGzTvwMkposZPZeW3pL42k0
3+5NzdM1DxLXD3U5yCE6n+GT+bSwW6bfJIGBbacOqCIugTsa+LeCJMaUKRTXP4WFDuEj742DGR/J
4ZV66njTKgGRVRvYFKVyQLVygHid9YekP0ROEFPRy7eDKxfsSx/USrDwRM2DKfTREvo5TzbNj/hG
KqEw9kHCoU72jN6j4wQKXkIxtIcMvhG+Lc0jNvdDQ+ejlWch39GqcCZhT84LDOrY/nDPwoLuf7xw
rDUNnd2WhUvyF/9Fo5ijLlFARw0ME+jdAquELm2woNEewgPSmn2Ep1PZJxOHmXtqByJupRH8THco
3AmwdOcuhct8Eym6O3eupgsZmywWZrqbSW6xqaKaF5DZJlqvBu4NkmtB1JbgM7k046HWcHuDZbg7
GkIzf+zpH2Bw4U4cb2CeBgzNbrV0Y2x8YOdouqXRWNsj1ulo7n5qTPYIipuj71Rn18ic4QCB3imw
ozZFEN0jIc6DpHpvZ/teFmo31RKtgPswc0s6aDMibkJr404MUNim00AxufTZMMRCi+0Cpa35JFRh
2+02KZx/JBhIXOF/sF3EBAYlmyLbJWOPtE20heMe7CFOufBLaUZEauqOmGBSd0ldh6ZZZ19heVr2
hb6HwqItWHv2ebVP6O1L92nIkoEe3l0BaUe0uuwA1ecL8eAdMeswsCmRoMiQ1zXar/leb/ZgwnHs
prDelT0AIyCzKlw4a69HLs0saN3E6czSueXnDN95x5zApcaWczdtcdkw5byCCz8iNzLo0hEi4y5i
7rxkvNyGULOpXN3OAFvuDobb9UL9SmeoC4VV2bRw2kayN3F7e58kLlieSBNSaBec91PHkdW+L/dj
SahijykEyqyt40zctbK4Cv/XIq6lhQ+CRuO9w3I9o1p0n45CnbxvKFUzhCqJv+JtubcyFy28oJO4
Tkh128kdtuvM66jylUB45KsSajcxvkp40Rli2S6QJZTyL0FpUbaeeKbi6orrWK4yuhaYt9GVFVZQ
pFjdqRYaNq2pazt7kJJYoEt9n+t7fdnTbN73+5YCaNZvvK68uiEps51yYPpBmHiQd874wXRgswD+
cgPXHaw/pkG2momW+s8Var3UeQE+F5daqJLi1eX4mWx4/By2mjtOUxHQcRBjOLNll+AJy5NO0d4k
6xFhwwhDVl+5tj44HKx8W84PE9Y5PxsjlqmQxLCmx7f/v+TkIXaW9eZYb9nwVgz8z7yt0VszvCnR
m7aJDjDwpxsB9YuUfzH1z8P6RWs/27pQqH+2+Dh8RfHy6hzz+JEur13+mi+vQGwt/QV1HQcHL3H0
kkYv9vpMCNAon61NtvUpnoTS6ZOmP7rsk6E/Ko12HEDHdVXQuZyY9nO2SFRlVOF/UjMpX+k9DFr8
e3csKlijhj7d5eSYP/37o/R/TGwxXnGM7hB+1Zl9/TJFkscOsGYoJl6lddNrolzbZcnpm6lyrD7V
hMF5XtTPcm3SqNkbyqlp0q+tww2akhdtP7FCkhXQkh2tTTTLZOnbAvhlb9NQdsgTfCrQzFtVUzwj
hHGeVqI9sCrkx5CvLMWc7FQYs/zYPtXxxycL5iStrrHDYYJNr4mEo8uyE/t5mWfjqWcXnIfpZxrW
jROlYX+/JMq+FGXua6M8jerEOpSGW4IS0bHtJfvFHuhNzceWewjUtD1Y2cDo6uK1xd39wRvcej/W
4MyENC9H8LgGOJb75xt8NtUwk9uVN3hj85wTJs3K6pYDhZ9odg6Fclgd1idCrFt+KIL665B1EmLp
gli3hLm4sm5Bur0frixepPHnygUXYGJ5rFyQTi/OtnJh8ZJmYv3CuiWef65bxtBj3dJv+rFuYelS
sQFOgmEOtFosWlBuBCmqD9G2dAmjn4sWkX+DwJqUiwdrEFqTFZ+3SyVhgA3dZsBeZy/SbQAEdvn3
d6n1fiShMUsUJkECUg4xmX/+NDOqtXvQkDWdWCBIckaq5w7r7nmx7yOOQFB39fKWtCvGXWv0I8pY
IDfb62m7DG3OMUiaTbsGPlvQ2slETgifWZer+m+9quxqoJ97fa0G3+KIh0NPwoz8PvwR5wKL9d9P
bZ9v2zbcVYCT3e0vKCr8c1YXykTSxOucEub+QL+HTWH1qeRlI5u84NR/cwAy74p0/uxE6feqM1J3
TZfweZhUGjSSldMGY7KPEZQXjqDN+6higclSuXxVS0k/DaPo423L8lXGCnqxv5sd87GqcbJvdBb/
Fg5L8X3uw/PIHP61xVmwETfqEk+X5KxW4CQqNt9efVU6tXk4Xdn+aciN/JTpOAQyA1Y5BrvOrfui
fvn3lw560vslH5YTPLcyryBb0F9eO5kho0SZfb2bFLVmHK0zKLPU6kYoYqjclSMAZ9+YrP1clvIt
zfabipkuVZeQMmo5lr8kDelBb528GeuVJjROnuN4dkYgyLccj0YvPcOh62utby9Cuemnm6Y4GDZJ
BivkAHHQRL32NAVGFWibuinAFEigcq2CagrmKhjp357ENZmCvgqiKdCjoMY4WBG6DPKKXxUfsMy0
KTZ8dfaVeoFhCc0JTjo+9y6/GXx5ra8BNG19Z/HV1i9M31j8zPSTTWMc9JvaOLAroToOxikgBdJP
zAPI5KlVQKC4noKlEmKwkpMvroRS/gnfRBRIY6BFgTMGShSA/Zoxv0XBGIkPIsNHoS60YgVsfCg0
BtD4fUWKPfXz1Ad3jzKbQmehhSKj0psGb4q9IWYv8cGx0HtECGNFk2e/bDqWojq/krby3MrLsVEB
NffYsOUio0QgLfpnhfOrEiptQDuA/WxaqYTxZk2eOWOgSWJKisDAWnpMG+w3mUp1Tcv89huEwFNn
AjKJe1rPFmtVbnH01aFTCCzkcq2XsT8z3oku8crjqK6c+E2eJl6gmFLKplf6XaiAuRtliA9QL82b
jfX62HQ9czFnzF4jO/8u/jMySdtximTdMBtT91SyYx5kB1TsqB9Vo6Y6l8FSXcjdSTZ/UwTwOu9t
ajIibgRrvFAbs0Ta18iQ/iBs0P/OSel9KqTvcWqsn6qM/64+1Nkd8Kr0UU73/agfjoLD44jzWSw5
2xnI36ZAFvUouT3I/DgzcwwGY4mPPT4rUIDJswF9Vo4Xr2md9UsVJTVTHsAOVCmPWMOTjP4irEWN
ZmoBLqHlcxV3MHgNCFmjEbKSj8eLkUm0y/Va+MH46n1EF3SuppPUYr8P5X7zs/3t6455MWsSIhjU
dAu03hLpu7ngtFPSmuYIJhC2y5we0sQcP2HlcnylemUeqD9ogZQ+4Nq8D/hh23Ywb6uEiXis/wrg
UrJ51bMpk2AcksfI47q6mHXyHT+A7Rm5VlKSDaU2cfomSHOaTAGAF36ykMfIAVCLM+lUE13eQ0bh
irU+QWxVYaJ15iE1jYSt1+p87XP9YbdO/UEEhuXcu7swhDnuwrIOHFd9NxLuozLvylmLdtMays0u
gq+JcVRa9rbcKOQ0B+CblbBCTLrKyIfLoLHvjE3qlre/qAyce0kBToJqQU8ZLfO4jloDTqty9mlZ
lJBbIwYMIs6miQuGsu42JOsf9JgYXtNZ/UmbGJZvHw3K9FZNXe+bPZ1PlZl+wSK7HIaKwvG6xpgK
u/HUVGN46vURAEiYTp5J7zSj/twB7cq87mn7sJSL7ihbHpbpwn6uKmeu/KiWZJczDIMOpNo4U1hc
cjSaMQvpQDxvn1uWtN4TF4r3q8AQz5VJyoKzMNeOW+Wa2iFg1sWk7SjW4nsDcnsXtSNNHLir79vn
BrVybsRzpe6vT6TMDLAgWBRi2D09sux1Q5s7rcL3uR8Y10OG5WLW2RNLWlpd1tlNU6t+yAWNzLJM
gWJadTzZhu7akug+xZrS3OGWU303U2SeO5LX98oQ6GHVvygabYBjZZOuMf6TlMxS8hXke5tkczA5
svVEglPbl8vICMtQRvifMPQ1TSB4ez/S+oruB/jxVk7DKTex44xZx4hW/bkINfbjKcdcuYmJP5Oo
+hPUSNruaMobVBW2psPaxOzSN3OarP2sMkQeONUHG8pjMrPkl85uo3upSepn3flNN8zitYBHHSWh
FmR6Fx8nkFfH7SMm8T8/qovG4e47Nj8yMVYB1KHpa/tQ1+vklh0RwV7txxP8heE0AH45FUDJ6YZZ
HZ8qkSe4f+m3nCyJNzr9clgzVlcQ4L6QtrsUcUqmNhw1ThK7EMyQvmRHWkJkaMvQjyljbn+XHQ4+
u8W+LkmKSaco+6vNgmT7U7MU695uwEqZudRzSKfoZE+MXsHRqI9PcYuRW4JL0kfLiyXjpCBfdu8d
kqymuVIIZHYVp9psnyq2n6NWTUcwfdORHe/Pj9Rhno6lw5uYvSsPXL7bx9jX68MelO+S3ulHrNXL
48fn845wfOWctz9tn1+YN9lJT42JvuLDYr/bO/lyT4jDHBWV5/hiEoTgyfZwLAvkucKhe6Q14TGL
RqoaV3mlwSCH0PuUiM8m22djinpyBcfWlui2aEXwF3yvnMJAWvlx6cbVK6UIhFlldBizOIQjroar
VpNCUEUMjGVubZyLzlRB16M1+1Dybs1YdBdHZhtUTXLg9BPfj/plDXV+cKbaC0y4dWyaw/aHQf4T
eIVxkJdBV4JIF8v/SaF6PF++NktcvEpl5PEgt99aYnFNnUyHQuLMmh1lGjXOiVBUOj5tn1oBB5y3
y5B8ayYbQnOjj/F+o4hPAi7fcQZYiiaviaIaZ6h/XmzxR9uh4abJ9Mkf5rU59U31xyCIq7wzS7ej
lNI1RTpnam3qaIrmtlG/OddR/TFpdKwldG1HEtRqE/v1U2/WCl4coOp2rEWHHoPBE+dQ9V2mMjrJ
2/HKSvo/FvDAT41GvTiQy+6c0Ql2hHDwzCFFB9jLIgxbguxKOwkgr8bGuIjN0nf4PwxWld41nTa3
i1OmCYM5RbzPZW15wpoVcXClMKXUIiKPzbCeMorGjivtf8BIFvyHKScZ4qPtgsWaVe2irUzKrC+2
lJQBRaLGxZZa46KXqnYsq/HVVvr1JBkWQVs2cTtyRuvJ2goo7bWiQ9xUP9dF8aUxMZ/HvZoxPg3Z
gtU6dtI5PmlV1x7lfqx2OoCbPQw5Skj7kJlXb9OcQjsEa5dKBgWVyCUJFK3BmtU07tDntKgPRLpq
IyLUAWyuB4iP3xuGEdMKa1/Ny1ErKGsLqeG5jvVYXSU9i64WB87KjpLzYZVqN2bq5IVOh9V0GutD
anEeSnrGCmJgkk+jrjiUrrY/LwM9X0/YNQDcG+tutqNWPCniPqiK4rsufhdSiuif+qouAxqBu1tk
FPRKs7LgBCXG3xGlv1uz/h9yHPrXUTcHWhqW+HOTHMKaV2OxrYVDtXz9cZGKsJV2RmHvLH4HDlFU
p9TK1qL9OYOHt1btCVJluBr5FV/4YOx1reRNsTOe0mz+zUnimIrKLr5HDNCdRDKOtTGFnzBknJUO
rK4ijYYHaWm+zgJEvyzrvLcHOpftVT6EVgNn3Z6nnZTppQdmqtkvVrUwww21S5YWB6UYFoab438c
ic2YXqfgc4XDAvPIJ0WLOHdM9fBYRYSRgO64c0q+JxsoQlP0KHmG+c5hkkg7lHEXPmO7+V3OUut3
IyqBBkdUF48OvX6i1US3R/usQv7cNzN1a3Msf6t7p/qja3Xa2634LQ/HwQ1NkpK5oe1UHB68wBRf
FIVEKOi/l5oOulNaGzKD+tR0jUj7vpp6/azPunZQNFq4KkpFfBKt9mlIJIs3tfppVrDDVomFw5Zk
T8B6M3rKunQJPtgtvz+tpYBUtsAwqOyX33kvaKEy7X6glSnGqnWNWzXgRyrvZdiTdlJxMDKcNMh9
O/67NKc6xAeA8pTUuQIyUJZLk6bfKEUdds3oPFed+k0mD/7BOnhzD/xzduuwEIaTZ2oaM5lf7XIr
4JTQwn62Y5XMgF/Kr6ZR8mYLMWazd3ud9TQ+TbC4ApN3/XhSVWogMdE4xtzdgOC5C+OCnTayl18J
4Loxs9x9ltOcl9AeBMgxLva18imafSpTZFj0LPqLoqL+KJl1flPSP2CgwVbQpidgkokr9/ofthOC
aR3FHL9JOcZQVYzeE9yP3DzHmUIgxyG73Vgxg/p62eH8XoOVBARDhqTy4dqkvm2S8Vo61SdosLhK
7asJB2BWXL7FTs7ZscE7EOg23CzX7JpXJZy/5/UiB1gFtKMewjSflhKK7QTkgKDa87+/M9T3C3i+
QpMbrmZiqmMN/88RWKWsvc1To2BfBgUutPJvUG0TkoHRvuSIwNBaXPxa82UYy5obw9pd+Z1z/Fgr
OSXK8+itmB3lyXNbM8UfDbf2EJux5cvAIO+Fs7wqOiFZI1LoqidfFl+HvImvdd5YH5hTzHdntzaD
IMLXpNlNRqT6L0eASpnDd8+sclfPiv5C++aq/Zk4RvGcatRWWWWSXepEug/Vd5ad2Xm7qArbaOrE
lcCc7PHe9H9mc0kKqTMu86zQn0QmNGRU3y5GfnAmdW+JviQwP0TfyCtYVSLvc62nKmkF2QzSdUsQ
RarylRo1+YU5M9sJosa/L8M9trmNKDmdSCt0+ee0oNGFyR/OiLz/kyTI5HVjrbj1EqvXoqN+R5N/
sCW0xmZBPfF0L6wkeYF06lfV8twV2bmXxuoYq8n8meJvl9SL9VpM2VfJkO5JF40vWyZvDP+k67L7
YNaiKMavWz9bJnRgWTpQS3zO785a7EiPJKoQd0rrwr22NCFnUwKLm3PhVqhovUX3RsmTdW+WvKXw
V8nTKCLt6UQUstg4ZEEBqR9Hg7vafpYFMJOKLCDLi1Qsmm3AtJHC7rgj0hNoVmCveK8DMz1YVhCx
2rOCMD1IVoBiO0iyQ2oHPNDnfW6zqghKO6ipc5aZ0gaDHLA+5DcMWR2E1cDpArJCUhdYjj/kgeP4
0iZV9ePQH0chck/DpjH2kbN6qunhlkZd7wGxWiKv5yAX8Js7Ngt9obPsQELtX+MoK85rV++r0W82
lZWP4GU3/G+ZXrddTWipq1dnw/wUJwbVsrbe/bEEFpVxH/zKG++eBjgzIVaYPBKYfCv6L1SsSosW
KVocoJPNRZcvGphDWchqLphjnOYSysIWAzIsUi44Y7JN9fjUdV4BrKyl9/xSt5cGE0x+xNQWX/r2
MraXBT9MfJlbYYyRYKLHl1g/D8M5xexJ5nc4L3ycC+WAJFmMUAG1nGCOLfVPyTXQnhNWQJSOwgqI
luL4ww3IMsXkfGMzBE6cz+UHjIAKLenCENgVQkMRYAiUQuEG7CcIXn5tUXrrlxY33kBOgrwJ7Dkw
52A1hKb4MNccSR7U+SBvcpqjZRwsrs3RaI61TToWJ+gxw423KR1OiIOLHH/BWepPY3Tuo7NZC7XR
GSJgvZ7LTbZ9hjdkimWG0FxcVPs84sspLn1xaYtLgymnuFTTpSwu2eQmNMFMl2S65AXtEpcYLx/F
kuPFHi9SfnFYHQML5pch0c8dy5FzlU8vtnZWYhIb53Y4R7q49rTQ83EupFh82WfNOk3LyeAnvZxI
Z2EaHf9yQmKDRPghMUNig6S8GD9kFB5wQv4wQ05sv+hO+8sMuf7lhPy7GfK/Tshu8rX8pxkSJ2QB
j2pzQmZMVpv/OiF/mCFxQipU4dU/zZDm/zJDtuuRzDJOSCTRSKIJPyROSNxR6eaHxBrVRP8wQ664
puyzsSlZQbxdFPuMBn7siy//3vFT50cOYanYwuNqTJrz33/HNkrRPxYz/IpZTBYd5owYXn8Fz4E5
L3qYcPWuKeKMKiFLfS4LJ36K59o6UeGSXnFfN26XxTX3npmGRZXQ8iBK3oFf6Tes4BoFkTVFRhqz
PPrTZlhPc34rHYwEkE4ijwmpwTuuyr3OMJ3bEtOH1VdRS9yFO3Lk0G9N6lk/WdKMoYKOy4vDxL3O
QoxwazR6sgQUSB6ram8WUvx5tRyIhGRBP1jXcaL27kFBq4Dgl1EKToDHFn//t2ErBsW2SfuOopNx
/0ML5zLmvozclS3KW8T+oXXD2ZVatyNKv+BpFrIyz9nEEHmCZb6wD/BC3eOo0JI8xlYohAlANWDJ
rMZPSr8cfNhiaFH8lhMAxVc3pY4/D35OlFDxS8e3edhsah3fGPyIzbTjg7LKVL9Qffa6wj/v2iV5
Fx/AAYoqP4591nRp7BO/zmO/Mb2Vez9EhNVLeiG8/MqmJvLYAUSymxM55jxAdiuyvZtCzodtaIhC
BfWEnRB7BkTntiExBWPnJK6AthG1rqhyXNjUsKfG1OsRQ0vaZ2uvTr0XkAG0z2lsklRPcbwlA9rl
T5k/ZP7c+uOmvmVC4retPy1Cw+J325XshmL4aeuvhl8s/mz42SI+SP5StBDuoLjN1xohpfGX1F8b
H5wHAlQ82h7qbcrWvEXxJk7jB6+qPG3wtFgIflZjuShV3BjVbji4UiWUfqEhtncwwgm1dBH3ewq1
ITZ0zf7/GDuv5ciRLNv+yli/owdajE33A0JLavkCy2SyoJXDIb/+LoA105VZY13XDBYWQTKZZBBw
HD9n77W1bs3YnWOy5wPiOEcgNgngP2J/xw2RaRxdsBmWQwoIklvQG4PYeuaWNBDF3EbWfOClCUOm
t7uo2MXhLuFkWY663RXFDnBCuxyi2OE/7KnNtd3Y7jxtNxQ7RdtNnAb6zmx35Ia6yzHqDE19p9hx
eMuhkNHNf8EZshyFjfxuW9kk4W2RnV+TcNtTIeTbRG7pK1XQLu1NbG9SzpJ2PuLlwAjkuGseFcbx
SMDYDo9ED8/H0K1NdT4y4sXttYA4uRzke8ViExsbpd+QNJF5mzbZcjQJw+v5qPutopN5ufX0re5t
HX2retuBk8TbdpwnnBJi13JucLaQscbysAOST/oQK2Updqa1E+PvRzXuOEAt9dYu4/ThxBnnI1oO
hW1VvfOGnU6meL1TmQYmu7HedZwjCRbzXesSwLFlpXUx1rlbu8Voti1KSIyknsyHGm3hY3Io7Qa5
RVhtPPbdnCbJfBCzgvybQ2nmg1bBX6zYf5IQImjHCGc6LFIGW4hflBXJmA+KGHHxgYQ9OkBGzlUU
krOuDoQl2Gtb1ul5+XDMePzrGVLSofHxu9xPetmu3IaK3urD57qpg0unkx+ZkSr7as4mdGnHjBIs
xVxFioO4xC3EYeBPPRoOhNFsvE+EeZqGMLouqVZW1IZ0N9YFLKZjE0Y0lxvp+patvLmp3t62XlI8
GNlMc5/+arT+Z4CMqzkzPJvBHpMdqsSfF2xPBGGWKA453noUA5DXuMUaQb+zLfspnl8tH9JhXUKZ
4kjNYxSduu5Ymkc3nw/ia2P90M3RwAdHHuxsPhxvX7T7UN8ziElh9Fnz4ZA8HB0cJvjVobIPW4NK
LCZtfj7c6WhPx8k90n7usxNHm5269qQa8+GF57o+O+G5rOej9c55fW68+ciKSzxckuLSQFKutuFw
CfqLYs9Hml3j5Qhpa3XXIL26qYgIN3cU2GODDhKW5s4a1p1SnYLwFEbzkZnHtjv23dHJj17OluvQ
4kmGTxqvjezgygP7Q9sjLmM+Stgn9XzQx3Gt+bD59aKDMsxHaR+0+Jjbh5wJxXIM2YnQ7Y5f0D32
7UmjuGlpvc1HhXe4prV7NqezWh8TYD3nvADkc+aIhgtHXFyUOaf2L3YJ/4fAwoVjBjmJOzYTqz9h
sbWx6IMqI32eHhcqxE5JKVJy8yYKemXdlZXxMDRKibkVugIl0LONbnpy4+k2AMl5XxIhYoQEm2d6
1ezoHEoQlHA5e0j7mwFn6U0b6sfCcppH+pfysVFYuoxGXu2pYMWKERRjJd2XzlS+uHW2TVrzU4r4
ubS98BE2oyB7ZO4VBZK2SfxZ5l33vUCvONqQOwYsUjOcgd5uWGvf06w5WCaLmuz1+rYCwreaOqHg
46lzP1aGYp1apnjkMrWpu/vn0pFPBEgwXtPpEdP6xOcY1TZwNkNeJ6uoVnExWd/coLxGxjPoDG9O
9GyPdRbe6W7v7BydPWFbGNbtmCv9WmjxS1oI54KHEum1wOFbKegtnPI0Qm/A3NCrzyLSj6C/bfIB
c6BMY4mxr4rsd13BLRSOxs2odtqpjdThdnlIaoIKKzpdG9cMCLRIQQ+2ojhF46g+NLX2wvvTH8cu
Z+AZW2jpG+2MeuJhsEcVakQDNtZ2TV9j6UJOJ2YpbZsfjR6QRdjG4kH81o3Af10wQLfLgzKGwdFY
JX09rdrAnE40yMyXyj5RAZuvpQyq42gNLsLOMH5npPOiVnl2ldFwA5KzYknt1Y1OS4QUeCgSaifu
XFqOd2FABy1Ia4AkUdBGK+6SOplPel8W1zywSxwcWBkrs7Rf6V99aopRfAzleCS0JwTTbF08F1fF
v78Z/B87ZFovM8NVBR+nYx/8eQWUTqfYudUQmxCO+l0s0ckEE8ZyF4Dna6FqH9ME16tSEgujkaI+
JBSPGRjkDeEWCv4Ibxe7UQiw7I5Dy1FlEoLe0Ug5/etBzi8xSTO1x/m+M4L4ISs1511LMQWXCinW
sm+9O8Yhn33lXkLrycueg/HZyZ6T8CVajlq+GDbA6vloeqKzd3n5mpavavI2Jm+G9toNb3I5xPDG
3Sxjkeyb8up0pXhoLO/2379vQM7/VOtT5iP5xPMMEBHq9s9vXF8Tl2uN2C47VbkRdtRtR3Wyd52l
9W8u7FYyseErp50GY3TIADQ49EC17tgmt6Jy4fEIIsQ1s9xAUoZKJjV4QSMQ9yiOvhtuE95WSaiv
QkRmN03rkOJYwHgWKgxFy3LOtm4Mb1Zv2FB3dL+qeT8iB6044ZHyPnSUdw90DBUHO9dEzyXhqtZn
gEt2NdmwTRXCk1KtuZq25DZlVNSVpTD2VpBr9yIPHiaZGC+tPu5zpVA/NPe7qzpgit1pJOOaB1nW
4znPbIdsdT0/JBp5XWMaP6Enjp688E7GecYOixxvPU1W9iCKG69FDF0QsLrq7BZMhWX3FzUe8jNT
9pWp559Eew6PTR7XOyvl1si8qNybrhLealyHPpRFdGEmFm3wsiejraaP0izfOwlxkra+pMqL6LS1
TbMTs7d4HXXVqlXQq66SrCDeDR58W43vdtyXmBdopA2ouhHSLjXI8mBreuKnPRrJvzpVfj1TwDhg
HsNrw1yC9Mm5vfiHXSHfvK16T7Qr0x7q/Rgoz2bX/xZNQDAJtW8vKCJKIvZ2qWf3q6pFmPHvf4A/
0w8YiVDr8SNwsnKv+2VbGpIz2WhgHlZGHOBNCK2jdGqMg7IJAHFgOSgsmvlJRVlas3K5Tr+OW/bI
EJHqda+H644wbTQm7sZt33KJzzFDbWJSZvfhB1zMHC7mWN23U77/9z/5n9p3/NAsSQ7lGYor51eV
W4Qis9Nw/q8oUpGq2UCE4jzwW1e12GIbP1ArjBelxVi9/L//+TH8V/hZ3n61L5p//jevP8pqFHEY
yV9e/vOxxIyY//f8b/73a37+F/+8xB+ibMrf5L/9qt1nef2Wfza/ftFP35n//fefbv1NfvvpxaaQ
sRzv2k8IkZ9Nm8nlp+D3mL/y//eT//G5fJfHsfr8x98+QGDL+buFAGP/9vun5lhKfSY7/Ocfv//v
n5x/gX/87aH9/Ii//ekffH5rJP/W/Ltmqx7BihogERh5CLr7z/kzmvZ3QuCIQSL+x0CsOC+VRSlk
9I+/2d7fIS5xQTRlO7+2rL8bhgXPkb/1TJd1rL/9z0/z01/tX3/F/yDQ/LYE0tX842+/KmfVmRiE
ZotkUOY+DnX+z1ceuGzyZjKrXdtiq1fTj07XgpehQ0+aMxkBVpQoL5aUyBsYHdEFRkXV0lzX6+g5
i54UjRaiaYRV7cOxQJ4/D4stSUJ2cB7gdl3btiaHe37WzQ9GSS5fHQIvrBkX7Kk8Kj8rXYRKOp2o
qJLyJZyuGtsNaJu2fhMYxrs66vZzGK0jml2kEVD7zCYOzui3aGi+T3mhnyqkJ74XSvmUOhY+0L9C
+v6Kb6DgtXQMDJo+v/Oq9+s8aQgx+KaeIdbC1QJ/wfFKfezwtUb6Sp3x+raHWLc2wpwf1Mzh92Zr
Phk3GxeCnCxVbJ0VJG5iP9BeOKJYWUkP7dky6DLk+ujrRGQ42BKCdi011Ah+5AnCt53sVA1T92yh
PNzDbut3qvmDnG3topJVzngxMw9TLgdawYPyF7vgX8MaVRViCVANVIhoqm2c+j+fGxqKGuKU9Ggj
Q7WgY6oMt96Qteeidi8FCdmI8D/yCpfdoFML8xGN9Lp1W8PYCrMQBPt4miz6nJpb6ruJOevZTUTg
E3uHUCHImhu0UMGBwJF7AgxQzjbWtGVrEUPcY+cUSs/cxxVGIaUseiIzkQz2xkF3umpn2inUBFhz
SSJjuGCOszNGwt4bPvlc8ualibXGq2Pto6j+qzHpck38oZ/L2cBcGrE5jUzSB/90twKvhplDo/Gg
CiKH+xgrW6QVALWaxmD4wR1BeIVDw0sp1zKJnANaCIeQMdd6Dh2I8+wyxi1unJxw3SA4AARtJ6RL
aYgPwLmmaXxcdPS6ENldmCrYpelEIEIOrpYeWCSFFs1Db5bFFvt37RexPhzNpFCO+OsnaHKD9xe3
51/nwvzCDpkxnAKWZXn/RzukUh20zdjyrAGga4IQ9QzNlyafCy4ZFkV9oDv9FEej+944MxHcdZ8w
PzBMS+P7rE8LP510eS4iKc9Nl8iziIUu/eX18hCrdrzvC9t9gWf4WUSjdh/HjX5UzJpBe0W+wx8W
5d+XwT8ue7+Kw+ffCIEtpiQbHwDteePnU5tp9jDgIBVrNc4YIUrvOkqaFAkh89AjdGPN7oMssyIL
VqaZj0j1nRtQvetFM/qvh6pz35NKUU61W5q7yqRksBRI002stn4YWSctYQzGOtXdu3W8phgIb8WE
/0LzutZH4zxeShlPF0vEV+FMYp9N7b0ZYZ3JiKYhnYGepN1Vr6kWR5fCwefvFcev9aGUvXGt8ALU
duK+ew4bQOR5zLDK8sjUHne7lRJgPmrFoVBE+Yyi0i8k7Im2nEd1TBXPbo/EKx1q5aXC8DEpRvPD
8IYXVAd/UaToS67hz5eMS8If+PeFI0gv4ef3W6mGzCki4JW10o6rMiOyRR16WbH37jtYz25PsF05
3MeDe6qdznjJSjw/dY6Gq21hn7AryjayzEra8jJDiyOMdjXQj8Ps1L6MU6eeF61P5TXmQU6Z9uX3
cxX9EdPLU+WmzsmOdcI3B2E99Ng6TYErtPOMW8eLer8XNt6MOEUBZpGIQeUvfVMQHrEk1HupXqyj
SpuzpF3yjGfSmBYl/aFRh3AFZUQt4Cjtalckq4G9NxIoNrNlxpgmsYlUszLnoHoNM6bRrW/7BNAx
sr7Twigr+mbYNOWPhEBI+gGmfnSVxDgMFl6AkZQx/HjhBZp2vnLJ3NCNRAE5hi54eeimybvhJBYV
c/WifS+1IFuXraetuj78rli591AjFmAbjj3WTSvuKypKZ/ZjruvnmflqzPOvODGeUHvqazupmHWr
dYvrk/mznIgglBpO0uUWlxv0cknZSjEva8Gq8sx6ZSBr/U1pmoco79XOH4K6ekNyiD1cWE8tSAyI
KYN5Ze370ciIHGdF5Fev7oARR68BSdxI0kOEX4ykjmgn+BZgN7pLnHdiBuVt3fyhaavqBXNheQWl
nvkt2NMbFSA9+jTLfksDt0TlwR00Ka3Kz6OeBpOJBCGUQL8cfWMDll3rbTYXxZ7XHLN0usvaALlj
hzNyjAliLu3qtRzc/D2ZqmIdVl1zCgE3Pwoy4uv544XtVJvOHjEGhU7Q7iKRpivych0K7rE9ukZf
PZtm6FAFWQLVXohQqHeH8dW2Xga76ldmY6M3N+rmPo30tYHWMWZEdwVD661+v5w1IrKsqjkFdaC+
TzHpxDGCxHtR0lqZrLUgRPvFiiJUBPzfdgXy1h+qGFV8FRp+0hv6MU1KU2z7tLvV6858mroI1HeQ
J49x1DgbqCe0BNg2xp4bXmvPyta6FfTfqA1BjiZykydtfMzcDIZ3ildanzMHlpc6XbwwHdZLjFDx
v19AS4soYXV8nND7bsImk0zXuXJB4h9ENm3ccSzeEWbHLP6EBmDK55LNRJSe0iLKjjJxH8Dm1Qf2
6d2Om8UN8vn+2uPBCHwnjLPXzMQFXsVGciNNZVemfbAp44BlS6Wh1lBojTTTT5UzQtcujcQv+tTc
1YXbXzRjfBBsgLW1URTN0ZtRvgSxqesGMkDsDyr2OFtClZ+M8MIAz4HDg3ZkudRAxMESVmt9++UY
jirwYONw64KHqsGNQXnimptm8o1gxdyWuYANM39FVGUowlwwN5/K2AaYW5tszUoXXCnQguvyrI0x
9dgxkC9daId/f1ODoT834/+4zGoEKlqzB4eduAb1/ZdmPb2M1iFeQVs5y7sND9U46z2DTbVmYajJ
wH3MJru+OL4ydk/Q/MZbVyU+yg9ZxILBYqYm5ataJ4yb2/Q3z8gZrtR06rruMqVFcVtl1UMYD2W6
VXuJrW6+Sw1z8raEKHhKSnDZlnlV4tS8amRScw1ThwWeuNN6CCVGZR5p4Bj7kkQoXFeKdarM4knI
hiivUM9W0hLyZupfvn6UlNkpVa6ywm7jPGR1RSR2R/9HaB5GvYH1N7Ay+E+g6F+nPgOloHffI4DJ
tSd/gMI2z4Cjq3tdKu8uk9HBSdIrrZLi0QySxA/TNj13JN8SrBGudXYXT7pRMk/X9GtjQ3sIRT++
NhN4vgAMR+flvE8BAWVFz9cvQuwcDfNAXu028ZhtIFzP9l/roExUl9NOKQ8yNiOfSEgGd4rnbZbm
U17n9lYkdbI2szk7JY/vU5fM3djN242atTc2eKzz8n4H9Ev8YhoQUzfZj5F71eVrmXRGxG05RKCE
rtC71eWJ74kq2pA+bW5VUTNgBgd3F3Zx4OcoCTBZwysrrVCiadado5Ekz3o45DeuEnwYTli9sCNW
QAu6dxjnXfPguuUds6thv9yOk7x4SccyX/cVf8OEhXvdQUSneW3a+wLYxsFGlZ14aGpq3UweRnf4
iNhxgvGdfqBBcA9YThiRsHpImtoeCITlLNJC43W5zrqMraDXWNeO3cMYIAZeThs5nzsSRa7/9WsT
iBtDQ+hHyx/V9CXSMUIt/CPaN95KSUoi3ycb48bXtdw7DauxCyZfdvzHQozvmUjMQ9GbPZ8AsRgV
CSDbGBp/YkP4LjDqEETGBsXOIBmkKZ5AWijfSivDF24mwvXHGLd6Gl4W3qiYgAbGAiKfU0PrtOYH
UUMmHpZ1bKwAJ2TMsJYLZXkgYMlhnDGvcmVN+AP6YALxKE3QNDQNeaEgy4sYK2modi9K4g5+Ucri
tcixwCud6q6STtT7emLFpsykIMylutPT8UYbybUOdRm92YbYRsmUf+RUgKJHYzSbCL4e9DFftWW1
beN2XpcM6FbVEF113VRXakVkgFmav4WWcZUJN7WpRnroiLT37XLnOO3VQRvJIIoOKp7z8iwPilXG
JY1D/T6ivfeURjP6w9DWkYzkQcWQddvIARSL+alqsvhW1z+aybEvleZ021B+R5HbvIc0dBFvSNy5
Q11ElMmC+DLmPrDnuua7Ac4Dt1i8J4aGhAQnMK5eOVI5hGSDJH3osd3TtS3qct8IRnC1/F2vRDDC
FZENJ8pAElEA8v3N9cS8+i/vfR82B93iehP5OOzTZhLI8LRxS6X37JFrs7fG6jErjP6SOzYKBaM9
lDl4nIrCHmOYsy5AYa2VPI7XQy0dTL1s78UYPyWj+NHlMW0CM5jwbWaJ7S8hvnmE17aPC2vjDcYa
IY5xT1k2IAe2ilXh0su1aoQmaZbWuK4g/DrFfZt3+wgp/HOXesfOiuPvitJ+cDtzsf6lOOfc/rvS
dWKN7/+7UFllquJ9yBv9QI5U7qtRLG5IqlAOuZRgCgoNZwVpCIrO874a70pNdDA85B3xIdXb1yVm
4fm5teYqp8iyb0WNDSFpXpd7x9QwthWNOay+biU9b3vihBAX+IHcVa+2D8s6mqfsM3IHxUcfUKzM
nhWte57UAXN/Erh35BxhLOgj41q3nIFD2tjHnqt8M6HUXgrJVmWWq5Q62CQbSYRgVE50dP02WhFZ
MAxZJs+IIQiYj0nXgW7QHfM5DIonRL8krLCCLyGkbfdYjuU3eufOjxEVramZ2ZbYwwl2XpD6LafM
TWPUEDNc69YxS+/VKyUyETaFuzqw3dcx1C82YmuR23gGSwTNBBfiTLSc+qYrDX4K7hpBaKmnkUyn
S+RNzQ0NxZzy10xQ3KoT13Kmn2urVZ4V1KVFFyGwsa1uHYpyFU62ePM8BBmpN0IEDoyNgLu4i02u
IJ0+2lNeI0Yap1jHtW7d87ai59M/24Z95Aj2ikizj1SG/UaRpvFSRjaeUZaLVVQppLC0hX3/9Xb2
TkpW5qD397msbjRkAhRdD81QVC9KSiZo6rEdcaKJcZXWUlnJXKl37kQRWuYGATUN8IWcBcANPtys
AS+X68ZNHmXTvlCA27jcLYXZKe9qibwx1O+o2Sm+nMR+Jsq5uPVGYR3rMH70GteXJNX4XThWwEnJ
9fVLdBPUukqyHoy4ALdh58+GkiIHs9S3AS8VyLzODk65Ft4uWxUjpAdYtq9WX5RAtJupYVqIHiKB
xnFjeoG3DxP5KYTz3miEG7sklt6GE9fdv571hWVvIFN+UvoPF90Mta3Qsu4URfFvfR0Vj4rN5Rla
mq+SF/aoS6O9aJHCKj+fJLor4zWEPRs0Zay9pk9O2FhYIYhEoMsHM6gJjkUW064Zx9J3uqg+WS1Z
V1/tQSUhaVObdX3RnG3hjo27qhQrcdgT5GCgwvyDSstF+grXIVfZ3hQt0/SlhiSD5vdCUpvBhE2E
c/7rbhg+l6YfDtTCJUTcl+XZRFj4IEpUB8SzBn48jZic0hC1Kv/P1x1tXjTrisHUXZUpxqGvtYmz
0izQjiWN5w+Za2/cNBKwnaMfQ2m0NPNYKSoI5FIyDlmLAMlV1Ss2WKlmo3gWppXKRLtXNxg43c68
JhMXb5LXxNAHfQVq9Bl3iXxUywkZnfS8/TjvENVA+XRNIJ5AVBDHGuOraXe+VdsvpQ5BKojsDBXI
eGonS4Fsqq3zwnVPDIkRq8qJybLVPKhcqMok1pVqgcjUjNrvE1c7LQ9lfCeszjqlYaSdLScyNl+r
XVMUOJBnFY89y3zSsdJ9Ii3u3TTf2g6/TO4oBcuUyni/Te1jHij3OU3KS2rQzYgrr/1WhjieZRrc
E1/S+wKFPmCYWHl2kyJZ2/j2b+1ES1FVUezlRuJcuzrt1wNDF0ifQtxrdnDrhZtmVLMnnNrRNajl
3kxzSTnshoeoNvJHqUi4EF3+nQklCVq4X479VEMbqld6AxF2nPiwFKY42apLUrllF89Vc7PshlIl
ZR9rAzQqrfxuypIY8QJFY6erBbtYmhz4n9/cOE0upFAE6A1R4VcZGxXuFM6+skROWKVJgl2X3jSU
lpca2yk0vPE0tCF5WvMD81pCW/xK9hJ5SG5z8SAN0NggCctC6zvTl5xAR9JhKife5ZzVryWUxykn
3N1FdcBoBKls2Z+NFnovuxpHdLH2dzHAkJSGO17LycuvkwpcIqRhdilLQgOzYEj8rkV3qI7jx9Sb
tGFFUm6yhG3xV9VH7iZ7rr4m8r4HQiZ7y6NCpmdfV8FZaP2FovfJDqgD66q0nuvqqec0xvZYZfet
Zx0IytsKgZsvtMPmLuhN35yQGyncapbUPjbaIfQUVIBKqZgPph7Vl69LvUq19p5ksuKR0WbltNqj
2TjaYx/jwZTK0S1JBIzTikBW2ejMnDGDlyHIt9BFY8DGLD6XDCXXgbCcm1j1gKOhWbsqGV7upo7o
OLkE2TMpkOZlhC253PNcQOwynTpwi5TO5uAN5zTEo4LjnY6rO6pIP+GcJnz3S2VrWFppiOFmNx+s
+bcqB/IXYsf2jR5i4FfzqYTD5Ft8k6+GlFc/m06WPKTNvLfw7Oa+6ckvkw0oJzuqle1yduHOaF2i
YfUmuKpGND1UISVvMUz9QfHk9NDLjLJ4ynU/IrQItUNgIJyRiETpBcAWyiApKmfbfgurRtn2c/h8
QmVX+stTPNU8HewOGnMEi6S10VPVnvESR1lxiHCCD0MNcmL+M2NfBlqYiY1GHvncwYlGv8oihcSO
vLDBuuDYiqyEmn9Mtdz3KuebdJyc0CKok+VIIpOTumDMlrJJtFaxYfsYHnU7xHYcNOwE5q5X15jP
tiW7ZGVI66XXBhXOQbb1epCsAD+clVqzQ0nLaThrSt3siWju/HTgbxgF3r1bYj5azKOBlhDNDFKf
NEGUgNHEpGPiDN2bnTXcq84Q3qVx6g/sXsi2rOCTmIz10zqqr2UDNHD0ivZJOkblW70R/2hx7BZN
D/gxKlo0cmZ+i6n03fVwMMg4Y4k0IuuBAmnV9EgMv96HKuN7ZxJSZEE5ZLObfymH4EltMFkwp39Q
FaNK16lc1zHuqIyFczc4qfDrTC+v0ko/zS4Zb7+KAKM2h9s09y5eY39boOZ6WbIyNHQpMCemUHFb
98FTK4wOhfYmSXLZtKk+7LlFpmgmSfNywzTzhcUJSzAI+6tI+R560U0TKtUj/e0caR66Ipum8CbL
IZy0ECCjlRezvaMd/UChWa3j1Mkf7Y72ee2pVLS9CLeumyYbOmHJvVkyIBcuvI/lZe3Bg7QnsZKK
Sg1gxS65icQArnoSsl+dgaVRTAao0riGRgaFa22Gnb5BQ2Tj+6l8x+jN30aluec7qjdpghUxiXJq
q4B2TGhOm2oIoGJMQX81aK84tYnWKeBus27HwWTLVm5IZuJ3WL5kfpkiFfH1Ig42wUytsN0sOJFT
7h6isDjIRukOsRMgLBZKSQaT37ly+qaM+SND128hHT63yoJ5TuZC22uLZyct0gN6FAhRTtOsBlRt
F30gia4VnYGKENUzYppv9cw/swLLOi3P2tHLNuGk1quqH8Xd8gbLTAm2CabIjdVrzSqYo8iWh9Jx
90FcT0evjo5an+ENs/tyYCe4K+w5E2i+NIWr5PvRrDq03ipDVF0rf99QFObA8MzxB5GOF8O1yTXD
BuobhgFDsdHp1YycZORKQXTX5K3KeOp2CBqC6wePNjNZAH4VtMPVi6fyPm+apwGX8dtSvIyTM7zW
TbyOLSN6TunynvNmLFeNpyqv7ME29oyQ1B0EQIVLgmSRUVYHRQxoGKsISb+AuAoRXRwZ/f6QEgsX
ZGVIoFf3jg4s+OSWi0EqmG6/JgPBEJLLB+uk70L1A+84iAMX+B+DIWbK1nyReaP083AqT3S4OIWW
p3rPPnufGCPxlVGAn9uR+5Zik5gDNODSS9P1pJJ9MzQJ8ukJZms1QWz/6iiHYZjuwuEOYBrceJ4k
Oi0nSrq7pC+jo2p5BsHW5JusHDp4J29+GL/KwLT2dacIVwq4j1tdx3PTWNAjZdK6x4k/HHARcl2C
Bi3ksnyQYUBXOt307HNIT5uR2OFz8YJdHH3ipGwqlxSGyErHW7WPfnxtSULNePaWs8XNqch04DAE
uDVHOdKC63p2KDo3iFLTnp0C/fyycjj6N68MlVc7nQro23w4DQRZKUEHZ9YYLTJL6LbGQ9J+mlp+
ijSnf8t6O18LuxwOZjY4q1pBF8Od7mqYrXlqRnb6Ls3IQx5q2i7t4/o+E9z9LLUOf2jKfey6W62N
6j80cIYIYGRea+kq6h3ngoGXs6VRE6ijvNRGoMdoS3zPInjW77JoWtvK2Kx1DMJ0tcWptzix5qFO
WdkPX13FfqI77atJti9r5G3zPgbf7WqAyngpdDwieeeKrUOj9iKILZkLVWakBP/kZG0tEnQ3dBC2
aNNaSRQVsRsNGkY+2SVp5QPT5xYPdVQy0KF1vQyO8g7229cUzYgiw7ezWrnkKF/9pf9AUo66Emx2
++YOKA3IGivsvp6Bu7NWBqO7M6ZM6n7zKc9y497F7KAPBQQQUahXGdgfQ0ATmB6gtl8Gl8uDPZEf
b2u4gAmdACmsl6m/tAeA/HRnMhxePX1U7sNNpmKH63Q2l2MXgcLO66dk/rMm/D3i3p5RhdxzK6np
m+WuOaKNliJ9sDv3jQqKEnUQLZFfGjZsXXtECPfTs2Fw/UYVYFQb1biQphlOfpob4anjXVo+pnjH
eJg3lUXb3xpDQoNTiBukTtmN3l0VInPvIJC0h682pjU6J9B35RUKu1+OsMM2RVA0m2xEBzIR/LJ3
QlgKy+YDpZV2LhT1A4+VtqLDmD/WRQshRfTweFSgyqYDRNg0TXkQITMtMacl5qpdrr7GWG6vbJFV
miuDYu1Qh2ZD8Vwod31o4jqP7GpnTH1wx2A9AUo/d2cq8ggREsKjpbReL9Ck5UF1xmCfjTaVq5h7
e15xu2hbzLy/2pEW3OT91DzBCbpL3QCu/9ztmF+NLekCX6euaz7YNgbIJKLXgH+tp02+WRbzYWDL
y/jnbvmQA8f5aKUpiRvzHMHLzPtgFNnRkZckt3LBigb3GFJo7w9jEB9wR5xUy9jJAbTE0mpNvWBa
h2YKhS/wrAdvZDiBguoUwyq61iL4n0naUnuMIhL0EwR+0GbANtdC3A4NNpRpc6TitT/N9HFoIlZS
/hI3bmYA9p00uk3z5KLRbfg4Q5Gu8jZBZBx2V9vulUMxhO666kLtrazKt8rFf0jH5bUhr+5ceMRH
95onvklTO3dpMTyRVgxghnEyjhsHaTxm51hUhxq00QtF31rX0xxLYKLunf9H13n1Ns5EW/YXEWAO
rxKVLcmx7fYL0ZEspmIoxl8/i/Q3ty8GmBdCoiV3W2Koc87eaxdVrh+iYNw3ZnNcG7V6lsjrHPV3
k3py1w+qPPku9KfIStsHp8Bq9vX5ixav1Owv7CF/DpDGr1/41xWxDLTpMOXRfwb3WPnjltqT1sry
FXgJuOluMtoQSJHvb2zt4etmlWo2B27Frrnx72QQti+gJjEHqao49hFNhclHa5NmTvKArN7ZRN7g
fHPIMD46+BB3ZmFlL8bs00cSwS2P6fD7QrsUHUm6Et363lNjj018YZgws4yeqmV65o7xD6FG/+As
7ULa1Mmdhs7G1catNRHHQFBE2Dsa3deU7uVE/PY90iab9jSzi9bHcV/I+WWOHUaLaxX59UmY/lQe
1wOXlXu+0QYFER24gc4y+6mYckITknhc6D4n5p/Thx637dH3y2mXgKy9oESrQq+DPkXvLdnLIBgf
NRt/H5FT+ZV6Tz9o4IceZjLDMgckbLooNZzI6E+eIEMs9zOXv0GxxNYm/FBVyjpmUn80p3R/E0e1
y20kvQndN5eZ/pBkNvPQgsmwDZoGDTn5lYvsqh7SP2R4eKema7AaNnBrBwQ75C1IADr6WIVVwN2Q
S853pqgeHiVlbv4pBAp8cGXlg3OqzB/RYHINw3DAHK0eLpnmR0+D2extMnK10o7/LA/GVhnvcSxf
SMeW13XjQbX5ejR+N+qzSFNxRvvZPk1+9kyqWZntmcxyXMjIPLldj6cFE29h9McVr1DU6Z/Ba+b9
+iyoAHKuajnG/+OeFA2Dxf15PfSTSA7UQoNxopvm7J0WXIo3NNEl6ivIN+WHM8UIVdTwEiHkYHgt
mfrB6kYS8PDf4Z9gyllr18iCc6LFOCRR5IAH00ZvX9RRjQOR76nrRbenGRGFWWlEVxtYy+HfIztF
d51l1kCS+Le1el83okDJxMD9XmCjAXyOizFpU9inlpu/EGxNCRD1b46c3R2ROvZzOqu/JUvB18Lp
Sw5XVsoK38Z6TQsWVTapUDYQmHO9tGNJKrnSTDLuAKausUrIpB+Nudjamv/uVIxcXF+PT9rArq+R
A5atN1G04hC7Rhw6jf5NljA31obLlJsphAobTlZS0kdM4Q2tIgscyVwBDX0va3P65GLmIc//DrXO
3uSO/Tc1/Y6bXsEcufCblw7LolwUej2z561pOCj0pHYeTNmcU6uogZljLTnEyEVo7I7y1sxkAKQR
1qDOgHGh10wiqwRxgshVe/Wm1mPlgMEksS0X/k3chU1nHtbVyapoSTLimFWN8CTwIhEakdCvVUCa
IrqwWh9wRLTeC/FiJEEsB6W2HKN+PtsHiNzGfjSN/OxmNWjXIYpfqr5+c5YzkP52fZejcR70YOdC
ZrmuhI4CIOijibsJuowZHSenkdgfBwLQy2K8Vhr+6Xpx8624XWfMaCsS2/EnKI1lqBr09Mb6EURX
Yu4jZCwXkcbUg2uzANX9HynM/BKPJDmtj2ajXh4pAZLX+rAXQ7jWCzhRU7NJZN4yto3gLw16E6YB
LCfVDA8xqccXJXuYvx2yMmRm3+WEA6rn3DDd3y7BtURc+eeeROj/Jp1fbbF2oOUTFePDXMPxH9Pa
espNFrdBXd1N3KoeM80eyAjxqZMeZnrsHSlAS5rofhdWfp0egjGg9WykzbWwGnUYOucPrOvm2tYS
O109JxSKS0M4j2wQSgttqfQrYs0G0iLWAS59ppGGMBf4IVlkScsk0p4rba8NE17KzvlYW55dzm0N
8X+7WVYMay9az0yU66nuvJCKA/4H/tSX7GXtKCi3aMKaoh+oOEBDP2KmHaR+fZqMMb9pXjxskjyb
8LxMCWvIvsHI5BNUaYubDUtzvfzjmY/OMUPUzTrHkcNviELFq7Esc3gC46x4NZcpDE9shvNEY1Ck
rV3AkcvEXs5oQzgEzuXAlGK9yQzWPJJ/yVPIrQOJ8vNAXjWVbsafrQN8LAfntw9FGSqyBEtQyEuN
5X0e1Pw2z4bFMm3OyTew4u+kvCIcsnDFc/u09k0ymhevhZkrZlajQDzLsEn6+KrXNCK/Tuu6b/FH
6qKKtgznh5Ps8c6sAiFGK+35SxSyro/yZv5Io7/V0vxw5zx7bmZ7PKky6TdRVwG1FAr6IIGFkCn6
YJsQ+GvHQUbAMYcU4F0s3InKEX3HzlEZTPZHz7IebZHaj3YzlPdYEU1lLnnjWCjy6/pIX55+PQoI
o0hyDEFZG48MchKsZan+o+v0OYy80SNTAbINmXlLxAFjkJ7OUOEZ8TlaisXCFZiCp/r8VT9Os/7g
oVTiWxyr7wOks8aMbIA9fhrvVENXa5XeyL66DrUsNyQh/U0yinQ5PhXNNCK9w7yhzZPxgoxj3Gcj
KhViKL6OEcQeWzCODTZzL72v3VLTmbaGXNpvtTeeSfQDEmVb02cJ2jxyk+6dSG972/fRMRHZdDbq
YAIUZaA4SXMW6Jb5Irt7PDnpw3poOHr59791eu8nTzTDf1I4V5TxjAch/zRPVQCOnfftsmIuntoS
hCbKjM16oPYp6wBZMFLOrG9TlJcfnQXqIKpGN8xEXTxUE2rIydbS57Fj7Weg7NmtTyvfzTf4FRrQ
ulMXkjPZnWxg3YfMqDrmQx7K7cZr6XjMENyWszy4rMXman9u8rJ8dqok3yRz6Z5ZiIzXUqNg6zJC
q4TmVqHWBc+1k6YXkWnqUTBbRfxatnszhcX29ZSuNeLi9K0DcoNPsnnLTW3YlssyaxSTdjCWI2pY
jq1ETAapF+SyTIpukycC1F2O5byMyXiqzGk4a0V2VbnJ7cjTjO0gOWwGz/9AWM1SpxynRyE63AdT
1hzcfCofS7BIB63i0/mvzc03vd7hWB2TtNXl/FPMcTbZpJPeETXzhdwyvOh8ZMAeK+abSdKSHaUk
Fx1Wk36i6lD6NXmSei2Q//b1ZzwMgoJwqr4erfu+fjqwzpSV3YZpZ0ZPnWJ8AJndOPlCaE+tU0dP
ru8vORqliRVZdu+DQzSLJmFylB18IcY/xp0hXbwvO8MgOlx5IUFF1fevCa4JAlYt9+KiKhuKUW8M
tbjTnkbT2q44KME47FWbc8KZ/lsU5ObvzgmIx1m1MkOaNhvEKe7NcdRLok/1KxfvbpOjeFSb2SuM
ULo2iUH226p+++r2NlXEOSfBpvFl5ke3MeaL4aagtMSjGLvgjjgBD3tPTRaDQDE2Ltlk1zh7WdcN
bmtOhMxv/NERh9xhHF3a6BS13D0KIzcggHRiJ1HhvNqiJ45IS4NdidDruepQjk5a76HbpglSDz9h
K4+LRYtrlLROFX/opjZ7tTfc4F2RsLVtwaZuhckXaqMq1TlwuFD3KEEiIjZRgjBOHpmvoG3RKzIB
3OqpYnQVaspFnC2PU1qgQIls5tmFfLFnIlkyUdb0lOuXYDayDVrTeOuWZbyxjCQsLbLb8Q7OG5Tu
P5PMCtXQbjRPgclE0nt1mGLR0o92GslpbZDQ1qiNZ60NzDN/T1LWoJwbSglu/sk+bviujbjVaDQn
E8YYsI2jwHde1SXj4IoWz+gefYusz0BtKhIDtlkrtQ2C+F9mDoS9T5ywUj6xdFWThgEZEoimZtrr
eGsXYXocB9ae5JSez/9qpUBas7b7a+ROvKHydb75ziq/mfYJlATQvRxJ40QjNqZyUT0Qe8sTpJCT
qRF14gHOQXsBMoCYD96uO8z93e3Ed26SYVOVw8VKasVnP4ndIDBSz9UPO6ERhUXzkGT576ifb3MJ
N2VENMmF64K3apPpaQyQgk+k0b3TBAt2l+LUvOrxn9aR+6QfqVLxi2zj8p0at9h7hRx2XY0GrrP7
RYhNH0SgmUdhjjfHtA52UI37wkZtCCf8jzU33/oIqdrku+fRMf8wZSoe6f474brRFOMjayQiyyRh
Yx6tBBpsdrdIDdtF8fyTeaG4+ZNzb6YF5eZh0unn0DOJWCi7/oGm9HDubCgDTTy0RGgQSCiaH4Ya
b7VkjeFM7Z8+oveDlervUHoWawDSPkebTh7ku3HXZ8MzqPBdNgVUzIOZblXKSm12uB6I3vkc4f94
GUgRPWWcpLXvYxyjH5PmD6vhphLrwRFRY7FzWlmHrfbejcaxhy+xS+yKUtDQHxOlT0edkAsu4O3r
5CK71AnvqSJA5Go0LmOmbycpCloFQ3+rku9DiThtjAzs/sQx4YrwmMj1LGZ0/1tTDxqk5c4Pg2K2
KYj933Exe7fR2KEnIX69je3LPqu012TkK4WyHhp6/ysAZzMVyM8XtopHtywilmM3DdlrgKLhcPJo
qZ8a1b4gYPCeUiqxIQ27qjT3o4NGk+tVtSUFqIGDIpytVGrPe3WyuG0F04f1a5M9KjV/4wiZjgJx
09a0EHGXsR/du0DjlZ0Z0wvmlMelrE6R1Cxyn9JuV+veS0zhT40sLLJrtB8RfVQu1Om408uZVKei
JZ21JhW5Ub5zqLwETUQ6Ma40TXkaCEXdDV0o+p5Et8kbSFcDZtaaQFI7M0wzT0KzAcxS6D9oBP4a
bHmgx5jTN2xeY50h7ljjjDOyp2FU6RJON2zNWo9DOdfBoS2T54k88VBmjRVWGsxrp25PMh4/Ta/y
gfDnf4tBg2I7jOe+kNl2KAbJvcZTW86Hv4ZY4qpwsY+BmWx8xd9kVKw3GEQUu7LKGC1Olh56dJ85
5cVvMJw6kgPPgOWMFjb2i20yG15o9j05HAlLN41gsTau3/VOt0OZ1DtL6xOylxPzKOI8OweJd80J
tdgMNlNFh7OHuDK+b1FY1dXrf8UjsHhG4/ypjmFsERybJ7N8QG15pvsR3UwPcrffZLe4JquuR6sI
8O4MMP6sNSiN05xaDXjlpnDN+SaTJQkrwOzbI+xZhbG7ZKiurd0iPwsYfjRuZB0MVAMGskHYEfoN
faCxTWxOMdcy6X+7EpdPyn9YiwuUeHjTLMt99DZ+3rkX23zlXhCFuKn6nRFl1rYS+nZmVsXd87hi
7bE7fhqqM44sVc09SSxRONjdn0kTnLdJLELf5DKQTu952hGlJVKEPBCWkA/uyTyi0UhIZjR8lwzX
ab2MYZcY9W3yHkTxU49a7WR1bRH2bpvtxWSSMznHj0yKbIzgvblppPkw8j/lH5G/MgnSoUWAoWrc
S0B5xbHKFHxJrR73XTRW54iU8jR67kyyyzC2JpgsPmTXjLfWhv/kGfIxr0oyrdJtaVfJG8b4P7KO
fseUM+Ho+ze/DgJYJmYoq6a4ywRwfA00+uhr43fdyf3QZT2wUeocyKTcIVBTJ8CV+xwP/qatoMPp
bbexTUCp5F9kGCdzBFPtdHLSWFy9ZWOL9m3Wxadypv57TisU7MShcVr9OdPzB3RiBanBMP1lwwzX
aVNJzjr1gtla7vOip7GWysRpMwp/YX4kXvzDT0Rx5ebkbLNSvedZ4F8FC+nQCV69qDq5FQLM0tCH
p/qtUrDjnTr4Psn2V9lET6agmMaKteWSgRm/QFMQz74D6GR8xKiPSKZtjJ0qveFBucE1N7rmIo2B
D6stynDBusfI9Y/AODiPKEr6xI8eW1PJw+wzb86aUntsaDntLNbEmwiJkD/kEVB8WJoKq1zcqunm
KT4lGoUVPE2skzYUcNnFThjnwQCpx5kfZm3gU0fJePaz/sujm2XkRHuuGwORChhtMYXHJFRc8jFP
dpp9kDZZg33LIr/NB7lVUwZmBd+nV3rXWT3iF7IOo0nto3NFDVVTv0knQ++asJg1Szg8rUCU6iWg
n4pIXnVSAfL63IDrGnodhFvU0Qob8gfX8utj7/UYlzoqEVZ4gIcEh43tcSli9LPcEW7aUJ5ZO2NF
EIg53dg/WQDcb2nuZBuDvsO+qUxuVhYyAh0N8mNvZ/YOowcOZVc6Nz9lpW4Y5DH0npHumNqIUNNb
7+5OXMlnTUT7DCM/RjyDmtp8xLbNYsiniFe7KAQxa++MepIhDA2IOM1Q0QeHZMSk/K3JLX3vpUG6
L4f+o+vy5sEVM5koVnSZ8xioonbohe5lGzjA6AVHUFqDdbXGagYK6LnhQNaQYS396hSLlJrj/cx/
D0Wnrm2t2exoj/pOmEEmOGfWszcoEg3o8286i0WtQzZQYGvzVpsye8NoAYIR5jpac/VPCo5TbHbO
WyJ9YhORZh2G4lk2EhH1gI5kxr2DrtzxD+hnzoAStlT9GYMbU79BKwE61RgkSA4AisoYXAVjnX5X
uMq/sGzZZlZpn0HottuOBVjY0bzZpn7AB8UKE1Xbu8WMJcw1AjVb0fz1KPWiNt246Q7evvOtwN5B
8BCiwQJbWIG6NtXPVeUTd9m2dHBb/xDoRb7t03Y/dqTwFZjTTp7JVNSy5CWpXjSq2XPjpadqQjbu
T0cZe0twQHah6W4+5CYTksxNILzXRUjt1L8yD/k9JGOCtCoynv1FnY0mKZxNK6arOXMFMqcfXh/k
R0HTLBlcgLE9EKK2etCz0gkFMOFtQ50QVrQUdnnW26Ej7tzAs2Ncqz9DlN/RHtlbQKsHO5nlLnKG
78p0xTmIkMwwxI5xzJPZ1NLw2lC+xhfNHootyUMldikq5cod1a7TDIeJUUMDLxjPTaqxWjLIMNLL
J6p37Plx7p+ZZx3dNs+uwciVp68pmcaWTKaSCHHfSO6zgkzsOSmHqovwpXQvVWKC2kPPs8E/UewZ
bX+ClPjZLfe30qv0w6T9GdLHVtTe1cpTvOtDRjhFBPLeR9yApX8op29VXqZb9IzAF3uTM3zuWLhV
8Lp75FjbpnVHPFcFxTHmm13TgPji8NyI3syPMV85oDmfGFafWsLL8eQZJhRgTWERDZyHosvExk97
PJMiM1EsyPRqO86bkoW6083vpLONa08/tck4bltufEhAmuq8bgwLEuNc1acM+BojJFRLUUep5hnI
bmy4HBsU1HJf9N2LkxFWZRT9O8OefBuZ3D99x6/OQqs4p9aHVq5X53S5ZP17uj4qUNjlxL/w8v/1
XK57qbyrnR8Nf76e0t7Izkr4+itNdu01Q/hZZ9w0kuVZUZcfnIvwQJdnaU55o+kLR62u4reso1ng
tgQQrT+tONQYA/fjLrem/jmPauRU8PPcltFaVbcbjhqSk1J/286x3HeqhyDoJzcDqctVAW+UVjaf
fJkRyoBdUTj+rbReMQjo72PSTptCSvtbB27FjNtXFz/kTRoIl/sEXowj1JONiffapyThNjgcEiHy
u1UwMNF7GIQgHZxzUVAcVyoc/EacfDrsu6iY0xAtDN4omqsfjXtBrV7srXIcDg7kcc5SI+fmIe/B
1BuPaa7HRyNJPqtO/WqIJHG8FEGEqLpFpPGtZrkAbEfvnqFRhQ7Kibbu6gfLL2+zFiVP66abdPOe
R3+Q6Ew7BpV07pxCHHq9TNGNGPzlljGKM22IW931/W2o0ogxhdNTJ4oATnmgvZua+zOIHmM7Nt+Y
mxmvtFU0V37r4omKM9X7l3KuKPa7YENDTB4ogfWnKCH/Bd9Asin1Md9MNE5Pc1kh/B0YG9ljkR5L
k/b1jEKZ07K4vavKHM5Vod0SeiyHoYrtqwE9at/aAaWfViyOpdJE9jpdJ7oQ5AjMzrRZU1LWH7RR
p19gdsHW4GX/Np4Yza8wFW1k3oX6ctis+/69ZH207ot6vFb51BH5+j+/Zf2BPmk2mApEH4o+5/n/
+QXrU6MxuF7bxuHr160ZLsu//fVWVdjWbsxRlf9777///Lqv1Cw8PAa8zvU3sHQaj+ZUP3WxTrxS
48fuOakED+Mlo2V9DhtA2VyA+VFksdNOOpoZETlo6771hesPRl1AtFRBumV2LROb9i1TAXo5XoTk
Xce0wXDC/2tkQ3FZpZZ4IBJabQRkjPgUg6B4IVmt4f/nwvjX/QfdXHqwldPX16+HhW2bSDUzb+eS
z5UfUm3a9c7wGbGsY3D6fzd9NZTXYgiio2O3V7+b7XAIQNUbSTUhCqjjZjcqx0YPKOeIFqfjn2SE
vaDpjJupzlWJsB4FWf1zAkqneiQM3D5AsTjdn8o38ptMm1+5JQh5FjJ9aqbARPbR1vfBJGRcH3v4
3UnpQ8Qt0wenz7JTLT39PPguUnoT/nKmRHCJEbgdbWys19SwgHUOqb0taR2c1NKZrBSXwBHpZ7A0
K93SsHDPdVuTjsJ5arS/qvD7e7Ns5r7H1SUpy9d9LpP/u+BQvjPgTjd2Jt+5sjdhgiSAU4pNRLV5
W58mo/bs+qMRprTgNyYKh9tolxC5/ufRkPwa1FCebBq//RIlIPI2p5uzRAu4TfeR56wAEgubOtq4
EeE36UIiiF6XFhjIr+JxxEStVbG3TwakFeAQPFJMpls+Vwh7KgNr14gNqfWjF5HJMzUBBLZl4wQU
3ZNpDPt/+9rW/jskvXlOTRWgkEk/AeWVlzq4a04WPGfOEDxrSXXSHS/aCWx2+C7EdF83s+YxtEBx
c3Blw8qvgPJRjIa8r5t6Gdc5nU17V72Ap2q/2ybSRydG36Wpunhl/Xte96Ntnvf0/uD2+rn6bs/5
ztWz6C0XvXvBbAggjAhMkoaCX0Ru+cKhTd6nxV6Cou0mUbxxBh9iD+lcDXLkUOBMSXwUe4I0z40/
BdFbZuZ07eiebYyixhIXecVeizJGqdVr5cn4YfCARDr08ABnpi8+Ovo50aujlbJYzIc+2CXAFDel
PaXlfg1fStHMV5tEE99zTCt72F/qsm60JZuTyvgtIFqCuItZPhWJpY7u0FnHMlDuoy7IvhWLrb2m
/J/K+JeykqOGMvyjaybIkUh3zl2U+0+icTGfjmb8y0OJPDLU/YbmJz6MrkYC7SDlC+K65Ot3+MX8
pqeCjBG6/cxChuxY9575qrzqY/1HCCz5rdu1f0kTst3E4M2XqvU1FqjLw8wCX1sExSmvQNy1XmFt
DSFA3OV9+dRquXwSrSKvsZF3287nPZSZ9rlOuvbZiPS9jhfyvu6iVVhd9G74vT7TupaQgbTXKepJ
KdOYbINDLfrXDOvnzkjJmydQqef+nSsWInm85W4mKX4857Myv4NTECiXSufuS/05SmKDFOzxx6wx
sS+z2Hl0A0t76GNJ6SZs+aPouls8Usw3eueGWIdRnJogDxPbyH4EQ7Fx67z4XuHoX6b+80Ej+uRD
GONmbtPvTPJ6yAEN4lAzEM9m64J7p0g+Co3stsbwWCvCstiQsS1+yVa/iMn73U2Z9sBgFN6EBtg4
MZyjcNSlc7zuhbIeMz0l377u/WdaMvWL0GV3lkAEN+vTqjbrl8jN92CcWO/n1q3I8ujFjiKXBCpE
PvTug5co0qmER5ZqrmH8tGen3jZIoY6pP/1gdGrdNMf6rfCdhFqlg4Dho7011cx4TWHwAGv6tnzL
Vgc7NPPqj27sf5PBSFcy7t+wxDBGLpzhlOMtmmSDuwAR4yNMkG1OUz3k23mBlikf66U+GVMj3XTL
03WfJ6V8TFz5Bq3dOKMWkY/rLrfw4iNfO7f55RX/3jAC0XFHcJ7r29f9aPE5oGPubp1iOrZZfxJD
rPMaRizr+xmSuizs+mzXq0E/rxu9cHRCFdj8e7o+qhBFspb///04qCLMhea4X1/crC9ef836jnXn
urEL78fcq/JSoDDVc5E8CHAqEV/BSBxqGjk7rWmNx3UTTMBZW1bpG9fNtHbn1jutV/njbDC2pT9l
n2N9nM62x423RKb25HGKDeZo3RMYUyTSRMb3pnG9raNrJqdnXG7tLPUJJbSDbay53ZsV1CzSRmCx
tVN7FLkFGrPY1LMzA/5l4AyBctmMsfHfo/Wp0Y79BW4OzfBWXNDN/7dpIObLzfp8zN3k4lVGfcLY
/qlkWm70sZCvhQUshoHx+sSLJvbYuDE64XQPw0c9zoRPtNJ6xodl3SOvQazgm8/rxu8aPgBWx7vZ
DfDceva0t1KuvSoaUEv7bfPoWVN+zScczpOs1I+5yjGmxd1bV2v1aVQe9sBlvwFRqi1/ZDPQqAap
9ikbOvvNkw5MrTn4ltrl0Q0KhjNNpt+jWEboMi2ESo1hvsft9EAjxP0VZPzTfmFpLz4K74MOcuyI
USN4DmwE6+tLll/UiSH4aHwm5g0XaYafdIKnrG+uGhCexTfRfkx5eWM1Ev/x4umukbn7EXuIhRLH
Sq/CBafk6bax6y3AZ41vva8vbfjVagjiz4DBc4guaLx1Hrdbbh/EyurclrpUEe+EffNWKkIOYk7W
XeFj7kmFl+Hu9upHF3nV4wjS7CLpm0D85Giolh8UJu0IhQRifcX62rgjjLmuvHNsf9ZZYj3gvnch
r1YNjrXlIXibajeNjIDoHVx0FYC7KAnqETHSbJnmcUffiZ2JdPsyXB/y+auH/rA+dvBKhaWfaVsa
oSFZ7lWYTn1za4P8d0OR+TNhlEIxb/52iurkQ0PBw4NDv0qEjYOv3GW1Tn+9HH50STsnm77HPdy7
+bdeFRd6jdqD9Mr/NvPydN1H2XYYDFo6cZoGPaIY73+/7uttpvMW48Q6DlPRU+f7tOGyPkaaoxDl
rpvYFfEDl++YyBbLOUrLYbrAqI9MqI94FulhVJZ40HQ6l0/rD4bBN0K76DUMbryudKq3kiv9Ab8O
zazGhTQ4Nt5EMDOWnpiAaiBCVXKodtLsrbvrvQ1cyx8zGJ2Plai1x6IeD6mjjdd/+wu5MDD4kPRp
VodmSs+4MdonU0+KJ/8Fjcq8tx2dkZnZWNe5Rv9oedIgIHmkIGnUpwdvdaf5g3NGeFU/+QPQw/UV
Xl5xngn/rZgGm8yH8bGcbCcccNa+9a6BSLpVP9NeQ2UxyOExTqR1oenoLZ1B9RPSm8bM2cwlIlOA
s0Vv+Afd6oJtWYvmaPho7gakmt+4QzExKozFDFV3YYCr/MlusM3WmrsPKmG84pYo9lGdECGxeAlH
u8rOGt8sljV+aglco2b7SW3/UqpKfpT95ByGHMEhep3yA9M/bq8k6G7Kbcy7UXXmRtajeEqoY/a0
9JgeVPoAG4PDjfKbNXVLZJNiNHigNEmYMBpdOKI9fenQ+GyTdGy+FS42SwyIDkWnmh6KyblZZqn9
9ZXDdDutf8dJUW30WpEsSQDWyZVkPYsuHR49Fil7ahwUwlqh0RAuFJx20s9NjYEVE2qLdQz3To68
c+Zj02j53m6zkBntDV+9ajD4NgVgoh/JTHJ7YgWk5QV75D4iBg3YvA6VmNGlwW2uPFolid60WDRA
96RV8aoJmV+iqBsW6aL+aWbGtSWv8tUYhMtnyths3d+l4wXjY7lVkQ40fs4PfutajxAx1CvyQH8T
1Xl51t1BvXqzqvZ4O9TOpnKgSdiPITeqYKexUD50vT2/+3TsNhAN+4XjlwNd22pBrr+bbeVcZdy3
KBii+YCLhCyKgDR1M/Y+sRpD2CY2/DGAg05gERABw8q0a1vQT0HRsy31VP7UAdQXQzR/y3plH2al
WLnaRfeN9cPD+oIxRWHTIWy+O3krrgy2CCVl0fszY7CFRq54oNE5cOP0GkJMcgUGPCUGvl5WP2b3
PZI0q404kxePP8GK5ydVGNMTMYrurdaD8N8u3D8cB668ry9Y96exA3xcF9SFvGfdeO1obHwUM1s1
Mq9J+FqRWWlZ9oCk7z5MefLULRvYG869ND7/7UmlGz+VJNZ7SG1u637XE8mlNYs0zAVZI/Fc9e8G
ilZi2t3+AQF6/960S3dI2a8Mor3HvOUUWXYrXNgny28qGP+8KQ2KAVlAVZ7WNzE0/VZ0c/s4NG71
ZpFILlzph2hwJpwHEovluFQrgGIg71qRvY3TCiuEa6LmduY/jsditMHIuue2On4S+1aPrvMD2T2H
cEa7FuPM9Fw48d91/5A4DRp+PXkSWSEeamROYbu8oSaZEzW09YH1Sxyi1GiOWtDX3ziIzo7fOD80
z8VX1xLclCUsaigFnTcQSQVOLBFfVRLYb30A8cjsZX11gM2+0Vn4azTEd60/rPoFLyl3zYQxzuug
FjN0Fwe1PEXH9eoaor2yrBN7WCIA0gKCRoJWHWMJ/cTVO/zj0xFGeYARu/kcPGhflaEQtkpSYBHj
/sphfCz+c4/AlhHKTlKkP4vB+kxkx4hL0TI2sZAul91QGdNPO1LtprFmHRYbeR+OTo4cOrS5SMoL
Hd+Y4ozIJwp/7CT09BrEWlnibTtbXadWmUew+8yRoNKHOi7iiGOUkCynP/U93X27DjBR/R/mzmQ5
bmzLsr9SluNC2MVFP8gJAO+dFEk5nRInMJIi0fc9/ia/pX6sFqioehHKF/EqzWqQ9uLRpAhKhLsD
9557zt5rK6fJWKLj5+8GrQ59oSWjH6Bfvw1Vvgg2Ak9z5mSzEtSOw1LYDyuGR6bUFDLu/UxXFW+o
VPAyefGdnZbzNJry28C5VEXk8Ggm5dnOp2/5DHKxQqEPDpqJUjp9hVO7sfr5lVLYkDMTJhncYvus
3DpIpJ9p48YxNMg4Sr41yvrZNpNlCzwaSIZinRuWyCc1De/DSEm20UyXfGVbPBvmgHkE05hqB8Wx
SPPjYIamb8lEeYRccYrHDNR4jyXWHMkgJRX4xuhDEghk/mDF6BJbPSKsKyYMp5UXq5geIDZ6ehc9
msl0oyv5CdnBOZ7bixIpXpYFr4spPnB14uMXyylYxCvGjBurTasbB/lXZvLW22ra7tdptoGQ59RI
AZslLg+KgEUzB/p+7CukeQMCjVzwkXclci07SRhnj3QmeLngN/J9XTLmHBNGSwI+qtvaWumhw/Rn
xKfYSYPMKxUUlKVyC0TE2cy4Oxj8FZAb8tDvOCE0fYospMX2LZ0ZagY2Wi8nP9Q2AtsVCq0Y0JO2
bytO5GlTSu+bShD2kLYTDV4TJCELm3XYuTNSqWNpGj6WQJPxa9W4fW74kVrGXtt3iWeDGfDTeXxv
nHGGZZ++5QGcoc4YSGEy3Irtz4sjXWxiY7wk0AYf0yW5FA8BcwCyg9kyLAF8YerKAj2KTdhgGz4x
xZNketA0SHgxsAizHZqHZddIup2ZP4cYb6xEA4mWapcSzaOb8EB6QbQQQWMLxnzakhxqEBxu9NKX
ZnBUZ4oeKQJ1Y9RvY9ErbqjFo1eSMl0b+WMX2CaKN56KTlqbRi9vZ5Oci6aQNjD4keA6fiHKaOZv
ng5OBoyC/ilQhoeo0BBRhUbCgJazuTou5VGOyYPm4DwQwXyYCnKdqjV/GiyXz17TDxHzBCHOIhqH
M4pXGBmI/1DDHCenu9gyiyByymVHA/xrCqyLYPmeHWsFTVuO+UGxVbiFObzn60tGqe5rUdr4VA7R
xKjQjJxvbZ186IayF1FyxXWaUm8yaSP/c8u000R2V9ubLPtqqWT05KK42KKO9lGN7Uzq2aayKvQW
Vb616+RJq9NX+jpIjckxyoGnxuEt8z9Oq28wsE8tMrBCTeVGF1PkZst4HkY/m4GNauBucccUGC1B
FsROfmWv69zWMgtPUcaDqIIDNGE3ipRd18XvYhlRjAzjoxgXxaXLOG9As4qtY8nmOAQTwfRT7i2p
5TFzjrd2Bae+SLtbJjf+RPyzo5JfMNTajaOETJk78Z2NnRVM3s3zaEP5Qo5RmSgFc9JeZdKHbrIE
tzptc33wilIe0S/gcwgEzj7hd7H+2nFU8bK8e4zjxAundEJ5kEVeS5ONhf609FXlylCVnpwh3qfV
/foi5yx+MYMbYJecgmbyRUaismJZ7Mt+flalTvZY3ZyrPqlYtJMU42CBQVACTtWNWMIAI4A+R+3W
uMto0uaPUf61Re4yF+m8QCH3HeVM4EY9q9VR2ONTMy4/gn6hpq2AcGPJM0fnw1YFsDUVagaY8d5t
dR5SYsP9dFFfWFhRAko9OighEV9DrZ5kljV+1sEciDH431j67Wjks7vXSq5jjpxLV45nE0M42sPi
a3eb6YAES6bs0s6atXPxVms0g1ITKhzx0j6HvrVcOACC2muobTFIbTKYW2Gbv9gWYuKp0+FNFRm2
kSh/IdTCvsRad2vY8iko5/vWqm7IY2EGVCuROxUWbzHaUhT9PFR6uq/UkvH/EF31kZWF3n7iKrH1
YIr6x6Q45zEiODzLnkyyIgdid92ixtGBlprsHldWRQrwRQkwAwdupX3XgAoCHAQels8tMggdoYtm
Dt5Sm+/KUkeeEjM+wilMNCVhMl02+RjOviuIJGSXHqJ0BrnVn01s0NPAX1WNJNzVOYG5OeGX+ZeF
cXHHfFfv+ruZrqAHysWju+LHhNa4VUiKXwETNMK4nYXnySpvonS6N/VueOCZG5jHCYDZ+Q9Il8mO
GyhEXeLl8fw1QaiBuFbEHM5N/lVUhL5uakdrWVi34b0SkTNtlwLOWxUTk1gDYVWBErROgGWxFSjY
mh+oMOiHOugu57baxWN/O+bG1eo5Z6MI5iGFOK6tsocueKHcPtnmDjEkH8wDBC0vagiAl4sKqwLX
7zRAWUbv2cfTmlQ+e7JILn2vIzcqOavoSv06yhbfqRldomY4BQn0Fyc9TILjFrCdML2r17FQNb5b
uXLTKPWLujyEtf7FwAhhxOM+j+VOMcK7pnlZZHsDcuzdqPIvYoheMlS82eBE2zYFehy+I4J3cGvU
PN96cFVokSFmPnBpI9LeBrJueWpU1l7gEOEOaX5c+mIGoKNoyJHJB0wMPgc0IgPOllmJLKB3KDmc
EKGzFmS5u2jo17OxiQk+DHj7SC6g/YMEyZgKjOJ0OmIxLbhl+s3SpOw3vZBuyy7oNti2hKhcPP3v
YCtAs5hidjMn0UEVANRVmu9DSmnvKNVHpWe+NSyTJ2zReI7YlXWN8IK+0qbK6YDQUzuAZ/UrarJ9
azFNyljliUh5bZcBNZtTnNM8RCtN2ydLBr+gF3yC+EYhP+Szp0Na+mKKovGdoneeAj2/Rm3TfqRj
7Rp92T//NJb21nzHqCbCU5x589QE5LVEe94LZcu15YfFRmyj5FDNtNVBpud55ZtYfHG8cswcoBmF
ts38aHWrFCOH8lhHkabotvUYrr8qpCKOn16WXNGeY5UQSlPXPpai20sEUC/UWG7UlgwbRYC+dlZO
SjKZ30eJXogO7Mynmb3L1bek1Vg5i5x7Txnt1yLWGnh+tMxtxhEGQWFzJcWhbeFWyLS4+/wyhoMn
1YffERKV0X/pzGA+VvOi+M1kEbmMYuUa2gCb4Ce/lMMAkfLRacPMJxTeep0+kjDJ3wLFYYwMlu+5
0oNvs2qTYKiZWMlWmtYQ5g8/zZ8yJjkiT+FKpznZR+xedHFXs9hP+zDshuLsKMWVROz5OTGMm58A
32aYm7OhFsNOn2gW6+Yy3YCXLLdtU9rcNkp+p4AKvslX1mcuiM0UyvzNZo12MxwJYEjHxPELEH87
s7HAVrd0j1W1N39UOoc8Z7jatUUxAxLqH1+a4X7RQMeYGVFdhQk3bpi/R0yb1tk+RrpqEnyUczoy
15qxSNhIORWlOPWKZHb4SYOoOrA+My3rLjC2cd/O3wuKTztTl5ewA946MJn0q34J7zvG2JhoeuUG
0NuLsx5mp6TSnrA9sXkAKMMWGn/JqyYlw0mT27Zy3j6NtXr+Y8K7qLSc9wCPzmdGwuZl6heTJRwi
fzm2xgVBUru1CkLHSxVhfWLFOpdrNfeGRHlliNyf7SKGikSZe6cZIGmAi7db6jqYNG1p3TTddDEL
mT82xvJtDIv5bqoXXCJtf4i1ub3ihICSadOYHePlKIKmOmnGqLgZnpUuNIFarhCETDg3RkFvoLPB
r3YZkw9UaYc+KR5SXsz585sa9KQuvii/XJkzem7LYyUIrLWq288YI8oJgTDebHfznCBB5T6tDcu6
a6NE3Pc6kGpv0JAdkkCgPU01OqJBd5hGABpYUMZsJ+gPe9GkM24RPINa2bB1CwR7quM8twXG3p+2
OdBDrj1EuHnW6xjiydjRdoCqNzbjDdjiaytKcSyMtrmPbLzcn5zZYJTPWGz7O9WpGuiwYCfMG1Cc
4gx+k+lT0vNjDU6Z8aw/wGk2MDA0whuDLnpdWuLQGWwawcMnV6yNYu0rxj6KeR58GktMAujHabL1
w2SIcfxyhRxmChaVaL31PsqF/k7DJeuEJ/0IxcOc6Nei78ZXxvlXZdC/4c1rHsAtmB7Ugoxxqw4f
tEirCdKRLfZdXY33kvZV0pJXn5Y5UqvPeyANdeSVCpKbIpu6LwHD/08zmhO8F1qVXX76KYd3+hfo
ADi71ytlrK9Z3cIiOmSdqdyE5qpOzMkBjfBRqsJOHj6/MAaODr1qvWcw4cWojF/n1pSAlauOtlhc
3pZI5qhOuuMwW9X3JXJMtJYZgbS2AnT103ibp45yo4fGC2K5wAUaovpm9yHL2UZCYVSIKES66Ufl
bNWWce6toMAdRWIk6sORmIDLzzciHHMdp1NhfM0zqglmnvFOyRdv7vCNfvLRUeJ/t7JuutMJ4Nj8
hGc1yKvhFeYMR2YL4GIy8p5iQw2PFTwjBhvz10VlOKpxOj4lNnwPa9CeyC3I993ibMQ4zV+NBvJF
UDP6kOZLXunM4TRwUnWz0G4rFwiiAyy1IKnu526M+NT7b4VpTg/IISKX0mW+agTTtNUK5zSJSMZQ
kF+ABGlHkktvoU/Zl6mKRwi8dnowUUFtgjh0aKwKeEcrFeOTfDuUWGL6HpZrF2Pq6c1B2UdzqZ5/
7g4zhsSgLHS3TbVuU3cTvO2W7qZryUI/i89fTqY10kUntPbzYQ0Q3xvNs1orw046lleEU7gvwj45
KcoewItzVxGD4eG1ybdF9raktc0hMzGnXdhzDyxAMuFEmy9V2weeYzTytrXR64wQNzf1OJpXpTce
hhJWa8Qd1pMa9WCzbOKWvXUGZzXXoQP4fCsh5/V479mChRpnDInL5uu4SttsdOZKpBP0XrbqfqYq
9XpM5rd1TS6SvmKbwzxPH/DYJihSYVjOWar7vHDhWeR733RLbO6lWkDaGkkss5cRUpIou22u7QVO
pNIb7DndlDB1f5p2bXhg2lRH90o7m2AibFruvYXBNIccISA60g5jlgbXTArd+raoKPfa6HWkH+nZ
9oDFKpsPDNXD6yAmJN+ZRxCk8gRyTceNismarhLUWCgsl0qlGIzyAYV1lLLps72ENF5gAev01z8f
fpPZ127179+irkDi/w0nxWNiqzsbPubRmMxpWzHX2AMyZII/9/0F7qK6UZKEaNVPpHcSgJcOYwRI
jVpyX2RxS4aKVm76cMLfbbe5cImxvA6SzQT6A3aAz03WDvWLdrC5j/afRO9/fAFnY+xEYr5ECcr2
QtMij2NLvAUfAK2TgKX8X8XBqWu00Z9A+uTRcZbWdHv9n/prPozDnZfO0lI8I3Cq46zQcpnxWnza
1wW2zxMD7x9sEWjyp1nBk1EvWBFI/x4i2YIWSpq9I+jE5A7BMQhYVKjx6Gtg7cAVGIPmhaDZndAv
/RqW9PlFM+hPNdJUDkmTxF9nuLzndp6//+M7RBmQMac24XEkpoPtdzingyPPlsVD0gZ69TwFInRN
WT3M6AtuHT3YLHkqbpWC3I8uW6DtG++ffKcglfq+CaqFEPG5/q5a+bVRZ2yomlZ8kS2pQtP67+3A
KvwFXPGxVtqjlqwS5Ic8zjKaHqK+ZbnY2oM6bE0xScY4WLesgO5TJeGvr19SfVLwAvbbOO2GdSbm
h0Z8qsoBBD+P9hZFTnUc01U6yvTLq9s8fHGUYVOiFfhhT8sPCL/No+FU0F2MPj6ZiShuVYw+voCU
8j2V4QHkXvAjH/snY4rGaxhDfUgXa8SSlW2DzJB3FaOvHjvCEfNOfBuKEIvPVN/2dgz2fU0OD8t3
zOvPPVDCTjedPXBatM4rwywirKUPKcSGtqC0ns38Hf+HoRsllhSx7C0LDbq24mMGMqzadVsvdWs8
iekJvVUnhvwlYKHe2CGwcceEAgDLihcR5C+9HcRQP74S1keKcSTSk47z6OeXz39nOhFGe0yZt8yU
H35K1bUmQYWk8pOJ15BmFl/zEbFtqJvxzeAE+cmiCc+jR/rFEGVUDn3Y/Zi0S2fQ4UQj+2OcOD04
hn3tJ2H6VSsz+tVtxGEyUXcEEvT3BMDiInQIkZQFJtQe8PQwzJynhwkMirMYT5OVo7IO5teU1Gmv
Iif2XtFDmDmLbe4dNS5PcTmd0l5RmBZkxn7SxXBZpHVNUrN/nSxOz7WSm/dzXIvjRAowThhuBQrY
xsfYz+2cGuo5DughL1F3my6Qj6ZSU/fGNMRYnNirIEYYD1qpdZ65lDoc51qhwxES5dBb9M/arAfC
SicKZIXP8Xz4gm9I7qv2fYSbe8KKG52q9YsCOYN3Zv2l0DV++fnfYckTn+mMH3+fzmH+uqQg7CNq
zxScdRwhVPOXjEueVwckVj35bQF7xiXfqNoj7cMhFPbzrR7ZynVB55RPmc6NKIudum75ldXWWwWN
ft4wPUha3rgmb7xpqA3gfpiBy5IOTVgt03OSYpiaWiFJI7Ml0AJ2o2CEXciuRXqLToQ7Tb5uR4Yp
uua5mM+61fH6W7AT2npcXKLp998mRk55YeHXw81GE/hGrl9SVdSbqE+p1lQFwCLwpgfyL+uLIQx5
mtBRkI8hl0tTBxTBZO98/i4YBnFRcmsj06y+d2C5XIa2bGiyN+oJvIu4RHOg+dHCgdmZUOF9Vuqj
bIhxW7Tl5vO37VOm193PWKrfUyJ/jwH7JbTyl9/+v2RY7v4infJPsZd/GXT53zDDUjWJO/vrDMub
l6z7U4Tl5/f/jLBU9d8My+QORjIgpMrm+H8jLPXfuLN1wyFOzZGIggm3/D3CUjNJt5QaWXlScutr
DhGabfmZZqkZv9mCiaOjGsRDaDrx8/+FNEtNWx+iP+zbUgqHBE1Tt2wCh0FYchF/DJIVY0g+ObQJ
WDqh12GAlzl9bp45tB3GUt/qJOlN9ltiy0NFG2qOnrLoTWr3hoDkUFF9F7kv6CzSIvQRfUFZSNxa
cFIT16xMT4sdAVVhLnYEh1vSK+D0rrJodp7dv1TjCXti0b9Y+YfojsEdPj2EX055zC4sTsRTe4Ir
c5QNkPXcOjviIaEhGgCz/7HQPR+gHmtYgGjU5eS9u+Zcc02cXkw3UB+nFonWnW76k+VA/pi2ZhB6
M4KaBIVpE2Ngt8ONidEiB4uHa1nJSxfrvktfk5ZXCWiRNJaKYcBECWwT6xsnqc9ZA2kkqGEUSIQ0
unOVu/OQ7gMweUWe7mKFl2CrmzHcN4Z2k6I/iWn0Tfk3O331agFLgvfZtGmvB0AEafCkBc09gyua
Cd2oFJr5dPSsG2Fi/JCqGzCJsyGr0vnzxPjVzhLf4LqnYNyO0jqR7HnIM+kNTrgd4nSnViERpNEp
rCNq5Jkknnd1Ug+OPvLyl0Mxp/4QYq8Noy15fbuxnDHFoaPAOZjGb5hBwsh2+25Hp8Mc8JQjaBxL
19Q8A5YsDjK3nxvKjtZFPbKZ4KUGS+Ou16kYVxzznoRemDwZqVfR+TY2c7uKFh77+Sr3iXlLtDlH
/rJ9sXq07MikYhU7Cf7CrLw21eRLhcnLCGLgiuaCVsuVa0JE7wWl5in1db1KZE70U2nIs9uXzE10
8ufS1g3KaVsTE6jx55Zs2JAH73axusvRTMrkmbuqMUZflokfo26X3KippqImITd72IBwcc0OjD8f
VP22/htYpOwrysYAMM5EcWvKtwGH0IovGRWJwOg1p2s9TtcC4bCSdO4Y4z+ojnm77AyGr+tlZXws
bQ/lFOhsYHLQjsfN5KhAd2i4JKTgEYkMH1CnAdc0z2V7bbs3NaL0L8ndsbghuL3GUNstmGpyfowQ
iN601R0jGTipGz16oIejlMJXhu9TJ7wejxu6ak4937v2iC4WRA83D3fuwominELgndy1EOAgc/Gs
515oXquEPFaHiRSfRB9xVUnmi+qt73D3hK61kERpH5zmmpqJa1XhBjGkm+WANKZxU5tM8urdoE1+
Tc61TUBF2E9YLHiRYLrmgNkWpAro235jTP6iTj76KX99z0bulfX3ccfvtbeKiwUw5kvmmvUabFFA
yYCnK1sesZkVBfGLOa76IO4V6w6yqIe/jxEcudFHJVxHGDdR8vaHRfz3ze6PmZcWS/N/XhsNIaXU
0E8K65cCBPKcpKiMe1dmH2zA/sLBhEF9BuQOFkkQZAwTrjln4L5YX5l9gonCo6b4pDdRQnCsnLbQ
0N1BqIeRkQDiRRaTajto6rYPAfkwwgf97httTQBJurOnu0bsK8yJHXk+uMe8RcBFKeDtzG/rQzZN
n89AW94LcReQtOTowp1tlRNSisn8DRYQQ9Orbu2IG8H5x6Ma8yb2BN+3tBITNxBvevIdTRw/zTSP
dV6iyntr6vt2wpmfvAWMwgC+0ZVFWWNwnDa/tNHD2g83pt3fv7vqP915/vDu/hKWy1AgT4k1Y3yZ
PabTBSgX9WfI7Z+Qg0LTgSZQV39o4PuT21lh69Fnv6WLHdebv78Stsz//DkzUDZtwyKzmA33z3tg
McCCG1tIq2stz3FdPWvc7Qj4dHHgjSP9AFFhFyCfvyVSABB53d7RPwlx9yXGpiw3Fm1x3U97LKkn
pYDvwpjwPl3dKG5Tv1XQwJWDEvPPk6btUgL+hLmvyEVS+i9//1LW3fqX3RxAueB+XV+NLX9JDdUS
7NYCUIGb69vGee0JX+sFjWyLXITmX0TCOv/0Z2mmpck16dn55fNr1MyJkAz0HAK2JB9YgZ8NNL92
xuTar3TE/v6VOdovxwFyxCmEBC0CKUzdYNb9509ptBFuyiDq3XW9WRJ54GRzAAC6w9d7mCRP4JpG
Nb1Jpf6mKL7DnjEqqAmn6zj2Xh+Gm3IiOMxWb1VMHHOqrXO5k1R7FF7MeFs6PUt6RZGGdbB6DfUn
ke+dOHpMtGRX8JCPcffDUFRSDi4N7KDFkR5Mfm8krCsklGG9iizD+QuCmgTRvV68QQv0NaIwbBaL
6V5nkideAEts6v5tJGXA0g+CzXUtIxTEgnbSuC1znfbEP2yvN7MIsB6dh1w7hGCHJyoCXSXnC8lG
k6du04dbjWnD8BBo+a5Vvue6ekBrtKf3CPDjDUjbEb8wSyg9Ou7UYCJh6k72FDKILNadN+ay1+1B
WuxlyENGzJ3rzre+2nC8SHzEwVUwmSmZGaV6A9488Vny1qpB8GegdGNvDyGZIJVjoW+C5ti/WmC2
zQx+Pw7l+QlLAwMgFPijdKeIHiZmeCVxEcky0P2xy7qntoaDQIx1tU0S2y2sYVOxSYB+83EkNQyS
8eLh/ChcOO+us4DhvFMqWmnICWRHCQMwSk2f19e1bih5+bTovEn1zRK7NeRtupV+r/Chqt9ts8bi
T8Ade95MJMRasA2kDOtfelROZgTZCrZRZzNKpgAu+csYZkSG4pH+WGDUZZvsEQ/XHV2UOH8yatTI
2nhTjgd06Aji4kPU2rezruxNqwb74HFtaCqeNfp2dCf9LFUpSqJNGVIsWhZW/t1U7mEAuhNj4Tae
4R7jgiyHjRbWvMM7YfQ7BpKLFW5DtpWBTVOX/O06VZUZ78qBUvXIdhmbN5/78gaisdemL21koNBC
t2NeVfBiVfne8yoCqk1zOoctuets19pIChnlUZWmO6VoAIwq/rojGcQpMS5asuuCyk1NIK7mlRfo
57K6r4nC6SmEpMG9mISXdKVWGqeB6WwShoeuCi8ZfYR0vSGUK3AJnquHQZ3OVRoBIx5uupDaoGgp
qt4YsEqqayxnXmucLfs822i9KGvtV23sgYVcGKGRKKDtbGpqbnwyXxg7H3Hdl4h2uJcbsrUHwY4F
P3QO2cos/nALAn/eDqPchaguFV3usDnszXrcavPTWopQ3TghelSeypjB8DKExOFShtZfuQMwN+wV
ja3Z1Srw82yHlaTWYDZQlvIQOaiwVxqG4AZDSNFcSzBx627VG6rPNBlxyr4ZSVik46BBx1ufsobb
ZV6r6umSd6/rIcKqtc8zBpAngtjeUkhq61UUiepWw1sgyLQDxKjl9337thZRI/mLcmvzY3Sq8Mhh
tLcw0baA79D7a5fnNJ4+i2LTVBDTiQ3KN72/mARCFDSmouqtaJ+gEO0lyU1as0dX4SYwsUwCS8wq
vmsTqgFez6D4ixG7rbMZVI2HK9tFKmKXTyJBsK+NrzZT37i/5vXtNolVd/2v68mijUAXZgVHGF8b
Bj8jh2pdqKbq94MFd8N6dKDx4TncaDr5jYVNMQePTZf3RkBlaeJziH8oAfifb0i8gdvcx5O3Tn1m
63V9z7Wq5pD1hqTuYFFnOuQSDet8NG3264mqV7MvlsV5rp7ZjGgZM2lDYITnf9dPOALCnHMmJxaV
vNAAinYT7rCFcxM8B4RAxyZVOqI0nvrmOaPRODSlSwDJno/VncZrnzyqxQdJhNT58L3MzB+ZQ1Zc
gxgGNwNchNe84/aNwHZ0xb6ipK98S/WSmu4u/58QMyjozCfthplpRpoEueVIJ2OvrsiI7WIUmSSV
YK0SxC1IogbUbvGdKWIQv2/V+zo9BtGeOaHTn7IIJ97G0nYQkWLjLWYUHV46KuL1sx6LeGd+zRjJ
9rhrf7/Ykjx5p3vACpKOhNoiu4wtWvAlnlmOk43c1aCIRtA9K1dFrwEaDvCkQXLB9AwAVdSGsq3X
TRf9iPoh0nOoFl5vEl9TYyMet1QZkq6qgbjMekKP1qjJVkfOLFrzpoheB97a+NHuL6ysYcmVyXRL
42Nnsgi/RzTO7PQkwsuoG17enhTWzQAtWtA9ltplSl4Ulmd2gIDHh8Nqd07VAsdiiWYIbqF1LrJL
jV6h+0KzPB72QXRI1aNDwFn5Bawmr2ItgtaPbOmvFqTFjmSHzCdzCvVLTXDU2Qm8GZVCjrN0fFlT
nsu491IJ5hyPFuK+NLQhAZGAozBuHzFSNYAEeppzzqMS1l+IGnKXRfq0dpBuC4Ar/barTS/GFemg
a2l6Mmbpd9Rw31ODV0BGL96LSxrmPqH2m5lnyoiJLyh4kFj+1Kz94iS5p2bPFYV/h4CMhvMY7Uv0
6YmyehLODRuC1WRbtYF2zSdS+Snw8WCnaDG0o/UGUkA5dx6uF1bUlFXgNClMrRjhqyD0wqXzMnUf
LE+GvBRo7tfXz3NAqJklH2dwARmhsbA9TfKN4oFo1sGVc+KlmKjngjwKoHqOLFwJX7MnwliCGzKM
wFtmSXnQkJvebhZHvwdus8Vr6Josknly7vIn7H90kxyXKChiKNgdeu6ujMeqHIDcs1RRN+pqh1AV
ux7lpEV3U82+rj8YEKpbR4R95O0hl9lGg8aojJd++ujpgYjsW6vlh4jiJeX2Ri87t3DZlm9EXWna
RRHIyvqc0uMyEjkv5YcmAQtifNFIW8lWEg/hqa3xsd4okrVJDT6m8TLSMc9zknORX1vtTtSAEMyP
BSvu+pZUrHPNZKCl4GKBJu9NkywL88MUnTeTZN3Hz4UoXN1BhwluTp2Fm6nPxWzgf+WeaBiirspA
5h0JrQZd5du09WJQ4S/BpqHlnaAHnJbY08h6IRyaDvOaWRa5DWI1KYl8i6LP789o1yi8RwlMbuRy
2N6hBGLTnHO/E2DxK267iGSQrOcBQK2RkCueoiYfuNAU9CD2ypjVTmF1iEaDYxfeiwWRZ7ZfFwnF
Mrjwc23y3E0YNNbl3ekRRE2EWK1EYKoRvs3BMRLbvYdawxXFsC0hzPcGjxlMI4FWfmnCB73NtqZZ
PM/LynmjNO62Rv0xG+NNS1cqpnmQ5PPW1iVLAJvFLM9O8yVDLree9jV72lKjTEHOI5FuMvpqqOj2
hHVtxoXS14hOeap5fd5s1OHGQbxMaOYWEtySzqe+CQ9LLJ7jMWBVH9GCoHCn39EZ/U1BPdYuDyZ6
PZvtbAjpONHfi/VrmyekXVOJ0jZsNQDP1HldeR9WfAfYjrEKmNZF27XwTFu24mnarm2fddaas5tr
lgK8admskWYLHohRfQH9uZkxkiWi2iP+ZtOh5wWwiVvZXE7cDsLar3jnzx7k1B3TArUn1mdSKHax
pu6KjgS/yK+ZUqRJgG7QH+sTcy5vHt+SdT89DBmfQfSjncQB1SU75bhJ6fu0pjibZMouza2TR9u1
Zo/Sxf2xWG9tiDKOLuFaZKFsRVWR7pw2+6KMze2otYelq3dRmFxRztAjUkiSjB8+T3f/vwcLfzkz
+NNk4a/GD/8dBwvrqfmvBwu7Pi7eXxTq0P/1H/2//Y/3Av3FfPjx7//2edr+OWBQVO03k7E7B3uT
qQASfg7q43vb/fu/Kar5m6XSChCayXnMsizGGL+PGFT5m2mbUnM4vBtQDdR/jBhU8Ztt6kxuDclk
wuYb/isjhj8f223hSNNcc9xUU7VtBAJcwh8HDLDJpJrE5c0IZLIeWcPEvU2Lxwbz/Ie35p+06/7c
rfv9B/GTNCk0FaI6L+iPP0ilpsvWYM0C/ZjbO82bYSrHv/8Rf26v/J8fYZpERggwMmJtiby9PMQs
EHwm/5OYoi5v8vKGyfVr6VBhE8oTl8pTmBR+Z7f/okOma//s55nSZhSkG6bKp/Tnn5fWnWX3Snkz
10OFapIknXDTk7b0TdVTHKAGdZmhdSNbdu98T8Bn7KWlUwOYaps7boNsz5cVqe/A4HoypFnE4rmn
d+40ZMrUEuSBjSyK9GbmNnjnj2YYzcCMOyPbZMswf9X7orjUci4ekihOviqTXst7XR0KBIB4hq3X
NOkgART1MIZ+DpOndiGrOv0hd0LWkKAl6Pix1bMqO1uScFDKCoMTtV7hUVH1ep2qIr16HZEFMcc1
nPZVyIwIoAjAndAzvfN6tDHk2aC0zlCw5SWULgmKME0D43vPgYKGQK+D4Y9zP581hbK5WDYkD+Iz
zylsqwAUqcqt96nwd3YMElCnt2A08jIsb42VFUYWSEVBzHCrC6oy3nK+hfSqWPzJYVrUbxMSP/ZN
hYAZfwDGjeczLZ09zt1EWWtuuKxzHMm7GlcG0B4xv3WEDxWUqkr+v0k7r+XWlWRNPxEi4M0tCdBJ
AuWltW4QWg7eezz9fFgTcbYEcsjZ+3T0RUfvbiWrUCYr8zffJ5SGUYCUIDcrxszuD6PU2k263B8L
rcQjG6kTDOWKGLEjHdHZW/iYPYQ5z7rjMtdfy6mDTGtCuX3ME7+/jXRJ3kSpGt5ZtPP+5F43Hqyq
md6Ru0S5Q6uzdAOwEGtFXWqe287PHnDp6X4KFdpJq8TP0m9xqCtuKhjqtyCFcLgCChZ+Z496GKMZ
lQI3oENhD2gZRHOM11t0JduygVhcIYYRu2o3geBcGZqkYVjKg9S4kXs5VA86/KlhY6gm8l6h6kNO
MORUCjZ4roMcr9WsUI9KR39pbQhKa+76SUmeUprxwy7oZhkSwGUsRDxL0mKH8P80UPruzC2OodSP
oh64yrrpWgWihTTEtNubSQ+RqFMR5e9QJZn4fj7A8yJTgzWCVuIjUJ5wncaVgCx5Vt0nGiKZRp3p
awDw0mtpJeWTPKGrF1ckAjXCW1uvG2bV61TBHDC2fmlDWT0VQiNiaDOZ2AuF1ovv41X0IuAo0dZY
cqxgkQNyrPKbsUx6OwMVioRGcRRLyR2GeNoazBuZt8j+BU5O7U/nbRVRIq5CKo8gb2wZCAIiouDa
pQp0qTeN9TEfAcm2iTFtLXD8GdA4GesMRemAIaK+UP7V6xqHFApjZu7FqBjXAQqMa6g8yiaIOvWW
lee9ZYJXb0Qt6B1PV2BkIQbyQl+F3mCOlXFfFB4CT6aOVpxFn2zEWl7UmrfQyFGuzZMoe+iNosDS
xZT/NCrZPI6nkYO6VP6WjBLqCXTkHHmSqbKaLUlKFmTygyQW1h+9Nmipktb3d6XZV3eIY8NEkDzc
iRXgF4ESy08CkPsbSa1/jR6PQA9BlZii6tvYqZpT9fUPfZJlUKil8CSoKfSwcqIHKvUevw9b85U6
UYIAWx7RGx1aJ1PNXVt5ss3JfUT8SHHERPox5VBgIlbKrvTlW8TMQidBFIAnSz3ZXVXfSviyC1Kc
kcVTxDLTnhZ1Hxd2VlENKdVecvyKNA1dAxpWrUlCLRszHE95iymUdQHcMEtX/VXZU98Zs6bdVxWw
LiRb9N2IZeXrWM2qnX1c0eI24zvcJKKD5NU5VnXV9N1rUjB9Xai+65ZJwp/JCj5a1bhPan+yB8lL
DlbraT9QHeHBNcX+H6uiXBQhjgrtgUpN0FQ/+hLMq+i1jp4IrROQ9t+jSBzy//f8cj22if42KXJ7
TAEWv+DvqRwgyo+vow8MiN85IFFdGFvkekjW1dR6baZ2draCvF+PWfqd+ZCeQyPCugDdNp7aSn+v
yh7FWoIjRJx0bO5VaRVIJwJZAxsNuDjDJBUBabYjSgMI0Yb6xD/1BX+m3eFTEeeI4eJ5YE6PUqfl
L4kOTBZ1RoUvgmqng5qT/KQjh2St6ozPsiqwL33U0HE7KjyRKM8M6qjbYSbJ3/1Ul5B88ZX6zZqS
/h35/F53YJDpdyp3Deo2nVJTiSQvkHSRpzVcuW3dSdMhkDoRbEARUcqPMakMJPqukUThSM4OwRR5
W8xncbBRzWPYU1AVeqCxspLCkG0Uej5/mTXR0xDALclwtjlMjRdANGu23gCPizkK4LhLLZ4I1Phq
OThKpqWEcPKQPvUrFOqrstafY+w4Yz6qH9Jk7CNhW+UNdOpUMvDKgw1ZGyHMntQs6CcUwwMK0um9
WmvJPgVuBPQA/Sd91Lf9LBSZKs14Lxh1fQBjqW0rPBIwjfPjX40Pw1ZDjmbrNzn2ZrrxDrw1/V6E
bL2VSgrxrKeWdAPQMr5Bxh3jtdqQ5Ef0/nRUwZq4fFbHMT7qidc/FZ6UHlMlylBvS+cCvp7AZtQK
HkEByKvCQfGSbeDTh0eHcBzyG3NCXUYFI4tsXBO/6tBcrvTxpK99vL/pmWFZIGZAjdE/Wqaaajl6
uarw9OtM/ydoqS2kDoCeoigcgtDSbRxrPKe22MR+Lvu7JCyQ1VX16GOkfGYraub/oKYXeTeGRglY
QZp/ptKq5Te9DTz9Sroqz/noP726+dfCVQTJo1mmTn6+/LVN5oX4VRu4wdOs8n/rgrgmw1n3nE6c
9uBof7IDn0jidiMMrdgEntmx5cIHv6w5Sl8MH2ghkC/B4l2JDVcQbS5nu6eZu2koJjUrDQMHXgmL
7BNabiBHhgXvoFePyOJWjyPgXgiPoo9hmdnZl8NJXxuK/3dCFMCUqqUQzJAX2bWFHh2tISxMbhs2
KiX5THxKnWAj72ubxvmH2uzmqpW1leu9uoHbsPautDTPrCBg7LyXNAutCVMx5571pwQ/lCg9hLNM
60Z5B70xOPV3je3vWGsIHrbx2jcOPE67/0E7Svl2efznpvtz7Pmff4pdkAgm+WCgqt++SbKH7VKK
UGdbjiRMlT9dGerpa+nrSBcfd8hbVHpT4y5tf/pcoUrxcnk00rUAi1Z0rrRk6w3DcUYn3CG3JJkr
/2CttW2wo97WvWRbbX855rkFpCuypUiaLNIhXrwAkUgsLayX7jgD/oy6TL5j1Hj8wGhBG4Dv2BZh
Zged4D/nhnEt+Lw0ltv5c3D56+cTKrVW5RbV+5b6D8zaMDWhLRZX9qQ0YxFOw1imqKiwDkEsfA3T
c5WVcmIhuraX8u5YooblR/cKLTXeLWsh+RD98gY+9OWZPfcxjRmCK1pgEsH3f42aQ3fg4SvcTYHc
7SKm2QZirt9fDjL/9OXQLEWDxiJLpgQY8WuQuk1loc8Tt/OSjWzhhIld4UCrTYmz7Rh4V6Kd2W6m
CD/KpNYh07FbDMnSfHVMm9T1QAU2wo8cYC8lPPQnr9QMzjziqc18CrRYGKqJ5CFUBshsnQBRZtR/
ZJkoPI2GWu55YEJwE0pz6wmejjYHsL0Axs+TEaHPgkmJINKDGNcTGqFJobNNO2lnZbR39Sww95qS
fqsmKtetJHdb9EZhncRl+G0Cj7ophqzOZ7y5gc4i/gt7zWy1g9iU4roASjOMFdyHqJTpr84dMymv
1YcsG9O3aa41BogK25e/78kiMi2w3NSoLAWw6Un1RLTEuAql2m0Rv8lmiOAoP16OMBetvi6hvyFY
RPiYmToVr69LqE98XRVE0RUPGvITq2ATr6cDzr+oH169LE4W0BzL0mVQuFzjlrQobPUqRWFKsUc1
wptCIbcRJECFKMHL1zKFk4mTCaVKVJ0M0hqg8F9HhYiypmtl6jax1t1MnVruAKNzugnV9KggjkkX
A/eKNcpi8sYI/9Z6h+omUKfgIYka4EaTUQORy5LpiAgW6yq0wluSQN9aV36NnIhVi819byEOaCmq
QAurLu8GE2U+JJaKZHv5I50bDeBlUWcwMyJ6sc0lMRQsv6/d0EQwwg/FF2yXxn9/u80A6f+JsbhL
a6u3xEQpXGTVfwzB+KpL7ZWD+MxxbwGz0hSJQXBkLVaaLKi0uf3KLcz21kDeKvWLp6Q3Hy7PlSSe
my1ZVVURlBVn73KV1UovCl1buoLc106aNI4lx1jCIPYOH+ExRBF4E8Em1pNsjw/BQ1lBBtPoybU5
agoI+7R5+SC2crIxoQ2B0C5QewYeXcKBJ8tSPO0Yisk+kRKaOhiDOkWBWG0m4yDcpJDqejN7Ry/l
5q8YDvTqHe614BeyoyUkz2mnuYXkb2JZfkPwif1m0MuHDHNHtU/hOFVoysjYrsgYcFhKiTqG1//q
/ekxNrQNiHi4uf1+SoQ3w1d3VAlhr3Y2Th3I5WKYvcqz/iHsg9tKhfo8Gm+AWNx6KB6SCRis4r+E
mYUlkgf1tv8uTzhrRW2PZr0umsexw/IeXd1pXXqDsvNqIb5BNxMHSqU3DjzYeT6ruDGsDDN4xBvs
ocC8KldbFwVsF5LxLoAbPYOaNuXgg3DGa0ozgBXgNh5LQ4fEG6ZOJCE/W2nYe1pG+yW6qYQUFJF+
sJr4e1Cp7z2+VitBjF7UMryS6pw/fCw6iggSSdTpvx4J5pSGCIZNbqqLe1T7ZluxJsa8TTadKyvw
5Fb+e8z9E2lxfUm6h3PYKLrTUayQkVkP8kpdJ7a5158kV0B49oiAg2O9psfy7Uro+U9/SQgWoRcn
bDCpamdNoouQiy3dSjfhFhT7JnFCO1tHV06MBRyV22gRbN6In9Jvv5kaFB5EFyr1a3ijvKE44j3j
23iQiQhJLz1m22uTe7K5FzEXR2FiSdIoaKXbxd8KAQ/e28sTeO3PL05BM8orjcODku1tUwDqCq5c
TKfPJX4/3RaSQllTKHPNCfmnOaMMkStDNrnqFhpdgyXMprjP7AiY+kr/BorGIS3ldjJ3I/D3m3Z3
eXgne4BrUSbNp9RsGTSsFtGbVgzGkhalx4sZRRNal/cFAH2xrK6M8+xZ/08gbYEPRjMFgRKxmhnN
QLuVTW88hvXN5cGcey/NHCGJp69IP09erIVYCGNR4kLJNV/BJScxgm2TAAWXUzlDcTFSHiopLHeR
1kMryXUUJC2jPWC0NWIsFOV2NVrBTdyF1x5yp3WKrx95OfrEyFolHETXfw0/PGTjn8MbY1cczXt8
e7aAV4CsADdbAd63TUADx35n2P92bhY/YXHaoUir1m0tuZUNamytOtqbsP6pbVE8vsOvzb56Fpzb
ODCjZMOi/Atna7GytLrAc4qzANiwEz8O+8Tm4qAEAOIAoO//z+lz8qybR/hPRGuxxMwe/JxBRMAG
G/QhMoBDifwexjDWBxHUnLQtkODA3Pa/zOynuIuZ1YweJ8hGdatGAq0nJMAkBa+BExskH0MBcFLw
o34b5qYKnYg0Go10BQeIEW6IHqBJtG78wr8RM+ta5nPyCdjcqAvTpiLtpau9OPsb/ks1nuKj2gji
I9oQ/REYsHrlgDy3sVVOLo4PTeV5uxi9AFZoSM3W1fIjbK2VKN1XNBYuT/G1GPMl9+mMbAEXWkbT
uGgBog+cIHGEKj/EmctRzhXPLE4Pnjza3AFfvhEG+K+VyF2pboPqLjF3RnyLiIGor5AfdXQb1lqC
fc427LYVloHmDugh7NYrqf25ExmGI2xGlYeeOsMNPo81SUPErALJVXhzdCRns5ZwllarGMHKK+M9
O62fQs3r59O0xkIRVxIbpnY6u3RTB4umG/2WHG4TbqAurynhXzuFTvYoS1JTddiczDSe1YuUvysA
t4p8yUiI7TLR94pYfA+UMFvLSXUYEvG9HPoXLctfNe3aCXhuYqlRcAdRgLS0GeLxebSFALDcyrJj
2AbbMHyyit8JfqdpuLk8q+cm9VMYY3EKpaqZpbLYuJVUOEP4LRsnoI0fl2OcHYopMRIYKrybFrOI
q2FdSqroKtaHArxu0nzHjFLwZ9/+SxxwEyqwGPPkmUmLvKMhlR+h6oMjTjZ44+01HMtQQ72yFv8W
pr/kqfPCmAE4XNyKri3faDHyLaiXia7xpB8wqBq/Y7yDSOQadp6D8O7GelDWrinYJEEr87ajkoxG
9GbcAUS8U/bB92ur5TQv4wcBtwHbg7UK1PX5O3/aHJSWEL0ISheD2LBcK31AHwvLCAAolV3l00OC
E8Eq8Jt4Vwme4EQekHu6a+bcstENNHgKKma0mkLpIKihYJtZctt2GARf/kTnzvjPP3NeKp9+ph9L
5qD1pSsic1iqAAnDl/9dgOVaqwQrzYvSLaWmcCwhCNZDXbj/uxiLOvdUBEUCLsg1IETX0YccP1/+
++f2JF0icF2AgODcLe6oLorrqUkat1e/pTlS3W9FfuUWnGdhuXw/R1jcUOYoNjQDGzcPg+9+BSUD
eT0AomCZp6jf5RYem5eHdPrWmtfnpzEt7gn8DXMxqJIjQma3wgoc+G84Q2v8nm/5Fba48zfXUrqz
S+1TxPmff1pqoeFnOmUtV0JlL5aAu3oPl8c0n8CXJnGx5eJUy1ODauCo3YSwuQOzWKvBq1e9eBUd
5iZb5XV65clw7iT9PIuL7VNzH6GBVbsjyGBfQ+a7fZO9Dz+Qt/9laFS7yIVBFy77cgBJZ2eA2i18
1D8HK3UKpnKN8UQBqLXaRagZFdG0y0zz7XLg8x/tfwIri+uoolBYCn3jpuM3WZltnmPncoDze+uf
AIu9lSZVaAmsQ1/bqHTYWu1XUQnXFvv8R05WBvLLtFDhSgKG/Lr0IEGVWanVbqz3xlbT218eTdfV
ODv0kP86Zak7cmX+zodpL/rda4iS+pWfcHYeyRtobdJWIdH9+guglER8QcO1zEMEtc4IvM3lefzL
Kz0Zo66gZSECiyQ3+hoBoFeOSV+DUQYS3NhwolOHIN0uCJAaFJS+2AdRW6HUhk4nVsp3WOyE+1EG
lF9aVWT3Xk25MYibrRhPKeKmA7gfWQYWZ/mV3fijsEe1z5rliQxHCBXIJ6kgbenaY4yGYKLTI5MK
PBKM5FSP7evlwZ19met0S9HaMFSLxPbr4LADDkKB12ftVPvYiY70U6IfhdM5One4L66C3//ltMIR
USY/mp8+y8dP2JAVGWjpjkgJxOk3nHnsK2M6t/I/R1ichwA3Gg2mCTjAsj5GKD1nq1o1yqPSlt19
kaJA35llAAkHC7yG+u5+UPERSQtKupM/9K7Zlz91z5sOeWBe65idW66ff9tivuEUCFhet65gRYi3
yXeWda16em30i5PTo/U/5WHvNn63LZBcm1A4lCtvf3mS57+y3BS8yMBR6+CyjeXNzXIUo2xoXK/F
FKbp7rkfXrpmnPm11zKpswOSyDwlzhcgoIv9JxlCExXC4DZp+BFhlNoHwVOidlcugrNRaAOLtIAN
nphzIvHpEjXlSBkCeXTr9Elo6Dv7P3IopZcn7ezHNxQgJ5RDThEYw9A2ept2bj1+r5p7SflPQ/jn
zy++PCJxRtcPktt0OBkHf8oKya7h5+UhnJ2m+adL+AeDzF98DKORfU2vR7dBXVOQ0KzXf+ERcuVM
P/vgnxuCIu/BmRI//4pPH6NMcISWWnXGKJsHGRPeewX9PZwzhOZg6l3oNIj5eO0fIRSOSWTGRylS
ArsuA3XVgVd+b6cuO5pBYJo2GnYqXhk+TNNWVmwhM6uXy1Nybit8/rGLaTcgOKkhVRYv+RMYR6Du
29ZAxbC9dtNZ89wu9xyPPYODWtR5ki3OtYr2UAFu3AXDEGylJHxHOYWipNKbOyErdLuhIbrz41in
njapeHK2ULMnmqkWHNqdUSLmEGCJggyhBP000f5MBkL5XQDh0QDjhkCX/rtskNStplRFP6a1XPpq
eJRLWG56YtFtR6/o7FFVEJSesoPR+cKq8q3kHh9k78FDPBdsK6CNScBQPZel8LuE6zudsc7XnLjq
QrupkAzJDUR+Yi8FzNKDRZumPoNkyuVqjIa00wcD2pnuh49UycZtQs5m61qovViykKBd2ls26iD+
Phf1kV5aZ6INWGtb2TPGDf4Fv1LY4s9Kg49s44P1F2s/3WbTNDoF8GcIeVJzq3Stt59GHEpmLKJd
Ntmwy6UW+6HeNx2vSoa9DEfJNbUqh/jm505hYFaq+LHl6uzg9Yiq/Mqa/SJEsZcFuPCVvikFGL1p
HZn2lFgoSJctFiNyDCXBK9R70DrmTP0VkUjtox7tE0gJ3t701PanJIzNKlS8Ylvjnnpb9nKJfiQ4
8yv76vT8sVSKLORKc33ipNKCdVkvGuaA5Ots2VzcW6AvLu+FMxAeQpBHwNmRYOAscS4pyt1mpHb0
Le5asXcgyCBGOWJLtYVS4YwGDbbStKu4vRL43NAoCIBt4z5Czm9xLoV+ZVRjKzG0EikC+NmTeGXy
Trc5LYx/IiwT9kHpBBmvDRyHtV/SLJk/YuiQZIgXjFciXRmLskhp8yHUixG9+k7GsULfF0JxJcAp
lpShgHv8e6OKrIevx2selgWiYBzigL97MJhslkNRYYQK0RP5qMPQKVcizn/x69E1R6RcZejKjEpa
HOiC7wPZtgYXwyIUGtFUMf+o3bhOZQ146LXW3ZmM/Wu0xYksjlBFRKTv0apcCTJcnfhdqO7NUL5h
7axmKqQ4Qjg2IsxDAjilGnBgc5Ymb/Rt1ETPMMkfRyXcVYmwN6IflW6t1Ul3Gk7JdSRLfwydyRpx
mEWtHZF7jyxdLLMr2KozhYSvo1h8pVDA57NXFbfbNHttF9+ElLpRYdjKG8lBk31n7a+l5v+PkJYF
p47W4ymfrRqQS55v93atvVfPiHLJH8g32aidOHH6XVsXa+4K+8qZcXqvzQP9J+q8Hz7d9iP2vuC8
Rzd87WrHrJCOciQ7sT0b/yrwlRV+cutpPTnNtr0R3zxH2Fz5AcrZ1fnPD1isTiUxIYNxLvbrzjb8
rbGZdtYaNXU4vnusg5yrIz57lnwa8WKBlnFUcFCzHd7zDx3Xk5QaB4prKzxwd8pdfatOT/0xefBt
6duVoc5DOd2I/wx1saiq1oo6qxpdFG7GP8kvCWXtvz2UBp7ETYhq2holnKtNx7Mn2qfxLuqIYgKk
pOJEa9ETqvJ7E9r55XFdC7A4/ru4LJAy0txQyAE9SnvF6K4skisR1EW9Ru3xJqg5/jMB0hHKJLr4
eHkI1zbfkuOpxThDhzCrvLv2tfgFmHfTrMBsAm67GxwMmrbm47WVf3Y1ANCf5TFJYZe3tT4JyA2W
/tHq36I0g11WrXojv3I1nw/Co5fngmSJy8aZLJBeoX+Hq125Qyp2q3U43b1dmbxzO4ryj0lX21Jp
wCzuTBFSA2nx4EZ7lBDkad/slRvrkUzDaSw3e50cgLAv3qPuXI57PqwJKJsr3zp5DiWKKqV9obm6
cJ/B48GbUDSR1Lkyg/K5A4pWrqxAoGEYyyKX1jbTELThsbHhW+6nGOLfKt+amKLexw8CmLYfmAeD
UlAc6SA5sR0NCN5R4caY0L484DNPM0ulrwHxWVF4Ky9v8lxOhSYdVVCodTYf1qNTr9FZmmxvgwnw
kzU606u8Cjf+j/JH9vvayXluF36Ovjg4BalqekRFXX1WjygwIobbjxbW5TGeBIG7ApdY1SS6XpAz
F4dJCgo9AIriWgnIokyZ+XWBX20vBzmtvH2NsoSeYN8lRpPau8pT/NrcartuV9rWtKoc45Db4DDu
8iuQopN9OAe0kO8VTbry4vLp3uG/59OScnV8Nh+MTksPTVHC/CvaWRHo8ujOTeHf7EUzLcIua6be
EKZVn5fYV4/6b18LwncsEKVr22K+rL5cZqSS4JOhw+vW3ECet82nxGEQKnwk1NKtTP2toyvxbjSi
+a4OQfq95DSdEUPdEchm7oRKXrwnqnJflWa6mQzsOLM6Ep9KfQgdlAXzV+hTsHGaJBztXle9P7qn
CC9VHUo3qoQpler36W+8UAT8n7zgT8uOXE9p13ykxjj+/LeTx7A4T1T6nAYVr8UdrWqpUMtS6eLi
CZUsv8OX6toT43QtEEKeEetA1umjzv/808xlfeQLqgXyVvOR3zAy9FmTJ4jOd5dHci6MKqK1IIL2
A7O8/EAQDxokURAljFwMNI65h5hiOyjXrs6TBw0L4XOceTl+Gk4/ojMg9RlA4nW2Hz+0XX0X2GAm
npVphbn1Or0ftulTf6Pdh1cunpMLYBF5MZFlWgZt3WTu2Ou3vjeLNheiaIt9Zqy6KMyubKu/K3q5
4ulko3NJqXJ+yX8daFqYeq3lxZwq29qm3kLD3LSb1p6cyPHta7Sf05RkHt2ncIu8La5rM+wIJxbR
L4z8MsjdCFnJZhWs1LS8wZTjbuyr2zSZbqepQeYYU4yqebLoh0RV9YNHX2BfXlFnfxKtIxhsEgr6
JxyhOKokoQwKNxmsl7TM7DL1PtA2sMV6fNFb+XuPaUOnYDwmy695G79L+YgPTHGQKtVulenKI+3c
CQRvSEKVkItCXoIRIkxYpLQrXAnBvQh7v5oWW1PQ2EAfrVZeLo/93G4CDooOMEkUicDiXlL13pcC
kA9D+TC0T1YKHLR+uhzi7HhkuvEq7AX9pPCq0c2rVKNyh+RbY414QJnNy4g0QygE8cGy8s3lcGdH
NIuxQBNFGW+ZGkpWlkawNNxSR7mjGf0/INRvgq69dh1di7M4H/J2wuZcr9y6/JkMpGkNFYBcurY5
z51C8DJmmickIJbE182Jx85Qos3iCqMnzDZW6k5LstYOsLl1otS0fsR1EiLA4Kt2Okj6diqSEtP7
rrRxtZ5ue/zYQ1SPB9xidAunoTBBwRLDXQ0Rq1K4Aow4d3ABhzJEeB5gBJdMFVVtMahsAA1E9Trt
fyAFvWnLXZu8X/7C5xYUtQTAOojpaifpYuiluu4llYuGIZIVcMQK7xlf38datb4ZZnxlPZ09H3XF
MhRuG5Mmy2KL9FghW6Nau3NadxuD6lyVKQJPRpdM3yu9l+9lRFLMVRN1YoEc+yDZZi3w4ErgpYem
ljwJ4YhG/eU5OLP66GSA1gIFyyNheUjkQqT0oza4QO8Qz1ckcvVyoClRQGS7HOk07TLpxlF2xfdF
BiG1GH6cBmMxVpIrDtQnh29qOjqXA5z5nASY/w0PnV07D/XTRdupvYA2ItyIrsStbJbO8RFVDVEm
0Yv4GKft9nK8c1MHLoNvwrsOSfJFPATxc29KZFfDjtWXJN8OjUHetEr8789xquIcqSofCXTnIk7h
oykQ+50LYHfq115v9L8LoTVoIaQ1LEXU//94XV3vL4/u3Gx+jjrv0U+zibhcp0dt52o1zi1Q4HCg
jMRnLXam6BrA88x2Z/6wBAOGD6th+eEqw5sGFGfctrhX8w8QBnhh4IIblf9hrZu0IDHpnp/cyxOd
PhjJekmcdETUSESUMVTH9ywR/1yeOuXcUp+dRSDUWxD3loF4JLbhCC5RSTql2JiY3NyUGCs8Fo2m
P2RiKUIljVRHqrJkLxqx5NRFqb90I+qZbQaGOPXb6h0BhO7DixtrQAbXMLuVUhWI8OVd4lYRqCMe
gs2afNxcm3WcbErTrD7AClpOq1AFjv3pj6R2ktNOarWX4Zo5k2dmB0XMZHcQeYGHnV79SaOhWV8e
/bltwR0AvBtphVln4evCEVBzaGNzcrFb2Axocra1tQG4fmVTnJ1iXiJEomt0gglOpUT0405yw7oc
d2EZZI4i5B+XR3IaY7Y/MmhG8S8As/MW+bQFBES4An2S3CA391LiPXRx/vC/i7DIYbWpMTvISG6j
/FaaYBWMz5f//mm3AXoDTCF4QrqKhPvy7Ghzi1OfLy4+II9UvYe4flNCDh3P9p7Fe/VeeEQK6s58
nvN0a4tJppMcEJCizrpFrvzfowH//hyV+jG/hRrG4s1VVuUU55rsdpJ+0Kb8EPMc/tebfB6xQc4G
Mnh+Wn39aKOYT6Mvyq6K8JOOypZasfLlKwjA0zVOkJmBCk+Cht7yLgtK01e8TnHTPl9Lw08JrdWh
aK+M5PQEJgioEiRKRBphy5Q6U0TISJLsmmXYHMUsgPqRl62widkT6yDohq3ALrySZHMjM0Ffn3GE
tXTkQAhOarCYQF/1wlziWivw5UABswzXYiU9prPfTFOG3+PEcvHIeqgL/0EwrEcBqplnim4569gD
ravzxsa7fW3FmP4h2COoBsZl+h4LbQSWCmTZMfNsv2U027wy2pTh8CD4OJKPiJmiYxRVNcr55bEt
07s2Gikw17hXZujGJzm27z0wb7XvYOd4WMfJqHGHevlTbODEltaTn3sbVoSTTaj+Z+NxRKx5jPwb
FPJQrBb0VVrVdwIVWD8o1go10Qgdl06LcUgJcEz6VuBBgCvTI7JUKPywfhr9LcEY16uyo6BkN8gI
rxuDlwd4/ZU2WIdGhmVXSq3tW9ZNOQr09pNHMYWBNyW01vNHQaB0HWVIyOCfULT9zmoxqWT60Rcp
70q1vUEMeT0G/Wvf0VUqo/t+SO60SnpqS8HG6hP1bjm8Y/J3wZREG3MMaAcG5VPTq/JGD7P2tk1a
1zOtwyBG6y6Ld2TU5UoRhCcoNk8W+kvAYdZiLG8jP9tpcfdgWVa2roFhrCYyyx6x9sTob/F+fbdK
7QD7Z1f0im0lWMD6vZMUii2a6e9awkbaK95NXbfzVFzLGg41CHPLEVNYDD/DCYFtM+mew5r/kHre
W41FXoKZn/1XHS7zzLdhLB24w6GdZzyS5Zkgrys3+aS6TV9vuCztHDGekMsNF97bEudUrGXX1HR3
zNQ6QtwVISvMS31HKrwNd+iqT7sD/7sbH1NFGL+zE7V8MHrFoc3KE9QMrzUMzuUqJK887xUSeXO5
O+gj+0aBo3PvM8t+Lu4bNX/JtNmpIrlyyGCycWYrfqJ5avNW/XQBlaqKtWEYHbUhczI8bAzJvJVz
81CBxKxHRIJNI8bztYaJY6Yoljs5izZA+8sKfiCpBYTxeQyfY6/GGKBaS3Db5ORnIuFzOyKDJ91j
cY4H+bDTdBPb1eFQCPG26Wo7QR7ZLMbHNG9/VUG3EnJc71UqRpnfwA5X/G1nGNu2j+h9GiyVRtvr
YfmmI60E9AD17BJlbC9vN3kn8apCIHlUjD9FH34gzJIj990eIELYo2FhJdHeeto9uggaZ0P3Eoja
M+ItebxDOWQ7NDTIhWyNzORd18ZOFw+rhtdRlr2KEYYW7UGTIiSVOzykABUK63L2LJcwBcXZBwHd
1hQdI31R4tmi0TVxGgkVuypCRxbgk3MIeIli9+G+Gg9NtTOSZyl7EZNHwX9SUrvF0snD8EDqEgdL
ODvHxHos6HUH0AHaYgs3HRFw6dbrceVK6peoe6+7GrXMj7a9FxPsd3sLj6yH0fsRIjDvdWgWBBvd
wtFENOyyl/ZlN+1wvVqlzXNawG3XRp7YSMYHt1KNWmaJKpzIT3iRPewR7xXUGJNwV0ivZn+fZmgy
3WkGVs1Ymvkfg/YUiWh5Cq2t+89e9qvAMSdQBxuWIE+t7YwWquC3jq3x1DUesuC5I+XaTVLd+pW6
RfVtq5sFbpbYvDBbtaTciMFvWQk3uQkAOG1WGFOSZo2Yj0g3iZd/81S6WJGOWcOIpKFZNCibSmtD
m16KMCLtlG+zakANEQ9rv7+LUxlPkRHNU+ExykLa5qyboritlVuvVX7FuEuLUrRPUcwegZubQo4g
m7BRtJ+JODz3srVNrXSdW+jF4xssDNOKugMsGoQgJx0AgP/Wtq+KdmtF6E02FPez4C225Bs0LjD/
it0EjwQvR66bXBpX8hRhBAA1723cczOAGlz1VQ1/2hB2lPcIFGWcHgp2N76+7qsYzw9MrGdIxc9e
G56SYDwq5nRbVym/u47XibiXjOc2ztlp6a0us0anrNi25v8h7UuW49bRNV+l4uxZlxNIouNWLTgk
c05NlmVvGJJsgyQ4AATnd+qn6Bfrj6rTfaR0hrKremGHFXImSAIE/uEbluMatH06FtB80FcQjIXV
MexQzb0xzq994+xtVW3qmtbwFrM2rnUjIQEp2hqJwfQVws9AgJWhlemABC9LV4dodvstYXTt8S8E
IuhpvS8hzG/lAANg8mz5MMBhReZQlksdf7AOcOUL06bdQSUWEvzSCSvDObDS2trQAoVnkW9aAxRD
2Rqq1GFJflAxbkZihq7odwDb7RyrD7PZW88drCkYXAHVCKVaWFqNZaQcOIrVM7xaktBLe8gqP6KG
BVmTOmIVHD/gPu1Bzh5yb7W0AwIhg5zSVQtcscEGqEFAzVu2N1kF2UfySPuvrE02i75OKX8VEAJU
HBgZIcMEBjCwSdzm2Q2BSL3TwYQjh50LBVyNi2NjGnttKG9ol8N4AGYJuSk24EzAcQJ3qBCUjFCD
RW2/+IYzZsPd4t5uqgez6qIeZw/X+1Xvlfdmb3zFURXlUkBFXJNbAv/dqDG8ZuUW3tLSlNsJKyUv
j17twLwXBgQU0Pg9T6ARmHYoM0sdBYdu0wLXCQs551kmQzjLJyKYt64zPgPs6T1QDfOMS/SnGg4S
sKMxUS2lRRU69Y8eWCBc5/rzNOBSuPr+HDkLu+nY1IqM5amuh186KZ+ZnoYU2kf/ySiLVgqaN4BS
nSV+syBe7vLs5FkKqbskabnRbWnfecqUV47GCw3KRQDhr7HOqhMeWHau1uhHk0A9Bd4+/gLKSQHK
kXY0PMlNG/PVNdEI89JxbADdinIPUGJghX08jufBHjqdWmgvu09AxhA7sPbTF9Sej+Qwb+XGWbmP
cE7mePP89qCF/3aDGdnToroAHCSwx791rNAvy0zkeeDBHuCIvUq9ayXvCyXKjyMsGfG7gEMzEt1L
RvtIfIQUd9WqX3v3nq+HyAVDtiLh5wtmqfidZxqG5UJyDEoSSDbO8mtXTllONNzPJluDYhunRyPS
19fWinkpj3o/zFmSDY1qIVAxQQ4MC7B2bwfwOdlMJ+2Y3qMR59sn+FvflIfWBwcTERJ0BuC+cejW
dJ9/V1fexIvXsvRNDRsVvd9ALSk3BckESIuu8aJ6eGMU9974rZzt3FfkiiedcSmTg4UYiKhQyvq9
0V2q3oJvonGctkksVuNa38xBghsEUC6+Bs+7+HK8G+wNfPtu6dCs0Qz4PYCsA80Y9eBOQAxYkP9K
fCtkWxHxB6+5Tcttg82bil8ZXGSPEi3J6D95xO8v5Cx/HeBcbuoaeP+vTI23hQCvETJBgN7vnGm8
0qi4qHtmQqpz0do3TeO8oIGCOmtMTT8KOjXbqUAxzqltudJlOzy6VpZvDFLAPbQmBqiCatK+IAhO
1gIy7eOVasGFYhXa2Isw2iJQ+BsMpxsBbM+ZfhwdGI5BJ9yerkFXl/fk7HUFeMm1FjYb2m+/pT51
U3kO6IiJgE9UP6Y7V+U/LJlsmIF9r4berNARYX++R1za6fFYdQ+wKQ/QwPOuCemm3Ojt+ciaNtsZ
WjqvnakSD8qEVZKXpQOSk77cDVNBY6ar6rGwoP2dyGFE58hyoR+N4KCA7t6V67r0IqO6RNFmwB90
uz/ulDMuOHGwUype7mx3v/h2tuNzAi6yBg7v58/g0vG9FJuAIVuQF+cV1UTkPE+pfkQLz4e+u583
dwP79vkYF5YPlC3BT9cBhcA6OjvbBCwe56S3jyKt79penlrnGkjx7TLP1s+HIc7ObC4LCn8/4wh8
Okz7IgAE3oxZaVT9IlF5SPYSahn2Sp3El/rrFLsAGpWhFpKba/zda/d6du6Y0uNVNuBeYZKj6085
KhmfP0zj9yoBYMrvnubZkdM5rTYgATu24RBB7M9+bE9sWwZuwDfNI9QIoPeNytXqWoBwAYCAcQnK
qyZ6bHAWP9v7NKeSZtkQwLLtrRl4YHdrAbbeTb2BvHZQHZr439aCQkzyfkTz43vgSUsWRWId0cto
Qpl1Q8ycnobwJyhXDjecL//Jk12kQ5faC3ANZ3foaEwJ0uqIUOZVYQfix4LFRjWu3k8hzBMOatPi
dKtfPh/20oqxCUjEIPq5wJ2cjapk5mWN6o58+p5N6wSmZP9/33/2FCcDxTtDT08lge4U/IaFfP58
gEtbCNpOHtBOqIqDFPlxmuyRO7yZrePgqKNXJDByLNeWGG7/g1E8l7gG1D/ob7YpGpSUueDesYGq
wrqkqCy5ZbX4gVM9/HykS6EjYDZQ4zUBccFQH+8HMop6xpTzFjp2h3a96NOZV4XOLj01CIAChgAU
jYOT4uMoDStlMSOjmUvy4DZkL+GDwKi6tl1cOkvoAhaEqOUlnrO08xrFzVOeq2zDO10FHoQzIkhh
eSEb6lUOrcnPH9+F9YyNHtg6QJ4BhTyHagGmVTiojJxgODXFek2NJuCtN6krB9el/ej94X0eFDIN
MolwisB+lMB1UJwg6Q+5PQhOwPt9JU9C+vmXa7jxC08TY4JGZuNvGEufnWQelKRQSNOPmSyC3jH9
RLsFXSYZIET776NWwclZ+smLNLMOlYuP68PyMgonsvzU6duy3BK6A2vv84m6dDNwlIbangGUym/S
7J4ossZSUFtygBZJiN/wrSGfrf5L017bWS8OBfn1BceN1s950zrjRWUMTnpaRB/R9OHrcp2H84sX
qnAI4dPR7VEzBv+CXomhL7zKoMT9Ne6yVt8lDught2UCRnxSHyF4GLiwhBmbV8vufAMGc0LuEse8
si4vvNcIpxwdgTLS6N8auyNQu6B0onpgd6D/jQja2oobJ5LAwe3z+bv0ouFpLq00YAFwhHy8OZiv
FJAVVEcLbSAcIStH0H+7EQ6QLAoC8B5HgxfAl48jVEU9U4oWUI2SnKr2I5QL/oNbeDfAWdg2OaU3
Fkl5apxX6IzBf+jm8++/NBkg/NkATEKJ+re9yMrt0h4hKNa0dFWb03pGXdWDo9Pno1yIyNBx/muU
s4hMtMMMC67uCPOhEKXJaMgEpGNhEJT+/HygC1kS9FosuIchUgCo6mw+yhLyGhD9ODUoXlfjMwBf
0OF0UZgcZxgK1jDS8hp+JXi/OCYa3gsA881U7uMa0IbcFq2TnyY7b91FlrjbEB3uSMI14bthdPRJ
96om8YfZefr8bi+sb1CnUPJbSgxYh2frO4FuObxMwANc7Ivld0d7+Pz7LyyOD99/Nm2MQcHdSoej
kZxa9q0pNtf1P5dQ4SwtQWIFjRFg8wD3OFeLMFovGSyQp8ZXBuOVoDqJF/Mk98mTt+arJJqvLPdL
uQHB0li2WTADfsNAUPjdg+Cq4Uycov6mWvExSEIbxScrIM/VVsTaatpdK89cqgVhdeAGETJDDuc8
lOFZk7gMo04xit7wY9saay90D86rmCN7fa0Gc+Ftg53Aor0BKXAAK8+WBdoULhsGMPlGN2RwVkrY
tGm1blMn+d3nC+TC0kfUtNgpAm0FWMnZ62Y1RAgTZSdthvdY6aEB9tME4i8TAzyoH/u8uLIbXpw+
SGSgnIY//zJ9fH9cSVPrh1k2CNWVcHzV0ewW9r7JrSRdHRqTgGX71KPfd+hrkm+rtqifF5BUBui1
1sPfXOr6zh09/moyo9w4c0NvKsXHK6sMy/fCsn6/zJY3992x2o5JNTiGdrTGKihmueon6L3BCF6B
DQy9cB67Q/8Nphaw75sDwGluiA3fNxifTrBRL7IXdO+Dtsk3UlhxWuvwq0piJXhIYPpr1gJUyXyT
z4mf87u6BWgYDol9ISOXf02SIpjlGGATjwWF054x+lD/jktBgRhA8TWDJkTxVa/UytGneALcFIgd
9JRUbBjNUR/SYwffylKHhzItDgNHg7NiW9eSh9wVt1pv3JfZq1VbcOd2AHmoYifx4HIiYqN6YWiy
UXSMs27rzm2Yjd5eQj7V0Oq91GDe6/Z3nVnDfhr8RQPRhieiLrV8gdKw1qKx6U4BbJJCeGKEtv0C
R4U4NevNbNhhkXJY0KbbRBOb0hqj0dRgImhuS2qHGem3LUMFOW1vRu1XSdIHbNZ+Uel3es82mePt
mJ4grIeRrlUELHka836PbGCPolbTvlYmi/nUwKv7VzcDSGrAfNtddR4Hqq3wM0+PZfoEfZ6Vx5MD
XPx8OFY9U+h/VVYfUy0PLPT6OhhZSL1cmzz7NTHUlqWzyk10zNWQRKWjpai7AiSBppOdi58JgTu6
8cPrnbtKsUCrn5B5BLMpg6wt/AGOiEL/ZZp5rJnpitVN7EIFr5dQB9Kar732UsAa3XYZRGkbbQt7
KkQeAK/PImDA1OjKDDT+XCejbw4IGcERggNkPIPPXlc/dI7pkt0mz9J1MtJAuk4Ac2F8+93kQrA+
hwCTbm2sSQloINEtrflJG38YQ3pj5N52bPL9DE6ylk83I40V0Z56+L+MrbXttTZqEojkmyRo9WHN
ncavRx0Hn+uTKolz2CKaWetD7WrtsOdaDWGRFdGobsfMhdfxTZO8kPGFAnI0TrCpfrLtnwN6TLke
IUQJqEtDs1c76d3zMfMtVcYjSwM7H9HDq+Dx+Wi6PBJNFZYcTkraGDtaEw4kC6Yc+IHZvO3GYWvU
NFIgBmpSXyGmAzIBjsTai4LcSNYZUTagn1x70MOtKrKRLvTQDW/6gkP9G0qEjQ/PkAehYFzPEUto
i39dCiFJROaEnVLuBVldLt5vsSeBJU+sQ2G4EcA+4QSXwtIdVpDp99P0Rq8Mfy700MjSg4n5GSGA
bLUCCAovUkthbAYGyv3Vpd+Y4H7b5rAqJm4ARMaq8JxD3vRrXs9BPnhR0d62Uq3hfxy6Ez6VQZDR
flbeq7CtGGjQVcq7eKTpGl5la8rrL8SBnYKBDpr2xa3KNam7qGj0qKMqnHh3IsCIlMNRgcmco94M
jm6YmeMqRZuVcVyCtFad0YYEfBZpD2HK4azG5AYt4I1K+ke3feXet2SEjaaCeSpNNtKR0QT1bgHV
Q5f9gGkLD03ob4oEDQI+fWv7H6A7bgiMFjN3AmSwhVrw/WB9NYzHbpl3FHxIc1p8UiGN7APGiEe5
OORBoxnKooC5+R68uQS0ZHy3LBCIG9Vugo0o+It2OOba0W3F1wE9H+pC7i4bYVtrNdU2Kaf9aCAL
5ojvfboIr9hpd9+n7tpNulACrGWUczDR5JtR5Pu0h/um3bs/xtK4NZlat5m1b1rxBeQFSA2167YQ
t7WB/nvT7r0J/AFahoPpfdcROJlpGUDxHk5fK/iKBxMoJshOEM6Pmxp2FRC9rhdjQcdZ1+OGoW1j
IFlvW+171pJwocgvuKzQLJ96gaCoLWJz+F4Wmwo0EEc0YcVkLByAg2S6zhPtG2yD5nFj0SSctcey
uUXME4p+DMfGWFcAcAGi0cFQfYLIBhrjp7qv10bqXjms36zczmI7lOxALV3IJMZvCnLwT3MnzzWP
mT1rTyk0KHf67CT7wbSTlcahDNtysJB53x+SFrs/IMvACbCqmWHoBBk8uMHKPZBNzd5sRRlbWelg
e8iAabLzdJVIl4dW6Wm3rWqwG4x8CjWz7AIAPBx4nxN7UxWpvC0txXck5bAQrob+DvNdHsFds2PY
g0zR0MvpmnHN5WjvXYx5FhW5BM7lQ6pBlLrd6F8gaBSokD+k60VCvfz6eQR2qWn85jONnAfwN1Qp
PkYaE5s9owHrWv3ZXK0DLYJ1YrhoQmth+uXKcEvR7WxOPwx3lhIIYI5qzdLeausAY2099HDdOF+L
L9dUtS/HeigTLBwwYHDPya5Ah06TlSRHUlZHS2HdaMM3aCZDUkpiNzJD+LI8mzCNDxg0V8oUcqDw
DD1xM58AMyrg1IE4JnLc5EpR6FJ0vaj9IM1EW+w3UzDSOAZL5/lU5R2MUx8No10LDJlCPPDzZ30h
+yLvBzI/zqxu16ktKnrMFbR4uA5k1ktnXZPfuXQ3xAZz0CYLs+88V0g1+FOiMXTKtW1jfxG65df5
tx4gxn//Xt4Pc7ZsmDmUFroHJydfd3kTEnpMCL1S7bkUc78bw1kAJO9i7hRQLWFV7FR6HsBigzO2
X7t8FN/RLTS/DrY+3xoImb/wjg1XRr74xoOogN4vKsgOWCcfh04ApjAYZScA3CLtqYvLeI6zB7CL
oc3hXFFevrQs3o91llrMVt9IAemKfJTl1xGmdIgsc+bG80iM1eez9rukwyJYDOVU5K1oXvxWTgFJ
oMu1KT056TDubUdTt4UzyrhVLtIDAi2lnzTRONyREvKQ6H2lBzBnNgMuGA43B5hpJ6DYmAVAfHr+
RGF0eyKVQ7aktPvvcGGdN9Xs1tf6OcuWd7ZH4aqhZAC+25sk+MfZ0FXWTo01nhzGjMibE9Pvk4lF
rM6fjbw0bwR1Np8/qAtzslAekAFDPoH+RkazALmz3a495W3zomzjEVHgDwCsr2wIF+4LiuuLpx68
+1DNPNvqM7jOQ/iuPRXWfKIVsJeGhSir6ot1MRs7t/9TkfS/Xsf/wX7WN/96ZOqf/42fX2uw/zKW
tmc//vMkflb3bfPzZ3t4Fv+9fPT//td/fvwRn/zzm8Pn9vnDD1HV4pHfdj+b6e6n6or2bUxcw/I/
/19/+befb9/yMImf//jjte6qdvk2ltXVH3/+avPjH38YLna4/3r//X/+8vhc4nM3z//rf6qf6m/+
c16r3z7381m1//jD/ftCxoSxDyJq6PVDUfGPvw0/l99Yf8cpCx4vwG/o4mEusA6qumnTf/xBrL+j
mK2jJgFkGqizyxah6u7tV/rfYZgGBgmsveCTQ6j9x/+5vg9z8Nec/K3qyps6q1qFL/64ChYgEc55
qNlAaAVEfxTlP65uw5vVOPEGHmAgs68MHch00LHutI7nEeqrhwoVx3U12R58s+cKoKq8jWpnTjeD
nhMISv3sQa4IWK+8vVr8g2QmrcDR+5hVCiiOogPjkCHKnFzNC2QDXUXVnwpYpht532yGRiLpsxGV
qqa4MaS5MYzkwEHM3lUpEBId6b0VGmqQAIWgD3xt4fCrshvsMeMBoNBVUrsy4Ek2bfPRa/eNJaFI
2ui7GaDm2GUZ2CCt2Tw46PVpDgVilRTudsxHIDozkq5rZiOP1vsgJxQJ1NxH71bDn0/7/dN9Cyr+
2jveni442tC+QNHFQqXp7BDR7QlNda/x/ImJm6I0tKhCPwvEP2ncCdiAgXToZ1JGrafNgd3mTybp
AExXwIFDy6pZq9x6pkZxMOvhcXSr8cr1vVXUfrs+VLYdggAEhidnu/9kyxr6KZPnD/QrkU26TZF4
Jo1h77qRoQoCRWOPZsBR563ttxJtCc6FHc8Ou++AMKfeoELF+mTr5qrekScta26FDZP4wiuALO70
PafyacpYEbbuMt9ZR2Mh+HcHRIco4c7pbQWUPXQd5Fytunbs49kU3/RU34yu6KKpleV27m4Yg9SP
KOb1OKQzsh457XqkH63FJ1+VZn+Eri6ijbJfsd4p7omTGkEqoN1DpvZ2tqHSqIsMWoCtdqxJMwRp
bh0SbPknWBQ1fgFyMaP92kiQTaaziwlz+bwiQ5ts3xZIVcIr/vPFcUbOelscC+FxMUBEMwNb8MdX
r2Ku3rtcJn6W81CQ5B7t9mLjMOOmnspxh5IWRVkCMhOGPq8gi6+tmJweyhwALZx4K4ryZKTyskRn
NM9iAhh0YJSju4Eu9VcKCcFQ1ZmxmuZNWs/QnPMQbPuWx/pV5bpWZKnB543WRE3P+0jXDCt05vYH
c405ho6BgbLFYPiAAbjghfC4bJMg1dPqBtrlIIhMzYZmVX1sbTptkgR0tqnjsw9il4ozu+ThNHQ9
XmpZHxpmypg23c90zPJDbdrZgc/sm42SVqzV7SujlYpFMrMDHH/ZwWEqB/J9zOKisgZ82nCWit6G
dqa5bhScElVZGlFRuF9A6KRrOBObcUKK0u8MVO2SSr9mC4QJ+RACLDMFIdMlFAPX/w0Q8XGmIB7b
Q861skCIS8F4S+3AVXW+Im1+g4IjWqnUurH7HnZ39VGfDNe3hnmRffQOAP9CjbQE0atTDQTdhgmw
qPbFpMiwa0cck3FUYGP0TVTPjRNouUgjplntDtOc+5MqCuxLqtwI7E5BA539TW+ZsEg1ahkrqmtP
hS53Qz6CvmGhPuaSRGxQboLbFKcdXO21Bw+chMXefusMIFtI2aBtT4tmDetDWD3OY2DNFQe5dzAj
zscm9OqHTDfXtuHCVQUdJ8Gm3UyGqCp5szYn7MxdHjlQ1IjLmh9rlz9xOiJ30btmPRPULWzvlwZ2
nC/Ao98Y2Tj60GYA9aQyXie98ULb7V9qomV+k8yoMno1OIUJ5LAF1L2E/WoRlC71ZuihlqlgGj6x
26Q2vT0YMdCBQd+rIGPYUU9FXJEGYdhYhLRHrc0gYDqlw0SjjGkQH3YAWVEKsrtCU1qgTEWjvssB
3Cra8WbmByzycUUatvZQy7+bW+uurq0XlmoPPMVvmANHTeiMol4KOto0lcWaqzQP0SCWEc2rfNPr
UvjpyL9lykp3RDgrqmwewYROoqJuOAFQLQDEmY3aksT8xk24bIIi+VM2ioauVuDFTSIHmqDh22VS
qXl7CNXPZjJAlt/7qQver7sG5CyRyK0pIbUMfQmGWveT4TLDb0yZBmUaDhaRfksG/TCljbu1OgJh
ZFThxuHeUdoJ7krrrveqe+awVRHDAan71mSZ2FgV6DIFyCUW6G6D6Bg2DCriMncCvRVV0NIW3FS7
ZTupaw91S6y4HpwC3D4HMOAMPfcJ+xcK4PoG5bCtNMgU2ZIDB1KkWQhEW+3XWfKj6Ip936Y6ipj1
mrfW3mlbGYiUPwG/DlvF2YeVrt/rNfTdepj0GeZ9R2QXKOqmAfGq53yybryiaHxl1hBv0UCOccxu
VyVr01buSfQPRpe2K5UmT6APvdqJma1akHir3onHkTDUqjZFa0BXFSQsaFD5wvI6vxusCl57fJfQ
GmbqSXvTUegsM0hndNqkb4SQ1S77VdaG2PSUPkLacGUXHl+PVfHa2fQrnxLgAQH2Jta2mp7zDIKG
CfUeNNUcC+sqYvcse0LJC8c0FBQhAAhx2wXH9HETqrweLdu6T+Foje2E4mYs0cJNFCWDKEXDIiAN
ttwuN8c1GjUDFAfWcJSYVwxrdaWyfT52L61JnuesPpqalwSZTcBrKK/BXM5w1P+6UCgGQLqdQlgM
JZePFzqCvI8j1EwD/TZpXBlxODs9GCa2T+AbWNChxba3kWcq0I3DAbTrqO6vFAjezs73gQ0eFmBD
gAjYixYkxDY+XoOArPeISIsFqSyyHWm8oKcQZRIuKqcQMaCbqqUP3SzLXcvREGsmGANzlx60yuWb
TkAzx5TsIBOYN6HQcVtUQu3SDIrmab+f2mwxp48RTPY73nW5byTCXI0993aFxb6jtAx9SASqi8+l
cbDyErQgRk14S9tk2xY92QqJRlJTmnduGVGwkOGaCxHree7aCPk4jVtIWFIccX7q7SHm/7Mjw1Xv
5SW8+PiIEJVC4x3BMjZzIBE/PiJ0z5mpdaDMpQ04NiPvdyKx45pOalcaJD269W3C+Zeqb6p496/o
QWKDCUGA4qfKYxPebo1ETkLITkMCDbGbioR9A7DPW1A3OdW8Nix2qhJot8AKMgk4rynId7APEmmq
bavlr7d/YRJVDHHeg14SfTstf/XtoG/FiGaP7PUs1CGWCPb1eOqzWduaaR5I21UnCxGlb3qyjcBN
5jZF/CDcU4E1tiUqizSQf6DcmNF4YP3JgW8Lsbr0fkZvpJu0a6Qpw3tD6Hx4qAaifYT7YBAAyqgv
6eP7qlEzuNBW0ho8jNl5KVt0K+cGOoDDCFpeXd3Bt7AESX2AZ7O2aqHwERZOCaytwb9KVJfwart6
ALa8O2zn2akgKoTwQRv53uDCi70xvR2TYo1+4yNE/fTAFemzHCsI33sPCQlcI6Nf7BS6Q24JCv5Y
eCko7nczXO8CPg1QDYPJc0TCtIDLsacJd9Pw4cRn2/Cdjjw7jYmgq2doNWXmq3DhUyyh6eTXfY5G
Mui9IK02KxzNQaLQEG0duq01dNwgJjP2Fto5PHSUnAM6gLaQKb5udVuFDnw6VNfnKy1PH23mnMYy
2/al9WSJPBBmAfpuvQJq8lnwyt65XbXyEjSdAMh3faY1r1DpsmIbgHM0J8HRRTblO+a4kA8ruGTr
LmqyOD5AHzQQ0pr3MJOIJ0a2jA8AEkPIzIc2Ap65sPptCSEMV9d2HlW/lNP1ft5loNgqtS/Blgdp
J6VhY+QcTGLQVVtQtEJlqykwZZ/GMMp9GgeKFALUaTGiieR1ug92Sh5C0aQIHY7cDvqWyrT6aKZq
Rl7ad1FTVUFKcr+EZcCxLhN0ZRJjzcncRBCNa2fvR2GoV5sQiV6Ya2/rdtiNyaOTa6Mv7N4MWXKD
mhoUzCcnbgoKXqYx+2UNzm4xuOCtmdqJvipSrZ2K6Dcuwi10JwiuANOXZFCddCTOf9flW+dQoocG
QichESS0/F65t5pDwLXLrNuCdga8GnK6tVJtY3Ll3GSP2mR971hhrzV7PKTW+H1AMwJnKexYMuMO
0/CCjbYIgPqBII2d37jNPAVFUZXRWDlBwtD3HHsQiZ3ENv3FRe7W9oqXWq+SlRjxHGF0OYRGQp8T
t4qxOQJvTn1ERwqFPExIbZfiQKf2UGg6g4evgAvEpEM92pjXfclOc0c2rirQq/DqYj/Ozr3uiYe6
sJuvXTN/5YmAMyJxfG/y2IPM1aaGTFqUlb0MdDhW+dyc0SyDPYTWUZTcG0UiBGUehZhJ3d2VeeGs
OMpPKDqWDuiBMh2TQ1kcpRYNlPzs0f9DuJLRyO697y3qD/4sZAsusz9b5bQpRngcTUWrQiYe4T6C
16rIv7btaEWE4M2s8HoEc6OhmUztnQVJ1plM6sC0dIVDC3bpnY0vG0DeRqepCU3nRqD2fGcnjghM
14yGSvPumGceZ6RyoZkt9J1iV6lKRsxkLECA2OStb07IfdPJ6dHWK2KLeSr0emAX9GzYE7SSgSuB
hoBh3Ji50wyAhhSoAPVoZ3fD4mGYuadhQH+xsPOHSlgDGtlpi+4x+k94CwOUFokvjFDlhhnyXAM4
ISmioRS/QNvKfTrPJpZiK26BHI4KTsRGKpmuqNk/CIRIRek+jdPwMNY63SkPgIXSRF4qze0sNbki
GgN0w8u286Du0xyRMMRWtWEWK4sOL5XwapATsE0280s/e5oP9LPwO16Am/Y9nca4axrojM+lFaCk
7Ztj4YSisusAWzEstdUz6A4sFsi1SzY8wRxD7r1G8G0K9M8oDV/nFvH5gATPxhEUEHDRo2bQoZWh
LBZ2taz9UopxZ5ZZGxqVWQWQWQEqhA92yJr6OJkQ1S5GDaxzJIipCVK7bkalPqzmqYAYXEsOqCS3
iL2N3EeljwW8hGAPWo4qrCCX6bsuShNNXq3t47jCwSUBTwi4CdSJZsp8PTUzdE06vPKqX/FS0QAJ
fYaAwjtpbp/4CLrxqL1JhFrP6DKrAeqUt9iSeKjG+Rm9sh0OCnysTpFGNBXAFcgwAt0ATIfASTLS
WYqXhs3bHionY4a0qtLQ2Ndr0J9B2fURr7ZIi+jO08WB0O776A24W0XvnXmE5wGjj8YEaaueNfsH
ZGXTESeVq9JTjzMIchEmibKaoAIystu5HfCMRyQ0LmFrOmoHBzTkFTf1PUFVCJZ8HVQOGpQ1cg85
iKdtYcfyUGb5KytGbPNkslYN0yLPzZCCtJ618cY6ahXzAlqwOiyFnm6zmf9yBnc+SA3S1gwuBPGw
HahkdzDEmdbWgivqgIxFSm3G0N1t/LItjbhT5eRDvXjj9Wgdt92OKf0Jh31IVA4HG2O8Bxn/vjcM
NwRsBvmTxmJCuhEVkEFGiZciI0hbZPHinpu9jbwB52rusBKolvpRl8gEBUJO4yuZk8ovJDLtpn9u
+22BdgzQp6xCwJPJGmbdi+oe41GSa+XKRIKYDaiDdppgsNXpNeQE+qtWweet7JwHAKdREwP14qh1
Kyup6rAuSAdXFBTNhmrKgzmT34wSmy8dzFsLSqdD5ECJpcR+uEnTae9CsM6vm2IAA172iOugD5CN
Zh6q2M3dXVJNcEC2Z3cz98XWTbWTo7kK0e2stn3jeGtY9gVo2k+71lQ+BBnErZsC/JNhGDkkmxRu
2PDltgE9SaeoU+kMDK/4XoKwGDiWuoGhdw7dhf9N3XnlSI5saXpDzQK1eJkHp2sRHlq9EBlRGTRq
GpXRuJtey2xsPq97MehqYBq4QD/0oAqFSiAyhAfd7Jxf2h8dUEpalNgVaZLxNfhckZL7JhYrQ3wR
XqbQl3sEXcFKm8l79D1P4W8OgHHlTfp3EP7Yix3uxwigd4g6cmWLaLtkPoKmgpQTsUQnO6m+g5JL
uMy2s8jttSJvdjdPXbcpncpCPed/JRN9zzwAkNQYFggncOp93jW3Dbj4VWXj90QAwiVEkjMt3X3k
N5QCyZprvCIruGfxDRgZ4s7bAQ78bpLJ3Bg+cTiGGKY1rhieuSzlIdC43lVziqoM9NIK1XFKsNla
XXcVZHwECLo04xJLtmU8hJ0+E/G4mQwSm1gvlthJ8tfQfJ3H0rmYZHrGTlcOGwRjcb5I69SASJ/8
nAQLMZ91Vmy7ehj2Tk/0M+WaLi+LqZ7QnXdcGdmybZsMVJ4Duh6ATMO03zYBwTw1KDrew/ZcucR/
QNzhzggdQhACU70YfU3EuNb93p90sgr0k+yS7rawHhaG8+3og7aGQAexsOeL1VcXenyWB+HIt9HI
oyuqwnDs75el+rIEAVJL32+yHsXbZFUnMMf70ZFhPOdtwzvxSByzG0c+pZqdNF+F3jKZRmSGxb0M
AvqSRNxXwl0L24pWtedvM6ujbCSFWwiDgYG1pGoltDUxSKUFMpe+OsBDq6D2F8JRGtJ98+6I8olz
3eRvLG9LY6xaf7F5o4VXGQjWxoYmymomVkcs4FxlSMuBs5xGyTvHEsa66RF4kT57LxT5KVPm7/NS
e2tbWlNshNGr14m9lS3JmeOmOM2y513JnwgOSM6zQaZaMZfMV4QFnnp3zta10drx1ky6cNPMFa+p
hofxZvXIVfJlEZpJhMwSMeS32b5pHXLz2+5zVkF+asZpOai+10cHaoThvT3nfc9rYqQmJKrJg2Ul
axvq6ZmsKWM/VohnmnBdmPgeEz9PQaJIYs7mTRsExg437bsYSu9SyO3sVdTE6HI7GPPnZIvpGbr0
oZgf0sB5snrjAOBEBJ0RkvYhe+/eDYqtw7hRjOjQJoqfd/YQeiTmuB9+oQ+BS9ZiltH0jpfm2SzQ
GS5i4fArfznoMvfpjVJhu4fE1HdNmsVj4MyPYz1nW4L9vIdaR7GXMZEplSApRWK3KwnCj03PGw7Y
OLPYfrJYvDLEs4e5vpNtqGMcis4B09u8EQEC2DrK49ED7Mv6KT8k5tCsclv112YG5eQe/e3mBMIb
5K+YTFBDOfeXKtXbZfDezCi3j5kZPrSpX9+HAeFXdtke//oWPO29DmQRHlxgKjiZcF22Gxc95LWo
eWRmJ2tOg3b3QwQOPrqNG1vjazpqmJAmwxvtbmfL+jGi5iWqcRhatXPLNsvTs1eQLLqq7PKrouT1
XPR0xmeJ6289NH+zRVoa9zIBwZ6Tr3NKqq+GAETW2Y3Z6R/d1rfvakVzhTshOxXLRL7Y7RNGy5wS
wRSMUEJgBDVe0HGU0R6YrTv5k2nvsI0+0ObWHSgyfC6WyVxVqQxOac25GfCq7/7iDfR4acuyvMvb
at2TeEeoi253siRARefNW1KatP6Y43dmil9e+VvSXVgnPckNUbEvuiQ9JnVkngeDgzflbkchce15
0M7aRDjcNCFlupXhn/76T2GXkpsgk1sNjXjxBuOlbP1gLeryWQptXOqgNi4V2/XKys2CvM1a34ny
BkX2YKnz3Kaxl1r1oxjbt0RX9cma4Tb5sY0dKWhfXqMItPFy694Uxob7yFknrWRRjPzxPhl64FjK
YXZJ7RJIbE4uwWwaCWjOWRMwau3AK2HHHLPY92Uh1u48IC+a5bM96JhR/OpGrNxmyW+3q50X2vi2
jaGBnl1qNjPB6mYZlXUSDdNlanirsIIxs9H+FuK5wB+xIWKLRhIPvF9DgI3RhlxgsN7F6HeclD/m
os+DTdLdaA/zVQVMoCOomM0t3/vMlkumdn3RnIfCH5+7dFovfp+dDNmOpx5YDwFxdpOaYsTL3e7U
pb5eoTZ1NnVK5pisXOu1Sdg+F6eZj0WeZ6uCHLk7u+xeI0eV92Uv+9d52S+TU73dfojaNub7yTLX
w9QFz8u0ZAfdzo/yxg+UXpvFjrdwLQdEanHz2udODAjBAU9y9hxq/ajYqnIxbvqUQys1q9+m86pE
MJ/TmF+BXoPzodK9UQF2T6Zq1qhoRahlu1aCPy5kMs3LcJfj3IyLTADjD6KLHSNIdouu2V/Kkbqo
amFLSspdMC0BGYMEPxQuqQWuh+jcCDaIz8N1Nvp44e11p8ZH3mfqFlqJ5jvVbbQpcMYxdFmXHtB0
XSy003FFd044H5uFB6Y1/XPXqCPLHpUc5bnNyJ6YIxsNMr02z7oXvzs6g89u2QexgeXtkDpFQZVO
pA5jQI+fZ+A+cDGcEnPQb3MmFJLVTSKjSHiI0nDcDoEcLyKy2afHiTF3wKRVKeNNuhHy/6SEnANY
1kNeXcltL68JhxdgVbJlD3KPVQMwNLmT2vaN7rcLzINDVNuY3aX58kNXahn7wxjSQyx+hC38/ZTY
d1YZcYSniYWS/Nb1VUuWtA7p6FS57Vk5inQWnR8WIqpfnGE4O1rKrVz4/E0Zme9IvzmvLJKwpqx5
jIKGm9mxgdFs+qQMlLWumxGH0lXpk845q0qvWWEP0r+G2mIHTHmqfbO6w3TEzjaI+hVcdVwnefje
QVUdWoFw/ZZKu6N83lwT0dftTaTT7bDMb2WH2WtQyG4MjCD7ui2L+2gipFlN81aljf7s2/CSFXp+
prHvOHuju5EyDw9tYvfn3rZbrqKjS6LIsykd1jZtfphUWtIzVhzNGgZuak0271Q9oJl4hcEis5uX
l8M8+DIydZR+k+2SFlyvChg+WjIzdtE0fKRpouIWreq6NSs+S4A2XEdkLk4c8nEnUJJ7un4J8I8d
TJMvEaSwcabdDRv4qDPBac1pMV/aMaMMTGmWOeutSs3Hgh8gEpYDKJiOKwTCB8y3RjzPEdaKoGzW
ruVuDdIeD9XcoUag7WQpYA47IPUMZGzTMErf7uMumnf1LPx4EJKqu/H41xM/EK8FcYN6q7a9Gykw
vblJTa6oJDELnQeQqRFiMAlgWLsqyLcduXAVPr9VopG3h5PyNgMQwOBN2U6hB9kqGrC3Q9O68Aok
QQ+lvCoZqpN05XdorXpRRAd74RY0g67b//UmnLWvkITbYmcsfFvzskWB4a90Ebyr28/hmzXBOkdz
6R57nz9ztE33VtB8jTp6SVtITyXs8vYZzsIqia+EKUA5p/amgweghqhiY1yIKjsLtUbG7AIgOeZq
HpvvKWCLGutMnCwsGYUihe6G24S5t3Yr49wWC5M+cq2Yk6ZceePwYDeK41vzshleHfKWGdJNA33m
Twt8eRSew5JAPM9Jxzuy1rJ/0I24kfhZO3sH+tWcnJnUXFHPmtS/+VjbJRRG27d7tweVBaIud1V1
e8USdbId5ATJ1PGhSSjXYD7uNjTSvQVQBPA4Djvt/9SISJHWW9UqsUV3RqW2Str6vR1N69pH4mFq
XLElV+1gNB3JrLMRkhELViJnTTKidzGsNriQy/ABEpdwtSPoiGVr4pEYRXpRikJNiEgZ+/i989vT
twTvte901yFI5capX2o7c1Z1k9z5mnfQ0PSbGtDppPaOVVGo47Ep6Rt/qtQnWTLNqTPqu6yqu+3i
+HOMAeM+dWyU6w6XQeZF8yOzZbGtrUSfq/TCjcx+u9iQHLU9HypzueTLjHNhLKe9KSd322ATqzr3
wXCKM2x/tw+dMduNszVuvFAvO5fSbYrVAROjx9zkG8icJTb9xjoWssCk0U1E6BEDeiRV/HLLfd0F
wvkTiCE4oFo/6o49eCFWNS5uhoOES6J2ARccUsJ43Hmveg1Dq/Epb5z27Nav2S0o0JIdw9OcFNux
LT2E8ET4LX1db5sbJzqY0XFUXcTjJcDu0QSuRKX/HBuEWFWXrgrXXtYs8OPKSDg8knJAD9RG3+4w
LienvQxhax/ayfgeah8VAUUdTeo/+mbygkRJ3kW5aaxmLKornbssRx3CGVt6W8GSFesyB3Tx8hpX
CdKyPEStQ83lzkj87SSI2K8D8dJnLVnD6LO3o7beXTJ/olAWh6RwwlPbzPZKRPKFccNPNaAwUMzG
mz+cXjeXia/TF+hkC7PZNWZ4X7XMWEp1Dmegq7aOURSXv/6TmiZ9bb2y4NBzHpzcP6EQeO/hKi/d
AcjtlCfUO0fLuO1sdENKJ++Woj6WfKYe2M37XoAvVo2qVsNoM0TAaq40YoR9ZBgk5E3Mh2gdGGZC
myXT/nRHddRjv1wM4Txl+N73mkSVFcGrfaB2NfsqnhnH6TeR0fjgwOz/Ac8KbwykN3ajt3QrXLgh
nwrOCZ6Zkdxy5eg7z5S/3D7X62W0QrAK61QlxDQiUNwnJuuo19rDatCiOiVTMO+8wb4LUp+vsGRk
V4ohJ1HZrGJOgdhLuuU9KewH/KSXtq66kzn4w32QdL/drhcfHRaljeN00R5l0DfedzJJ5/zLNhvc
goOzEQvC4QKZROmEwFTyozDKV3ZSolZvQZljEEdWhQs2jE4Z7q01LaPJavYRisg86reqEnQic8++
Ow5nu+sYb5W3POuyoFPam/XZmgBEar4aKjrr+Um1KUm0c39wujSPacOu1/VyG4iz6diBnl4qzGDj
WO6rZgrjbvL73Zz8JF1evSz28mfZZC5oNzBFGEJDp+F26RV+btvdWwVpphwlAxIa1JokDisxHeta
Tsdp1ASf4f9dW9GfOgoRejAJrYd2zi+pa7d7ZclnuQxMiK7Ps+OpN6upgi0++EO55GI9ZVW/Nozk
SSNFvBBJQzbs3HlPrmeorUCVuJaS46rwnxbay4bUSbdpWGMU5HVfn3jJ6jX7yLi1mXST8FBoUexD
Csd23dyTAmvSoiv6l65OJqyd4XJanKfOZ17ww27cSU1krGrII0XZtsWZqEHhYCxk5hAdh3jyXhIV
wq45v42efS0n/UrQ2sYKGX3F8Dra2d2weMCDwbwJFAmglMWuOres4wU4bhXu88ClYDoSOp7Ur7pl
VJAW94ivkGUO9WMLkrWeVFTecmOq2J0jYPii/hwyC5atZ2lzHeCYYE42TSi/Af5INvauScs0EwQn
nXhfNQ9HfPtmcoa7qHS5fZ2K77INV44TPVVO8tQN/hrHJa6dvKHt2pkvcqzfqjK4zos775CX3moX
onZvj0sV21miV7IxX7SbdU+2M96NaA6925TbX8ZmbOMCExQC0aDYI0dPNy6nI9IqhFP5SJapnMpt
JWZj2yXjYZzFmR0uuUWaYSEFwlcqJddjWL7biqLV+haj3Iv0bsqAe4Rp3VND9NkogMLWP5lF8GvI
vPdaHKQqwp2YERNQOa8v0jfvim6EuLCD5dDr79SHbcir5sWl7msl6+khUml6KMPpDmnz2mbmIFrd
CdeRwDxN8u5g39aT6bXjNRk9Rj6FKKebg6eqS979HkdUL0jvNlX2bQzpUwA4tJJFWG8pUGbMXu4b
04WcHR3CbhuHGQvYaO7zkuRX7mUQZLHtiUBYM/eGpCNzLjZJHTyA38Zd6NwbkruAaTJgwuC9tYRt
3KZNGMPRMoOw9GobJIYfMAlBb0hSJaBZBriEm/QkUL39G//TKLYYb8X+/YFI8N7tRb1KfSjMxtop
vG4Tb92ov+ur7NI/Eumq0Drp+7qejyIVyao8zmSW0ztH1t91mfQvu7DessZ9dUuxbsPxPFT2wVx+
XNHvCiOnw614lqmp4n8zcYGWsvJZrdMAIg/MuG19Atiboyrz5xyi0C49TG9L/Q9R6L8kkn9uKv79
uxz+77L6/3XJvol5bX6G//Kjdr+bm069/88f9Dfd/f8Mof2tduX/rbNnF/3f//43Yf7t4/+hr4/s
P/BN4ZQxXYLcCatCKv8PfX0YopS/iZuJFLjFwwQoYP6pr7fDP1BjI3dH82yBrf8Hfb3t/+GTpcQ/
fkjdGn7+f0VfT47A32Q2hm1hhgod1P9/V4KkSZ2A63j2vkillqvAbKeCyGBZ7QXhMSggblE13IU9
jDNiKtying+QksE2DC8ZQrPXUJhBAyLVeD8DpMsrQFRhxUvhjCRbjMr7GuoKti6qgkkhE+XTIu0w
y+gDG6r4VHbnP2qRmggdi+7idlWU36MlTwVbM/W5MXYPC03HaKQ/RWezcwwWhtqz4SoI4xT5B2nY
pR4YmETVAzHXmQvwUeYkJcjQTiDLwNPHFdt6kq1ZRRSVDMtsJefOCKdmE3Avv1hp7m2MLojajbHo
nKR7XyP2H6toaleVpQao6UTO/dqJyn6f3RR71KDWF2HN5efEvHfEZxadbWVne7INhoLg52UUePX9
5ktRX3GV3UJMnSjVwOqYj9FqCAtytoMK1tYa7OpW6VA1v6vMKM5LE3XrwG2zYldmRrOvTSf67Cla
/l07Psohztq7tHGix8Aqy5eE44XJWsHCuw5hyKs2DOrr4km1rFSYTTssaNEaIEa+DYCXR1nmNDz0
pZ8/onOTn/U4IyIo3PkZ+ByVtknH4FZ5vvzyRev/CcIybkMIng7FQWOvtZn3j6E2RwtaUuX3y+BB
AFFfIK+zgbEV/wSpkW6GvrIuIufguuwAtDo0M2kBfud9234O3aNzSLTOd6D6SHnZu6ohDDynLbdf
kOMG/k2u1qK8yxGnWfJcmEN9DJBfCAhfgx/S8JSTrlg8UGY0tc8lj9JzRj3oTISfmsaNL4luW2U1
u94Pty7TTSaVaRM5bicopF1/eBtMwytQA7NWQY6VFjoHIZ2raQXuxB47aWPTea35aygJPlx5Xu5k
JHxohemjsi5RbbKnBlAuxD50BE24Ses36zClQmXrtoHxsfCyPGeRb7ApULiSAwDM/dEyrPTH6JbA
pbWe1rJhS4oqEeO9Vzk2ylRbZMB0QX1O88B+nIr2pifpRIlQ0bk9yaOS5sWY7fKh9LLgMbN7JAVB
ibcFNMRySUgwx4O0k5FA8kG6+1qY2YGikCUeG1v8rhx+OlbMdPruxkC9OTi20WM2dKXAtYph40TD
9J4446zXUQM1+17xwf5uwhJCJYPZDL9UCSy7FhaU6SbxjLlZ6STprtILLfpiEiv1sMERkbIzgnH+
BnbELhAujET9YJT3YbmMB5vuWGTQbGgkN7RJ+mE7XnOFWjYeXBJC9hjrAcqsOXU39tynTCG3a27M
Fe3OpAqAt9fKOUzAfuA9nbII90+tzyHMmyFW1ZLZm9b0HBnXkjFZ1LY+0+OAQadsR7hPM2jJzxfE
H8KbW0BCehQewoM2XeMSqQ9MEvY9Mhh9SXxpl3FJTr6FvzYpQPcGnPjBrNxTWFUDXiSn8s6w3BTk
1F4ZAgvW+h6AiVwv1AbNZzRjVlnZkpJh38j8XQoTdp4U/SyRORgHy5hwNeV1mJ362QnuzFBnhCrZ
08QkLwiHZgx8bHr7xU7ZcPvkHR1C/0LvqfyaKh+CFEmktZvYrX7/dXX9d1/x/x9d3lg5/6vb+ynr
sl//0R3318f/4/Z27T94W9DuZFo29oq/LuJ/uuO8PwKkzl5EJh+XMcK+/3t7O8Ef1LVYODFw1XH+
3778P91xDp+PxECXMB8L6RF55P/K7c09/bfbmyjAmzMbd54dEWjGcvifRLKJVbdJ1lL36waI6WKR
JqyJBVKRmB1LubuwIk0ly0DFB00wJkoz/2CCYs/rIo3mtlqVPgK1mCAx/wFPrAIw9tw959f0ERaF
SYWbYc+rwWmhOvNaovgtuhQi1JCZfmk6lTynYeI/BrlRIuVq+36NxEU4p7Yclyc0geOvNvRu/US4
4RTjhfDeglwWTwWZ+iWzA/TCKomy5DELBNj0WPkyeagLmJlm7SiRvxWq98ybYyJ3qn3vQ950lx5P
c/mtZNnepBO2PTF25LJ05ROtTpEk8xtXYbEZAxi0m+LCae2fxk5gAmu5vPS9FT3VYUKmUFcI7wQv
UYyrEgOivDSV7Sx3oZZlf8J31VKxYKIBXU0aRu6K9LleG0rNxnHgLvKelK4mmHYL+0Ia+2NtVFdZ
VBq80+ndBzZV52AKkXGAT00nfpU4jxq9KjEqFq8F+Kz7ZwX/eCP+hxsrKRbZHnSapYsgBWbJbX9V
GDMkyJCQEd+p8HvqgK9WljKBcRF1t791IJebAtt5bfUiuUSlXufITn8LTvMTkRQYd5zRfKpvRF2e
FaxWfpS9VWPR9quiNOj0GPziJQLveHAJQGkvRL4Yv8K27Z6baOZqcQnWeeEpkO16KEV96jTM1kOe
dQaHNQAFvRS2UbU0whgNuxje0PQ9p/DhMKGTRJOWFEfOKBIssmT5pskbvkWozGD1497lJkcCwOEb
NuxPVVtiu+yqc1PnoCSWNvdmqsRx5pB9VH09U6SVl3Vx8EtTP5UKoA7mMM+HoyS1B2YR/ycin6+w
ypJX20IODJgWTBaraIXwiq4qs7twGPRkGCVl/TKrNsg3gomv2JsDRROrCAC5OCx5gNiCj2becAWM
1JHwkzY/ujKw9MviJZn7gysWBCilb0heLQdZNPe/tIurqXtrm3cyvPRuUhyifMnf634cxZ8e5qwg
7hID7e5iZxp5l53axe0N5V5SvsVHRcCNu5Il+VXU56YXLLPta1FMFSlTQ7/jQZ9PbpHQo1eV3pvX
DoifeoNmRU81dnSKMna+tG0tRlqkoM/SGdDNVrxB4kwZYf+Y4AFt4sY0kfFSZfZVV32dPXpYcyiN
8VBf9U3Up+spVclPRZfdQyHt9DxPufnQoh25jiymP8ainBUpdm7LIeCa716duk+pk2VnXbvJQwH1
SAmqCY8VTl69BevMefcLvUcfB6vcAzxt6mD4wfUUbqfFxBPXjGkaHXCsJWgavYztOtc2cyQBU2jh
82RlVMkerSgsvEr6UyNtVMOO1O/KTIbTVAlv79mL3s6mY3TAxa5PLysSbDaWaWsLpDhx1fj6wbcm
eCUrl1M8Nc386rZWdezmIXplgatPS75Y63mk+SZrR6Dscv50yFU4FGEGk9fnBVBuxFwK6UZ7m91e
Gyrd7xMzstGdhGLjpK7Jbw+7/SRxKmip1L5zpUQeWBo7P8odpg7sOg8OHWdIbqJmvvds8WlZmgW/
tGysX64Pxh7WDHBevw9T4BkATu/XUHXG2tKT+E1dff1qYSxcAz8DxpTOx6QH9IJka2wnUN51PgKd
1gtne1LMZA9NSbNxkuG9DMLqrnRV663MnMgxk6gfPIDmvY+yeEUgjohLl5Iu7jTQSTl+BGW7wKiK
pz4JXmtNJd5Uj/6pybOvhX5T3lvLL2soHjwqo1wQwhj892XqFaLynim8C/VdmjkFP7MfbhPl/rCa
od3T+e+FDWzlGtm4W4AD/TJTMFvtB8Q38FvV/iprCuOaSKDKKq1PY0R2UBs2ujzi3AmAu8M19Wwm
7Rc+Dox0Gdq0VFt3dZp05MM1E68j+psajRS0uFWtKdz2YjXJV0SJfiysKonHDP1ppLVY8039LsPg
GxYNq5TKp6PDt/CVVUFFGJo7vIqsdfdlN5MM13jPgWI4ZJXyXnxeyti2yvmMdLv6kAx+1sqjWmCf
dAkbdWsQ37Jq86U5jIPRnCoVmXu0aPnODjpmRKs3eSi0OjqDtI62UYOHdbKgzMWAZLG0HW6KSEdP
DjRKjCSCiqFczc8wYPd80ebW3B1OT51V5S86cX+mNk8PBV6d9U3zflcaxoS43RDrxklOg5uql4of
p2JIJl4JLu070IH7UgeYq80UeU6SIgVcLBwhpYNylug2oLbclbuUr3+HaA7oTkH8AGMUm0y1T4k2
HpFV2WeV+eqXbCjhGMyuuVeuJTciYvnDUhquRbX8mtqJlhcIfWqI7PTaFIO5c4Ku5E2WOpu5QD1R
KMiHnDXg2Kfmi192BPUZrMNZFjqnrpx/tIklC9QdqwilOUcqdQM0X40ZJwZUsOHedtuCgtkKOuJC
GcknCSEnx57C/cAnHDRSP+6nAb0zVg0Wj6uTJl/SuqUKGuGVzmP4rCZ40jKrN2Pj/7JT8SGV8xTN
FEum/YDf03YbZKPQ+jTcs2HkoI6uB0XM0NIQ8loHex0WlYGJMIlIJ1AJZjI7Mr6xsH/jozWvyVTm
yIDSt5xwGrTzpb0Kivm4NMAAuVT5Nlr6r5tz7Tmcou6Q5uMAFbaM/E687Cscg21kDS5xkLOBliMN
105r3A+EctWtaK9tYNZ7ieUlHuasQeTvnvLCVneZPQJ13hjgoSBYrNJItgqJcnjhkkpS8+oHgXNC
FfBTY0v7bTZObPVRdawCwgkHztQ7bRVubE+t2E4p2WXJaE33ZNNdg5lqlWpGpC8K9Rdfu0pFnaP0
9JHXIEKCzQtW+QT5OwT+WWnzrdJptXHR3q6bZrFAWvVD65Dl4LcA7doM6SvRM73g1jbouystJrEv
erDbUgEzWM9Mw90xr6QcIcxd5tMSXyQymZVlRtd2qYkLq6QpL6oNj5FrJgDc1jcc8lOhwh9ezvci
LdAV5MXOTSdsid6jP0h7XY/tfWrX/TkpmOQQiqf47bO7uu5pEsuI2YKf/IT1eBwSSji1E320ljgv
pnFv90a66i1yJXsvezST4KNHcEQxYkRCY4viJRHX1CGaNEjDdOu09XOZZejS8IMXml+vasSjlwg8
GW4xwB7hSEpb75oVigSDADHd6ATkP5GnZxiMoyLF549w7DErKw+CdXlxfMUXoEIOuuJlMX1otml5
7TxsbloPKZwpHHYUESZV2caawSTduh5aaRxFzzXLKQ+z+Uggd7eVnvwMU6uNCX6UTOV5vm6s+t20
xGWo+4EYtyVddSnfWG59kdr2A77w0XrOAft0ezelloR1cZ4CX8670F4gsFNH7ugysO4cTAwr1NK3
WLhsvhSDlW9SSdxcXrTPVTg+BIaetuMcGXGYRslmHhZrZ89ZuCo1TFAvCAMVEtFLAh/ML6xeGW12
Cg3rvTYjuZkzPMVWbfWbEvsdJZ5BAMKSsQlogkHj1EX7VmRBt6Z0FXdunVpbYzBQVN7MEoFGuqaj
sj3kdmIe6XVz4ohom5WVBgQSzFZ1BbCE0PO7dhMgGpLjxEs/GLh33QjjJkpnFBdeCczlJHtkgGCe
Ds2LntA9VhH/7Em74yKtHyOX9DqrhEobsnPQtSdhL4SiSnFvJ2jxa6jyMazFkYJ3sbFvuvNIu086
rNIa4Ea2Mg5Mk5zGmdEaBngcNwHe0k/DjPRamoI3/ViZPMClvSDiWJBWvc7+mBwCaOEXnGX9RejW
Fyile8yKfq4UakW3zilhHkfz028HcRM78l4uCTjAWzJGhrnHJYjDvG+m+bVmUwb0428wZ6WjuAsd
WZRrjfvmYyK0ee0n2fQEMIpUwORl7TokfVgbFaRmFCR3WeubvzKp8482Wtr7rg3pHi+t8Qksq/sp
PZ7xlSdTsUusJAQGapV4QL+8fOVyCZ7s1ulm/Ev9vE8NRZYgk+xjISPvxZq9+bUJx/CIaKk697mX
XF1zTOPF7Ph1DNNYwctNvMtDMicQlwtGm9ych19j2bcU/VlOsnPcqs62mbKWcRXA07ux5EVHTzh5
FWmTZRcFMUIvlgKJ3P4xKVvvWWhOodhA1rOp9C0BuA2I09x1WWH+5ByifG10gf6292sFwYwqOuci
/D/sncdy5Ei2pl9lbPYogxbbABCKMslkJjM3MKaC1hq7ebZ5sfnArKmKAOMSVT2rMbu96EVXs064
w/24+zm/ELWf7J/xJg4GqJjTYHgfG5XrgJxT0cMdB5pR7uFoOoiJM8mCxGVZYEGIApbDuvYyBNSv
syr35jZj+9DQY+uiXnsETBJcKWDvILQAcO85onQ9tceqaoBmCH4GiKhrHgHG62hWgMRHEKIOtqqi
t6hRt6ZZUJLWwycFROFIy8m0mr2ojSEQetQyMgeMbtWiUeMLXBxrkrBrdSMUNbg8sZPwGv+ZelL1
3QPw9i+1uQwZkw9TVywkhwxRVyR9oQNk1hrCCx44Af1G30lb8dN4w5mF+e8O6XG3ccUQ6zjjp7wX
HP1hVUf7XGztTfTXJsqJ2JoE4ydvR6Rjs+v6VnuGT3bjOfUWPNu0ax11KzvpFgHvW7Aa/QpVfCEM
+Db2osTTRoYEFYbY5k1FdO7McC822m143bkKJupg6tRNe5Wv2B4u6NfzhKNzraiUq0xRNJWFyFtH
pVeGPIjmh/KzAeMyQDcf9bXBXYyCbjcuUIR7YwRhxmY8BQYaLr0tbfUXuJ5bZDDswRa31Wa2x8t+
1vuT4t4l0aPzjtfrhALM/Dvmgv9PKS0ZTP01JgbQ+/IJBZSt4sZ3ayaOlz4dvEkIvLpBuY/I5z02
awygXWhcVFu7cazrbittuYUFdmkHW64s1XZwGztwV+PO3+aE5f37253EXbC8syBpRjrG0G8f/QfK
79lsV7kD/M+KcYud8mXN5WohQPMaEEFgzdR1BfuJpa59LAoIzwo5+RH8JE82NX/yfIXrjretrcJ5
/wPOW305utNgVFdPOeya2HVSHhWGnVx7O0heB3Q/Psr7NUXOeRksw6iawn80EbFDc6FngUCRDDWn
NOyxefCEH5H/+f1hLLRM53WoYdMhYmCEhQMc5MUOq9IpCkWc3WzxmH00j6o77JsNAsb6BmqkHW7X
xFOXteJlvMW6x7eBU3YkHjhl8AnGo262N2jDXRnYyK6MbU5K55PHTQCrFVlH5wJ/usXkgcMo6RVF
pt34DuJQ2wjxg43+Ee0wGdzD2qea2+Hvhpvz90l+9jqIuNZIOOkRXXEHMpkT/oTvbGcP6dZYG9zb
04CKP8JIYG9V6pny4iwKs4yCLOoFtgG19/toDw5gshtIO7MxrIcxLBQ5Rd32jr4tdghHr8zt292t
WTgqaapJ//etT4/Es5HSX43945P0XB3So+cULjoU6F/f5g6N5jWrt7c7AYFJIPWqrOuSiCft+ewO
k4+MiqdYSDFde9awERHEXhnThRCqzoEyawoCRhAXh1yhVkEX+Hik9LZoyzYp0roOtoZt7ERH3pSg
mL/+B4tGJybmKTRpIGwtrxRIDlSlR1WdmFzL/X29Azdkl7U7uenWd/QVJdOlQA77nXicAkhmSnSG
aP2cLdJ+pBQ5qtJrPOUnfPfviL3fa3s0jO3oV3nd2Zl/I1RbbbbPs9c+4lL25jU8fSLOWIkTSXtN
Ryd7pMxQoWkTVA6j63nB1na+q660HVJlxzWjvgupbR7o37EWqUZVZHAvhcf2x5RQS222xUG6Zfc7
/QHP9p12//76eRWDOc83BCTh4BmKDpq4vK3ogoz8StVafMtx3GB2csgc7Vv5M4juUCwJD8IuOoJT
30rNXchL1pnz6+oMv02w5z9iMerCEiPFh5tsh0q3QQXdTZzozkKfWvUd4QU5EqrKFGF2/cazX8f/
r3q2/wxz9f+bwumcbP5r4NUueMleTlu38//9d+dW+mOWd0JJW5ZFFfFSkTPjd+dWUP6Q0WinaWuw
YJDME8mwfwKvJP4MPBQZSOSCCK6Cv/qzdav+YZBuMSBCOIc9pKLp9C+ETaXFIQLiSzQBhOGLR1KY
y8Ln2UCWa0SAoo/iEXk1O4Tj4Rbb8gZxAdt7DD7DAuIOMGNZ7v9cK2cyt2ein4vz43dky6L/jGYD
JNjFrVTozDCVh0ckdnb9p9TNdzH3bfBVyDvgRr3qBrS44r8Jt7iM4hgCMWF45CnrfeCR7Sj7fCdw
xze/ty07MXXg3f7eDv/5EBfXD68MRAQkHmvX26klinSPkZPapSNvc0rygCVt7XCy7O5/Z5qzSZ0/
10kCejPKxQ2k9NVe9cVHdUfmeaRjvjE+YChij3v1YSXS4qh8E2lxGkeZr3jj8Dq28QlOOMl1XjV+
sjV2mYtOjeSuRDxfMIBiJO7BsiFJmCvpimYuFkxTUMdotK/zbLY7RKtsbAyuEcbhKUGpbsVJ/Hy5
vAbT57sjDsxof71xfp6KQdHH6mVsH/r4B4RpOM4rkvaXIvBQmQ8hZGXBZ5zvPKmpRHXyXjzvUSyf
CvFgjj9WJuz8E/0egwlYg9OIf7+8vDAZ40CdGriULT33L7UdH817tBE/GMfxkG/D7Zrr/OKd+Wc8
khI3DAkd8OXzy2g0r62bl9otDqKb7nPMil7voZM9uSUUqM/Bh2hnrmwypL7P1vwcVkMhDjO9Wc0O
MMtil3WwDYo0+YY4SnvsEGT+pA1qc6wRn7nSm04CxW4FquwoOTwK8rN+ZbUqhQTY7vdyrA9fNdyQ
X5JIUA+0nIMX0yyNF1jZ4oPW6eh3gTB2BNpbjpRnquMFWWejnBB9maaaSzVgfgOhi2m6iT2QK/Yg
p8J3S0llFNhq+aWRQE/vIviF1bEcIZbTb2h0d8z17EPig4FwW7+jIA4MXXuYBLSSAG0O4ksgl3VL
y1KgP2iaOfWJja4KanlbJajGAoKzgptMVgscTFTk9VqtT198em/fE92Mt70iJ4ktZ6L8I7MsGbo8
8IPw2Uy7wlGinl+ETr+abNWpED/2XtLdDWqUPHATtbZ6D4pnVJwMkYdaweLTKJ8bWEs8AtorEJwJ
hJWidoUE9luV1f1noHq03BKB5oEWG/x1k040HMSpzEA14oaLOq/Xz8IaAcW7MrTE8CpF7FlArtoU
vF0FeyfbBi3igvdFPwuXBXKf11uDfu2vXE+6X6EJyfDIOVkHbuUjjOZIYjtzmIPAALsG7EXYZ3qt
fomUQvc2tH3DfVU38ieQfipl6D6oAjriWVXvScgwlKUpR2ZRkMYERShabrORkwIftPO0nzrqfV/D
MkFKS0CfEnnSxCtx4qv8Kwi66Q8EcEe7ygV0qnBYeehUOLYgf9HxwgdhbrdyE4Dl0+DKTDX/AQcI
2lW4iV1PtVAAQSywCKPKjC0VMADri1hpIqy8+DqCDgpLA7ELTg1nRMx4ZzV6cqu0uAlps7CSTP33
wyhHwaGIBaT6gqb5PDaFDA1Wb74Yg1A/4STaf4jg2dGP7mnIw8xV4u+56XsbP0FiGkM8mn2RGLbf
ukiIYDx3deZOSD1eawmtIiCUJgjdWG52YoLIWKl34ce2xHvYVqUOWW6kdW/8KQzdUQubTajq8hV2
t8pHkNHWt76pJ5cqYUi/vu3K53YWbUUm6PvIe+uRxRFSv8dxFc6n5VU7YcwQoNMKpXQmreOztFwU
vhe51N1CsOqu1Uj1kPlrp/yjWqnK7RSx1fwUkRS4zs2nwiitHOKn0ZquhwlNbKu9BCcJGfWNycYB
IFy0wwEgLEolqlXmNn2d75MyFF/aSUtvSuSwHzy5ifd5gH13g6ve9bzGrloRQh+EK+EmKdLmGNZe
6HpKqn6V/bB6RravehQ8STm2pYmqgJgb1L6DPPg8AWJ+TGi0b2iqSxBz+wlSxaxfUXqCdUikSn5U
kq7b0XzOD3Enc8tR5J6eDAIw2x5ICpipEVUmLzHIX+bEYKTavGllxFSGUBfhetbabZKDAA7y7kmJ
cDcEgAnh+IOiFNW3bogC4DdD8K3Eqg9liVrHhlBGmU0seMpqyFwPpjIdkHSMbEigoJ2NTnUqvYBy
XCbmDperijZyrn5IzDG976CTO7WXDQ6NlfoGHLtq0Qnzh/uylqsXVenywfGlatiOUm99R36Cdn4h
IXUHmwa3d/yv/C8jqD0TUgtdW9nsCuBbk2oEbi/EgivSI3C7NvOf875Wdq2JooddgOFz66SESpYG
yZfBa+UtEuDCIffldG+Wc/sQPYlt1IC8siNkbBGAlFSagmCAmg81/O5bJAXxLLf05qs/WEWDDJSZ
/zA13Z+R5whmmtIETwmQFWSjIIJ/WSUG+gtSWD/qceOjikG3+lD6NdzCoigeJyEonmtpKp5iQZKL
TYdAHGS9XP7qRZjxYbdhbHNV4dMPJTCNXhVMJLyixA3EQqo3A5j2L4CfENOLLE8F6zWMewiI5IgC
4jDNFaxM4Dd3BQSqOvScrB+qhw4t4ztMscztXNN9CXqzRN2Khnu2EcWaVquJjoG4ATzYHUR1GL/R
wG9+5r4Wv8BiUjVbg+b3sQ47A8B4C9AZouBIhyJvf4pgOziqOvXzDPr+KsplgnhkC8avCwO4AGLb
X6UsyycvzaZviSeJP8u2Na5oVyIMO2rxJ+iHitsoCMlpuTRsKyUC/cSPctBJ956FdjCvomE0PiZS
EruAv0YUD1spz3HPEro7E7MmrMX5BiM6O9JGqqvgNgXbREaKcU7ehb2s3cdynfNIlSLPoztVwBqN
0tiMNsj0l4/YzAEJRcNx/DRGkfoUF2QDhpl9q9QYB3HR8wGuq4E0ungSlcAIZPNX33nCUVL77BdG
EBCu1B52QSQidOkZShQ/InTT//L9zrqzpkB2mkYTQzdQW1jMJU25AMnvQ1g0TbdRRis4qDSkPoEk
wkGv7Tv8HXQ/+lopvXbDKS8dCkS+t0pQxXcUXqU9nGBxp2pRfl/kMe6YqJyG13lkjFtLrdE357SC
RxAEqfytjif9i5CbFjA/EwxXGojbvhlqhCQ8Kd8IihweRK9Nt5GsZjuzz+T4OCkNXeRE9lCkQc+s
LK0eITDZh407KeNdKZtINMEruRcULT32YZwBlU3q5kcLAZ0OdWmqh9CL0l2VVgVHhwSQLsDLsBSv
C/TZx0+NMolfufN7FTRotl7KP4/seqKUqymFhQJDV+JGuJUL5IbnBl0TpjdQA5XhKZFG5RByCyo2
iopUHeKbg+D6SpOQ9em03stFZjxwhQXAj8R1+TyWoiZswhGQKy1DC5e2dByBmKnNLm8TxOJG6P8M
opv19KQZuBGk5XcFb8h4oyU52L0gaPGKol0Ksg93lHBX13J5PxpptJ38KaXXPCpt7xiNqt1NvYIM
H0zAdLBTs48/QK1QrxII8b5Ng33c+aEA8CrqIvmAFU+DIquOJ4AjGZUsbbI0te4EX6X5D4kmQFt1
qCWgjBAEBn0I9yK9F9rgValN6OxZ+lVM+nhBXawBNUyi2nShNoMjjVK4CrlbfwxaugGwudX01gIb
Apf+lQiqF+Lob1rJzL9NnQn7yEQZ4ICxbn4NGnN8BvLp38pCDe9Jqgxlh0YPPP9Q8jx0hbMO6LTh
NyIsxAIAtK3lEfJ2umBqaE0h4IZVpViLX4p0QtCh0LsRjlDBH4DPGVPBzjlDHMOqYQTEmexBWVbS
e6meusdiSNTwS14ncvxtBJvc3kDA6hFEtORQPUZ624HZ8Qe385vgZzZAamINoDvj1lmpfvJK3zwW
BdtM6CuSiwjx6LnrJc/A6FMRf9D/w5BEpgG+DToRfkM1GmO4gZVf/pSNRoDkmxdPoaZ5B20aMu7P
Air+01GbZAXlVKVMrpRywO5hiNOI63kK0QQgh4qIY9GDD9wXlReJqI+lKg9zDrxnuQd+xuqPAwzG
OkMurqqwa+8MofeKjRzpvdOB/7hCgyCSNyNSbF8tFdrm5PfjZ4tfcB0C4W7J+XHKEz+Tcu2uLLgf
gc9VOSD8KJH3Cu+B6ZbrhWZ9HsQiUsiTwgSxfmaNOJk2cDYXNWoHUEeSq8T3GrsSsJ3EigOXrQax
DGlTDDUObFjXYj3rq4M95MNdCcTBBSfKLtEBCYjoiT1IDUgmtjjefvr84TpT36ZpJ5LDYhPKkmGl
A5x/ztqC+54pfZLyIroxI0Fyhyoct+wgVMKyuruR6PXbaZGDIJg3vQjG0onyLP/cKBJ4IdlCUVAG
TF0Esg8GXKC0I9Yemnep6Pjot5GIYuAExVhs1Losrj1o+Rt0XpInHLHoHpgYJKQRf9GCVAUzWSn7
Qmino95b0Q6ZrNa12sTay0lWbsGnDHtNhI5DiRtQNXz6I0KvrT5ue2w3uxJFMHEUEMVsMuue67s2
cRgg7JXlcosUFG7JNjenHjgbWkm2NJSgomOIkj+MiunrPTN75irrD7lNXzUxn6y0CGtUR6N+ah8F
qdZkB+p4ClI4Qs6Lq+ZMMI5Y6rx8UFothetaL6IvjRrJ+3wMMVZJ0FAQNG4/m1wsow/dJORHKcCc
/V8/+5GUp2aIbgplQloz54WFchLiwGh+1K7/oH+qb9AeoLCG2PUvHDierIO2Fu9tXeY83qLm1ICl
w930R/iJ9rzsljfSAxxCO7vl/HzynbX3/tuyyXm0RdmEkqjftM0PrwXoZGJ9ZDRuoa4550krUdSF
ML5vCmnSakiEbtjaXmDnD/qx3SF8hQqinQcOZ2Cz+wdVyvPa/e9axsm3UxdVyqwK1U6ffoi70fZS
F76q5IxPqBRbNn61Pe8DyqNmbFPx+l1G+e/S/f80Wa//den+UCcvGJPFP6uz+j1/87t+L+Bt9geU
RdQcYeG/cq/+KuC//iP4z7M7gEQWmIEVfxbwxT9k0CoG2w8bP8qWOBT+VcEX/6CoaHI4W5TllLk/
rfybEv7CncqkgmBQQEePhr6ANpO5zvd7VQpdOaSK8qCanwfrZmp2JjqVxU1bfxPq57LmdXYTgCEU
J4SLHorpE3fkSHooixdFuIqLaxUN9Q52kdX+FLxyL+gf2vbGUG4s79qYbjw0HuVjTVrHmAW231PX
5HZ9QKVNz+/8bocsnKnYXfqIKkszoYhgV+IdzP/sYTxUXwtYzDzM0T356X0m52UPXMpazwnUDVr/
U3at3gqUw+J83ybRb+jQfy/p/ynLlHr/6zXtpmH1gqjT//jf/6t6+Ybx3lMW/jh33nv9N/xe4Zr+
h2JC3tN5hL429Mk5vztUmvSHakH1tUQ0AGhPzXiH/6sMoP8hshkoXRsWFXm6OH8tb1n+Y0bG0d1l
gYPF0ax/s7r595w2NAj6G14AwIGqMpX488WdtDpWlnjmOJWJDnp7a0n178z3X3dp5vPwpGfyGkIF
XYPQmCZLIBfPQ3hjLOp4CupgB2267o7XP8Su7xo2Fn4/EAjSg83cMm5sbGDWzs5F++1N7MXwrJby
HsUa1andwfGAnQZfurtyB25kB3B7Yx09niHwIQ6tt2t2axi0mQH67tAXVwV98L1i4M7m5BT0uB/Z
OlwXf9dDxNkLs5/xXffLey6Ow5M8boWneRpSR1hvzpFe3/0dixQW+Zo6mZOkOupN675CINy43ww2
teO5u2OPK92rS6uKzintU9oVOgCB809e41atU1XXnUr6Hqqf+vLzyX67v9CHO78/GL+/60mAxYBS
y6KS0COkHx3CvbaPPxiUbm7EQ+MiF3cVfTXulfvw2/tBz/sgb2MubkZAZPs6T+d1fJinsNn3W31b
7f4tYOXPsUGwgb7KtlTmRXWC4BCmAsv5kThzJ640gBEOe4z1dqiBi3RRV/fIAij5Gg9OMfSPV3M5
azkuzBWqATVERzx6x3lc4SHYixv6tbv3J3DZDD+PBIZ9cetDkyL3B1NUnd7uXfOY7n0sVkL1Q3+T
71B3BAYU/6CwFfC/qtfVbnWkl77gXyMl/qIZPxdvMno9GvFn+JHijL+07XCoPynOtPd3+C5V2/a6
3KaP8HMO7w/+YmwNfRgeDFxo5hPm9Kui+ad5GS0pR935e2Vvuf1W/Ser51LG00/iLLLtQCMPzydB
Y2c0h8TxPzT3oZvbeBrsuuOA7NQGyS3bc4X9tOoYfSnNnMZeZFutafW8abBfmud3cCSn/DAbxQ92
77T369DNJf7o93o6GesizXQgvrC7Yk4RVtqGeyh5TgM+ztghWOXCSlo7yRbd/zfxFlmHKh31L+l1
bodriJyYXJDEJyQ17H+QB9aiLfZlKCaIx02YeCCUvi22Kd/P2lU2JVyn3by/OKWLOeDvmVQWOzMK
ci8ZMmZy3pnVPY6m++nYHtLHVczYnL2Wt4GTNbKUMoCHJchZ9rpGMtrYiTM/+tRHMBu4AlbblXFd
OidOoy1yqR8rBhoiiFGORyRfrsHe2N49FZ9N/NE6zsBzLAO+vB/z0tl3GnLeJCfpuxrGFufRnnRa
hXuhNb4iVvfx/y3EIpe0kjAOUNsJMRg8mFssisqVdLU2ikUayaMOIxZuTjSJkkOMcxql1xWAxqII
8PtANWbCB084kIpLwIk/wQ/OBou2HEa+fSmntIwRxZPQtEXdb7zPO48CeVaVjuLFP6besuUIP1/c
2+EHF8jqY3uo2EVbP70/vW/PKa6p3Mdl7i+6Drp5sRuUUUtaoBDsvF1xDfvnYO7CPb6QDmQ3CgZ3
OOe48h4FJdd5P/KbWV8EXhxQJUT9Ws3ZHKGa7wIDeKE8rW31N0l6EWOxJWTdLzU/JUbt0rohh6V2
9Jn6uS254r68klYW0gK1wldexFssVojsJoI9neZk13gLHspdt/eu82ccz7bxDAtzPFe6U9aivkkz
c1T4Q/O7RgLWb53vwpiyQNR7r1cN0e4OcATns2Hkxjb8/E8u2HM4CgWGBLCZ9sti02daHAg1nqxM
agwd/kYFb6c7nYvxKVVBXjar2Lf5bDvLo68RWaaUIQ3dXAq7NbSb0sQkY8834FHd5EcOe7e5Mlxc
xYEVJm7s9AAU1M3qNe7NwbQIvTjmJU2ODalu52O+c8pb6QoXiY2xU7fRcRVN/SaBEwsdOD6kOROU
lpfTsKr0HhTEfGWEDgbSF0Mx3zVhZZUHP/hWcZfBA+s/2SPgJiVF4clucgs/Xz3apCClYGGPMo9w
viiiDBywfvSNZGOp9nWVa3BpuZ4GXExpHGd9mVfcwXHweja20168r1ztiJzyLlmFdL1NvPOkngxv
cW+y2tQAXRX8TgETt8RmP3yonfnWX9gWWS+zV9frPILlej2Nubg7dcqU0nAjZnLdbLHc3uBkR0bt
NsFndYM4gaMAGF8rZr99gC9GukgDaY8eUCnNUQ/pVfGMfyJ1gNSNtggtP2fo+ELjgMY9OMan4Ubc
Zm68/up5c7eafwMUO1UyWFDIRZ0vJr2MaVsjsebIu+YgbSJm+x++HC8dHxipsm6p5aA4txitoufW
LGI3v1DzW2uTuodgC7LSKT9GM8du/aNeXLZ/B3y9Vp7cdbwZm5THkc7TkT4suGI3/H3bv0NH1edy
9f7x+PbCP0+lilQXkG/uDcsbA4RpMGBADJ3hGb1eN9niqK1s4oMycymePHu4fz/gPGFvFu1JvMW2
DMoOiweDCY0O2vafP9ouhkFJbC5kG6IhL8Iog6dXlkkYdb5n7H6/DcVVqtvFLUjZ0JSoNvIQXSxE
BDXSgFai7mhKg15Ii1UuPoViiot24r4/cW8fFHwpjYudIRtzmWYZq1XC3poyvhQ6h/v+ptmrm2zT
3K4/ky7N3WmgeYmeLEEFLEboo6HldNvmoPBumd/V0Tr37NJBdBpnccJj9oMPTEGc+YUk6xg3Poka
C57eLeQa2Cax/9T+KNaLFpc2tabTAlF12GhQWs8HGChaD/KWwI0j2smP4hG84wbxm12wT9z0UVg9
/ZYjZb3PVVqTAjSIX8xczgNSJbVU1E0BTClq4fgK+QO1Sbuos/37i2RZqqA5A4uHeojElQG5k8WR
gF1lGGDuhVHNmLmBqd6iXHZAL2wXIpMA13/vdyzS92O+HRwxgSKBaqYdjyLv+eCyxmhLBKdlpxiR
Qn9WivtB/fx+iFfW42nWeB3XSYzFPmsAUqcV28+pHChYL+3OvNd/iI8oZ2tHyY1cgStvsCueJ2Vl
cMsN/jvwzOKTKK6BXDofXD14gIUzBhcGmIzruzr4VKKK1U7ySqC5/XCWGJeRFotyVGshziMMCj2U
5DbFFttHh4KlY+ywDXC6m/UL78WxwcTE94198OZKZqRJYk4mYxOCF6zQbrUhcxIAq4Lnr7xLXzk5
b77fSahFOh61XB6mwpTI+uaxckYbICeONi4k8h0mM3b0qboCAdVCjVDKTX+Qr1av2HPWeu8nLG5o
wBb6QA9YQsUz2rX7duc5SLs8qttmZzn5yj58c6y+fs2TAS824jhNhthmnuS0r3U7oHLOQIVS20X7
gi782h5cPl2W4RYJRiqA/uTpPDgh2YO1uzWKDg4dlmQ2dkHHKY6O7+/Ii5v+7/GZi02f+I1RNz0f
tI2CGFeKeDdhn7SRsGt8P9CSoSwuhrYkf6oZNpf4Sksk696FvUBdGZ9OHkfmtrgJdu9He61DvLNK
zHkVnZx9tQ/GeJqTmVT3WQsaqysdvUa2Bkfr0TWLVHYjEHH3vpoM383QTHfJlIifxyAqtmOtmV87
XFl2upxRPcVmOgKvGbPMlaCkBZoeJy06ouENSuL9330x7598jsVRmhUa2pgTn8NKPqT+F1SV7XrA
9cfaZukXxMVXwq1+lEVaFPBI0aeWeFm9xz7MAW7riCn6fdqXVGjtoLhVI+D/Phiv8FcStGuLYm35
LZIlvjZ/bq95UeC6u49dM7o3HeL90mDjJflDYq/JJ6wFXSQxJB4DUQ4A2Va+Z3s52o3RXl47wS8d
A0jLi68oC/kNi6uJrNaoRnZyqyFSJPJMNrfvr5VLwziNsFjicd51qJgTITRR+44RG4w8fe8DEXo/
jnwpKZ0GWixKDUD8MHUEMu7mzgUkEHxv+V7mkRoZ7rlXAD6vU/t3DWA6ygfpWN3OBPKZhLB6Vb94
wAIiUFSI3DSMZqOB063d5igRVhF3o/Fo7ibYlCimELxx8bCzsSJyg5VT7+KnBILA1Q+PadVcnAGl
UUVJm8/jb8qt3FHyyN33p/jiPqTq8FeIRd63kGti36PDpt1xhXanffJZfJybQxAx9t3aZejygNBL
BjhkgQFafNDRF9tizNj1OZYoU3nf89h5f0Cvl8Vl/pUhF85IQFPh4Xb+kWq0oXwrUEgsldpszVxB
NKqh0g31rOufBiXD3LGLJtQNst7YCplYPvi9mG77DgJd2QLgbNpSvUKMv95UVjsL+/o4xjU5j+dU
lJ+0HN3CUajwAtWzEozwGDpC7ktOh9L7Hp+9aC9ZcY5zTYuVepyoP4XIx2lPMXttZaxvr1/A5uA5
WlQytHm7nw8VmHzUl33HxtB7G7MGbNS+NeIBabWVQG+K7yryT6eRFpM65GGQGkoi8dBSvgc/iuvR
Td3wKNw2V7B4noMH62jukw/+Y7l2DXqba84jL1aMZbRyVIop8h7P8ofioDgznTjTNkgLzDXVeZWy
2Ycv76+itaiLnQ6zB9x+ycym+Y9hfpDLstsbxeH9KBe/H0tUmctC3KEXF0pB9KKuNltaskiFSVa6
k/A7bIrOMeMP70d6U/Cf70Cnu2IxjQbeHHE3+LLTHs0P1aF8KK4nMio1t13xa2xtYVdu47t6Rcjq
TcXhNSwAYvTDVAoc+mIeu1LFkZInLbWo8la5QvqRngYuresAjbdzyQBxZrVQSgG5ZS2ukyIiw3Ty
JYmCXnJQGWK9CxzL1r8YSFAMrmbr++C4lp8vXtJ5+8CgncuJKMKf70BoG2GDLx/jCyn38+z5ogXp
93akzGaaW2OYXBUqwIj36ZR0L4iMA90uu59lIq0onFw8KWfgMxUrivJL7K4mt01opDhEJKFyDC1l
q7cPgXGU4/gj2rPBSj54uz1mEZ6/oy0Sj+D7UxO0SDb3en0UtPKqpLU6FOLjyqqd08oyl7M5qC3O
1TEqA+fTSx8SUdBpkJzpu7fr7vxjt4GXPIIHRmZ5tXJ6aQ5Poy0Wa1mq4aQkzGGo15+i2vzoT8ox
hrqqpPqtWqxpQl08ek/jLRZPwmLWOPclDJPLQxYK10IGa0+QMFcNXzI1crwJIzOz+hxnyNwlmBxa
/fP7Mzyf7m8nmCAikF1qg4ufgBEQzhY9j5VGxGc9HDAVSkMp2o3cyhGcbrdYNoN1rVAyFLFbfT/4
xd2DZtlf0ec9ffJUSrXS8kdUPnnTD/E1JOhwPz/NwgPGbYr9j0B3F7+xjFwaLEEJdZLFgKMWLzVN
FWgY2/LR35u70VUchJYBjUDodqOHxm6+rmMeL87zSdjFSGucZBqxJWwCAAjF8Z2y07f/4IZ6ccOc
xFmcKChPouqNAy4tT566qT0dIodyvCNuJxr16zfiS4mAljxIbJq6yKosxuV3oSp0Cvl97lujpBzv
G8VJtqajbjoXD4Aws61P6+2by18RwJYGzWhGnJ8vnLBKYQWzph2oxJ9jRDLNHtRKWu1M33eFbPi0
slDnfPZmm1A0/x2Plud5vBTVNj3w1XmhCs8ZqB/NnWz86a7W9VMuz+jfoRapNUdBAQ1QksJgfBf0
oxg+KMN/chngNvfXcOZVdLLvhgCJ/1Bm+uRdcQiv4qN+n+1lAeUUfTPj3wRy61fPXn1rzKvhvWlc
pPMYNQLF4yh1ZA2jLlDNO7lvQ6f0wy+tIn0r0v6ojv0+CNSvEODu9QYdi6AtnMiAQ6qHB7jSbpF4
K0fn5Tx8Mh2LvG+U6IgwJfP7MrifQQLywbyTeNDRO9uuFh4uTgI2A2R3GWGXJSphSJDktuhwOzPf
RT+axwC4B6vWHu8pXtowrD6v55+1oIshxhJvmMnn3RVmOV6+WYU2PQqLNFlRZFf9euVYWQqevZbc
Xp/IaDfOhYjFl+bkaBNvribi1bTt1WO27fYV4m6delzPQheT6/we/zPYYnCRkCcNz6t5d4agOGNg
uZyX68nuYnI9ibM4O+Qxx08YSMTroBL/0+9BDfDwdpX4T5rUawHnr3qyTxtDjLoRt6NXeKqK/PI2
tjtbsofbjjNqFQ1wMcudjG9xeCBhL03ZXAKcUarWtxklOrfRKmKtHf0Xs5yGLiv4Zg3xnEWWkwtN
DZuGDCTo2m0jNs5YZB+0sbNXEvfFGTyJs8h0POOiAu0DDgql+YV0ImaB3400vR+m9BiY/qe+FY+x
3DlwrO81EWEiXHnf/wlv0A7z0xleFHgn7npAjBerJoq7bpIRz3GEq+w6vU3303QdDm7x6H8o9sGt
cNSv8Gbhv65ABFyRF+s7GeuBlUrS2z0y/wr2ImQp9PiNxYlZYzmlArqcHKM19lKAg0wVI+iNVBLq
7Z2ES5SFmEhQGAVq49lKqf9icFSGae/hmsUzabGOK1XMzIgpUHezjFW3V3bC7t+Lg5J1GOTfcbTF
MY2HlhpqlTm9IoS4k9g6xYInKSk35rX1oZo1wa7qvbA1zY+Kcf0f7J85PGVBhWYmTi2LpNdkU5I2
ijY5CKSghFpv8ifNFbdziWJVdurtwiYWH5SDAqEuVVusKgNZajWIsR/Of42uAQwi/Fk6Gr472xnY
ln57fxFfeMefh1tkIgkLibTiKcb9dbjOtibYssnuD+l2jZ3z9qA6D7TIQbgJx3lMmdCZsCnblG22
TaYAS4M83NTVbmVUbxPeHIwMxI5QeQ0sRtWblSJPUzu95tfo+wwlnYEK4Xd0of99JjqPtRjYZLU9
Bxh+HTNUYZYAHZoNAkMba5dvkVBao1W8TbDn4RaV40LkVlOIyuQMFe0nyIreQENA6lay21qYxc7G
Fyqta4RlHKsrN4r1sUPHHm3lzcqHmnfO+cXxbDRLSNOAdawHKWfiZEoHusvCVtvWQHLaLQ7k+4pH
W/a0NoMXEAPnQRdnlNGV0li1BB0/eDcyuil2c0+990amt3CffEpevOf2brwyH4TrleFe3tx/rcvX
C+vJuY/6QyYg1EEiueO+RJ3VvNaB4+nbmY63SqCYV96byVVU0B4iaDiE58+zszWNNYZ33e+s+X9I
u7LlOnVt+0VU0QtegdUv931eKCe2EQIESHTS199Bbp27vTkuUzd5yU7Vjj2RNDU12zEMTMVGyOu8
hwjmjuEG5bANAWPhNr1V+zWLOSvhUvKnrPLyUfJ4Z4zMRm5XZj6PR4lmNQJfccT0LQf/SM0UWDXA
O/z99n6ls5+kLgvP1M7DUjBcB8s24r6yYykwBgiwtj8Q8ym5u7iBoEPUdunPyXmgcoErcuc2QTQI
vnI3Zuf2v/bwk5jFDVRDY3tpgMy8JYEzBfTbm9KopxUhXx4UMrhovEdJBS06CxWZSfUGSVGHEpW7
bdjYnWyDZg/V4KcHapQEZEBGt+/Mqdl/v4tL5Obfb/qMf41oFdkaNOL9W3QvPAyAA+ccV384uP3c
YAiigrmBMrR2Keam8m2Y+DcCyI7NxarV/srwfJa+OEQ5dkPLWhR3egGUWD/OHP9x9sL7XyFG/wzb
f/yTWA0VD/f3WDJBInfZ5+wz2jA3gOKk6XUqrgeziwL/PVe/vt/ZLx1TB+3xaMmfvZXfMdwnKzPU
ss1Eip393xcJMIUPMtgEbuLIExfg84zmeuq8xeZe/jTzq9rbSffA1XHV1H65zZ8+ZaFfgA/j1Esd
E57TkMygvDNLw5xEmmFVm4u1otJvk/Zfl+aTvPl7Pi+9pQB5KSFvbiWfH+PsB7iJI4B27con68ZB
wxSH1+ZE/oVzP8aoKF+t2b7/6vf+XVLDKDnyrqiGottu8Q1eSapeKxOps/axpcO7C+h1djVE+Txy
SesPgDgCUnati+lLexGG7jzkDvzhZUl5CJTRW2lnJkU188r/FOlaxPNF8B/OqUDMmMCjwX8Wuzs1
LBz8UM67a8Z4qKMclfnq4GzM09pJfrUa1Aas0EEWebZM/95EzMdJt7ewmil7KD3AUwIi//tr8pVD
+lnCYjF4Mengs95EQcd7SdvnQk070duxdp34e0lfGdnfJhb1JISsS2oDNFaLpiUa48Sl116iDdiJ
MEw5bTOWehsnb8B/20t9HXTmWk7q612cp6p+S172X5KydQc6DYjPLAo24G5TWXTz/eK+cjIQ/6H5
2HbAvfG70+PTjetA5pybBdKalZVv4cvFtQ2yelPGYe1HbXH/vbSvnnhg484IJMBSwBTvv9UCcEqS
dAxh/4TxfjQix2C+i4pwbd/WxCzih8KovKEtUQYrSxBRiWFTt2hGAUbo96v5UgU/rWbxBAIwWTHp
w2Exwl/AfQUt8A9WFBtzKv5I0AyNjmoQsZcvgtMZDLBsqGZK4wlYmOguvmYt+JBXVf2rhMCcuP+P
oMW1bXljah1iRV5zI6qHknUb4rZxbiMr3CoQM55swJH+yS7+I3NxkTmgCcB7hsV5+gN4wJFrPXbd
g65V8r2cLzX909rmy/ZJ0wc+KngNUArLe3OFe5zAKB1Ot1IKsG2ukb18rYH/LGqh6EhtGClQm0H+
Bnw8IHWNcsdCvmKY1oQs1JxlObiIfQipahmlADKbxtc6/P+nBPFqfNq3hZZXfceF1UOKFzyMFAQ5
IOSp279cysKf44BVzBsXQmrZRaJ8aUO8/kH+l1IWPnkP/L7amMtTHDSnuDxYV4S0/4qUr83C/539
ciC28xrBwZWHaor8lesB8K07v2bxxNdYb9YELQJh1NoMg1Sw3Y3/2I0fvlEnZNrTNDh8f3PW5Cys
Aoh6QV2UYdtmTrxxQFd3c5FWP3i/kgtd0eelfwKq5MBPG8gBmOiG+KAmrrdt8fL9Yr58zf9R5yW0
hOyYoKkHL7712E8PkJL9NB3Dpt9XRnhLymDTNtPb9yLX1rUwBkyFRHhzCwx3ro3ivSK72qhXnojZ
ei0950+3dDkVFXAj9JweVjTrsSSgZZe6WdHrtWUsDIFvt3VrTBAR0lu3uKYYEwYB+co61oQsDAG4
oIWvDbxAVf1hgJHbsYzIQsPx9yey8hYsXTornfxsBLRm0tan4KNNVVzJZ16iX61fUbcVSUsXzuNh
MZQ5zt7mecQ9K27HQ2r60QiicTtrV964Lzo3YKxRv0S2Hd4VIql/P3LEywsT8+pzyRTwnqghzuA7
89wm87YqqbfGYS1G/PLAPklcHBggVLOumg8sA2O56T9ZHAno6eMPzuuTkIXhdqhnl6lEQ97k/3Kn
iz7vgTD6aAFU1Q3yzfeyvrxJ/8haFiuoR33DCWd/pPLOhq2PgHDefy9iZc+WVTZ0LRRo6YEILlk8
c3gj3R0hX/Qnd+nTShZ22+QNKLznYl4v8q0LrP6oKOSVUubt3y3H+bfSFbUklOa4TaPWkefnscmH
KG2slUu7tmvzwX1y4FqARDtgjcC4CAD7Ar+NwMcZe/ZabXJNzPz/P4kJkNiqjdmrH8WM0n/T+U1M
muqPzgaNXcgzOOjTWewZsO2JzguoQM6mKAM0fOlGYrr/k4P5R8hixyQUrRYaO5bX76G7r9w3uZa0
/dI3QDvcf9ax2C3V1RkY3LBbVATxZG7N7qKr7sr67vuVfGlGP4mZP+PToRSOAnzlHCTU5cfQXAV9
HbHpRyoPdK2k9vXx/7OghQU1G+4UDh0ROzrgbnnsuzGi7Nf3q1nbtIXNzIFdULnGvBpzitGd2XYq
KUEvUQYs+V7S2moWhpOA1nhwa5iAHBMatZXFrAPrAKKs78V8MYExvzv/t2vLLl9Z+wXL52z3nChs
p9f2mB3Jhl56GpQlZwZUj3V82hWdWE5NF2ajyQAumSQ0tkL0u2pCjcvfhE5+KO3t9wtcObFwYUrR
TSfCDDQeYObAlKp8LByQ6pFfpvf/YnrCaAQq5Z/3cWEWXN5brJ3PK6D6ZId004TDfqz0isVeW87C
MLgOczrZQMnxJ/oKiq1SJHEAFN4OazXC+Vf9l2P6STMWBgIsIBZwiOaw2x9uiWanoHOevz+cFSUP
59V+Mg66wfPppFgNONk36QhK4ekCo7yb76Ws7dnCMGjVMdAq4NK67C5o33nhbwDOFQF0NP5e0Npy
FtYBJOhOZbTz4ThoLcpJYlk8ynN3ZT1rB7MwDZiHSUENBZXOMOTg9CDzvf9+Hd/eT7T1Lro+BsBC
pbbCyffucw6Od5AlxQqs6C7/YdG1AaZvT2fuIf63DgR06jJVQ1jt1ZHp3snBBO76efCNw/er+vZ0
IGhhCUQTBDZgdqykUDqyDXsrQiAENmLldNbELAxBZzmN0gG0zTPrY5VjbNx3zjpd86nWzmhhCHI7
HAMThYeEtxea1his4tHIJRh4XpV/8/3OrR3RvORP11QRs7Ylgatgg6jFHi9AuBGl6LquV7qavugb
/WREcUQLe9Ay6tiVRvl62AbH8DT3yxVnNDYBD5Tv1tJj314jCFuYhcrKssCtcFBV2Lz2Gj0rVPxJ
hvQ/JhQiFgbBALldw2wcEgHJjJ/bMXjlktREtCrCv1S7hVFQoN1I0wyrKeuXSb8pIMzpYqWvd0W1
l00jfVMWMq2hB3kQRK0ud93MdzLQv7uoy6Q52EHAdAWan8TQwC5NwQSRu7EYxuR7rV5bzcIeVEKT
MWhgRivLTrjbRSDCTkixNqG8clF/B/6fLk/JKGgysnnTjCcPnGYSPRKgeZDktnPr7fdLWrmov529
T7I6xCI+r2fHigWRNvrIk6CqwKgNoAa/l7S2qoVJ6HjhTSBNQh5m+uEDcDrrA+TjnqrgFnRefyAL
nLKgoERIjN7WhWoX0in7dD6oHE63Ac7TwvnV+iiCmnfFWg3/qx38JGs59TX0tsvqCboH2p4opC/2
dEm9+7FeM99fKd9nOYtXT4BLsKBZhv0r2+naznMg9uXFdCVHsQYM8LUoH1Ot4D9Bz8dCzx2/mWzu
YEkF0KO1J8DUBsI79vi9QqxJWT57vTQsHnTYOJDJ1QovK6vitPdXdOHr8/lnMYtnT7vSmkgIXWit
o6LPZFKRhwCpBPnA9+tZE7RQcPAcUmNyZ6WzbvLqyeF1QlF04Gm4Imht4+YP+XRnzZKEUztvHCge
MYP706qvTbQv/t1qFm+daCUNKLqS8fhcgE0HM9Yfk8wjFzNMfydo8eKptJZoBoOyWYAVlKSNchAH
zjzF+VpF+qvn2wPh/X/UemEVMjHkwZBDUtbnsaVBz6VXVHr+1mUA9EnC8rkrinKgxIMEsO3Bmt54
3ntq37Hcjpyui0z59P3WfWVSP4tbmISg1ROpFM4ozN2IcityC5CJdu8sAGWjmFYOak2a/W+1C0CI
+b8xuCo6LBBFlA/tPefZ9bhWJl5R8OUDOLUcujdH4I7HIpnnYAt1EyBirSxoTczCMjBf5r7F51gS
9H9GVkO5UV/z1lKzK3Zh2WSEUMgIehuryZrLybp1wL3rtldOTTbfa8OanIVZ8CYAT42zf29qIyqq
x9HxQTZ8yvOXv5OzsAwBAFQq2UDOJJ8N7zBosRuLV1PplfWsHc/CMLht6ralxL75CtA0GYvyWoJx
bG2Oem3bFlbBxLxA4CsshzRNpPxL3/wI3LMt7v5q15aV4iwTTpUi5ZNUjRuTiYGrFY3M4zXNH78X
tLJtv0G8Pr0OzgyQYs+Xh6evfAg2c4LeAoTi91JWdm3ZjTqaGehVHUhpnCwyNya4Vw2JsQdK/u4d
WhaK67wvuJofu8G7nUCLZQY06TsL7175Bz3Jn6zpslpsjqA4BWAI7mkqY+WNUR6kEaFrUFi25zvf
PxNL5EKT9GNoyKwHjzXgCi5JlgOGtAxEsbN0RdwYk9/Th9Cl08Y6oAUQqDGE8WPCxOhTmgbuNTjt
UKQQQLLsTgzKa4NkjQT8Im/7/L4rpa5RN1ECUSMQrHwrUtwCKFwQFIA+UG4b9EARn6odWFyJl9RF
G/5gAetAKghWzx0bAn5LZHYJJNVszwcLRHpCed0OHXrsIgWdIVzqClwKkS9MH7C8hnNLcvboD8HJ
Bw/gIQSW2CUNGzVFRh++m4NJNgxM0XsH2EsbYGyXGztjw5Obqvq+qoDLgfy+6s4EdG4iDlUbXEy9
PkwgwaV4RAfUGkD98WHkLPhl2Zk8YIqq3NdFetm6gdhOmldRMBCMkI8TkE5FIMNN09veoeBWf8uJ
QW8r7Z9a4NXsHFFgRiITQPVFLJI0pYXRQdbhx9Ig3Y+OJhFBuemDgroU4DJBG+KiDi664TFt9O7T
InxtqabI06XgHI1zw/A4aAcLIwXhsQCjpTa9BrTFVVrtOTg1joUq2a5qRLWbKgXCRMvrn0D37exS
j/gxwPtuhdC9veeek/OttMBOjgkw5oGlUsyeowgd8JXbHk0PWUn0qbJctUMcNbC4zDKAMSjT3fUG
V1tbTUCIHEZGdujVDp6F6rS9mWjgR1x11gZ9N+KS5m0R+2l7JjYA3/ouPVQjcSO/zXzQNocsLgIH
4OoVs37M1O4xZ0zfQ+egG30Z7GnehA/dWMFQes6TWXrlKZehAMSHDeDkSBWDbkHVZTigjVbkzLOM
PdUt5Sx2xt6QYKVsQfkcCN0cWSBrTMb7Vr93syBMqiAfkhqUnvD7KLt0ZTOh6pcZWUJoCVjIKQxi
ETASaeXTPQF957bJwBpUVV5zNOkAroQcNMVtSzF9ak2AIUTDuhUBibePQcYOeoiurGATUXaB01Qi
O6nHIM4VMIlMTOcbIFuqdJYgGtrmtQsmb6rvbaH2Li9PFjgbPTrFyNZvWdmdlM7jYKg3SGbEFfjr
qZjO0mg/NMtmAH7A4gR2eynyUsadpNch9iGmQ7Ylo96osItLmSZexg9gJE58whKrce+4Nu1Nr/OX
1PVFLHznYijDi8EpX8ap3xp+w4925iCSbdXzYI3AqkDQhH6mribexpqCJinw7Fu8jK3GO2gT04RN
83PQ011Q5NC7LIs0aU6mU4NYUgNOJyXUxgZ72862d1XunKvQAIgRwCOBOSgl2Y4WAHDFlIE1Mp2g
WBhVhs6/S/ADctt5xpT4xgZjvMP7N3sqgKY5lRe8GyLGqgtWoxlqMgfoPnHUmffmBfhC0bakY4CW
51HA7JOtnDdwRr9wcIg29fjqqOrM2y4mPn8dQd0Nx0JsAHN2JCKMbLePGgtz6QxgoRMmOHQRXBlm
CEoePV1Qy8dtH3faJpERWK8OY0Vk2zx2Fb8ZB/lLcbpNUysqULls0+lE8SuzzD6Uk7WfqunDN/lP
YgC2KevSXVr5WdTV6gYwZK+8FOCbN8rtxC0w2Nv86OXjlZzIlVdmxxGNuv5I9zSQOioLA0Q5MotG
IzvMtOm+8h+Drjx4A7mvWXMGAGqi+QzKUIMU1AlPZQrW9XEMkHlzzDYqqRFXXmpvi7A+V0NZgWS9
S3t0SzI/7pgPBHI/yw8y5MWmmEyU3EbLRK5dVHuWalBy226JiDO3c+tiRN79qmcAwXI4uIldWz2g
gzA896TmeKq5veOZa0au0V9YuetHTZeDLx6NeTvdmhs6OC74U/XWQJIwouZ4RYJ+44fiWJv2batQ
k62kao5W2D17gd5jsO9qApf4Jkcwn1QmBtzBMYCEC+xk3LRDGZd1em3LAtRiYfGi7PDQF8WHSMsh
aQgpNyB00deONdqRMMIHlsv2EsoF5ArupTuZT6chd24dE69xq+33Wk5TIqacxRjqefctA3ycoEJF
w1oP7EzMt9Jq2IwmJjM93P7UOfVu94qU9PMgWJF4tSGPoyLbQQMoO7M2XSsOJSiXEkcC+dxCE3aD
HiHCcoAfMg3aTSOxZ4tSTtXWMIw2NluQCE6O+TCldAeLP0YwVyqmVQb+5442e6zGQtQStlFrVPui
m4bZYdmTYHqdLNQu69wcNjZ6ngwMs0dT5p5TC7TYtTGSs++XhojGylInLf07MhQ86UqPgLLcrg8p
vjWvQVo7VAAgDcFBYr6KbHxJbbDImdz3Qdrm37ZVepN2JNgI0W4NYRxzzg8o/L0VKbAdrQDoXe3G
qeVjNQYHztqt5m6RGKV1Mxbttim7i5TLbZDlZyMwry3SEWQhww3rwXXucTFdpzU/cE33DVrQOiM9
s9SkUSPdZ/SUH/rGOhLbeJ86jr7LbjqgEbx9qkIawotjQDVNQRPOJyC6cbR1gLv5WGFcqkaqc5T2
psNSwSiETpnZzZNZgkBmUxcgDW+Ma1M3G5o5ccCzWMjmARnYWx/j3XhaypmLRW8I0OYSKysxOOKz
XTFWY+JCozvLBIVzBpMPmlzA+F17PUiii+CeDemQsPLNd8styfgjxlTvUzs99qWDlFQ1vQOd75ep
xamr0nujdflFUBpu1IFbOppodjex8LpxnKjK2teckLcJ5wKD/yinTER6ACNyjXNuJ+Lc12ERS+Cm
YUgZN7vkdlww3IR2rsziX2JGVPJNm8pt19GNIg72HO9hWtdnoBRFZmvJSBauOJkgGY5AGXAc8rFL
CiHNqGtBUeDX3qkdgrMA03MbBA966J+qgT0HxPmhAdyQUCbgq6nHwaG7TATIUzjgyRnQGUnz6VUI
svE5vPjcsWU0Wv1lWndxi0Y2P2vOVtbvs9YtI2Jne8uVbtKSPK6c6p02b+Au2oIgF8wTbSIDkIWn
kh4d6ibzE2dpchQ5Hu2W7MB2emlk8Ey7im+BpBU7Am9tAI7mPIQz2Y/BrunTE8/KEye/wgoPhgd/
FK3oz5lbnfoK0UzWiZ9txTdVm/vPMBL7DiOiseV6l27mjLMZzrZjjvZOuMDTpQ4AqORif4BUjHKK
xfZ5w7Y2IXcDDWo8buMQ4/P3VAywNiqZArFpq2xbDVXSuG7COf3RS3Ggvb9HOtkGiTfKMsBT2E61
Tjo73xbaruPR8C4Lmz421vRIa/GDqHY3Zio4OgGasVrtnWpwvO0L7j00yjhSXsSZZ58dtEwQXb9p
nT/no3Vj9cYPgzOkcRyGVNiQkgQZq60XpskU0tjWzb6u1H7i5oaZYo9Zwa1nFbfoBz2bGdmNvL4n
TF35XiWistS7yiH3rZMGaED0pk0r+qQw20NOfDzPTt8kpQKUuV2ICyXprc3UyRBA1PFbBA1pt51Y
u+OyStyUR5UJ4AvG8d52J5E+a1s8Wane1qZxMvpy2wEXph3qR/B4wp+UajwPPCQYK2HjPne8gwrh
frn4R6pRoKv3EYkYUKw8HGK3lY9uZoE43B0wO9/nMLDaOplN3UahE24Lu971QYaoId2hXkUjFY7X
+VBCPYfXBiqyla4LtsMwdY+k1lRhgIHTIiaFuoWzuBkL91E0FJfHsZ6amrwqlr4boT6YEi4QBtAx
ZKFf8rR9HLW5k5iwV8ooYxCA0jgM+bvuckw9m2OIWg94zRz5YKn23XfUljFrwuvoUQw96TNxJjPu
ne6irst7gZCVB04ZMQNHAUjLQ16JtxZxVKHM/cgcQNXVqPH6aXrpGdZFblUbzegRbckXva7LaOAe
sJucIQFP+ouUEvEoreqosOxfAAQrorJDQ66gMBhhANrM0tpLad9gDvRsjr55HkznjoFgvhoxXWto
caNz52cLstsYpijJ56aWlDt3PirAUSnZi2rcI9CA9lZW86gumpus1TujgqUn5Y1vkQ+0EGzhyk9x
Gg7Nnocq3VotQ4TC/YsqRKhmBiOJhNMXEdZ9ycu2i5pG5RubuXu/w8xoKm7CNtxZbtnggZL1hYR1
paLY00zWEfet2CTsCu6En/Sk/0jBalOW9M4Jp51Zl3vs7C2tbeuycNkZ868bxfxN1RgbY+r7CB4n
sEIFpsF1pTBl397RILxyrVxvnWbc8bT29j4CuoSO46UjWgEsePPKYV6FUoDcO3bwQsMWfl84QvdH
uA6mSRPDULuuYVnSkfZcO9I+B8x6cFvPj8TArrlnvnmdKTbOxPcFybY8yE9G06RPFNh1Z0vbxq5u
/E1aGHsMRP1qHDnsUeSpo1CPYAQpsVl4BsqNWRgYOaR6j9y1RqzgPtWlcdDARohGH30Udcb3bq9+
DGqYh7RtK+7b/qYx5I1bVBz38h4uye3Qm+9ubr87ohKAunYumC2PtKIPjinCxDF795B5jrhFj/+B
hLAqXZ/FSsDBreqMbCzVH2pZ730F1NmwubWDdmfQ9tyM9b7zSzA5MJy3RuKyQzyxVQ5Lar+85YXb
7+yqcN5hZ65G5SKZMaQH5ZY+Zq11GQPURSSl7+wwUP4rYB6ijeow5dWOuFoceFPtpFSA12awMrQN
YlU2cV57eQRy6Utad/d2Lp9sYd1JbT+LEO9856TPTGU7BwEogLjRy2Ca6gLf3Wy0S2+ZAdOCXEYZ
146xG/wJPMUMSPWWUIndpMZuKopHMY0sakrzXdWld64oeEXttBQxJrDeVaObqMvZW1uUO9XbO4yY
PVn+uMkBk8OEd1QC3p4FwFfl7RUCHLzN5MYWZky6+ohR8M0oMDzr11ui7tuWX/jkwZ1nCU214cGr
VmWUS5hAZGmuc9btCRexa7bIOvEYfjyCTPtoNqADlnKKzAyfDhy5nPo6adRN5jpXZfXTFF4T+WEZ
efWd9G/8/uRKvuP4Tb7eEiTLJ+UnUJeNYyhMLcLXKO/95qWvX0LnYI/TkbsitogXE0wPVDbf2AGr
Eq9/6FAW6QHAhRRDLa6nFmRZqZxiRd8Gq7Gi1n8Y6ipKJ7RzTHdsmJJ+eA5q0Fz58JvaTZiOD1qx
A7Xag9/obTla+ywNrzUs2KRucvhOVfNC4OLy8BnEpxEm2aPevVYVi5V/wN8KDf6Q4qcS9sbpYSZd
DxkxHmW1DTKMdCvwdnGWIsVQ3lhd/mwH0ylwEXEoAcxRgty3Dh9sVEOqxoJzGqgtYMaBepUdm+BS
cd+JzZwguFFxABGxGyK0rJv92I9RV9yAnuLsdIW8DHh6Gqp3H5YNOxQx9DrncFkH2cdEgaBtGONc
XHnj/Uiva5wdm14ywIhU9B7oypFqq0OZK2TKLiXj0dAgUO4JOqYBnC39B9H+qrsi1sPWnLz0UXb9
DnTqCabWNiXo4FqO1NKFbbzY47ln4TawDxoF0i69dLof3DiMYR676VUe/EA8mmdD1Ch6PYHBI2oF
PaRdFZlTP950jPCoTFPyqECbHclKyyfTqu5N1Ff6yIKxnVMU1pTfInAGME8XGlfAir1KuwJP/4iR
j2xOWsirsNmUzXRtOiS9bpWfR0CBu2gs9xD6fZSNbSzRnU0lnKA60j1wFYm+Nc0TVe8KHzdKuRsm
AK7j6NG8teNjj1f3NahewxLXLAg2NqgajRLo3aiUEddM+ppdh4Z53U+XFZjlESU/AbhuSzNQ8hXW
fVqQs0TGYwyOaQez4yJlBa+jJeQxH6AIhIiHMKBPOcrWaB+LW/9H6+tY2dWlTultFogzC4tNGJqP
zFQ3o/Y/Bju9GpixyVEvTrRNx6R1rEvA029LB8wd5tAjCUufuFQWgIihjanVvtW1fem454yrSGZ4
fuiYV6j3UhStKNKu7YiZFogXldrVtEx0vwcu/El6/ChV+VNjSjCSJf2JCQEw2CNP1P7KzGdA6+6y
cLj3kGXz6LHl3i7oNOp7NWgIzASZX7Q4pT+mrv3oHJHIqY5SSs4wubFj5f055P4GPMlJgyhpAiZ1
KNMjugtPxQgUXF8BXKTAPL8uYAay7dA2vwpd7Kb6OWXuXUrGy8JEaqaqPmykkwSpkATFZ7rI3EVI
oNxlFq5CJnBcRn5NUKJV1ngHWvhIZWrOMz+gq+xOGN1TUGJmaMKEYp2KPKoC9SRVfqUyPqLxtIcx
AiI4kz88A66Mb2c/jb5+62ASezleTkBDj/ySveDU3jG/FYEhGJ6FvM6K7Bcf9RgNE5pXA5TwiTUW
8OGzQ9cHSGhiQgUJoJ82e3NtYzso46HgVRsBIUcjMAeAyzwZYeHX4NkVj3x8tvoPB2irCO3pteOl
zyHAv5BCfEDoGznMuuY+8IhQGuyNC+SPP5BDvRqsq3F6G1zjTAv5gG71LbF+1Pb42KKxbmzIGxVv
Ct3k05RHQuU3k7AeiwIW06YfaOEokBewW2Snirgq76fw1ufqBcBlwHrpvaveIi9W9ctRzb0/4KKN
HbLbGLlBW3VTRnb9FIgQtrj3bztdXLVh+BYG10Vgv2cpOr4nD5AxFrLbpHxsOHpsQDwccRvAOUEn
7gCzfunkADfz+53X4VeGhvvGuuYaF+g0ijZ2yw+rYGXk8+aB9Qhf+7q8LPETSrJ7LfldaKS3Rq9u
CRJQJnxnN2iQDyBI+pEwu7OhKAW8IjXBIe1S4ziGIq5BWzEOeaza5igZO9nF8G4HCLMALtNgGEsg
W4qMKblskJ5DsSfpmzltF0a5rp91HaDig+wuXAGwcPbBVVuKxFNTDCbpLHLK9Mb0pp8mBnmiQadX
HPYrMwGmpnfUAiOhb25yqS+nzLjKNb0Pw+m9ohKTUnaZqE4A+S68B/febUPFrzIFRlk6wl9tU1wi
bJ5+5HawN3KUDBpr2LdudcOCCT/d5R9N7x3hVNSRAUsSI2GIO+Lab4AJuNVucW9517L6ADF60lV7
s4EpHDOEGg31IkuxbVYjiewGj6AAJXBU+AMe/ZjUp7JSIjK6Wa/b8VQE1yHS5drCWEJFh3iiRRWL
rKORxx5TzBBQBBGuJV5UPiWTCt+DXmylY19h5GBX9eYGTslOwZTxvEsaam2LxnqitrXDjBUUHs6J
jzTkwA+AboSt53HJwh3DPKZd0PfacG1M9iikuZHQtbbaapCctBFHDM4QZ1S+6iH96Uv7BzKCu7KD
OpfVtAU/7rErxwzRKh7IscwuSmltS5qrLfEEvFV63bF5hJkre5d7YDbJhx0J6Vaadhghb38gdbYN
Rn9LwuDYqeqq1l7U6fYiYGwraho3WiVBqK+nxrtp0RSpK2puLYZUv+Hvbdd9MBH34bku9qUI6UVg
DNe9zw/O/5B2ZUtu40r2h4YRJECQ4Cs3qaTaV5dfGOWNK7jvXz+H7phrNawRZuyn7oi+t1IAE4lE
5slzkgzPl/Y56bN3Dfmd27BJ87U4ASt4gwvUMo5FBY0dOj2My3yohb5Vwed3zczwUMdn0XvrKS7X
a4PRI+zeVs2KDJVrL0Wc+8kCMaQCDb15fo2rPH8yUpIfWkfcGl2MW0/rd6TMQir4rZY1B1wwe97z
Q9Hlvm4ND9X2/216ZH9Nwr6KykDBo+0f8jEZYtAi0WuL5bu+J2E90FDXWDjpYNcsjVCnmpeuMZjG
s7ukyr+mlU18OoE8tkjgcINmaMFE57ekXZ9LiFscwTnb7dKRVHe8QZVBIxNGFZPs3RIVCyu6POT6
Yhw1oYmw6AV0h2pIDdeWmI9ZOc9eZTiOt9TjlyKh3fVMx88cSXNYLFCriRvUNdErwkx3J8J5KFFV
NES1Z1U/o1CM/mSdp3EwT8gM8Pq513gDwUlzScKY5NPOBBb1KhqdFDpElnbU2fq1WU3Tc2Jrdpe+
6Vx74ekuWkmJJzSgSFOLEkvcLfQObbPoTkPRbo9bsXuYuPXA0cy6iigZr0Bbt161LIWU55oantO3
eLu16CKSargCK896ZSCMYTCrNLlX8eKb6J3Ot1h0F1M8Y7Vl3fUNyVEUwXubmKS5a9bl21SjlwkB
uld94VuJjhGP0GIKcquowiUdx9th7F5scLRj0mfFTdgk000MCsjQMLUc6Y+Gcl82H2K0bBE5oDkg
NsBYWTBzR7k2vICU63uV2xBZsNP4qtDR20RkaPFojAVyStpuRc4NHzPGa3nLC1Ydp0Svj6TmCfJK
jkLoCOgwOskr+kQl81jkpE9oJlo3Vasl35aiTe8nioFOt+yQmSa8mFyDQDkWoPcg1hcIylYWKBoS
8bBGDTIVJ2kDCCNU6CQmZsBLurVo0WYrqbiOc/NlXMrHJkM7geXTk23gz9Fs6HYFNA++D2OyfM2S
FdJrK8fZESJyG/C8exMkP1y7Qs0zMksb0JW5AwOPrTthka43ZbrWtxmHJzliBh4aP2u32kkGlSKB
ujnP0uzemifqEgHWUCQmzLnlkcbfulTH5RmReoRqe93R58Es4ZOrDuBXUkFRPcGh6jNHD5xl21hk
mE8EJ+ZhyRrrgxh4l0ZFAdkC3WCY7c/fM+o0BxYv3R13emfXpEQcSOn0iOdTmYbMpOS+5vntHNEv
iXCcMGUld/EaK93SpugOouNGi35AjobeGspK0/2QGUCMDhjlx0tlNcIysUD9hCs2ICbqPyRKcEvW
wCJUbfdYTVl0sMHBc12Pw7S1cKtjSqYSgtic3/QD3kPczuitVqJAIIZaB0s/jc2bGG3FL4XZtMFg
T1/HFlDbzLE6PKSgXtWk8ac1azK3SgZUZFHx8cGRjoC/im92r1ufQDnOjwvVi0czRfVxQfP5CGTE
HNaoWb7VzGn3YEB5S23ADEDlZkWo5lclgPjd8NYahY5C8CwKP0f3lgUMLoH2STTft2nk7Cxn1Tzw
CRr3Y54UAeAP3VMbEfA+r1mxT9auFejFm3jE92Uxfyq1Mn8H+OOmykfk2zFIlN2ZxZCtRQ8BfUMa
7VkP5sPaQMjMi+HzEgMjYcDzg3ExkXzO9X0yJDpk+doH1G2OlYn7Xs9LqEGPeItqY/FcGNGD1WMS
uI+esnn6BN/HVOiU7aOE4J2NbkaeJHsy4iWfNSjiFD16/TXOvRsnzkuhg5UQWhtXi20FdYQCJ899
oxzuhzW+Tda2OTQCoswLMuABaV+Gxw3+yqEyyJsxGwfeE/S0wLgJZRxB94PR4f2pR++W6bwCjVl5
Ma9erEpHGziLj6mdHluOCsaSpvt8JG9rtAal2eybrDq0KL8YmhaUYK3xSdUxN8tjhD4+tm9Trx14
VjjAHxnX42CgWkcwO07b6coAi5Mrev2AruLd1AAXEFOAHLgJ41mjD76Y7TYoGBaAoPfeaxS7mA7T
zq7T+VozkjfUiAMkle5gOws6cn10Laxce0jYWIKuAs+0jVewLGvgL/OG9LcxesE7waxWc2Md18sQ
541H7X7wtZqXXrzanwABK3d6ag2HfCZQti+QGUQZ3n758mEM8zWg8odYxJ81VDaLbPY69NWNHGqk
w/U46jdJ/EiT5agbzymCGdD7n7XReVshx+HVPXtpq/XBccabvumPNRJFrX5I0wVtUfbJ1uevTgwA
ACtDM/lkaDxc8jac8JlBjwgogaNfT5Yd1piyHNkS6MBzFdM1xWOuQ3eZg0Q9Qs8WEArtdSDJDg0v
P1uL6wLlnNLhd6sgdyDaaV06kMXPUYLv9a+1mWfukD5Vo1n68xY9uE73Gml9XttBnv1w8OHRcDMD
k2ce2qSARa67oZ7AgwcWswp1/iTa8fq1aWMwCNV+iXR7QaptmKnftXwPhUg8hAyEb+0qQ9VtD3oy
4sacd4FOQUZcjc73mWdPhsihn2JkR7ANBikB4YxhQFUVGIAS+HP0jMZw3SQ0HT3NbhHq3pj9aTBa
4hILtX5RfKJJ8gFEQexVEa7A/NuQfbJR3S5vzRWAlowvr3irQhTadVK8HprJIzPkqAzb9LNRw1Sf
gzb/4OrOp9R8xUP6dqXiUIxo8XHNi+zxtezSKWi6Di8p/gpirp258TGJpb5qOpBVdItAvH1bxvGb
FRlXMUQKXJ4fFzTYQJpwKGzcaHqnh8RAjdOxDlVFb6si9sAK9tiO6LU6Yu8U9veKfdUQabIao23I
knEovTLaQSHWX+25CJt5+Sg0+7GJ+tWbpxcwrqMpACyKEd/xqvZogR5NmT2CeXk9DrQtro0cz4m0
0dYbyMlaN4ve7BgIsdHJ+z4zo/XXFFXEqRammzPtGiX1b3o+G16PXd+v6Mva8eR4rT41xyjWeVjE
2RCONqofXat/NtburkojpC/Gir51raG0vwJQhOe7p2tofK55NF5pLcU5QYmOdennjBjXgDkFXW6H
eGrjZojQDJqn+aERCwr74tnqZwTr7pGAtRNQhObaHBrM+BoQmVjqr0Bqo3tfTBhPme9QGdBcLXeu
o1aHkojJ33i5hfbxvS6t/ULQ3o9zKGNVc5/eo6ZvPZM+nj6AUhufrGR6rRK8d1LIfrkjcDJXk95D
vLFCqlOL/tjZNWiphg23zQUcvMQhb3tU9MbHyKhugaOaDq0Y7tMerY0tYwcv7RNaMSgvGROa2hrS
T7eMR0zGVw9DZV91rOjdRSTA+PSfMM4Tsqzx58rcsdac3kyrr76KGG+Vskke8tIxfWftNY434gz1
U4ZbX0/H2wTAO1QcrQOdEeCj6p7gZYjoReCL8H69rVEhcxiaYwibY5UXeHolTvZeiKndJ47orimp
CMbpk+s+rl+zZEmPqcOeSSkyVFxsZKFD5+pZIfZmZRHUewhoL22+EcW1gFWwVkNdXQvXiKK5Oe24
iFC9TewnPMLnsMybHBKW7LOlo00QpywN7Jig2Vk5iV8SYXoRWEWDBK3U3NXthXpjUXa3BjKnfUmR
LriTaSFe2eA5c3gDcEKpYYKYjOwGz7/JZamFvAYgM6TU0E7Qy2Bg8xE8pE9Ay9zm/dS5vBs/9KhL
b4Z+vl8jdGrL1H4iWr3cJWDXvltLtMdTagNIASgXOjdDsJD4DYpVQST6EBHxG56eqCNH42vsoDYf
Z18ro2iDskCddQLKCxR9y+di4tyzkZIFppaUuzZFL04M/AGAHAeFjqhxzXk+NqV5na1TiPEZEZqW
PbqakbWATQnAeDQLqqAoUzrpt6KIZ1/XM8fTUtQ/WnNAHb6umTdlA/RG0vaZ6MXD6IwfsZkGtVnt
bJJTD8wlejCt8eiPAoGWs+F5HBMsb4xb3xRa61dme28Y0RVzljasBIvDGAfnmifpR6qhYsa02A6N
FM8J9DiA8OoGyxvn4kUvly/dZN8KZ/lSYVAcL04T4hgDzvQoiO4mS+m4M+oVrmC9vWs7O0a1KIMG
fI+LAkiKN13gYq709nMyJy9DBvMOumlBOTkHUByObg+N04eB1Z3rAF7oAs4JmYOSfvASz84OxfFu
tW551z+QUmtu4syG7GKLEoGOhBn/4w/A9D6Do/Glm01znzF+HOv2qUC1BTSDdY8u/nIEYO8KcNYj
naorMYhrWqbXJiDeYR3xJliNKg/WEYXStmM3BmSnkGakn6okRmMgB3pQbzGtOsxAXBnsfe7r59nU
fwBX1yMJdlA36r/NU13VRzF2pZFhos2OnQf80XViHppsLJ9RManQrL/tKw3UuY+6htIv0CDIrmz9
ewHcNB4f/1VEyFyHzDLReaXlPTOXR7TdPoMtAnGdWs8zteu7XGsemMFfkbDpgSDoQ4m2QZVyKTha
VkDyDlqTXFdCO9IOWt1kRWFOUOdm41SKtXqrl5ZehPwabA39fRejHVKjLYHgOXzRCxPTL3GHCFpn
X6C/dcT+okGaGoekmlMPjbxvXaKluMB6GsSoS3ux3U7vdlQCwl5De7Hy4LEIbn+H+ZYGDGYL7Uyh
o69ti3e6fnWA+Ecr19WW+O8GM2SiyqZbANRBhRI61sALlF8mpwj12lJYUYwDEWm+YK31jtJt/KNE
o2lKjcdhaBUUDyqUvDRbQDMzB+8sIOUN+uARS/xlvQUW2E2Sv/w2MvdUXWukoxt43QbqzgQUUGvj
wIK4T5sotk0xX0CloaNk4G02DkD+EzydBHsryezhyabwNZUVadho0bMoYdt8QTLo78DLXgmtv0nM
PyEAOsH80w2pfzIsUTeFzVCyxMyeiVc48o4VGGg+/rh8cKhqNdKkUVqSFg6WYz557Et/qqIxXBI8
eqEqiod5X5Z7StNmD6i8doCW4XQEDroEltSpbxaT1UcjSrcSMgp/Zd6luyKuG6/XkgHNM+DvioEK
L0kG9Eg6IOhtXK2Id4u1i+3tj9a8APK0G6/bViuvV95316mZT1faCDzAmpV9GA02MDTOTNHRjIBK
h+L4/eUdUMyO/dygk32Oc/TzoXqEfY5nQBv3zaijfgfUZvKFdfpfeqgUp0gNiHEx4aNqOcD51EYZ
5gmKFgorZ882XjMctN24CH6Spp8sqZoas80m0LeM633Tfqx4bA02aleoIl7eO4UheXKojvFiWjnG
wReOUQxoggOe565Jg+LG1WVLZ93015Lk0SFHQ3uQaBiCy/rMZwmwHmigmo2mWJDKjHS2UXFD6XdT
lJyp8K3CxmwFailUxeWsMkP/fbaNYdQwEYHVaNnyBF2gW6gn/tBMoZr7VdmRDjcDNZHIKO51MyNu
NXwmc+IX8dPlT6Nygu1HnHgb3qzjNOpYzDBDWbt/joc6MPUnwZ//zo50djBqQdCLhFcDjl3nteuU
Xyc01/RuUjiBakHSFCFeax0ZNq4glELa6qY0gHatHmb++nfrkS75QctHUW6ndEEPcqUVwOhfy+Zo
ouh72dDZbOLk7EhXPWZe+rzd+GaN5TVirdsAsXnZgsLP5CveFH1taB0siOp7RvFO5ugc2H/3/eXb
HVLcNV8dfJbIXnwzf22MHzoAcZmSllPx/akUBFIwqaAggVNTssSbUDSbunfMmbt2+id0QezXl5Hv
+HYC0QBK28gmUchZGApL3ZfW2Ot4Dv3dB9pc5OSMrqgndBrBkvLiEKWFl9fApcTf/86IFAgWO9Un
s99I3KfHOAdXkP0E2MtlG2fH2E92bPt2JwtJ15yIqsRCOiA10r46tiuq2ajVLbTDnRAKhyiigcq3
pWhQE4LpH6AKfav+Nutf6uZV+9uNkyJBHHcoysQwYUCBqRWN1+jf894KL2+daiFSGEhRHkAHAp9n
RJ020x0Pr0mXpooPtH2A33gGfn0gmXMkptDnsheEgo7fxlCzw/taGEChLQqPVgQ1U8r153xqc7zp
wTSRsmdtivbNMv1dwDGlOABUEnpn2y3N1vtufSDplyY58lFxas7mnycbJuUCTUar2izg0Uvce8BJ
Yu7pc54/psWdPvy47AGqbyNFARo5+Tr0MEV7BznuRw1snNk/MFORUis8zdz++8khLWtGlr7efKAB
iKBCgwWgqc7h4eXlqMxsyz0xYwD6BvQPllOgn9kMhW+hJRSDw+CyGdWuSQFgWMTcOwVWMzovzPrA
cCjmjFDgalTZmsqQFAYyNN4Hfcs72g7FXoqyJmY9zOJ6oIq3v2rjpEjQ6P1SRjHKC3qHF4gj3AoF
uy5+ubxvCisyg3Fn5blWbN7Wgu1Bx2haPE5unrz/nRUpDrAmH2LNaOEE1PIYenROfjVgkvjvrEih
oEavGtAHfBqged2EgTAFA4DTFCuCmmrLpFgwlB1mCXO4WoE/T8Z3DvaPRfwRSc+viMOkMACEEIMs
CRYzNPcjb70FaCMgdhRbpgjQbFvryenspqK2po1bRCwxImiB8m8G0Ya/+y5SCGCQm/gnJ1yB9M0S
VCOIPwBffdmKailSBCA9gESEb6UY67mLPtO5U+zV2ZNPgfe1MNtgMy45MXC805JtNMyA02Ie9hMB
nscw3k2qujXPOtiJIcmPS53NUznAUI+qOYssf9XvovaPXtEnVmQ3Xtc8tzZi4SZ6GhimqDAq6CSp
4quo1iK5MdAwEOna6MuN5W2uoU7LR3dQBuWz355u+ocQXLR0U/KwpLEw7tKiIkDnGQgh7cYSukJw
4vzX/2VCcq9mGTWowuA8Zgw8Dt0BfJvumn4jRqtws7OpxslapAsGY+J8Au4MCc2I+pYG/eb1NTEX
P+3fUOcILx8aY/vKv2WCJ9akWwaS7VndOCBj7gIjTDxxyPzEx5Sp/1Pz9otKuey8O/xnF+XrxhKD
ZicWFregv96AjWGAqFM9quQnFB9LJs3XTGMxyMbGNKZA8wJ+TZIXB51YEqkoPVWWpLOKIV1jQvsQ
dXPDDMT8rFtfLEcA8r0o3OIn99eFL8Wk8yqcMs3tGj5uGdXRBAA40tvQzrWbrE7BuBi951G3K2v7
BZP9quKEapXSKe6sda5TjOdDbSVFCRHDRvyDms8sU6lxqQxJ91HfRFGl9/APUM16mAAvi8hN7bt6
fLjs9yo/3H7Hyb1XAHUZoYqOXtpoY1h08O2l9jsAui6bUS1HChq0EcOQ/2SbnqCyMt8DhuAR9CVT
q/UvW1ItSIoa1bgyam3lEKhReIn10aGlnnaKNE61HClYFBFYh7SNwF/Q5xXT9iu/zcF7sqL5eHk1
2x+64OuWRAc9WJNITYYUy54IWCPIodCTYKzoruWg1sh7ZFuTMwZobP/dNlrSHW9DrZt1EQIHKCrc
AvPpbBsWA73S5fUpvpYsediAX1SsW0kpxmzL0OuuMDAn8UfUV79i+08aqRMnn+uh6dPtVlxGaB3O
r1kb+aN5zND5vbwchV9YUnjI5oZCGBBPFcC+vbQb3CR/sCOM4fS7y4ZU+7b995MVDVnTrTaBoQY0
wC3a5Svozvvu82Ur28+95H1ScAA2beqbCc0mDhxDzwrfBLz7sgnFJW9JgaHUh2KZStBOM/bFHO/a
8j0m+yHZhhT/LG39z5VrSZEB1fh5NH+m+EPrdelXgB5Apf3UC5VMiWpNUnRIu6QxQUwDSjcQcM6Y
3Qe7iJu1C3B094vxcnkDFZ5gSxECqKVyFJtcyaodzCQFAgQUGIkI/s6KFA6ynjm5SXCCoukDYzUe
hZU+/8tLzyb/9urEqmLTamBFA+69eHGghtNpNzEIVS6vRnFMbSmDmCfcRWzCHRE3iAUHu/uRmQ8E
wwWXzag+jRQNTKsShJcI3vUG+rFuU3AcNJniKlI4228Cy7GdOWS77+zkEeDBtlzDiT8m8waQfry8
HpUpKRykk8hTum1bDWhELG6j+PsKGptpwVjXH+k0QuTnf14ythwYHF1MoL6DLzBweNRFmPAGFBDf
Ly9J5QlSTGiSTCOihZUpj4Aa2JM128a8gTVW8Ler3heyPLxFgT02QLrhm7t4315Nt2mgeY0viKvt
oPvtC1WxYfvpF4I3lwJDnYMShCSbwfiGLok7z3czp27dPKXgawNEbv9XWylXBXKQJZJ2CxF9fTei
5mRhWjuy7iqVUoHik3EpSIAWA9Iu4JbwBwwpGNlHjCG/aeAen1SEporzy6UwsZoY/eq37o1ZYyoS
06+T9SP+IxJYanGoK1IHBXrJA0eTjnnDYEQTHZKtG4GR1nWwvSS3FQ+n88f3lyXpWgLl3Gi2gED7
aXoDJg93HHoQdn2Z8hfk+38UYf9jS4ZaRLFN12h73oKIxGvaa+i0edCBTrQ/qkH+2j4ZadH2jVGs
2wGOgBnAXBoK98CbkpfLvn02DWembnFoy4OjRQpGcyPytgCDp0+tPuhAiYeADjZlTGxglrhC+xhi
vIrL46ybn5iU/MKolsoeOuReDntcituGZH7MH7t+Vnyps05+YkfyCvApUWYlsAMGZ9fZ8JLZ48ao
cXkDFauRg1E+xYlVbNzAYHXCSMB1bxm7rHprWh5cNnQ26v1ajhyFqq7GaG20IR5NC+8WMIsVDzbF
dCMF3c6+Bl3YZXuK7ZOj0Trm1T/p12S+r4S6rP1QQgl+npbfQvnJoqRARBNQIbCtoqsfMCGu0VcK
CYaSWai2+yTIQoy0BjP+FQP+K2RikuELRCdiL/eBjFUEkZ8H6tJvkZKaDuxXpF86aAbx9E7vhTfp
9a7p0QYuHYxq6ZbxaJJyv2brY94MXyw+hwBgf9RTX/uOATB/3GC+o9mB6fZ66vKdOdVPtSjRDeOK
Q6vyue3TnbyRxML12NlQtgXoPEhZuEaLEod4BpOXwgl+yqJc2pTtp5yaMiDHTbIUgIUGUsyZs+47
jNk6I8U0CIiLtqkcseaTV/S9v7bpNQetm+LDGCpPlGKUpmc5WMFi3IutG+0szwFJHC8xg+hrXvnD
3pUBqAl9PRn20Kz/W+NStOK9Ixqzx6VcXHVroM8fSfm59AHm98BUBzLOhQXEBcOmr7RMzqQ5lgNu
GYpA5RBZoWQBU8MqikqHbtEakiANkOOQqz4wQ33fvYm3y8f9rEySBeVJCMXqjo3b4N9fuuOaAZxa
tPqTZ4SmB9pL4YKczzNDEW6fXrGx22mSHcs2iEGoqUPHXg5nWHhaLXhD+GTgvl0YgRkpdJLOXW2n
Frb9PXHdylgHMy+c1RfJA64BzAs1OKebFIbFH1NQ9yS9ClZ61lVPbdJ/27T5mMys01Z8s3g/3lU3
C+ZAC1cPy2DZgzr5R7Yrb1RbeS4cnBqVAldlWT2mKTsM92WTl+lrYNUMzOQUQ4BloPCSbQG/fzYM
HcAnMUIkyyjpGIvATR3rUBQ2Qhbi8eLbQXz9j5vY91qosHfuEAA+CzyhZRNGZTexMRXcOxYDi6I/
+hCBB8GyBy5mH8RRxwFVDoVXGuf28tSe5DS5xatRr2DP3C2vLKxDYx/dt/sunELMbB3GXXIodlSV
Ev3+hkIGBtYiBwTpjGIySzp8PcmMutVBlNUFEJT00iB5ch4xyP/z9FkY41Ss87fTJ9mTcqOpj8Hb
k2CaOKqzndGwu8WBJNblb/db2N5s2Aa3mGFwSmRXAZNINtcGmPaSdHwp8UgMIOQO/gRk5wpLPyWo
/uWVP03hnWHrFnO4XGzFYJUzgIRzgZeAJCUUoMyzoHPdu6bjbvEryjytCv/fnS7JqnTYx5w0AvTS
i8+mT93GtR0fmyTxL+/i2S9l/1qadLiBE1uccjOSRxb4A4uw6q8uW/gtsZSWIWUTFi5yPR9hISV3
hvOOu34Gb6cDngpc9FWvOtGqBW0n8CQs11EB6v56c73PfIe5ptvGS8LUQ38GeR6UYUulsxu/vQ+l
FUoJBMjjlxrPwxlRub8GS87wWNle4WtB704++Dl88A51fnRsdyoX+T1/kkzLB7vTZ4HSwewv3uiv
vuHGB3K1pSzljim+o2pjpTMdg/+DRwSmDFB1CTYdAXJQhI3fw+O2HE4MG2B4hxN5IKoVBadrhjMN
4p4AVFG+FV9Bdh1zRH4frEFdeyBdthGi/T+KWCeWpdWRMTdaEyMBflNZnx1M7XWZaqbs/Mf6ZUOG
T2dNDChG/HN1o7980D2/MuEh03OvdozfLrZ/76SMol4SW6RQPZyxk7rXP5d46gy4YhYfJM0eUwAB
f7vVJGPSrRavm5hIhc2bWJ14+dp8GjsNJBQNmADBf3M5nvyeBEnWpLiYmXOqJc7PpXEG7kmQ3rkO
6LpEsKXNY5CCMCX2QOCpdBJy9gw4xOS6YxmUypozyZCCGrbBRQDKOOPOHjCbHEY36S2f/OiBs2Nx
1V6ZPx8O6bXA4wnj3rUI7Gw/B8zLQ9Wb/axHbb8F6TRFmsskrx0jB9Ru+YDfg9podai83KO7ZF8c
QMyuuATPfWMObiWL2wx6fHJfUzf1ZUxYs6AVWIMgYohB11lSMJaypfIX3MWqWHDOg/mWvpvIzHDn
SqGtgxwKim7QKu8Ca93H+26nBZhd/KFjTx/7na1wq3NBHJsI+I8F5mxqSfdGy4uIFQTr60kftBU4
3nkChHatPadlY4RLnChy3e3byEkFyGN0orOt3CcjqFlWtVyIClRiU3HTxGDI0Nb1AD2127rTQUdK
fWobXzA7XCp29uxKTwzLLSnNGAbH0Gafg93ptbHi0WPd+mE3hnZlNjQ+NJqpK3ZXtVgpQthjZ81W
j9CnH7Yvme/oDvRhe9V9eC4n5EznDsFIJWNyr0CAtmu0y81nxPJKMnoVryA4KmyuWM7Zw/DLjlyV
W5so6aimQ2bHQYc67aoPVtJ3HucQWxTVThHwtoD2m6ecWJM+mN6vdexY2Lze37J3A5I8oRaAjS9A
mJtBw+/S98smz8W5k32Ui3OJPmdtA9UrUMykL5wDYYXZnz+5cjmg9YSbDq57GZ8KlJpZsDqDBlIV
79hSP5S9rnr5nEs+T21IyWdnFOnYLAsYgmEJhOb8UINUIGL6vq9iKKqPO8gnKXB+Z19bp0alUGIX
OkYztfifqJzirRxwv/5heODiAP8GMlDVs/Ls6TrZSSkBdZrJBFcrbkRz115BfOj/eLp+tlR+d8Rf
X0wKyXnGWhEtuP7Wr0tg4RnZH9Hcqe9WVwtYAEUWcOcjMFuRlz7Z/mWXVO7qtgknif1ExVroHJ8S
PA3hElA/DcTO8bpwS3fbm0T1Fc/eP782VUYQOQOxNHB+bm/m5sMM5v1XsOx9BQuqFysTi7PnzYJE
jW5SDuoeaW0Vow04zBGSYw4BWquFwoXqJJwNWf8xYetSVzOKzAzs5DAxRslHxcYRfCnNYdLwAQ3T
VEwenL1iToxJEWsZh4TWBMZEBgm2pArz3IyBfcjeiTC8jbha4RyXN9DWpfvFolbGWDOBvswHvfWP
YTfEhxz1DRL2u6HzUgym71QeefayOVnkFrZPHBIfrKixmXjYdgvIiEHE2oCxFxurWJvqy21rP7Fj
jtyMnQrFm+yqv9o4KQYy+cbeCWYPQD3Q7IN5iZkehvi9Fhzg3h9dqifrlGIoiEFIv4IczedQLmo0
8GODb29QPCHOH+8TK1LQHMqqAYcJvqB1s4btM2D+PqBTYIVzKZalKevfqq8nxcwR6mpgIkWQXszQ
6Z9Y8USXw+Uvp/pwUriEdsLYxptTrgScctP3urgVGDXtR0WoUtmRoke52BqoZ9iMMXP7OM2Wl8XP
bdt6QnTh5RX9XsXH24tbXLcJ5cw2fz5ITnwx180psRZ79pP2CoftuQ7jAEp0ecgWN3Jx1vYKg2dz
HxtdCpMC02KY0tqcTrAW6vBbFKbh/JwHlYm+TAD+JNTdbKgtolz6/Hc2ZYi5DgLa2rFhEz0n9pi8
Q/PVzXedj5nQNYBglq/iVzj7pOW/VimjzXWHZ3qWQFFse62P0YsdVjsLzRGr29fCNzzmJSDpcFV2
z56BE7NS1MSAEG6kCie7K9onkt23JWg2+YNiO89epNzg0L3m6MQ4UpxMxjKiqQ33HEMalr5xjHzH
A4/2lbl3/FkRR84u6cSYFCyhexfXVoJbG8qk/NaEr7pirtq9M9T0j/LyE1tSYOR6mYGBEOf7n6p6
4YOkMvJTzd0C81aCE6qe0/nVMcIIYSYeOVLQigwrNg0LnhkNHy1AvxiIBTO1prpxzn+xX2akwBW1
w6ARsIPitVZ8qw6JLzzTXb30HVIPytznbPmU81/WpCNeThVfxIDqUVKEWxGz8+g+eRJe744/Jt8K
m+vt1CWByvvptozf0tlfhuUMDzwWzRAZOHUlY+leB8/k1WQN+q1hd9bVWIPgDqqlz/pgDZ42Welh
GoGoS5cq30Ou70OLpv52ashLvsaPcATHpUtl3ZYt1I4m6NC5kaih9KdlOoZWLdNjpW3s0L9+Rf6X
g68PxJwVZ5pn9RpEpoz0a7poyZWZUwjHVM33PjNFkHQVFFRmoh+S2oD2Yz4Ye8YGXXFRnQ/rHIF9
q7nalgwGmk2EgqrDqZmRWbPrdc90L75eQoq2IgMASRFhz15YJ+akuANSOlz2HHGndV7qpAElr4lJ
dQZOd+pfDj5nE1EHbWCophK0biRPbtaY2kVkgSO3cRIXpEX+tNaoKtfXEKQKx8F6uWzvfBrjMIyQ
GbZlUrlMxjWUt22w/G8xIXULSFhepQcH7QfS7aEX+H+oXJ//eCcmpd10euguYFJ59umdc5fujf12
WhvojvigiPVUWe/Zb3diTY7ma2aANZOj9KF9jrv7FOTsS/MeFYqc5n9ZFTrBoNJDVY5IdljVEqHX
iEFbaROcl1nIfdDYu8kR8ipqIMbvUCFkNo4OPdXNWQzdkYK5gIZ1g5nc7dKfApMeohv8I9jaKdoL
RsHBqwTJx1A8My9Fj8xFO1O1s+eC++kv2Hb+JLfqwGNP2gGH0BlF5XWZcZdBKTdZiGpu8+feyYHv
1JJ8jaRipQXHqTB30Q6q1TcghLXu6zfIYO22jE77b9Kua0luHNl+ESNIgvaVpshy7Y1aLwypJdF7
z6+/B63daTaaU9DqPkzMRGhCWQkmMhNpzrEb1zwUoTV46a4/1qCkdvTEingBdMsBY3QJnWlRUTXk
Gh81xtjrPKUlnvStC3ZDb9rldwB6wdjNeCPed67oaEfB6e3C4xWzN6/pWjLzQJ0moH6DsRtWfMLS
ouambrSjvYM68sAd5oz/+zwKNa+VqswlbRe1TAsQBTvC3OunAMU1VyjHhjOTsnlrTAl3BpV6Ipss
0gxgEvREIEgQFG98qpBFYpzYkn7JaPqE3LR1yxWshTG5lo4tKkNTcGUks5zPEeA/peV2wEKNPywV
J2RstjqgD1FVFMu1Ty+PNq1lQaElEoNEfq21h9wjBXgf+u9lENlBSACD746RTMF3/ctOfVPPlWj2
22WLms058rwOaOxp6tUiuBooHQOnarJ5HVZyGJenhxiilcBxgfikYxbFGIcDcMlBxKqQEV9RbGQC
+nBB2GFfs+NYDv1Wn1zCSjbzLYekayYxw7fUyxdDBwg7d5PxX74gXX1HN0fR2YULTOWO0qDBo6OQ
EXiqH+yfFau44rdyPi+60stG3iUxnnSo4xE5LGKUDrxkL9CNzEfmo4IHSSU2MrL8ZE4xWNXyYVoc
eUKu1uVNwEmqNk8U7R2MMRGNSGx/x5ijAHASuPGmlN9KSnnTgUD4smFups4Y4NM0TC6BB+LtXbkK
GcGQgCqd9iE6x/AWB17MiQIHu4156GOt0vxa75EDeBGo9gKf8EqKm8/WtXjmnCvTyNqIxuh8tmjp
udiB9SdxX2e8zjvPdIRTxa26bX/clc5M8NIXAirCocZzAVZEe5653e8qmBGv7rX9AUH0YeILInVk
MgKzzfKqWeBL0daxhexnGiY7zvfb9CzKuwjmAAOCPSfQf9MACMz88+CEfrZD8KdcGCXmizCofGo8
tbvm9V42Xc1KMHOIoMfJ9R60KA7u6Us67rI6+TobKJQCtNcRQSWlphwHszlEZa5E0p+0stUOPD5F
k+JS0tkOVEtlBN04tCOoqXuS2wsOP6v7F2N5P2DmbWl0RTcaAoxFKk3jBT7B2AGXHkB/kg5WMynM
QZqamtUeOxeJO83CciWXU/2L85k3LAkjVoqB+I+4LKvMZ57kpAoTuaGq10+0QxPe0mS2ekK/BOnk
fOQ9bbcGaT5IZL5vEGVjKoqoE1NQhvFreSc0e9ldfCCBgEeq97LFRdfeL155l2bLJ0CygRkJuGAd
icjHz5yKWpTpVU6r1aGfo0UzYTyjcSeMMSOXRA3rbhk9qbIaXg9gI33+IJiJ0gqeQbrRh3D60/PS
3od4ZE/J0+UvSc3lU5R8t2GTSVhJ1BM9zVqaXnXwdp3fYFwaa7echGM7PVWJqWMSStKQGX88xAkc
G0Wn4HrSYek4tCJ78kHtAuQEV/9FK0szzyFsnJ6Godt/JDKfbdQKMI7WSMUNUZ4BIF9JrhwoXh2C
g/zyGW7nAStRzIdK8AIT5d85anaTu4P/mu7lneKHO55SW9fgg1ZMRgW62mLIZLzGo+Bc7avdvrRN
W+wtK90XuWNg1SNx+QOBG2eJlTSi6wjLYHFno7Ikgt9yNpXRyQ0V3Si5Lx1wI857s8Cu/uXDpPeY
MUhdQ7qP8oaBERy2cWjEpDR18PmATjudUEQxgE1PBtDJGgCzeVaGKjjWJIm9y1K33KqOJ7kmm4Yu
SWhafrTPZkmVVldi8PrV515ZxrOpHqdSBm1IC2ZV2fAHuJs0AaNWbHNEU+tgNcZ4IKAbUHnVceM/
ipbrBTxkYF7BFYxuAArkV88Uaibyo8Po857kW+8pfS2NCVpYkVSC6re0/KrYTf5wWOwAPeDqDyo5
W3azFsYEK1T9SGH2UC0H01E2n0BCHLSDyzlA+m0uHCDrwzIV7H2kezvA8YmqpDit0zvgdbUi19zz
QtFW7FspZTKOBd1Lc0G2PTqNfDNlMTKpVOdhkNH4yaqEtrmIJy9dBNUZm+hiTUvLOBwdwIbeNklt
GdmDkGs+OIw45relzVoSYw+AHa2WiEpKZmABTV/CMON8ny0jQKKApQPJpCuTzHmB4gQseZ0wOOAx
BEVO+5j25gGINv/76+RDgsCIEbs2HygQhpOO6Y0I+skiqjgitsZFPshgHL0JF2SYGmQoqoU1T1rk
KQ+yi1UZn3L+YchtBy4ba/mZvqTc6fmtMPNBOuOjIglTotqARITmmzJWO8JDcSz3NO2pOfF60/5W
+R21mlVqawqxroBnaXJUhDZQSGd+KcynLg1vwYTCA/7Y9EnrbJJa0FpagSHsNCVojVS2iNIHSnZ0
wh1kPhOSuj9Iordc7jqlY04Sa/6RJsvIrJI9qJs6i0oDkbFl+DXIuPjz9Fseai2POc6mRNPc0DLI
O+VPoV9g2C0e7e4A2pVd5ZGX9DvHJW7e6lXOypyolsvDMjcQSLNltM932L2O1LdhYjp8EN5XA3er
avt2oClqKJg4VU22HBKLyVJqBk5VPMyLHdntY3VdPyqJpTnGPchFwaN9AAHrfXi9vAC/87LKG4ms
jhctJo5QSlOIwnjMJAHXvBngaoqH2F/8xp939Gy5Fd7NT7mSw/hLMKs14AVCwkwvYXlHL6GKxSPT
a65oYWJ5uawW/dmfAsFKHBNBMSyg9bWEzGupy+VHHGvmVTuJipt2pgJypyD/tlTlYl8W+i9f8p/D
ZOcFilwBnuusjU4ZKbauLn51Qjnbrj3T1SvsgEgysNhBoPzTyK+1a/oSquyW44I4H5SdIBAarQxy
TFu9vUyI3/njrt83Hk/MVptEN1D0xSsW/wKW1Ufno0ggUsxmXBX6QWmvtgO5fQ1YbuAHPE3H/BDt
Uhs9oXwvw9HGWuz0XHcrb8ZIDIzKBroGdDTk44+oEqlQhRZXp3XTq+WUapaKFW879lXYsnIDvk2f
PpWwRVjbFAj/ocbzIrptj+GO10nYsji0UoCCiS1TTWKLRHU3DR2oC+H6AXCgUxgAc5K/Ykb+S5wl
oVXNNQ8hYutxqK9FMtUEsFRKIhDhME8BRDjZyq9gathxEvfNDOxdoKJg1I03M/4vQoFaKiugYzQ/
vWmUDJTcCUAU6Apc8kOzMZL/M8aScvCls2efC8Ky5ZJNCUCcGFRH35a150FB0p2EeAFn1YuCmTOl
0zgucPMRA0vGMgeWkvGsZXwTmAarRgtKFAw6vftVlX20q0aImgpNOSpL0/hNqw2OEQTpXb2AmbLp
/3cIVUVEPfz9NzAOqxlGMB+OMB/8T46ZDtdjOR0xevV42UVtXlt0T2T0wXUVU1RMupeRMipIIeLB
RmwwgfcRgDpHw8E8Dkq2tdNklhHd5ejxgWvPGgFNRPl5bUycY/CI96ja/jEqnqsIPRjrMpn4Xk2k
6vMKPmQhj6naumExXUdaZwtD5JKy/zJ2T5QIUwyuJZDDJm18rMvmqQ/AYLpIAAe4DYPMi0DHJuSH
Zvly+ai2LX316xgPN2OoE4eAkiH1cNUNSFB98ea13EdHLA96/zPbBTWAlTTmMhth1wjwZ6PTkTY9
CskE/nMg1IHfFRgpgxhJnDLs5r1ayWMC/yKCR0MqYfQhKgRuNCbZWatn43T5EHlSmKsFjVSxluCg
tUzzp2QfT7wtsLdVKzbUrw+OuTmIdYrQ0/QpNWwswZ8bpxosusFd2loCyk5MjypYjA+O6PjcCl7m
VudwxzNlqse//wi0sT8GonJRFy2vIthKL7mYzom9pQh22J8BxOSowlSBUxVOvL7LVvh7V10R2cts
zmk/zjT8iddy8oqhTzB78byjzFGN/vnqlbEUoLIWgwoN62NBQbcOuS3u8z2xqwPoJzkpFO8cmYCe
SXGF7SvkbX2PFfiy980ZTMT9DJ7L6qqacAcD8vOyifIOkXFCRVCiRC7gEGfEUFm9MsA2BEyiy0Iu
3wNEMuYQJT2ZcmqkCoB2UQvrFR61DE8Nxn8EwyBrS57iPkvVKRj0l3nWr8dC/n9daPisj4pEYSCT
RYciZLnK9Ntsvr18UDw1GIcRAdI5jQg9qE62IzrVCHhOnef8tvqlK2+LeulHNdrAxMTCCDHGWTmM
d9kucBZP+6G69Gm5PIJM2ml26l5zL2vHMYO3TGR1lwKtrttGhVhdA+A7oFSzjgsNwrlCbN0oEoCc
AW54fKH75Uv7lNwM++5a8iMn+EFmp9yjHqFZnd1hWQBT9fvLCnI+31vJYqXgooU1kMugYBM9kuyh
q17jlDMcwTtDxkXEi2AqBS1CFDnYm+vZ/oMJBfp3XHDnby3MlRr1oJE8pFaIGTDDXpzCCYEbbIUe
baQbxwQgAs7lg/uXbINg/RMoFpLOegiFFJVRCyBmx5YRWoOttzwbaA3KXwBu6BePPHmbzxXgnPxX
HOMuiDQooSRPo2PG00+lyHMbIMJf8rGeceMm7aSGNcf2/+XOvYtkXIcaBnqcqsj2EKFPIKl3ix0a
AzepnVnRlbyTMaVYeYH7V6UHdLT+UZVxKcAwV8a8pgajjLagytbcPBIZQEogi8XSny112T6rem8C
QPhYGXtRk+1UeLn8fel5MhZliBIGv9ArwfuQnSqUC6TAehCMjh6M9kyek/C+F2Zw3O8uy9mqQeAJ
I6uqqQLTSdSZnGAwM6UTJmSt/wWyGYabWQFyQuxNh+Sus0WfzoKC+L4az7zd6Y3r/0E4kyuQsRG0
QRMQvuXbEaO1xlXZPnMUpAp8OkmM8NLRU1Q/WfD6VK+DOp+Qj5BrwxPP4UG81r3QVgDKxctGtl6G
0OddFvVFKz+QL6DbHBLIyk6BN3qT3x1Mr8JSPW9x842i85JW9GRXkvpmLuu2gJHS669/UZ705/AQ
ghzbGr/gQXbz9uj4OvribelzNxxpdnpJOOsMxAqcgQVsRvHQIbXjA9ZwPeL+QRlww3l/OFDGB2Aa
XsU3xYHOaDLdZDd0yhMj9hiL7oFuBg8Qc4cTeSKZ6991QAzKCzjWAexRh7YzUa2uIl5dZNvy3y2F
SSgSDWzoYQDLL5fruTqV4k1XcVKvf7na/8hg1xTaqKl7M4GNJHvhy/Qwev25PA/H7Dk7qrfpQ/sw
XWnPmac9KtykYiMgojqiAY0FPgX4WIx5xolkgKEdr9PWNTAqnLuhq4aW6pp4T8nfTW443PxoGEJA
TQCDoyY79yCLSQEkHbQ2xFRyAcTkhSavYLfVF4JO7zIYT1kM4wJOVpS+jbME3LvFx6qteK97MsIQ
/wQ3nlEfpDGuUUbxCEz3kPYf2Dtwo4SPEsAP8l12LjmP+81os1KNyZHQGEqRvUBYGVXnOa38sWnO
zeRGQfBw2R3zPhT985XfMjHdKZUhPlSmxZYR/8zG0r4sYfNmrXRhTK8vplSSQxVdrnTGqvkiA5FD
0kyrT6eBAzG9kRR9+EaMH9TCsTf1DMrkpom9n2yvlPHRjECYpk3jPibt/54tY1hDQ28XY8zYEmFU
A6dHluYhtUAxdbv0q1n2XrHwHjubB7iSwmgV56MwCQLurg4QUeGI962q3F/+RltFmA+aMH5dEIwe
a9fQBAvCvq4Ujmyctaj6lUadbQT9tVz80Mbror4XgLAKwCd7jg9C1lqTiv8E3c0ci9gqLnyjhVuZ
m+VFwhie1I/O5d+5lYN++J1MMAgAuieA2xNDCL0Nisr4rr/SQlTNQ1fZ105ypf5qf1R3BoYSubNc
m3dSxew/HV7HqgPjbso5yafo7TNMqoMBIFsqAJ+jLZau8LTc/OIrUYyvqRqJaHn75mtGN6pQ0rWp
f6PrQAlQZr/JzvKTj5y1KVVDCV3CyhYq2czZStkARiYR7QgyoNm1JJkbyhG64FwY7q21FcxevEti
gm3cgz5m1BWE9LJ3jEizhNl0UrV31UJ0g660pi536zJ5GBXRTfNnMy0tLHm4iY6VTJSMAyW4jqNd
m6kWZqqA3dTY43Aagh8p4SKZbfr999/KTtnkklyX6YDRaMXTDoKVvIZuag82CvAh1qR5CfimO15J
Y4wsXKpCj+jJ9HrtdlMP2NhvnCtE/4pPyeJKBGNc6H01QbVAIdUaHOlEMXwy7IRGR9nnwlptph0A
5MTal6ro2ND8GF1yMgD1MUWRWvbiK323ANFksJc3vJu/XGnDRruIKXpsP2KSgfHHWdFUeZRifENO
QDQdvNErRZ0C3DkVsOsYz9R4h7kZcVYSGd+cJWlYjh26aar1BVUh2QLkr52fJ8t0pduFbprFFijA
/I632vvGBPLpM64kMx7bGPpMJBnqhUSrUrz5ZfOchJnsVVpnfEFonS1Nn4Srsa/DPXg9Me8hTfJR
b6MfTbKEbpiBnqw2JulgmKHmdmre+WVh3EvYut4luSl5VRxhb6w3outKHjGj12Y/IykSb1IyfA2m
prQGlVSWIs/CTl6m2U7rNnVIZBSOqoBEOKo6XdpVFdq2ijlrXl8IeBtEtKAeoJUKoLnYaQozssN+
0GxtIaI3zkprZw15HKP+sdaA9Svn+n2UFNNuHNN83zXB1yxLDFusi9oeo7YFJY+Ot4jQgNyzw3RF
Psp2EAy9lVYtCOeFBljg8tJFP5N6+l61UXcoWkJiayCgVFcFHf3tMNVHi4AdKbPUZVRjW47Al9WY
6TehLuQd5/JtepPVV2N8LLi5wqKrJvQZDssu9ulG6eKRAx1f5a91bTp0ihaL/Bvd3k8gWkrTDkqN
l1NfGQfVbH1hSg4gEuFkQfQ3f7ZEHY8K5ECyye6yN2PbTgt4Lxwh0nfoCAJwXkXeX0Z2VIz2oi29
1ZHSvXySm9EYyel/hTIHifCcFrmsomsktIcwHHdS0D3jEXfAgjcnq9w+xndRTLTqi1kJJhVOLM5T
VxRhdEthCVjav6zRput/14h9HWbS2KpRhqf1ECD6Tt8nk3Nk29WQlQQmuPRLLgyBikUm1Rpdus6s
o1xOh0t4CKNbxVA44n+OjMXZFcjYCzXAx7DaU+y1A6H4yEc6bTa4M/AAuOgim58ISQtmmDFPjOzs
Y5zB7EZsmBGGDHSwcVbfZgUsGDzeb54MxuKyscoBUgwzx7R4Z+Eds6tI+qgDTJVjCDxBjL21fV8b
2owAXY7fGhEbfIE3jz8uG9v2F3o/MRbCNFzAxgLP+FYhxzwXbY4HD51V7sVTR7vjPHmbJaqVPMb2
ikyLykyEUoDHx/w1WA+Qc4z77q8Gm4CL/Y8tECbnKJdYUJcGtpediofUb79mr+1ZuNOcHk0iWqlS
7alGrUq0xMoR9rwOCv06n7zhSjzzdBcTGYD1EhTVA/wzaFZqzG7Xh9aYg1QJezMxtvqGIHEuf9Ct
WQyojSEbILwTE7D4H69AIJeiERS4AuJBlR3gJJxM6yuyaC88CFexLe4aq7+WbIBuIjLGf9NA/yCe
GvWqjiD1OdAs6A1MmgcQ0FiCgg2N2e873wyxGtVyh342U8uVvkzmJQD9YqioV0a0n4AwLz0kGC81
CmvcKbv4C1/DrXHdDyoyTsaslFoRqIp0nqS/oonzuKv3jZXvQi6fxGZ8w+ysQmDJ8KWMGbVzIC1J
gFphTYx5L+uF7ETtnP4g5SDdLH0Z8dYJtr3Ou0DGfpAJalNaQbssKpxGCkDVBwyj5C/AUnGI72IY
O5lJVFWLjgSIbpX13uATr93/FX7oBzGMdQRCopStDG3y5FlW78vgnOWcGh3vwBhzMORIwygW/AyY
kbw8J2ezWUD4+/XyveZJYaJOaQZBFdExH408qNVzn55C8ftlEfTLfvZY75+EiTfEGLtJivFJ8gFx
M2+r2ErCmXNa/xJw/pHCIq0WNI3Ktf8MEAPH+i3gKAg43RUdx+INEG8mpe929okPQpkbaX6DGyOC
W7SAU441C8BAViu/VNVkm2XBCdtcDZnAI2OGqAibt7cghg1/0cnK4AedrKwf6Agtf2l8U0eKRUHb
hJqiMXepEodIUmbYBl06plwz7TLYnQWaH7uxOjew6BLBIFhYO9abw8zjbdhWeCWfuWSTNqZVH+C5
/XsmnDbZyd3vHOJPZsLf5jg/GSo2j5HjKbScwNy4ogkbjTQYzwbnhms8SZ0PiFSrd8srzZ52YD7L
Ae4Z2/k+vVFtDPEeOhBAES+9ERa7a+y/Q+1/29fHiqxJJJWlHh0TwG+WKVZT6siu9rkb7OcCxSFx
VzrZV97INlWPVZ+CA/xXGJNCofPd9Rkej86kVq4J+M2pIVYsvSLPtupa4iQUW15hLY2x5hq9fiEo
oFontLuatL0lKhkv1d00obUUJswJbZOnkoSZgmwf+wWmzb0B9ovq3p6uwAj7hFc32UrP1gKZMDfF
qjJlJdRCJNevQjmODz3gTG091OeToWnPBLOaQEvGHLSiGCbH1W7mEArFSJaBUYRKKzNnKEhlnA9C
NDqC5psWKIdugTNnz4Y3uZ1debwG+NZHVPD01wwQiYKEh7kxopGHfZtiy61NFVsZtCfwBN5djh5b
icpaBBOgiDhMZSpDhA7kyF57iXTDM8vvk8DN+DaVIQoSO0VVsVvMxKkwjqWuHKgy7vxrdgtnLO8C
h1b9G+xx5vltZmf2ZeW2oi8+M/a2iYqyIjv1QYRALGTA0TpV1j6X0y6rpFudB6iw5cbXQhg3iooQ
RqjjBl0kiXhFfd0LPwaMsizpskOFyh6qcv//04qxCrk0MwMseXST84eSPQXSKeIBw3EvNhObggTr
qSUoXBAbAAU4vLnm9pWu3Ha28h1gUNZlnbgCmVNMa12v5RYCKYYjGD7dULMrvwP8FR1L6v1g4Unk
+WPmGJUgGsGIBIl0UidcrPqJGmW26yIMRfzUEQV0wNX4fMRbrq7MndNiJdbr5e1wgW1mp+5yjIC+
kZ8ELwfMl8AbXJA5kYe5eUmzJEUQvm1gxleA/cdoNrlDyc0dzn+wNchx0WymWIpRaCwBVhywZ7pc
xdhw6IP7Qe/cGJgqFL41rlt0jo6mdlTK66marZkOnvCnhzhqszmkqk6EBD2OWfHIbois2u78+sti
A8USPX9p5BnUlrdZxaZPYP2FGqURRRdRvL62FbzdUzsdgR0zggYldbJHPKQdLs7H1kN6LZUJwUsp
VmFu4Lgx1zZbCbCaMbwo2LGdAZ3izw52y5OvRTJBuBpqDSwEsCcRpcH5SQG4yP41eTI97Ow88hub
vPvC7nalYYomDcF8FPUNwaG1p2N1VCzTS3z69pA5BWOeeowrAmGPQMIeQ/BBUz62RntdKVrKiUxb
q3Pr1JNNhpH7zXrULG+ZBFFaq3artzy8viu/CRZU9MOT/EJz0fkhudNnuzSv2+Qk2fRRwMMG2Aph
6w/KOCRVSheQ7eCmZASD15oMWJ7I1iMJM4rYkMxrZ4g5Z7yZSa1FMj6pKJq6xLDkb/QoakHZscDD
B1kUeBlUhxNdOJ+U7QKPaRJHC+3Il+iVqndZfwDTqUsLQAVaTOnw2wX91RjVSkl222sw9EGu6AK1
pu3Q7rM0LBhzNONcf5M6wVXhbhJycVg6iKCPyOQ128WeflZd9OQxtywHNi9Qbzs5IIECGQE0oiZz
OQYd22tRisuhBujq91V6BWLPvdKX+d9pZmAi0VRE4LcwKYihdPowmhg8esPk0qxQvh6iKxpCKNjP
CA4yft1pCxwL1/JdKKOeTLISeSp8OO2uK7/eoJoSy8RzNPxBJzLVhItIuZ2HvItk8hASjTFmnFAG
iKrySyGQc91Xxzboj6I5zhap1Gx32Wa2L8O7QOa2T9NC6rCmArP6qKaCjfcH7+PxZDDXe4lInnUR
zIQCqevkJEjg0tjVAFOfd3KTOL+5BHjvpW3j/EczNvXI9YCE9YTABIBla6p/9L3fpg+XT49nImxa
kTdJApJBmAhWMx9oEbR8FFA0iB8oiFjlCXvecPKmd8ZWAubJJcyREXrWqyveB0pZEAqoFU8PpaR6
WVX6Tfkkpsopko9joHkcDTd9ykogc/MWLetqIYKGDRoRw56CBdB4W+6J+yfxdvOrrcQxdw5glEuo
0Y2ZDqXx8pACCpa3pbhpjhIe0SJAS1WR3dQTlrDqQhle0uwmC+MUNiAXOKfGE8E44ob00pAIqG5J
YTB7fUOOI9BBOVAun8nL4QrRJP1HEfrpVrZQGb1RYWAEranIKp/k2WqfFiDBh0/ml9FD9cXGPVtc
xalSn9zSogS/kcJTlDFHSaoLvaDvpnC4a5ByKurfPNslWcbUAxA7gbzG2N88h2oXlujByVlAdrVY
nKKiuhmMqXc4lk5rbp9qcitJjOmpmd5mbfrWzpjxEsNQJJj7pIPkikde+W8LkA94Qu9aMX6+VcFB
Ir3Rt5zbw2zjE+5qexBBvi2/0i9VXvP5jDZdB3AOiYGoJmLx5aO5gO5LqaoWfRQy3ndqZlX9IVGU
fRl+EwTRzxpeeW47VV8JZJQE+6TcovhGnwb9E0UFG55NW/WSO0q72D/zXOOmLa7EMaFMFwaxlTPo
12NxKgxDVLC4MD+b7klGuQ8la2wxsc+6pRubFMiV/8Xkx0SjGzihV/yizCeCozrNI+9Rt/mEXolk
brneq3o2y7QVoYyVl7eRsptjkr60Va8BAzwSo8U1gH+YWqBt1L7rNeGmX9QyPt+Md62ZW46NrWyc
NQwf6cDJBBUQqCyl/hQ2FQdffvshtNKVueyhWYkqVnyg63V6V91UxGr2FD83tcfEMX7UrzSVzXcR
AAgOgT174nF4nM7yEcS6PG+weVsIKAsBp6JTPKCPt6VWqyFNFrQEwXTpYfggRNkLj3hvfHnVQRS7
o3hz0e1I/Fvektymja0kM9cm0eUwrxLYMVoke01BJV2cl7uxXB4vOzyehsx9GeRGr1XKypIpg9uP
upX0P0H0bknyYMV4T9cceZtLHhjo+edImTwwTvu8lWIcqeINpx4RavHqPUUg5ROjbvqCd1Es+k/W
TwNYmBEa2zk7Bo16qCuV1ySk3+HTrVjJYHo4ihwOhQg+XyCpSdeCXlwro37dxdMuzGovmuv7y59r
250SbBKCC1UCaBmbVLRqZQg5ekZVZmueusPkWoxNwtK0Zlq+S4EUyNtM5cpknE9bNADSMRF9x/iZ
1HvNi/300PlD4sv5y7wDPqHHHTTePFeVSDIYdDEBzMJgjVWg5ao+jw7pQNZzY4CoV8akqQoWFNqH
VVAzPCvKHdZQbLwfnD9Aqdu8Gdh9MzQAocDXM50dNLGEuqJbqq3bnZTGyn7Uh+I6iizUDBNLOIc3
86l/AHH5ZMUORis4H3rT3a7EM4Y1pArpExkfOpJB79A5tBsJ/ge0YxvXMAHOR4mU/6BYSw3ok0Gv
5DIGJgxTWGbmSJewQnXXQCod8ysS9O/+tqEFOEVTlvGt0T5j1MRirtkXJliai1m9yigWcvh0+SQ3
vcBKAqPQDJz+EK94ZDyRGl+XGTGc0mjj3WUp25dkJYa5JLHUiq2C3ai3OoH+BQ2LQ/eMTuCuBDEJ
sPESiyNw80OtBDLxWJ5mcVIV3JAA23K0UT5YrUP7MUDudnn5B1c9JijPQT6GKeCA/qOeZkv+b/WG
J2oWXPW23zUr9ZjQWwC1a0D+9lsgdkH2/W1/xtzfVfEc7NSzdJhcILDf9fcNekGSZIW88d3NDWCA
9wLyWDJk7M8whkNikQzFANMcdtMAIDXJ6w8dcOAp6uF8078CmkmQHyoceY8OAmVv5536lumufwFj
U+YQLY0BtglHwDoUAFrlilt1pn8Fe93XIhgrAmp2Ji4jRNTKLv0m2/ERbMYpXj2tk10NLrGHA3Y+
neFseiXw71FiHzx+pN4socg4Z0XDlDFmHpmsAM4umke6rSse0thuFu2Z8roqDpa75fJlfmON54vd
SrJWUtnm/TAaIO0oIDVW6lK0YhIFviGk4ou2xD0v8dmKaGthjKdLqrpVtAxFDbpvKkuVk0t7U3ki
mJsyMVO0iF9BqJkHLmW5+QO/vi1elWHKwEME9vXHVFZXyl7p6pi+wyRySgw/GIir7lrPwAxtVR7n
HgVO8tBJZxpYQof3hN8Kp1ji0SW6bo79SsaB9GJdtQ0xR2eue0CgBGAMtrEMkCRQWpb3TWMuj0sv
GKGj1Ckvm94cpl1LZ7xJTybJKHTUAafMlu4pWzdWe3ovckxXXaz8i/HQuIsbHH/PrsGb8X7B5mN/
/Qvo91nVabQl1TUhnt4gdzsJlNN3LZo6FOJtWnxR/x73HmWT/ANaDt7JMyl+MqnakNBqoWqpr2Nm
hcfuOrtvnucXcq6ehqfqrnSUZ8GRfuTfOTGKHusn70L5o1QDY04i26czKz0fRwnHXpwq1KEKcgrB
gia4LUir9h02H6Vz1dIEEpjdvBRyU+2VbOaTm7kmgPGvw1CEngrOYqLdnPsYAHkF9nBkGf342tQD
Z7hzM0zKJjCFdQqDroqMxwYzWhIBJQtfuR0aAIxGpXGf9lprIPuYZqwvi5kf5pGIOi0xPVLWgRVV
qeZGarN4qjjn36K0Vwf78nfYiiPAwTR0wMmidK8xtqeCNDYyCX5VAg+eaGexLDnZyFZ9ggBtHmFS
wSwUW6ALJRWpiNCindaWlSVN9V1EqofMjL/MkbGXhOSX0Yg/0N3koc5vWRihMQOYo4Ro7IHXJNON
qsJXRhVet9RCAbZb2+wbtX1odWyXXj7IzTgFHHMR9VZM+Ohvf766xUIUpJKABo0TaEHvdMpU3Y16
iNdX10ttd9SURLkZ+65xZmwUALQdCW9gyzohiZMVdX8ugO6dWLKWYm9AlYOYUzvZOg0F1LCo72FI
TNSYq661XT0pBINAE6BsxKJyuhIs1Fno6i130o8niwnZmSJHPRhZfjd0AA1mZ5WTfR/81I6eVPc3
nHeHcfAfnE/AkcuOaBrJ0sx4mGGz3ZF2Qgs439gdJ29uXKAm+ojiuPCnCCFsx/Mom7WL1fGyMVQO
tKHrBogWD1Th9pFSoQJ5z5WPPAiYt60W1nWuZTHZp1T0ZklmyKKs2xQ9MSosPQP0lYCxldDFuM7X
MLUkjCeB+cymoN/JgtQfD+HH+B51AAAyoDqFXCJ0Gu5gy5ZDwcweiG7BM0GAXPoxmHVZOST4CAjm
feKlyuwVZezUi+LqQXuWg9brldQ3ABNh5RowTMuA2EpbAYs4PzZa33Bu5Zanh70D+FjGP59Bh9Vo
UuF20Bcub5TwAcMhnpDvFfN6niNbyrm4WVtpI3nrRKA6QacwP2rfx13bAjobT2RkD9YSAW0Zn+RA
zOOraFrtfrymHBRxy/Him2LpqUsSuPY0FmcpC2d5lCp48So+tdG9kHlZzhnC2HTjKxHMa0CdI30m
Ex7/jZJcjaNqWEAQSFyDeq5KSYFBW99h6/DQ5UifLt/rNwJE1uAxDAqAEnB8AgWN8SfYIhFns6ey
MX03PER2eWseM4cEdlU5yXN8Lu3Jyn1sP+FtQlOlxhPAjJHv6sLKzt1oJ4/iUe+BXc6791upM1HB
PYpmIUFcZr53GANMYyASPJ24r6NfEtpDGNO+kudXMwXo/uVz2HQylEsRuD6YPweHzEfr0gqCwaYZ
mCfA9D/h4nv6FV3nr29kn5uUbr3+VrJYX9on0iwIMmTV7uCoeGC66M9YwjfVq1paRzjw+Bg2bfhd
OdaDNpOpDmUMgaSS3cwIbqWx+lkaknv5ELf801ovxnkaEWkWEP/hhuqiZcjNixAGvFSPfvVP9qoB
CAF9NKRVbOVq6mss2ZiwirkbzpFq7IgS+FVY525iSA/mGPpjYZ66rgIWex2e5SRrnMta/h9pX7Yk
N64s+UU04wqSr9xyqb1KS5VeaJJazRXc968fh3qmiwnhJvrWPJx+ODKrSICBQCDCw124mbtfwK1y
VoepaikwTNDLDkttfCOq80zN4UNzIZAy1MBgAs4HFEQvXVJfzDEzJyRZzYYoDl6AfPEqpc2O6ZSR
R9ep6mjU6HRTl8iYPLV1krMWo2+jrF0bWmO3eaU9JrnkIwvDPsivkNeCcd40uIMyG/261BYCxtKU
SoDZVxL0m4NXBp10jEXGFjpV9NTHc3R920XaVeAu/BfzzxcrVLeKu7RFEqglk993fznmI0S6cPu4
x9y8rQobA/ORi5pNMSb+Om+HzQTy1XxSMTQ6ZZnEC0S+ziBReNnDF6FgfflxjGLIEn1kiQKd6oOe
bG5grnb2WbJo5ky8u5sEbImYDYDYKf+GUNJWHSoLl56xmoU/KksWjrX5BaS2QLjkxi/HzEO1mIAu
GONXVK2KgI6UTULIMn7RZ8fDitEpGsh0+fXatMgnpwEKLNPPZWWGTll7SfmjWjbPyFZP66jke4vC
/7tBtCMuNxjH3KnIDByHix6v/p0o92a73RrddJ6qRPIxZba4q2Y2tnrAUxrPmXS7y4fuFwTRP406
Ceesir0xTyX2RCFkvzYuhPREsXGOYC8uwZpRq8vXutEjuwBtxnX/ERuyVQPFfjgrn7ys7rQMamfj
YZydXEh2Y1Ao2ObTdSO66CzgNfuvFfbvu+dZHuuVnhqwgq5Q9YshyJPv5Dwe8tUI/lHjARAm7QAt
TU71STkXKaTm/hvyTEgOuP8tbEd2v2XUQdkyU1RW81vylD5mx+6BfoOW91F9UJ6sc7UhN1cC92g9
ykiNhScE2m8EE3Vg0+PlE6oZInDIIecg3ZA6AXJqh+A8r8MqyyGm0NHbLstzP2ut/nB9/4UfeWeY
C0XJ1OdzNsMwMZuz5jhf1K29iYvu+3UzQqiwpaErB70FgxU0Lrc2dvMmH9iJZEBQM4nU3isjJ2Al
PHW7YQ2B6wbF63q3x07t7lPWFrRXe9BTB1kGZVAN3JjteLa3TuK+whohep7IMhnDEmoMl3YwR0ad
dUFKkd5u0XyveSm48pUvUJj2GaFMDHlJGUBS9Jrem+ROjOK4ZYaxNnipXUU9yhR0qp7XpH3Q7U7i
HcLYtlsddyDKNSuTvIKpBCJOEJj3NrCJr/HmN/FrriWSgPN7FI6/sAheSkwU1HRwX1xuZm8UVdeb
KLgCP/mXq6YRZK59ipQpcFWI/sxJ3fjrprxW43Z0GkjTxZaGonh1WGwL6ghA8ZTNzUjGR3uxX677
k7BMCAAWpt5UPOdwiV3+thZ6R2XeZhtAEATTLmfVZ3XR7GC+jEGGkV8piYboMyPwQrUFGa9L+Fwp
65yNWhUM9uXRnMuDs70OoOqNG8kDUnRSdnb4prneVWADn8stGPrttK5gujMVbLwMWik8KXs73D3p
VArqDzbdUIkpH6GYcs6D6YcVJp8MX/WKh/iZEVdf/2jCpekgIcNsNkSneURC1ZM+n1YXvah+KEGF
MQE6CpZum+ofuJPdnSEW3nfRRiHFkABtvwaaPW2HOAOQjZLajNrElGQ2wnLm3hTnh6k2dDr4wVZQ
q4zqabktzuRU3xqAcEYY/jR8iuqRDKEnPJiu4boYcIcupPH733frWwFTq/t4QpuxA43sEt9vsa4C
2bneJwM99+qQe9VG/aVxn42C3kxKcdOsRmhq3aEwii8d5ps817TCTGtlc3Gi/GH/07itr9KlHSsT
x4RpKdU19Pvogc3fl33EFHfKp/6HLACzLebDlEtQv9YhUqLq/Mx/iX4dhWrIFmRx/Ozq25dlq9/a
LL6PO8MvRiXq5u0Bgw+y8Mjukmt2uTu0cOuym61+Q6oE0W/WiqI29APjSI2q0AYHknxsS7i7u6Vy
16iCsNeNMZY6EvWkp86LvmWy1EBES7TfTu4LbninZgt0ehAYsmPzEAM1SE9aWD7JiB2FSQjr9EDY
FFLsKt950AylV7ukZr7S3TJFguVoPP+mCoiqX1IMluj5tbfG3dN0M8iSQREAn0s/Y2ITE6nZHaNc
UiFDL8MdCO8nF4VNaIAiVUcmchmCqomM2TjD2hAU98OpDOIgh6Y20+IYvskdQ3g77cxxi3Na5KI1
28pWCZMenKgV9HWtKlRBRns9iAtdcGeJy0HyZZw6sI9vQTL8LEF3m01/XzcgvCV2BrhjZaqYnG9d
dgEuzu2wMs1ldf6Rb4VMX1p8Be4scafJ1jNnbnNsGiYBv2igS8pCiiFP6AXfTl/+KfzLYpXsO3GH
S+2XpXMm7B50nr20K07NavsuMONznkfX91F8S+yWx11NpUshhZbDBckS2g/VJzfq/e2r/azdu3f6
a9J4TK0RCiAfGzzH/c44R4mL6h6XW+D/qWjWYWPV8xDFB+L3d9AZ8AgIlDwTWg2yAbr/YanvBrlH
uBFX1ZBNWGoPkTWP1jcMlqH4g+d0x+oHuAMB6oLEPFpOoSyuCG8fB9y9DsIYypjcWkeI0xCwsMCJ
aOHZ7ndDBftIHTRDFqZ269X26tmzLAMQn5F3o9x689Qa9SaGUXNEh3I9b+VtWUmrdMKIuVsaF8PU
LcacCIGVLugxkYzS2Il1yQhmstJQOt7GNuqP6xTii6qpQzjW4cFibQ1tP62pEFi0u26lIFt1I3XK
wilF82Ipzut8g6mLo5q6Uam4ksMiBMu5O+vcWq1RG0EaAw8yD8OpAqYHCqBoCi5veaD4cdTf5sfm
sNmPSX9Yvg1FUOj/QSRdREfpqsQgFgZBkdDwYt9ps5bEHpE9KY2Wed2Wll6dxGEcL/exsUTmVEed
oj+Obgb6EiJDYgu86sI6F5y2SVEGx0w2SI1PEZzas9zHWrElj1jRtX9hhotLdhlvipYjwDMYF6Ol
0GvgY8cAs36HWfOLr9fjoODC2pvjBxgrozHmwcq3wKiA77TaIMmlUw6CnOnCBhcEgGMB0DBlr9E6
Tg650rVHfdyqx8V2qkdo8+afm7Jxb8yyV26WdCwrsPs6ruTlKFsoFxTIErtIRLDQRksGEDr2aPaZ
vXW8vp2CG+xiqdxBGcwYV06JY4qnj9+Qv2YF7M4L4BvTp+uGRE+rC0tsvbtXzgw8abW5WE8bjiGo
rJbTdkNOWx1C0NPDONnRsEOZyoSoMwGjeOFbxAScmofhTESNi3LBBT0EY+kVeMedm2jQAeH+ufh5
H2l+/xfDWpmyFhFLNrjwd2GY7ftutaR1e61m7/GqoP7a/9U3egCKUC82TtCKCCV7y77SNWtc6uNY
Chl7Zg3EQRgH0I7mW3Mc0RQG3uCh9LMf1+0JIwuUTyAGjjkHDLlfLq7Wh8QBDznOR3OfuI6vl4Bi
LJN33YrYY1xAIxE7URtSuVXpdHNAHQSPUQ/liVHetH7+Unxm4FAt3FDNll3+ohQSSr6YJMEMLGbm
eImzFMQsee32K2IZY44Hr08wMgUnJJLJSTkUFW5KWRlFbBSyA5isAEwJ9enL3aR0WWlJ8hUf7zev
j3ZkNGsTmIQN/UDAu2BhRNV8vr65ougCDbd/jXKnEfIEa91nzRp0DSpDoHo2u04igyd6NEGFGfOp
qN9Cd5ofN8rapaDdBvi0ibkc94bJCvTBGsAv2ZC0/wFSkgtzXNR2UjoU67qtget8trrZH3JZz0a8
ae8L4kKyvdZJ6i71Gkx2cZpK1/FSZD8ytxdkThfr4PyhmXpnLVZYWRtQ7jVRGln3RINAbA2OReld
J7PGOYKTFNo0ONkabEMbN2D9NstP1ezagYmKYqB1iRJC9rfyQfnShEpGy89rbIxeT1YItH3EJ9+3
l4WdXcwEK/TgJB0WbqESXVHoN8USC6LApaE2YRJorKBsyQUuSsms9isqiQogLFGiv5ClGqOxfLq+
EFGrC5/wXzu/0de7laC5D/R2NcJOCiJyM1ShHeDrPvGtm/pQfZ0sjEsZ/vywFZjzk0YxsZu+W+cO
gmaP9ko2C2c7mMPhUS0wEecEi+94zfP6kof/IXCKLqD9grmTgX01txyc3kFRalAcGMYucjOieqsN
XqAydUB7tBqTbySV7YGGbqo8Z0lbr3FSqJg3dtKca6rIup+Sr/1bpGX3FVpitg7mgeDaJu7B4tGx
C0+1ZbAXlkbzdy8AsJh6tm3GU8rd9EmCvkrd4VtvpZ+jTaWHuKYe6OfpyAZzlLv5VD90n2uMc8qq
D8L3heYAf+VAwwpTItyBWd1l6mIDEa9gMxuLG2eBPZQlJgqMUzNOYPHquvgIwodnY8xuUIGWrV34
2Xc/gFv76mCGI1fYiQUXzHRq/a33Ucc2wefFGAubX65yuH60hL4N3Da6WFCQRG56GSPcEhIotO7W
IFa64kFxKig+bwoNP2AF3xIpnOua4BXhrGwkU0sHN1ei1WE/gn17fLtuQeib7xZ4uqWVmkCEVi2C
vJO81mN16gf7MZ/c5+tmxHfwzg63X2tV2Xk+IqOJv+EuecPYdOEDD4U+vwbtFihYn0sZDEn4iXYm
uVgASmKyLBY2T3UeXes1Bsjn+qJke8ddkNRaB5fk2Lu2zW/rqvqZds7fmV5I02rZSti/7wKIMUw5
pXHBGjMg4dV9dNUDWqMOVXrtBDggZG992aEW2zRRakMaCvAu53p9mmU6dbF7y5gGpg5yIBk5pvDF
ruG59X9N8HmZatLOtMG1jkFJ59Dfs2L25E1nEFU//QcqR/GCbKY9xDrPv4t9u00cjBgFEjSzguw7
2gKZx2almc7X+jO/38LhPzQmRW9azX23yBU+oJYOFL6J7GUxQGZmD+t9VSZvVDd+la38lSKKgTqI
Q6DxiKFInYdfjVmCUmICJwGnIcpqbOx08SFi/XtE72M0oFC7+X/2MMVy6ZR6b4y10cBBpkhZI8YY
5YbbuaS/D3Qerl9laF/Rcdsb5EOIOeSL3RggtF/0g14CYlKo/rp8uX6oRTDfi3VxYcNW9DmOExAv
FKSbjmY+lMc+65efuMem22ym2ttMUgxiVjWY8Ea99JHD1dTLIDj6VfJT2MOSv9L3K+YCjKkNhtbG
cNkl0qIJdK4+ORNo8KVBA8LzwbMPVbgmtx/q+1zsARdwiNkpS8/oNdTWfGnawUeqjUFIFCcHyeNM
dEb2S2QffXcqZ3el7pzDixrnW61+ovRmm8ygym3/+l6KTv/eDpchaNUQY+oIijxjm79RdXto5EJh
kq/FlQnoqsAvOjgOhLq8ohq8arnt9Z+5jqJSIS13Mm//0zcg6myCc4LFmMuNqykQLD27E1g/lX5j
rLSbr/nb3ce0iOEO77Y4P8yXXFmqHMmO/QJyldC9mU2v/LH4M4rJ3nJXBPmvVqJiwK6Xa8vjPNBy
lWqoV9wNtaIcLExneXabHu1mAm9Wrt8MSfmtrs0UJA/9IHEVYa6yXy7nk4uTLU1GsVxL+33dImU9
0jsou5R+eq+FkNuUzu2wr3VtuZx7kridXHBuA8sAfANmC/BMCMsxMj1kR+F6XIfH68fhf4hyQCEC
e+QQwBsu3YdaXZKqzOC8HEfnbbOdkJRQgHsYU+KBZxxCYm/z3N44g2yeRPROAVTnX8vcMRmBbuwK
q8KtT/u7ImlDE5W7HL9kcVBkUqp7kqqSJFdYft3b5G7i3AQxH2lhg+kZVKxlfvOrn540yOagEESj
+VhDVq94lV1ZwqgD7LdmookIUkBurXYy2yqYoNbAIS9599NJJAsTXhC7v8+ta3a2tR7VAeuiHSRe
tMUONsBSvNwCrblhUidIO0jMXvcd4T2ss3EDgFUBu+IWpTqdu2o2XnsUFPEvfalUYQHmoDe9nWVJ
qNAU5seAqrIgb82XzSlC35q2eMk1Y327LmWGHh05GlYzHK6vSbiRkAowHIyCm5A2vjwOyrYufdPi
pjVnYvupZuHtPNJbu8heys6tvHqKn65bFC7td2aN+g+GVLhdHArI5lgdksNuODfW50J9tLrP100I
T9rOBO8d9lRs8+BgvpxOhR87SnqrqEr9pSxbTH6serJk3rxoMdiJ2kkSv0UkHS7mZ/Hd/lkf935Y
mmqqFnNFCoGi+XDb3s8H3fTMsGeQ4DgwDvFPgplnF9Wn7g4c35IAJzx5uBZdzAABr8u354C0Vq2t
RLLYaxsN0EhLbB+40WSQHAbhIwYqvuBDwmSchvrHpefMhptgoAl8YF1AGHHqdiSB8g24faiRrkdZ
TU3opztr3K2P/ZzR5XXBMqXNn7oNOM60p5DprAzfmJsEPPiyBE0cO3cmuaORGbaygrmY8YINpyzc
AOPsbq31b5bvM46pdD050DoDtQ0UhsPrHiysLGGg0yIaZF9U4J4ud9dYpsSiNqrClGzKeWiT8qbH
EINXOpN2tFuahFNebP5aG4M/WlVlenG/atLRP+H1/P4z+DqqBr3u1WDMd+rZ/JvJAGiVF7+RoO6C
7K1J/OQDI6VYL8itNLzmNNdi0WOXFncgLCpy9OYR2L9m0ycX/12fr+8t2zo+5cCAPpDYmHiH0g3n
uENaKZaW9P981/4wHOcIU9rHj0DWXAPjmcCEsYFkXux67cekSVmt+5+eYBaiydtAnA+t+fGkHh3j
JLs1BAmcpoIHANp8LlDV6KJd7h6putnQSa0GfWeDGJ08Vln6a3azN6WESvCWtneL7X41MBPm1Pm9
Ucffs1FLPC3Wvlzf4z+DPIYuUJAF8oRxbfAVjmztqnVhRHdpqd1lHWBEhnusckNyTP4M9JdmuE85
T429kRkklBNxOhzI9LEkyQzw/PREurr1+0E5KklueP/r1engMrAAlbeg1c7jsewpNq3Y6aaAZmn3
mLQ5OeWp64ZFsrSSnJylo5fOql2Y4uIeMo4MMzvtFMxAqAIm8LnIqzAdmygD+91HVsXKraYObkl+
nk6lgAFpRYO+KzoIGKfzpu1buUryjT+vJ6xHMwwb3WsX5Bich3aYjEhi0JwEipp7c3aL+qhkxwSu
d2GBi5wIg123bVhGWxGvGmZ/qQovUWTEGwLXgxkCwRwDJCZ/8ENVfb0qtjZPgWoPo2fYwMS3Zvk4
WsCmtMMb7bIwdpZG4nl/XoNs+/61+vva2IVHe03yVDOmKUDHAxQadQB6Da8sv7rKF8WQ1a7/DJSX
xrjTZbfqqGwZxgrykxVhxP5ooe0vn2USu8T7mjgXV5vMKaBcitNUGhHKL55DTQkLidAEU6h2gYxG
KOZKdnVhQzli3CZwNypP2zyfjVQ7Xj89MhPcZg2V2mtKq8If6LlKXY80isSxZRa4fZrJlihJBguZ
7hxUdCyWrvpxfRFC98JELYbYdA24D+50rmWfUk2HU9tD7TyQpnZm3+rX7DZN1NWLhyVXQepRyuZZ
hUd2Z5Y7siSe3Xgx4dUNptgWkuJCWs9a8/f1xQkSOvjzuxn+UiqNBH3OFKvTD1oE6aYHt7xbVtAT
fs5u4dq+E5VPUwLqZF8m5CmM4hgIRyKHt+Mfk1+W3SLDS4cp6KFRfJOWXX0aTRfFUzTD1xMu6UJy
/wowLVgrno6qC44rqJlxyWtq9mRrMFvGELyRWkFY3IOS4cH0Ct1zXtObpASnWnnAZItkk5mf/3Fh
7QwzL95FqLhuyJjHPVzIBdiy/+FuryDI8ef1U9KXIH4BXbFzoNlNl8uWLLaMRjDuZczX8d3m2qky
tVaYFyXPdLTPnXqsja+kBVYiea7ne7PQglmZPdYulSyaHb0/F/1umlt01lM72TJ4Vh/OoYEySzG9
2cAPqQGoSsiZytgkBI9M9nnfDbITtdvlYU6rus8RM5tX1XdfKdg2IVA8dkCeOdh50JnH3twHw99b
OL9Uvuw19vuR/seCCQIEyzcxQc1FOyfO08TKEYtQPmKNOSPYjl3hJ08tCD/n03xr1h5QUxjWamR7
zfbymmkuDJYjLabFRCxnFcPyzYgYZfMCJrmDGlRnAHQeZXrbwvC0Wyx3lpKNTk5falNQ0Myr6RHs
CvHcyg4O+yt/rgv6GZjcQWGEn8BMtM0tUeVF+vUyhuD0BNhuOPbQAkOlBPgzGeRd9FYAwu5fe4S7
E5eNttWWLsgsbUibJse0BLOLGzoTnGcLV8ahKnUbyRoJ5zaZWWdF3WONGKMBAcUpfy0DRqNOikg5
NOdCTpAlvNEYRhJ4QlD4mNy3c1bQiSpxjYRpgW5UvszGfWpW2tc+0cqj1mVaOLbZK3KDH03WxL4C
jrWbVFPH0LbzT1u94n1fJ2u09Et9R8DxdUya1jxdDx8i/wKPBcbiQQ4I9ibuN+p5oY7TmE4ByZB0
Ay1Udj+t0ZQ4mChh3VvhYlSS9IZR1xn6GOUvK8eglgFqfv17WbiHdfhKZtnkouhbo+XMpDQNPOV5
DZohz2sHaQTSlS/Wq41Tmj5UeGpDHz5QPzUH2byDLorBBDBHFWyi+B9fj8qJRdrJwMsCLGyv8ecV
YHgjMJ/mEIxkQRpVN5jvnnLMHmy+Hk3PSGSI/wEoKephux/BBSdrhhyVyn6E/dJ+UcPeL57yB8Vv
wjED+RmJICL4YEkqfsKTvDfK+Q/NzcYdCK7cAXAz0y+D7MmZPSfoA6ZK4JqB9ByLYjBIyDFZgTl2
B2Mel9dPX1rJrJEKr7gb+gV0IAclLBSvzkMGPNID9ajlqE9JHFgAR2abi7oGmARtG8ytl1a7fk7t
pcbmTpERWbFXnItfWKUBXF3iD3clIA032tv1syl6A+1tchmxapcpKGbwmtQJph2SFxf0hZMJLoLY
M/XSU7sfPYSZr9v8Hz7o+0K5fNjV4m2u2ULzU3PSMMiZB8sNE/hKjzFoUWVlI+HXNFEtUg3bRQDi
9tUBASRUZmBOLQ+TO3tUWSQrEkY4C8zVxADBgM1X9WaSZWqew0ObNg8NEKt7xlSHM1Q/JT4iNoT6
hY46F3TDuaOQrGWhq6TEUpALtUn9pOtlONmprMjP/g5/WYN+StNR2AM2nq+V6FuVu9RCMEV5AQTc
KQQAyOkfXIJ688EvtDPHeeFYlWPblzluMf3HNOeeFbuBxOeE4XNngvM5vaAEiTtMMBA8CyL0cwIh
1PYEdu1INkMk9vB3azzNW4LunZUya4y3svdnNGFnkEYuCM3DYdR8CpaY8PoKhSd5Z5LLPZpqXrJy
gMk8f87pnbsZn4vhzgKzsrX2vpp/rdJCYlLkjeAmw+SmDR5ai59lzBp1SddmBC3r0kN0fBlViClN
je80ai9xfEE7RtMRiVH9hQYHARr1MjhqStHPydKNv58g7PsVI6ik+6A/6UeIj8vYQIVL25njPBLj
w3qnGDCnGnFQmZMerLWbhGtfnK5/NuFTA7xaFpAejHuQp6AxHNB3qKU5BulpBrnOkAVuVEVZ8Ttx
HCCzmAGs8EJiTz3K9LBEyePeNJcyzXNTpkZtYE/j+6FWfKTMtde6n9fiU91MMnyAKAyD6sFEBgga
lj/qryOG6koygcsnc6xvLhqnHuYpzpLdFAUuIA8hp4FpLGiOc27idiAinCqLuQkbVAK7jp//YGyO
JMIYip99vW5PlHTuzXFusrSa22bMXGziALg/jVyJVIcEmgL6IHQJewmqSuwtwBxgSFrF+DDfz85n
UusLgUE2QMTwJMutdkyjAnjHGtO2PcJZGoJxXealouiCejZomNF6wRXKzsvuQd70m6kAij2hG6pF
RR1qw8sSB9lhO2/QlvaAsf8tjbL6RnEztMBd9JIvK/AelJcgeoo4A8ZSnrWjqKxlYhVbqO7ln6qK
fto62S0uM8GqXLs1pko/tu2yjQFJrTMGDlJvsfKn6w4jiCtIn0HJBikhAOp5MGezpXO1pitsVP25
bvPEa3sn93p3OF43JAqYsIQWOWPK1NEHvFzNii5gqyfscKNCxmo2BkAQSF+ZhCr9Ic9eBTXAvT3+
yqNaYemWo49BeQK1EizWh0X19fU1U0DSAVUWSAYNyTke5Zh94aail8woyXV4B3f1mauhAwUM35j6
en6sZ2rdKvmi3ua0k44zsbIBlxkxUlqbkcXiGuIzMEwqtUveKSMg292Lti1RpuMd5NJwqKonLatP
YOn+MenxbUV6GQOFyEHREGSvEhcsISa/TuBc1NXGFudlgoFdgPRaKrlnRVu5N8HSqN0Z6NNCzUdI
nQbW3JrPxarl53VZSTAqREadLlsNl8tao7HN5ojVWI11KPrpnqj1y/VDIFC20xAq33eM/YbdcjIy
4XeXsMFmxyuIINQAcAaF5bXf+uf6GdCqo32nRsVjmkC7MEhGD7ErApuh6dvf5eQPojOy/zlcFHVo
rm8U3KFBPX9P2waknhjf2u7ndTtIFs5cgXfTvSUulm3qCELeGpbsl6EP6d9aBDDpOQnJY50H/Vty
O4RsPoMRIk7PKAmdZfOfYkdCKwpksYhB/EWlVo4LvjWCBKqZtBPJqjawzBQAZ2uhkstJ7EjvpviP
rFXU2Ax2CVM8XqfB01HWur6fgkwJfvRugv9wMSDGjEUjcItvmDGPdGs6bN3XaVoep9EOrxsTYDjh
tXh8oVGFdh7ek5deyzobbYspu6BXHLQ/KTmvFFpseGIem6L5DF9t1nvNqj458/ItobpMaUBw2V/Y
55xnavJ1c1p8O/OQHI0bptGeHnVp+im8ovbr5JI1y6j0pexhhylUY7bc274yfv/6hGz7q6yoI/SS
3aZyqRrdumxYR2xqrd+NDfUYi47ku7Hg+Meh25ngrtxcMRYoe7PvFvZfmmg5bocF5e0clOn/YU5D
eMShRo1KERhyIIBy6SUK3idKjQiK3ZvD8d64yQ4l7vcVDyIZHafYId5NcXvXJeM85ASmdOOm0f52
809r9djoKSApq+fYJLQB9f3IZgKzCeJjlFUw7nW5vKwlmYLnyT8lCPaIzoPijulT1agxyljSxUcO
lPOOQwj0Wk0uhqyWojRzFzNrqOhCstxLQhfAQtQ0QRwhhYULnikG8Fmo9KH4xt46l4tLGefw5MDc
AOp9F8OjGMiHLc9dkUrTh496y84i9wkNZZkVV4dFNlYw38XBT+UuBUfNfJR1XoTOsrPEnYJ+s0ta
ZAqeJ4geDH9mHEABdJBR6UvM8NA9ZW6sSU12ZuaIMcLI3sjCewzdKtZ2tdFr5rKUnPZtMXUbHj7g
Ta3T3nOnbyb4uCXeLjzMOzOc/8XJWMdrBTNjmXqKBUqKbnjIcFdDiNzT4BaKST1dW7w1xWCgmb1+
xL4DlBr0RWzcc1xqSYnO6GCwm/kJZV8jSM4Z6rH23+xhJ4sm4sO2M8YlmRPAAtTVYaxbKj/BhQ3e
g3MCAvOGvs7W9GzY0922nSfHyr11LWRhWrTXYPs0QbaHJ63OdyL1YljdIh1Rrc1b4gGV47nZ85Df
LqDEHexnsJJ4aFh5JJmIn1UfGPABQgL0X7pmgN8EkInLsz9Zi43xQTQXCquIOpRZkvZRzVt/pMep
0gLbfnFT7bGInyanDSSfWXQJgikKnBnQMzGxA5e2zX6gLfRFWJjTXvMYs5LtwQEVCMx331W80JLA
lNAMsVDGX4oEcE0HjyYD04tcMjPGytZTzRkDzPiVt1k6Jam/2t1c+FNPB98dhtIbK4hTXF+qYKXg
+WVAcXxgWOdWqg3DrPd2MgbUICdMmIOxfpbsJguZ3Mr2JvgR67Q35nplJlYDb15XBf/V01AvXjyi
7ITjSlZpJ1Xgunjiom6gs5QaAq6X368sCt0q8x6pLtExnaWv5iOYWtNHo9rI3Wqn8+c2XihGXjCA
+9C49XJO4q2zfG0i41EpgeBQHLv8POWG6um5SjGWa6V08rt6Ko/Z1iV3CbjULGArsg2NchCWHszS
UQ/5aIF4ICk3oDEMbdM9VyvLg61SCqSe2vuOu9XnwrXrv4ySIloBcTvfDfpQf02K6ufQlNPbSnJQ
MiprsSjeFvf48yClVU6g4ljv0Uut7/sN5MgpYTxUxMDxN7ekPE0J6bKzhod/5rVLH2ueqscj7sfJ
qp6Hye7/90i639IiYGxGUfsPgh5ip4Vhrs4QpGA1iMrBHb1FyWvJmRDcXVCyR6aoItFHVZu7/kka
1wN4uYfAIn915XMzfVHNp8b9VRqhUv1MtFRyGAR0dSA52hnkbn81K9uynWHQPJSP2b0dVS/VKW4B
jFjD8RADzOMe7C00j/YBFOHDfxAcFdyjJrJAYN9VlC7/aJEVo9NPzjKCulWJn9BxBUFHPyS+uejR
9YMvul0w6ANeIAv0rSjhcyffyJxmrsA5g7UqP1kWPnjGwT47N5m0syiCoe1t8ezbqARpRK1gqw8x
yPtX98A4iIYw+asqvfTIXtf6vfHp/2+BfBloW6BBow0wmp860GFHyXnwklP2afsmr1iI3mgXK+Qi
TjxbszJ0MFaeimcTM8r5Q3GwDmY0gZb2I0n/hTUu25rrXKPd/Nsaa/W3UJpj8wskqs5yJgSZp/BJ
f7cMOdoIv62Vj5rHrkKGDeof/gMHt8j/d17JU6lQCI00ZQxbDMQAoN6BPtEDU6tmORZjVa2lrzbp
t+Pe8dQEd6YLBT0Q1qp+9wl0rjf/gJzjr3LM3O/KJ38d7lfIBTVFcWKlLmGNveYTggowOaz0JbnR
jiQYwq31Y9frvnfe+oLiU+k1mZ8ju/wQnyxD7jHchsOQ63yvwLYUQ4cwBvsl899b7aG04JcvYCN9
0PyVQsbsA7Mwlxa5nZ5svbGQDjCLHWbvgBisgg2FE9vPPvV/yY+leLMxxuCAEojxIjF32xU2EyfT
t9olzCBy9jemR14f3Ofqxg2Hc2g/ac8UVZTyaf5KQv28PLaDJ8ujhR69+wncmhUbwz9mYuMSy5FG
OKOXDs+ESu5jsREmVo+WDwFbzuU69aF37biGkdqZIq0FeN74rI2SiCpIUU0wyLJRNBOjRRbnudNg
1cjzkaLa2kBv0YImh2WYsrtmUrqgpVsTQFZrkT1DROkjKwLo6PqyKikXWUGZXuplPo6BUoHcSPeL
L/ljE7VQKF6eB5wS1I2UOzOCvmYkG8IXJcd701yYJUjKbZPCNPByiHu1Gi1IpGVvWrYAPiDsrbBf
sfNR2ppDWjJ4QB/W3xlxiXHPhFWMsAwVKWaLedsfxphiIEYKNdz83KsqnfJNo2QYg849GenbAKgh
yaH+GkguX9HWYSgKg3XI3hhX++WiwDlGGZ4KILwXy4sPaKwFgNTj0odQex0sNeLZB/BLbA7rX5Pc
PjbJWLkFgcm21FES/qZ17UGyKvar+d3bm+DCSZ0W2QKiPhZOGMcuEsMbi4LJ6R+WXWv2rJPEomwf
uegxE2cpZgWLYpkTpGwjEwxmaIsGa8QmbEkcOM+NKft6ovcTBpfZSC/wfcAhXH49wwA2wBxgdcs+
xwcWMzPfKl70CBLsUjiwaIk2iqYYAwMxLIBnl8ZAuODkKFGhwVU2vjq9DZa04iyKIfvIxZnI+hUc
waxTAOFaf4sJdDMgiQzu4qz1+oZ8pqYSWk7pt+tr3HVvafI6NU5Qo47kbsqxa/C6yW/LOU1lwe1P
h0LfAoA7YBQszLzxAoaUJq1Kht4Klp+rDz2DiPGY1K/0lkR56AayAZQ/r4lLc/wRyfJkUiCiFhB1
OjvNeqSl9akbjP/D2nXtyLEjyy8qoLx5Ldd2vNGMXgpyU977+vobbO2eqWZzm1rtfTiAcCQgm6xk
MpkZGcE7J5f7fW6H8p8pGvRBsdBVJjPTmZs85WTuHdQ9mxhNkvg+f19uRFv8UrxwU+NL1z03TR2Y
pclyTCqPGtChJ2SL31VejBkMaKrdJdyDwv5+uHSJ+qBxwa4OKJZgDCU2VH5oP7J71as3pDXT904N
9WU+pyT7A37ao8KqlQc1gKiwF0EQr3yMAb5QJw5k+/KKwA5C6BYSItBVxB/Oz6McAEYvVrBhJPn3
OAVVZgQ959naiWbyxglvzP2zwBogYkCaEEOf20K/rpvbKdGQ7otO8XN6Irzwqj14KXQUbv7qfUEW
92mQPgFtpkcQhYCMx810LPfRXdPdqgimMop69ZfkF9DD1jOPEZfxgoIYKGr9KmDpuoReJbXMeTIz
pbDIeYD66s1p1gFs2xEk4Xj1fpaHrE1RF7ypBi0Ka7rmhvrsq1Wzl5QfI1fD4DIVPF8QlZRpVp80
AQBW5OkAULuDwaNt78eJl8++tu822aaHvLsTLLae2zxdCuYSQeiLnB59c8CJz3czNOsF9S8TDmqN
Ti4fRh36CQMHTs9c4coItUKpTJOmx/C3G44gfdBf4+LO7FpU+CTgv79zjsElWgbbCaElEw0UIJ5o
LjkxMjS5XRbiH+mjsh2wl8ZeP/Df8qyzvTZEbZ3UQyK6mBXED6HsccRGCRNMoRKUjlDowWaR5YlH
J3VZxDtfG7WRi2UOZmLMv33/N8+C5MlbHq6XUWM6t0OFkjCpOjmdZXyw1/BWAjoUUiVe1tjhTYtZ
D9JaS36JPBwQe3Ea1FiA9QMZKrW4towSIwEhLNqFpIlHIADCRuaTSDC9EdBXdJ0wwwQE17nLj3EZ
TQL+N9LA+tv8MTooM8enZq+FcClnfv6s+v0dPzljQLSxrRAzBmhfgvoj3QrJw1mNjCREaQItWMmV
bFIcGWyEyU3pjwfuFAvjcBOiefCvA76MHhv1km1jCeA0ESnt8uP3FEs+ndQmR394rR4rDBMGHjfL
Zpw/8PZq6G+IFpmUpYyGrWHEchGppzIBhEr8Ad3Y8cj/kJe5LsLWpyF62m5UICdVC7riKtLt0n+z
im+cSMK4UM8MUAfc0COMv2am4tbAMoFtaEPumskRcA4w6fsHRSTeiqgTAPqZOYwnQ3GFrbmRPQPE
oo8FQI2Y5rMbeS+71abj4QJ4NqmjPifKoIMISHFbETJW03tYiA5nH8nPPn/pkQ8FBie0s4GQPnUK
Vo/ytjTCYgxj1RUxOkbE7ssX8zef8iO/ec6KXWfWqE0c9V7qtBkLAuIO4JTMzh8JkCPcCDftj+gW
m4iaNS9TYGUlkoGJMZQA0Wc1RMqqOFrGNEs56CaP05HoApBjDRLF127DE6VjxK8zU9QXy2ULCid1
obp5FW2i8KZYFod0sOZWsuOg8q9/Pcbz48waleRloT5lOugj3EJoNBvSPz7qN14CojZ1GvZVp0Kj
rhDc60YZc2lwmdV2UjF6kePBKBRYHSygprbNTtsGO9Cb5G9o6JU7a7+09h/UVBlX+plZ8vcrT7V6
Q6zHFFtLUjEy8QH0YmXL/TYxbOtlAXox9/ttZz2Whs1ZMfOQrFZMvvrKdBO32tRZWDEpTihu5qcb
/ZlMEaAct1V4dDvsU4KXFsiYkZghkT43BxqVWMdNSFaqWbZh/1uNrC2xvZV9+yeioGzH/bRJnZGx
ahJ1JjbbcLJV4VAZj42x2EHaOrXywtlP1t2HKieuW9TksUZqPwP0BZO0grF49sJv9evstbfVUwAA
hjO/of+Pafr2nn8pMc0CfSpjOtpCNYKqjkCzJxEkyIu6CbC2g7qRKhDtojF/fXXMoL2yQt2xDdr1
lVVjcVW5aGBolB0z4uZjzJP/aYQmxunlGTBQg5zBYnDq5Fc8oT0PRs8Iohmjtitq3jQqZ1WnGLs6
AsoISm2LHHoh/2oYD1rO5V7jLYnywLBtazw68HXIE7m97Z7mX6VjvltO8rEAQQAmnsCZH/ESCh55
EDX2iVttJxW2e7HqMfkE29pdGjto8je7dgN/hK6RChgeelXSt26TcJoZDIYWRFITc8VoT6EoIFIh
rdSnfEoFAUVjDL6KnnJQoLHYvkCGGnUINIwTL4EGkM0d2ybLubj0V3ap8xfLo5yLsaW480PnBpt+
Uzr6TrmZnInU4nc8qC3z3BGCNpQAMSJBN23GRC0njM8gtpjV3mhCrwhrW1Oerp875v2AKQzIb2m4
6FVqUVEzZOZcB1gUspks/1VWW2N4GuXGuW5HYR6FlSEqjGD0XJiBVVDdpo038pjOTqF2D1WiRbZp
lpNjTN227tMvUiscg8i4UQo1coo+/gFY+g9gBxtHN9r3QJoWcMUHx76MFpvoAMtJsNfLJHPmPjPt
RUCVOCw73yxAq6U3WeOoYZY5kz6+16L4oUTVaFdatRtqSEjDX0D8oo1Ktbm+Wt5iqWgGlpk5HwAt
dhUhfpMV6abNw5yzo+wE7XNHaaYiwYqsUerw2UiruL0t7jBfD9Vg2dW/8PCb7DO3skVdrjVKVHIZ
wveTI1JQYVd6GLA/jpvoyXQRr5sPyJq684F3Bsg+XRy5lVkquuW1WKLdiMy3SnJntCK3KWNbar6W
0402HFSQQKnF9vqnY/T7EV5WNkkYWMVsyF0DwVrgjUSetNMzebY3nv5GlFJiV+HUkf7DxmKgk7DB
otRPbWwmhJrSQ2fEtZ707kjG+MOvpgssWbotd5AS/iK7MjStubGbrOJyZz/tUjvbjYIqxCrszvsT
+QVIZy1v2KcQnW42litysFrs9JcMrv5rndSugohczCKyzvjVfAj27ca4rRW7mO0UGgyZBzpGL9F4
J4Qd3D6NkmO6+pSBmIWYVofRaAfItoc6yE37or8j+8ZEcLeJvgahbXGbqKyiCDzo0yyJ7CuzlhiK
pSnCLOkDqkDfRH6MFpluE6aN0OfWj9nR5tMefSFKXShCVxDLjG3cwjrEE0NP3aG6lWS29UCGdo3d
+HD9nJCL4ZoDURfHoHW51lYZEg9wg85Z7MhW5MVR4EwZ9JuC2L9ujrdG6voIQjFOqhjmsjhJ7jGr
KMtOMihJz7HDunXBRkqKaRjGB23J+bcLImWpwxmRG50UxTb1+jjMhQsQ9cf19bDytpUdGvaqACMh
WwXuXXWBCFdmPYp68KzKoSt11hNwFqOd9vq36zb/Q2j7dBRqcbJQaGUWYhOVuwJsjYQGTPlK+BoJ
ZJmr6klCyBUPuegUYcizsxLiIa6KcYkydEjzS9soXtD9QUhj7ejq1NGAvjkvsqCrcQo0+VWOtkXx
DdPObmigxDUVnsDzf15Eo4u7qVVHSdHBHgi8d8p3WbUJSBLT4wOhz5N9EtQMkeOenGNAM1WViSLk
TYA7v59jjJM2aL1pwmxf9xPO0aYRfdaQR7EFCnY3EcSbGgoT5qLdNnq+mYX5IRF7Dk8K68itPxwV
LjtTy8q8wEZaU4K5f+jwRd/mquEsihmVySAlhr1AiQdqg/OTPS+ConQ9to7c6+PkKkfCa1C71oMa
23IBim5e9sIg4EPlf2WSumSLcopLbTplaGBlucf05hKB393ydIyYRYfp27Q44Wl8tD70fzGrRwi1
8EQ6ka+DX+R8wVojBeMsI5SZanlTD+M70HWP1z3l9GKmz/jaBn0LyGLQzOBjco2l8SI9clrRuAea
wh2TyCMygpOoO2VvOsIc767bZrkNZvbAlwlUiHqBN1uEoDeMBqazRNhloBUJR3ljzb37v5mhLp4I
LFbgO8YuqnlrF320x8C1K8q80MzKx9aroUJzoCaNPqd4HnUneq7UK19yTH01HskZQM3C9U2OQbrX
MCd9B1kJGCSFwWFXgDwqBtJSRZKiH4D+4iS6nK9FV+catZyXosbXmsLZU4zRlcwHvsojcekLd/z0
CVr2ZwyVrCwGWAlNpwlugsaOHAkNIv0eyMqmhhc6QuUsngw4IG9HWaHZBBs/CIQNMLiaVIZbpMNi
hDPeDQhmT41gfavTv3lWmgpA+UDkasAKUCe6iHS5NBsNJ9rCOKAx23HOIwBkvirXNqgT3dZNprSD
gudPHDrxWDlK/V60gF3Euh3XX5u5dMU0tw0LbM+t8nH9sDEv1bV16rTVVp6pUNZF7wbMM4Y/3kCq
UutsSN85CzgBp8kWB58HPGZ+udW2UmcvnbLFikgQG4q3spFs1eBpFHIs0LQeS5CbS7ZgU4uutq0i
2nctLzMgP/LC9T8XQUM3jVJUYjnBCz3WlC+BKrT2EOQ3uhAcLHD720GB0eZpvgkS7f36N2OMxeCe
WVmmbrlMg8aNATwnQpe5iX7K4LZN8eSxMPpbvhXzHXnhEcyHCgpRyZZ2xj3v6DErkRCmgcQq1ETQ
sKKcFj471FCxJuWJ37xkIQZyyBQJqpCOsEm2yZ4X0Nj5xMom5ap6PveLUeAwjo7yBgV5t0TsfCX6
vYozvcR36ffr+8yQK8Y+rwxSbqobYm+YQ0v2Ga2c1waN6Gmr2r1bD+BxHJziNvNC33SyXfnlumn2
J8Y1CwiDaUIOi4ptEE1S5anA/qobEVUmBeU6RXf0AtNzVfus+fHegmh4Zhz6ufk+pi+6IThB8yD1
jw24QGL8qOs/iHmeVr+H/P3qha2Mddh0M34PoKiOBJhm3+7+NwtUUrqMeZOmLTY7aay9ZrZbBDxe
sGNewau3JhXOAaKrakVBaqE9hbfBPt0HrrzrffFtQQ1m3Ore9SWRQ3ARIVbmqEMyYAbJjHKYa8TI
6ZTczowY4hTTNhV/aACyXrfG/EQra9TxUPUa3SoU79xBk39Js1LYwsJ7YrL98tMIzTAtjkILwARe
0cNbF9tAmik/LFv2Yi93dJwIU3Gibx3eLT+A7UWjM9skEFXiKekyn9XrtzwVADvBWto0Riqlaphb
WULQmsraDvQYHqD0swO+hBkds+5e75Z0NwWz8DaGFi64LI845+I083jlG9OIyTyOe7OM8Y0Jx3gE
xLlsa8fQI+SyIwh6DAzUHdo78QsQePb1781M8FafgjqSJiQBC4iL44obu8azml7zoXcRHczI5Da9
yIZeWyV1OFGwnxS1xypJJJTc2KtikLdhOgrIMRD2Cs//29Koc7oMYhEl5CFlxMeiuKnqH2rLeQOz
bzAdTPwYuSJiIdRxiYoIiEmF5P/+AuJa3ZEOwU67HX3RVxzZTh6yTck5oezH28omdaGI9YBxbtJI
E/eGn7ml02ByFVOCN7z7mR15/lkcXQkK80lTA0XF9wJVQVK2ToXx5br3hPguRy75N1/r0xj1zjeD
HD3yFjvZki4QKGqsY8Trmv2HrTvRh2mAvdFNcUEthBLvTzxnAgsjA+mxyLVbVB3uhzL6mkE/eSrB
rV/0kFPKOGecfdA+TVNfLbbCOJkLGUe87dp9laqYTBxDvNrUkaf7dwIOXh60f2ydtmF1z4oLSDrC
EctsqmWxyzG6SYfyoVBqwxXKRbeDqoTAV5Da86jf9la5W7TuwTCQDXXabZca720vP9eA29io33po
NxykVkfbzVBtDE75UaKYyCCmHwDFlUAEN++LlkJqY+5u+6K/yybzNZ7MxI26GjIJY/qRGBF4UWsb
go4vs5nfzsZyn5Xkl2WSrQg6OrKhmthLDqGnLqpKfyhVNKURgjgfgf1M0j93hvIyVTA6qEkh6dVa
lJGSL3X8WsRAfSR4e8Yflo7qtKb5VaA5hfDzuoMze0agIiTcdcT5TvfR6qs0cVEm6oDMM9mN2d58
iEpb3WP6x50qEI7MvuRZ4q6MSe+fk0IwfQ+IN4OM3MOdqVUPUl22cYxVG+ZGCkC/K7ynFSfZJNH0
wudWNqjbtJZnSYTHoCOdtbYcKHa5vARgd5zQrLm+kbzVkPxstY+apI6pGiFFadJ6k+r3jVZ6Bh6c
f2GFALfJ0D56vZQVY1b7RMlwXhvtKFWJK6qjE4kiZy1sh1yZoe5fJBpRNMSIsUZsvIXgiAOS1WuV
7E3oRsmL5WoTaxLKxZN5SML+l9GnPFwGWcjFh4NrAAUMkgJ4x/l2EoXSYRpKfDhnBhGZZIOTjExn
G6j4gwuRP67B8hSI54GeE2NosEndmWIcQOHFiDTXUhZQ1g2vciDaGUozNrCEnLEXsn304ta26Kjb
QM/NSgX0L6Mx8qS46ndlaaib677CTANWZmgNKiEVjThoTVKV034YeFclktOZD/GNsoH84EHt7wMn
FbjVwNOIyZXl0UMTwM2F+QhkOexCE03car62A2/IbjnkznDSqAk3w0edO8EbITPi4gtYvrNeN3Xo
Fa0zxs6KMQaAVHlD5FoiN3aKj+oVtYM/EDaROb5DV+vUWs9w3wSAo0Cyu0BF7YOE0wCdm9rrPXCX
QUa+w6BF9arNC1704EREBQqtljCxcYz4o7fEWa99Aer8Kk2gV7IFBxMAfrPDGvJ6cjpiWAzYNKXI
HbQl/X6sePPnzBfDeudJkFwFQciCRrLcYefJiyEN7XFTf5UO5jtcAbM6ql9j1FD+Loxcn2N+ARDT
kXkxkGXRrayolqekUGC4zH7FyQj2pNBbwocq5KW55FK62NmVIWpnay0tzbKBoWSX3XdPpCzUuuAw
eP4DuC0zTKxsUbtZVUEuLTUGyLJjA6jMR7XLPVDuOfUPZb4bPELfy0uuWbcY5Bj/2Ueyz6sPqGhV
n4kzoqBaJsCH3xrp06ByeKOZtae1ESq213qV9LGGPSSzJcGHBA6izLmRMdBoeBVOaXCX3dY/RRtc
+ZxCDG95VJAvB7MMMol8PTPdyfLiDuOLNnJ8hPfZqOietJDRtiJ8tnLSXWWo3Ljm7CCDa4Lci/98
JhqtFS7dmE49TJigKdgsfnkb34JQS9wg58CukoFxLYYCdOSrbiqAbedB9Im8Eg/5w458GigacWOC
uo2+YsQQtFJahVBPEKOYXQBArnSGbeWPoNuRSyfYNd7oFl74ThiMlJ2Vvg4l6OsgkYF/p9V2fMeb
zmKGgtVPotJKs1GTLoJ+ppuP7X2ZJbfF3PnhkvpDmnEe2sySkbWyRd00XQCQfwQYOdr21ptlgm7M
TwQH4CBXCO3GE30JorheDf7PIdxHoyeadgzIIHeunX3V6xoa0RgOJnSZ5+e2URtA2ckP+Y3Mbx0h
gbgF6b8l4DwqNh3KVbwiDStLBJ+/REQuMbwCratzo0WRalkPNSY8+XHF43InZRPZTzB6wC1pkJ2k
4i5sqSd5QQyH0d0qecjKDOK/QFujoFFAf6G2CQBk9hWvFEDq9N8zPACzo4CkTse0HZqAZIxrFQhV
DRXhOJrxZafyK6pguV02PC5sRjQ6s0HtX9pmaWWBks4t9Spwdbno3SoQRDcsi9zj5IKMe+vMFuWp
eWQthTqdvhUkY08k2yb0oRpH3PIGcFjNDFkE7wcwiISTXaTuSCMdkVsEsAXWOm8IbCKXV3nLx+zK
tvoHakJcg2SjVx9L0Cdd0HoYbNzJFWLoTgpe76fPKNPCNVJuj49VpMUKTfyHGUnIu1JfLm6B+GoX
DaCWnewAWYzBiR/5DlzQm2LD80SuMerTCfkgTSHOH5KqyY0PpLYmOPqThV4+MKTvHEdh3F5nS6Nf
mEEUpE0kqq6Z5V+zKvreZbJnJZarQLu0LcWnsJ72aZA8RmL9CB3dO2WwHrN0fFIi3eX8FuahX20z
5UiyNQjZZJ1WjnTyINmJO9jiU72DxlhiczeacXOcLZ1yo0pNlgkTk1Avuws2w7MhYs3+8kVH8qr7
uuSAi77sbSl2/h88igrgamtIaYkYfiIDNr78HtsP7jBLDBUPnsQY7xtTCVhlRpncNYrqyvVBSW/6
loeP4u0klWfNSQBldAkGMnn8CaL0jVGYXq+Ir5Ue8HIhnpNQ6Vad1+gPkGhj3sSPc2v3ENcgU6HV
Vpi8OvOlD8UR8czMHIw2OTHms0NbuDeer/sqsXJxP326Kp0ITSjXjFGDX/GbYplMZxPuYx66gHyZ
a2aowNOUbY1eMdykV5+Exfje9Pl3RU+/zUr8YY4/r6+JVRtcHwiTijxVOIlaYuHS7U44Iig8TXac
3qbKk7pLdwQKrGhOvjzG3YG3UF7Uo9/UbaOOyJ9hm+id9bftV/LUIvDSKQW6jtcD5n0+KtLUlWRN
eYB9JfhLsOOBdVDy+Fcj88ZfeQkVYbpBzUoDbLIuhLkOtao4gzDsC3T0OB+OUQE5+3BUNAmiUixb
E8sh0xzVPRkyT14JloBEk/7AjZycM0jr+aVdEfQVaFpBdRLUrwQMrLutK3dv5AYmMIL/cX1UfGmM
KF8wS0hOm/pBeMyWE4+ZDM8ocePznjlcZ6RiTJBWlVmD8hb3veZ3d0AQ2ZOj7FFFswuHCwZhUATI
kBMFVTL0iMBOQF3ButwpdTm25MIfPe24bGW4o4LxDV4FntV5giUyEWZIkK+myyYYaTIHWewB9pdT
e5nN53HapLLwFMXTrlsWEJK8NmGIQTGe6BLXMnXgdC2rJ0OYsMaw22ZqtA8F/Sg3TejUQud3Zoxu
lxl+UaHPYkd99pXjQOwt/lw4dRDlZl7UssTCCWuURJQFvN/Q9b9LhnW81vFGBh/QybVWuWmEmnIw
yw1mUcG5BzU51Uvx6kUJtu0dERJM+ROvyEG27uKOWFmk3Cfs0kxQdNBa1FCLVPrcLngPF54F6uPF
vVKqgkws9KldFR96whFVYxlAfUODsBiGfEB5cp7QB31UNUIT6+DTxmx3kTRvg96+XvcBVo5iEb0v
BW+8Sz4oJTEUqOtlursMoWMZy1az9F+a1gLBwqM/YIX9tSlqv+ZYKtoqTHUXIq6PqmocYl1/qvKB
U3hiFd5BovW5JMqrNUsrGmkWCYEKGPzeptJGKuTHX9NT2VDZ4E0UAddAZs/a71HKFbzkrZO6doYK
dONhiS2tM8wMN5nfzV+VaXSvfzhm3WG9TCp9LaHLECFCYTs3J7rHu6byOhB5kYSkNf3r1nhroq4a
aQASXLCwpmKej+NgoDkbfYeI1c/rZhgJCMo2oMdVMDZrqTToEN80qoLKlE/5I3mfKyB05svGsFI6
HQdLIQUbcP/TL1ez6JZMSXTMV+6Dh84vD6NT7VRv+FId2jf5R737EyooVrQ/s0olkos5BQaon2RU
BDAGicHudFMeQc104PZ+GKf6zBIV/PIo1TShVWVkPs1x+aGAHe+WqBkbt+EOitgdKI9t+cgHbLOc
EsR8KMvi44HgmJYRNAPoiEkJDCe7+TX38k141PayLR/4RDiMRwCUIkhlilAlXZgqE3NSh2GU3TiZ
bAhS7UJjV2nPVofJ3arm5VqMyhE4KSyQ8KKABMwotaNqU+pLYjTEM819+/Bv6pb6PttzL0tGHnlm
iwqU7SjkZai38JMnovmTYZBU3Ak3i5eAn5ZXKGYVTc+sUeGyHWZlHsRYdg/qZjgSyshg5xk3k0fy
ZGh2glju+iFnzfDoKrgGoOUFhmjUas/vtaSTggGiwDKAWcSk6vQbsDiStod3Kp2Kbg4pc2vHpXFn
RDHEFeiTQqACI0satbGRGaiNAM4Bt40AGJzkYz23z1lfce5t5ulbmaF2tEG9CAKpg+xGUeU0emyb
eXnopsaR1ZK3l0xfMYBuw3EDz5xMBeYw05LSrHvZNWcTchfFmL9KUaHeGVGNDkiUDMdqHkw/6sT4
2BodiFuESnbKUExfm3oWH65/2suVnwQgFaQsYKMGme35l42ariwVtFhdXUU92kRuibSrO4ZN8JzK
Le8KZH/Oz7VT1kxIYgxoAsmuFbWPmlbdVunkmbX8Xy9KhtcY0omZStHoZ91Y5f8++vohCYxNOjwM
4bzLhMfrm8d6X0FBU0U5VQQjIaSXz3cP6WrbSbEE9wS7j+60N6TEOeytTeEVN9z3FdNzVtbIt1yl
5IkSJZMawdrvkerMNTHbI3gNehcoLOLP3FuJ8dzA+gy8/JFugoaDOn51ZWGclFgcfFJ9N3fKxtqE
jrzlqqaRaEwl/zqA9eB909C3ANv++dqkcRLlJM3JIMHoEdzMb402Ea332Nf/YhD/zBr13aYyrZXC
hLUI7CnpAeA6t/cz+zfMFMiOAyfDZfn9enXUl+vSNmxUJQYuWCpG4PTlDXgY71Eqeuc4JHMbQTeF
BzgexhdaRZHRQZgtQMKC9Og4e5FD8PSEUBhFvQd+t4l5ALRPe/QEd9kq7WKq2MgO483D4Cjb+GYA
13d9r5NhUu7VxzoCUHzB7DeQfxh7pDbS6IXBEitc6sRNoFSIhokKltj5qG7/QJOFZ41K2DM1Feuq
CWUUt7P7ek+Id5VN+dw55FrnFaNYmbShQ6lTJBz+EIGgToBej0FZ1JBa2AX7eN9stZPYHY+wn3mX
r+1QMRgCz53V9pWMptPiT0A2yXYBTpFjvC18ssLWFZad/mZ8QBwUI4IuN1kiC6GP+uoH0CCAHty0
VTRb0qkvVD+qnvId9reZ3dn5jlCoNE6yF+57mwdh5xmmXuejCIq/LEYWo0vP0QT4C8h14gDDyOG9
VXTbKOdBh1mTfCBt/+ebasTBVhFbXQQrLLKS3A/a23IE97VTOph8fuqPhTe8YHPd6wGAhMmLvUW0
JiU4hejiUQYNIxFTwZRcvYbu5PgcBC/XDTBPPLrLQBtiCErF5XduoTXSxrDAtoVHbAr1pwlEp73f
HskEN5+LlxE3wauq69hEEMgi6T03llvVYAWVULqS9loO76N6FEGWzFkRI2ZCaQwDKCCXR+mG1mEQ
6yxrQ80qEcOgMg4sSCY9Rr4BwJ8G9/DlgH8EeCapTQxUo+pAJlyeGNiLd7BovWiPtYuZajilnf3i
FYIZseVsidQ+ivOMQio0dYBqTBVbFoxjKVnfgkUCRL96L03lEKaGlwX5wttchkPCMl58eLZr0ISk
zpxaGeYSz1gpmWUVvfmrheIO2Jvbt8AW9oEJiVJeC0ZmhO0zm9Spg8BKI+qAu+FJ2+3AoFk8dV9m
wHYgGLK1bskjPn1IN61b78DGgUA+PdcA63NBRrylEydYHf5Z6QNl6o3StfTOLqTSnpbZu+67jBe1
hV4SXu8S9EQ1mh7NqA0FzN5a6cq96ab9jyHytSq0VR1Iwui/z2FgCwdRA/GiZCnUZZiDRGSyChyT
qH1Ws9zWukfDLJzrC2LVec6sULfgkvZqpPVYUb/Pb8fFlg6WI0z28MXwpn19JA/NeduLdllxtpIV
2M4sU6Gzb5YkmEJYhgLjNvXC1DYA7HOCO8LU2QfuzDuU5NBRsXptkIbq1HIc6VBdLkGq8GsQnmW1
tWPp8fp+Mm3IAHsoognKLprvw4qXeDQXfDSpuivCd33YFLwxoMsXJJS/Viao04bBlyGoZiyjGpRf
ol5Ah161tkNnbLtRbN3/dj1gulBA1EdU+dAroM7UVBpZaMRh5VraYz9u+/glnF6vm2CA44gNQIBw
sjBzQ2t+lUrbxmIBG0pvmxsCDkwPzX0GGP/43iXOeD855L6Dcq8MHFKA7kiWcJZ5ejie+wYpWQEp
qaPPBeUxKmyKKp56QoqArW7y23ArAg9UQto5e7IeW78GOHF2Fa9155MUhIkMOPPUzm4h+OtqnN/C
AEef/xbqA7dS2gsRuazE/bDT9/Hs9C8duk6HAGzPmG647x4k0xMhbfWFm6xeXpQmuF4h1nDi/AeA
7jyGhnoay1pcdLibR6981F/HG+E2dch7Rpj+QGiHEQXODVLxpwJBcQuSDphDfdnco6J9kDbkXtYP
/JSfkR+eW6NiThbXodplsNZ6zS4QTAi9ZjYh5R/Apxkn9mBM4NC9/yvcDuo+II1BcdRCRVanNhYz
suOQShlZp4g5FSQ9AildQLzz5Ek8eNZl6g1zKN4rhLlXMen5HxAEz62oo8ykBpX60Mqj6EFwE3R3
hYG5nGU0n/sUqsVZGCuca+vyFoZl8OOcREsvBVLLsZLyPIJOUyRVuq8teWoHbanb14MGo4wOM+AF
RpYjE6FA6kuOZS9FRpMghQSmVH5JfAuFUdUP3/6gq3+ZzZ3Zook01LCYhDqIu1NXIsv9tD+Cdm5c
nGjTHGVPnpxwT9SvdPVVTF+g0sTH8zDPyWq9dD+GCFU1Qof1klrUEtjzzW8iqclLkETz1R1IwDsP
iOdrpoIQnKpp6jKFA0EeJnkDvS/QbdF2fOLv74lD+tIWSBpJPwtCfsSlVombVAZB0YI8BN9SfM23
/Ysq2OMIlHDvgm+1fAcXkVd7uRu7maMAt5U+Ep0z4x2pkcfvmjBQomTpKGdqmDW8FGgceshPL0tI
thqUF7VDcCMBiDFLd3nFs+tvUKLnBqkiiyykaq1YMKg8mQ/hQYGahbTRf5AhJD4/GCNbP7dGRaLO
lGoQ+8KbJ1/yuycyhA0aTscKbf2+szN7AjRmtsfvmMeCeQGCX9yKBHGeyw/+ucNU0K9za5wMK8IO
780NWA+hzFB5OV4HDeQgeGkf43uiwAOtI0xBIsFAKn3uXlE610XcYHuHN8LTUjutCnamH5MjOf3P
5IFbWr1M0M7s0cpKy7SEoVbDHtYHtvQW7y+otOVA2UP82za+oXC2+YPG4mXt+NwslcKky5z1RQez
5BVW3U3QANQwv/cH3bfLEH9uiYoNgTEYvRjBkvy1c4UfZEsjVwb9NvTUY7uBCDXvicloDJ+bpPLQ
MGg1PTh9Qz9+JMrQw75ECxpq4ryL5dI3zy1RwWiWSLQni2s9kE+B1mOfOvFR21SPkLzlD2Rcxtlz
c+RBsYp9pYXvNliIfToopLcQ9HbNYx1DQvRPzj4jtYQ19BSBRccsDpoM59biUROzurRa95Dbv9OQ
MvrIN6QSojna5HQ31S8h3Aaee/26ZnrMP3ahJH5uV6u1SWkK2O2S2m/m5GBI8a/rJhjTYuu1QULk
3EbZNJPUTbBBbixIRpm/ygcTxWrQBYEWavZR6ol2aDcamvsHp+8ycT63Tp2JbKyLbFZgnVwaAhjg
ltQJofLXeaIrojT/wMXkMT1ntafUkRDlpcJ0FyyS845UNvHJFa36VvgHtwajB36+PupYTFlR9nEN
a2RWY3Ez1xju9fRAfGcgLNzaTlS3QsJtvl8+qM/tUufDkqdY6nvYNQQ/b74p5X2S/eB4DjNgr3aS
un/DobPmUoMNFUPAAyglHbN9gaS4m7wCzO80413/pI4ADXG/4WVmeb466i4G7e+/vIb4rDzZY7xd
igcd6Ol9uMlsyQliu6qBVt8U++ZhqIEi5bVBGJnl+W+gLmO1qERDibB64rmYxc3A546JKWMD/cHO
+YP3Le+oUEHISCJzFGIYlG8wlegIduYCVuR1SK7+RA6KUV84W+DpblmF2EFopRrgQeK6b5Jf/AT5
izAsbgxekK3l9a5pq/50WwXHOfxaZT/N76H/8JPjYpw1n54zq98wx+MiiflpkzF5hPDQVC5ppRF+
weJBFrmtZPa5IVAcWQeSg34fWYAhNzoaT27eig9We6uq3W2UcAe5mbclkQf8bYZ+GuXAvKXBv8Oe
cizukFiRKZjlhS+mzHjzkQ/5aYyK8HIDSuCuwZrEPV7Qdvr1337avPT/9Sv23BQVzsu+CAUpClp3
MsDr1XypQG34Vy7xuRoqfje5PBtpe3JLElFRERhuIx/UwBCjTofbv01tVvtHxfAkA4FdosPi4Ifb
QvHI/AIhBZ5uwaoiuDw0Azu4fS6QCt3zoqhCTlxQ3cTbdB9vTrMSB16PmsTI88fE+aeioneSlWra
CWaLA+23emn3lurFyrcwO5ZDzPlo7Dzmc0lUvBbnYtRikj/N0h4XE3C6ssNxC/Zl9GmCCseR1Pzr
4Pb73iMTElP1BW7oNXYKhTAMs837GuXl+3nDMczbRyos10UngYIVayP5hGKWjjT6ib7L7gitHWGY
bO9DK3PE8fb/WPuy5jZypdlf1BG9L6+9khQpSrIW2y8dXnvf9/71X4KeGTVhXMFHvnEeTsQ4QsVC
A4VCVVZmP9tCypW64awtPRklG107iiPsh7H5XDbGQzdiUprjJCcs0pQjbRpmCzhVyJ5skTQdRrGz
LUzeg0py8oe98aOuIRbWPcUe965nXwH/fVh6SCqFmkmfk0xmhgq0YNdnqEgWTgJwv+K1KCHxH77s
DNHU0QZE+xg0QNcZcSdVCJYynjKk5pjs6g9EybvYxzc1Xx+J7d2rLSq2YEZZQvkKtjR7QVM3doYf
JDpDBRcw2vjARRSRAPz7qX+1RwWXQQAKLCVFml+TtT2kl+CcjpSpf0jO3LFy3lJSQWbRulkr5ou5
fxdSA/C6RTko5lEaMR/y0qtrVJCps7xQF+VfWzh+Gei1lqO443rFPg2vlqhYsyhtHa0x6jAtmQP4
pAFISwhoxP3kS068G4P4IL9DoQ/xWkZXUwLpINRUqV2ZV2Nk5mQpl9gBLH9XAKCRAkvnrl4flCfp
7u0jzwwrG3PUxhSiGIKuxNyqpbdjXNxI3L3I3PsbE9ReTJVJMpYKJsQge8bNCjRyvUuOoAH2kEDv
eQUt5lfbmKP2Yqvrgypl+GplgzdYIYKzTHrUI16Dlrdw1DYUjAnwhBKVibISvUoEd03/8vanYVfm
Np5Q+8+cjVxuJSxc99PaLQ4hFwZcx+lQ1HWFoA0yHmEZzyfqjhOHFEFKhcEW7NTIT2wt4fKEcnbD
b/dYFGKCgVRz1WB61na16GceAY0CeAtup/MfdLWYwel1GelLLRQheolWOjnGKFh/IVOc0AXxlC8F
v1bNzBI2tkhc3jxk1D4y2jmFrd41oCkaueSjxX7+MqVediLc1+TJbNV+feIWAZkxf2ObihyCKWaq
gjnASx8mPBDR+tEmJY/u/AdgRN6qUoEDZFhgLib11OkQ36neupsfir1CYFcn3onmbEuTCiBLbeSJ
lcAU2EvsqjwYMy+t5FmgYoa1QDTJKhAz+vZUi+HOauc95zCz1wugLjRODMhzUCbEBtJMQPiRryMf
1mNx6G/I+7Z96APey4JZDgZMTZQttP80TMBe70JZS2u9ygawf4s1qMrC2piDKlwF1QbNTCU5Bej1
7zuhqXapMNQupqmTJ2HQGsN522nWEwfgX1mX0GSFPCr14cYZcP6kNUg6ScbBe2BIia4Rt2HC+nwg
0NEJB6asKvQ8SBkmcztOeOOoAWhepfU2yneEB4tU/LpytC1MECXokr3tHQMchD7fxix14OalyYXF
hHuk6Vh1z7VfBJ0vVvYS2tld7pXB+mW8zXzek45Zk9oaps5eE+e9WpgXf5OdqLnhcsD0C5rllVul
n/4ghLKC9tYg9SEHKMak1gqDBDanQz1tUJFOAmzxnUzCh07NA16Rq43OX7cGqdNi9jIwPBYMCsLT
2Pb2XPZOJEZBtyxeGkOHJZR2nK/J20TUoVmNSldH9eLjRXzFb1EEq7+gXY1Zz9xbh7Oac1mYmS2H
raPUHY9POYlp+M/KRmgOHS3cF4aXTJ6c3RLkBb6qH01g6+VCvLn7iLrv+7xW1NnABv71SrBEW7i0
lSUn+QhSCk6qyWxBbHylkdbKMIxqksHX1gWb9oSSMTpVCSgcp9EWzI9yYueio+X28D3pXAWvaC4e
mRkZtz+BROnN/RxJitlA+ogcWcMOgachQpLTMT9wb2PWM2VricoEsH+1yMhhKd+DufLU7hYf83d2
fOA1VGXOxqUBw5JYaxMQccSnS9PK1sbcn007u1W9KgAmEtx5RTBexuRb/UXWgznzQtnTlmAA0xwu
gYBzlFiZiAIGblG1CAksDfuOJFlTagtv+fRonKNdh0md1rCVQAaVi6DYPPZtBm4JgfjV3m/QRW3Y
1OgldF+S7AbsxAQhITkgYPwQAxvu/p2TNJZxWdKkAiaOxMRfap1yiRf96hCxzu5l5R0eEvF+i4gb
H6n9BE54tRlJdbID+0GJm0ZuVLsvQKBBtDrLIC8e1NAZDuEp54opsHKX7fpSF13Z1INa96Tc+030
oEq1kwr7Uon16yeBQ+rLDkobR6nLTRutsQlJDarzhmftIghHYoT1E4cHKtJ/+RWpmy0JEysrM7hG
+HH0Z4LGHj4SBTgorn766z1DXWtpqLRROMGaGNR7GUmzciFc+aU3x0ub2fnJZiWpG01SWkBKiW/C
TjzoHoEQFh402Z6mHvNlso96AtD97yE0vD6O1J0WiXWpxKRlRsYQh/vkXr8juyX3igz4VM4HZEa/
jZPUHSbIhRL2C4wROIlUOKZ0IogkMi+Rm+6c76YzHyVEdsUbh5G+ycxYKtZlwcrmrWVLeuHE0fe5
ffo71zTqsoICdzOowHa4vY9h24uOu1bswd3oKR5Q56mT/uBSAnFCNz0iJBuquHTNZYcWYCDqgsIZ
UozUqKAcLp+4W5Rnjooswzhmjbbi6xE+ygJEq4P53KCcj4HVQFTOyVfOkjIT2dfdQg9wG60opogu
aK4GEIg6kvknwYFyUgtSJzQQuCkWb6OQf9/kG0k2y3VKmjw5pFZDrd5FOHLJ/K5u2SZCa1Rg6QwF
7/EafoWn8Wjswj0p9jZ7oqpHmsbcxibzZbdZRyq0jMMAgkNyIxBMgGbaZW3PH7QOrfFvKtA5a2ZP
j/0zWuS+Gdn1bHPjNufYa1SMkVsFtTcJC9t4FYqKXQDBqfAo3evoVss7ywVBzANn7/D2KhVpMF0S
9akOn0lYixa3A73I7ExQo3LCr/ytw+znbr7pb2qQQ1sXGsFd5Pv6UcOQEsku1md59wcoB865oKUg
s7zVh5RcFYQcU4VshRQ64Sf1sfxpkOHxYFI5ZXzm98O4Hihv0X//bTKwn8cI03Qaph7T+aayRCRR
Syq47/lkIBaGLiOG6UD2cX38VLMGl/oAK2qweAWyYfBTrailEy7lMoh5cxLMU/Fqjr4WiCpLVKIZ
AnMErJYFSiAE8o5b32HuxI0d6mJoy1xQV+JWipmAGvXMb+sBUxjgI0Jp2Pm7NaRvhGFCjtSLMEZk
CMjgSexGQfiBJNbijkepyQRSqTI+lwm6BPw/FViEbsqaRl1xrq1Sah0dYzfuKMi9D2rGCHwwxZp7
lWnJ58pqoP0KzW7H7DPRSbO1cJGPa8cm6+cH3Zq/iH2EKTfOahD79M0PXgAg6yUQ1KgK9fu0Tm7y
aZwQaCXZacRlHyua2/fquZVAsZbLyVkOjQMIuU6WpPjx2H5QBPlnoWbfF3m9n0PhbkXd1K7FnLPX
ScB764dRATGMmnAOtbFzqy6KvAWSq5guyIybubfAFpSL4PO16iH8MKtJ8fiuRSHfC8LGJoqb18cM
LHAG+EBmPNqhYQ7OV6SZADQ0UECE/hcaxoBMqwSM+h6eBnwEkDD9a5mclM392hqFqGcLLPe+eiDP
3QxDIwSzdMEDcPlf2Iv8ao5KV6JEi7UqXRC11jl1ly4cHFUa9rKU3szo16l5dCMoS/2eI7j1kgTT
jZdSt0RGpsNLIoxR1xjJ6W9mvOe7O/OFXxZi5Sxba1TOUrWdKi0JnAQtzNchHUp7nCxgfRFleaeJ
9ahFvRYdeEwDgkeBMiUPqLlrGWLLZfjfRb6JqycGUnN0hBOJaMXZcnmai8y+2tYqlSyBiXmpek0l
l93iSdEtIdYmSacc3QLEjHSJi5omH+i3w7nxk4oafTeNQhbBzyq/4EMhDHUeAsC08UpRCwzu/YF8
C/MzbmxSAWGUqkku0kvc7o+XooG74lIizS8kSSiTP/1BoZh1MyEoQnMZw/igFKIcneO0kpIV4TsD
Q1n/SHpt3/JnNCuBXeTdFTLTQ1XCIL4IdhHZoIyJWR71XSTjrvg5u7I3YFWd6aJzJB5mVzq2eyJZ
Yzjt8CV5LB/AXhxo++Q55hb7GEMjCEObX0KttRSaaqm3+CWEMXB6iDHBDd40w68CiCOL2M/47ICQ
l/fQQFM8YS+fhNrmFQKZmwz3pgKGRQ2qU1RwaiUM0Q0kChsahsqSxTa00n070rNX/NUEFYhWTamU
Gc8XF8hqJ8mtU281dl/O7wp4YN0BaQToflAuvA54ZRfpaycgBIHo51H1ogM6AAdC85n5/OSXGYQ2
xqhwYCSNofU9nCrj4QbtnDvwpwHjDOngYjR4jKmsFBGsQv95Ru3ZQoCq3mrCM1RkfoKzwg09Oagf
OxuS6L4U2fM9xhuiO+m0YMzgXa/7rXVqn4KqRogUDa6SmqXu5P7YOcrDhY4n0EOHh9VhMGniXGy8
pfJvw2oUEAzD2xigueW0qLb8FP5Ej448MWI3/hp+WNAuc6fH+Um0/Bwpw19uJYXU6Td3Z54Z9SIO
+AkkJ9edPgZLLSLumTTL+oqvmsWqleKtYRqWqaMZSY+EJ3gVCzqwgpd61HSL+ZgTQYsrXhHbPBgu
s1a6NUadxwjacknbwdjkQOX20vL8TrrK4JRBvvWuas3WHHUsB2CErHaFObJ98k+kelLeaEDC158n
blWfGWs2C0kdS4Dgly4tYUyVQ6ck/LUTOBDawXs7pDFbQlunqBNZtfpajQPsEM7y8h88meT1J26b
mucRdfqKpJbKZoIlUqqsvxcPoDC7I58r+z5hdr5w6yeeTWZzSNVBTgVKVE006cLQECvRgt444L/P
4O5LHvR7ad95JupdwN1IX0HBTfpCR8RXB8Np1j304J2hQPWbu1fJ9fNbDrT5JdQ6z40KbsEev6Tz
lI+kRJs580ELoPYDlGDuCP67vuur59Rqi+1QCUULe320eGsyzocoXvaKmgQGtGGBXv+yVuJxWgRw
SIcpp7zBvFOI5o2EIWwLfKbXUWdZxkoWdEQdKyocvBTHYg0K4VEAnyHHTZ4l6gVU9F0FHQpYaj/q
geh194mnp+BYC89466H8V35OfKu2ucvLzPSgdIpJYDC7aSYV2nO5iuuZFHC083wE1ghJjvCZvLtS
LznzuLjZKfurNZrYrRmqYljqSzJboRReusn9eDMeoEALoVCM/XBDHat9i2lYUQNvPJ75CvUBo1hX
MLCmkBJLS4h9d7WX3KFhwh8wYp6LjSXqAw6W0mrrCEsgInhWv5B7kTQuZcyMgs+D/7xjX8obg+QH
bW7EroGCyKQiWVVPg0dKp6E73ZEEtQnaGwPhYNoDkezlRwQpLjaJmaRujFM31tJKM5SAYXyIf5bF
j2ZdORc+8zxsDFB3lFzLva5gRN01S8Np+tYx19oe9M5OtXz/9tljmQL3C+bgIW2FZwgV0cwss1Jx
wtEz8qe5w0yjXvvqMnt90fEuKfKn6OAJ4hU858DUTka1r78ZimFd1ZsW8NyN9KiYtUTk8LIv0qC1
eNYYH9RihK4yaDvG0zo09+lSVIKdWOpNBdSFI6YqZuZy5Qdozw/Q67MSzu9jroQJ0lawZICKSSX/
vtlSuTRDVE1LIbw1KvdmKa12rJi+maYfuyH/31VxLFGXFBGYBkAMQJJ3bQyE9gitkDdwVTFxLGW5
1af5sZY1L9N79+0vzNqtW1PUspeCABFUOezdUM4fhjk8lMbCuSmYXdqtDepEAGJbrR2xMfqQNXDa
84xeWG+DKcOzgj6ISttcXZRe+JGAmT7qiiFJqiZDVoFuoihlEqcWRF7dUXLrPUHjrA/m2QJ1s/Yn
ZDasTbw1R10ZUt+AumeCuabto08V5NpuGkk0vE7Vhp0q5NWjqoZiIDRNUuE/GgtmofPcGaJuxDwN
eIf9KjExLGyMo7+uKTB+GQjk17oDDOId3/11YejWCwh709Zo8EtX7Ok27T7nSfr8tgnWkdksBt1x
6SHz0lUCMSG3dit/UZrnLLvXFI62IivnBPkwKNUJOSJ4la8PizgocTEkMDOHJ236GPcP0/rjbU+Y
NXudJJcmzKCfQ33XOZt1cUklQtAx++CGAiuA1++U+wWM0chrL+iU1O0/vW2WeTZfrdIPO0lewVC0
gklHKCHBZ+w7+dvfGaBTAEUsRSuEgULvPBVTgHrMuauYwKXNyilUKIvTugwjHSsHPU9Xco2b1kLU
tCFf5pde8qHSofbJzRhJ0KLvEh0ao1DphugU6HKvt0SnW0WkTyOhcFg8BRJfpvlM4BIEVFD1tlh7
qvguR6EriY2oa4AlU2tJ1IaTLul6N3pWDykeiyBVqb301vwg+2ibHKaXd2FtQDtqQVhTsSBMQu3K
ASQcpTH2GKQB9zDSHDxWjVsyqDdBR5TXj2YouKLYCXo2TVGxspZBfcncKqd0WPPBBZjB8LK4O8+m
okbu2I1hoHVtdYhAZfExzXH52qq1KEFtCnrQlMupgxq9L2T5wdSW2Tbjwavb7qucqJMLNsUnYw2T
wOoN0KHLhag5/WQqh2JFl8nQ4lp3QqOqnVKYHt7e/axgbVmgbAbHD2iHfpNCXcK+1aaqd+thstU8
ceM5d1TNVdL9pHLxBGR56D25tUalUnhlKGovwhohPYWW8bE+j6iO41k8OnyAPCN0IF/TRDSrwGug
0Vh8LdVHLHXUu1bTd/a4yDdlrCbu2wvIgvZeWaF8WufB0iQDVmYfZOiyox0HACE+CM6DNwPV29W2
dBpRhOe9XRgh/8ou9fCVIh07kUxmgMm+/2rFrbmfxVzzMJvQvGOTkEIXmNuw5ZEIX4eSqZ9XCAPU
gztALNyMf8bFfgUFBbLTTuPFLXJe6S1ialB7IH1Xwh55bUvOwetojiNsGcVhBfzEE/reWwrRGawK
hVNpCcwZc3pmEvGiF2t3bk1T0QuqwGtfDDA9+nprG34TCI5qV7ItugQ0xKtZkg/0m6coexNNVFAu
0rivOc86NY2xqhLaNFk0e5Oeev3wtTefoyQYWl4GyrNH3N9k73W6LNVSwB7JQEu3OaXaabKew+/o
3jqozrg1YIL4NZM9fhJRGTM8zklhPbaRfqKXDy0duExto06K81RShwFJCho1UnvMkHi7c6o4azzu
lbW6LVvBVou2dpZp9d+2Tv44vdoWaM5VFREBsyrUccnTLJaLoRswsNUAQDGC5dUcFnUXm0MWFG0B
OmkNz8e3jTJoz6G3Af0gWZWgdYMs93rNq1apBXVqMMi3Kz9C0dqrAfvXHnpbsJwCQ5JfSUOS0Kkp
lV+mbqvx9jS55X9z24DorgbnDZ0WhhzSuA/HtiFzePUefMPn2B/tX+T11fkPyhysM7SN8NQmW3U5
lhUZEZ7ASNbCMV7CPaGVVI/Slz9gxGK6t7m+yL9v9nSalkVf6TCHaiOkMKA7cJcdiVRz7xR+5Mv/
u4QDvufGHvWKi9LaVKCFB17HvXrAXv3SnUJXClboJOk75ZlPjcV6P2wNUol9bEpT24UFbpfWBLq2
qRQnLAzls9aX5o0qGDlHk4ZVJ0eVA8ynOKlE7JDKpzQhLAZ50Fu3ltJbZbICEV10V+ym2E4KAD4m
HQy0RnQsDP1gRJUVvH1iGHe2LEFBXINGDY6qQvmrCHOYx2OCxplc+ZZ1q44SJxCw5lOuTJAl3+yZ
SIoTOZtjvFkOZuFhbqyYkf0cwKYIFOy3uYVGXzDE3vg8Jk5zx08iGXH4yj4VE2R9zJceWbI7Vmhe
h/1kK4v1bcUIn13E3UcznF1onXPWlVUEuEoXqO8qrWjZiwPSBUJNkOyK+xh0h81R9zPf2vPolFid
8q21S3Fys8ahkGqLRKzJgeQTbkNRsNPSJsLtmGomFOjtiRBXWm7lkVywW934By+V+H/4bKI1aaBq
ZdLBb66RtswihjEJ6v/CsQ+qYie3q/0cCFzY/4VJgoq1cPrVHBUcwr6IFjW8LLHo6IU7PmYemeSG
xEseiF8gi3JfALmk3a+emPqRAniYM2Qgl+ItP+vBefVLqFO0tAnaaiUcJ2+/AqzpN6TaTIq/1Xfg
8z/wAz8jbbuySB0qwGwMOZdg8dcMaHahueEzwDLC4ZUZ6uwAHyUua0ccU3JXHm+b4jCakld2Mi9b
In+J/pg6gAlQfdElXNyUQ2qaDVmRAGhHRPiGL+pB8Y2bdZ94AthKksqWDosrm4B92Ny5T5Jn/mZa
J48xHY8ynWa5hWKWhGJUQ8AD2LR26YNCLwCxrt+euO06xn2N3PPVFnVfWzlkq8YJtoib/eN4hgIS
sHWTG6X2H0Baea5R97WsQgy1WWEuDgsbOmX+qMpOMVl2nRhOLNwjk7JrHbPTy6lseLAWVnvpylnq
gA5zvlhJ05I+uuhUkvCrlQ70orq8LIMz/wlnMQu+dGWUOouDpuQI+HCZGM2tvWpC/WYIIukUKQch
/5w2n1bZJrcPUdVNZ1cT973ySZwaV+92WnWjN6dEx7QZr5jB3OGbT0/t8HnNqrFRawBiyuiMeaXJ
VVZttLMl20dlobvFstT+27c7MyJvtxt1fss6G614wGIQpNpa2soLYeP5h2WvdLjVIbK4bx0lKuuP
VZRSWhlf/CNRP51uieYWaYIn33/R7PHLbrxVpe7ZKQILXVTDwxSCDhjaVnzzHtN0fhb0h/jZCDBQ
0DsVCKTRrX17cRl5xXaj0ZQbnbHWYko2Wph8HIT6o1qW+zQ8l8XgpOXnbpmct+1x1pYm3FjLzJrW
BvZkoXS7MLIVzAsOQ+G+bYYV8hEDMe6PJzIpZ16nawWSozJS8QmHUnbaaP0URaDhN8QbJfv2d5ao
T9c1eZROGixloxSE6k85nO0IVWdFGjlLx7otNz7Rk6y5Lrd5THwiaCUyjAi6zR3/hLNmS/DM/m/t
6OFVCKbIepp3iO4tkDVqjWSjMMaglruHrOvvwGBhnLPIaPAcHW3IQVp2WxnvmPTEjzBJUg9OfOio
XX9AcUiWqtARZ7KfC7iOCLtvCyUedL3+pPvE3C4QesXjxUAH9bcuRbg2hbmiW5viuQttkwOiTOwn
wLuEqOOMgfzSvrO9L0EY+1+zdJvCbOK1UAma+hcEtzlBVlMF/QyZjTIe4yde8Yi5gzb2qFpV1Ifh
ovxyM9lJN7/yrZQPeWVe2Bs7VH5g5lo5L9LFr/RR9nK3uiWAwuLHAkToVwOVI9Gdvven9pCdhxf+
D2AFNcNU0W0yTAxj0F2MsAgzPekj4F5ExTWk49h/G3LMmukAimkHq+EJWLPWFaVOFUUqUwFNClV+
nKwK5NBCBei/rgBbMN5E4L6XR5Duj/G5MZe7ZG2f8yLhBATWrjUlCyAitGgNkFJTZ6Q1VrmUCyDH
q+elgvqLfJso6W7uuJMtrA+6taRcW1pKLZYjuezcOuxvVm1QXAgQ3YdV/2LJ1T4fDG/ULFeO0sgu
i2KXmdmnt6Ms44UvbX8AlYQtZoSpCgGuqloarMAuy0v0jptwa4KKOImYTl2mwkTdAabU3kmQcLNW
UBNIpS1mj6n4jkYyoOkAZJPWF8IcdRqrDHXwSM0wOQ9B5F62rVTl3IKszEmGmpKMkggk9n7TMinr
cQqzRmgBxBJ/EkZM042kCyOl5AHHs3DsseBDV/aozyT3YQpCZNjL9/kdRrLQ8oU4uALqS1ADxBAa
CZPPF15oJznnOz7tDitvviqTUPd+bMp1PjQokwC3cCELjjz0TGc8Zgu7Mrxy94tki4hfVDcoYRzI
UJxxXoIRr/2Js6OIt1QeefVjSNjY1DPKsRDGpMCPkZNvoBmzY5Tq/+djAQsm1GokA+o4dDY1losO
gB+qUoO8YsA2sT52DV91kHH6r6xQcQaSbt1Y1fiq/1ZE1l25M4CRXnZx8LZDzB279YiKNOG8qHEk
IHQrH4i4GZkxL1/6BZO7IF1wuwPHHPlzv3+i1wWkNuzcjcOSLjBH5nYxIwKYS+bgODqXEpcrPnDs
MZdSRTcNJPugcaQZHGVRHlFEDFu80n8NNBGKSsJ8xdeaYGTayJ5eTVGuLRPEkLUBppKwuovH8IAi
6SlXovu3XWLcfTKkKKECe5FWo+f78jauZXmx2ktWKu2yXwK+XGwgqzp1ZYfahLEIdowlg53eTfKD
APETf4D6lGorhddXN91RAzCZV1VhruHGOWo3yiX4+uYGRqUO5P266K3ZqZVE3gOXuQsxlWNAnFuC
ZCFlpqvzSFVapXVnsKyrXkqoRCEnE30nk4p8lAfzk23MUTsjE+rakog5GUy+ZOpr8I0Dv5POvA2Q
nvznFnWjVlobQ7sadjqvKQPNzuzuhnACDMF6xLdzwEpW3RnAs64e+i4feB+PvWU29kn+tIm/c4LG
x0Lsp6BZKs9EbCXyLPAsprfxrg5KPkMG+0NCvFDHkDKiCuVxqehLn67rP5HyuQA2GL3goxCIdhtE
Pq+bz3qqIfq+2qM8rJu4SfQJ9tQgPJDqfA9SR93P7/m1WtZlBuF46KvrMrJNWl99Be0OCtVy65rJ
YuymMSqhQjxl+7ejCavahmxFUkWI9uJKE6kVVNtkFYFSICsIQk5MAkXLAfyYvU2kMsSdAW3NcfeX
NqlVhIDhNE0LbF5oYtzc76DAihKti5vb74M42vOqaKy4IgMNhF4V4T80qDTFlJK5xn/GNdDnDlbb
L/sjpNY5jvGs0PlHu0iQisJYYQdWye4lsx7MqnE4i8foz5NGNfBb0O0kcNHrQyZFQiiNvda6RQi4
cTsIZz1W/GZIb8ul9M0qdgUtv2lbYGQBl+MYZ523rXFqt2hTFFVZiC83+v1+OlWnavTan2QYcNmt
mqM/SLz9yajUAQsLzJFmQMcWMsHX7gqZtRQq1HJgEUU6sMOIdlna0SH1a8FZxpOFmgHZNO100qCK
yJvZYeZHaLAqIAkFNblFX7dCJumxTuy3oI+NHenGnJz+QLjMZFt+GXmsFVx71LWrNmapzMQe8OP7
eLAhu35LIIiKp0ugd+Q1oVhbdusedRNmgqS3Yg5zlvQMcEtvorpeyLxtw4pl6OzhuoVeN1CplBXd
SNUJGBrA/zqwZKR1YU/yrTjLQRLdlCA6mYGWN6LY00mRSyn3oG9wJjEGUY/EgeCyfgmqBir4TzHK
Csj69XbKezNvW7BVuLUy/6gU44OW8MZKSfSiU1yg7vEKVIGKh9zItQmUQkdRKlE2BHu/X83d3di0
H3KIqAx55799HknYok1hpgnuALZimHQ9a62sXkytHnWQRbMT9YOgyLaZPydT+qBMijvMo/e2Qdby
bQ1ST+iuLep6FQZUCVcMPaSFM8+cGMoCMAMJCGQBhhfwlWg1mMWqFSOa4NNyKI9o6t2SR/Ts2KHf
PitOAUpjbv+B9cU2Jmk0W9bLqWh0MEkeJYAcNZZDsrTWG3NAQL3JFwKI7LrKfuW9WFnHD1qmkCyG
gqMGZczrvdJ35pT2BWogebhAe9RyqjpFQ4nH4MqCPwLMhb1okLceRHOv7URN0optS7pIQl47sZGV
dhGh450o57oQf075CGJeNdwlZXsWJNPVQZwLtmA3REF6bNdjIgDr1mFIUIFqydtbirX4259Gttwm
aQSuNTfEED+t0eojdBhdI16fDDPzMevDAwaR4Emfl60t6vpKC9QN6xG25PvJM3woVyXfyMwlmbCY
jWNUuW/7xtrMim7h6rgUDFU6ievSql2XEmDFSHqsVzmQ1U9qPp872XSUzrBnS3Tq3NhZUeKGa+hg
XNlfiGKqKjlapvDe+oylRqscis3YaKD0EanTC1xSpZSzBGiHFDnj8jM268CqBbtJIJ/ZgXywfciU
5MbqX9RJw2xC7BiLcBjUEirWqU32CGd5yLajvgeGslHBIpQRFlpH19++0NLKihoVIz0niBsTAUPV
Tb8QUWUyh9rd8OrxrGz3yiBZoc1mE3IlXocBBkkDoLk3f0wN9DV7m0jfqXgGHnijmYwlvzJI0puN
wc4yo8jqYTADc59e7hfhTh+AS5gr5+21ZD3+rixRKW6oCEW5EtegOHUUfyYr6VZD7FL9nu3WXf5S
HYFdTTz5K4Z47PKJG0QZZ+vKPpWoybVYpwALExhPGMSOsouiPQncsl/5Yn3gPTYvd9sbe4cO2p0x
D5OqKeD2Tx4EExw1IPquNdXTy8hOLW80n8AC4hj67K7LzwJxLKxTu8O4w4rZ6jwdbIgG26s12KIl
O/Jwo2CIbai/TGX0MEdQ9NWVmyQb/UL7UXXiTlEEz0gjTnwga/KWD9SBNLUKqvUJ1kwNxiNKb0Gy
F4I/4D/mnDN6IGIc9FQ218u3MdHL1HYQCnNGeySysnd/0NHk2SP/vtn1raVOSr/i24gHKbHBI4QB
gl/4S/WIxl7Ae5ez1xE6LRckjk7L5mqhnHZGppFHgnkg7HyY6LiVucVSxm2tWpqFnAQzgrBCuSU0
UJTouhVjGGq5F6XwKTa7gzZ0T28fZUZWhzEIEhDBog8lduokg9KqaxYTl0YhWlIwt93kKLGcIwjP
EV7jpZDZDQQmTmarVRInJDPilYYOKcgyAIVWkK9ff7kh0fpMNyPYtgS8r/IWksCtqp1WkJW4Whiu
L2/7ylhS4MwVgAZQ5MAMFIkqm52S5OI6qRGuJFQ55MIuCqHy16rL3C6yDF6MZI134hWHQjC47DDA
Sz8mRx3KSG06o+7nD88EahjhUDukP1o9Rk5+KIPKy0+8NxYLX741S7cr4zVszTiG2X9IwR2lstH2
DsJ97gueEpi5TzJbol8d3vKsM87GlXEqxuDtUE6WMqGOVIOpev24FiJg0KuX1edp7U07Vic7qnkM
eKzr6Mos9WEFQdSLiCw1IbEkuCmU1aCeRLRtC1+v3Oh7AWSpnoImavRx+VfiV57nrKz36jdQ51VU
cjVUyW9I97rprK6yM+8INFAJBtkmpKzgQAdPY9Nxn9Us+PKVaSqrLZYinwdjbF1cMLMbO+mdZOM2
LoFsVQJ1cEAU3jqL7QCQw72JeV+cyqqkwmpCgdieHOsMyK5TAmSh7MavZFDGCAiyCpDIYx9MIt84
ozx15TgVQJYxGYt5wXa77PVjdmhBSiN5xZkLimSFjs1hpuedIE8HLFVxOczgpYKM2+UwR8GMQj74
MON73UufuHuKcbXBP/R2SVmW6I1cByxwoRtiBypJTDKObpwfaz8/E7Dp6C3ibY/dVHx9O0Kyctat
RTrREYomQ/Y8oKcM8KeQHTtspPmFDIla8YkIKBecmMy1SIWMRCjCNO5gkdSELz42GKD4z8f/Dxap
aDHkYTg0MSyiQuuk6jFG66D4Qdgjy+Y2csCa8shZVfIXqdTralWp2BAnOvg/2574CJXbDN8Rh5MI
ROfNbYE5MuP7XxqkIkLbGET3EAZJp7xfbkAV+5XItqjtSQaZfsXbNuTv/eYg2pGAyZDblcYnj2W/
9LLc/XKwjGCvCAAJuqg4atKJaLZzGb15NqnPmOZFZQjtxeY/hyPyIG9x2TqjeCZ+rp8468oMAxs/
6Q8Jko8JIHqyrpetMwXRPfFy9GARBxJ0RrgAHI5V5vbRdVJ0Aw8IGsvXYQAyfUUyxJcwN3lY3SkY
X3p78Y34RO41+YFjjxl2NvaonDDPxnRIuktMv2xXckCyJ+Jlph7Jt+QdEOan3Bik4pwupX3TG3Bw
AbxoqFanlBWeJBU70LwauSQRm+wPhPNLo8gXr0RnMW6IV/NLgmP/zw7923WkuaAUNe70rINbZLeI
xg3pUQoPBjQtcA5J+K44wZQl6Y33wn875TKEs/ExalIA5uR/LDbKAXM2Fx8XX0qxTY0AYAiQtgXx
Uw2eL1L34H1KVv5pQByLEKspmGKlq4xd1xkpsMbE6fC+PKK9LhxJ2CPqLKpgrzco7DmJuYscubSB
hHT/9817ZZ/stc0SCIlRYIi2ITdYvlf89THxYle6J8oe4+eYz6zIyEGu7FEJ0FArIahuLvZGlwAv
ieCP7mPub/8ez3CPgFAHLQXgyq49w+7tErNqW4CaVp+kWgS6ru5zpFklGBzeQ70Fnh28PQ2ZcH3R
1A2LjFFAbGD03yIPTUbFJ6SuwxRgNqMbbZBG2HXl8JqnrGN6ZZUK61Ha5o0MWnpX/Kx9qMHANcOm
3Wvk9vLF3WRr3znrygjqVxapoL5Ms45aKPwM1ZticXSocpOSxTz4meSWJslfXREycry4Tr4XdWmi
pQoKZJBYW6DGoLLXoUn7BP8DhmdpZH+w2uz/SPuy5chxJNtfGat39nBfxqbnAVxiUYR2KVP5QlOq
lFxAgiS44+vvgarmloIRJlb3PHRZVylTTmwOh/vxc8JsqLMtN4ZhJzIt3XE7n9cuExlPLa2CRgod
ncgVSwK3013UxE7aFAiAkAbqdkkR5JEXqt/TrWbhTbg2xEsVRsdAvQj9UgZYMpZMveAYMmqW5RLD
IMWPSwPMuBlke7UQKmAgtghX1vLC1XVib3F1zZVipBqFPdlsrKtbyQwOHvmQFfB2OYCBax2FlzYP
EJ7ORwEOAo+L8DWxYq2DSl4D8CwllvpWxTERya+vh3XhfkRJGmcQqHkpqrgwgo7FliYD0F5Ki2Ys
lRPXXaGnvTQMsJZqcCuaZWMznu4Kp4SQmCGApmH5E+D5b1VpIPHTbL4ex6VHsvPZzMI5dxgg1L5h
xn0aZ79iVwwHHJeib6PtNdTsQHmXCrc5MiWrxIXyOC03PhqN5L6XcpHLZpgC2kR9O+ICrFUK8Rfq
vbiluG2Evs+ceU1X9NJN7GCxoBiAUwaSjMUxS6qRJyOWKnDQow0NX3gygc49SX+T+akV6TXJdnok
EzHNlaQAXdcqugSROvmGhYOxa+YmRaPBlXrFlaY+a9Yvkd82WRxMbQbStKPFLSLy66JG4i2/Ed5D
49krIMyLG+vTPCwurWrsQd6oAMSkAcvgJlYktO0wzuHXG+vSAfk824tjzx2WNlzHbHu5+KHPyp2p
/jvEDSezuQhSB9EXHZ1gQ3Lgphl4G9iuiwmEtUBSbZO0JfEVdCvQ4RHrwTqxwddDNM7ABCW3E7XB
RFYZngCJXmbhWOX269cT+fVyAcd66ge0GPDBgmGQtnutCLSkxd9Aphp8beRSvg7EE8ASoLtB5mMX
d7yrg4xasxCKtxxpBpVtTNdX65m4VITts+yNa450Ux3AGnenzTgoqIlLPaG16+nSnMIVIPPsSAz9
siSIoqOqxCoyAUkSFQXUANpq+/VQP9KtS6/z2cTiDKZdleIGxCUPHD8NR67wQzX3EKAqlTRqFNv0
qfDKQLRFt3F0/ZAXKCklcX+bmdO3eBImiKv79KbPIfmQG26gF6wPzb67HmLX2CnoyAw7oVGipMlA
2rrJ/aYR0Nsw7DgykR+byVRYCUm7DnwY3sB8hDtXlQL2I9EAiVMBrEemfIh3IA7qg8oxs3cl4XbY
Nqr3e6+pgTt5ykpp/GzaLaT7ERBoKGuAi2l5nRm51buVVddB7YybdrrN535lh53HHdKEocp6rwFF
guVDyMsynroUOBhzY89E0g0AZvGGXstDHirBv17rhzkT2W0wLWvYTO5ila20El2agv0ob7NdXVcG
aWd621caVIfqa0qnl7pA4s5yQ8dqtobXzX7TsxVXq0sv99VeW/jazHPrtPA+EltjKAJst2RvvqAF
U3GiWH/Ieer3QJoMKbG0p0SPTEC9UIwPIWKidtdmDaZilZjGTWPsJtSdQNK24qYvQRScz6dh4afL
AhB5Sx44mV6UNRHON9x49UJJFwg6OLCgsV1N1w1fiAvxWkEeFfoIssF5MTUNsPLtoGOBvAfZCoCO
w93b5HevUoBjHegmr4LFQkiYjYwyXMlWKr3spzeocLWaD9Vco0TId0iGo0TYgntutZ/i0qhAwaUB
YwqOWLA9ntrhtp61UBeq8daWSqQU4jvlsUTiXXLcmx1Z1Z9aM7hYv3wUdar2MIiqFtavDIuoOio+
uAMjIyzoutrbhdSX6xmA0jrwFjbImk5H2PKuGHXzY4SqjyY4vzzagRxft1GQWPjaWX84nuW6fba2
uP1AUaxTF5rwQYe21x0Arju2zZ/noEKOdlW/cm1oi0twdMFia8QfczkDH8Si6ZuL2FASQOb/nm6e
Z6JnUqrQS9K2xdgcHcff5YBZsa5QSJVkdkw84F3vgYPtSVXWCfBg6ZSTMR77n9ye7Lt5HOgLKhDq
gY6ieBjiib52SWy9rEz72a5aeM/FNhaiKget0WtQYonIAsla6XsClFRSUheo8N1qo86lCwigScMB
cxMKtLb8+afzyXvLAk4KBq2beqcd+mOOxs4D1LlkxTAPQR8iRpDhk6/HeRZbfQzzL6sLrzBYRaUO
LaxW9fALD6HbyUTWRgHR4dd21ka3uIy0Ijb62THqIG1qAswTmbX7/5uF5YI1OKtjBgsMhJAFfxgS
vnKBr41h4WiE3WZ2UsCC1ohfdUX91kvevh7ExRjh8y5YBPQao22RTbAx+lqkHpuJlL4VqpEegIIn
WU33nGdG5fq7LlgTQQAKutCFPdFMbBAW1l/eCknuA1MO+nwc+S709tlb8yCO8hKUF5ISNStY5EtX
rweeXkgzgaQUEEF5CD/t+TjPGnuMa8S6z7P/IbkajODTwoNFItotkDERSFluvp7jS5E+QCygSEdD
BPIKS7LjeK61bO6YzMeISMebidfMZ7epn6poGTVf6lBSTptNyCih7bfUuZ23q0C8C5725CMWnhay
gOU0AiX9kRSq7qWG9uDTXYMrWVklupKn6+QOsdBHI4NPXTVV0Kovdi5LwO83TBAsUKlTbHnJtI2R
uLHv5WD6b7tavf16is9PigouIrmqKjIbYDM8Xdeam0licLsNxDRSX0CI8jr36nglZD/fPohsgadH
+GShFwT/OzWjI4fHncKRaNYepIXVnrsSXnAt9pB+AMc+kTzlo7PiMi8N7rPVxeCyDhuLUVg1nJIU
RUu6bg3OtWZi4ZV7k85aPMHErAOq2F5DynNlEOdIoMXcLRxyUrQ8GRyYsIhToBSS+t0DwJFATMia
83USowFWtgLGay3b58n0heWFo5YYqDkG3BzPoAlo/ecStCybDhrZU2hbISKAdXrCVZuLA9AXaoUu
cWxIZStjfLHTtjFQr8YGqsRHJVgt+Kwt4MKtjuiQbo0eY5TKc8OuTj9AtvVzTHQk7d1wPXF/fsQl
64yH/jV0Cpmqt9iVkCibxegOuJx67S2RWgQphNcauw6tZK2dRc7WqTs5tbXYnk5deui5GMGrmzgu
utzL9Kj2NWSeuvQt0+yGtJUYvuVG2oRf+5Xz7OHpdbXUtEVnkCGcP65H1bcyIsUSTQJ8jaQ5wy3l
3a6lYy5sHSQEPlhRwQsDrrOFk/FYOYHF0qvRjpHfVvpxeJT5Ugcxcd/eqY9/I0V6Vr2Duc8WF0up
jhVPqimWMYDqDwj5u+0Y9bu/oYIk4+vFQp5YWiwkAlz02fewJN9qxqHc26jcQUN6y+7WKoXnJwKD
glwIsBhgSVH1xakHHx7zuANTOntLrHdjfPx6a1z8/cCPyMQ2OHWW4TPTq6ZWbLsOVAHYdWveAam6
Qjq6dsQWLtOezclRtB7bfuhIMxtbWn3PrPdMW3uGyWlfLMvJWV7MVVNkA6stnK+az/6gia3V2cdx
SldyM/LXnJkBG4iOXkr5ml2EIJ5b5kmbYjx5XkYIBKOZs4mI2tyl6vySarjevl4j6fXODILuyLYA
H3bwf/DzT+Fexqx6yGckPKaoupatyn3EgFJe22rn5LCSgeuTncUBUhqnA4Uy7LCDht7vEog/qT/f
rcqInXNpflhC2hiKZigiLVPT+lgVRaJPdRD/8G6sqIiS+/YaaMrAuh7QcR5DnFrSCnfgEc0Fye/j
b/N27bK5sPMx2r++YbGMU8zUJHORIMgylIiH7zxbU92+PEz08xkOVs5EafF04VhcJZNaqnVgF0Ef
ytKRCLyr+gHvOOiYH+1byc6hoFfsqtg3qJVBKwpzveaKL+7XT1+x8Fa1Mwv3Q2wonh31qU2sZmeV
bXyoDTPeJLbrvhpcX91MF0+9C1ZqZOMt4B4XVi3GhEgTC+9yUj3bex28Mv9Lz8df5VBpsJ6su7im
aG4GKzcg7mctlMXEZr1BPxjK8DCMQAkSrl+fxUuTKVk0dLz90P+6LDPUMfjU0jzHkrIr1cqDmr6W
5rVWjn5K11iBLvkzOBkQe1sg7dCW6myNw5mq8Qr+zCyfJPe2P9gQ5Pb6sljxMOewYxxIAywnAFNj
q57xQo/tKNySTVDTDPjB0xHWIvaS3N4Sa+NuAY01/CJMIqlIubY/z1N10rgJ14Z0FnTalhRyjZFY
c4LOQXRzyYAaIqqAwkjw7zrh2KqtxWUk0l5hVIEtIwnsfRnGO+W5BmkyUAx8o60+Fy7EJCdDW1xJ
amwLznKtQp6gvK6jeOccPez92nfXHnXSXS0vCSSOEcHKl+oZoojOGXdmqlQoaSb3I2Sp1RvJWy5t
jasu5VJAiTS1Y6F2qYI94+OJ+elKcjNNB5MRrMWd7jsH9073UfxHsk/diTlBLUIFMm3tfr9w9qTW
jQGqHCkZtEy6lAg0O9qj1mQ7A+lcb8MdGuSgPTSVcpM21dqUXgrzPtlbRs2izPhU27Ank0plQrRt
duShSzw0wG7/ddwtYlcNvOi44+Fa4DFPLwsO7D1tY1gDogISYjRUQIQHWN1G5lXcqGGkR/i0/dqd
XVpIlG3BwAc8DwTZlgsJLJPtZSpFcBYOh3wHftpIbL3QfPDu7Aggm2jtYrjg1ICSAgjNxj9MQOBO
hwnwjWd1fYw0vCiuEV5dcyU9Vq37tDKwC+fBw4MO/bMgmgfhxfLk1a7LytmR989HeYpU0NOWb9f9
tClvVo+fXJ3F8Tsxt3gpV3PCYjSgy4Rgj3qds82D8imOJPlWFlU3/84sfh7d4qE8xHZnVBbC9qSr
QsjSh5lDiWuuTOKFO/zzoJYwmzqebTvTMSg4b+8prqpxa43tzo4r/VvbDs1azebSmrmmJ4kZoRXk
uYs1s+ahwYrpUAiHwJSDjSjp3McKbRmy3WY1l3i+ZsjrGaCv8WwDautLf9LNuiZG25EuU2JaMxQL
rlBhLVCskPDEKdmv5o/Od/+JyaVL6fVK1dFWhTYmc2pCXB32SGKbzvuiQVMV+foMnC8fjEHRHpkN
nGwEEadHDUzb3FVUF0z880MKtrmhd7aV/ky5c/+1oQvpd1jC7YPdgrrsGQlsxxIbBWscahSa/ujH
lshgJMNiKMkmQbEShF0cmOUAeIBENHoUFpf4BHgQ0jbSXG76pcmj2fVIz92tp/3rKUU5sr9MLbZk
PtJyGnJcdKWWoPsivmusbCXre8EHwwaaGA2obso4feH503ky2KwhSJD3TLynV7L92n6E3ji4YpRd
9bCWyr8QBZ1aXDxM+h7qcXWHgybeVEA50UH8DgqJQ7od3tc81YVX5akteSQ+hQqtFquNN8EW3uRB
diXTMsqx36nbVR987j5OLS22hZNn/eDGH+5DxpGt37zLFJAWGu/rUev5UwPGHIA48byRAfNiWM2A
wKM0zSrQ698Tx/DTbO2pcSEohwkwnUrWQwMFzsX5TRJXE1VtVXj3GxFoKWtExi6xJ6hM1OEYqIfh
OCWobimPWUoYDdaW7qKz+mRfzvenlauV3shaCvt6e8iKtzrfxez7157jHOci005g25U8i3h/LIkx
7bHlhlckKKSG9pEdugPCyW1zJxD32DfG0bjOnrqOJNieffCh+4PEKbSN1av8WG2zX8bL199zacif
P2cx5Dzjtd4oOO4z/TZ1RdTxDJrDxor/OsfOylHrKMEA1WToprvYPLQBLFyXo5Z0EtNDEaUpCpYZ
XlvxYYxk1J7/cG7ZcbUn8JLn/Gx4cUTmiTtTJg3LDj091Lb5rkNS37unvvcju8VFu2FIDO++ntXz
xDeGC7UNEI8BW4227dONJObRlvu7CrRMbQjTEmgRdsSDAAZVSa8DawIVRPK1zQ8Kv9OIDEY9CdqR
jLpnyDSl6K2Mmbj9Rj9/LK9mFGtk005GiZGRWQnFo3xoDsQ6diGbnrQjcCF+E/0dDNFFD28DFQga
OeRYQUt2OgGK2zfTzOW24kTfqyEq1HDxIBHvQno7bSoc3+NqeHNpL382utjLTdt5qogRa8hNpnqy
Rp0dM58RzYdLAeaH6HjNu3xlc5/DpbG5AQy3AAd0QGGz3NxDZs+877HHuoC9DYF80++Q5bttrixi
b5zIUMmg+dkmma5cncwk/TegRotPWGxzVnWDbbX4BAbRUKlCaWyuRWheQYl9rWng0omyQQUKVm/5
Gl4GWSnLjMoVMJWoL1p7l6Ye0ZNrg63ExpeOECCWUpsXfAfoHDzdQa5rcxj6eHBn22KK86AyjF2s
Tm+M09dZL169qU/Cr8/QBZiDXMq/rC620GyWaT0j3A88FZIhcWo/t6xKfECBG9IX7vVg59eW1f/e
JKVFvJLaQYoCFxkU/jKbOp6rmWMSqBdTkjhdDob3sQzGXNH8WkxruZbLC/HXty6cDC1sdXQzzJBq
sCBJZzJTZAky1LOV7dfTciGvi2mB7ijSgKqEIC4Wg5rULesGa96G9c6DvAsBBH+jPPUjyqN1mN2y
qy40fL6HHu/H0yVGjiS31uJGOftLD4fxmmjHQRiiqotHICDBeQ99hzloQtlERsMkTI7DXmJA1nGx
58kXdDb9ZewjzPsUDEy4CR3RgIlcT3PrV9ek6sHN22LXuRa8i96Vm6Yz0Ab49VRfWFRws6A+CyJm
G3Mtj8Unq+PYTpCra5ugsKajoYKTx57uW6ZEHvP+uKT+8236r+S9uv1j4tr/+W/8+1tVQyQrwV48
/df/uanf2UPH39+742v93/Kv/v8/uviTx+yNV231q1v+qZO/hN//p/3gtXs9+ZeQoR9svuvf+Xz/
jq7C7sMAvlT+yb/7w/94//gtj3P9/s/f3qoe4HP8tiSr2G9//mj3+z9/AynLp1mXv//PH16/lvh7
+9fyNXt7Pfsb769t98/fFMf6B3psgPBGdAaCPXnPju9//MT9B3QUcApweSPraJgwwyrepTDp/sNC
WlCKRONdg6wu/lZb9R8/sv8BfDUw4/LtDeQUcET/O/STRfpr0f6D9eUtWiG69p+/nYbhLooqQJLi
q8DPDx+IJtXTDVLYfRNbrRqHpadGnIMyeFwr45zuwXMTCycIzucpE+4ch3ld7EXp7gG0nIabQWuD
T9P+59g+j+X0wv7DEDopkEyx4V8wqadjGVWnVEqKsYCqZzuAg7HLPd+NyxX42JqZxZkyjTE2Wk1g
PMntwDwyJZpPzZUmtEX9/2Mwji0Ttdg6uBaX2KmpzZ2UJ2oaKWgM47/LeIddSYBaDV6GdajKAp32
hz0JhkUKU2ZPl48l2xjiQqs9CKBG47PTkxkg6jyIFeL52sa8lQjU4VkfCPdrRAFVqK7JUizUwz++
AMkPE+Un2wV6a/mMV3SlGQqXpxFiaghDgTchFFv+U0DizX6WbAYemiWbnfNq+NYeoeC2gYK5dNVr
OqYXFvjkQ+SZ+eQ0yxE9wBM0a6KmoWTMjrV75xjTSpi3iGnPhyu/4rOVoZja2cBwpcqRBKsjnOUf
ijFogLtzQ/tpFdO9NjB5Uj+ZVAZ3ZLkKkyjrg3N6nMh4jZ7QnUk0v7u3r8aHvwErOb1l/xwnLnoU
OWQVd8lBqziZhgJ8l0YfxDTIKzT+ANSVVDWrN+3K2fxoZvnrTv+wBuIuG/wwkmYKPm0xRMUyptgt
s6gN6TW6Kq6hybPJb/s78PnikWZs6K3Uq2YbCPI8ulKZY2VdLzhUyR9mILqB6wbs5PQDWjSuzmml
ZVHdPPbjXWesSC9eWEMUHPDQB2sJCjkfqcRPa1hWdB763M0iCp2WbHycpld7zlfChotGQE3u4loA
hcKyKY1xoQO56WWRNQ4v0KEO1VqfSenqK1CQ88lykByUCU9E/8CeLyIwb+ROV1CeR2qjXBU6HA0D
uurrW+GCDVykhgp4Grrr0Gd1uiA1AKquMel5lKXelU7LnHSWM60YWWRw5b5zZP3J8SQdARBH8hR8
WhbgMaw80eMicm5kc3cBRC+/Mj96QeqntWaX8+WRxlygQQGhxswtLjphF9RTsgm8md4bwgnS4hgP
719P2/mtjdsAMsdoizfglZf7eEJ5ZNKtOAdC50dGC1J3D67xi3b2ysydxsV/TBxGoELGykQi5+Me
/DRxE9UzwewRiq+gidTbn82U+2X+I68eXPr49ZAu3KkYE/qQEXGhlw/AitNFarvOTQ0OW1pPUCOE
XtdEeiQRANNJ7+1o3q6qDl7w8khwAnoA+SOE4ajRn5r0sq5tRGnn8H6yS6j1M5TMpca4h+w099lm
1clf2u+fLS48oKXPDuM5LM57fV8j/faigcwctJM+BETUgO3/ho+X5/TU656OcnGOTWHYtV04eVSo
Ru4rlv3NcdJNjYae1J0E6YRpEVTarmbHjhw+RLmOLnOaijxQe8tn1O7RAA+EY6JtCmrex6Nz7wEi
thZirEzNGR9g2mfcmzA1cZOTIfvmWitQvQU0/I/dDBVWSVIpPcJS1QHqRV7qMUxEF7ipb87gglV+
0n0aOGF1aA/NY4c80qpW6aWzijwotDMROOn28iGLhFHbNMhpRDGHTixSgfAP/tSAdzZJg6/P0IUL
FksN4BdwSSg1A3x2uqFTz65wmStyhPXBeMiuuyj+4Xz/gJ1E8WGaSSKhsfsqQ/c3+OBC5q9dsR+g
zbPt9ukbzpytmcZFhvFKFVGk4HzMNjg18ppIkBTSdH57GA/eswKevW0eyeOG73L2ic/ulNt1lIr0
G199z8KvJF3Z5+WI7+m+u3dSy0kJi6vhI1qtEOSstY5e3Mafhi9//sll2p05m3aBJUiawq+qErhn
dcUrX7zPPi+zvII+2ZgtoEHF/DHF7p4BeJPstA84DEU1cjXVKhfsqwlcBKZ6ojWGWTH6Z4zIAoZ8
ut8E1t7e0htzDRC6NoELp6ybtCs9N6NRox2r9Fnha483vNFWRrTwwprSAGOUG7g+2xEEQe5QbuxS
p1eMgRSF1uMBnd9PyI7hoZXO1B+FuTenaQz0XksJyOkh/pu2W6+bZp9P2VUjoA0/gp5LZ9s6znwU
zr57NNHIYEDph4mEDKBg5sz2aZaNpNIn6AYX4r3vkn1tsyNyAyGzJk48pd91agYGYlu71T0XXPs5
v2EGNBwzh0Hm1B2PzWxvWOX+0Kx09vNs2pY6hBQcYUOVN/+mltP1KLwfUzrdWVDM8NvSCyewTkRJ
WSGtyfgOr+Ot2lq+wrOt0FKDSK4WMRukMk3SWvTWqYHWpzHKB51ZkZSrIEBJ0RikIi9GmNJ+hyLr
E2+0h7xPOtBy8J+lOYAZxSieOwsdkaX97DZ1pCriO01jdL96ehE0DBgj1wW+qE9+jZ5T+w3gAlvH
ga7G6LV3doeulsQq692g9y3pXXM7pHpoVeONno5a1FooqjitmRLal9d0tPZNARTf5KbohXO9wCsq
P/HGg7CyXeckd3rhgCRAB8S3A365oaIMctMNRSx+5JQBcWGUu6JKfyKCG0mdzGoADgM0P7VOoFoT
xj8IkKCMCp71cfKgJMrTWKfvWqK/tZlqE8Z7f1QcwAFYfGWUzqZmczgP2vMMxALEGtPrUVMCtS1y
olXx0avmyCi7nYUq7obmle4XA1igHR2NQtxON0adbGZPu2mt7icttREN5uwATtqbwnMRHjhQuayV
MkxNGxUcilscwpeuPyntQOZRQ6vO3HiHlHpPra4hUKuGIzeaF8vKYj92lNBNc494dX83ld0vpqYv
dhYrKK9OW6YWZlClHjgYKqf1J4r0QqWVV97MiohX5iPPPGTjzTgqwc6fatkmZ9WhMjv0HlrptZbm
IppS4zV1h+5Ide0qrpyfdS7QoaoND6XorGjOk3k3NwM/TMz8Tjv6PMcpuE+zGOJXVk23Xjpu2978
NXigDEMXSRVm8aT4VmObqJ1lN+o87BJFbGpq7GehvqhV/QuZ0tyvVNBs9ViE0kuqnc7UzdgazhVP
6msF/5208ei3YE2G/tatqU9vdl4VRDGNmsRls1FdxBk8U+g2TTiIu/Lh0RL094RnkYL2ar9v7YxU
dWv72Zzfd7PyPVULsNR59Cl3TWhTWBtltp5GSl2COHKHETYbLIlJ9E59awfASitXZ5veHiE6pts7
UaniqUun96JyprBSayMhVFNs33EylRRggiBGbdMI50K9KTs87Ho0FvhNhn/0Kde3w2zh7ppVfHZB
G9/qlI6AsZNFoteUpypxZ8LVSkTzDAZjm40vYHzSd4WgdFt3zp7lhvJoTLzx50lvNnWrons7qdpN
Xzi6b0P1ZhPbEKadyuYI/mNgJlQFbdSZgblJa7hC3N4agyJHp6VbVpR7Vc2veU/vOz1+GaECRgzR
P81Nti35uHe5+TLz7qVMxcaiIEcxxciIxeb6AZKABIwr76lR0F3vWA9t0nC/SJSHyZ4f9HTo9q2L
Nm+nm1ICABwcg5IdJ6uALIGXTxEYDbI911I1SkSDbrQ6r/3KjePD7FaMjKYHIJDxHKdgfbMaBLc5
Kya/jZU8MMZO7Di1yl02z60v0lYP22koiYrUAGoqtYigDF5vmwLYCpUex7E4ZMzbuj26EwoQ5zdm
VOkiUOvmh23locXGV+o6v+qxfm2KJlT0/JjF8tGH+pUyolG7npr3Ic0P0Iz4ZlV008btXaZjfYTD
LL+0YwREeQKWFeOnKaAQCsuqj+b+sM3tBJrX8CukLSHbVkxPQDJeaa24cYV7E5viBoLXxxw9AETT
umM6N6E2QSlEsbL7inrHXOu33pjdq3Z/10jGD1CsUCX5WQj1diroA3zRzqzmo5O0W3U0Y1wVcxV5
dfUCQdib0p2ubU8EtUAhrGlnAiFH3+yt+4xWnLAETecKbQYyGQZuQ2p/r2d98i2Rbfig/RjL+Mmt
yxeLj1u7YFsPAitgG6OJr7VGHgB4gV4py7pmarzX6/KJc+qQTKPXIh1fWo8/Fpp1F7v81kvoTZM6
NimS7sGsUdZvpydzoh1RCrmnmvbQJkpFjGTscZFRfOek7ATNf7Ki3etlTcyuvjF7LzAKo/HteOqD
DpMaQGZ3NxTWPmHpQz5bNxbHA7NXPJ/nxUiclMYEXqjSced0L6kx3dsex7KWafvYmj0noMwSN8JQ
iivT7Po9dEnKyLSg1gRMrUKSlt92afXiZTM6JjmiJEQW+9RyqV/2008vdm/H2hqCUbdyUokWOJ7K
6/20dlqSDuxHrqP/MNPvUnW67mr7DjPX+nMG5atxyjQCcCSUwb3hqZq153Gso8zuQR6jmvNdSrFh
6pJDyimLnHYKS/RPOmLcVswFVBTBMKqV0wYnK+qr6pubCN+wi2OTFmh8HtztrOjfVa3azg6YlC1j
2Mwd1EB4N+5NN99PtvFUz+nPGS4qhF4KMrBmdU+72oXCkluQ3J2e9NYEmTaHjHDc4aWT5FAxz2my
TfXyxqi9MLfMoFSKUOHFL+a0t6MyqYHelHWYNtO0cbXIE3a/SWM+E9bDjReCFSAHmvJtPbLOH131
0cq9q9llj4MXx0HeOyjU2UeRxTeaMr/hyE/H2Ok3mmiDVJk3WlJsdbPe6oW6iRGfE7QBUV9Tsbop
r3+PG0X1M738vbCamrQZvaoLM9slmf6cus2m0u3JR+rreS7andkkt/VcCWIlag+paZEEpnzPMc99
Vu34lQ/tNfK4Q9hWNJO/nRHeVpEh4BDT9rXPxAPeRgevxQO0yYc7LgyIew36j84SiKdzDXqUHjc2
E3AW+6nCDWEq/J4b3a2pxo+O3fU7tGZ/Lx17z5nz6DlNGTR6/M0uLYsgsfJt0gDgrluG6GcWe9aY
uOx6t79pBsMLqhEVkaH07qrBflQTiKAohUWsmOJaYd6mtDlehuNNJXIb4YIRB3GitQQSBFB2Y9MY
xvBSjc3A/THMEMkB0m5jZCUOpz5i4pKWBZ1TJduc2+UG79Bb1R7u9FEPR9u7TZO0JELgNlHzYaPJ
jRebBm5/HRc4khIHZmffbRvkUCDdem+z6i5BO/pBmYuNU7e/C6TDIDvFb9tSCwbFerfAWLsxZoEp
qnIPt2FeXGt1afmgKynDeVKGBFxxXoZu/bl96uhYBy5lJfHYPBBn1J86Oz7ilqv3qp09V9JBJejb
Io2a4JpCwvCgikHdpsqYXScT1wBNUx70zvGLUlzxKX/5mMe6PajUfY2BMafTDAk+bulAEGDYVCui
OKe7LEsfW1beTTR5So0eEJUy3+hWFZpU/TkLJGASzQYAjqlhanSt7yjdPcrehZ8bVRf1vBwDV8S3
iLDBFVf8dGbmhXFd3VDmCoB9iluV8uuuazTfc4RHzKkwgrih96mSPcQqUyChpABdr42F7xT8h5op
TaDy9nVOZshZcghfFSOEhjz9SrNyXLdq9Rg3/U0n+E3v0qfSELrPa4QgtpNlwDwgEug9eshyO4pb
/szN9K5sxgFpwemBJfEEBFQFNF9ndD6CGQ6AwmCTeUZcoXSJbzQ2Io34Cp1B+yK37jJ0TIoOV0iS
62E/86OwqmM+pf5Y8GM1G/tEgPdcoT9j0LsQd3LwkmidW8UoMoQ+6R77EE6JHxNeQUVIRLYwf3Cj
T4mAf/Zn4aHfv6DXiXCQh1BbQM/G9ji1jl8iSCZDXpa+q+ivEEC66dP0qp3ikZgaRbQj2ofWNXd1
N5m47lTTH+rpYDT5oWP2Dc2838dBwZaZvSeGJ0xcKqBLLqrnujfAVjUUjHSV6yC5hqyllXNKWDwh
96xineZk+H/MfVt7nDjT7S/i2xwF3DZ98KEdJ3bidnKjJzNJhAABEojTr/8WmfedacumecZ7X+xb
Twa1DlUqVa21qr62eHnVB9kebVqPfau/0C5qN3nqqsSK8p+TYwEQWd3muuQbh7XgCgIr8GWKXf+6
GckjvEuctNITaPCjvuEn3tZ61mOlX6a2/tx2CAxpqW9RJvMTH+3K5DaHonQiIaC7C+wKvm1EzNOP
iHnQKXYTBsVd7jvQ1AL3dztG4TdiDWUSahs2P8bImpMQSnDF8E1Ho3VVeNNHUZfhZsygBytCBdCM
G51UGsQn13LZIcwzPGw7ZLjCbwi50C2V8jbJQE46hlA3JZTvWZaTREIV/bqknUpkB6BcmtV3rvDI
QXdZuyn7/CoQ2SOoHQHcs1scJ7vdhzXCvHG6JbWP/i824mlcXJaNR9w0FtcSzf2uxrQW1944fsli
ve0EvyfUtXdcROjpJdg+4uor2jF8T9MJRdRISWye++Cwqkr8SdpXNoWwXV7oP8ko8OhF+yj8Yv+n
rvlOF/Ud2qU9l268A7PYgYpFtWusPt3pDgJ4RIzDASw2+8DGkp+6Nh62MpxU4jJWJ2DBXVkekg5C
YFcy6rsHUZJmF8tMQKBYOhvq49rRlSieNLEfLdV/spUNKWxg069sr7+qY37vOYoh8qqKO9fRUZLN
GQA52h8R4mQJzgi/zgSRd2jo6G28QH3VpIVckYwjhHcW34DIUWzjQLi4Oj26n4Ii/FwVtX9V1eS2
cnAZsSgTQ2LbTAMAxdoPZZ33iZC4UJxqDP9U2eBdwWoRY2c9ecKNNeK9g+eSam1xyG18SnS53qdw
cQdXZnpPhiDf4sHubcuifWiGjG9Ia+VbmlMPt7z1S/n2/aCAsSp9dqdAW51fCXdaFmojBvl9tFoA
ZwfQ9y4nSw0E8n/SwSDhAH4DpizgHC+zaNz3WOZbyKJ1e7SQ2KRJ9UXeNAcGAfnmWO74Nv5azXIX
qwI7M0LljYza3yP/7uJ1lr+bZjRIozGy84hOKOlHD4ozUP/ez4zE/uhvyHV+010FH/i1943eu+g4
jAdqJFahq29WBv5ZARN3p5DJoHaK3zFXuZvDf7umryLy38y3AS4BlM2M9zbBAx7eoxbF021OvKv9
7xzsh2DnHOxn+bmHhsHagG+t74zEddCDAFBkE5HKaBahbcZcgvPUVZNhb4W7loNdG8NIc1P0LsIL
ClnR7HpKt7SAYm4KEES7C9EoA1jjGqSeVTLpW6lYMGbhbqHFDTKkcWSblBE8uLFhzW7ckSTbAx83
HxpvVx9Euwk+XzaRt+Z4NpwJi0PeMfMo2p7sa+AeCf8whc//dwMY9Qph4cnCPRyM0H0o7E8ZmC6X
B3irGHs+A2OXeo3cBJsz5W2GOGrWkUmfW/7n5UHWlsmoMKBhg7YmgkHKut64Ad6gwQqu4M3i6Pk8
5p9w5jEgZaiE8OYhjvzBOf5FNv+t5etuZkGjfwf8/cs3no9nVBimfPaNElWMgH/z3VNYPsd1iCwJ
2V9eOgOE+3ogo7hQxjEbHAcT86x9cE/Q8S+d2aEf1O3G38KYDlO/jQ8+2JrlaqnGYAq9HtwoNYRu
hYiLY5blcdzNmhB6/19a8Zoi5doZMUoObBoKlvUYqhfZkVIk/EoVqZXT/mbt7XzbDP9Qxy4iLQV7
sq7ieze/6pAZ2X/LKIRl2Q3dnk5TQvb91jvEH/KEFEl8iKoN9RIvaRO08v1xeXPfqnye/ZrfqLaz
Q+u3QxvweXn9tt+TDPk20MymON3YK2TmtYEMN4IcZt3RDgN18tnF27Xw74cAmdN+ZZw366vnMzLc
SWNJSqMKp7Xwd8iJUXDrIf3AbgLoi6KMDATTsPMAE5vUhmiA8mz0MysPa9fA6s8wHA4VPo8QzsE6
Qf9NfzBw6tiO382tdqwbep0n3U14sKHtnc4c52N0t8Z5WXGrvwOcs50tQuY7qsY6dKS48ofnTlyV
tbOCP3oDcwhu5z+33QzOPXd6Is6Yo+x5ta/RnaXZVVd9Ap7dUV37yYhc8JYfkGRRalOEG3F9hKTC
btzYJwRKDVrKrd6+a6fMcFVx7aIx73yXzBcWDVrcivLGLoub1irX/P2Ku/ht6GcLLCxHRtEcmbV/
zlhP7C8Y0NdhgmgbrNNNekMeyO6yta7tqeGhdN4oqedbLBRZYjvd3qIiQW/P5PIwb2BZ510F6hpQ
DIJeEYbT7WQFMU4f4+RgC+UNCoLJcNTQj5hNCLXSAPpreBE11+W0ifbFDVK3a27y7dX95ycYU8VL
BXJlE37C7UzeQesoBG/2boYcQZxj24CL96HYpZuNdYea70bs2To9+/Vqo+M4gFUgjQGV9gqpUTvc
r3Vr/1VUb69JIobfDH5IycJFd5CRLxP/4fLSv4F3QrBPgL+GtBOgcGb46KcDZ3hk5nu1nfZzn6Ps
fgYuN1sHQijVY3FYQ2PPe/kSOgA2jw9cDfAvs+a4sdDIfnMVBWmxR/1qk+krET/l7nFsPmvv++W5
vX7KYEouQNnujIjEsr70FRkU+QX3mwJPmRYNRDtQY9Or9ZfFGxgi6OKgpgJeDE4wJIdfjhOFHQMM
2i/2aHL4nF1Hh3oPh/AQILEIwO7e36sDSuWrShbzZ42FhNGAgo4GNaAZmmo5jmBD1FmkAAaj3yFV
6V1ZOx/jOVAenkAAXov/3jieAZrFoJVjALw3QO4vp6ldZNqAbwAuEz2VemltBuhZ+SlbcQZvLSfY
+3inzVKvUGoztm2ySS7aOSwa9vJp3Kn7uaHRTBVtPqMNKWSU2Kobf238ERi5zsxn84EFMx+HA2Ms
DPNe7AXiI/+7LD//25MYz8sWw77g5l59vwlTL+9lX+7tG3ZV7vODc0ivxH6Nv/xG8IrUuA32J1ov
A9RqMhF7qXNUdSlGePpN/rwLH+YAgOzd09p7+rVxYShYF/oGAEzzqiN9BQm9SGqd7UmDRwC638Q+
+jqEyIWXj4PbXHESbPPi+fI6vr5uMSicJBwkNuz1OkbCRo2vw+2vPqNuBEgE6qtc7FxrZaDXTmoe
KETDOajSgpRuBM1VGFUSIMdsr1x+ACd+w8gRabVNSFAec1aojq8MC9YboIUWGJXo+w569EvDUqXb
psxHP+cqtPdpl4NYlj1oi24vL94bw6AxCXhNvj2rRprI1qCyylij18w+9n6EVbUtSLmlzpqy1qtz
AUXC81EM662sDGnLMaj/zh+p3XzU//XbKcIkwLXB/eFCJ/b34/gsGIKUXpH5gSv2vXtQVv4TnTR+
XV6u134IQ7gzUR8Wi8aDJmg7R/krU2FWIrES3RToDAy9vj0tIbM9dygYbyFQtC7o9vo+nkdFPWrG
bKIrggnj5o49lkA4lbiPZxNuEiggzO2I+231sTsU6LvtXb9nomdDGkGsqrQv66KbvRP5lX5E3vEm
/mA9zYQPNCG7JUBsriFCX9kXZjlThiDBBE0ALO7LI29zlMWzcoK8beaKHRl5thFZqzYqjPSGOmiU
MMnT5Wm+8vG4oEFhjZBTB4ALmNiXQyqCcpoe0nov9dHVn+tVqYGX0mcINTAAbn9w/XBn4RYxfIYD
9jkBCBqX/zU9oCPCVQPyU3tYV4N5w5DPBzL7HNe8aWxOQcIY5Ydy+qMRx6Zdodq+Xiy0mYeCo+PZ
oCy+YhmC3RG1BQ+qfZAHWxndtdlawG3IpMzLBZomcPYz1RWi4yYumU1aNigkIsaHIkNwG13799Es
fHSQf1ze+NfLBQ4nCJl4WoAXgVZ0Lzee1ALsHzQO3NP6qbQfGmTPyV9vs/93VNr/D0myv8Ui/89/
maivSLIPuuGIt//i286k2t///j8UWVyL/4MoEMplkDWD5OWcwvuLI+vgP4AVAs/sebBwaLj+TZGN
nP9BnAzBd3jUWftk/p/+Q5H1nf9xEFIGcHk+aGCwoX9DkTWw0BYOLlhKM5z/5U7rSDVZjgaqR7+P
NKO7iisgT3Y6t1lxomwAgiYjafjdEZ2ELEYFWIXVJc3kA57yqShLr/iDDUFPjk3tF8Ofl4/hS5P6
50fNfz+7qQavaEkV1uWxICr/GtjK/VIM1Yq9vjzj/3zccGpEuSmUhnpxLBqtGrQCG2KUQB2FKmYD
gOb7ZmBkuCoLGkNo1SOOqcCjYyPTFniBppd05b023zP/PGj+mYSRqhOhLsuxzOHGIg1Aa8GmA4+n
T9Ivxk9QN11ZqqVRZvd9tg8drvJs6oU4MubmD0XlfrJZoG8cIFCTuqs+X16rhQ0xL4Gy6itvAq3t
iCqstreWC8zVFe09IE/SoAnV9vIwC5MxZQKAwLUn2aPjfOGOpfMYOiUqrRTSzQ6eSgOxyw0Q2wjF
VrIkS5ZFDB/aBJYqWVrRY9cw4qNTYDNNkEumRFv3WSozy9/GjRNV4jB6AMRd41+Twt+HFh2HOyuY
/HbcAvkzAlistQrCldzY0jLMfz/bU0fFod8NVX6sRAPgoAL1ua/trWZA4UcANa+s9myqbxxQMyYD
OrLhDGC2W2tMT73DXTwHMNblrVz6+Pz3sznQcKyY73f50U39YMuBHb6Li/farqlKD8qyKx2aRrdB
M41JG0Rltiksx18hUCwdd8M12CFNuyrMvGODiEv+6aXtWGU7L3NyvsviUnbtO1fJ8BEtcA62GAG1
SfNuljmhqYDYjVfbcuWIL22D4R7cIRpAp++Byg2LAriwsG4B1vcA0Lm8zQtHNTCiQ9BIfOo4dXgb
N/ALouLB1mutZ+bG9C4N+6+XR1nYj8B4fQmXAx7U9+FtSWp0URslkCwcEqu8AGjo8hAvQ/i/vbX5
LKppm0GZxymOcaGCjSe7z3Hb1c8503ii1BWg6gOvV8Za2JTAsG87Bb4fLBjk1ayyOcRVzp5L1rGV
osLSlsyLeGZ5tevVHdN2cSw9Zu8s9JVNkB4KE1YR0HPYKPaXV2xpUwwL7xw2VbTqwlvXT/2NHzT5
gYae3oWF5iuphKWFMuKAFs0UCst20LK+7LPH3rfQdbPLHy///qWPG0Y+hLTJPIC/b5nDhydfAOF0
5UQ0iK4vf994cf9zpAzjdoO2se0hTo9tXVtRmLiUVGRvpVPcf1ZhmLXeroJKnfM57T3W/sq7JrK/
NhMoEyhYgs/wqMBGi/wNt8CQ/8oLsIvcKz2oyfkIGdRSl4fLP3RpIw0fEVDuFpEl7Vsran4Ndg0S
UOs/Q+hpet8AZtopzvOOWshm3w5gXhyhmNcfstxxHvLCYu87KaZMCUg8KQ0z5d6OwmuulRXIb1Hu
qpUJLBwVs6nj1Lt56QCRffTs1tukEgyZYJJ8jQ84u7E3LmLf8AeSUBm1flgcLatzAhCZqIgoMpwp
BYEntQEb/B6PRT78mB+E/rTps0KOa2zOBXfhG+4iVsRqLLfQwGba6E2nI/azruNPXhOyB0nS7Ory
IVsaxvAWXgOdM0KFPtaZognpINAbkam9lrn8aql/2ULqb5sze2LhUcJS2xbdbT9lmb6WoV0HchPg
FQ0OyuWZLB0Gw2+gcbYcSKFAhgsI+IIRUQ+ChqBMvO/zhtfw0aV8iCwrvs0G3pFdb2kC0fmeFisS
JUsbYVj76KKpcJtnOMttxNon6fhFekjdjkThLujLqPxe9a3bOyv7vuBcPCNA6Ak0woe+625F1tSf
JysYj5Jy5xMvRLziyBdm5BnRQWS1A5How33rx9pOhgDwX1zdaOPF608jkN4rTmBpJuHLezUNEIOX
yocOjxRfLO1/jmilth1DZ+7LO780j/nvZxf3xMUo7Ipldx2HJkBBtl5Qg34B9cukV020vzzKwvE1
G3rQqrVSLVh6zAbSHB3lVjehssu12GZejTd8mWfYOUvh6j1l2Q/5NHyBdHu57VP6Q3vSSmhZIjoE
yunyRIyU29+2bmIte1emlJVVdldw+8kHrUqrDzxk1caPumYDquqTk3sgM8TVRupoTZtmaZcM8xcg
+eQuK9JjBV7kRmdonEDjBnCNergauDu9c5sMNwDM9SQzUrgP4DkXoILU6SmMM3vFKpcOgeEEip4x
5fVeegSHyiq26IPOoeU1uO3aKi0MYCKOQWiRHiBRHvqax+U3tyuxQopZ7sqDYGETzGJqmobpJKc0
PepUWAcn77xNPLb80Grw0Puqep9nMbEpNFb2ZHlleic65W/Hob4POBPbMMrbpJNgaFw+yUuLNc/y
zPCzOG1Dj1T5HYhTxQFJaX4aEVmv+K2ltTIu+DQYQFuIKLvDhRgnvCyAfo+tfU/YV6FR2bw8h6VR
5rmdzUGlEepwkDY9Fp0O4xvsizcdhrHAwHvfA8AJRBW8n3218spZWjPv5XjuMDU+tA0glNnHbuL1
0PwvkKHdX57N0tcNI4c2XMa81LUfNFPDd7Qs5g4aA4XIrl7+/tJqGdYN7IqgxKmxJ4iKEpvmJzfP
yG1Zi+c2I87KnizcWCYqMY3qMEYcxO4Q1KUHDenuHUsbMDKcsdpdnoihpfq3E/6Nej3b96HguTcV
oOWgS1YM9k2jc7eZdkUfxGN41bRDVY3obe/l+tsA2lxzBTwUMqA3ZdOEID6rKbOCQ0TyQnL0vo5U
D3pLKiIuQVgpRm+np16G3210NhrvQxkQ7yYWRV6ciqy39U2IDF4cAp3YQqFsM4KEzn/QutRrmvQL
+2TCiJwCz63Rhp/suz7atk59Z7Oh2CqvoqjQR/H7jpsJ6WkgVqFZkNcPjeblpqLh8Bj2Dnu6vEcL
h9k2AhfpNDTmaAH64PpdBbXXMtoJx9crJ2COst648O156c4OAC2HpussP7oF66Fk5Xa04ia4Ble6
z3+JHoLgX0FnZ2F1mLKgBIg/Daqu71cGn6PINwb/TXw5GzyHWHnnkg6s3q56clXxANnNZLR0dwNl
8ufCsw+hbkHUo81aeL5gU78l4c9G7L0sJNbI2R0kA77wBk2SXC8Nk1jW9cqclkYwFjQnTUmKPraO
mo4gyWiQ+SmESw6ZmvTKlbC0bPPQZ5PwdeMPoh6Lu6Z1fkE+gW1sULk1sDwbnwVoEYaFa0kPVjLo
qivOaOEU/kYInI3Zo4zc8ZpaR1+1xYM/eA5YiaGu3veseYWcyAOfxyljdyNh1YFa4cfcqmfCWxUB
u4MZXralpc0xLoY+ndREnZQf+7pS4jkGAqr7APRuJVMoXTHarSkgLZjVb0zU2XJF2HcUXJi4m+No
zZx7yrpylzv6UzPET0OH5EM8/+XytBaidpP+Iute9MUUWMeqTvMtkS0EGwLsv51FNhiPOBKqHr9f
HmvhIJjaZHk2QWg4m+qHKGjSTxreCUkOKKCvhLYLO2TPw54tXG6FTuXVsn6geDhfu6jblEndAGY7
KPreY/Bbdul8kN4LqhS59Ntw9Ar0run8vDrYIi0gnADSkrd931KZp402UxAXBEuVV8g+Vx3EXxpI
Uz6+7/NGFOK6TZ7nRa0eIIYbXUOuvkVHEu2O44qxLJwq23hlgM1ZOWPhDLfd5EbbKQKLE11YxkRr
zTdC+19LXPwrLu3tbSexkWfwQbWVDHJhDyKGrPhs+xBpGRhaofld+Ofl9VoaY7bVs10XMqgU8T1+
nDrkMD47ELfI5xqEGyFoKVsct8vjvG0hJJ7X82wcCugWx8FVD9xyx51t2dDzqDPRrGFSl+Zh3DAj
kou6cPMJMdsYoPAdt0ledk2Cl3u+cnKXhpj/fjYFN0h7RE6xfhhH6t6KkNJveQuSu0rhpFeO19Iy
zX8/G4MD9hSo0GkeRDSNkMDqrFv08rH2lzfh7cMLzMfLr9t+ZbUja8jNEPdRnm9xhHsJKTESO+Wm
aVmAJpBQhIDwhlRoevnz8qgzoOSNiAbdzF4OO6Q+b1AUzG5KUrbDzzqiegJ1ibrT4+AgU7uRHcC4
6CcVMhV3G0nTrONJO9S9jw6m7SwxkUHmw//UQVyre5rSLotgDnY8a0iX49BX22ySDsmvc9SC7KSQ
FWDeyRSl0fgJGhOpf69Uz9EBQOjGCjMotZSiIDvKm4J9cLrScf/og7zrdhNRg1V+1dao6+DPClJX
MtG0QaGjrJFMdLYOQ5Q5s5R09TzpGqSwBO3RVXeTQyCue1fi/1VzNJKj8zWEMsgn18JtuQcBuj8g
s+HKlYO8tB+GD7MCXIFjK9Qt2GaAlm5KVIT9vTcCuI7+8u3oMJUAbRaIj5cPwNuh2au+itwq0gE6
9cGnyRpSaDE5/Vi0UEnLoGQ6JzksGsuta+EC1VfNwKOAownHNIT3EJQbiXjfqpqdMUSfR3SCSMid
HPwU6W10nEN3Ova+NY2NNa3IMLUjifI7DiPbj264j7oU/eURu3dd/+XyQi7Yr8kj4ERRC7JGmILo
3IQJlR4qFA8TZo+/BgxZhpa/EnIs7Jkp9u2HZVtXNV4hFSTBEyrqG10h1KhyBE/zUO5YfJ2GtNx0
dPp1eXazO3j98IE5vXQTlScB9Zp66xbs7LC/rpwuck+eDP1y5Q5acODRbA9nzrWEJiT0g8bg2FmQ
PKlyYDn2OZ0V2Wrtdc6KC1/aJOOaaLpZc6nz0yOUeTgEAmwVwZpvojYO9D7ussD+2U9jlA57n/Ue
OqleXj2DWfDfrAUim5ezQ2wbsFyNzZHFZRW227ySQYAeB9yLIuhn5Nq7SYGscvTOsaG3BbUuVWU6
Q4ZZ8uI5CN0m2DpDU7J45Qi9/YvQQdCILWhqQaGm9PLvro9QYk8JZw30wDiqwmj6xD0lN9nQW2Df
1yojjbdvQ0f73yNf9LOmLCrNAMOI0Gv/HT/mP0s0tzR8uURu3Q+2hRU4oakrulsi/iwexs6j3+pJ
6v3lfXjzFGMM45Ch6VcBuSLHvs/VhHjN5iTTSek6znueGvi+cbz6oVCyC7vu5E9V85FU8RBcD1SO
zQpb9s3ji+8bx2jEHZsqafNv2s14elMVEOkhN4HFggbqZq5o3KNDA9cfoY8kOJTp3rdsRmiiu7R1
fe7rU6OAf9/YVPk75kGPd8U83rR9TMt9ufWElPjRQmFbxPQ978sGBEn7Fw4ne+e+Gw8P7lhi7oAt
vzOhi4dWWeUXOtG1cvrSzzeuFx7XkQ1BmvYESC+P9qMT0nxHSst+qpvQXvGPC1tvFjh8PbadVlSc
JPSDdh3DIum0TFCmR59gRaMNr3SVXN7vhQmZ1Q6k79DFPo/DG2Qic7Sbg7JYz7MyGSgi98tDLFii
WelwySBoFNLqnqumC3ZNWikIGzWqWQOKLQ1gmnqs2xbuXJzsJm5uRk6LD60j5MqBmr/y6jr0oHL/
8sSOVlQPLUlRNhVp5F3lqGflH/xSRMEdge7pD1S2yFoBdWk3DKOveCY6u+DtiQ5DcU0I5OGZ3QyQ
hqzileLG0hCmgVdOK+tJNydJw3ATNXPsoigyTDpfQ28tnV/DxqMwdC0rt9VJt3wSd65ESulzHuq+
2tuqFs0Trro8dTYFYv2JrjiWpUNg2H3UddDaJ0yc0BeAXhe15+xsGT1dPsJLZ8Aw+wbXUjWSQpwa
NnnX0taP/WyVfNJTEqbRu4JXtFKYg8CzwIij67kjeCpOrHWnYQMspQyhgx1dtVn5NRhT+b4zYKa2
AYMGkoW51Un6sPIx1+w6UMOUpIDGrwQdC8fMzGXLpmidwnPKE7SyvESjOdimGgBkCYqsWdnxpSHm
zTpbLRuApoG3vDzliCfIxleEfYk81CM2ELi21sLIha3/jcA7G6W38pIgNapOfKyhZtrn+zy3+DVa
+/UbtL5wDpdP2NJkDMvHBR61OW3Lk88rtm/sNNzqDpKDKHispX0XLMRMY/tonM6rnMrTCHWdr6wa
ojv4rzU3uTQBw+ihZdmjnWpZwnWhIa5fOhOk0FO2D5iy3neRmHlrdBAMQoje1qd8GqFBbUMFGbrz
vr1WulhaIMPKSW07Q1ba1QmpDHK0KxpfESJWXMjC+pjlPrxE41ogd3AaG7wZLQ6B88kdoK7ZoPPM
u86QWeqjw+jRgnB1oiouEjioflbNtbdDRddwRAtLZNb7ONQ5g0Gr+uRbkfsp9+PptvJzd4WcsPR1
w6JpUAveTk15QitRPAQkRf2W9EINu8sLtPT9eW/ObNnnaGpSIrQ6uVZPbojwnD9U3qWn9319HvXs
6wwIfrd1/OrUkwJ5PNr2DJrmscrXYrUFV/SqMlDgshbxmJ0Epf1htABH0rEMr9xe3gH4u8Z+Xlol
w5Ijkad93DN571f8XjgQjcFNtQYIXvq4cU3rtIFCfj4BlNBazVWftsrepNU6RmxpjQwbttuUwGPn
8l7G1S0kEdpNE/XfVVZ9HJpiDWLxdoATmQUBcCb7GJ0/xSlPM3olhlQia4siLc1R+g6j4AHK8vn+
8ql6e0IIxl+eqhwlmSGMhuwE3doxaVj8w9ZzQqvl979fBpdHeds7RWZZgGtRpSn0b++jMupRZ7da
78pN0cF+w6POXysFLo0yz/HMQog9ZK019jjAQRMlAF+A/4ArfFOTfnrXHQFVh5dDRDmiAMfPsxNn
nnT2vRU5aCktS1SFLq/U2wcY7eleDsDaJi0GZ5L3uV+UiS2Co+rqbuXXL222EZzbADY5uSD5aawk
Wrzj8r/joFoknBUQwuq84PHyJN7MKkL7wjBx6VgT5LJd8ij4oIpEgJuWCCuotsxCUFCHNEt05jVQ
J03vU0U+Xx51yWwM248GpJPy2MbTA8Kue55b7m3fkjj5/c4Za2v81Hn29M59MhyBS6C7XAxcfNdT
F17ZHZTRgRcqVqaycArMDLCAZEM1VHZ26tngQ1i3qVGehUBuFLzv55t532hkpcgjWZxGL5flPaOW
Ta/jzvea3bs2w8zyQivCcigR4hThBjzkcCfwj/leu5zuwiH+URSrL+ilxTLMXqNjR5z5LDsxyxu+
RWjllfix/c6cDJoNGxZZUpxk7aobSqsnngHs5fo9Olwja76SkFmawPz3M7/FBx2WoAQ2N7Spb2d8
6yZAMmZlpxesIjJtHvyPJqOuc6pGd9rkLFPx0QYwG5FhsJuiMr7J3I6SlaksuODIsPwRkLfOytMC
MUSKrk2Sdv6zGHR0OwRW+vPy0VpaLsPOfb9kIVCZ/FThgR9sAaNC985oaoZvl7+/NAfTtGUlQuRE
O9hGKfZEdh+aTMqrcEQZ5PIICzMIjYc4btoBE8jVDbOc4itJK19t0jYX78rtAgBhnKcO0QNgF/1J
57w6jCP5XNkDeuUMmUpEzuSmq/L2fRtuajmwvKkHyDqKEy/oNH23tQrFdRQ1QHoMWdMWf7xvxQwb
J54qotEh8oYT556jsrjNIHy6vfzxhQ03VQqE6yEx2Y32SUr3nkGPHS0UiwfFkYK5PMDSfs9/PzPw
ZrL6oe9DdrLRD2Oa+3G4Dr21bYv378qHRGaL4MgRLvQV4u6Eju/hV3QQgUK8lEAAdOglcnkSS6tk
mDaB4jzFM3N6rFp6p/2M74cS9Zsygy+5PMLSMhmG7Zboe8TQUWR+n+nsysfGiG3Ecv318vcXXKEp
0yL6uil4wfLv0Jn4kfbBMXKheCcc54fjdo/oz8NXDtTCREzNgSpF34ZQtfnJT2vdPFQid3t0FCu0
+HV5Jgt7YaoNaFtH8QSw8mNv9Z9QJyqSxin7fYsk1XvK6B762r88stQVo+8yPF4bFJ1upA5Il9Ru
GHbv22tiGDTlBQkjOnQnmfECU/DyJ6uFmOXK55cWaP77mcX1ehqB1m3HRyHJN+mWCJ9iZF8OsQ2A
7eU9WNrk+e9nQ8h0tEfIVI2PLJpyN/FtPjo3nnA6smLTSwMYNzfaJNgVlJPGR14VDRrE2BU6AJJ3
gVqxwYY5g59pOS1wOifqVYC/2AraKxs896Pt+5bHMObGYwMTg89OohjxBmgo2uoc0rQL31dKhFjN
y/WHIpKdxWQaHwkX4oOY0CkHcY74efnnLxwgUx1g9IuwElqh09mEx0tkDe0WKDa0a3BX0dIL+2tK
A1T2WLm1Stmpcq06SySp9R5dJ9/rTk1dACRCbNXKXn+gAn5aWA3fTjbjK8d/aYEMA+77ybGLINUf
mpTeoXOx3nEJaEqTjcnlHZiDodeFMSgYvdxfiNBMnSZh+4FLCNCiAUx0XcZeIzd1NIgdOnF9Cho9
7tFk5b5tKeMrw86//61hDbMWegQvz2LOifRIyLuAmm9lVavbKs4+BwW1V5ZvafMN4yZg/WSwC4QE
c1GxqRhSep47kj8uL97S7pjW3ZeAecoxfQaZTR8q1n+KOGCSUUOfLg+w9PsN86a0pDUSqATPijmi
iWooTV5P0aDfxSL0osAwb8kqKA12Fj3lEM7x73TX1ux7LFVUrbjXhSUyqf1jD6Um5uF8QSEu24yo
56NHCuKmrl1Nri0NYQTiWnW21dbjeGKSSHXbe1pZO9vmlSs2Cphf/+flzVg4sybJXxSQUi3rcDr1
SBwcZFp/BcKq+giAzRerQBrp8igL4ZPJ9ddDAfaV36fPpAuATGcEzDKmrfarr6DpJe1WXucISt5n
ICa5P0JIEqO4Q3E/tfk3HhRdukEThzVhh4Xz6xtmrifo/Bepj+uvbp0oGbMYWCoIIEYrtYalrTfs
m5a1ZaUSjSxE5J1QdEUKN67kY9aKYMUCl0YwTNwZS4iqtYH+MFElgy2Uqgn9o6cN2iPaeOSrH5d3
fWmhDEOPbNvxZ5WxZ9tGy+FH7oYy+1qgMWK6f98AhqG7VTv0yAKnzy6aXG6Zk9lbRzdfLn98wTJM
Dr9UYZnhSmWnkZRfZa3/qEqUPn3oOQF4htzg5VEW1shEwPFJtbxQynpCe70M0iio4HZJ6KDL6vby
ALPDeONSMhFtvg0HMmlKH/3G+cUtpCWQEjzOpfuGsKvRTsXe8dXK0V2azbyWZ4HtmNGiFXbmnSIL
Pdo0838O1ir9ZOnj82k++3juSCdMndI7sc6ZfkC6trnJ/5ezb+uNFGe7/UVIxhgDt0BRVTknnaST
vkHdnWkDBgwYY+DXf6vm05Z6876V2jsaaTTTmqHA9nP0etZy8ksAl3NPP/35X08nOa4ie1eNd00T
hC/lpEYvaau8u4QJOLcPG6sGkS543aBH8qwcxWJZ+leNM8TiBJA1qGh2rVMcpnpy4s+3/YyJ/wea
zRV+hGt7+l1rCAdhS+yONSVg8t1FvM65FduYt647Kgc1Fs8lhACvGj04xwGMYV/8gI1tywYI/Um6
5RsQ6OpAMdd05eUrQbeuvNSWOGPhWzSbkD40er3FeRUV1KuVl9s0j+x8WAab74PQudA7OLMVWyAb
xINM3YuRfcdgC3jkQ9GQNxBSAFbveH749vl+n4mwWyhbXmLwga4F0EyqLneEC8gSWupn6zhdY0Rv
7075pez63LJtjFwaBmoTMOe98R5e162mKim5F+4hTFwloF27hFc+t24be2cacOA6V+VbfwIeY6TG
YPoCHQUws398vmjnfmFj8z1sUhEamTulUQSETmDvpzly45XV68PXfmJj9g0GZgen8fzvtMIN8N4W
C/QGl76du6Sq10sX/Oe2ZBPQFxDzAJblFm9D39Q7D6chXcAe6RuzJAFubPZf+5iNxQMuB9Rqocs3
Tw3lDvhssCha/wm13P8no/D/AWCH2+l9Wkdd788K8VBPb5Sigd4JextGuAlSM/gOe+P4x1a4f1xB
m9tRX6SjOuPNtgi3MABBLqREpzsQfNKszBv+M4jC9cKg7rmnb9L5HmPMgjiieustADyYmJzSqhov
jeu4Z/Z/i2lrDLdlZEl7lYMPMrXBCrWTQXrv60C8e9vW5RWbqrWO83zpj7nxAa/Me/2TFG69E37t
3YAVrn52LX/WKwiEMGTrfA2XE/77yn/FVRu5rlkLl38HneEKFWHAnmU8oqa55MXPLe3GTZTjiMHx
JRzvuGfdvYhOI9ZuALj4hUB07vmnP//rAxq/EGqKhvKtwQ8FsV69Ne6DrrcXMsAzicEW/MbrvACG
16PfRU2geA/G34QPw5RCKZ4mfVt8GDcYE5RIlyidzn3Qxlm4pRhBIFBVb11TQZ489AxUDsNmrS6h
gc7Eoi0aTpIQ5auAhERpAbjLffNNVK1+kGZ6bJfgJBGWkwuLd+5bNlkCCfq68Fu3eiMgdt0FIKI3
SQk87CV/dOb5W2ycQVvQQpXYeQ0btWfMn+5WzKI9fu5O/+vD3fA/hi05km+QGJOsrMdfeobM/VgU
l2h+zz18s8ug1O4b2RRuthaQ3iW073ZBTy6ty391OHj1TSQwM/riQkVrJoKwS5puOuSLKqHUXdwH
kJb6fH3O/chmc5k3uBjH0lgfDVAOstcMNF7vvJ2WeKbkQkw7s05bvEToOu2ADg7JCELnaY69SIIW
2tGff8K5p2/8flhixAoiISSjDnIYulKVTtD9/drDT/b3l2fKpRAO6G7gNMrFicMaUON2Gb/k91w0
Tf7vpxuwZPh9BZdEh+hBzoGLhPJr0RYP3zhtPUq4N1XSTHYlpslLpfeFh7D0+cKcOTjbQbfFW3Jf
1IGXsdW5FmK9QuX4YOn04i9f4krCB2zyOhBntw2TJckUligGFde4q0jdXziU/zUxxdM3xit51YKE
S5HMlqtMekDfkjGQTwF0EL/iOPELGwOmC7SpZ5O7mQIoUEG/I5l61Iifr/+5U78x3BCCEfBslGRQ
rf5YPIDFXYk21pcevkVA8E6aboVsB+AVYZgin6jSrmy/lE24/wGAaLxqrgowsmehhzzo5JhzB2Qq
X3v1jcFKIMLruh/cTKwu+mFBLe75dDF3PrPqwcZgydx1NcjnsKXTsFwtgJk+oafefwWtgYXZWCz6
bIS00vcySAiIdBmVux9dRKsVuO6vJMn4idOH/eXPFhKGlucDyZbWfoNqebdzPQy2f23tNwab+wp8
XQN8gnVc796b5ZJ4/tdm+/DqG4PVJxm8CjMyWUXrGbLxJjMTeB+/9uobW7VupSkGcWnWSyaveq5d
jMUSggmcz59/xttsMQfQZmCrLhn93zPPnGVMwSh4mrv3LomynzmbW9SB7sZRQmcEURbIZxc989O1
Olw/41/zClvQQWhBg8IgrYcZGPKzkUG183tcLH6+QOfefmNZZpDsRHeBtx+BqpY58BKrcV4/f/i5
1d8YFvNANuC7KzTil6XdgZqbvKyFdeJgpfWFs3/yL//RA4Y4y8awKF8H7fAGfqeq2piv9VM+DEfw
ENzwsb1myMs//5QzcXcrULAKCdEkv2SZLujTOqMJofrbvCCoyi5hA86t1sbQwI3OuRyYl4WmPPQr
ue9Mm64Ou7DT5x6/MTVWFbR1TsEFrCHRTdnUZWbBePvsW0y4fr5I5w7TJjj2DVBiK6aqM+CA6eNi
8+WPjwmuC3dfZ7Z6Cz4o1w5E+9z1Mi70bQn+XCWgGNBUTws0iz3DLvzMmY/YAhAweebQyXOQYRnM
sykKcPS6Xuz9nnv66eP+CgRh67Wt0ZwhOyycn5BVGMDhz1DBfGkHtkoEfafbOYjw8k3En8O2LHdF
DiT25w8/YwNb7MEqycIgcge9FHe9Z0Y+93l7FXb+0fre1zzGli0HPGWrArkozUTH2LCDrIKurlgV
qCAdqkZ2X8FxueFWZM36GPUEDw/LMHb/AQxOE7cogr+2ShszDsngQjXO/u8xJQQ0YmTKeo8/eBeZ
ks+Ysr8xZQVQHljFKc2YFtUd9Ur3tQ8HuqvkVH9pBBNLtLFl2lswHDSwNhnYR9n+1rzdn76iKL+4
CVuoASt5Dwoxy7KwbtZ9o+boW1HnX8PSQTV4U5+WGHeOuryAM6r6G9sGH/7afu2UbpEF4Eka8orC
ldJAvasAVhaWwExGmB9PPz9EZ3Z4iypgfQU0pkC4yZfuhg/u3kp2rafwgiWf8UJbGMG69s6kfAbJ
3yICFYiPCjifokti72cc9RZFABZD3YBxChtbgqW26G7ogvoXPG43Jy89jcMlsNsZh7QVBzBoidlg
gRkL13nJW8V/NkGTxxB24btBDOPXnCrbWLSBYJUZc8/LSh+oha74cKov9jnYxpJzr5oYJmwRlAmR
mDrHNUDggjL281N0biM2Ngw+hlLauWdZH5Xv0Szv7foso/DW5JWJ5exeqJ/ObMMWTsBnAsGVbkZM
q5v9XAf/eET8gPTRx9joX1/6ki2WQHAk1PT0JciHbjDEn+W0wD05e+oankLW68JOnzG7LaKgqUM7
TYHwMzvwIun7eUnB2y/SofaKCz9xxvS2FDlzMbuq5BPLOrasu9yIjyaQl1Aj597/9Od/ZRc0VzWO
0MCysg3upA0/MASSRZF+/nwXzr376c//erwl0wg2DrgNZf/FQAx+8v8AgjhzWrf0/8QvXLo6kGNb
a/Lul/p0Wv/lsuW9uo/Qivr8I86t0caaOyRFUPSGd6qK+ltuMVKkkMKEBfn+tedvjK6xhXGJl3uo
qABPgKJSuB+94bYO6ktT/2e2YXu5T2eoeqCLQTPSYnhpGTFoDiWLC1f65x6+CZumrFy31ivPiFle
SlE0sTtcQuSde/Zp5/86P6tshSVu52eeT37lLv3HBvpL3OhuSE/O6a9nC4mr4QoxDWn7sg8n9Z32
tYj9Vl2CnZzxcltKGnlCTWkGw4We+E/g1xJa4ka1NndT8aXxAnzDxr56aiar1Yy8DtlLmjP/uXa/
2jn+l/D9rwUyJYXmYzGybCTmpidLtro5WFtdqJRfhHaeMWG6sa3cGRFZ1OBnvAtizposDDuZUNof
IxA4A7n89rmNnTtIm7BpaTlMukXqyBYZpGE/jSmopy883PX+9ff/pavgbZ7fy7KB/lkuRIxiMPgN
pB+XKdU2tBmg3PUDJ43zFJImGJIcPYYl5mpZg9iO4/zDNYS8jEFP8e8h96sd9WbIl2Al1jHDhArI
4CA30mRsONFZd+A31SwsmsT6nflD2gh3vAxUhq9Lq9UNWKGmNrYFODeALOZXPbAuj3Lt22gHKt7o
BurvYOCvXS+VE8VDgjBUb17d+Q889Eg8ODNYLTkx5kZFkgB1UKqDbWp1pLxi/V5Gvn0Zoo7ehT3r
Plp8sZNKHhQgqFS88h4FBblLhoQ391Lmi6n/raPWiH9AzI/bJNGUYomZxbBKquUYaHCoOLLbCT6Z
/aBN8LR6bffcUNLcgvWmuyrbdr42Zej+4rIdMYBXy0wssvHAvNlWQGhW6ExjwEaDwDZQI+7Uuw4k
NrZbWJECGydISgN0Zkm34FaCFWP1ZmqDS1jaRJlhYLmE0ppfU4DQ1hWUNNDFEHGISc5Uzny6E9Uo
1l0/1KCQ5w2I+e7DgWF9nWVebCJ9OT/jAnn8XUhgrGPZ5apPxFSVyYJ5PvbKVrfo4ryx/CcmRNdr
7jCa/1jaZZC3UMWsr9F2AteWsFjaBKgo74pErndVkoKmje+yN+IutM+6otTPixfZKa1bgCSvGrLW
RzAC0oRHUlxj/oGZlI+lnWKda7Cfi0YXcidwVVg/4b/LnZhb3uTX3NfVwammZYiJIOoVeHlcHi5A
OJdoIs0NS1wH3CGvg9cLGvezGLGuvG7TnjXNEkc2KhH9xNB/y2s052KtwhUoLjdgL8zpqB9bd+5u
1WLCfelCPywGKBXgA9370SOmsVHyEDlil1omWJXI3M2Xp3JR9mkxeLGlD8r1QLGM/W2o0LBJ6FwW
bUoHY5qYBLWmO4wHiQ/FMcUgA5rfA+sA0GY94K+kKycJACEjGCSnzurFWFXIUVTKQO99nEf3CIpj
Ou3kyqrfINJFI4XqDi8JNRT3J2E5exEwzSFmxveuah5V0PMJKSXfpPY8CFHg8PEdmahkx3AdS2+H
Cxd7X/J6IXHuhfX3wmmD6hCZhb31gw+hdH8QH2FQgb+bosfyRIPK6ljXtSG/Vc8cnfJZr9B5W53w
Tx96+MdeBCIJu3640S5OV7MyBzKarvpngeT0D2CU65uqGMK9xSyniAdBvT0dsUDxUI3qEZlK4V9H
rMF5XbuxvRq9hn2EPaLcMkChYWnDIQXGXeWJ6Ef7gjHm+kGIif8aJfgmr9xycvcGGH6T2n6svWSC
7m8V50uNTBo89MsKqqMo/ANpotqkzIIF67EmA3bHw/90rUpL7+AMygxChdORzGF7PBEvQv9l9lIQ
lRb53uZIcugwgmO8dKfmW6OtD/oKCQ54VpiRX3VK1+5DOYyDXGPRwQ2UKS4nhvKuYyCcuRa9Mn+a
ijo4QN7sF2lDKzCweaOY7l1QTJepyOWyHg2VWmQcJCnDHpqXoGHJe2AzSz5itTxVRVMKflZkvmtV
jk99T6DlVvrt+Cr8MXjKq1C+TKEM2l9dKHH2g6gR4T5YbH+Y1RoC3lcsbr8mBD7l1rNA1Be0WkQZ
G/ADQ4Jiqct/NBvULxpF6sH0TvTQwLCfwsLHKkrndPxsNck/QPWpA2THwcKUi7zGa+IsPfOFur+M
Xqr9DDd5yPtApQAueOIVcdmr9qEtMLTdBNTJb3P4tefVO52ZLh9a6BPapVqPA1Tw5j2rBqJvcRPQ
FqnmHLTIxTBUfZOgT9m+OqYl8z+ytIBGLXb0M9pCtWUvpnC6C4Vvn9HE7nkM7ufx3isAQkxKW1dT
HEJwF4zbBIfjxFEQJQ2V9BuYsacpLkeqh7j1dHQTKTYd+arGH4aUTYYWEQTTMI+gaZxbVn9vwXPc
7SwUS/sErUgHghpRpc29N7ptGCv0tSE+0AzDDZjXxyjlOhrtbS5AuFHDBbwsoJh6x6SR3gdlwBPG
A0CUWQe5LIvhkFvGmX5y/Am0shKiyc9SMG8PdFj/zquBPyJ02ZQurjPGQKTNz/lc+WXMg4ZMqXQ8
jx1mplZ5ZyFzugIbZCqyPtO6zXkPZ3RCQzPA7NvfjDuInsEyUwj5QBIML7KE3j1aa04TU085TxTA
JnIEmbYdZZw7bV9noZ2dLlNQ0a5TpSe3uOUC4htNTSjZmcoBRYUtg+lWuh5amRRi0PrQRYD/ZmjB
Y5wUSLXWHFg0LOU7ckxXxDWELvyjCacueOqCDrPwUgCPQnKAU2Ja+D2sBqQ+Ly3r6Z0smvqhilb2
YsCU4OzasnDnX4sfgexjAOE05EyCzlhoT/Zj8y5wetyXHlfnPvjhev4P+vbDP04OyyaMhx8hPTF9
QeGn2yF1aVgsUB1d5xFIiTg8bpEy6kx3nHpLEIOOo3HvdN+50TVTxqcxDWQ4plC3cJ6Wyvj99SAX
/gPS3OUbZMOMv+vMaj44FD6htlH1UaxB7ggsJ9osSza7nF5jrtB5BysjzBEjz/5wHXYDXp5TqN2M
4AH86ESz0MQnXQX6ZzQPSZITuMOa+829Uk4vE+UstIrhD0b4YIQ1N8G62zzpae492XVGMOIgSvCR
ZGv+c5mU+RZonDnAZRgm0S10BhzEtqNVTP/0fSBGEpuHVVrlDRlB0O2HKe8aE6VFEPGsi/qaxJUH
KjlUBVbdqEEhekZRgVAtIuIdx5I135g7tHPMSsMdkaLX4ECguxH8H5vDiSCFzPVtA956UOwz9QfD
0tXeA1x0zjj0EPX1CnjtfikRiGLIy2oRr8EJ9xiOlP8gBaZqrtlUY9+sCRcnIcucB3080JoTDuaz
oC8AlSKIYPFsSqw6XIhsb+GSQl3HU90SqMCXTtRXcVTDkd9qoKDG1As0thTDCXK+myIu6t2IV1wx
Mtny8Fvtlv0VdAGmRzl6K0lXXOzpPY+4fpXrxCBwAQc+oB9Hlp30J1cmUYSZTjURlrmtk//w5drc
raysb4BJKBPb8GLE/a/Dllh4FYSOOUbEnMMSLqGC8J+BnN2E7neRSKyqjGs9ezSFxGVe7wYa9fTY
Biw8zuO8vAd1t3xXfuXyVFSmTwWCIwNdTCUGzC4WbZ9h5ZzrJgKJ8DWHh3QSPi9IwXtcQNzTooSf
lMg45c7UAAOzSYC4RxfzNTXe8p5Hbf3ROR590Nq2V3XXk5s5LNyrXlVdkcCJVrfhUNcPkWPBHhOR
tffSCZnnA4Q/C9CM1BoOfIIky5y03qJ+iJJHRQLeMmQ+E4QQCtAme3CaZGBYjKCuuiYue0e864oo
Z0/CQLA4bCbxMhZu8QT6TfkYwNuapPdW9NAJapg1yTsmwHnghtXO+rzrMHAc5j9pN5l3yGvUP0Oi
urs+NwihoidwLLq2s8rGhdbfkYyvP3vguQOw/DtIFA0C+RXNCYD+JaDfK+qK00EKnaEBhdXcSFBo
+H3xSGVRPlTiVMjIXiMUnMjM2wRibnB9JWof/wCsJIbaF6DsvbhFkvmjnyv+k7WDffFzUOBIkPCC
ONuPPpoy5Bn3VJn1YYHcuFjVizULh17CMsazDaP3sgjkI4plkUAPzz5rAaFmHJNQJCOmv0jCnBVr
jachQV+iERYim/kVeqXiXrXT/AsFjWdQn0mUFA3DbKXgIKyGgOoMKkIPGXCSYxwfWc2/fEMGbR18
TEWr34XGq6puXI6VtASJaFchti7TdCV8ZTPO2fg9nJX/Cj2Faic12N0ZareD21fNXeiL6psAUmxJ
wZE+JWhegOCUAoBieIc9aydxBIgpBIJs9G+DEnApgOvn6Uo3SmWekm1aDsCgEgYOunJuVxoXnRDX
g2fzOZ1dz30t0L+MUTnY2wIDFGUyeLhnUbg1fe5WdzqGFA7vdKud8nDE/649ElUxupL0bnEUcqSw
7fkDMw28jCXdus8tpXZnoPR2BzmjucrE4ANQQaKgS4wXDY8SfPUYzujAPwugLBYdgy7kINt+fs2b
ih/7aMC0QyfY0+pE020vR3XTU9VfIWuRSTnV6+MQVmNs5l7+cAeS73NDsdp5gA5CmTOV9qY13yGf
MtxAtImmgpPgiXWt/M2h6RAlxej2Rx9kA1egimqvBqKW7xR7emt74N2BPcjvDWfVbtRwQ2gNVano
2jadsQggKxfmnSJrmuPSdHpGrMvXescIyP4BTKFVOsxwGWmlizJRwPhd9UHb3qJjjONmFhI5cdPC
PygfRa3kan6Ncv/UQPZqrN8sTw7a08ZF970xWQN5wL1LLGDXLfTt3nnJSewi338QPcimcZOE5gk4
4I+LJ+oSBDUgdxHQQm6SnALQiLKK2vqwjHR664PefCjbaKTgosl3EoTuB7Yg7KQhCbpbSHVPD33I
f1AlQHkf1Lk4GKUalNFz4N3DOqsophQ1SwOe4EfBx/oGEdm74Ys/HUeYz7eJCbjnE4Gwl5adD+Ae
iwCbAk2I43sYlAkKx/h7lEvEgWgfeO1IXBek9J5lsTj9gRQVKQ+t2/P2B4T98nIvHEdLgeTOYkAa
5S+qDT6ObE7DWZA3iUuKo85PbFXcp9UvSnSLkLZO7tPoQlkqduR8s5Ah0uhQ9jipyLNmLzMWvNHf
yIJJDhTLPWIhU81omxitDAYXseZgYJq9uf5jrCuh80IU6rtTMVTF1PSFOjAQfesrr6UwtogMM0ur
ItI5xv1CbFTfcsGucuWiVqGDdvN/csyJ+XsTNAVPwoEHw8Fb20qljjJeeyWkyA8OuBwFTLMpMyGn
7pRN+si1tQaj4DeJTBRlad0KWX4D80RRTjFgE5HzR7fgVt6VzJU4o2AwUVAPB0/4q+/ABbCWIDai
HAXeSEGKp4HXKSr+0NARqRdcr/GvGFyXhov2fJtK36GPTMmA//Qg8YKRdyw/ci6qUBddr2XriAdk
F1HAEUBd9YKJYlHEks+BvqKcBu5RKxcJTShbo9J2oda55VoO6Fc1OPj7gYIo44Dh/TG4Ypj7DF/q
SAMFZQpBgQVsTuU+rxHaRT5jBfIZGXGW41TUMZy3xdq5DUpPcGPbYLd0kQS9cJmr7vakH/kEvXQk
56QVHd2fHF1/0MVonSx0FilSu0hwgawe0n5OGVc7vkLZBs/y6nLPkLMMwIiEkZO2EY53DPFXyB6M
SHHeaR2s4UMz+O1PGlUwB4W8vUjKwlRF1vAxIEgz4D7vGgbJ3uMMLhncd4yc3mL4vp6+w5yaYtdo
wqsD7Axp8KJboL7KiE9y31rFH8CVC65tZBvjaw6Gd2QsBDqhPbjkW+hN8lHOSE87O7YgmhedmPN4
wWjbgeHuUqdNIyf7w8WuTAnlg/qNIbjG/ekVnmXXrPEKQLlzj+Im2jmuE0q8o7YMkJhlQIXKQ7cg
kACTDY3RtnaQ9I/hXkHzKEWeOZMP04yB2okmhNvIJ83rpPIo0tNxQBcgVusYtjw2PKwTGw0rkqOJ
6Dttqu6VjRr9qfA07Y5pCKuelpKEzzlY+pMSBfae5CU5gPSYH2Vlu5MwmECnKM/5MO3qCcBQN8eQ
+a6aW/GhHWhwlXE5z2F01a/Tkpq2HnaoMmCBofRRkE5mkYmeSHTjRx0s73RuimM+AuIIW5Sju7Mr
vCGC44qmA8378VkMav2whIrXgNkxBT7d3HgEiMgxhFJ5RWwPRRfoXN4ZEfh3OcdMR7KA2FqkpIya
fYCs1MPwCFTyWIvYls9wOnEufcip1QFGV4pKnFoDIW+G6tog9a73oQvelVjP6BuiToHKXyTnKDZr
Z8qd9pGUanjtMmtwLfqAWte/AyY5PEJG8zfcBqoBN3RA1A7OgCExqnJRjXEnTwcS8DzGZQO+LDew
fMpmsFOSCi0Gtw93ZCbzDzL51c98Rj81WjW/WYkyRVYFGESB2hwqyabu+Y2hRP2G2CG5cefWWQ8e
etW/QwgrILgid62hdHHSWirdbDAQkE9K6jOwPTsoZq/ZYop9aahIuFtBgNvO7j6M1PrAVIEGVA6i
PJCk1uHwRpoRnAc1pn5iXqINXoxoWqJjGvgvTMOzLuFEgAag05VyTsNYIenN9bigAQDWxengqFMG
YgepsxldjQOCeHc39lXkx2IanWtdgBounoMaNZqAP3huO+wxVGrFDt5oeszhyvm+GMFG2NTCnFYS
QdnpggK3ZJNKdIjuU2xXsJTul6aIPmi+Rg/h0EK/0jKUtBzdx2Foqrd85e4P07Uo8NHOR52M+Ldc
oV8BfI1YoKIQ936Pmpzl4Ht2Jx28iwiw25yNyBNQj7x2vF1b5Ao57p+QaNh72Li4d1TXPZdhKe4t
m/Mibokn7C9XiJPkMbKVF+jk6FvKgvx7CMRBwm1NwH+uCS4Qcpa3+3yc1sRraL3G+tRfB5WdpxIz
enC/xnNYzDCKGc+AEDwG/iLbBKgpv0MsEyeWnhGD4EjjMVq+6zkmleI+cjE47dYV/aGrsfhuQkhL
JyBqRt9n1qjamLTFPvBV06TtakCfPVG0vndyqUgTT7hF7dD10v6UzehiJo0B5xN0AWurdn4gq+Wm
Abuekwy4GxhSSJK6dYZLlPkbJzIYjiHoy+WzhG07xx4QafTKLIleT2pkzWsJPm35jql+iP+5kMgB
sABUgNAs4w8OYEmprUvU/aO3jPelAIzdGXx12iYpf88lw1GF7uGuWMpapUWEGgJKvCDaNGsL6Lvv
hi90tNwmBu0wNJlN5HHU713xCF+pxt06r4bs8pGq5ZAjn1sRxocJ/tZbUUnLXUeXwH/2tSvA7iHy
0hzbsezbU3d6zuE0JvYytnJYMkcuaDVUtMO74oIHnZjWDeDb24h598JFw0bnDDl1H4TNbggFbEKN
+JsgUSt2zYD6G5Z0ah/xkxKBgFpp9UfXqyuSLrSohNGYc/XP0IwYeYyEuV68qn/XtEOwhX4Y6mW/
q8x3M/saFc9oPkA+Nf8uc6h16BVN3BkyITsk7ETiCxySqBWNpNm1KnGWMCL3BahavBu0Jcu7XtGT
F3LAFyZaBCwXxMJ7qRr9MCwWJzFw+Y88dBHrK0xsfhQAyGYKvc1bW51SCo81L45G3gnBOzBf4tza
JA/nwkHSSpc/bY1+Q4JeK65jEHnUDzh85DW9b+pnBwN3OkW15TypoUXvbrAad02+6s2N5mBvThZj
0GlROXD1vXRQ6iipTlrfVffU2rZ689hA72hXcpHU2nG/FXAe3XOx2naMRyRu5lBUY/A+ipGgo4/e
QqV3S+0tjxjJOBEAAB53NL5yX0GO7v7A5d/6ZE2kdw0IeWQ6IvnwDm2DpmPRg4ccbcL2RFg1jx4Z
jxGpdemn/QoKQs+cyjjay65BwUenHnm0F2KFUAGmtB5LJPbuEAzXTFCz750FVxEYSUclBZrzyh4W
sKf/AylMhBrTdiCAEg5br51oCBiUcYmzxIMP/g4x5dUfD7cyryD4mFC5ypNeaovk630gCKpJwWh/
IwJUsYelaKpDw3JIUsy5f8TFECTHIFPS3Jtq8pqscIay2jlBG057XIigOuqa0/3c1y5yN2AJvVYg
R/UBlmgChfs1zACNK9RwPn/4CbLwX25xt3PPJNIEGYhmWb0ufewFdSbRwkO9kzW+F8SymjIIIn4N
17OV97CRnpam8qC2YVGZ4i7Ks8t7bQIU459/zRn8wXYQmrVOa7D1fobptT+og1Pr6DdmwsPl6/sz
1+rbgWYUAECRysjLdD6/IK/tkmm8OC94Bhuw1fQYwEonqln7GSBEPxojM7qCT6Exk4gDvvy0QfnF
ndigKHTR1pisL/ysUWUqc/09GNmFMZ4z2KHtQPNCTF+CRoFlTQ7sR3MKMYglGHYvAAS5cGrP/cYG
Q9H4vK67CSAZXJWZHbeI+uUK1o7ohEb72lHawBsU5MIL1RAvW2b4kCZq3k/IXtxBXrvGfPv8N86d
pY1lQ1E9r8YOll2ukDyCtsqAK3dy/6WHb2eXJ9+n0EpAFxn13ZioaGivoHN1ydLOvPpW0qMhuFd3
3dnPwAt4ABunSuYWDf/PX/3M9m7FPLDIGr0jj2c5OhGxijAJo53xrcv5egGOee71N0gogpHBQI+M
Z0sU1bH8H86+pLlRnmv7F1ElQCBp6zGJ0+l00nbnyYbqkVGMAiR+/Xe5301atzFfeZfKAlnTkXTO
NYzwyPTL7Hj9589EIdvsG0mPVhOOn195Lh6hFJdsgDyFoataJTd5zoDZdO7ZB6hSV+e8KCuUL9Mu
+t5EyEsHBYwqr/dgbngstlznZGVYAwAALqE59sN5djWUwq5/fG527c3bNzDCC8F4OvMvYBxebpAz
GVYB7ZfsHOYmwNq7RnTMi6v2/34+R2Q7I8PTvnqsk2rJ1muuF9beHTtJayNxDuTyTKoSGCMD8di1
UyDNfX2gLneD2W4enVuzIHOq4Fz/fB6M3rRt/osCrYor0xLN+/KJA0mTf5dR1MFLOoKI7i7qihev
9NbQaj5F4K4M09cakfymBcVsG4+ccp6lIMDuIjo4v4NclD+9Mi7urg/U5blANfHfTnTJkAD9ch4o
YVCtKh/PpLMyGJ6vf/7yboB44L+f93DNbw1pcOSLArkogiMZacwft33c2seRb/AKl9gNKVzv1zly
+xv3fOjf9nV7I8u4L8IMXyed/hLX4DCwFgpH1z8+N+zev+OSCpVM8M3xdw3wKSvkCtS6AR5TN4sO
jXOr09rII1RrSFyYYNeG42HykebBOUyEWDNQkQrnNrAwE9Ze9kPInPLEAXFRAkCEMgQ0F1m39PWZ
YbIlJtK2DoCqNOJvMD0DziVzv6mzWfL1aZhZnrYjR1owWCyHE9/hNfgGGkmBIgRbksOeiUH8PDMf
jhmDdGISwxMMOGr5aNLmMTzfhGo87CX5cv33z42PtXtTGQvDAaXcIUdabACEHVd55Is1SjJLuOS5
IbJ2MB1Iz5DWBfs7R43GtCmcahdVD+eGyNrByExnYK5ngFX5HDllAjJbclel5fMy3PbyK43ZchMo
gKI+SCVwhXXsPEe8fiRO+Zz49Fctyg2JM2Tkopuem8wWn0BkQ5q1a3HCxG6a3KHA1O2mMP96fbLn
ZsLa0bEypesXjOPhYc5gxCLalshD7m77urWRM5U5bkM1frsL/7Rt3Qi2ZQl5v/71mWhkS094HUAT
fclB65CS71jav/q6P9atv0Xy7L3w2cJ5c9kX22X/seHwqiRvg7OG5uAgK5eb/ajkrm7c3//XWP04
+uOGT9lnHxtxkjfRGpjtyCGzBvnCIuA4Rjvx0A+oCbsmX1JNnpl5W58iDaN6GrMERHeBMi7KQmxT
x/2Szunc160dDpG7IXI67PCUqB/wNog24GveJijDbGWKKMuCOglCf5c1Q75yeV+seUBf4sT3ceKN
ty1e24kjKOuwmqhiOz8vj2GDMAjc0U32Y1hS1lnNY6JG4QRgHRAVoD6E98Iw3sbQY8za1OGkskl1
cbiDI9zXFMTJ9TQCSHN9183NrLWnqzFAxj3q6Q4VKbpKAaq/PXbb2hcZykZygro26rCAlqet3Kum
TAEy8B4Y6mYLJ/TMCWHLXyAdzgB4jyjg9/635nyrPucSWjJu4Gv77aZhshUwCEqkkeglgEAAiG1x
oRz3fr7Yg5lJsE03Ml8ODW2mDuNUqmftT/rRa6vsFt1gl4XW5o1Uw4Hn6/H1xvW/eaZtD4MDXMBt
I3Pu04crDDFEQ8Kvwtd5X6l7lObSTR9E5HT98zOnQmhdsSnkwCeUk5HUnEQsVxpmdSZognXZVD8E
7caV69VLT+e5abB28YhKJxB0FG3FhedvypiLLd62X6/3ZG6ZWtu4gL83XDAjfN0t+G8GGNpa5z4Q
zeF76PgLh+jMVcY231AkniYROudGhjzfepCeQbUyegK4DXaCgarWHhL/tMhvO9RsRQxgXqoC7dW4
OgFGBXXACYiprljS3pyZEVsJQze+l8MMpQFqMmaoZziqa4GQ10l9vD4pcw1YF3A+NCzMeYjxUh7e
hqhyAhVfTgtJQvccRf+b/2e2GEYUQy0N8rH4fBr0W1SL1nLku86lB5bIZ4Gb5mA+8To8gJp0U+6N
BdZu99xYlIYAJwpwQLVH5QScED8w2+vjNbO+bHWMaGjx4OIlvh57AJW5zg9smI2j64ObwLqyj709
wDZv1xubmxxr76esGpgDO7ZfRPZ6BU8T0MhRYL8tcAXWbqcNCATFMLS/SjHw9eBWP8Bl9Te3/XRr
swNdlMgORo6/umF8oxx4ukwAa3T94+epvLSqrDMbqTFgXX3X+ZmqrNpnvXQOjOXRXVJ7YumSfB6F
C23Y0hhFaxqnITwGp2R0/zisCVZnjcgmOKdnqnZceRkS0oaqLcwO1iLxv4mp1ojG1U0iOABN/3uu
DFkuRgOCyJ/z8bIGfg5YkyxfcpOZOVZs/YxKg4xAAi/9CULlpkBGBUvhCSWbr2d9iOVOzDVzPgs+
HI55PwrhA5/1p0+7e+P0r+RstGr6u3MUnhzoiF9fETM7xVbT6HFmoSbUmh+amBhVfIG7TxveeEG3
1TSKik6pUTn92U3Rzg3pFpkEUBTy5HMYiNskVZmtpFHDtCuF9ErwoyCAoY9t+RNiCzc5CVIQT/+d
B+IWU+pGff2YwMZiXGVDovayDXWwynTN99cn4W+R8j97Bq1YEWXo4rGqylEcWvCkpu6OcdiZv0Kc
saZv8EUKcfqGyVn+fFtQBYz1ShUZkE3Iefagq957RofRKwB7OriTZiJNuzfAE+RvGs7WNcCF0PXh
28lUXJHd9Z98MZJQ6Hv9Oy4Jp1qbzncPY0Fd9+ABfgQIGUcm6hVMMnaT1iyasbaBEi4gyLBBPNBG
DGtwiY/AWH+dwDsEaSx/vd6Xi/crNGIdfIHrwbZpmtQBEC8anrzRl2m6ikc5lf/LElhUbcHOBTZl
fb25i1sbk21F+LQzsHVscFXQSZ9X9EEB/uWX66oAvi5/iKnDi2TTDGEQ0zV8eHi3JCgoMDeXVpkV
/QFAC8B7lDGISMDelbsk40G/i8CvcjcOgJ7kD2UZb9Nd7UGpG5w6T8loX0DP0ywdnXMr3c7VlO2U
q6AU/SH1gdF4C6TBOQegj4cdsPMjsGzvaVarqXsci9jTDjgAaZY9dP3Q1kcRghbnn/FwaVetYJbT
/0m7ftS//NCXdQpoF4OUciq1Oyzl0i/GR7D2rMNkND7Iqb6fvOSdAVnSIFyCzYOr9y1qXvi+tY9g
cNw3NdBir503icfcHetiW1ZJFy1cJ/7qL1yY9P+kd3IGVufkBgeQLZpy3PggiEHSeoibMn4wgNxF
oPfy2EMevxhV1qxyEeoWMDG/cBRIXlGs+LiFu2k5OavBlIK4uKePLgGaHw4p07qDKm5fbLgaG3Fs
exH2ADbDgAtIXGcUePue8flZsO90LwJ1N4QRK+W6KDqZOes8h8viLS8KbGMriJ5J2ZTnafglNSTG
WQlA6L7se+D2ru/buaVghYkG2A9deFP4SP3UeJAaCCK6HQY1LtycZkKqnc3qG+2LNEmL1ziNg3pF
fLDf4yHuxxWAT/0CCmQm+NjJrBGsfcgW5+kjLjHppjItXwEbXIJiqM3O480TRBn0QqD7C1a6tPas
GQm8BDoQlfAfJ1lSP9gFPWwBniMP+EaAirt2MM6WewXKpntgEmu5j1JT0l9KNdL7pLSu2Y8ReLwi
XBXMAfFzM2Q44jl4uDx2TzobRxAKQ8gkB/0DQM2jkz+Vhe//BgyxT4KF6+TM6eBb005YwNM6dbLH
ss/edA1OLLR1K1AqkYoN9E3AB8QB61CoUin6SfnZaw+wfbTpmwHcUQaFIrFw0ZvpBrOCv2GZ24Vd
mj4GcUW3sJL8VmqsgKmnr9XULnkMzOwRO29H3BJEO3BLDw6n+b6ts9pfs6xzk4VwNtMLO2MHwdIK
tHqRPKpIO2ukXb7wibr3Mc/vfbddOqHduW7YUdlvJ7gKT7jX1JKOGopdTUn2qnKYeC/pkJbhZtS6
74A4l/VUHkVnUgbDzzSZBlCh2CiKo4yauISeSKodokB49SAMLBXJljwWZsKFf/7tH14IIdoXfZZH
L41EgRqgrnRDJsnhVTZNC2vmfMhd2L+2qhVMyhwvbjt1SOKmz90NOJwu/ykDlJQDnNlCDHd9CA0R
nMUhL089BVl5Sf9tbgrOK+BD96Cj0HVgZJjHzIW6NeER8EDcNePpejCfiYN2ajNPGO7ZLtKlwKmK
z6quXwd/+N267bSTU1StmU8WsgVzS9aap7SWHso2ZQIpRDMBNaVlX+yByy4hlYf0rfbvJshgJHph
zmaWhZ321EnVu6kj20PreH6w9uEQkIMLlPN2zaqpWboXzY2fFdpJDKXuCM57h9hN9ARSsMTz4pdJ
O6ZXpRBZZe65G0/jF5jCgU61cKLMLQorSoYNKO9RbZKXFAyA9htwc23yAoKZvu02ZidBZc8Vrrx4
bpRJ0r4C26uPeBp8vb7kZmbGznjKBqzlriF45DHH7EO86wGBql57aNEsDM/MfrWTnsaEnZKmlgcn
LKvok1/1rP6egKeEJFgm3Np9wDEjkmGVDDGn38pECHdcWHeXl3lgP2H7pgQaJ2vCp5EBjONlyoOY
UKpWfjgeRb1Y8nPPC+xCTLLlb/O4hKZPkDcHh0RcyRX16gqKvm3sT9sA1a3ErCqYrunvuQo5sssJ
HL3pU2sAZL/z4FdXHw1PHfMeZUGCHNRNU2vnvKDTEUO7garHPuuaaB3lTfAGAZUGec4hWUpFzCx+
O69lanfy0hjGxTxpUEPHJf0nAVJ74fbpny8CFwbWTmz10aTFGPP2cSohLgG9jZ6n6VPIpQEjLGmZ
SUFxEKg7wMSXQboA4gCkAJ3V4XX/0vVclm+gkIEW/KbDoqd07ZQkKnEZrwisAUOQQujW46IH3xoi
QBvcQHz/PutzLbsVLlJSfwLh1UF2qEiJfpUDI1Oyg7xEVXyCeE2r9BqMnRwejYkGgX1VOl07ptsp
VSUDcddrfT4tzObcQFuxLRxQBhmnvHs0onFfoVEBwiqHycLP64tl7vNWEMt4TX3ejO1j0AJvVJfd
0wSTgtsiGLWueSVI2jRIJv6QMmf6FiVF5a2mIQvpwjafCWK2XqqbMENqP4oPWpq4fIaiTcMlkC55
xtaj1yTF95sGyRZNhZO6jnSUVYdxGnMQj+u8DZ8nwZMlT9S5jlhXvNEP2lpWZfwY1mclB8kUEEjS
cdNoPQiX3SRqDt6ydY0BvhIa/1EfveCqBmIOEnpFeedzJIoXJuTianJdYS3WrIlUBNYZmHi6DfcN
dMz2rE7Hp+vTcDGq4+vWWvUVtBByHO0/CopYDmWLbM/awIdIpVTbRje3qe+7NtJPTEHuRWmof4Qe
QCi+J/y1oSAjXe/FzBjZSL+ocDsn7bL8m4c83ipkRbsuB1CAr3/94kpyoTz07021zbSQw5A5777J
mp0JUefAo5XecRcZk+tNzHXAWqwkiwQclIvxB4HK2oYGwGYPMCy8/vHLRyo6YK3RVHcKB6rjfutb
Oq69uNwFlLirFoqEWjZH5OwO0dk2JS7JFgq6G6c3v8JwyeF3BlUF+M+/48d7flahQ/4+ctiOZ/Xz
uVCQCPNZjuQzpK62DJ4SUK5cQw7oswbW5Hq356btPNYfHhhVRsloYC18aqBXp9ZJ4oS4+0uveWsq
kZS7663MzZz/bytgqo6lD17McUiSIIOFdNnqdeBAPOT69y/mdDF31vbvJ8IkxKXF0aHh4a/hWJDi
OOzYDqSMzy0NX7o8uctv5Je4dvK6ymLICiEZf2w4I9B1qIKNE8Ol9XpvLl5g0Rvr9PJp7BdeEvPj
OJUd+91l3Az/G6OeZZCcjiIX3OgO+nbFrqjUZN7gPzqKW55prmsnpkGGDkJTO+nP3m22ZzCtDNQW
qan94Hf7672bCaZ2LjnJO0Fw2EB8Z2CbEIuZ5vnXVLhreBEvVXhn1pudT8b7K4JQsaZH0kF6IHTl
SfkId9c7MPdxK1BEPEg0gZ7psS4wKF6DGgE0Im4CG7m2k1WLsnqt9DQeoTj0Pakg2iQ9/7Yyp2vn
VqXu6hGOi+OxKevDoPFCgZDkjceLnVMN+rzo4mkYj0mEcv0ANdN1FjfdQpyaG3RrhzeaARMQkPGo
3X6AKg79jKxjuDCjMxvuP2nHOkbO1+8hpNupV1W3Jw7R2pUm3h4156cyB4UmDpIli+q5rtjbGzp6
sYRR0KkUuerWieNM3Vo4aXXLpdF17eyjX7swb9ehOP61a03CqFuZdDheX/wz54WdehzaQCk2dXKj
PDZ9VRBX2TCcyQAm/rnewMzo2EhBZ6pdEw7wiJYUIkUArRXtCnUX9vO2z1ubVw2d55YFxBCUw+7r
eqg+Z6239OyYWUd2Oq3vYD1dQ8oTAgrundRxva4iCY2MCMVTU2QbH8pznxoJndDbOnMeww+H9+TC
P2Ny0F7tUgXvOw+vYjAfb9tydg6NSwCvYHYnN+Afbo2o7nS7dOuYm2RrN5d4/PERt+dN6gJsTZqf
vuELq39ugVp3ddfxiixAFfE41sx/0NWYrOCd7a872i0lF2dgaa6dIONxnaEQK9mPyvijU+4pAcCn
XI/I8PPngFZZDiU71ZFyXEHZt2wAHSzjTELZj7Paz3YaANgwWJimmQ7bCbWpZEVYE4zl0IgNyBk7
J96RYImBP/f181L/sMSgJD6A+OIWUAwdongrBppBcGnSz1nbE+e2dWzDKCoKOQVXTAUgoyzf6SwP
vgFwuVRUmuuCteXdbmyqNCqLTdxQTBIVdFVM0Qs0uhduNHMN+P+OkSxCPyoG6MZKlgZPkDQdNtSo
IFmRfly4l80tObusm7mlSzXMLU8tneDmuIUYFLRqV5D8EtW6dYu0kQfmOHUNwnzSFlO9jiFo764h
fe1APiaXJfQxb5wua4sRFSe9jjNIjHem9iSgq/CUhEJNVyyhlmfiQ2AdkcDSuEk2Sn6catiLaynF
axlHfOE5P/N1O08JVP3g4a0an6oOKeEwyHu4Pd7mkOHa+clxgpRsN2TtKYoaybajO0afcOb4/e56
zD+v2v8kKF3XTlAig1vpDgq9P6HT74hdmI8ViaEBQuD57g9BQYu7MkAOfAGCe35bX2jONrRQGnrJ
vtsHp7AuXmI66NVQyucpq+uVE5qvEhL41/s1t8JtwyyFNHkMwfHmO7J3T7qGVh0evDX0aiHLc4hR
UGF4FCfiuYZE3fUmZ45rG/UHIXmfZBCv/C5DiJ/jwrrXo4SSLL+HAMXz+cXoN3QBcTA3bee1+CGO
RoaEXKdZ850YcwjrCXJZqGy76StEgRaamFvWVhgSSjMaYOOcoPcuV6oCgUPlAApdH6y5r1tHNuHg
3OUlMN5+Gg0Jwgve9GsWl9ABWbiFz7RgJzs9rDDAZ2p1yj1Y8ECy1h+6VeH1SxmemSSBbQ0FO+XE
T5hyjsgesSfmQepVQqd5I03wJ9RJtPZA0t6A1eStRbcI/vzrOHJhB9m5zxgSFIKWqtpEBtYL0UlS
Gn1OdJwj7DiQ8BPtKq2r1kk3hgRZKzfMS/rx+whhJYgO+enoKvfQq3pq32VSGvfHOJShWrGI07cu
9xL4Y1TQdg8ySP45qEwgSSQH/qQ94eVyU8DtBKywcWhL+T/B44w0W8cr00rf8YHT9JXljQGyOmrB
cHgH8M3HJtOTqNTayeEt16wcpE9EuU8M2B35kiPuXFix1mroEKh0QZLjCBwO/BOgJXPeeolOmxVt
IWiWjPlCvJxZVbahDff4UOQttOkRXCCSCoHCVeAsFuJmjn7POgpRilJxa3x+hMfEExQR7hGkPoW+
txChZqKGZ52DdQgDQQUFt9NIzH6C28VhbBwIW3kQJqNsCdszM0S2yhKEMmHVIFpy8mTvQEAMkoKq
Ct5vihu2qtKAyniBnzqecDkWu3ZozQpIwnEh5s2Mv+2+1yUyHBsdRMdhLPR7YZzMee0GJUyyyiCO
ZW7Lytj1JAkp0h4l8PhEXPLHFE6NN0Udb6+P0Ewf7GJSFVIT5lniHPng19UzmVTOv7ZlTdmf2rSk
W7hCzsyyjeAK/Uw4vO3ZXfuTPA8Lv31mH9vwm7htq9JBrfK90uE96X+WuA/UTrX/m7DmycIlZC5y
W9EC2nEt6twiPHbpCBbn8Mo7F9KmSblOsJ071GeA3812YbT0Pp3rlnXYmQycWgCFsxNHtyBj+1jy
8XViBZQms10vgXu/PvVz7VjhY2x86Ccnpj8BQ/6nA5wW0lF7Fbif47F8LuLhtgvv32L3h8sHygoh
tPqb9ARM5TczQfMcQnpLckgz68r2ssNTVgNxrwgUg8HT8ig0cg3lX68P0Mze8KznZ5UF4Qh5X/EO
ZMMB4Mbf50/XQ/962+fP8/JhYMIJ0kddGvF30lR7L/1yzni3YJdd//pc9D7//+PXNa7J4MqL96jm
MIRLITYKfY1A8ucJqhW33ZpsU7uxCBRO9TE4ERkw7zdeACa4Y24my4UzaOaWbKvWVQNg8rB1wRlU
hi8aCmPnPV64406lztMQmH0M7a7rAzYz27Z6XVMZ6OSwXp+8yYOoZxapXMIABojs6FUYPwr219uZ
69K5/Q8TI8yYcFjcjKfCgeeQYo8Q+HjOHP25HMTd+UkDUdGFLs3sjr/Yyg9NQROe8x6iDyfSTGQL
LAjyNIvFgrl+WHExkgK16MLRJ86H6RdzKv0DHpyjf+AoEEVrDaH5Y+iL81CaqGtuOwz/FlA/dkkY
ZPnHkb0zkucr5rB6lZWwVbs+NzOb5m999MPXG/jEDelQ03fB+13J9Ibk4hMHJ7JtyJ/rTcxE3b8v
0A9NUHhKlMDw65Nu1D0toruplX8LhC7pt0nR3l9vZubUsiXuIh5CKbZs/ffzqXUO8HmGigvETft9
2Z55h+477LJgI9st5R5mOmbL3gFOQ0PVj+T9LG7oBeGm0eFX38iHc8fiflrYPjNr2hbASwXcX+qB
jKcYFDz471TOWnfa3LYAiBU1KdTzYfPUitPk+CvmO+umrw66HJ/SxFvowFyx3dbAi/zIwDOkECdX
A6iJRTZW45sr4s9D6j94MQYuqx5UkEHKWsodFMkX6tQzi9uWxQPelqd5jXa7od3lMOzpCD1bjbzT
4bbjgFghYUw6VcARbDgNqThVWZODHQcDu+sreiY+E+ta1OmRJczh/YlwEsKZKP+cVLmACYX+fr2B
uZVl3YfctmPM6avhpGA7ggqQ192lnbskvDf3863X1Jg7ECEM0+HkFqVcBUR+RRH/5XweX//1l2cX
Ql//HitjjSc7sFTq1Oh8h8rJ07nM2skALlpxs7A7Lo8QsRXxaNVVNKesOxEK4fUkJ8ULcv+3AZ1g
+/JvD3SLEwNIaX5y2+BxcrBwCuO9SL/+Hw793fVRmuuBtb+DmMO2a+rZyXcKKHmfqbCxaX5c//jl
CEhsMTyXdllZBW530rQ5eTT4fd7MPADfHh7t/x/ZyrlOnP//4QgBKqsoQa7u3lMNV5YQ1i4+0Uts
tcvrlAhrD3MoKnhmaIJTVQQwuMmFat+grBV/g2flEivpYhs0tLOttCvF6NW9eiyLJD3CWwyOSEME
r4egb+tbZhptnNv+MEgizF3XBChKAuCtnV+VB2LX97BWza8bJhvftyZhQPZWt4ljDhEOPf7J6WHv
/BzCijcKVzUMgci2Ch1w+TI5uI7cXG/0/PH/pPPQqDU5CscGQHOBfEToMzFK6/BC6B4TuKA2r9db
mJka34qyjTNmcSIK/gLTTPhmxI64ow2cLJwqbxYOwLkmrDgbwdgqDx0uXppoGh5IwJKHv4SZxIVQ
6G29sIJtLJ0SpBnKQFLogjUkNTNc5KtgnZ3/ut7EzFTYL88QSvj5hPLNI/jK/XOm+wJJy35Exf36
92dGyX58prDY6TLN4T1atNk6nuDHQagOV4osjtLFGzyFEc+/W0QifxH7GPQDqzrxqoZepD9JxVuy
c5Ry4j9nj4np5wRnhPhTVYrbisZo1wrCoz+0TT8Q70G0DnswsAX7UiNpdq9KWJxdH72LoRhNWLtf
hnFL9ADFSpf5eg03tE3ReMWGwfttDc+MHewEb9KgR1NWIMjJFDkx1toXjyrnd1XAhM4bEMuud2Ru
GVg7PtQ5cK2Bko9tILLsNUMt1f+WygiZOTOppFhazn9f1BdCi52qBnhc+k0z5QfVhmn5e+ghx3mI
Ec2iHV7C/vQcOGPiubsSGBkPCkVl6AwnuHjT6nMQlSn8/PIxbLJnrtI4vNeZysc/SO7HNV1ndVH1
nzIIQU3RBlRSAify66MzswntOyEqdnnaFDQ75E5WTHsjwuRrBzZ9ubnp+3aGHRVmAOIUoy+EDl50
n3cgz67iirClBuam1wpUJFS+kqAkvsB93OivkNItxT6OSs23WQ7rv5u6YefYm6SP8wJh/Euq4S5q
YCn2pSzq7raT1k6yh3zyYI9Xx48cmhDyW28yBqFPL21vUv+joZ0EIi7Ap0074i4IajHQByFUq3Y6
hlnR9eGZI0nbqR/ugBwPRDc7qCkb6BeV9BDhhuMitEjO+ktAMsBvBzWxdeOG8PKEK8vQ7StCFKB5
le+c+XbREEOIhrdT+D0tjV/CYCWIEINOTU5b2ErWMFpzoJ5XKAJYZUIkYc9DUlHId1zvxMxKItap
SloZ1A2sVx5Qy9Y+/D+R1hf+Ku6h1HAEs8ILbsnA0JDYS1Y4sGKCwDfQXmnYbRkpS7h5s7a/7ey2
jR5MV/SDZFH8KnPhfKJcpE8x79q3gibm5/Wxmjkd7LxYrX0Gw+04OQxMdjCeT+I9CfX44DfVsBW6
b9cjLlY39seK4BTGu8hZpe4DhbQ7zGUn11/pKtcPkHqPlrigM7Nvp8WgVUNG2Tr5a1M2eQcDmQGG
g13gJ+OKBdNtTBfsRGuRaePB3xxWIg/wMISVFcyb+34LSDVQntdn5nwFuHAK2dkx2EEXvI8y56Fo
/QlbyP3NGxgXtQJuV4mslpj4c+xyOz0WkqE+m4+SQ6wEXH7XsBty6B2q4sx99GDfKO5yeLkR0Eiq
PE/cVVSHHLu3r2ovhD2jk7EW5Z8aCv0rLTzN13XlhibfBODJ+cXrLYMR2E/6eGgj+EC69Wufwp02
zD3vTnIIdhGeDbD/Bs7iejuXF09gP+sVFIqcqY2GB+FBzm6XJbEQb+UI+cYtnbKiujFCna+hH15k
YYCKfpyq4jWSSZpuJDiMd6SoYAELmbhk4XHxl/JzYQXZ+cEa1hsx/KbqB5bU8AGFbAVwKS9dCJcP
uRrjIEx/VAosjR2rEtlkWwKtm3DlIttTQXQZecrsDXaUqDBMU5UO8Sb2gOHbJE7ucgnJvDSatrox
vVGPEo8LGDASko7181TztC/uKE26LHrIImR5/wQNqjuboUD98DvI+Sj/bw2nZRLu4pTXcgfS2xgf
C9pL91hA6LOI9g6DQswXTZmTwHV9UAF8pvMBJtp7hUTL+KvS1AMUzeWjLOFIOnhDu4WVppv+hp0Z
cb1NHalWvlHHT1S41XWXJD8yz0/Il9R3muyXz+BVeQ/iJpWwcq2g+/g8Doo55aY2IMSB6Q9Rmj1X
rRjqNZVV7DzVkF9qvkHbgPtrrB34l8HQuKLJXQneRNCuirQKvIdp6iPxBHZgTc0aXnK99vd+06dD
cKi6tKnfcy+I+L6Bfyv9xrQflWozdqZ17zMMAC5sBcU58g2Akkg9EJhHR2QjHChsHQA1pPwJzH0/
2qmGqO4btPmyqtm2Wa+qHoUGjaJJ5+cO0IAjbHi7Zs20ctyNGxfO9AkWllkSbqQcavUF79kULpUZ
hI18sYK7Xgj4CSmzMltYf5dvpIGdxKpQ26wKOdYvTennkCgpIYoEi7LU+XF9r/7Nw/x3fQe2oUPU
dV1QMSlfIHzIBn4vwXzIvfcqzOMYGFYO3C+u5yOB8QBcM+MetnhpTILCW4m8a/L9JJMW9wKTc539
6YeI8wcFw5TqeQQ92N10CL4upNTh1PgJD1tYQcpI0OitBiH3C4VN0XRgBjXvQwPZBG/D02DQ8Gg1
sXckron1p6h0z96tqZfXAKFS6iPRDBAd6tbrKhhi7930pO0hVDHAVX1sWageYkdmdbvvJ+SaTvTc
oVcqwUd+i7yESignKCjUrDmuWH57jxtUmB1gF13EdGsqM4JBDiSGcVemaody2owI4gqOjqFz3kOd
UQq2c/Cel3sIfvWwhy48AsulBkH8XBmBjcJDymNYeFa4x7bHGHI5MazBa/jbvciqJ/G+zjOYMXJR
wtRyE3MSVFu8XFPc42L415oHymrhl/cRh+WqXhGoaVW7pqghWnffcuU6T17RAu+3pQC7yG6bIHNQ
OxCDcuFQRznsK+sVFJxY/jIOY1n8xl20FM8wMQz5zxHGhkxhNIUr+nWIvGvnrOIctgzrrgavrdrD
Q13WR4YbhWs2Cc9ZHmyjApWD7g6ZWvhUwzYQtrZ9woe+W8Etrcr546CGvALLT7VZVKxw6LFh4Sz5
62V1aX1az2EvNmGt6Rg8oLRdBZ9H0GbCdh1KX5N9HjktNKo70adgihMq8QNh11cb7w6CfCMvVkHQ
6HprUrd03oJEORRuqpTR4WVh91y+XvynvIPFOMGokjyoocSNLINKZfiG1Z/I+x720BmUPg2hYboe
lcGre1VyPG2LrV+qolzI018OEKFd/XFBua89KCkBhxk1sBSFVgMWW0VuytHjem6Nv5OEOcwuxukQ
YHMz2H1DhHVj3OgmoCS+b11nU596FO68zhfah+OISgOc0zGEnSzvbpmjwM6ie1BfDTzEzpc0w62H
MC7WuSc+5RNU8Ynfd3BJRc3Pbd3PAiafm9satXqlIScVd36RPCZi6J5gtCEBFcsdGPxii6Yw4L1z
HI9G6aYda0C8YKg8eToEWV3IOLkpmRHYNHKB2pMHb4zsUfpwqH7MZKqjbZaB4re93snLz57AZpKL
LAVNGmH+kLXchL8L5Qbp/+q4i8pTC+plBrP5dGAgjIRQwym/X2/08noP/h9nX7YkJ851+0RECAFC
3EJmZVVWeaihPfQN4e7KD8QshADx9GfR8V9Uq01yIu/sDBshoa1h7zVE1nVxcMYpy1rkkpYe+tzw
Sm2cAKa4abpzed94vk0sV9WsJrjtqlfcDvhBu3nGEseF711y/f3/Sej+ZkGzueXYYoKG5tC0awdw
DIJPGjBeF+TRgJqsPRocpQJYgUDO3PHgnNm1nCbTbMIXUsupDuLSCyR+YgLSGuKk3a70zKEJUwVg
rONlnTkhfzKGf1VjMHdw5MY2BxPjounJjxnbY14eG6DBoNyGnSqFGzeFEY9K4EgeTTpe/Bn2pWUa
KvfBb2ghjrk/F+TckqpyP1dGLeGeS8Lvk8WB7XZDte7CpinoMwpEOEzotIWTG2SqoetbxpwuWpxh
y+v49MFRyDA9uri4N9POzP39tTCw6fFpWDXgPU3qlYXOkMD7aHgwYZ0dXYZkeEd33dG2JtN6Q/p4
RTFyCLqR969ga2O/zrvoyYk6uoOE2+rF2uqHp/MMu0nhCPaZZZ1zR3v2lg7YDssVc9zR5tv1CbvV
irWUQRFyLkRP2GfpzW2SrprPJVXkSIbgAZnYPcmFrflgpQKmDk6E3aLkqxrKKjtQtwrlI6eSqDpW
LvH6H35JTH2USkDxOl6CECa813u49ZWsJQWaWhDQhGP0K9iU0f8glmjCQwMvr2on5Deeb/PQFTqR
jwXlzxnceB7KVqdflh63n5ve3qagTyFOb0I18hVH5+xhUrk8VQxm8tefvnGXt8nnUz9MSCLz/IU4
gfeFijUPBBfsAJbRvPj7tjbWmfdxHjfVCC1/UbwwmEb8aaLFX0Bkcs3/BuJnfOcgudURKxRpSYew
AajseWJtFx6EhmztXV+0WXeoRNSFd9f7svWt198/9AVkGNIB9JfD4M8PPqddCctk+BZ0b9cf/0/W
8je7h01M53quoxyaUV/SgQwepOdS15AHSSWEJrFPVEX3JAum3lrTpbMA2biFTgRU+BvoOmlSrExN
3iykOlW9WFoZB6tFFEmWhdftJ6hnDUgkXn/VjYD+jw1O4MDMx1HZi27DEE7o2Xc2j83RjyaGizIW
+b4NjgOFfcf19jZOIzbvfWKR7wDJl72gSq8+qxQrk2j84pi6q9FFBe3asWJ7JPutz2wtGUxDg3su
EBYC4j/8kFUahRyGxX4vo7gxejbvHUCbvMOVnzwbT1T+fGcgKpVHR6ACmBEQe2snGHshMy8FRWoe
+qsrbJGWtyWZA5sZr3XBQTjQ7nOq82r+bKZsCQ+e43n+fVMFotpBFW7sLTY/3kRD2E+N7F6JEc7P
WgQGRTcx8fAMvmdP4gYStnur8Mb8YNYqQ8ssVLQN/GcGeP0x9R3yYDr1V1tM9JlP4x/DgJ3t+lTc
SAcH/+HOF0vH6roJn+u2ztofZFaqTYjnV0wlWld0hOpDnRHzTHXrD1WSpzCi8k8Y5aE4+MBalj9q
JxjVHeSDvd5JQPxR4Tmgc57tVF02lkNmr1MtzzvVNu5rGeKUKIvFHKeoh2cDkjTH66Ow1YT376VQ
APtaI+veviJ94DyYulzXKxZF9z1OFDd2g/67DQwr6o5p0b3CQUcdSIeFtptxiytc5zaByoBZBxPe
jwMothF9hUj/8qwh1PSjcJq9YufWINkLCeQvBwDezSvvK3EUc8uOKcNJFOVzvvMdtvYMm1Tf0sxd
+NiVL3AhqeN0GmlSe6j6p2tZFYmq9S/cGe/S1diDY18/1Ll3+ecPOsVWX5A0WbCW7kTHRtDbkpZt
RZDJghjUa6rVFPNJ/6gDFcQy90MwkW6dfv/h4Yuq4FIy+krqAZq9KMw8EekwKAuoaueuuPHxbCuD
NMAuOwVh/cobSQ4lRAD9e480GcwEUwMK/fU42hqvtfUPRwp4KoVwqXXTV1h3eTDwMZFDY6Vy5JPK
MFf6ODYyD56vN7bVJWtd8M0i24A16Ssbps+sLftjCmWrZGjYHnVrYx221T7rCMJ/Uuv0FdrC4q6u
QqC5m4EcIYPzssjePy6h2WNmbvXGWh6gXTyzpczSV+6YX9KHHxXkpdoEivfV8fp4bRwEAmt1qLsI
WepBpa+pcXwXCVyIgiVRGRXD/fUGtrpgLRBgwzAGAaj0FSCRJqkDXPAM6gzJ0md7Z42NJmwJAR4t
pI5oE6GQJp07lQP7yQHqfxyEO+/0YmMO20ICGvIoWc5V8AycW/MDVAsuI8iCahFlyUCijvxEIcVv
2p2Q2erROvc+hAzrIQU5IoX91qYg+UNFBimisOgTJ9t1DP89xd8PbNAprZ1qNIUn3jLZd29pK+f+
JCAjUiTKG1sH8slYZ3RVkSeezyHONeOK1Bg79yYrbrzA2vkPnUzHBekKFBXfQMKuHjOwLbnq5D3A
LG/Xp97G3LYhqTU0dZfIpeKN92Uft5rn58Jrxp0psfV063jgw0IU26o/v/gF696l9ofvWE/zm1xK
MTpW6GskJ00aCPPSKjP/yUXbHXtf5TcOjRX2KJcumkIu5C0NS3AEh6UFZKFth/J4fei3JrAV9Trz
BhORqHyD7HxZJdm0YDth9dK7cd67AJRcb2bjG9hsXb7AGbiqZPRCShEeJEpS96vZx22HM1sDgbkp
zmK19l50qp2/oKOsThPo6y18lrJ25wZB/1lCfnMj/o8SglcJZxKcvRjXVcVT609NcxICld/qOGaY
Bn8WxJXlF5H6c/VQsiEUiU5TJ9JHGIp49Jii/lWciOP70QHZzsDEXPjAHIo5JywDnj/oPmWFDJwv
uNBGUXaEhEAxiZgvph4eXInSJ4tRPVPHqF5EfodNEyVCE1InfUoh8PFzdPt5uOdQ7P3DeKWiT1NQ
+OkdskHIKkupZPcmi7zkj2oqiIGCggZCMm69apQPxp9I9zcSYE1zZJWDInPmdtBz4Mi9e3cmK+dH
HOWHv00a1ulDFizVT+4Jzz2SFTR+x0grQuBVl9Z94ixPn2lO+Xxqu47wRxySw4sDoZLpL72Irvyu
PSDpT6SCHwI4yLNkXyYd9vlfdTT4RsYTq7G5qWLQ8li70MBMzLze1VSZsoQNc4nDCXz6/q77eu7O
0qG4UPGw759YLYNPCiM+v6qmnnp5pGmHXmeiqgrogaaLc2CgyZmfrKJtdWohmkHHI+Qa08EkCtVe
flfC16y7T3Ozus8Aq04TClEy82cbNmPwlXlyeWZtu0R3WQ31z1PmCTpD6CsIlruyxMUyLsuqyO5J
HtbuwY+oojGfl945lzztIRUck9xA+3aJoDoUMyhSVw9DMZtPE+5G/l0NU9Ooi3UkF1nHuqAkXA40
rCp21IUX1Ceeedl4V9YQvYav4zAHEjVx1Y7+0+zrfj7KpW1/hfM8snu54kHiJiDQ7KA+TgqnHKp8
9RfDDf+jdAuwJGZPdP/jZFgwJ/C9vzv94jmPaT0uy69Www77oa28qXxTKDTDd2k1ZMaMGMz3MdfL
u4Yhkx+nzqzTw5gvDY8n7js/M4hRdF9aXcouYZDFLCC9gIXsSQ9uBqL7MFQkFvBU7Q5MBjRKWrhR
eKc8FPOjTyLXS3qqoOJqwjl6Ql1ZgCaSCgUoCjUSCg7QYyzP2JQkSWaw3Ka/O2ArhiRTPaZrZqai
PHkLNHv/hni4fI88TROnDkQN+7ssNF+gDBJAFHrpQ1x+oPpRPkxmctJDrxt0se7WMesjVvfwisrq
KIFFwJgUkB6U48F4QIreBSvGOAnUiJSIcVj3U3nAOENVaqi+LoBkND+yzh3IfQC9Vh99XOB5T/S6
VTc5BEjjjK3WLI7CLeHYdkAvQ8Ok7/7nYmn/xisy5ecoF4s4IAXuv5fZhB9StcBGKhRNH3coS9PH
LnVLkvhDCH3xpjRoPpNAUiRNjn9/ENzvvDr2wOE595PIy8+y5vUrmcFCxAuBK/PYV/C4P451qcsH
gCAMuZuR1oXAjrOIe197Xo0Yq6vlqSudxqdxqWHG86OPAneMyxpAgKelMvLVWVxFj5jyTX7wIscU
cVWT6russzmLx7rlyynK9QDVwEkjp5ACzgk0UtZRA5jqiJf39OLCYdOJ1LdK9ChNppLq6JARRhTq
YZOvfyAx7A7fXE2r75Nws2+OWOBlbiYxySRvgcp+M+6Kr52ixpznQtHvoQvvPRwkQHR4dGAcznY2
gY3d0lalSQNdw21D8hc/KNV0ZNSJvENZTJ2+i0K3vkkcwA9s0Ym6JH3h+4X3ooQL0UUKPaIoYc0e
f39rM15//3Ce80No+vj5EIGhEUwJaFP8c+C4441jZB23oLvLVNQ3+StbbWVUCngi1wBtzUNY7Bxa
tjpgHbmUp6FyBN/517Sf3BNZb9yd8W480/8jSfRheEioYeHjt97LTP3q1dPaOQ2RNzaJzofstgu9
rS3BckU7UjbeyxjQrjshptywrL869bLc5GLsYx3991cGiQRV8mrhLx4dprN2BvEERQC9k1tZn/Kb
w5DN8ikZwINlN/MXs3TjASIQSmGV4w1ZoJqEsuBEimPjOT/HiO9BhbeatO5aUC+hwBhqDk7D9Mzw
4Y32skQrn8RY4kyCpeUwBKir5hOYhdfPrRsBbzN+BAy/gbl0w5c6KIUGYnFqhrjlGfaCsWv0XqZq
Y0LbrB8oqrGxKcCZUqBrq5iEIvTuHRhI7VlubjWw/v5hThsObf+Bt+FLVncATinlOe1hJGp5vz5O
W8+3gt4P0oKVpgLpC1ztLuEEYgd3eUjgsXa9gY1kDrVCPiU8DP0s028TtDqOAtjIP8E7aZ9hfahP
sNF15GEMQnET4jew6TMs8NI2TTVaC4B01/k4IoBgBB9mu2TCjbqLLVKlTSmjcPT0G8/SdzUGPli9
U69O/lDDY2eZzWGeOvLFZdl8W6dsMg0xc180Qug3KK9rMDARJHqAfUW+Nnv9K21kX2xGDWw3wfEN
WnSq9qujHvpPNZfhPSzQPlXgCR2ut7IRlDathk61YMHIhzeg7XTMA0+d3Xn8vCBcdlrYWGpsXg2I
On4QVtp9odhhgArgXUKkicWK2phIM8bc18/cNKcmi3busFtNrp39EKFt1TS6k+L/miTe8su4dZIN
WFX/aREuRX1cu308Y57vBNVG1Np0kiyomrSPZhRxmaDmbEoh1LEeURbYaWDrS1nLgqGKz1NVjG/Z
CDGcJCuCOTsvs6Dk5KBqdRtrFp67/x672i1FVvBmeCM5tF5lGHQ/zcKdc7M00U6ReWuorDyMi3sS
c4Coeo4mb8k+0wWH9wSIY2T8r0/qjfXAJpBMTTezORqXNzLg/A1L3RODofOhnKJvXsOemi6EMGVX
OXfXm/u9mIcf2EQSMql+UTqQb8pM/fTCQS3CYbB3ODEPdbYoqHnkEMF4neBSyn9x7tHgS2kaIHTi
LGxcHoe+8p0dqbKN1d2WYNE1YDci1Sih5Iv3UI/qk4+rLTDGrnisePgVJ9adMNsYZptlIZENcIuh
pkijKw6/EvmUtRhZGtBL1qQJMl6fejLeVuOwUbvtXPRzhTLYGydl+qwHGf5Mo8h8ciYavF7/jhsR
ZqNy+TxTNwz19Ka0KD4TrQAPIG5pHnBQavd4NlspaBubK0YcVUNuyNsSym8LX9IYsGfnE23khOu/
/+ZHaTzMmK5RsQSfh2LPaGljP7Exu3AydWRbI5sPLUr4H4oxKpcDZBlcFK+hdCqhttn67Ov1odya
GtYqIgHdTqFWR17buW4AyKQJiIguRtMBMIyiWOlMwctMohuhuzbxEUrxyNogEfdKQEiJSzgaMwcP
/6dGCfx7k8Cj7pjTycSQ95p2drYtmLvNglQ0HVXfRPMb6v5lQxJk2gCEjkUTAAkaR4PG/Ry+zcSL
Dqg0uMuTgJZx9hNZMeo8Vm3U5uOhSGVhwqNhHhfPsATGWW/nE/z+g/s2c4zLeqlL0Lhe9JgJ9cY9
5lSfJhXl4adFBcg0IPtRu3/C2F2GkNjvBGTBfpVjjxc5j0WKU3MJwCcDmaJosiYOXRJhWIO6/dV5
QkzfRRcBN5w0kyzF34r1DeRkAx1lQDAB64ukxxmA/7VUXcmgdB4ENDA0ObC+E8i2pSVB4iQboFcT
xDA4HX0IvPeVGf+YFzAEMGzpIt/gm1apQ0t0W8HKsIQiQSxdKI69l07lO4AkBbg5gAvBChq9ZkHA
UcUFLgyaULrhvWhRa61b7wG3Wip/TTAv7RB1g+ng0LpQv48pJyF5pQZf6qjh0G3Ce7jO5fSuBDPF
VceyIAyc1jTN4Tt3qAtGp2cahjMVMQl8X/1Rw7IbFcS0BRbrjfkwPH4DWtdzvoPLkRVlUjfZDPEz
LSs66LiAu1L3DPznFEQJd4bRe5zDsmI/hAIjmMe1LHN274TQOWb3zDioSB4EHL4I3jR1QIJEeipC
PrSXsugNvOmnOvuCpG5G/cPEsxpm2MofgvoOhgGePGEvpypLPGhtNA9tMcxQM4Z6yBx+oWkEwwYg
F/jUs2M+ziS9XJ91W5NuXRA+HL0Y6fwpJKx5NRwKRATLGGkGBwgV/dp57Z4E+e9PEL5NsCKQyy6o
K8JXEhCk7X1aDfUJtcIy2gntrW6sv3/ohoTLiJiJQcoCGLjlHrKu3dcWDoxPLVwP5/uCt3tAj62u
rJvRh5ZKY5pyagBH8GdktKGqH0rnPHbeyHYOQ79tgEKg498NUOkRwAmpAtWYvWG1h+cagY7I9c+9
9fD1949vT5sa53tcGqYchxnCccDqcdi4/vD1Df+TF8GbWyfedkqL0XM4fSwrzU8ZIAH3mrUirso5
e7jexNb72/uUHMBAk0ads6oMD206qSST+f1tD7fOuUJBgMaJKnDb4FYQ+03600El43D94VuDYxUb
eSQF80HDP+vZPUmvSo/ZULyBmLmn0LMxNDYACQKV/zf68B99x8mAJblX76W8th5uLRNZMMKGt8mH
M4/m6mlanJ+qhFXfTUNjg4igZNzpaonoY+oV7yYHdkRm/V/VNO0hIDfG3oYQSYA6utRgYmZL9abg
xPWQdvU3mJmpnZP11vBYMUu6lW/MK3UmixwTzcL+0K2f+Pr4bD19/f1D0KZO4ywyLYez0tmfjAVw
9JvFHnl/6+FW0PYsCguHVeLS9JIc65x8UW0qb3xzK1wpgLTgh2r62LaY/IdpEMBToTzjv10fma0P
a0Us4d24+Mx4j3Xe9kntIjtgjAN6v8nfb2vBClvfh/1830jvkSzKL5K6KFF4KQMX94sBtcybHL4A
yFgzIx8+salAS1rYRB916WfJxNKftxox4OFW8ALOXpJmKXpQ5VNSPYxweyBJScJuj2b0+ws1WrDS
0z3jEuxUOuZwGc5f5g4ikkXpAvzYPywqB1cyFfdVXfFEsUYeGq8h62FoZ/nYmME2RigoIbhVUqMy
eFarYXpceFGIO0dOprpcnwS/vaKje+v0+/B1+Oj0jspDDGDghtUDNPbee6/7Fgj4yYGO+wPH5p1U
y2/PMWhp7eOHlsZqLHQLvaIsjjRE9fOhqeIhk/wBWs1PBBpvO2O2ETi2Jl1G+pJp19VZDEu5L6Vs
qnPF3T/8oTF318ds66tYoQ9pwNGdaYUWsFPAu5rT9hCYNt05a2w93or8JmoGpMBdDFSfsQV+GBDX
R/Wa3Ph4K+xZNWjAxH28fdbPf0CLyRyGQu+Nzcbo24igsagnt5gDPD2q9ac8L/Hurfk8u7sOARvD
Y6OCijSHnW4EzxDwYgBuP0ru5MOLT6lfNztDtNUJK+Zrp2WdKCqGmPfZQ+AWGUClXnWcKbIjN80h
u+QMZAO0ReWAJmBdglM8Eo+vsgK78vrjt3qw/v4h2BrfnTNCuAcksRx9EQ/OarzkBJfFpXtZ4K0P
sf7+oY2KOwvgH0WYx4M7/AB6x/mUZ7gFXu/B1tOtzRu6tz3o9iCcxjIV76vf5cnLmr2rztb4WCHc
5l4RUs3xdLGAXdQgJ3pUddlCQgGXiL3S5lYfrEhO4fks3XyG7kQwV/OTo1nwFYSGPez/1uOtSFZZ
rWsIjoPFLNzqxYXUZxHXeeDvafBtPN8uNcOFuedT60G+Y1S4A+aGy3joU7KzIWw93tq7TePlEkq6
fh7zHNwFAjwSoeYmYDXoFVYMR0qKAAcBvLzX0F8Oh9Z8N+Z7shIb88cuIJdBwZDo6/DuvqQL7LIy
cRZZ/7BuaLfdZ+3i8cwbvxt8hcnT9Qvwx27DkxSU6501bmv0198/RG86a8CovHUBChccK6EM5B4I
0zcRwDD8dviSvgUy0E3f87JuY5y/TVxpBwLcOdji11eIrW9gx7BWcK3ygvS9MvNwCN20uAtNW5z8
VtPbdnq7YOzJwRFaE0QYVdXXzvOCkzRzsXNS2foEVvxKYVQN9yJMIo/wp7rSzcGHa9XO8Gyc7Oy6
sBd6AIeEGk9fz6tIP3+CKuijdpC1gJX2qWbu6fp32OiGXR3OBvguwvhpXalNI+6icUaRS+lpZ6Ju
fGa7LCyB8SRgbmMroxIG91Bka++wcLd3gdqrR2w1YaXYOIU6U9noCeAzbAY69f8kIGLEixrynU5s
jdHa8odog/vSyLlK0QnWYqLGKJyCbpZ23ctt38CK5mwKjetBv++9FuHbBFL/g8vLeofDvfXyViw3
5bgEAhUZ7AMo78YkUzMwtFUFguX1t9+4GtiFXh+gprGFx9MZclX3bW5i8I2/kTZ4gEju99uasLZi
noWTiTzg42I+KHnQWfQ1KvPhF216eoSPWLCDxtgaKyumfTWinubDtyMmHuygkT1ZdRtw1bnejY3H
/6e8m0pAJ0FyymMFc+UYMFV9hCuoONz2eGtLliiRtQBNj2doGiABkNI6/+kjW7UnXrL1+tamTE2Z
uqqDcmZcQYc8brqpOpY6u0mjmkZ2YbbuYVUINzgfuaqefa21W/5Rg2jtHYFeMuK25c4uzYoUZ9xy
rqbzZHz1q/S9SiW9aszORN1Yi+yabJkvknEFZJIYZvY0Kf2DTsK5Q1Xv7bZvbEVzWQwyCpaantsx
jBKojprEkcgbXn/61uvTfy90RJUsr5CqOLMMzmRt3qAwpj9787yn97TVgB3IUQcVANzAz0iLAMOz
gNkCeTgYrhQsN6/XO7E1Ta0gxscExTsn47meVHakZVgBzB7sYER//3Bu10Jb0JhRoDTjOUvZC608
gtxO/fP6i/9+cMCw/ffoc52j9lHM6Z3qPH1CpPGTIMVLUAx7Jm2/X6q5Xe4ytHNz1NDRAnx8ppw9
SaSbaYBcRR7s7GXry/631sJtRcEWpDTHU5kU8bodrMYq0Kd5aurxSEGDk3141y+31UW4Le4F7w0A
fqhAW25bHPuBv4XwEb7+MbY+9Pr7xz2/ZnSQkwP3xWxOJwiNN0hWlPPOprz1qa0whtgxUqlCLjk4
8aKJV+cmhlNLHECT8Pr7r4vy776DHcp6UMvQunj/3jXPtT/eO6S6k2X5wkAsKlRwvN7OVk+siIbc
YEGHdkJPnNnNkqAwQK9LnyVNvewRebe+hRXRDRy/UQ1unXfDe6jIdlqeB0c2P27qga35JeuOtn6/
YKTaGsZmaTOpUz4qBwKK7KZzBbdVv3zmePUM2gU+RgcvjwCycEmW13tSUBsxZ6tp1ZVqckJnPF66
+lhTqJUK8ZyR/D5UTRA7XfA4Qen3+nBtfAxbPUvLvoKGJkVjGQWnrR5B/2FLvVdl3pi3fJ1nH+IO
2yX8RwAdfvfn2YkjUug7V/YS6hjTHyTv6VcIgn693pOtpqwQh1k6IHjLarA6Vpr8oUy55rTz+cBV
TpNxlO1dJqc9LOFWa1bIe+BxG1OlaG0xxb1vsj8hrnhcF3gYkx8J6W7KTXJuBX6ejcM0tbLMYtKS
S4vYSSA/dVvakHMr3KHBBV4k+FlZPGjjJNGSdonr713lNvYnbgU6q1I/HAInv9QzAx1tAKUpBikm
f0MhQB4w8Uqxs2xtzGJblUuP4PK49ZJdMk28B9iB1wsonQ6qgNfn1tbzrb1czIpDOt13z2VefJG0
nQCYwT51/eEba64tywW3E0/1cNa5IAuXnrqVyFPmnN1Fcgpvi/Jw/UIfwlCQEf5cPg5q08TVOeX5
8rmbUAG8rQNWkAOd6HihnPMLN4B1CSlhVt6tolBB/ff1FjaWxNCKbV8SsOUMViqU+ILvTeElaQs0
ujf+imT4NgTNN7fe8yrc+tZWZC8hXRM1LLvkRskHrLjitfWa/OV6T7aebsWzyasuLSvIuMSyE0Rm
MXS0FyhNwSgmYjel61G7+PfXBgefuRkbyTmFzds05AC0q91D51YHrKDG8WxUXWbMWVbLkvjVgFwQ
Q9LypuGxpbLkCLcQ6KBBpTLHoXkKI/HqZCW5v/70jUizlbB4FTozNgMXVGYNfAkTvjFxG0KYKXaZ
knsHnK1m1j3jQ7TpAsrPud8UFwjfQrgMjvEptE/PzezellDntv4VgThx1jZDc9HQ2411M9DjOJd7
xjMbn9iGhhHVITFmdHGRPeSFjBpRzAc7+XD9I2w9ff39w+hwlwQlg7LOxeilOsyhZ54ZRJh2Dvpb
Y29Fr8rh4keL1j3XJKOHNXeVVu73edJ7aZmNTY1ZAUxLDzqKGS8vw5LyuEeS5rFn/iNL3fFrVLWQ
N78+TFsdsYKYhZ3ofFm650xhErWzEEfsaEjfT85tF1RmRbLvygnZMYecNTXNkQtnuc887xxE4OPf
1AcbK+a041AMINZf2iL9NERQFuiN+79ozurj9QY25pItP2UYaOFOVLYXXFraX/VgAG8NoYp+kzEn
5TZkTI74LQMX4wLfWnEQLeIslG16gkZUfdsBzwaNiXLp2mxW1cVv29MCo8vj/0dVw1un/W/ujcE6
uz4EW+lCXX5h/nxuJV78zmtRoAd/3PMn5P2y1b7kXDfztLxAZwH6DSCWzpWB10049N1RuEJn9OhC
E6kMThP8G2r8JyGyqk9GDYT6L7D0u+UzjL5XLWJSuAB8spr8yIoWbHl4HQRed3AjyOv8FAtocFRX
zksBH6vyhwvcg9ueCY6D+YnCNGkBrkYGc8CPjnCjgMQ1ndzurSoWSBfEdT9ExR2sJ0J350a9EV+B
Fcegcqh6HNrmIiodJLCroF9lASLA0Ko9N6StJqwQ1mEHPRCncc9GaHY0XpBDnsD1u08Y3xtrhzyw
ojgYpgi6+mS8LDxID5OXfmuMuMnDnfL/4MWaZmSwwHHPWk+f4TRTJc28qxK8MTw2XgxuBBI8v9r9
p9IgPYhhQWfgoQhhw3B9dfi9dxde39qIvbB1YKYlqywuIlM+SxF9JflM7mB3/UlmAhBKzLeDJ/Px
CAT+HAdyySAkOS6Jw/IvTY3+ktFJIGPNj27FDt4YvCgoRZ1dqL7vbIdbo2AfzZsZcq2ouVzmRqdx
N8/8RPMRwg4kFzvF/a0m1t8/LAIp83ooY+j6AuuYb3Bvgb4oER0srJERvj7SWy1Ye/rsgvgK5Q99
qbw6+yxqhK+z5Ow8qnCvia2l3moCrjpzFUEz6QzFjBc25zJWzfTH9dfferZ1aBCVnKPWqPICXRuD
OypsO8VdAWeYfCfPvHFosHFwvK4y16na9qLHan4MsuYxcCh/DKsCWM8UcIib+mHrZHFg7cI2w+kZ
KYOv6XpNjTo4z932cGs1ox4Fp0aM40WFcLaSQV0kA73NZwqhai1jfj/44xgRffFHMIH9QXzxC/Cz
MrbHStyYojYYLgSy3AHTR186b/KAUJg/V5NUkFPSN97jbTBcWvuZmiTFwVaG/A+nCen3qM4xnxy/
Apjp+lfYyDv9RyGrVGZxh7m9lClKpyyF4mJuanZGTbtLBBteo5no9+ttbYSFjYvzYahOMlfWl9nv
+SMM1wqS4Ig1hcfbnr9+qo/r0ghqFnVqfemNCLsD/LHmv5ei824733prtz48nsDKqEi5ai6z6z3m
eVrdNU30/g/b7/r7b00pa9nwadsAAlw1l1Kk734EXQ42gux2cyrCNlwWI/E7cIDrS8GD5hQEhDxk
o1udrr/+1ue1AtqVuSp1aupLO5AwphEEvecs3fMKjzDKvzl52vIrKg2nHlJI5szJhJ23A3Ye+Mq6
f2BF8dJ2wQN42J65sXZkw+MM5IlzXIP7i+AddlEh/myU93bTONk6LIqEZcRGfOagaV5Cr3znLHy/
/uiNGWQD42CbVptZzfUldNT4DzCU1co9VWNZ33YftsFxyGqgRNiL/lKXrD0QiRL22ItD2Jtf17uw
sbXZ0Lislb3Baba/kFF8ybX/EkzDZwqUkxP4O+eXjYlquyhziKo0vaDy4oUh7HWiDIYVcGC6bV/7
DzoO1nb1NC/6Ql1Kv7MyMs9LBtmt68Oz9YWta8Yc0MGPskBexDiJA8vZtyj0p4Sl2R4MZSPQbFwc
sFJw5MFucHFy5x573A9wY+9x8Pqklb5fgvZ99ob/D3zWbz8GuL1Wh1wXyfBx6oNvMIRmyWgEKP7p
tDNaWw+3liQC1l3kw5/7GykNPOO6MfHS+SaMIt7cOmJQUKdMDfOmb9NIyoR00K2Ep9rfTZoWhxs+
tgta4/8j7Vua5MSZrn8REVwESNuqaqovbrsv5b54Q4xn+hEgQIAQAn79d/CqR9MUb9S3cTh6gUpK
ZUrKPHnOv08cUL67Js3c7iXu8HSA3hA6jQ3Iywlul5fsVgxhVSKoQa94WYbdSzBqnoAAWT2Gri8u
8TR83Xowgb+f+xQwrJdM9CHE3+aynfeT5Obj/AJ9uVfxfeuxo4QbTGPedS+hp3beOP5FQ2eXSwjo
BTUadeNvnquvdLlFM7Y23OKUn24AKsS7GELH/cuQ569Nyn94CsMM/LpyiqSSxZOjw7tGbEWSL+9m
mN2yqz8Nl0boGodwXffSjiIJaHOcyuEqDenNXAUnKFdcUn7GMMG/hzFIxYJNNApewIQpwbKIeweI
QLekFVZc0C44Su5KGWZx8CKUmvzboVKtt0cep6k2dvCXERE/3/LxFuLA3Gm95gVUzvfaA0n+AMaQ
q4BsUYKszcDyc6iXp4pLDOC0g7zhYELc5UU6b9QQVoxslxoV1KfHFtv3ZdlPauBiV0KVZdlQaONp
dhBluTnvK18erB607P5tZrAvQNw0D5sXRnXix8MzC/OnvhVIo6XtJe9SjGH5O+FTFYDP23uJaHdT
Tmm9q6P8R5/Vl8d0u/YI5U3SdbXyXqiZih8KMr9XNSVqI2KtrZLl4ppQzSKSui95ikoI0eCZqdp7
Pdd3fexeUk/DKll+7QXzjEJC5r2UKdJEIGCdy2sTKWfjBrUSpWwZoJyD4RV8o+4LuILu8sr7IUc5
7KQZkt6vD14T/gqK/juktbd6SVY80Fbzyamgrq9D90UPYfDEAGOYryX4PIcEvR9Qhj2/f9ccxfLz
uBijIAN3zjto75NBxIlszaPXxDdj499qWj2dH2Zxh/+8M2Acy9upEWiv0lg9kGk8TUCb7KogTgL0
XBfO+AOn8TGOtl4ZKwtnVydzAx3GKlX+u+82t76JTsUc3RC3Op2fyspetsuTzQSZYh20/juUR28y
kj9pL3oA7HoPGeYNpNqKUWyRHgYK64ymon5RVfWtkua7kOXdTNg9iF7vZXMRQspz7fpkO7Fo7htn
flGQrbwDwoQeiz7fAvOtTcLy+QbithWvS/eFd3VCOdT4inZ8XMyMR77Yofn78bxB1uxtOX7adYOq
JJlf2CKJ3ZvKO6aDRnbY1FuMSCuH1X/ILCphorDt5xcCnp2HtFfOTeMEWxmctQlYl3UWOqKJ43p+
6ULODrOrUlBcD22iJ386nF+jtQlYbt4yAxTUNMHUQwqpP7T4J1UYmuP5r6+5hOXdPXdwbS/d+cUT
BDUqeLcm7rGF2nkwV7/Oj7GySHaVsumKAi8oPb+kjHtXdRoZXN2Xh2ZqLkq1oMBtneV0XEr00pEv
4xT290XevrmNERs3khUL2EVKU5kBPDTe+DKFQGFL0CYu3W/n12bF1ezqpOiYR1ww8r/3ff0koumI
N/Ivw3Tiyhka9sNGWFozwfL3Tzdnl00xdbSg73nk/fDY9ANEeY//h5aflW0ULkv36fugcklB6u7E
7zF6J5c3R0PAVd/Xx5nLjZ26tlLWrZz0Gbonc5e/zEH/DLLeRtW35ZBfzRpEVHreGGVtIpZDQ8KJ
VGYe+AtxQWi2zESFwyPFVbQe2MZ+WpuJ5dG8ki1Y7jFGMJH/LUMgbtyAV/JmeZxtH6Zr29ZybXB5
uxTUv/I47mIJGe3k/I5duQ/YJUsNGI/iLAzeTZz/MPMJSdrDsmElrI2UY0Plxs1z5ffb5Utol4bF
gmR5T010IKx+2HaHFSvbdUuK6iKoyDEHCCweahNfO0rt/DEE/fuW1PjaEMvfP3kEuNujeFEKep+F
vMV2ncIOiWu294K383ZYcWmbzGKMZZkHaZn+BOXmTYObhUcn8MexywKTzWABzjeaYpX8P0uE3788
wsIhui/wAiijrTvsmo0tp9YllA5qw4P3XPg/JgmYmxMCTnd+hVbu/Xa1zneDpqpEO74XfvTAWLkP
SHUkeD8ut8qMPbQ9NKK6+BKciecSy6tNU4xD1pLq3UfrNbn166CvnwtWeFvNQGs7yvJn6LEOGWNZ
9+7UTe7n+8IvxvlYtZD6gHCD9IwEhQPEvYuPi5bPLuihUsFV2U7du2HpvkRc7xy8LKtpN+bDIUOo
GjT+vrkVVuKKXd2LiqYL3S5q3hkCyWIpgZ0mp3Fn6iGpcfcsGN0IwGtDLYH5k29yTwOZONLmHdRy
u2V22N9ozj8wpJVGMBYD3Hk4v4Yrod6u8KVBY4aUxs27iczj5MdJhDxGwMpDRX5nkN64bBTrdFeu
w0nTus07mDZuOuzquckT0tD7uHcBsJg2/Glt2RYn/rRsrAeRREsmEBO3QP5jqIXdWQzpvmdIbuQ6
SaEYeNmMrLgAefPOCCTK3tksDxn/6ZfdDc/TfVH/XWzWtFbig139E5Xj9ikghe9QZtkZXx7TiaC3
QR761OyW+VDEjALzOz+nteWzA0Q7Ei/sKvmuFq7SoD5Uy8sTPuRCaPL/665k1waRcfJjDzeml9r1
r3mcJ/E43HRgPR0z70o5zYaVFsN/kRqwi4KlUh4p/YC9tWXY/5VBFSnatZLU7caKrUS8/xQGvS5T
nRTFu8AxrVxyy536ofeG7wxlzvNGWTlF7QKhNrGT54OXvad+B5WqTB6Vz16AVtuYwh8e8q/WyLoH
QDM0zz1HOW8+mWdS7wafkzLf90WUa3noah/Zzj0SYDJCA1Xa1HeVXxes2vu+px2GDvo2bMtrqbku
kXBRqXkjwCP0NxA/HbYkYb50BJfZVYPUJ3EJCSj+WkMnZ9do/48nMGiCadBx7ObeJEH9d6a3MtRf
2hXjWfGqmvsoAuq2TKTHrk3pgfAjhMowMuADZ1usJWuTsqIVulorcHoZ/gpVr+uW1OBcvm2b+pCB
YEwG7FS4pym8iBYCM7LiVSVYxqO+cE4RdxFAaiNNdSibwb0oIGIA611Cid+1rGTOC6hqQagw7ZZr
9zT3V77p99qnyXl3WPNoyzI104Fy4tp/i1hDmutOQn8lITMAHhv+tnIg2qVmybq28LLQfdN5noJf
gTgjuNt36F4rgqMOO5D2goUNXdv7MYY42UYGYm1alnmQe+BNN7HxTZQ8CL+hgcOrTgPIiC8ijvRc
W9qjDfnM62xo3vyskX9pHO2/+DCSn5dZxTo5oqErR9Qk1Zts6pIf5qz11FH3RUiP5wdYs4p1tTRI
i8WMqf7NAWx29ry9F5GrBUsSVv5dHQ0bu2sl2NosLTMJsjnuhu4tSOtc/+WbMU4faQBm+V/9GEf8
+aLZ2BwtPtRIGPNF85YH8m65QOR5jTo3uVtuEBCk2QjtXwYYz7W5WqoMOq2zT+Xb4pLLeb64Za6G
7xXlu9T19g2uk1164aXV1vMQtQepX6hQvfhp/3tJwS/3Y9WSK0g5vnL+k/jTZeWYP9LYn+95ChrW
qQnyN1YqdlKmyiCuMcun89b5Mvhj2ay43HA+R4gz2ZuDdTuIsZkT6AJf+4LMBzU3W0y3a3vNcvl2
oCxH42X2VutIzTssFOQLh8pRAj0SfbZFcLA2jBWXR6iFE9fr6KuI2b0uSggGxe8mazfC5Urg+kPU
+ckUXLrIOWYtfYUi3KigvFCh/6VPa895uMwaludrSYjQfh6/Tg04k2IHjz1+Pc4EDBNb4N+Ve69N
4xLPsjB1U0evXgQio7ZEq2radilQwPBGHF0HtMYu3XpVcDg/p5VFs5U4KAefp3bQxwjZD/M9g6rq
axmBSGPjGbRiclt+Q1L0wg5dBoU+wFG7IwF+zbtj3qDmqywaxZaOwNosFv/5bHrfIZUroTdnxPjo
K6hUMIp/zi/RihPavC68UwAuFbQAebVJFkPITr8NJL7tUraRcl4bYpnXp9+v/dFhxBX9awpt5FeA
wHgaJKMspnDeDXgGueZBMNfZWq4vrYILknVGtjN4oYWi2RXpdbYzwB3JsUOrOv5zfsm+DPcYwPIU
r6y1q+vIeSnK+i4z3r7Eb4eg2l4LfQWJw2Na37dVf0k2yWU2CgJ9brxomF8meCBqNNZLDk3bITQj
2zgk18xjxUep/DAiAxTuRDfQhzT1odWR5t5t2wMayWsS/O/8sq2NYwVIGTGgKSD0DqlMcHa3KLzn
vrxNx/Z+HjeRZ2u+Yhnfz6FW62cmu0pHvOJaqFvutw2/9nHL8BFY69xiioorOkw/c41cAUQltlI3
Xy6Py2yCHDR2tG03wsvLQUFokl67hP9YShou24Jpf/n7McQSlz85YpB7USAho/iKAzf6C2LM2WtP
MnUR7yc+v9wpP30ehxOoUSctXmONZoKkLums93Ua8K2TfG2Jlr9/GkA7XsNyVYhXyBi+ogv+n6hw
oY5LbrfRzSvBw2bGaQspCxJExavgwtyTuQHJuahDMu2G3Gu3SALWJmJFREgVQqF5jMoklxm0pd2H
mARXQFfc0oFvBfY1Y1tuXc1j7UkalkmDPlr0W1GzmwP3ImALbG0585gTTYoaQP+Rd+HvEBd6fWVA
0naC0mtZJOcjxtoULGdWfCwgYMPKZEbxau/JfDzOZtwCr3351MEULG9ueD+hRxNTSH28O2vDcihK
k/ImGjlQ27WakDA14f6iqdh41bjlEI5BLE+mrngOEVSvpKfIxqNtZZ1spKoLMrY2DBusU0F+ZFMT
7cf6smYknHaWV0O1nOdyFLA0Om5u9IQzKNLoOT2/Liv+ZkPv6lC3YzjhttzG87j3BlIlIFMLjlPI
t0iPV5zNRt6FKoqaYIrLhGddDIJIqHOrchG0BupvR6vmQqe20XdMQIiocCC6Q9msg1sPBLP0moQ6
2nOSZu+qyTj5fX7V1qa0rOanQAi0dmCmFjZRmppfwzj332sWGmdPy9kHpt5hW9qRK05iA/JiaO7q
2VdF0nWmuO/86imPyqu0JdnRaYpgF8dbIMyvZdlw0bECFioxnWRDFb/4eEFDq2zvIZAsXEzh7BwR
y47a08kiMjBQcnV+HddmZ0WxriorsNl0YNCdi2uX8wSHMLhKU/UDN+7jXMRbyd+1gaxI1oAWEHLv
TbGAOZ5L3Y/7CT2h+6BtryPV5UnaR1vI+LWhrLAWaifqnYBjGwr9gSNfAMRa3KVxeu2w2tvFWX+6
aPFsiF40Gi8YeyGSMOXP1KQfhee8qcE/BpNX74Ku+N/5cb58NbrMxuqhlTCWDKnwhMSz2NXBjK6C
8qYJh2sqh5+ATj9ChOSyE8cG7UEftYy7LhZJH7DUR+9iUairsvTrYWPHrYRqG64nffThwTjRSwW+
j74T71rkF9rDCgplzKBD5sgiQWnuPi6dfKdZ9b2vgisHmus7cNk+nDfI2hyWv3+KPjmoJtyROqgl
GUEciMvR4l56hdEbZ+XKDraBerHb9o1RLsqj4H+YQwVSF3+4kuN8M1PR7vs82sBkr03Ecv8BB5rO
R4OBuiB/j4Jhflc0ZBdRfmHjWk6fpQYCc44PMoVIaW8HvYxi3IGgYMwu3K2WqztBjRsYHC1xTDGh
Q3VqExzPF/58G6zngNconXgPX+CZ+x70Mrh13Blif+d30bIt/1MOc5kN1NNF3qd5NqCo0DvfwxL8
6GFmEuqnWyiJFevaYD1ngmpThiJD0tPudyj64FcMDoyt1VmJSjZczwmE6yhQeSQhjo5R+N+RQHvw
wbVTOfy6B0vkMMktNZ4Vh7CpRfzQMZBEyoqEuum3MUPib8jmF4j4JiSAQIq59CJpg/f8vPewZHmR
ZFmsD5UI5iTqe++SbhpY3DrgWRjR2fUQyGdd1en1nHHne9UPQIKe31ErtyKbZ2SqeU7mCnFpElmc
8DK6Dt36uqOiOcy92EhmrdnCcureMzyMw6JIompGioSh4S8XxwG0hDvejG9o/NgSxFmbjuXdLdis
/CkUsLrj3Y1z/CsEFykoZBKUqjcC4MoQNoLPADsuCIj2kqztviGltEsnh+9Hwq7GKX4+b5UVP/8P
eA/KKy0SJ3mS12V3RSvPw5VHdt961uoLp7HY6tOB1KNpXkJoukhYV1+xCNNg4i2a9G0455ek3110
RlpD1OCV1xyHqwK24aouIGZL0vn1/BKtRCobwAdtSI8Obpolc67jHyD0ma/bfPa30G9rn1/+/ml5
sq6CCOqE5WkEsPXKDHzvbqLq18xrOXUa5LjJG2whUWd73qifBfBgY91sVKDWdqh9RDtlkeWGZoly
gt95EL34rvbLXeN5ctcS024R2KyNY7l11M+BjgmmQeLhPqvnH5XbYxreW6+mjfC0EjlskFE0lTGn
RZ4nup/vh6yHSnLl3QPVcpVGFRx8q3VmxdyBNZUg9MMSXF1ZkocGIAcnMjduWcUbx/aXXyeEWZuJ
Qpuex2Eun1UQe3/xHPLYT2Bf0sOGL3+5n/B9az/5GetBxRC2j6R0HW/XDs1QfGdlWaU78EWSLc78
L+2NYax9VUVMj4p12cnUatgD3UpvBDS29hmYycBluykt8OU1AeNYxmj5KAoK0MEpbZ0eCaXwTvfd
vXCL+gC91X4vYigQV6AgPR9JvixNYDjrzNDBYEzrVuMzTRc1WKkWarFY/ZaF/BvZiUW8Gai9dAjc
G7+MLxvUzm1VfZ4OWe6Z5wnkAftFdjiCyr0O5Dc4LUOsSfcLFjwTW2y3K7O0810cruqicGWejQZh
3zKgLOWD5mN5MCXvdhHe7TFn96FEj9L5hV3ZlnYWTKJw0dVFnJ/SnMdJtTD/aEXACDN3ziVHDAGi
+t9hOs0rjAEqtueK9sW1mcLhO/S5tqLP2potE/t0CJh0KqmCsNWzm8u/qTZ/bBSNLTi3+vLvluAi
C6PF4WaH/oqH2S3aKmdovjG0OtG5KG5IFlBotHYcWouoXRbx5jgrHmYDrqC4VJjANP0zCrvOb15P
Yp+2KM1UPtrHonrwoYzsXtcBPO78VvgyjsNOVujwJyerUwD4TtL4wWGKMBZZ/NltCdsDtkSg9Nhu
5Y3X9p0VP2TRsljNGu2VaIU9/KFUc0n6XtJyq6iyNh0rZEDsBNrOppl+VC3P6t/cHQJyZG2Ygl4f
r3BW1wetwPd4UIpSchE1KSF2VbMqhlEVYJA5GY9Ge8M7+ThP2CLnTbRySNlZZbf1INgAmpqTyfrm
O/JfeVKqCIKA5z+/smR2Rhmkl31NadY+T94MoucZJm9n0AYpBdbQMdLP4AlsN8Zam4oVFUQrnKAQ
bvechj17qWaPgRGSZXRrN6+4aWzFhWnIwPE8CHlKozF2rytOFWCRk191eGaayZCm3mXdqOXGhW5l
Q9sJZZPXKfS+a30Sk1QSXRfSwb2OiH9q18RP5+2ztmbWHSLNw5zVpWqfTTCASEvHioe/M9aN4+n8
AGsbwAoBGuQyk9ZNeQIsR+yrGjqiooLq+qKiuAsk6IG9bPMKsbZiVgigSkOtVpfsaXJ7Z48jrT1y
FZpDBumC5Px81hbMigECjdVzUAflKZ919FhVsR6Ocd6G2fGi79upYheaL6jdpu1JjKQ8Ut6z8qrm
tbkI8kGInSKeZm7Kqq+LkyqBiDrIDqJju9alIU3GOmLB/vw0VsxuZ4d5DmhUHIX8kbZz+a2ivtmn
LgcrNNCqt00pX+qakA2TrPilnSh2nXwCm5RBeVhlJtyZLFfpLVhIYn43iZA5h2zAq/H6/MRW7G/T
UKe5LwyTUfxQERPeAz/oJv5E1Ya3rGzgaBn189Wjz1WEZE9x0nEeHSHx7R7kGLHrvJRbqpFrq2V5
PGp6U9SASvI0OTE9/BHogcLNnoRhsA+4s1VbWVsn2+/ziLmBTjNUuaHZeT2hrCPuA4pi1YbV1waw
fJ0IJsFqY/KTrgd1VGPR34Q9VJ7Om3nNEJab66hVfoULLARHQQu58wfQ8VaBCbOrrunZxgNuZQp2
2lhEaWtIPzrPuKcMLYiNirTZgUWHX52fxIqp7bwx+DRaXYJC+9kdohJHLvFuaN3swH6wb434fX6Q
FU+3c8e09WaqQt6dVNgX4LhWM7JVSaSGOmrBxI/q649AOHT40MC8mC084drSLVP+5ChTXQMACZzw
E2+lBiOnD8Z/AYmYbiN+rdjfziMbnXkViJezU6uGyYX0hQzIPu1rFt3O9VhsnPBrs1j+/mkW0WwI
JLpa+gSFG9Q4aVtlPST78IA/b5u171u+DkBfN2XxHD/JigY/RDdy9GpVHQq357//B1L7n8oEIXYe
WQxD6riRFzxoVRbesWFpPOU75B5aR+2mumXsm6+JGd5QLZ70K/rDh6Df5VHTa1BiiImnp4I5hF/o
UFZMgOJK1IiyDJ6B+6V76mYgRcab+3B+tmuracUEwb2iqnsSPBNoKezbWbjfmvDSN62dYE4rT4Ap
gQfPeKizcEfFWNz7jbhIgYrgLfbvrZaT0JDJa/1nOjjo4IgcPF/3VV6LGVJEW4ooKwHHbhGXJQCy
QWiC57SDjoseG/db67f3XdzVt17QXHiE2RnmiCNX0jAgMMGR7JZXigjpvfoF64PrWMxedg+tJd5e
0lGPhVsixCcfNYGjGlnBLqLg7I1K5ZXJ4OazuxFpVnaV3TPeR2lP50nz/6UgDEp/xGDXegsHwK1e
Ltq1xIoBE7QoHVWU+VNOcN5XefgLOeKtJ9FKmLS7xXnfVZnfBNkzBJaL6wm8iBH4fotAXfUe28rU
ra2Q5dWUcxGbatCnSGdDnaRZ1/8indcUG8W2tUlYfo3aLXiutMee9Tzn3/I09X5Fk6qvQjmLnxcZ
wW4Ll4DmhTllzjcF7tNDjpvRlefVGxb+0wf2RRS2u8AnT84AMRTeg/ACVdxqM+LIUmGZi3dIkcbF
Pc+GTu4y3JjCQxr1dO9yWrMrOcyDezMLaKEe4xJvSl0ForlJAYopfkSya5wD1x2ehRSsnVO103nb
gBE5H2JxzNM2QK6Kd2Nz9ALat4exj0L/V9xBQG2jgLhieJtWWjSgLMyKlD+pUI/ftM7a2yas38+b
ZOXeYneZt7TTSjic4w6PV48PIv0cFpkG3PZUWT94/WVSWoQEVgRRsqlYppg+oeo5m+9QjYIucou+
5urYy6k8nJ/PSuy1iaU1mDk8H2xH9wbV3WTpMq/SLNgpD6pms3+RPAvmYkUTIr3ca8oxfEip7u4I
JCv3vA/MjzFqtm6tK+74n+JPD1WOqozDB8P94t6d42YftZC2byUKQpetlRVRCE3npuENv//jjnzQ
b4Tj+dPSIN5lAes2TLK2f63AAgrDdipAJv440aiabrRoKyiiDlG+cd1Z2cJ2K3kbQaVXxKo9kUBN
NznYOXgaRnuhuL5TzZBcnly1u8qnovGNG4T9KcryWF9PfQ3ZPJ8EBmEybIstjOvKitmd5Somjt+W
NYWgRe7eRXSgpywc4o23+59W/i8Cpc07LYZ6DFARYQurRDWLxKn12F8ju4qmcRct5vS77wvQW0Qi
QJ1RIDKG13xwsobvIfsSosWdZDH8ish0r+tAqutoAvyW7GVTplVxqMqI0iuCEnLPkxrqSLe8pFN0
EuhrRTkLbFLdLWejBPF7hv66EATeDPfkPiyCe+4TCDQejOyNTPI4VdlxqlgVfucUKjMbF/YV37L7
CGnZ8TbIY/GE1pUaLd1TAJ7ZyEAfY1c7M2RVz/vXihk9K0qkdTegJNnkT3ihN+JakcwzR8dxLrwz
2XLwk1Oi+JnLBtSKJUFxGATNUQK1+XAry7cSTG3+cIVCTBiOmXpqgbm+l2l5iibqvkhSnOb6MoES
Quy+bvRVZ6N0pvTRreKyhqaW4L94JBr2vWvUuBEkVmxhM4kraCEBw511T6mMxW0VO+FftaO3aH9X
NpTdw50C3+iOIhBPnM7pgeP1tXPDsbzuOL9I7gerZAXr1IHWaEv08MSjnH2PjFLfQXcUHs5v1bUY
asVoXudBDtw+fzKZbqJ4BxT3ELxC/lCCYGHuAjAsofOVvo8kalu54YYrNrF7ug0uGAAUdQKD1nO5
S+tS1DsofzhbJCBrA1ivPeOPbjRlIYOIXclDCITqHmnXXnsf51dtxT/sNm4flBcmNpw9oj31JwqH
zjcwtfLvHtorahCnZUA1nx9o+cFfRGy7gZum1Imd2YG4Dg2Hm7ZRNxOBJpMpM56Ac/yd9ENSdKgn
nB9ubV7LNv/02HN7sIlMrayeKrW09eVFBXmwHoKb6N3BzQB3w/PjrNnH2tPt4MRzafz6CVpTfnY/
9UiQPzZiii5iZAcw39rWkiinC/TEHgktOeQko24ed+APuHCh7P7kKYQad9WO8kmqPLuGcHICijt2
rXyU9YpYbSWYVtbpP13J2Rj5ICKunjQDKY+O+vyb023JyK99fAkJn4yd9mKMBgenCAfq66A1kQeI
bvkbl421ry9b7NPXl2QndyCa/UTQInrn4qZ/A7ja6aL9Y7ciT3FYen4Wd/8Toaz+0S4dsyNa2HD5
uOz7y6Q+/XgTUxrkqESdNMeb+LBIjZA7lte495wfYOXccK0bAuT6ppoVHf+pINJ3oDHo4gGUr29i
Xavk/BBrBvD/PYdo6vtiCEfvMaKQL9lhjRq1Y1XwetnnLRd2HaiVhY6T/Ww9E32THLVGrYMLA4Rr
+a/AvWYq0aNwon6XHansIE0wR2AX2Vj/rwNdYLfQygYkSkE5t0+pmqi3n0jRZHsZ+EX+AsbITu96
5Au7p/NL9bWxA7uZdsq6OnN0TB/bjlbPOJd+iTDIn2d3S+5lbQDLk8WMByK2v/+oY6+9aesu3AMl
ShLkROaNiP31QRQwy52jPMtYXLbOk9GUQd9AXGE/jd8kbeixjTO16yhnSWPMFpL9axQS8kP/3r6i
Chu8sYvgJMT4sy0BC9uliziBMMHt3ID/lIxiH7C5iHYd8OIb+2JtmpbjA30sPBo2w4lGALWkUEgy
Lv1Hoy65QyJR7wpNbnsPJ/D5nfGlj0LEw9rmM57h0ZSG1YcAM/uPuQEUfgc0N/biRd+3L1pRJ6NR
Trr9kAz4PgXds73wHHrZr7c5c9A81sy04xL6Tk5xRaAvJPZMzqBqvuzXW9uajrU787SoPyQkwnwC
rdL/A0xvZentm1Xrsi4F9GK6zUuhdiIHS1aXVRsr86VD+tRmw2lcPKA4hAI+APiBqk2Ol58w5d8Q
SycbI6z9fGuj9qqWopxJ+zGKXl6ns3jqsqi85OzGzw/+7Xvco7GS7QAZ1nEEuTdj9dFB7edCs/r/
/jpUS0d3dsv2Ayny+vdY1KzcBXqTwXVtZayDyRRo9S8gbvGR1flPnZXIBXnFRchLrIzlsNMYqDjw
x/4jBvfdLtZCHlnfOZetjH2rBEKk5yhYth+TF36YHtxzeXVJuten9k0ST6spxn24/ai4fNekuV3a
ZZU7PKK1+UE4+cbOWVzzP+8VDGO5rFuDEAz6ae0HUG58H2XkVZT9mxuBVYWI4XEAZd9FscG1zqN2
1uE4mNLPdznL/zECGta7ZjDFFhPgyi6yb5g0g8K0k3OaiKBTCQ17N0GH7NZpuvZ1y3sBmdMsnuLm
AxLi7l2nyupeZsQ7XLY2lvuOeeuaUIflB9QPcecbIo1cl1v04nTZ920HFrELkEbRfVDlZtV95UJ3
5S4bmXi87PuWByM5TYdGpnGSZ6ikRTLTR6d0/3f+42s71PJgE83Ak3qTfxfV8anKwemQD9e56H4v
UPDGuMfzw3xtYRDh/TvIFV4puWwc9VEi3ZgvhMFBsZdTNW0hdNYGWG4wn54olOC1I+t2up0m8iH6
+B8ogocbh8vXDfZ+bPOzyHgYZvQSqg9UYn/1fuj+FkVsrqJepuC3D+e7ogeiJnL+gtYZVLUKfgnn
Isa1vNorxzTmSKh/sNjxk5Q44Y3u9M/zJlk+8t/YFNs3SghozTGrIvGRS8WvRq8DAJO2/t3EXcgb
FJeJO8Z224vfUQJhnRzHG1RKrvyKfLSgrTgodIlvmOfr20VsN744PoBevRgQy6mSxT7unPGWzZ7T
7+Ki0RvYnK+xLbCF5eXFBJxywAkgvoOLI+7Y1J2iP0dNZfTGmrERyaAh8Dm/NqBnQ4CBmnLql7jn
NF0p0eEYQ5n8aXScsdhKKazN24oL/ohCODD04oPPQILTkt27qMzunWErsK3tECs2sDaQXpTW4kME
QLr/jJWIy3QfgyUsf+PoJTmmYqrNRVE0tkksVOQRVume3FGF7iXE6Je0ix/Ob/WV4GCLSUVmrJYT
MU0m1/OvU2mK48Dnv85/fMUMdhNP6xjij7OcblPwUex4xv7hBdJeWbRV0F/59XbTDgXfUYD+AUiL
uqW3L/KBX3nNVt17xcZ2e05VZ+B6q3P1oarAU/vIyUbvEIQotR9EKz330DPu/z6/UmsTscIZhS5w
zUbE6NYFgWFbZPALuUWRuPbxxTyfDoA6Mq5iwdB/OF2vFMS7Il4lNBDKubrs1y8DfxqgrdrCBz8H
7NwoszOp+RkxUD2f//jXx3Bs9+L4AGaOIFgkd4us1lKtl1A6y7Po1Gbxw0g3myLWNqsVxXITeWFD
FIMkVcmSnKCRziVjtGvACXZ+JmsjWFHJBRAk5TJk0K4031sP3TZKFSeAJLe0ZNcMbUWlCaRcA2sH
767l8kXN1XD5Mzi2u2vkWCF6x/j1vOnpsfKW6lK1KSC/8tPt7hoRDe0kRzrdqWLsvuE5IP8fZ1fW
5CauhX8RVWKT4BWM3W6nu5POPi+qTGbCKgRikeDX38/3KaM0psp56nKlBEg60tHRt7yOchh2cqyN
ULbJNbVDKz2aNT7WXdvhpqL0ceQICpX1RkxHd9pbMjbmqi3XJGSMU1k4Lhfuj9w5TJDPftG4Cv86
0Jj2yeIvuYHbZ7X8vD2jtr7LimzKo6XnKOVdgIiTF0GLUCRd5fC/iJj9l3Wm3c7U3Rqe6++/RziU
YsHi992LhzMULLbWtB3rPZ70RlwwKy7qvCRlIWj3GMztFaLsr84FgFzSHPyGiX9vd9XWF9ixASak
ia8SgsA90kSXVZuyuz/BJqMsg57cThp+hEVLnaDMc1mQ2B2d4q4rGI/ZbBTuEqn50HEI8NRIsuCg
Xc3VV1iZTsOws9BuTCabiSLKEryseSIX0WsPNltVmQ2snRMaNzzxrySbu0bCZqFETHC/GSEqH6m4
Azq4mY5hEe8daTcmk007odpxma/4cpGV96vMp+VAoDYOhfO9C4GtB1ihQIJi5KyvlscJFdM0mMNX
zZFb3p3U2FJFpeN3SCRFcOHK0SdvjtxDrvaAx1tvb+1y3eg4HWrlUQmVNVMkfbtEF9yxyxTgTnG4
b4CteIaNhDc2XYxneF7zftZ1leStt+cDvjVNrUDm8zCoNezzk9DR+6so+jUfiIIq86K7NCI97Gn/
Xe1EOKhFitE5RhB/cVKvV6tMY3/ak2XdWItsukmAs04+LGp6189mObRR+FrQ3TxmYw+yaSY8d8oO
ddPpXR6z7olK4Ms9iAmfvEA95XzA9VjD8NS7htpWLCJeyeOiALIrKRqkG2ZoNUjS6u/7Wr9O4t92
HRJCLXj0OrReF1F0hh8thGTgVbJTRN2IBVuZKBqDSYKU2j9CsGs5agF1A+GN4TNEFofsvi+wCmxe
Az3DUQX+hXoDlm6jvLRd9/L6rfe3YpmWfBorQTjwHdBVfqIBjP+ySLeN+0yMnvXOGG89xgrngC8h
YQ7B2aToXzgDqEtHOSwY9+RY3ry/Q7RZAU05h4hlkWOUdd8FwOGCoRSMy4+pUn9rHbxeO6yb2oOz
q2byf9DVGwUem0KitfS57PL14nHoR8HypFLzeFqwsDupw0todsBvMo9QySiWn2JYoe4OXDes9mQY
usFR4ohAPgIIT/x/fc5CCHM1YNS9kNhd5T/IM7oeULtrpim70UyJWGPoVcw5MHKHptFF8zQrOt/l
DuMxm7AinB61l7rgOLhgBtPyqnnvddVOnX5j9P9kqqjG91ZWnibSS9QnoWhTjubQE+k28DrwW+/X
XaFic1V4WVJT5o5znCT7NOT03Hvjx9tNbyyJNjNFhE3oRpDiPEX9FGRAzBao4zJ50BBbB1scZw0f
DIadVWVjcbdpKrmPLJzWPD72Y0NPeuHyU9z0+vX2p2y1bi0opcuj0OSxc1xkWycixrbhNObz7ca3
xtpaUIJ4LL1Jh9j3oJCTeEx+1yVW9X7Yu1vaentrKdFq7dpIYoxFOYaHvsIxLMiDHXbK1ihb64iQ
aizGlTnH3p0y1P/e5Tp4FLr5zh1xMNV8X0DYDJW+0Mo3LpIDYpolDSAcSa+SMPumvRudZJNUSsdE
o3aL9oK0YznUgtKUo9Rx1xD/wRRRA8Haqp3jMPJ/dBu7iXD8v7pI33nbYLNFIkrayZtZdfKg7ZFy
jey1qsqdUvPGBLUJIhoO0p2bC+fIAd3P6tl8yIEey5CI34MB9pjNDdEdab3aj8WFLy1UJIFaSsVU
7x0dtkbWCl6wf+eyaXpxiWQJmegcGOB82UO6beTFNhukrB2n8f3KOWrffL5WmAikoicaHogxP25P
nq33t8K3ZLnX+zk4TZMPeVzQiMO4/NyFtQ7u7H4rhMG303OgtbiQwQPObYAIiqJ768PG29skkJp5
BCCXWVyWCUZ8pBxJVuj6eFfX2LSPCZf8ETwyyzyBxkL1NwTs33WANd5322WzPaJCudDDc8UlgNv5
Myfg0oawbT/c9+7XGfVbmt2HkGcRcPA+9rFUaSAa9c5d5nzHa2QjZm2GwFSJao18X1zojAVhclHa
Bk5cZS7ZvYXcesR1xH/7gAC+hUtofIjluJg2gkE+Q3vLr7Er/eR2F23kqDY3QIdDVxY5ukiU8ovW
PH8AuiOCAtXsJFwELHELNjz4E4UFs1LhTtdt7Gg2Z0AAvD8Os5E46rongt1M6hm6xeNH6OieHUAy
bn/cVmBYYQ0yMteVXOVJa9yWCbIuGdbB7/c1boU0lzlpmSvlyWPzxwnkKMhZ3efMAtNR66AeoeIt
XQMZd/w1ouzG/nHmO+FBzAatkRzL2+Kt4iLkItPFiDzz3eif292yMWX/4AXIvHQcjYgueQmxF4r9
F9sRS8Df3OM5bj3CCutBu73jsUie+ivHPK+7LoMr6Eem8nKH8b0xP23wGm2LpqFLLE/w+oG1DEJh
nj6CAfsQ1JAS0nfe8tlcrKlXXUiEXB/FiISIF1g3CF9+3R6IjclvI9gEtNBI79Xr4xDQV9mWY+Lw
fE8RcqtxK6GGHJVYcbDtTvBZeoIviEz8caU7a9JW41bYCq8IixGJxIkWXZWSKP5SrLtVzq3GrbAd
JjXO3uiUZw2xtnQCL/PY1DQ63O706xR84/xtw9eoGBu42sXlmUfdux5n+2luv9Rd9OCyXu90z8b0
t3FsUdua2nV1dyLwNYWzlZvItWwSVu7hgza6yEaw1WHrEgFr7JNuqhdyvdhWd88cG7W2wBgasNC4
v3jdMB1rAvB008875+Gt7r922W/7pZgNK5eKqUc9EZmfYFCNbI4Xg9DtWbX5NKizE4IEdQ873WPk
2oG/PY7GM7x2AMd4nGqzeA9Y6yKUwera3xPp3hoJK68GkBDJr2EdKjjtlBDaVlftvE+35+pW41YM
L16rOISTMY9W4yQ1vF4TJwx2VtCtxq0YBj8z6mkv1EWbBoI2pIbATb2nwrjVuBXDQQzlzcUh/UXG
UXDMczf/ory52dnY355E1MatUe1FTees6iI1EpSF4MAHtHtMRBpfz/X3dD61CRFBnnfUqFFdaiTt
J2HgjCYgypbdbv3t/Yva4LU6qiGQ2nTl+bpE1AE9D/RTCS/4Jff/VWSvfvr2MOCi97/TH5bAnhRK
qcuwYAJNbpO/dCO0Xm9/w9vLHP0Dqwb/yxB+kQqnmhn8o7F8Eah3paiifrvvAdfP+i16g3nELMX1
2QWeCh5y9zqH3poq8n+KwjTn+55hBXAw+ti+2rY8ByvPDzIqXnjjfu1p9Xq7/a2BtmI4CmCvGJcG
GcQ8PGmA4hJw9B9VU2eziJ/GfK82tDXUdjgHzMtxJaUuPOhpBsky/jI2VwGA25+xNdZWQHuKDVEf
Q06CBPI9LK3GZDDxl7lAHeH2Azbe3wZslcyDxnPcqksfIVlvB/ekIBx/uq9xC4cqJzkww32sdTOg
oDUHDDhRptplwG69/HXwf5uouAoP1exXw6WuHAiMUq8oj+MKiew7O8eKY9Itk675tD7Cumw59qx5
jZZy2QnjjdX0D9N6xjVCFlFGTPjKNYMnQHhmzU/cwu+dYTdmjy2e3Je8LpfRVRdvlV8krmjflSFO
rr7eve3aCDMbqhVBQT+PvVBdJiAVEgzIx+vVyWPveymypfgdCiT3ZXfUFkyuh9IAGDYjomHqA3yx
SmoHt/D3nguo7fhK+8aleh76E+R9qvHUlnnwy/Rk2qsFbg24Fcv10LYTpITWxyUEYoT487dJeV/l
Gn8hcs/+bCMibMgW0PYEF1B+ceYKzlDL6M3nq6jd4a54tiFboucjAPdrcYa/VXPKg0Af/HEP370x
lWzElq5hbx5rrziLxf8q1p4nSIkfoBn9DfRjlqx1fFeNhdqQrXyUkJqHeNITbrS+5Cy4LIacYAj5
mceQLx/25OW3huIalL8tTrIe+2iNuv7kXUlkgpKX/am61VfXZ/7WNme+VEuohseaelTDx6KInFRD
5zPzFC3zZ+mU04V5qyvv267/ACQ7tR6wp5ZnWTrlmi4aClfZtLrDs1xgpfHhvvllbdrcqVUU+uPw
6PlLmwGoPLzvCBE74741INZWDZrFOLBOu2cJyuD/k+5uBnfzvle3gntou1qFRLlnQhuUhMEP75a0
gDvVXzvt//+k/McJGt4x1hNCVKNGQdzyM/ybg+jMyngtIZLVev/GoRt+lLjV8T5TVa7qIGdXOgoO
ycBHv7pxqfRFLaTMQfqt6r9oi3/pBGJO9LGhYQkPArhb8r/AASv4YRQAE4JoUUP3JpCypIeY5/6R
si56yie2dAe16n4+zAudolTUgWEJIBSwOC2UQ/KT8iIYxSXRCE2QkxhF+62lrdMdIz6zEnyEMawP
84Rz+jF0AXg+dDPL/cPYtus/a95G372lckUC3bnh2xrAwz3tiW8emkjTD3XuLU0aybV7bpzZbQ4m
njQYx2RtiDqELWr84RytY4Lj5uKccydfi49eHQaQIM+vQPqmnwhkvyAs9GGt+0D+7fG5do5u5Umc
lhZ//NnW0H8+XnnfFEnp1WAVd6Jwn6AAaHlJ7ivhPvcFDs7flllEzis0Edbwoly3ntOgijhNZFNN
ywXQyfZlDcGsO5Y6oIF5pkwtwZSGzXViRHT1+XHtzFyfHKAEogc+KnWVjSJlk79nnQrMv94CwvGH
YfXzsE8x5n5akWZ6F+Q0mA6xItOxcbvyqEtsIQcMQcw+hF0P/cIO1pfBk99TP3iolrziIqEF3CC+
i9Wp3eeIdbxJ1sXhIgULONIXL4LaTuKKenETJeecHBo4n5vEh6s7eq2IqtABhqgs2WmVrH0kLpdz
kIRj3shfIHZo58q0g2OScCsZPtPSCdlD1OazOEVeHoxtUvk9Rjn0a8DqQ82KGHY1Q9fhdFSRjnZr
4uWdT8TRgSgrfXFmGn0B1J7COIxVw5guvucsCQwZlp+ocS4f9eIM58rkw3sU23QPc5DKl4mnIGuQ
QBSlfm1RLwcooghU8ZDHPPaPSLYUbraj0PHLHwXE6unXZdS8/9XOTR7/u0IuU6amIYtJoNPqD6cA
gF6aMJg5zsmy6HU45QCLz+cS2dMXB46z7WsLupObStrpoDnMsTMA32VcnyaRDDCBRt/zflKfzmFK
KgZ9EQFNG6hJQZ7pbyfuy3dBtCzmXR/PQZXUeQNHdllDc/yAiQ6XPCD1/up8IIdb6ofNpYfNhk5h
2VpNZ+KGqjo1K2vJKzEelHFFLxF8NTotT+I5L7tUdUU0ffanuo0gj+Csr40wpjhIwrws0Gv0ER4X
g3mAHRX9ITwfIKh5nMmDaxxGUhrp6HM+kPDLunQh/6R13KxJzbrxZVyYKh9ZPuDOvfVad34AFom7
Fw3ElvtuhCtb/c2woW0OTm36+kkwXkwZoNdy+QTz61E9QzTMzQ8B3OK/qY4EQ9aJogN0UENO+EM7
DcuUOABB+qeQGFR3etdBDy5REKgEJdsYtM6xYcUlKHj3VJF+eD9wGf/DWaUMVPoDtRxxcabg3V51
r3xdoOBdQwHhcz7i/imdBicIMwa5DvXeXcLIMSmbGza9TuWq6zrBtVKsugTR2PonCgJvhNGvRJkU
azk46dgNeA3jzVhInMENn663NR/KAXDWk+OONL9e8q7/DOjMMamKoCSHQo4xTWjvxezUA1v13nUB
3zoMBRfDAWqaTpVCPTv0Egdo8k9GTeOPOcYOOyQ04KHBgpeXRVob6KZ5ODf/Qj+MQzbnrR8fw9yU
4UGKfl3TwJWYO8VA83iC7kHT1P9g8VJNSgcSgc0yQ1YxCYOuXoHOjAu/f5hjIucXHYTUr5Nm0GTN
ZjekOCSjgDHQF5JPqEBGTcG+YyPAvMOFTGnemUkMeapi4JPf61oo5xE5ISjgYy+WOIsbAQnPkhGJ
l2aDF1z9imp+GT3j5afONaR9lHjKVwfOLgNW5okNR4dOqFwlKpgG7yiZKM2haHT3Sa0xnJVF6fnO
qXK7OcIKKZFOBb7gp6HIi2FMUM5piJcMYIZOmXBlCKdPXmCtDaqpHNYUmXA4AA8SF+MvBOwwHEjD
6XeHUdjieM7YfJqwm3yFTZ5snuNgWMkHDYPq8KyNkd1BuLzyDl0bUJSJRNDD2MtR3nRCcW0KMzju
Ts4x9sZueWWz04+XuAe//4AL0PZd2HgLz2YYaUUPEEFh3QfUB3r3a8CNTr2R47K7iZBAJXAXMF6i
dW6+eBxMNiwVhWTecZ7HcnwFYEbTxCl9450C1cn+7Ci1Oo/gONeQExoaHztP4nYsKs+NDBDRMLzK
gULTV9B7shQAdR8gmN82rysJNRDYkFbCjYoBsCgF75v9bGdoYX0OBO/6IKk6WJhl87rif3Is/vKh
81Awztoh9Op0rgy0RkvIsf8q4itMru5UX38OK9G9umMu/lXuiEVe+j6Nvk8mHr8arAz9eTFYSM9N
I0M4ZSF3pfLJaPh1RmncwgMlqIA5/wrX97XNoLRBFp2MQ13nr2Mxc/o4DxMTGWSAsTurplyiDNBQ
pR8x/mJ4iorYefThDZRnoXaHn4UsYZOcDEqVcSq1Ww2JF1+9QauSwo3Cz/uJQU2+CJzyp5sTKbIr
jO+TDvq4O8HJpMofA1Ln/fF27vbmMZzENn5o7QJv7Cnc51heTBeYPsUp5zX9oIfe33nEm7ktHmFV
WsJ8NHJy4f0XNnKBu7GsP/tNJ3by8q0PsOosS9WDKriI+jisxVDAZ4eOOhubwqmxJcxiz0d76yOu
B+ffTzVVODYVZQVgjdNXr83VISpQXL5vEKzjWOnRua7gYHx0JGkeYt/7JaDIlUGuPN8Zg61esg5l
wqWibQe/OJJ+qh56vxaphiXw2c/LPaThtSfeOAPYErMFlKe82sCUb2QBOUPdA1ZzgfZOVI1tWph2
Od3urOu0ees51lkjzqHoN45tcVwUQoHT+Ly06qn1yUEBmXL0ayQzNfF3DmYbX/UHTAcnSrHOPawG
QTc7LKR5Jtz0h7DoztW6V33ZmFw2XKcwrOlMLIsjnaoiYXPdHuk63SWoRWIbrgPxploV61IepeTj
g98I0U0JLiTnbq8WudVJ199/Cw4z9bzrUKv9HEbm2Y3GM3OHM7rpCUO0g7Xb6iIrRIKqdnO/G8rj
Kh1+qvygeSiq8C69OnSRFR4R9It4ALIczn2y/lEUcKhIsJSH406Ab729daOAw+KIsuM1/HQAxJHo
C0hWqhCWB4fbQbH1AKs6URvQsoHgKI7c94vnHPPo2SmLPWTFVutWdWItZu1PDTrfpfHqJBDr6nDt
uMbCvadCgf63YrqJF5zm/LU4SrhKIGnI6cEwSOze7pyNxc/G5fDc5EaGOI4aB35csT92PzpGxwS+
GMgtbz/jzaoXkPXWJofEyJ+HEiNsuuJlLeDiuTjyAYyvx4pFL6CVPdx+zsZQ2Egd4asZB2lSHFtk
qPBmGmVSD7jAvt36RiDb4lJzWSxFh430CGXel8KUr4ZpoNfm4liFu7boW59ghfKyxDVlUAKGpjYF
t6IKlsShe8XArXG4PvS3pUjLKmJsJfmRD3q4CM5PIIA9VXIZk5F39YEH3fF2X23sQzZUpyDT1DOB
NcME9Tlo+nfBmsmo/qsqu/PYTTjjtj/ve5IV3B0pnC66BrcY4nMc/zVwdlE40+ACK/NhDVpW033J
1P81NX7rPdRrccdtrt/EWJjSKzrSV7XIKgn63H0fY4X6zPu6g48pHiGDV9F7KVSXUtO5DxCsPDbL
Exv2jCWvsLs3EgUb1sMK3sNSbMKa2K5Iav3UlPXLyKPjOATPNQRDZyd+bcLi4+0P25jWNsInr/yC
K4lMgQD476UOxAd4AnYBDXdCf2Nq2wgfr8SGUZWVkwEH/gPqY5k7B9eCkKrSqhseq+Au2DmJbbSP
6ZEhtEo4UK8IWaZVPZ7B41teb/fTxmpsK1R5UIonAF5eV8pBNmfXwVkpjUJcr2SNZ1B1vf2YreGw
FoIqV3lQToRnoHMxqIh63SGscrPT+sZCaeugQiNJu61BEiqhYnyacRPwkpe6+rzQsYC7PEDp932F
Ffq+BL52cDXPOrdpP4KDpNK8KtUOR2Wrj6x9fSpYYHokOxmsQdLAjFPi83lPS3Cri6xALwlZ56YL
8mPQF/IRqblj5mScTVMmC+jcYkz8UtR7VxBvxnpkw3/qqSsYpdh+BXxruy99BAW658KvQQ28ZyDg
7vXffWWlAaj0Hg5lTS6bD+HA3aMa6vCugYhs6E8lR+IYjoHIueO9W5eFp3rS7efb7/62LBawK9ch
+m1Zr/kMr9BAkS+oBTf5gbOpcYYjPMCdrs8K1x1ccRxmnDuKxGsbPucn2okSAUlR+wvC1BURLXY+
9e1VLLIRQiPj0SgayTPwuMQ7JyyCZzgnRlkeKJ62HjWpN4s90PHbczCyNa3o6Ku86IiTASdkDmvY
8JOqev00Bao8oLjMs9s9/HYgwYvxvx0M49VczFXPs7ao5RG2lUUCoNLewv/2ihnF1iLghmAEjwaz
I1LaOWuUeVOUk4JD4LryrsQvsk3cWd9Erk8GnhktHuYx6JPVoOw8unXiLP6P+3rJWhGGuUTmvwie
ravbHknkri9tGNQ7++/GWNtoITec6YrbciebyogmYdHzD5DbUqmHcuVJLXO1c928Mda2yhN3HD57
LXUyMCp56ki/RcW6ze9s/Ro2v4VqGXZ+bHBpldVQDf4AqjNoHTzaKzRszCTbgN3tYFVR+S3mqYK/
KrwRxieoU9fPZoAdx12DbEOHQtS7aTBgkMM2aN7zmLnnUvI9uYWtzr/+/lv3RBXc4sLrMkwcWWXG
d9y051C7vO/drTCOY8VCuMTyrMFq/HUKy/Gc14C03259q/OtMF7XQAFPWPEMnL72QQZz8eDNlX6o
xubOfcSGCQUKbh4e6L7XGMBRoZjrR5qvuDm6/QVbIWYFcBFqDTXOkmfuaPxDMDQPYpDnsST/jq7Z
8w15O22PbJgQrXC9WxkTAykwpR2dIFvjP9aqfqjlfMSpK2OI5xjil7e/aWNG/YEbEhoaDi2+qZ87
72DcoDpEjruny72x29nAoXZhJBICreckPvfR9CkCAS0TdEkMLuZT4pk9Z4et77iO2W+RAb3/VuU0
5xnxcqgWwf8Qty6V3Omlre+4zunfWkc8iFrnBc8Cv/7R9V2d8Hz4Pvv+CQT8v7sSbJvbw7Exxf4w
T5ejrGCwwTNMg/grbJjqd90QDWeCg27mFm5+X1EoslFDsuIq1q0TZ7xUZRoNCj6IEI5MC0HInZ1m
BXzjYJ91w8WBYV/x3gNwA4e1+juu+h4oBfmmz/s94dOt4bESeTcIReiELs90jku5v+J2KfJHUeGe
+NzMHBfU8KjBMTjSQL/cHqet6WYtBS2FV9YgjJOxwTU/BXO7DzwyzutdrdsCVh3pA+WPcZw5lY7T
HK0fvKpSO7zea87+Z2EgstWrfDDFVuJLtO7VH4EzKLNOC4BIZv0wOoA0wNTpxNplZ0ffmNG2kBX2
KR9IoD5GwgtVjAVqU0eX6AHmK7AN6uGnsTMiW8+xFgCU2kPVAHJ3wFUpovPMnTX1+HHwdyrwG9uX
LWXlQUQCokxoP/eeHP2uQlIVvr893FtNW7t6gzvvyi3QdAF9W8CanCIJ2z0U+Vbj1qY+TkKWagTk
hVWfiTmZ/qdf3vnedoADBAigGJqmwSdinqf+gdyZLFAroj2mmo7HYZyxio7HlnpxWk3eFaaj7ysl
Qwrhv2t6v2KyeA2Ls0lodoCs9JpOa892sp2NBcJWrcIZzhgau3Gm4x4JyDguMdBFq/pye8pszHZb
tAqgniaCijSATOEIxYXmJHWRqrU9lqreCdyNiWNLV8H9c45bz2BW+m02uW3qBd5RALV8+wu2OsiK
V0fDuMjxNT0oEaZj/m1G+eV2yxu7gW2C3ka96HAVSw88IsBJIqshM0o88ggaSzKTPRuNrf6xojYv
SOfUQHUf/OIE8FUaqyqh7t5R5W0dZwJs7X+nZ4DUCVCYa/Mz4GCXIc8z3kQfg/wXC44sFBmUNw5t
zg8wN93puK1JZcVz7VGfzWoGrFTNwO2tj8pv0nbwLhXc3m6Pzdao23E9BULATR2rkYhwhfbBsH6n
5a2Xt8N5ioOODOgvOXwJ5yJlgJc4L8hsD7fffKN9W6UKTJ8GorR48wgVoSlkgNlFaWeAJFvvciUk
kIL/75DXa1BC5R6P6JflMff5ARF3qgp/h/m5ERe2eFRBwjYXFXoI0qGPLeRywpWlzFVPamkh03Nn
YNvSUbImQL9fh9jw9UANWBR3Caijf66R+FsW7hdUtQOf0D/uUw9bliBPfHlfcSawoln2vQDkEG1f
Las6FDWKeqfbtyaOFcjI3trRIyQ60DE/I8L+71wgw/wlnKpft+fmxlJk+5lHUTtD2QovP9QfxfTX
LJ+j9sN9TVsBK+k4lxARwC4Q0mSKv7D442y+3257YzGwYfND4IKmsFxf23wepigxzZ6Y4MZUt2Fd
EMoarmgPLAb9P/P6DYDLs5RHFizHKN4zadoYVxvXtUbV7NUE83xV8rEIHiLvX0bbQ+6+3u6djUG1
xaHk5LCaMHyDq01CnQ9GPhfyLilEEtnCUHMc+fGsBjROi3RR3/q7FBzQsBWjkQvzYR4h7yn9ungs
lsY7+YXK/72vT6worfqw0WGLPp/F9wZy1ybs0iDaYf1tdbgVqBVVOWtbdHi0wEUVXmpnxZbHRu5N
9632re01J9jTgSGnh4597qLHlowHyH/tbE9bjVtx6hHVIrVBLHHSAp/7fZVZPXnZfd1u7a1rB0NL
IM6RzDbT36hC/FOGwxV4UX66q30bZcbKuhrLWCGUIIXm+hkDUBJuFOnt1jeWGRteJjo38uIZ/e71
F4cdPfPvfe1eF5/ftiOQPTzBSrTbL8OHsXPfB+wuDQVczl7XnN+a9mEUYuoGTQsSPxV9nA5+f98s
txWgRqh6z6AdIa8MvihcoITDcYr3ADQbs9AGksXTvARRdR1I/8vUsEQ0x6jfMyDbatyKT3+KJ+CY
eoqs95K34KWAHdPuVSq3JokVnGUYQVZqQfDHrvhStqRMhkLv5BZbL27F5uSHFc4JeHFmPsZx+WDK
J+7dB239w4tQMQeCThUa92l9apYvTf24cpbdnuIbb25Dx4ZqVOCbSWRF1zPgDMO6+KDpzkzc6HIb
M1bMIwzkYUtzEG3zYOby6IV7Ib+xN9swsXGMGS7w0HTlf6naEIyqKhnYa9TvCZtv1NBspBhkfYsp
8vAAaPE+NSGKdDgydUaBfyKgBBB29d+M3CUtjHvB6+j8thrkJW5hpFvHGSWCp7zVVRKVbD7F9bJ3
sRSjqTdqgraq07y2nS46gbFQRxYBhNtOhzD+Xhc/lo4kxWjSu1Qj8TFWFJsqCmqx1pivuj/rkEHu
F7wCzVzvdHvObuR+rhXJA/Tm/SGs6CFkLyIy51C/18M32f7Q7rRT2d4KCyugaSBYFQd4xFCdw/WL
9qFVtXcI35pZ1l5LDfDjsYO25eI8Rs6XzulBo/m7KecDGdO6vgvYDYTvf+dUA85howUeMxc/mIyS
a3BXOJKLva1gIwRtPBgu+ZBeFlC8FDN4qSR+Xpf5XKz0tZf959sjvbGA2IiwHkiK0XWKOBN5Y14M
b8b3k1l3gBobY2yjwOA83tO6wIUSWFDddOhh4F1n/eJG5gDXsT3lua1eskIbl6Cd4y1FBP7MMpxK
Q6uHcMm9hAhnPeIN5PvbXbUxq2zVJ6YbwljrR1nZ07/qNTanypvndAZzx53AoAsI15fBd3eKexsx
aOPDqnWWLAhNlBkpHvIq/Bnp9VveDqc10M9x7e4VfbYGyYr1uqIlmFWSZRCxlGkZgWsMkwzo4sxI
Vm/33NYks2J96vRsQM9iGbRX1GMA47iz6JrqvtzUNswue0iFg/1AM8IW8hzyxkwPfRPH92Fn/vAz
VH6pG9B76cFRY1o5FMhm7wRq2l1bOLNhYZSowYW/NPzyqJqOkAWMH7vVKf69p+v/sDOE+FMde1UU
ZlEDxdVH0pkVJU+/NMXONH17bP/wLZTEUGDvdZhJbx0POf66MEXo19uv/3bM/WFc6A3QZArEHGZL
454W/q2U8lIySACv/sWHUvWdrqrkD+9C8KmlM9EhzPLJAXs3jwewaO9S1kPj1oYNHy4zDF4cZAEv
DQy54ApknnAybujOSvv2GviHY+GEChkcYX1owVcMGg3ip8fWkyvcF99Zf90eiq1H2EEcQeCw+h9n
X7Ikp851+0REgBDdNPt0Vbmc6Sp3E8LnHH8CRCeEEPD0/8J3UpZLyY2c5CAHEmr2VreazKH7mKRx
enIH1T1OXulcZ0L855B1LV3ZGrw7pahv9hYN5jHLSzm8wMCs2bFg7Hdlkv13uxm2wo10RyrHhZpB
5V8ohz/jIZyasDqWccC/3Fe+0U3dNM4gdqridWiRWJ+UU6fiG2sdEAlX8t27MYHuMXY3ONyrHIK9
w4srggcWZCcOWMsm5DCoixVEG50aAuvjQN3NXS0yUXET69KwxQvTBTZKzaNmgnz0wm4NYm8ZDxML
B7+K1IcjSn3l8ei3bNPA/1Ql+xpiS3C0uq8FyxL7ZvOfS88F4N3JnmBiTQ5h0KjDXDbH24W/D42l
vomIYyDAjkMS5E9KtR8m2oLFoXeAd39iTvxULVL6EN19DpLqe9Kv6gi+u2qj0uX/N02qxjCY5mKm
F1XW1YH2vN4tjnOHCF5sK7327gYEVSwj9qYKLRvYWSfauboCPtAAmzkQfoBZCh9juddO+h3yK/7K
KmJrjpEgmzDmdIj67uo6Xvos24L/T4Ok9NlxHbKGC7IOlBH6EC6oUrgFqBeivWcpeHCa3N7ZsmD6
OeGJ/zFmrN6kdetsaUI/OGm9snG0TXEjJYQzlS5k8b3LQj9stsKbveEKC4+2WDmI2CowMgJo8KPE
1Wh4IXOedwfYRs/J3sXh+vvtKW4p38TTaQdMDgYXhIs7LmQYNodzcpwdplaWFsvomwA6QSl0SEiR
XBaj4hFvjhAL+RBzD6zfDqIq8corkq0ZRhpoYF/Pa5nRS6wG8lFQL37J8O6/u91J766P1Dd1t0TT
YhMHC7JrRYtqowoZ7uFy8QNTLLvWJYxsbldja4QR+HRy26ZrgUx2+0jNB8bdMH/sOrBnV7YStsFY
Kn4T9rhlg0ls4DZXEaf6KBmkR2hQH2d912YIHWXEeqqEB4ct5V7gPj0lp9h1IeTTQ51gXklcthYY
cT6VomCEYElhXeb8pARZivcdpD4jUbnf7hsGI6bzmusR0uzNa46t5LyBaRgUh4cAK+/t8i3JNzJC
eoInIm+gtPov6GdDB+WgqM6dcsO5UPGHJJii9Jsn4QOdnUWeJHgzu12tZRKbqDlJc9r3bR1dYjyt
jHRTi8wr/4086vrfNSUyhZ47ycjK0ccyUCaKzq2h74YTSfM6JXO5y2FI8MDywN/O8RivpEZbFUbM
hx4bC7cexwuycPVEyeQeZDqlP+G2ro+3+8wSkab9Y+51TQjZIu+iRk2arxUNhuTCksZfwRramrD8
/yYgSehGQ1AVkG0h2dSfcprI7Isbz363b2cYpq7EvW3ojbiHV20YQAWPv+ZpTB5o7XxpHOy88wC2
n1HTr/HkbdUY0Q+vLcijwYHrImBtEcVQcYYVaLKJu7hvdjksNQZ/A4LytPaoZxsdIxmQATKOPPLK
V52WXbRVqgyahxJjtMavSzAMf137Ut+E2SkQT2uSVu1rDLG1aqMjOX3GDZEqntK5wvOtVsW1gPhp
LRfdrM456V6ubWlsU8PIEhDFCsIIaPpLU1Qvigt2zjrveU4gAXJ7bltGy4TgEU2IhCqDd4njRR+F
uelOK8wFBmbk54GolWxqOdKYULwcPC7htbq+Tv4AEPU4whMT+qcU++asKEIsdjyn2ccpq1S+KZyx
De4CU1HfROihQfkcMda9hoOiwW5is/oPLDa2huSxjJDpJ5nmBQkgtRVeKrz/PlLZ11BLS6LklPkD
4Bq3R8kyx020nhsmEKrNe/8SVgidvahUIfYdvCBX8rRteIzUUM2gYTY8w/mpXPbL7TAuQnMQIOLs
UDE+7JZXjxKLxEp7bJ1m5Ii0mwsJnCe7QnxzjjY0Z8U55hIreEtWLRtsnWYkBhXMDY5tfL4Q1/PB
U3QDn85bvBpE8EW5PS6/30veyQ2BsUsI+5AEsSdTHJ3TQVzj3q0SWGTl2JOUmwncuOoDSwOS/Oqg
mJBBMwuoux3YBFC6kk4FHcQAmlXZ19xJkv5w+5tszTZSRgz1+UClmPCKOt2FQldJb0oS82B3V/km
xo/5woULcpdchOyEsxPwnVzU3RgeXu6rYJmkb5ZDxURSOLnoXglgbB8UdDr3s2jGf26Xbpl6JsBP
Uijb1AXBUQoelARnw75rNm4veL8N4pCtUW1s1Sz59k0jdKdV48EiFPqXrI4e4d3p/NKV56UPwUjl
2lnBVsvy/5taGASN+QRJsosk2Qh2ueNCDy0Kjr3wVhD9ltlkQv5IPXdUQsDtIqAGOe1Zm1YAWmW+
tzIclvWHGplApYs7m1d0r64rh5PM4DIHO8ds6+qA7bpsKFf2WLZ2GMkg7eqszjIP7XBETg55Pg0h
FDjrVdCuZT9PjUwgOj+cuR/1r0TL7mGR4Wu2DPFOsMzNyXzJsGHUxzakfF4JRFuNRqC7ZIqKNJDs
qhyPfsPFc7vh6cR3zPXqXZ62+SP0bO+ibFLfBAtiDU1d7bn0oksvgqVRDB8rkMTh6nVXWJpAQRx0
ksSH4ek1hCvmFl02nZqxZNsB6/dKFZYpYGIFQ1UlIUWefa0g4/ohrCbnye99/74l1AQLclB4dEbH
+hF3au4J4HpxrspFx4m2sKaPwiXhd+Om71ZvCP1loN9ZfEwYYejkVRVFcYutTef0J1kUU/aq1IiX
w1BAa4ttQlhFk0HlH3s58Ke5z88kcxMBytQMk4GAOGwfQzViS8Oa70k/NC8EJujlJtRus6t0J8KN
yPpEPIWQtJ0Pap77Agq1RR7tco8M2cbRUeSfdARZhY8jlG36J3eAyMj3VoWTgMV2kbny2GqYbp9u
zxPbIC7/v8l4PBIQoyD58KodJ7mAsqYzqEk6I1k5TlrykalQ19RDVBY1CS6clO510lBp4ZmMn6aF
Ifv/YdVmq8fIR7lfsjSR9fDq0vIln0J5Uo2at/6Me0m/nD/d7i3L+uAbSYmHeQIJa+FdCE77wyHn
UkxbxbBp3XizE6ycj21tMRKRqp05SGA/cIVBXPWsy9A/cviXbCXhWFs9rtcQS5bmmBBIN4dwfDnl
5NLILnCe3YjKCDp+1dge6Rjr/r45ZmIh4TNLgxTSoI+6BQGgYpHa93KNv2CZwKbSnsoFOE+l8i+N
ouqYt1Pf7Ue36f397SG3lb8M0psAIdDCnqU3wA0A+KHzlDqs2zg8CNburWxjsPz/tvyu6pnOkXR0
M/vTgYRJp88KbzvNFyh9C3m5rxlGnKtBtE3B4uTSRm710Pk6/1rSTq7MWMvSaZpjhrQkHAJG/Epz
HHWaWR8YVA8OTA2AG8P43PfzNYKvrb+MQFfMJyqZ+uG1GXu6z7Pkk3Zwes+Y//W+njJiHO8nFJJI
QQaZ3Sj8QWLQobbJOEOz+nb5tgYY0T2lrKZ5nPErhxYhBKwhXpKOmdz00Iu8rwoTQUlabO9lheeH
KWqqj9McQAbdhSb2Y9eT5sftZliSlAmknNq+jrpGYX8Wes957lVP0snrbemP08ZrfOe+9cMEVboJ
xJpHieGmmW7wVhsTp/0qXYiHHxtR5dMWAidukG5uN8pyNeUak6safa8M+lRdCaSCNyqgeiuC4FdT
Np/CGJLkoom6HRg7J9CV/71dpaUfXWO6iSmakjavx6sWGZG4F+8rvQsl4DI7mYfTuHVY5swr7bPM
PRNBSmIPjm1tMV9YrNJyT6Os3bgTgcA/CxN35bxpq2T5/01Gm1oVOxCiwoEWoi173PR+nMquPLez
WNOzs/SZCRxlBZl0PqbF5yZsyBMsmaAB3xZe+ZADqPA0e2m1xoi0tcU4TqGmvksyXEjCYTDcwj7y
BBOr6ezMMdvdHn9bDcaUk0FeNFgS44ssumzch1GffIHqnOcc53ye17hJtlqMWYaDbQnRgMC/uEEQ
PGg3DB74CGQ4k9ld/tfU//2I/GbYwxx+PRTbMORNODsecXb22bhNKlgorI2GZZkx8aNhCYvehhHv
Zz45nbeNVRXmh0JB4n07iBBgaBm4abYpFKxRVobHsvybiFLuxwLwCtd/qHDB/0NrMfdfMq9gfGVH
aSt/aeqbXuOwYEiTNvbhFzd6pd64JEn9R+ImY7SSQS1Db2JKtQ45z1o9X9yoaOiOdZp81LAQCHec
0ztfik2BwRioNij+U/kKtfyg3zSpSMFkyuHUu78dJrZ+Wv5/00/wHEjAfVbsMS4iMKohNtdU23EO
1rCqlpRigkfV4M1DHnXpgyC0fOAApExj7O047pwOTlCtJHtbK4y1n0Dzoo8lbn+asS2+uS7W/hg2
OCsH8vdHmpiCfFC0S10KE5nL4JRyW8G2dK9k7j7njlr5flsNxlWi6DoHHo25ugA/L7eggNZb3sEs
fojTL/eMMyww/hxnN8sCQeuifZUIB7Xj5Rx+bWjWr/kxv7/Ck79k+eC1krpD415gBtE9ghmri61u
1Oj8igcCSwfYKlC4EnJsPKDMB6MEln/tk0bI9q6JTEwtPkKV6oCb7C9qRj7bxGkffeVyiFceJX9T
Gv6+xABE8s8OFN1YD6OfOheX+HDomGjpyv/RLIAnN9MzD35UEy7p4NUVTNji+C2oPJ/wSOHEO1jI
ZB42b1QQvU9xDQ+BoWhos2Gl5RY4EfkLpuhAKdglg77qMPG3Fbh3e4iA7xuWPInE/wWvm+xDXNBw
27rqc5l6emVD8n5sE1PLL+QRjHXAs7pUudPDyiYpt3Dbc/cCxKbN6K8BJW3VGGtsVXNHgJWHZ+2m
VeJCWvijHRkLO3eveVwnT7ODLdDKOL+bSUjgG9uGGMzIbA4YPzN3FKewxC2YSKu7EOIo3WhKiIvi
udfOcIa0qtxVgEMfhzpZY5vYvt3Igk0HfYwhjhRE6gK2pTia7kkKwdg7MgjBW9CfAdAk8EXqggnW
dKnzpfKBJkxWxRIsX27eZKgEgMu+17j2Cxx9zIGCPfpDcL394e/OH3y4kfritl1g/7hTnIC8SB90
AAZ5euLlmDZ6i6TBG3fL5nLVQPPd3RTqW77jzZKaR7XsQ4j/HqvKOzYsfHSd+CSj6lM38Je+V59v
N8vWZ8ta8raanKaQsI/UiThF3R8afxbFMdGuYt9uV2Drt6XiNxVgcfDamLsY8DCir3hj7TehjyfJ
aQzc8ww/0jsnlv9nPSqM4U1WYfAn5hR7PtQCVnj6LrFbjIYR0NxzJXXnVJ3UqBy6TTm8mg6dk00r
w/Du0o3yjZDWeS01DLiGsyjaEYaEzjDtYdE2nvAIsebVbavDCOwpb9OMhMV0zrFLOHAB3IOos/9k
A1ei22NtmUzmzUbIokxJfxyOtOidaluN8AcC585dJffYKjB2OHIAvxrKvcNp4uEPEeuFEz6+3v54
S/eYdxlNCwy6G0c9bhYK8hyDs7IVRDwVJF07etu+3ghpiEp5rAMR6tz0bbHRfZhs65GtqUTaSl/a
9SbQmqyLBaSJ8f2QJfwhO0Cbl1Rxu3NshS//vyk8j6ICwg7BeIYOgruZ2jreRmIVLm0r3YjdioDS
Azs6dQphtvY1bAQgiI4k7Mt9H28Er5vOtabwPDvFdP6p6qTfZipb45vZvt2M3Jm3PiwqxzPn+hsJ
G70JEnrPLR4JzEM7m+tKlqTFS7FTdJvJK1IHtLyp3PstHhyCHsfqlci1TH7z7C5gdhzwnIsPLErz
B8aS/GOcSXhKinGNT2zpKPOsHuoRGJBubs752AB82cZHKKCRex4xSGDyPicVjbHw2/EsRnilAfLb
7QunHlZ6x7KGmYd0lXAme5iXn1VZXgWBUw1wIdlx8fMJGnGX9jzaYARwCoJAAlTsfA5JFEORyS1B
MGxXEAGW7YTJ9sT9RUaDshpOYgjdDSdqC0LkMzyPj3g5fR7hqXxXrP11Us/yBOSwcjzTNuc7l1Hk
OLF2DWCbQkYgs7Itozln3gPexp5YNIWbjoErdN+XG4EsgP7y/MxRp8qZpo2UsbsNBvnPfYUbay+8
+Bq42dLhDJUK3h2hnQcPzoBlpFp5kH+/a/CwbyToMsuySAf6HLfAt22ZW6gAzr1ut7KNs5VvrLyq
pr03lJNG9OZiw6rxVbV3Hgqoea1AcDcZDKnC6sIWHEnL5SFwqmF3u+/fj15qXirghWtxniT67GaN
ODZQnX2CM3q417CKhJJhW9yVg+hfdwe4KpLCHfQ5lByMCaLYJgrXIKXvJ2gQdv4c30bVkV/36H/A
k9yHBeXwqHqcKLv1u27bEBurMBGZ8ojjyjMvknaro8Ld1Xr6eXsQbIUboct7L/UB88Ajg4K5wtzu
ZU0kcZ8C4Gxa8r/bldhG2gzhWS2SrL0+a1Y8w0T5UzzrV1LVXxz3rjtCQk22ohaTzxPKMVUHj5xS
qP5t3AgY/9sNWKLpr+shQk1uoquzsmi57s8UzN2qApwctknTGB1iJ3+ZSbqFh/BdiZqaREXAtnQ7
Ca2ARB3LR97g/kDryb+z9GUZerNfxFxqKqmz8azaqdnGLuOHrMz9lVRtCQaTouj6uewcf+zPTQxD
cd7nz5MTAtGYRy+3x8FWgbEUy75zY7gJQ2R70uUnVvJuE0JKGLKqfblyHWyZq3/REQGPaibtsifQ
w34wOMMecQJJTq0CkaPPhTrcbomtGiOoZe8Q5SEMzq6s0F+FF36RoYp3eSEAVWp4Na2MybtXt5i6
RoBX1E+DLMACxIPKjR5gqjl/dAGtTja4xyjKbSPBRNxUMXwQmihRxcVJR+BZbrfSNl5G4NOQd3nD
hD7jmq/aMO6BwtRWX2oBT7D7ajAWcOZDUiLsG7wyM0CY4jEFHKuu2v3A0/YuvWoC3QgjaPyWELhq
I301Vb1LU/W5mWp9kCJ+ynC2W2mJJRP/xU6EIULdu81wJt2oHgGSGobNDFfg+y4BqCnwT3UZTVRj
GUkXPF4FK/mz466dQy3T2WQlhiqNaJNpea66cTo085Adf+8DK96xp3lcu+yzzKfIjH/YbvnEhUEi
OC5JuCWCd3vuxMUu4G66kiJtdSzj8yZFNjAWBGh/luc8GZpHAqjM5PXBx0yvPfnaKjBCn+ehX8M6
B+8IUrEfsIWtj8EQl9shrNzd7aiwDYcR9DTDTWsDf8Qz1K/yPXyM1KFq027njlgSNQHf6nY9tqYY
8S0Kt0nGXMqzGsHYkJWMIT0my3PXlmuOrZal12QocicQkWhVf67w1LQVPRh8AMZFm3AEUDGS4TkT
Hdsny1+322SJQ5Ob2ECmraZJKc/Un/mWROQrgJ5rnFHLwJhURIUXiJ67tT4zSeZNoyugXCkGhuWe
3geDWKOE2BphrPOK9jol7XKlBa/VXe4GxT5gMPC+3UW2Viz/vwkRUg6tU09EnXJcmz2RNpanSgCf
CEhB8snHcfDldj2WsTeF/GM4x+c8UdODltNG1c1D4w0HBlRhLdQW/rfXObyLPI8ny6Uj3zRp4g7J
hqDHUtyzr7gNnLZ+4BS72+2wjYYR8XiZmEcGZt6ZdRweTG41bCDYTldGw1a6Eex5w/0ybSDZJWoW
HQCNCo7Qub3v+E1N3qFbuH45CDiPbNwayDux3N3ndFjbntg+3li/dZ4WaY7L4/MEL6aPaeDxD8OY
r2kqWUo3eYVV23rdCFklrBcThlWg42vG10h9luxn0gmrKIV9VFag41mgt1WBF4EUAL89bEn/u2vi
mLTBPBWuU8Aw5yGNh898ducNMJZ30d8INTmDUzNU0ZBN6Bz0f7DJgTfbVyVXmzIT4f6+Bixd9yas
woCknkq98fdrGcgg1cbxnO/3lb0M+puyp6aYC1dkw5m32JbFGlqmXEf/3le4EbKx9nOn5bBQgK9Z
su2icYYzn7uWQG3z0ghZloJ1OE0CXR8mUHHQLd58qqT/fN+3G6syEj914bk8nXWmAPbtsTROwv91
u3BL7g+MgMU1JW7gGrXMGi2KLcm94jjV0tkKN+y/RvG9ac1k+IU58Vgca1Q0gREHvoCMTv7Y3oUo
IdRU8G+6htXwIcJW0q0FdI0E+dq69crUtGSGv+h9ExgxUV/j2/MesRQPfrit4gyzP6qT+24WTfH+
qqkEG7xlIJrG63ck6pB5QCtdWVVsTTAil7SVrLFvmM5CRC9V0wcLuieDx0Se72/PJMvJ1CT1Ne3o
4WEPF7syYT8IZc1P8OM8uQPGNmYbBge6U1pCYGyr5Dj3Wyfxq1+3a7a1zQhulwayADd1Oiq85IPk
F/vbySmG3b16AJheRoTTuk+djpMcr35D9iMnDAroIzrxdgMs+cOk+UHLpIYX3ww0N/NgK4I30R7+
2j2ZV4bGEuSm3H/jSNiZ1d50rJT3DAj3SfhkGw4NYjEtDrfbYKnD5PJNMYzufdAgc6C3K77J2/p7
jH0LBNOGywB/6svtapYd7ztXdyalT5AA1FeZTCC5ROB4t+7PaQDOvqFV/aEtcOxqEaErdVn2qya3
j3fQ80vmdDqyIX/mNDwv7zlQqj9CYnM/Mf9X33cr+FRbVUuvvln8lPS8yfHD6QiBKdhQec/CrXAj
6R5VHrxAqPLQd8M9ekYE4gV/VkXBs8nIFExH2KY12wn677uu0CtdZglF31jEiZB8ysoZ+GNWw/hc
pn4P6yIGwsDosfYu7RQ0wQh4BgcFOQKv90jjkh2EQ35hN75G47EE41+gsmKGYaaHwgWsXJe1/BvW
9LvA2/hycy2vgzmFGI+fbdwEwg7BS67U50mJ88D0AQKGKwRrWzAaqzoJ+CBb5btH0uCRLa6Ch6an
D7nCSwaU0ra3Q9FSiYkxIx2fOkc6mKNg6cX5CPKW3vE2eFwPC8tYmFCzCYTnMQga7yj88EeY45gS
+QBc3P5+y1w1oWYNhYCqajrvGFc1aM4ufBDcTY7352AbOEm2prZia4MR2mGAbQ9rFE7X0fCZVOHL
3K5FmyUZmo4CFOLz9Sj8haU77ijnL8tjM03+KaEaGJFhJaZtDVj+f5uboq6tIXrRnaoBb5JQc8Qk
WqVoW3YNJmlOJ0C4ygjiy7zSB4JLOQmhaoD1D3mBQ0A+XKq4fnDm4XB7zG3VGes4SyFJx2RLgMma
AABbQH9pQ7agan2HBOfzkm1bZN7o3gc5E3HG4W3fxWlTnIhXDxDpyP6D1uLaidU2MkaYh9GkoX7p
IVW1iX9NUxY9O7EYVuLbUroJM1NKjJROVfUE9OWFeNEAN5+Bfrs9EO9DtAlU8/6cVWxIJW+7rHoS
3DuSAAhVAFbCPURbxCbGcNCseIllXWxwFdXtdNxvRyX/GaeRwLFg9THZkgNMNBonZHYibI6eOI/Y
K8kVgcq/BzxuW98lxIWGGvFPeAy5IJY6j7zqh63Qyx13HPrbHlSU/e3OtGRi06ZgklEbJk1YPqmx
lJsMmK6vpO3SzYRkz3ZQWWBrl1O2moxcwKBz3YVRxp7yRv1D5Dx9x73htKsr9mPU07Ry3rLkNdOp
QMggdUKnqNCeeif4sFegNB3jMWy3fYALkyFkzfl219kmgJEQaBDkKksS/si8OXvJU0n2etb+Lmvz
/27XYNna/bYZfJM+OTBBRQwb4ycdkOIpdgPnO2vm0j/UsLX7wQbRXLreD2CQA0urlQlha5WRGCCc
j3syCgvjKhvkkTtFca6cKtiBq3LntDahbKwP2wj2auwJN5QucDzQMAQVrdgk5N6nGxPKxhxcxmVO
zp8qjguttATlX2YAtOGyZU0D1TKfTUAb6SnXbhXgebjs4yPj0Rl3Trhh7+CW3tbhy+0pYBmOv4Bt
QZu6rZti9CVPDsKf5T8sox+CAvCS2zVYIsYEtanRhdaJ15ZPLsHtR544ag8Ycr7kAm8LMJTv78En
Unf51RNqwtymohs9N9QYGf+3MEgDAtR28LowPt5uj21cjB1+KFmMrw75EwPLEadUPMtWYULgtFpC
6d53PXgF3q7J1nNmAhi7ZJYIladi7lELoOZsfJF4bdso6hf+k+cSh9zFV6EmzTluikQwMKuzTQ6B
PExmPN+VHr/eboltlhlBLyo+ej3UlbMND7CfFQ3oMHEz/mw7skYien9L4Jvwt7EoQ68KeXXiUXEe
ZDNiOxitvWi///2+aWlQjXE0MSBks432mk+Et9CRGei1paurve3zlznwJhXnLAB5tgk0TqfU+x+Q
DMMWujpr4N735yxc6v4snYNbnIGhWZ54l/1IdXRosuHAoZBS8uF0e4htDVi67k0DZMcY1CKjFkOc
pd5PNQ0OTO36iN/3tOWb+DcxdlE6xX55Cofwh0cbqD8V2evtj7f1jxHT+Tgm1ONeeSKu2pNwOPEi
f47r+NSQeKV/3mfXEd9kuXGs5w14H8Ujp3qnczxb53n7mAYFh/gkgNZd72wy1T0V/fQT+Nk1U3rb
1DWO9QQmTj7rgyWw56Z/cbm+NG0bXRNCf93uPNvIG8EdFy0gMIUoT1Opl/MKVJ/asvlyV+EmHo5P
kAStywSfjw03RBPhn32a0Yb7Sjd2+gBoRoNT/O6cdM4fJ4oXzdp1Vr7d0vWxEdMshyjJOMT4dvBJ
4Q9MSwUQWUe22Sj0yhph6XwTCCfiAeePCZuRjRReCLF3nBA8zKL7+mdp2Zug5qWXFRKeptkm7BcU
H4dW1jpbz9Y/S5velB5XMhtjlyBlMMDENgD0zNsmH+S21WJNvdES2bER2a4HqffaA0RlI0h5hb/4
Q14ELwXAlUW5hhWyjYGxTrss7TV3MrSj4vO0wY4Qa+ewBhy39ZIRwJJ30KdGvkMLWqk3YNq3oIDg
gaQn4LHcHmdbHUYIV6WXzyBsoY4w5M0JPLf/4mJMdyoJwsPtKiydZELbBNRn8pIJVMHnKHgAFzY8
g9y8Bma1jLOJaQOFYYCka+IcaQ19MUK2cZR+aXhwbgGiu90CSyeZsDZZNGUX6xItkBXwCXnNhn0q
62BXxNOaobitjqV5b0KCysQP+pbWGAiWRv9WGfXFcaxkoHd91Whx33ib6DYiYZodhRmakobIezJR
32CDOHwMgNpdSUy2lhjBXXpQ9XfK3D14WXCCNPC2E/XOy9bAWu+ONwyIjBmrinAsuhkGRI2XP4ct
P/zGL6sZ0tQLkPn2iFsqMRefCQtbS6uJ7oUCmBGkd2ydPhVN/pz5q9LA78YFnviNJQi6/qOvQ0L3
1RgMn3IqmkfoskBC43YTbMUba1ADcH0fRyielKn8h6eggwSdTr7cLt3WQcv/b6Zr5TlkiLhL96Hi
/oZ5VO9J1zrFNsQb4TaLOX7vq2mZZm9q6pN5mCvWVZ9xY/EEKtaHNAA8qKqbR5d6P2/X8e55C0Nh
TFnogqcLjaz6HHPskqv2gzfIz4MMrx52hd5yD3i7Hluv+X+2JWbwTS4rkX1eHlpcCT40xvvo9fIT
7/p7ntLQFvJnHS7Wo0RBfQna2T7/ALVWd+MwnE9vt+Dd4EbpxprUs56VBCC264I3e5nhQwmyXVk9
wZS0XLlos01cI8CrZuxAZo37K++w558cwrZluAq9tAy1uRrpDlSdoq+hVDrlCSau+1MDuKjUUO7c
kO7X2XCWnjLXpb53e6/Jvf6aQEwUgppgbWKbzM6+kuRwezAsPWWuS9Tv4dEUleM1S2CRPQyxtx2S
Yk0Oz1a6EeKpK7QstEYDgjHcQI2k3SQx+Xr70y2RYK5DDU1wAz1nBN4+ExSRs5Muhkuiu3NW3vv9
RlCTqgs6CqL1Fcj905TU6aZch6faOseI5J7NY9p66XBtIT28rRTvthNbXeNsc8eI4VTHOPB6Ql4z
osCZqId6G9FuPvjTqieyrQFGIOdR6I2uVvJKnUeV/or4fenHxFL3NQWfu8YxkyXe/9wwrPfFGNX7
27PG8tEmbnosIj5mPEW/eOE+qfungq5d7tmKNlZjEtIJurQuisYjq8KDDsvuzJmhsRJLeCOKlI/d
FSp1D/6gv+Rw79qQeE1CzvbpRqAiXcZZoOLumgAjUD55iSDq6te6XbsqtgSriZEWovarsa+7a9iG
V6eW3zSoaXjz+AaI9uvtkbXMeBMbzXrluSl3xTUP9Efd44nNKcNzn63uSm2dZASs7MqirHAvfB0h
EwwxN9xVSI/ft2SFRry6EAau9NR0V9kmw6aU+gfuaddUBmy9b0RqmxZJU3QahUPT+Oi4SXOaiFQf
uiQEVIYW3Upw2YbAWHdjJxzgFBDD26EV5bCdgxoqgbom7r80F0Tubg+0Zf014dKZDx29hjbq2jj8
4+j58EAlXyshziMjDz5ZO5nbqjHCmcHyO/dan16HLtiFovle6u5Di7dcOImyXeBHh9vNsXSaiZ4u
YesqpS7GK9RsdqwfNqJqdlmwpmxjK94IbRmAjdTjnu2KfWO5wSaVbCne7PGEUuYrLbBML9NxJYA4
nZJpK65tJB4Wv9Vlax2FwwFz7PW+Tlpi8s0WPixhkkSLbIR+/6fQbTfFcsrt1664LZEdGJGt4wCc
61CO19/cZREwKHFHdwHTwOY1IjtQfu3VNdKG5zmQmSeSDq/SL+RK4rCNrxHbcCPtF486cRWs+cKa
8t+4r4+ZN6zpiNv6xojpqsJLeC9TcuVeClJTSTNACVZLX4LpL9wjNMiTP8e1Ltsh513sX5kqX0o8
FA/gXPpBvudtfHJwq6386np7Ci1FvleVEc/BNE2QZiDkWrj/DyED6sy26OgPGQL6mKhLmtdfGsT3
fdUZS7aGSEArBupfcS64TuWwj3zxGPXyI9Qntr9b5qmDzNvj7eosw2TirAEWTPp5SFvsEFq0L4vy
5jLLoF27C7BMM7r8/yYAe7wWAglN2mvP/4+zL2uuE4e2/kVUoQnQK5zBPh5jJ46TFypxEoQAIYQY
pF9/l+t783fTfatfuruqUznngIa9115D/msb5S9kB5uyLbp/u6P+9gEfdjhyXthkHME5FSF9qWEt
4pWpcJno8p+f0F/O84/pKZ4IZW2qpydP/GtK+EXH4Yz2qimNnS85jAr/2+d82O8JeGVsnfCkRjCf
kdhyHADn5r24CJH/Hz7mby/8w75vTFLnlE72qXc4zf2S2kqH+G8n4t/exodd39Yr2kCzjdiXQNf3
uTbl3sH3KxKn/tuK/cisRoIu4/u22SfduZ+r8f6g1vHfzL7/ciV95FOHTLB17MzyhBC9K4qzXG7b
M/C41978p/lGmn+kUdd98GQT4/iUyNhdGjK4m3Ro/xN3Hn/7h2u77kXtQW+AW/kifovZtx1MRcfw
b9bEf9kMH9nSNQTpIMwv5mlc5dV7wbxM3Snr8ZwKRDaz/d+inf72Hj7s6gx5zEHDV/kpBeV8L/s2
ku9dBAKLSa8uPs/I7Pz8z9vuL/vhI3l6JmgauRrj0xqcKEnoi8oF9R+rqI/s6QDmVh16Mz5lCduq
NospwkgGXrq2HX/+8w/4y5b7yKEGGXsW0mjzRODtWk07NDI1gFfQnJt/I4X87W182NUiDqtjwpkn
t8WHDJhum4tDLsXpvVP6T7/iI3taBVRnuGiHpw31oB6nC2hIt0su/uM99JE6rfO4wUK4Hp5YHNoq
NwhsQ0ycPSJN4z+pn9P8I4G6WROLKBs8Jdskj36aQcVvxtuWv7v2D/3LPz+nv7yK/8+gc8nSmRbW
PKUUlmm7bCwYuk197CDSPNCFtv8RMP5IpgZPG3EdQ94/1en4worl6n0W8V6HOD/+29X6l71HP+zy
iTY2MxlmpFnnt5KwYjjwBQG9/+1RfajOeT9sEYS29gkH7oNuAPCJ+PUdabWaVv/8EX/Zex8NOjMb
5Tw73j4R27KvgO/bSsqQvMkCyV3/7SM+3NeqSBCCnVP1JHJ2s5G9q1BVl0mB//jnD/jbS/iwuTfE
dG7jGNXTnrKLkesP3f2buWXx/1xE/pfq+SNrWiiXgUiWrMe9C7HVh4SRIJ4n6XKyHDZR5FocmAFN
e6iMYNLRshnfM74wQxhsTksgA6nT5TSNvFGlhNmDn6oGdFgVjvtUj00ox1l39RlJj1tODuOSUQSc
id7hXQxzyMjPEHCX/EqZ0EnzYJrNJgjktfOevWZ2HqbvYWw3TCWDjX39RjsY8Fwmv+3NVioGQOuS
sr1oMQRfhW1s1W5u3tNSiECOfqTdZZsyMeCLTuncfqHJYiZXsoQJCDO6he/vdtILAl54mZNc1iiK
ELgBkEljzro++rZJDCthqmiK27rIgn9hC0FOYkccTMiTtP2lhzhue9XlRc9yUPRtQs46reskvR4y
5poHja/kIgiOo+ne3NZTag+FKNbo7k2cMpZURM590h2L3ts2lmQBO/oR3Vm9u3LACFvQCmltC9dl
NwiB75EPnXndhwkJcecsiW3+ukW+reJT75nJICrLAuvJIasLEtaSNKEnP5j3rbu3e28SW3Ww6oGq
le4k5i9mZR1fKx27NX+eJcxHv6dizCdz7NkAKnClejdinre2jRzmAxe2m4aSyGV9F85tsOGvS+lI
BPtqo5vKzqrregDeWumpy85TJ2lHS2GiyH6ODTQMQ/mORg4TzkOu+3hhMAdyuHMzrtiN8jG5k8Uu
dUlB6a9LBxsa+TTB1EVcSfjt8j/LXCj9JuciuP5kNRvnDhkzYm0Qqg1vhvim4RTefoETWlv7m7Vg
iCsuEWCmIINcsnWbp0u3Ms79KSQ90jTK0KkiIKt0l2+582sIR7r5bdOnUQRFXSk5QxMe+BrXptRY
Tel30/WJHKueF6L5lae83ZpjI2SX3ScEsWn9TSoQOPUjSRpP9ClZLKu/WxNVjuBnMgf1XEd8lS+W
wpT/IUKOON7NGYfp7smtDlo9mQmzthUtIh/hwZUMwR1XoG/kAexS1XZHA/5kNoA7O7rJH/K5q9fn
HHGvSpXEijX8DGpaXXuLg2iRt0HkWb0fHBTAnpTjmudAORuEoCNjOB/bRMUjg+/EHm/l2Jr+59Jl
ULlUphiLeGttUYjvVkxNvAxpnGVy0nZj/FWSpCuK07YkWfyzBZMt1zydfL4fkLiqls/QsbPiW7Ks
auU3NkszlUMu6gw/LUWw9R3ldW4fGJYVuY7wyVvvs9km63nahPI3iPJL1uWUpIGZ27ghPubLtNGQ
vNQ1g8iidMDrSgF+GSZceoMB/sU2Ih/0oSBi5i9jKJb5NUdIWg17BDqb+hmR8sz93JO86WSJ0Gc2
Xo21pGgdkc+e+ZILRzYOVplV06OThWwhreiZxR6AXaCaQil76ofjsATd/dLQ+QymHKfR+GdDl4WU
fUJAO0Ac0WJ/7MrP4SYRGf514M0c9svQdYR9g2OfbJ+ABs7JoVdwVW1OyCqL2eNKtpZ/kSQO+0Xj
HET6J7jwafpj7bq9NVjj2zobbH8QvAA47VDhQn5d+x0AV0LI9AwdWOx0FRjZUGl24+pZuXM4xJoq
Ilc9O/MRPrHbW6ObfiDHRu1NkZbNti/TjWjDZJtyd2uavIm+RnyT61idvfhVImjAbXXa4ut27XPu
YDV/isrG8XGbObk4LybJQV3kvhlg6QXLzC973230cYEVz9iVKwR+yRuE7sRPB817uWZAnCbWfid9
NyYPdZANPAh6v9N1qtpe7yw5pAnW0GOSgZaaILyXavmHDbpnnxqVp3NTIlF0Gy+wpJ/G37T3/fg1
9/h6f/IsmcJ36nE70SOC2rp4zJEOWhyDwHkcKgtDOP91Zbr1p4kIw/eqnufZP+0d1IBIq1KJz6aS
IJ19fMRxM3X3QPoUsliKmQ0KisRg9j9N61v06HyAAui8OjfCdRovdk6QO+n14H9kxbqGB8hxcbgj
sAA2CFgqoenbAzGK2IubZS3rUsXVZr8MSZtpq4RS8/aA+AHenyG/o/J+ik0yfGXtTtS9n800I1Cw
34u1ahFB5J8TUGnjDRuHQX2DNYr0r6RNhLwScWs2Uq6xzmYOR/I4ZI/UpgXpy32tu66+QZHStg8R
ls0pP3SsddgR8KXJUuhW0G8NpWxxOY3lqkdEvpfAa9610jmDbGY8N7idJ3uFDhCK4y+1hqVUd4fU
Ctbo21kNY7HfwJA12daKWmtAbahkI9r54pNJUnMCr9nOU7m36+K+yeDS5B6nJX5LlfbTmLwNg6EQ
n+WjEV1ZM+2Gc4Q/rQWBC9m45Bf2L7NZqWmy0jKibvlG1JCPFzx+KWzVODplxSkshYwvXQ7OUShx
z3PcO0qoFulcteE4OTkR/DAh1V6fi2iL9mA81Mb5BRm1wNwqnfu0TUsnQQ686JznydcFNKz3OV0v
+KcQULuedrdkbDxrkm75p/f8NvzFLkUhG0soAuN+3kXnxQlnvQrf5TAqVsms3dr10uumRaPJkVEl
YOsm3l1Upd5o8VTDK32bSg8rox12KE6BflIOsFHHbg9gx2HkPk9c2qmcWQJu0GVBf9mPqIZ26293
EElFLG1TbBs74WWG5VEpQCU/VQanmKJkCBTmeBWQeR7yToCkfaxzxC+dRV4b+3Pf6cTt0Zk0DhCZ
JjC5PzVtGr8VNV1/UPxQokoVyL5Oh4HlGaWnCf9bZ5XJU8WfwFAn43BWyaazc92Sabitbd+ohwan
wJhiuLmHoMtlaUd7q9u62V2FtM/GHmLBcKAXYWlWTOGSRI8Hk45hfOWW7WDZy8WlV6lQ2YVgnCll
aRA8sqL2XKzZ+nJF6TjEqt5ruBJUu17XvLleNSSHCtSjaSH3cCOj2RnXipAHFJ17zQ5gKS/1I9Hj
zh86iUK1O8jddvxN6tq1nxokmqhQKl5sczxOaf5122mbPRs/qfiNRYrSopJW5zs/+KbWqkXAzhIi
wsB9ZkbEmhFufuQIbN3ycuTJVCxl3qwBnf+6WeLvEBk+X9Z299imA0vFmlQ9TXC0gJEw4yI91o3Q
1IALkafN79VJMX0eVKf51dZHyNevqc5JEU7G9/ByPnmd6+Rns8ohIMmRd6HeSiknXd8lKB7M7zlY
audy6lo2rge4TQews2WbjAVGnlkCVfG8MLKWeNJbBuYwXQZxZ1CR+V/5alARI1wG9sHpVVzFoP4M
UZnZoIpFEMJeEj0Ucb/t871hR1swO/MDGDXjvp0Fb0QKbWQ9FzjMfYZsXXG9by019+AJzckTNart
vwa9k24uTWxJlh320C2muM5w4O7TLdLplPqUTH28QZ5uYW2pHN7n07rEYrhtvIY84gDRkmXdNUUO
KhvOqYITgr0gddran45TtIMHvUkCd0tZmHxxF4d/dGvlDN7MeNVrynhESZB5uh7B3lA2O/etWRZ7
RDkz2xVdwSJcdxa4UPr1qQiZo/Io2cI78EgC9+aCEa9VsTINQQbdCeyxHwmMgirQEQ1Uzyivxfqp
MF5zX1KPELwelttw+1kOhLVoZIB6eB7aKr4XQu1BxzqdkTNZSIHQt9gVW9OcuqVFdVB6s8W6RwW0
ItK5RJXk1K8onJ2xCJchyK8UJeDwQt9d+JDG3HVsW49qbdepK/3WcwTV4WyBGdB14ZCQMl138M62
5LSImeUWcpDET+snOHAhkBcYYm/mscTvWVteGibYrkuRiLm4QYYOWRXeiubhMTfbLL5GYi1eZ5pP
22+lG9oHtG/SilMAmpehCOywVd9mv+XtD5UtjSrKTLeOYTOTzRZTBY+ftniz1OG+L1RECXcoIK4T
L6TZdP+oFzX3D1alDXtdrO2Gp25eapqeZLcVaMza6ETRgXCN4WJW9jBNT1BeFBtYSuVCMLnOD75u
ux5m2MbNW3Mw9Vpg8ijW0Q+l35N1vu8zpFnBmqUfswGhnClH9IPdV76OB7rj5jNHDm9kNFOhxU1E
Dz3Mq4ozwshzuP33dZpHWS1mCdnripMhfusnb5evK4ynQ3OY98GkX7TqJOSibMdeb+FwszW408Ma
lu6myfvI/7B04e1YRuz+car2gUyZOq45DFgQxOxpbfkjY1hFG7zbBxW6cszonOJh7qPsbJW1zbj/
4hly/dRVzHEHDuUoRZoiMbgXpsY4VGmhCe4qyB7eJl8jCYn4uknAWMeZfOA9nErKQdOmFmU0HVJ6
DnLJ5W6Q6c2DaI4o39r4tsV2wzmeoRUZb+BX2dbujUqnWoKhojEhRaRFu6PvCm3XclN6YAeTvFcY
bs0Xy7HSIJhbspZ8TkkY5hQ/NX9P2sJR1w6/EngN0ayq3Rp6UTk4AekCdcHois8aV4e2lVVYJO8o
xDYXZ4P4v/aHVmMrvqWbG+ljJD26Awau+bKXuVx7f2+4cfR+cdCNeLiyuVzfKRVCiqRQCIZNicZI
2Bsk+iEYCm5ALfBg1FGM6bcpn7ESywxjiPCgp6VHYbdAoIWkQcbH4gaqMLf0Z1gg8vi1W4sG4cOD
nbSBO8em/fyVcjhKLiXfmgJNWD9lPYzJxpTo5HsxJNnyvZZTMtJ7MAS75D7hrEXMAwwr0sm0JeJO
WSPKNd2+LO1C8mfIq/S2Ikoz2vgJq3PD+a5hC8FtWegCWMKNpUam/GSyYUiScnNb9rtOOsTARXQ2
PlQOYk+YSFAgQQzt1pbMRlYsxH3vT+lOQrehfBtssRwG1Rf+ps99P81Hs0wLwl1rR9tNVGFUY6Fv
h2Et4FO2TrVvxiMiBemWHZhA6vpabYBgGMKXkNOQ8pJgk5FfWZLk2lc25FNyzvQ6hi9dGheUOCgc
IY0JoWmfh0IMDAUVaPuomLdtk+xX00D39dpisbS/a2S9hh2F+zS7Bz3juPkiN1ArP8O6v167Ss2R
5DcD5X5GI5OQMXtKp2hS6E1npXq09GRp0FE1bJzC12LHPrjLvEmxrXasLPcEg1QEZFa7nTJ/65vE
Nuc8qQc2lLNe6vZKNBhwPvRxSvZwUGmBzVuxEcR5UqIBGbp7z2HzM1c1bMLDrSGeUhiQAwY4MzfW
TsN3WdPsmSsV6wdQN61Uh71vEWNQ9inF31NGknk7fR0buNzGigQ8T3YunMssrs50h01VM47r+LSh
t6jdxft9BVbb17nrEYm7x/ESs3kLArRW5MDMZUa6GjVqDjZHhporzsV8ogRufNCR2jRMCINgNE9f
RwFX7QiDZsNqVRrJVc2roUZryoD+o7p7nvPB9L5CnMo4/CSplZDpaIKH5Mo94TD+q97PGLeUyN/E
6seXAjQ3VvwdMeJlI+eJvmAPuo6XWe0T2A5P+RimrHKoXTHN2GHh/DCiXmjhcwJiYt6gz2oT8Pkn
lJrdW8A5Hi+jmTr9oDJOIPFfe+iv8eIWjtqwdnI6FQtyVB6L9yI7HNNiMeq1zbp6LB5SWYfMH21i
2z05OzLINlzgTKw0PXonvBhOtFUIXTrzhS0BABKaz2GEH2i9ZuZ6IHCrqfDH1ReU0ricKmR2q6k4
bvuoGTnnaDuEvoqQoYIBNBQLrGoP+74Q9LmqIdbD45Vti/9ssMtT85LavZC4qgQg1OlaWyB0zVUC
Sdrunj0aw0e/Q6TxkGHfqLFicN7SHMnD6ap+jA6AYfbE5Yg0warN2wJZUe+ZwZimKKQKzisIkseN
ha6H7mIEwRYUFp2FEtasfh5KM04WczWu5+QbDB/oqcjm542me11p1vXsF6Tt2zKXrVOoH8vcQtJk
rlfl0CHjlPdj/wh7o6z9MZm1t5cMi6ieqhphH9ho8JOevMPvMoAZTyOBsPLb5lDT4OMhzwZKWdCG
JM/b2qg1w9jbz70tQa/Q7IS7z9T2aknRUNafIY7cx88QQ/ruDVNGWHgBcJ+8/9P5juKL9HC1/Tz1
Ip1vcoGbTx4xtwJH8TiMHd3vKW5e7C4pvedLmeJO68OxZunOmtOIVk7HSo4LaX70WyIKPI4xZq27
xhfGKVptogn0ojkiC46Ca0OftyDBCKn2WQDvYjVV2HwQ4OU/U5gCy6WEzszwLyhrN5jRjGxm7lQA
2cswP5vieLZdEhmwN5heioAgbtKgdaIetcuArmJ68H0L68zSkpw3J0ANGLhVeDm8fxVZusunFI1z
+0YHHJxPU+KH4MscHYG640lg2Ys1tWx+TR0kDODG9Mu2wggO8Ij8BMAlWb9isZrwjAqaFXd7Msfx
dl/0/qNbcZHX5aTXKI9hAbwHIx2iZXrXoEJJrxqWh/VH3wncPxQa6/ogdSftARr+SU+HOigOa3z0
J2tT7YBR+kdMxdpi/9oIdDjw2ertXt+Pe6AIT+ZDnqJtK0zfQFw2ZsH9WVybATiWbZv9SKODVxPF
IbKESqY4r7ZLTXPdYkq4al9ccPOT58H4Jj8gLRlWvZNDDVxGBf3akcHfNTlBq5HmVWLQTN4iZ3qf
Llizy4lF0uKxNO9QuOIhe0dEkSF+06DlgHk1gPy5JJSMocIPHoCQm3XWRymT+FrXpvsOvwe8qG6Z
eHLTTVBY46KnyZyWvWVFV/bSzUDDsrVHoqfLHzb0jjeMwyACci70ErxezKUZeM5LKpz/nm178aWO
A/2K3jx7E2kM4SDTdb1yPYQBdGEJrqqRmHPW2xpJujjq/Rlu4XmKJ6rUC3D88DwMYgpVPTn6HYmK
MCQSy3ILN4dixux5513p6p25CjOl5URQiJwUG+x9rG3HjpsW228dBZfPPYrt7InVqAKvEfZINCDx
cV6PprF6PlhR2x8eLuLXkgWG2rfu4JG4NVGKEpe4+QlMR/g3MPbfR5/ITl1PgA+tPXTYLIAg5DaN
ZxMT6c4xKBIvhU8UOzRhZPyKeoL1JpdapRdsuwXlrGCaHmo/mddehLQ5j7GDgYfJRl5qJ2G4Q0MT
3tyehgvjCGAv49qzCUEly/QgCUy134Uu4mVs5+ynSTyUVICxua4a3CH5cel4+yr6tBiBrzSQ23sy
FcP9lC4yObAZudFdmOe12rno2J10VjynUxNimfZdb65Qo7C72jX0pyYFjjy1DvB8mLGByxYiHCBd
Iokivxq23pgrB8hoOmIjZuQgQxT3C6Zc2b1YIYGsxNCLHWMZZ56tCRpZr55qUzJQUy+J9hqodY/S
D2XHPn5Z9gGvE0DrgDSldtfiGrh2raseTqKIU4Sn5QTZ79Ikx5w2yx8ex8U9bDCttZVy8NxBHxL4
wSFmtT8UsHP8Smzu4yEOBDM/j2amq5YcCQC3GZE7O3uGwvssRTfvwGXymBw43OB2XqIhViAPpnHH
pGINStwArlwwISpS8ozyFveZxfNChanaSK/4O9pxNGjh72chkvQwgaCHyQ0sjJZyT1cdr/YE0F9V
0w3vHrwAUHIB7M8/Oh+AqTTtSvsTBoxivl4XGv4Aj5P6surUzVeumdBJmVzr/a5J3h8VUAvXwZ/U
8Cu+u7qr8nzNHxgX+qnbm2E50UFj1ebIRspw4mVIC1tRmfKy3/gK6YYJyX7AIYA/I8euH3/PeVCf
C57N06Ghm2OnKYNPeCVZ24qT3sQeqimRDb8UsCe45TMWypVChTN9mrkT9z0y7bLTFnP5aVicwnQk
G1Dey3b5RjTo7ZWYtvbGvifTnfsNN/8l7kv2fokL5Bl73Niy4ildTFVHeN6Wfedzcl+YEIG2enQH
uKGhPnnZ5KhSdA/jJoC59dME7MJG/YkPUHCXbtT0XmFkdh12Ftxhkp16n3Ml5DuwXKeusqyYyZF3
097i4eGWK2GHwD6TtWafG6vG9XZTnu/IiSFuOhPMXD+D7mweikyJ7LFhG7Y2slG9Pnp0gfjwCaYl
Z9sv/cE0MYsPdd/jd6Nmmj/Tbe9V6WxRk6/LIMlvBYOon3ubwTQCUIai+sEXrauPQDzatGpR55OK
Q8TGKzNRt92Qzvj2AiRzq78tDq5oZbQo/D/PnHV/+mXN7cHkUSxwYnEcV5PPhIWr2TorEKQ07bHl
t5jyz4IrTE9h8576ly3JN1yaFsy47qJtHjDU58qSCrw8rw7eN6ovaY5R5wG/Mg2/bVZP8QalCJ0e
kWkHI0Pt5kRUGwBsWN4tzfCj3nE4nwGWOILkFUzES9u5EG6zneW+GnBn53CBtYCLZDPV9XNAtReu
JANqVjqmMPQYVi7uB4bzHA34+8GP21EMV/3A9wWxwl2wh/r98DrOkOh/t7HovrWo8tyvzsKD5gqG
w+lD3Cd8LTrudSzjVLAH4tduKSl4DLeco8akMwSOJ5Sg+nUf1fIw8n19hWTUoIeWyYjSHGnV/JwV
qfo9zF2+VItbvS7hEgWGQgOicuXgfnghbUgQ9DKju0DYD5svXGCMdfII3PrlCeUQxwuaRXOeHBE7
CsF6JRc/NP2vHgSmTwRVES/TSRJymgsMdm8oWEjXDbpx8zZOGK2jrxb0BlK0+SnMgDFP2RhlBm++
VqY/+bJS98qRbdCfQLorUKRMPbuDxZ1XJ4MLKDkgdnbqjxiw4hpMfYebG0UbGDqYH+xvGZJv58OI
Ix99knfJ8KszWzH8GoaWzcduMKEitRSfunkYGCLIh9E8baRz2bnbtkzf1RMm5OcEowp1tS+uzq6m
DJ1rRWMa8qqHCPAhTV03XVEFvgFSS/Dk7oJGhOzVwJbIr1094690uaT6AKMcmt6yZNU5VksDssC8
5P1wWBraxdu6Q9kCJ9ukaxFyi5Ti9Yx6JGurhgrk0CTIkX0suq17I+jfikvY65lV7QjmCqr+oPY7
mNkARAXJIcNRWRMpH2aU4f3ndShaqAtyqfSA7OQQF+kqTkUezwtYc9NPSnJpz8CRSfw+7hqLZw7S
htK6Yr5tcQ/Bz825+jsC2u1DCqTB3RRxwXWxwslyOhKGRgv95CShvNEtpnS+Io2qA4Y0ZjIdzuWi
NuMf39LRy/Oy9Yt7LQrVzfY1LBzWhA+7gIRgu/V9mloN5rVEM8R+O1XUKG0wGYBxVY/4srAdt3wc
clgAQU/Nlh5UwqTdH7axN+S+FQQKyWUCVehXv0iS36HR7lDQFwWA7SwkCKArOjQxthTpkKgH0EcS
CSEM0LNKdwaNeoGqOj+gounpwe/vlHd0vc2LpbXbD1svgd9lsua40huiAARTwsxNxhQYBanqEn6g
UzG7KxmdfIRXQczP9Rrne4o1r45itwHIZZMiZXjBbAQA46LNUmLc3wbALGhTK8TgIi+e9Hk3Phrw
3X1ZMDm+oN3fH/JIpl+4C/hrKuHc/GmwGfrz3nsLdq4JzD6ssBVcwGohwmO9wKmxHHWnkqMbfI6K
HhnXLx0qWfhAIBEjQ86ZKRJkjbKeY2s3tDk0iIa7jO8V9Y2KmF1VfS7sMyquuj4O1OXD6+ILj6u0
qLNnsF/o4zwmPTv2Y55TJFLYVk7qRDDYw/07a3OrMS7ecZqpOX1YDO2G5zm24zWoEv3wMMy5ay9y
qoF8bGKotyvQOImpZugNVlaBtbCsR1I4OpewJwZzBrUNjQeQRbArhgGQ+AElao/SKs+YPuosa/o7
3xYgiqxriqvQNi3sYeeG0bF8R5S6awtZPgbReGX6yD08fQ+Oww3r2BhNzFXGwE+5iVq7Z+CXxZ+g
e3nbrWmPnJW9TdNH3eXZ12zqbPdSYED1W8Mn6m61ihiAFA1N7xICq825tPghAABqOn+OmDYU4DUF
Fm/N4HCs5vVu5/MAk4YFCEO7Fa+9dTx+N3mN2MgKy7wxebXRuYlH6nzzMCDjth2PW5sM5gEW5ro5
yNwm+TVN/dL/Rie5yoeQMo+iYvM44zA/5kiYAj7Qv/g8B9XDgLEDQ+fQCloil1i+mHSQ9g6T3/27
cskaT3OSNfsXG8jW/ezk0KcAp6c8AS0M7nQFmat0oMXLuwcAbNcKSsiPbNPmAdXf5s9ArBDJR7Md
MuLDEOtpxQT3fzg6k+VIkSWKfhFmzAHbJMlBQ2qWSrXBpGoJghmCIICvfyffqq2tq6tUmRDhfv3c
67Evt4eFmW9IMpLWDDcXUxjvZIj06s60NOy52HxRyIOqvMElh8Ez3nFh+Q9+aqYxxXGoI4o/16jQ
2/VdJEsEBqbsqW/sMd/XSNlvOndycWYI6+V7wtrmP+Ewi3+cSC4F7hhZU6pGfrjEtvrpDGvQsIUp
aFNFv5qldCF9fLYWNnYeC2AY1SWzjkoYOLCPerioXuhtT4D8qO+igSAhuRupwuRdq/OhTPvRysc0
YNPb9GiQrfOvhsbRerAyeVUNO2Sol2EZllvLNf1FAmV9Yfayo6QzBt56Vv40IUtvs3ezetk2neta
b+Ke24r/GmrBg7RREd77y9o8VL3YslQ32fhk+1V84y5RE+290na8xG+zcn30x6x72/hUZGL6vNj3
nkI/tqjzvj2K5pOzAfN/SZ7K7rTQUdcpcebjVxMZ/xUwZLwDq41/YyefXgmQDZ962JmXpm5aC9Rr
tP+EJbUvym21/Ud3x3SBrq54NHUfPvq04r9ZXbY5GnjTv69SxtFPSdftHYc2EE7CWJFGHLk5/8+0
KzKk7skn6dtRmKuI3l425s//QdlStLGpxOy7yqbDmOF1zhElxSEfIBlO/TJuDCwWFXa2dzDu0g0P
7K9Ws4cMHAtxiiRRFQ5D2iVhsDN0HCwbgyubyouOa62rA0lK6n2K/PUjj3nfrjxvvp/qmRFBX07q
yPKusiJ+fTBmH/tL9RStQ/bEkWrdzmFW/quxKJ39aUFlnUxuZ/DBTPVW5v3n3qYq29e2Kr2bqVPj
fJNrocvTslWwJJL9OrrvzBuCtZ9Ojtf56Mxa2x9acmAWGKn/TbM/OgeWGNC1VJtHcU2ZGGwn2/da
O3EQEeO9b/cgGjk4PXOQOacKYM7iv9NuXcVgnw2HaRZ7eZjwxEXQL8XSpx5piYyC0UQugZTjnOYU
f+QxiboLDqPX6vKmmSd5VygSQg+5VbMgFAUWhb8Yt3W/9W6+plUoq5zhfbgFJzSr7h2G0EPdNrqx
icqszHZ0dDve9eZaA6I5guPVEe0SaSJ4WaM6tCsK8zEM0ikTxaOK53xO+MEKe2fbENB+b/L/Ksop
60hlXQ93Xdi6Zr/6S+3twdPkC7Ps8sHto7a4MERmz+EoBy87AEaR3LqIXncnXVEI5puTIewP1DJR
PBWvo+DBc7N4vTTmGumInC5Obm+Djedl4T3VwTzfEJnsvLrKcU1aKItZArSKTcelxibxPL+odp7S
9V3cEL220yrPyxPqZ26ffRGaJqnZ5vfGySiYw28ldSiiVIt4vJRffM2o2cImfNVeNIVG3wkeutZq
2f191S/33mAWkzAmiJ2kkW1wP9mu2OGHX058pahfLGJ5KA0Swmzlgk4CIcDfNZscreugVBiaXFpI
chc86naG10cNF8K9NVits883z1Sv7lLX/7ViLJ4qeyA4pkX4ToYl5u/bVWSwLY017qexNG80C+2Y
ZHJjJGpVZfVLdayi8wTpNu770S2PS9yIH2lHUX1i665KeYUz2g+yP9U+a1ivlsa1o/qdy41J/e8S
ROo0TN72dt3kZ5X5HKx2xCl0U2XGi24QC4N75TbVPyuMB8VEyuaEQe20pl1Wye2+KcSsdqsKi3mP
jMi34xETdBcFnnds4mVNg6KkTC5MHhY7P1b9pcoF8zUh9Yf2RhqHNrCel0zYr6sJqxtZtPE7yclU
qbnrr6nIstEkZh29Z1lVlIp9C9AH7RVGF91U7neT1cL9W5XZauWHpnSq+JTn3mw96RxCNWkqUsrp
2lFbD4EyAJBhIyUrXrlz5yPiCy2X8nqWxYQMlIc9R5ij7wDDwGkCGY1fjqpQBelqvWToBmZ5Ukdh
fTu3sWBC24rur8k87xwwHiy4H6GUdm7HG6CASry9gbO4bcqgh6hpAnmH+N7/09cY+8xqxedWMm5B
ee2L5rA6AWOsMKqziDXSCEVH1kBUf8h5DKKksvvqbURTKHaRzyB6p9iM5L8gRAe3fSCkSHyL92TH
TJ6/RNswojtIojKms53TNNL5CW/75XDry+c1aO1w72dRae4YMDXjcYas3I0heZtHQGstz9k6qvle
WUXuwQU7uC59soZ+vDZnzDws09+oUutHMSy4bnjW3ezgx3P120ptwp01Sv2iVrcTh2IuiXtZlZU/
1ZUY5hNNnXL3JBto76RVbRRKba27fY8YpqHN2f1KBNoSHyJUSQhDNhfvhOakyBCLv2M+o2pfr5sh
A6GBlXLqsrlEs2pedOaLP95MjO4up8SuE4jwYDzo3vDRsmUmbhOEJu83mtHC0RnC9V+85vpD2kv5
z61zdwCbamkK+jybb5qsnNtDPylnYZVIfWWGJJD1BcDCSxwRDOKUY69+8o0VKupWF3G517bhk3T0
7RzF7cfoKRF3O2+1p/lfwYuxHkRnheJ0RSNuCeeYky7jB7fICoXprXPwb3GNtTalqW60l8Xw4sJ9
yjrh3vYdu7U8ZVmp7zOFNy3EqvavPzTDZntK/JmWQ8rFheiFAKUbL1nTGZdcm5Ysjkw7BKX5UpQ+
2b8QCuEwBOYxi7f2e5oq5Dsr1v7M2MWf/nqwbf6xZ6cN/VDdhOlsiSCNtu13C4zDlJMdiuJ8Vbbq
Pd5p60x7DMavR8PlyPjOvUDth3/hl3txGBkIvMzW4v7lGfAfAnso3pUbZDNYgUKTpKKFGOIUnj6U
Y49/3Mle233NsH8/iRolxgM7ZE1nlaVz7EDfjDZ+mSRURQ0obSrnb1eUo770GV0jsg3L6pPY3Uwa
9fzRiLuh911t/fqyCY5WjlO+yTVw5j8WSOUR7Xxhcumud6yS6W/LILi2B43ffXXLVPxURD38HSf0
xp0TMujerbIbdVIPlkN0KBPYQwGA80YGvR4Pru326wlI1f/EIVIR7Ae+MlEi7qnhtvWA1C3bfTOU
DttBKx04fG5rwJXX5NO3u/iAoKu9ZmOi3WZ7okEabxVC8G2wXo98/LH7mZkpmFfU7fN6QgufB6Jq
qtWRt5A8Y5RYaqi7FLc25WAYY7CYXeacbdCTfAo2ViRGE6A89CpP+ZRln7TjNPKEdp3/a3t9EO7p
bWLUaSfoT07remPqauyTO+MvwZ9gKcIfQ5jHq3IX/YnrQl6uCIfZNV47HAyS2cIo0nW+agfCk+zY
+LGrRZ9kzsbRNVTBqemBGZZ6zKgrNCVfXa7eTVDG6p2DefOIKRbZMUeUODPAN8x5oaVWIE3pvBsP
UGWfWbrkqhIrYRIRZ+2PAhmbdmoaYLXm3kZDb/3rmABqq292ftF23/5sh/peTFl9wcmScc5b4fhD
aohsv8FQ1LjboPfLJONPu18zlaVWXVoHXUXOfohCgueBbuMj3gtUBtkp/zWWDaJmhp9g3CmgmHR0
mo7ZDGVDlmQVv/uyDng0+rWiaui9Xt/NJDG2u2ArxjlxGoKsk4rbjjG7kNMrAm/5FTpg8oy10Oan
2G5vdD8gJXD+XaqI2F2r3Tj6p3xFECyZGaV9XU9v0q2620K22WMMEvFqAb3x4Nl9c9Cwiw9WWzOi
sabyZHpXEWERht9DfJWrs3CBQmrn5U56LsfdWlTTKYpwM5AQvghoGtwwJ15Z493menR+7JZeYzdy
7rRp4bkIkhPcOZtHR3RSJ6xYJraa6Ezxqpo05LVTu8oK5v98a4OBCAdy4SNr1J9myB03WTU3qEN7
zf0z16ndRT7JyNNyClg/Z6EL5pWTEMfgpjM1+L9ATNZPzIXlsSuurKKkReYzCZYlJnX2UFGtzdUA
0YKvSr2VtS+D1DJuLXc6tPIfRin5ry9r+7nIaLgvdCW8UtEwcyoUIQ0pcZzmm/vUOc7e4P/hfvfL
88Df7A0UsPwzZGv1RCh8bx1VvYTfdUQfy4ZfG0kzbqJ/S4ON5rAEuvyezFqnmkHXvdPZsjhIa0Hn
XjZyjvZ5sHhnaTh3djHHUrKtpjuN2rUfiOfWYyKaZTgp0LQah2yX2/s6ooY+K2Ivb7qljm5tGJa3
IsAOp4dGjjgsl6Jg1l3bf2YF4tF7xk2VafStZ6/dG9xM/VlUwfxYqx65EZ/VCV7jukOK+QzApu4w
aVVEzIx6iu8yx4uyY8fkeoDobmywqcjmMy2AQxvanSprEzBh5fK+T4xt/JZ2mVxl39kXVRHvF23Q
DbK549kzHKNTpMt7RnvWtxyNuuLlk3vPwR7th8AbzqqxNicxy1T9dm6R/zc1UZ26IeU4/RiKseGm
QGIQ6hRDLx4Qaq0bZClYF+bjlkuKQjt8jluOLtjkth+nWxwrYOQ1Q/nu3DiMzi4WKA4vlM5XyuxJ
AYXEwBVbVkbRTV5RLTE+03qfh9P235IDeDBX7/yEDcfhx+yEdMN8cOa+tgvxYGctEBzDEGQWj+qh
2gVadOXRGuAMbyfBiBRknmmha7HkFCPTNJHI4AXh09A0g4e7A0+OPXnGP9X+oBqqBjm2y2HqeGdx
ZQYmuBnmbnvaPM998tBBDmRSB0W6tvDou5Uy7eql6ErUU8+z72gw8vHPMEweW4TY4up8KArKjJ9Q
MH2x2L1aHuLYnV6pWZe7aKUjx76HauXRXtUHKTwLpaTl8/W32bwFKNKAN9i9pqTOLOfbX2OWYxah
9Tn83+riCcmDqW26DmYvTp2/cU/F71KuuGwYjnWWKJKgKq/gEeeuN93DU6E9wrBribtKRVEqVC6j
V7DlQj1uhrH5QpDSAgkjB9NT/YlK9mMyNANfm5jN/OgWWfNSIDs+icbu9k0Td8/1YLsJrou8O9H3
z4TyR8G3XfWzcxsIfyreFowWb8jjIkybbaCn1lYcuGcixx08f4hm3UINkGeFc+PLaQrPHMszrkbT
swne3mGYdZZtV62deMYdWHsPwcbl06SjqZa9A1nFqtxi0E9hDmxLtEv5sIxLf4/hgQsvA4rmciui
LkUC88Yn+AVBVCdJ+Vl852zGylLiZTunfKDMpYIqN0OjHGcIm0mL3BbvOj7/OlGwWc4+07Wrj03l
bxLbpjbV0ZppBE+ayYTLXLWErhg6R+WJRUVXJlu+NdMByKzD4jO0cRq65WDzxjv2Wfph+8SPj8I8
beDbu6K1+QEyl/0WQvnRn2BzaKA7VTP+n0dRRJzJdvY37ixazGbZLqq11I01xea7HCWEzxhkK7FC
sBiSHA1+CaCxK+RT1Hvc5vbS6wfMZKtGCCGH7djHOIl2jvBwa4MXhD95YTOhCLpivA3n6P8sCYao
JGg1vzmMxBzvR48Mgd1o8ySnMZ61ASSkyiJGc24LfEiz3e+8epUweqAVb5gNa5Ro6suO4S+f3m3o
tOIf2Sv1iSJ1eHCs2WJ6dH2LW4pd++RbbE5PrdDTqerxaByq3MPwKrgKs5uisM0BYIHpmhW5T8q4
3oNkqHiQa8Wj4jj9dgEnG285YfNzWzE12dedPSH/j8Cxid1b9WFmnfkRycg9rMjllzBCZfY0R04t
oDYfhsIzFmOxmbHzS635jW/UEtWvmMHJidm2MihOBV/PK7bR6KKGgKlaA8pztwRx9ypMqS661yXw
XObzbXgtH4NVMzPeMfKc9hkYF/Uf91rJabaQ5m9HIbsOqK7vJJPBjw456DGCiYXRpCA8K/bTXKNl
0XPJPy4+BDnF904euJ9e6eTv8QRtQ/3Ll13UQfG58MTfISksf2eeAGfvzvMELsr4CzsKTzqLk6V0
v6OgWG/cMUbzA6+D2h10x2wAuc55V1mEfb/yO9J4dXRr6ky+SFxMx3gbmOlot8eSyTydQW2vsXcm
zO+D30J1DdzqXMZ3fZ5bx2tC8Qd0BqXZ7Eafq03HtSu6nqkOz4PzbRFiu3Aiz9NfNfXxjSm88EFo
2Zy6fMkekJnjOxix4LHRcUPJgl2pRIkerUPf+PJlGqPmYbT67Fjh5/qdSB4XkCFyTEWJ6N7glWzh
BWxYIuWxKRcz8fIvckeeparFQZWaiTRYZiTEVjKlOeAbrqpPtotO6lnZE9IRbqH65IQkT8oQDHen
isjTe39qAqiDqs6jtMOf8xMwawfnxHh1aHEd8J5X22MDfnup6YYTWlZe7c5z2Vst46D+wdUFcTCO
9VlEdnuMQgk7pFjSNNhgcaeeoNdPd6qvoxvvWnwZ5vg0BQUhsPCR+a2dK/VlyahrQIVs+yHAOHW0
KswNe2deq/LLD8vpXOWseERpoUjlMgIGTAIPm8ChRuZ6n5sFq3hUhe7Okw7+xhEvb3yDWrA5z05E
IDMnTU99iZhEz+h2GyHcjV+X8w4vZTGnytZOzOhr8OrPsvQMk+wwxNImwjXuSKJmofOhWzG5JqSP
Vl8wqKzJjAgNV/swKvSHxUBUXK6CDIdzPERiTzc/eamY5iViBS6gizMvimkft2D8OxhrXE5hESKj
hzjOdqU1YkHeKinFKbYKiec1jor6opqAwt8PI2KdtvGKgOZCR/OZ9PjSPk1Mp28q7BRPXTgEM1Pw
ceNwdqLovzKkNSPRvKJUqIYyz06a1hhtPAvBt4PSBhtqsfHeg6/7/1lVHsvLJposTh0deFxSMbzt
DtZ7oBEaiPW/l4EdNLheQvMtDAOLfaPqHNcAVMR4mK9FAeyl4TMmrAERa6bE83a4Fpy92JoIF/U8
mx9uxnm+YwLgvIs1oIMqIUEsWsisZGmnil+XqLXpSGlQsBms/nvYYtplfoS789i2hGQMyjd499eK
zsKf+yyNqhKj3VYtfoPIEdvAqF5kZS9NQfaP2dhQBLsWIIpDac/JKgr1SnlYLEeoV++Yrz1OtRWJ
4oHTh2UIbS4yFgJ2No+byRdktRxIvmA4U5ZECatyHPE2dwV7+3KNaSmK6/KWwTETnRYCWuxYCRye
5m24ip3OtW0ZIBqSzjbekHgkBvxY0VhFD8Uab/V+WMT0sAIfX8J+cNfjoBA05wFSn7NxyZrU7XHR
JdqMsOk5wbRQTvzW90iD9Iabi6u+IeXPwp4m2TPozmPI8z6seSKpipwU2c23E4CP9sf0KM89dfxf
9rgMJxP7028UzT3HC/Du14AlKnxyu775aTK9fmIBaPqjv3odG9eGuteXMW9xLxW12MeuUPdmMngj
i4ze21pLX+RJXtY2B4zHq3DgoFtQmhA1z5Sonf/dsjbwP1wnzPi4pGM+6GrsLzpiSyj5xmwHXrhu
OG6RJfxEkaEd/IHSCbxw34Vy6Grkjqm4uibXgYDJ1quX4XPqCjXhG/Ec/5hjQ5LvWBYYs8ubjjOl
de6Byuoxv4O2QArkO9DLdU9B4zVJhP/5d4I9yU4dqZvPIh7C4UqxjI3NN9lpLJUi097v7M7V2zC4
qHVq27rbbBtsKiO2EwjuvmKyzk7higjL3FT9JSOPqZWOq/Kw4WPXLWV1xWR+LcPsY2kbFQV7t47c
Q9z46304zrX9DvAb+v9hanVVtgcgNcurVVYm+CEaZuYCoiPEabtrhOUJSk8WF+6aFSMltEsVDgdy
HGL7Bo5QygOaYs4McLGvDM/Wd790tMI84Fh3hn1XZOrGDlzu1Sxyved6JfZgh+Fj4DEhDvFY1qiq
kVuVf3j6UcBd7PqfOF+vr7QTcU8qWQ//XYno54bETdbPMKiGKW58QHGHyE/gjzEmHjVuNWs7I2U6
5zT66yL2jgWNm2A3gznrGs5wn+5tDVMuubl1k8H2yyB1GEDWT+2V5q4SnPPavl3Juv2CA6+7fQUr
HV1wYkb1vsP/yL6xptLFcwzYPHDmZsjAReRD1rU1EBuBCJjD9/hp+bNi2JU7roz+Pp5Xtzl0Enfi
bhxnvqAYw/u7IaEFN5Lkm+7Ryu+MoRRiBot96NSUliOf5RxH5Ws8lc5wqdB9QVz4l4tgN86dH1qI
Kl5eVB3SCcVyAuIyXzISDMJ/RteUAnMLATLIqImZbZch0gIwwA1//kYjEkewq+zT6m4Evsx1T0CI
+gmWjnCGPhjVcCy4Zxkmwpmo267kZWMgRV/d7ZBLaRyHcqrSucHt+TpZPfuN8KvDP+22pg396yVq
nCVPLW9S/Tf1JmLqjgV9+N+45D3kxs7JK/VSYihSd+hFaL6riMLyboCrmXGZeGp+gZ7dwv0s6O32
NcjGmHA/LfNjvvUxfQKTwP5dg108O05Xh6lWpVyOOujnh8B3sy4lkqB36yRkKDTeOraAsGH0Jun1
HTjRdMDsydC3V94jCRTrGWK7h27FtX7jdjUcxbj2w9GONueNg3hsPm3iU2by45G6zsKHczqTBNGU
VD1iFbcrvXrP+1vl498YEOc0ccFmp1azTRI/JntRLpwMCoROscOufFotn0Zq8OazCLupuytYYqd/
EOj88G8XjF2BbFF33y3j9HC/KaXLpxZ/JqOeLtzyYx10dncpGntG7CMhLlw+eau18BMyfrFqTASE
TD8FoU/mu5YTlOzObQfZ/ilaFPZHNMzVPhQuKeCwykFvUan5Y3RkliUYm/jCKJxXtjNH9bMTOvXm
7IMQS/S5iRlkPJWVdFhWanwmHj7XeXvjMowSX3RDiz+hwXbASlwelc4D0l3a1l/hoq+dR2IyssfW
RA6oH6QVeL1/YieJR4QM/Oj46yP1BBmTLI7Va/dSCu9k40/pvyPeEnVbEl3gMxdiKPNJnJWLOu9G
ihiflg2nTbOrfWMIaMlbXT/2IW7bM8pi0FymdQkihwUDsLgSYOazK0CgCVoPtuqcxRGjcqZk8W+N
FS+8M5BVBK9Yw2S8vz2zuWsPOW++T4L6MMSHJR/C7Gb2nYnADgYlxZ01Tar42eAD3JVvmxL+M8c8
3QAfAM81bxN5ZeW7GD03+ihJj/Cyncw4Ht/dvA3J2a8qd5sYdSrWTpozYQzuqk6lJ/VYou1VUWCl
gwlrJ3uWRWkcHHZO3fb3hM7g87g+O5M55mTvFqJkfahtijSK4zI/rQOZWdF+6fEr7yK6K6jtsRv8
Q+U025awodbvue+aILJtPPzLGr+Ps1t8rlsuytt4oownjYOauT/W88ATPiP6qHPZqsUig7ddsrcr
m+WkxD8U+bNfOswX9tnot6gPtu1P4sYVGjv3bgQDmN5GEKXpxEQe1TwzneV/2EaDYOSrAx8/Tm7c
pAsjyukF4lq0T/0wTt4txBhrURmzr9WhsNxIPvGZbI9Y2HyZZpgX10PJLO85WEUgE9lUWCyJdPCI
ORkVJbFTM6Zj9h/npx5J1xyyQFQozcESn5rFmoBSyFly8LD1U/MhDD84xWBrO/GZqUZeHFUUmwwW
HmHsEtaoUpfRI/zp3lXVWp9s+KPtwcii68a9E4guT2VN8sVJhjLjrz4v8dw/Qr2VPY+5c51ez+u2
ZTsfRZV/gVJWPoe1NQZrdWyFj3+e+IKGARHaCuNIzuvAkcdwCpSKuARDGuJUtaBJ/GPqQmfEXza6
/XQyuo+r+yDuTQjk1IyjSGYVyu1ubrNls9CUbWapWXjVphhNA5+K1UNna9mbdczZ5fvTb/hGcRDP
mbgf+4Y5USvh8HiqBoinNXYomzHwv+AYGcXOtTpAfaZyy6Npr/v0CKnZ7sUAj75TQpjukOnFfrAZ
d25pjOGEemn0Htqx8taz3Qg85Yt2JbMtb2ay6Fix/eW22QhNIL022q1obWUqmwHXZkjMya4Lpvyt
5KUjoTIcny3Czr4cai1OndIGohW6GtJ2nLke15qLNhnVyoitHKbi6HWu76RkCaDeEXYgq0umyQ8/
OJ1PG+dMRX7wRV2+MOKBiw5idupgZZvrj3JtNeiLQTbZFXqkM2JRGiM77kL3H125vlOZIAZhXRzE
XFH38XveQosmcbFAjm7bwqofXeT98xDEUIcxOVqUl41BFBvCsXG4XLMilQUuC8JKIa5w0mP/K2fm
79eAtS2pq9H6GqwaMMv4nfUVLZuWNw4TlY38c4l1A9sZce4zMWJgbaQ5rNem2cStjRN+ZQjix/IK
GTAxyXYluaJvBE3h723t0plPudXbpxrt6eV6Lt6uimWqu9wG13xmJNSdwzqnQ6RiwKIWB4Hv7DIm
+2/MwptLB6VQpZU2/YiC3tdEM40u/zc5mXvYrOAipI1ABVzL0dcWwa6edX6WU7ddlgqicWcAemKQ
zibLcVYutuq+Qqua7J43w56WexVMgpWKWqs4ZchWqKMpuQXro8ETHPe41x2Uq4o4kzE+B8EWyZ76
spXZk726g5wSvYK0HzZakXphzjqt0xFZo7IP0Rgo85kNYe7dKAaw86GIFxNT+OhZ3kxxg/+tQo9m
JNm0P4RMeWAEmMrusmIRn2yxs74pyvhMZu6Qer8OWCKZpV8rZmlciqYsW2g81o1IOh4wZY1HPwQF
v6k9K5Jv/TLEzNGiFqPWYOnCnDED80wUZFGdC0NRC9IGD7Hz7VL9QU+kqPY3qtyTFA6Zcz13jLOn
F+FWMaRVdJet63K3eQZKwZc224Od10mz2U7ETtOiXVzChwFOmJNBERV/WBKvi/ssvE5h00p1MUOm
yEFmxiwCJV1U9HQ+bicaY6QIc/I8nLzeEyqS3t43wW4g6Jkga8M95pdmPYFnjdUhEEPkoDbrDg+t
MNIZn+cKT0a9ulRohjHGpQcVqvZzlwtJGtgMVzasNlgEJCzdWmBy5nmge1RL+AXM8gHkFOBc9oHH
dqInMm8n8y3UtxJq8x1ovFCXTi9mOcR11JgXQ+t715b5phIxlDgxJLFG8a5y50HdEu2Dma7J7Gg6
inCy1EfuD3wEMLS+B2DseYG6KTyNQWKemo3ymbcYBKiy+uWvWYBEbrNBumta8Dy2r1FNjZZKuBwM
Db7l/8HFwQcntraGmQsdCL4mnuzuc1rK8E6FrpyPrWWUPE4aPf6Bo0fZS7JN9YpxFnyhgSj24/Dg
SPe63dzW+X/rlIXyzK82/t7SZHHc8eB0PWPXonOPPgl906cCzfi1IpRZpv0rHvmM8vtzGwmuAq8R
rXOSw1ptb3bZrVsyT1YYYIcprCzmfvI79pvn/XyDDWe1bzZIy3d/GmWRqBgR4lRjFo5IPbLGTy/X
+g9qJz3H2FhBiz217OvD5nbzclzrocepM8cvY+swztNoaCWpWUxoSUsqhg8GrP7vFgGRJiqcN4yI
w3x1cbqMPtYsXD8bY0h8QemDbyuu0puo/Dbau1vut3hRZSS/0PHcp3ApxHR31aAUqnw3wpITMbyd
MWd6Rzy91g82O+c8kHRq7gmPwOytOuBQ5W5IjXBC6JllBVJderrpDj5T+RtV5tDVQZ2b9pJNXddS
N9U4u2LRCi5VvVAxQUlTn+pRoZSg4YYkX9FNX2N6OATv0VnxTaI88uXE+MnNmXfbDT6zDl5iJzIP
QA11iSttpHv8o+iIcGagLua7bWqpbIel4T9y35Zzkvddf8GJ3L07VrC+tFbo/C2twP0nArS2HyuU
8Xwu6d/x/WEXr8x3ZmrKkW4i5Ot4DV6Re/yEMUxt7dC6rSOUzqmy0L13EhT3uBToemhs5jbYrOZB
WgID6WJHlXd0CR2DZ2E1EahpYPsZivHEveeTsnTWjZ/baVm54Qfua0I6GSyyTjeTTXwoGBW4OxpV
DsKSmv8VbXI+BeUmf9ZIdk+C2KF7IkrXX6ukLmJFIeJjMl8NcLsi90khcKcqIxmSyJf7aAu2Z2cY
rB+vsFjsuXRB/JRDNb6FuubIZz6ep2Meuv8Kpsvbjp/6Oh0l/eFuY2xNB8ItSNkry1PvForogyFP
7crjYuy3XD3FbuY9jHhRbiXuQLTDsmbKK//H0ZktyakrUfSLiBAChHituarnwe52vxBu24cZMYnp
6+/iPt2Icz20q0DK3Ln3ymaQ1UFB1XzeNFqMK9IXSFoDc/JoxhvpJcg3To1jECxUUv5UvN/DFfmL
EfAA+wdfRa4fjVJ0t0Uf6GthDOb+vBavlljVcgSMuJUypHazfV3FMBxcIJYAUKbPqWfRAq4RKGfY
LFM18zSV6Q/Pc/OZ4EuGBlemgkB7nQQ//Abaw85vEvHptcbKE9a9xe5gB+PmBVQXHNrWttlucBkf
Nl0TP2X8jmM817in+XMlD1/AYvUbP//85Xd98TPFNMqwfg1mipJOC/A2cwc58mKyPPQPVIWmu4tt
wo+noProk6rs5GylAkJhjS/7zUQM5VFii1c+TcItTeR4P4AIjYfEr7Bh9Kkq5F9jtqH8ClbwBDwx
x8gTbrlGD+jAK7wGehBIhYvngMgto5NAlYcus/Lp/JREk9nYkDSVxjsblI/Yfgjyw8+SwxONVVac
h6UochR2upBHQiFzwHFsmlcxgITa96Bg76d8ieRxDVmKcswGTwjOZHwA6PTbuV/KrmpO/tR29XM+
AEy9gU5MLKoIVwpGHk3tLrwlKw9jhvvqhtkFVVStIWhWTXMZR5A1TyTM9TseLOFhujFTculXjEEw
WWFMUMdij9u3nugfK1yW0NTQUbw9P2s8/UV8Dedz3bJkKKQzd2J3PE+jz0R8l6iq+b8fkOmb3vmM
cd3fjqWkOAZFOA2XhfEveZZRVuqEYTl4w7sdpKcpg+x3Qs5JWjrJHtflz4780DyeK912tGpKev9Z
Vjm8BErF5oCxTae3cdLJ8OrkSX5VU8CIjUH19C15ZaNdi8P3ZdUyf+hAJP/l/66XQ+dufrYW4wEP
w0gicEdwuCifcRNm8TvzMWK+/JFO+TJBAQnP+FOn8EiPk+NMzD0F8nAucRDEZd+f4wFi0QH6jfMN
CZj4lFvr6SsArClWZllLnTyJtCKVPRJx+Kp9mg2+sIzQ+DTMIWl/jaeC0wX7HB59al9V4A5Hfxww
Z8ICMclh1F5QYMmscSf57KuvrxaAAsY3PBPBAaKuG/7QdcBwCGfLDwVZ+JQQ9EyOhLWJdpuYyMIZ
tCPJgDLmzqXuip5D8hNgaFEpKWDdSV7Y41vbc1QAb9qqEr6lAnX3URYt3ohFlc4rdWYc3ipskd5V
6YR+ujZ9Zm6VDclmJnHMlbIrMqngANmyLfmMO7H8AqsXXeC4LMDieGVJrQ8CcJUhV0Daw5TpQ4c6
gxDba+XeZ2uLsCoG3CPMpgi5Yd4MGB+0YYPG5EAEWHbhUiGrx1jJ3mfkhrMeklpg4yX7d4xVMryH
QIX2fRe3DRzgkq8wqqLgZyr7/LtaGdhNRpf6XLDKGzSZ8qu31mblu/H7yf5JqsVrf+PyogvrCN/1
O66nLasT9/NwXgl3myeN9Gnu4Xba+4553ZH0VBWepzbc/AuDbCRk31q9IHKXjIyqnCg8ToUxOFp+
idkXo40/Jr3qa7tuVoQWZNGJmZWnL0UyBUw6Zbd2b9B1E30iwd3mME4rrFOso1yznW+X/rnHK8ct
wIdD4cATdg7miYB83TCSZ+gtGdnYVHS/23UiBIJ7CjMAjB5vj+sSvcN2+fJnXgm2X1vs0QzDgFGe
0XubZ91nU32/aezzXmcktPfEiwP9lGvYvqcQDWQ4xWPj/lTukp9z6Rn3Hr+QRvavKsrjWWR9ccK8
wsYSN0BB/oP1gZKY5Ip6ph8ut/SFyOubbvSEXF07RJOfU7HYs/IEooLxqiI7InHVzt2MZfzORW9+
Xvo6qP/2Uz1FByWCpP7lpBM5FG2L4ApRlme8Hoe6PgdEIrN7uG1MaOAKma82jcUVpxL2FQaWhbdv
HOO2p6V3sQdp/IrFgUEztsdV2uYh6TfvY5r1bffsTwXTeRJ+Efk/o9P3JEDCJ7eAe+y44A/0r5zw
/n+6lQoPLHEQqMus1MQOT+eEh581iVgy5uKMWgyyYpekXvITY2g+niPiPFuONKz7SxUkTQv7z1Od
+ispuOCAVp37TobAf8ciQeVFG5d4j4EDgWvPRISwbtQQ1bsbe9uPpzxbsbuZsBf5tcl8h9GdlxMM
SHjaR+I0i++Qy0pomeZeuuWjmliHfCqbPFeHbtpqs841+SUL0vIvoi+Kk4Uwj+GI1cP4Mr1IftRr
hNNxpLJ/mopgm8RaX/yQYiDHEY8xGF2Tx8mDHyGxfFvgVdGZCTmlqi3wGtwMPII7IDJMrEJVd/Zi
vFXDNgxETqxrmSnhT+3K+ghYmRIggt9EDL67nJpnR8SOzUt4Cvq0PmG7a8s9JAeAGLNIh98NYXr9
BL5MDU/45sSRaQcdmwKHjp7czvVxImlKBrEtw7tIFRkXCYRMgk8Fnc22d0W+LEUYu3fJxNr3K6TE
LSpDM6gIow1q80dXMHjUkmbYiIeQRHRvpn+QsP33VkmSF0Xik9tOOaI/s8Dn+C6bZq0PhY258ojR
YZXFqpiMhyUnsGKQ7tfdNLblcM0zCID7Im/QXmIZZIxHGqG7k8OEhi+6mstr4q0Y4kClLrAFizA8
LnEN5DMeYCHvY48bBeBURYklTVJ8hUQt812CSf5ZIHniBiXetQcEQBak7SnA96Z07Tn2C/k8MjCr
9twaHMQEXDajbIwjgY+nx7VeR/P40pCuwAVhQTvsFKjmBP8f4MKjXmBj7WjnnQqCwBC+os9QQrDO
vjxy02OgkSyk+HCJhzi7oon13+2KFDvfH9Uz9Bx1TwSY+FdYg63BpbjZQvGJ4sDOz0VoMDdTP/ne
sVeCpkCJGksCF1FpTmIexvQoRAyVmfln2p2qpE2eJnSDl6SJp/csXClO/dE2j5Ps9EPmcjrgDkwA
JnhyA2KgorKMAc939ihHgHon4Jbyt05G4OBZ6yRvVYPJhOJa8gctOJLUQ7Ay2l2YvB7x9sblhfOz
aB6VXPWPpKi8X36HkwyY4LJpaDR6lzZnAAT6dw5JiHQJH8g0kZrZT+U4PMaukyNUgdi+IhUFzTF2
GRhhJJoiUs4+KQXqP4/YGafQA19a+SvrJX4a8nta85qP8oEjg3gZpHVcNYHhW/Bx4FR7Qllb0Cqt
4yMx322Q02xgmAnc5YxaOacfyxgGBFZ7Doh9Njc4jKmcqZQYz/YMZOss3xekpq7GKzkHg8TibqiI
iP1ToIeio809jmgbrNFbZob0tQKo9xEBjPZ2WRdutoA1zD7tusEc5NDxa3Wn628xQlHg90Y/dRGS
NhCdutdMib7i1Y+8wyYIdXsTgtTdBS1T2BYv0BtVvmqOWQ3P/0Arm77ENo0wgjW9kW+g1p3sAu8G
4xq4YjrlRDn+JRMZZAGm9OVfCBAryBhGQ1+ij7B99JXO3gyx96+KBSztRWPGRpRGROoPRZBjVTAK
rWqnQjvgxKqY62dsEYsQs3WXMKQL8Cg7FUY3cl285f1iS4JDmYcJIwFA3dLFcT0U68IpVwE054Ju
g6A6q6VPX01Xzk8oVSNHIqAmtGnMwXZWzCA0JVJOrAv4Gi7ELRUYd6afjz66t3dUCQPTw7YP7hfF
BWc7wwxiwIZj+WWSuEUxPPLTtAmmoYo7x+wR6XlOWqxCX0600E5kzoQNjbxJhuFvMX+SrqsTIFi+
vAAaRgiMmSizOiIYiua4NGb50/YRFsEMdiamdcFO6gylgCYtaru7rNP0h7p0hl+AZ3nAi8ABGBek
mz0dSzc5Mpof0hJYFv/KVamVE85vPmyP5sXPiTh5YK7CQKQdOvEjLvz8W5K2NrvJzXKXjUWTuiVE
Ztez5mkjEOs0EObnAkeSoBFpkVEzpz7P3oSjES8xfBN2pY3pbTJzH+5sPvjpKe3xvx17t46KHbPe
sXzA/Y5Jslvxd10kDOPpBnu86E9JX01Eh1cllqsvBbEe3DRIJPzj/A5zKMimfgAj/hVnI/8WMRiO
xyEaEdAJT7VX2JtYCM2g1rs2oco50XRN8Y9mWIBW6XVTAt1AdKib/RhM13nifKDh5GekiNZXnWMT
OLSGDgbhw2mAdyTbupuQTT5XkWpKvgFwJUwerJm4C/WssnsTWm85jQ2V0kLNmN9h4ugWXs88g/9P
axBgHcF+U9zLOSvqnxnfQvbkM4nrXhpVIF1CWNVynySUa3QqQaPaOxVE4WiRM6F0Xn0f9uuNc6ZO
n3kN5o7TndpwDxepi57YcYGzAatnLy4s+22ybg/WTwH5iSe+TZrCCbgE4+5/7H1TbBsjJZehHzeW
vwC4SZpOFz24tRUHK6phHS4+iNGQsybdSCRxHI60gh1LJx4Na1cWtMdoKg7aY6pvjxVGoq69Z+NU
Eb9OCw/rk3V72MdZGiED4wLl8r8OOWOVxwTmu7qbkKWdI1Al2htqkaI7Wxd2ngFePE11cit8XkEf
VQQv9Em4tiUUSxiR0fuNYgkP1F4q8r9EkXKmsd0lmXCXf1b48xKiJp2QF3A9bVcdBKsOzF+xCvQD
yTFZfLayZgZ9xBSn+bcDQO/kY1ANpEzVijNrXwWVXblYZxA6J9on6eBZtC15QcsnR+gzwmqFnweG
Es+qj2GZ4mEc+fqhHkW0H3g9gOLj19wwLypxK3Eve5kxP+jmOg13A+Co+LvQ2/8epFfomvTGTAQV
v0/RVMGXcGDOsCECfv5hVBljgKwYeY7hTknvoW1G4L9JYR13J3PUZ1yQClblXTwXgb4PcaXDojeD
D5RkUn7IppihzIMv2FzRZsjE60aA2FuwsRFmbOprV/MFbAYPI2O+JGJJ1zELmuahr7bOXDeWHncp
RA34zw1TNf4ENDtWzxPT7eK/BJ0FUWWZi/XJb0EPX5ZGYr5mcCf1A4F6zhFRA9F6SQZYcc+ArCps
rqKr/YcewrlzHTEfQCuGl++/Kb91l+dE+shtAhJOgaG6HZqdjz+tvcTwoJCUiZLPp2TMvfTdVImq
v7RoFj89Fq1LkQqPELcIvqfoXqYGJsEogE+FNAXdnod1aa5zyBaI3eKEY3qYXDYVwnnwm7+W13SP
+2UaP7k7gSVFqR4q4A0zneoOuiGhpQwOdHy1NYocGrr2lr/YyUVqD0hArYBitZm6h9Wo6tyRwU0Y
a9fTq/Vw9O8zTxQ/EPEpMNgHRoAkVhKnMsiFElF6UPrAbMgxf8kJB+M7SoaHZIL9iTlTEQcLW30D
vnTxPahK2d/96BlwyOwKHaqzXN11ALMlPf3EOM2lrJRTMf6s8ropPpBHHLL3uYMd5ahwdJBdsDpR
5ibnYFhJRKOoIIZbwuC3BtW5OE0hIZ0Uwtp08HMAfZ8shBjiywhikja00vSyQMS6tj21YQKYnuBu
Qh+OZZwpH/JxSk2xUCSSoaJgqQtj7zRd/RLzgvegeKjKopo9vBqQTw/BcMKAMB7axXryHM8j6tOS
yWT6WAjvggVMsjb5Q+YrT24kRolaaT9mIAMGlVoEajyRFYANyQPjos2BSLM8HAwElIqbtGDhx450
lzdfYToGzk9ZZ7jcM/p4b9jrJGa0wRyPiUVqBXcVxsyOYgTbBdhPqbsIzFnoLi89qXAmho7hcpJs
kDP/RO7Y4Mah1j45W6JNZBu1oyu2Ah5sLGG6yq2Fz0RaFEXyCiugqf+x+QbH4sIkU7zQ7WK39MN5
zk+YDkb/tjDCr8mFbdNsNADaCA5FfQYiNhQJfdmiA05to64V7y/had9zv7NKCPGYjNbZhVlUDZ8L
BAUWZJF5yD0eSdjo//Dd9fGNmmoxj9JMWH1OS4fzhAfX8Im+wgiTAVtByvRkwDaOF0QDvvE9PmBs
A9ZNjH7p+bR1uPMoSgdGtx7uBn9ekxku4ZihkrQRPe2u9aix75oimu2hKYVa6iM69LAc2GiEUoXi
MjfPma3Wqr9ns4KyL9lUjVG5Z8oNWWM3NwnjExHYGV7sSmoifbMoQc3fqo9xxYGXEHH3zEqHjeGH
5xLiqaMZfREB4tqF4YZMkWTgJ6H+ZMz1pXb77nH1V84SCVJzudi8Ib0tVDA8+0ALxV1P89+R7NZd
+2BI3H/bAS7MNaFV6b77tfP0h5Gs7DxoELn93TLi4XxxraNrkBr++k403XOPk24X91alwAQ+pdvE
81NqQZKcOoIHosfgJDlMF7MM3cUCDXLBbgzkOOLY9sWDXqgd7lhkSgimtX2TfU1O4xQfSi+O89+U
rVTDDC45CiSEomCnutzXA75NBsDHNcAWf+W+27IseV/8A80ERCFfxVGy5si8tXId10dg11mFd6LW
kYfHiGxYeQElxZ8Gban/asF/M/Apc/TWPqTdpP8Qpd8fUcljoMQp8veDnyytPU1DELxRVUN+E5Kf
cK95NeRerSgxe5lgVT9MoHCyF1UjqX1SKJYbWMtr2pNA4PEAdab0T4BTmuUM2AmPHA22jxd/pH+e
d1Hu4Z4qii6i5xF96yCAzIZYNfQ+L+Dlz5e3SuSV8+Q7o9H3voswxvHPNoN8RzlX2x94uwrE6Q0S
i4UBqwdRoyV8yfI4nO6ILsgHElzAQCCvSNIq6EicU4nIR7xoSiTWf8dKEw7nxdXgcn321lFpjlkb
PSntkzZCUQmn95x5mdpeIU/tIP/H2wAgWr79KBnpeU3I0VzAiO2O0yihkvgMoCKaAsTdU0f2eCWL
vt0Mm0/fOYHJY0XLgbe3XN4Uv42AFSfHenOkJYrQswjc+Z04smAkPDErvqzYONFUiO/bQ2yWTP9S
CZO6kwvyJTjNMdO2g1ZRt82Roia76wGfhN/GzyFI0IOyp+lG+s/HvDfBNXeOxIfdg9MEQ3tqemLP
0HmAlV+rNkY986E12d2E4e6jjVrDEjO21hwV5uaau9vLmt/xxJqXBdch/nseI4KTs484mU0lRpwB
UtSBFquSYBCBCJ+RYebmzBoATjQ2pDnePc8rh3BSt8p/UGPDVC0m2S5uJmRYZ2cnZpfS6OqZxGyS
OY9SV9iSoDRFw5kIE8Rpvw/b/kVnWJjurB3clIIhcr/pCgr3n3YL435M5GFZFCdKUJ/VggXoWFUF
QpKo8XvdZ9MECC32qGYeVJWjmXG5z4Icjwc/Dwa2i3fTLHl4aJXXDjccyOZPX0FBYoyYmAWTmuSw
adYiJTUkRRCAJYNkzkKkNfMfA4B165V8gM4eGLwU7UHjd8Dzq1ZCCATLRXZxwYqVZxoOkpp0yLPr
fDC2GMovAZxSXSdGRYyjBHrqj8ZxsYgnc9/NT/AHgre+qSd1RFibq/cYSjAzg6rhCunHkbpR+UmE
laI0PUmbGjHwp15TGRDxCZPaXBGSyuWmKHqnK+ds3j7Td9CwJwMuv5g0V/jG5iRacGxZEClitNFD
K3JGMbpIFu+3DYaqvuh6zmliww3juwjqHU0zLRgs6onGtI+IZh2YoJfyAtG5SB/IxMf9ix0HFngf
Ed+4RZeyYVZhV8aUfJcODoEKE6u6MK0t7S/lMEr7KxfNc84w0bCFp8YMCEU/m2x94mYn5kMcwUT8
bQSFzrbiv/xT8FvCy2I1L2qsInDCjLDp5LhdiUf5FTt8LlJ7kBjaNlz9P4N1CQYkTQf4yyzRwMK2
duWRCdnL/oBLahEvA0jzL7yOfX/su4UKhC1PGIR2i2cn91Din9JYZtYZT6xZ8yfjjnRoizcR7bUM
5yreBu1+YyzejHsGjiUFdaXcZt87XvzEqFAwaYUG3J31MnnzI0MEJS4Wv4w9FDPZyAe/bkV5xs4u
npgbJcFdmjeUuhkN5d9p3kyvnNae/SzWPtdPMGGR2VFziM4LPFY1lX3PpVNZm2ffWdza+0kZIihd
3q/hXeFuTjzwK5SASlcA9grXbBthzIAejpsli0GpbVE7dh8il2QszOqP5v/ttZ8yMN9Pju+/W6X4
JZBK+x9JnifOWxtIbj1i5ApRGJdacz+7w9zcsrFjAx18LmEc5r3ldv9kM5o40JfSAw2GYtf34iiw
u3Ca5zrSe2rfeMCkOfW/PewxIY1YziVbeqX8jLj8SWqzm+qD4h6cj41HKIk6aUg5hWKKACUNRI1s
znaNHWcZO5M9bPDDMxUPWSnqKU8d5ehDhWbhJc1uR4lkH9j2wFwsMfikgP7E0/glvXjYXpG5H97Z
51OKt1wRA/komiEcWNXIDJylPrHDqAAhMSqeyC1sIOo5KR9WMOznyMSpuotkRPU+esxh3upGBR7V
+8DYlteWBwdZDuUVhqXLfk/E1fiup+Jdb0bl6h/hGgidqgtyfYfpNP0XE/dLT34RuoKtPTVPSZt3
wr+SkXWDl6WCNvZR8GOPj+U4S3ObY7m2H4JMm2a/ETTZfQZKN2BnhGJO2A8lm8uYGy8OVyFhjezQ
C7KXsKwQ1xC2sHC9MZzRvHRBXa6PkkI/OPdWYiySWMwxiiHc4edX0Biqqoz0T9GuTjseTR+r+on1
WZ37d/Smen0YhzTwoCw1lr1NNH3DP3edId9ZLMHeI2ppTVddTH6FjZuJN6AH21qKfhO08/LUZ8sW
yID5z7qeWbTVI4h9FKQlNNDrOTeD5cuffWR7DYO0PLVs+NQ7VY+huNDhetsKgCDDoDX4MMTDLPH/
Y9KnfDYgA4wEggq5jAbIhVP7iSdGEMoQczBfklBN71VN0BDyo5Q9hWGVnTxqkeJMAnaTnJBXfzP2
Coangs7V2VMIcgzBKZXy3C6MYjahB21bs5nj/2ht0hDal91n4uBkSPdYIGJxl/X1OF5rPIj2uRqd
oLxj2xVSjnCTFo0pUzKIHrZqNXngMCFxm3SApS5ZzhKAi6nGAuhsE7tvPiDFge27DX7XA5Sk2Tzi
mFxLXMhr5L9lcpzKK9FS3Kro/V7P8ighXEWKc0zz8E/h4+S/cRUyuCEhpf4J3Uz/Mmj75WPDDgH/
yPKI/E3h3UzfUcFNcUpKP06fNBs3DHUwNZP/s1dsKHormN98W9f1+oIxY+U6x5iOHShCLZLsyVUd
50XWi21NQC5U9CCY9PNt8ZcNLxMGq/lb9QhZvB0xK2FfTUzFttfspXFPmlUizSuNEJlc7EHZoLEz
ey5QCA9h4r/RY2KFsuyyx6UBHDUzoYty/bog6YMu9zhvix6bUtKxaznb4SVkAMRgHLiTjNwUgkdI
9/RKwDA1F4I0RGGHORibXwtqp8ZhRTJsPfRTPog7oXqY7PhcEBlAfW5HubsVxFmYjvbAt7AwRcBH
G75WjrvdqtbzxhuhUo6KySv89OLlUG3fxNIoEK4GcCM0Z2hrf8VEKcHEYIWs55NUL49TUk3uW7Qo
BEAfb1Xw5FU+Z9eE2Tg85eWMBiu8FmGpjK0WhCaLBT2zl3FwY1pCfsLHj8DSyqWzyVOnFEcyAK8l
PKO5Vy6XZNBX6XFSCfV764eIMoNHDPoAr0iIQ6X67TrXgDTbg7uw12XHHBwA3y5tRmIzXNL5+gRL
15+dvXVZZPBYKTw4zZk/ewnucTIv6+smR/JcVSE7AuzYQApHcNJLuiOewN2jimSeLgvDz/6+c4LK
fZHBonIQA0nIaEkZAfae9XvDs4UHU97LURfM3AjsK1wyHCxE0/o8nG/8XWF001ERt7eBWMurB4nf
OXtZEZ9QZgEL+nx60T+xuE19EKhrE56WUd2zqoT8Si+2imyuHBTKZsAHXc7e2N5sajhMmJ/nD+gI
G0VNthZNH9x0oY4KC8pmvG+xq2PFRKcwzYbzlSzJwjQR5gw8TJZBNp8Gt8+fKSLJw2bVOOXctETE
/FPW+LY6gERIcSCpphm+rI78xj22ma2PyxhT2+LhhCwOUz4xxaFIqzn5MJ0cnJccUp53IR2Hkism
Qv+HDNcvycwCuizDOo/rW9q8HK/T3Fh8iRl0gy9LZr7l72doj+i5rl7knQoYXDiROfpIPS7RWJnj
xG4l4mZOVIg3O4WR/RKmUM9WAwZ4o47008cQe/HsXuqKefATdY3tP7sW3fRSaLyJuOkojfYzaCHZ
Hsou38AKYlryh5VGYwGHQS9wSUdNtzl5IyTqnjVW7JPMS5LBPtlMJBAFHD2poNp/Ay/tzdkKnvhz
xcxyeeVWwY+Dua0LHrKyIgk2VgDk2sVMC4thkpLxambJkuHxjFZ9F/sEys4T/+zsyuSRVO2kJ9QB
BuKp94u3NohfGET5hODJ3/VvrYkgEmeuz/zcKWYvoE9t9PIo1tjL3pLt8D7CYtDFQ+yDmrxtlGhc
EzoEBg7hOQ/OcoCwxqqAVfvPLLGUX1EWm+bdDIA4TtbKMHqOZ5KsO7r8dOA7Z6B4SirIAy+dJU59
jOoCoVYXo/ubITL2U5JP2OkmuBTlVc+9lz3ghiXwXPj+pN7HOZ78p1Jim3W70VnPUTtzhYu2t3e1
O+NaQ7VFdp79nBKdTGc1AOn2RlZdhBIyssemXJzr7G/UWC+kAbPCqqv/73SZOxSkcWSrLh6hhrlq
0fZoKQ2lkCJDMJMC9STG7wPl72hwIlb4dPYtn3y3T/im4PIMpFbg/WJCktCZAqhzpPdj+Wd0HeM/
c1yAmhXwSrNjG/ZBe8Qx0csjKL6mu9O5IktKXcbFy3o9Nk/tehgt7BBO2UB/7ucN7FyYoGRHx5Tz
NTCctJqFTFVbnmQbxNmfqkNlm0IYKTfFQf0EbIfHx267it6DgGWmALeZHE5XwW4FqgkWojefCjlv
+sd+GSZFXYeL6tgJy5NA0eAklkWWPSMwn12x2SvmDJX9RNszPFiThVOV46lKP0UDlAMSIwVd2GMr
3mIoC/NEC2zorebWDdB0JFBigptB82IHyUHFRWC4QjtSr0vCN9LAHT8qrKomO08IY5gf1jnszINr
XRs9tuzOiB+gA8JFywjYYooJx04cQ8j5FTTxIlfPUGWW4MwkG6Z+BWmD2X9gBICnvA1hmCGp/7/v
cSQxbW0kBR2QXU8gcDuTraqfvmX+4H20hQPDuvGYSkq3QkU7xgUOeehQoeYiXLDKSbZzuK19qzDf
Z+99Afweig5q6xOgBcYruy0zjwGYobI8jL6agaNhQ/nwLC8wxU8RPrGrIXfPDDHgFUxuQw8TkPwh
F+hQWL2D4sEeK7ux8h/EFEwsWgqasnF3qA68WWx/o4mxrI8FjdBSlV2Qe6N7Qe05feDU4ehG3yHC
DzTFe9JEjNYWc2DAAjjcbiPgLI4seFhD5bEdnfMkFGztRixLxBATujSlAI+xCof6fSRVHn706TYK
T1mE8lP5xMkP65Q6jLVCttEd0MjxCQTS74ZbY7xZNBgnVp7LpMVAcsCB48mn0A1kMO6AOrOUkpau
6y6FD8Xgfo3KHgIaBMrj7HcIYXjrQtb7QR/AFr8uog6OIAUQZWfGyglGg+39vyRjL5yrFW52j0SD
2JR1q9ve67wa/nB7le6zx2CGjbxl5pX/T22zQxxbMNvj6PNcQtCMESNLih8aH2PHHMJHcJSIPss3
qB+V3/VU7RRZepNC+1C68V8mA4hr4MaRPTr2W2ZpOpClnlv1EmcO+M+LUD5fNu9OyWMTj355C7EO
uHs6JLJ5NK5JdwnDXKFlExZJkvbip73XDc8bKC14iPWW2wPuaup/CsuIuHOcqb0YGHHpf8lSSQuD
mxBHs8VG3PFriMB77l0szvaKnDTAwddzkAAXGd1SvSY5/O9sp7UzUJum86YqqwVpn50/qo93PZDs
za9c+XzsVTfzgz2otTNJcyK5irLQNgFnVpZq/YNYi6/rYzQrVMFaUiZ+43GR8ofnh3QP62gLB1XV
73CmQdkNK5YIxClbflhdlaifZcwse9yzWgqBu40rf3oasZtW15lFvc5P15bYbYxdCRz1IXfOC2Ei
BiJCjdU/1Ww3Xb2g9h7ViOh0Hgw4MyZvtVe84F/mSWeETxx+ZC3B+s0SUNa2LHM+fbKBMi7uSzPx
OvlTGofvURRk3ntf1sA9wFW477g0nOizNc3wXpB6ZajrVIzyospjUjasubkkokEy1bNf1DeWxeKr
ol/CXY0qxXwNdWl2D1nGxiBOnDKgOzbtSsyBOsNJ+nfMal1t2CHgM4Zjikrq42zGsbPPAJVC/o6i
9eWvIGdn2W5gJSiqBd5/88jWoZJAu9TEV6CmQQZlJbQgAIszJNaquRsq2gBmz3Lb0Mssi/mrpToB
JOtgTYkZqzd7E60JXinmyuZWDGb0cOEsUPCOlWqi6Jmnhzq/D8dWnkM0m+mkuCGgg0atxQPAYlzx
I8snab57bAFYqhTZ+XeTVyxQjn0c0gfW5iLxLo4VT3h519FFZ2Pac2STN/C2Wgru29Z18Ksqmkrm
vlGBW6digLqmJwFGOmL0kav6h8nT/DPtUdgIZDpQL6nGBwje30Ts3eJraZjafUR6AkJ7qEt2Ckt4
lawJIi/PDrrphNztzXc666PmyumI0f42T27/A4beUrEhzHdWFiS0JvBKs08QhzCE4PZeBZu/kwls
UGoLFzgeGPsGynjkm4QI6JzS28FL4hKMGfksLwkZpfVXFRQk5QTj7pWqAGWHEFUa/B8JacGV/uKM
LKk8AFqs4rFGYMKWT3VS0omBUMM+xHImXh2Endz75DEek38JY89mX0zEgT4QKt3lCgZ2dfYqrvsU
V/WWgeCg7Kbf1C0gUtiCI/OZBYI1tdy/iH8CS4EYd1HNMyAHDqpwyz4HUG1GnA09KWAKH2IZ9Y7l
Qtn0nwsBpz4OwcTi5R0unQ2dS0VcHzHHMWOA87sm+1z51T+b1JjScvTR8FLjmv6L8xPAGTtx+ueA
+l0+O5Jw69M2qhx37BTFOigwhz96mWEhTzLJLPvJq1rl4HwCibUVk/FCaIDtCAaL0lj3LNNCjEZ/
jQnBsxltdu5CzNe89LMvXzJuX17Ljqr0OHagQO/4qGf7NyGSZ26+zysBBVDSSbALESVmiTdZiRsx
9cC/MNMVfs83nCKJTfsxtnL4H0lnsh03jgXRL+I5JEgQ4DYnpVKpWbItb3gkW+Y8gOD89X1Zva3u
skspJvHwIuLGPXKrac8p5DsqjIVhDUywIg4vMS8KJHALkpu8Lx3exIUXvd7Q/oLUnw0ZzXgdaVd7
HaLJYa8/y0BfUXFIXmU11Rm7UY5594KHEmNclCXit+tjMuIf10NIt9u20FwpYYXoTLL6zukTbHRJ
mvM3edE4oDaVAQKG1DUsLs67bZVBiFdBqCzk9IjkwzhVdcCS9lynC31IEoI6cJH7vv0rHJITt5mT
RRCVKw1YBtsfwtdtQa4MouDQNOIr9Du2KjeCgpfk3jEdViZbCb6m7Nd5keJUycSl6Wctv0wV9m4B
YbyISNVw90I/3tm5ifMzLV3kp+jh433A2oS9MkczV7OpH3EOJi1xxnPTUnS6nrjSYMOILSjnJ2dU
oaU+DOvUGF2Cwplcsum2VBn3aXLGS7Dzq0pFpGqYEMKd2gKD7DsocEixHUHj1JdJy63cAguS6GsY
NyumL4xuQLRew7ZjtXuIYm6xF7ra/AXXF7uAGQoZCn/6j4LhOkzOExssyEg4UULvSNBwZerxpybO
3mdQVZpbOx+nQJtvk5V2xsw1Zf02JJyjqIqgbRLzKAuoC98hAy8qVc46cLt/Rq2OuKnXMSBfbm3D
r3Qk7Xtf9ktbRsdsjLe3hso6qnPNDCiN8rF2mM9ubeVIOVHgz/25pdoodA4JeaYKfHNuzPrECOY7
n6HsampnEnhNJasPPPE4clrlzaArG0t51Fo0Pg/0xDUh/URUAXK6W1IxuT/jHi4PpNBmwKhUjN3y
mkMibq6ZNATjQq22u2tlEfAld5p4G03rwnW+JF8WOnsI4GLDAsv9GnZU1SMuDX5/5B5qb/gt6A/V
e5X5DPXMn4je+c2X2dE3tLBnf1a/2O4sxmWt4c5VcfIC7K9d3+PWpX5RtfccowpsBiDsF1lull1y
98hY2VbM50qjb9gY+Vebm/wXGC1MdCYecaixz1/tI0VUqtmneEku8G9XoCj0XFKkh51Co+GULLK5
qA/bHkjV8Hr3yL6UZYxpK/mXGZjss1eEcN0OA5Xj7bDHKTa5IDlnJVCTI7+LyP+rtUdM8rY4WAAT
BV6C8Yg4cFGZPG4cjGWvimD1ekBwAnmeK+XFtxMKS3oU7AWpwetc5IgmTWk3Q9NOvLcYQRCpcW1W
9ZB0uMShd09qxNzn5OJPwXaTbh3G8+fYLaLm7AQ0lx4l2WLvtLB/E2/uFC8/CJcjHqVLR6anWVxv
EwFnLx+AgI0GISnSb4nNbHY34ATRz5X1l/pqykV2VzPmabgvcLeWhypIo+wS6lVm6Gmr+sMB7bBk
c+KgvnXLbiNGlRv4IPZN+ZasjmW84f8+E4baGB7ZAVZp1HIhQFCNSYBJVur0GrDMXbnz/QUSxaoo
yDHRJr3E8g1niJWmWxgorUPCkvRKAgJwQBzV4WeijLmBNjK1X93syTuecadjP9b79mBXQggnjtwR
XARZtrW6J/nAs9S2M2jFjjwFtNA8p/wrdmfnPujaOb3FINXqKz5ofhV4hvs/BELtFy3dvLeq1UFt
E2uksludApJ/CGq2QnsIH/oGgZefWvNQPTZ1KIJ902scPSz3hT2DuRzsd8gUM8DeVviCf42YXn9A
imUurMaeE4nqcyAbjK7qUbZZRsUZMBH+E5dpRFgSDI/wlZ05bL8b3+urH0UgxAcYuOZMkqBon5fB
6/yvBEdTT+ChcmO2WLiwC7ab9Nrn3dGUYskO4ZT1v5OCo+fG9Vv1MnFOPg9xSFhkwxJPzLBr+dHE
0uYsayvpPxfAznmZt7PSHyIDtPEBddOgTDispQWdUq2PCTvJeTNWXkyo2agB9/ZkIwjaSQCajJs5
Lt//rqJsjDDcmsDW1d82lmxVQM9OL17gpi/Ye5kWjAZBftz8g+ZSSlyVeEg3pb4ptrYAwt34KUqj
UuLv/8E6165j93hAU8ZV0UXk4L5c2kuxPTRo8e7Xxh2bqCaIqD9yA94iUbfRl/IiYYriO24eoTAk
41POTpMuTEpdB3sLBcGkd9h5ZjKYaxUwV8KcoUmjwBXT9/s0yT3/KePDG3FRC9wah6WDifGH9Ps4
vyZ2bTOPV0Op80+7xDOrB9TKKiAlJYtZ/d58DZy54Ah0dVs7c0LNYhQq5w4iB19O8v0EI76EgKn1
C02+cW4FO2Yfbdu1eqDaL0kdvu+9OHt4oe9rlEz5JInUdzd9lUPvTDRrVKn9xL0Fo1+nB3JZ+AI1
7GFiA4UO2f9ESNFdx47qbPuciwyITbDqgmaNw1JSH8ByOSmmk/IqYU441oYPzuSNi7ikfOsGO3xo
0fGkzxuQ9cqWJSEhvKI/VjerSoPo1ov5Jl5z3mXNR9tKspMak5Z8SHBsXFSauS+0eAXiGPql973Q
nqGf+zzkN+tCoN3mhAw1bol9to6KpNy2f6FfkHOfr44gKpSd0hJlU3cqq++ZPcT9rEAKbicZQj9u
fs6XOiIAg3Wdl3AQVEg7+IgHk3U3qq2jv7MiBHdovJDk9bquPReRMbSfqmXljS0csfmQYyi5z9oY
XO0UbTECha/jBFaJ2RdzGzpGuHiGouOybQqeUvSbnWBaqKGabPrTlBZGcRI1jHlNs70TEh+vN+6s
6ZH/r33XcZ6eQRba9lWl5NRA+VNzw6fSFJPBKj7R3bsaLui7ZgS7L+MZScH1TEDQxHHUE7ZNvK1y
5Ct7TQLJRSMK04QrYKd6w3wEHfttwLDYXRAYxggbviNZ+SOwxawLY0ychs62lHK2Iy5qnKgaaEnA
PXlYubbhB8upuR97On73KUJVfan6RHx14BW6E7a2IThyYnGnxDwK+ZT3naqZTdJI9HofFaMOXvIq
Ah5pYzIm9zTHR+oYpB5RkWHAq+VC1QBGAIuruJVka3v8OZnTn2S7JYwHZLfmDLytj+RTb0UQeLTB
SpCMB+TiAZJyQEBwz8sh6W6ZrOhitEbEX8g2TK07vMWVvfOxmlQbt7kb4gev3lZHSzrTf4Vfd4Jg
DypGRsS2AsBWd3ZNuc/ARoA2iR9t3MCA0cpoJfDsmhM3ouLdw/akLq51s+kcmGp5LfhMI5S3uRNh
vuus7b1bREiMZmcCky39MNXEvyyZn8gxMtEtR5r74u4e/ExZvjt1wgnbapV6h3nNJuqjkWzKKwlb
/FucKtPsvbjDSDiI8rHGJvzGWlZDj+QV/eg7YohOo30olzJ6yAJZg+SkbNpmOw/Dm5+c4wDF5hhb
prd7loFB97K6A7RUZPmWdw4ZQd5WBjaCvgsjJ6dq2e+3Sb1ituem4iYFq4XDQHAuBpnXpMJ8V0zB
ZX+jYebTTU7KbT2Y3tfcNqjZJgcKk2eu7nnsGTPDzMNUpSvLWQ/vo7L1lb3MOD7TakyHJGcc/9F0
W3BZSXeYIyimB29svH9JmeX2DzMkAi+ibeGjJerM/VJVE9MQPeI8vUt6RWY+syOXrEQJcJksiZ2g
/F0BmgiOi8YjoA6J7ybji8jI8d8b7J/Lbw7d9kHDnUDU1XX4OjmDvrcs6s7sajAMFFQ7uVdMLzK7
myVMmid4QWF+Tttpix77ss+OleIfuGGejCxq0OAuFdZP+H45DD9sCtWsvkyPtNzQGbW5MkIfswbb
fOITu6KDSEFNIuUgdLM3DEtoXjTU1pAu93BWwu9ZunCdKc/IPupglHaPLVT0d6tSxJalQr7kwG2Z
NBuP9BOnHTpqVZBtgdlI9q8Z+syH9ED7ZxYI/IdmnFgiDa6Py4rS5oLMI5F3qhb0ajZ7JXXcm+mP
oYsynY3NtC60R4Q+gZB9oP0t/mvYv1RZz668GoPlI9Kbqy0vi63S0SQUR47UPbjnhbPMkqkWJD+1
kqgjvrtd9tmvTL/qJif1X/cYouDDsXXYuXr05hcXg2X9lAEWm/6S18IOU8C37T5IJW5NKQg02FOX
zXyByVrcZ3lbWDqBVkjFpC+AV1pbAbwbBtTSxcbTHatrRAdmT7otqnTtPJS+hirfhJaFB0neorpp
/1tSujJKnOHE3Tyhu3yp2TK75MSHA8j2qP8MCuQfwuwZ91qAttOwxQ5qL3RY8kOO7fzpiTZT96xQ
fuNTKotQ3Yyxs4Q32aqJvSx8Uz+3gGBy55ptLIu8qv9NOhIFBFhW8NevHFUXO8qJOnHl+HXrewKW
y4zbZ029byy803uGZ6XY80Fxh9dhyDnkOkOUX9FV7DfjHp+3DkmnNhUv9H3il5Wl0N5pXhbhoRx2
hdf9CrMcRT9YXAC8smrfiDZNFm9SipQVoryA4PO4qECtiuRrLifkOJZi+hcOqVI/VpkjnohUmwHz
jQtyMYOg2I+nJVWKs1pG9S9oO83zxJaaiR1ozFsyTbhrWbVMp6BqsEdWNvKDE1Gd+myqLh9ejUs3
mNt78ABWnU5oGP+VhxYeHhSqzIT5wYqFBkiyz3GVXUe52hfNQ0qcjWNAn2qXRRBUF38dDxRvc1Vo
MhoJF9wXQ7znqg+06y7kjkTDBut3jXQle/FIo2mdXwtvS7MrnFsI1j3mWn7vYHQXYlLs3G/qmQgc
mL8Jj3lQOQHjIj2X486TmXoclgovE5Dc/JUSHnajk5fCTps6zHI3WQ2N5w9kUqz1BB9J6WY48RHF
IfBirXQj+yNjfQC7hzb7mOQpFRsBJ3GDZhrX/m0TziRwfbxU+6TslfOwZXrzG36OBKYYbAVyAMCl
+aazSFX/EKI65+za0HWOrnI5yffCoBa801KUdh9ux8b/PXRc+IQ7vi9NCRK+1E0SP7O5wsAKD6iW
nJvl7A1QtQqb/Ft4HJQ+pPRT+MmVxUgwPZCpY6uDxb+GpEkCL7xz8wyODx40CgNekGnztL5FJS7b
hxgjw/jKVqXvaCxut6EOzOzs3wUaJRYDnUF5vSV0zzyBo9hzHqircIYt5u6VAX8kHLbloNPRHZ8m
AzDxW4oBije/dg/jo/UWTksC7KGzDC+8Yd3O7MK+ExlGSM3b70lSKmEZyvCM/fFMG5vlzeqFlP5u
bIUJmZQY+t+dJE2zl4QYN7M1m2tcHvBBZHolCFrNlx5GHcRdbAjZhHE+KONlX89SrOwPx9q9Mhkj
pwI2U915RWBeXhDc6Wc1Pmyx/URVCNhluI3FhAlSLO4esByuEjeW5C4xm83haftDoeOF0SRfPDfD
uDpA8pDXZXYC8dsX7fIzK3uvODP85VQPcBGUzd0adl1617ewIyhhqNr6jgATTDhPDPP0r6AJvT5A
uGEtEqwsZCpMi5vtbctlDGuJzRhuERO2G2l8fYk/Yb4aTBdeTBRxN1KyWsw9eZa84wBhQMFD2IHB
Q2Jut67AOOqeU0zdpJCKKjk1hHTxxVFivQWher+Mfglad/yaV9TKXNB5aXzWS+3+ynRQ1tQtw1j8
EazldJ2BUIltQSC7bwndiJ+PHDf6jnTJlgPzFMmJ+B0Ai52a+V4T28//cEirUm0BCTWSpWEbj6wS
CHrcsVv6OlfYYHl3xc91uqj+6DlFUBRU2HRbH51xPfWT9613que2HR7qqOGm4vsOtlfISSTAqYhH
i2TrtDGu3JIIBwRsphjLwpCtEeWy5siqmi1vCqjjd5VuEduyJkYNznROqW6rKVsHWRRV8jp1G+4n
4Y6KrhyzWLoBDuFFr3yc0EzaRVP4a6tAdwc/Q+47DqvGP16ByHZ2FXkPC72IVcnJqbh0gC12X2HG
4v4vutldTgkhWTbiqpDDXVQsJJ3HeDLPpNPW4Z4Ul/jluxxTuwCX3Z2X5A2hKe2RDdajG/zkHPQE
cwqFzB4zMqEg/k7jxgaRap5N9xQSwvxekQR8OOlIYPeJZKH4kI3wHw+xREjb5Zh+I1BXgWfOZTvm
G9qIpsedEL795omV2QsI2tX8KkYusGeoClidiFnx5WaJzNKfdIwJbiaZtwwZjS9beLQ424G5QJLI
fBgAuo6erO288ga7g6geJ7o45Q+XVg/DQV+gQQP/cDTyMmJBYn4Ym3U4G/tAUbyNlkLguhDY74ZM
ifKy9rilT6XHFPMiognjUQp31FztGAIpFA5Ej4uPAdjcranriWMacDB8s27uXQles13l3wUhIX1m
7RfwapNVBkSlaLPxBKREdQQcx24rNG0WenPJgqQXSlkYYBZp4fOz++O9MbhRzZGbdjn73ZCf6lSs
FTsE3n0mfsCLw1GM7rTYK44m4pbAwOaMUEDHbIZzZ1H7GDKXSzsD8Gh2BiWex0xGAzjayA6cM2ua
4BAyvqs+B6bxduPKASlRqOw7utipWeP6CvKIfA6HN664zeoMys5csoz2tqsrc8gkA6nujGrQif+V
dwq6gIm4Tx+KrlT+Pun8Xpxc69OUCcR7xZNaCVYfZD43cwIUGJddzRfdy3y14MLLH8IR8mFZSz4x
qjJYScF/cfsfzMBcv02iwfwQQRv7m42x8BEHXvrN88VsqTHXfwo/n1501/CImGFjS7Eoprx9YgHC
yYxT09kN4G2LfWFmrrTY0DCbwFX/7465AXSqzMVm1GDs54cVkgfDpTyIN9eGF9+l0Pv+AH5EcClA
u/0q2Q84mDzzgk2EZMG1D9qm+62tyS8ocKlzAO8W0gzrW5RmXoqLQTWEB8R+diFpcwD6xg4tdFfM
j2zwE/0z0aG9DGRbl7sEYPAfrPNkqrPYLzjwDG1lm9ePdIUVVKgdMNmzcJ0gVj7HHkCMI261tj0k
heDGVbEgp0KlytVbhvlWH/Bdkd2LhXV+8wPqdxHBLsAIzDmGrykz9R3hPox9eFPhXmCD4r+w6B02
rp60P6pJ4tPDLQMVGXht+OW6lQ0IVbEiD26j0udXg8Grqi4dLbLgHLwWvg8RUqo1qD3ZLsqAqHd2
gpnKaghH/IVLM6N9E1OFeoJ0jSnYjZdEPRQ+OIk90FKKu6D4lncCCoG9BezPGoDGm3EEx4tRkthn
dGES5bCNHYf4oKsDJlszYW/cIRJY+t26wkWM4E+nsT437Oh40T237szcZEUbXaErip/O0BIVVIxQ
wZMrENwPrmhT+RyO4EogxG1AkyUjnkDQcytKAjE9X6FalARVerw9ob8QBmRQK57iKQM6gu0hwJJN
rvQIUoYfwy7s1g/cVZb5mvTgBzatdUHc2ix+RpTcnNj+BEcK/ybw7FRk9bcaCzR988MI+4kID1O3
ISYtXoO8YGSOZ0P1XIxZ7CuphXPH94RoPh7m8Dn0Zi6Ijcnwc2dQ09je1VMdPHEOMUWGWH8VrMuW
nIetPdnveP5tetul0knulshSv1NMCBnXFMsRNAx8Z8menb73eyFDcbCsD1kVdznROT1vgR/e80Ty
FtSH4H3InHZ6L7IIuloeYf+taES8JQa6jSH0WzBX4oDiPUrXaQNgEUbSnwLrYLVfxyZ4t0keiQ9V
E56404hzr6wLilMd5ZzDWsMg3BV+XgW3JnJhFQhcvfx2kwgbc7w200seCFb8rk2947LM3cynH0M0
A+JBaga/5Dz/7M0GP4xbxCoMTKsNbwIacpj2iNiT+JgnK/csmUt+y7bckkTArp7rBGPdyUwd4JqA
hgmfL1YZU7sB54as8ClnraB/siSi5QCMAhBl6xBUOSAnyjM+ihZbcxqYVwJSnOyCD6p4Hah321qe
5g28M5n1X0wYgSK2YSiopIZwdzM0Kxb5PMLDfaFQ0p6L8r/sXUAtAS7tFoMdaaGw5w1C3eUtpX0k
Eh1UDnqNQzpqHxKQc4YbZd5fJuwHXAkKTz+ViBE9YI3Q/zCenzzEakjfPKssRjgfWsWWdRxm9Pom
/zKBoWtXzk6ld0Q8Ol7hsxc1NQJzET7qfvXaXWcQB25j60RPWD1onikZaV6nBNTNfhiVo6lu4fRg
goqjG5KpJMup3EE9K8iWYfeoFwy4Koy86WVl/QgbpR9g36uu92aAQIHGrnoO4xKblSpMd41wnA2P
Ypn5cCBEZEclcCidBna8wQN5wtE5CetlM1JWPmJCCmBy07XVi9+EaqaYPXWp8n3bzNv3B8ABhcE0
iE14u1nMn6TPoNnmC8otcBoeFRO286ekM4RKnTLDPxGV5OKptR5LZ0dfLsrH/7vNAWaRx4lpwst3
IKK8H7ZrzONYVZhUiCT67pEdRG1BHI0tvXmUXPxN9OAMt80Y8tol04Y+MjeS8boBgAM7qxl5NnKS
OLyUs6jilePAb1g49e78uuZyienH6Q8Ry/n1ViPef3fzgPG37dHGT3OeeeHeJ9/0Uy0j1BR4917z
N2rzmrUr1bTqpyJbwp/IL4mNHly/OIUHCNP0tsoDlxLAwWmik1ikGXB5ZbgP9zGZdntx0r7lWAIA
1eMbJfJLSqOKZYBp07eKshiRdaCCC66gLCdR6bz2fYlB8GFjwfH35BTkK75mb4nKz4w+PxawbGxp
7QxTm5rbCru7uJTaGVFPLVUbxaNt/S2cPqcgLi5zonpRHHB9h6xg/NUvbzLw0nSSWoL5FncgDw4r
fjS+guttcSFrCSCgaqeMj5LucYqREqpY17Pt8q6Fe0QT0fQEoQGrhnS3xNzCC3K6gfRYvkG1wxSi
rYOlKVjGgO8yVor0kiEEzLQXdSwWXMbV+doMTKfHBm+YeAmKHlsX+0xk+ICX04+KHCsRqFyGyO6h
HMrXmi189ebQWDD/Domf/mxIi648cN0EqoEGDeyW+WD+mNqdfc7MrEs81lQUHvMyW6EY/KvM1E+A
i5cSy9ht2AYjRaL8arru5xCvbqh3Wzty6+4VAXp3DwFOM213w4ikjPMBwi0YguQ97kfrscjxzVpc
eBb8xyqpp767J3zK8xVKXi/MNmbSmNKRshNa8phJgKnXDX7VQwUu9eRigPyB544yps4Kc5sHLJtK
oqVJ6b8VIJ/r300UUdwLLjO/NmnooMAa0kbCN+Fl0GL2qnPgW2oBKP9he3RMarUmt347O6Aum9yv
Pk3gGnXiDhxlX7iqWEbTBu+3L7Xsg+S95G01fZSdYlGCet6HEE17bHnyPS2h+0AE3IZVPbj8/bHh
fvuPLVkUWGaKvmXjYVZU0n/DyFUCuILFrghKww9WCIzZWJjwdegIwXFSj2CW2SdH6QLkW4ueigfV
V7+GHBrKHU/RbDM8Uw2VXHtdMrpeUMa39WMiPco7TBl5NNlECQpA5lGm/DjMgwbIMwxmescqUToL
EQCeH2ePKyXfYjiwnPRwLti7LAgesgmp5lo7zetpdBfCXhPpSvsDtaFx3lWlVfUygBHwifGIPimQ
e3B4sFtN4LcIolIxNumcnPTTEAZhRA0SN4NmvkVgmzIXE5zN2g/Aciz/cSI1hfvitJXXyV2jq875
WJPOC8V+DZeEiAadO0QC+MI0tX+ilUzW3UFYoetnh7KLBjKBR7cXEZzSifmyliDjEetixar0uJLV
MMuJzhz8MNdVaP6tRYOcDw5lXMsKFxau6FnuejIUbnZIU5l/5JW7wvrhEv+a5Gm24Ifqmw+DiiH8
KxWs2rtUrUdBUM2zei1S/LY7l7uZh29VESUFlwLQdmdNVJgb7ndjEx3TbEXC3HtGEA44tj4Ouue+
w9z/wMq9p0eJrNI0/gFP6S9/6pBS1SuTyxr9ExoO7L6nlqG7a7l2uiRweO9eMlJG4GAVYwWPDbnH
a4WftX2w1LR0p8nICd3PtuYlCkaaty2EMUWQp4ZMuAf5uBApyrCxv3tx1/0jAZ4Gz7PIVwyd1l3K
x7ha6YsPktDJie3QD3lOWedSib5O1dWpneov1Uy2vKE31/XJ0UlFd+3EpuppxGKfnGfDKVLvcwGr
9UFa1n+GVXKVivbQB6HzSbG0R5VOx0f4Sik6w9oeryN+ek1UGCIwZmx9wsqk8i+ENlnesydyCfKx
JGciqJKcZnKW3CBAqelCVelsPH9TmVeSvC8ZmVaxy31KUrBNjoJW5yBhc7hHZOre3WyeeAZHjghW
VkiTD4XuYK8o8hb+LQHQhV/5RB0Ug5SNun9jlc/PhY9MrNCdPT0cUXijiEoLCpniR3JEnfpNlM6A
uot1+UnRUGzZaSdONL3mPFeSh8l1lmnXz90YQrvm17WLRhzx10CtsXmYFlS86zhUPoxJMPbqO0OH
89/amTkFX2oMoyPKCcNE+8hRBsdiIsPHqBsbBcpsdqjRiPoWpJon3ZveRg01XXPKOqfLaJje5MVW
MJTT17PJO0VSOLhCBKU/OwWdE8tRngaXdqr1V0zKNN97nTviWbMe5uU8c4KD6xXRr3oVmKMwPcVy
p1mBTjeY+ehzdaUTvAEx0q+ECnpW7RzWrRtMny0Y4PSwUj0BCWQIi+AyYhczrOR4V3PeNxhDic2K
N94Ky72vJ1iEOaBdKo4reDiEffLhHgGo+mA77SQgHQxhBgCe1T/sA8tdY/R4yrj3/BySrHmi6Vue
RmaBew/j7oMTltGPWE7zx8BlyacUAJYCy6Uiu84siT81rzfQ/bGb6LMjgobsNt2KLM2cxFVMv5A0
9uvU9V+qbvXG1tRslrjytCe+c5S/lSjF35DHut+iNH64V1lavGwuhleKe8UrPrCZmFiWuBdgThxo
2Am4VDV98lDWlq5h32Jt5z4J/CebcC1M9Cz8E63y7yCwlOThugQWuV26f4RI5zvGe3peVktZA9NP
PX873pCEx6Bi4wlTgszPG13f0UKcCOMIfzLfEfI9dV7x2Pspm5XN9ctNvKasgM+SH/t9xOACPsaX
5reXSvNeJRA9mGtkct/HBMXPc01/4JEhsaDtbUjgrzoRkvRYiOmR3DR6pDZhs6+cUroPa5eBzdjV
eFjW94XBTGT70awdwHALOmpv0jD6K1vCCYeUN9xdWRr2j02Hw2xftqBNKy2xVDah5GKKZjflH3Us
0s9EyOJa+RRt7LtIte0ZBaYiRaeq9MaoTexkK9qG5yh3p/BEa0+hfqZiqM54ODnewZ6pfwkVadxG
CxjuB1SZZESOGtfpKRROSeY+GYNb8EHJDBFT1u6uZt3OaQqLThFp82ZCgZWY6P2MQxvS0CHS7Aio
oiICFuvm2lbu4u/ZHlTBISpraW5RBYiskAxjeVwvBnQgsc7SQxaN9XqIWM+V+zEvvHs66+eDgkbJ
Oy8stb1d8en9HiG9yANd77xlmk7FlqDWlL5NxKPKw4AS27yrcMTiNFj+zj/AzQtCXrZQ+glzZDAe
aKNXwTksc+0cncL2COg5AefNZ0SfCNU4AVBtOqx9EoZVYpvYvzFajdUdo4MX4FRySs21Qy0Ff9Z/
MkbgVeUvNHrYDVNdgbh2LUEB3wns+yTLMNrpPnT/+hCHPp3ccyCKJL78BBs7gKlZ8SGik5bVh9Ie
fmRChIQeRyyocNUhIRANhcFDdfbQmmcpe3ZWTT0gF0dCX+Zu6YNLXOD4PEYyYKjJBR6sIxyGHuXX
w7+GHmac4LFoJ/Flp7Cvr4RvbPbemN758ByvbS6hnKsH7lQI9eSF6TuC3RFg4+JSRglds9BI0/U+
jdiUETjv+Gu6P4tgFqe61nGTq+g0r73ZMXPGTIVzFW+PU326pogK5leuczAvUVPNMau4lB8RZqt3
7aWG7yDlSFc1t3PCTSLl5dxPWagody7BMockRZ/tMKSXpuDWdnD6KH/H0NC9S65rF5cr0HSOKGgi
aoQTIoaT2LrpW1QTkv5D6KOe7+sE8Yx9riziwyzWEntRmgiemaRvsf2kWM69ax75efvet14135OE
bexbkTc+MeU2bXW5Q9g1DU5F8Oo3zOf033IaS3kXKodIZsJ2t/7EQlU4bzrzYWNMLY1GxL5Jae7B
A9BOqKO65wUJVbxiizfXbpSDdc/d9cAbmc8fVF4zXTM3rcqjl5aNg/4jXYwDzuzE93QTOMFNhgUU
DGe2wNCiW5OtXY2Eo263S2f3kRNTiQLSqUFc3RawlYGPuYQ69xMUCZ4dfk/jPTVAmfiYSEDaeQ/c
J5P01OLS+Ol6LNIObQW7+M1Zuaj8iIirI8YWU6w++GBMwIaIapCzH83J8o70FU0ni4wGRgvjuLgh
sJwT0U2Ype8JuNTqvE6MGPupGSXvXUYSohuqUXl8skGfBzfDHDn6nSQ3buEdG/Yppz82lj9pifKo
yOE8Uod8YkdJkJkaS2BPSVSkuxJLFmWZilA/Y2MkQELQVH5Y3DnJrhH7pvooCFA0ZxpDbfmkVKj5
E6bGKP+ZLfWCYU0UcAc+WqGM4fK/NPOemaSp30s7lMOFt11VfaZx4wSnvMpFJw8YdnLiZ7HbdI8l
MT/xNCtvGe7HJm2qR1IIakXpyReEQ24AEV4K10SXvkRh+rnQ8SmOqAf0XfNtT5YTpcGifsOsKBag
nxzT7wLbbLrsqyCg6J4Jq0TEDTOsZBxWdUBWlBDre0kUSX57fVqrp41bthyXteVjOtTQtANsRwsO
1IMcU6OOyCBVidctQe08ziC6NmZKZ55Tvr3+qeI1xGiI3fxfSGlPf3SmtOXwd6X6Pc+qepVoOvmp
VHoYD0NWYNULw5QNopygxrICXPB1zE1kfq1VqNhABcqSryqmgTYOlq7gp4mvFIdoUl38YNIoeDA5
d4tjZZzlixYPnwkiH3oSTOFMSP5Aa2lBagaFbzfxnsZiKiLxoyNwSii9YgYkZ8HGnnUT8a29S6fF
Y8s8uBlgUvvTpeGGbS+SzF3LQTSynffsX3+avOk28fMeInwW2fHsCmRuaAMJHdmqpRoQrh0aAnTM
hlcNXx+UU3eOQrxZS8SmdeJrTAdR0hXoZ7SVsGhGC2vObUTjJBwRdokESCAgHfsqi7rjUlKMewsd
mLk7Dawb7zuHLc+Rmg2DJ9JHZLujcs7ggWRdT4V5tQmSzM9qj8o96p31yyw5Absj2C/xWlEJtl1v
d/xOA32yUnV0J7ccETt4q+KnilnGHHNdO3AMEZfwKvXsxvZWGw5gkQelf+EZa36OWbncsMIOh2NL
MjU/rrZ0gzPvLRe3FFenR6+JwTWvSy5WaHtx90MFnV1+GCyPIy3tzrT8yaacCX9tQrg0fKrTfKbE
JH2AFOO1L9yfAIvrxSz+LUdG4iPfaNAkCLO2GcQOj7eZHjBuiuYcSpg5oPJodznFU8RsaP7H2Xk0
x61kbfqvfNHrQQyQ8BPTsyhLskSxSJFyGwQl3QvvPX79PFBvqLxEoaN2DC6QleaczDz5mioVMGyq
WgnvQwUGxZa39sy9CZRqzGGqFRhMbpywc4ITOvMREIe2zQOwC4b/AxEAQyAu2wenqEfR8uOEM+d0
7/ZtYz2gkzi1yGmi6bMzFcV6tZGr9TdmFXLC0fIyiW/ikQcsvBfraP5PWH2MgEvfEVjtd9+F6Mdq
7+KvhR87wQNSAG58i/9dNR3S0rSfkPPphz1eS7CCyJB9/jJRHQVEBNc4hmlO9uAKaA2A3DBYZSLM
SPliocpXnCAOe9nJSsNoYERAC4DEbhqqfW7mWahole1+4jNYbCDoq+xaBcGaF0vADkfRCZT+gRmr
phdu8a7YYVORFSyicnwFQIW1pZUHGsLzyO+n566tzOJD1Ft99KFyYuwVJwiZ+d6dshYZTY6yP1GU
AnafpW31OplF3+09bKA7OhamBNqkZ5DTu2k8WE1g2PtqdFCzSXAX1Z91E+GUX1qhAoTlPTXqzxOW
JeNO6Qy9OJYVVaujk7BjbciVLdYro+44u1ykvU0VusswQc/JJge8OopP8Siav6F/oxII9c968EoQ
SSDgWoD1vYVM/20EqKe/URwlDHYd1dT2V0p1Ha35gEdwREv6yjvq1Li1Hah69NmT0Xaf/VYBuymQ
5EjuulRpslve3Ct1xxOy0h3AZFEXNM0gLz6kkDJuTBwJHQ7xCMiAwIQy1AueYRED/0sruPqWSIp9
1HnzPo5OmrevZtomQE4657tT4GFaZaI8mnWmvHR66QBZQXL9KQnH4sHED4N4RwlvT0hgnOPa+V8N
9ruzHpoGJC/xPIWjvi0eC2oErzU58DABNr8z1a7Iz5wftI+Gp9jGUbdjLms64pl/pVXgAsCb6jvI
2hbiiGLYVTzBfiKdiWMYKFq6h6Vv7RHNTY9oLoyPRafq0MgypPr02vpBta77VASYvN9CzTJ/jmTj
k6sNym3ZeNN31FZRe80du9xCaqI+WWOBeRNV6CId1HYwTHYP1dZ3RRbUn/JgsO7qGrr1Ni46oKgh
z8yPCkItOvqmkXUEGRXuMw27UaS4rQNmEQBsUre7A9XaqlzRCyv8iBB0G95mwrBZDRg2blsFVb8i
Cr3boJ5GnDQB/W1g1oZfqyhC2rUvdK7MSgjae4OwOah5s9YDMBgET4dTKw+9VFqb/gvqxUGJK20A
HV2xNNHf5KVZPXm+zpMCeoaoZFARwPSvhAV1P+B+URYb6K/tL1zIbASlaxT7UV9Q63uFSkK9M3mR
gD0cxSPGoWU2cbirRxM6Ebom7QG66ojouK49UOB3PwQxDGjIg9M3ux/1FxxcATpwvTQQmISzcmKM
g/AWV70IIh7PiaRVhW+ppVC/DXA51RskFOezEXW/hne2LkccoIkRN2Ih+vUN6jtT/2HM9CjfIkwD
bwNFV56XbtUhojjCYTFNjo2V6md0S9A17ZLyqPV1dUKRTj9CQtIfHLS5PsclVh1Yg1QHTvz1k59k
VX10Qhedi4qLG1nYMZrqJGJAuVRRQFls9NBReBrJkQTYZV08UnnwK1PscNpDSavQDKsH4wyr4bOf
oJddln36KR9rcU9dr4InjqLN534qc6zLSoeHQQcws8Y7idVl+Y0DQ8vdJ1gPo7WJ0AmG7l1dcizM
+oKN23PRpcccmCkEBMN7MO4f3t4vpui+nas97AJUlEpGDX0tNCUeUQIebqpC67/yzIou4OSpryFW
EreeMZo3MJuyW8hD0bi3fZhpuz6ZlPjW4NCcfldKlBoPehb3IC8xDDW2auFWKLdy6+NWkHVatPcj
ns5ugMjj6xQ5KbL4FBVTzbFQt8wq+LddqCu4rpZ9zmw33OrwsZyGY1jFXQ0UO5y8EyyDyX1xHayW
nkvyLccCs8ZXc4wcL/mAan2Lbwsv8VTzFLxiVNsxd5pThD8i1ubJ9hvjBLoajetKN89guAYOZvyv
yLsEoGepQWguyoiaZNv+6jUC1c2qcrzRrflZuUIbAqtUOI7c+AdvwrAa0POxqyboswWOWt5DXiDH
hUJO5P+NEmt9zgwqXjg0h9Vd1wyfkJ6JjI9qEkEJGcjveDPoU4jgE6pFu8jAaerQoM2LJgIVkB61
O6Wr7wDaaXWygSEB4TgssolQ1XnLCZHU5Z23fRkVnqHYEDSkA8NjhJ6JhimgiwlwcHAQ+RXeA8jw
SRl2ChDL9jjpSszNUDELN30G+6mFzS6tVdOpDwgT4rgKcQ9gSt/kZ7uGoNJnSomWJE6LqITt04Y7
cLMLtUkxDeTDaqOodwrX9Db/gMXxlLxgjKwUX8a+7vhVRSOM4c7Ual5Db6vS5qln56AMUr0Ceezg
6OW4HvOi0PuwyAhy+N/+zqR6PS85y254rELjcdwqruE+ORhqcC5AO0IZ7yz27PgvHkBHG5Xo3oAk
xx0isccnrzR1cfuv//nf/+///hz+j/8XVT5k2PLsf7I2PQPhbep//8v41/8U//nv7a9//0vB9oCS
K7c3lf//fH0KuR//+1/a/3JEoZj8NucVuBO3aQd9ZBuS6/by1+33v+64f34dqZxA14Viv6a57h39
xKLQgIUgW6NtBk82WKwvpaJZr5dbMxdac6TWGjiXFP7UR4Cr6gF0Z37oo/lozVZ1uNyEEAttzD19
M14oW3kaKtLOo6NEwfjZs3AZnh2ScUfgFmOOcA0KO2vNbxbDGB9CxETCWyT9yvajl4Slh76nlyLV
BE4D7iVsjDBLiw2HS2c4UqrNNJBFFYXDjWirUP/MTRteKGf/MfghFE3H8MWxh9IaDsqIEN/d5V4t
LALH+rNTdWTxSJdm88qa+QgqvoHDrkCO1Lq5roF5xt6MmmK6fc090/gVjGWmPyIVV4S8gkJAaPLN
5SaWltrctzdNxHE3oNBjD0+l2X6qqb1tqU1Xe3zUdxonvm3mqclKb5bWmf5nU+hQ+CCSavu1gjB8
jFyNOiaWHbw2fLjcF21plc3/f9sZ10D6xpnGp1rX/u5R68UQWL0dRx58axdYZdlB2IJQB03ieTLK
4QMGHti2JsbKgpgn/p2s4Gh/tk9R2tEVHBhPoht01BJ9bh01QnspwvgvXuspw+skWn2lu0utSTmo
Vcq0VuzKeI27BJk4KNw8WkK2j6pz2bv2ygJZWOS2lIviMMqbRnebFz+hhocj3HTTtd306/KULawJ
W8o9fV9xDeCE+6qyj1ET4DIlCrHvsvDhcgNLP19KPCoIrcnQM/O170rfm6lBTfHJzhtDvW4WbCkJ
VNnEIwQgtVf4JA2KMjyXBAlsrgCA/D5BX+TKeZByQe541Fanxn30IrjtvJZx9ADsF368PE5LEyHl
gZZXU8yNTeO19MCUDZPyC3CjvgcLlaxsakszIYU/OFy9C8I0fORROPox8nx3X6P3drr8+5e+LoU+
ap4awlj1+GRoAukQj6Madd9JQzP7ugak2DbgEePXmDivcVFVHxou6Tcl8I/Pl7++EMu2HMstIjx2
k9SnvvXNYiNsv96FY5jCVcQzYqNnQbGyjua4fSdHWVI8l+poUr93lLOXcmjhDIW8NkJjAtuXzYhG
GIwAn3plgWKPkXUrjS7MjiWFuYuUjBt5jf064MMxPFeceIGtguifjpfHb2Ebs6QwR24FSqc1xK+u
kcDBL/qPthdHm6xzgBfm1hkRmafLLS2NnxTvKHXnCcQi71ym1HVxMdinCTaEYsLASa+QzQH0MqTV
/cTevRI5C7FpSaFf+kkHwiimSd9UX8DaB+BOxvwMxmAt/JcmaP7/m50TiDG1k96PHvOqKp4ROgye
J64iKx1Y+roU+qrT9j0USP8R03E4nGWHEuCpwaQi3l2elIXwsaToTyByRfCADfSrGnMXOVXHXbp2
tnWh3CPsJa7sh5QDLARdiM/QeXXiAYxMWlsfkNz2VoJkaZqlHGC0DnDfYGhOgjJAc+fkLQbGlUfk
e1qL/8TloVqYC1OK/9wGRcs7YwtOXQ0Ae9b9iLUEsF9jur/cwsJkmFKwQ1q3e7sBwFD6Gdjr0fqO
WiSAao/KYFb2j5dbWeqHFPE1Utkw1Lzgyffq8Va4VfQDrle4sqsvzIUpRXluDBY+0bb3CODT6MCn
ayoAP97lnMTRbgMjgox3uR/zqLyTj00puH1fzNJ2XvLI7ONX5s6M9nOtUrb/nZLh/RfY1MfPl1tb
GrX5/2/iHA2TVBnaNnkUUQ6kA6liNkgdZ55sZfKXBk4Kdfg9AwJ8bX+iJxDpcxf4aFHyuom/93Vd
kGI91jR7sISfPFouJdLU6MQZF8crNxJTCnGRuC0GOCJ+RGFiBnwh1u73j71VEynC/Qw/4XxdN6Ro
740SZLzatI+GNkGFD+JsZ6soqF7++sKqMuQoj/DjGXys3+ceWPjibNpBg+dc/0CyBFrhyDNfVq3M
+cKiMqSA93icKSintS99p2J4Yw3sU6dGBWCzcvZa6o0U644BXbNJvOYxByS+MQZOKo6PnLWOkjZv
5PVBqcwnqmfFSoe0eRLeCUpDCv/SCBF1C/GSCqvK2o9wO3ctj2E30IO3o8v9eCznomk2JmhhNshw
oROwMnOLbUsJIUQ7zLLQDIEZ45xHLd16Sh5tDWRCd3jeVNvWmB4GxJ63Vcq/FCRBrstEhpQbeM8y
Um90gkdDWB/iKtCgEDjPuUpZC5QK2tKj12xNDjuXl+hiR6VUweOAio6/gRpZNKpf0V1MMu8IFKSI
X0uk+rtTOg0h+FYTxeKNSFWrRryvRQ1x5we2Csr/yt8hJZQR3hQgoKFmyYbjccBqCjiJ9rentDxE
okdjKD62SdGINosKqyNxV1bZwpnVkFMN7mOuipv0Y95X7l0/PQOFPlsOdJffW6WnpLvLPVzYkA0p
1ZS22wC+brqXBjGYc2BV5REMfrph+8x+DX5Q7i+3s5D7dSnpeJhGqBTLu9fSBNmWqoCl/d780GU8
tl9uYSHT6HKmaSJYPH5ZPNQmoh27pne8LzzRKD+u+7yUZ6wisrATjspTDDnUjPeQo6HtpLwlRP7h
chMLqUyXMgtWBeoAjcY750VBnZ+iTe0P6gE6eblT8naLkuG50wCsXm5uaUrm/7/Z70MoKsIyBXQa
MzDDe1VXkGNw3NFsvvBu0ekrt++FS5EupY7Sr1TUDfv00dKrW4ziMafufnLEOLXR7IE+Zw9NbffV
fKy53LGFNa1LySNE4yYFdYs7QWpqCtRhgDTxuMmzQgmwkYjT0D5VvtnH45VdlLIEXPe2G7mJvUBF
+yIc3f7mFDolqxZzF+LoDlTDp8E0qQNnSDGt9HJpvUspQnV5/oCOnz+WLTJPR7WYFcNhYRhfL4/i
QgrSpcyAPK/TaAj9vNQzfrnWqKzDMr7xTM6GDU/pmWOtrPuFnggpN0BwDDEOCJPH0WqTZw+Nv8cM
wbLL3Vj6uJQWkB3k5ROozgM0GWTlIeoI+zAJFLZ3lxtYCCMhJYYaby0cBETy6CleYJ5QGkjQRawo
96KawFMpTNHrGpLSQ4ykFUgphqkFvB4Dh/QTFbH5pDqZitbdXm5kqU4upKwgkF3SeBTPT4C24DSD
A4SeBqY/VPuPfk38cPiB9Jqq/R4DjOiYN89NXt0rXfrz8i9YmrD5/2/SkjJi+YIah/1dB+K8mcI4
OBY2RqyXv740W1JuqM3KGfEdTF8A5eJVVk76rkWD7h4gRf56uYmFhPf7netNB6zMhLyHiu95VryB
ntr8qDGLxorqXvjVLWBMbQaSU4Dy104LS0MmpYI0coLRFLb13fKAy91aRq74uxiAT//5cpeWRk3K
BaLXdROJPu+camjeUIIspkesNjhu4dm2lrYXxk2T0kA75dhuTKl3Bi6L0mhYnGcrpk1bcxzpzelv
DF8fIIH9Sibjr6u6pUm5wdWsCmqsH/8otQYrVt1CGa5GwxR2lbK93MRSp6Ts4KtBaA7CUM5pEwLA
60EfBrhDYj8y0yusc1uoRwxwnkD0BStLfCmENSlR8Kwd54ZWjb9Sr/QfwtH0t6ka5EdfSTK4ow3C
tB7q+TBFvaPSp2Jb1yA+vNr9ZoP6WEmLC2tSk/KIh7SXHkbp+Ko2Zv7i9ZBAgSFlx8vDurAgNSlJ
+KDaotZKgx8jngsHCu6ISsUhqm2wjVY6sNSElClg3diYq/fBD+SfP4Ra5x0bG/F1EFnFytpYakH8
memA8vfgiYbs7IR5eVTbdLxLB8iJTQP0+vI4LRwpNSkzYBhgo+rs2+e8o9riIYoFse7g2fMNOVcy
pK2M/dV56Pdt7k3m68GKqeDPgx+w1ps9lqPFx0jATbzcl4UVpUr5oTdDLhBGXZ0Nr0GyD8NZZPYq
fByvLIyoUjpoS69wqW7b51q3PvSTd+8IZOF+jxMi0LdoFD78F2G6MPuqlBkQTM0TaL7FGcaAsUeo
pru1amZfsaJsZQkvjZiUCFp01jvEtZC0KhPEtiiMqWDwvPHvyxOy1IP5/2+mewwyRTFjvz7HNYVo
auzdvcjNZ/TLu6+XW1hYvurcsTctIFYd+BOeu2cxADwLW/vZUusfaeDiCglY4/eNaJjLPZebWxov
KeTtBLFp/O6n10ZBWe2kYrDJi5GPamuwcjZYGjIp5EVKCbHxivQ/ZwNO7niYQCzAeeP5ui7IAW/n
CCSZuYuPiqIh0as7t5PWq/vLX1/6+dI5oEcJNcWkJD2nKEqGqApgB4xwDuZ4TyYyjONV86C5UqSz
FWa2pWfjebT1Lx6EFlhCVz44aa4U5Y6Kv4hv1eO5jKJfrdWPG+AYaylkjqx/Fgc1VwpqZ1KsuFLG
8eyNSXmn2tmsrZ9YZ3C4+VZvV6+4769UzZUju+6b1oxR4Yc7q2ATO7j633GdiZX629LnpcgGtGjG
St/FPwZjeMXWp9oVA8eGy4toHov3xmhu9E1Qo0MTWCFnvXM9izQibwQxGFMzfHkddZuxT0GB61bq
aO8vWLwt/mzLgxmPZZPRnFt9Qu5iEmBt9CG+g3vbv1zuzlITUkjHDWsJ4nlPE1k9bWLM/lJE+bQW
8Cb2rsXzdc1Ige1BJ/BTF1o53uDgIUOeTDdoh4QH6pPZj8ttLE27FN5eMRt2IQxwFpAvPmB2Vb82
pdNftX9rMnJRQNPG3S5vzznyl5vSsc5DSGhf/ukLgedIUY1WUYQETtKdoSrysAhPHwFWdtMAdtgm
gri6kpoWZtuRAny+pBgidtpz6Zl/waefNkbXfKW4s4apWuqIFNkB4NGiG0b/B4L6iGhWXQ3FSn/C
EiE85bq98oa5MNPO3L03MZiqiOwBUS3P6QSdS/Nd1LHM75enYunb8//ffNuAyNyjeMO3k15QHef5
I4bltzIB7x8JNEeK6BjJ8shsRfpz/uVGaN7B/jsie/nhd0OT031FZSZfWVVLXZFi2+u1ROtRKebI
WZc7MV/aPDf5dt04SRGNj6yq2xN11lJT+iPaeeYnt3LXbkhLP12KZZxilbZy0/KcVxoi73U+zEqI
eXIdqAqlgz9nGd5cULWtU3x3yKUnXJanJ0R8/d3lsZm/8s4eIWP/8M/p0U7oi+85ZMhK2yB6YWnV
3tWGsbAOqLPbzcmBiNNAYLASs6da7k2eg8ek3XjXzY8pTb4RBFVTNKV4DZ3C2/iwyXZNhObp5R4u
zI/8mAy7TB8sJzQfRivEsqg24S/tihqDjysbkBZA4BhYoqDe9RrhN6Ce1ajXP0ywP82VfW9piqRM
qPdejPlwFf+EygnIacjSQ209p0P7KeqDAY58me9CNXweh/K6pCXDKVGVzmMtcuKf4O0w2FUiXNpV
3jmvmhBbSolxa0YB1AT7QeBPZWwpeiJDaMBsvrn8/YVjjz0vhDdpMR8xXQmUwkYLC1BK6ydPv0+2
lLdmgYTm09UwCM2WcqQV6F3T9NaESZB7U9rAz1zcz68cJyksLMtUuCVBKoRC4sX3mL8jUz9S7bGu
W7i2nBcF7qRh1CZnzB+avQc49AcbCgISl+dhYYP9B5wyVCNfNFP7U3O43JVogG/j+XwQYd2I0kAV
XHfckcGUaoC7A+xVRLFqNQ7uc1Rs0cD3ujDaX9URGTiJCFLfJhVSnUDCerg8bOKtDjN5tAEB6LZ6
e7mZhUQlwydzlIgHpU4S7nzWZN/71L/ag8BrL7xuk7WkE09a+9i/dGH44Pkagde2pqvuJk0d05WB
WuqBFNlp3RoIJqnJOfRz67Y2NP+zGUT2Gop8Xpfv7FWWFNgqL2Ga3lCcVns7xDEKq472r7Aaivom
MJPZem5qbe9m0o1eQQcjUr4P6GK3B+zrxBe/RxkK+Qmj7BDDLTVUj/vQ1yZ8xaeSv7FhC3GEbwT1
aWrJ0J4mO2/voXkkxdELUuxMhRh1d4skaZLdm8iOs4MUsVMHmLMLC8FmI++0+9TEx/arAd2WZyk0
NHBS21A4Kd0HcIX4I04xgrs3BszGGKOHyKsfCQck/cWkGfFf6FQanH1qF4UZiiOd7/1QIoh4a8CW
d2dI6HLCSthMWg/Vi0Np1TeiVtMtItf27ooFzMelhOUg++VrOlYuswoSajsh9fcoxFvuus9L6apU
RaAhQaSiR4fFV99QVa36aQ29ujQy0i5uNFYZZ/E4wqDuNkPVHPMgXgnsefn/Y91CXJ439jcbkpfg
PFUPPuNCYR4RcqH+3UIX2dn+6pPOwq+XU5SiJYGOK+x0yLDxmQzkG71+5dcvfVo6frRA7otCb9AP
0OPDMNS3Y9ms5It3dwgGRk5IeuM5GLNNBz0fjsr0oa7xS6dUka09si79dikhoXWP03nKpJpWfQg1
G3mpq1AB/Pa5yTeTaoCeRm+nnA5chw+p+OZa+QrI4febwXvrRTpVdEjg+E7JZOKs4O6NjbXRt/Yd
EiU7BZr2yilpaVFKwWp6maK5ajsdIKY/mb1CXdE86Er17XKwLk2tFKwuliP1rLB9UIf8OKj9sYzb
u6CmYFOlK+O01AMpYosGOz+0OqaDZenGTklzsS0GA5d6pHBXjjDvHiUFWld/TnKZpK6BGAxN5PAM
DLiFe8C63r7WnXoftOZ3TST+2vb2fpaQEduiqYIgNVmrXTjuER+57fO1B9+FyTClEDY6B+kNpZgO
5awbD3cz4aU/UHCwVLwNrNB8JZ4Xwk0GbJfjoCLdiepGO70gQrJ383hltc4D/k5IyABtAzcqrp9G
NkvD+dEJ3fX2GzJVOeft3Mf7e/w7b3lRtQL1AeOheAXyurDCTCnGc1S9HK4StIoyHG4IlfZgeVWG
CKn69+UwWVpgUqg3SPAjDt2NB9R6oo3razsUhDaZau+p/z9xTbpu75Sv2F7Q+QFeoNoBqWmOP74P
Nz6K48PlXizNuxTsuJElPj5Z7D5D921EtMKqP13+8tLKlWJcw1I1ChSTGTDz/Gup2Adt6L5irf2M
sdJKDX6hDRmmXbaN0ymRMR4i/BgyJTqoOMO4xvgFzeDj5W4sDJAMzoZ31WNRHExI4PhH1KIfm8Bc
ibmFNWpIsa2m6FYJ32IFIWesNrtIvbPDlQy79LPnEXuzx4lijFCwCDi45BkP51bKC5rWr62adwuM
QjfmHr39embGaTcm4ogIxI0f2U9e2N2IqvkUNeGD3hp3UdHvLo//0hTPHXzTlO36oHY0BknH8mtT
pv1tP2G93SPRIcy/L7exNFhSKPOMFlR8cTzETR7+ROSlEljmFsV1xzBD2q9xh8Y8DUGVQ25Mryh7
TRhTA328/NsX0pCMgnZh7aPRaY+HJo61HbZk0dMY1d+amPtuyNv2RhRVcuWikkIapTpPKd1APXgN
YmMYEuG+eDdhSVYdLndmISJkBDTUyQCDJZyqQ8fX7vIZWoDTSrjXTD1dSUsLcy1DoGMz1SMgoUCG
G6xV1aFwjl3erx0Al74uhXTo1yNMY7yZkP339mIKh1cdsNvny8Oz9PU5Rt7EQpxhAWSqKkrKgKSU
e8cb4E8MyLle/vzS6EtRHU5Z6poeQ5OCR9pikpYdfZdHic5bXa1LTcw9e9ODMVCGAn9X9YBH28uo
W89l3Xy6ktQmdBnVbBmY/JZ6zT2zdMTZ4iiGQRvOMmsPT0sTIEUyaKpR5z7CngaZoi/vai8W3m07
afZVtCZ6IO3H1jjYQ8018+DpkGbGuktu0aLNVmZ4XijvnMVkvDJFFrTQ2o6vl/ZzzdZ/+E+MwTTc
aF1kXZfwZLByH+UFVrWon8Sx+krt5BeGueHKuX5hCsS8Jb1ZQb1wXK74LNJYoVCBIwEyS2E7rHx9
YX3+A6js9D2erSlfTzwsrbT42Qddc4RwvfZqs/T7pRieSiVIgVRqh6nQZn/URNlXQg/2V4WwjEwG
t4+nMTXIg4oG6VE4wEINMV94sGtbWUNLHZj//2YCwjqF2ZX76iFE1ufWiHgANyuBoPvlHix9Xv/z
86j5mlVvKs5JuKP7Oc8rnLe1WnfP131eimBPQ5gNQI57qlvUkYXR+sN/8/ml9SOFr6qEZTnXTU+G
1lvtHeqjbXaIWqEOh0bjvfGaVx6hC2kjRr89jF2zt0+tWggqzTbueNsaCP+3y6O00I1/wIxjeGX4
qzmneLSevA4/AcwHy0NlgFa8rgUpjNWmc70R/CsVQQ4qTubjodyE1q2e4ptwXRPSXlwqAkVFM3BO
vuoHN+0A/MDUcQyYjFTdXW5iIZ/KKGI8iCceYGc/Pc1+TqPiLoyrH91knIZo7ai9EA8yRrhHCjTx
hrg/pXGEHZhlI+ycFINYuZ0vfX7+/5toxgrRxpg6dGBqZljmJuaTmfjW8fLwLC0jKZYFvmE+lq76
wUvyz2OKlpBo249Dhl/u5QaWfr0Uzf0A0TPNjP7kQe/AJJaiLF4k/koyXZpdKZhjJB4HvET1Q2sU
d5ZCLi01hAwL5x4ZxKtUC4Qu44FVgD5l5jvsOGBaN6qXmp+rrhIfswhX6atGSQYF12WfNG7Y6gdD
Lc6/t2PEAFfS9UJ1R8YDh42R41nXd6cxattPv3EOLUreGEZOR7wTw9u+q537Puoeq9r5dbk/C/Mi
o4L7ZCxyjhji4OQhImZpK/ZGAQkQvejgyBuOvcYmWlheqrRXWw3VT8T39UMf5z9joyx3VROsFSiX
Pj4HzZvIw28ZO0EzGE5qMMXVU43foY/Maown/Er4LbUw//9NC6FtIGgYxPhVdK2fb0avsKYtNr3W
yi60EN6qFN61mcAmjvvpWKd5fpgrPI4I8kPBH5cneqkBKbxVF3k1bHftUzzkGP9Cers1xrzcuQrP
q9c1IcU4tpg4Ddg5ZkZBW94IF+IeMr4cziAaXG5haRbkvdrFc9qL1R6ra4WppfLpqifsJKvs78sN
vD9KQkYCj2qHFj9c1EM7m7fWHreF2UHgFFTlmkjXUhPSbo1IpoZZQamzW0cwdLo4PYyK9iVgN9pf
1wlpsxaBrQNb52biOwbVYETHOJgpGIlbG+yi7TWq0fuTIWRMcF7YuEnEHGwMFJ6/eSm1esS4h9fr
OjEP35uAG71ywCmTqS4dPL8QO3gc8ZffTAmv6de1IIV0blPRSSvHPnmR9R1FUizX8jjeTLp9Xb1N
yGhgkMcWHplkU1yDHsOUQ0EedAc76R8xEvhyuRdLsyDFNeLuePFEiXNyPN+7wRBYOdmT068cCuYl
889LrnClkMbELna59NADq8BjsUDtHY0YsctqnWc47KPxJcSr9bquSNFtWCqCxEE6nJDaHiI0apuy
25kcm4eVDXZhrGREsNfFWQUuoz/FIcrqW4fH81OE6/2attRCaMugYCOesB3Gke33UT9n777XJvM7
RhjRVSdMIaOB0RfRbDWdL7yGePWdSXvA+9Rbuc4t/Xrrz4jj4ZPLv025xBnTD7jAjBhT68NecYrk
yhakmPbdBnlo21YPeoUKqoFf2Y7K4SfPxyzzqiXkSDHtW2ga41hoHNrR/J6a2OtFXXaVgIGAV//n
AKFu34yQQe0TfnmuszVUP0f0eELoHOHlqTGv7IMU0eWEH07nTHNlkhS4tUJL21UJl7rrhkgK6bFs
LQp7dn/CeNA18XJqyhDnpob2rmtACmMevtLQSCvziN48tLw0U/L0p1sA2FsDHcwr8p2sJGOBja4M
nDEcydwJEmuImX8YJ+tcI1m/USL3uliTIcGe7lr4WaHevuHpO9nWLtWxgHfP3eVRWog2W9qk40Gh
GIZlJZ8v0D0c62HEsQpbKjNvzJWZWGpDimgo57/NI/vTb8CNV47JrrbH5EYpwe5d7sbSVEghnTcj
DrkeLiVjoz2EVfKEawgO2jqS+NXaglrqhhTU+LM1s+lGd6rj2N75jTJ7zEO+7ZRVDvPCziADwvoi
B9KP3MHJh2n2DT0sDWcjUzGCldle+r4U03mHlQnnVPtU4qxnYuneDOHD1Krl2hvlwkYtg1hVv0VG
tirUU1sn9ayp5eDAioE5Vh/tPtJFclOocBUuT/p8VH0v/qQIzyOUs1FIV08l8L4n3DO6LUhQbad6
wAb9dsD9Tomyra4119WShYwdy70e+4ix4vYSN/VZbSuHdspuC3OvWpOfXpgjGTzW8qyrRYZintrA
SbZ+3no4I3X2SjpZmCAZ1oqfi503kWvhKm7kLzg8frIiPu7P9/rRRbjlv9DtWggYGVBmFOaAw5xK
W4NSxS9WxuH9xqs1gEIkSKdWV/q0NGJS8IdUU2O16KyTXxf4K/ZZfTR9u91fXmVLX5////YG0MV9
3ziKdRpj67tQcYCqUl4YL398aYikvRxf6GDondw69TpsaO7a1SYWjXrodN5JLzex9PulmO/Dokiw
jlFPwp5feFszBQOLPdNaF5a+L23kxjBps6WrdQq5f22wOVduK92/8iRlSTEulCkNJg2bhjzDR/hp
KM00+egg9l6uPIAvzIAMKsMFD7++qjUPHja4Jz/Ku5veDcW9mYg14NLCCMlYMouaJjaoiXUSiigt
lJjUMdxFmuNcVRUXMqCsDlp/HNNYxROqi27SYaDMaIRtdN8FuBtft4xkNFlr5TZpNrRw7EZ9OcZm
59buiuK6IJMRZWOkNEpQ19ap7kX/l2h6qJKu56pXFWyEDB3zzE638G/vTvi4AdrE7nYjxtWi8tIS
koJ46vqxdwtfP2Q5ToG1rQRbsOnfseMaVs7iSy1IMexgKWVFRWadjD7A1FIo5hHNrXavpxDdr0oT
MjGrzJATtFPcJzBWqu/rIu0AeYX6yupZ6oAUxq2Axpsho34KB+y7vK6qX8Y0GPc9JYOVJhaiTAaO
jWbbYcQTmycv1o55jSCKGVfmdbcVGTJmlFWTJrhIn2qrictNjjl4u43KLlmpuy79eOkYzpkoaXE2
ZfTr3LwrFXwDcWZZYwkvfV06gKvuoDtZYZinUldqbBqFsccB7CqBEiFk5BigQM0rOsc8CYp69yMO
oR8c03i6alnKCpxhUqk6UhcMzIxJU2G7fujsvnu8/PWFZWlIketP0ORFns2Lvh3zban6/snlnX2r
DdmViVOGijmoh+EcbXEkzsNfIq7r42SN0TVEf8Ze2nzLysUDQU3EAeEtbeOPSX7wKl2lRFZdWV+V
pTINYSJOgAbQCYBJ/IL6Yx9tp25EVO7yHCycSGWAWB0aGN1XSMgh/6jiZY28cNAm30a9+YQ4or3j
9SddSaMLcSADxXKc5P0uVI2TYIvASq+fhH5rhwVco8t9WWpACuO0SrvWS8V0So2eU5bA1Fq5w/9E
uYreLCA6/HkYLR1DbwavMk7Y+Nk1e41mWtukjqaVgFjqwBwobw67MeTZJPJVldpn6D5byAn/4hDR
uitpdCHeZFFMDYajCbJEPU11rW08P33CQtrDh21YiYel3y8FdBkrCN0VjXZq8QT8CiHXwtfZDq8j
bHGv+HN4yiyBHmZqEyetrC13fgFYdlcEnZmuBMPS75fjGWvOJkoL82SA0hhthG//P2dX0hynzrV/
EVViEmJLDx7adtuOfTNsKCe5EQLELED8+u8h78ZXNs1XbJIqL6CRdI6kc54BLoHbwICOCRUTLvXz
so2xeBBSUQu58wia8f2THebWtnRtwsTKhIdN58Aorv5rOA4Mka2vejBz7W0R9gErFnduFli9fYKn
ULorUYCOCnfrdczEisGUMPETnXsnOOP5UTxa+Z3twr7m/3GdXAgBx4xgzvwCikt4BRyiH+Npiq8g
HlYei2CbWIeDXPbfVVoyh2aVzJyjFha1oACb69HZZ/B5FN8S4RRi62TMq/hdtqBJQb3a78cTy72O
P0gKJGuE3a4IVyo886B8UuFxjHCGgw1s5RKBeljMfwi/ogePDeOPrmpQ6y6y7M/ltP3pazybGq/x
8o6FUxlmj45M7Je6mV1MquzFA2zzdQj618tvWVD3tk1LjoZ5OTonwvrVVbl9IK0T75ux++LX8MtL
oPu0gytIuxstHe7CsNg7XbhWU/p00eEDjbQy6D6D3xY+EGcd/3/CJxIwPBjMrYqILY2hccKXCesy
SwbJT+7TZ7vLGehfZXwgKZoqomJrp/yF15jX9bAFhqYYMIaB1aSQkoT4vC3a6G93ouRy7dCz9Jq5
5Ph+ZY+q6ROnHE9Nr9JdmJR3QeZB+XXkB5isr+yGn5584G9pnBZyBiXEEq3wX1MYX4eWVUfd4O7y
pnuA+SDUY8Ji5fq7MP3m3X2AwZD2ICp3dsB8ZocBrpPZmdViyJ6quhBoyF9e4Z/uXvggI/G0YEoO
sunR2JzYuKtiPu4VIV+3PdxINiNcmXvfEtnPSZeu3Dl9Kh98XMR+b3u8mQNAVpQBvEJfdQJk7S0L
B8c+wHAz/bHp+eb11Ie1OHPyyX2z2zI+V7RT8q5zlSxWiqALK9a8oeLonw46juVbVobh7Adf7IoZ
SwUpsNsa2W1lzS4sJZPgFBPofjVW55+zEVRygSmJyo7XV1Bturo8UEsfMv/9XejxYERHMyyKt6DJ
6WH0ZhUfCqZ/Wtk/ssraVBb1bPPWymF8TgH98s+o6IZZROAvBH48SfyV+VgaKGO5sslJhjYQxRuP
6XPXxd4RYPxjpVp7ZZyWXmAsWKXtoivt3DvPR8XZQRtoWy892EGlVooSc7L7sPtiiIzTbhKGmjes
Ld6KJB2eU5L9dmEehyYLp6CRNNo7tEGj97yU4xacB95o7FNynGERwyR/soY+t5z80S5UXLKM3Quo
eEJyMeAb17G5XcnJ0mPaOeeBofA+JDgLZ8Ar7dxqfL28jucs/snomffaRqMCC8sE+bMI/SkiBeQX
xho3kYJBU6vtsZDdcVyDfCxkXvNmi25eIQY38G9bC9YGcBENtLWbvGnaxNHwbHf+yndROYwhb9So
kp92WDyPYOLuA9AEViZj6dcbIe/Ylj0oQGZ/wurLisYpdc9WxcXK7rf09DmA3v10Ly9kQ+AoASHm
qu0P4Dok7WvaxUW/LdTNWy2XWtRJoKw39Awc7Bmo29kMGziq2Fsq/Bh9I9adWJVgAjjBuSTQAtsT
TIcLFjzH4X4sknbcX16ySyNlBLzKZV8kSo1nmDoU8hb+SI2NaLemNe2NpRcY8U1HVwdjr/SZdsMD
TO8h4xg0w/Hyr19IiOb1th17ArEG6fxva5KqvxagakAc214vVi28w7zftuDfop+mvTOUdfi+zOPv
NbG/+vGQrmT1hREy77egkkK/rsnImcpcNdeQxynlzpMJwD2bRsm84mY2tyzYNXnnbIDbCuh0Q1RD
FXQ3gWu9soz+ciU+SX3mHVcQ26881mO5FjLg53bMx+EfFfjF8Dgyd4TBgm6SHnK6bcuqeykLWXwd
qoT6bEdBrZU73TI7+Ba2MMj+SeioxmLfw65FfJXMmSYS2azVTrEyIktDbuQHMVILj543UgLT4NKB
EWAvGu9webyXnj7//V32QTmkbuOeyDfbU3d/JZwhYdpt/OlGXpAgIeVQCtNn4thQTZJ9K3aFT8Cv
2vbjnf/+eCJ6xx8z2zvP9qEw5EFbFGKQW2p1nu0YycDSbVcCTCHfEiHkrtKAZqHn15GtK93Y4gdp
uZCCCsmZ6zF07tARdfIjJFJn+d3KatVaze5TvoRnm8wqAahB2o7SuYUcOKzeSHsPjtJdBjk90KmL
Uzn6dwH+sE6WWEhCpn8Dm0IXpGQ9nOOmx/03IFdSNNaNjR7GSipdWLS2sduXAwOAtCLD2XNBy6ST
b+9HRl8uL6qln2/s9jMnjHlDjZP3UMIKAI0d125V1BbtUELZsKyrtdb+PNOf5CGTaFWkBLlFa/0r
G1kGVxXbFSoRkRRxmoanhIYiex5cuDNW+8bKQnXWZTm2HsqKNbUfyxj74bAPlZM611MztfGLSlrS
h/cBUDl6BEPFE9VVKFhgP/Wpa3lfGuxBzhnG3XEdRmKqNAMyEzpvZ21BnMjaqwx3giGq/KTIdaQy
lv4sCst/410znsEhdcSxTDDk0QR5BPEc9HEgf4yUjwosj8ltpzEqVFiGV77b6+BLj4ZVe19NhUvS
nR+icPxksU7aDyIWdQ55hdip/7DQVukbcx1ZHIBx8NvfQy2gyUetdBLhd+5bY8eOuKUUnnsVZtKj
4Q3J3NrpVq4RS/FhZMASwP+p4sn0C5yibJcE4YuEMRQIv/ZVALObyC7S3xx+MRHtQB68vMYWri62
kRhbAB+oy/wJFQ+HeDeZA2WrGw8YoR/12E0+4I0BLcPmwKhNCtReKETnLr95KXSMlDmgc85pzemt
0MV0Pwy9e+MM/hoYaSl2jJwJZbtkIBLfVeY+u5F9Mj14XevCpMGCl8nlL1gwUrFN/pquWh04vnBu
SSqu/5I5/xq4xP2TR/2bFpZHADhfQ1LoVVN7NxtN5jxZK1WibfJ51JrctnJ2iIDZnPVDkInFt4lG
PfYlGOPEyg/Mswb/qoY0WXmEAAqtTzHLuRflflYwEfVjrB/9ovaauxDNf7qz+rhFf4kiC+wpl127
G0ZX8lenDSZ9yxu0Kx6pKqDRIkmIz34dUil0eqWbkmb7smvZ9Cq0TMcr2cFRGb7gYsx+hXx0itsm
aYsB4OgBmhBRDGtP60gUGow8QvEFyy0eQLfdQQ8Gv2MaC39wD2nGe/mHwLksFbOZ7RheQ+whLJ7i
DManz0MH6P59RntcI+pmHPTPzMZ++DB1UEV8ZZlqpm81pAn1Pcvbqvi3BfQN0pG8Y4PvR2iiFjB4
TpOqsM66YY71JXF8dOLdmnLYVnVp5j6VEHb2dk3ROV9kb82tXN1lfEeJdOyXZBiF+Cexsta+C4c8
CV+rwWpg9EkakJFj1Yj4yqd6alRk065jNxT/1lcwsXfpvoKHHjsUDfyRAL+z4L4T4sjT7AqVq/Qh
AOhgBp/VFjyhWtu64a2ls39p5UxVRMu4VWenqUL3DkIJPTs6OdTcrgrh+fyuh6ijX0WZi/b3Ndr1
oRXhS/z2J8RdvSqLRpSH2kOP3MZu0hqWd/e8D/rirgAtSEbUHbr4SrVlVv6ZqqBn4uClQ99c5Tbq
4U0Rhtmdgu9FGfEWJ26y64LWQRnWo7KIfxa1Jv4T6YYJQqxxLlJ2dEGRC6JOAuLfHqp49MopGoqg
z14CD+SFJx96A5xBoyLV/WOf+AHqZF4qGMaRTiIuftW9xK0kLgNPREEXhsG/Gl5J/GnwU9+91TxM
f2IdKRjvKB7AeyUWdOqOWJ29235Hb7zwvqaJBBlT2DwYdjpuO/jyVmUIwiRcOxwPzmShHe9deDHk
e9jRxNmhV8IhV2yAb8KNICg1owIRQkAVdYmuuZvg9WnbUZ7nUJzZFXZi1beNduLzqIq238UJ7+vb
lDbWeIyVXca7hmT6i+vrnn1zYfUGqa+RM+uYwGWFXqOoiZiDksxUfuUBdep9YXHJ90BxtM6hcLvO
vR7aIm+P1C2bsoxK3BYOvAU86AiACqe7jAZVejOgWcluww5qh/s2DQt1qgRU1q9oWXnOwbc1q095
I6oXykN4sxU2z3612KyHJxQOE1B7J1rPC6rrFb0deRao24BJeA9FaFNhCStngux4ICta3ZeQ+OQg
rQe1k4i9M1p+jRYm4CE7rLrKeY61Ww5PEC1ySYgkECrUKQT07tQuSTzyypoWJJ4ILpZ9PMInrA8t
DEnlxEe7sOhbHvd9fh/4Tly9Zn7lh/u0VqF6KGXe5V8sx8OOLqFnJ8951ZfOA871U/ilJmORXqUo
qjc/2lJXEP7pdSKHPzlw1MmLLAc93UJ81fYjEbDcv/Jrzq0DxwA7+wQSlOlVXmpO9wCtlujLQPPJ
PyCkqLglcVpbEN92ObvikDiNrzO7oMWNP8HOfQdWrN38CbOqs25h3BjAPakSVpBETV4Nye0UwzPz
UQVe2l0XZVpU4ohacNJ8p1YLV26L9QDF543DXuPc7b9NsgliEQ2lauN9rwvV7rHlJOM3PE0ppNRO
oMB3hB4sbmH7MJ7ytRLswlZsEpmHIB5dhyfNWU4Dem0w/sxKuHAma23Dpecbp+QaktCF7Ij1kind
dCcJTiDdOWMdxNsqVyZZGaDstB1GZp/9lmp0h2SROrcWZGrDlcvp3/PQJydkMp8z3t1OYROSBzhJ
yBOB9yAwkcjaXPCvgmDVhOVdq5JrmP2CJZ9mKiqH4Ldw1XUCF1PLZ9uqZ6bZkQciLdQ12Xj2bBQk
UMWxIp3C5KhT48aiislqrpUjWosm01kJHr4ir7N8j91nlXA331w+G0XjzIdNP8wblfZnOqIwCgxl
u29zNuwlUfXNmPVfLh/MFg7SxDj8EQgipB4X8sTsvIu8cHxleflYt8nv+TwGX1RUONVDMYPIL79w
4bRJjBt0yVVIU1Q2Z1V7dqABcgagufoAf7s1v7zPh46YTGfhTIUzpqI/TxN8PwLp70WXq2Pqqn1I
rLVq/xyRHyeImOZHsrbhSJqU44tXQIssUnFOYdxF2NWQNfyJ58HvEbbWlwft86xATC8kj8lkTKCv
emY9UOo0or7nzMHLiLvmz/35QiAm5VniK1x3aMgtIeLMYZjMSu/kZbMSelLekiJG8MB+pFk1J/18
IZDQSBNlN4V9q0h/rps4PYDW48HgF7z6dFzz8lwAR5BwHs53mQjmjTKuuiA/UQn1GJVCa03z+haG
W/WRJ/6d4yu9rzUYKnnCHnMcYHeX52tpMI2rYuZKS+ch7R9wfAslRHcxWyyKLQBmr9uy9NDqxGV/
wh2Se+HNGDtADlae1dhs5QcsLRgjewwAZVlxBkU/h0DO8Sp2dZzcuEmQr7VXFsfWSBwgfIgiC0b7
1mvhWSCGBxWwR2U7u4H5d3/vczNZarTlLpj1+baNq5E8UDXsJ6sk4FRgkcKUCGgtKNHt/uoxUOm/
eBO7T0O8LoSa2OVXLoS5SawWVZiqTs8jGdi4w/U27sQSO4of0dS3f7jlJCZcCeGWvm3qTKZ1yWPL
rjmz0SrJiNjxhHTl3i4EAESXv2hhbZhMawGoW44KhXpRqCJbESpVgEBVtmNtfL5Ri8uckqM2rScE
Nn5z3LBZ8nbVm34htEy7pZp6XpfFVJ+BrEgCFtUOquvXvQpoCBHfvPfGG/iEp6D/kmFo/G+iqPJe
RKmC2MWm0wUxmdgszTUcz4P+DOYeOWhw0vYMskg7O3TK/eU5WkiOJh97IC4sCtg0oM6cNzmu4ylg
Iyge+FPT/w7CIK7+XH7R0vI2EoVktu0pW6pzDBLFK7G6/I5J0IG7ZCx3qFHkJzvo+5Wz59LLjJzh
TH0/cmnLk6pAO1bT8CBw7Ktrme4GXTz2pbfyoqXhM/IEr3O3IBX2FpZWwKfRcBcPXQlBB3giXB63
pfxnErWzzA1s+P+SW2++KXMQUDVyHaXkjPrCNe+T63poxH7Kwns7LlaqzwuhaxK3vRj8loaP9TkG
QEPDbMXK3F2ip3BaecHnNU5iUrfh7wHcKLOz019DQeLhRooZ0rhPoc+EhllC7yq3XFPVWfocI1PI
auoJGO/ihG4Z5buszMS49/sm+H55khYOgqYP0VDPPNRadGeYHU24o4cqDuBM4ygfhYXBcSBHfCzY
xIu1LuWnwweUrBFNDPLotetBFYW5MTqsw3HQKabJ65/+qqPgCh5Nhf98+es+XeR4lxFNNLdlmPmB
d2ptVu0goM7/yXrf3U054a+XX/HpBOEVRhzRBOgf1H0gv9eN+igT+CulqVgB5iz8frPHhQYxjd3K
0iduwZwI1wEoNqWoqdqb5YLMrpYcoR+LRh0OsnK2KwmBjaEBss04QKtw0xCZbS3lcRQmVTCduDuU
TxqUn19+t1F3yvnbDX93goXbeZ5DmHM6oRrIbhjz4VzYx98btoryWZqF+e/v38C4sGsx2keuQQPU
MKnc/RVky1Gvuto2RPPqeveKGB5awTCk06mWpRfclYxR9dSVKOAdt73AOG6Tqaskqm/2EYfSs2e5
wMVNXruyl3yaRBBlRkwLX9uOg5v3lfZ6sReazFcG2exQWmtOrozX3BgXYs30F5c5NGRwobNhKa5x
HQALRONEoZt/L4/R0jwboeyUOJLRLMQ8AztIZm3LHlO/s1bl9hZ+v9lioZZMyGRjlj3XGvaZDobz
rM71z6afb9bd6q71wirHMoVqcHuMUYE+9nx6gzqov4KHWvr986Hl3SoVRT5RK/TsI2ZYR3Wg2amv
s2klBhZ2BrPspqHi2/R8iE9ea//R1P93yKc32D0/xLwaotZxbzsBeNe2wTJiWvpcES+Z9Kmyp9re
h8OUFDryAlUHOAOpAJ4gl1+0EBtmnQ1daBnKwp4XFf8RZ9I60rykh5z3X0ZnVUBwaeyM8G49iMwC
lRKfSq//RrJfvIAECEj2exrTo90iFkcJS63Ln/TpGRU7nhHudcfjRup2uMrquXppFf/M2uOD7YLE
KXchDAwuv2chHs3Cm46lq6qcxjwiVuGcvNR3DuHkDjehg0bS5XcsLWkj5lFSSXDIKZwjODs3sUvj
m2TwnZWj4ucP/+AsDlhfPPfg3RPRDruXMAwGBCZnyePl3/7pPc/54C3O80nFjt9hfGpa3SroGxwI
AF6RLODWjHbmHi1rQNLD/mSR1eLk5+vZNutsFFmyFX3sHGUNvjqDuKPwYY05TMVVYYNAevnTPp/6
D47j4KSmgeo95whBDl3su2D6V3kTXAYCpwo2HUtss7oG47uGDNOoIXlrt69lkOkbO/G7tULM0uTP
f3+XLHU/tSP6jvpUcmBEwBmVdnawBJQ1VsJw6QVGzIt43tBzT5+Ur1AVU0wM9Y7JIP11eQ6Wnm+E
OThmcm7ouicNZ+WdLn0HOoBF+XT56UvryDiaozvqF2VSuieg2vkRmNccnUqUw9Aos2EKZ/+5/Jql
hWTEN5y5VU5sMLX5WBS7khe/UEat9y7ZqAn8wWic1ypzoPbinmKlfqINqg89Kdrj5Z+/MAdmpUsV
cqibxLJPMpbTw+CJ7E+OQunNtqcb+7nGJa+Agh1++qwqDcHkPShRfFP2ttk88e/XfzF5MHZK3FOZ
xveSgoBR09rZpW7triCcFub2Q52rCUtbgot9nN/A519e9f6PkQE0sW18jBCGWKHlBY5A/q57905L
HPdr9GK3xa9ZwMr4OIF+mCKTwuJh5wi0+ly+Kle4tHKM6K29kGVhGDonmGw0h0wE4pvtrHJUlp5u
RK8DZNIo7NE5qixEndcJZEB2Vp2Na8pyC3sbM+KWY0tWLK9CLPz+QbruV11oDmExyM93zb0Hz8RI
5q0f2fFaA2lhNZnVKlmjNAHGTYhSDnVSoGXc/qaccAGP+jRYuyktvWQ+v70LCpUKOsydZA6xbbhK
i24IroW0S5R00HC5vGqX3mFGNXHd0G0YvarRSdyVDEsKwDio1kzFmtv35ydA+4M39uQVepS2c6Q4
xnrCdnGlpNjYyln2z0bD+roHUnKtfrD0tvlD3w3a4BTorYFyfqR4OlBaXwEbRMM8854h+j3t3Jit
XTAXVl1gBDzL6YQqtQpBfPb9EwmBIapbrG8ASp8zKPqrrmt/UgXT1bT3Vg6Jcz780CR1Pthn12FX
2U1ehCjAKPoIb+4y28cx/AMhkFrHR/Q2tmlP26Y1bVpTrbAm4AmVOu4UcRvgk4gWU303Trz85/Lq
W/ocIzPM4KdeAtZ2rPtifAuAxnyoWOA2pwFtbXE/eNJfOUEs5CDTWpuWDRPj6JJj6iXsjjdxf+cF
1rfLn7HwcFNysBYNBNhHlBoAHQ5vYbZr7WIwCFY2loUVbYoNZooBhk+wzoRA32wXO7l4ZMA1kQj+
vuRZkhouMMqCpvT+8ucs5ARTf9ABq7YcasyKGsrvGtrj6EFa3Slwdfl6+Q1LAzavh3dBCpeTpkkT
FE8yH2IacDlx7S9jFwZriIWl5xtJAC5gfdmXdXhiflL9w9og/QM3GPfq8q9fGp/5re9//Zg5Okbe
BIgUxldX3JK/aNABRdKMemUKlj7AOK4ryYCCZAFumgRAlaH1ql2H28e2w4QpchCXVp/ByBbuplWg
7nvI2MNt3o03xpqpZKAGKNTYkC0/IpQJ2ZdCO9bXCY3mduUstzQ6xn5fOhTwqpyxU9xm1leazQbg
DcvVSpL9Ww3+JMuaAgaUhZUPvO5MQ1D22Ym7n4zDgCIOvB8w4xv2MXO+6K77gj7OIZDlFeB3VyGz
wyifuI6sqT8mSf48/395wS18rylOqANKRl5N+D0ld2gEqmQ5yzBvPLmaGgdwD+lVjp0f5kwyj5wk
aSNw2dbY6AvbpClswMIedGfhBCfqFfJIQfmbQZFglMg0kn53UF15108vUJ5bU6ta2FVMiQMvhooG
AMnOsU289I16ye+Y4fQ30Hy8swDQW8nLnwPzHNtULKRxOCRQbGAnimNnrES7B2SdRLXf3IMZ4kY0
9H7o3H+hIaByVPTpVY8iJciJd0Cor7Eolj7WyBSS1UkL7VD3CFUodapTgVCWU/lrGuvqACmTdJNw
BL7WuCO0FWmhtVJPV9pxvyq/L3dwj1pDsS2tcOMggMItpFbyGHZ1f4/uMbTe91a26v62kLF9M2G0
U9+mlUYAQZGxvYLl4vc6g3IBKIQ/LofowjSY0hE1NBBskc7MJcYbWPCw77rHMSANgfFK6k19eMc2
BSQsbPuQMp4aAXMLIiIP+s3ZWPxymVvvt33HfAh5t7dRQOA9iMrjOzyWlXvZuD3w5/H94PcxsNXZ
ynAtTIg3D+O717Cg8oqqmYdL6QxlYE9cjw25SwOgjy5/yMKKMrUjZEWakDbzlM/5W8RQa8QtYxOX
HxMxv/Xd7y/DCa0Z1c3T3cUAkboA5cwGDtt+uxHTDhuhFQA4joiEoPI+G6E27MxeQtseb0SyqoIR
cDnovOGKPNbXOGvHsNda02tcigQjlJ28hbZ3X3lHKN36EWp1V3VQDhBrKh7Rxz1c/oSFM7EpeFjr
IiZFLr3jLPisZSsiDhwA0JtPWW59B6Nj5T0LH2MKRJQuWBdBN7+nau/rrD94dHitx/q+gxzFtukw
dSFonpSED4N3dIDXPMQ1eIRNZ/1zeaCWPsCIZ9USble59v6aIA9J8Wu+CfcF7KI3WkXbpt6hlKzX
opswRiAFxdAG3qHufwceT7Ubs/bn5e9YCGd3TiTvAo6mtaOAZ/KOWF183879esjkrQzS0sONaAYZ
aJhSqbwjb7rqUIbsN2vzNbPCpYcbwSzdxgLlpPGOYkrqSCTye7q5tmKKHQ60k8qyLO9Yw/qoibsd
LLse0Sl8qfvm52b7V9v0xx0mgJUlwzJSEEmJeK7fKvTrNwaAsTt7DKkUoj5YQDA5iIjynu0e2+am
hWOqQaAh6ReNT4BJjmeqmTehLOQXGzO1KQXhgTqalVNmodQk8HTloMSEIvmadsBCmjOFIFQCXodo
KaLXH55gUqwjIuGNC19NBwoMQbe6ny3sx6YaBBg/VqxqJG1VUhJ5xCI78H6ggK7VthqJKXjIaWgp
SNLC8S3MX7IS0tVWXvYbJ9kIYAUx+3wAkhXXZUgExx5clFwwE7Y1J0yFQ7TleAyeGXKPBQUHDZI9
nD/ooenWgPVLo+/8N7kNWQ1n9H5yj3VR2VhJ/g89yfIOVE/r6nIULC0kY1PWg3KFKKiLEGOPA9I/
3ClhOzq+ZVAuBXp5BYK2kOs+4NtgBdVPIE0e0fr7p9U4zOUNQAyXv2Hh4Sa+rUx9XY61gyw986AU
Ltw4ciGlXn76whyY0LbBp53f+tiF21jKFltYyuCHl025vml6K+kOl1+z9BHGfgxtXc8jrQdLv8of
dnUKF/kpCX9ffvjSN8yHgPebpAXi3uiN3pElOrxzLDE9DTXw9WO6UWTdNuUaRFa3dqVGKBuBTLnT
IWyzWsK2qI04QEr/9/dnyZinKEzBuNYHtUTVUoFyWPy6PDhLI2/uw76bwH9rdsUFdxriNnAIhOrQ
27aHGxEMqyQt2rbHyNMSSh/cjUZvozq5bSLZKLQwQjUi/2gIHh4yBZiZtkSzsiIXUsMHJQGatzUG
wz1mrcX3Smt+A20RvifgvDzBBeBn37vDyrsW5uADpq3JPNXDReUYA+n0QNjUPtdVvWYAsLD8TUxb
mNdV5s/GwQXYzTNBGRczB6fpwU/s/aZ5Nj1wCTrgEKJFHpUdOoy0R2upIczdbXu6Eb+iL5o6H1v3
+Jc8mEFebUcK6/u2h8+j9i45tMSD8hlI4XOJZfgyJLyIuhbnrW1PN0JX08YtYif1jzBDtSPYvTtR
AnG9lacvzawRuzy1APEZ4AgcB6h9cF7qW+hAvVVeOm1CK9omTM1JY+Abphh5rS+/M3hI7fx2tcC6
EGImNg1sNDrYMCw/ZiV9Fnb+HCdwtib0kXfpS1iVK3XrpVEyztEiCFsIEWD5KFDucfP2Azi8y19p
vqoa9nn8fmCCtilxChy13CMfyFs7wbgrSKGZuGUJfSCAcjUrdpSwaCnF8G0QE4XywuoBd+mXG/su
D72ExyMFKqkDg5lnxS9WyzWn788H/gPXk0Fbw20K7WBTxyWAUKiE1y36vtawTX7R+cDuJGM7NhzO
zKDGAMa3YwSe20Wv/9029Eb0wjMNyidVkfOodUcA50pwh5Hb1nwk5/z1sZ9CTHNbBeh1XuT93FDs
vzhFdRdX2XOMKkrB1rLb54I4GCBjByalIpPs+imJhrF0+Au3REB/KdVn1R+Px266C/w4/aVBZZse
deEm/QhNk5wF6TkrbehN7rqwznS9g/2kDtUK2H1p2RnnbhKA3tFaDb68A7lS+lDyc4eNEHcSGgHP
AxivMB8Q65o091k+uPsRhfNNx23ygagZkJTQEGA4oKZe0P7PD4mL2+2mBWdC1WJnJNTTDsDhuE2h
2QAUn5rU1eWHL4SjSchsBGD+0sMxsisHKCcOMMkEt9WPMli+7y+/YmFeTbyaRxkunGFjH5k3vbnc
93cUNINtidCEqpVghpWw10V3vECDhULbBBo2cL3Z9tONWIcDUzIovwTGPO0TmIlmzcFOcrGyamZs
0iehbuLUQFUVmEhQR1Soj3DLC/onlTb3AdpFXRsFIXy3Ln/G0iQb8c7CcOhhXP4/qHwJw5X94ELT
pKlBTrz8hqU5NmJ3vvZXZQ1Da4fjrKcHkFHTCS7v255uxG7rFrUdz/iaQQHxaIfNfgzz+LDp4R/g
aTDkc0ghsYLa8pG7PTmkVixuLj98IZubpEnVjanlx3CW5hkUmXWdPbfwKI3cNrzPK+KsLKSF0TeZ
kzHNLfS5arzFod6rl1JxYnBi2F/+hqWnz9/27jCsld33bYkBIpAPPP4d/kp2P7c9fF6y7x4uO1wS
xhwDNCR2uyNN6R0mTem2hWPCzjgkj9K27WxoC9d3GYUbhS1XrYaXxsX9709vx8TSvURyIAEQ0Gyo
q4cpAJnm8sB8fg4G/P6/Ty8n24Mv0hgeHbj/Zh69oVCk147zLyPec66DjUvHCFyJo1gFJTMsHdA0
oEeew+aiEysrZ2n1G3HLwZlykrAPUQm3zzNFGVq0DxDBul6nsixMggkngyjcCPf5CsM0DRPO8F0H
c+E8rIbny9Ow8AkmoIwKySFch823bHHEk3n/4ATT1VxRzvONlqzEBJFlNowOrFhjI7BI+9DC8Wlm
ZqBFsTLJC/mfzh/3LsiEG3TQXJjDgIH7XuP2CbEv598xhoTd5WFaeoMRxoJyDvKKCwKhVTSAdqLs
awOwD5uOlTbv0jzM8//uE0pQaVHnKvACT/kRD+ldafdHR6AmCAXmla9YWkxGRJOqmeUQUTXFbQ72
A734XQewBrg8RAu7vQkkG/LMl6zDMcgr/FviJ9d8xI2nLAGHUuWpS/0fhU5WastL02FENQSZO1VD
JvEIIbXKBmfJqTMXLqe+I4oj2lNVvVIKWJQiMOYla5nVi6LITmXX9Nex8P5VYfDI/fIqmzt35ewC
A02iJrL4+NqM29xNYAbx3+VAiVUlYaAgGezxyQFUJc5qv9xPDdTa/r08X58uBu9DApbzdBFPQSAA
BNArHiTZcUxJvLIalp5uzJAXdDFE6QqoKeQT2mA95A99Djbhtt9uJF5R4dxaj5yeB6KTlwxmnN+D
BBpbm55u5lwYS0HqvuvxdFYDWOsGzWFKmmYLYNEjZsblBchREP7LTzKsaAAWpOVUJ6gmEr5t6M1s
O6h2qrxmSk9CIUQiBg7KNUhT8DC+PDyfBh8+wMi2GcmCjNptf1aasReeiLo+achBHCzwiOlKSv/0
eICXGAlXTTwX+eglrxkkkLLaOxEb0kM6mM45ZEAmsa2YghcZAa5Ya7kQzYQqR0ysEzDI1f2gVxv+
S59hxDGZMZoh0JqvkrJHDj2JukIljoT8nGTFd9xJ16i1S5Pi/DdhDFns0yYMoUotrfTg/B9nV7Yj
N64sv0gARe2vqq03u2yP7W7PCzHjsSmKkqidkr7+hjznAn3oZulALwZcDZDikmQyMzIiAMRJTUhv
V8lmwN7WhWHS4dA2bt4E05V29ZMIm7+7ovqArbDLmcVKmEatoaYlAzlefchwNikB4Qe/9yhYVk+3
N+6bd6xPTCgvcYTP+UD7qxC1c5YJ+8omhEg0ECtptT0OyzyZCF2xjM0Iyu7hKigAmPPS/U1BnPoB
6THv0+2B2HpYd9srZ2Gl4gWxtJ8/+q3QwUM+F/zvQE3e8q1eHC/feNvZ7j4Trau8WdcjbbF51/we
zRqWduDMAKrR+YpipCwtQZLzTtPon4on75J8F74H67QO+9XwmiwH10RXi8dGg7gkFUMA8vUIbMJb
LF1vuirowLD5mIGulwyMfyl9SN5JB8qjoEfSwfKzcemPRmdlunJm3l4sy00YGEcAQ/Cxj6SsPsvA
f4yxVqcowSP8duO2nWCY/QAAlMhnDSZLXn/tQCidUpJ/+h/w07avN4xeAS2duaXPvwxD2Tz8iisK
B+HsfZ9vmPzQ8jpxu2a8dglu74YhrDIXfX4BvXGwb/pNMK4PniUwGATLl26IUE0tOAnez+MUf7k9
Asv8mCjccEQZaVVN/TVWcf1MOALPKdjCh610gq19w9Th++cDH0f+RQCx/jgLxYBujJMNNIvlRDSh
tz5KFceqyAfI4zQd/UonPVVPLo3ZM9XQET7jT5vILltfhlXzZO683JuXLzFYBo80z1VKXTzFIfMR
H3tvE7xhm7H191enx+D0ERbd1/DeyE8lUVngQSJhw/G02JspQI4qnKAMy1hfJ5VNdw7S4alA5cdz
4uNav72jbF0YJq0znBET4BpfmnCZwa7q00dcU3+4804lOmKqtnVFkpEiDKbP8aChUyQldee70q+j
bz2jGd0I8LydhcGUG8bNQeZNunqYv8y+BwayASoo8ymcuoGlcqY1kglg4ZaX2pnEdPHbciEPaiok
P/pOrfQduPfB4R4wHman2zNr2RkmgDd2/cwFl/xwhRPGD6IAm7gD6cKNdbNcKiZ0lyUZmNzAiv6Z
eqo5xzx4kCtXgGbLT12zEOIEn7MGlSC3x2LZJaa+WxdEwq1KB2OZl+iu6UkwgSa3j7/U0wDVhNud
2Ia0mvIrU2LDNHqBhyGJBnEVWdQfhPj4y4PtJPK9s0TlOZQro+Pt7mxjWn9/3V1bVwCNkfbKnKk6
iRlwNDk43b2nN9NBlkPIlH4DMYwKwYjGH2UU6JN0sz9Jix7ACuymeb0voO+jbvq/RxJ6zgDsFTiF
aRmQtOtAd1+vl9vtebLtY+OE6OSwgP49mx5waAcHlcviQ4D42p5IFL7duPHnqGrGJob72g0oaOwc
kaAMDGhihar9jxnbB8ZFP8bxMAM57+hSjVc5AsKnmpU1y9tcActCm1BfghABuE2I8wDmEf6Llytu
kCbns6PS/4Fx22IhJua3QVRTxc04PWhUOaSo+j+DPuEuxmF6WA9tqPf87cgtYJnFPkwEcAhmgywJ
ZtzWHQLyeC6Rk4/wberUwEfc3lqW96qJ/QVNAkWUMxuuOsmjI/HZP4mKihMyGB6ymlKmCYF68+2+
bEtkmPs893OPqiVsAF/o1k1L7RZZSsvRb6FYAfm5ukJVs/TCD7f7s5gNXX9/dbzMw+CECpGLKzRx
vctQD8VzLyJ92de6YfICuKQRBH+gKF05S7sc6TBVLz9vN26bKtPil9aFOBpDyCVB+JmVyGI3I86T
1dmPoI12ut2NbYMZps+WPimXuXUhwDA6900ZHmMFzhvtgl7ndg+2gRhGz93YocXMXIgHLOw4SwJE
3vqSjKspeEwmECTe7sfmfJgA4bmBnFPUV/MD+OD+FJgs6I53A9imPgvoJLCWXBrS07sVwnSQjo9a
UCeFWOQWgtiy10wEcSOrQgIERED9W3wqlWjOLQdq4vbg3qyiRe7KeBOAGLnNl9iFHlKjLiFqn486
UheAvaJ0TniZapd9Q/zyvP0it4UCTK7MOWoYuowxndy98CR5F/ruVfTdvUyCp7AD7Wc8eo8AdH6E
YsgW0s+yWUx88QBB4bGGisLDnKN6rBwRPobQnfPYR+UATRgRbgQ6LNvehBqDTdGfUQRProOKIlSF
aNTuYi4hZXy8vWC2gRhngwwnYP4UOmC0GhDERHBOotD+HIFVamHlFueT5fA22TTjBFcO58v/H0F9
+CSF738mxYrNAwGOM3lbECvb/jZOCjnSinrtQK6/CI7CcM4+1R1cndvz9atG4DfkCHa4cUxoHve1
x9roM1Sg3EUdh16O9TEHu38KyGTV/NkMuN/vBlVz9TK0vd98YgHRM6SLZtB2Ffce6ZMwPkHB1HP+
iKOJ+O/jcKalTvkoB/JzxCMOxUtVHodte0g6ykeatplQGYFsi1fSXdAOD7xJxqWDlEqR1YQ9zIOa
vwuo2clUL2O+gZJ/c+ui+dUveX2n8SkAEjBvr9QT9Sdd1x/KABTSMpuLu9tr8eZKowfjsBGe9HFf
Cqg/OuP0d5MlDtC8JQIet5u3DWA1mVcDYAu0vVTh1dc5lvyRtHipi6YWT9ECgfTbXbw5Ap+YQHMI
CoELMGzINVyqCblCiIMJcLDrauM4trVvrAEB49Q0VTW9lnXQAugELBL/XMRK8Y2M0ZtzhAEYSzAA
oJi7YPa5UsCF+ar7q/Px49RPxfH2DNk6MBaB1yFZvLxlDxAXIGeondFDGQ48jeJ+i4fBNklr16/W
GZGGGMFqslyBpIYsYKydb1UQZ1vpD1vz6++vmm8SQJoGtwqummUTZH1I/NPVE92wAcuFa+oRxTlk
CGgog2sng8dViwM3ugfqDWiWQY/NSfG093Co9APKkPatiOHwgQ5t+lfItwygFUCX4Y+BRNmHxNkk
fn2b2AS7yjjCWew0KPCH1oeCZ1xewpwuBWLh0Mc6xpRl8j2pc/FQQy5uPmiyVPFdDjU15z10eMI/
/Z479WflzKV8aZhuhq9dlVT6RSD91LzzUEPr7Yx0mKJG88JGoXufvQf1YpY/Ly2olnsk3qGQ971e
aB/XG7fOm1aAk87YoqGOltandfOvG9AAtNDFkX/3P5xEth6MXRpPo6hbRZsrqecvDLHJsxSzd6mh
bPB5x77BGAxPQ8Rj7VBUeV9Dhn0DIeuPUhB9giTtVoW6bQzmzqS97yGyqq4IFtNT2WND+nhoH3K+
CQ17013CIIydqZa2RDli5F75mNQHBY6Rh1KEQeq74R+oj5dfbs/VOuu/ORnoxnAySMw4lCs698oY
6pziYcK1UEjRbyyFZRQmZhryfSHEuGZ69aM2BvgVYgU+uKPPUVyRY4X07/H2MN70+rzEhE+L0XXC
qPPwpPIWCblUNDwgYQexp3L5a+zr+b4fN09Cy+qbcOrGH0vUriRY/Wop7ok7ePcixk0xsmpX/S7G
Y1xGEP8gg2RFe9UQL/Qgy+hEyBREXbex7Ou1/Maym4hqVMuxdgbz/1VWKG8o5RB9gyjonyj5DM9J
o75OuQ4fMmcfFyjGs26/V1fTzHjgCXeGh7PM4insB7xlImRXnm8vv2UXmyDrch50G82svqpQXPHs
LdMJGefbbdu2sGHrQvYdm0e89Lgs5JlIAgKhePQ/4WEdg+xKboYFbNvKsHg95QmvOu5em3gsFOin
aRGdOoD343RiA9RX943HsHg/cQrc44JeZwKQ3Qo4baK2u3Q98c/BuOxiu/cSE3Hto6p9gv6ae1Ws
HH5qPqHgZCGCbHgjlskyMdddMCKI6SXkOud4wgxJGf7VR1j3WobdxrPCcqaYgGt/iIjSNc6uOIB3
0yK8KFaDWF/E0fq/ei0Vv70mttEY5s4i3To9RAWxd/GqRyEWOQZYmGXZ5BO2WIipVOP7wM8SJLmu
0PX5FGcDu3oz/rn9+bbGDesGBVw+TGVPr1x4LWjUs5L/kydNVm5Mj61940L3XTcqmhaLDYzu+JFM
CQWjDTzo219vm3zDwH0UOXaVU3pXcCK5Fza6wvua0zyJjk7tifFyuxfbGAzrBl8tnecgSR5ERvK/
ZdHO0C6Om3Yjw2/brIZVE91j/2QB3l+o0rhvXFeVIB3nEfhnlpwePTw47vLR6drzruGY8MCyqpY2
hLcDAayKvDDgp8NDQHK6VbJkmS4TIBgm0i8bj8IvyXoURut2ys+Zkv4Wrsdyqpv4QNrokhS09v5N
I0CR+3McT/rL+oJZIFC+kf619WLYtQIVFgS6M+8KIUhgCGRbTfSBBbn7I+EzvQtkXujP+xZk3d2v
blg9x4oufp8/84oB1uyApJRFIC683brFRkyAIHVmHQmlcJoLv/urc2j5Yy784ZQVqJa63YVlB4em
kYP/Ok9YV10bqE/Xj5Cu94YTA8cq+yGgZVlB3lJkHj1O4K7ztoKStm1m2H7sjQv0p1C4IFWtzmVN
8y4NnDj+eXtMtmkzjB68Q5o3Ovf+jXnKGM+pkYs76Hxv0VXbBmDYPav6WUnuimcWZxEA2siIe4ch
y51m4+y1DMHECw5j1TMQWuEW7EWdagkSGdo7ddo3Tb5xl1usxMQKagjjFEHh4vZDmkLrBMLmar73
I/atdgFPuL0UlokyOT07KMtlIxQrrjEyiJDr8xwPiTxVze3xdgeW/WsCBelAo2qSWIlfHonOO+9p
dan9EslWN0CyqtebOoe2RVl/f2XsSoV94RAoYBL6HwKeX/Ft6FnsyX97iQkOLDs3aypozV9jrx1/
hV5mV9NzjWwYZFi21H1sa2KYfJnJJc+kg70VDfM9y8KFpYXiyRZ0w9a+Yd0NQ5WoksFyVUmWvBez
Gv7omzDeWHBb64ZxK8eNWTvI/HlOGNR8BDQzz0XDXLazfcO0QWKdFZpMOJsgRTR8GUAEDlBLEfZ8
FwWVl5iwQIoKLRXBc3jmCCg9gCW1quHVEvX9tkVY7NqEBQ5VVEQoDVuunjeFp6WZ/tIEdZE+Xs2X
AHLTG3eTZR381SBfGUOXI3vUtgWKz8pmDsHrF47tu8npALe6PQ5bB8Yt3lVuXrpO3T/D2MBtG9L2
I0jTdwF+sAiGLQu3XRBnDrrnriynrz7KtO/ppIJD0dcbXojltDC5OUWDck4fbudVzDVLhw6EVwtv
LlEUbkkK23owDJmOhc/p0MQPqu7qU9NU32iZtScv3tqptg4MS0bBVhzLiLXPrHDcI1P0wCfocyEZ
tu96MOGAOmsZi+N6eEb4uhAHJcZkSKHWlHy4vYdsAzCMeR5ElI8eaZ8HCADeIWjwFFeqeELt3I/b
HVgiOiauT8d5o+nYoQMEi+59RYPsvR6LIPtMQVbfHMtgJtEX0EQ61SVryVYg6c1x0d/qFWhcKuoQ
1MfKaf4igiF8SKCGUwlnq7j6TeOjv9UrxEOtliZCTaCsRfISByp7hvDULlw6Wl9n89XZgY2bJ0jj
gnZhEiqVSQ2R5U3WWsvcmC6HlLrSyBBAMYKDs16AzOtYukFxKJBq3XM04fuNowngtIWwUqLoM/H1
IXaggk3B6rvnBkLr68BezQ4gNsAKjhr1mG0uPqguTx4C4Cs3vv3N6wGtryv+qvWS+IisdYDAEhI8
xiA+iQWQE6Di210iaZYdxO3iYAQcPDRggkv5rMm5G8ePxbQJQ/zFOfZbJBWjME+mbNHdoLPgDHXb
g06cb8MSncMapO5r6WriHvIg+JQv/kOfgSC33ox42+zC8D7Y3DuyVij31bODRa9RRJXV4p/bh4mt
ceO0Yo3vOEUZoFZ5ZWkRugqOUHfYlWOixHQ7xoFCDWZZqXviENSIY1w6j2PV5Kmz0ibcHoHF9kzf
QyR15+LNTYHeJ5+7pM1TVlf3Ld0XoccgDK9D504HoBikD/2sKKH+XQypS4ty40n05mMCrRt2rTqw
nIJ33D9rdzjweXTSblzle+gHhwAeul1ybVlp0/tgeE0rUTU1KnkluSMZlA6jaZ9vg2Gsvb4ycdBP
6zZwGhiHXJruohyafSZdG4qnYsi6ZWOtbWMwvI8hnhD+ZUtwZlBIfprDpF3SipR8V9oeozBMXGXx
qMBQiWNwmavTjHJ3KTYZbW0fb9ixghYocTJwM9B2AH8kjeCcbSoyWY5Ys/pghmQcihmK+jL43jNT
S39twPt1bHvUdpFkV56eEtP1ELXvlT0RkDdJsk+DQFScgtTZCQg/3TZmyxyZVQVdOERVyzqwqHbB
j64aX2g3bhEvWabIrCEQTd613ciD84BwFkAgT4OnnmBnmdxHiUxMOnAH/D9TAbf1HLBgPGgP1uUX
Qu2cG+OODh21AHgG3eIY4Kd0DoFMLkTw4/bEW44hs1JAVG2H+62A8wUGz+9YXvcQu0h9hECxXCnV
5bsWwu0bZvymB4ttZJgx415N3ZX9IVzkmcXjH798shhw8sENP3RBVh3bYhfcEZ0ZNg3I/Zx7Ap5B
2dfhqZwA3tRT8r6AZOQGoNI2d4ZhhwvpszLQ9SUOqu9ykCeQit7Hsvi+iuR4Yqt6zWYbxlXdQTqy
S1AWeu583KWrFGXptnxjDJbGzQKCeKk8pHFAtOpDUuWOl5p+j4pNyW1b66bznTk1olirf6xBz6h9
IFrK2d8qIbO1blzQIfep8oIM2qXBPJ04yq8O+bD8cdswbI0b9zPnAWn8BASHTR7+0AEUS5Og6y63
G19N9w2X0mQGVyMKT7wJ3hdxZHCnCqDoRSb1pySb8o0uLKeeWQagMtmGRQ/6+m5oaPJIVoh7mHZN
DQW9dBKh64tDDYGfrXSRbUiGbYcVyk3CErwouJXVBfBEFzl0SBbUQJtuHB+2JTEsWoNme+wqCcZ2
fxFPceEkH3sAz3dagmHNtVC0r7MBIdCejOksIOrAxnirbM42PYYRh9ztIb4KAqKyX8IHTBUQ2K7n
n3Nw3xx3barfagEguTiVBPRDIHpe9VI9AIqnip8KX289Fy2jMPH+0ZLLpphj9zwm80epxDVEdkt5
/rfbI7AssIn452JwGu2v78WiWz6AL5lfC4UauX2tGxbtVz0n9arRppAnP7C40ekQ71SrJSaKXwWQ
fXEYbmmpuhGvhZIDjrZZRGSbmfX3V2524666myoH61BW9umwYHPWFHvo9szYltWwXV8NhdN1IJ5D
CYyTNvC/jj7yzcdabpIl27owbFeKOHNEBoEybM4/O+Bwj0huLKmDzMTh9iBsU2TYbwme3gFi6PVF
5XWeSgU+78jbBPbavt+wX8WWqCk12PPCBWEYP+u+oTwkT9dQ2O3PtzgTJny7aYNgaANwjzZtDUmf
KfDmlIJtqkoj3y9/xGEYPyzhwo+3u7OMxyQOD2UEogAXG4o1fYBCEPAwig6Fb4BGbNVv2rowrmdw
vtKQxhhR7bPuKYiiH/7E5VmuO+v2ICxLTgyLlr0MgJOEAyBn2FwpUVcVTPMuuDhFiOq/bU6G1Qz+
HUTemhk3Gvd0gBiGuCZrIGDf96/jemXVQBVPkz/CPSqbhd/zEKVTUJzZopO0eAAmnHuYWE9ZCG9b
ZFye4iRUX4F2b9Is691LDUqp075RGKZdr0I5HRyKc6GD5NxF+otbRv7Oxk2rbkPWtO4a38uHv1VW
jYcp29RptO0fw6iBKVRTXmOGqIdKedR6j4dAVHsuM/e3khg+AQxUZgitYiGKAx2IPowIHt6e8zdt
C40bjjUf2wBKcuuXLxACo1G+Sglr797hAMLe7uLNyUEXhvmW/hw5vcCzQ4scnHNQGji1sq031vXN
4w6tG6YLPrOIzDnendpN7lZueNEBMdG2/ZOMkPtZ5viffcNYZ/CVjcne6+Vc5vWF5whGH5sQKZN3
taoWZ2cH6/y96sDXtKzbCDdDUxQeiPq5ONUEBJz7Pt+4mimBypXbxuriN+q7DnJ59sLNQljbEhuW
S6bWXfAcgMaA9PRh1en6FXvc9+WG5Ype8ojXAw63cvi7c5HLm8ZgV2Ye28ewXN23UCeqNUQpirw4
QIT+WzGJLXfIsjdNSLuuoGwiAhzLkoHJDC+OtES0/1fNKRyXx0lspW0t829i2kM+z1Pr4FEQNo57
6Wg+3kWh99eu+Tcx7Kp2p9kD8/xF9y456ThM7hztjBvQWdunG/Yrk5IV/SDhqteTj4wzhD8rp9mF
YHYTE7zOmrFwoFvDfopAv/eX8nvXVB8gx/61ZdWHfdNjmK1uuj7wu579DCvxj677l34Agmdf24bR
ylB5Mc2z/9wrgyKIok2Z2Ej226besNowjgWKrB1yRloqS/0E1C4IDH26/elvOg2YecNq44TOPnPw
6aETf6AK7PdaxXeFanXaI2x6uxPL7RUb1ktDlS0lnepLw1CJHNKan3ir5aFtmi1RV8skmeB01jJe
UMi5XoBejdjKboknR9Q23r4hmOh0n2UqdIlKfoIcbgbsE6YLzVLEuGK+VVNrOYZMdHq5BNDjHtsa
wRT+ZxeE94BsXUOVf9JiPE8TudxeDNtMGZaM9MEUYsOqy+AAGhkX+iOtx128/m5igtJBS1W5UZmQ
cxzUY6rp/Jd2ocKz78tNEy5Qz9zm4ASAdshJ1XF+9KZ6y0Gx7FGTmraMgspr/RaNh4X3rQvbaUhV
0HrOtRJBUG+Y25sRccyPYctC+AmIefr60lX6TFx9FIRctBc8gcTjPA3j+wnpon2zZVi2X7ReRgPn
P+usdMyQIiq4s4EntG0jw6ZB8anwDugTcJHlVYo6MBAoLsGGL2pZDBOLHrK+8Md4zVJAFexJ9OrR
r1DM0oz76v1cFM3/txeH6nLVVjWsQEeg6AMUkqdrAeC7gjThx9sLYLFnE5DuQ53AR6KovpRjFx/g
hlZHjsqZb4MLfik/ZirNi4rtkhfHgAyzDkHRVfNsfb166K0MITnWDnxjsW3rsf7+yucl4dR6c+HG
PxsBtkwQ24jT7EHxfXT22p+JR5eIj3ekLesL2Db0GczKFajVwMoU+Jv8C7ZRGNe0znRRTjqHRfTB
GL6THfcciItDmuWpnrtBbBxTCSblt2A/VsKwcc5LmQ1LU10YiISPWQy2djXW3RkAru4T5IFARd+M
D8MQ5Key4M2Gl2AbnGHuTbCof1MvYQ1IIxszdccpWG7yGdm92xvaYvImky33EuCFEAG7zIFDUCU5
eZdMy/Ptxi3fb6LSG1waUma8vghUoRxYkqhPVQTZuUVkauNUsRikCQ3DaypCyTnD2wpU7koPL/AS
9HG9XYGBao/uiri5PRjLTJk4MRZo5S0xvKq55t2RhqiNVOA736gMslwiJkSMDeVQBl1bgbHG/Yli
9b+6Qn4e3Oa+Df3HLHOv7TLuXBXD8BmPC9TYwypRREXPYmLkYZRT84ezE3bj/g5M7yeVRGNfXXTZ
BNkRKWmvPy19RLfSSLadZZg9Gdv/uLjc9YoLSIzp2Z3G9yOHNOPt5bZtLMPiYx81t16jyJn7+mPs
8eeylZ9CFp5j6HePUDzf141h4t2ywPjCBBz94Bh74Np/6ELQNOgaoZoMNDHnzJNbIke2STOu9xA6
k4uacYit7N4lDYcTOGm+RjUM5vZgLCZiQsYYFKWnmo4E4TL3Qpnz3SOg+d3XtnG5I85UyUzp6jI0
il950flfoDtQ7CpyANB63QavbkPFsjEeghqqSQyH1XfBVbE88a4vosvt77dMvokVi+eWd/WIhW4c
vMPCLAZBZdQeM8QYN2Zo9QreuKNMkBgQALyoIrjSK4whFAXQsuTiu8X3Csfi7UHYulgX/tUshc4Q
6AlCNTjQi0+UkUuphpMq/E/rRtrXhWHZfjLGclkiclYKXItdL4uUYc++LHxmx6QhxcaBa9urhn2L
dvEbv8HFxxMe3DmqrA6Oswnpsq22Ydah1y8ARCPlAAyaPPIR9/UQTNNdBnKfjderbQCGNTfM6xMF
SMBlRlKAURSH56rg++4IEywGAnWoKoqyusiuVn/PcRSeh1izi6e4PO5aaBMuBtVY4VIWVBcf5QEM
VGAx1Ija0X/I/J0xChM1FrY1FIIQPLiIfp7TuYecNB/Z8uL1Xfb59igsq2DCxvBOyryKYgRg/eJn
ohp2herrzgiIt26vV/am3EQxOgp4t6X6xjiKcVrlbBia7cvX31+1XYL0GDSWHG2HyDzkHjDPtWq3
pt7WumnGLRv6BEnPSxkMnb6fob9dHWQZcXLcN/GG/ZJRTdA9SZyfoVtPKm2qBs5+PkF58Hb7lvvf
5Jb1AxfO3gTJoZJGJ9Wy4t8YF1ljXGHEwlQ2y8ZRZDlVf6OXnTtwpZaIcy3ZUyHyY+yBjNmbyZ+V
iJ5vj8ayHCZEjDp0rEiGohIJ4ud7Tjm4OZ0mVFtgccsQfiOXrbuwy8cI4GeKSg3MV/5VZd1X2s0H
4pAthnmLk2yyysq2qISAtPolrjN51F1WICbuPJZR0R4oH+bjIKMPYcj/uT1ptkGtv7+yED6IJdCO
U14CcJUcppodZAaJEoRzAEPEdtvwDGzdGEYuAWyNmCTlRfvswDL9B0i8HoGUvixcbFA/2LpYt8Wr
kQxygASRW4GCc46nix4msFUH5Fi0KJ9qUHF72jdhhtF3OFc76EfgTh2AhuMRnsu0eYcn7NXZjPnb
hmLY/ayTbgbBLDn7Mf8T3AOHUEogasAtHHXy8+1x2KzFuL1nhFuImsBYqmb+zDpAEty+2KqgtzVu
3NtdlAPYTTs4OMnSHWZO1LEWm/EQS+smgKyMFtrGIPS7KH98iScEdSrElQ675sWEjpUuDfpyQDw1
pCEBKQ1COUpsFpxYTlwTOQb9oWxZvDXcH+iPc6vG4/qeX5/yScfc4zYY1+KcmQyxy7hMGcih6Hnh
9Fn1zrdmGjmK5vstHjjbIhgW7dfNAIZ97B/K+r9B0MoPbe5u1VHYvn7t9JUtM0ABYwU2csT66/FI
+656AaOzOCdsr2/sGnaMqvhocgqojs8yKxlCmk4epk075PF530YyjFiClyuCtiheoqUHJA6ZI+6n
LSHZzuTjrzqwV5NEWOQgoukhZ4HX4jmcADdRQPNDOpJ9DYot0inbUhimHKop9vM6AbCFDz+6BlU5
cTd+DAaPbRicpQMTULYmCWUY9BgGX3W/SfdOwtE5Fu4+TJ+bmBgy5dNBSt6DVLGFcBIhfvEtRso/
FQH35YYrZTEHkxS0cnzGdYmn1sQnGty3yVKDvi7J9S6AEQax3hWvVjuEgl+UgcADMJdZQDcHjJdT
FMqNRbB9vmHNkNolPHZBV4xX+ySOJfTrUbiEd+kuWyCGPTtVFuq4L12IWnP/2QVq9kAdd0sFxvbx
himrNpm9rnVJBhHrsk2zsFVn8OTq076PNwx57vKe8m6deTdvG3gw5Xi3jOWmR2G5E0zmT7+qhUfH
xTnrCWkdODBrreZM8vMECdtgn/QuNpBhyFqPbtW6wCoMICBMfc3Hw7KqRO+ZJEh8//f2dOQ0hK4X
FRdgKI8VA5Wmt2xkCN5e3tjEkA2q9IjbomlcBimV1WXaDBPbml6X5JVRgTWRlVWMW5L37odwbugh
6pJ9j3/gFv+78XguIhYVgEl2g7q0kt5NY0lS5pTHIN+EcLx9esYmS6oPcRCp/WA5hxCjSnULkw05
8LFel229e2xdGMYbg9mHeLpbzlk0Np+XkukvPMm+RmPl7Ns8kbE1CbLj4EZZVpRIG+Z/rVHoMpqK
5x1b04vN47/rQHiViHp47zuudxmj4aXCXXzc17ixg/w872YeT/SZgSGsrIFYrTq1xSD/5vbElxs7
SBZKO+XcihcyOuKxjKMP4CBwNrJKtsaNI1/yUkGJzaPP3XoecA1F1XziW6xmb24afLqxaYQz9SC5
TYJ3fCoq9ZMngYxdOLnClfN5ki0Jd+Ws0JNx+vexFGWdMO8vAu6muyDLwgq6iC3EqvatsHH8swDv
LtUV9FlC1OnPJoePmKL8oNz6/nUxfwtp4/uNh9gacsxUUnnPqAQg4q7kuvdOobss/X3vRDI/ZsDq
bFU22hbdsDQBKmlwG1TOl7IOKfgRi3pa7hJaS3q8PVtvS1N4kXkRDHkX0CWc5ndd6PbfhVaNV6Yd
iHfnM52WRI2HRiQNGCJ6JJzytKlxlzhHKaM6B/C4Akxmw6V5ewdG5rXBkrlRIH93kdSCpt4R4Yfh
YSr6QB8SFtI9YS2M1jD/Ac5ALzCn4FBxw5QLnbknDalcqBb4QZbWM2rMd+3DyLxOOlJOYTIn7rNI
Sj968vMBBJfzNC5iY8Le3hvRb1dJ7BVZiXfQV9pX3XRkzhjd5U3NyPn21rAtiHEkcF4LsPz78gUC
E85jR9vqoW8jByQ9dB/7T2TybfshacG5CxnkOHTjd8SrQn4dWQ9IVLvMQ7Cxx20TZZwIxTAOLQ0i
+cIGvzuvqoknx8u2KvBsrRvnAYEcI5lVCyJ3WhI8TKMFr8eoSXYlGbFljSOAisQDIb/CPnL9WD+G
Y+HlF65R0nZ3e50tAzBhyTFV1Ge+px58V3tPQvnq0/8AUXgzPupFJhaZjqwOOxHnL8Sv1Dmo/fkc
lX11YqsAk2qK6Un6hZ+iEPnH7eFYtq2JT+Z5kMhwnNgXAgoS8TjUZSBSoIhI8NGZBdtC39i6Me56
xQrBMq9TD52K1J8gsIjf4cnqPXHusr/2jWTt+pW3my8zx2JM+YvDfagFDHCp+S+F1LzN9wRhsTrr
nnjVRdyAMLNxRfEipkqc5xLZHKijNccG53CRAaW7byTGnT+TRrQ+Mpsv3dI3qMUvq6OICxDeuHt7
MGxcQ1Q9Lps6f0FtsnNA1v+TR+PwsOit+KttvQ0zj/0g7nk05i+uiP0BJXOyV4cQBFbsFEJudNo4
dN/2LiITwgyp9qRw+1A90HLWj7wup1MIofhH5qLwswmrjXvQMhoTxozrvUZpVZK/oD6tui+HnJzG
pR3vUE685QxbRmIimZ18dqXvOhLMW55zAM6DHfJxBDv56P1M2nYLLGYbiXGjU7qAdWZcipc4F3TE
8Yvj8VCToHisSeF8ur1/LUdkZBh7szSCTJTlOOOh7DaHwx8djbM972UvMrHM1KdZzpw2euJz3fZ1
yvMhEH9AKnxxtw4r2/cbZl6O/8fZl+1GjjPNPpEAbaSkW1WVt7bde7W6b4TpTStJUdRGPf0f8ocD
eDhm6aBubUAsLplMZkZGBPlYOAPuqEQho9yi6tylYGxXe+k0i5c3Uc1xMuUQ913Z84uKwgggCQTA
xVyCgyD//kJkGnhOueNNbLMxbL0JncJbOsWe/XaID5UqiveBDNXOdtgOlGHoy+B44by0LEvWdrir
2rF69EfvW+x1Py8fJtsAxoXOnXVFv8zCMmTAvoE2Acp5W1gl3NnfaaLZzv5/nyiRCWv2p7hucx6y
rNLebT8CkB13wz3orGYEon2527xsG2c7Da9uj2FmPOm4YBneBss/UgMQDDXV6dAuGkWMAsopjSr7
63bdhDnjIQb8U8tY1reTnNKg9pw/VVM7O47Xsismrln5OgrCBGsWOvNXNNC2x8VtPvXJstdUbFus
beBXi+VqII+TsA/+iXskTvKgewQVjjggb64OSfEFZM97JWnbm87EOMuo9t0xDPOzDJYidVEdQ3t0
ywJ9M4MjN22hkfWrr2uiU4IMAqRO5AQmuK7aC8EsBmoScmuHjDxfi/FZ+/F4mocpeO+RdU94xrZT
hvkLSmpWFA7L1pChi71FdwxUjzXATLsZatsQhg9QedC3EeAiz3REV74mEOpD0+Edj3fBWLYlMpwA
W8EdhdwZz4QYyo/CI+/mcCrOlz2M5eMmxjlsEwcsz0Xz7Gu3wDuXjbMXQCTYo8mVN4qJcY6qGjDK
MmbZCM2GP2XN6IPTtur58gReMCBveLD/AJvjDuRRkXT/8dUK4gDHR4FGpcDhrbFOY5S4RDaAAEYF
By4aLvwUdDAjPdWMFNMRHX6qL29oD2mt6B5syEi5PiLLF5K/LOlDUqetN/flt8pHfzYEuV1afYyc
3peb5CeE72vFdQqFrrogtxOCu3a9xTle3TatXDdoGhBZr7OUBz/niYzQvRN4Pv/U8oEt5a+CxhJE
aZfXwbaRRtzBtHKWuUxYpgdkfwhV+sTGYCeo2T7y1hobDqlyJkKncuVnAfraA/jrgYbSiBPSFoKL
t51KdlNmFnMy+TpzEEICFxg2Zx3QLwhGorSQ041T7HblWXwrMd8XMYSXRa3a72iK0AdaMhRnPNC+
IqGzQhHRo+pXJ8Y9bivbwhkOKNQdGC3dWpzlRP7okvzIp1YVhyHon6D/hrL0dZtvOCFBVMTBw9ec
mR/XJ+jJ0HTpULe/7uuGA3LXiCRqZO35hQW0ScTyw+m1+Hr565YNMVHXbgsyu5HO4hy+qES56mde
Jd5PCG+Hp81ij1EX+r8uj2UxEpOwk06+doZkZVmxzGOEnOHE9GdQ5Ogrs1QmDtuHp0lyL6jPYQzM
rBsgkM37kqWJ3j1SFgsxkdgghfSqOuDJ4wuh2dhPz3EF1joHurM7+20bYfv7q/AjbGNfhovLMhLp
8SaqiX8XChBTTGKXs9O2EdvfXw0xRkO0JlOVPDZFfudPeLC2YNQ8Xt5l24kyTDzE1YtES9Gd/Y2K
vJHkk+s7bEnzBi3iK4U83Aoy3T2shm0qhonLxo9K6EG5T5S4ufsJDF6FPsWOM+2RL1p8iMkarlkH
Ov5+7M6V4733E9KKtJrROcDl/LGdyJUFhMjk8SzAnxI7eRA/Avq4fphVLKo0cvO9dn3LqTIx2dVA
/KHxG3H28aI/zVAzhMoZkjtsT07CshEmIpt6Qgfa75tz4ToQcplH6qPXTOZ7OTbb97fj9urM+rJf
83mpmrMcm+qDlm0VHepeuXuQYNsCGTd4PoVB24UJP9MBusp0BsUpU3i0tHCJlw3DNgPTsDt0Yg1u
mTzOCkVHl0MaNuBTcFXVEU+gf6+PKhqH9cEWgURB3qXRMORD6pPlKrBGEJnUnUJULplAEn6OwwTP
R7l4Y3/Q4JvbSXDaVscw5Kj1lVgdj2WBlr8oGGjT2Gl3olSLDZtw7LwttKNLaB6qbpF3BXHuY2cR
J28Nnmlc3l7eXtsBMu7pOHSambiMn+Ucs89gbW8+hiEwzdN0FZNNEJk47HCiEAIqC446j4xPYd12
z9PcyJ3fb8kMmShssPAjM+u14VNFyspJ/WKIkwf8beXHHFA+R914XtOjOYjM/fzdB6uOO+1ceZb9
MaHZYQLR5AJA/KxgSDgPfnIjymU6Qo57Ojhx7u4MY9kh3zBxqlTPIAYVPrmJ336HBvd9LNfudz/v
5lksh9ik9cypSDRE7MpziOxKApy0WpbHIARVyt3lQ2YbwLDykSVDFZApPEPJbAxPaJBN4oOI+70S
k22JjMtbF7T04yESWeXgPT1r3NYy4M79mu/KOto22zD0qimcfEV701k1q3tC92UBNwVwYiTFBx6C
3+i6lTKCcoXq/+iKoDwXVPEHGRD3IeGIbC9/3bZOhrFrWVcOn2nwFLYRBPKmeb6J3US3KW/5r8tD
WOIoE4ytIFJRiWUS2Uwg9S0jX9676Oy8E7kSPxy3+UJ6NJJfHsti+yY2O/YbqeN6Sh79WLzbgkLZ
iXejls4B8JUyXZzxc+Q14rqtMbHac700ORdedZYAJeg7idzk/A+E4ZJmp7ttw8a98WA2MdpoUCFM
UeqdmyT57VcfRUQewe4w3Y14efYNEJj4Q0R3j7TFKk3qzxC0xv0AzOuZxUN99xIebn2IO5tjMRjP
sHkNzlWGarPIRNR5PKVh+Meb5XqbeLH/6IfjziVpOdImbptKKGk7bs4zRQJ/OXVA55ycTa8olzze
g8PaBjGMH6qCI45VTc6KCaY2Gk1vOcKXTeUpaJ1wT1vBtiGG8TdRlIuBeOSMu0wdZdt5tzXaA46X
rcVmmYbx+4lkWCwtzmKe+MMIMfIPaI8+z6gWfK9iTz156y7vq2XzTRB3QaNA5vVUPrgVnU9xn3RP
wGCtH/wlr38w8BN/vTwny4qZWD70PzkAqShxRsERoscFSG/UgULdcg/PZ7FJE8cNYnEalGPinXMn
ugkhEJ8yyN9S3j8J9FjGPtzMpodbd+FOecg2o21FXz0YpDdJrsganMUaIq0exkh2f1yBWRmuu4tN
elDtyaZa/JGcY/RKZ7gm6ylNYjCG79i9xVZMpF/RxEuIJCg56zln81GsGnyzekjkcqr1rPV1UZEJ
8/NZG7R9Xnfn3HWGg/ZaebNpXwcjhJIuny3bGTaMviGuZqKBvWgoEz9Q3qDMNUXL59wFJf+yxHsi
FbZxDKuHVnS1dH3b/Q8jMVLxvRmd9Y6LckSDTvP9utkY1g/W8Z74bUyQjW2aX6yGg5nrqP47Vr0P
+vk9GMPb9kJNuB8+Oa+89b0zK+iPTfM8npKnBtbBgJgUbvBuKNpPbbTXcvv2YaMmqA/Ms2vZkQTZ
+nwhhzp0daqa6DcUPv5eXra3zZGagD7RLAmBsKx3VtDmfKR8Zp9LIp29PJDt9xvWzkYFBrZBdJkC
2e2TX4XLPe969r6C19lxKLYhtr+/ciiKOHkvdEPP2lHNDzoV9JY5LTR/F17vaVa8fYSh6PXvMaok
HDWkPnhWaEq/JbUbfkH7cJzSuZl/BnChO4892+ky4vwcWoqF04/uWXjFj8rtHpjTpxoO7abqy99b
mBTz+GkAYdEOjsW2/YYPkFUQhQFYcM4+IUl79MH8yh6cGjmLHSdjG8Aw/jkSyq0SzTOKLIh+JyRw
r0DEojX623UH2LB7IId0J5OWnqlO2kNeOOS2HulVrTYBNbF9kG8UvYqL6kERXLnVIvVNW+3qZ1qO
lYntc5mIxwKsPZmoZv+5il32vt26MN1a9ylf+MfLS+Rtu/nfwJuakD7KAxqhfN1lbsJ/QWv9Awg/
7udmyY9xKz64Eux/beMemXBvJcAgoPb5AebiPTVV2ywNH6DB4TzOK15M2l30TVV1j5RsxFpddAO4
o7dzLVsOmklNOk89qrTQYXtAC+L3fFT3BWQlr/y2Yf4kjtZKVHGX1UH4dxqr4eT4u4UF2w83bD5U
3IFucSzOY6GiIo2ZhvF5Cw9/X9592/cNE1cTA8UV6cl5Fk1yE6+Ovo28PfIY28cN89aRjz79MG7P
Yenm70HAwp6WmH657pcbps38ADQo1OmyF2RMglaoNAjjPVyw5d4wIXx0jXy1yJJncghwWzglD1J0
6k80rfxkj9PKZnomio+hFBFGMWvOs9dzSk60QynkcZ7cPrqbW0K7NQUUgKg6VYr1XZTmNXfyE7By
qn4sesXdT1Nbls7nWU/NXtD/9kuJmgymqFoDtuh0PIuDJg9uqeSkvwEv4aCOy+gnjw4EZZ2jSxGl
Xd5JC6KGmgDAYgWjImvhA1Tpr6lbRvSbA8aNNo3yUL+o1b4kUWQ41LeMcvqYD2qP9de20UaAUOZz
DBhH2WWRKtbbVkOsiTegnkVl+/LsLEYQbX9/FYHIlizewnyRxaWvvQ3P8MXt0Py583nb7zccBFlJ
z5Ge41kf0u5ZTLz9LvLiveyT+ubyBCwe2mQ79TkZNAlGdqYRiD58r/0E4QN9agZ40KUB++zlYd5O
Z9HIcBas1DGi2VJmdCXNwwsfqe9FKM07KhsriMAplh8gJbCTObGdcsN9oFWwSYpFdWeYX3SkLaBc
L1IU7gQo0told3y8jrE9oP9BDEr0E0REsPMouYPGHy1+rSDnuPICMllQ0U08CiDARRaQKDjSUjtP
YdzE1x0wExnYdCvinCXmWT4HQ3DQpZvQjyvgLS6SAZO3Z4cWMzERgjmSoyGPR/8Mbs3qWIGK5XGS
1/FYYAcMKw8JpE0bMfLzXCNSmzEV5x0aZhjbeWbYfr1h5A2Q8EULjHw2x8lv6YkayMPm02XDsNif
iffzl1766xJ45xHP/AcdxGr8hNNbBg956MXqDG7NZMfUbdMwogHIHyoi89Y9j1GzvHO36uShy6dh
D8hsm4ph4269kLb0XGA9ekre5aCihzlUwdR9X1o/Vx8XAbTUjj+xzcUwcPA/g0cfQiFwjHn+HgBN
fkb0PO5Yhb/51zeiZhMFOM5NxTn0WB5Z4w/vmYO8+51XO0nwvqRNHP4dOV3IerswpSFePhc0IHe+
H6qfFCvgJIdxYLr9m+fRgpa1WCZN+BWd7rhpaV2W+uQ4/iw+UhSkoKQ1yikfPewHupo/s2Wcuy/g
7Q3CKa3WoOsf/KXMo52JWZbNhB7GYHsJ9YiMpQxm/6Q6rzh70Gy9qmBMTeRh1ahat4P0zkAwBbej
ki3N8BpfveyyrVieyCap6hzpZhLotH2E/mJ3mENkLOekfB9zd02laKZjs8Z3ASX3g8t2Uku2BTNc
i0LWoqROLTORSPk+l4o86Wm+Ss4IP2wb9VX0UOSqCcKc+GcdB3X4TGk+F3fuJL3g0Gsud7bFEkSY
CL/VmRVe4UV0RjbJuSm82T3hYE73Rd3OO67FNoThWgowvQOUQ7unieKZPPHyD5sr9MKy3TKo5UYn
pnNJAPoNmUaqh9QBaMxHN1NxXtz44Tze58TpHoboOikT7IvhXUjp6lC4CJK9BZXoO8J5RD/XEGpc
TpdPsuVY/QfjB5XeZg6C7imWG5dHw4byCzgrJT9e/r7FUkxcn8dbNYtohHvM6XBopvBd5UbTKaTh
cOdXAvdM967TPE/XwW9vL49pm9O2c68O8xgzyMgukXeW/B36u79pvvy8/GXL6TIRfiRgemUBXhAS
QsrfYydeDhtHY7rKOfh9eQjbj9+GfvXjVYvmC8URB/muF9d/IRZCx49yUP3elWIbYPv7qwFy3tUR
RCN89BVoPz/6TOFmcFhZ70S8tu9vN9mr71c0DqZh4V2GWH7yj5EXEfbZCfIrC3jU1OOmeQOwl5jW
/0UPuozpzdzuVlRtW2yYN61nHrGOIA4V81welwjPj6RZy/5U4nrdCRpsT1ET0dfIIKA+CPqeNEOq
TRKUPaAp6p+aIBhvX/SQwrxfUrUw8VF73jeud/mOLRZpov1WCrHuAcoh2Sy95kvOE/a0JXlxu3zg
S5+nc06Sg3bGSaUzhLB2Zmw5FSYEcG5YHspR0LMYUO07gUPLa0790sc7Nm8J+UxG1rFO/IjOVXSW
ffCtmN2/IoGAKuPiMULSdCeDYDkbJidrvvHODxW88Yx33AFNGcnBH5LuoSvCvXm8EIm9EfCZzKyF
66qlKaU+N65CCy+jR0glzgexHYCmirxU+/6f2Q0egso5Dy0oBHmuyit3yfANFcDEbjEoZEjAsUgO
VdB6zqmUKGVfOYDhHMK+X5M5RCkJymVhkuLw13ARLttrmrMZlinsrRcAueoZpzvQI3gomSNSBtmi
U+KQd0s0runkCv159vLviAof/j9Sv7azYfgNf5bTNKGZJNPaYe9dAUHWtBtj6FmDqr68Mmw2GV3x
9PPGpEYSfWwU+nGpLO7rpFt2sDEWIzVBhODcZl1YKPVEC6R50pG5IHThfUV27MeSezFhhJIWwAzy
UT0JFCuhGth9KDw3P441/y6gSX0zgxb12I17L1rbdIw4wIU+Xj4wHLaES/6+j8vuVw28yunyRW2b
zOaJXt1zQFyq2h199aSq+SYMq/Ju9sdsq8BWiDu06qvj0u2lkSynywQPbgK5uQhxK+lYuO9HBXRX
3DH3HQvUXmujbbUM268XHiD6A5TIh7pdm67ueF+W+fr38mrZvm4Y/oAMXrHWnchcp4oPasydu8DT
e7/d4v19/997gYyLaNBbo57AFgF1a5QpZS0eCn/Iko3b+vIUbHtgWLhu1Aq43SSfRk7EEdg3EKPV
yKA7DVphLg9hWyUj3Nc5TTiEtgCx7NR4M7ZoYN1c1VUfN0GDIC3rm3Dw2fMYVL/DTelFjnsIbYsx
mCBBPOYlaO8j/aiiAXySPVV3YGb8JQroeQUtMLQJX/y7aQstLk/GNqBh234YY6ROIxk5x5/WqZFQ
r0dXbKyT8tAt9AtaiaYjWfde37bhDGMfAbMsPaiMZNSvfmuhUhFDbg2fx+PpYWOX65c9JPc2gzcC
ABMwyAQpZZR47HmLyvIECGvwYGzgjrH0v+1DoCxhoIkc9HRLWRTAOYa11x5a3SAcE2HqJPF32RHI
ZvpJfON3DPzX8R6U1HK8TRihcJKK58PQP724y3HGCx1lzZvLJ8K2boYPAJZj6PyWqyd0xyRptZQi
1Sq6yQuouHsDP9ZIx1weyXYYDEdQBKUnGTIZj7oHKkpAFE+q8rcr2l/5MnzmOBltuNc6YxvL8Ahy
EP1UEXiEehWPJF/mQ8/ic0h98DDX7+d1QLEWlfLLE7MsoQkodAOkwqXO1RPr8hF6U/SPIqBsdUcp
74bERdkKxMyXh7IcBRNTOI79oivG4OlcUCiGEdMP3aTU7eWvW1bNBBTmzRQpdKvqRxmOBGcBtDhb
6mEzWJEH9OB24aftbF8ezTYXwzlUGiq8S4Gw5uVikCM/gsR9D7hg+/h2G70KM0Q9cAA+QMqhGz+/
RT/vBI1ulHcu//TtJ77hbEwcYQTiWRJCBzzTVSRPHi3kYQDVANzZoFjK6tk7XzeQcf+LsHeKOZnV
k6vi5AB0yM3/u6Urt/50eQzLBe0aHgCsCHGj5LZUXINTt+HTEToOPO38oTpeN4Rh+rmXz/0wOf0T
Ex1tDxAm3XL+6PmXulh3iD9e3OFbm2LYvO4lFAZXt3/K28kfof1RcvbA5tXDO29R4Jr4iob6ehOO
qJw5B42kKsL6lysLdzg7bZfL/OiCQKc/MQGZ7kOdL8jqXzN/YiIPqdMQXYYze5710J0kyCaKgHen
a1kniIk1BKIZJRsnAdIcD1E0toL96w9fyPz18u9/+7yT/yANXY4cdOvxzCkDN0Ux6NdYuu6XacXr
GvKg485D6m3/Q0zawNxt1DyAgSBz4ylbkL89JOvSVIemo3l3s9XsQDwWq0Nbdmu3Y8pvOwpiMgmC
3Qhb3iDCBq23eoh1nq8pQjK5lxuwPK2JiT9sIh1xp8EDYQNwcamzsqbvQDTmP43zDJnb7a0dafKJ
eN5yF4GY6ir3Skx+wSZppQP6ZPYcI/eShh4CTPAz7BibbdUMnzHTtkjaLuAZ6oXJxyHMYyclASgl
dxyG7fuGwyCyKwYorfEMip7kWEFp7C5u2j16yreDOGLSCvZO2Lh88AEJ5WI8ON1aIGUY/97uuS1N
VPbJ4SVEENDlu+riJiYYkRaen/RBz7PGL6uDPwNs1UbAhV+2T8uETDCiHHxSr6xIHuMo+a1a9++4
FPoXdLqqY8jX9raGavONVmvxVMJR7FirZY9MZCJab8niDrTJpirvf4ioH4ZUlCS4uzynt68lEm++
6NUNrpJ4DoHXLp/nsv2yRYsCGNpHp/DJjlO2/X4jRIjbnsdTXuGMKTSYBE7r/QS2Za8jy/bzt1Ff
/XzfBe9M7ozlM2qqX8HH0EFNuR7uA0Xi7LoFMmKDaKYDBG7BQOUEXlB9kyH6/n6CxLVYHvNR5eGH
64YxTF1XM+dg7MHDampUCiAYOIUlEeTo8ab7e3kM21YY5s6i3IlLd2yyNcibhzn28nu6umjXv+7z
RmTABlbEUcRxrzRumNwvHa/arzQW5DqWVWLiEZmjWOtFMTaboI2YeVV+SvCavvzrLcZtwhAVJ7lA
hUE+bBmzosqfZlokNyEytbdI3n8Y0Gty2P7F5ZUZe2KCDAFanxNRRSxDK0adVk7XpsCyIB1M270Q
2mIf/0EVEp0P+PlNphS0ozyn7v8gtUwOFL3D150qk1wwEiFuKER+2dTPpPgauxO4OA+sJUX08fLW
2CZhGLmC4s4ygHAuy7cHkz/2T4ha2BN6cvYezZu3+29QC4TYv92IYLUrwdTeZMhZq2O1CpEf0EdW
/4yjUmWuXF1+XbxgAgkbMLSJYVlYBgqO4DB7K3a+6GL6/bqlMkwcnIWRH0+0zdxFxgW0NdDa1UWt
c4CCHvtzeQyLGzG5+SNajH3L9caGU3wCHHW9DWD5O9eFZSdMmGAlh3EowS2WNQP91DRofdSoCN9z
3ExdFIgdb2uZgokWFBLaFAUDN9pST7+bME+j3VYCy2E1oYIdosGincF7ulCw4ADWK+7dXAPRi7jg
ujNkwgR5JeigohJ+o/NASCqJotOh0WyPfco2he3vry5VtxFts4ZRCywlUSfi98H3bkWHzdJBkfSq
M2TyB4YNK1nltjinbPnaNxM5jHgm7iRYLGVKYqIFqxX0xbwvUCmEw44ptLUAbk6HFVotC2X+ad3e
CGF4nMZFHQaC81WCtP14eWq21TNu8jXkgeehTJpNARmOpZdH6E1SLIIGgQdw5OVBbAfYsHOoDMcd
H/Ima6JZfm5KtIQfoBS8y8wev+0QTYF0Z+3BddhzkXnK+aU2jiiA4rItM7W9D8VaNWkZdNfBa9FH
9e8D54NBiNel22Zz6AXHdR5nmgqNxi4gu7sdz2hZMRPTpzyg3kgbAroSIDGa+v7Qfou6Tujrtt1E
9Qk3HKOAiu3p0Q9I+Iu+uxMx8e5omM97z1zL2TKhfTqauVpZWD67IxQ6ch8sernrzoco5HukyrYh
DOMXsbuiIxgO2J/QLdaS6HEYQn3rrV1xuursmnC+uqppFaCam7XIRNxyPMpVpfawgrZtNm7ygjph
OIzIoVQj/x7P0fw+afrkfN0vN0xbgMkpCQIOx+jUdw6JxJHIaNxZFtvCGybtNhGr8wAPjU0xOWr8
9lh3zakGSeTOCbVEuCZcj8VjjDwzuiTihd6H1XKct8SSWPJzPsh7Tca7AgIMcMt650FguctN+B40
cOsEGVXcsjz+M699k3adWxzR6NKCSrXfcYW21I+J4su9pmnAaQLLQ8gwLgBUxgJSshUwTGdZiMe1
QeyAGgggvf1jNDRXqUUHxCTtE9gvT2GQTA1yOsy1555bt67jwxSihX9nDd+uehAT1AdRlqGSbcAy
BazdizkG7aQevCCGKnIZfpD1Ut9dPt2WA2gqqReODqAYHVTPKlmbg1qi+TgnHf1ZN1DO3ZmOdbM2
u30VWwh0Dv/PPrcmgWioPy1blShfnfbJSRT7hzgREItictJSlu4ZuqfNVe0JJDQ8A3HK1puQX82i
0MvRQTrGtD/iERl+urx8Fs9jIv/cwSEwYLDRN3Ul7le0WX8PSUD+ufx1i/GabH7KKVYxF0imbfVx
2ZVpoePfQz9roLirX7X6pavmdyurvX5u22yMx/w8BsBDOIhXGIjuo7RraJffgG7TWXZOgmUAE+kn
ALQLwQ3Dsnjol0dIEaCsW8oh6o6XF8z2/S2yeXXQAjGhNBkiG9G5kt6SopJ3kd/uJOUsVmkC+iD+
IQhdOxRz8sWD3qlS3glglwCUWdACThlT1RGSRntWY4nGTGhf0kGOKc4Xjux5+9vfkJ6VXvPbCSbk
6m9TnUjoEdC9i8g2uc0/vFq5MPAoV0o3zwXKrc4IYJ/2mx+Mo+VR3Pjz7Hn504KHrNsdUDPzhqv0
LANikh8JpZJ2FHNyn5fL/CkGKv7Rk8PPq46DCVzQDVgw5yRI7pm30I9N4wd/lwmlgMtfty3Zdghf
LVnjylKOVLbgVCXJdK+bzrkJowWa6a0W3iMYvT4GIKLbiRRsR9vwZHyt0IiKEmjGmQe547VhQapF
0l73BDdRitWY9G2LYsqzXkP9HUBSyJ3QqmTJoStW9exFgxp2ZmK7DkyCQxaF1ZAEUfGkBK63OUHj
+MaFrmNJUlEv/+h1bI+QJ3vnDc0nD9Cpy/tlW0HTu6kSWlmSIGfVRkSeinVM2jvpcBl9uTyAxWJN
sGIDNh3X8dziyQVq8DSvX7ZZ+VT+nAdIEbFJ3nv8OnpOYgIX24KuPegHWebXEJ9i0qcfpvzKfgVi
UhxqFAimSSPm7XvdfZdx5Ia3ruvW6nh5pSxRh8ltGE+c6SkYIIahkWXlUfsBvajuvQvpmJ0RbIfM
xCe6Duja+6TkGQNT2KFEq0fNl79I+bGbiifVUxv396qdj0leLf9EeOdenpktDeFvp++VV/BGHVIy
+rjipPe3B+YvJF/yrS+y6IEGA6ClOWzoLC8SD6xufnczZL0uD72N8EY+86Vh79XIVZfjRJOizUpw
Z5zyJSo/ANIubi9/3RLXm4DG2KNznjg1mPmR74ceTtGCPkrKW/AtnruyG28uD2ObhPEgynkOUhlv
e6+wpEN74FZhG9srE7G+4QLyMpcOgg6W0ZE3yLsn0a2YPbrz2y32b8IZQVjQhIhwELaX+dNL9mmL
11hZ/IZCRzrSlqUtKfeU120n3EQ4OqTlay9annGMIAbxa44hy50DATFNqjsBl3N0iuXrujjf58C9
LiQ12RB5VfEaPGLQZinIo2zEuzoQzrdo6drj6pZ3vejnm3IAHXGYeO7OhWE5E/8BBkILTwTDgjEr
FzR8vi/H7vvYeNDeu850TBhgl+u8g0gkTCfwoWUBjUA+p5Xc1Xa2zcD/t1OgOViy1QTT7HhJ/FTl
vJ8+Ki+Y2vvLZmNxqC/e6JXt4wUie1VVDGWLzvsM7Sr9VTMXgY/m3c5TyuIAXo7hqyFUHvXghPbb
DACYqjq0ymef0Nk4fi2rLnSOJPTjL1dNxgT9Uda5fsS94kmXui1TyB+6DzNdIcAFLZBiL61msVYT
78cKvNc7jowUmGv81EHOoA1BpQJFmW80kT9Drz553h5o0nIATPgfbWM0LnRQfwKyrT9IMk4PQbtL
JWT7+rZlr7amAfB7XKaIPFFeeQ9SgX+vatneZW37+nbmXn3dBX98VDlB8VQ5ihzVBHkN6UEE4/Jm
27ZhG/XV12MyxfEgSfHUVPnveBmB1Sb0ZlR4GYbd9HGCzHS0305kOcQmfaCadTnMBIqBL1VFhKHD
Aaoe7D0QPW3aLNV1qsrEBP6NbUfXOuHQBt2qly5yuMd9XgSLsZtSwdp3ek+OdZNpPj8HcURBfdEP
76G52327vCm2LTfuSRc0wWWcqBr07NH0QUZIqtXhrqzK278/NCF70sMdn/C1zl4IztvGK1IOUPEd
Y8Gfa35/aGL26gFJ4EqjHOMhcn6uFR2QXfUoo6fL37fNYHsSvjq0EugZMoyifKrrMAhuQAZO64/T
0DndDZqJ1r0a+NvbEJqgPRWIZWhQWczivgHhXQxKt7TzVHBdxBiaAD3Fi6kAHSDPwnAuP+LDLahN
1ln/urxKtp9vmLbwWJ60gcjvfZT+0mpS/FRv7+Prvm48iBvOGoazVWesjB16rBPPiz8UHCzgO+Hc
274iTIxLO690scQVYBQArUK9yB38G89n6/NWlkYkcp0uPcKif58lV/Zz1w+wtZmREILcSdT96bSH
Mt/ldbJNw7DlCtmJUvKmyuiA2k6FQ3VcQJYEUYF2vm/8DpKNVw1k4vCk2yHsKOcqyxdZH/KqJwfZ
l/JhbdHO4XMWfr08juVYmYg83Y4r4NR1fq+6Kb4tmjX/J8p5+fHy1y3LZULvQgf0KUsYVMCUen/Z
5CROKmT4qcZldPAQse2xPtlmsY3/yoX0IZ8D6DDh+CpeyoMgA29uknwGduPyRN5OHocm8x+IeUTN
QM6TeevUzuicncYP4G2R72sImP7oIuV/izzeucdIg6vZhYu5zuxN8V/drKzViSozsbTBd+W4xTnq
i+Z4eVq2dTPMHpV8Wgre4PLwl/YR+su5l9JB7OFcLJ49Noy+y+e2xl60GeHL/3F2bctx6sD2hw5V
IEDAK3Oxx/Y4jhPH3n6hYu+Eq7gLSXz9WeS8ONrWcIrXmSoJXbolda9eq7lHQJTdkCyAagHIgFYc
l6kLzeAHTtuW8Tk6/ZEcYrX/mktolwF28XZ5ikxbWLN4Z8onRcYkfwkAiSZhYpF4EV6elJWfOtJs
kwP0dGQeZVY0uZOVvdhKQAeyDa8mv1GbHjTgAvzbPJqqHWcrKIqXBhrM+xpO8dhz+ignP1ixD8My
6EA8O/VTQf0pAz2dVx3oqMg+mWi5nz0ASjcthA7EC8WQOi4f8j8BARXZ4ZPdL2k1IB/29ogy5m02
oaPxFlCTQnlvdLLn5N+hzSBaJVfZGQwGp9P4eSmzc2tOspcOsY2vgxTU2aPKv8pXzMHUvmbQKO4H
U6aLsKzjZdG+4U6fgvGhjL5dXgNT85pBc+g8glHGz15oK8cvVVaGLwKhgzVYliHe5/2HvQ83HC5V
P52hDJffLYm61IYQK8/qnY3q8li44Iq3m7q68xgrICmKenLkpbcNTrf0enbSsaryFz9K6UNitw3b
dRmxVhyJYe50XB7xKEvGFGFgvxzb6KqeeT/etZDKEtvWXofkUdu3o7zC2qvBl9dp1Deo9podtQZG
+DxF4+m4PJWC0CsHpPOFCb98qvHeuBtV/UhVgXohMG8+RdE2PllPx+dxlnmFO2fQJW/qqIY4ZJiK
Q8SbtbUwhPsQRP7bIzLqJlY7Il5BePOjBdPlwo8indLfBwt6Y2EpRiTmzkERY7x5h+mYPRcpO7fq
fJwlhV+dLKdrv/eTz6sVJ2w4qnTQHov8gCpf4gyx++hGZUutPJ2aXRPW4mhDnmKlH4Ozp7oXaCLh
epBoRbqku8nT5QlFw/lLpPxqTQDBtNe0Y11OUIS1JoEulPDipma3mWIujclowQtQZ9gFYPzbFrH0
dKyem+RzMCVj9gJmTY8dK6tx5Cnsmb8tPOb9B56Xzah8Azj+rpkFi9OpUnETBJAT/pamKNT3ipzf
1mO3lgc2zJ6O1MtDkaVphKNytKQF8qcRZZkLB1jvtbuG1A8FMkYrgUyTy9ZRe/NolVEHSv+XAJnn
eC7JzyjiXzPCvvtNQmLaQhVtWKo0m+oBVM43orW2+WsdypfW3liGqNZ+Ia033DfZRBMEHBVfad40
iZqL8JRrd16FgQFtk8U4tFlMCYHOsZx/gjO6jLmTsP2mo0cH9CF20PtQdgMeGWXgsmryPWIUa7vB
cPDotHzIQXsiLCbkabrmn2EAMKit/bV6sc8jjmBA/duRdmz2G8tXEaRckjMKsw950+VxM7m30dzc
Bim9q8Y1CgDjXtO8AlKNoHn36u5GKODvJiFjRfk3zjoBcRTsMdAB7+Yg++IsAI8iVD+XxOC2FdIu
Bzbz0gTiAkDVk6ia46ZKmIyL0lvTWDQ8MHWkn2KRrIo2QXQKmc6FGgLaVYR5v0TNX3gAwecO7A2S
b5QW9nTIXwDi+mCw3P/rz5FzuIdU61rdoul41YF9BFHIQjFevVRjf1fjMLXrcoxRzfi7tUApDH2m
L60HPHwbNje9W6wpgRgOQB3qx/N5sKeUhKekxa0nT6A2VCLQSix4pj/lR5f3guH802F+gz/UTOZF
fw8qvOFh6PuSfCny2ppji/aedX25F4PZesvvH2IaSZtNRdk10VkwWNeiBFK7kG293LhpprR3Qgee
DteymvAEaOQU7qmY0muwnA2HfMJtjox29HC5I9MoNP+QDHXPSIdisI6H1hnwN/FYRHl+2Na65hCY
FXhTNgK40Vep9dhDbEgeR9eX2yDpns7jB2URxxa5DE+iy169CUBioiD1gxv82mvTsJd0EF8yQ+Q7
mKrkjBKXYtp1RYhbTj7J6QEyedukIz2dnY9GDnVrYlUI8yTOvKsCys7dcudZeXmYBrEcoR+2atOW
LZ9IF56aJn3Obag6DdH0BETAmrC0qYNlG3/owCu5wyuVBKcy6aedR6KzVwfR9f/jYW4wiP/w8iVy
chHZDc7lGMB/oChSSbCvhX7yT9Gon5e3q6kTzaQblHYmGThLkGeSRYwMUxqDhfmli6h7cCKUR17u
xmBzul6vUn4YzoPD75ka31gS1lfBZs+hY9vsrHU84fvByZ7q4iVnTvUMzr/uW8cYaARnVa5yy5pO
ER3aZid5WrRAo79Ylvral93wdUgWQo4WNMzBQhZQIrf8rZ9UcU5Y+W9O1wDxpgnUDnsPuAwuG7C7
NUMSfbVHZF7iwGrVNmQttuvf2xmhMjnYpKdnL0KKltVDjodNxo6bll9HszVzmA/zlAxveMyAc91G
nc4/ebURGeXpcDYwLZMhhVLIvaKQOgT3Nu4ldJUhwDD1OpiND24n7IpO9yj1anfgqi+KGDwf00r+
xnCp14FsqA1m80xTcS84eGpwlet3DQfSb8j9E95JECLc7Np18FruZp6qp3q4J3Xxb6hQNZH3Uwpo
/mqlkWmytFNcRZQnQP6Je2CkrocSElIzF9YmEKunY9RSvElYnUv7rGZIKdhh5uxy21aHZOLD/Xp8
3TQG/QjPEgirkbm/J12UPINrP8tBKiyjNbkzw9Gho9QEHTov455zTrpweLNr1LUA/82+TVmpVvyt
6V2iY9VoRYuFMN45D6GdTxMog5Sb3Dp5i3MrduZoCsc458gjXAtQi4/uEegi3oDay7amML/xonKo
KLjZfOhJXPYBhlHrcLZkluFoqd45kzB8CAdg/jjYQr71VAwrZ5lh3XTsWuOoHpRrlXO2a2fcswiV
xZkPuY3L329qXTvwqxRy9kOPACBEy7pTKhJUk+f12vvE1Poyax+uE1yKsG8mpu5FK63bChoJOx/s
f/tt3770+qF1r5RKpH1evngWkIND2Lkna3l1b2tds/mut1GHDg78N1kyuStmN7jOWOetfLvpzP2j
MfXh4x0WVUkyMYDrEBS1if8IxbDohz/SELLwYLutq+jMoEZ6tJXf3sxCvm0bluYGBqqSnNEcG7bu
LZSt2+4XJZzny42brEE7z5u2z6F6AR+Tgwb1pSzlU5oE8y2nkHLY1IOOshOeDfuXlJ44nb7ZUdld
5S1L4jona37MECDQEXaVh5rSqoisnxmgdscCgP5cOrd9CU4gB0faDkHFf62gurXtdtuS6DA74vmI
7ActOQP7rcJD4jc0vc1IB16Vy5NmuA7bmpHns5NHTk/s859bfS7od2+Ye5QXp//Ok1rjBDMsvq7V
K5CqQv6ggHOuWvUt5Yn4Dn58f4x7hhTJyhFg6kSzeUItXLqd0T6Dp6eMyfIEykvXPlWJM217Seto
u2aohygNXfvsWeKJTwhpVHJjRbGnQ+zsvhiBDA/HczhQYGrDCNGgOCBWtBLMMO1ezbynXExJ6ory
Je1DEku3amJe5P8mzfCmstSNU8ti4CT2by1arPE2mtZEs/oussrRz7G9mkWb68+aeH3tHRx3cK4u
7+Blef9bJeDq4Lsm8etUOdw+Q5k9e+woscB9Xa+BTj4fgKsD71D51BUuT8Yz/JT3bx760UOXUZCN
y6ytvm8bgfZ0p2MW9PWIEXRBzQGrB3k3bboVr2iaHs3AmVCy4YA/nvOIkVc6iGC6rUFxrVam/3MH
4uqQuzwoowhMf/REgryLVYToqG111m0dzfzKclajZaZxLL9/OBSbAUUTdGxtpFGm6g5lds3XIOTD
WrLL1Lx2pIfMY60rbHpKOl+AkBeQ3XoEr8a2FSZ/f7ydVvXkRzVanxLrrDrXOiMs73/b1vrfhn25
DdM+1wyVKMt3AzAKQiho4Y33nOrAEyfdVYu0z+UuDPcaV8fToX6wUDKR+ZuwIE+7sAcLq2y/kyVG
VXeonHOtqI/bDqHDKXH8W5AAr/G3GXapDrELJw7OO9fyT2xctCvk059AIp5Sv6XP1miqDHtIR9ql
Q9XxIMjoafDS9JWquXmPMpI9Xp4+U+uaIXe1zepsnsn/+Tmk8aANiFvHyuJ8fji4OrgOSoaVxYXy
TgutQmnNv22HvduhsI8LzfsYNneFM3bXLv7ZNhzNnlUbOUge2/4poUVzjewyuQeWha0o5Bi2c6ib
s2yYXcx2/gbmWCD76yYBW0oB+v3v88RWof6mJdHMOp9JjuqKLH+jOR2ekIgi7xVwiCvntWkMf5v1
/0BQDjQGUJs8NWEi9ogo2rFXeXQXDck25J4balYfRqKFAK3jn3CfqW+aZgQtI0cGb++D7nAl3BN+
dj47gc4o0GR8HiIOCI9qR3/nc2dnTewx8hskdL2FoiGbdgPoFLa4WnSnzVoqAdFlLLXfkxI5Skv8
9AOEyDbsWbStTVfD6oqWTeu+U8R78G4F7ZIaybYP17MQduiFJAfe8N12gWGly1fTudwUj3YCPf2Q
d51jEcAb3zO8VOMhRL4vrOjDpnnRiQTqQio1KXz6bIs02DfZHEUHFiKmuiUUga/XfB+n1ApIPdvv
oXLc01wUyXUJus8VQ/vUjNH6YoAfrhaeb7sp1PLY7zBDiaZXgdJuo3I2Gtf8HCsi0Kt6vf1eD834
s6JOi0ghDVf83OdhLzSvOTo5ZR4yMEn5O8LDYUnK0KKb9oNErKOyWB5PbXL2ZX/mXdrFMvNfu2kT
aTC61rwfVbVnCxXSt3RAwTsrcvdPgG2bremJBw/kfGk6Td6b1RTezu7qaZdUm8Qr8emaIZN8nkPV
tN4bKrWmeEZFaWz3+esma9AzC8TPIcPVN+lvVVLE/pmCXs0i0LFy4TbsVj21AJEApZK5j35ZI6vj
SfpOXGX5+7Zv154ibgZ1lFJR+pbZCDEkztjsWCc3XTKg5aGZ8VzMYTQHM3kbZsB56jD4RQF72CmX
/UM4K67nHjfkGdGUTEDKZNuINONuIekzTJTI99bzyzxm6dyd+r5r3i43bzjd9ARDGwgXzM8W/TV5
1hk5K1SI9KdaiHMBJpNqbG9AEbjiZZc1+M9DF7OnmTrkvLhfgPT8vSmz136sd1U9HmyQ2UWA/Khu
Olwe0afXDnSjmXXQu+ksBBvfo66MbnqrlFfAxyFpYk2oxt7Wh3ZIW76d9ywQ8sDmOu45iVP2StS2
w0LPNlCe5WnLId/ptEBGgiSvsbYd0XqOAUr2AjAriZbLL05/HIsfl6fDYNJ6poBU4FpMQ7Tb+4kA
rmn8KSrqr3z0YlyfbBs9SaCgMsPBfSEPFr1W4iCnPO77H43Y5jF0vhvO8l4Sp5MHnrYnObdvaRes
EMf/cWmffbpmuyx01JR7tjwg5n0H8HE87odDv1e7Js724b493NN9tv/+7sXODjRfe3lId30s4h/N
ivMwzZ12ePdKzRFBBOUAXoDUaWMe/Mjo95yvXSgNtqaX6fdZOJMoweT1TfOl4vWNBSYkUmfPl/eV
6fM1U0ZteTcVcy8B267zuEqyE86h+9qt93PNNomdOsGfm8mH21M2MGTVbCyStOsqLhrSxj0oGy6P
wGQZ2kHdyS7KQzpjYVMnHoPxSIlYOUcNc6+nCywLsVwKjAF8UMv3kCmsvjaCIz1IR3cFsGiYfz1f
kPVJOWYjpqbw30FO37RnP4K8Qr2yOw2ToycHoqhMg7wdYB5SMaSG5C+i0jVRHNP0LGP6sKw15+EA
8ir4OkmhgjLFLvrwu+iwaWH1jAABtgPkxWje6r4307NHni63+ydJ9onP0OV2vILbuQpgUuJH/d0+
OLekiKtnDyJb++pc79KVc98099phbE218gYfJ1hQtLuJ18doWpsa08xrVjv1ZUPnGiOQ7Km3qzhr
3vrwx+XpMX22dvB6DW3zwJ/kwWu76Xc4jF6984tadCuHjenbNXt1OSltKRp5mBMOVdDfflnGSbFG
I/n511M91O/7FIWMPjZNHZxS3sSl/Xh5WgzPKKqH+fuejXMbouUCt+k3//wgd+PVt/LY7PkmXVHo
1mpX68GGCFwgMTV1CLL0qNk30TZbpXpZ/ZyqzuaqhjHJYydOuWhj1WUrS2qa9GWpPzgC6kdDBNQc
Gi+Oynql2y4OYMz8u13Q7EPSPYX3ypA9V4/RGmb38zAzJlozzSGZorbJYD9uMO5yzh5LR36fBv8U
EvLulPw4c/ebM8y7wfLiy/vnc0dP9cr62nNTaGxhLF7xPDndLgXlbU5jtlYrZVoDzWxnvCPdFIrI
hyA7jOy2XxMS//xJQXVxm2YC3BJkRPJAVf4L5fqPQtWHylL3XpmceEhWkDCGz9cD/6qlvu9JrAgZ
73J5U+WbzleqR/VV1DWNHzB5sL3gQNpgB5R+H4OW4VuYg+/o8tqaPl6z2wgYOAW1Y7gGFT2lVgfK
AZQorRiXabPqyjU1ypoRR4HjoUMSj1CuAiNU7CAR63rtyfLCmzGoIOIdoApyrXTMsOh6qN9ya5AK
TxgQKM/2jDrQoDvmWRgn9ItYI/r4/Bygesm8M2XtOEkYhBTIkTvDyQd4Jc3ZysvAtCaaiUeh0xYM
wd0DlKBRKNjcSnuTlJBDQ+307YRyQamILw/HO098pf2pTVYOX4OXCDUrpv3gJNWApt0c7P1jv5v8
fjfm5T4j9UoXponRzt9sCi1IC2M7hTXO3t+i/L7JCPTSeLtGVf8kcAikQXns3ORbUJWbbrFUL4yX
YS8c34VzCKpkJ61p54o19IFhNvSKeOUJGvIA26StXp3+UforUVdTu8sCfzgS0xpUDeOy/WzQbna+
3FvltiwA1SvfOQOTGkuwgA7Pr6KpBMvSWnmTYfvpde/SU4OYBSa6brKjB8nWZvjp2dlODWu5F4PV
6wI0nZcz4kYFenB/tf5rWYGVY1NQh+qKM/1U1E7TLVNuJbth6PYyXSPsMl3+9Ir3WoB3B6XICGFw
tUet5OzUx7amuxp69va5sqqbIWz3c3cLIvH9NnvS7FSmENEANlQefKuKLdeNp3EN0WXYnHqNe+K4
splCmOpQnfL+ax8cNn2yXtouvDnj4Yx2I8uNA6hBI2a3rWXthK0an8uZwC+2w3Ul79yN1w69gt2f
24BBE3CJ3twTvs/pymvBNMPajbjkCroleSAOnX2dT9jsx8vzYHi7Ur02XWB/kSJFw+oGEuJX+fmX
89Xf3VgP6X7tNmNwAnp9OuFQxvBC3CSpfJV1fyjdLkYVtAz8q8uDME2Odn66RdYSzwUBj+OSuFbR
LsjWyA/+hKD/+7anVDtAqyhNhmpGvafa0Stw4O6LY3POjmDe/66+3LlX7m6Xxd8AUoi9x9v0eduA
NFP1ez4FQYAZq4ZTIO5kuM2j6fXoHJyjXVTCo/kdOcEV3CThRheg154voeQKOpvi4FbBflFACOja
68qwf/RS8x6mOqCGVBzCbjiHLHiui+Rg53KHnNqaQzYcI3pROar0fY+Dku4A0qUdBMDOUYs6kXYt
qGvYob5mvqIvs5qWOFaV7y40aEN5EGmzCXnuUL2MnIJbsnddTFAT3acWSk02obzQsHbnZQKEqILM
WNSojsPgmsEFX97hhgeBr5ksn/OQt2BFOMixvxlmAGWc6kniJYgo3bs/Qxbkcj9/cgKf2K+v2e+i
AltWFeaGfm2P5U36GtxP8ZX15N40x+ImfGxur/3vl/syLbJmtVMZuG1fo6uOQTr5C1lzb4a9qdeI
11lUh1afIrwIuvrCT3ZF9jLaZOUEMLW+ZBk/XCxzYPAK8CkgfOY/5uV7lz/aa1pbpqa1Q3amqItx
KjQNQaS46356brbj+cbvXrzFh++26j5q6wi+zPLqwyT6q0LxXZhtfO7pxd6j45as63Eutjy8D1x2
cKc1PgPDPtErvJlgsi0S+BoiWQxEQNwXq3zWy6p9st3/o9VSyNwHqFoc+hexS17L6/Ha2gWHaDff
P7A7dufvvganf9nb5R3/Jwv5WXeaGcuJFLW9vHbss/iVPBAR0wcbTC3HOhZvv5P7+tyerVNxDvbJ
zzXWFsNxoKOteGoxXMrhSyP4DnAx2BEYwdsvdFoeAZytKVOYZlKz5hY0gqNEjdChCp/S7o6F4NXq
vibOUy6u/G4timfyTzoEy4oaOxiUKw5pLna+P594lFyRmcch5/soJF9aGHwXTZDBkHd1mNySJNzN
dbOra3Kg5fxFKutweTUNE6vjtVDzjlr9BJ9C+FOR7ofsIbUfuvzL5dYNu14HbCWSFbgadOLAbAah
VnHEU3nlOW/6cM0VjEWVc54KXBDyKtp3lrsHrelX0d5IsASuHCQGX6YDtvgQjFafwLmnFr2jWdbF
TcJu7SLdFq/UMVt+2gfgEoWvDEOA2SG7sy1eqYO1/IHgCctgLVO2J/l1k/4swgPvVm7eplnR7N9F
fVVDq1EcEi+BOEP7RTTkKOtqpXmDDeqArCZvhjDplgNk4Q1F9uLOV6B7GW4tFVOxcik2XEV0YNY0
E+bMxTLzxfhA2vH73HlXfeOeOQNIuHP2l/e/Yap0iFZbDTmKqtBNpm5ZcJfPx7xYMS1T08v0fTgK
S5UOXJYSTh9CjTFDAuwYKHBxh7Ssjpe/3mC9evU3LoHKnkB0fBDyFYUdUm6cFc1026Ku3GG520jv
UUU/RHdGHcflTzbNyvL7h1lxK2+EGA/OpmG4s1yUZD1UGyNDOgKLN/5QolJBHpTcR9bdsC27TnW4
VS6LvPKWWSauF9PkPaDbooc6wKqClnhnzWjYz6Ey0I94gmy8zRDtgs2SrBaTRNOeOlTuF7vaFm/X
IVUibQtH+bgltSk7OqFzM4PQ4vLOMFi8jqmCl008K8oQpCFfi/mEajcr/CcQTw5fiwIb9p6Orhqb
QFaWwOWhtpsXL5/vhyb5zUu5bTl1fJXnJ4s1YgAEBdIZTXaiX4PJmeZGM0hWlgkg5y0eZqDBTCyU
zY8dATMNvxdFt4cuz1oaamnwk6ujrisGbs+C1VGJjgpyzCt1RemTk8/gfogvr7LBZemKJ40XpGVO
sTFpNvwAjLCu5ffLLZtWV3sWJ6hTCSAfgHhTE/w7gh96Z+coI5Egq3m63INpcrRzlU6Wl6AWSiBl
Q+2DxSp+bQGYv6egZzhkkq2p7ZjmSDNeooqh7kpcnB2yi8qbaE0Jz3Bw/0k9fvC9UGevM6/E4hJ2
VSFIk6cg/xJXDeliV6YPU/F2eZ4Mu1UHVI1lC1KpDPMUoKrft5JzGrQ74CUfmqy8ztm00o1hmnRQ
lQdWgr4Du9zB7aJXIM8ZdATCTdy9DtUhVU1HQMnmw5gnJ9uBSwFy2yt+zrBP9UJrlL3JNJB0OrRu
7BbOPpr+6UFid3nqTXOydPphiVsQeidE4rObTILVsowRzNnW8tLjh5Yn7gtBvMW71bcDv+7lyhX+
03ozTLRmtg0j7VS1+dLuEFfzXYZQXAGQMefdviLfKudrJdf4EQ0GrBdWO/3oihByjAc/EDtkvGJW
fo/8W28NfvPHTX7iPnX9kgpV7FE2LtP/423YhQ+P6uEqON/ZexV/s4AGX1ll0xbSXsHSq23pYoUP
wXBDhh+CZDHdJGXv+Dq0qq3AFOrmaLu0T6m8ydZe7p/vTF8HVjkShLvVjHaH/j2yi3jqk5XZMLW8
uKEPOzMa6FKyyvCGBQs1zvh49Jvj5U3/OSrDdfV0dwesL4jBlsI+G7w7DiEqXgD3i6KPqnsRc9RD
inJ8AXmCuCun6sflfj9dYHSrvR1Sjsp76OPSE63aH3/06qnDfvQTXSvZMXWgzRlkrKVTSYqSwgTl
toTWPxKbFTvXBuvS5SF8uioYwmKDH1YFtNRNJewhewOhUPEGHRNVxS0wOlteV2h+GdiH5kniTWC4
n31wfAzhnwHYXVHviiFbE/0wDWD5/UMPXtU10NJzMUVskFFMWVmPsYQfXJmgT09JjEBzfGPQ2SFz
ePlGB0LsveXhuh5PJI1ecAserkJZBsHOatTT5fUwrTj5ezhlWArqZqS5R/k8j22IiNuuXR2cRShq
Ww/atUWNBY2Scm7uvZC/dELMu4hJhRzCKgeDaUk0v2crbmedYuDUJuAjA21TehrDVaogwwzp+fLI
LZrSAeXVy5QsFKVZ0sZF5dCvYMxkz5enyDAAPXXOoNwk5iQt3xjxs8exbd+DPvFXQiamxjWbDu2i
Io0vmnubtHCEIRgXrGR299s+XbNn4oPGN5dd9lL2jX0doGq/21GnstdIW0xfrxk0hFgREwuQRAmp
7K5Dnge4B7Ckebz8+ctn/udkdl09o96MZLI5mNmem1o+2SV4Zzpa31oWtD1aayCHy72YBqHZtJWT
QjUuDZ8D5eV3ZTVaMfez6Glb65oJq6q252mKoueUIK1uiZI8CMLS07bWNfMNaZYCZO5Fzwv7vgKR
2I7SaU381GRbmuWGpRtVskmTZ0Amxh2QTQ9V74O+OxjXBNgNC6xn0fNO2cSbpuA5L4PvIndn0Nhg
83sMPcg6o1ebZknPqFPRE5ckdXdmPcncm3xsq+YQtmBnWjkWDFtIz6vzKqGozbGjZ9Zxf+83o/PW
sU6t5WlMzWtmPLUR6O2rNnpuUr+6jgZvfBeZtVbn8ullHhc6zYjZNDLlDozd5HU77b1UfhXuucQ1
I+TiqbEKe5/x/mzNawXbhm2l59h5ZLMgZXnw4g3hcNMMgFCGYET90UfRWsDC1IVm0irwRzuzm+DF
qUPvup2j6uggdr8rW1RSXd5Tn8N9MG2aYVPod2diDKsb0tF9zv1fYdE+8PCBgDFdTOLJLnwoOtcP
TR1eEx9QhZn9c7lr0+g0o58E75DaqrM3f8JFYJ8li75yAWrl3B8ta3+5E9Oe04zfbuyBO6ixekkZ
Je8NInBfcOXdSPfl6pn4LunynpYuEChl/56RNNuDOvgtmKts2/fr9OyQ+KNuMRfhc1Kk/Jm3NhIR
oKvZNDk6Ozsf6wblCGH5WoShe3Ikb1k8NVmytrkMk6/TsOczt2mgePWqGCRIUj6N+wqybCtb19S6
ZvAO90F6V6vqtZ4q70CcbIhL0a8xfn8OyHShY/L3pRVg9DDgVlS+2kNVxYiz7fpJXLtFl8XuLJ/A
H3KV9MFxyugd+C9PY7cGnzY9/PSU/chDxrnsqleIab0Ow3Ad2t6XrK9v8JoZ4ykVR+GKfW+z9xQ/
Xt4KJj+gM6TQAY07VlW+Mm+6Vi7u6f4fZSWSxDP1bTCkyJ/ZVA4o8ctQHADvUCV8qYRce5MY/Lee
xS9oIr2uJeUrH/szaqd3vKLQb0urH0D0xv5So7/Ms6rXytAMp7ZOpMId2fLK7bxz6lk/mqp5oNlI
DgkZv/UeAvWX59WwSfVsvp22aY5qivqm66iNDA4UKoRvNdtMQE/QW07ienhMl6951PRx2lvhQwZq
y5+Xv/3zkJKLd+LfJlB2yPGRsi1fVQuu+2U71K08Irtz/GMTdeHu+hb2UAxU7Kp5ug5Gdie94B+a
1XvR4JDyUa91+WMMp4XOvuIEEWktm4HoAxuw3LW1gJsanNH5KZomuN7WieZShlDVJBSdex7GJTSR
p3yXz2BvDFiz7Q6nZ/UTiAl5XhORc9hmr103+vcVA9fets/X7guNkxDEYEX0hvUQ2Y0K0+CYWZlH
DhlqIjfFebErtBuDXflTF8yJdyJO9Wj34GCHav1amNRkL9qlwI48B+QYaBynnId8tfpZJnjJbJsf
7TIATjcirTRE4yHe8ENh/UBtxnCowcu9rQc9py8K1Im3BXogbpvEiRU82Mup1zOonlwew6eJFEy+
Fp7rypJXDqPeqbP6E/VuCNhSm8A7NKDpraj9ZWq9lXT5YuWfPFv1DD9vqMdbJFxPNvzjwPCuR+nQ
DpLSTwklv3jorMRuDH5YJ2ThbgHps4CRn9SlVQDNeNbGTpF6Oy8bvaekUmthYFNHmnVnfeeOPJfl
q+w5O/K5KuMpbHjcEVwdZhX+e3mFDJ5KxwKMA2Su5lahGz9V1zSvjqD5b8+JStZuPqaBaHZuTwws
BJTYb1UGzqi4r7iIhzq0d7SHYjnKjdYuQaahaKYuXKm6FEK3r+UEJfHO5cE1yVFNHQxptLKfDQav
owWiIIw6v8Sx3zZT+sMue+vWF9NGX6VjBvKmFKg3Gu03hITHE8XmvVmMZNNC66gB8KQ1duLV1WvE
8upR9io/0d6vdtt70Iw9zcHKOvRW8cpkEIDYqj8rqJGc2miVuNZg5DpwYIq6TBRgxX/rZHmUypv/
kONFXQAOJCjsgYd05TJhWGedooX4Y8lHh0dveT45V11n2fWu7rp5jRbH4Bd19AAU4PKkdN3obUwt
ciyctEN+3wpvQreXEG1TyV6V07zDZtiEk3ZdHU5Qll4XykB6P8OI0mfU56pTmOA4CauqXjEOg/3p
1CyJVJGTwSTeLEnrKwlq0kPv1vUBo0hXujCti2biLFNDx2cnfJ6sFIRCEI61wUU2r9ZRmNrXDnRV
idEawdv/hsV2rgZaB48UsJotuBesgXaiK7ubGscqvbsQKaXvYWc3DJVsq9IXhvnX0QRWKVLXyufi
1Z79L7YHCeNMTNaJ+L33/bIPMUyPDiQggxA5dAKcNz6Pb/MUit2Ig33lzmwwbh1I4NkQQQvCwrsj
0UKxTXb2sChXleDZnob0NbK7NeszDWM5qT4krESoEnTWJ/9UKBmtj8yDCNp+dkNvZSSmhVh+/9B+
AzRHMvap9TZEUDRNAlxsO9dhaTxl2dpJZOpjGduHPqIJavRFJ6y3turr/+XsS7YkxZlmn4hzQIAQ
W2LIjBy6suaK2nCqIrsZBBIgxPT0v0V9d5GtTgX3sI2FFEhyl8vd3OxDicb0xPMdBeWMcC2hZ1sm
4+KmcyBYMar0NxuG6hObQvbq5FCeuH2WLGGBCTEYCxF5zrI4v9tB6WPegGOux8NsdBCB9pBPWvEY
tmkMiy4HWhWqVM7vHHWTHYTdQqh8cbEv1P/8K19JSdgWy7BtCVa5vlLedNal6tydTstUfXQmv1zj
on9/w4kJNxiHTkM9iju/Qz6gIjmVz1PugNkLqPeV0Pb9TyAm8KCFBB2amsbgNM6L+tUwlz1uFkMj
JplL6S2gnVhY+rtQjXMMvVF90xNU6VRD3E17QExSFyY0iQEuDMqEghXuztX1+HeORdtUNiQmb7ue
Ias1T3l2QcNL8cNzSnrXg5n/9bY92Pb3uitvDHqc+OKhKhmWSdDGnr9rHY7s0ty3J8A28sPtSWxb
bJr0ECjIYaDtJZkRrSEn6IxN+exABHdZe1S+H9oQk9gFBFtEyo5HmKJZyPehBa+qVOFTdqWgHUeR
vUpRxg9hIVYy8++n4khsWPiMxseZNtF8Ri6JPjWNVxIIEi76SWvdFU+1QCromC2x6Jukn9OO7ite
9mstS7ZtM+y+aCfVsEXP57bHsRYqfXGyij3mA7hdN+2ZSQWjCpblbeVjzzIB1tg/DOPIYa0cast2
mYQwuodo4Fj0sBkdVcGy5x7KgNyfqvuxQi9NmBbDbkoHER7Bez2s9epY9szkfZ9lLLTbF8s5K8ej
w5a7sDtXoG+JEdenYE/3wy8taTbdNMQkjGkLN1RjM2SXjJXx0Y3DgzvGw3Mt5FPVTNX+9jZZDoLJ
ERNPadHycEl/D2D828eod877qY/4p3kUdbRyFmyTGE4i1lzRmk7zWRRdCDJwpDPFNfVESL+tDEJM
HvjZXbhYAs9B6tIZ2oRA/uQbUJ9rfSQWD2SSxdCBMo/zOP3dpoAEH5ccn9D7ebiJixUJJ8Mb1EuW
lR7J/DIhYiSHMQR0RwMWngxzfdm204bJZ7Xjdl0pnd8l7dnX6fq6CSLkTLI82HaR/QdMx1MFqoMe
pfICEht1v0t136vd4IeOv6ZyYjFBEznHJ+6WvAnJU03ZiyT8S9qjjF5k8FvBtXIjO/BHF1F7Wupp
jV3TcnxNdhmFXGw/Sxb/ZqXjnGcv+qKqVH5pW4hO3d6b98M98h8wXZnRcW46dtKT2HMVHtoBotp+
Ph6vCtu357B9xfX3Nzc1Y3Xp+b2bfo+Qf99nIFPadW4fHERbRCvOxGIlJvGMbGXUSz8lJ+5CMBTX
qdhHUbYG2bYtkhEFABPmoQEorC5zEQ0vg478fTkGP+sMvTtJDEjIymbYFor8e6F82UsNYRv2uxOj
PDYB+oSDLMr2ORhhb2+FbZ0Ma3fLfgrn2SdPEHrk+5n4+tCT1beDbXTD0BlvHeQTNQVGjLt8N7q4
GhlbK1hZVsdE0bV9pGi8kPT31Q64wHM9q8OnvkBZ7/bi2CYw8nEaLx43H2NyyjICfA/0t0iLZGu8
8E+3J7CsD72+5N8YAqknVZXgE/tdjCiH7lMZls2phHhFufIFtgmuB/jNBHr2y/+l4biAyOQvNoFl
7DFDTLzWAGqb4Lp0byaQ7sB9jurHuZv88W7hFbl3Svlye3neT2gQE0lHoRMiqBjIUyHUMx9QVBkl
So007Q9XXZ1ORf62l9t/KGoQbse5dIofpCh1fpTZEqkkTvUYrESJtnUyLJmXxayUp5oznyL5E51J
S7+/Egau1QhsR9Ww47pIPbTiO5BnjnhxSH2RQmsjArHoavrbthmGLfNZFm6MYtcJfQ3ZHtl7kkjI
uh/5iPr2KB3IlxN322qZCDvOiM4EibML8mVOfAyUE+ZPi9NCKf32ybKALogJrivQF+rhtcigPTUe
ids8oNvqQ1E0T/WVclS3pzroPw9dnXQpu789p+WhYMLt2hFau32sssucA5jYh8xPxFj8pcSiPoF+
TRyWsrgfhBNvDERNThuo/bFBFTU7BYtHE9JA3aXh9TZ4HzEBeK0T6MJbWnK+1oXzFGI6RVCt7Y/F
XEy0Xdu6hR8NFLmOitWfEU0LcDv52cfbO2ExFpPWZhZFDfaQPC4T7i2/AHVJ94Fmz0u2CuWz/X/D
3Oms/KkoHO/ckrYE58lAH5ylC1a8uu3/G8YuF4ApyyDw0TUDNWv0pERQVUSWd8nj120rZBj7PKE9
M4SBnAkgroHiVRIutAKxjTcfN81gQumQpi4oErtI8RbRJ9eZq7vr8XdA3Hx3ewLLFvwHSge9Uq+D
hF+ZpJ3b/Z1NVRHEu7gCVfda87olDDQBdW0Qu56mIznLvht2CGPTZA5c9tXvll9l6zebcB7ExNVl
XkB5WszFJahd8KLPAWQI0DwLpjNoi99eLMuJMtluYjeQPeQxyLnyl/yunnl3iDrJDnUzruGybftx
/f1NpFDLCCxtXOUXgMnbz9DakejMggj4adsXGCH5qPlYu+gnO11PrHLdf4IwzndxuCrEZdtsw6TH
KVA11oicO+3/hHJmtgtCQPpBeib3Vbfa2mKbxrDtYhKF3/pB8aNNxbkWY3mvO/KdBXN1H+pqjTzJ
thmGfXOfSqbaGKzgLgsV+1nzsObf03y1PcFy2ZlAuJmJaGxFB9yKG31pQ+aeGBoWd7yEE3QGCDGD
tHPnFMWaJo7lg0xoHGDScxdDffsS86bdh37Q7asSIn+3D5dlU0xk3BhUM43qOjgFeCHtiyZl/6SF
IxIvhrZ7rlW4YumWGMtEvS1hMeYo3slzw6f7qGp/Z8WA8IdPxyGldAet1m11YGLS2bQuHcDZSeRZ
dxNQ3p4CpGTp1hRsbd9h2HoeE1pCv6G4tE0DASSXh6Bx8MN8F7Vl/JdXRM5B9Vm67To0KW547YAK
TFbwj5yH9yRj+pAtXB0bH3Kftw+AxT+aIDg+aLUQvOvPAPNN5VHVYXUXlVNJH2dCorWoxzaLYftj
7pUpH8voRNBXihC70o+pe63eFtWao7fZiWH4beiEodfW/nnmLELfCi1OIe+L/e1lsoxu4uEYYlfi
F2lwDoH60L98lwzhQ+iAD3ktPWVZIhMP5/osF3mUojiSaVAMJG4DDoNrkk/d50u1plxoQYNjC/99
WXGmQ91xLtAv730PBtYfyyWNP/epx3dRBmTX6PmPfoUXqedL/VlSMR/TnL9uW8arG3pzVeKRjj6J
sa/PM2iT9yVrH8KYzCvWYtuj68q+Gbzm44y+9Iie6qz51nZk3A3xquiwbXuuk74ZvHWmtgybkp4A
8oI8zFCnhyt6sEJH6LbMrkmRo3MUixq/oOcWHRI71Iv9h7huNgYpJk+O6uQUVIUQ59Ttu0fu6Pbz
5hYGYoLfqnpohUCt7Qxg6gwI4rCMYMaoszUyOdvWGsbNGBNzuLjlJfUEEsK0rQaRqKiYV17Nlt01
EXBjW/g1kl/ROajSe2Ts+S70u5PnynJlAssHmLQ5U1NIoOXz+sy0h2Kj4zs0T8aWBdveBCb8DfTX
0zyCevGMqo1fHwkQ1OVd5LjB8n2T5Zqwt9AXePbFvESnWzvd517Uf0bI26+cfcu1aoLedARyngHq
5xffGd00KaD8WYKWVQ6JGmBrOyfqmr8GQrcdKDA0GI7IB6vs/5gU5vnDIk7LWvPeuwcJ4xo+CI+k
oXAjEIak88dI9kkrT5FiK3f1u4cIgxs+CN3UpROLCkx9UT6gkW3+7PerzEu2f248M6Jp9CsJXhW8
jF64c8/zT5X4tOHs4H8bDwzAqVy/bTF0EzzJ8BPabbaNa0QVTslSkS4MDLiq2AudHqD9t7899Lsl
MPxlw+F0WkM/u/nDD1zqY+85wW7yaJUn4ZiKY5WBbMAHq/0Lmkr8vYD89pbHnheaFX2vdEIepNji
1K8/oxymoF1Mgz2ZghWg4buWhgmuz5o395gzVWxiucQEqvN3s1TntAj13gvy5QEQCIWiVRuufIzl
vJql/JRxPOuXGHOxv1T/gW0TbQ3Nqr2rWr8mGvx30ES+c8rmzl99PlqswCzVc185nQOCs4MX/EOj
A/Klia5+3D5TtuUwzFejSRTUXTiuVSD+aadpeq1db/l9e3DLH6eG4wljj3ejhCQlCx+Z+hnOPxn7
cntoy/82ixWyUmgRbj1w8/f3tfPJnV9vj2v7y4bHadBLUnfghDno8tTrv0tQ+Q4fbw9t+8uGx0GB
YEppBYq9cjlK55g2h9vjWv6yiYCArEWAjnKY5+Q+1eS7ir9qt9oSIsAyjf9cuEObzgTMYl1e/BPp
GO1IMV/BuVjWw4Q+5LoUUpXg0ZzSKnHzl8pbyR/Y3InhJ8EXmRN2ZbnMKvBN1LuguIT1oxQ/RCZX
1vzdFIUXmoiHSlW8mEb8d+m0+2B88OYzHpKaVMmmPTXRDksXoS+ZYPy0ZEe/HBMgKPftrFaGtyy9
CWyQHLFlOIJuG7QQu7qZ7hjYsrb9cyOIoeAfqhke6YeJvfL8lVAoQK+1Z1k21uQGmrlCQDnhnuid
Z5AEQf+82RfzS4yHIa+XbRe4iWWYnDzXcUWGg6uig2ywpd24bLQnkxuogdJE2lb4gqDhwQvp1XjX
98jdreyrxRWYGjoAexLsJLxig14T6qu7IWd7iCCsnHrb+huxTZXTSBMPzM+tfBzSL4tX7RQIM9jD
vCqbY5vCsN0GHX5xqK9+vfnIq7sJSghxsCRz7+x8sVLvtKySiWQIoD0kZAgfH2V/Aeq5q/M7Wq4F
abbBjVjGG5aSz+jsOWiWP6ML7o5X1yLuJnCgF5oYhnKkBIhYnM64bI8TGR78CPVgCIBkIt8WIZmi
OrlosmjwscuF+8DjLPGKNSFhi9c01V2CDocnn7DwS/QrLp/E/DsXfw/T3SbPQ42jE5PFBWsOfOYy
TvsGLFUucm6g+Fo5/BafaVbJnSms5pICYzqnDn3x/R4JvcqbLpv+vFkhD/JunCCaPhwG9OeD7z6P
n1L5fdvYV1t7E153fpNLr0HgEYjxyHS1HzTbs56uOB3bwhgeP3amogdFP8JTyHyyv5ps5Rq3WJJZ
8p4ZbdxAYNyoyr96Fcpjg3iSQbniBWx/+/r7m1UhVS5Tej2MHs2eonbYA3vw6/aC24Y2gsi5AYn6
GC8YGgETCdMkm8TK7WRbFPLvf92ouPe7psBeZtMe5Cu/6bIAhhxswQp6SE7/e3ip42jIKBheSXBG
938d/K3LtRagP717/+l5xuCGgQZ15rpLnzqvcw26BnQxfSsbRpIq8h/1jF84UEaFkmcRMdQSx4U+
eB5YKmjtfhCtfJmmbZkvLzTL4VFBojaeIC/QNB1gbMjoOGsSX5YNMgvh14Y2UHlh78tIHQltIY4g
jwAubnNyZhF8WqgQAH6AZp2UX6O5YkmMDKFU3iaOACyNYc0pZWEwBLi/IvcVvSi7oV/LFNlW5vr7
G4NriVPH4fU1OKBpZEn3WSaSsHy5bXKWq8UklImXLKKCwJpjP35wR9SLYnpX5MNTNaYr+UCLVZvM
Ma3Hc6cde7xmxwBhJ/ke9mzb09Dkh0GsPxcSQqpgbfT2TUz3IWibby+MbdUNiw58Nk4QPBkOs/8w
5V7it096+n17bNuKGAY9BxGdHX1937PhWYX1ryVOV54RlqHNijZkN1OQaOIyn+lxaD7z4Z9Nf9ms
XC8xQZPbgHG9+A4UnfO4iRYVcqbGJRtCD8lhPgZ2u2NXfNByJRqzHGyzSB1MABqyGQ4/QpND0gGU
vJ8U/ck6r7oPSlJ9ub0ulmNiVqinSAwp2t/xtCLfUv5Ilgl9XdviD5OWxQsFcpk9DKcboBVTh4cx
9p7T1VSQ7a8bt21BRw5tSV1fgqHsEh7Ul4JD+xSiexv/v3HnxjqrtH997MftM21EssSQuV4xz+uz
4J070dRciVrFHU5xE/nedPQ0mKQZAQ9IpHSS1sNx0MV5KNkaQNl2mAyDDYdISTIhg+xBOFMmU1i2
U9KOEozQYTUdAcHdGo2bxWk+up4/AuhwyEOVhCS+AyPhro+rw+3zavEPZmV67vzQhxXCLPzqyKYa
pOhAt20b2zDluXVyVV33e2HPQn0n/OvtcS0H1eRiabMSleDrw4pp52GeIPbAhmw35OJ12/jXed9c
sFO9KEVm2NnAikQu4htl3S6S21RNQpN6RQJO20uKZRmFPOCtkijXO97+57bdNEy4o4sDfi0MzXWU
5BHIVdWawoZtaMN4e7yRw0EhovXYnLTduFfBJmZbLzQLzHxkVVb7iMUk5AoO4zAT1F9yshITWGzV
ZFcBj+IY6AF8sGM2Po2U37Ecqh2Dtx/cbK0CHL/vfcwSs9MPoLyccSIFe/ZJdlT+pcsfuuibB9HY
Znx0166A9xHgXmjWmseCAZDLp+zvPEdPQRwjc5ShQWhscpEIEi33JXe8pAGNwpCS6g4Fj3K/6WyZ
VegurQMCmUgkrbojFZ+qjWkSs/icUjDERqACOwS03AVecz8JsvKXLY7CrDzP6IORQYqD5Xf3Y/zU
jRc0tifbluNqJ2+cBBL6Fc1iiGuwCK1aQ9G0gGWrz7cHf5/oENtsGHJZtUs7ZrjOOu1ciPQhnqkT
pftfPZ32YaohnSMTvdBdj3d90PVAa2u68na1GMyf//Tmy2agdkPRYu4wze5Z5L9w5M37lN/XyxqF
ncWZ/AEwvZki1m2ZthQb09bjXUXcJNTzxn0xruY+cpepyuG8C/+BIgHkF2vtc5Y/bfKs9AMjE58R
pTvqY6p+pHLlPWRZb5NdhZfB4KsFJ6kflq9O6r6Iag+RhpKpbXGXybCiAiCz0hrRSrGAHffFje67
NZ0+i4WZWi1Rw6IrW0h9iWVMH+RVdLcdu2JfD3Sj33GN23hswSXnXI9j5OR3rARFq4hXVt727w0b
hnIw9/MCFjRkdbLov5jbJXG4EpHattUw4TwFW3sosa1e+bWPH8bxSw4VwHT8+7aLsJ1G4z4WMSlr
9yp7mcpH5fyMgpW/bVsT453bxi5wqVc54AJId5V1uxRMqtVaLtK2KIZ1ul7qtmhGxBOA/o6dr6GP
bqKh2vny15ZVCUy2lAwU9tncwfpH7zlAzl1A1nXbyEY9IlSTM/MAI8MZNm29QBBxW2eMF8RGoJx3
CjFtj1XhlUqG5l4U3+d8UwIgMMFQQyZcPV9vkqY7BfUT9Q631+P9cxKYYCgANxoAomHvsX9wyg9z
+zFfcyrvH+3AhELV45zrLEe7JKgC0G3R5z8C6K6s7OP7JzCIDbOM6ywHXglmCR0lEMZMwCinHl0S
noU80UG3iRUNe2rYZ0mUm0pW6EOsmvvIa04DutKb2V1J6tvWyDBT0U7UnYqoP8hQn5aS7hy1BiO2
DW3YKIrBaO4dsELEiR69PL2qv690CliGNhFQPA8o+qcyfUjHOmHoPgEucGVfbUMb9jkpdIe411R0
qoHhLdxm2Dldo3a3T7slIAtMuFMvw0aTBRFL4Tl9slRF+JSzQb6IeH4GYZa3I/n4tW+8cC9HGu7k
ELhJCWLiRMWL2rbnJtAjzjjEllKYnPYgS/TsDxvHNTbcnYLG6wrWH/KOQzSm2aUR299eN8uumPgO
FQaVH2mhDyFLv3t4VydI6v/YNLaJFIv5VHMS4bELJoDmsekn70fjBN6mslZggsW6VITTSCX++dIl
UTztKr0GeLa4TnZdrDfR7zh2Ttf216f0GJ4rNd+XBdI687YIODBxTKwLQzlEGD5KP+A+2GUT37ab
JoqJD0PjzhI2FjfLchCw5H2sVqXLLctiYnUU9KTAdOzowzJniVv8Jbz7WG8qmvjE5MGMFcqgvJb8
MlTqqq02LYlfkQXxmJ+trM67NwumMG6WrIeK4zzT8OxSp3muuiwKnnXczcE+GPSQ76raG9otkSvm
Mm4X0IgOEffwOVe2gWQY6etcBHxHSf1pg3FhAuN+cUMW5RNUHS4tmtnbHSjb0mnvFzLb2JtkkmI2
jYMkUk7o2cfHoEyqP49x1t6xodtkZj4x32sBKvWIUHx+gazOay3RbUEd/yfKsnTlUnjXuWEC48oh
Ka8WQXlxyYQO5Z2swiC/jxquNra7mQ83n7V8oW5WXVwo5z44IAr+yBZZrqCFLefVfLtlbRP5bTZX
F4mD+XEuW2Dz61L8aGiW37WqXMNV2pbpau9v3B0qUGJ2wio41w0UlPYq0548TW0m+cr71jbB9fc3
ExAvyyB0l5cX0nbZQQSyAY51Bhjytim865ewzYZdh1J0EwOY9Zz6in1q+4qIJJ/Y+FMPMzT7bk/y
bgYRkxgGTb3Wj65Y3NOYV1/GmZ6uNOaQqX9px+hF93ibqmeRjR9vz2ZbMcO6HdFFuDvn/BJ2oSug
k1wBBViwMdzfHt92tIyIonbiPhy8oLqQmai/4NZBI1rOu2ti/XfpDO7h9jTvf4ZnvvbK0Q84vKp/
/kOX1M3x9KD7bFNY5Hv/4cVU4+RXtOQXZPiWZacmhWJeVlSbsg8Y33j1ZW4EUt2K+2d/QG+MhJRY
ldc6iSpQAt1en+tI/ymKYYbr9rwxjFojg1fVuX+Sy/Irm8JPGRF3KWj3rrz4frxGEfL+bnvmU1B3
9aBRHcjRwAXai5AtTjJn9Jszgc0c+iVbAjJ8jGHlwdLJWuYqPGdKQV4qhdguvZt6Fa8x+dlOk2Hn
bYW+uRRCJecOzPGna5/xJU5zSHDf3oz33YhnPgjZPIdzBctD7xN2QzZCvQgodoAatVgpcV/vnfe2
27BqCBvnVVQ55YUOQ+rvFe3zj46H+y8HQwhj0juFIBqdweCzRlhnO2CGnbuAHI1j5tE/9AVZkZen
eda+TkaanocA/2SJVvkkLNtjvh09SSvpBLgM2zl31S5iYQMKQaHZynVoG9+4zWPWQcqn5fUFsg7t
h5QPqCtSLdvz7e23DW9YO3UB1sqrtrp4TeUN+yoGp+9ROLxdydrbxjdsfXDmnOsStyzPS2xDTvk/
DWnblYe75fCaryHkj9lQBwW/hNUVFg0i+wEl0UwFwScyTGtbYHEk5sOIojczIppGZ3+ULPN28bzI
kSfYaEjX7nm+eIGT1EvjZvGKydhWzbB54fngAhplcSnTdI4SGV85xmjEWL/ftu3GvS5VLxlFfebS
ju3SJG7Yj0edgTBmJQa1bYxh810Ui2gJZH2eisA5hW3VtLsgE803ENaNK3O8H5t4zLByXdSglKsm
fg568JpfvVdA9K5FEfsgIWbwR3WrGCAWOjrbjMVMGwTNMCkPXA+nuZPfVMXQGhrHA+MrH2RZNPOl
yTv0G18JTy9+H37prpFuGpfH/4+XgeUgm30hkeeFfTlJQGmAk9p1IvwexV3zveJduBONpsfbh8v2
HYbN4yafxDgH9RkNr9/h5Mlj3Y90V4zLfHd7BouDNztFAO7kUdfh0o3RqSsOfTire9qn0HwWkoJ8
g4AacRAl2fbi8cymkTr3BohiTNmF+KJwEo/1p8FvtVjZeIu5m20jBJeT0FLRMwTJyg+Z7PMvjozH
bbZudo0EdFSLDEHmUzDCviqFOlWfVsumDKcPNuF/R3OsaicJ1vT/USAQ5WdwwBt1BbzIsPHAF4gW
G5Ag4A2Yew8pi6KcQ3TK79EEIBCobqqb+57ZNJItWkPtEhp5Y+qoB1q5U7OrQFSzlnG02ISpIB1D
CRbhG/jqXOXK+wo6Jy8SBND/VD2ySreNwjaFcZUPnWDD7C35pXRb1X7UEITS92nGoDiWoDXfXzM+
2zyGeat+dsu4LcQFxFC/irSNv4Gh5gtIbdd4eS1uyuwr7Vwn11qCfigva3YH/AXqky7td5pKdafA
ML2yYBazM5tMR7xBxi7v2Zk2Hn2gqRvCayA1uUavYvsO/9+W0UkBkYc8pWcS6e5xrq/sadmc7Wvd
CVDcdv39to03LnPlVFVQyTg8LzXJ79TAvwwuKYFt8zbB8WAdho2n4GJnkFbxikQPUAz8kqXN3Oz7
vAnbtcLU++0DmMMw9VSmTtM7sjrPLXLOoH+DXhOkStJFPgZXbhi8roY/dzqEO1+uooI6KD+JIUaa
2vkWoIp1ezEth8LsA3LDLEoLqcMT9Wb5BOSA6EFb2S/Ziq//k6p85zlktgIVzSB8ViOVUoxyeQ6a
vtKJzEd0qIylw/1dXoxem2QIy4bE70h17Y67ahFGPVjqSlaTtY4ny/E0KTQ56RnD93nPY7HwHRvL
5Q4Ef2K31PGr0+h02wvAJM5Ufr50XsnpeaqFnhKPaud317nlyhPAtl9XL/UmmeCAHKGNg15cRk2u
shHxVFD9Uy1gql5LG1kcnsmfqR0eLeDTFRfRRI8CGMy9EAzLFtGNNPdAtv77K1TvNpHbpPzcem24
z/ryC7C7a//ftkSGf2jpjJ0u5vCUuqIDVxgIKFElr4+3DcZ2jAzfQGZV51pidWjgfUD02t61o2rb
I4vEAwm1Zisxn20XDP8w5NxBhsUXl2l2ml1NveGkhSv32Vx4m1D+UCW7PjXeHKYMFDBLGYThuRF6
GPceL/MmCRDQfrq9VpadMLuHlN+UeVZ27DymjQvJ87xwdo6coa9ye3zLk8hsH6K1nmQwLEh8lIH6
Wo9i6n4B8w0ho3Ce6nHPItR+d1D6csCYtKDc9KEpRaS3YDqwetcT8mb1XOk7zhwgCtd+xL8CR1dM
d+Xg1fHKSbNE/SavpoZnLEbhhqcsaIedDrL+S1vVnxQChH0ZS3V0Uidey3xbjrXZcTROhedCD+q6
lArEUiAzLjIQec61fHKqdk32wHYgTLsvdDmI+Bp2RvOvGu/7nZdN5YrF2D7BsPuqLqH3BF20s1+G
7uGP0ncOH5yMfOz3qvX0ypVp2xfDA7B0qOrAqeRFTcuvtAZNmUsC9dAPdbSfnbR+9vus2FRh9Ezh
aYacgnJogNtENfld5bb+/yMNJaslQMuemL1JDd4C9TCK8DxXPhI7Vd4VD3geiDUgi8WRmT1Kygk4
WtQjekYP6ecs8KDBTnb94m58kJmtSm0HNcIC9FNntO0Pe+1KPIhDtu26NfuV1Fh3IYSzgrMCQ+8R
nS1zovthE0bA9/7TpuRIlwUlalpQxKn9I5iZ0/olbVPOT7cdpCUXbfYq5VclTTmH9OyV9StlQ3Q/
DuUh7eWD0sOBOilJAkDektuz2U6SYd1iUlpMjicvIvZAMTY2ge+81B5o/l+3TWBYOHcFn0nV/C/R
LaVAAaLBY2BT6ze2wzRsJwTjOdX0HDYV7ZHwzBy570Yn2LpAxp2uRZh1JfPlBWT4QyLkWL3WJIy2
pevMHqW6yhbBa2Qm/khWz2nc7eN1ynaLdzVblIberYlINbxeDcDGEPdBEqAR82Mqr69UldY/Nu0x
uXrdN7cquFZKDUZMeuJDESfgcCL3EyTZ9rdHt33F9fc3o7dDmgHuE4WnK20/F127h3zYx4yy57jt
yUpYYpvk6gnfTBLo2plUrKJTG0DZ2y1R1U1V/poCPr3zmvDn7U+x+FWzgcmlXSq9yYtOqpy/uuij
TtKpfY7zPtxmziZbZgqqV143Q3RCmu6fOc79JKfi2+0/b3EVJlemLNJuErVKv+sFxcqizSEJ1wGR
/PX28La1MSwZdTqdh2RMv4OILf84ssk9QlW4rxKkJpaPt+ewfYJhzHUeQGrPGaEC0UgxJWlOp+zg
qYCvLJHlG8xupmAp8rQhoEMtyuD7n/2t6+y11EVxuP0BlmNqNjEVDSRrI4ayYZ1dU2f1kFXxo19j
hdBZREQIrmU35ivPYtvXGGbdUkjhoBRNnmlbQNdsoj8pXdK7PF61Ost+mB1MgfJJUWSMnaDLoHYE
zirxomFbWdLsYdI+EGVI1mQ/chJWoGyf/WBXQRlkzWXYluf6UW9dRtCVjStBLKe06x5pS/gDa2m2
RyV5LQ6zrY9xO5M8KFqJlspnTa/Kcj10wYfIWWMGtn2AcTUrFi5BD3K1Z3wA2FfdVCwveuzGcjdN
Hvt6+8TaJjHMWkJcLpvjJTrJ5upT61jcLd5YJD2Llv3tKWyrZFi1XPqwjIvR+T6WXvqhKXL3qWFd
e9w0ugmGU5rxNC5S5zsCbue0yAgc3WKNAN6yOiYQLuOAp80LjU7g8m12hWyLBHTaXzqv35gvMJFw
snP4UCvEX0XnfUgJdNNRFtr4NjSBcJQQktccV7NC8yRN5CDmcbcduWB2MAle1qIqtfO9G4r6Thdg
nII05efbG/vHEbyT5nQNAy406jV1EfhPuNlwYcbPEh0fdymNXsaylseU1GcyCbajKT1OkXvXj+CX
z0sENkuG5ofJG8ShqbuVuN92FAxbdyEwp9WQ168xd0iCO2O6i8arekKxCru0TfEfg/eDZmpi/jqX
pRckbT/8RaOgrXaVB0mZ26tquaFcw96LsI9Y0WX1K8BNJU9GP/2Gm4nt02DxP3mrOna2aQybr/tw
5KzN6Wnm9LnufKi8QjY3a9Lz4qCyuuVbXBMll9ZRF3ZgI7uoKPUSTqn8NnPtjonjQEIo7/plUyO3
7/4HMRdX5dQvQ/BIXMSCNcAbCVQk3RUX9gdI/d+T7pqAuZTgGlSN65+CNIrK5yJ2Q5JBXoL1BRxO
PP4fZ9eyHCfPbZ+IKiEEiCnQ7Xa3kziOnduEylWAEHchxNOf1Rnl4w/mVM9cHgi1pH3R1tpr5cFH
SkRXNJde2K6/iKjObA4RvxD4kbTiTE3fgy5SlY1Jb0YSHTLpT8GOIf7bf5M12C4PK19zT2U/y1Jm
bWx0pb+ESyl2DGtr+Ks1/BWndTiwtpGaXZT1bJ/qfO5dKCHQ4aZ6D1nD67oGCCLiVuzCQ4fXdSx7
vTTPg66MDONF2ug2Yie2xkYMmY8TT3MQW5LiK8jBP/tCpR7L/eT14/7PIpkL6pz/LlTkVL3bO2h/
AEXsL7z/LBAGosiZwtA/cLk828Hvdj71zz3Bp9Z7AvG6YYiC8dCiWc2E+g5wmB2j3Rr6+v+/tls6
3eItPn4FZeAXaSWqJTv58D99Dia98tBL0EFgRPrjoZAf5uWB2DkO26P0d87R1sRX3hnVybH2OYaf
QTqeONEwHyHLtSdkvjX5lV+uChO1taDoZpybdCzgij+Bsir1b2s2ZmsYRDsGokVjxbU7MPuQd/47
J/j0+rHcWJc17iEsG6pbKiZwPIVR2oLkOtaOO+74xo1Dv0Y9SBxDIxvMexiCO9Dn3nmOuBurOabl
knpg1bjtR6zuUr0RqlxyfMZ13g1ExArNsK+P/M+gjheNldUCQQRBvqBEuyREV8TUkTir52PVDj9f
H39r+VemCqA1Oib/zNxNh/ICBcjbxr1+7y87DRXwK/Oy6ENOJhAL4wKCSs8eTm1rV1emaiDqKXkO
agzZXOaOx+X8mLd9osEElM879rr1jZW9ulCyJ3Op9GFq33B+6H1xHHG5yfqYMXXj5q6sFpAGL+o5
ugD14j8Zj98HGXRKpdl7Qtra3FUaVRWNAkWAMx7Cxo1HaNgv3Ht8fX83zuUapaBYY8wgMXU+v3By
UeJtPd1S4XfZGp/gL1RTlPn1YXaerfeRui+vTznC0fufNAnjrox0Xoaio0LClOa3nX7q+GMu8Lg6
dLHL3tbqExL02/Z1jTgAC1VnPfSHHchyb9kn1n+uij2hzq2FXxksQJKlja6ro5avUeUiBv5sdzsw
//k6gSVaWW1rcP+pMuxqX7/r3M+Z/9iHXwbvt69JEqqdhoWNWLWGGuROC1qJFh2kkyB3DtAkHoiN
Oq2OXT/vlKy3FmllvFr1rccEiAOm7j3PfvHhVNyYJqwZTMVYMIGrIWw2yF6qsX1yKxD1+iYlbbTz
bLA1+5XZ5sCUywXvpIdx7GOhnlp7b3dZUjdWf40wQAO4P/igXD4IpkEz97Px8g8MsnROtUc2uTH9
NcZgGaZw9CQyP8gcvBms/sxH533t7T3AbjjmNcSgqZamyCsYgHGmk2X50R9+Ku6clhF06lbdve4s
tn7EKu6a3psal+ErlPZvwspNRtMe69J9en34Dc+8RhJYT4qJc7Ss+26eMj4dDN27bG5t8NqGu1D7
Dqn0QbrvpwFECAL5PejaRyWPr09+a21W4beMWofME6yrn7ojMNUgbBNJMDo7w2/46TVZqR7DYBE9
1qZS86XPeZL7LVjsqiQH17bOZDyWNg77m9qbXMZWQbh0IbYNIKw+EL+OEg5B7+NiSrPj7DY86hou
YLSjlIN2lh/IJboYrHYmkUP0xsjxc+t793NoirRFTer1ndmwjTVyYMkhaFij3Hvwo3dQb4sZeDWq
8VgzLwmjm9BcLghe/5va8ckYUFaCrKInHYXiKCsSHso9eOKGZazBA4WZChvxBeeWQnBy8R4BuUlf
X52toVc27UO3DrBHTBxcoWCl1KnwlttuvGvcQKjdQDZ9i6FzcvB8e8/1HlPthrWtEQMF3oIaOoCF
ou/H37pqPqGJ4tCavXeUreFXxuyrLBKhj0UZmo9hN6fhcpexnQfRrQVfhWHehS2ZllwfSu3HPmgX
53mPt2Br6JXVZgZFJXmlNfHC5dCQ+cia/Ma9XIVfZsPC6b1rhFTOWy9b3sh+3EltN3zzGhAQIm61
pMJi5/ShLu4AgAWw/LEO95oINjZzDQmYLSRnuxYJP6QtVRqOC9qRXDMk/VLu9RZvfWKVRQNmYO3Q
o7bT+3SMq6CKKwNYAKfFzhpt+LA1iymZYJV0uBIENe8NJL5Ru/aGp5y9d7K9V5Otbbj+tr8up4Xt
hCEB3KRwRULd6DNX+U80CV7ZAm+S+XbZGgygofPkl+jpP7Q+yNNUHxfjKa+Hw+uubGsXVlYbAcDd
DxqWlS9NKm2ZZMul2/XBW6Ov7NaEnu7QBDGC0pKdqix6JDw4U6o/vj75Ddtd85qWmW/rNkApTOkq
aSOdaujs3Db0ynYni3Itb5GaoAARkReHEPvcNbOz92i+Ec7XEICwy3DTlIhO7qyruGnvJu395o09
onIrU9vTQxFE484mb5CasjUegA3gOqx8ZNJjkx+69ofM6IF3Ir7Sf0XoUajBn9/S5sDrPXjahmWs
yUxH6pYh+AKQu5uvKrPJ0ldJFtyNzctN+7OGBLRj345lSItfTLb6IgQw4YPb7d2NN1zHGhOAnZkJ
dB1wbjN2dsAeDPbRo2hFUoHsMpA7l8utM3A91n95D5r7shEBKMZq400XPyueSFTNKbXN41QwF/Rg
eEOqZn+PmW3DXNb8OQYKGR5prqeABd/olB+Hjny6bTtWht7TgU4Uz9EHwftLMIrvI/f2mo+2pr2K
0OM8+r2+1tN90LHK2qbQ341fn/bGDWHNkYPG4SmIrF//JGNxIvpH3UOXwY4nABDvAA2FemGTUkN3
UOUbX1tDBCoZhsEA5o6D30dHz3uHxwGvLeBhBJhnDwGQRtEeDeTG0fofwIDTFnVR4lNWXXL221SP
gfiou2ePvfeCnRvJxr6sIQPcDytgUAP1s2G5mxhtq8OiyO/Xd2brB1z9yl+24fv1mJecjQfC7Jlq
GUPfOYZcKdiYCVy9n+Sj2knTNlzVGj1QqE7PhKPIpprsGzCbzrtZD27q+qjHLH5Q7nisrc+srN0r
p4gVE7C5btSf/MW9hwzUO5+qYyWznTR56xOrYF5BZ9KLIlv/HP16iEUvn9to+k286NjTPVnSPyng
P6qfayKdamYk8Brw5XMKok72E2I4cW5IPPFfk/DjGQgkPNklNSrFUOR+avT7WrzjaEVEkfTO425q
nF91qSFMAiR//5H2/MC6/KD8MeXUi035KZxY7OfkfaHCnVRwa2FWLiSivajoaJFrZuoy+P6DrV8C
rdKI+79fP69bX1jlC8qrgJidETFm4VbHssAThfXC7N7ULEgiNEZ8vOU72M3/2gX3XLwURy0Me6ap
rsYYyGAHC13FHiN7gIZ/WzZ4av77kRasuiCBwEdaX8oUEM7vWTHtQbH/nRN6a5BBboLakNxCttCQ
3174zNrlKR+jnVRna/Tr/vzlN8aO8LyDhPqhcSGoWRDjngXwF3Hp9UH6+hZsfeL6/78+wbQrSS7m
Ceyp5M601Z3KytMksh084tbwKz+xDHPt+Qw6OEMRxK4dz4LIhOh65zlqa/iVj3DrAIX5Cgs0hCCt
8XjpgG03+smWcY+m799hzlvz8FinQvPlBBIT2qPXs0m8OXunxy9+eZ+F4uiTU+Dv1dC3PrWya9FM
3agqBp/aOinv7V3f1Y+RNz1riI3ZrPtRdeFDlPvH23Z+ZeQtcRkIyoMJFVF5AJF4kSgaHTtP76Gi
NgxvTcEDCovFbUqIJi466l4m3gTR0xiYbg+B/28v5a31qxcn8v0xF+CXZCBYbmhzHOfohPa5RDte
eX/TKq2ZXMEis3RzhBM2DefGu3Dnq9WPrw/9p9r5v8HHW1OSgkYRT4UMYy8PVVocivj+eX5on8Wl
u8uPKhEvT95b8s49H8Cemfwm8YcP/Z085vEH/CnTU/b2VL0RqYm9eK/I/O+rgrcm7lno4uZ6/CMV
edbVnIz+pfaOXXTV9dkJ61unYuUR5oEXQgT40V3lorOnOttBp68v6IY3WFOZDm5dSV9h9gQl626y
h6jIE/AQ3Tj86lrAoskDWzBynjz42la/q/ppHr7cNvOV6ZN2prWhI+TCSIiWpxOrIzyoix1L31ry
laUHvmrsWNnih7YgO6aF1OiLuYl8x/XW5DsBbzOnoNPVQWbFGIP3OHdPV+o1smMmG7u6RoBBeq/N
cduDVEBS3PNkDzK1NewqtgpnWYZqKqCD7RyLaYrdOp2KnSn/O9/31kivpuzngvIh/2GGADljcQoy
Px2QtVJefWnG56VmO7ewrV+xsiau+6LK8wyiuqqgOh4dz5G/u7zrvINqzb6rQjbwD0/1P123fumZ
0Ufpa4KcTwN5RStue9nw1uxKHc/aiBdQbvRCgrEVbi5S/njdrP558IEwXaUHAwl95VEsdqf8+WQq
CPYWudqx2a3BV+4AHGfIi1nJLsFSPRU9ne5RHNwj59safOUQIMQUjGqI2h+dcUI3YUCj1ne54m7x
9PrS/POIYmlWPoEtnLnzMlkw+KAt9fHK6zEUJHtnJ/nUQM0xT5qlqID1A8L49S9u/KR1OqAD2i29
le4v380o7nClf6rqfE+De2v0VZbvuUvt9VFAfyGcCPMW7OcoRCy67eXptulfQ+ZfiXJT1lFtFaU/
dM66IKYcanFx7Ta38Q+jdPzf8XU7gO6/bd0fPlKOmFSOkwKX6qW+MdUtuYxH1tEdPfogZhi5+2NU
pEHTZRtSP2mdfjhTp9hLyf+82vyPr8BXrjv010KFjT95aN0hZTzLqRfP6MVsswN2v2vaWEaB23wZ
JlVW7ifr0dn4B/BfNaS8o/U09egmwoMhOaGfv8kSVvfml5pZI1Mhx3B5oe7keBfhlqOLrhQIDz5R
Znvw+6G02WB4PGSidzUBR1ulTCL6Ic8WMCr0vbhowcoAVLyNccG+7NOst9Nx4KwKjmZojXN0HehM
7xyWf6amHlnHrAIQ+gXZAr1kLvR0bQF8u3R5foaO8sHpdklCtz6zOjNj6DFER2f85bddHR2W3jFR
bBfpTWUylg2PHhlV7cebDGAd1GTOwbYQEu9CM9+1dzKSA+rseMbXO3WNf6smYNVWJ4cEVsPfLGBc
b0LTyA6X6rKDE7Kq87iXet4SBZ8R8YxTnGRU6ZkeydTkgt3j2aQP9IWj8T0oUg+STqVMkIQU/Hjb
j19FEgpQcpZVDeryS/CUjWBT81W7x8q44bvWTHBhAUXFTin5mQ32u/bhVyqCL9w281UkGahmTdAQ
de6qvkyGqYLK+dLvbNnWzFdRBBwG0mFtH92bBbJmmct4ikZoc9vU1yBoW5G+4kEQXJoB2gFowVhi
Y9hOAPxn5uSR/8FAM43iAQu6My/bx2wm9Fgt06nvgujG2a8ChqNcllXGpb8GMU0URbrCp/dREE4o
4Ly+tRvmv77vmAwHnUsTXAgsE5B/Jyla/aGQ7qfazXc82cYyrUUcAg4/Atq64GIbZhJgs46DAfG+
e+3ae/1XbJyhtU5JgQJXMfvwlaqKNPs2jGygB5WLsN7Z6a0PrA5p4BfY2WAcf6AvOWwOhapre4IY
8XzLjRZuK/pvwJNqmrBMAb1Alg286MbY9P/RW7Yx+3V+XIZam4zb5vNSTC/T6AZxz8u9R7SN3V3j
6NnSRJOPbs972o3fhULLNs/Yk69kseM3tz5w/f9fyQD1lOsw1gegGFAybgrzWSpk4b4/fH/99Gx9
4Lpsf32gUXU01xWtzkE+iANx5bNWjQ9Cur0b1sb6ByvPL9wiH0eoKpytcdyU9FAKUlAkfn32W4PT
/86eZiVVdi7UmWc8SDpIEp1GdAYdXh99a21Wrr8YB6YbWdJfje3B0Vf6j9yPnI+9cfdY3ra+sDYt
LaZm6cL8PMwgR0XHIO4TPZkiDclsc+NH1qB6vJdFqqumDA230xxzZFToeZxhB+hCu80HrcH1QZtF
ug2ZPJto6NLBZgRv/MFO2r2xyWuEfabQWe6auTk3yPEPTKG1FWIB327a4zWo3hKzOIOy4qwpODy4
AIkcA4FYPNfzbWwwxL9u/t8mxse6CyCdcA4AyYwb1/5uW/82AlayxtZTD+KhhdMgNb42g1NtRKxV
CKmvcu/xdeOMroH1xOsd1JBKJEBTg7aJ4JkGkA91veKmfhUPXaT/XR/bdU5Zj7o727KWkCKyUNaR
+RCXDU7q67u8dYRWlqwGFpZFVbbnToGUSgLSkejM2eP43Bp9ZcVF0IE2FPi+M6Ht45/VnxlYKW6a
+hpZrzrO5on41ZlYcwzYAmqZvOM7OdbG3q5B9TpfWk1src6aFVC4lbhnZaWUsetMe8DxjcVZA+u5
6SBj7XrVeejBT6D48q6dir2WmK3Br5ndX6alFqU0tDzaM41CsAF7ukqXQP14feW3Fmdlt0MGjftK
YHFQPe0RexHdhfIfvKsDuu0L15/11/SHqDShwKMV3P/0WRjGjtfQOBOAE2/7wCr4DlYtvlfN+Znn
uHaBzpgwk6VjFpaH1z+wtQEr2xUNbVthmvasXTGkRQhy0r6aX14ffGsDVlbLcScCZnDG8li4Zc4F
kGMDKHPxznfT47ZH1kD6oOh61ThSnSUH866o/bQSt+YPa9y8QMeNcTi2l5b6ewCK4cSE00t/jY6v
L9DG6q8x8+i418uIYvU5qBsNv0/4S68C/vn10TeWf42Z74ohB0bZyc965kd6dTogZrsr94//1vRX
1su5BsdLdt3fGjwJSQcLg/8ZVHDb4VzD59HQufS4pGJ80/ywc0eT1u7WBbZWZ2W7hYr62nHG+izs
9JlJ8lt685jWaMHZSf23Vmdlu7RyB98pK8Rd2UFoCfxAPcnD9PW93Rp8ZbeaGreHamZ5Zh5dvFiw
ups+eWXt0D3U5NYXVsabTbIetIZr9kzrJGEQivfziOv16/PfWv1VyBUSjFa8DNVZ+UuVBoYf/9gX
LgRPN31gjaknUSMoWBjac+AiL2xwkM6s5W9cChmO179wPeX/qPOuUfUmcue5c8EgCiEtEVsDgiwO
hoPjlXW+0v1w9/pnNlZqzbMHWSKCvipcMSDyYtJrhxAbp6O3Lwv2zzdvj6yR9egGbka4HoWH6O5B
GzBakWskswS8hKVcojJ2GzXddm7p9Vf+FTGbko8oAXFsi5g+dK5ZcM/YpTzZWqrrUf578EKPXulQ
/JLrVVWP/ZvgSqqSBfXOa+OGTayZ9gbtjbQD5OlsHKiO/QkGEdgVXt/orcFXJt3NXeXzKJJnhiJw
DMoZVO5xnb9t8JU169AvcQvrqjMH3u9Mwjp6mHhdxq+PvrXwK2vO8ATh1zqrz503FX8WXjAvSDy9
p5y1sTZrgL3OImZyK5uztsgTGz12p7HK+vT16W+Nzv97bhRUKfF0xuU5I9AQsCHI7pt5rwdsY23W
2Pluyfwhn0V91pldkqZrHjMCTmCR763N1gdWUbgzLItkHuEGKUG2plqI5oCQvIldqm6jQyNrBD2x
+RJJ5ChYfmdM/njqED/kttW/7spfVmunopBWlwLPRLa5NiYtCeLYx9sGXwVh0bbLVGdVfbbVdPiz
tW6wmzxvrfzKYokX1qbMaXemEISOVTHb1Hrjh1EWeyCNjRiz1pVVk0Lpk844mcLPnyjkCY9UCgf6
kP7D2I17yJ4tA1jbLySQpZmuaUoJJv6sX+RLWO++5bv+H6zpP2LlGizPTT4h1cI1g8y8+QoMQtd+
0IibH/XCXOdAIVb1Eyo0ZX2kMxtOwwgC8ixegoVXdaxMTyogL9xxDg50bqs8BhqgPRQaaxOXRY1q
LTWRpOlQ5IV7QLGSqnfu0sztuUHjmzxxoSVXeDyhlolDgRlz9UnZvp5lMoR21rGsMcWjgaIGTRtv
zvOEElbkRxaK8m1TkLFMQUy6tMemU/RNR5l6Q/umOw+QHzEXgzz7HvTlxZyo3CkPUei3X3D9nD6T
Js+Xg8gW9xvpdP4+hGDqu27O3NRG1HuyebO8J15WfBBTTU7aUwpfozpKzKSDR12XDokB/y8/M1b5
J8odJQ8qG/XRKLkQlHlBHOhaE554PZnj1PjqV6BkcE+Q7Ex3UEgtwas/RPy37CvQ9AW+HLHB0Ty8
1ZJeVyzPwLyvspr9HBoGdt0FJQWohwF6ed/4y/w1QEvvJ1yEgvcaiplH64MfAA/Z2IMgUCC6t0Z4
Ma/7kR5EcL0A45X5PUhoxQVdxm2bDK5CWxIoRMekiurAi4cyM88ir8WRUm8Z8VzrVpc8w5tHxgdn
TrsQx9pIQKpi4WHfmVcVh6ULigvA5ayKiVeHDPThvT6SrhvCmDmmeS9atBbEZInaI2iP7dceFN0B
WMVkgQQQPJooMIzwjkM7uAOqhN38QKIFCic6m8d3TWtBskJxBVNj5NFUhrLTd8PM2QtUqip0BAdS
XwirQgZ6NHQEnrqoYZ+b2kIFRUyzy46Zo/SnCKvgnnA5B8/eROzwjYxV68fcyV1+UUMwvEgN3Bnu
lQL41qxtLnUw96nxTP5FDaP7S7juLM5dIZc6rZqO+anXQJ7uATgRvJmTAYIPpe9E5Ciq2j/NgSN/
yq7TX/SixLtMo4851u1cH6qmco4QjhL3OXh7XxqQrZcxcV3kFcb41ckZJxxVXS6cxwuX1j0PwuNg
ZSDMe08WPEk9FnIK+ntQHrr21Iks+9U47vVdKhqhlUk7PjQQ/oOzKOYICBneleZNGKFOlPRNxt92
ZMRcHGisAaxtQUKHJriwswmVeHJJ7BLlj4Ni7hQPIx3B4E2m8Ee9/BGV6fKBpVBtunIajVa296QA
CgSstGP2JqgWJsGUJxYao7NuREtXiyfzlFkDfNPgyio8lH7G6zcOM215FKKAbQOI5tqzzgPyAkas
YjhQCXeQjNLi76Ka8WToco22Vb+D8T6RocvV+9IKlYGOXddegq7HjCUoEjbDSQVDUD+xGSfIN43+
oBwQ2MXRlKFwWyA1ZDGRJa+/Gwdmm3DcWnuZjIVly8kN2yx/A1iaq5H6jv2Qgt3NE0/ED6DQCRUH
kce6d32ZKtxzVaLaccS2ZQPUxCAYa8JDGM1hjQ5YcETeBXTEWnC/h5pcloVE3HFwTVV3RsIxgYKO
gdWq7AYag06enhbISrdHp/PDHoiauiV3mOzYDfEihGJTkrEgo28LpYowISMIAePQ82T9YqtWoTdH
69Jf4qAafXbQ3uLWoCvoXPRoElKM9VvjqwLXXJoFZxahWfZD4aEwFhtl5vFUEdO6D7OdWz+Pnckv
QQQbjtbvv3At6JxqRR36Q3SinPG+arXu40CKOvocRE2NOwhxoAn5GcwhenoQdkFzlVOUAb+fc2CS
7MEPJz+Y4oW6s/MVxVbEYph5YMxD47ojPYpimdmliCTawQ9mgmbTFFMs/3R0QNtEvkm8H0w/pajy
7oz6PojHYuOUphpiC/JXjaihRfCBeGOBzlRL+vxULLaKUOLu5XLP3MWqA1XloJM8jFr3OLnuwBM1
2CFI/d43wRd0WwxvpVmi5b2cOjAt4sIlh1i2IRqx1eR088GHgzXJQIuqSwGvEtNjkIeqTobCZsG9
O4VseUOmLEgawag4Mrdd7vIQx+CbbRc93ZvIdvqIG08GSWySl6DGHEGUflH17A3pWI1e2MbQc+jJ
o7tkkf1Y9uBKuYtYJIv5EKmsHR5DAeIpeERwnCC2Om1GLoAi9dHv3HeU95hlIgp+A0fguN+KKc/V
0WQRwmK4RMV0B/nGwNw7uXLrBXYkl/6XFVEoXlBtkuYIQJCwkN8oCxNzK0r9PDCaP+Npy5KXMVJT
6caRLulQ4w4NPCH6Mgsd+XHhy0BecJfowsS3ohpNoqSrzHPmGlWfigFc1XNqKnBdgkNy7iDCN6og
yr+JSCGAhCYrSAISSxq+yNlk1cFOC4w+s8Jp78jk9yQu4Bbb1DZj9QzEEvdBfC3z4FT2us5THZWz
dyfgWOwb05VN/xC6/oTkwKHVPRjkurZFXZPr8gSVNlwzCYPnSwDa6eqUcjuIBKeko/dtwVh3sNqd
zJtAE1UeIcLm2CcgGsv2fuCz+40Ggx8ssTdWVf+ylKUZLhSaSEvqTBNm4ktv6VXcgGP/oZIcqP+g
58iYElJMWQ1bqwZGSDyL8urCvHZgPBaDGeUMDwLSj2Olp2i5+NyW3/ORZP6dAmpiQMfyhM44NudT
dwgKsGF9CUY3jN4s/VRF31nURq5JVRlOwUWXOvSOvTdk1WlitSJHHkAg+VsXuEt00OMyhCyxvG5t
f5ABkKznyniR+d2Q0XuYwlq7bzIcanGPZq38C5ZwLry7IvNGbz52DDA/L8Y9xp/5HUgzlvB9ARnV
7hMNgWp/LwmImz5mpYN7CJhxhKPfcVPVdQqFBtriXjU6XfROSlM2D2Cx7OVTBzRbdKA193UGY63L
+Y4oN2t0EtRju0BLQMke823RzPyLUdqB57TJW1t8YSjtdI82r1gP0sFgNF+5DZBdBH6kXIE5snC6
s0XgyQ8C1+nubRDUgl2GmQbUjWFXbfcdvNrjD18AZfqohMoB1HIDxzNoZBohDNrlFRDFMYSJiD1l
QaujdFiujrQrNKP389RDCKnzBNo5KoZXhmM3j030VgNUjdY7OdfE3gcS5K33YFwLcaOsZmM/Z27Y
GzROg/RVQTV7nsLvY7WMCBJ524gRUpWRPw4JAX0dPzZ55l8Yr5lzYmU189RWzeCCPgzKaynN3Bxx
ICgaCb58yAUmBQW3doUIA3GBaZLiwAmr2QdyBbq/7bxmNlEq+qb5DlxjlN97ilVPQzblzYPCe3hw
z5Vn/Is2c2XPFqgI3qBiVuBVHnXArP9ZAbrXof9mcPp3ruN52dd2IDidQ5D3oE/kEgpENGqr59mf
/DfCyZupQZ89cp/LmFsE3dkpafTWGYR/MV7L1EkDgkKPNEJlOk8zo8pIxRYPZHA0UlYSLQCzlYyP
EGbzZu9YEG3ZFDeG1zZPRVsq9oV1pnZflil3gGoB13X5yASEyC8dFs3/OARTXzaxt9RZnsiWIk8y
NQVPCjyxJXHYSLQAk3KIMDsaOiI4iaJynW/G6QZ+RrN7cZ5th8e7uOo7RF2mC4nQpOncZTzp6iwo
7kFBTli8kH72X3DT9LLjWC6UHMDl1HxVvG/FNw6RM2ikg2NApJbbuu5jXtTzs87rontUqs+nX6rw
ev7btIEq3rvV5KvYsTMvH6IhD6qk8UcxHwqoW+ZH5LaD+hIUzEcPJ+yc/KIMAJwUMXARb2jlDag1
D5mXvxUldijmc93393agwOzRWi3hB+p6vP/Oc6/sD2gXqdg9Y60dj7xq7JwwNGJ0b6ifB+aX7LDY
adh3ujtU9TxNd11jVPEy8NAT6MMidEhJNw/DJ7RYZOLkuDkSocCfelw+oHzI+mPHC2Sid4yN89e+
Rwz+LqbKE0E85TwojkjzR/FsdMTaJy9U43KJqn4AiTcI2twH/KSMffCR8BM4r9lBWkJsprM744bF
B3QnD/m7ggYwKVZ5RfNZi5GDVTIPGq841Lbgv4RxgTelHajEEztVttcxZbg/HX3w8+rnokOwSUQ5
tvwhwrovIi7RQGpQ2zP5nWfzdnjw5NLVh3zySOI6PuJj3EW2X9BE68xLTLPJeHcmioRK5Fjjbkr8
3uikn4e8QMxdJpUGQ4lUSyNZAVWnTztx8ZsSKrpNLg259wFb+6lcjv2BGqGDRjfTWzc2tkaK1yOj
Xw6LH7Wf1DLR8k7jYnwhrUGSCNj9ApuDEyL3EtTR7kNGNH/5P9LOozluZNnCvwgRsAVg245NI1pR
NBuEDAXvPX79+6DZaGqIxo1+O13GXABdVZmV5uQ5Y1TgFdEPSpqtA21Nei1Iwg9+ZnbplqSo/oGO
nGkeY612q3jDDWh+69Al7m6HRiQvrmoXwUsQWMaj3TlVTg6StzdRMOjetaZVYjo0ttnFF6nv4yH6
1Ha3ZjCDalKmDauD2RVz6axzc7pNPHVbjrMg7kiPCHRMpZJtwGTtqju17e1HxxF+vPeYGjTvCRqw
aNUMuJjNobaBSiUR/0bOGIDW1jGFMz2MuQYhY4KU1M71PbvZuUPgZl+RFrW+5UZDopJnJheBqemd
cvBtvbt1JkOMO74xfIrtsv4+amZ+33ZqIe6o+sXJbQ7c+YX7s61fe6dlnNqO5/82K838gvjYrx5S
Rdhk/VNho/bQhUgUBhnKUjMItsIjZ55BnkR7dvoyxXXUH1XNt7VdN4pJ2ZU1BlyaSU/Nzwu1rccx
hPllmLJsH4dcfa9NIfLsLvcEJY2W1Mq5zexe3atKPFabFI2dYGMEI0hm03bEi16B5viB0bn1tjcL
4yYujOiL4uqDs29joq09VoZ1Thk4oT+3ORyoytB/eOl8S3hNiVat4H4umUEcgnCXIyam7FqzRuUP
CGL7ywsnziJ1Yh8ok19pzib11aLiW/IkT/d+Z03e3tHIoNrcaKcLGhK5lm6g5BHisSZ7c7ZQPSfG
YUDi/FXt5vKOYY5Yla7UyaWazcugjn49XjeuWl62ahd1sOPGhLaeYXT1Qe2Rrd8DGA/eYpSpPrhm
43KHqgdNaZITEq8kw/2+d6HdxHvb7noM3XLjjUFwdZmTjIRbqi9mtWeqpHEOtdJwnOpi4KYyE6+2
DjGo99lPasHXyRqVlvJFrCSEGirjhZvcmTj4YTgEzmHEHLHGocYmQbB7H0iIDzAzZUXNkQsqfpZl
z6qIvZKS1VWcVf5tF4TRWVEZNx5B0LUbgk/dxP2YHGFgKzlFmpLeQWI/2dt4bKI7kVi2d+UpelPu
zNTCnIiLtXjrM0b9I7fUqKVUn07Jpkps3KabTlp37I2m1y7KmbymziaNHKVLS4U4N+FQmpAq8CEG
4j2b0aVi5yNNl24bTa0r2J+4aS68Qute+8DgnOhVMaRf8wH90J3vmH5w4QsV2iZRwqv3pR8p03wt
RSVu0Hyqoit4HGGEb0PoLndjH3FdhQ3lpVQfKfdlDtgf3R7FVVx70S7tc+pPnYN0g0POdal4CbSn
SldTGALboGWb+Sx/Gwkld3qqklig0ldftV0kLlxQSm+zlVyjcqvfQqdCeQm0i+FuE6eHSTBX9EnZ
wr4sfqjg+YY9hFBhdp0jwOhDAzDWt6ZaoceJujX6O7HncyYIC/X60gwKo9z6Aktr87aba5isxlCn
0xeCet3bZXEfvPh653+LozK5JzqcbxK3jp9jpy6Prei7+0lQgi0Vs7OICgJFvY7Je4u9IFm6EkNo
V9cZ1yzXlmd0CQJxSkbQnFfczDeMKRhfkL1sv5bplBWbYAyTX4k9Vh+Yih3dMLGPam89BuW8CwR1
/jCoASnpCLEIXDw/Sq9rn2K/7BHTa5T+e5nhMzdN4KR3NWTrHWMzpr91NMZPaMfAhrm1nXS6193e
BoUd0P1Edyl9EjWV2DSo3G8qtY+rzg3YkYzY8+hTpaNuEmvjPlPRT9+ZpjG8J7USEfzkiT1tQ9/r
BZE7RfCdaCP1TnR2oGyyUK0fBT2bm154Q8HtaIS30AXb4W6K51MpUIbZu4h4ZVcGKRhlFKf/HgwF
UtfM2l3lndbkOw6M+GgKb+p2vunU+8iE4REtSqPYekGNrwDLRnmF8froWKi4Cqc2ePYQiOJNB39c
b11vLKetqsfUvCa4d2NuASXY9q5KUTAGo/yzD53uVqXPfcg7bFrLWn2L97TEdkj9/MLRLOsa++yf
k8KPQwZkxJRCleHV31Qw4I9GIOqr0O0I4LNEbXYjVJ3vTjOkH+MYTr+roY++q5TsCNRwVFtYoDAp
D3DWzZ//fBqH4d1x4+FH2odU9kezvyim3oepZLSPnV22/UZUkfKjhb3qMdfdaNf3eKXdKEJqBuZI
qLbLw9TJ9u0Qp7e1YwQ+gyl1dgWTC1XUOnP7j6IIlHcEi2bWJqXIQP8xfGYOqvncBxrfg2139aYP
2upVBEOpbpldiZhMSkv70Sq77orERLxQKoivWsVWv/EjrIswsoefelGltypTbMFGVZPh60idUj/C
kul9N0mLk02YVMnX2MzyB9NTq1evz/EaxDjzNWjocQ4niWPEm9IfbPfGT5JoGrZUyzDGKSiUaJdr
pIybEg/dbDwErREOUFGlOE7dRL0ShtrpF/7Ju6gMG0EEOhTtdWgzclNwXoI7NXUa50vaxTlBjJo4
HZ03atyZmyePiV6I6rpsRfXRqsLf5oWFLLnwkija6HRaXim1cPg12yONn+WD71WhlPEzqoziATfd
3Ru2CTdcqumElC3XYI40QIlmjWs6166ttr8ouzffiiI0AqqTln2RTL1KESzXWMyOqt/W6wismIAN
0gt0knznAjaw6BK5j9rbpQJCkI1TBOq1UoWh2KkOk49Uk5EkzO2A5bDnOQovnshC4byNLsbGdZRD
kgIU2OhUY8aDQZXpyVZCQ9l0A5fMrqkGuneTy33Gn9VHJUPxZMswDAvem7F7GwGlqndolw1PnOn4
wG3QXI56kG66zPGos2UjB2aoc7Inx1LGbmuqfkEi40XvNl0Cg7Pj+M8CcvrLLEa/dVtlcYmAks0m
kZOlX7iBiwZ0nObel84skpZ2DdxCuF4iAAX9Wl3v+8dOzbtjWOGiuKfNgxa6jFiVwkFQXZ/weokI
mq9ofIFlHYxCeVTBzx4pLlLgxaMav6mtN29q1xIODo5G3bXu/OmiQN+qAB/W4wqrohzxAYNIDUTS
Y6enNpD2X6jAlgcNGlPEXoa5XmzrbXkcOoWo30/M8CnLIWrcAveI7mpqn9vGIeMNOxRe5wjhUkSi
syiMKdZ3jOu3U9ZYgV44TrqHDi7ULpxRCfYVEbFykbUuS5oqtvPseRG77SMQ7m/cAL4Q/j+Ff6f6
NtAOBgbUYxHV0Y8wcan7RYFKec92na+Mz/mEx2Z7EcDT8Az0znR3uVomj/zm6Tf6WIrP/KdPtVpr
MSS6ZsZdW5UEACYXDWdB6OPv3OrrR1Af2aWVch94ge78boWf/BJZ0j/OEcmRXQB3ZSvuUSSB8qjY
RVzc+GZKwOorblE92rrIK3Blw7ifnKl+pM5MHJ2BkthaQ64czNLD8whVLcpNoQugqpXis2gqwhpP
o05rpCrpurVjDj1Tn4nvWWLpD5xlyg+JEtLe4tMf3TKleBrCgHKdRgrR6Vh3MLbBjz+zePedtyuS
gavYsEq2OPdd/5sIBD0lhxbMnRMa4XXQpuYvD57Qdz1toEnSa+onturk2vOgRkZ3tOrGDcnqqAF7
yMLf04sOPjAhhiINYkv4yzTv0s+pCj2kGqUbaEB1T91Yddro96aSt9cphdlmp2jzQanLKaouUisj
2sr7wP1V5naE99T1OKJxZOFixrJW79wqoNqda1V9yCqrvrKTLK4pjdSNfUmuS0VDVbTiJQ+VLtiD
XrKJA7vyqekG+5joMQmFNtTqjVsJzTkWKQyDo8LBVAs1Ehu1TVt3Hn2L4/eqM51LhtlJqOJSVf1L
IxLm17Ydi7chqgQzsC7z21pFcruN06J8yhzQoG6J2MSwiSJmcXaeEOpVpjCbNKLO+SMGqfLDt8xm
2g21HjxOlJGLixgZqL3p0uF7mkjY7+h+eBfcvrgERxnK+hqlYbu54mbu74K6z/Ye9fycuQBH8XZ+
j+LqxgQPIzaJnsFkGDamFm3zHiqHvSq08VfXu9UDA8nQKtYif8/rHP2dlMhqr5LhPoINd24F4c4X
Mw/zS3L31tpBZFLn5GM6qX3Yuend1IWBsYtKZbq2p5hbrKg8OmWl1XA1+NQ6Xa0ph22lG/qDXoTV
Xg/a9qkeihoCuXROzLH8nHEwi0RNV4L4vRvmay8Ja8qFFL3E9zg3w9uJ7rix4xaL/Z3Q1PynHxGv
KkNIMApZTvyN7gvZhd9FxL6D7ZubkFyw34PYiQ8iyJUfSd5CCO6qhjltCt8CxZD3nXEzORRPN5Zv
DOKg+YFArieZflUq5/2oIBUVbUoNTe2CPdY2ii2a4OBwud+WiOfGe31sCJK4UyhFpFkaHZ04il51
ReQ/4WhIq61TIafmVUap7kYvt9vrdpiKt7jlfxMzhbd/uqQEWsHXnMFHLlGwsgqRf3drh6J4QQEl
QpUSDv/M78ORbFUkR44ayd5cp2dIKc70H5Xb0b4d7M6uD8kQxuEeDiOTmX/SGsajTedVcTzDPHad
kcfH1LLIABTTIkQrbQ8Z0iIL9PBR8Uydvgz9JiZzC/SkNuWoBbi1VH000xQjB6qaPHYTH2coVB43
jSVoP3RaPP3KOWL9nT556qMaaemLSq76ZNl2/a1QCqfdBLYTKOBOI2XaQANB1B3qCXRRRpjs1Hpo
L2ja1M+9mpUXlVXQXfD9gH8qRNtJMYxvZqdrwZfcp+W1qcNmvEwBc7zrbPKjkYx0fE3fyK+7gdt+
Fw6xciCipLlPBZ1tLK3utiAALgH5/WkExEM+Ge9+hMfeOXQ/fxM8lf73fAgROhGqrlzE0YS8ihKO
P/upbMx9HmudF21q4ZjHpivtiXjNVbIftR28e1qbuRd+xwcXeao8kupPpKRjSgGi7JN4vom8PblY
8eJPacgF67Y0pku7S5/G0KqPWh0Fb5Snyyfcif9eCI2OKH224AMVP/KC2o4SYxvSLrxDSEndtSTa
5hst+/GKVnuubGzN6JwL6pbWuFMSYDoJ6rsifnZ8tTymXk2xTvRK3x/rSIN1ICBr2dQdA/fHfNS5
+qAhKHf+UJfFsS6Qm9sNLYrEFLXdELLVWgBecX11uOuioIi/pLopoq9KgBLVBY3Q5NEM/NJ5CmDR
crdpqyUvcZRwIAmKkRfsG6VRr3X0Xa0dbSL9SxIGZnRpT53XvvIIrTkao+1P9GVUoBqq5SXON7vJ
hl+ZHWdbpRCRv/fyni6TG6iee0slRs+2btPqL9k0qVCtUDrKj24RTeFOGSd6x5h03l+QN1GPoUIe
+reumeBPyDpp/bvBaBZw2EycxnuAFu2b1YoEmCBFWrNdgaUvgI1kNktdzcRYtK3/z8RTTjHmOCmT
sTsL8PUfHsu4yoVmePlVTKH8UE6zFwpsXO3K8xcwX6qEttO9pPBmeoV/UL+hUVrbUm+etNFUV8CU
S+szv/kvPFybWn1XUsyBbguQ3fUI6EGljAGcKDtzB+Y3//WGnJvUIQHLr0aFibD5JyAQOJ4306BK
iLvQLAclNVkgMwrvuNjqzf+A1JwRmZ/hyCTEHdFf6JLvgCOzkN/VyyBruMMG7UIPjDxlaG4IiOZs
chCURUxxHkJRlrdUw4GQf3BScLPM6PW5KLZ20j+cPrBLB0rG3mk14LAo96+4GMQWBNobPue+MZw1
2b1PX6C7MsmkIMXTdSbmrhgXFQ/In477XHWM34rnOuewHPIKCUBLf6AzaCUyxmsU1OpNWkh6Zf0v
g9qfGgVvkMgE4sGd2202RmGS6D4LpYvMB02Z8pUZ1U+BljxfNusyDZAPtrVr1aDQcVTpuqYaYK+R
HCkbfXv8SallAox4xqbzOsnGqZOTwNpA7Ymd7sZ5Xqydosf/YbBuadMlE1d7pbVMoSiX5shMfm8G
GTFk+cON0zW25aU3SHaOjqifCCsByU+jI9/UMOhsO791b4YoT76eXqalXZfMHTUxOji5n1zp7iCu
YD0njB5Ea7crvmpp1yVUvB/T7xONSUXLUjYm27tVe8S/spKCOLfIORMcbLZk4TkBcTkOgNdLrQDN
YgjglfdjTy3O3k01mckajn1hS2RKD99sXFdpyvHGVNFe0CMIWsYWMgA7IjQ6vSMLKyYkO1Sh263L
DBnV0oVnyLFTqpwpgCqzvbXT88Z9dVemZRCRkiheZPOWPPrl0D7ewdU5rvyEhVWSebj8Ni3VfEjz
K5XLhAg0e4MZBme1Ova4cGplXs68Mawh0HxCEG/ikponjtLU+Di9AUtfL20A3fhAK5UMb86sArm/
t1GH4XtUrU5Ufi4voLsyEVdpxkZpelnHHeu/+1Z4Z1pffajAAVs8gYZ988vgmPXj90nPzjMQZ/6t
f8UjovO1wlcYTgndvNvNc9Ip6M1jh09e8bdLWzL//a83xK0GjLZJOyYVPQI13Y4p7ge+qh9P78rS
8yVnqHqJoE2rzVLOSMAp9Y9cz1aCj6UNl3wgfShPK6vIuB5rR793IPPqrlVaYZTSG4u62+kfsGDX
MgmNowdZMESGfh0HmnoAGuZb9Af1vhoemrLIe/Cgal6sTS8u/SbJI5YDxQcdNebr0WBwIvbz4MEj
iK4a7yy1SIbHJU6a0gtxVE3FIdY9YztijZsgaX6cXqz5If+JQnm4FO4Ikn+lsMLmqnUrSDkGqC2d
X75iPPZQ/puhsqEQdpXovPP0+xZOl8ymBqpnrEczb656N0noFpvFVknW6CGWHi5FPmBNvcmtx+aq
dhjSLilB7pJ4laBgyZvIrGmI0US9sMP2itYc3QT8OQ3xp3mxUGvtqB2n38CPHm0nu8iqs1JMNkgy
d7NqDfB8OiVAB1L11IFWBjBGeji9HbOr/Wz7JWOn8uZmijfwk6b+1mshgvIz4qvSLr+QuysbbXVK
9tN0h98h2X46FG3iI6j0h6OrZVIcigckPrvyUhXNdiA7tMezeGx5lxQLCXr+qlJozZUZjs8lEzg7
KPb1lUBr6ZBJBk8LPbSNMGuvnAHOGr2tfiQG0xen92PBm8g0ab4qPPiuy/YqtpVv9CJBs9coOA3e
6tTqp2/QDFkEvA1HUY+l6PfTTt+bP8tzxkl5rLS9A26Eem8EBKu3nW3SpHdhXqzRii19s7SfOeod
do4c0B6kNZ2gYlA2Pdc3xTLaTWcsPN8v7aoGwYObA0Ck50Sj3njxR2A/3e/TD//0RtIIiv99ZSvj
OGW1heBXA+QV1dksf4nK+zBdSbuXHi/58MIvvcCseLzeIkCnXI3mfS6YIDrrxPP5UpzWo1Uc0Itu
91lWXwwxBeVx7a7+1Jh49PyT/gpmmrkcYXosO7Mze4Ykdnm3ciAXzoyY//7Xky1dUeyBZv0eLSPm
R7eOX28n5eP0hi59tuSUO4W6GT2Adp+YDOSbQKKHlaOy9GTJIUeBDQcLI4Nw4Bc3Sau/h82a8tWn
Vz1rLZlol4MkqAIeXabXajmCxqLTCKTRORjVgcMymCth3tJvkMyVXqUypCVLPzNMF5p/6Jy1kuXS
UZfMtKLlDF1EXTPnMe6T0PI3XcvMVGYf9NQ4K8LWDJmkTIBbzrN5d0HD7Ty7BMRznqXK3GSW0jVp
oc+WhH225nXEZJmmIwSycugXlkemJxO0i4DcVYyFAR8tIJ53xvvGfyjqtWLPp7c4SyPZq6sVEKPk
/ABlvAfCHTCW4/3ClxnifvX4LFiuzFFWtSDoq5Tlb6aXGsFR3/4Ve2J32nKXHi5ZLrPxYJpAt+4H
c9jY5pVe+ag2rbiFpYdLxisSV4+84h8L4+MHlU3QXs/7cMl6016tIj3HqGqru3L7BJeT7zI4PE8/
fsFm/yP63WcDs5rquNet7t0rjKPXGyuHcmlVJJtNJssuQxPC+b6dNmZOa3AUWwtxoLO+XCYly8Yq
sJlrQLys03YG48b1Wq7yaXCsGTIjWe4qBmNJNK2C2LCBydv1NeCVbQMX9VU/Cf8Q5mv34NKrpCs2
7SdjdBNOjmqhZToe/Ph6Pj1I7m4s4+W8hZJstxV2TG3eHFHrYFRZpEc781c8/tLnz1v/12Xrl3x6
N0vszn4tTF9a98MJnwvtAr9w3sdLpqVRidIqBE32WmVdFvV9aUfnnXxTMqyelnGnBYgPakN0nBrt
0JjnHXxZd9uDBDdyAxwZcJxNAK2v7njMIJ15Tcl8YQo0ghHzG4ArMuu6dLUni/mR06s9H4n/pIWa
IbOFgbJEDxCuYBC/14mXbczgGmgWig7nrYxMFtYzRQZydd5NHaB68+EYH106necQZK4wr/N1f0hY
9rCxt3XHOLL967xlkSwosxTgkSXHnIWwjY8ofegsi8efp4Alc4Rlk5cPMVXvfVzez8EZ9yqrtLIq
C15YFtkGGMgkJZOo88PnGJ6wI0P84/TCLNwehmSd3gQynaF2BDxJcFxb7Fxm2k4/eukoSuYZeAxY
Kup87zkvRBzkNt54dupkSKFqb/LVgLOb/aR9aNkrM0Csy7lOy5BuvgKCTwhcZ7dI4mSLYrd6Ehcc
rkwJpjHx7mvmP6tCxjc7l3++PRDn3RYyJVgeN6XCDCMasJG1nVoGwM+9sf9DA2YYzMPMl11ffvRF
uRvctWLswjmU+b/ULh6pKLKd5vSQkprNevWnj+GC+ejSDTfYYRq6PU/uOOGq8lGjabgati89fP45
f12fiZUZ4zSwm9gmaiFz0HhuNC3zfDGaHokwNcZ95Ff9swcxQ7lJGK94yDuX0ZvTq7O07pKRtvQE
Rawp4972x9eMIf7cLlauoqVHSxY6GZ1gSBfBWBOMnZZZT2HRr9xCS4+WzDOwKpg9BOap82i0l4CT
rXmthUfLJF+Z3+RFVeqsep2/Nn3wMK0qBSwcFlkyO8wynzkwrIcMw2g+uCRM7oqz9lEm+AoM32Ju
wiW1TqdLRlefmcG9PP3opc+W7s7YcUwoI40C4gl6Jhsn0eHAsLVcSbcFVFxr+d3CdSHTe41wGmhj
httqumusqZo1xPOP1Ure0r7Of//LUv25gRUOuIFBL/94xfWwZenLpTt0CKNRmXr2lYsuGV4c46Uj
X1q9i5YeL5ko/WF1NDMez3UBAftmhGSZephLeeP0Bi8tjWSoWRq3mTAx1DnsClzwt1a2O+/RkqEq
Zc/Uu8eqc2FkPoNpWrXiXRbqGTKZl6Bfb4+l0+yd8IgoZP6hRs1GiZgA9w6r1cKFy1pGCQYNA0mi
ZWVGUrpMu6+aezu7t6IXTTuctUAyUpBpcU8bQlhdCjiKja0GBcURaINRrfiFhcMjIwV9g2mcxulr
kOPJtUjKvVH8zhx66Gvtg6V9kK5XPSxjxis4ndQm+/x6ymAGZa3yj//HVahKxttUKZPGc10ys5pL
z63uOmiNWq9YSVEX6qsyWhBodNuBf4bIKfk9MXKywYQz775KzW1RKre6VaA2uRKdLXhTWesaB2cn
w8jVFWWM0uLkiCzttULB0m5Lllwaeq94Bg9vjQwSlw/T/IUbMpuP8w6rZM1D2bhZCvkWBDaFujMF
JEkeqtorR/VzNwRE6d8eOnPtMa3nGtzcyBkd63+QN/x8XYCT/PvRDIFCNdawLm774kQzJ9S0gWVw
c66AIp3Lf79Bixs16+r54+mwzB76/EfPP+qvmwt+t9gJ/5Se42Lzpz2UNfvTG/q5f9NlBKCmoNMW
0RffkxN33e/5dsG50d4K3WLlBlh6hWS6LVOV/5RSyLzhZdqQeivJB7maehaQWNNlfUl4WaC8Kaga
qIUxPIs6nn5UU2mtUad+7uB0V7p+w5m+HxbGP6WDAJsNRudILss6uaF9dIPfp7fic7/ADNK/d3km
+epahsf3pfaGkOsmcdDpM9fUMZZsS7LcJvVKnSuz/VlkjKrCODC85JmR3Jz+9oWny2C2NvBpyxpZ
vS/awBn2pQ2Z2cHRSmhlznuBZL+J2rqOafGCam42hiOEcfbx9KMXXIMjGW7MR/oZoxr7KQ9fWkO9
Q8f1QoTBsQrys7IV2JH+vbWQs1aNqvP17WBvDa+8SLGz01+/cGpk0NrgI4UxdCXj67mxdYd4ZxXV
Lu7NsyJDXVaRLDKrn5IgH/eGC77IybZtaKw8eunLpaAZForEhdWp3qNUeRVDfjb4wwMDSmcujGS1
RgQhmRIzrNn3QflaNlHVPTGIK1xGXfKgWXFuCwfflna2ab3QbRiI/RMfzg0SlaroWTsrQ5bAyoeK
PhrTHiq88lANprMVaubv8yhfG5JY8GwyQMnJldA3ByjCKCgcvaC8oZV/S9Gr32iT9ZFqUAVpqflx
3u+R9rsr9XCoUCMgXjePFazZcO7D9HSWBo2myyiW2FGjoWgMJgg9gBrhfaqWW6hBVzZjaZ8l59xA
MAb90lDvfVW7Qi7mt2imasUQlp4tueau87vJ6InQIW64CYc82sZZupZUL1iZjF+ZqhZ60JaHR421
83V1k4nkOamKr6c3deHbZcBmq8aMkNdjvvdLoinHZkjLV9a0IZc8s7QwZRqZVWol4z7WLB8awtLd
NqZ1lTZF8awjMHr6JyzEJzJGcyRcdrsKCk+70TZmWG3G8aJKpq3uxRvm7k+/ZGGdZKzmUDUmE7MA
H/rSuh7VadcWzsrR/BzbyMmXLjClzIapHUI4SDsIc5hS3UGMceEM/aEZtEuoK7Y5ZDN3vfVNt4z9
6d+zsGgyxl9AjpmrLfYQxpRq8wfiocDIdoxvrVY/F5ZMhi5Bb5oPrtbVe1gW4PetcLHjypItPVry
2vCD5qORYBRzzxNw170SGyu1sqVHz3b4V6weVPZodA3s1FU1PMGF+cX1Vo7QgjWI+Y1/PVnvbI0M
mCWnDOEH8Oc2H97Q7evy5fSWLn255J+ZTdTrqGJR7Mx6set6UwCaXVnwpW/X//3tfhLFqLLzbKpj
nBaknjYusSFh7sp5XHqB5J+F4jJLMX884JaiuxbivnSvinoNqLD0eMkTMd5vFU3N4z2+Gh6TLfCT
XrkaGD45vfgL9iTjlip/ClJrrtKE1gFqBSiAvBldhH4adM7eyiIt7LAMYarS2NYY7wdA00S3cQng
sEruT3//0qMlHwQ3SZ2HFY8ec28T8cUwBF6cfvRsOf9taOsybinQWmHB2lzvYxBXpX0AgRmkK2d+
YV9lvBJusQvcHkxa4V6Rpe6o7eHC4MZa2dalb5ds1opA/48ZoC7oZR/hero0+/guSPrz0i5ZU1H0
FJPwZfW+p5ftmC5MMa+nF31pYSSDhW7O6nqoXfZtH+6Z3leIHKzJ2vfRWs156cRLFjvBMZApGt+u
BMpc2Na1Ax3ATQXeYrUrv/QrJLOdGYggbSHFCNUHq72Y3Q5Z+2A9nbVIMnypL5GSAG74x+kk0K/2
GnxE5s4HdXH6BQvHR0YxGX1VK5qacjy1GmK5JzTyLvzmvJtKVlQs7NBWTAQy9wNQT0u1j0ZlHU5/
90JeYc778ddVpUJnqcKdCXFu8tvKswu2F1RUr/+KoTG11nBFS6sz//2vtwC5sGroBP68JR3zTcr0
w2o1ZsGhmZLlQs5owuLuVHuzMHe9LrZKaO5Or87So6WL1gzTMYtUu9oXZnRU+vHAvOSZB0YyW9VS
DA+nUO+toblKVf8OwNsWIt+3875cstkyFKkK4xIpO8s9MkQKj/eKLS1tpmSqcGh1OSomRB95mBz1
eex5Qh8Eag11PK8KIyOjOs56YjVe/QfT1ev+lyI5s8Ajg6Ks0QyHNBK0t9Skh1Y0fs+DaOWOWjgu
MiZqDKEHySyj2nddXcDJI1x4nt0zCzyGZKq1GP2pM2rzzcmZmQ9R6Nha01rKv/TpkoUqltdoQdGZ
b4kL8VFhpPCIVuLbWYdRRkXVDpwgXdCab1EdlNvG6l/hTfl53rMlE41h7ioQQTDfbNgJNjXcQ5Cy
Jd32vKdLVhoXVSDopCjvigVPth2S1xQFwgmnn75gSTIuKs+LZgQdobw7GSr1ENlM2yEvmXUY4rV7
aWlfJWMVUxnkyMCOPwEXlUcBY9XXOvWbx9M/YOHpMkDKhSclrLPefFNUlAgcxvF0WJJXPOTSw+cr
669LI/XRkwQ8Mv6YcVibzKqhsK39Nf+79PQ52Pnr6ajVQAPoQjnUtxUEZqOruUCC0GZfubNnq/wk
FpZBUh7w39hEVOInvNmvWQd9vDvaN41fx9tBS1eO58IBkvFSxpB07mDFxbsFwubSQajjSOkdzl7H
PIsiQNP1ef3+WienLIukStXiHVaFr6WB7I6lM1kPkDp8On2IFsJLGTtV16UfF7SNf3aJqG76yDUP
w+TAENaFEaRfcQpjXnSWBic/RzLoEa7xEA7e9CfyIy9Vk21z27pBBODGLs+EDOu6dPdOStlFrT9E
341i7C5baG0OWtw+n16tpXMrGXTWJ26axLX/vfGZ6BwBasM7aPi7s54uI6p6GAiFUeHvYDb+OoZ6
DxnmqmriQqwpY6pU0SYuOgHVK8foaajSrQF/HvU2yoTRYzQm21RZK3otWJ8MscLDDZCk2+WrCUPy
phu1m0ihyKaW0ZZ4bsVBuZ+buDa//C/TgE9do9pp0LLojZcqfS4Fc3AMc/sx+lZR82qY4rKPouPp
rVkwExlzlQVtqEzEoK96J3aa3RzdMHy3GmNf994RJs7X069ZOF+aZO8FknWhaqT6q2h85rqVeGOi
OLOyYku/Qbqs0WrxYMYp9VcDdnMuo/s+sBDX0l5KLFGBDff0b1g6aJKRUzfR4AkVxasbOB8hI35h
k1+3efUFhtGPOAqOdb7WlV/wwLLeoqigs8zrOvveuF5vXQx96TzDwQe5s9DTNlxZt6W3SEZvp2Y7
WlxRb5aRw3VhWPFDqZJ+9zac1afXbGHfZYxWhQouCshJ9r1qtH6LXEgPuZ1vr+zIwsbL4KzOgDle
b/zsu+q6XyxXUzetA9uBW7Q/4jhCUCY7DySryyAtF8p5Lqi2eXeR7tn5FZyvfrF2qS8V8GWIFkUE
iI2TKPkeN+LRUcdnH17u+WTNp8ofo6+2FR5CL2Qo0zqvcqTOZ+IvL0PH2EqiXk+/z3P9jF6l3T0M
lMrKti+cLBmtBb9joapeUbxrZmpurDRB8536IJI37VoM/ccWPgmFZMiWivATQA/TfR+c5CDMq6Iy
fnvCvg90cQxwZnqRIgVvvYRe81BZ/8fcmS3LqWtZ+1Uq9j27JCGE+KPOuYDsV9/ZXvuGcLMMQoAQ
PTz9P9LnVJXNca6syquK2LFtrwZI1E1pjjk+eWa+PNWhF5OA9VXjB8e7AlxWhXlWlatyuszWiLKl
w1uiKbQyMZtflVcl7E368JHjfmoszGFhns6FIc4Zr7QTaxlZDH6rG7TNaOJXnEgW/lr6dDTw0Gc5
XI/b3kgD2BLShnfvzwO/H6l0qezioC46/eTGX6BhzzuAgdPHNDNqlQFM+lLbfEhB6Dx7LnfqbscZ
/KfOncD/pHTqrv6aOsPuGI4lTv9gQYDIyDPYevfvf6bfdwW6FHxpuFo7BW2DLz/svbmTKtSrI+i/
7OqLMGAYPVscUagf3UF/gi8YAcQJKb73L37qBS1G/wCxPLCJgfyScPALnOGhG/pbZbpdY/sHp70s
a0KDxarftwEoM3KWHwFF/djE2I1aOBq7yklWNo/PNMOPGOJfJwK6VH8VMk66isfOl5EammdRbWG8
SCILp98OkJxpLEq6aYA2zJ84EHSTGyroPeGOI2tAG14A3i3hh961vR5CF9UQxr1SLtFwyNbSU/T5
/Vf++/EGpsKvfRJl3GkCUEm+qkT/gTv+M2iMD3UDlkEy6dX79zjRI73F+9btZJCULfJV4bQZMBqe
A8kIKKrnMNC/ndaZWGoJOJXQNoqO7s3U2BXD0VwoUgKKhcHG6v2P8NueiVsshi4MzkkNsgbdx232
Dda72ZbDXn4O67RqUHgM1h54BWB6vX+3Ux/o+BQ/TRQCZcIZIC1sP4xdClRIQFfdAKpAxpU6c4vf
tgk+0GIcF4XMGz20dA95MU8ewS6FFbHSjbyoBhY3OH62nz5DwZgFEMzHDcBpuYqRbNqCXXQu6D31
+IsuZQXsG1MYAu8FjnzBTYPnU+Ccm0F/Oybw6IvAXRQxRYVqLK6UB6wbPNGqCDvcY/cFVqWF/O5M
pzr1IRaLNmlNDs/rPN03gtbkBgpa8QZLzWZ6eb8bnbr+YmuOXdmcFXBJOgx1cBNDtgIjZOutLrv4
YqF2dFaOZJz5voZDq16hAgfm4EA8+5/fvz49voV/mT8Z6JGLDiQrCiUHmphXmKGJm1KAuJNmpbHR
NPPwovwS4RswlhHkYs/cq0HMIu5VT/xzSsAT/WCZl266mWVzHUyHAbaCoSZxNICdI1L3DUjiMxHI
iTb6F3uNjI15YKy7l63XPySqB6nZAaP4XMh76jMsxvkkYCNWul57xepSeWFTc7d2oil2gM8OHTm6
Xb/OQCEr2ss69XJBwQw8ZwSK+YNC7iQUrmWRz+IP73eKU2/r+PWfJhVhx3rgTQNUZkLvdOogb2pw
bHPZxRfDfjIpKwdhvCu3Z2+97HSoTf502bUXQ70DYTWoJ/gMoCwNUN0Ap1luAFHa+1c/1ciLgU5i
4vQWqOp9N3r1cJhiGaxRB1fdZAPM5ZHZvLS3Lgb91FSuDlLm7UVTmN00pkzvypaQYPv+BznRvsvM
NXW0hTt5PiWhV9L+Ni1AnVFzll+yS2IA7f3afQpSJ/EI1ug+H0hVv7jtXJiH3nGpYy7rQ8vktais
BngW7FjrUCAamRcQGUEYCy7fZW9oMZ5j2ORnXeE6uyLLLJCt2L32WfDtsosv1uymyyYQPgLUUv6Y
aWN4329cfZmVolimriF6aKs8YUBZVMOtNir7lLok/3jZoy8Gb0FADMoCikcH70KvOj9pIBYuL0kw
o+Mshu/gxm5TuIG3TzpsEmLt5VFOQOm47NkXw3cYwbQrgHnfkYl6oNqgyvEza4HguOzyi0ELgqpH
BfhTCbD3dbDRPuoRZ0P0ZZdfpq9JBWJvThUuXxvC1+McD1sP2vwzc9uJKWGZwjbgROjYGmcHeO98
mzTgBcOz/VyRxamrLyJt8Dzw5gdAAcOib274DHvrFFVwZ579OG5+E8Isk9iw6pV9HePZSVAavpK1
C1/aGEjDTXqZfJ2JpcOHkiNyhXE+AHJbZcOnWflDVMvSuQmsuWzVXWa0WaBBZZ5hghKauUESA0nQ
MMfQXb3fP0+9pcXQNTEAvHEK5CkALQjyYgBUZCdJFOAv79/h2Jq/a4fF8LXu4PuIhcVVUdDtoBD/
GI8A1idv5gSRXdaec1Y9daPFSNZu63gyt96OQE59DBjlMVDtyyvaguV8Ngw6sd4vTUCA6tIxB3nm
kAQ4J2H9BlLE1eTPdxm/MNJaJrsnF5aeUzUGe1OOOLvGPiVNQsdpLjIHQxncYinuZmrhoqqHKznB
aGToMKyzdD6zdzjRDEs3EJON/cBBpr+yGgBa8dxk4lpo8cwreVODKHdmeJ+YPJZZ78lLgVZu3WZr
bA+ubwd23MWh1jLbPfmDgXbkiO8ukCVG5WYDPHU76+nr+2Pi1MMfv/5TKA3D5CDxksbb6TxDbYFR
FSRxaffxsqsvxnRC62Q00rcHgwKnsBk4yBGI1t+/+KnmXQxnbY+4dVW2SchZsGOTfkwAjwyJ8fZ+
ww9tcJlLLHrpYjwDgUemwsmGK06qeyCcJErYwEhK9XQuyXKqGRaLM5v6xgU0tN3atrqecgQWc20v
8lBiiNx+beMC8EzmzNTf2ya4Z11r97MDTuf7rXBi2l4muGOZzlQAm7WXMWIiEtAja7eEM7K5dj1e
VZfF7MvkdpwB2AV6FF6Q571p7SWrFF+4LHZZJrWlMrwHLTHecQ3q0orFEjBLBj1Y/PL+SzrRvMs8
NqThce/nrbdTwAfKCAesD7AyBTTrsssvBrGpSJDljHvIxoGxjMoIVtyglI1uL7v8YhRPIL4ltUjq
A5s1IOMMRyweQ6Tx/tVPdaDFMI67HIpT5D1UaPN5jooAUwaYu5xdVe2RW//+XU6slcuctWotDj5Y
326JN+uIe/wKEEVUc2YSAE86x9P39+9zqqUXA9mSwID4loFZA7ZMCMubu0mXF/bTZb4ahmXlkW82
XmltARIndSWCF7cvHKbPNMaJx1/mrKW0QN6bRCpAncG+lv3wADreuVL1U1c/zuQ/LTZDAw5bBQ3P
TowgOG/LuEm3Y0zEOaHTia60zFSrHF3TcZXYJR7iuY5jghB18cGfwYy6qHmXiWlVlH01IxuzJW7/
SXcAsoH3fi5pfGJBW+alrUi7BPov8SNsnHz4XoYA79gpAnrlS8CPpHoHxXnn8iU/irB/Ew8vc9TI
s3mjDKjYASpcF6HtfJzdjmMvXEDWh7RcgUk+P2QV4Lmwi7AAjALhyIe1U6GDb11A5ocHH5W/30vr
Af2Ip0xrlGEAt2hpSfRtrPDXBAGRG7FgtgiQJgaXrQLlqmtdZUG8y2A0+QkURlk+whxBfDFmFuWG
M895xcGJuo0tgBshVRSscQ5UAUrhhoC9iqH1+2g2R7xmlwoXbsRBSZqbfk5Nsh4Mn2MZClEKT4Q/
IBorK1qtsGWsAF1n4Nk6qLXADsC3cLPJNE/vIHHoNAjv5dAdzatHeHzbtcyQnXvmM8i9zwL4ZxkN
IMKpqOCzbCKWsQRFvHUdNFHXKJzz4AsxkNt07u9FneLLhSbu46z7NrvPkdTT69Ii7fdsKUhgt0DI
wEuZii4e76ZZ9tWrXzoAtEMZCJIqK8fWBS++HL8Y5RVvQ6nsxzSVSXoYCgGtDY4HgGVlMTzgw961
aQEpWd91q1mmSgGIHQPgmPutiaNOypStc5JSicqwgrdnVBq/n1O9pTsHy9Os1HDl3w0C9dntsafC
wgOc0zT2N16TW+eixd9bZmrjPiu7KUANiNYODaXjz1elyOYzy9upWWO5AOk5A2ZMiF1MUnUfj+m3
uB31ofLqm/cnjVM3WISPxuoOQNhG7BSaLGoQiomVrLx9O2ZDunr/Hqem1sW6AxTRUNN6EDurgntp
+xaZ3OGyedtb6iMM9Sefm7zbag/M2EHg5GgQF5k44yR0sQWMudvpbPTETnf6efAF2Lu+V5AVAIX1
ua3C79+OtxRDTK3TB1b6YgdY+kelIEz2nLMoyt83r7ek4mluUhQDJ91WOSKHOQ13btiU+a9eYMmZ
kXbqFosIzOSmHyXcrnfSkyJqao3zcKPiI9uArd/vQMfX/a+Lgbe0kSE9D4Za4Racjy/SYQM0llNL
/iI1FjmD3joOUmzgV52RL+/f8VSjLIaFtHHuC8Rf/xjVvJ0+83R4uezai+GAc+BgcOE5qEJDAH5m
vJ/CFDrFM2HAifZYGsoYILy9Jk6AoxwGbUMumvrTFKOsOvD8/MJ7LMaFZRU1SZPiIwhR6NCY+ObH
/taS7ozI6kQDLK1lLMjEme1r2AU1OFMVyOqwOyeBZfWZee/U9Y/rxk/hXkKOXKN2DHZNbb6SyUkj
fwjOSTFOXfzYND9dHFBW4QG4jo1/QMF1D5X1fhCCx7F9uKgPLc1luiIBXtr3ufoRBg8pf3QEzqcu
u/hiRJMY1qltMcudckiuIito6keZbs5JW0/10MWixrya15Bl4eFN7Hxgx8NsMwcf6KWn2t7SWyNp
WRNw+KZvf5wcdQmOUiGOacOLD/09uRjFXUeCPE2n4Qr8wXod+4mFBBC3uKgJls4asssQR1E2XE1V
c9MFONVBlHHOeefE+186asTWmrgp6XBV5OIvM0KRO8HJ7NWtj5D795//RPi1NNaQUpIKmYtgr45v
h+jhYQhMfDclMLoAM2n9/l1OjLOlhRA89ALfJ1mwL7BdCIX128ip23Of4dTVF6MYB2gl66jptp0P
swKR4Op+bu7ff/RTbXC86U9TRIMtvwOEuNzj7M4NfzDIivJIbruUquUtmVcmyawGE5eqEFRyCw25
QIot22ayYzzb1A7vyWUx8NJAiHTGJiimZ7jTqJDyHRtzXSLJcFEQ7C3BZsrNR5w4TuYgCMQ1rCns
JuGIIjO/qi7sSYvRPMy0shAny/0ka7HGLqdaB0w8v9/WJzrSUvwnA9OC4eukN/E0eTcaVWEPYIa1
F8lzvKXuj0FmxtMgx2zatQ5dsRQyMN9JL2vapZUMA0DZYM/K90nidlvjimTXp+JM6HjqxSwW4YnN
RRyMgatQEe29cU3zdV6V/eqy174Yv6ovAgkqEN93CCFuGiOFDeFEcul7P36on0awHBmRRv14eOZ+
jElto7IYmjMT6In5YSnwI0E1DXEaVDgXB2BzykF9BomFrVHsOm0uez+LZbjJjvt6V1eYPXELW6ki
xHHdh/cvfur5FwE04mfww6ms9jCAPXR9Rj9oOXXbHu5H54gXp26xGLOJUQzWZUm1T3DIvMLhQxCK
IaujMUdI+v6nOLGMLQV+Q0I8z7a82jc0n6KOHK3XrBP/1Xq1F8E/5CKPK+YtZXwF86cmIEW117a6
H4DuDTP3bDR64j0t9XvaOAZwkKzaG2TQQmOx59AGyOc60BdZVeP5FwN5aHOr/TFLDqiEL8PumN1q
oYt/vxFOzBJLuZ6h7uQjBE0OGg7+kfDMDgecFy7yS+G3CDq/9hnDOOs7cid1F3QQ5ajLUpje0maG
aDolrcYY4wxWMJPonqa6uqi0Cm99MYCLOPWd2rTonQERHzlYJN/7Ymizy+bPJRyLqGxOlaYEcwPO
bVBHXkYtO3sycapVF6OXNG7O/KbD1Q3MbMI4d7xt1ffl+qJOs5TpCVN4EKW7kwoJp98TqEIee1qc
8085MS8sVXocfmJSOU6+P6o1tDHbGJ0nqeWNS+W3yz7AIh+RFAmOVUpb74vRGyDSwA411c65KvIT
JypLmxmbGzUZAI9uAFZQG9s3Yq0QL4Y8EFUErUC7OnLnb3p5VgB6or35cXb6ablsfBT8qpnne52b
rwyK33XQn6XTnmqP401/unjszt0AxiA6U2Fb+Dl1mB+SUk0HGG4/uR12OJc1ymJnrEEOduYZI67j
ZeKGDYs9P+zqeTwTbf0+y+ItRXzSy6SfM6Jumj739rzxj9P1fczTp84kzmOvkBC87JMs1mc4l8CF
cLCYO7I5uzHxaF5m6rDLdCfektIVO6JqVezme8tcCTVlpa7rwXt8/9lPLGhLOR94NBVqY+t8b8bZ
3Q9FLe5V4DXPwD+eQ4Gd6K1LSR+p6cBRd53vpaPurMGOo8op27z//Kcuvhjaxpk7V5Q0309wGL3u
Bhzo98llqiVvKeibcjHjqHTodgPBgYHtvGco58+F1CemjaWSr/CCTBFiYfI8uR9V1ux1z6807R5g
Gbs/Vr/luj8zFE418nJIZy4SjnnX7aa5Yx/hF4b8HwKL9LXNy3NA21P3WAzn2MKWGYeMHbQJwyau
0va5LeW9n//nOvHvX8f/l7yZ+3+cUTd//w/8+6upplolabv459+fTYH//uP4O//1M7/+xt+3b+b2
c/HWLH/ol9/Bdf9539Xn9vMv/1iXrWqnh+6tnh7fmi5vf1wfT3j8yf/pN//t7cdVnqfq7W9/fDVd
2R6vlihT/vHPb+2//e0PSigR/jEh8u8/3+SfP3H8FH/74/pz1aaf89//2tvnpv3bH5L8yTw4yXmB
S6jv+ceTuuHt+B0/+DMAfFL4SBtI/HFUBpUGpzd/+8Mlf0rpcwQ0gnvQkx43pY0BPf3Htzwf0WCA
aEhQ5iIJ/p+P90sr/Xer/RvM4e8NpFgNPtSPwHWZceAuX8ZtTRC4urfW2TJKbeQ2lQ5HqQ+lVvuy
GoawGtPXoekATfFQJ0lfKQJJJP8eu2K4tmO1b+E3hQDqa6wLELVd80ppctUU42vtSBVJAI75k9t3
apt1DwwlviGCk+9xMT/Dt/pTOg/PLUW41QfzaibA2PK2ElHSqCZq3PTWxMl+dPLQ1BnoTW1wi2rj
BAA6vT3unsPUL5GBnZrNmPb1Qdfieq5qEFi6Kprz7wGeGFun67if/spbuquQuw9n+gyjkSByaawj
IclOYBVts/6xrPtHKOU+pY34Orb8dSLqrQvSq4l1NlSMfcz6eYcM4qpr5RckVcfQnTLgHkd/Szr/
LpP5CoWxkanSp9HiKRopwqa38OLy9Zr79aPJ6XOSDHQ1efVb4w6P1WQPjZ/rw5AoGbKx7FYahSOb
KegLHGS1HRZ2PxxYKjaT7W8JXLJCCb/tUKnkm1Kpv8JO1oUOdA71PDsr1K2GLG/DspiLg4dy6bAX
7YOcATHV4jZwNN0L7W4d4qcvOpijQAWvdewN65jRMPfr21IRubal1ismdbqZpqndGdFiztBjNJL2
2Z/bYeMGEPBEVWLcrfXnZqvgHnWdeq3a2UZvSV90qyno+rs5qb1vo7QJdnhf09FK5Ai4u6JwdkhG
1EzAgttdqX6I8orcBw0KoSrWYmeew41O4kRynR3fDSykLARhMk/DVovvqTbrPpuCf2y4/lez1o36
WpvGfG+Xc9Iv09jv57b/g9MWOzpHnJ6xnt7Kt+TXGevHb/xjsnIo/RNzQeARipJLqJePu4p/zFYO
9f/0OHcBKJDIo3mYgP5ruqLiTwG3KnyD+pL/KMz952xF2Z8u5VCAMok/GTRT/4vJyv9xqP7fk5VE
yZogHDT5AFQxX/ClDpFmnkfgcXLtZUoPm9xz/E8t7jyEnWXeOpjyaU9okE3hyJ1mDmNWSTA9GT3w
SifPAic1JBpdwOxW3IFlSsitS7H+YsH/ngUNOSgr3SdoSjQGge33jfUcuCuIVdbIb06dw4hgbPOV
x0xxsGmjNjNSeGZFXO/gDg1s5bOm3+ukClzMdu64LpPYRtJynkaWlLpa+TZIvnaityj+SNJ+01bu
fOvVjnrjXdbsmJWotRJe7Dz31lEftSrma5cXqHZJelS9Mhyk9xNz9zRPUEbIKrGmACO+eCik3+RO
E+yQ8fNhcJzxraHetB9MrO86POSGAhcYjRAx3xChnL1Cwm7jBWV/EzNNNtU4TIcmje1HP+2rb27f
0lXpef1+LAq+doF42xN/SnZQ1dHNbLsRx7tNAIA6nHQ+uHZWW79yyV+Blu6+VUm9FQxKGafXzY2b
F9n1THm/CgopjqiI4BFZJecOOpIkD+eclofEVc0KCTm5GukYRJVhow09ieKbsZ/4DOoYy/ayn4Kr
2OUjSC6J3JW2Gld8sN02bTERFaNqHifu8Ke07iDFlK3Thjpr2WuCSvdHh1bsE8KqERrQUu5LGH9d
t+04YXvbVisc0+afoftN10mcwLhO0no31tpeOQZW8nCZI81eNpXB1C39a+Oh/Di0TSWLaGwqlK1k
pAtuCU5f1zwtrRMlnaoiPUjnbgRt9xbJfXsddE28qVRsvvpZOj1PLWN/ia4nLzitMvfIIWVXcR2j
8tu2vdwNY5/hhRHaRqD/JlfCGlPsh3ooyghWwdNVYZl947aOt+0YV9vAYWkOM88c51+iFXJYY/DU
zcZMrVh7dYP42Mo7R3b+fS3HPgc8hsDssm+Slq9jpyyvK0f7V6nqxrWbeclXtG6/1pBeHXpqvaiX
0l0bmedX8dzFe5DbsrdsmAbIXVXBHnWrzT1tC04OsWhMtoFj5wARI2uuzZjG1x0XcdQKi4GZG76W
VVXeOHMZbxI3c3cJFPUr4zdk23KqbjzZllulxIRqCtneCJrEDzXyI7vMYck2mUm6g08CvRnj0vwl
GjrcZ8KSj8pP2bbJ4u4moZ257jPSbvuc1oeeDHAvqebE22epbw5tVtS3edq3+zZmaQoh+dh8y7qq
qCJZusOL7AvzmGJoftCBrtywJFDFbjCeDQlR4cmmVdFYxqJE9qhOH+DFtAq6Un32teVfFMvtuAmG
avBXpCk6J4KNvH9D8fx/xV2TqW2X10qEEx/cfZnA6g6rvVe+OZ3MTJjkM4noPFRfiib2+xDlB+WV
5w96DYehZJ3DphQ2tnUyfE24z9YaMboK58wvWYjGaUdIv+dMhaycxAvkfvIKW20/R/+syw+zaNr7
JCsYCgu5HzchmXrvVsAi4wmX5QHkAbx97ttC6LDIk+wm4fCmptotj6wM0mXrsiFk44qgv59mf9hW
cAqfIjo0ZF238H1NAba6H/BCPsmqQbXr5KIYplZ5fwvVX3zV8MbkIdVONodDzuMksvDkmEPjpLkI
fQx5FvaN6a/aOegfimTIYbJR1C7bVJ4t3xSHBBqiwvF72ZQ9vBKceouB5W0h9RtJ6HdlfueqNMGl
As3biGAqHeCNXMxPDQbcS4N4F46xNuHrjGVAJ5W5hazRmQp8EH+qw9rrwXcY52S+cnihgLJ0PQe6
zLmSOE5OyhThKNfjwTUsu8uzooEzgbCvvqzyFfWk2gYx7SDQRjT00LR2+F7mzPniYel4STXmeqex
7nWcV/ZlLgGFCSHddB9kV7GXKSlQpZ1aNqNKW7EG79SP74ea1J+8JG/u62xW1x1q0z/VKG4aQodO
2WFITfkat3PzgF42/oVwEQJK0tv+SVQjPRS1hhixUGrXQbfyBU4QYo1r20cnKOo8JLpn/oo2g/MB
hyJ1GpVjMDxVQale8aIoZotprr+BAKaxoCr3La1Kva2UgkXJmOZ3RpTsKhCTPMx+3O25n/R2JWWZ
H1AT0q5wTJGtssppVnOe+1etb+utk5XkimqOaVnVo9eHAUm955nPw2c5cf61G4omggdK8XWovACs
PVttIfT0EEYK1X62mmUPedMFZagbVV5r4hsUOzYqIdGQToxEjIz9nZu3ThDScRrRZ+O5D2EqNbw0
4NhDgdQjHohUMssDomyCTLRG0SEuN+LkMdetTEJs+Pk1g5qigcGw0DtHiPRpLq3M4d/tJ3dlVWTj
qpyNt55yTm7pPJYHWhX+d5w0+nwdBJVZ47xpfoDetOk2nqcpmJN94zHsJaAcQ5mbY7pIaho8tVlG
H/NmxqhALgky2qTksUCfbxKG/6MIonSrnGxaR6fPmtFs1Sg42cisGcVqmLJcrVp4Gn7HCMPJAXWb
9HWypkqiqlbjXcBSwsOBZAZmltXQPJJ0RO4O0hRPRxD9kc855TN02n493Se16m+7DNVgkYz5+ISI
Rtw7Cem3fqxSOAg4VXPf+5OA8loYEZGK9SP6CPePa3elHhVLW/cwae6iT9dYA7/KSQu+K0xCnS7E
Xs1RIY0nMnZR7SL3t0ucxHdCyyjM/iJ3gMvcATDK8akuTffRKzt2hw17vXISL9ul4NA9jZjyNhi/
wYdAOe1tXXn5Ch49yNZKhXIIZH70Gqwrdm8hdEd7Iv5CDOmGXc+TnU96tums9qKhi1HCxY2FYZrw
bGiybm6jPJlnsZ2LuWe7zhfDuM2nOHuLs6NDA075Gh6hOi4rVlnW+yLiStRy5Sf+yFZ5LbGvrEXn
7GCBE/N10U3xKxnJsAFyKKBrniRdVKkyuJloQtiGdSqBaYb1A7Max8xee6onVyN69RyCFQ9RkluW
LyW2fKsWAuLXCrmsay1o92qzbFqNvVY3eUMSe6ycABqrLucaXt4xD4vORfNjHp++Dx6b5iOUK/ie
u4GzZxkCZoy2oMAL6f1XX2fOJvHScjc6Q/kYTw1pwwBuIm9JQu0XFQfZwXC/e+rGKt2iLjSmEXKc
Bttf5Q41plcMhZXbGoNd4xGTBlcLQUEUTx1nJeaUllcyc6k/3jTWaHNlppl8yOYB0ZEciRk3qMn1
+CYfs+6pt1WVhrRznY9OWsPnX9Z1DP07kbLAyX037Y3Oc7mmRMKJxNBEv0yGpXe+kukbKnsm4Ej8
qUs2DewcMLFM7uhFeTOCAherMvlREAWtd0lgMbBl1QxH6NRHanMlNIyKV1BWMmS35dQCLlCVxVr4
0HeEmBaVt1dizMq166W9hPt4CyV3mTKEC5njVxGDgc9hsEFFNlnPnY9BMsCAsSuO6zGRmWSRmtRo
I2JdC6+JjNNmlbd59ZRzLJAR7zoRgJ6Q+gHE66X5MNGeeNBv10e2Vq1su0EsRWHA5movRqTV5l7o
5mnFVqCcotgOxyikCzOY9WGkO272XPqY/tbKZQwaYZUM2H3okUsszSjID2NMiHfEbVweojQMEcwc
+6yP/GnqxoNHE5TIyiKDlY87Dm8xlmIRBb2frsep8u3G63C2tYd1/5jCRrUMhjXOUhyOILGkSC4O
SfyKcyu5VzjYGlc5zCg/ol6ZfJk6OPasGJisBRAaSMasSieug2dU5mLhutMtHDNT5lcPlYMHG1w2
r7HLwuhyi2mHqZ2i6Bz7JWgB2WZUCKsqpuwacrr4ZW6DtAtZ4ng300SSUYVNg0RY6AYatRBVDmho
2GnH36e5Vtej2wL76JakvOtZ7F4nCZuv52FGCEU8HuioVR1+gKrZxXQ6+X0DAiusphDko9+Gtc8x
QJ2GCwRUY49SAeE5BiUQGQL4VZV3vsb2hcktfqn2IyQE2vJD0nuMhx2SUeNuoFnxJBy3kzs4wqYS
m0nkVZIQ4eVUeqFC1QaGBYX5/LbuXHsXA04nrwb4ddtN7EmbDaGuZS70LZ/KFCD2nPjKvUtm92hA
jm5uA/dL39NphbgQ7J+c169N22Srjlgalf7nPq0R22WGNxFJPBzO513zVw0Xp9B6SMyEE/b/W382
7aqYM7yOuDDhOPTlo+CdXcVlScxx+rRvrQqalVcCxOo6or91Bzus4DUdHGpN0irKJje7EYkDjkwf
y/veOMlmMAPggGXG+Zc+UXzruj7fMVXFn8t0Th55IehVNlKh4cuIWAoUPgXofMG3cYqgOKyyWHzM
SWw2LWKw+0ol7KUYEnEVYBPyko6z04TYnObBDlu08luQ9FhrGS3LvVcHVQh7ER/JLDvwu2JCe6GC
rmxemSzLN8a5RQytE/+Fd8A9rY9mB2eqM39NduHYIqAgj6LeBQe2gsplGbF2mDuULr/vM7Ppp36d
psMWQe4ckdnB0tDOZ9RGvyYJf9yPM4GDGhcBMKHLTCT5/+x9127kyLblv8w7G+HIIF/p0kgpKeXK
vBBSGQZNkEFv/mm+Yn5sVlbXwVVl6VaiGxhgHu55OECjuiuSLmLvtZfBNfe1cI4w0bru3WXXzjJB
feltBpAwLhBHfh3x/L2W40pXAormFKPmXweTHcH4fxnIcXY52EfUnk6Cb8+9cAfPDPz+XkYi3wfQ
LLU5Oed8024sSmKTY9mGlQqzeyAqgYqbUIOvwvzumoTtJt+8QcZ+guW/gOO/DoH+syi8YbkHaEuc
80q6ltrJ2NLjsl+HgMgw3XYbfRCh8Ofv6ruqQy8qdjRCI1JfX1z8vYcoQZ/+z+KnH/dm4ss8JRzb
0KPY2B+B+0yH9So7pNfitt4t1+5W7fMDKrNLbPEfiuFfIDZcqOQIe/M8B1HI5++qw6dSotg+tiGE
oKwJYGW8bTaAUQ4mgie+3+3oS7tfn6rgkq7y3QvmkIdgVOK4v3k1zkrREW5fxwXeYaL57tV72GpA
83bJLO3XWdjPp/pmnbO5W2bXBM0cOyoqcTTn+tWas0dUUt///Pa892HIN8ucfsab55diL4SVJDvK
sU72Q32Sn1E7/0fk/p/XIuDcwDFE4r8FS/d09SbM6Y96fNXOq5d++/M1vHur3vz1Z+9g4diDoDk/
Gsn3ZddgAffZneXuz6ucucv9vArbgQuzxMBNnFvbLpPJ2kajczjQGOY129Ef4nqHGsq3wuHCfvUD
I/7tBX+z2BmnSKoTD7biR6C92/KW1Zhw+M6plPW9YAxoYAciRuPCn5J76/HPF/ruG/5m6bNprIVa
sEsMP64rUJ0hMu4+z5NIYnP58zr09Bf96RrPXvEaGLSccEOXYz766baKkxAVFAK7Qicu4iRYLvAU
Ll3Y2bturYBKMGM6DtVdmqKl7hE17EBHPlv/6spwCnieJJTb5xJgo/ElKIsf+xCgerqlWx2wXXm1
xDgAjlksw39zJ9+sd7ryN19xpnF0cqzXhvKLezxthf12+HTa9fvPKrq03Lt7xpvVzngTpJPZbHn8
mOUQ+XPQ6aYLH/QPM4Xf3ow3K5x90ei/VVml4pg9lzuOj63bzFfwqQuWj1NIQufKBGl4yfHn/e8b
Gd9ADTA4cs95+pDkIzFrFUcka6LUvPNgn9u7OkrK8ZDPMsy4jXTYL1aZRVrqR6qyC2/NyWLjt4t+
s/7Z58Cqai4LTxwLt7tT6bJPyjRW0Iv1heeP4xphaBpPGPX8+d1596N4s+rZRzHBg8CFCfnRpDLO
C7216hooBQmtqX/680rv1Jc2O2nF0QPBPOG8BhsWkDAhp8GcPSEfMHeoHnNmllhiWAL0WyxFQCaY
kf950dPPP7upNjxEhI1ME1AV+GkPevNlOE6TQ3MnjzyZy2CAgVC0WiXQGEbnC1v2O2XYLyudPT5S
OW5ZSwdDAKt8dTkfMzTqBQzC0dF/E1lSfWqVlqGGlc6Fld95hDaXNnggRBKoDM6KW5I6ZuSte/TM
avulhp1dObInob3IncZ/RsH+cQqCD+c4cFyQqHKds8XGjKdisb1j0XDMwL8o+wkQ0d52LpCM37ub
jjyVdxjvgpdytses3APoUnlHAh/8Uq/Q+9cbDHyd0JHsA6KDHtVkqwuVNFx63ntbTkWdR6hL+blc
CmhUN8+le1TVGJReF3cdtm4EsDC321frujEJ2xiGWUXTA7oV1EePeQV+6KNVLscEDkxFkt4uo9TY
F9Nrb3luDTwEahN3Exx1l68t5VfEsf1KcJ+WdVDV34yHAa+X7afKjrqhRkhf4afex6z8VFtfvPbZ
aHAm6mUvCTApmkW4GT5wr43ySDCCilGYLm673J/mPmBj62sjHp0++6gQleWZArTVlwSMiNXmASm9
wBmmrTeb20app6W17nVDkbGMChaPIGb4lSaHgy6xfHvmgSrJFnof2G19JeamYTfUwUjZo0j3lgXI
KumGpixQei58t0AymmyrD4ByfHTAH+Sa7Jr8s0g/Jnb+0rEsmk16YImj/BnwuJ2vMAKS8GWC2Gou
ZDABH7DbZwp8S6vyerRxkzv3tfZm7vc98iiF3WwVE0FXGqCD9EHkT+W4bGU13dFC4d44McHsyxpO
cV79TqfyVmoH+deAlyoJNoi8S2GzZid4fKAL39XJ1wSzlUqNG9uiUTXl4Tp74dzlUdF+lUuBJ8eK
+6SogTZAsSLWiIwyypPmMEzeLUM/ns6PDfsOJbq/aKxM8Utte8vS7UwPrfxUwwcNE6u2/uTA7ECt
XtSSym/bazm+cPXdow9Wctt0mJKabQeJsFqrwFWfXPMFjaS/KDxwYu4ajuzoigdIHyp9gwnNugUR
x+8q96irBY4a4h5DRH+s7Vtdw9Kq57G3wqAoHz6XNTUBGl7kkWbuhvbLBgB3lMLYjny0kh2pzPXA
uyAz7RDSDrWlqe5Z+0nW602WJpuUPnhm2qhp2PVlsnVpHg9A2/AQPnLFQobpWiUxKcH7tGOiOWj6
Cg5XlAKecrr82M0PbvECX2afuTTI2wHDKxECDQraJA8FkTunBySFY9W0qy8mTERw9ig3iziw0ma4
ZgBZOwxva/cZs9NIDXags26rTuMfCyhPRZNgnmdgSE7Yu3TbVsMdZm/himwh6iSYczTX4LrtMAbw
GWdzNJp83CwZSYOFu3VY8AGXPK51rLK8jxNSBmnjbEqnvoB0vHfyYWf2GGQqrvTOhWdQWnpiKK1j
RbDgZI/D01CUI8BlxEZgyOWoJuoz5fyLo+/NqvKM2Y/U4ZyYMTkmufciG3pt9fOxXLE3/fmEfa9u
sgF6gOKKnshFc/TrEZuXdWO1aXrfh3PIAh01h2zzRW6qiHy4CDe8eyffrHVWGCYTFfW8WMfiexf1
p54fToOv89YL0kfsU+WNiMd7TM9umwvIzntlxNtrPNVub8uIsRQYHKb3g5XtSL71bBi8VNnxwp28
sMq5lnkZ2xYD0vSe7FnQBYvwqesX+9P9HCMSZt0m3y+X7+l75cObazsXadug6GUAiQHhLBFA8ysI
fJ4Qxhe4PgmbON+nMaaFF+7nDzez87oMuIN74mpx0LXOyggJ0hIsfdN7SDfuiyi5Sw9JjClu7MRm
kwTiUB4uATcXlzwd/m+eoUncZhU0vZcPRRPQIcicGJtiWMb9lu5LSKWwxwaXu6V3b++bKz2rQBOt
hkTk6T1GiTxYHGhsIPlwMXPBqJ6Z+uHP79Cl1c6qUMaWpZqn9H6Z2lBBhsp7tJ958TktwQP681Lv
9e9QM3vMJYB0qHOu7YExDYyaZ3XfhujR8OKAFLGVgeNbG1jwEf9fPEDsMVSK0yYqiDh/Z3qkk5Vj
Otzb/hi6pY8CW8YnGAZzkNafQnPvXBWxG/35Kt/bcXCNTDioCuEDfvai8hL0Dz7LY85qFWN4uCv4
eDeq+a6qmo8jEgH/vNyPoMXzDwP20I4LUBW86/Obqvq17EriHqdg5UG3+O2uivVmvUkeq1eMRcld
eVVf04D5bZDFXh5Zd+p4aZs9vSTnv0FgCOQw6aLUP4exXdF77tS5x5IW5FMrZf0IF011yer4wire
2flk97BcrW33ODDam0B3OjuAb5NcuKHvr3ICiSUwLXLeSCTyNH2D0hto05NQPEbmwKX0ubPUs1NP
9OuLebazwCYe8x3a35frHaGgv3Rged+k00NhrGfSgoLNqnjwkvDPr8o7By+eDYIqQD4AHOmdt2Kc
VU5aLsWj2rW7IqIfpikAL9MXsY6FiS59fmc7CyWYa7ge/p84BJd73knrxVsoIgofVE8P1ZzdFxYJ
WV/vbXu4FMp7lojmntaSFFABLg6fgXOuqCSpgG1byh9yXNnp9UfVFFsbjJKjZnvhJp69Hz+WAuMX
VRmVjLrn74dK11LqUTyITX5HoiZAZXp3vXH9+q48AjG4UCxdWu2sfpH2MHbFIB48+ZqiBvc+/vlq
ziCkvy+GIqLHpdRzMaH49Yib1wVcDyYeTqhxddtu9Q5N+r67cM/evYg3q5z+/M1BOjpLzggRD7Ss
joOiTw7ClC/cpx8DnDdb0G9XciqV3qwxKBdKbyoe+o9mN8fpth02LKBhEa0fijRQodmK2wXvRKV9
sR3vC2yJrd/cVkFy4ZQ7q8l++yGnz+LND4GVTG5a/JBTr1pU1325rSb3wtWen6R/L8KAUxGAODbe
+V8Xsa2+McLhD13EY1cch43eyKc1MP7a3ukwC8klyOjSiue+4KA0Is3L5njtl0jC2gYrTndIpgrc
7nBasfjw5zfz3QWBhENAhO1S/KDsv72PNujZ1sy8B7Tqa6zv2dPcBfJDsWmjJXQUKoZLh9h5vffj
pr5Z0T47X3qEo7VcgsEWmp196+zHh+agQoDIMXCQ3C/Cyb/0svzwIj9/bd+ueV4trKJHppj34D20
O+8DbmWgCJpv33nEbDKyAvYgN2vnjwdzwLA0IAGJ1ONo/O4D2Zhwev2HUP3PeyBtwckPMfTZhuDB
HL8adfIAX+TC5226zW3v9d88WQkm72mr5va58zWy30nh0uSBgrPb9M8OJvl270PHtFm4tSnVFUCf
L0UpfFXNQCYXn2WXlPfng/e/r/PNb2C/fkCzatxF4TeA1bmHG1p71wRJ2MXJ7RQuj2VUXBy5vHMa
YvJMUZ+5xIbO7fzG5mxtENTzgCE02CcKqM5rJu/75Ceq/P9A+3NrvlUPffvtW394Mecqof8fJUAn
L5X/XgL0+UW/Zi9vNYtQGOIfX06iRM7/wlckoP7DNBY8i5MhyN8CIMb+Ijh7wCfhgknMDnA4/ZQr
Wu5fGAFA4Ij/QZAImSNO358KIDjF/kUkHighDDmYAJydf6IBArSDF+6/NgJUSty2IVcEGi3AjaDn
4EtvFmuwBIKhWvBegVlxnpXxoKaVY5NVLtLifOlY5CtlYy1IMNBejDx0K8qSfQ6kodlDV0FmCiaw
PFnItjrV6ga091IEVYtMyqfMA+BchqNcM7BrPW2ba8E7r962YMct23HKobhoYc4CqEI2ZXfVGway
JkYFIMtRrtJu27l1mURuWmoAitpBC9QAh8U+HabGI+1VNRKVxyTBj8Y3VdWefujKqvNeDVM1/nIY
J3dR0nljdZh6g4TvqkizD/PA2QjfAmJVu7oT9Ri3Q6LTGOi0C/8xW8s2aIdpcW8lrOay0Lgn/JJZ
LsnGK0gk80ofl7pldPCTZdXtERqDoit9sPmcpoKV3ASVtk+ZQp8SI3BkgJ9un0n7VRCHIS0VUs/y
prIdC+a8zmCSaHZkpwLosRdAjEhaX/2ZEAWjiKZol3hhxvEh3ekXP0fdqYAgJ2UD+ZTHD1OTl+4W
5PqmvUpkPXzOMRY5rqKqYLOc94rvxpWMLnDTsXB9nRbFJ6aGmsYUWkx94yAAfb3u0qbO9qzLCnkt
MkjWtio3LhQfNYSzwYRgqU9yVQIcyXrOO+Sl6HVtfchGwD8DT2wNmnEaWNAuZcm3sqYYzuHth95h
dlrqQlVGhmkC30iST4vbJV0INrOWuw4UsvTowHkMEiM61u2+qnUO1N81SX4zOHpNAgS8GXjNTYvo
GRjcIjUBhY0+wnOGfnqeeDaCK0sHOLoLmjj6SwJq9xDWmoxdUDI3p3eZYDCWM2oCD92ztIEdceGl
4hF3FSH2fQshBvbHachBQBdVf5MnkBgdWo+kKZyPLe+bdJ1l8vNq0SoAe8rAaqEtJU5sDuM6TFqz
ft7Bhq+u8NpX3sB8A1sYz/ecqtchVcLUB8d0st8Xyi5ZkKezVxa+PbE5j/LSuFe1Y4GlCzXhfT1M
ioa5i1FhlGYpLBUTpwIhuSfVPOyoDbptBL/dHGNXiIJM4096nFt/HddU5vhqT8J6lixeAga35nNs
ZLfYTxUkZ+udhDJRRwumVssOliol2+tkKtfQmybIdlnC0mVTj8WK++nMxH7pFHWsWCW1mqFYAJs8
HNoMqXsY8HIWiFm7UbHkUN8gJ9GZfdZq1ws6jDNl2DK98K11is6bYIcHOe8rTqEJNEhZ0gFCrjWr
7PFgwasVyTiuzlaIh+jc+zxxF7BsvWnky4aocWjubHwTIKjbLQdJzIACfSdTLwP9HZLkeUmCtVDO
+iHHpG4OijEv+1cFLQOmJpmYIEQqwbiPUlwu2GYYVc/+YA14CDNicyf8Zpqv+xm3r7ulic6hMRhT
jngzhNKy9UrUTj1BN7aAFLl2RT0eXLDwR9C9oT4IIdgBy3Hq8Q9xCvmLhgn2zLotRo/IMeO1zcDv
TBPkpZupxByqBaUbjwoZCurgWf2A9FxdW1ZgQR0u/NQlSfW5NJCTQalRkNFs7E4gz7BxobqKKO3I
qx4UtOOgwLLZLyyLfiW9ssqDHEC2vkUS1oIWu3DWPCDovKAF6hFKAKmYoX3eh+3czq8uqZ3hcS6h
2wuF4V6e+qBBw90PUlV9KyZS+h3NJcNkHxFDETL+Kn2FSKn1uEpnwX7QeNvF0+CU5rAt51uq7A1X
OYg/BnL0CO7lcKzXRFfDrdXLrtOfsq6Di1HTiQXMVw9/1X0zVi3KycRLTgIdtuKNdfIUpEBbzY/F
BMzVb2q2zjHTaqxKH4Mcu4tXfB6fxnywHH+GRh9Sh1RWMrQtU5Mt2Fu2F6gxLzBu0fYAWqOXLt+K
LrErn5NcZiCqChcy6sbUMsh0Nq9BX8x5fSckCmLYWcMfrAtmlRERZxPV5gASrOveQdAFAmwJzdRp
q7dW1MfAUeqwapul3Db2grkbIoWK7KsqWlXcqlZOdzKn4HZPOtfPcAGfP5d2m4krmg62d9W68Ci+
mqme12vLyPkRmV3OHJ865XW3TLIvN+5iE3kiSzMWQsxF66sOZ+pDq1eeYFqnoX9NLMvpMAWd3GTf
cAPFzNQjyjMsZiYmiBirEik4OUb8od17GED0lmsCCEWXz2lRNrctF9guemKSdSfaCS8ztI+4s+C4
Lw1mYdwdd2TkBkcKySY37FWSpREzNueR1Ka5hmyi5Aec9bPC7Ks1/MUahd3erO6UiDsLIogOwjDO
MQlOEYvh7R2GVjnMl9nRMV1rPRwG5nXOLrM6F2T1qYYjEh5Q2+7RaNLpY4/D8ZtXJCXdmTzNBugh
HA11qkMG7rcWrOiDEQwATGAzpMCE6Oh6WEriFLpDknsHdcpUdVFjHAWKvl1n7Ws3r0xErNCY5VWu
ORhVmP6mRszLFHjJwJ1HvOvzsk2AwfdhMtQQICyDyxacIvYiIguWoeVhSvlyMnkovdV34TPBwG+D
ivVg2afx6oJtAcpM2kApkBQ0E7umWWEUUEDZxKLRrvsEcgYI/30Y6ucyVDMIJ9t19UBsQa4WxTtp
QfIFQWTdDddQeGHzKKvKfJzBE0jCdTX28mItJp83ViE6VGsQxNpbPgiVboAc5ua59CDd/Qqe/Chf
+yXp+Clkg0CKYVNIqEXWwIxc88YdU3+pPEjXKsE4RtcjcFp85pgoSzHi53BPjDnCCuaufCzwZGd4
dXNdD/YSCYIzp4vx40dtAHOs9oQztZGdNVxjZtgh1waJrDdWmc85guEpbmSylAq6Cdag6AX4XiJ/
4sGotLDCNjdq/ZC0xDar75SqlKfgvXUO8SadBJQu/gV+my/jkBYoNHFagns94MBF4pYLF79aZLVz
T1vRYFjJWMmiOQU5/pmT2en8LE1L8QT7adFHqpHt16TlEPPqBHpkyKgyYr2mNOUfNY5yTI5riMN8
KH/REKMGaOVVh4AEtW1GF0HqxTSO7c3SCTxBKJn48sF2i6n7qIXodbyoxbA9XCSwlchsmnHQwak1
nsTpKGrNPE+PS7YqaCAG0zUPSzaN9XeVgvEfQfY9DLsfjcj/9GT/62Tu8t+3ZH7dd8NL9UtTdvov
/u7JmPcXplwApE90Kw+tMbqrv3syCgsZzyNwvZeSwpmOoY/7T08GvwYJRQ4UZlQAjMF//V89GXP+
QmADImHxH0kMfdDl/QNfBn7GKjyx+sDHhL/DCayHef15OOHk9ilpYU/mLxJWBMEMWM9J0TrY+ilp
oKmkPqJTahSsMLFyh7vJ5FkW2o210BByrrwMU2gCyUEvrIZfcDNMVois+iK5GpSR8pGlmUo+Umdq
1n020LnbmqbLKyjxJ/fr4rpMfkgmC54srnjBwsvgl2Wu6gACXZSFkE3xZxT0pD2oxoHK1PAxd/0W
rrVwkMcodeNOGWQrAP0Zu0p6mdoBa8ukjW2N8JHYQ/Ao6CaQiXPQFD1vCPPGqceg8uzFBudD8xGG
ioODQ44U1tOQGkfuRqSgOjG+9vaTN3XLNypL9Wm24bOF8ga1UeBJFMcfO7NO7Ab+AbMVSQiCeYSb
TJZNVTj1HBiYsiyxXjG+DhAsuWrfg8DCDTt+ipytIRiS0VzzGcYpYu2h6s0b+tClw1zvJpnXTlQX
LYhLLUxtme9UHn+Eba4ZP7AOrizTUE9VdCL7gymItv57l+T9B4nyEGzMpU1Y2PPe9bYFSj73W4vY
WPmSldquwPyYpvFlrUeb7N3RY+ob+HdDtQT5aMGKC4Yt1jS8duAOjRvdTWgGfW25kPH6Dfqycadg
NzH7SU2R+rWzFcLpYiigZwV9r6yGTxC1+LZZBPsENR94d8tqUTsaDKFmy8a0WLdZxVx2m8xJBxEc
r+y1e84JW78k7Yk0i0aKa7ggmMINRlFkz7DqWLa57CV8gdwF5XpSryel65TSIWS6R7EmKxgyHLSH
Uxk3Iz8dE0n/uJRjCbEXL5fP+OPq+wwX0y+wEO+ybZ/lk47ytXO623SoGMjIcwX2FeaOxUkpCwWi
Bc8NQFg9SptglhQVbVk76ILLzk4+lSX0bzD96osmytxVFjdc6m4Fc6ZmbkwJFOuU9B7K+Gkw4CiI
xmm/5Z6FwqCc4Z/wXEFphTN3AGKxBHpgUGYmHp/70KumOoupRVO9rdZS1/tpaPvxWY/oDeGPxHLo
n3sbDtOE9KE9z685JLDuV0PLtbrGQVgWtxDx29XOzZW2ryt8LZ2faAjiJOh12dq4Pk/RuOySVfP0
u26y1j7QHm5aoWiWtNiBw2ZjRi4q62kmCU5pu0r6F95X6iOUuhy1aG6JxAR2qpzhK6TySbFxaIaj
PKuaTNzRfm7Grei4PV81k91VG1lOHUXHsUKiHwAVTXpAJCKHcUm/lE5s8XZUt0YWdfdYIjVpChS6
BusejLMW4wwgExgcAlO0UCHNsGOIoF6GZnF26j77jDxKPu+gVu5XGHdUgwgHVXWf59m4nS+1ztoQ
/VmqdlKsK7vrqQV7Gt/N0SLd1TNQ4Ksswc/ao5VAiFADTJjdZOjqWlj+D/Z8vaYQfkdukRXODlCO
Xj52s5YdhZm+BbOzYFBKWFcu4m/HK5apmu1nbqzPa4XvZ4+HQVHH95NLwtplK1hdbtrv6UCRJ+wX
qiOQcC/IREx3Ch1nF+JAADjFyAqFvdDaaaMaMUHTnmLICJWp6orlVIurOiIdNIUPFmEgsS39yh4A
ayXe3Yo95GSOQGEsirqwWL/kKSkF4CDPtjZwDcjzQ1YghzlAMVAuUDvjSwjQf6CRREpwkW51Bfv9
Qz2apIwG7Ddqy6YSil97VNb64g2ZcKY9s2lWZVE14qNpro3O6sQBQ1A2KXW3rk6tkjzoTumSRugB
ZohIsT+n9qkpWLrRfWaNWuTV7JTYvRbo9vQxWR2wgfVYzkHplBJjEN7AA9hDdhaG+7pe3WhF7N93
GKXJezQ5zSMONPhAyLwc4GSjBPw/+Ngg8cpGEhg5qHTqrBBVEf/sKSR1BlmWY6zTczgJibYxTwgd
9RZ4MVvteFUS40COD3HJFIIWOIFy4yBZD5VoC0YKRKTChas4oJu49SQkiH5fz9mwOQWK0WiFP926
kR1a+01vNaN6KGFR4UDYC+++4H8qrH45+fWdJkZ/qLC+Vf/nf//i73f6939i3n+BLAXuIIgMkOqj
JwFT5e/6iqCEwswXxY1HkJ1luyc7wJ8FFqytQA2gPwqfE2n7pLL8iXk7f2HiiMoLXlggcoMI6f6T
8upswCehq8TkEog7w9EP8sp5TC/XArYOfe+3IWn9vzUvX3JYJwVLWEZpfClW54x08WM9x0ZViFqO
Cw7p6q8jH2wVmLagDcl36dbejlfFDsOmfXpZioUK9A2U//tCpz9/MwGumzRXPRYix2q3hjxct1Yw
xON3EuowDS/p/s6q1N+XO5uuS7Ap7R6bOohi7bURQbFl32ovKEMVy4DEqv+SBgUWvkRNOJOc/b7w
2cgdiQt4qPAUEQeFesdne9jhXZ3YF2NgHcdgQPD5Lt+yq4vCuks3+GzE3iig5BU/Pcl252Qfu40V
tRGLafaRgfFx+UoxifntkeKEQWMhKLoROMWcXaoaUI64FlrwtuLoB1AO2aC887yxNDwN7GKxYlBu
KvCryLr4E8mKcFkmBjfAFLDqszJZ6aGscobvxQQslSKU70aMM/KdGTNZ7jfLgDkPKV0YXdQzpqa+
rbvlOVOeeKLGUPjijPVh5hXKYYp/q71xYbAo/MWaQI+mWc73LkiCD9DxT7fGJuktGgYCCGkCXSUw
pduwK0CO4NIPGdqdrR50d19MUC/5czfIxfeKpgVk0sFdDTIHvfjdwGFkqTw3P4xiXPr7DhaOXzB0
muervFrVTe6VKaDl2t3AtK7e9AqneN4Ptgl1nU22X9vDAm+hirE4cUi+68FqjKS70EcE72X7vII7
mt+n+RINgBo3jfboFIw27+DgBh5yCAUEu7MAcsz+gvDcDSYzy4e5dgAEe4Pxk6yDsAtFA+cTxRRo
GneZnetvwIenWGGwEJVtXzxi/kUfVti7AGCAJXrq41TKQCiHWdh+yFy0LSkdHwD0jxsy9rCRs+xh
Z0pr3Dqysb9TRejnZvHmAyrM4mCmxA5phiQHs4wknC2C7mCG0LEBjq59hWZkW8ta7qZVmLtZdvqe
9EV7WPNxvk3KQmKYoikUHRi3zNmMo3t0RVArAkw2m519Cm75PtGj2gGzUS9UKOjoPQJBARDz5xpJ
oXi5ZQsLs2XJj8J0FmLBTT29dNaCAgYeCEvhZ0hdodGAgdYHYRv7Oww6VkBK7pACf1xzpLvg9og6
glUG3tVcA0a+htEACjiNeZI/YAe9B0gr7nGx+RB3cMl4pZMFs4UR7fDrYI/o0mbwyOAAgdxbGE2N
Y1oFAg5EZYT8L3UHFCt3A22o6P2OdxOPiJWX35wWGI3PFiCnMFfxpjL01ARyDu2yhsFzAd5usTcn
8jNP8vIxBZy+yfqB7kZSsfIKE6+G38IXEHSIfuoqEzoNKqq9KZgat7zXzZHUqJQRplkcV4DUOqwS
QnI0l4PY9Nqy4nF1zT4flFxC+IcRHs0C/k+VOyTfcb9ntuE1XEXrLNdXBWsa+akwjBffFIata2xI
I+enWqbApAuZCuP3rM/TYOjqCRZJJPN2NIO8/eSx0X1q0BjujB6XKCvYuBGQGlcxsWbxOI4neyZY
NY1ZYIDZws+xH/NdR4YBXkkjobcw2Rki2N0huWLE4Y45bN98hBSgufIWmA8h48bKQYGhcONzeI8d
A3wqbz95M0YlCOR0XwfYcQBfhtWkvzpkLn2vKQC0q6pf5QcYQVfPQkzqGWU0PJtgNt2Z3PjG6T/w
vmsCtDzlHcKG9AvGDaQI2NRk0dJMsBoZ+/4GaWuGxmmd1mGjChmZKWueodg+RZXWdftaAc4v/AoG
Hzcl8B1QYBOJ8dqirnkDpRkMjkwJ0xpr/EboYN04MK58HmHVtk8nU76YpFfXwi0BKDfrDJInDHyb
Sa17zBq7yBllGyYuXHSYWxdXsoemckIzsXVaJ4NOaITXYtdoKyqElrDYE9OVnBe5TTETuBJlJfbo
eMQWZlVFXKa03Zm+dGM3H4eDQTLkjbXaxdVSSH49eRJoA2v7YGortkkq5UWdgE0mPHiRKQln2rK9
0WOT36w9rDz8eViRTb4mWTx1zYLJFHxAssHUod1NzjdLwxB4auv2i2h7eACjz/+/7J3HltxIkq5f
5b4A5kCLLUSoFJHBJJkkNziU0Frj6ecDe6YrEswOTHVv76Y2PJUeDnc3Nzf7xZ7zufzYcvaQmRs/
1p2ISIuKiCz7L089Wk/5QFqdjydR53gHDmhVyiwd4JhFzqqYHtU0qh80o4RTrjCSXg/CoSrF8oW+
jOCZ7UAnWzSS98mkJI/0sgS3D+bc6+a4fBCnAtqD0KMdh9Da3vdrdBglFaNYEWEnXsJqfEwlhHzR
aYnpDvTZvkNF8KCNXexWvqkeJFEL3yMQl+4lLVX20iy0ewu7Ya+X1eguAADs9oWRuyLvOE+gifIM
5nU45ch9njMUHr+liIIj9Zv/nGK+Xax2oTcNFqavTU0dKcusewQetf2Uo/Vi+CUlkTrREYzLuRFK
uJMHYQqRzeBp9c5MfAUpPVQQuwLIQqK1/lMWtNlLHGv6g2wI1rcZ0V27V6Xyu5wktRd1JjdtOmq7
VEzLHcEMBsUkT0feZLqXw/b82ltWusuGZHZlvVXozIjjPZqjyZc5CqWvrab4EhLSkfa10Pp2p6Yh
1RzRF73MN8J7s+y691lPf1zws9zt46FwmnbUUYkbsh8W/ZNvI5T9u6BJi/0oAzpoSVkv1CjDh2KK
jZ+FDtvBbixhukw6RF5UrBHkC3pec3LUf9LMNPMoYYuuVZlwxZQhoPMoGXdD0Vf3leJDkAcmfV/N
SVS61A653QMD/D3PLyk855GQ20WPUBFCavp9iMxLaxf8ZjfmVoFZJhuWiy+wbzhSLYT7ppvDwEvI
dDhwBlNLNfS6HEqaYvBcCV1UH+eoCU1bCE2aUFwcPuqevjw+mu1I32k3E8kGHR4gLL/crGX/3BRa
JNtabwKGMtJmojwfNjXKgmWGO7OZoHzb+qEweToR9kWsAxWoI4iOxgm1HhnRstDQ3rIKuejdQpP6
5JCZdK8OjTHS/MmKUlK8zNSq0LX8NiJc04YBIBCZ1CR2iEskCGT0iIH4gaR/wIJZNnJHCAZd/Z7p
1Opoho7jhN5m0sluUAV6d4wkM+u/y2YwKc+WYqZ3ncL5UUicIAk3jUiTVdNGiuLReJIDsfIsVS2e
BDAmgYfAYXY09bD/LujzfOZ5NjxYCmCPOLXG/dQO1b3ZVvqJakt7itTasuVk/KkhCvWkjE35HpMe
pDl9YfZmHRUsRQiqR1mg3LxglxbZTX+fDHn/Q8Oc4yvQkTaxpwJhOwMtPRArfXmhUqDu5kjrD5Mq
obxpqSCXA3/eRWXP7dpIlms1UrVrZHrVfQthqaWq4sqLa8CgjvqdPEzyrmqm/q4eQn/XCG1DmTYP
9njRV6TGZlA9mWmOImEXZk6thHD48nw6yH7ItkLg+2OppoSpsmh/cHk1d50wgwCkb1U9JClLAwHZ
9NpSDZyoVnVnQixxfiwAPzgiWdrh/1cM/lExMHnY/uuKwVORRvnPJvr6/3b11/z7z+ZVd2b5f/9R
PYB8qv6XquGdzKsHr4/fjKt/lA+oS6v/BeQN/h5aFYYKAO6f5QPB+K+lOb6UFiD4yehv8jhr6L2i
8S/IBv0ZKgewAv5hG/C3CgivEZULkWGR66aswUjqn+weVQWXVIiVfAFiddAgyZN+21GbHaQtSs8K
LfrnUKvSQZCQ2ZA0yBf/YdB25ikE9d8eao/8GQ9UYV+4wtMWEvc1jvzPMVdVhKqmloyitnyJK/8u
H2S3q/YzwL6rxWetp6DIX4lBvf0VaXNpGuSdP+hDmKQZOgFARnoEjd77wYPg5gYezOuz5AC52rU/
0eneGJXy0lWF5B9zYyegwSYtbb41ArgpFFMvjUC/TOJnkSil1JBrzV8NgVSTWuAXp41ZsiFvDrha
wCQgRwl6U7vk9/Vx/IHVaLwTHtOd+YSs9bH3kIp8EeDVvwifEXj2NkZfgON/YTv/nO5qKfG1y/EN
NbTL0KDL2Ay7KIndoq6PRSceyjh0rLlx0FLajQAcbo/91i66/tKr4pA4+lVqBXzpSAdvGBVOOGde
UNf27WGogWzMcVUhqXIpyIVS0C5hAM/OT9ODv0gEdg2Cw+Ta7xJs8cTgk1k1Tzxjd7MyOSaCsL6e
XjKjP6kjGkniQ9TwZKmE+2Foaftlp6J+4j7fzSWqsfPDSLtC7H0nyCJP9qPnbM5dvwD5avQeIqS7
rgw8LlB0q+fTpIAs5PFQ618CQUEPlcYfOY6aTOdGtO6tikfIryDUjkZo2Xl1R4XgPFnJMbASygEy
Hh5DuI8zxR38nz4ScOZgnBYFfMsnUVYhvmJYMQJHSNJviEGDEfs8QNiqy86FAOgK03Pl7yLJCwBi
VvIHvXzRulMAHEupijuKIA+VonxAqM/TrQDsU2oLif6CY4VtFKUdSo+ZTyd2og6qDU8hMrsyf0uc
clpoNX0H6jUxYFjpUyxcWh/8kmKH5Sdx2NdguUodxLwou0JnffQLhCTrytMLEoBKOqEN7wB8DfnL
etnarXCOZc0paHF18j0vCbdXazuygocgRyE8toFNO0BCEOAGqie/BNno8I94bjij7DuN8DWv9HdK
/aj1gxvo3+WUNONTKOzLXNjN+UOrkovG7b404oPR//JTzAPgbsQBGmzogDd1bo8x69Xndp6Htk6G
omsJEhVIVvTak6hNoHt0t2gDl8KcTef2MI+oNVpfdSm2caBxtJI/2+VerewH3t6zETqiBMS11z9I
3S+UyUJqds2+snreEIUNutGWEOjVpd7RxvoUNKOjlPk9uTIrG3jFACaw4ntZ5Y506p04IIVg/Ai7
j138rqHHN0zZLku1XSHLdtb7eyO+jELwJV38PmbDixBeb7pD4iMA3vt2jD5zLh4KYLsADV2j3Yka
juskiWMWOQauXXFSOPEsfBF52hkyHJ4Z+xOe9HX4MweWOoTxQTHyx06dmC6vMXQdqI1M1qkcOief
RbedIkfoxS9NH75MhNF6YGPH410ZCh7PHaxN833Hea8E0lip3mcCPIesv6cn6I3oMaHZfRJQCJ/F
jHT+qZ9Z6Ol7OGmOERrH2fyVC+2DNJcs0KlUqPOZmhvX7U6Op4+5MlKmox4TIjxmyeh50BUSavqX
g+8kyCFV6vASIsSiVe0xpEozYnbrTx9S4MqZZjhyQdN7yl0N3Qtj+FrHqZOTNpO741p+pyUfiCcu
WqJ7ayo34uLrgu7/hGRwaCD4JUD8az3AHPX5UYkl7SLG+k6OxjsAA//IMF9ZR11frW+GXkAqED5+
p0Sr0FsjdJpTg9UuAKD04mvZvauDX7fD7puJCcqG/xxjHXX7FqsDeblZHGmXPuW74CI4/v3oBE+L
zhyVly3NmxWJ9H+/3F9DLgnFVXfDqrIYWOKkXRCy53HmxLvym+UAiv6Ye/m+2KCBvZGe0IRCLptO
lkiisLCtr0aTeDfohdBrF1MfvLZ9AXFMAxrs3N8zkP49LQaiPURqCnjIXH1JPWzStChV7SJRMoxF
VJi/314rZaFyrbKAVyOsPhxi01Q+Ed5GD1A9zW7uji/dHlyQVzyk35oH/7O1S90IrFrsRPvGXST7
tMJpP6h3YeL2H8JLd1DfCTui2+0f9sY+ffW7Vp+40rsALyaOQoUSTwc5QdR/zcgN3x5lRdHlA/NW
sNSl38eho+O3pGhXK1kD+EsidVIuU/iiTToQ0nTfIi7SWoonSKM35IjrW+iIxYqnqYL3t4eHXaPQ
u+DRILLIq1mGlqYkai4qqFZk7zKvPwCAPivQ4kNvSxhO/mPTIqp6PdaS/l5NVSwj0Al6oVzkffBo
7hEs3/vHdLeIuxYO195udOhdHHL7u2qbduDkJ8EN95W3xbvd+h2rT07ix6nRmDMqy+CzHqHyVViv
KMqWreYf6fWrCcOJej3hiMKcbPYt6pPc0lFb7rBOcJTsU6DDSmjNg1Q/hZmy31jS29PD2O71qD0O
IeqYoOPJfYLfSZGeRgkdp+iXJKUOQujfRzn0sEvDEQFg7NA8laP/UAqdZxWTb/fJ3aAM7u3f9MdZ
Wn2I1TsjlgTUnYGdXQyVhmj2TVd+TcOv22P8GfRXgyyp+NX2MgJ6horQKxd8THaSq93BXXwyvKVx
3u6hG++Vp/9wxNVVhiqdrAYITF/ie3PPvb68EPGbs8VP4TsNCZRg9ze72ku4uD5DFJNXk7SaEHUw
zlD0cfJETzn4Lk827hnt1HrVMfUEN3W2Tu7Wjlr+/erL1iaOoWCclIvkg0sIHse83AdB7iaptBEO
jWUnvLoNVvNbxSOtSGswizXz0zoB2w3soJLPSQ1IMRYHMOfWQW/U58xCDSua+ztDrD7XevuF7h+6
7qb8uY/I1FrRqvHoU95Hc+2AZN8DOKSfJuCiG3XKV2uiflYM75GycGeAejkyWXX+HMqkXGAHYW7R
cQCSVk2fFh4BXehyH1eKTMpr7AFC48kDuDRKnUb+LkShM2rPgPw9n7p4CyIR1QU3HWXbVL+Zw53S
A+73qYaM074nuQvNGjz5CTzfoemiD1k1nDNa5+gB2vOI51iWknbnwuxgX3YBHbyrZOsllnG/mmU3
zL51dfxopBuX8Nb5XEXmAbIOwCw2MvVNjJwaL4kmb6iqjdXdGmYVeJsFhQ71R7loSyka6xa9p3NT
bomUrxAYfxyS35CXq/0aoZvXAltgOm74XjYdMXNZPQTaPMMTHvT2pBa29HERfkEobiOD3pjj7/v+
amzZD/RSCYhCZvstar8M00vdbkixvJEzvAoCa8gOjBOckSSCgP8wupjUuoVT3g1oPsWnLfb/1nRW
QbXt5chsaqbTUY/RU16/Yeaa5mYatPydP8+9SjYESASG7PI7rj4bAKRk6htTJmPH3McJHd7Ai4wx
zC0Pu6SAqLYRvJdIcmvEVVAbfL/TGwSLfgdvybVeUMJb6l7f89nxKfK1To0otHbstoTe5D/qXr9j
3F9zXcU4oY8kqQB9zkUVPnWPcm2LKPNC5BSc9Fdt2PcIWu0yN7yUrOslcK0ft6f+9pr+Nf7qtEuN
OeQdvJpLhHcvxok4IzgSXYv/bJTVYZf0kjc3H/hSCcVuluA94hSrlRtnYblib6zimh9uJEYtZdBC
L5V04e2N516wMY+tEVbpVDnWVGVHlXr6oNgqSpHU83e3P9UK8/e/AeufK/L7Vrza/cOYV9jIC8vu
h1REpbl5CKAVuSDG9sWOYtPfL92/3oNrkeYYF0AM5Rkx+dh5ELtOpmDP2l596nakS04fnmCeWu83
5rn1LZd/v5pn3HG5B/jwsfOrr8spj3c6hWW3czG8OVU553xLbmnjmBurwNJPHYqc8BsuU9rYzZQ5
Jk5iOcp1FsvZtt3GblnBDv9cylVYCUcKpxMMuUvlUY/097lb1qhuj4bdO6Mnu9KH9qEA+HhQjrc/
7jKRWydhFVUMH1r4gOX9pVBOWmv8rAtE4LXuw+1RNrfqKnjg5RfLQ84wtSvxdMOFa3Z7vCqGnbqr
96G8MzcUjJcPdmteqzgi4zdSDRMDDumv0qJeCsEy7DFYa93bU9v4gObqteYnWqwWAgFLgombGjP4
uqdU3Sor/Itnyj/PurmKJ8hZ4K44cdP1u+yxe1xM2ahj0FTad67iZJKtJPvwy9abd2tfLh3N66NX
i8NEy5LZLZdO86jdccFWP6HHZDweek9xfNkrR9s6bimDbRzAhZh2PbAlVLkiLme+x63LiM9aex/M
n0TtQ6w8317A33DTG1vF/CO80OvPMz6tOnZfFVn3hln4Wev3NdCYsQSL2j1C6PKouTgzdXY50l+0
aH7Q9dRR6Ajc/jVb1/y6dCbVWqDjW7UstO6Bz9p3QELv3vufswf9qUVtkd6AA1yxe3we7rZaiZvr
vYpDgAjwZ4Ush51N9GiewJi+6MPRdy0HjWKvT/fqXf3ge1tNveX431qCVRRK4fVkWcptmSLM28hg
bDID9Ivi4iTv+thYWfXfLii/vsoWvuT1BhMFfzaDhnRKMY/+8LlSQy/Ryo3o+ubNtajf01ABKb+W
HsZ1UQ4Ck3epAvgLFRU38bc2zJ8l5GUif42xzmVotqQxxG6qJOdFUBUwSuyobnQc7vPTcBg3I9ES
Of9Yq6vxVpGo0KMqHpWJgJcUO7OhJaZWhyEyn4Icf4000G090d75OLH2OUSZAGVyWOYvQ1oiF4cW
jzo9Yej8QQnF45zyurXUT//OEbr6haugpVlQIUwUBsiLXCosnW3ulV2377/RJz71h96J7knWaS3Z
/kuE08nt4d/cy1ejryJXOGPE16IkdNH7r2MsuqnxzvQjGyCgJ0VHlD03LqDNDbCKX0ZBS7q1MEWS
94Mne9UeUNKTsl8uVu1pK1/Y2NHrxEgXoWOMOoOl6QeAiwA65a0IuGygWxtsFYMisPYFAlJLrkD9
glxB9sy96HWXdFc8JPjvDO59eOielMC5wBDe+JxbE1yFIstEE0aF8XYBIQj2Gzy58h+OsIo8/pQo
mh8xwtgeUxqJMRz721vwzcvzaguukh8T9DhMSg6AMGO/lwp26R9B1mIgCS4FK+bbo72ZAf012joD
0pq5V/XIkC+d8VxLiaO1sHXA0t8eRX1jUgs8yaCBZVpA+pafcfUKmIYRY2tkey6VJj5ldL5tVDh9
lDjAx6WdDOHUrEdvLpTYQZREs7PWsAdTbexsDrwsXooQSYyFYhI+yh3WDYa8tO9D/S7WssxDpWqw
R/z3Ehknh+mUAWuvJIyik/dVR5W/+NGhW2T5wFTxqZhscYwfzBwEvpCroDqrs1aNnuRD0ykSxKwN
Bf2sAA0l11eHDt/G9qGL8JaWO+DWFoxtJ4vr9wgr/f299eojrc6Omamjz3yES1ahBlK3/mMpiOfb
KyEv8XN1QF8NsjoiUorNlyS3wmXcpe9JEpzhp/XYPCp30R0geZxCkC9fHi0CYkMl38OJHxL+s7/9
M95KiXWUFU2UahdnM305yVcbwgLOXgxBkZ7HHeF9eiifFz3L7n6WDohLaU7sdXexsLENf1cB15O/
HnW1DS1/gKJqxek5VAu4zgASJGwEplZkotkuirCcNfR7KUnZWxudgzdullcTXi2ulOsl8mt4mCdG
d6xDrq/agASUeeWUeSboWV2pN/bTW5fLqzFXa80+zijyMqZ0bu8FlWKo705nLFJx8HS2hR0XEcA/
9tb1510FR60o4iwpsA+Hzeyks+AKyqFU34m+dSjF+ZgBNYmL7jNSCRee5buw6AK7C6YXFaKIrbUA
FzGXOONw+3lOcm8G/D5k6q+O6pnTxOkpl8SfQnzn+w+THNzFSrPrYFOpwKmSVHjs8vLrlD43uuGg
rLSr8Ilpx9CdgDppcQ96BqEIff7Y661GhOMXgGCeCsnOu+TgS/kX1YwepVD5PmigpYVLbVRukYOf
SU1yos7Wof/KFRvTyg8myJGN8/DWsbz+dKuo37c5DeOIpRpO5n48zgfzXqcjqni1I2yCDv9swCPP
cTXaOu2UoSsGU8PpI7k5V+NnQ8fDo9XdgBDo16DMVJxxLNVt2s7BK0hLkTZg/1iAeSwlc+Z2crpk
tgdcoWNWrcoCZ+5Dt5+/F0Hm+PTttew49VT7rXAPn/1L2Z7N7lMBL/D2d3sjn301kVU+6/dya3Gi
/QuXi6MLjTeX7UOqdw6UcXuOf0rJtEem7XB71Ldena+GXVbzKnqp3GKmUGfpuUf/3vGDyAs1ntRT
4FaoUyYm4kztOzJJu2lyRKSwwS6ecIfBMR482t+/wV/9llXKWnfJaGQIa52rocbSZqGVVW4JTm9j
zhs71FhF7MJCVVCulh3qDJQPG4C/vd2eiuO4Hw7F1hd+I498NatVpIYJKuIWxReuWVhBJxNq4XCC
TfOT9LB4yyX996Z8P1PLVkLwN7cn+1vD+cZFYayitREhPxNWHJD46NOIPEEWceuX9nk+aAiN7eWz
8mCAdS4RXxaoX3a1bT0rn6xzSdOitoWLhG7u1p25tddX0bxq0SRopOXKtE40Ku0am6kWxb1B+rQ4
YZkTRUCz2yqwLNvnzy+B1YgGPEyVF+r89VaXzdAvYRMKv7s0JbiqcLc4nBj78FDvreNW7fatIgYL
/9d4qzukFyrRrAzTX1r6hS0q73Gnz2mym+4i+wCO6yCkp/QwPoTeVh/vX9yXf429CsJx3zdoqLLp
WnfwBLvbx27mtCftBEJlLx1v77GFGnDry651xIHttqKvJ+lZ/SJKp3F81tKd6KWuf5zOOGRFGS5N
+0L1stAFE/S+dIbDFrJ+6yeswmfftI3SJnzsujn1nbybEXttAI+2SuX5FQBS2ud98HJ74kuguLGj
lFXwLCDTqv7AvMcWaiyM62L+cXuElcfx74r89SZay1XpOAC3Q8m8Fii/n+/nI7IyCJcYdB+ih/4k
7gx5Px0BISPYi2vORkjemuEqeJmJpk2BvMxQxUUNblc6bIywnLpb33AVn/AYj1INJ6xzVaFbgpVT
1R/7vnMC4RyJ725/za1NsooA4igPBnx8/1LCUDekbidBFQ4AvEKkhmhdeQjbOZm68VBZZnBrhqs4
oFZhlAOJT89TwIUzAIvOzF0nAK7daDZsLdYy/au7vFAhXI2k/OdMIc40EypE/95l9s+4oq7aDGVn
lVEkMhckWg8GLlGjfGwR72/OwyH/H4m9fwm2fatdc735156WTa9T5FlGM0d9L9QvTfq16yWwxGio
RrKrS7Utt5RiYtVNqpOs/ArmcWN7/ouH1l8zXp1xSL8QdWEGn7tTecwOwSm/K47x3XYq+xYw4tVs
V+mPPzdICAksX3ifH9snTOPd+dHYd0/bdlT/4tH616yWrXS1VcDUlX4IoeOMIV4Ddg4zRHvxwOoC
l+pAupu9FgjYZtX2zcOuYmKBUIxi/WFxgSaYqI/oo57zEbUWdPdmtXO4qu0SEtRcbhWl3zzvfw23
vpdCv4OtWjCcZJxhsKCTfPLV77OIueMM93rimSC1/84hvBpzdREJPtjtXIXDURvUdhWeXvFm7fsN
DIauXo2x2pNabcC8XWLmghC37saDeCyO5v/lZn8zZzIXuXycr0zp9wm92ifoHqOSIhT5GfH3fV/P
R9lXnivqGggw/EQSHYEaEz1PHlVB6QoLUVrRXHQ43NuB+819gw2saC5CP38gxlEUUoI5SvKzIH2E
2uuOIgIivHbrUX43IQd+e7Q38xkgtCKOwVR1/sCNR5amt4E+ZOfyU1Q5aeb0tWulTvyEI6WT7StX
kE4giZTaTt6L96UDwm7/H/6E1bUoUr4rxizLz1X/YQiCo1VmC0ncQTfO63h8GXF7lwePofRNRs2w
sxb1gvdGgyFrON+nQrhT22e9wT+sEDZ+2nLlr6+z64+zrNXVloC5nVpVxMcJ/PFDYph2pagfql7b
WIS3LrPrYVa3ZmAKqYyQY07sP3Sh6pYIiWx84zc290KOBJVqwDm11oY7g0RvtzDUjMtMPWH7tE/2
5r1EJ1vy6Fkct67n339v9eWux1uHI4R0g1LKhvk8BggyQwrqA81O4uGh6CpXRmR7liJX0r4OvQSs
SbsPRVj3+BoU4c9R/4l+sNMEi3AhlKiGPGnCyuwxz78gy2HPuWijS7z3W/MRH4qzn3WtPYOJ+c8+
2e9yzNXihwH59BQiZE5qnR5rhPvQpBI81ZWoXXvAvjZ95n8/y259tVWwk4o4kIVGzs7oAJ70k3UU
DtmLgjKV7EWIotqqrZ9xQt7p7wOvPliP5WHaLY/W5iX/EH3bmP+yuW/9mNUdHQbSpCGEPJ9jYd4r
7XgYpOlDqVsfECG0e/HzwnoTGv9+wN5C9b/NPSdQF6mnNE8S0icEuEMK/+n2r1K2ftXqNu91TBdg
oWTnRseOLRwQh5rx1f041r2TKTQ+zSd0YU/BVD4B67endF82lh2GTwZAkVzVDrPVe4VaPFZVizbQ
Z0RH9vGAny6YinT4kJnRacrG7yH+u4pV2YIV3SGuvpNwjQiRhOnT4gKy95Cn5V3Z6nu06zZmuDXB
1TMEEoqojD7bLoHVJsbDvpH6d0V5CM1zWG7V1t/I102TW0Zb7jwcPpYfc7XHlUivRQSns7MoB6h/
YBaM0BQKYvg6h/9GPv1qrFWUywd9QjGjns+1af4c62ZvLeggq73rm8USGvkdCOKGSK3tfup+3t42
i+Lyn5v5aqKr9wLZYVa2YZmfVXGEmIoCizjZmWF4GHXvCqU5CDBPdaW0U1OiwA/eQ9T3tag8+v45
xCxDMe6yvEQr/rE3GjdL2kOpabbV3WuJvLEB3qpTXn0o8pHXizLgl6cXCbGzNNqHeegvE8domgtH
gniZpzqe2Qc1fde2mMgUnzAQgB1snDoKS1W/0f94q7jy6resUjwUaYdykvhu7W7wJi/xSMCeINFS
QoOncby9SpujreJfIaNxtngZnMdFXdZQd1JmnmIjObbDrggapxex1uGtN1qHTo+++NIWtOz2eSBz
f/3p1TSgtVowXV8p7Eb+lBLmWvh0/cZheCNbf/VZV1HML62UzGbMzumxPVZ7/ajtcXM/bJEd38hf
Xg2ziiVyC/HSKthJk6YfauFDochPk9RupC9bo6zyN2kWg66oGcVPqrMw3SWNeW+JG/jhtxLVV3NZ
hapclJs8V6qch0AP9DZ0hN3y8STEKSvX2Msujbk9tdX/Q+dlkRO9ET1ogL7eFg0q47k81zhMBuFd
W3+ZfUC/IRwsZCtpiTqqEXlzrNoVUtMCsmYVOj5WDaP+iXI0RjqKrcy6h5iym+nSXi/hv4df9Nk4
tJVGC+0spiervpOsh7pEClJBY7Y9T0vu08Yo+X4OsPqefIvHavbOlKKdiSfWULxoWmOX1UFJcgcF
dhg2rpUIz4VSHkoacV2z9OoCmx4+KobfBJFbGkU2q//a83uyrD6gwcNtjXtNfT+Oyq4oF2HIj9MM
XxOJujFxZzX5jNahq+vwM4Sf4/hVT2JHh1vZjjMCXZJTJOExw5doSLBm0faoZz/niF3Lw8OoBp6q
CZ4+PeFRAZ3tiIHcDoKlh5jwkxxnuxRB+Eky4Q1Jl7iEhsPHQ1bHFnzprhGTjU36VlS1uOUMUkJk
YdQ1yk/o53RMTDU9L27KKoIF5wlW1tyC3q695H3gDL+3jrcR0t44HK+GXR2OXiw4cJqSnoPJKzVH
L3EAsRdEdYXqp2ideGdOboEB5VaV+I09+2rg1XlpkH7WusFIzyJKn7imOGVQerWqORXCfvkMOqre
CGpv1bBeDbk6JmKgmEIuMdfhNPzSdsvRnJ6kffxVJbb5zr9R4nw13OpOrykgoQDMcLk1ulURPrQ4
czWKvGtSBOTD7MEaxV01thtLqrxxSSyOnuBSYVqjJbwaV4fDpiR9NLwz4i9d/CSNElrfOLNVPo1y
/ZD02MdHF8hipY098/s4yT/kpvKpa4zPWYsiVVjDL4WtIo7FrhmFB3PE1GTM6i9tS/V+Kvz3ZVo4
Yq1+TMrnKui/g4O5y/zOEZPTPHzu8h9a/L0qH+bkacLh8vaGXW0b5Gw0hNqQUNbg9sj4XL0OdUVt
6JLS6fK7sS3uh9a/l6xLiNLfhKiDMKaPCFZsjLi+9f8YcnUZZvAbYrnrpDN6XK7kQjJOPLy/XLg1
u3B0wg+3Z/jG8r26SFbLh2WfIhiCmJ1Dv/fauSFqNfaEu8SS598eSl5++h9vKDxCf6s2Qx5epU9d
ouRTYdXZOe/lPbobTxq2E65sSO9SndKKHL0fkuGCELsD6sHWJ/Hd1ET7NpV2iajhnaTNB7lW7bqa
f8RN8TlKkzt8ZRBtamivogwXx66WbLFI30xOrn70KgvDm0FPpjYkV94Hh4ZKwYJsjE9b1Ja32rWm
eTXOaqvF2AcMaZjN51YK7FJtbUGoPX+OvuWj8TD4v4q83rXJ9IRv12k0rYfMarW90IWfNHx9SOed
QJ9Ct6NgFXU4gWNeB/4L8n0CRxwi83M0AZqhPRAW3wots6GNY/uAPwU+d1Lh3F7p1bFZ6L6v5rLa
w8lYDkKGOuBZmHMnSPJTIX4aY4keSHFSEFUxrHx/e8StrbVcPFdPN19LWjWUlhHTXW+Kj4IfbjRz
fstY3dq967urCJM0xYQA4uteUcUTKFRbiAFug9SYOqcjM8GUoKW+3EnW2YwX2ImB3OlXcTT3vJps
Y8ruse38XE3yj4zasM81/599hdUtJ5bKXE9qlJEu+facoK/x+fYAb9zfrxZ2Wfirz4zJEoZmeTGf
k/lDF4/HIr0H9HN3e5C3bs5Xo6xiUqZjEZb6fGn1gVLTEb0FV/OanW7/zg02AdNv9V+ux1sTb/VO
HU0sMmeSadEBE7TYYXcI7nVP0aZz8FttpVeDrYKgafaTWS3baIkn00MBfXI+qbv8siWsvrFWvy+a
q7US0U6tJzEiTU9wwyHFaSvey7m7sVhvtCSYD/YDlMxNE4un11sCEd9CrVSdlA5RVzOmIWDFz9NU
4H15THW0T/rAzsKn1NxSKUOn8M375K+hV6E5SRRpmEeqX1qvuab0VTUQKhKyL5Py2Ux0Z+hNdxat
93ko7jE8A2FXO0PX7rrmYMKhpw2w75KfvhW6ubU3x3ZXC2fUvlP5UYPh7h+s9H0nTC6yAY7e48oo
dwer/dwn+UOQYvFhUBwaxuyUBwKy6/FTWjRfNREKsKr+igr5nT6md5HcHMUw9dQitnUshGJRguYf
PyF1+IwznhvRwLT4NxO52TmR93GD/9K72J/vLBPGk2p9q/uPASBq1LH3RV05JVJqcTk7Wp86kVQd
BTM5aAXdIKFxcgPiF9iecnis9NTGyg7nQqznrO4Q1ROT5ABZ06MoFsdo/BSWs6tnX7rMcCs9fod8
qo2N934WB3foxr3uI2IbiQ9i9MNAMlk0LFSutV0b5cfMlHa5EJ00NNtLrIGQ5T2LRbfHbHifWIj+
Kc8yHo3Ihe7MtnwWVPkhCAynSz/Kg/aATCqu6Fi15vGxjOYd9e7jEOnHBn05VHCzWHD60XLEvN2H
YeIIxfdYuZuDB3FA4A3zvOwHl6httK1jCNVBTD6P8YtYHjuwe6Iy2UmUe8Eg28KggHfE69dHhzvs
z4iHebWcfxyn9wG9/y6tX/wuPP03aV+2GzmObftFAiRR1PCqKSaHZYfnehGctlPzQM3S198lN7oz
zIwTPKcvUA8FuFAMUuQe114LcrjPUxL6rECCef1lrMb2zF/8FchxLslguhH3jameJGXxzRlFNZY4
M3AGDG9FWHbgQUd/Lce5J8uQohyxrHqq2s4eMfZeFd1+xInG3VRDYbf120J2WfHGkvcmfrWswc8H
a8tUc5WnivaGJmLFuGjHLSjPo0Yrg6aHp3tKh3SgVoOkS92Y+9LF9IuTOUBIu8BdOYkritSE63He
KSowsEcZGgbfRZGbElodEHN11moSCxLhjO6l0Pl8e5ybihdYPmnG9nLtBgFObmZe2p3mqry5fpEu
jeSBZPU/5/j99zNLviB71RsIGwcLTE2SJEFkTmC6k5vYbcx0/BzpZyebs6tl0i9rgRICekIpu6uz
jxxchHUVr2UF+S61wEdeysjDcmjEdqLgg89cvqO+85/JeYICSVnZJCbwjjgSyPPaHdRxkcoBXRti
DmmmhZsBZTgzcGRLmtcWlQ7111JUxb9YGzv/HZxbmOcQ5KglrkEOO4eetC2/W4f+qQCr2XbC8E77
2Jys3+S93lcP2YOwgXvJ71ogbVk1egDc5ksrYx9ZzIqWArfeAHNRuwUP9F3mATW/UXs72wEUVw2o
GIv8/SVoB5rWaGCAh1XXMKTy0xOnaRHOaonzjwmKghOKgv3TsA2b/eQojnyzqsZoIuTu5cP+s6jF
leche1uaJdRDAhlMaPB+AHCxd0yk2JGXbMa74qZQoaoMbqHkLgU7V3y8/jYuHvbZ8tydS8FDFlcD
lkdCAj5ICfMyuxga1NdXuQTGOz9ai7tS5QQ9xwZSpQHur45/fq+cweGO3qL/eY/tWfcWaq6dA1Hs
Ux8JHMnlh3W2SS41lIaQyGP/bUe1DWbzgV+V35IbaVPuI18RNDlEJ8rlbrQyJdDW40R1CItHwQgx
17R5v36elwK3s5tqca5xhGpNDJFwWIrotgN1SC2kwbvsC87OjHOH0LaIIlJiGysOFnINGygoueFN
5ynOcqyPwmaN6Ni41GthctV10DEIJuXGCNaKfAK8LxQM1SB+l30AnRwxS4RoUc7hQYa9Jg26J0Hb
/ZrZ04TBrzYV5L2iNTirIsuaiuE2fKuhfZWrU2UCavBw/Tpc/lggHjdk1KNVnfKHl8xgKh1QjR73
vRdtM8z4gFr5DnVLX92GniVwqJct5dl63Ll1S4i+RIs9pTtMqnysKWblWA7CQLCc7lQXQ7meYIsX
j/FsSe4Yi8ZazCGlMFQb6bV084exdIzjymDQODX0Mh0EaYIlV7NwFoD+yx//WVLnTLMKzUaLJtgl
DYxXw1+2mVN7ZqD6KO65liuqYF3qKZgg9fz3V9Q5W0zlQVswKA7Q5lGndg8vAOz5BgSc9XYBAL0H
eDILqMBc8XHvX7vkTDPUhIqxbZB/YhYSXJwrKxEI7fbJxkDgpz4A9H8j4/H1W8HpXrBhP+rt3G4z
sowVcmLE8s+Ti85bbLMjGIXv9CB7JCBAgv6JcLDgwiX6sSa3V2ISCD5RvBPzKAW9boNr/GXaIln6
QOn0pr/TDpHP/otqzI9FOe/Tz1NJugiLSlsEVNt1vNu8qV7RwgLsvHhpRezu67Xkru2P9TgHFBqN
MdEQB9u19zJkv+wuj3dqC8o1NKlAoCep5RNkbW5iS0Sff+mTnrUy+FiGhjECqzAaT6mCkZRWgWj6
/z1cOW+WWNyl0SMLCjFzPJ7ImHuNcQ8VV5tUv65fze8xpp8nSGVZMdHZMzHuImucrYmZZA0RM/PT
2BpOB7Bt0zAfvLuv0Ij9tCDibhsLVH81C+SPWqEe9F52tfhTXwqn1dKPXC7fVTKjsQr2cDQ4SJJt
p6gAhSKqzJB3PWSyuSlk5S1l/Xs/1sBGgrSnxfuTUYnXQYKIya2I3I4FRE6ix3xoAjO/nUtQxuR3
QMD5qVQfqrZ9AswNpj5JbmTCbsG+kblat9wDwqHY9aLm3pjidJQUqsVsD4UyyLVqu2QAjzlElo1G
+7IwZa0On2ozHhKz2SQEFNc1O6Ht9gjZDH/smvsmfcmlGvWV2G9l1gPVsyroLqZDE3RxIuKQpBM4
zO+537PjXzNxVYETgygnCvp/kV1K8Qz+FDDWB1mjOkNYHKcU+s455AM1EjRJtVfVHKBnCLp4Rob5
SDSg8xZlAfqSRKcWLfISlBWQUXN6aBTCqEIKQ3ZAmpyNb3HVQCZvgU42yNZky65A/opMj+RoF8wf
Crtr6PvceHN0Z45HhsuV178mAskweThSFWLdFOIzuoKG9+QwiAaN6W3Y7rTxrQQ6zJqgZfUEWZqj
rt7CRW7QcPGNfKUQj251FIAKyB5lC1CS9LWJw20Sg56lhd63KoKA8hPe/zpCQ5fRUJQNEzv5mcpU
c1cxOqkkIDNm36EEAnBZFGbbjsjHMFJdil9WQQotr3JfgdrcWLkGdNnC7LGCtlZPvoxixcK1tzMw
CfEYfligjs/K3fWHxgfm/M/kC8e0UUisR/iZ0nAodwb4ui0PigUaav1IB2JPmFuu9uGvq/XnXL4r
2WeVgA5ix7TvOxKMhnVMTQvgp8MArbYMQvJhjJFV9luvb+L8JW5FafW39bu2Nud88q6MlCRvSVAa
6iv0LtyhuCFj7BoZqA+TbD+xmrlxM76ZSrbVaNXY/QSUUt3KH+r8aI5LCZyWgcl8aU7cOQUDQkQM
1GdkkN5mwKwW/SO4Ifbz/BDJIWirHwu58Ye6+VWxUyxBQ43dFHPlVMqI6Vh5gfSVmbuqMm4lYyP3
+zwFBppWyw2swZjf1GN2TKOTvDzkxHiQUoQhEG63NaV4hJSnYYeg9VuknTH+yvsKBbDnavya2ruB
lb6m3w/zP3Gl2srwaDQ3afGM6msZP+b9cW2rzUZvpxpEu2YHWn92B6XtyOxtqGnaNISxhT5jjlcz
okeddqpT9iCZIfIrayrgfvubidZQbwY5ngoEHeTZFdnWw0IQb14oPlLNWF0ApqQtmKGfD0gmfVuG
BIoQ+RRu6v5rmmtXRiO1Lekum7SN4CFwgcn6EH4sx/lsOqZTVkGoDpU3I0gf2TtKnSuZPFTMP4YS
DdN1xlRIDsb5679WXX/V2WuA6FuVJFIlBcQCCFdqHmkNUczwBrLbbgtFi5pg/DvrnFmnLm3Q1oZM
QzXQrTrH/vUDuHTcFPMCmqKgA4If9vOXaHU4FETD/gddBwvHXTQ/QdXSzqGGI4Wp4NvyLaTvfZ+v
xuW2lZ5DIXjBaqQaoMXW2uqYegRcvnRBG2FOvbg9MDX103gURNsXThwzGBZI16m5ujgucQIz2Khl
oFQOVqzxKq9hKK/XT/J/sKl/luBMfxb1ijTX6xIbc6MBYQk5M5AlRZhKyoW0t3zmuR7l+YZMLkcK
jbGdKgur5cRZLLveaR4A5W5CHOsoHXFvjyIbLjhCnkivXKAFNZYzCdALcmoZRUlLcD9EK3CGui5b
s4Q2JAmivvAa+YmAiEbwkbjU8q9j48zLIinSEmkjAfWJme5WcJPljX75rBNH8XJPPAywfvW/nc9/
bgXPkdcnIMKTU+xpTUGUbbL530FEL7zjH9eBe8cyVVtFknEdSl3yywav6NEw97KxbBLQbAgOcf0O
1/bEPePE6qFrq+IQO1chDvWhfO1Apw/Ez+7/hjFjfZvXllv3fm4tCfLkaMQRhl3tJlWLmeX7DuPD
cwtqB1AJNpp7fYPr77+2IGcsRllS41DFTS8UwE6MVa258irrI00/ri8kshl85bvQjaihkKYELlv5
WFE6K2BA/lil58Xjmjx6nr/8fJrYVV0oF1C6DQro279aDzRxp2Zb7+Dw3OILKcpurOzuN5KTGirS
z/VzvC1clP8C4bC/4KXz6WSDEbaFAeoeZNLoDcZJ10JbolCp10c3J9BFRZpgsle52EIyGBoJNcBk
vSuH0vv1D7A+C/5L490QUGNhWBCCID+vVpXoBpQ4cZPb+tZC92EmOhjhhQTply7U+TLcg8mXITG0
CNtdoXEW9dDG6hD1e+Gus9FKWrwIjTi0pN1ZyDJw6aTPl+YeT9XO6PahpxyUGZKRNcLLBOOjl57n
+Qrca5kTAKSiGa9lgHRKNm8xpOpNlJ3kRj7UkHNKZs25/tUuOr/zJXlXmzdW3K9WnAYLVDtPCFjc
0GVuy46rEoS2FbaoLtnXsxX5QbgsNqFaANIPVEGt5Rbw5jDy64eV3hPyE+Dwb3eN6a6BtwMQsD8K
C2iCG8RPsVk1Q8VlNbmjA5akZ+hwAftMt5EHGhjUQzDR4sF/3YNGWmALBS+EcD55BvNJp8f4ugRS
BTn4nCwdXE6ZKHEWXFPC+WWMgYw4/vWa1pXNULORa0F5TrTC+vczL5J2kzVkClYw6tZZFs1tpM/r
11J0VJwxAcgOKsYUK3T9aKMoYrUGamSidFa0D86WDIyNzChxE6Ei4RYQdoAOtMjBX8rWz287ZzTU
ah5oB2WyIGGLBxSxrSenPLyvVtop/ZQ0mLXvMXXK0kPtXj/DSykC5FpRP0Eb2gBCirsIo1moNe1r
fKYAtWm7cqJj58XbfC9Mwi4+6bOVuAuhYsoWIvT9+rmQXk1yCcARVE1y8lECLUsHyM0dmhZC1xKG
C8ghjBDFd0dInutuQVsNjFeSbyFuvH4A2qVbBFFZKI2pmgZtW862WYWm6mzGkAotA7A5OpiTdMco
cxWoNaot5n5q1yxPDdtR2oAGYTewrUlLjG4csqZxjPnZMII5lhw5yrfLsC/Q5O3A9j5AwBrTpunb
oKPdUM5vzTC+6IvizzK4E9rcjtvWNvTUS8twPzLVkWdlj8LD0UjpAVKAjR1WNYIt1FGcJV0SJxwB
94Xk3/b6/r8TfM4l0/Mckbt7ACZIpi7PUqBHpZ9q4UMiL+/gIHG15BnT5bA/7918giq9S/vFnxPM
1OryJkxSN2kjFwPYngneHhqpXi/9LuMXqIsDkQyMXFXulTo64L/cozDnhkrtLAw0lDXqPUOr2qSV
jkti7NVc/qISuw1Z6eqQI9PeQvW9QXEneeyGu0VWN2z6VeSgH+2H2Zn67AmYbqDPp3tQ3P+Kp4V4
KK65Ra37uvImKUfduNdAfx3NDJXKfRwGobWx2qCM4tuGpvfXz4/v+H8HeWf3h3KJoZkMbd8oHfgP
2OBU6VcdR0HXPVZldZvEAOaPhZuoyjazGju2Ej/rKr8DUr8eZpRzhmq7FJ1Ppjcybq7/MH7e4q8f
thqdMwPcTGaZZEZbBkqDYTlz2plGWbrdFJa7qoX4BmOfsTluQma5tALrc4UedFhKD7mWHDqA6xRy
bGI0U6L+IPWmDRMRlw+5eZvOxY61oA8gk93i05PRsHuibqEHVEPUXakWFFSTu3qdvJDLQ1/e0xis
j+A3E5nNC5EQgY4w2FNNk2BkmHMAsdXoVKpNNZD3BP1Y3TWfU5DOqX7srmCu+aY0HP0FI/L0HWBr
0AALbMcF0/Fjfc41pF0+oPpM1UDHYH761nb3QExe/4qiLXKvM9eNnoHOQg3GLPJoeZTTUynhbqeN
wxIAljDeen3BC+7ux5646LKawP9IFUMNluxUjs/xbAq+GrmQof9YgTO40O5OLQvTJIGFm2jJJcY1
btVhhAArZpnBSdC0b2ne7pRk2JQVtlq89SOzU9yyxHwhqT/N/0TLQ68eh7SwEx3gJYSH3ZztW7Xx
C+mmh85Gl2c3yiSDCt/ax0p9aor4H3AreUP7pcWSOwDZO6TwM+qYAClbgmwvFtkFwUHyyV80ZACW
1JKKHETba4UL0YXMiwFXUPYDZnXu2B2GuzzBxxNcFz7PizT0k3otVINek+/1aNywTNum6JdJ2n05
6XYzA8OpllDNS6BABJAfOhB5qzgYowyHWxXDkoWRY3z+I8wQ6JiQAK/eZ4k4uQKgRbxfpXEtikKU
Xyq7nPxK43upfTDZfSJjqsbq3Da1PBN9FoMepPkT2D5Pyk55amwZApvOkp1Gvp/KjxAz2Ap8fz3X
RHC9LkQZ57eLB2D1tI7AK4RjL8IWo0mPfQfWBaXxZ+Or6H9fP27RWlzsJIdRnLEBjzNtd6CQR8jw
mTVBUxHQYD5fX+qSm/mxLz56kuOmlRN82RWm1AEmiJaFF2ZQxzNXPibw27vg1tj2gVi2fTVjXITw
Y2nOzFqtWUGDDiYhhRLywnTHqlHP0DDcqhkC63PRooJoBbL0K5UPn5bEkCTOpWFSgxr03COoAnIA
bXLM8V4/zUttQwIV4P+sw51mOUM6MiMVzGpeVf4qN44eTaTcUnWbpl+UQVgbemPpPoN8T9gUTtOq
T0v7Ofehg3ImELUgnMlsyATSCnwIILDuegEA4FLO/eMncqduRG2ORgGcS+vlj124yYmnHDIoxKr+
KD80TnwvKjjzaKc1YvixJOfPlLpL0kTv1KD6HcGk7qbHVfHRcmY/7DcQpwYwTeRCL1rJsw/B+bdJ
g0ihGeGDx03qNOFdDmjB9W8tulKcQwuNPoM7wwoL0oclsSvA2JFsXF9EeHScU6tphMFDCUe3kjAO
0JxBPwKFgofend15VwXiptbFV/nn5HievdkyBkJ7TUHxvlbstAIbm6pgeqFEqNkLzpAHivA3g6fZ
qxPSTnqO/3/TjY+ZFjZ+KNVkP80YeWkGkHsnRr03GgrWFdkZzf4QtcDj0DzDEGb23ikYsRgw1zMN
gCIYHXnSWfEUda969EkihnD50IfvagvpdAgbJi5KIHYxGQ9GU9gsXbtWxikq9fd5wGtodH9o9TdW
RltATj+bcfoEPAPkW2ijtWnpSfJJm4JoHLwSszIhUifXmIdNX6HNhVafPocH9HU9MzH8Zsj0bT/L
e0WqEFxgqAui5wOt97lJdpGW2gtwkqMeDMqTlEJLPQUzP+gnZXNCsAKxJkQj8m2rnSzk0DZhTzSP
N9X0JbhaHMzpr7NXf8bxY8waBiEvmF/wNqxzpQroaFM7EbZJBW9R49xZmKlgK4VGYdDPx5zs5vL/
Sqv811Y4sztMbTZRVJ6CBGr1N82u9EPX/Oz95BPWRchMyo/r/bUcZ0LhovJh7vD0zWO9GzegTfeT
uwjYaxh1wQsRnR1nOnsjUbRkwP2MpN6dusSm0sv1e8APRf+1G85U0iFMo6WTlKCvnXlv7qMDRaEI
vXP5M/XJdv4ndTERhbEF1iI1d9feEFgTjuIS96Uuyrmf0DiTSvpaTyUpUb85IaqTsh0ALVwptYan
0hGWYi/GtGeGjjOtrJ/T0UxaNdDKr3K8y6OHsu92fSiDvgOq2orboSCnkMrBTIOzJKOdN1C9GAbM
te7lirhhduwjEdZR4FX4rH9GOGSZHey9Ob039HbMHpToGaQx9mScUKSy4w4OFNozGG7Jy7vSeKiJ
CVas2L1+KUR+h3JJftJ1IKyWYBxaD8xMK+gSvsed7jtwrSlre/VN9D0EN51y5ihBVZ4a44ydwxQu
zWkedEF09t2j/Svg/PPFKWeI2jKvSoa8P8jV/t7ojPesgoujzVs3fdYUEgXJR28OXgIg+/RUaS+k
/Sg0Ztdqd2pN9owOkycn1DGSQKnv5kG259WWY+ZPA20eA8BLQqY4lfu5fY/Yc6rkdj9S8JQ96hiA
LA0PxJmo8uYA4aBMBwHV/pb04LOsP1l/HBpIndOTNP/ulDdWfLAc1DMKRh9U1R1N/DsN/TGTXTNC
Z8s6ZoCV0VTd6m3/YE39U6g+q4A4Gi1EYN4YO4wtar6py6baLwgI11oMJla/yNDZRnEnWYsXK/nB
qu+i/FcGLQdAQh2jhJ5QPMwhwn8KJJGFhulIFG+smMjviyzo92DtWQ0J4DhFLyuG8Cwa/KFPvbAM
gadCvCvNXjni4MLPiplOYx5SXdi1FLx8ytlvvRilbu6ogiZMeK8AdHGzuM0nPiFGoTsbmUGMHwBR
wWGxM1+EUhe9cM6iW8O/fZVh/ApHiKboJ3VJBVedh8LzRp0faMjnukBksiA6Dcbf0quO7iQ6a4th
54d1As1Amz+zk0DUZRIEj9/iJmffdZnVisnW6hlBchVj7C7+rUrrpW8EfvHiDVKgRY0SM7oLKk/l
QQB6K6RCgWMMBxviRo7JLEDZyKab36IkwxA1Kj2mnRCAeEUw7Uuf8HxtzlTVqOwsFAXkoFxpo0BO
h3gyAwBPYIMvBWjny/DmqifEbGOCLbIGBOyTW8WvJnLXTIHCey1j/PljWlqHyiJBtUumWFFknQKL
rkDihHsfZKyZkVXIYsPyd9a8knEn2Nl6QLwhPl+AewNQ55LBMkzV04ImhpGEDriud3WuoqJqAbGH
8e65Bn/ksu+m92kx9o01CQ738hb/8OpwQY+Vs6rqNZDckPjEgCwegXgWbHL9PH9v8s8SXDRTgzWy
aicssWp9EIgTo90DYku4T2g+SHZVbYWG7fK5/lmSC2lqo+5QfseSq8isjgEwGUQsMGXrkvnT8nZ9
hxefwR9uIh66VhX5QuQBq8kDanvDdqq+mCkqdwpOkUerpZPaxK1ZK8F8b/4DGnQv9dW76hUEhDvi
zVvJv76nb1UD7qsBsQq2Z1SKqIlxsJ9ZUd9osjxTbIpB8zg130YEgRDZ2tSm9iJFRrMb0+gOpIRe
iRL5ZD3oepBYx5wiUFWY3cbS/aDGx1jr3ZH+E1UHC/JH8tT7I6t9bQIDf2yC8WxsHaPZK+GThKF3
NGqyyjjFek59I11uNLI8Xt8VP6O0uoMfu+LuojTq1RTJ2NXKtqY6rQNXV9igRrgtf63QFQ3cTpJy
ELmDC472x7LcfZxKpZaygiiQCjtlxbNWxHakDaClybd98cgAHBXscw1Lr3w9flC9lUzMRK37zGwo
Qa77fIo2sk+8+vjf9J3PN/dN13Pm67rBmAaUJP71vjWsBf4qqu0W2c6+JG/ZKPvFU7c07ez4S+Qb
LkHAfiy+WoKzxftwsQAyxuL/UlkB94bqRZFjlTvCNiaszAJKZA0IFtUbQN/lZrby2gNUgoGO/yJF
/fFTODeVMMSf6L8rEOrI7bkOdOX9+le9YGd+LLDa8rO9RtmkZpgyAo8FBetv8mZFx0xori84hB+L
cD4P7fVI12qUvaoiA43jy9gs7vVtrJf92t3knF5fSnSQVpcz+Wu9ZcWrrkR8wmqr6A1wFgwcZ5hE
MLAOUjdnvZcoTNaetck9yJQJ8lXRp+HsSigtcldreOCK0dnV6kfNz0rOBCd3qUnx4+NwdqS3/v2s
5X2ybUcvm5xh+G5QQP/bCRGzyzZCaflXs49x2ZXd9S/3nRj+9en+DDPw0bREirocYwwzUMn6rejR
LzZYH3r1W4kGm0wBW1R0BqGlqWiQ2AQBUZs5kYXcBuexhKDFCdH03oCho43fJ/mpRcZo0caZpxdN
UjHNQdxUrbY5M30JA3+xoXhhnuxrRfOSQrLj4T2U9pLmW81jFp/w1Oyo+eoxw9GjRQPWAfCU2+XA
XL2c97kmu2CvcTtS2CpRICONUZYUeWs2fuXRIMBiqRfi/fOxCz7eBydBhaHidewi2xfgIGPsRNLS
H6zFrUbLnbUIYLrB7zogWjClA0ZhJ4MAlQLyMWrW9tB8VOqxr0JblWK7nSYfLVU13KcUJAbqRlHr
reBLXvRIZ1+Su0llklANkzlSkBYgju4l9VgxjK/KsgMO+8+m6jOny5PqPlbLV1lZKl+jC6a9Spl5
85Sne3y3jZQQN5KnzM5ldT/Epl/0KItJ48ZKn8cCIjFgvRtZ/xTHw54NGLxvLMzjhqUT1x+Zruwq
HV8Qo3FRBXjZ/CvVwEm7pOB9Rb4E1RBc7Wzb1qkfr5PTcu2khtVsE1MFp6VUvzJDASk30z/TlVtF
AveePBBHbrNDbGb3OrSLCug7m2jkoGgdViClYK0nOMVLluzPIfJz3VKIWbzIwHNIa4iVTwbY2g/d
tLm+yDdm98qj46e500hKNGYVuFtqdSuP6deQ9NtZ+1CL0mulrVLcycMM3MmNhYnKvjc8SiFtXYC7
MTGdVIpQxvutkMxGLR4QVkwson3MQAiFkvD8Jo2Cp3DREp6dCe+Qh3DQJAtnknXKpi50J14Sn6Dx
ff1UvuNP/lTOYVWcxW2j0hondX1xTvwYfwLMGW1jJ0fB23JGP9uxXQz0wptYOe+SgzxfmHs5YdRG
1VQPUqANlcNUBvlTwRFeKlqcQ8a+MYVnjh5D12SJLOxt8Otd3m2jw6pEBEyfY3Q3oW366Iv+X/W8
v0Pjs33xE42osemaImHRZCE+pD98RQSsvhh9ny/B3Y2WQuXGWvdV3mS3+m/dUQ7LbpXFq73oLp1Q
Ul+5jjGVJ7grlyKB83W5yAwRYtanHT7ZKCdeFT5l5Uuo3mjz7Oh5AlmTxFMyzGVrFgpDohrJpT4z
PqalYhwN01qqwS0Ob2mSusGDaL1yh7YvxkswngCSZQgGwSdlYoaLyzf0z4rr38+uT4cBTgkFfSmY
VOhKNG0QxbpfpLeW/JKFh3J+CVlv15ICMrKsvpeJ5bdN4qihEPt68dxVpI9UNlRKDC4CK4bUipq6
xrkr0ioDaFfsUy5+dUX7kqPrJ2k21esXq1w8nXWO4KNfPIWzxTkDMWmgsM3SEve5moPO6uEeMCHd
yV4ECQWtQtYX7rIle0aLHBaydLpuhqILIBP2WOuCH8MrqPzrcUFyS1XAEEaMb5Ds2SeRLH3sSJ1K
galWdtR227nAp59Akl7ZIaA7JoCbRFfcpsbVGKdjmdTuNI9Papls9earaCqnzoImbQ/UCm/6hj3o
Q3ZkpIV2SIkRy9LTY4D0azn8VIff10/ykkXXQaChKJg0BEv5+pXPfvuUSVrempCzbirc2qh0WrYj
eSGIoC9FUOercLbBTI25jessDpaissescAv51UTDO5M/rm/nUncNpdI/++EeZAhJ6KLJmhgTbCvh
efkAuQ+n2MGqQhRTVOW+VJ/9sRr3GAsqGU2f5HEATnA7HDKfhrMvmSEwtaY3zJ4KbaX5YEZ3kvF8
faOiE12/69l3AyA9JQ0454J5aT2pyj2DEl9pwT5GRaAw4Zmuv+VsrVgyanVc8PXWgSDoVCL03Wr2
4ki/u3sxh7zoRnJ2ZUqjqUrXu1LNk5Nm0UYfakfpurvrB7j+b/gQ4/yicBZEnuaF5S0+3djeRLPp
D/ONnMsQAHlhlcjlr9f72lpcVJFDQChFgT4GLT7YgpXC18lLkluorgHZmBIwg4Zgh1AOFDTbVW5u
UHMReEnBbvmOaw0VBzqaZhSEOXmbJ4LkPwNLJkpHSvqPXFTu9cO9WLk5O12+swrJ66VnBB9xLcXF
bwsLFDzEA9unvgSOYejH/lMNjnJETbV+BrhxY54w+SlGSF2MJM9/CGd5wFIY6l0eAlUOqr61TpDF
YDKwLctloK90FkyBpl4E2v5dou9FKbXo1Dlj1BMzQfQO49ovgByChzpfIjdrkZKxbRwnAj90MRg5
3ytnjZK0BXhTKeOAoBtlGv/IGOmBNrbdtzBM8r5JE2SghVti/2S+YWEwa7HgqgvMEt90VMcSE8sL
brokPenFfVZtSB8FUJMSsL9cjKLP98rZpCTUpSXr4jhADwcY6PFGsxhcKMSY+2wP3jukosyzIHpC
a2WrSGArgHAJ+I5A1EMBPbREQDnRp17/fmYjWVyNQ6KmsMcDhKWKj2Wa7bEb7REEOxEVaexcDLbP
t89Zr7Sgi6Iqq/VyJpeq7gLpa2JbklsGxWa91rXpFsmmjw/iHOkS/vPc61HOnNUmBTfwaqHXng8o
kEFo8yk/9bfVLdTq8L5XaZzhVsGsoeo2+9ppf9UbUdFd4CX47DyfiKFE4ep5QcksA6amTDfg5xFc
Z9GT4tNzlUoUvMXf5zx6sm5L2k0L2nKQKLu95lThLt+LKM90wVXSOZO1jMqEIV+8oUqmezl9BlrD
HdJwy+Zh28QYgZZilIbvWovsGAE/RAw87bxfZnC90vtwzDcDYuFBoZ4+7VVdQ7UasFcUDSiBXg/I
95bKWw1Ekf9iBXT+RrbTkgbU3bUb63sUq2IomvQ6aFTnjYpRpKq5ZXWFYQAo10flJsoB7SCa05EM
YD6r8ocUoLASbSSSO1Y7YOhKcUs9eZLJQ5PdteAMUg2wBNUZOkOql5lAkdLMGpwSCPmV+OoD2M8b
Er3UbcscZo2IYgBOWIZIMPkr/JacNQ6zikLxEyHTGsbo79V9si824IpG40QFJYAvwvqIrihnjkeQ
hpMGNaSANMTJqAmhUw2M4v9NZ+LMFOhcJJhNOQO3FZzMMjKXFuuwr+DkRBvhbK0cm6jURrBtywi+
v6EBn9VwA6YIQYwiijO/H8aZDa2iWV5AaBSjrzW48jNAPZtub0KOoH2QhLTSok1xFjQuUO0sK3yd
JkQR+iOPRzsZJkEcJFqEs5R6l2UUsM01St8OBPMhrPLFOJj1Il0JLw1uiM4o4pboC4xU3hxZnW6m
tNpej+cE+zC4LFEbDTPuhiIO1LnyesBNeiAXmjAVHJfA8hmc5Ruass11ihcaI8swmkNG8x2pvlrr
DTKS3v/fljhrIMUh7WKAHwP0yW0oOoHZBzpqee9fX+YSxhDO0oDIGAjaKVALPwMDJQlpJOUNKH73
BkhriRF6MXqY1VyDyd/aUYIh3dxvMPZT5ej6y9aGpphXFcWGlwOz//wMvgDIdFlRmAGn8m38nqMD
2pirAEftlcyZPFxLxMEYWBU26tZz/Pty/lmY+6aq3I3zJGFhimb14gJsX9orDcDKNqRvrTdRYHBp
Qu78wL/dwJkVyWKt09LeQMSPubE6DBMnXe409tVHum2tWtOjuskToMPiOzpoYFKMyFueFOhpOTr8
YQqiZAhCo5/10mcGmC/gpCDdaUwusjW7M0a7ZbJrqdRTwfCotarH4McIQ7EmjCXcoNqdVdlLwqdB
yl5QT45tklNvLt51UWPqfyg//DlbzsPEUU+Kaj3bdKfvNSfbN4e13TodI1fYi1/vKf8dDUINjVDU
OTW+O1jnec8UVkdBZAFkt9TuGtjTtp+3Y4RRwk7P56NiZKldEBIfLNmIURQcfTUb0MeJtxhs/pX0
xiksQHcZTt1tVIBWf5psUzdUv24GHaIWJHSjVD9EbL7X/h9pX7IcuY4s+0U04wgSW445SZmaq2pD
K5VUnOeZX/+cuve2KIid6Hfa7CxqcUyRIABHIODh3iNzlOm+FX0rEko3yXoOAGzmA+sRMSdAPQy9
0ssAtcHS/qSPi7xSgithCgMndOv8s3xgHY9BghZ97LMiL1+tyCx0o6FTIzJrufc4iLPsqCszxabG
86DJQ100uHbBPDUGvxW8210P+9Q5O4Tyjk/23Dy4VyNjs+RGTGYjShCxdxXXB7O5PCNVdeCl1h+K
DhG5qLJ15K0jMqgSd5IKDakWqIr7jwwdfEF+LaBFvBBaNXQrT3d8RSJlWRDXPixzZKQy3jRrCKzC
/XvG+yWos8M7RRkh8gUn9l9IfZGGE0W7EpAmUo4hiBxj9z51KZpsS7sq/+rinwrm0Ol03xVQ0bnP
xPMw3maQ96h09ajoHa5tUJbMvAxt2CUeSSVJcQNSPMD64yFLITZZieFLIj0MBY8quHXCrz8oAyV6
GoiCXw/BOaWv0L/cqwko4B3vTXXrFFpHYTJJVYN/d9Vh2uRQNptZQw6Rg5DuW4Ug8bY3b0TMjVwO
u64mWR+c8x+zi5f6A0RwoCEJ49vLsjQB4kZwzFwuY4o3RgZWKmHws0zFl+zdYFelXjOjdwF2QqPr
ExhwUmdyRVvTX5Rh+g/s3Ll7kUEZIc7HOq0/dr/vCeTvcGPsG/tj82MrilzJps0K22pO2exznJNh
iqB59pFZwPvV+Cs+xTAectGD6s4OGi+fstikxX+AqJtlkHVsJi8Nh1lGFzFiw5rJTaXbKfqh1n+X
+rSIB7jFN1c9Sn0Cqjt0jniZxla2ug7OYFBZT3OXZ1MA7Y/ME2L/0lU3+vhT99HVl3Of27byqHU0
Bnxi+I5kEcFyLjVyqdAZE/b3ehiiYbyyk+p3WR61DF0caNiW5MmsFahPQ66Yc7TwfgSDEkrblUau
Y/+Kh/6kWnq5iyHjuPDwjNitcEvjpR28Q1pfdvkqmxPrvNbSEYem6ikuLW3kyAsJYLbQyLIr8hvA
PAc4OPtXZzCqhN1Dh1ed4Fw1II0miaPIrTlFndl1PB4uLxQDUUIUTznxsXypBoFbyFXNACi1qRz4
F3JGpWzDIYWsqKoTKJYzH7KHPVFbCg0MJgZ0hKeq/rtom6OKh6mCNF7oN5B07W+KEp5sivFLIihw
zalHhF+qT8wG1CFBb3aNDuO1xWfGqHBfKrw6B92pd6gggueVWjJKUVKegpJ5a5DQlAlEiiCQVcn7
hDxBWeAmq/T7WKifri9L3tCYGcOzKnjBylKfaDQIqUTo9v6p6Bw3iw9W7ffT//MDMpMV+jOeZTQJ
54mq2fH0DGr0bZwJyiGOB1cJQk+Pp6Mwkj/zUOKxsU2hSijAqiCILYqeV9LNVk5ju/GdIgutcdKW
jgrr+pf4eGq+9iOZwwdKuIneRT2coWh1zCJIj2c7H4KEMPPtJt9WQgjUw7e4f4mUyM2KJ6gr26A2
2H5+GjTJGuO7CbpwGQQNB7ToGziZlymmFCJkKnqkVa+EdzcUO5P6JMjEyuG3GSPThxS7I4atp0Lj
IEFB1sfVSO8CK+iiU0NOw5g60IffQVUCHcxZ4gaJnltEqx6vD5+3EJizb5pzaCNlWAhGGdm0h0k7
7R3o1P8zGPzXUmD19eYoGTohxc3B/yXXoCZ16CuevcEd/47OYmvCO2k2s12VqoauUEOkMjOuVK2C
KlgKcCEpvRi6IFO7+wdf7jMCOyJC0nmURyxutYsPeELxQqXba7LoXg+zCXirMMx5XTcoT8sTniE1
9c8Q13YXEbhASpDszzk1S14k5nAmUTNXOe1giqfpEBL73QXQo1bsvubJz31IBXzbcqsxMQdzKAd1
2+k5gFU5SZNwmho03cM945QIVHQmv7hftChMI2kfmyb8o47zWdMbWJbB0csELF8U0nVmTXNbyeBx
O0NxZXihJHYzUv4OK9RkSNt6cqDuIghKqOfWQJPI2L7KUnkXxNWTMcmN1U2ZLXQ3xB//qmnoLKLp
sRG9a0Z9Gwn5r0SQ7esz+X2rwYxUgwWaAU9Kg7Lsn7Fr/BKNa8UlpMCJxWxYVs1x4OkdbZCiv8Zh
AS2FGS6dpeIiaa8w63TbjkKOh1oQrzZldDAruFllw+9helVJgMdG+BDE+UPdvKPS7ypp7uazCtY0
NxP6nvyBLAPBdx0GW6oEZ6aveUnn02Fq5ba79E0FlVIdsiKHRDfuhli3klxCw6Owj6aXpk5RKJGt
WhG8opxuZbTQ6BH4WNJ4Bm+Ss72+T4qGAs2/cOKj7WeVLMX1rGr5ghMfpS+yF2Guogav12d++4ax
irL8ilWURBv8ZipROV9Ssqa3o0OABzFs4l3c2/xr93YKuIq3bPVVvKwbsABjnGmtbbSp6XsdhIdR
IoX4ElxFncLO0V635wxyM9NdBWXmt5TB+VcnDDI8wXfBMqRziucI1eydMDuAjp7+4l0ceYjFrHS9
av63pNH7eFL1Y1dKtaMu6q6oc/RWtlOZ1eCY80QqRKpWGmrfvTLjKgpORn/JVWnJ4VKzzZvQkaTU
iZVmX+RGZEZSfSzb0an8pX9R6sxMIEdZSQ7KQB7LUDHH6l1XX67PAOdzsAotVda0k6RiAtp6J4Z4
GYz/6DKchnvOycc5W1kCXKNNzTylWF16lx9TiodUwmEacXalyhxFYdYOQa6CgqIbrd1pk9X4GdoY
Qt6S5X0x5iCq6yEvJg1mgpmK3qip9oxAvhlnyLumYnSjisN9NUqgE146knly+w75+uMYSEc/hip/
IVenhttDvH1B/1xp6vL1V3vX6OUJ/im4MDaO5PrPQ2BJ0EpMbLgiJxYMc7zCJuJ9MriCnXJyYd5n
Z2BqbEgahBHucct9uGm9Wt5T9BJcX6WbJfgV5KoMOImygE5KCXlGVGb7YriLxZcZ53+mifaA+3fc
Xur0L4H/kJCPT9djfz+CvqC9ykBU5kONJyyxrhIYnsZoB6D9E4qHVgi/iPbn9Vg8EGZVS6Jx7Op8
xjhhZD2l5kL0WHLeBjZKv6t9i+LOf5n0stKyoj4GbZMKy/M5rIwVMBDCt+uD4qwQlhSnGcUY1Qm2
vtGX9qw+D7CKiMu/14Ns4gueJ2UFjBSk7swszSjI5VCFTM8Tge4MVb1U5ZBrt7RtQLjBrR43ex0a
wUxWXU5S0cfVCJ/PPnsmYvkC7YfKlHCbOOVTcSCteCdlkDlX4xMMZOADKvi+HUoRqLhjaGswMK9J
8jzl8m2Oiq9IJNiBR2+lSG7rcjrg/z4OiniSh+7++qfZYgkSBVmkJsJ1eTF1+YoOJRWMjIZRdg7i
wO0hjNj4mm75Ynifk/gRV3oUs4r2WLXGXdakXjT+zInkBYn0FEXomVebQywoAtyL2l1MF5GJ6AIR
KtR40YeExAfm7VomPV//0VtXbPxowzCIqimyyvZqU+gVwJegzc7VoIFuPpxGiTwkRebpouFEonqc
SvU3ZBuOkMs9NxCVIdmbPsvPSp/8rvruQGvYn1D1VsyrZ3Ex1pKQOWq3EQlMXTghq7enZPJmYTYb
ggBT9TdFWSOBEwwxVLsbZLOSS+A6ZL7mIfshoPO1UiDUHwbHKOg9eM+7Y4NGO0G8CL36QzBAO8XM
X/8KG2cNwVu2RFXw3XX0AHyduSlUAzqIHT4CBZW1MSDjJ8JmDb8Nhk/XQ32DOR2W5lRT4LesK9CZ
ZtgNsjZBrWWS4OkG3+Nc9D06zdYwDrgyKR741zxEX/7el/scE4/ZTUHQJRUUehSw+dG7ElGnzwW3
NFJPGcCwi96N4TWvZihwDvb1gX5DCiYwkyfEU0SJjEsreF/qYUhFS6G5dz3EN8RjQjApAqRgU4n4
hXoOKbUqSLdBCzqmnB3y/UxkoiwDXR36fl2hQIJeizOM6W1dg8NgNaNfTQPBBgRrfDslBgihh22u
JYeGf66P8aOB6toEMmuzVdpci0YM0gDLLJvvfFy8FRfDtkj9mCV3JfSveXT8768gzJiXDbMa8ywl
U9PQUl30xcbAIcTWz8Wt7uZ2cSPvFeMhqu3lYTmzA5dXJP+2GZnYDIyO2txpfgXXw1S7H9tjrHRW
SF78mZvs8FYoc0VBD02vhniTPEfPEPzc5S5MF3XT33X2IgIAABt2PKbr8ievTSZzVSnDedLaKlfP
gxJbqB3ZsmAbdDB7P4AYDjjNIwduvmc6X78mWwpLgjmIJC2lZwPHTy2jEqq3EL2CNrZRFA5tfncz
fRrBYqgkHz9DPMMkbIdbEGercr4166GRy+Mwgg2nniuMVMtqu2n/f+8lzEAZvKllZQxRh6VnwadW
Dk35tIzRqss5KTiQw4rSimDIiE2MjeGjJqvBtb3VBrslPNeaDyGKKwuFrX10ShGjkzqjqEqEF9ny
n+u31DX2QIB9BEa0oEH+o/VgHKg94tkZnYg8uuf3UhXzPRncCak4yf0yY7HyNsU7UrmLWWXk0Nvg
ZrwP/QuNXvS7pUIMELALThbIAYEPQfsVAMUddLAEHeOPmwGPzShBtm9adkvm1+vwyluXDNhkUl1m
elSpZ3HIIBzYQz2NcyPnAfgHD2M1FB/5HPimOD/EA4QBrOJJd4p95UZc02XeWBhwkeHK2xbF/+6x
sq+cZko46QRnWtgyhh6UMM1uMC0GcAMCJsMvJY2sAYaW/9W0sGUMVYCwlCxhKCX0wKYutwaV03Kx
TOz3DWbouiipugJ5qq8nnKrVEJ43UvUctPdhMz74dX2DibqDI6KtqA0H/rZh4zMaA06RrJfzkNTK
uUqI7Zc3yuxMQuJc/2jSMsHXxsTkQ6GR5eW0GCUtrEjJruATYhp20KFK4uavyel/2oN8jNnWHpWY
jxnbyebnMJcVulrqMG4bKYR46VnJGpv4oRP1kgsl1MWA2WqEJ3iKoh/d0fOY09nA+74MWJGcFJq+
WPDpnSdVMCCO9jCi5uxkXhAmKRrlfBzhCaucSa4dfEl321Q8RaS2r08jLwwDSVIdzsbUV7C7ygXv
NBk3cRg5/10IJvOJsioMh2axDUMDaw1nV6K9zW3rXo/yvVz2cYR8LgcGkHxc4HOJJDj0jaOQ3BX5
swy5ck15yku876RwvxUnq+yiWxQTTnLTuEr8ICZ4/UCTnc9tbt/Grn/9GtaEIfbHYZ462CAv1F0B
arn5eX4Jz/R+9rKT6kJtjVjaT8J5udsG5c+oDM5kkZSrYdPDQLG8jB3808OAk+Jt55SfERhsqRO5
Ess8pmddhfQouk4EofTUrrB7vIanYEJQWL1cn1nep2SApkAyl+pFjImNa7NsQHsNnqoBStg04BwE
/+Ym8jk6BlKqAnc8v0rouaQ+HD68Xn7r25upPIkhfHpjlCchk6WGdqnALrKRLUjA2SmUEeKutHXj
qOHd//rYv9envq5qymBNL5WwTwwAcpqJJsxFsCw6PEbvkKAK/0gv9J6UZr6bD5A5sZJzDArnYOHV
04i5asgcoKAMHqVEnf28holWVhxrQUaP4AMtuBcIzkHJVvxCA+luW+PoWlTLUCi1pdcZZpHHqrAE
pwfZXnHqAC+AVq6alCeHwQvOAFVq4FgmOrBQl+Df9KJGUE0aITUMxmobcGm4vA/K4FXip0HhT9hJ
cYmHP/S8V80ZyoCmWl7A5rbG9BDBT6ZORifvNCsw3mDNJqPuqCsc5NzaX2BGwMVeJIudEbPEwqlX
pAaNUGcywcMI5lA5xJcC0pgdzrbry3lrzOtQzCJSVRk8WUUwzoRCK/FSIN2Wk3+Qa61jMCeaHMHS
dRZ84xyNcGDvMnuWvSi55JNuTVXGwabN/bmOxqyZFjx9cQ4xosbB1WkhtPTnCi65eNQ9qB9SlEu/
vw5NVt+EyKCVvs8/i13HvetvpmPrH8IsJ6plYuHrETgOne/pamEn0YQjT7CLtHKwiqwZxHK92Wfi
IW9/DtJOS5J9kucwjBNNVUR3idg9woHrtYNN2vVZ3zqVVj+NPQtlovm6QWDjFQu/0TWy12Jlfz3C
93d1wOQ6BHvwjS0q+cs0tHZvw17Xmo/yPtsTCALRPa9mtHlbXUdjDsEuhQS9JONwXzw3jL/d3Ww3
5tKdr0Ips7xfOJ2o5kLKk9uLtAVR68jMWTirFeiVPT4l+FqmjyXdgV0YJ9Sr5xzEOv0fZLrrcMx5
OKBc3EKow0A58KL7+6AozUZ5uj53y8Jk7xHrGAz8BFKfRzQGOSePT6UQWSKeA3yxX2ycmkI6SNDK
Qe9Ry0EJ7ophoIhkTRX7sQ8T9/41aeq9EC9aaY+FHLhirVqhJtm4pVsxhTSvgitnJQicZG2z7LIe
OYNUsJWsiFzmyzKSXPl3tmtzU3qFjy5aMWBx21kqap6PsZnY5F6dzfBG5BInNit269/A4Fet1+mg
knS5xfleYw1P4UN5bGzJqs32JgVycQDzgwJ8bboZnMoo6MB1jEEHONODvrZg6uCgR+NXq0JlSI52
gSJVVqb3p1KuYjMkvg3jwJ+i7ntJ9EeMDM0Zcxi2NUYH0pRsTN7iUJIEOQ7QUnqqKwM0ycgvoakr
4Amsnn/OSiyZTSn+xKu2agba8IJ20vtWkSMr8EU3hNR/N+IvCqJ8O2eDb2pRhu43UUe+UdRHBU/v
ZfeswANPHTpsOuoF7UNbluY8Q0OOBtnoylXkkgGd11NrEfIrSEs3QHuGqzzQqjoqNcyY59opqgMt
4CwVvJdViOMe6DQE92FO9q2gu00hOpl633S4K0y/RAUPt4V2QNshXNFQ/Ih2A082dROXJVmDQjOs
RiFy8/UCTYsgVPA2CtBEP3d8CAlPOWXzuF8FYOADZmjloEU6gJ/WdjH3Vo9n/Wnk8bM3E5hVGAZB
SCkIoYxnx7MAocxEeUi0v2MOOqDxeB2ptjfLKhCDGZSqflJBwOHco/mujWwx60zaeCRorSa+Cxqg
ROrfpgXUyeXATIQnMU2867+BN1YGM1JSknloNaTh0IVRA+NCpfmtGf72JY9v+p3ptJypq9Ey0FBk
opCOFWavxs1jhjx5kzjFnYQXbmTi5Ed8K1mt1T4NL4uOg/Dmz5y0Yfn735BiFZ9BiqnXtVYPDOUM
4QhBfJXS2czRSiB29TGYs93ENS793m/8dcRs999QkRE9x1hI6P7ziCdbCgh6+Qu0y93hJJsiV4+d
swPZ5j+jG3wwYA3jrOj3VfKr0zhstc2z9fMTsnIYLQxsyjnB69YwJM8apAunsXPaTLKBsY7aNr8J
UeyhTjhpw0YVevFGJRIet6kI72ImHUMeWtE4BrLE++Y2B9sFxspmfVt7vFvU9wF+DcRkYjSuqrpM
8OCseu0ePaie5v1HksnL3/m6Fr/GYaByGoSoyTVinAMQJpPuthtFU881U8rgJUkD1xBlk/oPvV6Z
Prptpb7nJAu8gTJQ2kR6pcVDp0ObDemt1+6g9YF3Q9735M4cg6VUC3Vo/2FFBsrk6slgFwZ0g1Xo
bWXQ2aK1o0KfFt6+ppx2HGjbgNevH5mB1zAU+mDMPyYTHVJOcxc4cNP9BaKbCxHcA0+B7vvp9DUc
A6U5rt9hG2CRdgNYTKmdoN03V3iWC7yJY1A0r+VBkQtMnOotE5eg1WHR0ucxYL8jydfBLD9jVQyH
tHKYLFIT50Whyl+8aeuH6ycPfD2ubwK2WxECiEZSCK1+rsRgLyZpvJcbWbIprBStJkh+Bxk6/CM9
A/VjDkXQy0UvUaVfMjj2apMeMyjFJTBBtIS6D+4EbdhXZXNQpBnsqvrvNIbzrSEVsBMKKtGMRU2w
5FaP3jsw+UypGWOIRI/OCENQLyGJYBO0tptqAUugis7olBJliFThRcBpEkW2VBp5hpT80ETFA78s
tulUu62B4oaq3ZS09ua4+qHqxiWEIj8ycbPNQqeP0JYF4q7SgnIo2LVYeVIQmwJkspoaMGaEngwz
GciEhMa9FPxNpUu0yG4boatX1V4SOzTvy+aY5j+Jkd5Jo6I6fpj8KXXqjrrwoKjhviLSXVve0Tp/
ro3qudd1G+6XL5FvQPlal3+q5EafFjqxfPQz/aabOlcsx1MGZo1Z9FEMthYoqs2c/kazpAO1cV+N
U6czAqtLQktqMZIOxbHOgAb10l4UwRW9iUNLDAszSabeTGnzIk36Q9jXN5Ec3c+S9qtt1RlfFWrJ
waK91WOYv8peu+T1KJl+Cp8q4qvEUkZohoPyXEad1cl/x+mkN4NXJ2+x4P+opD9BhKId2gh86DaG
v9IsQuN2uRMbCGXM/ikKwj/wnX+NDeigtHBLx5rF23lpXV+n3zOkZSdQWNNoBAwztuHHL7ukxMOJ
ce79Q53/0HXQRw51xCEAbNwfqQRFEczn0soAhuLXDZdmI6mDYfTP/Y/FSSVw9MzUnUWZo3uYdtXu
+qC2sGodjYF/XCZEeaaNfxaxQSQYgs3wUu6z8fm/C8OgvxjJdV30mX8ue8iO6a6aTE7r894nN/Ks
r9+OAXqjgHe6UC3fDjLO0LVCn5nZfogepI6wb59ST7OvD2zBcvb8Xn8/BuvRu0mjChZiZ6N9KoLH
CornWvSji09IgDhpK3d0DOIndQDFWCH1lyzSER1IOmALhrbuKF5+qz3Vic33KtyC//X4GPgnY9uH
fYOYBJcQCDdaQpu41z/hRtXry6yxz/EF5LemscLikO/8O9UKalOFJahhtugVvFlUuDtbdeVd7p/i
2ctveJUDzhZgX+lBAwVFX8KiCbKHUhxPshigeJxwTrkt9Fh9SLbhQMZDE6qkWCgzHaxZS600bdDE
AYEKgYNTGw+WX78ngyCi0MtltCDI0oC/eDFR3exfoOwL2qRjmLKZPMAuWNsrHOji7AW2ryAZGiMj
VeHDbVW2EwpruQyvo0o0wmjCsIVc/Cd7T1LA7YUclIT/viIlAc9sRrmUngOYImlo58VZia5oeoig
Qi9y5m9zlayCMRcCn3QhWK+EglxbwiyBWGR8L3jsr41iO6ZuFYWdOnWKhbZGFPlmAnn5vNioiLB7
sAsrsdT6sHhl93fNo2wKl27HrXYvX+wbmq3CM6eBIeWZ3iYIjwwMQs1waXJQV4EWX/vEvRAsQ/kW
C4C1UIhlhWjM7BmhCofluqbnyfofYyj9FSO2dI+4BcyauMp/29tiFZCZQTlIQ5hSFMslXPkxOWia
z80CFrpLPR8SpFZx7iuTT0Hb3PirsMyU5qmvdnNf0TMdjpBUMo1Jseh0VyJ1vI6jm1C9CsRMnoL1
OSdTbuCN/lkyXgzenV/Z3N+rAMwhbuRFhLQ7M85ZUz4R8tLPl2jAy4T0hsTJAhMDCa3xK+uFW1Hv
YriQ+fcGjDHUZn4B+df0W5SuSrTS+gJ16hYw34iCpzaFlWoQg9e1S6SrVqVEA3S+wsDukTUfBlG7
Hcf0No1rYhVa8x6K9Y2WPaj0aAzulEv7Uvh7/TtuXhdRvPzXylxmdHXlETtVFKKqQvkS1dSoHrwk
g1dqfVfW+UkOM0sZYGYZRaaaorbb30exYIdp8F/OJpNY6EouDzLBbHbF7dxA1TN+vD5M3nJhsomZ
RgFECpftID+OUeskJU9ocfkL13Y4kzvEqSRMAinA/qz+SLAD03DNkQrdLavyPaw61x/0f5LNfs4c
W2cj8LvxpQCY4qf5rocdbvdQ+pH3X304tgYFAJ/HQcGHC+dTUD4aXcRJ9Dgz8624lpJ6EmIEoO0h
o+8Jz16A9/cZRArzRAyUBkuryODlnCZWMvAa8DdPy9VELD9htYWGXGvaSsJElP5hiOfbOnjUq3p/
fSL+DaJD9g7sRwIjVnaPyGFSzBSsGu3s3wFhNJglPhb32S46ELvH3RVNqo7Ym3wjdrJ9en2GZnYP
eDp0CmqENkC2ryrVbANoqEPIAEbM9lyJVhq8JrjJQWO22hVasI/F+hCP3V0dS8OOyHh5aTQ4KOVS
T81Ramozm5rEFKn/FBbZSxDpEOuQg79V0E/v4VAisy+Mly54yhepX2iH+/Spj/yjFiUuDGn345Qc
/VpAx/ulJCeav2RgESXZD4iAXPpqLHZ5nFwGWH+1+ZPRaamZSTdDu58ViCzOU1ZbqngZS/kGzHBU
LurAQcd6jR5iVCTwt/yidNqoTaxCzKGMj16SHR54HLHt7etTqiyH8DfMIIayPB1JGkxgvy4c1CFK
GTJy4WVMM0iWxOou6H0XREyr0iChnere4EOTfgA/LJmdoo1/zY2+S2h2083Dk0rDQzrD3ER5G7NH
LX5JRtwd5Lda8F9bXzhCiuBWjozXEBbEgXGXD+puojczki0CWXBBlkJOnXxrH6hITQnasoimfCim
r/ZB22gzdDaR9fdRjzbGZN8lTyiRP1z/alsbeh2FObCUOC3Sum3g6IN2DwOOx10WO9dDbDzawJB3
NRJmr8kBKsUlVFAvUOgvzAm2snhMRVJKcMFurAL/Vk3xx/JyU6FMobxdD79ZFVmHZ/ZblqWtXwn4
kPHeONTnGJ3Ky63XNyEKaQuc9ojNDGAdjTm5pCSbwnRqgwtEG60ewjvteDtUvR0LzcMwDXaoKiYa
fF017LF5g5dm2tcwguaMeWvxyGjE/D94Y35FQKeiL5emF9gE7A0oPD+DiuFqMSTcBC+81Wc0LsG8
ifOpN/NVFLgW1hYclD7IBaslW7aFMk1xFl5AunRLVbR6uUajf+zEtco56LYBfBWLSclVdGfU6JHU
cVPt7ea36DSaHX40oRtm89h62bmEZiTvw25wq3BIr8IyB6Aet2LQlVF4KWbiNaVvjgRuPyCATuM5
HT1RuE1SiM4m8W7ydbvR0EM1en4xoyoqIeWLBXOup0OWwPI+b8x0MjyFPpRQtVNBBAaoX18HyzR/
h8TPCVl2/2pCjAhd80XWh5cpftHFBxwwlj7JZgDSM/GzXQM7gR7Sc9eDbr7XrL/RsjhXUaGhJaKh
QNHPGagMRMwcvdEgyQxDJ13y9Gi2iiS/HYrc6WeRk2Btbr91bAbP+m6pclVNCKyR3PqtPYd2b8KZ
xFJRZT7wr4YLdl37wgy2gQmkJRHFejBSH+JcFzJ3NqkXkTTFzlTefG6h9Xp0DJSNRV6UDdSSzxOt
vALOmZlectB6EzlWC5xBjmiY4XdJy/BSGT+6/nHyX+OI09q0QTL6sonYlrzYKEkvFpikRV92FN3Y
9m3J8114bFpQHP79ktws+rajF6EsOQpmxJP74QySbcYb2lGnfpKHl6arrQwunnn116CPnH3AgcOP
hGW1D0gZYmF0GKbqSe4A4mdlo6AGQh6eNH6SnX5QrHm0co/XY8nZ9ewzgDrgPt90LXY9jBeMoELW
F85gzsJhM02D5dnIKSl9Lyoi8s6dzSrQ5+phu/akvM2iNkzDSwLjgpy80zGFbjT0UcYWGj/huMP2
d8Cwys0qavdkeL7+yb/bb0K/abVBPlQTV588CpVpbAScQD86J9hpu3GHBkVl75+KP62TWboDW3lL
3XVHPBY5/n36Q7fppfzTD5wPwdmobPdeM6i+AJOo8BLKz9P02EJk5/pIObjzUXBZDTSB1LkaCggg
9Yrd4nkzQBJRZjh225Mk8poRPwrZV2CObeGb+zpT4DsYXapZQatwH44W1e8LWtxrwc8BaoNjBx9d
dB1AExumpcVZrLNdV3U/4rq3lUnfGYp20wcJjjqIKQ9BZ/VatSh+BZYQ79GsastNdJCi+CVEh+6i
6lYot7oMrh3EOuWAOlmQWFkQmmWQu61O/4RtBTH3ubkXpRHNLDNK4dCHeBI1mTOTm9mr/HmtMBhA
rJImFX1l1M/SeVro/y4JLPE9fYAyoiXcVHvhAMdkyQIVBxVAFK55oqL/JtP5vNcsPWfrqS7qNDfw
Dc/B7+BZ/pXvSzd28xfhXoVRshVdAitBLsdrf91ewZ9RmfxqwjN3rSsDRPUr3TXwZNpEPLrrNj5+
hmByqb4KZ41WGFjhDBLyVOmU2qEb4XnDFJ7gGX1qTrPD5+dsg/9n2GXkq+8Zx6E86V0aXYThKAwX
Q30rB87d7eNy9n2/fMZYfsMqRiEWpIiLKbyANXzTJIVVxLez+GtI35JMtIYEKsoUqtG4J+Mlk0Is
m3YQF+pH3JILzgLefhj4XMBsl4yudn0gjB/Xr+BeP0OtxNJfx135EBwE3ISUQ7cPj4ULi2G+X9uS
kFz7Dkx6RCjJ5Kqg4SWWwUIfoSzawKMnDEzQd560+ZD7b9dxkTe5TIaUQ2OmAEUwvER+bGVGbE8+
3JZU3b0ehrspGVTw0VY7SRjQBYbfLj7oMTbM8aUWzeVaOzqtVT5FMrrSA5ED/Nf3pSYyaNBEiVJJ
vR5cQII3c9iqC5SnHf9vkuj/W73at9cxMmlD32FjEt0yvKVlBBpE+8oOHmenOfOxZvsw+4zHYM3Y
qVNUCCS4lCBDQ2bTjrrEHBUkhON57LldmdtJymc4BndgIRj5xRgseRk5ZA62giO6cHM3YW2246wT
XiwGbODzlRiUGMt9ZHDaR5AyDt3PYl/YdcX1ZuEtDQZ0pCFNCyHEmqTTrTDcqgp3YVzfzpq4IPoK
1uB9qOq5hIy2dYfaXFgm1T3eGEs8ujmL47VwB1ss8Hlks4eSN+9I4mw6+BR/Dd8IY5ZWEdbl/Ge0
Q4secV5ATtVOTbwhPYpHfNX/RAhiWQ//HsQ0kcEUGR73ee239AzJf/QjNDegs6kQ4V8O/bnCe+OU
cTY5b0Mw6NKJKLFIKrrRhPCppO+C1sKlJjKlwbA1iDJdX6OcYB/X+dWkxrDdC2QV5+GQI4Q/u2En
O1KHZotRv+0qzbsebrMe95lQodL/dRZ7tcm0SMQsKjiLSjfCKdSakMh8XjYgT/jzQzXvyuR9/JrV
6AYYtMhRA0ZDC58g0sFJQHgAm9QN5+yl7fPbEW7N+RycwrJCS95DS/ZCB7uPHPIwkeRowk9azM99
X9xL9Nwmw7HKYV2vnZv0rz5Xdpepd0I8n3Qws6d9OlN0Zw5W09fHWO9u1PD/kXZlu5HjyvKLBFAL
SelVS60uV3lv94vQtrtF7fv69TfkizMuy57imTPop0YBpkgmk8nMyIgQhcpNF2k3liH2TOt3UyMe
alpsrAxdlUr0Mwkq4lYFopxcL0EqrO/iQHFB5CLZ5L9Jyvzl9N59/tk6jLxo+qiYgAvYzYyr8bpG
JtDYyGE/l6M6NHJ83l7R6r7fF9BI1rI7oV7FjEDpUACvW8kMSTbS0t/lJjrOAHQ8zWSUVWEnK8uD
JIcz436q2ScwE31KCSjbZYsp8QjvjupsMfM8VNUiQVgzQ7xJjNQq5DlVl66JC9UxsvGdqfUuH5vL
gQ1dFqzooAeJQpHKC4pTbp6Imcx0cZJY8fvMwYeRLDxdRMCwHbV+cBqrEF0rKO0o0HLpM3vAJA08
wUSI//iBkEzuexzXXzEqfY9hzxZUHwa0AuvYSridYosXLYaCLETxGP4GoHTdQNZ3JtlJASmRK55I
7s0lI52Sd1qiZ/PRWLee5swmBOjBqbHzLfDsdrZWJWinbxjV5jTFX+u8TJQjcR0mVTiJU5XB1SZA
BYnbNHvhcWUL9TVt7mm+oc2LVfy6bESSdwl9l4I9X2cS+yJJMdWQ7Wcci/6keNnGusab2wNY+JHl
drOW+WDpqIuAK0gLcLdOeEsmVw1kRrq7FN0XiLp6qDtNh+7QtWBR+19A7udrvPBD1hBytdHx7NEA
coeEDKTU6q38NSkznoUTUnjCATlBsq3Kn+nwmkz3l7dM4uS0RcjFmjBSoxKxcdBeBckjqGSqWz2W
AUQlMYA2/35mF+OUxGaX4b1atzlKp8G2p1BsZNsUaO08KleX5/Q3CeAP+1/4mY61rKxQ/j5WPzrw
9ChP4Y3hZavAU5zaTX5ZXu32LnWGg7ZHxRscX9vLH/Ddpp0X6RYGORSii5SxDU4ZJfs2QslapU//
boiF+SkGC6nRVwjhmptm9CGYVMqc5vzUW4Y2Z7NY+q2J6wTr2M1PwWAthj8iFoCI1RuzAkta87M3
UWlRuKOruuSa+O4uOh94EcFVxlCOVhYj9WQmLoPT6pUbxphsfppkfvPvZ0aZdG1umC10zSMfkmvT
tuXadTfxlRhy29LcOlMQmLWOVilbHrBtGHFJhCGb58JMyo5qMZkwT0utrnT9hN5KR2/Gx8uW8t0J
P1/NhaUEVKnjtET8Tbs7Efto856ZEXHnRrK6i8Ts37PnZwsKxEschy0q4WRHV4S6wIAb/dZAZ3fs
CujAAIJi3ozaChS9OH/Rportlh7ZhLcx36UrrXD7FxmE+tvnwPn0Fw6u19G2UIJI8L1ip1C4AcgE
Q48bqAcsAgSxJMb77eV7PuDC19Gy9XVSYMBkG27ofkDKZm5cy3byF6tswRd+LomD1CxVGpzoJOxy
utPMm8u2860nPZ/M4qXIknaIaQXgNIXGMrbQ9ePraZMOTnDTPNUr3OmYWHJTOEVpZ+2cdbAUaeJB
YsHLep7esTyoNPg6A/GDVo1r4quPoR+/lmJYXZ6w5EguK3cj6kdlM+JItnOEz9/wjoLd1pIAXzbK
wvP0JhCNPMIoBfdtAxpsiX/qdd39d3NZuBctIJmiWGhe4MnPrEvdujRttZOkot9Dugu3xLIkF5hN
100B3It/yCFz2a7BD0WaK6XZGZVdbfWN4lUeCgkNer8gYfWqj16Jbrlb/0l+HmSGMq/7mQPKNZ0H
Q4gbCxpfTt4GbhNkuzzzMX7vXV5cydFbVuCiShm0NINNRvnPrn1TmcyPzGf30rou3YhiBhOtsa5m
h45iDVIiVYnuwHpt6CBbGR8EyFYuTwngdsmYC38SmOZYCWhHnaAQf6N0wyY2ujV0fYBsAxfTwFBn
DUFsWwP3SXo1dZKWGZsi7m2emz8Ts1qrSrgKLdDRRAVKwxp/UxIQ71jgUQ410IipeGq1r2qebRj4
Kfpor4rbcUR3qM5Wk/hlIE2S/c40JJ7rmY6ptMc08NK2WJvmXo/edCOyuwhlPdRT6wrdxwF6OHTL
TkpQ3tagpm9UFxz9Np+uI9C5tscCaiSpdeMHe+L/bEBxVZMUfFr8pIEe1Gy8wgC/y4GA3c3WhnKF
7nBXQUslrJTW+DOx4ulDuUmJ5iqQLGJorzBEgo78ax1xQTpDn7sTB1ocBHB229wl2iEr7nJ4QFMg
1QStqnYL2XhnUDdc/a2O4UoNoe8KuuWmsTMRoZcHXUsqmgf9xqYz8xX7IbIrKJrbqFTS5DQAvak2
qh3W2lbk95UJun0L4g3BukLrnVYjHhO3qng1FbesdUezSrsCVLOzfjO60emL6ENHKdDW+FKV1CGN
5TbdrYkyUNtatmiOk36vQ3DZ8k9EvBQ1d8mQOTU/MBVVMuStA98xAS6P1i1WWgWA0ZhQcXgwGoo9
WJW94XXIKmmW7wS6sSqC0C57FNuMaDPkLxH+8lSdNKjKBfkPxX9SB2rr1YuKchXIhJD/wy94qDqV
9sdQkw2tZGpQ8xG5dIQWl9dopiEhOS6vtBzXCIK8VtmaEZbUIGvFl5GlSzzCslesgoBcqSrwCEX+
E9uzprpMuUHiEpbtYLg1GgSlcG/o9QTVB45IqdwLFYT+gH6MHWgXy1jykpHcVMvesJa2HQCkCOl8
MFgLXLdx+AggriTM+PYFfxZmvLdhnzluahq8HdICLWjIs5nsehzzX7HB7IrshuFRGY4sfo5xsiEx
RGntGhOxp6xaVYms40+2ifPvZx+Sq4qRZKATPkXwB133GkOjXeJlZ6u7YJXvghFnQ9RAOMRdCgTn
nFakaBG2RWGH0PaeS0UdItMA0uwGVH9sneGn9YwzlME7vm3YPF/wRVQsEgJeGsj+nkbrqUa7pmKh
54XBXWqJsc7RMw7udPTGxXZZp44KaiGqgZzeCEGiPv0vYJbzb1ncdN2o9kE4RxBgV34F7fdDTh8v
r7nMihf32pAnvUgSjEAAG2KkdaxS9VjyvwAOIHFnoOAG9ia2pDwO4J+FTxBwiS1bj8gVpzclc6CY
5AIfDjJ/5DbRCRtId/P7sOdj3EU4mU9JWw4KpjfyHxqulbh69q27lkqwx3/zGPgYZxFQoo2/9Fs8
8U7UBhkqaBlXOfJsCUw2u9bu6CpZKY5/BVh7bueusq16u5UhFP/mOffxDYsDCrzPqE195B/DMOMO
KYpVUeP64bVDQBCq1d066aAwO7BtCyU+mHF/HYfG6rI9fVvBPt/pRaDZ6nhTpgVWItlm95PL9/mD
6UK0EYQvkI8O5R2C3/ulj2kvzms4+IHSNDkiW8ueactAtgWikHA73DTeDAeIpXpKf+OTP4ZcHMt4
MkVFjHc/5a+NX9EryMd4Y3eb0Jn7LpV+AyoouX7f3zwoPsZdHNZEw7pyOiEj+QtZz9Pw1kUrKEer
+9yJXtofpg0yVM2bHrqf5L489XfFYPvXMlSU9CsWsUMdMEPXepxlY11txQ8ostcP8e/pJTsm4JoF
V93gmaviBqHamGHDswMD/eRRmr34PoT5azGWPJJIv0Uhm4rgNKE6HG7qQ/OkAt1yyh/m3nMkTlxQ
gxwhB43GP4mNS0xu2e9iaETpKwM2LrbRyXgMvXzNrw2XrzUXWnEvobT+/v3F+DHXhRvrudVzAGzg
pZE+mvl+ZmKjai3FTHx/G3yMs3BjuZIrVeRjTWdo/6wYELkN+EAp/LPTn/Jt5oV3HCqFMlzyt0ip
M69hLXyXUapar6r53KgyM/3WDgVA2XfqYRsniNo3yX6ATnmAhlO0T4ihn68K2ba+c4F8DT8+Zr9w
XcPIAgTp+IjB0H8b45H51C37U0v3TE9BvKd3K4UqTkpaL6trlyjmW54A/9m116wpIb3lsEY5FgC5
asVtWly3+S3JUDpj2W0y8C2Z2GGsirum1BKon8QbSsWdxDLn/O+lKSycocZ7Y1BzxYIeZezwduaN
jN1JNbZVI3adADqkQ6db3h2GeNN1Moa/b2Ei59u4cIxJoJS5acBOg0c0G8wpDphPG3nsfialLlfJ
LjtEP/snei+Zt+SetxaecSB9LnyOE3ngrS3uq227VrxRt83Wsw69O5NjWbj9G7uSyUXIjszCGypK
riVRYlrHNNnWnblWoAk/5f+c9Xxu5PqPafIl9gxCOabSzgczRANdUr7kmqcAMxIUm8sLedmzoYfp
c5DfsACsPimOgM+onSLdEEWZZIjLC8bJwpexWhl7dKUhCYwe4+ixKk5Wt708i8vWwMnCjREQgeaB
AjP0U9+uO9TN+VYjr5RLDX62q78/bxAy/rxerA1oGgWwu+wqOhEPKT7Q15wAUVpNO4A8UEPjBSIB
hLdy9t+/Sad/GMXCXyVawjoRYSWR+Gi29dp0W3S4bYmrbcxbaXvdvC+XprpwLV2Q1l0RI87ioIDb
Zatpb7qgwgq3dJe7hfQukoQZkOf9vLS5XgxN2homCCeB/n7UftVrSJ165UO1V9dkla/Co75TQXJB
bIpLwXKlLEuyw7BwKjVrQJL4n0vJWpk70LLsQL56J1a0doYX81lFb5ddPgQQrn6hV4kCeSm7Xc3x
j/B8x9+HwMCM+zkGbTfmod2PNjprECECNn4qN5EXuNztHeW+O2SH6RAc0fze2DIZiG8BSOfOY+Gi
kqQwU85wKaBQzqriair9ay0OtnHwp0rTLShv7dLIVlEgQ/BfDtH4Et9mhfkE7ccYCDCLgakTjSH5
Q0BOKljlR9/4d37l/bScJQ+Mnk7gWk2Rn8hBgBJQpEGYnJ9a8r5Bq+Vns/T1YIr52OO5AW7xwZ0f
sek6dhpPbLIbOaZLdsiX6DFoKRVEb8DlFDLD1XPV7ap6pU5HYj03AfJc6dXE41vdf8tS2aNdtn0L
5zYREeiZ8NHzthv/6BDg4+MVMOR4sPu2v0dVPfHY6r/BfUquiPf319lWQg0TuBUCV5MCSh4laJmN
bmoZo+17lP7JoVHGQARMVUo1PHiXzVqsBWdUEGftkYzxE5n1QxK1BABxHG+TVum9QSsIGAIMYyfK
Y8yL33pA9kHKfCTlk+1o1beGYhC7ohxPHRGN47YrsSO0ZkcNEihjVa9JF+5E0ujAGVqKN+hmvKNW
tO6RQnOTmP4ujUF3qrTeaVn8ZiLyttHe68X9ValX1wp8S65PdmP1K1GyVVp0G90E4RZJt1YHWTJr
8mLzLurV+/wGTMCRrU+nSQVDoHbPK75Og/S2zjO0x8TlL129ndLuyufRjmedsuda6bCI3gRZ58Wq
BtHlRKwSkvW/ykwpQF8E6tIMzWKxkQF8Ge7R1WyCkLqe7NQg0PgNEeGNONSiuk6jON5VuXXXVx3I
cc3OSyr6Y6aqsErxZLRhZatxsKpBaahWrddV03Wgxois67tWg4zc5bv/i9EudnVhtEKnvRE22FWa
PCsq5GFKgoD3dRgLN4sK9/JgXwx1HsywTE03YD/0Sy9YSvAWDvIWKZ/nCNF98jPpJW7t2/mcDbG4
hKJJ0CzimE9fXwkdmeYhW2nkKexCsMs8X57OfBF8ORFnYy0uiphDwic3MJ2mstxg0m2tHO6DMj5Z
kbbukGsuiq6ycWQk40qWcVkfQMMkHUxzXkbtT0PBoLLS6MPlqX1N637eqmWFIKYZr9MA66jdZFfE
qWu7Bk0jgI4VxFTt8ap58D0uSQvK5rW4K3qtSBLdwrwsDgKl9GWK8ACTdTx9CXYXE1sEu5E5QANP
FO0RZPdOXEPhDzr1AfmjyEQSZLNZnKzCaLVMY5jNRDVQHR8KKKrkxq/L+yQbZP79zPVPml9yRO8o
UCKvNKjXKdxaX9//u0EWoSw3oinWctjCaOF+MW9M+ImaSq7PeTkuHKalqHw1MZyk2Tew/iEsHxT+
dHkSsr+/cAwJlMrD2sffp1oB4hdodQcPl0eQ7cXCHWR8stJKwzJlYwbmvMip0G5RqT8ujyKx36V2
PLqRxYiuoPZYIjmu5rnL9cOk4IROk3N5pK9ZpvmoWAYIalQCktb3LP6ZcXHQOUbIzQzHlIHKWhT7
vucgyIT2N8u7XyAOfkO4dbJo+VSx4tEsstsxCR+SenzmQfkUjspmECAGslBf1HLlxbRaic18rSPg
C03L0rT5VkG/y2LJS3VMYf9GdtI7a6W2iudnpuWiZaO0IQN1AsPa3ocUNK1ek/KqNCeozB7r8Xcu
QE13p1TczYIWRC91+tQWXW/7BV9XQnbrfX1Q4CvB5E51KEUQoloLlzMMGcQ4M5YhPmtWZmeCsgtd
7mDUUKnqBGP6wAn1oL9xXUM7SrKH35kLhO5VyyTcMi2+WKHYiKrUNLX81JP8BXr2u77N7uI4uS0z
9HDiQSpAd4HwbReUoJ8YtYds+tWjtQYMY+spe/VRqJN80Tzi8qCffZG56AtEjz1Jo3DMT4BkXBkq
VKt1A52WoTfhNQhqv7Ua+T9CaxMlhlv1sd1PtypHAyyv7JGaNoEMlULIqlFAmQQs4OWve0fbLL6O
q5wwhghFZfj32aECZos17JLiBAlQLwyKg9kmo000/y0dlblDfNpmFTRXIuUA9UfDRsOOYSusBgpY
zR2jjAAH7B/RTbdqY+MqGnvPT43GRaXPHXnl6uHPJkGpXeMOHX7yvoG6VbhXBsPVjOjQV17TIPkR
oiqPfqCdkpQV3mXcgVasJE76+lCiDBM1VEIMAv6dJdMzr4PEqGhWnAYz2FQ+e6kM5pFCrJXohzaZ
V6Lg24Cgv32oxRpUMBK013fOheMZYRBT19Bdu3xOtPkYNZ0aFycj3OI5bUdKaHdtuC597tXiT6o9
+FWxsgZc0tyrrArSMNtO1b2kTq4rAzo2VD1W4Z3VWN5lE6BfQ0gkprjGdKqZM0PQ4si0IdRQNL1u
T2ygXo0nTmsEgd0N2S2l5Lkb6jWN1GctbpykqG5DYe7xQBHbwgBTWJZlnrBat4OyFE3ACgDGVgvq
ZU3eOsEwOfCFXlk9NaG+IuF9biU2RI2BLDq1QJM0GnECDfVdpqG/rWvuA82yI5E4/qg4SqrNyol2
3Fm7piu2mYau+iJyKxE7lQV+nwQcYSrTH7SQ25Z10kH1zvrh4MfP9RTb+cBuu7x4SKc/Hc8exfSP
mTlB4WSYuC5wTxDNWj5CzbwaB2pV7ck39GuD6HuL3l3emK8V28UQizgEXE20yHwM0aLobqqqOyQH
UHzsCRHQOEk8jgMaAc5kVtVDhvQJgPv/3J1+nuVsO2dXYik0X0dQ355w4CNzq1j2rO0CBnsnaEGZ
76qjDZfuFOhQlyEtvgYwn4deBDAqH5KJVzDLsLdu4lw9NDJUkGyEheEro9lQEGG3pyzqrnqIE1Ro
pLq8h5Ihlp0A6J6OmBBYPxLciPiG8Z+X/77MRpYxSzaFk+6HGGAyPBNpV8jKuewOzIw7gqyrjOBX
Np3FiwWRRzoaBCuW95XLp8IN8+3lCX3l8fps9Jr+2eJAWR/k0eyNVmQNtWa0PUW33Fq3j8Rr3mB6
aD4b4UtsHThJokHlwEF75w4IO4iYyu6MeazPl+MnE3z/1jPrb0nLedzM0y36ayDTd4UG6h5xIlHq
5eHDRE+A/t2HProaIXJiBY8jlXzC13Dm8xcs3jux33d+W+ALgvz3oLBdNb36GbnlgVSh+2s0/3mk
hbMZoR3hTwFG6h0IUejsVncTNE/WLgpWNHXLZBU8B05+J+1Bk9nUwsXQJNeKHGKxJ3/cTG/Zlq/m
HL5y8PkaqpirdwL89WUj++Yy/jzZhW/peDTqRojJdq8Z9SJ05eCq+sHWPdSqOjsDG9Tc7xTVq1a/
UotrNss5yRAK3wTz80cwHcxIpqF+0Xk3zSTVgclrAQrqgL51QUMHCp568iywm15NyB0HHkLEwktu
A3INnbvqdgxnBIEkAHg/Ul/N/ONDFqe6VnIC9Wt8SO3F19AkFV47IR5bp+CXsJzsUT+UV9EmuaEO
3yXXbbub+8HluezvDeHjMxYnvzCs9/YPxCFxvVWF79FA8n6SjTD/fnae8WCo/fB9oo1uW5Dga1Ca
uWxa3x+jj0ksDqyvRm1CGdZytMQ1S141bt4W/c3lQb4+KT5bzuKsFmajCos1cPrK4EbDz7FqNujq
uIrocxJfk/aXNPX3zZvu85CLExNNkW+JGEPWXndVr9O1YYMqbKttpCAT2eQWt/JQoN2xVrCCM8gk
2KsbxSFeD80Iy4G0qA2lgxU96U6++i8QVJLdW4KG+i5PC1VglmX6VvK9UfqeT4UzWKtRD9zRvOKT
Dhmbw8A6m5PaFoFwBPtNu8COyB3vHwLtOJnNrQKKyUCodpfsA/7Dr+9qXybE/BVM8X5R/mVpS5RR
Qit9KtMW67SjbrZVEZdVpxKsrRb4PsD2ETgVorJ/TvWxGHbhLEIEpGYzYnuMNR7XngJvmTvhQ/q7
sw30ZSfe+MQA+ZLcg1/rahiWQVZAY4TO+ZnFueL+0MQlSeCxkfwFr48KTDX6wwZHDK6yQ7VXCuP7
zg7PR1wcsgQdf1FTK81pNO8sP10nMXNqcxuEuqMKDVBNcAgpqXf5ZH97M52PurgNIZ9kMRAzzecM
qO3OcCaIYZJNex3vgvXkjNA3hWAw/VXWG7bSUXFGifjyJ8jmvTjplIONWhGY97kGmbw9WzbM4phP
XA06QMbb07CqAE74f6kz+TDfBshnC7osMpc6Wv0UAXsNrv31sM1BX/AKsNiP/4rT5Jt48XysRTJF
mcp8HBPMCRUL1O3+pJXkApt3f3lTnw+wOHyCtkhgguf2FFC0NY1/0rJ3s/FNn0ZXmDJDeH/CXhpt
eSFbSWigexCPF+5k4H6IXBBC39NrPDmREVonXlbaADNKgrPvQt7zOS4u6cYAefJQYdRoandjvxNt
BGILPD/BPnfZ0r8NfM6HWjiVOFYUUkx+c4KOrkuV8HrSlF9JAm7grgB8KrPY2gBZmDohDYOe7TTP
7J4iDmsYmMorVwF6tBi2QeNv2gkii2XxLKbhNS/De4C+vAFqcJc/+Lv4BQ6fghdfR+aBLzbEKK1c
jYVoT0kMjEkxQk0yX/27IRarn8bBYIHErD3xurD5MLhFXf3LIRarrhMKLn0jak9FRMA4eYdGS8k6
vT+rv1rux0ItfHdqlawLaIhzkjRuGj1CrdFNyt4jfblSC7FS89QRbeMYEYFwsuFE0ytR0TYCXV6z
RpH9KhcvwXBKghDNapLg7Xv7/vi2hYfXo25ifTefYVNzUW83W2hKguIvkebCZ29waRUWntwy0ENI
TKxCtDVApzZtgG/06G7WCJdH7/q8bZ9GY8TUkN6kFkB7pskWDl0HziQhgxiPeEzcZCPoQQtu/lQV
ggcyNCnGFmRkPOS7lseHiaf7QVh/hDCUjUp9AfQC8spDRDtk7kDfVafAZLZKC0SvCqHkUEW3VrmB
RMBbFepPed0cuNYCYOabbgACXwbWlEpTnvUcyVQGyrPMsvUkcrssc4dBdkbe6/bLqVJV0wnyi9Sy
lnX9Uh86owuHFKJY4gAaUmeYIm9SeOZUQfWUQGt4GMNjPfRv6L4GULla5XrsNgIa4r3mhhGYdrUf
Jitd6gOVoQL/oZQvjRo9tJN2UwU3+fBDTd5GpbVTcoLsoo3ksaOmylXRxY6lNrZqkptOjxD8FOCs
ZPtBp3/+oR/AblIEWwaFwoFuLJPCJsQ1/UzrimPT7Hz4Oj2UPTvfiZG+rOLHEMubWUksbRzysTgq
G2PX8du6OkF/olihJXQWjbbWE7NNNMKS43xXt5KI8ssx/DzBJR5MrSND1AVGj0LlNLVvRa97fg5+
8Orp8kp+dy7OVnKJCCv0lBkMxFvHYO4pHR7zmDgpk5QXZIMs3DYKRiwLVGxXD6WlGND4gt+oUMK4
PJUvMdtizRaeW+QtEB4hphJFDxkrHdL/qowHovyEvq+r6K2d+ZlzecivAfFizIUr1/UwqtsCY4Ki
baVY20w55sQL1W1W2DGYoy2n8yAfNRn3aP1DZ3IaIO8pC4VmT3nJVBc+OwWPAuccxuIbUEtFW3xp
vFG2btHq6LNfkfL78qTf0SaXxlt4bvD9JVaCaR/NuF+FTREBdsYfq6zYDAakYMIo3GidedOVswSX
KEfbMNrURplm3U3VKh6i287IPdGAzzz2D2CEARWkZm6JMO4tcGpBc/VNqdCdA83agOS7uK5Dz8xR
EI4gjosq4GZMepew6RhSYPmUWYVP3bajv25q4onul8gqsBWg47n/0zSaBBbz9WW72PLFTWKxyiJd
MxRHivL7UBirPHpQK99mSuZqXbqJgaSNB8gFFx5Uc50pvqG1uhbWSRUUcrOdRKBcYvXLHD5KoFzV
K2y+zgoPrcROKEqbjZGXofTeBKtuLDdtIKP7/5oIf18F6POqlIBVji9sDjCFTk8UDItKnNP1o2MF
nVPng1Prmt0g9CYlB+nkUbce+qp9EoytSpbuGjYWdjH2T5nZOwNvDqWOvn/R7QIDxU3QqWUPpQbh
DzQDK1ypZMf1S8yx+OqF5SZ1zPwG19JRXIW34WZC9qZzhj9zMkLe9/TOsbU4J5aqE86ZpTGGWw/n
9iyhVxY5ob1ap8dQTF4Z+l5akStB+23f53s1qTxccm6vDNdZYCS2sIJ7UHb9hnLlLy7iddgkRxXM
+3ZdC8/yE3cyonXtR6tU8Q8d4JxOaEBCSO8qZqOYCQNUqcS2vmojzSpCnBp41QDrbC3r77qpp9ag
V+SY19xh2maKcPcFd2lx1/fBLuDFThHJrg5V6ABBrynTf3JVYfZEGtz+XYbOfKo7wDlUth4MPyIf
1R/0F/YiuyZj/6qKPAabBDm0xvSozwwHaYNc/hjsmdU+8GCswYdoXWm6kAS5X59WmJeuMwuoRyjd
a+9F57Od0XILhZKe9seCi6sa7dpKjVD6CAJVNDy9VfmuNF8oPEjCUMrpwcqs6dsiJKuYJ1CSt3aK
doh07aoOccYhfjSyWQX7ZIAx47KrVd8Z1JY2dP6lC4vNEqNTtFbvj77WbmFHL6pxVZgE7+u4vs+a
7EntsqegqBM7SaMDUsh3KXDBqHT7L1rIoLAdvQ0V2Gj6amohiFEA+K1qf0iXPlhauO+4v0or9box
x01G43uoKKJc7ZvOEIPLgz9nV/UQu7Fo0fHbbFqBrQ3IqgY2wTACd8LzhSovkDBHDWb0kugZepee
1WxED44oT+gbH+UZM7mlEI5pql3nP03+2uzu4nJyCOtt4PYn9qcvRxeoX+KLTWCWXhMbD7mSOiZg
OVEZgWvN9PxOc5rE2IGINHFbC9ynU/QKLma37gH9n1TVHq1wU4blLERuM1ocmpGCvEL/EVf1BBpK
aDjp2Mtsan9TKB7Q0YA51yA1QtMpfUzIq9kbq7A8wqL9Edy8NZKUGDMFHslURjtPsLlXbETPPEFu
HtUuCAjlo8vCcKs2N4SeokSzQ4iQ5HHqtuajDnhhNPT2aA6uqQ9OpewD4TsxQrgwU902OfrZaRjv
YxrdWdBaLwbl+bLp0Pm5/dlyoB2O6g0AWTrXv9i4H3ECAuBMPQ4VSOTx1sF6Dv5oZ+DlS8qjaAU4
SH5Aeglsb703ImsNzJGK8F1YL8gQgWFeuE0UHFTtQSuucxNo+Ro8LEWwoshxhka2MbrmLg5+awZy
fzV5sPz+ho0QuEcHTxG7eJ47Uf3st89hcFTG11ghCJgLuxr/VO2q9JEZ1Tq7BA2cZvC9X9f7Ouhu
DKSvqc/Wppbe9yCFtRk6aSTXwNdw9PPKLM7U2IB/Z6iU6AhA0z7VGqfOAPXoJGydslEWcUJOW7yb
TDU6BhaBJLG2nvxoXcmaT78kXdinuSz1J3OAigSulgjRyMsAdpKkkiVEvvYyLYZY5A0HQqYxCM0I
KraD26WrOln7AM8DIXOluqPYBnwWfAYZGjK/wZFWpyxxiV1QtLnKdLTmnblg00udSoXgUUZaKzqm
3a8UazmWZFvW8bEoxXqIX/1GEup+kzaYl5dyBliUbuBd+fkKT2kvLGLk6hF5UzcZs11ZQIMELYZJ
FuzL9FTNb/8xsAP1cSyPVjaBxPmgcqQyitrt2qcw6Y+lrl8R444NGaLYu64WTgzGIR2NEUOC6CM7
xNafHjZiKoXHGCgfm+KqrS1wBipW45hj91T4MnG9743zY15zoHR2AYJ4rSlIiHmF4HsQ/n3IGVyo
xAV9b5sfg8we6myQsoyynJXwQPmInnZB3KSTcXN8jX4/78/iZYnYBNJWVaoeexAo92znT2te67Yy
vaTdrk52xj9XZ3o/DR+Tmlf2bFJKnEZ06rByswhV8Rw1hxYt7TNHhKa55rDHhbIRphc5muQR/f1q
/uXPjYU/McwyqmrGomMxPRrtNo+pJNj43ib+GmCJZQ4nVkfZhHMeinQWgFJxRwVvqHndX76Z5qfB
hUNMF2eKsMEnoYJxRnAP0Sy+CsN9BIr6IiVbC13rl0d7p/a7NNzC1P1ZTyVLSXRsp2it+8Y6RSSk
Zc2GsfSKtu1arfs9z3Fh10GbueCTuVUaE3dXJcTKavV1zn5GDd4kPLEt0FqlNL9GTwu6FcpNZSAM
z1sB7inQpTl6oB0srjtsDNcTUHFVSn7zLPc0sA1entXXwtFnp/x++5+ZoW4ZyMgNjBwFCDbx7OLU
Qm4ydMPx/0j7rua4daXbX8QqJoDkK8PkqGjphSXLMkkw5/Dr76LOre0RNHtwvuNXyzVNhG50XMt3
5GywNZ2smPw+hg2cajVwLBgXwSeIHAxO90yagLMwC+Kjbh4Q5zyYaLKPKZqfUhq7fQUmveSUjfe6
5BbRzo99dAB2om0QfQOnjYbvm2ZQG/Jx0n9nZuToEUDraAicV5Qek7OBDlrDWEY+caxiF8unkMqC
bRDdZi4DlDHFbJsSzoSeGE8twPPyliDzaexYpiyGXoTnLhBHuU1nbdt2PRiujn1HXamfFoj/FlNw
9kPmKlYp2N/r5vUfk0C57WVa1ZMW+ddjIKOUnhiBXQLdOWv2BPssI/tiTOB6qUB5e/tuzau4obOU
29Qw6JUcTF3wneoI6XZpGxfB4baI79jxXzWIchmMuM67IPFxfUFbc+xnCAxlRVqA9rU/Lah7mAI7
vosczaiQvCkWSTStRjlbRyV7oBG6/1C06ZTRK1i7vv1lok3n3FPJoIOUt3jTkjVZkC1Kd4twpW5F
rW1X0nh4O00LfCgKMUGkNuvWhQkJ6TjRMVTlY5riyfRVFCqKbjO02p0U+YAAyssBuH9WuOq0rJyZ
J2D/ugz6NZq+QxrziU1vrHgbtBD0Ux8KBXNf8qvz6+c42Ndp7irVeih36mQtS8SOVfaqfiYERwTZ
gOz/NYM0O4jEX0y6TYcAHU8Gqk3xrzGj2z7BmEHbnwqTvYCGY3F7g7+3a8xHf7FyTom6mLYtWMgV
gAA167Bxpq3hmSX4uzWvWGq/YM4tQdbw6oW+kMgpUknHbOiKBE3y9UuDUtOkCECaZ434pjEXAjiN
Kf1SztIGAihAQio0/2CcwDbADjYoot7y+VtvieIURw2bItXmtZR98aEUmEQMMQ2SUoEaXEm0fj0l
Tg/6vNeihuKU5I00bHWnXU6rTxrMH8hD+PFCXpSL+Bi4psikfx+35O7HrKEXmkGGsVZzBStsgJAz
GZtRRzOegqokfWusg5+9RADjoPpGbUpbN2q7tMqdJIL5/U74/vUr+NBuiOtRkeav0BttwRJ5maNl
ujIXzLzX+/LYNjuSrYBxesrqZxOsV4nZbViW3A/+cMwazYnNJzmIti3N3JoClqhFxGaU264Gk+KE
3FbRunWY47+VTtREriZJtgxD0LPKqVXVMXMwzMDSa7nT+ZodAqFMlQAe1Lb7gPVOiYZQFKeeZb9e
RVKOsZuhfU1UDQxcxjuDFxCm+mSrrDTsKPEfI+1OzSOArFbTrwH9u21uLCI5eupCIPYVGdISav7W
wylEMWqvDpOom+KazqMvQTY0E2MuJlKyX880z+IJDNuafCRp4jZmAjhYpIhChdpkWCktA6fqVkF7
LTNXWf2qYfIG0IkCu3MlfL38BoNLCAPOqM1bVKmPpN3oVHXKQnf8WOqRXxzhJGG6KHlXMhlAvEdD
e/enp8kCoKwRb8GtgsDyIxuf+/634KOumCZQn1rguFfQ0CvztdTM8KeolBv50LhAH0WncbdE5WrZ
LtodDbZAcwc3li/wK66exoVQvrpag7Wt0I1PoYDMmrz+MDc1Y/ofU5QAtHWihS/w01D8/m63LhfK
11SBe9wnalXLBzXNnaT/oUUo+Ut71p9zdZ0Cbk6xlgytnFO77OE3WvHgpf60HWRr0beF3UUwrP5P
aTjn42NP3hpjGcCSN1MLKKM0/QEMgz3Yute6ki66QgKMsSmB7IxO9ZLqcEJJoYarUAd1aTJ01rbV
ix+Nik5fU9Mxd0YTEJTK9NhNfokua0N68v2u25i5qe4lcMHZKL6/N1qAToPmJ/obTnJLnjTaLUHW
vSBWBmUs03u981do8nkgUYhByslcZG2Kqn+8CELptQ3ZIqibTVm9M0NfgNPFTVv1UAJYKqO1E0+b
RiHOhMfdj5+6HsjAREO+d+aaRFlxfFbRMZTm6LuRNI+GAcYBf5foEmCx/oTieInyo3+n+OYCuCkL
Mr13xhNO2S6Q4x/RomV0/dpXMrepmDtRaachi+1qserIYdQ6UnAfp9MKgeGhoO1rBwCnUCZ2LDNb
VppVQOAFoYFCz/Z91O5GsFOU2c9OI2BUIyW6FIJ2nZSZOxYDUIk7FD0zMA/5TbaLzMTRC32X0W6R
EsR4SnQIIvVM0hKDbeoqSY1n2hnrovc3UUTcCNLkJh1tQp+tuPbKuN01cX6WEc/UJGvsSFMWrWrs
zAbVI+pJBlmqkWJLVXfIIin2+iRNbb0oPNBAPJnAybCNbAZzVpD/expNIFoP0WIOsOtpWAlUeQ5l
uZdZpajmg3pxrm/wRbkxn3JAIvdQ5TLftSVsejAsMrnzcja6NTuG+fSzAjp38IB8uyWiLrkSmnyR
zr3XOR0m5HghHW3sSK2q64mepeh3mJA3E9Avf7lWzp7LekAw5QZp6LwJUTyO1G0+3RFQqYW++kAa
AO/JFLzChZuOvx5vCxeslC/saeWoZlYL2VmD/lBt2PfxR5Nbjq64YZg83xZ2pRMFOZY/p8rnIIOu
qKKugTQjtQ5tkzhG/GKAfm7KWzcn+6Q/ULBrAirFAshFlGFwONoNw6MWFQ6CN3sal7c/6Iqr+cWO
cgkVI2bAGSzwPVQ2fjcIQwMpXnfVU+Y//Z0gLkCRw7iCZYOgJrS8eIJ7Al+dyA0GYUSULdfyKV8W
xYUEpt+NmaxW8qF3GtRoViUAyRTUPJHXo4txRSeRLzC/9d909c+zy09o1nINk5O28qFSUOOS9yx7
KEp1m8yw8TVzw3FdS6fef7m9pVcqurhMF2K5OEGTIznsRzyCshZ7hlm5GIq26zReqcFdWNT2IMW2
ZZwl88Qw3daa777s+gO4zDAQXOXR2qrgGpRLXTqM4a6QtyUoV6XsuTefjWyGr0cgOR2TnDi0eunw
uhmKstLVfnF7GUL/YdbQCw9dJVkVZRL8B3mjRYAMAM4/ePwQWC7jk9w5gMQQt54LhXIGDuhGvUm6
Tj5EabnrQEpQB29y5LXBXsrgLgAVaEgx6ZKhXPhM1B8hyt63l32lbv319DijF+hFStP59GLE4mAJ
AF4wc627etho7Ql8mJ7iMNvSsfh2JW/iya0lx0xtoft2JQS8vEV804mkZlI7zD5j7WGReuZZOlJv
KwBFe0CQS9H5uOwGj6DtSjjiIRLNZY99fwSrqoFD8OExsZatdGkI7T6dBFdM4BZ/VsUubliJ9hO/
HrDVBM0qQ3lGklVg2K9FAxeq+HnYFxKstAvAjwjzRrRq5wfJIu2jZa3+6jQVXQhv7fB++/Z8okvc
MDn8wGg4KmPYzU637o+LHi8kRb67jH/I2qKVyFOlgU81w6xQnrqGZLoyyZYp6h2LUH1Q2gcglNpm
jfptTjYorlDMQ2pLqj5I6rljKHxnwK2egHXfyF7SG24+wS8lqtsVEx6sdx0NHdUDANvhEB7hpT37
1qIJ3y00CERlaLOp/lUObp2bXmK1+xbBpdyjN3XLOsMm7TYZ3ympdqQB04P/Sx11rwgBKqY8BBFa
vX5ZmGiSp1dz2lX1uaXrET553Td2wAInTNr7SH80k+QYqBiizE23L6AWVQsMMfNNNx7yod6qabu1
gKJ2e8tFzwpPndWHSGJgXABW3tUWIeqkqTO+xGBXAv7xVhLkgK50I371FLiXWWrRSCRNuFFjfI+p
1b0y6J4cGyiwU5CL/Gw0xN9lbRs1qEqsGiAjuVOYxDH1HykJEXVuUrRnMMtuNIHLcC2X88WH4Z/y
AJYzmj1TjZKXDLkbInlsWpMYIN/lD03ST2XyI0h1RzJH1/Dv8rxxo2imgQEZC5C5BccyG4lvmnDh
UnGvPXi86jibXdVQUn7GxV3VBB5LkKgka7Ony3DqthNxG3LXJoJE4FXzdSF5/vuF0oepYjFt3oiJ
xutI9xfZpCJsyQVirr9VF3K4dz6qwwr5Xchps+kZtKw2SeCXe5J1zuTG1kHTosvGUWl36tyaCQzA
RkQbJ7yN3ButG0wzIh2fkA+vUSN/SPlwqKx7zdoo8gosjr+iYhUMkg08IHXay2kAsKJV3dwb6JcN
wEGYSitLFc3viPafe8NHQvS61/BRpLcekZO2KuVVOBf/fTaJflVE7p0GwXCaVhTtj7FEf6OD7ti2
2kJFZTBmrWNiqhpozvo+yMjDpNI1IMLKHtDcMWbKu9EzYhEAsyiE4CdH/R7d/fJ83yVUMFRUKq0p
dkqa34UZ6JskeNdKuOvwb+1goWW3sFG7/6V0xCnHVUi71eR3K1XE6P3pJdzQQn5GlEmJnBQMT/m4
kR09BTCv7vR3lgUOhOpZd4Hb8qQ8qbEDPJoVbIF4iPLqC/xHSSzOXlpRVuoAC5IPTJNfKO6cFgLv
x+8Xff6rTl5jXVDCn2/8rQVzVhB8m33SzAFNGLd7tMTbJqI2ogRrqaPLoBdUuK5edXSnoHdTVYj+
7e2J5MSnOiKMZHwu+70xvhb53W1DetVJuhDBWZmm1RM5nUUMOSiq0nsrEhGQX3d5L0RwVqSeyqGo
Zi+pyNRFAPROM12XaPdp4woMU8lTpBerVHqzVNnOTPM+yjJnSNYVoDl9U7PzJrEDH5xfzQuT7lUL
Xb79Vp3uUzG596zT3w734kM5y1IiEef38bwXi2BV98fIiz+oOziFjTm1VvkMI01vdIx3XOkZO/n2
UVwrWgC66c9xczanVKOhTlNslJIb56jZhsGb1mTOWO8TxEd0KAB+mj6qgAEx76XypCvjUmXy6vZX
zAd+YxM0LsNtodcNXAhQ6aJOV1LPAMU+uFMJkDNThC0zK8stUVwg0Nd9HdZzAD1P4utO6KimF3jG
JyMPGECz3BFtseCEP2Pri7dbkYF2laUlFKp6MYFmNDC26lQYSU1HKv+UoemZTLLAdbrSRY635M+5
8tBcRW6pM0ompA7K89BpjtY9WMhchulRJiV6WpGh1chJoQur2RZB6A6gqknQjU8y324BIWFmhufH
OrzAQ1nuFeD/Ae1ulRj0hcXhth2zraanwvzGVVt38dmci2VIVl+XIT670hxz2R4QpAEoB+P4y8Ij
lV02GBNHZy1a75fiIPH6A2yh1qMYQPozeJA/LWR9RQik905ruKHxTsLlDJkqYSY/jnddcGYNOEjE
uFDXHa8Lydy6rShUfDWAGgLD+wfG42fKk3nKoE0WgApzQEzr3Va5q4/YhUDOozSVtlMiBoEWy84V
VZxkJuNVXJXkoBxrHAzL/E/u84VIzuz3bcIMa85IpggopkW3nmEw0AOFtm/dSRf/k892IY57AoYm
7yV1XqGqoyiR/GgxH9sDQvj2Pl6PUS7EcAacANbPANvffGcUcPKgSgio6Mn1QQrUu5WdY4BsST10
NufPAsnXn9E/t5Uz3WCQHGk5u2dK0QFdsF9V6rmQfIxvf+TVJo7qjzBZYigXsHwgZMgf/PqcBERw
j67Hqv+s3+RpOibfbKgyZ9QnYLIqqE5k5IO1ylpSezuF6bEyt++mdRMgTRCWSzmIBY/H9xMw8EzP
3baGaWmq/PmFlwYWbRmqia4cgDu0T+XBWAVe8+wv5vbKmWetwoAIgKzET+e3p4STy/llDGUorTTS
5NS4nwQ+S2UVuoA5AowA2CEea0Gc/s0x48RxJiIwmmCq1ImdxhgJVxSlWvlkimZ3vt0pTghnFvSp
tJQiGBn4gDBzqaZumq0F11a0Ds4MBGMRZn2A4yLH/G0mmPgEQPOA+ACKCwwZvFprIpL5zdpxy+Js
QWRlbdmjkH8y9/1vFF8WSAAvrEW7jDbmGlXG0OmAVv0j88aVqIfnm2/DiebsA+CfgkiJ4dOUI9sA
hNLLJkySoN2mG4hze2tFojiD0MYo01tRlJxS7SUEYE0YZB7TR2/QRYhQ36P0r6viU7lhEKeFhXkt
ABphhIX9Gg+Yf+l+kkPlzSxd8JZ31dO0adcYy99HAssnuKQ8PqCR6rHp1y07NQDc7Ltn3xBEXN+9
J255XIgX6W0YlRlLTuqZJh7LkSn2GvMRBE8S8vejnVY2BtmLdeppz7N70Dk+e02rVfE7bku7GZFR
V13xoy04YD73m1nIYkfoQTvpZmEnTeMFsQmin8nu8p+3r9L32J/bAc7aTIkR91EA4zZT0ZDFrKUM
lZL3CkuT3QbsMwH4Z0Rt199fE04sZ3/61MrSfoS2gL7Wi1eAflpGS4rujplERmRRRfeIs0SR2mm5
2TXJKVdLT/KXldosb2+jwNZ9zuldPE06oqtYodBIfaicgqY2QLUdCRwTt8WI7gVnY6oAIDpp68fA
VXiYOz/8Yl0FD00mquGKNowzMMh3TpHcQOvNwlwopuWV/f9A/3r5mPOhYBbFlWL5eOUakFIbhuoQ
9nF7s75jFH69Y5+t/xeHEueRVVsMw3nkWL4BFXh8nScVQf7xYh1ARYTLNtV2cKrXFIxLxSuch36F
YZ3bXyG4GXxU2Bsk7QnFRwzx6GQhAG/rEl6q6MREYjgfJY4KzCKpeM+Bv253ypukPPTCAoLg+mmc
rbC60kInYTbbCqDbrQD9cZTukIKf7kANPhuMwMFgH4o9uWDSWHAfP+ewLk4yJ2bZhugPPMUDkjZU
copIMI4nsoOfWOMXIsJaaukoQcTMz6y542NxJLINNBYQbmrO+EC36jY8+wdR1kC0NM5jUYBgPeVV
nJwC6T4zz3ogSISIfp8zGamONqdOh30vEe+TxLcD1bt9w79H05yecdYCbcVSr6sDOykdCnvpgcR7
X3ko2lXdnZX8QUJyVi9VJ/R9F6lIt1LrPctRdjJagV/0vWn/65foXH5J77uKSLPLqS6LdX3IN/Ue
087lMnX+o++A8M68aj8+W2sq2AWBAvIcLI1UpmWtWDFQm9B+nPXnJpyWozL9pRjOYan6jPlEgwrG
5tZCF/3APuJU6PXN1uJL8uxzHxFtaSYFxaDGXcqqQYlWimoYZ0Q8MzjjBAbgZ8sbHHXRLDPwAAqW
Nf/gLYHcLS2i2OgtDJidSK2hvzByavaa5z+iCSNgSeAKLqxIGndhQyZbFaL5GM4HXfrZsjgpNnMN
r8CYvO/VP2ZSzXGlpzag/rX1beHX9fGfreWvaAU4ky43etyT/kjbFwIUg9sCrl/EPwK4xCdVK61P
KRZXZzMn+FPX6C76T/9OCHcN9coaGMrs8WkivwPWgErzxyDd3ZZx/bX5sxDuSZNYYU7dSCGD5YuR
NMvWQIc76VZZJOK5UOf7deP+6fOpXVj/XgtSo9Fx/+aRD+BKPLf7bq0vkTV7aMCEpztdaAfn9iVH
Rwuius380AVgZayW1YZtgFgkCdwGwRXV51O++CAlQrO63o/xSZEey7jepDm16UQdxpo7Sv/PcPVf
9V3nHOQhrWPTiIf4VDaPOppuh8xf3D7MawTE8Pf+nCZnUoiEXoeYlgkCScAJbEYP3Zchiml2Ckbk
CI1lzho54GmlY85Gds3n6tUEk+LKdxoHRUgGPr7/AoLlW5cdt27O7NTdNEXRiHXLm27ddq78YY4b
+Gd6jMYIL0ELlfs+MwLKD0gu1QAwGpH2+RAlML/XZrjP4OyRGslmn5fVvDeyozo1YCJs352fLNOu
T7GbLEWJEoGR4Id5Qc6TNr2vxiCqBVoi2HSksHoNJIGhFWgVP8qbSFHH4kmLMVdZOmbXebQ+KNU+
SuTXdqgXciliLPiXFOE/t4xwdokOUWBMFQ6U3Fc7ugF0H5uRtsJFNPdqznyEbnLI3WhRiOIZ0Y5y
1iqPswRsTyQ+tVoBYBjVLtNh0/oiuyB4PghnqPwkjHpVwvOhxI+m9Gts/u9NhF8vI+EsTxb1Mspm
WIi+1H/Xh2kt5eu23KXnch+DDBScqtvpEcCi5XF4tSKn2OTH5kN6EYImCywg4WxSUxR9mUsw/7UX
3AE12cuOLXVmtRhRKpF35kpeyVv/EApyQiK5nKFi4TSaYQdHLipR6QfXakN24Hh10zhcjaOgEUd0
nJwB6hUrVcwSmx379xrMui725UQXkzMuRk4sjYWI5dvN9F4/6f9JwzrRTl2XuS0twR7uKoJoSrCH
/GyaORDapZYcnxp03wcferKSNHIPaOzNJISbu/1y8xhUBFSqJguhEHn3qvc9cMFERWuBFeNRRXxJ
QqJKq9hJbUvPpCBFHoKHLKvtsTCOwNHZ0LYRxLv/ElL9Y8c+h5Uunv+eYAxWml+E2mvWrEF2DBcD
7yU9Fd7gNU4HVmbgId2LotF/yZn8EczZF61D4SEjcIQscjcatQscP6fX5aWevoEw70HpG0ADV1sD
5F5ZXB07WoAJKbP1dgTYyfQ2pf05UwL0dWNaTfkFWrCzYoqsvOBG82PnehfksRnB+ezG7RSQVdo8
NL4qcFhEQjjzM6VlNyRtG4Mz5aD5NSZIMD+EYcfbbpHobnHGxkiGtkEDaHJKutKdUFdkv9oicBSw
3OZvq9uyvteev1p2yhmbvDVDVZEQGcycHZOrucV96sRgpFG86VFcZRfYNn6k0tcSgiETaCYyU2vT
+KCR6LYKzogfmExMrbcGScEToSFJH+pe5cteSgUZlO89Rl/3zeAiqrQ1AhXdqfCOPeU93c4BQbxC
I55lZw+T+5ot0iXQcCsbiFgYwhvtCc5quxWFyILtNDjXJgJdhi77uJCWjgm3bgH4K8EF+d5xxy2U
82FAEDl0PsN+Ent0unWDQoC6yAc7BW4jAXuR/1DB+uSuPrkpUO/ipRQfxq3oVAU6YXAmCBPESgnM
geRU6NVKVYD+GYGgHpA2+mNoNIsAAwQCxRDdo/nvF9a2mSpSdv18jz5zf/km2uR7sJI4KLrY3RJE
2D0CEYFQ0XlyBgbuzUwVAf+mmxvC7PYjop/sF3MWNb3HtHW7FfFfiERy1ibGLCkzCfxxOJBOppyi
WDQbL9pJzsSkYJKOC2lCQIXCZw2MIE2NVyQVecHz3twI1z9HGS4ObAjlITPj2acJe2cCWl+v3WXo
/ujUZ8EpCSTxs3xjWaekAvbh5ympCALRPHU/PAPqpPA6jzhwhHE95J/ZXqQG/5LM/Ocp5gf74sGY
kihALMN2xc4nC3NTnDQ0SBle++7vSnAn2OHBXNC5CpsKehD+pe77RzhnbagiK6NSfEbG007/UEuA
Az6UxonNxCW6LS+6Q3tfvLLxbKZ7Njj9VqQgAh/S5IyRXOqgmIqQAUmb3UQeTSAXEeBbdpkLQGWB
MgoUw5z/fnGforiVAoPgGc6ATBC0G8CXCvI5IgmciQlYQtK6xxviR4HnY+SkFtEdim4qZ0+IBTzw
Bk3apxpMxmjBsps23FA6bavw122lECi5yZkRC23RAdgH49OgnIL4qZLA8Xl/W8S/1If/3D/OkEQY
sAo6H9YRXJ2ovudLczfBHOPV+S+aY0WHw4VISo3ofVS6+GSUMhjTLS/teoFCCUTwLfZt1E5KIeE2
K8AVBSsg8HTc21smyrDx/fIzLYOfdgi6knWz7u+A6oXhv9TWJrd9ZIpNnptqScjSdzunR0nLfGYx
MEkx6bRs4q2+RQObvo2Owb1/EGWbRKfJd9KzPGfEVDp2moIMjaYIXop9nBzmod1Ym2xdulMrpOCD
bFMr74mwtie4sHy7ZwDm9ZBYyHbNrEAD9erXwIsdbUk21WE41EettEehvyYSOt+IC5uSqZmiggwF
CSGpcOROWw0xCPCAQnD72EUXizMsGNqLWKehRyYNKBp9AfGWvPydBM6wxO0oBxqDumf+saieFSrQ
ddEKOHMi57WWJDW8rwljogWhjm7FgjTLv1R3/zEnFmdOJqBGAW8GYW3Ddl1u4z3FbKzkBY/DHQZy
2ZN0lpZslc5TJH/pdFmccdHMrs4xawW1RGBXRXPX0PlvDkjnOzMTo1KkoYDiB2Rc+iVZFWxc3BYh
iB11mYuBqBTGfSZhA3tnpnesYVuAwbxD2/gid6VTuLwt77by6DLnfjB5RDtsZeIx61Un17JlgBFN
TVT2uX3zwHP8VUXHOm4ZVXGzG/RmVMqKUUXw7AsSObo8f8KFFcg1jFJFIVzu+je4H+5qMHj1zE7s
3oWX71qbmRFQFCle3TyAfSmKYZpAZ+fOqrXCSlP8AtMVgHyJQH8VAKlNEnH4iaRwR0RTRZ3ILCVA
oabqT5qq24UWCDyz6zHpxWK4M6KjKiW+lcMLXjfA1941x+IYLxt0/EZAx0XEhM5AvGYzQj9Z9z8l
keW4Go1eyOcOUO/Ugk5R9p/YEICuhR3Gi/YV3DKraCf/KNf9OhtA6WHXpl0Ig4CrN/RCOmfd06mb
AitLYHv7fsusLUmy1W1Nu35DL0Rw5h3Y6XLRp58LHEFB4Birep9TZ26ZaF3ZxbQIm/6LGQzRyjir
n0tTNgFDKz5V6kEBgGLDRJX268Wgi5VxRj/RGtXMZ4coXPeeFaEOFHhoXH2eOSZ7lzjqc7IJ7kuB
p3fd2bkQyxl8WqVqOqgzJjy8jfIMCDUHRURp0+zFxFUCJeTreHk6hU1tNKgfNE9V758zNThRIkiA
CVSAL+PJihHUnVUkJ5kCEq0c7KK23AIsVV0SrWZEfcn4n7Kvf/aQr+OBkoegJo9733QS8KtUR4t+
F40iSrPPxuNbHuFCDGdckiIqQc+Duw+2EVd1MMHwGLr/yYhWr5FrCozZ9ULvhTzOmBjU9KdhKOd6
s/SOBuNlCFtmocNsdNMXmLAFvRNo96xGt1bIGZAISUOzMaBmbD0XljvVa4eH4WewmelH51wewFkB
apnfQRF+3pYt0HC+gJdpNJ66FIvVme+OtY5OHlFHouj6c0aEpYoS1iNWp9WbAZhrem7H8cPtZcz2
79YOclYEjLiYI+wSduraTaYaQDqVFkEOFASTCfw4kSkmnOWwcgPccnI6J5u0BbDAunvreWaxbrzR
TRD4viNA+9/80z93kq/VsWnC+DatYSXj3WBOdjF1AidIcEp8iU5mhBQT+EdOTHobGpA+qy2IHay/
lKJ+9bQChZkY9MN1a4LanWRlkWKwVp9agScsUCi+Mhcq4WgkBSwTNTNg3El2mP0uLZQfYjvQBYZX
oEE8mrMPek9/iFqk/DGZkMjE9YtKYAJFZ8PZhxZ4E4XSF0gJV+D9nD4kum0KoH3c1iGRF8cjNjda
DUjNCRmWvgIsEfj/XNmLPUVxMBiIlOacUkzX0lL/Ke+KTeiJ0B0FOkw5O1G3BgMdNkMuEZjyKdPd
vmntkTGnS4an20sVnRlnLsLeH7p2jOEvYhhPD+i6SEQdCqIz48xEZWZdih6w+dE37Lj8qDXAR/p3
t9chEMLX1iJ0Rqmqhns++h0gx6p1J+ULIN+KnkTBE8wX18qu0Ore/HyCe69bJ67FnHkuvlzPub5s
Dy6Mv1sYZyfSgem5nGYo5/cQyDbTtEyrzvs7IZxjMShS6isD6Imm8oH1T6FGnDYQQQBfrxD8Md18
pYwUEpgI0Lt3klboY12qXukErwog/eG794sUfD0O4st76wT2nvXfLZCzG5lRlaBOwgKVobLHRHUq
nzlsEL2IAtfTmBX7InxOGz0L+zlKwArP6Rv5MT6pT9a23Bfb8b2STtK5ssEUf5R2nSa4JwJF5tEy
0zKSMMmM98QMDQCzgipZsUSXf75rN3wLgzMWqj8V6IuEZz1PQWk7IBnNRzc5iqPsx63IGfzOyjfX
dy/uC2c4ABwvpymDuAol7OwUOkrtKFuVuAUmzxfUHRcSOlsLB800bvNhvSTn6kxR2vrbD+GralLK
ZkByBPX6Mr4LtuojUsJBtNGTQyK5fbhKTGzEXH7FBfbt4VUZnDwKHPozDe3o3ngRZUxEjjlfa5NM
fcQIDZ7BuTtVsim0FZmaOVDsvHCbvWaPwvKe4E0yOTtUFVJZ1/5nmDi4oUPoMUcoMODs69OwxDR3
eo+8tCQeZ57TPzcuHV9YSyI6NRnFC8XW/ZPuDahzy+/yYgYfENHhiNY469iF+k4+taSkgq3tp9QJ
rO6ckG6nJU+DKmKnEWirydkj01CHXvKhrYrxqKfPoGUS6OqsG7d2jbNEVO86TJYg0mbrbj23QpIl
XchbYS+w6HQ4V8UCdG8Cbl9Mf1spxpwyjyibWAJ+XVU4Y3wXEnQnW74bkcKm7G93kbNHgaFZoWbh
QUnzj1I95kQR7KLIETQ5E6RpwJqqu5ydQn8/sHbFzAfW/NLDd4rl+soP0wrdLHs2i4cmAaBgMqEz
ea8gnx2R146sEswa0HolWSJ1FNwfvj6nD4Bei8EVdorRbZ6r+rEqope/ejL5+hy4hawaLdfxSQUl
LnbXH2B4DUG+UuC28ZU2fwibrJjwYKpy74bUXJiK7gxMWt5ei+Bd5itqcmmyHvT0iILKkwEU6TpW
V1KJgVRyamPTUdGLdVugaF2cJVHRLqMwCQHEPEKpkGPUK+A2/csT4oxIk3TDRFU8S5pcHVtpY5Qg
Palawd6JlsJZkiQIJupXWAooijMdTOvbSGR3RZ6hxVmRyKwCiVGoWeMW62mnrQxgZSpOB+zx+2id
HZC03khu+TMfdlJmxz9vH9b1jrk/jgZfbkvLJCESev/xvmuLaW0914PzwKzz9NwAuj9fUEwmoSF/
zj8p/d7qz9D1rnUBut4L67DXa38XH8OZnIYGYx8wnOoM3BK2Xnc/D7jXi6J0yFlxKrtZJnu2BEIY
FUCsCUSDPeHr+1f3YdrWs1XRl6NXbopfxX1QLACWt+7fPzPQW3au1AV4WIT0PdeeK0u1QB1AVc3k
aRsqbRx8RgPYgTyx2x6oO2khMDVXTeYfETxJQ1CbcodfRwgwdegHXJayKGy/nhC7EDE/lhf+AyVK
qzX1PLzqJevca9y5bBseW2arR+MMkoJV+CiKbK6XDS6Eco5ZFvrJOEnh/4e8yMEw9ZYAc3DOUXRP
8nxuiT0s5ZWwcHDVMFwI5oJGKQ1Ui1HMds5OaLf2lyF69fOldJinLtgKNSZxk+71wu6FUM6wZnBD
s2EK2GfvI+bL3MZ31Rdt+f9I+5LlNnZl2y+qiGpQ3bR6kqJEdbakSYUl24Xq+/br74L83jE3zEPs
6zvZE8dWEiggM5G5ci3G7pFQB4AYYUvt4qvnzCTnZlcy2OCkktLPqvuG3Ld9tjDWYYJNJ3v7u4Tq
zBrnbivouZqtiV1N0znEo8Ovci1qCV4bBCIvOlCmiVduklsBQk7AbitwhRfzuTPznCfW03pb5xqu
kIGuMQQNpYtg7N8K5d2Iv0wR48KBXPGzBSYppmPmEfqaas9zJBrxE35oLrcjOsgvKKjATsWN8TN7
YvLmGGq5GVWHRkxRRdTsEJ1mzu3OvZbNbQd7fXJXJz+a5KnFEOX13RW4oM9s88w/zLERx10JL4da
3p7R1BJ12l03cbmd9/sD8iQ0stWo3WTFKVgkVp+6WfBkPM3eTe3ld8JnqOBm8Kzi2SLTGJeRhSrZ
ZSiL1p2i+FPKqgpF/uZiDne2MM7dJIMpUbvGA9SaTAi2PVpgyS4Vxs6eemV3Xxg0EGwlO+t/vKHO
LHK+ZtRXia6MP4KNlVev9a3i5X4W5M+sxUGCfHSG2xzDeSI0yeXn/ZlhzuNYqVzWWwonZz6ubnk7
h2AFqBD6D+gUAG69Vg5Yj5dMcDrZCb+2XM7zDJO92KtC0ZFQThnapZiz9Pr+hraKo2B0n9hFMJlN
JNhk9tmuWeUcThGXJF0IuIOGjyUYdsphOiShfYzvFD/zba8W2GOLuGaOcyudXGzyOsDcTBWXaRQ3
KfiD55dcKUPByi5O6559Rc6jUILB0djMwEpjJ3tL7V1TwWDZhvmVQgmsujw1eh4qmuwtRIjjEewq
T1ejqqW9dDrw0PO+2al+iv5psus9xdUxCS7mRxLsKk9d08SrOfdQBD9RO1RAnitncbCC6WsV9rMu
PxV+7ypPUFPmGy2SOmU5KgtP+ublMyh0n/NnNoC8+UNYDocqP0gZ9Nkd6+GviDPO7HNuCLRpZWnU
WKpkSa48QgvWGnx0bP5mrPPMDOd7Usx3xFvCKLWSY2XcGdDsS1B1zLT9UK/e9ZMq+nqcu+mLuZpN
2wIAiyY+kXeKWTlrDEGFQZTmX66nnC2L8zHdSGZFVxFlWcsYcg1HHeorysGog/Q4ZWiuTT40MA6o
m6IFUW4QrfFlxc9FbRxBINY4p7PVmZTMFRL1WY5i+7spJnoWxA6N8zMFbUy5VUyWp6JUHswQdHe1
ejfUu2I4zPkhyQ/oHFkecdpdsR9oAYb4exzYDLIPnvXBCBukXRKooieewMlrnFMiciJBXg3X5//n
d+WbikEexUU1xNf9Zc/meaYfperjgSvtRFMSovSE5xMxyUbBFIcDAD2NF+hrRJPTe+UT+j4gqBAm
kYKTzUMLs94EheyIQMoSlORQeAiksbeFEMJFObQL26/SSdldv03CJbKs6SzLU5fF6NQOh6v3V39+
i3fFAXqSYRGhPxjmXwXWBB+UcP4IwoNxX49Ii0DfWOzggZGEUe+j+glJCszAIU9wi4f+Lr+LXVHK
LDjjPAvJuDXgBpYl2JwfVWiIUjLvDdL5Mh7Ysfl0faGiT8k5KQBTm7YGP9qpz79aReom4+zL0hEi
bQJAnMhH8ewiELaVh1zBjg5e8hDfd2jyJvs23G4qD12nnXq3/CwetG8ow/ywPVlwQUXL5DxTjXKo
pBbwG01yshdUvbCvKvCNU1y51zdUlGUSzkVlaguRwRohBmPioeIp0TjAHW3ueoMWpVe4417/ft0k
+4tXki/COZ/JLMfaUHLEzhEDm8rHSqSooJlvaKdy+2HKvcCeqDbC4w3JMNSKocLbqeDJUajTQZsH
9UMgf9/74BNOluzoffJYHEU5vOBa8iDEOO2BOOyxucUuicajtStB25ftRTOwopITjzxsqsbQLAXV
n1/+vHfKfXFHPcYfUtxqfhqM7381IfA7hvNK2yilT+NCkS7IGYRYDOAOYxJdPyiis8nzhlSa1GxW
/1mRBckn6jyoQibhAjp83Y3fm2MGInjBfRAUAHgiEdBhjlSGRPdJA0lJlbReIgemLnrviM4FlwBJ
UroWqOr8Qtv2YR7OAQnKQEhHIvAjOudHemXWrUbB+VPurNAM2ud41x30I2ORVJ0GIriMR0M4hinI
q3TOpWxxnaQYcf9VKoM2E5jYDmg93ve7zjEiJm/9V8yseCSZRCMmtEH4heqdAUakWksRbRcP3G9B
edT9AllVGUieJAhCF6tS59a4BcqDmVbQgGWQhLFwzGCL2MNq8Osde1glwqrUpRB7bo/zmCVo/6nZ
QlNxau+tDSSEjelbm+6UBSimxja8fu0u+eczazy2sjUgYVMXErrSeD0Z+grleuWhUFHhMEevQit3
m/8G3nRukiuZz4u6WIOmMuTRPZnuZCqFdW0LUIOCXTS4jGzdBim2bAJlyuItNWlU5Q9EhdzoYh03
i95d38RP5WU+yp0vicvIhiRvxwUi6zgjwA76vbsctlvGvZ7eiaLMRT95botdyLNcM1aNSh9VbB8J
OxDBAZq4r0Njx8ZMgEgLpdnRXwXLu3THz01yidi0pnPbNmAelSITAgagYN6iqQHxKPMtAJ/42T15
uG7zIs3LuU3Oaw6063OplOhJu9M+wGLtFTdz4Sje8Jju49d6dqYOM97zjhwwAXIcFicRi3xfqoyf
/wbOoyqrLXdURmE1Q4eyvo8Bt2FUJMuzeExCdA85L2MuitFoJb5qv9VOqXXulpZOvtg31Zo7uqZF
mGbyrm/xxVTpfHmcp9k6YJwABC3wMl9u5D37rllQBUtkPlffpNCImtB8FaUSF+f2z6zysM1y1HoI
M4LQXO5AWz6GS1Q8yplHPD00MWfQw62CeN8zfIg+iVkDBH6BB3NqhlwbpLbSU/OyBVZYaU6KmRvr
NOJc79Onba9h6C2tHPpDlAlfbLWeL5xzSe2WLnpr2r9OE5gEs5fxWD6TXRxJR30fg/dVPViN3z2L
0LgXn6fnljn3ZBdGWQD2y2L0J3ufm+5tBMw10Hy6byPBsRJtMeeg5HrrulY38EbcMWv0ZQZ0Ds1J
NtJUoZ69grOd9G7xLMpFLiVA58vk3FRudHExUtyhNXnZlluFVh7oHPeSqK0sssO5pk63MK896Zgr
rPaL8dyq6i0lT1NdC56ll9LT8/Vw7ge0sslsskCZrdRryHtnVtGoCT6XwPHwAE97LE0Zaux4TZDM
nxbiWm0Mwbr3xeyCQjecyZb+j+GE50Yxt2Vce1tnF6G8hdiqF+8gx+pBEThEURBVC2HGKNhJHs2p
KXOqAa3F6jOImWEZVl/7zFkrqF8gl0M5zi+OXeaTSpCFiII1j9pEOXfeMgM3r/djaEcph3T0yCnF
o4ZBA9C9tvG4EbxqRH6dx20mmkaaFKJxp+3O2MvH/C1/To7r9zlAGzVMvfhhjcydsCrFnMiVHIgH
bcZSPBj2Bvc2eEog4VEKcnLJNQGRXT3lGdmlqLIsXCfnaJoyxkChZTC3NuF+fA7H1eFybz9o90xu
hzXNvhqZK6oxCu4/j+Tc5EGR9QErrXslTGpoY87+UHXOSAxRYikyxbmaVUft3EygFlP+hKq7EkCM
Cxq89LGLzDfrbvmSHVA09kSORxSqeP6UodtMcOsge2bMT/ZB+VpCjK50oKPERm5jJ3PkA/ifwD+d
NkL4ryDbtLhUiErWWLUDjG/ji15vQTeLdJoEPo+HeFpWn66pjl2166dVzf12w/O4WcBJUzv6UAPR
rQl6O59Qoyu34w/0Zoyc3UywqHl6KLr5sBLzRo4bCCGsztSUnpZo4DQuImr1gkz6YvvsLIzwqM5m
NUo9Ncz0ZD8aPylG+4PYM4Eaz6I2SHdNxJJ4K2jC2NWerqcCgtPLQz3timQlzTQIDrUPzWAe9UJ3
UOZx4756uW5J5Gh5uKcxjGMd28gqhyAO12MWaKazmE6yy4AkZIw8HfEGUfv8YinufGs5D5TPQ9kN
BqzSXTE5sj+GU5R9JSAWCyAVuIefBYwwEIHOBMfX5vIcpa22qp5htdRRXTHfdEZTnX3Rxmcl/dn3
fzMpdL5IzgdZiiqrbQfJAlB9OUpL3aFOnCn9cv0LCm49jwelo7pVhg6nag6P3fZOc1MQFgVpKY/4
XElZkX7AI9bYjp1xt46lKy33MWh+hBTIonoAz6gy9CAjkXrkG/OeUbMz7n71NPhGoEaist/1fbN5
AOdkKVVX98i2t/VLr9WBaqmiJOZ69mTzzCqYVN2KlcLE4DHMj+Kk9+bgSD7rHGz+clv5VbgINRqv
Ow/Irv6zztHQpRlkGd/rl9XelRLHvq0eVyWA1IOvoaiZUmfVonxwrh9FQcnP5llXpFFTqNyhnDOg
nMP0pspQf4D/wAfMg+JZ1ABi7+w/YwOB0ichFlH/0Dk2mlqDoCAatMZ7m2f7crLDLW4Cu1b8hqKX
UL9JpvJ3Wfhvq9y1HpRFTmpFTU+pBZihtXZBr0lOOxFnyaFpDnwMKu5NCbVCSXcaUM856ZznTld9
9LkhOmKXk8ffP4Z76rTJBjV7avzqUUNUsEEVYnD00HpRvcz/F6DSy6frt0EuybClfshzA3s+sKou
5mWgcVoc8iM5TW73xUA41E5W4ggzK9FCuZpLZ47tL1GpCdUHxWtDO71jAj7sOWBUO3oUgVf+S4z6
z0p5XNCQa30lmdhaJp/GuLV1xY+/dxFx4tHRj/WuDuxdVgqyjsve9rdVrshLpxb8jB2sVqOrGP6y
eVVtH0y6y9RJgPIWXB8eHkRiq4IaBDiSJFZomAuvfW6WadeX9woqhos07s3qm8BDMOdz5crymsaV
bQIQpEMbzCrVfUmUPSKKKZX+aP3stCc6PlK8R9QifgJLrJNU27PA/uXK5O/t5RKPwjDIXBtmgtGW
b1DIcXK72DeagRarSe9tq3uhixVkgwoqselW0ojkC36A4P5oXA5izFldrTHuD1QXd63PxLZ6EPex
O5uEo8dq31Uoqn1/Uhdc23bOZ3VNQ6GduQK2BF6+Tu83dEU6JNArRohloKSp0mPWl6zHQmofqmKE
AErffzQSxBlLKcncZbHtp2bQt7dyHLpAGcAvb5SgymhaUO9gHDmpCxRBnudkOzYNWSDmYrnaUrVO
a5CoMpSjanc/Nwgxogb/lpLim14MP1jlR5/drDa+DK19szTpj7pCtpttVUSUyXDmxrg3pEFzsrXV
nAmdlb4C+scoPSKR2yT9aqeWX2W6j5/hUBo7tiX5oP1yUyq7BTjOq6k59JuGmelGDXsDFIV5Td3K
kiLBZ70EYFS03+eK88MKtaatG8BqRtZIMePMaZLMW7Q9rZNo0+2orNWbeIojzfxy3fJnd/zap+Uc
cg6uJXk11/SU2/iiMm1viqbWvVl+yfSfJH9M19jp4r0KUGUfJ8epbR8V88GiuT8qhTPQW9q1niVh
xJvaGNC9kxmOdUygOpz6RTVBN4mkbTgrhTdXjdPSyrWT1U3rzCEdCJQhndCoE/ETqAZBZx71NjAJ
tcoSVDryRNNypPz7kKmumi+uvH5NqmOR2uEcb8jzZ7wYAc1NFRkU36mvT+ZfJSQE2YGpGTaUhbmo
ITeGpaSLDeYkLCSdgAhWIXhO8sYGFyxQPsoPRVPxFOhvhpa8JENUSYo7ylktyKEvjk0pv38IH0zk
alqseQFhFQkXr3fkPRDCDIBUeCaIHlwGN0V0CRBUvAGX5sSmNIC3E3kf5l3+OCxnP4OPLhToJ5mJ
O2W7eF/6U+UwDiv5TglXsNbFUMULal+ERr+IEjpfPAsKZ503VU+hSaz3SAtfJi9/MDCZrlcobUtY
tx5+NF9bjwFMqtxr7+i9aP7zclHmbNEstTgzX0CAx1gN7H22a1SHTWRrh+5UeCiy+WXqzKmDnNib
fhTPop6NaLu5aKNrxWIXMbYbkbzbIGJtR7oqknS73PE7Wx8XUrqRFnXFlEb0R0b+D1TbEVzWNAAB
y53pbu+sgwAux8B4T++kXf9OBDisiynLmX0uuMTxMA55CvvxEo0zmHy1u8TE4G/j56L7fDF6npni
3Owg1asdx/iU7G1TvC6PmWcBwMNeNc1+8sHC6VZu+/W6i/2UeL12azgXa6uZirFtLDDbGeB39Aec
GAhP98QZHhmVwOSSF+Oxvln8/kTuNswdlsH8tX5Xb2N3jUSH6qKi2fl14pyaqZTFkmOmGbVxK6y/
dh7BVcbwoQ4PjyLjiXgymDtz3OsIVNEMwmV/PjkZlWLjapkXa0LPIjjpPFZVz+ZlXOYhPakQZjLo
DsMRjpL+uP4hBF+fh6hOaVzHI3OiabmfeuNba/woZxUxzBZUHUWr4RxWZ6bjRA3WEKs/1l725LXy
G4hCXF/ORYnqsw/J41FtClZnpiwO4JsSELcPhwioSTe+l33tsB4xU5Xf07vunR1w2Wv2249u8em9
9mq/CnsfF99Xv28WD1A1LUxAkFxK8NpZvNny2CzrhOHE1etu7R8Y7RVExMuF3TODnNfSxsEAKE5l
EXHYadEQMXQX4/oUjgmKjg3nn5Iy2xZ5jZPTCiavqevDSV5CjRDXzKWjVG/PS71FGZJVRH5krlUe
qTa4iUA29ipZ6k1mlXsxiED0ozhPVqMYOSSQwDgZQ+oV4B5tTe20aaOXqqL2LnNPV9wXD17Vpt6M
xxrXprT7vW3tB0s9ZBZkmbGwOSdBX23B9ZN9uXF+9nE5F9UXRrpkBgIf62kZONks2Kc3DGk2H/5q
FvvsHvHQVT23RpXaA+CIjxv6LmOIWYnMZZWJwakMvKyQAbtNaL+2wgRT8Bl57GpnWpVUzAgNbO4N
RYJg0EOVeGmoPs2BdP8pJqn6XeY1mS/YY8GN5eGsiTFINFE+97jaMexU4g9RGbIK+nhXheqDwJ5o
qVwaBX7Lsl0o7KU25hZH4tC1caoJOP0k99W6DXo1uzWVyZmmn7UZyu1jmz8Z3Zc2hxxRLGpNXyxe
/D5hPOq17ZHJQ2SF8W1CrjoydjMARsVe5DwEuQ2PdJ3jccrnYgNvxPS1pV97Y7qZB8VZ5Q+qjgLY
wuXq99ma2Bc4S1S3Tsu0toExEpYPYyj5OW4MIKjhvxj3uFgIIWCNQlNbM02Zc78q6pWlTDD1JqEY
Myedh2Fm30jR6Y7NU1vcWFKwZMmdnFeOGS/v18/S57Trny7pt3VupVWWYrpmzOmpmaxdpyj+2Aa2
sifdbZOTm5imTtHKtqOa6jsafUG75mFiVP6EIusEyRmzWd28gPBBholrNXnqt+2plFJfstrg+i/9
L57s9y/l/DSRTOCbGcvqLwgQdevnEohBNtEOuipPYO3ycfttjcs0VXtTZ7v/PAHDjoIo6q1+Nk7q
bttjWBDzetleOtmv9FmEGhQuk3PYSa0Tuc1WVkdegT2qvPIt9j5MTP4Ub6LOy+U2we+zx9NLFNYq
bW0zMNWtX4zzLSpgZDe59a7ywY21u76rgk39vHZn12pIpK0x8oyeOk3zyvo9aUcnWaegaopIqRsR
9EBwsz63+sycvSyNWRpINxi6gt3jKQJJdPsElePo+sKEG8m5ZFLTDfVMTMAMH+q+21VB+qw+MYw1
w8lnzyKEmmgjuefs0qX6TFL23UBrUqapPzaVl1SjA1p6rzBF9WnRofys0J/tJLQm1YoUaQpeAxMv
LqCDv6Kc91kjhf6NIL6JFse5JKtJ1SKfQOiijitaG9N+UkOlmO/t+bCpIk8vMsb+/Wxl2ZoNw4jK
6qm2dBQwDShOpk16K20Yt5kxJbIdaNsdVPmJLN+S5IvSG7dUkh+63gr7rIdeMWqiyCBFpAv/pZTw
H//Djzy2ZNuWuLPGu5TxuOVr877kqJrFhl577QKuZ4BsKYqy5qY9g9N4l7Sgu642EBsOmm+W8wvp
dCg/43/VMe+SSu7WloajVm+0ffuLs6/aOkTsVcUy4Z7+uYVEURcbbEQsWCZRPHpb9DnBB0eJt9pz
nbtC2NSlj3ZukSueqcqmS2lvU+R6VPVUyjCabgPawlDZa8fR0/fyi+zlL0D/iuICO3x8vDw3rf5z
sYsuS0q1gkqVsUlKDjQ6zL30YD70QbkjKO104JSscT+ESSb7w9cMcx6mG1SiaMtKT2QaAe8B3KcD
mdMKNvq9lOhocU7uNKiHVP8xTicqiaDWl58u/zmPnxCds3tSbP00GiWib5t/TYoDZOKjlZwg2up0
BVwC/RvZEOUsMnFh0Kb6FG9KTU9Kprlxl7hjIXr1X0bc/LbBM5tYtj2N5QwvOgRkv9ykhxa4yvhG
99OnLFIHx979zbjW2ao+b/3ZLkpGJXc948+eTclvysaHAIvb6bIoHF06ped2uFNab8WYQ6qMfs4X
1Q95lELdC/PijPmUgaXkJ+Od3meCYg2LOvwRPbfKHdFUbfpfvHh1CdBk8pFNVnjd14jWxcW9AtNh
iS7n6PgXPyWg3ycTuXHmxObrdTuigMcDGjQZBzDTcNzZa1LxKsyiseqiCZdGIdYhWJbQHBfyMNOT
J5KETKXYNU/Va+ozATE77ECehLk3kf9kd+fad+JiHt0aBdP0IwIsWT3ANcIyJSBNiewpj2oFc3dm
6lQzESAkPl9o18xyKTXqksTQVSiPVfqHlX4MHR6uxU1dd47U5SGJb8ukvB0Xv5mfbH032Mdtvder
Q5091ob6rHehVi1Onk4QNrP2qdk5JkQptwx4ltF2RsAC027yOjVzbOWerIkLaWdHQ5m4H9+7DH1W
vXZiyXL7WQttOQ7lTC1cnU5emhbuNPeP6wyoTJW4EkCMSdP425ACmdOCAWE4qan5OIFkvM8zV2sH
ELGMvtwPgkoCe+pd2yHO6Ulgq5FIgcdYN6T7Js79Wac3QzcLgtil8Hl2T/kWWL3MRWdkLMGSo7yD
1KVCIctl3W7LIas35/pV+qz5XFkUT7NiZtOUTgY8eToVbjNtD4aRPKz5GlKChltFMKBeFptPx+1p
yocPDJM/ldXyZOftnshGlMgHM42jWMPkUqa+jdXgNz2oDNsVTAgZiExntFRX9JMeWx1vF/m1pOWu
0xInTvGC6uZo0m5of2y1nbEFRXZYladaa5282MkG8MA6qiRdiUNxsmn+1Mqbb8jVvpKnV6U5LXqG
ZIu613dE9Fjg4R6VVvw/hRIj2fZj3r1BRcHthwS07NDNWxJXbcpITpNjXT50dHCh1ut3mixwOgJf
ygNA0nIyVYxrUQgyAkG71g92Me3mwQiSZhEcOGE2y/tte0r7iSDuZTs9aB5Tp7/vAU/wwI0NQpEJ
dA/6vvK7xcENLxYwTqR3fS8cKxCde67SQjMTxN1MglKzilcjL/ejhNmluAikcnBQwBN04y7jln7n
Fxrn1ftB06VmaH9FYUwcOqlTGujyolv1DdTXTgR4mmiI4SL/+Pnl5py7WhNL6zSEkt6X3dF2rX1v
OKOPIjPoSmq0WY/Vd4KJlQYqnGAEM0akjR/q5Op1CI15cXtBtOmc1x/jCaOeM+oZBX03FTCP4c3f
DNSh4M4dexFT1mcJ/R/exlBUw4ZwHbCIumbxSE8lHuCqh0W+1TQfZXWvLof9kr0tFt6rHSpoSFZL
4tEeAkRkPHTT4GjJzYiZSPm7Qb9bxs92aw82EPRQVHG6tPCUqfPUDmg+FTg+W/VzqfAWC3FzPrWl
cp+3D5mROoa6Oqo1PbcYQ5Qw4KCv3lKPd0OG8Vaoysid5HbTtitI5abSadNvWkDX7GTYd0WHoCOk
yWCp1rVt4BJAPTEge19jG7apDUx1jOrkdRlLb8UCk8adu3rfzkEszX4iV/4qQcd0/l+n8Nyn4NJB
UxpsFC7xG5opDTUTEP1Ru7/uSpnfuLZMzq+Qadb13BzlWyI9GvrJzIX4eJEFzmcoRqVNeTLLt6yG
NDxVU4hu5zH2tKPxEUNtadeFIoZCkUnObbQyyvlgppFvk8JwyPYCHmNBTP7jTnJfhvMRW1PJ1WbD
Aj78PYSXvJTSqK/ezMXwxvXL9W/0Z3LLWeM8QGr2ajFLsMYoVxl8M3kbDp3PgBDm7Iia8kJzXBI1
SkD7jwY7EyH5uR7rT5U9VE5qZ/gX5Xv246+cQL6COqujZW5scQZmtaw4e09nGtjEcmRp8ieyl7JR
lD78kSX+cz/5KuoYk6pTKY5kR/yyBPxCJ242oOnUHAZ/y3fxGDKAgSScJhccm8+dP3u9AkGTpQM7
mHW6OhLGU+L1QzU/+ioF4Prj+qn5443CLZJzHnOf6hoFV+dtqek+CAnDJiYOOOrv1C33Yh0Q89mK
amhCXTcrWiLnUDb0YmjXwGw3Yeanix1VSl5t4zGxv6qyAPUruOd8UbXqKyuTFxzUuvthkz1Ze8Fi
RGeTcyTIPNKij3FQtO1ErfbQjS2Qh+vbat5J2vekerq+d6L1cF6ly1JargvMZY3sDxrIHBKBKxGd
fM6TLA3Us+wVX2fSlVsorrrrWr/oeL5dX8ifCTp3+DgXojfDPGgACd7GShcMk+UmxAao9mOcKdhE
BodMpmcTJA0QOCpAeDzSYCz+YjdNmSiWbSqGhf/C8ZxdtmZAxW8s8RuGIXGLKVBtVXA8/hyrwzLP
TXDbKWXKYI4YoridRhD9a7WHIRmXWBWmir7QRHXtdfQS5T5pNuqMi36sWuB6e/WB5K2rjttrV6GI
pWPImmh/8wXOfxr3BfB+a1OAqxAzUNgFaIDNH1k7zPz9NC13eMBc7quwtHvp/P62+cccUjclmK/K
P0M9g0q07lCCsAkzM4tfehWNCBjsj8JwdcnRnVvlatkjyCTSWsZKc8MCE3gwDJYLNVo/qSKJ3qMP
7Bor0MQxfQTjhGutpzS+L9fWrRRwta8ZFF9Gn5iSO4viNvMOfGQ7/2HqPw9gP8rdYrAfps3ZbTOe
SPfd2Fp3LdKd4LqJLPG+vtVXGqfsYyNByDRvUAF6qsGlMXWBobkasEI/Yn+9/xfN9z/Q4v+4AkDY
/3ORMeaWUp25yEYCNUuDcn57L0EQptsOcRvV84uSpu4ylYIli44al1XaajqODTtqJOlcsp1si3rX
N/VSIDv/erzvt2uZJsxVbuRjWgCmahu3UAkGntdbu+7969b+HGT/3EfIIOiGLZuqwS0o6SSgTAsZ
3gr10gWkPqDLCIEqZ3XM/CkD6kfGnUW2FwoMXwoJlm5ZsqVrtk50zk3CN8lKK839HaOSqx82KFS/
MyT1GDDVCVwpA5MGQvXvi0nmuVnOdYK7TqlsKvd3DKSXJA4Q3Jj2Qpb5shwBnBO5Q9EqOXdYZkbR
GuXW37EbghoVQccCvLoATvfe7HWdW1gehUK2GBx46RydLZRn1xoQbs3Z/rQMMtKIuv0EDS3TjR8V
8BMsx612KcCQjphP6OKZOjfNecZCLbV0VnW2x6uvWt70mPio1rk9Op8JAIoSGHaqXX4nPFPsD/Oe
79ww5/m2bFRzrcLHZQ3NDsSEucvE5Idb6FFE18+vJtpfzvetdlfbuaRgkTX1AY/0KvuRgChhTA7l
/JpvWTSh46uXlYtBDQ/FYd8CxZ+kRmpeenH2rJfgICo8Sy7CsXzr5N4d8BCp9a9SUzup+X2djkkB
TJGe3U7z4Our6ibDW9rf1RDr1rYUiIHBbY1ml3dVLfBBfzbY4BUsw1YUgxgglOCpivDrQTyX5MOd
afeBvlnRNJ82eXRlVb/thx5lQEMOU1p9awCa7noj0lMgpe31sA2imvdnF/raR+U8/agYI52BwLzT
zIcxS11az18SNfluTU9FBp3y7IdaNxGGwqJuhUZ0E8xy5tdqGmmLEaZ2CVxA7hTZ6kE2q2xid7Ke
FFuC2s99Sh/iLnP1NtDXL8n62GPAhtaZn9bpjrYk2CQpRB3B77XFqbe9HBts1j1uM7eTciGB+6V8
4vzwcp64T21NbtXll6vAiA30DX6MmI4tHMlR3nPQUVoOupup0zkb2KxzR4SFEf0ALvJ01raqiTT2
dzYBtTlBXWyz9jmt3UZv72YAMNXtizQLmksXU/bzZXNxgMwsDlB83t4fqF8/KJhqMf3hZ4PNBouj
WHrjU/jz2oHiQoA62EmuTwQ3N9ddQ0/cpf+yrgMIeQ6K/iNbv0j1D2MBz0C1r1EhlKqXTfvSjY+y
QV15OHYUZW8DdzSx8XFwg+1vMZycjppPUd/SbMS/+EqXsqEsV6nAEY+RLlt9BWp6BIsvUnHMxbrg
4/LzdvNroD8tDWQcU5Ctz+nwnNRgjTFOpUndDfi9Ma0wbFW4+Tw7spa5Aw3KAvOzCNL0obDfG7tw
NQW7RMB7Yw8+yIo9CX+762vPmA6z2flxWwU1BnwziwTVRh+s6kW2B9kZhuIO4gSWa6qToLz3ZwWd
OZDf0d3g4h7oTfNlkOEdWTFbg8PyWpRz2LRxsk8/QWpEFh5gUXDn+d2mfonJmCLwsNkWEIIyAOgY
DF9ix/oKSJAouAvCDe8lTX3WK91Uf4Ub+lKDYH0Outv+MREnEiycXDm0Jhfa6rwpl7o1+zsQV+GO
QKwe6jjwac7gIj8Tc5mL1saFt0UjFMOacAbVzeo3QRkyau9292+62iIX8IdSb1+0pjWwUIoctHlV
BrCmF5C8toLuGVFQuLhftAbXdpPztaQinaz2WF2RlcGU3phLvI+b2JMs2ysQ7mJj0aAJEHdg6EDu
bcpmtCTlz2bZiFsWeeXbsyI764gBXL1FcEimo0lrw7E1cz31ZPlOS+lGTrNvqbJAzdvqDCeL0eCm
hgZQTFq9lomVHspsRAwbGnDVxqQIrX65a9TZgPb2ByTh3bI3EXuhOVV1rt3FwdQ86f9D2pV1t40z
y1/Ec7iTeOUqybbkfckLjhMn3Pedv/4WPHPHMqwR8k1eJ2fcAgh0N7qrq/C4L6yNJj0SeJ+GQuWX
uOY8AVeE643N04ywXiR4kzerkZzFxqyvrU2eXEEfto8cq1ycDOg3xcJ/m39g3jUs8zjIZMVLgUxS
ssdiGNw1n1w7x2wzpW4579Fe3/dt7K0N3JDm9/VNSmU3LWC8cGoIeRv1jWnvJIJxc3V2Yumtsm6V
/DYD3ilqqsCWLtpuDkudBhmEOUvgvUhjAY4BCYCE+rq9Oil43MtYcuO5cjrlJtVfQALlYYLIz6xd
q/1UjbcWQI5cdnK4WXnZmik4tmPL6UbV0dk07Dps7AE5Uj27RVt4aTZ+S3LiKgbglWq+qUaMSRse
gWStGju2XGOK+saIpUejQFK6Fs7c7+LoZ19aDoq0To5VScXgNOvgVGSjQxVQHpxxtYJx6R7VIpSK
nT3qbtau3pCpaHyCCaSPkhd1xNZld5PxOs3NUyqBTJL0tVsZ2lUaY0fnO2LcEUx7z/neUpvGKzo9
Ckj01srXkGl1iIzn0PSK5lIQDc92qm6Shji0akBcdJvhQS2B7KfDcHQWpb5tXMRVqI3QQXul65Xc
An5hu8UCboX5oS5yZyVXUr1X09YHZaAnzXfJsB1ANqWDUKuzMK0zk7e51p+XorvTovw5n/dNvB6S
ap/p/b4CVBphjFbzczzSfWxCHSzFbHS37FL00qbqKs6AZFuTB3BquiR/G/KffSMfJL2/P59sC15R
POtZbcoyRlCRI6Tpa5U9dtGKsy8ClLKwf8Yn2Fz6YzQm7eMEXqj3slf1MYNaRAb6OAkvYoAwdytO
tytDmDHB1Db6EcJpLubBz9nnEqE4bhYNbLd/5X/z/QC2bkD1fSns7sQkJKcqN0fxmSc6G4c6JUqF
xcrj9868BV2Qrl5LiWhPBVGEZzszWwmuosWaery2zccyyMJs29yXqAiJntqC7PULy1lVlnLdYUXp
tgfP4ohhOPCAiwHjgiXxlGYWPG43EmSP+ba8LjHi9wPC4CELU6IViZIonsOs0FbTGBXs3nPhrAGb
Np83P1gUlr3fisOCE8gTmZUS4MZNhXyGDWrQX3iAYBvByeN3b20ofKyzd9uZ8064dx3RpqHu5p6l
iDTs3PKQq7hoI5YHN2c+lS4DeTnnHYko1eD5y3SNyQ3q2FLlzgxV39ikGDRLH1dX9nJw/Qgvtei0
cE5lLYaxlOr3igR5/iuNMh37Wd+Is5qTXYGjO803HqxlJP002eyyjV5z269B/AxJPsiyWKC/7bbz
Yz/j4AyAWwuJE0+n3h8VA5NtxFHXw4yBSJJ0i52d2avf2MVAforo4YDT2FNvBd/x5FE9Msf+/cic
XdC16aE4jkpPVfq6nx50z7qZPPLrnU7QP2/uKwzqcz3knRzmyFw2SEmsTQkzN9G7HuUY1Yublw7K
Pl55qNwoLB91ELAXrtpeGdZFplyzucXfqK2JFs7dmsLM43Ko0v69bIoJATZkzKDBBM91fFfhYOhJ
t3q00VymbJBuSOQOK0+3iopSijsekBMMpiNVTg28qwQqdnAHNO66umbrdTLoq4QNnpOPn6Mfwd2i
SLPWLEvwIxh2H0Vbdrp0p3Sae3xtlBOFnle0y1wsbofc7BYZBudA+kHw+mFIt/5R8ZlWjXB5J4Px
0fK4ggSAKnTIS1gDMVfrZI8mK724JhKPcdN4rBCQO3EHzIojns58Bx18ccNHxrmX+pikA9Er3CR5
195DQWNDfDZGzpIOUY/+ZBr3YYp/nhdU1SpVx9lt8ruqpN8BwwIAIRZVlE6a+ag9WNxpsdNobHJC
ukPRKH5HUJLFoEmRvqYDKB3Q+VTqGo846vZ4kDUSSpgPamEF6nS9rKpgku3rlObnOojFHaRe15ey
XJC5LobXzd9seXXUHsBN5d7C+Ala7cnqgd8pWCEzk9QXmOd0J/VRa3Q3AgEJnS/i+jInYDFYFTAy
7cksUsQ47biPdos7fFWx5FVG8RTWQ2UIjSDZwYndD974SFWnDYX8OYKwzzNwL8miStqC/KnzlWAE
vxTu8hAMiSN7iBTBhHMnjMJsl7+c8Y81fuHgjvR2Sq13m1pQVL4S73Okojp6A80YstwmXVw8izGS
BAKQzfngITiOPA93W1dLtFCkHIsku21/V4IoigAHfd6KqEzOM2+vSp3YZo7onyk3ZgZqNI1iRJM4
snEvFXdm8isqqCuRyq3GOJBTSDrj2TpNmxlzcHq8erKi42mPx3D7RCu4u+xeUa4qyI/ND/k6AT3R
epKZoVsteZqZeXmcXClDsluM1p9z4jP+YklHcoon4WpbkdOOkgf1E7eR9Eiw1tPtiaPvyRWnzGo2
S0t6b+KBSsa6jZ9ZdRG9Q8jzwvBluROnV+9CbOcOER95dZDtqjUeGGuzyee6DVRwXNX95YTKK6To
cjiaikJiIAKD5RDo2AKpVhwMgdf9Uy1TT64HFwh+R0drahnBHvo0SN978o02ePLnz11lO1P8S0YP
oo9XZ4p+KcVTWm0VaruY+XAl5V4CYbOplm5XX2ZxDhDugaixp6W7SIForn7Q7QfL7rzzB+u0gzjy
2ixWHuU+fTXWms1yHxBehSCUBUFC5hqYpf6d0pzQGvdpaY3qPO0Rjt4bpgBAY7JrBGf9Aq+E/MbY
nl/d+9X/8lWPVsflNyqAXJJsSHg22qa/jqObdFVgVIZDxjqIydtUHhKyk6XtED3nlqdnvTtEmAw2
dJ9SK1QWr7NA/md3voQPKOtquC7SRo+Gi0aLUN8aAhCnuJGhuOX0HHWA60aRt1b1FmQx4VLFG5TE
wDQ3Bw1wzzIgGqkUSmg0GOomlwu/HTLXtjBNhDmYlP0iFb9BqsPUrrx2UDatUromubJl1c3mKzJC
hU01vMgofB3XvdRVr0Ob0LrNDB9jUa41255sxK6U3saV5NvQeEmsDepl5fext8DJAJRe4tK58XJb
RpcxP6i5fNWt9Vuq6Y1PEhH+4J0+7tz+c8G60+MuakaK2i9gl0u8NatDZr502AFbRv6zJkEtHRIM
Yg+SU5LCVezAzmdHjSY/U6lrTZbTtCUoDIZNkRdeLg1+L11qBfGbpbxI4++FBTh4l0Omx3YiwGVF
10OQm/IRPk1Ns5NaHFgGoEC/7v9z0/FRc+0nSdx1OBlPjk4sF7AXc5imCs1fBFCILe+sylF/MmCz
jldAU7gz+g+xL8xRT4btI6tcmqhWJZK1Hvck3xa2l+1RuPYKl7h5Dikk8COOt/JGhKc+DST4MMrH
7SiizbKYOBzpVgWd6hrUmgPBKW8IGTiYIShSBb7Y/431nny4H5nm3rO6ThU1nbHeaA9S9z1DbDDO
6flVnIK/zySeuQN86B4niWjAzCIvHtEwGDAJXm+6Yjpk2ur0uuwtiKu60myt7DUzrEepuYvqeDOp
EOwZr0lrBZO1HayfdYrS+KiEM7mZovEyRcQu5AR/zhZq1QtOAy+4oamFlNERKTaTwRvQ0EPAgppS
7eevCrAl0wiuoP+WOR59EvajjgJRZWRRM8OdvT99NRWkKhBQknzGfEjxImcaxuKXoOD9y5eeTTuZ
NWvCt+m9cgvW1OVV/8kkb9mb28SsehsqBUSF0LkOfqMmLHAufE26NmcDUE8smVXk8OgG0hhaYFtW
F+5GFwip3zj5Ipvck0VaSs3Qa3xbZlN+VEuP7bIW0ud+ddoMQVj03P46+sReSZZqGCp0FW2IfX7+
ssu0Gt2oIcVIHk0MldYOwA0YfKrfQPftyOvBCJhwBJiobLfNn6zCl9ZNcz9Ym8UD4u+nsDR58r3w
8Xv4OUvLAhuWaWLbUV1C4w7d63VjgmezfResgEjYLvc3i/PfnOyRXc7pzPpU6xaFXalBMFm9ws82
4ODylRD9uoaJPgoBcSxafPE9Rya57C7qlVWNIpxvSP++rP2FNaoPZWG5VmO7OnRz80kwa37yQh0Z
5BK8MaUQxrLxrSdCXTkOi7X2EuPamGPfbvXbQt3r8vfzSd5Jb3VkknMcmjZaRmbC5KDVr01XXsiG
iGXhdGH5yAaXR05gJs5pBBtjEBs+yL+NQNvYHmLUfKG5PYpUolftV0Lcz7eGn1LMpUqfovnd5PSI
hMlqPYCfQ+Jml6vqqH7hx0HtY9wa1YTU9qRdEQCM9hu/RLS/nMeoDDVJiwJnaDRxQ6qrGqni+S8o
OqVczjOk6Tx1GizI5Y+kSR3DfBmnJ+Cbr5VKvZ0beXve3ulnyNHn5DzSIKVRurAjMwaJ6STsFiL+
RwWgk78zoHMyp/swxzOxVLZOMwO8QIcymR7lZL3R1vtpvRUs6hRm+sjN8uSfRCpMC9ISyBzbKJit
yuuQc5f5g2EFZASYyb6MZPtWAkHbHxrmnExSVyhO6O/+1NwxNiclbLaMSfV/Jkj4fCV4OlC0cBe1
YJ9NHxNf1qLtSMZNjiFsPUhazdUNPzI05/zqRN+O8y4pLZKpJLA56PaTmuxaQ30s8lJwAwQhSWe/
4ij50eqiGkAvBkSm2mLUXAPjdnRXj90+LXZaLQnWJLLGvcr0Nprrge0jLfeLgr7jSpy5BL8qtX1t
ejm/gV/JrbmvxvmPeulJAU2+Hvgfq/OrfJMnt2q2YbT+kj+6k721B6A8gDXxK+o0OWgK22+JFwsi
k2jRnJNJGwqceo4tNhoM7kyXdWRd23S5zpoDYJmCHRb4TF6c3jbaYTVYH8dS0m+Spj628X8rk314
FZ7U05pMmqkW9hXSVz9WG9LwTCdhdBfgcmJ/9etdEohymFObSBQZaRxm2WXCl3fXocjxKbGuHr5l
mkNMHPjral80i+FYRSHYxa/UJDg6R+b4F+IEvEQ0DLa6nxb7DlhSf0KmRMxfXfOj6qSwtqfaT6tJ
+lWkC7nXrYU+WwXNN0PRE19aVgwALBCARnsptG0bOBfJSec+bIC2pGhDQzkMkmGttFvSdhPH8mG0
AOKx0FFVMM1I5t5ATopHKaDGq1tk6RqM0tBsTDm5imjZO1Wp3BV1Ifl0tH0lG3dyZnlrpzs5lCKc
pQLcqZ90pxqkabMoPyiFFWW4oGXtk5oAMI8NLFmlz9jO9S2NJtH+ncj+jrePSzijZZghtUPUvQyY
0FA6dfdDn3+ev96nYvexDfWz59JnBaP8zD+i6o+C2ORrdnIXxZf4RLVx3yw/zps75Y6PzXH5JSkH
y8Kwobq3y8hJ5ctIxwxcf/dnRjifb5XZZFOWehkpdRv6urahHn8/b+NkSnm8Et7lt/HfgQVq2wXK
9UgplU0SEsYghm5Jd/cbbfxTbunYJuf4QYQ4x7OJ3cses320gUqQW1yZXnMJ9/vOxCtsCoqOB+f8
gYX+u/gxm9Arkw9GdzmaIVI6v5Xka5B7uOe3VXQ+OC+/lrQpMpasxmxQmNV4pYsZY9HnrZzE7hxv
JJdAxpmuVzNGP/d9EF+T5/WSPhY3Rcia5dHo5pGjb+KdsGAmWBwPggKhRWtBLkHdL62DilkTOcsV
46SS72a3fURzZNwXAaa55uvzyxV4fR4UtdqlLvXsFbl2qh8rjVd1kBMg6iZq0vuhG8Lz5gSnlAdG
NTHmfKQCmzvTB8zCApgpKkmILHBehMK/d8nILJT3MvIP7eHPVsA5kBxd4W5lp1CP0sO0xpfKcvNn
FjjvsYC5JZZKWJD1aNepJhoCgjWcLM8enXHCOYtWT//+6hM4HL1u9bXCjS5KL4WsWO936NgEkY6Z
WF+MHmPXhy9bHJvmvIYO7mO1f7/FDThvBztIptwnZYUZiQ59C8kx5+u4EnUr2ILOWeV8h6pUuWWx
hGpKoIe74J3fKuEQySEe4gIHInCLX2QclZQqNiuJLWqzkUsjlCH4S6vXVJsupTgG133k/8GBUWSZ
YwNFhrMokNVS95adOkX6kNTbPzPAJRuGNsg6Zd+sytI7auhXZiOAW5w/kVgDl2sURI7GasAaOj/b
S8/RhbHJ7+aLFli07nJiWLT4G70VEamzq/SvxwJWOWdh01gyFJbLz+VBjeurtjZuGCD8/PZ9lXs4
znVhhvMZhYqOVskqZ0bx0qInWCV39kyAt0fxu1Z8sJQHrVTdxCMRnIx/CWYQggQlrEw0/vHZkhpE
W0DA7cld80rxgv+rAp479FDdD1tQmAjrkl+VPd5X+2GTcy55m1lL3WFTx8a4zNvOlUHDtK4lpiNG
TyUARkdNWBZk1y6/dPrLiC4q5a7ELIFqQUIgmjx9/K5W7W6qi2/aGBCTfB9MC2IGGzmvHV0Bf1yT
ZaJKx+lA+PGrOb/UV+AmrGLslHIwQ9mdMfmkOgBhBpYv/2CCbju0DFCCEz27TserD7ucZ+rXGhSE
EHLex0UJaF7szJPg9opWxiU0ON9dJJVYWYvphSo6rIPuLZgPbDUnj57PH/XTfvaf1fAPV6OlYK1m
xY5S/SX35CZd7CdN2yWDIG05fXE/7HAeyVQizbR72ImH+m7Wu926FODGERwKkRXOKWmoOKdkgJWe
lL/sRX3NjbDEMMj5PfsX3/exGM4LtXUSqxVDas4/pEN0gfdldJHt0Cx9Br3QLzMoDtVLJnzvn8QP
EuXDLOeVeqbAstgLaxcBox5am2jHRsXmR30jqu6JNpL9+1ENrMCnaifWi2vt6WnVQxTcbuNEAB8U
3CSD8zujklu1xc55TxdHmb718d0ffijOR0hyBNx7zfw4mA/YoO+35IGJVwLCa7iAYqBGj/lNMeBe
cIMNzkdUiO5Rw3xTszh2CIWCF0ieONGNtTd8zPHcD5hMRd9W2op0YEWGOdfRRXSMFhYf7bQMTPsq
zh+yYdjQ/i4Flaxgd9kf+xqM/zmPPO+B2syz3rMi9+Ri1s7MNlYUemzUTHONoAvtbaM5U7B4me4O
QKbFxC0CEeTvq17e5+DFo+FrssR5w5LvZaf331n7IAnbxUkuJ09p3MYbPJQwwwpjFaInoMB1mpyz
kZpe6+OZWVbMW1lOgwGzemprb+px8QRbfTpH/dhqzuPYXVVpxoqtRpPkVqscIODKe+0Z0qgdOuSm
twDO7I3DpYbWvLhrLLioJud4un4ZMpMFCWlVw7m3sbO3ggUKDi5PjkLLSo0pYC84S8Urxr6J7ie3
THGSoQ6Se/BZpB0EJ1VP3JcV+DqTc0Nrs6h2NGJ19ao8GQ29TAeMxWqv51co2kPeFelZZ+QsySIm
hJJB5puL0NgiC5zTyZbx/78S3jBEXoLc+rMgzo+at6AoJCYL4llS72tgpFXjoOQ//mijeOh6ptS2
OrBr1SDEIrmq3hpVBHARbNWXcXI0V6SYfQwZImN1D6Cl/WexjR8ib4i2jC2zkKIBntPc0+jj+X06
eWxVXSYqoI7QYeJcfa+lrWZJyENBAgiAzlYq37pBEEBPevgPG3x2OKiGPrWsT0Oi3EuWcFaBXrZB
MGO82qDZSqF/agtn/U/61SOjXKqY0XjpjIEtDNO1xAHHGuZwkdfbXkGA5XVBJQKuJLByEK94+qM9
5VXK5NKeiB3BdAGIppbUaB6sTim6RqcTuaMVct5cyss5MYu/05LVAxPUrtwwKZAyFCUEos3kXPcU
JaNWUkndNwTvumreDiRzdGCjZ6jhnN+8k518crQsLmnUyyrF2w+7l192j6ChCC1/hs6pyYQSA1HZ
UHD8+eSxG3p9aVgOLpn0Oh9MVyuyRzXVfcGiTgamo0VxfjtuU1uLCyyKPiyLX5Wh7GcYFiqeu5Ap
RcTqrn/VHkGwL6S9O9msPd5PzqGrJfiGUFLU9mkLzn5nyZ1yW4FRAKRWKPjVTvwISCgJpR0KLoWb
+4k3PAlvo2ifOTcDKerUqlf8CLIZ/PredIm+/WsAoGAQjTGUn6zUqb4Ltv2rbizL6z72nU8uk0ZW
7YbO8oGORoYZCakI1WQy9+CD+UZmCnTq8jA1vzoJpAWvS/ZSz2/mdF3rW73zmvhSS14wIVCBRyhL
gc6ZIj9uIq+XM68HkXm24pGbO3p11dAtWKwxe85YZuBnpNgvO3pZdY1rFIBzq5Ebab/KEVO6BHLh
682K0XyARIs6C7qo34K4H91K3GE4Ycj72PE3NUUfdCUutaElpDyB/cYbQJ9gj7t1vZobiCxY+L8O
3ag4Fni+S+mSzAW4EnIMI2wGuumby1rbTsp1B015FVNqcfuqxYdyOpgqxNAV8DKA2bAEJ3kXO2UV
gXZycpti8Gll+ga4CijRAWB/iNPWSa3qRSuegayPFgwu5veSWQCZjp16aLLWi00IeVvfFfm2SFGv
Mw4RgTCR9J3Yil/ShyyJMOy4AA9gBrrSeXi2Ox3KEZAZUKBI0YyqO0FBUdN/xm3mEowQ14PiGvkQ
2kntGqu5oeO8p7Pt0n7Kwf2TLZjKicLzR+X0AbUMFUTmpmrzKlCapDZFVwLxok5pmIGfvbfbbbX+
/CMrPGwoySBNqEJo4ED1eassF0Xbb216c97I6eqf+s9aeNjQPBhGWesgppJ3FbLf6ma9sL30boQw
8orLBj4NKRUWtE6+LY6M8u8YYCGlUgOsnjTTdsLIqTrOV0WzS8CZJxmG27WCL/Yv8e9jmVz8Q66v
rTLoPbDM5ZGNagN5gsn++Yo9yM9v6en492GKi3+DBK6UnqJNl1mAsc9bSa+dGs06pXr4M0PsmB5V
TIY+WmJlRKBdtbem/VlImoPatGYIUvCTo+fk6GuxBR/ZqWR2QGglY142fiteW3Q4PerVG1Vzej/e
1G78DeMkwPJCiVNU+hRcNZ2LhVMzmiSusUadRK6ita5V/oozgSQE+yNfqgpHC+SiXrOMcqaZGAeI
M/gqGYDg9IpmY1CMYSTqDZ5e0D85NF88UJScWkaN/NZWkwtdjzxTJfdS+V8wlcexjLthKmiSJyNF
DK0iDJ1Gd9Z8kKs9pD5aG+Q3ZBGc+ZNDe8f2uPul19CKtg3YM7+tASbXTVAT2JhaoXf68+pjuEtc
mzx9zz52krtn0C0xJ8LSpOIR8AkZRLGqp0B71P8Lzl21N3qFmhsEr3aiEhD7018PzIdp7uZ1+mov
iwzTHYiAVXl2iKggL7LA3TnLrKV5YouT8f2o+UB1Qd36Xxz/xxq4mzVOiJjRBAvLDQKuDcB75Yxb
kIJcGD5Agcqv6AVTrReiCy08Kdxls4zUwmwb7IIq6W5A0s4gDJYbbSFv+2y44tKoaCu5dLKaktLA
DLy2rwvZHxeM+K+Cl7doL/kCwmJqoIeyYIJNVcyYr71P4SHZzJYGSv4QEsVu+SDaScH55ysKs1wr
dM7wHKHNCoKyb+v6q1Do9Via3vk4I3pl8ZUFK6KxntdYnnVoL61g3dAg3tu4W4wwQRQ+FUEFwOJc
iTV26RBJWBceAns7gUQO2qFZvp+mzF2z+z4CDiAZvVF51frNMj5p5BXqtWByJIepqQB0nsJKWf3G
AqXC+Y04veP/RPb3wvBRIGykXrI7GcFoXCCIZMVOJSFfRz9Ob1uBqdP4sI+YxCs7rhCfAnMzUqS5
3aSYjPQQc7fkQXrVDEdxqzfIgmzPr04QBd+/y9Hq2k4Dee2IvKWcSdCAK0+abK/NI1cHCbeaP5+3
drqK/rHA96fokbmproZ60mEuv6ylXQMm2h8yMrPuKrlq/UFFFzKMep+CY92RN6K78y839p9P+c4J
c2QdXNuU0OR9EnnFKOdVD8pd6EDdUA+Pjl8KGsyVg2kAYZ/mdPj/sMvF5SouGikzYVdJpU05N2ho
RyA+ezu/uYKD+j5ccrQ6vGJJGTHaj3Rptnb608jRpx5NTDMLUNXCr8ic75El2tZow0+4EgYMOJHp
gDWn208zhvcwbuQahjPcJ3HYu+tPsOX555d52rN/bCYXhoe16o2Y3cd+Ld1ZfqkMQZAUfS0uCqdm
CWVLFWfUVDs/H37Wk+X2syh6sG/+NZv4WAYXiTXLKKO+wNdSw2QFmzdqwy72UnWK++g3juC/FHk+
7HERWIusPpHB17LXb8ydedP4IBO8SjtPd9ksYBeMv7oXjJGDo3dvuPp3RfCeEG0qF49LmzYDgKho
fuDx1/UBkbpNaz390dHgh/xqUk0qpdjTtlV9MCB6ZiP4bILDxwsopkuhUyvBMuZquZzUbEsKgQXB
RvFSgFnX06bvcLwzcqeM19L4oCwCE6K3ncbd3xXVlNWmnYwmGDqJ0LVfHek2b3bUazHwW9yDXDco
7sqfahOKJjJEPljjrm+2xjK1BrzJDccMmZCXERgX0S6/KMBkLweQqQbfqMhhsVL+mcvGz9W1Tbfm
Ugaj3eRFmzKIvcRNWg/NMT8K/hN27CPGadzNnqkC4R0NNy1DEazLw2adnZn+mZPSuOvcr2AUaVIc
E0sH32cDXlDqDpDJO3+hBIeR7/0URLJRjsJxL2vgQKYG+Y9ysYjEl0S+iW//0ClZp5T5QksDsKqU
w358nCMlUMElW3QP8/BqmCDLSm6WvHNaoKCd664MFqA0iQGCowYkZenrmAvV1AW33eA6RJouS8Nq
oUxWQdhhW6KAJG//GltWdqtPUI0XzSkL0jG+MSRJKSbCWH4kyxJUU8EYrLQ+ab5N/c3av5z/uKJs
0+Bz7lht87qtAdAHagUPGAgrbhIQs4Cr5v3x4op6KUKLnOOJIQNMlwwWm192KCdMf87P3BmaTm67
hyamEHP4Lw/Pf8Le+7TRUapiTI1UTIzLw7zSiAMEFUTvMHg+usUlGFVmv0fLSJhnso074274ntGU
9bWlLDA65va2Io3TKJVXJkWgSe02S0lIu281sGnmKKFkDQ4hG+JmhYjHRHR6OT8EUax2bFecpYTW
Tlr/aESyWMLN5ZwQhnLaBFMzyObByOZPJdS500Dy1TtG0PKKl+I3MYUq+5uf91ZVNUVRMARn6ob9
zrxx9EFXuUWXqKbrgWq1A6Eip85A6IyJoBwSCq02OUonC7zg1438bJJLCOthRQ9VQqWwiqcr0uX7
DNpj//Nd/GyD+1iGupSFVMCGdUhudbDCjo4OvnRrhyIXyOCFN1G0Ju7TqTalS5/BXudrg4umDUi1
fUaI0D+C9rFF41ts9AQryudFcklgl2tllDBmJqqQg6peKFaxM9fVWZQefUY7aPAZGzo6Sda5S9cj
2oQDcE7ZqPlUQTNpAJ35wdZMXyHbRPE0TD0W661UgnqrTkGm14j6JF/zhk8/+EtC2dXaurxz/e2i
zXLFnBUouF02ciPy/Cd842dbXLAZRkw22oxYeXJBeLSFuEzjJLssNEITXEj/qbP92SB7oRzdJMUg
kgYq2/Wgd5nf4OZAScKBUGF4/mgLLuyXhHZqrboyAODX2gYqGz/SRHPL6PsK1EXUJ2ElBN2caPt8
XhgXZarYjJOMvtMQg4/wjhELrTezX/oUSuTu+dV9fXR/tvUlnW0L4AKZk0WJvYwhg0ghHiCtwZSI
yu1fc4PPpjg3lJWQ/Jot3J7C7PZKDWS8FupE3tZWfKUuopfOidmEz+Y4j5RDCNFU1a47mOXP0pZ3
hmxhAEjzFGN1jOmiwzTEpNDQTDPBgTnxPPlsmfNNSGMhQzBioXrYvcI7QRAA6tFoLgCas4bAIqjP
1k10be2M2ZM3xffzX1TgGfk+r4wyf9sWqXzI6rfVbN1uNf/Q2fNNXmhmy5ALRBrEaJ0xgu9ONcLm
GpKwCjTbJ57oSXIiUn/aUr7hq8p2UekatpS9+CLbswKG6c4dkzjJNfP22Z0ItipyaDrnXzobyLdM
s1d0X5NNp12gzgDv2UDrAuR5LivvjZPg6Ah8DU8WMTRjls4ENz9vMRPSOgByuL2SeopJPTbEna/e
+cNyokr+eWM5XzOlWp8lLTZ2DMC1Kr3zCln+GGMo1KS/0RoVXQ5+cGdB+T9ROxzPxh/8xUcnyriz
Gr8+FJnD5HiWQPPN7FCo0Gr08hsRu6LA371Tah4FDauOJDtlITyCXFalXkbUcMumu8qAmRNsrSD4
8l1g1RxbJHow1bYoR89QAStwPTTgn8fSberUkzMlyPTVM42fczoJClbvxeAziea7uv3RSqeykRMt
RhJPIfi0FotbVPa2y0rQCl+Y2o2h0KCill+vbzmoBVQKCkZga8Ym8WgeBRJQPAocV65gpKqbg9Sy
gnQFucD5TRI4K/6BPhGrbk2Wmq6kDu1SDSZDMID3rtp4Zh/4xzmaA6ZWG2Q9ROnqY76vM+mtOtm7
xNA96MMNkDORwInYtut20TMZ5H0QfpRXqwqJifHkqgGZqrEsk1tBfK6eNChHW05P7jQqvWSNBD75
0sZwkyQtoH2s0oNdz6lXlvNtTGztJc3n2yVqb+NSvzbs6rWuGMhf2RcLCMWSzFPpjUVvG4qSlQmB
IeONTI/V8DQZT7lylU0Qk4PgmBJ7FXKbLNpE066wvpPyIRruSHI7Lzcj/dbWguLMiQI58wq6yZQw
bV19j61HZyfrGgj86YRl14tvvo7QLWRkQzari9/rQeqzd1HjC3PI08fhwy6XQ5oazdN8AbtiJ0Ol
G3y1DUBog6qG1Cq9RftRVaub04tGTvcEYujVXDhl89ZpwsHGry/gzxvA+f6y60q7rZA8gEl1eGQC
vva1ia/sjq+4y78jlSBaOlfMGOfEsIcaN2Epuwsl3c2F7sTzm2Xf2tFDAi9RK6BYMKlL4tCegCoD
4VwriYDMX3I0i6hgSSFAaemaZfGRfcTUcKdYNLpejCqckKqUw+0Ilj+ItW4k2v7PhVzOHPe9AZPv
JjXPk+s+mPxkM4TzhX4dY1o7c1sfKpmgK63D6BCH1ea833mvmH7yCpxl7gMXml4as9Vm1+k22VhP
zQ0QiBTydBtIQa1PEsgQJkd7mq7mjb2ll2u4YD7HcKu7OAO5ZCBfMGaSxoF+t3VteGoIWW/JNW+Z
DJ4gQf96F7lfyh2MulsXHZJe8bUagoQC6daKNpV9DUFC3woh2IkJKSbrIOJP+Jr+cHa5zGBZkk4i
9ZRdk+TVJi8dwLPV9xHiTUaKPnLah3JjbiqsuKi2iX3R/R9pV9YcKY8tfxERYhW8ArV6qfJu9wvR
drfZBUgsgl9/E0fc6WpcU5qZ78GvVkkcnU15MhOmeNr9HsHwCwzPdigxdBctsIV18D7DNTSm5ChG
5suR76mF0SgPLNYgnYwyKIp7DDOzWT4FbcxWGXlLxvrIIbnVN9WOc+tQ5DmUrFxAQbugzfI1L627
RI+U3Y9z1+b0ly6sCQoCGe8hMHg0c22XJW3jR0Z6yJNsX09tqIGEoAEZAHXKfaxBky++ThrEjW7n
Qgp8mLVlRLRLVXqwczdiaeKnP2phOFBSrUcxWsmxX8/yQ+3W3mAce6Oqj88ayuk6C0NxOlbmIps/
06ezB85W95P1PG85gB4mGHf/QX+SKHa2KFpTI4+kIWRyTAW4fkkWjNq41TvhQ9PSiFP0Y9yb2G59
Itvwst/QvxODLoxyUcVOJod4MrKlY4PZnh4BCPz2dU+e7OkRFLjHLxPlV0Q8sghtMIrPDD3azLNv
xvJTx9M59OU2FV+zYTgSx0B15oZFTtY9bXwq7X3evBN6ZdfGrUah4aaRra6t4/jQD4e42k72ELQR
uLfRlrXStSztA9eBvC7Y2uJi58bAULvZ2skfp24zlBKGxcBPSkLri2ALoPTIDAYQM8puK6IH8CdD
Cm8IUh1ou+MkosCKf8uuD/oMzN/kaTSqt6jkt6giifUo8j2piG93vwZQdzssGE1yXUa3Zrrvqngr
y3Vkhk4MuZDaCjRq+XnO/A5ahJrpfKG8vexh4MAdV5sEH6njaaA1kHB1yuuC3bU92NS6p0Q8GH13
VQ+hCUEbUNaEnst8m/dh5kZhGv8EEexObygIVu6rRAQY7AlZ9zR63lpPQSbDrVuQLWVhz+3fSd6H
U8GDCXr26BbeAnZ0Y2qg0Cp+me5miBVZ0/dnoIVpzF7iJGuizIUOFwO63dBeXHM75vYRrtvPwdtm
/OqAQkezQ9o/Rv5qyl8D/eh6VHg2FD+gCFw673zA4/IDSGtUNvutqlz8rkU/Auk979tYT476YVhZ
QY0gFpiArN/PvJzmXk8x4qvtrNsMihel3ykCmPJYFl3TKq5YJoB6P8LQbgskunviAWjZXxUPGgq+
Iexv8X6iPzePMwFRcUMfFXf2W8339/6XXdAia5yK1gxTBzdz/GyZb4qgvzLvx4N2M4ZVWOy1Xdmv
p7fLC8+O74IDXj62p2CEd/ukyo8aWGDG3vVTULJdXkLlfM1l5AHGQ0dZlhyrAtqaQQ9HP2fq1Y6h
0VtAmLndqHCk35/AF+e5CCxtmdSNp5c5PuhMCQwyOCdgHqikGjACc4S4kBA/95QtZtV3nM/75H4Z
jdmVTYFA403WyoiKXVTGgVbqO69XzWyrco/lM7+YKkdD1ThnXRAtg9wDvBPGXko89+sg0c0+yx1Q
ku61vXGB+gqTVVz7auCVaseLYCNHg/RuNSZHCHgaU3STttBkNrMN0X8q7EjhI5aP/i5tNfhm3JGv
iu+33qygeQ31EpT/zKcYxp8n8XPw1r0kT0TFLKQ87YWHGtMptmIJzzm/5KKh6KeY/xnyVQnqYDxV
3xaQxTFCpFXmHu0aiffI98ZWwvZV93XhqLgWZU2azmcwpKu+nIK8UDQjvvcx/7461sKESdMNk0lh
VuaDfBU/oUUT9Fu5B1oSLPXWtZo7XbGnZbstSQl3CZoHx6ZMA653Pki4/Mu2o3Lwy55arJm6kxMk
mmI1f7157I9iYwlkwsP200BDj22yQNsC8oZ+t+q1WnFHlm22PLWh6g2u7mPn9rdan/iEviejdkuR
jVze6BdX3XeHDpIvR8fItvtNO5TaVk4nWR6pXq/yrg67Ytr2YKf3W1m9Njn5mVTyfZqMu8J1k0A3
5GdUDsJ30mjm16TujSMKK2D2cFcSeeUlgPO0DuYVo8T1a1Izv+AReLqLWy82bkQOpzN1mArDgNuE
J2pZJzvYJ7rPhxJMksR8BhV6KdPAdsDyKcTzBHxtDiZQt1gLZ9q383ReXCaPJeEB19xVZ9lrbkVX
Vu8cwOa0mTlskjq0omxjuW7oinGbm83PXoczM7jxY9SSu2QOLNXzKKptAwX6tPoYwQpC42rN62NU
3o60A5AsDXMO9WfJAA196qbMJzVWqNYVRMLkCFGM+leu/4pt8palECKm5Q0T3XNiJLe2g8HAvgp4
JDcDt67NLNlXXaKIk9+Zyb8u3r8+3ZKGMJq8zJliUiJmjavufrwhje80PnKhtROk++rGCqEZGBhX
xZN1Hb+h6Tas6yfVm8L3ac3Fz1iUtH0Xc55Gdom2g41JnRByyaH3mj3KMIcSF9gztbDAKxFfxb+8
30m8NsD0n/vNQQtnBxhdjTsclartdt5H/DmbRQ4xUKcRFRnLIzGrXdk92h5XzCp9w2Ettr3IGCqn
nSLHwQqmfOnj+F0D/3tOUkXL+7wn+LOPhXMdO4vYlNnZsS7soLHiwOUHvUUp6kT/S+PK8P4stahA
AdtPuMat8thkL6TTVzEyHptmt2lVh944bK06ekqHflVVgAlmxYZ23aFpnJAgTaqfQcTr59xdk2na
XnZR/6Y8/fPDFhmDMPXKiaWVHcHQumuP/QPEonJffymn/Tw+2IWoBV0f9xW60XO0acN6d5U+FD86
xS9RffJFMcRFNVCtjLIjS7qtZv3Q3StLZv+1mvPCsJaJg9d4fBw8rMLZFXh2CpyriVFbEM1ECDyY
AO5q+y0fMh4kDZQ5mapVfr7J8ue8FznDaI+ioRyWrUfvTu/dQBUcRN19SBrgETS67go9IKmlAIRe
vrHekhgxxR3yYjaVR0OM77r+I0+958uGdHlfHlk4qqSqRZqCCPzYZVsRPxq1E1Z2ErLm1rB54FWm
7yWKJc830f7/KL0lUyKHZAM4Ts3s6BgV8FgVYPkJ2dVR9lxgYI3FzubyFmfb+PfR3CMLp2TblrSa
GFssMQGuCz3Es3nYG71vWC3UOOGJK1XpdPlSeEu+xLH3Iip7fLdIR6/QvKmkvM2sl8v7+j6L9Nel
8MjCORks6saWGeWRNxABMlDqy1xuCjd/G6bX3h5Dw0YiUY43UtAfPQNzR4uudkz3pmushQGS9Jit
uW6ge1TfiESVsKkOYeGiKlCl1Ryz/EerNoLOJttY40GVqdrHqjuycECGjF0xafCEjL31HkIrbFZx
0KqdLLzPxGgGfBWiuWeTx6bcIjGjDgpFI74ageyrBGBWXnRLBn5l2tlGEHaLrqXPgOQsiUrFRnV9
Fp6odOKqAq87op92g0nFwEOXRQoMoekfgpWKgP5vCpl/XdblC2FWuXGUMZzuDIFHBhe0Wvilg4ZC
ESJQOt5GtqqnkNkwLlzYL9zUSf0fE63PIw/OPtVLHzLt6xLL2PoPYC0V21PYzhdq4mSlKrJ0y+hx
g8rYCUCmiq6tubpsPKolFt6nZGVJNDq7cMAEfBO8GgIAQYWFfg1mXzqy+VecbARav15rpLQ8pnke
8qgMXaTzdT682UazpwNfW0ULVqReWwtCfYyHrHrCQmkWwTARX4CuhfyK2Q8zz/1B6n6V935RO0GX
/8rsT5CV+rWFuqBDH5h0oLZHU7E79vF72v6MqOuXpu7byR0xBj8rId5M0lVdaUj3j276WKdo1EMY
dTyyAtRsk3wsCifgFoafJ7mZJND6Wqq9WnbmBWYLTIrTPSDCXztp8gTw8SZjMkhGuilAPYLnqEDE
Xnj5E33nr/zbkX41wk5OTxJe9XYNI5+FgWeaifowYc4DMmcYs0uuynWySpmvKhIUXuXrV52sGuea
ltca4mAsf5hevxuyAg01qbA/1SoL9yhJWrfDhPws94BE6esgNaXfa/81dyWO0CQe7ouuY2zbW5h5
JW2Iw49NeUzcnwkGTkfxqPhI5y7S6QoLE28Gp5YY7SjR3bW/0tlZzadeGTsJsm8b7JGq+KVacD7Z
k++TOTqrE6iKHM3udRhfkS0obu3ZYvV0S4sI6aC/qUU1qgv7If1JPhlAbvOIHQtRLAbGw2SjYeDn
ml9eez/Htf7cbmYuQ4yY6Co1DtVeF1ZSp1CK7rhZHgtH+hS1VJv+Uny/c17dhNieTYhLPXPJLSF7
2bSNC18rVtEmLf18z1s/3rkHY12u47W40kBPnK5V9clX933pGk2bzCB8AiVpsoiXUptaB0Nk7W0W
p3tLgjzAgqSmBvFWo753+uFH4rV7UDoeUoOASBJT67dlYeV+5XVwSvk9NuPTHGIUjVyD970OOJU7
zoxqnWYQrHVNXxRIOSCVGJARQE/X2McDyTemY392LmuCyqFinY+QfL98ol9tqMXOLAqGHxMsYrZB
lhyRWpMmTmy2EuJn71M6sx/R3NfoB8uLvRMN4ErOhn0/PHj11u3MtTYBqF2BpCThH8Ts/AJDTF3S
fZjWfd/wj042aeDqfA1FxBTFLeSO4vtI4lGRNHKbyTRs2+pNE8Nna4NsbizqbdFDGth8jWyMh9Dk
Z0SuSYkHS7wYZtOxq6NPltbHZIpEIMvmqU3o61T0bzYGp5iMgLsYADcqfvZ5jTS8vCqg702q0TcS
AMm74kgL/W1sG4jvJnGYMijtJuV90dteSIsUsKFWe+k8kG41pvsyMWh/a4SiGVntrZTsEscAK1TR
ARUsHrPYSTdF0j0TDRV5V88j63UzbVPK+VoK7bYXZQpuPWeXW/oHa9vrTsNk5pToq5yZoZtA5NNt
cwv3rthd/ohnboXlWa5hGcQgAEYvLh5pNCIbUH8dPAIucwnocmbvLN4E1GPB5aXO3PG/llpksTzL
qU6z0TjYo7Pu0ybIEhUYUbXE4q65wotnXhDjYKZAr5ArgcGhy5s49xBmUdg71U0Xr/ZLxVo3z7S4
zb0BenX14IMG9pESPRCuHSS0CGhvH2DTflKApd0hs3D1PorFb6K328s/ZN7Kt8tHTUKoadvEXSIa
a9KZpLYnsJA5AswP9TaB59Qs0++Kn8AXQtg+u/P+a1Il6ln0z6JLjKPRtFGK3zIcjPimGe8m5zUb
A8PaXN7amZThr1UWPQEnH2kWD1hFB1eO7na+Cd3DNKkV/us7JnmxG+PvACuSIXXS3h6AnzfXaNI6
ma+3vrurV9qmWIlq17xc3ti5y3Z6fLP5nkR0kdcd9wosaJh30fBIyDrVOpRo/3Rji8yhrQlrswIH
WJUdII48DuHC900CsIXzNGjvVppcdTnwShOY89IovwYFQvjPtrpILRLW29EgxuFAoW5aGdqKMjA+
N+8UwIzLK5278xRBSLcN6tjecjrTEo1heTpADX1SrAzn91Dkqjs/G8K3u3ayxOK7xaVb4W0f0Jie
JVe58VphwqqQIuTejbDjgJG7Oi/D2oQWdJNPYcNXl7c4O+FL6y++Z1Z5EwPGaDgMmOsdRuAoKlDL
DGCVQCHl1KpHjDMNK+v0RBffzqyKGjyXAss170CJAvrKwIW4duhNazSrXlc0V896spPTXYSggsja
8KByejBKzB2N2a6YCfyBi+SpF1AAICvGbjRJ15cP9ayXcR1q64ZNLHOJ+qu0TE/BmwxHPrLAmgSg
BUNYjEJhPGfv/MkyCydjazIzXcCcD0yuo88qBnfA9MMEP/s/2435t2uZojKnA3hkD31fbkHWu+My
XSWZqUgXzl+2P4e2uAmV7jipx5vhoMVXXf9gDKniNp839T8LLEzdLlOzZRaOqygrv9Rfex50fDX2
d3E0/cOlFmZeA3XWGANclN3LtS02sev5jgNUAANfJ3hHL38g1cYWVk6qNOVujpPz8ijAS0KYscTn
3Yeo4yB1dMVqKqtb5FqVFpfM64Z5b+W2an8UHnShGFl5rr25vC/VNVqkXNYY1RTJMTBlEWgJED6h
y1PEvy4v8vW0/90D/sssltAqNx6GmrrlcIgEhtJTfqeD4bQBRYvEkB13/axN93FVP5VtY+HVSTyY
VVWuUhu0O1CHyf2MgzvVrKMts/nONrpo51RWB1JV45mR6abSh31F0rVAveEXfSkCT2vrnSy6W5FX
D30BR49HcvTSHmIxPeXFdRJln8DVvWiF6ds5/+TDTWsP15TXOw6hIBhvj5/m5q7ul1Ds4Up7Oodl
OU2nl0diWH2lFYZmHBi/SziKCaZB304La9LsmfHLEy+ti75RKleW9FalseFRvIqdbJt7baDPUzk4
s4TOLbOfFT3mkikc7LkwclJaLGFpUd7ytobjPViQzzWBYqcDJIy0HQGwVIDLuxkUVnLOFE8XXLha
JieG9yTDOPQmwAk19QUbgBpXpQPnlqF/PPpyX3Gtt5ER4SYPGYRQmQNJQy1gVIHyVK2y2IzH6rzo
DdzghvyI43bjtluKZ5PL90rhlJYzx3opY6+uK4RelvrURvglQA9GT3He3VTKPErhlJZ0OjnAVzmJ
ZqfUPKbQfxXOGCQpMhqqwoJ+PQss/QXUuiwwI4MTX1/CkRDW7a4qkBQyTaxZbe94PwbgOQyn9xy6
uFWqPcgKsEKi4tI999lOF57P4CTFH72iA9k0UrVo+DmBJDK+iobnyx/t+6QZ6pbTNRahZHSwQDNV
JtQSih+a4XA8UhjrNnoeDbbt8yoExTZmlsh6SJKD26cbaVZ3QPoAslQ6OwEtrqiCRpw+PMdOvOFA
KhNkXozUN2XmrBr+swJmJxL6zkIL3jXgZMHQOInN0JXrKrZnFoktTfqt22LIYV24yXUhrR3PMWdA
MVZZkZsE2HJu1KvULA4izneCYcCNypeive8F1AJaHjSu1e4rXW5EW4WOAD47YfcFI8dJR3POHrNQ
cWpncujTQ1tExMIRAxkKpHtQLA+8eOYEfwPpvyKnUH3+RTQkmWWCBx+f30YTQB8+HHmVKOXwzt2j
k60sq3DXS4WRp8iRbPTACJSlgVUPuPNYmpUiq1SttKjEUzvu0VzDNRracmeLbu3Wb5qeBZ1UaXip
Vlq4OzQq6TA2+DxJFK/1Zq3h5Tg/NJgUvWwG5x4UTy/PslzksR51WYYvlF0ziC8E5hZ9tTLIqrAe
fUhBb7spBLux6k3xnKf1gLgEF5IHTN9XW+nUL3DQORYiNw9lpq9jou+d2t5Eg7Epx89m0NeKXZ4/
zj/LLfL0cZIutBdi81BY2SuogLnfmY+19bPL72T1Vo11kPdFSJMddzC1JCwQs2qIyD0N8RyJuadY
ceznsJs49j8/aL44J/svyzaLmJWYkIXivU9WBTwxxDY1HcPuTWi8zkJJycp7K6Sfrcbt8K6aUjp/
M//8gPnETn4AHdHn1NLUPFQTQbvuUHc/dCiQXT73s4v86aZ+zdidLCKkxThGepGTRXhIaZif1B9t
ogCFnTWlk0UWngwvYGwwewctWwvvg2g2RA14i1iFLiCFbnqr+HRnTelkuYVLM6rUgXtH25bb97x+
bQZrX/QmWM56xeF9H9mf49qflb5s6OT0jK7Jhi7D6c1v/fl2kAFxVzkMYtbTCXK8hnqb4ReXPnlP
nOP4onpwU3y9ZUcgFY2gdoNLEwlItI+hqODGa0UcOtt1PN3lwtNNYLyCYiU+n+1DxOJT3/ZbACgC
PRgf8rWKhkBhK0uu04nWUiMF2vu5/uiMKI3k3SB60ISMwahuqCpM5Qs0ePIB2YSgLu25w3/ow2GF
l5O1+dJfDevi1t5A9i1IQ/de5VnP53onZrNwLRNe/HRHwrWAlyckUEWqtWZdlKDu0PidU0P8znV2
A219b1LhN867tZO1F16lMtrKbvFIdjAfMCW/tvbOprpnmDeK1l0odhhpAE/ceC1X7jpfq1SzFB93
mb27E8ULoC7neif1K1SarNB9JwY22rACq1dUV6rVFiEFg119FUWTcaA0v7bqcV1KTMdH8cYZUWI6
qnuisKXlYAzEU8AZPljGISI3fZatageTGsmtzNn2ss8+h744dTtL0suEFLndMGzM2sRbkElNV/FG
34yv7JOsDVC+dO9uwF+Vwygqu12OwtglK+yIecZhjMCSPZbZ3hOftmMHNL3THVBloC2Vabqfpm+X
dzx/qW/F0R+jXXJiUtudHLeD0Rals0/sR095pipbWcSMDsR0sdvYxmHKZ3SOt3ILgfnQCeAZNzBM
qogcik7Dkk2gBiCtGTJcBDlmNjBUyTqXjz1o0J0Gg6RlXYW9pprFVhzikimoKCBO5jF0NyjF5LV3
pbNoffkzGXMk+PadbN2h1PMsG625v1OWMUpr1nYN3GnONsNQbWpURqM1+R11rqu4uNNtFri27ps8
XjtJ9DnZL0LDRMFGs1AUmHd2Y4IMJgvw7ur5HBqV3Qy4ijRV5Fb+0qUbbFLMmKAbddC86IHjPX0y
n4igqLh18Cdn/tgKv09B+W9gXJvba2uyQ44fNxXF1jZ15Pn1qmuvPHld9+/o46FVh6eUTEmVozrR
2W5PAhQBc2DrxL1xAKj5Ji1Bat7XEGzxwEdT3CTasBrMZAel9hfoPa+kXmxYXyrSqbNJxslHXWRv
XMNTh0gEInKmBXF2GzMMZLD7y6Zz3qedrLK4gFY2yAQwmDmVmkdx9Vnr9r7nV07tg8J9FSPbto99
ehSqAvh8evNn5eUAzKRFzpByeLWomlakdrbSm3aR7AJI+V2n8R0Bq81otgCvj89WD3WeWIGp/E5r
N6eRJ79gUbS2qZ6OwNogYXVQW0DJmH701k8Pr/OxtrWku7W7LrhtbVUz7bxDP1l4tr4T62pteyIT
QKKHtH/KPHc9ZjrgOCTEfO4dp2R26Fs+uP5AVNwIxhdO44KvWOLfBsssqMG07hBPaRZgouSXI613
FHRBll4zVwd3pQ5ekd6YMEMmHV/jjrk2R475oAihLZbxvnOk5rvccwLLxktmm+BJfHLkb61MrlzL
emAZu8m0CSpmIn3KvfTD69xyJ/rkVcvKt1x2PvUgiNDk4MVlVjGty7EHQYVlbno8cctyCLWI3sNn
HazafC9iaBfMgpxV7DxjrK4L89z9jSh/a6dFAbYuYoBkHb7MibRracqnzBrvc4mRr9jRGt8qxybM
JhdhJQksghEYc7JCNwXHpYZGT6h7fbnKIDziF8hRQmrgrgNgu+OuOGrtrDXndNfG0O6cNqpDoEZv
RSy2ZVWsrJq8kOilEs517bmhbX+yPN3EEM9xHLoC+8OjiXHgmIP/18OfiAPT6+6yjt/b2fWkOeDb
gECeYM7G6aoAkm63su1unQxtL/BfxXZ93QGq5ZI3MJhfR5zi7M21G4OvKYsy+CP6jtj8aab9pjOK
e3cE2rmqAr29SvFfBMXUnn6DATtMHYmJr0QHjoRMPOUQBuM92+laB2F6gMuSMdC9aNfYBfSGRLot
vBa8UclxghCWqWc3eBaBiBll99I0tmNV/hhZlvndJIyQD/yWJkkdxEn/NKKDENQF2n55OV4L2dxA
gu4Kg8pV9Wbr9kqW7hp2t5rP2zFZMOEVtSmiIJ3a0jdqMF4VCaZjOjf3GSJCb8DGPCjTAbZbZcT3
6s/EytcMJHRjzl6KsnmcbLf2h24MBhcPFZgtCNCxCafWuB9isjUs7huZtuqFvtHy4XaE7jImeDPD
Oo5G+ZxFYImZ5LpsOs9nBoZ5iVh54kk2HP1m8IwVn5y9NPmHCx6tQbxNFSZ/wfg7FqB+waRlo7NV
J42tSVBHcB18qgNsEWzaqVh7UkJtkYSctvdNm60EmXUdPqzkwyG3IPn94if2utwHbciqGK0wN3QQ
FlOxKYAtNrRh1/PIT11wR7u66uH0LDDp1O0tYptt5EZmp8i5dHtnSu5H8DmYoLFBUV38NIX0h9IM
SjRbhfm7SdzAHFRP3ed7ay4gQiYljkuWBYnJh2yoUg/0D2BPxBSPGcZ7K9STQFzbiDjubarsq6ki
nbcoS3rZxU1noJwGws1vaRqwiAXZiKkzDgozckgtYw+1XLwDgXQQ6Jek35eZ5VtxsZGNESTKHpAy
Ai7SNrtzbI2RyjhkO9RlDGThrZ89e5D5wI16UDEUf3V7L3n+Re5VIs32BCn7Q0ZjewVBJ7RnSfzD
BYsK6CcS9slsiEeZ8irVxjvCI0zxksBkepDNforE2gpc42EFrsA6sdY1RDYtMN1IPVkZA32WU75p
0/5Yum/MdVdtcQ2E7e+iFweJQlOkr620wGhtH73kyYkYXrXBxVtiJhmOGPSk6ynS/KIDQYTWfI6e
4SEN1GQo0+HTSzUQzIj8WdcmwEZrfQ8WbtVgwjmIMx6B/pjkwjw0q+us2ot0kGu2O00Ewg7pNtqL
TRQ2IcXQZOeP4P/CsPNMtrXVHqIADaZkWKmK9XNsFn/9koVZME4jt3ZRMHALcjp2H4MLEUQ47RAm
5nNljUGRt2DVAQdaa2xbSJC61qeZtb6WgBIh/68l8OYk6eRcFlbDPHvE1DbORUTOtasRvwAylTvj
laTOdi4XnKoMFUnp2TLtZM2Fh2KDzfpOd/WD1YLjzhr1u1bqFupbFhR9sc/Mn45XhRm4YWIwFsk2
8jOQXI/eIcvTFbWaPmx1kPQ0GmC2XMXEcT57O/l1i8R8EhMh2oyE1QeQJdjPJOlvsuQeiFxfAq1c
YxK+NQDdyP8nXOzJwotcfcAD3uhCSecwiqdpvBdgQbp88Ger8T8LLMtjKlkytg7tDiNUjpp0D63c
rdeBZtZ5GYZpdXmxr+7BN390stoi/R5sOdbosaMHjulKt6K+15ShmQF/kuhBIqMV+NRh53jR7m8s
566krwmPr8h44zad343Dxs3oNTiUXa4D06oHpf1CZe1LjJolXQUQwfAhEGstDeIk7bhitL6GXACq
mqzdO1b6kpgYYedQFY21NQE6nufUtyZVxn22jDvZ5SLXB3tAJawWoa5IftaYK2Kaiyuj6PSf74if
rGL+XVEwmeSy72EacxmHQ7BAzKf59CUJZzWIfpW8y/1MLFQeVLP6KptZ+s3BxbBmjZUp5jNT2vsU
mYMFPpxqclY1iEwvW81s49+MBu6feMgbHGs5BpxTO3cKOhhw0/a622B6YSN2fKNScZu92qVlFl+t
ZXSK3AGCPhzQf0yeBQ20srPGRFo4ri/vSLXU4tOV6RDHVLbkkEVPJRiv+uFDw4J2tL28zvly9+To
Fl8q4hO1ZKuTA7s2AgTbUG7zjb4vtmSrGiue/9Wl41uEsE5QVrolB6dy/KiNH/GgQp6eT2JPNrMI
S5lmskqzsBnZ1ita9X5T8J2E5ux0MEaUdpnV+LnR+In4xUHdE7fkI6+YAnpz1vZPfsQiTpntaGpd
2ZFDgiQ/y9wA7MEgd9AQilCtgWfl8hc860pOllsEHju3jJiNYDlPoNCRxtvS+hTu//QyebLIIshY
tO2bhvTk4BnXFj3y+K1Flnd5Iwrz+IqwJ/0Po0iALSkGcsBwC4DQ4FhW4REUR7WczNXLIU5FNOGo
nF+GfZuRH0WvoE76KhguGPlXen+yi5z2tGtqNCVF0d6VBZ5ucqveFcZU+Y6ZYd60vxZxxMOhGduw
ABIjADlDEJPxKJwUGN86QQqJ8h+skF19xTminiuQdscQWgsGZgYRyeG5e+shjZurJPkRSSsAP+nW
ZubdADYop8MMEgHLs/0a23SfoV/q5e9OKa6cKjmSHlQtxoe0IOKZaDe5QGMmgcRAF6/aeviFYSfk
2wS9BDDssd1YrOqahRqNr8woDQ0DZFNdiyvU/ooaASCQUe5IJ27HtII/rJ4KzVuDT3CfWNVez8dr
4Bb9MqquUjKCF1mvMaTEj1Wmr6hvJogIrPSuh7Q5MpsiADvPdU7u+haCPnWCqf/sULgOUBV1vRts
6kvhIOfNIF45Yl6r9UdZ7F2netXTLoA4BFoyYBCIMdqFobXLlnnGbjD2B4w3dcDxirbE33HUJZkg
wO6jGowhS48OXPxcQ9fvny2y8F1x6WC8ycMihXkd4XLxFtDQjP7DrSycU+2hS4SxpumQQ08yAktP
ntIVI6UifJ2r5f86soVXypjXOrkXk8OIx3jwhwb8IQlnulUPOitk6+1U77hnAuZfCy48VAQWqcol
BVx/jXlavo8Gd+OKbg8ki2pvc5hfXPHTpZZAA8bcIqcaPC4P89t2Z15NVy6kTcfwP5EqU9jeElVQ
VkOpUQKzsJubovYwFf9iOUpYk+L0vl5oTrxW5FoTfBVC88xsN4XgnXT9uFlXmzRoVySEGYLDoGL/
gUTSGa//12EuEh3Mz5vSdCE0Neh1MKCNliSfly+WyhaXuALTk1VUmc2sw8h25rpcQcOhfkEPMgDR
8I/6ptuqAKSq41w4DL0p4WupNR3q6k0yZxUXaC5BGH4yXhR7m8uhS7Y4/5KTD5d5ptFyvJEcSt0o
/ck2trneo1X6f6RdyXLcupL9IkZwBMkth5pVVRoteYOwJJvzBM78+j5U970qQ2Xitd9GC8uhJIDM
RCKHcwYPudbVgKR9Fwy+bE3rSY3dsPixLP9aB8Nvx8f5k2HQkS6eecIKn6xVEMSP0y7BXQcIAuBP
5htyarckwaDuQUrPzU0QOuQoQkm/Ev3/9g2crzHrWhnTrEHNCDMReIO7mAkCJL/m6MUjagCnpnjN
8nK9vHKRXfL+hnTAF5Xgb1I7dswImoQ54coqt8tivpgHyH8ueNgM7jlMtb4IQEQ+PzkAWI1xSYA6
C66E+Yh+UyFOBPeqUce4sjWUWE+FYTk4S3dSsrWiaYcwfUpCURH1y75x0r7Ye6KEvZ3LJ7l4l4wf
av6ia6/Lezaf99KC5j29sIkBlSBwdoIKS2pBpVls0xro8/V9B8CXAb32ofD5+cXcuTVx5k7pMHaF
BVKEJB1RDGMHWmF4GJTqMcohy2v7+l7jZHEG3xsShlUknBa9sZ/bNYgA3Wldbcd7QAeJZM1nsbSR
nHEXagTsoK7AWa0BFebnXuHaR3WrO/OAq3QWTYeJzo2zY5YYHSvRcnEyp/Oo3QfKrgCotzazro5e
CXSW5a0UnRpnwSmI7YcCCJrHmJjrxDyCX8gDpaQzAv9jWZLAiMkMFH+hkJ2ckDKZzyyf0s00bIhk
+P+dBM5NkHCOSGbiKVkzH6pWB9CA4GEjsFvCeQkMP6HfoULQY5n7pH0p7E0TPS0v4utl8rtuE843
hEAziqkFBWBvKNaOOHdHAe7ltO/20U0rOcGabvqVfcvIjPK7ytciVyg6qPn3FweVm1GdySq20VT0
FaWla1elAP3xa46CWyTnLJpyMuNhwo05s5K1x/gt9iwPfS3ecOzvJU+0pOta/g9XjcJX9jNNGxPV
yutTbNwNZI3JJG9Uz3SwBbfIdeP9lMNtXQAmmraXIUfXyc1YNti+3gUlkx8Sy1NRlwC8vUDpv7Kj
fGzlp0xuK2tTriYAAMrg/ym3rUuOHfqVAH3NPNDe+ukqXM1c1xoQopF9MTLHPH60r6T++C1/TFYo
V/mgmUQpy5E3TyLv+SUq4T6Oc9SSNPT5kDNcCjWgUTPmoFa4mQK2qqzYp3nqNdO5yXNPYENfAkJO
LOezAxC3djrFwyus0fvXTC5mL1a0yLZ21KOfXMGsI9q90UMX41Y0jWY3Ngfkal3DfFWyLSbDXXDO
OERKUcQbZSBRoBRsPSx/5HVf8nlunKMP86xuAxX8SWjRfCxIddTb5witGctS/mBpn2I4B48U+6AE
4UzTBMBnDIOXYJae28CBk9Mcu3WyEh359UjqH4Eqj3dZ21OHsXAIjAB+no6GE9jVkQXsSEPznAvD
juVtVPmsN0s7iUhKAbbB5rWbDkFle5kuGgX++nr6TaGA8/K7T5SCAsyvEqSw57knG8zhnpk5Ogxn
8tHsgaq0KE/8hxjncx+5e4COQT+ZrAL7XSsdJwA+In1UyLGTNiog6I5pG6xleJgmSFxFogI8gdlR
fQ16PoVzjgwdVwZm8HCIHVCAumYfpOz2v1JMlUe+LO0xpLkMvzXXZYL9TM8tuW/A53Gt/yDtvuyZ
AbT0+wH2zNL6WIEjCpoYuT/ZVfvbKd014w0dTw2gnAWrE6kl54EsgH4XnQaFQWPrCcPC6CoC+cI0
ecDlbr32ULxEL3/BQcCpKedTiMkyNaogVSpe9BDziLnkZtbPVBZNAi5fqCoPyNXbVqa2Kg6vGwHJ
rQOMu7hpkXrUG1En4vXw+19N/LDMi2hkLGTUPzVoYl03h4bNvbejF+nDTSrbXg5ALvSYGV3iBxb4
EYsErULmOpqi5+XzFNgDn/xkTWeFcYCYSCm0M42lsxW+LEsQ7OhHj87FOtHPWNbmCHOXshWQM1fF
sFeSNZa++u/kcIpJaFcS4A0gDE9roJwGgHvB0EOfeIE0CJCPRUvitLGRWqCQ1di0Qa62OrAECjT6
FSVItnNzvbwqgXl/wOxe7J6hlJpGbWiJgTllGdBmbW3fTNZzGz1NUI4isX8tC/zaofS7qfH5TzWr
2UAGcKNqE+gTzNQJ2kcpeLUskGpJL7IFr6xpPprF0cLzZNUCs7iqjzMmDyDxANTI33plR+okk8Pm
lBvVvhuDbVcJu5C/MHfNK7yQwd15FWqIStdARpUaZzneh3116gIJg862S8ofqLcdM/U1q4TwYPMf
/nL5XAjmbj7A01WMoLMJIUtzkH9kYKhvV+yJOsGzmCj+qqO+EMbddKUW56rRYZWxifRrlO4G6Tz0
22VtER3X/BEX6pln7RjQAUIGSbohDA0HRSUK9K7GvBcLma3xQgbGbyywo4JDlqFFEwTvTlnvda30
FTT52sktaaP1VEZblg1nqmp/Y+oXwjmv0hfjYMo5hMtBD5LWm9AEyjB6cqNOiDh29UK4EMV5lSyS
9aQNsJf6un8CbRs6A4nT+fU2dmZuRVFB9itGCGcGXACtpVOdxBOWNscpkqP7GcF4jFO75Sl+0Q6R
DzAVtJH02UrKkRGSv1FXEvjsrx14v38DXxWOK6M3ypkfuPYxivAk36ThOgUHvBevErdz0a0w//SR
28NgYuACpaAD76M/kwYsK/JVP/u5+XzxmMV1Bl5GfIhWorFLcqJ6E9RAZAodLe221BT1Hn5tTeVW
zjmhEQWEMLbhC3Tk7h1auekZpYt1hyIaXtVHxS3BT7ZnQuIs0UI5H9TqgFCIAGJzSqzcK21lTQDx
YLHOD2iCiq/H8tpf3trrAf/F3nKeSGpLRSnnh9PHvMkThurXOriUjCdxnPi1KYrbVs4h2RORA7P/
UCjzjVguspqBm6HQZd4mmUsx74UR8mCF4qsTCPuNZ2ew4N/5UEfvo3LQ7QSxuGqgQSW/YcZGJ6of
B0roVJ0IPVkkjvNNaieNegPggBPIj7YNuHPIGPtTDCYf9b0igcBWBa7+Y+cv3DDG0OxQ7+GeFItt
srpe6/pmWVFmR760fZxDSi0aYfAHZwfEPoeYd2CobKsJA+WiLJ3gauRDnCjUwYk+YikNEI8stJRW
NtlbRSHwKfP3LqyHL+5GVcSKYYKYkCV7KXvU5adpCrbKcKtg5qWcgEI6/FzeQtHKOK9ihkOhGi28
ilQEN6Z5E2nswBJR7kWgCvzgeJy3QU56SJkbucfwPjUGd3kdAlXgi7p6bhZjOysbS6V7RbtJ1Xit
DeDUjUQ41yJJnMMgEwNYzhwMRoVyayTNJqJnULX4iUi7rwfWn25Qnb/kwoAqqVGVRvtwTWAQN1fT
BnQmh2q+15gLyEbBFgoc/cdQ2IU4MlZ9GMQ4pDqUwJIau3VN92mf7Es199oJLTlKJIgGv7ZJ/+59
P5inLmTWVhzH6pxhDzV7pVuHAq3cNA6cVJK3enprKudSuyHtf6n0nN8IurzSMoaNjez6GLIViGt3
nfHtbzTSAuGrrmkmsbhLTIuGDiDbEDKWwSpo35LyRbGoS0bBYq7b1qccTh+1vm0VlkIfU9oeQDK8
lQ1RLxJIlpc9Ew8Pl1Z1rRtljILShCclK8NTYJEnuQDIrd5XoDPOCuJq2kaN2wi5ObhjizG6MgK9
8WigR16IaeNdmRF9a40SBimDFmN9dgHIrhxMrh0biRdl1lkeqOGCiU12wzDBpMKQIW0jxYM/kUg7
pJl1zMoGEmp5hzmqFeAW27wEp9zoJEALZ2UDwjoQKgMRKrcTP5xyByl2TwnugNjiaEG5MYazAaja
obmpgj2QaUwniVd9+RAqqqOCq7coAz+k7S5Qpx1B9sRrqSrvEmpSR6oHMM6p5d40h9ehOxGrXE3F
mhWPU7YBHPwDWLx8RbLcEmzClb5BGy2GBF9idJZaCJl0dLs6Q/TWkOhnnt9Z5XMDGL98bBx1fO2i
4ibESHWFuNGyS8PJE/REKfX3ssdYm4qhQjKPvxRd57Q6IJOyaAIgYYno24rBmdqisdXJp+anEk7H
MmUrFZjNtgySPCDzmUA0HMDg42dB+BQ3+m1LWhP71GWObEm3ND+p8UlKwAWmS5Hghr6eLv70YTy8
3QDgND3AiOKpwRAIeDpUUC2m3sxGkRorM/NHL92IM+/XbeLfpIDG3WoFIBkxQQepo0puYB031iCa
kBN4S346rWlYWVtzSKCk4AIKt1R7Y61f2emK9UjdyiLMI6EJcv6kClmtySaCYujzKn1HE731VN3M
XMSYG90HZ+QCK088EieyfM69DD3A5BsJHjrW2g0NMFQR/6qouskAbr3sMEWhOA+dEbVNEujGnOD0
R78+Wj/NwpkOUJpN5YFTS10lb4BI9Fq3bhzR5SfSGC40zlSjT8o5L2GMttN2sFxdcNeJFGb+/cVV
lxQpulW1DBtZPzQp25TS0QaLFaroTjbtJybquZwP5msw+e+9QLjoQVKtQc8KrKhD2yNivLWi3AyF
oLn9DzHKpxRu3xQwbAxThFtOh2vEtIWymYmcpXyvuQiJQkc0SXK9igeaiP+7Vgm3jXmi1/HErOnU
qeChLe/M4snMy03X7boidac4d4JgOxHqzuw/ZmX4LZqfBYp6PfHy+Q1c/IDObJN089ufAT3WMVbR
DphLOxAUrubIDJRBAoHXVedfeSbXMILCZa7XKCeesrDzCoLZdnABNKofsMe0LFeSKfmCFc4OckF5
TK6BBKqTA/EXyqOv2/5HtKnWmdtg6sTr8jW4NBLhhNAfLorPNc5fdGEeaa0olpxAIvOAsGCvVV8B
klXt0XElRx8R78wWs7xMgYmY8zlfyJyyUrVYiXOstWQF8t1+mEdWBQnqP2QzPlfGOe42UiuGxn0Y
4gqsfR9pusZHJz6SdKJS6XUv9imKc9ZlDQ6wZn6b5EV3Lkl3Y3SGYM+u3wefIji3UjSZgSQ89qzT
k1OepTe0PUrBD0TyAqUXHQ7nWaR0QhAzP+4zE403Q+VRWdvV9GFZBUSmxbkTu4vVSm8gJameSgqv
bNW7aiTrQC/X+vgUpKI2M9GyON+hFGWYhnMaT+nvJ3DWmC1B64dg7wR6YHEOI2CmVdgY5MADJzrJ
wwA0mqflfRMsw+IcRDsqkiJb2DcjG4/JlLvKAF4I0NssixEthPMKTWTaAUkhxkbhrLSTjRGK5llF
IjgnEGFIOgXzEFZiaKeppOByfl9ehMgDWJzN5KDUDCbALp8yadjK383g3iZ3eEgE5qEnvQuYEXcI
nktJNAsssFWLM6Gp0WUzmAsEDVE3oZL6cYr7Y1TXNBP1MMwH8eXCIETRLcAj26Cz+d2VNgD6BII4
Yrd4az5jrnONyphD32ZooEB4H14PAi6kzWd64bj1tqaVlsKIakyQutkdEIl85U76jixJ6hTeuMn+
pgvkQiDnWDFRqhipAYFWmd6UpN1Woi7lrxP9cyrkQgSnJFMFTPh0zmB1ce3KdXKbsvi+auRDhLJq
Ymo7ZWK7EQDxoc3u26y/UfStTqo9AwQyOlcflnX2qupcfA2nOnImlSAFw4KHWnu2sju730z1K9q0
BAHk/HeW9IbzvzpYDBS8L2YAiOmsp1uQsQOl5j0D3klEB295UVed1sWiON9rWdZo0AnC0lS7HZun
wNYf61xQAJx1b2FFfK6YgtIirkwIaYoBAFGA2KkMgbUJNo3PEwO2YCLG3IMRtey7md+ULZCJ0LgP
Nhc8KMpfy7smWhDng5EfrtKEQJopkX2q25tYF1iX4Fy+pIcRTIP7lWAqtzpaOt1l2mtl9uvlZYiE
zMu88BnA7UuatJw3zSh/tGZ221WBY1mCo/nIWC4dP+cpDIua8OnKdBrsbZVUDoDvPWR1cs9S7cQr
J8BBTFoTYIzxaSYTMDvmgRD2wABuFY9ok7W0VTP4YPiLkOnJgHsD9jqAcofkLSSdiyK9F9BzFRzB
HOd04KKwQconuHSvx+KfdsInnlmpDXo7t49L4JfzVZe4HRAC9hG6kmnozYFrL3yAX39JXgjlPI4V
2SVhs3Fi6lVZz0+OuQ+6Szayl3jRyfKX1UG4SM7zKENkDcnseeYZNyTShofYo968Ritywo0unHcX
uFSV8z6JUZZKbiMKSFvbw3TqOa5yMNlaTk5EySKBg+DTtVPDqkSeg0x1sl5GkHZ3xg8wwt7lWXwi
ohBasC4+xRcFAaYZMvSMGJEM9qqXiAE/Fjw0LCwEb4+PKs6CcfF5vXJSx0qebyUab3p/Qkt5Y22a
cU9G1ZWfAL6Yo3ey2Rhr5Ia19nWqngIFqLLH1trW9qvhqpYT+iJNEvhHPhNoq8ipjnOTzogZpkLu
X01R04zAdfFUF01vsykdIKFQtKMSvJqWfjbI/bJBiI6Rc1yZFiPtFeEYJyN0kfUD/XriytWLrf6/
ubJ+j3T4PF8Chh9A82A5VsGeM7SttM1LXwuWc3165NOf8IC4tJyZd9pwbiJQVtRwlGk1jfeKZ79a
8kxKu7Ixy5p06HT3ZO0QGw/DTSDMMIh0g3MylayOFBVJnNxouk3XugERXGsiCZxX0WlsMEOGhN7q
7oFHdmuHm2XFEDgTHvCHNAR00gkkxKH6RuO1NNBDpSqe2Z1S0czPdU23DQsddbYl889KmqHvQ0fN
FuVo9i5P6zhB7+4ksqfrqv4phYto6iiTKpJDSlvYt0r3S5LQiAyWk8n8trx1f7jUPiVxzyLaVloU
UwT19CY7ImG3A4OUY72pjuyI01nzUX/1jp/CuAinKqqqUVUDw7cRQDTB+QtkBRQE/dDW1lI+eAkg
lFj5+F8ukfMbpZ1TqoAY58POQvUjw5U9z3M0moV2JFEC+Lq+fy5yPtuLMK5mWdxTMKef0qF5pkF+
1gvNEyxJpB+zRVzICKJYlkyKJc0M6kHhl9M+Qi1iQDcQ0neVN7kRLhlTd0J9F++IKGF4td0UpLD/
GAHnNHqwDdWBbM0d86bTbacNw42m+aWwtesPMdCnJM55GGqTmDqFIQxvzUHxyvymwEhMg6qcSRxm
YpgjX9uCF98fHu//CuUxfdPQGIF3id3V1yjzqNsILO7+/868hRnqkjfJSnRF/+Fx/SmTS1dNRCuS
TsVCe9fGOhGoNAfMZ7szbl+r/dKqt/4/Ar4S+DOb8zRDn0R9CIIYlMu1dawYG4M276EqeD/94a77
XB7nZgwgYEfSpE2nEcxb4GjykvobY1vTeMhQWA8y2SvTjR5FTqKF743U/aQJ3VdtDYIDYzeakV+1
0Z2Vg0E7z9xB71bLBiXaBc4xReGkhkmP3W9I44O//DCm8qMka4KLSrgNvCsySILSJOR0q9EvI884
yI+B7Gb1k9n4Nh5TG7rtMAJoyUfF2kvVcZytStQZej3d92m/NueijCTQ2knHZ8So06j6g0IPar7r
e21dps+W+g54QjfUW6cY35b3WeAbbc5vWQ0giKsC2sby4I2kxkOaCi602fUsXDE255qAJ1xmSQYJ
k/5uTcZezUy8oROviKMnJUxd3aR/lU75VG3ORbEBqL80xmZKCn3pS/mxCkUOaTb+Py9K4ef0mGWS
IpnPS83iNzb8iqv4xU7QSgKkUiqTe4mcA4AIa+wtD7bLJ7ZsGQo/vWDm6tQVHfZTR/p0RoYMHbU6
yakIZuF698C/OqnwY3u6QfQGpzedTBD9thZzkskA7DQYq0jrE9sdo94dkK5IbNvJBjT20gQM1sO6
izM/mWxA2wX+8tI/KrVftt0EbKgq64qmWJy1onYka6WKrA9GnhwEevejCljzsMcLBNBf61IbcQcl
kuoGuKacBj0+HfgYzOk7S1NMpL5iRMFLq7XJahBtP04wqGnE/7OJo6dwAET3FfjAnMQ7PTe83NAO
mobBqTb0iAVMG6TLVL3y8rb2h6F/lkbFpdN72mg+MVrHTo461V1W5F4C7Gpdoz4NTL9n34z0nlSD
x1rTNavHQC12DFgEfVU6djztawmAWvFZVdgBuNV78Odt7Iq5XXvOlHORnirjxZRLJ8snT226bdnm
QMEVjf/Pdr60s5wDSpmsa7KBqLMK21VVAjc8OwDeC/SdqScT7a/SRRcHybkdlYJygmVz5voZLT7a
uMI0O2b8VpLPfBWlodHL0JgiKt5edUUXUjlXlMl1b4wBrLZk2StrH2ky3YYTJt5OGblrahExuGhP
OT80NYOJmfa5TNQUpwGkEq35YzDUG6U9dN1m2TSuhyufa+NDpBzolXY5DzXF2x7zVJP/T2MFvcfu
pm52DtzmxhQ4o6th74VULkiiaURHcx4ACvX3UU4fBiU7aSi+qv9vlt85AXAhiIuKaFuiaXDuv5T0
9AUDXLe69hSLiM0+Jt0WrICHOrDBuMGKuYehxZgWuM63SQ6YexAnTWiRlOHdUgy+S+uxVjb1oHrE
OCs0cO0GHahGsi7LytcZYoih9MxUhAg1a8vSt3ERUWA1utQo+DYpkr4pwaMhkU06BWiT/NUZRwk0
UzLw/Za1SqDBNudvSz2s8RjFro814m1g6VdpfDC18lCnaL/9tizsaihyccScCypzCeUrCQucUaHp
qO2M0RL4HZG6cm5HTykL2/l8i8J8JMFDqVnfWvojEA7ezuq4dFicp2ETi0F3CkHBD+PN2iW7ZJ0c
YpQ3ncwTI3RczxmAwV615BlckOeUzOoBLZ4mZUhM9373kK+SNfPlZ2k9SzMels8J/D/XVnchjlNF
ZWgqjPHayKkS20cN0g2iwWkJagzaOqrQKFpp7ggqsmL0OmAYFQTIldM5Sgc3S8B9OoBsqv8e9+sK
06xKudGr1pXxZo4tVC1laZ6/88Es5obqcWQ5yh7fu+4ZfeY+G49S/y4bKjhFJkfWMXozDE4EdPes
/hFKeLYUvjEEbqq+6vJOC8Dv8pj0G4IalNp4WTl4EfDvi9MYRm6m3rTWN5mswtjXi31Q/BjG0WHy
UzIcFGurx5E72IFvNrWLuC60dpMGxE0GCO5fqLi6QZDhoircvEpcBIIeSBW2Q1j4SnNvtludAdXX
BOAksLtbepxkCiaaAR26Lxo5sPQkq/hk5BQHxL9DaDpR3qwnjBJ3yllXHie0fSf7mt4DzM6vlYfW
Qnco1QAr1DkFo17Cxm0RsU06RNuZYMQgb20vpU5e3mrG4JRKh8AT00/lsZgOcgkyQ3abdMeofqqH
zqsSxQVQv5uPmZtq1vehATdni7G8brjRW6Dn9S9GfWuxwet0skvzux6UZA12BLDgpH+kbK1a95UK
ShMCzl8D1BqsdQzVBEOFDW4/GQwc6kuM1mALCIC0iO8mqdvXBeBKTNuoPPDSvpgJfVfjcjOPU1ph
uu01/AlbK1EoouweU7tP2qRhIeHPZc0V6S3nzqKEZATUHShLymxTZKozWZBrj34vnzOmeMvSrmct
LsyEc2hGluHaqiAukwK33GL4ES0OhV6jXRuOAP+EiQxR39/1l+SFUM7FAZHciI0ZGaVhm+7ATnN9
CqvFUaHLUMQpcDWguhDGuTmwJdsknrtUpiF/mMIfGZ6tFV2H3QgS7xFsX4nAgYsEciFViA7D1uix
Ogx1elkNQINwa8XKzsD7OK8fZXUjOMOrjvxzhTzwljRhN7M5VUlvFOA+Fut8gwEB8FchzyUcl531
78utcSGMi6YSKwl1dVaYsDGOpEldeapeAvVVsKarj9cLMfOaL3KVNSGYj2gxfU+VFya/a807KV7a
aDOACSxF5DiUqVM2uRP3ojLO9ezhhWgu62QCjKI1556fEIAl9U5ZaZjCJd4ETm/F68GCBkAYcW//
1Wv/Qip3X1WFTYJirhMr+Utd3GkwwaYB1KT8F8kUsMXJpm7ZsqKZnO0BsTMeC5AKnXqS7RSj22St
CKD82lIuRXAWV4exXMZNN51I8YtqspvgJWjUCEslEQ6USBJnaoFESCQzgL6wfp/Ye7tkjj08FsBk
EKjjNa2/WNKXzsOwa2idtfMj7Lm2DT8og9wNwaO6UdL6p5FjLls3tnHXNOsk1yKwXWWnBPwvAMfY
ZtKjhqB8+YuuXROXH8SZYdAptDEDHGNsvmdJgensgzbcUehO2q6XRamixXO2iDmXigwTAOuqIj2S
zM6cPKy8sVePdREErt72Thomj9TOvCQ6k/LdBM+yJgFM0dqrVerXzNhTM/SJ/larZy0Mj2lt+FOk
+SPCGa1E20Ai6ke9erFdbhBnxRmInArFxInNUxegg9ibrxTQzNl2WNPGyV3RpMVHnwPvGA1NN9Af
SjTb1LmLu5dio8nbAo0XoEsAsed3UpzD/thQ1e+aW0p2drtuFera8XdQODS2P+mqQ5TJ79LSVToM
P8m6N/WFo9iJy4DwloIVCN0OAPcM6ftogi6qf+hqbVUqpReYokTAdVP6/Pz59xcOF8yaQz6UQCyl
puFKieEMICOz5WRVMRGo7FUPe7lVnA8ylLhX+hnSCwzLOWKOYJcrft4B6mBAVqXwGuJmk7BorVy3
mc8lct4iM7JYClQssS7PA9AVUsxrKeeuXNvs1sxGx5AeW+Rd6LQy6YjRvD0h6x60UICSK/TkZdmq
rhvVvx/zwVh1sd+5OrYkZBkMOD0UOQpE0wNVt8sy5jtjQSV5WN1Uy6USP2YZIF4xmBPpwummqzJ0
9MdapmXols5tal3qRTiOkFEoke3ISbqpysHVU/IUxuScpvegm3WtGFx3gX5rNZobGMMzIeouxfze
8nJnUV+W+/kp/JbiiZYMDVBzTlkdoaXs3ON91CmqU0vTtihrL21stwVW47LUq4ZzIZXzxK2qg36w
gdQ6BPc60ht5u8cczQYEYYL1Cbba4PywaWZxPqDqhcDS9Ft98EAjtryWj0aEpS3kvGZLM70s7RRX
t9n64AlQnCavpR2wsU6pCuC9RDt2LC8BtTgBkaREvqDXWkdW8MIEqP8LM0nm9GqRo/kbo8FD8BDV
/S0myve5YpzrvNlGQLEBxyMoKSnYjpFhdQL6bdLAEdjvQlAnsC7aWarsWcWG9JXXIG8/SOG2LjTf
6h8s9l5aEqbmgvsstXw7Ts511fho6fFrLT9LAXAx89KzBry6p/5XQVskM0AlmAMh0sD7tc/hWlsN
rBNov0BGnIE0JQWTFrgLQzs9WC3oNs32oEvmoZVvpWiAzsSZo41ljZaD5qYPka6X0EHsAOxHXsGZ
bNPinkbEyQgGfPL7QvuWTDWmc01PLerV8ulcdRmgpDZ00wDi+Yd/u3AZmgUg31FNQGJj3AFzEQx2
q6oXhIfXbehTBhe7pTQ0AqMH7luMpMgw3anqQ8Z6v+7WXdA4TRpg3PV2eVnXDehTJOdBsp6ZYPkG
xniNTmwWOm1Ij6Ua+JSKmoo0wQ7yTczguh3jvATNAO1OY4uBXSNzMwq/2J1K8JOELQY+tG6badYq
Bk28Cozr4i7OftgjuERqh4BweQzAMGXhERL7TSfvEGSDj9RqEOB+r0p8vPysadkW1Qlg4Q+5o1XK
Bsw1t5IZr6kWrxQ7n5MS2+UtvPbkhPP9RzP4zmkUkUy8HXBqRH0gWu+06a5Eqsnsv7fKTGqdiZ6c
V6/SC4GcK2KaHvZJA1VElclTvMhPfpL3EtlnLzrEwFSdr/GVvUWVpGwFldOricTLxXI+CoF4HAYF
ZCegIs3xjAcSgYfSmidN2TodvtXp2VBeZeU+HcIHbRBV/a8u3SLIpeumYqhk1rELKxzrJmZDPU6n
tmo8uw8OYPl1ZPU2K587pfgbk78QNtvOhbAg7ym0B7VDoLOA0OGtMu4mVDiXteeqAV4I4cKxgOkG
jpMBq3lkjtxuVTY5kg5qSnA5LEu6WrwwLkRx7gWAgZIcWhU2j5kPqTWtUlDV3loSkKZqJfmRBiiO
GhXAiSy9eEt6fY85rBNrym0gdZoThbXpR5imdKHktVfKarWmCnHl9m9GKi6/k/NJYVZUg5YNoLZA
ikjvcsdKC6DUiF7K13X5cz/4EdhoVJShG9BWj8tnXYKJJHG1NS4WzBeJUzdCaVyoQgY7VKMAD/Oh
GlYDu0mM72VD14l9a4JpqAacL2zLHUwld3T5PNaiwa2ruCgX22pybkNO2jwFfDDK9SZwz4PXNAfp
8alIWp+xGeviu8TwlkT7v0DtBDbLT8QCQofYQwQNz2fUDJ9iq0MP5KGNq5YO2quP2VbxYx9JhFUr
cpWzO/oSUl0cMZfYwWUuhbIJE8YAwBq8aAzjDoBoNuEk6XOEMshK1Ev44e6XRHIuSg0M5KZLFVFc
mK2b4iZhr0VyUjvt2MYGoDYSFLCbwm2kbDuiScCh5eiSrvke0/yNFKXmAND73jR1b9RDJ41RmM2m
l0i1WoF3Ex0L592I2dBKabE1NitWVag5E2OeISOE1hSvUEQcclfj54uT4PxcbyWS3JvQAs3ahiCd
NgIqUrTZgpZ2nvNvLajO1EaBPc+p2Bm7cFoHZ5BL/weJ2Ouv6IvlcD6q1brBaBRzOgH22Ekwe9Pp
P6vgEFVvZvgTNUSHDe+91G4atfVTuwLT2S81E3XgXI2oPj+CT4xRQ1L63MRtqAHiaCx/UC1BU40g
Qpx3bWFXv7RPT4FUjqRGLqdE+avfYOgJYZvhxIG+icxfLYp1yw5j3rolgZyfslFhTw0F7l82dEcu
XuPIetQ7zdWa1Auz73GBQpad+stCBeppcXENpU3cDSnUs6XPEttbeIssC/iD/7d1i+i6oRF+pENR
GKqKlTmiRVVbQSFAIdqu6q3sAFdIWCi4HlV8CuP8XierYGZtIMyathILQcFW+UlQOFKUCNzI1b4S
oOSCrRmTphaI1XGcF1FS3+tjhbaq8SSZW4ZG2ERp1oxF6yB9Bowu7jLTl+3OmSLwRsna98qm90GX
7Lvue0BrQdPq1VO8+BbOAxAT1cVKU8dTBFpmouybRjQ8fmVjNcWWTaRcsFqZP8WqBlm3SrvqZEcy
JpLYClwbfje2fqeJrPtaFvU3WdwhmrRlMZGHCm2KZB/QbmWRcMso2D5badUa1EGnLTihyhV4F9xq
VMA8DG3K80Kguld29bfv4G60sU3SNgGU2/+Q9qU9kuJc1r8ICbAx8JU1iIjMiNyXL6gyO5MdY3b4
9XMo6Z2KpOMtZp6RWiq1ulUOvFxf33uWU5vrntDPEs+37umtIVaXEaq3ytyms0Bq6qFbr79iH7mF
ndkGOqBwsjyin7YJqv3NIltFmh8fttq6uRjGVAxcnLS0GjwjK95hEYGspLWTPg0qvX9rcJghYcX3
VBk+pKE4hpKD/e6Z2Mxgk2QT1N+fSLsTBnRy2feUv4biNc2fDeO5kUPZGrsPpbxXjW+oZDp4ZVN5
y133yh0AQX3dhHUjQZ14zcfvop4LPdSrE68gm2uMFhzS2+ifjeB15RL4McrqYCVdo2XaLOln2Yc/
WA27xXgB2KO8BFuBRSK4LN3Qgg8zenR3WynVlUzlx+Cru7ZQoziZzaGCHP6hbWYvE8GA9Ji0+37a
AjRdS98uB1vD5HRRtDBVicnJSB+i8iHL8f4oBWDuspo6jXafVaXNW2C6ig6YrtBKBsmu0WHKisgu
h8LWi8KVxsTOQ/gHyaU7LSWsXtmoFW6dl9V6lDTqx1jCkezSYTea+QEmPBun/trGuox0q1lXpC7M
leVImrVh9+wrjONdJZ7+vrE2voOuHkWxWkt5BDGCk9wZjiyZtjS4/7cRVtlEJY91rGcYYQAuj5XQ
wW02vmHjSqCr1KEjkdImGuTbaxUaPF3nk6R1uhIquH3w92/ZGmmZzYurls4McMMYl0/U/vajdbJK
33dd45njlgXFxuqvG2qz0pfUWFYfmotOJ75nqBLy0Pv791yrSFwGYLoK+0U0mb3MO3FKS8OOzY+C
pXbY9a8Rew2z3K7NO1YLK0nv9UyxGjHuiaB+KM3wbv6U0I2DSYYlUhzGYYvtfE047sdPW90NImJd
O2i1ODUwAbaUPN93JtqGbewh9bd4gvdZ2wY5gOIRRMHQfPZ0eVdMza4jrpLxNxaGQd1lnrwJHbyS
H//4ZauzP0BtOZLLZUfDZsWht6jcnGtylN0MYumJDYy62lmpHBivQ5AB3id2G6t25VH94wesIoNG
2TyTAj9AuAOeBAS8p8E3gumkwhMLMKL/Adfq2hVwEYzW3aWk5XOlgOMF8LLS7OoQFLaFbqu7xok/
ti78kk8F8qGjutu6fLaysHUfLyr+DM1vl+JB55k+5FFAt9yh2LsRdTcC4rrNVMzKrGfL4proWCdQ
fkw2D93WEKt4lRcZzB1zDEFObC+dogPAp9DXq3RwEBVX3oW2vME+3Agm2ipuJTnR5HAJJrRWdsn4
ytFPJ7O/sS2vj0LRmjGozOia9zIUUTPoBvaIZrHYJq+a10DuocL1C07HL0giuFJQvKCTsDHu9b35
Z9zVDdN34BaHBOPK++GXDIzpPQULMHUyu4K++40coLqmerkLdOuWNtvWJ6+WMpblAT5IGLrtS8DQ
XyDTBqeZrYldPuDfafKfD1wtn8iyUcuWiRWx3TwrDhxZnN4SkWv63IOM/fnvE7r1Uct/v7jl5jgk
PbDe1QkO8o5sxgejAD6D6lthbGvdVpePPqTaFLbREkdlezGkZsOuUpHP9jYM7ZvjwuMrXuCHRPgm
0WTrG5ffdvGNU6Imo1Ri7CKtzgXUJRvI1Jh1t5EwXGMvIlT/WbrVXZEDYc0ZPEpOfZ3eZKXqJPrk
RkPisHDhNJXsq+4qS4o1Swo/S/2kZi9EfULrjVPudVUBf7/EvDeVCADsvt5l+n+glPbjB67uEri1
VHCLx0SUJlQu+TndFBe8NtWqTDVVQ2tP0dZOaHXHOcwfUnIaR6iiSs/Q2LW0LWHua3fy5SCrvdQm
TUsExysMPoBHsut3xI937Sa5eutbVttm5DxiulqJ05QllkJqv6pnyJVsIRF+VzHWJ/7yc1bbhnCj
CPFPBTUNFOvl2FKi75rofl1STxDFy8wGiCnkapQD6/E1pLWtoF+VG70LKZHQNIKUu0b+DNtbV6qO
hTbYWn7Q+l9DjxecH8KpTUl2iFZWNegoXRwzSAsIoETqTaWJa3U3POj+rP9qh/UUTgtha1an4lm2
0S3dG2f4k3pdUJykTT/jjX2wtpJhlQaN9kTVz9Rvg8ZfZGOoJ28mJRv74DfG+yJ8FK2mciMT4lTB
EKdkO63/GBV5I0BeU8a5nLnfM3sxSkxiY0pVUz73Wmw182wbuuponbHTutaeSrozqvaeppqr1rlD
m/pQloWDeqBL2zlIOjCj9cZSTbpgPOpTykEdSAorC1/iCO3xqIJvaLTxm681uX785tWNKEeTkvYz
gze8Im6qpm0fjIzpdm+2O4OJpXZBNa+os9HTQtDzzWoj1VkO+l9Ozu++wcWcJSoKRbqKlZlB2Ghe
ULFxGnqUIev+90vyGp7ux4cuW+RioIG0upFORnUS3+NZ3dN9H7A9Q+IhuexogjkAUwwHJkXvm7oH
V9osP0ZexTplBMaig4Dqb60FPMv82In8CR648d3WWPRarnpxeNeoG+xyeVKVkkCEAMAemKOUWfGL
z/lrrIy+yW6wgEBBoVme7Lp2ETGmztAVlgmTLq0NNNi3jIWrsZu5wxlJH3PgYgkAtVZL65cmuylK
FE1n5d6EPUTThxYfc4Cn9qi7Qh1Npnbb9Y7UNZDTjwbuUvHYVyNa8yT8ReTupIvq0cyUk1xkD0xu
Hfn+/7jGqzA8D6WapAJheIkmmbsgXDILr83hK3uijumzHc7QrjD2pa8/box97ZF3OfOrsBnOLQga
AmFT9Q0fTCzEMlRn3gFl9CqYYpOt8TZWeo0OghUDUGpasyQCkh1G6T6edK9PB7fjgw9AMTDNQST7
SEkcqWkOA0VbVUmtRCrcjS/f+iWrmpQxg2UhFJys1qH7+TF3wgA0Z1v3iQ1HIBnw5S3a8bUeyuWR
UldPiIhDHoAXuNeL+rlv8P3jbEF0xxrq0hFUs3nY3JpzcoOlbjKvLiQNKUyDrekrkW7//fsNtnHA
19KJsKRo8lQa9TM0cUprIKYLswivrqW7WUg7FbBxUMaymcAWkb2oXQqsVfqoT70r5NDrsSgy6p9y
bezTQomsDK6iulBAkG9u+xY4Y+NoQDMNmP4DSixWUjC4V4IJFz4lgPJpfX+P8gK4YWihqhxAPlip
EOKAOWEBeOQmM2QOI9cQ/AkKVTjM96I/dv1NlUGz7aavvhLl3egKuzMUOGILN0UdrqueBDKUjjJH
mRSH5KE9JoVN09pSiwQdUxAXQB7seGvxsrpVwwh67ye9qa0+PCip8EpWuQVtjt1MjoMZelIRnYoq
ezQ63TVljgTmLoRyz0RV2E8MrpkoFiCa97qiw0bEj83ZSlWADlTDQ5cIGEhh13oNKttbR2AqB2lE
p8K/55VizQqMtCDdN8r6rgcOOu+QWcXggjEAcAS6L3FoKyr1SCvsljcBSSrYEEo2yDqOpOCp0iwt
Pn/SNB/anTv45DqhpNgZFjPnkgfbXEdo3MvkbyVNvZ7/0yedrw96kNZlUNPJBxPtwBqA85J6b7aE
W0XBb5qod8tBHMee+WFJHsT4tAjH15CWbGUfH2FBb8IGhsifaPTFu+QolAm0iF64INC5vS5ZeGYg
dRh2mjE9KyGUGJX53IwNdNpoMHf4ieXUBAoNbxt1+kpbPPxgS4JavC9JlaOKYGpQnEiB/lO/1QRa
BzLAUvypMmqbKLewvS4aWOTmjQGcUHue0+hLYVjpOAKksPhAI283SI2jasr7wPEIgtNdBJWRMM+f
Sk19rxWxx0skSAfJUaXuEI6FFSaVE4eK16GYJgkNRi/N0SjVg9GMz3lS3qogCMeR0VsZ7UDuxI2A
smAb3mjp2zzFQAhnbjrfpsNzrH+YIJtmnTfQyGbxszR8K5NhyxP5gOj/W49mXq6FuzYt3VL75oPm
GtGrJsWPLAME3iAB3PL2ZjndoVn1Ic8ck/3Q14A31nnIrWj8iMbBGTS8N1jrxLP5ljShR4zFELYE
3zSJDkZC4E5zLLhfQBFE1YVHRHkMEwVARdOVdVzgqeYXeX+rzLEV6685Hn4kHkHwyhz0HjmQ7JYx
yz7vzJt0KPeKSbyZtns+q0ez0W24OC6H3slpbc/GQxyLu1kZbuIYTbuS2RGgbQWnTjO/SuoJ3inI
HpEUtoOlgF8JDQSvKXQ300bZKpQazSTWBKZxKwpYgAM0xNT5Xas+qSxiv2TyUUSDU2v8EMcpt5NQ
ejAGQHvoaPyqdbor8zJQSQo0eHQIs8quGkgQifleJtFOzcJHKR4VAP4RXnTV1oejYMCw6SOg0L0z
JbpVECXQ8acBk026FDdx/ctS6YFVjJOSuXNUBSoYJEyuj2UueWnEQKORgOExLInHToxDo3BqawkY
DmrjpsNXB+e9uvyO6r2Owv0EaY8J9grxNOwz6D5k5r4n4euI8N+V7FZAHqRrKzcpZDcsTQ8icp5m
8jMkP3bjfIP3sqVrt+0Ii8bsxcyfzeZj4nRvpL9AKPZo/BLxO9F9CzQu49FVs8YSxhTMkKPr0aIK
OQwIldmJ897u4reyw/qhYD3DiKGN74FSOhVmeG50aptI+BVK/FAGPlxW3BYhSge5uK9ktjeiPYvc
FFw8zVocg7RmtAy8E3NcXC0uLm4EQ7tjma9NJz3eleRR1Vs7Z7dlGmgZnoaFbeZBXjxUYftBFU9r
PkflNSS1HcP64lXLvEQ8SJhZqUccPKoNXBtn4D6AmzBvUOnF2weSKFZcOgy2UQxeUa9NZRcpziqM
krLsUMb+THaVnrkkTB1NYb4OdF1b/mKln7X3Cfuc+tgy58XB6dGAJpvsUvkFz4d3npe4jN4BR3Zy
/O+pp+q4auobqLWBFfScq4MLHNMpKQe4Y9WAI6MFMfwzpEchI/hK4PVFya7RFCzibSweUjX0DAXq
thq5T6SDJJdAfEmekqd+RtNHEUN7xiTnAaQmX0EBfQ7Tl5GBZj1GC3eDKq2VSVMPKeY8tRHuvdxM
bR14aTnq9tpcWVrF3dIAaD9M3vHy2KWJtB9i5A96vlPzJziWdyB+f3eh/Anl1qBG/dfKJr4vcDNO
VbxvjFczuYGhlt3ryb6UhMOlXrXyEilPER9nvOsrIrtGAstKDu+2zsnC5HOU8odCqjzI+j4kfebo
464pGqubuE3bGKsosCZAFRbCpsxrsI1pc9cihxoDHaB/s2wfh1Q4SuEbUE6GczUCnlsnWYjrmDxO
WOiBJw5avBnT9h1NT6M2WXwoHs0cMyj193M7OGMKVe+mv5e0+jxLxU1di4CZMLGStHOeZrcjKgrZ
ICGW675Ca1doeK8m4pglyGsSZu5Eatoyr1wpmx1jCK2wpk6Rt0cq176Zv+MW9inrv1Iy2Aa8LBvy
HkugFM+lxyqo+HUKKLHGTZQAc96r72lV7/PBEzKxipz5JM+PcXpPaoiBDm7b6U6tfGtzBKsh5oPd
7sER5TY3JG/UmMuG2K+0+zjpAl3cxqBAqLetBEk5CAY10/Q5idEqouoLLoFe0kTurDE7FpEdJxAQ
6hbGTeq0CTSMSLmLJN1Nk+5GlcpdHclQMnqtI7InlQ5XMskxkO9A12bM1KDo2ckYZpgTEasvKrdN
h8OgvFI5e5kz7obI08rC9KLmvQh7O1F7e0D2R+vPpunsFEafNQy5GYUb8nRDyxYpVmtJQ70DzehB
J5PPcSC1oXpNUQCCyq5FC0jJ1YhC+FVqeWQ08/NE8ljx1ESqjdQuAtKX13BLagbX6E2oKUFaoUA7
FZ7KCggAOs9cKZrOSFdseMg6yNKzqX9hmnbGAdmBywDpI9SljLcIu5GZnYX9g5ZY6GiUWwNOqCJe
aLsbcHBIl3hSXWAqx0/OxbMCI4N6vIepEr5wj9afywzDMwoIMfHYKjTIyXzWE4xjtfkRbclnNZHf
cvh2EmwiXdOsZjQtAYSnFmXQa5BucqBz2rTZl3rvQTR2Pygj/33ykkbYQnD4HKuIx9QbKXwY5aDi
xG66AsQi6gv47U2QfZrUD3BunoB5u2NkdoEIslqWnwxc6ngWO029KGwRS0KiBBlyX2sgN5tUR7wb
cO+Rhxlo3l4a/5nH6D6VQcgyAG9pv2MIcBVRd8zN7hgad0lEHDVUUdF7btPK4fpsSzS1Krx1orl7
VnSYysilVw7Q7RZAcrU4ndUUPbSk8qFL/pBPd7pWvLXZGEyceAZNbK3InVZV7MkUu0IDITUOvWyE
PF1CvUbSnwa9sCTkjgU2nVp8ZyyySsLv2/QIHb206n1ZeinEUxsdaHvg5SHjpl0NObQpGjDPJwgk
wB059EmHV1oMPkhcOFOe+bo57+Q8RUz/KjsNPKHECtvkhhGI49VYOWE4EvgYmjm6ZbkFDduo/a3t
QgEgLLI+RaFZY60dT803AJM+a9/UrHzqlCkwq+Ysupe/v9a2Cl6/+cMXdaBaRiVoTlGNGfBq0mQk
rEigUuT6In9Hkm3L8XPVelO9WWm7/rn/DTwyV8/kMJn7SJdyvFlnWI1Iv3SS+Po8HGplCMzwjfPE
mljqN829MGJA+KtbA0mklvgtAF5x0gdyhgNOanEsQu7/fVaWOvi/q3B/ftvqPU1raqZTXopTHO6j
5G4cTOQF/WksFc8Mt/g4W4OtSo4VKplmPBfoO3bQ26eIHlw4hXRXov1HtmQ5rxYnqKZDCRa0T/M3
fOliuTuIChh5g23P5ye5Ir6WTv97DCVRL0ZYzV1fS0Y+KbF+5plwE/kYKflWheHa6lyMsJ6wuJsH
OUXoriVwwhkySKTOlflR4ZAYEnYuizf2w/VTcjHkMq0X06b2UdxEVQLkjPoYhdV9RqE/KOHBrZDB
4xXVQSzEysEXyDJj6vx9N15vQVyMvqrVVkBsZDmAmqekX5RTCz9MEndooWUxPDVCdoqYOFKR7hqU
J3OaptYotvzPr9alYV5pEqqqsrqW8Ywoh0ChrFWnKawsJn7preECO+YU6mZf9WpguBhqVbWM25Fo
oP9XJ60/xNozX6QJh8RqB0OzRzV5Kpt9NzO/6nNmo2W2W3Q+y2SKbbVWPQCMnW7g+y4H96dAj7KE
f/rfl+Nq8+Ti960qm4ocJ+2Y5Nh+7DtMVZj6PaB4tbHjrnl24Bj9vwkn8souS2lUJEATGhF5gDTA
gJlQ9YLSbdta0R2SxCRzKNg2KM18QUfKxjPTLmIrWfaCVTPoFCCKOPnXJHyJWFv1xqsR6+K3rUJ3
C/Ylhx04egfRa16ae7EUkhJvgD/yJpr/esD6Mw+rcNKid1wZBeYhCpHWkds22SrYXu9WXnzOKp5k
8oReuhZXALTQfbivvO4mRMNxdjhcIwFU1V6y0ZLcHqamxObe8M+CuA/txaODuUNsyQflSz4kJyRL
3ceWcu81aYofG2EVekAsqMO+wQTI+2Sndo6JVsMX3h/kZYYoBiocTmyXsZX5jYNdYtPd9NJZxEKx
2W44St5OFFva25ZixtYWWIWkuqVdxTVanbo89kOBDq8ouGXq7Y6rVeqYYgux+vdTR+RV18jolC4D
7AEtZcgl1qjiExlabH2+ce5+tz7/dfVfbIblwy8iPUqUVQ2b3qUTP7nUJgd+Ex1F0PvbS7v1SatA
B00FVs4pYmoq3nKjCvCMlrN6o6O5NcgqWnU51eDghe2jToXVDA2eLsKq8Vj+e1DcmrffN+jFvFWx
Ctd0OeQn4z2J4YHSvxryq24wp0ONsyYgToP+2XUPevKf5BuaidSUUFwM/1K2npvM6CMTA9M7JRq9
KBXBxrctAeBfe+JiiNWeqFGVloTK+AmFl7CLoEn/D+wMXa1AWAgfy/bYoVYi80PKTbQrQLMo/qNd
efELVltFA32CKmh7nNFN2y+C/41X3uKJ9Z9Rf4h6MdRqw4iKTZUGYAbollB0mJ6lFtV96VYzoo1W
99XI/t8D0fUNV3Po8ZWyxk9Snh0r1ddot7E1lp/6/1+3fyH6eqZC8wGCD1Bzym94M500U4Ki9ag9
MhTuaFTuwiyej7E03P99x1w9dBeftrq0eEcSo9YJPzWoGoxUPVX9h5QrG593vYd/Mczq4uJQajZI
in25INBUGA0VgAhGduHDdBsNT9s4JB69FR+4AbaSoK3FW91KgxHRKeuwSyRAeFJ98JTROP19EpdT
9bfVWyb5MqJkjVFNxfJUKTJHO4bQYppQ8m84CLD5ht761uesbhddhw1WnCGIzCjxqOSFolq58TV/
DyKgrf38HDbTvs7mdik41J+50r9FphwhX01xW0KPAQuHKigaSBUCNiRMxy9IitpQKhdeVPO3Pu2P
ULLc8eq+pGdi5m8zdIrlwXBC88BkeFt2Lyqj0Eo/A06AMh5BQ0K2dXpWYGJogBRutGBG3USZ4jH2
VvDpeTa9VI2sMYVKuJTZSV7jwX2nV8le64Im650W3dch3yuitGu1QTcsPoi+DmaSfnV5paFGUXsQ
FHtC2RnCmgqBrBhTbnk/lbgCkmeUxojQIAIwGxbEYzV7YN05p/FNG2fPfdSFnqpBaEPvQ2dJ0lH9
KpqHv0/6VfD1n2BG5VXcVOVKGcE9478REOhJydCZNy1oyjqSX/voOFrlEGxBvrc20yqCDpyNTcIH
45yiNWSi21DHWxzXjQCzvm2VeayjbHnGA20iJJR0GYrghbMxe1c/hKkm0QnYYcbv2b04gahuD7IB
PZ6zcIHMd6mbgFOHyfME+HSqFd9JG8fwt47wv878xYjLL7oYsdKyTDS8xzmEeitQHKcCfoU7Rofv
KnlCNRg7u548PifHJKxeC72P7DkTaJYV7BdtWQUtX5g+V52C6mg0PZdihg5OfahQyrYkOcLq36Xo
7gwROOqZ8qHk2W6IdQ2O3lCd6rriDM5GDGhyt29wPOScO3GsWGNsvgwF3lMZ9FhQKiyrzjKUwaqa
Z42i/NBBgUjWbQIxXlgXWGG43DJEe9Uo7Pumzil6H1qHEMXd2mnXgR8X87WKkQy2fXLSjbjhKgqi
v19rrdXVBzKcGbqtKA2k0M0du8kycz+eIzdRjpXstiLb0nXZ2iqrAJqGUFzppt44N+7gitIJC2dJ
U4pXltuqB9m+2k+crUfI1VNw8fWrkBoR2qlGVhtnc0YDDCnmmHh5uaXWuDXKKoa0TYoycTrgMh87
ux9osMigR324kWX+rrSu9z5VZIaenAnXXXX1NXVKYMpsFua5dZTXNijcOuhuiz3gEzfR3YKSgxB0
kJ31O+bBfLKC1i66Cp+xu/XivFpuuvwhqw8eWdOkWkP1MwhC+xHPywWwD0kRDwOfNrfwtcrS5Wir
aMlZ2rN5THR8tuFLnmYhnfYjdKvs1hrtKrGXNHfabSUwV6+Gi3HXfpS1wpoBrRK2TLen2o2dn6Tb
xUeL2NXddNhkPV3bRlShiiorcACEHfXP0DZ3ajgLVi3QXiXy6a/c4TaD1ZP6CQNIQLVOBYBx/+FX
/hl1lYkKLRkiqeuwlnu255GVe0vNAL38ZV4T+GBvybVcDeFUxcsOJBpFo2tjSEkAWzOrPL1T1XQv
qblXztMxDs19y+gz1WC80SpuqGePcpztQ1ocWQXQJcRK0OQxQ2iyo6CQRBXockC8wIU8p+pTDVOY
xavU6aFhPpjvcJJ/LwZ+ZGYWkGp29eqZRKULnrmDWonTiqc6CVLw7hb2bdMPdrOoqIvKY73+OI3D
Ax3afTFiJYrEqdvmV0hZEFWaD5V7WK2mSzMX+BhpgQNFuxliALJg3v/+dtWgGQxouU51Ipvr2D1l
FC2vcDr15biTOulFF709NelHHLbBFD6o2T9jydApjo/xUL0YsDfEQ/5NqFseG1di948fsordo+CJ
JHIynWbUTLNihqj6lhbBlc3/Y4h1bIPwYU2g0nZKq9SWpQTC6ICXFBvPruVvWUXQH6OsApcuszSl
Kp1OggJmOX+1hdjR6jWeAR3JNl6vV76IUKYxGMtDswLamT+PsxwPYznU2OZzt48aDRAh9EFLd2OP
XINSUkhjyNDGQPDXVsERqLes1GQZIJhePhAmrCh5bOKXwtBOpbiTkcsm4qYxjvCtzOy/j/3bi2Q1
m+RibLaqQKsJgd7UNE+nLoFPSSSgozocKzodS84+hkitYVoAUwAlzmKbaXG0aypj8qSERkGNmq1T
i7l7iiDZ49YmcH+yDmAImuEKfnQvUqeGszpwEg6H7H/fgK0Vd0GEp4+ilU/cGO9iDcldVAH8mcQ4
FiGcyxKbRucM3ihz8anIqMUWhtXgtROPxy5/awS7g6WKF6bKUQHYbCzNnVkJx1gAWXnmTRFaBM1h
zr6KApRnlM+H6JCy26aE61LV2H0FG0wi/RoXbUGggNKwsoWRuRQYgjH+pMo5AvKMGcwuFf3QqU+T
ca9Mt7wFMWp20BD5hLXmmTTvELu5a4zYT8Nv1ryp8aGfyIFp1I5QLNaV/QyviE7fTQ3bJ3jQylpr
l725tXWuODb+WL7VfYMbKFPyUGNnaH4EkOkPclyn5b262yIRXgkfBGqCBkpvFG8FstqjxgzNr9bM
oCI0lXajAkm3JTKp/r4c/7UX/4yx9nuNYH0WiZnhcZsqaE9Hwh2TBmT/oDdHr+jz+wngAh1YUDF0
NowDLTmNbQNoEUU+GoNqZT2Fq1b10NH4nkSSlRamwyuE3t44Km1/GsSnaKuzxAbAj6ogVB+NqneM
1AzimTtS+ZqMvR2WXwVoocpoCaAK06i2dXgHEn0vAQoDcoE3s9krOujApYUvA2jdD+XB7JY+AvfZ
CPxPpr+VCnBckBuvB+ZJlQHfDWgRgpRefBOQ8Ac0+PuQLS4/OxAlbDJ+FvxLjLobAcxTq8jFYMLh
NVb4XPljrR1HI/dkYJZNgEVUyLgAgbTLoQeXF1qEdlB+7Jr+1ljsvSYZ9hwFULFGpDpDOH0bWhzI
EvPKdtq1DXQQaRM7Zf3QDbmbjC7KVvaoLTZj3Cu54alAFBWpvFMFf58AZKvi2ZnMfNfwyS2G0WkB
nCWdZldQKgljCp3TV8YHN5RxhdfGryJOPkmdHaNutgvNdA3GH8faPNV69jVX5AkREA4o9KNLKxgR
kqO2tDGH4X0iApCTEW1VaW/CzWTisi2hBaghAwYzJxjkF67rfheaXp5BXbbNv+TQCHQTyWssgM6C
htBkQjSUHcwkstMq+8wk9kbCh5qemHImBcS6I+oVUwb+YAfESmPldW1T1bAZQMilRB7hdQ3USAcn
yl995BUwMsgiKwZAQZueiHyXNe8K5DMpQEqoI8HB7kkHeEgf0RqEIZsyPandmXaZW4rBa1jiAyxu
8yYBCj7rMVYUtKCPVGXQozZjhADXoocHAakQkNnh1OviwZiFE9cRhMPnPZouQQtlovJMRmiu9bpb
TblvZFkQVjBekQDbVNASzxKA4EBigqdvJn0A7vSh12UPH4TSb9UBoCsAYTrwYgWQ9XUP33JNeVS6
FuCa2RH8c26gs1vHAS8HRwnHF/Q5/bIOFAmgHbAg4/d+oWNB4cabeR3kUYqy3CHMsT0n7ub8te8D
ffgogW+XPyRgdcPoLIN9Y3ZoTKXELZl+qLjptdx4FTTzJLA2kTZ7Yfgksv1Y7PVEDjKg7yo1QFVr
R6BKLSvQBdDbF9McghlY/b/fdtcE2S6j2FpJhDCjTHI5hWM8fNTq5qWeb4fxXY7CQO6SoNRh00Ux
PYs8fEucJIEFjpitimykFVeCqWaoJpOXtILq8iqtYNXQdvIAwzi9Vn2mg2a2qZW0xONVLP0xxJLZ
XNRYspaPGp60oDHeJMIeT8O3aoPscKN94N7cGQ5hTvvdPgPVO7jJJsPxWsnix/CrbHNOcAumcwTB
UocQe3xNdpmbUIsN/njXuoo9ogC7A2BS6jcSmmtL/GPkVRLaoEsEW5LGwIuvweGFDyOo6JLb7mfz
lubeovT3P7DOulL3/THqKimtQkVVjHxkZ/NhURWMfosldM7oaujQSttC+Vvjra7jKlc7EqLoe3q+
6X/rLM07nzlFQNzE28LFXE24/+zWdRkSl75ao/OPtTRz0AmEpwP72nEnFSo4I/P/cQF/9yAvdm4/
Qa8pksfpFAdZAVUZm9lgVzm9zTt7nizF7m+3tUM2TuSaxZrrCf0v0r5ryW5dSfaLGAEagOQr3fKm
vXlhtKQWvff8+pvsc2eLTXEWJs5+VUeoFsBCoVCVlZmTFPuZEHT++sgY6SMn9qxk+XMXWdZZIQ+K
5EqFibwxkUaD2a8laOfLZmp324jH47vycvlmbRFi2r7F5RL746UkzNbSzhbbI14XnDXxtm0RZXRX
UsRYQZSpbMiWmhO3DJIYUO0ArVLtgKxruK7PM7mILAUBA7zUY2HCiOydfMQxh1lireH2besWESQX
2k7zW0SQqeGmg2QusPuDuPWtn8muAXLXJAdqNQce3oa3sEUIqZVodFkN/4DuhNFXKFDrd7c/F88n
lkGjjXWtZbBA9R+61xlCfM7Tj9s2OMFCWrwnBz3HrE2GYDGiWlsc1coFQPqprN7jobJum1rdsFlp
ZVH1qrSo8/MMPI4NTa2gRf2yJ7xgtLplMxtTHJ4FI+AOGybnhXadcEAZXBzo4k+McOGVhclaB5Dv
dMNzBJ7Nad0zmzkpAqDEUUaRgK1u69LIpM8Iw/S3d++2lb+0pyMvEEARj5VVEFoN44uIspwYcc4S
z8jieUpL1e0CV0RFiIF3kJ0V5T7A8Ni/W8nCD4Q6gY5JletXN8GM4UDAAVaZYvDrtpUprvyVUP3j
CSg8fP8qsgf2ybgShkuGBmyhPSfFSS/PxcCpbq1VrGflLXGZGxZ+GkGEd/oudumwTXEf7TUre6Ub
DFed+JnLGpXhN3vTJ5x5W+b3fd4GnnYFnPQRZM/3rqxNqh+PoRjeC+jwuikeNP6LHGpvRZBV0yxu
Y0naHSmUn0QLLEJESxUvRYsDokK+Vgs2CgZlb+8+d1sWYR940SombaJdS2d0+mOxjx2Mjh0btHj7
TX6iHMddwwJ/25blJZAwPw3AWnsZygZV6RZTP1hatqXgxx3L4MAQbzrMX8QyJ0ivCaZTTZGBcgJ3
rCaqi+NftLoAdZFQnxzAQ0O2eQ/2+TbUTDQe1U1mgaCm2aqP/KRyNZ7ODC88gYBRaUSHT72WJTWC
GizkdHv7K64+ShSmalMRieGS/e5raTliU0eK5pdLX0J9MPz42A0Y443jQ9qHmyQT7HFInNtWv3pq
fx3dmdnF0W1bL2xLlQRXGWN4ZYSHUFmCbia/r8HsENeHHkNfGEfpg/upr6yG7Sap9W2q1BZQ0o5S
ZNdU6+9F8aL5PsZuMXSj5HbWVSHIJiDJCoVWNwA9e1LsNB6v9hpCGN7wZ8sW3iANkSdDiSG4uuDA
ETP6RCNMmIYf9chCVKdymzRgWhjKfS1TyMlvI0XEmOI1q4EzkX+NAcZN9Wet++2FwkPsQ2m2O7gY
g4zGfRE1B7+NLbmnFspiBiSiOBvP+9wLh/LyVEd6qAXXoC1Ro9E3QM5vEsAk6qgwJD89pFQDrEXh
3GxrhJHf9mwRK6oRw/JdRHQkcB2E5VBCdM1sU17oFp16NOPKj4/8vt3ob2iYZdZtZ5vWdMvXFnEj
K8EI0tEI/7O4Id1b5f+E0Chvgesn9Y9TLFLF0K/ENCyTqcvoX73txGJfG+IGvEoAbLADPzTwvuQi
cxzcPi8jneFLulDMG5gBxaasjDclSoGdfifULgSUVQ597VeueGMv9UUuOapAg7fJ1zKpA7Gf5r55
n56C/d3wKmOlUODYaGiTRw/CTnrhNczWOuRzN9IX0arxeknuJbhvh3nlBJVZ1Y9Obo6hMXfbuOAH
wzCXIUaD0UrMHIE1FHNtc9ubvjg9bm3BInTlQx7rla/pV/ni3gmvAHNBFEM+Mas/0BffEezSpvsJ
AZhAyyfHw8vivf4nX7r1CxYBSAhSuaOuGFzLIbYllW7kIcBk47XOQ6fq6MaVBGbcXvV69ehP0Fs2
TRtdENCXcqeuPapT6GeDXSW0gk0PlEly9Uyy5WPd1zOMmdFF1PDdsaSqLgXXXPYMKAtsClYdR8+3
veo6CI1dlFDV1PyzV/evLvick0kmzZP/q0Rn9jMWASQG+UJeljhqdbHzit8DCEa6ChQhMdu1VHwA
jbhM7zrihJpyUOLqvos4iMz1CtrsFyyiS6kNrgf2z+Cqi2CMbzNTTX+4yr4M3YdBcY8kHqCXpVm9
Huw6P3HCiG0w/wvQH++B97+kQv/EOX0RdkYZDcjeVwL836ERibs8PJdduoH+2dYX1C0mN61WAOGg
GGKgM4csJ7GUrkEHocAMqW63bckreEzn7a/ToClUozIErihdPGjQwStVIXODa+s0z6Mloe3wCVFz
o7PoM+S5A4eH05Ent7tlcRGFhgGw8ypIQLmgdZZGQNorjeB7RfdSkk2Qoph5iVqEgO+Qkg+Q2GQY
fvYidzTSAb6q3nWjfJCDR1Lfp+Gjp/RmEStmOXogWkEDrf6hVufc/UlArUeIYDBQFo9Fuhml+BCK
Wx1D8ZbP2s1AvWPS/7x9zldCCyMMOHQoQ0AXQl84Wiij1BeUEKlWI0gQ65As0AM7pq8omFsK8KiZ
EO5uW1zZzG8WFw4FXSpWiJ6rnKECi43EyHKgb4fyRLrx+bal9Rg285RF5G7ltGx9FPmvXYq+T771
s3IvpdC4yNv0vcL4YFYk2wyvCE/dSAL+WXRRTAADUdeqOxHzIrd/z7SyW260yMVU5nVhGOJQB6P2
UgS6SdGUBmbWaaWd4sU7fUpvARK+bXVlv6k224Tp77PHpaynOk3BdXilbfoItQzZbFHV8kNQLjHy
+7Yt7o4vIqei5DLLADu5hrsygaqdgdYNi6yysaP3aFPao625IRRwrIBblFzPFWYLXbhyPLR5HapT
rmC2UNvD/LmApoNiZDtlCx0nrmTVapo5s7dw5F4bmpYiN0AGSB3SG3SaEttBtBgpIDWxRoz4b4KX
2zu8mnb+MbrEilRy3ShJjNn1AQmRX72lIU+pdT3iz0ws4ivIekgVdwFIp++Cc4rm6G8M99upA1Cr
WdsF+LhewfjBF+RaCUVzR2WLKItGnduBmka+hJT9lFu0mIfBlIvarILUoKjaGx26hre3k3Mk2SJC
gJ0rivJcmb7hf/oBpV3tgFff3jazRlL/bW2LDK7KMtVrGx2HsHfwpCXbqYoJFLHd9AfQ20xvh0I3
RnO0E0sCCwXHPs9rFpEH5LBooieifu2l50L/1GJewYT37RZBBrxyigCukGkfq4/oQ3agTpYa3vt0
/jqrPlfHase2ycV74D7EOPGNLUKOLFaESMOUDsjgeUpaU3I1ABrAUyEohooquEuik6SOp0B6qIbC
yiFM7yv5Bxn7bVAGj7Uf/OB8bU6GwqbdmoVcwHS0UFVi+aLXqBdJhRWC48xLfokuoCldv2mDcz/e
ieqzmkn7Adqjrv/G+QnTIb1x17BFcAJ1ZpwTpA5XvxXuQgWvcH3YSNXFDUHBHwGzCZrfIXmKmqdW
3nBscw7VUq6x0rs4VAvEqNoCixn5PdhQKrfBBYh3P3Eyi10npwCX36dv81DO64WmP9Frif7Vcswo
ipMngijHKnf6odiAjW8zyRS1O/ng7qYuEjjMJEi3myKmuckBNIJkGxfGcAg3PGpQlXNLLMUcZUGs
/RRMs5doUu2Tc7vPyTYNnoboU3TVYyXHF+itg16hbQYnyH2AlbzxrdHq3hoaGWTLHViGmiPryAm9
7XPrg9GPbj2W3wFDYYp1eKrVX5XwWmbvrrzDlJ8B1UhTh8iUlo+OTADZh05mNqKAChQy9FHjCBSw
A6KqSw9jgQQkfUVNEMJjKWijnuXonFU/Im00FB3fLjm1gD3KHzJKvfKhdU+pD7aQ6r4CwgcAewMw
elAzAmxH0metf+7dfeyj2T54ZuM9tX2EUSTPqPV7YSBQI/WtmDUHWcydtKrAvsgpGPP8bhHMfT0K
OibK+pVKgBpVIKxhYNepXSuXHarcF8EPDFqZHGfnhNZlqRgKYyypdGQ84C7fhiEkDbwXtZOviaZX
BogZzTKJMDVTQhna35Qq0CwALxqsbYjh6tzOxRTs/j72GpFEWdKYvmxwayDwxnw9jn0CdZMyVy1F
90+03Q2JuJPAqgyxciPKtaPcoorSYugMGCz5TWCKFQgCJteineDe396h9fqJ9uc3LS6fPALHpNoj
Cwex2zkRRKgz1SqOXzc2F00uCEj7pJ8qwhMrQeovvQjuqSTtphZRX1HUQyWBT85NGoD3W/fMaHJg
KrJ5poAqUWiPiQiCxdu/+H/JJP/84sVtFreFApAdAli3Hx1QPm2lXWUBbwYcCWg6eR607rZ/rC0u
sGZwVQkEvsgNRMA6m2ZX5u21VT7arLXzpP3VdFFtKDHIDWVwIaJnXMn0jKbrfe6qh0JDGbCSk4MA
Wu9WlwE4pJwa4HpVRtdkSZcowVTF4gdKsSu1pG4DdENEICK7E9AFkxAJVCUwAWCg6cfZEmVK9f5y
45nFxQUq+yizDHiJXjFytiVA8CkU83BdtQky6gy1DtZZEJ6h3FCG9SFI8r0GqkwkkNciAmF5Qk4k
Ie9j7lsuiEaFPLM6iDV7sXcU8eKbuO8uVNn3IjjRqkZ8oCGQplnSnxUgpEXavUnKB6HNPUrmYC18
6PFKE1IZWFSyDcjgxIW+gfIYAiQw1YQ7gc5b++LmjoSYlFKJ3c6h2Sw1ndMAjY5Rprexj8Fd2h5U
RNiyQXJB8q0CcdqgZvbtA6CtuaSOD82oJAESry2ObNIPbtGJk0uWOWgNIeCUd52RBCJGUQEvGbY5
htu6QTZoeVCHYpv5D0KeG2lzUFXX9Ghl19K4bfJ3KRAgsvZzbGWoyIPmfPwEdpx0IM+E4lKP1okS
o0r/QEfXSHLposevMhk3egEGySawlbyzgvGVleOx9iITG7HPwdOm96qj4TkQYNakD8ApCQbxRgcs
Ov3QoxcRnwYFDyORfEsCfQVODTiQR1CNPWtyiw+eGgVS7ohC+oV6+xHcVllTHUrmb/1Cui/SUwyw
68juSz8y4sh1VOpZsQDZKA0hKFFN3QV3XgAaTfAQxX5qUuitBfFoZl1p1hgzcu/CDHBW/diAQC+r
mv0APq0s4Ik9rr615x9pEaVyLe2FqkNcJXuQI08yf95+muVq8YSRDHDQHf4PwWotnZkbXcQCsLoL
AjQYp1jgbiAoPmBSbioO+5Z2rO20t9SPot7y1Z1We+Rzw4uQgN5hVAH9jOIJJC0ipXQE6oJnQ4BQ
QdcDATe6DQJi+VvLMAwJklrQ025lMJMnoXLEbIXB3GmANBmgktGibpzbOsY3I9wmepX9F3nI/Kcu
TrCkp40u9fipkPwBQ2VkN3JxCPJ811SoRmjacZjOCjiGbp/aNWYQdOp0isk3XUegXthlidboPlKN
S3r0thCEsUHaaICZdV9ueGn2Sp4xN7XEI9ZJ0I6pjCVGDXgEGx9Zp0eO6Cmavoc5kT4jDmdxXywV
izvhm8lFWWLssjAcwa0LILs3AHFfAjHflSBEDPtrLMh78Hs/VPKQ72NXfxgj9VPv2l2YoN2qADzu
Fsh0WigFuXiNVSewehodQCRK6oNosLnLMzRvCswMvHZa4ARyAMQUWFmJwZLfA9M2aZBuIbBjlYlg
NIrQbRvS2kncWXKrnonLDLUmZgdcgoeLKUT4ksPcdoGmb7QfAsDtdQkYZXryJ+oysO9O5HM+acAY
jv/SFQ0PWJaEANFffY2FZeyiSA/QEDWgkQCZ0wx3zzHQToEIhi7pqlcPVALfe3Stgqc8tcSiRyAS
TLmsnFKElml8CvRd676VOjE9KTRHTP9nU3PM603F7Z0ybzbURdfM61F36JSHaMKVp96JYhzU1VRE
73jb0l+AwFij5+FFomZGqPsXjSa729911ZH+qT+rS26SQEZ+LgUlPYfpJdR/5kEP1lRtR4p9iPB7
29ZKpWBWeVaXumOKkPau71I4bUntQqCgH9XLDbhjX7JQ5iRNPFvTLT8rAWQY1mkrP6bnCnwMNdR4
6AA1nrS888GDcntZfxWXoJWE804ZEEGYTSTL2TUq6F4sCFl/QhELXKp3oPx2ADa19EN050NoMDlW
r5FiQqWevPAqS39VC0UK3BrFMBbRMFoJIrXvC6Xg1nUDpnUnamTP9SOuZcXsTv2PFgC9xmoe1d9V
Y/B7Mstn15dZzBkSRZUwwb2kV5QyLxuqCM+YAPONUUxtMdE5rrl2wX6LOItviHc4ynaDFlwRTS5h
pTyHrWS3Y2uBxROk0dFZ06pnKQ0eSk+ihhKplqYVO1pT0IMhC+8Gn/OL1p5S337R4oVbsrSgOUNe
JhD6XII7SxN2vX6aIpkmqeaEWqWt7ohSamugbpFUweqpa7qh63SNe5BTcA7jXawn8gbvdMul/ieJ
PGBCOEMeK+XAb79zUe4MilGr6xaP4irFzQzEjq97icmiAIhad+eOePyCNZP3Fl89c3/uv6/vOTtz
hHVuWaBtfc2G+tLS+Aks6EZLvPvez/+b4z0zNf2UmamEyQFGjfHOZuEL3CSFCEh0ZhEoIDCZbt0+
37xlLVIuosduIRReeO2aH1H54Y3DSVKgfYMJqNuG/jrLhAHOOlvVIseKM6L4kC4Pr5X3WEGtx5Xu
sB7H7YtNIJDC8IGA7ZTqhzccWBE91Jp0ziNiUQpc+wC67Wbc3v5F6uTQty79RXTJSCNWRRuFV13/
kKrkoKGAMugQVYF4c4x6HkVLCXl+JYDCf1KmVTxDTtg+HkHkSPL2PaD0lGVPIlNPok+OaRNucgV4
Tg9TsKoJxny78t4SdGSF4iCBQr+Wj4WeOSq4SBgRdx0aWmbYYyZeLc+tnk3qhufYk8FrMjpDTt7d
pPztZxjqwcS/2tQ2wGs2SGiceoSMJAPNQLL3RP0ox/VJK+61LtsIuHZrkPtDG+Ajn8YMGwze4lIf
hepIfGYpof+Z5pEG5uQWVAk5+M318Inl+u+2hYhunwQUQ4Qh7m6iBA4twqeecTnmONu+RJCrAq17
vUacUTayI+bQd1cfYuf/s/mEkTnSO37/R155W8zdbxnTayUb8LpAUpm4Lz1Yellr69oeJavMzFII
PULbYmQpaiFD9aToWrdpKv2j6THiE4u2AG57ofcsUr30tLoPqfiUNyCpH5PaZjQ4CxqKS0khQ/19
NCpIYiQe/ATzgFJ0ytCrEFCqY2VkpvW1rJ8l+n7bk9eT81miswjdSJZjOZCR6HgSsTI62DnkJ0CF
Zfqdb5LxHGX3Ug8Gf0DzOizltvXVnZ0ZX8TjJs09OdITeobCogUY9Tkry2vjy5wAwkvmFmWDPvN1
uXNDeh4xZ5ZKIc5QvGtraK6ruV1J+ub2qnjX4dffZ1HY930VGH1ERvWSHfIjotCleKZOhtqMYNDq
S/20tgerg37IXrLET7z9/w+DdlMQuhGkpMWnxSku6FjhZ4h+bo71HXVLDOzWGwXDloyEz2EZKWB3
DyxBSgwqKgOeHvWZsV0AkqTyM5LGQ1DXh0q5gFKRs0e8JGZJdk5DJPzq9OP+B4ipRFffKSxwGls1
qvtGfUcAXHy7/Wkmh7q1JQtPoAp2JEhwPwpjttcEwCswG37bxKpPU6gSagSCTFRdXFapOgpaOy2M
pCAfVmUjzX7TMnL+nZXFBVQgUvuMwErYAJLPGjPoZDMeXm9bkVbv+D+L0RYwS7escM9RlFUgCmCG
FYqdMgqbHdNt19WJ7ZchHmzESdDQYGJ/EkR96+LukzJqpZi4CZRHjwwHbRAONc23xMVL9pR6w5ZW
0B4YoBylQSMrG35EPv1vQsvsly+e5S5TY42MyBlEzMEziFswlYHYjyc/uxpaZmYWuTh4U1Shm8xo
IYar3dKcNLykEuqmFF0waI5xPsj0//3lwDN7izPdx53S1EpeXhRAynJJ2iS4fP0kNwqqb3Pksamw
kdBJTnJIh0KcB8XUreJ1uOk/w2Er1lC/SPzHoUk3XZ5D+bWyep/ag8xDa6wetNnvXER2kfkDJQw5
r0ezTQEGAXC/cJL51YP2z+UB1ixs1SzKNrXkMz1v6VlrEyNHS9Cv62solJwtX88+Z3YWMWMcm1qQ
fDzPET3t9E2FoMiDak9qfmDAsz0r3SsvfEm/1ZM3szr9fba6PoOeTzdGuBLHy6C+hEO2Hbt22/Ag
EqsfamZncvCZnTR2+9QdRpzw0r80Hgav3X/5nRYBsY2iJi8KTTn3hWgkYJFNtBNIoh5unwzefi0C
YlpBcy1mKGwI1T5gULyKTyCk3BKNAynheN0SeK4kLvhHQ0E55zh0NMYA7fgZuZ1zezWrV/efr7LU
xig7leWDhrEUBVI9arpzxX4SQUP3WjhEUYzxAUxJ5KV92ypnD5eo9kzHg3yIkCcV2oNS/cogfBVH
j2EncV6pyhSl/opis+UtolhExTDLM4B36xoTYe4xxXu/SHae8q6Tab76yMCQI7L6FGKQoBLyvRy8
5/ShRYejwwtrjOLP3ks+dBaB2rxPMW7VFxCKzNLfZauis52ZVM3R20BcaD5BD/rcebGN9s7JBStI
jZeOq6JIX0D6s24KZ4CuYqeKthrG+DfPGcD02LDwgcnqPShDrH+3yYuwReIySvocOa/I7gWh3KTo
WvZaecpcDiCZ56mLuAXxS1wAYkPPUjCiQSceXBRsRangxMfp+N76lotAJUqdEIZ1gIoi+MXVeDAh
AYQXOoWGHYYwSA71qZHjp2sTeLOKKdMXQcuNQi0mg66c0+oxayCBgfJiQO1GcPd6cs3757Zr95Nm
3+1PdztWosr3PVbW6MWiG41TyVhmaN1LWT7dNnD7k6lksa4x1LQkbatpL3NLSBRHQ81ZKXvOJ1tN
Wv45fuqSFFeDBCmiGOY2xkI2u+6RagLI8QazkHQjrXmwBd6iFpG5CrOh96MOkoMVmICASh80tAFV
3iOP4xTqsveDF3qF3hMekXWCdKzz7MYXAfUFeblUnTtZctICFBHAJoSUx7LIWeKSl6JTR6mp6wxo
dSSZk8Z9ExWbMPp52zu4K5S++18AZcpa82BGBldR3HtmjGvAF1FCH8imSySEQfmO6Xd5wasS3D7k
6hK/I4o9OKiJOmGY0boBdOoCuNrFhWT1dRq8qc1IMNFRwoRR/MSbeV9/Kv5x16+hlFmK0rgsiJMC
9ZfWkR0waZXN1Nh1wKymG9NUm5RbRAK5Cc8w57gv67aJLuSFoE2nsX2SIxmaldr29he9fc2rX6nn
bGWZN45hoSOFdbuPSkzQJSssr3wvImABKn+rYcBHBc3wbaNrM5Cz6AkR4e9u1IiFKmYhbqDpY5bX
vLuCno+qe7BIm5gTtLWXJjLr+ECfotDoQIGJ2RLz9m/g+dP099nCCyL0DVUwbBFBMphBE4+imNYK
10DVoeupAqrB8WBOyPvak5nBYQxlDCP59Mz8Uw/B3EYkpuYHTl6g3KoHr/9qecs6ZVaADaDAAOG5
JKUBKnCzzADTgphumT4PvXfA5BzHk9YGIucfdVmk7FjodYOK2FDrUDftBos1p16YyFJB6QkqtcCv
jbEqTYl2mHwQDIXEtpf/GPufYYFBiLY0RjCeCskhDzoHTO+U88XX2CS//cBF8EpQ3w5LrceDJspf
iPQG3UYo9yYncECATHk4Rb7sSGJh50BmCgGBRGdo++JDDKpuIw8xHRJkNst+dfIhUd77AYBVBt1c
nZwwp5vUHv7WHtxaB2r1F4MwY19CsFIHelbyy21bol7eJWLtgNHPDJv0KelcuyvYRuijV4KndKpI
dsQYpMfxB13GHHIQmDLtLQwM4278jP3K1NoBxfjS7EGtXfj3cqnZQt5u637Lil3MyDluRrDsFRDo
FUxdHLZDETqNGiA4HtMqB2M4hQAreGPQstB0QC1ajIpDwVxpsBNdcw4GcQNdyUsDdslC1V77duys
SuwRExRaIkUNkf42g2CpRaWZYUICJyv8wSxjyQgqcP/FMeqb44ivHo3JjxaajjV072kExOdt/+ZE
xmVlERK2GHRrcaVP1L34riDO+7ht4fZTRF2WBwWUB6vUxfwXCbNtnv5ORsz4kk/R59yp6ysBt6oI
jiWJfJEZz+JCS32l8L2gv0jpA3WvScvB3KwxBsHt/xiYfsDMQNQMid5nMFBbY2NWgq35XxRPEyJK
hsJk5Iya6V0ZuJ9VC25/ext5y5sSl5n1GJoSCmh3+ovGUqscoHk5BhwTazOh31a4yIrBU9dpbQgb
03UiSpZs9VvdRI/9GALcaEaYN2o4NnnLWtxgYpElRJ42NYeELMWy6uDh323c4oISXJa6IATsL3IC
4Ir+mIGh+7aF/yWb+8czliNT+oiOpqL6PXS92l2zgaasozjKVuDu1np2+sfQohTaj3pbqNMHCtRX
EG2G6W+dW5jk+flySkpPJZaoLlaTv+qiYcWtMRHHA9AIkrZdEcMfgDN/egCjLueZy/O/5azUmBMB
L3hY7sx011GHNma9mzjUKosUj7KZYKiPN3rLcUC2ONUaJEiFaDpXaQmaNq2CljGnzvRFk/73u/rP
V1sc3botMgoRw+6iAuLqNu2WdVulfi8akCSxoH+OMw0t1lCxKt+7V0YVsf5LM9XHbEsKblwtEI5d
/iz4+1b7qIZfbiZAZfXSKR+sg+qJmp7C6NgpyArk9CQBPVKU49YfoKkhA79MwIwhcbXVpnbBck0q
4EBA7lJJkb6GZGbhqJdCgAaQp8DlXYy+gLzm8B/yIi5Bw3Q+b1lanN9mKCUWNe0Ap/DOQQjPUJ3A
Dp5IaECD2hms0u6R6k6+wUOJ80wv3rtiqMr6kHbAyoVgJ4Yzhv6lhroIAHZWnDEj9ngheO0ZMdvW
pZIB8E95wJAjXNritQig5NNDm4dgDgFKxoTopggRqpxxbra1qDI3uogqWqnJmdfgWybsNcZAUINR
0yDmPlZ4ZqTvN5hKMjnwx57hQ3aQ4yv2fWsk2xG6jDU1RlADg7RTDbkHfG3WAsC1f1z1SzNy5qpu
2GH+oYTdiWcC4tHNJtlMGGZMptAnvubG2jJB6KVoKtOIgpGA78v0wLerFlMeosbvZXjR9EuPZ/Z/
cePMjSwORYqsMJcpIuWQYloKojBifymV5L5KoWwMNHrvfukluCOPdme1Iz63vDgTCGGym03LixuQ
Epz8aqcrv0DTgIHMzSSsqUnPFMmvb5e4LkqLQOccUQxg8eGBj9FbLSj8+TV/8dt1KobKJOZNN0YE
VinfAuUxpOeNSWEFSNR6XxqYIeN/5LVbY253cWTCqlWVdroj9ZIcPEiNdy7n1hCVNRuqKEGwfkJM
SUu/1apUVFofXHQxJELzVDr7cvVbHZJzVA2dMXQVs8S8HY+iCgCKNgytA5l4yRrBxACangA81z6G
77qRVga491Gne6PeXRtumLsX21PlnhLlo2Cfo3goIJRUA/aShucieyzH1pCEDwUDrlHQQlfjByWX
ih3jArMXgzkWo0108QO0225W2Zko3cdjZ/py8kraBugopTwMVbPpB+mR1hkgGsFLGV91+tZmZ0J+
KHr7GA+x1UfURNYEPHN+rKI7rNX082TfCr8wsgU2Eqh9YAqLaQjtxVse/KxY78RebNalYBAlMguQ
UKf5u+xd8ghoaPC2eAHFS6x+DNA1SCLohwD7THI82ckrk56FTDLCuLLGDq7a/i4x45MCdBwD9gQX
0QMV4zbAKGOGRMn2UrlPIkhx+UabSACAv/jQiFcbcNOiqCoK72H2oavIkWWEZejbFw0qdh2mt8If
QoIyRJjgkQuSftCqUPzy7NrJoONIj2n6W3aBt8YP9YcHf0RgDwNTw4uSNb0RypkdTYFQqg30gAmD
JmT60x2uFWDXlcpsLwB5eAA8pi23HHdbq6oA5ypDhW4KXWSRo1RVPcTg/Rkusm8XBaKHD3QUmgyo
v7oWJ3itXqsM0kgQ3UBlfPlSK2QNGHYCW73jbvpd+9CAnMRInWQD/nDpZ3TFyOzWvws/O7A88nLM
tfCszowv8r1QbyAGUcN460CEoqFO/igaE98SqOEAm2nQDO5BPcxLM1ez6rndxQaXrKlVr4FdhOfR
8bb1RX5Bp2uyXBu1DZqWwepTK7OmGWHOhk83618pFFARkNpFBgGS6u9XkpT7tB9lyH9gnOyZ2KnV
ApT/s9hJR9RStlwO5NXccGZuedHn3dgN8cgQNDD2pmRvIJA0A1F3ouGXzw6Ngg5Z6ijxK2eZMmeZ
099nF73eNJXfAaWCZfaWAhkoEZKE0IHqbQyObATMJvOu4dUQPVvpwpmaTiybYMTGTpJMk0XP7qDu
hfTcBFfQh8IV6FgrpqgzgwsvkhrFxYwaYRepU41iQAJFMIDcXXRun2A1IMwsLWoBUFSqBlXD0lqH
3dGHxpbM8GdhAvaGd8a+w6ZGb+Ip4hJJrD6m50tc5E+saTUvD7DEMXxqmsxwCbjthY2OgC71j2MA
TC4bbE0cTY77rEaGP3nil6jbzH3Y2BEqiAO7qCIEE4xeMlBkAamAfO+2GIA1+2fgdEz1beB1J3gZ
6hd2a2Y5zeIAJ0Wil9C/B95sp2JKJ1dOBYqXGrvkMbo07TtVMEbotRCr4NVgVp3qz8K/3q8z86oL
UvtMRv6v+0+jdh8Bh1QUkLK652zwahia2Vk4byOBYh4iZsPFPYmObHl7duxN15jy/m7Le7utFhPm
af/CgVvMl3pgOQNx9B6FWgPn8kJyQ35nYIYoHGE3PiDB+ZcrXPhuVxLRlQPYnAoY9a4wg7tgAx5F
A2qvXLk93ltx8QbAGLEbjDG2M9xpe3H7n6oTfy5yFVc838hFxq8L/2Mn1Z5GpEgh8rEiSuyMMsBu
R/D1xBYbukMLZdpQfrm9pavdkJn1pVwQo2JLBBVv8AT5lAXQ7TYGGcSP4BDcQzgeq3a3wgmFV5I4
QMADt/DocX7CapD/47ZLORE3jhMijYgLOrjo5fpJ7Le317iKS5uvcTo4swPoKaRKSIM1tq/0teit
ZhM60hV0qrhGkBccmyuQ55Z0n9Qch/0q7/+VGczWtrgyc9AQKsG0u72eozaVAiMDlOiBTCX030D1
Yr2Z0ZbtpLhqJm1gjZgGBL7cENi7knSPpSfeSRXYy4MUIuaNckgTadcVhZnU0v8j7cqWG8eR7Rch
ggQJEnzlos2WJXm3Xxhlu4r7Au7g19/DmpguFa0R4868dEd0dVSKQCKRyDx5ju/QzlrAG130eajX
mjrDUBb73Zo6WylmNC3p08A4BLnqDW2JIaRdYknIR8W2OkkQiXsDzCIL+3PRA86szq553kqO6bjm
X4lF+aWuQGayKz8+p1AC3rcUJZMll1gyOYuVg66Ug0/jKfrfcw562+wlENpKdPeKWdxMPSdV4Jnb
AIfRMM8aASHIwt6loChe+PjJBb65yNnHz+Joq/Wd8Nsc5ROJd7QK/GezL4G1CkMQs+jUYRLIhW6P
6WmHpLmtj0ELWFfmXf8ZF++os18xi6yKGorcrxL8ivEB1yV4RUwnpphMTenSB1/MA85MzeIqJnjC
gEUtJObB79Mb+AdFzai7QUsdWZ10AQxZlia5fF2dWZ1FWabWLAVJOz5Q/RkiqWt55GnRfSbxCGT3
Vm5sJCgGEO8haxU4TdQ+Soh7KX2/8Pm/6Yv+834b83lZKzUE9PtqedC7J6gjuxyKZS2R4EXHiR4o
KBVLfax2Hf3I+wYDgOB8ugH3f5Xcde2vMAxsy7zL20MLLYC0Paigg9GU164373j/05IfVYBZm8Rc
pdW96r+l8okQ1AwsZRuBZ71WjoaMbR/d2zrvbaFAzlk/ROodK46lfA3MJzBf2UazVsiNQrQbRUIa
zPjgoHDz8xKk3tzFwhjyK+p6W4fmKAT+cvBj/6rEs4GJqyaArJq+xixu027zcSOyU4GRmBCiYAN9
JN0CXvZiecr8Z1Mxz/V3YDc72uaKClcKg95VguaJgVK2TSGwUxyt7gMD7tvSBwYICYKaeX3/pau3
ZrZL27frp+cSwTgIVv8dNw1ldsN0lV9XOrrWhwwI62xgq1aTKN0kBjiq6hRi9c0OJENeWhkAU5Ty
xxDvIxB/1OXW4oBxxl+TyFinQp5HUaDW8xCbD2oKSWpGthl6eIi9HAAEU0CHUWxNoR87vN2vf8PF
W9Ki0/NVV1RIzsxCwBDGShYkRAdyiRxGF4pP+2gH0u9JNYjbmK26iXcdBu6zBcOXQvG53Vk8ACh1
lFbFYLeCICJqcXm/sD3T3zA/cucWZmc/LUAongYQAs2UwguT0o4NuVONlz4Gj5Oy1THLv7CW035f
sTiHtQijKwtDxVpOismGI9bcbXZsra8UJOJ04RhMP/+asdkpiAWaCWlo6sdBI44ivgYlBVvWCASG
dlNXymYMAWwxl1416qWL62xV57NbUIELmr4y9CPj4zqqBIixCvLBGh8zfiWEPNOflS5diULjaBAU
RIoK8qMo75F6iUhlYX/nIAvGStmrmoYFyDC9okA21xjWhR6uB7pLVUxnKsrCdXnxFX3+8bOUJWi7
0JKByQ6Uw1wFuVTIRGelCTUEBebBqBJTusdx9zqyNDd1MeydG58lLwDaAGaQ++wwahhNey+x7Wr3
mPRgtcHjVcWsGhSh7RBxY0xPwuxci1YR3rgu75b6FYteMEtf9ED03RDoOuhkei8EJ2aDhqo7gJhP
cekmcKm5cLaWNnsWppQ2zGqeoYUnoAOqCwfSCCDZ0rf1NEAWqTsMTCxY/EbPME1VWxPDMuSLId0x
J1PSdSOixIyngurEhBivmg/13jhGSFcmoh48HrapE96Km/G/6ByeG54tbsvGEWKgg37Uo606/JLR
R/vfJaDnRmYL2tAg1EH+qR9FWqINW9ySDGPLeuMwI4AOabULgZwyarH1E/+GVGWJO415FGqY/03Q
PFvm2UUQK32stiD4Qf3CX1sryHA4BhhVxbZZ585i/WKKit+i5pm12aUQBC34RTSEr157a1voHBqa
w9PRrlTp4qW1ZfmdmRc/E1NsNFDXXf/Wi04MXVTQc1mQcPlN33X2zuIVYy2W2zxoPHO7ONkQdfSg
/+DQIHCtvDil5Nd1ixcL5NYfk/NxHMNvRvQlOv1YTOLORXnThNBqr41NkcYKvhpPnrRRbhWLr8sW
9LYyW8dxtWriFE+g0SFA7PEC1HVsOF3/ZRfv/7MfNru+GG2knymZeRADUFCacFnYLiTdF2/IMxPT
dX223FacBaD+J8PBR3omLchh48vaPF4BP5hGd0J7TpeYPi69cs6Xe7o9z0z2YDfCWA5Mhu0uG195
u2ubBQHUS2+2cxOzOyjnJtO1rDEPphhuWgXdloCseyZvDW1pjuRimejc1uzK6dG/y4MSSVoJNUIV
T1DA+I+KojVOKapdLyCYaRCXV+M6AcZyUAc34WDOjcp1quo/JFJvjCNhpNysHnSlh8S375E22Vz3
pIvN8/NfOYuXMfgyOU+x6LrxWlbiKetQ1NU6fY1pFGGPAWgemuR+HPoVK8dX1d8PFiivmkOsfYnh
V6wh/yRvikZ3OLgfEjUPlpo2puwXIt0UUb+FnjN3nEdcdagTy5L60Wg1O5AAS4DgUAFbUk+VPWu3
11flcrpwZm4WV1k4skDH1X9Mt8Yvimpttgl2piNu+1X1I92AEnPFl/Kj6URd+8RZdA15F+UkxM3V
ladAZltSvySJ8stMfEgplTu08wl9KKS/wmdvra5fWOHrp8+aP7K5HKC13WOFNSN0GMZMFChepFX+
P5qZha40DGLDMHPzgGGZtVqbDqTXwUu4lPJcD18ghvs7lnDwbBqqDKBlGIMKrgkd1eKY5VhHEPQ2
UCUSj0OyxFlzeQXRz1QplCIom/ko9MNjq2pb8xAm712/UjsfoIelmfAlIzPPNFgX1Erio9yY/VTN
z8K3HGN4vu7+lxfvz4fMPFGAAg0DOZoBlfV7Lc4AJVa3UeWM6kkn7W1lRNtmXNJPvhyZ/7E5B6xS
EFuRkRvGoQgz1yLWmqna1ohBL4Ux2Ouft7CExswFs1zGROqdecjyzzh6zNqXcKm6Md0j38/yn6+Z
uZ9WhHrBKe6ZeiQgvWvcpFkiLlr6itltaaiC+aWKDDsZTQwTvNeqcES2NIC5tC3Th57dyUbZWMHI
GLYF4x110ay12N+HcAa0lOzr23KRDwIAjH+fH2P64jNbeWVgJJ1j0bQHNDvjYwnRqWhfCJu96J1X
vMt97DYb8m6tcw9A5k0bomjlSMWOEZB1/Gt9/QddLu+c/aDZge4zTmO9CdE7UwJPNQGUEBre46Hj
8yJ2ehOjFmYinllauXgBOR2Im8F2ueW8qmwFWn82AfeezUW40HJY/GGzIKCrEAgTBHtfQXora+9k
9jLwE0Akq1obQAEzJKmH22SlINSlZQCVgPglF2jcBH2yCw2ol2EE+vpiLTnKLGaApjpuWdGDlEbh
N2ECdWkMX0lrdEm7IF+xYMmcsB5nbgIe27BXct04pOgId5nb57ct8vIszxdS4ItN8DOHnNPqa0Gs
GaYFh4Tc3VcGsTvhFrcSgJiJEnsJjrMQMuac+WljZW0HduIDNYU3YpIoaNPV9T2a3OJbVOIAgELy
CMCqOaIqMgdC1Qaw0zCBmJuRg44ptVn/XpU5OKPknRGEC15xsYdgnZmcNvNss4JISRO9S6eOsLGr
HtkG+hMOW2dgNMM6ltAwrhcOx29A8rWvnJ3aMYjiImpgEqP4dNfcTuoA1E5v+TrZCExCdHgko4fw
2a6iffcSOePvhn/zE0eGuz46/5FbbK4v/MUL9WwVZueV+ILLOlTRr81APxA3d2b3a0hGt/E5COXI
k5Gkq9AfFuLXxRvizOrsSJr12LI2lshHrKdhBBVs9pD9NyLI8KZ/fOp31e9sg9OgV/phWu2angg/
1fKllQtcn9OGXdnQ+QB06IdtFpUAb0HVEzNuqtsmPZCPX+GQThTxS6d+uv6vmZvd3QHVG0MTv102
2KSu+mI55j6+o/BWUNFed4yLSIbz5Zvd4pOskWwGGGuLNWUtBgq3WaojpuVuw1/r7NWv7zuBSuSQ
LXznxXhztnHTn59tXGH4OQReYdlCT73mmOtsF0pxS4f/9yvrzERHLVnok4lBgkUDfJ05qkaA9f70
lZexFWAlRIs8Dh0+5rZE0bkKd33/ILIF/7l4YZx96SwGtXmvq/UUg4AmdYCP3/i4lUcI5gRat72+
n0uLOos9koZFmMcAZowlijI9hIHKpTrY0tfMYknVKOAmzHGqCVRtAHBZlforAdQY9NsLHnI5zThb
uFkAsdq0p810tiu3upXyHTp+G/D2PWkfllcxWwNqSbnrv5ax7JcjF2C4YJMyoAg5OxVjkmg0Qrvt
AAUPXMH2hHpWQPh8fbOWrMxOQKbLMevGQR5MTLaybgD+u3MjqJn8b2ZmaS0D1Q6Q8fgYUOxDxYYC
tgJ51YW9uux4f1Zs5uNBmQWZOdQAuAIZCCFvN1Oer3/G5Sj8x8LMtUfIdAchBS7H6lSozDVONZH7
sdDJDZC9x8XCSbqcfKEe928fmPl5BvbXpko7TDqt++cp+Wp2000dOPFueYpx8uTvMf+PsZmnq2rT
cVDrwxVaqPhAMIcmCRjAMapREScoES4a05NRv+AaC7s2Z8BLNE0OA22AJBNfevZMjaVH4uVg8c93
8dlT1wqAVwArIwackl3a35WG79bRBwhsFtxvyQ79+zKJ0JKH0kg6HnordZPixS+HHTUOvr4EfFpa
sVlkyAc5EisH7qktWqdFebQaX6/7+ZKF6c/PLq2UNaFZJhjuUylgNhb0drulkbqFozRvjrGqLbSg
A0wyC9BrjN2hgmBBBuWufp9rS2ippe+ZRQbBcqEkIc5RDT1IzHj6IPD/31ZsFhk6oxGQhcnloQFz
IP+ZLeKgFwI1n4UCszYLg0YFJkHoT8U8hkML2MwiUnbJyiwG6IOvFVLBruhrkOSWECWwZWLHq2TN
H8S2stvKK9+XJc7/Qwr4zxmdd5nA61B1QuvjUzC0P4oIs6M1pB+1wa6o7iBjejLN5IXHg8O5aVdy
6egufPacDa5GaX/gPq6nCgQU6PFo6F5hyGsh0i1ZmQUIXw2bWhoIsLk8ttE+9IltaUvZ9JKRWXAw
oFgutBg4sU6GqFZCPIqpQEP+V3XePzeTNYsQRR1oGm/g7+1vpGWJqTaYAxj4+rFaiKlzMfJGqzsd
ur3GQYFoQwEa9Gh0wEyOKcZ+4cm8ZGkWIow+TcHDh5BX6I8+KFzaDlT1EK6DJNjCN13cIctETskB
8QXA+O/g2qZBRxvQpx4seZdinEEHrK4ZFnFZFwPsmZlZwPBDvKkqX4lP0LI6aa909y+d0/tinTgW
3nKYsw2ccMeWcpaLsfbM7iyEmHmDjk2ELCyctJ9AmMpKAgzdsI3KH50FvB2mJEl3owwv5li5Xfmk
6jcgF/hvLuM/v2KeVVSBUPOemFhkCMpzcJYKgl+SDnauLSUwC/vJZ8caKEfaB4CAHAx1V6itq4wv
LNYWnEaftutbdnb2QbNzHdcxK/xRGAfD771+YCYkaUzhjjVIhXpICvnEKNFqMd7G1tLWROW+k6Xi
oTbCrUgC1/Ctm7rv0GX6ktCKj63OUYIcY4u6G8PDm/aFWJjG6HOoRwq7Cz9Zqzmleatln0qSY8Q+
d6m6y8w7pv4cSO6McfPDQt/YMLhLR67YrKj2XCMYBJXWPdTXABOFKkCrZpqtNH7sBBnLbEsxNv9F
gDhbllkc8jlY6VBdg0yH+clj40klHNLBpldEj9cNTW57bf0nLzhLiUKjMBJda+KT6DmgLdV+ALq1
NaHpWsQ7mTC3ywY3hUDRdbNLzjULS0lnDQL0XXg4icOQnIR6h2ng6yZ082LsO1vEWUSqI1rQsEWo
qIl/l2uTN/F6VxnNDW99m6Ejz0Zr1eDNk6qhnebmQ5nUDjqYHyCJdJgOAPEONPpuB2V1HuSrDm3N
uiTrDmrqcZM4wQCU36hWmwoeCDKwfRDlNzywfpl9edu3yU7Ump1ocu9juEKr82dlwGQZVTxJ8dAR
T3nX3ZYYH/ebYKum6mPJ0FXksUsSzJgk4UaNnpJJbBPz0n7R30hSrkQDXgqGBIbEzpDLEy2PNF6r
YiujT0VCItb/oVY4SEbvhiTYtD7oOKDVK+HrPgrpXoCZFbTbbRbTLaOBo6dgJ2DZfQFC1L7Pbqkc
HZoxaAsOm7rGrBRJXH8Eki7HGzrjvWf5GBeRI6rlofURq+jZQBcOKnFVZJ0yYq38WLcj+YYBD9e0
1JtCMVcygRqhRp70rEOcKshLT7jdBhVUXJttxsJVWidPZp+e8goE7jq0dcv2ZTQrz/DJBpRaoGto
MczcB9uO32haggAfAJat3TS4oxutgRQUtHehOgA2IRtaLKAzV/YCXCVD1TgRlKCSJlxp5LWutXVM
s42SPAxVtBsVy67TwKt6CI/3EcbJC7eOFSfBaEo3QICOaS8yNleNdczovYK59rz6abShG8ehrZWR
jZOzBhWsrRFro+amU2S6i/l6j5LNKBo7Hk8+HJwM+ZGBvKsKtY2Z4r0RKf1t1mevujI4IVV2pew0
u4d4MlcyW6edNwbJtsa8+ACB2xy8I0MN1ZJ9WkPpoPDGkmymKDQqt1HzXkMRD0PyKTi8VHKb8NBF
G28EpiM76QEGCZ/icqebRzCuq+ONEZyiYE+UT5HTXexvsyRe6+Fn2dd2FEAubHxM001J8PXtTzz5
7LZ5LmugaG4CDtBoylyob43+Q8x2jR+gB/VmKZ9d7WFKxo5QrjXoicnXBAPtQLbqoPjKvajc19Fz
JO9H6ijaXShe9XHHi5/S8mSxIvrgDcMXJDLWkFnYm9YNMAouKerV4Hu5teZ6D1bRZE2HXVd5Uf/G
5CfktcAV+4p4K+ofoyhuxxBpoPbUQg2so8c8PdX+WjG3CniExobaInmJ6kPSQxxaf+zYuMqAfG84
lMoLfStjSOn2KtBe91wv7nUW2Ub6oTHIB5DEjkAXaVSpy+svApwUTZ57cigxL0XAnB8jwfFFaevd
49ADYK+lmz58ohDoaNBHLDhZDSUo04fKS8lpDMJXAcIB7GIgOmTgD5hRUGrIs2XP/tBg3KLwigYc
cyl3xvY+UV7VhO3y3ncLObqR5mX4f0DNQjUM4g6uX52aAI2qLvOMkjoEasb5zciMd8zbOwLt1TaM
UCfq7TB8DdKTKbeaXzpAI6/LRHi9Or514UnIB5BRw0nzgzTUfaq8x6Bkkyx+pL75FQkQk+u1HdYQ
gOh1b6ikGyEMcf6zU7ob8Ee4mcWhCPNmaXdGlp9A1g0REgDW+gF6vOUGzV7U8TWM75L7RsVYdM5c
ZqDUo6P4Pa4bTbN1SGsFqE2H/UcjUTCOwMYZW66h/YJWNPDR4PxOLI/lcpJH5Bs09t2ihUhdIlY+
euF+XuBGZK5ZCzfKqo0vG08LC2jPgIevihzBzPUIOZJWU1cDBAjKrLIlB01l3j9IM9nGMXI4PIZc
NqjrOrJ2ov8lk1uSfBjQQR069T1sgWHOq9tWTze+Gu9aRJ5K0G0n4r0fa/dq2J9Suh4xAUbVL59R
9EQRctP+vrYQVVPzrQYf5whl6CiPToW+l6O6rfLgXfrMM2v/rib02CbsVnabTrKTqUCLD9KvJYae
ushTC3AEiPFTqYFnLk/hmOYTUd86T59rSJ+lBUEPWrv1jdGJDQTgMloLYYK3EXyC1RIL4yXUFHDh
QL8YnKlc1Wd5QqrnplGpND5Fzwo0/zYGsM3hCjRMnvwUW4y37Kw3dSHnvpAk/GVzliRISbWqwazd
ySiaDXgDXQkdUjN6vp4nXMgS/rIyyxISzrt0wJvmUKuPqr821XTDqgAtmgU7l4oBfxmavVxSHuNp
iYGjU1WbhwAk10hp7RasDGULar/+JRyBWQR8MI/1DV2quS6t5ez50gNVoIPhhB8KsDEginq6ePNF
411fy0v49/NvZLMGfhKWtE2mgoeRuvWvcpt58QNmkqmjncJ7YxOEdrgw7nHhAfGXxVkZNOkakZAm
5YdyHOxRv/XL0Y5Zv/ZLkIsYa79aoPS48A78y97sWRTSsmtzAXdpwFvVmODKGU/XF5F+61Li8axS
CBVbJmO6Pqfi8QlvqOKjl4+4Xyb0iCsFOpl5eZCV6Tb5K5TGoVvMH1Wwzah6um0JdUXdAicDiSIt
ezJALeJDxJ4lGIqzftas+5nUwcIL5ds7fPYjZy+USNMUJVG6+KRoijsq4rYYfUc3jF3Ooh1HgnB9
Ub4t+8zc5N9n75SIhqUwGjSKDaRWJiaVrHQh2tBvT6GZiVm4ITWQ51RDQZ13mDWrlQ+ivZJyxNjZ
iCu13FGr2o0VxfAfunNRm7lKr+1bE0IDjbRDKJipOV+nkXqftR8Rdq3bk6iFvgpuxgCyNnntREg5
xfjRWevSAGdn8Ov6Gn0P0rMvmIWyQe9IKYM6PvF964GUxMsP2Vq7111UiLepV66tbfJx3ea36Dkz
OQtqCjCR2tjjwFdD7sW4tNtUcXQ9sku6um7pN9zgr6fqzNQ8hMXNmPcdXEBfN1tk/5sUtGrhRtn8
/5kh/7Y0ZwHQVUKTaOrdIMtvn8fb1C2c8kbH/HV1p6xQplvUH17auvnYP4Mq1BAKHKd4KzEDcWut
xDovNoaLcw2GjHEPoiQ0eD6W2EC+Q9ln3zqLZ1bdgKiJA7+iMwWvM8X2VXRfeLAH28O6GFYmHlhl
8KFFAGen4dugZZi2f9ErDPpoH4oE5WOavqNOpLilWngiXqhPfLu3Zj9vVh8aAjUOQr8C0AXDbAxs
02oSQidvfd23FqLLb3K0s+jSk4hUbYcNjxUUBfAei4v7BQuXDwq4u5lJLcrnw7kjCUGsObYSSG/2
phbVpxkwcIGJlZrX0+SJcixbS3dkaAgPRb4PKsaHMQ8+urK6K4U8ycaEjrHf3A4s2VDjl0G/4gzK
f/7odsqJB2LVEvZe1T5qWEXqQmj5ZHByksDSU4V7PtL+sK6PGOC5TTGOXJMngaddMg6uCNG2bqaR
SDNLnXz03T6d8nON/DDr+OCrL2Py8/pqfLu0f+/qn8WYOd1gVNYYlWDdaYzPMCN7QpUvRQlXscW2
ipbdqOaSGtPlHf5jceZHkUH8YTAolr8G9Vl9jPMFJMplR/1jYPoBZy5UmakuTNlFmFUawZ/30wwe
wiWapCUb05+f2Rg6YELSHEGCVMp9iFFLaOFsIHBgX9+d71ncbHsmXz6z0wNRU2W0l6emtUvL1k/l
tr8LdjVBgrViu2q3LJb5HRMwszm7uxQyWih4YoOU0DF2ECQu9sSBypjHN2R0mvWS0PN/yLL+bNjs
5kpRnKN+DIMZQq5HQP30rq50RwXt0XaicxwdzQEnSoGah+fXHsAJXpDbi9DQJcec3Wohl4Yeda04
hLWFktlH1yVbKsNsm4X82Ft8G1J/r+j+Q9jEb5GvrzpUZjF23txoPt9WbbrtGxNqn+DOtvyVFcmV
j9pgNYDn1I83FhREGTSM/LSwmfKjB9QM6SCY7wYUtMFTUDsd2B/0mtx3de/lMUoxan0bx8Qx/dQF
iMZVIEE7juVKy43nygJlfpItFGq1y4nXPzsxxxmKVOh+E2b6gWrgu1CHmy4BNq9sjz1H8U68trTC
B+MpYRT7gB2LFmlvcmiGBPyqP4tGAbhVbBLTX1EsUcl/FN29Rk49nuwMar5cvmvsCMUTBzzmvygv
bJnh5uLhh0HbdZ71d3o1oUGs4l1rlB9ZQY8VAaPniGT6+rmiC3s9RzvmIggR5Up+aMpTC8X7hj61
2iMvoNGlJ57MfpXy0+hzd5Cha42fBDVH6DXaWYYiYFajGoQSYPgjxn6qWWBD5fVJgtvOycbngi9R
oCyE6N/n9SwG1NBAp5zW/ODzYVu3n0HDNhF6xxpKymbzluQL6d3S2swCdBnTOIJqJIZfwC+bQxIK
oo8Lyz/9Fd8TyD9+NgvRtZqrvT/gk0aRYcT0vmfGFhQz8K2PHClF1r6VI3H96K5OviiKPVHXQR8w
tsNhWPUNg2rOq5JnIL8FMV3T2eqkduz7WwK9Qu/6T11IFn5ni2eLH2JeBs0GEZ8ShoYWAe0FP1CC
x13OFx6bl+MuBqaYZmCYG8RCf8f6qG1DCnEJxN0aVHvjCOGLfl+XwyqKEeeFsuL6JzSMnaIiK1Oa
D0IsAZkuviTPfsHstsH9RdH9QDIQgme1UAAfD3sQdGpQiBjbJ/r/b3lNN82ZvdlNM8g40UtgEA9j
CGoAOHJBUK8gdKWoX0J56UtxwvIvZJgXY9yZ0dltg7FeHxS+AWJce98AbqKK9pboFc5uu2FguSqU
YDNY+YLV7zWn2bfObpdRqBnX8yQ4ZSZkPukHl+XKB4NVkUVQYh3XrCtvVHLUoG7F5ULKu7Cv87Cu
SQZq1+lEqzgjNbMbVdomGiBQ4HORjC0cmclPvx3uPws8j61CbUdaY8j4gFI+ZPogI8cUVwxf1w/m
b2TGNTOzzLWMxj7PNJSbonHD1I8O878jJAD9Ire1GNwXaFKpYP6R5oZC9TrvLVtC0o6AtQptoWY8
iiiyO+sHF8isEEdIYniMgwHRvBVa4Bbq64QUV9IHWT1lmNZVDDRwojtdJ44eVnYWPHDwCEHPRcPV
CKV4W5r4S6rM5UaP4nrkmMFnV/DXyvjAjeEIJHCW8VHyaK10oPXShyPP81uq7X2js/tKdTJx7Pjz
kNyOreIM9SYBVjsEtEYmr1XzblbgClY/ogZFcWJ3Sedk5qoLdk0OZsgBLZYQ8/l6vFJ0jiFyNAd0
jnaVuIdcIt5QRD2ZWvwQR6oXdxQzVD4mIeRahS6kFg3g12zXUa1DDLVp3ABidRp/iYUf2UliONe3
TWXTvlzbt9n1wgc/KrURoLymkrdMkE0a6ztQ0tiV+R4kgeeDhdivgq2mNA+6WfeTxLctA4KgjxoA
lAFBB2THfuVmJnFz8hjh+u6SdxZ1d5Bv32EyZVXGoJkeDS8moPQ0m60xcluU6SbT03XHyoeOYqLf
pDk6jGzVG29suBeWv2PEeiDlkRBtVeSGm4LzUObUa0E5gcrKjinRWtLW48YxMywIluhOUqGlUGQb
MLKfiqz+GYfNph4nGb7itY5rh/bKJup3JQHjJSt+xrUFDqy7sfBdlZ4EeHe61BtAj0KJ4Sjxk5+l
HsF4UAp2r6jBSF7M8QId9joU5Ksi342aawS4G2ClkmisKHDXmLk1ebTQgM2HU5l8jH3pRWaw68Me
DF13Ksn3CVRcdC3ZFh1m+PJq7UOJJ4HH8WB8aormsaNkn7QmNJrYviaQf6T8rgPhWIf2WjhC4UhZ
ad2L7ieeKCw3FPsCV7FvPfTxfVXiJRK+j+Jej/djtkuau4Bts+LYpu85scD74qc2zx6nLq0fAXGn
dpuhgmNng81B/FJ3BhjBog+GkmUpWq8f35gGLY4xwxhDiZYRuHMAgWBqdQdwyq6O4nfgx3c0G93r
fnnxnj8LWrOMhEMuA4cq0Q+SviU18nqqZncxEOSJtjBZt3D/zDOKKKooG+kYnfT1BJjCVqJ0Vi2+
qpai8OwuxzRGLgNaxqe2+MonrAF6wU34639btdkFbhHSlXQI9UNiBCg90/eU3HIk/ZlUV9ctXUyC
z/ZndmuPNGhyPuBSKdt+C/EgWxYHDVRx7RCse2VYNXm9MFhz+Y1wZnJ2Y9fQ44iZhElT++XL1ouH
sPAaSNUSZfCyCh2qNMBF6ofkhgwmXQ3oB2agohFCc9V4+NTMHHmiRjY0ZQFCVIWHQmfRHeXgb67w
gtATRIpRXWXi/40l+jvZmNN8VYUkpMngzSLxf8hY3qQU9MnNaKsAUGrgOhDquNFou3CILtdONYtx
y6C6gUmfv1NY1W9DYEwwnC8pEjromFQ5mMzoeFKz4T0eFVcxEVMHCIF0z02trOtQ+ZTkyMLdqC4N
VU8n9vs98+e3zA7AEChJnMgGyJwCkwUAUqhLr8jLdfCzz525f6pWIgaBRXRSS+nEljyW4IgM4zfd
LVt+k5sMkKbBkSRayLAul4XODM9Og970taXGHb5NOv4aHWCO17kdfgD/ICZ+K7uvnWYJhri0oLPz
0Cl+nDYl6qYluPBYbNnABy68yxdMzEGVIipSlVv4rgbHbUxsDUMi1+PI9/n330fjH7eYD2uIIVGJ
4SsYodbRHjF1W6NAo43kAW/HB4v3Ev+xfpSofeWmAqr1wWUT/MIibgoYbcnYti+/8Ha1hxaieerL
0O5icB6G2pdhUkdlRLOlzhw1WvS2y4nTn18+S3itQq3zEkwyh/C29aaro8R+G7a1q5zl4TD18pvh
j7VZmoZXrxiTjpDferERRjTD3Da25Yu6/tcob/XE77IbV7xc35/Lt+Mfs5OHnL2328DqWkPFR3Yr
vpskwP51O/oLJ+h35/ZKdJhPh1gNjzpFoJuRldLusmTTxE8xgD/1D3CUAnDJqwcpCgeNxa3Wb5Ko
X+tD7YX1nhrrVkO+7aMeSkGGe8+KW0Cy1nWxJt2zb/igImCAM05IsuCD88Z3G3YESBEqKxOI9vH6
ev2Hd+WfBZuFubpKUl8pgWMoaYNqPd4iyAorjL7YzEQC6m95eJDxW5dbKBwuMtAtecksAmbU0HFc
sIw9xC34r9Bp94EHTY0I3Oe+rd+CZcTtN/9H2ndtyWqzUT4RayFAgG5Jlau6OnffsDqSBCKnp5/N
mTU+9eNycTF3to9tlYTCF3YIV7cnPc3p1sebXX/MV4p+ELh3jTBcS/o3G1AkrkuHdev/v4FmV14Z
dXDlgkL+Oc243dJvo/HdpgUMcqlnsXDxsRlaQ5a0hqpSNZyDCIi5XRB93J7IfxSX/tkmcwIKMEMx
qgwTTT0T28Qf8V4U6wb9NRGiQxw2UAka1kKY6wQaXSXKMVKyhDBf/A2zC6yCImLCDTwgPoSz4SuR
e5TYkkveE2Se6/RUL3FIlt7JuWx4AWoH63GnnyvXX2VO9iCesrVuBXeTowN7UxbpTVe/o2HAHU9V
dTjJzwIgwx/R4qug5EJVgio3bIQG6EwRKD+orsi+ab6n47GD4Guzh5i5oTyrqIvf/tTX2ykXv2F2
IxR5K3U5CL+Tg8eqOqZHzRZblD2gnw9wdegZrm6JDXEhHlh9970tnOXnY2kdZvdCkJqjTnP8hti4
DyDz2lXF0kP+bw376SW/mOfsFuAcTLIcYq/ntidw9I2AkfS3mfKUDp0XEObGGSS0W8PpZN9pcvRT
FaS0wXin5JFDheEpJgo6pdXGpcWrEVXu7BEo9L0Bv6goS4g1duValZV1y6NtCZdGASAnG1aA+7m0
lQ8o7uzNCBAYg9vJWO5IWh9GQA87CrJCZhgrEY2oQOh2g+0NjKzeYKHBpSgkdVPWgKEM/ramkusP
Dyx6ihnw73oMK0gK1QUDtW+UDXSpQBGn3AY0eOwhw8bqVy3+zdNk1caaV/tPAyCZDbiNUp5DTWyd
yO8SLe02XeG3b6ECaxUsdrsms1WV7/RBf2BG4CV+48pSSCw1bFe6dG+Wh7jqdtLkNoaWbFopW6PM
8PShhkW2irYNNVRNQL6KAWRN9iW8kmThu5Gaer0W7ssqvev7Ytv1rzwZgdOUXZbrVlkFQAcBVkcf
OFEBdmYbrY+dtlL3kbRSc+QBBKpaYeomaQrlb+rEEhg0edqsGFCnUSPfRYV6KEfhoBprBwIIKqK9
JyS8N4AvMxVIZQ1wA6vYyyjxrUar9yaHap05bA1Jvpdq7XVCAkFD3y7JewN3zGpUHlho7iJG12mC
N7pstkZLQMCCxLWCm5DVFiuonU7q43pjlwpoiRK/90O5hfYTeOVs3BYjtAZEB91gajSgocBtTCPf
ZSDVHjCtOfRuwaIvg6Zw0oE+Dr3i5l3tharvFEGLBmZvtVV96mJ4VqDehsYRrDP0Y8962DweZQr1
7UOlFJYYBjdlrRMakLsG6Bs6kR50c90s19cA7P8U1d0oQz18RNOxekyrrZASO6V8r+vDT9hoe4pe
FjDA6lmU2tNYiw0UN1xNgilaEeL/rlip1qzbIH/RR9C9VeJmJtrL/aefKJ7mQ6AFwrxG1YMaGb01
GluhjrQQgl19xP8eX3V2VQ75oHVQ8g/ODCWmINef1R5G2spoD1j721fi9UTtYqzZlWiMgQSMPfTc
+pBvg7bdhJXsJh27L/vEk1scPajTt/1TUusLGc31J+hi6NlN2BpdYNZmOMGJ2n1Ve3Rnbsb7dANd
1XybPnRr5f72ZK9G0BcDzq5FJic6HAPEcDYL3BgU5QqpgR07/AMGsKqS3mUtbO+aammNp4TgX0HZ
xbizWEnUlKvjFMJoK3M1uLknVjXSE/0VWRPUfpZkvhdemDkyLAByPDI7TLPSd5x8xx1fmtAUjtyY
kDaBQy9SEWmIhSAtCtWVO2mlTxxleYOqjVeugA9YAK0sTWcWGzFOZZIVqFYkoBCC2GgpfAGeez38
+vuBtOkDXsynE1D+U/sAJCx3cGHd66IKfey80Z3ksOWFXXg9LzFlUyEqOob6XElYG5o6D6hoT6L0
nREkDVVeRcVGRUHIlB9A8qjlQ5I+Bc0ChsG8ug//DjwPpas4kbqeEPOkkl+oJay0IthDD/NeNCDd
lr3xU8Wl4ZnwrcCr+QaAxcH3k9cMoD+vbBRYUpVTiR/OQpnS3/m8tQeioOIIxgGcJsz+2WR8NU5+
lD3K2/F3QHciOKb01QAlk6SPtGktjfRgSmyqnqCyj7/Vn7luOLL0hho+yBBF9lph8ormQCIMrgqw
+802irrN+3ZVKAfBHrvkgaCpo45A2cGLu+hPVKMIBailJx80+OCQf0XFITHu2y63qPQsy+u+O6vw
/awj30F5fC2j4sdaemhY+UvYUxhtizKB9a7aeK0yHKou3IyketOrfFX28kdAycL9/m9holl8NrsQ
Ir+HU2oOalz5CjuJfANPtcSJVr0tw7xZqVbm6MB6aOnULl1/s0xqbNPY4JEq3fV+/yB8YAUUJuw6
bM6yAD8ItkeNU0v1iWQOeEU27Eoah9UwNlLAB2p61y8nxEPfH7XetHsZ4Um9BNi+jvT8exLV2c2S
h5GkyjlaAN22+xX33Wpyg2y3xVO7w65x0Mh0Mzf15B0kePnKXFiipYd3dtWkQmoUvY8CFA/Z2hh3
NYQY6nTfKU+3H6KlC2eOnpfMrhV6MUS4cGQ7fAvtCKWB8WiskAuFi0KSCzfo3M1OH5luIpRDeVLW
vQK00aKtrIUZXV26i7tl9uGqRGnLrkKbvgKomzgF6lN9YCF2KHeNl26KR+F169S3hyVB2qXrlM0+
Gryu+sGAduEpkNqtzD+zEgodPyza8shwjFB1zTZZV9jpLFWc27O+XjK9mPXs4RBUK1kY9O2piPm6
SuJTEVYOUe+qBMOytyIHQayXHA1F5xxt7qoHUMcAgbZNNxq6zWkSbDPmn/zupQLDEQTHWM2PEo8C
OwkB6G9HxxfgmOZL0lNXd8TF757+/OLBa0XCW9gCtKdavA0T+QsktdtLc32LXwwxC2JHQbsRBo3R
hJUM1mSNYwwrOvv/RgnRaYliszSjWRwbVyC8DIGP4ZqPifHSpefbE7pePLiY0CxcRanCCKUO+2yA
qGO0VncAIUOxEv4+uMK3sGzCjWT1LuTVEwumO3q5Cut3s3vmEJm8/VOmkf4Vfl38klkc2w9mVnIf
Xw8IIivUPjuDWVDLd9V+w5SX22MtrevsqWpFqYuRZS2UlaAaqYBksmQFM22E/54NeEv/uxdVSS9g
9YnZpNVnCVxy4A9WI3/dnsbSILPrKS/yhBZoq5/oqNul0XkpgO2I9m+P8m/bkelh/+fLGHPZb4FB
pHJU0BrYNs+IS4J15sGBPbVGdRPZ6pbYgY0aiJ8iPrKqdb5w6P4oEd1ay9l9VGRZX3Dus5Oe0rPf
Q2jkLMg+TN8z2IqrUu32w70+vkvVj1Yj6xrZmmv7WDu1XXwEg8uLgKHI237FUzCFxFtJPqQ6dqUO
AZMZnX0FhHupO8eN4tAUPR6lseOUHesAtr4g0KdAxMfkqI2vXfasNOOhHvqNme00/pV0YpWNu7E9
D9JLmNRIuoXL9DOjicMCfdvW5xxZf9395v4Xi+CdooO+3b83wPIEEnQa816z0vanFtgcFcTfWG7r
QL3QBKoEWN4ots0MXgAhZF1ptApgLi7yg8YP5nhXkY+42KfKc11/cxij++N3oX0p+mPXeRXYthR1
3jEdQUv1ZXPhi9x+FiHL/r+be4S8HxlHHB8BqA6wwXYIprbyoXRL2fTtc2rMIZKVRnwiOJIKCHaW
SGvzcumJXzpCsxtWlVRRtH4dnREhub6B8g3JnUAvF1aMGNP19a9NzAgBBUVVcJpmFy0Mcak0jKxB
mjK8l0EK6Qtq7gclh/iWvxch/Qkk6ReOaPEexg/DSjPEaGecqdASTls8tH3h5Cw7sQlNoCkEIaQZ
Bjtd0PuRtutmIEC3Gd6o659UIRYM1D5rn6LHJXaJIsB2RXPGeAs14alo48KExBFpf1RIt44byLuA
+6I20NHBjW/Cyq9jBD17yaP+Q64+FHDZizJm5UhfcoNvgGex/fpBRCdlfCkB5anob41iXgPEetcG
VqH9RupnN6x1PbGzLrazqWT4HgyNRwBiHurfMSgAW1vnUO7ov5XovlDWaq44TYUBkAwH6lOM/5es
gd5HKVBgryO/xz+Bj/vPwOE+Z6rAcx1rsmEYNvT3cfjcG8DVRdSJWGolUHSK6se8505aPOcMsgHB
Pek+mPRDlF9VeZWbyhqoYpWQrhn9DfrOKPUaMAhLLAJ7247tUvRMlOhFKVAtVgIHvl64Oz6BDsrg
fjdAKmEMz6TdTY0+nzxVxi4OQ6vQ742EugF7SqJTp33r428CFR2jB4Fs+ASF0Qm4vNLgjFJsWnCI
JMjjyDFUjRq49HW6F9FtXP6UypppH2E/2poKZ8pirWG3SALmqyjZDngWQwgGmBm1hcbdAvo0BoTT
A+2uNAOrYi2kF45JkNsmXdey4khy7jC+GzUQGMgPhQoD57oXQ36xjM++xhae8esh0sVGn73jcTRm
BBo60l0GwiYJj0qiPzW9spaKfZy1djDGYGYCx00PmgmXxjRZ0N0ypqf11kmbPe5mGpNYMSoFZoz5
ug8Nu6r4GQ5xj0j1ZEvO1C8B9pwdjay2GSh46AQQxRU9bDD15Jzn9RuPGo8FLSqG8TlPxYqrD3pn
PNI6ONG4XaWmtEKR+EPwfl8DNKj1e93Y9UgoQaWBvso7Ux6a3rCN8OcPJLXKrXp843pnp5Cvp8VZ
hl4D137KcB2i3lATxevQr4h9Ci2r99Y4kgpioEG2HnlsT1XSTn9Nx/uOHEyh7cFWeR2rzom07EQz
GGuL4JSYb3X20MuwTvc/s1Hc9VGxbZT4oPc/t4OBq1Ha3687hxaXrRkTlfP2BDLLa908mCFdydqv
AhSuhibC7cGu13EvRpsFOJSbZQ2Ua3tqWetKyriLgpVJsm1WhYAU4qyLk+EDObCc+U0xxY1N9GeX
X+QSwAE04YiGyUneRmsRvKCsaut7aHE5OTaW69t4mxcmO6V0t4acftLFkFFj0lCNoxaq7tFaDx/+
35CQzRo2EaBF7u0Br+d5F6s7e8Z9g5VjR2TpbhDKPUqfuMCzbE2rRrYqEBMNHz1E/uL7jaV12bbM
2LoAD8uHMIwATaAexnWiF/sALRWq1qswiGwZqaGs/CY1c6HZDIdFSABHvxVZUvG7WvS5+OXTq36x
VL7RaTogxcj0Ms2q0MNJkIfWg+p2GSQyQMSa3h0ibW4v2NWw52LUWazAGeFDFmBPVNKdWX5o/m9c
VZaIFwCj16E4F+PMQgV4YrdaIWsNQBY+ZK2gemW1G2NXIdm3MTdhCR/C1KsAJLll5cyrAdHF4LPr
O8r9iDdyFZ3j8jHV/V0MdRilWHIfvt4muRhmdkk3MWL6Cu/Bn81eFHsTWlo4yLB47V1q+8onCHLQ
9Ln9Aa9XVf6OOsdJtqpfUnk0Gli8KY6GomotfDiVIm7WoETPpdZJeGD5HZzDpBeVL5Sqr0azF6PP
brNRTQHT1HB3jlCn6aTvBnnh7QkujTCrGtVjhYtr8BFkJhpCwHfNXHpcb99R/3I4LYBDV1ocAUZC
GJFLWwKKphY6kvII6uTCbBbemj+A3YtTDlY2L1ojxWAKOO/ao5QJh9dfBvCkEqiUt5fuevn64uvM
7pRQha1c0MJYBTU/m0VrH2W+P43t7Ox3D5Dg8fq0d5N+G6KsrORPsI2zDApk8sLvmL7RjWfgz619
MWu4d8UJl2QcwI30pbjBVnOy585BdrgKnKVHZ2nDzK6aHPenElV4AhpYKpnRUSCcWZjP9SE0CotJ
Gc7Y+uxZQ8NIG4RURufJZh2FRGharQ07eyZntgKpFXpKh6VZXb/D/g45/aSLJRyqdhhAZGhPOgMx
qE6B4D510ZIwLvmPB/TvOLMt0wGHp3HggnDcniLyaeitm1e5W/nGV6+rlWOOCHZ7Exsl96vRpjw9
RhCIQnIl2zRSTfBIlGCVkO6Jy2DqgGY0GATyh8cegsymUD2tu8uyjzoCLQGki7T2mv4JVaQ2f+/r
11R7Iv5osxBFEMh+lPk9jEutZnxvYECTRoEnMe4G5VHyvVIC3kDcBeVb1D1L5HnUFbdoHb34LIdD
M6K6fMqHV6Y/pOZjxr4abV2zJxOigTVllqi/hmA/avd+H1rVWIH6bEJYKLXl8V0D7TcxgXEYrJI+
0PQjaXZKfsy0Y27AjQIWjeWRA+wQl/cRNAIN7U0lUGNkaxizWJG/oVHiFZ2/GeVjb/4mgNlWsK3I
069I+eAisCW01JJy0nr8rvXCEmCtpPSjH1407aOr+ZT65XoF4YhTiSUohmfCfsw4cUQgrGq4p0Xl
qP46mYgD5K38jrEOZv80tL8dAOsxv7u915f23SxAoAy2aoyoA5hwHricJDvq4dvtIfTroc/fPTc7
sX0LqRkoErXwn2ldjtplBAuQklNrwA5TGZg/lLyDQm6ZqthIxqYhMFUNc0to57Z4IeKsw46y/izw
UcpJe3PknmCZQxGjpUj8fUixRsWzBCfpQGocAxigSM9Bxn/tg48QtmElgv1GWGb1KxBrsep17EKr
rt9KrHEEHTWSw3wZchqJuI+TPfzTLADDoO5n2LC+XMNZxhLVV4isOp2I9buq/4ihf1EaEIxEpAF3
Dwf+YMymaYd8leqoiHCv7TLFNnvVDnTiJYFqt8nn7WX9j0zj77LOwp6YJCkVEB8FgC32cqjcRfS5
xQ8DIdxWFOHo7EsZG09ebFr8R0zyd+RZJJT1hpbFgWIiElJsoNAfUhsgsxXug/Oi99p01/77bfln
rD+p88XFmAJqPTRcbU6107n1JvPSFbwi162teALafosaCwsHYu71pfuxyAKFmicQJ1B2YF7UZNAI
pO7C17tWXFM1RSVAW8qMzdHd0IjKu07q2QmlYRKhIhNBrSX6hJ80mBmwgzXNc1u9ZmMGuRZce+2+
AXpMIpAqRB0KKhAKKJPYpOOS2O6/zV5QOr/8YbMbYaikRvJjmZ0kxbe6cQSxMUSZN7F5ItuCwl4v
CGxfxj7rYVgF4GGsDV7XBRCKOzXMdwydLLzH9NoeuPxJswsEmsMay7WUndrgA2i5lWyO586PkM74
Ysso+9DV1Ckz0+HhBzJgL0lHO+fHEqJravBQ4GwOA86npNl6sc3hW4gMWT/HUOaCVjXwd9ymQ+VA
NMjuhy3EX4DUDpxcVm0Uu9zY30cNh8bkQUcZL+wNp4A6dEVKO28oztyeKN9j+FBBGyBDwZK/BbB7
RvmG75l/YP7voD6mgi0syeJXmh9+vDRIJ5UGCFr6ShQruNdcsp7Srd5WByu5C9f1/bLyyrTS89N4
+SVmJ79TE+wdQ1NOtNomJWB5SrSPAZSsWLEhMA24fUiuncWL0eY4GeRxLSrdunLqUS2kugFM3PgS
QB/t9jDX3qfLYWZJTukrWgSyEjvFQ+Fp9bEAqyJSuRMRFepkuhVVEABOjIXMjk4H6cZazvvlQYzC
OyDsyomzfKX2xqdG67e0l2ObFOHHAD0/P86JXZURAhY/g9d5A33nkQkLtkHnXq9hAKxCtwnyoWF2
TACQHLHDI8h6tk2UWqHCNyWv9mVT7SGKAknn0JV0WO41rROYEXRQ96FQV1ANPea82lYEXRutdhqZ
oy5GVRS2X9pG2RlDAGPZHrTY4RnOGKswe5OB1CtA3Y1jp1AhGFv/drS3SKHbbfU71uCgJPGmrBpX
JK+3v9TVOoMKVSwonEHlTNVnN4GS+0lUEEM5TQCxAN07eIC+aT/JO8R5XaiibqtvcLLSaLW89a9v
xr9Dz06cXplBHwdMQTV92hLgWabBvh4WstWrncvLGc5OGCHQV6MRfLjNg3QaXNDyD580tbkn2VC6
RxDocKjYRV6zkxZO29Lizp/aIh6oDwqdgqeWeGjcQdkwI9/Je72eBI4QDk9A1C34OhA3crDNbn/b
61fLP+s7f3jbxlCAHpGUEwnFvdBfuuwt9tdqK754Vm5uj3U1c1apLlPKDH1a7v9NtwoNqHeZSyFw
P9BmBMN+RSzI6Lg12LNQb4IYg71Uybl6y1wMOds/UVMTHpTYuhmEHQNw2M0q38BW1mpLwyKBD8Vs
fx9C7fr2VK9u24thZ/uJQwZMxLnenBJJeLH5qGu+u+iV9B+79p9oZs5iKf1iGERAMblY8WA1BEVH
dOk4gP5V8SwHULDX2F7OzzGwGjzfl+FH1DykkKJQay9TT3DjThZt3aYFvXW/zlLqWvOzJK7xelAF
Nx11AkNxRhqvWkiqt/AtaH9ur/RVavHlOzJ9iotQVR9KqCAAM4/LqXWQTrjCTrZ4Sn4qb8IbiAeu
WUtu8Qq7uq/+BpJsFq8xCNUVTY92cB+B41mbtpYgFWj4UWsgE9V3625kKw7jxRSyZaCV2lVSWQoS
HTDwzobxwc1tZGxD6SmexNRkzakg798P1FGECocB9PByOBegRQaXUv2tNCsAQOuVMCkAN2SS5V/r
fuIJBIm0/zbz0J2IKYYC5pQxWqrYxWoKlH+FP+0gmkAsE8GUmLL+vljnNXQfpLa4j1X2kJQHAi9U
vFt2Z94lYLSHuZPIo9dBtgoaZatmgJ5IxS2jyLZaTb2RQihCz85wVLUrVp2LSIKFpDcimm6gixmW
2i5SzkkG0Sb4HxvQJBu11JE6wwGl6Ynl2X0foIcMVkFiwtAD55/IXjClTEnyXdXto1BltJTNbaZp
bgH9XMMsvE4uHow+3PdQv4Tu54EF03/Ot2pt7Gmt2IMaHNK6ujO6ft1QiODrsCbQnJLmr5Wk7TS/
PxMKsSRNPqpKsSkiVBrU2krRilWTFMwXag+NjBdatnp53GjYvK2PYuV4HOrXileAs2VP1Oj3MPF1
YCZrcSjLQ/sDWGDIcqqmLQ8YEaLuivRey8wO2VsUBRswIG3dR+NwNLYmMXaTjImIomOjxvCYKoSV
dC8tkzc8iD3dD09hnx4QYa5qHTUalGs6LVm3Ytyh3ugosNGFuZcj0JHvIXinVW9AdyTZoZCSleq/
ScO6DPpD0qK316kOreA5Fw136sB3ldoh3g5OVQN4nrw1tTUL+B2D36IydhtqCNdMlY0M8xLQHhwe
55uxjFtLN3WLRxVMt31qaeZRFKdOPRH9xfQ//ZI5kRJtO3gIdKVq+5XwxJQYQkeAm+lbKmf7Uego
j6vrtjnCZstKCKiudFckX3of2AHJXTNWXF24YPRkAKEUEBAB33qTD3wV+MBaIdgHEeUA3tVjBRv6
IKh3GS934Sh7/tBu4tD4yrVgNyTCSfK7XHQAQqODKhVeIINKxb6qjNkwlVnnRmEPdGNI7UGBW8ag
/2ZmcC6RO8TdZ5wGLxkBLRY6JlZYJF4JI2+j6WBzUEDaQWxKs7tP6/Ax6JjNsxrq7oOXqBrwO8VD
yYA3SeP7geH4myOzR3xZWYOIju5qQfWg9N1xVNGdlXtuF+g76YC650oJRRoNn8I8dChUUeNOgeoL
8ddUL06Uqmv45jyE8XuYcQf9HasdHwm/zysIm7HEI137HqjKd5KGawNmZQv36RR337rAZ4+0H8Vp
UsmkgaAGJATUte/0MNBYgd1wjryl55lcv0f/iT/+JKEXt3fU4o8KOL2jfQpN5ljapmgOugY0ijbA
pri6M3gadYl/DKqNzFYUEo/q28KMl37D7MkK8prrmY4YcyKD+uDmZXZ+N0jHNLdjByztwCJbtp2s
sqDudGeG+3y1RDufhvj3ov9dhtkjVkH4raMBLOWjuN2lWbMzYJJ7e5rXE5+/Q8xerHYgrao26NdV
TeRwQ9u0GXGHMINZRr0Q016td1+E03QWdQ1VBEO2PlBPkziWEbcOyfaRAbHHDDUz7bmv65VPZEcf
Jh3jGCB8yemw7y1SN7asv3cFah0MdswFyOJoNGQF25jJYUAKoEa5V03VX7T94ro7316jq2Hb30SH
TjvlYjeKoDFzk2InwJfegggdmkm/nfZxe5CFb63PEJ9oBaEnZubRGXm2peiDNYz3t0e4HoP986n1
WWodcp+aao6gdxJay7oU1+Nk9ZweobA0eaK4pMwXetELK6cr/7tyUhBFY5XjHMdtdpeq2YZD6IA2
S1SlpbWb9YjiQCJEbqbsfU+/IO5YbqoVhEDhJwThHItuFUd+WfKVU/7ktzdOpz67IHIdXCYlQXYY
o4UQDYexR2+qO3H/RQWCCuGKHrzWEXQUzKbZwMK4s4YSiuCwaLEEh6Fj2kf1L0tUYFLMaGvg34eM
YFZqsI3WA3CHCgNSa0pQWRI0YlDjuk8LvFjgH2OPG7WCClfwOEKWFDGfUuPj6cQN4ITD9fY9hr6S
joaqBFXZtAX5thMAQseHocWjjsoZafgbTbWdb3Co4KXrzAewCPW13g/dqEnQ9BDriOUO5E3SFtW6
DhV7H6CMql31eb9qCjibVHDc0oe1OlK7rD9pFO1h47QiMkWFHsFmAeJOaBxgykNXoVq78KFaNb7s
SbBU4mP65Eu9zWPVZvDXScVPFn0PCIsCGRUTSGeqBDBW/qVUtQPRflsWO0PFzW8Ii3QPPoxVenOw
KtX0FFwjMk7+QOHkR3yY0PkTGxddpwewbNcd+SD1e1qAtRaGnj4Ebsg6i8fPHPytoQ3gbgQ5NcBu
oTY0fRC3VDFrtJrKJw3eVKAxq+OHLJ1G6Z7qCsThXjW+T4zfIsxchGsro2RQ4lvxKXbYl9Iho985
16GtZlgmX4XQZ3gMgTEBThJlW5QCg+d87L1UR5SjD05iEIS/cCOEZxYMa+w+h/BTvIuJcMBIR0GU
ugUlNlO/4e7kVAbaI6yzG62wVexyQ0JnspnUgy2OvxxVbAnoukXgWOt7GbbqCd1ILZhfE2AT7S0p
3YqyRNolOylS3TwApxo8NUnyyuBRlYUj/N5h0WuZ5LZQ4VCoQeW7sw0NfeP+jQHaOUC5V25VO0oO
PduPRIcxgjdACEIVTg1qtgnqesngI1aV2LlwMUjoSoHHmSTOvOerAcZZHAF0JH8mBHZXdTBJ71kx
ujOR1GITZmstPGmNCach3VEzdZWI18npl/LW86tkp6YNphi5SnWvDt8lnAposI3GwotwaLBfgTky
rYEDPV0cB9mVseJ0QAmPNw43ZUdkz2EWoX/K7vLMvDNMhPswV4olnCqsUZ/D00i7U/DfR3HnsPZc
qI9ZcicVPxFyJDlC+R2ElA4QTA6C9u3L+Wof56IKMr//0Uanci3QW1HoLm6THe2aNaTWXYLStxGO
cILVnKSkqx7QHaqpCwXQpRt0FmmUox71WjwV1BDepPwZfs5LE1waYhZpjAHhrEND48TKwO76fiM1
2RF+a9DQ75qfpmrXXcEDm+vmnYgSnPdhJQ/k4A+4XTNgG2+v9/Vg5G8tZv4acrRHEg1+WCdNHIvg
RRLZna6/tXm2SoI3OehWY6Qg/EBRFsC0NqabgB8YUh9zhOpAKNvE0GxTpC6FESKtoEg4jo6uJBva
6CuT9gfoHKD2u0SbvhquXfzq2YNa1IpBAGlsTtF0ZUtKuTJG7bNv9z6QNLdXaGmo2aMqN2xsB8MI
z6XsGQCgElOzQvRfhyZdcOa5Xqy5mNW0dS4CrBEamKWR8egc7rONZNF94kY/EnwG7doFdwGoVIdt
yOb2/BZHne35AMJ7A+p//alw2SnfgOC5hcbuJkOFFQgI9PRc6W5JiuhqDHYx09khiDOjq0uJNiet
xLsTfifxownOGyPDJo0bB2KnC7O8Wsm9GHAWc0cQgpV5iKAPsqh2WwqLCUiAo6OWpLukf769pFfD
vYvBZoEydOsh0Knp4Tnn3Ml7ydLlvbJkLHKVDntxU85L47zo+i78c1fJdwTtPygSy/qOdfSJoZzV
xG+yPgIF8ETYcYSwbsLf6ThsO5pDAfV9lGHTiPAg/PTjJVf3hY87r5r7Q6/qaoscOUCc0cL8YBx2
Rm9sSkRzvSTByVBbgARexR2olGnoiIHxb84FhPqkzLS6psOpl59rGNj5LWq4uuxx4M0JHE95H68B
G5KX1C6nL/mv2Pdi3Nk+BgyyrLVSDaHeMAXbKDWtRnfZ64GY1/fv3wnO6g60Z2pZZ2w4jUb1Oygl
nBZwcBroliW5UwnTywMoj7QPIQl2alU/dzIsbyEYf0ir4aMDSWsfhM+iB3Bfh2Gb3leIpih0niHZ
mqXnQRgvyB0jh4kXUj+wUoLWUQ8qVZQHcFpLY5itRIGj5I1LJPlDSpTYrRnMVqS8AdPfZ+8dbc8y
7Ac7CgcK3bRV9LljhMtSD7EZ8C4igcpBw+y8Ew60jEFnFXYMCo7edNu2f6MEKJbBacSXGg/egPol
B0EDqeCa8MTiAYociZfWd2KS4JbBoYUzKiIDp+l/8yRaqZCaoeAhEMT5g6E5/v8h7UqW29a17Rex
iiTYTtlLsi3LvTNhJXbCBiTBvvv6t+h360TB1RGqbmau8gACCGxs7L0aaXAV1JoIREZzdE/iMd3T
BFoequ2q9GGeezRRoUGtgD5UNP6wWDCZ6KDz9NCxwavgNZGawWBaAZDJANtB9XiAMVSN8aS3HsdG
sl8M+dRA4ThJbVjH6q4sS1BHQo9hwk8vfhhGHdba4lI6B1CEDvR6fshRu54TgGUXAkUjEk79/QQt
n7n/rKCJmCe6q+k/NeWdrYW/ocDHovYygwYpvEkHmNPPiU876P52z52huir4YqSdNiNcL15iTxsk
33g2re9KLfuqCbVBoG+qibrrtoBL6k8nQ35NgC3IisiCT88A/SNIM8ikCuy4dyn0o4eMOQRtJ5V4
iV75bGV+ZgEz2t+n6+hU+O1x/K7lsz+w0q2SDBa93yuUfI0Rq1R1vgklbbKeEkhLNwbxGESWEziL
mylse3rpzdBQRZehCBeDe9Nq8FkXRfmLEARNlk0VEcZAas1F3lJpSzzvGUCRgzP56HccqF+G6ueU
ex8G7K9wh0LAmQkBoJfiwNm4Ole1qIp+InOhK6e8yr1slt2qXb/ZOaxZ5V2NF2/BABIzpp/X75mL
3dHzYblSBvTAO1UiREHLcPY2R0u1epiQ6ZvLDWQyUG91FyBee3R9+iKwUcvaCX7ApWT2/AdweRiV
oBOH8vD2A/5f7CUdA7l6MN3Rl70Wgh/7JoPCryBLvwh7Px+Wy8kmlOoKRSo3iQRcdZJTecne8mYX
BR08ZR0xnP/SlXY+IJeZqWiiKWQuMU/1lpTAsRkDfG2rp9W60VRULEAavr6yXzcWf7Ocj8hlZTAB
mSplmJBDlMwprcZPTZ/a0i/UHF7Wunlu4qcWGpwZUJ2D9lZAtM1c2lu7JTdg/kUkXfwcUv7Q0h2g
K7DonWsBCZgXqleZozshYa4Qvq//5otvt/PfzN2GSdrmwERhN5hrdt8t9veuRBdB7yDXhbKDY9ms
hrZ7OrlyJd0m7Btaa871n6BuG+7asnH35CCPY7ZsP2GDSWsAAk4Q5qK+OiHI76EQlnvm3Xo3A6nX
u11/aOFcU+96y7dNXyQYIooJXMpZ5bIpDU2mnHpAe9Hn2lFUr3s850qQMK30Lq5bPye6YAUu5Z4a
ynxE0fUNNMftm0WvjWWqVWQk6ITC43qrpeS6SA/44nk4G4X70rRr8PaTsDtT9oR4i/rB4soKPN1m
pKGQ17Xf/5fvejYg912ztBhmwAS2Ew/egHLT3SbRuqsrR/KLwJicrRWi+PM3gK1B5jxCuhtwG9EX
vRjtzn4E90XlYSamNmBtZ/ptML8DUHd9lqJvt+2os/dfC6sYDc2O9ETQAgeetAIiCjz264NcvDQI
GJmWaRgqsUwueM5MaoiyVdjRt22dtXY23FLnFF5ygrp6CnUr+Lp36NO5/U+hadm2MfjzeT44F0hN
AFmXOAaNAWLmuJ8xqAqMt1s9LnfzwUAI71/oDiqf98uuddvn+K78sSF/UEMAolkoD3NpG5//Gu6w
TKgyj0xFY2naZ3fjG9BhdwQKXyVe3DVkjNws3ESFtEjaiR7A6sWE/uwrcCeoRI1ksRsYmW835/jZ
/Uw9YASsnbpLoefnVI7iqo4coXrpmRCThuPI/S8tyh5pgDJkeH1LXNrX58vAHS5kUkqugY90AtPC
6dB36dPo+ggXr4bzIbijo6DjnWYZtIeTxrzrIPSjMnpvx/Uh7tcdLd7i6Z3Rvd3atzpkpAWDizYd
d640UKvSilI8nhK/7fbVTvORS4dT7UjIVHQH1MxNmyX1C5f518cW7DBemr3L0wHYZfQV53ly8MkD
Rl9QW5NTQCqmGznvBTWki/YLZwttcSnhlOClCJnC/z9g9AD1MFgNv+aeBU/AbNfv8zs8IfzMs3w5
it0WmXAe6uCSCz74pVB2/jO2e/oslPXQtmg6E1uKJpuS6Htcv3fa7vraCufKR7KmZOOEtx2CCb0b
nPKghlnpZZlr/Wr25QmCs34Puv8TyEBonTgjqll44OBEiRPEi3z98wlzgS0Dgqmbs3Q5bolHFtF9
7H3Q3ebuawtfG5fLHb+Dh8XFLc2MdRi4fU18G6x7zkI9tAIo0goig3AkLkzZbKoVQwGSC6zSUHOr
YDygHXGvRqKbQXBGvwogZxtm7Lu1NTbImFTD5oPCdgfeNYbht4UtapNeGuosTeUVKpWBaUadasoJ
IL+7ekcgSNZGKANsjBF49oA55gA4AgC+YL9erLSeD8wdirpOFkjjNFtymkNlY4EEEDuxUMt92BBv
L6b558a4Ds2n6wflIrT0fGDuoBismFaa0e2Ztt26egTsyH3tg4XuqB4wO6EqKshtU+Hv+fMRueOQ
WqDZ9QsSxCmZoixjt80s71NVdyAlCzhd4lnabWZAgkWPqEWhDC8KvJfutPMfwB2RPq/+85FT1F4T
DS/jQXQ2tlW7NkfubEw5ymZlWisIP8Am33QuRMIfan/yYkf5OUWd6BoTrSl3Tc+NbJtgmiqn+FkJ
oES6NzzpjoLLbgTs0fzbzcrd2L06gCAHERLMbgb1xwXc0IVEEcg0LoRn/K0s5Eo7yLtc36sXE6Oz
BwxfSqlnlIZ0XdmCevm9uun2pqeFUmDcVjsb4rh4p+2geXKkYbKD9FMcbb4aRtDucYiEosAXN9Hv
hF/nLtNVAx4aVkbo/RTPjfymgZx3fbaXT+bZCNs3Pwt7FN4k9bSNsKWBgASYP1JvdPAqvbf3wxHm
U/DzdK+PeelqPl9gLhiMbQ5ae7nVrHsUf7tHqf0kkKq7PsjF+/B8FC4A5Fbb2GOLt0ynELgnLr4K
FKkqJ2E/vdrofOfkQLNXWZX3hQ5p0fzl+vgXFfnOx+fOv2520C3MoC60PTSmFzT4x0eQM9LBSfaS
OwXZveK3J3pPXvpTeTSiv19nLjzMc9nVdFjS04I4V/RwdQIIR6lFIh7bqf+vKHS2g7io0KbUMuoe
E21y2FJCtm4siwiaOJIJqcHm+fqyXkpnz1eVCwq1ZI+SqSfKqVErb5UAatbqqKltnzGU3uQPeGYK
bmvRbuVyd0uf4m4iOCCsgwCTtCeG7esihotgEB50kNkD6eBtgGKbAhMyOgEjDvJz93p98S7mHb+/
FN9qt/JW1tTteV+bXZBATctisj/YmcOa8PpIgrjF481Mk5nNaszYeuO7lELoyxR5aYnmwgWRRpYV
hVn4LKMFI28NWXZZwxIAsNBsFIUSwQ7nAWZUHwgp8zg9QaE6oLPud3p8p8/IJUYIpSfdfpJ8a0pc
1KQqp6yqAxkGtx9rH+05T13gO6PUx7HKBZ9TtGm2/5+F7kXq6qbcnjgN+zkXT7SQHU2mosmLPiUX
RWg1Kk28YNNoIcCQ0H4OyWFjBcmPow9XcQnaNX95QXwB/s4mVsJtRrOkTZhNmR3ceeAPPIyAwV/f
o9vBvRK3DC6UJDSWS0wOL0TLcizgANUMzANo77M7aXiisEwfTCa4+kS30pcswNnUyJq3WWtp23U7
equHvoHfR7qf34FEEdkCcXoi2Lh8h15mlNSUol7YeoZf3/SFC0XvoLwd3mlUBPS2PhiPUgjxbJR7
6tcPtBT2ya0SFne6a8DbMvGU3faujR9AfLktQhb91Rfg+/RyPysxhMZTSKSgTRCiQoD36v9mqXl2
Z5h8ilMQ0CU05BtzXgLlj+IaLmEVgIXrsxF9W76umbVluhQFTkoyedurjoXWU/qa3cgB+n3fRC9j
0bfl8huroE1P5+0mhL9NBTObFf1lBq2+THvuZOHGFYQBkws2DSgXMJZDvM13zF/w3pAcEvVR8Wtr
8YFAtBOJv1x+rP6+rUwu8EwzpW1RIrwVN3j5+2vUoW/zqaGJSvwqLF/jOzk0RM/GLaG+EhTMbdXP
zmefTYYM/6etegVS2J1yoKFx7HZgpUSiCpXgBvtSGj0bSqPmAltC3JGznHp9A8ZU+QBzSB8UPcHO
FD1pTC6HUXJDgmABHsPqN1DBvNTtniV3dI0nvEthMOTJR6tyhrdmBxmSAO06ORwD857sml9SZNyB
Z379pIh+D1+UHADhXYwEv2fZg3wAzZsnOFu8rdAUakJYEj8rkRnAVd7dCiKDl0cm8lZ/uKnKqN2r
B9FJumgqeBYg+JKl2g3FnK1fcUiDFsrHV1zeI1k3f6wj2ko762UK9QhOgS690d5qC4ADZ9nNMLqk
jhGNd/R+K5NPh/W2/Zb6ouW6WLs+/31cAJsK0P2XHMuVGh9S1Z7gdO2rib80jz0LF3C7bflkwW8q
Bpfg+pe6yGE9H5pLs3LSSiZptleUT+/yUA0JAvUG6Z9dWJ+7o2PfQnPESwJTMLIgubG48LYWcayP
CYK2sfFT1hFkQeZL8YtgftvSXTnvfCETgCY20+3TzwGcmxBk0PwAmTI0AiDq71eBsJDgyFtcSBsb
ebYY+ACnEmYVDDZNi1y5lvHd6ARx7HIb+nfw5KuZZpHEIDoieKrhGsS+HdXoObCQurARQcOy8uCt
ETUeSLA+NI6cOlT+cqp8dtX3dgdHLqQekF3otDsC7mZjAFEtYraI1pSLbYPe1onVtivE0+Gc1T5C
SBzaUCQEZ/9xzpfSZ3pfA81VWZGZv8XV6DDgb1QraNLZ0+TGaxBvCwsNNwB5c713TRlGAOUn3bCn
eue3vRUk6fuQQtLYggAzOA025ETB0hoByO97yYM6t5e36Fs20saKhIkFSKi6Ei2d4UqagjorCWpz
dvXkgc2fUiKBHjKF2fi8kXJbCK4one6mJPtyGi2BR43nz1WFimecCFLei61XTYE+hwkjQ90k3GKp
zahVELhdIUlZ7Ujqrzeb7jnQUm7sAa3hg8y3fgdDHRq47CiqsF9OIf4ZXOMwSmsyZs1Sq/ZR6fZw
C8YyZoKgcRm08nt+fGW91GtJSetpPZolqMI01FIE73RThG6SX5KshNS4LVEFKdbW7cHX2KSWl7oM
QTD1YUATAdLj1zBYtHW8awbirl0c2PlLjmq5AmJylg8OhZbz9SAkCHW8oktMWDvAOhdRYShBpvNy
hmSOCd4CokG4SmIyz7nUpRhkIe+xAi3rBgwo6f36TC5/4X+wHzZ3USnJ3Ehw8kPQVg9p+6NLheVK
wWn/L00FaulWk8l4Gn7MHij7EB/y2mhLCjeBik1zFC5fO9GDVFQltbeJn+VqdalQBjnX9NQHky8j
gMJdwxshuAXIV6BF+r1Id0S0ktvnPBsQHdtWmyW83FYw1bRpDAYqcuIUDcFdRj1sd9oaCO5TWm7P
IpQIpf+Ja3KWPthcOm0gmQaAE4+UvAcYlBCQldlDM1knJs1BvpC70gSLQ5uhgg0CcVX8IJPp2DCW
NGCNfn1vigqyNncjKaCJDfiOm48ason7svCB3oF6onKwfSD+ffvFbkBg3RI5pz5Nr+nJ/p/c787i
79eb5+yz2gq0w9a5yk8FKFEJvE5h1imY5paR/XdG80+U/UKong2xMIVqKUjvJ4uAZZ9Or9DDVKBu
bD3VNTnEIJtRTQLyNoNWWnHTWLA2g7L8gMpW2kl37dD4K+T2C6nxmIYEdzVdPYVjR1CC3Jct+o/r
P/fyK/b3r+U2CBK8iS49NggB6oOCkdkN3weootvDByEictXl4PF7MG4HlGTQVpXCSQ88fQhZRfBd
iyRygpyWYK9t1+i1b8Bds0msZ0gEWvuoNRvzFVxAJf1Ym3sC46dYvq/7b4UqCe72i3SMs73FiyJn
paqnMpI+8OSbl+yhvleemnCMMte+xeNyI/DA38nvfsC02Yf+tyhh/5fyxz+r+3X+zjaepWhyilws
P00toM+Gu3Xr8t4BUSkgfv9zEBSPLl9ov4fj7pqZ1Ky3zcY+xumvrmT3+frcMfb4V9uT10nO1j4m
a4+UpZwHd8q+xePRymVgs74vpqDPsG2+K3uGV0m2azOxlw5DpQTv8y5z4qR0VfMD8ioE4Ktc8EIQ
fi7uhlHUONeo1G3bZfJXD3YS3ngwfTOEmNY30ccSHPMvEuDZ3kioHMtQ5rOPFmTkJArHw2OfVUHd
Rqn0cv2T/Uvd6PfG4EJKalQTHvSIsbpjnQgcQIcaoJF+j7qRm71pUJF1hoMImUlEn4+LLdICy+l8
6HHkQcQxYcAlWz5wv3njT8+wHm4fU/24Nv443UP+6Da71VB0GV+AGIVwo2P8kH+08DPMwHcG9vGb
EXtW77Q/7XerhAqOMwFNKvrFovPDxSgd/sdmvj0FpAJuRQs8tL+NmlBbWfDhCZfzt9Oi06FBfJ9V
G5qzqeqsanVT2BHt2ElTG+hiPdP0fY3vi+mHTpbbBtbMOoXFZonKOLjKBbJx0QYRTJ1wubBh1jNj
TZ6fFvNNr+twGubdEpc369jurbgA/5qFq1xG6YLmsE3futxwGVo6EBx0JYjc0Qken1YRLfXoxeay
kXRArTdDzdAOqQYf2HJxVwWF0XoJZxORMG/xJH2Y0kjte/C8W7Db4x2cQUBaMe47w3YIfKiy1h0U
y4M+gatWFKlIZ0Neo3ZqsqLBNOwpeDTpfFTWe72Too3a3Q05LH7Wagewm5NpBhTTmmNMYXzDlF/L
VEbEQp6ag5qg6jvYyJ4qeB3Y800S2/siLXe9lpygYBCiU+zIjEGyp4fVTLKb4SJU6+YhBb/baE9J
D+ZK/SCNh6KAgMKAfhO4JMmPqUH7HgYT+YDhV/vWiE+sec1r4Bnh6zNWN4nZPkxd6pdTdSgV7ViN
2k0MFaZ4DSWb+WUPS6B2ua/tBSKlo5fDpSvP8/0KAam6Pmrjcz9LftMDvzftW1kHIQk2DbjLFsSR
+dNgJwRN4Cl/mPriaKzCN2p9W7KDorJvaW34a6EHyHmmnDzpeeIVsox8pnHVPnVWTYa2HIR/JsBr
4yelh490fkASaujKjUo+TIYeAYWBlz42oNOXLqOgrZH0U6HZ82imHjy6H4oCr8W5xQMa0t2j6NFx
qSxpyZB01PUNTI9+5p9vgH5gegFtvE16EHIBKB5Ae+cFfrb3C3Wmh80HeIMWdA8Uf5lwZx0fwJ+D
8wI8ZSCCmzn2Lx3eIxZgvNRLhKnshZP9x6/j7t8mblQ11fDrFsne9ZDGYXVUkmMJGlfcCkugouyG
cMPFBkzE7HJZj/EKrncC1OiqfyzqaEf65gdrmemnxgY4bcTLisrMPARDPygIrnpo9I1XjTfwE+6s
DvIPnUvo4NoyHtsw6y0MqA2M8KoCCDddn0nVgnhXeBrRcb5Wjxizt8Ijz0ZBhlU68J2trxoIzvHj
GEP3gC7ODImNMb2d83u7SlwVWuVt/plXN+gbB0Tp3QIIVFv5VIbMb7rHdQBBb848dXwszcpf8XN1
bfHmCVWHUd3rIGtphn2QDPSSzXr1szEo2req7CAAt2/pa4+9YKwaVBJ+bOINLTA0crYjeRUs0LBr
s9syDdJe9QuzDUz9jsjVrl2JD3U0T5lIQCl1cwJebiVBnmryqQzvO2QbGqySxsWt6LLLIfYNxzaH
QHUc+gorM91pQoRYb/L5kcIaKc5ex/m7Aj0AiIq25JdcwAOqd1fUuiT7+wRL71TKPWMmQdWvvmRP
RxjO7GJcZKWNsgyM+QQRXZDYf52ks/Sik+Ncr2LkMlqYRLLuMRBuBo+MgQT1IoDZpbCEcdcnsfxG
doQ9o23rXcnceAfb2DRsyNAi8c13VexsvghtAgRV7DAPDxqxaKYg1SBc5ka0xsAnQubbwBEwHpNw
ZfSmmXUv1SGCir4mfAhF0L8Lp908e1wQrlhgtUZGu8WC+8N8N3oIwXeb97H8qL5DjAAIuCi9Iy7w
eEIswGWq3e+S3leP++zbQhFOG+d42GCAAOC9GS+Ni3YZ1ndIAZmvQ/Xh+mYS7SUukZuLmsTEard3
RQOTpDKYShB0a+PQtSKdSk2QiGhcUGsVK2mVGqsqr+OtVUx70tX5bpkGWGFC5qXQQCEe1P4G/R8w
2IBfy9lehp3OBIV0PK1I/ShVq2soyc2ULqFRHmcLjTtd2vd55jJolMnQIIZdoNyelPwkybgA28wI
+tnap0UWaGhfdW1aIJnRflY1gVgQ2gSThqDQ3EHb5A55SFgtdWjLbSSh1rZ+a4mALyBagq2ccfZ5
bclcukLB59XySEqhOYGUUHh9/Evt5583gcbV76YWXrg91J3wJph89UWPGrd9TaIOT1TQNk13q32X
nxsnL8MOTqHhLLrN/6WT9vsncKe2GqCmLW37qvFNYABfyE7dQ3XokDdAXbTAgIyLA3SiESRv06ET
rPK/FDB/j86dX2K2VKYGlnnjWhkQhf/IIZ4M1vQDcqr+bn5uQU0M/+okaVtMOfu0BtzF5LRBJWoA
LZaM6U5e4YySwKCiK4K/G4o7tKnSDSUsvVB7yHuPKuDkQY9ftQlCoQgffGHDIu9RZcWWdRDYeEju
qJKigwYS4oP2NMB2ch4R4zUhmORCCemPYbjQUI1MmooZw6DlaoXZHQkaKEp4OUjVmhN/mEqIAr6m
eBsaAq1KFPQFDQPRD+AOpgUDVAgv5/axSqtTZSu+ipZK3sJiZB49i7G9kULY2PCuf8gLRek/ps0d
1LkqhjGjg3ysismr4txds5/XR7jUTf9jCO4gTtYKfbSysI8yLSIYEjst+9Fp2Q72rJDsP+T5z365
SQaovoowi6LJcYdQmpPSgk2ofVxVNaQlC1Q48Vyf3aU8+Y/ZcYcuLeSyLmrYQqBzuSvA/3+CCiyo
izeFA1YsgOr5fisAGokTLZG9q0WOcJf0nP74AdxRlE08lIbRkk9DDqskc0U2HQd9gRcxRIQTeTgk
SeKTeFOlK97MCsIP6EZpTeO1Sun0NvHaYr1T6hxarHYA70aPLTdrkzqboF0F6jYoD2Hc1hG0igRr
d6ly9MdP50oiZk5Mo26zbe1IYAbdqXpMwNXy/9NeUgCvdIqfosKpIKDw2N/EstO217EfFQm1mLe6
/qWKLAIuZIznE+OBv9IKI0B5qhCzCnVfd+qJLW9V3oZtunpz2oeDJYnW8kIa9ceQXPxK1EYx2Div
eLzKbv5JvDywdhP1JSTkbFdBks7pdSjK/+1qcmErnyoZskRYzUl5n+CVpOtuuQhCo2huXJAql8yu
6qlGaKwXX8q1W3NVoj4jPpr3gqfNhbz7j2XkglUX96PRDAgZw5xBmA8IzQXZSrJTRjBRpFQEpvjv
l8wfo3EBCh4Sas8MhkuH/RwBhTLNt7n/dj1CiRaPC1AVuoySrqf2kdHJHZnhy9bsMevdXgrv+kii
g8VFooaqeDbAkONEku+xXHi6XkUSlG6ujyIKeDykt5YHqQWiFEDMpoi0FZZdrEoNlzQZuL0dRHAs
SK/ASdxNe8WXpc02p15P3Zx6uQ1J4wFptfGo5YtfKBkQTvfVdNvXL5IOxdDkJmtkfyYHA3RdaMD/
3QLx8OAsqeRy3iLPgAKlyoxoMQonS1L/+gpdSn2xrX4XsrgicL3Cx9VgvYxYMHpEvltwLqHvFgeI
Cd4QQPBdceZ2w7/cJsSBS5A7CMLR5a3w+xdwUQE2LLMtozl2TNm7tp6WpnbUStDAuYS5+mOaXFiQ
UwBWDRskx/xGbYOucVGIulccBrwcCuvQUt1PT+ACPsLcTQ9BfEQREiRPeLJfX+7LB+z3XLmQ0TZE
pks2ysdyaSK5BLdIG6IczIgmTwUb6F/2/u+xuIAxrsSC9WqsHCFnGqC4BCbwHCU/8UR/S/Ybkm61
XB3cjJ3iVv6GEdaP6KO9dq8AhD1dn/YlpvAfy88FFnTozFpBZe1kU/MAew8UTWtPmlG6nRovtiVH
q6Hs2n5U5Q/ByF9dDK4C9MfQXKSR4mQxrCmFhuVUwuEO9gAta0tI8yZ3lLHbZF5oYJpQKquYSU5Z
lcM1aHqkJIUU3qpIrjZDyjR+piuF1/2i4unezGEXKxADtmLQ5m2ImWVJ8zbqK3yRN/HiLil9rR0H
uBdt7IXhFOurJ+WZs9D2GMux3wyF5Za2Eq7FB3hwdxMtX2VljSH82kWDuqCcANUUgOFnKIzV9r6S
Yy8fX2sIqGgAPhlVtPSQrG2dkb5Oc+LQX+u0t2fjTtUOVjo+UHm+kVM0BkoQvthDRb+t3QdgbayC
aYwBXhb2dVxIN0n1qwSAWCGNYyavZaE61vIwJhUqpijz29CT7WdPkuLQBAM30aawh19rU9TO0KBZ
QJSgyF7YilfdgrlI5Qh9ZiXMYeE0I5ulPSB7I8DM9SGJlZAUh0k2v6VQMq6l6jSWgNJlXQIVGsv0
GzrACxYtl0R6ABjxTW5DVu519TGDlpgGAxhVNveo6B9rqPEkQ+0k9Y+l3Wmo9cbqchvP+YMFrfkl
Np2a6s4G6KuQvg917Fr90TZeBZtqS5Cu7SkuGV2SslcVO4HY+aP+oQdKtGVOceES2EVnniht+pfc
95+TzKMH5EErIPhkW8h9Z6//zBIHVHsAnKB3V72wXeKiEPaayIJYtYXEK5PkMQPxBMA7ysb20QCi
2qIHw0gF17Mg8n8F7bMiBETrDMKaxD7O2YReWOmb2Yicl4XXP5doItwFY8JvpuibCbwBCRe9kbvl
JHpZCeI6DxCIly5RlgxP46l6HKbCs4AYNYsdyw3RfS0aibtBFGuaBqqbxSle20CaG/Qq2tsSmt+G
/L4ZixrVCwB+MUCRXUfcBiypVpEcM08hwzRAVqT7y13C3TJxshZZY0G7pWH3a7Mfu4/rH080X/7m
kOyl0etOPsZz6aMMWqSA5e7MRISmF+1F7pqAcmhX23kMsP4AbaH8WDefaf7z7+bChQ2D9J2ewWgb
OrPZgerQyehvG3aYRSbolyqK53ce39k3+iGlGSC8qChCrRyybsEcKSHb9d/p+1ZhKFzRvhQsH9+2
Z6plL/mIPsuKizE25GhSUchAc/r6CooSCb7VCO3vRAMmzDparLinAztAMmNnL+k+G1ECsNpwyvMw
qzsPX1PQZxFNkQsjqQQwQCEjjJAMYvsd9DsX9PSgtn59iqJhtmh2FhRltWaS3CHs9tovAlsA+VbW
nq8PIbpQ+C7VCmqfMctGcWJQmzeNarfY2mOVAikA4kE1PxjQck1i2BKhHLRMBfQBIb4vU+i6Sh3s
h/K/nDIXQ5oYjhuWhJVt1lsA43okTQD4C+YsuAX4XlWxgm9ZdBhEhgGsCz3MYNMUk48k1PeYKXUB
Qvi7++0Ll3T2KRtYuQCnCcsNqlsHG1BDusqHJBU82i914f447VxYGWCQLtEVocsotMjonjUF7Wm1
UX1ml95E4bZlxg4o0o6ExLuMB79pmKcl79cXWPTE4ikE9jpbVo7K/AliOd/LF/kXeynvJMcOGqBH
4QXZwbPrXgk1b3tg5VH2QR9FTbvLtbR/EiWeYmCso1po9ZKB2o5ETK0jln3Yy3cJOKWR+k1ce9fn
LLic+B5hUSxMXVI5O8UwBCPqz6Z+MMxjijbe9XEEMUHjQk8BKHIF8WH5qMnfYu1eNT7bTMAJ0tXr
6R7fhqumVGd6i/Nhg6RfZyh59HPUdTJcMopjbEiJ25XouublkwaomN/HnYsnizcCW6O2D92yh56l
o8tvaqahV3lQ5hx6zq2DKCapSEDsBpKaklsNEnzufmXYoevmbW7/GqBBZkDLpM5fMgg02ibbt/U9
9Kz3CSw+VgW26wNdTjaspNcSxs2q6Uldf0PGqG+7cDI/F/DcTfi15PajqT8WTBQsRZtq+zhnpzhN
17KGZwxKB7t+Z8BJBgIsiQvrTWdTl9G/A1vT/9oa7Jk3ROoi2GKCsKVxsdFaM1Ciku3lrGjuYBh4
vIkQ0ZeYR+cBhG8GkqrRYf0B/cxyRumXVoCRrKr8OprvqJO929kAZM1e0UIsxF2T9q2raHCTZXgT
0vZ7so6v1ABuU6GCqYtAVhqXkxlMgQx5jWqJtkr71IJZ/Zo4MdrnA0tgs3Bql0Ba4H7XwEF3PDYN
Uu9dBl1uyI0ow31v7wn+O6uvctVt+7ZIn/OWBVbxUS6xY5V2pE6b2vQIndWssn2033ey/Gj10LfU
o787wVyMbipq6voiWUe7zj0yQ2YvVwKVdYJA8S8NtH8iIC+QVOZTkpXpircOatFmbjszgeQxzNBH
AoH7nVTcjvLTlE+wghQMfamPf76L+OarhGWfaoZMnRzXoE3DpfuAI10HIp87QcQr0nbZjfqRfW6a
/9CdNVunfIfzJpRY/etrvT0JrjxcvyLd2YFVjCGejA51eX2ZgwlYDX1Q3aS3IGVY78dyFtzyopyU
N+Ir0njJewtHlCBiVqC+95O3NKfWUv2uDFjG/Dl/zDIq6HSISrf6FjrO5qn1NpqlLZ4TG3AiLh9z
1dHf4HqZwv3PdpGwvcHEsULFoIhALPFEImCiZebi4tLLJDFL1G3NFc5GDDV8EGaonN8Yg/5S5qJK
9cVACF6kodo6kZUv3vrZbK20a9rBRjK1QCPP1MhuUkRv2e0X/9fGORuCize1aZdKRzBEC5MnCu3+
A3xHBJvz4m1yNgYXCKo0ZgwWc+pRAsKWLa3Xa8DjQoW9TH7A4tkvQfG/fhwEC8c/BmMTgAnYC6hH
Ux6iJiu8fvi4PsLFnfB7TvzjDwauOTy3VOvYwGsgIcRf64+sr8DU1Txc+CK8zJbtXPlM/BswVeDj
sxR4IcH4EraxYPxJd+adBn1gCNqvTrrXEsESXr4hz2bIJWCwZk1SqzcgQJl4k28GOkRTDa+DmF/9
oNwB3A27ZIjvBiIdisvx/Gxg7ozbapNlLQFxSAurpxLwxU3TrnXafSJG84k2Cneg7RS0A73/Wlfj
Fz1sIMLGM0P2Ca1hB7nN9U1z+dlyNjUus5FqHW8yZLZfch4q1NjJ61ZGhXsUppfu9d318USz4wpJ
K8ss0E+2+KGSGwrCcJv9uj6CIHzwzz0ZThtJMzSoTcBreizoDrSrsGfC+2ZbmGv7nw8hbMkrVN+/
oBDEHRo3aeBksTm+Qj5g9nTDabodsBuBuMwj+mj8Iy+X+pKZMypLI4wCHRWiDJDpdNhN/7JxfJNA
1MEVfDX+RcdAll9bDeQk2Bg7ZfzdFmEcBbGLf8IBUgpRMhPbQpEhwpcsHpEGQF5kX1dQEGj+p+rO
703Pv+TWNjaVlmD9epWBYXKKofa2rm/XN6Jo0bb/n12VaTaUdIXv5nGYFKQDgV6V4fURhPuAixWg
jMnDVGEewAl4KsopiR9DRBpbAfiRLCCC1+ll6NTZunHBIm8nfU2SxfqPgrJavMSTL01Bd7vp0CCj
dCWAxfb/R9p39kZue19/IgEiJaq8VZtqj/t6/UbwFqtRvevTP0d+8I9nmcnwhwQIEiwWyB1S5OUt
556joyEXvaGuBaZcV3YWZc5YzJNY2SdUqfAKrGXV+Rad1CAMtL3mx1IGKdknFEIRlRUmyddoJyTG
jWUpNylU369/w0tMP5Z6tqeCHxlZ2FpGvjpgq7zp0zTxiyKmAeeg4FBNELADvU57cP0XjrEorpZA
NEqpnIaBFfQ+6SenjfNgwViF0UdBpO0Sg7iEVk66iomEhd9CdVzT52rHsvBNgcbH9d8ve5TFXIfl
gzKpE/ao85JbczqAw8JFQDDeJiAwbsAVoTm6dtT7TYS23P/A6i1xHWLCk+pzruSARN6P++kV3rAC
WdJuVf1mvvFTP7GbbGfvw0MiT3AkEZCY4eiDxeqZ9MtJLX83CnJcHc3eZBs2lPsLjfCHsTYdmkJ9
JlJRuTGtcXE4jdZ2acowfzEpm27uKHRJ69GxY+jwRArUplruFnXvxtFWn5b3RKsCqGw5U/FAMcky
zKqroAoCOthmILdN8jy1T7xLHIg2GE6qFr+JbWOA1MBAHubRBtJ6C9gDrJAajhrWYAMtXdvS7tl4
M47R0VYyV8WEP3hovAZzOfqySt5jjgsHKg35o1p1fm2E0CPj5qbXeO7UfewuYFkC04sRvlZR5g/1
4lRhsp8w7ZOCYjHWJlfp3gawBdLFCAryMmcydZPLzZWvayOme+246Hwe4AVWMvdsW2/ayYFeq9t7
qjeDq2/TH2Se53Jt9cym4NFDc6LLVOLJT7hTAJwSzC/GZvFQjPc1TLAbQMpjVCC5i1wVCTXGhN66
t+S/PsZMcPo8mcdxDpFYNxhL5RV3m//6PjLBz9chBRv5mh71tuoOIOupaivQQ1mmJ3GvTAgGo9QY
oqnUrZPJdWcZelcZniTeSXZHBQ8OiETRMKJwcHPar+U+3K3PlL1Jt+BxA4uF7IhcrgacHRHBm0M1
iSjUQqagQP9tDxGLt8RZduXG8PpXjC9UL0Cp+ZEH1bWTrOAi2U0RJashGsgTxlAGB/dL97Fe9Oub
KTMgTFuiop/GbUGsUxm2PoWKGoSLvOsmLvfEvvbPoH8GTYaShOYY4uTFJe4X8i5nZYm0XcOxjVc1
QLUq8rLgXhYQSoJ5Q8gsrbRvQGyqAxOr7QfMxFfRIe8hS2lLYkJJciLy5A6ZrSoTxTcyl1ujeg+j
Z33RJZ9JFlEYgoOYokjtlByucQBjm+7m+3DwySHcQWXqMd9DZ8TTNsMLJhoxkBYe1C3Y22/oLVOc
6Xt+ko24yOIDQ/AljFaMhHqhnlh1w0Ak1prf0TQus9dyurHKX4NqBCyGDiQ/WZkNBpyPeTB9RgH8
iyfiQD18e/2ISeIFkTq3BePwbEc6fFsEJSymeVX8XuX3VLOOtG9k0dF6Xq9kiSKFblcOdTtDGPxz
rAoVi87J3cQ1N2A9dmLMlkkWR1d/ds2e4H/4Qq1MU+HvNBCJQVSyeS704hBWGME3q8MEPb4mhUik
GcW/KGZdI56bGMIf3S4s920Ents2drSG7YqKefkq98l7YFpi60j60MtN6MVTDtAb4uFt0daYk8eM
v7HsrXyR5DaXC9lfnkCE3lZJCtwfBCRBxDaih+rGdwhyLAXq8z6OS4lJf295mFwLYiDcQcEJk9yk
djMMNMklViSviEjDa8wqQ60Cec8qAZCDhWDapgF6T/7ij8aueoukOmay1E6k5GUtz6KZ1uAd1SFC
tLx3813HnnPyDLEitP0gg5JjIC7/AJQflIVK6lB1kTgSib8X2Xq1Bmz4kYaC4tApftic1EnG4SVx
h+b6C85S5ISWM1tyBFSm9otWDxY65Hn+r1wuVIctmxqWLvJXAg0zRdM6UqRGN8rywMtDZUjy4n/w
cV82BB/XFWhaTRSvloYsyMo9jIZDe52jdLdW0oxX/m63AXMrN5GzCq03+u83/su2EETZSplbdNbR
mhwA6gzDG7v9xqMbwAAcDUkJ9Jj9RZU5UemKVz909uWYmYAfZPnM+gZvrj4YaALA1A1nEqTq21qF
sj3NQbs5D6QvyuXH+mvFgo/L2yEecg39fuaoe3VjbaLIWUV6gD0dPtBrBNNsYO74jSzA+ofg5C/D
Ig0hsLQLtDNRBiOPU7ACZXV31aIDOtmxZ7c+TmDKOPwPFY/L1+TLrhB4dSChG9h6vBpvgNLo4g5g
IEodcGMaXrablX2VQD5reUZTX+KFNclei3yFo9Wpap6q/L5NAEoi+l2ngwyTZMAuT2Hx2huK35l0
8oYQYGowptyAytNNUAVCUuhrpv3KQafGh1ulAM9AruwMqI1OWevrbT055ZLtjOWg0+U49rcti5xc
HxxlqcFCorEHQri3dHoCMggMDln8O28gGRy+MyOVhZ2SSySSJrYzya1xBmSFg97UCi1oPf9uw+OU
Roe40o/DCJaHJsY8ClLLsFdOWvtmx2Mw5+ybmhsB7drbPu84MmywQ2emxBHLbptIrshNxeDRgAMw
2Q55zWwXM7vxAL2faQu17JPVuxog4sxRPpr/ocUoNS8ElHZVtE01IGrlu+Gou/VNti0e4yBxyT5y
J586qZ9urG+pZFyEyL6K4FabuGG2GdGz3kTnDIcH+0e4o3fa/Xw0tnRb/c6hF+3KniYiO/mCX1Uq
rWJAq631fbo3PpZjd8rB/F+9EBc14725X9UIQ//fBKdfN11wq2NrJKDgi9WTMpibPPrdGYd8qh0F
UwgYDpWc+ktcsCg9flkTHCnvVaImYOJDctztVHA5jA7U3NFaS7YrhTW9A9PWQxgoN+HruIM0EFBz
Tvcds8A/ZH7mH/Lm//spTBUGoIg2mMWY4Kes0R7qSejEgiUqdljomm74lByzHdTp/TjzKHF71SFS
werrThZkQn++aIuaqrNa4rCt5P1J6+hu4qNouV9LSiNGZLwG2ERZveCTTvifX2+mCvnu0HKlpWFl
nbgeu5adHGZ1ehnNElruXFUQaCuNY0Nf53YgpbnVtWlyeQO5L2RrYahDCAd1QnP6xhrEwcYM8Ssl
jd6iZtmW3S4uV7V5sDFPuv2QFMh09NiZu3v0cApOMTNzi1GbDLsOEBiEZZvlXq3yH3NcPA49cHrm
R5dVR8WWVowvR9Nf33r9+7PYgUaJHcc53m/rZgLTfozKfYCyJzyJAWoOKD/KmCXWq3ptk4UwMy5T
9EkmAmRVZuySIgtK41cCJiSIM7t6JBv5+ocGxdf6BHeZAehEeKdBSLUNsqU6dd0AMvomBQJIcSuq
PGCYCWrb/SEb7ENtahIfcklz8+xaM1Vwm+U06KWlcvU09VBdnqF5M7SA/p1GnJHITNwk/xXWxxL8
Xkq/JSi0aPVbN5pe1qabEsiV4S5WbZf30MdrRme2yI8xT14Yv80sIvmtlzgW//itgpedTJBGW0OE
NAea1BqksRjYyxqO4cD+Z2s/9cO0SxvNWUzlUOfPA77ddYcru/WCw83TjC94xQEpaDu30wOjA3ZI
5ltkRgQ/m6sjLaFIkNwbLdk3PUa/miNNq/+4l58IqbN7ZYNXOjMwJAx3Hm2Hx7XQA/qS21Uwxr5j
ksdDcqc+L8GZMVVV0rlf3eW8VN6UFX5TRI5F7wpgF81ZksP9QzHgryv1eYzOrDVW1drDCJeh7pvd
uF8lOubFgQDR/PKpIuN1H+oORfnJC08hGkAu/cFkSd7lUs7XbxDclsI1s0jWojg52T9J7q7KRKvK
Q1W7xQIdaNnAmeTUfHZAztYcJsSYtQxei7X5jRH1gOPfxIBLXr8AMm/1mfScmcFXTA2jVpZToRn+
EOKuNdOeF2CjsGYXY4iYosrfmyXdVzXDaFgnq5DJDpLgrcD5k6fJGtu2/qpS/2SCgqMNNGyu5XW+
n9yFFvC+kECV1cok6Rz7DHvPVj4QW0G+vCJt3jBaDaF1/SM5YIrQhyRR7EONuH1q3Nkpv13f8UtE
qOc+7zMWOrPLrEKr5kLj94SMZQA+YMBpI3UH9Rl3cJjSBKoaOUp424J3z8i0TfvdMHdm9dIytjVr
nG3w62oMHH2Tso8a6NNx0+PLdjFv1T697epsny2HIkkAADO8JUzuimZ651HronW0UUASMhTGMS3b
bTmWW8Qe3qw+XF/i+qBeeXA/A/uzFXZ2o2CyFd9Uh1JEOaJ5Od//JwviMCbtSKV08ep+bBs1jg3B
Fbxu4TKg9K/omImTl7Ee6Q2UMdfo2Nj34InuA2UzbP6H/F6yXeIE5oyBW6VYPctYuagjcLBerYyV
iVu9JPWqHhMkgQyIJfEuIm+zpkPxqF4P/6J+LM3e4O+RDC5y0QQzbFs3NFBBUeHZq1MT5Jz1hPeo
Ba+2/ow6HNimpC2ji7v3ZUZEVs4dh8T4iKrM6DZHYw+taBcNbEwjuOVOA/so+AVlYbvMpJArpCxT
zRh8vafU2IUYMm1Rerp++i5mn2eLon/GyENtNfE84khU3X7RM4ePH1WECnf687odyTf6BP+f3VQ1
LusqU5HlkjICJ2XhoJII2L5kOOqijz9bzbqfZ1bCOkKa0awta3NXg1U04p1jFjEOBcop1vfrS1pD
tr85nzNj65LPjMVJTpRMQxjUmswtCCQKFH7KZj0YMZ5iFpOfU5nM/cVdNFRdUw1CLUsUcWCE9gUo
f4dTa/YeHb9lk+JSbXd9XRcP3ZkRIVQdVG2KuiHsTwpmMEiZOotSSqLhy12HMxvClS1WBXKmGD0e
42pXQz/kYeWSzECDFw0umEcyKCVdX9XlDOAvk+AY+fNzLWlvtFVX9/+f+uRYBN122a9I3gai57JM
8Poe2mKSb7RtqiuRDdlm9BbL6XaeP64vR2ZAuLdtFpUlqZLhRDPFnaBhFZVE4houB8NnOyYEomiM
KXNa4zbpN1rvACg5vixHcDoHYMw+qI95iTK4X+7G4/i0VqhS97+dRFsVrjOBdJKJiQc4jcF2lPFY
s9/Xd/FyxfFsicIdVqE41plqAagB9zv9pVN9bdyvBL/AHmWbhn6kJvHzGawaTego+q8oegGhsdOX
b/1iu9d/jOyTCgFqXJI8ZkXTn3pL9aHY6+amJJj57HP9zWWdLXf1n2cua8nHcmrbqgfqgaOYr6Ia
pFkgHh0fuyjZ5Dl88zJnkNZKSvZgEJLdUasnjpkkT1r8jQHyli0vPN/mGtq7qPd0vyj4QZbJ9Owt
dLv0bNsEi12B579dvJ58Lya0EXnmlkPucHIizavdZU4UN0/rLqrdQU+fFxsB8Ty5LcX1J/riAKPo
tBB5KC3q6PR5TOs7ExotFHNejf6NAr5TRJgwtSCAmbbxJmyjA8Qpb+a4fCAsfM1Bd07Dzm3iHaEt
CE0A5EDjJgEbRNMdpgwKQQjlRuNYjbM3o/VcAmIFDiifMvZ4/YtKfY7gSsN6aXuVRcOpe0UjZ9tu
0MXY85e1wqgAmyOxdvH1O/u6glPNkgiRFgK8E+jl6ubWInYLgvai98Ddxz3FsDe9nuxnGn9HzRlF
omXXWD/S+qFUkMpmeP3RUqs01w4XybN8OcT9+mVixaBSzIkjw6CnBBPo5VB4PKpvBrC7kJp4Zo6B
vDr1Ust4YpOVSNzYxWf6zLYQQ6k5b+c4NPuTSfvbcN6HyObV/mce7ZsuvOGyQEdyiz9fvrMrxucl
TlHTX+dvamRPqmNXksdz9QNXLrGYrxtzmE49g3wfHbqNqifbiIHg2q4Pgyycuh5u2GLKvoR6x+iC
VyytIOme/cp4oPZE4vYuN0DOPpDg9wZWaEms4WE2B/qedapXQmxCB8FDXheAWsCt6OCW6Pze+pkY
ZgDWSS/NTUe1Xxr+K5X26GSLFnwkSZa+YYbSI5QDCBU8zT2a6YMyS5YtMyO4BtoOJmhj8LiafefO
vfox6ySI6+j1ulOQHUfBJ0BsSl3YgEcFEYljmaiZDd+vW5AsRMyQOwy7GlPX9mAqPOiAVIExL7Kb
zXUjl/s2X4dETJINknRjir7sCaTF/Yf+sXjhC0Yf0TwCpKtzsg3of/1qn/e+bkE5VxbPSe6cmDmP
fZRlvQnzmgbqfOPbFAVGAaotmbO6jKk7W6f25wudxI3R5oOGIADFx5Fumv5xijegLSzflDzon7MN
feS3IBoGfAo08xOUdMgz6PzbXzmoqNBaUzyo0kr7R5dh0Ge/az1nZ25tSHpzJhm8KBQwjloAZNT4
sGrv6cCdpC16REBCywqTkrP72VY8swk9hZznEIM4aaEeqGA3U5XGu36uLtPmna1LcD5T32FdlIC0
IwGx29y6HapI1vBkpkBbz6mXKKMfLZFbYc7K7i1f4wDWau81f7QjO1Chk2KlpV8iS2oKkAu2P+xW
CWrePthptG3yCuN7BfMJlVELSjIo+/MgnW1OrdNSVQxkUACnAI7jhC/lzfo5Bt/+UKDF6MvCC9nX
EBxW1UVNXuZ42NSJurZRgfo+uP4xZJ5E8FXVMC9Fb2QQ9srATUfBBAG4WUwkVi7GA1CO1Sym6boq
pmZJPs68tUbEIhRkePpDmYEKd6y8gfRO10KOV9ElEcjFnTuzKORqUztxO2EDPfF+O2SvsSHL1C5u
3JkBwWlAY15pknZGaVt5nCLu8wwzo7GM/kRmZV3m2YkbjYJ2Tb1mY+X3etolmeqELJfs1eVzfbaW
9VecWVEow5x5uRaKagbZhRg0htNDWjDHGG2fdssxwkPWTKeM616SPPfdjJCgkjErXPT3Z79CcAsY
R1gmey0kWbR0St6njs19ukBXvOeSp01mSog3zIT0nQpU3ylbBqeLkffw+aDO/W1hJRJT0s0V7rCh
L2aXc6AAKvAHRhSVMbMNd3X0Plo/ed76dvRetO9l92AVhcvbl5pFL//ijp9trHDH0xHj42DmsU5T
Bdlh9lZhxEwdPq4buZx3fVkR841hzHS163HjSnh1feLY08JtEcOV9UsVoqFnMTDbji9lD3kzctco
st78+tH+FqNDpsXUmWpRTWQiTlg7mrGF4eA2BMKiVlxyq7Jfkxa5nEifgrVydcWYiGC2FYvXTZzT
k5dnzYZYxJ3SyiGQTspAidF3N4kxbiQPJ/nkm7hmVcirJgphUqtorVNmKAdqDm67ToIUioIGBgSc
HaKB4rSlS+fZrNaCcAEUpBw/S/MoHRR1/tGNmbpXEhtILwUTZ0oM5fAapJ6QZkddHThbJxkhsAVo
8OzOqbZjuu2mht3sUqM0AGyonZKae8PsfltGbHgT6QM2dKBsBeFvagLlZ+XZNwr5OsiZ0u+VwRrP
TNGGAn8jNDjTELKYZlffzEueb9N8qNyF8QEMMsvOGvvFmYt48buiPxbzcsjCrnYaMn/rUwR91gA+
/1Bh2lMf15AETHMD+AXLPKiG5ltKWQYsxZxaAtBobG8ifTcb0w48XBMgikO9sTHteWIU2Ma0IT+a
ZX5sDYR4nQLksI1ANmF+3oMU1rCxTogIlEDb5A/9VG1KJT11wAjidYSqmFaAemSGRm+XhUFuQlYb
OrZ9s7NAfYyIZdpyPVp8NbZD6GxxSGYOXjVZm6VrNpE67CDWtDVCkHHWdhtCTZtZqLkQy1G66rY3
JkjyQt55M+Ut84B4Plp9vC/BBTUqiR9r2q80VyFXb7UvBsYaxq5y8gmAJu6yRPfSondBF5SC56m8
0UO2zUHslLTFq8K/azy7W4axdVqNuR21dlWRdVDqoxV67dMbWdojs9pnlAy8mYbbBnlFT1rFsYzi
mGQQso4b1HOayNhkqbadNQ0nR/PVGixBNsQkPFrNoxvFJHOQWv6eLRSo2pewGfx/5WT+uuOW8B6a
Y2FZE1TUQdbAAv15bdJjusyt78rH/2Hga3WMV66bCC83G15idh0epfaVRzSwC1w4xN2ISr8BlgWx
0HRbaZvpHRjNzk19fiPrRcl+gPAkhlk79oVZ452aS4cuP6YIEGH+muj3apkFix7th6LfXd/jT8Gu
a6sWHkeoRJuTWVjkpJvgGev6TVfwxjFSPUQ9MZ1vy37C5y/GHqEChkcheP7YTtVbPzXbkHQ+2hge
qHQxKM5v9XZMHVBlFk5sK49p1wXopLgls7/FXfZkxKnfVlQ/5QqHoiy7yxKUMe3eGSBTyHMNwyl7
s3nWeklJ9nJs+HWIhBc5S0z0RwFNOo3ma6c/p5MU97D64WtbKLy4uqoVM0hhVjXbH1Cf8LhZfzM6
088iy6sR747jPrHUH5wbz3ou+X5U+koIsa9J9LpVSdGfIAisgGgMkz1kSeDPQOmjLXPi8aE4jePY
gHlyGp2WILPWS7VyahNfaiz7+iE3Vw29eSBIvgzQ9NugZDObAeBCVqlBG6vU1U3ETmSxHmFtUw/q
cz2ZDxnDTKmV7UYwz7V4R/p6etBDfTtOP8NCc6iNhJm+pMv9lLwP054CL7XUuqODXTcvgHonPxKu
uHUBEbv2qMSYbybRZrD3lRU7FjQuw/wuHvYjJCyVuPBqVKhmpnt9mIBIHqFx/MTT0zz+yMvXef6h
KKDbjMAZN5ZuV5jgdvPmBHTsBWpauTORGWP1baDTbZlODiHwWdGPWm2dHuKi5fJC9KBtb+NkcTRQ
aRspxO2qfac9tHx0e+1Ha95HMzQpJ+RNUHgi6a9JhxcgISrx2pHXDEXXCDzj9yN/zLqnkIWBmrQe
0ke3UQ2nU5fXJDHAsz1AfFHzm7zmPkpHkWu1GgbpWnwNMPjV4W2hpfchJqBboBmTfvArq7jXWLbc
8+zNyB56RJP9+EytfZnQ+xn9gq54JEUXpBmedfCyLeOPHrN5hVb4plq5Vjy7EIyeyKq+2Hh5XkHx
lHrLtKnBxwFyQNARNCAVeo2wifmvpgK14ILvoRIn0k863CD0HVU7d5UC4tbQKAJHuGsgCNJxlhT2
EGWgA//V0sEby2XTp9/aCbDE+Ec9Hs1lT9OdNkD8JFyCMOmdatji3XFCkJAX2ovBdhkyQr3eq9Vd
b+iBbU5OQ2/z5WcbwiDG0glqlASpd0UPcRmECvca/O+1dWoMQmY13U/5Y6K/JMVr1Z1SfhynEK2U
0VNRuclnfN4Fr9gpVO4i48UCL1ReLn5kdm7BaifRbnTtJmHbEMYyfCuibED+7mc4KQVSOwWiqFF5
X3FoVUYEergWnvbUH/XaVbNsgxEl1+aAJJjoDlq6Q6CZ2UNuebAg2wMuh7GanVn9NSI8HuMfPHkI
M90xMyg1xtsZ3zu7Y331byqeXzGxONXCMc9QVWhKnPoJU3QQRlXr+1DKLnsZbXVmRohLe1K3Gk/7
FaahuivREA+iPXxJBU7k5QNAjU30w9QkaavEjYvjK9XESD000O9gGElhmJCw++/Xn8LLaeJfD4U4
ORLTkHAyo/U/GONOAZbajkJft8cbkEZJFnM50f8yJQQ2ytjSvszwoUjyXs0ZWoKoivyrBvbZZxLy
/BoV/XC0WhRFlPts2EZoL1/fsMuAwy8L4lhhGWGaReEdPdWVhfjEcgcSB7Wi+TUB/Alum5d6UCTf
QgJBbBSLJPYluyjOHIakYQ16lwBbDe9j8xvuwWWY3vqPixS20VK4bTVFiUwXbB4kelONBbmV4aZt
5Q51sePmnoTfwqy4UWYiociWHHpTiAhRqplSWmKDrfk0oSC9IDS7vjxJGm0K4V8MyrBmAmrzpID1
NcxRhQnvaX9jd/W27iVEc5frgn+delOIxPRmVmvdwmqm5c4eYheMJypkqcMpPkZQEGgwRX19cbID
IgRmRYWcM2qRti/5G4e8J7RiMA8ySaxc7px8XQNLwL2kzKIVoOfrUB/52TK0oQsw6IVoAL8DQxTo
h8apj+OueZPL417uGpzZFnzxokAnuizztWuwEoMSKPAUJ3BjHCBkALQhpmxkcEOJm7QoouGz8mHX
KDlVu/XEMOqU1uAalhJQ4yXDzP/1z3cZO3K2OKHqSto8VzPSAB7zZtwXu+nYb+pNtplwQh3tpveW
l5X7Y0qd+eG65ctNoi/LtnDxhnToR5Xh0jfepLlT4uQP8NAb0ycb40Q2v3sURFz8lmfwY4GExNiO
iovjW56a+/wE4IEkypccZBGV1oddM9C4gafT9s34YjZ39ri5vuTLCIKzJQu3E77GnBWGZHtpidsp
OgTegCSA/iUdyzvAGhzWjbcrsCMj/4qO5My0cE+bKRqNbIQj70AUUhZexjVPsrr1qPxzjoamxJ+n
NlQq2hsjsiR1T93WGTEPh6lH+x68Ta4BCIE3S/Zz/c3XDAoXs5hnKB5BmuoUqfMWg6eJOvuTod9m
ZrWx8tkNLRKYoHS6vs7rD4YuDqFNS1pOY4RUNNcQjWnBAMLc6xYuPRgUYjyUaMAxEzFKyvoUxNR9
BieepxDhBp1UzwLQ/+zRzPc40srr5i4Wms/trSs+czcMZTItndEX1jEerrtFEAeQMEIVqLvNA+kg
waVU/tya8NhjgqGP2QoHboBPS+unAc3vRc28ebxZGFiNLOSK/feUr0XWOPIla710Zs6tC14HerCh
RRfsLd9F2/GGTluQTZfPCZrOweBrvj362ako3fReP+Qn+Wtyyc2c2xeCAYNXcT0QgKlsikQSONEY
Sn4le5csc30hxKtxbkbwNNVggaq0AZ5hfbOSLbjEQa+g7spd6Sl3Uo4BmTXBuVhTX0G6DZu6cujE
bnUCqNxdNuYG7CMAa/yLC/i1Nir6GVbTEIw0wLbELPeWahuOXHZKri8I4sx/3oiq5jMvFqglj/co
0G7r5/Ap3K48NKkfnWTjvNePBBUdSjHOVduUKT0V2egtOP5LajiZxbeSM3H96FNVeOojFQ5rMfCV
imN5O992xEEJPNBSYP+BZPcQ+3a3NUhYwZP2XIJ2Txbly9a5/v2Zm8lb5PZJAjVQ5LT79h36o6CD
yN0w+ES9PPCtnFZdtmThtld2Z+kYjF89W7TVtt12DNYBP5lPu+6wQTT558ogccCrluBEMhuaGjOC
BxDb8VfEFE6XSD7jxbjp/PgLV7upa0UZdaxpCuK7Bf+GMuA6fo3Y+zR65j6+zY4JcOiAwWabwVUD
dm9uoGvnR6Ci+C4Ve5C8HlQVL38TJlZiQrNxdJegfiiCfLPSxkVQbapc2U5fLIycrV5sipYxayai
IMhYyYV6oHcw97bPXOP7iuEBwGYLkQBZEr6ekn92plSc3tRJpCYmmIROI2o+Ob+ptBlTwqY3NM/X
r6jkhnxu9dkN0ZCL8ilHeSQDYi9Jcjcab0smW85FSPz5HgqOQCujXLNHnKDWn/3iO9muKvD2Wxr0
t2Dh2VR+Y6y0MF5yQu9zX9ROLclSP+F013ZUiDgiLQex9ZKsNKiD19zpvnaIf1bEqW+U2wSsOMS3
79Pt8LvrPdQ2x63MF13eaKYxE/+ozBD8O3wwSF8tgLK6WffHaWdmi99MMkaOSy1tCqjH/1lZX5mz
z1kutZkVKaxU9ntRBE2WBjMBmNZIXpQ498w5Q68AJcQ6l8k8X4pRzy0LX3gci7EKMc1z0now2S2t
QyIZkOZi5nhuQ/iG3I4nNY6hbl69Zi90H26GXRXg4ffpjg2ecbL3w01y6rfL3fVLIjUsvCPQbONN
idnekw5GagfolnmlPbyfDmiSooBugwICgEL1qXmOPCIriEmtC09KpzZhaUYtiqSgUh12q8TPt3AH
kZdlk4N1o3P5fj7w3zokPGSBuuzUCs8M15Z4ZDrO04BOymgSZ2FZoACOcX2DZYdHeGDS2ob+eAV3
p/SxV0CvaEj96xYullTOz47wZlRVn6VGjVAAeq0brXenY+uW7tp67gFvAFlMs5EGqZJliQATnul5
VaG1fpr3GoZ+EKOiAfKyuMRV9ukhAQWXlBXnchj5lwMQmfCKOB4N3uKkRi/RQ3GX7W1feV45BsCG
s5cRbklOhyl4G6OcGGrFq0/ru51pg29oMDa9+vv6p7u4ixozDEZNa/3Pnz7NUpR0IKzUT6Tl+3xU
AwOAhusmLta86ZkN4YqlPWsNJQdiPyKqV2vaY8TpR2PUm9qOT401e8MCvlNd3ZLRfh/UaHPd/sWN
PDMvXDODW1Gnmgs6B5ilMm6UEjwwy8N1G7JtFO4Y5ngoZJuxjfVyshrjiEaVZBdlqxCu2FSlepnT
QscTa+j7EEToFpOpXV0Mr792SrxSiVn1dl0x6zO8bjfdtvP1gG5lJ/uyuzizIzzXDWdlyg29P+WN
U+GViQP1e7RWKV1+u8oEzQd6+5++j3iZZoubGLcBMNkqursWpYCFPf03C8ITHapATHYtuI9BQp4Z
j71UqfjiSMrZNRJ7Ny3iVnAZKvF948VPmJPnd6uTVfzWKwB3NxyOLqvXbOSKG5KjZwo+olWXwhqM
VodmrOVQk/lJxHeskdU41q/+tyDy7FQIbiJJq6HsZpxw0LeDtqflhzYrj9z8luY1UHP9fgz3sf44
j78mtdld/3ra6gSuGRechNo2SV7rKfQ/w8Edga8vWu2+AEXGXhlAIKSE83OuzzvC2L2ej9/BCVt1
9KNldFMUZDv2iaOCGp4piADjLCDMfpxQB2vCh0h7Iiw6VmTyWzPaGCq7N6Z5Xy7toV44ZMbzbb8k
L3mbG64WKntNjx54Bqo7NQXq0KgiWb558RE722bBVdEGcufD6kjS44TX2gySaduAmRiYA8UDUpE+
zwt6Bgb4R/Sgbvbac2rdDdNNtYllAbXspwg+rRkiVmZWvIpZAOih+iCVDKrKr716x/2sBq/e9a98
Odj7WrvYdhrmLrSV/0fadTU3jjPbX8QqRpB8ZVSWHMbphWV7xsw589ffA82ttRajFbb2e52pMgQQ
aDS6TyCYe+MYPpWHhnyPJthUY3tHaybTG9zgRMrV4ZkTX3/oKqYE2zDoN4us1kAaiM2oFyS66zfV
WnVRKXGpRpEKDqiVwW+IeOIWRKXbE75+cr8HpdfWxYuFLGZaqPqAbw2JftD3LShgWWX7cHuUs+nI
n4fnexg2QChZD24sIlOp9u9t/Suas1VYRPthKTb9kj8oWbuKybBFb93RpFMcPkQSqhfqUK+0cAKu
fHzQAmFdzjoAIZm4V4z0TQMuqdOafb1oO1I2d1OABkCYfJJG2GiavC669mcfQ6ELxd2FwBoExp3z
iNpeQnZGISjbZKh6a9ZyedsvyklKzdrqlCWxZ4B0YKDizf3wmfUgqMfoLVhJl/6nK+d7UZhwRkIy
jHHYqwD7EFecX4SU5xd+vVRzsaeYoAUswdwUGfZU6yoeseONOuLFRCzBR51f5Opr83YTEzlSLZc6
tcCMhPBdF+8FjZqy8ATc/yE5+F43JiikaYvaW48927rdbpb94ZGqMMDWb62+xD9VFW8JbkJCf/mN
Dawyra5WnswsibGQtLw+7SbUMKh+sdBiMQMLwC9nsQ2vsoMDHJQ5h4czNJMLGSOUU4t0xvuT4MMV
v5SFA4i4KiQqf+8S1l4KVKJFn0ws6AR64JdQWmedJ/iqwTJ2k566A/x2FoDinX/pUcPZNqzfVBzF
rQyGBfRi0KIB4g1uZMCFuepnYKEbXljNr1aAuiSvAXw9Jf9rH7FmwnM4lnJLYx8AXhaQ7hUkAG5/
un+4Tr6HYOJeNAjLkovI+Yb4fpii50QDqnOU+q1pgGaAo+m2hvzctvWpShQPyhgPcJGAjFgLqd/4
bRgAGF40+KOONeeik2m2eWtDM8HHrIgqw5+H6reqMEBeh45hy378DpQrmvB2jh2Nl7lhwecGAieT
Zsle7qQPvAuX9w2YAEUWvVmWBE+vLn8Uo/t+/Hn7C1wvPF7sbSYklWRspEnKaERH/aSeF8WSBOQS
g/DaGCMsoMp92y6Qvtxj+Sw1AgNE0580FbJFof5WVYe0fifaZwaGQKYUuAp0zvG+6klwefqYcFYr
AxkI9A+PcyJv9Rqs2ICAfhPF2c6IlDX1sEb13w7UXTev09jPOkjdP5a4/WKgKVNUxOR0l0PtOgb8
p0JfVe5QSC50Ayf2edFeZwH3HqqeOblXYXLAWV/6627sI40JjGFdZYE2jOoRBqGO/kK+hhiKUgiI
p992VhTOOMGr+6fqAvEXb2tfgOuraqyDz+lpeVdXcODkrCjv1tOYiDktBNq9KTbVfMZS0l4ohZmU
a8ObV1z3S94K0Bz2IoWqQ+gpBWkHLy2sQGesRPQKAKzRvNaXQMUneCMrNlxviT3+hJ4dl298VdD0
YgOxXk/jBIbRbGrR3YzEMbLTDUXRCPZ4Eg4g8JLE/W37NEEB3gbH3CX76XVM7PDI41pw4jjr9Qsb
qzBZYMx9DIVDV27M+inrOS8C3hBMQG1UkuQloTEbiqz9vOmqBPp2n7c39VXC4eWKMsGxMzU1EUSM
Mtp4pZ8RYHv1BMcyB9CWAz+94M2KjYJqKkiJhvFM7TOP8JgE5lyoOc9n3iBMJOxSLam7FCnMHN5N
xmItRm5HDY81zLvyNCacVcD2K8GIiyWC8DkUPnKrf8ucwPmcwBWwC7f6ASeLI/H4q0i/yo1QxDo8
CeGi5oOMUJR0m7ZTLB3nDULY5q/bu0PmLCTbSxLanihTjW2e537vLg6eI7ILxxXpOXBoI7R7gk/H
Wae5diW3OgSgNxypDnzq8LqjnOuTMLFnSuFDPba0ONsMEB5Z1+CQ3Z7tP9Rm/0phCE0kLsJbQbK0
SlU9ulNwq/RJviVp7vZ9YKMMq8rrYZGdatTdiqQehBo5aQpvN7GOUEWpS6FKrxdYC5t+ei/2O8VJ
PNo4SDSv3mmbMHaHgwh6lGvwps5J+tnSdxeCzBPQvHTyYtBU3MyJHICzBFAh7QwfWoF9B0QLGhsU
Be01fuasPO/jMlEoTJdgTEmtHsOvbD1h9tvkwQARygrOrw3wfbwMBgNcYi5vfzPRSKi6RcwgFIYL
Td6kaCvsQDk992rqteIjBgLrwBW64601E51Ss8glouISS/PQk2TV6+N9K8QQZI09HWxUknIFoa+X
E793NhOpQNkpKzOUoXbngKkLGFO4CXaaD731DQ/xw0tJ2MK5LCPNM8sYsWmdnhETn62TnkA0xbuG
l/9w4iDbhMJ7MVpMFUZ0rflQo2o3FWDU9LFdZFwRWM5WYavmdSboCgkkdA7rlQpt0bbEyyGGHV18
UnyUm0M7d2KurMtVfqWsE8MkJlGJaDAJntSCji+VonoEW+srbIG5sZpdDyfTz3Sx4/t2cpBq4mlu
J0CLjF7dueUjGKYTjEvegTX4Gt5Bj9zFe80PrHk9PkT8QuLVlbn4iUxkrpUZEPJpViHRB6WTFBaH
KCJO4MzZUK6rrPDR3ExoV/NSsOupy8W4TLgO6hwehwnGpfa/uuwEiw2zCHwT0RP6nbrib7er+e/F
iDSMXVwQ9dSgpDmOuPBVSFxBWK8Yd6n2ZHaeEr/rZWPBGd7lhMar0eJiTLr6F2MGixmbdYBrYfBg
uhIC/It7uLXb2jLd1gtlK1+3u6Bx+rUC2x/excD7tkxg7sVINIJlwRoPsi2lkSMB3FHwyoPX61wX
k2TisKoXvZzMEzAdD+QuPgwQ/6Rezv0LbB+h/4cMg1fmunrjXIzIBOE+VdVZyCf1mIGuqPWnGvjE
//HLMUE3g+NDXkMhEzRIADcyY/SHRtvW9cMcfLTqc7Q8jhO1XADpean9Uh7smfwUwC/pYJzchLKt
6C8whOY9GTkbimX59aj5pqGAmdP3qvBpfOmqnVb+WfoQJb7yUXoaAx8a/sg0+Jkr79SaTEBTp1oP
NDTPcD3kh3S7rAwn0a1pM7ihDcmTIxfEd/WO+P7SLPNPyaO4WcSmhuJivobmnyeG7XMT3yVcXwDe
SExASrowaxfDoOaAdQFQJhTkbTCaX2RPB9tEOqfFppNz6hKcncxaQg3ZnIDaiO+ph6YbTndNyDsr
17utF0vIxCBRIVWvj0Q5ij4yxNIyP83I6Q8Svl3nSoWvQnYQ8GG4A3POEG9uTPjRsrYr0h5zg6CE
r2X7PBK926eUE+BYagz0M7o6kxDgxAHZtXkXy5Ur/xfdrItL3GSCTV2JYyNkuMRFdNyJsq9wdai1
/vG/TYWJN0bYqFET4XaqUygGhdac3Dfj4+0xbm9xicWnV4BOGW2FmRA4mBtTfQz6fVYpj0a1uj0Q
J07gXv37vSdKGuRLalwJHTr84/twjDeCDdPUHZRmu7fgwINNXqXhfX8kiYWqt5NU64k54HJHL5hs
wm26nScrfRtWMbotJLZkpF5W6cwrKCJx4VT0hvvjRf/XEZNYAHs8iwUJDOx0YJ7X4gTmv9cP9zl8
3QYboTHb1bCLfY37dXnk5zXcxabn8CLJoIKGYzthsY3BKdCRre3AKbb5i7AHYM3nD3i9kHcxXSai
REMhzEOX1KCqUAb4qDmSVZGjom9k1arE3bLSbQDNx11nT5BkWjapsal+mbLXGxacbH/9p+rCxe9h
Ak2j6llAAD0/xn0FLYQ7U5M5oYw7ZSbHSeHH20gG0lXYTWU2SqezKzmgvoc2LahAIXOPhM4ZKNDA
a+6yu/l52ENRARaWvKROvZ3HSiITj/p6SVS9xynunPRAoOIGUSWnvG/WwjHIHPD/W6//Eu0CxWzV
DldR7ilmaikeVHtQGXxv0TXpVuk6OWhfgdU6ZrI2609gBkqrgv3POwAgw1OPm8GwR9lJDm1p6T4c
lbaCw+PL8OIRE/O0eKxNwcTNRJZ8V8H+I9VSCD2mTpBonMSJc0JZdP4gRE0w1jihApDc82erfo4G
FKTui/DrdujjDcREvj7shJZMSFgagFNl5TNVocHfll4Thz+ClvBKP7dvQOn8nr84+yH0TEqR5g9n
vGq7NmWn3kzb2O7cIlstTziMkJvgVkF48fYcky7G7cx01rrIRCIoOY1ijZvwfnFA3nwD1BkiUepD
99Xu2nXuzVsK1b+9xtchKN8H/vwiuRhd781KjhPMOviBwmb6A1gQaMwBhwIDOoB9lKcw8EWo5vM2
7PUi48XATORToF5chDqmrfrTTttGzmCNXrse9iOXlcQ55ue07mKOkxKrqjCfK4rTrvKGleJDL371
P8bOc2HzYhhND0Q107CUjTC4ASicWVl4tz/X9d7mxaoxEctohEQWIwTPaL28lHjoo2uwMnzsnIcZ
Wqqe6miZIyILXd4qFNzt2FHvb/+E6/XZi5/AhJo2B2KpjzBN1a9Mv82Bmgo2sgnOfOhSgNgEzG7h
I09I4EXac9Kh24mwdF6fizWGb1NTgYxUH9FE/qEitkZxwFljziMcmrp/TwLMsqsbvUhr3AqjKz0q
kGFcVirQHrMzRpaZbsVl1/C9lHlTk/8+7KBmS0RgSAm8iWiDzmknhTV9UDTYCBRG+dD8UhJOKOcN
yTzUygE9jVjBaua0aFN0AmQrlHfOfuFcTed84OKTjXICAUYRp0+ij/8VlKEwNUdwIVGFjK4BKafA
i1C0+FrQZ7HrG8nkua1zMbQs6EAU0/bQgPqyNQGsg2aUHbio/mYWIHawVGug8AABgn3lDi7Esf6F
qRon+pyFnS9+xCKbgWbQms68EY7jU7GD1ONG8XqKeYG42Vp8mL3pCe2/+JO/BLyM9sw0vBhdg0KO
FqiAb4/22RZc2/2255Y2EpQpUYwmHIjbdebZd3w4gx8uRowVcEBnoA/OdZWkdQLZrzeQLEu3GNlt
3OATuuunfq2/67+ArOwLfHleZse5y1mjLV0os1yTkDrkGg4tQTgsFruAaTZnb3O+Leu0NUly2ub0
QQsA/uzq6tcIXa3l3DwxYRG0oPqcrqfmKZL9DHiEws/c0Ov/E1zse8UVJmCFCgqSmXS+eAw30d6C
jqeHwIuJChOcKmghlIt8rjGPbhO7zWPlTavaaXdx7ETb9oGvZM+ptkgsOjaOVFIKoaHg9Bp3wO9k
4EoeujVK/IgekAcMHhQoSPLNcTlR8dyKuNjAURJrXdxjrtRXoYwK9PpEn7NxaGS9EZkUJvvJGtC0
e7WuUSLrnyTxULzSpyZFbSziqgrRKufBrq5D/i52CY3TF9PqTaJHkC0Fpc7HSi4OrHezo+AqeJEY
nU1bm1QFRlv3p9SDrfXyypkyJ50/o+0vxm9DDQKLAp66oz1AYgePJzLiiQKlHR33gOgUd7EEG+ZD
l8LoxuJN/zr67WL6TOYULLM5TyLKGsZbjyuA/ojkpN7B1dOBSINhLRZdf7B+jQeAqkAZc7NNdKev
b68Cb2/RgHKxCHCR6UaVvmmC6W0SJw9ykJwy6PW+4/dEWdxqQsIJXli49DSoCSORQE1yBJqcWPpm
fhT5xB3OVlaZ6FMmZhxPKhaW8u/hwfmc+mTXOqrXbCLXdAJOPqHSD3Xj6LDQ1ToO4jCnHzIbYbsk
gTlRQWh3nwLzBj+gdDn1wkMNBCUVdYSzmVNIVNzxF2gkjqo/68nbVJY2KWdvHLaLhtMdIJwZK61O
/Ty6z2GU0OnQRZoOonTUg5dOB3mwhRPP9AIbKik+lElqKyBMq+3LQJ4SiDxrjS1W089BamEP2903
FXGGAtT8lowrZHU/bm8h3pXOYmcXIZojuUK4p/kpHOms/hfcYC1pQzz1g/96upq/GSAnyKZiqOq5
iHKxZYWuiAiM4PGsUcuXQoQ5SzdD0cRclTBXvz21q9f291AssrAr5Hk0IhShtRqKnmpitf2mLDhH
8PoBuRiF2bADyZomLTHK5CWdK7u132yHzaKjM4Hn/UHgkPSuP5guxmPuzikxu240MR7usXAPWAkt
d+Fxr6IzHEBF/xRBIfZAuz78vvn1i/ticCbFX1JY3Or9ebL5Ox6M3VpaDatq5adr3S9bcMN4kfZc
APrjgF4MSWPgxYapapJIQ41XRQ3qch6q71JRu0Gs20J5kjMIqlUz3KAiRygCTu7JnS1zrYaiJkb5
Mim4Y0ZXABpA+shRLEchjuLK4QRixR+3t+zVaHQxWeZWbcpZSLIcpyOUlUMSbAtqNhGJsCtQvLK9
MyDufXvAqzfIxYD0mr1Y3TodknikQAihVF4SxLAwE+3bQ1zPvC7GYO7KphWiaRCgTKr6QuvqEGzq
bWKHbhfYE9QaXaG2ddTF9oE7r3hwBl4MYG5IZCixEMjYsIJU3AeZAv1c6VCmPHr6+Vq6sUtZ6OBi
SEnakaA6GrokehIcZcnwI5fSJ2GOD8bgV9lHn34YxqoLQ1eee0crvyJDW5tGvFIbbVfE5aGf091U
+i0CcOvNTQYlMogmL62dJ9NaMrDVQwXWAIe5zjxzzLdRezKzYZVPuqfHGzGQ/KYuV0aYW0UO6WcA
upci95NF40BoOSGchS/qUZWZ2oQ9o4j6TwNSGMp+CpRnef51e+OcnwG3FpUJdUKombGsRPVRScZ7
iCQfBP2XUAmrpLiLpHbdl8cE0uTFaTRVkLKmtQmvw1K6azq4dpLYUeS7IfjCoo6wAhdN20jeYiF0
a4DtyvRjhmsUUWT4K6aw9TkU889OEm1R7nhR5GpG8739WfyjMJOmE8f/F+Yd1t0RscpuvgwLihOI
0SZP8+F6EfZiQCZiBjqUoMwYe36BPPwOVgpAIuCtXGzTXbnLIRhuUwY0Lxe9/iK4GJaJlpE6DOWo
YNjWTVvPjO61ZtWsATkB/SN5amcvOiAfNgP4SnngrQK3xjvsvI3JRE88SZpAp1djmna7DA60SQ3Z
5xTPu4BX67red7qYLRM4U6UQ4l7EV4Ux2+CgxO5BfQ5mFqkbOfohTJwWUp/Svj5lG0o80iIrsQu7
uuObZfPiK2HiqxJKkJanMTwP1JMeQhpnJn4bqn6bJH5YFCddWut1YKvm5FTRU1tTp1W7kgSrC+9n
gxMdrheVL1aGCblNClHoasRXoG2wDPi4GW0weJ3AhMZK7d6bveYdut6+6AENI1uwL+B1AziXGouV
DPsmMqQJvyCrK2vM74eGJyjDG4FJ+ipSLTAhQWRCErYBJ2Uv2KqT7lAGcxvfBGCjfr4dC3kDMqEw
mdNUb1O89EzSehDldNPRuz0C5/CwstFx28Z9MmAXSUqy6iXVaYR5I44SRGn+xxSWlRlIak1ImgyT
iaJolaSanefmKiokWwqqvRi0T4mCbgDqyRtVz2G3aw5QfaRWVMs7rE2i7SKWxDa0vKVmOM7tZbje
QPvevqwUAf7i3NSGWWH7DvDnjiERgFYE5bwGx2oLvwZnXlMzXy985olccbI/Vlham3Fnd/RtJI/1
MdZFex5f4RH6OEDrKv2QcGA5c71aRLmYKxPEShETjfXOhL4fmS3o6jjqr7O7IfTwwYZFols+Vpto
A0MbriYT51pkdaelGQy5JcJktWMlW9niKdD2MxA283RnQs8n9XhhgZML6kxggj8PcK0ElThRvQuK
3EomQCE6XvmU/pUbSQsrANDOZQCBB8xLybNNkiT2InQrYeyepPRgNJD3az8DhZfGc6bG4pkFPajb
NiOgxaQPQvswaGDBh7xWFm9mTAzqYF4URfR6lRUfZF83VEQ7g7QCitYrjexmY3GyeuK9HjiRz6D7
6PKFIvXRUqpGdW4AxCsNpg92tpVfG7RYKB0PpwJctNsHgzcm/f+LMScSTFAswjeEwRicvFdZET3e
HuF62eX76LG+RqGcpZ3Uoe4ELWtHBDQIRhQQJQQpZN6VXr/6b2SQiwGZ5CgtTBi4iLNyzHb5ewDR
3nkfQwaxcyEfSmnZocPDfvH2CxNdurjMEqHG81n1USfYmu7oUdYWr1HOubgMJv2R5zDqBfqxpCqD
t7WJ3snjbIYf0NLixUveMWMiSDq3WtSUuBtGOz3Aksef9+OB6uSqTksh1SrsNrj0TOmqWav8/elY
bHEkKnJfF4pyDHL4T/WqbjVGbx4yNRMcaZ5ttdbcoJnglCahfpg3zyCwejEcovEPkGLU5Ptl7H01
LfcwmSQwsVnee5jamCN5r1DFtpcg/YCv6mTPraRZ9VJPvtgJiS9Kik1yPFLSx27IrIIIq2hOBLC2
ZmhaFNg8UexqevU2Ke1PNLZzv1CleVW0c+YUgXkv9NP90FcHqSmcFmYTZEzBI1Gsuj9JpEewELZq
3dl9l79PsDWTxeE4GjCqCcf1ABe8PGm2gtI7udC9iYicbf4Smu/VOLpmXsBx75Tr7bpqIcpM9kaw
WYQvAWrQxnCqeg82CXP1iPzCioNflfasFaclBWn+dYa8gtGvRjjkZH6ZHhW05Idd2cAHpzVAONhl
QuQNwI7J8j2yLqeR4B7TQ6dPbCyQy/MqsaMZErRAV+sZIAs7Yb6P4we8ur0csXd+zExA6wPBKmF4
mGFxQ/Csl9ArukO0+Ev9PDaJkyWoIgl3NfkI8FIH3ULywILhgXFoPP7jJjJFooqGZpoa6yIx5QtQ
ADF0BytzHcSyrRHU0zugxxTdm1VkqdlTUvwYCqA82s7LxYYTRc8N8Vs/gDmZAanidqAQlsETMxgF
2jCidKGxAsuHVXmgrOrUD33UKzU/hr6eq/a2uWmBjYOS6L+wkqNJ+a2fw5zewszkoKOduEVS97Ek
ol20jeYtNBIPffg64bVszKtgeeJBya/3sL8/BJsSgOgR1UrTK9BDIr7UrrLB1gb4WLuU0gMwu50/
NgQanxZAuIXh5HQFIL7L5XVdDV8Xv4N5tYyhWYeyBOeGuvqsF7+CDkD5cPteu5pRXgzB5AhFNRqZ
scjVUR4+jPF1KVsvidekWzWBeLw91PWCw8VYTGaQ1lE8yZr2OzOALE/qd4Y1bYkDAs9jcchfQxtI
s1d1X7o6cgXO7r56u12MzuQIo1SMpSZgN2lKvdU13UoUw9KbOw2wKaVeG3puDSmPL3f1hXAxKP3C
f0tMokjTaAor5D/SMfbicZ0EPxQyOwrMlzp5djlrTNfwjzNzcfUwW0YyJsmcBmQNrRtCItoe9+GG
9pXTAf1dAGBsXurF2UCsFgEM09pCHTDDsAucGbqsLXnOamMzp2/5wCvNUW2JP2b3vZys3kCkZWrX
GUp1zKYIliIfYVht4uU5IacOSlZ1D367cqxbgzcuJxJpzGesI+BrE1oiSSb92KrpYS4SOxMHa1Cx
hzQRE/dqeHNPE/UG5Ty/OXtIY9IyUN9StBGxwlVp2LFU+iPa5kMh+ZqBmuTklVwTE943Ze6BWhsA
lqkHCr2Qv/DYW3ayuJoPy8qEcDMgWwlAXBo0LqAfza0JXkdtXXxjJuqHgjzP7RmIi7okLEVgaXm3
fM7o1Mm/8lXsBs6Avpm1zC6V4q0H9HY6n1cc5aw52x5oiCTpmoxQ1Yg6RRGttLQ/BVoVWkUCkFgG
JDjPQ+rqG+Z73myVfhYgZA8bIhCY4BwTD1ANRMJ2OzrwZsUEe5RbxRAEQzyTtNFWlMRrq+e2S6j8
zHMRwFA3e789ICfmsqV0tW3heFlI1bGXN8sIwwhxsRuY39Tg8M/zQUxMJyQhpzDG2b2sgsCYJJ1Y
QhriuBCySdCCCUsNuKiNEk13eSw4t6fI+2xMaMh6va91IzSP6YhcyaxtlOU4zxhePkKYp6AohU0/
UFYMkItfRe8ng5Wd5vfuBGqdq7t4Eh4BIOyeUK6fgLFDs4B/Lq9XrS/2JxOG4jgQg8hEUiSs8ILZ
VI8AH3ePFCpOYb+NvtXQHvkXEEZOVsxWy9W5BvN2RDDqQEeqN+Cbo6W72JP7b84972sywaePi2Zo
Ylwwwzy5s77Gp+XsTs4IbK17bMeg0gO9OlZB5WXJXsgLzo68jq3//lKsHICep2kWCKQ66xPRNvi0
kteip7iFz9NC4s2GiShSrUopxAfwYmghPBSulSjixCx6fm5c+WyZu58NiRSUp9tq26mWrKH6KSW8
QsH1HsjFktF5XuRpytQkYrh0Ck5YtYO4AADC3bo9jL7yAe+pcwYFIVYo6san0gG8/Z4HJOAtJBNG
xE5sh65CHh5rugfXdMtUM07+zVtJJooYgTCSDnfYcYLvYqQ08F30wDxZ3Y6H10EY30tpMMOMgpxO
WY1LpnMasAVni+piUc7iEtnBcXGLDfQ9OFues3oGE5tSUQVcAW7ER3R4slT3lapfc6bFuVX+qFqB
u2qmBG8xAn0NT0aZwGpO2qqKrNyHREwHmP70rkxWFoIlxKMec+5RgwlLYmlOaYAK/NFQxBcEQ6dZ
cpeQwCaj7AcSoG+mW8q8phlnw7BlLKLlQy/NmHK0bnYi1GlrX5HOnRUls0BLRN3Ey3yxdDlLzfma
LDc+A/4DmxVBmOqrxaueoHpjqQk0eM64Qj/uthFgwJxAw3uesgx5Y4AlQm9gujHkbg6Uj1n/CH81
xcqgGjHQNQmP2hrGyzD+fkbRkjNrTm7GOsJ1kyHXconiTxG95+rgxeopNkdbqH/0CmSYlnvOIl99
KH4fU5Yvj0wz6ScaV2W/l/zA730KgG0V2zj2OwqF4wHDeF+V7raLEGu0YpjGBs6oZqzCobRCwjPu
4C0hE3n0KS/imE6pU6RDM6P+p8LYPLONuntR0J0TBF6so3/xxuXE0uZ7yASnSlRQsvRgWoKElpzq
JnAORWcgs9uX6GBCcCbb8IRMeckYS6Wfq0WkkrgKjsjitYdpJ0WOAuIBVcWFxkK0Rz/OCbmb9Dp4
8mLXMIEoaXQDpAcEIuorpEIfqwHezesdtIU32ivhbNIzgeKf15ewPPu0hJl5qeNW7LzRFd3UTdHI
rXYSZHwSSzuYh060lm1joElnyyfI17rtuoZVrAwEnqPukx9xuYZkepZ/ALWQf9w+Qrc/PvmTmi9K
yPkRppAv6Dks1sfeE4ph1UavtwfiPInJH5x8IYMtvI7IRAOiJlvjod2HEGdfSYewhGgI7DL8+jfE
UV/Dex4BbMvXLCHXr0BVBLpcUXR4V/79BC89+g5AHKD60kOLXhehb7/QAig4+WEJO6scCWCj3UNo
VQbMLe3u+unnKEtWl29y3Bid8VIlOJRkt3RrOb5XFxiJKYZN4ncyxNCqbK2m3GbRrqwSJ5lbOxq+
SLAPVMNTm3Ug3i967o5J5Mwk8kjVWM2QW2qe+k032snsGMZeQIe40u/MCZV+LXaq/DnNHrv0Kw9e
x3mwwzmxkuoE5XM7JaaTlK4RIBB1d2OvONqoW6nZrcpYc3vUKJNDZpym3uRUc67jgc3vVWRSZiNQ
5VqnhDjNIj7wVk7xAI/vfK/dLz7ok6hpgAP4Y2xtXtD4hyT3e2R6JVxE4L5vS6Gm1M3OUTKsrgUl
P3VD7uAucFJWtK4SgZeX2y0I75ll+uXpX8CDr5fSvn8EvSYufkSViqRfSvyIbIicwNDdORNWeoeO
tAQxsdQhwtsol06rNiujm6zbJ+n6HfQ9OHMHVUuuqpKJta/q1jfCBykYOFfC9UztewTmDorTJOwW
A+xRIw724xQiPYrxOEeQNpdjSOAuJ6RwfBUy5/bM6C//M1J+j8tkwJWqLKVBv207Q5lDfAhHbdUW
j7cH4U2OXsAX304zhU4eixri1tpHNeOuqVOvz95jzX6f4p9IYDiT+ofCx/esmOtmgkySkYLPcgya
1ErkZjUsH7Gsb0DMMBsZp6bKtyYA0FFqWFKvrQfs6xK4JIVEfo/IoCm7thTvlKZN7bIp9ui3QvIa
tMPb63L9JvjrZ7I8QDRR07Bs6J6eJk8Sf+nGW1Q+qUPP6RBeT3C+x2ECcA1k9kI6jLOIwISGwUZM
ekudwNuNC3eZmodA4lS+OSGfJf4tiymZcZMBgagNG2igbYbmdR7uRhN9v5Q32HUg7HdoVJgApVX5
LMwLjmf41H+RjbaKtGO8D7xwbTzgo7rqc5IeeCAuTkxg+X5T2JKiG7GofYWqEor4ecvjZHEOJ0v3
kyUSjHmOeTWg7NCHlKpaEQwZe6ddQy0E2bYDUWzeg4a3W5hQVPUJ/C4WTAz0rNeue2769Ec7hxsY
394PCRInqMrdPgf/UHn63qBMFJoUOY2HDjl+tmvWyip0ByteQ8wGsGkeioT32ZhYFOnhKBG6VwDd
so3mkSQmZza8vc8En1aZ2kUPsX6aIXiAoBkCtMzqgyk9TdzWqHw7fLOsvSUnS5BTDm+y1j91D5R0
6N1qDcT4f4uq3/5OnLVjOXuCYs6aZCzGUYBfUQ1WDO91ydl6LEmvrBQtgB8ZMHWKGFu98hxCgits
XkWhWde9ZJkh1/iEE4NZWlwiLDKJKS1O7WElUWvrEkZyZLGhWxWhcOdlUWPVzaepPtXASgrx/EMv
oeUoy9Ygvt1e3usUqO84ptL1v7gndbhXTm2FJKCW5B9Dd0rw/pSAG6kbV9E2BgFTpGtsxexfOAPz
PiyT3wRaljemiEUgd7pitwcqFjZBnlq7E+4kFxAFT3NuD8kJbSoTZGaxrBtoZgHCn2mbFFLFWo4Z
Lp+3R+HtJyau9IqQTQGN0eCD3FXmYkXhdBLELejhfjp366z5cXtA3kIy0SXVxiBoI3R1KuEYia9Z
wpkQb7cysWWY9WUOqDSFBsBpXky2OJzq8WHiSorSK/NGXshyKktSju0sYSDVB6SnB/jt98Uze4v7
r4R9OJFMY3KUtFWJRMaxQoVA8mh3CG+uYktVTBQ39koeZvEfMEt/XTka/T0XZy0p5MZIqGQZvKlN
5ImWqlnq6Mj7yUsPC8qHIHqkFtVR0Wd7+prkDTSHXrRlNTu/Jdtvb5xzjnJrwZkcRhpkkkWLGJ5a
sc1sTSe5LeFhbOWgm1na3JV2UPbHehi/jBrqwEaWSFZrSGhq9WWIUBnUK6WMFL9tariTEHnx5ETd
dJMOhuhCPkS4tRaVgaShqVDlCfEAJ0b2MysqaCQkJ3jPCI4c67XTVEC8VZUKTv/Sjp4g6gDY5fe3
Z8u5Ilk8xoySZSIHyM+jcDhJcrGRBrsWW4inQ1zF4I3GiTUsCkNSYISbZogC+ph4eim4WVAequz5
9pyuRG/jjMFTqda0IrMi8AGIqXWgwNI1wk1lwFBDVAZLLXetuB6FwY7neA323yoqvdsDX9Eo+PvA
TCyFibOcNB1MIbJ1fg8Wzv+R9iXbkdvAsl/Ec0iQ4LDlVKNUmqXuDU+rB84E5+nrX1B+12Kj6cK9
9soL2c4CgUwkMiMj2rN8HDzDLx8Z5JGkzJN9E9ToTnqngLGcuskZGmrCXspGEvf7z+CCrVYFUxN0
1V8DFZpTuGBJ93tvcd9EMHu0UU/83RYXZ5WoxGGeMCy8gHOTtxjDWEBaom66zOWEjXP9C288MH43
x4VdQ6GkDWaw7hZvoAdgtxF4KPrT9KXzyxftTQU7UCgkphWtke/4Qs3eCtN60fp4nP1hFx4bXzkG
SO1KsJeIsAJ/+shvK+R7v3C6dO7qFptXHyZgVRVD2SldKto3kRku6mYQDDBMlGcvcfqotHepdVLD
wGHBLy2znGRuXSPtfQlECn30MHaPgfyTDPM9Y6L0Y6Pb+Pt6uXAbUb3I5AmF/vAFO9qfO0jUBnuj
sRfFBChY+cZgi7j9/0wOfre5/H115bCMyMYwNeVFyQB+yB7yPjgIDuqf+cHvJpbvvzJBQ10OO6te
WmCdVwHuCrIW/U4+gH+ycxdmN8mF/LheClGSG3MOv1vmglA0BUVqGrhPi1n5brWXLv+etPVjJn2Z
2sqWeuqSLLhpyL40j3pdgWaS1YJAuCEe+ftv4CJQ3FmmNefwmHGevpoQ3wR7EkANN0nMMGc9OC34
PpTkRTPiyJGD1mbmE7OeZes+kfvDbBZOMx5AdeOMaeelKLmpqF9kt3PzXQcDg1lExxSyxg6h5kmW
TShCGoXmkCSzfEDt8F/l0j0pgpu6bVFf1gK/KQ6WAeHVPLdT2diFIcjJox4DhZhwQyEmwxGYpeSd
1haElqTsEDUir97oTS5fRCPmwsKh6HxlZDDVViGgwEfpdmE2SIHit03T618b37Spo78Xe3AHeRkg
Hnng6kJKgG1//7TPHfmmyakZYJAcyuNodLTkAFZg0p20niB5wTOV9bYRQWgtwl8Bkhu7wVVI7E7k
HWUi97pzbFQFfz8e3KUxRIFSKlB6B5U5PWrz8HW2lu7CsYmVU5EdUcdxc/WnBFnDVA5sZQRnCZim
c/1uwjB1xmYoZJ2N7q7X2Y3Jyh3LZ8EBFoZ87p7ppCpAfiaVFws40bF5tOK7KDftiB7yqna1tNiH
xmyPpuJ1SRraUL4WdBkE8YNHsLd9W7B5yYrVpHkas+6p1r63yC8VUQtUZIhL96eop3MkIRZagPOV
D63WHLI0Qj+M/sdvanJXDpDjY52HCAoQVa475y+RcMuhGubUl371/51r8rdTxs+x6XlgSkOJEGzO
2imQXdUKBcVV0bfjnEoB0LXrFZyS0AiOtQoGYSUA56ridGknOA+ipJYfXwsyuc1ChgMxl/Gul9H0
z7KjWdB7op1aC6x1Vn9U4vLAGiZwV1E+yQOCzCElExQDYXrQH8fga1edwyC+s6x5T8bWpXnimTR4
HfVwB50t+3qwWL7h78+x33eRu0ryTqXRvBhPgugAcnN3Hr/9NwtcNNKttFNHFRbiGrSdaglYtnfd
gijJ4eE/EtGGTImXO5nZWuCZ7A7KFJAGMZwxQGkNGnX66d+M3/726Xj4T6clkZmB2+uSZ/N7JL+G
ZfijkkQTEoIN4sE+UZDnSmMggesgRNvWiBwiQTORBS5wxFVnEK1FrmoFz7JxTuUf/217eOhOn5JU
GUdsT9sablaSRxJeWsNPp+x7C2oxg1pHtX0dAY1sp+SnZIBpYvqaR+/Xf4ZomcvfVymjKlfKEJaI
xAacyIBI6DiYu/9mgstKFegbZXoCExJ5rwDAD0kr6HCJ0k9riZmrVUhDPCdKjcHo4Zjf9pcF7Rs7
wWPykLuRhxeGwLW28xrZ/P9vfR7Ao/ZKZiUm3rpmmjmdBTZJ+dYyI1EDaDliV6IQD9cJAms2ZoKS
QmkBIrTIvPe29G2+t8AImt2I3icbNbHfPZdLP4KyksZuxtUFvDgU7bsdyKGzwu526T1YhYHhy1AY
W2aXvdzNL+VzhnbUvSw50pME1oa7uP1PQVjlYTxSI7VztgThJn3UqOqoySSwsAGIWi9Z5cE4Wp1H
mYYpnUszA9Wh/DB6ELqVrV1jUCiZMLfSV+iazh6VvtaoSIZL/b2KHDV7lFjv9mny87qrCG49lcfs
hEGUDsWAJHWR5UILAEPH4Zkd5ptix/bXbV3PI1ReNIPW1dC2Ej5vmAAbVI4OrX4QIL5DQYT5h4/8
+Qrg/F9DVNEHGc6ZvaloPEP+DbpFd/U7RhAQuO97iF+Svf4wi4Co2+7zaZcLCoUsxxMaKNZFQUFu
t1DPyncd3m0YTy93mSMcvd/+oJ/2uKShSketiLrcvIAFyLxpoPwISvzwqwSCc/nCcAejVCSfAk9Y
zfizWr+c4k/DXC7REPDUE6MHBPPYefSt/FGBsMGeVFAFTrFNX1gEdheB62yHwE+bXLAA2ixLQxUz
8jm0I5pcvqfpdGFaJchA/yEo/W2Hb3FiTmAc9CbFE5aA0a2sfCJFGKqevMBiR4180aRfkxa4Gua3
s0l3GhrvrcbFHO6pU9mONsVu6unRqiW/TZ/NoXQMemLQBrYHlYBPttUrW85mgWv9Q978+av5940F
dFsqg82i1X6O1uCnFmju1aeE6d4QJv5oJpehw9HPRVN/gm3hW6jRaBqVMeWAtE+nRIUuSpXuM0kV
uJa67O6fN9Pn+rj6GSadFSWdMI7SNYCy66QpnYZ1ftEMEGjPMfOfT15r1e8y+9Voiaun0KZPz5NB
IY4xjF4YQa1ttjtyrxVOyypn7gFcY+Ve0hWvKAoXnS53rMJTjTJMl6FWY1bdDZFRq0snDJj3s4Wx
1Kx6VZpC9dOm/j7I4zfMhNmm9RQ04PmPBefwH5LpzxVzeRKrpTRS86S8TPX73MQvbYF3SPSlzX4u
pYG5edfn9wLodtbf6v1JAk9EQ2bvesTe6BL95ugaF0mTHEiXocbuThgKzrXatxbChji0oKX4c4zw
j/KkDZOdyd96NK7nxtxVoA3UKMSVoxf85SzDEUgHBlh6sqyz0jZ7/ItePdyqqMkZ5S9q0YOW+30N
2STy0rfqXoJQvBn5YRIKBktE1Sm+CVzkZghqNbh27SrfF8phCf7oArGv3pIncPag9TftSW4Ht8Aq
KYlriPZ0iYvXTjEXsKMymIJUwQ/ojsFXdMy82Eu0/dJLgCzkYQQGexGgXqr7jagB+Q8X/ed54mJ2
Wzf5qILA7xKB8zdU30iXe1Y9enFnOFHZ23ozuJWJMy1BPrr6b8GbZ+cdMjMwB4pzVGpnOdLPpfVo
hYMoSMhbn5dq1FqIKXSD5+42mTGFWSyZFzMY7JLVd6pG9ulUeWWv2fMQQiFRT96Iwm4MObhrJMz9
qANiQYvtaPUdm94xUPyt6oOHwqwjmwzJz7Gkg0v7EV3Z1E+7Jj0pRqs/J/WsO6BwvVEHUtiBQZjT
oOIqPLLLgfjjwKxWxG+aZTJW5mF5wdm1+1Dzx+hJVY8xNGPTUhG0nTZP58oYd8MaAMG0mQJjEX3u
Otmvxyc1ugz6JexHTxWRhG0mL5/W+HsWQ0pp0qoSuwzMsGU4vK5/n9RvUx3urwcxkSHuagw1Qyp1
FrDL1H2TEugasFtKn8rAPFy3s/mwXS1oyQ5XT8JMkQoLusPsMgNkH5kQjCj+XXFxZYO7BgkjRdRq
BrtQNnk6Q8U4B2P6FB2V9on2yqMp46WkA2mfmGezNE7dTAQv3+2q9uoncPdSRcHFAWFB9vFgUFxk
fpWXMlR43DxJbQZHw3ZCLIQtWvMQKt13GHKIDAcUsqKYtpl7rH4KdztZgGlJRY0DS1LDSUzi1Drz
oQwpCF7bZfKVHS6vjyup6pKpUC9KUjqRbjkFAqc7apivKl9KPXRl1TPldzyufEVJYhdqLqKXucA3
P1pRq8MlFUpilpbFLqbSPqssd8b4qVYtvxnue4wbxMH3rP9Ciuckmk9ZM3ghKEsGq3OqEM9M+qMK
oULfiCpW255lymQZtKCKzH3/OovDSjFUdkmBEKkY2ge6J8mlaxmi6fXtnf60xO3AqFlaETc6goVi
eLV1rxYRaEdF5KsbHI1Id+inGe5+nnWrqqRQW8423MuJPTW+ZI0ztW54Ho/sKV0IbkPQcCrfBwxj
/LweQDYGH343z0d7Za76aipVzFyD3gaEA33UlI/RBABg3xpO279X2aPK0FRAicCWNCiaFLVHw/ZC
B8ubh/lgdrUXIh/LzYXXMpHdQalFBBDbd9LnR+KuCYyEDNCLJ+wiWZchdsZeOYBD2YnoXSnMWgQn
7OPZszr2OfBCZYN31WU093kMFnrzAHCiJMQgbyMuPnf+I3taGerythkAFFh0judLtFtAYbJXXthO
O2S/ypfh0AoZ6DefNCuT3H0htVrZR6ADvETJOZIVWy7BHGA1IPh6VsgllZ57WcQttJ0Ermxy9wde
p2xqS8yPL8Ii5V0BlTkEbKd8+F9M0IjWx10UQVBM0HLB3lVeh89Z3uX76SbDSwIjcLW2W+wuMsTw
YgnMZT9NbXfdnQQx42PLV1sKMe8xYxaceUQ6Gwc/Urq3alHHWWSEC0x6VGqmWpXmBW/F13BB8LUW
ev+y4AoSmeECk6RTKTZznBUWvOWm4eb5uU9T//oH235yrk4HF3+Sfk4MU6oWUqbJm74qGEbZtajp
KE50qvx+BJpDBP7/0Nn6M8P9O5p8vNlWu1QFpZkoGWTXR1DJBNVoW/RHyLpX2h/iPErtPIxCL6ns
iRTQCQyl8xzK0BNEf6dh+q6czYU6D4BFCTXS6MAS+tDRqfKVCtwEoKxW6HCXhp1rRV3k40ENLZ8m
goKqJtigf8gR/l7HR2xfrQMDgvJcFjjteFv6kZO5/Uk/YNByl/uhq3y5vlMC1/rI0VbGpGpI5oTg
aKv0AaTCdo3Xs0T9CnLVxgVtJJsZmiCL3jyBFjUJQSIEABoXOcJ0rns5L8A4Il0MqqLamPh52Qqe
IJs59MoKFzOmEGIcUoO7BSU4t1PuwNMvsLCZSK0sLOtcfbphTisoCM7skpunboRcqdrYBgFuqShQ
FNJsOa6965u1MUmJa31lkosRSmFJWSrLDKAY2SFO7tWHxmluIrfch+f0DB59HzKfsi1m7F+ukD+c
a2WZCxsNo4WVKtOSzwzIZypIFYCdAH68q3ddL4Rkbt7WK3Nc/MDkvMZaTE1euvCtK1N/Hs6z2dvW
LBImEx3GxT9WmzgpasnCfElBZgxnxtOOgBCgGgLBmd/MdD7Xw7Nr9RWLO7bUNpvkNbG+hybzaaJ7
lKFXVer3gmMiOJk8sZbK4glzUMpyX2q7+hwcG2iZ9HtS2ioAXc9LII729c5gfvMq4scRfFCdy0WC
sswypcNBmdXUCePyjMd4VeWCAs1213T1QbkgUgPnPQGbzEDYFu5Tj93U79lrC4bOpUFCEsd4uv5N
RcviwomlR7VZVCM8r99FJNsTHRIOIkYMQczicdh6EyVN0mPf5ik5TfJt14tY3gR+xfNqNbUp0zBE
7FXJL7XKbyNNts0Z6hBWJEgBRCeeCxjBmJczrbGWBhPwyvSSgc7THE80g46ORQSBUbQsLlzMrSIx
Kxhw4MnFiiO3Mw4sOFSFEOa2HKsrYVDnwoWq9olaJFjV6Kv+DNU+N33WXPDDhiCbLHaGagtn2AWR
lwdTxwYGvZIUEAQmRw+hKnmxVruqNjy1CYFLh/txAOA3o26moQmRzHeN1nlEfwSt9b5M9kp2qoLW
UXr1nI/1uyrlGM+gj2Wb7a57yHbe8umSPBDbihIUTlRswkKmXUNDBrJx94uSC9kbd6JsT+AqBhdm
WDHJJBwRZvo23JvReUR14vp6RBa4CIPMqKelCY+nprZvoI4XCyFqgmPLq0xISWONOoOJ5ZG4FAlA
7lG/S4A5u52rOsoNOWVgdkLB2f5va1ui3frWM1kylzKOsVU2fluexqL5j19vWfrKgizXSSlbyFSQ
dNtBCeBw1f1HE1yEwR0H4mrwkVyq8dACgB8I3X35DFe8nReAiOFdGGTGIRvy20Zqdka+g/6FoJXz
oUj8pxUL4GuqWJR+DMmsPlVrGamcUlxlg6P4CiQm+hqlGZfdFOCndObb4EmzgaQ9YbfwwAW5o5vc
m55xSe3AM1o3p0I+9+3ykfX5k7jbLkvLGfMb+EkLlEOCfvUs2zibreIN1BmPxrG+zfYLAJWEdvRT
OnXUHkQlWXU7i/n8EdwhJcM090zJMHRgJvYU/+inU47XSUUxF8aQe8qZz1CzVjTloGLKLp17m6aY
gwPThDZ+mVRm60YISeL0ouuGpxTgUgiTo0xqP6sU/Gum2xsgTAACVbZKtLl7ewpjv2URCmIme5lq
Au2z5D3Nsl3cAZSANtcXvQkdFVTk191xu2a0+t6ct2TyrJmy0aL8CbqbhYcLoeDdeFgStpv8UKCX
qNdOIGI/345wnx+Yc6DekKKqKrDLWscOffoa1KJ04x/uhE8T3MVclZKqNwQL04M7M3lBYu0u/bBh
ys5Ef4g0uutMyLpEzCbGLq6lf/VE+zTPXdet2ZcVKPgRIrTebtvZBWrBNyENkEcl2N4PJCjd61u5
HdL/tsgTYxhDSHuaLLpvIOIYcARrDdMW73JsiK7bZXeuhA2Va0bRaAQ0yYKlwZGd/pAfwRFJkI/0
N8iwIC+ceAHY8kzffLBUW8TpsyEutrxEP9fJ3b9GAJaMjMI6xM5/hRg5rdV93d7KhtdXO7O7qV/z
Y+RDEcGtX7J98RVE4O+DelDBfpQDEiG4CrYD9eev4e5qK2SZHkRLU7guoZ0A1OT8q1Ufr2+tyAgX
FMeuiDRMCWJro699ByRIe08n0Xt0u3Gw+rBc1BunClppPTymheoK5Gpc5ijMxRc1IYZ2MkAI2J2J
O+0bxZsTtxJqAYoOMBeKSK8qag9M/AfzVgr26fSn3Lrk0pybu4Xx39orF/lBVIYShCK+307iJKNk
Wi6c4jjUgzuLpyk2W/qrD8uFIslQJaPMsbCyuFHUXxYZdnWi2lO1L/W7IZvtrLotE1XkpsvRu+am
XAgqjSagNMJ+kh05BrtFzD1wi/fYWehp0eYUDXEITinfDO+zEdQ4Kk5pFz2qIcbltMxRFSpIIDcL
vIZsUR3gPUXWP7Bvq6RFBpYg7VL2V/SBojiWZUB3pNr1jmnLbuoGmPSmgo7x5j25tsodzmrKw7oM
U7jgIbnLvXnfq/up9xaSdhnKvnu9OOSzywQt02WL+C1cW+VOzlyVSdAXoEZQp+JsGAPmm0Y7NrMD
Bjl+lvprMFWvaaKIEL4is9zJYXHRjEhElsUuIsbtnu6WGWERS+XWPbJaHX9jqVmhRpOW4CUFZZ7h
zmDznlVv0XCWaCEaot1yhrUt7s4aoNMQh6QEgCIabV1/7du3OMCIGP0hBWgRxJ4+AlSTQi7LsLX2
mDDRVm7FmfUP4K6tspUppvcyLJYh9WN3CYn212+JTWjY2gR3Fyk0U/uuxxnVdqq/VGdlejcnTp3d
q7f5ObklYGEI6x3Y+FrI2vRe3jiiVQpODk/wpAxZm9IE6KVi4enNS68sMuAab7LWAJzklYyQ+RGy
+W8FnvW6Od/UGmAdjclkl8L8MaIG02pfdOAlr39d0cqWw7wKO4YOHnEwj7FL1u5S4zYn97WMAvT8
GMsL0PJtmtN/kdCtl8U5v1SUOtp/FgNHbuErLfaOPY/t4I+58KoQLY5zeEmyMMlOl8OJ4lJ/QSzt
7iRVhegaRffqAHqbS7nLhxgkcEfD1W8xcC4qqwg2kb89JlmC1gjF4W3NB4yn+XN6rPpIEMY3gT+r
b8qzMYE9Hfz2amSB9iHck2drPmPwyiHhwWBuMvjal8plZ9kNO0AJnQHnV6K3NHVBaSemD9hEaa9/
DBcSNEVhA9ICCxe09X28mDfUbbz6bFzYt/EMELyXOsquSf3Rqb8VNr2pDvVD7g/7f1M4X/8OLm6g
hhnGIbBkFyO8HdMEIAUwE+uxc92BBAGQJ2rKxoEGNcMGZxDVk6w7NRLNsm8lkOt1LEds5aJ0lsJ6
yhAH9HTYpcPgK820HyNUMqbcv76Yzefl2hYXcyBkDvHyrmAX+Rjv4S+FHX6dBoCBndlZGgGxJgL+
ihyEC0BT2iuqWcPiX8R2Hy91xQEBY694MZTiFU/ep/K7qBgi+qhcFMo6rYAwQ46PWj80481olL6S
HlQQtwq+qOh8cDGoBvIskxkC7FKSVF1A/xWfPRfvpTc73QFrC9xA1CrYHDlYbSNP2aSQRAEBOFY3
qaDmfqryd2o96PrkpNkzg3Rmgqet0g6CyL65VAWzWURTNNPihxg1FKvDIY6AmoG4Dmie3UJKBZnj
dsK6srH8hpUzoPikaQUB/cpfvXwwlA4eFgMtZmDEZTdunVazsxsRVeAGfzLqRSu7nBOWmo5qUhPi
KgnPMyvtMNMxKwLeiOTQFKGHmtnOgMJaiHpzf4qkW5a+6dVbW2R2MLe2oXTeXJu7DONkTZ+BVfgO
HL6iW2AzGVz9Rs55+8SIpMKMl6O2tJRjT0oc865ivvLav8a7yh2pLfvLWzdzxov6BYLDfk/B2CvI
2ETngHPpONBlrdDxrWQkpW1tOGQIRM8l0Vo5/2VDaLZShiR7cAboOoGT7BFzifq5+eARZ6iKCeL8
Zh1hfQI4R470AgkgsTC5hjt2xChkCNSfD1Ct2oBaqYeaTOvggpUrr74vf9bSXpRKbL4r/md7LZkf
geyLgEIUdHGv8VRXUI+Vy706G34OaNOM4Q1B4Lr6hWGOe1q0oOmGl6smOnP0bXkatjYmWg6jl9j/
G+XY698X9ri0oYzSIgwX9AfaQmpX2S1t7RKSbIV0UxlQT5wWXTjqVFHhhEPuTKxxh9gbuvs2aP0R
RKS47Z1EUwX7vnk/rb768plWAadLG6vqe2JeyuypkSroc/8aYxHFwPbrf2WFC2vG0A5BH0rFZVjG
l2RnAIIsDPayZSvxfVe+FNGj3L3omL9JzBsLom3tGB+ub7joeHERLqjUWR5A3QOMfGkHI3BsmR11
P0oMFQWTSLx6+4ZaLZiLVeZQg9wuoYhV1nSaMZnYTZg9hZRreItZPDslaL+aQK3S/7idXGxSxzmm
1IATyQmoTFRrV1VvVVg/Xf+Wm2OufwcLHGYuPBlFOs063lUoNYR7aNfczkCrFjL6kK0n3Qf2Albu
9oqoVrU5i7e2ywWpPgxYUZiDcZvQ/BUU8TgvCto0KHiqRnemBXh/aHjsM3bsQTIQt6AvnTSvNXdy
Pt6rIRhGKzX9hsb4bMut/jOqyZ1cTkc9qbyIkFMV9emhSnPLLmU5caQyg+Bt3wWHqJIauwzU3dA0
TwHDRoZq+n2wpLfcakOMn5YnacoOSkQxfAA9KZqI8vBNKNdq6TweWSt1k3QMN4IyvjTpgSycqbWN
WGmGP/vCVRXDlljoRvSUqt5Ym15YH7TwHJulH2oiSopNNO/613DRU6kjs2l6YA6HCTl0kjlyTG00
2NEmC51ZqcCEbXpdCk1EKK6lmYhOXBC1PvL8VdSqyobkRYrgXYI8l6JqkGsviZQJMo7NJPrTiT8w
RSsrFEO2RF0gKWlS7yQGJrPIwFta2mtaL4hOogj58feVrUZOUmh4YUWNJ10wEQrGVj/dRS/VGYWX
hR9azF6yiYlabyIXErt4tLQoQkLVAji6JFRD8WCAchulUQc0B3pwEt3xoi/KhUVcaiUjIdBzcfaK
woGtz507VYnbJrLogy6h4I8i7GrzuEhYJ2nXT8lCk4F2FwGLYWna5WM+2skF42sLFHHJaIwOdSdb
+pI8T7koh9v6BaYuG5pFTNxZHx692tIxZ1ORWuNfT7/Ja5zicZh2GEiV2lOOAs0N5CV28xGt1F0/
N04GVgLRR1iSCv4jrH8CF6dpSpQ51fTiUqJGofqFm7iSM9zJfgGqSlVgbeuGXRtbvsdqvVKetfEw
YL1xXh7mLPP6JvbyRIbgOrVzcY4sWByPex40oo+QGytQOM0Ce2FaoN7gm2+mD9iD+38XUAON3udu
8sBnLU77pp1APCCTt3L4kcYiKYct31gb4BJEqhuzmg2TeakkjAODwsuKn2RIflCo2Auub8FO8QgS
i1GjH3R8uWkXHcgRFwV0itiNeTB/EDDfwzMKb9iDFW5mz9dNbwXu9SK5RNDUOoxyQ2YaL/fAzyO2
Y2a6K+Z+d93MZjhd2+FCW2Eksd7lWOHyVkwO+hHqLYdkmbp2BxepEWrAggfFRyXsiq8RLrZZjTWk
MTOKi6y/MU31iYGyYPBdz5oDkwy3BisVZDWGJPUt66CUP8OscCpjR6vcbZp9Famu1T5XwBmMZe5a
6TEhklfgITannTOpQLSEB6l9YOO4ND1a7bGkp3b4oRaPKattfbwlPVgFFYb/53ezkhzF8AGwsxGB
bF1yazMQfeLlir+23uWQrdwdQq5hooQmEur5tZVT0AZewPAE4eGdlr2lEXE7/VD0jxWSUMHmig4R
F9WarMzHLkBUSw4UFNaKq9jjvtzHZ8xn7Zg/vEO4SOAyIpNcbCuKlqqWDvgCtfrnJs1OgTG8hqMm
CKEfh+TKR+Wba1VlBl3ZYWk9ntrH2QWV8Wh3D4oPJpAW1K3zO56N815yKiD+FKd9iFVX89uX+RsU
JPz5y/Uvvcm3vHIjHjMCBbUhBi8enhN645Ei9eMi3WWNcU/UahG4essUzYnN2GVkOMf1j6GeXCW+
HefveTKA8yJ0urFwiiL5geYgtZUi+qpJ3+L0y6iK+miCHeJ1WKwyGXSjASLADDA2GUj7mbUuZMEF
bi4yw72Xs57VejqN5mVKQLY6OZX0rOmxe/27C64Cvh9Xal0HDRu4Vtobdj+CzRGt8TQM3azVBDnu
Zia/3uJlwSs3poSBNyjEu7jQOoDbdJ9olg2qExu96wbiObNVuSrWGvqWLKp2bkEs1ra5kDlqjS4N
yJ6Qo/XIeBswE6u7aE/2op715nt8bYkLVnJFlCJJcB9gyNJt7MyvTws3UuqL6kr/cA1oikmJrhoK
z0SYwWECXUNtGrT7xGHhU5kXXq7OYLoo7NhA3WPOHRPxElh9pToRLFbXng2TgIgLD+io8Ntqb+Y3
yJVtwzgTiMipkHMIM4Q5ubZB8Gu3oPZJa/MYxzfpJDsWnC4bH3VWeRU0mTXrUdG/RdB3aqq6s6Mm
+RJUSuCA5fU9keKLQuYfU3FfQLD++qnddo2/V24tu706SWacaUYEzcrLNNaOMTWQzwnsEe/o62aW
6P5niPw0wz09SVIVWRWj46ACRRqV3U6H3rdZmn461KdMsS5JUwvC8rY/fprkUrOgqUHjm2sQ9qYP
YVn7pArteIKQeVoJCE//4aB+muLiCybL61YtSHGppc6u2vcuop5U/OqhT5QpjjQ+keAtCWLBlSra
Oi4tiwtIJ/YUW5fqzI5qcICmx6ia/Os7t1nDMPXPxXGxxjBUiEjHhXZhXnEw3qaXrj+zwsU4DmBA
k6/K+8Jy9Nbrd6gCC7AkmwjEtXEu2LTVgClJ5Njolvdn82V87BN/BkELhBJaW+n9CEXuzg0dDHv2
N2gdZ88ykBbQS/YN4ssnEQRxs4+8/j1cSIrVbDSLIF+EQvNvueWYyl4HV7X8VQp3UrOfvjV2c9Of
UAQ/1kfIWcizP8tf6/6hz48BsMfoCrn/pm24/k1cZkUxLxeiLF5czOmml89WWxyN8gTSPEGo2GzE
rg1x+VSiTUbU9Zi91XbSd80b95aTn60d8tVj6Au5wbdfiv9z7gjfWjCTKjYa0KZd9GR4ZCS6tIq8
U/r2GI7tLQ3xOq1vDJXaUik5oDyvMGR6/eRf9y/CNxtm2iqtWrXmJTJ+kEh35xKs26QRpA3LR/vn
yEj4FkPVxE1NKJa5VGXVEwBLu2W+U3iZClyJyFyQUmVK6qGDK5lGjnsrr7+XZv6T1gYeIsV0kPL6
p6LHYNXWZC+r9CNoJ1PX6CSg/izzabJyyZ8yBuYWNQ4Oc6A+F3OlHWIrJXj0QoQnmuOXIMDrhXS0
sfWpQ9WmxXNUiTW0Jvt0ryNU6BX6FJkRYZSgnYzbOEiPkJVJvEafDlFcPw856EoS6s9RYRdR7Vo5
89tsPshJqe4raFn7dW++53l6DkxttOsU1IFlD5HGsPjZV8p9boDzKMGMRTjaoTVC8F46DQVMaoUf
l6prlm9Nn7tab+ysih5zrbpVotjXlWw/dxAGaHKHZPVeJWXjxHHxYBJJh44YTb0plG7kqgfNeRTP
roSKEBqKoJ2Gms2Yn+JQP9Yyex2L6aTPllMz/IA5S197Q/5gW8lxTpt7q51eG5JCxSbwohlPeNS0
raE+xKm6HzE0VxTlDV7aR6OhR1bHvzCyEFSnXN/N+W5sQBFkdDYavnZSVE6waNCTo1SnTpA2T7ny
ntf7ej629FigCZxBM7KvJLvSkNPntxr7EvSxaEBzuWKuHV7uCirmkShdhO+g7ZYBzXEf/KAYywQ0
fREWH157UOuJLtslxF6zyd1HkrlIvEW4bBfV4GWMQjkhtrp3u/zQ40EVeYPN9qJO6/VkgsjcPTSM
De3GlmkXuQYkez5HRWDHLSY3RkFqvzmV8xlkIbmB5a8SsjxLM5ZMSFuy8/BS6J51kl5Ty5OIVwLu
71te680gOPCp5QXtfn7WISzzLkrXqOgjc3eKGf8/0r5rSW5c2faLGEFP4pW2fLV3Lwy11AId6Ama
r7+LvW+MSpzahRPnvEzEhGaEgmEikblMP2h8lhF8kyacDRhsqeNbJBNfT2BWPGBMSAnMUVQ7DFm6
k1LVglsCC0b4kk/2sFOoHLBMc+NhIxu20/avtc3cOTNcuwcGFD34KJ68qSndmW7l2qsj1SEgkfV6
7w5T6bNGcUsdJhRRwpwxl+/iHP6vM7jMvHDt6ZWaP4qahtaM3k2V+0RLdmVB3Vq13dG+y0tAClTb
Z+w5NlRfM8G0WXTX+nlf1trGKDIvt4aH29fFVUzoxc6trfoUPZ44kbFzC7KveS/emT+NkCV+QA/C
g9KpV/eOLTtJ7yT1pvn4H/QGBHfJGvdVxlKSpwYu6AYCyebotY07yD5aff6CRFnK57ajuXLslFhx
+I7uRQ8pQbKorgUgTWZnhqzgkllKeLpb76bqkNU/msqzoVoI72WwtmJHnw/Ta3oUMasFF/Zar3Ee
rMyIMnykhYQ2/YDiC/Q4W1OQFojmKK/SIJX1s93KyAH1sH8B0MM9Pn0uOsjQGNHBTYco5Ke+F5Ks
BKF23UrkuHZTvUcajmd3iVbnCeKw+ESA9ADRP8KtcGJe8igcVpCFfVciLsJRqww8h2GYButFCj0e
ulvOUnySwtTHFoa3P6GrmNGLT2jdIiRj3fbyjAOcH6w3OXGBsei1gLyWH/WHJbn/CX+Rc7K+pgjy
iq/j/+QrEsT6dQfRVoskhvUKYr3hIH33+rA4L5avuWP+TF/APfTSHfGUrWDuS/51415bNxMTprC5
kHCXLuGj8Ob9mLoQ+q52CIXJIsLxHH+CCAm/YGnLUHQgHh9DA/JiXSpISf9LIf6f1HsthdQPmc7Q
aVjOWv0yIY64MyjLy+HubK8E74MGwpeVaNVXN6zdVblWSijB8KDZDtSNAxmiqtOBli43QlL5lmuE
r6ZHTgtR1tr1d+Mx9mHxqoL9Fu31OhRdgoI78DsOXBx9c2zkrG1xGDmE5BsmeYTjulNMv4pgZSt/
3t5/QfD6hiJdjGbXTVKqMtZcp0cNddiZH7pOAGwVrfEqckWtBAPbUdbOWm6Dixn0jG6HsnhtMkVQ
JRREq3Wbb9LHSOIMazeko1NLZVD0kiBYiOLwurmnDZ3U2BzhXqL5Vu3hT/WrN36WJpz9OA/HJt7K
sMSduAaVyWhXEmvfDL/s5q2j50jXT3CU1QUfjmjWSzC92MOccyWL4Bd5NkFTlhUj7ExZsIWiIVav
uKKBC11cSIjHsuFCZNLJJDu4fRJFKej3S/JiGmVUY7fQDft+ksqufp8+LX4LrUN9+Hk6CwDsnm0X
wMGwyc6inq0giVmTzlozjZSJaDikavFklGi2AUtrJNumQbNN57uEso2RMv/2pAWf37oRKBl1CvAw
7jlif+q55erwlmgBAbs9yrcl+o0gry4x52Jp41aJtCRGTSGfENFmtFrgCzPY5mEAsm4qzC0Hbwc8
eIgso3mdhpE+2o5ecOBmOartJRpJ8cgdmDB3oZQU75lpP8Vz4YO/glaP6RZM/hgB4tLhDX1g9FlR
DlVzKsZyy9RjBktxqbCQZI8ORNCpqxDR8RREmG/5tov5VXB6sxOuaueopAE0v8JB/kC95pGQ9uH2
Uoo2bBXLFKj0cZLg608mFd59EA0s4UlWCUYRJfXr3p4l5UqRG98v3AXdwz+l8RBtk13sQe3/YAZQ
h0sAW1DD3i2kB9EV9F8aPf/cxOteXlyzCkZCGlri4zP6Y14Bc49GeTf7XybZgejq53As1Gs8kUQT
F+zkujVXAi3dojK1NOMnX/PwtJe2XyasPtTv+7/+/KVoTi3C3wh2dW0IWA+a0ncxdrWTfihw/jB+
F6ngahLdG+tGnT01EVQncDe1frUFDdG1dxrAq7GTBrZnhACnaa4aO8V9uhNlOaLM6js+XHwfYCCP
M+m/V3X0FhkQ1Lmkk5w6P2dXD5owM4RpjKBsq2rLTl+MaSSaysmSWS0NO4ArHYgNbkzPCu1g2gu9
PtTbaeya5A2ndlkhaNz9//IM2nYeCy3fClUvEd4VouOyKlNoZpVWsxpp514B0yI5THDzbWfBrX5V
c/LiVfINcL1YwLlI85bHGAVUBZc95FBEMdHfZ359VPCwrXFwiKvE8GWNN4tiSv6cBAbIw72jghB1
hKQdDzNhxiyY+5rF15RWF8cGWmpFXm0IGpNZasFDpBUUpAQJx5rGh2b8ZNIJCUehlJt0PlpxIvgg
RSMsJ+piefUxoXJlI92YmtmvYijzJYVgiKtUmYst1Ff3bo6Ej8otvrt4W6CZnGygBbOTIakVOxwy
r65tgKzTe4sGeQOl2dSxtum0y/G+un1r/Rdwxj8BXV+d2JqUkcUSFEgG1wyTEyzNto1nh83d4Pbu
CJm7wkMkknygYuCr7Kf+pnBFRlqiKLS2Vyi40uS8Ayx54X+RfQ6xAgPSgX1QQ7fYPtGzKO4JtnjN
/ZrVEdXtGrfoVP6O5frQq4moKiOIO8aqw0zNSDHHGglcuoVZbuaO+iaCG5gcGJCiOxTPIncqwedn
rE5tlkiw92twMxtzC8B+e5AY5JFz5eH2gRFcw2sd1YxoI61GFJvMvvGy9qGJ3kcIh6UilqVoOssO
XnyEaOyhraHg+ZlaKSgWqgNNAoeIrO6v30WWriOVBtYCENu/h2HRaJgcCStEKyd3QUolO3378/sq
2oiO+dX3+5+x1tAGPSMDGIeoYZO2OBbDXZ9LaJykYZYAaCGqmVxdv4vBVseP08w2kgHXXgeyCEpH
3U6C7sftsyBaPbI6c+YQN6lRIzsy1K+6gYJVM78Mdb9tqfksV8q+UZ56iAHEjbnRIMnkykX7dvsn
XD2OF9NcPT95i4Z8PmD/KvuzLfoAfTu41hK0CF5vD3SVrWJfjLQ6kFSJ4PYxTUv+mT/pbh4Ud23I
3MxFx80+dH686Y5S5UhPgnGXAPyvF9rFuMtGX3wIeaP2VSoBzKeHYBvPuzYLoZV/33uIjW6xgwkw
xEey83CAKTUqUb5g+Kuv34vhV8naWM5pKkHVESV8dafuIHs4w3jKKbwyzNBWyyIHOpQcHvDwykjh
Gyl6fV9vE1/8gNVNWesJzCNzIGJ5EIUGbBU34IqS4TeX3Lzy+Gu3sQDYBsMh7HFZwGZGNsLJvpdl
B63YUvVFEN3vdPzWhqxuTCAZ41Ffyjx5BGSSzhw5VZ8k+JXVNlEcKhle3yaffLBf0oLs4CUBMBY6
slL3oxlaV8keW86dxHwiFooloPiggrKxQSKXAWKhegJVzcaRCKiRk5o7GQx8IGmjfPEuSdGnmPC/
EjsBhieGzZI67OpW0EMVLvgqJHZ5NfBEWQ6cYbjGCC0PuXJqdMjk7oM0hcO1wk10DQ65wMDUyNwH
8KBiFGPQ/82H1wLYMi3Vfbt7Ukx6HxfDRws6NxhWRf+qzSKwyfUH8T/nA8Tqv7+PyRj1bLIXsCvK
1LbumNVhwD9NN06D6K7bTcGMFkgDEwzH/Jw6TEPcJlji3H8/Ev9yxaxAIhvjBOmEzHv4yRR+lBBv
Tn4a1bGzcscyINsOtmbO0eySVJfW3CN2tYkVyctk7tlKj08INA46OGPLDrY2M8gJRPBVrwXZ8+3P
Gbz6v1er5mWpzjbiZdHarsHgDRXdQ9/b4fljU1nuDNncuBZRBW4H6X8ZZ8KoykiiChcfZMQxaB10
RYeuqrQp29gVxKtlu29txSpMy7IeDRVqJOeEMLfKbDdesAfkZwYSt5pxlyp3ta0ELRP5b9++cIFe
+XtlZZUAzJICbhsP/WY2+baiRWAaQufeZQK3JrgKyLkcx/WcA2pbQnACYnz4Hqk7ZsqxkX/ZeCiM
te1Olhya01sCky9lsJ70hruMD4I3zHeH79+/xCIqUWBZZn737C9upkmjVqPVhX3W6Ccg3u9Rkvlz
0aEomsOXLHPSbAoTlexpJDpQ1/ty1p+hVzFYrlmS0gnHePnop8Kz4hDC3/M+8/VnSXUgBuiRo46E
EW0ZPT/D0EqH7a4Q6XZ9L/75GWuB9R6izFPS4bA1yY+ygcGaaga3z/P12vefma5V1XW7tVFvw0wX
RIvResAj5ea2PkYeAGC7els94F7g93IatFFQdi5e+GLaknL1mYhthoO3bSmAC69Od5ZrKbCGbNlr
XHio2RIUioN4Hj1qlqh3pvxDH1IUx9idpBufWVfNQQwTUUcajRpoTLwhm7ic8PV3udNJAxIlBtyk
WeuTMzbmDybbqAVx3IwsHuEokw8nS2+Y0wyjq2oAMJdeE2s41LMz8Le4az/HOf45qdTTtNFlNP+K
ZOkXp5CdvM9g1WUYSuP0c8c2fRJB80CT3qZudmr+lNTAFGv7meGbMPRgYqY/KmrA08HjlQX/T7K3
8NSIqp3UK84sm94g4UbTOTw5dAdcFY9MwHdSuoOXmUtTvtUmJcxTX4pZkCeQni5l/I3MmactmxSo
fQ5OokLSB+vQt3uJnCDpuoeP8F0LmTsHzfvnbG63am1bbpnjflVBCpNoukWYglXUvBmg9cbrjarD
sQ9TibLHaji2CQidjbKfwOkHm0KDJC6zqNNalQN3QYfpb0x+MNOHtn0Yht+6fCpMlBVOdj+4EXua
Ivo7jVs35okXKT9oaXmKEYOyJcUeq0SioVeLHZeHZxWySDfXsCPF4TGP0wME7AL1i8NCgn2kZ9zQ
jozbb1/5aGQfiO6MXzAgo0Lt0Gvh+fI3rNLIKc4mKtv4DQQbH9kgZ3e9S4CBF3yv11KBy3FWkcmW
aSJzqdJhbWK6Y/FSFW8UqCLAfvYWbGD69q0q7nuGUlxV7u3ufQRZouND7xS9YbtmQnKnaBJfZ9ab
lqnv8xAVOzAEGmfq5V+3f+vVAH75W1eZnjxqFmlKrMkC9WS7LNQdSHZsxWp/1+LkxUDfP+Tiphig
MDY0HRalYh9D8nNiImnx75rx+i4iClFMeMzDyc1avQNjC9wigETJmVijp8vJRpIViCYnCgRo7GMk
GVtrRH8pfZjyITA048Sp6VGj8NUxAaNIPufD4BYpqly09kDJcvnwmymTB0tEL6l+opjjFLhkaA/r
jIR7qRzjG++Dnv8gIPrDowFlslp7gja44acKdG74/e3Nun5+/0xwWeKLJSyMESpdOuouVQJR4eb3
HFHosI7+7VGulSgul3EV5nPF6C3ZwtuGFQkeJCjCxQqCUe0oAPs1/dPt0a52Pi6HWwWGbpQn+MXl
C1+dH+KtHYKv+jpvyI/ZReXVJ2G1U8HDIxvBuNc/0j+LuQoGsKnTzSlFcalZHG1eiiDaamF+ihx9
Mwglab5xdrfO5iokKCy1stiOqrucjTvFgLcwg0mej5CwiZLRn1rNN6zxqBSMunaj7lq8XYe28EAT
Y+5Q52FEwNWcrAN44HtNz1rXqrV6Y3H+ayj575TWodIoUG+3n6S0O3Bb2rMi36lthACT/MhBI626
dksT5sIDydVKFWlwt8DxChaYk32aFfhPApmcwHPakJ0R/W63S6ITkTLq3F76a+8PoqmAMli6jAfk
6rUGWoDKpNqITlMuHyQlPkwFA2r4gY9nFRiQscs3iVwLkqhlgW9twCrOFXzO5pJr7MwV06nHCjxI
0B3bzzhPHCTSSd8JPqPrB1slumlbpmkq9qr6BsFP2NuaBjvDid3Rm9KfZOtxSKDjyHu/ZmA2yYoX
Fx8R67eKnLug6D7ODDjlkW2TUQqobD2YSiWAKl9VPkG6/s/PWr3+LEBUwXGayLnuLD8lEFv8OaZT
oMxfdIbgiAIm5p5aMjJ4INbx8odHAFR23mrjXsKrIiohStjslFINqCm7cRbU5sKDprAyR9tyguA3
ne9Ve9/YL/PwhhQFwFqUKubmESgDVMlaUkCiCD1aO5U3FvtKyg9SKoIX7hIz/rXZF3Nc3QQ6YNFq
ShEotW7XpDCcK/xMegep2rt9kq/fnhcDrSJy0mU9M9KRwc4iAWlgcit8W9Z9zH/0w4LLIq7Ef8ow
Wr097vLX3prfKkTzokt6mnF2Hiz42jT+ZFPB5yI8vauwbMpz3zDQEvC6yp+SzRAa++QjOy56fNw3
gJqGucr0at2JFGSv1lgvz+cqLufckIlFdXLeM+c/rhRliNAMmwWUGkFUdlU4jSuuSDxStKSrAM1o
0aYq9LLOUvKjwJJyogqWVDTCKgKVFt6Jg4IVJdLZ5pDxUFl4+1hcFf27WLt1d2HUoxyyTQqDY49d
OYZlH6CV7VYpOF8ZCc2M+THugyLZ9TIJaF3uprl2bDDCtTzzJD0TxJrlGN44pmQVAWlRmLahIea2
eumTcthbIzBDgFDcnrZomFVES6vYkFtgb85m8auSHxuwZUHTEST1Vy+tP1/6WrNxMuH7Bbdaekes
jRK/1xbUPnUNtTq7huKYdVdA31CsTHKtknW5ocuZusj4pLYdEchTejfNsGeuhsCstJeBEz+XPzQ7
O5Ioe2UZ5CojQWHnqn7A5cirENO2EzIAiEieWbotoncLDIk57/e1WTY+JO+QN6heU6TOoNXHmMDu
zRqCPDrYU9B16V5O2k0K6/B62KMQ583FY64bsKSAm8ygOYhfYQlDlTjJBbskOgqrqKUaedwC7EXv
aH+w+JdtPfeGUEBL8CGTVYQaUsMiY4fbZSH7zNCMkHUnApNgacek+yq03kWQK9GIq+DUWQqNbYgF
w1IyYFrtWNwW5GRXJZwu93sVnRQtYqldY4gRLRa2sKY8hQJevkCAFmh5IrKDvVq0/zPiv7iULIGC
iUnw2eof3OOHclc/J6iPP4K/tx2gTmmCvg/Myjb1E0/E4b2KNrgcfBWayl7R4aKJ0CRB2U5tvFHa
pVO5metsk+sq2h2JYw3ZbuQ/VZng9cO90YK8ky5iWt4+sP9iWmYqbe2qBa6/05k3jdauUD8sxOzb
EfLq+fmTca+xFaQ12sguG3pX9qjLIu8EIVLrBEfoaob9Z5A12GFopxQ0sZrB+RuGoFLsR0XqaQtB
sF9I7o/dKDJ+E0xrDXeYG51VYzchR1HpwSabKM62txfuehi8mNQqk2wSo1YLXYtOS+dR/9G6WgDJ
R2I7EYSA6H74yAMJrUe0lzJHdpQfGSiditMempO6kbaiOHAVenn5dFpW5OI+UC20E2OorUF2Gujx
+9LtnGyrB/Uj9YRc56s33sXUVzeAbdO2SVJ5yQC1oDtX723rgFXn0WcOcx3FVfFSTgsArqfX/Fk0
0yVQ/yt1uBh8Fci1YZCnvtaj06j8ysrfuWbB5AdlQvhn3d5h4ZKuojljBmuKvkQYspDWsiddhpFI
tO2mCn5BKPbmuKYe4ffptELu+tWP/2KSq7BOO1nOEnOBsb21fgcjJbqrPucHlH7DeI93otduVEFK
tszm1rquwnxJMtnUkh5hfkj9evg0QSXO9OdUtaHQrAsyXtHarnsjGctUNVKQjy6NC2C7+UY7mo4a
lEFeuq0gZRFEg3WXRKNAnLSWze9tlAAr6zhm9cPtsyJYvLXDbI0oKs9aw85aizu4LqFL9Dpk7/LS
sVBEys22aLRV6IHmaBxRVkrnfkRLy8YittqWTnQEA21EGSeGMxyDy5dvWToLtDZPNgnNUEtaGi0D
2WUaBJ/m30YpoWvfgNNaAzvwk6JjCDaZO5YPMSeeiv/ISL9aG7KBEmov0CIpKt2txjcW36UokaON
6kK5xy3yR6jwOWDCuRODhKkuewZP3T7TfUn7onbq0gaa0uxByVIHRidOCr0RmLDdlXO0LXT1FHNl
p8F2rZ6oY1MbBP63lOTweeBeBEPiSBqCcoBpMGSq6uGrVe8n9a7t7rSaemMBlrH8oSSZU5axN4w/
5+TYqs92wX5I8bxnc38aLPpJUxyshcZPnmHAF+RkeFGK6ASVOC8yI48NIj8J0ZFbheN+jOMh63E7
xGBmmNJDT0SCx98g0Bsf7NqZV2rKOI9klJIjRQoNaT73bAKBHg5r3By/qoof6sgII1V5sY2hdfQy
C6BKu2nn4ki18bGo9Q2L4LgMJkes7ruqe6yAxFKtx5Q/5AVkXrsXAKjQ8P+y0n2CfRu1YKyepqbZ
lTP3zDooi8FhMmJvZjg1mhCWnQVR03spWOcdKNBLTSfIjciTM/rU9eTIhmw7GiILH0GwXBsIp3Ct
TqIOCarSv3U5Dqb5rqs/bn/gov1c3QWo17UzgSbPXT8MJ4hIH6r85fYIV5E1Fze4uYr5RkoNRUpw
ZLoAUvceCexdvq2eZPhl26HugmMJBZPlepV2LUwDvehtPmaBiNR6Pd3/c/Ws7YRpXJcRHysbkRmK
D88pqNALlVI+NG66K1xhMrEEqxvHeO0lHI090fss4veTKYWEmP7c2lvog9+NtRlEUuPqfRxIpb0z
2Owr2eTIE39CBcq7vfyCQ7R2ClajvkS/Hm+OUTE2eQZbu6QI5JwKKhLf1YBb012XJJregGufHJ2q
EfGRpmDco5I6pkeeVY8pnnMuzK80J7a6xqlK6ZGo5mvcl55FmwPMeD5HYuwqXmzMLskdLpeQJgDL
KqJfJbrbvPxV66b8plRQmCkdQ4HE3zhNe16kj8bAN5MEJemZFPdG/DuFVlhhKx6Y5/6AJgOLAKW1
9c+5fV2SK/TgzfwIS2a/mnigW70vtepBk00fDMyIJc4UZpAJfBvL4xz9ZtlrbMvIkOi9OpmwBkyC
iGl+azAI+gO6XqcHG1E+0tiDbAKYAmGButXChil7JX+f23hf5JNf6zrEx2SHoYqQ6Zbfz2xfZMp5
jPOHrqz2+KsdE1hiRsbGSyVjAvUMAKqy0fa8nh24OzFFdoieuIk8+ipBRbBuRZnLkl/e2sBVZB+B
pNYkih5FLlf+aB4qHRqbzRSofN8Z732L3i1atWmWeRkqvzxVXbXv3GjEv6MbLw9vt8/tNwT/1u9Z
JeN6zXSJVAgbY9Z7IxTne7lwmi7ZzvFOabZwo3F63gbqAJHsTvOtATo0VQ3tTnj1xvKuSNI7G5jC
LkIJ3qBhy2XIgJ5T6NUPo/3R0MMUQaZ8/G3NFrLfORxgwUSKn1MMD780coqqc6GS69hW7MnKw6Q2
fsINsFsnT+6e5dLE4gCeLSfQtegD1p7S+leudrDJ1QRf8FW88UUAtZadu3gCMTWP8dkgRtsDfCm7
Nii12ZnnqXesiYCg6JXtBtjFjUrtXzKHY+/8eXsvrpfG/8ROa3VL6Ca6bFyuCegSdsheoBzqK5+z
viVu9Gj5/5GDrga/5oEICCtKqNe+0KSHiXDE8P6LjtLPbEN3w13uKO78IcY1XS+RXExz9VQwWV7E
St6xs3xPH6Kd8QrdnMHRmFN73Fc9yA9JnvZ+e20FOa+9ag2ytsIbPkeGXYElPY53KXS0tOGIFqeT
Ibu5PZjoKK07dP08R0YiE34PY0WPFl4VjJsE0m217tp7KkSKXcVxXRxde3UrqMQq7YpRSBjkgMo2
6O5KgQEpG07DAckUb/pdXVYvMoNEUgR5GrXUwm5Gv7Kqfim8roO+bF0eAVrE9mYTxkSQnAgXZPXk
AHOENZW5/MDdHKh+Hox7fZtDYyJIffMkavUIYqy9irEWb6shX0ZjuRIYeRsQ9aNJNIdFqWCnVUEt
w16FT0mdUMzmeIhqcfQCosouKWdP43eGgi7lEfCDTVYo+66ZkMUnEEvOgEMLreIAurdT8lNbvGtg
TmQt+FgVrsy+Aig7jGPQ9lvcyg9Z/NlJQBU3LySKRQFPUFezVwFP4qZlxqwhZ7ugjjQ8Jda+KGvc
MYmb27VbtccUIPRKHg9tstet4neqlKENiF09g1oNTGB3aoB/vf3tiH7UKgZSM8low5CNJ4a2Telz
VSiOzAACpw9UGtxmFClnLofhxgVor/JmtbTkjNNYP2d5BiUm7saJ6t6ek2iIVcAr50muOoh9nyXr
p0Y0Xxnq8PYIgvRz3Z+jXWVQe27ZeQYwrC3RBK81lxaNf3uY6z3UP6F73XgrMtbkdjYTZPeLbEt9
zDK/7b3kCE88N3WqD5TsvoxSeD9dR/ldDLyKcCSOtVYdsIQTeCJRKP8YnilE+5xY9U0I7m1R+vFa
yV2UahoXSuP7xaz3JBJGuwYNVgwV2BJTNU1DXyPBiFllyJHwaO6CCaHddPPHBHWO1m326at81naQ
K0MHu3KlO+NdeW8KwUn61oNYnda/fsAqtFFGJEppSs79lD+ZDUCZFAkU+igDtCH7KOTWAVxHv2Mf
dfIlxSc1m95l7WmCm4PajUcYQWyG6V4x76UZ62dm3M8GBRq1B57MjxL5un1erhz8v37tKjomxdwO
tm3yexpnsBOEA642i47klU7mX2OsolhvN/IIWhg7Z9WJmLsc6BKrbXxV476uImWkE0qtuxbicrfn
diVQ/TXuKlABTZBTauGT40myVeAfMVqKH6f1U6Q1boWyTdFQ7/aQy3Ld2vxVqEoS3pYWkMDnjo0Q
Xsy3bVPubEkRBJNrt/VfU1vFK63U67w3oNvR2YAFK+NrXamgtkfEz6BSl9ovWnOSpJBrfRhlJgR8
TOGzfvmeb0x1na/RuGNWU1dLgVfSXCgQhabXvrEtYJfPsZgHdqWKcDnjdcKmxVCJB7BmGa7aMvhF
QYWFlW6vQ7P6EPeOAm8GUHwcKdS+0p10h+aTDbhIZ3jGu4jJeSV7+eu3rEJdCWUkvbeh3y512i4q
LbfQwVjOVaeFLdjtA7Wc0VurvErLiswoSMHxfcrSiaLvTjLFY/QH8Agbq8kFp/caiOSvia1iV0n5
AJ0NY8mKF7k8SDOYx/jR1iS/22swAlc3qsbCHCBJwYEWregqDDUpqEFFhN3tjT2pNqNOQl4/pDQR
hIRrNbi/ZriKRRZVmlTpK3JusodEeWYQN7dAaYjg6pXgplTJu2y8jdXomnjnd4bqWOQ+wQu4r+8s
aADF4x0BIV+JEi8F5EuxHkaLb8C0tbysZAIOuWhRVvFLI1FLMjsj56ldbOZeYfEdZGDfEVqJNl4Q
otcpVkk0Ijcx4hbilTvi+WpXPwqsiSqPjqXXfhq9TM1Gb7lgP5YDdet4r+JYmlujVmQ6v2/l6IMD
hFg20uftL0gUK9eZV6rUQ6FwjLFkRHLt4F0ZeXTLfbQGUIVNHREnUTCpdQo2mXCcl5sUL1kjdi0C
3NNMBOu2fA831m3NvNYhFtx2TY4ko/wNUFVefc26oF14DeB4+amsYU+GQpq0zpBJLeZXyUbbdJvO
14N8J6LUCmIcWUUd2OFSq1QSBuocQYrYOHrPYUZTQ7BpcBT79//xPCxre1FFggUspIr1AZpXmmvu
gIsLaMh36QsKil4izItFO7UKOIuYdstARDr3sPKRDR4U9jvkoQSbdS37/muzVrEitvMKXKUCxgVb
fWe/GJsYpCyHK24WJsfGtx3q6ns5iJwuJHcWqvzQOxXl3qJzv0p+LKnkrTnj3EfafUcLH1TM4Pbe
CSIiWYULPNJnpUtxJEsl7HoTEr1WOGCeCZs3/5eRjDWtOEvwPLOrDMBCtNsmeJoOyqmDDXYnaktc
a8dc7BzUaP8+jgCyxCwqYdkVPU8uWuUh/cpSlNiQy8Dj2y9C0m9vz+32kTTWJOAynXWJAZ15Brfe
y0m3mUbiAfQr2CzRMKvUpVFaOhhJzs6NfKdHILUPzxWN/0/5kSGvYofGBoMACoRKZVcnrgKR9yaD
fHszuRoMMJx6kgWXsmhWy59fRA/ck32hqlJ+JnoV0soIIGMfwNBe8IwU3FrGWuEb1O2IxZkMq7jR
ctr4qY7LU2Vk3Gls6TS2D4WSbi17DLiFwmCnvTZCd+PbYdmQVyElr1tjkhrkZBWOSiEPbouy5aR1
fm2CZDra97dPpXDGq/ChorPLSI8P4T/JJ8zknhNQ0iDSHETUEaGMBIUCIMv/3siYc8hIVSW967z/
5LqAGEh+FTS1L/ncHeDiATG9DM6kATJBN/al98i/PeVlRv/9Fgdv7e+fALGwuKEc6fbSgVHLT6VW
4DX7qUSPssI9bRAlJoJbwvjuMVwcXiOxGdjMWOJ4C5zM1oj9+L3wjP24oQd2SDfVcSfBSxJQABU6
Rfku+d+ohF1Gu+9DcPEL0lpPZ0vHL6Aq/KlVeNkZisslXbCyoqj6/ecX43SxWtV6hoOracNnovZp
oGvaYvMae/AHCOyi+z1r1ARjQzsNuQ1OsCo5alm75STKPwUR47vZcvFTIlJNsQGNirMM/nPrUxAq
Uq9cOA3gD8PGCSxjV/HljSICkIgGXv78cmBTHWZaokhgN4avD21o8r0iKaJIdftShrvX38MAH6cY
koz8eoKe34KJNsYXUz/ZXutViQvWZebTzJWe5vRO1BS7/gFpNlFVXdbstRgczzoYsKeldlZH1O8n
yfhQ6smv+gSkKzyUewukziz5X91rfwZV/56vXujKNHUT9OHIiRSaNxhfiSlCs/+X7PvPKKvbk8qy
OaQMyVRqzF5hMRCGVXTgFNSO39XpRa+Ptd27WBfRdl7P4v4MvLpRYWktc0OJcpAjF0nI1q2P7NlC
RJTCHDGQ3IkisWjA1TFtSDzHOtXBAgUTvGo+ZSa4Wa4f0D8zWh3QJEmmFKo5+Xmaztm41dE96PP/
R9p1LcetK9svYhUDmF4ZJ2hmlCxbfmHJss0cwfz1d1H3HA8PTA9ce5cfVeUegI2F7kb3Wl/7mJdF
b5+3qx3mwhQFBX01dCn+NSdDoU6dvVZpxgl4/oBsVyvMNdkM0Rg0aipgaBYsyHiz9FNfe5px0OpL
cIz4HKFLAPr7LXU1yFyUtSKnQybo2L5BPUqFsc+NAc0dla2JyRlN5baepXYYHlGUtIWo2N2+I7ej
kF/W2YnRCJNEnTrBHVWUjWt4SJMRt6pbF5xJR0PhZb1/KN9f7THheDVQodVxnj+2d0DvKrWNcBcO
LgSfwYtaIyM9KHbmap+Tr4k/+QHKJVZ4yfwOHZGgfeIcR+7vYdBmjqaZRGCvuyjVae4KX+jOtSri
HYVWXp1cRLF20yqx66J1KTrQRxH0v9F9ThOrkb/mxU5IEUIZ90Ic2zQ75OpODR+z/GuYndA2yfNN
Dh6rDGgZtDdI2leok911rvYTH8pDKvM4fzbRG4Fp+hyMLKDSd9HXeX/bTThnT2VQa5mVqvMZ+Rq2
qEI/aSP788irunyQ3t84CioDVbURylojmhnEzgdXckBUua/ROhA+pOjbE/zcC59aT0P/AA8jeaeA
gTApFqqwXNLRLhTPldI7Q4hnvdI8F2lma2nCOXS824fl9tEzTFNFgZpdBujEBq/pNNtpn1mVmaMj
C9xf5LGdU7fNdJ4H8RbKoNuEx7M0jLOFNrPZo6w/7tVj4SVP7a528v3kwPhwyZ8yf+ZV2nnAqjI4
J5pNoEsCkEYcQrcqFVsYJnuAuBZkyMCyhIq0ITroz7CpoNmpHH8mePiWCS/zW8zc8DG2cX4oso6I
gwK2FONpNGMIdT41/cVsKqvrRKs1nyZRcG4fHt7nZvvnWz0FB6uOOyXZQ0EVWheL7Fu3F3c8QR7O
MWXb6LscqkRRBYCoOv2iJ7Ibp9OXQuKZ4aGmxgAR3r1IHXc4qCX9psShHY9vAELwskc+NIEcmqKO
qT1memnLeYGWBdWqVD+qHmhSgilO8yZCQ7DzmegvrPZGgIbq+NyjXxXK1FLs1JFfyekj5yNw4iCN
gbCpa+KIgjzr0k4a9JDvJ+3ZMKNTZZz0KXAD6WcQRm7XGVaC0fm4cEBci8Ca23PC+0QMxmlGZoBu
EUcf9H6O6C5Mj0Zi5eAjpncF+r4yO37iPf/wbDLwlgY0F8iIz5W1ULihZ8OMIUHOG4X7w+PPr7td
YwI0SQ+GQC+QLiw6Mgvba+LFn2qIGlit5pd4v+wcEU2NdoRGSA8q4E6MQRz5LHB1qWQOzLGt4JjV
rmrQRCK6zwR3ih8MqFy3g+hFA/j0xdrW89FOQFMVdMRK5a9q27ki5D0h5Qxkkh0igzEFNNEZeixN
+TJJeMoItG/gj7pvlZPavkUV5gGE2Ikznn9wgmm2e7zqFEHKOgTTs95aE+TlSfIplh/njneG//AY
+etrsX3jQiouc2ANpEVOvYM3XxdNiEuzem8vLATFw3gadjlnkGhrMhX1iatRJvzLajXHOE2vXPJw
QJdtHoEgJoEgIxiIR4xiV6VTEZ1aeK5Ynp5pdQrTafLr+VhIb0Mi7DstqzEu8TUsI9dIq1cORizR
3m+Xg0IwMSuBVsRk9czmsZHjyABQ19XgC0MIR0btIqteMv0s5OaphkOEGGYrpodW+zIOhn/7B2wG
eCv7zEGltWRWhiFll0psrCGGAFMS2HobXNQW0/cx2EvNyLttchMWVyaZQ6u2A0ixTBnXcnYeu8gy
Jl7Ku4k+KwtMzBGmZip0jRre18prrT2pKMaRjFM25q2CCS4kWhBDTpUMQ8ed3aBJHwOAnG+zGThc
l8FmSpUoaFpuYhk6PYyx6aXtu9y/SnVmi9lPcVJ3oEbhPDvxTDKnBVLMYxkG+DZG0O070N+WcuIk
Ze4bylOvPOjZvdSKnIxoO1hZrXM5I6uyVtOU09znuCeTZm9E9SFBW2aPwv+A3LMlMVSVGidMtMPM
46viOD+b3ZSTloDYJwOFxwC16egygiInVz7PZeuUxVfMit92/C3SRUldLZQJCDC7kdBYgM8Yp+hO
QjwaWZM9uc39uM8cVIToSYASW/BE77QvbeGah9YW/0LPeTswXv0OJiJQ5Eo16goFgP8X7IhszI8L
GD8urMmpDunlH0xz/s+6GZBR2xRKnym8asIQYgImRAwecraWcxzZ/AZFrmqkAXC0yKvd3J8raApb
Q4d6dA8SXrN8bM1zK3+dDDyOQbVS7UobUpaeMWhOIR5KTIAnsRWP410TT5Yg4ZkO+XVpCLaoviW5
yPME3s9lECoejFLNKSYA21KLvaFVQG6pN8gN2sIvZx1jnBgKF7onsSLRqTSKzhGm9LXp6x+lCX7y
bEJu2kZePeZomhqq2Crb5iE20EplZKEVisUdWRguVaMdbLnijUpy8JVNrDAzkbbDstkE4oltf84i
0BnqPOpfDhaxeZNpqFMcoo8Hz1W632e53Q2vYJmwaS+hHfqnHr7KiPpv+xEHEdi8qZMKHTzGPWLl
zgQPeITI0fDGWLNakF+F4KIXu3B32+RWg+/6dLAplDGSknaFFt4HnzJka+UhReh4xIyZ5E+efkA7
O3Q3s08ir7jD+YpsejK3SIUg1w0WnBFzuOoDlIOswOQNZvB2lMUaKOZ2aYpLjEivNOzdWg1tvUmt
KZmcUngbJPf2dvJWxWANOCONgSbYTVLNrhF1NpFbO4O8220zPOdkghgqS6B3j+bsImH2vmzeRBDx
FT2xQ+FTM30xQRdLa55O0HYAfcVtNskoo0A39XzKLqP6Xs/PXUjsCPMVxXSfkPpYxl/UoPKmLnMn
GdroEnXxMmf1ielnfcWZilzWdyNuZbOGvKRKOCf4rAWI74RCtXvUrMJRPPTTJ5lwAqGtUan1EWEz
h66S6raYxexSjM1dkepeLh6mqDoURe8UNANF77doBCuw+anreR1tvF1n50yhUlZMNIJHjeDOSI/1
SXe1S7Dr3cBqbGGvO7jQPv8r79KZiCjpmsQUFidO9vFO2mn7fL88KPLaXv+wNF1TNElRdagP/m/k
JQRpllT6iKeh0hogwlZjKB/vmNmL9Ljws4FZ5khFi0fYsxzB333napUJg6JZjOqJIOwiSbbr+tMk
I5o1LZVHWfYHt7kaYrAn7jNIoaktltec6jC0SCtbQTn4ShEeBcOwBIC6MAaWJPuSVv0zXL9aZ5AI
lae8SyJsLnUDXz9Kd8TND8VT4PTWgus9xjX34yee62xXypSrWQaZmjyIIq2DWaU/NuZO0/WDEZlO
EX3VotcufBalEiMcX8LqQRAg8WuibbJqLNqbPgb0rLyB+jBxZygcYIAezXrtRZeGxpqHt0ApDmVa
cyK3rQlMnO3r710ukFX0r+sxTasRV26yl5BuvkI1NrQxIJ0E3iJ7NnmToy6c8Bae/Plt6Ns4frW+
/H1lXdPqmnQVIJX47b5AmVTyKQiTeRHwH3KcX3Y+xglXdvIJOnLTiPsik14C+RRNhqs2e0FCGV58
GKLvXR4cq157uY0j25fh1SqTzhFMbg90OWmVnuwoxjKSvNor0LK8bYaHIx9tKqvVGSh+SVPSwdVV
K30hB+JKu9yW94ILYmZUdzTZyj2udPhmj/PVcz7SrZXVYJoGEhEcbyOMd0H1ooHxPKo7SwnezSKx
jUk6NDp9IEX9wFnvdtXmuq8Mgkl6GZOhxXqXziaU9Ds/R2NTeacftKN45DVF8L4iA2OGUidDhBfb
C6Iz0K4MvjkoblYrnFuWZ4bBqwiE22aXwcxkKHuhaE8ipmxorfE2bzsivG4eA1BtpcSVlOYCKPc6
5FomiPd0L3MSw1p4oo0vstOeDvpBdP6CKoNz9bDysZMYp0KdLRfel0VxOPPUXeIJISj/FiU3xU0e
2tQqbN5r39a08BrkPmZaV64qicrUQeBigZl4dKA/kB5SW7clUH75I1rTRAfzUvvojDjqZL4mB149
noeyrMysJAuy2Qf4uOlL8pwoVnuJHzQngPIP+k+gd96iBArZeYU4kcubDd5Odn99cIVFIZOmctTh
tMSGssNDhE369OnfnUhWTVaX515uJawPKkZWGX8uZAjfNMd02qVCdoiCswBhZ7N1s/6rKRQ8l15W
cCOiYVVlK2n+T0Sz4EF3Vnb9bvDofj4J3IdjZTket2wx2GPmdJQylLShZmk+9DPaazAKhsKdWwja
QW6hhWpIvpDqJ3RaeEKGaTIyO3LVPoUk9SMx91rlvsMglVGCtiOW7qKstBJQsYGScq9AaU3Q3tPB
E3M0soE6N8FNHIyQCBkVP1Y+TRmozYx3aAPLDbSwAkiEh9rd7W/JuZJZCdsuwFGJy+VTNo1TaC9j
3fl0SOzYTP1AP1VBbcdRwrnCeEYZ8BtIkoaGAR+F3tCdMWdON3uJ+rWLJjdttGMb/MgglP3vFsoA
4dyAtIsWiHxm6T7OT3EAQb0BnOaPWSkAGlD0DHjS67yQWGGiLTmI1AlMH1hnqpzz6V0jz6aGxrDq
SPO3oa6sVi+cojB3Ss1TgORgL6tyWyfQeuiy5dIExoI45mCSUyfdg3GNk5vywO435Vo1C/U2xA1D
fPrS37XPeFtFKIkWI0u1QQGDympjNyceyHJwjm1ebEk5K12MyyWv38Hs5beBwPFSzhVNmLxwgvhT
UeXYQrlXLBpPvoDOLb3jVeQ5h+FDAGF1W8WTWPbykm4LgBW5/laiF3NW1fe8z3c9Uu5UABGRWXDi
j+1mHF0laH4iuomc9H9jcaolJjUFZL2qUNqmDF5cQyrAR48+XiX5JMaPXV+cy7yBkE++zwt6abNv
UKy0GiEA2WNlyfWhAT2/arzcPqebu776Xcyux3iwomlcC5csC+y4GKE5Jlml+XzbyubxWFlhcvFC
Aw1fGMJKD2mrQqSWEYCGtHibIVVy29J21/jKFHOFCKaWdFJVwJQXn7sX6kLm8aJ4kT3v8ITuLE8B
9R2amY2L5CaH4Pg3AlRbt9jqJyx7vnKxMIn6ehCocCkn1DZQpZYqyE7Cq4f4swSaKnHai3gI7cKD
Mr9VisnZgu2MZWWfwfspQs0qiWGfuvVL9ZyiyhK6C18Mfe5fQhtajOiLuL3tXP9m8J7MCwVrhG1v
nOmnslesag82A2d47E7C49JwVt+hv7oHIaNfc4oRPOdiYD8SJIUEyO8vc/SITmSrJKPTCc8Smj5v
L3KLZBeyYtdDzCTUdZAHmqF1SFZO5ZmiDOnFfl5aSK5RgrAeEWtnxw4caj4aMyy7n/z+VIFDQjjK
D2pilZ85P2czR7z+HLZyKNCk6TqKPSf+8CI8LQwa9BSjOutjBBoPXuZk5Xey1yyjIfMJfN/O7R/A
wQ62eCiFeOChEuwr8o8s9s362JpfbpvYfkBYrZHBJ03AW16l4uMu8if+4Mt2ZEvHwHkfkXr3L8lu
4QHkCsku3vpbHLqyyuJVPXVK1+GSHezZaz39S/oz8CtvPoJMX6BW49J98WD+SLkDmJvX7Mowg15K
K0QdxIcBHVppSfRx0njxw2Y4v7LAgJM6GqiZLBaIjxktbxEuL84yKEb+gpl52aZb28gA0dwqed8Y
rYDkSLUpeMhACUVqTKTj6tOoIxYv1HzXysKqML9eouIfgmvwtgNtXver5TK4pKmQT8MYOnpQ8C4D
+tXGAGmfep+JuZXNP6qsd0LMMd22uV2mXBllEKkhrZFnOYy276VrPBTPOmpELv0EgEhdkC+cWhfM
yefJGe32ZbpTbQzo+xmYIHgnlOdODGB1Ym1UkwA/luTIomNlz6XM2WAe8rPUGplWYWQ4hw3ZBw3r
g+ErDpipPNw4PgIsTGblz6qNWjQ3W+TAD0uygRfMcEw6BBXhvNONgyx6Oa9Re/lQNxyYJUJLhDIC
29IkXHRt9iZB3FMK5nR4ERpthTmHZh4nP+SFLwaDPMRQMxFhw1JAkr40Dt4uWm90jEP9FTK434J7
w+k8fbKKc/za+ok//kUWzjkyLN0ZJVUFqpRGuJjRp4WLsSwEK8wPGqH+nDZWAEG8Tmp3t8/MdhH5
emZY5jNiDloFZWYB034L1I67FFfXgku8TIYTLrA0ZZ0uZbEyY4dnzGjk47e4r+wOPYmiWnJwgBeI
fTBnrwLBaI51JUixpoXeaUJ3qgIiUrQE1vu0wvvaMlpADzWnK/CjHHTLaRn0KTSI7k6YDEEEXDyj
G6WkVn2oIcgO1VnpuLQkZufamTzqLCQCuVecVEfzpx1m4C3dlz3NI8caJE5cWpztodnVN2bgiEKg
uwKp7dK5LcnWcDJAgtO72WwlVoqQlFeZ5AAEy6XR0zbotRzXTxN9k6DtMBrHzuRRC227E1indEOW
dJ2tftZmJRR6J+GC6b/Vs1eCY52GL0L4cvt8bCP5LzNsjXMcZ1KaJszomGooQTMZpF9uW/iDt15N
MClqbhbTHI5IUXUJk3TDHbh+7UiJ7ob4KSf3FaSRpGh6CdVTWV/StEN3QOyhJuDQkAOC24Uc/fpL
mKCvHdqq6zDjekFh1UrVz43+fRRJto9SEERMoJasQk8qDxT815Uk8yKkbdC/WmcgWBqiuCk09I5g
cPIuAlGhPSsaKGi/zcFZFxI0sIJntputRSEOsgGWUELlKzqB/OY1JmCjpSjyJ+S+jFvOyeb9MCY4
JGKuK3WGHzZCFxzbMFK8PwWQLa7xEdrnJEgebrvEZhhsmJKu6kSRjY9y7Qq/pKSStIgQXO0gW1fq
eSdnUF8XA4eIjU9i7lDLZkKzsscglyzLGZrE5PC+AU3wpIWPBqgKqBlZrfxgtC+DCpkfgR5o1Dzf
XujmIV4ZZoBJl4ou7MEcdSHSc92BSpg+SXPp6zPnjHE2lC3etcNgBDSAnboF30mPifYeAuBF73XS
51Z4vL2o7YeZ66rYml2RdCSpTVjroRztzIpNDvFuOheX8EEA2bfVWij3EHu4S99nzWq+xo7q3P4J
mwi8+gXMQSZD2PSzCAcSQcukoC19Ie+IdZ7SlbqZ1KzsMEe2bGQxwvdDdU35WUB3ujB+dJNsm/N9
Oz7IQnmODWQeyUFVPkHVF7cyCLSgAJYaz0UhnUGy45cmdYL8sSkvkn4igupUiezVYISswIAZ9T+a
5GsZPEqS+DLNrUUVvIia4B+UeqjN3jWIrgfylmVeJyyvBoatl5ENQW1H73on0oZ7WTR+RFoFFr9R
PRr9fK+M1WwXSrnX5tdclLzb+87zMwYpJhGZOWmw7y3YGIXwtZoxt98Xh3kO3VIwOeOM2zfHavuZ
nJJAkxgzIji3WWdPtlb4S+mn3UEoGk322Zv5U3aQX0YWL5TbBMSV3eVYr/BpqMV+TsQFqUv5SMpy
H9MHKW4cA99DN0y7lCZOtsNzaCadHLN8nshygIWg89FL7SZd6JVQebj9/Zbv81sIh/tVknT8k1ma
nbFQxVoeh/BeBHu6MrxkDY+KZnMhKwvsyRRSPPHjx9/nMyRQ5kcafRWS99ur2EwkVjaYU6kNuhoM
JEDMMt+bLXUUIrmDYomtYsvgfR/AE0M4kwu8ZTGOb+RDY4YKljXrP0W8HSjSVyEmHFTbPF2rdTHu
LgUz7bNKWPqxe5z7CnLnqg0+eas2jDtl7DmHebulfWWPcfM8Soxi1BZ7VXci1R16tt8DwXgryvex
H3Z6l1sJ8jQTY1lGIX6bpxqk+RVPgGrzsK1+BeP60FIkUN7D1yRR8FbK0OGASqKAyxLvbgcj7iwR
E+f/zoGYeCCAWg3Jwii8D7XcBgXOrpb3DZ53hciE8g8EJzJ6r5iPt41uX5urhTLBwETifBqhPnxv
RtQmYe60mPm0UCry4lpDi8NbgJ6yaYS8ERSLFHH0m1I86RW4zELZo02fOalKLZWYuzK/qyGNEkOi
/fZv5Jysj2R6BXwqLUK9AHfvpa9AUWymVkaNT3F830rKvqEvSWCi6U3f3Ta6dbYghK2ohmqiBfij
6rUyKndKMgQB9NbjZHS1ZhH3uYTN5N62suntazOMt89pIYqyDGnM/9J6Fk/jTrBx4e6LQxxZPF4j
3rIYv+4iPQB1SRreS4kIicUYYzqFE8gtBzS2Ptl6WYwvd6kiRNMEMy0GVE31DYp9Vh0euwLzQNCw
mObB7npetZe3NsaVq1ApS7OpCfj88kMfaG7Yz3u1LDgIJW/FX6vFsdlpBPGnfJZhZzjol/KsvUme
edHfo+8ZMpT78GDi8WmEjrqxi3YfsYDDK9lzVsr24aStRMyxq8gF7NR6TI7KEDtZG3AWyrPC3Jr9
pA4TBVfTRVJ+ann6o+jDz7TIOK6yWT9ebydzcYqVEGGmtiCXOpcfqTLtzJDuxrKgbtrPT6HUAd77
PWLanwhd3ybhZ9djphZ0Hv1CoI8xLKeq9LtRLvcCDbwxgGifACpWvEGjoa/wgoRe1ARCojPvDX/r
Zlz/cOb6HavWyFQDX8EQKqvOThLCz2Y2z3JSoJ2n4nyN5X9jo6S1teVrrQBJ7cZR7MsG2xSI+3mI
XX1644AR59QqDBhRodQGtcSCiJ/d4z0ZYa0jeeGu8kpbsOWnOkaL2+hilq3C9DWPAo2HhWwCnhUy
KDkLYCF10dmse6W/kMzNYDciqI3y+T95y2VASprJlIUxdjTNtB+SlnoL+9pU7zrZHWaw2TTfI5Uz
lcn7iAxETe1gxEGIW6UTvwYtdRU6/Ts3YZPuoaxNNCfj0MaJFFm1op5Do3JvOwoHGNhUO65TbZrT
Rc9ZFR2wfzsD+SmiM/22lcXbbjg82yKjCvqYNhVUtpuAenjXAinbMa7BqEh6ToCxJaojrc4W2yYz
D4OWljEcH7WDxoJGAohu7dhF/a20pi/GFzy84vnh9vI46EEY9NDashzDER9K6+dTXH7GhztnABKk
ywLvvuC4HTubHk9jmYFsmVymcDikYJ+Xa0yl3V4PzwYDHnFJjclUsIeSDrU0qBHWac4xsTl2u/5O
TPQSRIIxKcuetQ7EqdHXCC0tKGFKqttOT9A3FCyP2mCfN+0IxbMM4rAOScADfhzUdmnHiFzeV+Qd
BQZDuqgMKhBzA5UrvJQHM1AjBh0Bb/aOZ4bBDcGIoMqnYuEh2qL6PjiCKeET5Cpuf8I/nANFB3uB
poJYnLmKoQUnF7UCM8SXJzS1RK/YTmdRPoSiV2AlbmFzUX/bb642mXMgkUYB8SRsLhFw07pqbCmQ
W0xtzRp/yp5euLnHo7XeUh7Cgb8aXfZ7dZmGuR5QablMzaeFSa8FqTV6ppzw2MdYNkSnSsGNH/ve
/u/6zbOGmwg/JgAihH6qfUf/4V8883I/AXOMFPCAhmOLX4bLQbFpbGugQkntBoxOVhpYgQWFI/5b
1fZVeN0P5mCVIqh5VQEfgbr5m6x6XbWo2BaOjPEPsld8QvdT+6VNNcglOjNEkKEzLTgSp7S27eXX
X8Ecpr7pwX9sxmDVJ7KjVaY7EPR+B5nLcXOeHeY0UamthqT+2OMMrL2qO6MCL7vzTsND4ZR+Uudd
QS3FcBqf53mbrz1XzyMse3UldxFVGtgWD82zslt6l1Rf8MFM5vFeBP8QUP13PwlbWFPyKMjTDrYg
9Dw6yE4iu/SX06yK+wi9ROCjc25v7e3DTFj+6nGuZrVZzpVutG5bmLY67m5b4C6KwajGXETDho9F
zY0Tz1bhhK5pj7aa7lS79P5Cc287ErnuIwNRRqP0Q5nAJHWB7ujOegZ93iV0pUd099jRbMWvZMef
NeFgAREZlJLnOQbtMuyCA+tOOwznhZwWiABRSZDGV/ZfoPFtIMBY2f8Co15FePlagED05UOuWYqn
oZe0gnyL07q9O0FYvvFRcIMiLR+GeN7DoFAWZxS8X1hv1qOdhqAwIXHib673MBAjUVJUtYb1jV7V
W10Mad/Ii9FQLlEvtFOkNdxTuPyXv8exV+9h0MYkgiHpOUWI4A6unFmq6tYt1CkDZ7nj4ufosdG8
8jvYHnAiPV6DxG2sI2zxLFNpFmo99lQYBWfoTU/Goqv65787lR+wt7pQu1qbC4JHGEANxqKq3q6+
F96ys9BtNPeKZolcYRqOt7B81ZSmZVDr+JQTyuymCkKuJ86ieHvHQI0OZg85r7Ao6kLmZXTQ2NbO
T7lb+qg7gKnuDlK/4+kvTuFSWbnhMh/AsN7NnkRNM8MwNPvuhMgl7rgrdlB8LC2wLPKn6Tbp11a3
0seb18qgYrZpnMcf978JLYzanqBliyWbln6ZUQHofMMZRTtprffZnt0QGVGffV4alv4C9jgYxLJW
q0ISjtmC8Lgi8eLojB4R90OBqfbl9gIMdY/0O0psmYU0DbjLbe9evuut7WdwSARv2DShdROdOypW
XgMkQncBQD04N1bu/MUX54DER9/h6gMIeRGGA/SL8MXhauFjfm6+k5+QP1rwCXP8VhyAwMuOqIVm
Kn4as33VqIAHmRg6ISaz5MhM6yxdwpJkPyp3mOK89Hgxh6589Liovnjd5R/C/comg8WjQGt5KKDY
a4wdpvc7DJG+3D7BmxCxssBAbxmqcxE2gN5ZlXfop3FylQN8y334m6v8svCbGEnZSGqMXsGlcqCW
vY2JN1tq6DF4vL2QTSRamVlK0iv3ANtUWhfZslXiaItgHcxmCHzvbhvhOMFv6iPtHLfqSKDA1ZoW
WseQFWGw1okxbIihWogdRj5mc1Ku8MDmGxQa5f7jfKrI4GzYagYNlni8QWue8I4Lakl62gVkk3Oz
U/0Z8mZQNL+DVDZyLkwQ3l44b3eZ+C5QdWk0lEV5TH6J0otenmUehwTPxPL31QeszVgWojlQ8AFP
dXpvhq3TZbN3ex233f03YRI9I6WYycs+ksbNmsZuxcNtCzx3Z2AilDHY1ESCcgnaHBRXp3aYXTF9
qxIelzpvKQw2YJRQJpGKcwXCltRCR9qoczuwNtuP137HwIPW52mjLvE1dYfqu/Ae2bUdISorMis3
rdFNdq8YqRZUS7HxromCd+8vveu3t5TjGWyApmG4Vy5jHO0mruwIvMVQwfPC+unfWWEApJvNKDR0
uHhcv3RR4lOxdmat4RToeAjCxmSZCuL5djnJxFe/iC50LV4JBkjKPdwEwUL2iZdwci0y2NEnY5eY
HRxlsNvS0gan3WdoO47tWLaSc/SY3svcyHM7i7gC1sePWp3mWdCVvChglLpqV1sN+EYir3IL7agR
d4gh0dL6PJIMzolgQ7ROUfFwMMKmQcy9TlIvix9u+8jm+NHqPLCB12hWtapTmOi90UPolefOILhg
gkau0qMB4Gz6GsTL8CF5jLK8xTG4QsRaokYNy9EAOugeqo9Jw1kd75wxiNJNgjySxYQkK0eRoBk9
RPujwWnJ4WHKB4vtyjWURh1b6f/9cXDDI56GDX8w7AzcRJgUWeSLxM5OUEF7Fr0eovIopKUIKHlX
2rJhN+KSjyt39TO6TKJqVuC+qbXQQe8lUr7O7sPAGjKULaeSc/Nsv4lfT8TH31f2oiz9T+EHVGUl
HmVt4tZ2+NUQrPabvqTXdv9gePpP1Z52mEbCgh94jxw8KPj4NKvfUEmT3uBRDVDQWJIXQWbhmdqh
u0TPFEV5V59Ru/hn8K2rkLjRJNnQmIt9SJOymbvKwAWl7qbBDxLVnxJeM/RmSoRhzP9aWe7l1dKK
KBnRJAdcnWjuFukbaJhA5ACqdlcnBqLa0gEtGA/Mt33oapQ5lFUTh6G4FC4iKNqgUlKUaAGVnfKR
QtekcTVS7OWLhtf516VywvfhzU5LdGP/WjVzZCcjqdU61OHEWLXZDo9EDOy6XuS4pcGheeFUnWnP
cu8nSuyiAGFnAqQ+5Ee8TV56NXdv4+PH2+nvh+r6e5h4oQ81I1fkwrgQo3PDTtMcQ58VSM4a4UGd
y9GPs1G25xhNWx0aq6wgFnu7q4cnxVArS22DwRaa6Ckdun2BgdqhU52U4mFFS21Th4Cw3H2OCsPB
W+TzhAzYmSLpPaqpNUByzDCI4pkmnazMDPe6GPcP2WBEni63vkzHNylqvlazHwT10i7xqBeyJSky
Zwc255ZWX4Qdwh0MYTR79B7j/fphbue9kJXoeW1SNxMrKwhFKy2Nu0hApYD8k7eBqy+w47fQl5bH
voQzZgLy/kbYixr6mCGvcvsbcw4ay9en6gkEfHqYIXpllwPY083BwXisH4svenGX1q9CxRuq+QNw
/fIrnYlhpKHMqFkjOFOeRs+AsA3Ezz5Gl4hiK5gmjPlPA8vRueHK+nIhrwAlhtLkMOKJ5aLWJzHR
7hJIV0lfUIF1pEH4JpnfQgo6pziC2HK8B2WqFZWIjeuXtMu8pDsZ4rAjROYMo/whEbxuBAOmxSjr
szbgVyGYu0M4B8p9iO3hTbcjEABM7ejN9E1XxcR57qj138xCb1beVm7GAG1dNOaAuRNyCWjojqi1
JOTUtF8U4ZmGOOkgr8uN2MrBJK+EoyWPPGXO7UDougMM5s7KKBvVEj5QEExbbXKYh/L9totvDqat
DzEDq6k4pJDv/dhl0c6+V16wX9ps+rfiwAdx3oIYzKRiWCnwbmA4aJgr+mhkXDLVJXe54cvsTG6X
F4lWZNgzNcar7SwcZlG6lHHgGsEOM7MOHXMEXfE+BltAOUtvt7dzOyX+9cXYwVy9lzpIi5UQhVGp
bSYE3anHPKx2wsjJvTk7yY7n9sUchXUJ18ym2cmq0dFK3vnj7SQDRH2diPoYAN6pC91HybRmE8lN
h/qPoVjKY+BRxZYgZ5Y8lN5wl52Jx38h/UMEfd1QBppAKqOVogj3RIuRn+C9uR5wDOv2RGiwk+tj
3xwFubwo2isYBS+N2thF/dJUrW2+oS8SjAWgJUsMmyoQRZpyyNaNn4JU3t3+6n9IAa+/koEqTevE
QQ4+KuaKN/ixi9diN4Q2z9IrFNjh59v2eB+fwaW5gMxUUWFTDOlBJocaD9a3DfCCLXZ8VwoHtY4y
yFRPtnnJz5SCWaPf4eHPEvz6TrLNH/wOPE6EyWrb/x9pX7Ykqa4s+0WYAWJ8ZUpyzpq6qusF6xEE
Yp75+uPUPvd0ljp3atm6r11mrUQKRYQiPNxjCZNDBFNb53auwdP+1cgjX0e9ZYIY51yXnuATb15V
WycYvTCJZn+c6XXQi6N5qCHWguqE+UaGHYhkSTjtc5dsjLdq3hYnCXRSgI6Kuo43o8rVwpxJm0mk
jnapETRyVx3O1gU/txeFcrCKSEvB/c+8fYGuVuNMMy7KMjMTAGqHbsekfaWDfUetAN5njmmj/1jV
YAcHvkPeFvmDHT+O7DISKTS6h6Wo/aV/mYZDj1E9mrynyhvGDgRZ5M1Tv/p9nC1PdDYaa7U0Bv7n
qIlc8Im5DCPZ+slsRAxYNynEzKvVuIhKJ5I2JQVCq/mxMLfAvL3qMzRV1AuzPdt0wZXnr6+X/PtU
/Jtk8mppPtAucRQtFiFoZNGQ7mKwwP8T8meRWXMhdlpMGusjkHfRghdRfJJiC5MZu3x+vG9YN+pD
tqIptmYbli0Tk68PSercFl0qrwBd2S1PyxYooeHVBLMvtjCQLul+Zb4Qpsd/f9/nZbkTVKMCzB4Z
RlTSbXWI3outtUN/wJN88g7pwiB7ng+dkOf3b4f7eVHu7Lq2irtRzzBlAp3p0Qh7UaXohsP9vAJ3
bJXdGZXVVPHFeMjR2Gh9EPqiz/iLpr6soHap+CCWFqf+N0o1WFe1LVmzFMUyee4JY7ITZVB1C62+
DNxR37rnereGr9pLvHqzQs3UQJM8ewfuSDA7QUxUYEer//mcr33+Adz9p1GUrGIZ6aWHnA9StwDT
RFNmbATW+vdT7vMynNl0Uwpa+7yglwYgdkywL17+0J5WZTH0st3onISpP4b27zH5B+wPom/kzCeP
FLTXesU+g4zSt1rzFbPBQSUrXwQf+Xdk+fyRnBGl8qSZLI+xl+WpRuVtLkaHxsepKb3ZqH0dxJ9D
xVw8lIOyzN0yFwbVmxfljznxvBN13WdpqqTpRdtA3/lrFYAcLPHWvEFxwUVbvacvIo8gWnJNY6/i
eI7US6mBiL2oGSbnB9kpsk5kPWuqe8dI7XXjr9aIJY1VqqEirT9WW9Coh4lXAQA1+WutC10gQai4
UQP4dJA89LaQiqkjvbXqv686jwrIWr0OIWMEQ4kRUkBgQaJ333hE27j+/eoTSQatuNokSLSVU1U0
PuZLBLt403Nf2QaXiZRZrkPcpqSXUf1qLkkwmfl2sM1Awdjg/W+5Qcz0ef84pwJFF2JCHG4tHaz6
rzWUI1sHrMiDaz+Uz+0F0oG+WQZVGSija6aO6ABFm8l5G/A4jP3QqfRiU9S42xoSRCLyKYFDszmf
Uutt3U25TC+LAaeWTX4ZSRuMRm4sWkCKMHoY2+e+E1UkbmCDPu8s52IYVG2kwezpZd5A8G9XANjv
447TzJtADV8ex18r8/V8MRx7AzKQl7neFS8VpJoupSyw2Pte1eLBswNtmWS1Hb1IRqgb58I6UfX7
fUO6UYO6/lyLB83qi8GaodQAggBi1okxzAdK+PYYIT62B/1L5HQ7a3Vtm+IlC8T1EoEhWzyENm/t
hmIsFXcG7ALDtn2BiEINkoYQ2qie/aF8CQ2IySnPsRaS7f2vX630v3s9i0diaLPW2ZOVpRc1VXwJ
aUjbmH6HkWt7UjYqEZROblSiPu8154GaNO7nDLPD5+5t9BM321lfARneKL71+g929m/Clc+rcd7I
IrSVqxIJQXS0YMagi8fDr3xWw1ZAXXOjTP55Jc4ZdSXpZL3+SJRJgE7YRv0ZPRlBtbEWwY2473Ys
mXM7nawkRg15rUukfW0h9bEoogEN0Z3jvM5gmVG1aluCIMh0FPoVKasTmyJp5RvPtM9bxnmZSNWr
MVngv6HhdtIP5r5+6V7XpLTcwmtvkmPxEO3FgPUPmuw7Fs/DL8qqHsY5IhTpS7fVNIdCTMB+lTNH
CSfI0NpVWO5SL/LYfgwmX/FBnRZGj+whei0eaKBAjZb+sF4lT3cTkMqIUa6ijeGRtXEck0Zjuo10
vdt2tZ+/VN+zXyvgHULJPnZk272kx9Rwrcf7vuD2A+X/orfFgzmgWyRruYqUBGAHR5sjh+p6kKWx
ozbgOVx6BXpV5GjUJSi6LrE9XfIyddoIvDc6caJR1B24IQD7yUT48k1CB32QdFji6JZfym/54zx5
46Z8MGVnJfZcLJSw++flPc2c7kEMVxTdah71YRTpgIbkgvjb6k7UyFuqLM40UafIwcJSEy9dmTHU
3o0XwVEI3PLHSV1laqMKkdJ6NuxzYYOBKw4WO/6tzw9zfqYSBEsF567eDwL8M9+g4M+cWEsvVVV7
VqS/jYP0VWmGUI+Y00mIS7UMTwCW5zpxWJmhK/xy/yfczxsBj/+cmaZAsckJQ8rRgxTc6MsLNZ6T
ckel/uv9hYS3i/Nus6UsI+Cba7RPn4nq9KfaRbfg54Q6N+ac9ztpk+7FkEehLXHuTl2yMh4Z3sBr
aagIuhAdn+1aPVEEEV10i3kkiD5KTaH85xkMeRbA2Zx1pq14tY/tVg1Vp9mI4cyC8+PRINOi9xVE
3VFHzjAvMiS7ZIYMcZCBker++ZG/OxaffAKP+cjsfqnMPrLOFWmcIYMAyiJDeyGfPQx59G5Bh5+D
1Z+ZruxYH28nFnl9fKwGzJc3rWfpKMRmrUOHJTA06KYl0kY2u8Ogt57CcoeQ5KemxT54HB0LTFkK
cwr9wVoKp4RLzK2ICu7ex4j9nXDEKyEZTaNmFVP/84zR3AJyOgmS+9gtWjd5okeIrx86J3ZWdndr
m/lgZQUs0V1cI5hqR7okL3jbZKqvRq4UZF96t32VtqK3juh4ubQNeqHqUIGoBylB5BkDei72q87A
EE5FUHxB8qGuf79yfPqsZfZoYTuSLlyY4hizfhyk6v2+Fd1o5ny2Ii5fq0GPRtTUWncdouIY+sTz
e3DwdNwMm3k/hqINVG6Qq39ekfNwY153WmQO8SWJdnaWu1msP0SkDjXjlWh7u4VOqTTsRwNzieBp
s2M3lwBhijDCl5ehEmmeYTFHKez9JJknaKF3G6Wrd5a0XGg57/p+hr687Ffz1zl5LNgbopWXyvYb
UCShlkVPJpFDO7O3MsO09DLEUEgF3l82IKGOkZ3k91DPT2plOZEB8aZe9oumPOSzvlUIBhAUc22n
ulE+o1kgoeSk4X0w05epAz0IeNCkJ0zjFHm5b9LJrUfTl4sC5MFfLRu9vO5VA1MaiR4h/MKil4j+
yJoAuqVOQUyvt4tg6M5xBclUa9NaKDA/KwCsQVfap5LhV3XklNlBytCe+g62JGeZiZeDi4plFwuB
ly0GZEk3EA13DLIch6b080LDxJWrGfu0Qs8ntORzpv5g8qVqXBlKVSXrXAJISde9ZvEhaY4x+vus
9+LmJ0hU41nxs7nzq+F7qx3r6LWzvxvpzxnsuZ3RAoZUuJkFMEzm3bfIDw6Ze36Ai0sU6r8aM3HF
Votstqqf+/3R3KdvzN5JVQiYUae6WLaevqaB4fUeHF7hxONpwRA1JO6PNgl0tm82IKKrhKA3YVDh
whcbjXIppTa+DEGzbdkmxRC+7E39vgY+A1zngYJpKejDijnjBb6HJ99ppiimgxrRC5w8/LPm4020
IfozSEgFZyBIuj5Cz5Xv0ewGAu0WkpCJvoDB7WE2tHcl1rY0kzd6Qn/dP3GRD+J1r5JiLqVOQiW3
+6HbTgXoYu0CznAYRm99ZYgFDUSVBl7rSkYVVQF70NoOtVlAvO5co8yBjB5491VCTHbGA9mtQmYi
uK/wY7kIQgfMsaTaSNFJWoUc6M64qNtViZX41aZ8pd8Fmyt4+hMujmhQpaRVhM1V1DZQAZWMmOnU
BqbMZTRjlcGpqyFgMl5TRNT7FYSwj4h/ZUZxOxmFMmow2I2801ENsL9Hls+emrDzZa8iAU2dZKcJ
lhVU7f5is03sVpYJgsaltbog1saH2aoMt1jIezw8lpPu2uDhGpsXDG2C+6D2prFw2hbceuArbY3B
TRvzSyefEU0O6TgjDCVsk4MUopAf9fo7TXv//hGJbhvn8CBnSbQcQ7TnqPmuxAejT190ZBZMeUGU
fLy/lijr5wWsWmhNVj2Dd8VgfIjKd508J1BIQ2OoQ/NrWZxkdpHypTroDrbVRkTCJqp78SQ9jVR1
8ajKQN85s9ueiiDfACjqSZsGHlN02QQek2frkVTAwOsaBUUSvSRj7mUmRLtMMFNCL1ewr6KlVC5d
o2pZFiWqUXLSAZ6EJAYAHKuACEVhXXILWQAkgEbDS1oWxn3slaaf4PVelxUYDh9iRReARkVxiif2
iWVGFWtAp2h0yZvisSDBtDBG6OkzJJ+dtgBJa3LQROYl8DY8tc+ytAX6uguUyzeLCohJ9tJ6kIcF
C/5GdLiCa8Mz+zC2ZMMs13gp19VJ7jCVnxAMyB2ahW2gYh7eP2CBL9O4PFmTKlbV6tqBWICdSMD8
S3SMTonIN0XL8MkxiSvZpPAFGfqmin40ESMkSWQba45yJ8XSOI9Dlm6wYshmo8wxQHbRPMYk89ss
O8Z5jOA7L2+qkeiuGduaS4r6RVKeIVbhx/IPKDP7qry+tzLThrZfxoIaqGEHPO6/72+4yI1rXKJl
pnZWIX2mwD4AN4T3DzDm/pq2To55GnaTr7uT5rRPEjgG8yB9UXyktS2aX04snNMU3G59NfurSAb9
JVLkJiqRYIx2p754TyEoE+n1AXxggmgg8pAfHNhXa5lQGWDpAA/NDjamUCHmsA5yjIEWlP9ErGHN
N+7Ygs47rmIaI6Kj+myY+6kw3LoU2bTIFekctrLQ6cJUhpNsfQ1z7e4AFXHofrgrzZHi1j+tkAnF
YkWfxaVZVhdHtNHRm6fSU9xgajgTefx1Y+5t3HqVr86pljMDFUjURFdkm/plPq6ic603evo38dyd
6HM499MqsQ5VaNTqF914UtX+YEQiCiwBOsbSOd/DqiKfaErwqIOosS/7KLEcqd+/r5Oh6mXV4QL0
EghYP0Kmqu7/gY6U6Jpxfikh0PSTUpQGWz8Ou/Och3HzyALbb/zFh5CUljiq5GlRkJ9F0USUGOmc
uykTWaKxrUB04c3amdAy9iYMIqwPOgnPgcQH/e9j6YkFN0W1fYPzLR2J8gTKxvTCttUzeGdW/Zhy
U5ztferlgCSxEx1caVf4w69ZKMt9G9j2p9NhcIAShVmZMVJs+RCQAEK6sUeQGvSQvLO81efE5mZ+
IujpC3EfApM2eMczsnhZVHS0IbKEPAgI6ykXjCSKluAcT1KOXafiXC+tCcYb03Iro/fuhylBKDXW
n3DlBZqmYaZmDgA/QG6B5R7UNdxmVhytMU7VZAWs6Q5N336/v6ooSPCzd1a3xJra2hbg6quKEgoh
BXxPe/jPI9J8vr+cINUyOO9DTGsexxlJe4SRLFJY/ghmltYITfsNNejX+4utl/yOXzU4N2S3Uz0M
HZAzFGVzW/WH6dFCtKDvlHjZlD/eX02QcBmcy+mo3iSTgryu6nZTlgTjXHvVIlJJFjU9DM67dEuZ
WdWCS05UyUVivskV1aW55UVk8QaSu/Uy+aDB2lpIb+5/ocizmZyDSfoqLpTMgK3YkEaWoIwK+QbL
gLRQVXoxxoEX7dLEzFtSSGRr0LuEUFaMt3E2D35DUBLUT6SON4JfdR9lZvFTbU0MQEuBeXy8Twav
uszsJwuyzfoIpcqTjE0SOhxBdOEH3NJhmuVxRlWLja89xUhVa+yBS3yoDcG4iuC68ENtnd5RralQ
4ulJfrbtBV2JKlQ1bRNhWtWUtvd3UuCB+Hk2zBEsXQTywLOqMUwTjGGb7bR4eFfmErPkP1j7RbEm
kf8R7SWX/KhWytSyQkpHv4w+dJLQWAOmRNlAyQLz8siB3Pwf0NGJEEom54hqO6EJMT8ShNFPU2c5
jP4KvrSoq3evDDGr9UCc+W0edsPgUVzlfyGG+ql9YXLuKbOmJDcmJJaWdOhgOoaah1QWeCXhh3Ju
SRqzvO+r/2uGMU+yAqXaFXgM7CAO+Dyf7YfmlIN8L/Oix2Y4ltnDfbMSnTDnsWp7lKd8QEFj7tmp
aBuQ2GOTAajFMK+gYifyjvwY21QMdUdK00JRaGUOAHfGdoVCaXsRk4TgrvATa5quGCTN4O3r/lva
ZNsL5FBKkjqn3BtEQ/kCL8APreX1NCuVhUaBMhh+OctOb30nVu2kreSUsuhCCuIYrycp6zRqyQTn
tr5Guu3kSQ4DpL7YrzyNLARkTjidINpMLvUpe/QfDAVvElvrD6MiO8xqt1S2HX34FhePBsqIqi6S
IBCYJQ/hH3RLUqGKkV4m6VsMDHQhl27TvSjj6N+3//XX30lDePnIKYHC+FLA/lVZhd1/qRcR2kT0
KZwnKQFlmU0Zd1y2PmLxtyIPVcwgSaao3qMKvoXzJuOcFl1E4K1B8o12WuybMnQ2Rg8SDRvpefh6
f+dE38V5jpRkJLJ0RHY9e9cN8FWnqoOiaDlKIuS4AALBA/DJZIDPtivWamO37R9WMlT7mITDL7Gx
ix5KNvdQmrPSUGn6sYfx4/ytfGieV35Q/TQGK4ctmAFHJw9EDktwrXksflH2aamVqGDLCbTtIRBV
pBvhdJPA1HkAPoOcho6GsH22JdM1ok0MAbf7JiF6r9icr6CamdtZhAJa5fW/aYhqtGc8j8HiWyGg
oSK7EOSWNpedVOOkpp380WNTwOLKAsmfLxrmMlYgavkqUr8TOEJ7vRBXb8CxroBltit6Sej0nZX6
E+kbJNbyXtHio2qZQKtD9KUXRU3RV3L+Awpl4EzJOlQs8HSfSx9o6WlPTit+K9pP9kE8tCqyRs6P
ZHlEh4TiyT7Btw9m4kpxtpHtRZA/39xPQlRNxoiWqejc8SWVqhnSAjJseReH7QYCcyhEiMetb/qp
q2W4Y4vaNjHask0vRIFC7xyOyiWuWlyAf+MPr9bhzklNZp3NTZ9ezPprRfpdO9mnSvZr9eX+JRNt
G386fdEO1Tjb53KqgqSZnaYGu0qsPrTKTzpCGlgC10EtUia4meZcfd36q66MP7dLNcr0GuXqVT/C
KrzFeowB69HKr4AsCfzITQP8sxhfKxuYpsmMYbGlkJ6kEhytauzZSypQA7ghrYwk/2odztmjI4yZ
mqUEM11r+AX5kc62t8QvDFUX1zSfG5Uc29zqPXz9TspL6icE2LsZk2d6doamzy61x0OkgAdKy6DX
RrfT0kFizPRkaoDJ3mR73aKbQs5/MGAFnTxSParWBxBAn2ofquAugd6YYO9u1wGuPmrNEq5OSq3s
rC1pkWIIYDhk32bMCoGKB/wi5uN8jp/ZKdkvtaMC8C3k5LrdArhae/VlV2t3xVj3Q1GmlxrKXkYR
OVWpO9IIyc0ZEmqkOnWVLnkdTrNnasAkEzo4jwPBNLYOxTkzS0rBbogsiQtIKinUiDCUe00rcsiA
smvWuvosgrvd0O34bEmcLyORpiq2MmLO358tF3oxGxCB7ABuA79L4sS7ldPc/F18Aa/5+JQ9G0H3
AvUzTxgSBc6OL+HNsQyVWBOH3++KLQNmKZROVTifo3PzpQf8Vt1LXnKEisd9n/TR8P0rjb46eM75
gXYugnYc9rlOZ4j61ifZyJ4ZQoYWTftGVhu/GIr3RjPOca48FhUFFzgzHtpSD1oJ6JRhlAw3L+3j
ooxHu1bc2TaZJ69D/HPt6NGuMgMpyoK4w7zuODhyPXhgyzizCRQDETi/4zqgaxF7ltA3zLtfYBru
gaprf2hltjOa9j221R3UvL9XzMgBKsMP6NWmd5NR8KC+nUFebQXnnylpR2ns4FRGCPTq59lvoCTp
YtbRad/kADC+AK/5J9Ez9Dbg6GpZzkFHTd3kKeThPkrF6O6Cz3pwoeOxVSHyELnk+f6JC+IBX20c
p8XIY+jhnMFS7sxA+Ki29k6Xn/j2t0wEnRF9HF9FHFoYCcs+9hSVIFD2xj5KhyiFS5s8gGJreP/j
PkZO7pgzX0MECY2pl9awwldAZ3FY6eDIRlmpqo4ier2bWfmfc+OriBZD3pCqiHWlDrqZXn5UolqQ
KK8Wd+9rOCeYlEmsaWOVXgzN8OTBPNmk3dZJ7+gMOuAj8Zmd+IIdFK3JOcSsm6u8ThYbTJtL0IOf
w/hAdDevA/TVGggBWKWzfCu9zLO9yhMsLkiR+PphOmrFmI4pQNUNcXX5dWgU4KxAeDuru0FDQmtW
xXCw4vGhqpE+z+9skL0C8p/p+CgVJBw7+sjk6XvTjxRScIQGgh9480V7deicu0y0Oe2NFKnvWhXX
oFqSnKOw3DKQpdQCWxZEBHM9qKuQPEFTSR5r2Fc7fovYvI1bfcsaeD9d0IUTLcQ5oKXuIoPSDhVT
FfR9zVNmngrtaw3HfX/zBCGdryKmUsGqKsEHJW0ZJJrtRpK5aaZKcGkE95KvITYmsN1piYgmtXjx
a7spF0GgRV6NLx1CA2i2YoJ7uYp9JdRbACt4GULwFrsQYcrHjZjMU+C2+fphlFlLkhnYvEhJLqa+
KfOAAj9ejZGXggb//kkJfIDF+x1jRL2ynla29SUwU9MzIwj25XMQ6fI5TrRzYc+/7i95u8b852bx
hcOc9dNsIZHAMOGwZWe6KQ+Q9QJCXEh5dPNdfrXSeh+uLtbYdr2sN3hXxpBHnZ4YuvhrlrcKLYHw
VlyaEhkk5zNMy4hHq0duHVkV+CCOiiIgRxNcYJ6rKq2UcuhGXODOglBYiFIORhLScMUuCg5pfYLc
CUgW5yrkttIzg8H9SeEUmEG90S6dbzkytHckYT9QYPJ89VBX00jLWqTm1QxMCzj6wKXk1nbqKvXP
mnwXfNraZb3zaXz9UCkMFcwv6KGTZJMpzM3osR/T3zSCDdpfkvhrafjtUPybozMVmRgQtrD/Epgn
WpxBYGCAk5dmb5Zan5pgtzL0kAzb+x94M7RerbQe7ZXVWwmoEoZsQmE+sHYsGFC0gdhi+O9wOlfr
rLfvah05q6K+RxRH31gJrKp18g8s2eLakPh67p8x3BKj3+IlUOwTveZulzGvFuccV7FMcTy3+MhV
HTZZ9t3PlSC8Rs+xVy//hvgcj8er5bhcqWdWFBWFjOWi46QDrS7l3v1Tu+k7rlbgfJUKualoyGfA
5ApIOo/51hJhcG473qslOPekzkSDkjLKX2o6eNOc4HrNTqlmoHpKTxXb0Ogky09SI5psu+lLrtbl
8huDKBjD0VbT92df6nzMV4Vra1oxnPGnuDZ6u7xytR7nu5R+ZEOaf6w3+l11Xg52EJWu2qIRt7Ly
y0Gbvy/vUvkP5MNupj5/1v44g6tLAQLDlkgRQo5OfkeW5EtGEzQYBr9vLLehalfL8GUxCZRHgBas
d28JwOtebGd/2Nr7lVRO1t0mhFjFtyJ2undk71uQnQvWvxmIrtbnfEycJ5TkjbIOL0CdLQuLS+uW
LnhKguqVoZ9l/05kAA9ETZibgeJqWc7l2BltBvBZpxc7Z6AfhfJTnzlgnCkSydXpl/sfKVqMczES
tZqqluDfQG7nZRnQ7e22z5qvWblVYkGh/XaiefVlnINR9YXJy+pgVhhZbWPoNt+ATuD37HWuAtZL
EaOG6JLwA/ZRn85lA36yy7gDV9Gh37Qv5a44T3ttO7n9oXpcjrXltK9CVPXNlPPqSzkv1JRTqTc9
zlAKe9/aRLvhkv6I96v77oPmG6Yr6594dAbMFRHLCAIjr28FLdEGCB188nU3Q4wQvk2jdfWFnP9p
p7EGfTfOcp2bLAZXzcH0IvmYb/Kj5QlZhitOPW8P0v1ZlB+xH3Wrz80W29r6k6d9kd4y3H7DXztu
mtN7UbypUFaOke54kld+v39VBMGLn7XHIBM4G9fgpWDyu1SJP00iPhuBY/1ryB6MEEpV4jbOmDPX
kstYyOeKiUhzBH7tr9F3HaB7suBD1pxGrS8rnf/PaAEQGCz3K+7achvLs603cYohSmk+xjCuQoep
j7aqM/jU9QS7FUyab1bJqzwGpSUNZBHqQbSjnMvJZ0xsWxK+daLfCuOslL8NEXpKtASX1DQUoxpm
gU8yOn2v1K1Lge2ci6f71idahfcolZYnLMWHSFmFFV7mKVgyUX4mvGBcFpNSS9I14M0uUPZgh3bX
ec12fsF8en6cgHrYmRv5MD5huqGpneRXL3iQiQyT8ynNNNWpymD+6aD6szmDPi7M1gAIzYP7uylY
iR9uLjpl0M01S0w6yUdh0tGARqW5n0aC3p4o5vHDzU0CZpUZJRxcttFfkMdAn2I/obgy+QM9gtxM
+GwQWAo/32ybk0HxOkL+cCbF+GJn6Xleft/fP4Ev5CeaQced1fqI/esNzYFQh9dPIqCpKMIQLjUx
x4S1svHh7MtvUoKhrOo8haBECOpk8x9VXtGLS/RZnLdAP54ZbbvAW2AmIe92mS14JogW4HwFSZd5
0UrUNvIpDihF5g5q7P+/o+EcRWQ1E+h04SjM+pmOz7n+cv//v91Y+hOEP4i+rlz4Us1KaVGcfeNN
3poTU0zumP4Ctj7MsfhyiNMRov9ERs25hmoiloG8GO6P/GpmUK8ap36hm/ufJsid+GnhvDaTRtdw
/GylBv1otmiBuhe1WkRBkB8UnnpSqeX0kTtNnpK73QWCVS7dQnRUwuxLINJuu715mmaqeN6bOj8O
UBNZtsZsjVDlryT6WmUhQ1/8/t79l9fa/y3Cd+KsLorYZKlw3lsVWmaQcm1UfxX5i1uIUhFXxlBP
VvkJ/v1DiEvEv6R+1LT+qnlBU/V/P5Pvzo1ZJKVToscXCuo00/xu1edsoqFE9nb0bWaqW6VNCFDC
7MvNMDhphicraePRrbPlV20albN0/WaNO2iEoX3blODBjtOgUbvdaJOLAh4UgqlfYDleFBUMSPQ3
K7ZtGgV6IbmDpe5AEVNKkHGLdC9n7WXOh9M0apselDISHqpybTwvaf1C5hJN5mmbE8tdYvu3pEno
NEfZW23pG4Lcb8zAbTpZVurUEfMj1QwGKd8auQlmuP6pKRf12NJ+dPMGY+ZzBVx6n7oNuFKkvgN9
kT7WLjKQtwY0An2nMn9W0xfL+rJQyWvSNCy7qPUmAgTNmBxH7ckG3+a47NWh+JISzbMj4iVob3hV
STEQQ0EOsICTMgb9GgS8F+wMFIuBlnBbVICZAiTTQ5zkziDvcg39bKBYdXS7iu+TkYQQEc0JaGiG
HqwHOhrsbC9DgHvuZyQx6/zSszpQH+bpdvVBLTu/jTHWGE9uk8kPGnTtqQ0aNPJtGnc2O9TagB1o
fMqeFXMJtPrrbJ/aYYaQ5GnKpq2uXqiOB52WuW0LrWoDMurd7KUFGEzaB7kBj8101BvmxnbvGk3p
ppCRpcVb3kLgPpacJcXs3VQBVKRvLK14B6C6DYfS+NKpimcrx8bCRL+EgaT+MldjYAJsR+jyJEMz
g8Sax7rsZCaQCUvrS16HctO+LepJjs8k+tKTKNBiG9quhxTCRu1sugmGYUy9gC1YGOGyF+R1Vu4n
adv5+X6pvPlULCPsa/YkPQ0hOHWSKjxbu5cFCVlqITea280EqblFS9zF9rWYHuWCXBJ5eZ+7Efy7
IcKyN5mq32J83J6JX7L8OCrpxlI1f9AvjOVuzoDNtZ+JfSzmxC87DDQ0Se2A5j6Mzd1kSRuz0/bW
+EMGTGYwnha8fkhRBEY9Qj1TRtPWM+PfRa5SyBhR4M1HiJhg401l23ePxnBZSOyp7K2piDtAVLer
Za9v5dd8lmAq38zpMS6mFBNsyRaljx/QeCkcvSxPClucov1aZs0GMwE7QAGdZJT3ZplvGJiKshzM
uDSY1cJdFiSrfemkeUiUg6pcqvyxsDQnHV5VVXF1qXA763uMMXJSd2eWlw7arRDdPS/goRuVBhSD
ndtAccWOcZuywjcSYCa02Im0XQ7yRXnCZNJSNg4kgzZD3YbVmAsy3/+SJv7xXernOjPD0F7fRfCe
rd9s6/gDqZG0B3TgHOWIOVgvMUKBwxZEBb7jrxeGrOaqFn/EcewE9O4sRxtdy8PtZg60BtyVYXKT
i8iF/0v8+/OxXGYXEVPPkrlJABAvT7kPVaQnKAaiX0XRhRfVYm6n+n8WW7fhKl2Je7AGGBJ2NjIw
XSZVy08mnwk99N2/eqH9WYjL7Qa7g7IxJWjETaVvD/YJYzs/7PlZcGy3U8g/y3D5nQXBlVJej63z
ZDcOE7fdLK+R94PshlPlzt9F2YpoPe5JKE0lGnLr/ml0xqhuYMiayPhFlsgldx3RbZWheYQ3krpT
AUNQZDDv/eoc2D/KLDXMX8Rsf/t1YWkmqJdtohq89VfT/1vTPGsPSyD7+p7uVkA/Gh9gMQMDrhAU
R2Bpf+UnV0tyZj9USychfYkvmVMdFq/w0iA/atuV/Q78soUjwmLdHrG/WpAzfcNgSWl1yPumQAn0
w3ik79FWj51pL33PdmuXwGLu7OWBhuRsBUpuwdLyb3Lqq9/A3YpOsWWpr5Hrro1wZb8KN6kofIoq
Z7d9ytU63LXIJTtN5QibO71h2sTN/PIl20ig3hx+iZ/YwtW4S2HRVtNj48NiVyBY5oNBL5zcdrvC
wFpR3fzmFbz6Nu5+VHbxv0Uz7UgIPq5/6I+JZ7sQAy8ccxeDYmgvMh7Bmjy8hUwj5vQVXHswxO56
koaanAqeDDev/Z/P4qEtQ9fDt+TrsySGxOYXJXmoRCwTomvOY1v6OmP2SGB+HThI8Wp04pDsI890
yUO5Jbm3FmCEvuVm8/3qw1ZHcBVyrH6cqGrBOlabr490Ze33VkEiEUDwNrvl1UqcS1k6JcuL9fPY
QQloSN6iF+t9HULJdgDcQsAHgMjt/5B2HcuR49ryixgBEiRIbGnKl0pSyfaG0WpD7z2//iV1I26X
MHULb2ZiFrNQRJ8CeJA4OCZzEQVutkuNOnwOd+Z3Y1espn3xevtikjmMADZWHKjTQOAwU9p9dBo7
N4UkeXL1eX6xWAFKgtE3rBlueD9hUINu2g1dN9t4J/P861WjCzsClNBqUumkg8ehxivOLr63+IZq
Zo8P6w6ld+VB9dIH7mZ7KjkPVyOVC7sCqEwl5S14MBEDJudoXiNp6Blt4lG8Zm9/KtlGCnhS1ROl
5YSNhPz44T9FuGFRdpJFmJIFiS0vOd5ydaRgQWGEG0/fgVb9HoJLIK7Rbf+MgfFqu3A+/zPWtz8b
KTa/8DBJI9J+rq9FWTyD1tKw4sgZLv1Q/yhneGFMiNyVekSOd/lqbfas59A/klEVf1Z9bsQN4sDc
0OaW0oywoK+LHG/Pg+qil5VsvukzsiyBx9xplWV4CmHCsvf67iOAlG3gyqqpkgMuDtVh/l4BGSl2
lRsxyBye6+rXbbe8nlm82EoBQpgVzFnRAELADhM/B8WaIbfIvdYzdnOz4hgl1QGkS3OWbG2yC10c
qpuIOlBfAWSHhxygPe+jtXmcnYXla2H8kixUtpUCwph5pKmFj62E0nfQ2DEFowFUcAMbFGxwUzBv
6Qc5F/r1Mf+L/RUBRm/q0ljOffHbemi8cE1tfdfYanhYOtkjSLyhwUl56F8wUU0hvyB7SlzvZ7/4
AQLwmFXUaJGFH9C6g5d8Tt4jJQPS1eIk66K4vcWmqGCTpdHc6Iu3dtp7EZx9/0PyDZdz/ddTaWmY
4WfIhotJ3C5s/VptcCoN23pQNbvYBZ6KHN+P+XuDURtXVtj/H6fjj0EBaKCl3HK61BnTAzTH28N4
8EFI99zuTTBa+j8MPNmfmnMo5TZbnPHWQoVopktIGRhtmd6Xxk9QULvDHKyzWLGNJnCHVjq7e/3D
/Vnm8veL4CkyC6g/LI0F9Q8lcCcVvTfdetyUe0rW5uCau/kob868flP9MSogTxtRXwv7Ir1XyKEH
T3Wir0gHoXXa2v/SbYSjPyhxEVETQLMMx0PJYgUi4M+hbjBIu/P7bWufTnjr2wknPqx9gzZFm0KC
09z2yN41Ax62hXVOfGKbw89Om0898RSkZIPCX89+vDU9z+TOtvSgudGP2Trnwwp956nymuvfIQRV
oGJVGE+p+R5W2gM6654qECM0/Z6DJXsyoBTCfurMuquscJ3T9xbSZOD2KX1kcqunao4lLaf/45H7
59MJmNKWWaunGoo2+np4CWKne0x1J9hPz+EJQ2735jp9ZBlyhF6/RlfI1tzipSsrsFxP31n//REi
Y2PItSEhS8T/H93Z0OkSNFNULq3tRVeefJh/X/IUzZoXFoXmuAK9AAPNP98Y1Z26rzcLhUl9lMZS
i+ff8CCRsFEfkaVulxfGwuBLngn3YpeCfNypFvJxT61spHiDs2xHJSggkjgmg1nyKlrArg89EnUu
qde3z8b1TtGLHRSAJjRLlcQcO7hU+zpU+6Lt0kIsD5z+R3DxxzsEdJmoYUzDkodBvhNiNhgyx5Ow
tnMFvNTtOlj9A2Hir84hvJSSQmNVDpIFKMmpP0C6isJRvAXZX0A2NaTWNsmu3wRbo16FmUvMTfjd
mGy2Wip0iqz/QfYhBbwLOzwCWLj8lF27Is7shm/Dr6U1lj+oL0Fny7Fcut0C6A0dt4J88R3oW1Ok
SJt15vgHqF1P7vIIlrmq7GIWuRybdrQMWn8ekfwJU3oIWtm2rzzFa1YLn2NztorNIBVCXIDtxskU
p9OZkTbWMOFexpi1Y8zAYB2ZtaJdmUHgpSgLgZ3LyWUMdpLvKTI4kkkbVYj5LL2/hWugoldmL5KD
KQk4RKrGNOxDTjs8A0KGBaSDB1J5T22au549Tmywtai1K611WP8WR7praRZotiH+Cv1gGhI75m/V
LIn2ZKsWYiDoBw24S7HqBuxj6tzZuilL8l1PGv0XJERqR0tPm6LD3DSSRu02BScn99QdRdJI9iyX
rUVAoxFE9FRZXsc0622LNmDh20q+4NW5wj/QKo5/U9bmaEL6vJyix3I1QjSsfflP2V/2/JbcTyJ/
I6ITHowtnCUGio335TCD7kqWqbze3HCxIAFS2jYqy8xCfAhiIRv/PWZeNkAoJCqcxIE+DMp07RFK
RWrn5r+k7ybZFxNCnIrgNRMub5kyiT3GflWK8i/DUrF7o4rGpm2Wl9lyzQ/r1I3RuaHbEOB8qaUz
a5IDLjZqmG1llWlUpfd1/WD6pt23zSpKdDuockcZpFPbEhcRp6i7MszyscPaQJPD7HqLam8y2kAK
qOjNk8dWSwpKPTFMm/nu7ZMgMy3gRhjH/RwwmOZj7pnphAvpKWolDb2Sx4tIyYgKT9lOSztRYHRe
V207ZLh93YlnWcQkOdamgByYraGllX1uJIjzAjvZcTxd9NX4LZJnZK44iUbQOctMi1OVi01LJmFF
xomZwCOPxgqNA8HoNc9ZBblm3YZ+iVO0DjfuopU09ryWAL40LR6GUNVqKHTgSTEYEFZYldulSzl9
RYNI63vV4ftd6jlkwwK7kWVmr5z0L5aFqN7ENPY4kCS9j7IBGjjh0yibrrwSNXyxIGQRpsJAYK3g
RRhrIJcZdhHYUeog+xEb3fexMh1lgiJnXfx9F/1iVTgHehwVfjj6yX00a0BQpu/6MFxnw7/dv2V/
L5IHBY0GTams5L4i0NSyftDq+W8f6C8LEY4AUXxW9igq3feotOixqya/NAhT3jZyLaL8YkWI38sW
VFEGWWbYj8kduJtGjDhwb37AFVdCgk7FkxJkSzP0tWWN0dee019ML8fyYgfZkCLR2wfpfX6o7tDm
k6s23Re6nTxM0wP9QLMiOkOIqzbPOvp4ztqH3q/yozSmlrmpcOH6xGzSoYxSnP70HkSFld0Wld0h
0QU6kd5DoBu4yrSzPjDgFj9E57iyZYwFUhgQrl1almMfd016jx683kWetnxvvtWh3X4QimkT1cko
uCNA+PL+/0iVLgsUovvL7yDWXztoyZC6ytPPvvH4vXnAEFhzHPccrY1Osa0f2ab+lp3DB/4uTU9L
oFcszGozt5rSQs96A5rmwE235mqZXBprfPzZxCwx8Fdb8sMOkxwvmWUBnawshMphwJP72PjRWz90
gz8Cij2j8e0ker99yq5cm192WMCkLIiUsAA/0H2agaxvtn6w/AGSr0UCObrbliSoLhIQ1MFk6HqG
b9lZe0LPKqskBhbUueUsAiplTVC0DFHiPcMsTxVmXjWoTidjfJNZEVBJmbM6jeflPKAvU0G7a92g
BwHc7Ld3S/ZdBASqSTXn84SLP7PeOgLdTSt6y/r6e6oFzm1L1zIFX1xAQBktM3yS5rjou5159tfd
OnR7G1HaMpAoH0eUuYGAJ6OOZsJeBaax8mdnfY9LSa5F8u+L5dZGa6CeAx2b+5lE9qQbeNipK8mO
LYfihqeJpVUN/ZbTuLTIa+veRfPnKvCg6eaOkO/NVul6Wt+2J3E5kZC01rqsDGOcUWo1gJ5hPWLW
hE+yW0+2cwIUpFnSJdO0TPkXmqMiUdZo328vRGZh+fvFtZozcNSWPsKuuXtrm3BHY0USYsm2avn7
hYVRGfTOWIZrR/59hlZ1nG6YL7Fxrd/k8sCIZdK2MzlvLcRx2jp5bJ/qU3muLXtWnWjnhzsIGeSn
Yq27eAg75CndGWDHBbEQtEDtwrKn127Pn/7dvgpgoVgFiIQiTLuQvl2zynSrQLZmmcsLIBGQyMjK
Il7e/tYDXSk2xOuLwNHCHS/dNHHQH4/pFwf9z+23pV5sQdLW8ubEHaqlq082bnhNqerLNxBghKB4
pNYzIrTGm1fa7BR3uZOdoEKm2GSt79BV7aJ/MkZi1V1k9ip6qHp7OvTr7CxLJd30OY2IRda4jZuF
IjvB6CN66ht130PGdTBk4sQ3Dw/MCK8itdHyGpSm6b0x/c5mNKdnviVrvpEtRYg8fCNjaRIA2Egw
2tEcONx8Y8nbbW+VGRFwBsyAQwVJpeQ+b5NtST5mrnh0apzbVmTbJWDNFLAxqDssBXMU0BrWcQ9I
im43r2h8EAFr9CKYkynHdx/9zG4Th2IWRQurrYzqWGZn+fsFpsWEo31oec5R9rNsmaMlhUfmcJtB
5eL2nl2bfP1zqrAkAUiqJNNKY3mhLgkwHfJ0aIuwI7oqMJ7cenpkZz/7h/4ZUwcY2Bj2/yCN+cW8
ADLQD1UYxpTT+6n6wcp8oza+S1ggiRCkqxSwQ89TLRw1RKLaujw0Ddq/isel9QSTHdMpBKXF52Bl
cKr2PbWp7JqVuL/IG2IRtWZzhsjO5D/yIDkBVXfxv3X/zyaUC6exwJXF0gmP5yh4q1toeDEZM8iV
deica5xwZhGmf1aDLyxAwsef5nbAGIG1VcrcmbpNGVuuxCO15WMIsdYXM8I5NnR1BsWyBo4yvbDr
Wd321NrkHUOF3dxz9LJCvtEz4vqxKTFcNneVzasck8z9VqPEVbK3oMAs0tDYef1mFecp36V4QwdQ
9fAnHQSMp3m8K8MUovIjqoBnQqBrre+req+3yaqyAuguEduw8E9PP7sa8nnsB03pvmpDiDYmdpKq
D5AefdR9VLzYm2Yc6Uxd1t2B8vBblrWQ7oB6GgnvNL9fd2z+riiJbcYvXKWn2PqY4p8RThPkflRM
mCTlY98/KTyyk3iwixJ00uEdVR7D6phM+InjW9dHDlqS7bHo7JzhFV4h5BigObPNIC9atxjoo4cp
/1Drb3NmbVlVebQhjmLkXqubKz3DTTm1Nm8g4G1imG3GXpU6OKNNfzXH+Z0e/+yGX0r5ZIy/cuWX
ov8MGbhS4TyRmtt5ZDlJiPk701w35XToUDsJ87lxtKl+tGK93U0zeWl1WrlG0ZnHkKMzJuLsvtQh
odJhoaNmPpEhDPdxxx+0PLgLqb4j+fxY6VbhapPxcdt/rmDnF+8RMDrvWrMpcigLJ3rntRS0I7G1
4pjhgJ64BDxl50GA6UVCa855TU5d/cNi6IfS0MmGect/tyABoaH9jih66ggYrz/qEkyaCoiWoC6d
mblkPZ8QcevkCWgMxKiKzC/IKcdAWWalbyGUpLUBzcAh2+JTbYo4vw94+KxkkWv4vuTVc+UC//Lp
BJQexqywurokp0ZjbmH8UBJZRCWBFpFIhSpK0erKRE5ZhHG+ME3PaQ1yYEqeeqV5sOLkLs39VVWM
ElCTeMpn9vECObNRT3K1hqcY0DeJ9MfEOprT3w+yLndPJFHhqp8ZI5hUT/UAMPvet8/1KFNYu7IO
gxCqqSaG5FRDvGOmQg2rgvH5xFuoNKpPvvXIpRfZNRrzL1a0r+FPXg7c7/OKnAov3qK8s8921REt
/WDSRusNSK8Wci/ZmJJsaWKMmo4pRECM+cT42U8yb8L7RvU17/ZhllkR7jYI21qm1cBKqkJsN36J
g2MbyvhtJUZElg/dmmZMHgXkxDtuB23gjujM7AdTspYrSHv5majwPCnGEe4QJORE4tnjdPbCzNgZ
7TdDaSUQKFuQ4BAQ9666PGPzqeRb06rdunv0c5mArsyI4ACUN2XG6xjMQ2jPwd3qqmbpmLg2b3vA
AtcCxn7ZNcEDWGOxURt0rCXCEHIUeGX6VmjghsZ4cUEliCpb0/L3C9whvTFC6NqfTwEkOQ169MPe
MZKP2yuSGRGuwclvfDq2cDeoVNl8mN026N0pjr3bZq41rn3ZOeEibJCgrmsKO3nUI3DiqN95szlD
4kNBUXRrIgIj6PmqZOB95dL4Yle4Fa0+racUMlUnS23X5TKlPu7L6vuImixagtxlvJZUweb2amWH
S7gLzUQNSDrjy1Xjt67swIAHpmWOnoHg521Di7/d8EeR/KMkzTwoKk6xCZaE1H+dTW1124LEPz6b
dS+cMEbH4UQnwHmsvbDwrCIaVRMZh9K1ibfLr6QLGFGWQNVKCclpYS00DlD29VCjf0LR7pCd42O4
lbX4yZYl4MVEW1PTemzciPYsqN6m5a+5CCRoca0k+mVZAlzgsqjDVseNu/Br+phV+I5XCOQMjBkD
BJNLQrt+Hiz03cte5hIH1JflX3w1Mgddxq2InNq4c1N19BIfJTgFHVplKUEpmQsKAMJ5TfVcwaUY
lZqrsH1Qz5JtvP6tGDMoxgU4ZsW/LqbKIwWUIWj6LoPMtkLmNv53MAZ6tx39OrT/sSJ8q7qoWt6o
/XyCTqhT83dOjuCeSObYzvrGvm3r+uf5Y0v4PAqlelw1HSKx7vXE8nHbqscWt8ltK9e/zB8rwpcx
5iidY5Xgy2AAoqCHGSwfty3IvowA6jFPoRcbjNgz8Jrko0PanW7UEiOyzRIQfGhp0rN0mE+QwLTj
IAC/O9xAg+hQwCW4LVuPgNuG7od6aGDH6kX2V3sp9BaJBlllVWJFrJK3halkg4kFFejoSmjsFmAz
wQCnZN9kZoQIz5wMVrNCnU/+vIGKhceKUy/1gP9xr//XycRZ5QG0UGFTY8uSCSWGuebfzMTADMod
LZptoHRrRpPZLn1u652Mvkm2QgEYFMwrmwHDChOw4rS8diewN2WRLKErQQaxEs6zoiKahtOa+sfa
fyh70F5VGHhT3uOwdm6fKOl+Lmu+QG6wkw5aVwKGkiRxs6xz9OROaT6i+KBmuosj7Slzbk9qJoFx
qWEBLZq6QKjZ0AUthlVdxm5VftB+cMrqV9trDpqIPDNOvDKTFBklx9sSMCQyQ7Su4QFyis0ErHyF
5/utTRn4dAK2vb251wDR4LpGDJVoBJnbr3urV5homGg9n1oV/Fl8sqtOSkZ5pSPauLQhRDJNnMzo
7k3nk9Z2T0043ofFtykuPKt8rzuopFp0O4bTqW8TCXZdfXhfWhZOA9Vi1We8mk+jGn6PMvpE0/yB
k3GVJuG7peP9zXxqgxv6aGh8W9TFySjYyohBqDpxj6E96N/t9vI1Ljw5V80oK2kzn0KauHr0Q89q
yZKvnf/LFQtnRYU4SzZEsIBmC5JojpJsrHpe3V7GNf+8NCKciyppi56OMJJSZkPhdh1QiDqmLdh0
U8mOXQOaS1PCURhV2lmq0eL6Gaoj5w2YEHI7GejJH4KNNnAJ1nzOJIivB4ObKAagZ5WrYrcqshmp
htLkfMqyZk+nyWm7o16rm1khuRMoEXUUtdu1hBwxMglAUPl0xoX/UZTzW9WM01qr68Epug7q9Enr
tgXUeJCFp1a66jjd6LUBlPRHh06WV0cLgddDFacAz9k102Ky/ZkcFGt+zBW+CstwNQXKwSIgGsvH
5Og37ZEh8jKYuWpAmRxyJNzRe2mB8o6all22ptfEZ9+Aune+i8kT65q3wGKoHLTanhlD4vSB/uqn
+WvsG2DxatfU4naaYpgfVFlj8g/aPnDy/7ubYgNuqpcgMW1jBEOxsm1mEGhn/K7TZN0s1/3xjxkB
xLQkGHmVRPOpg0JxVtG1MtcYo0/sWI0lEcR1vPxjSsAyXo2LGjiyHSALtg0tdbrRlxxhmQkBtMqw
a4cBKagTy8Ch1DwmpurdPr+fw343vFzsNB/TDGL0E1Yxjppdppjdbs9mA868vlpN2cLCduya54Vw
zRgtJxp+pyiicgvtSOlCnTcXoduVqptm2jZh/GiSA5nxO3unZo1rQbJPTw1bp99SLd9mQbdOMZNK
6wfNUPcTHndQ6QvUD1Ark/FXGnzPy3oXJLEdI4g1Y7SaYEsbRTlWKt6HiUUf1LYBH2P6oZjQIjV0
LcPvbVOvU8dVZsiIjj6zieLmMGJy3eLc1DWxa9LqzbqNWIlYtNgXxp0fhK7fUzTkE0gEjpjMqr/l
af2RYDEKix7CKbTnILJn8OKhL9Cn2yJIN2OR7DM2eAUIR/oObZZx4LJ5eFUDy7TVvC9tvWegMRvQ
eh50xcrP3xpVEkZcfWtfrkRw1rFGsFT5uNwrotisgTn+K/PPRdN5YVM6fv0S83JV80c1wmyv/jMi
qp3nxs43NXDm6RK/vtaSbFjgLdWpTiBQIhYNxljvJ3/o6Z2e104RQtZjyJ2UjbaaVS4nvjckH50f
7IOk8gyzRMUEVH5l+JT7uTMqpcNQUWRp7eYpWfMuBZ304IaWIYmIPiffxO9/+TOFXYt9hEHUT+id
r6j25zVAtPUEHkLoiz4qc0ed1E+8fMi/peBVstPEXNM2XxghAboJFCV3hdLmDjW7j1hd9CjZqifg
RlehdxFPK13ptlMReMXcujyy7DSg2GycLz/mbgIAI5mymsoKR6L/mbRg6bTSM8q2ioMu4hXh2j7X
MIvMyk1qnOu+tUNVfUGDhTuCgVahrYMHh9fW7alNfqb+uCZlce5R1Sbh6ORK7FhJYeNWWRdB5RXK
996ijp90D2FWgIMq6CS7Sa9hs6VBkVmlmsYtTQhIGnSxDmY60DtTHzFtp3l1j1vNOkd8Hw+9W/mn
fAJrZHzgSo4K7SFMT7V/3897aLS7Bev2sR+9mhM6t40ML/Zpp80oWUOmeJpTV+8Gz8juk7xvnHaI
Vggyd0mfOIXG31HzyOwyBKVKjqmW1t/GNZFECyJSq7rBVEvXNJPo1KSi+hkeQJFWVD05htohg5Mm
jUzyTNy9TwuQYDIJpxyD58Lru4WcsMGLAnkXE8pq6skg3Jk7C3wNT7evhKtYcfmdhJhu4KDoRtM2
vcOoDIg1c7SaKa8ktXVMwSbr2pvBFaujwE9cDbO+sjmBa2HrpXUhzIN8F5usPqdQuH5VqXnUZvDS
z6psNnO5Ov9ytC+c0foaf2e5OYBRHUd7Ge+3fhubRbckuFdBkIljJWVwF78eLhHjclXC1wtNX2WN
mdG7DEKJegx+D/aDqdg9LivDiZ4oWBIrZBhq5XWW1MCsdlgXuEfVfpSc5Gs9R5erEctjdZtC+iyo
8I1YiSaSAY0hs762WHs0tfgUYiQvVQFnCt1aCGQb1XcbcCjVZmCzMFxZY76GH1vs1ErP4dV33sVG
UwGyp5EjRGjx08huehkBNBOOCbQBHcUpPXOXZxur7O1lcPUf0NN82RQhWAsrWgasALx1JjCtKc+5
rBtccjRE+vwQPT4q6Ze1BewNxPaO6Qe7MX25ff5lVgSYjqY8Vizkre9qXm3Bae2kPSSS9FTmRNdy
AZdfSoCZUjXYpAXYr0F7SjiyY9nsTvO9WmNGpbKb1kQcshD2SkIh2fkQ8KUitZE3E/AF/B52gjdP
XPir2zt4bQjhiysI4GIOJdiwddiAwAbayUAJw1yU3J14r47/j/q+BFyoAC5VnWZ+M7f0Tq2OFToN
TUtzeBaDbi51b6/s2hv84puJFbUg4bnWEMBY1OuuElfrwAKzakb2XWusB2kLp8QVxfJaWOeaaUI2
9y7VQ5dGlVtPGw0sz7cXtWzPjatALK8l1ai1CWmWrxWBRyMBn6nq/T+EByVXji4AhMX7xOgaHN9x
xXYFZs9WPphiZ8esnAWP5HUu2fYtR+Eix1TOPKSxD7+g9XE0zUeeDQcFpa7b2yc5UGI1La6QSOg+
nT0a3TFXD+BnPt82sZyXW19IgIpW0QdWLZEjBjq2RdPYWgd63TZfQ+rT9hXkCyUuIds5ESQw0tMQ
jhCoNjEDAB4uCw2VaiZtUV5uo1sLE4Ai9gc+pBGw9pPOd97TfbJuwEhJQN2/GTCNd3sfJUAhxpBD
ME2zNsLTKTpLxwKDWAa04SZrG5V/N1wVwhCRPknN8amGEr4XIIUaoqPBH3xnTMG4XtQSuL3GpngJ
t4aQ9AlIYCnRiIO1xHLBnr8ZrQd3R2d5EB/Zr2a2Iy9cLUctKO0sJ06l3rWP/ZpImbWlP0UIPyKi
ayUerfgpJ/PNRMsG5A6iI9gAMYdNEWMu+pFg5uK/R1S6C1vzoWqx7x8TNznrj7c/9rWpki/bIuBN
TYsC4RZ+yyICrcaPPpIxisdDNwJ9VbvKIUXhhODN7b2u3YwvUITq7eKJvlB1w/UnbdNtbv8gyeVh
CHAUNnHftyHQXBnGTTM+jAZmftWVTyc7ae9u27pG34VqgYoal4aWblVk2OwIaGWDAierXwUbNXGy
ESwDkRPfqR6oLlUn/yXrsrvapgFzhmrhcWsxIlzDKWQJuwiKoXe8Rg5lNG1DyfaxlShbvUruraBx
eqq5o2LuQLbjtaG1H0A06mZW9VQbo2Sz/xKj472IZ6iOUg7eixQlyK/g30d9lugm6vQg3NnqTuN0
ul09g9DUHdxmm3uKy+6mTe7IeRqxywKsibYFvFawcJRUFHJM/WAT0toGRf+MDGGthium7Y3ixOqD
CbWxEqq76PfNoTY4tOgaLJvjkIWOod1p6XpuK1tLKydSSwdNu5X/NijtJh5BIarNNlVB+JGF7gAh
2H6KN432wauNNaSpk0L4oQ4TKO+AFiR81ci0h9T0PVV1j7MUTe+NbRrfTOOFgqyzm2fHQI5yTN6I
uiUUhFnNa9dnNrGmvRaPNo+qY6OWrmohOar226QqwFrYesMcu0ZvbMLCsMPEd6o+c/S8XA3DEXPe
DhKETpW1mzxCZKQHTqOAjE950mosJgtWKflRJcxGiLOLkI7r4sZO+GEMc5vHmhOgLhDmZF21ups0
L370kLUdNFLQuTeENkEOaZGJUXpjnTevWqU7DMWEPASJUWR5tEOwlLwH5ZPfE6fvu0Org67XCl5p
3bi9bmIWsj7Q/sXKasgCEptCrMPsle3Qmx4fzjPEmLKoOJTZw5JtYRg+DtL8DtVkVzOWpmnqNaHv
ZqTapix1ac7tssjvatQOFCNzJlVZjcNLryYrTe+djjYe06ZNbFmrOlGgG4I2++mXFsVO7390/Hc0
PSjDc15Rr07LbcoxX5f5Xp+EG+zqfaeyncLi1dBwO8kaLxniuzApkYJOUDozD2kNtqMJNPcJmNSL
cE2K+qB1oObir7m5QrDvtPXvPrXA3zmqTmCBZiQ1Dzn3oWgy2K0eOxEUCuO2dhoK2tbpZ6Ai7aG9
VeOPIjuM2rEG1aDK30heOYZarnpjOqrTdMyCH8k8rvtCd80ZmW72FpXwtqFY0UnxanbOVQjATOUq
1Ri8rXfC4NGHm9V+65YaW2uq7zXE2CqUeM3wTOb6pKXNysp+6QGUfLJow83y4KN1hGIsZIJkXqJh
tGKpR7KnSi8fzDry5vKj5ZBjGnIvqE5tlm961H+GcB/VlqckGNxLQnecFTuODC9GFm0s9xo75Trk
tdl9G2k7KMXazP+wBn+VKy99qa7r6KWqNlWNCeCy34IJbRWFit2bqt0jZi3gxZmCGx3tiEP0yDVq
mxqIQ/vSZUx1hhrEDjiUkPndKUHhMIYm0MK0B/YrbyIHbrhFKhoxQOuazE4cpUTPeIZkZ1A/mmrx
aJHeDX1tm/MJlLnJroIc7wje7PJ54GdrqJHoVaDy4z9E2a9ozk9J26/UGAyRHOLreeMqunqM1BZT
Mepp7qZdRJB+yPYN+TkrP9HqaLfWy+2L5i+37GdezkK4oxLGORFR36+sgqExhhyBAk955nR3iZdh
YNZ/x6iJmz3X+/i1AeJ2Z2Kna/ZYP3/yVcqIeP+SUhd+x2cHw0Wwz/uaT8HyOxYl3tDBFO/98Iww
rzyDdHlLzv5hdEavddCI1H2Mw1YeXf7lAhR/ghiHxeCVhGADOcYHaw2CiV35EWyZm2wXovxhU3j0
/vbm/4XP4z8W/6RdBYs1FA38hSgJm79Efo3T6PZIbDUGrQXDgxscvisIDJne9CpL93wOBFzG7qJt
MdRDm1qtWZ8X7EKC2Djx2fDM9biOVpVkYPnqzmpo8GO4xxHTcOE9YsxsUMMuX9ZZH2KIu75XGPFb
xhgrCJ24izau7K2gXzNqIlVvGIgiNcbFhx0Js3gKq5kc6y7a4Rsc4njwpi7bZpHq5jPSwj30tVjp
VR1d+80PghZHfYwhWI5AOwT6KREGptFB3EBkTUcIYoH0u6g3UxmvM/BXZihFKQa1LUiAmdk305o9
MnKHMAuFj5dJubf6bdYeoszwuvI39zu8I/pVhssqK/BxlRm0sCBkrJCj5swZibVuo3vLKmzK2Y7M
TzqgVQPHSpL/jDTulQrbMf1Vy84o5amZAhm096gsnDl7GPXfcePj1s1tlv0G86Odlv06r0s71F8T
xAFKNXhNOQOpETQ3ymrGtNqE6ZBsfg/ScBcBYpUk2VZh41RB7YxVZU9U8YoMYhEmP4L2ySYJAAzk
f7gwFA3acLiG1eTQBYjDSLYO8jOOjs1o5zTZORrXJcqkgPUJInGkfyPxU4L6jsZ8t8hRx9Cflg2u
KujKpaFtZGQbI6GFeiJVAMhonMvSt7nal6ayapFas6oPTJ/ahol0aPRdIyCZX0qA/VnP3wo0TKm4
xOotNWtnqCDnZaqOjv+XfgN9rt8J5LoQuL9BMeQ9HV7BUbvCMAmKiBjPq4mNWRqbQApuMkIUtOr/
o+w8ltvWtm79RKhCDl1EBlESlakOSrJl5Jzx9PejO79NqzbPbeyGdwIBLKw155gj2HpPQl1GbG7H
wCZ6CbU3bWKrzzcl05qpeFz506QQLzn/6oTI0WLLa7s1sGbBnwiFLbp3XJKcnKOME6Iryd2tnFLT
HRWKazeNTEyPYarbVZHYesQ0VZePmaVscyLgmAzatUw2YSv4wrmsm5IglJe93sou1BHHGBgwavne
YtFV5x4Asn1NAiDyvteKukyeLLdeK0dsSjfUOHwP6rKbEp4m3UMCVr22r8qgO6JERAW5baTb+kJz
Nyyt37XIiTXNXkfFT+THMU+9NmvuVYZwqno7tvWWkL7SyJ14fc8T/S7JZsdc2+3c/CjGlLqkcMfi
c9G+Vut+7M6Y+a8haf22fBpTze4smjPtVslCr51CWwD1qAf4Zz+NaHWIqLNDLdrXDPCtmGzDrt8s
5q+EPD65JVcAxoi5PsZUOKOF00/GRqVwODOqrtE0RBzA83yQWjPQ15/d8GvAOmdOSp/1u0VZjHuf
GSjlY7e8NmFGB/9DTRePhntrUjxP4+PaSd7cVvdGMfl1WW7m4tfYV45hoHvGIlbVnZbet5Ye0ykQ
NWoAyBhDtgaMsw5zJwSpIf1SlAN8KHdKz1zI0Q6T/VSlTlm/jit1+PqgkAEuzGDCSdAYd1N21Ng6
SvMFNXWMSQPthmMRCNjxfnVzckbZIHvvSQnVez1OvVwv3VGICQrDdzgrt7o4B601eUKquo1OZgUy
8c0oJI7S30ZoVVo+q7CdbCn3ymagLNd5+VuZl6m4U3gS9NG2pDd5MJ1i/DVOr7km2ZrUs32cMuGg
Dr8mYTeQbZdozDxmvFSUr8y4W5Z6M/VuVG2TnnK2JA0Ss8KibFyGtkvae5EAjanfJdWmjUw3Wdv7
EM+POF13XifZCBmCbnxI2P2W6Lj2p8UQkbBCOVzZSTvuTPul6TmSm9AThSlYQsxG5+ZubFH81OS6
Cg9Sx0mhehVPSatL3whnW7QKO9LuCukwIRVOh8LR6vQujwdnLA2becMVAOq7A/uvM+WyMywJKicI
bTm03VbPDCfN2s2cDXYyhG4zDeQspvYQZbYGW4TaMJ4SuxktXMu1nZnEW2MVnXC4NvGwLuE+jnJD
NkVF5JjDnfCS6pUYAlYrkrkA1EhuLHd+TXb0ghNoFZpbgEdHCY0boTgKKomFMGnl9Fe3vq3r7Jrs
9ur0GQkPnUHoYr/sFH6e1hlfU2FtU10/CnhnzPrgGMKzxPLX0v5xLQfGtpTibWbrHFBF86EQsGkk
s2+ccy4jptQCRvIEwuVv+Wo60mDtjQzkKE83Tdg1dmkl+zGRvFrGkyRBCj2pN6bxg+mXs6rdrSyM
bMLmYcgaO9dlV8NeZzEPpjG7DYmQszgGjfqSmO/TBDCHglyf9rVu3SRN41TF/txmC7MYTOtjNcRO
VAiu1X1oxj4JGcRnr30nn5BPRE4yals1ZBMnvbG2iNeNDq2K2JyuIFEWf4wMJy/GnVSK99A+OUFN
F8nMtTV1id9fvL1LapmlqZWWVp14EFvUSs4IAeetu812prvc1S/aMb0lpjLInnR/PvwPVuDfX/48
9Cc0Am7DRW1G8K+Fu2IN2LGNNkNQBcOh8NZ99jzarAiicfPdsmFkj23B/loR+u3CtVRR1TWL1Xs5
IMkMAtKSxVwPrNkshoGSb6fodKXI/gbNAUT7v4tcFLp1nTZzLeXiQblbfcPHKd4LN5QllJ2lc81/
5h9f3vPbVBTTkFQZpq0oX+BWUTd1KZfjllT/DFypjT3eJd64p27yyGPj6LvFLO9W39TZ/5AieDnN
uLz8xQal50LWxMu6HgagjNY4jfPzfz/O32Haf/cN7DASbu5wOWRdNC8w/3UQFK2cFPlg3JnO5Awv
2k13q+x1J31SfCCXTYojYuMS4Hu+3a1w1JzSC23L+4FVop1vQCo+Ky93qFcIzkmuEjC+eQN//8AL
HLNM8qFvcn5gup1vJq88ZbskSAgwDUxXC7J7zsNzhE5F5l9yte2Qz6j0fzyeS8szcjuSdAxF+dC7
kj/SSuXb/GfzXm8ll/0ZeMyrSBb2kOTWTnNvbnTipq5Hs/yWy//zM1j1ND+WKknmxTIcpmgq6qKb
DkZRBjmdiFKAO3brDVCMnUzARopy16U/i7jbGHRk7MauZebEqDRuLN3oFc/Lqrb1IDqxTjmfKo9X
1tG5t/3nFyo0gxIbj6Vd5imMVjZJMs4oBzWQ/Hy7utYdVvxO96E6tb++RiSsGI667Rm5eNlWxRK5
DIiUduqgfObR+bUD5e7KXvz9Y/vjR11g/GkFeSft+FG4id1Sifu9W27L+9onIsxTDpMrusYxug9t
c1MH1zCQbzpWVi42wqahoV/QLyUMybJU3awRpT05E9dONs2OKGZMr2fHgLME2n2tS/5HGCKp50uq
PGneACzR83L+A3bJy0rSBMOQAAXZDHuUzhHgv860MJnsdsReZLmT9cQJx8z97wXwDQDx96UvnrUW
tZYcR2RY1yv5zEvjjQiysugphH5aJk/hfDLrY7Jaftat16YL/x48XNtUVTBzQ9PEy9s2e7POxqQ5
L75zWiZhU8csqL5Md8bKNsK8rISeewXt+cc95/ez/uOiFzecdQoR2Xl83pjCoHSTXbZpguKje6DY
zt4jD2WiBw7tEaW9iY/FDaa6tN1OecBXwdXcaXM1Y+ySw3L5iy52iUyDoDzNkXxYdu1W2/d7lfhO
YXc9eE8+nwr/fO1/3PvFuTQbGPyvFlciSA0NgT2Ofu4XhMXByTuMJZtzATXP/E3Ka4PUnm7STf8M
0/ghDFEp2fKrdOV1fH9O4OnA8lctAJwL8E1OFlkyw+R884sDiu2svnSGwXzxEO0E3oXkGB/I3N4S
/9qs7R/XQpadSHmgSobJp2eYF0shXpJabEdz+g38ofyf3kH/Aus2cXS7eJp3UWA8NIfCOf95uekd
4UT0e5AflK2iXdnzzpf6+83wU/gQdMkQDcZ/lzvAgHlQj4vqoWif2/azUgz7//tDP1+BEo9PDlbU
76bqjz0G22g8G7Ro5UHHbKXRrvP1t4gC4Pp+9v3N/N+lLoqTKcxbVarphDSs0cX4S12EK4/L1C7n
wL9LLE1WYYCrpNJfgplqkxrrOLfroS9Fe8HMalUSW1K0jdXHXm0Z+1R8NYcXIXt/0YSPaNWcAcvJ
mP5HGKDO1JpfiLobFswLl9IlCcBG5BEs6bMktU5sSV6EN4i4yD9y9blhoI3oKamSm0YA0BiiQG2f
y+FXg/FAUat2u2SBHFY/R613tVn1ZQGJzto4etbaknkQJsuv8/ZkNk2BAaPkZA1Gr5M9mZFjiADM
XeZXK6H1pelH4YDSR98mZX0clvCt1yq/ScOXViy2A72+wBRoyYvAkJAKZKo7q2WwYCPViNOmx44O
jssmQiY6hw9GaThJeT+ZMV6Uhi2fLesZ4ZhS649GfFP3p9rkP8DFo5JIbfzQlcZvcmZvy1c3cWNZ
cbDIV5xy9aQy9sGA6yBoKuDjj4X6pJ0ktxnrbRhJm5GRYK16U6vb6fgjhShN6mvQ1qe0fJCjzzFV
vKKgydTQWgHrnF+VIWNUXj6kQB5jOpL7qch3mhqfKngyeSQ7DTDq4MHQn+rFH+rOU9Unnc+uDxlg
5SI6mdUL5cruW9Ufpccw33SRjvvEE3ZWtmRAQjfkvVwJjhVZDpIlh9bdTpLU70Fdh/5WKj9bSwgs
5kqVjNHIoHDviS0bii31n5N1qxur3QFrduZAAvYCgadz27Nz2UBFiawL0jgoqVLfhSin6sHyllhF
gggAZIEvV6srZqtHZg0t9BLgv+uz87ok2HiD2rqpUgIY5W6ti4EY6m5rCo6mZDiDvVaGuhG0p37s
AeFWe8qV1ZaVQyQvttjicTHoQTS2gTaGdOkg1kblWkRiporgEDXmq7oeLI1sk4drC2q1yRQhyNS3
wZQCXR5gtWtONKgbOWzsFpNQmF222QIhxScDPoFoMaULvyYeLBCeY1gxFyi3g/moKyAQQ7NvcJ5S
Jr+SDpVcca+AZOAS4xAxXU/fClHmzdQPQ/OVzDgw6HhmG+2pzU17GPsfSAcZaQ+ObMlO3VJyS4u7
RIarrj34aWUL+sKENXTXpdpKQrRX1WPegfTqj7WsuKXWuD2FMzwxwObFMdB1W/VB1e9XWCkM+W15
wfEtBQjCl6jrT4aItm22XCP7KMdjNtzVS7GJc3GTyGgkFp4GA8o+yz1mFERmVyHyRsk1NGmj8pjm
7rYFJFsW2yQ5aKJvTFo7sp6K7EYRLBvFqV3IEhPLyFc1FCUlC3M6iwlbrME6vzRfK+RiDZ5nQMQI
UB5LzFCH/mlBH9O9FJCqRwFoJL3NlWibRV+KeIr4/2nTw6DkOythKxH5UuPGqXGViMVTvy6bKiGf
z0hB7J+XdXQE/a0bToyTt3Hb2EpS+FZ5Etl1Kkl08/K+xVt3xIi3Ree3KQbDnvNjHPduV++a87Rd
HTdKVEJWaIF29F2PFYOSPsQxk7A+tydNcsA3HZobu08WepDnfMTvHQsbDdu8Pr4plrclggOk8dc4
AKZ3z6b8CDWjClO3Ll8i+S3O2Zs1xhk6JE80/2kh29GYejH1hxTPaK07DyuXu0KUnrNi07M3WFJu
63PuWJW2bVTN05f3TPoQs2KHRfKdGkq3s5EfSwESSHNSJLgag+JZtXqosR+ciXuSMfZatX7TZaM9
c43JoteUnjXxHbA/M7JbKWeDbzS3m2VPG54lwForv5UZjoel6Op5epc01iaftbOIzF266HZuskDJ
f6l958E3dlNUOUCf4dLeVMwr0gxsKE3dUWp2Qmg65mhuijDcCdZjiXV0WxeBINMvSQzW0cMBw/Gf
Em+qErwo2b0eOYNh3Ckl8LQOhRNqQjMTo1e9hmrt5WXiAJ/Y4cyXYsYutmN+DhszX6pgmQzeWoe4
AkZILLirYdphdpqL9KZm80y7/AEIwV05WcIocYboJ5P8YDLKQ6FN9lgzCmFipOiyrfRfLRMnPWxc
IzrvauzBiuxA7/AjmDKJfFS0u0F4lcQfUbWP+vPOyDAjr9xOp5SIqpeOOUIm6UGRpCCSDwMfs1gt
vgl9YsrZI86bb11/zCIEvtw8SZ2Cf+PXGjVOL+kIcfVnbZSBJ62fkCbx41IRBBpBP5IpGLeuoidu
wTCtag3YAL8GwbrNoijQLdSoneKviRoIAtEryWD3c4H7n+73fOJdutK7xpmTxrFDw4Hm7lkIa6cI
LdecNUdCATMpbBnzMW9OVk0HHHU+qtsbPc33VVg5tZ47Erm38fKec+51Zu4p3XE1rMDKVDjtvCdI
G5p0xAziYAk30+8wCIPUSzUhkUboqC5APA3241w/apnpdeW7taj7Wl0Ps/UoktggpHcZIxZVkPy0
lu1SDhmdZK4saG7I3qYskVuo5a5leBLnsz1azN/jwpbTUzo+V1bC4kv8fOA1tU8LHoj4L+/bvIL1
RDiO/qOdB3+Se08plmARb8OBvWqIn9vuy4xSOD23sgW9iirCTApEm89V9NLIX/qq+zKOAWAYTloE
ac/qzETHMjELbZ7SZJuHg00+jC8llatzgs3xuKf4s6dp8owRizjskiW5tCHt7dqmZ27QuElt3hul
epNEFUQlyZ8on2Jazq5+qvX32eJUI752SD5lcYSDZX3mQLHQs5yaMq0dMj+PTG+SX5W13CErWAdC
PZUwyOvHuS62o0oe0CidTZoNMXT69LVap+2a6VjAcEIp72luvaiy4ejUKCOgdtzKTporO82Q3LFl
F9SfsXvaSfK4lzPRHpTpKYJXVhQ3+jRsGPtJyqEk3COlK9AYfcg/u+oIG8oz1sETDWQbrSvKtA06
jJpa8JWi/zm1vVcMw/2shG7ZLLsOuSs6Q2z6Ok8on7Al2VkNL6SN9oLJjJDBIv/YXgCjUxm6lHSb
abskf6+a0ivn0cngSqnRJ/xBv2VYuYJhtYiBWoFn1w92XA1e1gFhx8bvorjrCwY/p5DiLJRUFvrt
XD0P6YPZ6YDpEABwkVUKAI7uc8B11PiBYBEB3aFb2f2E2YvQ00Wj4GbUMqJxaiXNLTO/Lc4zlsgZ
5w9L6Gyzz3chc+3ftLiUogfn2TwWfV19kxiqRU3KDHBC+PrWGtt+Xm7Oy7s3n9f8s4CWFE93zNv9
2LLPDzyLgoHw0Mxyolze9PFDyrpfq5FaRHJG9eci8W3lwJjjoc1fk2jYDPqw1fQHrVPYP340OhGE
1q+pPFjpRy++TLpo15lCzOWy6ZiPSEy0O/wp2n7aphDuWuOrMAWqQkA586gyJ5VSwRuqxUEQ6CAL
dsT5Rx+BdOF7qK+hn5sLYwuDvKLWVuPYrYWFuV/ttVRSqvnOs4G119gZ1AbpqkHev6MCHSNaxsv0
zCIY90V3pWWLWVjRsPweFSibs9Ig3tCtB1caxm9gib+uc4HgzplZqqXagZcyklA24+Yc+xZv5M3V
XJl/+8W/7ujSrSePimbBGHgBcZvd+ucZvBZIz/vtnS/b6fF6h/oN8vTnvV1qstVWUHJNjtdDWDJe
FURMdwuvzzL/yjM8Ayp/t/V/39nF1EOJ5ZpUl3KBTzV5FrMcryQZQziDiZiV2dUdIVv/Q2z97/nG
f133Ak5Q26wXK704X1cCT+m39akJ4EEG6yvMbTjsVqB4+Xvu4F7saoSWLS4FjH9NhvntUuV7OcMO
EJqNi6mWxYfXcO4uAHyar+z732HE6e7quOff4RKP+Y/rXHwSBS7b+ZpwHfkoOiocefM+cyYf6T+z
uuEakvIv9MDVNPBpWdMZM11SmsplyGc51+ZD9St9Mvzw0G+JuXC738HHdDGjdw6UvS5q/Q6Z/uvC
F/CdpfdSKEzyfBADfVd41AyOFDSI2JkQll5yZ3r5dOVm5Ws3e/EKUdElY7wq84F2p/E447wuiHYk
4vj4hO9JenHnTRLId2ALNuZ0R5jx3rTBUvy5/7q6JX372cKRRHtmGGdG+t84OSEvypRr7XywNnhX
E84curpbfybOGTDWnHwX3YnXNADXrnkBEupipBbR+ZqtW2/LE9AkmxOsMbvajoFwn7mJe3U9f/vQ
/7jPC0S4bBXc2KRu/o3TamyHllfcpL5JxpnkMLAPus3oC+5VhuC33+sf171YYG1fl0aUcF1EbA/R
XvGzvbTpX7P32CXhi2t3ta3tYCiTZqpfk4Bdu/jFSsMdSYXenZ7Pm35LhOTZntKXr4am/iPqAG7H
nh/QEJdmPuJLTYNpLGMcaVxHPdZb8yV1YRq71jF/kM/6Of/qcOebM4BRLQWkZOGsCHHl70VbVOm4
qKMsH4Cs7IUCLYzSnUpenKHlm8G4tYwny3wXmk8ckOARdrY0I5Xt+y8DByRQBve/z6RvHvNfk+ML
wL0YCykNi98Tv3MEdhacH/P/UD58O1n8Y0J9cfSNZhfJ4DDn4Y7566xSpKe3KTVTnrJ+5SOF+/Hv
QfvXXV085D7KQzUcJR6yrMIfLf10AZWrxCBWfvSAbpn6aFnPqWhua+tpolJe6HjW+a0bE7IIKnud
bnXxWYZWXiCoWDMRPBPRTz0ByrIqJoG2iHJQexWb0J4INBKMIkhE/m8DvCIaogLYEp6elBg4dCZQ
VQ0UFhjgCr2vNAAFrUTnWu/a5ENUea9r/5YSyS1hhCnC/inKzu46ASJh4g4yk4hltU1pPopJ8jmh
b1njaleUD1I7OumiuIYwelYI0dKqaTDptpP1URhq7KFocCiRqdQVYbGtGhmEcDuaqVfmEAKkXTvf
a1LrZbiPVGDRIz1kBk9xlaBGitCr59Mg0xPXdDeC7MUSC1CpwOBSNxeg6ebv1J4+dM62Eu1CGR25
PsLldZBI3fUElOS3YgccK2c7Ic/2fSGBfiOUEt70uA34NNy4zG77cAKcvR1CGKiZ35c3S3pIE4Vu
YMGu5yOnBVQKzZXy9T6m3gdm/EyFo2w9rMiEYcoHMSkUGo4BinruJhHnPPVSYKS1nctHU32d87uB
Xl+bf0jCKzbBzjmuQhXKY6nFt9qKVfCyOnX/KQmZ10Wta67mPq0rKnUZKm7hmZB4FZ2bgptEuACh
GG8jFv9q07hqH4IzvsfSmzEkrryinNGNQ9YvmG2BIcs0Y6wFWbnP4XcZ+tMcv6vCjxRgV5aRH58x
xtZWMBtReWkhUhhN/mhgG3VARqqpuNEiQrOc6fcJHl6AYg3JL4Q5SK0fQhLEdMGxIrhCcyu1nDqG
Zcvt0er2aXc/1cfSulGql0rJ/X6+EaxNE4k0KVGw5Hlghh+KlgLsMFJW6p1cT2DbOBiAxWlzZufF
4zjcCoCgVnkLvTnuDRvw2Q3bm0kS7AW6cRW/GKVsFymplxpAlgLe+9CqbxNCk2WErQgASMxwv2+n
2amUjzQDbgFNiWKeYvyxrJ9CVuxjbYQqqDiJdVcN6ybSCRnAgFGwNJ7ecCNEJmoOOOHMdIxGt3vq
GSnKj1QEO+Ps0YISIw8N2tvOF8reLfoCQ6f3xRq9yUCRBBbU5o8Vf3cQEadV6IyMdDOVN5qgOQvO
ZrVYu4BxN/E8e8sk+9IEbAZAWTZ+W73UYfgZkSXaVvk+XYzdYipe3Yh7S8Fu0/jK8MY1wheZ1yCF
v6RQdHJEZRVIQsmqoluDpJ4ExTxu2wV3oex5zWpyUge7Nk5dvZkXwxbiyB0VZVPz7syO8EwVEHrs
vB7kKm8/KtLQ8Bj0OJySonIlYh5SGLhd1ACVv+aJdRA7CUjOhIXtS2jWSoQY1vip5JGbpKzqPHUk
ZGJVgx9UtVOL9xUkvFleVe1ZUtFCGb41vi5nYjkBOC37VV4PXqGadhaXbh3Lbtc/iALoLwOUcSre
jNqXJXJ523azQgg/8w8KqXSjVnBQyTjVBEMRErvVO9iy3edrbRvibDewjeu5tUdUeOh9vKKbN0WG
62XiKu17WPLVCFuLNRiHz8Z0yAeyZHvAlg5WtKA60/oTGqJOfK6ZC+hMMR0dVrfm31CFkwCRc80e
JouA7vwui2Rbjp5Ta7Zly0Ia+CItT7Hyy+xeierTwoNZ1MEsf/W1ElhM3FazuXKcfleU/3XyXNSH
SoOzpslaonkVHQzWIOX/FolW2zlYNurmekXxzdwa3sQfR+tFeai0khwOKpc8s5uql4EP5YkU89jN
KU8rx3SVoKFi8yYXHzFkK/76ApvC778geQtXq9VvCuS/fs1F0chhqwqdosoHbUIyqFj7OEoAFK/J
3M/P8aKl/esyF+UhFoizXIWDfLCMz9hc7XytrvQ65m+K7t/XAFGRdR1wRdPJ+jpDIn/MyKtzvG1V
SOJBJdqnvkH+GgyQxJswD9RZdxOth0g8uloPe3bVtEC1CMmaQ+SJk5dEuNMwx96XFhvqrDhi8llo
r2r9ZFLzyQTEGKDsZgJbt3nRq9Wu+v7IHNa1Bg2np/itYuohIbHUjQe1U97k/jhxFPQzkAuI4MKx
OMFBt/IFlWvu4EblRsrM7BgZgsAEsa08vdB3ptrcgFZT+8z7pZn8XkJYmXagb9jxoemckEfWCjJe
PQwPipLiWQyomYROWH/E9bsByItXsiNLH2lkER2A44iYb7O49gQR70mONylLPQHZuaq/lhDdLRSm
s0pHOnFLnLSpigG7DFtD7jeiCo9cix2xE7wUfFtuRkflMU3rp1TUm9IM7dJYPAnx5Ao+3qy4x+GL
Oem3Zit5XQfS32ylCtzRXLyk+7SYWA7ll8zJ3Ic/DFQM4sosQta8KLEChqvPYwrjvEQnXLoGJVlW
TG4DtNfM6ybTkVGwRDN+DGWIKM/MCltKCdWvLBWv4Qldgz9DhF5SI5A1+h298ou1chMxI9Tplxzd
q0v1vFTyrhlIW1GTnYXfnYm2Q9Dfxe5F5r2YfeJrWUY2F7KC6VEFBhT77hGLRGfMUhj5kaeVRCEV
0r7LKWKir1GFbUKqVtr3by3RIGJLbGYxBBKDi8VgOIek1KoEiPvUD2nt1lLjVhDyq0J0MaX0FIzX
Squ5OdvaKcX8VGoc09UuQS4Sp9ZbJdyPurGNKsLjDBDeZ1WnFBTicyZEE/Ttg8h5DDsQ6HNGV5kR
mR2Bu555aEdUlKSY1S8R06VxgONQRih7skmmcrxdrdXXrGMoEW4SmhtjWj7aumWcrEtBKlk39Ug1
U9ToWdRiJETusYFiLK4YK3T9vseVJxoQcpiGYwmCt/YoDWKMS9WFBTdikxozm7c2a2ptmwg+QFvU
+0ovvaGRH5tC9Mtk9jQ5dbr2prcqpF8PQrw6pkRJLkHpnT4muATiIQxfLIteHcZvjF2pon0s5Upt
FW/DbPTMbNo1WnbfL0kA+KsmP3vrOTa+upO2LvDZ38L+MyNFrO4bt1A6d51Tr0nPBIvGm/qXsL0l
vp6PHp01Nd40bKPpQU2kfY7hob6E0EzEbYVHXiN3rlrBpl8mV0sfFhGNz0K7mSSOBGNl4ahH1N3Q
GmXDE4UaJ9ypkh97+bTWZyn2yki02I/owwdJwC4nt0VKEnXU9gWjhwgX52UYHL1GxTXIwfqz160X
TfoxMX9OO2wL+IIq/TPuMXqqh0DW523JIkoYITmLGLrqON7kfWsPvHklYR5p1jcD4eYGZvNzeCzy
zu3nzM2XeZ/xThWRPiYG6lbifqtm0lavyX3WW6qoMJh7027qZKPSzJYWi/GnmkM0Xtkzun1IP5Vn
n2WM7xsf7ayvfja9nJM1TWsfWsdxlANSVSGvMBCKWw8aqCMZODox/bTSkFj7xcERnzJdP/QTVfaH
1txNcX5o1Naf76t5QCeUbsTqQcG9qLGsDVN2pf2UNDgHKVnpAi65kXEwz96ak3iS4IQUau8hINzW
GOECqk/lfQ+G17OISp06K4u9QWcgxcZcK6cwX27q9YVZ3CPGOO7cUwcxIK/YZvSC79PsrFvFRGtB
UF28HGP0MApGGYOebhLjzpgzaAXq9FiGBhIQhqtk12nhacD8ux5yv+ZnVe3HMqO2MRrOCug09FCq
EeQx3FxMNY1+W8GP0OA7NdZblL5MKAIsqk9VfsmE1caWxRcoPkeu3zP4P29y8vzVqT/H+ck6i/TO
Uq2scLBUc5puYQRS2j0ambp+LobeCUPVt9bJq6XyEXaMjvZNpAa36i9jkd1+xDGwHAIThWKlms6w
dJuO3iCJo424vkttSb292pJExzKju9HlXRG9llbktCNuAOm+SnE0GWJ/MJmBUz8m647NWuNTUEHD
CzXdaB1otaY5cShBqLkXeisgCfKgZ+MOYZKtWfdWeDL6H/VZnXXu8gp5U9M8GpADoNHeKyKOAA20
aVwyZxZeWcV2V1WuyGFWkhI4SVToZzOt9FcyzcGcR14R01aawo2Sk8yjWY7SRfuB3bKTrbdVwi65
Fh6XWLHJ3wh7za/4aDqiieIcRkqx8KbqTWz272FouH2iOikV+oJFXzO40vgzgvkSMgCXyXaX5S8V
1GFqK6R2P8lbvJmt0jUxqNBYTn3pJ7O6n1HbtMynZSmyhYS6Wlp+GfF8y6TOXcUYQGG4MdOfWFFs
RdZkpVSckbpXafeFrvq5QAiutTv7oeG4uJonoctsRU44VO4r6xCtH+n6kE5vcvmhMnIrStwU3qiQ
fPw/HKl4bevXmvFubSEzN9kIoCHrFPCGFd2ctZDRjBQFnmgyCb6YPnCS+oLMIJ/jpXubWx12kuhM
RmG3LRQFapxxIHByzDwjp34ob7HZPUic2n1Re2Y8PVvCxKy75diKXVEVv5Atx04MW7CdPwe59UJB
ppmY75b+FM6b/GQKgqtIi8ONTYLi/D/SzmNJciTLsr9SkntUg5OWrloY58R5xAbiJBxcwRT06+fA
s6YrwjOkfERmk5IeTmBmUCh5795zy9Ri73CtnZD23lNCTikTA+K6Q45ZLnUveUw3IEXHqZqn1E/P
EltvZxXrqtrXk0IEW1+mWkjpxqXRg9HiROeX5TxNOU4ShDHlRw4hqh6NY1S9kWgfhgaJV4hzt9vp
qjvrHX+rovULIrxYBnRXKjtipNDFOWxEdzakwy5LWY4EGwncvwOP46iBGzaOtecz4FsUKCW+NWRL
ardrBqyknQ0U40n1zzqt+aDMd8bAHKa/IA1O7pwciVoxblX2AbU49905MW5S9bscsvMA6hYJOaCp
hTY9KtVeoCQPHeAa2AHNaucZOUfJdmOj5hbpj7YzeCHuTjHrjWYNC9Fn84J+MybIZeUV82B4t4ce
pZWL/mKfOC99HGK6nd4x7AsZ0ahOIX8U81420zhjYbAj8jWR3jG0O097Vuq11UnCJX1YoyR0wlKK
UHGYyr0aYHRg06C3FYc8ih414nMbP3Zl7rI4XWp+uFU1DwDdLcSQVTjeRSaS4IF+w4gfIRbLzPLn
+lgc+xw5npMhCZjAGSfBPGJZwbrw3tWSc7rbrtoWtUfGwyluUhcdoVvukor6AYehMbqr/XEdRFQz
kmqloQwt2I2PnBSBfqwBD59KP175SrAqZbzgj6918z4ex5lvP+d9PvWdKdgc0G5wWCd3zUhnAWgS
GcTrQYpLmr+4TjP3bSybfIapgT8WwSMq6PlgVeuCEldrOGvauUuVD0hkzZbqNf5pTvaZuy/BUxsO
48cIE3DATBtadmeN6rx2rL2KhsNhebPt95FqUOucZGJvHJ8g0RZDtS9WuuWzclKfjJu54eXw352l
PjW1J56F/V6mZ7P7Kkj4r50L2LVIuXHyG6rnulP1+acTVJVZ0mLI0S7aeof6nUL+0kBdriyjg9z3
O3umHsbj19Vmw/vr8fCXC392/IS2lUYj2WZHPc/nTeHPgvzNDrem5m1UV1+gmJmpAq1HaC4qDJi6
dduwRk5SOa2wyQu9dyjP9YG1kMO4Dot6XQVyQWnoErEipTm1uP7REFTsSqR+RrNpNfk9Fw9jhlhD
eXP1u7IM53rwNGY3lsLBA464mMjI1Xo0DqI7NuB6fM6SCZmdtg4m+T4IUezhRU/jeyUplr3Fitn9
AFM8U+Nk3WvsD0MJ3uWuE/wgIz14SqznCl/rWFdbIFgLI6ZshoFNYh/Ke4nqVM58nlyldPGBXjw0
QYl2VYr7Jg35Q/DrM7zjqLNkaK0N477GOopaiN0KZU0OKiPOv56KZ8WGI9kX1sPg3Eb8zSR5jJVw
5RiHvHlrB8a6pnJMze5y41vKBjjvhoVeP1fOERBzjmgsH19D1DEae8JA9/Ze/FqDZyiYkoeMWgzI
CYao8J5zyq46M4lZfutZLTTUL6KswRZ088ACz4MnWitekA5vwxqHf8opQtuO7VNvKgviibZJ+obc
eumjnhlbsRGt3Bkuix2rkOZvPUceAyNaurJbReq4yzTOk0Z0Yjmlakiat16gg5XbFr2LVcYLA4Zi
3cc7yatKibOrgodA01GRgb9xmpuhprMcnb1x77EJd1p7hkQDrRMuZFA3bOXJWqAYhVvJuJTiYSBg
NBi7RZM1s1QwJ0fFjIiw/ZAiURqNfYsqyCmpaRWvUJ+XAwM1QK8WpfEO5sUy0h/VCP2Vm7DiobVj
39ahfLIc/5gy7wayuM3qZJ8Tj2MELyZzeN32nBmNVaEi8knwx1vqaqBigNubWrY1j8WG2kBvyq1g
j69A92YpJoKJznH6IBIfoA6KQHgJosgw/YZMp5iFJXZCRSxNySbJU8Du3tnOM+WKvSUfsvjoj8Fa
lfrOy8Q8NFeN7q9jU12M1Q+93DDrIhBkN5xwI/Jm4YH1zR6N9mKM26hYlzmJd+L72DgPY4XDIhgR
WRNeyH66G7e6n66UGgAxlXIkf9zEj1WipHjpfphUA2T/HKSjYB46CmVhigAKPp3ePHHWffTjk25e
E3/j8lGEbbROMROZtbXpSIGqY/W9Tr8nQwR94iGs92N2Ger+1HU1BHFzPlEmdPMBEyOqKjbgvPEu
eWi0t9JH/kLRoyA5OkNIXuXavEDp5g4PE2SsQJlcRuOWsbnUjfuMs4S7N0rAfUWyliz8in8pnG4d
I/zHHXkK1G4eV3sOm99Cr95F8ooHGdd9uGTDO6tBnzhtgKpI0lPKV57Cx8BeL9W2ZQM2xH7u0ENG
kMNsFo0692ZaflVtOaus9KyjfY4tAgPqW70HBUmVttpHykk15KxT7yU7FUfcdzQeFCBafeEdUwVX
kHHbOywtb3R1TnUWPjaRurL6ZpEUoFc8djntj8Eq5170JlSoBgUF3uBdGNkqd7dd9zaMp7F8rkeP
uhlKNNuaiV4s3fjOqi6xUbKjPUj7YQwvcM7nkQTshebuP/c3f2Om+3Ul+NTgFFVcFmWV9RRkBd7T
ZGdvvSN8+nP9BVDnr4XPXy/0qcMZjKqmJUmMGgHvUG3v2xHQRRAtv3g/f21t/nqZT63N0Bu9NhJc
BibFQpl9r+fhrb6d1AebcPlVaOMX6/fHMvvT+l3omuKrFQqAbjqTUndMkVS3krgK62xUX5GA/+pH
+/WtfSpkx2HkBQp0MJznL1pTzSqtAubAGSpBlZVDxqM1+sWn+df293RJB9mcPmkAPnxFP71BS+97
Rcb2iDIqOWUnPCy0wMPVtE1BZL8ATjLX3ttTggh78RW78jfgil8v/kmn5LSOD9Yz6bl4uxi5IA3W
8rvxotyYiIf0BRpV+yVfiaP2lc3u94Po32/7074MAbXuazr2e7moDvT95+OGN42vrVvImwo9yf/f
x2x/qqRnml3ooW9NH7O2wkiy5xycHKM18+uhOXSrfimQCRlvyqbb5188l3/JHph8fT/dY/vTDOC2
BFAUGk/MpLqrT2KRH+n4e0vU2A/FrriP18XauXwldvuNsOTXy36aDwbh2EUH0uLYr+hNtHcTXWsa
T8gL1EM8i1b+F1PD7yeg/72p9qeZoXVLfQjtQD0KQ9+MVb7wU2VTeNYXM+pfBSy/vq9PHS4Rkjde
d353JFVxrSTWQtHOhk1UFIeqL4bN9BF9bsD8fOc+TQh6RXM1Grxp2HRLPDyAMOSmnVPuXQ4vX318
X0wF9qfGVYSAICSOclI7ubtJSGsgpP3adfv7KfXfd+lT48oflDjvFIZFEX935StV7ZnXPOT0dRkx
6//8Af6mNci9ImcMcZOqas6H+/mn6a2ipkucWjAtFv5V3GWb6Jr8YCuxwK0wrxdr7TG6t2kNDgd7
X639k3PwLuXeuZRfTAC/G5o/W2s/PYIWGvV8GLDWSufNty6qemr6r7Ipf/vA/XyRTw+ch4fSsEet
O6rXaTpFKHdLMRuhmrixN8HiSy7B786YP1/v0/OWmPTCW8n1/pzU8iv9nHux6vcYLJfyMVxZN+oZ
sQ4SyBZ0JjzUb97G237lW/4NlfdXK++nybw1wadNFG4GrrEKqNvf+zvqXrv+hcbKrFmMy3xhBHC5
cat/ObP/bjj/5CPWP83slV2nsTMYI9pEe8fMvnE2/m5aOoeLtcZzc89Mh1n7SxndX/VkKOjgVOim
Aw8RTNavlQUpRiuUaqMdreh+oLmgqB3UT3eVjPYp83FFwUiIMce2eH3cxPtiDvzNXIF+D8GvSpfW
hQvx69WT1jOcgM4cH/kkhpebSV389br5m6n2l8t8GtG0f4KGgqt2rHQYre2ubd4HdeqDfPvP84T2
YSj/ZaYl2sc1VQop+L909bMKMtYqI5FRhwqyj+DiykuCNi8wELk24yHFj+8aYhN4eP+HCJtIeHQK
cR1TaoK0VaPa2sVod1BsHLoun+t9gKyqw36WO5dWjltniC+mU8wjp9iNnNzSwqL0Ltdjb+zCgvOG
yDjWoSSx1XjtZDXVUyhoiXjJO29b47ZQSxL3fGXvhON1SpBz0JWpNF27LJ/7intpKaIXgo55ZYf3
+ocTD/dqRTte6Ft3eCIbbCHHHrit81CZUPy06iXV+N06wK+WbSrMcZLmauP9yJ2bwbOXsc2/GIBG
Q5fsV/csYbkFPWZrBx4EVeCRYnyd5bNkfBe1uE08bxd5U16d+6qq7mYkaattRpwsNG8Sn1oP4AKs
u3IYvJmt6FtbqGdXgT/jiAfbt1ephg1ztGcGxmhDdPPJbuT04aPpjou4HFZl2a7GqppL08cHhrqw
sJZKn2+t4K2Kj0HBVhEPkdaaax9Aa6maW9/pD5kWnRoqhRo1Sgv4UJBFhxENTEAIU4xtJnSfHN/j
9B8s00GdO2O07CnheoAdE3WykTe4bMgJxKo9dwKEzpY6jwMqpr21TEpJatawCbvi3k/ONgWvBki2
ZtmLsJZ3luMdbJktfERMrZ4DTZC87P88bj9ml78MW+QZjqraqsX//Poc5oznSJZmzz52eFdeh3ft
YFhLQTgKLY8n66i/sd9iJ81RVWArWn7pVfnLRMBz46kkYjr4qzT18/nByMrcVKN82lvauwnYKrYR
VpVVd9JeEKaRMHfsl9oyXAZP8fUrnevHluTz2//56p8OEENuZalqCawHtnvpYvwcOJibTDkpLU4w
GVbXrA22WfXDglGdjffAPm4dOh7CGi6i/BZLtBghhNCO265piwZzK/3Lmdt8t02MraQtTv78plTn
NjqMqgcxmZ86Lbh0Pj59XKuFGl7qQW6N6tR0t96AlT3Deu+6y0yMtBvfRpqmiletwrDeGrn5EjLq
e7qVrbeSNOGVUa779kWyagHMo2Hmre0Aa7U17GupP2Pp3skA1alWLkvk0Yol99Rol1F2F6AkleX3
j/H0X6/9fwc/8sufH139z//h69e8GKooCOWnL/95jF6rvM7f5f9Mv/a/P/brL/3zXPyAnlr9+CGP
z8Xnn/zlF/n7/7r+4lk+//LFkraIHK7Nj2q4+VE3qfy4CK90+sn/12/+7cfHX8HH+eMff7zmjZDT
XwuiXPzxr29t3/7xxxSM8F8///l/fe/0nPFr87yWz3+7iV6fP//Oj+da/uMPxdX/zlpnqUQRuCrQ
A5M/1/3481vO30kFtIHUgaoDkvTH31CtyvAff2ja33VtiklwbENzDWJ2//hbnTfTt6y/484h+9Uh
SEDDquP+8X9f2i/36N/37G+iyS55JGT9jz8+bXItHj4UT5CSDJhBBE1/fgaVbGzUdPAS6oO5d6D/
ZiNq38O3O0xsels3BgiW9HAi4YaHaNJT1JV9Fyp1cGiH7uj3gbnVnfKiK8qwMaIGRSRNFduFLJjA
8bVcmmFDuSZ9RN0L1T0Ho608OW8/feD/elc/vwvN+XRO5X1gCLBs3saUL+HSL/l1MrPzMq3DUurL
olOXlh8kCKUgIpRN6m/6Tr8IPTJ3ASSNUPruURaZuSw1JChdnT7FKtx+SfssLfJgZ9H0hfysz7Ve
8+gp4j7V9fQ90RXQZ76NgDNBDBzW1gIb1d7zoiclhjWmCmc5DkF7zMLxAP0w2Rg2naXgVmNnNYmO
gNrbmThHDS3skhwA16FlEDfUdBvWNBREiILI2aOW375ESfVeWvI1NNBcW2nwRrX1iQaZsgw7Wpl5
nxQ3A7ncbqpdHSNQzsLC5j24+YuZm/WT4rb31pNnK/azMiqbSANmEgeBSQdBoV9jdhCi3fJAJMS8
sl+MxDZWYZRqC7QfGjXKYEAFqY3BoUN4G5XGQx4mXDlWV3EzxqvANvfQTCuMuLmGvRYuSIJOkwNt
XyMlTcwOHH3nrL0oWufCgglVjnc9puGFiYQAoUa7SdCG2/XkvKYrO/PqFB+Doy4Dn0Qf5BTRqo0z
FEZN+CjdMVoUWSixctjPFTG3Rq7jEu2TV1NpnY27beREaPGqo9O52rLsODyg03G9IbkxDrokRtBH
ux/p1r5RcsKdlAB/rH/xe8unIzKU836aeoM4SBfdSNJ4geeb+Bo0Bo1H+z4szgjdqfAOnVw3mOe9
qjnUfnJPeuABLAlslBZDs6IujO4RvzPKPBPRi5oBjskGsBpFAxelzWD7dmga0ALQdy5M+uWextbE
N+BG13iJaSYEBHXj0Pd9MAzUCa/+mH9LpM/uo3DTox0DM0nEJQQ+OjeUGrN5IWmAegBrsURvo8zX
cVdYEFFbNdtZFuoHT3CW8aNdHZvjQfNKjbIgArJooEdg0aUSaRFd6j5b1cq0MoSFXBMfXn6zpbqC
lUjVEHnNwghbY6EDLwgTVA7mCNkitnPIJtl9ouTlg3y3wvAOJNXFoIY/+CSN06KLV5FEMaIPar50
REo2sRv52U7TMrEbw7IFLp63Ytc0mbohnHwxoENe5EhyZpbsvXFepV29NCrrPaKDvS9VbY0vCKhq
B0ZU2w3syI81ge2nChXSVtRLNytJHo+S9TDQXBujbxhCyCm2H+g63vuG/G7rJyVT5riUF4kw7uwq
PQ42G8uBnI19NYYgHSx60GEM/GIKuZQ9vOB+8FZOUz34wnwuTPW+LsSbqiKybIor+TmbSEIe1otL
3dT3gaT9XqQEzKZYdIQgX06t7Y2RcmGHT7tCptGV3aZrRh4Dr8UPnbnLwXYONI/aKYrJ9K4qqR1V
ZDNz0bEz6fYkmX3to6ScsxysHT3aynw4SGrLCPzyPcBgkAq9/qhDJJyhb7ypR8ohmhCvToBwKUfC
Ix6qTLl2/feygiBAdO/KS+pdjockE5Pglr4rdEmCHVSs7xqpD3mYgoMG3RLwFPbC17b0xtbqQD9f
DREN+NlTYPDghrr7GmTfKWqt0dmE81j/FsEaUoMB2p8ONceSYjN6zgU1rQB+7S/ZX2/6VNtnSMvq
xPzedsU5q6ZNbyGXfhVTE0NJQYA8eIRYbhy7viOfBw/8vO+ddd6oRFgw/6AI7A5ikhgwY6zytHjh
7AJ6mpMM1oCXrveptA9ABwvijHXXfFGr7rvj2K85yimnQgZQ5zrsKDsJlsJCga/Ct7RD66L4zcmA
F7XKS4d+kFF/K1U0OGVDAkoQjv6StJvnfFAMkpDbcgPa213Y8Xo0i+BOr8UNOTveciQQe/6xMmqW
DgndZNOWu3YCjyJiyzaa0IZkv0sjtoytoiPut2W/ITxF8mP0m4MEkURegMzIJQWQvmtvUSe4TEG1
dyDxrwbsE7KmBqRKDCgwW9j9Ud7QkS3gNgQhukIlSsPvemc+SUWrbvOkAcRNV5i3Or4l8cBsWiXh
bdT79loVncKRy8yveoI3Ky99Y2XTI92ajTYJSJJrokPSrYt+66pptnJ4N2lWhGdBpy8feh7HIiLS
yTPuuWV3hatdeJiMQ+KP29EajEsWhJusLLRr4TbVomFmnymiNXZBZSmonw3j0YEbXlZjtDOMulw7
0jyEviKfUx9N4bQ7uQs94VCVwDJBqgZ2naTozmaBFjxxc0CDVZzOlRGLdtMWSCRM4dFKAxQUiGI4
W4VhrBjD7RExUrpxZESAcYNWNk68mD65n9xASWB2KrTwRZr0v81cbW+KdGpzqzUccMfOFmOSKzs8
eKcGisuNQJ/Hk6rcjV69HTt/fBj8MaVBq7onGuruApsJztL0oliVvESdAdeMwOKNZsfl0c6is2zz
4BJHaAv8TCNphVkWFJCy9OO30c1VKJGlfkPzWXhVvOwV0n3MtKjPmPvHedmE47Irw3BXuRFMsChc
GmrUkRigVVdn2nkVgrank13NdDT3NGAhvRDDcMaRBRzbUNctUOgHFRWcMjhbsygn9JkrtxVZtUzf
MVJJBzdTUl/TLuKYW+2r8l4UXbTNJpRYLQwWgKh2l7KHXpWgPI90et5jlqBZbO+UDgJVVZwYqFTu
0uww+i6i9NxhVWwTOFmyxlfldjTF2oMMEZ/FsuERBM8jGpg8rubfVoPYhKO3ibO4QgqmsP6e7LI+
UKFfKnayCRuDP+aguTWjbOG6R82N5DIe2XYM+TcV/kVnu0tQINrKaoY17wnrkOFtrRDVmFc7yIqs
i9XHpEHgc/LyZi70ljCGLq1Yf52XGgdVXIygwrQXlwA5ws7fhOCU7rR+uiBxaqf1Bqwii9g2FdYZ
OqEB+R32p7B5kyb6/TYsCKd3UY+FStSi+wA+ZZcwYdjnqK4Vc6THdGKmD7D0mPHiWy0Rcl6hfAoa
iXye7Ja554/IZZHuB1GwbLTqpBXmoSqRubWt+lKUxruZlCmeKIdzKIGwjNG7MmzZOrqIC/v2Tkbx
xsRJ1FdYESoqL0YUrl0sDEKx0Ksok2eRMzLORncTSO8G6t0tBABAET1agAKMP3mwOz10t4pJlI6h
qm9+W78lBlr2MUaTY4r4OGjOM7nDJG7osqBemGj7sv4+ot8a43MviLVvrlVTkDvgOPeZkaO5TDZ5
ULmLIIBHZxWsMXb86pR1MGs1527U2evmg4YYrlo2Rf6Qmj5eUjV+7BXrqtXdphrKx6Eu4Ov41k4b
gmcgMVqOwjCyvXUkfRBl/W2vym1ZPehF/BqlvJjE6+847pzrfDjz1MooWE8ZVVbdXOKOJTAJYomK
lkgIO2KCCDZeotRzr0/CWd+3yPSLRzxpBBfmRjBT/fgKmL9Vy4eJXtSkvFxR0oKMIh0HVjxuNEXy
1YQvGW20iDn5DphV15wS2XolbJaTWL0WdUBnPcweihhRa9Wi3gVZf2ObQNIHXiQn/bKyVpZCa58d
+c4w6x07PPySGrbT0eeVaLZt7ArPQ86SvPs+whrdTw6miyQ62zpdZcz0MXvOaZqgB6JSIIZiywSo
6Yh6p+FkuvxD5ISvQ5k62yKA26W5d8bQj5coYdXPFA4nVYsjDhHgkZ0jSxvK+VVfH1SnTK9dG0Bt
qlx7Ufs+XIqWJdrPKvdRGugtaj9GpJgbm7HLlppDuos3+SsSVW2uWp4eJ1X34BfmUxrkKO8Na1w0
dWM8IcAmkkY8Rvjg0JG38kID/TE/OEnuP6Y4UY+Wak/JKnxJkCXxsBxMnCzchm0o5lLISaiI1mJw
zP6UedRfrNK/+sJvkNegkrITxbt6SFHnTSKGtYraZEWVbEIxjt41cAX/YTvM2X9Ki9OHH7btt2tr
CA6BozdQKM3TwJyNWa28rdofaePWW0/rkDI3l84J6lvVH8Wdd4MJ5I3eUnIaEk+5d0gW1J1crovE
fQxA6+wqvec/WfxDpMLfkJ4U3wQ6m/PRz82NlTXxzce/taGxAMsBcm7Ca5noN41Iqsg+zY0XE8Zh
cjCfs8BPwutNO3iPdg6yLfDH7Ojm7plANMBK3mudVYiAs+5bIUB1tSP4wxHrs6OM6jc7QaTcB3Fz
0tnyVkOXL9zQ85coyjmgRuJQ2HU7d3ot3ZZj2y2MGjFT9ZR3pX3sKoTceqc8lkkDaLItOGwYcCUm
CqF6qASZZVrrYLdRYg34ELsjum5MxAQi7hM9ZnW2+tNgpvMhbKK18OsbhWE0U2Ie8UQ6xi07XnsS
0IOfxV1Ash5y320dkh8Yi/AuLpZ5lkQrGWQnJ5X9ZcBcOUubHGz7EGMnmH5ViILSZvOulyFVvfIm
rzME+Q6R6KoujkXowd6admuR2bRbbrrj6688d2QXFKm9qpsQC3sijm4MIjUR4jLoypxIPXzliivm
5ZjUqyE1URo6Y9ajeEDSZ0QPSUAknYgz4Djky8VZhTkMa9wbqdA4WOuBzBoTzVTSajPB6BGZeuXD
cBcoOfSlEfbJKrEH4tRanahSxTa2bQfOygg0A+CgelY1/exNJRjZ55yghuqcMfqOWkMANTEnib6u
TcWeFREh1I2Pa8ZVDAezZ4d1NtaeXMAO63pSjbex663dEml+N2Qvoqje8tLahwqP4nRezRyXKK/W
G09gLcihi/xDHQVnRKvanZZlXCVeNYY57oYmaFf+cEkDYnP0tt2DEqCFX3JnJfLN6dZ3AxCr1iqG
hVtWb2KMilUWJt66T7RsEUn8D5pfwbdnBhjNwV41UicyquC9/3kf4S7Pst5J9kiycGZCw4v0mj0P
O+GgwXhGpGBEJ8+5fPyzSzF2nozAVLwewpzB+HK9hPjVNoGs6hf9Ikqtbl0MPoOyAqJHwd6KHQLC
DfE+tJATxQjxNOiJu/Gz/qSPqXcgJOa1jkzg6cpdZd1Z7MDnQelxLElVezKRhX+Oudp0ra1kd24Z
po9wUI4ItmHeFY3bL+1ipPWV9pi9w4LaU9mHt10VsbAO1KWysH1QjIItQpk+mZnObjC1MCbTwRBJ
JPFUY3c2tNI5tjDPQmUs140h5dYaWx8oHEeDPhOvlCO1g5oUYg0irFX9+uzZbBgsygHT/do6LRjc
MeVIXXrGQ5GHzq7T0k3LJp30HH0nksB9GtJqU0tLg7YJ6V9zIGJ2lrL2MwviYaMaJ+fj0XRyglNC
CIhZFZvbjykhC/V4X/mIN6RMb0nyKn3PPXw85JplHSr6NYeYwphFUflSmt4jINONoRTNbVjw/FcW
/ceqz6zV0IXtsR97sLMGDgXPRNnLXGJvFUX8+Hj9lq/VVwUkb5Y95T1nnsiBXqiZza0TAhJspmcn
wyhGiifTUt7jUuxJCdx24DQVkPEzRemVfeEXwCOqRIMeO94pLfi6KreWuW7AjzPUVYTe6dDbt0G5
cFvD2FYN7tmwGg3KQHyImQpjr+7p8MQW0ZyVd2YKx3EQN+Y+V26TwAowgtXtrvSbZesgNO3clNN2
cTX8sNmr/vAmpakeIMlx8HDxoCfuSTXzAsHj4OBPDW5kqUZr4udubdXMNv008dLkyhSEjLVfvH58
9oyzx3rQjWs6ltPpzJ/5ox1d9LLj8AmqEVzmIu37aN1mwwle/XtousTyTcPAbDJjoypC5eVhRSnd
bON6ZY6gMV2rbKKvxjjilNdXLgvtUtdGsbbSUZ78PrnTc1SZeYSmuSaiZBmV2VpraoGOTwbrUetJ
OZowuW2aHMJYehcO0JxE8g38B8oN07xthvnedUOOa5YMFr0fmNANGsKRYx8nQeD4N3qNm8Yf/b2h
15J+ib9NXPaisiuz18LcusbJCP344NFeRo4dk+meMsMbJTpLK6ZIVqYvbtYX53xIgTlgliv6jjDa
Agt/WgDhELlFhW+aJdhgFd+S1txbA9lHrIDeIR3f08pQD4kVPJWp7DacveJ90bbuwhmQyqu5jPAy
tWIupk5uJ+ldOr3xbPhpfQ56qjGVHhyMQd1I6pVXaLb4ofrLx7yeSmdZqSkGikQUC+Fil46MTs4/
bujHE6Owr4675EatfG89tHG6xqB1j4HwjLRP7AM1FBfgq8mimB4yq/EOgWcmSw+wLqwMhvoY9Wcr
qRkHbXMVNc61MtY3lidYB32b/meoCEpgibPufFXODGgo20wEHcUEetluFjZLK0WGbodRfegaa4mG
ICwoXoIzHiPVXZZujLFqGkZZg0pY2P1AS0xsqBG2cyMWtAS07MUd+mSppU25jJKueNSdna8OsP9k
Hd92L4Zp4BIUTnjnG8+atDAGxVq97Wzzm9MV9U6ykMIgHTY+9S4mdgY44iPmL2iR6zYoXpKx1Y7u
tD3GQ6hTlCSJjvlIHx1iZDn7//mJKk1HX0B2zfJjS6HETbcOBteb9S4966K36t3HG3HTNFzzcJ41
u62/hZKs48TDTcXKFOD/zrVdXEUUXmgaYDGh8BaZanhbMv4Zfnmx67tAbGkoxuAeq/xEF7dcxT4r
hUKaWx+DS8mcVHMAVtjkzXQcD31Lf7cEkttSIPnJiaNfjVkL8tU2m00SNAZgZWOdVk5yVpgrbpSi
OiaUGtvK6A5VMJ3wOd4jhVZ1TOEI5euofvSTGs/i1p/mrMDULmUOPtv1T6HDZEJB5hwBCduhGr8x
8G1/bF560/7GQZ3MwGY0FmoRtuS8DNWVKQFOud5cQuiShaE+UDKzedB5gqwUPxqAm+E16X6godMX
UVmoF2EjkQ885SEpyJObDwGe0nAwqL5bjb9J1eJ70IH+Utr+osclJ2ebAnOdjePuY8HX8hIPdBQe
oxfDazC+QY1lX08/XDHLbCdUqjNegxDCB0yzSinF485iZ+DqlNKZ674XPV40q6jWoU/9HxNgCmXV
Sxdj2YlTBsFHK7WDZYm31IMR4zsJJaTQd2cSZPjHs2k4RbR2wnSVZj13qja46Rj07BY/u1mFDxVx
hgTN5ZFWXKVS3GVOHMyqpFO36lD8H/bOa8dubMuyv9Lodwr05pX2uDjh7QsRCkn03vOf6iv6x3pQ
mVWlCKky+jbQDw0UcJHImzIM2r32WnOOaeCn2zBBkwYXtO6Vil47zeWkio+lmrS7vhsufxaeSwp+
hgEKlcBKnacLL11fnit6yu7Px7yMI+tkbcWjoKbtXojor5pC/ZCaK0OXCPNFkqXEhC3NW5qzrBsE
hNLjD++rujjzgcPVXbF5UwTDBRgaPtF8p6Ofy64ytvpZ6Kbrkp5UQXv/SJDaWzxZwj4RcQjrUmVd
8lWl3oigqMSNpB1Zd1sYA0W86zSVBqapY0NQe+M6rTOaiZV+HpXH0Wr767DKvkVAo4nsTmkpbCWG
ZEXKvdZwMBoAVz97qL1Q7q3EggI3QWTVMskIBki/RrbSNxaV0TPC8qawppOAEsMvhvlS2kwjYRM9
/vw0901Nz0SJilNE48+utQ6LkOE1stFdQIvW6CGhbxnn5FJF8XA1z8UUNEK5gCuH5q/k6gXzhJG+
eCq66YK4panh7G7d3ZoA+Qdr6m6jKYKjGq7HJNXY+WUeQFOYrVuplFlmkKtWdNH7KHXYprwwezvB
ILOOOZB1qY6XY2YxDFmNur4qxuyQ60pxNWXMvXqcp2Wj5kGlLjMR0DWFtsbkpWgaLShkEfsKrUTa
yhfF2n/L9NWwf9ZbU6V7htAk57JQJqdK2Lp25ZGdnoJzledy7AiGVgizm8LjkLWFr6l097VJXJkC
wkPCzYVyOY9rItofdLHGgYG4iTDCrvKn3NJ2nVFt3iuYtUHeSO3pZ/FuMOj2Z9NLjSkKNOhPrhwW
x7aLFXaF3Q+lWuXdoBo3ido2+6ZMFsDN2hjMWHrKsA2Phix6UzKYvkRT0OmV7r4TaGfw+WAMutVo
ggTRlyllSLtBj4KfNTxDPJEOyqamWvR+2LcpJgGcYZ4+StqDwn7ZnYu+3Q3aC90c7b7aZhNtRl9N
Ho1mP7IZCnLYR3uTYm8wo3lvFdlwoYqN6mjbSwDb/JbdvrKXmukauMC1kFv186SxjR9jGMyNIe+S
NMEePI7xbkixirB7+lnixj0N2XE5K/VIVJ+MnejnR6ua0vAIfaO7VfSm/9eUOxpzLk0yVEQBqiJv
0vsP0l7ssLqaEZzgSau2m2dpvmoZG2g6MRb6AuZ6q0UjxbrMyEdxi0mlANgW5HErYn7+jOK2TZOF
lkwq5ld0I5WDvh6Xui9uJsZS/6+EIXcVPrfi/wNFyBav9F8rQrw+qer/9W/v9CDbn/hLD6IaX5A7
KYZlSYpCx3SDDv8lB1HkLwRWoW7eIpxMAgT5lX/Xg6hfTP4/oc8MF2VMrf+pB1G+kAxB4I9l8Aua
oiPt/RcEIcCEUEr8py6KVQFFlqLJEsITfcOyfpBnpqApxF5HYawTvGndWdHSkCDcT3Knb9uyKTwp
c2YszNUgwSQg1AhfkxvPInirf1YiCggXKj3fxzSPQiYsDAmF8n4WaHoDq5nndhclOkCyQSlF8VLN
8hHbnVDM0rmtGZXSOgk74RLPTJNeJKvZaedRIPnhESyHyqygKCKdHU801jkz+naQO+rbSZY7ShlF
0sIZD1jDB0S9NEpJnd2GvRg20MpYVPE2hYYfg4jMS1Jcy6yYdXriTMpTVQ1KzCx0Jdn3xHnIOy1A
fDlrBRHK9S2dFHZr+LRkK4dOwuQJvJFnwlDSl/OQlFbcH8Iwr5YnnEwGnTGs2/VxapuO7U08tYg4
FEb74PT1Ke2vrBbjuT3oLeHbgtqqxVUsyBV/cdHnIzDQeU7TlPooWivNhQ1T9y/WbCnhgpuvsZKd
FQOA2zWLbJioLzWZxK+onQ1/iLSQBIWehRwvrGmIkVfLXe5qdGGFQEzAOh4VCVKhv6gycOixN8Sd
GEWl+BhVjADtmk5G9zhRvgKM1tksXurinM77uOo081Cwpc1vUWYasaeCGYzJNzFLGQ3NsNETp6kT
4fu3khATticjJofkxKIuXMWaMs6VJ7QpydpynEyavzXaaz9jqRr2YVqJ0neWaWV66SeJBHPQP9Va
tbTV9Fi/UQgNlr2s6vV6CYR+DpfzWuIR5r43JLRziWYM+BcaD914jpsiCgmoXmIJi722iEyWWj23
znnf1R3kIsvMvsvMaWdHwQ0WXgp6Gl4VKbxHY9XV7/pcjNUJSZPGSbbqaD2rIxcCx97KXzioMRId
6s6ODVIdV/VuyDAfQzsysYfOuVY+N7NIdiwUuqXw8y4htHi24kI/5insIFvVGomYRo0J6j5WExUM
D3VRO3hDTFJM7OipRD9ea40u8sJS4Ja3ta6Fp4GWRXVMLMy/t+KKSLt6rKocPgLiL/yNFbX1d6FG
FrCfueNEp1DI5bs6nHPZ18x0Tb+ZPRvVK6ZIIeK/thdCux5CuoxVkgIZM/OmiX4s9dKZwSpDTvCX
JQpVkrBreTAvVaT6bE6SMFmhGbSSAuYTAQ/ygn5cmvlFidjxZnbDd08DcwJKx00UpRYfsrFcvvPa
m6NTmVLSUV21EVJgPRYshOZpVOBFTZeEaBp9TGJZtCVjtiZXDbOcPv1kmRhfi6QNS6Y+WlLdibIi
1SxqvYy5mWeUDkZcML22FbPQN0ZbBilxyha9BTOUTzmpMWWc4dKv1Wr0hEYPmRxWQ9tddGIy1oGl
Yv2GwjHKpmOt+IFxrUaQHdQmb6PXJE80+answraPPD7P47WpV3JKNUM0AsIdSzKioNdIDXrhtHr9
VR+mrjiknZiiHBaHso1hAqozzUlB11dOLNT0tzwzLgyxUsI3S6ln8vmSGsNolVV66oOmgsVi9rHp
p/kQxV4aD1xZTVxmxEOVTICJNlpADLS0RpdnrGTXnOI4JtqAvbtKgE8vGM2FseRwRVW5a+/HAlCC
v3bqKvmlrhihY4rN3PlJlGSKZ5pbJEm8EinLpgvwhTNLCfCt1cyXh2RGU+FMpbkijhoXnq6mKxvm
blEu3o04DDR3GNoqDBZLbesLLVf77LJu5aRHh8GuxelNiW82CkBrgZXUFYbfGQNnLKGAs81yQNyU
0RQq7hZGXBGu+zYXL4kdW8XLesxG4EFrS7+sJf4ivFm7eGLoPFoY0tW5WtSThMZnOlENkbIx1fQO
QAjFZRjIRS1845OmRWigRqicWWp0zd6ctKkGMKt3kDyyVPhRrlE/P2lRXS87UyIp0kNjLsMC64x5
3sGLNKqgo0/IhDdXmh5aRMhGkXxvKYWmplYNfB+5z8b2oImx0mNIX5fk2Pfp07yIvScVMmlBAytf
UOiVmb5lRtsbADXWBmF6NDCYVxpsr8GCfA+ggYU/FeRF1xsW4Y2dSEcEWebcGCdDDfX5Cu+7Ge7E
sTE12SnHerCqu4JtSPjSmNCZGWtVAm8tPKAoLS/W2ipGN9SZS7pxLUX3MO/YtfGepq9yPvOvLDq8
I7aqm4kF06Pr2DcUWJP9GfAXkNdMkBBf9201+GlVR6/iKusMsBV63/tKqacZD7sy/eWv/G8dMaJe
DED/ddm479rX7/mvIuKff+CvqlHRvhDvCXiTm8E/JJWy7O+qUf0i/yT2i5RsmgEt5D+qRkX5QmIz
aYyaISKR1bc/9LeKWLaQEYs6UdiWzojYsuR/pWpUxfduG0TEW12qb/+Dpokj+MOWpKbua5qlb0mQ
acFY1cTr/GBmkt2kuiA+TWO5rnsIVHMJRyYFh1tkVn2jhkCK6yjspEBqkH7YvWANV4TtLKzZpnRO
BHX8asXLuGcLPwK0oiu8ULUp7lroiS9oFMV2KZGaV2l6d5AY/2v0cXs4hp22kvbE2OV5jfWsctFu
qTUhSA0A6VEhMN0LK6Gp/DHr6126NN3zgFUq8SyrH91SUTB2iGW4uBbLdZAZObCDdIqvqshEs5UN
TKpo8j0zRS8QgKDPb8Slf03KkMI2kfgcu4lp5kfZjMTDOFXVSe0HKDVsC2PDqYtZe2tngYZAIgng
JFZSwQq+viLgxkEz6g4WBAY5u15BdQbCUkmXmczA0U70EGpA3THLQ7en1IVXC+16JQ60tvZhZ5US
7XoRv1ql51tYmiEZFVgcokccmJEq45NaVZitKTq7YakpyfealTX2lrRfDl2fMOgKxcSR+bRcs4FG
z9BXJhlySlefjdRa8EWkVvkkr2b4jFSmg9qQAym2B1GvPGsRDS5umS1XXS/NltN39HHt0Oyyb1Yd
QldL2rw7dbrSVTa3jhkODRsoVCw+BBsVGqSIwhSVYjPKR6Cz81W/QWOcEJWV6zuT9Itz2gJx04XJ
eMxlpfeNaBT9jqr8Lu05WQDMy/cxQmtj95axnIpKSdxIyBlbsVrWvhRC49YqXX5G/mOdkAK3N0Ua
ldBD1CW9s7oWyPDKtXSnNFWf5wRArhWp38OoEm/IryoCU2Ai2cnCejlaHVBHeDgdiwtc6WntUtoC
i9yfBPxOt6KVPPcCKTlqKVmeAMPhe12F3yQ6gBfi3GjXKH/ju0bdmMYKLGyNBftmDNs4CMuUUbyl
zCNf40n2+hAlaLU0iLWLFO2wpHzjJaTE0zdF9zyC0BiHyVbV/gEJAs6zIgRw0qJtaBHko2ggYFFu
48d0NL6hdoD1oWfHbhhTV+/ic5Lj+DKVUGE6PdwumnA35ikLJuBCm/cA7dCI2mk0mT6KqWbtswZn
GFN3HVEkLXViLwUXewFoNlmBC9Ssj2onYn1bV6iYmvk1jpDkrQsOMJBcUDvW7muWrm/lkGS8UqtC
mzUyrnHWAZrTrDsMexDE2Xb2CNr55DynGqk/tH7IZeO+QtPLOqA/FOGWJh4kZqH0jSbIz1uioNC3
RJGTOmprkYmuK4q+yp3wvR0Mxrz8oDxYkeI1YjjfrTOyzjRJoHdos9e1iE3HLkuCYYhnt7OM0kcL
BUWIrS5QTHQ2Vd/IgSWmxa5kxm4vxSZRHhWyvRmgXJjAbxylapobRQzrI53wzOdtkNyyagSnFztQ
7wqGLjnRL+VGq846vfTHQbSmywopHe3E5Ama0AREOmcgbBQA1SF3vyhZ15J2iRHOSCRoQLCQVs8s
Nc2No6l+S9thwBCUYiQl0o4HY2gEPpFKScN5GAc7ioxnqPOU2FmonuNQN9xQTRhcrdFKGiuY4ySp
BHfp09wfo6o7ZX3/Y10g6UqITC7mUhyZ5USFzy5L98NS7w+U/guhbcPbbIoz0/ZYqAOdfcO507Nh
V/R6fjEoZozbgWfkEDZG+I0pV8g4ToBRqsSt9ojmZaAjG00LDtO084ZcZIspxvcWBSiJpJmxm+PW
wPyXlsx5O4Z3tSEyquEvtoGJ/VilKvTYZXanPBfq66I0b4tiAuPZjUuLJlCwdOUcNaLi1NmUnxo2
uzGC5Fh/LCgGj/JkRYBiVrgv0txjNAPIKdO3vacibjAPwpddoxwGurBQ5El0XBezZfHoCov3auIv
EIrkhaCc8jT0s7QEapjG1yvWyXgXV2HeW3aH6Rbet5Cp65syimpGLqxW3ZDylWROJ9MZ/86MQaeD
aVzRyYZzy19x0AszJlyxb5xSWXADylFuM8jdAh/n7DHpavFizCrJleVE49TVbLmbaAuAZo/ZjKuF
0Gv2LKkpjKURF0veyzDpS1N/szhwbddyHqdOKk2rcqlM4JU4TM8/i2idD6OWgCFEl7JcNIvATt+W
2URjJ0NaEx8yWSzTBhOJnFQBtH+F4Hoid2eX9wPgfKol1k3RKGWBlD/W4odxzFS+TvI4iBLcebpg
8Mj7BXqYXjcS1k51RT45kqBBv9QkwjIttTT7q/H4zpD2zhZEU+xdK4uihOoGP5Ckioqufoymqkmh
CuVMQdQK7kV8bS/HY3QhfM9OxX6DZpQBCKJfKrY/OJHee/W3MogG3OaotnCMKsZHK3BRWYokjArY
fqvrvHmiuc9IBzcfb8BnaI7NHf5ro04TNRWBjYV3jDwX/u295ant5V4zJpJL1cB4UsgOQjC+Hy4F
99NU9Y8tQY5ksJPSDTbDmmHo9DJ/JdH1RTSTiYshPLyQ/Nqfd9F+cMHCOayu7qeZUL9fQ83QLHJr
N1+qQU/z/dFCqK7qAveO84LA5ZpBRHIO5qoDHm4Pqy6Yk08xANsZfLiW7475gV8hTlaZxibHNF9w
97IC2Nk1mmu7AZjvUuy5n+I53ptftyfl/Vl+QFkMEqFpdD9mZ/QlPyErHcuEywjBKb/2nuoX8AaS
veT0Th1I6ScDhN/fi/fH/mB9rQRlJa2DsxUL5SLrtH1bPPzze/CBHPX76X3w44XxyIQi/HkTZxfe
VQDTyu/2+eeBZX+6dTS9cTFuWx1CzN8/LmPaykTG1rPTeeDP4c2hJwtqL7nakJ1cvv+DUPY/3btf
D/nh5CLNWPts5ZDLIdlhk+HUdH9Lkvrniyj/6T79chz9Ax9CZk1oq57j4GTxBLtzQvRXcAldeq6z
ozuNUwS4vxxCQAYb4wJDRDdnObRp/fxfvZZsFZmBk7ykmR8dluSWoW8Q2+06S74OpWN6Lf0ssF4A
0/ETFD7i3s8oT3/6FPxyzJ9P2S8IlqwQ50H+ecxQ9mXuZ6kIdkFz8p8v9Af6yfa06hwGMyxADJ4k
68MHTmpggAwhOdg4znxKa0yBXzPnDc0zfkMv3srhT17BD4bV3w+53ftfTm1C35BHfOg45EbUhu6I
54lAtMLpbeFae1noaOICsJfdZzwZ6fer+v5sP3xgY/q2M8vldmj8I14VjLXXPY0eUt0gcbNHNcgv
pP0/X+LPjvnhA2sikJEzlWMmxpNlPmaDlwyf3MXtr3j/Dee0uLCqbiiSzLL//oqqXTrNkWEtjiW6
JPDAIF+bc5Zd/POJ/P5ObkehA2PqhmmaH1f4fNAYhYkcpRAeZ+O26T9Z1v90oWROQ1IV0uOYEb4/
i04RG+Y29P0RmNmtcK2TkJ3Hn3xZPjvIh4ePfW9DG5OTiMPQFipg05oO6vQvIsB/XX/9Xjfo0JMM
DYAtnRAgw+/PpU5Rq6AuWp0lII+BjMFtdZMvJ5es2MNnOIk/3X5NVRhb4ljBBv7hnKRVGCIhUshS
ryLM1ctRmITHdY1Z0JW7f34GpK20+vio/XqsD2+QGPYtXlnEjBvCRjtuuCvCfR36K+6nb+vv6xub
q1/O68Obs0ZjokoNx9pCcYhnAJK02xIE5wfd3wJPP6UD/emu/XrAD5WJZDSt1KvbyV0vgMNwxHta
wJCC0/v8aJ/dtQ+rtxkt3dRht0Vm3fm9pN73Rv4SWTMJyJbzz3dte9o+3jQdwoFpKEy10ce+fxqX
gtZ+Lic08b3iPATjDnfRqQ+MT750W1P39+MYG9wIkBEl+oenvhiXmRK2FZ3WHd0txagJTHeK9zjn
Ay2Aj77ylR0emewE/3yCf1xTWMNowFqSpND1fX+G2bwuumowplADi7j2xkGeCbGPFKOIXKzGCd8Q
qoHOIwrisz3CdvF+u7i/HPrDfZTbqJzDjkMXwlUjvBnTZ6/cZwf4cFX7pVrJNuYAlED+SEXpMIre
Sdcmy6QEjvaE49H95Hr+vsPS9V+u58f6K5TqzELou11P2aH+ujC2N8ETj599u6Q/vXOmBINDMTeV
x8c7N6uN0ePx5TU4yQ7hGRfCT9zh4hJgdog/WcL+WO78erQPNyvNGoK+gcxwXswOHeOrOnr4t9xm
Hx6x0ZlIzD6Bmf/h7ln4nGgEigSGUmO9fzJL6LqzYE6iU+MerodXrdE+ebs/O8KHz2QRGlY/rRwh
oouWWTfT9PTJ0/CHD/G7c/jwdo30LzO9RUw6+qIjeggAJ0CYnSsEbVDea89/V9z/PQj7n9ROv1z7
Ddjzjqiz7/LX7n9cJf3ba9K+I/H8/IN/Y3Wg130xDFmxYEjJjHY3es7fWB1JEb8YGsI4pp6SzH//
W0UlyMqXDeioWwp/BLyOzlP090CMltYXkSxbi2kxTDwmWP/SRAyyz7svok4/RqFnQp+UVcCSf6Pj
ZoRvziaKhvPU+pNXooCHG00+iT/9WOLLwW5frCvBj2U7ul3v4WuR7OHOvnrAt+klL+NleVp2Omzb
dj/9yOFRhwf6pcZdeR8HjMd+RIhOWpseE5vB8KLdx2+Rhw4k6Pddj3zFBcKBfReBEPLLWnaHFdCE
P1RedaZXXBM2Up0G7YC3LMOIlhHNelBvNpY5uo1dSxae4hbX2pNOdlM/XsvgcWy8yGZh974ezG7s
lH6tAHRzke6jdJi81c0Oho97/1w8xZemTO+GzrQT++kj8iQndyPPIpnHt2iqPw/8+f3qEuB+TchN
csOuvd2XbtfY1bn2Y789ZjvzgLbxMfpOXAqY/pt+N+8IUf7RLPxRlU2LdgOj6BoQuyuQpD2/qQfN
7wLEo2jtv8nP5rPJiovewIn5De2l9HUIiJ/Y3wgOUpKvZAUzUUht/NUkQq9fW5KprsJr80UN6r0C
Aw119XyUwBnZSI/4oaJrfnJalIZjkPcu7KM72PvEYcHmxkIePzB4Ebl8r0RUQaFrE9IqEczb9WP7
GL2QHCMd41tzv95sCwix7ZfP7Y92F16RGTTLznhXhuz+qmtc5n5MlQU8mSg0fhGLCjC9HAO6J1zw
H+3uddsl9sftB+eGuOUlYZJDEF1PgVo52UXnp6WdH7MLApLvU99ywGjaHMHtffN68mJHOo677V6U
t8MLwGZnurKuVy/ZQ1DmuEwEnCqAZ8/lzhwAdt60R8dkB4Kz0UBXj+SaQPlaMim8WAHKIjs+zk5y
BbJ/b+y4SF5zwhbG7WTq45Mx4lf3qgsMyFEC3a32IEwC8Hq3AnHry3ML+fYYHeSrybfupRQagmuc
DQ4a2iPXSQ1320HzB4xC++K68KCZHCciRt1xN/jmvtwx3j1lHiDD+jj4hpP/kElRFzxyTRzJ3q6i
9WqQgs3zSmIrYTFfzX1zzinKVndkn23nAJW1PSAWHiFsAXTEH7cM5+SJkM721nQHWNJhu5d20Xk9
lS5YUvLRfNyBPwnXMHiyI4kcW6fA8HiQeDZCm7ywnGjmhF0OhiqbzDDaUf0R4MSlCS529oyb0B9c
4zA/cqoOgr3ohQptP5zE21B1Ue5xznRXL5Sv7bE4ST9S3Q390UN3kvoEaHCPuKvhoXkixquA7psA
yrdXr4GXKt5KB50R4Ml6Ef363DupF/nCxV/h3yF9hlN8mGpP5o88kVTkNpfFPjlhZHTbYOBSGC5+
WX6iGN0wXybZ7l83QBMnxgaAEx187n9to5psU4dUzNMGZaZs+MY48KReWf66E6+G5w1xRHu4DRpc
5zD1bShgXv1du+fAQBcqcm0w5zmKh16ABOvwKfRngxhIeyS+2Wl/cM932W1zme/6V81JTKIYHVTM
2vXoaU4HVDJ0CPbmRCvE91f0hI+AEo0SNKUd3wm3uG/0G8wGXrMnDutRZh7iOOi43WiLWw+um6/D
NtCzgWFh8C2g6h/AgSGcDpaD7hUP0j4/ha/pHhF6YDrJq1zYkVs8rpfLjfYNn3EQ3WpuuY/38lk/
G8/aHrCEOxwz36jv4R7hbhCPiNoJqXBDTw7iEyZPhDMVw5fTqLqp0OAb2Ok38knedXvph3UovW5B
z0A2HQ+QzI0Q97B2+BpXO3AHLkbtV2k9k2VVvo2607+0q60/4QXaGsTQbFhA7pmI7SzMWo2D9/4e
S/LXxluhGroTSZexV70aiaszLSS9Bh67RCaTvk/AY9pWQEaYhwXPLX6MAGAIGy5ZKQCSIAnAC0VK
pc1Gc7oDIqHF+6xn05k7VmyXwXBb3ldeOzgA2Dnbs8hDHu0wwOmi12l2U33LaWK9bhEyTPMI1c5I
3LMlRryfVH8fCujfV9sPJW2/Flar9Il8TvfLQ+HNOykYPYWrsz1hn9GLPxTQvx/tw2akCmWCfnPW
9nRP5sntxiYn1XBv/nzmp8dPz+59cfvvx6OeoctNBS1/OLspZLhel5Z03nqv6x2r7FecpHxt6vPP
9wEQ6+6Xiuvqr53bu9nZ+2r390N+OMVlXJIZAoZ01m63Br71uK0KFDGH6kq248One9f3LZXfjqd8
6HWbujlBsuQGkpvD+CU5hC4YGZZa+uqftNi2CvCXzervx/owOVtpE2XywLltLZXmnJ5Wn8G9u11U
y+u9twKuNwGYdnuondypdv1Dd6V+/bRR8OcK8T/uqrLdgl9awKmopWafp/JZDsxg3lMsuSwUDy2f
jdL57BnS/nDSMvyBTRDGnva3caEx1uaoQki8kG5F2rDifoHzopDW9bTJgMj5xtkjY6WTbbmnkNqm
X8LFXHjyG1ZshRorO40apA87+mawdvPBPJXn7huQkQuAkARYOyXv+EHaYiBtqq8740Xhk4Kccb/5
HaVdv9pbXlUeyDd4vCgzZ8X+54f2Tzf23TluV/yXK9pZaSSwteUcSZdi6VfQypIKMR/bx6mkOCpN
cA7ufEzQKGyV2wzwm3R5Cm9qudlZ5aNO1fa1f/7k5/rD+/vu5/pwp5GEV2tdd/IFXLJQI/eekFXm
4X5sBClKzswRPAW6iL1CZ744AfAZbeuHTCmh4E3Gemun38fPfqaffN//bNn8fAve/VDbD/3Lxaq1
Bs3V3MgXWLXyisBO0ldHuyBAVjh02b5E6yNhnX7OCfu0EGzvybxM5n2I8xFw4/cqC1awOKvstSAH
e3QTcOnJsuLjPvogMUjF6Yj66gBi+YrhRCr+PVsiWblEaoK5xM4Ef8SRFl/Gj9ILUcxzK5O96Wht
BO32TQgZNytekfmrdCBqXGCC3wcSOEczUFqQESiPndVwo+U2IvqUPGULWosbt2cB6+99cjs8Cnc6
kKPINq5YF0Uq1tTH3VCr2FDcanWFb3Dv9uM+dU16So/QlyzkJZRWkHEKguq8pXtDHjLKbhVfrKwl
b0iMmtBhBY8emx9zh3faznJ7QQUF0gVNm2RDkStsOA0P+LFAtRTTSW18BBybqfG244dPdxj5gT/m
+3qvBnHA+tsdo69r5IbLjsBUavQHP7ywTtoENcIuBVsMVrSImh2fytKJhFP0lUU6+aHtzdojzpCt
4VxfgE7S1aCpPdQWlsvPEF8PdKNN8k828TEhnbOTU8uMfvaKsyS87p8wk+5jD4jMYsv2fL/sTT+/
6Z1lJ98YhFT/nCd6qMWK2sbatrylPyYE72/qYA/srOjpuzmxI+2E08Ner2CQaN+AATjJXrOO6wHi
aLavnrr0qJzHQ3EStwmp6ORn67pA1j84xV0og1rwyNfmaUduMpwkb44cpDIAp9G6CwJMUVsncIvI
UfGzegG89O+LwLbZl1TaATJx6B/aOTnibtwrVXUGLEghCBxFDJB9xUAdHPO+bd0EAIinPrRDgPYn
IDL8MJH0Er8u7Obw1thkQ8986uY7FFsWpfFMFsURjFN3v9yraOpUNmBi7W97v+iFmBx+x940rthm
ggq4B5ME9mcKkqPYsKXAEn8KocHo+Er0QGFX+G3K4Uol5HA+KzBoreEW3bdtoZNL28uZqjyvakcd
KzZNQS1+75tdlweC8WIl7L2V9blecM0qcEZU25Bu2iEDdYQ755YMr/7beJvdWEc8EJm3Zg5hxzDc
IcKCsj4ik9ytLpZv9oq5v+01Bvc7EZ/zY85b2NuUh/tttOblWySGF6EC8UQ2AQNpSj+3zm5xYR2X
++5iZXfnadp+6e4hPKzH+mt8OUL0KNjCk8TKE/zdgKoz75PJ66ACxuV1nfpg7y3LF0UuuHGlRKe8
vM4Zw1oyrZD5qhauxeZYFcAyTXp8X9Upd5oqkI2jkt1PxaMmnrWnebRTotlUxkDuehrBFpEWj25p
Y34g6/Xa0TaJYrZR4e5RmM2s//l+CVDfMcV+KvfKiTlsANH+wdK8le0Dv05o7dbGOS1cFgJOjvEz
LKVxT1rvYVNuJDRAkpuQDR8ZcDu6LbW/Phq7ig22erkGxGbfGa/L03QqTsaFBM7sNF11JwQmrnae
D8whbkY+Mk79A9mvforu8a5fpg/dCUeL6KOmq8/5efJbTzpb99Pz7GgH8S1+KEntZWzsR1eSl++a
vRZ66MZ4NhozGN4iDstfeWZ790a4QGK/bTtjgto20I101z9EhdN64i37OHd8rdjv4Zi1tr1fKd+V
1pm+i/lGhpOyuElAcgLfB9MGpFcs/lJf4Joiq9RjakNWM3b72yoCCKLbFcLj4amXDslCoMRVNDgx
fvHmaysGIWVF7/SpozVHuupGe0qMB7WHnDZh3HgSYHrSHKk9Qzuw9a+SB9zEUv04LzexFsRoG/qr
ariOq8PUAIJkqeLyrcUP1JHwFbcWRhnIYKOugSefhOme0yMdb7qDTSh5fN0OE/mEDqDEl2qfgh/C
j28vi68dNCf3BLc78hrYPGq9uCcT46V9NX2CTbFPf4sIsiINVbbLayzqPFReAyXjW3XFv7MdhrIg
edIFuuvpbir85mqdbli9F5iIF+Yu7/32ld81izv0eNGz2F3L4WVRXxo13x5Xf6qKbXefsyHmUXNA
C6meuPjS4iEDbiDC+emG2CV3bQxKcVfOtFHAv8PHfKBfQTutsEmdZvdO3h34Gp6kgJ/5zgAw6sQ7
OvpsjR/6l+Zbajkmf91d/cA6x+r6JvC9HgNIhzsr6F+5d4qj8/jsQ8irP2oajEQ20Ey4ohY5EbXO
EvggPUBvUl4tHll4BuUNU/aJ2HafjX0r7vIb8kCVB8S6Msmt1+Joj2fhh76rX9aX4nJ8qa7Co3wi
9/tA6/K0uK0T28XltrnnjewcU+cE7iMj4HcPxN3t5MStfIXR9GTr4taA1I8mjUgJhz/buuJ4Pe3F
47RnjwrZp1T84q29Zxi03gMMNB9pFBCkC03ExqYj1m4ETYvtP/RKgjmTp1C0G8nO6R4Yh6i4a/Gt
Ck5xq9eHSb/gOh/ILCbztsZCvws9486iaAC/CtbYoYq4CG9Q3Aj78oAy2vjf3J3XVuRYtq6fSDXk
zW1IoVAYCAIPNxqQkPLe6+n3J6p6dxKZG0ZdntNdNzUKkF9rzn/+Zltf4+0XuSqLJOV7c+zvSsKd
rvxrfPfSu+IhcCdh3/VuDqq3qY7cT/AQ/QFXQGjd0Q7HgckTnrgbbvxMRmn3quJRqdsIHlEJpF68
hqKKa+t7KO/jTbbvHtqLmIeMGZmXXsw3w55YxZX8MLzmNOvv3V4ZN7iaXQSExO/6S/5Gd9WDSnT7
meBijAn5ozssZgCwjogOMA1hllxehO8IdtuTMHjlhuV1L77218lb5lCStXdgnm59MXnYlkt3wtNw
o7JXxfzyOyALv07JdzFM94GLF0B/OcRPyzA8cMjf9trT/O5fqrSvOPSGW2X1s6DBGh6LLSk3m+Bo
OCqWvEfjqT0Vt63NPodoHhZ6492Jj1Tk1S441nfgD2yPOeVVvtK2qXmglGNcFRzzU+WK+ztjVzjR
kcKpvYhAL1bhnQq4fDMLFKXY6K6Ep+wBj0QWX7fkY7GFkj3UrV6VLcaHPEPKjVF19GqDazVz0sJJ
HApHA3KqusKRg8Gp4GUPqR3v/PXAU1vlj7D3w424GrbFkTLxpnIj1+DyRBY/jCIhYXE20Y1+aakO
BsvCNrXFfCdsY4qJEUo0G6YK7sIDgWBUto5Rrt7mp3hTrbGN6vt1s0aBe4GzzgOFIKc7BmvNiS/0
ysXmW/O98kfwAIUeu2TMXNVpa3Tr8MB819Zaez5aV4UHdzC4IcfdVXhWq+ihe8CoE4Jy5YWYOK0R
DwQ/w215aF4Avh1ti/q48donXEKvK099xtqnWjcPykq4YXccN8E9Pg2eoV7ydzOMuBxl2z72A7Ro
qifNqSD/r+qNsAUyCnfYaTrmtUEsFi6U6jXvOktF4mJ3R8hHbBMdywfgCm7tMJIg+3dT28VThjDO
zt/bO/2afugucpTWUT00Brk9XgVu+dwdNEh90XF46Pb8CiaQPMZN/CzjiKzyeSdAy+EufJbya5xP
482gbQDjdyn11kN4MG66lXJVBwu0hWdnesFdEfi60Epe+uv0vTjWu3xT7ecfhUetfSRY2Fznj8W6
8YJjcqwh3j8vt4Y4j9fwzucq3pE+k3Ye3gX4LNv5RYVukALSt09MEF5kj3J8XlF4AdDhD4PbxEp9
JLBvL15+3WSS4PR7Rbt4QqhwdRH2SOcaLOSLUTc1+XwpbqoBexsnRze4jrfiSdrS5YLJG8ekO+Ty
lV7ZauN2pDS78nPrIAhXceM4pPKqkE5hdaKjKKX7GlgJzW98Y0kPGpWqT2fotmgtUncCCQggGSB7
scX7/C2h/7DhORNOKK2K9FILDrPw1LXP+GA12o0RHGSSpiCCUxGyr2zaHWu5uYkwC0aB8TBSJIfX
aFJR1vqsENdm41X1BQ5OSeNNqg4S7eCZLhpbrOWtlSodWmLK+TeUAeug384bcioYBr0EDHvopUli
/OlTWm1oPbHwkw/ZFfIFzdMp/ygCX6bbwqWC0ZHlg+wuduBe8PrN41j6h7P2mqdhWCLmDNryv8/t
dQv3n4iBcL7MD/1BvR8upAdMbjCNpALRXX0fPicPPiZY38Z7fUBlXx35bBTeWRJaOrQ1l7XDmkN8
okP80dP0EO9YjcGtMxllyHJOmuWZrfv3QKFzsFsJq3cjvCj6Ta+e4v189798n3811P5/Lf/F4tH+
37LNTfeS/SraXH767xE1s9+/LE03FVLOFmHmwn/7e0K9/BcdDzLm1sglUSfwiP7j9KH89UH3shRN
lVUG0vy5f0bUEnJORYVGJ8M/xD/kXyW/nLFAmX0vk27QQASlSwycsby/v8A/KGUE9MFpdpR+JJca
k9v6Id23+5TmfUndGyQ4QuPVL3fmD6iyriyw8X/fzX+OqsIKJPDGEE3p7KilUraGPlnpEcsodyxU
UtWX8sw8DKrsqB8YHCxfQXzqZb7sYsHnAgz5GAUr5rpIb3ur3OCJRWya7gkZ9scj2kuT6PNeOpp4
KgSYp4pF4HawW1IFm7NBX6nmO9pHT5kHpDe5o+qgG4GPBRKCyCTMsFrCgaTMr8aC9Z7uRcSnoUFz
3zA2SocQt4ZkXeNJlgi4Nosiv2xYXqOOpAK+yDotQkU8eF/k22aSNrmku7gg2HXVEa+nkdNc6Pso
mjc9IeVpyhheue5CLzAY3DWPcVmzdbt+kTtTJq9VsfGwK1gRULJFdv4ExwH5H6N1csfTCgZeHKNB
U9cQUC9GfA8LC0BHa48VKVGWPEeAeJIn+r1X5cqd3JtPSnYKQvN2Up56SYB8Y9mW/oIsZRW0j4mE
tIL5YYHvqJF7RlZsLRy8AnSrqEq5QIgDxXAc8s6tovJq7kx7hMNgxQKmT9h94RlpZsF2VIzjpAr7
DFNZOSSEGxwTg4WHxc83KRiqavJWEGvPbIbLNKkvs7iArN6EVwL9pYpPLW69cCO43Zp8a1WyWyEr
zCrq5FRYS8YxVK79y+rn0ILWZcP1IKZOR4CBWsvXVp5f5K3hgH0QzEV0Vxw3m87GaWGdzyPs2esC
kBevDa8VAcvQztllY7l6Jl1h77LNZ/W6I1e80h8Uady1ZePkOshCrQgXmqB5ScXg0Sx3vC+3Igix
iYFk2/SHpgIToXEk9M4eks5NU31cVenWTyvPFHQv6oqN0D8g5yPjq7UDmemm3LiJXLswUzy1x5lJ
T69zddwpHaNygzFtm5NM1POz+YrJCwExwYowlVWQysdI07ek4NAuMx9UFdw135IJC/Auv6mRnPa0
sko9u0qFPgDZsopScCVL+Jj52xjUe8JJekotOyXsDcs9sP9s0E5G/IxnA5ZoD/E0HQQB322VnYnm
Lle0q6gsjrSmEwW2dsKm0AFSSDbCe+nb8eXEV3Ab3FXBWlGm6zqcbG0kt0zPTtLGKkTc6unz5WJ+
rFu0slEA/1DFj578IBztk/laLkk6Sho1tPFW9UGP1Vsd9zoEfHQpUf1DwNvWxnWosiucHuyCLxCZ
12qeRBBNWdwXugIiGe1rXv5WlTx9zhwlwRNkNLk0xv5h4Mo4G64ac3bbeFxrjXgoiGvDkMKR9NLG
TsVo90VgrQsyFYyWBlt9wMLRjhkODDgJNuP7zGu6mnttlw76RsDFrx2ewvHFxGMtZEWqIvMtqJST
BPZXDpUXzYKTKBIIcWwT3HQZD921oA6rfsZFuXg1KmuNaptmsyKdKOYIlXxTFv3Ml155RWp5SpUf
ap+h9pAYPyZQbJbSUzs1RLQIuPWEu1kCa2tR4gqkA9UZhbtuMVZOmMMGarVppsYWZPW1GN0q3A7t
Nu2lx8y3ntVyhrSTl7Qjs1PSstZBwzgHxDNrFFtWaHLz3HgeMWJNLImm4y2RNVCsfpOa6lsjtvss
Ea+TprrAkWmdBflKAl6OokOloZfcZUJ1EkthXRVMilrFqdLZMXFY9MGlppKokki7CbPBzVTpoiX7
vO2NdTYRflS+DFiLJn7N0Em2sfxPmdbwZdIMVTs5j9+CtH9o0fnKYuZhjnxMFP66MmzbxYgd/SdB
jwSbJ7Y23YvC6MbGSwB/aIx/tEV7mcitk6dvfjJiDfBDlDG2tHZFkNyrA/ilZNpyKV3iReWY1iKk
ZpaNSaVkaRek/6zjxLRrHPfT6dnUiDQ2p5Vfm4++QExNym8A4OskOugy9/SnIlJYq89Ru6gOWILK
VrtJNSI5VbxzcR+sqTkFMC5pGe/gsZxgCD4fB/lxEu6aYXDIF1trI/CvusXUydYHTx1bexSUzWII
bmIdWanVTg9ZF3xw/i57rKiAw1Y6NSaCzGHeiv0JN9yrWrhM9Gk1gLKrWBwH+bOpZheJLyirWMXk
HVifXAnRf0nFwcN1Zxa0EwpPh/C3FZ60gBvxXqp03G3N21YYdFuWhJfYuPvw7pNM9CkxvrTWCuug
FRXPbpq1m0F8sXSQqseCR1vC0KCgQPXK6ozTntLAOsD1Vq6NlVQ1nj+1u5r4Jzxrum2q7w0TstlM
O+Tvss4lZBwVDNwmg9YSB5hNaKAR0O+UPD7kzbuu5oqtVrrdB9Ja4bsMK36MfkLPj1bx0krPNWFc
E/aqHUu6Ys30vJW810Cm/byPkMF2D53fXffS+BYbxGCXb/iXrXJzeslHY11MoPvLuGGu3+Y83Vs5
qFFPdoESzWuEsHaghbhYkwU8RId6YjmoL2rc6RuZwE/hZ4LdWN4/z/JlEACK9/FONfIVAn9cuBIH
qb0bdZlXCtXKR61rVK0j5b5TJPCgFD4CtmU4LhQAB0qjfUkeSy4LOxN8v2/aBy2VrqMRrDURnZ4k
teS15QRiRfFw8bvGves5k2/VEZH/dPCVE4L+FUIYT+yg7CA5z/Tyasj1ZiUqymKYZrykIa4ZCYIq
U8P7/1Tq72VbAenOuDIaq0BaXFRZzkb4UoOMbltjLolXcRE7X1eDi2ndl8XgGa2hkHCSwRI8PZKw
jau9zJBvVTxDJFtAWkRl0GRgCwOQfH3cpf/5qgZdatRfKt9YCHVRzE1q0AGDx3YVhD+xinOE7vj1
cc74+P8pdi1EMLqFlOe8Ie9rXKBKAme5vg+C5Bpv4QwqHDJTmCLAoiATxvY7qdWHrOb36/vvYc/7
PyWIlWbksOKppQMU72PmIVfY4bIXufEr6D9IM5Pbn8mT/woS+F0YvPyZN//PdUNUsUw8Z/AyPBt3
N5U4xIKupcf52DIVibwP5aKiwn/rbdmdtviWLXKSwLUOjWSHz7ThX9/6z8O938/gbLYtEswyFYHO
GcR3BjFLsv5Wwpn6+iB/6mVQQ8MaxjNRldSzDt+P2FrbuUmPVWUCQ5oZ1RFtQja8dphAqYATfUil
5UvfvFefcZ6/L84kRhRzMex2aAg/v7+hkiTTrITZUcfFlhAPKb/X1NvGT1d6szGmx6+v8k+38tej
nXEqTAI3OynxuZUlvcRW7R+C7PT1Ic6Qq48rQkuH4luVqEDVc1Gdr8xiWVOK8LpILjBSuR3TJxk+
8ezJV41+h0/kESqmw2gfsOY77tEf7ueno599L5GBOQZJufmxjq8tPDHkMXaYPaqivJLyH7MQfjt8
/n0B+nTAsyY4kQazq2UO2Kz9zQAtuSjchc+7kJ3GcfP1zf3D81tuLe+JyEF/k15Q3GgWRmX5cWwW
s/b7sbqcu28UJX9YyOHV8y6iqkJYopxdUETetdgERXYc5Xplsv83078SkHy8IZ+OcLZVYGDcN52R
Z0dh1sCCiRak8v76Rv3hc/50iLNtoapj/DdELmIR9Sle7ymbJZf+X9K+/nMpKtZAIpAQYsXPn28S
lyIlUpexK/ytD0uPNTxnwGhP/Fbs+4enzzKhkhe8eDfgh/H5YKoWqmIhtNkRPYJNjPJmQkM+9v03
905alvSzPYfPF9UlxheoNM5Fb4EcYJSlWxmvdHIJSRkrP3vAjAfuL2YGbmS5ycPXj+sPu/ivR7TO
CIORroUNIPjyzo2OMt8X5s8eEkdn7r4+zhm19O/n9culWWfLbYOrqOqTs3mEnuz0WxN2iocJ42Zy
wBgW3ML7+oDaH69MIVsZOToGvOe8QE3BEgi7x+xIIrMfipftlN8Cqc20cfN2xK+Szyt3B+2pJRHA
OJKsANRREUAPDWGeL034ZGG4b/JLc7iq8YISglfFvFAxdvaV3tEJFTO7+HVJX4zJW/fj+qbQMuIe
IfEpEG/ENqPEHdfdnLtSHLu1f6oZ8UTlYkJEjEyXeHKN4CTBhJDIrQgSNlNr1XrXom3dH/v0Ju4C
cQ/e4PkK7KJe6x91Qbio003a337cq38FJ///GTouiSxx/zfqDDby8iN6+RV4/viNf5Bn3P2oOTFR
A1zWkBXyt/5BnpW/4H7iiPYBILPVsiD8gzyr+l8a4kMFW0BTFxVtKWf/QZ5V+S/FNJCViirCdwub
6X/jFnhWFy/adkuTVbSOOBIamv5RP/5SgPeBMc69ARdHbdB09GQMxDQ7LqG9BbZRQ0/aYplt80rW
gVgZ1CbmUO5mQr28uI0erRLyQi3jXA8EcCpCS/pmrznrSzg/aNYiFTu3AoDcImL9U4OAu0+N6QS5
llZgYWfVZdVeuB50cjDMUEXoDREi3OrtPjEMD1Qk3YRyGrhYmoG0QDr45ble/b2GfmJiL5vnf5fW
v89GEpG78UBxxDmvpo1iGFVfwL1MrV4lSXpTQkM5dUp6VCxik4lkgFVTYLYkEC296pcAAdyGEIR0
KaT8u6Yqwl0Z5gB8JcxF0/ju9D6vVh+np+DRxJCLt0bXlvHHr91UX+CA3IsdbL1pXWvTtJmbcloB
9v1IfB0Vcpz7RGxM3cpvc1Is0/A1BeTUFYz59cXoN5M91rsTsoZv7tvylM7uG3dARoltYSJE3Mfn
E8tnLZ9yPO7toZM18tUZwY/hhSTGs6vNxrboyDs0LMyoeB1f57lr16YgoQtJEMT4LQ0vgok5JF82
JZS2adPS9oP+m1JeXjaPs5PkI1CwkmBSJP/G7NfMuiYeFiZTmwHrzJZO8JbcY76uDPE6BI9WLvA7
kJltEMdBQBSMnPJOVuv5MQvk27ktYLDV7XuRdszEc6l7MjPoTmmkMgPQrJt4KKftN/f1o2Y4O2dV
Wkzil56H9AH58431sVOZxVyHq6lCvRWIJrYxTYwJz8Twc0VbmG8LFXSrC+5CLbU2Am7y61aNj7Vg
gLiPQrAlLA2PRowhSb2FHJP4l3osPuKHlDhai3WzafiNY6RYdoqd1jlhRHC3EuXhbowkglaXCQZw
U+3hTgkxRogLr+mm0I4aTTyNzvs8BrKbRovPaNxBalTyYNsIHUlSBpCcLiIuSwtoXIqSXg0jiUIJ
IWNZZYwXnSFcsRDqW8VI0E52xHf4wozZoJBv8gmqgVnPPt7YGSxAM9oTXCjtefu8gG1xPyEsWPUy
PpZR0ugbLRAQeo2lfERoWAkppIdyDB0FlzmYRwXOc03n+Qix9wo26LZZFrvMgIId9kJ9WfKju04p
aCllqH2DmmybYB5cjFKZPEDXJ9gKvKiHNEJuNmB4TJWlDj1izrL2+qzeWYl4L6Vi4RA5Fzhha8Rc
tcz7ooMVE8myCzRi90zLjHeyWb6S/IXtizq9mymM0jSZRzdQ8Y/E/n8dpPSYoVYsoc6EeHSp5n7z
Ui3vzPk7Jeu6wvJGYfzbd1CPXYxJOhOCEJFa3teHVGtVJGnGrpzqeeOP5EhVA/EAfTGiuPPHt2KY
g1XSD9Lj16fyIaY5OxWdbQ5OsLEsucbZ612bokRQFCTrLKu7bdTBtZtnaszFa9Elv7ZxVLUCzYQn
3lvBC4k/xJnjKUHs9EYMihc/hhhFEnvvYeh6/Nit9AwieU7Jx7NVIdNkkSsncAeNRqgdPve7RAfs
7c2cROCqPnDfv4G8lD/dXwzcZFxlDJF/zopYlNJGFpihgNN3u8XG1+LqrA2rnlsM6LEA31d+Pipu
N8x4hYf+vRDBphkIrWFkwooiW/Bg42hQHWUqCessnszeAP5PG/DfzvgpDHIAE6Ndh1PJvSjiW7yx
+/UANWnASx9CY9U4jHJ6PN+Vm0iPZaJ+6m+FPZ+Rp7/3SgwHFYktiRXqvA0h56wzEwGKkzKQgVor
G2XxjCQw4sIYaRjnWMFddH7SFUawhsEiL5UK/rZ9Fq4Hvu6nWNJ+dH7WHFUBTuEkiLsWDrY3T3l4
5B20m6arvSEjIGIshuKe9/hHVwvNrjRxy+z9aSX4jW9jqXYVNoR2CRF4qrCvcCt/eithLdtiH+xx
mQ/ux9E8afznBBv/R9MITxFA4aoeGHkHYfpzMvGsnzrFJRZhutBnT6vn9lCGqeSYEPCW8UTTqoln
RIa07izCKavRDioBWWjcySRhl09F21pr0y+szZhEDM97QOFy7F+lMbI2KZzBok52+MqmoN/auB0j
DfPkOu4wsS3DnSrOdKfYqNpyqx/KPpAviGmbtnGpX8V9/yOWcoS7VUo6IksyE+GBAk5b2gcl8oZK
bvZmV90aZV3f+lZ/sYzMyzq7EPPQ8AArzFU0Q9GLgn4Xh+mDH0AYzpqwR69RzxRWV2ob97yfFXmy
pSbeD3IEVTZVIYAPmtMSiHmXUP45hmLZiW5267LrYReqxmSrTDNWfjHiAxfVouMTzmsnFcz+avCf
0qF1tB4nZqszPMsq1tgJbcmcwh/FKNvtNDJgEm4E7KaPbT2/ptx1NxWtY1SRsZbLkefP5Q+zG4Q7
3Yj3hFywGAXlw8DLRKhwN3qzVHoar9cNq9Vdm8NKEFtpj7nYRVISgVrIauRaLVcV9LBdDTbMDKN3
HFkJ6UzQRs7rOlZQjeZ4DxeVr2/ZrRzGGS8M8lDJjyXOgB0myFALDPYBRYdU90bZ0NyNhXJdsF2v
cvLW96MIq0Fijg7Zrfd31nhqlptmVtqDKoHhaU3iEmC2TGfeU19stgFDAOZcTXshkcY54iRMlvcM
tb7EJ0SpKG0ZKjMDHwhCYL6AbkDgvgYpinIpZuQvDu9KhqQkEURXUKC9yrN4UFTiBpQIPl5n7vHW
dxUq5VUfYnY2GsPPQJSZBoocJEOdTXzDu1IhC/GNmX1sZL4V9EKwCwZzVfhzt8KoKkXfOdAhxAHB
yWpvag6hi9h0YwPhzL5BMnqaZaSxGZDdKgG/kbkVcXOt65uQC+bWStd9XVkbElJ1T/Mx3zaht2ea
b2yquvqZNOg/RsIO4qK/lsgvswXD3CZCR0xj7quQH9J2KwtDvPL1qH/X1EsoXkfi+lpatf/t5q7+
3m4+Vf1/WLAXkz1Ro0FagPSzXcjX/TGfZGZtAWorckqw2s1gGlpFBJIfKHc611Ub+m0St74TTQzm
gogsKjMsv9s7ztDZj0VVp7GArSRT48vqGZje15ZUsAwJq6ERFbcYIWgO4aitagkRRB6hyyg1fPJ8
a2AHyAtbNpjZaBRZedZcZeUcO5U5bGopxiKZhA9bVJ79mEz0r+/YH0tpHOjZtjX808CgPpelJCxo
c6SamJ+L0A3K0R+9LpXRKUC6sQZSeUaROtSQY2Gl6WGzTsksJxsBO/XcEbBLXwv8bWKYG7LnIgWZ
g1G9BPjt2pUvKa6vjuFB1bvXr8/6DF36++YC8ei8oQBn/P/zWYNi1c2I/6CtlgN0I6TFnjW1F2p1
qGRjcsIJZmaiJcgTAkb9EkFrvHE4FJpB+g05y/jD5kmzJIrABnhpAht+PpUxzQV8V7vAlnFk3iRj
ba4Ec9MT8MLcsZrXBICgMyCibj+YZHiI+VBeRXWoeXRKimuEaOKttL0RG/MHy3V7G1njw5ySBUTC
dHwTatV1o5WHUhr8TRHxQmhyC2cgbrZtWXhx5ONsbYwwhPHhJ9knQeXTTnaQWF7RSblTm2rq5ZRl
pTW0L2MYoIKrAvUyFxJ5O5hksyYBwwOC3HUphTeGrkjUrfpST411brVXTYQcgYRoWNRF5+867NWL
sqt3wcxPDmqPkJ7wZzds00MxpzZRTMQIZOWPoWItaZJCOzXjIanEDtZVmdwZgbVNlfG2Bnw5kPAD
61iZXkq5/K7/Vz5DuB9vCGpdpmgqbTbY6tkbkg1lwXwfFnuzLOQK4T4kqDR7YgTblVHpmJ4WMJVL
tV2TGlTTBQ4/1RmjF6uBMSXPcDYEvDg6rdgPirxu2FhY7wxYBzA2UKWpPtGqBCp28kRHos/tGov6
YoUcmzc/Yz9qc1JYq3Iq3V7ez7iRSgOcq55U6Ysu8THxhxjx9UehLCvKWQnOyIJ/JAiQJm/k5zfR
r9M0iMQosI3exOM+hlkgB+KVGDSnmhr3GCKoJXkINksP/3Y9ql2CSFNPLhIqKoItYSv5cb4eZVxz
iI4qov45SGJEbyEuyXOLjqdQLoUMClMRhhDBp6zYxWNB9dHH0pqsqhmRRKquBy0Ptw1BW7ZORpbQ
59JTNdw3gVx9M0D5wzKAg5Eo4RanggdI5wZgZhgmaRWNyD3nPnKWWAg3wFt/FWgIrlQgHkEY1DU7
eEJr0Qe2YCb1Wh6aG2Xi6Xx9+8/A/OWN42RktnOaMYNS+mzBz6ZalOtqEFbMUKNTZYYuRkxY0zeR
PQgBBX8zeCjNL1sNSKz0QydkJ92kwntmBd03YNzHlX9+FzA/xDPMoD3CEFM9g3EsoxSSuOBkGMQh
7UiUxquz+prE4Z3Sl9FVnb3nZomMt8+jlTnnUEQoDraqMKX3gRzTts1PlRRaZKxl2HIIRJgOCfKk
gQCzvRVCQQ9AMdJ+xmCp0bHCnLXxauopN4wpkDdJJw5kXBcSoKTPRxNW6yLzxauJXfFC7qnUhtnY
NJGCsgouKMSiWjq2akA4mQllMOvuikb2d5PllnV0EyiCbhcKXiS1P8BQkvN1m7V7Hz/TVVegpZxF
cyvUKQnWqXZIyNPV59zyklAmzcHoxW8bpt8+NJ40t5bBICbs+CJ+/tA6Ye7btAvZ0JeiaIKaxmId
iBBAWAfysPF3cwPbKA1rQtAJP456QuJ6pNKans83orSU8IIfcLe7XTaCf2ph2OCdBMuHkAt/V1Yk
SU9680KEVrARYp1yGY5/nNCVfP3Syr/DpB/YNP0t7gb4s54VTJboC13RiaQo4WFk5V7bdtIhIP0I
+xrpSiP46UnD0KWFTqaHoonPvnGIF1yj0NkbfOyLlwwIARjQqpcPT9GEXRWGvkM82SlQGvm+ZxkS
WsLPBSmnzxHqn2NqKmQeet9cyu+QKsN9jcVPIe/R+MD1f4VUZXWUkp7kOtoxkmYmUiLcxIy1PdmD
T+z9SWQhhwqqe6uEnzMikAm6rr8l3gkEDBxQU3Nhr/rIQ+va2pWSMK3qMN4QJKfu4iyG9Ez8iUtJ
Z7lpLjqKlQ9HIm6o8H20n19fiyT/4WJA+GUygQD7MS852770UoizoQMfjkZVtOWUoHTf8O9VcrUc
I86u5HRCn1MYgltEhk2nirpUikkxDEf0e1IeXSXjmxE7s9RVz7KMIC6GAkZ0rGxLYlZiY1Os2+Q6
T25zo+3XolgklAkNNFqpu3rHLpZRsd88pmUor1hDM1bTINv2iahdyzpvrBUrweXY1lCPRq31pqnf
hGBhrDSyfqcJkWVL8THNUv3GF1h4Z63pHdapAjOd0jzk1fzUJwLczba8mBv52eyL+sYIpZspKNb1
YFU3hj/EDhVOLar5pU5W4WGsDTSDM83VqBKkOcn0PWCV5twc8pBuqCP/zG5S8UkwBgtKZoShWy26
labR/QtbRUC2XYhkKVYb/yaMSwTTQ20TtIQ7ZlFifiUmyNZAE4J82limgsVjS1+o553szmQqE0EN
gTipWhBcQD+tgthmLYMDtZrNy6iRcaUKptRRR0pkee6yZwGwKs1VE2logedN9AZUbqHHhR9OLe6C
E5P/UqnPukGCBxFNg5s3AEZRWItrQTWrq9xPRNwE0E/1OOdulu106jTxqUlG1MppddeJrbaPQOMz
w48PTVbdmRr4zKiNxTcA9gft6mxHgZYEG4K1T9d+C2kwMlMfmolFz5DGGd1pFzlC3Wl7Q40Vp8MP
j4wj9KySeSIC3IPBld6Ws2DufC2eQBJQDlemeKvOvMCpr0SuGIhb8mvKByPr3wYzJGMti8qtrNQ1
iE2LLxheWYM1PUc5lAJJlK+DRKTfJkglGEXYBmmfraBQWPsINBavCADPKkUEX47jzwAb+5NU4esQ
dyZkXMGrjXDJv+PNwL5/w1jXtFN4skMyVgcQwJ3RqsJFShd7DFSUDvrUuUkg5q+6UoOjQpks/b68
as1Qs6FJ94eobeEO94Lg+WO7YzDz0BXkdWt6GcC/z/t1GQW386wq11W33K8Z8VbYCE9jBW9Ri4Z6
Uw8sMXNSYl5IFipTZSN5nMKn2Q/XddpPz7rk43Hg6zq81Tp2YKmn+1GbT76ZSQcFWPnrNeePS44m
UjsS/CFJOPF+3tXYtuK8kcnLUkrMORScch2CVywWGKYFXb+82I3xVIUx2GS4j/pUOE4NdoZ+QSRL
lmqVRzqD4dZTAY2a9lsuDO2KxmmGdakN7hAJjW2kTekobGauFu/Ju5cRe33EPH2zr2m/d2UodOhn
LYX4WtWUz/a1OhPGPmO0smqaNFrHLam4evuQx8Vjq0L3HxW8OHgKmu1XdQTIxMc2E8i6alL/eVKE
8KQ1LQpwAoWsJGv2smWgcbTSkynIGHHydPrUoPfV0pdAghowtXOylsdy2BQdYrpo0cDU+VPfKq8y
e2kuS5NnzQtrsDMehSDvtznqpxVZbyt/SPJrhUiXNtPMDTG+BT3GrN2GQe1WuYw4Et95j+nRYSGl
n3QL7x0qky182nFdNOmw/vo9OJM4LXWsxvcNmkgshG6QyPL5PYhCYL8mZgKoAdtDR2ku4kZ7CoQ5
cZI+uSUbeScEING9oF34WnRq11Ez3Krd+JyQu7jOJGv6Zmv/Q2nNKTGLpJ0zwNzPAeqwD4mq7VtS
NpXwvp76e2LHMZqCKkMElIC3HpbNwQARPLeGeYVKBRTO6oP1mJacGGKmr2+R8vvurOFnvwz3wXeo
Ac92594XNCKJEMEXEjgjJ4wLpZoP9wGQXfKY+xDFBb8S11wNdjtx6GQmoGETc9JJnlee4Ic/0oYW
rDWTjU5U3UqI5usRoO1US/p2Tix6UPa/KkuxIvRhBVW1SUkoKOCVqLPzCFJz3pAoMVLCyzj+hNDC
Yy0/tXJ9SmW/QlM+3Hxz1ctVfd4BuGrGrjp6G0b958zNltyZqTfpLzWmulE1IPTXzK2lk0nQWvn/
EHYey3Ej2xb9ooyAN9PyhkVvRE4QpCglgITJhAe+/q3Sm9zue6N7ooiWOsgqIM05+2yDzbomZWxu
Ef9y7qmNqMrirkqXxx5ivTtqfayVeu5mv7gtJFYvGdObo1HZjD4nh/WJU/WRMHo7xc0x6rxX4OJk
p1JE2cqG2O7h1dDE2LP8+Xru9GOgfPqXS+5/gHZ8RZSEpHVcQ4n+oGX/wbEARq+y+qoZa5LwwwpB
c+dgvJuWhhrxCtFC37+QW4XLkOG6bxb9i/xx3OWv+1vUKEGk4dpq4r7fDgHZjfnWJ4rvX2b0zl9p
Y392aOiEJJejWON8+5OA8h+fsm1MIOMByKnwhxcQiH1q+cVROdjOQmdVMlREcGQM0diJlRMRazJP
z7LIX+3rlJWGaS9qUmJVTh7KqDxEHyOCnz58yOswRMHi9McxFj+40P6NFfbfnzzkXLkO1K4nM3SR
v54tlgyXWAds5HlZ5DHMMMfKszRGiJMV66AZq7sy9S/RgkPQlT/Arve2gRvAgKhPpKD9G+H5vzk1
FDJAJWQ0EUxxjWj56+cpM/KELJ8CtY/RWxBE1ezUSBQYxJLNoib7hkh0BPgifC6mZqYecT6ykEHI
nzbtzyQ4XhgPhcXuDwb0zxvuf8AbEKU9x7oyauDNBtdL7j/es40WipQ2D0bNmNg3qYVXUhESXyOj
94Tuf0+3k2wGhJjUgjEpVqjZ5Mts+c///Dn+UBP+uvExdmYqB6YEQEEF+NfPEcxkGI41l6nbm/eE
tN1l1abj7Tw2C3LSGP+YFksHri8yn8im2wUe5LrU0IXhLc7QxbJdjC27x9G+jhpo3vY6iXb9oout
ryaUrGSS7jGNR2DNuGVv2a8hBU+4VOeJKxVZjJ+vXOPjeOBb5bY345sQAnDZn9x9U7g3OpL12WpD
bFzKdtnhahkfq9J7Ghz1MF8rd3uUt5UikxMfeb0WSQ9GW+nnKEGCquuw2+a48K9i8jw2RuDrhMhL
nIZkcXb//CT/B0eKJ/nHS/DKJov+bkkJLYNET2KW6Sqq6hi9JqEznfxk07TApcCsRAk35BK51cka
0dznI94vdBxblJ/JOfHwrv7nD/RnCvG3Vwt2RuIrDTNL/e8c5LLOsJC0Qm7WfGDWpTZM6icYNb3L
J2GgHjqk6RRSkShoXc9sNdeHoWjwm7Bcukinzz7A2R51FqDsq8YjvZt8cBd72whPnfOmCDYhfRnD
5CI5TxVk/3SYmoMSwX3DWap6dbK72TkENe5dIRGzcDIeK3+MHuZ0HtdeLm7ciPttFmH6kgldrd2i
/vRiq9x4rW4fSjhWa9cZ5N5Pg3JjFen8L714fC0V//qIeFekUjihSyLLf+F6eTbZc97odD1XfngU
i5ecO9vGgcy32xmjt6uKeJDXNqR8IkqCAc7ocU1PyLVM15C4OMGL8YNVG+pHWbXxvm6yYmsWQqFc
HKFj5zMaCm9P6RJsCPv7DYppH60i+nKryDkxHbYeUMSYVZq5GA6r/r3XU06kYZhfyNnFoaG99uPZ
xKi5CJ1LTC5543WXKWzPkILKQ6qG8pxkZXkerBn33wiiftaUzuMQ8Btz4NC7Ll9eF+ClfSjR6qXR
/E3u+b53+vu2dYOdbOyN683YeuZzsglsLHbSrntX3VYXzAm6wMFMiYHk2Xa6V+1XG62CFX2GWOVr
QSqJawL9EGZ6Q7Iv7lS+dzJAQIxlocdkFRm4gcLQIfWnPQ652s2fnM5DlSv6MwAUXMHIHHSYNydH
/ZDLV95ckeq6qXdxFVs3//9H7P7La/8f7VBkYRcQwN/k3PP+zteqPZ3H2hkl2rlHK2WqE1Xfbi3u
ssE2ax9rwrEYBcZACHKbjiosq26yes5OEX1DlC+rq63IGWrRujP1tm+npwzhado7yUNZ47whZ338
Ax9GJTFkBOIi4ov+Ncvxep/+be1Szjs2Vy71DDzUv57cEDMcZXzi6SF81nuwl+HYFMhdkMFfsoO1
RCfs/B57EisTNL+3TEyhSDvUqv5FZt50w8eMN8QKQyld6nc4a+UNObs///kQ+h/3HPOZgDkpxWUM
d/Rv91zachq2PculmhRUazG9yBkWCuHWPvm6CF7nDApfsqCzLgDN9xU7adIJEbEVI8B//jDXJ/K3
J4byjKCDCFamD0Hzr08sMF4xx7okDAlLHBO3O19X/3LoErP391/CUWJdr9Tr8ML1/hw5/3Gxm6hQ
terDdB0tpFCvaCy7A5XGdGOyGudoY2NlVGXe2a19ucn6gI0JSGIhQDBZMfcbOyl+x4NJbpQrk5tG
UVuXTnGCYYWhdFppvKNcZOUUcZhNsVVv5H6gzEEoOX3rjJlUJ3vDSash6rmJA5I4zj9Zn9kZIhJw
/WgwZNRmXFXFGJ8t2XP8B3rYWx3zsiwHce+tpX+dUVpTVrknZ3hqE0xy5qlDm1e1WBuN7sfo0aHY
HdVUlS3rPC4+Axd8LW74AJmHtDxRu7FgsXlFax+DGYN+K3idsgopU6lPzgJz0Zhkk46yP85m/HKN
ZR+q4t6FObbx/Ny7TEW3dSF+7TjQkq1Pme5OZXqiTJJnN31OlxbyCmSdTRE7r23I6kqTMtxkfucc
e2E9+gVIZdnIS0c+MRp4rLbj2Snvi3h5MI13YQwvb6pmvswVDIG+UzjzGz544ePA0EMnGlR0GapR
IN/28LtQTBfrAQdYK6vTRxmcmEHq45CdBx1nt0PJWEoM6Fcnq1x7U343wLU51kkrLuFVR07IcrP1
lGfjfdECL2Q8z7Vsk3DnF118w6bAv2OpLlc90ZkUU/s8Vs0qcApzIlHYOjsmwlXMlWSFAVSdXIqm
U8MBLCNP7CfHl7zHsfy37fs36ST9yPVmJKQG+ySoiHH0Nw7BNEzV2IcyXdM+frqzzO68ZfjRhKF7
pMXC5u9nF2TzaciVu0+YUK6LsBI3xdzWG6MWXld+JZlazJKKXMxXThk9oUP8dCtVsV1ILGZAnB9G
iBYnFky7HrsoWHtR9bPFw8+mQ4y6gaiFPIhQcjfYAxfdbap0e9sM+TlYfsRiwGvp6h1qfdhdmR7D
IiwPXufcZmGGweDU3I5J3DyI2MdypD5Vjm/fOG53qeZ1nyO1tvxantLyF6MPhYn8pCEQWTlzb+3b
d4k5hlGanDxsLc6p4gjlWq5WzBOcuzw37t0U5x4jcnLYrXmVzWl9a4dNfbs4+ktWOFmCEkK+mcxR
+eahcJdPq53mvfTyVZ4XbG2fTO3C9ts9t/LKjCbb6ZnmL0Gb1Mpj7lM4V5MPKw7iTaeiTcs3TAYQ
Zqe9wnYG89ICZsxGxctwyGxZAHhfVO4AP+Lf5/q6X8dyLkGxgMAh9VjbpfFGBv3ah/ThY0unw0c7
qmHuulO1K6l8AAnHja9jijq0+seRUXJqbP+saR7PWJVK6H5nXCCwBPbIY06NrP6lV3ej/wqUY91d
T2iQIVL/qCf+dlaHRnazyllP2vTJKidxovc3TW2/tU457Po2XAfL/DNt4dJEFnaHzDDUNsvoVbwy
fIUTjFq6zShV4v7ojjitidHs3CX9cmpQJZ3ZP0N34NkJ+VkniumWZo3XqdzmrVi2qmYk3qQC8+/a
wovE3CP4fKIM/a6S6SFN5IuuYFwv/T0X2V4AHrbjMG11gni3WXALctO3IOMnJu8AVurYYYIIBAao
E7P0mRKSWXo1p515C3JqxHr28N8q7G43jeK7bRkNBAuHRgDFqBjJVLGwu5tzS+y8tj0UoUp3fYrh
pw78B+rbVZLN2MmUV9uafiNTPnwXLMwwBVkb43OdxL+cuXXwDkuwukhgTeWB/zOcyd/pgpwYhozq
3yMLwjV0yov75epNz6pcDRaPB8qAMTAmGGL62AyhOdH101QOW1FgHWiHSbqDQXl9ltan7rqIigjP
IJF25+iZjPZwh6nCsOoX9UjPg8Pf4pKiorF2V/j+qiZCuwKMl7ree4svc2ub6ejzHDvbJU27bnPA
V+tjLhZ/Lw3B0UbURFPg9GJlm0TP56hqovVMoAMMZfhoTG4quADb3K8tuG/+HlvjW4N1QlZJzEYb
rN2tXH7ApbuxU3EREU4unubhwJ2JMSKn2xTNqR8ZiA4zWGMh87ULAX+smEksXPnEWIgfnEDvJN63
K68pvHVHXnod8F9qDikKc0JDguCOMfdt7tX9NsnhsApR3KIuA2jNyN+uBS7fjvhkaHlOKtKIUn4M
vVy78vW06USdrOMQOvfQEswiytVc9ceypfTWZY9JoSze5RA+LVqdPJN9idS5L2YfJxwIgyr+7bXq
gUXyHkd828TeNTGlP7mT9qoL3ZekHbN1WZIrIqT5HtsYR3qOuyBNN/mAuMgNYkilxZvlpoe8rAPa
w6HYVrV21n1wH3X5p52Lixn5qn3Mg1vE8CvIh4Oa6GQCyd/YVxfBuF4zQVPY5wB5ZlL9HpuaB+xV
L7m9bkN5cXL+tZ9NtCbRm0SaVN5JO/+Ml/opS8p5Ew4MV1peu9uyHHjyw9oPH6bM47dQsqyniP2i
puSUTNSLth/Ba17cb0f7u2hqzn3n4PKdOSTRjEQg2XV+Tlvjra3mI12qm6WDwREWyb1y/UdplzQ/
0VlZpmZ6ZQPatr7aCeBZTFYPMg/rle0AgZoSfw4/EAtJR8shHP2vBeII9WvPaA+HhjLuaZHuFs7E
61Cs2CwxoGFFKo9BFGItuHOaqoMpWMKwqLOP6erMOGfPf7YrbzDdmjBah2mOOijwETuyk6roupWz
4XdMRkwfNjzxLoLKGnrUB8mjY7pnNs8ti5AIjFbD5fH6nZCWXGUeL0MUzZ003aeGp4hh9C+EFpDB
bKo1JCo/lxHCEqRdfV930bdPYD2waIplUcQPd8t+U+cWYQgcRI2v3oWZeC3lY4DwBtw6/hRsypjv
41OpYWvMm1YP/txb2JBeTZCt30qLiuO2eC9Tfu2ULbtUdfA3lb2pZJztB5Vvk0o9uFaG94+GDAI1
ciWX5Vfb4wE/HSCNEDbj1sdJeXyZBAfJlqdoOfVbGJTnqWw+J0Z0q8x9s0X72bcRtiixQ8E4fEvN
idU6823FaVXUMBcTxYtGobWPBu8XFlmTL4Z1VZQcmFI9Wdo+hVX6FBfyyUQuIV0tp3w00b/lMda8
Qn9b+fRYhu1rtQzbIRKg9ws1LXzaG8fCAqji21ohTx3fg2WVxPx6W7wa7eLgFQLv60g8ODo8zCPH
bTmH5eaia8HCtaKFH7UOHINmNcEEPwA8XfXw2zwIj7zSgHtIVcV6AV0rIMfYTPQFQ681XNNunXSb
uqwJwCo54XdhPDF+riVDuZ7Xm2T13lPyIVD3oh7RFoqK4fVSPOlW3C8+iRTaYA4p/DvR+0R1WamH
wrD6SvMZtyGEWmSa4QgTTT+1ag6wolECDKlaLz2Lzc7NvYjI7opYspZb4tszwPyRp8or842YWal5
OD4lqntuOPCvpj1QMTQj2g6YHWzoZxaHZwRJuykY0E35othn0Zvu43gVFnD70h6XmJ7kr2h2n6rK
+YFeyt0k0PyvNtlnTaw6TKHdHOe41aSsmSao1zKSyarS+F4OA0yhaIrxyNlpR5I3N/L10lCSwQSX
RQ28LGlktm69N9G04HUOBr8TNj3g7L+Q96xHi8QDfkoEhVKOpz9/8LuctnC3y0KJcmWkOjFkaJs1
wFt6ppL+GURGrQMK5rXEuHqC07+iSv85aIn6byxultSVV1r2DBNi2U0IiwiT6zGcs/utJ0gY6er4
NzDYabSS5zRiMXUQVXzBWVBYvNSqi27tsr8Zl2Yz+S2U6/QuTKz3xhLX2KoWvvjgvwPCgZwqENfQ
xgmt0W++H/6wZ5QoiBQw/xSRZi8Rw9B/1lWar6eAAjAmg3bD1bWGB0GVA+ykrIDZZwygW+NO4zuG
9WzLah2Rt9YAmHTdwnDOyx+9gjecvRUlIGPyGpXWRzOxGG2ZYutjOe8Juzua22ajIv3pgSeJukHo
g1hgiNsfdQJNzJrtU+FNemWWct2WnKq6Q4nRG/etK+ePOE3IAJjlj7GRz/PM5e9VKWQxNraVOC33
3MTrAkIabUsfmiAt8bOVIHM4yC2hKLf0EoBh5SGpiBKHJlL1y+9ANcmqR1HuaJrGgEzOPMi9tQlQ
pi2OOU9qtFadj5qtzfo7oU2wyieoh5RDsFDZ3flSUKFRIsxu/N1o827FU7dLkntMqUiaWFKaZ1/e
5X1NNRdHuBgWj+XQJFtaie/CYvIOWX9YeyW3nCnP4dCip8+tJ9W7iDiaz2XkniyK+ofwcIzuWovQ
lCx60R16IrYfEpnxMxrxbhx8v9q5zJlHqBlKFZssuOsz+dR2DNvqmSCMcUw30mOcy7iXDHlquDrI
nzoYIOuy/6XtYLgd4vQb86SyZf8ltre3HE4zlsBbkOC/nvvIDQRLWDHxt1Or2SQE4JQsUjg6RbSa
0c5f12lmx28yFqveHwLeKu+QdvYVyPVSFfFnH8PFKEsr2iyCuifWzbGLUX8Yp/gcY2hxNt94KHOq
KghdzEN8Fg6XhJOT8BHz2WjRdZIDUSoH4CFJV6G1g60NDL0Q/2ZPgb3OSptrKsuP/YIhYJjnj3Zb
vIcud2g0i+eqJNPBVCRbUFWufBniY1fO417qbylGyNeuerQHZ9rGy0/PmN9unVk7t2zXasZ3O/Ar
n60sFfQod11ZjDOWqsUBcSK1g1oxmPUm9mZ/M3YYCdg6xBpyJKmlAsDZhRknGgf6CiAFsLj2Pkro
dSnDopMT4fqVZE227qyK+DcCA+w5BgGwH5TR9mpiVLINfP/Ugqlv5UgSA855ONSWZKQxUcnMwQVR
d6x0L5VLpFHgE7ox/bYtg8uQDnYNcpUNTWO3LccPrXE9DmY6SjEPu3KAcIT+IocV8tPINL0z2kQo
A7A1hmazSSdVbUzg+esOuYVJmwMz7+FcO85p7KPxMk9fjIrlzqscxkFNvLNtJz8IrBPjJKyPvpKX
gS4VZy58wEeDbCTwmh/JUpAHYUVYIy/zwV7c9P8ZqYnzwFz8LQ7o5pIiJ/VHSoy2rVdQtVNglyEn
8gKQg1+kFaU/5rw8WQ1ghMOiy4o43TuZ+lkaFj24/SrmSa966ye2ZnhfuhUZgLX/XE3Zd5enQL1L
fOPht+Vn7Y2eAir2yvKofCosnfU3ndCdVg5JxGUDy3xSlIhN94P/sVqVSmFWUzwnhbTwSSVpOjCs
iBpB1ZyYH1OJtarq/IdAklvhNgIrvFBfOtnCHuNVhzhsqjB+Ej3m6pPNAWEwQ04RiPdjSz0ywwJz
QBJ7IgDUCDUplh0juZkTix6aIp5TdLHab0R9GJ1RVW4rEENOMxJUh6BjhM1mfy69kOS3GmPDHBFB
hslX2W3BkNNLwkinNr2HiwyBRN4QHKMSSt/iSzIIgLKFGeeDJr8GZcLnEAc+RIfyo7EUFdG1hUtx
6Mm6kqDhuFyXPvGMKWhmoTIDysVxO8xHQK1dYjMvrAfzu+2wyFCW2sDYPlisN7sgwy2OeJBl+VZh
AYjOsNuFUcAtl8w4JppjZ1AaJ8QkhbH+UTSpQwtYQGmMqnuJfQOOezGZEZ730ZUxEXcjhctik3Aa
AlGFc+JyanRq4yHfYnyevi2Y3lkTEuqiI6aht6HNm6tMjcMIhqDNxEP+6uSM7eAQHcoFR/m+zN+N
yg+Br8zK659m0zxOvttwOybr3p8Nw54Qaac1iZtchlD+mILIBgVjmjYvNJNBNqLDsRnIB1N5sJzp
KE1GP113l7Cy1SYLCa0d+43uuX9VSxQWN+7g6mLVTooIxb5D2LGyZ/93Ey7kUeq83Pije1b+DKME
q7X9oKf9PIzNIYOW7i/Ng7L5HAN+J4VglaoEsY9p9EidKaZ9fimWnOhmO65OpSO9Vx3Hv3qW1ioI
G2xdGpfvVVbpgXeXMQUeAaIWDDwb199rOO+wD5AWWFwHZoKymbkk82TRrdB2fPFIr6ia0gI5fkNJ
ydt28/DWtwVv5Q9cQcgQ6UD+1E+7aeYuTXGT2ae4SAgyDrrZFtseFHvjOqOiVRYv0jE4TjjxM4YF
+Bf681eu2nvZLq/OkBf7Du7raknh/SdpQ5qBQ2Yq5RcQN0O6YcaCzPOTS1/i+FZGbYIsJOZEKJ/i
1tpQlq+D6z/iXVNUzX5wg0cxUt1m+R0Dw3pdZ619NnN3Gz/bLp2RM0JqBwg/jJ5pd8b0L7JmUifd
8JzNy3oounBdN8CcKZvWaPTCKRK+g1NiK98r/B2yEiHP8lTCFd/M9vypcOJvLQl7I40VrsblV16I
bJOi4hE2aKQYXOI+p4rCJXs0mp88eJwhk9rnbj/u0xj+rJv/7r0Uy3LTEKUmOnIa6pIIFH0ZDY24
NwvSYRKufVQ99hxBv5Xy55LGM+WwX64aLeezG34OYZudlEg+WrrPY8LYxhOcslNNAMXY9A9cmB/J
FZJQfp3RbPg0iV6zB7Z87qroS1efS0uxXMXLx6iTByr7bkWK4amBGLDrs2fmnPsgIwXYXQbIA0XA
9UWpFYETJ5+Va86erwj39XAxbfqWOqffe1UGIhkG60a4F5qql8qaSaRltCjpQVY0ldLJoCrTXKbd
XRrG2W5x6Ehd5xxmIttJn1lMmNuXFodQgLPXQMLSZJmgBUrDEwckymUJGog/LgKhb8/FsQAa7Cat
0AItWXCrLXH0dHmnE/sL061t18nvGO9Hy+sePItU6ajY6pT2qiNLJ2jJR+gRdI4fNZYsa/57Bito
rnOubQSd0FbevSuWBzDPHk8o+YmYc947VXKsKnE3leG9thuySO2ogJFf34x11gDDrPGtuJbZm6Xi
VS/TNpJhtLWT/GvMNFH1ubw0IfE+jJe4p++7ycN/evAuTOYuC90FPHJ11LFSJykiJCrygssnrs3L
xm+SZu9ayW0VY3qMRTBMiuTBSmtnRT1U8Dn3eX89ddq7xqqGA7ckY9wwmqBc5sfIm7N9IX+wvgp3
Ny02XbzBa8G05qWyp6u0H1/S3i++o9h8Z37G6rU58+N0glhTIdds23yFp94jZ9iXKXAInp6TCvQA
l12A3wGjzaXqv/NivIRleNCl+QCpcm49T30lavgCv7YOccVwJmgcUlcrAugsguHsid7fbygfdWKZ
NdV6tY559Ev5DnGPFkTsoqX/SeM57hxv+HCapUH/K/W5ntz6XFBuwgV0Tkr7y25wrz4W1u/m+n9b
Xf/L9EG+a43LK20gllgaO1nqW66Tj74w4cXviQHXbhMiMcMguCunm3IQH+PV4MUN0auLrsM82GkD
clfyVx9CWViWyyZw2buCoq2CqrxHD8ucvIlg170JJbOtn3jZtug20yRIq9Dm07GaYtMtESbhBBW5
nG12bK5RcS6bUnO3OQYX2ezGNuBgU9C/dI4CEMMKBuVKaCGFvqXTSpEikFuXdDHhw347bnEWUSQS
F9O2yAZMuyfnYehDcc7rgvi5ievMTXz3UMpZraYc060GxDhPY/L4UmarsP01J/hEGxV3F2cuuFZT
al3hTDvP4HJOUwf+az2BgxvMydeUQdmjk2us6MMXT2CFma7TMRq2ASwqRqIOOTY6hEI4dnsJCibg
Tt34XXuTwb1eSg4DGCWInvOBhqWY8oe5ghpsSQHhhlFTU36QPW/4EII7lezEIhTvIaYpsKDzL6ps
6+SPzVTS01vdZpzYabZv34Ye0dhW1e1zC4ZCHWAJsSB5zAtwChrDENN278KXxqlWivDkOOZ7CvJi
14kS7SR6qDUjV6CUtAbo0D0ZF77z5ReLt25XTM0xPnWsR66Km2Vm+Ahz3UTBQ+9lD1mKmiaColRB
lgDn28DwqUA6mK12ejk1drzPs3h+jD19DG1OYneay62xQcpmlOvbWWU0d4m4DRVwdS7v5t4rdsLy
zS5tCnDIqs4/vMrP1zosXtSVDNSp9odYJ6Is8cK2ob+7lIA+2U6Rf4Glf/Sn8GcfJLs6JuXKWfIv
dBmPU+f12ys8xSXS3LgouKieH+0aV91Jnh1ujqzz6l8dRmvabFUxfOAIUG6bmYkdo0b3hhNyG/kN
6ZnoXsWHI+tvES4t8xOo9qDX3pVVjlO+ys+tS0PUj4G3Tbtt65iMs9nH2WlaDSVQZ516zEo6iHNh
GZyCJb0rtDktVCNMQMpxE0XNye2G60MGIfPr6bbw7V/u3L/HGZWaKTxCtaz5APT+mrF4bp0me9NF
8MEFQdp43NyVLldF07LFgmXg+YDrRr7XryE+gny1MboOxEKpETYMyOA1K4YLFBMsGAYS8Bpzydp0
nyDQtGvFWRAAnPTi3lTypQh/JgQvxOgBmIfDdAtLDyWOTwWBghe8mFAqTIFvrPEuypOFw7QS+zy3
Dp7EH6FqIHU1V9fioSUNvuU3RHP6s56b28E1Yh9ZDDCqFt0K1K0cqTlpCqIvfwvScXaWyD+lBcJd
YZHDNrgvgqqE8+2N22603pSXzrugjL5aXLioZej0l4zfMuEQtKbA+sXE9jlwhIM9dMzNpNptG3ro
XeZ3M5NJtShuWcM9PsTKYHbSORQ6gLd1CF5bnJMmfvK74aaLTtobKIH53Y4oJwp5Im/g7Wwqu9xG
EKmaPnxZpGRNeD1z5RcTdGQLXYkjiY8nlI0ZzThmEScnNDomeIxCY+9DQq3a1mO4Y5+eGr8Xr1CM
8V1Ap4wArMF02kVYtbJR4hH/YB3GGfaq1ffEBmocp/RAv5wVKK38KkMETMm5qr0cvBo1XOsRnJG6
othoR7zMFO0yJogrSmtCQCubmbfmXlOL3noTcAmnt8MPJJ9jLg1ILrfaMAbjFo333uaQwZGDSWiz
myPMRCZLbuyAWZh/ta5yu/w0N4GElofsberbc1xUMMMktN4Rs+aUrdCkY3IEF7/zUvtiuc6PrOr1
ORVyWmk/fBSNuS9ab0DiFhZMZXJrh086V1tY7kYLs3rO4ONgX3LSgrQtZzwruDHh7V5EvLyVzQxq
P374Is5vstnfW3Msd8ZjmpOP1hepKYSLTxEOpAKxTZ/2J464TylVhgrUv7FDPN2vs4qkvrL4pwkb
9uG+N/NnUmUGrxwM0mCAkQfvJbfIJ0CjiMyqu3w39PHbZHEBuO5H3woCv+LCOjOlPwSl9A812uXQ
LAdc8eLT3EU/u6x4dqJLyd8HtKtZDXyShnRSjj5mg0V4R3iEDm22kC3OXQezTRGgy8wJSwkwZlAj
sjebdIu55SMY+1b2MTKfg7dQeVZTdA6COb2IcXmOR0PeUij2o5v53NJ4HZvsl98RWueXwZfJg5CS
dblViXyfCE6t6Wjw8GDLohgmmsyNfhM1zCDY49MxvAM3c7hOIniyBziQ1r5Jg4ckSHfFJMYdQBcT
hsC6BvflNODzHe0Bxh9A15t2FuSHjSMXddvvbczuUB3Hyy7ROQo2v3+N0fk8hoW4iaf52DaWfwss
esC/WO58f3lzomKmIgxWncv93M5Uz3C0TpmYoO7p4kXXKtyrwn7pFmOfsZonvaWl717qb0+556zG
XH+56gjV9LFY7ldc9pSNWFrgCPSeFtNw8ICdVhWeBkGf+8y89CdezYwxpNbM9I4lxieM0A6Oppv0
ZMAcoxqfVSRuRN5s4yl6rmKGxlGH6TpWqz42ZKzpmDIIQj86EZPesL84cnKG+FPkqN0Uuy+o89Au
BR9wJAAhBvU0pbQqBYuFB4N8h6LJrn9FTvmK6w2p6llNbJvq77k8GSqnTNNNEt0GvcY4AI8jQQ0l
coLeelLmdNQf61L168IFUnUU49MgDTZEfmyz+ncEx2OfNoQ9dHP/M8iVuUlqHK7wz0Oyn19HOvSc
y8ukOu+QkxgSMeD2CoSgrivQuJCw6YEwIJp87CHZrL3Ovet1R4itvocDg7rVWsDc5olRGG1yk0bf
1tXtP/woQhBfxHG7uW6/GY8xzcW9wW7cH7GFUynw428cJ25iZBkHaiCQRweBo+9ELcqoYzi5/lZf
/RMnBsMB5lbrwdMBubRgAYxbuYjJbc5pxZUV77hALqksix3WStx7Krin4DpPDju3ixz0ohwgTCiY
A3Yz/mXVFbcNbboXBFEUmxE5dEMhD4zOMGRKvfwZzwJ0zN0d1ElQoD9OY8FDVV1H0kwqt7Jc5m1h
xpecgiHzcEVasv+j7MySJMXSLL2Vkngnm/ECJRX5oKrobKo2Ty+Imbs5XGa4zLvptfTG6sMruzo8
oiWzWyQlJdzdRlXg/sM53yleKxspt1F247oiXHRo/L1OEU1ICeY6e2QYhWkyyIzKPmRwa1zW/oTD
Whv0K1uvt77LRCOisDDXcx4+SHZ+2FDr9VwuR108bjxNVut8nHALWNq9VP7e8I6Sox94SUpMEjtH
Or+9lztvUER/AOGJ2Y+rncdsCbH37LALsrx32BFYw2ogP1Z2wzjrjc+GdtdoP9RcEkAYF3t/nNcl
d/tkODu3jzr255JJRgjrz6YPrcM8sEbK6qlBCtJl/HUhnrjrdp0+VmsWYBi2xnRrWa8qVo96xyA6
QS+6skvWRnnmvoW1SsBB/CjKenxrJvuA8/6xrSf7GEbmR6uiY5uypMnK8aO2oA666WGsb2bGNYtg
KIEKxVCITVVCtEKWjFCRjNJax8o+kHeTa+oFgdr3kj+TF7xTbKf2IoHNYlsEDDu45niyMRGcxMR0
JOr3Y1W9ZQgBDhaxOqucEm75Grb0010UaTth9mfXII9F2J+GDQ2csZ9qnBYJSUkqeMvHx0n6vbZx
HnZhzNmqHhr/ZPBfbQN+ocTRoQ+El6uTMvRdMstbZ4xhpetMymOXMKHeJcaxny2SD43srtGiTceU
k+w7MhXdma4l9iwkRb36ziH2iXLMRva7zPDYNjjvyIBWeaIFLVzBwDG1nXSadjsML6OYIH0ZdGbd
nO2a9tMauK+NSp2kxTYTr3UUMLN/YIWPIJ5YrqZXZ8hVpUzwC+rk/7ASP0h/fpxy/VtYLA4Mw1tL
d9Dv/Zy0VBf9MdXgM+yT18Qjetwzi50qb+BEvfSef5d2jIt0JL2r1LTWs1qS1S1eCXu54fKmshhN
pGzYGXWxiGh2gA7URre+sX8i99UOl60IbXKdAHYTGQHUJXtOKCzJhv3AgS6WlqdZXMyh8NfDhC8p
josgnhvuo8GG7NYcUj1jFs5mUyg96FAvrkRfpTudFF2TSYjtk5ejz9ZrEs8nFP3DqtRSFpjCu3MH
6mh8DMwsB7aHvkX2C/om9n5xwNdhx23xFlf2SH5yTxRnHne7WZu+IfdonRS9W5hWWxg4fuJ1e1sR
OJORt7NKPQZS0YgxtJvodXm++BlEE3cyeVwzepTLjJAd9xEDHBFbTombuZlqwkfSx8zoHVYSBXu5
UNxFo7Fxuo4BmmcpShprN3vijHUaxexQra1h5A2M528iL0m1TRkJoADaWEZLDKhP1FpnDWyJmHIO
NgZ0qfodb4S+VYmPGqzN3sDmeVxf4B5bwIlW4XDLgNLtEsVxqqOpbVUGFsiDgeSic6OFpoo2R64c
gr6XxOixNN7pj7RWcl4JbsChy44+0qJgbNgbyUJ/zmVIIAxhpNPIs7puWMWA6spXYZ5e9dB65vm7
aw1IYmkxvVeWT3IvESjkvsYVlyfP88FBC2vqDHuzwrvvrXIiCH4SdKZqYugrEBZ0ZcIikSEdYniH
aDeXPnfm0qq8C6VZy74g87fKH29GQW4YArCbfPCfsHEBAZHkV7c4963nWvUonySpc1NGT7T4bk+q
GrxjPbzmuIPWXFfcyUxHVpUubrRw1oPI1eNg1IzlmzEcV29WBtO7KspdmTkVmoZ8AwCOfCcLQWFv
SB4H3rRWw8z0XrG5Fg0fXL2wXI12TcNmY2I7ntXPhk8eAYUcBry5YG7YIKdqRLpHj8pFb6KnLARn
SasxgLJRwjX1RGRq2V/8EVQqTZaxGUHrIMkmQ8dss3U0WkyKYw77EBdrzpwwFEh+hEOXFLYedxPv
bdQVX5YWvQyW95WHtERGy3qqTspHhVhmg+L3TbBfGHUGKtLTtiKxXu2sFEE6NcEAKIINPKHxpYd+
LIc/FUj24JxZFoF+6JoyCCjrOOP1i+wSKFJsLmq8tt86RY8qURBV5YxDuMBHUb4gv9VquZcm92Do
8Zjpp5SqprxmcZev2YeRQYt0PzNL5j3ctTEYFfQZrFWbPry0Rf3qRig2otRkaVChYKMNTBB8cGke
2LxNqxqB7NZkK7kyrNoOYPvxUzuuDKrB2jcDk0STvW/IQnjz81HpyYH7nnTmvoKZHcfO15CofW+l
bNaVwus0kxM0G+uu+HAzBmpDTwBiKeC7iyqtgjx1t31jBAW7TiiYwjqOPB5Li9UNgFOQWNJyNmBR
WBcNV5P2a6W7FuMGOn4e3VT+jlsfLPQZNGndWoYdg8vFBB5z8p64zCn0GM6vBEIr1LxFtXLa8jaX
6bmNnenUaD3G4QiNg4UmqygJF8o5VtOGzRh6F23f9h3DXadEjWLOOwZuSM9kmx0Ko1zqWZTYhGbr
vBd+gzaOzmPL8j85o43O/fSEmCHc4/h/EJ1PlFiGQGYAplz0MdMSJZsrpzyxcDkgVwQqEGsyWmkn
K9hr40wvrC7cmhEjKDEQ+OyRIE+x86KhXeX1Z3pRmup7bJjv0Ap6eMJEZUVo65xGHIqOh8C4EpLl
MARVuRZReROPCTlYNUKF1lQoTBATBEZnXqfwZgihJcq4xzCkJxqKhgayEpoOlApqj3OC/MEx+iBy
kgoBu6jR0cMyrno1rckKsoIqLVsGKWR87BKP/GmjbjaRS8LraDNobQ2TrQdStQDrPQdnCQkSmfTG
U2NzdDT9rlFpc2P7QD/jiCbQZOePNP3VhO1YelkTGJ5SBwzP3MvO++wOjG11JtOiGh9rSdMBOo+X
0R1v7X4kBAGpE/jPljbE2qOnvzdN5AySg3QnVLoknVOGw2OCKDR2xPt600vu0RhORvvgkxXZNv7n
Aqzu0kAfEByOujVsUbDiOSaGrw+zrS6ZVMRFwzyo7I+a5vfUyF0LgtmnujKYso49Xw9uBT0F1cLj
MPrnjOe/2WmPM7tHpxvYSADdSGEOeWW/131cY5B7M9oPehJ0uIIt9ipNUaChdH9KVfrSgldYY7LQ
N2kRIQnyiosGay9yfDYazKEpdOOd5oZEeXsHI+q+O1OFzGoZ+DrZIj0yyu8in++icIQWldbBUGJO
nu2Z3Ce8Cz/Lm9AH8AIBlODHon7kcpzh1jDKKWFYc1wJRBXNp6umNy+8toK+q8lxLxXztWgin0kg
e90yA8paRetWxo/4O4xdVrMGyOgs4thgoCI1IsDRVY2wi2ks+VOGjyOb2mlXlKBpMl9n0i3HeJu6
HTVMyCI6D2sNmVt+0rTqLYoR7gvaVoblVIAcpKymMn4HxjXF8KQpubepQIN5RO4QZnZ7rEQcrhrW
2FrfoEjwrWIjD+gp7fVkRQ+TYhKkzU+uyBJC/pKPGsccJ7q5ddrKAcgKNZ5EMEJSR84VkQLSQwR0
p1zkHLnmwKHJJZVuTohEnW9qLKZ7qym5d6z8C6E13JRUfmMO9+gh0O8Q6924WnWtR/eVNu8HnFuU
PCz+1mY3YzIcKz2QaRcwAMUeoNVPeWw8tjHCz86Gzprlzp0nE9asibpBLSbXRiRqmh1GvubI8Mlh
WEt4Imms3BMS+veaF7DfJaK7l6yF9sCRPzLf+e4Kcx0XzqlOh88iS9TGZEVNg4A9x2AOjTj6gx++
OY7o0Fe09igiTLK1lfGjqbr4nMn8XYSMH12UbejGxvlW97OgOTH78K5VJm/jnsmZJ0Gd6l76Gk4o
ifs8B3OvfVghvP/W5yxLsmVdmxa3ceI4j4QJXjBJ/JAm0xkHS+hH73EEOqANSd4F2qwNx1mr/F3k
oERqG3mpZf40znp96ChuB6F9j5WRr/HrtwHQHCYCsnofass6MY1m/Kp7V3AfzqmApaMlo9jb9gGa
aY/mkVVlb/b9KVLFTp9jEIqMe8vEAkADEgxb8L10UlRMZZ/sUMfwBIFvsq0ScQV3gNl+8UD3QF2v
VtdeBwRI5Nux5sHUwMYfhRU5rT64NhXw1Eq2bSMef34B0+kuzOb9DXCciQRPfgyWg1s3JFASK3EV
zGSrbGJcZ4FGcTt7obgsEIIyUwjlPI+4VYftbC415E0tU96iI6xV8aOVNaetGu1Lmirzzg/NQ5+T
b2qyhNyO5pRuZ/GSujY8TUOT0GS1ReWPlsNjyhai0hLQW+WY08cuMyBX7SandAPUGpteFUxTKsIu
InqkwtPVIbd4kuZNIUh8YEzkWi/RZDoBliQ0dPRsbBGbAK1/gl9iJu5ThruflM1Ky5O1y5eijOZs
HyE0rUM9tTeNpG42DRnvmTczEUsfnJx84Qxa2nrqLeQMbXmGcn5urVF7LD80RMEBKqDw+BMvmdaX
NM68/RQPDzFTlJ05u+5WNJA1pNTNAyrRm0QPdcqwGeZA3ZLZGCKkgRxKhGLLKeTXDZW8GhEyFiOV
F2D3SMfJlrqYkxI0YpXUD+aCrZ+lhfKq5SEXFjHa/9H3wbrWG5mx88O/sFqkYysHb88hNEY9cLuW
M1GjiJ8ZmwaVSfEfz4nchWHGrMQ28m1dNtCNkv5c6lrHloVhXqUEm4RK2zuD4AlRDnNgm0nxGPva
2jdum3bg3lb+u0wN+MNJ9OwXjYUj2Hjrp17fenX13AE2v+BSZvrjubcp43nkijeDnMYHzN4MT+Gd
RZQYz7brPfzkoteO9wN8Q7E22fJGTOTPnWliaoQK0o8ez4SIt9WIMNS0DQOlJPqe0v9e5pKywOy4
XFrYbkE4IM2fjJDTnHL2FRD5ITOayzSCDEZgSgk903Okhs36MG6Sd5nlN4W2VORz7Z28CLmIb1X7
zDLEy6CIy4Uv9GWn46uW0EkK6862kJXo2KhXU2OYV98svvKFEM3UFPn/mHeXBnuCXGzYTPwdEqWd
+1YSu1EzwTeoDI7uIn3kDDOu6JkcVBsxubjtfIb1nT/zk+kXZn070wQvOXvea8OKlkp9xb6PvRYy
nFNZUgT2qfVcdK69HlMz4ibjTaTYaS+uwrtg3hIJoW5zbKlEJIcqiHOvDUTehismhuWpiKItItWK
yeBgss+3H8Vg92u4uwqZWHcmkBOTxKBtCy9m6td5SWCV9zgU+mcqSGh6boPbQBTngYhZilgjsSuG
Qt0TgBP7qvc5YRV0i9Fov9Ydm9MKzuSqyl1/Q/udP8+KzE0nLO8lEjgVV/quNmW2q5Nee45zc+PD
1J8TNAShzs4RPwxbPgY42h5Pvfcwp3T1XbvUQK4PS6Fy7ZOBSGGiE/ymLdYBN87ZGilCo/xcXuMS
vUlfcjgMQxntc7Brt1lnF5uQtUwQzdq9EWn9jYZ/bxeNMtv4xTl1EYGHnLHnFO4VglE64SF0+qCM
ChTumplvTKu+d2fzZVZkfRV1tu3HGpjYcpf62J9vjQQd3PAjY4gd+Z1xiowvD7zpSaHmmzt0j+5g
kRHm4MDj0dUcJDwCRpNvll9aRzIigqxvvdccVXZlsNHUi7zehrn9VRVjfeu2Pa4/19aCcShImu2d
8b5LqKT70+AzN60yPbllCINTPF0ZTZgcmUaNe4cUjVAXyT1CkLPht8OKhkQH3tWTjm6fUjqZ3diw
MYUNtzYjzXjG6dXtMwAHthj0HSLpvf6To0Kojc1aBU1HPgfhNH3UCNhv8MeXe72XThAnLPL7Rn+T
Npb/ZZroOH16l5auuTJjPSd8mvzLsJft1kuj9GAuebLSDIsdDVgfJInsb3xasUrztR0rIJpTm8WV
0vtT76Esbel8DFPbD9wLexORfKPExqucZEcUgRlYi5KdW2+LuQEhXeRV5580z8ZJuq0nRoIsogxB
uhFa1FRVfAYBdajm6q3onweyx2+jvL90BkQjtDDoVCmfQSf0L9wMaQM3I2czM8gFBbhcXIlUCK/K
0HhItXgL9uaYtHV14u7bi6ZrDspmN+CEvnY7sgEkKGmKrn7HE6Swxzcr7a/geEnezUDttzDMtdbx
uIlu0EmpfclI8sQA/j1JE64CmdtIExbrWfreEGvMupvrCd8K81+fjG3deAJGx+2aZ6/NpJwjiHhG
cOJGGPVwg2pkDEJ3mb61KMJ5tFi3Wlq86SYn+UQ2x3nmzN47k4x2SdtfmP6lZ+KBS7LrzONk1+65
KBGAu8wWu1g2J20Acop8s1zDAiH2RsiHNMmmQz0YqE3Horjqn2ImQIUZ3nSORjZEjKRYs2k4OCqz
jx+ahg2zJYc729bSowuH6Zg7bLksxbzRLjLy2SyMU0lYM0jseyqM7kygeMJIaYhuOqgOO7/D8Urx
vQJk04HQL5LB38YhY3tff6/TnI1GnY63SegdCmz2z0WKjRIHwHLs4arpq+Qpt9op+BmToTL2PZa5
kNwEi75o6tsbRg7xOo+rc8wuYCUYeKwKrJypGigQSlHsZ2uuTknufRspmjZgqDG1+Im/GXyyPgDc
Vhuk9sD4BW0cLN9vbY+rERJMoPQu/RiS54QSC9uVNNYAfD+VBW+2i0M7mBjCojuJqc6t5I5AIGyK
9HbcSgBIItU+4zpfdaPL3C6xbx1fjZduwbxVcYkSj2Ldpa/t5ilh+euNKFCYvnoTI3pyofpj/tRl
pfZVavJIZvsP3zc7ChINkWneDm/axGUWZsfUg5XSqRdVZyMJOqw8YMd86dgq2JK4lB1THm00fHvc
FZTC04Q0vXxwNaK1pRiZkZi8QuxI8SL13OLeu9kC3jbSeN7aHmpwv2EyJ5NHxx77q81vIOr+yrv3
GDUMioy2Q/ZogQI1nEvDU30FROYTJdxmwpD5bnNgq0h8suU2nrRJfcactXjDXmLsCy/jmD72deUf
HQRouAs69uiu98qyfjPlaIrg3M+vw/JfU2XQeoRhd4yyEHK/mHWsfnwSklYepxpFm46R47tGf9PP
uHeLwUsvkeo/ZTZTGE+aH3SMO092CUsbpslGc6X5jgjnkGnlccyG6RXoW8AAd2YUlKQwGx5ik+Bw
PHbqUPqsb8tqH4VVftZNpvKGC5ZMRuB4q965KRlc3s2s3846aBnBoKZjkBgVbAyXQaPgxO3AXjX2
ojZ3qAPn8VumpQ6iTXanWrWMCx3/WGkyPuQ9lhV5BJDLKanA6s0Ud6vYIBzAbLtXmnESuwsLyNtU
Vwfgkq9hkaVHfD3lrlaq3KJ4O9Pl81vnubE1yeNauW7F/J0ljVY8S6eKiILiIcN+ACdY3L4k0Wyc
DWjjksqmzMqcTtKm3a/qNJjJOdIZTXSad0jqwT9Z4MwxlRDnEkf3pXLEY4esCbFWQQ5MMQEQ8OcT
9+pHrgn3mCCZzoXUeAnLmzzsH9owhBIbcse23UAchl28z0bhBfhjm3CChoHgdmpy7aiRsITa1HV5
FVR1yaadTcFylxu8Ha4NxzIBIF8wltnLggFrlOg348zSgbfS3Vhpg7bNcD4Ls0OiMjGNI2pjpRsl
dnLpYdp100etZmZO74k+sHr1SabbxRzWuoRgqwFg3eYeSy4cuugF42ORWt+4LtjnMvZPTHvatKoI
nDR216p78WzcpYCbmDLwk6ygUpNA0sU/PAoJvQmdi+i/m0Am1omREr5OCXbiGN5iV0aCbHnIXsby
sYNGuMvF9ES7pm0dTFubgQ3KGvI7Pl+A99tpWAQvql6KKePcRXEVDOjd4bmgDrcv1qSm/Vya7/CW
sb+Y/i3HC2MYr+l2UcvlNhqjizw+rU+uenNx3F08c2Iwm09HiRxxqYKTde1oSBqok6ABbnVdl6hL
YCa68fSmDfLBmxa1RTuyI2OQmtvIOvJIBJbIs2PLYac3M3CvAer4zyM9c1mIdjo4lDbcz/rPlomy
EKXAszdwEUVukXCRsXDRBZOy2OByHRiP7KZcfQ4eeAnmm0fPKB+tkBQwvYdoyzyeSboevQiPdgqe
W/7oUaEwyVv4Lmoyw73MLXXqKmXe6yXqja7F4Ryjd6Cl5hlVskWRk7LPk5MwKsUgMNItbMYEDg5w
gJ9vW9PpbE608qEuuU24dVM6Y8DsItG4pZFPncpk2FqA9u8nnddOH8FAS4RReN/WVtIV64Y3fk1U
1/ygyQk/YbxlDNUjGryM+mSfkwp9BNLU+ILujlWFTq7eMMdaEBveleShRUbnNk+1Y61If36Km+bC
c8i3EW8rSZMf08WsK6EhaHVCwbCYQDU8Hsiusbz7tE2+daoyQimQryYj6ikrKYOpdbRNiJBr58xK
nFWWHnrSYbS6t+4asqTW1XScROJ+61GDOc0728Hpe467eiFVgGOi1KV2akncCOGHxHF+NlKt39bN
i6zz9iYkDJBkpZCDRrDgzyxUWGXaiPtywS9PZgtWCiPZhInx3k0xhJLkIs8wLHzjtW/b4lav4nSf
jUazyDFvO0IiHgYXIuE8olmqmVLeNPLkWXMA5xft91LHmOJILonx6Q0snzS+IVo/7a5dHh+JbtSX
OhnUi4s4CmTn5Nz2MReK1oLPNdV9KiNWywDJ1mGcR7dalB+1JHsthqz4lKF5bDJgOPoY3RkFQ5PK
8aENE2W5NCr/HIT010Q35OyGqxMJY9IzGz/D0f4AKUJbKl0XA+eaTR7DH/b9UeFTLMUBALPySCua
7sh24EGAwKHCvhGWmBKaadi3htjHxI0Fvf8yzTpVJLrLyvR2TQdnMpKTwe7NvrigoVfDkjbB+bVp
qbzPFSKMoFWKk7bOh3/xG3l/gQK7CImE5ZlwaIiQdv9Me0w730hKxpKT3jyMpnvVfJwkLDptgB/r
dHQZnnJ8HzSyyzKt2PKoljt+tdp3EiBZen3xSQEJi8AcE/vGSNCEhpIhg+yY4SsFc7uYrSc0LNYR
sR2UEW3UdlFuOteo75ckwvIF7rfCRMH/aTbrdyvnKTAldnEmR/DoHVrHKu9UHlXH3OI6IEAmP7GH
e/cQVx7pTNjA1OBU+tZncAuFPprEtcnxD1tIzja5a0c3sTaCg9XBwdS5/tnb2YheFYloBsJxL/kp
j+Zknn5+qLDeVeapg6rx7LIcvWvSabwgdWZrXfridsZv4iDiP+cR6isD5DQ5KEFLN3LKndK4cdXs
BfDO5JrwD/3qsJ/aenZBFppnHuoJquDUoST+59el9Rf4Lu8iLD7bhFhoLZG4vxK6KmY+CSNKuQZ6
dttajbePlpQ9LCRnLcIVEZIJeja9YgdCq922Mbd+YVgLVRH/uK1D+eHMKHu09xlpAbAhvZHnaLrv
8P1fQkIwIkkuLYMzUtDmGDLh8DYU9iMern4rO5LuR7t7qHlmNBa8UmG1KP8VnD+FOs+e8/aqm8MO
DqH3r9JO/m+Xr+eSeKQ7OlQ350+Xr1CTncAxXd5sPPKUNuVuruqOpJfJ4gTnMTvHzFbdzKYAHXwm
3w7t8b949f0F5vQLIM11gJeRkWwbwiTz6E+YcGyT+iCiAcVbk/LwiTSgs6iPgPjqT4ueCeXrucm6
szs2+kvbz884LlCojeMXrvFnnOH+W+7G30azErvFZQf9usZgPQACPKA2rFftbGJPY7qNMDxfg4uC
EqVRgM9a9yzN8kPMeGtdmxzIAaK4TQ4V3k7spxWaNyzlzMWXwk/5J849RBMh+YLJAG6g6H8M9PAB
JS+sWWY3hY3xDyUgBVinLiiEVkokuEMGCbZsDOppGg5WiGGlQ6U1Y8fcODW5TI6PFdComTmYTOho
xMQaN/pTJt+mCC2tjeVznSY4c1rffvFiYpJS/jrUFw89i7R2ZhDllNrH8iaWZDGtOurzFfqyihEk
VvgJS/mMTTDlKUD0zn1E+QgyBSbvrF8Z4LEwjtlHYwLH6+rsGwUnszNojVgXh6VOJ+DZFpPbJx0t
1cQvEOSSsNYujxEGhQDTCuEHfa+pDTiYJdz1A+lzEqiG6UzsD6+dQ8gTBH7m9ZUf6FI84vZGMgTp
RS5hzUrl61RN0bZdqvkoqs4IW8+Ywu5zAwyyighKBQ/36ng4gJYnC9V2C6kK1WBLNejxvO88hJxI
ghoAeEc3xW8vRubwiQeqwsw/K1O/XRrq1Ow88D3oi0LbHbkUekztmjjOZnGbNN7E2mfYO7P40BuI
PlFfXQeXoNumeLb1+k1qOO7GAYqwhco/6ga5Nh2+r4mLB9ludTWhc8x0wgoXA/SaYg1n9kGNBto5
E4HuaFzqnJB2pcX5lk507FxeWjHtSAOptniTkDFCch1tiAC9U7NA7pjTDkQP4deA1FPmcbNjwYqa
mpQHzpjWu5bJk9NU+S7viIhi9BjkLUrlruZn8/xyvqcVm+89Gz/ulCXJETQz2sj4sYCLvq8qVFqV
poen2uT9HJk+bdFdlGR8hyMcRxOqkEx3c9T7J3ym2sU0cWbbQ3mohJ/fROGc3/TJXVKZ7pGLXj+1
pQUAwrCoU0XK5dmOzDQKyfAli1O2Lo5pHhzDjC5+zGWf2tVrYoB5GEpGoZ2zXh6jPocUUFDBu0r7
nZVIrip70X4Bal2sdpR5Aya5xL9WtJPXuHcfSoUGIJwEsutFTaGngpVbpq6+jVBAIooJCssuTjKy
Hy1jiK9mnP/op9w7eBmFWdQW15ZUPyaQ8dqZzEvaxdUu0QRwFicudoaBKEICRThgo13c2Ui8feCw
IiSTokBxwb7tZsp0OM+sJresJkXgWf13bPzIbgqGSUSBmAQ2fvV5j9ils8Ht20p4Ww+RgVGQdUJy
vOhX5jj1pwKAAQQC7AYdHYQhGamQOXCvPEYVYyzOprmYrVBirUVuvg+dY90AHXnShsw7FjJD6hWB
1spjuzmgvWyr8UAK/HIpUFS0/dTuPY9SCOFMRM5s8T6KhnAgFHswEhj45HMob4uG7VsoLeOMG91z
OsHu0QYqn+c/VGfJg8y0au2F7W1i0Y+hyKBBE/MjVvjmVKACxlw59m9JuXXRHWVhP91WoUDOnTgY
BbM2OcmhnVZpV493uhcFLcKJByAZXZNkN5wOTxAW1a2q5/sZJhFPxPaglTO9MCaTxXXOK+iF+Y3s
qzfqCjCi0sk2rh49NG3yPpclHEfr3VrWY8xrcTXE1aZIBG/YkABJkA2JRL2RMSRiDPwTClml401V
UbOkJK2NbDwDV3lAAOvypa0NdQej7TQ1XL6FiJNNMjK5JSGnWHdjkR5kye4W5SIgbc1hGlVyrOgQ
SXbzRH5hL3CkocCPXzBcB64DklwfLX+vKmbnfQXwqRDJSyFyK9BqlysaloRM0GsA+oyDwmTerQ2o
Iovayx/rJY58GbX+8/N3OeP/cvpaNu2Qj9jNsaxfi5+h9SaChfsEETcYE0XyJADrbMAT0hh7bEt3
QlIC/fye/+Pb+O/RV3n7X19e/f0/+PO3sprYM8btn/7498cy53//sXzOf3/Mr5/x991XefnIv9Q/
/aAb+a0pVfmj/fNH/fKV+e7/+Ok2H+3HL38Iila201331Uz34J2y9udPwe+xfOT/6z/+29fPr/I4
VV+///at7Ip2+WqRLIvf/vFPh++//2bavPr/HT+6fP1//OPya/7+29P8+ZVK1f6v//nXz/r6UO3v
v7nW3wxb2By3LgTY4Wv5O8f5m88bR3yCAZEX7AC46aJs2vj332znb7DBBaESRJfoBq3Ab/+mym75
J8v9m+GZ/JUNMBPeoW799r9/71/ev//zfv4xJvVX/CxEY9fmO/OtLM4NrqQ/XUStioUXWxm2/WFI
fkQuQ64l+eVxiKzu9g8vyT++9R+/1a/V4vKtBL8qfSSURhpq609oX9x0vpvYrtxbOIUa8FElLGm2
MrS8BUsed5X5gOBmuxZwxfGCGJv//+9vWsKg27R5P3+md/6hiXWRBJDpoCf7UCU7HBwELnHS0TAQ
HWI13/wium0UJJh//l3Zrv1yny6/t2vSxgn6Z2p1OpVf79MSJuFQIwpCnKH7E2PxTuQgDhqfNjp2
2K2sDRJ0poeoU6jssii092FWRe6DiZSWrBgt1MnXcMsWexlbQOdb4ThT/kpQnyyvRuRJ42XklyCt
kXIf+VTNlm7fuLrm3/dTrBcYXmfvo+/L2aJ7s1WF8r/LjU1pOuVwmoXVPzMBgwUyZ42I2WNjqocI
1SPLiIm5QiCgZUTk9D5s2x2q6VQETZfN8Mh7Vvh5b4fgHDCzh/iJSh8Cp4E1du23mevuXQGNAjEu
qbMrT7GR2IyVkSHI0PNYu8xECneHEBMtHFi7GQ+isJnolfiEUVujREmJnhNLaLxvFG1QIpAObFdv
D64+eXs0K3V2wRFJrFDc9TAxqg6s1k0ydCRAWqCbb2uohylu8QF/GuvlBPMXbBOmFoxjOqqSibY9
9rrEPep50rRXc+xVirc1HYGpRLU23ZVGP324xLri9k8ijOzmNIjx3vGFThJm2kefna+p/qamzsCY
RhvoczByKRDyaYDwGwavDg/YoxYzCcOB7hRRH5DoXXb3XDohOAI7goWHQaKNglT2zoDwvJRvXl1W
1pXFWPc+6gQg7rgA/OKQNHlub3GrmMQKzcVEymWu+RzrZYM8txp6BwdB32WETKf6LJob4WTj1YYZ
kNhI8yWjTC+PZ2dj2/ghPyPD6NRDBkja2nBRgG3UPP0cmmkLMgS6lr5CCyPR50BXgNkukuLdcjMT
m76DNhYcFsy+HT7fVjtwOS84FAnCmEDVbDhMNpf1sRrh4GPvShvoO2brR1DFjAwHBVWHvqeRHU69
cHttSxNoq6CNYam+NFVvsGdUmhcGGGoZvSPt4nSmV1fznY/SpdyYLXvsdBVaelczfY8Jts6aKiwP
vanNmrZmnew/jSK1socRqiJgq8T0HvXcHB6RKsSvvkNyx6XvGhOvT/qf7J3ZctvIuqVfpV8AFRgy
MdyKM0WKkijJkm8Qsi1jnhJDIvH0/dF773POrujTHX3ZEX1RLJddkm2JyGH9a33Lb2OqTDMJjIIo
X/+tVA0bOdd/ET95SVUxgJuFBKGdeKSX6DwySC9p3vvXKALxc+LPS6RaBKNbP1F5F0FexTZQ72s3
mZ90EvPVR0zW1TowFgX3jrUoAxCQcQb4UxJkK/zJN9uDErfGGSWsclX6TY6/EhhnjCaZDAgZypvJ
XobwdoUVGZyHHjfg23SG6eUC8opWdNlHD15A88IixpiOgpHJ25FrT2K/UN3rtzs7jpDTwNeKlCy2
qq+CeW4JRCxhLsjIxKM2U/JobxYZu6DWImv8QsSmcqNT6Y1wzDB+J9veQ+Sdab8SKhu7rRZL/HNG
iHbfF6AwNcGV7hYIQf8LNmqh6JpIsHbwDkXKWc01vkgyQrGPIkVZHDzimsfloWCAdKTGlf75mhqh
RzVim7DyxkkOsjSz2vVVE6vHMpt9G8pjU4IhSUO/CIGodvoKUcp4TJxI1n4rsP9xuc5r81jIsr3Q
AB+m64JY67JNqCr4HCKCvKRNBglLlFke1ozG9Rro6JqpchVjmV5Zs9HuStFImDzyp/erPUi0223U
8aivUEP/jhX+MLTad2nA9h1+16F+z0gzCT52GN0HPTfua0CLlrezA+4MmwWlTO0K6TYCW1L5WHr2
CUO/UWtfR1F2sEU1OCtXtbgBykpjq2I2Mj13EYg02qvT0N7RwZjeqFo98zxLm5xLVgPP4E4NUdA9
ZpPvBvdMPYMY2oyxBPN8qP4HPcegCWJT/oKY7blv3EVSqPFO332fNFPnHX0EEs68O6Nr+MO0Ykjp
rsnnWOFD55j5ua/7Bh9bZg/+NmP8Ri7W7VpAB9xRd4JlvSYDXJjwxJBuAf8FZze+pzq07A8UctbM
oxareadvbKhOo9IRyCink+eSRjhECKcmZUS2GOyR6ZfeWkN5WuyHRbGKgajJcbNzSwbCuoOFG/o/
Ypo3l1ui2f7Gm5bshwu8KbjDCtotD+jY+dskI8tBVuF2/Jh3i1NeIruj+RK4SMHUQbRFvU3QM1iR
YHDlTzB7QA+5UZ59F7Jxo3NbFVF1qAiR9G/e3EWfka17QPhRUJ3aGr/lhd4SbVD7XSoAGbpH4Yzf
jIzYXcjqmqzDmnk/S/uc1tuJx+aSoCYEt6pAeWHXo/+Dm0gOuqrusSngIA5iHpCWlgPI1fXM+DPm
Up1V/vQd0kmC9zUNu+tIE19yR17Hs28EQY8wa3XLIjn4fRjom4ZraiNSNZENCMhsniPXD9/KxGPa
CRUePKsEDBocuFJQWTqmA2aHqlUE2hI6rXA3BIKyXoYLHQlUxku/nbTtcrxmVlNsiimfvVOTLLLb
xz5Gsu04iDJGzzH9sIJ2u8T7gGO7xt0TEo8ck4ozCeCHaRb4JuIGYFOP8H6DdbY0YCraF98NIUpQ
gUH7fbLLSO0rEjCAb2Nmf+uCY89nQGZabee6Y6DfsuxjPuX7h+ey6KD72j3rHZMFnty9nvimXVM5
zbdQRksu7xG8W9YN1EXS2YLPPFI1YDTTxnIZV+28pILSLB+wf792EuVbG1vBo4aMsfSpjecSKCtL
sq6MT0SMa7bpyw22o3wkdQthFznMWKUUsGdn7M8bHlO/hV4WBWPUgLN3JuFvI9kzRpWy68j742PI
bpCrfOkbHZ61bY9uuOEIBjApakEJ0WhCBB2WhVoSR23VyNG8fU7m3AVeW4x5Les9Ryp0ildMCFmz
PFFBDv7rAhAqJEuDj4WhWACIbLIx27ghrYHWNmY0SKrSSZncrGdCHvFdWw+u/eCNklY5WTEYW/t1
AiCBhFED2icpKSecotZSLxpQsbyHPAonswvIyu6UxR+AFEmbNXuKlxWyr4KZoJ/mMbVw3U1+r2mE
swY2obnIwnulF+s17DuotuVAPQ3AljH71BLLFF6Fcam3oUlsonC6JzZgoK1AReTkTIiHPSNlOLO4
WMZTbCzQipZPOIQ8BhUYK7GaOM/Rvus3SbBtLIJeOHuzeN5ZTcMOg87ACEDZrRSXFoCxcxjtvMZH
CtkqfWiCLHviYUoidde7cyWel1iP/JjWR+tq8wk8/mq+GfS+GibKSGXa4rFQ7DK04GQziQNT4Lqp
NhI+r3rxrWKcnovC8QEVwli8qIYv7VpZKtEPbXJL7w3JtGCgTihB8HaEnStrJ+LEBPfKjYEzlaWD
AEyhUsPVwG20g/op9PLQ53WV3IoBykvbej6ZdLnQruWJpg63Kb3RIbu4TfjUMDgHI9YUtvdQYVec
dgH+q3RXxp0+TYM29q9Z4ocC90iqdIiTL0DjTbfjPWhnv8KkDemfqIP8KdIU7+2ivojk3g+tTmx1
pzgEspqFKU6guafbDd0eZ8vdMKFKgmQ2tTnT7rToVzk1fU7ZgaBEDiAv/UR+MNcPKMdWeR6Mp9tN
7yRFhBtpoAd9Cp1bNSLHXOVuKGpjoE54IBZXHMygY7MRVqFzF6ixs9/4FkfiMxik+e6NBlx/r3sm
H9ZY9eNBdqmVH0zqVFT9VoNZDqkTN0TVFxk11fBGzMIzW7qkEr609mDfdJqARSLYxQt3oHsQmX30
omOLEC3bENDvAkZophb7DiP0iA16oexZtDtdRCNYl36e8l8zPMt6JRbTzYfBTm6uw7EEGDxmKSen
Ch/4ketDDSQHPmK6dkAc1O9DX2l9srS7JPvOyrJ8L5PRyVYZfjZ5ROnq3H3jTm3wKxdg6dbWSMj+
BEY6exYzhhOOZIH1K7c1EyxSa3GIDN4t3o61J1RryoBMdCGBSexURl2YHlo0Tn0oO4f1TdsklfYF
NrmOATb62v9BnvpTkPif+hSXlzCSAZXojgRE79vR32ZUfbGEPc53/DzjiJhPNd6oOBV5DFldL7XU
Jl/aBOonBzO6WLRP0QzoRIAs9di44Hg0+XCtGl/tuLrN6tOPle3R3uK543lOOE0d45TG3tjI/rcI
arwkY9ZQbQXBRpf/0A7+qSz9m27yH5rW33Wv/1av+jch7NJ+1ddBfX0N58/2/wllCz3iv1e2UG+L
rP78H9vPvvl3QYwP+4e05f4l7PBWjoVa9Q8d618Cl4WK5XhOiD7pQjmwpc+E8J8KlyP/skOMwxG/
QIvrH/HrnwpX9Bezee7xNg3T0uaNE/zfKFyh/+8CTEDXVeDTG+E7keeFvCH/NiUui7Ryxg56v26g
2ZRlZT/E6UDqnTWkYjmiz+bOrbhSMxgfrejWITcS1svnAa9NmX6OfeTfh05xS73yju85dXFTrSLt
HaQ7k6dUTpVe8W+Q/uYNyCO3+O6701KyA1mt5YAWzCQ3mKIo98AeSYyrcauFeJmZ5ZPnUQiOB5fx
kq09oGLhIOQFquhETLjLiSsIrvgrLFTuB/5vXAilSgZAEGMOv7FsQOEWRXfjCi5T92OaUODWxdj7
T8508xEwwetX4CDc+6LH/5tYKXaymVFx69kTftOk8iiVpOXqowk597CA18FzJZzkMQXAg8l7rO1d
BU0QapTtxZ+qImYG+tg7oDjr7tH4UTO8KY+ccUP2foLEKjzKYCTJvNBfjf1EutyrNT+0RotFKc2c
70EaxubN0Z19orYmXjMwZ59kvQbwRjRabGIV+/1hwPyEO9u0H7N7W1FVOUPsZYb6KJ2OKqMhWy4u
bh1sGV4NoSvkG2mx1h6XJHgLNBGqo2+zT+KTo8Ol08469tzsIOiHIB3dLHC6K7BqcRNGr6pY/I8h
siGusYODYXUswA51Hhgma3V2KmNbZvgj8+ZxpCKBi9dA347rFKxUVrjF5ubScUg/0FRI0mZZ3327
HZKBn2kT/+COM74FtDcc0hbdghMQtghA57TZGTfiU5Q158OUZg/RtfnjDPr3tw6q3rDzcBg5YB+V
byIN0Ei2LdLQyp0y0DWO54OLK8OLdKwbkDyJ5v6X6YzdY+IAlvJs5jny8fm77rs7Rc6W/BWzLUGb
SGGZHFcJpzjiEemI8DFFnX9ylt6G3zl1py6O9cnJ1HzfVnm4zReQGAQUEDngZ753aH+rGPVolTlY
5TEpxc+a0TxkLPjKX7kusjPO0ulJ5LrdjuyXO6JSxX3f6flnrnT1K8f1wiSx0CtbDqDkPMyETu5Z
19uR8jQQetqgTsgNXINh21Bq9Ik2EWOgiobgU6nR+pDKhq6nowQ+V+Cu7TTJYA/J8KPpuNrROmkf
qHsAsmAaPGFu4W7tnr6yFp7cRvbZ9ENJHrfGwxsDjdQ8uORLvuVyiB9Noez12IjuGBWx97VUvfO8
iIp7FeWV+7S9TaQz2my4x7bdKVws56wivhacMpBeo5uVrQtGNmr3t2f7YBcm5f1QUG4uopX6yJZl
X3naBKFVUJDEtOif8agGAwuacblAYIFU7pDYXpxtJsPoxSqKaBeUt5SXr/NNyohyW1rD+FI5WXhH
+Do/4BGQv62bp47jx8iwr422fukA7Aj6djUseXvO6+UWzwN8xtehfbTHRp+bUkwXAoFg6uy0+yaV
tvZVMNI+GrTNAUqvOg/RqI9p0wsYLrETfySNb4M5mrQzn6MWU8yWkw0cM1eQiJCzzH65VBNsQg6H
61wBxDaZhfUBf85PbGPLegB4/MXMLn/Tg23OKEfZ1rHz5gK5FuJAPXX5A1Wa0Z4ZJuP1kag/1qGp
zPFsEdCrvQdhSdCCfdHjwjLVA9UQ/bYfh/I4CyLocNa9iqXRGMC6mpxWJxucvwMVvi5k9qlaGKIG
sz2eqWfpaXqAagVmk6QbuKogq/AP2MJazYnbfJvoE8einNcaccobL6JgKrsfVYOfJOnRiLlFkMJf
O9zem02fua1zajh44zWoC4va5H1O/We4dlWYJt+WGQcY9t66rfdj1M6f/gCkgMab5DnSIW4HPRXc
PGvN7WiMswd6gDkt5dp026SNuq8a+9kBNymz5qFMUriJS5GhcrUdSHOLyGyzmdjswB0Blkwh3Bpu
+BG6SLsSQJ33rkdDzDFxZn6XGNkN80oiDIAQcIZbStPpoXRsWCUl1nEKRTDmDaadScP4fu4zsSmn
54hrF+NB7Ink2Kx6U1BTUq0QVuBR2GOZ4VicPX8f485gKhCB5Sn5xf1NB2AFSOXOSn35KYlDf7fG
eFFiz/rVHog2qm9dQGkFomGfkeFoq5JAmfZprDSRkx3mJCflKheEei4nTeptfRojukm1NIXmbjdz
BYryj2SxeUCCIA64tUdRYDk/EYMK+zAETd4ud00gVcFNYbJSrOM08zKzdTqnPfPmqxPKVMJYz4eb
hliytsw2MH/loJDY+eIwx+XyGyj83kPHOXoJ/Pmaoyc5X8xZ0uBLxqO3AF6saut1sDAnVdmiT8Mg
lr2NesgCMc+kNVWY7fEjpN4ZoQy4HpSj5h4jot+tY3jTuPSHvIx3ktqe7K7DHPgzyKaR9Es48hzm
+TksUBVxiXSPTBOm9yHX1hv8ftx+fmeaTZy2HPBb/CQQcQvTPtA34/6KCkRnsn+F/NFIjz4Zkfet
9Tz4HWkqe1jUvaJQKF6VICRIrnuAQOj7ksSzizJVz2THBhrkvDR7Q4mNXma5JGf+oRoSSW9EzRy9
dNc7jnts7an5IHlWg1hD6VwOizTDLeSWzNsArBYgX2wxu9pdumeTxfbexLm55vizUlqQFj+jVg+w
hE+R7aE2vA240WXvGenv+2kumQj3Nt4t3PUgL5OhQ9QAufeggYs/lyVzqL6TLY2m6XwsASVcuyxs
zlZadu/kmMb3sgjKp8VmFVg7AN9+DDqXTxQWu9lqRkPzVgWzx+GG2MeMXZncHHFQtNOK20yA3aSp
xGaO2+FkNxaobG/MnB3reyfXyLX6qWk7QgI3KZZsvpfW16weKtxUDYFkWidDcVc5bXXwlxvVDl+c
BwexTNxrUaroHXhGe8zJAVxj6A70Quo+okaGnfsgg354WHpRfwtyisdMPY0AT6j+oW0nxo8SYQnc
Kpd67ZzjzU/+jgBquKXLF4dOAtwtwG0RrNL4mSC0/5PylqFnrw7x3WaWY1E1sUzNLiKMVO4CkrPe
fZ6043PeVUT2MZKLjyGAolnMgsskxSHdt4EvHKtz5QQGS5w74FkbA7KtnZwXjq5Dql914BZf1Qgv
zYlAWAqikBs7CNLfmYjDZ28c6dB0K3PvagV3hE14Q5fx+GJTsVisqC/EcGzYZBDO/bdYV+MexkR1
ZOjhMfog9zgqv3qVsoT0DVHya3aEWkP0xiASWlx3+zmno4Rv1pEUn7iGnsVcgf+RGBZvi15P4wuz
nvDZXor+UvTpraViwd9XCPPgyC5eebfaw8IQZpVTQPwResq32Y67b8SgrWNDxmFf+8wPqpvSnBJL
hWcsyfRNdvSDM0j5kFZpscUU1W6JdELZR1JgqErrcYsGsjEoHiTd9JFpw9702UN9Y78i8ry1VcUR
XXBDWt+olzu/yP2TmjmxCmXkg5zK8ssFbfZtwdAAVi/KnHc3mJkrm7BTP0ICMWect+or7DC63Y22
Cu+71i3ey8aYLxzBU0XJUao2qo455MvYBDRxkyrYYFofLFCAQ3gafccnweAu/ldZz/kEm0pRJwlj
yPsh+kjAHWi0PtqkeX8RJ4r5zduOHcFyxUvux4AXYFI8eL1NMy+wHesTS25A5xRz3A+HXA0cb5Ak
FwxoI+ykKWS9CRkusAtKfah8xoMc4aL9YObly9QspGB6zYi9N9PQN8fO31AIMl7MUAOCnqjkyMob
dI6i+SMRzuZi8ladHQ7yDyLJq/fbuJ+HQwzkRgx1ZlWb+pfKJkYUydY6BZFlfnAjDL8ax4GdUDgU
2uDEBICC4d/Kh4gjws0qzHaRnTiJ1j8luu5jxfNOwjXIL7nrkzYOxB8aNLcOKycM6zvi4jctIfTA
J2QBmCLcUZwRvNWo9q/cnvLfA4vDOumpTRCkN0nkRoW8BrHVnL3CsZ9i+pYfKhK+YF3Tke2KVDOj
ks6Mr5Xs0PYSb/iYYtVtgyae3qKojRhWY0PbS2vMHp2xnN6YQqL9Er+YqEgXKvlQnEM3IuvnjZtI
sR1KONRLHJltHNrZK44UBHoKpF6kHbBwGy029DCHr43lUj3KdnoKe8UClnEy2kLeImbaJNGuFDDL
SJUlW9s01n3FufmDkkLngLKbbBJoU7sbT/Iu1cOVc5XNLcudn0Yj619BpsNLT0Xa95iD5WYi+LiT
/FV2npLuRpZled8EpX/n1YMBbqKs9UjP6Yddujaz4NLBN1ul/vDlKkt/t+bKfocnra+hm/XvIcbB
NwtDAKgKBvFo01n6Xrsp/u/YX440zETXpXZExRMn+zNnuOxKhqzYFrwfiBY7vsSonHnXPFfymWmN
+u7Fs3pMh1qsGw4ge64s/kenRr575Ej4e3kpdUI97VXvZo7MEWCzOtRMZnjqrOJjKBe9XyyGDTKF
EkUoCfHeHXHgVeO4n1O3f5u5nn3TccLwqyhdUjtLEdgnxBKy5WHpX9M6HQ1x0RYhucb4SvlFXpPU
g4twbTuLegOOiR+FZaVkT7yCMIlqfnA2qu1NzSKwCU0Xs9RNcCzXVhzgPdbkM7huF7V1qOqYopOC
GrQ3v3fb8G7qLHJpfUDcdADBcfFMWH9YQTp9uCGPJjgYMkWMoCO3Jc9hk3G8LbYTT1YSnWVrBzAt
gwCIAb+Tc4fmiJdxzDx/58X9dGE+FRLATu2z4/sFFwSV06PFFIItmidC+dRqOgmE8HRq+LM4sdq7
aStf0h7dmskAFyjsIj1P6B+p6/+rfvjZnP+d6vf6U33W2ee/C358xD8EP2H/5dq4z2zMVNyN4On8
S/Bz3b8Q2vCshaFwwc0KpLZ/6n3S/Qvrm4eq50rfQ5FDCvyn3ifEX14oXRfOr+f5EanQ/xu972+Z
EFvyWdgWyCOQ7PE852+yMxcCDA69qddJ3OxoZPgJpATHqyGj4f78L1+U/4WjzfEij69C+58qNy0N
dugEgZSsiGyHtv03cVE4TleWMqOrvs76pzKzNu7gQqdMs+iJK1+/r6Mcz41tknHdc2PYhdJ6ixYR
39eBGbfQSQZmSUI9Ke+XLG/IsCCq92Hap4/x7QVVn1ifh+W/jYm9Qzs8e6V1cTNtX+o2rLZ1O7n7
EfL5m50f4wkOtq0ZZenGJUH4Hy8RKxOzZ733Wtt9a2GkJ6GdH7hpLmv8FeGRBlUipnACcJLGn0Nu
fQCVzh8dNfwOFgF/SyusxL6T7EHAOdAr7VcRVM1exymNTKPdnseCwgNN6PSYk+3aCp+MHjLRS6o8
/54S4Vu9gcaBBTF1PVnOsJ+NxEzbdM4zRcP2c4BI04bQEMXUY9nO+6eiLM8J98sTR1PUvyLX+Lea
4glY7aNTZO79zLcHLSOoNhwP3Mfex7ASSQOXoaDqHFqLOdKLYo7pxCFrwP1htU8eQ6GbyVyAZju4
2qdslvHHTqp2PN7gkXFxChbb3QWudfXdWpxgrEV7JevXGV/Z4Y8bmsaZA5jzcudol0awwr5WCvy8
dY3gSrz2GBuv8Pisobl3qtcJ2xqloHo8+QRQ6Ojug70hc62Nv52cWV7rhaFtkCzDzrLtF4gb3cHG
VAA0iEQsCqkNDZX4E7U0RULxQQWPuUmXx9ZV8UoKV+/D2elfckSz1p+uVhzftyNz/Fxj//U7e3zr
+/ojj6D/FGM43kO2uuXYfGblWj/3umifdT75HLaOaV+3x7GLoT4EtjzYgf3eAOo69ZmNijPK4KFr
5RFZqt0DBL3la4jat13qPzoYzd0agEhXXfokCi5DbvBFQ1yAUqnTrVag2BPMk/dRE1scNcWhL4V+
/PMy9t1xJN5N4vNfP5VNAE7kVLMtFSXMfcLbr20OrlUGbfbO74DP0WswShY/wfOcPPqqH8KE6odh
oCSdtlgrl5zD0vDKgPyngEOwjrDrbXyniS5ycPJ9OY08etgv1gwAgodRypE+l/C7DCx2rNa8w3L7
yrus3AOlkOugobARcRmaUwFshUcMjH4j5AkT2jnn6LQHE+jfI8klaDIn1K7sJEbPJj6UvyJ3X60y
0W8ZRLRY0CQgDM0h5JnSkvy/8fALtAy+GukcSEESnw8j8wQi1Txh1sP4yKCymwf3rLo1hkf4a7CZ
7GPdTMXGSqwRE+OEy2uKH32NMM6VgXZYODshgtOd8XLqOMprnYLRk6X/YTJi0XEiINHT++4sWG5S
id5lCgB/ovitBoC4JZh7OFzDrS+t2KaV/Vwh0hNHxvWFJtWzL9/V4Z2DP37Vc3VfQ3K/V2n/o7Oq
bMPk4IriYe4iSDC7KQTzVZhXLIPzhwMMcDVNHZa+Ti6PXte/VIEHy9P1JGhta74unbXP/D5/p78e
97K1Xmh3P1IN3v+Xlz8/x3Hs1tIyJLvipvbWNqkVm5Dk8xzNT5Z3SytkY3mqgzg/EfaE4G6eysku
7qdJZmssY1u/47zRFQ2HXJqXty2T1Ke2TO5VTWBiLpxrbhG6GdJqx8rT77yCgNAceN6jEvYJOMWu
b1HRUhbHFRPI4RRgqIJsFPcn0sHBfWvves2/a3gD/3jBhAoimHP3EpMtdzFrvVYsevMovk0YCvdz
JN+TJszvCz5kYwOs+USbJoJWYrOlVjEHBdZ2h1Z3hIPm/CEYHX/VMMO/VbWYZylBPrYk0tKY7E8S
6O7qiPzS39TExQqSTanogDVUOeX9/ElGUe5qpHFsUhSS4FPDGaOFOpWMycew0Zscw8Kd9Lrpfggy
wMQ+QmPWS2p2Qau/NtNw8NI++kB8ZuNbBECeoNk3ff0tlM5I5ZlXHSGpKjBsRJKGQJ8aWrrPll08
xY6fUl9bL+ckky9g3/XRkoH7GAUSdNbCPaO5rempz88tsAVoL4NJkMGZXyQEajm94TaBVDCTyHOC
Rb9Vw9zsXWMLDBQpdQTUEBxSKH7oWeVLlqhhL3hodsSdxleszy8lrJ6f4a2gu9JARxqk781SR8eR
DNWpw6q6iUVevSgT6juRCfETf89KouD9zuYO4JSHtmbPP5Wev7OvyZdy8ZedgCG7r1C+rnbSMlyY
QoBtJTiBHMGtaUvrasxSbAJslQ/5IthNsVsR5KEzrsYKv+LQe7tqFN8m6rfvZp65h2l28m/dDIGX
kj6wNnK8j8O0Plhc2ri4meaTGkB6cpzv0+AZ2o+6U+ryS41suCHOtbXFWkqxye0/sbOEO53DGMxN
uGGQVTz9edEe3i5tB3D7SSvSkNpichzH7sx9BLI7RYgrX2PJzbzE2bVD9WTcsyvnldt6yXmmYpZr
UNSefZY3Zq3Fd8e9ldTlib/yHfMzkHnA0X4vXSNIClXy/OdHGWLemXmczQJTeFN874I8eei8Nuam
SgeH9mlmLrlDHiuqD9cLVvA1uR7rMQKCYQe1vHqUC5HS82D82+l10aNzzvP6sW+CB/x62bNf2sVB
RupbgA7zq42XYwwc9K2CdAJW7l3P4J5iKNlnkdegRLPC3kPx6onvhStsBd5hFtgOqQ3LqNao5RZD
33Rsg54KaFZOqIPTsWlu1C/HQzWTrVozomkvjayOS+RFXOqlgnYNXntGnm4GrPQFF6uqP8jMBZUi
bz0XnZ/uxZwuOz7TAvqzd672ZPptC43+3lMdxl8tMNGi3u64+rlEYCFemL6QXwxo2mVlq6S6jKk9
P/55CfLibfJwNWcOrDd74QY24TA7D7Pqz8V8n8Vsj8rBuen7U0f1Ms3X9Ah/IF9+bwLsq8wjeB/S
Z88bsrm34ix/jG4v2Vgjuwpds2UV/pb5M/6koCufvKFBmPb9n3/+qxLF05LP8Qm5yr0j/BJ8d7P5
sUegYbIh38baY5BGr81DHhXgdTqnWU+9OjKwGq9ixCcoSN/9oElrE1et83sU+kTos9ylcAF2TUc0
v0qq7sVy6mTTRGl9SWlC2XVhEB6jkPnmOPjZuiHg+9SB1GWivXg/+lY/5Hkecmy7VUFZwkcUrz89
NS07e6JwqlsaccaU6Z2Dcmo2gec82KRsMRZ56dsQZajAUG9WzA71sxMWB9+xp3UjA+8iPPqVLLui
Wazw7ZNHLy2Z49Y8+Gn1Pvb+2XCifa4rPjA3YFmamc421Xorh/foi997ASAuKkeh0TTXXv3I6qS8
lJ3b7OaSd5nHV/hy+8Je5g7HWei1BYfDcT5ZqZhPizLfeYrbHZm75iCW4FQmS0810qw3+rZP6dw+
B8KE8ENTEOq3F+Nh8TWoqLDpin2lh6NF2PfiWD6x/wQgtiEFU5MCeROGN+lU6WPSOOM2Al3B452w
pBmpzi371YYs4nS2ozSFjuQ2ACiS7w4DS3x6Kr8UnXwII4CqponEBWf5JqRnCDEkyA7VuGuc24Ge
6/3GJJ46CGf4MYWeucxJTXZSRld3eK5rjuWqF8FuVsX9KFvzm/+FyK3KfjgTb11w/XQBTqm9TacM
N7iciHQg469tPJ08Hv10RBxFgUmq5lCOMIgrpuSrXsoEmnlXfWvd3iNEESvy21V29tLht8CNfOFC
RG8F2xNmz/rS+l19qW8vwOTJiYQGWu+/fiqNSsWai4gnlTjWcSaOi1LVoabby3OVz/GUF6LMycby
YmudKaHvK5rigBDThVjj5F6V+a8ENPoz47tHJJjs3budhxDRBxrkGZq53lnlycwVrQCa0sBgrN2W
7hbQ6s3E+WBQqXyuqmRrsEqsayEcZCDwr63p9Nd71i/Mn4fyqe7iFKBE3tGmm6l3aFsto8YlOVWl
1e/8toJvL5hJp3ZfPCd8y7ZZ28VUG5Yk9+euf2Osvhobr/xozEL9sDe4+1rRB5aZSzh584W9JrrD
LpqD1+voEDTJstO3ByCd++lZtS8caGHDq4gFsQ9sQrstQxTR6t3Yt8s6cV/8bAx3M2SBc6tTdCMQ
RVhiuy7f+BMxla7mKGAD5zIhZMvegGi7TV0PtYArOJk4um+L8QeFDS/T7eocs5BR2UX9s2t/VWW6
c0Spf4gGO4lk7L0peHdsa1wpa5Kx1nNal866BTf0pKkAoJBYjJekQL7bjwij2yl2s0uAKxqj+bSQ
LKJ0w8nV+JDDDeXqvugNgPWb03LecGx74pkSl4reFpG3AaIxCSQvE++tLty7zPAkS2oF7vvcsXb0
T1O+UOf3o+vcq8BcSwYUIH4HvN669Y4B9bAAgcQjJvTmGVkA83/hATMNccUuCUjthVFcMFF80w83
l+VYPDVKskXg58ZELoPHMZPHcQjD+5yUKmfT+EPmcfW5+EzLpfjFZsXnZMa4JIL48VhvXdhbnKvq
EsA6VVFpmFKS61BjaSfZAawYR502A980q/IBsPZ0DEhSv+I33HO7zZ9wrtCv0pZmM6aGpo0hNa+d
Bv1PVmA5OAF5IzFkBEFEp/fN7K795VP7agGALN/6QFzr/0nSeSzHjWxB9IsQAV/AFt1A+6YnRW4Q
lCG8r4L7+ncwb6OY0RhJ3UDVNZkne3fe06ODXirVhQ2sH+hj76GzQAkaN4iIVaL9Gh15Kktd3wmE
rzR+pGVIDfN/8zNb/YfXuTGgUzrJxlK7XBH+B7/7r6bUEy2MXSQ9h0Fz1xwi4gfvbN9kIWGcDWmz
m3xQAyNLtv00Aegy4T86vXFjLw4nBiMbZAX7A6vj2WIEdPgPJtG7ptoj96qPjFLe2pgUitJmwIlH
zS3fTUaVENUA5XQxuOqEv3CleHMz4mPqdkDpKI0nhsbIcEBVVEUF5rKYDo2L74azCrz362pAV2+m
q2P4Nkp6dP8F7Ct1t+LptenKWyWcsPL8B79Y/pl1FkcMeNtNzYSoQXqnRSXTvu8SAQrqO7PRF3Vb
kAwCfRfItX622ACH+L/us9uWpwQ8UrBku25BA91WENYHvBjNiF4THVhQ8VWxIydqDh95YGHjJkAd
IKO2Hpf+94AVDaAodAdj6fabfJ4mRv/VruVLtlZE+yXprrMQWXmiNffDcJdl6V9MZT64MwuRdVVX
CyPgvk/bgQEAMjq7RvFdTjHudKq7XcVNE7TMPPCN8F0A8GmHto9kYbLdwevUnP/7wSYL69xMvX9y
+lCszhyYBTlCWmtW4SDa6zz4bxDtOYJH8T217rPnm5+aokttxzSqbP9arMkMGb4/V+Qeh9KJH9lM
vyOoOsGXKpiWjyQG6Ooc098GttmNUat1Eev6Zr+0ubZrQmXLv73MvkFrIc4w+recmAhvFq9+oV4m
ZJUsfbqXmcihAFvMZH4T58hEUeCLXODw4jNBLQb+mjhBRAWddcoTjKyWRG81zceF/ijoHbZCLJh/
CcYpQVL+yM6rqa2Boc8v5QR9fp1O7Tw9T133tQI/J473icBRDGxxdu2lfZ2SnONBuxSy3SeevDad
WezaWHtx1HiYB/HttNNfolnebZD/Y5/+m2Xyr+aJCVQ+3REb94Sap8BzkhBfYL3zHBxguUWmT5wB
DzZWOyQl5dVtOLFSD5OpGev5RW+GOdJb6y0d2cX4k4DUrPMFuiUwIdMetgmHSUungKbM+SWxNm0w
7A6PU0EHxhdoFTZez4VCOsnmpVh+C/IU0QoqCBwZVz0m2O4AdZ+Nn7W+sFsM3bzFvYUfahezxSKZ
Brmc3f3OPeJPhl784DC6+R20ZZRXzCj0QNeAs0FaUbsJ9VjAXWQTX0kPZX3jbyIlpkz/wFofz6pO
fqbZtUGapnJHqb/mJDUMXQfgrWBC05efZQpelovtw9PLJ5GTa60AiQfxLI194j+Nqf9dxL6KhgGy
m6XZh2UpfthQl7tmbXN4sd6vdXVfAKPCdyJWul7sr0lF3ZiOe9UiTCty47slveK+oYrAbZpXcxbm
rkwy5lcsSNPBIYosJ2VzESA7LLfbVoKPrJcgfXOoh3ZhvwhzA/xlK1rtrPPCDROw632ZEa1kf462
+QsCJLSdfMtHEVmUw8EOOhdecd8Ox7JFos2J0Kw+ObXwmYJihEGlsmNZt8dG6QPeFsINkl49x8Zw
6/BAIEVEneu4b8609mQ6Ov8Kq/3XW49lwQuIjPFoJRcoH39bQW41O2ovEItzVEt1ReOPU0l16kmH
RRM4C+BxWywcGj07z1lw6o/kKRU2wziQJjvNM5CU4x2FECsPsPimSJuJemQXzIFQLUfiIp/KGWMY
YTX1PkdSxxS5eejgsy5wPk+m3oHNGrshNDvfxzYFr4ZBqBoRV62sJ2D+5hrcjAOVLh0QTml/vDWD
WBGDgEiXkx/MWtd++cS1ucS2BLWmiJaAgBsAA4AACNuTyS7+GXeiIBX1QdMGG0FPDDnZpXBt5v5L
WTcmUjRxjsUn3emkItvy4FUdDOwR5BeejHQ/MWjbN1vYZhUTO5HpJW2TtPk+0hWKvZkRJPM+Jh0I
0d570lKHdAGFkGTFEUm+XMkKnrh3Jxn/6Di+rywNncc++0Ax7Z54iYhNnaxgsIBq+oBmy6HBCQbv
j30HeJLGnj6x59Ki86eG09LOUYOUFEafs5mOLAzYLP96fSQkAQ1VWDIxO2xplJDa67AUMEZlUtzx
eqN5FRtJqHkY+6jKy3OGD88l3EWNRNwZVv8jzfG1kNo9EdwsVPn/0nL6R0oE3t7WdHfsLF5UWp3b
HsylLvpNvMcQgGI4MkpZATSbIuHyVmNdLw72AMlqNb9hHMfXbnpefP2fL+0f17Of8DP/mBkR2ABE
Cf6z5LUXaP4cDeN3vC4xnBFtDb2ZmG8fuJrbV0SFDOpp0LITzHYVTESfkLojOR/12eA2sb/nEoPg
Fuc7IUMncKQmElLRgtUMlGdXg5Oa8ceE5rbz+rY9gKby9gRBVgSXT8ABi+qgjPbKnB2YHosPAKmJ
AE4e711/sciW8A82CpcAt14VAkzqAUDhG2pM5DvoRUM7t7/jHNNr2qTfMfVwgIzvaA/KPwNBJ5ec
4XCaK6qqjmGuzM0pSMbpaQQXj0HDJDB5xR4kGWUr2r12lxcmp/mMaLhOt7gYQ7zyKLpA8nZNUom9
vuI1tBCGQbKvjjzU8dEAEIQShbw6pKf5ozURm0LOox79/yeTKjHvJu7GfjM64xxNzbqMEHjDPVmr
+bIqkkRMDDtAjjR9XxfphVaefU5sIjsQw1XObhB7fXU2cp+oz8niEjCnjxEH0GNnjZ9Efxz0zrE/
2irPd4vJ2DIxVP+h0cg8rHgaU3dQvPyTcbZXudz8BW2xIqyIGnbbS3cNMcL9Q4l+a4c28veGj9yb
hGviiShCL07BIQJkQY8E9jF7l0t9WZLp7M16/zlV1p+mrMTJ3750xl/BOph+VBcvKR7v0zIgWKqG
Nn1yienJdOPdyWFp21RFoTP9GPpHQVZXz2B27yZ02CPG03F2v6sCHoFkKi5lXOJt1xWKFJi1nXnP
mCWxfh+fM6clh9kYGrz2TsK+hQknUyj9oG+/FvGu/h6ZJDhHeYZbIs821kcncxGywRZLSmyL5UaL
ckV1SqhaLlVfXdIOSVncxCJs1Aa7lqB3ktkMlEmKoZeZD1YFmdA0s38dhnMKqgVIZFlABWH5GTuZ
fikFlgWs7lDq12l4HSaDDLz6UVRyumW5X12cGhz9QtQjIsryIGm9dq4SU0hJfJMx0FtHpPV1zRmq
aGAlAtue3/N0I4wASr7YFUa5VPfGiPLS2TojGtYirs9eTlBSlaIl65DFVH4Xqma7E606dEnl4N9T
e9To4mFgyv1gVzSXxcxXMvTxaTbeVAsV3FwnztGYkL8xtVjrGOIFUcv6LQzG1DmYhbO+0ESbZQqQ
3/820eIfJkF6Ugqy6NBb4q89rGAEbb5KdMz6g2GKg+lUw4vwl+HF2rLSlmw2Tv/9LXE/SZDn06eg
amqlcLbSnvpt9p7o4YjG0r4zlplPg27/wmv4OMeMbEVd3lJUJa1r3j2X1VBsHKzRunmlcs8G7ndc
bKLf0/4RaLOl/XLOeUNJYojHLaqBAD05lSQ3E0RAYdYvjbmst4nM4IDRMQuK/g61Yi8bFLLAC8i4
SltiARvLvP5ZU6HIwoHwiTQ+hOkoQzuZ03d0bwcT7c8W1wMWq63OQB/SAOyRcXMY1KYkRO/Y/8JZ
w5/yZEGPslwWNE2f6wDX0oquT5KlByGaTGTxkloztArLyM+erXP4STaTuH2Jt6erAnxHuEp2t+2R
/nokPI7pb0NjuXgXvdNnPtCWKR3LdQRIGwMPihs2dGqGiYXhFlOtzS5mWBP3yVhM7R1t5bbUe0LV
XV5yNdE9+tmWpE6wYV9v1LtJY4VATfwIgyp9NJLhlz8SDWG2CWy1pAwNax5BHi+PGY0xx3AvzoZm
gqIch0gXj2k97fn/vkvVejsCJB6yqvwaBYcOIkVxd7oCyY6uhwsmoiCXd6mxkNZ5D9w/OVEmoZr6
BbFMPwTKJeNaA20IHo/ghEl/HxrXoplMUZSTCH+UJCjs57MzD+Vu0bJgGh58vvubWAm1qK1Wi/S+
vqxTR9SA0mj2Ui4rVJLg30hXq/A6iLWJCXrA+D6Ca2cpjv78PLBDqfildrrOrKsF4Y+Mh/CebI5f
O3tpL8owpxNvMqcqDMPOzszz2MQPfQYAokc8CiuhAIm6Jbx5WhvFzVth9awhcfkS6FwYzzrK+LqD
WuJWzS3TCZHOSEwKZ4nr3lcmqaPOEnXoKO9DbJWRXWuSirQ++YjryBOMCkP8HtHIsmPDV7loESLW
NPIm9ZN0dYWUY4yPDaZb0Hh+dbfgqXBE2dmhpGLbL4gyiZaLefwXeeFp3aPmZrlIB7+byR2/rsKn
Dx6Gr2bhZmPyJhCUN8sdXEEgKX0c5paExWH6drcVXJYXT2i4kvuYS+ZBq4uS9+jPRIjhWllicXaX
8UurnaDSoTPYwm8elK2DuSbBlQEWKcrkgKdeA0Fz0/l7D23reQdh0S5Xxbff8oji1wKFMJj3mhkQ
tDiaoX77jtFzFfs89y8Vbv2AMJyZmhj4DspG1p33pG/8cC1tni13tM5QGUgdFd6AVM794OYjX3Hg
UvJ6cj5nOsOx0P46eUrK2OgTkJgVF7G4b6Jt95YYzYeaQ9z1oPKliy13BDiAlEGnAHxofhjhKj5I
Rt1sonYZLMNImg4dm43RoCk+1vKhYfC9n1wWC0WunQcdCm6V+qeR6+Yn8c2omtgtonjMDX2JRrPf
+7NtPdr5ElVk5pECR7PQVkhJUEvoFY1u447UYaRXTx0lVu8AlMDXUUQGgs2AOrLdN5jPpopnJ57b
8nXBX/Nkrex1RMzshFUSQdMLSeBOTDxd25NlozNG1pCK/MUjv1tLjqqFxd0VUUOz9xzIsLmySKKb
CG0e69wI85R1/tqah2qD6nAo/gEI8Ss1dXoGLq19ATh03xrLf8JDohM759sgn8eYMMdnxUwZ6yxD
2GQ1aHsD30c+1mff7/jS6Q9LE3v3ZKPcidMT4og3pkrridh58l0d+9EG13S0gcnSn7pG9N8PWD3w
XNX9eFmyCUMAIvyNtmRGbPhuFtxU2PXpPygaGoOftD4K6IezDp3eK+bPUqHt9lp8OMxHQ803lscc
u5BDO4DLQt0mBUB54hLOsYIgsN+mZNnaRfgofouxIOzenaH7D71L2YnYKEmbcdcNaUXYIQyv1pdP
zlROQLMo0UAWwarNNNAYq/2oVdpXl1jybLXIH9x6Pg9/UkDPl4Tijkwj1CtWnHnHhsSeeol79oDE
dGfVaJz/+6FO4jpqFvXVCZ91FQ1uwGJckRnA2IFZxqnjP1ztEvcNPUe4udIeuUL+K3ehC/ql0mgv
yBK2FTuffpYuM0xtOrBJ0R5ixKShpwRRRje+PRKXhXK4iVv7sbHqn1GQKVVVDnkKnOlO/+RKiI5N
Qw5YVRhdCL1BhfgooP+3bnGlsaIGc1cTyW4fWM00skuZP1vZhtbQ1BHOpsc88TR0QkmYuTo5VlCD
pmkgGTkpqqvjzG7058A05ycTxQUE7HJxgN0CqkpffUn8OGEz3aXnqXwxvjJHW45g69+WWC3vVm0c
uJWmZ3OVX3ovSmKhwKEq4UZQLPB/raTxAVcog25tv3ICQFbXtR7ReVqPLG36nWOMxX4xEeoTjOSH
PXz0ezEwC6sQC+N3d8NqPdRtVzGQhojLAGlfV5hpxxzUobu1A3VBSKMaBb4NVrv29i0Sl4pRptKf
St0iviBZ3xK+gWCuXdiYTa/hWrIJK698Mg86iPlUCWBr2CXsGgOw/uCNFcI248UZWaOOvOn7CcT7
hcXofPnvrxT7U6hk2m9ccu4ZzS4UjgFJx0je3sjBSqIM2SJyjlZFpVxRGJHy8dux+mhJZbpN2fay
QllN75O9e0tMwq1vgY2RiUWB4jjPviQ+CvPimeC3f3ibzWiDwxSVmVz1jq2xrWVvqu/SiPhEOLyw
t12mpLHpWH9s18NrOzxbfNIICUGt8k4RyfPhzwpUUL7QouCQD3KDCatCO0DrliMgKLKowzv1sGW3
ZNWiQf8m7oDMpKmxfi1ORhgaiwBE9daBxbL7ShAYAe2oTFxajggMG9ETou529axBKAPXaaPj3QmQ
LqyJWN4RB2Q0I/CljZUDMGU3kbbebJnzXTn3r8R96hiI/aMueEp0qZd75FhXYar5YpPDWQ05zKfO
W2TADpytpYpKBWhOH7Qm8lRzAvIZQDIhNlbVy8kY08+lgdjUF61+8xPjfaSMjlqRv2jaROCw2J5J
lFI7vamKu21+VIZpvpDMUeBN27VZ+t1YYON48objPIl/ZdValG0kGWP3LQBOH+tmel9w8CEg55ee
qqY79VVp7aQYTvkDzLzpCaBGz/dIRCNZnXgyL6IcuMds0vviNobD0lO69bx1weQ2f1w0PjzT1GJ8
mM7e0eGawhPST2K0b+Mfn8aaZdQZyVIdWi2DGenxx1ULpgifQRgSsZq9jQUwei185POuxQGQt2eX
nZ/T4vNtzrWXFMeVzMTW9CtaBrItDWjyaj4QqQhrp74zmA04Dx/yDBP83C75EcQ9gRT1U62Id8Zs
34RengJPTmdGDUSOMf4d7QCCqrpnXfGYLDDTBZHTiAz56kwMRU67bgpHrHwMMAi2nb65rs5VzRKc
XMCe2GP++4XEyrlKf5yWu8mh4E+xed0tW/wT01o86G8uxzwR51yymJfqnWS/jhkDOWTeHJf8kIwZ
TEePadHsDtN19Rh2ZDNZCtUxzjLvavfdrbZheEzJ2bN4kbHFJkXfXwYby+OKPnHVCdvghKYbqQv5
udiG/spHdKixkhFBmKzXca6udo3syzWq78aV3oXx9wQ1z7iYOmd0r08JS7XpZx7i8YQ/vb/nxAuv
Yz/f9HRoGLxt/pNYgV90qPAhmqiwTuyCCaSlHctpDlG8+ZEk7RqPT6jQTO+0AhR57pAGRSglkKL0
mbRrJ8Io91hLO7927P3MhgOnN+yWC2PkWzEK0ha9NOzihCuJbJvIZW9fjqN1VembYpk6Jiwd85n9
jJvO5b4txbMXN/R93vReDsyZWM4Mz23DCYydlrPJ924esfPZSr6l6XkhpJfiQ0k+2UHlISy2R938
KAiMOWVaT8WPeA5GwnMlURvmjUj2Cxh9+h9xIgrHOpRYaPnatjm0HB7IUOnDcoT+iwJx/CAL5jtr
GqyM6I5Djy9oY1AGfc4viHaun8uO3dJ8qDoA1LnDRTY3wP9z/TGG83m2cmK/7dHqd3IaXlSev8OL
422DQXpoQRZjSyBwI2YHM/rjexKPvxwK2T3NLxR5t0DoXBTENCk/GnGCoUKlKuxQqWgr4VLs6mbx
Mw1SBT4Ig33tzvou7tzq7o3uO4CrD22axNO2RGu5HqCW+6FjWw2qXPyE2epdEHN95NZb0iXYg4uO
rnZGuJW7B6gyyb2oxDaTSxjnkH3c2uzEnIm+1e5ROProE0vNimjWs3DqoEUvkuIa9H5EjdWw+ExA
eDPFYpCKzuq/H3hRnVvaeP+sWVZR6Uz9uRcnJzCHvrjLwcATmztY1VwDnY/9LgaQx3Xp3E1VJIc4
6R4QjFln1CTyVJgs21j/n5tcvsVujlGb1BSVt/c29Y6ePpqhW6e3MkcWQ08IcotDbfj0CUFqBwhE
8PzxZC4ydItWHnxi53bUsJwcXEJgJkGMnTPN+SGuxTsN1uzfzWb4q7z+0enMkYEaW1yoSRx3OdKw
wdQzVL3kydv1THf+5CwzmPsOWqSwKRHKrniYIRC5MTtm4kaxqSTkh08ms+QtHcEsk+qWV+MH5ikq
yixlmJZmF/SF3g4cO3iuJ9fXToXoBw4m82v1bRDTy3TrJFQO1micJR5Zg4LlVqYIg1t9dqIgO2A0
Si8ak+QFnE8X9fmqIaiaDj2ZYgzZTDI+ISw59S9iXuwHz2qem7y5x2yOk1z9hZBDCr1Ecl7GBIU2
FDZ6/Hs1+FZQpX4tXLIBJcM/Z+iPjVdZD3QbEZ6xKsz9rt46joMg7Ue3BuemlzX7Z7HJQHKNI0xR
+i6DFpR9DbypHI7QCCFAaf5RK1pWJDXPquBOD4m8cJBPT4FRYQVNX7Rh/pizPIprTdufQB+kR96G
LMxmyg7S65ZHWORnNRBzk8KtCNko1YG7ZBp9bkdIgySSQglg9kbVvMxOAoshZ83e6k/MhbPDIEm9
podAL7OSWNDhq7QY/5NYPe2xQeTHtjAPS0s/xiYO9oKm5biRynQ/1g0Z09BldeEk59GyynAEIMVT
0gQ9QdlXAv2wNBdezHk4tUG/uMwwUVP7MBImsoa2yU1zZgP3vHr6k6lsLoUV9jBJWhznCApCcu6C
jDnlG5qVBydH51+rSsfcW32aFJS70bAHtq9RYRo7dAAhZQSxARXTTCd1cV1oC5HbYrgU+qiHXCCX
OUn8k5kT3JDG2rONUvxMez6Ek7POO0DtDymIjT1GsSHs07g8mC0yGH1bLyZN/mEYsgPOwDJAbr87
Scykzz8q7fTgzVW8l6a1clLhCF7JOu4NnR1sPMaofJq/FZv43SAGijFv2usdDUgGvItAYB9HH3qu
3Woog48/8Tlc6AN74Tv3yl5Y8w+c215+qhomSPVsPAwmayzf7di96tu81h+NCBrNLWHqkgrta0CY
xd4MtEedpr9EXDy6nvEyaqhIzfhLx+jFdHSEAN2l1mtbrzsqoylatx6/yjItQiL0R9NT4yAn9r9m
D8jOuvLRtRAuTTAxdm7c4Mphc3WPuj/3hO811otYa/1o8Rxy0qr9WiZkzEKFD6pl/eVaE9USE6p8
4BisqZ8G5i47JK17Slyx55Y+CG/9qHsyGNl3Lbu1fTTny4hgnjmlnIn5MD/drmwDkj2qUCOFGahf
w6x3Kr+lCzOz9+s/GlWyTvTpAV+hC7rNZCRCWSx4m/ZYWB6zFO2bXwy/5oUiJ5FJ/+b6fPSyJ0te
xAYafAHiY27p8Yy6ecl99i/9IoE3Fv5ekgfyKDJi4w2nOgyDHRq82rtKVG04M2acDa8lZCJ/yuI6
puOpvwqWecGSk1COiDk/Jmb91otpuMFp5fVJ1jOieQSR8rRqQHBNPX92vd/tYBp7O2MjWn71y4Kw
2p0oHPlZRCipR9fOtSPFfMon8c4j4THyT+ND16E9UMipjvBp0QmCcuBgNX9Ws0l2Y8xQxaS+jZrO
NYh1QoZoJG2kIwKPltn7VZc96+by4C5wC3JG63npDgcxtSzrizt99KOxaxz3Bc+BFQ2EiEYVYAC4
FHW1z+1fqzvzFSEwJ4jjdZZkaLuLczU5STBosOFf65PZ5Qi8Zx0nOc6OQGNBveN2yI5uAiRUDGgF
dQqfHrX6ADqjQyx+UEQrG4l4oxxNjj4qn12x2D9JzYy8NMfNDUOW5ULo6drwmubm98oiPFohjTRl
Sy5WWt4Ws3ZuWOudCPsb4cFZ/8aEWgvUSEz47BXWkfDxlxnfL3kZ+gDuRqZEp6/5PSWbwdKtJ8cZ
6gelTY/r2nw1LfwOMiNQY87nSSYpEzlS+AhBQ/vIAPUgL8bgYBE11BmzjwnhCJMCasxk7wO+Yr7P
Cq9xcpI0JRX1kifXtG6j0cW8w5yoOTP/ezIokw1/QG6sWJWXHOjc0Wg5V0IjobcyT2E4eUWsdFKW
8jBkTtoFW2C+cxwLlOYaOxdGJO6lNKdftq0RVr1RbtbVOTuN83uVHSzk2ntb0a68tli/k2RNqMnV
xfUFHtXV/sBiSyyr7dxXsVJjGv6Dcv6RvcpQBL8nzlKiq5YAZ7P1QFqX7r7kmQCps/bToeuNV4Mx
ajRKWqualadHyviske+EhqjZ+ZlGnp1VD9sr9kQkkQHR1dg545Tvhx6EhgKu/uikUa0LBvvEpdvo
W3ZtjqED6DllHwUOAfGVZftRpogWiavSvPeyCoXJrKkrHeva/cIqbl5wpYsL9qs/U6GbkatApKCk
TiNb036DFln3/ZbUU5jxGkoXB7/P3KNmCavBAAXJSNJLs7wbHjm5PSOSnWf0R5xl6qnFPkQ7lEZO
EjOWjrk8NJi3oXBj+EOAUoIe8N9AJ7/TU4nNrc5eLVBPQWknb0ufMEnzkr+VPA35H1NnA+Ll9Tf0
62BRE93dQtUDpeFXkTqfhgH6Gg+VHqbqHQMz0z1c99CbQK/AeQ1k1fi7VrDNmBpWEXI4yJTXr0L2
cZU9oUpel+zTjuNSdYIUjonNiJs+QpnYQFv5b9PmX4yrkSIYLHyspt/zMpfcLiLUZfLHzRxxMBC8
Bqv0ybPF7xusdzEL70AXdQPr/+igs27ahHkF6LFzuUkkEkRBZFAJs2tgSPtQo6spoAYfd6YlL/ni
UIL14KZrn3AVYX77BNIJC/cOtVGlWa/TMtGbMAQLqmqlUJpfLR0QjKxjn8fbuyi7fkZF+AF7jfhC
VzeI6Zvl/hs6CvNq3X9F7I/Oux92NR1O+Ci7dr6w6AWQgSQKLlx3aBQS7O4KJgzOOfG4Udk/jmw+
NzHgI+rJB30me8VU8kefST7hKa4abzdUNCTIDqYf7P6maQJtWC9Np760FKmusrPzNOMTcjCYsiAS
P0YeH8e2+XCZWTi8l8GKrnjLH6zt3YIlhX25+6/Y8G0rlxd5BBbMExZebYjf6DwVVsmSijUvW8RD
3YmQQufa8szDrSnexUJ6ZDmdiUneL3y4qFusYz/C1DQ3xv7Q+HAvjXAmMy0o5zZcES6Qcsqnmmxs
961srn/jTHhsnfzNzfu/ZLp38GnR8U1ZCANZtfHBnrMD+zbz2A8NXHnWCe1TIUgtVa4KATBAwPpC
GvtAThcKrg4201jJDgUu8puqd95TTgGLIObIM4YPMTLhgLEaul6GKiBH9DVhU8RrAwcUQhKyTKa6
C8kt6O6kuaU7vjgDeEmKbrGvGjRDsFIgPhlnrfoN1Urytmm/6W4ZlEsgwRVqeIQHDLm2DYrljTvh
PxdsbvcD4TsCquz2jYBKFpfVGl/kDwB5GdGoM75Y0OS6ZJLSDV3KnPIRUJkBLry4zCzWyPCm6Kon
vqe4fhI6BAa8IckRdh0iuxkNf+HxHjjPrCTn8NNdR6TtXXORCZipdvzDgJ2Zw+I0xwrCT9rHEZ6D
++S1JmvD7BIvTFWcwgx7vD9cZZg6iM1G4zvuYeWWgbXSv7CN+rE2OJ9as4CR9ZWBNkoUweqE3eHN
X0mE6pzbOCXvzUrBT7axmKePylm9qEzsUNjpEMVwtZ5A0uy7mW24Zd89NjmJIw9y0E71wIVs5ekc
dsPIBK5If2j8mIigoQk8SxLf3Offel29KGnYb+xT2iAGS6I5r/gmHws2E1HpdxtgNLunlmw/l/wS
UPjzhc6EodYMOBuZiQevQ1qWsjS2HOh5RBj9tQRptJAf0Nmtk81PZWyhEXPvDXzwuxouRNOIB1zg
MxcCzygt5u/WYiJFCgQhaeYLhtGo6nEPK45qu/XsfZqumO1y2+BBTZdjD0orsNSUk/Y8qkM+pjc0
gPUREXNUubO8ZgLjU/JSx6t3dFnMRqnWMpnhAV5GFAcdIjEFX2lXLfNf2r/p6OfMYOHnn1aXkquz
aDzKquEMs6Z3SyNZMuvJYus0XnmPNzJTifXQVNlnrYhNgxpVAiNChZikdQ++smGKW90sGXsstRR4
Gl3S1y3GvrN9kuWt+UU6/HZR3X7hgz0JojROo6dClmLxzdTbBJgzx7BZMezLAcPuZxWzmGDCH6Ac
6jB2Zge2p29MWT8tS/PPDT29XiGGSxBNmANBG9DcuqvkeesYOGNKTO29AFg/xDFjfw2sEavJn9Fx
s3MvPYsFgO0cqYW87NLomnMY6ulv1sUm8gX/lFYScc+WLU5o2bXpXxcO5dF2FGJglPVg9cy9UznU
NsI7Me8Fj+LbCYS+p5mV3LXOkk9vJV1vndrsEUsl/VVzyrHoPE6+Bth8kLCzyEAk4znyVeGd0GF+
MYzb+aXN9KGwLhaEkqAj6CScNNRQXaKfsJHx5waN5jGaeOl1bgASLQLU2M8MeVC2FZKQAld7ow4N
0pThqDaPKDF17ZM4D58yK77kc3ZL4y6/mo37arqoGFxGtLwdw8XVE8x5FcmdkrB21Ce3cl3/gsRz
hLE5j2r3VpYfZj9/a0tpfaWJJxhbCFbBtWHsXaU1O00hFsAUiHV2uE0GYy2XaFmd7n/z1QwRiZ7w
4vCRx0whwp6dcTDnxdviaQpVjbj7rMjuo56cFwv5u9baZL3p76kvTcCZVXfWFUev2HxadEYYVOdP
r/zq+CR+dbGz8Q2JBtKAfndda7/p5QMJbVVEfhm3mkVLYeASe7BJW502rOsc+4epgm7vZWBDSqmG
HUb/LKwF2CxZE7i94bzghB4qx7jWKwoHrew0Ju36FGpzp+09xajQzpLmkOUUVVRL5NDyjc2JPEne
zGfkDHh3vIynWXmEbDBlcB0VZBJpkpVg7huZCHTuRJbcvBBgTk9g+BgMzeG3BUVPL1bmAy0dB0mH
CdeUSwa8C7fJy99RcGwfHglvjm4mhw5iOkzPAtpRlTxXGMMuMifPa0WjaaX+E6ES3o3iRgT0fvoJ
Uutvux2biHF+vtM3O7GdGbeGlZ+G2DzwuYKcrEJTmh9kWzi3rDBfJ8XwLSumx6EiglgxHFgLccio
Nf7E7AoCoonakI8QsDp+bPLtEudYgixl5J/8j6PzWm7dyoLoF6EKObwSgSCYJVHpBaVwhZwzvt4L
fpiqsWfsK5EIZ/fuXg3ZovnlNUQcNTdYy8ZJA+dvc2jRicMSBPu6WZdOXbI8mNXFV0w+UJl4RGst
HJUlxXANib9vhQKXNW77GRYO5Ln3xdQRmjJu+1C0UggOlASHIXrdtk8jsPAG7PSfauoRx40alxkp
88FIFbfDA4tiyVFjvUS1JjMPs9mRy86X1sWiEwgaUb82f0oEtWeqyAhJ61ciposTblePZSCly2P0
gcgiBDpMHsoT8KyaJNsdlQpbp4UfSLSnvoQt+p9Wle5QG+p5+CwAxAXozWSgo7rhohyNPZGy2IbS
Zu6SNqwOM+EpV2clXkYGQzj/wB6B456XlelqsxoYlfVmEf1MkgIbZdwcl8IYWXJNbIqWK60UI+q/
kJ2tPrJQ0hiEC/NjhFF4orCjFLPF24ScVlCYTJ9wiQH0Zfm5uQ5LN8J6eElIQaQQvhZzRtrOMhIJ
xL2dOo3hLlrsUiPd8orZsPuKSs2oEcdgNjRSuOBMd+ANqPilLGiAKQeDB1+AovWuUDeUDDTVxZII
1ILRwCumiW6tLQEna66JoeBwMQvHVmE4t9rQzXDdOwpiAnYS9uDzVrA4sfcRI12lWlj2oUFmc67e
aVp6yrFAO3jQR1I7TgwKKw/jTxHwvtXp9UGNJk5otRSYovrTSOuvpUr2OoPJ075xBoAHipR1b/aZ
HWGaBOS4PC8qMHTdOCxLwfajUY55gTdtRkGb0hFzOCKAvyoYdKgBUai9qTnWoByShHLkOWPfthq3
oW509OqKssb873/npzrL5RlF/ZcrwLCVJu/519FlZrZ4Eq1h+DL06ggcB90D97INJJQtgVoRoOOq
U5lxiekzLafheQUsUFr4FDl3zDC/aHip64da9borJ0xIVE39CtbECkqADQ8I+TG33EujxB1UZSkM
Z7bCWYAWN+NKhsFi1u0BeJLh6rnwTjeFGnDSJUDd8CYSFY2KLnnSWLo3Akks4Tc0S4HMjzLguTbw
lFlrglEbXpiEkQngKYKnXrJoHfxsFP02HzFrqsMv3BvQwonxumJx0cZ4thtBecKYi6bKxs6BoIWR
SywfsqT5IP4bwJ5m5nZ0DHDFaviARbI4U87ZXo1xgyI2Mfq9kO8TedKlOi1SwvSmG/HV+t/6G7NO
1xi1CBulnpJlr12WvmDMw55TpbFtsk+3i5TIyZyLkZ3HEviWyDyGlfnDaRpD7Voz4BUdN1JLWqE1
81sqJOnRTL5LJD6nxJXpNFEpn3Hws6FND6Hc/KT4Zq6IHwOCJ0O7gWVgkLJ5Z8hFdeEi5qyV0HKN
ksNn0bS2xOIWUzCAT3rR3tpq9bRk0uxFkkJ8Jnjk5K3nN6eGzBOxbRhD9MX+T7RXtSSOss6IPwPC
XRzhcptN8YstluE0m5+oGMTFryP13FYEPOrerXMcgLGZg4CbOTmbBank8oH+oJ6iehadScgHG6gr
hD0r9licPgisg6QTmogunuaFxwuNwwygTml8mOAXsYM0lQ+wDr9UeMHas1a0kdQyJy6L7Kq60nAg
Aw93Ii4loOIbMSWh2sHRODMx+GHPVUrM+W1+qM1qdvNSWB2IXzkS8LTPVOCiTacc6ZFllQcc26M/
9jgAkWUhGvodoJBhoUe6BGmOrLo42Gkwayvha8kW2Z+o7kxGrN2JaKzcC1nmDVl9mirmAIL4KTHo
Pbl3ZA829QhIUAGyvHJ1QSAsFHLggiJ7xPkSRC2Jgygp/s1TSkh3sfxFTcrzquWfiYqZ3orrKZBZ
IC1iPZ8o4/gZ+hXjI3Woi3EWDQMzpmz6VHYYTq8R+aLo9TZK8XqYq/qDldGCvPs3x7iRCw2sHkKB
PTOd2GNXwUJO2oOEFQyKxlEc7lID8sYiWWBrER0MRhqWThUTkk7GDqMzjsE1K7xVRwOuIpTtpjl0
Ia0uvJ96O04G1eUYr3FBzaCBBi2lTc1BEq+Z0F/1aZWOOF0LUY4R0Fhrs2NKqH3B/d9kkRm01P5e
m0nec2kPh0Xg+805Ct2Glvq2cNaOC7gQkHuvmSnpRw4UkIJLnR6URQas1C3U3WPCTONoPpWAUdjY
VbzixzvUCCGg80oI4NqwYK7CygGUmuEhShuuPbSdsF1sGf/uYa14TsiCZnnzCBMnRhI9ooTeFlIs
Pu0qg73Ka+d3tYlkEVuz3y0oaNt45o6sjux+EAtseQqG6mr44wi+HomjUmncaN+ZlGZeu2Il2uWE
+GwTIcoR21Y4sm9ig22BmoCI86n3tXHE2PmTgOZmMNNqe+lXc6/oleQwuZZ4eVbAWikZQ0kNtWuX
GMEXYfbsMBKq7nOmbkWq6ZeWyFmIqMFuXQw6HmF1vhLCJD9LldNPAz+25bnXm/nLXBTKU6K2fion
0dtSRvIpq8hM/f+XYSuZe0COFRsH/leNUZMTVZYDMeb6NnPQkHE9ajsSK+MRjF4Q44wLhtg8w/vD
8VAxF9CUFgUVRO6RUPF5LWkZj5U/+BeJ12sHRQpXj7a89xnj2C5fuq9EUBMHYZCX76gvy3WRokuP
gBLILWOLvA69J9X7pu/Fh8Gmk64nJQg7HqQY5cj12xY9NMc80jqnpyoBVXkZ7ZoDFME3SdzlRmK5
BaUlLiUdYHu3cuIxEu/lSLheHGJHmSXhODf5S1axAulVElCDwbN6HhjXMuFMyMtgQjquY96/mgbL
fFZtOiuQasJ4VFhhcW6skcpKehGwxLRy0DFjL3MJyJIEq1lveTOtjC6y2GIU+OybtruKFfU2fao/
suYtMT+WOPIK8yVCl1jRRgwquHhC7RcGRVW/R21xGg3z3LWJr0oJZbsfc1X44rhi19lqR2hXwJLb
mC9TCAs1TcjbWYvdkKTqOA+CU+eBBE7mxuZsX8CBpskRT+HmsbZ2BKMeNSaAdTYdPcYTIgc9z15R
suD3FodugBowN4e5JbGlEOWhC08AfVjNb1K37Aa6t0wzeg37ozZimYoOwmrg1E4CKb9I/eT0LFyN
hlhkwcZi7pVjN5IowCqAAHWifZVsYeQU/EZyCmyxebNQwBoAHBjNgwYT9zw7qEtKit+pvkzJt9mr
biMLflMyArL+FEBaScuHYCIzRSZrpc6ftYU4X+WhH/uTuCIUth+xxp24xLVLxXChyyyI2UsMjFCY
50Q4KgO8i7LtTrVlHRk9iGV8CY3+xHfvaL3hjuqbOK+B2PR2Pg3kp5YbC3sgdv1DAsDbq3BH26vw
Sj3j8xA9NK3cw8VydWDnwncNdc8nelAmb/LyHoH3MSha0xrGCIF5oWHXz0ylNKe5YU1YUf/c/xVE
NXE5g0Gwl3bCVUVRITUFU1Nh1vw2zOe8AdZAMCd0uhF+lyU8DAn3VnYGdEAZupunnxvWVs0omu3x
Nqw0gu70CE8V3mMYrTuhqr0VOSQ3GS+GgO/Y7seakXumTaJ1QNLYbCDeAAfuRuzbgtjuewUnQXlj
m0Ni+4K91svIxnMCmsUPcm62utnBOOlZ1nNNfKIujhJSGnwJ9klI7zG+D0rs9MltlBOhr0HD9K1W
qCAsZHuXTtlCLc7z+jlMHi5EWkswuc+SLfIxrronAIlPDS2Y0cIMaqo0gqkIYGcMlvsVIMOKBX1t
cjvtfkKkFovX8Fg+5ypfD7bAArefSpdp1n7i4HBJlXnxHD5qedyPoLz6aSeEDJzQ6IGWrdKXyuqZ
0kp4UP8grB5lqvUi7cxGX1g0TBKFQw8GVbox9z0/yzI9D2yATODnar1JdjYI6d0cyq5ShqcYFloK
ihgb1iHbejTioE6OpMx8XeH8Nb/jOvcjTv/AMzjrKIcKy8aof0fNcyZ99dq674snEZE3s17k/l9H
z4HCNVumPxpBJrEOgL1pjGh6/1WLR4rd8RO1/sBHpT8z/DqgMOz8POMoqQDMQOzaSQRH2DCyWzi0
XHBieCkbsAinhGsp0w2W9+l+ItgWpa5AxlS2IJ8PH7Sy2TMiAetsf5mWg5K89vkPju8dCV+RhXBS
X8XiXFMzwj23i2W2+skFnDGgEG507bMrXwo8KwIF9lV3zdtX8GE+ro+LqAUiFtWwvJlVvZdyyor1
cyME3CB2lp2IQNijPNvFi1qzW19ad0woAckB3eoHM7+WkV9uwiiNv9nwvq3Bo+wksKHEvSlq5y7c
s0nG8hpkcxYYOOELi/cdXXEmP1tMWLohYpmMWEy/sKEmSX+esCAUkzey0h5Xim2FE+6/fVl2Oxl0
eIjW17zJuWDn+wKbQ0muUuL78E1snymPRYGg8SATW+/8tLXcZvnZ1oH9+NH0w2tPAsmaFkdCFzUG
h9yjv9XPYN50CHR6LDedPl59LX0ji9yoVL+imc9Ds5/k0Z0HJikA1mr7L2EbYSHKRtaFBrAdRbw+
fcOOqB0F4tU1TL05g+msnicacBUm546dBcoDkjFhUN3NJ8KcGJ+zC/CSwBiuVOnZQh6fjeYgZKee
NK28XOHykFUYaK3Z45N0oefHGkV4OWIi3Pqql+3KSrwBJDw4hgGFbgCiSaqSBzx8ZhXZAuwF3d7/
OAHZOtsAMRZ3vN5Z8fB9d14uGkfOOJC3NocN1K0QogTAESyLzdQ/lXF1T8D+8aa2pwQngYL9KrsO
M0+SsAs45toWiZhIgZSNkhmzWF3y+HCHYnwnzbwXGW6wIGDUbyGeXWuMrZhJHA2/UmSh1BGEDvWP
ZVZswq90cpfwrUioxveiZZ4dQ1fFZppizZY5XxGYYN/Q223yT5pfNvREii+b5RobEK8Epte1nP4M
lyttZslUYynNpR8x5M8p3xop9co636kdqZGewG/DDpTcehrOjBN3oD47XYFoynOrjO8wDBhKnDUK
vZzaXkwgjlhuHhj0iwXNnro6vGWdKsFNEcBi/W7ZBILh50rpDiZu5z6TDib2kUl6E0nJrPJxjJ4F
gzKotiaJr58t87lIetLa3f5pC4fry60teTcowgOSBFspXiLmDkvYxKt23XxZQVxobqrG53bbam02
q2HyZ7w+WPYmoHtVggukKHwgJDsk+n0LsCvL1GLHwiTKh4AZ2U7lc0HsgJGYr/iq3LTqLG6r+xRM
g8cmgxFcu488xmdu6qULWNoORUcmKncEucKlMnJuZUCT8ZulcN+b+E0U3jFrGUShh3LfLIe8ZD8G
OJb9PwrYS9RfhuYn7H6U6S1p0e8exiw+Y1bz4ojdC2N7v7XlVYTh4+VbXSz+2m+tP23ETM5tWo0t
UarppdW/JxGLI/W5lfiU8zuq3Klxh55+lNfqWdJu5RRMHYqzVhw75YpnbqNRuUV4a+v0blJKUYXH
xEyohFGdMq5PWWjsOdoHZeLXmvie6L+Jrto9nO272V10DEmlYeFem2F90hUvN1Q0cNewYsmWhh+X
w/7Q+EqPQJ3ZgOyCunrIPbhyzDZmjqkeyQzGpvmjlmepHA4G9BU9zz1poDCQA5DVpDtQBq166Woi
qEkKEbZ3I263zAhvMo/7uDAuEMM+Yhk6R2YRX/kecnTojWq6YLo5FwjORNEpPfCybLl3qhwICDja
HLSUmaAM1wreqvDSqRlG7T9hVWx2S8e8fZe7fyponwh9c4wFzBvv0Ma9WZnut4I8FVBYQ84Qwre8
Lwnh6qIBUF8JiS68xrsnw9IdaTQOiha5hokgggWAp7o5xftF24tyxvjz3rScm7AfILD1105F16BM
TJvfooznFH6wbTsJPeTMsOlKJg/hgjbNJiWM2HpV30q8x6pDlaou19MP/a14oJUD8w+U+T9G8SOF
gXe5SZhBrJ7+0C1UYnGHqMeMm1ML/0zxkaA8NakStOv7pL/k6u9ETbkiANuBewfurYKhaqz3sjTv
k1XuZlNwo1D4VaPmWKzsVoUHHvWXCSmExcqvIGDs0gq0H0zAE4Ia4ISHTrDRIg6sso0ggsWcwzty
OReC0SN0qp6eSCeaKc8QoXJzPsaG+rkyjXFigk/Ec10XaQ6SSRpOO6gwnIc54nPuIvSXxe3VTKPj
vGTvuKk4nULsVDnzq8aL+rRgWVwWzjug/bCPCOkrd4Ujm82pwg+l6O19jSPEzxxbN0pCKDmWwfzd
dM/hmiELVc+gcLGFUg9Cz1wpC7YwxSdTXYOG7kUSmZp2arX4UM3LgdhPT8XHuArc+ycGlf1SSb4A
sTC9tnHu5X4DXXWptRMcU5fedPhdZvSdpOLVQClgRXUAPrpv1ffeulhxt4NktjOY9iuOGDTN8g5k
hTOampdTKj3w/9Qy3+ox8VmN37OgbDrLiaNtO90BuBN+IOez2kAzHljMHaU6dHJaaLTFX7XOrWVU
4e1gQeW6v1avulnZaYUGJHnhVozUe0rh56MCifNbIAVdq/JLXpbPoE5dkeGvUElYcrmLUI30EXSZ
TMHUQaws/J78LGmW+MZCSxVMJHq6LRBXivGSjuNLCBRomzdF6K+dXYk6cjmUExXTGmryBgIdDqoc
XxHyOQROzlReR0PxNHXd9Rir+/w93X7U/gbOjLVyDL2vAfZWR7Y2PBSReEVrMOXq13V42hwh0vil
G8pR23aL0eeiMH0Os1Mbd20lq72QVcPn/F4WKc/yhQqCxkl0TCCMS925JmobpnqgJBxIqerpLzmY
R0ruxwVSLat9S3ijl4yUQOrx+FmroyVUe7ro3zoWUSpJvg5YE1GDklobJHeXojxfhh5MZ1awCOdV
GJ+nuXxKspA5AxQ6Tb8quNy46fzKmLwhIjOFip2En7RT7Ixi2Mky7nmD7xr4xm8LBRhCjkO1OyCd
JJg70FHTfk1aTyL+Yyb0IimnCH2vWw/DxFpRvXXdU9veN/wLhGFBvRnKZWVAwrWQQ2Gne1mkqTmd
IcdFJIFY9DeiQEsHjHXTLUMmYIBM2QZslVlE4cKm/OmVJggszFiycrDGIi5dUa1AEmGgSw3T5wnt
zpwmOMaVnKTrsLeXjRTHLi/hd5OlQ7FQEcM9UPNsQAzyZDlyqFOoJI2uJcz48SPUOJRLEEbuTOp2
u0/1t1Ham1F5NnqgrKT2zVPGUcWq70RYp+GL92i6ZQtIPJLtjPChUmbS8Hn2uHWi4V9Le43IWYPf
loDnryjMBLtAgDKrSwjRw+xGmVe2PwV+53GgDCyjkbe+Y789mMq2Q8XVNoFE2AEt3uVQEzBmTWnA
xOhaCLJDdU36GlgbDviF4rcCU15pR217k0SfdSVU+oBYy7HhTdYlhccRByidzRbmnQM/fmVJwWvm
QSg96OEp2XKv4nTBYgA0wgw4eSVaCJ2CSHZNd5L6oSMOi8KFChXS4BVHQuvGZpeVsFRhzTpSOHEc
DZlDHufU9SmSAgXilMgmJ0FYQSb0+vjG4k3dtZ3bgTWWY8Ex+M1wr7FopjEw9CdowBHgyqV/YkyQ
qZjJwsMiUxVKFXhbZy9ydAMSkbVsWy5Uy7uh/kl2A5sgpIu8fhvoA2uehio66mygWPXYZXOk+3s3
k6rPM69JyEK8hUrPsG7YqtZ5xXaQUQH5Rl6L/bXoiy8QsZ+zetSZ6PIy9GWSP0aj+lME2Rvps66M
r5VRbyxL32IPa1RQxNBZqqAiOVWjpcHe6fWbBVWN6y22YoI13ChLybv7Yoh/tRD5QgEo9IAHpiwk
r7M4JvHMNfWnqHvOCpLYNeKy4bGDTIt/ugAM5SeLPyvrMLXVFZiKEyL4tysC1YTKM1xHiYe+W5tf
kSQegAvtCqCeFHdNslNFDkV4ttRu6zbTRpwCuXTIWmrRfCM5UXDtjWAFq2rG8QoMjn0mlJVY92OW
BKymPIrRnbWTQMyP+2YwwbhaX3myvKxy7w1k7uosHM5ZOZ5UgTOYrrWnCoinPakjEKVBfFbaX20c
KaKmOiqU4UYp09y4liiN3lhD3rAmrbuAWtixte+9bJNZtCABKkFhgvXINHUAP8u6GJoe4kyYRQet
nvyx5wvWF4USbDMGq9iRlxiUVHTqLZJVGHF2gmeFun8ZrQ6fYqxk+zlSn7O6SQ4NkegEA4a7pAU1
YbSC+V0sP89tN13xXZYufq4IDRK2VapGPFHxcGLkmfBx7KyyEt2uKH7hKlBKNhdfSVOhDClILAob
tJTtbYhd4RpRo2gq6SUaZ3UvDSh0xWiiRyp4dCanhgHqDxhWDyvrJrWgCZwuxbecX/CMbPfabX4C
Gi+LTEiCjEUMS/xtFiRR3VjNz1Bh40lIXavREp8hYL2WE+HF3myGo5AiGsN2Pah65xkrY5+RJ+Yj
RaXcD2oKCqjqHF1nZrB6xSVWfp0TffbByZBZH8fST7bKt84i3GC9sW94GkugPqIkPpDzXymcwApF
GwRkraHCJNoXL5LOOM7XXa0mYYYZ71tp9N91M6G+0f5VVsaDKWFwgVR7NRKomySjZNcdFfEGNhpV
HPdynwzXLc1Q5yIpDMjqcBH0Jx7kT9k8AnuugAcPIs/EYlL/JEzpF6Dxih7CxufZHwKL6I11ubDI
l9IVdOw0/8P/PQT4F6kgDZVhP88EtKRcUu5I3N8h9UO9btQ/OQhnCFsHbZCKw5hzthnTmH2SFrsL
7/DqtwKo608Wgy1tdDcTmNckKfKuCz9aDWDRfmn4qdoJlbva1jU0Jvo6yPhd5yxJ/E8yBBZTK3Fa
OV5rFyKFNQn/pJDUQ8lvCioXO4BcBBbyawUhUb2mGtTkVSiZXlMIPu1AleQgl7aeRKnzFSscXiaV
8dwYAbzScLLq1a3I8NyuYC1+qqyzfGkU/mH1Zj5lW7MzwvC9nlLeSXBnAK7r7yKFgPZCkItHw13X
Ih46SoIcg5lsksXJrle2G/R7/otjazv4jLxW5sWtRZnep8xk/7MkXmbS6tspI5eQAEpyfTbxsm3X
RTNaqr+qAOoKyWr2rR4+JgEWlxblgRnrxyQSQFUjS0ha8oon3AhUMr1DwnJ5bZIfQ36XZo78dslL
SGjP0qLPe2XN5d2CjWrEzwmWGihmmx3UCgk63E7EM2AuRdNfVGsqLotknPO6C2Qr4+lHHreqJXRD
KOS7McGVAwoRo26fDV5aSyt5fN6bc6xLSA7ZuNNLgn84EaY+/gIHzgNrnqqT3L+PEMRDZfrOlcY3
E958jRzxZheOeE93StYeVkRFqzO8YVXOQtPsFWAiipYHy7DiEYawpmOBVa4KzaFZey+yziF6F1TJ
o0/NQJIHN8P0Go251xoK/IrvVlcgTUqYmlJXwrYFO8CQBf7YfxrA2ZayQrMkVsroll5oxSJWV4Eo
5AXtEztyOa97KoJvGj0j3ZCSXrya91qTL/jveW1XD4IjHgZyULgUzLAWF8TySUueqsT6Zj4uwJTo
YkUe63tWf2h/QEX9LDf1ggvLSidyNfsMn/ZaE1/4Msyr1GJdtQIaHlhKFLuoHN70ONtDkiLX0zjG
SCXz4ssdyOTwBzXtJQsrv0mMYytRHOIubWMTJPKSLuSjZbMFEzTLyF/pyjGJxb3VZd5ISYBu3fS+
38vyo1n/Mvlrxu85gaWqGSJD9OMQwVpqFpvA80X6KGpODxfBMl1FelUJzczg3rePqURnqc3XTuRQ
NpzbvUYIUtmLw1eG7gKNERmcfWtGLUM22rBBbisigxIzWYAcTFs35uG3Ev4XlT/QENjReTvNWLmY
LxIGv6TFd5x1gaS+ZDEgHOxUEx83sTsSftbTiGyTZWwHMYkP5byDthnQRSmbn0axL9ODrrm5ZSfh
XWlfZ/Okc1HFG3b7tzTXQw1JjC4bhpX0lKNWCQxuSeFGnBpK6I1mMt9y6bQOV5AsdlSXdj019qIA
qR/usqrdJuVBN3Bivvyv+ho+rAy0GFbMLYfNzU9hDrpthU8jORUtU3B0YCZd5nNWrE4ShbahP5vV
RaZXsxjWQO2h3mTluQR3v0jwX7iiZuV58EskxixugENhvFMwTpfyocHcwWiWhxMxNHZw3AZiembQ
ZuQBDM99iYiCh4y+oThB5DDsOhYOq4X7BhuYqhhc7djPhQMwj+tSrT7xGDZPhZOpjCYc8YufVH2j
WoRZEMxZD//E0ycLi4TLzTRoHQ2snyk+pVx5Iy2/p7bN6TAp71pBZPWjQFkHMoq+OPb7iu3FupDr
1JBZOQYUDDfSaR6qHYds6vROw4KiYdJNnZmeNQ3/aob4EjNTTjIgGGD2juhJUDjtmV1zhkFyPnbF
B4yFlYbh1gywXBCq2xx62OBttClCInZVYaiD/mkNiN+empPorL+A1WzS0fAkDdcKt+fUAyeh3mXC
4ZXWjsnirsjPuJ5MjXxBzD0SUfTor+EtTmh7SLmQ213YTeyK9nSuQPFF5LlU5j3R6YgghUWlwI5P
K4n2nKGN+SwJqC7r84X9wFPVvBn1k4zNEgilLSgfLXivViH+hMHMDDFRH4S0OwG+Z/P7mrKpA1Tl
sqqGGPyb8gCdOwjSCXcUZlfxS+CElw89L8pPAb9Tn/PixL450zMussywcLJX0kWXvpr8s+AWEcM9
NiNbliuqTyS7AfJBA4sw8bOfh/yjkTTP4vwyVyBFEIVSGVdXA3Qm58Rl/ogRWRc0CTGLXda3uzBv
oRFzO2kEYaBFtOlWYiE9Z6bIl1MxhbTHJu6u66IyDljnPjUuPfPSKkYntXiG++fxnkF3BmGUkJer
Rfytj1Eef6WmuQELjrssSIz5pc2lfQrbieli1/bh+5iWtpbNF72Of0c5fjPSrW0GfYcPcbI4UlEd
yHbWGP5mcMRJQWMRWJLwaMyAeLc65V2lSDudDnK6g+4hAVtxvY2d4g6l+gnZ/N5vVExOdPHFiEzP
kFwW50/mQIIutOyykzGpkLZLdzr6/NjMp8WiM3qcyv9XRSOdgQCLOU3XnE3JEeT9Y8DcCOjlLcOY
I8lfVM5/j3CR8z6/lAUTIu/UIho2xjz7pSSIlU9ZetPr6KZ/Sf29JXwWdr+5cAyV+FvtxKCTEyLH
5sckzJ68bo/K7COdKfvhk+EB/tENiE2caQ2u5i3myzpkBCofFi3mt+xWkuJmf4vo3zLQjLFJTKgK
oiRxhgjDjoWYXtcWl7B+iCx1PwD7tMT60LRsZNRtUfIhSjkO4+VtyrOXoauehMnwRe66UvnqoFFo
8sDEYh7X+UsaQPUoUKOq6ZDA3S7BE+jmyollJ+6q3+nU6XB6bUrXR3sIC4y39U4yaLYFzL7GoKzr
p5Z4ntzi4B/ia2HF/BP9oY5BRTVHYcvOkb2V0/kFT15g1YPdnF4mldmRIUcchZsureTlFLsWXT4C
waA27FqwMGSnReDiWFG/GC7siJZvDoYS87HTgxwyEdXhy7ECV1eO5mxYzfbSCiNVSQkH1n7HNQR3
Lt7IjDXOIf6j8jzX8cNLvO1F0i2R+g8XQUmUHgeetF5jy1ZCN2rOShqI3UdumXcx2VvLExZwzrOJ
dFxbHZ6u5FNv71enGC9BzGN2rX5u3G/eEj/oHXJwEh8H3dgLxV9fSv52U4zJW1w/ayR2SqBWUaHw
uL9iVIVvoS0uYCMNiuK5KK5btSrlDjkZXt/IID87hMf1hqwTnMiBdydNer1I1MaBzUuUyOBFong8
GkGiss4izUpvgQKA5p6+8vAmsS4AWScKo6Fd4oDkLWYb4p6Ta4lbmK6CZxbD+olLoNV2wivV3Y0H
3MClCEIcbJlzXvZsYQLdJScMJ2yk5QN2iPYvVeRHLmuAthD9ZbgjFkF4EyzJILFXrm+pXvo6bzuj
BZTXFiwpO+PeF6r9k7MJjE3xIEt8M4RuXXLrYnMw49qmPeCQV4SphgkRlHf9kB+KDDslpFdNihwJ
qcRi8cMbBaFgqn3q/fI+cRLy6D6fh3RmVMATOj8y3PMObtK8tcNwV9yUv/JrwY9/rXBjAhgRguSw
HLqX+UHglOpPOnMhrjUfqAIWdubR/ojeqxdut81xfLMOzQ307o5Iy0JI8Qk7MZlsNX+J8C1MvMn5
Hq85nIGxwEI0LrS+5WgnZJbYJnKWXFiczdJ3ElZI58b4J9Bv/DmxvG2c1bYCjALDi3qSeAvJRJ4p
OrOtfwwcFoR2LKYoHyxHgJD8FjcsdYTnGPxK4Q32OatdaXHV5qw/VwRhzD1fW58Fc82bdde6NRFR
kuW4A9bzjB14Adq+K/+Wd6gE+JTJXXAMXYnDl66lfBRbcsVH98U7HO1I45amifmNa5dD0I6zAtc9
P9q4UszDD8iPQuZ8WL2GFWEe0FHX5/xMuA4J3nlh7QjVM5ka7AFkOKfolIuuJfmMpO40Bmp0FMxj
ER95+9XLgUNx1KMb+0J9xCWED2aAbxRU0Or4AiHD89p8r7z+TEhCDned8UvI1/hHHxyO2QrKGBW3
cE05h/P1Fk6zXiTW6dG5Mb5bE+V0PuoDPCKngYdzwO0qaZdFebBVjvIXsXtWak9rHi3vLobR6Ln+
rFRfM0+Dds2qQ5Rdu4YfYcazDjNnuIYdb4/zQ4u4E97E1Cs0v8cVABiDU1vIL6o/D/y3Sn4S5nMB
rV7HBiz9hLkn/NW9J4vA+Nwu2sVPPIkwSCOzEeDjMEgpPDhrFQOgnf1IOBWBAJnuA2dBpz4YBnqU
aePMwQ/HSafxwNprUJX3bA/M4qzixyeDDK1ptcnfqMhgWDWlfZhRiMiE6mW5R3q7kU90MKvJQwrd
NPPxdKr9vsk9uTtAtZmaFx4UXN4hgQiuM5qCWFygmEXfYLLDGAcPlz1tKl6pvJiD3acHQ9ovz1Nh
L+txepOR5GOcKRdNcCeVxqYRI7ZjfWY8a8kakEFTXv7j6CyWJMe2IPhFMhPDNlHJDF0bWaGYdUVf
P65Z9Lx+Y91TCdLVgQgPLpGs2PHt1g1/+eC16yqHY8myi5PWNYvDyO3iewcDBfU6rTZcxKjQGIdf
kleAOiHaVNX0ljQSEF8jUXf23FiXBqdq8GnIB7PfWfmurl1Z2tpEoiZbTnXFnpOczouctI3TXCIj
jWW48YbkgDbuOJKblQLZ19el/z1acyXnYVFcRmthF7izFuaA6WWtEg8UE638l2hbTd2C2fGgmI6n
slnqIEv++Cj4DnlOlks7nvfGQjOPcFv4eppNf0T7W6BICtY6mdm8azlYM0PM1FOnnvvjXAZrUC1o
v1jjStlaGZdF9cMk24Ig12wqHzDkMgKFwSkUsQpYthi9UcodKDlZyBLqjmRZ4/tic1C/CPyIKENB
oCDWy9lGzov2VlPOOD+Ug3rN2o2V9gJYrlPOZKqhGGfUrDxhPPRPCXzs9oB9i4U3V4D33X6M5H/E
ULDmJGYRvlyg0lMhpbG4QKCLK24+MY50WJ7MVbYtQnXC1JQVqLeKdggxg5ER4YUN+xTf8FWp9Y6/
5yG2pKCfVSbzlAXqG/Ml/YU8UcYNqAgK+GXTAmRZJzwR8xt3DW+dXJp2zVw/gxua8A0+C20VfUwY
v7cGSc7ZIteTqVKaOXq7lN9Av4xmxMHyNQMe5NMl56bCC8vGCqXCvenMTcMIj8OOlC+jRN1063v6
Qpm2m6kQAH31MglKWulqEQiBfggfC2yBtdW6anUoER1hPpJRMD8ydc3KLRRbmzOYGySBU0DsJsmV
i0o5DIzSQvnYcMjow01nmWkse0byOqYbN8rXVc3xsQB8EJ+7xT+NrnAW+zufD+ud9isOYtXbpP4i
QWLYn8GcsU0pZXAAl5GtDFurass80SnnzAeIL3XUtWnC14ZyEHB37wma5T4ckOH2C2tclikOMQYT
s24/ebbGpQJwlzinXIbOyom9wjuXBJeAFgIgDhKbhYpiql2H/3pnPjiHLqTCc5FyeqR06guUKo08
1wrcnwvfckHyFOBHCLCIV6qY+Xfma+W3QnTdg3uMAo5PFoRiaXOSLrRqrwWnmguHwXZ6dT6zYS4K
JDK45U5kSsXTeTA3K0b8pNu5qNWkyA2QxTvHBuQyhsBiDlKs9D+JcjQJOlO3hezy1vJgGevLHBYB
u/zfTlnw+gYYcKxqPnxkkjepOupnA/sYOBQWlcRMGjzbF9VnHLKa2NBCIWbFxaO/iZ6hXuKZCS6o
0d9Z/i2Xi7a6EjXT8keqZfdTk3lDfbLkduK24GurN1w8RJEkn8FxRH7GJoKsv3o6beGayN0u5qse
z9AiBp0hFCmEM7GX4pvJ2xRzFius4/JqE3tbFhkmPQSXvmefdGcLVJ65bbNMLZeD2iC4QHoxsO9T
lLeriA1+MWvwy87Y1fVHToOeoYvA1n0FLsgSFGvXXkUy0GwNyFKS9xosFyGePqxq7XckrSDE0n1q
//DlQQ/4zquF3awH59O2NjVodh3CQ+XWJcFI3U3LdkGzZ4wVEacO2SVFWubGCAoq68bkTXtwXHQn
nswpvo/QzU/aMze+U+trqNwOR3BdMOLmPypAfyH/AOICEdXe5Ci6LLT3qwo2TuWa3ra01y0Lbmp1
lBrjATsmS8+Ox0KazHXk49g3ZirjjCX3EI9Y7GU1NAbsTOjCxxm9QM69ggLGmKpEddzhx+JIQ59a
Al/hiMT6Sn2szuM3JbU4FUfrMmEgN+Zb2zbEKkXdPBkRRsJouEoWF/wSEhgdFHWJBcDr7NvUH+j/
Fol8okAVLfMfLOEzZsVZ8UtRElrfWCt46nDnS+mCrLPY2cTFaaxB39IwrCyTzCmwKsuOHaL3ifV2
LsjkOBF1wfacx1fMoJ2McWLtl1T0iBsb5xZHDxhQwVx9Q4IzO6aCO/AeFc875YBdwWdg0i6qZGFk
2wrxQtbtdbI0EHIQp9Y1hyI4Kf1VitD9FpzrxIjgGrWokdR9hCblPiKDH2H2+taKy4y6KqeFBMKc
9zusPcTYcl9w3HHTFUcuP6ujs3RBhwGoQScG92rtV4dAJqNy4klw0VkPrqxt3mesAqBJTeUrl1WQ
rSloqQDCs8n0/607s3Yb70mO5ODgn4xbKGW4yVWNVdqj67ZkabCQ2ZiYBXFuW0ttWh8yX55reHh8
KEzk7XL67GGKAvVR4mXOQiD8dsQCvACpSP5Pf+TpUJ7H9DZ0MGfls1QQl4CsBg4tzS0rZlmahWQy
VV6/CRx54xfhVozC9aHT9gWhyjSnaAOR2KIbKZcma1Wzka9Tmsdg/PLQ7qIOqQKhMOJNSjhVmUVc
+D200WB1J6lDhpdsdMYuTEk0xZ1PE20wnbSS4QHaygRKY7AlMRIlA49xGHLCntxdrrlcLmejLiGr
vtcF8RgGjmAnW8gWod0SGm06BNGeYXwuyvNQnoZe0GccsvyLQBqOd3R2waXiZM+zD60al9nwmWDf
RuuZfdScvAP5UxEpD5Jio35BIKN8GHUDzrpY2Tmfc6ssZeQF3cZgKFaASohFxFefUGfAXsN+FFsc
K9ws5XHk9Nfbd2M1kIn0TU18lFGyy+qUQ58M2FkQbhgXn1jAaGTSpOF6rIyznUAN4kKwembOiTXr
BAGG4z5h4sOKt2qZZEsA0f2V0FHALfTyFAp2WT98yE3MWT4+QvU7q0id8Am3Lj91CC51Ec/TtmP2
BY2POo7vrmb26Z9r+aWpWLG+Hlly1g1gBSwYv2v9wMTeaz/awpg1DqO9cw9sKinfsvZBNhZ69+sY
PBF9rAhEvCaojiFOmm7fvhK9ZNzpG8BApphwnXYnoEIVDeFjA1kKRj4aG1GSIGXYRCjo3VUovblm
4VYpOH5s3aHex0vfBmLl6zQGasTprNiZ6ztsXKS+Ttl9dRn5Zj11oM2Z2AikLD1udtlZSHHPMYOt
D9EVSfXsWpZlyeauYkDL7vGvztgNNa3qWimnkjmCuaL2QOUWS2yn4HxoJaSAkhVlOfeVijLOsxmL
oX4nkHuUIh5XnkQzPrAcJUB7HhvrwEzirQQRldV/se9NLj1/H9riGUJ18R3DQwViXLwBv4Lh3Ui4
8BECS2znTThrJepu07HRV6nWq/6fwXMdkCRJv56uHXIzdj2b78CXO0yOtBBh/cqRUuQiZSVrK7C0
lLOeNRgNtaXXM95qzHaZhsXD4FQiPgkf80bk+j9cby3dULsyNGeTDNWxEPp3JfkXkmCXjumtlYaB
QTjS/UwGq3HQgiUgFKwez7zBje7lzU62/XuqxNFcv1Jo6yUU3FEih7e2GIwNsnMWTvpn1tZXS6Zp
lGmrdkh2mLE3Stn8Np6BmZw2omD1lWXWvBsC7Akqraa6rZPoXyH7GquXKVQw33uthsqmsAny7feq
Akmg+uk5M40iH1EKxVAnVeenTKWvqGBwn5PihX4Df4/T5OC6fNQutknYX95sPbJr2S9MMW3X3hr2
Bo7dRXLI+vgqe13EAjzagdnA81lTNDQkDKgFAz+Q6fqqtaSVkICHKYZuMm9lYEMQNNr4qRbqOZ0T
TVRApPCHl8Gk8V5XcbWLIadl1K547VlD4tddIHGU0Z8PxJnppFy1bQ8kiM9RUe+yHlyS3HrFPRRB
gY8A5MNOpOlVk8VuUgdTJJe2QoJ65GNxr3aOzDqiVNzeD37QpMMqBxDIiBDCWkXkDc6aPRvAI9kk
mK05XMCKko5sa+0m6A4GQ7aSGCrD49PPLZOrP91JmXlUHfFrVtz/lvTuvWs5THVuc1YjsOI+o344
56MRbUmp3yY20u1e8P6SpcEYNIvMv74ydg2cX8nqLjUU55ndc6pk7U4hcSNGThzz5QlWtxmj3XE8
FSyHIkVb15X1BVAQCwuBNZC6UDjlMXYaxvqxl3wJy3vFnLqzAAEXL3EFxfUOOP+gjBL3jZltIAKw
P8y3Wu2vDCXcFA4pLQFIWgaD/tUQyFjFHyPPg6f3BzHYN3ykWtNcAKeTdSGBePPoLVV6fC4jd6nR
0FF6uDbbTRn4rcaYWUsWtB+jc4Jme7MVxteVvq4aHrHTdCwk36BgzthcRbEtc7aaVnqoAmMdt7tq
aN04rU+ahpPScB6h4h3K6K1NKMhp7a+hNsb8lTahG2r3SsOG3TChSGnXWgZl0T5GNmlDixsoxkwC
yaeQ2wj9mSDxkayonHLm0qYpM8cEhdC7j77i7mOMWnjj+0z7hrsJJ2qc1ax8oTy5XUNQ0shciw0h
Pi0UqRnr9LQ3lgUFSFgjGqUSb7FLqUVPOJGNv8SbRxjSykmWwCNFLz8LtGM1n4sSSouiD/Assd1J
WDMCQiMmE51WxHx8rM25kKO5J2VzedgqpLmFP5b/r6qxPdEpc5itJKRmUAfZytSATJBXK/lccMz6
cb7su3dlf2j2B+gzosaXdnAr4n+EHjDq6eizUGS26b6uQ4SG+qIW/r4KOWCaZJOA1/abkzrFWurA
ibx6HaXGKgNBlgtmlTJJZpUJMRYyAMkOSuuwCialjeBWQtFWKhRrHWgPN0BTwEEZvmFyzYxHLZpj
rvmr0PjIMtTItcPo9w8MJpk7wRqu4ZKoEzSc2lL1Cm41hOygsXoAQfWwL/q3bDsHJWG5nMxxDu+j
0dvG2rhV+5ZYFEHaW0ZXx05O3eqd96kAl2YFsc+bkd1pRlzYgG5DBjEn9ewpAZkHHnHKyp51yjoi
RtbHS9gJFvFdxxgJrKHQjLdOLYaRgEQWva9uMicwu+FF5w84KMAOZNaSJpJBCwiUue/Uc5V6N8cf
OI8SpquGvCj520R+FelwbD0dTI51Vlm0Nw3W7I4xSFfTawhk6J7YcGqeESG5fhysiyxjI0EnC2rq
rDPcDG3+68yWh6w/h+XRADA3c0J57QvsH558rAjT5ow+qyM5lIa0K1l/GKn9WyIJkkb7SgHiYdyX
VQvIF9i1A45ogvpyF8FxUnh/ktm9CCPaKaN6M4NxiwV1b6G0JO4EqjspLRIAeEs5ZzBI1RyysN27
vvxVBwev9FedJx2ztdPyFM5diKUXtU+PTqqt47E6jSYjbXY2juJch7CCfwrvuzX3AWb/vgfSA8nz
kWFc8ZHmhMiUNZJuAKttLGjaGU1v72D2z/faGIN+yY6iq9Ag35wRqkTTfWH1Y4qh8NlibcBRGDfB
Ruts5so/gqmu2a3YDx/VoNlImb4wvPxPbpANh/59aJIVVemJHq+hE2kkdPrM6UxLfmimAt5Fd/mZ
DKTkP7m2j0M4zJtSA6ImuwaAEgPUWlSrr6or3kLUR6Mrd+RhEhL87mM0zKq6h3ZJoHrHI1LcTcMi
zgpkVoCyGvlXNbZvFkWU5mvTutaB5oa9RPpEfBjZQEP2AUNn3VKWk2XrXSvmskaKasnCfewU76L9
17TDYYzLW9aOb1kND4I0Jvz3sDbjb9GfGxJO/f4p0cZFJVMkvPzgmNODOnIFRbeID7f3qdLTcGEF
xRWeGWscv2V/VO/hXgHRJU++iZcJELJauXC/rlBDHQRuh4Tb0Ai0b7v3GDkW8GLCL7mpZ2VYr3w/
vDSqQy4tSY+G2Z0SxOuskWmGOmxv5Ak/VKIYUAoeeym5NaPzzGT/ZjAGVxjUQfvZpIr1Jws8pFZM
VZUBEWaEBJ27wKIsQwxybqnQ7ipoJVjCUDSaY52z6I/IQmQvnycmkPzw0CIrTj3xbYVc8nBcF6x4
LPoJfuo0FAI0YPTXfhIyjzdoy9eusp5OFb4qu1wVvvZT1Shzojx/B0gGCCdf9VV1gHBJPrHpHA2n
Og+GOg/ZwcsF2ipr3JXTEsHiGe5V/xBByLLlGobyL2jsE00YJ7q9r/J8b+mTzqLyMeE1J1tfNViS
08R0ZobAX4OYZBOwviDMK8Zd0OT1E7rsk4fXOsGwofcPGFCvgli6XCQPad931dEu40ddKG6ad1yl
qMkq5btI5kHQu3GuIwZp6lvhXT1P/FAgoWhsl/r0dZOijnm6R9uW31A2fQ36AVHiucvLraHEb5UP
CUwrQsJ1OXVs0Klcb/R28cDFNsg/4GNdyQ/R9x87UkdKwE5xyw4tCnfqlBJhoJQtWoW2ILiViXLM
hTKPO7Huqv4Y1M3vILKTnkirzCz/l1IiHWM+6jfMnpNeI01pYXq0/5X1CcHlrE2zBYcwaqP/p1j1
KVOygz4g3oTjNwwo1/N/RM2dVJAOqzHGO2Wne+oKX9Ve5lgQe2Uzs5TatZ1PVYe3y32xh48EByKZ
N86edMVVzmSzkziAIDL4ieJWKF8q9qlFGE82Iu68yd4Uf6QRXCD1L8fuB4UHHtaPaFe1tOuoIuri
BW4eaOQzTpjU4IrzkWLUCAa4ZZXki/AFwrohQKwbnoITazkFQ04DOOuKelVhr5EZp6aoGOqQDZX9
LJlMSdjpBq3FagPDBGaJmSz8Cd/SQGms/wiGpVT4tHtmsBRhg9eCB4N50KCEMEBbFhA0sTsyl5CA
uMRDT74YMjI5cDsQSwHhfT0Gc7w1bgEzUlXQI+RIdF9hjGSBF2f7/6AKki87rNOoIMnId0X7U1TD
omNaXgAia9BntQ6x8yXbQLZNmmPPxyGBoE8ypH6OT15E1dhVO7Aem6726ck82G4lFhPWzVaGvk1f
johjShR0CoIHizy4OLc2Un4RWLHi9tHnJwkqTxUBtJU+LKZ6FfpYozZQRuElnUJCeizbQ7OOeLwM
OH8bHTE4a2UkZp4GhhiGALbJtpeRpxIKP+WWQriyQ7xmNIhy9tRray6xHCvVZkFWBdvAHiWnvTR9
/xRFrSuVjNC6ZkvZu/SOAq1nzLEy3QEeLOQaTqqMkZLHyGI00x/NfzCnQpq3pDrvB/bfzHWj4mK1
t6Lot+SDrJrK5Yyjr+JDaJkyThJFggUqLP4RubZFzXhYbZZmiagMbkTIXsOC5an8DrhzR0KuOBJ1
44JcQnNM9iXGumCHg4Gsoszlfzrx1MpNqJp7X2+36LrVfzjbVnr+M/2YbhqXYiupEPCnpx4mkAoG
0WOASwD3LGAOlSHLgXdYffNInHX1Hn3jLMXWXH0NCJ5kn+Gx8S0yCr02YQNy8VIukFfs3FBrjMUB
9AGEx34zoV3VeNua37V0bsSaP6lFD8j/TvvSM1dtf7GLlMoX/tg4/CewwcXRibxctQb0dQXOxJm4
ygty6njCpXV4IKzsEGCqwM5ZbRyfVWQpjrHdPwA4IWMpDgyPmS76lrIjLxnVDhKFqyzVLlhzatjP
Ov+pESelW4u5mCFetjiN9vh/2Z0kn9zjukjfAxJaRb+WYQtw3UHyZeFKWFpibo4nk1vSQedpIj9g
Akkx3SGgyMJhISPZr4ZXzf6JWoFl0SOfaN7JH+h0lkKPAkgUwlpSZZmN06siWYagAMmU4kZhFmqU
LsAUxq8KomztCP8uhpOmTooo4SwEUjLcnYgq3TZBKVs8HQx2ofGWUO1je2b9DrGGR0mFJike9wEO
kxEnv4DgVmO5rgMFNAYXDZ4AuC78UWPhB/ZqOlCIWV1q6DxKuVvbiEuYrwpIA5p8CjyH6ShbPw60
oMJT3lkubThZRBX96N5DpNh23rYFzS6YYOdY/EZoCgK4j4EiVAoGyi2U5uqezkeXzU1dMkBg3F0D
wrP7fi4zaRJo8MacrY8P1bLEfYXMc1DdBCaMiTpH5+dlBGjl7Du6Mt7asNBsAfACO6zPZBRU1jwP
MONgSvakZ4kstGdJfTFhvoYDDSQuWs5HxmCA2uLVKLMURZSrIKBweFYHjAmR2yLnXAUBMIWQsSCm
CKK9cngGA5isFleKGaHLjQHLFawH/Ice4//1oKDXIZM2xw1rpgaxW9dERnVEnIQoCDrl32AnB54Y
S5rGdYaxxNOzlbpjgMaajGZkVbCMGf1xAeidGOECPq5+lMithVmh4bsZBmh9gGq6IN4ksbYueAux
wW4M8RIPrQspoAdSukq2EF4AnSzpFpOmNCyiHbSmleFM/24ieMLRKrR1h23K6fTd5Ngl/XrbKJgR
faIs8pTckA4Kikx2FvJYJMUwMYmpZdcGTxJTy3IEOa24GRpXobQLcs4XOtoG9BEu4Sl4rcsZf8gY
5GUTlDBGpQXt5Bp86BUyyCpo0BfxpA+6cAMre1r1RtazFr9JzM6gvViTFJgzVDc/ambM3Pl5cq+x
dFXphH+eM/9D1D8s9BT/e/gnwGR2pVhJ8m8Z031Z94GxEWDAVfZdwcjhJmtIMzCyf215AWX4v/MI
dYwJ6FLW6cOpRYkhR56PTQa+M/4XKWMX+44Y1qGTbuoPiR4rGO++dJFHxL48gREs7QYMQ358yexn
3JwN6cf3gJgigTEs8smeIuXPAR+R2JU37PZG3KbqJa2fYXjpgrda/RIZnlT/rOZdaM+Rga3G2rWS
iFIKX6AgbflfTk/eoqnqWamkyL87cTbEQQnXPfWUE34NaLSBN+oWHo613J987wx2HAP5LEQPbaI2
VGeA3rsbwiotOcviNqrvJPo1dajhKew8GKUXQefX34OAdNkVScWD8lAIk+1gk1hITwvIDwob29b+
pWnTU9dPc6xwzdyJuIIQxobtb+NvOeVcnUQ84th4Cr8jJf0xqPZTHMANSyMb3ofV3sMWisxQrrRB
RQAAAC9J1x65HAP7hgFhQTryyMMaFoCCsWLMI1pxcM49uS6GBNDHgSjNpeTnJiLimBKsmz9kr5pj
IVzJDivbmE0ikw46acHX4DBiVOOLPn5NCmGA4WAcuK9UY1aFz3Z4tzVAO5gsKd2chYUza5l0J/fU
ppE9jczClAeGOVvaOfnKLJdl9xeaHwyU25pF7VTfWUxvbIS9iGZAZiPFRF2O6HAUBbpTMU9zqo/W
QPpqLCazdRQfR9BFnboEEGmPq1hm3k5xkhJCxCPDI1K1OwDV5MXsM//eF188ciXzRYIbl/pH4gOB
uCrhz6jdZBTxevtraJDh9Rtfpzbe0/rS5n/FAFH8ZNubxF7UjF+8R9/6q9jATMyjt3Z5I8lwEdXe
n+JTAwfMDKB+ZhXSO2eFVsv3KHjmSz+62c1nijgGQFGHebPpYpBQVBdby9L5og6F6RbK02Bx3+SX
jJokoQR1xCunHgi0eS4NaFe+bJbYJlJsAoxmpnHhduzqM1Gf6ChA4kS3GBjJKD/znFIbBRPuH79D
ze2c8+6jU9hjpzunOhn5ZUTRZvvwP5iF1yklp8oWF4cC2BA/n6SM3CXn2GRVXSK0Mf8ZiMNzpyWX
Fpmk8UUk/RxYRMO9myTMI4O7XX/ygjCGm947k9ZO+lmiQqu0V+/8hKAoclYiQfjNRGrRRGe9OVZT
95jvhTgL6+LrG0c7BtGZf8bBys+3sX5Cm99LCHAkQOHICnW6dAzXXDxo4q3JFqUXLPaoGiOknlG/
wQjEjG9c1vKw0YV3sgWtaNO5EVpTq8M1mUvHyeQ31pveSh/T/5VEvBuDkh036kk6UXp1twsqTt3h
AIQBSDrZE8G1K7hJRyyvkJaUaNirob1VI7QZurnt473fEzs3fJiqsi5BQhCMtRIdrZaiETOqkJyo
7EE8A/+TCSdQwICBaQGobiggFGN9bXuCTTHdTm4jz4zOUPOPgMK/fTSgXsCk22quYahc2PV86km1
7idLFn5Y0ZgrnrBFIjYhs02ZgZMtgL05+S481pUOeSk8WR0pHEGNYrT/p1bKFak+Loj+JfsqmSXD
Cv6v28aPUFNZU0IUyiMGnNla66IrUZ3boZO22hQu6ve7mLIqs9tlPAHaq3w/JFOzxnEz5cX09r+c
h5oZYroTw94SJblK2DW66F3r/p1000tLfnWHzaw20Ymp3pqMTzdlfJWo3xJCto40XrgI03xNGQ3X
8jrcVuY2A5jlRel6jI2NR4ljwpwEkIEe3doCvpcCexNVzUZjammpget7pLiAHQwo+VSiRnKG2iBy
tAaHpaSzeupGN7K9m2HixNPSh6r20kw1Wgvr88ZvWJBmXfcYSzaTPlt/UsQurcaPVDP1YU482KBg
cOdxBSA8Yt/JDncSc3E49stuPnQCqUiFzJbIJuoy5acgidNQpx6lfNcdlCz1kmtNu5tyXVOPqUri
lzdN0vemaNZKWLKFkyCjaEde5CZCKZOzMpy3Mgz2MT/oafFZy607gk2fHJfptDCa+FqdQTs8OF8C
ot5AlNTMr4kq1sxzTK1rkfHAQ2A8VRqFhQevkRYcqP4CZPoee+OlUzrYVH9t3B5jjTVjH8h/LZQ6
St4CbKYspR9jxkWq258SpZv0Y4LzGMmPKgF99CpJxJOVCINj13/Z5S5+prZ0NxDneajXqqo44WX6
TLGN5Cnp3eRfsQpkLYBTwqiV796B1GW2vOgyZLHALMLrj5WiHHVeO1yfY2d159qUzwF7wjaCLlLc
VDF+lSI4Y/j4LN5WOFCLsu7PJpUESE/Ta+5Q9/c955iWQhels2bfs9Pt4VpD2beMR2eHrtf8xtDC
Clt61bJ91svkatAHohRYmmayMxwslubaGJnT5+1lNLUTXMm9qUX7geVfDQe2FmSFytuSKX8Wjnuv
Gtd5m16h8piE4aYEnMuSz7BG6W9hFLw9m7WpEJjsVWbGGbj2lFbOytQlbpRl0VdLjdgLx1prMKYT
RDRJZB8atLyh5K970nSJHAYy7hE9AZG6y1mL4jLgYAexcZYbokDJpRc8eMjUAhbezAr5T4lXDvNN
HNqj9p15gJ8yJlOChUGuNG7kUwhbdwFupIq/wnbYjKh0Ih0sZ2gutbxZTb1hAPTFHh8mU1aDbS4/
yBiUvRwUZy1TXnY8zsfoYbbSNmK7bkO2GnzE+NpsEcsXzfqMgISBASc3IMTlxD4UTCcICtdMnRMi
JutWODrOZgbgBH5jPFoYIVQRnekCgCEzPXTatI+bCZgPds0F3n145rAFtosOUlkGjXDHGhWhrjA9
/NTHU49+lFAi5NkBjNPa6S6GF17ghB7BqrhEXMqIkdrRQ8OKALoJiYMMsGSkYmVLlFEUEn37jhIH
aQiZf1GCgQaop0alFYFmR/CcpQyZ4KGYkBYrl6e26maQQQNu+sJWzxG/NNM8e4Z9ThrU+6C31FhC
wM4C+W1a/sWnxIU9uQVa9xGRc9cU4SZlwyCE7qpSsR+gCagT+lXKNolGe2YN48YLrX1e/jRIeevC
wK6RbGvHwYuAlVw2D3av7Y13cDb94qjyCyTbhbQE6O3axQ5wShTqZ4mqOQf31yfGcxyUVyhLH36f
nP16XIKQs975EB+NOl4nAgUkqVyGyYAOY3mq+NvMqF40knoAs2gTIvei6W8hgll3NV/SDfFv+Q0g
FQBlZM3gEkKwlJ1HazPanx4HUuav9eZKAnCuHvCefOUkDJb7unOVahuGANO4HPd6dx8zDm0XhGkY
T1WRx5ECmsC7+uUrir4DQGoGv5p0msaHyMdQuAz7YJvTIjj6WU03FVJX2td0mddXUFEjsX76t8D+
WNwV7W8owllYnaPos+pvjF77t5KdxvQfK5Ce4l6/NpbL7I2er2jflrNOlY1QNpK9lZpNDqqndOaW
d5CHjw7/JutVK/tXM26wm6emvkQF5pACD59II/2AaeI4+8Fwhez1JybyoJte7kDkjv6blN9Ngfjs
nwroKVd/bP2qcNmiQJ+sZStk6yVyjfQyRsCs7pX4R5Wth3fSunGXUVzhLrTkXyQIrEvbOlmO08gC
5WCMF7FLKCuLJ2++DfeQ6HiaoUna6tLOyq6mhf/y0JCYl53jEmstppuKbil3PGxOf3gllmO1gSF/
JFBurkEJj2vuXH6hxqbshYLXvA1okVJ2UqU9jI16/BL1rmr/Wd3Wp/CrOSIY/EmssLtd4m374Qg6
o0TIxSYyPjRYYfGkqn+94KMab2ryAjU9IiUM91ZzyJuj4vhYY8OZZv+Gtr1NcDNR/3ogeDzdYLM6
sVznZBiynie9B1l6CRO1D66QXqavl8s7VzeBj54UdGSMFqtIod/vqe9kjKv6t2Gz734p1YZX1jk7
Ue0KwNMWaJKnn/009ucImbjtXjKzvCYjcuytS/tKsBs4I4mOfuktYGk2/cHq3NRZSeTQk5ktNoF2
9e0jBX2ChduwgD18W/mHQtsHzkKvv2IIw8rZK4/6uMS2WQQkm3CC3/OCkXfza9h/mrgX6ZVMpyB/
MLBXvJ9EvTVU0awXuQdsJq+Wd00klkrqZ2ocfNrmygPnN3zl+qFvTsyGEwNmyxwGaWVgynxw04wR
7o27Ig61CuUeU+/Evrt2AxL3rTd+BMY+tXcIr7KGqSq5OSeTsa39onvxlc8IS3PFHdczYM8SBDon
B/QVcy7GPCddfA7s5tM+XtqYChqQRKxNZkofz/X0d+q3p3OCFw9kkyHFcHbyw8BZD9U9bMHjf6X1
VwgpZnq4HSWOP+/poCImOQi1TLhs00PSrwLzp+9fjvobqX+mdRNcXj0jd9UmvwZ7dkHmZkiL/NV2
gLuKhVkh8ipeqreXoM2YixAdNo53aVJEY2UMzrYOusVtvFPbbER1TMadVV8a5WibR7N6pMnZql8R
gizH0GYW1hPFudfxGeC7ZJy8eM1vEg5GBWdG9uf5YAfstw11JIQ+rDBKh+EE+OcQmL9lsiWjXUZC
Kp9j6TyodyDPtAhsq3uccQ++ehnDCfwDha9ELZ6letf9Q4XNWklWmLaGGl3QwewQHj0D/8/RbgxQ
TIyDghyj7Etl2qRjqNSZucnsKJkqwc39retz72M/yJ8pg1IeArZzG5xjEX3U40GDW6O8kvJjusHw
mMqT900Bnqr8MVHsMFgM5j1m2O1nM5HcfG2rq4eyXI3tkU1bj8lcvYWYBmzv6uTbND47A8KeRSVe
RIGAB0cYt1NYdOrqzqJoVzaKd2Lx4TGvFbgM+mM7gQswUTYC8Xc/FuBQoPUkXm4uYsk3iXE2niTa
v30blTJChvMwYqsbvHdAQ+CrIZpLoo3+4+o8luNG2iX6RBUBFFxhy/aG3mo2CIoi4X3BFJ7+P+Dm
RtxNj8yIlLoB1GcyT665y7SphE73wVMp/NeqSv6KvP0yRb4bKHZs038HVJrbcPzIcf/dNJIZhmK5
2JP7uxAgx5Leeph9yuN56N/GckJ3H1sQR2Iw4ypQW0JEyNEuCb0KfbK0myzYlYR0trq8tWUDisoG
1G7HiGABavOJtCJngdBkW8j3LmrdFb0mpu+8bRARwesOnMTb1W6PID3CRsGW5QfKB9uwpFhRB+TG
40Dy0ebPztEOGPkMbs0Y18WDkbkZrVzmiS03X3nwdX2i0I8uBRNk9OoHMbQPvjNss8nZ/i48idtA
Bdi1rD6T/VIiwA10kjDh8LnQFvh4uFkhiy/Dvhutc0GMCqNd/8FSDeuoBujMYuitmvmgPWXu4Li6
FsR+L2NgrA3q/EKgX0c7zpvhbaMhkXsimrdzneq9HnggypQGqlnC79LWcp9DNaslS9xMnJSxU3As
/XZISygQlo9l0k0M9/DTPDqX0koIaCx65tVCXF2KKJalJdUgXTp5mRwMbDIC+jDy1dr7KAkPqlLk
lPQkWSqGumPbrmSf+M+AxVsb81kL/Czdysb1qmqm2qgvKkcrWcc8QtbPG0r/SRHOjXCJ82JqSRoP
/wUMy60KgJwHWq4FgMv7np6mDOiS6PnbTuyvNwEt26whLwez4XyAXkGiibgxNiYYtvaXtHXNUXfu
T6dUReTTP7csVkpHIzbDaCWnhejzfTE1qL47RuwktgGuTTu5Z9JZWW+uDbZzQYcwePKS2PVTO3XN
k80FzloZXCzurslrvjzYNkT59Be2JP15rDniXZrOsc5hGwjQvShZN4nGFdH6xUuFKqjvPhYMQYnj
2QeyEXlq2s42QV+6MX3dHog12pkqINRryvYsIxWCk3Xqt57rZEQzhw8qa9/79k8jmTAMQYsfkbEA
31n1+IINRmU5imdPhPdgWCoMi+SuVWF1p8q2JSFzPETNu14QVQYK5GhautVpII/LjErcpjAFIktO
5yyl9ElwAEP2v/YOXrEiyBCSJxy1xXCxO3Obr9oHa4zQmzbdwRV08GFDynvJyBvvC7sZiPREQbWJ
3EV9Bg9nxpQ9p9yxLtOdukUz4XRA7vjC1AeJfzWlyu6HYfmj+qLaLyo9WMJ1thpAIb54pziFVegf
koFgqlLFpLug5bwxNf+L38/URIsDahkYnGuo2WVZPhxToiN3TWThiw7ij7nEBwXMKEBVk1mPY78g
pV+eZqZ2h6JhmewN4o+bR/cUXtFlricgLBr3SJkK1hjaZsIH5mwK7k0AgGCpQWvJMAioq4JzQCYW
NUj8AIcNYX5fX7iqrY1Ic+j8+eqt9t1H8mXwBuTF7Vj67DIybATJ+GRX2bZwWTF5fib3aYcJPUdK
Ll1MK03kYpi1iHWpaZ90dNPMk95ONjwM9LjbLmTcNbnLsHFmH7GxrD87ZypuqppQCVd0uGdQ+UPO
jzcktiA2GsniqBiFKSJykZsy4LXYOZeFOGYtbZI3hlBc2BrlGYp6f+jAqrXRXjKuQyrNx+AWFesE
NspD47MjS8Z50xPGQQxiuutGDxdFeD8PSOR7ZcDkI60CpD2eRlOho82WjzQho0uASd8zWXnOSv+V
K+1AyfbD5Bng6uIyHh2nN+D7DhaE+h7g1YeX9ayP1UAlYP+LIMx4Nb4MMnhOaKse84jPOMtMzw2U
nAopJqZE8U8rMXD1hq3kjAQB9NSwcel8rUE/FiUW4qycoMeFj2EJ001EWLCYW/BwR6BYkCm9G9rg
LdPJNXLEhbmbCHhKh3XzMU7uC0ihpwETXZ9H20naEnB+S64ob64/gM/rrfCrgO17cIfsXDssvgSz
CdRC8X1fcorY8iGV49mw+gRs8ZrxzN74mIBi39nVmo2AMvFVTgnDJIO2hRB53rIOeyOrtELnL1D8
SSPxly/lWJ+kVHyW9tfEGCkzPtH1kB1IGe52spt/1vt0Gk3LT1oozOq291PnlDoQBQZCXBqy6DYq
8B6CmFM9KEbCowv48D5w2w4SJI4P1hE8Tm4cF3FwnznWoVuqtxU6D2EZrbdlzbtcEM0Rj3Ibput6
Cr3ZkjAZ9xY2pUg0nj1o0+HsUe568l8K9xmBD5T0lZ2Xle5HsXTFg0aKObt301Kcw9x8JfUgiWth
vjdG6za1CMldKGNvDzWVRy9modwEJBGdqd6p5LgUeVZFHNKvDlFnjbtmUnHH77uwxV9Hr9i03+XI
nDZOGn8/9Rc2uKi4e8VGHumj30aPRgblESF7wAlJtmW5M32geRiy9h6LFn5f9eC3FltIkkvDFKZU
5vf3Kape2Fy32vUAz1v6JdKwkRJoX8hth2vICkY7WEFWDifo52hi+9h/jFhPWLQz67xFwHSv6biC
YKHP5f5yOGQmysKwO0YjnTtJdM62KsGbLshdTfZDQ8bZeYkWtp+Rw7sppPOcBlZytaedxtcuA1xJ
gSZTrHHxprGUhCTZ45drH9yZ91Fq7dx4c/QmFnszOjxMh4QgwMFHZF3XeP48wzll8FAH3MeR4/5R
1vJYC1fSG+urkfVHS/5HNo9oRhLcuOJRhUO8BzbPW8ZW17AHV0PwFdvhvgY/e2oyq0AP+jJGxdnT
WJmmpFTcPJwJqHb5dKIObhh6F1H6lKWYt+IMfyrEG9b+CuMA0XTop7i7KvFcVsAL3L771/YrZGfs
HkrjT1ubsjETPjIjqGY1WV956R0K1U0Mb6DPzhj2i+AjDSSoI+wwyGVfwiXDrcuYIWLOuu3D7CUt
FTlbafPRoxvf9r9okQ43sb216vLLYOOKpwx0esIWZlL29yDCFyvMD7Km5pQBxYHrHzKeuwBdks9+
yJ5ci8syDNF3D95WyyHDPPUciUlt2uA1zICDkvPybYI2PhkNRo71+MpnjvBF5YxGPbYgvEkiu/fz
cE3BAzQ/B4QDsAfJPA8PxlgQzBrKkBwW51qN/eeoh7sie2W2+53E4zEV44n0t6OHqkZZz3aLYWbW
E8tjr8V3PHx72U+YOwy+BlZKNR7tfJ0ahKSCDkHxUfr+KxIKrgw+i8zB6VjUNbdqhl88Bz4rS/Kz
RmBbIx4esAzWeRAsa3PLge1t9pgSADSzKhoTc44pf/uBhryVfBqO6m5nD7VKFutXjzh4IggY3WCs
O2qKPIgyk43vhHUAO8jTuKYQF9BUTAOlMBAO0+TwK1j/WDXRBCw5rf3kbmvje7hosMQqFGbbssjv
vYjJZVZaDr+pxab05O3ijmh2LEL+3ByVUcNBnmU0+ax7Sb0hV9c132CnsEjETkq4DR0nMpLIbTtS
XGL7QLUPXslxSJ4P2Y06ELbaHieHRY6idLHUK/Pmuu1T0Rw49ndWN30HBVzt+E4vgFhGHx2mHoej
rLyLt5AU3uZ6+/t/1OuXWersIcrMWzDVdE265fB28M6XSA7mCNw+iHG2NtbHtISfseScbZmK3zCn
XcKKo6LFmGum/oT8hQvWG28LwMU26TWqQeeQRdiohZDPfYWNxjEV9dfDINDexf3Qb2yreU0aSru0
kSSWFs1L24MJsnHnNAPhg77ISOeROKBEDj0jIPazLDGV1Tp78Wlb0eH8LQ3tdvITesG07xyAhwnd
ZE+202rAglVT+Wc/aGcoUZXakwN+6sUwn90mwbo+ourufGaZITKMdLpC6MZi0Ewv1sKlsGgfHOwy
IU13gZD4uPdqMwLdtZY9zedCUzF9RYzn4wTVUsujIBHI/WAOVzi/hvgp8kfFBDXb96rM0LLnbKbT
EREsQI3Af9W59RbOOG4qMpr6oLyf1mCbqBjee55R/LPRvAySD9I174imqXDYiwIAeJgs68uNVwV7
719zK3nNEmaDc9winK4x80P6Ycc7ib1D93ljRsQ4Ufzs5uJdRDjE09hFEGezJW7d4MuLqaYQYSBF
0oA15wj2CUOKTV/E2UFhwBTau8TQHxlAoK7sVBjemHx15MjqaPUL7LTmhZTljeUsn3VPM0pmDTMd
/6yq4aDmCWhhPtjbAUo0CnWUpgrlDfrGChJALrDFQf9+sWtiONlFaM6iD3tFpBEvhkBZkpwQBY+W
yPgo8xB7fJzsM0jAqL2CcDfW5tL0Q3Uum5aHMM+Kub+CqISvIFP82CYpL/hQCIDtTi4XscmYQHQ5
eFbSqQZMFF5yHJfi3+xQEcc+9gNTndNi+q6IrdyErSRNOr/Pm+LZlp2zzZ03tFZ/dNq86Nfynqpk
pdXA3jcJsqaAxCmGlfspQFrthAQI0uE9Icb6yeckxt/fveqWwW3hbmUfAJvO8pUBzSnATBm+3d/K
q25kF+xN5r026LeWTPwLOuTT3lAfKonSYrE48RsiB8qUJ3Qz/bFrpq2Ev4ON6MR07LVPTMmAIMsy
VBYuyetKkHlRUk2P8GkZdQvWa07Y7mJ551fQYCfbvbr9rDfnrEteaNfBn8Zpcokddx80mYQbjI0g
dtiKpHuMghCzSA9jklG3D6Nr46SZPLWDv2Z4e0iHccq3cGBariBLiJYgy0HFiF3GLQTWD8uvh320
BiV2OAyXgprDGV4HJ7lyyFsxUoUxYNnodq5GSAuaqDCrUM1jNDNUilgHuMKz1R/TEZlbCLm+KyN5
tIsEjpUm8SkCM7yK4/CSYuzRp95H4CqgmGi6lqlOcep4+mkR/X2DrE84hB5QuTHcKv9lamTm217H
If6etPW3JGvJ1j6WAPgnWbG82Mp+AR5Ly1AlWIpsNF9ed9eOoM78FGN8gaOqn2ELCm8hOlYuj0NB
VU1EKcuoJDw6XCeUyuIkCMq2ZljCOfVc1aZ/hzh5p5vj35BqOgzOUW3Vp9ZFHSNsApKTnLNvWmku
9T62STkxMd9rQtHGAoKLnpGfUPNzodu7TCwPqxCvj2f+DjQD2ZAnp1Tctw2ZeVXlnbN4eOlC7vdW
DeWVpOxNrRy22EGAYGaerZuqQXZb5CmVRggk0qsQNbT2zD+TjKk2D46cjO8hWXdauI/LGu+qZPKM
wxDrAMd663Q+j4QKD5skFSGQuqey58airCWZrEDw8SzLJEXTnzykq9YAq1Fu7GkTrN8pxNuWjaT5
RUqcvkkrg4lU6nE3hU+t5hmhW5cQB+s9iDmCPOeTVCJcz+3FjbNLOQ9/ecTgWMsxZTA7OOKGPCKo
+4qi8VrHQbwJ+vGBzyIZxHtIELiHcZglKSRG7JOAbsp1cEgJH2czXVJcoMzo7+NG7s0aq1E2r2as
HnWPwSS1HKyr9keUWLReir+Mzpt9284vAWFGzLV5uhgulqbu/8Pw2W7JwPxCefnSadi9psLikEqi
zRZJlZMpJtvFFOzE2MRb/d3U9YMj1MkLBOKdmtgXaH2PCq3N6g7oN1bkop4jE2MqArrNqXt3U7mc
tcQmXE0gGcC6QoWwUsbQ06MOiqPXtBgLWyryoVw9sTOWbEIdPBTXW+FEf0OXAVE4x0/COZpUvqCk
+CH4Qu3MBK8+6MkJdNFhJ2Sb3HgMTkRMixuFM3Sm5nXAs/+yzF+BitnZWYyG8zU4ZGYzO+rkI3NT
jE1NuTBgZtSt7Zn8ZuLEgJ7kTGXG+IGzCuxFGUDnsJBvtY00m2oI/yRGU4mlMG8LS+3jnUNSMOJB
SomGGBXHAEOdQGExESZ1I4Mu4GZfo+O7N1Lbf6cx65CTrUZBRu+t773ZcfzIVOuW0OBLmbqc1zxj
GDJvNRil2eFY8ob2pxvlhunzf71XEhDBE95m4110sLrWHhK1NkqPT5oQht3ueaoI68OAk974ajyZ
BplQ37MesX2ewVSo6wxxA+AB0qQCOxmh+NlYIoI8SBIUwW14C+hmiiK7T4Q7nbtiZd+Mm8Uzf0VW
fXjMiZTrnZRCLrjgfR1RozM0td9kOvzNreDNT5MN/MAZzRM3oGqB+qRoqsl3GNe3WALOgB/9aRGb
i7d4viI32jJT/SyQOfQInjQWR+nmxM62IaU0lcsyxNU2UjyGrcZ/nsRy7xEiQAMNktpfzzrnQCE3
wjRJ3X2FJqf3iEPoiB0AhX+OdPafpPFHymoTMDWxnQp9qXaKsLCxROJaRnlJyln6Pcv8Nej9HxVx
D9K19xWG/qp+HQaF1ZzqW46AZwYNF6ItQrI01hfSTOBXVOtOFO8f231Io7aPgcOTB7spyl3YOC/4
YfEkoAurFpgHeLcySZBTOjnnjE96P/vgJBMsiipbWYUkK5oU85v24GmuGhnS3H7mBacZ4odwgc1u
RcjamtCq9+SaroNnJXfS+pnL4c2PyqeKZHk5ykdQxNmdMxF7IgL4rrUBiZp3y5OTRMx74nX6Dn82
OS+GIwqwbLhty+jdncv3KENIaiJGgCtor4xzKJlJ99ES6FQEwD9wO/P4FWGPr4IKM8uQfCxz9gnw
3YmG/5al6ND5s48hGXalkIGqcQh7vh+5KckYec/Wzy1UEZkukBGdc9lX+tVhP+PVUMFHXSNibUj+
aZkj7dwuN9uwYX9SudQ8jQfTvRvqbv0L/jXGf+8J9cD1FbP5wWlBzHV3yAOQ2s6ysCHO/3gtQ8FA
BQ9j3aCxELHcJvZxHCB3lmEd37W96m+owuWxdtBr5Rlu+gpZMvpJhNfkkqXHkYAxPkquz8hpnVNf
MaI0KKxhb7Kf9I0CdOlioUf+CgeJRGJDqSqqGyuHUVXMxkHaeh4R/DK0RLucYVVkcMpb221HBSq8
HmV4EzW6Y2OWc6Kn+7ZmuxyOIQQ7yU7YKfnjjgulgjSS2YLp0RKRizbesvcYJOekGKBHmX8Ngs+q
Nn/lms01CdB+i//MvfJvNL6FkreQ24I1aUl44DFrzEstcV8OMwq1sIA5V7kBE5CGCeSxVXwFt66S
HRqhpfuelHX2AK7aMcsTOwDqnQGtEZUy5wCSUiBzvY9K/RH5ZbErXBYIlSBAfuEC7ZL6D4yCj7oe
wVQNzAl4VxqRUMAO8eqle1BEFDBhwxpVdqBcOon7eWHfsCkJ9Y09dQxHByClAlg4eE9OX/h7N2A5
KoC+F5yhG7vAX2fdTZ1j7xtFBI9Phel33RsifoJo9IvIcTK0y5ER8p8i8MGF4TcL5gYenM1K1K7+
RdF0drxKUFSyER+X4a6nRZhyWkctZnL9AhBQBUwVSBmYQdItIXPtJhMDBkot183ySDL3ozv4723M
DMwWgO0i45MBbLfnbpxPgw8KGL5rtZ1/yjgNNoj6Iwo6G9MWK0bxKppF3/ZkYmMVnQ+9I44M5h6E
0f2mY4aI7Z58QCLLNq4A2u1gOudOtHcymJ6C0IHSFaEHDoy9d9JFn50S6WTNamuvVtFGNeAWWVzm
Fl7WsdNTJJmDHA4Qfq0ATKfo4TVhgupHkka7sCbf0m8tJtyz2Hasjy+2ZrRTo0po23NvSMws5nFt
b7k7S3QfaTZRP3glYdUTJIyQqKmyrZlCQM1ybJYoc3BXWA4meZcM8DixXsqK27ShiCwCNWKRzR+7
OnIffT3feDH5o36OUppZKGE5AYpfgrtIJKWbYb9XwUvyA3/XlHm1dboo300FnoUJkItw5Pjg4Tg3
6cNkPHn0JCmLHkNGZkm+dbSJKabWDVFtak88ZnZzVFDQJqzq58RUb7Yux1Ph11c/AjzjCI+kHtsh
qmK2dgRoEDZiWGvFrfhkkvfTl1ALld/8FUkIRqqNXhXQGSYCvNl5Rxau5lJIZwOzVAaQ2tN/gwve
JbH8rzGwCL9G19lMGGmQGJggAlg/pGbnZctxohEmrElOmwoDQhpaKKjhjTqr0acAc4voG8sHj+ot
kmZBQF7hyg868v+abJnBdKJPX1q2POVEtOxnP3NOyA8XERxxW8zYaBDVvHzkHtC6xPucs+tsOCad
ZLqH48t6IL4feheGa2jhIBtjwFYje83lwzNtQCxU+0YAs79BlfdUu8XjJMiSsRL7v95vHsmtYkrB
G8aRzTyWHW3ExAHyELDgMF+X3NH69izN39QzT0mPdF271ZOZ3WfPLCPjL1g0k2+/Dl5xooBnbz3i
qGxRFvNts+iWzhzCProRAlJwdS2P7RA+d+O7INPS95crySTyhtEdTAsAZ4NiuquDZTyWLFsTjwjP
zsd+0kCMlLY5M2mK2dKTG8x0kW6ULJ7BJ0kkZiq2GupmCYRimZEMN4dxgacnbzTbNicaOTGJ3CYr
d5jNoQaQliHfJveZDwQgTIdBophOPTflApLRLv8kLI+i4jsOu1M1ZHctj+L+Jw85v4OBWcfIbqoT
ZzkOmsFbAVeqq7c5y/IDVVtPmYRioxY7K/ce07T8Lyrjd7aAcD9GdrshWqdoH9PQj2phX8aUDHlY
zLfwbyMi9OrwIRSS5yeWOkfufHSaHXXqXF2X+nVu8EJaMKe7+rWffBeVMhzVkGgSh+joSBFbwppc
O/V/Bd6dmhrI0xN6xfk2g7lfIleyUR7FzGFyAK2V5L8KHHHW3njlZ5c+FMPIgA4zKwaYgZqdnNZt
iuWHTD3mtl+2do5E1ifc4MiAlgEidJrYG7k+mFrF7BIFEF9/qc2WYcuNBYp/nQU6kM97mrqJ1rSj
s45Td4OJ1dmljIrLMAQ1wEK4SY8VsbYweRmV+wNtJWMrdlDsvmGioiR0J0iR1IXuXxJiNiOrQIsG
GrPTtq3tjYvWpcw3XsuWqFmSL+0xBq7Cw7wsw40pGOWR0zBuqGkepgzbV05iORUgrMmEEFnECoVo
PfKbPABkYvXcH7ow5ND2j634aDDJ9mOAxSPdN4SSFYDt8oEGvcnv1kT2EKHsbNE8qeI84JPj2Xal
YdF8xvFtjPxgrD6t4MVjOlqsmamqJJgo5ZxDJ23hGLG/48qCd6zad6UHh/KlDve+U2MXhecZjTb9
dYRKJozz3Zqruob7+bh+LcAtRiDShQecMcAEGlDS2RejwTVTXZk946xur8r7DwFa6SmfVFi0kTGP
towgEqfHDx/mRFPj5l0f2fgcgD4gkzT9h93oPzLisZh7wb3UzkedhVDzbToj4CaNlNYmcRitFk3K
rlsUr4Pr7H1RbXWln7VFD+MYsIButCrnD54ENYmNsCUfN9w2We29SsLQZNcnf9wak6g/gERgmSue
+hLZzlyMy3XxUAqPvj+gWnL1uSRDFNwLPB7SvmkhQ47h0RGfcTaML84IaKaf6HHmdw4bazCv/pLF
j78vKMPNZaSSiwLxWhRzcmcFEzYapP33sQJnOZbzlS1Je1lsaExBFVXXemLXZdSYP7A9Dm/6ILYO
SnQesQNQOJYA97LK3tymm56EVs52dExwiseRJM/Zu0u9RqFGahoCHvgUGMYU56ZB+8ONcsb9Y/4L
A6n4aJ3pHMRD/br+OmEVk4MY149Wv3CS/4vMYl3Z9o+ngJhPJ1P1h9snT6J33Mdal1jc+L9/f3nJ
fZ+kk1bt0nFg+6WblsYzS46lh6C8Z3zwuqJS+qokH9IZgnNscYc4/pJ/+G5N3lIb3LmdMHv23fV7
slRPjh2oB7Zd7esEz/P3l5nYMOdvcP1UfdBuHJmoP79z/WyOquNUY9CdAwr0fkYgjyk8hK+61mOm
8nb01fCsRiH3Deqm57qGL947gebK3yVz4v6Tc8OwVmn1lIaITKqZCZvu0/g+0ADVp8Hpbqxw6q56
Qe7TERb3mk65t1E4MZ4DjeLA7+3/pt7N7hi3EVLgGv9bMqPTD1boWY8q78L7rO8ePAkije/83qXA
rq1I6avGr9UVE41a3JmPtFm+Gi9pH5j+jU9tae5DTlw3YD29xIceLgjkLuNcF6FgjdnDU0H+1VYJ
76NpEfyWFda4penyg3LQ6zioF2iERH+BLnOTgqA4GkTlz4KsxAAeWWI39amXeubagXtU57o5ZH78
vC44joGbhLcmGf4Eju4vLdZWeEzzGUhb4sX8jpbibuBJnjNcvDV5oYm3nM+mLySqqBSHUCn+K5aJ
n/mcGbDBUM/ExX0XwpfrBqJYBuAJ93kJqLyn/iVZAeD370sZIBFa8lId6H1vfYtL3orkdPGzcdnH
iwKNzxX0MLvyKwbW9jkj+QMS6N45GcGFTFFZ0gWRc5fisZq5W5lH9ePOj5qC60S617ppkIH41l5Z
BBUWXftnjsgMkDNU9AUGqOGsSmrAvF06EwZgSfgl07IHhAHP2J7++vbBragOb5Y02C+suHeW6+vD
NPJxzkEIPi07JGbCDJXqTzcduP1Vbi6JDwMZPkq2WaC6WTd+0/UnB85bsC7bE0ZYS1zfhTY6dUpt
YDgCSkDHrnxvu2tit6RUZWZ0bMIEkdAwpgFKNnSuk2UjkFlkt6Muf9JTFd/OPlhsVVACl505c2r4
5yAHwJYE2vxB5Ydfrkkhf/cyBDG2fFpadi9Vgwmp1wB/fVUwcrTkZmJWfTWGc7yedHtx4EaqMloo
Cy1aFSkQiNVgKzjPTu0sabiMfQngrOGNug/58agkAjs/h7dEcpOuA3UGIlG9MxyjCsj1nwEMPQJd
5tFAPUWXPJkB9lM/BPUuYW/JStjSm8yyIZcj823m0n6WDsLBmOvhy5LVfeFlW2GQS7uemG4zaCus
YRFr90bMjLNaRDQ0OXu+bHZu3b3T+P6V9h4TrpDBruXjOBVuetJq6j+kA3vDwmTh8YSAIeQVt2oF
1PirtR12QRXQT8ejpj7x0vbIUAWZiWNlB99k6tjOLtva0eqaO5OAT7KBnIH76Njs/r7gpoAItVQo
7/5jX4Own930PRYojtTCQBjTBZKt9aXXbNTFgrIc5Ys6OwagNSF+t3WBpDMdxgs7M/rIJusIdhyt
W9dKH4dmco9ZMOS3sD71TdJ29f73p67I89ubxYUI5XCT3CwAJ1edJgMLzXSwCiSxhaJ/wULYPigP
25+tCvxjXK0PgWs/ENWNfynQ3UWvL1ZbQIKy5DFtS++slB2dkKBk/yAFYOXqCvMk0Rwcpt75py3v
K+/K9hKGvsZIElqk7FQ5NUl/Sqhkt8CI9Ash79NBNlqz5IPS7dZ+fOujVLjpfWHfh9KBN1UQhjKE
mbkrZwnmQu372VPfVYRoNJdG7LoQCmqsI5KrFmfZyzfUTClD8C9JGzmJ3r/4sqzvpoF+Npwdau0J
FxfADe+qYWOmHc3OYKOTy+eK+VTYE0LsW6/htEoDfSjSNY32ufPTYZcmNeYdgRyxEogBBXC+oQsv
tRe7bw15TmPFFVhFBjpMhk9jiZhuJRJ41TDhjK07ZE1xbz0O0aoZIezWEvvaL5kweZmNNo50qMTO
Lxon1CVvw/1QRdP6WLuprMBnY+3ml1iM+cUaC75uSdsjkfu8zR4xO0tp10cup78aFszdLJmu+n0J
Yj/n4FNuTfh8OJzyWg3PYWM3D5GvaAQT6vg8PtMEJBe/YNFUH+Kmt+4a2rLnsqn4o4RXoVo0N2oK
5EXLaL4oQZKchuj1+8IKgVQVprWKcfw1ZhbbAMk4Q+MEcE3Kl/0hZx096sG+eG42Pq/QoyFxBhRe
TnTU2WXgIXvbMCthPzhWz6olzaRKpwceuJcF8+St7bYStx2THHK5itD3L0skwEmtL/x70KkkldkS
L+1wCGW0cjxk5DZ1WL7VreVcy/VFp9mrwZd0GKwkGuBL82u/v5tNJcCuLHqky6tWh+sLAzeg/dAA
7n5ffn/990daLv+Zger7//36708daw0hkgMB22EXsfht24ykR0r7MjfqrodAi7s1O9bS3s3jNMIa
5glQVzQ0JO9KLCgSBUXE7aNU87D4MZb+JUru5kogR19yu9ipYk1Q6K3kzoY7ePf7I96A8GL3Pfgf
Hh4ZJdilc0LrzF7YY56eourr2EftR1dAsUvGO2ExMvP69e75hTutL6yVl72K8UikYzXcFsxj25iy
pxs6CKpVFt4v+RDeVx6K6SwMeEbK9sXFxXaMx/fOt6ez6PLpzNzcAvlUeH9GS1EFDmEE0yMLboMi
+vBt3uepsTS4ieQR1Ril8PoJ/v5Irz/9/VEnGeWwrQFVyL+zWe2Q9RCfLNksoKp5KfIc3/CCXy9F
fxF7ecvX0db97wvIUDy2vXsxlnVy4qg5Yhz1gPzH+gxpsCk859qtL1nbdQdLstryvOonzNz51HtN
BjJH/rhZoy//99Lgcj2qzCbFuVOjtTJOkdpBHyD4hMcabQxr5KEPv0KrJ8eCAwWb6M+cxvItYEDG
IbDuF0PSakPMrkmDfyPp1YAkJ8QjZLfiNV2wXaYJoONy6p5Xhc1AIzuLaLiMxvJuf19Yr6Q7d2mh
qixx+RdesU9YwsAWW0I4rAjS5VzaoioxmMkM0w5kEvXi65+CnqvrMQT5Kqr2AaqJMyoYdWV5e1Yl
/a/s6vumG+8yzATc0zxN8xnfk5kMQxrvHpUxPDaBusItkujZoOLcSM10wCmoxy3hFevto17ysGIV
RAoi5I7PlvnqU+yDIirdHiTRwJEGbEPUhIQsuFrvmJcQ6mV5EE+F87GMRl26oghRwNOp4bAEfxb5
pK4FcfOeWU7DfUOd00EwLJEg7Fnbn7WCbz9jCRc0WVu7gvYbgPDaEhFEq+go+2TdWWFNXq+bWy9T
jsJjZNAUmf9a1DAbfB3pnQ8i45J21hN/8D0blfkfc+fV5LiVbem/oqjngS7MgTkTV/1AEnRpSaZ/
QaSF9x6/fj6UNN1VqbpV0/00EWpFp9KABMCDs/de61s7fYSk7zHIQZHiJnYK+ammLVVBanU9mJlu
Vp8zGyW0O6DpUcCsTEMLkKKt4rgItCOdkpVW2G+RLKlpOmlcDzG5TV5cJ4Ru+CZhfAbdlsCQhygn
6iEdKsoq1big90kG0HxTQPbJmID6mEg7Lpmn6a8ioqHUM8ONusHbGkOpX2SJc4rCU/juTUJxZdYM
azBN4Z3Ky3CzSSWdm7w0t2giycphomPy9rn5pkpnTs2bTW9ZcOPH+kNnZky3E/0md6BPBUSj7oc5
NtjS833TYi5KdfXKDqnaREaOCLu6YBPFlAzphAF3ZKSmI2Fxu7oE6OGQERlJUV04EkF2HToq5KyW
YjjtblQdF71akZcIQDLDAkY7JBCWdumliX5Z6ojyJs9bR/OSpNO0kyjCEbViDMJDBHtJz56SwAhw
ikln1VntcIEWJWdPip50Cra4A1S3D5RiN4AAUkJjDkxoxodEUdeKUmon3+tmOlROoYIj+RJh4QEk
ZrrNtRYyTOuHN31no8Qow23vObS7u6RZ95od3hrao2p1+imr8ugWDPBZCXV4UTSkXCPoHG+CUSBF
9/uPyYDaj2pN3zOJQ2Ijwfdz5dnltV67kW0wrowEtpmUOb2LMDBuJqppgE2MhYpe1W/SAJVoVtKq
NnPm68pHX1yIQK+vmkTBO5fMiwm7s00YqtHR6XMal4GaYBOBEoPCfdgHYTtskGFFdAOkf6d7sB+A
PPvrurevBsYbR2gXj56mdK+6Ohe11Ovm3C6YPP1e1i3tUPaBbqMk5rpDgwM2nphUWSg5rv2OdJdu
eCdAtPvz2fr1EVoo2On6Hu9t4lj5VZ3FNQkJnuJ+/TIdk+IqvddAAro+0Xjs/DS6lso12RIZKAfT
f8hIG3ImDy9oa21qkda7wsHGjfeKgAJ2IBQYMAx134ku1flfaELGtVZR6mFhBLoroHNUTB+PUaqY
x9w+OMjc6H0PODJEyaREL/WtTEkohBCJCAU1JIKyOj+o1XSX9Ep/w7r1rg5gQDoz8LeZavgnW1lM
hE3zyRfZuyxubQNfVy8aYx8PChu/edM5zBxKuZgU+F0QpZVrL/dRSQ64J+1Au09zj4lu1lzbJeyo
PFOVrZKjTKkMFT1wioZTawpt03njIRpb+9xxHgIf6bI+kv1j1zEZp9ZAhAoFMX1BcnyM8aWM+md0
iPZp6tK1hPW61mzhrZM6iO9Z0s/IMjRfhoowEdsETDEyLUHHUiL8Qhp4n1t2iouagGK/z8ajr9Q7
pOPZKqSE3FTkDN4EFUouv+/rNY5mVuepxmrVD9Rn4eLZUYE/ChjMl7R4mbWGNiGcQYgjSevUbWOZ
GOtCol+hgqJDwJ7nQD5V6h57MciGpd2q4wOYonA0qvMsCmoQcwguyyhCwxLCtAWKqwMw0eWrWjdi
51RD7dqJU7qKD45kBtZfyBT/Txo+kTW2kQIYAjYganTY4qGILhDOkks96MPKzO9yJHtwQ4hwKOsa
gpBj9K6tdHLrW1Qd04hfa7Diis85tCXB/6EZJx7e6r5MXxGAFrSJQlr9Mr9WuQd20plthZV1VAvk
Cugz622gBPrFkELdt/xAXKEZ0VemKRCqNNEtpa8CLE6UF0rOp12vTAKP6jw472X0mqUM9IcCHC6d
XzBCNQWp7SQnTnB+aYu6dL/89l//+O//eh3+t/+eX1Mk4kKo//HffP3Kua9CP2g+ffmPzXt++Zy+
119/658/9f3v/OMmT/nnpz9yEb5WeZ1/NJ9/an41//y7HP2vV7d6bp6/+8LNaH6Mh/a9Go/vdZs0
X18D72P+yf/Xb/72/vWv3IzF+x9fXkkoaOa/5od59uWvb+3e/vjCzW8ZX0/Vn2dqPsJf357PxR9f
dnXy/NtZmz3XQVj94Dffn+uGPyOs300Jc9qyECUL09C+/Na///kd83dDStXQTanbtiHEl9+ynHSU
P74I8bup0Uqzbb5v67plffmtztuv3zJ+t/gjaPAMwxRC6vqX/3sOvruW/7q2v2Vteo0ZsKn/+GJK
58tvxZ/XfH6TNhp2rJ6qNITq2Lauqby84vX5SFONH9f+V5k7NGS0qLo1u+hoVDs6jw/Iq5xN4Nus
MlHyapnRC9mLWAgddh+CmJgxhsg1qRD2aB/kGxWuvqMLPLvyVAcewkwqBtww2Z4JANSmLt/qJnpG
ATqR6ADIL/14QiBKVy7q5vyZJw6jAqNb4J2A3qdkBHlP4MllB141KM/1Ot0JwSbHKqc7YQw436qh
WirkP7ZSXbYVxAyF+SOjh/E1TbGejHVzq1Vxt5J1na+0xmaZA3nv6BVgMNLDfaxAmdUeFBbdibYG
uYSx5DU/xR48Mr8WB1K0imWvxc/z/worO+szrEmRgeaJUS28tXBaphaToMAn4IWfTUmgJQoSx0qk
kkmc3GeaUW9SW43Xap2e04IF7lUVDIcmhWEsYjMtKo9hlN9k8i3QMtI18+Bsmof0anGvSWutxmRU
TbDls6eyztEhORUOGyvfd/yVwp6SLZ/7F20EhzE9+nW0GRAxy8DbQ954QcyKxC9Lz6WH7TIoOwRa
Kbkq02M5TS8h9Usdl6dWJucK0R4LswpVtw3SlTVruTolf7InRghthasuR7nde+KtynkW6a1T0IOM
6VE54mCk7PDrEi+sRaaj58QfuuPtqdQnZKrVKo0EAMQsf1PmgX1oxi/CILfFhKOHC4mEgO5iKOoS
xg3EVlSUVylAB7ZKNWVR9MIUksZV/8zBXsIUyUQLuhjV/dau7KON3H/ZItLM6gMZesDgRSE2KvKX
qjcjt7RBt2l92O0qRrCCtPcg7AAfT7SMM5PgQjvB9BOodwWyU6e6tkbEcKrIUfp2d/mUv1Bxi1U7
jfe6hm4uldx9cIsxM1qpWAdOuOkwC7Zxyb02x6SVT2rDf8Bh+TTozlNM9yEF5Gmq6atSsf2qHiKW
oa/frzvTdWoiHcfqlI2YfqcG+VrGbweN/uZ3x/GuRTOEXlB51UJ2PCYb/S7RuKGaC8S/wFhrQqDI
O241BcYyyTb9XeoLJpqBdQMF9w0xAp6QKnlS6JAtMmRMC7OPlPWo15e9oqggxdh+N2aFEbN/M61k
WmeKuGPwNa0k6TJLfJh5O2CNY7yy9DPn0q6NLQ4WRuIhc1arit9UbjtRpoQa4DohLGIiEf26ndhq
dj4KB2W804cjxaFcVnH04QllH4/ckaZinhSLXSz5Z6yYC7AUD6nKDlHO1B/9ka16uwbCbXGBwA7r
4oWK0oRE3dfbzienjCuj7cvJ0M69hKZIcacNXb6irGK4P9hXvaIfwhaB1GDUF1LSzEL2XK/KogOL
Ty2NAogr6Ruz5B5nwcaseRF6ZvAMHdWdYoqE98m2x0ZYY+LurvviCVcOzdqsH7dqaZwNmkRoRG+W
lNsaYFH7UPQmLfXWwbZibH0zxN07MjKyGAfQiyFbmFQSZEd+XAh2GGQfeVz4nGGcDT8+yk5Ytj6i
sn7I1PQ6FOMlM0RyWzrXsVLKPy85b3OwzJGevhhTeozpUBfI6STZ2JASglUoiEfiKbJLagcpgz4r
m3lxWQlDsMboEMC1ALL3YqO0SQNQYlVxSq3+cZZJSZSr2tjc+mF3aLL4Tc/NG83WDuxG3yb1kOeU
XCakwnXslNdxFblFYTtIArDC1OCFRoxgItVPeBrqVa5D42yNdlvnfQJKZWJIQjRSGGXnWTKiT6o8
MoErGxMfeum9CgwZgG08EcWKnYlNDqBJxV8ZfnaqRhZUJXUdVPl4DNbQmQ6jiB/Rs7pG115pHX9P
VKrrhNmHWVhcZR5JvMtuI/R0TgJFQGQq0YsRMow0sp1h8zlhtMSqFyEQkGl/ocAydoD+ThZNUMXH
CWxbzVU5dcewJCojybUN495hKVvvoSUSm7I/5gcnhjQFuR+o2wDKYMGkHc6ENMPiWKGpozt8siYT
doZMRje20muke+eTZFEdzPn+d9B7KtGMBmX3DIzPuwjxQJ9HKabzDDxpUrH8cCLLjniJR1YEslGz
7MDIO1kWZu0TxseSG0YJiPgR/1gX8ZRyCNIlCHuVnmt+/FJ7Pk0EHwSgSjhEbdRXCh+qLCgfyC26
jln0UADdUaLsDAGqMFsWKtEdmMmfMDKia0+cXdnYGL6qucJT88vWOHrq+8h8DqQBKC1AfB8etl7p
mVQrxTmivVVWTPfGEO3cghHi1aSgW2XfYMRVt0Nyg20LbmOVHRMWo02s82gJjq2T1CtqM3M5P4F0
dSLwT6Gsgs4LBEKuhFQv1JSEQ32wN1w27HLobUBhDneiCjcBzoOFWhP7HvYXXddfBwWxeloqVo3F
A7LjCiA4B2kk/BGrPKuvKD3EtsgNcMjTjYd0HMAbiBoyUBMT5kPxmFnNHU8GVKV69YDQ5EWN86f4
xqFxvrI99cCZonceUyNrabitoEpoTLFXeBpWmsGviZj9AQEniEQsVI5JA0YktUEJImZ2QgZxXizv
iHtRMF7PqaiI3fai8O4bKKGrjqHJxlGr2bPbnBn0TdyyvTWTEcePI+dsPV4+3IIFZMaaZhC5K0hY
eZNVl64S2wT4rRg7tPBFbqHfCEvsndumtM8NC1neqCfFvBYHC0Xn8+ZPawLNow5cgDdBk9b6lT/a
r+ocoRDT2nSl0p8rzjxwFIi6td76QBJ18e/XFv9jTfBtSfCP//Gn/j+sHEz1Z2XDMk/z6rn+tmCY
f+HPamHe+AvVNFXd0CQbfElN8Ge1IIzfdZ0tuuMYEqi3obOR/6taoEfwu0GFbKqq0DTp2JQtf1UL
iqb/Lqgf+K/sGPmuZvw75YLG4b+pFqB8S8FfEhQytm0aumZ/Xy04OmkHveGwxd84e0L51nSq0Kwu
8Cev2l3ihmvmrd+cnb9Klm9LFE3/4TEdlRaBkBpZdd8fUxESSEzJMYnpPWdhXgHUPID/2FYb6Lxn
Pz+amEurv79Fw9Qp1zTHEHO99m1BFEoNVc3E4apqj8BzifsTOAkREIjMnLFYyTjdeklBphB+IKU+
dBaWy7Q7qOlRFju9RyPWib02yRVRZudWfjk4hxDbOHqJpcUCzgxrJNWPVW3cRvIpaB5Kpdy2yT6r
gp3QxzXISrwSt3U57tNArLpaeTH16Dqmsi87H9rOmWzfGvlk9tmybYkM0K88ieuy0R7gb2+7Qd+N
sX7RBu1zMLWgAvuL0rMRC9NUiJruPOoggPSaWyMsqhLjOar0UwW2Ad2GQk5LMK+NBhifYgUqmtAp
NtNOD6TwphrbYwUUaPLKTTDgo8RWDn43bSvguZWrMruy1WscqTRHbNIp4msQHaBDcHBR7cSateBR
vayldRmELDuJJsnwjde2xAcX1geenySeocnrJRHyrJlEVCTAlwOeQikTr0DTefQ6i6GrXK3qXFV6
e/DxiyZFV4p8d+g2Y4SasMqIxbXqcyM+NMVHqAWA1fqKfTAx30CZzwyEqlC9BnAi3SFWglVpOy+a
EGsT4nlORiUsf2ksw+boY2fw6ahGdAl1cti6msHuQO5tOIfEcSNqlB/IHyz/Jh2YBZOM0ICWqNmi
m/m+gqNVMNrotA6OlzljGeh2VtJy5Sz58pSjIJCSZL7owBMlXfqkSCgiucOQjCzQpNRI0w/kQxun
RReQEJtbCYdwJptsFhmeh2CCNYzaY1jf9FkKa9HEoFtts0Fs43DYAEH5UAV78/yiEExt7XPuIBhq
/aHHPJiN6EZG6WqgaIuBaqeEWaNsRcRM1DZ2NqJUWZXAK9lRDukFGql7bnryG9CkI41M31K6ck2o
MckaDlP1jNUHA12CjJeseejzPP3ZqvjWjhmNhfRmDM87zLhJ+2Lo3FSZdzFGWE7rYDEQDYYB5TJX
8OJgdCUhhCc3ZolHCev+q+MQI+0qarxnZHtPM1inMcf7rn8edbryuUdkOWamjq5e3BrbOU211N4n
9UVNHdikyc7KvU3ETdkLwqkm5Sll16Gk1QaT0DIbQl6y3FkF7fWA4EEJXC0YGVFyn0n60JnH+yUG
qDROX3OKEMgMQb3zgUvrxAaarYKQv9tKeKZFRxoIwkRCF1zgrdporWy2Gtw8K5LclhPGv2KiwLIZ
ZYwMsyi2Jrvbp4iZfUG0HmZWgYAckerCV94SLcR2/RapoQtCyK2cZAWK/ujxk3nCJ6tAE5VOd7ma
HTo8M2p/P2QhyT2E3BLuFvXTXZSixB6RbgpsHmbXuS05MorwVig4XTG2JySfzMQsFptXYd0OVb4d
UahayG4LhjcNNijaMQsVq7IBVMdXjaWN4rNAnFfNlLgnpfexEhsoRdGs0rt1Wogb1dvEiJOa5IJP
yFLHAOkiYCVdEh1ulD1qznQYSxgnLLwu84014wca8krnTg3WuIC0J68LnyqB6C6PwRFgXlKSCyOK
16GiPYSjflXn6JiQ6qGsHhywB6qg7ensUOVSRRDCEIjgTFfnsjiCGeAHRK+rbjdCeoLo4AYAzYfA
dwUW5ChigOKHwIBV/FBMdBU6D4MCG94cSdu5nGYnZy0fkm64VxTnuUNbY0dwaappWw39AbXXK56G
Y1F3e72abiHnPSutuQZkcacl8MSHiPk7jJqoQrtglaQQDr3EIYjWI3yNh/AJPwdzEQcjegUyHcug
w4GZKZXBc4ll0LKPWfAaMCpEj+OaoJD0e6PFEKjl6z4gbRzrsW3p636Q29JPtrWOeST27g3F2zSD
BhyaK4/Ticc6xydeD/QCTMU0L3n6DE+a5m8Y+vCF3u0aEBzeIB+NfLqsU7yJYNr1qYPggqo613gI
ZdFzr0ZgRBIETaGEjwgqY/LJZaihvD39/EH8fV9y3mmYFkIh03JUQzU09dNTv+Gc9xZaoIXHs1Ob
jVPhs8ancpxDGD2iBCb5q43G3zc3HJK9s2OwhTIMtkrfPfm7hBWqbCfQlsveFUsgW2vkNMtX1Mhr
onuO0fLnb/FXx5u//03rtbZjDXATx3OYjkkHge/Vzw+gS/7Cv5q7f53Eb97Rp5NYAenBGsQRgh34
oWV2QoDxCil1ZawRb+5pcK3b8x1znfvuBcrHztlmG3uXLYdL6z4+OX9OEv5sj/9gJyfM+Xh/fz2S
Da5DqxlX/vfvmKd1MfkdZZCVvOZkuMvowXHoMsbvgMLcsiBVy+nxzsG3aoFCwo/zwTpM9mVD54ak
pbtcMwj4ebUAPXYahm4E5IH4yHRJbfxAvAdyc8udMjYW0V3Tthvs/DAPGaIGHqlM2bkDg9gS94Kw
csO71j2gGwKFUtush8ihSzeQMWjAoZhNpUCFdPWN9gkwQLI/Yv8qBQrcffUQQfljtJ/79Fkg12bZ
TaE+G8opQKY2PI7geY2XvCVuon60ilujn7sMT7ms7weUEbHRLI1IW0RA7mnJLyPbP4+Ke5vo0C64
Z6y5apJgr/flSYfwl3esEKiSSngmMrsudG2tiIeU4lIFjhhH9mKwP2R41YwnVdGWI5vLLiSUgc+6
muP8R14tNDaIe8GroKqg98USO8YXcYf3ZG4JkxvqaNYN8gZUbgPu0Lsh3AnEX4nAzK5fBmxdMLev
VDVa+W2JI1K7qOWABeKxhR5smASXJolbmSEuXiLABVRBNiiLMAxZspK7Ohi28xbAAB+o9eV5UhsI
7QmcaT+s+pZRjTuDesAKl9uxGOg6ZE8QSFxCb3cRnJhSS2ZjAqx1LMKMx41yOmvIapfpm5Zyt9g9
e8DWn85HHlzReBEGtzz0rrIqQ2mfLiZig2vSkGvrCD5wSWL0YjKivZFVS8E+3WY3otkEPADaEvpL
zxmH8wgVK99bwyW6EjJCYGbzHNfwjoxetiROjqh6AMQoIhCXMMIEE7EsxuTYW/IMUaPb9P1mGnHT
lo9zGFDZa8Sg2KskInOQ1BZxZ+a8Lgldid6GrNRVM1JIRUSIDwh1KpS0BHSZanwzN/3toFrl4imv
yW+PuqVK/kDZv1saDAiqfm9KKQy6pTORItzVqwR/3JyDMQcudrXcAo9zc1kuA00FSdkg54GolOD4
rd6xcdPNAaAQl3dMvWlI1OuxP0ZBh2yacAuFz4J118g7p3hs+Ah5yQfJs5ivoFd513ME6/zbk032
DD0R06YkiZetrTx4RHmSwVKot01GNmXGnVPu6TYtHPYduo8y1rOPaUhARPsuCUmmWWtkfDcvl2Ls
CS9I1hF9e832V4lxgrKhsXmfxFNYmK6mjRu7b92YvPCG232YTFxRZzlSZmbONM2idSnuQ/vK7GlJ
0TYSk/neE74N1Gfpe/myqKkGmnIlTA8TMBnCA2G0pr5GHknWwugWGH1t6NaZdeqqfhUEGHjps6VM
NQy25JVfbD1Mcw08xGo8iZE4LMxahnXbKeZmUjaCICZfwm7FH2c5xRkD43PTA1pi9JuwAydaonc1
sV01l35GJF3U35H5sUyGpyF+w69FEkZTLKRt7K3oziNuXAbqpjB3JoHCcLo2M8wlBgOaztl40gds
SncV6EJJfHRRtatyfKpksAJCcCHj7C2o5DO9U5v+moLGBUnpopf9BnDesgYDXDpnMfcimCLXyZRF
Qy88S6Otn7wI4S9VVO064YcDxEUN/pVJpzNVN5lKEjWTIgAN65Y9tEpeYqgT+4jowjUC5HsTOU7h
bdI8aYn96LHAhiyseUj3eHoeW+00B5DG3DhdIm96qd+jimANtjYMMaFDYMNBBK+m2a4z2N9IPX1r
C+qTqdbvE/NVoYz1/MeUYqbqlcsw2wYIqhVrgE5w75GBhrAdQtZbK8ttkR2bGmBQbt3otKHRAkOw
UGnvp0uBnkxgqNG15lpMs0073alWvfTal5bmJfOSZajct4qNl657S1SVTTvKhJpEKA2Ahtqufv6s
1n7wrFaBW/FMUec2i/mptVJYfR8FFUWydvIOmKL23kd2BeVpCYSl+PDW7Updsbl9omvsLZvHXxz9
B0/m744+b8e+2Yvk5hgC6Zks1htilBfFTrjDNrlvXztX2+Nw2Pqr9j/YbyE/lmAdTBWOs/6p02JN
atwOOtgkZpCvqNY3wxmuwaWxN5bOOl1RD/5iw6X9vbdjmrbpOLY0kYI4n8+xVzjIfFvTXHABQLM1
4KVRtqVuyANWTHhLrLeEBM9I3YfBmxxh+fmrqntiO70swKb8++ec/eY/d0NzF/Dbc153jNqABZhs
5xfkq+sLIEbRGr4USQMLZwHxjHm7Kx/tX9xqPzgL3x3303mvWg0tFOhIKnvwlO2JzJdVZAoWtfEX
J1z/8Rb3X29x7u19c1shSsbHOhtQateHpLsARPNAb5xGnnFDObwr1ultukTPsu+ROzN4uwO1Dcjo
l5f+B/f3d+/5097e6KzCUIOvO8/7Cd+xTHZB8PYfXFDHcpj6q5auo6b49G7pIsCIAsWHAfJQPvMh
dsM9iLllR+dugV9/qax+dTF/0B41bUwGJneSJcG4fDpoGAQtr4VpYu2SffUE2kBZMvzaG+5sslqU
9z9/kz+4ot8d7tMVVfQhq/yY9zgRrWYgYZP58IsPhphf8qcywdYs1ab4MxyhftakZKKdcl/wlgwA
3X1SsUE03UqploGa7W3rbugQVkTFUcpHkyFgyGzPnAYXpsWmGoe1FnZr4Ibh+FGr1Tq2b3paKk54
gzk2TvKdJTK8aBLH4Lgd4coKs3KVtNjrxTwXYqfd2ACSWHALRKJNAVw8V+kLjgutxAfBHoyX/avP
ya/e8aezOqBmK9X5zumb82AKdprFuuu3bhcCHzFNtmP53NkjArnzDl0MLw+JN5Xs1oGWRbisW2Bm
S+ks1XV5CQoI9m+4yotfXHvtB0X5dxfm06cIprYdVhYvM9nVl8ifL+cqOTrRM9uZe5MbvV+Zy8iF
SfWLJesHgwfucltDQmUTP/O3doCskondQEY432pYqa5w40N0UpYNKyWCd7xMi2jzH9zo3xxxXkW/
WbqszGwFN/s8pacZlkEc8JNf3Og/WJR4U4K5zaz1EvPc5ttDFDNxBhETMZXqO6NuzDA22XkvP38f
X9sWf/s0IRezdYvRja7K748yoghofGWWG9jcV0jDE4E8YiaM11gVAbKy5QUgs+xhESOOuB0C1TXp
/v/8Zfxo3dBVFIxo1hzd/tsUJxp7uH2czgYBK2bXlnnsz4+g/+h06sLQdZXmgnCMT6czzuknJ/MV
IwmljgM+OIfRfKxqbZUH41b4hJUjAJDhdCWnCvPTeM6F+ehjZ2VpBHFryq2TGQ82qNPK8zaGXp/n
DUtARa0rk+mE72wrI2v981f9wztbNxk4cYk0KY1P+77GRoaSNyirDGO4oAXlkqi7jNWnFmAZXlhd
ES44/GWWVksdcrcVIhwDA2WY/S/O3492oPa3r+TTHrDpaqtyerJWmpD0pq4nv8Fjx0td2opDlOZr
1WOaLluoXTK9BTaCSqWhl4/xu8QqHoWCYvx5Nn/AwECGfvuLMzVfv883MopInbmjjo30836pTUdd
IXDPBFy6xK63hFzxPi8BDeZlt1nSuvrFPav96I6SKr4kVjbh8Bj9/qMTNhPbyRmzVrvDqrkOXczw
q9dhCdpsxdN1nW1+ter88HaQmmWx8qCZlJ8f54nmGUVbUhzNXoubcFtvwtvpWKKsWUXb6BBdlK79
9vMTCwn9b2cWPwFTXcdgJ+E4n/tyyK2gvSc2bHivAI2LJQEL6fuMF4kcpA4dpCJprgcslwwPF4MK
pEqprou+XJOKjhlHASUh1ha2vyUJXTxyi602qkz30GJ8Vd+UazvuDsgCFx1zs4AhhqQBECo9BPn+
XCMxSXlPmR/qAwZZ+04yCugKdTvGgtqafgso3BoJRV6R91wwdy7JgmnYIgenyoJjBz4BVXu1RRKE
jEZAr8r3kIoYAeh7XvlKaQDzJDXmSmRKasLnCsUnGgm171BiT4iZ4gunf+lQ8ZjiFu/0MjfnTAML
pVxwhnfieW7cKWzRhYeBNLogVJsk256uCEOOuEswyCkkCvSbHvCJozPVC2zeAbyO7DbTXtXwNg/x
RUc1DLJpY7SkbXh3an+rWSt9MJnR9ctcXKbtS6idD8G57KlOosVsM1LZAUUvTZusHeALMbTGOHTc
rBixfdY0O7plmp4mUPx4kVY00hamibj3Ks0s4tx4Z/SmdFvd5qTgOf7JYA+eTAQcFjhueDWWMae1
vFZ+fiXS4IL0jqccInjpyUXBGKntx9UIJ3IZtNVVj/y0l9lLVlAn6Iw9kLyhVMkgkJDvivsH2lLE
6Pep7vKlUVsucv9lOmY58zjv0hEsYAEAz6iu1x2u1hJALb56ZnKYJrXGv1QRW5VJtvWCM9Ey63du
KhEcJsemx9pDX5uRsXATkc00cDNipDXT3Fgaclcj5alMUcOEwMxI6xq1nTm+jvPfq9J5gHDPYrqc
5YtJJl2Yk/jbEQErctmWx8k/Kl5NA2hcCsIaFUCuQ6atkpg5b4GVR4/Bi7xBioJcAeZSHx+Ckp5R
57hIks4KZ9oUirzzwQ175AcXI0FS/IkCNKlio3dOCRyr+sdwSC6iNNngTlj03B+RNa0qOtiFh2Fx
ZKNXQN+Zhl1qKRtCtwf1xUESpgLbDmDfxfLa718akroa6E6+7joazbHo0YcmGMZnigUzSNY7Ux/W
qQY0lkuYe9lFODjYo3HNZlunPY7ZSwDrtwUN35DRlb90vAYc3su0gOMyACilWxIf8RpC7eROHl6k
El6k4lD4Kq8Too2pITakyybCM8IctpNXXDTlKfaUD7slFNi8n2iKVyq4g+Zg0HBTgpYZ8Nw/v1WL
58k86uFlKEnOKG51FU4fwiYH7REdH8H8umxIlyz0lS+OA30hIKwdqCE8/ZuBPK02uujzYt1Xl9F0
rfaHpMZ50dO37weiyY+6/ugVz75zKolXto1jrxFQy4ioEbiuUOvFFendFx3hW1wQcFCLocourQbu
LvDptEI17NwJj+BxEpH7YeUEDzGQuaj3t1PDrpzJdp9fl81TPj8CwTUuAqbFvdmtfYToLc9i0b6a
bXcou2FnFP7VmN4Xef2BBcnVhlnnoLoafCS/y3eauZ26Vx9V3IDgT5Dj1I2nDhPJMGCbvxmMK934
qHs69SQrwKFYAuUgjZ3QLjCqlAlE2lV0SMerrB5W0EZwkNi7KLs2tZew5bpxNwnQ6yPLhNF24FhP
PgAzf9yZtNcE8WIwDxAe3/Wtfq5llz6D5qJCZQ5UpGO4bAFiHRHTMhhWyNpUAw4GoXsRBrATRXRV
+cPCGqr3NDKPFkLPhkyBSsNHZN00HTuk1l4a6bTuzXg3awWVY8VhcYrucx86gzbsJrOmiLOQs7VX
vn9H5JSbQyZTCM3QIyL/SnjfpMSsI2gFBTp7zFT9SmEdw8OwqgufdKDRxwlLPh5dbkF4ROYBKZpg
9Xom2GDg5SYjbBB1Xq2vGX8xvqgT5kXJjUJAXJdDZ/Sio1pnJJp4u2TCmkaTuKNr2ud7uA9P2jDA
t59heK8GWyC7lBtYKhtDo/YDtJcmD4y6z0ITgG/ODEcpHgT0fs20IZuEB6nGkJHv5cjk3gZvYNEq
D2iEOrgcB2UXKhvUdtdjay1UNT/16Nqlk61K88oet0rY3jUidwFVLobmzrtSBp/p7XkT6WeqtQ8J
+0sjiwjtSl7XrX0ArrDJ4uJm8Mh/adoXpzeYCOf9No7FhUGaWW2W61I5L9on38QzGSkQV/1lOThf
x/Ozv9uJD3WhXVhNde14Bwf1d6jemXBeCzC4WahRB2euUrwGCAML85IIg63Waa4xP/wMudSIMmvM
a62+LU0esqOz9uzHTknOA5pmOiIR2b4M0Z2NcWzSuTX0mwH2cMBF6AilydsHmGPkgWA5Je4mPSuY
j0f1+ZD0y4Hwl0ELtxPR9PFFhINEj2lym+O69wn/MA9T+hoz8xnwCBvpKQp8dL83iOrjwVhW2CJr
nK8V71YdTgGq0FyGW+X/UHcmy5ErZ5Z+IsgwO7CNCMRIRnBKMpMbGJNMYgYcgMMxPH19UKmtS1dV
Jetlb67pSsrkEID7P5zzHeMhAYUHxkDI+cJUH/S42qLMjsZMnYhcJ80ZZJxv7+b4o4bVJXUWofoC
eMEXKVlT5p/F+Fz2X5JHygLiUYNJVPxEnTcfatZYshq2dghPFT62V3T7Zmbnqt7joaXy0LsxITu5
etHIGAjcADNL5tUqDYC9CV00ICENs2Ckyksa5wwCcZTgt1XzSW/adrzNNmsfD8TuABLqmmoYPoEB
0fnqpfZl9qYNHMeW2B0icossGqTeZ169J/17NzQo2PTvLA94EfLTguypCol2W4oI7dE9G7O7YpQ7
RNZkk8D5Qq463RxQpSMwvED/yagJMxYfxtx8DgX0Ns64gqBJO0SgL/kAu9VfwpQF0TvXG0RGP5h2
g/HiwMrx1ePCVYEb0UOkhT6DAiDeziQnSf3e9ygK0ntVXgecsT0ZDLqZngoSxHzdnq3xgvqP8YZz
jIv4gXiKzWC1P/rYBiGMax3zgRiORY+nuCgjn5zC0HW2FetGN3aR5VyVcQhAR68ZDZbzSVwYCDbi
L6dNk92m5tuVB1LhEudjqc6Dk913FeJjpsG9SfDxuWguZnhU9rNhYF5kq4XIhfUI5UHLWU0M5Oyf
tMnhX97CiVARcIP4sEANPzoTl/jyYQELnQB1F8UpERnlFvHgKCTbMCcQ+FAadTQzx4kfFjToRTv8
8vNfzoTVaDjo/kjTuZmgtbTNZ+WTOU3BaF8MBj0d1Us2zpdOmfvV09BM1F0E4WQklMOK4D0Z9657
wqWML3ujOvPVyVFU1eN+KUjEPszuz8B/j+17isw/CzU1vNZan2VYXXXV39Xs0QNoEGuedUH+ZjZc
C8++AWDf9jPqrLzZ9ZDm7V/c0Zsm5eODvLEU6rAEKV5kjyFVs1FYJp3h9+JAGlInK3kqxydgpqgf
7wp+f3AYNp1lHgYYl8ZdFcLlqxGkEaPW33eUyikyMHM5QsHlNYB+n7L5PtklHKzlMoVn0T7F+dlY
a5vkmviXIe9elH0FIhQMJLZrb5s1F7+9GdabLLv9z0HIa8ergbgx6tkjm+ZyaWJrTwl/DLr7sMxg
DU4BDqjsMedXXjjjc+qjLoqzk8lJPTbX1j918b0R1Pd+VkLwPany6BMDKsprrt1LlaCADMZohlDT
BD/rcL4abXUMPNwmMJf/947tv+kSadiEcE3WB4H7L0Nfs8FEVuEQ3ECTiPpXO7KOxtbd1K/iwKnC
/PzftsL/ujRYlyYesxXfZrr91ynSYsI3jC0ysKe9PM3XLIrR4arNr2WL4JXJNryz47/dEP1rx0/r
HXgh+h8H5MPfJz7/ZQYHZLHzJrK1NskHvah80A80j2xIFL1FlAGp/bct/792/AiN/SAUPps4h5/2
nzv+UNapGwyWzW7kBiohdN6z6fpvPrx1r/PPcwxGPWYA0SD0ERj/VdqUyWQZsxIGqHmOz/VeH6cz
rKQt29Tjv/lK/zqv/eev9JcZ5jyVaCgrvlLz3Z1YRrwnl4IPjhXBe3JHonkEb/QPG1uoX9u/f+l/
+HIf/vPH+YtN+C//+j9r9v9J2X+Tf+pn1f35o+4/5P8HvmDBI4N/+n8wBW/TP4QTfPxXdf/6B/7h
BQ7+FvimGTJQstkzuz6j2H94ge2/8TAw/gsDHnYmMHyS/1D3e9bfTFaWARpGLGMshnlJ/o8XOMAt
QDGxquJDB3u4+H8R9/PgrfOs//tkCuamq08gxGSALRhf8l+e/qWZ+NbygNyllCNcQAgGnIn1tafJ
UTI4jX0u9z55jzvDzAFRvVXrnNXMNHGQEOO3acAmPcH+tmWvc0oqFLdqjl9toGYnpWi90+pZGR4S
1DQLcSA+5TSLsWfWP4snLxzpoICuWJPxyB+4EON7EiqBG97OTEQD+5Kouj22pAPrhqPZN1pERZAv
Opz7llXE24xc2wFscROYH0NS5nQMNA6lD34L4epgQZdoWvqCzq2DDbf9TUPhg2qPPMMm0DY1gnZn
xCUA+ImgTOhhgZT6JpYG6ENOwqtn0jcWxRPBARmswAqkUCcQYPbpwYd/sRexIoVN9lchUYmV2aVy
sSh5g7oMDmBxVSboF8MwBuFIpwWQj2FMiJxBTc7PhDF04okzl8633S7DeZDlW2w1X344ohbq0+++
r34Cr7fp8Ja1VTqOxSp0s6ub0GBOWw/EwVRj6Ql0FCsWWdCESxMkXumF3bbF4hjOY3horeV3Xhpv
WHeXTY3ox8qnc2/OUWjXjE6S8Seco2Ps7ov6T5qP9DiWL9HREqfah0QW4p1DRSoZ5AF/aKxTPObn
LHTMbVVjWiiSY9tM7yQ5zKH/waPmEVdZYBTswGtO4davGcGF+AYjBQlxSEgzq+LgV+DiiGuKwj+q
xHmM6evHrnovHJQ/zWNZWM8Z/F6yWsAzxGX9ewgEdUhtPeXjoNnP9TSMlURbj6q/JmxnH8bIQfwV
RlxINnwtWzsCf25VbsAy1wQmiYwfegohuBN2pbEn7lCFoai5Zvn8AwbG0ahJ9wwtcD9FkzNhwCjJ
b1hfKkS85Iwmu7FyIXa1MUIwGK9tlsiobHgqXeMPScz4zM6dGt8SG4F0qHMb0C2ytuVs9kRqxqG+
lyr5TZ7HyuQkKnacT2kMPMhIW1wUU/JLlsiAc5fNJaW23BR6urpZe/La6T6x4T0mjToID6WqhEEa
OJpw7h6IDNo+zz2Owb4wk/jkEG1A3XmcJ/ot3t2fcvFd1HrQ5RRveeUQ622ipcRO54Gqh4BbLcHW
NMrkDFAvYij+Pter8To2YKcaLlNYEDfEwx3NQst9mQw4BfPwbmh99Os0L76JRGm2MGfm9isJ13c6
8e4GDSt8CvDgk3Uw4Opjm8rJUCz+RKnosbqb23J1cL4ZYoDNrPzbIrtLAsCmDUirIk9sKwoK8772
mGaWAUrtjAOgahUvPEqdCKNSyc7KyHdogY5Qte3IyC6gP2g6v0ov7U5kd2xlxuPUwTVMklxFTbDw
O4GiL7PFuo9d9TiTKrlJz7oTuMUnbCOLDO8w4tZRJqS7Ne78qTKuyXSXmDTMeT6ce3voj31ZnH1n
qiLDrAjLXPVUvfMcj65zzLIXxZkXUd3IU2sVvwCzRW4ymJt58tR2HoJnjWz9YOLNhXoG3p2kJnkg
cEwSUkVBP/b66HkpjvwFi49dI2iNUUjUg4uvpuOJ98qzOY+YibqSOZuYb0TzEuFQrjHUFey2yWBs
VB9tezwiTdwI16GtNeMDCSbML5cbb/GCszE4OZMADmk4YINdK9iUSZpBxvOZ7mdrT9gPr0vYuPCH
X2rRqa2ogk9t0qQZoXqGSphFoT4qyYRr/VBEEGviXMpPuDM/pnh8AoUEuDtprDvbAASK9IZkumvX
ucx1rQfphVe2X59OluMqspHrp1ZuvJiJR/+N7Uj0OH4Tij+G2DCAi4un7euUds3BdQYyv2hTtQ4L
+PksTYYJMWHlM/jtekZK4cQ5hTv0hw/vJ08sGYmiM6LWCZDll0TEuqIKd+Kl6eOe951VBqfOzgjE
cMsb/4okiqAsazh2qX60U8h2RC7x23bvinwIIuGlN3M2fpIQSoTGyMnL0mBBs1Z+DaNeTguhnUli
6T2guE0lquni9za3nmJI4EoFnQihLAvZ1WAp5p3LP/eSPDpmyL5Bdk7wJx8kqiAQtju78uft8ovn
ogatRIqetkkaSB1CZHp56xgBYT1pnwJthdteONgumNXmxcKs5DZ5VceH6BaR7OIfGWfiUAAIz8e8
JXUdW8KAygsgWwSS5yjG8T1jdIZXn5iKfh3XmFD/oN64hxRPhZiGESorGMo6g0mHFtPf5NkEUyGe
yFZavs1+xAfBUNUWFkbZ5Kkb3ZsRAE6AT3KKVRpEshUf6LzRXms+RUBPF8sZ7opGF2BzLmGWEACv
L3npXVv8uIcsWNny6aly9XtufE/A0UpQN9spG+uob6xn31enmtycTd5752HFSSRu8NoYmFga3FN6
QABu+emTkGO9HyqedcM61qnt7TDrlnDeYWh7BLTcZahCfMC9z0hqXhqIWVv8ZqR75YwTuolzvF8E
AXwzy6YZAYyyFiK10e93sXIvnMwHqwbsHKCsvsAQG2+xx6uQM3vLg8L7yISI/HwQHzNz/sAio1nV
w4etyF1aim1rF8ELkcvo7WTe7hbfYJEEgzmqHZBwgV4NXnhVIoaiu2qq7OPo8D0AsqujmH/uwvZ9
Ug7z6Mwlq4myhEt6LBErgiQYoc8NZbshHgmdm1vkQCIdiHFNfI1Nbh9t4j1CSNO3eMz7abROS1p/
VJ7VnAB6sfhq+nud9QyS5VATAzIdxbKyKC2Bsy7POF3HpMer190PUx7vZcy029PBh1wDYaDwrmhm
f9iNpYNid6AHmQPQ5bwCZhKSOO3O5yU0Z7DSfUQsF1c2+X82PmYi68mOkmmXrRDVAbw+UXVewaTF
6JleujmIgyAlMAbZAs4z9e1OSXmVNG7BAs9MTzgMp66CMTIl5tFWd6iB3T1QHIT3edHvAe0a9zLx
Dv2CbKBjBchw0oUbtVRIWxav3SjqQx37zNtr8xB7lXWfiBDELBqUpShP8GHYCpNYAmlBHK00p0FW
gtMuZIMH0C78zy9RDe5OrBD8bPLHI5Z/96lZ2mhxW/hzMXMDwAgUHSLH6wNbsZqJ8N4ZXkuWUgVo
B6tb+eR2FVnLdTqc8xmwxhS4DIlGQnMKdPKhRuAfVyMU/mV59ucYtSq4wiPeM8bnVXyRzTJCjGmT
c9F++U0bbkEfJGem6XeN13iHOh9PjbXos8mW8IyJ/eoO4x3Aovq+b/ziYWXliBrY2ArLNVvu/zzO
wYoOCixf0U5HSxJbUy7TB93Fch+OFvkf9Znw8frYdDQQYiZzyTFPppZPZlwE8GA78lDIbK/I3t7t
+rjFUYdhc899myA47xngZMl9VlRq35TYB3y/TI7d4sKHcadub7qMiE2UAvtCJ/xOEIppGe5A+Hzw
jRrHoRMnjwio82Laf0oLgnhYM6x05dxfcpcFjsVyOZIeI/nYGj57ZsC72ALbrEucMGNp7MyiJfN6
dMHdSfNsE0CHhL/uoq41bnmn8usyNxArvN0winNRNH/MhfiG6m1EFQd9R91VPY7fyWJgZ/oO43Hq
rCY3XmUPLqdf1jZiCg46JYpiKvNh0zjdhajv02THx9onq3IczfcmU1BeNcsmhy30VE3wUKqGJUEy
HdwOq2picAxrf4WmMYyT2R3msyxSOkbmyH5onjk9rPnouSGcWDyoore5HT3Kh87fZ0vgRVXj4m4w
wDaW07J3MEfOpCTafYbZigzJfKGPaUh323Aw/BnQsBu6/UM9SqYGPx+DaNhLbnFmvMogGyOHNoB/
G1kGYQb7cUd8EGGjr+SF9xuXFXJmoVFvu4EmyV7UsTFg4uU9YU8FURRbtyNVGA4hVtxbjpGvlbKn
ZWJqOHA6bQy5Syzb2AXSnDD38OLltUMK0YhSpY+D36WLOWD05sdYiptMyOBD0P0adxAJZzX/CHtJ
6HA1BzsIIIRvBigcmsI/ubPxEEKwI6mVDf42ERbxrxCIdEdIUi67Z1E/zPRlrI0xMaO3i+Ro6m22
LLfZCwiJ8EPO6bG4E0gkYpHq56Wst04bil3a+fkOnB7JynV6UrakH6rd8zAcca1aF9JVXipWjWsT
eRkwCzRAeAgm+8aEc2w8quTOapidY9SRFeCQXls7qFo0JBaZPODfaNole39L7QnGuMyV8wx9s7ga
5M3SJ367P1xqRDwBBOmMIz6FNa0dUOF9XIA/JWU0spBTYg516/zHkCIxCFNEFG1H7dl34Jr4DjBa
BIxowbaXjG63zozls4Rn0vMBRGKVp2BQ4mH2PwxOsEQjyRe+TUr16P6Jf+X6dZxKImkIDgPahK3S
06QZEoKxbeK5PbmLeUha8SvUbPmsyuDDjF9JE/gNfdTdLGvrn/7JSv4zfMGocfTjstpTRdLJSwoT
PXGb8CSm/mxyszreAnQ2w73oV4+zz1HMpLBxmnjfqfbDM9z3riz2XhsfMrQDjmr3yGqHbZrivZz1
/NmTtkgazkWm/DnGudw0JjKNlQ1LmwpQRfAKVcDrD4nBN/WbMQuZa6oNUEnYrwERHETpUYIly6PO
iXsokpGlY+6cwpo2NDM1lmJWLVK0xq4R4bmI4QYEeFUcnxVzgZGaAFVs47HzKcFSHwgZwrbUUWMJ
5vrJYKMNWiMWC4qpbeFBTi2bgwPvJwrj/DaZ7qHIMOdgdzvqlIGEyb4pWeRNrsqpKvwIW+NXt3pc
prn40h573qrN7tNg7SLQvMWsE2MjODqeee2V1MdBxFg1RhVZRncAJA8zKfkQbtvBDiWZYwmHveNO
v4hAp5ML9MVY5EcvSQjWNhuSxjbyS8e9V5XND7KrvpKQct5JLHIwU3ZbKBP58bzmJZWEBIuY8UwL
lpf9Rrm1bDrOcpYkxazm6olwvr1Redi0CySgdp3svZIZSrburIeO9K6lxkzSuTcvR8MYtPJhZvev
7e6jThE3BlUDvxtjKZssvD2KRb4VfBR+aR8DB0b7Yh1Mj2F/PA9l5LjermxIRBPqYSIEk7KVjT3g
nq3KsWHQVm8JRIACPyL08SugLlhjtEfsmi/abzYoXc8ACnKUue/kc13bDi+mv2xHxVFnCYR1VNYH
waDJSMJ203v6a7Jkf+6pWbdekb4XBeDk1q5PcR+Io0/E7nbYQ+gaIyN2ZoJpqAIWtFCEf1PaZ/Uv
m1wM4fVARROcwczttobmfybhpHJqNwozqKFL7jvnBvM6RnXvorQ+1a4D69PE/kYKLDQPO9Pb1EUk
wYFbRs1wDoxHmUHC9O35uev1DgcgIY5wMcrpeSr8353JBtTL4dsHJLyaZf8rwTUBre+i6+QLig1r
iYwxxyLeC6Y0jOG+0Yk6hO+ZPXrBla7Rr5t+1EW6b169lii2ScwXRklPY8Dwps5naAJ8YG6fkxka
Clh7raUPRCZFXQJX+e//D7tvYGQl+McSC4KeSRfu+ygzZEacVkwsRKf2iOsQ8Ey8QDL2fwQDExbN
nU+13cszRf99Sw7UaXb7p6VfWLEOBlq2RrVRhahkaIR6wbRO+iQ7j74dz7oZLlnYcf+adJuDCTl1
toObr/Ju27kJJnZya/PuVRQFi2r7ChuRhedHWWYEQ6xrwNKRqGDqKxUFJ4iv2VwxQ1O1R9KxV9Cr
uO9p4ZFAR7xA4Cr4wLHEA9l4v1vD/h0vvP+lGOFNNCRHWb/69r1om5NOkNh1aEOw3sQ7jwN6V5dY
zgAjPsTDLK7eVB1qKz0I3LRUG+1LUjIj8tvkAX2HQVGQk41qk/yVj3tdduS/wTSNpI3UAHGTXxWv
yYh3ZtbZU2MxjAnSdLpL3SVnsJqKncqSyF+AjMwBhsuJWFHNfx/Jft5hokV2bF2Jied1hG1Auox0
MLTmb+verMi95H6xjAfsw+mFyL1gP9XY5+dlAotOOK6RQHAtJvJDuiCyNWdbH2MmZXizaRf26GgY
ERct6cM0i23MxI/cCsgPRS6f/ZUpn9HknKg7GKeYnzAdoE5ZbKNFKxlEODZVTZDuXJ/5DE7E7aw4
y+0+cHdL6x/aUlbn3jgFmTBAU4Wk0aZMrzvO+X3ZqtU4zObXgyMx9yMBLCA4rKDbKXtGjGJgpbLS
IzcYUQsuldX05hBNuRPJaG7zwaF3cxtsreUxbanqVgLovvR8tSkqGiudPzT5xMHKX8xX5oLoVLkX
jLvcQc132gve3AXMHPlnC9wP6qABBy0JVxs/TfNdx7pw67v9W06uxn1tI9zwclZnHY44MLYXut1H
6RrQfpf6vW7n9A6D0Ouo1R9C7ZTVcMuUxGkIVV+NML4fcxqwsrhjBm9FrS3IuwqMj2ZM4JgPFGJ5
tZduDCek7d+QCnz3LiSCRBXXnKnPHhXAu9egbFp6StxKiqgAAbn1GSWjEqrgQczF1ldjyEYZi14L
g8+IJb7AnrkSwnKLJTryDsWnlc/TN+bf6cEuzBPn1plL4mrX7rgnSGjXrpl0qVHK3Wgx3hI4es1G
kqKT53vw8eSjZigviQp8YL79bA0QwyHzKm5Uwwa/PWW72JyYnJXNWcyV/kE3ckwcSCQZkIntKPJv
xbOfFPPT0I+UtWb+zSMitzaxRFsrHvecP8BraFhYgWQbQoM4kB0TxkUBcoPr7RjM4FtSRmQ7WZcZ
PSaMTNCZ2RYG0UMd4679+7+RNPVuGs1dGsjHYhATILHBgN5pfC1+/VAJLsvEYvIRLJqZabWfbHkf
aDoV0XhHD2/6VNqYne28jGbv0rR9fC09Ng9NidztGTQcA/bVdc/lSATOq+0jHmH4Z1aKULlirjaF
SNQhiFHmpWNGVopd4ANH7G2CwzS7ubxP9Idog2JXZ9M+JZyXt6+J8DwY2y7XCFQfCzKisKJPH/ZA
2Ra2yUHEg3mcnHRvZouxmSZEWhnvJcSY8lzkjMxx+2JQsPjqPB50LJW8qRDhpaqre9OuEAQNWE4t
4noP+HZB0uHumZkPkpVClZIrGEt2xe59KCR213LrEYSBM0jdS8fRhw5oUmbFLx5nFMBZHl03+XRS
UgWZAK4KlNg+EKT0Ug/0MZZNyWBO+ZOKS46VEZBsNiEmqPiiR8PvNPbgAOutcmGom3Y09AmvPgMl
VYcU6WkTb4zU/2JSbm8RSSExWk61XuXJ/WKfHBp735rfZY/iHu85HiaoSQ70NeoBRJdrwDapDgm5
svETv+FuXzkIqQzSMbgBrKixmqdxDSKmC3tPQAbsA6KwM6JWVWxYZ+G90lvce6F/48KjRuz8S5KQ
K4xN3DpwcnsbIgDf6gB4+OjgzLOzT0J2XWIX0eiYi3OLtUp3Q6B4QjVDdYvZa4lbn1lMTwrzAQz9
hbkE2IES3oxypuXRxrddOuqIZUCoAX1jK6tTEY7vtp+8hRLuQdpBuCV3kZUYIJ2eP23Lxznx37KB
ERtx8wotM9knGXWob9JmUMtvdY+8BuP2zsSXv5WqR4cV5iQLUgi0CqarnQ5ZZI7hk2eLY1myNrEM
/vCCzDKFzUKlzDtQTHQraUCbhbZd7BPyrngCOlI0VfuU/jbxiUTLksGtxZixkQOqJRMcjMmNS0Rr
PtYi0gXPyNiifq8rMOKgso5sL/fNUv9wZ10wPtN7aZdvGNHay0mXyBGLgpupGuodeB2xD+4saX71
iunS0rOk9AceLgP4TghvyDe4RJbRH/Z6SKKBz55rLjtkNSuPyXZeK3VzPFafSPWTHBBSQ97Xwrpn
W9riaVTapz3Gis8eYBdXefiATr40q5dQscIyx3K4WIlb7eN2drZGVr+btoYAGKhzZrF6avqALy7J
VnXM7kcwqRdrRnjftuT0pLJHTBcbM3Mp+8BBsjG6kTgLzVSQTjydEDOZW4fxzK5OVpUlzQZzKjJL
uzfpBQ7e8lNAiXaWVOgTSZFmoBHz8SyOfvWBfQR5Vlszdud1S4X/Hkir3xCRQzgsR6ZueVQ6yX5K
+bWzG/H50iMVzU4bAFlzFkkU7vJZkN4VTcn4wHz+TiT2PcgAYmpyxIExYp4m9daYTACrMnsn8eG+
aH4vJC20ukYULt7SSl1NmBEHouLfFzho/OQWekn7Oanp/cgXeZpZasKiDb/LbkK7xciqFj8d9pdx
3D0Ci7oLHSZ8ZG0+1XN+Z6zEAuJAvXLoLoVfn6o4BbHyd3hbKKco6Z03M6Yz8zq5bdbrap3b1hAj
0Ry2YmO7Exyg1hy3VQqLw5qBSQywioi/kAerN4nohdWVGYS6ZCC/NoysI4NEBSBaKGhr++J3UEGk
tQuqQR/qwCJlwNHFzjdwzUl2FbKHkzma8VuP7RKqt/OWJR7XsEnlseQ3wj/pt2Yo1/wFaEJJuAF3
/aDm5YsgcSYBNkszFoVv8xpj1A0OsMoWthKAqk+19OdxJnKqn4bvUhmQOEaKklAUP0zR2qc6fq4z
w+HK/VN5iFVdO3tbyk2lj4UFiYmI+o03s9caufgo0zquIHKQb44qCoAH5BpVmftTN64V+VbP7JZD
Q4dfSo+nseZ5LWfvs1MdWQjp8lOmeEnyeqLTSANBY5D7gEDMx8SETIrrSJBqVDNK6oAtLX77kTcx
w4PyZb3gGIpj5ch81z1wKOzazSDUr9ptw0gMjDxzcgerdHx2umw+kOS9lULcMZJD4SCzMwcMmQB6
b6HZPWDRY/5PRGHvgwO3axTwhkuBbo2vHdHLDJz8m0zrR3cY3lyonRwj7XhwG8J/h94+lwkAktI1
yEgJTh34LVOhi+qa9OQT+h2k8ZrbzPSrW7znabIqeHD1Dmw3RRMg7RMc9dd6YLZQAF0oyvLbyJ2L
XIbXrGp+jtC/t05JB9W3831PkdUUbdSlSAsQ6yMwrFHoTvOXWRcmE/wTuROftWD23X55IyWP19Fp
+p19tdrqkhuyOWYIdKVAVh72xJISRrqfsVNtsb1bURbi56BAb6IBESPH3nDSRnwjm+EVuPYWrtrP
Lg7xT6BSQXStiD3IfjokSB4KXGax2xxNbMIb8+S32DzMCixhQFu9VZPcYVK9YWOFjFPmZxLf0YNA
J5OFcbb6ea9Q6EZANMVmpIEgrG1HqFa6ixv04NVpMMEHc7kzqNm1KYQRNY3gBhkvDdkpUdDDyY+0
IwLGv0XFXe4sFh9hVT5IomHHinzKcHXBlKwx2DKDxsyBoNu8gStvYurL04TdRgz+efLYzo1hkEYF
nX7kmOziB/A6IHI05hbGtk0VsHTzzIuIk9OcgI+bHX4OPYptN1Fd9DaJbz4tgW+wNbeM/GsUBhDY
xcdcU6qfE8/OHjtmTc9QSbQwq+fHXD4KSThindYlK2TaPd83xM4ve9aJ3VpxBu0eUXVdBw2w2mav
25I1+UoJIdB2AeT/KWEsQP20i6hiIoXmNnEPxlC89Y5JAFSW1tGUyYehJtS75PCJbHrpvVsPpJXX
OXkhsTxR98wbWY6k0+LlcyR6O6ejhC1/d6QlbaYExrzHNpjpMXwe4Ulg4uh7xgEDAycTP78DQcQv
nuspmCC14RZg0MC1Xk/kcwTxL+BFQr7NJNxEoaIIm/jtw7m276bEeSLhyGTagZS4xtOLN4PjOeEC
jxq/I+c3eC7a2t1N6AlYElKTBW1OKDR5bGF6U70YwDqZESnAPFgp6SB+kYawZjiT8gVxi7X6qtZv
y5wta9NYCi54SvxamDApd0X87LOylI2od4wD3ypQiBtrYsLQPY3uCNY3TSl3avUtZHsDRyyYbC0D
I8XlmHcVNCyRJ3emICo8wbkzMbMkNvlksac+k3x4tSb7NevGDbKgmFQn/ckne3BDA2tdt/7eVp7F
8EH+/J6EkyE0drpA2R2IxoGM/d5a1rVeSfjGCqxmJV9uSJEEDnpu2KAppD5ROLg/We08oRmo9y0w
lzF+YdJWbOfwy4LWfe+nxgk4vPHMB30sDPlay/Fr0SKyh34/2HSTdsvavVWIiZB/VZHI31KPR88N
+D3yZFAcdeN+mpw7BPxsvti8bpoFiLmbGofW6eTeHIoHIP73hsypPxvB4+d/kaGmmJzXf1gLxvdt
EUEfop0aWnoU90cbgmOEsI2toi/p0yNShxjemWkNg4cn1ZL1un1xkaNZXwZnI3KM+q1Zyqh22TAs
E6qdKmAf69EEp8uXTtQOPicCOYtvvVtMguEUK3Tnh4pBHPWGdV8E/Z+WU3i3QBslfoBUp2QwHuMs
/c4XH4c+saYEZBD1pV7WYIHeY/CHOsCHfa5Y1xg9eS4IgDf2KKBlYGZQPmHGRKtWLRC8uO0/LN35
kUceuq9dvBNQ/6eKsMpSi5wQiX2KlcvgJ9uiuQGw5VpQTgR55K7HSDVc04EaZ2aXZ+OZScM+2S1w
Pg/s41Jdyr1gd7UNAM0WFhxKR7yOiKqssHnzkPIk/tdSyGqnbXRztnHOyW48eQ2wsyT+RCgyXfRC
fFjouJ+G4z4jFzzHksT4jJjmUnvi5GYuxU+aKgBf1goR7tGYv3ou8FNFvCTjeLvfLmzWXAtzRxFO
X8xTjQOZcvelh7yfm/Rrbsgvg0AFG0hqItP1dM7Bqh+MBM+JwVScUfN9t35AHH4p49C+BKY62asl
pzzYQJDqAmVjth5CHWnWCLhVQ9ASRanUT4OBpoN9O3YZ8FLNasAmlCg8T0N+AYwYs4YvKJ+QGrLe
OvSrLMMkag5fVIJUjve7KSHvWUl/ChoDz+q4vDjLeEhg5me8PbzJfrGbc72ehIwULVd9jb+8HvXG
nMZlZFixOAw8VTA1N5UkOj2/zoRzbJOAmXdtkxJreQ1HVCkfRcGZP3Ldku9CyZjPM6Qv+kZPqx/h
mE5UNMW4CYp+Qp0JK74iPajMQIGXvCddhyy/kf0TiRfQX/0ES2Y4oAzGVsYsLdmy0LrFbnIpJbu0
0OZLVSOaYkUTFguglct92eqfk826pEYNtkHEAQxqwMKjiQvcdBWnogSrk9bhp+ciJCzq5VaVRHfN
coTBU1bm1m9+mRoBiLn0B0c0ZNYnamsOGHIVBQdD23BXtW5N7BO/EJu/d0dn7eNVD5hlAWo0t0vm
4z7wgQOKkM5EYWHNfZRTSnC8hr17ZXUJhnRi5NCgHKliZ/kP9s6juXE0zdZ/ZWL2qIA3i7shQYKk
SMrbDUIpZcJ7j19/H2TVVEkQW5ye2d240R3VEVVd+RHuM+97znOOfoKCyeiLQxSO9+QnbYtQ5+5U
t21LVhg7Ab3vgj0qFMwyjb4NPLYvOPlbWpSkb+T1I5nTxy4ofdpYZIqJcnzg5pfLREQyaVquk9YW
q4wlbQ0mDKhDempjo3L5Hnd98Cj5JLiRg7NNyVOHA4oZK2sTsMtdxRnJuAja8t7tAK6V/iYyKMYl
fbYhl6dc94OfLxTXxOxD3583O1gZmZWQzmf9iIcO5ydVwkKWF5TuSfbxM6Z46P3ymD35ytSW9LRt
RsqtnFIwVo0gW8Zd/zigA9jSxSGXM6dCParXNfz3QrnLh0e3858QQKAdoM4q9SjdtLpwhKQCo+aT
TBU8u6YB0GegGoGkLBSsmylw2Z/0DA3vXchmD9MppVMRjZk6DMY6qIVx1TZpvghc3Eo4MwGUGZhO
+gOu1atc1NsF9AqoctPGoVebi9Cle1LknKeNPgI43XoXMmfYnSkVdyTO+TirK9RVvrHK1Ulr0kwm
SnITS2COpJqroNOoCaGItyMPRTBN4GmlrHeFAKxRlb01/mODYyQZcH7q/tQj/YYjA3v6qtpKzExE
Y9/A51WXCJDY5LnEo4MpIwHiOrHuKeTRzh9EGjAsH4KLZYZKIZu5HrIdir2fpey/lR3KWWQRC72j
whzVQAV7hcJ6Fb57Ah1nY6IpondYdPxt6p1dQ2tIfhmkjiOD+qiK0a847h8SAzqU0EDe9mUkDKSn
eDv0sLejInAI525rMOGEnvSd0sOyU8MsJG8AsDdRdhtXoq7dJ7bqd2TJEB3KdYXCytAFWpil7mC4
4HWL5bXYSSUWJ43+dzfu8hqqtxQg+yjHGOlvkNqIk7aY8tq9OMSrnkVKJOZRMZrxhs3veGPhkfNL
/Mb0TELkb0OzaKZn4lP38NyuWctad+gbxV3qE0GyFyxAWBknXKq1vU2OLi2vpt0GZv4jKV2+EqR8
XWehM6tlgjd65NwlmklPyFaJ2eATFnDjB09WU+0NCVK4q/iPXY42tUriZ0kvL+gxPsQq2pI0Gn4Y
rXFRZ7HjjfWhZHlTUMUOfe+wHG5d7M5l37zEBp1GoMpA94wJSt1zNgl0674Oves2xauWVFRfmlh/
b9jyL4mdpo9tvhRdi/IwyWnpUcDsUKznZUiiDJzhRhVuIkLUx7req5Gxxjm6dE2yBb0kiZyk7g5M
lT0HqC0SbvTY9GiYUCto91RZrDBIVqHAaTAINQoE5BQJMNrJYrGNQjXvgG7fjGqQ225fWjar/FMv
GP4+Fax1IZeAsiNlWoimlkeJ5FZ7rzuBbIw8RNwddaLjCyQ5FlyW4KKBJQeZ+aO6khtZdxR/6BZR
zqk5lpFONdWb3HQHEmosRHkIDyLZ2MlB1awrGD7wsscN54LUViRK4l586OKYkkRjqJCsOQ4VnfcI
hJAWE60bSMbPfcVHK0yoHQ9rcASJdVeP2S83JOrZTan8hDkxvCO9zqWiSzGmwIHg0KGx85opC50Y
Vtx2xxd/LRc0jYuEeaegu+bnAlVGUxMXeWgwS8ugyIFpOZRSOd2qsfHTVN2UyqCOm6jiL0Vfuhxj
/ce6U3fMGZeNqJBrLtc/1Th4cbHWr0u4oS7EZA/QzdLXVSSznHIo31O1Uqudte2SYLzwkO3aSou4
q7+yJm59lFKxGyw8AKLRMZfwTYHOBjgK3dhYhjoS3dRtr70iwj8ZJoktN4HpDAZdNW1ctgRbLvUE
zUClIoqWXPGguQjDGsoZtFpijyZ86TtW1PuP8YBGlRxiruh3MzVGihdwpO1jNSJsx7hNOlboPI9u
BoPNVzrU3Bpvyg6DjsltDLQGMRdqfVM1TLqjUy0VY5tEk0MFqFhuBxgliM5lrAuuGK5c4r1gh/sv
VE/spBT2XmbtwjAENx9K7C0wBNCD9bYaEapL2Lp+e+ir+tULghshrsRtgip6nHonmV/2S2bramn4
7FipV1PLGKIte7PbHADsxitvyahxplopnO9JAE2Hfog4q3q9p6L44MRChuYyy4OjLri+HVr+G+Qd
Wl9OrOiJTblpFdfqT5nQ0FVh+hQZ49eJVAyilaMUcQOa4OlkAmM3UORKPsq9vnZlz9qhI9sXKh3o
TEmcZDRuqiZyetnCZp6ND0ZNJK3ZRr+CKZ81lZilrEniI8t35K1529hzSg9k6YMroXzAdy7jKYwx
gAV0XWIWpaHgkdCtLp0sFnyOC/TVRPkSnAPkCjYWFMjJuRdFKimqtO1dSB96WaBFbHeI9rzVqCSB
TToT1XPCHyKLglwwPsgQcI2E0oWJXFDS8Qqy7SbGwtgbgZYc4wyUcIhvN2ITuGO3BNM8QiSfuz1G
znaKnINtwpl5hUj6vcpjyRFoGHojm3AfLk2B8lQgeCYcU9pBSEg5KI2Fw8y48w3NaWXs/HlCRZn3
5ZfoMTGYhXITokbhdPzudyw9SopERsw44sZZ/lYJIkuaAohhdHVIaPDnBZOK9cDK4DZBY4/CpF+T
gCKj365r5V1IlW1pGasuwmoiE+WT1T0tOr1wjFZ4rokKXTTj1gIctKimMgleJTDpKXRWI4akGfb+
Svcl2xOCal/3wkqW0SCJqU8EvOjoEoG2mRTgFmab7tXaUxcHAKatX31WaQcZjatYouWI/ERycn1f
+w9N4u+gsvA+mkQ6CeMP3Uixkvrv+VReT5qYavtSal2yK4rqAX8HVdJsbWnWS26aye7fd+Hd/b8V
yylPJtB/7b+7gyYRvL++/8fwH3fZj1cv++jE+/3v/mnFE3TxD8IzqevSpdb06Q/904kn6FjxJGx1
ug5TUYWh948V73fOjqxADNJVTcJ2+7cTTxL/EFXmEQxNAOt1knb+HSee9Nn3CvRQgnQnTdhMQ+GP
m5ttJVQPjWwwKYk7lj5jTbC5nW5oCK1Euz/Col99uEd/mTU/Zux8Nvd+GU+akUhBQyGurxjP5HRS
QiEOpXs/szaS+/P7geSTI8kyQT6sLNhsZ0Qt3SolL4B/i6RgkVyk234vvsbvw8F/5nxrE/+xZNOj
vmkvnZ3fSEv1sl0pK39VbWjN+s73P4Zn/MHt+NdVf/gtk3v2g7sY7QV2goHfUqd3TRHbVvAeuf2f
Rth/Cb2fMcT+HAVPp4GjUjPwTc+uuJDDIJdHA+vbi/Km77CkcVw1t9pqeGts6YHTxfocaP83aPQf
H+fXMWdXRvqkMkYDYzacTFfNSl7KwEGzB+tt3Btr4JlghethyQKNCLra9gd0r+dIZnwpX++vJPKJ
KbouAxebYzz7lvJcGYeInqL+pxa2e0XmcImRcxeV8cEfqmvTsl6bnAZgaUrVTh6VY6DIv7waRmAk
NVjfUBvCSBudOutBPZb6dTxiIvBN+akdqge0+/RHg9tJ+d3IIFYbw0CaYbUv7VS2aSJB4hzXo0Sm
1rKoNdmWLRACdVrdx15W2FLFH+bFiOotHXtVzSEuS2jkkYZui4JukPU0HOg/HtjpbERLWluD9qxW
+rHNzC0dcXr79aRlZq+vxHj0UjbmicjS4VpUqNqxQVJbm/dVw6WIrnmBIsFJ4/SI8AhBaYJeKC5U
RO20NORYIDi2VQnaiw5q1jwionPIG2GRq8zLsIFUgcBE1OKLXLee60i49t3yvaDfAkhriikSszdD
p/Aoieumsba9qvwyRfeNQKHNoHqPflg5Bi1lBVejqJNUMMQT/ru7pL/Jj8tQChpySM5PsE5Qx0vR
xIwP6Y7WT4QLPTcYJHy/OHJ0dbTEfLBMwakayO26kF7LVr0aBcwTsUjIUeFBJIpN3AeRsNdMcvx8
qXsq8oDYqsGheg/nWMMqWKbonypVbUh55AzkoyReBE1j19UADAY4uawYHgiu/ihE6hap8kuqDVtJ
LkhOMFH7t8qxkHCiZB14foCIwNV2pkGwTtvr4M/Kn5TLt67Rv8sGE0yprdwoOmLC5hBsxY+RhQYy
j29A8F94qUwmEmfiSISFYcpJStEoflFw9yJtyq9CnZIXhdN1kpHHqSWPqp+sQ5NM4lq9mSJGXeUi
Rp8g0T+1ZIAzSu0rttiVxqophhUoW7urac0WUb9NaB00JUblTI1XtRqvcx8dMcW3BKHeKo6rHXnd
tExEeUnH7Cdn6aeoHXMkCHS7UP1jDp0aMooQvSY6ws8qrn70QXMnkd4QCtJ7IDYPkgS3Pa23PqfU
lTbJULMoeR9itbVx42h2oCs3KGQeK23qraojIZateOcpBB34SjAV7MhZ+X6qlT4Dbn/PSCxpsgzx
QFdE0Zz++Ye5tvTSIhXanOLG1t3Rb3e8LTmiy9I5T42Y1u75vC6pQAxlidQuKszTP/8wllgUqJun
RAQS1uPlE/q7+pmgy6OwoF39o70oV+FNuaoXyT19LMgwRJH6G/EiPGSb76/6M/P0z4vWwUlIuiwq
IhiLzz9kREHfUn2kTNrdd+5bDVTp+wFOTrGWxnaELQk68zktknutjMOYAoS3dafcllflNktXxnrc
MMFccnB6s3bKA+bS0qnOXJw0wQBmiwzU9n/GnsECxDFJyQxh7Iq6+VJbBzvOGOAWF0BolsPFOQKJ
/Bmb8ftuAj/QJzo+kHzpd9jNh8fqpTlUjem8166HFXAh05H2FGbyLVWiA56hlc98vWhgEeOf0/bi
5twvOLUtUzWDjZ6ma5ig5tuyOKTDbBgxL/Gebhs91IX5nG/GHYnRdrLmmJKfe74n7vHHEb9szCSr
rwKdEfF/uE6yypypAGojQF5ml+lB2J95n06OZxq8SxrPltfq8xvLepjLqsd41O7t0abwZ7ebao2o
2EkdYX1mtBPbXJVm0X+Nps22nYY3NCmwKmRmTmsPq3Sd3QvsTMgsd2qnezw73onNp64TgUmnS4R3
Ot+QuBa2TcPLpqsLjlG1cHfRBu/nPTp8Wv+0g9prfROsz743J+aBT+POvpRGwt2BwPX3l7IUVxjn
L/VtvcLxsayX/s7YnuOJn3pTGdHkEMOswBXPNp3SZONyAfbwbdKzaxcAHbZge5eWY/2qkTYoV2ce
5YkX59OAsx2nN0DQaP4cUGKddBTb201wbiQs/VF+PLe5lKYLmE0+HNDAonBKEpEXzeb4ZuiUzo8r
LpDZHYdXtJneH3+trfLH/tp/VVjmiRs4Uhs/e1qSTz5PvksNigkUn/lipoiGUXuTkUO+FmoHh5rX
3JAjI7xpb+6uvFWfKf4ccoRQ9Ur3HEqmNQoLat/2uErWlq2cwYiffNqGPN0FQgdk5qDPX63GqovO
Fg+dem26ZCuoS/pbDsaHkakw++/QoE497o8jzh63YBn49oKWL4lO7RX4C8bz9rDyp/H+G1/QqS/3
43izealJXL2nVUreK6opyKpP6ipYkY9xhQ4y/iWupYfxXtg2G+vchHjiURsEEcga3xG4rfmjLqwy
teROnRYd10EEw+mgYrFB2bAd7PImeII4Iryf+ZhObGAMkeAz5ihDNjRttm8wkrStO5e2SLqH1rkE
O81G+1ndVmteqDXeNVjDz5p9ZtTpHs4+KQNGpTHNj/zn91v2YX2tQkFgJ2G4S+/BS2w/WOA0WmgX
0kXiRCRK5HAAL40XzuMs78FZwNipa5Yoq5AZaCHOmq88md/VsSkD3VTil7K+UGlWhcLN95d4cgw4
ShYFFlPn8/38nQQlkUjEuXOFzQ8rRTqG0e1cfvCpm/hhiOl9+nATzcgYTSUEfemJl2X1q6Nw+/01
nHohyQz4+xpmE59m9qM56lyDr4Vrr6qcRoZG9XfB7OrPJ36mGGRIpgTnHgqrwkifL0FtjcCtc2/K
NLPWgiXDnrHo5zarIToXuXjyYiwZK4AODu3LBlkxaffGAkPVlXcQLO/FF5vb76/m1MnDlKHsiFyT
zECzk4cuiD1nXJ5IuKVbsxw3sG8WhiPb+fkt8YkNzaexpmnzw9OX48Bvwmmsfk0EtD1tSc13g3VX
XXNivP+frLqfxpu90JBkPIvhpu0/y7zNivMzWA5raHKOZyeP39/JE3Pwp8FmrzZMrCDtp4urchTp
/Y0nPyF1JOj+4ftxTi1nnwaaveK6RD0nLRmotOFl0qf0NtImOACD1tUVjVCneDw3z594ET8NOV37
hwfn9gIeqYAhZQ7XAXGPmvfz+6s6NcL0DloKdQuJzcNsBMEss77xSSoT3CurbIHreM73Q5x6QB+H
mC3KoWgAspIYomlMGyPr0uSwhANy1QxnJtLTF8POXcPHwhZs9irUWd6WfRILSNGDNeUGQhHPxL+e
Ou2ZEyTxv4aYvQTWqJdBJcIrzjN5q3vWhYflL0vjDckl10JZ/Bpl7UeTuhc+idsuojdkes8TDKEk
srBMg2VW5SjFws3QyVt6h5s6qM/cb/nU564ols5STZ1BE2fPtI6ouJhdxvRld7+8KSJtie2q3DZO
cgBJhNJkVV/8PpcSjVNti8uplH12K3yitGJOOfUU1WXYgcZsEsjVFlS/mGO2so2FyBSH5o3tCRb/
zbkzvzy9QrM9AmPpFBtYpUXEw5/f4iQ2KjXNuGJkpQejwMZX98W15VuvTLzHoFXvQhj0Yuc7VZQL
yIqRgkcNkhdTX+kNGkpj9J/UnlDqXE9wiMBsFSJ9XcIgoPcMy9kg6KAQEZ+qnnrvIuQeEADExnBN
9/DP5ti/rsxPs/F3FzN7xUptSFCCFcIy3ltvMlFd5l67nhKMkOWdLV+cKtWYKvWYKdCKrJ/55kNN
CyOE2gbAzBnX7i/JjlZU527CR+maFPVlTjYYuQxL9yb58f20cOqsZOoE/2gU4fH8zhd05M5oo8yS
WLAnWCN7l6j3ixSOqnRT2JpTbGW7PQCQidZnX83pA5jf4Q8jW7MDfmZ5pGz0jIwaE/yaQPF82Op+
fkS15eBHB+HdYJ83q9vSwqgVJxq275Bms/Qmi+KbH2ZXERIjXx4T+8xNOVFN+nhTrPm2wFKwUhbT
TVmTqLsAuLxRnG5fn98UnHrNdE1WaDLqVCXnVUCFiUepUf4uyRFgR10tvWvdVheWk9ndRXFm/3ny
C6VCJnMYlPSp6/T5C60ShN9Yn6ZbXtxT88WqB5GMJHD1yoVJvuyhLSKo2ph6uiHl9uAWE9TL3XVG
suX37+tCbBxAkQ+pYP4S/NSp0y7dI8G5If7leiDNpRsSasRj/UD18bXM2p+ilPRLKxKWZx7RqclG
5woMCMcTeXj2iErBR8VOF3/pvVr76eZZTzgvdshWzeea0zQH6/JYL80f5+MCaSLNX12VtjAHEZ4Y
f1HmeVU0ARJFb6mEAXqXkEhl7mMRofMJetSyqVuSD2oAl3dcT3Ghqyf5ukVN+NoozZvaltWhkwaI
cE1t7OlliEvBFMC6Wzk1plbsL8YARZ4WoQ5LMoiMkiAhYMWY+twV6YuRkZ8jtlDtMC22qzgIhl2O
st1xo/FeKvKEiKjStfMMZzoqcqTgg1TcmgiNWCzhWsWoN5oWY8jgIcFWLR+4ian3aD/at76RWRpl
FFC0QqKNHJJ+U2tViuEfIRs+YAeXbXzdiiEJR6VY2MmUyO036PpMyKvbGB7UqvW1l1J3MUqlhnpp
ef19Ap8S0ReldpbLdUAsApYLbRvTYSPCuISfgjpEslOaZ5saQIfi+c8AFzyiXKbM26gGYCd0pbjA
fkhvWFR53HWR2qAjtYVY1w/5ALVBaPrXqghXo0siLZlNOAONURYhK+agFnQzRsTnxusSoIRtZeGV
qA/PMR5DiF78oCrIXsO2uSwTF8qbCsm6VeIrQULsvsR+06l2AEEOXnpaY4FuKC/XGEcjSYSRk2H5
1iO0hvpo1Ts3HfRNQtueBIS6uaqEwKQAXrr+nZVA/ihiIus1KOEEhJOAQVOLpx4B7XHbqNhUmfgT
Iy35GWiVosqABWlgWw7NC1VFKATeYJ+p6ntWhm+e3t/0CmJuYcRkFcC06GNkUYGpkwlQNL4N2akl
RcnDy+rjPfX1VVsTSJ1a/paFbakoxbZS6D/gFXykObkyG+WoFfGtJRce/ABR2Ho9lslWfIp64lDC
9Kih1l8kKjq8vJCRvYDograBMUPjGIWFoLuqvPapSPQjOeK2Kri3ftz+iC3CFwK14o2l35fl5nWS
wcbK4AzWUl7wLoTwZFXlopO7B9k3rkwzeKULGKDYCe9w7mBq7GjA8RodNbnxF73E95H3yOLNUr6F
ovaYJP0rrporWa0aQqO8Qy82r2xBsb91pHE39NYog4JzlDy03eKdngdbo+QjaIGoLnCkP/iZfkmW
ABGRoWd7tU5AS0tLFjaCGeX1QjHqaGkOCp52gkbAtOGt7tW+XnkGB6w2VdKrNH3nDDtcx7yRdqOM
L2XIiL4AymPUuMyYMAksD4m7jEvMFVHSXfqtslE1Pq9wuEkzmCxEMB/E3j12tXXTq75qJ0a9abVy
zXwO2CHVLqtBfY7Qi6VxiPFEU+6soaVLr7THTIg2Kho+vqjyPROzrT/gHB355NVRuFRUd8cfcpTc
0I599zXi7UPOSP0mEPeRh0kyJSLNREEG0tXJo+Aq00lI0qNtSSpDVUoHfwx/CWp0CHSgLZhbajtO
hFfZquSFbCQPeHcpylR0mY0aHiP+rdtyQEyrpzhH4GhBu6usneySPy4k+D5ylOLE1+0jH51iFZXd
so5KaQEh8hhTaTuIKQ5KhQBntxv2/WA9Yl66SRT3tvVGxBjuZQepK4ybu0iSm6Wa5B4as3KHgdux
uvG19Jt38PDXWEmfQ9gwdtnVt7mXbZVguBiFAHhJI8MKa0gzZwQ4UqX+kIwlGIk6cnB+rZuEXOoa
KG1lWrda0B3JhTmWVr4vfHmjj/5ebiM62uzmDplgHuVR2uixvo9091FIqVEp5mPSGZj0yiDbjemA
h1zoIZliFaP5T+5F3tK5lZn+FchXtixHWK5D3FmY76AOD/EvWao96ivNo1AjI/Uy4AtFYBKn3dqw
AwDtSL8gK4ikhhWv5cRMquR6sFtXCLdmPMQ7F40t7WMdgV7hdaswB3DlVeGGZAiMRuJlYlgOyVA7
IoNWg4fx3WhBDlTkUACCjFp0C1WxbJsO8UJZ3vciiwu4g9A7RAJMS0vKfrAYLcZCfnTxtJa57iTa
CAOzNMncKADG9tWz3w2rhG523ED4rYd3wZAuSbu8VA3yKwxlvCowKQ0j6nua01iNS5BGQ7iWSjVB
UofGYIQ81QSwkUfJuGoTj91YJfMlh8OVGkqHrApeGpHQG4lcEFjfFCUD8xm0/dbTCj46H2cS9nVo
IVNUayOihYivu6zMFhp4VcKnYjsMIRtpSD9Cy0J6qEqvHm/3RWH5U2JdrgEKwBSNjZmPsxy89hAr
RblMx066HTq4qpWBnWJA9pv2nE+qjplYcdHY6qFxWyjUpDUXGnM9Bo9ylbrrsMhGYiX6gJCMcjOg
GZfV9Gdgdu956e0EKX0gPm6nNP0Wx+c+UvHFWemlWY3cGCOBWNoVaBC8pso2xoD2YCjFdFmbmROI
9YveJsoFFiANz2jHfBJ4cGvKvr8N/AFgck/SRyoKtW2lqE0kvbpXSfYhJWl4zEw8MaJKHcVS+fJl
vz2XS/GlhEyvSRRFja93yjOVp63whzIKxFCywuBiT11+J12zDVlrO+7M9vud4ZfywzSMxCB0t3A6
/xYAfBjGiMkEhlpoLbntJK0RRiSf7aB9OVXPxphVhAYVk304jQEdb82Z2nG3wV5w4lV3cU6HJp27
nlkdIYilCEPJJESz6YMeo1W2ZFlfZnvg4pTag9tzArGvRdHZ1c1KRbkHZD/ofj+oYGNc+DanE06C
3jLcnTuRnL46tBiyYpkiNYrZicRrRSQ1bLO5OmmNOEjbdN7OczRHXsN5xaSLZojj/uL7d+R3a/zT
2XO6REWiMGKJHBbnabDY7aBEpTq6u5wS9uQ4Ncut1kxyYIyFEtp7qTp25HbBtzwz9Jezw2zoWZUk
MOREZGNu0Wc2FjmZJa5NUOGCAwDx9vI6vEh30DjPtWDPjTorZ2TVGHgAGNntOeZu3CrYr9c+WR/U
/2xCBbe42opFtznXNzr5zdMm0A0T5MaXpnrdShkbZi5WdbxNtLNW8NTWpXO2lnDyI/kwzmxuUcxI
aVKTcUCPPNDstQsHlziqWNtd1NeBbW2LzffP8atY9fdz/OfSZpU1VWLnBcsBWezBvCc/EwYnR4V1
ukahdYVm7wnRN+0ELMamTVjvNmAzihvS3ylb4ersjPTlODz7NbO3Ci50U/gKv6a2wdFu43V0qJAu
DABu8AMRvS2txA3OMZ2lk27HmdP4l1LONLrxWxVt8hnP+3OBHPKQayIzB2qNyy6R1rkJ59UXXzsv
eB578/r7m3/ycf8z3lwbksIhGxPDZSlJQUOCCzMfvh9g+hy+zA8fBphVF+QcxX+hMIAXw+3DKVVc
Ef/3b45BEYGuk6ZZpqpKXwK+h1qKtDDp6c9EL4l+JXcXSX37/RCT6PzrdXxYc2fXEQZCpnfsHuHd
GRtBK1ndhRKxIRarBcbOX0kBXNpKlqBzAYWF3qYdhdfRDC7I4w44WxPq1ovjFefrM2/M6V/24Q7P
vlgyQQu39elBTN0pJViEz/1dsJoSm9tVhzPxCG96HZxVP58dd/bZKjLwQmHgVSXT4pKo0ittjT3M
huyHICW68zcJeNGzKp+v3YDPX4g2+z6Dpki6JuRyVadG6rxI36duI9QBu32ouWxQGais16pd7L3n
CqfZbXQJvPxcK+v3wvbdiz1bB+IB0kOh8WJXK9PRVxXK72Jn7EkGccorbUtzK1zCs1qONtTo5F47
1rwBOzy1EOnX5bX8DvuAuaS5hB+1+v5l/Vqd/H2PqIwgLsNZ8btU/WHnVoNao+7PPSrtcCtl9Erw
T5Vbl1DEY7uHCZxslA1ZA29AXpz6geQv45f0QLRL+yr9qrb4mZfVmYrp6Xngn5802wpF+HolZXpL
e/OHYRwUeL+Bem4lmV65r8/EIuad/9Jdnz2TIa0wOwG//L2bBJWaHQmzXhkk0x8hdq9MW70VG0R9
JfI3HW/sYtjn1+Lm3CJ6alKVJEOZmkVTkPrsyxhZP9KxBEPaIVspQNul5r8tmOEJfxxi9hXEWNv6
WuJKTaJ2l94GdtjSX5t8BZ2/mpShZFaem2hOPcKPY87urmrUBTQiPvhprz6QuLQJ13B4bfHJfYJ2
sYluiU0/80hPbqHRF08CNAWJ71x0lURk1VoF7gYSjpBKwtbdyNthDdvFOTvWl2bFdFM/jDV7R2NL
cdVSZyxxR/wOLwxw1fW03J87WX0V9f4eiSOVhsJW1ea6urzLfTebJJnh1r+a9KYcM3eUFxfQHc/u
KU4eDZBq/z3atLZ9mA7MWGR1NH8LQEtYsCPNkZCjyBtx7f5RXWfr/HBWM3FqIyPRG7FEy9QJT5t9
A1oThXXfI1u2bk0HjPRK2cRrYTWtDfmifhgfMCCusovozHnk96F0PgV8HHf2YYQjBXeAothVd8nR
A2q76tfdyiOQz18rR3yanlPZw1p58FcYPJzY2UVXUEDOa0NPTQKIX5kDyHmDpDv7WsKxGkJysKa5
yHUIjxoepgxCCnqTIL9/AWMEqP3c13LqE0XNhlwACQ6NsNkuJa7zIg4Urn6STlc3nRMyJ4xOY2db
0XYvItuyz341py/0nzFn+w+9Kqs6kCeBuk9iHK1xyYaJx2EsWKoYq+1s7a/OzUWnTkOqhtNBNKiE
fDns9gK0Eyo00ybA21T4HLr1//g0pLJoySZBlRAwZ29xnueW2U3CfxLAWODbrXIRHMD7c9JTViW9
5HPL5FdVDjODpkwLtyiznZ372NImb5kLMwR6zHdti9o1uBg3xiqDa7byKESt/qpS/P8Myf+UNd6b
vzV59mv9+h8/U/rAw/E1+fl//vP2NclePxlXp///X8ZVjJN/UElRcFDSU6ayxaf0l3WVv/MHZzM+
bQWnocH//p0iKUjKH6qCshK13aSXlqf16q8YSUFS/xANnX9s4nglnOXfM69+XqyYVwmKNU19OvQo
yGLmE6wYBdkA+7i/g0kFNnBC/JEkEeJVd1W6pmVfP1f6Q9fhFMk88/7Djbr6cz79KF6cLSlfR59N
s72C1mGUtP7OwjNqPIshfHiKrlp4b8Ag7rN6L9AP6igcpiItA7V5KuHMET3onPkh04z2z3z/9YfM
ptnGJaqRElt/p1x2K3kVr0NS3HaNraLLAepwZrTpe/80mqkoKpsQSl1TJOhcpxxQISbkcBzuaAyg
PMQjd1tvhAMhGAtw3Iez8/nnuZWrm403m1ur3AdtIDOextUxr15Ii8wZntU3laKeeOEez5URPy8g
XwecTXiwmVNdU2FojR5JA8DaQuFWA6j8v7yPs9dHFr0ujtx2uOuWI7IQdYXJR92qC431orrsHqXt
/3LA2WviBVkOLYQB9QMHoFv4YZyP9YWGTaNcAn0+d4GfywVf7+Nsy1WIAPyA108vSr0laws78lTb
1m3gtpeQd1akR164Z0b986P/7v2cdmUfdnqD2SeZofJZst97AzYxeWuVHJSKtc/Q/3qqfyG2PmB+
WhcrfMO3iiS9Si5JCDLWzVi0rqSqvxDl8liUkB+KOrPID0mvSOdBl5z+HFIoEq157RvpRgTQKRUV
BXQV+IvgVReKZ1xqXqLAao5vUL44IXzVRKjugRtB12pMfwn8wlE6K3bSoXxr0/KBPsaW/sPSbEyg
+OWmlMbXAFkilZX8R+5W+8zInjK5FnFrAuHzelqmVfUOctm35Si8SfT8yRcSOiDVJOcYhOhAACqZ
ov1wdCX/DSH+LlGKQ9Wo95lCEHRKgSjJj1ah7f1Btut4pOtoPcU14FOLvIQqcWGz+uJWraRH00je
LVB7Ro+Ptxeq17Byf+mSm6x1yLLLJtS3vgf1fwAT1JGrsNb9nkgUn5J3LqdLA3ITRKh4Cw+F/VFK
24+Qjm2jgxUpexN+c5Wvcsl6KzqgMqWnaAslyjZ6WZqQ8uhOktgJ076DVD60tQtNqriHthYvalnc
y2l/3wyErCWNsrTybkNX0JFzYxsSeLUQQn9LpMuLnArXYZ3nm1Io7syuvB4F4ERFVV4HvrbXmkBa
xVa5MgSQPY3iP/f0Q7vQem+S/BZk4oHkizcunhpCVuysEFZqQgyiXyj7gAYgmFbkFSiviKMdbhu5
3ecKwHU3+zkEL6N7wYOofe8nCLLLsmZ1Go1Nbg07VReWSTxhYkDLkbG+VgZ3C9r11utgFAQmPcUR
X6XUMbEGaWPDuDz6aQuLbux/RpJPAluB5adotF9dggca2Tyhm74v3luoPBbGYLSPQqlQs0b8AIXK
oEg/QpJUiejDmQZC0RDYM0qAQF3AWCCMGgF1JBZtrSlEYOFmDOeWzLEQO+SiEnvUkgkdQrcX011n
JU5oRddKOmxcsXgWSHdc+oV8mZXWha5kD9Rj9rGhO6Yv4i83kIaJfrboUpLg3P/L3nkkyY1la3or
bTVHGbQY9ASuQyIYzggyJjBKaK2xrV5Cb6w/kNmV7gh/DmO+6asyy0EKHr8XV5x7zi+EQ1oonT22
3etYcZyn6TDJhlOd6YODSwe8Khrj4OWyaWNqHNiGhgYXclK4T6DJlBkAlfqy2CWK+azp4QEyMZoq
Wb5PtQa7PiQ8LetGdINxFQbyV0FUH13fQua7w0fNraq7UdY/anzajR9axdr1vMfCjF8az9NXaCJj
V0dBSsRAuu++WnrmrbwBJEHV+AfTGO+wyaMZGu4rowVIKaLtElOTl1KUTWNN+iGL451fdnsFHYZV
50H5FZBSB30kbHU1NzeaBl4IOUBWtVB8yQfFiQ3le6GId42u4XVQZgnan9bKz5JPg9j9aC0PQykh
/mSFhTZ9jpewRravNDDdTLT6BfK2uq4b5YdWo8iZWoijmhJoBm98CergaLV6sC/bZAT4M1g5HyF6
q4Tmi1CMr5UrAArqNOFW6tsHjG8/ur0/bg3vZ4/93rbQfByGKxEJfHRQHkbZp4Da9d1jLGr3o6Lh
hpdEixXmpbt+Vn3IrNiEmjNdGXcYf9vWK4rHK6R8notDCVbWOiw1RC/e9XQModiS3pJEnl8WyN8F
Y9N1/TFX0ULnPYl8mHlXRc1SsepdqjplMfQIVQ0AN+SjWVIRDIYhjGHZH4Fh3Pbdrdh9VVhcfUvp
3Et2unjn6nRYMAtZuPWn9OjddXgSeJZmNBHQcUUIxONwI23RBIUr2W2RB6e+6a2Xbt9fHdZr0WY5
BtQ5M6wzSTxWm/KQrsNt6+g38J++eA8TJSZeZ/dxtYpQxS0O4HNlu/wAsPKLByQYTPtN8lq8Lox/
aeJnWUjUymIv1fyi8DBskIrYl3ttR0FrGXb9Lg2ffeJ54jGkekk5ejyKNwp9/OxHsDN21g0M9b36
cH1UF5ct/Q7DQDpI5wV0vmyrSgoMtJL7o47bj+5UpDNYdlyPMXuG/5W/TchlHuP0txEaOkukXFFL
xKof+qO641mxyrfuody0G8xzKNHxtZYeFpdWqq7A0VZpLZpUr8/jIaBVul0h9sffZU7Qy5top64n
9PKwX2SyTjt7vlJPo83WhYjfusJFR7RHHMduws/qC04ecNDBqlukxVPRpnsNJPQM4t0ST3vGOfk9
t6fRZ2tFF8JsMGOrP8ZTkcpGU/Uh/lweJZtrdK0fjaexWLl29yjeYpeDDO399W976ZxFOWp6wKNz
YP2qOJ/kyJUVxLXYhtIxquBVtMGqWuLtzIrWf43wJMT0tU9C+ErulREND0bY3hU3/W2+SY7yGrjj
IqFzaTSzs1Vp86b0ymI4Sghb4zgwgnX2vIWHxcX1cjKe2TnqNrKJQnMgHRN5hOrtidVaa42DVLVo
maBTaQFrt7MesdZakJvt9e81azT+NZsaFxQ8RfDp8my9AOImtdPrgXM1oaETb9Vu5f3IN8KTQm0+
RH8k3om3/seFsJeONGhR/wk7u4/NPBC7ZsxF3qjdRl2hNn/r7q0dNtF/KtHwfoizq1gyh8oIpGSK
hSOEtQ2eWvtbGtvSCkGK23y3VD+dfvu7A+DvsSnTxXGyQNvOHZA2jKWjWqBFWUP+ULzkFfznIW47
VGPr9nHQ86frM7oUdHamdp6ZCkgIDUejUJBYBOo9OIX2oOHKV9cfSwCE1+Nd3oYno5xtQ8WHTiCO
w3B079G5taVb775DgwZfqUWxgpn+2Lsv+K5SDIVgAPstHXuILuqGx9M6usfD6BeP27/BdPqwWNS4
uPdPxjfblr6l5kaH9uex/sZb9EVfjba7HoHvPuq2uh3vve2icsnlb4gcgwoPjiN0FlLF3FYbY4U6
SrwWPMRh1E2/58zxDukt7VUq4wUHOMU3jrrs68L3nDb6+1X7d/DZJVnWXV0bHAdckgUQY5vsCvKv
guwOGVX6U1qJa06nZ8pHzvXIEJkXQs9uzBbWyYgbhnT0reGniNQWqsAYcg+T0fKaU9G0BUWCdeSh
zt70+r1udHgPtAGcEEF71gBPFmmfwLbI6fHJwoDbtWGiRa3c9T24Wy25H3z/xjfLvakJ+65QDqIf
IxGuN7eD7H4xlfyIiPpNmeMm17bRsMOeXLVLN3zucVXf+pbbbfq21A6AAEU4YLK1juvEp/EkVKCk
NXfjtUDn/VT4hq0ZeIBaMteiD3R9UHVznUie8jNoMIQu4/KhymjMxSpCr1GKwWWDTcoudVPrwY+l
pzTJ7rRYf6lk4ZOO+Gadxg9x53IbNBZe7dJQbTHzEx/bAEdzqUWCzIvb7BD5XE8KL/RGDB24aug5
6KG+1fToyVV62Bko49pom38Vh1FA0JdyBNJ6GCj5/Q9jqCEt9C1K3QbS8KNR1Qgn9J+GZsh39aQp
qA1StI6Qnz94odZvykCMdizf73hWBnyPKsXhxZU2gyEktt5Kr1mGUnVW3nkpmq4h3J2tUYXyuktr
WEeeDBp9wJsd664MzVUb38CVGSePcWzcdy7SZh0uhVh0gnTuXR2H0qpRbtTJTBHJfQVnTuy5kQYH
GOLhAxVmuOTJjXWsK1leD6KGI+hk5DPyL0QK9fra1V/yJP9pDcKLVCBl0GtS8x0nF0gHQNDXQ503
G0+jmNVp0MmCvg6RoreqddvXj9DFXgW1/+66ib9JNfd720o3eCvf1zXgS9+rVkOKSeUQ+a95me61
RrqrKf7huxEVdoF4HOLxY/3QBsFeQLNnkp2WbB0DJJtiYN6DQtehv6NOr60r7mFco6hKuBUPdhzA
Hn0tbXamPEhUpJAR193YQiem6jZtwdu/LVz9AYVErHF7zJEKXww2PNa1FWpdEo4fUWOnlYh+8qCU
wFHy9CEvkRF0MyHd6mKDDjWaM4ESes+5C8966GD4KC2oK0GgrCNBAEJlGwm7VqEy6QLG1uvgAUV1
jGypMdoGlISdjDU400hhDyTuY1y3T6XXfYtMrEQtEa9zLHWsVazAgNTEu6B0nYi0TR6C+8oYPxc6
avRlkqExYLbH1DdHWx5zhqQgsAizw8LPzy6ysrCvnzcXnx+YjkBiNxHBQgn1/H6WR0gWQj+IJJAI
hK/HPZZZGC2tMC3nPVDs3S/XA1463+hnGJR7eVNBN5/lWH7simXuEzDN7AmBgC6JdcAk7Wkg9clu
ArAzMdAujB68Q7spH7TduBPpuSKstFl6IMzQEb/uUjR2EDC3pvYWIlLno0ckvBNTo1cYPZnXZtzj
TcCzHUlFW1gs1V+4RE+DzZ8DpYcnWmsV8rGUdUhe+qqTlu6tKc+Y3VsUPWj8gUsCpjiHJZnS6MqZ
ro3Hcj2s+vWkGwRi7dBt9a16+xe25H/auf+aHuH/dTd35X/5ftrMnf7t371cWfm3xf9AYbCaQMGL
vJF+t3Knbq2BXCKtWnr8EFL+08jlv4HEpZp04FW4/tA1/tPHNf4NyBRDoKlBj3ILwoN/JEJsnK8O
Q55+FjAx/lCL/5tz8bkMqVW1kPQbHMmH3kKms8W1AxF/S8VfqcKpc8U/CLqX2pRQVVcCPYe1MjZp
j5airorVVtWHUHrwPU0eSUtwlgl2Y110SoTAuGdQreZPEoUWQVJFG5V9KDVS96KkRY63mCnwYrNs
LuRUfEBOA0ddyKGBFWEyMYiYPQpjLLTiI07ePlB3LxIUriVh1CThNVQaSf2YjGKu016RM+mthK6q
KyuJIvzw2TVS2XgUlDZLBTuINbV5ELPJzW1VVLhyvCSIuo8/EaVP2x9p4JUK6n5ppPZrX5coTfAQ
6Stk+g3Zl9CIR+c8V/ru+8RXwZUMWdM2sOMYSGG4SpW+QGhfo+Z97NACHR+6NAASvPbrTmzfgkrB
0cH21T7tt0NmSNjxRqZaH8NSK+oSL9pgVLYleUT5WXMNM1FXER5l4ocg7KL8s1AAesMtrTVweLUb
Ve2hBgaBkHavrpKIMl5RSmZVFeKhig/RQWvVOINZ1xiSABtORM/nXjB0F4PB1I/1Ny+W8u5TSFXU
24EBz7UbKdaMKAVQLIrlvoC8yStFtuCDl7jNFAeScR+ji7gf8vgNB5xYePYyTCsfFTjisLt4wnoI
0tcIpkU/5aqAOLcpW7lwK6woiiRIKY9HLfXf9lEa2nEEiuwJady3b2IjNGn0tQhQmG80VP7HMfGf
hxGDLmUqI3R5BuwlyMIgS+1OjKxY3iGYTcK2G7DIxM2ETNgb32RJrjr5VuvjuP7mB3jdKyukjUJ5
3GCRMWbJIRYCy+x/RomixgOWhGOZy96uGdm2/s886Wlq3LMU8yTEqAWua3lTjVHRZCtTL+h62Z3U
1yB8UjC3pPtFiYMYwGr6i3aYeSlUbZpyovSgdJXWsbRcH4rpijL+gHJvQqNH3+WFkgaYz3kxuioY
O+md/wXdfcU1cErjazwoY2P5HyLDl/z7VMhj815MNBPNxNLs3a8ZRmWNo0ch/nla0OvZI3q54/hQ
9O6YfpIjOe9QVmgMjCKwiquoyaymzog0QbKzruMGQzuu+O6JYgpHVCrrBk+uMOInYiWAdBKTEuqj
1oLcSKPU3Gp9q5KZJLqJjRttoKJP8RXBz7Vdh/1Ivr5lNaaY2poVbeIQ4dxMqOt7Ux8E94vR4dP9
asqeicXkmJYUunw8cJLfz6L/uWr+NRVE/uur5lDFX6r/9fwlzpL/+3/S00tn+u9+XzqSIf57QgFJ
aEOeKd9LmvZvsgCV0wBZV9GYMCQpdH7/f/9L0P4typQmLZ1/ZKKDN4Hf/4Mekv/NBgZKSf4AP4RE
7Y+undmDFrFCLMS4e2APkmEh+neeY5VNzVGnJ8azhmOJ1MGTldq1L7jrUgE+D0fa0j8kFZaAGENp
mJNGWO5BpkwyJ/PcXeSpm5MZdH5nQ9cQRb9/0CQ1ifEPOZI8S3kVKUGHBHuJ5w7Q/NQvkUZAGrlh
o++zCvfhm9bZubCUaJ9fvrqGkBOPfRBdUKfA4RqzqGGjBkNZCPJzgSlNzBk4aOGu0NRbkTdh3iWb
ynrrA9QeLdNuROPQZ83SwKeZPskOp59gTBm3rgMOwyZhVsGNc7x7S0SanrFPFgBTcDqBOTN2mtYM
myJx38aQpxod3/AgjiEFHjd/7BQ82q9/gF9f/PR3oLeLxJRBniqzaKmOn6+IoitiRXFz3D4TMz4G
sYkgYtxN8hYp1quWvod0C4EZQIktRtlLRSu+LmqEXXvUAeTAKrZ4/6grTcu9ra+77Rqx9q9WJuKB
NwaoSuT1ozkOSyTAWU0IFNYkoTvpV9HHlNCPPP/Vve7JQuxH0TPmLvKqPeTb9BlHQtA9sCtWwg1I
je3UhVqqoM5K4u/izgpC0hgmsoin7DNucjfpNtpJO15Di7I21nyB/hrfdI78JdI1f5hphY7vVBE9
99NNEQwadBFtAK8hTWoMhWtXrYqgE57yOKyqr5GKS1ceyQ/Y4kAAGvT0TqrSai/EeBRQogDb7k6o
vVAp8WHthn2cTbbGuatstD56lov6Zyfk37wIsXzfy5tVOxkd5728TRpo/3q9z4vyWHUAfc3Sl9dV
nwAxCJC+LWFEW2jPrzNJiraSr1Kj8UVpZxadQ9aL9IQs7tU+LA9GKCr38kCZqrGeuyp8wm/uYTTz
NVrXL5hri6gfaDfaWPd7HI9w0ROTRyPHELYo1A9WyvqLlPTez8cbOOUy5R3hTsDWHPMY1E5868bn
Wl95flOs2PC4ojUd3SRLKeyhwZEqCY6NofDCbXMQIQbViNoTPgmCmNqNTv7VIenvd9HRYD5WWapV
68aj/hN5cbobGkk54LUXbhpXfxwNr9rjqOVuOc8wJB2rhaNhWrunO1JTJzlujnq0cYCTzhv0Bhax
iP6rrdPmMRbI5rHM6h18iIWG6rzBwvPjLM6cBMjd1EUtNn/OhNWXWju6zR/jR/8xeMIq7VAdhX5N
Ba25XVKKnj2938Wd3UFeXod6mVkt9cDPmnhvRQtl24X506a9ddLl8LPUDOVWbh3B+ir5KPKDXqqb
ZHX94JyVxN+NYnZuCjkket4vnaMZHzVr709+a52H4v8PHaIqV+j1cDMCHBWR6Wvx4elckg+8639n
ZldjizTFwxXJVtDFHZ5K/EbANO7CVx2fhLvsXocniwPgvt1lz+mNt83X13/Fxak9+RGz4y8sw6oK
jLF1jFzeNLyujO57osm761Fmam7vxzo7/WK9jbyS/MVB3eegV+M3TxnWfqLt+yR4zGr3zleabZOO
Hy1BuakK0/FC/zYa4TukwYEW122MIoYtoIcGeg/zrOs/7+L6PZmEaWWcrC9wUCMn3NA6Xtk9mF5z
6JNhfz3EL6reuzOApFBGqlhC3my2upoBPnDcBZ3TfxMeiweTWv0T1eqNZKzwtaEcmL+VuLTeL3eW
5zfc73X2d+Rp9KejS+RQnI4GxxcfDPljlnl2h7RgI9zHAvzrfrQnR9aF4c6vu99BoQxh5DC5EMyO
BGNUC16NWuskkXKUZToEggWscciDn6lRQvEX26NRKrfuqHyOJs+NODP3cZMvpBUXl7dJv1ml1qCZ
+uzLJpKruznadY5ZgUDI4/JVVzF/tFhH1wc8T8N/jfck0KzUKSbJ4DeJJTpiYu3E+LMeBSv8PFdN
5y2spItD4uVN5UqDtDDPdGvRVBNXE9mxSbjO6+gg1NW9nEsLX/DiqjkJMzsYdK1NdJWby7HgParN
53LsVrFxRAtoVXA1qzdZ0y6cRfMU8NccnoScHRKqV6KkhVSRI4vhoQqLbTlIr16c31hS/qUQjP/m
RM7WBhJFxRhECO5E3Z0KltOLPsSoYf2DdXEyptm6aIuAF6SVcnW5k3F9Zct0NbDOtbtFxtHFU+zv
UCZP2NN9rieRCUdfapwJ51BUdgdOnUbu1vw0tXFByj0uoeOXIs42uUKLz2zB8zoldZFwiNaN+Hp9
+i5G0KjaIsPJbTnvIFiBOZYqJBWnLcKjH6t30qgvLIOLIXTe7zp8LNP6BQg4OR51LQB42/ejI1aI
HVUIBK4kLV6ATl48Hk6CzHZTYNIVLnHNdlKuepzKV4kFUaL/qZINX5+xOYDhd1pxEurdLupNOW85
8tqSQm+XSitrLB8p0h6srH0cQx8DdcH4gJUWUlcWrqFiJdmSXn+rsWdXdLDTUp9/uv6jluZ4ttW8
DHnGJA9GJ3fLfdtCwMs/XI8w77T9HjbqypCLFd1AhfJ89RfRIBh8XNEZBPAMXiD9TEUUt6h+p4eB
G2dThWmx7RRprfiStioSOshyG/SHSGtQvVOhDyz8ootX4MmVMB3kJwvLLYvQ7ypSq1FyHQSoDl2t
7DKr3/RF+9DFwmbsDdIZt5bWPBowSpaqNyQyl37Gxbk/+RmzpYe6ZV1i8S066lMg7sd1dFvtvJ0C
/GADa34EBjksEucv3lEnMWdrMCgGGeCc0DhkB2thMvKtkTZ2Eeu8PseXxkYnyAQC8Nvq6HyK60FL
TW5YyYHhhLD2VzdIFk6HSyM5jTCbvchrhiJDL5q2Mlh5kBeV8k2p3IXsYSnKbL5Cno1uoQmiY8l3
pGqHUt5BXNxdn6yLW2RqTXGSUqiCGHk+W6I1xL7JjefgQtKuvX397G3EdiO8FIf2iRMcQPfCi/Ti
9zmJOG2Rky0Qpq5WmCpJRDRBF9D6E9ul42661eZ5NRXQib4pywYeoLMQYVmPee02TuRiz+a78o/C
d78GRdltysg7xonUYCPbYQRX+ses0RcSzEsH+2n42foQB8Qmo6ZvKY3sdRzW9bqEO+JCBsoXVuIc
BffrhLMo6mniNKPoxZ2PVErloR+ztnXCA1ZTNs2v1bfkUGyjx8XGvXJpUlWdR6kEamEqUZ99Nxd0
KBVV9pWU97cI+25Grf9k5LB9ItmrN77QaLdu1MUo5hSTYzJ4IxiswqrKhMJGz9T6en3pTkN795EZ
N5gVBHEprp7/nlGr86BTSDSkpr/XJ61T8duIznBaSDs//ieL9iTY7JNmYQdxaSCYWbnaKgvETZpZ
0vr6iC7ujJMgs4+JqGpatoY1PUzygyohkir036+HuLg0T0LMLt1+8HN1TBLRyTKkF6N+Xcg/whx/
nH5JPO7yYABFTEtlshI8/zzVWEiYXMSiI3WganNwJdVSgf/iCQmc/q8Q89KW6KuF24Vs84FzOEAZ
d6pQL7YRLkbBJ4teD21U2jrnA8m6QQrgobVOJfWrHgcFOokr0fx8/cPMtPZ+V0MsHTQC5HIT3/fZ
9mp7Pypw0OShA2fNVGkKgLzEKN5WUU7rHA609aRhayA4dT3yxSVxEnj6kCfncaGMY6uZEbnA8KZi
Ylsq3P4e8uTA265Hkqej/d2WPQk1m8oI1aIwTfLB0Y3cRv84VcPHZmztzkfVz/NfBj/dm/1z3vIs
EnFRTgO7h4LodhAYAuGlG350+auc00NRtjWWoJicwEdMn67/zIsr9+RXzvZ6GAVDUXjhtHINal++
/DPvq4/XY1xYVBNqCB8TSApTpnI+6cgIdwJUF9ERNKg7vW93emXn9UIqdOHTEsVgLDpOROr8yLaq
sZQHi4uIfvNoi55xDPQBcpQnAQgsaPj8k0H9HW62kqRawJVe1BoH6YJvdRW/9IP0s3Dj138QBjl7
xF5opeIWeT536RCbmWY15NBDcejrcT0kGuwz9Y9ErX5tSHW6Xzlg2Pcgos/DyIOXq31PGFC3vBGe
6xBsaDUu3ODvPpFOawvFaNybUASk9XcepYpMV0iMvHMCy2ljcdOn8j6ISRrq0f/juu4UC80L7NAx
WX/XTmtrsUlkteyckRs8hzPrutFOKP+46Yk0zVmc2QaKa5CiWUkcVeiCfRRHJr2W3thrwoCbc2N+
FStXvYupUd2oWfAFX991mi71By5O7MlgZxMrGpUAlJ0fEVvJU1Y0Ow15ayNznzJrkd35Lt+cDXh2
qyb5aHZ+UnVOJB9Nr7ADK11FwU/faw9y+aibR+og2EcsScG9O0QIyzsEsBpUOUx6Z0PsBdnwgp6w
2CLdqinO0F7209SDzfX99u481KUJ0CBjuWRwN82zacj7LZBrasVGL3/Xcf1emV0rrP97QWZrpu4S
asEC7aIRtJOhvSn6H1fdfg1DpzqqgtZ899KpUk330paGm1KXKAe2FDUE8lMks4xDIzf5wmV3edb+
DjfdhSfXaq0kvR60ZuuATkDXBzwyMtvYRVyftgtLQBWppKu/lEs468+jhCr+45VOF8xtUcTDSwhB
B7tyq4WTfVrAZxf3NHcWNvTYBpMCzXPtzhMEw/BymiHyTT8GN0KUrQHNr/CAWKkNWin9gurnUsDZ
cojpuQ3ZQMA0qsBaAbS33mhM2wPXpG9465TOz/WZnGZqNkQTMShUf7hRQGvMjnvUWqs87+nFRM2X
Inj2NQPh/Tdx/E7m9d8LZcyKsq1p1LXQRpz5CBb2RvWs4L4woNluYDY+jsNCtefCSTi92XCaMmQu
s7nF1qgACxwoOzmDlR1iDfFQVCNDpY3fXLGKXq9PozTN07t55Db7dShh0zbLbBS9hnyW662TI8RN
IP2mPQa3xVO/J8NMMZet1vJWWam3dfPY7PU/P6umWt9/os/WTThQ7R4Coqv9l3R4G8KFp/2F/Xb2
58/2W9E0IZe1xqOzlSgQdvCURDz1Wv5yfR4vHB8wlBWDpz2FHrK4842dC3Ey1C1FbgG7hVU3GJjd
oaFwPcj78gEKoqdRpl9xckhZklebYzQdH/cDnsr93t0Xh9AON8tChUsDmq+LThOVsqVFhabcKm7U
bJsFGM1cH9ClIOhz8XqyoK+BADkfjxpkRQXyuHUAI9u5b0ibqBLUhSCX9hOWSjpGcTpwPm1WMhPk
OJFljwehXw53pgZm1QVbss5N7YPYiOb6+pAurbjTaPL5kKKxLC3dT1pHk7IJHnYbqfLO8MuFQV0M
Q20ffTMkx95Zq41uN5ZFRIHDwEPGSu7jDMmYYemtefH7cDJgeU/bmyk8H0wzWHU9xhG1P00znsRs
jNZK1y+GuTgYA86LpcnIJc776ibNYyOmCuco+reYx5UY5as++vrnHwYPXN7sIJzAWM7WWmrKSqOV
ZuOMKWCMFJy9JK/M9uc/iIKLFnBOvo08F0QYEzUQy0RvHLiJtgbPjO8SyP/gtLEQXLQopck8E+f7
RsmTMigLXm6G2sF7y4o3VXP//BoiBjQEVrOBit5sviqhi0ezHBpHKz+LYnwo3Mew+pjJf9zCZVOe
xpkl40Y09J7liY0jedZD6bmT7k+360RpYcfMmUysYQJxQDNtqqaTIJwv5iSIegljst+9VZSg1/Fj
jQSHvg3Rr23+PNE7DTavdfFoKRtoA42TFk9JCPO05Lm4sKKnLzC7ulF0hbQCA0bWYMCcD0geDd+N
jbLh3RY8hnL3DOcEM/KxAwAzGmszF8QlMtyFnQr+ERVGlO40mWfwechMTIU+MJTasdTocfRcZ+x9
B5vchXTyYhiE5Km1kB0gOHwexovEyfigaBx52LcQHU01tIvhx/WteuFwY4NO2o2GRj4+BznrXQft
QfRZ4MVnyVUhlSyR3i8OgywcPDE+EaCqz4fRJxGvvMqonaz9NmCYCny7Fr5dH8WlGJMqyiSWjCrz
RJs6TQkqE0ZEmda1g++k3UAI1PJVppULmcelueKomXBAHAjKPEtMQwstOYm5kgMJoqc/rk3JWzg6
Ly1ncHSAYrinTVmdrS237fyyda3KqTXdToCxEXMraclGTL8Pw/c/nzaOT4s3Mmo5OEeeT5s4Rlau
NkblGIqwSv03WCx2ALLzn0T5lcRD13qXXPupmtT6qFaO3hkrob6VhE+DK/956gl/4O8g+vlQ0tK1
TAjGldM00eSRdyfq7kIafenzn4aY3QVKolQj9KaKxny9lYPg1hy1BXTFxa9PjvbLsJUa6Ozr9xmq
eSLVEacCYSwm2d7ruk8qiZsdt/DGB9FLF+bt0s6ZssL/H3Ea9Eky3ba1LsepyHprP2Xip6q8b6zx
n8SgCkNWAwnlnYKwZfS1pvRl5fRQ7dJAWAtWsQmyhctm+sLziwC+MAn0VF8y529hI4iSPouzygnx
FFurVo+ch16+SJ1pbIUQcYbrq/r9agACDzGEv9BZpCB+PnEhvXMhDEPCjdmNIfrQ3UAO//GJM/35
uAdz2eC7PDcPH9JIFLzQLZ1++NFYwQ31Juf6MN6vOCJwlIkQPQ2UnmYrbsitMRtas3Q8KV7jvQyg
/4vSPChNvmY7fbwe7P1iI5g6ZZ6QBwA7zHZQ1A2DRRm8dMaWsrTQ73Q88dANPl4Pc/HTnISZJVN5
LsFb05TSCXuqZICCAC//8VlwPpLZpTbIVT2khlw6cTVum9FcFd7w9OejIEFXRYr5Cq+C2ZfxA10B
qy0RQs6/5UO26qVxSeXr0kzJskoOowJJI8c9X8RNMkZBKzfMFC4weSOvkXNYyKAvfXPwDDjqsjOn
IOch1CEqwtDDii5Qog1rfOUhzFiMu+uT9b4TqcOihjxmQNWCOz3PYwzBiJtYGGuHx2YWG5+HUt+P
1cMwPusjoHdV3NeisrcWsfaXhjelAyzqib02z6fhQZvJoDa106Bc6eUIXaBp4omH68O7GIXMxhLJ
3d+XMuug48/OyG/CXN+k7sYKvytCsXDYXA4Ckp/SDeZW8+pNEpNLG0NaOyYmsYjA2GNu4YL88Z8M
5e8o05I8uXCMqvOi0o9rp1JVir7ZzeC9xIq4uR7l0rE2PW84BbgMYKycR8mLrBAGL6odZXjI/Yc4
R/q2vEsrurXF+nqoi9N2Eko+D+XVUSKUsVdTM7/1deMOsycvTxagHEtBZofBMAZQ8nSCaMKji2Mo
lpTo1S1cae9vUJkrhttAAXyomtbsNCh9Pwnr2K0cM7K+V66/iYUHmfZ9nJpLNZXpCD6/rAnFd+GA
g0hEanA+aSr87k5ylcqJ9AzLXWB8gVjZWk2dAEvPpqzvNSFcWBMXhgfuRuSEoCrx/ukbk1hrON1W
jlQe6uxTB62x6RyGe309XAqjyrrJRMqcSPMztdMbpQ7VqHTq3t/UeNBqyadEK++6+NP1QPNCKHIP
ZAY0UvBKl7i95w0ONY5iszIyyekNz5bqHrUCgHeQ3+y8CVa86g5lrK87Ld4nsDSaRRnV2e3xLv40
EydbOcqjdsBGe4KykKGiDPXURwj2LIzSnDbQyVp5F2Z2g4ytnlXlKEjURkYAASkkJiHCm7vK90Mo
iFsJHXA7SOLbPjCbVaJqHzK3hZraBuZaEfJ7fSwRK0LAOy0H9KEV435sJORyRO818nEdH/ISG91K
aWzZVJ7LpAzxwFa9x2FQcjyt+cObeHzu+wTb3LB8CnXzodflbKV77bhRs+Zz1EQvtOnWiWjt4MPu
RRD5tsCfNWhYsFfwQW9FqTBt0RBSHAcm+ysEoNZq0EtbrRYwRkLJEE3l/FHR0wpekGpsmkqp1n46
fIBv/8RS+5R1/keSjdLOXPWxjdt10Ra7Lk1uxTi7beXgpezHG12PvkQBKBQ/9u7LtN1EeVCCofAa
uzIwSSq5nWJw4qgXxDf8nQerzxtb0eBRuwmSUkm3zvXhWYhxmY/MmxaWpVpqTEIJhRMhZEO+0Qvt
i+D7b6aU3LVp8pAiU1xX1r6XpYOU8laNsnKXu8Jt7atbo+/uDBEdLWus3rTI0+xaQ80PyZBVlyPn
E/eljZjEOkOjEc2rr27ZSWsKLisvjO8yM7vxLOuzkVcQMLXhcypgGx0rr1ljfDFrFIKLJHlB2yGY
NBmc0BAfR2G8i2pzo2T5U5Sq3MbevqnCo6AhQicL0p0Z5Js65LOpvRNrw43co0eViOXHPFG+5W2m
HYSuR+IoiZAa6kibbb0Ik4+y7w4PwFXo5ZXRJ7EGdCx1UbrBtJqN1em3Kasut+TvieL367SVW7y8
yDsC1fyY1aq26+MR1rrchhvF5x+qbgmGAVdpxfhQj8IGONNhkDWQWsFXUUPdPYVb3oRDfxtZQfiE
xly59mCZOcM0MVqDejce169N2+w6I/4UsoB2sdyZC3tvduu823mzRDptG4Tro0J0Qi1dxa5xp2bx
2hrKPwOt/BUGEhDNCe6f+SsnpFGQJUZYO+zGLZr8G11FsiKvtgsnyXSpzA8SDekD+opU1eS5pG0V
eqLkCb7kDO0XLTbfkJpfodi2bmuM57Vqk8fuXrHabawHhzhYtOq4NJtILLBZwb6isjC7w3NJjfIw
UmtoLalsK9t8m+zU71GPAHO+wRP3TslW3jZY6hHP7qNfs3sadpZwdZGOcJfgQujSEJ0PPwujwmn5
sVelhdVy8T76f6R9V2/kuNbtLxKgSFGvCpXL5SqHbvtFaLttBYqKFBV+/bfkwT3HVhkW5twBBpjB
BBYpcnNz7xWgEoHnHUrZ140S6NUJlU21RFnbJ56l3G2N4tKW1bEYi8QDYujJ1Dqw19T8ntjJMYam
ycJv+O5KAqiEgmmDQp02b6JYrUMA2VeGW4SlW0jVtG5SLck9f7egKGdODkzoOwFd+fXai+yutErL
ASBQg/UDgwoa730bNLmm/Zdp0se3c1A00YG501ARnLbUpxtW5gBKtA5SlEoHVELL2Qne4JmfaVoK
YEbsuCXLGncwxL/LaTHuZOgLNx+8N0DMm4uvhTTL0SqKgPSDxwBYoG4tD32YLzw4ZkngP6PgwAPB
DywQrJq/zi5qSDc5R7e3WV2cQF56HI1xZ9b5upLlJqbw7jOVP/86BmBm+HBgDgC6Bnjh1zGBnbFK
JAzqbQYbFHYuPAGLl247KbAumW3PZaX/md+nsabE5tPXo9HA1V5B84g+d4Ea2HtjU6zVp3pvwjU4
gHaVl0GGFW4vK/jKL9Knpm34NdpNM8UM0eyjKI7P0iaNk5E0DkbH8b8zm25DuLJO+9iX6vi7Zb3p
SghfUlxOVifUtS4UE8qQfF+Wxo0JvQaFwHCnyuFWCsi6i8IkCmvKv0RD/7NEIBKjL4Wu55XaSYUd
oGZ5qd72/ADRR4Xuk3YhH/92l30aYpalEiQKrJ92GWXFE5Ec/h4tPUnKzpC63ItBPNUsf/l5m12H
Iaz9pzFnax+LGKgclAEwZnikibXKG2vhNWMszWt2OaNg2OqiByo+VVbIF3JorzoCnIVEeo1Vwd64
jJCkhL4Yo79kHK1NTFS+saxkrZtDoDVpu0oi65RUkgUSLm/+yNJXR69iCEP1j3kOO5Za7u2htNYZ
ix97AXbV2B96qFG5Y24h6apsNegG0/DaPGn91h5t19arbZtXjQ9jzhOpB1gc0qj2C1wEC5H+OgrD
WplYk2gQeuXQyvl6uNJ+CEO4ooy3UZIksPkD77Vq8/sJJeDFaGT9/EGv7+6vo80CcZzGeVtYoD3q
xZuVnszybKJF//83xmyjJrWAkwhl4y3XiO+IVVelvpotNS+X1m22NVXSOy3tUeVh0DJLx0MB3FEx
mtsyX4LUfjvSxEBALQHqPfPwXqehMnaEDrd1G6/C4tkmAM3LndUt9Ek/tMHnkQ5D/Geg2VZQwUEo
uDSwFfLRi5LfcN1dpRTmRGbmjUT4hXNhMoOQLHOtYavBu6jqOs/Gk6H8FealbxamN9b2vm3aoKjP
+FtA9uDGY1Ve07TrIn5pO8ggKydDK93OZhulrP9dge8qDs5yih6iwuCdDIiDEFEsDfSwZAIrBHvJ
mPybHO1LZJpzq7Um7IyCIeCWBrlLHLx+E2OVJnmQCuO+S/RzqPi9aIUbJelD2st8IWx9HxmBckHt
Z3JHn9350FBFjRiqy7flCNX6Jl2XZrZQm5928Hw7AC/7nyFm2yFzHDMRRBlvDfErzEZ37F+N7mQB
iBlrS6fp20sWHjIYD0109QpWZSY5hJ6ZDipbstE2TjBJqLLVv/Nvxs5GPgYprEmdTYPdwJxno7Zl
Gw6QRb6tjCcCAZe4/l8uYuiNwhcWzUAbOhNfw2nHuZBagnBqjsZNNhGMW1Qa+9H/OcZ9FxOAmphK
9XBJxYv56zAMyrMKVfBtVJUFOj59rMFPTAI3HYa2878EVAv9DSjXoWgwr8RFhOLY9/l4m7HCbQXE
laAcpZdL4gHf7TcI9v6/YT7C06c0z8ptu87NQtz2eh4FcW7f2Wl/g/8AlmpQMkdim/8Pq/h5xFkS
C3YXiYBpx03Bma+g3FMU0hvYxdQffv5c3+UYnwfSv34uS1K9rDkkBbry0ZlqRznbmuI36nFuBgk+
ai1wf76LDiYAL5BaBklGndxPP2fMZssSOx1xBSrGJCmbdc+WtuSKNG2xeXj4nDjMIlDJ+agRXmDx
bNU3nC7g6mtGFhr5s30+ibFNuonAn8MIFVSm2XGKNAEPQyjH3CWjsgbr2h2TboWiIlTJl4DZqGF/
ndE0GEXyDC1haAOjmT87VIYRDZV0SuViDQ2M6moCcU3Qhf06se7rdEDxLC12RaOtOJF3Dsnuuryz
j3ZmBmbDGHwNIccWqYZY48mEvWRGl4pBEbQVb4lRr4oO7ooVudNFdELV7TlJ85OVhO8KKQ6w6Xpg
nL0BhPVSWbBcQWw55YwHEv56caK8Q6hW91rBIS6fo0RdhmtusQvU4INIadbmaO0dmRZBb+fhqu+y
ty50HBemfLGrdVkRqKWkriytFzOEZFrfy22Y8cKDJOpjWsada9EQZgJRPnjQAV6nFMqRRWP+Jgzw
d5Lmm6qBynBbkwea1H/hRX1TOugEQSBt8BoI8broeNyLXnl2Gn6JLXoHLt9bXdTPzC6P8CyEiMZW
keFdn0FFNzLZgdf5n9FOV1Wer8MRpJmqs6D+pDJfD7NjDytGzarvy7DCDxrVA9Ug9d414inRs23E
he3mRnVrxDBQIvUYdKX2NBZwa0QH9lDq4lB0ieOF+gAnVYWXLk4JMO8pecZj9k9FB9NX87BaG/At
xHb4BakAaG1l3QtEVXOUDs13W+h/IZKwh9Pj1i6VZiHswE14vtNs4ARw/aBzYzsTpfrr+VRKkw0o
ANFzMUJvT0KNfy1YZx9qhUhwK2S8ommp+vhPB092lXAds09WKWRiDjISMUSShyaILWX0Qk70x6Lt
i40aQhhX76oETga1cbBl1cJMoIVpg0oz4BKJcG7xhFJhVFmOg5eSkB9rIqLDkCuVr5L8xh7qEjUD
ZuyUzkT9Vca0exkg83fhNdwc9C5mwleYJo896PRbFVDLwOIyCjJR59CtYPSkDm12EFZq7ZJRL98G
00SvvVIM+2SqsnokmWH7obCswC5AAeh6+9WClI/ddbkLEgvbNaBaBwNIca4TN2dhil8559W6YWoW
JAb0r7MeZgzEAWOnUSq50lRFXUPmQ7q07eFM3LcvoZrsa+gfu1bRCZ+zwliN2LZbo+Ot14mRB6Ze
P9C0O4UClV7epY1fJmYfwLgG3QMUANZxY+uBTRTfoW3oh3A3gAGCsFblaP92AO5awWVSQKuw+mMm
yMlTSBKuk77ND0pdE9+u+l08ROM5bxxIJCFLXMNbeABxChIfAJSmuyF26i16TsQdTWhrD+oAx9MS
dNNEAy9PieVRq86NgipuqonckzC0uM/TLFoBjtlCzNkcAzlo+krhhHmDqb3BfKcIEgsV/BAfLeg0
afpZ0kW7IYfsthMS6wCpcLlS1dC5a1NhrmtoU7miSPhZ0eMXgOWqrQ7rsB3nXJ6ZIpYYUbMED2h8
wGLAaEBBEabuV/gYiDsWQ6qmxhlDb5u13BjreFOvlxK8ea3on3HQwkMgh/aDPtcH6jVpjWlk6Gfh
Q0acD6CgtGuJ0O1bv/i6WUHQstqWFxgFwi4vDZStcv/zVf9Rfv50L378AmSxOtq/aP5f1fzUwszh
UaGrZxWy5AE0/R7i0aF72yzwdo8kH3ajonbrAgAFd+BSuKbaQkIr5UoArxfyrHV99Pvn3zRLByYe
KzAVNgimEMVHuW6WDoDuWpGUxfZFJmbpDlV8ChPt7t+PAVAn8I8adF6uwGk5LBI1dbDJRSkRz4dS
u6CEYC1kot9N5PMgs1pNFWWcVQICxnIoMij68j9htpgHfDsIQDZ4jRga1PlmwbnJGEzRuEUuJV3D
uVI7wArNT9YlJIMNj93CsSb3us2SxMYsnfr4RlAzQAUXvAXU/me5qOSjDtp7Sy7EwVUM7xMOmTXO
llbwWgwYewG0FUC84XUOx+hZRpV0UIMZFUEuhtLrLpgueKJWaKpBnciniv5LJRBcRfNlk7DGPLHE
gg9Tz9H4tQ9NAn3ZuGhRVMmOjugfNKuL3LE1FZdKFroxh70BmssLtebvVubzL5599MHuUiWtK3Lp
1ONANdcsnnq09X7evleA/umMTGwOLA4W5epFVRgwKCi0CKNALG0IDB+ehadkPayMIH9eAvRfCbPO
R5vy3k9vHTsH1L3pMZp14jfpU+PaAsbOnti/Rvfij/Co6kL6PT0vDXy9lmjZgf09QS4BHZzjRXo9
S027p+ZFyZUtgFIbdcz+AoDw+vNqXkV7gK7RbJmei9NLeI4iK3uZdroRmhc90kKfkvpYA1gAVQsY
ewn1tdI1H7sr8wZDC34e+bsJQvMbEFm8esB0n71KCpE6nYDE0CW33p3uLQxPFjQtfx7jOkBMs3OA
lFOBWDPmoCjWxBbSFIxhovHJU9MVY+P9PMTswYho8HWI6anyaX9krTqOncAQkkm03gbXQNtg7NbQ
53Y1TQlU/eXnAb9ft//OabZusWm0Q58Q8xK2xqpJkT2hdsbp+edRri/H2bympf08rwrmGBM7DGrP
bnw//OHn8Jbej2fkufQ13cS7sFjYEFdKsx9LCVqvDh0McGDnbAOYckuS0di6oLou4Qzf6htToGsz
QnzRh7BRG4Tx8Eor0sJLQxkO8J6nW5t14X1dwy+sIuYNSWokmKX+W63TdZepqyFhiwKp8zMDBsxE
v4LyL2pu4F/ML4Bs7JmlVtYZIXnfRMPWNHUP5k2rio27pCmCOLY2RJJHM6e3gxE+8LB9Ds1xy6pm
nZnpOjTVI6yKOTLpFolvugSkndc8AfVVDdUETxpvYyC2PwBGnz4edAxSopSdeY7+9D7xjA0IyzB6
XiNCMrfZ/LxV5ofsYzDg54CfBGX/quhUj6VhZLWB5aiP1PjVLNLeriL+NAJmYQH7hS73labV2Fhq
WcPU4Tz5EhSX8hSvmDc5cclLvSj3Pj9fH4NBhBCPOjCxrxR++Oi0Zqi31llCYScjNwN/MitlIWrM
B5m2OtK8j+oFugXzPI9aIXo5lW1eYPPiVQAmxProWuG/xTdOwzhT8RHMNwr5rVk6OYRjiWw/Ni8C
RoZZqOC2WvUsX0VLYjxX1R9cHQ6uKmAAAcy7AgU3A9fR+rWMC8/MTRLxU65lf1KNbAr6b/lCmNPE
gMSTwbGQ+M0rZriNmgg+PMalKY2DMYlyJg194XYWu+WgnQ2lu/y8v7+J8ICkGwA7T317bPGvkVAF
Vz0CENW4hDIbXNXgkTuE1toY49hTSLvCa3twawb9rJ/HnZ8rTPTLuLMIbIaljgpNZVwSy75hBR5i
Q/768xBXIPL5GNM+/RQoSJaFTLNa42IOyritUMTycGk+o5pX+9hTkC6vNKhVWPQZKqzRBqXEhVbW
R1D/8gj7mCUhwD2gJ45WyNdf0CLAazXPsbrPfPTUQPMn4+1kneJBeGoO/G8WdJvo18K85yH8n3n/
Z9SPdfk0b700LZZKrC1QJoMf0Ya6MIHJHxOt+t1gn7tdb3A3lUrvGREFfMiprY3Ia/veKZtj6hhv
RhPB3WgATrgHttxNy2YnwcMj5rCQw1wXO7+u0Py9wXQYrVPKDeS70oei3f1kRkj8EHKg1RvEPTx7
PT2T4YDIfcubrNHJwgn4fif+d7X0r9+oggK3JfPSuAAaCN+oo24tXCHfhENs9f8OMDtiilah6j1g
iomuvZsZ9BpA/FpHujWsFj78JNox327gF5lQEHHQW54/qnpHRK2ZpYgeGTdOpSXtxgWCFSjPDJbd
0A+8kSoXz/loZxvdLKJgGKW6gM/4/j4DgwqPOlSwYYD+dT2hN1MbaWVaKLGIbeY3lUt9+0hejWDY
N3vxtDDn+ef7uNH+O9xcyCQemBQlDXFB30nfKVy+qdbsqP6FJRW/1aEim7/xl5/HnN8HH0NCMA3K
7cgIrroBSoiaizpG5Exk6aNMsgYd71DG1io0lgBw870zDQWMO2wFYdaEB+HsmWwzB8aocEM9qy2u
UPpqpKE7KA8/z+fqMf4xCsTMdABUcf9cEUcn8IuaEfMsVtnWfmWbBs7SauZFR/YG81K3OlSZ161g
vbJqN6Lyi9CzFzosc4PQj6wOtDXHgiD+1EucnRKzM9UEkdI8Wy5ds8cps4MDNAqwQb21UAVwoSpK
3MFX74eNfR+D5A5hjZXj6/vF4t2U4n4+RlgO4JfwJ1TKkJLNG42VDQ1Mux3Vc2n9HR0YwOTFsTXI
fa3welNmZKenuVvFmVsCCwMN6fuOxe9xwu+lAYVn/Q+g0m4titsOtNicOG49HJV88H/+aFe1ewRO
5D6AWQERhk0yy9OpibIxxF/0C0VPJLffYpLcYJar6UQn+VKj99u7FI9NMOQhbTJR87+earTaG0Cg
R/3S6HJTK/IlFsZ7KJI3BvOWhCDrIvpeNNYzVYoFAMB3rzXYRiHht9GBw1/MplqwFqbFQGF/3BH9
1ngJfQfmFOCB7RK/2y+VwL6fK74+dKbQigGi8etc7WbUuG4zjCdK4LQh/KiPa9vi6w8PH91ZqU51
kyeDWwwLd9H8uE83N/JL/AmKHYrUs1WGA3hYRyXRLlq4HeN0k5sI23KpZXoVojEM+pka6i4oDk++
YF8nSPq2h6tipV6E8agVg9dxCwZk5RZKyE5m3PepjrbGgEQQXp0chsBSbn/evN8tMfA9oEGCN4pi
8IeC06cUJYHxVwk0rIUnQuyx8pFUQZyBsaFlJ63SNjHaqiH0WlXZLxybj8P7+XBj7uh06Yh1oH9A
Sm4WZ7jeAcLWF9YlIShuZck6caw/mRp5puw1t4bfU6M9QpOQwb+8LuAS14w+aktuxNWAx+MNE44P
+RiQJ1RXpvbR0Nkqt7uVMjw18l0nbyB0eB3A0tnYPFq9Cpm33vAWlm/6kVeTwPsNCg+QGMJj6+sH
tKrQEnmaWBdVPvQ685v0pYPdtZuoew5zhSFdJTEwqH21q9P3UhFbMdgLycY3SSZqQ7iR4C5HUTGe
rWNWVR1MQ1FbE7DAKsJDGlaeiPcpAIdRDl9zUILz8O3neevzy/7j44HRiHcyaI0gfn2dNzoUVsNG
ByUvR4PFpu0jqwIHxDdz2w3jxqNa8Se3cyg/v8fha5ckK+i4BpKmHjxd960Ohz81uuRSolZWH8H0
9EpgVYgDbkfaHep0XOD5LfxeZ0rYPm1z2uWlZmeGeRnsvW4/Gsr7woJ8PAi/7ARw3z6o5BBO/wbo
EzFbWBlJsSKG+Zd3AMLpQu9hpdg8lTyhWzi7bqsoKT0aa1ujtJ2N2kX6mo3yKAeTeHpaD27WOLA7
T0bYwuQ9Skw6OoFmBGKBUyVnySvUePhOHeHUkI1vQqNvUaocFTn2LiXVJbPKXyBlvfJI5y9c0OkE
2Y9pFoKGAc1GWH2T4aSGKN5ndFvzlvpq6bxl8fA3N8LfTklWkZBI/jWlAEWq+k1Hcgqt9o3T/rbV
gNErSssXeR67dUpvIQYx+oWBrrJpxprb5M66Zejnm1T6PCEn/PgNcKZHUsgtqjXvdaa/QD75pBe2
R3LxykgG0lVZnNDBWedhdB7Rdq5le19X7VvZ81VkvHacHoQWr5082WmJvrHr8RfAdG80FcdBM5tt
rWaAfQ9MO7WJivgAYZe1qCzUvCL7b0x1mPM6lzTS92MVHykMeFynjS+pFb1bdXVS9CGIdbGGfe/Z
4Rpfhbmzgplr5aYZ3Zh27js1fEtiuB6OcgXDG9PFpQwv+zauPNWxdnavnrOwek0L5VBH+a0dC2DO
ya5stVc+pltOtdqNADsdRXtX6cU6YViYidVnmGSvZ+GtKATMNZxum8XqSbch2BiO1m5Iy1vYphzx
Mlz1cOpzChvCJQ3eyfmd5FnrMWI9sBp6FlESulYDWIYt69hnSUxWvNZbz8otYB1Z/FANRowzxVSw
yIpoVXEBO76IE7/v6S8rAVk4j/mZjvSPXUYCb818bYLzDWYCBc6qc7BicXsYiXloY/N3aUfdXitB
kyA82YJr6niJBGJJ2sOex8qjqqKJZOiQLrRl+BcSbLciN3Ypp9yXkzheWvMjKB2bTu138CIF4oS+
lKl+hjHHLi/HF1nJHkiZZJcWoCyIYlvZ7cqw+m3IoEYdFtFFyT7ezUXjqbVDgzREi5xQ/a43nRoJ
3vBEx/DeaEv7XKTpRulaHcbB6m1oSYDtIXa4M0d6YHb9mKnhDghXzYOOXw1YKGJTUkTEN3WuILFA
oaWtaXcntW6nGGHvd4bp9XYPrffxPgUXaV1W1NhZFu8DxbIuUtN9k9bnOtOekaa8qEb7JhsdVT36
AK5XHDQJxHO4ZoASofV/OiYGP8vMbqPaAj6bWlofrCyURzaOxrlKYBNuj7L167oGQMGwvCaEEWjb
UuPcxAVcCqko9gxCXbDVaReC2Yf61udYZqFnO8EuYaSOxwiMb2bRMlISK4fk5jl51H6j1G0kqBq6
1j4JYDHuNb5auKK6MYI4QBUg+DmSzjOv+dizG5U1kOzqhNad61FGbhUBWgpvv0NY9qn780iL05xK
cp8uBWBmsVHVfjjTI1A2u/ZG+TXCl/VYbti289vtcGe80ZduXy3w8uaX0XyKs8uTx+AZMrUZzq1y
V4e3sEv/eWLf//8n33oTcAM8TL7OK8+REjsD6v0ghQVWp6yhcnX38xBXDctpDniLTmYLUKWE5sjX
MarWTlp4bg5nuSI7oN13xbH+Na6VYx9ogbmPVuGN7RvbhVHnb63ZqPNrHCY4lSR6PJzjQ78aV+B/
nPoUfojMy/Zs2x7Iiu4hIxid4vXPI3+3pGBsgX4OHDUy1tl7QJlgsKWFEyEc5jKYhYT5Usd5WrH5
ocO7Ci8rlDKQTMy/WqgOoqr5cAaN71KGjunFJK9PaEtsOmTCvNH+GvlYrCqjkguzm5851KnQGsX7
FXfWhOidpZA24EijAxmwSwS7DC3XgDnKVpO+x8+LeCUHO9XD4NABChxUXmCnNds0wFPlEmmOfiEs
7AOovMkNdYpgGEjtOshsNCde512yGtNauLGin5G0FYdErQoP1GaktRnQYMyMqyBS7d+JUic+qWLl
OCYQz1/4rfOtNv1W/FprahyrhNLZ5+hzp1KHwsCz/phv5VaeQOvgG0itBMoDPzQH1c8DabqR4llL
u/zqUTEJb6qoNE1Qfjx+Z59DRlJ0HbpUF6FpN6M+GACQFqVXMYxs4B0jopLCG7gHGyPKk2AsMpQT
2wJAvui5tJolMZsp2n/emHgGT9AA8GsNbH6Y1H496sNUEAhlNVzy+DKKuzRzoHMLg5lxiXBy1QLB
QJNGGziZEJoBkfjrQFHX15qhKP2lQyvCzJIV6OKAs43IKzOfIP1TEufvz595/pUBrYGbByptk9iU
RebvfCaUAd7vxDnnIKdYtN4YMFeqOrhNNtatiMnSp9Vnazkfb3azJnD0SsxwTC6x3beuk59CNbvX
e5gzMmV4s0hxOx2dHbTq76RBd8pgvgmdJAuF8KtQg1mDIwK8KRTc8ccsmpVSS1OndhxUhunuH/Bd
s9U3Sy1b4ypqzsaZzTYCP7oc44acxww8Oh4m5jP4ZTjCQCN7YcGAdG+12xAoSh14QD9BJw4tkfg+
HrJs5cBv96iFyRNvyb3Z1w+6Yq6RMuNfSwHLBaAOkFnEBLC7XEaTcTPi1QhRUSi8Kijtq43FJxO9
wpd6+FBTNqADWqOaKocYFuXDTsIuZiGOXmcUswlP2+1TRmGxVooU4ew82jTAVn9VgLmPuzQNLLhj
dkV3q9rRXkbZe9uqF643a2gHw+tP1dwRyhXloARwu3bTakmO7qrOM228z598lusA3g5L0CK2z3ne
7jrV2nehUfkocikBk4BptY1yKgjkP2r0KtZtaN39fNAWttw8iKRQwGdGXSUXcx1t8hXd/oP3XNpy
V42+2Tw/Km6fvoBmxyqXvEkuFcACfg+eNx65YbpBWER/DTDEoJND75VhTn2zymu/S1LcNSOKiwgF
wsuiEL46CQS9gb8WSxfgd8f/01eYSxWojVHbXY5VaILe1/zM7/dkawNkoKzrtb6kjLBw/LTpn39a
CzM1YCgfY7Q27W4J3WhZ+G8zTcjDQuQNthMQO8PFPtvvSd7jdV7YIDJAVJnUeA8sZum4765i5tdB
ZltXTa1YbdF4v+hKEaOzZNYbSOv9KTMrdnXuPGVZ/TCk1NcidR2h7OUi/300avWRajGeY/iUjVEe
VHgMu2bcHaqkwXMvsiV6jI3qNX35S9P0X30b54HCQuqGDOyi0IT2DwQPIRzf7bOIPuRcbEZdPWQG
e2h6OrpmU5zUsvAJrCNJAwVzXt1BSvbYWfw1j/vcD7MeeBiAR5L4uRvwM/rIfIoV+p7qxY0D6Rfb
SfFutw10+nPzaIX0j9TrowalDNKhvaONG97GvjDgUmmkBpT92uLWcarGq7r+l5Poa5kmzx3VTgD5
Qi5l1M7d4GRBFuehB9TmGU/aTawUb2DZaX6ZKgGynDNmeKvo5p6qCJIETt4rJcu529DmUDtCrnhW
5BunM4FFZ1Dsse3m7JjxGiTdF9ASCtesUN7s67Jzc3AyIM4I/W41f+FVfG7aZtN1+g7I78hLnLJw
4SF6Ix3A0HtI+AyD+pQa+mmo471WFK8m7xxX4w51IZm1SQSuiKJHpzuRKD+QbuyOpdaPvyoIuoDH
0N4PIlpXht14Tgc76ET0Z8rbXa1D2Lmg+1QoLwKBNbSNswJTxg1pbOIJBkX2zsSJB57kHf7BnTtA
F6YmIAxkALWKMD+lnb7nTFywU45ly3AVU+hl6aTSznFSPdYVJIiYif8PaECxi3r8wem0O0qg24CS
xkararYCov5PK8pTp6AoRvPotqag06jFn446N8ykkQ/oxiouCjTVkr5YUa5HntHoOjw67MxNh7AO
aruHDGleojIAtXXlBoLicBNgwyl25K+QTsMZIzryORuPHKpTrhajCenU4qEFEQPAG22lF8R2TU3E
m6KhpluV+itn4R58dCsYG16CiwC3wxa1yN9lScqdEtv6phoLcAb7/mxb3dEuWOyCBwQ7REd7E1x/
lzEIdw4BxQ8psenlUXSKnAo/vNduumR8z51e9waBDneWQKxDE20TmEOVuao53Nk6ssVSmJpvKXbt
GWa7I6Pxy64ZJJHhcOZzOB4B9q60XmmFCYr7celC0xQ2mi0t3NBAljQ64ly1ECCG5bv0FNUO17ix
LnoTocLFY9SbcnIaO/kSdagrp7SA8FM1lrtyGMHbH+ShLEKQalT2xqoscuHjRDadHfFADO2kiAQ0
JciMjavkuuPlVlr7mUiLgy51mCNHsCMXWbcqFQjKaKSVW81Jsc1b7SbB560lPCz0xEA5WxZ/lIa1
u5A1L5oGw3RLtOQRBmWWF5L+LYUXj9/YKI816P0+dhKiJlqtvoVQbPNUvRCeNnbxoZFNtKJZtm71
vglSlTH8pOhG4Z3lEjBKtJQ/a7XQ3crkj5CtfYdOouIlPcNHpr8xBb7R4BPrxik0oUPIswYOOkmB
1NkNVeDrh2ryQ2EWsdvaNV3lWWttIJyFY523EFyB/YOrAFrtanoLBo9dPQLip7mtzC6ho2RuU1Lq
6XY4ldwgZ8sq5YDO/I2TFhsRJw+DzU9hwzJXsZNz2PS/OWqeLvTkd7qWPJeG/WANmeGjnGVuytCu
9yofLyXhN/0IDUklVVeqyBrPjuveQxsz9gpTOdYadVtHPLeRzVy1zrf5EN8QVfnTdfW9bECKqwkm
EJsd6ueRBNspgU6XM6KYC20wpg3rMNP7AAy6yHVYA69wcWBlmXmNM24UUt0XjroFU+FXnvLKS20H
oA37dUwofELVp4aUq7bQ/goZ48Ay5ykeKiiY9e9xq4C7lisraoTbZoBCmjoKCykcimNVI3YoFkPs
S3EsT3fqlWOFvxQowoLYFq/xlY4RC0HgG9Qamx/EY7wLbiEg9GIo8TP8Wf7o6Ap6MMXathSbuI8i
NHPS/A0s3wfAVG9pnfko/++01rwjpYNyhFFe1CyFsIghG8wMkJ22eM+Y8hymZuqBXO+CpLite2MF
zmHslyLpvTRrjjUcZjpUN61I2yc5rPeIMLe5Q+7SGjFANSSWOy1coyY3KWH6irXDUQUoDTI5pQfH
kGLd9FzzFM2+k73xG6+K2JUK31cRSJlcKfYoW18iC1VYnjc2OFg2qHnYlEO8hvjmAzpCTzrIj+j0
o7ZudO912nJfiaNLZIyZC1/NNUnVPWhz0GkV1SkT428w1BP0O4aXqldfk9p+BGkDAFnDM6ruZkz1
I6NG6arceWO5WLEx+k2r4oLG/abKoFk2xQ0vy/ttQgoe9Fa/TxwCJhhPIfeW+Z0qHrg5RJ5I6teO
dXtREOImKeADOsDxcER00B4Yw6csLd6iUrnLcvM1VinilPg/0q5sSU5d2X4REYwCXqGgxq6m3IPt
fiHabZt5RhLw9Xfhc8/ZVWpucfc+jvCTI5wlkUqlMtdaWX5IqiUh+gD+IhNwRRqI7ZRNjQ1IzzIm
4jnIw5+sTv7AE37H+ggV3SpFF0THcEOC5j0OTo5CQ+vC2Sc/wZW+gfSl5o4kJSD+jT6fQGRjWnuJ
+rpxeNEEajEBxoY5NxudITHKVeLaCmau2rWKnKV+1SKeQTm1Q09SNVBSNw6xFULAEOzmkvHMI8gS
N12lhtBk4MexaS9aTyJsn/Kts1KI6xn1WZWS1EWf/ilvQUbBwd1UVansMHb9ZDBlcnrMAMMst7J1
SKx74ByOHnTjoUpBJIIeApTpdIzayiEU5ygdfZfo4FpRHYS58pQreHMXw8vQaRelbB/sCMoCZpqd
5Wa8SG12zJAskWIqXVSqHwuuv4GU7ko5e4AY2Vm12jcpUkrXxnBUgllUTT0duRLt2jTzaad/jfvU
Y5psuUaCPnolgRRa9Mapa4r3Xh7fMj2Ndjzlb1DljDfKmPiAlzxqBpTuq+w5CttTVAxneahOcUr2
mE4AnphWYo5RF+bIwtIDi4rMURPrUQ8Nz1LhQvI0HntV9kOdfimJ+Zxn5Q6PFsstGaSRhvRLZSCv
0NOvNik3RgyesG0Pu5I1EnRWppcW8hkd0KwgwGDmpRnvbVaD/mvmByTxEItr273a57spKRiaUnHk
ZHgqs5YdlK6rHUnpChe6qb86Nu2AZXq2EvYRKd0BxF3fDEdMKuLfwVOsHX2kkROT4oPZEXPjnH1T
m8520TT80pAWiI580ryONNsW95ZTckPDcM3elRvlN2a1b9Da9CXDPivS2LvhqJ+gzqnhgWv9DnP9
BZK3hwJy9OhZP4DHncMbym4PdtBLX8RHMubvkL8hGxpJk9dOBSC1FoP27vhDBz+677uviq17hmU/
8wJ4mqa7AAW0bSr2W6PTb2qYm2asTsY4XXiivJWk+6Kk4e9iVB8hEGQ6UYWQCabsvmf1a96jU1RN
8g8bsIExJYdYZhDBo0nmYQhc52mlVPlmP2hOKePeuP/o/VNpvy6dzRh+IMY1wJ9l/fP8BMjBTGYZ
yXgfncgWQhZHKz3XvUNf0FZrttaG+1a8mV4SoClZv8GJjiCMiOKTe/93LLyKb3/H/MS6eglmLVeh
OcijP2Sm7px5w079zly+kTdkJ20a/F1Tb1i0ec1fEGzGtRzLRmKbgNMzPLVd2x92mQu+iuERJ3RK
TwaNeb9aAFh4Ld7QJoQiYtb3aUMVcOvLU/Nu+tMOhEokyRAFq11ps1YbXXqc3pgT3tgdbySzSyvr
wg/1vn+MDtSPnidPdaDy665xVxb96XpPhcIdUZqmtkglXeK9fBg900cjzifbGrHAxciZJ9vTtpy6
9GRs5Y3xXm//NiRLZKUIJT1l0tQOcj3SRd2Cu4VPqmyJo7nQOFgrlc5lZfHsXK9VqC10gE0Blg5L
+rY446KG8yT7eSBZtjHWiv2zU9yzJZQYtFFWR8POpAu0XP3wQNzUZ19Nz9yqG0t2olW3ERsu8y6C
c2kqwF1pmF4rOKkxcKLjOFqXbJKcYk5wMf3MXiWmfe7SCXYE76xitawwSwXxZ4+8+RksOy+72Gd9
U5zw7j8ML4kf+cZmJdrM/6u4m9erE7w009tmSHQlRNQDp8vrg86dW3RI8OaA027zrbUW4JY+4LVJ
wS3lBEK4hjqGF8OpT9ahfRxw7kFM/Y0L28WjcM3e7BDCEqE2iqYZmdWDgD/Gv18F1Hrq+gbUcvNS
f/CZTLCN3rSd8hXCuh4EOfdImUCWczTs75rpT4x2+M6NaWGpBQqbcajYEpZqXQZ1Ex74tgGZwUlA
Z/86uMXz9G5gpCLZ4R28su4Fv0XHF5NmMZcDbRoRBU1ImKPobpNLol2QHeFd9jKVaxNA0O38vLvo
giozpg7EIsweuN1dZYpiu0CYuQBc8Z4X7fgzsq0Py4gOPUSfv+AtdjArVCWGToK+x/gFHRVwpGXo
LCo0B0oYUKXQ4NaOJv0zVdkZzTSoBIf0lTcMW2WSXUcYKhg1XoJqNHphKn/TOdvagDl3uVKC28d9
eRziPev4GxACT5yo/tjjzTLpfp9BEDnPz1kz7KeOHnoouDi8V4811R/txvyCvvwhsupzS8NtrGov
rOqOjBYPUVS8aR1gniBHXeQ6fTepsZ/kITCM4cSzfDc04Z408r6UdR8V86OmRBcOiQBHkmi3obSB
kEX3VhNlZ1TMR+Kzh7xv52RhcTHiJqDl9J4zoKr0vPyYQlmGTEh5SKjiR7zdt71yylj7NmDkxYS3
wqZu2bOhDmfW1u8FNEEcc2oapyrGyaXD9KFLJXElCTNW1Zqch0p7bMqKIANsUmSo1s+up98UFmvb
0sL9A0rTrpf4MZQJInTKqZekGt0rFKrpVmecYrn/gaECwFkMyoMU25fEVuKzWeF9DFUZ9Gx6JNLQ
LopdO1crL7M7jELvmtqNdLqbmvIHRBPwwrOmx6oughElsExXXIhYHHK0ftp6OqdjuZNRONFUtXP6
PPYGiZ3SstmmIZBpxXCpmfo1lmaGeigj5ZSRdZF8X4fky5iwXY19j9vwQokK9qQs72LMYC30Lb7P
OaUXvG52LI4Td0R1JK3iY8ctiFU3KuRzsuElJHTc1lXcOWFo/eIcQhO6Kj1AgnPWec0fjaI7ao25
JY20Mzv5mzmaKl5MjQtq5jOEYGunbKbzSJP5bUnGjUn0b4ZkeVVHPLscTyHU5gHio7+61P6ilKgx
oFTzBO3wXT410DvV8IpUADaHNOlZNbInwDNR385k6sgh2sQ2bmlb2Wet9q3n9nuHSqXJNdSXwvA9
UuZPVLW1k4Qkc7iWo+qLCXP+VDdvdWk/6Rxv+qxVY4/VeDXmY4JiTYYSEsbynlBZbHeozpWQzE1+
qUYazQO8tnIk7XCCIZXEDhSf3dPh/2OvvzZdPjgKgTp4rw8/UZ2BZE9WzDk7OeZqOx3itnquMGy3
Nwooy3dK4Y65vJPy7NzbsYXxv7EaUK3LnR6iG24GQfY9M9ufKlUjL8P0SK8K5cahavWqjdIIbGIC
2esK2LFIjx20mGsng2rnwWjtFyWentJUZ1gunk0Do3gWpRJEnlBlBanyaw05J6ep4n3ftW86HR60
EcKmVvlSm+bZbgFvLeNKPSZxeJpDltPp1Mcx9ptJf0X3UfEVuN3u/uW6EBox8AUPCgW8HrRc5ovw
6uLRE6lqQyabF4uemPK72xY4I/jhGM1kRi/Q+b1v7hMtDLfNjT0hg8jzBvobrWZeKERnPEiCEpeo
YGSgbGlujEoeHTBjLgAgJuiblOwCrPSpnMcXQ0b6lA7FQycltaMwFKiLWdhJnRO6PPsds+qScJS/
oHiEqle1wmL5/PoAKglgAtCn0feE0Inw+tAlGzKuMvREDYdtZvmGbjvtAJB0icM31q56itZfPJ++
DWwCNjILk2HuH9TDbr/NaKQsqaypucjgzWAawUicYT++JINjnlEQfA2f6Cnd5bvusXmKL/qX+5/q
U9YF65B6JxheMTOHRLJMYaohTcyoudiJCZTugMGt1QpwbU4tbrIe0FOBcp8p2KATK6JahNwMak3b
PLtIKOgrKTnCMcAHwgBmgOyLcCWP/GRNh14ORJYBMAM3AeoRt9tZJU3dp9TQMMsEdVyZOXLT+0aI
gJCkK6fqU14DUwQiGCZUb8GsEaXH07JDZYhbWhDaZ9OmzmAhTj7f/z73bcDa7XKmfKx6JrdqkEvF
i5YMvowpl7XWrs2F+pSa3qwF4+Bv7eC6t2JkSZhdXtUvOnQiQrk/yBlKknqYemZZ75DquGSEeFya
oQdNePKL4lHpYOxJIIGE4+V0CsIKI8RIbgZtop6kmEDEXz70CsJnC74TqG90q2HDnMpUkk1DbL/q
wzdAV3ZWhqM+RkBap313MatWQUOPP0YhOCx23vlm1e3NlswUPdmxJkyajjs/6tTS160hOwx18jMk
vHdJA4xAjcBd5PEpsXMAF+pAycad3aH5QbPwCzKj+Ig2RLIr87Y82DRt3bgpFadXmrV4suSLEPAE
Bg7oPwhJCb5o2RmjlORDwKV2n6oNenfHJtMu+ZrC9aKXwA2h9A800qfJdM0AGdIhGRUMQNulPIYs
G7pgpHDu++KnWDH7yJWV2YeubpFwktuuMlslMGKMwiz67FHS14oVnyEns5E/HBGCBwuIVLdGWtbm
o24MejCW1iGNtQBiY24tzUwuwLn00KmM3m2nHEnCx/3lLX6tK8vC8hJ0nSqzHPVgGnP9HAPe7xhS
9VNiDNUnYq3Q4taszdfC1WbSJg2BnlOxTggR5qOCt0C3G/MX2mXb++tacg5MDVARfpeAvblO4qiR
FR4kNXCaxIIUCPfCfgXUsRRAZsUDsORnhTaRhIqnDmk7OVYCeSJbJTYjr+nU0Y05yFZIjwA4BJnf
rXO6NrfgE6sIWmmAoYIPBuC5AZatkNzIJVpZBuTUg1IZfKsrUaWMlWFXd8PbyFBCr6zc8umoqw5T
IG5p649VZxzbWp5Q2q/9Vsvw5ubRFmiVN9aRAZIC8m+MGY/mvjKUNugFF2S9bccW8FbkkX//61z/
+vnQXfnBEANjhRYuDxr9oKtofW+tYcWxPwPM5h2CYAhYV0gAgV28tYG5MYjSGnBkAC55QAhjWNJT
YXuxb7rM09yi9brMNelGPprB2u3/udYpGBcWqEVyhfTuj/F/oZdiZNTbGbyUH6xotcjyOUiBFzkP
sIAwGTCaImSs7nMVvc6MBUYPiERv9j+mMv+7GQ3gztc2hDSRgVgTVX3OAh3NySiFDmU6YPzRUV8b
1/g5SNwaEj5cQjBSYJhSFjRQpASUg0+9mwCJiKqVe98NF7cNKnVz+gt3tARLrSrRxqANC1q1feYj
pKahBMr+9gUCGDyAXziPuA9xr9/6oURjjnopvo0eDaBYf53wjr+/jM+xbrZgQYFKRwYIMPatBY3n
vUTTEAPVee5USez0zETmt1qsnNOum5wWHnBtR7groKNLYruyKGoaspsCahUBdyLJP6QWk1qn5zFt
3Aoikdz+fn99Sw5xbVe4NboiahXa2DQY5MZVULuSQtubwOcpMDXpvqmFg4s16qieWEA5gGEg2GpB
4lNbPeGYkMQ9yUHF6BLuZ0UPNGF+hN6KtcUdNfBQQKpkADku+EZu1XWZG60c6HL6qrEQrbyhwMgF
C6K0UUN3XDE3WTV9AbVJPUfVUKyc6T+B4dMnxf0FCR/oRWF49a3r2FoVqRaLgHnEEJ9YPseT5FPt
ZCSVa0N+NkrOifFq7Vj5ZWXlc7S4Z1gIkNWQ52pawPDcRtBBW36sXAl8KdUvqKfu1uDGS0cENBzI
p+K1OY8avl0nxuORdPwzn4EV+yZGI36IgSxu0mrlLC6FFOAjZsFWZI2A790akkirZAyFEkz9RKOw
/llZay66uBQIbOgIWNDaFn2GaAw0B0NhgV18b5vvUx/t5VxZWcbnogDOunZlZf5+Vzd0j4R7amOD
Beq23jdn+QGDgx5Qr0QrGo2JtHbbl3y7FmGWDjqIE6hFzMQG88+PujJqI+OBumPJAmVQt1GTepGu
eaj07qaCrjWcFz/Ula35t1zbqgxaq6GKsIyZMYr9PFZrq1n8UGAOAKiC19An1j6hCpWyLpmCZEpc
NXs12tpH136zcpL+sJ3Eo4Rahj2rb0JxRaQKAaSpkRGgviCUxtQF5g8DEJtLJSU7jFfcFXK4K4vo
Iy/qvZ6bT+GkpRtGZdm1NGh0jtaHmYPRYKinIsp3StgfUl0BY7QOT61uu7ZRNk4fR79Muf5WJgmw
OQDBZEmvb5jMbZfkDFgKDQC0sQa0DAO9MAmnB+osbn6lcbuN8uSJWuORKtk+06zHYoSCT94BC5e/
DFK2y8aaHQtJeaV1j0a/VGwpZ9O2HdLYKwfg9fQY1e6oy/dUBgSAm4MTJ1V3koiZe0MYG8Bb9Raq
8PkBU72dTi3emVV97ZvBS/G2n2FukcOGZAvwug+A8nmy8x5YaOZHsn6yLTsooRmPqZ2Jm0Tlfuyl
vdmop2bku9CuD5maPlqV6g9h90q59ZQw+Y1lWZBACEkJB79O5UdwgUcXiujRBhok0wb6gt/bVvrd
WP03DrEd1ts7aEyfUk1/Mxr9Afk1+ilG3RxGyn2GpJ2lgAhDAdgdFWOrVponT9ZZVuoj4CeHvCtP
TIcYHTflJ4TweFNEjQ9N4l1U5oCElIfOBtNWsR/TvvqC3kQMcfksMJrmpW3zM6kHFbTk5AFCTpDE
V/dFqrlhhuulGL9NClojuoXhjtI8zK0qMBxn+qamHTJULX5iI39DQdOvVeOLltADxIuBRp72hPa7
hBlPGVP3A6dHjJh87DXr1HWmx1p7AxEuj1Id8xN56kix0TvmYFqOURteZtC9ZaQrt8mc4IgnAHc1
agDgXGGmr3CNGlxRS8wSoMHE80NS6EeDIDspm/5nUqsXK55298/c0skG5wqCd5jtjNe6EOQTnIdm
GBHkMd8qM9lOztKDqccrq1qKUBD8hoqfMtO8xPq1CUZOrOcI9LQu9mSoPat7vr+OhTcSXq5XJuaf
cBUECbgAI9ptU4BBrU6TPfRQwyj6/sTG/gHDoB7TkbuRnb1NGDTaVBjLk0wfM2hZoprpWom06UZ6
4e208nj/3IzH7YMXNS5RRE4ktMJ1HdKWlFkaYkbLAR3qveqlPrSUIiD/nvB28+ot6o6BtfKYX9hv
7DK+K/IxMs9xv90MUKX6PAsZC0xKvrb28GiUrX9/wz/XC6wbE2IGTWhVTcrEgg6zKPpR8TtJ2pdE
8wrgGydqbcewXynvL9ypNyaFrZxqNK/CQQb1gJEv8pjtyCC/9Fp8CTX76/3VLZqCEBAgevMoenM+
NlfeNA6KPGRo7wVj27odB9Q/6VxNyzw6/Lxv6Y/vCycexQ802KEYh86OIZx4YvUxOO8TwdAj/SB7
MNE4yS/ThWDhBgMR1B9rRPQll7yxKCREVUO0nNSGEch2EkHvABg5GmZgISigoO1JoUQQd2ks1wzl
9Fwq+ia1rGRX12mDab/2NgJpr2iyx1DtMGBcGdaERRdCEn6eCSwA4DJgwgohCdLNSZ/KPQlG0j5x
lR4VhuOCJtQ/CBk3hoSQMTCjqJO+IwHmBJwYZM4A5tihuqEUznAwt/ah9PqH9sXem5pz/6Mvudf1
EgX3IlXShqkZGgEkQR9C+wse1RuJacA3r3TylsLizRrnX3LlyEBQZNCDbUnAD9Vr955+r/1YdYev
0QM7QKPPPnRBe+hxw/xSVgpji2ucC8AIP3McEvwa05ts0ieTgU7E1iqSTQ6AMziZjVashNhFf7ky
JLhzPYQDFDc1I5jkn1Zy5P0e/L+VD7Zow8C9jBcu0FWioHhCIgQETHAJ0Hj3QzCVFAwZ1bqVgU1r
VgSHrAdkuzFrSFAw1KWMJ4MA0U7XNKaXrJjoVmo21mMCV3TrEmqjVRba/SOkxIGvTtOLNpmvcf96
38XnK0YMa3g6oholo/Twic5uZnkYYZo2CaQIhMcmdQv+0EGbi5XcTcha+2vRGCTb8IgEElz8PHFe
mSPQPti4MnKqGBOTuOnqRe/dX9NnJKaOcczz/JL/tSN8INbKNM04QpP1Ap7NlmIkhG64NirNmRP+
RDjUtqhFuxCf8SK/UDwKWsteX7ncF7+fjtYogYDDQofUSiujaRMSGPXMq8o3aaFBLcdcCR0LZlDh
w6xkPMMwjkLsLPMEfcDKZnpAq+lhJDFzCowjzVu24vSfpNkhPnFtSJz4Fkp13Cc1/FE+gBN04mf2
hI7grvyhPUyucdA8wOkeDBDrHv9BKUVFoo2HJoHeDQoqwknox6lgda4Hsvo9MQOruSjmShRc3EVs
H+j2+INKwK2JqMNQrNGElFZSPqm55oT0YlqVf98vZ7cTzhrW8ZcRIRfLFLBWVM0c0D7EuNaoBfuK
QDHivpG1lQjZF/BZnUTRWQssUOx58gQEkhca7Uq1ZnEppmkAaGhbBmgCt/tV1TKgLl2jB0Cuv0dJ
dWrzYvMPFnJlQrgvtJpzmpu1HsTD16YDzK6wsWlrta2F+Afl2L8WIkTZGs08kOoVLZDkU9F/UDCi
DnWlvcZFeFSTLFxxgcWvc2VOiExSWzXYzVALVCN57Cb9mPcsRcN+LQf/LBQ7n9YrQ/MPuUooLEOP
0BVXh0Dq3ew1B/HkFdzfw0xrj31MyNJceZ88WJLzLxV9yGP5wMcRv98mGxucg/vfcuEVAh46JmwC
LiJDP0Q4XrE5quUUF3AXYD0laNdw0K16dHNU1a34sAEx8r7BxX2+MigcNWWWCga7F23t+ndLf9Pp
SeVrc+qXbKA9Zeh4Lc7SQ8IWy8yUJAtln4BCEcyVi1OWE8Bek7XNW7MzZ3BXn7LL9SyMKOxEjeWD
n4PaIQhfSubd37L5vxGj0/VyhG/UdDGLs7EF4FVW3Cr+hsCx04CQ7Lq1+3npzF1bEj6O3MRTJbFe
DyQoRRmqozQga0YAZYKGz8t4ZV1r2ycERKjXFpBR64bAjM5qi0piHOiQtPyvNk/UvopLyFMYoaYG
lYlvE251GTXA9iNWV9onK4uxhbibp4kUT2gXBWzA3K7oV9I+J2Tt2bPUkgIz6j+ebQuh18zRWJus
fsCLq/s9K4LM2LyKuoNXbGJvjbaydJdcWxNCsA7K9jBwSQtoGG3x2NtXoELf/zyLHgeZdc1GIwZk
L8GEVdgIOhmSJF4kD0ALe/GoPPAEMxfH6anD3Mv75pa+EgQ3MFAOytMyRqLentiyawhg7sg/KcbM
Z3HpRngxato/8AWATFH8QD0N6a5wYOUxbauqwctNqYxtqB7xvtuCW7WydUthAfohmHkByD/wLfNa
r6JPJatTWmVIYwdMUYz4KY7MTVl3DtX6lQt/2RJyiX99IxGhqfRDG9u0xGu70Vw8sTZSn0Orljhg
G3l//wMBGmuD56tARloUVm6RG41h3hiBVf0qwwnoOlBhmzX+2ZIbAHCKGQOzWJgitjoJhTxfocYk
0DRyrDv+2lvSs9mZf7/epsLPNPg3stdP2nQ8Ni1MHcWrqhpR7oY0QAUJU8MoIXXxD25V9H0A+QDg
Ewpogi/UdWsnqN3qgRblT+CWJI7eJwdG9X/wpsEAKAWVpVnnUjyumQRSP/7oAZodfm5BACX50qrZ
ymoW/A39RmBXkJkYEEwUVkOI1shdD9igov2I03JfYfhjp/lRw37+bW+7MTT/kKsjlFHbLPJSUQOe
h04mpZ49FA4pm5U7aCGOon6tEJ1AHB2QAiHIyYWqpxCt0YOmrzAh8NtQrDySFqLojYH5B1ytQxmz
cqKYmxJwEM2VYXRViN3qcumBSesaa+rna9aEz9OVMe+HDFedASwqj8Idqkdg+ademuzNcU3tfW3z
hG9EISo/0QZJlmrVIKoDEVHLK5F0IRzcbJ8Qr8eSprOQvhYYmC9rVJIfgtOfKC/3nW3Rq6+8QEiu
MFpZpRDg0AIetc4fwTWZeFrzZdJWvOGPQpWQMN6sR0is+BiBa5Ajx8aM+Q+oPnQO3IJz56P3igDa
Agl6hu4aw25leYZ864Nqa8W6zSs9KKCHXGPiJgj4qvTeT/+lQ4h1Uczd7PlUIElFO+6Jp+MW+MG1
F8TaYoQ8S6uoNPR4D6L2Kp3jPFOcOmwf+gHjsPU14t6Kg4uXESZYNrEVAUXf23QGe5NHZVRXbqLl
Iwtd4plmCMF1wSNsdYTIOoWnhS3gLqCklDa0Rs4Z5LSKul8Jd8ub9x9jluAJo6LF1J4/0FQCMYKe
OxmhdF+WkEOK/ftnavnk/mVKyOeqwoIU1ZgMQaZ9lyAEkBV0w9nv/86I4Ax9gVEbkqJrwagPkHro
9hyqQp1c/v27Faf2r7UIt0SfYPQ8S1CBSFIVVIqHqUgc1r3fX8uis+nozuM34w4XEUO5mZRWqaRK
YI/Js0nR3Y+neqUguWjDAHJHRw0KZoRwqkBxdWSTjCQhZF4iaZkDOOXaCf0ja/opyF1ZEcKplELE
amhQuZilEdUBSAcQGp75r2LbbJjXu9oAwugGNc9L+mI/x4BfO9Vj8pQ+rMWjxbN19UOEs1Wk0mSU
Gup6MfhwUBczBgfMOTorZnlDGp26Yc1TFjcYFGpwpQgKzOJbcwCPb5wwGR7C+RDAIqwJpFb/dt9R
lk4WuErzFE0Ap02Rqp2oGPBlxIhKTaq7OTuUUE83p8t9I0uRQscUDh2wbOjlis+xbFCmGgPclaDt
OAayv0gkdPviMK0xG5ZK5Jh/CZ7XXBQlnypCihyB8FLVHM4CXZzX8YE+aNOGxzut3RZbBhQ45MbG
VxWSUNBxWr0bFzfzyvy8D1f5WVxFnSVpMg8ihWB0XsiPcpM/KR1b6WwsdSuxTrxqMIgKgHfxLsmB
2TTBAJWD+BS9V9Oj9DgjJrQdCNKbUNkQ6G49slcaqMd45WW9+CnxyMGTDbqIaFjdLnHAQ3qy0paj
fkpjCBdNjzytQ8hXVUGJBr1333EWNxRkDrzggA5BnfvWWpgNgEBJwNQXYfgFtJxH0B5aR7XXyHRL
2EeEsZkxisIsNDuFWDalBem0Aobm6aYqmAOSdExbyPnrjupXG/mHNm6NalWuYOmE4yNi6uIfCLKo
ai7bXTYYMUgR0J0j1uBIere5v4NzeBTDJxwE6GbMsVbgL8IOjpNcZ4M5IwXPdQRZEqvbGH0gayBp
pT9LGq0kpYsr+o89aODf2pvisOxInOMEVr9BenNzzldWtGZB8EBU1VMGogUPykb1MZ+b46mtrz0V
lowYwGDB0YE5wYzA22XUijJiqMyMCbe+NfS7tkoRWAKXAMPylwUhVmhUTsCGLnhgPw0Yh1Y5oCCq
L6kvucztMFTCcMLHHuPljuviQ0un6tq04OyFFWUA9kssYPY+kaA6lL5hrsbK0V3bQeHelgEzszKI
mAZ6ibFZEHFVqhVHWEIE3Wyh4NtmOEg0GWCiB92nxgAeSLn5vdN7IfQxIYQTH9b0k1Z2Tnz81FKD
SUkE98us4Fk37Tkb9W9JUq4VgFc2T3z7jBBxrOqyBEafMCfG0Bcwc1d2b82EkO3qkM+rZN5g86Qc
w3YsOXFana0l7mtWhGQ3moYi0yZ8IoO0pyJsz+Bv/INU98qbjfknXF26VlIZas8yHlBItldy9AEu
3P5+EF18aV/bEMJBpRWmOfT47oMfbnnkDjsoIlw6vEEcy882dGe9rU3vXArc1yaF+NDT1ASrGxGo
gSSEmSIGpf2+rMpjS6Qzpvm8mBJbS7bXTpQ4mbW0MVy6T/C5/qiSvZaQAfAlD3qETosBau7/QzFr
eZl4PcwzWMFiE3YWAoK5Nai4LwrnyD0UMQbuP2o/Cpc5UJR1k+8UUyx2wBWe0dBZ+apLuYwBzsG/
bQtbXCiEGomMUxZXDiZJbbJdWGGaZ+GqewixQebVHZ8iijKK5K9YXlu1EIFb6N2bUEjhATDpO90b
f2lfo2xj7TsfMPdDeyj8+IIKm73J/LVmz/I3BmwQHQskBeCt3J6XaARCXVHhy+1G8XPilT7bzWJ3
5Zd5Ft9Tsqr8sLjNVwbFm6BXOzNSQlw35uj0auVyqXJbaDeaaxTZ+aeLyQ7UIv+zNOFCoIXZdJCC
wZ2T5d+iOj0mDb8UUJZM7e6FhvXKs2Y5LPxl748Y1VXoqVuJt5YFB+o87hE38Sxph9o81OXaQ3oZ
oTC0gSTAfd+Z1yCu0UTmjXYGJBkw0fD286ltS+W+RsooZwdl/J2Pfps+tNWjMb7CqVwNuMz7Bpc2
9dqgeEpGDN8uOwQiJZHdAdKMw/Cj5xiWbECNp/9+39hiWnRtTfDOViJVhhk2uGEPpgM5ZQvSiNDq
AWZCDriPsQRGue1d9dh8XRuftOSm15YFN63LGIiFDrEPQ3qcKIw3iUqcuC6dSH+5v8j5E937hIKb
doCeoDaMHc2Hpzo+T/wtGn/fN/HH9e7YIEIe3uARPkIolgfTk/akG077DYJMaYxBXvwhu0D13lUf
zWIL0dwo3piHalM+/O2pUDqq6X95qvi4KVoOvbFo/gkQa9X6l5rn/yCHubYg5DAdem6RARXiII8m
hxGI1ku/7u/j4hG/NiEkMJD1lTFmhjDc/Jqff0AP/AJiDXRyxk1/mYhbumsBesUPiZDPxGMxGlmH
oJLLZ6Wtt3VR7LWK7HTI699f3LIfWhr4ajpmSItFQlsbwxEzEcB+iPI9nvWPNSYF52a5EibXzAhf
iTQFJq0mFijXUBwH3tZpCbQH9a/3F7PEawUOCJAiQDAxs1fkxNlNJEtlCHGWMeYoFCpe1PQ7kLle
eg7RObtyY0v+zbNhG/IPEkUrrrgE2dAsCE9gGgZqCLLYPDf0hFgtB5FR32p+uUkuWu1Bm9zt9pmv
patSo0tReSby/FE7mGEVt9dABW1tWuR41w/Jm42LGyM5XclCy3nUNjZ7vr+3s8uJweTamHAFtEkZ
mvnMP2VF6cTDR7va7FmM+9cmhLgfSkqu1BEmscyKVBgbseODM48b3M4Ej8kLJVd5SJ66H/+knXVt
V4j6Q4SHVgEps6CPOCSuc5fU72F0TFfLFot517UlMeqPTIIeNJIT7ir+BK1RxF2X7agP/rOfv6zl
mPe/GST5bh0Eua0dGyauszSPPuo4e7erzP9v3AJz625NEJubMZ0lPaLyMFYX1q7OZZqj6//teGC6
3lqQ5JFz247mPLnddw5/oTroyK2njUCPtxc7IGtdusUw8tdnArnm1mRpYkxHSbAo5o/eCB7qwdow
d/Q1D9FrDVi99pHmf79KIDFSoDWqaE4gMdeqt85RK7n3v9Fiqfh6PUKggPYc1yQZ6+m8CJNrfGQB
jzTdhM/DQYV0uQfdZ8ONMyBwnK531iRR/4+w+O84pctC6DCrglJzFldI98Ryi8hJvHBjvw/uuMEQ
oPG4htVcbAFcr1cIJND8qWlRwqC6DWO3ObO9/JA+hpoTfyVPk9sUrua1rvwj/2X/HLf3N3vppru2
LQSTDkoEkaoiH9FbXD8atpTKtv8/pF3Xbuw6sv0iAZRIBb4qdG67292OL8KOypmiwtffJQ/ujC03
LJyZp7OBA5gthmKxaoXRz35/P87irM5iCeN+HjUpzsX08EhfozPScQjrDlv5GCzK2k5/7JtD+K5k
9WGTyiHlXPpIgaYOHN3IDax6Nst6DTdT1g+z934yP4xTmZqh8Kni0Tkg1UUPHHs1vCTHGmLFsrb1
2Emc1jX/DlsItZ3qYrX0Alg4je+z/uEH6JlpJNTArPol9WJTJF4x0qWcdWGPvF8THwZJih5gpBZf
CU6FLfTS5n+IuRjFpp323ZrNAgu8sJLCUHHZGMemQ3V0dNs1Vx24eRzVB37075OTuDP24o+yLIT0
fWoC6Y3PQQ3DFoqYnnC127vsydJdRLWA2WCX26k9OlPkHsONj9rHql0Id0uzOws3ScjUjFpII2gp
7YBiG40BEOFL9dnpz3w3vbMgU0JmoITrSHeymnirtdbPcGge087YNtGS4/PSppzFFCNNgp7oiCk1
5EBHlPzUeqGA+sV4Fh0vpK7/jtFzMGaHHoDJfQyh30NNiJ3rbb7K1uzquzqxs6PxO37SVsJho1vC
J+Vee/jfotm8jNIONeScOcafmm+wTnXG53+5IFibYVNsFkZb2CLv3LUPB9Ds4CLDObYnVNs6SJ8m
50kN4pFtp73J1+QKrVjFXnrV3XxIfpjkdynZD8MOTWJG4GJjyxyHJ+h0OPCvcyLHv1RbCLY9Lnd5
FjbOO7Diw4A6rZLEmhpMcDT61WfmY2XKpRfk4lfN4kxjZnVuNQiZ472xhr7IE4jBrunBf+Sv7tSw
lFicx4WUcP7O6ivoIgX0PT9ju/4Abe87ZmdbWESi47OcTyztlllAKWVrwjQYJz0XuyKElDacXrJ+
IWotLdUsnPhsUJsiwt5Q4ErBrvkSE3LhdQVm7ueQnMNwIG5CLFP50q+Su/B13KYuSnnWQbsvDipo
XXZ36Tby9fuzthAm59TIVouCWImxBWv614Q4NuRlVwn8slRl0XF9YZ3m5MgAlYExK/CF4YFhIxIP
4qCXesNgcxA+BA54pv/zVpxz8NpWpTwYcJXr1i/aVHZlPEeV7uTkKNInc9iwKF5Pkt+0I47UY7sD
WvL7CV64aunsfRSIfghTEPVOcdPWJyJ14uS9fuGh+B1HMXQ9c81fAIDcHBJSDxBLswzVnFf1RI7M
Ipkui1jPHixV7LW6e6t4tIPl/S+pQqznv/jED+PNPlFmaFXz92dzC9GmUrdN0q113O5DXewYLLC/
H+4m3mySsvj/75viz4ewGbBI66Achu8LPNy2kFKfyjnVkUz3w2DLHUiQqyJAZWLq1BOAQ9K3TCDS
LeHNbhcMPvySWWyFPrs+qt30ktHt6AddtWsJy9NtdujcwMnc4adO3e8//j01+5LXwBpskkZEd2F+
YAGPgX18iVOkvempU26pWzn+lt5ZkCGCK1ENu5Dl/tDtS+Q/o87PLhMGB/B7wiOsirvmAY5dGwX+
BuvBDfdsH7gMXPX/Kgv4MOasdtEIs1Gj8H1Mazce1CvepafoKHZ8zQ7Fpf4Ds4aFrXUzGn4YcraT
8YwKtQDiOyfY+oHfDEd6ei7qfWQuKO7evE0+jDPbwSrQslU9PWMEMkZLvI3jUpZ9Owb8e5u8O5t/
OCMqDDDaSmsIkJ/+BX6ktlasDUN3AyU7512xEAFulzA+fNAU+z8MZzRjpdcwQTspuZ1ue1dexy0y
02Kte5U7NJ62slblLvTaZ3r9/kDcvFU+jDy7/etm4CXpMJU8uBug3F2R3gadzPt+lKVjN1fzDFSo
q/Cpp9d4/ho1pyZxu7eJJdytWs3WDvHZ8p08WSw/Le3IWVqAmnFf5MARnMxId3qYwxXJcykpDBmt
hVtjaaRZwQJ/kPtiqiHAiw6ArdCoXcmIadNI7qsiW8JHTqf3mzjGZsVPWiYg0o4BRDYjCVWelIKu
S+E4EbfiaTS1HOVyQxxGPHvgZg6RPCVj8PSDWcz/trBz4KsaZNbYBNg/ut3Bj6wNnLBZTzXt1m22
+lN3KXKbjO5SWXEporJZqMl8IIfphPCqV61HVzgu+yhxs6PpBKfuoD8qcKBYglMsnJU5+8kCGQXi
1B051fVVcOaqcASxlq7nhcjDZndiUUp9LHucFKOnnq+Gdt0Kx/J3phpA8XoJT7B0ML/AAHXSci3G
+pGdDvMSG16d8apEHHCLQw/w+cjs5J6/QuNmYeMsfecs8Pgg1pCcoTXXOVCa+qtkDky0PPIKPWH/
UB3aQ/tb2/QaYDFLfYPbZbj/xLy5a3065ODB1OgskV204ZoHGaTq6J/Ya4aMp3FBJzj7Nnx7N8M+
41d4US898d619L47vbOwBJujPld1MKgyrj3VbUZhfYRCf1X6sDhWNZgewL6dZyCbQAXb6euy9Sqj
eciJ5ZkRO1RjRndGrOsX8PBGJzFgxJmDBJOSU5Wb8Z8IHjFXaXSlmxXWJqlUZvuiP2oM5rStATUr
2gu4y+rqihsM5sMc+pZGBT+lpuzlujbRmYrSdBdbvuoEfffEVfi/4iVQeEM9XMRY3ZlDsTdD60yT
QLHDVjs2ssydVoI3wJQh87o8AHszgoWEacQuzax1DscEppQ/c9h52zKMYBKRGXuZ7DtLV5xEr7Rz
RmjgDrWI3QFSLF6YRqWrQdrGy2XiOxDHrL0qBV+ctK+QnIuPWV/eGRBXtc0BJM6F/XnzsIO5b/yL
8TpvzBhw9S5qigBTeaDSRXb7EKGfJRHX5A9ymNwkl20Bb59GEDmhjwgyBMzlPucBuQ4ra2t646GV
8cAcccp24f20Jzu3ucqH2MsdZYFQdTOXotCAAtiGglYwndMPqQewBSyHqtt46shbDyBrt1hBuXlV
fRhhttlFVAilMvvxlKeFndF0zQJja4b8SVV8V4W/RRvmD5UMn/EzbIMswXRvlwY+jD+bVDFYVR/o
9XiqErYGoGMPFus+1MTfeLJ7M9JDaYlTj7EZEKK0Dl5yWIJZgXwqg8jNRyy5sWTIejsE/ec3za/v
XFNDlA608dTG5RNrIAScCzC+knJYKTCcGqJyUzTVz3aMYWMo0WGpChd29nuwZVyoj51GNtxbpbmB
bfcKvYtV1lXbIkeq8f0p+HIIJvcnrgJFZ+Af8Bz4vDkCUpVGy0rzDM/kCosEP/Lh1/dDfF0eIC4J
1AUYlE5Bu5j3+euk7Ws+JObZeEu3Y+gCJW7uY9dycfNornkmq/6pX5frpT7aex3tUxDGwJRBeGdC
SEL0afaK6IyoBqsYVloMatCKXezMTXu0tuOztbVyO9pCvcutJ9fYU/hIbVgFg3ZVH5c5NeaUq333
Q75c+SibsjHVzzLKf3BFS+xSkFcdEg+QL01h5d0Q5BuKuZWG8IogvZZ1AKttRWgOU6PXOof9go5H
ZGE+WwLYvChfaSy99zmNYBGebPISz/yUok+QpJVqjyFysyACMlJcIrDPbNPAILEBW3SAFDYyq55K
vXgRIwWVvG88Eg1PceFfQ1bcwXEcDn2tqjlEjQ61Vq7KjgSbQGQjCCXl1uybHz5pzLXoaW4bsLP3
mp7Dbzoq0BytuuZHbraXodOfgsR/pjCdr0R3r8oBHCYN6blZl73TWt2L1vT7qVfcxOOJwiAm76vL
KAfDKUFhdDJLT7wh98X2+834Xib8tBSI9iDigI1DYDsAXYDZhu/rNhc1ZWdlU/0NfqgrCnxws0ZZ
q3ImhRLwjrMVWRkunMyvDdIFgZI67s1TOz2ofyoLr7OvHjrT7+Fw8wKtDPp8cyxkCtucCNaL7Jxu
fdjtJmt1jTqwA4WUhS//ko5hIOjzwWjBgqcDmWOLlCHvm1qk41n2KP7w4qGMg588Nv/kqSB2CQsd
9/up/hJa3gcEEwlXLNyB5kBsP5bDkGstO7ewYDej0PGh4SzihQA2xfb5ekKN5d+jzO6eJAOCtc6y
8Swgvg6KpzNarVP09d2oHZFpIKnQvVDXFpKHL3fq9G0QPIR7BYSoQIH5vIsskdVGxDR2DuKXWnnu
6I9/PHdAkoPuRNHXAt1wmtsPd3bRV70u6nI4UwvS4qE5kbm3qlgy+bixRJ+GmaXoRKdWbRgYBj7p
pvoQ8Xu6aJH+/ltnK2RAsQuuRsZEf5tzbPsSoKEqboyzZshjiTwzpmI76uw4wJFlMPNLFcNsRoSO
bqR/6k5eYUC3j7RkW1T1ltYqitGoooUcWtUWfFu3gYS9BdjgqiQbojT7qMcTqiv3UEd3+qF1suIw
EqjyQGc1po9C5RvUenfK4P+kvr6DYIg7tqYTh+k+t2I3NganjjapBtAxHay1rCroNS+xHW9MNDQ4
NQNaMVSH4c0s6jRj1keNXw9nxvayOAbqoVoqmX2ttcIKEdLCBFRbwiGqN8uCwrLnKMFkAyIbw7On
WouNv5oICDA+QOtgiUf0tcr8Ph6omxb2KMW9/nmP6noWGVJY/bv9ewED72INUeMfmpeu/Pc0Go1I
F7K662GT2+aOuOV6yYnkxjGEdjASaRBmYbU9Z/4WJIw6puMnMDyi8gYOqRBR+6cnEaebwq6KwJIJ
aj+zkz6EmZbmcVCeeXmf8qvRvujR6fshvkRmmCCYmEyTm5NUzXyIMEoGPxRIU4JW3fT+WZOpK6Pt
WKebQHv8fqzpRH86jLOxZuGyykjOu0BhZ8twI/R1/C5zArXa6uOSUOU71OTTUJPSPEIXqvAalmee
WiokUJXA7Aks180X6gY7VMNXA+r+yWr5YfVlDvGyIbgG4F7CDGLNVYVQe88zrStgW6q2TtPrjogq
V23uEurDjZQv1DZuXDr4uAlzgKwSwm+z4zxKUUQBVFPPmWK0Dp75O0uNbNOPcfNE6wCgzzIvH3X1
HyM9p69EHNGQrWPLz6+FOIjzOqhM4ywt1L86p4Fxg5491frCjvxafJsGwkTC/hy2MNocVq0GYS80
nC2sXfVUb0FMTF0f+CxA7SUkb+VxuVfEv8IWp0sVrojQGOOUfXEe4TLlbVPp45n6WeqJwvyp0H4T
RCBpyx5CpMySwuso2/As+lEWuuH4Vf9aIDO1w0Y+JFktYFEbNOtII2ujCN8wUGeHlA/rgo9srY7R
SdVR70oTkcLimVs2CNNeapFDI8Y/aenfk0KDc0DlFQW6N0U7eHkQEdwu1R/my9KpxJCt6gh1jobc
DWa/jkztKBsApTvoriD7WpGq3xuxcSeC+E2BoYi0xL4sskcl1vfmWF5CYawYF2ueZydexS4n+Usy
DidY8h1bDXmnlrl4k91BZ25VIeXPVRWOZQGqL/oxbszToONrtU678IG/Qon2Qfr1q9CYBx/f3Gma
DARvUwltX7bXosl/6zI4trz+JctwEwUC0v0lf2Z9hgyzrLNjV+Z/cWJ6O1XpEYl3hwYwXDBYegxV
lrgNY6GTBvRvPDQvXWG5AauRIhP1OQ4rj8e03knNPOlUHALIksG2+i3OxA51qV9xnV+J6t8PZbUp
8uRA2nxVy+hHMLQXVsXrro49VWfrhICB6vd4DRfgpw9d8QDfsfteTXdE9oWTacY26fNtO3aZOwqF
O3FaSsfUqj99pK8QOiPYrAzElY156fTkR9hoP1oanaKOvsJVXFtByMiEVGhybmLrCjM2GHiT8p5S
ATeU3NPS8YWowyEb1dqWJHvibHSgTbBTSr6LhH4NinoF29C7cuDMrhoMm6Mw3HTqDn6n+6aB0WDV
tz0qYP24UtTRhQvsgcJc0Y5agidFxFdNFj90ZX1iMMriOgpoVNHvohrOp4VUzzFopRAhiA+Zqez6
uD5Jqj/yPL3vgyRwxjjcpPBPrSBUY+c9KADG5AXft8xF8/MXG2FiFqbqKczh8S0s/hxHfuiJRP0p
wId1W1gROYW0LgpH8hjDPWrX5ejH5CTdZYHypEu+IxwKIGCH6w5hoeG0wfgcljAyMpQ96zqn91En
yaMTh5/MmCSXWg+EXebVU8Gau4zXr8XILkFacjtU0LsfouTcNtYfIok3tGFpx21+BIbb66SEyVpi
HS1eoiEdQvQhil7LIHmLg+oXJdCiVMfumYRa6wUhQYuMQJGw8f/gism3VM2doTU3lii3kiRra+xH
mLRo26GF+XvZQ5g1Stlbk7SvxqCua6Wv7nlGwkMoEgirp+1uZOOe5kF4wO8G9YUYrW0Gw1ud68Ym
JWoIZJoAnISqcL2UTS7QSCoqJ5K15phdodgVb9Y9odBbFtJJx555ohNeWJKfRZL7HjoksCLDLwVl
40GLkx8tIwVmQ4AOWpAt1cQ+HRP4DUFm4jkfh19JbzxGaXnJZfQAOc41gO5eF+N0NXAravpNHItj
WlRu5KvXUAtXFXtojMxFjnKv6sMBVeKrjNRtU032vFkWuo2ATggcFR4UCCO08bhCSt5sa6Y9ozh3
TPz8SPXibhSaGwalB0wQ3kXoFafla1DET/0QbPtkcP023MR4dAwDegQJN66wQb8mNV+bbfpkNBND
o/ahVB9DUSIY10GfHXLd/MVQcLb7OA5Ra4Z/kcA17Qhhvg1FqN5HFjEcaD3LNaT+NgYZjiwRZ522
j5nS43IpLgrQloifPbGTyoxsvdY3fsk3ZkVh11MqblFYXkRQRdcqzL6WoIjRdL8CWkb3VihM16Iy
XnErblZDE4Kd2cGwuovVfTzor3EfuThKm06DDX2SJruuKYo7rRA1QJ1GfmpFLrcdSdjJxDYXaX5M
wTeyO8il30lTIEdiTeU0Y2puVd960kye2LWlPEW+Ij1VZIdQ92E2paqXIVdPY1JeuGi3sYFjDTLn
U9qU9brPocUVVMFz3UW6DeMdV3LhlkKtUXUvj4EVcPhwKI1TGxBsgrd35mQgTrm8aUtHhkAu0KxD
8ySKTM+gxt0oTRTT9RVKOo+8Ss19NfT3JKoA0BGZbvd6bsAdXFt3RfGAm7awu1RFEt7rd1U3tG6Q
TmsU5+1v3gpo5qpmveLF2NiaLp9MPu6SbIqcQtsVSi69NE7vqyFk206JUifk4BfDgRR2A8AL9ejD
kSEybBNKDACuEjcIcEXBb3sjOuUEMSLXj1QFHuKNN9AIuUNUIpKH2PwJ01wgs59i/H+nE0KFYGcW
23XcH0pIgW8CSK7aEZH3eS9BCuWpjQwBypQDuFdMA0pJ+KxzmFmE5yoUf3A96q7VS7s1lEtFh2Mf
C4qnXI+yHk226liDhGlqNdqGQbkrk+qXiIZ4gySvf9DVkdh5YJReIPm4iYpAh/WDWeyjjAf7Mcj7
VQw5FSVIfmlDdpGjfE6VeLBht1GsfPRf7aTgO1+mO1BUdG9o/E1YZn9UCMbC0AtStAFg2Y4iIYNs
1nXgNWmkusLydScSCGpyCFeU+fu8lcw2c7gn523xg5fFQ0Kiq+gK4Y5Gdy+bGk4tDRK/lEJpZQzj
X0aHFIiXmmoXI3lQ47HaVHVorCxGFC8wiVi3fteuUwv0CAUoNj83gjWswuDmMsCcPJFb6Y/CDaRZ
23BHkysp+qcmibGeOUgVVs6p3UNq8jnicK5kKVIGgRuy5s2dJnwYPoyHcUCdsGvOYd29EKWLd7VP
egcin3+iIauwhQ3tCfoxFxN3Glgcud12Wu2oRoWqU1/AGEntku04ovVErRVsI+6kDo6nGQM5H1lQ
GDM3RJjHoBFHzirP7FQnS7SDqTWZA69iWKrQ1BFmsG2VwqXBsK0CrGpl0n0+VOtGaJfMtJ4QTc8D
B70gtrZhJTzKENKpgUJqG+gbXbZ3mSrcikbPrRI8RpG41GYOFWacYJuz+CfugXvSFq4l4g0qTRu/
F55QEydryVG2ZCepuisHZa/H0UWzihfwMU9BrB7Q7V01enUoUtjBylZ9SoPgUCTkGmgofKe4m1gm
R1fpUf4roQXT5LtctRAr/OQlzZP7qtFhWkjG1ElyDeQddP7hzz7Wbpt2Ktwgu10mLA8Z0gMp2txF
S0G3Waih0IzznhjsIUTEUKi/Tut0rcLRzrL8zB4k3Rs+MT0wbB04dvpOXWUHjo1zjOiIz4YaMByV
cwTqyG+8kdfHXqaBbar+tVO71tZU5VxEkA8LRMLcDirQbhEK8JtAxtyrKnCSfZlGq0SDzw217KEM
tkqr7KNukK8NQyOxzn3+g4fKfW/4kZNxCnKEIoCYamCvoeUkcQhSFDkkj3WibjlEQ9GTB4u6pHDn
C7sQWvO9v+Wtfs5wBTlm262h9d/YsmjaH2YxvEGQgdgmyVunHH3kw5UJED02FO5xuIOVemr+blMf
szqSTaSjXIi4r/T1mnT5b6mKxyEg+6CEaRjpOuvQKfy3z8PAFWaIM6tlqpOmyjWk2eCioAw1v055
Q4l+DZEyGAsqw0MCm2qb9OxHivo78SFTr+ASsOMq2yjQMMqyZtN1mCeRdGeuFCmiEsWh7BLFmaCP
QaQe4z65wivjgZr1axvLFcBXXi/UddTGa43Jx6qL//RdusYpwBQOwUvDUKD2i1Xa0uqZKJVcJYao
ViRSLxVoxUkBUwp8432s0V2U63caQDq5oBuqAhHQBaciwk3B6/GPpEEIFWC4/vn52Rrprs3bweZW
fxlq454B39t2jRvGqCy15SVWGIfZovWixgKd3xbGP9x4tOJ2FdLgmPvaBopX9wlOj1Dw4mHJphuL
q6WFXsTaFArk3K379g5HfksZJDoMOm7zUmyjgMdoJ5I9hF1eYhKtGigusCxc48kq7JQMP8bG0hx/
VNF9KNmbFsvHlGVuMZqP0JD8izfKzszCg2FZqR2aBFpExR7ir0d/urmUONmJARXJWDvmucFsFcsC
GyrgE/MVb5pd2oXW5HjosRh5VZd4BCctS/Q9843GRkrzYgbKG3T9QrcyzPUYGChDgV9QyDvf8L0m
bva5LBtH4RRJNyc2kBh4DqG7MsZrA1Z8uOn8X2hRglCWqVeCrLZOYINcpTC2QXricK0Dty2QbzJI
mI20tXDw1FjVlv+sxGIH1zLXLNVzlofPY1+vyozh9+sQ2+F2bOmPeSHxlKzVTVD3L6mq4P2HCqkQ
2StqtNjbwSofBpey4FgU7TUOwx2X7SU0RtUxY4pXZhbV+2TM3awN9/qAQNg1/iT7qcR1aRt9ocKR
xlpSRLpRKUVJHfZKML2FG/m8illpRcdoJtm5B56JxCcrQrhqLt9XwdiXMhglH0d5b9h9qK/DbNcP
Qs0YzrJIL6CAHqXUbLMDQBRNLyV5TNMXLR3sukB/0nqs0JPNqt9D/FLE2TqvQ9fvgpXm5+scQp5B
JBwVaIYkPlRccWKI90slPQ+R/6TXMXzyfqTyrxhgajkJMpTWNuH81A1I0Dp/oyOmUb85UlE7flRt
efYD6ZobFNhIVXYJesWOmMTo4z/vzqAarVkQ4EO9jM6r8rJReKUYJTvH0QMwJK4Vdi6pjYXq6c15
/jDKrNxIxhHOYEg5z33SPRGDXlD6WSPTWfkDHrffL+pXjCUWFRsHJSvocKObNm2tD4uKx5RRxKM6
Fa1Q52jszIveCgf99R6I2GI10VOCiy9sQGT+eT3w08izPoqhlLGZNcPUxAs2yS5aI930yGap5P6V
5TR9Iao6cDqAjBH++/kLRZYVY2CJASX3zqtQco/RsayOYlOsEwfHBfpXdu3wE7mrj0uAvHdS0aye
+2nwGSCvkngK15GCZpGMTyPX0Pyt7AyWgaOAn3pSbkhw7fPoWvEjrH3snG1H1fIGH+EtJk4JzCTJ
/KuvS0+G0LYcf6OYu2QpdKMwi4YWNhKE8tFw+mKYXdGKwAxnOMdYiAZgc7oG4WW9NBe3tvWHYeZ0
UgRUjvroMJwbVBnjpDEcUeOZUdJiHdZsYXPdaHJ8/KY5pxSUPH2ItWo4+1oLedpnkf5aODhLI8xW
No2LXhFl8q9tVV8N8LrMh0kgRHWsTXruNkt17Jt76eME0s8bOSZQP24BSDsP6OlRlH6wbvsmE+A7
F5s0DeH9CzCUVHBFvVENvOCscQy1eQr18AWvtlWJkooKPbG08GCGBHS9bnNcnd/Py9eraNI2RD/B
AG5F+6Ir29FcDERrinNXD3YX/QW4zunZ5ftBpgj4+VRhENhgE23qY31pJZijCnuqhEKJDXvK9gMj
81iDrCERvHGVAt1KKzerFdP4Qo3/9sAGZJzRn/kqaEvBSgmtBl8X094WSrgW+jGroQs3XlmTODxY
si7/emimL/3PgLNdliXqqGi+wIBK75b8F4n3ifZHodnq+xm9sblUkPSBOaLQ7kQUmN0DWZ42bZbl
/bl2B+hU5CdybN76rfnyr9Yk+a2jQvIUoCxwAgVlUz3Df/z7n3AD1TEFIOweE9gq9GlmvVGaVSgc
pE0NBTQkp7pm7Juks9viwtgAbIt1R2QJUlWxRia7cLF/hVu9B79/jz2XTSIQ3dXCmFf4/M5DiRxQ
q3Cl7iem5iT5057EY7df/OJp9Wb7WEcaMdlLa2hyzyG3FGLdjVIV1dk4ogYK8RPFSffjboRQAbzJ
l77xxtEEcUvVgaCECSSZN8Jkn4ykQIPsTFubSFfbad4E35Gxo6ImbZvrdCOPy13GG2fGAKsKeanJ
YVk7d/sou6zs0zLQzyY6LgEjJ0FTuzI52oz9UVdwDaTRwlb6eqOpn4acpRadwhiETfGl2rreZh76
YVvQezZL6KAbyRNkiwgDcgAn9GvzravrEfbgaAwPgD6lDr83X8BM9QKPO83L0NpG5TaF3WwzV9nS
1++Py43VRKYP1AKAEVjTOZIgtaRaWg3QEWWT7hQhnyNprgMRLqjW31g9SBQTxFhIkU/428+XjuzJ
qBQVLtJ4GBxev2j9WZip25KHVD4E3d/vP+rrpap+HG3OCGsAuYYvTD6cK+sUWtehWEL23xoA1Dqg
2SyiWozOwpxWm3pfq7w/l8j7uF7YafT0/Sd8BVCCIPlxiNnmK5TQQBMFQ/iPrcccw0lXdF/tBBx+
oalZe/qud6JtwwGRA1xxE58JsQcbRZbfS0JsN7bIp18yg2EEdctCVJAANuFgxvbDURu5y7Vo+/0X
35xTAAmgSWVOOJ1Zgk0Fut5Bgg8ecoCMjJ/pP/bbmmaUGsCNQd95uiE+70ExwIcrKzFASp9AjVDK
X9aiy/iNUPxpjOkcfHgHCVTh4QzjSyTBwIfSwxQZJ7qO9SLP8FddCFC3VgYt1MmcCshCPtdxb3Dn
4zEN2JHoUi+u6msWA0Hv+4//fGXA1sP7B+pk6L/MVqZqFA0taeRJrEuvzBgueREtkA5vIKjAB4aZ
E6Ig3g7gj3yeOKttILTZajiyuXmXItjbsSlf/AgsPQkWkpL1G5rU9D7TNYAIavlL9Ys7oAAhmUEL
vjCv09maXaigJiAoG7CAg138LFqlsFqRdBz7cwDoQx70aONudCNZpfU/5QdgS6LconF0rnCZzrdk
mkkV6pjFcDbr2DXADhz88/drd3OLfBhhtiH7kEeSNIAZ0tgHWiZyWx198vQfy0G/fwhovwD2ouI8
R+VokQkUV5DiGdPUDmrseJSuv/+QW+HBABQDd4iG+3/OhYO7ZddHPZ6XHMZVGR/sJl64Cm9lbxZs
b6CJh2ufAJf/eQ+yxNL6low4Tm59SB7Ql9i1BjTWhF170htczWaal90vlRZufhliD6BTDKjWeUKl
MD8o01bFFVwTm6ZHmkTu93P3lfoyLc90cg2kGIyw2YYOFaMK8wpDCFe65W95St3Amwjo8V3+YGy0
53y9VJe5ASnCmCiYAL+H2IH1/zybPgyLsrIU3Tmj5lW0wX3I0L3gQv+Z5mzTduJYKsUTEEmbNlcv
tFaWHj03kFRwlQHzwUBQ0ZgxTxmNbjRUPa37c6XTddpVIxrk5nAajOzkDxDeSUtkreU2Hfw9LdOr
aOBFVZpUOZo1UC2ByTb/xTJ8/EGzO70PILMg26o/6/fi0B/MVfwy6ZlNKhPxaHdXDTjNxXyd3ghm
Hwed7Wp00TtFJZk8Nw0/l4byU+8r89AqR5qd+iLeqZUgThZRV2Z8pabiOY/7M8lzc+FJfyuofvwd
s0ikaKyErSb+NjchiwepRIgt25r22I1LEMHpL83D98eRZrud+Z0BwFSLR2iXxg6Tm7j5a6ajk3Vo
QLfAJxHy+/uVvXWEP4xoTSSUD9e+BRmNuq1KLKzktlpsW3XJHPDmEQbKGkSy/yPty5Yjxblun4gI
EPMtU462Mz2V7RvCZVcxCBCISeLp/0X1ia9snGGi+/RFX1V4p9C0tfcaVDzk1S/nnzFypS7wsh79
PpSh4sHCD2I5sGO+IhHwQ9skWlPfu3R3fAy5qBpQBFSGFCEZeyzdY5zcVk30/Ye7UFad9+jfYc2r
98OXM0oHLTWh9mcIDd+IoDo5Gy0A0A2Q8KTxqm22QyPuFXJ4mocq1Q/64/v4a0OcJ/ZDeNWtgXLL
4vEct5mHdmPQQqZxEGuJ2uW1/3eUi7PQkJPdZznWh0XakPUvg+V4JgXqHaIA3w/o0mMSj2Nkt8ii
4Ku19HCjDlq1Y+JgRLYPEBW9tXtfC7JwlsRHLU0aoXJ2ntgJV3SwpoB38Wv+jb3cBtQA56ShiK05
P62cerGde82az9rFvfaHR4RemQMl889Tlpo0hwReIiBqUBws0r8IN13ZzpdvDtyVtuvqgBovMbis
AcNKre0R92X5ShMgcPM7536QHii7PotgsQ605gqb5uLH+xBzsdv6lGfcbt3xbPQ/m/xgTNfcXFnt
lw5GF0MC1xB5gKsuroK80inA7ngBTRa/EZOCoqfKIP5jgWo1cYgeJYAQwPpYWdMuuRB45j+pc1FQ
Q5q7PJEr1UzL2p7PR/TreetxODMAbSClEkgdvsT9r5VtcOFrzkbRGCwchiHHs4gIMeUKOB9rPFtQ
v7klPvnVwNnNp5t4C8Kp7jfv3C9e1LWNfjEsHFxV1FRcpHSLZwzO6LG3SnM845oHbqhzgJAdb02W
v34/vgubABVrvJaw0WGjtdwEDPDBVibZeC5aPPoOlrny9+eVsLhCP/39RaYiWWPXQmIDFLhemlcJ
xS10/VB9gOtDq66ZElz6ahpyNIDCZ+mgJTGwr/u4cCa7PbvDoZX3o4rmls5WHnV/JPK+julvlMVZ
z3VBdUhLtudmRpNoXeJGddblnkoyss8z09gZGdszfoW68VPaQFjDsRMnQJX5YAyNiMCiTqM8wUtt
AH5vG5t4iAwlRPFG3R4ByVNPOQOjatKKlTN9Xquffzg8pMA6MEH3mXPqxR3Z9BJ/01H5maMVM1iG
7yQ/ais/pqmfdm/FuO9zJfh+fX3VwZ1n4sOUzFP24WKED59C83HozsWxOJkRGEYvfR+IuTl1TG+h
Zlx59dn6qQTtQTx/H3ttNSzWHuq8wwT8YHd2+uoOEl1mqLnUAnwHQOPvI13cRdpMIiQuKk/LZxHE
YtumT632bEOZQx8eKwDE/0ME+HWiv6QD9bBsRhSko0054YHP1C1Ux8JylYF/caf+jbBsOdipllTK
hBqQxOuK1Rsjz3weCz+ZRn/K6Mp4LiQyGMn/xrMs04wOZ4DSxPysgySR2q1Xy19yzK+ou1Iwvjg1
HwKRz+uv6BK9q0grz2QmARj3kporS/ziMvsQYbGreJa2NlMxlMJsfLCDPXCyQ9ierhw7a2HmgX7Y
SA4QZXmlohatqlc9PRDzbZUydDEEuHgqnND12dPxc4hhHFilEiwyKYDgGkHHS8Z9M6w0LS9O/Yco
i23plu3YUgsDKZS91Eo/1wygIxEwEdF/2DQfIi3SlKKz9Z4TlHrURnrg3Y/mv0c64XSDYxS6lCZM
+pbL2CB1A82WBH39vgxlob6AenN0W76S0l163bgotwBxqlrYN8tCYoPSQtdIxNFlyfH2LF6Nho3Q
ywSS1oIfO/B26Cr1Cg8IG7jf981brSoAW+sOYNc9tXadbvXbUVa7eAbddsiLg6zRf3OjXzuqLpS/
QHs24D+Brr4DWYrFhqiSRoPJEVKmHCJp+YmAxxc2G/caYKyGec0ue0JvOgnWnyxzUrS43yARAYa8
imxNRWX+8/ptY/gLcJpzPG1VcBU8fcsPEM7xGUSK2pUp+XquEAL82ewIaoBRutwrikqTxo1BW205
dEFIm1xrjbP5fv1+3Y+fYyx2StqJRmcUs85Z9qjRNIDJ+gakxd2/DqNjEc+FeXw0XGKfPxs8Ygme
C2jqxxmQSBRXtJgCAOxXDrALX+xTmMUBpo9mpcZyYOdKUXwre09yEn4/kK+CLfCQ0ea6sYWiKxqg
i6w5dVOOejzwEG1Ir5295YvKazf5nYK++bSvX2tvCvWQ3WzrjQ7Vo5XwF6YL0V30HUxTI1gVn7+j
DnX6lo0NO7vkNwMCW7cO07RG979Qv5l9clAaR/FGA/5m/hUf7gFR0SkBMW9GRkzABnv2jRnpW2Do
o/zRPbf3IA/uzZUVYs235GJnfQq6WImy7wrQRXp2bmzlwBiMxepqN5qaZ7tD2CdQNHnK+1NF1H3p
kCOH968ds6eBA3ibonDrAJ/twOaBpK0RuVWjhhYjPzqQFtxhCF1ueXBTjbLRuW2UqooyewBNqUy9
quluUq7c9BW4R8p5VIcfAzgoXI6BlWqBtOpDDV7rQAAJNjwdPBsKJlVBYNNRSPyErvY4ASI/p6DT
kSC2ldd8aNAJgi5WY4etDjpo6zwwtw5GQwItO9y24q1I0hsjMcK+IBsm16rJF54PIPcDrYM0Ds9K
VPs+TyCrW8fhadyc011sehLS33kA9Y4igoxc/+Ds+MEMs5171qBsU7abagOCmOqtNWMvlNXxM3B2
zRg75JTLlpEKdqsqXUBMTG+Kut0IoN1bD/e9brPWl7jwBvgcalGxJUbvxi53mnP3llwrN9bv9po/
a1vXx/J4s/do04rfakC26zLdF84cQBLmggFacMASLQ6EpNTrSVc7WLSwaqNz3Hn92tZY2RmLHIPH
rQIVKhyecKAPG+F4qAP6Q/tqqWsp86XjxTDntxsBeRxiHIt1Q3hnjx2K/rBq9tT6oU9fndUgFz4Y
ZF7+BllsdDrDsYYhE2eSu+dqsl9qQOy/P6UvjgNtqrmbAiDsUqCRcCQIUqBUOjDNK1HdSzsApMXb
91EuDsRGDJS5TWQji5kvqTD+KSFaFGYBPaiYK+KeX99LOIcBb1XRcbXnxvnn6RiZxJPdtPlZNfDz
3RTeyb8Ib3xbI54zrYzma90LwVAFQiHKQnK+vNggo5tXlenwszWxKzFOp86NbzJbe3YceKyz7FQz
sAW//4IX5+lDzMXLSQgRi3JAHVGJH6CmC52W3MtTGn4f5fLIbMCh0bcEzGCxf1Qn1SrCdQ5/zPo2
jp0fNY2RSTdhmbcAtfdbqdTB9yEvDQxYUGj/QLIDD/bFzPWoomntPDAIOoHY+EtDLR0Jtv99lAtI
BKJ/DDOv0A8XdS8UC2o/E0caPL4aM+yGBfls7qDBkaBK4KrK1+6Wi8kBgHtwf7MAnIbW8eeYmQsm
FjN6fu5cz32DENxm8uBzhOc1R28QWmnHIkwiMa4slUt74WPYxamB15sgykTgp6LxsK0z4bU8eYF1
+bUqnc5vyJo036VV8zHgYtVYcT2oijHwsxieSqfdg0keuqKALFHpM8cG7GetDX3pPPkYcXGH9apD
BZrj1Tm2hK+D3dMizPcrZm1Qi/zRJnY3EAOFhBK0/b7AKc+hJ+c7TDsYNt3kJelBuv1PefmHkS15
NFOttFIvsGbGsdvYs3ip4tx9P7KVj7e8hnu8XvXeBpS2750MzEU0QCo3WUuNL+7rv4vfXhxYE4Qh
gP7BhmPKqa7OrYHrxVyD5q4FWRweYBwZmJCKnxN12xiJ76gDBB6slaxiLcri7FD45LKhxWrrFBDV
xzctuemd++8n5VIMXCawlgP2dkZ4fT4rXFOxraTnKMFN2T7pxqCjyVHR7JWH8qXsz8JFqUPZGtgJ
/Pc5juFkKZRSgCoekGYi5920eJjPft4AqW4mn8C6IA//UHs23w9wPnUWjxYERobtaniqf2nwQdsQ
miSOy84KR9ehjQ+Z6shgqM3Ur+AKu7J70fm6FM/FIYCUEy+0ZUYwmNpYE7UEfLqK30kNPfqpmyJW
FlEGGjbqBBvQWkBTl6+ujH9UDlio/WSHaQyWnNJmw04jOMWy6m4CkzKviucKmCtfinKXm8mdMck7
XZfRkPbXzEoeAGF+IL0cPFqhsNISDbLQRqX6bVdcZyDpB1qWKKGa1PBLJwNkOiW0Ho2mAMF6VI3A
cSDv6k5oyU/hME6FN7pa7w1mKaEBopxT/PmASzD/G5vvhgHSSMOUSK8wu99jUdxTu1G9ZnLsCPd6
4cFWu4UsZAOX5LQNUL7+SW1xrRj2UZEqGLosAX03w6FsgKqaU8Pypkx2aAOBJAzZ+R8J6yJrROWq
6Zs7qzCuy7h/Kib3GpUmAvJ6LUJkCvpzDg0JQ6OuPzYpauDKEVzal05QsKozKOaUBfk54PXpDbZ+
LcZ6r3Kl2kKZi4fS5DfEau57ffxlc3IrIEyn9mroUHovQWjy8Ug5gLZ9x1rlTXH7t5H0p7SWO6vn
R63V76E3pHn1kL/3dn7Du/pRs5JjWoyQhlECKzOPOURp2VhtMhUi4DlEYFId/mamBU2XyrhPFR4m
HbsRDhAIZMrAKjBSCG7iVyvt+HPo4YKWgDztxOrBjcXOabT3vCW1l4zqDa3EzWSpkROPo8esHn4g
zrhXrPJdgdWBQVjqtWN/E6vFweQNKn4GtOLirIVZHUAxacauZGw/JegdxJo4WqwTvi2NOvp+v13I
Aizjw/pfHFqFY1dmQqrmnGjVNgf+oauBNu5MQDGjLF45Vsjlc+VDuPl8+5BfsTHLoALj1ufYdCfP
YtA81arqMLmy8Uk9HVljYV80xi7JMhA+6dYZIc/iTjGUDOx7aSiqX6DG4qVo43l6ZYC03+o7Kvtf
hpBoy/fjby1W38s6ebRig/mtUYK7xU0Y1SuxvaONAxGOXIU/iUiHMEtkc9dadB4xnusTBzbdLYow
baAPbWmPTg0SswFbGrVl14L0B7tTH1odRmdQPEKTnhReSTtUZvPS2mtFCX/Irt47XUG3bQPZYAjU
BI4pja3h0tvcKiDKQBvIAaXmQasn6VlOX18Nwn03JCRDjOm3JrtHOsqruHIDcESf40SGNFPPdS+h
3puERIG0kEj8qqmuXF7e1F2KxFsZzmCXA6SoT4fcTF/hWbezRGL746AdVV2GtbR/9ya9Rx/MM5kx
eKYN02aCV4go7ipD26iTg4OP5e9dNT4MBWQcDJQ28vRI3fgxGa0p6Di/qVKoOZMM+j8FjoBUr68H
Kk3IZPb3soSQd9wOE9wR9E1v5rD4wb8xc/VMLWZ5pinekY2RzSRRO1DZSyE14ZmyfE7b5Nal+lOS
QLQwIdQrK+VK0mkL1h0LJpJcN6yVXs7Fm6XCx6JmCgg8OLY8ACevTDcN6j9Ku3pThC0zdsSBaJXE
G7uLoWpj1uZOLY0TGKovcd1D+UJN9g1vo76CkwOn7Be42b+wVEq/p+IkZf6oxeaR8/hN6VEjNpw6
0KCp7qu15F5VG7dxjjYbeE4bCP7uIYX5MhTkzuDynTGAsmxt45QQ+dATVMJKFSvFjfPdZJcM+isy
7CZyXeYmwSLWfkmbPlSNFaUZ9PkzM/MbnT6o7WT7aPUGhtVA4mDUIOky1r1PFaj42eqep8VTW6TP
GlXfUxP6J2qqH+K41QD9HhiUqPrGg4jaCer2gZFBpCvm0B2HLM8JBtOFV8n0pzWkSOVY8bNiLGoT
ZdMJDuELKzupHRRghvr3ZDjPsXCfa32ofBx+O020V1ai/YBsmxt+fwBdenJ9OoEW7xBGRa5yCC6d
YaztxW6x49WBpOdOY35dTxBOLgMdfAdcdICxhk1r+4rWBis/Yk4zl2nHjK4zQcWB7t6yDFxpnUHr
Ia7Ptex2ekc3UPXwsopt6v56YJuueix1EvFaue6ARocCDFv5DIvEDnVFOGIZKBSgEq2jD7NI7CwY
CjmEyvFUGgyKHM8zSEyjj98Pcz7MP4zyS5BFst1CWJC6gxhPdnHfV+LNcGFR9X2ItXEsUu1maHNK
yglucXoLB9swA7lS71bGsbxG/hmIiWWjzd01Zzld3JxkjU0I07vt7GKrR62vw40Bum5h+rN9szc6
XNtQ+kimYHrOfn4/xItf8W9wc4H3hL1EKWsLwdPsuU0fLLrWNb4YYB4Y8nsDzYJF8l05AxOFVcNG
Onu1LArllOfvR3BxkgByn+vIEARbEjXTDvRTPqsSCf29g+wX0y0vS1dqbRdHAXgneJiQ3v1C6uDu
NIK0BwuyWiaeQY/O2iguBQDJA408iLhCwHux1KBKmdKswDyMeecnKlLffuU7Lc+mP+sMTRsUoXXg
1kBg+5yu5GNv41CAYR1kJupdHaVRfLQg/3MWvgHndTcgt9/PzGrEedAfEiSZQRfZzhFRu5vdd/pN
GqjPwx65d1iE7ulfonz/GSA0vAH2ccB2WVZcG+4AhFvAi2Oo6Was6ex9i/RH+S9LGvTX/8VZnDzD
LOWrTTCGqYzfhvLS2iv16YsnwscAi5nqBxO6pBZ8vrpoCPSIhmX7koBQ32ycYxeKUAuNLTVvesgL
av4Al9Ht9xN3aUvND2YIyoO5jmPp87yZ2MyCCGs4acmj6ShwB6j8sTp/H2RRbPpntoDgxPsJaEq0
SD4HaczaKAkn8NyCrqdBjhKpEIzgDCECYme+Mq5h8+a7d3lhzPQyHQqxKvhf86g/rMY0m9pRQoDi
NHRPSBIiM+5OaZM9Z67yH+6Nj5EWWUBV5WpiJnI40Wk8GhUK5pOWw78kDb7/hBc32MdAi4kStWyd
whwHGMFoUadBZNAr9wmcGc2NstfELovWSBiXzqmPERdVSDtGIbDIxHCqwQ8wR+nHlbNSelpqPv9Z
GbOdAY5DNCexQD5PFEEqJwcbEwUjGGhaxZt+EwfWztKC2Wqq3qxBXS+O6UO8xZhk407EEIhnNZPf
Q/GrTu9WJmrOeL6sPfRaAQ+AuDr+/3lI1Ogkc6GlBBurERxYaB8+TJtZTwZ6YdH3sdyVUItDt67k
0PGR/+NSD0+KzRgZ0bp6ybJ9+88sfRjSYjtlhcPBxwM4C1W3yM2soJeGV1Vt6tMkK7y+ti3UHfK9
YCZ+gTJsKtVYOSgvTtyHn7DYZ3GKpyrX8BM0PEks/mD3a1DbSxGgcAQ9fN2YIVbzx/5wZmjUwSsh
p8PJhLygmuhPRr16L6/EWOIepcy0UhiIgSrATIgZWw9CYlnYwfvqvQvzW7i2D4lvrl1jS5jUnxn8
MLhl/VWhPUe1uhpO0JeKvRpdw9/lPo/IM16Ib3it4EHW+SWsJn25+X6NXhyyBpyqqsOfwiCLHS6o
RYBPTAdYj0OKNG4gCAt7n/D7IBdPR9SX/xdlsa9tPmgdI4hSgRHz2m+ykP80AhRf7f1szKUE3eh/
H/LSxYmKDbgPsI0FMWE5Lkta8AV2+tPosHcAm8FtMrKHGN4UKzfMn2RteaDggkaqowEXg7fe54Up
QaKeoGzan6wxHjywb186DoFXkxaPrWqjwBS/FzIJHatCE0fWr7Ky7jNlHDwIwWxFokLtsduaBpQS
9Oa2TcmNNTXPbmlkQMg1G01tE0/heN6jQ+5MxVG23XGGl5UFliEge8+GyX+wJP4FnvsPmuNfQ+yN
+2Mdb3iTJXBuK1/K2GIHKOqjwNXWipdoePUWagvDYtpjkacqPFkjbmhlGDes2MpiSEOtKWiQsSL2
KoehIztcC8iAmuMEDc5xp3ATlV6IJOYQlWv75EkIQFYcJT1Cn/VaKtW9zRR2zWLe7FlM3Ah6CW7Q
pbUVTnGGRxW1rwAwvZZacq4zbqycvF8zGjSrAfIA1gRyLYDlfZ4TLc0Z5RkZT6qEoWeMWuxz4jIs
uBqFkxNT8Fu/X25ft9EcEJ4VwESA5L18Z3M9h8+SUPgp5pi3+AbiF/9/ARaZbhcDoKO0CDBRKI8K
jUEGPnn7PsYSWvrPMQSlGRgEqKgXLMX6FEuUjYyt/mRsoK9MPe3gnPo3rF3QSeenAvHkwYTfg3Jf
HuCA/O+jz9knnqczag+U6c+TxnW4TBkdrktla52rnRYUwbRVf1U3aVQfxoj0oNiQoLlLz+1h9YE0
v64XuxhoDDxdwWHCsbE8BxmmN+6p0p+UJo26JDsLMdUe4+1ZmcbIHLXI4LC6kTAvTMpmBQa9JNjN
H97WYM2AHFyFetDyQVioPHNq9ETwzIA8a5Rs+zOegz8g0L/rAxKlW2htXo2rAnR/XJG/jBoWDaCm
Q9noCwFUVYVpQtu+Pzkv2hPqiCcNmu6b8krfTjv50N2M1wkoTVG5aQMbIDRYbB6gEx6wnR7Ku/rF
2vLr4bq5mclXG2ft0vi6iQGm0aDcMHvZzQf55/WQTWacQvm7R0otHb82QhHAVOgHfsxztumj8gSN
Y/467qBIFKwl13+eIMsv8zH4cr91oypL28b94Zev7hZyqbB5vnHvnE0dsU1xyH/bQ0CBuzwg3QrK
e9igBPGtfk821krB49Ib1CY4yaCpg9QHOpqfv4PZ5fDeGjBJxVE88R17HTNfXqU32rVyxe5RY7Xh
+U6OZVCtWu59PdYwBXjCo8EJBO0XDIkVFzztiwFTwEIjyfwCkpff7/q1CMvEUWs0wcuxPxG4CJQT
/E/af4s5/LO7QMWxUPpCYQr7+/MHRKeVTLzr+hMP1N/2Dd+RcNplZyWMIxnBh/lV/01gI++u6khe
ej/NTkA4VhDeQNf7c+RU2szpRkQujtW9G4kD9fVNfgsl+T/yld9/yiXD9P+N82+0xZolJFPbbEI0
yPv8Hh9Tf1YKU0/Jbvg9hU2U7td0Ey8kWZ+Gt/iwDS86MJEQsNRk1FSp7xVWuaLicinGLGSChQhJ
KRArPn/Czs2MUWGJCquUGvfedTWBZ5dtv/90l1bhrM4BfiWoW6j/fg6iAyHIs6nvT0Oe+0pTHYty
LdG+ODsfYyxmx57bv3hk9zDezl7zd8sfzSCz0AHyDE+EJsTyNwyWpmvX6qXv58zoSnOWhQEj4vPQ
FOkktMmRCPd8vLYTQC9ccPzgz/bvUyBQp/8GWj6edKlCmVtJ1ROjsTc1FkwlVvq881mwPJNxCs0b
WUd1eXkQGqRtJuiC9KeJPcMUMYBguzcRcBRgVvIf1sOHSIv3ytBz8BgbRGrpgI5oe21A/GslxsWJ
gUwPONOOhurbYmKMwlaguI41Z1kQBFLfnGLwjOn9+4HMd8OXT0bw/JkTYeCeF0H6toYvhoEdKk00
opPHQnV9KqswkanH8rXPRi7uIxhEgj8CUC8m6vNim2ihkApqQCfA9jVobGpArKeD6+uJIfzO1dEy
zNpyR6bGhS8q1OtH7cTpUPhlrYb61NwpFWCKzHgb0Lnz+CCu8K4IM8uCWHVawwZ7wNHJ8aoxaY9m
WoWV9v33+jopn/P4xWmDVhm3OLrWJznRUGH0WMPhWhC6cqdfXMngRBnzc2HG3X/+TiovocieUHKq
IYlew6k1gZGGCFmchN+PB4DwSysAEUwDejWQ81pMiWyK2lRaLDOngOVQJ4pHJTE3vBj2mWuGupX8
5hkSqckxRi/T2MF1Uf2FO8M2ofwGzjJ7pKUba1KvQP4sPVLLG7TK8TzU3QAcwTutVW7MTrtjjgpZ
f7kpDJYAxkC208T3UoAKHafJQ26KrdtOATeba1rBHQTOGmZvXtcQyvIgiHVbZqNnKwKM3CKCvg8g
F2O5h6Z0CAdiEJBocmfD+Po4ZNZO6eybbMzVHbOaMGu0W3N0XsAn2hIgumDyc7byHFYB+fSONvcP
URF08OyAOjJyUhs8uZTeUvTIPXOwI5H1B4tqpm92yVUinZ+wyTk7ozJ4yErwMlcGOLCUbhd1JttW
xL1XFfGzgcOWVyjgwdpcuxKs/K00zbDB1QdrMb0FmkL8hDbqQ49WW92aB6dTAyr6g1LrO7NE+jg5
np1OP1Qtz/BkBt3RRPd3nxZODHhW9zZJGXsWdLb9lMHQ4o+lS+waWWAq+VvcqyICLOIZXaqjkWi1
V5WCeVo6hTJDiqxgkmD28uTS9Jyy7qYBSBwA3GsUGQKeptZmKLnulSnMToYEebumQtSzQRNq7G5c
MVxVg/Y6ZMXO1sYrHOgOIDGZGohSeylN3U8LUfuyUg54zYSpxg2v053OGzkMFyoTTpxNUYakqgrf
hLeVl8ZmyBw9iCk0BKFh95DPbGitqu+AuGFeAhiEp4EYVIKQqXQOPA6grNDW4l6glr1FN3sH+ytI
O5LSUzt4Abr0rFfVzqqwOZ2E7EQnnoQ93qV5ugFy6hcz6xeo/d3n9QiMhiMOTiWem875bYz5UYUH
QQCAXRir5S+3nFCJUrDUS8J2QAC+YGnumakD16XAdseFBzok+gE8GTRx0kV2r+r5la2igGDxMvOR
pc9uQOeigf9Pz8Z7baJ4Ho6zzly1VfXxubTZay4g3z/Z9u3oKjJMLFgccXjnkG5UPGsqH7SuB2xM
uZPCgSmOAzDkBCuCduh/TpUeFoNyrGPlIOsaT/HBgNuEGju+a2d3Ds3+uBFFqDpcoR96rysZAHWO
8tK3YNIW3U/XtqLYhPdV16Lm1lmwRS0a69ZpYw+0rNmwo3oipekEjcZkCG+kEZ4hc892qHNP6u4U
WBRiGqMhWr/u1JvJNX/mQw83gho/kTByRUdo5EnYyASs68aI233iQ0CPgmiqQdgBevAoLIHLNNgn
y1F2HW85VjvAg3CQjdRkPGdd7+Pxt89Zt6ty4wZ1oTdcK2ictNmzgNUNs8YH+F0/YFMAtVAJ4Q02
4DL9hGphNg4PSY7pEJNaBbLIHxJT3FcOP4ox39hld9B4BR84QIl83nat34/8VonhrKFJ9alwu1Oh
OfAwLpJTasFDi7fD42BVug8AVTn7AOEoqmIf2MOta+j3oENemal1sLgBh+vqWpTttMlFvterYUMB
KvRgRPhaD8aOk2xjt/RhzKa7KS0ikkBggVkp3hxUtrCcc24rksU7tRA4TQAgByB2wzp2K2IdVljc
zP2YV1tH6V8MtB49WKfRrUoZkDhuc09yfi1Fdh5GB2ekasU7yupjykvqAyj0TjS43WZDM3qVpWwG
YLk93NMV/oh6ahL2oApUEePB6MPKRVHbrOBR3oCC47UpPMnVIYm9PHdh2NXCmytWtJ9NMwZSK9Sw
LuF238CQM6HTk5FDDdjQnnLISG5dYTSebRet30jjl5omqW+5cNhSy+xI4X0YClXrooT2SaSyAUKL
SIUi2+1ulKo56nWteUUuarB/rB8sFsJ3GjcJoTC25Rl6CaVlbQjpyW6iunNqBCjDqnjMKa5l1YR2
rgTGAP10sZ010Pwim/aElKd0NArPTNprqzJuMcDBR8s91ET5K47tQMmsEj1AeD+6hP7SJXQFaQpz
EB6fm5ofkqEqvdTq5c5Oxmu3gXddRtISdmiT+YoyRbpXHBZ744jNDZ42fJ8s4sFADlbvo/0LF7Hu
NUhVPZHUzy01Ua2DDSAMSwxIXvQaXHXBPQT0D0e37Yw/awXYLW7/rFMbjwHW64EsyxFWO+7G7MRO
7drJr3j9u2hMsnEK9u667IfW5g/mCL8e5MR3WQwJy6yJenQufHtsH/MO1WAQdz2ZYxeqrdv7biOf
yaBYGKPcdpxocMxLuw3l3YNGcRyYOcCnvGG7Cao6ELgWYIqofCtK8ZwbMHavNchrm9NjZ8PMqbD1
OOoU551y62VAkdoqKnZgxJVPOK/diNqWiAyjfTFb9zZ1EsD850Vs2YmxB1qg9TudGr5o4XmVFLQo
/WIYY08fsT1qYVy5FfaAAvybRxoc104n7hKjPhQmaJmpar3IVsUhqdkvVBDYqyT0jk01POyKTMLI
sGDYbXI3Zd19YapROXZ7JxVPmtUeAcI8x4a4yqwxGsZ5UWjw6KGQivEMNj5Y8HWChtwrcMLiynEG
xTen6hnSFFc9b94NuNn5sJaT11qV0DC2zUNdqBuestTvaLVp0/iO4DAPdRNOQWMM4KI5e2INXXaX
sH4D48m7lDhjYFSW6msOv6605pgSdgVvsBOZkh01ZeXrqlA28NiBb6kRwxFrSKFUWtuPxEFDoHdz
zTeMBIA7HWVs4tz3tHajRhsPsJl9SDOCpLmd3IhQe29rGQBMInvLHLnVdX1TJsXvhGh7PlWRbQyJ
BxOiu6FFMR4UKK+U1Z52sNNoLLi7yWpblhowrcXNWNJtlZQ30o73XHabVIVzlChUWLEm3Sto3NAk
okgkIf7XwZgHTPg7vFAObjq9FtlwTHuwg5F3SMJcYMpTHKHji8rjQznCDsAEQDfR9auG4EqsLPHa
aeUG0m6hOsothWNeb2bXKOcH7VAHRJpBkWSRW+snaIZc5Ywd87EC8xh+dxqHK8Uo0h0kqeHLYsC4
NbMafgXZPpgY2WakWfHeiclTUzhHrjSwb7GvcT8fyoY/zQ5mXKfbOpnKgJNmA6+4q7G1Ti0HDhtk
n+dMmQ6aAnwCn02RejgqeVPf3UhzMK7RhQK+jjseakCZl/YOEPbVPQCBN3yw7hVNj8DifOR8iOwc
zGezm46d6GI8wNIzzXN8/25nd/G+1ptQydytJiecF+z/OLuy5Uh1LftFRDAPr0DOaTvTs+uFsF02
MwgJIcHX96Ju9z02ppOo81IvFVU7JTRs7b0Ge6vArhV4/88uBi0AmZZceVUCmnO7o7Cj83MrujZ0
/pA5WsAMdhaOfrA6fW/LAX7plL83CuxtNaBFY6CbcfW0a2WArko9CGBU4eoH5w/4JUW3FUet2ybk
SGLlycjVyof6y11N5LrUQAIQIDgCG9vvmMavMhuWfKYOE1+3yJ9tpzl2hDi+bZMdb9G5bLPkJmPq
urGUIcizChb00YGl8gXNk+u2ZzAaVFJYUbrtU8n7V1bUD2Cxn9uCPTU1PFTbytU2sLu9Ip722NfW
wWISAOeu3DpgAHZpsxkUD0XpgV7FavS7U/q7VKN3SiYfjNpY4RS5IQBC6wY9Qrl4Y8MhcoUH3JXX
JkZo9/w1ha0HjBGrQ63K30gxfmvSvh9sa11V+S1h+brL6peEtqcsr+3A1RksEmn7xJi1h0P6q90b
cJstV4YD4RVS3zPde3HsaiR65GFtpqvaBFZIYeWqpcOnV5ifbSLuzcQiPuN0lZbimpTRmiXtVhQS
jbqouG550vhF0l+LWpwyI7lLHLCwlU4HNpXwlcaHo+Kpa8tVV+MNlyY5hEb1TdumRjAo+QHqYNuh
sIpQ69m9GqPRiGJA6FQOMNU6EsMy927gtHnsXfMjift9SZND0uCg15xqO+jVh+4NSHqK5j3JFQHz
YOemGGIYvDAoUUWu+5rAgy6gLdK5jBYH4qabRljP3GKQr2XOzrDwRQuo2iP3U1doSN66NqTRGAHV
o9K1JdLmfCnty5t2Up6hXBnaqsj0kyfXHt12z+Yez6pACXJ4BWjnHNV4fbvUj5h9s38JOimlQLLL
JVFH+Smzk6BW0o3qPQx4RqlsqXc9/k8/ijb/RDInSFDSmHyQOaoD5qa8Nbb2Tqz7Y7Ffqov/rHUA
pQnxY7RYvNFcY1L0LCtewLISmTAst1cu/CUhM+7bxflyBWKuJDR6rgB9PDbHpzJ9XjokSVy4gPiD
QYFnPTgwoq4WyhxzZa4vQaYikSZOtCj3wIV2ceQFPRR4gqRjMuAMJ5fiFjtoFC4UI2dnDxBUFZ2R
UWNu/PsveBQ1Y4ZXw3HlVHTRiwHradNg916zJGI+EwYC5sAQeC54eQByfw+jkAr9n0QdTg0whiqp
QiLx8qzz4PJXmkNofIszlpG+Dic1aaIkcjiRMYWxh4OSKY/xwD8Ehx1aVz0MihE6RXuXaQMkNdr8
sSjQPOmW5I2mkhhjE+PbD5lU4BRC3QqwhOGU58W1FTcbkTtlCI0o1Hu5xeE/Kd5aPXu0mzTDC915
bFXrOS5gpiki/S2udEiSOrA48lgOslgPs/LhVofEWIAC/2vZghNRNvHCWpjr80DpRceeRenTwgPm
++xlKciORJDhJJ/NT+s46mCrd/YzP43YlqV9O3M8uKCse2jQq6P8w6Six0urjLReG06RMI5U+8wg
beKwJ4q6Tlsnm1xvUeL9vLw+ZnYxZMB0A0qBDuSBpiqfhV2xoWRqD3wXC6IY7EHz4XKEP8C7yamH
7sRY1teBpPnBQUUt3IK9IubQjkFMbNqoWqURyoFKNWQhcVpIhFSNDstUgQxKfe+abAfx7x08j4LW
Vva6mtgoqvQErtvGHWAp2p3CsjjAPl2xJt9YNlQR4HIY+1qDmsblHz93I43We+MARm3/aYtRs1ST
a2nan7BCwYEsoFF7rm7arZv4Pdyaj+Ke3cGyV7/9N3FhQupAZQha7Opkt0in5KQxkKx00t2SXGlB
69RWfCijEPvmwarrpz4yAhieh3GlnvHKhxA5mFqOVT9SOfylTsSfzevipEK/bpyI6aHowG1VLctk
gGplsUdJ5d5QmxvTILvLw547FKEWCWUvkGuAXJucvQLSQSDAe/0pKaGZY1/xBpxh8fcXlwv3HEBh
4LAE0ZjJyZuqjZdxDdruSmSvG6Q+dOgWzo25XQWaganDMAwNpend2DbEql3U307QyOVBSdkm7eN6
oaUxBy7EN4GjGCA9uKqmIF7kkw7U8A15Sh/z6+pkHOtzvi8hWmveuH59r97bTzD5XfhEM9nSt6CT
FA1ktbRtlLw/lWDKSHM/tCidAJWqiIUtMLsWxhsY7ykkM1NLgJj3lu7mCQKp0KrsUCjERYmH38Is
zoQBKwgqdqN+MyTeJhtNMSqghlFiPCmwUqq3XP2sjCXa+M8YaD7Z2MdodcOTauqbBAdbzWKJ0sC4
nt6WGblhLrsbBF1oPi2EmaaXtDdyOy2wHlB3EN1NnP1q8/fLG/Tn1/82kqmwfGLnZQ5PN3nqklu4
Yvu9YNu2oEEZZ6vLkX5uoe+R9O83b9uRUipDxU4qdDjc+pfTPFwOMD8UJMgjNOCn4UPdeXENdp08
5X2zAofcz1BPZZkIxbCwkmeAPhgLPDXQu0ab+8fpWUN6r4mHlIEvGthnba2uYGX+pr2VAXTAfg1B
cS06KIWToNiY/2ZNfAFMTg47pwebtq25PAnjbIuXnt5b6vPliZw5hzC8LzEmn0pLI5CfXUAYzSvx
qT7aj72xTn+5O/VEPukrM0J+Rz8S+bci6LiUvsedbN0miSj0eBFXNVGrKh6KPtskS3zT2WXyBQA6
rtMv+XMjO4EqF4II7SVuQcpnFpp856heANrPbV40RZBP/LEfmdIXrK5Be9016EmWCrSRHs08C3nz
l/KFf6bsa5TJaBIoGGeZMOkpjQg0AxTQzT/7ZIklNjdnoCSMIrNQnYOH2/c5y0kkAREo6QmI2kBm
LyxV0d1/kcBGX156c4cEkiPkJND+ACN2kjGnCWrrqZrQU+nYm8wiexSnF+67ue9iQDdzfKghOZ9C
Z0mBXmGREHrS0ETTjNJ3O3RFGAkuj2Qm0cQO+ifOVKGnNnXK26imJxQTn8nvIkxCO+xW+rr8TX3Y
vwdLlJzZbYt3DQw4x0v2BzssLwYTU4ZbyfLh8wPbyS0qjTLI1nASDJ29bgbRQV6Rq6V6y9R0888i
BEfHhEGjC4Nke7JvY4cmDRo+DJUD/dzn+p6AKqZ19pOTm2upA2yvKxpKQATaGam+cFrNLpkvwSc7
oOxrAK37cdRacsRT9zSgEbnwLefWP5gsjo7lD3LEVMmtkWrDozhtTqoFY5JAgmBYbo2nxg6c63af
XBfwvH6Rv/K7JQ3PucUKOV4DgGe0o36wClvh2ZLHHjnR7qD063y4h9n2wkqdm0AXWlKAFoOs88MX
AkoPbY9CJzm5Ou6tHHXwEt7ol2dw5s0I6icAnUBMwzsU8M7vJ4iui8jkrSCn5FgC2dm8ctT1g3SF
Fuy5s/1upW3Me21TH9kRvdOjvU1WxUZbQm+Puez3l+v3XzF+5y9nf4qNXzTIRE6eHrhXyX12SrfV
WntSbpM3HX3Kd2+TbYeH9I5ty4UXxExoZAqQg8YMe/CHmNzbaE3TCmU7oHustPaBh4BITOMA4MEq
6RMUr8OK6GWAhDa8PPXGuPsmg/4WeXKbm1plecQq+clh/FrL2YNXO4CF9LusrfdAhR4rEhNf9OVe
5qiQOui3BnbphpSKeqVZEUoIamv5hscgJainXdgU5m1SqHZgROCosNY+paR5wMddp83wALwCDSJG
nh1mgzFTqKFrw3I3bevnSm1fWsORQd712tIKm1nGwD3D8gYq0kB/TIkd3ZC4aeyiSKpuRuSwuVI/
utOwhQfou+jCbO2G1gbP+99oXofpi/3Gf8sH5WURjj77nb/8jMlsZzmUZFgKmqy5wf2S5jt23V8D
ix7KNTwhNUg0A6Y/OjeZvr5ujt5nRgObBwB7hFz3uRlk+2KRrTl3GX2bnMkJnRPmAieDX0VDGQIY
EUSnAVbXuBfgURI0d3C0Ue4vrztv5tCEoriBpz+wk2Op6PtmU3POPRdabiebozIZKZYHIhWsFnIP
9R2TW787r7oeuNwXqf3uQAYEqINeB3pdooroRs9mjTYyMdGcsoryweawGie1+8sQmuq36KD6HdOO
QMMdy7Zu1nniFkHMG2+f98NzNJS7wh6Yn+XqHvZL6IXyDuosCmraHFAxYD0A7tXbtQl4l9lqDwpn
N4zJR0Gw9ZP8U/bqY+9RqNG4NsSe6ADNmTK+pqq0Qy91tD1sTN+tmv7SsLjQ83qTdrnJM8WFggms
q4RqrFu7uKNNzn2pNJBpkRnwK4BaoSxrQIZFSbE5GjWgogHOqHJeadzfKCYFwg2N+b6NgTFqUCWK
k8E8q2lHwCqE+J7TpaZPZVluSNJApwtidmbUxrsCkPpQxopyg/LWiKiALk/dyF8EaJwws6NDnydQ
7IdJY2Dk0O9PC+dVQeUGmMakCaktcKNFrAobGt8UQt1cXgszZVe8yUd6H1TW8Gj6oWhh1qV0xt4C
W7HHeMs2ynUOA0JAVu6h8r69HG3m0kQw9DBQ/QRG/A9j5MspD7UnXZWmhr6g6oUebTHlN9GS2evc
6vag9A4YhI0C73RERaw5skXr9qQSd281/CUz8vdUS9bonpgLZ9tsLHCOgA7G9WxOY+VQkfd6gRO8
VJx1nj3W8YHjWOaNsXBXzJ2hADj/N9B4uH2ZOSahsFTHCARsWeBy4bN4wfN07tt8jTB5SVCKcrGI
ECGClHS1r8ot5VeXP//sbIGiNRqhQcp1muDzWuN9IR2sNS9Gcym97sRDa18r3r+arX8CTTN8pvdD
k5u4cSqDr1kTBWnMz5fHMjtduNWwwFB4RLH9+wfJe6XPWTL25ABj8FLgMsx9mS2d1D8TBOjO4pwG
TA1bZko8QAXQdkhatace9hChTbVzJCEfaNo7zyRvPWl2GbVgAFA/XR4ckC+XI0+ZCKKOnaQgZQsa
tzxYXqdvJXU+dOCZiSUcX+HmlZMlOzwhDmmBE1uS7JwPdeU7A88DtQLtW2Y2nhd9KfbJQFTfjq3f
pi6GncHlddVb19QzyLoqolPHa8c3rW6DjcS3DhtuImYVhxJptUfQ94/5O6A5MGB3ED3n+zwBo66k
/btpaocKkkaBq7iND6ie63uOBJ5GAu+lF3cQMcsA660+vBq62A7BtjFVaNHlVv3J0uIlEW20itX+
w+oJWvYsPZRZB1gb0/BJXfMVrNh3L1GvWGQXkBUs72Xbb9B53QDJd0pFdJ1JuZfusLdrFfQ1Bbqb
hfPgmsl7QVT4ljr2SsT9Q5fLO6pXBzUbQaN5f1YUyCYkCcw7uLkFdBJdB3Hj9vWrxqJN7BTn1FCf
oT80wDWmxR1AYVGtOVedYhzzst2zsl1bTnlfaMBa1iJ77Dr0q1BzfQfGfNsJXCcA13SrQkliX3eV
U8qt+6isP7pOAsxoVC+OrjwIMIxXxeAerNZe2QNZWVkBH4HEwhUIuBlPq5t0iF6k3l7TVNy6eb2B
V9yu1fVdVKFFIwcYt8oubqFjl7OV1wNIVjboo9WNcS4HICNiHj+0ICOoIlvlRKdrvBUBgcv0tWLk
K8CYxaolUFVMGmRYwnjuKwpvAWsIHH2AliV5y4GcNHjy0VXw/OLoenPb+TASUAl1fdMAnhJ4ffLg
EvifNwNSEh47ACMz/dxaxasuxb0s3JPq4Te5pXultEOY5JA1HFTg4qJGbs0639Zm3flK5J51kt85
XvxcOfY94fULcdz3rCmQEtreLhnAVEzpKe8UiLnUKvC9HcQHNaf5dGsTMEzrjnFiXbUc6GKzcd/0
Iv/VKgMHSia+EkYEbiMRYMhp0sOl3394LrkHcfuq9OxAE9HeKFSodRDnHlf/e23mT56aBm3UbEyz
+IBaoQYrpGjT1y5sXyx6LSquAkDGX2lbXCWpsakt82iUqQYseJT6laN+toa3Ayb2N8pdUB2pWbZX
KF1XqRkFOkviQJRQD+D9xpHDrk4BrKvLwJTNW92LO4MTiOtlFcwpc0WGlls9UsN5SGryRnT+4ejA
Alti42r9fR6ZalB5o/FQ5jw1NPsNa2sASJtH01AOrjHcG5VMA6JFexwKYE4ph67vNkxnz0kEVw9T
zS34bjQfcAUEgav22qPD7YfOyzIQKmC5TPHbw0Y3RWBRy1hT8H1CnqgvjutVmzgSbcDciISo/PfH
SO+LvZOrv3DY0KArLBusI/IC8m4WwoKiCNH0GgGONbQgCu/58qE5c7uhZ2djDaOj7BnTnrJaofSd
9AMBAe6hcvdq3PqueszFkjvaj5sHREiY8cABE7GQRE1uHlVJqGcXZX1KIqXyW7W6GSrQUsTA7i4P
aC4QtEJGFXkIAOhTr0Z8gXLQpV6dEvOj945iFLBxfl2O8Sfl+/YGhn4Rmv7wvoQoCRw0JmlHRZBy
mHlZnZwbCI57qD/U107tA4MORNJocAev1A04RPo5evbLe/s9wrNohAQsKZL/zITxS9DnQhd47CXa
f17rX1Is28qgomkaBQohYMds8729AzSJh6PeTBQMCxWPmcm1oHGATpWF3PuHq5MJ2UvucYp7pK8P
acagXGmEsab+bVMCg/oaZrznvwyqbWvBI8bKk1HRPZHNqWbltmDdQmY3N5o//WpQJGGA4ox//yUM
QIdl2UesOBnA+/qtTqKgcOKnOgNR6fKC+bHLoCxgmoDzwIUEUzd9uwodAHiw3fMT6DNBbnJIU+Ay
ZdjQi6Z6M4OCZaiBpvJoguRMa+upkUDhdhjyU2E9wpsCGut3+SK77Md4dFTU8QjH02usDE/Ho3i9
16k2Eq2K7014a0T0xtVvFTgbXJ63H4NBHBRI/zCAIf033WdQg62g4J2i+tG82/WIa0dLrFMXooxn
z7fdjChw4YHSAHQYoHswWQca0Mqtwhx2yrxXx3qMFBQy4tuue6uRzFwe0FxtWwcXT/3DygWKZxIL
1kmyNEu0+qAqcNS2yurd2mgrerXE0J7BdQFS8yXQ+Am/LO4WfJ7CcxIEOua3tboq9/lmfCGr7aq/
p0F/aP7+mTzKaMBPA56OPwFrFi9qqSoRxTO5DXSFYFGovlYkCzM4l+PD+Argj/Ft8QNxVXAy5Fbs
USDnUcAu0xerZguvpLnVjUeSjSPIG2UoJqe7x0VlDRAiPw1IiSo4hkLvDOq+qbTXl1fDQqA/i+XL
N3IBaM7rQlBIW4HVpf3SkW94zScK6OHlQHMrHN8FxRLkIzgVJiMqK41anqTog+EeRsG1vK17E8Wg
QbnCP7qBKlGzEHFu58JlFugTdN6A1ZlETJs+K6goKPD6+o7V7OhA2E1r1YUZNOam0EEjEZ8KVmju
FH9llMztjEGiLeoq7xm3DVjwxChCKuyhyOh7Hw+vjQZrg6I+C9190o1o3xrKW6f1exuCpULopt8j
R7CcZNNrKPDxV5e36yHVINofXxVxDDdF8uACCu+rlBwHVVzRnG5irYdov/EOb1E9zOCRfRjsJFsb
vb01shp4QCiJLpT8f0zpeIn8c7IbE3Sw7AvGK6rmqKbcgARjyFcIUF5eJz9m808IHIVoKuC6sien
U210tefRPj9xuFhKbyWMN7d8tc0l47GlOOPff1n4MVVKNYHu/2mQVcD1LFD5izJEYWItZINLgSZp
pxFLL4taDCjRgVv1gIo/D8aJLIGe5j6NrZuj+q2GuZue6iV1zaY07ezU1J8a2PUaP1KQi/764zga
sIYW9rCOxT4pgOPqiqMaog6nAtUAmzzETewniVwVprL6N5Hc0YsJK/fHowCVMBQbIg8VZtUJ8Ura
SFbjIQOEo7pkpTLzgcD/AD/dQzYJDO3kA7GyjI3YcDPUPa1XW2tB2hzcp6oWd465iFKcuzsQDbAD
1BWMH7kRdLgVnTc4b/VMRy8FJIlk6Z0z1xpBkRjCShjSKD0z2UKZ45WtzNCnF/tqZ63bG+PQAcnf
hO0KxMxb+qC9XP5Yszc9cCFjTxcaVj+0nPCwo5FCgKYwN+4GhM01TPxkIFd9WO3jxRfH7Byi7Tqq
PRs/XchEGyeV09rNyYM5Ijf9OhoW1vlMBOwkgOE0vBWBq52sc62jBmiCQNSU5r5Jr6vFb/TnsTlJ
+L5F0CfHj2WkOcsQIdt1YXkrNnUc1BzvbB+qz3oeDk9p47dbiOKulQ1gCJuY+6gU3kWODwo2mHig
or2Ub5e/448zBAznr8M2vv+oWnWKgVTjsIFnLExv40FDAfTNhYt5DtaB3rwLHzmAW4FbnsSJklwC
oIsbMyHDjgp4W5b1vehf2yYPNDoSDm8pWGEDhz2K9GupBQJ1tsI9gGMUwF3373FN337OuBq+XAWG
NGukydiTQ3LMkrWmbXO50CSYW1BfRzzZkiikODIWLTYIqLGjBalDFiKM2cx0QX2NMLnPNOqVQvMQ
AX9c2T0YvCR+L/L6vS+8Y2+AGG1RX8Ka9PKSmZGPg1qe6YFnPKbc+vT0THqg3VPIKP7RtG1P7Q17
wC3aHpxVfJSBsqGbOl33T7BhWXxfjLtwOmTHwkFgog6P03uyjExr8PS2jCkeMu0OqgGgya9sn+0g
Z2mGS9Fm5nfUsUHpCGgZPDEm2STnxAMjTW9OdVU+ywqFvORTb9PQhCRiwlwUmpuVBi7o5emdWTcQ
noIkoIf6yk+0DOSTVNuoSHMqxLAm8Jz1inhhN85s+m8hJh2y0gU7HuYrzYnHV8T+lfCjsYTwnNvw
aJOOFxK0FU30Zb7vsBg169rLoV2o7uG9BQboDZijN+kVgwhaf9SP4k5vfXTsl5K8P6D/yRL5Fniy
KxyaFdVgFZi/Y3JSH50tPAEtAooMeLkrvkMR1DyIp3YJTT3z2PkWdpJSKCpYIladY7FYLzoFOoTd
GJA0NYy1qIfNv1giX+Z28v3gTUxZYWYNhNDivVuCTAu1hMsh5paIBpYeHqRAuv+otei2C4eaDGAx
D+ybyMr2IDg9GHCcuxxmbrFrwGSiy2mD8DNNYTV4DsI022xOxMy2EHiFOs+iYu7PIwP7yAVZCtkr
cEuThcgoINsgpjQnQaNj2tODAJrahJ5s6xJI3rz+iwFB+wzqns5Y3ZscUGpntYXssbVGxdpWvtL6
4XKAH6mrjiLOqByHYhu+wvSJC+KyLhL42J4YegAV5CwqBQWWQYN32se/iDSiS4H+Rf1wuoOVxlYV
INAJHrlQY43uI+fRs6+LNF1Yaj+ryRgS0q6xbASGjT1dBE7DSNbFQw3QU3ktNsWdd6uejLOxd9cq
TKcWws2sbNjmomY9rge0BCbrwRNaXVBuAsSnJkcv6/VAMVQAmMjCq3ZadIOVxyghCDjif9x4pg4r
UO7QYqeO6rO5qa9h3bVF0U3ZACmy8EKf7KEfcSaZa+0xpDIV4tTtLeyq/JIsdGvG4+TLifonAOBo
Lh6aAE4DkfL9KIeMFZpOwpNnlCrOVp7cWE1hhYoBH3TwyoEVgT5SiYrpQkY++VA/wk7y5UhUQrOl
Kc8JxUOtb2/KrJC+mzUPl9f5n9R+Mj4MDNRGHECQFJySXgE8V5XY6OlZaVhYJuld5/B3tyIHSoqP
Mi1D0dR3vLTf+gFiDAJuHHYDnJfZ3oAdq4dcA//fcRhkDwaQ4XIJSzzp3FJZv/Aq1RaW7/R+G6cF
mwUtJiDmNTxdJ18D1yonmkPoebR+eCPEL8I6iI5iLVfQYDoQdHyMpcfeJBP6E3Ps09mQ9ENxbTpD
rRFJ+LQ29NyG2tr9GKDlc8zPyToNnI0ICfPzUxuk6+TDOeKpsnBHLAWfrIPCrVIXYgEULp7u3tiW
m3Rnrs1FwNXkAv8zRviRApoE9UpgfCfnQplFimvhQXvmLRhEbN+4z0VuQddL9b18SVNgZm3jMftP
sEmSkim18GqWwsuVAzkpGDw6oXVlLzTO9LE4N13ZX8NMkhKtEm4RWxk9Nyt6tNZ807Ggq/wspFv2
rK6hBRKKrXos1/G6Prilv0TsmFYJ/ndSQRdFtxIVnWlfiDeZyJUY3y47QgvuXvMhsbeqj/VODSkW
zNJSmTkKMa3/DTctVqok1ixqYG8IqJiQQ9zfXj4qpk+f/4wHXuho8UJgALLh34/CSpOF46j4bsp2
WAMd+buGb0J3iNbpToTaavhlbtOwCJZ8eWY3Pbgr/xd3itLSmWUSMeBD0tDcG2uoc1V+vM8DSEJr
AZwUz0qYXOVPl0c7O5sakPtwfceBMyUI6pEqrajGbEbUdULG611W2eXqcpBJPvO/M/rfIFN6IFCx
XjvkCT33kDzFq2itOXctahBW1ixEmt1z/wxnyhJscod0VRXj4DTUMOp7MLdJ0JVLYWZuS+gz/DOg
yXFlKkIxbBI155Q8xuWjXchHs9lSdSdifWXpxd8VAX7M3yThJHGcwlywwOkIrW4HuGyRnmR8cIrN
UKYHI02h5/J3HewfIcd186V4AtpoUuaWV50H2DQCqRWwGpYO8v3ywpg9j7/M4/g5v0RpWSRMKBfC
0xUCQSil+ILxVZ4Dewzsk4si0eVw/88W++e7TY7kdpAxnD+xtSkFVs9n1+W+c9egLb/ra7FLf5tH
G5e/v8Q7mh0mXj8wiUYFFwXI78PUhe3BiaPn556LYwMtyFYYgUNR8CvPFevX/2aUX8JNvl0WZ0St
xgMMB8ea7uygb/woZGvb1wKy/4/N0iJEckxJflxDX4JOPmXO4RNtZi4yhkE8Rar2y0rgw2wM8RG4
dA/w9lG3QBrA1cmo2Cp6Zq5jA/4ztI3POR6d0FSBs2tlZps2M4qtZFBENPmVwmx+KBQQfQnqNAtZ
x+w2RjEdFSAVyeE0e8/6slWKKirPrgZH0lg1ICXIMyNMNAdACllfG4VRBUNHk4VPNHtMfZmsyTok
lsHcUtWrMxDusL8mYeTRjVIu3GT/kaG/9FEmuUFfJbLsokqeaWwdKwrnlVqDoFtjIwP2K1gTQz+i
VbwgMxiFVS/weY7Q2cYrM+ghRi8dBxGHFek2ydRTC8V7n1XgJIygWzf3XkzFKyDZ5aTQr5RQWRWa
Dk3C9InQ/EqNePxOBUcjKQerXVTlXpHDo6F127LNT1UO6c6cyFcbfbRAyfRNbOUARNIyHDiBRUXM
oaiVFZ9tobx3jrZNaXvWHfoCO/JraM6e0WLddCQtAtuIXgtBHIABIWCqVAJjULNNbpenWIN7Mrxt
qqHfCQPg9wKEZ7PdcxGFGeneMwf/R56ubGXYFBrdSKJszUg8Korym6f1MbcjwDKV59KzrjqtjX1K
si1qJtdmlwWW1/9SPG9TeRHcSePQASK3M/ob+EuUkPJlsFmCmNbKlFazKttMfdNpofhtG+VBBinr
LWoiWmAYCiwKYrnT+qTwAVVVb1zw5h5ZzemacIkkThPWMZE2DfNa4Ds1MDFX+3yVW3kZuBFECWBe
9WDZheGbrV6ssryNXy03YxipagGvlSlQ3kWNIeAmVERUqEChOS+SkBt1gT+yd5RmPtCYbq40I21f
a2jygS/lRug4g2ZyUAxwU2K77neqYrK957YkbFyV7buSJ2tPA7I/gejtyqVgXknWvjMTbCI4yL/Z
hvWZyzw5pmnXPfVK0m0kBPvWReJoK81LlV3k9qO6pNIEQOB0O/hc07sK8NINs4l7qkkEiR3gdLSg
yTDhplF2B/TzvFUDVcoDVzpIvoEfG1rgLBdZBldeKPIN+SOEvMjWiDR7AxfbeNv3PbQ5dZhh+XDj
+rBEab9jdfyuUSMAOHLMSJgEVDlJjzWBJHIqGZzqewy7jgSk+wyP+IY63HZuCgnVooYSYgUgXqsO
W1qpb3alk1WfGKPWIERJDRXrwyggS6nBK2ldZuIG7SjQSSFSuYpFdi16CAmziI8SnKbEfonhF1dV
t+glmyGzGdLnIn1lgn8WaUR94TpvWeJB3Y04oU7dHoKRWeNzR3mHZsxj5JGr2KxvtBZ1gcEBnycn
qa+nCnx1ICfnY/PGa43YkMs2yiAfzKtKIPHSCojz5qqwV5WibDSqaH5dWRYY08MBCGptpeLcUyHt
74vOpj60Hca2DcYIfUAaMGZWvpaKKkhItgcwrfKbqkvROVafAN9rgEy3XB9L9ZkS6AOq/AT6+rOq
6PAiLW0Zurm1NbEhfXASrMC2OzDO6uG68sie6PBDszDv/tDh/+hFPYoMaqqfJyowv1Z7Y6rkBS0o
OC9FsPeIuvQqrcSKp/K6tfSQ2GhdO5kDzL1tPeYeBH0U+uTSbONJ87ZQlTu3TO/l0N63nfOZ6NGv
Ou3unSI/exXA4IYysFU5RDDOxtc7AX3Lgx5HyJo0oAQXhso3EFWuAnsUDbaz9F7T2jtimY+9DV0g
ksitU7mfshGfnl6YG9mDMiXVXAmtCnXPUquu9TZ+dyobu0Bt184AZdsI/kg7y4YKcFNCF9vsQDqT
cJiGDF/R+DpxCNYg7kC9fySiLEPWlDsusZGMGjIHMamCNNJ/9bp6dhL9pVZYvtJjVfGxuc44DssQ
gmJEC5VqjbIlkKQRe5Iqvc21DMX5zKmaEDbI0BfSYNTWKg5dDSmmz2mifFW3sBPD2qRgRO0AUgfm
WILO5tQqlkpCqit3cJ0beF93K6fMmK9Ghrb3IohlqjrQzD7wVPSu51XzktLcYIHtwhjbb3Ko7dsE
csqNd5tByKXmbvPSoCd8J3mVr0yIQp97mHluoGJ5TYjibV0nNja0gu8YhFw1CMprCpSOa+MG8tHu
++A21dqNqyx0RdqGsimNld1iLlUCR+za4wO6nZDyrBnkYpKEDnshlMHneno7gCy90HYc7+5Ld+6Y
dHzJaR0mB5mJpD438MeuNTSVesgqHz3zfzi7rt3YcWz7RQKUw6tCJZeDXM4vhKNEKlCRovj1d6kH
mGuXCy70DHqAAc70YUkiN3dY4UzhfzqH+G/yctwkNiUIPTq8YFLis6jr6mgGCc+FSvKZbPJcknTU
i3KVY/mCjGPKIeAQYlbZIlb4EXhd0aK0CSbfjTXCgEHaeQig/KueeZGnwPGTzkJDiOwMlNvCexSA
w5+bvx63lf9TpnzL4I4KsQGS8EZrTmO6WG/OD92BxSJcwIgsC4f1v+Tr/VrtKI8XGiT6vaod07zM
4wkWdvl+OOvwfua7OkfZe06bDBSNUqRFBZu+XmKmvLB2Ps981uXN/N6m/90+zvIzvm1TvQ8UG/RK
pmxb3Hobsh1XS8fmP2Dyc4oPJ58JEhaLZuOCaz/KQ60JQszIEYe0hYYnt2CZZwvoLbNz9d3Jvfpt
naOzV7qOz+nki3Su8fKg9a4BcwG66qTPiVMOSTnrkDbpdgJbZWp3HnFeOu5CmvbSqVro434ipfys
dfPt75d9ssny7WcddZQy7lSZatEuYP4UmWW3mvXyTEVxssSEpuOi/IUu/nH3FjRcCKwz0aYcyv5k
fHO8lwppBzhXoW7e//04p74mpkWAjMErHQJxR1+zxvoWQSKYGvIxmB8YZPPPfspTaziYRLgLBzNA
x/7n9swNuDnD47JJNfuTojA09OvFHuPvBzn1Xb4t8gsl64kC+BBTpsNYp2bpbDmTh3+/BHB1i/kh
VNnAjfz5HAxphIXWNnzYMxZZ4xfj5MyXP3bIWaIS0P/m0qoEMP8XIJZZHKbNo5QpZO6D2Kuy50l6
j7IyV3a78nL/ZiZZFurcupxH8hJY3Q7alZdu55Kwc7VX3hu4FYfaho9JXcdc9qtxlolpgwGtux8S
IzR4cM2IRTM4ZX+/nVO9Yx+7BSOHZSP9wlybJZRvi27Gts2dV6F/tv1jC+MB6aBTIdxw7ox7Xzi3
hebfanA+GPkTNV///W8IwOfBP4t9DnAnPz+RgFGMsmjQpg3KxS3qmTqEtLV+4HsjGqLhsn8LzvTz
fqcIaNhjuANmDf5jH7tOwXa4JGRiZmrQ1lhDiWHrK6ZibgoLWt/yXPQ9tRwGoTZwdXCC/CW3k7U6
gq8mjRTwl4uxk2894ASeGtPKa860DU8utcytl34yQPRH292xxZjDjcFIy8mK69L8GG3oHPTsRpZn
mDynVwK0E0gzZ8kAfn61BpYjBnHxUPBO2RnCAdX1pc20G66lf++P35EIwHY0/DFzwHjMOB6RA+gL
eCTNZEozLaISStCVB6WGcyPr37Ho5zLL8367j7mCZQ4JTJG2XvFlNhoMXqpzmKDfl8TC2/ExrAao
y4dO0M81POWIUutyPEp9YfWHxoDbirgwJisE3Cv5+7UdO78iLP1c7OiB2rJuoY2PxWCAU2/heDFf
Zqn5gXotWjA6zauxWyQ93Is8CW4c60xk+b09sDoEuoCjAptDPz7UsEfgKnApHhVNK3U9lNe2/T6z
578f8uQL/bbKUa4mKlNVDnRAUqfynHjqBYo4Vb6NwwDlDDrDoGxG0fT3mqf24zK/9MFDhETFPz3u
bxulbOsZ+p5kSn3wyYucxoNGouIsn+jcMkefrwuw5cvRn1JWo2gsoNzufjbFmRrm1Kb//ixHmURm
S6Nzm75Pa+utb7eF653ZBicXQNCDqAuwJ7gnf+54UwVj3uX4QEI+5uKhkWfi3ckN8O3vN3/+/Q0c
EM1xxMeoGrC/+7veYjHRUPChHSIzEv/96f8B4v9M2pHcmQaEz8HWsN3j8ZZlz7lpsiWR/AcAniVF
VIYq0nZleg4YeeoAYf4J1I4NJCZgij+fbNaNtuUappF988kVZj+wou3gYY9b+cxD/U7a8VDfVjp6
h0CluJ7qMd3q4mZbPeR33qo+VGt4pby4d05qfS1GuJBkntdnR9cnHxJgJA/6d8DxHAtKEDIr5oNW
DtiB/QVrE+D2H4sdBhIR3eoHkWQw2tnU9/mZXXMMnFxiI/AdNiS2IMq6AJR+vtygbSqqfK1JhxV/
cL+MvbcxLqq1uWUP3UOwmw/mZtqcExU7sVdRg6BaB5/JxpT1aNHJrucWkJMWaQALLQMuxLYRwicC
LVgzaoLxTOb7K4DYmKkgsUPGARTvL2Rta0LiQEJIPIXUaQI55dSpzZ1Tudu/t8+pZXCpIYuydejB
HJ9wv52zwGAOSzs8VZ1BWANTCNXpZ47er0CCpwGiHcUVyDh4hUfHQeaWHLyWN9CA49dA9B56u/vX
YCis4QKFh9HywvIIlkf9FtldAhQj/L2wK0gZGe4LN+rEyO0zT/I7516WWSSoUZagFD8uSZp8aWD7
WAZX1aUzzFBG7zmPZFPtxzaD5ZQOkH4wSchDlOXSTIZlCa8eKzLv4IX0L81kIRb449ccwzmYbsjZ
cClebOeEtibSwRghhjMnf2+T00+9kKiwGdGSPiYnUG9yBcC9PPUvg+v6xvgHIFNBZSt2ojKpzyqZ
/Qoty3N9W2/ZUN8+plWBYqxPHk/hlsg6sEAUSPPwXrSBNzrzaMve+3ErLEv52Dn/HG4Umj+X6vSu
MDQx1+kMw2FYbugXaJSvunq8mHXz3YI6GVqfaIi1FTQ6pqZ5zYT+fuY3nHzcALRtMDPBrXGPiqgC
XmVlLXye6nNE1jDQXZdvNM1jJ6FbzAKi5oW9kOQcFuj3hYhDD8cRcEGxl6E0cXQsoadeY6jiEvBt
zDayk2xHI2sND6k7aMScSbx+R200Pf7JJUHpBtP+uLgJJAaJJdQR4fiFnDarG7WhnH/kapCJQRRd
G4yIayrALrMZSu6xKUw0TI3g0tHrOmlc4a8tDkZQEwxBQoNsuP37K/yK8BDAhjCxD3V58M1xvo82
AkNwEY1DU8sCes55hPFeqA23Ioe94nQuD4ULxe99h+UAGF3KIySkR/sOSn1ZME0WTccJNCYgbsRK
CPhfajaseX1hoBfbkjEsWq0LScPzeM77Imo9YCzayn+XLVpvXgZ55kDvIzqzy9KsIRLimvFE6meg
JjZtAewja5xHc+rf2trQEq8Tj743fFZKvlVZMEdBQyOI1G1NT1yT3MS8xXAOuk0w1tPAtYIzVR/6
k9VGU7O4E/X9FGYZcGoDRA4Lx77Q67JLXGOcIpFplwHJDmZjYYasUThE+HYcFNreMDr4xOX8ALO9
pGzFMzadvjhWjmFeUxn31WykfkB2WYHhjW+rDXQBFiEfHYVwDdswtE7GB83SYLenOoAxsgHIOAcz
d8sUL6poH1Hl3hRatxsgqgBZQRp1DuSIMAGawsGwn/JmBqe6a6HrQiwCw0yI2nQdu8eY9tKDxeLG
y92HXod1o1FeEK+5aph1ZSuq4Pak2xiCw4KJW/pjXncfZg7kBdKPCGMyQAE02BCO0ASDPCZPJgce
kCIzKqjt1SR2rX6Oq6x98GdzazQZSTVU2ALs69AjEG2CMFI6BNa+dfSbshPnLHh+JYY4b5DqBTgD
Jf7iZ/BzO1ewvzIDAsEmjJ52QMRDPssDRCSYLwgkFHZtFvzbcg4LIo3AKYG7NboYR0FsnsaJ6nCP
TfuMR4H11gyQSyu1mOt4DeLr78P6G5K8rIaVEL8WJsFxNW5XQ+M6w7JaMjorPaVX2LS8Xxl5bNwZ
F1pUb/pYS8H5atpI8AsjGV7o6pwO6LFE/HIB42dAMXjJbFArHz008V0L1EskUP4lSaurYlMkagNT
QLrNQLxiD3pcxfDa1d/GzXDmfZ+4NBCxED/AvvLQBzz+wKTQbG8w6lQX/i5HBz6bHsfW39oYw//9
sk9sJSwBYyX4VRh41qNQVRuCMM1zq3TI5GbmENMuMNcNc6t4Rcdnxsy9TEDrOJfRnVt2+fNvScA0
BgRnHTcz1/k7kWBXT8sEtKq0g06rPiyluQtgqfz3w/4zTjlKCGwkeMGidANa23F/EVABRusKvtVz
AwvBzNB2EEyEu7JLn8ZWvFK/vNIrdTCBVsSgzDpwy4JgWmY/tA7gFZR3KQQ/v+AbcO9BbV4aPLV6
VP8OkB3YKtew80OqrdV3gHg0iSXze31Ul1M5v0lC0wZcy3IQXVzWTK4VhQz1zMgncF5VDP9fEU+L
3xTAAD3mLiyHr2GxNjOvhjNkYYQ0g58uLMzTgVfJSAoZ0gqHHiXxK4yGU54VL2XZ3OH/uuKu2kr8
lGim0FzQSlwEBQy1gbsprTNX/+mL9f9vuqPv6HdehxkFo+lk70o0KdzWBobiwzTgEGf9257Icokb
UOvEcov5z9Gh4KNnZV2j0RQyJKhm5ukBMKzhTDp8opzBItATALwZ2dNxaKXAShVtXeDqruzI892Y
5PmZJY756ktg+bHGUV0/EV1vSoCKUqAO/LW3ag75yo27RCTVDYRpIhqfjWVLrDra+C5CqoUMCJka
hIp+njfbZFrhgfOFcXB2ld8AD7RBGyFZFDZic6PF51LCkxnQt/WOHpF7nmZxGFADQPi8IPi0PdXW
fx/mU/EZmjdQfoCoqm//uib62kVahCFSKt6zK+sJBsSAAAEY7kXQ4hJhu6227XZpkdD/5fG8RWHF
xBWxSOYHP19nGQSZwJ/x1CvghZZDmHrAiGR0zpyuU4k1al7019GZhtfBcVtr5jazbeHlC4MgnddO
6O68C7L1LovLJhleDYhOm5tzDa5TFeEC4oY7GFrFGMIc3QnCbahkbaHdZLXdL0CrK3rvDA+asG6g
yfupZtNdt63aZoWElk0PDcx8kkkx6ORMAXdiF/0I10fRxSph9mm20JHRui2QIxGUGGJ3PKcfceLI
28jhkWhAyOE3w4u1U0Fcc+CpOdopPLV2lJ+tAk89CXo+mEhCOB9SIsuff7vvbNjasJw5Fc6fiP2d
2PaRArQACM9LK4JXux6el404dccuihtwBYCkOqrgn2sKU8LYVxV1WncwdfVYKKEXBsSxLlokb9eu
evv7QJ56j9/XW/782zPWBMNJ3mVAxjN2M0wOdMMkjAH/XuRUZvR9kaMXWbPMzS2KF+n1a9WKFaQf
gTQkF2Pzv3SdbAuTBOS92BvW8TQfArDVUI1lnWaVj3WMLXB4d2DgnIlj9snvBEM5qGsjJ/kVx6Ti
AGf0eG84dkNI5uIyNwD7tpT+brkCA+p2xmit6mD/agAaaHAHBu6lF01aqULbhKxwJSA9orqYuP1W
dXyVD9YGuK611jVRN9tpYMm3QK/u8wmAR58yGHdl5d50ejesRzNPjZLraHa2PKIdmjG9PGA+u4Lf
BHBwpvM2ltoVsIgfrAue666/FCSAmbZ5nVNyLSnqZ9OWZuwW6BIzr9+0UgFkt2hP//3pf58hnFJo
+rkw0wi8X92c1jZzqC/YLBWCreZ8ShuXHhwYEP69zO/PsSwDVdBlqulC4+rnNvZLgTAz9Cz1xDTE
82y8UQ3NPT75kGFv+rSQBCKhjJ7rVp08PmhSoPGNqQIkiX+u246i7oVuVamc2IuyYLEl1Vla7vLj
j/KApb2JNo3tYb8du/PkWe7gH7tKOwBCNyX08NHDMCPXKIH8Vmqv8uCqpnDP6LUbL2N7A0yhTrmf
4IdEf7/mE5kjPiVauv+oAqHa+/m4FVTwJxOmFinIo3UIT+iN6nGVDPUEBHNK9Pzx7/VO3WpoUOPp
YR6JpvsxkdeTU8HzHClQCWJBCHXfkGxFtFgThNDbjc67+fzer0AWQNsQ0kRLIXtcxpqzXc4GdbFf
LQPm8iLRgyoWDov/frBT+wZJMSpUQCbwWY8iInJ8MLrZyNKs4FHv3WpOe+bg/QYTwvQECnbGQule
bBqPjkRD0Rc3tQIUlu30sPQS36HghgZ4uFxb51LHk6uhIkXOA78cAIOOkqvBqvKG91ht5ubtP42y
XFVZNOTDFMOl7xHkqNfGQUvAc0fArbN+iJzKXjsYlf79Zk9tUQzAgE4C/sVEE+DnFqXz6OO+NPBm
gZaFD3BYwuS7cFioLUVc+/r3aqe2y/fVlpvv2/XJuNmijbyUN7O+1YlYSUd70Cd6+/cyp7YLsCGA
qFmo+t1/GsfflkGdSe0WmKtU77wvnndvyu3P7MiTT4IaB/2EZRB/PHkSvNPY7C7bxYfrR2mJbR7o
n0BVnjOCOxWqF0sKzO3A0Ic68M9X1lhNQ7hTsrT0/AQZ+YVOtIuBYV7O8yFCD23f1ufwhNj0SyQ+
DqJQw/zv85k/l52HTpiWTYu0Wi5fnY77qqDT2sgMZHILeBMKFXnYBd4tmBsy7HHThBWFcjG3nzs0
en2S3ZmM52GbFR9TP18jf4Ohied86UGfFB00sqXBPoghwBrQ4sViO8xMuUa39g14pdDV1aXOmQUQ
o7yf3G6VldPNDNJCVHaIp9NwEI2+yRxQC4S1EkNBwwA8qshU+S3pfX8Pm0h0mvnQhfrQXJOm2ZmF
7SctAwqKTzcK1p6RWdm3feWDuyLrImzRmA/B99c3LtHXRFNzjIxrzQLerGSXPVutP4dMb187E37Q
bnYHkd9QsUuwQ9BkvQlGsu3qADEWt2tYuV4VwvNuDT2hfTF37SaTGKFx/Sroyi40535l6t37GBQH
XaH5FtAr08q/qOYacIMM4IzG0GIl42ryuquamTqa6JC0kYF6tii7C6b5Zu6yGzRpFyathcxaNFvm
EzAjzFtiApgv5iu0xYMY3YaN6xVpb/SRp5McYi/yvqppQkbw3mieHRyrOHggeSBCeBGgYlWoj34e
lbXcGQv2jth3AS/mGDNKFZaQyI+YTQJ0l2c7ZLwvt8yoPsaBshXV4bXXtoYRFz3cJpqZwTunZdmV
QuAO4RzghF3JEo3n/Yr12rucTJYE+qjF6IwBsg+KCteos7ZI6YcCiVYIp49ri5B3DPVseMv4F2at
RBT0sg1xufJoxDncNujpbtwWtKnAgclZ5oA/U5a3fGqqkNbFfMDYqqpCzxv2sihZ5Hn4YoWxqRso
x7O+2NFJXgJBSxMpgxvXUU+BHIBSyv0xGhpY8vSBrq0Uc6CH4Uywt3DbAqELNBDVBs+MDzcmZy/w
GsCkzwAnw/AgXkwtjOGseitLda1B9zUs8PHg7j6YoQ3CZMhnF4fZ6jR4E+jTujfBaJHeXK+kR1hU
GyQLe/SgQy2rboIZ/kK0U/pN4Ih5TczgM3Mh+U8yKKob3NqrkjqbXowvk67vtNZ6AwtMB8kPDGUt
GOLBByWtdIfbnLiXrv1e9wOLBs9dmcpf0zYAo2kuVsQXINVgNLErJqOKnRY8FH+cx7Cx2zspvKve
st7RhLtwew9uCR4BAgl5TU05S4a+wbfF0Cs0guYq5/OYCB0vKGD9bYUmRlhW1ZWfsxuR+bdWi49Q
kErE9mywTV/375rj39OpgLXPYOoRKLKQ1qjzVddrRdjBKHeleeqhpDoMFPocbUf2OFUFJGetd2+c
vYgO9YdOCKZJE+u3OSy/I78W2k5NdbbVbAIj93pLNe8VcgX2ptbyDQx5RBLgfy1ytZDJzbLbpqwh
6cONVJsXI6Ws/MJI5502ANJC/TX0AaALJZ2fRaCSijE/ZvlUA6UPOqWTOc86gePCzDG0woj0SlbY
W44QWw8dWA0j0sjTgptRDtuhC3YZ6XN4SwhEHRs+3hoik2VNDP1Qqwt5MzwWPFDYe/a11ZNg3VL6
CQR0FqvAEvBcKO+pRj8tUU/RCPhTTO1gj9whRjGXh7mT38oGsv7gw72i03ztT2I/ZMWmHEClnPCK
J+eykHqw7fzmkC1OPYb60CZyTYtqI316qSy040XufeZo4tZV8wodui9MrIoVq6wdul5DUg+YttVw
kiDWiNlrmV006NmCMbsmHn/VFpZTz/AbHCq2PId9uM/9bVs3u2JsN4iSj/hBcSkooPmZmwBC7cEv
An9TV+WPDsnAJjEglG0V25mKYDWWlQhtBQ5qJrWkFhjf+byODReiivldif2nmRRBFMZ8YBV77XRV
FdVnAeU3kHBcHhpgBiQDmIxh38ouwZUWJCyb/IgKRP+W5DDE8tos4WJ+9CcGWJ1XlnvlsH0ry2qj
INzRmeXBQ3BKGNF5NFgOxLwNtGpyFXc0eC7sdl1qCLGDa64n2t8DSn3RDXaFW1FBzJwjrPvauhlg
8TYUq67hO1XQO9DsnsDHXXWkzNY1nawLbSRPAheLSysD8k8urC3aicXUqMvFgN5fDzTwAcfGmK8B
5w2PkkNVIf9Eu24MIZYNZI+cnnvHAMfJJhiR2jk+lF3cY+YpMALVD5WT7eHNcAVDj9setlxQtMkP
k8Upgnlzb4tq5eTThzQzKxnnIXKhhI3LZ/SioSIb2lQJVeyxMHXQHRHrfCrvaa3DVkTJVTCLJ4hX
BTjtZY2Apz8FA8zGBMr8odTfvbnwQjH4PC4wUxR1vs05aI7tqGBetiSebY/xudk0U0JzGPDhOvlo
rKkJNd2/HxDEQmkRE8bpUJfUCmHftCDCbhrNue4DXBiBAElgVl5KF081Al+3BA7Ia9ORSZebsTfl
d1o/+jHm9h34fNraH7W9xpEndPV0RyS7sCp/OwTOXmQzIkGe39d1c1+r5sqF71svC7LCFXYhmnwd
UP2FUTnHmQ6TwK7EPEmgI4wf32JeglhMXQ0eZpivwurkuZr0t2q2YlUPa1+PTEvb1Ta/VVKuuy5b
B729V4GqUIAPMaLYS2X6d7zEOJZ43jZw6stRaJtq4c64AaIdF8bBNPMLRWrkYLK9ykv3xsU0GXUv
pCjhlR1bdH7vXGsP3Fsbgo2/Hd1KizINzqDEhBD9pD2OU6/iacBuyiAxPGrztT9Yqc3R0M78J92C
hqmCWU/R3tYVSK9kMNbG2N5Dnwn0xLZaKUiKhTgfOLSa82XOuR7qhro1DL+MdUh/7+SELmCtwTKp
W+ktdlKLmhROKxhCPwQYc9PR2JJ+CD1LJURCx0LLvgw4sGgV3ztTdg/d0ljMLM49cEDYfBj8ICbw
0BmttzEvtkhAbwbmbtzSSCo69OFYm2tlNzsQHQzImEhFbm2Vr91B3ff2sBmltla4ryypJ5n9PBTi
ahzHSHcgi2MJZFEVWuoYhasHTNZebXKn92Zk0m5d4/IeoTzfB27MhFqPurEbgVxoMCg2YU3jtxjY
4uvmyr/GRRzb5LFtwWv2QQEGIqbqb7WZhxplMc/dj6nKcTR9EzZ3flI3wxoCKZuSaImLBnPQkdAv
vtADilryVTGQM2S/Lx0QpmonGrkM7SULB+FelGInhwy084/enTalhec3SDJWRpIzEUFFbgWDhqgF
SVzYeSRHHvPGv7KDKrRHb4rcovZCzEvvidNv4b2JqNqu8xn4FHqwAghhlBWOPpDM+ZNVPtc5AQa4
edc1WESC66e3PGaVGVsG8N06cnlGVjpTD3WgX8+wqxZTmbTOtBuCeaMTHZ6J2aZBgCpgeqQm8tJ4
EEB3FCx4/Dhw8Q5GyAq3N3P5pGX5ZjD4wXBuFbKoagbv2B1XGQcuQ6rU9a7QTMTVViWDV18CyrYo
SURd6+wbRtB6AM+9zfOdpbeHGpkskqN1M9G4VXriFmZkaHRPjWAOdd7tkQ0fQKq6CsxqPYF8PTRF
7OpZ2HiLoAGybQNKy4gV6Prt3cwLDdFuOIVL4igv0HcKpymLLOHe5SpISgevhZLAC1UzX3qEJAVA
EqC/J+ixfapyuM74UwUBhXw51qRKSGUgCDXrCuh4Z/ZWkzPsRABhbPvZAOvGAGG67KvYI30EZyls
Qtw41eeYVWnQdxsCU0ZbH6EiDyIPCgnLRIu0uDahhogiobvVhgY31RhZNdxHumJbiGFt81LAnKzf
WNVVXSL/0CuInRnwz8urFXRzQg8zxwX1TfAv5iOPmCvf9aYH67jbiqYAUkGtqEJ0R3jqWPukm3Ns
UCiaQIHTlRDgNNJaZnAUlTFypE1v1klnZbCKfAxyuqGVXJfdEJvSDYPOvQILBsAKGVcdvZpHcIxA
24smMMhZU1/0XhXpOJGNPSRgfz/3mCBHDsLn4kBFpbk1c3eHZiJ8q/hhmoZ3odQmcFXYQMuQOG6s
+mJjAgNUs3njCYyhAZ0Bu+Itc4cEQkEvVj/sOAXWh3TbyX6bO7KRNnJAxztI2K7y6kpzJoigy2jm
kFDRy2yjF/AGHYzI0AEjkhBrLgEBylk8Z1Dnt7Qnj/cfutVcil7uKlxpXaklE+Qjir5djJb8MBfl
ijCcIO/QZVYktW4dZA99hzby5AlIIrwbXEeg1d9hVv3F6lGGGLjsGf4VNyuuSwX6vcg2Vd/t3Pmh
LqdVXgMYbdm3JgSUs85a0b5cqUFfQ1fvAKn4y0YHoYsVkAqqDoI3SGckvAayuEF08wt43qoYtfMt
XmhodcFKiScqtBXwA/va15Oa071m0WTqUPS3Q1iVLk63ARq8fudqPKlN+IUJELoRS7d9J59Mz195
zWRtoQM5rTDXAzdeu1ea+e46ELSCjS+JBsVfcw2nBwbndxxKISjQu/dmmW/MJJXl9M4sGKF5k/6g
4KgnXfseDYU7uLiDhoB+2gpXbAVCOuYB8HQD0ZP4ZmJY00Vm4jZsWblxJ9xwozuv3M7YaqO5s2h7
7Qj12PT8QwX9pVQVJgBGG5cQJLB0EtOaQZ3UxQ08mw7IgNrObDJ/VUz2s5JjB6B0ts4DKAHCG63S
CGq0PBPAVrjo6vJx73gzeKRoBJU55E4q2r0yQfcjx5EafSTsYx8gOhc4bosSRlLYqL6Uhw0ZyGXH
2nPKfdQghqMdkLNdz66L8qS6tYcGeuHTFEvdfcns8iFbNEfRI3oewIXLLbMMC63YeJlam53WJtyT
z12Fm0c1+bvgbB/4UDDTxks9b/TQG6y1YsF9N6GU9wbvsbenJpp6943QwV6TrJkjg5KLXmkCbQ0z
Rtdp0/gTjwUTXxYdvQtG+nsttx7m2n+WGsxeO818JZmzy2r3Qgx2Uhv2Reku2blnPQHfou05mISS
agD1jRdVae+h7XInudgYWYWgr6/QDQH4Nxhwysq0k/YKANPrgYONbGFHZyItfQScDFSL5B2R80Yn
wQ2amW5CtfZxEGQHSowWGq1zx/r6coAfXj/jurayeelOwTmWE2jeSC3fBnK8IEw8IymmYTNb78yl
r40MSFwX7UbRCYggf8o2He2vyqq/rMvxXbrIPETXPme2M0Vt7T1MnLMrPgNXZ2g4NLM+9LFS8FJl
3Xwd9KDLqAHQReVXyNEJmBO8eczMClc/5S/u2L6WMHSz3JbFY95r4cTsR9yZl4Ps3zMTLrydT7eW
KrodLIoy4HXt7WTYYhVk2rZjGguBUbuEPhb6GhIkZ+lp21pB2N2y5VvdaBiPmTOSMiiDrDtl3zai
ebLHZu0Hc1pXaM27fX4vK48nKs+e0IS6skZmZPAodvzbcoRETod9EAcTf7Ln0o11v0V/hriPNWFs
PffaB1pMTpRNE+RB55aik5H1OHMo+5j0RMh59dV4oxupYkRZ4phzUlYFpOfdCwPGiLj3yFZiwM2K
Ztei0uuUiQLJK4cYxni4r1oHHBNygx64W+yAWbwSrnNtNPMrKaBu06lXMlpeFGT9lWHMm1kWH8Hk
bBwITlxKBsu0lug7v2+CVdYW8Kpmcoym0tzD8XBtFir1FA3Qo5q7JT3CJu/rhyqAXVxGy0vGsQFA
23orVX+BxigkL+l4pYhXJ8JwXka9+/Kr7jYXGkfgLzGVnVUZ1TaEaCooAyQTDdiZ3vypObBnQ6kH
6lQWeDhHvXkdnstNJzFcaStSxrMFWZnBN0MzN55R6J1paJ+cHcHvAfZOwFPbQF3+7Pi6+UAHdG0L
MHH+Y77NVhqM7+0FZLKiq3PG2ycb6N+WOxoFCHuqtMb3adoazxSIw1wbt/50Dl1xchLwbZWjCVyn
s74DxbZIpf0GhO84f/w9aTj91uCfg2EbLKrgXffzrakWFqiqIAygBz0CaSICwhtMUczcjKh4nzfm
mdHGqckRcGHm8l9gnDBb/LkgmzQMUW26IDbNHd20oEq5e2etx8Oaxue06058pB+LLa/32yCFBxzt
JS+gKcYTj6Yhbic1AzHGkn//FjFxs+A1goE7PtfRXHieDItlpk1TvTC/KrsDXDHvOdSYniqTWCH1
5StXw8WIFkM7ooU9Mv/FY/p+tP3Vv/8poI5CGR320gag8kfHoKvrSgQW5WnxFWAcEJvQUIBB82F6
Rp/MSWDWjA7Tua+6jPuOpi2YVwXL2NpHc/AYxpJnjpZDC7FIJxnQEMjqq9pnd4UCb4MOKm1Q0ARB
dSBAzYd/P++JL/xj5aMvjK5Xo3Ivz1IAJaK5s0MISUG16Ny47EQo+7HM0Vs10EdBFK2AH5fI0xjg
nsO60fWV3cn47wdafvDxq4TKCEghkLbHBf9/pJ3XctvAkoafCFXI4ZaZilC2dYOyHJBzxtPvB9ee
YxLCEmXvtVxuzmBCT/cfJkupclIxQUM9fJDrJtjAbboT2EULQeZmDfQCQH6YfBRYJ7s+boo20asU
N2HpNi55BQDYcsJgYS3OR1FhrkIIg7k02eqJ5nlqLeXhQxC2W2EIV140bEF1LISZmzGsu0Uq3lie
QSc63+R9iXtZUhXhg6vy/NPEfNO5nb6+/FnmFoChQ3Ykig4Vd9LwVkhXshYU7YMO28wQeYQAou1J
Y6oFaYCZ0cDzspAyB5dAU3syaTl+N1z7A5emCmonE/GHQz59wan1s/T7iNkzcWKS4CeYn7i4haBH
Xp2ACY5uimN9ax7do3GFTOWi6tDviTlfz6Aq6GOP/XmA+lNEcKUmmoHfs/eQ5+StpTx0G6tCrUuW
yLAKXucr3zC2GK8XW81Pn3R1uKetWa/UhIxRsugfVYhvGvXwoymtZBOK+hOanNEqQ/9h4Sz5/I3H
n6ozLwAagGtMdkVdGmVrhpKJ10O7HiTaAn1JpdfYZMrb5dX0eWegqYLKhAaJ1gAoNVmybt05puEo
hk2ZZ+3Ql2gMBCQXKdczYSQGBClzZNhxvZ/vjCFNHafp++BBIh00AmGT+cI6TJewJ0thxnk9uWXj
IqgpxtHib8Z7rqSgIlW8wYzEWVq24+KfLKazAU2+kBBWQ+RohWODVagGdRcI1YEe2CYM9FWluTsH
OcNKq7eVqj7VvD8iTk4jiRfWyefbDvQZXw3oGdxgAKnn420VVN1CTSFnkpwvNXKra1x5Q/hi/vgw
o5Cv9D5l0LzOd3qvLWltzM42QtsooozmJ1M2CKI/0bijg4fOyH+oWrYh+azLZkndZjYMwCiJEw9A
ujZZO2qvBFyjQOyQJz1ojnbtFOKhLPMFwbkZ+DSTOYKIFJSSZM7x88l0dBF9LbiHtkdjqxdMHMfI
CmlJ9k6DOieNEh6fCa2TsKo3Vgoil8K6nhyo+23JybY4Ji78pM8nMG4ywPvYNIAllOlDQvUNfNBM
L3wYVCVYe1pzkIu/VzDj9gUyjo0qXxGqy2QNFRz8il/o4wE80guGg4HqvLSmkbtZhmvNYHBkksLf
bAn4ElO1vU4osyGpSYMzixTYhLfSWX130Is+XktS6NFhDreW0C9cZTOPCwb5J642qv+fHAyy1wyd
I7imTQ1lI20QlEVEdtWth221t+zgdolRq82cD2cBJ7PaUgIDEZnDp4cTuakCC1XIrqfrFKXFi1hZ
h6ZX6J/xThs9DZzj0FKQKtCYxJje3QGOD6AF6gjwoVW7NaOhX6WenNHripV1ThMKjEW0DmtuHlfO
jaMSJj/LVLo2SvqXhYbRRnkzZNb3LnTfh0Sl7kapbwX59IWULrwuVHpNak1Bsopy+noBssWw2N1O
pBgTl9tKdm/4N8a2QTbo2mgkhB10x7gWEXajy5DVO+Di9Co8WToWjjhsrK4n2TVaaR14IOwu31G/
D5LJYUu6A2wLEBYmEtNVoyQxdSwfCa58O6DEjfid+RrdV2/JdVzv6e6PJBiTfG5tPi7aCYwr43Ns
bOR5xFikXZMP6cCkGuq+8B9KdedX72305rdXpWnT2PLdYJMLAJu/Xx7vzIHHcP+ElM8Xa18M5Coy
izWMu8dW0IGT52vNTBbkM2YuD1Bi6IGaMmpdHHvnYdRedn2rj3iS9vU6iuRd7H2Vwm4tit4hN+/d
yts6gJcuj23uSIN/A69aRAQKmbDzoOHgVInUctoEAgVbofN5Jyni9nKQmac92/0kyngMnWx30Qvy
OE1FSiKqsNf6n071PHQ/PU/ZWNFPumNtfWdRpPXBy1ftksbF/xGdw9QEaMjJP7mwIPCXilwLhi0c
9L22y/fmxtnFR6gba2GzdNKME/ZpffKmGcn0GDVNbTbMUJWj3IU7JStgBHtXS9aUi030gKl8tt6b
BWxwIeuYYawzvX9iTi021NJsuR9bH7eL752mrhU1WhdivO/DZpU0j4b+VNErHwvxqvAkWN888DZC
mG5z01pYTrMHOycCjC4TS4BPiWXhZkPQZjXSV6sBr4+ILtrO3JQbaqCHFH7XRl7SQpLH7TedcVJm
9C/g63M/Tz6vXObgE8wBWYajfBXfVcfm2GAiGz3B0NlSVkCAI98M6/qoXoNhRB042Wt2trm8xOfO
CFPGVhs5ROqa01egXvFwi5zYwnARhI/nrlXQdDE898thZtiHknwSR55cnFJVSp0eJVA2qco1HL37
+GfGbXDU7x30KORDI/z6+5rAeczJkYtUex8bIt90CG7q8iUfxd39rwsDm9s3pqzh101iafIAOj8i
cq+oS0GMSXuO7kF4YxZhvdxlB+eg7PtNukke/F193amYxVyO/PvG+LR+TiJPHymS1wlxLhu289Js
+q26TeEitvkq/SmsxR+ADWlX3zW/9N1Yh9QfdWmLHM/l3zA7eB5jBk8yi2x3cgorvRbmDZ3kB6Hx
NrIP7EbzV4qVbrXEX0XBwohnXrN4AKEtBIzFgJ44uWhCSW89J4IlG/pXWUkHsxe2qgUOkN27sC3m
8ksTFoA2VhPIaScDa5KUyls37s2IelJHYqC+5bhltOXXIoJNh/Ty5ZmcDahTULDG/ITn+vkySk24
Dg0ClXZjwa5s0Dswbp08Wak5YmzKTi6eLsebq2JQxaJK/ltw4BPfAfM9+rm05e1qI6JEv/J+NFiT
QGUNNvG6QsUsjjl6qn3zglz4oszB7Kf8b3RGfD5cTRV630PrwC6yctdw5PudBzgLOWBMIi6PdDZT
QFKBZUNhgmv0PFRSiWI35B3PPpHmmmJdC5buLXy9ueoTafqfIOOPOE0U6IUbZkMxrQt67SkcmrvW
l+E+WvqXNEHXQ9VqO6xVY5v3SNEFQ2MuLNi5JIwWLhQyhfoIkhnnP0D3CvBlsek9hInQHWvPAvpS
mve+WH73IkEB4xd+FB71mah10u3lGZ4dPcw1aGsIH6F5O1m8PdKKWgEDylYbfd9qz0BNVnIBEFrz
EXnOwOiX7sYsmh8Gj4TLsWcX0p/Qv3/aycRXYumi0kXTyk+a67APjsBBXnWvfawk7/D3oSxIEdAy
R2XnqdJjJyeZF6m+/2CMuv3yq5qAnMnrq1Cy/yGQhFobXBnFpKx2/i2b1Gpzq9RN2xhw8gWhb1lv
YZPsTYBOlyPN3f4I3hnUfBRqwdokUq6A7QKcTAJWpbdZGUKw0pUvcQdM/HKguePtNJB8PiQvoMbT
FwQSDRzAYJ5u3Ew5Qj1/ViXlnRb2F1DuS0FnRydDJRxNTnklTA5xylh5bqFvZPtOSwGtxZoDb5Dy
71tytB1+k0MtUTc/iTc0fhPIas+6aONh67oJhpkV12ALmuTyJM6O5yTQZBL1TA5VpMW8B18TYcJ5
Ky19NcolYvpsKmwpFLCwxhrZfZMDk6ecPAg8V1FDbLfKLt6ObWdrjfbOjX7oD+mCl+r4FaZpzGm4
ydFZx9gNpanmIbCRyKT9vFGLKLxJdPedxmK4Q15VXQhJF3Mh6Pj3k2MD6exR9FH2H3onA8fuZMA6
o+5NgASb+Y10nQ9pstehwQ0iXmuyZZeNjNZCF5S3sZiUIii9PN7DeG2uIujaILyCjZJZ1zjtADvu
AjhIinEzNFghwMEf1iiRXeOQHa64pn5ySgKRkP0fUj4kO8/JPnRfhmPV4jQimMZ+0JVXra17ILji
e2iVewkuFo/M0lnVVd2vrLo/9qbQr8eLM+m8xxy4YV6X6za0jm5GK0cpNjKqciNXpNk0CHPtTDFG
tWgQPtokeLEy/cpBOA0Qvn6sBP3FRQpddiwRYcjqOZYcZ41IfnWIOxOPHUAnsddyn0T6txQLCYCv
ebv2TSEFqif3gAnjQw3CC0x4NRzcTB5RnBgydpZ5U0Ms2SaK0a5GSS0dByPN4Ca2ShfzJEVe+4NM
Kzern1ynvvUE2UE7ugzWZT28YCDl7gbDuG9HwrlPT6/0peemlL/KefvoS8bXIHZ2UW686PXwrufm
KsqBHMNG+gZlG/8wGO6buMyDQ2aJX7Le7FYFvgfQGMSd4Jc/wlpztoYaF2uN9B0qFE5jrh7/0n0z
eagFTdgHhfwsOgnmUqX1RdP9r6hBLNwps++i09U/SeIbPSmTEPslFNfb/RCWb0HPJugea9Na6civ
ta20NxxQk3knbYA9wgtKSD9J6S1hobg5d5VaCi8YMl5Vo6xyvieitOL71Dk52aBs4Js8iG0I8i3Z
5aK8JIk0u/3+hJqcZCoiQ0ndVJzMwzc1hEOVWEepXBIyWRrQ5CCLHGsw9arWbVpxtmkB3XOrpt6m
0L7XkdgsqMjPfUqagmMGRn1vVBI7n7/Q6TDCCpLgwREw/lHzewGtGFzVYAl3RZpuRLTLcAUTfrmV
cR9lqrtyIvUFqDrcMrLUu9Ao/qFKdvaTxmv55JiD1xLVcVyRHVn1tyCFcacZXfP31xKJCg9RKhlI
O097cjXGWHii8CxzWwNrApKiyFnLRbiQx88c2WdhJjslstJGFpAmfUBJ/IiH2LZLpBFwtpBQzlxH
6L3SEdeoTY3lzMmURYZVpnGq23nh2VEMgNdMoH4ae8twdr0ZLOyEmdfJaIMNpICY9N8miwacdNMO
tarZTq3+1MVm6/jqwsKc2QZnISaLIAlCJc6EULfVtDpA37uxOsg4Xa36sJN4p19OUuaqlohd0nDS
kZyR0LiZTGBVFSD2XV6yu/TOv8Yeahu363Lj3CvbbA9o8XK82dGpZMnoK0D6VicTWPfAoZUOkaBI
DdeDVoNFfKdJvBL7pcbe3AKUdQnNFB56SPZOIqmmn3a1Pij2IFQbQT0acn+FL+HCQ278X87Tod+o
Aiq+1FUQHJlMn6NnkVslpWr7brWuNdr15bMpfrDyIIIuLL7PIwLcJaKqopmgA1iBk0/Vi6bX1dVg
BwGO5qK39kYO2OPlD/Q59VdGmSwgwHAGedJMpi3gIZNHJRuKrulh0IavctjvCx+LKk+9MkpMTPxs
eznkTAqLtQZb6rcGEcXVyYNU0DC9CAazt+GhvYaHAdkx5xDftPgpIcx17yzEm5nHsWwjA5NTdHA7
kyHWTT0UJXQQG2kwmLI/uvoR9c+FjfV5YaiAW1jnCNHR1JkKVHiCAkLbUHs77uVXt9GusLm8xd5j
H7bh+4iTXoj3eVDEU0Ydb95OtM3Hv5/cHVHWyA09Vs0ue/WQ1XZCJpJg3HT5U81HMXl9wnsb3ajO
o5iBn8e5xR2dRpntls2VgmixCgvwcpiZFTGO5k+cySsDv0LoMr5CAR1W3LrvmuhGMjAYNQJnixm2
dmwBcKpGhpKRt/N7DD7bPrwedPWHXiz1IWfHrKKFIY9y8+b0hPSyxssqAPp24PXb2AwfU6d5Kfth
4ZUzu2DwOKKpQesLd4rzqdWCliOevW9jpbgF4rHStHet/sbLYQ3veuF2/nyPMb9/gpmTgp6opXFR
BmR0qBEwvfXGb5c0MOan7b/jmZ6MnRzpfEZPt02pWztitBGMcutISzCRz+cVIxmRalT0GdC0Xuj7
iuMNucR5FZdvaWo+lpJ2G0v9e0cRq7C0NyPTXy+vztmRcQajcYvALhy+8y9VpFbm6RQO7Sh8UbMb
pXqMtKfLIX730s7vlXFYf2JMNgAqIR6N/8ywe9V88hBe2EmS+9Fqbr2BxeTcKmq5w3geMmbgBCsL
Ru5aq6t0LaY5qhtV3K/dTIMq2AzrDP3BV62vFODhVYzIkPXeCF13G0YCmBr2UqRi8TrI7UcVQdCH
JE4DrUgGnCpxkRSsdgujg6dwo9wEVfWN//Yj8xMIZVp9X6cYpnplUGx6Vb6rheJZ7OOtHg83ZR/u
0d+BISpuIwQWLNGFI1Lsfc3bd351KIP+OuetvSpqrEOLsMzWPRYLG9gHwbVU9C+CUkG+FlKuuAzG
K8oPBpSDUJM9RLCzbVeq100BpqEa9SCKLDsgnsBjHhrBjoJLcbj8QX7v8k8fBFgT7qgKfklTLKmO
/hoOfRmJpn+r5uLGg0etbuXgWqtu4MuYWrIt1W8umuGXA8/u1JO4k4WQ5bqFHSY7NSs8iIJu+yVJ
y6+XY8wuaNYaWRItOGtqf1cotSwUqaHZefVYa09Zapd/7fVDuxLbAO55kXbtJ6uyvIASHxcc6DK8
EglFf5aGLsOGNKCceX9fKB2jgeSlIjZK/0zO0gQJszDWHc0OKv+XNah7PTQPQ6v/+od5+28YpCHP
D4KoKmHoxLluQ37aZAKlkeIuLhfuhc8ZM4hi1AUBFnPhitOsr6v7tMocSbMtL/0VdflO9ZVjIMb3
rdJ9uTyepVDj309yiKzKsrjVAh3PO3FXBP2mH6SNy+pGeHD/L6FwKBzlDBFlmuRgJs5OAE54dvQ4
Ozcq9rJyeFfL6aaM8o/LoWYQfuMM/ok1XiEnw5JzKuRtGfXYHDRHQVrDVbbDF2vdrbNv9JaGNcTW
nXC06ofLgeeuJgn4IgrhdHg+m6whVQdsn+lsnGolDy8DYgZyfO+4iCdtE7TuL4ebSyBOw02+XmOq
fUUJgRMK9nWA+k1Or9XobzLUSjvT212ONndmnEabfMBcbmUaWJpG+SlH+ifdCoX63RqWKm6zS5Iz
Y+xWAwSdZkXoAyeYG3Lshpq4DqqHAlpsm5Zry6sWpm92QH8iTVOiAf0Gx6NiYqd1dCeo+j21zqNW
OQtlu7nzHF3x/wxomhZpiZFWmFBRQXD0V9oPBwuC3f9zKPJkwTuQsc047m0dQqJVKSn8CnMz1Chq
XV4Es0vuZDCTTGgQvbxOsk6zlS5fV777oboBAuRF6G0FBAqayl3otc3PHgAGCRCHhG3J+cjgpJcR
cEXVrtNio+KADowMPdTLo5pfCX+CTKZPydsKHjIJf29kj5Fafh3ljkQn3V8OM4NvPM/xxt9xci4J
vWyiVMbsoUcHlxSuVP4ovgwf/ov1bfDW8XNu5/fyW/QiHS9HnpvF0+RyclKovWBUOWo+tuY/xsqT
uXTZz00gFxVZC8LCPOMmZ0MJFdN3zZgJ1EZebwcMFbGERcnJubMBkXTgCCCLoatMVp/TppmYIRJp
KyYmCy1yG0a/ik1IteY/vZdQKqReMOISPsFBeyULh6HkcAjbfe1lCJdJOGZd/iyz48FkjBYylQmQ
ZufrQYrzyKqB8dqme2vqMNcRu2iKO68W15cDzV1MdMb/E0if5C2iHukOPiW9bfbJIRf7R0V1f/UI
YhSi9d3PFSSEunYhjZldc9iRwPoiKYJ/eT64yOHJa0pchn7RXgWx9OCmSyFml91JiMmyTuLcVJDj
Yz1UXwy3QcUCNfDw++W5mz/y/hwOk0UX5ai0xBix2YEArsBBfVcQg5917tt49mxUVCkux5sb1Fja
/s+JN87rySERZ4ZVFFGn2ogNrfEauavqdhcN6kJtce7zYAOhUXJhmfOSPg/TNbJZIPSl2hr6J3LU
rVNryUVkduZOQkw+T+N56CnFtWrjr/XsIs+1aur6e6FZzVrNamGLiusSSnZpVJODSJfFWBiqgszP
2VVNiOKOsb38eWYj0HuHuAyTAtLG+bzJuqPmDkwgeg/+0QilO5htr5dDzK6AkxCTectSsMpK3at2
F4x2UC9a66PwUi8cPjPoXrLkkzCf5gqjTzRiCPNd+1I9WzhOdOJK/ao+F79c29xJ6qoeNsPC03Pu
KMJ7DEtAjA6BC07OvPHFofcySWtVpdFaRJEq1rKDglOUbyno+lUlfiHaEshsfkr/G3XKC+mloWja
TFLtRERhRED53hLXGanL5S/3f8zpb9l2nMrkKVxXxBPccHSls+W9Z+Nu+5CvvftwTfXil7NCyWhr
taulDsvsiuTuhTHFU57ux2RFBjBrwUqQk0nKJgW+s2gaOS64aSlEOokw/oKTIwmXxbTzderngvRL
BCuQ1reG8jWTl17xswfGSZzJ3rJ8Aw9sPWX36sVNnxfXqWBtALaPKhkPoxrb5a81G44jYWQk02iZ
Ep/hmqmD7HFDWXG2rocIOZlveUHE5qP7hy4su+0k2CTHLHSxN/uANouF9qKJ4doarNJW8Ktw8/8b
1WQ5aIPfdIYp8E6DDVjo4bpys1UUvsVStDX8n5eDza6Mk1FNVkZVKJTlGl21M+8RVMeqUI114F81
0T+QLc7nb7o2xKgKYyDGdq4015bnfrhaTEFOxyyjNjDMC733uG1GXdrnWCkOsYQqoxoJf49ZH3+G
NvZbEBhB7fl8K2hWUqiVZXRgFuqNEeabsH1C3Hl7eVpnt/RJlMli0QCdSMVAzjF0b777FPhfLv//
85/tzygmawTV1kqw3FZFETlDKzKpecPlgbYWquJL7Ch/jQsf5wxCPtBXfCenYG1HcdsCr5PO9igD
5tGrVlKn9h7KaGFU87P2J8549ZwcU4ZQoS7rssUEPOFGJcAYTaHLEzeusk8nIch2WDFcXfR/z0NI
XZFEyDn2duFDk4jV5yy1Dp2zhKWYvSRPwkxGEujo5ok1NQNRpxYnvHo4pcs5zoR5tcmDYB0M0UI6
KM9O3knIyb2cyVoZeSIlBKF7c0vAhC20rRC710w7Kjmux7IG7o/qILLUdJru4zqgGI6QlIU6tFvd
QPbcdxKq2sLXNJHWBvJpOgJobvU99lHyjeolDvjs6W1oJsbQQJepZJ9/CrogZculztdWBfS3y5Tc
39eETVmUj9FvCApNg3/5+uj9SHin8qiZzJFbZaLWIrltiy6+bEq/9kRh1S9aD802Q+H80GviEUCa
NFllflYGohfXvd0i8nPlHvKrCLKTrmAItw8O3U93IyULd+Hcwj4NOVlxAATEoLZ6KgRAY6vyKR6l
090l8MncNwN7At6XngPX7vgrTnaoEjSZ3or0rGVkREvE4xAvXbW5tg7wjQmWyjpzS/o02iSPropU
hlJKQ9IrkahUveTBbPQff78kTmNMPlWQDo2vl5QkQmT7+la/M2PtNXLThcry/FDoE6uAEYGCTA5s
z9EkIREovspCe2NY3Dm+uiRsMx+DM01EmQmc4WR1p3Q2QBMSQxBMePHI5+pLRPfZVUZT/X9DWJM6
BEL1yO6NJzQi+GsZKcKhKNYSTmn/8FHYpMC9ScXh7Jwvs6LM67qXCt3uauVBl8tNOgR3cZ0sgBZm
R/MnzLSqYkhBLMLb1+yxveUl4TpFwlnyl5bxb+7d9NIBvge1ComAEcl3PhwYBgVyhCT4+bbemlfd
cyKtJJx/N/RL4SE6994h2YorfyMhImJ722TtfvzLhP75BZOdhBtxR8eQZp5YPYbtbRa+pfVCmXz+
0DsZ5WQnlXKvmXEea3bfV6+Ort7LSpfci9y4OzFzM5DEKAaoKGWKETrbsa6W17qQXztDgXxl/nZ5
wLMH1cmPmRyHuaEGnaxXvV171SHHIbqS7usgQX6yWbVi8U/rFRYby3Xkrkx2t5tjNlCXrFeQRTth
1EuGpU3XfyEPm73jQcjxv0ClpbQ5uTKlspXMJm8YleFoKy1WxFUhhB6G0nqHcX0aIL6JRmLoIkMP
JbXZCjmuEc5o7myM6vFmw3HdlCq021z74YeatgIN91xJ7V01lPh7Gj9ar/9w1GFHDzBc67XcLdxT
c4cUnHnIIsDRyDkmQ4gU13CT3uUK9tW7WNdWQrt01s52/knv6fmDh/vMmuSglaVc7hRbVNu7Lszc
Q5mrxsof4q8C5RJXy7DocG+lLlEQT8fFQUSL//L6m9/zJ59q8gIw/DpR5EbUSAGaTXknfCAGi0Ob
aEsP6REGIt5U8gae+VE+RBSIVn/P+sAqXh/plQbSD+Bsz88c0ZeqXlJDDcs+eUdT976JrxJsv2CC
rLjz/mUDnESbjLbWMy3IRB9ou6CudaBQVfraCv/y3h/7ExQ7cZz/pKIjul3hhGGu2YYXPcEq3YI4
IUHdqw5aIfhfXP6EcysVzKE1YgGZxKlfpmuGhdKYFLrcUnuoquhR19v9v4SAg4YvLXtimifmqR+G
Pmh5O87tMn8xgp+X//+5U5B6EmBrtGEwbRr/fpKueRpMt7i2QFX43zpXWmH2gO8QiKFRYXeR0zv3
KB2lW9DYRYnuk/5PGVOliUSqTNyrPBPxgzFRJK0e1Ob18rBm8QGnkSbXGfoCWlv6QGzKrX5V2P3t
cICoc13v8Mxwf6s36Hg9rJY8zObyhdOwk+ls+gqXm6oH2IHweR786FDEr8SlItrs8YXaB5J+qMYB
XJ9sXaNug6Hv6KCXblDeaGjcrxQN/4fKd5pVn3v5OlSCjZhlEaUTKVtlmQwPNV9Ijma/5smvmGxp
DDnrKEL6zK5Kc+0gsasI9abu7BINicufc+6xzPIcyQeQ+7CkO1+l7pDgKUwWbsuux6Pia+j1x07G
3rcbS6HITKdLeOLZsXEssieQ5aIReR6x1fI4VnqeMZUUIsP8UeRvsvkR4YJyeWSzCwZA8dilgQk+
PUJEs2oGV2Fk6EAfisa7rpPiqs+Uv5afGhErDEXhOU1zf7Jggn5QAtgPKk395LoL00MS6MfLI5k7
SUjHSVJ5SfJan3yjIZOFwTKo7MJ3U4WtqAsH1QSMrZfmXcrjZnU53NwHOg03Sd/CMGnUvKJ+Jpfx
e6fp934kPMltirL7Eh9g7phXsdLS4bFCOp6ekWYhlEntklO1vb9Nazx6MsWqFxbCbF8BzsZI4oZ3
gErj+YoLzEENAp/ko/pSo5Lx2N5pbxY68NkqeTVX2WN2Be/PudMWPttsGnIadxz9yQ2Q4vDm0K+h
GfnbobjfIp5+HW7DbfNmPlvv+U31LTggKvXSuyvv51I3b37Y8B8Qaxu1I6cFF2TWDaPWAHKBHHPR
eEB1vHNRl263LSmgEJs3eoVPjzG85wGmUF0dahiW9ocuz5/DSL/qBKhyl5fW7G8CizIKwgAMRV/y
fEqavFJ70xjDI2U/StHsQjRw9LW3odS+9e3ikcy3P6gL76O5s+A07GQFZGbNyQnQ0lYLH/JMtRO6
l7ww9pdHN7dPT6NMvrdmDUPoDppiB7n4kudiitZFt5O7YW/l+c7Cuunv46EY8p8PrEwKAigYJ3lm
NKwv6y5UEHOPYM3KKR7FL5X/ejnW3Ayexpocc0aShFZqsIeG6F3ov9f1lyR/uRxinJ7pSx3IJlAO
FT1dbSoMWzS8uXBjVWwhFNclaUwvPl6OMHey0eNDEYDq82jydb766kDBEqpSZDuFfpQM8XNTVPvE
ACTum98vh5obDGklPxfJJa7VSSjM7IRAMx3ZNp3+2hRFyLjlQpIwt9x0bgSEOQDAfKoH6qbT1q5M
QdU3xR1sFtzv+uyBMv5TkXbbIVjC4s0isHTQDshYKniQTl/aeRVqTl3RvqF88FEr1hGk7YMZJvdx
UXmIcGjXpVJ/kZRhN6DuuRo6ed9hlk6np74C7AzFvI6ynVGpzkoze+fL5RlHJ2dmAZ3+vsn+Cxx8
EkqZ5p3ml88tqr+BGR67uNtVYv2EVxzOYFV9G0rGU+8pL3T5fuCHcBAa/DD6fNsUsKlyuiu84t9l
s9t2Ifh+sZSuPSe8rsT2w9ewxhO6eOOYubwJVPkJFsWuUY29k3aPMXx1uRHe6z6086TZpqHyljbu
lYT726bA9s51GqCfw6PrmXdB7G8TV95ljaKsNNW9F318rxSsjBypepGQkqL6Bk+52Ru6q64Fj7bg
4G8yqblBFPIo6zWum8mTgGVN75XbAS670rk3rStfRUN0wJ3GX+kp7nyu17xncOu0Bmcq9IxWRq2+
BCoa43WR71sreyuTIN7GUX6F3Mfa9QteKMFwRPjuUSrRAtAwDdm3NQCruDCw3cisXw66iqtU0R9a
fEFXeAC9FH17Jbsdbef8qRQHSJh1sa0U/bvgGLhrSs+xYMp4PHV3WVzfUR7a6P5wUMsOPIGWXeML
v/PiDoxxq94mWfuo6do+arN9rgNoaMTuWjK6EvdZ98ppxL0RWBjC5sm3po/vDJlKuGn5h7bA2w3T
QtDeGfZIApYSLXXyYDhgG4k+qTlIOC80T3Wm/xQtdxvXw62EoatnDW+65H+IrcFcYKlVd09DJdUr
vcV7IvfKbNV7iNPiuvRQGMON6Q83qe//8BSExHq9T3cZHoRQ7MNhBZCV90l422dwRLK67FFvUnbl
6LNmJcFVZ2U3va9nK1UJ90oPJ8IXwn3lBe8KbiZ66dxaURGsDJLVtu5o0NYxGnUVvikeIgUrzFy+
V0n0w6vql7ynbtHh/rkt02qFdOa+TwvMoEz9S6NWO0eT340iWgP6DHaNQXZaZ0evCr+5bbar2mHt
DvTP4z5cial5m8jWUxNL920Rv3JAP/UM0evygy7nB8nCZ1Gm0QmH7CrunH1nBUd/MN4NbTh4mnaL
DPQ9fiJ2otLCHglucdMeujh/8ks5XcVC/Kx78d4Qg7Xc4WWCkA/av3G+F+PhoFcYlgVR/yPQs2dq
KgwmPji0nuQyvW4z72sqOy+ZWHzjQ906g3uMO/+x7vV9Uwg3xlAhXBBfO3GJvCS2dn15lYvGW171
N4rpH8Caf9VdvH1KmW521thC6t/Rrt2nGGwYohqtyhpjUAs/t6KtnxqxvEHt6zZ19O95Uz6FBZ6Z
eLwdlEH7VgnlTY1pGron13olvEmequBL0mNaJUpHOUTXOHaO9fhRZKm79jL/tgyTu0KF9T6o1pdE
NV5xT8HQUxyN1SIvvk2svNgUaLuvJDEL1nmmmhj/yHiA696xT+IfudFs0k6+ifxor9XdthHUK7lJ
bv3OuDKb6hgJ2aGCJ7kyxcLbaEOBoELdXfFV90GlPEdeZ4zuMse2aR51BDf6pHwzg+au0L1Hpw03
sWc86VlvV7UgbtDR9q8CkQw/Q5Bj7Rb5QxEW0FjlraspfFiHgYfilU8XaNXpzrchEvFWybmlu9Tf
CIV1ELXk0fG9Fz8S72uvx/qv8aEhuQe/qqtVVPlPdVrdBHV3TKzwqPXSCyoZW63wb2KxudWU8rV2
FGkzuDlOcWr/rYqGh6Q231WM4KzYVVZC1jyooX5LohCyI7JXUUQTtsaYNdGGJYTXXK5gyEiuG9SH
0IuZZKopRmiKqwqdnerl1hzSo+ZgWpcVWJc5qbXwVJi7yk+DTfLT2helMMkFxUaedlu391J4y6Ny
Xalf5aU+/2yr4DTW5JZUqtiX3I4stdWzdZiU29wLXiXPerCi76a4FvJDA75ms1Hcl1zPPi5f0nNp
JBISZCtgGkah+fMMDKgVApW+D+RlZLEjASe79UoOlhQZl8JMxtgVURUVCWP089d4kPaWFN/E1ZIA
xdwSOc03xl9x8r6TYksepDRRIRHrG/ocUiztXfkRJ/jV5VlbCjT+/SQQjQQ56SWtsytci/tD6+lH
hysicRdwDHPTdjqgadIKbFP9H9KubDluXMl+ESNAcH/lUntJVaXVfmFItgSQ4L6TXz+HnrntEs0p
xnW/ujuUlWACSGTmOSfLc/UUFt9o1WDD7Y3K/BtnLHAaAA5KgTub9Bdx7WWF1SrKqa5xG4LJOmDJ
WfFwIi2k4HPegM1MQVkLgCKoDH1dNT2UBIPQtHrSyB2TkfD0n1awgLAYf+z0zYJWPEWrA+M5YIn8
akPuWWKIQcdE06BtGLqXpWgcTGDafvU+yJDdi920Wf330YBaCWq9IFMg6LR8tckwoJZgOFk55ZWP
Xcq91rfQLXqIEubetjSXUI8aEFg9CyT1f4r/hA1pC4EhV/AlYopEHJSBmG6vh2iZglfV89EWWCUK
NLBvG57h2VBx8P62PNnAaTC0TSnCcYijcwcXRZPcHiFo0jpeWd8WKzVjKPzxGa8O+0mo1FDV4wmr
EPiyDl1KlZeoLeNuY4WybSDh54GJ7zWpMB4ql/JDX8sHcGjipma+sP2yuZhD/amFPv6lYyoEfAaI
4OoK9DhL65OnoIKyJGuhpKGMSzD9zWjQAyA6ls/U6SxwL+KI06LCOT70JTR6R9FaNT5hIIQefFpe
aj/JIBKs/cjbFqmOPJwkC8LvXJdiN1EGcDmAmoLQ3C0HjmJMUuS23mgHqZGh4ailD1oEOXsr5Nom
bGNQqQcQ9e73CZF/QGTOB2+YeAgtzdZz2XJ4jrylBFP9Q6oHYpNAYf12QMw5a6CKaiHgMWc1LeEl
Vul3wI+igNMIvHSKVZr7C4ff3CFrQCACza2xNDAdtMuCHsJ6Q6Se4qqCyAkahoONnq8dNH8DOLu2
NCmwxigZY7wf90ZTQcgOYohdzzzW1gvnxOz5d+XQ5GzCExCwjrHsqUI7nQa1I+FtQWi1cEgsmJlW
obJEzTgUnMEcw/weFFDmx0CFF0rB+m9C4J/vM22q1gDm8Q6EOCCVLw4Dhc5utQRPmHVlBI+AiATV
9j/IAY0MVY2WYktBpdrsMrvGQ9NoyMINOGsG2Y+qo9SFaaHJaZP7htWkApHW129Sgoe12Xh9tpSd
zOaUV1bo12sCyKwYJQkf3EEN+2GW31XFI+DZBDjGlfPL7W8z7xG6/aDBBofodLKzS03FbCXkWwoo
RdLaCfsayl7t30TaCAX9PyuTfRPJEuqGMaq4GLSt0lc9InaYLRTVZtubxpWRya5pGDjFAvhzyl5z
j+AB/1idSid6UGIb4wMld8Es5e9RsFmajp3/Xv/x7g/W4KEG6V1RM5wKA3uXuvyRKOC4hpA4BaeJ
WpgL98fsifqPn6BQ+RoeRgyF6b5HJm7So7COFvu4HRJLf38SfgAH54ZcI3fII4zf+j+Y/HDbwGx7
5feXUqYqdrqRpaoIuXoyHqJtts3vFDd3uj1KrtvgCQQXHllVTtM5mNHxHWm1EIyz18XV+o3+X+Xk
RRqAg6YaXzKUg8/igRVnM7xj2euCl+M6Ta/5ay/HrXdlR7USoYgQ6/iLynoDmewONCYv0CswLuzA
tqUbb5M78OhvxH27Mbb6JWhW2s/bv2LpY46LcfUjqDUUMe1w/erFhy5VQElXC5fV/HIaIA4CZQhU
ISZussQqSNVgOWXgBCHQ4vQYpVWjNV86quZd+W1o4oqWsbzMk7FOV+0qKMYo2WDfXqz/JzB/m5g8
oyiBlHEUY7XIrrzTsq28iY+WV+3ENjipiEl015+Clbphr82RPeSb2+bnHMSEmmYhYSfIlyYrWfeW
Jik5rJuQAcfHsiv6F9/q2sJkCWNNkYwGg+mnHqruCnZajpuSP9cQ/L3tygzrJJRhr3yZrGSaoHwH
Ulac+C5a3062AjJarAOndgfP3BRP9Waxazq3365NTi4ZkwdGII+lg1AGMEY5hvE9LbDpjMQ2h0cF
pXsB1ScwxppF6AV8CbxCxwrIdL/jcQz2EuT00OuYfD45yhTd7PE8Fp/62Vw3h26LCvY6TW3Nu/Af
5Tpe+yNZMd4arr4v1slROy31yUYbt37D5APnGMaoG71QTrgMt/g5K/C6r9NyWP/V5/3t6+Tzgle+
bARHqOI+B1/jG0hi95LTOIXhhndIV/Yg2l0AVsvj97vl2+T7coVp/5tEiOfyWQaL+6o9DrmHxrhd
r7Rd91xvdd8u74XbbpZ0kkZ//rANjkV0NyEi9sdICrPUFBVWZORh3gLhj9lRC58VwhW+Lq2Shizs
09nPiLlRDNsAQwSiQvycq1M7NyLCfCsEblMcahHa1AjtvP28/RFnfboyMlnPulJDXhh4zFT+4KYQ
2g6CO45OQOmXthkmC4WBJZcm2ZkKrXLWjNa04ImGIPAyJKdW3m67NHuC/h5SmM7bkE6ofpnh1Cnz
T304FUt0ZUt/f7JkkVDb3jfxzEiL0pZDDPIE6l99+n/mLKZQ2lYBOXciNXiUVdW2yDQXlE5HxSCb
2ys1my1fjzxMRhBaOQhb8O3hqluTnfVa3jUP8t531Ufy2ruYq7wPz9Z2aRRwtoR9bXWSu2K2vC5r
Bqt0ba7Fpj2mT8W+8CCC7clP/V69LHg5eyeg5a2Zv55rU9g6iS0z0xhysCyhq95QbaP9NHoAifJD
ITAGjobvkHhD9aFEWzlesj6etn+cGlfWx/9+tY0p6JgA0oJ1CP18Gq9iUws7PVb7US4rCxx11a3p
vt3z9W2vZ7faODyH4ilqjdPxoSYrclXOcQkM1nvXnBgonUOATm4bmd0Kv41Miwe0Jm3TYbbu1Gaq
o1UXY1jYywteTN/aUE9V63yI8DIdXtiAeU3tWxcsFKeWbIzhc/WB0Hwe64cdrkvNeDZrvbbRU3Lz
hv9N4ejXPOP/fhJlzB2uDEGb2aKsx8Hk6w9F+JDFOwXo3dtfZMmZ8Ytd2YgVn0igblBOaIVD2jPS
Xq3/XlMCWd3VRx9/wpWJThgklxKYoMUPHTO0THmWAEb4d35Mdo3KWK7mNcIX/P62bP5gBoYO+qVq
weztd+XK5Ir1Y0VvMwAhTtAF7e1St4E1xezXE/sujtCfdDEwAvjHc6i7fLdUtZ6dVb5ex8k9Ug5l
pZgJjPsxyCMluxsRVGjPVlDP8JWPtjmDmMa2UJrlibSwvEsbd3IRy2nn0xpMGyeoLB19UZwG/284
067cUyd3SyA4ekJmhiaelnuaVtuBjMGtJcaYpVWcygNTpUqzhiEaq/ipsiTIJwQe5S9Zpx4kVqCg
2djNQFBJ53ZKyoVlXNhtKv26FRJLjyuZpEgFAA4ywtfGeA2bhUt69v74HaNTFmICcQyZVxViNJSf
mdZ4FNAbK+Y4zxVUH29vu4W4UCfHR0XBHzOEuJo18535nypd0lUcA+uP2/DKm8nhEWZopcg13kcq
3mFN/cHwbZBnIt/cyHzL8ZLwqXfbp6WPNDlKlFYyuwAz9Ce1vy9oZcfkruTfbttYcmt6kEghYIJS
gtsWHpRAGOTf0ya3u8SC6sA5J9AZjpeA8kuBMTk/kqK2lMpC5Bs1eeZGt6916sZ98RGmyeq2e/PP
rqvPNjkveBv5DNycuOidYTXCMMOTdD8KKaM+EbnamV/MVXHsUdE95gtPvoWQnNLXFDKaxH0XouJj
fICsAdA96t72bsnCJB/NwWnVywIHcWPKjhKig7hEFfILd3Ij7LXJQZHxwEp4gLAf7s2j9WCuJVs5
FA9bTCe6BggD9p0Dak7Zo2BItK3M/hvmoavDeNqAC/OE0rjCmwXSY3ZEVoq2Aw5pa8S53SbRrpKt
f7fptMlBojMt9fsOiVuBi9VshF1lsmeYSxf4eIncWtfJcQLRBbkxx5Sq6vx9YfXUUTtfc5WqhYq5
shM+3TWxtpXqANOY0vO/i5vJwUKtlABRihwl8ANoHBX7vCsWTCycXVN8TxUPeaCM5SxwrtmCI1T8
U62zhe09vwEszKL/Ukqeot+lyiiLLBI49fvKMzV2FD77vL1W8478Y2KKfk/jPAuzsf2nksdc3RtA
1LVlt3B7zadzv41MN3LQWmxosFoGlVZmRl3eZ2iWF27Q7EgmO//OpcmeTjgILfOxUptbkZtpmx6d
BKNcGh6ax1yov52avBoSg0m8rcfhMk9e6Y4GEd4h3Zhu4fEL39ON1joR/nl727nZaXHQvPwnJqzJ
Bi7qeBikHrdmuzPuq0N3aO/SnbxvNhhrZI/8Mr5bwWPzUvzN8BfoIDGrhBoOIMiTq1TESRF3Mkbv
DczT1ndDdamj823n5o/jKxuTqzMgFBNFftWhxK+ttBc5OVKMTwiv/C7vR4XRfkXd5hjfG60XRV6Z
AIrp9C9/A6UzoToig+8acOcpJN2vc1byoERbJi6grkZdsHU5ZVTa6SKx+uz2uzI1idXYLBQ5LyV6
Ks1XHYJtVH+GWN/C9lsyMolUVfhQBQOeFnXnd0iB2U32SYOFRGs+3wcDqomipTLq6kxS7lSERFCc
Vb1KbOaTbdGBjBJPpZco4Y7ffhP6oe0tl8fRgnvzO/Ef09qUAV3xoYQL0jLgOL3ek93AQzeP7cyt
vJYd5kgQON7w7RL2afZMuzI6OdP6lMmoGmC2CaM5e65nbkk1l2K+3r+vl4rBs/fAla1JlOSs11Me
INWqK3DLyijJlUtsrPMx8p/Ph3Ggr58vUGnFMwkmmpB4ShauSondJ2BVuL3Dxyj4Iy+48mRyeqWl
MM0kBeQ23PrrbNVsxuZAtFuiH5w/Ja/sjO5e1ULMqMzRxiu7U72DOLC5HnvYnFyaveEogHLYitc/
8HP6Dp6ChQN6Ji5AkAQaSSB6iP4H0nkcXKyKDPAh0BJvQnbqCnC9a8Z6HEYvsqfbyznz1UDLagI4
BBwroNWTTVdJZqw2ftueSA00SSPOrRE/WcoSSceYME2+2qiKDmlK9M/AwDAxU2ZVaha8aE+NWrc2
B0ylYaYbxNjNi2R2c7YAJtMhugx8rzy9ZqSibZno6HACj7IL3IKd1FCgY2drWAKwzi0e1NqAJaMo
w/4h2mJYHWTAwgFFgsx/g9rsYKd9dvDVpYGxOY8wamBqMvCZI3DtaywaepkkbavKJ5l0GAg8Q49u
Y/DAVfkSxHjWIxA7UKjRUahoTDYxkTp1SKtEPrGkhFDgYGfpg5kuILN/lUOn0QCd85H2B2g/4Na+
+qNZLOJ+o8mnhhpvht/8pAX5qHn9FkTZ1gQPh2YWhiOP0JpCUdDDjqynNlN+yoW2TqHQ6UDak9pC
GdgeJJ69Y6bSFljb3BkYW+mS+pJYim3k6VvWgbVb1ATC5pIp7jQI9+0HVt4V3BhWBevQEJMHF1Nn
gc0y8Mvf3ltzGxm0DzJkpizg3KfiEJHWdmkmh90pGyzbqoBCasF1kt13kWFnkLC5bW0uSK6tTTIf
TGApHZB96I9Tf21leOuC266Uk10WLJV6jF+PvOkXBDAciRZoz9DGnERkUVdoxRcY1kDrSnwEda7a
EUXvPc/aB4nEWPShvGN6W45UMmuiiGMticLTe8MZLOvkN9CcSeI7RttLHde+I5gAmXLYt048AJei
NJuYspOSY+cSYAacjoPrjA7FKuzB/p+BhGQXQCrDJpBqdUwRrsAxtmkVUCPrPbfbordWiWo+YkN5
0D7fBHHe2ZxZXmZFTx1PTjk112mge9DA2inE/0hR62j9AggLcmHKhSf5AZeZTUSQu77WQXk7T7+B
V90FfvKuKuQfTd3vBIneUrk58hpCdpRRqI3z7h6i5AdOjOYgh9bKCETr+HKZO6hD5E7J5O8dKajD
U7IzaP5Ua8IzAFyM1drTubhXOuNNzdUzEWZkg17gPvGBjjPkGCwTFphymlb2oiHcqIMFJg9Sf8tS
5V4V5o9I09wWwK+0NN8VvPOStL2PLLAdVoSflKLrwCbfpmDYK1eMZBdd7+8gQnAn/OYV0Kad2jJA
kOhOLcWmoGQfY+TNUa3UAka0fcuHzLJxvgPpo0JhLlfFOixjxdYLzU1i1esHbKCe+vFqiOnaH8Lv
kpWtkj55E4184FVz1gh7S4ehX9UJ+a5jRBq8Q9rPqpDw9tWDg5oAo9l17QG4jT1QJ6ekH3y7qGoD
3E0pxjqidAsilccgpbUtx20MnWsK8WQTkqpZvY0sfuyq4GgKxSvC+B2MOMAGgs/crNvvIhkUp6uy
CKFoXZSAIIYKzZYlqJkkYX1krUlcTcLNh2dlAQLlOiS6bab9EzHSxk7VIgWFPeKnSONDnwRbUefC
CUUtXMtMWrsGdr8cwpcKbMJ27iuFE3V4QGX5s4SmpNaSZhSV2hZ5cuwH6cgJpjDj6Dky+FHh1Xti
9ntJgc4ircNL1HeJi+fnSvbNH0k4/Eit4s3qjA8QZ28wo0AdHGbHJOg8PR+8hHaQgzQutVnvMEOP
qQUp+1H3ym6gtSNS/dEKyYPV+PdlWA520BOv0FOvjzkw1la+UaRqn9b029AXnhrkg4tS/rmXpdrz
E75N4/5JDrWX0Ce1zULMRBRRm3paZr4NBEelwVpUDJkJ4RlsIDz5w6chzEK7z9iT2SQ/IcaJxocM
2SxAaxO3N+vKy+ohd3vSunLJdglHZySJgUfux5+XRuHO5PGKDOEnyMIONJfOEmhI25TvULreCCH/
zHwlsSM/gbh0eczr7Jzwmtp1U973RvIEtdHGzXK6rmJxiCrDhf7FugwADo3YnVFTsKf7SOHii17R
C1jCj7TxXfzJTY0Knt3EzWfRGE4DXjq7a4aHoYCu81AWz75cvHas26t+u7bUChP3YgWBaTwrkbP3
Qf0DjNFyvOlC/Ydlxk9FONwDooZpMi3+Br3TRwJoo01F45WQlm6aBgq8Sb9mgmKHE7ZHvpdj5iQc
+Q/IuojoO8jULn3aX1iQv+aG2ArAPt0YTGUgOjtGiX5M8+REu3QL+KwntwLgy/HhF/G7DCOIqci3
Q9+v/ZaseAWtnlquIK0GzWkbdNpPAvUZUpfvEFcJQFTYGptcTddRTw1bVZN2Q7mQ3a7KzxnO6UiY
yX0FFaXUZxc9a2LbaAoofDQRA+pYMQG0aFai9gtXqN1jXfHAATy9tqWQfAO5P268qN1WatGBWg1k
EhoZhB0VvNybhnKxQDHiWTm907kkbyIS/AwixWtLgB7qTpSrPG5qx2ygKEJiDeQTVHlNkQRBXjwF
+FbEP2Ml/xRUXus5M20j4aWb58NOIhbSlh765DHjxyYPy31Dxi+gGd/7NLkg7TG3YISL3iBFBjB8
PIa2lAO0Izk0VS9WnBIA/PxLHBYrU83PeWUBbyoHgBKDYgttO/2opto3ifXrUvSuAA7lwqgYXJaV
qa20zbpgQXJoElVydAzKeXXdnAupLuyc0UMPaGTP9O9Cqy+8bVcSwahAU8hiLRfxu0XwPusUOVxz
QgvXAOWrazItObRGD175OulXZWNETgteEdtMOgW6JJJsF6R/EcT8kDUQPDHxaz45/ZBDTkZlS90p
emntl8HO97M9NXXsNgJRpTQrEW/yBeSVEgDa/dFPowdcy4rNSX8aVOMt9o1VmAvE1WC4jZJ8BF1x
kLT2KePWfacEDpBcB1Np10GEelHYOWUT37W07RzW+StOlA2nmfna1q2T9voFJ+Qx1hD7kfTI2ugF
KkL3ZpccZFNaabGluO0IILU48L19FVceYNYbho1vF3qIiTMZYlBNVJ5DPxGY7G0lJ0zZk0ikn1YB
n6IMLQqrrI8pASipSpXAKzhA2SZ5BkLqe9NFnW1pjVsb1gUY3GerQg9H6Tn+X9HqWz3WQrftiq3C
kiOGvh9jU12BSP2pyRmmpnr/LlRqj7em0+jKsVKBZW+KQxtl6xqiecAS72KVP1WyHNu+2qS2hMuR
AnzuAEmw6Uq6woSAsHUme109aG6u1Nzuwqa3fegvd4F1BK8UszUAnYkp8VVSGQSDYcpTEgcRkMQG
Hn8RlAMTmlzaMNlx0r60Jt9rfb6tzGCrgP0ah8Swsfp8k3C88Btl0+ZR6jKSrzBat0pV8tL5+bfS
l595KoUQdOfxfYTsGOSP0VkWwTMoEyJbojEg4bRdF7K5Y0OAPZI2GPqLlMeOkAL5dO4VRncBhcB9
obL3nPI1qdE6ysCj1kRe1Lfu4OPMEQ3uwUa7RGl+KKXhpc2qTxAjHDSjBJ06/1nIzTYQwRYNhY3W
M9yLoRm5vDR/SqTaxkDANg3gw02jZQ7IJLeVNECTsb+X6vohtaS9GjTfoc65jhSQKpjIPsqIrhs9
RYNAOFRVvZIPuzzJ1rgXW4dQ40Br+RxVuNUTTg4sbD9Yqa8JT9bQqs68JLXeIMfH3DTl25orRyhn
OlnJVpapQuDAAIZcogAgqUH0KGq9tLPMNDDCUJ4ssHXZWqd4NMIQUh4maHsOsnahiR97jWK81T5I
LzIW2djGe6lScqfl5pbIEZSfQqRiUNK1az14UAa5ccqkerXyDvmXerbi6iUDA5UTGOEPP0QVIi4v
jcDQK0sNUGKUuJIJLpC+6rdR08FapHziauRr0EMQO+YisbuA7RuZIMGDVJwI3qK8eARzVeZWcfwY
J2TDWehmqRCuofoemhKNHWvWBZfrI16ePwcBMgmRG7ozqFp/kaTx8C+t/ZCBiLwLUuwfJgA+NIMn
va39dRQmtSuGIEXmBxheG3eVqyeFDPA0HgVhmRnHUCBGQMQSOKKpS7eu/QAzOgBwdB1pPWIiI7Ya
+sJ1Xt4Der9pzOrcNRZK/d2n2mIh0nDfDP4m7cCsE9XpiVa67GaGRp2IgbSJNiZq54qEXJWyAEHS
6qumSmUn1bpum/V4iwEa09klaSESFAOGpQ39UWqItVPAw7nC4/WhkYAYbOmA8eIUwPkoRqpR8SX1
rJnC3KjFi2o4IUBdT8egFBKlWiFaegJi1abSMVgqq8696K8NTCp/aagIqUmANtJSnPZ+uC1iqJXS
TnQL78+5mXC4oqJqhRfh+OD9+qrnIB+0Io136CRjaJh/6x4Cr3uhP3ErUFtfVcyxFgei55cPhSUM
1FOoZI7eX1XpqkHhdVvAZlz+CMR7ly+Bf+Ze1SZU2v5jYFKqyPKujLIWbci6MV0L91hvlK6SNG4n
9IXK5i/G4+mjGpYAGx2bM+p0ikwKcl0LoMRw8j/6Hd2Vb70D6ZhHKMTtslXoQkBZXtHW1lGWrrzB
I4fuLr7v9/VG926XEmZj5uqHTGqs4LXzMcpJ6Cmr8VSonyn5qZpLg0pLRiafjvQhlEMg2HTys34T
Iv2UTDy0OnWh2DQbIVe+TD5gmYLFJGiwwXpoC+d68t4N7PH2cs21D8YQ+efDTSI/HUCTnhfYY7ix
ChcvyMSNXOYJ4KItDklQCMAX35mrXxbsjtW4WwEzKfnQnsVZy9AmKT0DoLhhRT154/8sXbywdFus
luYDl9ZyUsXlsWC5zpLu1I+clJjGz+jCSMhCUExHy3zMQ0kxSmknTjEYisE9/i75H7eXbXZLg3Qc
iCYDjLn6xAuUbEUrySUAcEgujOR7YQSeoX0TiwBceWaGAaACDWc7ogOl70lcDLllcLMagXCg3oLc
Hu7VanwUyCABDqVuSyrAWY0AOTtW9dlI/HzhTJ79YFc/YBIgJVgcWlBcdyetBH+/3yAW67/ZX1cm
JqsZg5GHguVFPonmnSjJOivS7e3vNe8E2oKgogST55TsICCiMAtWyScg1BwuLIeS99sWfrEb/rGR
VExTjxGB9t/EiczqACuoMxkbqXMh9L3irv8ItHle3xPFbvbqL3VdapeQ8HaztXkJUxvY/ljZ3P4h
s+F/VRifnIlp141oU3Rjmrp4j4jvtYZwzJYvIOpnV1TTCdGB5wOofjxXrm5NERZU1Clt0V590qPi
KIFD4LYjc81c2bwyMf6EKxOU1GAK4ljR1mk95YBMYGN4/Urx1JdyYdFmvdGpaZg6dG2xr7+a4l2W
NUWgtKdez3ZdNeyXVR9nvwsyGoD2dIx4T3EGWpeYUTHARBq3rxIrv2tGulay9OX2qs1mAJaho0GG
JIqCDfGrK0XbJZXZVxSPb6bbcm11+y7rUFTrWXHsQAe8Tk2W2SFS4VKtdqGquInsbxheHI7p84Mf
GR9xjgdiQwKnKJh8LECccDS6Dmxq0jaKkg2XskOVdNuY5GwvYpBL3PZhbqAQPbf/80Eh0176UOiG
lIR5d+pWQeIpigP+C/OTetCz30me4QD++5qX2+Anrqh4ZSwcFnNf6tr6JBj0ltNeoFKNfO2NovFR
lpuBvN52ccnGJKUWZZkbOK0wt0tPiW6AwuOlW0Jpj1fD9ES69mOyRSG4PaB01dFTN2gHPJxclURH
su1T6BY1Yb/w0ZY8muxWIZW0VjR8s7b/Hg18lWfpSkkWonvu3r12afwRV0dCSjVmyHyAS8pPaF/Y
ltqABNL3INHl3v5A4za5tXiTnA8zgbgyYvTumdpdeKhttdoE8boC/rRIr+6r4BtPPls8B2+bnTuI
rh2cXPdFzPqAWgKKYFHmqCBBqLOFo24+KiwDSGx0aJXpXFGo9WnX1ohurkCMSn4w6npdp9KmL74V
6dttb2ZtXXUvJxFoNChxmMrojcQ2qDzYAMV6vcE9k30vwFp329psBF5Zm0Qgr0H1A4kE4AeNS5XV
61ACRqNdYpFf8mkSglQNVRYIjBFWVrsnFup94BeNK4D0TRo4FGI3/86rSSAmIbJZucKLTk8AXS0M
UPZ9oGO6sHazG+tq7aa3RpkqVUaG9hQK+YhLKunCdY4Q9M3VbXdmA/y3oWl2LiKSFh1QtKe69V9j
zk37V6/3tpGFSJjCPoIYBwU0SDCeyJptmYBRKCN7K7cWtEiWfJkc4l1I+hKzNxA+6cCt2GvkRxp0
CxfFHApTvurJTxEerVGlejsAVzxyRFCndJKHTnL4KnDAvuqlDzVGiOq9vxB1M1FOCeiYwKkOAvw/
uM9y08rQn+LQytSLTRs9152/QwPW1bnlBkm1EH1zk1LX5qZRURR+1fdo3J4gIQTFUabfK6R3u0F2
29ja5BXZRTGa03rlZFmyhVB8ZOc8ckXR5zY4fldBGW6UIndTo366HUoz3/jLL5skA72w0IjDRz41
4iL3lSvVS0juuaIXTmJQOuA4BnB8Sr3MVTwm08QnJ+0h2eJF9xR4uXGofwxO78rH5iMdXFosfN+Z
HQKJYXCwQSwI06XTmmFp9dzHJG1yHvq2snmQbdXIOCk8XviyM3bG/A15PIpreCmMcXZ1YfugUelB
J5GcLdZ7AQF8Eg0nzFX4fzFe+sWQ+dUQaWUM5pRGfObGlkMNkChuwMz17WCY8QYzMDrWDLoGFvTB
vxoxQx1zg5ocnOOkvh8i7rGieP4roXMVrHwy4DkygRrP5DDOi46wNoyCc6A2u7oadipLXjT/L4TO
oZun4wWHviWIDifeJGWKsQAhSae2QUMhln7UWp0txNlMGvXFxuSzDK1WkCjkwZnxQV8ZpfwJQweS
mNuSsZ0UhgfBk8cmR8frv/9U185N1rAgJakjDMefM/m51x80qQX138NtG3PO4Sobn6jAw6B/9jUc
WOPnOfVV6USlh963QCqNd6pS2Bo0G+XBZn3nNmGykL/94qqbZKaj/uU/VqdLKgcFbStFAhn1sOoY
xkgrP7VT9CBrjQWOpn/kXQoWdlEduzCCug0YTpQm2TBfOlRm9hhGoCykxfcsIds48zdUyOsuG7ZU
IneY0V5VKTlHTflOqfhmoWNtCXmhdjC3bhaUK6B5CyrmP/jzZcmSZCNt2VkOazdTobBWMzcB52KB
rl5qDmBUr5waPefbn2v8HNOFgzqtgsVDkwGH7dfPRTHDEMmlAEYGqr5xr9qBVrpJN3i+X6wlv1zf
NjfjJZhQFejIy6A2/IM3zU+ksCqoH55rq3pXorj0IDsEKdbEol7Mc0g6lNFLpmDmhsaye9v2zEFl
QR0V43lEw/zvVE60JCAd6f0EU3Jiy7t6NYzd7iFdWNA5roYvZia5qQhas43RBz5pdoJRapDab8Ye
w1jqSn9SEFbd9mrmLrYsiNqiMYSMCIv69QMOPYCuUhyJszZklZ2F1sFHc3Fh6ebKTpY1SpOpOIHH
e+urldjnIpKaQDrxDOKV9OJDaVhKrF0uI/GqLjoaqND0W1G0GrWl2vWfHqJyCBVCENqONIXTAfi2
k8wKZ+YYM03sqUqzFkaQLqTgf+4DFOwgLDJy51LwNU+OLTXhFehMK/9EcCiKmD31Hd+A4G8d52gl
C3VpQcc0+Ou+08hYWhvJTNGgnFa+ggEkMoPCwjMa6M7glg7zTLdcYSJoFayWaHj+jPyvxiYhOZSd
wARlGJ4HSwd0J4nsVogHNZeWilSzhqDNQUG2iILvFDSZ6o1V4Cj2T7n8GLWnGPzv5ZIz41E+XTmc
9MqIdsLc9jRL44qMwStRhmc9DqD4Rip/T0rLK4lc2lIJ2qghgmCHXv73qoM4NXQwoqBOSUFnNNkC
ZVzFIcfw41lWo28om+4wTxra0J70bm/ouTU0ZMSETFUMU0xpbgF6lRRiFOEZou5PYCpR3RRWXdwP
L7cNzbTXYEQbVahM0L3/gVEIKsn3+wExaMi2tMm2sZc+VRvg8dBZPvwPaVfWI6eurX+RJQw2mFeG
GnuonrvzgjpJh3kGM/z6+5F770kVQYX2Pg9b2lKkdtnYy8trfQO3c0c5Anq7Eh8XpgdTG2pOqQHe
CHPMPSx1zBZoJHFiqWnHo5ywOo7frMxtIWZcjDLLB5Dk9D54GeEDSB/bPgtejLp/vL58a0NMV91Z
Ft+VtWjUjocPQdjBLIN0Lg7WmgX2gi40hOOB5mfwkEf2OycOyD5ro8hs8Y1KJ77rIIZW7GrT6jbm
Nt/4mzUtvYVHJ4d+FrY3UgFEpbkIjtcmKS2HMPwdl5Kftc2/w7XiQ7vz92TbbE0n3wFfBb0NYyUi
Li3n2cBzYRzWVpCIGrzwIe50B3Bou2z/cQ8UcVYFaQB2PpzrYvZq9aBvW+V1FIKwosIRzN83cEkh
XbOSyC1NRExsElVXYAs6Z/4oUqTpmMBpvs58AOw0VzfDlRAxxetZCIQcOrJdFekMEprZ1lObsIwN
IxTgOEOOG8+gge2Hkri1QVdGWjitKkIE2jMqaFN/Pe6KRG0Dg8GCO4tfvA6xFRoUjVwpGS0FIhVR
CM98yC6h1TSbj9cjryWtRPnQMaiT3vX75j7b5FvTbjfJa7kPNUfdrTHRpj86W0QVWSg4GGgLAVoz
u/EBqAng/BeHDzpufDR3nDjyNgQGJ7X4RviPCrkvKmUr0W/6o38NCiV7kDsorGXnWpWqr8sUKFZc
+33bb6Xpp7ZJh8DRR/aaxUNiJcEaimLpEyJx09CGhVk0gu5lnKriujQFKeDW0PYboM+3sjP3ZrG2
7Rf2pHo+zHQszsJh34LIrQBz+8A6uuu6FMwfGe1aqr8ZurK9HnoXP93ZlKYpn43VGX4iCY2jh6rs
nrmIdnmQM2hXQ+tCFKA1mFK5yxLzVlXYmlrUUoBUUQCEvCCS7b8ZOhyCL8AOEgMt7YlcXm6L775w
vR2zhBXswJ7aDDvPhQwROBbXZ720wpPsvQ4rQSQgcxiT16Jbr+SIkF2kWgpw7QnzXW/4km2yEosX
DyTIR3jHAO8MN7dZqJQSaRULUhD1XfNJsaGK5SADQZOxdoQVn3xb2f2L+D8Z1v9nyClhPvumPQmN
sdOglxLmo6uG6UHG2ooC9AKJHRcabBtwDhia6HMknd6IgEFEWT/Rp+A5OaW7ehvdh7fZm+FbzGnc
8iZ5VBBqQggLx29kT9a699NZmx9/MHlRXQSQDzny7CwCTwyTh54apypUN3XWwQQoVB2VqHdS9+xe
H25rXg+2qYWlFQsNddycNjaA6g8DZC1X9tPCSxXLgfcctrGhQIF19pUH+FuDYk/R0zV936Jd+E4j
/xiCJ8DkbdE5CbWzzyEjgwW9qFMFQINSlWviwQt9bZinKyayDvjkqHiCXX54sLWJX4Y9KG+pkuBX
cM1RSKlZMPzaBk36DgrHDajpL4pJHs2qeFBagHFBTsLZvG91bRuaxs4E38ik9fdx7FayvIVWA34e
qo74aAjYMAO//Hk811ikJfh5SJKbANYc2QcFqtXxnBqtOxx6HXo0IDHZUJVYOxMLoRtuJwo0GPHW
wf/Nrqg0bSWw7R2OocyhqWC4DN/GjLWVjbA4DISTDegCIUX66wug+/m/16/ef+R5axXauwYRsOvR
a+HZpk3qzP8/iHq5jqqSRQWITGju5x/eKKykpvBngP4A7S0PejODvnLa12Y1O2tMJTVuhQoDgsnT
+sl7myb7uIl/Xp/X78R0dqYvJja7+MYGjo8jx8SaWm5KTn5JzjZeEj+H/vjZMX5qIgjyVV3xmZr6
a1dP6GeZ9WDL0RP4IOAcsuQnofnTwOkdesMQKogBWBvH/rnuhhPp2L2SdVsKMwsnb6JDE+lHMiZu
TuvRxqXgqHqvr1wAfPoal5OCYqPJgMjR4I+EN+Ll1wIqVeV1rQFE+lKw1zj5kaj+MVWbr4CWyNGK
LYTqPMsw4x9pSd6bCja2lW/uVL0EJ9R3i1g7CMPbZiHZD33zRmCfB0jCHmp2EH6oG25VFd1CYknC
n8N8BcOxt+Wo7RoeBQ6UwWqn5vKmNsltCxdBUjeHfPQr7JlqwxNxV5P2odag+t41R9UkJyPmP804
3kCL4VeLOLbJDFLeKrr4ICM0eg1QChMBb0NuTjLERrUGNl/aaih6CJACgaH8K+UvWdNlitfi7oJx
jArnPTuMxBak6dC+vtl+dzkuvwvHwwykMoZIpKBHcfldUGPzBUyegDq3ICCp2P6jAnvl/mjFdrh/
rKG6zrfYfXCLc9e0V/6epEEB9EeJGuEQ18V8S6BxRiBDi6EFiMSRQ823EUTAlQlOp+VygqhHIOGY
Gn94QP1Ov87SgFDiPAVG4D/UUdHaTSdrSy1TseFttmuHNjyAMPY6mMrPmPEvv2D7QuhPHgEayquo
Rcdk5cr+O+kCIgTdXtR78Kv+QjDmqg4211CrUJx5Gkr6mMWHINBcOCyuzHxh4ucD/ca8nk08HzND
gzYGTpwBA9m+0ayubNdwE2uDzL5hBX4ngzeheiJq5Q4S4DbyfP0DLq6XDvVtiERQwEpnGzRRUx/v
rVQ91YW5NUNd27GuhrQHLT8CajYr52FttOnfzxYNjpOhTw0smqImj7VZv/aDOFaF+kyYv78+sYWc
GDsBNyTeHSArab+Ty7OxTEKUONJzzMzVgbwbrERCn7/EI7XbVKUdPRZ3kx/W7p/XAxGKsZ4oTBuM
/pX2R0ZXgEJWAN4lEnuIXuEB6/bFmh3FQoV/GkboAqSn6ePN3uAKHqWFUDFMMBYu19+88B3YHYvC
PBdOYPmPLgpdUWd2V0v3+soubUom0GyFggniyjwpDnQ0MCo5IMspsZ58jCzNDH5eH2PKlGZh5eI+
m2UflI5tA5NE9eT79T5CQ4+1+p2aZVuehk5Ik5frwy1O6ez6nOUeZt/wIqB4zGSD+RKQBmRF3fzn
whSXd/T0I842ZIXtWhg6dJ1SaLYNSE/VGhIw+kfsfVyfzQIY43Kk2aEe9KROvTqCE5UGgozX/QAt
8U6KLHZ6oyudKFMSR+jqcYgTB7IuoTOM2ZEJcPthHj1ObsLfVn7R2vecHXxWjCODDZ+KB2q/gSyS
U351W/yIfb5lDk6jZkdWuAlaZ+0JN0312kaaftjZovdJh9kQqDRCY3bHIuXEcmCJuzUxyKXAdp5/
zerXJezqVLimqadQI8c40+8zLWYbLSHwFPekt5Kbr01qdvYLjQY0Kk3YxEfF90LhPzw/2aoRBBqu
f7aVWYmZwHGn913YIrU8lRw8Xh/snfhpLH+1YCJfH2jl/M1zFXjETQ6zOshJzHfA5gGful25ehZM
by4OhZiFlCSPR22UmMxgS8f7RVGTQSqW30Jrpe7g6dE5ldXdw27dEa7U7TCz1iqYS58NpAbgbqaO
mxCzKGMkMDIMU4EbCY5TCUijA9WhlFE5/3wxuaZqAiaBSITmyBsDtHEeAi9zQtXNiWNhmcnp+ggL
j2x05dFXA/QBjT00mC9PlRlFE4IUEGb+1LRbihMdu/6h67f+Xjv07vhJv6pt8G1tARe6K6hpg4I4
tZbhHzTHEco4BZe1x7hpV+zz3NTB0IffJ0T0oSRE4teu4XcgcTitWj56vfIFlDWwHwVkZ64vwEI4
u/gds1CuhhnRYF4BtioKh4J427qBqG3/AHkyG3nWyulY4E9NDwgkM789WQBmvFxun+ZtSccQcOe9
fuhu021jgdZ2arZr4ISFHYqCJWS8APhcKJ7Ikqd9oUHkOYEQC+eV3Q3UksGa4ufSMHiVoEoDgABj
8+OOirMYFA0CmK32HIPgzUE8Vto164a1UWYHHrkL0FMlPlIJ5Z4Q9ULgTBt95duoCzESL7s/c5kf
6h6aFWGs4sFBSGqPmZk7POQfoJvhtQ8oEtSxoYMcdXe0KW0JmRDejU4wJjaOlh2YsYuX+70nkxYO
5ihRB9mb72uRxXTtnkNgyEqGeJ+bvLRFA8xhIjMnJ/Lz+nZeCL+YA/4kmFAITH+Vj6u2BN0b+6sP
Honpu0G1BkhZ/hZ/Rph9C+zeStAeI6TSgJDBnc5rK15rIi/lPRfzmH0LPcONJUwfkGmQrVARgyLT
V+QEitVY0g1/csgD7CAWcH3xFqc2oSmxoYDsmcdC6ZMBxOuWndRSbILR3JbeFh3i7X83yiyBQgUq
jdHhYCdRVXYgbkvxyyvWAs1CWMOj+c9UZsmSGYZQP8iAaw+V0g08ujE9zYHciA2TnhdMdIUyuXh0
gCubbhD8N0efaLC+rkDdwn1I9J2M0h1r8sdITfeGLP5xkxf1l7OhZgE7j5u8zvIaZNoa2yELoo+6
XoMkLW+EP9OZ/v0s1fS7KseVBSS9EZCdp/SvudKklsrqp+tbYWnZDBQ4AAOBPCydd5OVUEKqnoIi
kqX1fVZ6+9DT963eQN4nXrnolwID1ASwrSc7YNQ7LqcUw3+zmUhRJ6L9yoKPSnu/PpXFv08VQIQN
DY3+OVRMQA0lbRLwQtCOPEVcPGk5fbw+xFKughvmzxizT6+amhbkOZbLf9V+QK/ASXf0+PjYWJ0J
iF96Qh54XEtUlg7S+ZizrdAbgwbxP6yboj1oRvNAebLjmb8zdOKyOl+z3VnoDBmYowEnJMAk0Kaa
HVy9jkwfIVU9VU51kz7CE9odjzEwjBDbAoZxbXqLCcn5eLPnjm8aQGZqGM+79XfdS7yd0JLybr2Y
slTFuZjZLPVpQqKUvYaMr/zVuZDLq+1GdSMntjNuefejy2MndMZ8swZ7WnouMHCtuZjqmxo4DZdb
H5XnOgDeWz3JTb/pXr1fzan7jF34QcDAVb2HHNp7VzuRSxzzpj2uFZGWDgayXIBS0HhEij37oFmq
0AysM4hYgpU8aVjGzcq19Xd/Z6LWIo1nyMCg9TU72n6RSEWGeCUY0nwBhq6DRlnRbDsSO9DqFDYE
i4jLA320r5/HpegF/CvQgDoa8n/1yPoBPiIDH/A6USAYSW2Tv3fs+1CtBMmFNiXmNzUBdVSDGcxP
Lr+flup629eojw2HNoGJYgZtSSvsrTbfTNlz5+TgAFkK0A62v8ldttLNWswLz8efhR09TUgFtwQV
GBl1cBvmQtH1V11Z0MXdxsfhlbmJA/DeD+0h+gRqPJysmOQvj+IghQVQCatndul6Ov9Bs5jkdX0o
Q4gInaJhU0EQ6CHYMM1Kc0v/Gb/4+971bVFiO4vBuf7FFwc28V4E3HmyLp8NnGHMSOkpHm0NbEpj
bsUF2kjNGtJj8ciYHL0WTUUDdv7BlbQbEhXqo6dM9Y4FH58hKrXm2bUU13EZ/meM2Uc1aayaGYHA
SYP/tSBZpELuNRtsdC5fstqrLE1tV67I5dUD0wCNNTBL5/3sWssCSgaUzLO+tAs8yfTgbjTXMr+l
lzWU5v8MM8svZYYndJFgmCl1Vl7jY257jrRHGw6QzXZNqmAh+AAjDtAtgMcqyBOz4JqnNEs7xL1T
XNIIyJt3Xm4aqHzH3k9deSv7VdPahc1xPuC8kuX3KKATZAJQSwdoATpe0TNAMptmJ9GYe4ac0dSP
M7iV74Gi3UGIRNjqre4Gt8ZpDSSwsIcufsqsp1PSQpTEg5JSnRygoGdFOtTDlOdUB7VizY10bazZ
s0vvS0VAcFU9xTTbTT1W34udIG62g+R3OVmTMlqI7RdTm8VcJKw5oYMJ1ezm0SAjKiLZJhLENf21
CsLaxGYHkVVB5Fc+JqZDA7dkb0GfQu8xdmUU21AQW7mzFs7gxbxmESzgRFfkQCjsNbs9JOQdr5/U
l8dwbVprA81OoSfarFcCdONG/VegdmCr1jsDao/XA/La4k3/fvZQgYnQMDLPoFDXoHaSfLbUvM1K
tvNiaDrSNWro2pxmuWLbqwnochxGfN0nh/azqR1Tka1MaSnLv/hEs4hiagzEqACnKrnpHQrZKSBv
1P0ER+0cWBTsIlu/XfdLXtnwc8+fpOkIBP2ggGEGL2Oq2F3XodygQloz2f1X38ycRY1E5U0N9iRa
OhDELiFKL/p6l8gXWRFLher09dHW5jWLGz5cMcxhOl5s5Lbue46mAzpV342K3F4faSUwz3nDtI2A
j5pWMG34UR/MR8rW1GTWhpjFCtKVUWQQ9BKr8UuWuLFlurk+icXlgjqeoSHdhKv9LO6xCkhIUAs0
uDpohygcOhclISdPwdfRVSADro+2ACqBAM/ZcLMJGVBCpTmqQXiaQGXyp8YgFm+Nz/m3FM00KKAe
0E2DHm+Bdob88p32vx1/Fg4boD6pDkMC5Aq9M7H54wfvlJQuHIbq2/TFcGtH3SS7/isrbtraXuM8
LAYUAJ3Q1UeRGtTiy/BlVppX9SFAEUVc2Kmn2VXUbqJ8zQxncRgTvXUKUgBeYLMoiQ9qpGERqSdR
FA8QFYJlKWvv8KhfO2xrA80CpNebetmlaEyhMm/1amwjjXWaeu1yXor6FBx9dGwAIwUu4nLZ8hTV
A22yS64aT7NCxXR9Eh/jgRSwpow2nVzzhV44FaDKwfMBBD0wiObMoZBAk5oCL3tS8xMpoJGB5oip
fSgQor1+IFRtYQkvhpotYTmyEsosU55TJ57tlcpPHdVLJoKHjhquSIa9aJV+U/H20AJIMFbVKcI/
sBiahHXcDLZnNJ9eGh+zUe5pqTm0jlwPS9T0yndwLL+lEPS0at+AzrHxoZtB4STZBPkhxTvpvBvf
DA908DaKkn+EifoE0RuIdyvqNs34TofOaAf9A4XC/0r3b6og3o7GcKwmsdyRpU5c8i31c4geR0Zk
ZTKWVt2bpQ2ahXDKWj3GObfZUNl5SO4axdj0GdtUHZxL82C8EanckDRwqjb6rgbVppLFS+KxY2DC
7qMrwXWKs+DWG4tvmkfuCyPK7hiXAka8xZGWbC9Mce/pSEAl1HrbtDBsLsJ72XcueFKHXqaeMybJ
Wx93R23oHrIRVr2RWn9ip33Drz6FtNmy1Ee1nQz22JGtUvvOqNaQBa57yIRrRHULZm5QyZQOgW6T
7sFowB/5tlH7dyU2CoAg2jsY2x1pVXO7Fcpt2WSnqh8ATODBHqbSLTAC4xEsDWjDQgusUtXbnrWw
MMlMcJEhYJvFkFyHffYxKJXHUPE3HkSsUbrctbn5K04HS6NkCymOfVHyo5Z00V6GMOXgCdlpXfwj
yBMnTICVroT/ge4mRMMS0lh5W3juoEPnUapb9KdhHtAY95A2Ciw9ZRAiA6BfGtF3s/NshXfwCEe7
sZggFFpd6lAmlt9gerZrYv85C+mz8HXfStII4zbj96ANTKsxqg+ppoDD8eYzMrUHAExzWyoUX79K
tpok93Fkfg+rordLw8tdjeW5wyrp75mGwCv0l2CodCvM61sjKLcp42Cd1+mx8cO90KE/a8ZdYQct
f/UY5B0HdkD1MLJZrTwzIj7yrvgoR+1u7PuTKcdx66dda6F6CQXr6ZyQW72Bt4PHwI2CsdWN0kcQ
Qx+/Kq97zT2vsUsFAm2tBkU7pblVQ7bBZr4PhuCdVt43JRW7kkQ3kJq8UVGihcdF862s65+UdaGN
srUFikTtcMU7hHm6Dwre4AuIxul9xY6U7N6IxU4pZAaDig4CNS3e9nifknKveOiuhczVOk+uXOYL
cfIilsziZIHAn7athusF7hh8NGAK4tO9XugFJO/73qa5CFeSu6XX9/mY8zySkNwIS62bikU4Iyhy
hm5uN4f6JnPXk9ZpAjNIDPQyQC/C3QYC9ZyiiFNQDFB4oKdk7++0Y7MbNhB4/zc18IthZlnK2FMS
Db0HORzyhFMHF9bvxlgBNqzaAoZG16+ABZoP2gdnk5puiLM3TSoCUsN2AL0klXwrSvIdhkiwf6hh
WRY2JeJO2BxCqEEcSq38MhOQfcK6g8t05sPhbkg+EyZRHoQaet5CYT0bgqfrP3AhCQWJhMK7CmUc
HfXUy99XhEWQ5UpETyllx0LzD2qwBnVaGuJ8Cab7+GwJgGErFUmwiaLfQv0NwoIyqdZfn8jiVXu2
0LO0SIY+V4sYT9QyBPyi7nBpjDmYVWm7cqsvnkNInYIAxAWKX7Ok2mempMAUo0BdtYeG9rg3o95S
lN4ph8E18iZ3/s3M/gw427AFCoi+UmHDkhGmJcFb05UuXcUhLa4fOnewmZtanvNpCa8FdEZg/fQO
YBn4ebRhYUtw8K5PZvGQnw0zm0zrM5Z7Kd74bOvv2m2zq1zzUK0W8hZzvLNhZtuadXoBOynMxivE
QbL3MXkZunZXrCKOFpcNyAQDWwFKVfN2jDdAYNJE5xpAeulUzwQ6NbvAARsTmiCWZ8U/KtuMtmtV
/CVEwcQK/v9h5yxnVEMINCB1BV0EcYCxdAsla+rCeG07KT9gg2Sd6zvRP683XYw6e+FIGJgZuYF6
E6hxbhVyaCMDHhKPK/335TUFMZkpwFOh/HsZMEjDGSxEDOVUJP7PcCx2Wlnbepl9Xt+Ki3sEwhn/
OwyqNJfDyEEA9Q1tiJNShbFTZvlnJuhXrSnSEgFdo1wsRkG0zjAd9ETFXPYhbtWGQjIJWmfoMMTl
PUve//l0UIzX+CTuD2rH7OOMGW/VICXYEnGzEwOU3pLkkPa6xdbeNUvfB881iKmB76dChOdy4eB+
0sOgOMY2aAe8CwDRgaUWrFc4UEXX57Q4EqiWE+fYmOCJlyPp9ZhGPDWQf7TcSbr+xpDgVcOU478b
ZhaURqBJO3AMENK7N7271QUMXlcQC4szAfx+ks36DY2/nAnwORBnhFjHyctOGr/hSP0jkCWvz2Np
RyPWMFD6wTXEo/pykK6Kq0ob8WFK9pEj20/Bj1OH0uZtvEK1//2n5sna+VCzJevGodTLOJz0o8k9
OcKlxYWHk3b0H2AYlr7XjrKJ39U3pDn2r+A3oTlc7YXTBSIuiKUG8KQAIYLPNI++MPekXlDiUNHW
E1aZdzcDJFdhJBffiaJ/oAWqFniGKbZRBu5AIgprLLkZhffdhPYr5zAgCXi/8dsWfm8QFhs68Lp6
Hyq0XmmlADVYvUcqa0hhKIEk8d1TxL0MWsjjCsM1AyOzBzaht4J4E2roVKZ9Bcw6ewYMFdgkYxuL
/ieX3rbVW2npYbeDgcRrN3lX9eVgtUS8h1n8BJGZ5y6BNxVMUfHGMMFcEFR+VRFU/AfVf4L53jO0
pX+wsMabpmgPGcPbR2+kvvFZ70Rp9UDKWLdGA3Q2vVJum9R4jNL+XYhkIwd6UDhHJRhfRWq+LVsq
rKyGq32DAKHJBoZAoXKXRLDTImKA2pkRwVUiCyHO1Nt4nx9ElbyzBmLnmQFRHPlTxMp2jJP3qgqd
qJBiH6hGbtWh/t2T4laLc1T4pig6jsk9BzpwaLNvapA5rdZxS63ahzKEt58O6SJbFPTZA3EDs4aB
pD801IGzGrSHuVJYoY7aQi3EsCPSMJ0EZCM79ZX6lApJbFqFT34N9x/NgB9VlcTKZtSpXfrdXVWZ
P5u2l87147XEbUGyDPAFENuoWM25LaEC9iBXpQIlzQBGWR76ciRnzhiVrwClftRlcUAT+Hs3ituQ
yp9a0JsrN/DSLYIsAzVG4IzhzDrLcrVuyBIiEnpq/WwzeL3bxyvp7VKgOh9hVrLKC6PRqMQI3Tha
Ncqkdf0MG7yVeSyPYuLlgXar+AtpC+CMNmSxoqAGB9eDSIN0DwTPbPiNrlWFp987D1Qq3jZgU0JW
/C8YZBuwvOyVBgSL7jGA81yfjRvK3jvjq8xRqKLdv0he4IQAAVBUgf9WVwjZIPBUx/qp+WvkFyi2
aLbaraFVFtfPgA+wgvRlSpMuI72RFSyAnSpaZSqcP1sVFqSKJcXaxbi43cAW49CrmiRvpp9x9nRr
2OgneaIqJzFIi1d3ZbJyjyzP488As7chH2KfjRTPz3HybSPHUSBOkn+TRqhn05idGpG1VKZgZZ7G
Cs71QYKKHK4Db43tvAQK05ETccB6VBD9f//72XJlrEo8UJwouvn1HT+W2/7o3xp4CdygomRpbrGl
p7xcObCLJQaGkomOvBIpmTr7SFURjjlqzApajMlzd9fcl8zSP7wbb6dsmrt+q+7U7/5T/ram4v77
D8+PFiBak4DKxGOcPxnhF6tXfj6FCmjPqXYGSx2eWtiI5TetsbSddlMDrAFnyPcOl80n/Syf4JL6
mOU3fL+m5ra0U89/y/TvZ0ufwykWqib4xE04uKMKaVJTWcHqLmVXcGAHjR2gF0ST2bMEpUgP9rul
cmqTt6QVqPHdGHDpYzRY+aKLA01cB5RlGFSZZtu10PNQpmWHB7+x0zNyjOgLREDcQCT/Ilb9JlX8
30CzWC9Q4YCjXKGcYm5sBOFOSlq7psbu+r25dMjRZ6HI01Be+Os917dKhzsFGszDJLlB0i3N+UNC
Auf6MEtbgINYjtYbejt0Dt7hCnwHlXLAKYdyvA05mn0Tiu//Zgx07cFfn+TUZhk2L0gtmQRdr8/q
bRlSYnsRssDrgyyuF/8zyGwv1yTNc3TVlVPZFweCwg8EL6DbQFbWa9pG8+M7CeVMMoR4Ls6JyH2c
6hBrRTbT+MGxZfqrIbK9XmuffiM+I1/5dn1WCyY+0Es7G0+9PKLS81OiB51yIgHchIF0grO7U0Kw
cnwkbnAfQZLERRnbLk8jDDU31dY8Gae1s7UYo89/xewLilJCm9nTxhMT3nvrEQZvaRlbkae9aJH5
EqdgGEk9gQ9yG74FGaS0VMDNbcVINrw2P5OsaizKw6/ri7P4s85eMvOCTu2Z6AhVPZ5ubuuCA8jg
mg63Uzva6E63yUK7TTeVPRUa19Tol3YbRHMmzW0V4j3zwsSo6eDZNy2F+oWwxohXFhuzxzGHuMb1
OS6FtfOVn23rVKRaUwZQvGrQV+rJ6MC6c9erw3YMhhWJvt/n8K+9DRwyBG80Dapss/wo1otODwvN
OI01+DaemUCaLU4VWDiHsa3rPYUMMhxiKx+KD0UDvxZNy7eZML+aEe6ZXMaV+y8mj46zPlXbVfW3
8PTZ/dSIqB2VgI+ANUe7xO9tWLrCh5mZrmyMldkvHuyzsWZhXfqdR8JsME4DiXc+usVRXGVWM8Kq
AbagrG8/rs9tsRgAFUxcr5DqhsrfbLWpEY9M0mKEpZC2UT7jQ3UcPgy7deptiFwEiliKI3bqEZbf
D2wLEZWX6tb8ef1HTLtn/sXPf8MsuiR1HyoawW9IAhhBD0+D9nl9gKVzglqujhoOCFV/OQmgeDMA
bpePpzAGmoSQJziFux2MS68Ps/jInN6XuF2mYuv8GktFxYeg9MaTNPUDTMC/pyw/VEGD/kKMah4U
a5+DGN7gkMC+qTVx62WlvpKVL/b9IECjUIhF6SrKUpehuo9Lk+c8Vk71CK9LVpg2MAbPdJx6VdB1
rcbwXa2oQwegZPuqLay2DVwtCVdu26UlR9oO6ie0MhSkd5c/o0sVgraEUE6+WeHCSBQoubBUtwCg
XkM4Lj0Tz4eabZ9OG6Nq9JE/BpBJtQGg248Zg16Y92sw8YKTfnpTSJmvJGBLJ9UA0VRgS+HhMMe+
0KLNQ0N042no4CA8GpCTeA/DZ2IcC+/1+r5aIo7ghfCfsea9XD1mpBgiNkJ3pNhnqpU9T7dvehu7
wQaR8DW4Z4502SY4Zg8hehcrAXDpfJ4PP/uWwHqEQ5lUyknTYSMcPVfRr+sTXOyJnI8w+4RSVYkO
SjU2LaCVm9SN8by3/XwDYQl0HJ3KJo7HtmvX59Ktdj7qLJ+A+mcSUw2fkMbyYYANvEXCqZ1shPdc
XZM1UhdXkUP2WP1NXJhvmI7Ww8hTfzypI3QHi+ENfUHFMqCwtee1QW8KJXwCgCa3aChvOZD5sPlO
x9xKjR621srBJF60TQYIIYURBAaQERSWSFAq9go9dWTNYINEvR882UcRiVe2wOJS/fnx8x1IUJ3J
idaMp8q8ZyWSwKq3cWG6ebpWt1h8E8PjDq8NgB8nevoscsig6r2UjniJZ3jdoDAdOeFLc2D35jZx
IYEYbvotFMH2a9thMfM4G3meyOVNw/vYw36I9oUHpm+/gzS1bT6Uexy5A7bgymNhiVAEIWK8/HWh
4oE1z9/AVOiliHHxhZAhsGD16YNL1MmDiKPe7fTsLVHYl683LvTva0sjAkG0VQvHAzoxbaGRCfBB
ooF0mGr8p2j4R1gG++tHc/HDT6pH0DUDq2L+NZqh4mnTZMopC19680eV/6jKL8lXWiyL3QAksIYG
Tg8qfr9v1rMca4wiiLslA/YXMoCtDjMn9kUeqyNz4j0cnfC46F3Vyp/Cp+zBd2LFWuuPUnXpGkFN
E/3PyRriL3Am5cBW6R1+AvM9N+P6J036L/jyoqreNT/MTNM3rICafUC0A+ctoIDDU82SLV7pL1j/
Qx7QG7hMHsxa+lA1F5ti7F4hEbL1I2NXKMHPKoANRBHdiiSUVlMrr4MCH9SwB2cs7ioXAkjfw254
QYG9gBV2eBfQ4g0G43eJ79/1nt9Zo1l5TqmjCTn2yrdamINlRs13JSufoB2Osk3fflZZ9zTophM0
kyk820wk3jFC5pwo4bv08oc0Dl2TA3alqW8FB74QnDxatl9DVL7VdQs9sDwFezVpIbHXvcasTiyP
VsdCHTe1Zroq0QYgtMBL0inI4nol9xWrUnis6HdhH92Zavqrqoy7wjMLa+jTXTcJ7tHsICTnluiI
2/dNZA+18tGb6Y1X5I+jwnw7L9mz0hfvCqqj+0iVJhwexg+liG9pWB5TrQXLvvlUa4AguxKk0EY8
MqI4XOKPVToLrDg3VFRs9WcQmUtbz/mtWY4//IyHN72Qdq9x9IoM0B6h1+JyFpRuXBXEIqrqJm1S
uX5DHkNKvwTML6yqLp9QVv3u8+jOqMr9wNgIvS+gKEUgQJDmK5FgKZmAdCA2n4JIyuak5SYVtarm
5nCKo18e1kmTP8z8SYx0E6/kZYvhFekKDJrBkOcQErwMrwFA3nhPsgEoDu0HMS2/trJT81OeJnZv
b4v+KdiVG620gsMaynrpBpxq0TDX4NCAUqZVODvkod7JvjAJBC3lVpRAhhprnfolzoaOlGyilk9u
NvOqd5VJDg1oMZzaA7/P9sQqNu2t/z+kXWmPnLjW/kVIgFm/ArV3dVfv3fmCsrIvBoMNv/596Lkz
qXJQ8SYZ6UqjG01OeTscHz/LPvPDrYB45C1dq4d2Wy3c2mZvUXilgNodHndU0M8uR2biYT8viGOB
fJYkPkwWI4/24ythKHvTvie+yvTas2PYssE27dikfbvWSnbLFPVNr8V6VAGLJflpoPS5UI1tq9Wp
l4/9V4OM9bpIwHLEB/M1VXnxcj2/z3YvgDpAygOODHrI0qJYtqYknGFR6IpVnnNs4AFRHJWV89Su
3U/tjt4Nr+YffFTOY0q33FItjSESWCVTvRFhvo7y29zlQZKShXM1+0k/jyTtdieMKrUeEck61ju+
oZsYTW3hAxjr1X4SLPIoJuCJfJUFZhgNU3T04eEklco517SMaTk2goFvVFZ6ULEei5unBALdHZo0
Bsk8u8i864s4d9k6jyqVzwWjuV1orXVyw2Mbfbeshy67vx5i7uwCAgNRGvROTfxzucPVXB+R3vXh
FGl3In4CZ3VhDLNLdR5hqkTOskNLCUqfMrFOokhXmVDwQlvj2+SSEeZQSr91i/zQc+fOyRS/N2C3
KLJvRKhtAL38hX7nbJIEihXDBK4SktTSMpZC6+zIIMOpWmUv9Y22TrbscbIub7ZR4ll30Um/0bf8
oL1fn2UyV4ScB5ZW0lbxTBxDNfikF67wYUO2FrGdwJsA+cC0Kr62U230ed3hWk/iRwM1oY8rzGaY
8JJZ+0VQsMZG9SbtawpOqt1D61ZbEbPZjl2PD12zhy0rDMVg1WvTIfbThNziRdy30+HbQNipT/Vv
tcjWtpp9VlVzTYa+AOGoX+fp8FD29quSWLeWPvD19YFP5/CXc0OQISc3G/S/pCykprywWyos4APa
Pa16w9dCexO77JUDsdAO8X50nCMEWselbTc742eRpVyUVqENkDqzTvB/Y6vWrNJVY6gP1WglqwKK
ancQBFdvqTkkazRBPw9ZuYGXwiEm/AVi8sq6GcpwpSWq7rmc5l/0hHziaWs/XJ+fmQIB3xZCcEvQ
IMks08F62+na0GzEiXQxpgbm2/WnKHnMNDcAqWHhsjfXQ7qINiWDs6NoiKQzOJ5KT1YerUXugDsC
12VSt54gVQDt4QAt7xuDpOuoqg5D2j2yGoyJ60OebQpgyP/tCSl3w+XJVBQFlUr0otyBkdZt4rW6
Y4NXfi6eSrzIxt+XwJkziRS6p/jHwFYCtkHqCLCu0RuYV0PpHVCdIak2UFk51MPSu+9MMgX9Cxay
0JPXTTy/Xs5vmHPdFrED1f0yebRjfqjybEnaf3YouEnhVc0wYXAinSilKhVhOhRr2BHPHKCh7D5X
8e9LugOpexZFOj01zPRMJwTXsrXCNXhbXlT8ANIGTJPSRwW0s3Clvb4t5uZualfDOgGvHqBxXs4d
xPj1zBW6cepE/b2l7M3mye8LPqMG/xlC2v6JE9ljBcgwNKs+xRkNOiDAuIvrZ7ukyTK3SOeRpj8/
O2hKwrjIK6iqElzf7OgAVosf6ksN0pk7/MV4pC8r9LeitKPQMBsce83xIGlp3cHOklurW2qBLw1I
2nWmApuInHbiBO70jpQ0oCRd9Qh5fRMshZG2XRE3bTqEEM0YY8jlRFAr5pALGtTt9TBzifBi5qSD
CgLNWOcgSp1y4oNVZ/i48iZ70Co9kW371uupt6SXOL+/DVgCQnYfxEqp9BgdmtZWyDCDDlubTeeP
xeP1UX38FdLHFqP6GUK/3HVV1yd1DibdB/ijvY2blVH5NloLeLPsb0d2CPm2yDbxI9xo1zyIfNMM
GsNLn/N9tNZVD90EJXwR+rqBvgvIh8/uIiF4foF//kTplPcF3nLrDLDelmUePjB+l8IiOV8i5E77
5NpMSCcdCoJdAg906Mi0zCvDtY7vuRv7ygiaRhp7arJEKpo5irj7ugCXfdCkZGW/KusFeBQU2QtU
jdLKvTouIJD0uY4XnifmSljAA1xoTRFQmvFCfLnIjqB9GOY9dB+4uaGVu9esKrCLjgVuoRWB6Nt7
qiHVaKEOwSIDvEXIz9TMuBWZ/sSqHEUmrKLB2vHqSFk4vrOzcPbb5GlHK9xKcuin5TAL7dl9WjMP
pmzjkiHVzC66mIPpz8/Sq96EYzlGFMeX1pMOdWDkQBi1C7eFKadJm+giipReW7yqpk6E2mwYtjo6
ajYXXqZ8GjoT/Sg3uH54Z4f0sxC0pAQLCCmg0KgPT6I/mOaNZd6UxUIzdnZ1zkJIyRWuLEpapRwy
V8qtGb1/tVDeLe2ApWFIiVVvQ0uLuJgEFNCSY/cwMAnc/v36XM2k0osydrqsny1/HSVhJaxCnMbk
c6h8G8Z2oRZZGIXM24iKIVfRnjROFSFrGg5elEdQed5dH8bs/vq5HraUrgFdc6Abh2pcGR41oUPr
VEDxDxTnLPX01FpdjyZNGgrSST4XhSnKX8BgZWmttAMxl6cZ3hoJXalM8zh7+rsI0nkBTCms8jQf
Tw7w3nzUtg7FaK7HkFbml1FIx8TBLblpSTKesgL9TXCkKUy0uFg4KdLK/BMFYC90eqYkK/dS4WKa
qBzrDmvEFKpz3zkAK60Ky6zoLlKX1PVmh/QzmCHt5paPKrTflfaE6+mTA2FfgBk+x4qzMHPS6f/f
mCYEA0bk/iKtpucdNfJohDQhLOaoCcriTWtEsJpZcqKf22jT27k5yYoDDi8tUcg1XtROiiefgeyt
lD3RkS/0ZWVZk4/BnMeQUllKW5AOYpWdkpeyCcb1sMLT0h0EF7fqjmwmaCsQQxvIffg4uO1BWV/f
hfJH+Jf4UppzqirTgWLHNlSUJ8sWhl8K3Q60Jn3ADRovRFnogZh/VCu80rR44gKlxW/GmAUtEA+4
CkAvF7ooYM8XL064JN8xt6POZkdWMKtzBcz6Es+PxnjXGY8J+Rqntn99CuZjEDw4TN00kMMvczDo
IuOAvj9WucczkEa8jB0VoAj/JIoN6bfp9RBafZdRoqwHpN5F0lLbF8u4tevvuv75eojZ7arB/hl4
FrxSygLjg9kMtprHyFrU3NuRvrXUpe06d/QAZf8vhJTozbLIjSxEiEI4h1R5EqQFAfaJxgvfxaU4
UmmY1BAYTzmSYwGeiDlA66eEdod2w9hCZTS7+GcDmub07ANskSbnrYtcMmRwiurtI1PEs8KzJRuU
2Tgwi7LBqLB0PGRcxgF4hCbMMZpTV33TnGg1qDfwtP6TPXYWZJrVs8GkvUJNzoFL+P9XXkvjkFIi
N3ulQSN0OGlQlnF7fOrrRz2nC/XE7E62cAXBCyaYLjLqICrrCpw7u4WLF3A2iVkOXsFqvnDwZ6PY
Ol75HDz4QXf2crrswmC6WeDBQERwuS2cvV3Txz84kmchpO0FHxYRxw0dTqnxQwXXD+YAf7LmZxGk
jRVFbkta0Q2npNP9Zsi8Ai/NxpLD8vxUmZCUBQQChB0pe+VOjmq7zRFlBNOy6rdjHS1cB+eOPN74
ICSG2wheSKU07BYKKwEhGOCESHd5auheE+VHWnSQPw4hxHJ9YeS3nI/v3sTuBN8Cjye4hF4ufhbX
VNix0Z7QIwZyVxm2gyA0ADDK9CPb+Krjicx3SrrGL167HClIb5kfmdYNichSlT5XpZ3/GLkIYMDp
RRSnaoTTYq7DuGu0AIfIPQjSeVmxAMCcO8PIQegdG9qHV9jl0AFedloyYjFdm/lVVXi8T4Mwe7s+
w7PrSaD5gR4yGCAycUgvWDh0YYF3zdSEWWzSnPou3AEKma+Y+pvt6n9WE3Jl4EygWsMj9+WQ4KAJ
jSkNQxpacGRhpdOIhS/S3AmA7Suw1R/0SLmpS2PbGosWw2HxQyO+W/GX69M1uwXO/n4pU5idRk1h
V8gUNXSRYHLLWs/CvyYQviVLwrfzgzGgEg0x2l/JRrFd27k6qR8lStV7RWzsTU7+IPXBCPrfGL9A
1VzeQbjXEXAXi7zefnMXcSKzO+wsgpQx8JKt6ElH0NXY17twHx2yFR7EYGo0rK03ZV8FGfBwS7y0
+XX6OSz9cqflKYmyjivipEKG0rwx9NcYt5A8P+TK1+s7Yn54Duw14KONXSd9nrqaGo1WILMzFQLe
wGTbpbWGImZgpPd/F0nae9VgJBo6bnhLZg+Jea8mn6z0oe4X0s7SeKQz2pfq0A1WC0gFLHya3sv6
FKJ/dWCouf9345l+yVkdlEdsBMQqG+C78nk0t4ZrBrp9p7hLVKopLZ+11f7JOrha/7tC0jckpKKr
eYURDXa2NgVExZhWQt2r2FZj+5T17ZttkoUL/WzyPospfSry3hlDoiBPhGUD3rzy5Lj5uoDZ/MIH
cnZsIJlOl1/A9OUuHq1gUNmJFIUeTGtG8WZUG9vVfQKnBbgjWeLl+pJ9PA//Mpdn8aRxobzrlVDF
mukMnwtO7Neqy9NV5BiPnRI+6RkgF+Du2jvKAE5pQa/SOnPdOe790HYmDJrBrFG5lu6BBo3XTq+b
Xwair6rMze97dKGfNTXG54e21XMCCr1fCXM3ZgPxM4PyJ0NUSUDpIA62DdQqvMjLG42F35SyPsaW
nQd5U0zVm7vTHLoNG/ID3DbLbwCI0pgablRRPWZO82yjUvHZqFqeltnvoYs34JIcyzBeV9HwkDXx
Z/TWS6+Fs3pANeOlZgXzYhY9tBXZ53UOH+LcWEEzEimzoZvUcl/aKA6DkteKn5DoiQzkG3WbZ3wL
oeEoggqwVE9ptC92AyHCRh+PbZ7/psj8xz7H9RjSMiACg0ogndwiHap6bAzkvOgtCV2Ilsfb68sv
o+L+CYEeNdRFYIvyC11QB2h4FCkqoCbIXvqb6GADUy1eoyPZaKuhhMYH4FC/C6//iPpR0IJMD0qs
XKOIMTNYKXh7mrSFSYJUkdwqTrrvC3t1fYAytv5/oSb0HaAjkFeQsnlR5FXEO5yndNfFR/KWK/s6
BnxjbwJ6t4+27SbbqBAXcaEL6cEdj/wg7i3w/nm+bZ9SWCMsPezKdia//CIp60ddAegAFe0p0ek2
t4XpUVuDuBkezhIHTVyW4eRrHXvNuvyBVaCxXZ+S2SIE1TdWGy996LJdZmkaObxOOWYkK4wcgSzo
S5Z0Icjs5/osiPQpqLWeRh1Nhkl8p9J3aUX9uDxx+q63Irg+ntnMfBZK+hrkEXg9VTaIUzshoWjp
164JRtHj30WR8mRm9epINVecwEBE59twNqwxkRvyRencpfFIdz5gwgdQNqADmphP1L6B6gtbqhFl
OtrHHgSO5d89IHeMR6Y6LRRjxYfAWbKFmLOf+MVu2KX7eKH8WBiO3OYbeKqV6sjaky3osdCSd9uo
7uMO9LK/WiBDv9zWQOtRAQN04Ht14RvAEBtN7aFM+MswUj4xGgUZGVqTJ0Mv9pHA3dQxY6CfqiXy
8Ny8ocT5L3FNf35WTIWaoLib4im+UFpQ14qARcw3+6UGmcwg+yUdSSc1Vca+NCiqeR3afTnxIPoT
Jj6cAle9j08bHtZLj/jFOj/WG1ix6of6+JsGHf/8BPQCwL+EwAYMwC6HCpMTHQJPFj+hw/maNXyj
xqeek3UHIc8ubNdJ+fT7e2VC6/8T0JZF4mBCZMLgBMVcprwm9QNOm6c4C5XV7PqBpzyBRHVjhoEd
uhBZwX5MXLGLk/5B04s7AWDK9aFMyyPVbyYadRC8g2olsPvSfoRHqVrCwhG3FbMI6uYuA/8i0oXH
Qfm+HmmuVkBzGx7jwJ9okEqQEq1QWZjDzHmAEvywylEXrItJEgQmY4GFLUJW+aqyNsuKYDMzeRFX
Sr1lafSK4sSYST3Z1lV4H8XFNjX7BWzXfBjXxs15YiDILLwMmOyCglJ3IsBuQm15o9Nyo6jR5vo0
zi0Y9t6/YWS+XE5aox6g8HVKalD/w694tA9EzPyML10lZiNNDVbcJMBAkIHZUQL4MxQfxNT7ZlG5
shiUA1/i5vdb+RCbwKyhpaHbuLZcnl5TManeDCYknWFLG8NoWAUTr45/XJ+2marFhI4p8Cq4lePe
IDUdoMZax4ONaUudbiNc5dZ2lxj20z6Sj9J5COkLInjB1aSr26nV5Pb9qoz7TWS6XtK0Gx1dSdtN
dtcHNfcKiFGBbDOtEUYmZT61K2AcPPXPxNraN9+grXNfPsZ3yaZbVzv9ptn3x0Z4yxl3dq//jGtJ
L8YEut8GbJHaE6GwXRpND+SVNYz2Fo7U/Iz+NzxLWrQyaXK34Cia6kkHpKIeVd+M/rXNPxXdqzEs
6agtjUpaQEiFsyLu0CPKRRw4hfDGzglKtfavr9pMbXu+aHJL0g5dG7KftMVzT79OGkDhc+6Peu9r
Ygh6sdCfX5rD6WCc1QFRnhhlVSfihE6ob0AJvY2KFVRO2xUgvNHuMFbZgpvctOl+PQcWlKNxQdDR
sb6MOLCsgucXClCoqv9Iy/hgU/GgEP4l46XmkbF7YQIalJWuLVEtP2QQroWWUr2j8ihiHN0I145t
n1absWfljnCqBFrttr4JexVPT1CmdDDxDMB+Cj2g124zaAfuoTNowzZBP5iNWW3tDmy5tO88nXS4
x1nKtiFN6nFL+aHa2Wdc/mHiZPBjb9F7wfMRkqf4DzpWDkHa27lHGGidyNX5ykjLMTDa9KWhjeEp
hRnAhucl1POggaK8z0LnHQR9sq0TK3+24MW8FmpyF5Z57PVh+dzXiF8M4C3Spqh9knSVx4By28LC
LvRBwFiHKbW9yqlUTxRFCW0+W1+7DU5kzXA1baPk1GXlSxOKbznL0fGC1YTXUkhypkX3NantozGS
70DvxH6Rj4XXRy3wenFeB+owbtyUbHRdfRvgJLcZw7AKnLYBVjVrQJRRsu/Xz8bsNwf2Zv/bO3L3
mdu8aVSByxjhh6w4NdzwxfDMHX3hDC7FkTJLF5N2slDAt019H/JXx0r2VvbQw3j778YjpRRl6GrF
jXsAxdzmwQZWvmVik2sEspkL34KlUyd9CnisDLHThuJkM/7FTpT3uIJuZgx3CTetb6H9ckuI9TKa
9dv1Ec4mzam7pE+60xCOujztOoTH1Y5hhHr5vSO1NxahN7l9XI8yu15nUaY/P8tiVMlECbAPrs/D
XZ+MXu1AJycHcN5NFlZMpi1Otwn0s34OSEpfVGtoyuCIfLI1j76QNYRRK8MLA8DAQZCBkYNXBOmn
7ssSZ39piFLugmWJbmQ2LlJMR6KO3NyrhjTQXf4lUn8XuP/LIKXdIkbLhXEEBgn51JWKBBNp6day
PptLvjomma28/p1PiAFJtUIXh52iJC4/OZx9y0On9InIBRQXC7z6gBeNx1n2UCfZ2xC3qgdp568N
SwLRoYimEZqJYUwgNMNvEnVTM3uvU7qN8MjRFfCshz0HYFaWumFRdVJjtOD0NtqnmrrXWXYH+/gH
gN7fnS79VivlM/Ll54yJdyWCmWEGv5ake1GAIYJqLLZTCWNFEaf9rozr15Dj1T+3oY8ACRrfzJD5
s0LbjR3fM9rthjDbkYwe0e8+xDH0yA08jWrhcFeo5Ta1It3HPQqm8WGypjbZKVlawG5NvJSGvjd7
QfwBeq1+niWJ15X5RnXHQ51mu3ZsD64LJl0J6DbNP/UwaAeDPNDUdu104i60YSGT5Pl9XAPzxCK4
U4g6PcRmfKPwyQsnbW7j3NrbNuwkxuaQ6NYqch2xChUBNTO9fhDcvc0ZZAjslHtZI+6s3l1xh/ol
lAN0ZVK5+lbWZE00dhvR7LYUYuWQclNRfi8IDD6UfEXj/pjFZFUlUBftx2AstM+CaDvSh7sqpGtT
4W/43K97mq0gwIhhdvcZVg4aqPhCufUXLjK/KeMdz9ob+P6s8kpDwy05KFq0jjXzjWQwvmzjldoY
x6RW7kkGmbVI3Kd9uA4TrF1XrvHFXrWTkDPYsGDSeBrH1wu/3+m411SgSqOF03h6nux7fMO5CYMb
YNOt5skp2sAyqpveIq9FQ1GPxLdwiIj9CnSa6WO/ya3GjyALxg07EEnjsRBCDZbjM1avgei4NxR6
W5jQq4HWvUqdLV63fVv0HqC6sO3lPiPmisHBx7baFT6qqyQRB0izbh0HR60l264Zbpsk3VXiu2ak
nkEtvzb6QwhEbJK+dA0Ud/JwlcQQMAZS1kcqAp4gxNc4DvE+fqwb2M1Az7pBX4f08MzR7uO0CFT9
C0tr3wrdTZOq0/5D6YpEOWaBqOpnzXok+GyHZnKLSsjXxvcm0lcxVKXBpepMY6Xm9GDyMECpd+wM
LWjhlUHR1hZRtMKjC6yReNDBVyqvO2iyJntTr0Drhs5x7j4OLF1VKXuswbI0U1+PgIKgR6bDHziG
NasR31Tlew5l57pSHtIU0hsdtGbMEQhFZyVsdaOH7omNcIIro13L3lr1u4Y+RM8f8KuCpAr9fuj8
Gq3S3D1C83pQYM74HRYbXk3hqFlgLSjYus1bph2H4aADe8lh96OWKpgdXwr3u2OsLHgODXTl4HEv
ioPagFVg+VA7IMTDmemGiJvQ2uoZXqR4fAgLJdBj8F+bT0l1a5AK4gUruKNn1V7HvGpNC2lqj483
NT9QZ8frZxcifL12ryUQrHUDEt07AL3ZUHZwviUsXgOquapMDWQi7Tns+KGFIXhaGAG3obsS175a
3/but6j5yuASN0TfdSiyURd7+CsztugzRSr0cAKn2xfmwdbWoeJT+pSNEynuWGqbFm0UqyzgzvHU
D3sUMUbywJQftf2EF5+xTLw6fbTJOx7m/BT6L7l4qsXKJNwz3Zu82GslfMCS9UB/NCCLOXHtUTA0
LCdcwdEoAv0XZGmlOejhXS6OUb3PBBRDYCeq0jUg3EP7GmrPdv00ls/ZcGMngL6wyazmU5/heJvY
qKE3DPvSWlnFptOes/hFix9dqKTipzOr80bo98MVbW3Cmyz3BwhGlGUghOUzcBcT+NvW2g+t4YHe
115YrNPuAWInHmw3VuDOwmY46ICGEOgowe3UH4A50sfMQ13iORayEyREiJY98IzAJupFo+p9yKNV
VDEQU24Z/LlgoNUaA3ZMsarsr/2gH4beoF4elqsw6QPTrg8UGgJjFHmj9Ylqlq/l3a5mb1S5Y7Bc
Ge3bNAcdut2w7qhYlaewZu2W3Dem8r6Ii3s7Z08JFN+FEm6MUruHHM73Gpq/WcFpkLdQIEnJXRyJ
A8xOc8+m2iHKhLHXivI9NKtbpnVvVYokZ7QJPGr1Yt2rIGEDpQ+TrEkxkLXFF7UHZQyqIl/gvHDg
Wp5Ac9d0vELB/w29B+SJnh5cDoCs6zDL693y2TT4weKwUId7Vm3YL0XmwDRTmxQmku8jeHYeaKsn
tM/uiAZns9F+KQd4fgPifxOC76k6jurn3bgf0+rFTWyQbdzCNyuxIyT7opIRC2bmXtFx3VOz7sFM
qhVMT3e5UsILLDXxYUBHmjRLteLVihQFh1TbN8ACV6RGbd/HUNrRcEuL0V9fgjhfLdcQRarsCR0i
tw7xBNLWJ9CUwyjz1OiFQ5/jeuU7Wz5BdmS6TENAXH5uK0edl3mL+hqCOUeAttZW1X/9uxBScZ2g
eOohccxPVBs/O2PaQ8MPn9XrQWZX5WwcUlnNnJLZTgz+ZqSTW6Pukcrsjdm0C+2O2emycA+B9Q7M
LmT0jRsqpQqdI3Gihhp7Y0Z6v2LgOl4fzGwL5yzK9CvOriOREnWuEGB9NMlzNtoeUVnQgQUdfnW1
fiHW0oikC1bjdmMclpg4GNWtiyHe6qjNrg9nKYS0AaD/lg9cw62bxvdp8+j8rtb6P9eNs/mSFh8W
UqpNwVA8xdlz3z7iE9/Q5+tjmD2PZyGk61PR9HlUu1h4t+EeZM48Ex4ClvqY9k/XA81u5LNA0tWp
ggEiejToJHc9ZIAFFKdQi8fmH2D98Crz30b+gAGcbbFMTwxomoEgbEKgjbufB+Pz748DLz74TAJE
AYdeaU06VbEbwnEFDBNydHW2h/tm6aliybhp7qycx5EWhsAcI4b1JT9Zk/BKe0oz16t7VKbsWYmX
cv9SMGlxFHywU6jtYtbKu177WpiwIH3Po7sY35y/mr6Pd9Hz9SlzBvwO8j+3UHz0llfjqpAPS2lz
7n3VUlVnUpN08UhHyGWqMQo6pmqWtyc91DpU4fUuoeI9bvtXrWC5X5PQheFkc2Mq0d6AtadZjKss
TdfCaIjXmLz2CEdpRAbx3lFxS4mKaxDe4VAPREsKizNH4+K3SmmRjK3VQSgLXQXy0uLpvCb3SrHE
rJ456BdBpHw4gMgAfTVQb5MMdQW41JDF93uAp0ywzH97jS9CSXkxVYu+tdAxOCn0ifXfiwiY3se/
CyGdQg0YiyScKL51S97Kkj7DCe8lNZb0BmYy/MVIpENoqEXej4bJTxrFS2vvboWw1383EunoMUg8
6rydWrfhc4J+uEkOvPtxPcbM8T4fhow7yeJOD0mOBRGm+h5r4w9io7y3hjTxiF49QM1n4asyx/O7
iCgVkzwGR53VKfgGG7br71zV6yyfQr+ae9GxDdzNcANNxsB54K81X4Xayg6uD3lhu8u4FFVoNRnR
hjmZur0RUXYkuQ6VVN6+Qg5sYTMu7BJDyjWhHo5G26CscdiDOjxFfwKyuZhNKUFkeme3KuiIWL8f
KS5pffXI6ev1CVsahJQf+pYlrqFiHzrh7WTulThLWoCzaQ5YRwembVADlK048tosiFaB/Q3WrDfk
sF7GxTpT/wBoB13xn2GkM9tzPFQZ3chPSVkflGFcVY62uz5Xs5vrLIR0ZqMB3LOhnIoMYAbdeudC
8MTOGo+4Sz4c1+cM7O/LzxgXQ6rRrMRDCD02xb0TP4jq4fpglkJIR1VlIL7WGU4KYNVoLzewK4Nl
QrEETZydM0ByJp1LDSrk0pyxwTV7neXiBJOqY8GSL7ZbrRqSrbQYd8A/GBLcZGG/SlwNsnGXs0bU
kVRUiVBr0hclfm/y13hp1uaH8zPE9OdndYwNyIJZajFuy3AnVcYEXhLtJmUviVIvbLY5tAJuAj9D
Sd86MAbxAtYjVPQy/ACToL0djvRo2t7wrsH+zWMv7HY8qq+U4Sr9lzMpHSba8VzUdchPupWttYx/
z9p66xTOwk1qdjZhjkH0iREHfOTlbJYQKC1s1cEjjjGMHkz70HLtVBjRtbuuUhegkbOZbtITgz0v
gCeyJGnFnJDhyRLXtqRbJ3Q4prRagIfNfnDPQki7g/OShcLBJSFHEyUvn9gQek35ougjrj7GQrk1
Ox7IgkKoD/KxeIa7nDydxklctwY/VVz7oYfM9Rqh/8kCncWQBhTqGeB8xdSGKH7YzTsAA35cvbLk
5frBnZKABESYhE//G4q01ZUOOsOAZiOxdtSDojA6k57SfS+nxuj4lAAHoRQL97nZkBNEHTYRpmbJ
AqFmUhcDkOD85Crlvh1gZJ+wk9ph3cbYiNaQquhXatWkTxGAaQuna3blbANPp8SdkPLStjcHFbou
ic7BLy+3QxnfsPjr9QldiqBf7g11gAmgDs+oEzEfXEYf6pDc/10EqfjJ29CIHAURmtq+Q0/sMfxd
jaapDYJM/nOapkGe5VqXanXuhpgmyIDCxPPdxMNWS17c8OH6UGazENQjAVqeWobyQYpbs0wdBfew
dtLMq7wcFqgB/OIXVn2+OD6LIx2mkRRpZ6PhC/aHCIbP4nF4zu7pd/ZaHsx7Cmk7IMKzIAWyxlO+
jUuSuLNbwoGKKuiQcCORNx1gdUkRk46fFLbt0i+ZsRRgfnzoJE69RJhE/kL+0LpsFMbUurh3fO7z
leH3j0YWtICGlV66doI2GAJoTQ/txnqF7+lCQpytaM7iS/uFj9yCHSzia+ShLV8hEuDzkgfXN8vs
NJ4FkbJu04IxPZkTnEblqJbQZLeW9GVmexjQzLYgBg1lAEduyoaw1jJg9IBxKOvs82AHzia/wdOX
8YEThwyis+l5UEK+xMcboNfcL9Nm5rLj+U+QpjJVzRzEbIeDpwvNHjcDSiXPQFDC0PV1rdf3bRfe
DpnY2iUe/q7P8NwygoGMTxr0PcDFmX7b2bHnqatmRU2QHVmxM/ToNlZUv9OShU/b3EKehbGlEjsE
f8kVI2Z5zLqga8HGowvN9YWByNVNUQ0g07eIwPr4psvNCmr41Q21Imshs8wGAqcMuQssT9uQ9mRS
2rDvjXD1GeG9PCg6+FU7Z7HekHVgP/IxOiwWoPyTY7ncAuVGGcVMQQYxH6OH7AEaOkHx7DxlO3Ov
7J2DelgymptdorOAUhUKQDUnjiOQULTtAGFfPFX9yV47iyDtNaPoFGZpAy6NTbSCq90jwYOBoW2u
7+iFccjNz6iBgUDR9vxkVKexjn0KlPH1CL98wlDPQlUD/BUI+kP0XJqpPitL7pphiq3mvIWu8qME
09MNjUfVxqX7eqxfdttHLJQuULOFIOEvHAiehXhlM9MTifqTm4wGAF9oHNft1+txfoWWTUU6UO6T
dZU5SblfJgKWqkkGrlx6yhIIRVil1gVKlrym3Hx11XwL+ig6O7V7rxrOHSssvwob2B9ndhbopP0B
WG29KrMlA5650UMhwQIpA+gVzMHlj7LVsswJhNlOddY+KWq4jaDWI/Ca8gezjMk18dQASoElf0x1
NlK4TbH0pA/V125wvrQ5DL/Nuv/dNIhJPo8jZXoxOLllxg1WU7TrsjE2oizfry/k7JRByAy3uUmK
QW4AmbzMotIp0pOSfqr1r0aYe0ARLMzX3AmY3ET/DSKdgIIUqlDiGuMwWg9I4VVcGD4v7qqKL0T6
lVI6TRkWf/K2AK1T/kBpilalxpClp7wuN5Gm4EFDs1W/7Ys46KE0BiAQEDGwqre8olK6YOzpb4sD
fvwE/AA4mKuYVWkX6o1tCYVjSrs02eLsAH/Tv1xftV+SFkJAPUXD3RJaOPjf5UbPRyWqYN2ZnJzm
B8GjTTIsne/pb7i49UkR9MsICVQe8qxBhDQO/o+0L2tulUuy/SsV9U4389DR1Q+A5EmWECAEeiEQ
kpjnmV9/F6e7qm1ZYd3v3irH+WwN7Cl3Zu7cmWtFrwuqv7sGcjW4vuX8aRH0Q20CRCoJ3LYCgxrv
u/GMfUBUSUvH2gxA+7hpdlNh0NN7UiAJFwEqme58zhVXFdtvYqHcwALieq8GvMZErYVaehKMeLQn
vvbmbuwFE0i4bCJjrQk+pWw/cf4gmb8v4IMmFvZOoNKgXA1BibtDNcq3qDZt3VBrl1wn+G0UIuEt
qHZ+b+ZHzIMBU5PAgs5xIc4BtPj3VeyJmeiliVlMT6i2bv1KIxpF4OSe86Qapk/U1aPWYOfA1UVL
UFv3mFktQGTjjp6gS4CG3wFnqp7OfNGpVGSz3P73kf3cAXA+Uf60lN9B499nxggcnDcmgqqna23s
tKJ7ZrWXqfm+ARYbgtMYwqIAxeGY71PXJmCIzJGSqiHJtVa5kEW6VMeDniYh1HgmxR0dI7gYS34u
BH/Z8wEAAaDTAW0NBHxQGdwtW82JExEjdVTjJBfsd1ytFmy6zuPi/Psk/pRCtAOAeKQ5gQvzB8LG
zIe5RAxxrElc91r1yWdYhi817R5+b+aewg1ogEs7UMv0EuH7UWffM4NLA14d42l5o4u5UgXt1wfh
wumek09+rFYlG6jULO4YuvooBPGAXR8qYkWOq4yTWoUt53kdJ1midSIYHJP8ibp7NBGoqMPJeEHG
Q4b398WOYyGKwt6NNCaVJgUwLacREB2romrWT6ZiedK9WDEUGLyXmnMUVy49+XKASqUkHIpQihBn
yN9KDfAGr+NrpY6r0QNw+NNj95+Swx/tMQhCLpQN4D++G9nAxyWL1OFYy9xJlGkeqdyRAIcIlMJO
kqTvbswhA1IUEiUUyy3TcI0qhJQad3mCCsZEC0v+6tbtiY7TDVdL5zlFyQJVBzYFalglKpC3nMQN
q44w66+/z9XDRUE5JcC08D/UD3+fqigJChdhoUijkJKItEeCQu2C+KRkk2IX5+N+hhB2Br4RKnqX
uo/vzZB1UpIFeJO1eCIKJHBGe54J4rXQRQ3y0gkACvfroaiRLE62+0Jyc3lGURXu+yo9KEFrSpbF
KzLjAzmTIicAq5UaATYQ5GEeS4sqEcdqToHOlWHbRmmk8lDUjOlW7GZihlrp6hZ04UhfLWfhHM/D
Z0mK5RqaJpezMdq6c6lTcUnKFZKHXRDyyVyO/H2GEgm5iimYjDDyolGYlZhCLEJouFqRxOgYzeCo
K4rSKJPuY4j41zRkP7I+X+WsqBZElskoUCgUqRdVNLNJwJUOl318R5+cUejNku5fu6qdlL4ibLDk
XZA1GckBcpJ7Blw3JAMquPpVqIcPN5pskorPAyocAfpH6wDQWWMtT3UfbFy6D957vnmvaxF10WTr
9wHVKUJBmelMvbkh0jwnZLVlA+qypg925s1AHD+AhnqjU+QSD4LYrKS+2IK9fT51YWCPqC9MXbaW
u258TykkdI/wA5S6orSxnK8BN0srgQcZEbCmpZkARIVrdmn7URAVqYjzMK9Jd7o1g7RJuu61zno9
Yup2FUtjuCIi9g3Uoe8uyGLeEwr85DPNfIKq9BOponD1+WOCG3u1ZOhbz42EzCa8lfLuLLdVtW2E
1kjaZiUIS9U5WPm6aWRXHU6WSkKQWMAh8fgq/iD5tPFK2gUeHRdIH2RDW6Dg42UpmxkwuqKS7fdN
9AdA5k684SfS9EJ2jPuqexegxSVOGjXwRpmIHzdlRfNqWomJLLbuhqxppFDkKViRIlehB96nYdmM
VGg+QEBUKi3cK9R7AM3Rnd8Jtn93B/cT9WbvPJWtg1naz3G5LnmwIw09MM8iBmTjYv6X8SVxA4XI
KLwXEYE3mPvvGzRAADtOGhw1J8lVSGTJd/GpmJ+dHH46L2gF8WwSzAM04jV3LqhAlwyKlJpYE5mu
XREthyqJujgHUXgtW+RClQSj/r4098QZMIvfm7zzMxOiJGtwKsDPXI2gzWiUYCXp5ap6Gz+H12f3
44/HB/8aBweIAnun5noqy0jgj8AG44g3ogysKjnsrUYuuWo3989KwJ40x91F8DpUuVHILYw1IQQq
AoU6CYKXkQGsuPPHXHu/z+RPS7FM5L/Gdn9f1OQlHyJJC84gE58lfsDu7RlZLJ/lSz5wOrGXgB8A
QyqQQGz6LonMSNBsncEvE+lozUpggIyfQdQ9Mtjf2ljO0l8dBPCasQgvwGBPLMrlIj8RB3ol9k2i
tA1vAAcruzQx2FOLkOCUOJnY93IuB5mAEVP6HNBCKNwR36k0qVZLnt0RnkGziRk2eaemtpNRkIuy
PxcsYh3YlT5dKfjLi0HBkAL8GbBWmKY/MGtfBjATQ1hQLTyOsNxx7RYsqgO7+329H67DlybuNIJU
5SWRCAHWe5xA71qmqJxxn12ZPGvkbrF7QggLVLvFWtUgJStPFJ5+xhn+M2oLS/11ru4Wu2Nhl/s+
jEEyM687T3gF+pvSK9ILu2ZWULHqM8gtetEpP8zBl6lb9u2X1aFrFDuDCRYhMkleQCu7LSAr36dE
Td6LT0FnThNaTtTu2FZysU7hn67o12coNw/O+9/HfRcQAhB1EPEFelGtxnVq1hpKG1bsW7LpVHod
vqar4eMZG9Iylb8N/E7/tUkvElUMsex7SabCLWBN4MhdhO5J8ODRYefrmt4Dxieou6PbdlnTd/DC
5DbKq9oNpSar8YN2UK4uGsCjyXm5lhfG9mf3bE+k9h7DuG6SvOo6SC2fpVoR9Nsxal9+332PZhIG
GaEFhJhxsLgToaBNA7d3pxCZb8mGCLYJFb3FEvFR5MmTln7qdTwdJhkRZoDjcfd3J5VUuURVo6W2
2HWTI1V+WT3RVg+8fzSBYDn8OFwq/ZHUL/uBkXqmwQk51BBp2PBBeqrd5DOZ2RtSJXcul+wJt97/
Pn8P7D6GhWAooKxB6fAjvQH35gnNxnOIPGjCDIFppIh1Eaod1b7MFPU2xES4KhYLFg9kAgiq+kNA
SZScZdGTlJhHK4nEDoAWLzwm5J9L4y+DF8UC1jnrQo2V4E8JaabhQuc4z9RHFVRP2nq4liAe4JBJ
JCC6dic1cOUjFLaOWMv2JWoOabtpn8WfHsk+COJx+YFYMyqi75qogd2VZ1kZ4sCYiUtN8YUj3b9+
x4ATKSL/sP+I0ZD3IG44tDWEAPo5DTcDat0C6iSxqy56cj25dPW7tlpagauGDBiSgc/2XU23fNQH
ERw2DQQtoeyWKZwnXjpiEnfTnAUIiAjXJ1LJ/DQNaBOO7x+yQppi79oUsmBsWalf/GyxRBkqt62i
8iJm7kWUug8SVcvT0ABomIhuwC13yjk12ox5xZuM0saZLsL3mNh4FbrcoWDYVTzj05PAXcIWJ4+u
rsEeRlMGoFBDuUo6CzkXVz5vpI8yYkoFLhzqVhO9DSdWBQB7ozYxSksJhse5MiVmpZ9T3M4RrKiM
CUrVh5h7p4Elopd5g+NsXQJkIGEB1e/OiIdfGor9FOoIrEZ5hTzAOcUNVPAe4GSNImiuWEV5cHLD
vJRJEv+I7WAWBX7JpbJQcIkQyiGLIkrcE3zSdYP8SAC8tmX3CcC7dRvWn22WeyPV6yOyKmRElXal
MH5GXTmqfZ8XckAAaidOSkQQhnAzpf0qqFDcnyoi3wtyPkWAUgpwxkf8EOXO4H9462tWo5sceIDl
bJS5lCg4fyMVN6teKzJ5I7lmV+XTpExivJk7AsWkfLqvmzGUkbr3UuKaSO1apOexRfJRtu6VpRoe
NcjdbqjEHRaiesmirFWLpsGc9pTF4Mmruk1fWGLeZC3llSSYbomm39It/dqV8z6kSUCX9K/84AJ/
hhA3PAHysyAaz0VX4lwYBQbZDoA7mCk1QChRbqa5UAKG9xLXRXkHIAqenGV/qpDvbv7deQng7YBE
kHAdlieo+Qg7GYjlcoAt+PtO+GkS0Awic0Cmx5EZ+vH73oNudqVWSnF/MwC8YR4rpKhza0y1XrnC
GwDlcR6uiWfx5gdW4Xuzd74gHcRcLi1B3//OzmmUCAxpL+ADeCnWBCE/S8Z/2N6f8y4DhlBgld0N
sxOHBvynVKS1iES2WpnL46ukIFqvZKiHfmWc32f1J2YeTrtf27sbHzn2GQEYhEgDJ2WPazga5FwR
xG2WPqUif+e65EXAXbmCImKvjqe3QMi8Ku4QiaCvVCE400RdAeSeqL/365FQsQhMLyaD5XCXcLfa
YHDiKh7hPzowi/6tDvZsf/3/a+JObrkJ/k3Qz5FWkad5DGQmGVC4Yv7eyE/jh+lFEJPhcSmPAd0t
J5UKpcQHA8KYUS5PgIucxicQZg9nSsCFNIssFvhEdx50OfNzLgWYqYTe1+lemnbpswzuP4lu93YP
ENwA4wWBM27H7laDL7k4LgEmotV0g5ptDlgfwpJkRaFIm4+ajYB0XbWdoOig+1/Qy2hdoqA9oWeH
Jbt3gezoVeyyNxpMVkBKfCP6eFMS9S4oM6RlA2bi90l/NCUwl2AAYMHOBTa478IzdDkuZUj4ZWMe
K2CeBgzXpIRh/vrXmxHB5MyBaQ6VwPdbtR1LkFz0TKg1XKnzIx3I0Thtwom3/no7Xz2Au2OZFFQu
KgLGGCANkcJFToH8MrdOnkzaI0kF9wewQJFvALf6zs8IwF3AhQn0K8n1r9AKnzmTPBnIIxUOV5OD
AC00VPeeYMPNERJscdgTiC6VKxYINW5Drt0uurllEclzOW/qePX77C0K7F52AVQPAHGcJ0jpD6Ps
V296cuH1BIiwFTxc0IB5x5XbO5/3L02T27839eCQCWMBLicU7pAUADTvdju8H4YEIsFiLPgXbjes
aCVfg4uWlZN3XNgrYQroU1m4iWdOWBXH31t/tIBfG7/T5KWYDGSPQiGtIjKg7YQK2z25SX60rxhw
qIi4e5WgDO7VQBW6wQSgLy0qJuDs7HOE20uAVvw+joetLFqTQt4L8tPuFBpw9bKcoMRIy8RiS6SS
mYRzKdNV9/J7Ow/n63/bYe9ioSMrlEHWCtD/gMRwkbucxsUT2XvcxALji4OJ9ONaMeACPu1yGk2I
dkVb8fAkqvHw+Tjzg2ke6h/Uqd8V3RgBoZ1pcTZIp+gdrt1bGjxDK3u4Gl+aWLrwZfuwNRfkNEIX
WtmOgIiKFZGsVxk/P1n0Rbv82KVfbhPuRtLDycopBvf6QMeBHo2qVZ+RhoAcF8pVkJf2ZO0fuj24
fsF+QbwYeXJ37bn5DACpicAZG6DSVbUWzs3nskM7tdyiA/OCaippifEstvhHx90PdOEvw/aRKJG7
vz4l05atUwG2qcnj6nUS67emF1fAB3vLRPEdKajnBEUdFBdOYP0NXqkkWxMujTPaTK5KHtl6UpVu
qIT8qDo+lkWqHVEgCIyYsOP3RVHhGFMx0wrnnnYdZuDzLEbAQfKt27wVXfTklvaRauVEUlgSyFA4
fp+tOwMIsEbOM3xVokSinUvf4hjglmWyD4rwiXZ7JIdImkFTyKeVEBv5LodtOdXAMu8irWBxJZlF
Oy4GNx+bP4lhL4+5Xx6AQ1IUcsSWGNDSjS/i3hQS3dENGWkkEXBAZAspWUjcN2ALc6/SVHgEYkJy
zGeznEZPGD8fjRCWAyESDJGDdHxvOu/ItgbdJEbIu+t4AswYRyWHEeiHT/bao2UTcLgAZgJQP3/k
scwjRdYMg1M4OF46uZzyU0hIfhRQZ6ZP9N+V7COTD7+UB141ifuZex+Ja3EjTPAQ97knP0Yh0+cU
dH0VN6+BOqrEA78KeYDS/t7owwHCywTIJ1yzH2p35pi4SxqkcRE1Jw9EiaBT9wLfRqHcZ+ydD5vi
UQKDC8olcHinR4Sio8MRQRKtQXCmnkB7KA5qA2KrgHkimY90Pa5t4H0jZ3kBhv8uHmzSUC0/QTxE
4BkBql3hhe6JYDxp4j5GzkkEPTZDG2kBB8ETqfeBqP4fTitfRnF/knDBEzr3dIPzkPAmpZtotHvq
iRf2bBT094mq4pAWAc4G8V7gFDpeZ8r67XcBe2g+vg7jbtkldnYTQK8iMwngYoD/V3MVTHlvwAoT
kFeyol5mhV+XL2y7fbZGDwVucS9BjcJwCNp+H106Ip2aGrF5mTK7SkyYqWE5fCJq8kIE5TNE/UdW
Gbk3/2ps2d1ftGEYtFzFsRVWy50RcRoBI1zzapVmqRqM4b6uhb9c+4xwxNej293E1iii4ClkM2nd
tAoGOpe5hD7ktLgfxmekqA9UkwCCV5YWsJ9QSnmn6mlAubg5JYSakAH/cz4EEi50AZGYA8qMqmdA
HZNP9NKzFpe1/TKdmdghSNxwCLYj4ZpIk9e0QebuOCHHhVBnoYQlJ59ojQdGZckhXOwzCsqp+5x4
sYnKRgDXqIYIKhh8dBGwkmDVUX7fDw+E8lsry5b8MjDEgLgicNFKTLAKPxXyAOzrLtBE0fm9oYfD
gRmRAIuATNZ7ZHNXHEEYEDW4o+l5NaySl6yZAFw47X9v5uF4wK7HIWaDA/G9KRa6MBKWKK4WVtyb
UNaAIETEq+7XIYLJT5TuwyHhQAX+Z4yKvI8QDREjjbWQYUgAYeDZfp0BFDaFbvx9SI+aQVkE0iPg
QiFt705vNG7HtMmchBpD0N4wBKUMBjUd+U/PttXjhpD3gQxBRviRAuxORciGdRhqwTgqMS4V+nhY
h9OzTJYHl/Q06jyW8gVc2y3XV99ljkNlKEXXUYjL6m41q8O2TRQX6fDcS/PWKg2h5MqzW9wH6hDV
oMgMx1EKoFb3BBx1VYcjqAoD5CRux8YEOLtcU+95nwCL0vt9uf4kNt05ojjTMagLhQL+GStBkV/P
jgisau4ntWZX46v7KrzQaqn8qwj03/3xP4Jrof33U5v/+k/87RfwkyPUnN39+V+fkV8XTXFr/3P5
2r8+9v1L/7Urr7nR1tdr++mV95/89kU8/3/aV73W+/bHKm8Rb9t313rSrw3S/P40gp4un/y/ffNv
qGTHU8ypvP7j737R5e3ytCAq8r//z1tvl3/8nVr8zX//+vz/eXPrZfjeW5N6f1PCOmrazGt+fPHq
NS2eQXL/tpSsgNkDZbqgXYGgDdd/voMDHOwH6O8klltCS3lRt+E//k5Q5L8hrRKwGhSqCVgwz6Ij
TdH98z0wGbMCHFRkN3PLuemfXfy2WP+7eH/Lu0wrorxt/vF3pEEvkYovsoJwHQpOUP7JCotjiK33
fSu0RABKtpqmXklBCTygsbqncceeeic4U0bru15zY0+Bx57IU2aRexQSkdtREy7kVjLJTAYtuE3r
+MxnZHU3vCsYnNGUSu6P9rwjzN7vbc4oanlCcgTgU/XkONu9TfiZFVnDUboI5rwjb40XeYIReOR+
RAhaLs6ZNTsVCpdU+iW3SX26zUbmUQZeam3GEA88MH/N0Y6OwZHU2ROtd7chBe6rPPr4fndcxsD5
5K3zaE/YTQqNJkZz8NILf2MtwQY6L3lo9pGXiB+jGTutMXkZcqi9Xhsvo9mbCE2JFmshf7jS40un
EzZ/m679uTnRB/Ja7Tts3CN3bq7cESAK0rEMZaZUXas5UUc87ISnANvAbE74YHMdDqGdqtMhEJTW
EM7Eud+FDmBcRyO0Q1/0aKvBGGFfexM9699Ya9rGTu50eq/hw0ajp4w6mhmvziaQZfHyrjdJi7Aj
EFQC3lTmLfE644rTRopzeJFgr3UmktH7/EJFGEmzR2vcRjqO5rRtLzOrdNvoFejjHmvNZq+hiUru
je4kWiJgg7bFiTg2+9agD7UT+0DMl2zw6Ym30OH5NTB4y0uEK1pHvInEKryI9EuTvacOjfktMVmx
QyAia9YmFa2SQF7a7Hf1MhqD9qpApkwe6UlAdMFU9WajD950wKwsU5zKrNXtsSAmvtjvQPaAWelu
y3uxUxtCILe7hbbWTix4JbGDflkYIX0jb/EFF8vZkdzDCSsjGRguQSPHl/RCAQ7Wy3sQZshI88ZX
kQMV4Qp6mR/8Xl4avb10+zBS8TX2hjazaw5YVoO9LS1jepFQnHiCj2+hN+xtsigbVGL4OuVLi1Am
R3rvnpJtsk3RXuEhMxhfrJdy/Nl0LR5As/mKvCanDvPNnZMrtR91wGvXodztSYv0ULwWXyoPMiwh
u1mOrETEZgk894bW0dM4WzOFHIK9wJtuGF/mdR55o1il1TKMxgetd+alfnPtW7k9h6LMtDIwhquT
cC5OzLHCxeMJwRzRcU2EfpgzoJTbXXcSjuShNtCL4TpcsxNQtYfDdJBKlThCbsnDcADPB5mshKME
cRh0+oA1NHlrODDn/jyaTa1MW2yVHFMIyTy0u0anLUhefuE205Y8tEgM2ENIsaW05hT74JIfjRpk
padO7/asJVrAlEYNH3bSKcRSthcwl0ACm0bGY/GJA3vIVtxrd50O2Gk1btnk1hRszsf6I4mvwK07
xASCXMvuhGYJm140QeUxPiaGsHNWCbEghN94hA39INmSzU8y5guiVqD6x8eLNLdG1iHmfd4xeDB+
6Wu195MzC6VXA6epBp467k2QZStDn5nNLfIgSYOOndB4wLBYqgewo5s9ce4O0hkX6qdqj874qHNA
U7RV4Nplkhkfag57E3vUwSTFTpevkAZE2RBUiOuyrvkKLRHsquxlyWgh+ogvQ3viGaCzXGoU5NnO
vHnZA8QHOSkxtCWyf30CZQv7yBqhHWeNuDCOe5q1xIM6GLzWXLYHnhs6KZQK7eVOb/YRRFO8Yhu3
Gqa61YAfhy1SYv+Fl37DrN3bNKLQS86z9bIuBehBvAbTtjyIXWSw8eILglmYAwwRXcUkLD+4pvOB
WC3YUfaO2fZ5VN7IyFDGws4me2u51aI38ot7Y2jwo+KDjSf5WD/UzWG6Ulot5hUm3UUwhHzLsJew
bzF0CnYDTwpwd4h8fAvzRntYO+xEk3AkQNUfl+IDr/JCh7xlx+HI6hEmKrLcAyRl1lo7twUDS2AJ
m9EPrOIWWPMusBCUw/WbewK516RXR9QG6ITpnvCaAAj3a2BJ5nBrzdBJvOwM6+PMO2B3epSfYGJz
Z9hie0YWPp5fC0NwWJ0z0S4uNy3ewkISH9UxxiiXEYKhFavco+RsRfhYWbKWyT3UxwzY91V1ru3S
liBco4/ZFcxpP/usTu6Do3iqztB2xTGxGqBj77A7sU0Fm/GFN1dBbxpIPsSk93MbkJbDflkNv4Cu
SR0sJiYJrDwmCDvq43zGbmNguVgzDGXaTAGkr0OYyO1skFvcyRfqcO59FnFsSFgg847rVFcohvYI
ADHmHMAGgnyqP4P0KjhAy4ibCDwFZy34LM+8k1yZo+hEVwm7EttAyuTiimJdASn+dnCozxSJF8Zz
6qJyHBUSKImRgxMsgei0uVwf8Qp1Hq5QENBJk5ZcgxMUMbU03ewbHVYFhs4SekgSZDYDqEtzSs/T
jt7F1mhUe7A4Dy8d6k1V2lUTb8aqSYZg92btIOmK/Cyd8SIdB921YOw7qDPyWhvN1U3U3ihOI6ZV
OGcn2PLpumwI8oAHdnt8tjklJ6CreAJmSlTb8AXNV3p+CS/drV1kE/9gISmbS3F/Js/wb2Zg79/4
adnP2MwQCGbZuM5o15fmmjqQhPDS9jJ7EL3Bg8VmreQ0LHanh36LHfZA2J0nWq0xGi78mFaDunHo
22KpYkTvLWjf/fhHacDwQWPqrUkcpXOzh7EF9cZi81yzuJYGXWEMtdEa0OWY1uIEpdxdh04VMNXD
FX9lJ0xwcuLO3BntR6f5DNkQHbyIhZ8qGRZxOA0HvFco8xEC1MA9wNRE+BbA7A2Uas64ZkCF0yJb
Sbod4BZVFZ5UXakKfNnAblPxLz6BykA0OB2a07QVCCX1QQwMQgR9mWNYBN4KkzWsCn3Am6NBHvIL
7VEEeAjk1GGt7FTh/1CyoKGAtM1nOllNh26RIDweslziK6kDg99qsFnnDv2omRV7oGE9Fo9mhEdT
nMRCSU7SefLom3trNf5KweMjb/NiG7CZUVBrD554g2k+RPhvzqBvoT8a3TLHNnyJEovEY0kgBeGF
Xhy3wavxnMWeslalYxmuEayrKRzpQ49RGygKQ28wg/CzimtyCIZVcsUsM58oEFpuY0BLfhDB/2Xg
70FLj66ZxCoQoj3wvRjjnjtNuyqSoyvzGV0bmzhIJ96ILr1FWfAlBpW0+c18C2q1KmRS69AhjTcG
m/VxNy6cWojmPvRIf97Oe9acb7PeLK9P2Df0LvWiTmH0xo8hMcxneZz12pq3yVU0KF30Q4v0R516
z95II6Pl0JNOxIG0WQN1YkZtrURj1js4J0c06JP2rBMn2h9vNLhWzdBjPgdbNHhHAKOXp4tmatEm
a6C4Du6PcKINWith4kze4PT4yJzic3qmtuGsYjh7vlXyc3HlHWY/aMFmshkds4Of8oh/8MZmcPKz
oIMVILhCx8xnYFVAqSjim3gRDhRs27G4LlRlR9ZhTTSKr02H8UhqvM9A/2q8Q2SLmmsLNbVya9KA
yq93NrWdbNGevcmQrMypZeI9DuTUK73AKaBbsKMt3nY/YjBBbNuTZHF4q3JGawBOoB5cEgehkcFs
tFKPulWEvxuzcgaj2+XebPUWd+jMCW6579rs8g3+SMQyf+56JdfxKaOFLMP9KlXO4241no1FjGB1
MeONPd56L3OGXWPw57JUeq/Vqc8hl90zECvo43ior/Nh2OWk0nqiTWKZb4iqlXgKVkTEjw/w42Z5
hbmJPmiKNgCJ8Ek401Zr0UZsxd60m3WIXK3MmC6N1hiwyR1wTQdN35PY9SsI6njkdMwepiWH8EJH
J6eKXosIOODCHS7mPrry8aqxaYP0S68+MvpoSbU8b5k9DYEYMNPJxbUZazwgJYjyGrv1CrDxWsmF
O0yGeE5PSKcMHBFDt7tdt0OBTH+Yr5HT6onfn8Zh1R8y7PhKHs4R3ExoFeg1k6gUrJiHNWKs4TIf
ODjPjTxbqJBlru11MCYsQ+CABI/6rPWCkcN5RcEEw0G5uH6tt9fw1GiphTrBfXnDgop+7WGVRq+5
DDt202mz1XpYPdqOUzm0mnbF2ukt9noLq5R7EJ49iapG/Jp6zDa0Sm+8jTdQDbM+MNnxRuu5duCw
Nu+nnmjQPjZr1K54G6uEvqAj803Em1itLlzNmer6HdS8FVzA3I4fbPkbvoIesAUyyIEuLWMvzxOu
FsFvpka0mnu0nYMVJVvhPYyAtQcbTws9qAHRZ/aAs8L6s3Z9QzEmHtVbxAmdNpj95FO4CV4mo7Qi
p9Qxi7mFT0DFYNWgOmyMscPjapzNOWzD2JuxVZpN8YbO0P5862iZhx4hfQYOHZRIbqXesHyLtked
tNEu3kAW8Yh5GbTOBqYXqcXWtIMusJlP0hb90orRoXmL3w20TWr9jTikN/BXwX2vUW2R1CpPqRjJ
J2snUPVooPdEn7eDC8TcqolV60FXVj1GO9WqUC9fI/0JSok3go3G77ha5o3KZvBQ9AiDEf3ORltQ
RZDDSXEN4jDu2xveAV0PuuHkXn5OLRZ6irCg6aB4pFN4pH0Balg6TT6+2d6o27zPPd5gPpdBwy0x
Sy8+Lq12NjQntYe6u/D+5Ex2AO/KQp/N1MOnMF7aHnzpgMlBz0sLxvmlwly0eCK2MLkT7RgiGXuY
KrgbOm1DVd3CW3vLj1gyPzwPdn7mDUw0Dx28SABrQtZIAxub2ifYDVCYWM1jA8XNG3jdoWEyGps3
egtCChEld6QhXqC6kZO8Q2Y2NOshRB8nZ1GMs46EZ7SuwS3DbkhVwoIeGaHHfRq7mdrHHiQHRF2L
NJE2uWP9+OwaosmatDGivBfiNu9BXEbvqD2EZkccRINF4xN0cX6ctzBWDrqz4XRmUejupT2WR2gS
/LAO9DY9LD/4BdYS2ugMg1IMSg530zUj/B2fwzOQ4+tZHc/hOtxNGj67/OiTxjroj+1ekisQd+Gq
wPaAsDU4uCYeGWyg/WEGGB2PTM8ukscv89a9uGZ7XiwEvSxufUwtUgtgfvmNeFnsBIgZL6SRn+vz
Yr0oHd0q4OOyBvRmjaWAdFwYQeY3pFbDFQby4Lk8Dg7p8BtIHSw4ucuxf0Qzg5wzn4w+2TNozSCY
IJbDo/3ggFXekbsOv/G44NmRGqcPULX7/AhPeg//Zz+WSkWptAkNwHxODlzwTXAIDhjFxYVJQVfb
8x/vAm/DRAYYB++0fyagP8LxNaG6XVBcO0jcX5wQHEPXmJ/UQJJCDnTqVXsGtc+4THa/OIUdmEZb
uYR7M2+Bbg/f5IIqHmwRszxWKOY3WVaFVyihNNvBWMSLdGDN4EpqoknjcND0by4OFCz80mUSEaxI
P1yHOOBRQErEieswH0m4BItB2cK/ueY30nEvaABz7IAH/DZvCwY+KGviu/AC9AZOAI4ikE94TPMZ
Jn85TZj1me1XcAXgwiINuj6Cq0nESo8yPLD6uDQHHC1kRp/dxcuFwz+iK3gMsvBP8JlRxHZuRZl3
Fg+WA9vaAZ1jjgBBSZbTAfzY/8PcdyzJbizJ/gqX7y1wDVosB6oESuuqDawktNb4+nH0cMhu3EaV
Xa7GeEh296lGIlVkZISHu0Ti4pLiI4WabxF5q+FkoHgf96RtgZs/jZCeAMt7qB/CMVnjglHsmS5I
mGK91jcIsySy98R/AhBSMhv0F6v9lkOz7obh+1qJ6DS5ojblTdzVWDnmGSvbe/o3YgHmHij+oY4I
o7SBRGiIAfmaSYpUcCh3ZzNGAP/i+SFubJiKPbNx9tUZztiqXndrhH8wsG84ELD5uhPHPNUHfEff
00NGqzDmzoPCUZxevUyFJ/NwYFrhA3VkEw/ule0cHGHewzqHreydqm28keCJtgcbd71DseUOZqAk
j2onHMgdA28Hgobx1TmbnbdD00q+EQ5QT3WDsXPGebzzzumG3OGvvg7x8IJfOhSrdGPesq11qnYo
By3X7SW+lBsSA70WDvkF/s7NO/G3dA2pulpm9sk2vhS4XjydU/bIL+UoVcSbiCHds8d0Hz7DJ3mk
b8QDPGbuJd1HuOK0UJKT8QW8LfgP+ZOH+9Sey70IFsZzc4yfwq66QeOLjVT8lnTGLb86Qg4BMW98
hL1Ft/BZnt0n4n9z6Rw/iVIjdsKOB6HCxn0mx/BpBjLU18AWET/RTvpkb/QRTaHigM/lFhb1gqL8
uXkr8frePd+bR/MW4051SZ/mkf3qXP2EI8Q8k216YZ7VUswhyyibeNPuK0+p9/iWeuYYLDhA6YbZ
A+2fnJl9u29rxTxWS/OUXooleyswutsaHiiGZx2vs1V7DR4EFNHODHwK+ACL8mXCWeO36Yu9h1f4
KMwr2eFc5GGuYO1jODnwIMuNLyndUJl38SS9WknxHiIcR9OC6wHfwTw5j+CRAxHXeb6r+prCkfZg
PLbB2cnBKiA3J1wq8DxRTTfZqlwz+wyeNu/I3gMuB0g37vyt3ZcHeOlXau5gnSUr614s4Qzi76sd
exN2qOJIr+QJDkf5hFSLc6qv9A3Cb/B54BRQ8JudM3skzhhk8lZs23mxYg7iCe8fv8oDXCrYzBiO
B1a9e2BPOJmscxpq6TXddF5EiH+bRseNillTa+ZSr3GUndlzd+DAQNNwH8g7fTJPNty5EPG7tXWC
Q3ouMQHxpnDV/FrjkoBDFm4JF+Bb6irB6cTjnVN8qZ/lGl2xHp2LhlDiPYULSZ86jxA2+5gegwuL
7Ypt3flAJp5jbvMbhwtUdCfPwh5opOruv6qTR8u48pWYMDg1X84avvZ18Z7sOpe1myLsLcQZuln8
msBTfqhfVOdIQg4uFOFfYkaYl/WwW1iD9Io3qjVnJeEncIxJTnPO2Nb1oX2Rp/SKD4W44uBxaM++
hpijHNeizvVqX9wr4bTwyt41aV0tuxFIr7mkWOey82JwXX1h1vmTZCv4ljlgzbIK7k2LAukHrV5k
O+qaYJaqLXMttrjcFNuGVMFbQx69EAE+ACu5Qk2fzc315OZmV5r9RFkLyFaSG4J10pmAHiDiQlCf
QDWBbO8z7MvoRuHvcW25kYvy7B27zesga8Rv8pNzA/dKtfZu3LldQUR0WZ6CI7ND/G/PIg8mPOpl
tea24Ql62PW9vSeIGJQ75o6A3LU+NS8BVcDIBdSnAMEDG+saSQRZ3CcvbkvdE0HNXsw9eQUHxE2Z
e92FTBFVwzcx1vFcvAiISmcIRkVXBAcRqm1PyRVxYIg1SKccH0HSCiFqovtNARc3QouuwqmmVQb+
Po2ocovQKT4vvoQ7A8caf2Bf4a13UdEuNGqrNaeJLxLLDrP/Fb5uXhSyb/hJBpVwLbkiOCghkomQ
Ob5COxXabE/R1ULI3DsgcFnf6RQJBvPCbOszPsNf2nuB/iFsOz0gTDoPT8mxWhMF2kyxtxAeF/f0
pj7TG1jS85cp7CJiW3oOfqIjLKEnyPk5u7VbFkCZpbRLjuYe04HD+tDNF39hL8K5urUr88JuWEQE
V9wDv0ZvzL3wwPTiac5BuhfXGmV5V/PSpSIRrD+gD+gAYq8rck0ukCW8VOtmk91gqU0jXze34hb7
EC+W/SeZy8KZ2xavLggrqE2lCtvoZeIXmK2Ngd/w++Bl79slTSoUcgL0PLjmp3bL7dpVu23wJhXy
BQjUgh8TDuUZ13dynZ+6V28RWha23sF/ooAlUtslwvPN+iuW7x28Y3LLWTm7Bcf8ZB2p+5zboYfs
JjC72DeFyLJ1QN51U+6JHWLa7Qo4i1uKJFOLgaqXzaYiZepMPIRHilvBhjoj2HxjzhgV4oEUAPov
CirmbgeLiJtxti1WlS3j9dInFFtxTRYezCPohgTnWXaUzhnAtztMyzl94ifYZULRbTjsr/iJeLr/
RLFlc4P2Fk4s8iadcYje3AueSV3xkxRN3PxngdAAcjpH7EH8MQU5hruFM/BYdDdz+9nlI4RdhK3X
9Ts4Jke0Rbn4DWaX3qt1gYPUymVmR26cV4vd1eUZ1uaVniMkDuN2wjQJSABbV+vAIfVcrekNdhcC
rlhx0Ytce19bitoiAYJtjFOaRggRuWb6Er2Yr5UnPJoNuzaQBaxeWM2Y2mZj17L7tI7Fqzwxrkzs
ui1ZL61rcKTB0STjxOLO0k568FiezqFZl64KYU5grdBJdlMjvY1lu8caRf5ZemASX9Ua3Q6gELGQ
ztSZ3DDb8tQZkuRI7NJTfpdgUETsGWrbtdbwKj2HIgh8ktbVKswGt+uMT5clJy/WAYbpRc/NK5as
jdWETABWO7Wt1sgCYW9e/CfmUdiVZxOvHLgQsO1C4iv/SR9hFM/Okdu5z+qIreZqdbeB6E10tJ9Y
cHj+BkPkddOTP/1n+hTOCaal25XkInrFJ+ps761bhQc9pB00bsPujIUz0wIUIOyCzmAQd/4l4KhG
tORiI9sEWAC2LX1jTcV91ndyXa0FpOqtQ3GjEAaWiTNGlL1hWWO52hek0eDCd4+1L3CN8ANEjbo1
UXTLs3B07lyznZg5Ijb5Bq5N/KxuWIoonm5UAualIGUCBMy38hkdsRbLfbwutvU+34PoAkPeuVHw
tODaoVlhhqfn8L6KJaJ1T4o26O4MMRFKfOLj+TNYeip5xHrO91jc5K6+wL8on+XeOTl3uGoYKBby
SsfwktHwfcpn/bTuKQ45nlDFY3JO4L2ij9AzzfAVQnq39gAuYGwlbKFLuk43hKhkO7ZzjXDgCYcG
3RKPVBf86lwT+GCtwhzgAGOfUnsCztO22pYX9kgSSrOtusdfc7gO9TO+wNN9QiYBvXM6B/jS4H2S
LX0Tj+Yx2yIMGD8xIGEtxxe8N3nr4mpgq3iiZ84J/nItQ9oYsTN0H57wJV8n53Yv3hJaYfZpt7l5
+KPpBbLOcLmO+N7Db3mMjKBjrtStTCMwmT0KcHHJ4BNp5+zRv+QXCpHDzgUodrwpQ+i2WHKWQs3z
DdweFuxcGE5qX22rZXxp9/kazgd1wNG/yteouIa3sCnxLtEWLyveKgQA4/rLNe8mAjPoP/2LeKP2
+QXfYIFgyYjHYluuqX2BWGi954/dTQBjwh8ZpN33UqF2b35v8Bn+FloKAopdXxrcLTCcT/dZYmYE
mO9rig+02ATt0y5VE42YtypW/SdaojG0wiE5YzGxGNdLduvcD2wE+mZfwu4T0RG2z0fUEF+zrZqy
iEdiRd+qG14RvKeYRLtLLkLLMEB2H2Ne78v1Vzeimz1yFfMi7GBgx+amwblgX5wj7PuZXIgX7BNs
eoSBu2NPeiCRGSrSA3tsE7QqtnGX62239ZLcCOfOrFRrp8tFSjscbbhdnNEW9T8oyj8BVz8wRH8h
ufqAr/8qsjy9+s41/EMu0ue1+CN6/bHNrznAUM4964O7foDCRs8oi/HJq/9Hh9n6Q3s4/4Yb+7+I
BiOBSx1Gg42j0PoDdCjWH/9v81/a//8BB+t+8084GMX+i+2oYTsIPsChHTvHn3AwivkXSCo7qBjT
ARJ5oEr/hIPR9L9AfUyChJUEnTMD9oi/0GD4K/AF80LHpQgMcgcv+0/AYD+QYAQNCBjYxcHL8hMB
Rlp2UNkpSiyCTFB8C8Aq7/htLP5cMt9hZj9hnX8/uQftLZssCBO6Ig3KBdSdJza8x2pNZY7fP/6r
sOZvDNvfz+8BvkshbwTPy0jDuoLHtXxUpVpcCmSZuTmuF0jBxOiQoJBH+0PtHObpG2ju7wZ75QEi
Gbt0YRcooLJaLUkB1MexL9UqF6xbYkZQiJh9qjTvxui3vvUgqiFDJRC8Q1Og48mzlQD41vtR+4lT
/rsPvdJFFJ20tIPKNiMvENnBrVfi1mbZSf7Uk/ct9GC2fzXRx7o6jFgSVYJ3Dw71LF92SU8wBx8h
geKt/HF8wXEagpPj8b45+ieU8e/mepUGhOuYDRnHlMEXwcxr+VHpSNNKiMacVy4LD3dGoIkZFMSh
52crk9BjEE672SZE2pMW2YmbBVvXRioJ8TfQ5NzqKv6wRH+if/9+tR66Moo5sRQiEuVLnHtqwPyb
Y6ESTCuzfDxqLPFDMwOLRezm+huGHmyqVG5GGHDbvrCIoIYfZnLouT3TYIVEmkHemzRMOOR2+aqz
w/s5GxqXrsFvL2zVUZ3zJF64KBjdBW8pg0QtgUNeIke2+6E4ThhY6mLPPlh5RAuR35IGxzxFpp3n
OTRZ8wZsM3PRRlKwEISp1xCaUKA0smIUKvKnEcnpYDQF8CPUGg+hC6TIKgQhbAq68C2E0sJYJ4R2
KSRA7FWRVhTlKLAIzWHDuQvIkigCt2hW6bgmJaWkfU3CHYERsc5wO43dWSpyMlP6qp0e6uYoEo6W
+9U08vZZdolzV+VKe9GQ4bIAuNBFXj83BdUr6kVVg5Y3hINWMFptliPKyjsxxFGUJ0pjGhVDjDr+
14KK5j5lsMIS9fIqkZwjmpRR8jNynXvgIh+O6yG4nOScvrXS0YXsUc6k6/eTOmDuxZ51hEoDZ0Og
nTS8ds+H+9acpZ+Uy+ihqeyZQ9ct06DwsZH4BOjMFo5Uab+oDNQQwpMrcyUBAKFOsLULBKhZW0Fp
nR6HnGaR+cTxuBEdXDkGKVIByR7ci6G1MQ492igE1xADZmPW9MWiUrUpSu39YAwcFf16uDCzkiJO
scLLMgYp5zSIIAXrkvCLwfOYntoWqQRW+GDTvyg/fzkt+gV+2KZ1SxE5aTCieYSYpW6bAD+6F5Nk
5FYiJo3/pFzBCApu2aTVokTaGLW9E4sXDMbJVdNCeieHh1yQRzDIXBLpUVh714oUkHONWrPUGZC1
0RIUppxWiWhRcd2pxCSygIhoxCl8Xkw8LHAzyBQKifa0rBTQ2CNSs7M8Vg2DaETXrZLzomKR24o6
mIi8u5koR1SG63L1oaRowFwJvYPAJMSiKgKMOV0g74ZLRf6Jvu6roua3Ae4bcspv6wDIfUOgIY4m
Ai4Dl0ZiH4R7jiTV7XAY1ZZNNjngsO6JyqZVAepXwpTpolFSW0Iq7Y4KGjUAA1SRVBPXWbtBqkRg
WgpBjP5pHfzuNHwZwm9mlY9cJgHpbmOg/GFssfncJe7vl/OAwRZ6J4HkuIUZhzT2XzAVo0ILhbmH
EHAkThne+cCUNmA/hN6hEFeW60gVTpucWDrOgzWXvPRJC3DIV+wX23pxUHoZWGaMVA8n5YQZu0t2
xWwStdVcLRw5enPMPp07A7PQs4MxdErcmEJToIlWXCKTQeuh8KStUVkrt9U/s7YoBPlxhEIlPSup
DK3k9ZElnkSxgS17P9nU0Gz3fUS+4tvIauB8GtW01Vs11lvDmzsjFKlqlV5ruRLolSF+4Aj5kov+
ZXf1Ga3BCikKZFmjLzQN802MQhOAmMZXU/5A1fU8BSU3413S6MTUeonsi+NLc9M7OB7CEeC5Bg2Q
SqEysSgTpYBCLJ3Qml9yBscjrCoKGuN6uhnS46iV5I77zImYqZWvxABZsWBHIn+cociHTFQxmPFt
JjOEoDnYv6TOVrwco8ry/cD2KIH/8gf5noUiSqEOGlMgDXdmziXdmbpbNB6wcg73mHhxiJmu2G01
A707AkciyJHGSTTOTFV0FQTIvduH9+ja+23Ae+aMj5ssdcBGaOSd2t0q2Eh6O/GMYMyAr7Y2LM3S
IIUBiZhSqXRap2fV0hYUxLfCNTn2R4T+/j0GTvXu1vvdDYxt0w9QtNvi6olyhcrTy7I0qPhG+vw/
OxL4nt1K8rYlaBOUF6U9EoJJaW3fv/nADuF7tqoIHJBaxfBHPAcgdkK1OdTHMDKNRH4bfSI4GTjP
+hWrLBvlnIPyacO37mVmpG3wYVSGrCHfN1FuGld0AH8hVjPNW1hjMAuqhJKouSaNKKUTjbc+zPGA
Ve8LG1W1DfJQk24NPov1EDKKELk1aHb/fh6+KON/W8k9U8VwHPg0wRCJnqAUgo8VQUZNtCzovOIZ
5rSeUXpXWmbToOyN9Y4ZOVDS8YqVA+jo0TpoHCc+UpjCNNQ4pdaYaTKT1sI02fF6rvgfy0AHRqGv
/2J5pBmRntTiJgVEeYILoGnKHBK/74dhYDlyPbtCkqzFpk2Kmw5irYK3qwEVgkAsk7TQAHi8b2Ng
NfbpXp2GCQqhRhtxeaoAl7L4T9L1PQLDv8wi17MDTuSnRVPADqSqt8gnxTzBSVNO/Y2IU+bTsTwU
luB6tsBuyyAXQT8Eo5fItELJ0mLTHWiFCnSHTsw+qYYNNtQzDnGOa10icS0OT37tr5KppNdja+Rg
ZbVatsz3n5iwh6aE+Wk/aym16tRHj6BDIafSKuP/IwqAvyekZx8IOo65onuwZS2Dampl8zjYvF9G
Q2cg13Nc/KJxqrLC6PAjXklG0che+qhSlnRzkhrUyF3gsq35c1x79Xzk6fa8Mv7xzPSsBS1lLuF2
S4Be8yNyno04ozQgdTP1dgQsQLivz+97ObQG+uIMVtBKVh6jl/Qon5U7SQ+0YCQppJ4vbAO3Jf2T
jmsXPP7tLP9Sw/nm9EOlKUsTsOIYtS7o1ZxXGq3U05mJOhhnFGvehBl5q3LT7u3pp3EcWHdsz33w
EvjpKSj5jMBa18wlqZ7vR23ASrI9O5B7sWOCvQEbx59C8gAI+KVvNR9s5Bc/1y9HBdvb/yTokFg/
wlHRjCqtncXbbG/NWTWYsXq4RlCA+ECbMOQ+9+VNfMtuTb9kWwNRMxS+deVGkpHsxUk4rl8heOnk
4A7w+dyd5x+W29Aa6BkC26maUMgxcFHiK3bjamTbygVYlFMuU2ozAwVrq9Sh8MF/GJr/nnmwctt0
3AjN8eSyrA+e/ekc+yLQ+22OesYhLrOkbLMY92w5VwP5UclI8MuSnMg3SrbVTH4ibgJfpcZ/Q/kI
8Df+EVUejguKkuVY8Ue2lkHe4OErwFHKnzRlBhdPz3IEtuPhD9MazLYBXnISTXE/0AQUOPAnMFbv
6Q93oSHD0acwLIjYLRIWDVXTWm/m7jbN5dTwZtSUH4d7ceMrwfH9bqO76fplsJme18C0VEIwHqwh
eKMn4YqZLZOpMHZ1HjjjDCMqTKWRq6UjZ+uuGzneF+MPDQ9cP/qEIlUeUEWbSLVxMBoF8VXlcECh
oHwJNCSUdVsPFElzFCBy5UI975HHUXy8wEdD0M3Zb/3umRmwmkdiEmGIW+lKdMjmqNXztFJq31Ez
60Q4I5YsQfy6et/dAavG9OyOR6WUWaYCdgtnBM3EBEVfePtnj+55GkFSxUIew9K4FkILJqNBcyuM
uQ+uO9Xtut8GqmdWoEMu+aQF3x1aVMrtBqivUitJXCqubGuC+r4PA8aE6RkT0J4ycShgNiJLr4GI
YSf/7Lk9U5KHfBKatdgarCjKKTFz7A8UhkMv3DMFDQPCXXiSeHC8CoOJmX8Iuwyskz4bc8oUgSvY
mMzQNnxgdYlQy1C4/340hh7e2+spa2WM1NkvEUh3GnoDUMWLwM39/ulDTgjd8whIga4scI3AIzDL
qcvxii35ChGMwWAvUx6lSdxesiQZtGqQlMNWBjbeojY+NaoJEI96Sis5o4KaOo714Y0GTsSvRMI3
r8gpnIhgUrxQIa0KQPtQmRrb9LhBFXoVQkmPPObMx8NhqLHeDi8jh42LwG8MTg6oKeFcmFySW/Ga
q901I1DaER+c/Q7UhutZSE2ZEYQbZefDBhqa2m6dfutqXaacHfvoKgruTf9modKGeLyf16FH9wxA
niG5WnRLMmcoxcwDPfA3DnCG758+dAB9/fzbm/sCz6RZSkNGB9wwRIkq4hI6KQ1IF1Gdk1CclsH7
g3CHxgC530CxIq1kEgqBMeOoFVBxeSzIYGrVI8pZRCGh+iiBcwl+wtrMh7HtxvAXC0j3jEjLUxkf
VNjrNomskTupUX31vvODW6ZnRupWSHwSWvVGpMUqdBwWrAZ+k3E290a+PLLH5IzCCRyo8dz5YM+7
8+2Xzny9ybfhZtvIzAqva7FZ8s3OJTgETMYcStffd+lrt//WQM/IJG7ahHxnGSusdYddc1mk1unY
5SOFEE2ZsLMR9BBuRAiUPtVCCPYVCjuq0ikk6Z1AUnNUXZcQjbIWjjdn20CD7JLqsfYo4fNJQgpz
u7yl7Af3Z2g0eiYrJd1MyqqgMRoulqN2FwaPgIIwLfWfyY79dYn+IoL8NtzIWRZJxpCNQZGAXudX
4hOF89AF4yus9+3JPsfFtkOGjVEoSM3p9YxVPA1gb4VSKjXVjjNGSUfFPzuWvhzVb421VORZTYxY
sQBFyLKE9svBLOoP+2vIBHz529+e7vhxTdUuZqGjYoPw3SSdmCNxGq+8saOJajLjUYgtTYtJq5ny
9S8Csx/8Zd+xSQMb+ysU9a1dhuLaNC2o1iBRjuSKnCLS+YdtMOQ2ff3827PBcSlSbBJhejRzBLy/
ImjcyJQX8eiT+NtgEz3jIZUskfE+1w1brZKgN0C6WyPVbEvtpQ9TM9RGX0aXAByioURQJifgyOvI
E2B4NRQoo7DoYxsDNwGyZzEk18tLLzFro8RRicSNqxHA5lcBIRemp9DlmlVZuVEDHRyKbqqFdKTT
+Yr70MWB443smYCYi608zYFYKGGkiHMZ5pqYtuP31nDoJkd2hufbMijc2OHsqoaBGdV6rTJqRzEY
a6U2vaIcUP7E7jp0NSX73keDOwCEzf/HGiwJ2VXhT42AooUcHbLNn1Z1t7R+Me4drPF7d2oT0slU
1HVHCVUU2Y8EpRO8Cz8u6qHZ6DkbFUk4ccpivYWdEB19SfirWWan97MxBJEg6Z+vn/LMnxvezCIl
Ec9E4s0ca01VYJrKrHWUPNMmUax0gRMKUvcQvRKfFeoKXCiWm6gilJxQsyhgfHauXypJOHdQt12v
W2kv+JWcU6DXAfAB8BOBdIzarTUCJaOBGE4QcVpazoQXxwU99e1mnFnEnEhNvREEwAJsxQRjQt5O
m5KFWtM+wGFhCmChJNcp+aHzPZGJv44isufG5JwQpGJZdUukGaV6rpIKgBdaNEJmUU1UbwLCMIVT
UmQ83g83NbRaegZKkMDD31gkcolsMOXB7Wdbis0Vul/cIzPRA9sH1OlifUzw/27PQfP+c3rtmszN
MEEsA1VSYThmm0/BvN/dBFbqWSjPqciQlQgEfuRGYfRMYYxWtqaAkKko+Vcgwo2b2mT9Ydi6p/77
JmOlnkUSpNqzTA6tRVqigbZQwaU7Ggmo8jX12QxwErka2/Pk9r6533ccIMY/B40IoDHud8sipECI
0KBvYPliUJ/1/vEDhzu4x38+nwlaixcZ9CZVK40BzXUyt5fihF0Fo2BOaJIijCylk0X15+IGhSlA
9Y/fN92N12/j2DNWPBuHPJ22tUEB18lCYRrJMaVKdz714kzpQ/8GthXbZ0iW/JzBrQUR5W6uSgg+
SzqjeuNO9hnVTKNkAqzeyDVi5VOwf2jCekYsEcishGBda1DtSgBQgUwYSL6Xn/oztNZ7ZsIDsCng
PfSHX9dqPUM08BYvy/G9UItJtkLt8DxUPuX+maEd27MQph8DX5oXjSG4qDWIZjw7ZYJMNZudyO/b
iNWlAPSfaSG7EmqGc34OjXOw//MTBzwEEYe8RlCMAtszkobCom30vHZUXgrWNHDgQXq3QbkShc+6
HnPhQqA1CsQObcirZQ5yggz1E27yydgNWDu2j3hmS6oUaQbRlSADRadVaQLnqU5MqqV/cU1KyZJH
QVsjuvEVofF1Glxttp8ppjRrmlZuimgSNUBiMzePdiZ25alMnOqQ5NBqEOOkCwsiHXWu0WSrBAKn
5W4l1/ykICy1Ct2RneZKgScn5S4hV5Lna1yyJXnQX/oPBhWbaUVuaui+U1a8tqhY9nxKJwNBtoH1
5wleT0waqPwSJbmovfVS2SdZNfPOlWPQFtiLRM1NHx6EFjzIIHKo3jGPhL8qMboZbo5RV86V87IY
nimiVuJ8FobTzKdk2kPhXjnjHIAw843vx3LBQMVIAPwxERXGAljC37fcSogQIxGthVsizhtIIGhY
mo2oBBareSS3KETwgy2wJmWq9bQMbDtMMWEziMr5jhKI+Vh0eaXmCa21aCVOXFWIED2mDqUtrlBL
ofiU8I/uQQga/jRmrc1TTtKFAsRsVgpzJz9l7Adr9Xv8iBV7Vh+A/IRrAlirEjwVHkXiWl7pQTyP
KlNpUhs0/cG0Ev9ZvAgysT87YjJehCKMpjbC8By4cy4ArVB1fm93ByyI2LP4IuXEbRlhU5vQOrQi
UhWjXZMmCl994gofaqFn2bOiJL2iO1OydpklF96bVCg2+hQUoAesUh8zToc59MVymEAOCSgQ4SjI
C8oJMk6ubmmEwkGfoVIthUQ2wlFDpUKGKfzoYw8dmH0INeU7PuPFaN2e2RNwM+FyxwCXQyAfImmx
kajc6NyojIKcSHcVJj4s7cFe9wx/xdAFx/CI88HOqFBPMJKNM7YVS74LCj3J5bJr0VRgd1Vej1R6
/FnmeuCk/jegdBynVJhajYFIo1pDPJVPMPAkZMjqjduA8un9whwy0X2IdEoUJYvgEoBC+amyzmQC
uSiIq3bMCAknpxRKhfyDU7zeNzdwUPehyBHvFYhyIUIThCOhAM0IG+lA/n1yEwcGTegZjKJJopC1
s8aQxvQIlGuKr5djbhGO47E1Y0a07mrmwkN19fveDHilfVwx5flMY3f5OtKJFxTLjnMH1wVg9kwv
G9uMpTQgFHjfVI+Y/H+vKqAl/2md+MjJS5+GmRWYmYhzj5AopSVXYUIodJvrsXSrqpnogAYgXJI4
rXDWAZosZ6AqiBxoHDa6R6H2tYp1spI0rgRzTPkQSnNOoBwgZPNRisM3K3g1ECjN92ZVmOnvX32g
SAHldD9fvebrkBGBVTUE/s7V4MutLSULaKVoRSW0b2KBE78SwLFrK2WzpYMlHz8I0VJqATy+4Acj
Ww/ouMRAWBIcwbUaF1oA8g+S2Nb+gifHJkpK3r/qgJXro6HrGlpUUo7EHgiqLQJl1x8MyUAsghV6
DmrLmlYEH627v9BTcwoToqWGMytUBpjhWGE/ZMkHDsw++BmgSNEXKkTv4ngXibOa1ERHcVq9psaR
NzGjyT8bpp6L6nCWbdcc1mJrTpKUAvtV/WEChrzfPuTZilInrQj0QCAufHoVwCiFWrxUuvjRRIjW
dK5nJkoxQRtsHhqwnOaWM4rcchqi5KJ2gkVYZgubQhpEsBUXpRa2WZxY4mpCI7r1Myimmook+sso
0DkzQeWQpLD01Aa5IwfiCvhW/2iA+njmnBVqsyHI1pAga1+YOvIw7x88UHABGdyfe8n0/3d8YpUc
IV6B66M3zQ1qUW9isBAsyil8YRXV3HI4YhcE4J/MMtVFTfow9QMGvA9NFm3KJYrO2yv8l5lVqhlP
rGL1vnMDu68PSjZz1PraSWfixHsYrYhPzhf1tc1+ufb2YcltTtpFK+FCn1I0ODDAj5JuvOoSUEvb
VxjP6tDJtzDVC6gDmis/vqw52SSnjLhvwmnhLPz4QFkXJmlQQOUqriSX+J/QkiMaZWQioVjNy68K
MHVfoeeuoMgJYNNznStkmCqcN8qSkYtKdkYC3bQUKY4IhjVeAWu79YpKw0l3vIWrmgmSLHDsZf68
bp4mMROlqZ2uKQ6JGJWK4Y8acTgn27nPGTl4mNNxzOoUcea9rQNq8yxz9LQ6JaIzsbzoIFEJiOO8
ZcXaGhd4ClShdSqfBeVYELw1B9clc6dNotO7FARy1dJ1j00B2R9ZcreceMnTGVSprPJI7mBQcNMB
Z5jI62KDOK0E/iFzItrAJmKDgnvBAsGOueDqeesaLGDftW4XSz5TA37u1rySM6LKsJKcgakUBNcZ
AvLWLeZC2UZdqZPvqtxgKblKNCdeYRCbeJZUm7bA5dpakeG2DWeJOSGJhReOrWAWJ8sm2TrJxPdn
vE2oVcfrJuq1O6ERenU1F5BPqVp6IDtp073HGjHz35x9167jONrtExGQRMVbZWfv5B1uhB0lUYHK
pPT0Z3n/N9U+5TIwGPQ0pqfLSuTHL6zwVaMyLuEmXz+IqfXbxtfPjMT+K7ODAuoSuu0Z0tpbTH2Z
VTj3mc8Zyr6e3OH59fHr34v7CrZc1+l/dy7TSoW2jUCCvu5hYosafV0e5HPh0Qj46mCI9Ni4VQxc
GaLCJfu/F+tnyZZ8OY/5PYyPcLHywYLO8vJs+s6uOMrI3mRr9kZfs6i/Uaxdyb30i1w5myhTB5Ui
tYMEX9mi6zujFrYg6JnrNuRUshsv8koEuvSYTQWdR3vIMNaHHfYIkT89/6jt0//2lS5hZrxfDKWx
8JWmcFrB72NdrSWyRyeiHtvY8Rznhyz697W0K+njJc6M8CRduI1rKd7iVzF5FhFQXt75P723uFAB
d6Fg5z1VYR2Yce7nYeXXAf5CwUH8f9/Elbd5CTmTlI7pYk3onDWvHZQ8Fknd9Gb9dF5uf4u7F2t+
SqlouYLTPNvKEIMszGASgBId77vbOPdIQwNsP0/zBxAr7CB/Hqsb6fK1o+Ri/esVGl5c4sJCWxfO
bklvLPIro3z9krbRgkiapZnE+gBF0UGanDO3hrxJi14qRVIq5kexxKx9UBd3R5ctsV6J8alCO9RW
Vhk/peiyKkq3z2oQ7ay3Uu1PC6SZCSQzWx7ptLuRSF17ARcpWqIMoslVgOsqKN4baaikNzoZV374
krHRLjllDLTazUwct5krqA7dAiBeUSzQL+kaeUuLseuHZUNiwzXARejdjzPmETDWTQ5ca4c+f/Hb
Xfi61TlWr/RNLukbtlnXcK1GixKUb995gUT+/6Xnuj+G7dZa22F/qNe3eky/6PO/7IhLSkdRmvX/
YSxTIJGxkgIu3jojyh18/2rxmvqj0Y+5A+PT4oD3gdZf6/PkyNEzNaGOV2U/ibKbIY6kIN0bFgyP
oLEM6zSG0ZFwLRNyUD0UAnek3zta5s0LD3Ow7aey8Ody2S4d1Oq1zLfsfSGJB2e7SED8SfnIoHqp
h6AaWunBoPssR5pxS1rj2pI5x54/Br6OSWa1Ss542vZezzZoGN7Y5Vc4E7pxvuIfv8wmqRZ6ilV+
Xi5n8krtFwHUyNChgc/FL1IWuhLRFDVetk48iuHyLQO7aw91EdoojBRJda7oFuWTZ0eTqzd27pVT
wbgIXbNdNmQkybyhnzOsfbhn2CJKH9XWCK2boP8rYf+SbFKPMlVEPyMZge7nMCP/rZ8nRIp/HyrX
BkDGRfTJ6owqmaFLUH2hRppZG11YuWc1GTxOJ7e1v9GNjggfUHN1jWd0FA4ZpW8xaNN0hB+HRnPn
lLyNvYHtCP2Bf9/WlTf7OwL/Y7UsIJpVYD3OG9tiXmuB5/ysLihfkDSyZlU8/PsqV1hb+iXxJBVJ
oRsqjvUOdBMawpfrkEeD267McDxUN5hI1zoKl1yT1Nbyhna4Sr0FBmx9nq0hzcZsDY3IkKxuJinn
T/aXgHXJPckJWWZWIJOkL/3e2qgxxV/pXXmovtm+OiLRj+VOiZsdzId98njjHV5Zn5ecFE4rsyUc
Twfd4q0VnplvU1yAKKQjIdLicn1WaQv+fbHfDPVvj3gRRSaFjU024hHN7iuZGs8xn2AaD5WkbWHB
r8h5dfjKYWh1o9emZ3d2ZvomTEDkvYEhz9ICl6AoodHV21Q+aeaapqCbyB3XBs/p56i0X/RhCqCN
QkiLrlIeiHo/QNld2y/8mFmBDvUUNZrBwe6LRwYjM34LanMlRtHzmffHgqdca0wlHTE/GapdRp3A
tm5xcK98oEvwvoHhomNoyBtNCq1rsCBA3LFvDZCvxfXf7tCfN27Uut2ff/0c12W4hHMANze3CJAp
BcDXACwkfCBvkQ90v7OG8uYo+do7u4jrWqOnQ5ufE7y2wNgu9zq4Uv17oV0Li5eQ/jzhhhTab2Ro
gz5QgsyTse3bmCT0vu3uDST2nXdLletKQUYvCjJLQaJmceCGhhDGRxDhAo+/8CAJ/u+nufaiLmK8
dOCsbI54mGr8mOz9nN5Clly570u8/0K6zmm1EUXDygiBjA2AfI3KzeShm+f+YOy6SwL7Js3i2kf5
rc7+WGv2ItH9Vorz5Zqt8QJm9Nl5PATRNtDCfgX3sEAJ0YTGPOvfL+4KgBBm2f/dlrMFmQFqsTNi
rHcfIVEbILX1nsRt6NuVoP3bif/jmfLR6JTFxBVOb8Q9SHfbuMz9+fftX+kx/3Ym//htAQW/pdTx
2wpmgKn7/bp/uoWO+s3b/hKJf+dwf/x20tfEbqBssRFG46Vs7l1ThRWEOnqd6Zz0cdfnd6i/AhsO
F7yBmmYPLBBUNW372EBG0O1NHs3sLmOPxIZ2VbVzsjc5v8vWr9p5YwJBb8gqaGZncYVFgkZFtNan
tVEBj82XX4noDB5YAhxo/uCYZjxyNTaZ4c7FElIxHKYyhE5FnHYzlPtm6nbmuDJT9EArNPBqNK8W
GmWFFsoMAsYgfrhtUpsxp7fe0BXwpP4bMf94Q+rYy4oJvP2Xt4/HNPh+3q4z9yEFbvLfX/daXvE7
gv3jAlxxFJo5OZbOy1vu3kdRtH36+fr3j19JwLSLiKT3jdOOUwZoy+L4s3OwypdWZEFWfuj117Lc
6Ktcix8XgckYEtqKFqyTuumjZqlDTgAcYZjKmffl/PLvR7n2ni5JAzmApbpk+BAb9ExdqL3iXS0I
Uevau/G2rsDZYYj83zhRqImpF2fgJzcUL02q0MxXEzj68JgJVBYbJhwmO8i2IceGocFvhPofq5vf
W/pjFZBeMUxdIRik0iFInfuGmTcW2JXE4bcO/+OX21F0UgHZfVPABEfarm70bglFrRufRft7unpJ
AQBwT5PqiBs31SgNAR2x+CF7yB+1ZW/O4U/lRP9j5+x3h/7xIJq1zFkqU3AMrTdZo+djIImTya0O
1u9x95dY+Lvw/vj9Kml7UedYYI0/hVqUrfDf586gqwP+KKDlAbE81Li6P6w7sNkhjxeiR+m+F2GD
Z7zlDX8l2l/yAcjMZUESTNQTG96Us+LnFDrJYKsBOSaw+EyThT18Em58vmur4yJCpCNfzKkHPkCj
a03MbkmhUU2eCLHguQYJ8Qo+UGUdGU3ns1wGzaD4SgJ7OHYqEv/GPZwzvb+9+Iv4QU0uRJ8jAg7+
y8fh8f74artPDzc29W+C/Jdfv2QPdEzKymkQA5s6iYwUDQn1lFG2p/Dzdr4ln71i6MG2gc+UbgQN
gNPlksBX6kAMzbX19ZIJ3xmgFwv2JlVPui3BrVsR8Vmz+0JOrw7MkAvH3CTq9CEm2NQ8AIuggJid
i2CA2yYb7Rsl6G8Z8f8/Ckzb/xufMgD5k6RxxIbREyVQCQTeILHToLK/JotAIyruIPqoStWtsUIc
ANKGWYK7hPmRs24K0x2rd6ZBr3lifWhBT0NtYLGTsJhxjC0wUcLQqK0XbwZJf2hkZEIYsKGN6yQP
zoyuJolKQXxzUD01v0VS+fsRBcrqf5+pLYC3o2qCZ1JgPYGMgOPgaOojsWECAjJxYS03ZN30vy4z
eplH4SysNWfElfTuVGbg8LP6Vp1xZQVfskdYReeaGh1qdnhEwLqwfdWS3u+gsSpmtutgPNDtql71
uika6SrX7v+9c64cvJe0EZYZ0ChgKJ2qbDdi7mMgMjUPpbMR9v+anigX32c2bHPADoXsmtv50l/c
7+9PZLdPD3f/foa/fxX9kjTSdawvS2rLDXMS9KDuB3Jjcn9tJHfJE+HpkluJ+L3zc97PfCSZyBpQ
aaBjabp1ULp7FH/BvPnfJKZ05bw8/jhBWmhqM2BoMCmDK4FSv0v5xP83SRL0if/720465k1Nz1UT
/EnpE5NPZnsjf7tyBlySMvqmUNhQLhDZUQ/aMvq2dd/V6a3ofm2RXkT3vurEbGg4ttFCR7uYhUts
n3H30efrE+ynV+mBHG91lv7+JPSSfNFVc9dMKj7AMK0pexzKVas9/XudXhkn00v+RZeX3QAhZ8xK
chIoAn6dcCShyqmD6MhST143wvsrh+5XrsN99Mtpda+q+Vqbxh1Xlxvp1t93C72kZTA7VQdmolRX
7BfCT1X/8O+nu/a7F7s8V3LVSVU8nAbDKbrKqvjfv6vZv4H8L4fWJfdCF3pdlbwGNAf7r/PHKoKU
4VgEZKtCKrdw5Wt63w5ha+zh1wFbFBgcEBSW0gX4zJwC3oepfaQwugKOLYtJ5i15oI9+Sd95G5Xb
POZi1xZr0/YtcB2caLS9hHlDGhV56MBTVMc/RNnoAg+ifsIIIuExY8GYeZbpkeyrUzdD8pVNLvmw
2aZn/qi72hODvbAWOvO2ch4ZxFVgJ+UbFlQtAoCY4BSi3bGvTn/iQScCWDOpLw26Syh6hsj8aYGR
A/4Pio/GirIDy0MdKoaV7fawDR/gKT3uxbAtbW+Cj1LvtkgR4FQLkPqRGcD0AiOhrtKjHI914jbj
Hh3ErlmXZjDSLlr4GJElbJkWt4+08527lCqxLiFXpvLtdIITFJ1C6wcQQ+1lcEQIe/ccU8Ntad6b
aY3tgJzSM5Z5pXaflgMvcL5toM/Gt9bP1AYti0q2ZkeRAgfo9ba/rKx7KAe17dGAnSf+WKUFHXR6
oSX72MLACFJ95N6uaVTDefio3cHyvA2wIbpHxmNkraYBQL4Hj6hFcRskK/0bZSHcAIHCd9pAwy/D
krT/sqGPnvj4cwy4GoBv4f8TV/e4MbHHBCbDvLr0pkeomMK1W0LGuAdkfFWlgSbcqoSC8LcQju/A
kgrbstC2KXpuixGpP0WzToHCg/5caHypHFoTnvbRh8pWLzzrjlleHTtbtXWdOhDQmdR2i+Wl051o
3woBzYvtnN1NfdQNMemg2emWmt/Wfr4EHYnFXT+71X0aTvBjSoMyi6DskL2mIAN07pL5C/zr7+uN
89zaB6Z65ztoo7oK9Bf5NmUevGHF0Rj2NjSRwW3QYLc5xSXsn+qV6viWfgDalBpBq/vGc5JB8rvd
6zNMeEPLcflHDlb7EswoUotY3DtwB1GhIYYWiTatbBkOML6pAfDxyR6e09zxROkNfGXKWDpx2p9q
rKBi3eOh74E/7bvPpPJHmGWWnrMdEpfzr4KvZ7jMrHOg2/25PhWY38CgiZySZCelz+udrR+adrXA
2aNldz36LrbPoGIPl8Eiqvk2g5O96k72Cc0j4xlt++zFhLpdG82Vzz57LP7UI+AJLwGGpoLjD2Lz
uGpySO+60ct6v2l3MHwfQCbHyjHuHct1hghgIvxPkt4bIVBIWeWpLGpUP01D6GWb7+VLAZFbayUs
bL9Y++GQ/zhWsMO04RuP3tmz84H5edp5luGBXJY4D+YSyAnbCR9ha/SPfRlguWpQePriYpXgW5dw
QFvoqm1dZdx15xv2cIHsZVK/mj5eZJScujwkM15/D2fy73Jl5ZFieRgRFV9nSud8h0/RJt/YLcYQ
DbCZoxCYeSCwJ4aDnPqUz+u+iBCfktjOvk0oU/PsS0JjtYfahOHmGCXnocZHt8Feyz0B2FUWEmWv
9281wP9j0Bm7VIugZAABIbuPWvhdgh7jYIq5bycPMhFYQ2I8NL1HQMjBv6PCWN5Lwn48g/nh7Uxg
ZagjEq+WZdVPrjX5tlp4PdtK7Q7ajQZZ8eqO2tBCO/Riw1kwsVVxl34y27PRIKSuThEFImNrTSFu
oxnhUe7TbmUg2JcrmM53G5t6NibsrafRs2dpqbjGHM9srxcRM7+SZkZ5u5mAGgV/B53m9rmDiiYC
Qf9SUhiWygoRyLMSoI+g+BhTC9LfoQJFKNievkPHHoFG+TZnT92wDibbvnyevsZTBdDvAgn8APfl
HJSdU+5aNVhg5T6fLBqD78Q+rE0aoQU9hQMFENFF0CP1kwLJzh/d8rvDCLBT51axTtzpU1hBJrwO
fAe+Lt6zA8fKLmIHiADpiSGoi7VuRRWL5u6wMG8y38rk7MO6aP4SJ5o3P7Ugk4sHq7uv5DonkF3/
NmEQacD30Z6PrfM0gQ1AN8U92cKEAG6X3MO/WJiedT4lkcLOLxUKNA3+huW2MQAx2HZdYNzbd9Nz
9jVrm1bG3dcyetjnkGDzRWH6JIVf72x49YBObIM1TjtXzwpQsCAF2Y2+YlFPGEhgsPcHBzNTB+FF
gdPi+Wjo4bdHIXic1mFf4mPiRssRUdDsohIwvjFHvNCkq2mbrivcqfi22nyvY6yWI5U3zLsF8vj6
lHhmaeIMfi9lpA+5P4xGDBjBoZr9XvFbTBsCpj+05h6WPnlxmtjWSB+S9CEdtnlyl1TRCIKVlQTz
uOf8qSn2mh1V5UYuaz494rgPljacFL9zAm809hPZVfPopSnuFSGid7b6MviLs29LKLngTAS3WgLJ
IesfW3td1A8tebXtaEpe5+RVHX9K/H+WGikjD3I+refyWCRBZW0z61MHq6FZcw0I6fQLOUmmjH6C
e9NsJH1OUKUHDhaxzCETh21FlX2CYrzkla/aTxh5hClp4wIHsJV890CWSAjpjgBo2o9Lsiu0ZpfN
EJMrANsq6tUy3itUx52KaJE8ciDUOEUl9DXqaIB3INfFStdxjnzMHGYCThsuY/PQYWPUcABl8kOQ
foXWXDDgPePAJ/1abZVYkUMEEY1VD+dC4VSesI1IKp03l+aqG78TPDtYsq6VH0rqbNRJwGQOahSl
pXrj2eRMN+CPYbodXHETWMMS6ibE3Dr50dAPlnIsVcQbHAIWgamXUXlZru8amxyynsT2AL7B/Jig
B1kynEHD1sA6EKXqE7nqiOplDA8CTdqq+epkgTSgjDAj8uzF9g0o6M+wkSxx4qYwiU6ReNcGyGlw
XVOBNO3KOlTHwySAj0LXAvyduCk+S1X3dGau2w49vNZ2RYdPBTdgTt9yAmxwyWExOLmVNsLFC8es
0Xq02xZ4Zqd61+ufmgt/GrXIsrFiFrqp898GmVVqQQ8DPg2JiTk+0j6PnfEtGw5OvWE1DK0r1WMS
1tn2e1s1oD6qMOpjfmmzQOvssIH3osb9fLxT9PY5t6b32bGwfMhONqkGIK0NPVvENxwASTfGTCm9
PFVftZpikp2eUmq5JXzI6nFHwTXMUhI1VRJmGTZb4aZpERZovwMa0y2QkMOTj23ttTJbc/xBbeg8
vc0is0sCkj7zqt1OLCiK/dI/UvJWZ3eiwOYFI7OrKgxucG6q61bpDr2zkpp9wGglgAgOvuOpwQIu
uycte87wzJN4MnsrmhMopaS9b5gvGTapltWBA16wORE3oY2/1CrQ2EWU4ccTHQeqEik0Wvq9RsBv
O/8D9cn6bZmocWHbXgP2ZeqgiZbyp5y+1R0E/yFiokCiiPxAkAfO6XcqOVjybWy+BmOdDfFYdasB
lsLpZwNvn4Q9cCsNTXW1dG9E/ZaWtcnOAXDaNXCM66cas6WTlW1Ua9dh5mTQE9GEN1Ph6t2Xk6zt
5V5DxYrOik62jbUupzsC5kNTeLzXXYVNbjmLzwVg6kRAuh2GdMRUfQE19WJNm9eZHXUNhQQ47Un1
MY6IEa3uEvkjl73GTpN6nAYYzhHh55C1K1O5aigywwyhy9lZBvMrBoW7uX+a4IRLEfOS6atM9x2Y
rGAXTRNaffauB/hX4ZCiVDGRw2yen9vjLKm9vngYuB60QJWV5xQQX2CW+XYYT5LdV5A4L7fqABD5
JoNZ5zlpodGI+JUAjk9ODUbX6jtsZqp0Wy+nxTzq8qkgrxx0ZvLBc9i+bEpYuKuvrakiAdh1qhp2
7auAXNx56je3SZBAzV37Vjr4LY/6d59mcZWlqxZvTRuIKwzk6ciWTUY2HYx7J+LzDo6kJbTDFCe2
8VaMrMILtVaKIbYVQElLWwft0h4cG91HTALgJpKtBlpE3Fg51cGho6tgCaa5xJ7Bsez0ERGGp1ki
zBEmC4QOcR4jWvftDPIGXHFh85cBaTIHozqF58g+l9jBottzKGPDuiXmwKPk2U+RbLIR/O63WXlh
+caYTyXFvSGt7VMWpXA5ZHdC7iRqFNZ7g6Swedq2DPH87GHIYAc2rwVyH20oXA4fPevsF5l8MR1V
o6G6jQ6PSHTwIJLN+XqAPYejg0otdhrctfVDDrkOvmICzKLqoI+qO6saxOwOJTyKzHmtEr6f6bir
iIw5msOayPwZjGiLZb7KF3BDZ8zWB/gLNpiT8v6+QTIFZz10gNGMWYqPQbaxHANLHZESwwskabeV
EK6mfzpAxiRqE/SGdDvrNQNMMs9z3x5gNUJJoCXvs/xRaiDJtE9NXTkq0kt9BzXPPUXNokOdCePl
9dADQ9pIr2u4Z+uRcFgohsFTVemxcgPNLfClZxwloM6Yzy3NwqlV/CX5MtEEKJGmch07qjmZ7brm
p9HK4gW1iIL+StfzgziTxgcJ76F9k2TRhBJiGjBp1hwvb7SgMocH24JlOvoAmap5LarZZRCxVrah
WQ6Bgqxx1w8gXlI1sNFvYANGi8gVlixCJ9fJcLbP+VM2QXnIWRfjzpixaYREvrwb5JMj9k4VDz0E
nFl6LHv4TMJ9ElSocUKdz2iIUq+g0zZfEvD8gSLvyRZldIpJgrUisvbS1g4kpnFAqaLgpGFBZr/V
9ZcR52iFNgfRTaSccw0XuTNp3e9L60hmzccUKOmPelusTGt40QX34bmCBl4BZl/vOeOWzhJF1efc
REiOmnmAppnlZeIgJwjT4zgcUSNbdYs6azr2vNpYeAeaQwPCwLkxpaeAnbjIe1llUdmluLy6nnQr
1ttlvSDD5cYx69SjbtQRAWpWGcZ1Uesod1DndpsJWQgoWYAqt96SSb+t7JU0IXFcITnCTETvUOZo
zAcUgCDasjMmkipoIig+TeIyV72B9MfRRubTmrvcqsGwz2JnwXsaVc+ebK9Hty2tbVSbwCghGWEq
kKhtCb3Keq2rdSAHshZ5cpIie7GE8PsJjsvFCA+h0jVwoqvcckeurVKQDvQZ0QjIX2gylGnp9VCH
K5rpwGkDKO+Au2u8ZUT8EIlLqYRinXJySPsikBzAVA39mMUdKgSjl54iTc1hFK2KAComsXWWBxhP
Ge8wotk0BXGzFnoW5LnEP6HTgIX7qiFCtWWUDKeB5+uynF6ps5bzqlSfCaGBQdaODFrYfs8mRWR5
6pNi7YyWJ7JPhnbGUNmw/nL8qnRiDukJ62BRlIULxHN1O9AKivITXp0FJCdSJZ5QT1cpUFyOGcoc
2uOi3c8INVT08WhMfqZB5MrQ4oXW8GWGPNEcJvAYarFWjOrbTpEUL1Z0DgOGgi4YLzClTgr5PI7m
c9pDoR1S2cmD0aqeVQ67Ss9g+tz5tvlSt5HdnENhG0OaLxp7dIz62XqsIJoIov6Opgd8LTddEEDw
NvoOdTxNwwT1k9rsO3BQFeWNQ5eFMMlRFJ+HdF9WDhyAhDghiFJcy8MJXViilFAoEHjcDuT4SWw7
DXmdZscT3GiVuQhqfLVmeao5crN+CQ3xUNpakPLPoV4ekIs9KFAJ7aXjSWBjTYLXGMKWD+hwS3GV
SQ1ruUrg6DqV0jPEqrIAk7O2UzIhBDqepr22ThGMzuQ5lvBqEICzRLq2/LEyQCrRvSITfIo1up3Q
S8tg3ujAkmvQyLoFY2fpztZwediTLDBr85EhO8gV55CIxVOdHau2amJsFI7qefhuUX0lZPAns/SW
AQWN1HHk575qUVA5X3VoidWKNxTTtjlLa6DR6CR3HXqqxcDjkpZ+UlCft8KDMFicD5o7GsbByk6Z
M7uGSnb9ontNs28BDqahVe9T6D6jcesgF81Phn63lK+Y2Ir5njemmxmltmVN4TPVWAuhP8wT3Sco
egteHiEFDjLY4Bbn7H5R37qk+E3+hyLd0UJbmeb0YkCWQRsxeyUCtrRYkWqDPK05tswBqigHePgc
NLBlxyZkOgkNY7qbANzGldEuBQeuQn5rJTueoYJjgTrMW010nqKWntEqa11Du4ejJFdIHUrQ8fTt
ZNqB2eCQkLPbLZavChT6BWQupInYLw5Gx7c9urIW+jPLQWHzakK9Qx0CQF/rKYNxV6KV4JTIHuu+
gaUe3ypagt6LurZpu1d0E3rOC0GWZO07vCKRfjsou9Si8EYcKk12l9pQg11WEh0Siswtq8tdn6Cn
iD4EKdYWxrRKPUKSBEVDgklD/SaapxonwTyjTtCMoOAfDJaWotko6rZEPFzKs+8nCnTA56yNxLxR
B5Syyu6b7JlCsoUNtqfA7Au4bLey3infDxM6s+Z7r3aBjSyQlMhYDMxdHYjWkG0vV7wn/mjTlTnC
kJ3qrtX/SFReSEwBCIZUk4C96cKjsdmWUEho4IatAcR59v8rJs9o9phKeioaojBxihD/PFqBLEjy
cNG/nUzzbLItS3CtgDpvNBB3m8VzdOjQQH5nNHikcPSo7/QkRwxGxTp9FlDOHcHLlOMuS5ooNVE/
I6Ef1SLEINHT8vJHotGlW6e8wsHd36vN4Al9eEC/vOwOrYnOffptW+g+K9CRqLV1btRxNn1rKjow
WRVY5Q9ZIuaAD9NUK8rbdaZYMXRxDqa1HQVyGvi4YtOf+aY2jrJ6NdSVN6Ja0QSowWLZLTKonbda
RbdCQT+7MaH2hH5inj6NcPk06reGZbEJKs/EEtBVZ98QzxxhzpH5M6leEtYg6h4nW48rxjBqyJGH
fXWQp5kQh6cXYgYauq2k2BVI1zT23KsbAxgY481QdlqOIhuLzGl5wDLT1ftpvyw/edJ4ve74CUyB
ZKP7KkI0Z+GE5p6TpVtF4CCuBaI3AfsS3p16s65VNKUmEbQIc3lVrjIkaCVAfFWPBoSJOd4k/Uql
SF8M/B2yc62yrUCh5ZMdlv3zuMBvUr5VA6Ryk0OTY6pfH+Ba7PP8wbFNtJXgBo7uZjuwrT0poNEg
oVfghKFMq0EvAL1AzY1y3hkKb1KxZhJoLuqKsirghsn0r2RJYseO7KFDUxt3aAGtKtH7dBgSuxze
mWgMtAOaB8amN5N1m83rAe3K3NbCQS83rMX0B5zgqjDCRo7okGMpZ33AufSIpcYGbAMpKj8J5rtu
d66AYaXUMaex81hWejyaT0Zf+d2S+gNBIGgGXwp9r7SYnejvZEHQIaMPN5kIqXDYK+dhktgKgIFr
9N162roZ1Z60vnww008bzdfJyUMO2AjBydoBZWantW/USPjsn856G/oXlp3rl/K1pnlQcwhSGIab
4TpDb91XFfOVXqyMQayL3t5VSPUVqIyhl7BpIQtY1AIlFNs1CiBLiYwGx9qV0M3QyIqM9pon1G8x
CwPcx7ckBHFRv04aLMM1tMKrdNotNRQg0iwahuFVmSUa18VTpjgBdVBk6I0ZGAOs2y2Kw3lsfBUd
i4rJUz1lKPLOtaA15XGlLygtoTRVaaDuKXA00mDfxh6nJd32zZRGonoTWh0JrQ9nAx6RRZAS+Jir
JAtL1GKNCmK1ueYz2LuNtmZ84+DoGtS7etry+nWSr3r/LjqocKQv6gJRQbRdTHCzkkoLiVO/MhWv
RXUNdG7R3mBmHWRJAIx+jYFesZeG6jX2e6O85hjgdnrpF0MJbmCLHuonmVc5hg4avp4tNolcO4Ce
6XGv5ShZdM+amu+xFAHH5oKm4KjfO8VmQrdvAeH5sdBPE3riqvOiTw6ca6GTkNXvPJWebaroSWbx
XGJmpUj1GYbOwdR2D7miPEooVGk5ORr9UUX2WZt5kA/gMsg9UcXW4ENUm3fJslUrO0wK7SsT23La
VRh9te24cxS794TGTV83umMKx1lMRJ+sxUDSuPxUVWa5/f/j7MySG9eyLDuVsPhHJvomLSM+SBDs
KZFU/wOT5BL6vsdsaiw1sVrwiqr0YDidafnxzJ+7JIoELm5zzt5rS0957/6I0oYHr5XnbTnYLsuC
RQECU3mfZIecUrYVyRv2aVyGwqk4GBkRmXXxOW6jlafXh8ynMs1+0yYEldo5U7T74AsxFsh7nRnX
V6qFUCOF0Er6DiUdsSrmgaKDoZXUvdXO8cpsJcvHkdahlTsm+/TWEotZ10SImvpHzYt2YZu+m/jp
+6hxfEteD/w5/Z1oT0dxx3XBn7WPa4A/RYETPtNIQ8jnTC+3OfekDlJt3jb1XHezpxHJcmx4H36o
rYWWHSBTWiNGjuVhdqHSD/KIfkfw3ueG7UItUGTgDjnVf53aN0UQSCV25IGD2cItwzqVDE6vlGdw
YatGoZZIK5FDiyPnw6mvNjTU1+AGpm6kZQ50Y/qd6zdI+UpITckbMjq9/w7MF2/4SGmFVpXk1Fq+
TEY0p5y+VO89k44F6G2rXQxcy7LbWzSD1Nq1FWxApuAYfHs+fik02axxgG9tOBrzlcBbJzNhlvL/
Q9lQ8yEFeJ9oxlyRRjtl50kABK26JN0l9Y82fg+aYqWQWVjjyqLra1JjazksB8ZRiQ+p/+6xVBA6
MvP1z1Ib2IQ3tJuSs+S5ttCxS+3d4KE16MflqbBKRv/gG+smX1O9zujadPW6wrzkdXelwKZVNJ+F
ACastx7zVSgby0ag8ODVdloYC53+oxR+diD3rP7cM1R7wAKR+jyoRzVu7ky5XWGEseMElEHAA67Q
3AjCJ5mVbDbtOo2wWUhRKM+EXJ2NtHQlT3GacS2yExDiTdtt2050xL7ckI65ZGoUmimIuf3Wmfuy
Kl+N0oPHoYXlK9SIkB2C5oEzhMqpPPg0I1KUQvVTaafzoppioxOt7Timq7Q1mT5FIpzGI6RWaW6V
4aInsJEZe5fV0ZHgz11XRTtTH1d+wDhu21XdbYWSs6kW7BNdWUsNyTzMkWHPKX4slo2qLUfgrUQH
q8oPgfaV8hgNbOU+KukD35JHA0JSdlG0qxFDdA1nzTtkFLp+1JpDwT5A9vo7gQ6NQOcvGj/D6tka
nmP3ixUdheBBbVeNj1H5TqODZ7lrPdqlEGERmpYShyfpHtGAVNK/K+5N4d5EU2aJa6He9N0xKvde
flDjveTvA2kvDp/cJlssz1UT2JnlOUMQnvzsLfWG3SiGYCiwFlhD+NrlIgGSn/rwUijxDP3kfaZR
KSmSRUy3kqofFUD9VJQGprBzYK5zfyMWdH056TqdSdCNf9ZLCBt0KYvolPfCbOoSjLjHgF2zaX7o
KOU0yoZx61pELXgnNTzlFK2t4jE39GPTyCdPSu48dSV2q5xvqVuFq6jbbvINvp8D5K4RP6Mh+6jS
l1A4jnRlLCPa9dB4k0Bd+kwnFg4yId/H5nRXyW5WDgLcf2QTzWMU/cjJDB09KprbLuJcV5ZryRB4
gpEIFEm78SWELKOxGb3jtDrqiUQbO8WaFFrvTdbc9WrJPrl668tPq3jJDc0hmNLxLDpnxZNunlMr
pZ33UfnJcfSsVTVtsOLUzsd6WyU+EcDmRuIQpapfGTMhKcz1xhDZEyfWphIPpnVoQzxyHXsSERK0
nwMmUR7EtJ4bqeZ0brHywmeL5A8vXKn5u1Gh0dKUTYQaWciSD5Z/ujz079WAPOu5uCxSyFf7UDzL
5r3+bUSO/qabtEC8ObOcQX2Jk6UQr6ViVWTbRBxsIhGGjqI6m+B5WeQUqbYpH6EP7zX3Sw7Vtyg+
VZzs5DsRiNgTO5NWdlTxQ0HaIHKGx+2ny+NOzl3aJqzWzyzE4eNoofVhlfHCk9bNyuqzMJp5Hq9k
axUP75JhC9++6iTCXR2t6iPETdlkBz4fvyVELsSeVnP9jtVDoHIYo1GYh7lDghXfJN+ZXGNyyhEq
MQpH7LWsXY/D0mToVnPUsp6xRyfLzBbD0u7WPb5FGh7fo0sldSF0q0hTlmoaMllD6pg16kL/KBR5
5tVz99xSZMmtpwRkQU6y/YId1Zjvqoz/RQ5L0W2HfVHMtrRB2cOy34wIxdQp4D0LkTPGU7+dImb1
Vr270VaON4iytWhHZa2hvSe72+GJQPeDqRwbNFGgGTLD9oNt0z3GoOyjRYzbK5zn0kkQ7/uKjRxA
6qOXbZqcUwa10rkUYbYAahY8t8LaiD5YvPnVhV2RBbXp8x/ehA6jcoK2ae76ZNU+mqBnxReOBJF+
rLujxnm7XUgNxh4+r/zYcxZgZy6yF7AcptcoW9X5jq2Fi0oimqOlDu76t6xdjo9mvlCNh1ibB5x5
vyuomregEtI1udv0778INVXfq8qmQ+42bNqHaEsLBfFEvNXP/sncih8c3fWDdcNed+13XYhCQ/ZS
7FP4XWbFUWArpDfEv1cFiReKUDEIxEwbeOFuExzMTXuPXqb9yJ+He8bVe3tkC1+IM+nHn5V8V6/Z
hVMg7Y1ApptLzWcerkdiTZNNtfRt2mwzf2sCY7xhd/tpefmdYPBCMOolhdLXNDO2mUDSmMqJhNlT
0ulBE9pTe81KaqgUxrKTWF+m25+LgSIkhRMfrUtECQk1Kw+ROrvxuScJ5G/eziVSF5KVFofT5x6W
2aJ2Xu7ozsyn/2iL2AdxdrxlNbsyUC65rm3U6WaUcT/F5OCry8q45Wy5duvMC9+AOersG5MEyt5e
RDBRrqnKbycqDCPSnmgN8f7PF+vatbqUkSqlGbkyPJGWDB0DOrBiHgI3nBX5rcCJn767392OSfr7
y6MbiF4ttIHQbQ33rkfs1GTSUoCnQKjizJTBBrXoDSWWj544G0qllLw5/RaLDq1gjyok007WxDWW
gzvVE86FS9m0zCmv5Ts1uaEVvsJVUcyL+YXz0Sj6HjLdkHco1SBT6YzJLm5+8mrBSDNP74Fw+s19
q507FDNgjTn80dIegpmZo7zDm1CoJ8laiFJt//nmXH1XFzMRdyaj6GThNPwJCd9MHm+08A77d5KW
x/m9MH/25vXS31i3fuXvxd/KJUe2INm8qkQcdfRm2QQ4oLWxlve2MUMmuo53E+SVJ3Y5maqql/qb
Y5Z1NO/QBTnsJBZ//uBXx//F1NVlZWaUI+/iqbXRYC1HbADe7J60g3nm5PMbE9c1pfMlQdboIkkV
LL3fbhHdzfL1mzy/o4U0852vdvb5rM4wHZAhsjlQ/Pqw7B/Gjas8jarfPBKXRFmjVKOiC8phq9IY
TOJkRR7LDb35tTFzyY8tMIanY+NPHE0a3rNu4ua/kst4qFHWhgfZptk0a7bGOnpuX5Nb9M5rn+hi
wvItjsheO2DEXKD5tSvm22T+qc/y2aGer26NzivWMOVfcLKBLBjaYEBNUfFFKuGSFRVpSmqXPXKj
rOU4pWZrLRJ2xRCuGs/81NDLqka0jd0d7bLcWJTyyqBkWv3QORcHZAbKdDIqSd/FrEYiaoik6w+e
xU5KbOEBvo3spqy0u/dKeVEUAci9jJOLdGNPcMVMZVxMjoYc0uPu0HTk6atO17RTELYPXvQqN/JH
kGvlz3bUn5+qazPxJWV2iLREjwuGXWuDDZi3K85o29CulsERwMJGvnPvYLXb4b6o5tlWcKxddmN8
XLFqKpfYWCVVm1RSA7CrWJIAO+6rfbApYJb0K/SE9le7SpbqzOT51p9rAm6H7cSrACS5jJeoq/+H
z93FBqzVofqAle+3g9nOFaP25/VIR+nPl/fnZ/ndU30xaWm4EiVF48nTjIEiyAlRtag+NIgIipC6
g0rVOLwfw1carilZ3umH73/QpWT5oA43yV8amir9s0u9U60+TP1ghpu4sJC30ErTqS8LOllTwaLF
sChRltPvBeNTgS2mt3bG4E2zR82FA9DQE6s/VIQxPi2pOHupA3RKO0v8CMJjYGK1uRfGY9Oypvh3
gfFMaC4Cla8i6e4sd6uoh4KmvyzpMy3Aveq+udRxpbA56UaxyQ1zFgW0XuKVNPg/ovidpDIo88tE
oSE23ECo/nTw/u5SXuwo9UDX6rCBRlqgJqG+gbQ1tsNEXATVlzoIi8Ffdv5jOibLnMOVKvS25fk3
tkRXprJLvi6d5EzoMIVt+2LvuatOvrWoTaPsNx/qEnkrZ57qCwmZhdoMwR7rWj/jxtqv5Uyc/fjz
GFSuvfmLeVgFvVB1JWZkz30WkUagPs9SgqTlERKE7lhNv6qa0lFNenhD57R56CA4hIi29qO1la/E
eqnFw0KUUYQBA46z4i7U1Gely0+WSFU11o9myl5a+DKJvZWqZK4bwotF+ZLz6s6g2eHWt1jlVz6L
PP37LxtHenV47PuWbEx/OWU8KLV544hw7ZUv9lWGJwWqkhgdLdd90j4k6Kb/fP2vbKfliwlGt5Ss
Sw2920YoqRNQ45nrg9yAV5mK9p9/hTRNJ78ZRvLFNCPSVbe4MN1WJPM2xBuhi4AVy40aqraOnilE
lqGXGh2liV53Y3K7dna9pBrThOvSMZKAEsy02UtBNJ27dtfG4tNkOxFurPWtOfra3u+ScdxWVRaV
Pr/paUp2/qCRcvTtz1dvHjkM6xtXcVpff3MRL3HHJfl9UZLwkKPPMMYfWPdXetnfKCBcvVgX4yuo
uqYspGn6WhTvOYyegtSiYJmuOkd11F14dBfh8s/D4doHuRhxHE9gJuX8qo6ZMqcpUSvZTOpuuAF/
Qgx+d53+ZbCNSSI2hHFRzJ2r7Oqm0K909v7fQfFc+wgXk30lyGkV9xANohn78LcPia1+P6tnn69T
WPQtq+8Vd7GiTfyGX6aTSPcqoa34KBlgKXMJWIrpt5/zH05jKD3PJbuPyLkNhrg2DC5hnXpXZW43
XbynJ42hfAdm6PT5zGwLpemW3fvKBlK7mPCTxrQs1U24eEPpxNClDZSAxWOXPRpi6RTmrbPotZFw
ieVUQwEQb6z0W6g6Ez+SwxgE9Tkqg1tTzJXJU5vGxy83KGw9XQxMhnJuN/OXN7QLewJ514U9zs8o
Dmx/fxNpemUBuKRiJmVgWGLGcYUYVJs27zy2s2U/+0SVast25NwiPl/7SBcTgax5pdDJMi0spVlZ
wbhqirt+8omhsvkfPf/axfMfyeLgm1Lab9HO68Wk0ZnJ+g18xbWxdfHwN2LoKwLKrG1X5E6kvkTa
cVAr20i8lYgmxO3dW/u9a9fpYgoIY7XT+wgWDcsWaSqP1L+x4/jzhMfzuVi7Sg85/hkj2E1y0JVV
9JJ0SX+wbYZK4tkc5uI8oL7QUlB5P99M9p4ewN/MnJeMS13NMs9EfbF9YgdP44Mi+2fX07Ujlm86
GUNNexQwc6UItaKbMJorc+kl81J3PbeUpnN4EK2iIZy7+pNUNIs/j7UrT80l6FK2RDdDuwLXTN/S
+R2UG4vxtYnykmWZD6FG35GbgWXAEWajkz74YAzVdQlYTpv3y3Rxi9ZzZaSp02f7ZZIBelbIEHH5
DPKrbhaor+5HmsACPr0/X6Rrd+Dykdcj06PjPF2kl5E+uTJMBrLTn1/82h24eNoVbSgUr4L+FsZS
gCRdtTPU4H9+7Z+b1N+N2IvH3dNwkTbmP3BK6S63i221ym13qS6qZfYIZHrdOeNGOuIBgkie3N0q
EV9bmi+B9aZOVPow8LEUln9lpaxiJ5ufKEjPKyZ/ZBtzZDhb93TrF5rTzfjNR71k2Kt1p1mR1fVb
scJMJw12iPi493ahh94w+IoNYrFFDJX0MuqYk2faLHAL6ApCEUzV3nmMs0MfvVnYyrQK0EAIqD2o
OHrrTlq99kgo/E7YjHJJo3ivCgDQy+Qe+8QiGmL0NFhtJGNhEicrTWd3lbiWbsotTjEjHKK6mStp
Rrge+pRInoP82zZYLuLWWgdtN8t4Q42/8xUUHjryzxEZrPE+NlDpxXsBoc0QERyBCsBDT+qDghqg
CrSCv6onqGqLmr3axd6wFt103aA3GQXsIY8WKtLE+pFlpPmJu5RCmRI+u+7D0FazZuQkqB9cNQA2
+PHn0XZlJF+iN/3QE4OIg/Y2dx9q/F7CjaVEvjaMlYu1xNBThE+NB9+s/FQQ2cblcZRRzxvJqUmo
m8fFRq0Cux08TNDGzFNpDw+I4ioveFDgEZrTRprraxyN+K3S6VqpiVNn9bYU/aU5BItYSe/U5DPC
JFh1tcN5bzEFZKTaqqp2kfkmTnLL/gf5cm2C4By7XckJ0Kt2krjDH2RkuyL5Jk9snisHwhgLzNM0
w2SUWRY25KJy1w0amdr4rEXojkK0irnNfZOtKstD6JXgnv+WdGte68LMxJfhlmQfGqKtxu+y99az
/1eIDul6tHvBpJTqDrXer2MNdfR9lmhr1XfU0Vz5xcHP1mmvvraRsgLphIorwSBOdPLB7Bo8EQjL
pax6SNXWhmfptNiy3PTVUBZjvpXbZ0OT7QyNnpFvrcGdNYPhBOSJNLu+8NfCpPLFnBgNayXdWGqM
KAXIRzw6ofCQWcJ90pDbTn/eJ76yk/DzA5zoUW/piq0ucg30hOPhtJI6/Bedt2jMt15HaVti+J+M
L0XvxOZgp6RUDkq4iisBSWtxjjD6uIO2SnKa7Lkyz4mGa3B+KeV7G+3laE9PDVOyG4IK+VASadHj
xFTNb8v/VIG+55M8mtpHig/dQoEfIxhyRcxXxbI2ctvUjK9cIQHH7BdiqM7SVlxjqrXdVFnERrqQ
qOK1EAPShtVdT1DgIMvyoPG2vdNl7ikcZUCz5P7FRAJjwmkr4ckqxrnaZytLvCvgqnih3bOH64Wz
P8S2OEpOXD966qmmDV8OaJLV7zQf1qOIAFlv5xlobiVMnaTB6YmYtkfRPkbaIqz0h8ZA3CRwY8RX
wQ02LiamySVdaphz4+8w21fS0S1/dOKwFCv4KIZ4Y9+oXZ1fpx3lL6ss1D9J4gzfQbJHSyl8juOn
m3/5cEh9X1h2rYKNghw2M5nl1C8N5NDqmCwGa8qukjYpaWyJuKl9dy5H3Ec4E6krUZiHEiEzHKyj
UOSIzqgPjG+Scl8a+ODlbDkmLS5++nHVoS43Yac6nRcvkpLia4uqSMasZ8xhkW4LdTsWJKyxsYjy
FbSsjeCBzrWAZuvEaNYcz1JjPjTNXK0YBFRwjR5nh4YyJXDipHVI9XIt2fZ9RDjNKwjhlSq6i3x4
1FDKtMl7Jn+4qII95HIto+4k9WeVs7lf3HfoeKIOn4VgEh6ENyHTnKhK78Zc23kB4ehoO4lkn3mS
NW9TY9bmICzJWislYa7jTRw6uBpVeEiHl6wyie5x1zHxSmpQMYlpjt/pdz6CZ5Egpi5SzqBeO/NF
kmj59BCuMsXREc+LaHvj4ClD+p6VZM45YYE1PV81eDbhetuG9WaNmE3onXS5aVt6Cemk3GVRTjpr
p+xN1KMNpgZ1uGuTjyH1cPWskuKzz3ZD+eSL5ryQFSczD00DWctbIN/FsSQ9iwLTKx++GgSq4/qT
Ggh2lPDBxeBbqNtllgcPhIqSzVudwgYdjfCoaNVpaMl1DA1b7Uwc8PQMgvtQPHQVGiphXLXAK7qg
XYdCD7Qnm5cRmiNrnWT3VlksWtPf9LDc1IPa48HC9WtKwnKy0eiDMJPKhyBR+CNdRj4rZ4gydanU
jZ2JyUZyK0fT33LxnOPXauijAT0SxVXcJAvfwLusq/NRL2kkMGtliNn177p1naSKoLbwCDNse7U4
WRpNW3KLPFR1YpI5rRbgE37TpMjWy28XaKmQWYdY/lHkkHtyNGik/vr9LPOtWRgzIxvNeqTIjglx
LhXHScjYVq91nBxK8csYThGPhoDRUBD2Vljvcwl7Wr9I1Bdd7Oyifa/Mu7RZibl+SNJ23cr5IhN7
EA8QyYMV87HVg8wRcdkbK6PgHkQaLfhPsUOb3n23ZbGFwAcr40NP9zi8ELErczG6r7NPodh3Obxh
ppUxW2g0wEU3fhCZ3yL/Gfv/QhaIu8dVl/gPlvcuVhvdYwcj8WIPkoecrc1WZVc5OAEXevRtoObS
QU6Z2VNbbTXUVLmpv44RotAgXPjJm++XDr991ZQPiT5NewajFwlopKxzYUPmGrSgwTbZRUXhd12d
yEBadGE7q3NHE49pznoi42v5ahVqlpicCx6pLsVhWltzEX6JDKm44WLoD1G8NNMvI12VLQ5l1P9j
/CEL5LiyJCjAGceECLMA2VhMf6XdytXOsFKIDphsdRxubvMwimQLohjGBxRivYk7VFqadW6NbYWw
HRtcHuB2XCl57+ilvm9QvhvVixBHCDCQPqZIZlNgST1gDD3YjZ73Fao4BJunsM/Z4D1LNUJhLV8l
FR/ni/gB0GX1fT6JEeQfSX/sgbaoAZUtvIRdsmqlc+9tIy/BcbGxEo68QbqqUegYvbTOh3OrvovF
y4AbZfQ/LF2Fm0FbJdFXKoh+jhgzIcsWXoNY2rh3SQ5FzJwcS9RgCngdEy2eOKTbQILSIOOZaetH
xLUIyI1skUX+Vywp67I6J96LCpGydjFXMstJ9fOQJlCavGWcjZ+a6qG4ML5MyZoJWs2Oy511lYuO
PxNsWcbuoL6FnNTSGMl44m8Hr/xMcEUOSQImA2MpjbYPr2vgrSgD6EDkIjEFch2ncaZxTWvsIGkZ
35etvtasY6huXUX6pLlhB1W01VNHCeiMfZTiQS6eRenVaPyTHyZ4ttNdpn9miGljq1iW3mvBO1CK
JysCMeqme6v2MKrSamkfm/xBg240pMaiG/WFF00DNt/2ElJwed+WH3K7MRFdjzK+ajCdYhhhOzhk
aMf75jHIPnQd43UdH8rxoRRe02y06VLO6A/bY4tqbw+YYtZLhM/Wwzy2MB5bDyycKxGtrj4wN+v6
ZoDyMqv1lkVOckLyQQM5WLril+ojhwpDWkETlxsNjW49FFH5gXnI6bCT6UwMSW5yjUYK+mhSk/Hb
GhJHjs1ZggZeR+lIHMlcUtk+Q/EiJdVNXzLtTe77fQD8SfH8hzigRlO1lIda5J/uzsuPLrgBXSOD
sVbWFbrIbC9L2h5pGkv29GopT2z9Ukraog8RmUSvo8lGxZU+jKpadSXq97DYuDj4tBYjZxRhS34e
MsGROqAOGgKVlFZE0EKM8jGOCFtPI1LN/7xxSjGvHOeVi/pqVvtNlPs0oQqGrC+PThA9lIp7HtRw
WaGrDKSESyY4sXFX5OOuKj6N6N1jFpBjnURxgBPtg48esjQl2ygF28PUEacWkeaorY8jrq1uPLC4
oS59FRqYWlow76GQCcnSEtMFNt2cmD1FpxtrEWeEXyEBvFZys038ZYFxttpt3ZRrw6cWABnGst5F
F1BP0X7HaYeEca1Lz2X42nMEysa1Fqw7OGFBTQw7ywtP9hA8ueBarCy913AIh8WTlsNiFMdZkOF5
Y1EthHBtNsY+jLDMTn1sW5qYXhl+0VdZAl5joJbq55VrcgOwXMclCKDhENJZZj7qrNwuEUtnaPzK
t5Gagqg5GeZGK4MCpbuPrjfJqYFSRZrdCLtApKFtJtj03KUgS7uh9WY5olvD/B76H7Gy03nWhOHs
lVsNc4smZCtF9ljNTZw6xizo9wS38+6gzWSnsCbjMPacLv7wgpcMh4Xg7lI+tVgg/UXQqxY0ZeLn
UH9Tm1NnfSnIhT2psUOtXIY8NJTQhJxtNk7WIOq2irkUdNhnirgL4kPMhOgmwG/NzsYcbuftqcaF
GSLRNvFmefJSgBZyMiqMxNhbYMERw22cFW6kHpMNHmIZwcA5qPdi94hFyGg3lQkxgMTN3noTe3Z6
wUfdWrY6ggAIj6bMfvozblvoJU+iePS9D0Xdl92zW0ROHIOwYp5rWGnUAKvUiaBYmDAdvccVqT62
D4UmxAGbBDVTmSHg8YX031oRepbSsw1SIYXQWzAFLatuY8mSY+ruKRDkRcCOr9qbzGaWYuCqFXd1
giartbYyTuW6Hd9xyXGgNmwjf8qqN0s/CdZZQr9emjmgLvU5ztM3VY0xb77GxLnp/RH9OiOZKTDl
5MxAq7wWe/+DirEStuXkZd+4uGCUQN66OCoCwTunaYGXqTk2in4fiPB9LMkO5HbuSifsb7OS3bJl
uPNafVTQNogj3y1GO1c5Yx+p4lMNjISy3CDUVHqSbacKtiAp+wjoyJjbSf6k5OfcJxCeWWjK1Fwx
Notwn1KNSs9G4zT+URCe5XSndYdqPJdIJeK7Mj17/UYCHWw969HWREVTvHt4Lk3TsklGyINdKOFD
6E+Nhz3HPLroCVvh1NSrorrzgHd5bXYyVO8xJXEJdpyMawBehWanfKQcxIoCmPDJJcaXXXYSLfnK
kB8DAFI4zgp0EIn06dYDbuB24GDANsI6KPlG9ZdlyoMEi4IGcVmA+iO/0Jsnke3r2tysnqWoomco
LyxUG1oeLtu2ejSFais1OioAHVjiN+fn2K9mJVZwv5BqZJegUjTq5AbgRNPdYFjD8Oiza2tsmeKI
alGSqtiKQIbiGOwUSb1o0cIgKYk89sphu9Iba52XEeiwTQswg3xKQV1kfWwnlq0bAScDcQolngtI
T6xy4TZI59nP55Sz0LtE9T06cCRRh8TCXBXAOnDqHkYwpbKaGcRcm9GmTbCI6bTfRx9Ty8z136sU
ZhoovpDNXnNu9Nxpu4gzfo9vCiE5vq/4Lmgf40mEGqxlfyEBeZQlkCa4XiTdPOWjNOsZT1HDxocS
G0dveJqwRVNCirjAeabjsKYhlvuPoLpsGA9rIpPuw/izHNcBmY1uhYTmqUjlnWm2AG+UTe89CDWZ
sUbhuNBBEqCI0rITuUxqeczcYK+Q51prh2aIF2TzLoaOjqUeL4LOJ4fOXKuit06klUXFYqxgRoQ4
8N1lp70KOlhuqbWD7jPs64cAzaayVpLn1jgHUDErK32ua3UVZ97ad9udzAH8z4vlNZGXMtXcfzn1
Z4YOpMXkGcsW6ZrhsWgfipO7GXfpOl9XC3cJLeWII2gubbD4nLIHayMtykOzq+4TO3FutcSvlZOV
aS3/5X10Uqt3KhWirdnUj7qH0yeRsbliZh5pvUruMq3TuZmQD2B+FS4ojhJfNSLJDltBVxj3qDhO
WZjOQ8s7WO73n6/OtY3EReOhHK0CZ6NOtBqgmVDGHWxxBvVutjSvvf5F30GNzLYtYoPuKS6hehQf
Ycj6AxMrHyoezwoQgEZdq9QKaENWoO7HkjndewuGG3ula10c5aI5QZpuprsSt1+RwBSV4UqkrNeb
Jb7q1HYxh5eqblMTB+6nOTL76aIpF9AXKBdyahFviC+u1X9/js5f7r6oD57o5j2yIRnYYspptnio
gwZqDCvMeOryFw+qnuLCbqzrVUk6epUWixiASMeaKHRYycsQFlvMITAL5zr7yab+HvHJ/3kgXKl8
X6YpVW4o9XWNM1kJQAYWM1hINx7AK0PgpyT4l0+ejpJoDJP6SEezKoMRayiG+eBX/vzGr7TOfj5u
v7w8G2w/GZENssUWZ26+9Uc6M6RmkkZx4zdcE2Rf5rmEbo00WlP4BJEHw0SEXCpt6DcDjfDOUmA5
ZMo6SaIuG727lygxm2W8bKZA8UCxwbbZTQ7pJVTWYEtmkSB/oSVa1XAEaTE5Jo2TQXs3ZHGVDo39
54uiTW2F37SSfppifrkqhU8cU6NyVXxs5k2v7KoyW1h1twZitCaFmdNbukjVczAEn5pvgic5a436
ZKXG0rTiLai8hCDwXkEW1MD1cyIIzIX87YXUe6Oz71vOwFFSIpzMnFaAgGo51DWvYutUw5VxRadU
SkePP4zhLdIo7nTAFIfoSZXdJQlkcw8KNnMfhpsHvYsXYQz1Y+w/WNaeI+2xFH78+TpcGxzTv/9y
GYYIOy++nm4rxeSpskVv0QwM8n3sf/38Bf/+2f+H95Xd/99LWv39P/n7Z5YPZeD59cVf/74PPsus
yr7r/5x+7P9/2z//0N8P722QfmeX3/NPP8Ir/+M32+/1+z/9ZZHWQT0cm69yOH1VTVz/fHne4/Sd
/90v/uXr56s8DPnX3/76mTVpPb2ax4z31398af3jb3+d2vT//uvL/+Nrh/eEH1tX8Xv1l/l7kPzv
//UvP/b1XtV/+6tgWP9myNC+yJ5iqlQkmTmh+/r5JVP6N1UWZVGVdFmzDH1S7qRZWft/+6vET2m6
pRFzYKqSYU1a1ypr/vElWZfZpZq6TMNK4y3+vzf4T/fov+7ZX9Imuc+CtK7+9tefMqT/ejpMVRdl
E6qTJJLlJpqqedFb1gcORYNfig7dhq2lGXaqUIELKvT26IjvjC59CLIOgE5IhQbVvTmEG+J603mW
MQsUhTA4lsvmVc9NJoJxvPNGtZtXVbcThEBZ6JJf3gkedFYxj/d1iVvbpMFQmqTGtFApZKunGwsj
S6VWNQjivoLfLVpsNKFL9TAxCJElrflpCixaZAIcjVrXfBAxIEkVKyA+JxENPKex7uhy0220qn7U
wNSs2yhSZqHrlyutvo/6ej1W99ynB9n4P+ydV3LkzLZep6IJ4I8EEvZR5R1N0ZMvCLLJhvcec9Io
NDEtFPveZvO0yHsUoQdFqB/YLBYKWTCZyNz72+sD0E3QSrEGyA/2PA7LbxKcfw7ypzPqkPTULc3h
dGqfxx3FCXJyAjb6CPKQOdTlnomoqOPVh1vt15X8eOXMP/Urv9pxbGHq0tIMeZJof+jYntUmhesp
YtU2hPdSG2FrZ47PYdJMF4iIuntmBwjpayuZW134gLB2VlAf36kNEUNrmw3polOopchU4622S+D4
XTrhacDqSec8z7sKmqZ+VExl0etdOB9S5cmMhjudmn6kjUdLIzYHz2Km0NVmVe6tW7/ay7F9cGVJ
xDxdhz6MOKgsIZmf+FXTMwBbVfPWemmyEjWS+Drw16oNyyNq7Wg2aMoFhR4rXxAO81xgGwFsgqYo
8C0woKyM5s60xE2tJQnAEqATbRYtEu1HT17Nzqm6D1ToUE2yMzXipSCXYiYwX591ruQfj5PptBum
kBRea5YlDPG5iFFD7N8pui1XkHfI+UcjsPgAXYAF+sF46PyOU+8leP0FyH2RTgG3kjtlzNduywyr
F+2VaxvPmuItVS15lC7ErVYh6GYXEctjftF981mjol4R1vXQXWIXNLeLcRXDwKlYavrRuYD9XDbJ
StrqtdJr96NRwZNikeG35qPnY/eHc/3MignWylEjpC2158QwVm7fXMSRepPGJY2a4WXjRpTxpfa1
l2bLfnQe+Z5nVhmtCVU+BGTe6t6H5JHCAmy3idmfWzqhL2dizWYxj7Zy3wfoFkR2BvYOgwmVr58U
qjvPR0wbSB/MBAz9mFnJkPTqNGQEaxRli1gBdNVEF9VYsnyKl6VbbcxIWcoiABgHYiAeyCP2jgt/
0YOGG1WEBnAvqrsBOmNBZG/wBwYoy1p6wEdVyiIgTPot+AQY02maQeap76L8mOfjJid+YlTReZvm
d01oAcVP9mPEjZKzJEWJ33j9UocgUpDQ1j1Qda1lUj24KUzlaUQcEDu3AgC7KB4lBJLRXZrhwYzl
Wrhk95Mtco9ll/sXTegQ3Q3PceXwqutR8c+T9jUaJ2DPmTbCFGqKg4NZBXOENn3xlINrOfMIrHOv
kE0mLo1ExerhaRTZzs6Oanj0apanYm0qbw4hCDsMllFhzBLzZyy8tTAcpvNgSKLmpaa61zGja6nU
+6zNoQcXVxXGk7JO15pOoRyJ1kC/NeORYvZg4XtnDbBOI+zmrgd9JCNAl3CXGMmqoWPGrL8mwqQS
o48a5bI1PKrYUSd4OdSbN5EmaxvlGtnWZWkSMleYVZFj7WLq70lq8MSDQs2i0SwwY9AoOx7WRobz
grtSU2dujsCjBNlHPBj8+plI7dwCUdEILBYUZaESLQyJ+6mm2DoZVJG2ntlA0JQa4GpEQJlFADnb
hoRriz7BMJNdaZbXjU+CQwcJEJ8HYbvq5HJAtWEbBHgAp4gYK5SfTrzJNLhznFUiwGSIiUwnBA9X
AQNji66hh/0NL8ANuJskSICE+mfoZOo2pAbfYohr6u1AfX1gM6g5G4VtyYXOZLIT/LWBrRa49BJi
eNREeCSiAxWwsrN077z83oqpY3sZzrPhhQLolq80bnnez7xiT0Ul2CJMoTBknxw2EJCNNYPXCAEd
4k+9iZx+pvJrW28M7A0ac8qVbhS2NflWpbOZuGE+3hWBXMupUXbWyfVkhZHzVzaIaKIjBjVql12q
kKu+N+x2r/bumYTrp2EWoA0PVCwRQeKi2+WuQxUwqvf5aC7SgAd3IPGKaIicPsd+Dbz/lvz73LB2
mgs5SwVAfVsNaAZqZyaCs2xoV54s5pXqQoQgu44LxqjMnfyyVRKm3NuwPo5hvKgA1VkNO8iIu6IJ
kOTdionWI+a2q547KqkqB8E0Rad3nfEqDfjWDsF+8eDQEfz0rqAwCyFnMxwJpSo9VsTQidTuZhyg
G7+6BAKLu9JZ+YDNiC4SDj7WpknGJ7wUEtXXZvSrrWtA/jCBMUDAoK4P4caD5Tn7CnNPspvT4CBt
wv4ekYgKQTLM5PEHPOS5Yd/nWbexC3MWcvPoSHWQDhASH+pZ3QC4hzTdjo+DflF6xbxobnrL2PDA
nnWJua4LE7FFtTLDhjAXPN3hMfLGJz9C2fUqWAlUuCIOPwzlR+7eZvGL2f3wfRTQ5PBGR5AczNZB
TGqCETbE/yCvdrnAfYWbkqHQr7KFVtqLNn0KwpJsebLW3CdUapuiWE9Vk61WXNb9nSohcvdXrvyZ
QSSYFWWIZwpNN9dhuvYVGMm9ubSifk0Qd6EE+iJ2nfkI+tKKlkGrLez4uqJmUTWYT5DK9NM3PT6P
hhfNe9CSF0vtpoj2OjfpfYlPLgZHGxf3hyjctNzUBcXsXu8vbXQ1PFTc5ikIPCx79p1vzPIsm1c1
YkYfF4ycAIVJwBINj6ndueE6Ue4VQ8d+JA7xEwSZPFRz29hm3nNtkL9jvmKrFkJYyGb2jNnvKrLT
O4R1Rf4G047uORHNrkcuVOMcOmpO460kH+zX9wYkxoLAn1peKoV921ntPHA538wn0pwxxrGRMdjl
ph0zdw4m1B18nB9IgqQ6Qcjxoc0ILRKsIFGgdMPcFkunZLYLQdQDr+NSsa4eMh5fnYlDS3JAJETY
a+Fx26jNsU30WUiH1iBDYjzSwz7J24UXYu3TcczJsoi6XTeW16L4qTCVioxDbd97YucD3nSiexJg
AWJBXxA90liYZ8RVMdLCikDLxwVWFHGbn3UFxfu9XJSrBfPEilg/j4DcbJY4bM1EvgIgE8nHhERt
kR7jeD/0x7RoVkN31dNLJxFPWILSsTcdcxEtUJ4TeGe1Uj8aWfzajE9pcZWIG3x+eb4A2Ec/Q31+
rfCkfO2bfZ3ASLHfcsypLLK0iqoUS/wMlgCkGPcw/CAEPHj7AAZKwpI8wRyEw/fomjIkrJAsp/mG
Ft1kkT6pg7YiPqpFgBeMsu6zK79jl0UHDOXaZzZhSsJMUlvWjOae0B9ssioO2iShNMj9boSPeTUl
eJoZL8aEBb/lbZRWW2f9jdXCBB1Z2Tg3Afd8T/oPO/LJIZnLIeclKM+qXCcAfbIcc6HM2qj1S10j
1Ewq5rtwO5kNBaTOwlgsm/assxHq6RunzZdReVkVPY/vawV8lWqxVjIuE0u7RDA0G1VtQ3h7pdo3
fR/uIqHjaFMfnJExpkxWXfEzpe9pJWot60btnlX9oIdEbUEitMkdiqF+okF69yb8g1z286i/U0J8
sGpyTPjggtFFA9I1uyzZankF0ok4kefPZQs3n94Gh64ayCDzNYnVzYTZoTLa2WSCc1dCmcvPWv/W
YobUJUg5ENcEhkEO4zy3IY1WTBEkAadCogsZLLx97NWoPGTcMRoVr9i1+OR0hqNBni94MKwnpb8Y
Rm6TQi6lgul1tNWN6wre0th719YYnk/BirHACQmupIhelRxSYxJcZo1yU3fFEiizqa0DAyoatiue
dZnSeZlANRaVaeRU4SDnt7FhL4bismIr37xDQLRyJ1c0ZMOaA3QPvTBc4uR6sIpnPr4ws0dgWT2u
Oql0ZsiFZ1mzckpkbsG4HQP9obKeUsd/VECUaQj1Govvm4COAZAJZGSMmN0FwwO4sUndaMNiqIqL
IKsfzK5fq1VmzGoluahAWdqlu5Fm+0MV5WNigVUvDERt0/zW1JO92oZ3oU8adpjsEdDNviCkAujj
WBdozR67pD30UbIwAvOsSLdiYNYIbXCcbFIf8vJcJHBSvYeRiJUXDQshLyLlLKxu02Scd1iQQI0c
kZVCA1OhaxaVDYax+KlFEwXbTy5C8npMBhal+VDWT9bYrZqh2NmVuvX1AhjJOLMROYmEWFahvI0m
/h+e1HUw/06JIXJ79MKboekOTnI11IcIfZ0B0pVI4KwGwGRl4mgmCh4bsmbo9ki+ZZciv4zJtcrG
X1h2jOJA3xleh8SvaLZqYqxGcuMs3Zc64Hptq2beOozhKFjdNRfpm1r4PyNlv1Z4uqUSXnE0oTqf
AvaFrTi6bGFcmSX0tQLAJN5CaqbPsQ1Zfr2c/K6pT7mHdMjCLFRpavTTYwgpIUd8yqCqVeE34QIC
Rh+ioL8OyhCGYZqmYRvmpziPTEVQ5GWor1zEk8r4OiivPmFajZy1Zdiko3mGMW36+vBOYeE/o0ss
lj+0Oi2mP8Qo+jw2lSClVbFzeLycAXOfG/toXSyKrbrMVtg6zcFir/8LJvD/GoaZmsa4UjMl8bPP
2QaZANGdCkqYVqJB6dyDi8CDGcNFEKGRqPxLXGaZ8E2uUu00i9urJEXwG1gYQGCt7t8ra3k//6qm
cVepqqlrn8MGVHAMtYcAFNsIYmEYhKCS8dqdG958fcqnO+bzGf/QjvNJZO+4Fhx/HVG4ikLRb57T
4fHrBv52Xj828PlGcnLFVWIORJFXXXHw1Zs+/sZn9m+94mMTn+4aokhKg42qvrLkHZQzVADgB7Ns
rY1XXx/L3zrFx4Y+9XQmA70z1twjg4LnwTguVSdiAmXDER8SsUga9OytWLK6+brdU2zuq6v0qd97
oxjNwuMklovuZ7AB6b9Q1/WSkXkBrWEZzr9u77trNr3/oRuqPT2E2IS+qip879xmLw2PNHT9TTN/
v26mqttEuzXzc8lrngyZXemYtjrphZay9quumKcvqvSbCOsnTsqvziSl0AQBckd+HqHDwbE7Nef0
6aa5ydIfQX1VAeIM0e2oVb5usop0ym6oUE+pO898dhJjAZ3+oPasF0n6687BSado6JXrHQqEQdpR
tN/cxP8anmWQ1aXULMdwdN35pE9LOryYg4Lv2PDQ9Vtoy8pBUZ8MHPr873y4/3p9P7T1SdU/Mu4M
laStuLjJk2OOuZOmfXPP/rWvfGhjev/DPZQi+slMligrZBqYd2QLJzlDMxibRCzkQ5HeVN/1zk8y
gV+XWTctBnDOo/0ZOCDIJ+pyyPQV0p5roPo8QtSF3BBkmYvrdpcdMrTKm3DpLYhO3X+rUvgzcfir
ecMSlmqTZTnlYD4ecRh4dJey4S5bx5cIsjY/zFl0Ca9683XvVP/a0PSctGyOUspPt4poR2zPPXQ5
xLZW7UWw89agfLfl7Xct/TV4rXI6dWkLMhTi00X0PYL+pk1L3vOEGsK5dEb0cs5smBqZhbUpbt1t
MMf8ZFxadzkBqHPUduuvD/evo8Tv73A6Gx9upFYZU4n+RV9lLMAtc7ynJoVaN39K9tx93dRf+8WH
pj49q0ghZLkbghAnZmN2Dy5yz85TF1838tcn7odGPj2tGj3MBledjgdLKhj2ifH8dQN/H+4+tPDp
MZWpWuHFJi0QhZ6PC39enE0V+DD8DxQS7a1lcujvECPtcdzZmUdnE4hZufr6S5zSVv/yyPrwJT49
sli81AqrsekmdY/VRl/XW7nxFydSw7Ley/VEP/SX39JGvruG0/sfbpdKxQortzh4nTjUgngQJJuF
tTTW1bb/aT9kcLHit+/EOt/do9P7HxuNR89WPQ5WG888kIcG2qSa8k8tir8pxfqEbfg1ynw4r586
f2b7flxnp/NKsGefRTP8reDbqXN3X55V36xt1O/u1k+Pil7R/dzrK32FnxEmGwtH1Oep+TC05247
mSGyupc6Ja/ogN3Wu1Ox4xm9YFU0r1/fT387w6ZkcNc01VaZFf95hrO604fUYa5QYzKcbDo8obOc
svjw+HU7f51qWYaqO4R6WPd8Hlx9H6MpUh3M8XbBlbfHc3zxA19ylqzzaPFfWHdM3f1zP/nY3qcT
7IxxlNpOz4FRRTSzIMzgC00d1EzSnrL4P5nafWzu04jejfHgd9nAXNkPdjK6STJM1Iabr0/i326a
D418LgP3uzC3coVjGnVl7hs5hoDLr1uYzsoXZ03/dDtEozR9U6WFSN607s+6xKxCWjOze8yCfKMi
mfq6vb+NKh+P6NOgHY3hUHoYPa1MRd358bFLqzXKpa8b+evy92MrnwbussYOI1J4/hgX5Bbn1VF9
qTfq0VsH22wrFmhGr3GuWUMzv/+65e8Ob7qgH8avrtf7cqy5K8x22FiTprE2NhF2SF8389f5xMcD
/DQ4d6igTOlyGu0zih66Jcc4b/fEh3YKICqf5y4gHxUmgfdQHYpLamjWxvbr7/D3Q9UdBBBMaYT4
dOeMuR+X/nSolr0N5W1VbXP9+tTE/wVl00X+ll7X5dtbffac/z+gb1KnNdr/XuB09hz/z//xUQ91
2v5d2aT/Q9ESM0hb6IbUndMI/kvYpGr/cCU0W6gGuH+mz/T2X8ImzfhH8M+0TVM3pgkvl+s/hE3i
H1W3WDo6NkIc9mv8O8Km94jKhyEF0A3fzHGEKfnf4lHzZx+gmhTCdVSt9KoXBtB0tVfwUg5j97LA
7s67cp08EVeW6QNR6JTEzF6T0vNSCiGV3j/KPtess9bojHI7GmiRnohjpc6xcyCiTPEhbAgI8zSb
oLAi6ilIa3UrE3kAlbBt5qroYDI/f4ik4lcXaqsPBLLrPncq8JmFakSvdtcTApjVtRmAiWO+UUbE
rLEBuzeioi0WGRaYLnqDoBBXbhOP2aOalaNYpE4YmTd16FesEgr3jqpUjIgqN13pUn2p+rByF72N
vc952HXx8BMYQAbxffC6tNv0UgslrP5cUu3ZjYRy0eHLaWSP87z29rXTqdUTXAysu4hR5MpDb/sk
3tCtZ+NwlhVNQh5ayxOpPmJolhUPrDqxxKWcLbBvB1N47TlUhiY6wMyIy3U/6NK7tElgq2s310N5
3ygdogLckEjt3Y2Y2bkUt9aWfEmwLcOpy/Ca9NmPGmc4NJlhlndZhzh/H9HL4ycrzFRqIm3OdTFT
3angqCwcj7LJlJwthfhIcGL1rS7GBuHQUFZOeU4tjUiRu6DEohpJqFGdIDIeLUmkNaugzclNZWUh
ix2Yr5HY5gI7xx+m5VoUotudpxQU+aq1uBiljgftKlCUEOduW/ooptqyzdJ2XdmOm1FqYNd1Jmdp
ahFWbEYo1eVKtk1kL7DHRi0XjtTr1fM8gk5x0/ZNhImE0ELS9EpZ2dGrpBQF/nYlHGqYBCtfaldt
GYCFdLqcyYQRNKrTYrAkQ28YD2NmTL6NVD36rkY1RpRpcyMxRqLphYYtj14bmr/rDDMYb5LciuRL
XxcOqi7diNAhkU3w0/JSZlGRXiiZN4IVKS2ZHgvpIO5tuia2t2qf8a1nNWjf6NrQujanQsYpLWxn
4UpmKMYdys5FANr9YObwuHE40LqhvSgBi6MXsnsMEFw1NdufkacRAmmEHwYGriyKbCiGQH3SBENV
rlLKt3A8X6e+oiPbpdKsC0zvobE9HFQu/cY34+ogIUPFZAwkfjWuamOVAAWru2i1NElJR0kbLhbA
a6MtfXEtNFWDKjdZG0c8mVwT48E8yQfvBcWl6T57ZBEGIC/hEJUbMzPHbReOJimxLuq7RVlTIdVZ
Dut/2K5D2D/beouSCJWJyJK5bBqn2tllqXdHKg25QRYdtLdiPlSe3eFo0yNa4GCGHADFoNjWW6zY
cb0qi8DH7SdRJrM9c5S++BHbY+as4ziO4p+eZRfOQ66aRfyzDWyBJzfM4WY1GkPMkg9Uf3SpGLiZ
avMyD1TtxS6K2gCAXnpIu3rTsm+bsI3ljd72Wo/5Ns2kCwffVVzRfXxirxUl42ahKMnEtBo1jXgN
IDQAWYqxIKUeWgvyYGG6DEFnUUAaBIlyrIZnUd5TnS9d9ILLYUjyYJ92Zh5vm7alKG8USUEhfapo
CZgFIwu8dYp4eoOdT0iRnqJAJ7tKR8XU77W6VIZ7ckmBfaHWTRjfF5nf2ddhpeMCNCvIDA0HxjuB
1ZmbU3hJeWmitldq1wz5uZUIu9lGoVFXZziMRs5FbVpN+Sy91FT2ypCnKt5BdaIrZ5qCNcxBdjZe
zq5BX7xMdENHxOpXCRLusEOwePSrprVeu3Bo3VvbzygjRpBq2CuhQabZRGFMCi/IIPYuvVhJO46K
6tZzOsiQwILJ2w6qp5JSylcTEfMeDNEBLGC1EfYb1bea4dKKiz7co4S1jPPE7LroSR0ry21mXmBk
1UULwAjxYNmE1Ta1ylBZFFqkMVs0Y4AJbdo1rHOnS990sbcbpUwxOG6r0JZnutkWxi42JG418VhN
9ZCGzK0LQLOeh/okxbgbjwdV6dEMBEG0/P9zonqYNN8aE48v5kT/vXx+CZ7/2/Vz8/rn3Oj0ufe5
kWH8Q5rNJDRta1LTtSmy+T43kvo/rERVlKOO1EzVmt75NTWS2j+qwcaWaUkpHXsioP3H1Mj8hzi3
wazIkEKgJv93ZkamOMXHf0+NLOq4ka/qFHfbSARt7fNqyxssL64g7OMSXE5YqhZzVlGt8KijxlnU
eI7G1CuWPQ5FI69MjZULSXlZIOSQxbYX5b0Ws46JM8BYTFZWTmEZa8fT9+jh7xuL8ttUJZJYuBSA
JMNbH7Y8cgHExBdGQTVo0EMoKLCVQz2M7qbxzrw6xv43SY6WIW7BMKw16m/rdtdGFK6zigoWC0Y/
NC+YQQUUXchkkScRbooVojAz+JG1KAKMAtiKWl4YA25DtvCDuYuczaxvXfroDFrSMnaxJhODeSjU
BrlBu4ktrdpUPB3uzf5qwA16IQO3nHNFfzBTCNfqqC5q3YVBk6Znbt39VFKKsAtLJ5joNhu9wTLW
HB5rgfti6beYT5PXttGYS9MD5aIVK8gA9gqKS4CqDfDvwDwBPRHqpVoHCIV0Yd9kP8YBB6es7ec+
tfezMTHPG+qc7eQhF/pbOeQPhpE5W9K3iDWUQFmHXXnu6BquQ0W+FH3zIwWnEWao3MmvjuVblytv
ZdMeai07BJUQaDkcpBrCdHluNOu6DeGTKQpFnqSc8FKbubZYd5Y3INV6M3QNZ0oXRQFifKAJwbhL
Qm2fEP1GJ+fBZ4bBhoOZCnhJjYjIOUW+QSCD6rDRnvsaKEV73gv9JggAblEIqWH2qqjHIB9u0sYh
uGwfmloAUXJ5aPhFfW7F/dNs1Sf1uIBF/7QwfHxptG6sgDRhE2xXym346kfeueVkD0P6w8jrs47a
uUJCBxGwHgBeX+Jz7M0R74IeN6FkjdKw562tkk+3L1tBZWywseFoGEKXl5YR3/puNzPOxhxAVHfZ
iBzHK+Lw89WopQ+5J4FD6OuwGp/y1CUQYYbHuFaxX0PZE9c9xdAUyK3UQH3J/W6NgBd9oNudVbl2
xqoE3emyVx1MrpIa9bFUF3EhjyOaXSoSgnVLgJbCIhxr88SkosXFnA6nrESLSxBeYKAoFwjXdZM8
I5h6sKVjrdIUGkfgJctKs279XsECQJ0y23qGfZtnbgfyGHgSHnVzpMwzMtdxtJFe8ehk7r2uT5pd
VbAIiCYbQ9M/b8aNErfrhOJ2pyrmTLnwum47fdHWLkoSN2aS5S39vMVwIPNvEuHvS9NKVkmJSgti
0Y3MKECOC1zZAZ60ZQ3OQGrqTEhoFYVRPkUFBeBWPnSHLEHSr6SPPk5kBoKfvMsMlMIXURhU69Bo
mMYJ/SVznJdK1+8Dkr1LPcmf63FctPJH1FCqGOk/KQt8mSyYByprQWjIdYvmdagRHBvprYtuXGuG
mygo4HWAwEBdV4dzmaX7QQOB42YwJaPgNat7OasKzoRnZDfxNGkr7FWQiWvHrGaFTSV/psoHraoL
CCKvaeJYiyTMnvtkxPYwnmR6eiUW7dgP86EbMGQW91W9olzhR2O6r6UaY6ft3zZFvC+9yDzkSbkh
sURmpdY2Ssp9quGhuXFrKohDUa9sQ3nTrOhWKcPxUhfJkkWgfzWk/aWVV29uamKp7ulP3UhFLKSi
By8FGFh3r4o2OEwzNL46CvoAJsLcaRmoh6LLF3HPsrKx4mjdZbskR7lfYBSHffNbSBnqVhv8foGB
zQA46bEtKro6qx8wDcRekZc2YWZuBvXWNWp7FQcuAEZU9mJw7vEwMzPD2Kh9vNVM57oL60tTlecL
4TxqA+ZsTl48sky3FqVSWxjWRRvXRTlTYjt8pgerhInzujUisWlE7BzU2nkY6MeheRk6zlOdFpQs
WCiTAOmgR4kasVMp6k5tD95XaWy7DgluqGOvMLJTvQNhZ5M148ZvMNM0BfHC8iYLnLkelgPQqLGa
JXWc7UP/TtEEhsTusFpQZXs19kV53hkxAn9vhWZ8MJgQG4MOzsVKAuAp+0yE1qq0VGWZNdMDpb+p
qmbtT4X+dV16a89J7V00KHuBsn2ylCycFMdGLV4AonH3cVVR5YAvskf+u8JXQmdZCscAxFWfxu0C
t+FqlQ44IJo7/7WrsTPqnV1cFgW6J0Vb5QOauaHL7myrMuZC9E+Dh3nvAPfuYJKR3NO/1qGCDV1i
6C5Pib6cR6X7WtCjDp2BgnoR2cl1kbXuvsuCcZmoOKoQiNgpdY7rJjK+vg13euDyyJp49HFBhU/N
ytR30CMLr9rXwi5WxqRSd72sO3RjZq/CEdaR6DvWnajT3dLmRIxayELXYolfx7fEC7rd6VXvF0tL
a7Mzv0AVl1dKuaXkuDo6Use4tanOh+mVboh53WlmpSAUBEvCWhNkGiM6UjjlTnDul3raImn3beWu
iMCBBZFVHajVVO5qQAB5rOVXHmDlm6rkbLfVq+W1+UbWOES3Iu8PAw4ycF7/8zWpumAeDZ25CADh
HQZRGuni9PbptTf9UculuSlZa2bWY9EOLVJ99nR6/9OWp7+dfqhIpoHZseaX+IOfPvB729MWU9Cm
mZ1+zUaynq0a7RJ8mz0tsTeWrKu9xkRkL6Yfv1+efjv97fTu6eXpR+bE5zLtg3WCY2eoKVjTpB1O
8mh/XXfeZVinDJmmHwLiO+1MG+O97UXUdg2VfogVRaf+nN8SvGsrJYi2p2276QPvvzl4jJWeQJXS
QRIZyuSH7zoIW63cv2rrVttaZTusmMik90RJDvU42ZA6CkW/VRpdVegEEL56BH47CTE4G5J7p68O
+rSjAkN6LOUivCWlq77vyBRtfu+a3vuO7IGhGNi4d2U2AGj83I7neHja9qi7N53aseYpYhNXV2nt
rD5OH+gkIChC744qV/9cr1Uk9dPf/QDt75AJb3N6KQtoPamnH82yN4+F1x9Pf/agVWzGAOBkkIzp
g1IzfYHkSSWkcUWgxj0zKm5N6s6vm0L614lSw4CRrbY5/S2dtrDY4vTm6UcPSZbRVGogxfmAoPDl
zEzF+xanD532oU9baMUlIa6D1JOUcFbGtPTZG/zsTS2RrpSUfFxXFnoWIVocHfAPuPCGSJlTnNU+
DQa+mWRG36J0uFVXRZsrd4rLEEKNpDz0Rh4fEiIpy8IRyZ3XYyU6bTxB5loKRZ8H18dYV6m8yzFL
z10EqCsF6eC6Qmd+pTeOCduwoG5NUVMKK3enlsIC9JuVjMa10WI5yQO+3mWarZ4zLckWKarZR52g
iBX22Rsj9rGKHPNeuAIqktqWZ6VDhSlzY+r7UMTeOmXw87QpWp65WWT5y+gw2yiHWL10e2FvyJyk
mygqx2NSMBeNiZ3eNGl1prgl+LQcXqhbpuktJTjdPAC5ufVDwVTAUlRIXZVYn95VehGuQioLENyy
cTJIHTdyOEynd61UF9siomjk9FlwYPq+L7kDiCont52U4bkbDI+nN2uWc5f43e5Onxxz0V7zeJmd
Xp1+lARAh969Pm09Ns2mtZzweNqTLrW7xGRWfHqvaNEpjW4AAud0AFPllDkq7vsBBBbQmiocfMCj
05cg5b70eyrJTxvHAcJzL7PtXwdQ2sRgYodrOW1shkG2F+DT3r+WjIAu5WH5Sk/VqdaRzdKKQ7qX
X3vpAU5m8v7Dnn5LoFRQOVRS8vF7GyPyLcA00+bvf1WyY1jm1f70kd97OG3hNHVysEMGdMqjpn0r
0MBAdzx/2OH7r6cPfthrkUDAUbIOYOv0Qb0ntLP4l91Nb7WUpIzEirand38fx+nlhw8H0is3acr1
mz71+93fX/T0xunH72NJ44bFmYGR4e/dv3+Z31v/fqdTx/MmE+B/a5+yM63YeqknQcEVkjILE75O
awMVquswWCu55bs7agdyAIFnlVP15bpmGrlWuhBIp1V0w+L3p4Ub5NRQJ+nywzuntxtNrp2iVHfv
uygsiiA0NT+g/2qHBTMweXbaTlR0A+bV2jzsGnuY/d73aRtl9B6dsoSCOkRduW7jmJIIajDeXypu
A0qYMCrPsuKc1Ep/SIyqPOYpBBwtLS467tFDNRQ1SwW7ucRhO6Ww0S/RvrBZ6MkjQgL/0DbEbedF
YV7ZWWzv319WrndTUMa1P33gtEt0e7f4kPX79126Qruz/KLan/Z2+uGl/kPdi+TXPmTXPo7d4L9v
8f61IvPJg52we2/FCcsXr8nl7n2XZeK9ulk5/HpZ9M0bU7r618a2SaiMrAvT5f88TCenlKK2/hdb
57XkqrJl0S8iAk/yKu9V3r0QVdtgEk9iv76HqNN3n7u7XxQlgRBCFGSuNeeYjJP+2ambqW9yTcRn
t3Xmhx4E+ULH8r//XmeImPNT+KGJcDtS8zq1sIuF5sb9/nvHDI1s2dDL6n/eU5hDs2ASlP1ru5rD
JOY2mvt+bT5QbjUR6F0k/u7PttMUtFQ6CXv3ve3O6hhDwz7e1ebURMvWECa3kanbfe+fkwkAFUYP
a2j+7RIrxNc0atn3Nr9/QVoEC/wq8T/bxLhAKzfGXFyl8XAVNytpqZq7crqLbH7/MIk8iFZ8Xb2r
DJiGEusFNqGl53f2dj6o4ANuJgmOmnAoNyH2M7ZAljfaiJd5fr0UsBeDMNo2zTjQpGNVSSfr6Fvh
u/Iw/ft20239EttRVrlM25kBDEZrXHshymUJkmI7vylgzL61DSfANpiBxKoRDX+fHcBce5kXl9zC
FxtMsfx+vQEVu6460t/LpKD+xcSxydPwe2sUeOzLaI3gwlJ92Taet5k/5fvEjZ8bqg8MJ1Nr88/h
Lhr4diC9XDuYVhTIvj9jXp2WRLBsYuMDZGTE7JfjNb/eyCwGlhsVmyisf5aj1t/OyVUcGOW1VQJS
eG5Rr7HXuVEdrYgEVtmL6CJLPH1JF1wCHdt+tGWYg2XY4OocDvgC/VHVW9t+HzqnvaKTxUbCclqU
xRXy35Le2W1VYcsOS/J4yShHbZHl8Wn2vQbf7C4DKnktc8K7rXC6V+lpYhKbJOaptUGG5r1Z3s8P
kZmuZUPAjRUDxTP9qLp3bTmefKu9gHrfNCgRLg3IzXtyseAhTugEbFS5sccvHNxYwHV/KlVBj8ir
zVXljTsnH6NLYvXOfTiOglbWhRYp0YSaZ6+zsEOtNNzqXoMBm6IHLhZzPEcDopsN9H/h+lRWtKG5
b8zGWuJDsjaO1nZXCw6pprQ9HNLmXJKJvCpkweW1SeqrCi9t9EbXt7kv3eKadYE6lV7vnRIHt3lo
LOdFRkldK6wZ6lEhOQ9JuLVG6803xvToZwz5SPmatm5p3Kk+yU9u6L9qZbmLpwrmIqWz2KmHuyJ9
LVNsuJYbuIebZTA2vPQWB/IzGUz/OmGKKXGfb21XOzSGejcVKeB66ByU95A3q1a7mL6M7yKn44DE
o7nW/fShwJkGfiA4VL0OarCJ3mrhTHfzIUwSAfwB6S7zejzhFlz6wSrvahVidNXDCXuLqd0b0yZi
hH5vmkm/rrXJWZljZlwbMIXpVBJNCPWM2HM9IYNcLGpsS6tR8HOlttneT/2ASVKFKbHq1YLOB2bu
0THWnsMNqXJT8/sv4LLmmjPVsWPYkET5baDUgrxq23bTAbRfQmaxNnxJMG3dfc48ZmHkFRxkY3Ku
t2MfuDEOI08RSJnDkscWSQRgeqtnmXq9jRp9nWVOd08T9LctX4YqTU9dxTyhb5KPti7MzZjWYmtU
kXvf6sWn320sWl7vwRDG+yRC+59kwntP6uyc1oPc0ddNVhTEoB32YgH7n8NvRMSCd759yrk1+Ciu
mDY73s40de8S+8VDXXrhGdOQhlUJAG7GXH0LOb9eMpnSTlZspI+jwKZoiGjpNJN5TtsoWI2jTA4l
RezXyPLx7Jfhh0mANeVQaW7np5qzdZqlSQ31LbOHbK83cljXeFrecTyeICQUT73w5CmhYbcsTD+8
Jh6AS6fD3VgMU30XwTu9QhQmIkMq7b0NqcvHagjPuZDykXrTgxW1ziZOhmkH8kEuurh3XoQBlwnN
zXTXhVm+HZQkrTwT2FCj3YT/rSYEyOp+5UFonTK9sk7c8539UNnb3GvLbbh1qvDTGJV5UlZwLrrQ
3s3PmgGDMgD9blEhyRDd+MvrqQGUlW6dZDoNm7GjlFzYNHYrmEnJ91ydWXh/m4pbjUNKWOQbi1QC
P6DqPQ2QPef5PIuT+UWZyuqEufbP63Fdpax8W+/PO+anVWXTKB10ZoB/1hlvHzV/3ven2LkPziQ1
P/68+e+1/2zb1CgqNx0OhNtW/rxezVWAP5vOvNxYitBIVt8fMn/evPqfdea/tNZr9pK735/X//ny
//195sVV7T2Wkya2/9rBP3v9/T5vaqiyAl7/54jcNvO9+ryJf+3DNOLI7g//euX2nea1/t7pcrBr
egE2GXr/z27Nr31/Rl4a/kYAjf0/X+c/v+W8dh7X7n7agUhasbstwB7Q7NOgD596HA7Qsuzh0QhK
3L2pRwGta6ezU7YaLKJmXSRk1xeh0xLgq32pdux+s43CbexfUZzIhU69A7Bzf4vbbPRzHjdkqAbJ
sB2Ere5FBlWT5kn/MTXhsani/rcbJdskC+xPWsr8+/q2erBF529k1jJQoXl9mqzUXrcViOh8YA4U
tpb6qUCxdbcPj6LoBSlN9Oaj61gl2theMyMUu9yyvd3U8f85L5hXYYL6/M8e3/4P7Oank4OrsJxg
fJriEbp1HNqn+YN7CXvNGfr2Yd6teQeVG9E74DOTMTlWEKc/uKRD1FVK3c9fEV9NdZi/tjvJfN3J
zqLnRiCEJzznF9AGfYy737fjJlzbexlzwIXx0PcXTSbTfugDSBq2oe6MGpBSA6f2vRhCbM23o2Qn
K7eS8Q8t0mDBmF73WFuq2sRVDlMhdP2jZ4TVpvPy/rGtoRbX1RT/MARoztse1118R8uLPlrYE3vS
EAlT26L8fhgRVVCQBFdNnTvB9UoIlZvnl9yIw/3kp85qstpyqYgaeRF6Q1hd1+xEZBjXrJYZJVLS
43M5FVstCLyN7dVqqQU4ZDPms8oo5EE6cHn9x8Hw688U3cu6qZ2naDJ5r+2HZ6OnvYBX2oBKYo+o
bEHke52nHdxh5EGnKFMrsBsaA7TO0ADM5tquAqvADbHL3yeveo8TijCqtgAy6ekWulC6l6mVLTWk
KmdHyP4htsuD7lbdYkrCap149nC+CbgWQ+2LTdDo1jnpA+tcTYV9jodq3Ys0XoV+ou9QXRkvWWMf
BsN6jjq2U6WIduRIXEk2VduqzKcHbqkl3ijLOh8KGTyZA4ETjRUzkMopHbRp/QLrxufg5A2jSJeO
GaNv0SlECko+d2ESPtcky5tqMk9TT5OxgDqCTd4iAiRuX62JABW3gUg+gVnxQE7IpDkJvb/Krn82
nOnSWRr8RwuzVlB9+IR/i0EuG9S3hjc8O9z8lv5ArHKg8jUwli/PIfClE44Pqvyr0+hUmpwEy8Ie
793GOugCo3U2oI0qSrWv3fCpzd4Nn7AodIYRIWvdymIQWaTJQ6P6VwMjYWJNl0xrhyX/4tjfTTKZ
IPGsKJEAIRu9Y6G1BxOB3CIrgnBTk9fC0B/2baXTTqauuJxq57G1cq4BhQ5N3EsPvRe88E9j5880
cz6KVkzk1dAiLPqnMBweEoRliwREMOOER49M0KVtJsCCjUPhhZcuo6Y9CHi58skrvV+tamAvUJFb
T5nGT+zkm4b8X6efbBqJQ7myTcKPDXuHSjFYQXS7Fr5I1iZt6b5khNMzw1zia3yjhLkzemCyvaBZ
HFgBjr+e2VVq7Q2iJPzRsdbC1oeNNcqD0yYuZdZlBHSrdYAwjkw4EJwZF1rv40U/E8xF5bEcyCDn
jr434tKE0joxsfNi+aqbjKL6gBArszxlba2dHEfrz4VbDgT7PAkgQAvbA4MjTYsQIdlUWy3Upgd0
cvGN9THpBg2mTNdWXVA6O1zR/mst4/sSQBlsF0DSGOyOTlBA97USOoLVdJ5c6BjEbieLSvUaSOU4
t8+pqonT0pKDqY/9DyvMBBAdI3kFEH+EFuZ9NUZIdaxi3kLmD6hvWvE794ZDDx2GvFwJtVVbBXTs
Oj26S7Un1+8mZIOmkPc9gYCeGewU6rGvCu5CJav0K3LAEglXWXcCPfmudEa1CyMzv+/iZGfa0c9q
zOWFBgCIVUNm65jQmG0IbGA5H6KypOk+mWGxyW4HSyFoo2MWpMe069tNUXKHUZTR0lxND4FBMtaY
+u9VoBH5zKD0cZoCuCA5AEokhtahlNl9mPnl+9Th1I9kXO+x0ucnqwb7UTOYTQBOj1Z9Cmuw/ihN
wDTp+j7SEucQyulSFyUl96Cms6c7Yk8sD3h75W6srExfGXtOq360D5RZvAdvjF4lRZiPICHqKuvC
8gQ17V+vU7B/w9kS7PUSNxqBUN1dONb5IdeL+mxXRbPSgSFsmMKnaAZtb6V7qTqg7coPgUcBRIb1
ndu6Jy20aMvo4XhCBGcB+3k2uURd/Yq6f5n73qHKi/gq4xCwj7XSwn5tOFn2Xg2eD6ashFF3e6rK
6b5D3reaMN3vDIsMA9l26W4SYXCvAZguJv1VG8b6aX5Ixyd3Yvgsxsw7ljHC8oBSlpKSqm+VcUyG
zdBVxarSvW6n7HhcpVFZnCdELi2j6IPXl9aJfqtAiFAISvzAG6yejDGCILdjaL0kveCmmmfZCewV
9d/SIyA+KxHitqF9Z7WNOhtuvo6tYjiaNUGlcML6YxPJ97Bw30q6m5QuAK3VhXwwdZE8JNTROZ3v
Mt9g0FSW0QEtHZINQ3MfJhfWMPfK8NhNNVNJs3w0A1iNfUcpctTepfVi5fmjJcKSNrSmgCw7JOgk
5QZtE1zXQEzbxme6KEtd5xIe6BdaO19WjiLHhoF/9RsSFOq88kgHyN+cpmzuube1C+e1uh07JDDo
NJjF7VSGMXV+ijl/38HYCu2pJtbOr0+GU6POE8XJGhLs+VK/KqDJuVqrMYqeoBSW95k1rZzQCB64
Oz6qyZEYazz9QYPm4iXqGqXmcHGYf/VWdWVf7b3W5snRqFW8ccDhLdDTdZvKRxmioaejVXBJo9x7
p6J155Z1dSqDvFjFHayMsHtKaqd7GpL4qWurQ2ED6hidVxIx7Q+EIMbacWJ1cIKyeVDS4iJUiuyg
cmWtqUmEYJnaYZPIQFvDkQNGdHsYklwe2/gljswlYsD6OtGduWcKbt4FzRXNZ4aSGK58Dh+HwLGQ
yCXVv1uG6tb9qIX7+SkDLDvjAl0EQrubLGPTOip/Q1ZkbqzQkftqy3cEVpIGYk2rxFnkLqyiIszN
s+cL4+wW5Cm1Di1DOzPKo6EocInUga+PJqStOm/tiYBkqAGSFGlezmFAE7py/CZeO2GApiGHz6cM
yt55UGNIRIa9UsNYHBxfURtMCV6binHTmG52bqySRh/TvaVnmeZVxFysDeKAwngsP/KyxRJV4zWj
9fDEwYyXRZRle6dwJCBwupSBtK3NmGvwkhPL2DtNk25KnKN7Uno/B8cPnjy33GpNrx1p+EQXgTwA
0YMoQZ7l2n1SJnjQq5EbmISgM3BL3hheXVwK66JGxz5ybvSnkCis2m/47uJ2efOi/JlWyiX0W+MY
lGm07E3JPD+XGZKFfqNbcty2wsw+MD7Lyc+XWpaH8Dt6Ip6L3ttbSm36rwqKIRhDGxYLXdPPgX9q
xjThDqzYdIpzHc05CYO6HOHWNY5+KdOjphq1yz0FDSgLLk2pO8vaq5p1mABUzG1gm65TVAcZQU5G
AIu0wAufgCHi3EuN4immdk/d0huuRKUVy6zQ9AP3UUYhhZS7WAABGs2hO2omBaiRMKmTVm7dqiQC
IKigcU4e0yXfPySJ7h+axPG3fcWtktsgQMGQ/ASUtMGqLQZ7karG/SEmrp2bqv7wnXh6kW05baio
m5925n2lsbyGMhgfE+ezN4f8wQsYKYiobtaGHZL+4aFdcf3IWDhCiV1n50SoaemhsfJtLySEcIIH
10MAtTihNbEp/PhTlOgJskRChUetbFjTjV7aaQc0wow23YDhmxvazgHOOSO2FkRmr7yGIlZZr5qW
GK6oHdQaUXRC6cTqtl04ZEtXBPDxOl//KTo6Lm7u3gUmLDTbrN2TXpchWi/Nvxv9PUqw4VHiXN4Z
0w3iVo4WyZF1u6otKndRF38WjWXvO4WZg0okZNDcQ39W19aWvOGfxYhAPhixAYa13Z7RZtTQ0Ybp
WAeglZAQ2rs+stRdIDVnKfFpL+gqM7i6XZ3SRLOWqrICqLUw6FZjRA91MsAeBll60fo8XGdBWuw9
CWnA0JkCaYF5HY24eQxSZ93rmXhyB2tjmSlxEH1OHAIjlX0aRHJtJFA/Rz+/z02kM57mjmdhU+ay
aycCVibCO9SA17IzzKs9ER+XcFMlomT6RUv7fvC8EaUFHEyjmdK1IoarHs5DECN/LIJpm5V3XVEc
cjPddboZvyn4dejySO6sNZtMDjmaq5EdH/XhK/ELdQceqD/7VXbhl2fG0UXxBw3Je0HoxGdktxsv
KM8wGZOzqDT7vjVbbznF5PeoOjWPWv1ucel9J6bPd9tlEfhg97BGrkvPJBGWDIvEq6uLuCE8Tf8l
IP/my4nhiekItTepO/YM44h17W73adlR8BuV6EjG7GiYtiC2Spt0CFNDoeWkfX8GCvfRtX71wmjE
XkZYiu40FTGTQjO7dkgyIa1EZMfqMCSt9ezHRk3liYYbCvWi1QVxOwG5d6qEnlk1h8GlXDU8ePmP
HBXbKnSLXV/pJkImUx1izBBk7kxINniGF+iiq0hshmbK9pZPekzgwVrOrUAdGpW3B9sm43QsaRjd
nqU97S38QiW/NvAv0+s/HbejeBy3yCXYDj33jFJ0OpB/RZpf6CDEhylHxbzWBNL2+R8qDRYuihlG
h/btYewOSfZTM+x2TzjVKaWmspTSDTnvq+5A3xHIYHrQInScjouWEVWf2Ufjgeal3BkNkjqNXNzA
J1+iO3X1xFAmCYPHEFUZ5VJ/Vev+cLTx2izyhKCqEm7tIglRn1UNxChySUafKe+wKxNuDyWWg31R
btCfLED4rUksjcVYbPBbjRRXwluew64IDg6nFn62aB0aVbnM3YDCdzldm7x764m9MetPu4qvkEIO
2pCtEMO8uL2zsYxq1Sj/DnzAlRLXV8K3HDLKy5p1pAjT7cxxuEb+wTZKE2oqTNQ0gbNWFtUl9Qbq
IXa4nWTRHOUtcdYHXRrQLeZC1R9yYzqO0JN3iZ5GG1SH3YhSf8qrhWitLyvi9mD12Uor9k2C5LYx
NxJZH5ORS9CqjVcjx1Od/sMdTRqYTvZESI/Rpvx6qsY4kBjLUX2YXYOaQwq5BXyI2LK9tvFPvUCQ
Wbk/c6F2g6zig1ILPzE/IkiN8ZRGlGOgQRh1tUQS9t40XCYJvdwL3+iYT8ql3YEj00UplswD7kll
9bZpFNKwM8WucuOXoU37rc8oe5lqSq6IWvNY4qFbAp3Yc56F0Uov0ZzflL5E6j0mIv3tIfldGCYg
1broUS5k8UMlrHwzesE2JJBp04T2ryAiRkbLsWR4gYboOXfGdUvhZ+kDulxRaQ+OBACmkf8+hO5a
OlW/DtQZ5Rc+PuB5jdu8Dp2VbPsg1pdmq5n48SA74sOA2R82GzM+2oN2bhyj3FLDKCcL0ghz4bYs
jDVj7GlROf01qaSDVta8GtlNycr8pimCZ0d04hRQK9673gBq02lOcdP/7wPNKJBPPTX+US9OtaP7
K+5QAkYsQRNK6C03Jh6UsIaFm1DAxqfY7K1I2zAIBw2m/D3hHZQ6zFeG2tdoiI9g1B4HVdqLKlAL
8JwAIAQnYtvDgp78HzR7jk3duLu4Nn6k/KNUk1Gt9VAnvhegQtJk+1J6v80gu/Skj+1kU0QnM2xe
gPim29JLmPvcHnD8oDXtw4vwqmWXSlLHM/2lIt5BRVKuHDqL6HMyb1Fn6YtdUzzxc9jNHfpu6rV9
R1m4CVHOkDaqa9avVI7lxmRIXC0URf+j9PVjINpyF+Aa+Oe1ePKt47zUbfx4wxGDTxcW+5ibkBvU
CUJqRjl6TNyyk9QFPm7rl5nkzKSSbFg1vnhDb8OVIJl2TledQiLld/PmfC+zvzc8P50f5g/7+8Nt
Ffi7MK8Q2vJ/S8PPXiYtFv5Rbw9Tfki0ODlmFUXEInfR37heeQwGazyEzTXOke9jqegR+OeOuW5t
k7zptEWFyilfqPyXdtuL3Co3UeGUWH84yKmO/RHZpZ4MIZSwV1vCwBNJQVykCRimqJJTS5F3kZYQ
N+2yrI84fW4C8JFSPrcqCJ8Yz9Ic/OhUkw1out3tlM7kUTIh6vXhUNKilWmO+D5BO625A9Bpb4N6
w1k2JeegDoO0a/Y6OmvlpCsqYgA3KpCnTj0yBKWqTfwHva/WvimHPfCenXH1SQvfNoN2x1llbV2l
b4u0vEIJZqhhE9I8IhlhIrzBjfU2jYwyncgVpJZ7C+WMBmGq1QcDPe1Y19CTjSbcIURNV8BGIb52
aUNXsXvV/fyXiKEKNqbxYousugZBzgzTbbZtVdz6xhZX7ggVjsVlGQ/joo5zH/JmWh/8sngMLAtL
C9nQUWmqjQQQvo44V45UVvS7XlKGjm3X+oqUTxSn8l9a2yNrzYwosglfPuEU/phXYIoGzVWb0sdi
1Ju9qvppM6hKe6Ujt5vXMCiJLW0Ge9cp9DSmfQZV6cyTXx5gx0CYX/jrmhUnDK2upAguJX6A5fxO
4HDrdJqid8rAyUYYfXQIyFl4yG9fZ16jytQTAZXy2c5s7qFuaG0d7r3PRtzezSvgkyAQLK6He+UH
w8EeM4tLiuu9T8y5lFdbX2Y7TEstYhjE/ag6RxqTo/mtiYTYKMrP0MlJNKu69tgmVPgbLXW+P9zA
5BxyVXiltEAFg87Hbupb8Rjn8de8BUuvfmXxqB65teZ7G2/UZmKi++qRDDl/Nu5qbhmep11N33Tw
D1b+SlJeIdackho7F45QpVKtDk6OrK2LsH31fWhE268GvBHvVcTYbWqM/OBx9SBsDRRVfXtr60eP
WpkTlGZF4S4qdG+rHDU9D3VwP2+bfgUXIfjOnIxFw+298NZymMb3IIA4mRTtk8zDNy4k+jIwGVb4
zKnR0RF1O4BMszI6A6WYWi6v2q7vn2IvsDB8jgQWW9GuzUei/iAYh5M7LcfYWSM7rBmemeWlDf3P
UcnL5Hb+pyf6DK9FbV5SLKpoC6sOJGHkf2qeebBit3vJRZuCoy7KbT/I5C0xJpyHrFCVfbSyOadO
scsRjArU0FM3ik/p5C9MPJInp6WQ54sBeWU/GR+uus7LexEy3NFVckTrkDxkAUXv7zfGAVFr0hf3
VsS/gt5nTJZvWzShpppt++HFttxwR+v36VBXUP6i53m5jxUBDqtyr0BRtZPCzEo+HvvYdtnGCAPv
tXD5x6wzM9rFuWa8BL62n1cQLiDufCjE2coC7wKRUlJl4rjw813TYGqfCzTJOy+yLCaWTfYOifZ7
035I9HM7dPHJqQZBVJv2WGbikpd19phxxXusptxeaP6k7+en0AWCozLLn/Oz7weXukVSTd3x+10S
Xgpg4XGhmx3U6CQP7vOA6QcX1ow8tqbeyZixaFtb/3wEWNBNpZXMhm5r0KiD12+CMJ23Pr9mBw8t
2Y4P83tsRpXrVtrI72876HWgodr4x59ddvIdnt8AgRaBaFxU1GvB0DjGIvDYowDDp6Bo0mXqtVRj
fGSco5AV85Q8O2NtVC5qk9vTgCso5l0Oao066bXNHwQW9xfNi9xr42rv85a7FqeEmChwzO9BjVgy
pM37/fweqYznTKvau8bJ2mfqTbdrnHoVZLCf8zrvGfjzQYbrZrT0bUwTt6dkB6fLkrzQ47yNynG2
YVIUjxVTg4eWNtT8Jhdj3BHQIWzb25s8FUxr0rAMTg92NiSTgep9F5znpbV9TdACvfSIjK5VMH3M
Kw0tbTT3VkKenxJXU6xUQTji/JQxxbMSdn/n1Kp+NsjMa0xGAUnTVUdXiL3ikrGHQ5ylzkNs98Yp
lW8NTdpTcOP7l75YojJSjFJC/Ty1DR3k2GNKlvHl4h7607xg/uvPAyN2mGm95dFRYZX5IYUtOC7m
P9sRUnaayGj7rxe//yQu54Q029z/eaNVTSNF4/gCo9+lqWsMZArf9qbpCgZ47XjDdrf0CG6vSSyK
8AOzJtvRy3qfX7Mii+SK+U+6B866vA3EuDyuzKan3Ng28bhwMs7skMsUtmg/3BSOQenl9pos6SS0
VR+uciPESEanMbtVd3Iz2ARG0bzTVSFHgRxO28z0k+uP0Znqp7uSkR1cau5onBz5ksKR/tHqXsib
ABsbQzu+2kVCcYR8h9ZFjR2R21n1ag+RrYAVrRj+t7A2aydU1/kh6Gt17e2cfMyWbLi/FkhJ7KnW
ONrfCwqB/TRh55bzO0Lk29d5U3ZTaIhYC8rqt8+YX5v/MlpNXwe5bfy9IJq8al1piHD+eoefJDjP
koTpxX9vqhqRLBO42ZKix+fOS+eHvEZS2PQegub/XjCRiMN4uY3Wfy1IOkwbNDGJ1vzvdyAoJA0c
I+/6z+bnv6h8c3kyIpqU/zmI81/6gJewChhK/rXAUGg5mdNRf/nPO+ZPm4RmL3rD4NjfFvw5iEGK
HVWVrvpeMC+d3zHqHlWROnH/XoComJJjg6b0z8rzX40FldKarOnvBX3d//TcONr/9QaJcKtrHTiI
885OkU0EQHd2zcRamb77lhckooRUFpFDdBJBvbnGx78ly3kkfyYRq7Cizp834r7P3vzQtC4Drr9l
yi+jhVDBG2oOoezDdUOFgTmFfmHaHaAuZFTPf12AJJqB3z5OcKCZAtufMm17qffygKcOUaPv7jvu
oSsRvettses6+2DZqXkaaqrz/p09NuYLrNynGhzzLYdjOBaI9/EE1w7OfgjqY4t9MkppWOH0W5uw
2MRQ7AqfsBklDSa5xaaK/Zi5FsIW7T0FzhhoE1G6Cs5HS0dVlDKiZsVIusJK2nUkEfnHpRf9NimQ
bEtSJ9dOfx/G7X1jDaiOaQcuA1/Wq9FA0TNSsICZkROKnIveWXOeHSouiAstcvc9zu6oJh3IHogh
boX2xlD2FzP2V2b/X9AUKK1R33YIjwTbEu5rP86YyE6b356kKpfojYWGsnjSFa7vIA8p+fvRc/4r
bPX2WcMMS8orZehuk8CVINGD+4BKhmRNzQKjrvUsE9lAYk7lRujZ7y7vwLxGz6rQu5+2B6rFO+nt
XQg9cuvEoCOLUBCWIId95dbLIcI+FzG4bCsDlvlIqoQ8JiFA+BwVh4nFjGt+sJC2kcUcZLJHECgf
mDx1+7G9JKmhRwuN9qmGNYSW7YIjEZIwkUZGwTeIRZAxyG7Ue35uGoMIk1WKpn0b6oN/5gwanKl7
8G0SyEcH//AoqGCZm7DU3IWfxcVLXjyITN0cfjVxsAEmcT1LfqvKW2vteLt+upRmKastW+7SF4NI
pIWHYBVVdNfvyMvyTprNOHloCLeJufTS/yJX3ZC3nqqPqJfzzDPy4sWsMB0Fk/ep0/hDT18j0Rfc
Hsf56ahHB4gkA/ZClhqtn+zoNdir+a1SC5oNU0NCum5LB+H7K41C/bbT9BstrZ6WYaDsWyunO/K1
3WeOD9PHJotO81O61tVC9vr0/RSI1M0V76dnv6285xy4iaNPznlel+LTZ+o5zWVelnjqRZVJdDWo
tiGJgB6Db9JbAuL4suPmWpXdxiiQb6vUyzdlaQIY0waX22PUmOcKl/u4CGzbXBStG28IDub5v1aw
YPzLwuqOaCvNs9Zbr1Eyupt+xFXShfGuqNMfysdR2rc3t/5I/xUjVo382zcFxSB6JB73B6GJy9jJ
K07i8KaCAEjJXX0VZRTO008rIdJObaeANGSvPcTuyVHJgXx5eg4TYaaU8OvaXE7DGi30s0/uFwXY
IxHPv30tWRn3bYICZxhjZNpb6mk+zR/uMG3ZiDMDpomzv8+ctd76wUI0/WtpttNaJsmdpHy18H0q
FqIV+SWtyVzRnrucQrGWPwbNuHRt+7zsGRkRAoTeFc92gq3dY+dKYdwIQli1iCldmDrnvEm4fABH
XI93MSSrhEQr1yGQJ0yuZYHDGBVoVGrOya/pAmNRvqqG2dWgv5QlyWeT3aitDHHIZuGr62jBXZHF
v+tBo+kSD8fEzc0DfqEI03u11Gz/fzg7s924lS3b/kqh3gmQDAaDLKBesu+VSsmy5RfClrTZ9z2/
/g6qgFu2vGHh3vOQkHW8nclkMJq15hyz3dV+K9fIAh7DtnqNgq5dkPyyrZvuZmZqIxrETkNq1WsE
7u2yhA21tFJvOcn0BLxpzZ5o75J5Cvz+u566qM9JKKsixhCBKbHHliZpCIcqbBLvU9I4qQLr7Kns
bY7o6KCX1bXNmAqazgoXC5H0AbRxArSr/NSUAb2ruFG7PIAgBSTjMGEhlRlMq8LT9RVe61eibbdW
5J9rmF6HsgvWo0+ug5O8hNPGsd7UUFcYs0lzF5HZrBoKNS0K5kWTx87C7YKJRmiF9Zaeqx6mb2a7
ZDspF16bHb2w26g4n7bVCNsls9ZOnBNJ8OC2WrOKJrDIVjPgwCje3Fplq5wtFFuIOXu8ZBufP0UD
/Emtu6mSjKPWTfc2Lj5R2vmq9YyfeTG521K857jL9WSz14gd5zsxxHcDCq1H2zEb0uc5hXqBe26S
kVbl6FCQcOItFfbyZkTD/YT5mFMMVTaPuKTcbxcZVphrFiQ7Sbl+kTvJtMyHB9p72O0If8XKLS6u
yM+1Xi49p9IOEZ1JmqpfDAu2lqipMI4D/aGF4ygfOSJimwAm0DEgmSSP++XoDQVB0fGOlvjSdzyP
/CC9RNRZFGvSdtdDzkmH0tmcz9WHclNL4sWirzl407UfiNdC92drM4qr2bErVPtzakjEJiIkMbyX
hi7cejKN7WRVK7SJKFCJ+ZEW/0ikh8O21aactqo1XOIgZghOVb+agqZgPZjQ6ebu6f1PoWYW5/ef
/P/70/vvZGd/q/qOypCk2xtHxdma+mf8Ke4WCFMBqYl/K8hkfp59U5sa0BJBg/wf73/3/af/fXn/
XYMeTGh5eBhzOp22h1xcIfs6q6avz7YWLDv7vjF66/D+cYysTlaa6LTl/35Ov4fM4RjsZbStnvjp
Oe6LZJ1Xmr+UTa5gh9ALqGhvgW+7HyL9J8AysltqknZAuWhveJgXum/iUdhbPK6jyvN7fX5BwG+f
Bjs9ZVn8JqUGS1ZayETAfgQqqfc18VrcwqRexZQwVkHlr5339pre+DfBIN8lgtVa1wL/pubfFVpY
cR8EabxK/0LFfQC9EXq7RDP88+CKV0nB4YpUx9y1E0I3qSbvwZTlnlgPa5uiwESkDORv4cU9EBmB
v7GLvgyGF2+GMHtxU9c56FMwXLLQFPu8n+6r+jWDgnVCiQomDo+IzSmRLoZpAJHP/YStIaWN7x2n
pBiU03oSBIO1IdOsZuh3QdyNZPnVK9zyw7VJmm1AS+zmg+9aQ4vgADppq1EnRyxO2nQfhmWzTuPS
2Lj+vKVVOlZW8hCAb5U5iTcJSuiwSNgXacND32Gct4rsrLW0p5uRmCZD3IdJ+jxQpL3TXJfMw2bA
75WFt/c/Ebip/ROMlXWtDbKdJmdMrkb5FqlSO1dJ8NiPUtsnGIPvssaMV7HvGs9+NxzSAa39aPvV
3tQSY2WVfr1SPg5CnctbU1fEe+4M1/eXhqLpZcIYHAwyf1a5fEKStyg40JtRLe9qDpj4mhSQUF3v
1+hJaNJBB/xm2NMGmP5TOQy2oKccskF3vdhcREOY7+Oyt9e9OR4CNDlHDMN5vui8zlkXmI0XvVYQ
1mNY0WEIG2vHJAZMx4bg00g4fZZX3FsJEwTq4eegyhsYeEV+LUBArCbEh4sIm96ycNi/yU4lLzgg
z+TwRV9U++jSTL3gcmsOQ4b2LU/jS19ZWydmQSxcGd10rfiSiyg50Tssh4dAdeE3cDeWJWjrSmyf
Te7/U4Z2tQlmrZNBhNcGIHF50p1N5kfFt9SM9H3U3SG+8c9JwHURgBw+xZRejsDhmBBdF1SJo8Ps
4ES9lUNarrCe1/cpqVG7qvWKx5wL2LQtwUtW61yM2pAXrw/1U12LfgV8YPjqo54xACC4lu+/WWny
Zrgk/OVCs+nxraSjJ6eUTtsqQHK270pPLkuE5euWYuqavrh+SSlO0ua5VbOkK6UXDvrRvy+bZh16
eXebf5O0PHq6bJ+xAcVnjWo4e9RW28hYfu8LQz+BmbQw8HPGQKwJjc89JzAQAMVI/pVAc5gvDSj/
Zu/dCaRaejjmPx2/t0HMGLhknPrJ1eL8UjckOtBxI/6uwq0PRAJzv0bBbej8m6FUelCBqvFR+cEJ
lYiz97IGgoftLupZS1b1HMk4KkQHrZ+co4fceYniWC3YJre7KjDTnR+WJP8l1EjHpi1+wMh4mqDm
nezUFYsyyfqLSQK4wQRnatMu7hP1rELtUhM/GS70ydtFHQHpqIYeGf9k69ii4gzkJ7tQtP0p07Nk
588/YU1PUFL1yV6jQ6b5qA2WWpT0J60v7qQeN3svb5l1PaF2Q0XlL6nh9ehh1F9zUVW4SttsyaYl
ukPrIGA02N6VPNx8aU2attbjfjqgY3aXVAgjAszcZw8T6LZBMr8aYM1RLI7HZe3hAAgoG1ltXRyF
ztkytGrvNNCyn/OYHI6KGOvKLq130eBA28pOTRrzjMyrQjPLqLLmuQ8I9clL+VQ037MYZ8Uo3e4O
AzslLJrOapyuftkYqxR84MqtiBaNG7fe+3rRbJI6fIYH1N+64lTkdvSMdcDYmZKuuERl+J2C+sbx
XZuqkXKo3JvmDauBvURe2GwNX3yFNVHcykB9S+n9IRfQ2WXRpFyPsRqXKETlo0dXOzdq/auhg24h
I5qQjDSCmtprT3bFIO1ilA24M77CEZRPKjSfpcIuoruzMlMTK4lKdtuJQD6wwWML4kZnpbDfI0y6
tJp1GfrUPLm2tg5Hoh31ZjTPY3Lu7MD8js8x3qSt1+69vmfHUjbpjkpCjvo5C3aKPTYyiE6cKnh+
pyqNbiOe8nMV69NDWtM7r7tHo8rB7tiCIG3mvXyy7t5f3LQ8OY3pHgc7jDYwgQRRZGF51fqG0xz0
g71SVKKcnMjA6LXtwnSZeebPqDW9e/sSoTuztEY+vL+ETfpVKPNkprG6RROa6qYCgFUaCAv0NiR8
z1R74g+btQhAPKKzF19E6txn/LQXY5kdHL2LbhbMwUUAe+45RJvgG4Hzs4KaODjCu8998Y8fWOnG
IXNjZdM1vXEkeNVtXHL1rA1N+uwVnMu4TfvqkTaQjnY5OOu1Fe85zCWHYW5gsDAb+9Cj9eK69Rer
CuRGFjwb7MawZeqSlEhbnFto5T81RSwoIOAQXS5+kIVfxAaCUiO8OgBHtEhsUrueVqVTm9dKJxb4
nXdSo6usoxnFGQ1ybYT23qnQ7wyaaS4tLLw/w+G1ao1mr/BV7lXi7kTgxl8ts9C3sZ1Oa6wim2bW
NXYwddYob9Wyas2DGVfJ+SDtul6bCI6QNbOU6oDNqiyOyN2mAxobDqYdkGPvj1LvW1/I5AOmMFtm
aTl4gjLzUNTaHVgt52DHEamsBP4+xDLaJZVn3jvRUK8CUqwefahSIYwLknDs+pzMalusL/G504cl
LekFBuOLVvqEKAjRLfMEeEsXhgVZgP6a1nK2a/sxAIXSL4fYeUgmmV9c010n/TDt8XSkj0bWIxSP
vWvACaFtq3DdJskhpJkVj1i3pbEJjR4IclWqgy96xAA5LRWv07sjmmxJs1qKW5lTrPLLAZxq4/e7
MMmJ26NBQbpkmD4ZAMkOhk40ABB67KhZ/4JJ1a9695/W6OhCJOW25mOuZdv7+6hx2vXk1GSzVhdB
Z/ocmAijONMiWSrhL/nuBNXVfHCl7R+xu0Zbx6e+F4cGLQkINdfBLeLV2GFZcsKW5k5X2DvkPAY5
1SJZCU1z6Q0yTDLE5sie1QoHVXatU+fQhC0tsboLdpqpQbyro2Tfz1WJQNcfHYwDa8Jf3IeuPUjc
aiSI+/eN3RZPwgw4c+HcZjIaNc1+Ti11Ixg4i4PvCq0+dQgRUQ8gsHGoTP9L7vSbqKCIOEF62Yx1
z+EjTOOzm/2ogqz8Eomu2uY6kYzvL4FVG69S28Wz56ZxJNRjX8s20/zwstANq8hCUPr+LL//scsr
UjSD5Ii/KXmu7WpFx1o+BIU6TG5cHhutCBe5FiZ0CzCg4KRJv3a0drq+km+1CleJjv9F6+qCDbR+
zZxRvRBC+esPKGcR7g5bEY31xZhfkn4WetEBBEfgTPOqLPfvPyGkWEp/1C4ksz2I2UGiW422wo+A
HrU0HkGqHhOZuHexFd4YZshnPLe6zxoHU0ULJQVp3IkjgrVvNXLd6O3UO7fNS0jA4SvWqfCmLHr6
lmlKbksT3kJNdy41cdheA0nWTRRH4ybZNIam4/53zI1KudeiQWRekO0ZIuv2nLrcBVp6+tFFa3zA
zVWr+V6bKibaNYD6UlT6Af1R+zIeq9Hq9147Uf7phHGM7WnY+pX3YM12md6rKRJTZO7MNj+N3rTI
cls+hCNRmZaEXjxSbvZr5IWYac1zyMmZiE9N7enANqHr/Yh8018LVt1jUVbGVSJpWSi/7X/WXnSX
AAXdFozgZZK6VGs43Md5vCn8ot60OjXcqQeHNYb6Y9ARac/3NzirwaWHpkvbO+Ih1la9r/RnWuzr
xHfzJwHobtvH2rkxp5hz92A/z6mMnILHF7/sTajmY3lvetRjPTI4tm6Oa3MIVPxECOFwUBXblJSF
1zQT71vDJJv2Sn4zexLhW+bzE/168zyQ2eVXtUbXunWfumaMN0mBPTqFAb0yUgEO2EZI3iq+h1aj
nBp0zZe27n+wqe7vDAdjSa5GBzUcJqlGi2/EibtUhAKdUkCWvqCTF5f3l8gb2lNT5Mi+WQz80ivA
IbEzbMpE2016g9Dat2D4oPlEWuKhYpt/J0X/vWUXfXU775RkiXrSOkvbRG0Tg8Q7lF6NQ2V+8TRF
GbEjhxezffvQ2gGwo7a50PqYN1nGWfXR18aq6P+PBuq2guRsTg/G1swt4IyhKRdKOOXRTSJ/rwGK
XuiDNHioO4DDHGmb8FuUV+zSyqFZ1sIcN5HpNgdRhw8OKoDz+0uvZd9qJ0vXZlhVS9UU41dfm6cK
iyKEO8R3MvbEBu6AOjsNixmbn+lkQWhYtyApUS86w6rPPBiHzfAtb4iN8tJMLvuqLJ7qvIQ1zaKL
VM18nmovvPOsKbyD4zXs+rH6Ec7Oowwl6qkQhbvw+8Zb+Xk0Dz9EsWmt9bsxm3DFD/ll9K1op0Vt
sfA7T2zLwLBXZc/TO9b3Qj60I4ZYkxjwe1Z65EJtSAEksVau8Po7q8uu9ItHLILRynNsRNqxra5w
DldJ22i3zDDWWp3k54gpnGr/nt0lwnMWHUJl6f9IDRggjtXlu/FHLxJqGiFfqiPZM0a2OdyD4XoZ
pe/uqwpzRWB4Acg8SsVCpKz2aoJ/X2X7puWBmrBDbOKZ4UpxbCM5pXF8GvGP9T+EXqiHKu3SRSog
loK9I+4kJmAlDJ9ROL/48WifDQt/aIam8Jx1ANc1yfOWG2iLZDFU69wVX/hCh0Va5tUy737Yae0t
NC1Ud7M9+xC19ZdyEBMfFHJ0qpClEd1HtvqIgR7rnXuZhrxm/cYogBaZUOsYViiikvGKpmmfazJd
tmaKp2r2GFkQTesAo21h+cZPzlWsYHn7jJ301aeDcS3jii2txRkijapbqeseKuT0MmR9f6nqnIyo
MOKQwbbhmIIaCI0aIZI/nPUq9m5w+WAcDtprf2yD8SqZwp7KjkpzFsVr0fnloxb0Hrz66YFGZrTu
aG5copHgZwDCVID6+1RP5bM2jcWyBBx4i/UMrnxXtScdqdhqiFDVuI9BFrl3uqT+Bww4uWf1WXoE
KBNGTuhjy6zTm6QvYNVUh5rdFXNPMt5EhyBD18gYpM2IUUBN8rEs2JRQ0GeS10aBQFAOK2AdYkuL
K78qz3wZkn78Fpnh3okTMkj1aPwW+uWlLcxgToHnxPHudZgsfFYOWcPdgAKiK8O3MGjib7EWeRsQ
FfpGZ7Jd5rKq91QNgQBQMMI3nckbi4Z/xWm8tTIOHBBxngOvw9DdPaMY5YSUaz8hXkKz87x8I80I
y7D8TqCW2hvEbyxaw9IfKoo1YJ4HuaVCAcJPlNl3LccvXeCK2iZm8FpZVfhV9PRV2pYSqltfEFoy
79RB+9UxBmeb5Xm3yNGiLstC2rtGI+66wAO5bXnPWxbcMw2gUXHrrU6MBPHH1mPNRiXnNpOHmAOp
VCvl5eVRk9SRwN7V+36g0+ilnIECSFmTqF+8wc4Bqef2KjE0/zhMpr6wND/a1EiF7vq4sQHYlvO0
6ryIIlspugdvtaMWU/IChD14oD0Gv69janarEVukrx/N9kEp8lhn/vvyfZrlYE1BqWyf+0Jvrr4I
/5lMG4fxU6CoD6YqaO4TSSu1ndx12jTaBuZrCxoppmpJT3xdeFSYJyd1bumYFquqs7EWt3G2ARu2
SRy6glM2dXeShIWdPcYDR2/3i92WNMNAvcf6YB6KafoKtQPYUMF1+qJ80lgVlqmD7Cp3Ru0uqh3r
UDs0bwt8xIjuqe1oHUCX2nqKwxSlV5SD9O2fHLewfmqNee4q5+oX5ft+NDwMlrFr1eAf31+EAtab
ucUpk5V1EWb4NvRltULtOev2BlzBhXXMA7u4vr8YVGsFgIuL8lBBKt/Z9ER9nitNL7degOXPLizt
6iEe3IY6eDRINWYTtM8N3ESXFkejPSkA3A9uOMWP2RxZNf0gGFewdovyDMj3mpZBvsakWV9j1X+D
ohBuGo3QYvSS0x17rWNZVWB58RFP6A2vYyCGa+/9HGTbYgplGTIEUkVOwgt3Agtk9yWp9nO9Jcyq
at1bhbpqEVMnPlQAvj5EqgrN8Bkher0YOTIdQ9u+SwGmHeizoS1JSKCeN8uswue4EQ2y3UbfFLiP
OUTllLLr8MUebIJIMR1RYrl5oi1+plSQV1VTGsxKGpgo2IXVhIkDZyFbOLktwbYjVerlKROUI22V
ZhsV2f3J6jeFZJdR6SYIxDFaJ1XiLanVqpsbxIisgoLWpKJ+pY/T3kiK6JCVTsqRKNOPWpTtehun
shTnokWW7EsVQbLOOc8NDrV9rjge7M2ExW3D4To+mRTCwTnlR+x/3trniu/bLI2X4WYSlcMz38jH
vrK/wica1mSoTPt0Ku7p1ZXM0u2zb/NJEg4Be7uZNhM7apq2vbfrZHWBUJM9JGNeEaKLExMQ6E82
5/gc3ZJsCUTH5JdIVJT1A7Jz64dMeBI1xEuw/cI3vIwexlM9ABM7Cwxbz310YJqVMdsQjDHpz7Cp
7kZ7Kv4JMO2Yleff42iKVmlcrE0IxD8yyslLjmLRtUauMJSlczXLh8kdsFzWyrqVqvgJfntbatLb
gfj64aQ4rjVUujf/oc0UXSMvaE+lji65tQkJhg+EilbL2Ty2EEl0tLMQNp/6DNfz2LWzrFfPFkDE
7Etdxa9JIH6GIhSnINT8japZt1XllTuHxKGV49bxxjVodrD7B/womOms7Es3qw2VUxt7tlzeovXM
Q9aP5Uvul68AX5PnTJVqAbACHYvnQQGu6vDsTfGL8DEYdlZAFiSsO0CnLbCqjmKwbrv0/XsXbC7g
Vbjh1xqiuh5UROK01bBxOoMsEUOgjY6gH9eZJ69Bp1XbkKrOghNAY0nceY7TYZECLdzFTVhRUCkN
iv4a94tzgNP69aGiaoSSDALlwjvWgJgPeU2i0PuLbJW5dXCensmloFffjO5xDAv3aMw/1S2xRqqC
NMp0bqK4/ToBKDp0yH5ZNIX/mORTTNy87aGwCoab2/I1m1bFfiZunZ2Tx+Mxbj1rZRqIxiEfkbUW
WcmpcYYXv8aL6rkWnA1lrKeGAZJMOmIRz23ACxuobjLuVwg66Q4JXYD9MV5jiDy27oATLjWu9eBG
e3vE/4VyFfKa1BKqO+polkCrQDXnK/waatM2zFooBsRSq5g0TbMV+DBQN2o89VmdTitfWWJHZ/O7
2abHqBb+g4xQu9I91tYjNqx17xnjJkykXMTg/nfsYHPI1n5NRccI1ySFLGc7wIpZprnFnKX2Aakl
uU14U1pkCme+/jr1M08Mf5LUu+p+0iuMCSlAJv472pbu8CYqdSr6hqXWN97qRoBESrJhp9dLOlCM
m9A0gCriX9bVc+xn2hGi6b7zsScOJY81jaNu3aX+/CzOx9GAm0eecqdpu8YoqRP1OZwBf1WUGi27
gfa9TX9VDt80Pc5WQCbKZRQ2sA0RDxUOZ3zM/Z+EUIvfA+Fw3QkhhW24CqWMhUDlQwDjlLQEoPfo
DExXfqcVKgE/RPaRMxXT5WTZO1W7wbqX7B4xGAZntuQcMmqzucA0m/bUPV/9nguKGjNaF9I8st3a
KhQ/V84k4bXK6800udYPMmJsml5+vaXjhPDFnZZuT/JDmeHaaomSOrN06GfH7n7GkpsUD8bAudbK
SaEI7pxS9p/EDZpz1N2vsR7zlUvbsl3LmIOxnQ9ReMSDJRzBCmpPfaGxmXWmZTdpxZW4j2KDmdUn
mDsx9hnk2RSs/VwcgfZqgKIIwqHamP6PrNYT7mseodf0qchi3QG4NTjL0nfHa2hLjqRj9Ukm6e/Z
j+83TCnXMHVpkNeNiI7L+iWskL1TOYFvyNm1j2eAZ8YhC9P90E7jSsRAoin0T8spccJP0gvnZNXf
vy5LGXPkMmBj+iLmHMv8y/s2EVFIiRVCHxkFsbbUVoyY2poBJxfIzq6J5P9k5rwM/+W/5UBkRj/P
/iNr02seQhj+7//8PfN0vlBLCclhwxJEbUBZ+v0NYyPIOxUEXCi0yX2HQre8D4wWoYvlZZ98qR/y
euc3kzRlDM5l5lxG1z88BnJwIklQEAIxbwgOOtns56we7z0Dt4sV5/bVzNyO6TzXv1gWnSI0t6Lp
7JPXm9/wfuh3MeEFtSY0jK8x5ASaNp+M1z/vu2LKk9wEU0nbND98QuFIz268ngILJ6k9bjDsRWl+
wFoInEe8x+GVFzAH0WeRu3Ps5i83XphSGrrSbYN+CQmF7odkQKrhrc4mmLLrVLrLITeyZSv0CaEB
PiGHbJUtnX18eaMkwWo86+jh035668K8XIRt9/OX+KB/GRUfYs7nO4XnFMCJ7cxxiWJOS/x1HHYF
Ui42rnCWBMva8NXts+yRqZnWoRVC5Gmtq+E8+4VmPbhgcjx4aARptNWysfLkVo5mv0plGW/e/9gC
7b8JZTz69ScT67+MKIcvTbBjcOkzCfvDc8qx0Q3aOk2X9RTrFJzS/MSD+uZWCg+1i5PCwJN73/Zr
DaNAmJAkh9J6Wle1ER858rsbiErGrXkryN6oKUVv/v49mnPU7S+31VQW8CDDNLk6R87P2O/fI3rO
wZTGlC5prB5N2r6ECBXuPleBua6tbEaphfkW5WKy5gLe8rDzHz09/ZJpY7Sxe6O+4A+oL7lFjWIs
K7rSVPoXRsbmNu1Fs9CLONlirBUHqQXrrk83JX6DF1WWCRCxGKRYrGM/mLfGdTas/n51H3KMGSUM
Edc1FYNEUnwwPlxdbuuFCyYA5mItHyXSD82vX2OvX1G/XfsEF/qxUb+15sKsgvh7KNOnDEzQI/WN
098/ifjw+MyfRNo6EfIOqavkN3+YxkwKA2loABaN4QGXICOmRocb0evkr/gEFAHHIhdDO9mabE6R
m3236uTunagwRdoG32ax9ahNEfuhtiNhV9/6pgcomnQXa6Ifa0/93hxFsAqyejoUfdRdURCXmH+1
dG0RZZSKEkUW7kU3jsYlnBGU/Ebs78GRfvKlv1/KhyEFyc8wmCRMV5nOhyEPGZCG6lwD46QCP4MB
trfcckdYwXSkQa49aHX/1riltcsLEhHCWUavsEi/Cz2coSHdVwT0TM30znL2o2l4F6ukKDZE1k0a
7mef155jiz98XpuVX1DeYf8jP04ltETTiTWMguEw3ecuZ0Mj7m5GHU2LGIbzpetiXB6pinbj0DzS
6vKOHVu+rYmslBCjb8Po2c95C3TKVPZAzqLxoxJhAGVRAu3zyMpBgEx9WhTbZLI1GGolySYJxeOa
zCF4J+zRUQXdvbuG26RR1CKGYp82cYDSBIJa0nEHBwUko4md6Rj1GTDPzJebCnz4JigzkGkW6DQf
rdXJHl0KkqIGxRgE0T4Kx2mZdaCcjTQA+WraT13eJae27l5Szg8LL8Df17gO8j4tfAicXof35+4B
KhSUwEf6Yf2DnzlwV0T4yUgx/th1Sl1Am5PuPImzmn14KGrUelIn23FJcd3ijEyIu/49ZA+V0wX+
2SV6sDRknx79jtWGTRp7tFHc6SRtoEJ/S1JN3nJNiE/CkedJ4ZfxIBBJKMNQFrOhbv45Zcdp5FJW
dUlty9uLrnXvJ1YeHHVUiN4++Q4+rOdwTlh5bMi2NMv4KqwP65g2xVVn8W6oBug7e6JZdmhBUn8j
4ofejjBBjFhw/z4Zfdzzvr+pNPHzuewhWYLmyeqXTVxbRJ1mUz5ejLW0nnM6BCuuOjq5+divUx39
SoREeOm0afBigoeoI99fBo77rWyq4kR9uT6G2SOJO1c2/z7gz4XbeiGYocA+pwOBn9OE0/rvH9r4
sFF//9BKl7rF/xgy1ofBMrSidmwaTIs2KEA9kCE6uGmzI0OSDhF645U9FGpTRDQ/mzElKuwhNqro
k3n8w4h9/xCo1okoVJblkpb8+zdHaJVT5r2A9j7XWWl+3Tv67F9wnWj39+v9Y2BIya6ejS+xeTwf
H/dbhRs1AR3NcJkWhgPQSSFyRn0dIYPDsDn3UtrOLg5/f1Nj/vy/jX3bVIrNAKPD1QX74N+vTzp4
TgsX7asNN+/em7phzWE6gP1CMU9o3Y+8N6NdQP9lX0JGc+e/8MlH+OM+zx9h/gCm5NmwP+5wbXjl
hDAV4TL8gU8L916hP/YK84vRuN1pKLK1YQdwJAA5KbPb/U/f9e+f4Y+7bAt6B5ZuWBLqC+y337+F
WqqKeFOwmkLrXz067ks3b18Tk9n972/0YfclTFtIsNYWw1myrf84poMxNAqzinD6qIhIyfip1WEG
jLBbKvDjpe6ym61fBMz6v7/vv1ygbRu2LpnsXNdy5yXxlwmg16l7sIRpi8Er6PbNV5hocUQnkJ8+
eat/uUaHJwUKrjkf5owP75V4tqRwQ+O2EP64zMt0uMpeRvvQ/6qn3TcLRd25rCNr5yfvtknPueTU
Phea443fWxN3vgggRppFuu8pud2jnHZccpNDzDv1gMHb86Gu5H27jvPOxeiTbonJcZeFEYr7OGmA
EiBwBUW38Un4Pvbs/Ec/hZs2Qy9LZ5bFiEOIoucCbnRNr3+nGmYhHjeecjxgKy8Q8fdq0DHu+mIf
EweGs2FoZ4zNlbSekTJp3BIAzQpsmvjj8lyb1p5fJt9qG26/E6DJNJ0Y+FesX2RiTxetSKZP7uiH
czkjCYOObUmeWcqTRLf9fkezpnOKqA6DJVgOE1fRcK8qNLCd85Q6qKtduoWLT24s/+LvUwViXJ4O
BOCcRf8YQzPwZsgC9q5G2SH57b90aftF5+e/v82fw8ey5lWKVdmwjT9m3CiMkGojcF/ioOW0bViP
vl2OuO9g3Dbe2vKJSq7zi4UE6pML/GMG5it1SJBVyOIV3+yHgRu2unK6GKFToRHt5WpE5oWTd2ER
H5aha+qHvrURujqfTYAfjgrzrbRNKRBtE6LD4vzhfafRhtBvgi1FDAkjSxGyaScFJUrq/Ee7GdBR
KbejjstMnAUlzePK7TbNUGBfDBH0DUF9/fs9MP7lq+DUzyLk4Jnlsj8sC12Guy0SQKSqOksxPMar
EknjQddGF4yccxujUN8nepmcA1rFi1HJbjX5JR3NPKdH6mlyA0HsGPbqHtxzcIjTcVqAoe12f/+g
5ny2+DAoWZhNhwomAZ/Ui35/DFJQdYgAhM8uysbHnULR8Z1+eCNSqBqFDpiXuM6iidnOxHq9yCXY
Cqa/cjlF3ss6ILJtWbmeucq8ls4okN1RzWmwEwGpoWabuwkqGOe4lr9qI8PWW/+TzeefzzFfM9og
Q0efzqV8ODylaVK0Lr6CRVmNX4yp24e1ieXJbr7wnxEtYn0yb/y5EpBorDgeWxwaXVt+GGxGhMql
C0YNLOPw/hTTQPj/eoptm/npvWLl6ObH+4JAaKAQ2vrL3MF5Ovrt1xEjFETACkOov0aIlK183YlJ
86OP9vdB8S+XSK3I4lvl+v483/VN4/jCoLjLKnOYJ6pUDw+fT1R/3jnGnEXNwaAeqzj4/j70aEGE
dVMi5FGTLw4glTWEH0HuXem6ZiRqNq//r5elKNhwymaUc3JwPgx1GWDpiRqXhijkooVW6CCyyYtZ
fX5lfxyIbCZgx7ENqilIjD++U6PSMcyj/0PZeS1HjmVZ9lfa8h010MKssx7gWtHdqYMvMDLIgJYX
+m/6W+bHZoGZPRN0ppHTVmVlFhUMOhy4uPeIfda2PZfyVHaT0c14DwclazgGQacvv/5e//Bp9lTT
Nh2ZTZek6ON9TLu8HND0TQy8oTs16SIXFHqDHtPZxBbtN4tD/bzbkoAh7NCId9nZ9Gn1/BYKURkI
Qz2oPRebTjeBuzVLPRXb5yJCuTVZDlVmriy9DNJgJ/fJVR8mL4kpX5nCq/ZCzSkWWdnRihQOW6v4
2XbaXkaonjt+cJgkFX0ypEs1E+Z1XpvC/fpefT4cueIpG6IU7yiGenHx3kDr0cKLFbZ8Ui7IVXN2
p7Gdv6uN8fJO57I/UaE17Rp41Leh+j/dO9N2yFSomRufNo+JwqEgEZbcNmq8lTXIP9+DtswEHhg5
3QothreUK/VGRpS/0UEouZ0evxRNrZ0wp7K/eZaXXawpOyNl0MgNVU3WPoUkHtlUHpX0gEfa7Jvm
Fyr2XPfN1chMhDumBkhaHjfo4e6tDeiLp1RMtpHVBjtH1AdRtw11FYYT1RGwl56W9TqQg+xUKOrO
J7c98VAZZk4b0jDGXuPWGZ4UqWiWOHDh5ZgVR3Ma+QkYcN1W1IT0IJPRi8fZTTBSHSJCVrYjQwSL
rxeB8unQI5OnY4EQ2qF9AQLv4xIemNYFs9lN6XzN7LGpCDoPLTY7jn40fWXTF6myxMsUA0eFCiCp
RYCyWLtiojE+q0N4Kmrn8PU1qe9RyoeTmIuaAjaHngov12WNQfgd89IBS7NhcmyTAT1EVPhkNxg+
VYzFu1TPrqg3+8suNG2XGqiyB+wWZM1JbYyzrjlHA+7BGiI0IOQwyK9Z6Y9hJmL4kIjAIu+hNat0
3vd5d6PJuFIbkZYdKV2B2DedFxwc1DN5LNPHiJGNCAckMYIokLt1MaCcBcwHV8zWunVatTYhwSR1
apirkDDR7rK58DA0BIw169ALrQsf2/fKwGEi5aS6KvsOfH1LS4FtEel/6xTHQbVeM2bbd4kElrMd
nK00evoCX0TDtVNkfGFL4iGK7M6SDolVp5vKqYJ5R3+LIrn4wYxCciXHISaplncogvqQBpZ0YmoU
DwS6TrTcKeWqVB1UcH8kr/ZeK9poCwPxaEpF9Trvym43Oua4Zbjc2aVFsEJOz9SYId+3nfTYwEM8
t2UZnunZ/7JgvqEN2iax02DHgt7EBOR6zEXn46Jh98s6QW9taNGkZC4eurTRGWecBI9662/tNkpm
FdPxc0a0mM5TmrsgoZYtsb+upRyxoxji4S4QTCQMjXoG8f1W9nhAFJheb9WCWRdds4Diqbq/DQzJ
2EZObLnAwxixJ088qRP4ZMzy19Sv801eimomk/pDeIZ0jsuhalU6engD8wIjj/fUrQoGz9QDY0/S
bZo9mtWYLszI0g52kZ7sSZgStxhU4+jg7R3EC6OiSQeSvWXsq/ZMKKW8qiE2HyI7hmGeD+smtt9g
/pkbvY0IFkkfezp87jv+OgKSqY6acewmoohvNeWTP8xjdNa7Vq5ODAIIWvadtioSpH0iIAqV2zbY
qFrfznNqDhRj0eemgfZTKsPgVg5yVirzmruixGVqGIv2qIX9xgNDMrNqZwRBr4FlaWzlqFnRD80Z
eri+AB3RWc4BTPg7u4nL+6y6C0CgzyIGJw92NQRLxW+qdZkgVrYVCMzOmMTHOBFPRprlRyc2f5lG
kJ9rATk4q49i6p8VmfzLSkPnYMfjg45AENk2k2qKOARKjxVHhEChyWF2j/K6la3hBhCOYFjNmxEg
ewdvsBGbB9WTFDgJVuql6vrlQQt3jHG2JwUazSmtIC2WqCTd0XaCtWYo8Ul2mHQRnfRdheVTNOHY
lPXpWtIynfpBF1GSIGQAJWwxmoAHn68QKZUBMpxQVgGmJt9W7S47ThxB9ntEZhHvyjTnp+v5LZzw
urGQTZVwYvKN61HdUF9oKepqZrV2YsSOiALKWUa99KqvmbYtY9ajEd63RoYftZQ9f70PXyZu7HzU
XRSV7WDKoS/bezgFJpXlQYACcAVj24MCHql4XlA61VdMSiOr7Rdj2N99/bGXd52PpapND52eGxqF
SzlJZEshY/p87AicoUttdt8pLLEpHl4jMv76wz4VLfk09NcO7VWOfpp9FxGjl4RqI3DxdtusyXcg
bb19qOAhJTfpMM9sGAdg4ZRVbqMlUTUqNBIjvd8cwpdn8HQNxB3E/vqUu11GrYAGmjDPG7hgHf2s
PKVo7+eO/le8978+qCHEv/+TP/+k+VVx7NUXf/z3bZ7y3/+c/s3//ZmP/+Lfh/Anipr8V/3lT63e
8qvn9E1c/tCH38yn/3118+f6+cMfFjCW6+HcvFXD9ZugMfV+Fag6pp/8//3L/3h7/y23Q/H25x8/
8yarp9/mY1z4x99/tXn98w+6er+tien3//2X0xf484/Tc/ac/u//+vQv3p5F/ecfkmX9C4EGGQyk
ZVMmUOWXdQi1+Ctb+xctBU2jW2nQlSVB/eM/spwSxJ9/OP8ydcvgJXZU3UQPMrX2BXJU/orfNzU2
eeAacByWt/7Hf3/3018x0F8P7Z8VLu89nv8XKqE+ogUDAYf/MadX9DIHzxhtE8yR6AvdTBDD+vif
UIFk0nayo3Ksbt355i9dAgg3jiZYbYMBwzKUaNlj11k29pGwWJqZnfnWNhpnAuP9SWQgXHK8biE0
fSsZxQ8T582ZYrV4j0K6XwozaFbUuAkaPUBgpp8/lGN9oLfCNGcjwPbWIb7omlv3Df3bF7tntDuU
wKpmKYYUrc5g02irmyRhSwlavHRyHeihFwRwYaejXUEgw2CaeSvlWTf/7en+fQd/1wRR02Qbvbhl
9lR15HVnNOvTvqYkksG3c7SFryFEw7zneghJ2LLa+NEIHGgqY+lo9RWjE9g1peYSIptHqYzRA0+s
hER26dTduGZWW3OJXHy4Jro8M7IN2GKF9mlprJQR06mSEK4qtmmjpETXBfg22z6VzMRQCn7zZQWE
ABWkQVPulVx9U+1szppimvWUk4tRf5LnBIjnvMIZLE21fCbZXeHGKKaxxYoiBM31z9K0bihtzm0L
Z9FkiXdq4nZm88R0G0B+nzlvFae3EpqYKPurEXeDVYSjcZS2OnEmhMekMt8cZXwRoRStQtuZExqK
uHzC3Upa5xSqNZtRzjrU5PkQqQ9eDF499P3U1Rxmp2BFLDoXX1nCUCttQRxTDZdejHv0PfI0ElCL
yRpEP8TCXjaydCsD3ciYf5p3bXktt2m4ZkgcCFF5a1CPWCJ8C2b9UL+Z8ikygysiBSAKEz/InOt+
8ExTDvq0cvP1injPdD8uCMaXZQeJxXTO2ZcHnVGBAWqY3mHXhXQigYVl7i6A7EU4VGSlPhuS+AER
8Y0EctpxzozXABGRGG9XaHzMik7LXSTtM70moO/zuKBSpTKBh69wV4fSvJRjKPk+fOXopMcKmDv+
j2++A9vQxaKeejLUftHW0RK+PEOyJEt594WysCWMJAbB7G5r6uvKLp+dXLv27H4dpr4xJzQf5lHn
n4tuWPZJ+SvsdcgEw9koah7lEDGtaAbzQTO2bY9WIM/evK59QDaw/PqK33s3H+86Gxe1Bwpf3HXl
XfXyW7STB5RS296uF/ixLj1TfoJ69IugP8cFjddSzl5MifpDpoDkl3NAVUPjOgEWuV9fx1TmuLgM
qu7Ui6YNnKBrKs39dhltEXhNXVr1AvUCMmLTfoQxfs3I3ncfdCHnmrZqtESU92yq4ehb7ItUOyta
PzNGs14wF0XRjS4EcXMOObJ6YgLt0CUk2aOBXaKtlldhrnM1Ch49YLE3wzTLnXvePLYjYKk0GFE9
Z+Y3NZCLYsBfV0jPgj2Rki7Cs4srBAkv/IIKy4JsNx7EjyDXUAYWZbGAZAhIOZZntvCtRSJXvLDj
r6DOroUy3mfa8CaF3zXtp/D68slMtwx/cu7bpycjJN+MvRb4gTkw514WG9nLn/vSfBxrOIKDydAD
Hig23boo/x+Fvu83gh62ais0c+knX75NodR1MgYF9SLWRod5ZIr5LGHgjT78uxbFwGL0jE0K8+Dr
xXghVJg+2FYcAgMFkayDOHFarb+txqbXhaBDUy1sVazzrly1TXnvk29ZSoGSKz/CljaxLEfgpZni
9ptP/xh6//3pf4m4ESiwJ378dKb2uxiXtwrfkvzYdM1t0dn7khr74NgniomvNLGuPQd+oaQeOnXP
hMApCor7MmKYtqiWY15+c0kXGsP3S1LR4RmT8emkHL6Iz4U+MsmvcUm9Il/bNXI/oS00HfZVXz2B
p3rS/GYd1OkeBCe1jOaAtvBA1cAZsUtiFXceTtyYo7TFrRYe8kEFWkdprm5eGOS/zvTkmEj9y5hX
y5o7no0IQOC4fn1fP28x9ofvcPFa1WAaW8/nO1iGs6Uec8LL9oUnvf76Y/5hg+FzLGTOVNSmRHI6
I35bPKZE5hBhf71w/OqefvU1GLitimq1XndKdm+UzpZo41VvU4Iw7P+0wY0bV6/jWa60L8nobOEH
freiP7Y2/n6AnEcKL5M+6aM+XlQY1TW0d8a/dKdT3L5ZjZJ2GLAUjXm9ahW3zrhZYwr3CDjmpLf4
2wbNLTyIRV1UK3DtQ5+dpLZ4/Ppe/cNKV6n40ieYckyGFj5eFaXeJO0Y2cCvQr5mYPix0ZQDAOhj
1Ytvsrt/eqcJMh3KV+z+BjMDHz+LyRhHZtS4WoQx4iOlErfFZOvOlDMQXcuTAeZZ66Rse2wyfc3V
TcbTQ5uo8+uvfJHq/vUkJqmirTCuwcTCxfJwKprkfSSqheZ4JyZf/GDt97eOeZDs4doMqpdat7Yt
sL6vP/dC0/nfn2uijEMFjuz6YlcpJXNUcaWoFv5gvFpF9gT6vIeaKx/SpnyEB3sc+uLYecD+5qOF
1YYePbEr4zeuQoMyS0iZchDAHe2jXyI04JRV92pvtN/dn+k1/Hje2CrKcO4O8j2ZVsDH54SHCzOV
dQkQ2ndOit6++ErxWMBBYzrKTUWlzAJZfW0UE+cNv3K9Tr6rZMmfm5K/GGvxc+jp/WrxioL2SYmb
l7DFa+/re/kPQZOtIgTmOKTHywF9sZZix89LNcBxafBg41ZzTZOvBwXukVLfFkpxr+qsm0bKnyrK
FyBs5o4ZfLPNXHRK/nqeqBvYdwmZbd6ej/eJ3SNl/sznjZbzn1XnFbRih5jFO/KwxLlrsW9iqhmV
TCZ2NXa63pgeAWVsE3i8YLLac5b4iBNlgJttpCDqnoSsIpn1kvLLzuDCtdGZQMicDdwFVy+8ozRx
FqR4NcrFSgU9UVCgwf0Q9yEwP5STe3XMF62BR8TX9/vz5jW1R2hCkFjL2KlcvDIyxd9gNGRlUXT6
nakY/SbHPRbnz5VlDx2EDKn7LgabnuDHVcjJS9OUVYK2k4Hwj3dXgFajdJzATMrNZIZ/yiI0xmdf
G5ZSxkw4VRXfVUdm71XG31XgW0tbDfYjA2CuVZWrr7+/8fnoYt/igmTGStHyqxf7ZBR5jK9SwF5A
+dhboBe8GHC+IOELH7LBvxoyQaamun0LMo5Hy8wekM6rVGeyQhWETnL4OPjOOe3to9G+BUU89T06
wECJ8QDckEKq1exjWVsyH76qRfWSYGyAiY82o8qgzjocKxGSphhs2mH9GDT9qXXsHUYJc8VinrBv
rxlmHicAXDijx3UX+MdCcItiCFgugo52hjv6fYCnJJCMYS6BbR5xq26set7G1SZKo/uk9E9f37aL
Sq6B7IczmCCOqHXKKy8PvTFiaAKbCCi5ECahLhUzpZfvfaZaZwZ+DqmEBS/+paVrxv5rapbGWpaS
c9Eg6W475396AP11NdSWkcBSenoviPwWFwRpHbVyUcGULUd6T7bzXCCLcsO8blwcQredAuB8LGAN
o7TO59jM9G5r129f35QpUvt9YU9XQbPcRjnM+0Qa9HFhM/iF8FoG1YUTbjIfi+DFQm7n9yW2Zfl9
rs8MrOm/eX8vxEfvD0KbxG0WwaxGYnyR3fW4uKAfj4eFktA8w+1+ZlaIArE0gSB179XdylTC9WCC
TEqhTmCublU/ldq+1Xq8vZTEQL5ZSLeWjxwQMO03L/uFgOCvyyPV0qY8g9mOSwW3Edl1VEPOXKTp
cLRjD5qRf53QKam8VRFTUuiggFBqwNK+wqcW85hZOtRLT9JXFWpPuWmP0QCXPClfzDF9luT6oc6j
1qWqjwO6LvZYg22+foyXpySPkQyWbZ9+iIHU4iKe66ljiMyvhgXz1Rr0kmTu9b6O18nwqDj2gx0e
Y9HPM3jw30TRn+IIPtmmCz8l6g4QlkuRTDxIIHGksF/UwERm1QjkvlPTx+I10tLzkLIfQzCu1uao
PDMhsrLLfpnW4UuadY96iweBCUZZgGhyKXmQX9tXgeJTDhu+OR8/heHv14mKh2u0icPf1+Rvr1tT
6oHBcCOqf408RLRHdZThj4ZnvyGBzjWgGvJ2BOdKM7IgAKXi2msHUTR4MZkb8n7d5e0owbCkzTfx
w4XGbVpwylTE5j8cbFNm+/ElpCJd5VkP0G0Q8a9+kJWrxqSFXevyfT8kOrJEur4+5A1T8Z45DzsI
rhWOCCINV2xTdLMtNuWpVYLPait8Xiw05jhcJfBeqX5GSuTvDLM4eoX3QBs5+e7map+3EYJIOkRs
RWDsP62CJilB0zRSuxAL5lBQ10weJa2TZUvdKsKVqsW/Evo5jOtXsOaGQZ6HY3VQMFsASOktWwzZ
4AUzdyjColrLPjZ+UtwB3GjmuhrR82nB/htOcA4x5hJVwUhvlTZzWTkyZ6JtWq14zYLe2ZR18mDG
g7Ua01Ryk1iChoizRNGVwSLslVWPf+JeT4AE9Xi+zKoq3Mh5j4NNSt1cLgHYvN9G+F0YyZXyCYMA
x80dpMhOmI0zy3fkVQgdBFKuCjFHz50VwhSQwF24LzM4JHocQEjyw4XTe2uKq9iUIt4wK+NaNmhg
WQNwjEKPf8i1gtgQk1Yp+GXAJx+dJnCNJHs1jFNuQTRT1HRpqdELkCZ0TDg+6+Nt4OVny2ofU6Ab
WqQpuE4pGkLHhFp4MzObDqtTjTUBBe1U4B7Oi5VLtAjUeTIo8PGSDpRZ0EHJKJwrx5MA1tc6VuJt
htVGC8qlL6WZ1ukzSZO9raOBFxo8+UWT++teT/m3yeS5ofdgAVRpY2rBNlXtq6JlrU46GVf18upo
1DLwAgzTVJ8qqyfTotOlgMuLzXaR6yAFsV7e+KXPOFmkVm6ZGumSpk0+a8w8XCjq8NyM3H5v0PPd
++qpm6FlZMp33DassmUT4EXWKsbKEUa3tPysefx6M/2UG1oyC5mkg8qGjs7l8gCQhhJ/88YBsJhp
t4av3/WV9ZJbxZMBMrI39VdRjddWhBWT5ELl+/nNx0/x68czmRhTR5rLR9Nx1S9SnrEEwxwniPKk
pGFapNcI4AaDaT9/nlqnNJJNF9YnrJJ2nLi8hbIsFNA4JKzfjAi/13E+XQnSW5pp8tRMu4i0afFm
dmAm7cJwhnCVDphmFhuvbVWseNjZBQLPuTFWtIuy6Gwm3ZM84L9raxsmQsNVnLKspI3hVRA1+alk
Wl5NB6cox4m+LBB5h1WMHaeDQ2TZh+rczhUWjyOZc5wkIMhqsTHzZOlN4NDg/vWLGSe8UiE86b0K
q4wtr0vx4Bi1oJ8pVZCv4LM0EMT3XWDMsmo0l1qHNqrVmiuzWfl+iBGT367CTu5XYWWz89uJyahu
sxlRkp0dQO9KB3o0L51F4RTlyrd4f3XRhN8E8f9wICG1ZyKIkS2qmp/0/QQxg1N1XbvwlBLVe1XP
0bRc5WbO8jfSRaTav5woiNdwcWZRp/6SqWIs9Ma098xr2zgouLiB9BupQxOXdU33TaFXo+D/eR1S
5J0mban1oZi/ePrw3Grf8ygIlVKprTzRKSsJK6QpCsvWo9aB5DTPBSYRVxpSCMtXt7VjdqsW/vqd
EcbLsG7ko+pp/dEimNKrPjn0o2ZhqI0AqinFrJdHRgFRcJBAEyIQAyp96dx2NdgKR6vEKvLtyu2p
Oa3xp1iaTlMskRRXLiOq2npI4+dwHNsVxUekRU1uMKnpjko6bFShVa6Ih2BWA6MsasVZZAHeoDgZ
RTNympdh3JLlDExyI0Ci4tMxDr0Ew5G60Vit0yajVzYdwW0TMUgdNQ6mSnbtpiObTnNCab5CB18e
1J6wLg2SAVhRhlVYPLJoYmluyUV3ZWLLGARacDJHHUq+VGBJausqbo5Zt0ymZ6igmpJVPBhHB8uT
ICc+6pxkZXShd1XGzM9YIP88x95PGgd3SIB88nVSJptJ1/ryAHCMGZZ+p9ZyAU82tWZNYd8HJtFY
PGD55cESnhVFW++MUH0dxVw24fdnqf2Kc4S2bMd0PpYZ31eNKJr8LCsnvTXUJLvBi4MD0sEmL1Ku
hGMc+gIyjNEUWE2l+V0xnbkp+adV1QnTe3bvOhxxG2FUySzxk2ThqxBuRZZ0NJH9dDN4XruMu9Z9
/7ioIt/McJsPjEpaBTU+eIMf/sD0s46N4Sypxs8MASbcZkSYTT0os5zHPMvK0F5wuog1zTFybl84
oGs4kfCEHa8AJT4oYflCoS67S0AEywlAPxnn57iIT+26JxjAfDbpWQmyOETDmM2qsEnmaW4xZzsO
+2B4LcDLvk4+4aPiLWyQoYDn1Z9WG+kIGf3dODnsMZEgZrrUHVVzJNfFHhbcOGD+UPezc002YuN4
T6UouVd2hoZBNg2Fai4qZ5yznz4PU7gpOs14TlSrZU46giMdF5gGj4G6V0q8VaIadJDwnb0VzEVo
4qOTDAufHukMpU+9I2liBQbBbsQkoKMpOxq6tAnkCicqqcQiJPSc+9SFl2zuzcS8jnIdA3UvX0B8
yzb8QsjttCsmcFu/Sq25oumNC5o+vE07u9kB0LqOSuucGwPmTmPJ5zlXthnyOTB3rylmE18UmACb
2q0U+/o5zhkS8ROWMn6We0nNtB10QH/mlV5/WzGNVpcxXsSBZR68JsXkcdpbbR/3GQaacJZPkw5N
TwUTVZHTXVxKxEurmHnIH6Ptndow5kGZoqANoGDA0Qw/FKRzboX9yDpA7QFJS4IxNJpbGeIMYVGw
L3P1unNC/QfvuNo5FLO8ON0EsLnnpG/BJjPbH6lUDGtDzbJdL8RqJCTxNBNGIOZdadYuHT82ziWi
PGXK3HhKwVmyC2a2A+nKgJdcYjkd4gU4H5xWuBjTPNK4V6+bDiWxrt+Wfd5umCg9tqMIF1KnbgLB
Fkc6uw8SqCqBjI9Gp0Su4GvMzXxwpvyp2hhgCt//pIj0QUSDstUElZc8BlmNBDuzKK84Hf2/2uN8
5AUB3jEkp05p3Jzd+BpJwMbGvBw2RLeLyCRcjzb9RgaDWqTNJmD2aGYVbKoMV6GRBQGE9XB/knLr
lMHOXJlDwhCdxhMohuEqwfK+rH2B3iBfv4diA4lvFxEK2jqDdhWVA1fTWxD12WrQVbKRIKgg+gdP
lRRQYqm3Vu95B19EiKs9QE712FeYKQfl0dLSOz2r8aXni8gge9Z10JXLUPb8edM8O6h997U8NBzF
4RxTrgLPU/5HD7196/TZGs2fsdMsZzkOee8vWhsvyMw3DySg5kGNVOPwSqBhgCc6+FbdXwFZ6a98
WgJbDyaRqHNUjBBQNyUbxo0Z40Q8pON9xRDwSXcQUEwAEb+w87mfwEN7/2OD7wpIjLRY9lbWYD3h
Fz8qXIiwSd10wmmuiCfxdeqFvNQ535a+AipN1Lu6O9Q+AVpEWLkakdDP6m4iODg9x0ocgA/jl3Qe
cqGmKKkjNpIxx3XIWfJ0tITiapz1p3QcOzdv8QwxneJcWv69bfjhKqkioHKS1Lk+UPDJO6WYNTa6
2GBEO6LLGK60aiVfodB95hxb9WSYo5kbi87GsrtJvEMf7SyTXMgOcSuTujZfkpf/8CZ8gh4BflMp
axR9nLolrEjXNlayWrVLqJzjLoMEmtBEosT5w6gLCz+UDJf4Oww04HW3NuahU5iPAcINJ5Q+z2lU
RlqEPpFklrJW1m96oFFwJMtXhlU27wmK2rbnRJ5SGobgjqmS3DFw9p6eJFF51wyZMqceo4OGoyqZ
tqva5A7iCKe4QjbPSTmsbI1oLRRChxDvkwZLSFuGAHayrwB4j+G3rcdcn+NamO9j4e36Gi24Tk11
JUYCmkbsKbjFewefXdi617UllGVnIONNlNcy9XcKNlNuD0zctAflJjR00F9jAyW0w3agq3taRpGN
SQs+qLV27bTxemjJrqrC06cdemZ4lrJyQOi4kREHc5o7TCnE3V4Oul+qEOocp9iZXhq7gklbV1RW
sIpoeGuq2NT5uC5C87XQag7mAtac6lTSsgNCPpeZhJuN+DkuS2uIURm7HuSXQ5Fm97U/PFtJOrpD
j4kReCbKrJm1MLICuJ2ueKvIcLAIyqh2FF6LB5qte3OhgKDvlXGfVEiDpNThNZXDfQ8XVq5COHut
XO4rvXpIPH8XKMjQUuQ5CloVXaaegyBaUAIYcfATeynKyQcSG7O6XF06VREsGMJZxRUxURVbi0h/
MOxUHN9zSfga+IzBtaxQtenjZB322qQKyF7T2XhW+aaODW4dZtouiT9oYDXPQesHk4Q8oQOtsGnW
BbmvGHaW4W1EUOvYXRHsiDSeJxlqJ4RmzQplfuk2gwZSIxr3bWLNGF+PrgNbfahky8TnA+p1Web2
GqYrk8Oy/+hjdXgqjFhdKd40d6H0u07E5iKOK+uq88AWw0BRycpXjXZnZlq2u8moL9+WuIuEWMXN
IE2nrNyxOuo4LkE7kBa6+oLjILuMzxxDwfEtJPwYw6w9e7RpAW/KB4bp8pvBVm4DyTTmeazzfRi4
XOeD/iZUKGEYKjA0Cz5sZnRQwJmgZ/Odsi3LAWKnmCp8p8oBKmuGEHinYDvF1BEBvr4PIo+eUXZO
Ml4r+b4zpGIxmF0O/rWi9FF4EsByXaEhzbhqWO7f30R1MMB1XQ+xyHdDG66CbqoUa1HGBhJFfMFJ
GhKIm1x/iICRU+AItu+1CKvmZ/K0q+dV11z3/ngD8zJeZkqC03GYsfOrS1VVkFMX497CDgHTzUra
MKoz7OzK5OWNvW3WACBqh4JKK03Zwo5bfPGcR9PzUuogIto3kqlt1ES3Xbkygz3tNzqcTXfs84J8
KTVd7Mohfw0NJ3cWDG7XDcOK2p+DTUno7MsKzxk71HaKJb0VVc33gx5ItIhOoNAZDsKIzUXnLtYa
HeMKQ9F1hKDBi4++7Glrzl977kRDtc6MH4WFLWAcG9WyA5KHmbLzQ+ogdUqVzhSD+VTqDQNIcqKt
sCLYNjHIptKJXLPH+6OO8/te1v09HiSWa0zWibHNqJLVDtuBF3IRWIwIERNSCoA0uHbs6kcWMtbG
20bWgQmcAEhxzKVkXabZgntn7tGH2gcHm5m+DJiCUD1zFVnGdUCHayO1dDpIJTkGkPovK/RIjCKa
A6C/EIJ+ZXJwxQ3DVmxmoKXX3lDfm1L9ovjtUxYCrtGmWh/0mxtGsvBYoalUw/bNLcB1nW8PLg1G
da+ZJ3K/ipIqrjZO+uJrvnkedKhfDEgsFPyxUKjG91oY5Yy8rANHdm4CHSImQICjiWZjOQp1o/Te
XYnR9lzLIQu8X5LDTM+cRuxrPHIHs1DBksTQ1vdFKIxDoEEhCgeqJt3EEpGiwkdmydlpTyxAbcT2
vSlXI0Zvm8HMyhnwX38Xjs0PKdfGJbjOcCVnKYRh2mdm60UzRYzgTBnImyVRWy3zymJWm4ob4Ry6
DRxymuhGUriXga/161zOttbQdjvJs8K1P68DrdoWTdrsnIBynKy3S9od7JMSlK4esK7H/MtjMhsH
ZhI7OjRzTKjyGRK2+yS1dkFkO+ehSzdlFCgLI8zC2VAGKw5t6wDrJjzjV34YJdKGrizZqUVImG6q
2llkyDySIZt3mkfanQdr3ir57Mu+sbUl73EoonjeBNo9YlaiyDGqNmVO6RvzRUs3tlLh//Qk8iMV
QitxDwh+zAwWJUanOzRbz14a40lqdM+6XNpuX0F3tWwcIxnkPRVSZK+o/Gpz27hqjTraC4x4Y1PJ
biV13N3akV0tCycNZiODE+BbDzpapzpx8uWYFU9tVcmdm8lipdpTyOyENxR+XqK2DmYOazoV6pMJ
SggY3EYByOSmTRJRbYp/mqiDtz0ISzht/V2SD7XLOKN1Fl2wYQ32AG41iqB9b133d1RVgc0CgWUW
SXGDzPxFL7He0qoUy7bO8gWg9qXERmup+niwjLSbS3W9bLRnwcT8PNKGU9sw5O+BfQauel2NFRFn
lJYzu3grafrNdP+xiZVo44Ti2q7KgEKDby3LpD6NZrHqIPlswYP3LnxWdBZ19egX2H3WQnMWsbjP
VKbAgLehEBrP7A1bjgbZZeSpYNw1DxZR0s4g4auzfrzRMqdzNQuF5gDzaV4ObeEy7xCgRUfKVoph
panNWvGQMtc0/3EMVjeWJJNzm+FrkdbPWNIFK5W2yUxR6hsyVwGuAQJYYvgctvITo5WAxRvjyrFb
GcsJB1Vt2z4lClGUaSoY1sQIrXG4KapcWjMpeG5xnNni0aG7TZFf9XLfbfz+JY2AH7exsox+4HRm
uIiSiPlNC1fMpD63IaeMMtQVzsrKyopgkmrKS1Lb3JU0BVD6f5g7r944knRN/6KcTRdpbtOUpTei
uUmQIpXeRaT/9ecp9s5iZxqYg4O9WWBGaKlbElmVFfF9r0UJQADSm5MRzLu4tRXibeUKTQjR7flu
uEa9oFrvQH3nXWMDRPo2gZDN4P9aSY8OzIpCN9mLjl5ul3FEtTs4s5m+YW08epdEcZPCjt6tCIyu
xtdmLRYGccqHC716Nr2xIelJxqPzNozLq4ch4q7YWZduWD8dx707yg9FQh5ZJtCWiDn9Yzmlz/VC
wLWGM54pkxzkBR9pp+fnzMuCmijsGNZcRZvuvqcAnkFrEq43CmlExSDfXPqvQ9K3tcBJyuqcy+VY
FuptaFlwUpUfrG7Blit1RJGL6QYmoF2waDI2JyK0KWAJiLTuYq0lQr5wrmSb6lSnMY9LywnbOS5y
AJzJPnDnNjsJILlzOpNmvPzBmsgzt+gMIFSTJo9sfaq2b7Ti+f2lJHFB1M7nsyWijok1SbioL2Ht
aG51nmPky3OlnCBJxIi+nMyAqvCjZhgIwSZHLWl0EeI/f9hGQpcz+4F1+L1xtivB+oe7A4emftAv
WgGHvUVv951R3grpXbPn31amd1VZ+bM5pUTJOwBsHeJ+S827dgHEIwGX83yafzV28ZCSzoOJ3+JT
1A8AzjkNrZTU0v5FHU/evTuVZR4Mf29QeRm6ZZVGk+BUSODc7OGLSoxztnES9syEAXvOL1kyJxQO
ObuIMQAgZ+Bb8I2E7J+dpIFszgY/bmnVCBV56zBVzndir91ZngXug/u2tl+rkmdJJcsp8Tb3LmEw
d6gnj/2eNOR2cZLdMmAwywcGVRgzUqd1vJMEg4fQIVdtZumhOThIMCjNIGI5slCdvBAq0u+d+Wnt
N+Mge6YGrU8oF+SKP9YLWqDWXpe7EmqHq2u70nTCgGtg9kNvmKTZEORPJW5orrTIq5F0EOWkxAPT
VmMkZ7123bCAbDb2yumzY21iFWwrWia07SQS0rtKW5r7yc+j2dXHva1pEWUk0CWG9mWnyTfVF1NE
3LUf0l/91TWLFRRu+bhOa7Skz7qXvlYVm1qlYAUpfPtjZ8a7otCPbvip969St9RjaxmwZLbOO9DM
FpB2/Dwk9sH2iWloazqSVW/xD2sVeVa77s21PNiSWyEbpvrJTK3friJ3WyiT7g52kPoyyDql/nks
Fn69HW/LHkQ2U8XBgU3GQzHvt5npxi27XxXZRwHf5/U4GmxzJVqFFi8ZAW/FDitSnFTt/Gu79P3A
eL+Acfm3WVd9L844kWvGZURPLUcIvUUxN6O3T0u64gd6k8NUr8tbe6l3rIldICRl8VNJgpvs52/B
2HV2XX2lP7MBoXTAj3NIECial6LspsimAfTga/mfxMn3Y7deuw3Oj9Kl825CRrHtq4lNa7ArFWiV
WUWgnzOBO+IMWJfdFMKI7UuzFGvqfeXhhSAQFDql2fZt71Dwgx+nyffGqn+OVpkHKmOCcqvWPk/z
F8h8eya6mLQJBiNu4MkkrX4ayBrzRw3Lt69Yp+JWdCUNky46AUl/IRTlFtSttvfsbjh5BrUvF0Zb
88Gg/GyjXr3Xop+JvAN134NbYUcqkxufRfVUTwWVIM78btn5hgXhJTFB7zOCLcLKVV2Y8gEMMinu
fYJpFEXfsuENMeYWh3k97kU1fS4amYwNJ9/UKxZfgAgnY0duEesGFoUhYfbguzsHMrprKfqyu7mO
8lInjIlS0Iyk+Q0dNGxuzy9jH59BomJEcLy1716XSvrITNqdYCJo+CTuOkufDTKbSKCgx3jlmpI8
MKBAJanOy06Oj4Wk0wtJfwbPadxlrf2VglmbyLktkVnM0TYKLTd0LQf+s+e7Scue/ucVeCQRH3gU
CIeQ85vpH/gMysCoVsQozeIxOVf7okxvazw0VYZMW9Nt0usHryBZvXu2YSdP9AVCZYzlE7fFnSwI
qeSLhXSwtJgTG5ulTsm7MaTQeYuznySdqqy3A61hXjr8aVTPKyjpzsQIeC4FIXKExbrQAvqOIPI2
JhWphmB3DowclPrV9H17tuJqtRMcOj0KLAMuM10vwC5QMgZQNqrhXZMDZcg6fT1EN5LfCA9rWMqN
0/SpTJp6R8kX6fiOONut6neVYOChopGbXFpZTPBOjD7tytH3fSxrhNVFW6pdowSOtoqCqQ1fXkZ6
g6rMC41TI1bkCzDJNw9BbPZTtrw6uVroiK8eanchBTEpqh3W8sBAznZUbvbsIJ7ba6ZdnUfifGXf
XiOjcoePVZjaVZuXZ3ueppNp31WCiINjKgf1LMkVG8Y8O9EuG82XorZJNugwJxaNyoPldnl32G+7
I+UTfMYG0L+GYdXjXCM+bXfhh6OJ3rSl0t6NXBcHpJ4fxUZzKhFeR+DXRzcv9KMlxnCw0vUoR6nH
pLDEI4U1Q2ddeTnSm3T2vuo5X9ksk2zvUdD6QYhVeZi3NIvd9pV4epsrDmCHmjuGpjYx4UaNoDfI
bJFb+iupu9uySZzdwsBrpN1Z12YP4UMhYaV96+hsd5qLti1tqyryzTY9iGx7XiyYDZT5RjhOwzGf
R/OAr5YGF+x0ETf4VzVLJlOOuJnNFOxchmtDS3Zb0ywAaLAalne1Ga8jgPquJHwtqI3RvTKTIVDe
0J6nPzrNaQYayMe65bPkd4sdlKZlXhMEDtlsp182XzeRAGdH1w4mN9i+nHqTtuHaQn7Nn2O3Wxob
rfXU+SPUyYwG2uIl6imT3mG+rna5ei/98pwKGpzzmUsae+WYVjQyzX2olsUIXXc8WjwVHpoMuaJa
0wbQrM4pnk0HUUyNl4j5MtzqrzEnWL4Z0EVdpeRHH7ahvamy/rBq7pddt38WHQvYwMZbd1tEdoYK
BSh14LZHj3M4Wvu52VmkabRVwaaeXtDz5HMgCphU80suslrBpGGQjv59XVxYmrydrk0zN5khdKgo
A2293rAkaPRQxrNKKL5aGL1BIBQzcIMYCb4P5DCfiaIZm+PisAfgEeCiNXhjG6x1pIL5fmhjhg07
152PBSLGQ9YRal76H/Y2J/cZJbtjp/vHgSrSI+zVbatrLeWWgwWWDDTley0hIDX51IqA/NOgGR29
fznjY3tjaJcWmLTTL3KSkewGM73DlxW4yvLOjpbE3ZTT0ZDo1yIxYsrAX6qeL0Au2GpFgberkW4f
Zx5q5n7U8v20DA5nHRWw7XK3oHPs/Ew7LagDAgqOxrguKEwnUPWgb6b+ZJrTLzZ8Eq3F/cjTntQG
D2ALHJ/0cxn7Gb3sXZUMNGKOdqzXhR2aukWqp2BE5PwyQv4o+ibJ6woo88aAS4oMw4JNTiNxEHt6
zmwyMpCy4Mk4d0zL5JtlN9XE2G4b9q41xvZ5nQHjyGojX6DlrMmrR/j44spb85mRPspsPXvsRfr2
c1qQa8n+lFBNr435QXfxu6b1m1KufExrcaUZ/rGS3XKXZ+jgFo+mbafM+nBa5UpjrdjNZIXDXaaQ
41BBQFl5XKdIIZTb7nSj/sht2uo6Da8i3/KH33m0narxQAGffTvKLKbkBmOtj11zvzk8kT86jWoU
abjx6DR9VaFTcoedvhb3k/4x2btuFRYoYgrh6i4HUzT+ngSNl6HYfmV+2x4Z3T5sY84Y+SmFWRM0
2DiGqR7M6YNrsqMrSfIwDDlcsMddZeTu3brWz7yjznUqRjZukztaL9+6ggCOJukx4ppGEZl4qGNn
o3pIrZoeNkVVnJO/IDTiRpops28RpBF6LgaKwqqFfmrnveMKvKVqhiVb9OJGS3NC6zm32XHWL8Kh
/pQrG4/V67dE+HnXFE7ysSoriB0/iX72gUzOIY282Vlv7A/PpvCHhrrQaBh8lEKnMKeTETXKhUxn
jnKA+MPb0pz7A7Hgr2rhzqe+QFuUcYM7jGKVwb0fSI4KjazRQm7RfbLyzelUSBEva1+VHWkwfuE9
N6ByezkydiUK+M9KrI5xh0lmdAaXI2oO8REwhi5E/tFIOsa0Uuyo6kZluOog2FxLabtFw153mmFn
SPokJVlZWlfw9DbdzZhM1O4lTmRp5XfTo9Py5vwlyeUDQcuP60AgF8z5GzXXd2VD4V+ZaKj0JOBx
MhYvpBC+0LNzXhvPjBYz3+UTGZ2CPE46wrJddmnbcXL4WUKst7x8wpfURzhv/yydQ33T2JwsWTyn
dv/eC8VQlb/ooIBcoPjW6xTC1eHbVenyaLQ2kw3tOlGR2h9TZ7/avXu99NbnUFXnrUOfXoyXzGQF
3VEY7HZddtQXR+w4ya2gqazHju67XVar39zTyEJKkm8qEmdoD4M7rRgNdRpRffeBft8/0s29IBNB
XoqMuNv5ZpwgZivEIgM7SUzUz23rMhmCZRtVfuDe9aNMqGPZjDZN3LgtNPM418ZDl5aPzcyNqjfu
1wDt3UzILE23pti8REYwILLYEvoXHbanDnF5kFKBhIIyO/RyjC2XaEnGpqfUsONhcf/0TvaiS/7b
ybrErprdeKq8hU8oz7fOezU7am/R1xhtqr7NamcObFF9ep26IieeVh511s1hPKmZSwkACtarusYV
9pCPZF1uhAnsHflqjZVzPTRsoUNmREuJMNrxq3Gnd74eIYvaL4w2FlxcgC64j7HFz7TxTLcakpzA
V9IOnTxFXLbuiZMNLeJNWOKKW2X6Dxk9eEhqDIojeS/rgg74VSOap9kOVj70kWGjTKFV49bG/xT9
uOd1beuAhSzSpbQOzgK6H+jrdhHP2SA2Mg5QJAhLP+cafFGFEa+3+JAK5hsbHfi25ge/WYlHiry+
OI5VgwrEWLio6mgusP5aEjVPRhiBMfWnbsLqr7UAVykQtwGdH9Yaw4g+04vrGrCj1/MlhaCei4By
QXxDCv6nA5KqUhfEqSv7OBmrl1Eyp/omGBN/HwswRYZjEo8jn1Q9QQ2Vrup1ZvJSjqvRlYrFIp0y
UlybRI9Sj+9y85zdqEP8GnzUmWKMaEz4qmEaRFBYODLKcLWewJJcoCz4n8KedU5jn9AV7UvLOnZo
sB172cZwSYGhs00OoKEVKNOkAdvMw9Ewmwdp2Ii7mnTiE6DRZUWZTYDhiIKheVjjqjGQo/wSlsFJ
lyJpcP7kUnvosWog6VzBj/th18jq2yfBPbAelqFxoTSqVw1TbsB+gdQgHW5Sh1krHVI6n69K1q6d
Jtu3xiB4R1iPmhNWTbEv0zFW+WbuKGSYqOE0YNW7Sv/OTQwWaLCLS08oPu96esg359tdRnCH5jAZ
7iU0S/126KKe5bFjEwel4khdBCfHhqjIrnrQI6cgDcIJibENWK1Ru8zPGLMeRdbfNJjPgvRS1D2s
+bV0HMawtTkRfGXGopR3+dii5alnUOILUrNtdy5reeCBihv2+zoUIRLarhhu5NjdFBiwIqdmRUpY
w4ytxB2aHbK6u24SFpaJt8pbaY3cqBTz6EKhLagJit5gtRZQOW7DYUat+YgyqxXl3q5Yu0wgj7FD
VwSN0d4WmUPdH5mznPTzqVir62KjwHXtrI9STelxLHA8WAjyOwzyDiSYUZCAt+lmGXZihQxUB62y
+cg0POpVM32p7tkjx/aSZJIf3JzUZU+sdkgFVEMIX7YesxJ3OBI5X5s1rBPbTWloSZQz6a0TOzPX
DzJ4ujzIVbhBH1keNEIy+BAT9ZeP+aPJlBermlCAqseJZefNrjQZ0vEPukCstK9kzKqS70EWnJ4w
qCGz2HulpirgwOGinuVr3U8fP/NDd6msgLfrdVTbfoXJpyU7hg9v5e6twTEPomPzKQ13O5oDHFzu
rvOXx929TuU9ejRGCav/djTDenUVKRliyKYnzH1bVLnrdtdhCbQU44mkPY261B5TVdu/Nb3bXZTg
tFGVw43IxJ3IN2qJWFsSVFIh2hRUC4Kxnzg9RMD2b88Z3lHff7LWy7ASU2ivGZkiK9uwO/Ihg+Qc
kuKT6sBt55BTUOg9VYfwNt2Irhpe+MBZ8qDPC7V76mkoC4ZVg5d1ciKPHu1U8fa6sNDz3N0Opf3e
9MVhWLazP/YH01tOaeKKQPPFnWu3hw5d+GWDVzvCsJg+O6Cx/CM3vd+ZxQXjI6XSlYFwwe0EXWDt
Pkn14bzKWfHwIWrs6n1j90AricO2sJLxMA4vJuk3nWtESalOKZ9cxDgQxcX7VPr3c9/86pcudPRX
ZThP8sL+p7Z6IHAZlbnLAabT4B5k6MXx8CchZXdXDtTyKJsLmo9uo3buZyWv5Si4K1Ko5C75tNMy
dilqn2pOzpGBrFs5RbjXInuWz4XOrrj1+o1mls5hgQBFqo8eB+r3RGky6h1zfK7t5q7X1lc1jTsn
2xW8joGndV+trbPmOR8aYOG8+jsx0dpFPA3EamdeJ3UyBhBTNIBwYWXdcoSoJ6/0Y6H8IJ/qaO0e
jV5HhD+8Z8p4zlP/V7dq180Ga7taV1uhyoPnp4daYQ1gcWGjVzf9YI9XvFph4Vm0+1X6Vacb+8ZS
6AQX809fzSq2ZosyNOr8Ekx4Pq4KUMCBSJvDNBBnDvyd1Cenqf75j4z6zf/+ObBfSxZHlQXmWhe7
BWVJYLYGaToG4rP6tDodA5dRP+kpKRCl035bG3YHWnWHiFKZFzObrMgm8DHKrMtkOn8hye7fpiVD
L5FrLGfZwUe68cBmTPWty55u1NNtAyAIP6Z5Jw+uReRoVwSC8cmT9UmbiFSZGOxDmTn12fL7yO2G
ISSlmrpiYyT3WW8/LbI6/IFzzV9HLVTA3V6/3fsJt6+U1F5R2pKGLpuMZ4ia60xNe3FxAeVZkcOF
CxM2rbqvbWJChYUOxsgQjRg2K9PPr/EbLWFybHXDdFVsMW2RZoBzYwX9XHi7BsqDUfkO9GE2twnV
kYGLiILZU2t5o0DNc5e+NWvg7p9qfrogxTQxgrdUUg9au8HQi3NB0TDQW72HMpajdUfY47oowM7B
NKiILbvrak8ta7ANExWeS/nbpaGXxRcxtDddJeSKhcrb8sgcsxf0zGU4UnQXpQULDNakmLW4jBI6
x4IcQXlYsPjoRFRZDRGGBvoRMoaWp95YeOjyfE8oxF4nVDKclb+S0GjcWd23icoUE8nmd+qSoX7O
RyqMKp8exz7tT/YO3cwTHR/p1VCPCGuySd+ZCKG3wQcpkRtSZPmZSWcvOjc7Nyo94ZKjeJFppUOM
hh1SjzoNM0yD8Qez/NFqbUYegavaNJdvSxjJrfStNLAISx+Ssn+Cs34e51aL0aRgxFuSBwAL1qyx
/Z2V8k+xrJ/uRPLVMJZ7nU9nWPtyixSZi0GHpnpSmMvVQM0xRkCIPNP+ngiOxAN3Lls+fbbodmmz
ejfN9kps8BZ7fv6alfgGlkVEpYCfIy6PBG7zUqGZ/2EXny7ZLUlslJbJJ9A/CXuGvMVsSlw3agFV
vfb5zEPpddNBa3Tvuu241RAwnObZvOsn3z+obF4jbCMF5RV8tbJs591kG188gV70l7kC6Hxvw0yA
bJ3MbUXi6WcIHROoKS2llJJS7yl0BaGMOpEiEZlJATwhdm3sRggg0tMK27PPcJpRenyclsJhr6rG
eJuMcDUr46QbR+EtU5zBS+xpiwO4GZZ6j3IXfCK9rlvHiTQpbnJhmIcs975XYmEDTqE8qgHAbb74
wjB+MwrMvPCRTiferfCvcyKhb6bOBKNuzmbFOE2KJU8eo9VZWTAWFnFQTEHVPfgMEbSgkuZxLeyn
DoKum6fmkeaW9H4Z+I9mZlWmcmdXqOKP2TXlUYw5UYlZsp76jNd1+IUicI3Ig67DWlR/KtBRserb
Tif6ih7flgeXNsy4k+vvxO0+TeU5YWNkyAEMD30Wql96jpAAKVSRlU8pM1FqvAOYC7tJfCgEI3ku
1ghNs4euEwPepq/XTk4/+4RKN6DD+sNKm/eqSx5MA9earzXEtSeyeJQ+p+MymB+Gy0C/9jZiOXut
wsLNvtFsmzGFyveGTsgVIbwEo6nDtPkDbOMwQORDZOWpzHa2JncCUw/6lOmK/SNySVJqlvQA+X3d
D1YT1gaH92b7oTv0n6vg29JKsTPQkcUXqb3lPHSz/GqTuQJOZpjNQdwk9McynVPm0LAocfW3kMuz
8H6VE4WzUuoeOu3xarRQXTc5gOPA4Jkv3LBF10eWPjR7ffmACgeVbhksVwMwqHB+z7zKhsWbPQtj
DwUywCFgQy/HEZXbRq5Mml30608oZ8u4dalR8bXlIRM73JBsOlvUEQkWFStlWK7JO0KDcgH0jm1m
Vg73jG2G+TBuFLsXOIrQx3bkVu9Xgs5P62as+4yK3RA4BMffXFkRtVyAUmhht8s+lAtz2y39C0oI
1HvWTmGg0LfmRqTdb1fvkWHY58GZi3g06EI3Knldbg0fGgwk80KssWnO1xXQdtRuFUZXj+/AT5/h
+YKiyIqg5Q1Z0v7YNhfArHa/PcVzdtFaDlzoIKrlgOq0v5laswzyvgAmT+VHMmYnTHRVbFf8PYC/
zJtENMS68vcLQ1OXxnKnb1oeV4N2u46XZr42jfu6QrQj1B3fJ45Fca5LZkCddDrG8RGsaLFBISBA
43JJv3T/kkRPh72j538cozsKXlaX0RljzUYTppohZWz/YwBfAyPHnABe1c+4ENIRJk53yu/Rc7qo
qf0mrOYNCWF/t5YCtrpOKQ+el1uVrL+7VmjH3m8N7nKEKIXQ7Z0sJhVOmRe4iJdcONIwTdZnrar6
a2/uqaWa8uosZ5e7N51Ps1juihaDiZ3Kq3H7ytJ2CvRWpNz5ivlGlFdzSUu1rDc2jsSg5sNgBaSA
zL4w8JTNEFvQzDz5oKVHv+bcW1nLgXq3vej5c2tabxl+5B8xuedhmYwTSuR4lan+qFkjNpUSDkon
TT8T/vIgnbwMhlr370eKzZFlW+np0uO+U0QC/gjV8iSZH/u2mU4IIGpOjbxr0uuZE3QTMM+UC98W
CcF0dq6mHfLitwIP/s5K0E2v1deErDwsQWiReFC0Jsbh3hToSCTqnkECeJg60n5jMm+m1LvfNIGx
wkYCnDRf+fQIVUNwIdE6A8BdkG2ovMbFNwi0VrFaq09LLccKGkS7UvbyZrqP6NBeQPWmKKuNF6p4
WHkchRKMEGz3Ylu4aCR/dNv2OqG3XM6GR1gcyKIkrg4SD7ELGY14F1bTLo9ae3EP9SqQXLkKg5RT
WPdzc5ELV+pqGgFd2F9CSg71oFUCqQyf+6L8o7T+ICS0c5agpMiW9PcIuen29VttpKeNiTWZv6gP
uZ1PhlNflw612GM/USjWXvU5g06u5Z95sTxg+TrjlvzleNpLiR2HaKVUd3ABTLT/CKq3jSepye+o
6zEWzf321XJbhupMxKLcaXUP+reoz4VVyS7/pN6mAhik9FMzAMfEjMQFpZzSnkb/Lc/6T9cYfq+p
/K0v+smmadW2Fp4Ng8pu0tPrqeW8nsy9MLFp/WRl1Ejjtg3sZ8p5I51Wey7JD208UqpNe0993plm
jwINTfnbNhPEruM3ORdxWeCnMCG90uqUztuTaQ+vhKBC6cAftXa380waM/WL/Zc5gpVuzdZIiDtP
fOWAQW7dPetmNwTYEu6N1OWF0T+JE+Fs6OTrkosHG+hh2LwtyrgLI1Kji70CDrzxAdVZd3KaTjOr
mIOx7ou9y2MPTrRsNF5PD1tFRt3l1dcmLpaUdxpXShE2bSH2TYL9l2gfkjCGyJTAxTje8l3jcB0x
sxyYJVLJfJ6iSqSJff1FZsQN3eryYDmI+xxU/+y+KMvnqrjd9NE+Czk/lITG3iyqOU0m+ofc1Y6T
NL8Ihc92Yu7g0qyWQX1ezKAXkFgCrVKdbpG18LR6nvPAxYM/qfEe+7WpD1kFWJUN6ta0xh6qpUOt
vKn9j3lDKy6hma14VJc6RQxcYH+yWegR2NxIq4nkG5bh0abc+1DYXg7ANHQg2A9GAoj5I8Chif7b
6OlohZhOsGUhvcArFy9zk3JfAbJcqI5i4lv0ICBbQxkHAvFxnjfY23Ndz/bPRp559F6h5G9osggp
r6giE5nfzvdSO6ay5NMErwtVkRQcJlURLBsQit2i/14SiA/PzB/WLpsOTbsBQ+p+rE2FFvtgV1GH
2JRioPz4c9TMnbcdHN7LYBSXkiLWpjPzoslkl5u7E71oJnSDcnfuqOFc0WbFs+Dtes0N85J9aO1/
l1O184r6I9GIHBlSJgl92bRYAauHnsGVPVJ7cDQq9G2zXEJb0i7v9iW4TJlyQWZ+EfeNbcbDbD1V
kHaBR0gz6yiRp0TQw1lhczPd0doT6h/7eAw5ndVzYoHh5bChsbHY5y1FOvOfLdu2/Ter7CVCDHmL
49LdQgjUvyY4zJqFkUc3+5iGxwl43jxZc/tYcT0Hs5u+JxPBLsK9Sgzvsa6bLKqd/HupbWypEhcj
COFzUZU3wCa7y/8TjdOk2l46TTrXkpL4IZ3Y2vLkAcjpKDNwcwTv8aSo05xl/jlK+h6Rf2m4T1jj
Boc0e/AP58IN2XY+8fm/Q0MhAqKTno25aE8Khpsu1Cbbjxze/EkiJIOh/G/CQX7Cuf7VP07PFr43
EFsLq5Xxby+LjUo7ma2Llm3ytEPVNhLdPKWfdbtXyB7qTv+ziTmNBGoAf6tvAL2Zf+uh3k1u9dI5
LU9GC9TfEtPrlJeMkKwL6/mYVfm9dM33WWvJKkZ0B4ZJxhfSCwL9iNdC1201bgsc7/wpO/u3LXQU
PUXFfvblXXIPGmyWWquac9IRkDvJ/8bcfQmw+ffvmwRVlAgkiF9aaP/1cbBokEw37AvxaDs3xtbC
+Xrpx1h5mKtQMAW94mv4z48gjvy//6WkCV0yyxnt6Xa4ZHT8Xwknrtg007tQKOn4UMvue9IxTa79
M6f6TDEKXiyUuJqaHmRiNgDD5rmqGFqWpjZ3S43JAFBAI4Q4oI2Lo7GmJVXkMJ/1adIHhEp61Erz
W+sdFblNcU2CE84GWyZskNMV0+IGxm7d5lUaV4k77QbXWh7abNsPG0ew3qMhTMvPtOz2gpqMmOlY
7dz1Fc/Um1nDJq5MdoHumg1PAhu1Pgw1gK7sif7F655IAwPRYiyRGJJfSdVdLZ5fX6X9M6FmLgWC
1iN5gpip/B1pVlsgpmyEwu8e4Jr8oCyvysa67z33PJJTFsoX9DEqTnw0TesC6MEIkvFAfBVwuLhR
sF3jtmIiHdIoW7R30IDC7CAoW7ARyn372jr7BZEhwClTjPnr1p21m4vUiqjW8tiai0BO4rhXN8nm
+r8ceQ2lMOKrUelOtcWBwjE2mLZ50wSu7GbUvbNmvyyVYr8GvPS9xQmzihfeXsl0WYcPBKTqmV6O
//zM/C1j2RWE1oFe0DRExdXfcjz9lYD7Ze5brglk9EtjX6dt+eLNqoXhywYK3TCD5RSbm/Z6D5ZT
UmDBId9gxFuLqHAsRB3Jcigkap1a4S+q1PDmltbvKa/jbV7sI813NLNpW0UHxhLrXdb+Nzlaf0ue
ITTHpFqUICkTfunfqwIm/k2Xg3LH4rKm6CgZe7s/zx3jEQbtR6H1pHdk7fHnlfsfxfb/v2Xy/0vY
P/H//O8nl//3P1sC/krm/z8//f8ktt/lqPtf/4zG/1ts/00rx++UWN+/OgB+gv4vv+Ov2H7L+IdO
sDT9Uobh2sRrcYv+ldpv/8OlzsPXiU40MVjol4RFlLI/yfzGP6gcwmTBNWLaju7zm9Rfof3C/QfZ
GR7OExdYlVgn738S2s/f9y8HKGEc/C2C/ESd/CLynJx/O7W9zFkaBIVuVFxEf5Zmudd5r5FygFID
0k/016ncjd7MoEsy4ZvTlOJQM7fdONKDUMunq840gbG8S6rADArfQ9ziwqQm7LIuexFAsDhOgCH6
lHMVAvR+u5NtjSEmOf0RthoMnozQRxLPcROto3XY9PaWhAj/rrbrq9JpTPTknNJz1lAn6L4vPQkg
bT5QVoQ6glRuxRyA1x0H1ahu7cEVJ+AbgJ3JMZ8NLJLQ38mdKRvr52e28v07c8NeN5V38OHq7HQX
JNe37n5+MDr3q2hwBBcuaGUACfC2+kv3ZmXUuNHOcI3L3dn/uO0WqwCIuXz7P6/Izw+Zh383z1II
HmjgQi+399F5bcQEI+sAnfy8wsblZdZaJz3N0jvPVv/am6W6dyDe9m1diYOfquFxK99LPG282PrD
zw+12JYQXw3QKa6Qh4TdQR8lVgB/vafmwTwv3og2YlU9esoC13JXUdynGvtzRBCAFHNgwWypfbZr
fT2VjXhKhGgf4Zu7RxztEEd+lZ5/fs1QVX6ieh2V8eXfAm4wzDXsH1pb/GrGXt5sTeETP9AVlIV4
1TSA1Bg+nSTaW5rCQbXzKu/1chii3uI3wyEY426su4WpAFdGKfvbrWwackK6Ew/XjcW7ejcx6t1a
0AC6v01PbkOht/9fhJ3JktvItmV/pazmMEPvwKAmDPZdMFo1E5ikTKEHHI4eX18LYNZ9yrhl0oRG
UspIBQm4Hz9n77ULfOZtYHGerrTbcn6waDTQ7Ejc6bES7NhwJeJb21nF3p/KR1ZBhcpyelLz5YAw
gImK76P74uy2kWPJ6E1oKTJ3ICV+HP3zQIvkWFVTfHbGXK2cJB326ZDXT1XJOJwieLVcP1GQtpwh
AQMsF9fkRd+Upl2AA/jPHPBAXTXlmZ6g+Va3jrkN/Q4bUGu1J20IvYeKlZqd0MtvmvHOX6+fGoEn
p+xDCWIzcU8uH/2p+8+z5b1GdNo2io1P9z+sreOg7IIecuCuQrOvH8ekaQ/aOPD9TIb9nDk/4H4V
r8DSsmPZJT9wKAX72RxY5dy10v1OLcgMidCWx8gta2vd17iv4DDkeAxhuzu+xSin9hu+y5aKhq4p
qtk4xSSdljtlQw4YrU8Su1pfvZdTJy7LV5d44QvdPbGK0sD9S+fgjUTFCGbMbiMObGTfe2Bll9iL
PEaDeXvMafvwMxUrgZ9FcCDpnyVmWtzaQoUbofd/t5OJuj6S+xYF5ivzx40XSesJisMtaePxswgq
+lQETqxV23VXVaT9NQjHIzwe++i6Dm/N79s2MuSibZK5Z+nsmwkzPaMkuri1ecO4nh9EqKm1dGqc
sanIX/tKjgddOcgStL44cMbn9FfLaHwonFo9jV0bbjsjHzYZmIpX6WfrLNCGW9son+oxrNF9+nTI
RPfUzTpnSzDeNAI/3iapnhzTuQ+nW1r9vDyDNWVC4uZWrqvIdHH2N5ylvAQd6kRtu1NKpZuJmcOG
FVGMDyrPwjcv1J5k+QM5pXEK/fafB1Oa07FtaOLO19byb42Ts0FW2bwGqCeiQ+KzTgWKKfZxsGX+
1/ykDCANRTOCmnNsQyQLobGboWzoezdtc9Kd8smaxayFPeCEKMCg9qUXPCm/0J4aSc+S/wYmhnkO
4n46eVkFA0LrMPekTK/HPB5ZNZV5TgEKJpPQz7hJuVRdO9ljqHrWxkk/T4KjYurV1cqGynns/d49
zP+0IM/Kh7RW0eP/PESOQ6w78rHt8h4GOozKpKkNVk3rhHYh3qDxcxa69MTDOnlURuW+mC79TQQI
19EdkNi77XApvvRMch66LE6PY+hUxM1htDNTI7g53vck/hL2Idzgamrf789wRsZjmr/azhQwpMCl
7qNrPzQFng24zPXj8tCKaSdNNL5ZXRyw9YYX8p7Q5U19PgtmNeuwiFWdKbMgoVvuzXH4lKB9vmD+
ULvJAt+EuFMe6DyJ1ejzrRB5md6E200rM8rtK17Poz3FJA6amfkI7A+1RENHU3flU9J39jOAFZ1e
LrcOjRrORPAHCS12pR+clmclahL0FPZkIH3o2bXnLMA8tvb4FsLTEjdRC2e8li2SjmqwH0TZpS9l
otHjcJixQk9lHyfblIQPoUoIkQUondEXb5XVhuc2Yvoc9nDvmKr5GK2UPCg4uOsohlxXDBWVwHz1
51b/0gg6ihddC60jYjkOTcp+GlDvYa+g/xInqjvaZf9awQV+NIusO90/R7/V2k0SjYz6ZWdvcgLl
btIos53fe9F+1OUTbCMFO8W5iCB8XbTYy0PONTuGdXc25yu6Q470YFohRAW/30RJ3z83hgc5GOsH
P8ZMxIVmmrj0VYOyLx4IsXPBeuFex33bUGHkhnGFxvbdrvreWbk6oUO5MzKnQqGfPuQml+JKEZe0
DhoPCzfwKP/YxLFxNlCobTNZ9yvpZBybyhCBshbuWEm9kzM15ptsq58R6t9K23McgvPRhog8tNLG
ziaNlz61y6NLU+/B0TuWGAbOsQdKICmK8lKOCv9m6qu9KKKOMb2vYMwGyYlxNv7MfITs+12jRX9Z
HggOf11c4TJi5C7MnBhyY+IbtnXn3KZfY8bhX+KmRwyQ5M1KGLq7J+eweLJi9VkzmubZzSP3lGPF
YC9jav1LMX27NxD+V9HmtzIumvr//O8PmE08nza1C1BauirALiwxt6F+OeK3uT1QFtoNSDLLPuOq
xmkR/dRjoARSCg+WPaDPkssJfwZtBh+Z2KM14HfHjqjtwg4lc+sN42cX3zpnPtAWy0vw8NuImh26
Vh8A1TEvkR1vjbQqr8sdoRBBeaHuoJthahSWUUlTPou3jpWdpwL8rWBhP0XpuDVV1dyixI030q2b
5yzUU5QNUbX6/QdhUNr/2mGhVof1Yei6M6fqzAS9DwhsWnxWHjAiX+d+9xV7g8I7sgO2hwQATbua
1/hBKbrCIVOktMEvIcJ86zHJOUeVN5sYpkd9roPdEW2+V1Xtaaljlpf4sepNAarjKOfSra7ojKXj
AB/Zdm7LFu+7xdU2iYVeBS7qtcj1iNkoP1O52scJa1c7X9qRQSkI2G+6eTXWgr6o8ITMtZ2nxz7q
wyx5t7jtOrvAoBLU/N04ZtLQ6Am2Y2nv4ly9up7ur0az1vdNZ7P35tDmNkvB5FGmJTGKtzC2hm08
GwB0fISmD4a9rfAAxV4+4k5MA3SwuA4ihB0/lNbugk62nzLrm5xUTqakwbBUH4a1m3yPx6i8Fglh
6ETT4mycr//Wn54HhacIwcu5l47+Yufa2TOm7bKkLw9aGx7vpQGD88Jt33rf29zXj6woAffZpbg0
/iguk+PYJ8rI5RhhRzV4Ka+4qpBDQkh1g+68ezDnw4otBnHw8Ik+NP7wqMpeASz125NeTj+LSWse
DLjnbNB8z0lrPlgdpQG7d/QSVsXFy1AKSeaJlwIr/S5rn8mSE/sJmfpGzYSGJvHztWmaGslf0YwB
rsxzOwjz0IZedCg1Frk/XLBLq/N/WoLzBctqQAvKNea8DUv/wPgFneMP3Rg5CFkK5wIdpcQJiYI6
yd3yE66vY2SbKzR+8sv9iwa7CQXCnIaLE3sVXFnqm+UBVJl5MlLT3Ch9HPf+qN5bJZJzRoobEvfC
xmGF/+rvIS44qHZ1USGSCettwqDgEniI7poos1tEwb44+Z3m4RLHFtTI1AtORpCh6a8gZ3U/ZFYb
59m6chCRejKiyb8x2SFCrgkZ16muOiwvS4YchzCqUR2HlLFlroLDfW+Kw8Q/LhdIoGPCRGJUfREM
Yc8yq8o9B0i1vxe9qCLWS8kA0NBADjX1a+zvzrqdRRDQlqy32FxFzBXBJEk2JZUi6lm++9JvEGm2
Sq3uW4wprWS7lBVjjUYCgvK5nh+0qUInwgBtNxjWNWW+/T4oTexSyHs78sWi99I1riHdwwxbMYLP
Ml2XnnfsSutsaFNocHYpmMdzGFiHUNE0P3GuTD0Q2HNK96MwfS1M/zFMob3J2VldL3erbIoZFzUG
nC6jhypPID5goIvhKEZgP6+IOHyk6hgPx8E5sMu8/P6y+4AyZ8OYo0Jdrjy6GgjhPyYX6WZoAeh2
4GxUDEtY9oGP1wrODmnK29L3uAt66BPjIMZDXKfdS5Aruql6a+zIJMx2uTsddHAm+36OHYs96zSk
Y3CMR/yl6HxzZtwURoyHH32jZ3UqLfP6+1/Bm9Hlv944RHJhO4TaTTMd1c7HtnbY+KHWA7Fc1ywe
JzMV3R5Elblv4vBH3Y6v2Af8y7J25+920osHY+icp0mYe08CR8QshvyY+aulVdG7rU/hwYbkt+38
kime4iAMLg2AmEjQtuFdew4jip9ZoRsHnXdbXsH+zA+dzqDSit6TPrAuFQCxy/LMCZFqDmk74uzx
qnM/XfRmICaVtIGtw7j0sTbweKQRWqyhtyfHBX/a0DsVjbjg389PvtceUvqizwUOylIO5q1uh2/g
FvpNz2n7ghN5Iue2XHfoFXdDRlpNXfaHce4Y4GOjpumM01KhidFzH5ADffMns34WzddOH4P1MNXa
NSztH0XiFCdElqF8SJHXHrw0PvZMfR7x5b0vP479vAFwF+9C3y8PY2dWN72ssvfff6Mw/j98paTL
+3yWjMk86D2ED/y7jGlGfqgcYAWXbM2ncj4aEDoZXlKU6Bcd5f7GcBAAZO5I+8yfvR1+wlygiEfE
lwIpySnMOYDHgRmcoT6FO1TsxYxboM+TxrY4u22Ix3AKd6pwkkMN6tMVmJeK2H7N8lw/Lds6euZp
R13trhyFPCTNQxfZdsDywOh+MwSV/OKVk3cy9UnSj6g/pV555L4/L/2PbGxemNdeR6OzthYFOc68
1r4NjAlvbe+3Z7LIwI9Nq6U9VpMHya7MadmerwlrdDNs/6DzQmwL+LilpEHFiWgU5Em3EDH2Af3/
rSmqCbsbioilFq3Zi5ctQhdn3kgepeFlT71bPRGczTc+P6ihMjjmfKpozu96Y3BelB2VaJbPZJaT
QjNF7ptRRsjqhElRMMt1J9N4TYWPpWDUB+2sNUI7u0L314ZrWOZGBKbctW71rAWg+6D9p6+x0xAl
wvX2jf7+Ideb45A2GA0n+zVmZANeCalF3xI5sDzDz/WHyaL37wgUtlNrbvi7wEMMikBd/1AJC0/R
pdFymAW1ZiLfiitGNPNWGhhPcrST9zi1nANtk2QTxZoCzIrTbPThuNke0sPBUtDT551hykHEEHI4
PizvuaC6HpbP3sn69OJF6CWR+yqkqWwoUlXpqUws/7upKw+ZrNFtK1chn7LyFkxcwgG2z/Ozlgb4
UWpjTXM3emEoWz+6A+4wjoJnzGdXJ27HU++lvz5oExTsppXioFXc8fT0RgM24Gd6Q1wwS+OF6/eH
m+d/q3mDJhOpftToPMPcTB9HTkP6XDgB113dNx/PnEgkT9v+hUpohfP8xK8fg3Nt0t2YQACKY20u
noInMdJGLohU5jut24vwQd3Oy0vYYqVHk4N3C2dlQ/OS7oOlbvWE0xjsxbqzUYJheSIGNZuaJ70o
vF3T1OkfqqcPeXPLt02lrzMCcCzP9ufBwa/nHj90g6khphm7CxZVJDGpLZ12Q7Hz0o2ZOsGxTC8x
86uDg/D7kfyOn7kWWOdEOd1r4ZvdOkDhgL6ChCj6Fch2o/Kkd20sVjXCl0ujE4sKCWsjYopFS37L
jUj7HBnjxTCxo5lc7m9QLO1N2Zpff78aLmE9v+5vGJ5spiKWa/gGJLrlpPPLmQ6ekYjSCqf7Ujf0
+Aopg2kPQqw8UZXT2ft7ip8poe2fjp2/D7T9ooQh6qxdQz3Vn9Hj3iyQ686oPduO5byMtbVnOts/
Jq4ANuJO30eAHmeFxWejaO2sJLbAP5zIvH+PvEnRdGGE6+DCPd9hy/Y+1Ld4DAtlSDPamnY7T/d1
YolYeVxWPbJNRVKvyaBJT/GYg/YUudNd+OyrLtr50rW2yF6zo6qxvpqQfOmYWv6rb6FnqFL5vEDB
k0B8dqUeXJY/g9p3DVAgZ+iR/XhqvmKuQ6FclflpELOIu8GhtHRGYSfuQwBfG6SW9CSMurj1s04m
6ASHlSCrHxOtRlBTe/pmSCvPPZYVBLvWzDFXd9ExtdP20BktffvIDaJrijdqZYLt3S2NxFE3G/Bb
yZNX6O3pfuMNtqDDZXedeUwmwiHsKDEvQqT2wTegijjSOQVG3B2KJOl3faDTR3OPxMz/ZfS2P7N2
AQFEBaagqxXcCFKK92apn2i26ah67eQLpyCHTkmdm+Zb/rI0QuDGdbfRYcSQWHgnBuW8GJiBdxIu
xjrVw5+/v2jFx6KMrWQOLRGkPzJDtj8uv6kzyKbstWSbglfpViJL9cdkyHGfDRA/cI4hMfnPQ9CY
a7MMvkmjD85OZ4tXow7o5q7Jy8iNRHyG2iNXRmuhHSsa/LSF/jZ0VnfUNa0+9TZTmuXrQYJv7DUT
+Lz0ivFqooTfFwJPijvDins+0+OoFP09CsJ0Mob95AFrnu+TZb+HW7FmzmYczAh48QNGUrEO8pmc
G6fiYKLIizSk/XpYPnZp129xoU1EDGTyR2OqaasNLvOzuDWPCprF/CJpiTk1YsC2Q64uYZb656Wd
R/gapx3cHmsBOBrPgzjfz3Tk1dtbXTcU27n5wxyHgukC5gNlBtg3LPCkfyiejf/PbUmpxR7J6sls
3J0Hq7+unJ7VNTmZ3SCLl4syCeESR/oPS4LQ8qvR3hit+4T6iiij+SxN8JO5FVTQs3GUz22UHlIa
JfSttCAvGIpj57I6gY/jup8h9jqRLNul31F5Fbff8v+ptJ4jjmg9Llvk4L6GJ6FM/KelIrbmEmgk
LBcqIlJwXyJ8MseLbLQ9oXQrhdNTj7mWiISotsvxbTnI4Y3Rz8szGdT7WggcEYKOeza5LcBle2B7
nuetMst62CERbs359ta9Ul0L85s3BvmWk8SwGUXdvabtFDJgAsTUgWbf5plh4lqfR75zZV5OsQ19
Ml7H2MyWGVuoscUUnmhvTKvL1egoC8H2RGLYoJrnQfBd6hltlHaYCw23hKrax0zHMvLhLma1rtIw
vVDfDpd2UvuliivddLjdT8DOZOKGn1vn+PqUPYMRtXo4s4wSaqfrBWKGArdL2xMiDzgXEOfcYFo+
jNjJLwZN+ly14gk/PcVFan/CPrVzjTS4NMjJ7ASeP3nBNg0zhLK1thuKkdjPvmcZkbXx9728cL9E
EsEZ5GeukR7ZPFYehkMqSdXOcqQITg2y3WV2pbyuOI4wR5dfTxUeJGfI0tmoqosMfnpRV52a0dT3
6VzXCw98kSM0+QWmSE2lC5PMCbBDk69yr8I0jHGbiSg/+owQnCKfC2u9XFTLw1KpLfVZL2SHExbG
Khu2T3uBVrHuxdtF5q3V6loyol0OMwbciFXV++Y+z/FUhIm4LnMgPPb6g1vEUIYP1Z62P5/B5DCS
YlLzbfQLbAPxkBNgCF7zPlWstG9RBZRrmmffDB+GtZXR+fNBV23gSmZwqhrMGnG6C2nInR3Dxrkz
1Ti5xj80gJdC59diQQjT0D0PsYTleGglPrQ9vVxhhma4vOmk5dj7qh2PeTVEL539RtcK0WlVuEek
nh7NpVa+9RkeLvr74lOhF4/IfR44Phon/BjGqU0aQEbTc25O2q6KE+vNouZ8SHKc2lyyCSlKIOqM
NtgKd/QfwvPAGPOkex1D4S4iF5U2urVr9ax5ppnNKgrm4J+Nsg3NmjMkwzhNCo5sWQiKZMBowCzT
Z3qajeZ+qanqwX20ELSuJYSvVe2N7nWMJ7w04M+3ZaMHp9xPuNGWPwnyji4hGCJcv9N7g3p65+HM
9/cYyIqtodV/58IOL0ufa3lGcgqDoky4m8prv/9+B0Qg9eEQO38VlsUNqBO7aRPg9e+VFdGhV+rg
qzZ4H0zoSF10DbAkXiFGRldhhY9F4ZJrPL8fWUl8zegNEyDFHJlxRDpDkThiT0Z6spwg3S+tVyPM
f8I5ivZhOPRgr4oKhxYrhiIphoFLyu5eoKdixQv1zZgaT8FQ5Ss3H72vy+mxxrkL9JV7uugYXOaG
2HIBqCMhDM5Wz/ufXUPCAhHT7dUKYZH75MTpZBdggVHeO6b3eijkp9YYc3SUAGfAj52WhvWEVgEf
t7i6kbOBENSvU83yDlR22s6ce5aCbXlVep871Ya0z8hEj2JZHm3KpKjLZjIOIQEFimKiGx707q/O
6WeZW3GFDtFdl33k3i/O58wJ6SOQnc/+0nH/Xv5Q9imZKfPwbnlIEC0elhN6m4/puXMQ8/kwJs9G
nHYPSx+4SIHTp9rAAMdkIhNlMK0QcVwqN3e3XoxOGKE1xBcbpXRQo2+vOd7Q9A/o9Yme7gLHGNwN
TYAf2bAxYtZ5xUjXZFeZOX9zYs5hQsa/rqXb4hXi2JFzNCaueNzQeQX5N5IWUHUK/G0CVROe5Lau
8UsvMy0D6vb2vurCTt370kh2UTUGL0XH4IkG0K5TfQYgGl0Mq478krE6ne/NdqIpcKaOZOehhF9p
oWZ8vpcX9YQPcBpG2GteWD2OdLOOSVXDqxPh+NUc2u1df1KP4lkzsHbZ0Cie3Cg1QC/X2o+MGAKl
ILpxyCr55xCwgFmy3zqh9ddd18IoZvqDfs+0/uvkgFTVFixopk40ivNxlNNCJaXf2sA1xGWCwtN5
yS27eAjKiaSOyPrM4NE9BNnEBBFSJmh03ANS+0fGFHAUNUDHHxzZwVxgNHnpLG40hZrrm/kTIDHk
Mdv+OZXGRell/HXiEgXlkJ4coGMHXRTOS2gwQ406YZ9zCvdrkltgUkTvEI7CS/gDQHLcXt966MnP
doPl6H6tekM07Mdlj8TFxHWvHLzedp7QUQaMtYyyW7aqw11SUJOTA+V7nLZl25roJV0yDsLQeHZk
g8PSKPSTwcjvZEXJ7P6KTtBM2X691EUDZK0jZpRoQg5tHdc3IHhcznq3c2GabeU857f7/rsBBuam
++oTYAVUW7OERB+cdE8czStRlN0r/R3Q1f5kHZrUbV+r1oJyoxcteLUYbQVGJhelEX2Mdrf03bEC
RJu0omxd7rYuRU71P6UHYJS7WEnDcHNcuhJ6J8OjPQ+5wCYVq1zCCc9n9dDsRr0JbjtgYiVlOys1
HYTosjyDZSO3TSRGNqLeI8Rllpk0GCuXWRDjx3olTR11CjplTRjpSzqQlu5N9k8/NCoCk/QMu09b
bia2Oip57WoqZd5EyWzcZG4X+YV7CeJv9RTJ14IjfisGFPYp6sSsG78GADeAzJnk3s5H0C7kHDW3
5rl9ofwks7RoKSVjiRTo/t27MMRWGHa9bTf4YnWvNH2Z/fNvd9xEntugvRkaRxOGuYglkuKGjOuc
xLO5rJDlP7VHnVreHpz6o97VEWVHY2FiS0ABWvTfl08Hxb69ZmhJ4xcGLYetkt1ejLS97KSUs8O0
OPST2z95FlFoxtQmfyUsnpwqNxkhE4hxsEewScz58qG9T7pRkJAwC8eyIffOtCaSv0MbnysBtCt4
WbnPkD0PpUnyA0r6wWUA7uXGefZTnBHhqnUHS/pheVkaTXfI+vigiWAXh+1laUKxpWuXVh1qt3ZO
zaz8yeLRPkuZXpKmI4VxPiA7MXk3jb6DZcFdm1jdDVNvs0s6WKIspf880F6LYK/gwlbspcDfc3Q2
bYJyrKoTmw5PvQ8cjQK5tqInHQXDSYzxIQ+JNQGFA5DaHZ7vy549mI+07TOQqDR5c/iaf5BT/5eA
lDG0QRiqJThsuWA4P7SpDE57ZWDAJZVOLw6LSu2u9Bwmu0Q2xSDgLl0jHnad4NOGbz0va6N29o2x
OmmTHZxMLdJO1Fg4qs37O5g19BPaa3wW7otuRyGuwW7b2j4fCTPVZbCaai1/h8CshNUFSWLUjCN2
j7lY83RQRXT49vXgEU9k9X16LaVewGuisau3ibPxbUb0vW5bn3plqTNa1/Zyl3VGcESx2CHastvv
AdyLwkAHMVgTdUBR9bvfV1X2x7YuwwCLHp/Bx0dr2fj4CTLNKoiJRIw0qRbvDmCz4/Lg/OfZ8tIu
ehaXpszJXBvsG/7EfhaMDDfmXdMqJn1wy7iVqZuevSJpzQJqE9yVtVseokTL+KBi4JqUxLUh+9My
g74PoqdL3NPQuS9AeA31547MsAdkGd7m/mZpWnKPi97fAn0UW8U+zJL/EA+BQP1v2G9FeMwtH+KF
br5hHrOuUyU+QdvP/3AW+JD4zmxvPgf4wrEFDXADs8m/C1AQwaNBtQgSAEneLPAMIywy2CzHfTdX
5Xo2/WV2dJ3yxjkST2fvfahWO/Sg7aasBro2dlBg1E++35c0MOuQvWXLWL3kWA0JktFE4/tzTTNL
D4acGIecrSCrUVtkTcZGLaJvaee9+yEywTGaEDnM84/lIR49dQsU7LY//eL/Nrrcf3HhooNxTQcS
+8eeBtuGhd5EHzAgKFwu/KoEiQL79KZzlWHSU47eQAsOeuyArzbIYyPNtq7FCa50W3zGqT6duvk9
BbF2a0YDgI+wAnzeh9uZ9H2GzbonL7BlqBm7R0H87lZWqXjv4uHJDvInkiZ2Zg8fY03q7Z+8Q3d3
0K+HPH/uBc+TMR8xurifPH7pCFc2oKK0JVIkHsb+NPW2QrkomNg02UOeyPcOwt5fjW3B/k9yZMFz
By7pdfFAwVBe3Vm1wUUPK63ygQ1Y/ZMiCyRdJ/5FLGpzJ/5qLUIqr0zFmS1k5bbBs0QGsIcH2xOP
UCfEPZry7Bql/1hkGGQKLi4KoI7wPbTaoA9inVgBcHWAqAN9dpRqK51MS5bv/6ce7xGYbIIZMtLQ
/V1acJbS/Ic8q7xdZk2vLrD+R2u+T+p+eIWEgkDHIgcOwWuPASeF4TTPOJa2iB5C9ixQrGzpoyYH
4bZU7O2gn9OZMORbMUNpG6/wIi7U0u4VfUJJ0RDCs20E+3eXQT1YFGlYP6nV5n/m0CTequ1GaxfP
L+0B7dl9Y1Vu81fhW9lqUtRdSxWSzS9Tw3pEI+jiQHMx5Jj6GizU8Lk2woa9DLjuIporZ9d8oWvm
CvLPeJQplXxo64flnLxM6ToSptZLSQXAaTpEaHLRFhryRnei3EYdgSVT8b4Ix9ugtLZL8+S+bRpu
Zx06NG+kKKAvqlmkSCOKvsc45tppbI5L8zixPv1haf6ouJqvSIcOIhZHS6f5+6GTGE9w76s+h+eT
TtoljLLhiXnKmyPl+NlzLG07bSNQ7DsJmf+TzrG8lVb3BE4IR/x8+Zn5ye7irQLF8CI1Mz7lVgWP
1VRflg1s0Qj5nfROPtbx9l4z2K+F17f7MC12ndYi3Uua+GhV6cbSVbq/f1V4ACnl5tXIDKkjKoL5
Fmk8gouubJJPTYuEupHTJ18FlyqLXpbjIdZX4hGWJkovc2O7ONt//4mZ/z22ou86N8hd3UV/QTj6
v1foovQKTZSFxkTX/rH0V11GU2t3ioptKHVUFcy5V5x0k1tCnMEyVx4N+h336qxs5hjSudFnicrb
83+5N8uWt9K4tHf5fE06hW69TdyntIFfFyEELSm2R7LxClE5T10TN8+oLgkMX4rG2az54McCrWQW
O6RCOp+ggQwXC9rXrkryU5FV8T4GjvAg2Qme3SZGPDt40blUJj6vMSH4JHRhHKD0rgsAtKNXjTD8
9OE2atNzHcAC1kf/qatN6y3LleOt7k0Ciag7TaFR6H5ovTVpBL01u3ADTQ8VyQpnYuGwckwuMHqG
4pGX/Yi0/mUCmQn8fK53SwdOV0/X+q7ZXVRkA+cziKU/wyTy36cBd999u9LQKj+EXavISnKiIxOS
rURajhkkv9VuDhSFXWuDNPD9vrGPGXAyRYl5kvMDuZxiWzvS3NscPQjFSB5JFdGJiy9uZp5an1Qm
rwKVmn2YnBi5wdy8HTOEuThhnsGeDM+WivZLz+HeeMj7/X15mn/W8iO0GJdy7qpqn6oC35D8y+V8
vGFaJa5aZ+lkM8GS3un2JBFvCv2ycJobl3F9KrKN50EB8pbil3PsasDkqo2pwHtkoIWch8FtpLnr
Aj5XQyYSkv1FYMt0tzL7YQtnIqOuM6NHbSRCyoiBrDE3Ysm1Nv1SoUfj5N3L/GBEm555sI0MwVRr
PrgRuYAVpM2dTTNjz127igmtGcGMlQPxLWECE2D2PxhT/13vTZR+Xfs5MsEXOPpo3iSWmW0aB6Qb
LhtY6oSv992Ha6hD+QYaaRkUiPgcpN50VbEzW2mobpbZNKBOf5P51bsjxeOiHilUMhxirX+630c9
oIs46dU5ZBawCQYBLmRSATTRXuwcaU3He9dkuYg4LpCZkAe0dfWq/4sOqAfDCyKYEp31yQrhD0zI
VSAcwruTHK6Ei3hRw6e9R5istkCOIGYhOd4g+W7uHVSECyOYS0EssSCwbHTwfdej+tRJ8GbGfAdY
o/HeoqK4Ls1Qh1epAbM+GIjMBiXWFJDJELssD7rtIXuZGzO/X6XseRH6tdrA9SY8S/eY33qzIOfD
um6bLeQcewgATRoce62yxJarJ3fPmFZgr19eLh8qzdxrm7Hyogw4awMEFrBT3wJPyBrhNu9RV/N0
aKz4HIEdRGudj8e2nkO9pZTQg1vmAoowY8Kp5LqZX7pTnzxkdADWofu9KrL4YgQQaeGoLm2rFgxh
nirrkYCro5xnLV6XvXUybVgVLbFWdU9Oicr0gswsHyCnwM5MylkFzYwDtC5UiQm3Nf7QtmI0/1+f
G3I6dkKEnTZNwo+6NC0qcSx1bURsiqIL3w7IncGNHCLXvLUtYU92kbMWynyfWzBvEZJM6IdzdaqJ
RTp4olMnPcTnh0rtElsmaRNO3VmroYy96zQ/nHRAePendj7pm/sp1kmc94GI350JhXpTzZdnVAx7
U5Zf9Dzsr80QVjdSuyvSkszxa24+TSPiljQxyj05yd2r2Vv2zsqlXLeJqTHYqdGCLvaztjLXCGHI
3iZlAIjuQGdp3gAgZNLrFAQkAdv4USrLPtjKMx4HtmU/YKS03H6BJrP9XYORSOcpdtqfKekIEH/n
ofpoBfaOgdhKuU5zY+0Ynnpg37UTnJIme15sOrUJAiAtyxmLZjyEVBvXpEfNvHQhupFJhD8BqYQV
lL3dVfpjdIkqqQFhsorN0h2N9WltGxjI7qrNOuzG1VJnWd617xicJfjHt4uLYnnwDGKkAp1cIDc1
t30m2mOiq2w/JE2zyhJFV5sola/tyG9fhvR3yByMX8J6X8yfboT90elNY5/7LsUhArtjOAeWRVP1
qKQ/fO6KzRD78ktpxsW7VjThc5C+KfwgDLaDWpB6OC+5taSv+fvb2vk4oYeSi5rE58r0UO5zpv53
7ZFWmuMEdo020Zao2eYxQkMHlhbSgXgm+egxQ9/WhSUfe0eO6yRRb32iB8zk8z7CvOCj/03xaA4+
+N9lAlmYDjzhnvFmHHbHJbdCOmpYp5adbAE8kOeMUXevsyh+joW+d4gD2oAbVLs6c5DRitjG3sSD
IdFvszN3SH1lRa9nvPf5pgEwfGHYL8tHVwZcNZyz74PD+1odNQYaORexXahbwVojgpyM8Rcjjfhr
s/tjaR/+/pO0/6vwdQwaEhy2KVpd578WSMicY5vZMZ2/Mike0LfhmJrgUUNO4EP1tdr5v4Sdx3Lc
yLZFvwgR8GZa3huySEqcIEhKgjcJJOzXvwWo7+1+3RF9J1AVCiRVDshzzt5rb60g+AqtuMHkbooD
WjNr75KjvgUgvyZoolyR60EqqWo2BxRIFczHhibSi4W87MxyCStK2ikvPWvgY5K4znfJybGI9QiP
IMJS8uM3XVAM7+Dc5LofYmNfIwthATb1hEsNAWNiO4hIzXxdDMCMmccyc8b/stTpV9FsZZTQpNWP
3iDJDyaVEgv/gZRBngh4gv413Y3SWP9fl5Z/vHIGqTGOiqbfA+T9j25O7Iq+sV3sEL8NsrUXwNv8
j85zvvX7wj1wSKw00BxldyKdtD/PL+28MXxyfB2/rtYDIq9TZxOWBS/vir8pOJMmXSwswirJygw2
PoPvCyMj4w8zgjHKp3laLbpildGtOVPPXzWf0b4coEXmXuTvQqafro86N2nt5FX1/+Ny0dzkriFA
+E5b2oUpB7akA/CzJMbBvDe2LnF9Y+ma7g22ll3//UP3j68veESa+lhcrKkXBtfj/399TSV1UlFb
CQvP6NArSTWuHfw44IxWs3agxnR4xFL9OapufxzwZxBvEn7LmbdfdCzsDkio+YQ4bzocQSag25Nb
esHW7emCzGkK8yYEusnVFeE8ThSKohEVB2uC7FiOEFgW802yXxANTibMZh5K2IbOnE2XLWIK/TBf
qEuA4asQPOPB4zy7rmDsb5SGz2BTHSkSQCxOLhCgoc4ZcVV7ChkMq3y0oTxHES7owcFY5lbHf38h
//Ht5YXEO8gZEC2869CX/f8vpDQDYSHpSdeD9J+UlnpDMIM+e9MtQit+gnei6pl2zQ9iqTLwg5jh
b53xn+uv2hM4MQldCzqJOSD3fax8DAua0L9ok4lv3liQEHH3MI1Ajn+woTSdwSEa21ozlqVmFWcF
cmiNNghXel6Z1G4e7vNuOl80mNoGqSmvjR9Ya1Gn8HpNe48pVgUKxUzcxrVyT8ocCK1kaZFPyfGd
I9unLiTXSRsV7X9cQ/7Rz6bFpmqOij+YQaNqzCPwvzSi3FbrvSkvedl18osVjv9sggzY+5aDHxM0
wnMgDUkTEGW7aldLxOSg8CNIKlTExsEcfHcLHahAIVrXd6fSKoaNWbXudWdfFVn2VBWRtrGtwl4B
wHYZMpDM7U+FqVmO0AgnBTYgYyRGmOh59eo3rba381jNJUpz52FrXyZ9jzNWyd2DVeb5DqBJuHRT
czy4cWDvp1pxGgzOpD+7n/DUCqnjgTUrYmgdLTKCzNeONH4kvE+3f//w/V0iML1+VLYqy0RVZ8b2
N02kLmjlZzZE71EzshVUG9SnOVWMyAYL4uzXv/+1f3ji5j9H25DZM0MIfaYx/eXtYiGtg5nnHPW7
gGjS4isaStyviWltfMMcr91wzQfFfhALfR8TO1j5cQU72NaUDfpMAZl6Sqg5xhA7IZVnP8Ebxbv5
agLI6zF29fD7nh40ey5e5ImHRn8bJ2czrYF6nQqnWf77s/qn/wP6KJ0Lw0VtTq0yo7f++qzKDDYN
VcXSVWX0XGa0lGFf5leGZMoxdrRPFA9wNv0xWXSNu1FI5jma0RDt+tb5VhmyZCDkFITcwYYGSaTv
RJ17FyemWTfm9c2js02TbiBTh0aLFUhcHu7VFm52LYUBgyJVfCwKIWdhBKlQ0RXwgjqR02FH+mIg
kls4dJJWrZWhE4SLWfjKO/GSX2YVBDvOK+JYuD3gXyf9FTD/PKQOTjRDiy5J3+kPPSVXXnHTnSGL
8k6e5zMzuWZNZy+kr2BzGccYlJNx/NF1+Ttjf3kF1xeQYJB1UA8i21qS3RQf27Kwl24xhV74uQFq
0+yPhep9DqzO6HkkAN08rmOd8INL2RfhZb6lk+m3ZlnXLJuyLS668G+D2VaHsfXaFXPCdTDNPo1M
PP/7m2r9Y2VA4563UtUpPVHv/714Mmr8+zGxO4BlR/xGs25vMNNoxal3jcaLtA5bmG/DKC2+PGaz
Jk28PVqkdD4D+aeJpEW3zgit5zyVIwkvLaAAmQM/TytajFajvIatYQBsxcNphi4nVbf77roDVsLp
QQjTtEbi19gc4YCFI8sAyJSLJJwi65SkuBj9Mg3Vb2n2c54LNRJWRlE36lrT23jhefYkbo5IiMwb
LMsmYd2YiMpjVxgNUZaYzU2vd75ZmXakx86hhnPF0xG1o3spjMxaQqow3vNWbKM+bn4Wzvgox/p/
lfbTOv8fsxKH8zeKMYvupGP8w2qjZ4PdJU3AeXLusrRosCncQeA3frfQ6gaMuz5Gb0Ra7DKMq3wE
QsSF0xyhTT1yT5euxbcOUCwCIjdSGO1PIVmdDc1tWsnFXtovf1sHabh/19xgNw8hMul9llYe300z
CwgRr8tH3zD59Ysk2ddW/FPtCcxKmiLadDC5cwqYq58nX0ahhRf8hTtXCeO7VbWXMVLDTyczId01
yUFPmgdROVzuzCB6JrUJv8CG+Ud41wv47n2ol284EwK8QwzFCUrD7ahAl1wQlx5CHA2cY2GlR/p/
3s0UxHgGboNmsP1IWMa+wIjpbvTZHo0T3LW2KF9Kk2C4OMzlAaYZUi9sYV2UWb8NxpbLBLfziFZn
NfTyu+vUo3RzK1q7QFDnngCsBfNKY4v+qHSXNmFpJ77E7pOZBm/YsMpnOgu3QDTpJosKplGT27EA
Yb3mYrhMK6YenMPyR2ZpylGUnOR82CzLpvAz9CHUBIpJde85yMpsv6o3GqGxh1yHFpx7jbsYBi6F
q4YpjtoX6AUYBa6SqVfeO0qIYQRUEDlMGjYkvbzhqdHAKIZi6yYMPY3W0VeNF1gP3fBJL4q84t23
3edRt+tfRnEd6502VERQ8MyAFNNp9NtI7DD71FyGyT7zcgdt5aC7NwQFKIPT/OYJz3jLTQu3Q4Up
u9MRBxdlCEltgvTsGLLtiOzQ1kIhi28sALr26O8WGvbjudVRRll/skYUCb35JVj7EqxkAgcQUyID
78KpoDokQq85KHF9YDIAIKN0LlrukNNuqPVh7o/Pd3mRjylM4e1sA593ddJfOVKJDp4jxHMe1Y8Z
WuTQb1mVdU5TuCYYL9acYWH2g7ZjKgfLb+pJVTHZpGHq/vSmEf48x583met9QDE5djqTs7lRT6Iw
T9lpz0quJWcnkjxrZ5JIg+n/TdaxS5NRF2UHbjT0R39uEiV8MOCvV76LhTqbpWr0ZN3ThLH7gzVV
+eCc5uZtHkMbDM1ugBJd24z4IZjkSJTWpeziJ2fwjnHSlW+RYutr5DbulfnOVSGt/hJP5BcXLPTg
t50PvD+yfp+OldIgW9kxruQfYNGdKjBLVu3WNMv4HHiW8snQmuvqPC6O9ep1RCF/n+sVkHbpsvBz
/5SkY7TkOwRwqrCv84ygz4ybJ32YhMC/TeGFz6HSE0/WFDo+o+jZZ9j5pvUdAAj7j2G0rVbBdTYq
Y+vAeOoUw04TsXLqm1BsIs3KbmZOem+U246562g31UOdXBn8Q5cZzWfFdbpXWzTX2RYPzw/59TAa
iGsk/nzTty+Ww2pRjgK4Q0ykkU9g+WumlgAtEvE9Fk24KoRSg2ECjhOidvxjupImQ7iN4Eec4n5c
z35C1rY/lCQ2nv12baBQCQnQGfajazVfzM1+sH5xvjEJCJYwHJSj3pcZQ9lY2aY9pkfYBslTQnbC
cfDkQ0yjiT9lIgTSFWCsGhpvJGHcte/0l6Fyz9qeUIHfPc1b5yGuHJkQzbdAqu8thzUC7tNh4+h8
LMjS7f0NyRpYxIKuvegF0RrojdYKlfF7ZcQapQhK+SYQ6Lhlp7z6PNjVjnfIRw+jpiY0tEKGehK+
eI6dgPVJXLvGPk2SI0l09X1IscZFrS0RrCnRUbrZ9yJOmoNoEmPRGRJkgC6/jMpjDRn5wQbcenEZ
QI4B0Tkz0O5Ow5SBhdEaSTFiraAkxzXIu4di8plk1EM2LGPjFQDz4IcXJ2InM3dcE9cGnWviHhOW
pS1r0wIXhYF+MxcjfASadaJOQWfTuDHhq2N2Wrk2quy9MxXCc5FSkeGEEKCXU8ijkx2csXYeEAd/
9YNLP7JvCFKf8CG5TQReawcwgHxhTMTsfDG17E++RWOQLgnikHgjA+VFa1KW2RUG169Wz8UxyQUn
19ICZdHrLoa94BIzT94pHe14fGHVOqqwq7ux8dNMyKW0c05cQUF052wYo6gJdtGk9KMrV3LpVl5s
F6ynIzJmNEYaHxQGarphxXdyBwAKO/WRpC2YSmIYvtAZ05ycDOsdb9Gx9R1GHp4MLmpAYIjnu3u7
1u0fJD689bHON6cIbiMa1XuEtYMVGsUWrF/loKSkWQRd9jb/TwSgG8RH6PdmWXOKEJiXSDcDtINJ
9jUiHVB9D7eh6T3/HoQoxSlr/Gtej92ZRRLxV8S7teBF5j8fIZ9ThI5Mdf5kG/Ry55NPYgzBuTdJ
pXLRIHeh9itHyovhClETagTedqTmJIxk/auvNuYj9n4RzUEbe+qPKRF6dElJs3TLITwxOy6STabU
+XRqzenb+ea16yA4MefaCCzEoWsky7R45LZ0j64bLLOxPKmF3m8wlH0hzKCI0seLljT5zu9RL2E5
3Gt6SJJi5axNBOur0p0k6xVCDSQViAJXvVX/ahL8CaNSfe8IVEtg16I2JQOucSXRvMn4c1T5H4/m
lgEYrTup6uhzE/rzNaJV6MlE/4XwIfr8JLzUJc/V0dZD5peLBDTwZjCUaqGjPsJYQSRsJ7Rw1Stc
WwIiBRB4e4vIOsMk2pZNF1Ou6EAC6rBYuV0QbIVmd0stKI4xxgoZoUm3TGXv287SMP3XsRXdAh6S
t1B+VAniSTQV4aaPCAgIk480K655l/1UmuZcVx+BHdzyCF9E0+88eHqE713V8Uko4sOmSaKW3c/S
yZdxkNw0Jzh6zhZ/774B6OKh42ns8GESdL3uRvk5JvQ+M5jvS12mjywfoWET5wOovl3koj8rWka3
z4BRxVwm9XhEMMPm9ba3AMNOShB+5j4uM9UKCRaDZtowkyx6h8tBd+k1Zq1OBUyxIsWxt3/4NJmX
0vPDNbEkSwaRuBf1IsUtUm9tNR02A7FJBACqCxMsPtUpqeg9LRDXNCgszVBdZLn6DKg/a8xgrUuE
3qZR/Ohrfd96wHbFaLVPaTretRHrDEFeiH6+K7mApkXsGrmsCxIHiIOsGNJIkOqyuYVAXJRefe0J
cOsBfgHB23uthySrJEWtECcYQacoGR6GTPaBqh3sxPk+GIJWPc/f961lNUyxxCzcKA29n4xSl5yr
Aqa5XJtiokkWVc6vkum7SZod76aCpr4mJAjB88If9RVBgFWIllAIc9d2+VvP0xwU7+So4scIANDD
Cr2wOtrzZRu+Cq0QG9NMdmNDTLox1AFiW4e3BfiemjYd8IUSBORwR0zxFhsSxHvgPqww+6iwO6wG
IutBM8DBQYOPE6e9IyNa012i2tN3tSz2apGvusm9b2PmrwzQ1pglvgwXbFGZYi7JzORU3gyzfHb8
HHo5l5Mx9B5mQVbknsJ9IETyEo+ROGeSnFYjTasV35RjEPb5VupmSB+JtHtsSx8uHBFpkggd6qR4
4b8PljRxOd123q+2sYFhkevHAP7e5voPYDVvKf1Q60nHa42NmGV0CQQQ9RG+DWTtNAEVTCGA+uuJ
OFqeuzbTFy0iqLWmQsjU1TJZa0Dnd3UgT6GiDNtCUd/b2QPp0U5K3YGzWXyKyguCKb5K5SsspHuT
x1+6RnhVq9XlIh6OiYLQhJMCk52wgLLNmqVv2peyDlIwP/ZnHJOw5KtH5D+CTBbjUKho/SDZj/7F
iAmuoemQQW0sr44J8J0xPwZKqd9qXz4Fnv4dAEqyGGPr7GuwkgcF+lCN69cnQZjwpSVO92ijJg7Z
EVirOr8/+o5eHSiS1Y0XRsNa60b0Y233glpAJfg9+hmFChJ0m6R1f48dZi8dO1/isUSdxpO04wHR
owWnM0hsfCIa1m3CRcvh1PVqyNVV6Gu1jk8h86Xps0AGgeuEl2xYT5zwslKpe0Xy6YiYcXy20VwI
rxqBy2uyY25JOoS7xi4f5GuDJSMvlqe7HhpyXYpIgXWH8EFRiZ0bQwhOlrKrRPzLCr1vQZ+hFaU/
hW1i5WFtXaUmmZ92+zMocFznpvdL4vRbBtWo4ZIB5wFE+pl/x21ChuMkSH+MYC1TK9qqCLqXpCS1
J1NVT8QUTfnMG+GmBA2xYmEVgRvIB+MxEqTlD+kT/J7i4BIWvfANHweB6/WbIH1WkceFehUeJMeq
VjpwQncIa8mGU8tkg04EOh9jEBfLIjYSPSMJbbQQRVi+FGOxLkiex6Y3KAvP+iLBgxTLCFoQljrl
oH2JChqJtJx472uWs2wo44n+cIelKVSHzCbroZCkswHbHpGzSFa4clDhGm2xihECCFqBhKGMD3Bk
nEcjerMHDNGsQPNdS1rSthHgvpHwhofqkVjpg5Fr/mIrwyMOObNMwQ+AV/iD0mqJkqjx/idftdcN
53TofkK+FCsJ6nIZaRzYZtbKxN7IRyW3151lrwZMVQfmzmg5ZDsuoUw0S4NQCp9SZRnHsDLckGLB
gZu94lUvgGFHGJG1CBNwTiInyY/AtpKBv1/iL+TJZLT8VsAzENET91gVgiiFOCR8Vvxi6JRBgEzR
gjR0WnmrpnamsyC2xjwMvCswXItdHykOQDpY+PAzpqqdcagqMca1KV3zpmRCgoo3oB9GgEhUwF9S
t9h30mMUsFgjTmmX2Wm28w3yaOqkPCPwhmunfoYIXuFHFktaRb8sK/gaPWKizQa8p3qylAyxU08l
F74MqbN08/4pq/UH3ThOfma4daOYuG09e4KqkqJqx8/Zmcae6mxYxl2qf+gI1l09Vl46ggdWRZId
dNfPDzV6vKVt0ykdc+s9GuC5hzTdNnoS3OveDN4gH9ALobPr2fgd7EK8Z/xnNsiOP1Gtriv++9iZ
TPKVwQrb+lCTxXdiIPoZSiQ2Sf/c+MyY2rInZGho+cL13ygbCXzJQ155AALolC6sKpzVkMG4ZIIA
w0xTgP9HDSpGAr5k/q0bc/epbdv4UGlmTEskJHaCZ3PRp00Slt1qVPlWcHb0zl7phodWhDixuDcO
9rqNyatowtjZqXxsA8rvFXD3FIMpiCK/axl48Zp6Dicg6p015qF8r0TEF6GdGbIwJ++8Js3VRnLF
qR6itLrCooyEptQ+CYERqwbtkNahRJINyowmtN+llX5KrwPlU+LVDJ0NUxBdFF/k5BBVpxH/a3oT
b1mR7yM5zaT7qrsh6HZdlkcrTNQ708thg1rUQlpmRRuh1vW5CuvHLOUEp0GgeK7oG2NSdo5jSY5G
vQz90nqh9NPOpgypy4zYfmnkIM6VixNnfrSyavoBQYMjEeH2SwJQjWrPMA6Ba/dL262sD1v3yRJt
xasSa9WudQJQQwC5vlUEnMvetj5g3XNaS7Lo5I1qeO9Z9yyq6YHcCn7laTY8mUnqIvXNk/W8f2xu
9AN7+A/gcmyH8FYR9j9dUIzHzlckPTKblOcUwUHKzPZowE3jguh7k3icmCST4XKPPpVk9LG+2aJ+
zQKjfZMkMu0TD59jOJbtm+lWqGW4uuyL6dGsFs9Vpzg3XFrmoyY7Y/6hETDpSXe4Zs0/BEa02Ugo
PasBCwts2i68t2NWEc6qrKCWhHffZde8f4w/FH2kBfrfPZEhrq5sEjj8PgT90tU4DZQZJGJAjURe
BON93tgy/YVTqGfWWP+xS9dJA0Kte/p9wLQ/QtjhjqmDE5UfnA9VGLBFsjgqMJhYBTff4bsaSxhy
xU4fU7m3UU7x3x9QdzILprrXEGKo+acO4XJlk+B+bl03B7lsgYbl5PWZO8EpNbPmVZXS2aatNOHd
+OOrRl98PkDpm2Qps3KtG4lyzoSq7nydrnhLUMUtbMlMVPTAeS88a4tYr9kORaZSBVCpNt1oncd6
VN/I90tZBb7BcsA2WpvpwvdS9c3B/7ClyeOtAxtfgFVqjH8sn1nsKMsNVYykfkxzXBAkILuk7j68
2jZugZpuG1/tznzCUdoawzH0PPWds6FBv6+yDyDytAfhA+d5v17QYRjjPj3mnZY9PLLV+NU1RTrj
oMwnqrQvo/H7GFePuggimtDeJg4NLwBHPfAlD5KPYGjNhVm6EvlFQRKyXhmX1O1aOPItTk9W+d0E
hDIU+jYx50jaGJk8AzpSNiiJvYtrpXgUmrjD24ZhL63cap/QcD2ZOfK6OBvFj5rMxlE3lF+6dC5C
1YeTVBk3+h2dFpn6Fb2brqNfK71nq7KblSYw/pZI3LaOh5IxqhTakmpT7sk07PakGzmnNOz7TaG5
0Z3kSH3R2JV+7UOvuUC/EwsMKvm3PgU/WrSDtS1kWXxrNPFs6fV71TS70mm0x6hqyiIVQ3Iw6+k1
lTlc/crJNvOjUeZuTA3rRjm5mkOvbVZuG3rPXOL7ZeBG5SuWDhPRIHzmekDK6sOh2doNXfNGlESH
FP4b1Z1w5GdVC2c6hRrHiLXkDa8uVsvpAYwp16LQrBfqNWuVB+NNZ6C6bbXWfWmT6sbj2meidO1C
EVF1r2hSH2jo9ET0WPKdhPHFfATNMGeZIBk6d4ptgsodx03ySlxbdh/I94AEi8HMpNEVTlrpHPla
ogfBvWBcfmP4P5yzEWxNrSm3OpE+6u/i1ext40oASpxVITVlXO5Gs3roXeYNl8YK0k059nhWXVfZ
ZhanqkloaZD+zVLB1Xgm3PXVEBB1N+kulSGKt3kyfpsfyKFgDYMBRh+R8olAlwAHq6Uc543kQ1cv
cted1pZZu1IGifGFc3c3ccByJ/9jA1kALFgUe+0C30xyMLDez4fMvLA/j5v3NTI7IqXIXitm7/CI
R6QU/kcNlCOmzFl7+mDS7Y7UZZ0XzIY8VeyhQ+o/pJE/tbkqPt2x+KG4VnUZELEQ2DesKrNUWEnQ
5uBT255IDi1yeZpvR4VN8Ox8s4zTgOlbQDKJyA11Oe80DIO+Ms6WNnbKdYBO4RxaZTUu5psVE79T
aL5bonQOYdMxt3AEieyduLlyYmLp1S8x7Ro9C+crUehPg6uHx/mI+dgE28oWLEi4jAKin9eFpCyF
On8hYYAUnajSVwUe0E2jmfoBCexw6YkdWpVaFb4zZd/pLFZ+GoX9Rte0e6WtwuyD+e4pVcPkbLa6
QhFFtqzijdf5UFuB0Fqm8tvY8Dm3I6s6IzF2VobRU01adAszgDDfcn51wgXpq0dniy3N80CsC0D+
Euhl3cfBowyYks2HwCk+pU7EXAZK6pq5IFaarFWvQ1nVy+kX4dX1X1vPPqq1Y760eZ3sk6jNNzJ2
8o/yhPlDfqRWGG18NC37uqOb24b5GfWs/Ojz3Fgao4vMX4EcZtUqXiVlmlf0vCqg98n3MmW/TuDW
rYe64AWeNg2N4ATHzRVQjfEUCaffBR++GhFnPPChyWuleNCbLh7SgO3tWc/znb6GGoOa+d0tNbEf
Uhg9YxJHYJkKprvzzXljx3V0hIGxsHqb2Uygped5I13/j1vzXbQuWzP3kkNa2qjmUG1wXTOYY8RO
4y06M29fKCK8ZREIdAd5QsylVxisMQg8C1hCf+drUyyCwTWuylTrxIp5Z6pAUrnao4qmeXIg7ocS
tpPpzSGx3Qb6spaMU+E1p/U+qGvtNm+62LcocHu4kV5Csg2+q/CUC/pmrcyPpuV9jJmlHuYNk1M6
PtPGsHpwOvNO6bj9xpLB85+HzLfm4+afgL3yn4Pn+397eL47b6BvE7amA/huoWDeKJ/JRZHRhgTf
4uZ3fexRx8ITIgEr2JKzUNzmR4TH5EKzmtN8b94//zy0iWFh6zju5rtxU5Y3u6FplUbVy7zrzx9I
Y5PsBhmTsDT9XsXon7MSpQJXQV5wtbqNBY3nLDTWamZ1e7g+AXyE9iWLaP63ffujSRzxzWxMhvwQ
QMnSeiklnPeSlQ/e+uESCNVYofcd0KIbP6q2BgbpDtjGk3xnjRb5f8L87MYq5czuk5+VpP5z39XG
pugm38WkkErNlkt6De2RUsaTUfUshC6eqT4a2mU9I4/pbjT6Tx6wmE1ZTVgfP2+fbQQOoc8QFDqZ
tkpMyBpVo5yQsv/oAv2o+0X85TEEXeQWHn4CLopdnTodoMio2qFvip9A4zJMoX5+gYr1PSrpVPaV
/810dEK4fL/ZRsWYfYcLDLomST+kJdW1GjNlgYtL3Zbp4YtfdBeVqfSHowNRgCJNsVdV1k3JR8F/
c/wgTVx7Tmr9SVYD61WJ00Mm71os7PfI1wryFMhrLMlYxoqitA+rD7ONaohhPWvPR2H5hwrY00Qy
UldVysXzv15VWAHlcb6XqCS5WLTd7YloOe8K2nokMERcRUvHgG5Zce8GO7+T26FtyGY1luEEqMq9
bA9cO9xERqIeZRFOw8DpJn02gldMAZDKc380Q06CqFN+q5hxP1Jqpt2gOc4WjlL64mXjy3yAq+bE
M3RF8TzwPdlDyQq2Q0lgiZt5577Xg6+4skkJg5l8D3QlOLTVgLErBAQOV2E3/w47EXy8rY1b0y6o
Usu+DbUO3dNA/qB0fnEP2zJd1mmcvDjCXEeQF47zJtQNyBYy/Z73PdrzfipmKnp8kG5SpSRqFgiQ
IyZYmu7QHoyGF65rybOX1h9I0Mullg8EEOgPdLXd9P3M+foP8MfD6bSfcFmqe6G8DGHHpyEOoh8N
6plBHxE8uUgLQhxEgGWzl66AreXRIksQq9KPom40POK7My5TNfzQ2rSPEHt8lgzZunFG+T20MQGm
2Do3kWfU3xNNOYx4Uh/SLdNzYY98dqf9VKTPHmoEEDglod/BH5seSdMiSgdvA4SCUAOpNAs7ksN1
3oiAPkwdRwpeXfDT2LKfYkA1T6LA0tXmUFrT91ZY3h0HMrLUzPmV6BLR5LRhQN5tsBoSofzffeQU
HKC9PlAWMwEqbMb8dt/sfexG5JlQ4OkoFZwkdzYek35F77NbKD0+UaXyoDGxrVSzXweGKZZUpcPO
qppvFaGMlzAlomXRpKwDjCw5t5Kqvw2/uGTUtFOH+jLf0qZb+G2DBQhHbRX0ylPgyP7iybi/+Iws
LvPdCA8b7Qoo4YAEFygKu6vFTOBaZ+Qr2QU5NUPbprwf3J339ZXyS/Ps7BDR0rJIs7vOqE+SMK0z
CrFDTarxPTMqAu2zwlzyMXQ3heI254LIDYhdlTfBYct9MJKGM4CHAUHDNV9xuvikNg0zrNHSaFWH
JqkD1KmKHhus9Mb4XuaFtepM+eUlQXaphv5nGsfRC80xaqBcok0bxadWdYRZshqqGu1S+tYzK22X
316MPr1+y8S3HBCLFJJ9uoKtkS9V3zTJt2/w4abKDsprfm7K7q8b8pHf25CeoKahZ1RM4az1xtUX
NeG7/SI1LGT2881h9N0TmTplo/JAGZXPWa8QhN2MxzpTeLdaq39Skw4FtOr+QkuYZ2Qt+whu2mrc
5qFZ0MYjDEfS4JOw49dgTWwySNgoRmkf8oaFgsmwfTU/MO+TFKK8ytPD84EyUOFszPcJtBc5hNX6
jgin35VBrp91AieYQxrk/0a9fp732bjg/7g17evSmmjuzDQIhCbJ/veBfx5TUMupFTnXf/6C379l
+tk6r/uDljGM+fNH50fnTTLglPJaw//LH//z0fn3MbjtFn4fNZv5L/7tb8wH61iyKh8gxXxvPkyF
GIFjQsITz4vh93NBk9XBsqbEs0TtbcxamGcpp7NHFF6tQOkOGeMSPEFKZxwdH7FVQOm70wzfJs2+
6VbCMOW+0mnmM8YKF/poJ4c+qNFL1wV4aLAP4wjK3y041/iKA9k2qV4pqpywoL85Ttki4k5S92fj
KW+tGSFliFOrpfkW+5uqaduLgw+LFNPoMPqar4HIyGPGOFm05cswUERbwzrzf7ZQQK+q4gMgmTYm
XCspGnGyhcVwJ1wNetA+MYDLEb17r5WrNk+eIzsctxJ0X/dl9fG7goh+h3lBuyUV0n0TD6+WGfbR
acwOaH2TgYs6ca6LvjVN6R70zIxX7pCItemN0WQgX2WIoTqjtw51XVRrznbGUtPr9KqYDMVKwF2F
bB3+XnuvKiGWRPmRgNw39iXLm4dPnFrTaOZrOk6OqUpqb078ElvuReV5e0UiDyXG7z2F/VavB4Ts
Gi1SUx3IhQ4K8tQIAemRT2E2qhcObg0dYyFNEbHMjKF9socWs1pKnyTRXeXh1IFHLINZrzxRBi/Q
zc0DuhqbWplHy6oA0Svyb9F0r0oqUpG9YD0/1kQu8jyYRvQRengVtTH+1A0DtuF8V5+3CWfew7z5
y304ppzsp0faqBGHP+/aTuyQWzQ94pt9tjLIf162iI6fitEKn0p8pDRb6ls23UvJBjlR3v5+bD4q
rFajS8KWj97t9ybw9WblNyHY4f/um29Bhe9OedX9Zb/XgFVz5o3iQ18v9IoRxH9+U9QHGSszi8Ao
IoyYwgbiHrQoT6Iu1wgoUotj/maktb+eP3mtEBG+uvSaZP0VjZL/EdZvo2G2X3ZC+3w0HGtlYRCc
ou+KNT0QRpiwyEkxKJ8iuqL7oY9/Gk5zZ6hg3/3Osu5xH8CzsdONzyJrEdTDcGe0N9C3bMItoMVk
kXXDtv4/ts5ruXFlyaJfhIhCwb+SoDci5dUvCEndDe89vn4WoHPj3JmYF7RIqSVKIApZmXuvbRcZ
1GuuSTjicwxdZ9/SMbQvRRFs9bZKT+TdP0xg185WWOVnNRpqBHkyd608bxJ3eVKM4p9Pk+4dUkEG
gYHTyYPKzH/597B8G1DfUZyFzwJlblRM4wfpAekOkzhR2UUwfSA4YD9q0cswAb6TMGKj8+D5KGLo
q3gQuTU9RIEIV/kc6deQjIeXlLTtHdwb7mFIkxuZkGlRMv2V/UjIXpGAQusYTDhZOR0thnzrvL21
MpObUaWTnfvq+DbQjFtNTa8xhMrGty7azXGTr9LKLRK3rAATIV9lQEHb4ZaD1DY/DKEarlWYs+Qz
el9qLOut4yn1qzLQfGxATDXZcCF1XhPDO+gd/2T0AMZTSzXfG1PDVIX25AydWX/RjcrNEKjs6ZgU
O8S5zt5zIsLGG1sLmGXZ9b7PLRQmcTdjvkaNCktlADEf0tLfAKMi9bBS/nnK7lX1XGVnx0gLseon
+Mfl1D81qD4OLV5kpF+OkzH71yIE0+ytEWjwNf8ekpLw53hGOBZGqR4tT4gURcd8FPAJWd/np5cN
53IwVEpMAggZpGuEbRp4+Hda3Mo3X0JhC8M0IXYnqt6YcC1PY5WhZkjSS5j5yUNoKuYWFzd6qvkh
Es34QbXK5MFgWsoYor79n+ezVIc4+d9fHqM4oV1aHbMomU7ocqfT8pEzBqTJtQlapzElNfo/z/eR
NpyAAxeh8kU7EhqK5v/BRvUFWR+1TRq/ml1cuEFha5soijxuHNFe2m30Vif9e1TDc7WLqbmwDjYX
H1voz0fCzAf6ygMthQWHNTThbDJkMKcpx0aGcJhanbU/KNOL37Pw69RH9PjAcpWhzSTWd3guyAN0
y5y5KBDJSU0FaWzLh1NkXkG7pywX+5HSg9ZmDlp5wokYqazkXdGdYFq0Lkv9oVZm+qNpJg8S+gJV
vH0nb+3TC8kJSpyaAA51JKZPZ7pPW/yYmumWgk49hIE/nDtRDOflo+UwzA9/nst7jMbepLt4SGkK
gepwzuzt/zmQROGcExiTjFKTbdmV5Nsk2XkEGm56FhFTJTQ5oP8HSEZ/o/nR8nyWEpig4tjwIm6t
Y2jdQWRchDU5m7YlESsvc29P5WvRK2cyIOKqP8bkRXKfWGmY+G9Z0f4NZvLhoPNH1qrJIXttfC7H
1D7hkf2gFITEpLHX/4T8Eh8iQ77Di03OhtHAupQjbyenO6So60uhiEOVhLs4ly8qLfRjrpr2sdC9
NzFvenpbUzdhbTN77s18ze6MAbzTwOWFpaMiZV/N+L9MZ1hZVRk6jxBGsOJ7ySEgllX1n4JKDIdU
odMXyXFPLnNOcK0bBWq4Nlr51XfRUx/ZBE3AmyAE5KDV0OL0Qpx5X0C6kNfU5t6WXmG7z5Ie3oqd
qJDkYEfcTiZpYvjPb5NGtKiqqG6kDFcljWDkeY5cj6QxI9n7yqkD8cTcmwzyBVDuPIKc3RMjhok8
cGVMgZDZhJVUtTvkz32hDJfJrHMqHf9PXOXNgaDMeoUHvSbkHrIrtD5CtSuahHb26ZD+PaLCH7me
It9KV0FgPgt/sDat3+9ajFBuIvsYvY1zCHru2kqWBGufgniM6T33DFHswX5NjLxeizS9AdpvQEvX
5loLo9CtqY5g02bjxpuTFyPgfo4dcUv0nNNYjrT41J7smIk/QI6t3AmzSx1pxkrmr0kBzlPCo00z
mq9RSt6cWcDhjAtG7xWI9tD016WaPObolF0O/I4GeaVDRwzb6JsbMEnGaxa/2GLugaPivgDca++D
32JN1DexhgPehiN0zdV3u26yt4KpI5VaGjPa5yEG1scGbfwl+O2EtjygTVq1AXnbqfM0OCR69v0m
LJ32LaobSrBYrtMUUWRqiYF5sbgYTuYfCpItNXyf5kTDYMgkpXLlN3s/sEipqSldYaK3YFU2+O7B
xQlbMlhA4ZrQmhmzHOmTheMpbSGYgy1aJ71O1lSG1NVS7cckbM8iovvfVanblGzrbdgcbVO/aH5e
rst4IHMlZhbAxAstK6OIE5C59VgUOCHq5FgG+m/LjwlHTrDMQXNS2NM1OxiJMm7/0AI/DGC4/UFc
stz7KxjSrHLG/6SGDptapatDWskau2S8CUcCI6skVteIpQdB5lasrxg2mUVPz6JH9V3kyPCFPj43
g1bBfylWulmvTYrZFX8asgQJHqAI7l+rwFHgNkV7jG/KNdLovBmr2Fzj8hhJViIMqbW5IYdKjQq1
UyLkxf69sh1lqyEfXC13pFbrcHs1jMNs2APIGvJHXkfoPOWjY66LshvdLmQ/ZNlowqJ6L/2pehhN
UlWyiOagbx/UzgHVpQdPtMmY/erbPEAKAxPqNCpMIZUCiHikN79a6jttiK7mZBonxWGlQrR3zrI5
DblHl1KgCPQMOPnE25KAoHguheAz29+rZ4wwA/u2PbeiHI8eeXV1nrEDx9N9xrqywlXjHDASf+JN
hm41jIBPETlGITv9pGYLkXtttk2E1e0MXf3KGK5cnJ5faNJEsI3BcT1T2YYCGZezrRn0AMiolZM1
qVfCi4aHkDGgl6yclm5qoyT5HRZD9sAUcI0hbpMxiHhIcrw5agWMCn7nKisaormG1nDthgqvauSE
VTf6ZFzYXIxyqLe6MgO8gvGlMenqaCmB1cOTxttiFmyO5zDNp/MQBeBh/328fNRNseISEa38fKJX
0C83WlSuqSpUl8DXQwDu+6Bq4a6uQPKg/YCOVJP5i/D26rFUnG2nZFGa1KPSmlikHH2n0sI5pIgF
0N2u0iGG06kwDpW++jyiUy5aO1yxxgNL02k+QBhME+vgxYLxPPf6zcjNCIhM+WWlDFYHLdnmoTMP
aEzEShgXamtrd71z1EH/L46CrLK/y5pwMxMuysor4rWJvNFNCk9hDfA86AYjIox+7o/FgEDyCs6u
1+SbKosywPdVdXNkormeV+muAux7DeT2liNyQk5R19dJnR6qsDJW/gDdOlMU/Sxt0SG3pc1bBYc6
ZA0UphN+sLzvIPFg41G51An87gTXB3MqhOktkzJ03Ds9aPYgMYtL0uGcU2KBUQtZVp1yJZcQih48
S60evKi+jHzVPp61HWkSgikBvVaw7k/0wZGm18luwptFhLfDEumz+KKMTHT7LIBQbM3WeK/RDqKt
aXMQFsh8WiYIP72aYeq6TVWyRyhFU57JwS7PUnjfmKbQSWg+e7VAfw5gKu0YJaEA5W7KXM9kMWEN
iZFvK9RBEyKgJj0qg0rqHOtnhx49VbJvPOsCHpEJhtpHB0qfHKFve4nJazvmzq+CUeOWDgV/skSi
s2W7dGyV4rfnpRZ7EqdhuuU418nI/rRqfxlp7N/p1iPiRNy0ah1NdVNvSH41jfEInCsiI8/m1GiV
9siiVq0zT032AVkzd419m++Yt9Ao7npQwYX3pAIyAhkPLDr67SI0jmMNWGF+ZFZ9+dAM5OYAxWpX
lU9+V6fU6MIDC/VSiZ3SsqCQNz7boSTYlXJ8aPNEuyyHquq0i1IVxbpVnRRuFA+XT5iM2pgJzF84
6sXWs6hyly/+9/8uH2kljdRIm27/738NgMIgXM9yt20NDYIekvGfb7p8L6uT19IEV7v85//6kVz9
ksxY061L/0+YZf2GgmHjt+30Cf82XkkEGu+NAw+4hvhBt6Kz14Ps9UcMjuFGDfT0JjvZbNtJ0F/x
AUoAH51lWfULkvjhJOByJTyLz+etDy2b9S6lpzOKlZcx68MncUUPRPGhBtVDwGXQEOZ5LPXU4ewn
6UeawR830CCeZBnRwOosBgZQr4PpaRQJ3ZmmN45lIU644JyHohfymSGtQChbKcflYQFU08UBGeyW
h6WpQCWqcLWhHRj2YhZ8+phHz2aV/mE+3z/ThZePRrrLg8cxtpPnfj4UZvzXrpXuvDxVa6LZxKpI
tpbh38vGuqRmndLi6/5CsD60lkEOWeknq6L5TYgRIzVC7lySedUN9aFwlba51WVvHUnMXGt5pd4V
DN0JCUsboB3Jyizr9BZdSNDJXNsJh51UYvse+EBXy0zhlpthkQrA/05J9uX32BDiqOh2eUdx1lW7
OUneL+WvXq1y9ulcNn2jX5Oi2SYWsT4EFNcrPy12kHTVtD3YtflpYxdcmZb/annUlOQbI2f0GE+j
lSyLdMelZ3zkDslelb3XZNA+JH7Tvxg+gmWLISb6/mCXWNN+amNiK/NeumWBeaDqKf09it630hE3
HarYRZXI0PNLpqePTIoe0rbaDVPJvrnbR23pRjiU8hhAmRq8mbX3S1WpgNRcOeS5s+7r/oqdm9wc
NMxjTD4H3hCQ5VtcvbeIrGgmwXcijF5KJ79V/uNE87Q2MH9OScQLDQGm5PWD7Sd3KY8tlzM4+L9A
FQ6cvq+WAjmttGqVO6wlNUHfFqgjOkBJr2FuuGHb3YpCOSYV0MrpUc0ml2nUwfJgeQ1EDAy4z0aG
47GHUiro7ihHqAdo1TecxEmeFWBSHYo9vCdxOpmruk/O2sjWQFzCFM5zbhf7SJqfJfxCvxNPeV8A
y7YwXdidCZww28IJuA51dyvpSDrJ9MtvvPP0nfYFuwXjw9AezSHbm6FE5J6bXHIqGyt1rQ/oiKxm
q/QmUaGd8y2mC3L1Q5nIF6TGb21IbDjmlm2eIp5rkw/f0G9qNxwZb7/qLJjz5gSRzzkM57lduc2a
bFNiq7WV+gaDxqwhlDuPsFPhA54LxboTXHyzpHKglzLnC9KfNCB8O4euGHP6yANTOLN5wOdhD8U9
I0nP6YcnoIs3aiK8eR6lfLmFbHDrWfp1saMvjTfSmnAuJMc+LF56ai6v8jbgGvU/hBMduciPoGE3
hA8+iIgpVZCvBM4nBtVh+p5TOCOueuqAO65wi7DuqNxqejHnQCIRUYxfpc5oQe9WDVoxQPwltxfG
lbP0OaBdZpXi1coYGTdzM3D+e9EFqlcJl9UqF/pvDM+laD+zNEP3kiF6M1l9GCxvlIwNwtCgyKfM
7RuiQpKw/hyFc0jVcGNQAfYh3KlZpLoeTNRaVDYRa2Js1scCq23Kvt1P1B1LKbBKeevluDGs8UDg
EwzoGPeJ7x3tX/1gHhgCKOb0ODnpV60Pr/BcD6jg1jHJP8OoXzAsbgpG4H7L6MuY5pPpOka7Q767
DUdYK7nO3Kdy4a7u0xEHcy9ILRruwqK73ge0TDRs3O0zN5GBqoeknF9MaKd1Ldi1hlKFIDDt7S76
wgK4IZb8atV81ioMBCs0XrE8sZxPbh6Ym6pNHrjMoaqwcCWM00KoKVl0SUQIKWVEC+K4Q2s/VL7z
3g2k8IVsX7P8tm/FytCqw6B157bUD6qq7HMZnS0bbB7xd8Bp1laMFmhsPjMz1U6q/F0ovwyUgvtC
ZW2sSNiVUoFk8N1I9au0Y/ZOeCunZItC9NEwaiI2R0yXXXcCavbBtAKRpeYj3A8ugymeqbO3AEN2
4Ncjdsgo/kNl+JhavF0SrRFN43eERyCCu+wLOfqhMLloywrtpcVsXEMQ7W3HWWiICXRlGa+WRKnh
Bxnvgum5tfMvlGEqHhWSEjj1zcdojMcKS1ju5CfjGxsR6NT+qnJjwvmVJgFOCq7LQWlQHp3zbGCk
oLh6A95Vxv37WE5oQvOdBvMDH83NKACks9NDchLt5BCekLNs7XQ6+v427aer6ekhVrKYExEcs8Y4
ixI3guVzkwB7EMI87oZnw+Ffn2llb38HUzDzIa+TQ+d1+JtRKRFCsG6qN2QV7Snz/T/S87bxMGcr
qD6hW8PVgN5OCG82mGgjeL81tDa6EnoYUhqd7autqBj50810LQAdbkxUEsiDz7ARVz2UMVyBDRZq
3z6pXf/JlgWhidpsmsnL3SaIbnquHHutPQx2vp/vNiL23lWlce0Ua4wlXkcdx5FF585MSLrg3rIz
mdb6MsYGp1TvXU12hfWMXOsuBtXZltpD3BlfWsM7rwOW0PCOLYIY30f1kSfePTIpIUTSbLQaqLyD
6H+S6Jj0tP4VksRQoIjD159sJB5phbsdXLwVjYMDIKNs0j51z/ht9hV2ytp6hO+5VgeUd7Be3mUy
jATZA27OGhpXunEb9P4DMQDdQlpngawfR119N7Izm2B7haXbx32S7jX4uquOpkjIsJsk56tuGjeE
EZs8608I17CvN+Tk0umVOY1BYo+/oh1shV1FZUtdVfxS7Pj9DtQsWxuKyrYL+aHVCd2tdW5ctp18
xvg76ZVdsae+Vln2d/LCm03ox4pNBpWAZr7oFTbnDNBWWevVyoLnkIXXUDA17NgnVrmzqWC77nPH
d0cngkhK8DbbFM8l0foqM2IXPCOm1xj/yYL6RVgEH2gBnRoKKpw0VxFqIU6KaWea4lMUPhw8uUFt
uA6xyxgU4z7TCi9emYp0ferP5sOAeGOgUNR6Gikx0mgIC2NXblQ12XZ9t8aQoBEr5MXFVhnFph6C
XR3W2zZi2IoxKrZ8WGTxFumwnmxjvm3EN5pA/GkV0Yh1smllvI2raIZkualOS3xc1wFqfpVhuNNv
asbusWEx8QAIWKeowBukLNmObnU8kUitc4OtCxf13yboVRcL707T622ZNPvW0jZ1l3KmCFSUO7Su
WzX3doH1lbF3Ahp2MJFFD6Qiy0ycGw0SdfjCzz7HNS866rZCGTfj4N9ZGY8jOO0xJ7SrN3eequ0a
mi4WDa26H7eDjdg2tLZFlG999r5Fs9Mlt7PadrV83MT5cCBPap/g3O1oY6SRem/56aqmbwP0ATjZ
3GR2r1fKvjaQ79TPGb3ckduHhzadpvDBjzvG/DR3GhIduYPnmrXpYza8Q7hnlrARuY5gNNz4xbVj
CuL10aERZA1M6sGbGw14B3zcG2zztoTGI6Po0VsINOCcQMaNPt+BEGQ1DQ+Z2W9DGR4K2zj1ZoFE
rNupVuPq0bhVQnOdwRIJMnK5eIOPNKIqugZW+eBwHQwlgXiW2GBv2o5oLwz2yiMt4Lq2aAoTelCY
m6Ea9uAztpVEUJHbu1zqe8WzN1G6LoxpTrrc6KYJBOFJs6JrmNabCVBKLk1UxtZeaYFuRZJ/MSab
4ypDIkV7GkPztNEFG7CEMDU/pFYPN13do/cQTzbw9/nzuaW4j0qYu6QHYs05JAqG52R0CyW5xJ51
YAMH0goomTE9+607W7lV7SQabT+bcGfVVOfOr8cKoj1Dxb2O3C9o9V1c5AcdqEncIMwnhdV3dJcN
+rGzEmIaQ9LP15km9w2BO3mXs2OoT76enuNOJ7Y73M+hMeTZfefsrVTevIEYd61h7MxkcKkZx2kD
Q2Br1fYmVoQb+sG1plcL3eGgRGIPmtctlUMKuk8Y33E8unFRbg3FOMbkXQ6hfeD6dXuxr5XqOCcu
xvx17IGyzl7F2u9h1rQkLcBv55b3phtj1JVG/lbn9Rl3s1/+GkipyjhvmlA36aRskKDjmFII5jQ4
p061mw0b9Mgno+akt/i8SUti+j8fcFHulTxh0NWhm51zqiPYk4eCXRep0oG/Y8b1i7mHvqqUQmwg
xVgXWJZEkzBDvTRI8mykTqTDe4iJI+tSGeNjX3cfDI1w2My8xyVy7idLUDW2C4SjUabgnOAUIRaz
eO/7fdXS5U9Q+y+JSw2TmtNkoPNoi8QilIwktQBHFf6AjNaqWirsdUdQcljUiHKv1GOlZdN1yE4y
/US3h6ksJ3qlG734aCTT18JzpVmvPNiBk7uqAIKg+LPfhB7AIQ0UNjpN/5UDxYj8AQSqcw0sNr1L
kPsSv47XBOurQ0YgGXUl670jzgLAwFnv/LeyL7QXg7Y2QmXbVaUfkcj5nzzLJVFpeagjZZwLxe+m
Bue3ZAsk6vhs6FPF2GqGHJsNaZL0CH6yGbOi4hQMZEpRMP4mjiM++4MZ8x4iFCSh7c+Op0vPehiI
IylmDreLlo5MGuwoNoct7NLRXbA0gDyDPQvURiuJUckyUkxAOlCA52G2ZvUhg0+FXrDkHFlwSmjt
z/nUCJa45ZDAMv+yik1IEA3+NWBb94fqUwciRqvqxTu24A+Fwv4GN0K7w4yos1QwxPdo2f98r0QS
c5Q6JeRf7AZZM3jUDhxwHKPD7hjGs1QngGz0Zk0CqELQ5H8OWd+OWIqTIX5LejbxeZMu5uz4yU9h
yIztfkFN61qXzDe7mmG1Q3aD4rX2OlECipU5KbSfgyIywV3/5wWNHaV40Bw9dfwTpIVxjTBedjbW
prlnExwanWyHObwe6KbPq+Gj5dCUDRYcsx7gQVgqjYeOAHmRVAfpVO3Dzx9mqOw/hvVikwxANo8S
Uclw0O/s6ruLTPw9NBLvtByGsfROmRV+DiFpVI0604/C+bPyKmjmXQ0T8clyaHSWCWYvx+VROQuY
isy86nhO90us0EKOKdB1Eu/hfzaJLDX3/kO+CEb1o3SsnPs1cHd1EgrDsFhn78RPqpYf+u9L+nls
tyIGHjv42+Uzy2siBuc+9AikBqgoqMNHqg6/qG2yIZrxiqH2T2db1X7stXlSKlDLa1BOL50jlI05
J5cs+LCyTB6rIegOyyPT17+Dsuxx9DUDhkGtdKuZidXp+kvFH2cfhqNz7szydyrHbLc8Wg6G2pSV
u3yIpbx0RV6tW3vEGhAV2huku/PkDXJnG3531+W9rwZ5dQxGrcCIAJSKgQ2FLEqclj5JbbTxl+d5
7QfhYRUcaFurYzQ+BF2FBPV/kXl4b7KLlQgRcTdg4zVltR09ks3xu+soiOZDr/vMKJrIQOmFDAbX
sNe4QSk1UpRxLSyHsseqIFGXumlErK2qajPovKQXnk5zlASAF5hXlUE5U4ePeew/x1nwrDTBlqAl
ue/ohe+Q3+K/LGamz7z4VDHiK6ujDyeEwoVKCOB+/t4odLqD53QMfpxhT4shfKlS1mAd7dNPiFJs
TBXWHdpDLX+cG1PRaKtD/gLwyS8femjp7egrnM/0pIYkdLPGXjFs74pcBVg6IRooOl/B3UAqteaR
CGm3oFLnNrAcIv3C9Ea76GL4PTvw6Zv1z0GDEdWkVN+3PRyBSlo0lovlXflCrJPcMiCihQ/Pbqy1
flcordccNO4Us4/KPubBqxfoNsL36BFy37FVp/EYwjPkZpul6Ocj5+h18UPIhh2gJYZfbT70pc82
OyrltDJIWHITlf6wPlc2jshgFeS4voeJH6LFATb1GRzZ0LM996nOtB8xUa0FJzkT/u1sjSwnGHaq
07J5I5wCSZ11+iFkmTIhJLlq2XNUGX010XvPdWs2mHjHATFxCPttweWOnblvwvTNQaAsZh6eJhnD
dnqUvGqBTUIhVPUpvGCTLi8Zb/JLje3qFDdIU+pc5Bd6Lpqr01BdpU5xLgNweaRGiN2sozsXLTEM
jaS1guTUCrhUda1q6BHJIdjgN3CwVxDiwaaGjqRZKva8xy+/a7fV0D9YCwPIjhH825X+txzBp4x1
HT1EjQ96qpoIZ2gHfvWUP9tOZHp2KurCeWntOV2IlHeLLZKviW4nLU3sGwSQbu8Ai3IMKNlVl2ho
TU17J1S1WWcDXtWo6cQX3o0bf66I3hvKYCW+hRAO5wQOR6/vvjDaI5It4Nuxjl5ufphxi75IWmQW
FZAobmM/WIf5FUfFJhirADEa/ANZ6vQlteiJ2w1qu7pRcmZONZB+N5e5dWhjJG1LQLQ2R0Wn1GYo
om287knjH2OoPD2oi1OVMVdnezR3tniXJPanbeV/xtqpd8v5aJMk33fwsmhtRsEBxGK7j2pOgUTe
Unsok5ezGKgVQ5i5OTVGX2rfUMfP386PgCFqRdBdeDc2q0rPi6MUuD0QPCTnn5MFbD07wvok5czr
t0MfH/3Y9g7GkudrFgJuM1CIlTnMs+up/Af4vHxUOw1jQQaOUnb9StSKIlZVnJbHvNGOS+L0cijm
MZ2fhm96O7+zndDZya55ypGY4dzPaICC/b+HqaetjLRt9hmSL4+5DIy/bDxYginiUq7oiYMbk5FG
QjG4XlJL1E7VGamOOyuxIrRleQAjw4wxTAKpLCzzT4RLEUsbOC1oyulcI/SmZx/13gcTNj56hfo2
DlX0IAqy6O2RNENfcwx6uCOJ7363X4BXdm6pvwR90Csk/ZLgXIuAmIZOUlXGx7aVqKssclux9KJg
tCXsn8ALHxudupIZBfpt3HVTvCcPbYmUWQ5L8PQsWZjfo44MvxNVRUugde0O6+d4LRPSQJdF+GdB
FaRXrdUEvciyng7A+hTZI6vrKyIb5vdzbzjpDmAtnm/Z1z8xlMAJ/ygNjimlFtrFmQ8IELOz1Snd
rSdadrcsDT8ctsJEWIbaRLuNacivk8MNKWWu35bniOeQh5gwn8Iubwv2oEa+BMtoXgaVwuguqrkX
dRVf1cqA4x5iWSIQz3x0dAtIAZEsR1JXzEfPQxzAGncLmLC5GEqTvZqk8upjncJPC/TRH9uA6fZ7
ycXx1AGSSJ242iYJUn+Dec+mjYBzxHRZ3QkZ304d449Bz9vDAnCPmUvvCSEbnS80Yf6TyPrwbkY5
8kOS/yCN+as2Bfa68pVAXgAFmqexR2MyUxqsnhYl4oFwa0SKc1mec4AMXoYo0fZ5YDwv5VtQQePQ
gKP1gAr2EcsIiZvjdTltVZigRTdpC7Ktz6tjGtfe1dQ064pdb2alBrZ8T22h7ZcSxgfRI7woPRi0
qB4EZeVWjyrE2XrXBxsD6jAWcAYUXUar/J8nKzo8khiyGADIsnIZ8zOVYnALwthxX+jixJWByg6Q
ZjESRLqS5BCcl8p7jucZPBJiLPN5WYKWQxuaznooGYCFowowDmLCoTGldawUNXiI64pmnEUjxUor
pCN4Np8r4xtHT7PpplmdMccYQ/QTly6O10ZIjQ0xNl5pE5BeYzZGHZYfs3wGqG2KnPHYSmxZsOVs
XKRa6R3VkNHbUBCZ7CjiSYAZPskw0m9Wo/4JQkYI+16f00DZYtzQEOPQJ8Nr5rNR2oBjtL16ZzTy
sVcHb6ePCOqXAGg4Te2BrYZpu30aCeaHuX6gL3Rfio/QwErVGd20CUrj6OOL+xXnCpBjq8/uKQ2P
7TQSMiomz6C205hKzMtX0/fVlqQfHc9f2SJbgs8zjQh5bMcnhCFOSjelAKL1VCav7YBzuCxy6yYN
tGZycDLuk60J7AQei+25MGkDmC3GVzijDBtGCwdsog8IgcPrsjzoRfC9nLygovXbBLq/pRB1bkr8
XsU5g0+TYrhJmhNT+VdgNuwg/PJmSEW/Sfk3nACpzBFPIy15I+m4QS8vOJOJeioBhoAIpA9n9hld
ru51oexZkXoaZZ/g4Qph8gvvWZv/2sB911DCr2boqzdzKr58dptnUzjJVgtQ7vLmgJgz39eWA9mQ
1aqpo/AnQjgOtTupuu1uRk7fYPpsZa7erAgn7c/5GSoE0oRcga6H9mSoAazXOcstCAHiyQbtaGYR
BtxxF6EqT17zFsdQX04T6d3da2V60bMqer5cDGvZYyPISIDATaLc/eA7mF8qmffpMYiKEw4IcdWn
RHHVQPUuqCzBQqZwlX6ItznOKtW/5F0dMe4w7Fc/7u8oWKbHIDLc1HfCTxaNNhdPyyaY1HabLk8q
1kaBRhG10fjLFGpCYy7MTsCg1+RpxK6l98mrr5OZnr9S3aofGgYqTCpMypRq75ixQS/frs6DWb0I
zcmvE+DFPY6wN61M37TQIeyu1N4UBJirKJqMk+czU6/nenK50ZKFw91Tq+/hvLYtCxxuDCjldBPW
xKmqFz9z5H7oB5reikzclFIYpGe6JZt0X6tcBVZMnica8iO3PKPHKNL9mtAh7KWqRg/gXVH6eTnG
Ix5lbRUcNay3CQyCqx01tMoM6zY4jXXrIg8Lf+6JrzTQcX/06bmm7n1qnrtkICI2LbObVUTruIFU
I5+G1s9B/5X5petYgpf/WKcWXNd5WUzNAKCD5FSUwSSuXmkhILQ7NHqQH1xfKh+K6KCW+O+BUDnh
Kr6cFBwPgR2hdzALTz0Etpnx2xLAsBzUjKlcNiY+CXCZhWrfi5/SzDAeUc+Yj3WegnUawEZk8/0L
RevRs01mBHb5nZdh+GI7sU0qmb5HFB2+RGo/V3WUaNwEme0Fxit4znlYbnwsjzK70KCB2jUIcz5p
qARulgW9NkfPcL8gOvJLHEz/rrQCIzxG5YGkuNJ2nWr6akF7JdqfJGgf8xbV0VB86zP/mroDhg7D
lHM3Qa9h64o1DDP3vhgBG9Ono49P1RyM2MiWuOWJcZDTQOwgvBZpYRu5DIvbrW8EyqPD1brUO41f
/XJGR3usAWNsHGZsm+VhIrMa7ilTPoBOzi500jcyF25lWo4XrgvjeZicr2iMq0sbF8FmhDy9Myub
k4eT4jSiFt7rDcE4XudrR6Mbn5GUpEyt2RnhfZ0xQiEDcD851+FQb0w/wy4zdfmu6l6qISnO4AtO
8GSqXTy3g0bjmyWBe0+C4yn1leQaoq/oBqW7VqqzN0Cq77l7M/QzaL4bYfDsRUZ6jxPt3egLDyWv
5R+EYo1vdsDcyWbq7MmxWi/hI57eyDM9MnCrSrfXI03+D1fn1dw2sm7RX4QqpEZ4ZY6ismy9oBxk
AI2cw6+/C02f47rnhUVqZjwySTS+sPfaqzmYUMOJif+IpAOTeB3jgE4/2g9DTxru3HzxC3tPGCiz
fRUlxTYWSF7VAR66pv6TDa3bW6g0aOAKhrdSB92dmll15HBmyDhlyWXGJrS3ZItauSkBLBpmsTOZ
vx0yUyuYTzcNahFUswCB4xOHYQUoIotPlEIjI4ObFDKjO8OWSvTUxqlj6wO9MW7UpVDsvdi51Q06
YNYuX0XZH9Km7R/nJANo3LFPoa1y17WWVkdzkGx2Uuuhi6KzNVNjq++F4YAlVvneQG639SzE2WCc
jdA5eg6jL+lIc1/oQb43efPw74GngVAdrzNT/GmKqSAmJq8P8xKcY+bTu91a6VMOJmZnQOcBv2Of
xxA8f84A2A5Nbg8BOMkuIJOQtcmTVboJeijodrFl/6CwqC+kvDYX9UxzZM+iQTfXbsTXRqYYG/3F
Vo7oFj+0fuO/nQ2q5CgAfRuV8/xAiqStfUDZ23pzaV5VIey4PRY85s7m0rRZSzvqjYmEBMw8SHfz
+a0xKc/uR4cteFND6HPsTsIPjynCKg9NdmmZ/qUGlk5THTr8vcyTK/aNLWkRAxVOOyB0CRw+kkZo
+2GEC1EPs9yUMSCgUWoFaetW452w8HTEFn4AbbVO8LkerRa4ucK+DwskPDPMGlX76BGahMvTQ0L0
MABS3/Z6FhDh2ICmKbpha7RRtx7oa5rdYA76TnUVVuEWu7kTEiXlIM/E70jabTaLTEZRCnPsjknS
b7lGvrrJ/6VI8FYDZCzTKSRnl6T64L3wSL8JdVfua2xoMajvre4bZJVPY3RGaPL3geSCmK1K+DPP
yQkzob095vhV8CL0CexI6oM4Y4adszDaiAqVraqNaWKYN5Sg8GHRH5IBF6NvNDDRZM8djiS4OHJA
B4PYV/fbMat/I9Xvb9ZooJFu7GDfhRDeRd2hra5hF8iOXNAsoKDbkAQbcbAW3trMrfqWggZhkfGQ
Jp5/QYDKfc4spWy2XoFyIfashgqGA7tuiv4QduOl1cSFFQJlt9U/h5X7WiMah4/nXXr8l9GG9lgg
53QOdvUrsV0gmUTRrQZOTQM5PKHCY0YvqzsCDkFvjiA9niJyNlOv7p+o/T7UzMDBd3uwh/7FQww0
8Ok+WqU3PCdE8c2ur79TxDebNh3oWf0OBOnygFGWdBzDwXLrWXs7lcarYDp1ImFwvNZ5cSDbsdhW
M+YNw4xfiPGojlWLCxWbUnu/Bvj2cLbrlrNWf6KV2ERTTObXfVxgjsW3NO6po8d8BOw7E13GsQmu
1hne8yp6LFnsnswigQVJmbcNpM4mo4zxFs7FmaiqH727AC6rbNlkdsExFg3QLLN+lm0bP4Y15qel
BS1Thn4tE4aVNtSwaT3swJWmsUV1aMQDLYxPzBuMJ6PV+VlZX30HGzOsubUq9PrCa48OlP96JDUP
by+KzZjIxC6fdmbd/PRz8gNq7BdNrw9rCbiCBWo5XBvLYzzk2uIArZN1AxlE7EaCTyCWPyMqH8Ng
ReKHxQfN5lfKrXY1zbN1muLRegglwdBt3JwSQ3rbyqYzgPGGOHcpd+equzAqtt6qQCO1Nn1Ccdyt
sjbVHlOiS861hhDXKLHy5CVJJGY3ag9OEm48R7y1KiqafKUXIzOTTeT28TfCQonmBaV18lqcvhMI
0Mgti/V9mBRlaMGFx7DKrLXgEBQ+xOZUhkffZ58d9d3i4sCVMQ/GL5ar2auhacW1C4W3D6t8OIoc
kUgyp/BnovwRKA5SkRjXdGvgmra5rwao9jyj+DTzLH6+/z8R4m31woeDCt/3HMGauFF/J28LKtEs
8quqlMlSBxc55smGRNl4RLyg6Vg5VXdT5HW71SzdY3szuQQeaKjxaMs26mXT2bekS347GaBOz9Wc
azs37RNSyj/+sdpo/ZK1xTrw3VTkbwhF2BvsD8DSoBCWJ6CgCZyYL21iaVejsPwZeQRroTZyIM/R
MYY/3WWtoC6HMKtS+AvLYM4qcmwWie++5Zn+iR3W+Y3+BUqU8F7dqRE7ZJPTw72blMyzazDYMCXd
YXUPEe/A4H7MuR6tZ5AVz1k6HruQ6kwEwzf17TSihC1T7o17dWYnbVNT2k7l/aXKuwxL8NjFyF+o
xLDDu/NqyWBrd5jUE2/44M+UJ8m8ZBdwXp6iWP4gm6JdE3Zh7KKlNycl3r9R+Lcr4YtiD29zbh5s
O6anJh3Bz6NrTU96q6yYCZoz/palKc5IQ6OXxC+HE7dyhjPac9xF9S/YYcSjDfWviSeDjOt1EwM4
yUsicaH7svZ02p3vkA+Xj/PKEq31xuIWvZyj8zOtHQE3DRujoy9DkqXGFaKl85vx3a+9YTbOhs18
Qj3jLSS1Jc5/VpwCTEBQhPzbGQ9JXmLBggCkV2LcTCLD8l+TihKFCu0XPU5CKwhBAClfJyix8gSH
rPSyRzV9kyOqnFVjzyO2l6zHTE5cipc3zkED83qeWj0Hcy8YPk9MzgvNfunA6G5r7KiIXLWKgdfw
rCLUS1G1LDrS+iCnEoslGVXBKnGtsx2M2WHCLgBJnd2sQ/uuLs2yrPNFq0K2my76C8woeGTcgodL
CRmcCNlzY5lY13Tj/O/bpRYlc0MRV3oxqMiC6F8UNnzNYY2v8YHFm7hcEodjOX4NDieP6p6pFclS
rYpq3yVGviNIz9lE/gtALetX/IpgSfz2MEvFpBgIUzp7LxH2iwPf40wQFtzopSOGQlzsUJH7eNww
c2PXQKqqdnDgmI6GLL+wftavum6s2SV5T+oVt5sZaANwPPVybhjrAbDSt4jgeuDbDH+AETVPWEfE
QTiMpe9ha5BXHYgwnQWQyiEs5D/3NvWMHTt2AHUgjjrkr2UypTonKsr20g3kdC8/uj8golq3XU8e
g6O5538PTlKikG+qD8rqiL8wr9Q/7PQfYv6uChc9D8Gj+5rEKWQHJ9Wh4o+OzzVKUNWqgsTDI0ud
vjGhMF/yIKt2SZ/kL4SCM4zni2AfCe/q12rl9e8hTppNGgH+Fzr1GhTeVaeb8beyAnnQ6JjSk9a0
b2NjCvwL8S+8fsaBWhtUlGXtg9brCUvEYEhnsnzWQJsj2B6RuY0c/ZaAc/zQB685AlDcINee0E17
0K7asX6U0dje+vjx30/Uj+cBq1QxcmPsJjgEVswerTZoOdiIIGq2hH1whk7f2aVvH3y0WZtEtCAi
XAQBFj6eDZwfKI+FhCjXDeRbGk/sUht+F8rtenlWu1V2c16S3HavOZLAAajGJsd4jOIF5TFDMvsa
acBtpOPMn4VDfRyKJjhZWmBAT0YvoBQS5M0k3BLSrGJ+47bVwaDzPqh4ehzS+W7MQrnhq4aIRYbt
fk495iJdSN0QBWCVlq91XUT2xokca8eUULw0Nt+Zyg5/+m/qUrGJIjF2HOIhOvU+etDyrHjyRLku
BER0dcdsPTa8hQtejpgRfJmDvGqD3z4ZWlG9pwvAgznY2DAJsIUlXkrBNA9ID5AvRyfB2CzGkvVh
713MhJBNWiHv8u9lXEKPJS7AWMNeIlRHXeItWTVHpTqo+FufYEg9gDKrL40cywsi/3mQexJg+a2I
h2F4MvChR1FqME/tmptq3Fx/7H+4hU4p3/oPo9XhDF8Om245fDoHNWzflKzPAgfkauXgVRWFywpT
yGc8XBBE2wLNOq+cKgDnGZ7VUdWoP2J5SBkB4mWDM6n+wcTmBPOsHn2NFscTs4V20xa55I8FZksg
pjxwavdECngBhneRYx/z2nfP7JYEQmxbdWE9wwRmECRn9OB1kGzHBkisM3eXRDD0SV22czNTK0oL
FpZGT5vfNJ18KNhd4u7EGwwbiLIL0ER0MwMisxnMQcFG9/lvDJ7G8/ei/V7ZvIMqulCfyk9USuM5
laK9Bl3AGC5BSsZwgGytWqeQmNr3MGKUFPYPciyyV93UEULEkMrp9uD+C+MWx7p8rlCK+Nn01Mkp
PRD+xPo7NlG10XZdC7eRJyN0qq0fNubNNvuPaJA4XrK+vHZZ8uK41owG8FkuixzmiNUtvyGO9vkr
MwNA4X2+a6aWMqmAe01Y8vfWRMwlWjKfIiF5b4VV/XBxvNeR6TCd1c23USKPt8wGp3lZvC3jxMIN
x1fWg/16aoyfKETQi6iDakQiNCJaJ7aJaze6Vt0L9RWsxtk+yj74SqYgvneYAWE6QOxQ5YfcXJTi
K5SojyHs2Ne57QG/JawTtMnDRIYIKneQL3itjPf2XIX8KvbL34KLvVnWLIiO5V/jdtvu8prtOQhO
8qjVgZ8bbvI0yrk8mgUDmSAt0qO9MAzUzLrEZL3O8iReq5+Zy195mll7DobwdmqCr5Flvo60iRp6
Me77HLF16+h7WXf3MDrVeFLrZ9imSoIQdcRxA3r/ZyNkKAGOBWKHC9q9MrOfaaFByO8YdgXoRPsl
F2ieQ2iGWdxu7aVrmpvIPKtnadoR6R7n+qZiu3LpGVvEVntoDYdPyhCxceiRRudpeQuW/YyasfBv
emzhJaFU0EADduVm8pAV5Yv63pmA2VdhOHSrdIn+orE8cCUMdFi8CqKOaI8SCKoSgYSBV+yTeH7X
3bp40K0Gd09BqnvrJik4soSFhsHaQoKBXQVKz+Jix1TPSgu/cGD5e5JDHNylpX3wcp2qsRcPReXO
z2gStqU5XSEbx2s4KeVHjb9/F9gZYvkgA5zg5hOBfMg11EPsGAZ0u9na/PtZhBPZtaeN2lIkR93l
iNVnePJGoMszHONs08waE46glgSxxRL7N/9AvfQDhiTURErB50Mu5hzAw9GLE45O2EPLg8cq6f5M
vXSs7DsIBX//7+dB5CRrOWvpfmoxseNYDvZUdydq8eBkA5Q6w32mCyCd4Gr0abmeRPKpN177oK6s
5ZUgMO/sWt196zQtSiyn9DnxNQC22hglcOGRfWGHCg/QIF/bSeTRJogQLM+4U+IeXb7DouzCmoYg
0CVoqSFiZm2AIsQLs5yBvTm8cUmVh5AlKtJL/o/7AZv9TgkPm4orfQ/qpdpWuV0/jcapIcCaGGr+
qCBh+xw2iXud3PDmjkSM8HnGU9q9Ywooz17uHVT34XovtuxL4vfIz2wD6yzcNHx02i66IHm2V2Vp
99CEAol/LbAeSgvhQVN3MGqS5HcvQSgDuBEwYGE8L2uQOMSiArxjOHaM1c+lgf81gm2+mkQ1HKBl
5kwgecgL3zj1jNMzb3xWxwggmmeJ5jmG13m9J86GVgK5IS7Cnaty5msvJkLIRM1a0r20TNXa1zjx
44sqWsMJjIL0jbWKB9Z8fDAl34sJReq1tPp9GJUeGOdraNb+q8qFshP9T7dcyC1JKceg7hFr23l7
kI6d7IUZe8+tO9jJdbYpZcexLK+mrZVgLgz3cyzDD7jQN/Ul1lr/hmQoWY3DNYiS6ZuX5+ZRzphA
h9DVv/NbvaPf+V3HHg73/ycJvH9LpDPgv7CJVosYJHfx9G2K0y/1UTpVwVw1tZuDHgfOTRN6CvOv
8k6gv8WawcF0ZgeDG3EDgqJ4yot64RAZeCmHjig06hoiO6qfxODmP/rhlemg8ROTPM1z4iTMiOT8
ILIICC3t2APZKsFBXVu6hXXAa0jCUi/FUrlDFnuaAhOIDIko95zwMSOBc9WTInNOuWVXWu3uI1ji
KwhZ3DHT8vfypAEx8chpEq/cLqkOzUhuANlCMw48oveKOD42eqh9eb88UoVlM2hfy88EypuVY4v4
BS3zIeEe8WQD0uTQL5dYA1IagpoLUH2UnUVMg7TtP1R4ObiWrxBM0Cp/DCJm4+s0HilJQBtsCif6
NbqZ+B7kOfc4EAGQM/r9PT6sEdmtcgzcyy3vtFd27I+8ZBdXCTwYC0eVEXHmD+ykwRljiNKGqxks
EqRwgCXIpuaEji8G6jEysMkilPRaIU5ycLtT6Ve4lwDL+Ca/ZCXkKcqr6j0wW0QKeEnZhSTXhuvu
JsogYC1ufXEudIe4cLF4LWvA1DRcLOERl5Mtj3RS3gNmOn0jtCR/7nExkr/+d5qh5holBKOtAX6I
j1+rj7M9PGlk/nT3bgaiU5VK/TMwLe3WaNZNMxJ/a3o1Ozk6s7SY+h9lNuUm85A2/zFkYsn80UXx
zPlg3qtwF2jExXAEGXLB77CU7yHOlFNkMSOkBGufkCHmy8U//yAjKV9lNqu3OA7+RJiYX4Jx2VE4
3JKVjIe+QgmkZ3xwV10bseA1ZJ9NqP0YeVsfhedP28GBVTcvOmrqZTwg3H1sUaxJlnBeA6bej/d2
ye7l9OixZw6RQE32Cj6ps59DVrNeZFlbMsE4hIoAwVEBY7ElfxkhKiskzTB9wqPX0qe1qjjDVoPX
Tx99G5Z7SKt449vRXKvbEImqf29I/25SLjIyPWquWsWIVuuiYWdosMNWphf65/sRDmMovguD4Qnj
m5vA6CdVeJ3GmKy4kGQZNa4AIOZePYLB1Su1NUMM+uknpdjfVcZOVhx9DQiwEYFlYQOY7J04jtAs
2L/7qWtPGQmnKx8wXsk6hrwROybou6CoYWjdPcIdwmrKouzh/nUGYRDv5wRlUy498V4PaO1cPZoO
qunJOPVXRYdNOydFoyCN9h0HRrKO4sR6SjRycpDgkhBELpaxVBxVC8zNQe1NNj0VXQPFaZNX0lhL
r+mOtA3Oyvd0iNm5j6UzfLq3CfxK5Osx8X9E3xI+Rj/UySrrpDwxUEGAiMLkcZijYJMuZLM+m90T
8jUOPg2lgNPjR6uVoqvKgDvPOc453Wdk7zqiecZH6t0CEjcsNFO9vSR7t91Mum3JjsADMAJDSVpv
pCA8RnS78CNckk2yYcFPuaDjkHgxcVIfB0Zne18QUnKXgvdVv9X0ot3Vc6M/y+Wvy147q9EnswdN
3ItZbSoP5yn2jLNoq+SiQ8AC2BochGH9aueowpI34u1mAtBf9Ige7dmLkscyNmrCJiJMsSTlWGXh
XeTUpdcgbnV68KT8jEnMSL2cLNJo+FR/zcXIfyNBZ5e01bS+f7asQ+xyRmYd9YyCl/luO9F7eyVp
FUHsffNbO/sm9fzg2uRFVUGnb+7v0F39bfsp+DFPw6hod8j8NGZRo9LlmHm9Vsskc9koqWf/89Jv
+c0JLP0EEAnqxxMSW4Vp5Vu1w0sj8pNcm2nVP4W0toTkkjV5DPuhuo60jeT5mRXwDk/ja8BnqsWR
uJkOsc5Lwe8kxJH1/oTVJQ/KbQZ0YyMM3Nfu8lDK7qOpKuzhFuHW+BXyE0uaNWNEfAL4OO4l2v/c
kMcSUMW2a/V65xppt+/zWBzv78j9LjE21BLL+0it8NSJOj3jRb9q2pi8hlP8DOx6+hiG8lfGNtiP
+pdiWUlUQ7C4cwmbsbHgKXkQWHX3MZjxL0OqIS14kQyFdhBiJE2/K4HHP/cHW+xkXxHHlsuuvleL
8+LQGiwH4ZD1qCTFOvIT+D2YcAY/7dblLGy0xs+qAZZ+dXAF7AzYE7cEzP3NboW/zokwYA1RPZmB
lBfy94hFjsuCOBqADY2NRUWVfYZFYi3Ae4BRyhujmRiSS6/+aSZVAQa1YzNn+82mmJOZYqxz+Xpp
HsqK+jjMabbvBQ4u1wNDnJrIjJcFlOkgMHUsqldZWBquNyA6oIkJByvsZyjJ7cPUMRtoqN1yIuJk
kmEU1hMgu8v5fx/Vl6G3FXpP/UZo32USDZkR5Q+tDLLnwNbFZVjY5AP73L+zs7hmCdSVMwiUKiYC
l7NrrTTadha4e84l6ziOfGyzm4sXbB3+JkutYbfWvJEM51FkvyTZ2DXo0rZo9AcLRzlIuZCJmVZX
7UbNJWEXbAPuSiyrEX2v1GCyn68e6oDkypQR1VTlo9MfUtr3RfnJIm7NpHyb99x/jap8LirLvFZO
+p1Ym/I7ezQUPQ7qv6ZBP5qkFK+u1z7T/uqf/nxF677ItgDfqvuoI7vmmUMuSYdfRYBvN8y78iMb
G65qI/cPSW4E5/vJhWDxW5zMj45G6cW4A6yUqZ3bDqY08AOUaWO2Hyk0nZM1kB1Cn6psPH2PGWec
zGzdJ5zgu8Ziw24XuklkKp4BFrd/XK27+qKdnkgcJdRvit6iYTJO6NuTa64tvg+jBrW5jNir3rHp
L8bvdj7iP/cLxnAZuuXVDNEcfZoAme0kzXbAErV2lotac8ZpPzNdwTTNy6TJLoCRcaGDp7mMGObX
NrtKFstsIx1Qm496AEGAyG7+zKXz6JaFwDe3nolFdT0YNxVBmd0c/2JHCUDkvz8C1XQe4Guicqsz
8kGCgflVRWQquVvHe/8RQRKSPVvg1DWv952CnNEgsGnLbUbrZe8jiGMB3EAgycHsYfwrtdq7NFH8
x+eAf50DMtVqcMQFavfXIklPlAzhSV39clioIT2RAkbtvjZoi0/3CwRRD0p72i4wgKe5SN1XNRCB
SUEwW/wyRJyVBskuRNo1TM+FDgN/jIf93Nrxo+bqwe2+tR5tKQ7KIjFT8wExtG2CeHT2krke7hyt
lvfxgLfMCP5nUEAb8nSfV0aW6x2RIdzseQie1AP/vruvCIECMzxgT1N7tZ7v/UpZ+rh24lUG+Obk
Z3/UIrnpuT3X2MOrnu/LkLcnIPBsl8ah3pKiTmsaGy+RXiQHT8oc7iixtHk7HVW5YeNJgLOLEjOQ
xOTkPudATpudUkWBlxvq+y1ZjfTVA9+0ivxoikJVbghSzrgo2bTdJ9ujNjz2IdQuLMliWIwIOip1
HPrjVtnu1j2tH+uX7ifh0O86ic+znfSXdMwa8keHPWTF1V364+TciXs8+lNJCCYUg3e2dHidlrUh
XjULIFnBZmfZJ4az264aHc8XLrBveeT016FCdqsVpA7bjUYJAlgb4MA4jcjG42irL5+ZemgSak1m
6ZBxlu97oFnxI3DaiEkYWysAUaydAkuu0qXzNHqtvGjBkSPKPWEEdU/qmXrwjfHvS8PXYJIv/1T9
rCwI9HXLxt/kdZRieYdhfbrPqtwetK+t56RkqU2bb2HuzvE0E8/pnGQZnefSxu8xsO+ULYIda3KN
fWN4EnI2Cqv7DkhkKdJ614CyI/VfeA/vTYKWptVDnrYXdbal7gYxHMkpJsmoeUv51wfQB+ME3fL9
aStpKlpYM5s+0g6iAyT07wE6DQ26jjXFyvqK24uLP5FOZLS8T3j8HAehETMPFt2xaVOifQNhbODq
jMU+d4/CfPXNfvrJ6ShDyZ2AiRwtl0FKnK8nu8Jt5dUlmWRD8Tr9tIaN04w/Qm6tB6Wo+LfWml2k
IbGP3D9oATfrPtc1Wq3+oyFSY0a39txQdr7UUUbArPQP9/rTIWcI03xPnviiibWK5qUIuacniycv
A8BwbzAIOsJ1sIho/dDVtlUHd2Mwu6faHPDH6XQ0foEiNmBYuJp7S+5LYPZqJdvbfCJdQmrXXEhG
s8yst7NphufYxrylno3Ly4lx6iHyrYP6Od7/gLhObv5klFvGHqXUwBAE+ktZmM1FlfBFxgzbyZvN
vbaVxVwRqoMxnv/CxYPn/8cSvIy3jeyoZf229LIEKSfzNCXqzm0WDnLG3senQ+0OnRUMCRpnWTif
96sj9bGTkpOgLi51mUnbIsM5jVmV8JYfKNIZbjPJWefJYF2okK9Z7NRsSUcmceT4iasjvxlIODBv
ox0O4cF6AKL/9WAmKMg0EP0xnuovzA3TTplssToAdliKh94q5Frt38tY+LeYPA+W2Way1kvxAmE+
xlGL1lTFlrTQdi7kzD8w4+pCgDdgtxGnagedtnmb9MiDTHLAMe3RgzBJJEcOXJOa2Tle+hO7VXm0
2YPsiXeK1vcWqnEJLrSCcTWmw/SNM/nD99hoptpMFlxKio3eZ85mdiP+1saijrrfB9BPv6hSU912
8IZSdFOQOBbJu2rDqPaNwSR6wjXqgbU6LHSnNuqnMjbfMZInx2auzOMwYlgLwya/qZEMQrGK6n26
WuDkPi0blZWWe9FLzxZxJ2vRg0BYtB3ZiNHVbfrXzAcM79t0gX1TPYaCqEo+m+YaeBEJOUkFQylx
iy2KoGYttL4gwhwwJ4GwCPSwnEDV67xx+ibJ51w+mRXHc/2E4Y3gzCYi3NPoj03aT5+hGf3ypZ9d
rDy5j43/TYZF2zNUc4KKKFY8WzTcM+zvV4Rhh2rsoysMK2T/bHDX9ZiXH0A8AVfi+tmPLqReHFGo
unQbHwh8Jq+ZSVNPJPf7wjuGWlU+JvYIHzvHk+/X7YzaB7/V3/aXQcBO041+Pws0cFQfbAa9epVn
sn3NM3NjSKM84fPIHouU9vxew03ZzIfIajO3/GrvTHa5CZrkR0HgLRxALXu0HYtPLW4pFD2NfOGG
atwFLfAs4ElQkDCqUBeSLYtqM1o5MWkYIF7brCEgncUMGA9GGGE1/K4scBBqFljqzrdK0gWhEJjz
HbrBtQa94NIYyHhDs+t3wkHpoV4WrWEjhpKrNqa0V0vZOS3cpyWPXvXh6HwwS5rGg7rPzwkcZ5am
6Bbo3A2CItJFJ9tG2bjh1IU4hnSE8Ih+11YdJIdKkEjdhPJiL3q+zG66gzGz0tsY4UaJ6oZKdPgF
CuvSTCPCgGU4HpslUUD5p+ZrxaFaTh0Yg+5VCYGj5TjSOhiI+Dt/qJ/7F3hDNYxbdIMOloHF9U8v
kK5zT5ysDGWSekNJEmvwKNcHGznO3wp7Cl/MEDR2lOLnrKJJu05xixCpJS306rqjC5epoXOAt78t
SVa7qP25WqdXxdSuXXoNMJt4XhoP6DRSxv5oljYGRJEKMF0GSK7lV1frQXWSJm7zoefuqxPFzUXP
uojlRoHR3B/bXeE443Mx6SW5YmH5fRTW32f3n412tItMUwDanadzTlHlSh+HGYIRNkqfXPThBuil
ex5GxDOhHn67F3ZjkTdL9tu4ibhVXMhC6LdxxP6hWdYSHhkte8lhtx4hfzJt82ZmKn5mrdXEwuvD
maImClHhBR/kRKVvPZp81868b9hsALAIMMhD3VhXQerfyqiy8GWRQ0OTK3/A84lurEn09xDfMFpI
E4njWL16icSjXgKFYcB4bn3WdICyV0FBuJe/CAz6qA5OfH57jSH9VWMIARijBdFSIlr870MZe39f
huhzdkgezI3OXJkQNSKRehcGnrqhGF0wbhkY5msf+9m2SiBl4Tef3YMbopVUhhkPECeHgAtut3ae
8cvWmf6i9hYyxHSPemTTGZBhl8zEa1N0rr5hxr2EkdsYvawuepnN0F/dTfGNiYZynBiuSQtAbea9
IPwdmLrGFFSZj61xqN3uCrV8dKW111JS19K8X1YBMPz2FR6h9WTI5mmofP/O7Sjq+gXDPWFrZUWT
vTAH6D2S52xEbITEwZ8HsJyMttRDs5iHJ9PBLrC4cZnXVrhx23B7Hw1Rw57AmlMIj1LgWLGQ2aqX
nmimw7sVo9RUcnUkaavKBtVx7yXcaKj3Hm0rn9JQnKsu//Qr56puwX3v/0Q8Lo4tbRHWzmTH+4qu
cIwG1AbEHKnCSNVD6pmbcV8fRq9fWU27as3vHpP9T59R1nbSOnHs9Iw8lxi0IIkr9Y6LhlkPCV+b
GZ8jgl2IJ9PwoW646ovsRm62JUMmXiWESLLTNO0fpUdTKuenwTLPdBvZaznN7kW42S+nbqMrO/Fo
W3kCZqTV9gCg0zWro5CQyJ5DqVhQNgFhtDUKKcEiebnO87L5qWkeI6vlVe1VKOJT2e06UJ7Y+QMa
l8U9zlm2LUpxVMoH9iXxu8Wwah1qcLsbD10lHcR5JiHmPhlKeYXd1oTld7jDQpgAOmR3kObj1SSx
LGPXxPG8h7b7UjNC9VCI8CpJXENTWGbHQo/Ls+znGkRG/0MVjb5jNedyEL8CLsL1vQTl/GVJjTNl
TSCz88D4f0sy4uIjDQuwFVxg6tm/BxO7OMlIWJu0fLIeW+hhazIBvV28CIMbg4U9DtyRYdd/ykox
t+abNdMFj3+GIJ+eNLgxh9jTSV1q8g+972GH0h9fLAEAZs6M4tzG7ttQ9+YpzYhuD0y6G6S/3zEd
0WXqxu8oYiIeN6wpLILIji7R8c8h0W7aQufEvk0KRxUzggPCsAqTmQ9k2baEOiNY5dpxXBBrbAv0
534qikfPt9fqVcak6RIYZnlQ546TMwa3K4BK+JIfeMP3c1WaRzWEGq36Ly1AvexO9++GgcZN2UUr
AhY27cQEapy4lLe936Wb0BMYR+OoIoNZK78T7mBvfO6Mxz4jkjj0Me/c7zOo4d//9fpE/BTVKrar
3z1Ss31tYUjLzPCrWpyt6iGSo35SC0is9kiTIGjKWnsb0z7adSYw2FaM28FovCcdUTBTkTL9K1wu
dG2l+Y7/vbRjRj1xGXwfXP1oFA04vCa+1NDi37rxx317pyNCKGan/dMAH9d9xtZaWWpXInmQKxuT
c2vid1XIQRqPDi6ZTKtqcHwc+8mhthGsVoyuYFjAcsuytZrccXoyoFpCtenR/YGzudPT9jnPQlAK
krtY1qVbfUBDuRBMxNJlKJLKPMINnG2wB22C1jC0EyQJ6mqrvK1t+N/jZCjh9A7GdhzrcT+gPbuG
QeZfiZpmUwnuya3MCsNNHZ5ThCA05ehRQjMbjsqtwaFJxonF4MGiBPGH7Fs9lNabW5VHLTSdj9h1
L2Fgid/YmS9505HLZLqbPpT1Zsw+oE5vbHxkV335nSIXxIpIPJZOy8tE7xfN00YtJf22RcqHvfLi
aXMLdyKdjszfReUUb7XFhq8ZukeTRDJ8Y453H8q0Caqj2GCqhmwVis5/kDVqOq6WVMyEt1GkH4nl
KkGJG2AENL/c33sIx+SbFpOufqhM00L9ttiyaXlWyuRKvIVJ8grvbBYhjP+7mGBsgX8uyR9726+3
kSBr8/6VL4p5j3IUjs8iQouFlT84NXvpySdmcRn/cg/mr1tgWhrqGwRBUDrEwT2ketke3EVRnJ1D
y4WvvAiLnUTjDhpjlAkWdYggW57UkomJdjp45hYYKSVnbaK/7Sv2N7MFgTXygdyRsFT1tMPQDUYA
xbZZOxejbk8G46eDkiv/Uy8nlc5cxrNjbpKWDHmvA29zf2u0YUBk7Uoy5aOhO/tla+zuZZAzgUlh
K5UeCrEEJI1TjovOb7UXSplmrebk910uydmk8TFkQVccns3RsG/qoRITim8DZrt62ePtyv6PqzNb
bmLpuu0TVUT1za16WbJsywZj31QA3mT1ff/0Z2QW/0fEudgKScDGSFWZK9eac0zXra6zIpFQ5ZGn
kXjv4VJhd+4Qj54K+7nSTfv4ryGhnlVY5DbGjKZMdXrVzEDnBFRP/H1KjjlxttmvFZ/m6sn23+/L
UlgXoZef1bUSpfzorUEETANGpw2RfdtWmr7VmrvrYmrMlk0e2h3NcZ1O3Lt6lnZDg6eQAKNRGsJn
3UDp6FnWs3qwBlCtWRGGzo/YyMROy9yM6WH1jvQX1I1tJNF1iLvoOqb2nwwklrHrM7256PgatgH1
1gsZltabGnv4NfoclpJL7WfloXQK85J0MqKBfhytEvPdiaLuW5rGHFmm2HxL2+mtlxpE2lDDPhUj
xxhC6KOtrwHjK1tRX/w6CvxtnvoQyH2Et0Yl7tIPfmP8l78lxb1oQa8XZjj8GC2UojPkrfWZeo9O
7bAZ5XvrMz3djQb4YtiuCemx13WKiqiVqE06ZByik5BjiDkQfB+Hj83g2Btyy8gw10R/bSf/rYX0
c+7MyIA0/n9OW/XMIaiVshK1oEn6koj64bUlHPXZiev1lWsV9ZaT0jwjc2GvQ/yRgidVncOmxTY+
m0hw1BGo7rhvGKGEO3Wd2nNJ2Sl/z7U0pkLLkKlrtyCpwWF2KIQQjv+nd17xvUVVzRmpn5mGzv8Z
RQ13S1rI+xAmR7dQ2dcDxkd4HgmtoKXaVenyvgTo2RHIVXc9Qh4RJcSUenQ7mLqilGYqLA7NhLrN
swTzM7lEeK312anLg10fXNwCqXgTd6LFiUDV1pBCYLUMBJUEMBEIltQ+3lp28VCA7ofMu5T5CeMd
Vlq2YBtAztmyc9dbsShYvmCjWOaPbnQqZueSzg2Jkt84U86wJJ1Mf7Ie1o9F9EwKqIDnQ17DJjS6
2jwswq79TeLYzq2pfuMHipnEtPFzJZ+1AcESbr5xhGEe1AhnBhKzkTq4q2WE1q5LEFz8qZsB+aNT
E58qD7boHQmjUVIpY4F1nXjDMcvJj21jkPz/qHKNNnn4LXAakrfJ1EOcB5kz3MxJeimQrdI47vmp
2uUXc1c6Sk00/UiJRoim5LyuACuZwcRBTlEL9czA5n2IewCYTPm+sYXNu7LqtNswGc4x9fw926Tk
baGUVQ95gl+kheN+tpsfbcmJz5bNLl+45AerIyJ1DieTqCKEu5w/JYevIZJwm81+vjP/N2mI0qjc
LmnkHavaxBhbOzbk7npictN/iyzjQ0u86dkd3S/WsA2/PL1yLGQ4FxEK0xLdIjQxvepisR8Ip7hX
9C0ugze8qGFsLfOk1LO0PjIbwBmF3XzwdUR+kXZRs+p4dqJtQlrR2s0gh/VUJqMDDwUY01i0FBzj
Ak89raGGMTOW6izT6rtH9SogWxBttFQxYfq0tmNQFLDBPMpXeeIrOp/wCjEfmMs+j7NXfcS2cMlO
IjjJsVknleZZGANMJGLm0jwlvUQNW3wvCK6m5V+BwZSfrm6TzSNAT9e2CW6d/uZZSDimqzfvpouN
eqUsJtqn6ty19PTBWmlbVWibs5M8lz39hrG/FX3UflVme9MZsP0wfAS6frJVk8pKT6tTzVSPfZZ+
8JQY0y6MvQZyXWxvjMJ6rC1Ba8a2kwoQrdk+Wbl/mnyHI59IvlblCRgumANJ+7DK7YP6d0/65m1q
zrGmRdd/rDWwOOOVWyg4Bsv0Sp3bEs1HqHrplAyXWgOfnSkExSmkmtnwyBvnrX/vp+Z1joP6QLNo
2jsmEbcabfOdj4Tyq+r09MyEdzwZSfZeisW9xyQN7c0+Q/pF/RByu1Hatmbof9Bzhbs7xP4HPl7k
Xw3l6Zy8tum4HI0OuK7JcBvIjH8uFxQHRqJfGOaDmu+n7q46wQkcMOZP25j5zuPigxKIPYpfzeVL
qDJqQ8+Q8Hhv+l5EkG8kEqU3qoF5LhxQDA4C91m3vA58yc+R4e4JbVheo5C3KikCEgvmc8BADdtt
E18F6/np/3s2TqQIjJUkjXWRzrgRT1WPGf2SRIQVZy6NtlYfvKss0dva7f8w7T3SSiQFDqvhwZ48
PJWg/N51E+lNjQfi9xj4ByuJtU+vSGaIOFzNwUw/uS85VM09YBbXcO2HESvTBqVT/dQ7urOtx5L0
dTVWXnQbI6JU6nQGHaAoTJ2TahlEk/dWod7bDmbTnxfHHR89QHJj5/+yCvp63He2CMJdCjP7EjVw
aCsNB14dorDX8+8kLfxoR+/mD9NvdX7oS/Kt82KWckKKXkQWksHdMFzl9rtlMzzy/y1bvcvFRVpF
vfUNkjG6JKxe22Zot4mGfl1Drq4Gf/gj8vPo/XKw1RJZYtoPoqYL7JmFA/zTtcDNgKJQw8ucXZ6B
ywUD+d2n4FolKVCyHDTb3XDUIphTVVDpOzGO9YdNzcJQ4pvuZ81FLZlolBJi1fxhH/0MPHTcqomf
glDZVxFiWHxGzEps7ZEw+DDdzjQHDkPS1TsLAf/dsK0O3XppfCvmHqk40mP4cZUwSQ9PJvvJbmha
F4OTbtIxw3RA/xmDBk2sJnvlknDOeIPb53lHwkwAvAGcdYbbn3lpcAQWvnIbhYCrwJ36o5lTC5N2
jDWJbRWZ3fB9tBbr2e8taBplin2HP7NWvaTMkVLIP0297P16eEBydtHsOMQI736o5VO1LSyZklTX
xwXINwY8aJ1hzTnBss3q0BE5uLFt95zOFUEURkAP8H/+IsfjdNjTTFLzstwwvqagdA596N+Ugjgu
5x8YPbyXKMabK+EKw9xx/ojmdT7vTi0im7z71qdC9rdjiTiFzTI0xt8iNB7gG4t8ei+v6roApP5U
+V6x87Blv5lac4/E8F+aOBIiSS1GMdSBech/0wrup88lH0EC/8nH8NC5vcdaXt6aiIQgOjyboE3B
MfRGDQleLqp94L6OZvniqDoMwgIxSpFc9WG/xEV4Yzob4ymwMMrEXnrMbO3kvy5eqgFmn9qvqR6x
tHQGM9sytVKQUdo3Z+jf4swMz37XAwNzEpjZqs6wU87UnDXCCyeyLapg41E9GH0b0gXOCA9NxfJV
8f97tDNvPEe9+Jr72SHBjuO3Jeb8N+hzp8mJO4iZoBg4MoCRCgTIfl6cGsv8DzFTf/v3vnqJufdb
oaXARKR0Sj3Y6fJ9Lm1tfSt0O2tbdeRTibHISLQusoMtOrrko+bER2AAqP7peEZeCcSdgkON2KKf
xN4/5LFPL0tVflT1ztVOHRqlkBlF+cMiAewo+22j63SgzG3JlePZCA7iTPGJ2RrzGYEYaGSabsDV
GkOmKPpfZp5y2ZSGOJnz/GM996pNu7StcifE/F6aXv2LjEdV9BiVTXzEMsNAl4f6NgKu4bYAvcgO
MQ9cft1q0v93eEsSLzy0bfFYL1N1cQvvgkH9PPRAIA2NJhG8AKZog0b04sgyj+WOHkdTZ+UuqKI7
6v7mUZeNdxvNlpHSOBl8YbHMmOQDFO5Xl04f7B3YZQLYuuqm0514eTTIdYHCjAZOFjVEtV9SNHl8
9VL7HgBuSoM/LeM3OdXp7gHkExTp0cnyE02GzCRvWh0/61EzYWtrkQ7o2nwdSO3cqIpjGNDegoqj
Q9VT9eIPy8+M28ot3W7jUJiGvnMD2k/gcpKtPmvOMfHy+YoUa+fCTbihIPnOSROxrJBBmRx+EU5h
6zhBaqu3uktZ3LfOh12Po1zmiZTwdNrnysGoj2Z3K3VM7J1BejgL2ysCccZiVU6XUmIVfKzPG473
P1CLYsQfnmayn4gjAyMLDs/fE6AzvZZDsA7WMCqcEwI6z3jP4x1UO1cqWkroIihlF1vDcD0zEXEC
cRtoHZ6tumFvHT3jhK9cnFa5L02rUz+Tq6e2qHjhFGgAZT1lsHRhpqbZvS+WF6s3MfplmPqSwnwy
6Y5fGBXjS3FIFEsN91cbmzEOOnYuNYgbQ928dHZ2GRt7vyqaxooOzhA7060wGncXuqhjK+I5VIEX
N/62dqfue5hlD2ZUecdgrOadKtA5f25HCws619eXb0yPRWEtX7R9y1+tsP50DN4uaoqBpMN6qCa3
3GhEg23aePwd9JJxY1YvNe36RyU4DME2I6fopufEIMldDQCmAjCRgWByZ1uwVaOuPIVcfMr84mP8
eIBNAL3Dckfw3Il1EPJZoXMPK8l4hsZ22wdecJqcLH4pXDpZ8tCEsvtNsZIaxheFU2QX8HLORk9j
m2AnJzvHjV2dssoj9qchSnVt0FBmbEvDJgCn1PODWvfnBMU2Hh4bQoDQWZASd6e3eE/9GOGAyIFl
El79zEEkwp+tDw/Kj4XKEZ1ZDEXe9r0jHOPo15DoC6r3sT3O4cDi75n9f6wJT15VIhaLimKfa5A4
/y0CSE+RvSxLuCsx8+x9kjFOsQUpHkvC/DnTe7MdPEdoM8x9ytX6WARNtXEGWt5cp8lZH6xuEyJu
O5nYi5gpSQzuiLi8pnimNo84VQAYUvK50hXtZRXCzmjm+47wMZpH9r3lCMIJsftcZtaErR4iPW8g
/B+5WjnTaBGND5Q710wGAEbkxl3dOmOCMZHVJV9ZIawq1yPdHjPRc2m10a+5G/wNVrLuISiXx9WZ
LvJPQBf4ack0+ivNblLzKW/IIpy8+cFMCYGzlGBKG6f6VUssEzVe0z+vaF3VuzAQlTd4mY/WkPc0
9Y3sFTv3S1kYZC815mtvdxRD0joxAllOJM+G84rOnVvyb1Ev5YN61oOp2scaGruoMNIXrbD8Df+C
5CvvfpltHV3YPBBUSBz7nIXp1Wv6BvuGVHQRj/PdQS+8jy1drB+vVYjt+unWQTjdRHirB8YTSVmN
gMMRqhjDhFqxTL4VkQ4uA+KNIQY0JXIcoYiTaA4pPgVZRNKw30SMn+Nq8lYtJLPg8mEouh/quzSM
WoZBI3zceNz/J8HujOdB0g39xR13CYJvLjec0OyL2/U9Gz1igxTlyQWioQDx2Zk2a3gYqip6GzMr
38xh8h8ZefHb0Ot0n3WE+/taRJ/r8Y8I33DP/+tkl6mB/4gZ8SBGHD3qdKW5V6wtIDZHYnm8gTt9
m+j1sepI22sdM7zQhinegK4SrR5iQSzi5Br1ZJiZWHcZptTzhRiGJ/RUC1MocNh/XdU9Ea1LFVgP
tCvwGNu09/0u/asjTo302MrZpsCptnOI/9qqdtnaM4POBQCEMbKJh7DXRL7pmqQjaJAHLcnDKyK+
kyu1ZuqtJVm+gCIYSLPSJ7WdMW1NntWrDJLsOnZD5TOuc81KCAbPMgJDGT3qkmlokc0ltwHWQaen
m5q0oX5X4yTdFf9ZkRafmrB0b1kuTAxf/ENzd3gNPMTm5vDdT63gprSxLAnBUzaM71WF2xaTb7BZ
9Wx0j5xrq13DsFpWQfXflnyw9JcStQQ9yiX73VXGkdFX9qhNYX8dBuc+ka7ynw0lJ+yGN+5wZBL1
8AG5qDguI4SuKC2OWjOxKfDtbszRTF/myp3J0nJPantVD2OcoKipcH2m5c+5M5qNKiMQHKG6VHrq
hKtMiVL1DDs8ebv+uG06tHdK7sB3yPyU0m8TxQYUMdnkVA/qSzQMeoCVbtTkxeGnHmID4IziKGQ9
mjgF1FUP5hRgR0/Kj9FOYa5KaY2HiIJQi5mCAPOFpudYnZIY7r8Wx4epoDukDLtQ6sg5UUdxT0/q
HT26OJ0f1kkbLWLiYpBZlxCBViFI1GV4hwHNc6qS6G2JJVcPHvFWUMxpBw5V90dI0k8SJRoJbfN8
CCTpp1y635G1c0qnxdmBeN8BaLz32AtBrvnR3q/pCOUdOA+YifygTeBdY4fsua4qOMqLNP61tMu3
+ijSNvtZ9u1vhhDVzyWsbn3wn9KWjF2cXew8lqDBwLgmnuA8owWYiFeBTzUXOwuPykVoufOofVMS
BfWgJC0EniJu9Yi+K8Hr7pJZ+C8067Eak/ONJYy9HVX0K1GVCzvFzO1eBpdyymJSrvUr2Sr29zoT
v0dXPFmx31112tjneJm+lNxcndci4tI2JlqGsxKNtFbpYqrph10Dq17plxAshMcEqNIm9kTySxA0
i6RXQmzgjNUZ0gin36UuSZaWtlzHJLWexaAvGHHy3ygVnUsp8kfl6ljyu2ogp4z19PCdxXU+tvJc
Z3jsipWVF2sf0whJqkkdeuKqPxCgmUE+UIQbKlVQVKy9LaSfnar2rbTSj+WRdv78apoeOLTYu/f5
cOqrQNyN2ggfxj7KoSGV8d4K5oaLiwiQfOQUJ+bxJ2J/MDNa/XNKxSUZa9AKcmJfzo5BHCQVviqa
Crq1G1T0HeIp4qJWXZlZ+Xc1l7FtjDcQghjOOtXGQO19Ff2S4QWXipwWZ0WR2va1olNy9JMap4oa
pAi9u5jdQI8XTAYZUVl8Ksba3dIyMogrm5yHaSGPDLMDsIGcZaueEd6joJNBQHPysjBkw+ndeudW
9PWlDjC3b9RTIYNm8sGmk5MTT7TR8+QXGwu9HmKLmpBUIZYG7btt9xzdR3qL6mXs8wl7RCm6shan
YkA7flX/QIROX1k4J/sBtddqvbMlXW7tiJJdPexGh5grT5+fwtCW/6IoCQlDBjqmaovMAE4912j7
oJD5JJYIrQUBaUbWAQ1vulf1aEdUagi6aBPQXj+py7GcaLasf8viNcbeJy9XdqgTLQ1fjAUJtOu6
v3MyJF4ibWmldSPYkbQX7Ic2XfjcLfR+dfU0ZyVWGXs5xYi/Tm2gl2D9CLwSJoqzYMBFqB58dLHr
s3/vefJX0xFTRgVJavfvF8BXnchpvHTTXOIVcO+j0g7EGXWAfKnWY6CYFkG0Losj1vkb0L7Sx0/O
Ut/41s/BKrS7ATdqUxg6w0Ynf4YsBQI0p1bRXIdadcJ/XMrMnyLREWLE9bdFnl8RK+kSP4pQX740
OCw0ftLQza1nOsqE7kAP3YqeNAVzqX5Tjo8Hkbfpd5RyKVDEFOhAaWoMtkCKz4fx5M5N/ZVKjYuB
jmaDfvMAKc75UZjwE9WU0uvz5rBkiFSq2UZRS2Vxirpu+Zbhpv09dB2tlDDA2orRKYmM9r4MMUNl
0OgPJsr4bWQyVg/IQMCQ5aKIpLh6rKcH1SkETm1ey9z9rtqZYdt+laHnyTQqpmfVED6XPlvZ0HCy
sKfGO+dzTogR/bvIF0AeFmd6hgxZP7Rxmm00Cwo9rZiXNOfjBX9zNjpzw1Bt+HB0kNnh3AwoZwHc
qRWEgtG6hmiFXnp4ipum73wO0oxB1dLUlYyqsjS6/5vxVCNbzqil00G46fToRCh+BjNdBU0yQeVJ
h0Jqd1OPbDmYjkvvfat9rT+utj887o8DAt6n0a4uWdWEr+oBvM4d6XF0U680WALgJgEhdUGivdbg
Vv6qOt0k6TdG53kvFdZ3LQuqjxyPzd97sQQb2hLXVbNNiRHtI5eORl6S3HcaBpCJD4rLAJi3y/D2
fU41yMaOUOu89w5KD/4Pt9B0CDFX8RhYhc8EvNebSRBwa+vz31UpJ+X1n55BPaMTUJfB1XGIWdET
yPWij5vX1oCx18yIcprarF+TACtyFWhvum/79xyWpNTD1TUZjjYmmrUtjOCzPQxUpzsCyCRRtjOO
S5ycltYMPoUGFpHjdrGpzGYE+CkdnU0cL4emRpNAXCH2ar32MHLrxikvip4TU1gw0C6iY9AH082n
QYn6O6bOkl6xpZBRW+RgZfbYLZuYe3FjNW12LCIEtzm1MQIhaTeidTeitYjmDWjo6gkpCzUlcGMF
PJ48psB9i+MLpWlZbOffdtXM9yyc7gTXvK5Ctp404Koe7wAciEgbGVGTyHx3aXS9aB29q7U3n9od
KdOh0110UXw3NZ/OiuMV23xE7+blwt5HnBdfYCMLSGQaIax+l5Ohxd93jbzmpzM3xVG90gOdDk6e
0YFVrweCE3c9tMwtPbr5qn7ZxlbuSFn8fPUWzznGzDaTPD9VsX0aljMRkeCljcD0D0vYpDtVNvet
tosK5wDaG66WOYtdBF72nAZEPc3Wkzcw9uDEm9WXHs+bOh2rafe/B/XeCB0BNHdzV++XclLQVov2
YLacu7KeEUvtD+m+tZkEbKLexdYfQDtdX+fJ+Htq0z9hQVrbWhHxU765Xm8+RKXbPBR1HV1J9uA8
01c2DnEr3rVW/53lznx13PSzwX+2ybHNXZUg37JQ1if/Rxx0IrpY7gLAVlpiTcf/Ks2FhG6GGLso
tCDsUiS+rcXpUHGVLqF71N0c4Deu7AcrtNpbhjlkB5QoIp5J78lYFM5uQdZ6ifuM4N2ULNS18SG0
hgO7mbobtvLffTB8zHWW7h0rDADWdjdBlNert8T+cdTJGCAE+EEYhvtOkMc5sXPrcQTH8s/Iomtw
paf8Psosj4WRHv9VN0aO+FBUTREmWFl9DFOONHoGGihS00COoXRFgjC6Kba2dlYRiOF772yZ2soU
/KfPQXzMNtEvOTIGedd4PWkrtoDv6nr1FzQ4yh9bW8ytAhatv6cDaYiZrNqPNUhsBgrWu+VF+CyE
d+h8y3rK6ivUhw0M94TimGS1bjNYVX9dn+owKTfGWficuFYFgOnmId+rnPTquMHVvDUcNO+BdgyI
WBqInqUFh8Cnk6NCUgJoeqc2jd31pSszU2DZ4vjGqrv38uQj69BGHi1IPCcFjUTQSk9d5bg4tfXq
a7N2naA13OE//GqU8UGmmmNnOHvTsF1FqOQkLMT7IsJjzID6iUC36pDonIcYrVKldFO0VSYz0xJ4
htTTpNJ2PeFet3kAPQ7eHIipEheHn2vDqmmIEoH58xROAwAdW5R3pG3ljZ7hWb1a5FuJ4GoTYXkp
neG/iD24s2n5yZNd5VXZpjYmkx/HZVpZkYWSD5EDZQu/BqEm6iH0sY4TY+Xs/71HTzolnQJvyOA7
5a5HIHZq6RHs13NYLZgqjg5SzdoAPVWmn8rRN9aZu2098N0FQqHHIl9wNCAp/lYg/kjc6HkyntZd
FJ3IMTXT6bZMPVP3Os9uaQJwno/pwZg7/1AsS/7goPY7WyQ+Kx8tsgjyGQHMQzuRa/OcaPGRgGwm
pXbgPwUWAswoEFyY0s9aZPBHAie0H+zFYZnWW5oAUu8aCW3ZOSkBcFwZX3ZIFom6ipD+XLK+dfdl
OJFDKz3DRikzuN2sx+2cIvsFjvpgGhzQ7CZoyWxN9b3Eo9IaM9AlyWflYl+TvDL2WQU1g960+Yz4
FywhsMbNzGz2Iy7y59ybjuq+KuPZRIks1XV6yEkBmQfbJVyYRBvfLDfXX2JB74lLeTHSTwIpvV00
u2DorS8lqEbEdehrTHiVJSz4aJKwMNnjc+JhOVFA7iDAqJto16zF+bzeo3wZ/UZV+iEx1Bd3Jgu7
nnKSs+nFDk4c/0qmDhVoeiCX4kkAATmu8vwmw1RWjLfJb4JHBvnlDVDtDfBn+azR8N7/e6aNHQJ6
G4LVKmsJTOa0QV8TAl5Z+nFyyRZVoq7aRMe7LlBZJjPo3ci5+r0H5zKw3IeZU9Ozgy6NiYxzT4Ky
e6Yl3D2H0KzOGWvdxqPYU4oOD3jXCb2Nty/KblqLPRqaYISXICbmRSei13G+wMex44x9+Nxb5ZuW
1A4H+nw+lfryA7BBfagRapGgW4i9H7KkaAYQCoXfC9scYVwAOaXKi4PIcMST2XcLluRdjLH2grE5
P0aVPt8sA9owFoJfHrbXDQJnLlacGvglWc4GLMxz9KzX6RcbFUIFZ3beQK6PW5q/GQxtzXkbN9ZP
tyy+qaG8o/vdkbUyPHZ1y0oJX/yUM0U6rB0eZOjMbrLgBG9z+jBi+7V1qyolVxV9Sh3TGET/nhYL
eUrGpO2hHE4XoNVwfZb2KRefNGOao5ooBOYrfjHoaCbnDtXe9UiM6eyBqVozWI8N9Qo5rtyeFxM5
QP33aCM88afw8/ypxOjnjgYBhxi88EzbY7yaRHxu0aARh7wPnMcONMJLZUObhAH8fV1OYkHCibRR
qIt6rBENMLSqT7VPQCGKVYs/Ho0XYkvybSozDEaOV2Qpz/fK0piVyAmkwWT8oeMzJEyG0zhDiOwY
uG2KHyboLvFYI28YPFrpC4wmLoDkOEJ7RAdKrHIkA+05WEUaedB98yxi7cOXipuCwdjBW0R1SpOc
k/W4DBd1BKt/VWDItoFciVl3nFctRbZiNHZA7klNlvNiMq90+2ZrZhhm2nLpMftmeI79bmwfGTW3
UIoKWgfWWb1Qb3MaNA71AOTPk30PNbI3DA35LTZh9VZs1S/TgsFpIj3i3IVQIlznUhSwJ90K5ewo
FYD/HkxAZRtGb/nRtqWcB2rFWbXs8jBn3FmP1lYQKrFBGkZ+WViFT5Rl/TXq8gNjcYNsUtPZOSGJ
obpsgKUyf6IDp4pwFZTAsBBySiLWYVUb2wYiqNn/1N14PK27Nbk9mHPDJyfSIR1yTt6pv52YHLQG
6q5SLSLNQfWmMAaFSbBP3c0GLNDyrezrUfD5ktisfKF/jRFNIraGu9iU+wKIa0DEKGcMHFqDpbv/
h6WxwUDggDExsztvRckyqy4uWluSLIywkdikecsqnb3Yk3+nW6G9ydqSknRTSYYNcaIV/VT+7dow
VU/qWb0gPLLHY5cazertUQafDnIHbO36x4p9pShPKPqr+YeZoimj5XEAMWg8CwgXG/7k/DvCiLn2
6flS6il6rZZeO5CEucEavmgW9y8znVchBsrp6Yr5YXrphBFirV645ksZmk0ckvrIAp/MOwXjYCZN
piNcFDifgzhO0gvq4Wk5sypQLs1hvpG8iQed4n3IWu22VhsT7cUJn8XQEfSpxHjqwYBPf4CHhRum
1d2HXjNAAcxu9FE3FWKAOvgrMs/bqHnKM33e6UXo7WkVn9EMw+jrgR8AB8g4umgEnsi3vCDumTfI
YZw2WcNzmXNzoMCNzyCHoI/QZq8ikpPpYz2qznvkAD9YL69Yc2cJKi52y6S7pLBCMaBVBWYhoLX9
SKqzpbV3ivzmwXWHP2svzNDs4JBdodXoG5CncF7DPvnPKRpz03W+fcMFad+ssCK2bSIWUZkcPTv7
lRpdgu5zDDn6j78MyMD3gogUscGKMyORpX9c1GQxGPEC46ZEcG/0+JGUi83Shr+GYEZo8K+s4C9/
KhzYXoBAbVX3lmBUqjGktUfFhJtdN6A9V5T0YlmxwQfHCM2G4qhm5dRbQC3VHaNRN63/h1TGPQ01
QxsfjzJnF9N/NjTwi0q9o/i3MB6/RbJ7r5ODsrJT8gZp4OQTstYM81tteZKQmPqkwqlzgtTozouF
KkpN9Wfa9rdkoXwbIQCXpf+k5idug+Q0dhOEEHKmEnvDveDwdTE63zzWgW1ueDveJZTr6SEh43eb
B8abVTvhY2f1+RvhioDHg/E+wEvDbcIMX8m4Fo5ZpAYtz23SUVy2+XQK9Tm5idS+q+XQ9HFV0CUB
dyNrnF7TySwlb3cXckB/JDWw5557ofbzDlHlGpcMh86FLgFmFfXp4VE6mTJGKeDQwAJhQEGtzIuv
1dUGyWAjo+2Y9Jfjz6klEJ7b5Vm1iFvAwLgyAdDU2j6dnBKrQVM/xMZAXU08AwFJA6hAv7Xuk8hG
pF/Doxfh9A1tE1P1mGNgWVWmQTk9ERWgCcN7NkOEEz2h7g9xUkILH7Kb7sHvaUxrYQY9lTtN+6Mh
/CIGzvm1rhgdlCT5raeHrq/ElfPmaRa2OI8OgzCVokGg+LAquFKpUuETttf45VD73TPb/9Y03iOy
5/5F+Iv+rQ6+h/SRzuv3T9R3eFzbusOYndS6awDqvBCNHO0az3N3au1VAd9DNV5UI8jFt7oZxo/S
zKJDELvtw6ILOCTg+rYaTf875CNQKHnh7dTLYCKdnZF5zWeZALCW36U6NsIlmY85RdFjtq3wz36g
F47PFRqcvRNa+au+LGB0ApMAD8ffqUEDRuAzCmrsxlUBtwky/NaVzuxmsaezYpwZiw7IJ23e+smF
qjExxIv95n2pDetxpgpCCnpz0IEcISlPG/VSPWg28L0EMYSZzfPZA3d1jGp/PoDhBaFRz/mmrIzk
y+U4KOZu/NBJP2KK8VTMxEhPslAd5IPnJtODWQ3vsSxglyIKrwP+Ded/hinln7K9mFklosa4KrIX
hhc/VbvPWDoJbg+uNAndU6GP3ilmTHgoSnK/mxlnSewtd8+q2GfAkiiHkVt5T7HBGXcJOAar3rpu
T0R3qn2vS+lxujPcz65ml4DysREf9FkDd+NGeizzV2D9oax8zydwZTXk7IMZI8gnFFTYrn0r6Wcc
WjrWUslcbeNGu5b0x7/6vnydogDIWBVD/7eJuMlNOFQxnoM4LKpbFwlaWpbvXgPTDO8QMO8kR+W/
jaV8j3frLJ/QGByZ5UeAdP4F5Z51M2N33lQy923RnWELJuczEXO9U1N6X8M+31ni3rVceJmx/MRU
WO2myCeodcrM3bolm0Yc7tVkMh1IqOhjdF1yThnM1vQEPXbTkMSzraWjjnzw/Nypl2J6tyK6xLNc
nzIAyFhge+0o7GTEPNaclfU3xee7qfNguWlLtScD+SMvcYmSFvS5oHyOu/iu98MTwBoTmR+Fh8vY
VoZQice8ZdpI4nZ7UMEKg5WSSi5yYFMB8H5mJcYl6pPq5NnlZXCFebZrfLCS+lVnQJ5IZTEfnHnZ
uK5t/UmT5kVpZOGEwLUsvOBceC4or8zUnzBmkzOHjTRlrT2pqJeiAXjeRYV+QF5sbCwCUTeG0g6Q
3F4dS0+QiVjVbPfzsm/awT2MsbVTdXJt06AGWe6gXqJTBg73WwBtY+Nqec10p6cyEUiwAFbBFRPO
TFZeSuvf4X2HLqbbGM3L2ELSaZ0Egg747B1ZV93ZolJP0hRtSE4zuHRotQda/hJYGqldls/oV49I
afTIujOltnoaBmLf5cs5DFMCwCh2aD00zblJynLnxC4Cef+tiTO6iAaaPJncqvU+uokqjBiYeNEv
l0CPKgQG3Hd0zJVb2CFKaFvi/ZdOUMsOyzs5oGjnBYBLgxC294xi+qSH9I8Qgol3N6KSlIxO0cId
LWYysyYXTCnc2OSU2g5+HoiR2nYoe4N9ijNzFXdnefWXScrUZ7aMW6Y1hNUJjPGJGIMDJOXuMGvV
12jYt3Ag+QieBlagEPLlxvDIhik8TAn5MFF69VDamtem7fzdOmtcgYs4rDLk3FPxAMJmPthedddG
O+YnWhJ6z1G3TWfyPlx+4J2NMWQ/1NPCXYhqJCBUdrduN55RVN/8JrwWDvMi9/9Rd2Y9ciPbtf4r
gp7uBS7bHIJk8MLnAM55rkk16YUoSdWc55m/3h+ZOnarDtxtPxroTlRKNSmTjNix91rfikeoFBOw
FbO5vxBjpLz6SbYJR2F/AS7U790eEVwjuAY0qROzG05tyPChbGxjj39rW036XilcUJaZ4a8KlfMB
DRzyoRD1nH28uwfPS15m3FCf8hmlnZKFOslCisGkG9CzkLEMndQSgkhL0XGlIcd2HW1SxyEh01KR
73WPrimmWVtT3GA5Sb5G4C/mEa0vwmEzkwxVBmLAzJDlW05OK14PcJdoebN0LL7/xMXB6rYYyUJx
Uuhk83y6Ksr2kMRiOsD05SFr83CTFiO9/SxBwotO2kLuBYM6i0+cst5m4hK6UbGwgpJaNDU64iS7
b36YbMcxlOcSUMyxzbiEBrVr7kUB8wgaoLurAvIq29hzF/NdZvqesazNIF+omfWML9D6QSm3V5Tx
jUk9agsCyvdlYch1OgGklShameV4zk2VsCDZ63sfkfKysJP3VrT6I+IT7ColE9HWI0bOKmOKx0mg
nqQs8Rjyv16VjG3DQYrsiJuq7s/XoSca0Wbt9s6qSlz/kAZDs0RMsZlXzyTWv9mjf8m6yvwCUy3d
1gCbV/PTsOnA2oIfWtSS+YsTSl6PCUsyjzzxb3rAzQWHOTMIt3rPADErPQEMxq+PNBRJByLR9c4z
kmPaKUhJpmdBXmf8g0mpBF1n6OoULzhhXKTbXazMRvjlmA+D4al3sy0tUjjtBuGYfFeQfrcAPUh+
P8+RtOB2xzOzc2zl3BoybqrH+aOqF+OtP7J2CXtoFkpaK8vA+h4ao7e1rCEnJWua2Q8pCe9zIctM
fY6uqkH47IC3Ef6G2n6tRxVpykKnkVLZ3dqLanvnaOH4gED23vC7/tLpMR6VRBxshuPnXJUahdE0
y+tx3O+uMc3MN4JswdWK4o3UvJXeQ5R3uVS2Pn2cLvQJk5ouXOSTOS02AmAVEyPCNGdJK4LhvLaJ
jmgJcHrr5slWnRsPY8utF44FEzYDZrcJXWS+SkOyLtac5R8L8gQOcYxGmBzi6myrxhfuScYmdfeN
hD/tPvfR+iOXtYhLBgMA3zHgPehLVX0EcdCsZ+0C/BJvY9RptwqyXJ5d6mcISG14tMnXCisG4fO+
kCvuwRyBvnodJmqbwLFlGhu3Bjz0l8Y+qn4HdwKYysENim/JREnsUFua7YG5XAuF7yLtjnOuoetc
3aOysmnTbq6SxbKs2BjbcB9VkLGnDzw1Y2wydLfUcYIKWpCg2NiXqIe3XRfOJcNVuFL8nmI7Z8R3
xGnHgIEDwaKaqUWKLGhZjv0qi8nsmV1I0MdqwDfyBJB0ij3GqzRrBIuSGcPc/1O0JDkIS/UXtqKO
j1oVEwqpnNXmRlptdijoclyyAek9kIxlqKfd4/wRijMkMj1AokjTglNX9ndXnYwSqskpTXwMNqoM
bxQl3Xq10bK+ptHNNOdRx4nkM9hWsYkxAS1bJUFVma9KM+2+y8wn+MOdWOhVzw0n+7twxLzkGp61
pE0XbYNicB+AA6yvo0oXxXnbnqNCa15ZSpUtY5wY9q+8sMpO4RdpvoO8wdjS8/ZzCVupNIpc9vpt
MDhHsL86E0PGVEZKY5DCUaGsLXEIdIS9zz7UHrgp9Yt+ZYZBxX5o9XrSP2u3ekQBP+XBqRAz0ak4
bc2xHcBf3pBk2tjBA43DaC0yTFVNnT8Q4238rtD74v+UCLWYAbMSiVuFlPGFLkX+mvt2vJawi/dz
k5/NB5KJCQHHrilFhVncWUQMr5J5MsMS0HPk9W5dy3vqJzoYlORyWYKH7cDK7CuLDCKl0LVFjoRq
RpgNU4SYIawK7YC+qobSXeVtiry9se+vFUsGWE4hJyRCinyW8rUJ+ZZtOQRwKulKjg1gBjbUYBEk
nK5snIMPA3UkJd34RmfIxFNEosfUdD25jh0sKiUZDsVk+Z9qgoNaDW9mbuGeI91ibg10tV3dxBUH
nrYSUOenSliGWXqBUbyCCEYv2gz0o2KPOYJM1NghCYzci+NDbYnyJmUktiIId1wXLR20LH81TbRL
ia6JVVDX8a1ZfcGoCdajqAbcYAwlHL18VBi7bUuScCLZIgFv05M9qO7BJwVtoQtZcmUAGZ8NG6mM
q+vTcLwPyTS5vaIrUs9ZN26IsKjS1s0Ev5+WBb/NKGIH+RoMskJUq3UrpU089N7lkc6Eco7Tpr7P
bJR0Vuud8J+o23YcftBSUWMsA9NU6GqamAq+qE6TQx8Z7k1XlgdpLJk1JdECgWfV1PpbERRPzUTA
KtruWJma/VC4OWpla9cNOcP4aUwfa/HWxVG4rIy2OEWyzI9MTOWGeAN1XUPjQZ7QVye36eplO9lR
NbjQ4LpW2pCGz5qlPTmMn743vYOEA3xgGpunYOrieNODHEhsVFJ9lfloaHNZiZvS56eOkfcVKpG1
va52mO3rbdFBLqANEU8UxvCeAiBpKnWXoE/AU05z104C41G4dD9QjJ/aib5n5zQa5yvPNp5HO71z
ZVxAPp/6GJgt6agnOQSDySHmlap5CGzlEmmPtDHs2xk00alYVKqEeqhXympLNxE53TwmVxOo1226
JKMl2kaTJiV8t3GKb/oWS/D1R1gBkVr9mNJCFZl9blPR7CK3fJkBYy0NYWisab/OO6NApNkCJbNy
pG8To64IfBWukrFDH1jeKbBp10peDWiAgO5eeVVZjEy9iI9Y65udVwIkcUT5jBwdSR3Ge5CbDZ2G
omPTEiLaVabz5DXJ+2w703SDZAaZmTSgHFr8HiJSX78vXKKVbQWFOpOqBqgoOjhpkqbh5lF6jjX5
rCvWt1ldWSZyU6D+KxDD7QsmIbSaTedmXidQy9YrFGoJk5WU9jGaEdbS9IshSKIOC4bT0+FxRJxx
5SrGlpfTb4MXVSu4L9CPzFbYrpsi5xIERWVdv8HqI/mPtPsr7gjVCSMHLKyJ0TOFnI6g04Om+EuL
e/HJFfYiPnuVZr/ZCjtoE5XIAPG0L3QcqcYi9li4VB0ebOEbw0tZa88jv12qYETTNrhoxvO1FW2b
0rvnEkl+Ms6Zl8sJkyO+qchNOcxMhlS9spceEYdnvSyY5BrNSQ20bYHTp0aaqAeMuSpn6VMt9sOL
ZvbG4vOnf/n7v37v/7/3nkHvG7ws/ZQ2gPyCtK7+9tmyP3/Kr3+8/8FTx5EOpF+harpuEFokNf7+
+9t9kHp8tvb/2K9MXoixxXY5Gar9vAFpxOR3MZSivZ8flJ6E+xJp3W5+iqN6vE31p27cz8xTpvDB
w8R24H6oie8mIT6tCOKsVP8yP3ROKfDYqMlKGEpxynrmkDKxHfJMhAW+c3ownXYB3TYFTlO6d9c+
JTK48epS4r5MlmVUNButqp11pYsOFIsfL6IAt0lWhMGC5nv5NVKLM0iZY5qJ6oJ2Nn/WsoutjsmT
Nd6SQNHdNun075s4cmPRsU1pTXZMcyLR+umi0ukarZSSbORZP195PrTRscSKPk3XkUJvfE4LpyGq
KpT6UQ8Rttppdbb/8zfFMOSHd8XUha5ZzBaFKvGpSOfXd6XSBkgdNa0DSBPbWQBsapOdQM0IFZwu
F0W0awMGzKIdoJLxVt3Nx3a/IMhKJWx0SeMgQBPq1ndZlATryH4hsTlYZo1It73Ixk3XiuFcOZe5
i9D6eHPzYEKphxY8l5Asnmn30oP0vShC6q2Ck6bZtK8/y8jpoM0MBf9Uga1blrBWbV2ITR4N7Q1i
oftAEEp7/WQjJKd7NukTHNNdMIZuyYVGySsKaHWTPAGWelva+Q6cQr1y+/x7XWHovtZaVo6diXFY
tcCL3u4iczwZcbLTUC0gc2yR3ob0xjL4NDcp8QN34o7G5PVi7pIueyHlPMctVBk/m2ual1hL3TPc
e8Wzfq+6IvlOOgVtBUYzmNKGIDMe81CLN4bg5J3ECNLn2OgoQMCf9vq6Sjzr1DvypHLCOtFwPYdl
GDzYaR+t4xBxgp9dBnNw1gSzmYxYkHvPEK5UTe5scHnscNkO7/pxXszydFIDCongnfVajep6dS1p
aTjjhG29dTuVWL6OoFZxIhYmK1h6de6TbqkumZtqaB/ZUgEyRssMfuxG0yoTUQ+ekJifC052APwr
2/QAVhTTHZOjFT1J/XZ+gBa3SABzXP7zj3z0CAtJI25X175x/TQZ9u1GFFjtYUObJMy377OIRRYC
ZlCfTnkuLbnojF9t6fsEPjL5o5t0LDPD/UJpVOEBdRq+xbBSgjF40FB9LNGDNXtBEs20qvt08fY+
yTGLeTpS15l5F1x9e7O3Tmch+zlSpQSIMFR4F8TjYlFP2540dBT85WCs+1iWO6cnXUSvRoHJUBVr
Tm/OgZqpYRAA2lCJ6MOHCA+l0RHsNOAvKLtI+xIF9m2fx9YOsAqM1q5ky8+Cd+h//Vkd2HVHUHla
CsNpdhJgySZ2E2Xisert31PPpPxnfLqeZaV4aqpdK8ITHcfgOIqvsy1lHqYM9fA2B6kzfW+2Zda6
vEw8GEMZ7XTeGc3s7lRUPvumdvmVw9repkEMmJlmdLkAXTq5KXTvmxL2j6MxBIDJ5AJWy/DKwe+s
pCRdetlo4eZkdDP/3PlBx9Gfj5n3U6bftWDkiWfew6Gl2xHkyYU+EK22OMdQSWbGKxGbkJY9wFVe
q3hM31HxEHrkL6LHoqaYt1oVmZetj+nR0JXtrH+yMRjO5bMuHGNPlXi4ZkuaKZzLqEkphqvi4Ol9
fqoc19v7SgVlzsL/Fejx4/QvIrKjfXAd722et5dhe1Z8coR5Zb+Bo7c2+SQOV5wBR63pOFfuOnrZ
ZlPE3Epmh41B9OE5SYzxlMacN7hp/cNV11sbsXXtO8MLURc/u6VmXYH/oj6yo9w+1ISmtkL4z0yO
JIA+4FJDnny5Vm+9icTOZNCuqeVwqMhW29HbDxYEfjX7K8V8guzZ8zCyqmEt+HAJAGQScKIJBnU4
0/+hfcvNbwE3TBTlRN15BObM6XzUR93JGF2ww2n3BNigX6vjPVCJYjmrmXTF+KlrslsHGaQgD1JV
X7RqOvKFYFoYON6ziw4PbUqWhpKU1Q75Q3r8iz3KtP5pjzJ107AcFS2PhQlN/3WPymo/y3CIJOvr
kZ5m+dfrwDkixjQrdQa9Rg4xU6CHWYShox7VtjsVJo4qKAfRSnRKc2isNLjRCaNQ63iBDzdeux4+
REOq+XPf18miQx13GJVmckz15/lBy/AEKxqsF5TcCwl6ZTFjAOokOFi5tJ5DpgvrjGROzUdxeQWj
9Jlxd92OPEUJns1xNDaWQw/blkX2Cj8lUV3v1WBaxK8ZpGQtaArXad2ABCLpQeUg0RbSOUVF9GgR
Wrn9z9EVWx2ejSIGgewva+kdDcAXxsqCgd6m5nHG5yahnx1duHaKbzPvBNNSrJtoJBfRMOzL/DAa
PdPTfPIfRool8cSDW+1rydmnGek4vc3zklnuGtveo9K4N0qcVCTGNP6XKKyA9YPGntsro6bZdEyS
NYlfu5hmnR+Z7rsh8U0Q1HWRuc3ioKaI9cgEfLRIvyKDzw0XaYc5Zun0A29DU3+/TqOQHpTLuaM4
hPl4anuDkA2ZfAXW4y0xeDobza01qMnoPIhuJEWMC/d6hu3DL5z1u4vZiR9wnJTdiAh54yiwOHrV
VRdN1SvfIDatkkBJLqjA+lVjNW+GKOUdlrzxxrJtYsAZYu+aa95lBsFWwcu0VV1l02f2Y9cZ1tP1
PtZifXggfvan+t9vtL2im9qC84y+r0ntXXsmcF7f6m/m4/48cGIJWRc47DA06OlVHVnqqJaVHhmV
Fwc3mqC7KnQRb+1Evw3gHZ1pJ7ocvjo6grOvqXAIMVXQJ57K3Pmhh33yJfaybO1xgS2ypB4v/JIv
caHF+Oe7+Dj/ADdoyUlKZIacrY+OOQYBWagEMOVQ4mLhYcnLJ5qEcGEhVsZRBuETwOIpy9l5njsE
8zPehJc8yMTRGbG+2MoIE5wVFHxrlR+wlDZ7hZj1RSqc4BWN3lcbi6dBqgeDLQabg977GxQfylOX
FmI5eMVTlTDryu2YUdNYiWPqMh8VGMjqaWgRpPyxxZFx22eBuy/IIEbajaTTMK0XuNJYUFJgXKZe
n7QGkZe4TUqSfsjt0zY/nTCi/5HNIs2mGV/BIbTfiLtvSBz7VgFwXteiaI8j02JUU1NedV4ieekn
fB85WZOpCOHO/FQKAPkt+e7bMkgO8/A16v1nWxsbALY5GTYqGsirsVL29mkeYKqRxJ1UwdK6lmnk
BrUpUVZtXhxn/p7S/OOj+c/sEHrSVVFgJC1cziCHC2u51Qajd3N//RsTzMpurgiS0dd318MLZobw
XkZtCrYA4DoyqokGPh/nqxkTXo/Y8+a7ldnjMZINijxqUZ3jT80RsHRNYhkxvppz7ZtOnu/E9rFF
TR+VBfpVJVIhn6u6CU1qrLbzuNotJuqHYShIg4GAwc5D72On0fn6QtSmeZ/35ri22fgXmjEN6GDP
LIyvngvdofHLg2HmNjCWpiuW86AzChRKfTNTt/MIJqRCW/Wdr26lTk/qOiAr0eQtHE0XOzfprxXN
NREY6dJ3ySVpJm2yntV78+iW4jL9OaokD4BFE6vesWtSUouV/lwkzblyIR05utQudjR4rIhENRYM
CpNOU/fwsGPuk0hCXB24IIvAA+0UePIwr/VGBzhgKiktmaOPECBx5plr1vUvcyn55zuhUP95IzSE
LQ2WCtNmlCR+3QijHsp90MLbjF0Le37rFHemZ3QLZ5L6k8iw78MBzGsB9mBu0wYoFga9C4/pWFYn
ce7IgCEUlxtgdF9sMyw2FBj1fnomtS5dAvYh/w0tHtV7HVPboXdcMD5kk53Iu3rDoTBvcpf6oaGr
rgdEu7v9gz+NdschZrDChgyX/EVpZX3o0GdDXbTck+d45cGW2d2fvx7m1DL4Y0uBskDawrRVW1Lj
aR8Pr/gvKz0tPLLssKws1MYCNT5hejz00XSni1dF89W1UBlRCiuuNw4zmnVY1+wmALg3eGPjG/oT
8Y0xfcQKyG6EowDIFU/nP9Nyr1nnUzoZ3iexmjdGQuiISE7LY4IOgMV4ISufYarpD6uwD1AK+EG7
9jQivmdxmVubHOXmHkwXtM2yHvWYk5cTbkr8xJvrTZxUSQ6KJHc2ScUxIlC8dN11pgk0A4hKqWVL
fyCgaQbPAvdLrieZP38558vn15fTIizS1FVVGNRZHy+vOJ7IvK7suGcFlo9yEgTXEa9s0zjoG6T1
zUYsdJTNgHegQTxTdhg9HMLsYvA/ez8ts4Vqim7nDEFwJCDo3czlWrMDYpIyE6GQtNu1E4XkVfee
RECeQ38aqEViK6y/WF2HfBiLKv9q8Evt0Q6SqxIV4b3gGPVr8jOWNnUntMA8ILBuFpwb5ZZEMmEt
6j4HrTEk25Td+hTrpv0XrSzNnG60D68UhRPMHVMTJhfe1FX5Qy/LIq3PUgQxGD+1oAo/NmnevBhm
EKJAcTM/IAkwb+iFveBDRUikvvqtlpHyENkWgobgAZYrQrBqumUlyaOhA0ZUV5HTp376GkoxbMwp
fbSybJCteXPnazWBLAXS4BQ2YROL3SxyC11hbeAU0zJMa7itols6ZosPpyirm7IBeGUp2V0VVzkh
2XZ1p8eO3PqRI1B0jdoZN5V/0RV48FZlkzGHJnhWB4IXWDY0Ku+RuNCLTssDQ7zhFkKZuWqTThzm
h8o3xQE14FfXLIZ9UuX9UkFmsEj72tga0I/m6aYzMqCBbp0SN+d879Syu+hdmd+WeVgsPOvHtawK
eoD/Rtvcl7bYZQCcNh5n7ENGEUZyB6l3zF1wQ5yAtmirMceVfDEDGS1nkM1cOniRemwGSHeYVlAM
1QEXwaRS6HzyxiEZLmcA/PwQkWlz/bEZerjTTGK4XptB1T3XdYQhWbWaTSjt6FGisZQuhwRXCaB4
p3pytNQ0OkonJBSFtAcO+Ga+v0oeyhg1wPwSevhQgho6iIYTg4wcJn29ooPiSIziAURKBBzQKna5
L6NdajBk8GUHy1mHDeXqZCp2Dft9kruEmTjs26ugInlL6bZ+YOR/2OHTyl1GuaZf+Leayxhn8jXp
XU3QmjfhPWsN+BN8hgdniu5VPFjOaRfR2rPli2/qG1l6Fl10hE/zRjw/LUT+48/XF2vqJX68a0zT
MVVbcwT3znTO+8NdMxTD0A6tw/qiooZs7KY+WXYKHRLSE+Bx9KMly17rE3EwP/XtXF32BuxkZtjT
AS9HKVINHU0xFSHWiBIDVkSDtLo0kNXbmJNl5DUgjpBsm3kGOVPNl5aDwTwbUnXXT3PQLrJ8elA+
u1nORCAJ9sARluaku6oR3+GDHR+dqLTO0cRBrkpO+lf4SY+bdG48GHXR7xR3nap84/nybkFWrhRJ
aoZnw7N08vE8z7k62zoW5tDAWNDLvVomT24QQfpyIMy3qvGoj70FtAS+Q9Qr8lk7ELBuP+okUNQu
TJisnBxeDKdeCybLi1rJfQI8xtuaIe1fLGmW+eG9cQzdsAzeFMe2DPTOU+nxh/cG20ZhRnYn8cbv
ueRbItR+XGPTiradxHpg9GjIVfcQZ9t1n4h03QfK7nrQFWa5crGk3xpWP436h9tWN/ODkJWzNlRM
R4PbPCRaCnEbI9NN3Q17J+rQaKkCR9DkvUyi+qZrYnfvzyOKFlm0lZEx0TUjoP9Jenst5fNBZdI8
NTqnB70mah1DkkY2TfjKuQsVf5FmJ02I5zbEj25QvuJt720GVTxUZSa32NnAtmqw2/UaFmGBp4lO
W7h2SU1foqEZL/HYj5cA54WFZxgobnFfStKNrhk93F7NmdgX44LVzN3gOin/4r0wPpZ5jmGQyq2q
qi5NaTgf3wuvNUbLbkqxHEPGlL7ZmDuktMnSInOFjEv3tsX+0gJm2UKJr8ibtBGcTRNCR3Qbt3bq
u/ncF9at+i1qXI/Qdc6qahGnJ83NiKZKdHGJquRicJ4J4tA4WZgil0brWBcl3czDT+nUJ9k3cl/0
8Af/fCEQHxeCqcYwrYmVqk/Vm/OhoaMMpm0bPtnUDB4d6wD6qzhjcHV37lgRSfI2GwXmh4AECDCj
UFooIVvcRvZhDMrg4NMBW8Sx0t9QuE60VdNYG1ob77oR4YZSEf/hlSnXign9IMZuf1EItmJbIJHU
7c8ozaobGr8JGjhnz4vYr3vXUh+dEg9iqHU2s/pMrgOp9EsXEdUxGccnezSaC3HUl1yT/rcUStaS
OMfXmjyplcHsklrYC9e+52sn03uu6H/eNiis/6LotacX54+rKFY8lf8EPkVDQ2/54RAwEug3Vonh
LkmVEIfZ20qW9EAziWhFiSduZVE3L8uJUSXjlc5c7jZugX1Q85YrIgPcqXlMYpef11j8eZppRbdL
YmKiZhuI8mtWqVNS5hd5oZTroWdQPPcvZ9JIL/Tfg6aojkrMbmtbKU3wjk2SFc0hfZBZJ4CMYeEZ
dH9nrbyRbedhT6cYx7IvR/jR1qNJeTcpF0GWKiyMwsP/P6uo54fIe7ve+Q69CDOLWcnrcGvPuPCu
CJDm9cXOs76hOo/UbZHGwVnJvvsRIvTSVIoNVg4NPPjk/JTEky21iCpgJrk0Hh5UunDFcX46fzRU
t39+qdv/tK4KaXAfa6bKIcVir/l1XSXhSTI2BwSVxBqxBnnFlTW2j9gJ4WfAsKYDCG5H74OtOnny
whKme2uTikmHz5isdpQE7p1iuQt71JadooU3IwL1s1uKVatF9SFh8nyYP5ofBAyMbduECTYVPBWe
O0IImh5yy/n5UWCxqqjRqH3xQkKu/H0Y2/nJrIlW81qHaKE+KW61pGn2lu2LXdciysbWKaHMwKCv
WLFW8zi+Vv0z0T3oSWgUbGrdqXCh+k/m5KabT+DgUBpnvPdaGkRE47Ctpb13SEBUj/boklISvEU5
iJetLMvip5ACU+5koB5DtMyk8eg2XCoVQeoyrkJnPegZ0ULwrmG9DCBWmuGO9rpzCNwo/4tVWPun
RYqpqO2QKiE4alO0fKjxHSLsTDOoK5oTnPBNu+sWZaNmlzZH9TPAinqqOzNeMMVPbka43utC9ROM
odVwIiXLpsgLgP7UaFqEqhc7TC/EN1WFdgboC+7Q2P35lab/05XG7yttlP5CdThJffx9yzDxaGGT
HZGkuX4K6t664Trpel25zE/6LrFuyqHO92WavEuy1tdqJU3i1Cewi4N8s0mMLbq3aI/5xD3MD1I1
Ymh6VEuTztEMEtq57WCtlSC1kJMGMKBVV/uL/UH/eK53+Kc4OpJLjSLRFh9vGsc1cpuZabWMI+PO
9hs0y5MCwmj1NzPy4OTlB9ed+nm5my8iTe0ePW1iM08Rp2xZMTydbyPTpFXTkOsXRo62D2s2t0oO
7HCWdg4KqNJ//vrLj2dCx4QIYatCtx2JxEF8uNMjlLxYE/P6JwmRfkNMJ0mJTmwgSDomCX0hkP37
pDWCOvGLW1ENLk52IsrGOD2QKHkXTIKmaNxSqDpiPwOdOQJ2u6zUxDqW5A8O7DHLoJDMMtiOzqZi
g1BDK+5TOz+NQZ8scW+hlps+CnXKej+t8JZPtkcByLufrEdd4N7CncCOmqvOVq8q/D15sJ3Rmm0M
H3PI6mLDyx5sqjBfe0MKUa/G2GAld21gq/cV7m8XWcGlSxjRKrpFkOt9EHEoqdgZKyJetzWhZxuf
01HdOcmXIU9NNkvUkNMI1dQ1zKBWq6yKaRpJHgj6TYBbMivOM9badZVvJJf0iAEo1OcTnNIlDakK
yV1vcKgimNrdzXrqknYyschWdgMyxdbcr0HhyQsiEbma399/+UXAUs2Clu9ZPkBw9usPT//+JUv4
71+nr/mPz/n1K/5+Dr6XWZX9Xn/8rF++iG/88wev3uq3X56sySgkZLx5B17zXjVx/Q+NzfSZ/92/
/PQ+fxde1/e/ff4OlKqevpsXZOnnn381aXIES9p/SHimb//z7y5vCV9GrOhb9WmZfc+qT//n+P5O
DLf3fz9++ftbVf/ts2P/hoAEHCKdSWkZbHefP3Xv899Yv1kamdMUGSbxN/RKPn9KM2Lk/vZZ0bTf
LF0zEXQaBruklCiGSLm6/p3+m9BYzvgKR1DVCevzP16H22sxdH1v/pvaI9VwNDE1TQ3VYCf+qD1K
eyAzqT3hB9p6PBQ+qt9FC1HFWI7oru+wgzZfsrTQXvKGNOSl1gqMo8geYsAKKnE1nRIrxyZHbYIA
xsP/SIv0dTA6kgmkzLUTz8fD2Js1ab6q/gb/YLIg9CqjbFLun8cIUToWBo25SdT3T1hnzBCbojt5
XBByPQfuiGuz0Uvle2eq1jP9G0SCgdc4j72ryxA3o1I+CmagdNiaSY2Tp3qJJQQu6Xuojywrgezq
YWGmyOhpwXrWd0eBBT6offZUxrQQKH/y9jQQ1graAkROI5UcZkcta4QXZTBu0V25P9o8cUxkKCb1
0hCP2ZuqD8qPADXiOesTNPJar2I+ZM12X71qDL7wDdFk2LJUL5ram1+gf7fudWn9H916/+V99cu9
+G8Ng/C3OHhLPy2a8v2t+ZT9/umhfquDqg6+V/8L7knNZN/4r2/Kcxb/eGuDtz/eh/OXXG9EQ/1N
swwbkZ0pucpVkyLheiPq040obcnWyqmSu44f8/NGFPI34aga8HFmlFgKp53t530ozN+EJaESc4NS
WEy37//gNmQ/NH6tqmzVZC3GiqRbkh+kGh9b9mPXe7lVCKBqXecdo9BQwPUgm0+pJBn+5P2Krm2x
qbSyWqPjoQ6mabHqc58Ks+iqlVE7OrJaX0NDRbw7WVzGRk9ozejBWB8skA6VGxIQ6RgJ/f3uHrGK
hj6K+FhDac4Wd/7SltUKITewgoHqrtft29Kgk2EHw5aIkVWYO/W5fHFs2zp4g76yZOailk1IzqA9
i8VkJc1OWVRtv1dcFCaqaW90heFl6TF1Bwr+rDyM/tiTc0ceBrq7BOV2XBDOGVLow4+N/RiYBWmH
ZKb1uz4CLQGhwYL9e3Fl/Y5zT9kobndwtfRHFmtQLPp8lzoxXQek8UXfvebFiIOLX22kbV47d5ZW
PwUEHkKrH0nyATevuhf8vC+8nug/ldKGhxE8hjBjNk38oNQtzKTYIYNFwE8mcoI8UjKVdM9fxaWL
6obz5EIls2AhSnEbN96NzmB4ZVhVztrQAH1pt1mYvlR+9ipDVCYJLnwf8xrYCcIwGrUFzkBkB8zN
ZenFmIgda+O7xHObPVmJLK9r0qeRx7wLQpaIw10Lr03RO+80WT4l9J8WkxOUQ4dYpjSKUZirX5iX
Ejtk45lqC3K0yEWBgl/+0Fz3oVfS3w0DukGWDd8KWb8N1fBj8OMG2sjedlVtU6ItWAyqDBaYK3El
FLZYYC3L0m4gL4i4iZIO4QJ2jcOBEMVCXyJ9Y5wUKmW6IuWOEK9la4BnaDNU72OfREjbjn5hGhu1
bKciFKMQZOMRy91+VJtwmaXWOWarxF1ZgepU2wQGE0IrHFl7f6iJBdAwFvZRQvYSMEaAWYjpqjCd
qLQ56V0MaHYDkIWFTsDcxc417JkSoRyh2uTNoEaR9q1VdIwnx+iVjtF4IMVqo4gMwIyuUNHzz2LW
RDuHzuIwjN8mIgeJDSiNQvZDjBncSDTzMReE5hTWKaN1aZKFXpuiX4YYV8FM1I+gXEVwBMIz7tHz
t4smrJ85ZnwP1U65SRhDLxLRu6t+1MOjOsblvXCbryK8oP4L36IQzWxNfyZRHIrMdNB5XwHzB721
LZ2mfEnq5GXUcIKqGlSHLI6XZp88lwlbZlk6K3UoylWq+ofkjimfehC+qy3UqATLgbKRUFxg4t2Q
7hPkYRdOB3eZSnPZTe61rnvSI6zubWCsmbcVi7i2s01EEhmWqZbEhYm2yn4IP/t3vWseTLOG4kP5
vTaQ+6Jy7062r1abzpLMqccQbqJ5UBgy79XGgM1v7yd350XWOaJE8wvRbglD2a2fITBqRhIkra4i
ITtliZLgwYhEcpp/J+m8lhtHkij6RYiAN68wBD0piqTMC0KmBe89vn4PZiM2dqd3Wt0iVKjKyrz3
3P//VwdZ1DbWYTI+UkDxoP3lonx0RfTsS8cKREJbZ+Wvz6uHFMb/8GnmfjJAlkvhAVWJhZdl1Aie
FjXYeo3Fsw2yT6K592MT6SgRNcNLIdxLhrIxCDkHgOgHrHmbfktqqxOIM125LEzeLPI+nLkPCzcp
ck9fNIh5BSjkKNc/MVw5KLgvdN2+0KC4rTgdFwBddpSJXz1GlAU/oFf/Jq0MEaqE2xuuGRnAL87E
0TptpT2Dvvk29PnZx7LOX5My/+0oh1Rtp4KrCtg9lE76lolpLplTkPs37asou1RzhO5Oq5xSM0xX
EoBecjQ5yIBwSSWphGQ8ckhjEO0qC0abzD3CLisA9eawY8nF7Ak9oLeSmb7VX/BFcpqihYMxJ/Ut
BgB8A9gf7E6jsyLHnwp1Xld2f0jnGLEa6a5pXGnUdPjLau9GygJGtDutmVxxZj45kJCU6RWdR94l
ie+/V1b7fvKzMLzDtYS7KyyguyDA+5NrmmVqNxxlhhm24E6ZSLoUCgzoBYGf99aHqUzkhqWditLS
aL15FDqb8vIqEyiPmyWtvWpVkqphADQANvy+UMvRa/TkvYWwQlMHmGyuznZRph2h0D90fqO7UD6Y
eJW7IGz4Uixq2SgMsKy5jQ4DaXbKApYF1Zcnd/nfmhUZKFsdQsTNVCU/UIJvVVRatxnkYx6yZ9I6
Pai1BTCgqtVta8AazjFQySFpKH0G7BmSaaW2uTvC59yDp38rB6AyacH1r62MJ7phgjW7mcS/unyR
SjZpnN4ABgVay2QO9/+A3cILyUbDE3pFcrTBAJ0eyx0ixO5DGOTYGWqCOBftB9x/7RJY/0k3vLYN
btWIeTq3qqd7taaK5SNeC3pZfqQo77OkvfStnOCdql6AsD90i015rRaC7gKBbS+s40YTqbE9sEvY
FSGxGPlAmI28guS7uV1kvZGIKHQYovjAvJsD2jPxh2yqrc6H36J2YRynlZvear7DPjqk0cGQE4xS
EMXCtrHTXHxra/Wj6kSuvtZNz0njzC2r836Zswu7eNC+TSwLSiIEmPp0AsnUgNHHzLkbXbVOji+5
9crWn19AUNFHMhDOkRmf65Br6qqwtpXSsFazHj6aKSCQjTCrKYUdRXRT5QUvdvBmFa2xnSr0cXTW
pPVvInUJIFg6pr7ViWRHTxO8HsOo3ALwmTMItHEbNT+C9Qajko93oJ3avu7iTVxflb6Ndnqsu+Cp
SO+CIkdQ7VUYqnOiDq/xctaamCB3sIxUNNj3IinEjcveqzBdiaNURjA8Jl6lBo7OPXrXzv3WjJoX
AEGcsGH0VjLf7qxU46ahEs5tuXHXCBhJBzuPrO2I3GU7ZFFs6/LyEuoL6aa0yT3cVRMuwNziVF+D
Q5qzNEsSyfaRM7ZrsL0p3YVGuqst8qCoM/io1WbqxG8pFn4ZP+AbG66yXv4qDBdClclBjRjIipsL
nIlbyZjGLYj5dFa2SV1oLmSijjjY6lrw40iCDm/GsgXHgq93wL6iGQKh49ipebTttgiIusDLU6vM
YaNQ7B1F0ilvSW/ltWEXVnRyHteIyDY5LsZDIEnHHszoz2qwTyx6iRtFDz+qYHBzMflH85Sa0BQS
9vb+BhKUuofYL3cpF9Mb1dUXmJX11YzxFqPmCLZqEm/KUNlg2GMc18i70dI2eoCHytCoBIUxuV+0
durQXqrHGFuMPYaEQCQNR1o82kY446pBJmOncvKbZuC0YhG/pNb0uJI7WkyNAOW6MCRHLuuZ7+qj
iBnPoFN5oJ1I6eavtRWYC2EoKxeS5G/JnXFujUc/mxBLS1ZZ/W11z1A2c4byKVD21kjcHBJZTe8x
UctHiomOGbbxpxfibZVybSBuMfgxNibWbAeCZulgnRpYBG1rF5f+0cfVvdXKjzZ9mzIKHm2qXkc0
wEEtf5S8JE6Sjf+WYh/pHT6snklxYsW/mjFF2zKzgKknvCA4UoiBS+b3KlWaXVL+TBPRQ41kZa7I
+nVmnIVZjimroohp+wLR03zAsoVjTZGI8Q1xKAyaaLciKS2C8RLIDU5xMeOcgjVjV8FbL0PwrOKR
DWKp7yiNckhU4+BDoTXXM0kvZ3SBgBFSeBbWNOq2VfR+EgIJQ/klD6LgIKv/EpPEqau7qDIohjFK
jiqkmSFgKqWpM2AtM1/ssEe8sxAJkfaJb/IZHFEkdayhx26HU2fryDa9ug9+8N7lBxJhFf7WsnHH
KXpX4+QV9b5LKlQHW1MRNg3yU3aRktM9rN8RY6Qb3UgeQasz/gJBivnqZ1avY4MIZGqR/oXoKhJu
aey3qu6lY73L9eYtDOkqpEJ6MVDxI0kbbGSzT6F7SBo92hBRftNyfnYm16ckSTaCPpBK2cOgmShb
7FigvIzjwQ2JWsedVwE3mX9iFXEohozNWEupF8D/t/G0Zm6dI44pLGMnkgrJLjXfIyVDRhqPx1Gx
MHA3BF0pQ3HVqujZCf1EF1zaqVVhbgywnVTO+l4WqtVszJeZ0aTaUMMcyuZpow/pX29dVWv+nlnv
5ZLde8godmuQMRZm5VMkedMxhIS2Z691HoWwg0e+t/WsuieVnBNupqDCNJtH1PatQ5nVOJZ6UZS5
cLpiOoah8kqINzvu6g6ckmo3oe8jNOdE9kTnLbDgQiCcttITz4EJMY6z1WNOtTMs1tcgvifpnNo4
Nhd7zuMUOigsS+Y3jqBx05O14TnU0XXUe8igwPFtPadmH/H35wA3tKTbLugp2NCpf8vjf79DasZ/
jE5QKPuaWt8Wc34GYe4w8CVijD9mUTCLkujlaAqILUPpQxeos+T3hIltciJXgSgRNmLEjiWmgavN
/3qLH6dVaaAnE4X8oTKEboM3HoXdQZnL3gcnfQrXKRBnK8p3VhsZ1+nFEgri3fUBEuasa47ImMRV
tEs5SkjgSy7uXWH9DKZ0qxu8VnDtTJvscD8Sml1FrAyXCiydlWFNdruAqC1RFWUdJvCuHB6zRowP
lulTZyhUzAWhsiQY2WM07ydmbypjcntpYDjOZO5QsdlWtOwTgmfsJABnr+QYTGY6jZbAQKAsof/w
j06F/0gN1NVqoz76PnmfrYJwcUXYA73POCr5KFJYH/XkL0z7f6ZWv87QLBnOrbaY6N7pxsukgSMb
+53RoLnLgt9Jvhtze06b4qsYlWNqyRZ7blbYJH5w7TP3s1FCzzI7cv5SduhESC4wuMRabuxAS0Ht
CE7Tx9qmlkh90Y053NXdSvAT2FzKZ0BzB9Yrtx0p2SStCK2y+eAyGrjimN3KIf1KVQHvoO7TkeS1
iwZ102Y47/LwQbbMvzmadAevGpoKOMaiVf6khuz20skMctDhqh675tC86y3gqjbJ74Io5NAVLT9Y
EiqUVLhXZCLoug6sHBs39JA8FgO8fOK4MwfdLxlP5vgH3bTJDI/ortwURjfvu2udFON+TPrfHP2/
PVMmR6wAGtN2S7S6ban8MAiftxwpCJ2GTrZbjEA0Q/aoukVl1KXsdVOErVbvVH5rkO2n4I5LLXPU
II1gZhPJkQY/tLkxzyxkI6GfhpIWbpI71sB8w+EoeOxKeDWa9y6kkATYw3kqvQiK+oGjBXJ45Xci
wZ5lQq5tkKMV62MJqp8B+sfQiJ6dgqfSdYqtTZTjxlRfc/zWzggTx8uigwD9C1xXk7sCQFwkp4kh
RhBPlVeBVDJHrrASKegYmO/Wc/IXLNFrUg5enI6KK4ulYVfplvS3xC5JWDW4K5rGsiMB3BaC/iLM
0YnbsQ3YJBLeglFwB7Elcdw65ST88eKeaIUdrXFiHtrKbGJid0fsWCGeOUVNpK1S5Yva0MNIMoLD
+imigLk0uEoc+sd0elqDOO4izz1TivcwdhcZ5ZtRBy9KG87+ILQmYUU41ZGHQBrcFKhfbGr+f/2a
US9RZ5BWuclSUcLDD5hauXcFpSPoOgr7SnmkYBrTVfsx5rnbtK90aiD2ZzzHMZgmSsSI7ZKWlBOk
80+YFvtZPfcYOsBNZFd8We+JNYKUHqEtJTzMfNJ+ISkoeyurIIckr/oCnVrEWIgeTdxUGnfpea5k
VyvyDTqfySvFClYRWe/tUjw7wpN9VZ3pnXCJt9Ywbsx9PRU94SqZSpJNNiBXwHBtoy0kzLvQIcfi
T0lQ5aYMYne4Vk+4jP+mYa49uZlPSjP9RagwPLBSx3TWJWdqrL9C+gmq8stSxK9KX36kilSqvEvv
o1ptw6XpEOJlxabEhJL2Ka/BHB6r/1IhdMVjcPFT1EZCiNT8mMXS1dN+P8nitcsFN6FADKsB0xTj
Ap5htI/StvLbQP9hlEFZwA26XwqQfeUouw17O2/Qyte59aN614z8nbQMXFPsDXFwCJPg0NXGM9Ji
puj1yD3NJMYw0CVOQ+6+uWa8AK/xUshmIH2bFzWctuhAnLmZA6+bSWhuZAn2ohz+5TJw54U7CuBn
5sdBTk5HGr4gR7J2eimQ82XtAcr+KvF0lzJ6pvAj3+MJbFWJhnBIpafOSW/rfUCjMR3+UuhIUJAf
o9i/NoWOJ4/O5oYu3juNJ1jDxGDujFx1xLWrYJFlAdHZuEDbuvdj5NE3gbA01aiIJpYi93c+Ula8
x6qVrg1poEs1UYn9KpxucDZMlswS6oTLIFFm9ey/+TRbm2Ymzi6NI78VBmkzZKZtlCUm3Kam8m3y
ylal7rjMCsAvhY5gLpdfKthvD5gSZg9rVDhyaBum+sTZ2kAdMStK7KLc6uBE0fNTXvGywobtdzGP
1YotaaOtFfHUsCXD97zVBqf/lBzSLjmZDA/2qSa/iKCLKY7TgiAFROBzWx70KdfsWAmvQ0CzE2EM
rV/DcMSSg3wxqnqXLNplCGmrJLVkyznXTQZoG8KjlLUex2aRBhe9Fz7yii7RXJaxD2bwNrYEj0y9
+NLw4b0ZsDdRpOE7EnDTS+hCeog4IRPQF98RALQNSRN3DKhg3IlUMHpMWWnbKMSzrFGIQWHp/mIo
2Y7mW2pLAr+FzrBvtbwMqTB+6HBUL3qkH80E7hsz+4VA6nB2MnWmpp5iuiKT6gstZ0JeR7IH7ply
TaR7jHm2doOKTYbBPNt2WDU+0gRm1fC11vc0HLL+IERQMBNj/cmYzoijrRHmBPdUdJWtjgx7XqC6
moVTUHe7BKXlzjRV1M8LAmGhemsJ2LbIjj6XVnEuTagPo8XBIlnCpZeiezVnpKxrzSHKs5uQ+bnA
qSUNDU28cPmT00jcNBrPI6sgKcJa6eEfZqbftPGmJngA0kLn4T2qfZIMakw76/Eg5S+xokk+DFnK
3/K90Te1mNytgkTuoZcmpjcCNx9yY+hSrb7h7JaiGN3PI8T7ojR8lQQ39l4nsCLLk0neaMamusVS
eRs0GeXa8s52VLhBIT6PZp2iSE61GHU/xVQEX88uRLPYyGvrYSnBqpSrklpUfwZVLHYIJf8khewp
fdVzSUnm4V1mPtOH8J+NaT7OHQLcoHgdooQ7nmlOTplbkQ0AJ94xwNpLeXST6I6TShc4FFG1ynyo
FGaKb5j3M4xNiGayV4WgilLSlmTYVHpRTFvU2GAIB0pNQRi++shkcBB+AHAilV1kB1fhebS62oN3
MnxS2C86wWkHIuuoPaEbW4SZwyhTkGzo+rUpg6PRI6HLU4IjMkM6TPILGBWcZYoUuhyZ9Apph6cw
LvepsKtkYzroyWL3nShv6sX6p4Bac/peQNQlG+0moG8r9JG8aTpUGvhPc2FaPfqAIfUERPUIi8um
7mk1c8Y22FO0zeauqGj8tEQmLJN6rXo2acWa90rc9RtujZ5c0vi0JCVjH6YOFXPFcKxokzVMnfWW
GBNZYiyND9rVlN4N+vqaLH5qAD1sFXZ6RGY7U9BzX4R85sZq0rqLyv2wU8uJNzrLgWJOKOVDcxOI
BNeFWZYRlmWTDCzN8h94S3ilRsGlYDJwyRTFifXP8Kbo/4lSM0FFiNUNtYFbp5GBy9fN4o0ccgcA
BcFwSq5IMuryE5wK6GqW7qnAphw5J7YxzEjGoOPch2aDO4WfN0wHQHN9+5yR+lOLiVdQgMm2SxYM
hjKV4lo9WtzBq/hd0erMnfTqX7coPxPrO0hrRiTBF0rbR9UaNwLeAglff5lzqNN4Tu140feLpL3X
nbyZK1poBpdJU5rfMQc828LUnKojixclUGrPS/UKcU5CIbOYTpZ/TdFP2bwCSNe6iyl+L3ixB/xL
F1XN6ALQhzE/CBggHwpN6jWU73q6V0IYQMcxP6d0So1DL24F/RbUZ1A3w37UXwvplnFjLZ1Re1Wk
mxEdDUYDevgyyj5fy1swMFWStJtpvs75bFv9W1Q+JB5zxaQi49SBgVDFscOkhJts4VYTs6+aTum3
Vd9K/bT0nlK+FHBQmS7QEPkwIxnWb2unT3HUT0HQQk3HqRg8lmA3Qgdaw+7m4FzEt5Ym6Pg6F+es
/hwox/P5p1AxlCzvyngv1FcTVrn6CJa/QH1qxnvc3Ms02lrLpz4yzNNvgnFIlwMoHILFFuuod4fA
6m10rX5kHpEk1sFhibmmHKzmvVFvIoJUHfsWQOVNitUqGAgz3Ym4FZK3iEASS/lXkeGELMMAc0m/
p7qK+kGuf8TyaUj/CppHJR55PT/P7V/fPUrxZVFvYfWXqM9CgwnCK7JI5674jMLvLmDUSgEhYLtP
QX+PjJ9mnf9lSYcfWv4tBndZ/g5oAQXqQ5YA/ZQbmWYlCZ586CGOIWLggwC+r2hOzCYV58s2hWoU
aaYzESLVSjxYpgSW4LKd2II40qKbOQA+JXLKu/iRkw9hpLxllOOT/lsIDwhnWrkDhGFL3Pj7AxDj
ZPDVDiz4cbauQckCP4HvjVlu6rEAPS84xT4d4TDvB+UNIojOrp3izrai3ZrqEG+neKuEOwDwfGWq
kTp6WczLQIeIRsCaEeFaS0OGIGLeoXIrzIgCjZVx/Oy5iUrSaCP/tIkUs4OaYbbwifjeFmn+WxY2
RQ5ogKsudz8byduhM6PNGm0g0UBaiI5s6TkZ3D3kZJtpDMwArXT6F2oJKlKWdP0xDZYdkystUUqt
gDqcFt7abLcglk5MnBl+YzMPHEi1GS+BOcP6WkJ6yH4CrRKDHM3/dXi2WaT3Tn6PKDYuYnrJ0mvW
fILNJh3gWJfk7Xh1jCAus6GHJP0lSQ5DfMY2NUrYuG+5xksaO4nwY8EbJhlhKImmftGmOz9nrWao
/brVmpxY6nexKSGWp3aEXF2Wb+EaN986TcC/2AfppXgJUaaOkEaX/JtXhEiXvH6Vqk8zeZ3Evzz7
k+TflHGekXw2a5ghzYZM+ROZTKLRm5UX0jsnBEgiUeESB3pMEzbnLJbiBwenZO3r+dtUYydimpMu
gZchr9D1T9COJg31kL5NBHPnIc9/E7U0KipX5b4i3zjf7FH8KZhhl+C42M1cq5icWIl8lCvcfzBw
g4SBb4YRzbzH8tdYdx6PkTmxy6MA51Qa+5Re4pI8lZ4QSsLZupklP/5DT+LF0y9ObjuBBaKSgx3M
2gbn4LrKK35I63vZsud0/Lq2QieSmJcGR3GiNAN+rA6/QXYymodR/2nmuym+YZXI6mc1XyrpnhRn
ANVq8EWygh3RoZ6st2qUDyV9uz7gD3ZRa2G3Em29eGG506xzeulb+GjxhxSaRpVF1MXDYOZkJGsL
VMTqZ2xl7utEq7uQF2ysRvbIvVYfgJAOrOKvsftiBu/R27IpCdTbbFQIv0KnilRmPROmvB/wVhhc
fFFALdtY5r2GmYCUIlrezIJ3nlXfQOJjEkmxhUxrnRh+xd1fxkwkk1g89ffQbDu6wJoMOJ+9x9TI
/yX8b54sP+pMmgU3zDFk+3CzHx2F7xVcCE38kdkmZW6iulJkQn/m+QYW3vN/WAVsxsul4g3ngRY9
0C/I7aJnlQw3OJrDLt9qrQJMyGSLr21Brxw0cPRWVypfy8KvkehUVDKV3XBrjHC+lAsS4IxqicdX
t05JLaQX2zlCpADHbYKQzrJDJYJtv61c4mN2MRbuzhhcnWSu0anBslpa5IniY5bnPag3lv5C2lTo
qd3MyaaAg6g2nfIGF8qJwOJmdBsYFnkgGB2dUzUoMQwFtOLBKLSAWuhPuGn5ga4EWV7hmUNNlqiH
4wB/8byD3E9jgwNCMKqXvJM5HWO4jPWIKl9htA3nMxpROn2EMIAjY/a6FLIUTYgsfWpACpab0H6m
Zk5dwlEEMyLUkL68jtRdeiDY6zcnt6ze6TgTeTcyA8z7Xys+GMZRTC6jttI5GHb+zkwQuKlB7wVs
SMU0k2Q0Lx+zehDJc6yVHdFjW7p5Los/TLFRVb1nLRUBSqC4Nbvk0jNw0IpsoBVA3QlG6th+yyvA
jlVCozUnOdYKkTmRIYpEdLPWCFmSuVbW8nt0N64sp9Pp1fTRZjQTR6FDM9AFbGJeFOPc8kQm67b+
PWb2riDi4E1ZHy+xvZ6Vq9uuN9D70JqlMC4HjhM8e4J8Cqer2rymVK8JpZT12/Qf5sg+rfKpGY3L
K2vYRB+UsrTICLZYUqi3UfD8VsA2ZuMeiN+i+tXmR0wwFG4hSyL4w71qK2zNAW3kntOB9hxlKPYM
FnjMLSZb0DUXMmQrXucYdGBDH5zo31RSN2XQw9RqnTBeXgSOCkYkNHXIn2eKrwbKWs4eEVS9juF0
TrN12vcujzJndWVzGaFJ/NRi4KHCSeNMbZFFZAOGcOCBekYzMlRdNbT2YQIqfhlPva5deyvhk+Tm
IylTzqD1nZM3naH5XUUDTEb9pukurkIi6fp9iQBCDPEvkquUVqBmiekrB6wyRnEs++jcVOJezPFf
EbAxSO+tjHwekQRdN1mtfGuKD4EkQq0qMeOyiubJR0vAZx09PcTwG9X7SoYEV92gLDJUWhxD2kCw
IO+g3EXa4g9EecJ+9sOMQkdWT2ZuvZgEXRfN+Dv280HA6DlyYvedvlnQ04nY7br8lZv62YzHi4nG
qzQNP2A+GU6LbwzpLR2qkxwRhhDG1zqAmwK0GY3QTm2Dm25JvqG1505uz55cSaeRPl2uJpuunTf9
kLg94z9tMZw4QGQlkjDdSjYBakcpMTfTtLbUEoR2IPlydAZx+aiC8daJGVU7/oollx6R2L/XMqHl
eb6insE8roE0BqS8zjcj+r2m8lZL4oeYWuemVV/RRZ7R3/tl9hln+be2bC2jPdfVrrUMW4qEg5SU
BxlCikRhmolE8Ib58oRsdc0K8W8iLXu9BJxUQboKjEUzqd1m+66pPxsh+as181yM4T3TXb1qbrVu
/GtNjvxwpAuWYP8hyhirEAOx+iuz6CKzfUCbu6NSIxqVZa7wtnzU2GBl6Uui5ZsjrySAiBiOOiV7
pf6G4EPjUcXnf56QEpfDvyY5BO2BSNYcZAEaK4uGpQkWGtXEywyaN/Lj5TXumY7AToK2cSf2QWqP
Tfoaqz8xpoW6rKA3HgftveF1yVVY1iGtA+0Axxy8nG9Wn6qdMy74DNVzS+z6whnGUJgwOuAWLDqH
KRxdlYligV808kU3T9LelnxJ/qA/4+ZKh3fvNhT/cDRBk2u9PCDYFrbug2plArS0L8RLorwwW3X0
iIzJS7xh3oBHjLZE9FdNLyQVlTWsZg+vbtJ+8lazEZ8ISHMNcSOfEg5tqaPJrZyt+Kp7dKb8sD3z
KgGbb2x1ZFCOoBTNJ8mFKJogxQ2UCtDSbUhXoCoerbxVjXvGBpxLmKVwBDd7iQZpupMKf+x9pHH8
J8agiV5cmz4rmCSkEDlJ+aekb02MttMrzS2ygyXZRfWTs9Iu6tTWL2Z9amyCnImUdhobmepoQ0/U
TuwupuWzpzlKtWlQ1kk/Ga0TxLCDX2dHOk4ErsO0gryyI/jDNtwYpPY3hxdo7nNHAy8AgVmdFKSd
0vBaWXudibWM5iOej1pkOIlDu8bwIEULv1jdyVkqAA/o87cyvORWQeDLZ8p2Eb+sLYOeVSGa22l6
jMtBD3aWdIk8VIr6lYrf1O/NtM+jj0l+VYdnvXAPvOfCR6w/uR+Bm+1EwsUeFeV8IZ2ayeUDcp3Z
Mtm3p/LGd76JtGuenmQkqcl+2vSg5A9mee7UW1XB4FWXTTtfRKdzRcPlIjJPl7ryB/EwDk++LFV2
swZ/+WpCmmo32nzBWyS6iEF5EajT8z0mNWeRN5nPwil2cXQEr6SQAqoUP/nyT9Be63GTOY8ZEda/
KHi20i2K/yjWR8tXope0287araeWeoTq7zjjcX1Qh9s1PDzprOu+MN3ZjEXzxXAF1v1v5QaeaJyT
XbcRiotRn0K+F4emW/bKn+l0lh+W/2LOP6n80GmMT5vOZVAcm0yB6TRzZPfVz6i+z92/RvCNziXu
Qpv2QnJY6k3hwPNUHn1+6nvyMV8K55ETgqH0o9e1nzAfhGFXxfuOPHIKNaO7xUFmF2jhzOE1UU84
3FLri+fvGSCFQoLYd+uPwieNDeFyco9mP8Nnxp5hepmPy1izqUuZywcpMYDlG0EXrllcFwpWw2Y/
AtJWG668fjpCOBr9XzH4yG1CisXeesO27QzDS8stV56QYyJJErhDAgCJbSDQmsVAecscxzaqZxd4
OXWiTjY7ZZjlV38BAaI1g6OI/kg8vAWtn9OVQLlsQ5Vq6IOLF4nsatKCGcfp0Agy/nGSCcSm+7c0
z6A9wX8q2q91pRU4/8yY5Awa9gCv7cTh/6UoqerPlYit7OiN2Zr9i6qci8l7oV6X9Sd2gglbgbEv
5hdrvMA4j+TeNgTPk4OvsDlxJeLeVPKv3bbeVe056s49CsvxWIoE29y6amIoWeNIZCJcbvNxNwt/
BlqMRqDbHv+C3I/91M+MD9Kk2FiuXfmzfsCPqyg/mxqdLRLLqb1VxbWudwbTdl/SfKhzw3Jomntb
XxvKpnfU2IPF9rJrhSfgEptrHTB6J+QTn0mbBbP40rqqu0gfZQBY+B3JDXo/u0O3T+XCVnSOSLXq
/dF8BDbtLeUZtqeE7gHPyxHdmZs+5N8dfbZNxrW4xv8vnHkK0fz133yamR4JZ8GXKR8VpvFJ9hoq
f8G8GW5946MIzd5Leq30rAidtDYiTP3AizcGDrEsvgbQstehDHdqqmSySZgrzbcgvksDKBXCPTn3
egRsFNwUe6W+j2tv0dwczXWiHuhPK9wFUZSW+q7rv2E91P3eCl/65TDbX2LtIW3gcrI320PO4G3O
34fUDzy2VuTmm5YBlQunJ+VmmbZ/rUcCQFQ5KooNQWPsCox/kc/EaIzzUdDOurbTc648+5pbJAw7
7kpidAvYDbr+ZoZ+BUYcwvlyMKBpB8dSe0JNtZbtBGPXOmvRWyTtRTQfgzdulvKQlD6af2m4ZKzQ
SHtLm3V8vS+mk8WDhwgrtgeBe3OS/ITLTyHQFVLfVuU4FxQndGXu4m/szumLEmx77L7IUfkAk6v6
lHeOdgTkjqB5oyFHXUyVLFpOcInEHC5O69NUQAKS6+mN1UVhujtMjznyYsv/0umJU7X51q7y9ZlM
unuu+78PfnZVCCHUsaqbVTqa4BnjA+IKsRRIqv2hurYN5j6yavzzlU8dOhzo3UbMNgUqzIrZ976q
eO9WFQMAbt/0BLdEsSxsh3BLKmm8PDHfWs05p6Vs2dQ5dvRCg6/m2mtr5ScDGqbFlWu4UnEfyz0v
bscoSNv34MxiX5Gd4QchlY0FYrOY9mR/my5MY+Wypl3jEdOMy9RvB4U2+k6wnilJK9k14cgJnYBw
z6Npy7ZIiq0TMA5yadZxt0rWYqK/SsbRYiNGgcWTKMtdmtGsvUwGXRCIW4r2BuG/H3DsO4LxpitU
SAQcdhu1/ug6yll67T6Ck/93Q1qqRHN4rvTlmBvVAoCvW6+yxLfkgMnTC3E1bIvZ3aCi2pIPgpuj
5fa8rTRHZViKiGrToDi7SuwG6UHvXrPS48LOJQY59zmbXozq0SHtQlDFVeI74JG38N/lLwm+jkkX
rtf2Ynw35xsb/EhGJS+5QtrkEwXjxI5RwPa78mairs8V+FvxU75pEbRKx1w423g98tpZS43e+BCW
Q+mV+W4xjlpyrvjW5oTd+TBxUEAdZEmm2YlwNlYbNhXAkalQ2LF2Waa7Ee2FbBdlb92TOsZrLI8l
bRfmsYh2ApNhaDPdK4NpuoCKk8/UM3QvRAR1+h6BeV3ti2ibsjthUsjPAi+MxgvCIF6h9BXEQyS/
5tQ7QBxHZYuPhKLXkn0WY5pv0JsM5cEkXsbaL05KE8BHFMDijHmyoPCQddZuOP0a094yjiEhWGHg
jmS1MFMhNYBf6qtOD5MQ4JIcIfLCRlWrXGezU/mGBN36H0fnsdu6lm3RLyLAHLoiqZxlSZY7hH1s
MefMr7+DF3iNwkOVjy2Re681Iwk45SqGElXWCj+EFuBiJQ7/skR0ZPgd0dul3dJELuEYUWuXzU5p
Tm0HO4MKo2bFKl06HM0/xfs3yM9GZvEOzS1aQOioazqcmqWGGrvCd4WySk53yEcq/obklQrkR1KY
Asnl0v7q/3KV69qq7ilkWqqhW4eUW0UEHH6b/VNkXCXFigE9W6jqlVfG7n1s/hvCO9jK14Z4GN4D
p3nwXQ83gdDR6Dk6raPROchrP3359cUMoGCWdDsvIncst3J6wDa8CPqTnn1yXBI7Nb/wuvci942X
52t+odoG/4GtIbONCIafb15d52XxALu6pxXsE2EjjldV++rieYYsxeMonudeNxpQzRPmKWWkn3w3
2fDL3oE1YVET9k1UeBU/iWfk2luk/grE0+Q2y6YTedywOQfEhozpiSs7I1Gxq9BJgLk5RpRNpDxz
VkYNEqcl4ZPdygB+Z0mIfLLzzGc/HsziNvBlD93BHGjjPivRriV1AcoJ/Um6bHizmh7NUgmJhbKN
v81igfbeY3cJecJCby2XG+1SCedYPBbJev4ACabBaOGXMVPSy+ouGvVwjpxtDVzyCTFadfs3Q6dC
+4qnf60KGzy8IJhsvT2y9qjyvRCuyBXwKPFUOgm9yi52pPlyUJTroF51bRfrn6r8ITOnddmroTGi
/4qEzdRyYDbEeZzq/siBy4yrsKKQbAUzT0H5ePb8a2DdqF1vRptsHjaic8cWL+1ZBmtvO6BONIKn
CGHqgOACtGenaWuaq67Zk5YGBm3nZAw6qcOlMR9AY3jqk/8nZIKZeUD9BLU/n0D7jpj31nCpMly2
xlTxkPxNk+xE3Z2EY2EXdIF++MvA5XjRmUlb4ZOFl115tGFZ0VMIW9M6Jvj6ykuh/KpwAAk8wSgB
8SF8lq2bSmx9Pi6ifucVP4V6jklc5xpFR9+7UuJqGbDeJjR/KpFH9zFE2/If6XS4djaiwYK3qzVG
JVwJovIHlNiLA+Neu4iQKFj5X6r95T6F55SO2CxrOIG4yi3/zwh+dZUoqyX7a1IA5F9Cujji/X1m
SQ9+s66Ui4ajJk5OI/NQO+7D7mgFvygBxB9awmGeKAqHkQHM4JJQazYJpzVfk0Knbb6HSqwTZBYn
vV4NjKRT8lT9nSz81DVXF0dmfmV8KK0CHAWBQ76Xq5sifnJFZTrj6LBW61VCMDLksCBc51sGzUCd
bjQ2esiDe0frU4EmXATKFoajIO778mf23kUggwOkTqFe1UHZqMlfaZ3j/l+VXnWTMeHgWctQXwEu
c5R/zzU5ojvZPYuP09kwvRiRku8pXakKv2S89WonWYSkWRGCvyAQzQgOGLzcHOVacBv8jazRq332
GOFk0FmTB0kERcXbBSNxL2hWNkgcRPO2A61q2kNaPOeIXQU9r050LqrORazSLi+/JgcxiRJDm17I
/lso1odHo3F5b5svs1m2+jIipll599kbrVIHucgcqym/88KWJlthQXWUt0rqQ0+gpnckTDuuf7Ty
s24fvXTnC1H87RSvaBuSlG2ozZqSwGa5hztQxXOINqF8UMLIX3kPmwsrkJ8Dm/Siq6WPtNhMxb43
tp78TREbph5Uo/vKYUhT/rUuz3F0l+2B24IzQ7nI5KOWFHBAGts9ZX59/Sd3e7yeEP7vPt2xGLc6
0+kYO1aFUKv/DSvTVVriGPpftiu89Hwii19BfwxLVO7yYwAF8df6ivRIObyoqE5y/4bRlMzgP9gj
R+R/QLPdAPajnjreWO4TaLGYOmA4HX4Nvg4pcJMJtM74mfKXL5x76aJJ+3LkzGLMx4676MCMpWmV
4pDxZtFNcg6UpdSjwP/RzWD+uxFm/cQ678NzGkCo4twN8muMhmde1hSs7k1AalyjrtLFW+q3MeeK
xyt2bLuHydOR0zPo9Q/TQ+2R3QVoi2TPUoAMjmuZ8IATaz5DskM2hzs/SSVsYBl+pOrBWkfFwQBc
ZAxGcKEjMoWUIZwnKA9MMLm3i4df3sts+BAA6NivNeM8Ko7wNqdl/ErD1Visa22T1OliRiHafSkf
KcSY3qm5homolANvgiRvK3FjeifOAE6FEYOGxMbK9lVoPLPlP7nfGeatDa5mcej1dVWsEq5EQ/2s
gFo1NDysctSUwVN9mjBZfX4iIIAf1vlLX1+P7HIlI6j/JlkQhY/p6hayMuMAYFMuJ2M3svQXxxZI
UtoU/gXBMzJZCfD0VdRnXcEJtCAmujxYtAQ5aLiFEWwfysutqv3/PxzD1/Dw049oPATpv7I/zkMy
+T9oqnt0mbE95HetX8VQwEF2tbhgtCi05ykflrxlWDdW/bhumG0qDpkFqIdB3SlvaeBxzvIxkf+a
rkLzGEpMueum+pJD5CxPVXbLblVb92/yfssTJ0rg0kZoXtgincJf9/HnBCmXcVYayU+/1rUTLGZO
/E0KKriJP/RkOX/mEBahecXMYgciMYWYNcd15t/07q/hd+XesGXUbIAAlArTVo33/UlS7cLHe6b3
d5EgbWiZcaF/tYZtNkhmPmXxh5G9Uxc5fUwNEucNzBye7c38NAvyrtp2D+GL01xL1o10UmqGTGWF
epojedXk6AD3M6xpyIgXlyaZL8ktkF7MCtK4lsPdmO+z9oxuCer23tmsitVPq/0zFYASuJKZwEC9
OAhuo1zmf1iEP4imF9+MkN8Maw9fTHTNoFwG8YTGnE8EyGU+ZZslimVkV6R/D3bTfHENDsYutTb+
tAzgf74TrFibuayKUdXpoOucaLRDLpZUvKrqKSruAMq5gbJ0OGM2DIUT0WbYYcZ0X6yQU3lObl5m
CKmMPwHrdOVQWIdceknZyzvkIAfVJQmMpYQysp6+aKyn3/vDjJ+CdTKalTweqm4n4uRgQu7R+BAx
lZLazKuSBIeo+B3VkE/woQCVJPUP3eq4/mCdqr2+6Gw6DoYvbimUik++dt3fzTtecuzX4XIsn/Pm
TG3SwGwQgDWiJcNMKG/QlXGsbisuvXT4oqQ2BUoQku8o+6aVdlFgzGnZg41tuxh549bdcOG65ofN
N2e11N3OuLPs4P8l85Uoxjj3CSU5zcej1qyD/FKYk0vPiGHd4+mE3qeRnFhe69isu+UYLongjeK/
MU5JPNnPqIsWbNuZDPAOafiq6dDCscGsI3xX/L/j8kXiPuJk6MhdXp5SSntRWA3RIQOgMfyPGoW7
avwTxE0unHSovQAehUlFrA+ifA2d7wHKEn+dXZfPmqBv23A8/9TR0sudoE+bFGyIIHeY0Z9J+fO0
z9B76u3d0jelvG6Sn8ZnOtoOxc/UfgmUkGBC4auZsWw6zQPxS/NuAYbzGR2Ipee8yisqqY/byr8B
NdtZtGM/dM1ZpvqNBGxhxsSVwJcXNHiX3LZpHzrDcAOXz1OyYp2xXHl+Tvg59DzPTcjRfyylbIMP
1U45qZMqtw2c1R2TrgfuYczRofJ75hTagXHQuovjUxcrEoj3FWIbjrmS+pBmERb3jdWem4LeZtQ2
yYfA64po18b+SK91U6HO/IvNmdGVyW3hvSFVwiNsMfJ5PPnxgn/oNXClpZws9dIJMTo/OjT45RJz
FCvH/LyN6pdc3NL6mGe/lpfbLZtbGt9E8aXh5/O0Cw/agOhH9vmFs2sTn+NbNF2MgSscnHNN+hru
HYfSDhr3nFnj5oPm888ToRwugUmQrXPuDf9QM0OrAm8iXCyilSrd2xkoEtFMd0+UXYwFJyO4hiJO
wg0eCDfJLoHzk3gYRASIWSwAHPGJS06MgeJpGBKXghLcvJZNROOCRIjYJO3NHoIzwBBbrm7tEvZt
QvmJmcZQSDDHeJAIKNP5u4adn7/mNzEXj6IFhMeuWQOZxuOz4tir/aPqbeaVe14SuCZ4ELnzAXJq
rpNwjdlo4Ukvq9xMwjLyLHv+A2RQUR26uZ9F4eM9stbdeEOqTOzsaRo5NJD4btgLUjKFI1cy3MKk
c5iRAG1C0Z50rqpc/lHif8D2hrwrs0OqrQOMjiKFQfPd0FGbMAT0mF8H8Aaag1dshxlNbtQff9Uu
bRz1FemuazHUFjhyUl50JjRDX+vjptDvXQV/xMcfpxeleSg6JsllUhxN+T1/EobyofT3zP+svkO9
XiQ9V7RwYCXkpBKkDbyP/IyFHeDk4z2E2Lwuo0f7Tt/ZksHi4f/6yrrC8xonn1O253OLYI5aGQZg
QfAd9ZH9Z6lSZrBkstAtBuuV1B/N6ojvERWfscD3BruPVjE+Vph8m+UgbMftKKBmIOjTxIweYxRS
wwtfr4SGr2Z9gIufEF9m4qdvXbzqBsng6CiXu3VHasHBPFi1W7f7xvhNw8/hoyzPGPHNcU0jOaRT
gTKhNi/qbrgTXT//lI4Zij2FScmi/AM+aKq+0uY2jB8eI1w0oDlgeM3YnVfluudgn793xIUztpcb
NNG1P4aBNbO5GNpDNHdq+M7tn4xgcnMEXhhwKR9KcaPNfr1DwCJfmZlNnx+RLvNgfvL0lbnrxpzn
51FN34LyavU3qnyv28rej1LgClmA/mlPebrq3WPmczzvE3hY0WHekKS4+S3sttHgNOVvgccIiTs3
aKUiEjAPDclMIUeVOpN599asHO5mL2XUXLYM8N7Oiy4o7mbOh1J0zduOrr5C7yYSqaJ+DOm9DN8K
1DDaf4snRIK/mWBB4orXnOW7osCoybQrEjO7kvYttm3pMiYMpW6yVLnzPshc5DGbXB3YTJwoRcu+
suI1H6568y1xwfQXueHNotNGxDzc1jJzo49f9WpqINEkGEfoZluGJSTQscCxYJPZ5v02S+6I+G1g
YZ0ayzFJrWv0tTmcAvm3NAhqhvY5WB3EwfcUME1xdI1p7tCnQe7cSyI/QSsElIaJbQFYKiNO77vv
XRgZJhMeA8cUdtxmI8FME5wrFO8q+LD6A783FB/AMnjibVhWzhCH29nx0mESTXk5WpJa/G3c7GLU
dLF54EwU8bWP1OqYxr85livXObqKY23UAG+rId4IUJKK0yDwxHIN85nhuOfrUJ4tTEQ461VA3RFd
8H+QYkYEaAdsKiqITaYr+RgebFanOdWwSUj7yAgM2krSRWXtVL0vofyhg7yU973TLyMKHLkUub/D
JReK9v8uA/5FJw4bxjHuzrNA22saWyw2pf7oCB/zsEWowzPxnmPHDv+2hE8h+cxKVwuRXawHcUn2
ICPzGuNrPSe9brRVuxSQnyPGwL7BK/D85tDV/lABwpmT1orZq51tVCPur46rAkmSWj1ViphR72nj
57wX4ky0qtO8d5bVT/2OOUE0IK0JrVCVn+g6VgjqgZDIr1JJBvif5h3BonJSgbKTOl/d811r9lxu
tVMaV+g3qbyaiHhdTKzADwBVhpmASf6Ty9CW/G4pDSWydDyes50P0VKjIPnr/nnit2ntArLoc+kn
0498MuwwIWctDmBnlv+A+kWTKxO7hiKNXgtk2kdN3hJy4uBgkZ9puFSVU9EePJ+fiDTVy580cuAC
zokBYBwXucWIZ5MlIMgc6+y4V3Wq0ndmBaS+QhSnopfF6Q6SqKQ3PbwrPaud/g+GitiIvzt6VOPT
6r5D7bcvkf1pvzTWLEiDIfmR+wvmXrMFduTVuDax/AsrNYFudUEoGa6IDeqQsGvi4vBo2tIpwNgM
OB2va1Ek37AzNcZ+7JbQ9BJWPfRn7XTUgyvfqTlByTEaRVbm1M0hGZVF+SJIlMnP56PrluX4N/e3
JKCsZXumDwRoCeLChIhNvqv05KVnwMyOIS8gjaJBCtUP6Neyzq6m88yFRR+N8FbK74kCci5EIu05
7kFoYsYNaqAiUNZI4paOAzvj4SO+E6ZssH0JkHRXi8f8gzkoRlQi3mq6J71i3QsvKYBBZn/ISPCY
L6oo52B86bnTFhgHMgnMfXQjTuqkZAJJWtRPLsk1gb8GVyeLK5DWzFPzt1Eoly6oOdt91g92p1kL
a6KphHCO6BiyjVXorTLT6ZOvhINk4eFNU4jxskdtXX8MrLQqOfobS9s1DN/hee6TmrSDxcBX4hXX
+60wLRjObKPcAa7o/C64Ymz0pwx26pxlwobhjUcpP8/Pe0JOR1p+lHz5Ocmz3JWEBfAsrfjy/dt8
L896E7gredzMX37rPWtS0MKcTTboQSgIQQDZsXayyMoe8DUagDpMO1zVuvUS6bYsrqXwQUi13NIy
+OJQIPFcDgkR5Vpl8ooICbaAMAmdz7HTNgUjrpdjp32RjcCyhwAUMHN2veCgVYozdjxHS3bz1BW0
mt3yOxvc0Igz7IlMsVmE3VezNYk/PCfopoekR3eJ20/L4jWJha4YWsDjwrpQp1UW1yu1TiFkZ1IP
QSscUEaWD4VvU+zIjbyouArmLUtvLTvbY0wCGCsEfeeBoVrMTINriQ4HPPA3LAicGTSkIKGMvspL
YyX7u0L7oB4ss7/LauUx7DQgoPixFhlgvRk3dhOQDjc/NiCKgrH5MnEDyfmvLl3K6UBkk6oxU3SJ
M4tSE5nvCBV0SbtSQmXVvotWSMNUgmtKSOMN/wSO6Co9V+p2AtO1RG4//R+rA2olgxe3M29N/Pa5
FqAOtLOfnBsVzBWNKl6mwPgqsegrGFKs8WeWRfWty+nM/rzMhS0JsDbPZOGfpnQdjrfBuo3IEgPK
Ziz2gXPMEYBdFWHee7ItToTdKD2qiib16l/+Usq7ViANAUnTB4Z85IHalGxImXUyYDGRSpMy5i2P
qMw9VwHskLfrwMw6EOLMMBCmtGBl58T70oAdew38HtTUoLEMUeo241vGWJz9ebS38p8k7zYfpvMv
6nyLdQWhI9oi5XmVZQEZooxCXZXCcXOW8marOalG3zKIvJCffjBBT6CHsp2R3uTUthmdx/ihSqcR
lnm2kwTmuyEbQQjOXDhTMKx95Uui/NiqvmpvqcxRV7cahUdIAI7Y38LZTwDdb6KRANmyNSTxMwBW
hdWiseVlkawY0l36UQOY/Up+8hKvS+vY6p8V4owxYZzzUY/PvQwmv2Q08saFLloDFAlvQWeG/wmy
bwiIWl0zPQgelBKHSyJu6mFX80tIdstM/F3OkJ2xU3yWrsruWSV65gXgJ1W/lP0/3mQxcbBVy4Kd
/E+t3VvjonnZSiSapcBYV6kMo1MCDNw7uAkJ8cHYBVdnpPAOh9ogzgW1ChpdggKcwO06F40WpQ2E
8q5661mRzS3U2sLitqvXhsYnGX8xRIbTegrOuXbwU8gong6FicaaWsco6n8+gmyTbzCOCiIKfz3X
p4Vm431rs5Zy14At83FGyPyQvYiGAF7yInLUNXz+Qs9ZY0+wWyHdFCj/59oTJYfZVrhhYAh6lzWI
rFNASqSJn5yBFAg+iGKRAczPZNNNzrDsSETiJYfSn5xsxtx2VAI7KSuyJEZ2xHQ4MBoK7cFsH5T9
kt2jcxolksQKbbmUBLoSAGBdCrbFWxwV+2xCa/JPDlz05EJ1pHyBdlLkmMNVw+xQ5NXi319VnyFm
+VmvBAdIlz9G6xDjTItvAcIrE/WG3m7n01qOllxHC1WyBUwlONStt0LUEFGXDOv+mC0t7zcX7zM6
JFUjk1W1tHLZbVVuAn474t8lLoUIi1K+N2gjbi59JkJrLkcZJJpwyL/MeKWdWy99enbO81EQBAfy
HCsbqY217MatTIhFcJFDh37sGWLDYzHrY1BGriVlwTzm0o8D7khdWDo63bgrjc8aCFiPCK5JthYa
bTN7WBmKBL58JE3eNUCJPLs+soNsXvR8kydXkq3tVrrO1U0+de49onmKrHYEetosQsFJXVVoztcU
9fEnsam4rXxIOQJr5kk5eSvJt0esxm/JlTZ/DwzhNma2sfiUJD7MlOAVR2JEz0/zudHkN6vczx9s
Ea+MF8/bfAUk7SUVL418LKreMUzafYt8Y0witfEW0SEV716+7Lm7Fu8pNlwvIwSgVBmaUATOolP1
d3SHZYQGFAfp9FehIjO0Te1/+spHheA5bqjtSl+i8oXo7P+PDlwJxSv5/GQUbtjblPy7xJxCggUl
iHCy0HhgS4PxHBtaoqEQ0g9Dt7MVr15xb7s/AYHQqDAuNcu8ePRu68aAb3hJyM6CLj0VhbgY9KsK
rlFYpx4go3xG/jtrOffRkXBGp8Mj42VPyMIcKkyiE1J3aV1lbmne83orRZegeyu44nO/IVOC5B6p
cZp1xKrR2WiZlHAFQruQR530xYGlCnF+sy97tCsTng5aCaZ8lbX77pLz3s/3o2CSoudA1wCJ1y7h
H9KifZf1UhfXJJqZLHOtHUT3MvvVgw8/+RxxKkzgR13/QakzUqkL44P1J4lf4nis0CkUd/KBUAuu
TcJd36q/Cj9b8/KLpUe5+caFpB7MHsd6vObxhWBKtaW0EzY0RF/e1eKy1MEUFr8a052OIyV7cAFI
wha4j8NiCRmHLXdnOiVBY7zErJvxtCVQIxe/qFj3ohuFKQrEO7ZlzC5sZyJCrJtHMjRjthZtaOxR
oPxRySNUjdWNwZ/eYoO1hk9NxpEABTY/XqOpbVWyzXSTAm1MHv9vvA0zaTZLISlyzANbG0XE1ORZ
ncDgeu+jgoUuXqpwmDErS0cHNW8LZ1xsi2I6ebWLFHOWCwny0g/IhCE19DKfYIb3JeoOqvZFPNs9
EGmwZhgMVzqe9IojMIl+q+EyD8QD9VZC1QE9UGDdvuBirb/CvtMDC/9dMDFNKBmOFtIHfefDr5Xq
bzmdjeyRYX4sRX9R89J3nIAZUw8WbwBSZnLbJESVFK2DjJvJRHfB1yKwruJ09FZyCpS0QzlZyVsD
dxTMQvtr1i9Ifwvj+4IpD/i/Ljr72+TMORBUtWjK/fgDZmuoDL/Vs8KaoCqLEbka7c+OWKbOCJk2
L5F6/Q74i6caDoiCZ3/akEGFBQ5tDJdrO5yxhdJA2OLoQN2JNpC0WwZO8hgMCGHtVUHfzodgV2Iu
Q4ytb7ln/GhjyY/JmZZyefYwHc2RZmP5ryz+yek6UG4mv0kBfIu/0asOnXLAGsjtxruCFBThj1xs
WASjdN3U/yZslB3kLVmAyj8LN7JeffX51Q/XWr6mHtKlf5obMUO0u4w32YCwaATo+f80G0BFhrx2
Bcx64RYqLh5QW7YMQ9JHaZ5C9ey78gA0shSrb4mAl6T+n0jV8q3uUIkBU+CqTkESUQVOzY91ySED
P4hRb5GYh1lnQagZ0huGHNzJ4KoDM8lGQ1aV5lsRS3B8qOtzLG37fk8YMHlJd5JxDl54GThWy8I2
WFhoQMaB82UyytOxxU2HIQwSXQLv3k/1cqCHAcY3gc0PGry40BDLEHG+ahvpkqZD/t0/yuqXgf+a
FyG2oChbKyvNVYWlF+1rYakQkmuyTRNXsgwA8ICMIETFFuaRYwu2jFKePHg9ZOBn9hO2vSZ8lMUz
TT7BDTNhPS+7ksvFp+P3BZWRKv6UEq5JZ3Yhaa+DEJ31yz3DRVL9u+v4PjMX7LRnD/vu+m86HS0i
3UZXPtH/WrZrof2rIfEi7Yu/hFYqzdlDi99M/wr44gTGp2yuCxteMXHFJyiGJqyr4E3Wjd3L8aK8
0TTNgrQSA3KU31H3KyKmBwNKlVupn1sGbz4RJ1E2wzVVXQ41QCMqi9d5sxarC7FxpGt+jIAf86xo
yQfyee24viEa4W7U8V2RmyveNeUM+BcxA6HJJZeX8GQxQEEUfH9n7OCuqv9jewWZCgY3AS4Lj/67
gaKdBNpvgdsIAOJr+0zbZWc9gugRBO9Gvwn9NfP2o8hoeBpXwrLUdjSLtCn2S8YvMpAqoHedjbOF
0xHgd1SXLPwQayr3Wr8WxlURn3X1JIvXviY16FwEb8XaA27l5XYOOv4pyxWxXRjr1oyxDhytHG3M
lJO72BjmtZlqXOWa7SXHsbuSLmKaz8LYK6T8QXhCK2GxnB6F/mENa9RtmvYxJ+xrxU7rv0eA+1I+
GxRc8Yczj/XZZZbykeBbqMdKAVS4UlwAIP8rQ6V2qMUs1yvISYCXsHGGm6hc24eZfQjNd+dWbgpk
GneUw3KkKGzaKs9pSGBrPBELpx6mgdBxh3iYhmfbX7T9yooPcNQOXkR0SAPp2s48McYsZsAtfQFI
cRqSNRopnnItPM9o/EQ4AMOfQh9jO2K7qlxKI011J8snK8QRsFWIiAHhbK7ExwLy3iLQiUn+4HNw
BPhoJvy/qTkl4a9MzFMnvK1ujVB61kRnADZm/+ulIMza1wDcjxZQHUib4aLwtC+re0lUCi4sVDMW
8YIHkbRWJC3CV5zNb4k98VYzbTrAckgZnCB3Z+q+xdOFhCoS3gnTAdisbVi/uVvnld2qpDMfClGY
ZxcUpTIHxhyLtxyD7xyaFWW74xOS1sd3xfwEIgmlZ/gax2UvLP38HpGGHv3rif+xlDXuRBeTHAmk
f6g06mWxzpGKaZ9gV+jCaovZNDhQgDwx7pBrVlcHhKi8MAPhGyqSKG5wXTzyn8jU6Esmsk1kvbzi
O5p+o+mP98+x6p0P9Cm3a6BeW+JOXhbYwBgB8JHOoe3JesY8eYWSL1E7dFjL2Yrh62JCelelQrUz
07U/i0klzyZ/BUniRk4+yoojM0f3TNNsu8m1fUkAi+UdJ+XCrycdDCTyaA5C6yLCqEu9tZ+Z3wKC
BiRCL3cyzAQXWjDjQOVDhanSom/L/Ok7xmbMM7lLJm5qkkmwmLoDUsxOe9FmB0P8IC2KLrO1Egbz
3SXJq746ECKAVHFHlfUqVTflOlpBszcHQ6nOtXTncYHZjxSqPWtA8+NZKs6FeBKTL0gkxOcCR7YR
73rg+0p4jyLTD5XNIReLhM64ND8MYUO2J45ozMYUwJooozsExv9UbdvHlyG3q9hRFYTPGK2G/Ds5
JMzNnt0Q65Bc5yNgjJ6dd6j1T6vaaBZmSEeVXAJswMT527LqXH6Y6i8AR8zRM5dqoG5BUWpryZZV
YXagraC4rRf/9VVISmCHjjdPDqWskIGzifEb5DxGAALkdAsJWOVEWq+WrowNi36+RHScvtX8LL89
jlprh1RyDC8geAtFYk+yLnH4Vyc7JXT9fAXD4uePFIH/NHCgl0zHIL5IU+kX8EG0jX8edENWYWvG
2atqJ5J8glW0mvDQN0jfEKcjMnGgGCIZklvuln4FaCleM4Y+ZUBp1i8JhJTA4PhEfXb7q9A9EFZw
E36gjXQU5ctquRdkrslFrf30IV9wClosLOcJY4z3EE5O+ysiDZxhjPGfwdfUeti1YS8ZZ2M+crB9
B096vGQGWjXqXwMMMGOeXB840GsIccJEYTFRoAfy2vTuVfdtZb8xuLwGPuomNHHOnCsEC/2yC7/Y
jP27VclHRwVAxkt8IZ4rYKJgsOhQM0yog3H1qITiiw1YpF+tenkTEm9pXmL5RzLPOsWNKXH6JoV/
gkfpXwh6LR198WlV79ZctOtx3Q97wnVofOunQ+d0sBdXcf5qmek6Ag3EbC1iQM7oYMBP7gDsB9JK
W8nKO/yFVJupG9U7TQyLyW3EluEDK5hLs3OT5jn7XPwUhb8PPnAY+K1BhiYBIdyxd6CMavrZdkm5
K6Nr5H92PRyB7ipEjPFZe/6+6RGnBC74NzYXl8Gf6SMihpGTqt9V+v+2EI+DCQIM+P6WwTYjm+Ia
4DNHO3KwNv0aoV4SuQKfnneOedbFQ9Q/WQLN3KVMdmT2zsFc8hFuLaF3b4maClE1qIUiEUvOVSi0
D5B1m27Zxi2xNO7g+TqMybQilUQNN4gd/IoTLJec4IIwvm12Ceyo9oq5EQJxN4znWeIYcccFjeDE
6RsaPmi25N6TeAGummcbGYFzS4ILu25oYbEhEjNDio6apjJ2orGuh+UQZbM+mVC1ZtrU9DP73yOS
ilA4cKUk6VMOrwDwyOLZLlF4pMw7i7C8mQ0CQjKWa4Xvfs2CnQyfaXgqhGsbvLrkGPFu1NMehKNe
9+taXc37QZ44KL268iDbaNqzVab8mawyefPd9PCR1S4hj4gpvl7rnezqNYWT/HHl0hN2nN1Q5Dyb
ycoSl5+EHi8EQHmeSXD2ReBvAkL3JbfvHz1wV98h1/BPc5aFoh8tnVi4bUxeHkGao5c6hvxK4BBp
iF4MZA/kXNTF4tmMX3L9qS6tFUKpWbRCNj9AJxorIPJI2o3atqvQL+qpq/HPY6eFVwYbvVRs2VPp
Y75c+/0W+MMQjniNAbl45EiqiGqixJFTNfvqgQeLoMOqQU28jJVj3RKJxcG1mh7cRfPwo4NO54gU
RcqGwu6PwQuXcv6MNvyvKif4nVu6NA/GFQEZlhoL6U/jpNpscvydTUxE/qeHsTuH7TPp/pEZiHnA
B0LkPUNXWYveQmi+ouY+TAqf+MFrtszx1YW87J7LrodNYWwoIP/jxTtQUONxLK7klQ96O7CD+enT
57xhcEPiTkrFPXLgHpBGdudMx7cqrMN6kYOAsRNFN4ZGck4j/Ivmo2FP7z/mDbjvzopxxhA4l7wE
K1X7a5JtArYisVHMe3WKBQoyjagRb4TARdZCk18gcUJM24AzDm9R81Viw1VWAwZ57l7+jAB4Ml2P
FN/K/HEsXDkR9eegcKfB9WeWe8Eb6A4DXCzsh3qj3mPWeHTJv7JkKA+OPOa9xDTbDYuhHmyr+fLR
x4gEyP6K2prdaazY1HqntdaMCUN9xznJ8cwLgIiM/DonFOyggCfna8RGWbTlKjH3/ES0QxKBlABZ
5rfZHCx1ljF5zqic56ooGEQ8V8waMyjoB3uLh2AeDUl1dKqKS4L4kRAYt8uv5AiSQHJM29vw1SQr
/nw1ujI0yPWG97nMXwLLZVf9lNF+5qdMhAUk6C8YDNJgx/M179Zye4x1A7CIj8v7C3/oNpklWMLI
9VFcBjWi5SSwBQTh7dns31gUBEQa0Ugb+eruG6vZTznVXzI5QgSRtsz3JnpvhqZaf3dKtkj+Y+y8
lhxHsjT9KmV5PeiBFmNdfREkQa2DDHEDYyhorfH0+3l27ez0jNnaXJSVZUYkBeBwP+c/v7CwPKAX
EioAit0ohphyUW02ICyE6/BNELgeZpjO8NVOnWMQb+z0baDqrosIbgNawORFoA4Zw2KuhBEhRvXn
WoklXt8yQ/yUWQ4cXOUV8BglfxK+EK/z1Dsx5xhSBc6aELWV8lZxetUZbYh/1g3MnHCq8hGXi5JT
jMCgQOrFJkIWrHbAKpeovKnqTSp3ir2d4Fxq6pyyKk3eMyruidWfGpeCIVCevTFvNkmHdyic5XnC
6UQhCsmgeGfCT37kSmlXubMFFsugSIGldl9aCXRgECTEbGxSQFJEmR0Uh7CgBVB0xMAV0lja8vZu
ztuaYFDWTBm3C0JAnibzLbUfxfCeMTh7YhZRgx+Pcyuz4IQwJda4J+ye6d400SL1e7HLs+UJsXDO
MTSOO+Zb1DDYJJHro7rRwJ6yYc+p9W9Em0IzM6j6vDqHw3cLTZLHFcujsLiyR8808uY7rm/gXJBp
IPxLpx/xlMAije1vw+45/jmsWNw2rj/wpSsq9h6V+Szut0G1pU4YG2hKHeAdeJYwex2Fr96CBGBq
N4DxRDmLLj3W2e8wtwpB431IBMUYL3xhiwybA/3HjL8WCIm4qd2dj0jF6H1wKjOnGZvNo0Z7uBwg
nQCreC0AyioytzILYuRIg1KhoXLSHIZ/1ZknOTwZkMCVNfVyj3AQdhT28uYuD5n5XESdE4HoPAui
p/4y4J1XZytb3+j0r7D4IXVisBfNobMYS8CjEpInxcrgL9v8hJk8ye1T+Bk6KPvYaMoDPBQZ6RFE
7SxfTvaWsWbfbQJEboJcJJHysxJNGbUXCAJiRFrjbRbhEHsE+mfKlS0ZFbTyXGnnb/VrjiGJBp1c
nQXOq1QhnMCWQYblaAyQIYeAdUFcgMzyP0XWc4vDXPgVKB+ejXu6G7k1RvVM++cC0VDDQzu8Sj4o
LTUItOaeufgbW6mgJbNSkUaKLU6yFneTjIGGvxKmdeE9IiLCBHULjKtpHvUXGXWAom1TTKQi3ICK
4hKwNqM9Su5SQsaybqqtUxJfn7eLdFza+ryMTma4BU/EO/mpd60Z8BKfi+nrdciuEd9aDeQZiVy9
lc71SBiXrkP/YAKYzR4Ujwb0DcttrecIEx1gAhMEEn8Hyg9ccRpXNS9S+jMZdN7pApcXTCmeNLbu
IV8y8hT2BeFvbfKEdnXXk3Q+aZCesBk5t0zcaC5AsRddu4lE/ILJHn2ypZNsvnoM/p0jQwECU5xh
07OdjfKMEX2THkyZmfy0ZX/zDchushAzRnTev2cR1tyyHg65Wn4Pzo0NTbH06oPOyUrTJlwN50px
kCJgCiVdpDpGRUB5SJhhhrA0bpUjrZKeoKBpF0HiDjngsHYLnuiT/eDS1EijSTJQ1Z2eH2m1sLXj
IFXh8B5l2EHZGmMCscR0ZvuMKouODdZoZ5W1iMBpvMCVInSEDAE2+tJcALgan6PhuQXuHBFYSIS9
WsJgIr3IAuhl/+2rqwzER/LidMHmy5eoYeIvlrtcHH3nGHu3OvjIu5pgNvegd2gFAKiMUwbKEheE
IfBZ2on/hs8asZu6NWCj1mQA1PSsJQxwunvkfaW2M7hpqGmLJVqicQltux0+xMbaEOsQlMdMQvVB
ZkVGiZhDXSPdZYfm1sRVoCi/Yu1eIj++m/1LacHbxnRDm948RmZG9qVZzKbVaX5QG+XJGt9Fo1pY
hlupZ0fegG9Yy3jNvKOZ6W7h2DPqUmNYD8ObsG1LYnpEKOW2Sw8A6YkH7t5ndw+NZWrSuim8rZa4
AU4JErWuugr6RYaZt+nPSmq3rHlXLQtjMb6ix+br9vIcVeBAFURvP5gptBKMvZtNRmNC5Acvytl9
Y7kxXxJ2Xlr/ZhCESeOpbT2aTLgoUNHaC8j1E00eG4SBixdfpabCaMBXLR4FG5Oa4f03IppeI4kw
ro8UC/Bxb1obbXyDZVraa5T+hnX1UxLCfWA/0ROmDz/81ASy698DKJBt7aDJZ/ydHtP23BZPNXkC
OQ4W4qXRuSA50OvneIQ9Ri04Npi1hLBXXh39atE4mdaz4Pk66VGX33r8j6xlWeJcis2w4mrdnhg6
SVkyNwrNz4Q9bQx15ss3jHThsqRrraP0Ll/MLwT1Om79dUhCEL1178ssmnpOgNlMYEkgKBLlmiK/
8hyKmgwAA94H5xPGYMSOFYhQVYsxDNyuKXov1B/cRbxqV9c1R9pqyh4pAydD6/g3wBhAh1DaCau5
gJFRLLZCR7ruyA3Myd55V6EahManGb175XkcYfFSXrXUyfKyc4BTyGRDf/MS0i+WPU7DTww+2znW
oUxvJrYEPTiUJre+eBnzR0HqG4HIT2pTHJXu3ov5yErsjgrznaCHDmv9AKOQyggbJHyqP2J0/R52
sV7SEL9NMAFqpI6dddv18PmptQ4vlpfMNYge/BYnCmTYs1JsK3lWgMVY/kr68koqGHLJvDlwzLDM
q3UmGU+l/5lFDjUxJCkI/e2qnjsAo3sxBnPwSWiKU65/KwOJamSK6d0yoEf3JqaO5XNsL9WT3p0b
/Zhn0tNnjhlVuxY6JhVvb+cF0O6pzo885ZZ6NqsOyzwwlKtZbAYJ3te8qTdp+yixa0vTnPuEeTi8
SULlciEmX8iCErs12huCD6Fh3rwwWxcafh1N8/AEBZBRsq+/M5nAbtcR4qsNQ1ed+18MnyWMYE/6
VLKVAIAB/4P4Orra0qfCeibGS4yvo+A77E+Js+2WfYS+0ywR2NAJPXXWAnyojlcDu2xkUuovQ+Ws
Oic9O9DyaNBbIDBjsQDrQ2f5hrbHoQ3SBdURwjyjIDyqbTwC2XS9SdiBUXGHRxVjL9IzY3ge6KKg
0cTv3RP2Ix9Ael45L0cXPQ+eQCfNpHGtvjPtNW/Ad+XWHaVwEaLwg9CGRQTFGQUH971FeVYJ6/Di
KtF1yPJWUxUU+xPS2Lvc4O6/lT5A4TGRCeuLn3+STslbcQlnFqo0PD9B1ZoDUyJe816kXxDgoBiQ
uiThJXX0YTKwmKh96ystuBhAe81JzE99gJMh3DnJZzE9/4X3Bciug4h8vCVmhVL8YWprn/yogkNB
eaNUjtbj0hoPIKYOw59pGZjLOjllujPTjB3ecu0ExkVptQzoTpW6cZ2un5sJXhbqCXkboHcKICa4
QWJy1KVc8xNc+1zyqBvhX4UbW0C/nMxtX3P3niV7JyUH3C6YegqxM9prfVsqVxXy6QRUWBXNIoIQ
pLJC/EWEexBrlxas5Rn4PSHsXREfZc8LjKskyKgF6symFA3SjCaaGoixQSSo50QGB7gRwKGomQan
0PQsm2o/PiRnDPgTPEJiBp39VfD4wHPUGNcSWg72YyHAqplhUQHDptA4AKNz+nSmhNBIvwk/cYnh
CO9isuwh1gsnKK6vqCvBWohdm0vlnHJ1kedbgUuTUgm8lHgfaskD/02qMe64TIVw0kj4IGX6qpQ3
hb6uJkBgEpIwDu4Eqy0mrhnqwZ3KC9uHBsdqLX/PEWcWOya6Q/5t1Ag5l0xNam9yvfQ9ltEy0vQx
pbN4orVJeGcSFmYiLcYMqhswPIRNqmCG1eScvCYNK/QVlYPnNwETNDN4oQlnL2eXwJFrsOSZqlOL
kbQTM9PxnUeRf4YUkfW2MffpEgOvbE08nttZGPEtxSwOKEYBfBW9XkpTMGLek7FCoQoqrlDmGNIy
1dZTs0f1jk6Y+Vqxxz4LDYiZLzJh9Ywlwk4yodq4bYmJwSZB7yEblwAFEG6nEEqdWTc4NLqXEtcM
BqZAabW1xocKUf6iHrftFd2oTRuWWCds25+8dgu6ZCBCstlrVhG0Lem77utVUMQzcsbAdWCUo9FA
6pBf2Fha9Tk0X7PEXqvcwIhBOYsTuHDZFjtdBiYwljorwIL9pNr3EKmKw+D5wt4dh+mTZrGfrG7T
bOguQYAV84eNm3ZWq3MivRalym5H3IFsssG8jvUK3Cm0jxqHW4yXQZV/yvZR7peSAs17HtuvFcVw
27LGtB3uc24Jdkd56GaEtS54Ll2nvUfFlUgKnPCaWYGj5xQxh8HrZlVk+96R4I+CcmLOVbI1Yue8
duTb9JvFJU4U3TkyKho9aERsqmIyDrHUEs6p6tZHETuNwMD5OcQi1a5Q4yKdRgki76topckWC+wr
pgWUcJ2pjubwWmc4y70y1yYrmwn3T6YRbQMACTwV+q99cVAfQbHCbgP7do4BepEcazy3lgKAsB1C
niev275BE/gIpxMjw5HBec3W6IRM6+rzWBzt+NbbX1H32cvTinAAirUigeZlXQyffUDBlukgt0u6
7NSjMCc+REcRAGXlnwdMx/3zOB2lOQsCh4Go1oSr5ryJlIVnByiLzq1LteedYIInGpA1NT2DB7X7
TrF3CbKPPHyTMIGrHkCkOMcZxBcXoAln6+lrtA84qgXKj0GGq3ON5GkeDu8G3ufNXnJ+jHavmhsV
TYB3d7SrJv2wUKfsEsWQftY2qtujqi4QEmrow9W51ftrLaEIgIVImO4cw5EwO2rWm6/whMMikseN
tIjcMlrSSIoDVXR1fHL4YAvJu04QN+oOTRZ8fUOM25tXWXKFSEKVNsz2VZAaJca89yidEfsWysAI
/TVVd7IF0QdLjW0x9Gy/jIUgKJE0wZR3DZ0unOVvKiPJNiAa9MlmYlJhyPAuhzu9X2pYQ6bhl6Ih
RFcuZtUyMEMFNT4PTImm5bAql5AzihUL0Vz3zPXD6CaAs5FiNGTsadFeyxM0Wh2XssYtoAZj5dsk
gB0hxaXZgLzf8HiehcqhlwGhABmdAYeDq8VJkLNUErRznJKQaSjLKbfAepz1uGKPFj2Qlrkoo4Wx
Zg1SQvVabDgTunAFSB9PL3WNmeQ+085Jem3xEgh3qG+k0jVY7oxzFs6Srly0RpjZU0nUxTWlYybc
B+HcQ89iuHqrgnZbYVEyA5pjQgFdfcB/k6aujm6Yuwz5zwAqYtFnCKVKo4L2pXOb/ByF58+A66et
6206riry2LD9aWz2buYmXvOR1p+deQlm/mqYvoKADBXUB/HCMR4pLNrq+bfP3RZ+YCsOIMpOe+kl
1B5bSAwEPwBEfgf0ajZZl+2hpqmy9VVcvAbDRZlynrxNyeKLup3iv07B3n7VnbU8BTtTrRbOSCTW
S43HrRhQM0lmoxV2iXINm9I8SA7EWuHkxkXuhfGTIHAy0yJBijISZ07/kZJeVqXUN61Jdc7dIUIv
YkARuExrDeI0wbJjSgus9nAVQP2PFqYbTx0s/pyJWFGtQIwM1dWZ76RtRWZ2TrAiyGe9uuEL2i64
ZUV5MhBo4ZZu7Vr45ypXNKWJl7tnGVuEEIbf2Ozhu8462lHvJLoX3JEFvdnulmLaUhEKWRmsQ87/
SimAifqnGBJ+DVPXYSYbSzyY2D0BB04ulwovAr1e60QU5l+Vjm2GBPGK42tiSWgWz2Wgk5IurT5B
uIGZF1hA/tMmR7c+BI+uIYADPgk4dNxcY4ol39Ce6PKxWJ3VGgJhHxERviDtAAGDNoSwhKZ702AM
DWcNw3CfYI9+uFfY9xcogtfaPcd4LLoaKjjceFKLs0IPXlAqxO8TloFwfKk74XBX94mcHeoccGqN
Pd2JVnq1GJqTLgYRokC03068mYaj4rZjiKu+OTxkKOaUlRgcxBxg2D/axp1ASObNW+Z59FX70iZu
fl7iFyqQC0+nq6Wp08bnRN8yfJBJtnj2i7ffm488wvbc+awkRzg80D5zp7AXTHRXjQBBMVjs196l
QpHvZvIW1m0rn7N2PVqu1+AtuSo9Xm6OHwAok5ZsPCteGsWhoBcZNBn2swv8OuGXle06rmeAFhB5
CE23Mpc/E1wF8fDC4XsvKBuKMKgPDLh83rOTHKxhv5F7F+NdYfcCOROGRlCQE/niU8F452okZnWV
QkUpV9MNfIb8pGEO+s5+RCMXBceWR6+OP6z+M4zmHcKtGtjhuQr2snmpi7eshC+1FCaHvUu11jJ7
KuseKz4sycplbrv4VZUFpHPX8/aAIX38rgmtdcikGfGtJrPJ/RjDZeqx25AY6n1oDD8UhKHr2FqL
mbaLBWoyzGu1omQAvA72Y/1sI9bAS53EU49lgjFDgovExmch6vuaY3CBT2fwABxKGAQQwYFkCJo+
m57OOFdY3BQbRDJh81wrh1G/W7hVoO2DHRp7S58HtgPKW+fFZho2WXjXx2Rl6u+5emN1qgryKpic
ooOdoAqVnO0WqhRcaoZphe0tdiVHZk+cpqLlmtDC9DNSQ55G9aNS0HW5bXF2SG0O1eugPFS4JjXP
dtjOJzOcOfbbSCEYE5q08rxNE+w1/U3xz9i/yt6m0PeJuYmSvRneHesZAluLR8XbpKwhIwfBNQbH
V6yTzxOgbVjWhXMNgFV8QFHjk1nRWO2lZmdQOuMnIXtrxMzlRIbWqLiZD/VIH4FEYV1KrzbRqQPq
RBegS8fzqCLsdq7TECXQZXTtPkinaVpL+qsKGSYBuZIlUNrkbcjvBd1WvsU0LW5FfdEF/oLx86y6
DdCF5f6LCyq1pEhsM+hIMub1FVkQdogTWP4cyD/kdWPhWJubLlh55SLXZzhVb7CFTGD35TA4Tfnk
YXLbrAXxyzOPYX+YIJoYyyx/jMpitJ9znUp8ziHLhMtuNrayk68YYar1mxY+q/ltwoqLAYu0DPVF
gvcwfNkFb0Cx2/qYlL+BQ00JAX6tt8y51ylI8gg93+k+vIAnYTElBHS82dgSmHM5dXsTUQKfs+zQ
9mHlAMIV9ZegOg1op2BqdjBpaCMxGzbH3UBodYXlCMCq1CKkR3AVnbA38NsBLe3CsV6VhJJrH8Qo
ttBI5Hho2EgX/Yeu/kR81h4Bnmx9ALUQkeOKZ76w8PA7JTCUABsXtrZO5RtBkWNzwvi5NvbAWJN5
IkMRBBYtFV73v4nbwU/S8zBPmME+8vEroeEzU6Iy5Av0Wbg07T7zmtm8ll4xSkIlkuUXGZ+T9N5a
XxOrQKKCTwWFsb/BTwhDKh1lQ1ByrN4Fpc7GWvXGW5LDiccyQzlmAgzpMWEpugUW63OvP4qxRaql
s0j9FjkhkXIfg2e41JoPPRcXgH2nHKsEWGSvNxupodIWWF3+lSJuodA3rRWbgxhptSGGnTcHT1Qu
tTK9ps2TU/cEBTGgYf8OAg4DB2jX3nnNlhwa7pbeLkVTrz4fghSPANz+ecVY2/HkYIni4dV4FD5X
WGI1YtKQlE81AFlSG7OGYyUyDiA8A6ZHSv+WRsZTIowx/B+OP3x+hohskvSO9ac/hWQ0HMzknMiv
+oTJ1/AcbSS+XL/JSbBliF0R0r6jvArK0wiW1dDk5uaXQ3HV+4ffCwfor9kqPkA+jzxxl88JVPTB
+874Wj0W9mLA3Uh3BvclnGm7hNpCRw7O2qlPg9IBNGBecU3datiXGWlSLl0c21VLafUb5mvnLbhH
ihkeRriY7WxjphvM6r1izdCDbNSpOFU9fH5OQrjXcfKO9itNIGMvydzxdHGzSn+n4wERov0W+53P
KImrp5pHRVmpdGzopBGdVHgasHHsVflbAMEYw1XRq2Yf2NtqTETx+HXeVaSUdf4aSMDvmLQPn4mO
0BDjt2BVAVc7W717tflkyqsYTVpi7zSOgTUz6KvNbUq1hvy53vQq+51QXB5YJlO8ZrrExoaJCBUN
abmAOSNWmuTZQFLEY/iOoA2zTwVHJ5stxwGtzjaKvOWC58Od/DSoQAFX/TWCC091v9f7xzRslYq4
xgUFoC0DxBH3wKiv6nnt/qfscTNdAvJ4JexFBmSbmIJh2BqYau+mAZ4C5TPQJkCJA8lwZa0DHrnu
miffhnIdugW+J843yKuVf5f5MQ4vg7kd22XT7GDa93AGazhg0n7Qnx1gUALi6medxwJNbvSjyACA
ObBTfZ+yq/dp9HM7ZNK+s4MTiEmXrRJqmhbQJCQpKP8kxpYxdUIfxRxI16Ek4ivNYKPDxwpmI7YD
6ToidDAJXDWFk7mJSC9Rzs0IXORO2RLRQStBwcE5EMqUdssgh9fXLj6F0dsIdaSOARym7qkyDo0E
Keg5g/aAoV/OgPIqsl6AeaTmUo5bYdZO0TMQULRh6mdZc7tiKn4M/Ysn35vyo9YuofolhXilQ7Qv
tjHdl8tbBtFJQq9XdYupW/n6qrR4bGPc4vdehm3LLSlhTCLTBLPu1jyQeIYxAceyGPvasX4dKOgr
TFnaJeoM5PH+rBEfxOyCTYWNhS1fOmxy2IxG0JmDV+CIvDbJ6ub+DE8NmglXJPs23rDKCHYEImIE
CQiDeFfdeaQ8yPswhDtKTIm1stTnSHpx2P6xmhV0w7UCqlcPPDT9ciRMo/7Ro8KtmJeY44o5R4rq
sMccaKV6z0O+aGUyd5ZxL2HWs7fC7wk+XFe4w8gymBXFjPoPLVGRrNl9TefDYzIZ3ezEJajFLDfE
1rsNZ3GIiwA+jNBtIYMRvRGGjxK3G4T7fbkP26Vu0i3uEKOa6WWoU1RagqrnZoFb0J1b1MnjrUk/
e5WD2DLomoQ1FLN+qq2ICHLQ13xvdVcTBXtdfUjawh4ETxOyS4XnhdmdTBUmTXQodZaWjd4TYdRO
wRwgxnEZ7SPSaqyneOg8uPAdlHp9jY8m7YNOrkMHQRIpCLYuYuqYHiUpIoNxNzAhadEKh92t4eNP
BjrOOb5V3S2KCUIFCqyx6JusZYeDdrnshg1mXH7kxtaldah8qC8UlCWoADs8xALImIhajD32vam1
1HB+6LqdpD0X7UdqYBh66+uNNCZ0568MDCPUMZxPyQEibKPtDfg11oUYAgYkPXsnzuNpyFKjJtkS
5KKPn1Wxs0GYKy7Wsh+22rQvhuMofUoi1fsjsV3wezLoJ3mlRw+4OpaMsQkybjxcj864zNkfM0QG
GgJu517W13EbZq89oAUYtQz6zoIymx88IU2MNasFByj8DRCjBCf58YU3BfnACDeUaR37Hzt/RU7a
goAFH57DQt8kGGToML3cwuSV8NGgsIwO5GdaTDui/mgN56G85f0944mpC5yNxg/JwoUR/X0SfqbF
Asdai3sWbLxmJalAM9anbV4MYEV45LQM0GeIly1oZOdqcJnah4Fxi6I8k3jQWNt82jraRs/qGTxZ
uZ7PIA8RJSNDvheQLwbzhn3EuIbVkEG5IOilgSRxKDDq9YHrCho8U7/38nXKPonbE1VOr60kDidh
Kxghy2F+XTEW5Ssxfs/85zG+mdaHeGTBYqMXoaMm/nFW0q8wLAJrN6pLZWwV9Uzw1yT2CDQyVu6G
4VsL1SrlhG/p/pMAXDR8E1UoqgOaXzzO/BbGxY9Hm43LhXLo/Jd0/E7MaN6HgCyDTeje0eAhzhcD
hlpJign4qTCwKLar6zheSHZNCfCIP7gD+GkT5NAzpxlorFDFwQrBMxTmprlMMNrmX/FgQ9dnXItP
Q2ETprvuiTWmII39DwcqHtUodHeWKw0RN6VS8YexPGDPKxedUDeqZ6YcKd+pNZg7GyJS4lF7Z5x5
05rdbh07txKnLVxk1K8quxeMKSzotPIzfWOBCSST9XzNAi/0Fz59Em5JQec5LYcjPtINwkP/LSUC
zMNFmSn2s+OjfEclcNZQm2N+K6Yo0Wfdf3MZ2/5k2dswvcnOElCUatMOL6l64lLZ0h6ANPAx9thn
Dq7We+SYkpuX5xKs1+u3rXQE1RtBn+xqkXWeK9UXLH5beqv8wFZMMDY4MGThqhbjFsTOYuH4yALZ
A7QvtkE6bJ+Y1HBeG5imlk+tWmy79DEBSSJJ8ldTj73CLjTuCnBKy4Chx5wHTZzFCYZr2iGIsRR4
lcxN6ueAITQwmPpqTBoYDC34Rni0Ss2t77bTcoo2vHUy3ET1xRfEg0J4nTDSKzHaX6v6qSIsuftW
xp0n3QvrODq7utiZ3ZkhAqao8XgK1W8jbngCz1V9ieqLKt+L7JT08xicKoPSOOcZ8QcyIn4U726m
zz3HXbCUphUm81XxkscdbRdjLR/zXkQkDTNA7Wbnl9E+FSD+UXpWwSDh8eofAd5PExpqYHl89t+7
aR1PkJZWdD/odnL5GpUHkclrkDQ3gatRVcFmxmVZgb3c4Te6aq2bAY+Xq8x2mqQbeTipyoGAHz+6
6d60dIrCVeOIMN1jD3VdA0GLqBR4D34nwFGsL0EfVY6icJMbjyS1Zl5vH9R6oDPcKJhja2ujfNew
sHd0aW21IPPWuWT2XSCW4/Sj84LrQlQvOwlT3v6nky4Yd+nBcYRmgsx3UVbXok/mUmMz+G7XwKxm
94V5H+SruHNbsPEG869ljOGSVDVQmL6G4qvQ8IVwG22boKAbR6RYPzpEgMz/hpUveUjv37virW3A
gfnqQLJHCneDqRZMuXjpBK8y/nwq6DDF5GLK3CraNThu2Tza2IxaJo312acrHWcMKAZ8kvW1rNBc
xKCx3hlPTS0+IAOoq11ifegGUSnwGJPdVKx781ACRcvqa4x9CN57OHZqi8T4yGqmWKCLkKEcPG4p
5+O3IbkrFi7qaN10qvyR7DvGJkoEJAuNXrkE/VuvrpyBXugWP3IbklbDrhNgFlV/Gi1Fi/SYEB3r
cEosYQjUb8klhsxkV5B33JCPbFSc8xXEn88a39UI8dCODagoYP3BuWSTqaeDX55zTJIkg5ZIek/j
d5hmNCoFiAWUPVAYh+QBZnMI7GAllNFCZn4klwlb16Yn1atfNZo7tpuif5QCu2ng4rUXTA41pwNk
3nH2eQDXCfVbqz08YLAJ3GbW9AzgaaOC+D6iyfC2drqq2hXpKhyKHKqcX0EGQUOD4aGyDJUXY6RQ
jC8tjjOcW4yWffkgRIoZVBFmtTxkKhA7keiuMOjm3BT7qw9nX/DsU2MdkExBAaFt6JEvvXkXqgh5
hVcYPjfMQ/lm/nA2h01RvuQUJlIHyWf4ENSaqHYJUwT952jw4LX3gPgmBPEuEELfF0nYZEifkfdj
AWfl8I/2efc6IZKSQFNbtiNvuOrq3bKuuQyawbVTQGTYAEkeLSHKMVLSD2QVC5sAj7e1nAZyDiRk
4ZJEKEDyWkvkwq2j9CWdXhhWH6Z05RsFrehbo5+pqWBN15y90+Tq7PYB7hXAP4FDUOhjqo6huWEx
CbK54qPiNjl2ST2zJTLHoZ9W5IuzaLVGGGmUQG4/vf9ehUC3EPRTcGXHdQgAINPpBmctGl+HYUPj
ZutHqT/341dVPpzw26MHKU2yC6xNViDvuOb8nPyQzsHgWebOQVwVp5hJQMWyCbd+c5CVBzCYwMSI
nn5S1rn4uafNHd0n5iyG5PYiVQq0H3rNAJMOCbCImQgTq+j11x///o+///vn8B/+d37Kk9HPs/of
f+fPn3kx8uGD5r/98R/PGAnk6e9/85+/86//4h/78LPK6/yn+f/+1vI7PzzS7/q//5L4NP/5yrz7
X59u/mge//KHRdaEzXhuv6vx8l23SfP7U/A9xG/+b3/4x/fvV3kei+8/f33mbdaIV/PDPPv114/W
X3/+UnTn94X653USr//XD8UX+PPX/vH18B/156P6H//o+1E3f/4y5L/pjqbZjqI6pmablvrrj/5b
/ETX/qbYuqPatqPLOj/ljbK8aoI/f0mK8jfHkGXNsU3NsE1dNX/9Ueft75+pxt9M2VR0WdFMixxZ
49f//fb/chf/3139I2uJp8cSoP7zF+9R/PNeiy9n6JpjmbLFp+D/pi7LCj//fFzCzOeXlX/zc0PS
UsdnBrbWXG0VM/yUlhUcwf9yUf562//6NoriyP/znSxblfmqumXojm786zvVaikbfRNbeCQPKFGh
xhYTJEklDc10bmoawY5s6ZVBX15EvTMKuF3PpEPvqb69tAffaGo4ZLqvwoJHnFZlpvXQban5loY6
iiDrNrCvwqzzof46qvCTy3y0VFAw2nlSpY3ntoNDZyU1VQhDV22n5tZlQzDAPOxGrx/grRfdgL9M
M9p0Ll06liH7TlHHkeCdTfpEDqKj6IAWWhD3THuKLJLzUzhkABd+TEjT1ldrjL2eCqMfmuEpMeoe
IMSKq4i/jLrMkHEvM/kR39VImwgfKztSUOuU1tQFbAFRBm2MsS1JcphayMwF2bB1XAc2Je7iA30n
BuMc1Wmv15wMXuzAlQh1ue0cNy39wfyewtKGt64FRQnpbkp7y1gMRTUmrtaYjbEKKyUbyye/ieNi
P7RSZW+c1M6DTadmmryeItUbIeQWmvMpGW2TI1gI8qjaBF2WgxxQi8TvRa6BbLKJeg2iyrzv5hQZ
iOkUW9PPDbar6xxQemnY7Xh3WkwiiiRnktu3qkgkxZGG/jTW0dVEqopZixcM/l5jaglORh58YTUE
DZe1xKHlqMUhLy1nK8M/RpsRtGR59I387FedMTN9z146tYTnT9TJ2EoPiv8Rp0HoFjB9dlIm4H1/
JFoTQ6kKQ0mctFTGHSbGLXkUvuk5zkpYXmq2t8vUZtr3USG/alYWHixM6tGckVu46fpBbdwstOGq
1ypRxEoJCV9Opv4i6V6PcQPcwz51DFcZ+UWvDDQVrmktg1FLhk+fPOFRRl7NxFEh2Yb9UJQOirrV
B8a6NPTuQzHRypGUqtwN0xhwhi/0O3RITu00sxnU9oZOIF8uHhgmWwq+jpoPmFGXhgKnD8vKt6TM
YQ+FZpvdarG3oygqYCclVQOHuYIWUyo4IBhmVG6kVFPPyRBTVA2Kh7Wg2vbTYbLRGjhy3VI0Vwj0
UosOqB3LeJN3ijbvUqYYY2GNDpxTIhi1zklVnlD6YqMxIzRRDADx9sGBLu99l8fNwG3DF+5zisXI
XEViGjY5ivGRetizJGykRwP3aEepkb9n2YAJrgIzel6ESFRSnykO15rPMIwaqggTB0MnmWA5RaP0
bmcTjKQklJwDbBNgLXWMHJiATR/e0qT+PYUvtLc4lPuNKcFLs7nepywtPMZgzShhZioXzsrWjJhO
PbSjt0YhtH0WB2r/bphBvbErVVHn9lh23lJKzfISjNrQYHjSigBEtRcSdqiv4TB4R99KE+ZLtcPA
Oogb/Evz2pi+I8c3EXQ3ZK0SNcwD+zRGEVCkakttdmo4r2d531pbfbQagDfMz2IEAoaKkUZYaKjU
y/BLdwRJrsgtjzSWMjRWmtWW29RK/g9n57kjt3K16ysiwFDF8HeaHacnaqSR9IdQ2sw58+q/hzJg
z3AazbOPDXgDlq3VVaywaq03zIw1rpVyo1YNrCfui5gqYFsJnOqGIHpxZI5/opkgJJjCogM8JM5F
HOCJNAzy0bSbfP66XngXBlWJ5buHl0TWlHrzZIp4+GU1DXXtovUiUOxDjHeppUFQyVGZjEwVkqYx
OXud6w1JZSU/jL4VPSP3QLrm+dV+aEwaHJMjW9xpA6prEmyDGRTKT1Jl2ImebZ1zI4v+BHPpwVE7
Z5tLLbiXSTwCqfHlTs7UrNCrUW6rIh7J9jCBI1Laapdn4KmTbmrvm0mZu6yhTtk70jQd5rJVITaj
gNayNiroyb3vZJorjaa5zzTS/zT0KJo0xuSqIgccFtb4u+u1NvCe8p1jm5lY9ja+9juAC7aTulHv
cTPt/6kcidaiWulHz0R+zuOs/pz0nExlwR8RduoeHNuHNKuDCxiKZrr1WS+3dqH9MlJUfBWfRi7e
GnqM5WgrdlaSlrDD1fzY9VPyEETZuEuDNt36waRDvOTFZiexdTIHvfraAdlBrtmLd8ZIm77Hc2Aj
Q3gVRh4ZsBlm+Q1RaCOvp7RwO92HoG/G1HkKzJWOZhB1iH0o/WNXRwgCDYMSftW71EeaBREU4ds2
VFIWZ6vrHnYisHQEEjBPYhTZZyuJVKAgMnjxegtdCdPxP3cj1D4R8h2x3kRTV0WKqBdRtWNLJigA
1On8DskhPU8pvhRDPfNFW6O61wNldmxNupc0SFOM18uU99SooHEQGPVWJxbsdZ10li0t0ZzEdDAv
R4SJgoGFpPhALmQLTiHR5TfTDAawkWNVPTPzNu0fp0fQC2TMU5rIfquLoUwpOI7JV24G0LBFX87d
bU+6zeQjPJVkgiw6ACiqCVoknUTBSSvCh0Ga3VlN7AyJmApr0GbMd61qhTtzyLVNNKCBopMB7GOu
knOTx6gvJE0G66oIS7cvM/3QOTLZ2iYpuW4H9feA2s/PMLJ5LjkWVG2/VlCwgKCSphwoqJDowAvx
MCrGQqNtw/sgbWtEjXFVPqRD3vCMSvxbbHZB+3umsVOMWt1AeW8eUlXmt0ZfIvquqBS8bVxTs9HG
iyf2fsSlQGQxUu+ToqEeTnVhp3WgdKmZWI9BJMevZm+Ll1ot0m3Y6RRhxh5tYdIsQIs1OUsWtW4e
BzZdEioRelLAY6yr4XFUJx2Yw8xtKKLqWWAe+9r3PTJdSaR9H7TM/mlkMn3sRADZbuol0oY22nEN
laTcMKpfQtW1R6saMISrov6LaqOHkZvwKBsx0NiWqrxVuYgoJESn1m+Dh8bkFcU9wQ5vawx6Ucal
9W/pHsTRoXjOLceY1e3CHabK1TEurfwHWSj0lkTgL9fzyUUO1FU0lPzzNJ/+OIhv7iJF7XZQG8lp
krk1gbky1ekGxU2zlb8LkTrU4TmDT6Fu9vtSzYxzZhQwtXVnbM56V8BpRkfpkZSDKv/UOv1I5ljg
iiBLFrupIs3FDq9ObaPLn3Gvwp1ySu0cNRnF2UqgZSCqBG3eXtE/6WoGxCYcgq+6IizANfh+Ko6B
VVTUl4/qVHO4hKNKOd7gUsRyEP3dMjfsX7ZaT9ztQ7+PRhNrVbUJfzR1TNHGd+onu+NdH8ZZu9X6
AQKnGYaHwAZM7xR4aLd5rVNk8Cf+v44G5CIuMbvQBKw6FAn6ySjoXsRt+j2S9dxNSsb6WVNSHqN2
3AUtZboSYSsho1HbA3DGNyG2wAtRpQsQtTD9yN8LQwM3k6R2oLpGAy5uG4kcLc8qie7ECFvF9wzj
Z5BO0/cpLsQt6MlK38SpM3wpcjO+DccItp+jy0dSruw2YV/uLZGF20ZTq22PhDC9IGk/OWNLAymR
I3t8yrJsG/QVUBkvGA914BtYIHX9XK/uXzVSICpdQwnLDUBx6RfaTm36bN/Uqro3BIjcPu3U/VhG
4nM8+vRFE1z0zBKJkQYJSPAJGBp2NS2hvsR/GJwk2qlGJ59H1O4YDwVLyw55xAQh3UeP9pFpeeUe
+VnK82ZkneqQgvxQq91tM7bh75JdaBpYJaYejtBqAzPIj4xqJyLqV2WkZahZaNo2qQfvuUlH7eBT
XdoPZWNsTelnd4FZpg916FtUnboK76EBFHmZ+lsl7W2TgkMX3ArHn6A06PWuTSSd1XFoU7puDTYB
YaAd0zTVjnYiM44CP+vQXSzgkFXacOiGpukQ0AwRXihyqpeWTscrbu3kMHHC7ZNKLe7qzG6/Ow4C
zyBzpvpHNWk6Fh51uavDof3m13l4m8lkADY2+gdZqtNzkVjNNk7oDVRGgFyoNMOjpXTeP1HkGZ86
o2vgfEQSlHGnWdXndEA8KZtkio0n7S3V6qDOJTPCwB+Qwq2GiNZvHKMEOen7FqkzZr8ujobW+A9R
kqM3U+kTKlot6AnH0Tt0ltvUlabXgzJs1JOFtt4xy6LpBY8nzk1JXgwR0rTQbSyz4kfsx9rRCyJQ
t8mEqrwCfVu3OryNrNYmiwvj11SNEN+1c7oqfY+ig5NP6TGVujwxo9w1kYJj3LOWhzGc/8oJXnsz
QHl4LDWq8oWRoR035tNrHKug6CfDOFgYZ72Ok/6tLwPtlqsUwFzpYAbktBDchaZyNZQqIDYhx98h
2dSDzeTto4Eb96aSlYKNfDahTlwaEtGWlElILBMyMnbz0XerrsWjXQQ4X+ugSIfJmXYZxQYgy7b1
3ZqAqWTUCAAt/X2lSm00t2maJd89UczglikBIGA5WvHQBE2KFqFDD7mQ6sHrKa8OqLb/4VIoXg1r
su7byTexaAkN69VpGnSzpoD2Wanj/OWFNh+G60R3q5K3WMCn2MZdXuyKHj592TcwfGRl2FQWQxHi
1MkZD2V4ojk5qM50KiXGikHum/sy5AS2Qt3CpVwvRpKSosVueRzDk1NO9FLzxJ7u6S1QzDNKmH+K
IyJEgAHWohBjwUgxRs3VTaxMy3G243LGWUyebB11pjlNypwpfE043Cjq9iGv24Bsr0Es5VsgvQj1
Gsd4RDLcPGTloOyGBCq5Yrdgl2pewB3U8H/SSKAaHZgJcFk7/2UOHUyjoPIiLC1mxJdSsSQ0Y0xe
hgQ4u54HFEelL29NnSyHQkDcbI3eGs/GqNNEjBsLcHqhx85dHxfVU9EM1mNZNTp9eL8sFCztihrc
dd0/aI3FPi8kBfaapXPKOt6EUtcoNsAQBDvkR058H+fNSOWxFlj4qYZUHora1ppTVzQ85IqkrG87
DUaYIoHjDvhVg48HURuYaA9VOajJxnSAktZTixwQJ76HdAGfQfjnzqu8r1M7WuLG56Zwq3xSPymO
quDoh8KEUyZUZ2yblVODyo8jMd6KorAfLHL3g9JYGRXmJBwfbX8CgZo0Vr3nAhh2HMM5aCk7Hoxd
6gRNyP3I6jo5RSgfO7b7F1L0/qvi5NZLZVrpEXC8/atKfAQxdH/Y1mSI+6icvdNanoliDKGQ9lJH
hxmnNxgCzlPnTBZsmsiemcJtvB8sOmssZZS0bQRQZV04rg8a+yYf6HhqvEroJ/ESdrX5oGmspH8c
+9hDacvsIhieQlQ/xDT5W95zgMrMmpUtsGS3hGmjtGpWgm6CYfjxTmQdLVJddv2T7Cg2sy0kVIPE
ezElqN2I+stzJhHCS7RyDGikO9OdZ/fBbw8pgnPj2ahbdN1zFWJngncFQg0lYI5xQlN9phPFE8dS
nVPlSHLzTqUP4eTgRnpUn9yswb1y7iaIyS92Wm9SGK/qAZZEQSfH7yL/TJ5MB7FBy6LTYMgHIknO
MWj4fV3TEJK5I1xL1sqPUYIwwTGrQ09aIA/iUmtqj6keVCepNYXqUu3IKdYJcndXzwW6KY3ZF/iq
dfZA72myD9x6GZDgsIqOalNAILUUJwFyj94aCtkRFhdq3gkUDdpOOfjU03h2C6wLjFZ4MOO6GPEM
Ko+QAKJJ+5y0UvvhVIqi3nTOiGUBVaCzFs+C2XrRWFTSMx2ktt11HjwCvwVzPFUo1saNgywt1ZYX
nozek1dYw+dQ6YGSw6REkrmJdd44aAb4wmmw77Os8euYhmO+SWDxI6oZRSPshM5C+SdqtEd99JKv
ijHwZan+IwfvlGleAlbLpunBN63xs5P7dr8VvH9+AqhvX8ZURZ5e6H3zhXsWZ63QMJPnMZLDFyT9
aBk5uQRIN4qJjDgsYm161ETJC6XDp91kbdHJaaIgenDqoX5pUHxnTZhlJ8jKku57IB3xmNZlf2ug
Lv7LCHqsspVZNFFLs31v+WSCEfClLgUBrFlzy4IDRmmPsghA7iojhYSxrb1t2SbWLzL6+KBUQ3zW
cj96nRT2GnAHs//dTqb2JVIDD1W+MQxf1JYjeUgTiFeNnWfgOPOA0kfYmeeYAvhGaXL1zGssNjZm
ZALl1c2UinUzmXm5NRJ9/KqwHpo7r86x8m07WduH3uqlym0w2nyP0tNDGlM51Ja4bJp6p3SOSYtJ
NRq8AijQB93XPDYM54vVKKxl21HESFks7ZK9yts8eq6Flg6fgGiN4jX1ExIQpBVG7BZjBIe4j8Yw
7ey7OIA11fuhKkCMl91wbBt/jE8x/EGUOBmr8ssqWpWGc02Nwv8WGkGpod9R8cygAjQYlvmgilTv
njxjaI0n0am295S2XCKfprJWtbOn8opG1K1CpCoK0C7bxJ4FcdNXZJM+RlJijZLa6L26uc7SPCmx
p4NvdTSr9vAU9oYkB4fWdcG9rfDmePSayjaRhC6Cal9PGNYhjBbVOreEbnj2+BKl8UTNwMu41SJH
z+yT39tecJzimFOi9mKajoUSk0hPqeF9VURQpi9NV6Nt4fhN6qPkxANgO4Zok9WlzjHeDCY1eBZn
Lb6EfcMihjNqzZoVVUcNtJNBAL2Q/96FEoRULeU8hJw0iirNK6/hITxlkV0Z/NrB5y9S45Ta38YJ
ckTSfcPQo4c2b9PgiXqJYp30CvmUI2unHrejgF8SqrGCy5+As75vNU2rT5npdQkQvayZfpYZFaNv
ndPM38iXQztLcE9KX6LCXdHDz1oPNH/P3xwAnEps804feCk+GIVBjVQvKtWpbkqbhsrW0/sQAWdU
qBIuFk9OmvrJabwUviVVHWxAFKP5T4vuXYfubZNFNz60WGzNojNEJ8c0DVUsmjlmQoIigw5vwDtt
553UzwkwDwifjzSnG3dwEfg4cbx20DXyF694QDocCUBkPzmtNisNn7md876x9P630PZ621gaAdcH
ccRv6TfTTguf0V3ZRA/IY+x9iRCxmz9G2+IuP1wPK1aizjP0pp1FB65IycmR409mNgtNHHVtkq2V
EPNPeBOi5y1bIHyAzzkzCgl8B2HoSMVhb+yKXbkP3PlRucEqGNJkcIhgjhwBBj8hGnFQ3Pbm+ni1
tQEvumoCG4HWCplmvMy+8L7Tt9MBKKxb8IkR5drAV8cZ6XrQy59WOKouaEIKde4pvpmBNhSjHTTM
gAhA3CmHCXEp23m5HkSjw3lhAf03ijb3E99EEUGqhfb8Keuttguw2TpED+Hn4pB+7XcY/rjIsekH
777JVkanfWyJziv3f4EXuyjNGrtsJwLLT8ipbPUv7X46yJ/Ta3iHE+++em6+6C4yNScLnsVK8JWp
1Ra7JnSox+klsSFSU8uj4elIeB2P1+d2Lcpil1j5GLWWRxQ/hjsEmqj+VQHlvx5kbRoX+8TyO5sE
giBUe/dm6TwGIQVO20O8g+vCANRBxXPXOIF7Pe7qwllsiZbb29Hnk0fF5W/8pzrKXbwNt9Y9UvbN
lsQCkWv1VtxfD2vMn+bjgWfT6hcaXXVrPjferNdCGT0DmSj0Zt36S7DvN80ZMOUhPoxba5e4gevv
yZKfJ5TUUaI+DhtqwacK+D36nr9ytzzm7nhQztd/lWav/Kr5z9/8KvrHdLAgEnEM99vuWOw6F8XS
JzTANrzKtupZHPpzikyReL4e+fLB9L/pWBwSuTf6oqm5MymOb+z4S1GKlb2izcv0yozbixOCN92k
jQ0hoqOPNRx0forV8N/Sx+xp2K+fe2uTaS9OhsAIZSoAEnAkTbv8HuY7ffRth24H5fMNTL+TwX+S
6a/jJy6fhv+dTntxMIhy5GIz+I7REaReva2O3UPi5hDWleGGqt+9dcoRiF09kFYneXFWhKTOxmgz
yfW2IIt4qXFWRxvmpqMD7upcad7KZzVWlqy9PDgoYNHyYKjed/Ok7hs3eAQbhxiIjcJZdfbYWpjB
HMD3uvjm0FZ5QuDqDgj9Ni+xAu+22h5y9WOFEqr8E+8QB9qUr9cX9+WVYGmWBcXasjWx2Oxek1Oy
nFeCeApetA6BBZBoG+sWFa2Nt/M+0Su5j/C6hdSAF876crh42LyJv9jWMa84JFuIP29r88sM3EH0
46Z+Sd14Vx9WRnsx5XkTbbGXixbyLnZytNn3ZkA6qW/jE8IJzW37rTxn93ITYCt7U31HNHNlMVw8
Rf4XWS62OFgiKm894+yosivxqUOy8frg9LUQi009dBLv6WKeylPwyFuJNPXvITn8Tlhh6F0yq91e
x1GMEg/PmlO2RVnw/y+psoB6AXWSwl6eLUnclp02n5dKQcn6bqyeZPhlZagXD0xH2roJDgsk2mKo
pmWrRjXT7+GIUSmjXE+2aB7Vh3bv4bun7cuzsp8PspDh4UPavpiHeGdvr/+Mi9nHm1+xOMpGmjjU
XfkVUx6R43zR09Y1lD/Xg8wAuY+Xw5soi3NrigLLLkei9PhCIepQb+QrAu5uuIUwdVsiuwNc/cXY
F88oFyOteofwxM/mS/WMCPLx+m+5mJHYqm46tgZoQMjFaTE4U9VMXc77EeoPAOYOjuQGkVB+Cp3p
cON/m1JXRyoBQuF+Jfb8TZeX5NvYi5MiktQBtYTY9ZbC6gF7Ftd8CY9il+7wMbse7O8CuhZscVCo
pQpEoyAYavOo+mzgQW2dbeRSb/5kP+pHWJDPuqu+ms/9S7R1Htd+gDGfB1d+gLk4Lzy1kYZd8wNA
ZZDocFg9mEf0jU/WC6RQN3usN+FJ2TSQ3Y6Yf0ETjl/IyA4Z/Ef1hMTBg7mSF2qXlrsN/sYANmFq
tj7/+ZsMbFACxQBON38AFZ27G/XPfy5Q7YQU1abbw8xHt2LlS1w61Gz09qVhqrRR7EXQujBFMDXz
PNQ29Nu7FBOe69/64svzbYh5A74Zl18OZtRXf6c6/NFvi98gyVnQ4ZHMfj5DIFivDGpePR8+7ptB
LbaRl5iaqVkZl277DHiT4iO1zuI5K9Eus29nYgflxpWYl5KRt6NcbB+nA3SZGsRsZ46++ATNVdM+
W9pd1Hwx5ffrc7r21Rbbp/LC0dDn1WuE+i+ACjRstJUHwcXVCA7XdqRlWlIa779a3dlNEkaMJ7M/
V/q9Nd3B0L0+iksnL0nRf0PMo3yzMEq/KfMqIMRooRiVU6413NLDw03J1u7uC9tdzCkY9Us5F70W
yzzX9dTEoNLZqCfY6W70qflEHkgGhmKBs03P/qOxKXmpc9GUP61vazfZpYNdAukWUuqqpttL9LQ1
DrTHfNQ16218j7d79dDkR7hFZzD7FH+gIX9PUDNHbOz2+hxfWCnSdmzDsh1T2trfrP3NHGPnYYxx
RrZgm7fF+HtUf1//+/8WGhZ7TTpyTkWksPQPuPB0dJw4yiv2GnWt8S5HwKqBadVsp22zr5EQL9e+
5bzyFhFNIW0hdIu5VJ3F7lZz2qTCJ+1X92KPIOlpOqPj9BNBuZwnB0RKZD4QyYZ0hOKC98vcFU/J
frWeNicfH34FmZFtSmZWzpj8t4vXL4BCIX1A2oDh8l5sSwae/4Jh222RllvNhf5Wsa7EsxYXVm5l
juxj0pQmSyFNQU6CTwMiRd0YkqvLyNGrG/Pj9a974RAwAeGbui5p4zrGYqpNpS6mrmCQofE0Bn+w
XEU0IVz5oBeOAUuoBktIqqYBv+D9TGaw7tsyDdB6mlSsmJ4TNFw6rLyC+F/uBRgSfCkbsK6cT2pt
EUgD/OY0Tj1t/Ho30oJNamVlKMv5WkZYXAL20EgwgznaHiCyc6NFJpnbDXXN65/lw3Eyx7FsaarQ
PlRLU5fHWSYH6mM2BeStOBkuj6zIdaDP/uw2OHJs0Mlu8Eat1RsQGCuhl+v+P6EdlR1Igiqsxb1g
yjEzRwuHq4aHtoqn23agjtwhWHYDmw4Prv1KwOV2XwZc3BI90O42LDDbrNzm3B3lbfwEfmwz7nBk
gtC02pC49A05Lf87wMXcWnFbAD+DacUq6QB3FD6CHiun5lqMRUokM20MQbqh55P8oNp5g17+YK1V
3/+u57dHxnLmFutdZEOnmAlR5pYOZduG8sMP1JPibbrvcJJHX1GddjSw2od4t/rdljePaXAyOvOV
x7Ocfy8WypBBPza6CvnqbXEcQrcfNvkeWfs9MqVoZrmTvZ0dIa+vlo8Ta9LW4pLVwYdrcnlgTaqR
DCA/8JIbs0OqRGjVeq6VTNvrYeaZez+zJhvPtng2GjTsnMXY6phbIe0Q19NUfBBncygkl52x3GIE
6KNyeD3ah9cSU2mb+B0YGu8D+FeL53jcmvB8nKTb2N/D56/VOfwxYM2QoNgLHv4U7ebXYTjekk3H
2GmtrqPlAf03PE9SQ+NVSh6xCB/yRI7NCMA8nN+H9Bke7r15nBB8uEWzFkVyEMro7SDQ/7oy7mXW
Nge2VBvuGcwzoZqLbeLFYVbkXUqF3LX3xot+Etvw6af6j3dq9yh2bBEJQJo6/K2fdZTQ65Xr4kNF
k/COaVmGPf+Tav1i/1RtlAmzCLkvmG9UIPN245/8vcQyD5Frvd4U++Du+pDFx11j6UKVUpiOTp5o
LFaW0tTW0HXworN4/OopxUvQoibm65KnHzm4dB6yPj8rkN5UTE56id305w4z5bED8eMjrQD9xbAR
Fx/bjcY/S73lkPmnKqD/K5/qFvmRc67+9gJe21UIw/VchOm2Vyl+VEhp+tgKCB0dD4TuE3hlaI52
DblGjRqg/px26N9Sp0z1FltubWW+Py4zhs7L19QtUlV9plO+zagA76ZpMQFxAy8Jfl7f5uGI7een
IKtXtu/FSf5fpA/FQr9SzT5yMDUpUdpUjxWSG9e/48cbWvLEdAQblovkY5JaRKGI6IgiceSmPwYY
R/cOTCvqHDRUsK/0ke/6InagIFeG9uEAXMRdZCBDE8zUHqS0TGxBDNR4YrxVTQRUro/vw7ciDC8Z
VWqgYMmoFssUvFsjCo/hBS3WOCjamCPukSg9zV7310N9qIuYUrP0uaFhWJIC+vIlasms5X8y4VJw
Tu+d+ijPkYsE3WZC2he9lxvEZ/bZnVWsxJ2X27szfhF2XkRvXk6KX7aIWo4dJarmmO2aQ79DJvOw
9jT8sBYXYeYP+iZMJn28pDXCNCnrMX/UgP2uTKC+MpLFMYpgn1MYMROICgTKIhuxzfeYxN6nL9z9
60+VD+iS5QdbnJtZ242NOs0f7BhjNrZtP2cU1DK33Isv9R/zhbb8OaIZUO1h3v3OXQP1AuizK0t0
7fstdkLaKEMcSH6F2HunbNcd4qO+S05rNduPl/PiAy6OrRAK9mAYQ8ftiEzpERmtLXrBVM3duc3o
H0fX3PlHhZJ5jxHV+nR/eIEvpntZyuy1ti963ml/S5lke/1zeads2x26o6gmFXtr7Wybv9+VnbHM
B+IBCFWFRhrrSf9nBiP/8v6pOdgo51ErL8/DD/ELBaf/h27Wh4Tg/Vyb80p/s1nGLEdFMLSx6Mrh
3CSVWxQwTgN8LstjixVcKIZ9WeSuWU0rq2llm5qLAy8tPdgI85qedIRNbIEaL5WtlZm9cKpa5JPC
JufgZF0+6yqIPGWT40Fvp2jwt/YOACVuCKDgEmUl1IV7wqLQTAZrwE5Ql9CcpB/BATqMJy7+6dQQ
IDwOdela4npppcDc0YihzzWbxfdSKtO0lXkPdjv5dbRdOknOLVCHTf0V5c17xOLd/DgckAXdKPvh
fn6FJGfcqXf9rY4p8PVz8NInfPtjFp/QM+M+aUpO2sRuNjBg4Madrke4eBa8DTH/hDfrUzP7xtZH
QsDYvcFdxD7E9+Ss28BFUvmJxusZyZINbEUXdmB/c0hWJvxjysoGefsDFrdJ00HusuejPjrGz+n2
wTv+QusdZFkzuxquRbt0xL6NtrhYysYMprSd7y4XfTi0Ru+wvtsk9E6wWP4Zb5TvwT0KiduOL7uW
6Kx9zXnpvZlqQNqR1cwjnZLv9Xhyxh/Xv+WHtsV8rL4d3OL+aDsTntXA4OYOUXhAUc+juKjcwcu+
mZ9Z4+3qwXppU74NubhKGr3C7GZkTI2LGO2m3nfHLMBxA4lP1/uln6s7+a08XB/nhXmkkMQby3Io
jHPuvJ/HJIiKaHL6fBN3zy0VI9zJVpbJhVONsrtpqnOVmAL44vkoIGCWBaj+TVn2T0oWvvitg9oc
pskh6nvXR3NpA/BwErwaHV5Q5rI8lXgGD6ehoIfHOxmHh72NCLyxH7aIQ9GMX+s0XUpO38Vb7HgF
xU3NiJL5bYwU9wbPNoGBxo13hOPrjmcowbi/wYPcXh/npTkFTmIg7GKocwfl/VezBBj6FPbQJivv
BvWcSxL9QVKrWkseLwVyqJY687tC5SH8PhBqEYkti2LYpHHsjkgaNWiPB1ZxVqrMvT6mC6vfeRNq
WeH2E9gDCAegAow5kmGdKifatObKA3vetYvcxXEc1ZkvpfmeXR4bas8lm7YZ/uNnIwWFRdFSWk/U
r06IZWdKtPKhPg6KZ5LQiUYThhW5mD+HxMGHJT1sykjJ96VeFLjaWOmTNRXGytpfCfW35f3mRDSy
PFSHNsbxQQ4YniEhj4+cgCVx/TN9XBHsL5t/CRi+ur7cYV47Z9ZGwXWCjkgzYIWETALs3Q0wvpVQ
F3bX+1iL3ZX7+ZjqAuSueQe9ZTPepd8DFyTb3bDVNkjhb4q74PP14V049+l2qI5gmUgKEssDsbdy
1SCfxhv+Kb3XXLBze/GITPW5PM7dasTDXq5HvPDd3gWcJ/zNd2v9fkwhFDYbPxmPGk8yo5i3WP2v
txcFJW3uV5kzbOhDC1RzJqimPieV+UmB4qTiPJsP8b+PYtAuomEsqF59qPrGsij1MaYYoJsYM4R/
jP6H375en7ALK5AYlFeo9Aod2v/7CYNOBXHD6VAzHCz0qBuEDOiU1A9NI8N9kmjKv0VmmIBx4Elw
OGnckdpyE3c4leqO0pM13vTb9h5l8g34ro1yB2z/FJwQ41tZ+BeWBAEtQcUXkQOxbInlMjRRpuVW
0WtH3w5eSLkoTsVxCv21UvYHhOJ/Bve/WIs8p9fy3susYM5ZM6S94AXggc5NtseZ98l2EfNwK5zb
vqKlu7JW5rPv/Vk8T+v/Ii/OxkDKsax6yFwJ0lST1R1VrKSF8zzl/3jUO6WZnPvSXJnajxcAQXmf
qQaPHuiRywsA5p5WOEyt5lHXxO9wCl47gG2O4g5G5PpiWnkUXDpQaG9qVJMZLWJt88d+s7/hTOI3
nzQNE0zHbIsyqQvZtnjVVAxgtY2xVWiPPF7fIheKApSR3wRdHCqm500O12mzQW5lh44yCEX9N26v
1Mosd1qJJj5+yHfBFnPqY6zZQrvCR9b54kzI4yr59vp4jLUQi1U6jcmYqAVsMQvjdUcdTTyJlD2c
z/tRLZF4RXZSdEgT+HsEBFzNCu5z39ggfxmMFChylOsN7EUdsTEaCLdI1I6h+ahhgqGSjHpFEoLb
uRU9WxnoXTbt0aV7duKjZzsYqSmIKlp4e0FDROTx+sgu3XEsRurdkoYSp8tiZEam+PZo0VvAHXif
brXbosGBA8sknGY3+W8VVLKP5PTuetgLZ+i7qIu9B0Z36jXh81BsDVwFNNCGUT19azv00UfIfCtv
gAt5OVhSqXExAL7hODXebwIkCiw5QfXYDL86pK62XKxUx+hCIidIZo4l+0rESwN8G3BeUG93XRK0
nYHcHYpf5XaM031r1rtUwY0cuc7rc3nhtOZ1Q4eOs4x253KDG3Bph0TwbGv9Jzt7TpLXWP/8b0PQ
73ekbpFEUgFfNhybKQKmJwHMDdi7FMlzgZuztZZufdxjJo9Ag6btX3DNstCuB0PuJHEAWzgvn60R
wnCmP10fx3wSvD/yTVsVju2g86BqFJ/efxX6PgZqQiiwST9CNCRTdcQKdCO4ixLPuasrT7sVmrd2
x338QJZBQidM2kuWYy+LXUWc8sApsLBoSiSN8vw59aEzZsP0LzFzpnwXZ8lEi60ubvWI8qQHbxHF
AbQ8vE2OtMH1Sbw4HOTdVFIDDRjL4rgNkBVS44HhGJhbdiOcuukzZaeVVf1xNTAYKoOA1TQNXNci
StyMEd+wbzfKtJsVW5r43z9Y3kdYnHxxAOo6VBlHGCGYlTe4wN5BI1lpK164f9+HWRx10K5F1aSE
oWlq4raJ9pXLHfAMy8vYg8I7oY8SrgK2Lkwf2lH07MGGaRIYxPuVro7I3mhBnG+m9jUzT80qH+FS
AM5UDWgfeekH2JTheYmVh5RVOlzEYzv5Ehifrq+zC4c2ydmbEIsP5IdmrKtGRDEPJ1R9m24xylE2
LdxG9OBf29u1tFebM/f3xwMFaQfxV+RuKEotYZJKPJR9ggAvMM3woPycWUszwKB+xCX0cH1wF6Zv
PusEj3LK4PpyeWeo4rCz6GC2+fhN+qgImrF4uR7jL2R7OZ63QRYTaJZBXCm2PleHKv0mOapgb5Cp
+oYmKnWi9M58QbVnN20Bd/+p/qTf8HF1LXd4tNNVftYc6sNP4SUhBErBOh7Y79ejIQYaukqdwb9v
u5PjYaKUql2402oNF6PKkDdKav1oe6deORT//s0fIssZu0IHV6XX/D5y1SIcXGZIfcwE7z65KbDR
OiKWeVPv0UsZsKVtXeWfXr/BqmPm6xZ3/etavexCP95y6CJbls7DUYCde/8j8qpLy86nDlNZiRM+
1GYSi+9mMkgUUDNlSPF0srM2cDWZWMmt8HQst0tsDuSP2PmdIKdpfm0i7U9qxs50r/Hn+kph6sKh
7vCgnbs/fCGgU+9/ILEVT9S8S4o6fAwCXgn4EahB9/P6krwcxrJINucyx5JkIEvD1PpY5ymLg1dp
4a2h/i6KNRzkhUelBTBgrjbMGcWHfGXsrHAYw6EhqQ2fpx0E233zcOQ9eRSfnCe0s+cauv9gP18f
3cdNDYNlPnJ5M1+g1pq+YiKx7aWouMACq4MTInkr58bHCZxJMkyeCryMyvliHxXFVHutSghkhvFl
oMKGuUmqr92NH/C+pELv4ujv14PThZmnV6heaF0TYtqRxLs0whrbrrX2SciBDq8S1AeZjPLwf6Sd
15LcSq61n4gR9Oa2WLaNWt0t09INQ9KW6L3n058vNfGfXcXiXzzS3ExMjGIalUkkEgksrAVSGo0+
xzvd3s21pc6Sta7s2jipWGoVvfhESo0ufap8/Asjvz2f6RNmJGdGLGjV61ZBeG1smi3tW9Pvt1Ow
hsdZWoqmOBbixxz/q5KREXWh1ETCMWACSgFRAxdpK3klZVqzMvtmmpfDR5WylqF4bDV4vz5Hxtqd
fJ1BU1ezDVmHv1FH8nu2X0brVWUxYgNdBhPyv19QTrpa5Jr/KC/dUTvYb+ZTewJSYfXuGhJwcX1n
tsXxO3tTlV2oKGbGLgo1K2pwX7WWhoNUrtTb1syIfz8zIwcFntJTTgiqk2KNL6byU1GNj7f9TsTT
y1uJhwgVUWZCgJsp8/vQ0RN7MOQkZWCU6XbJRq4FkcceRT01eFfDXi2UkQKlW7kNlyLUudmZiwyB
4sSOF1PHqJC0pmcQnIJ8+mOku8Ftx7AYQV7j5p0/s2J0Y5wwoRUQBB9z1C8VO9ne3r6F+IQJiKOB
9+KHVywGoaSaXqKMlObtHp43WJ1k5dXv0t04obEZ6W9x230vMtTrtHDFP5Yy+gvbs7QKBs9xbG1S
3+lH89B8cD63PLm21VF6RFcaJUmyq2az1nC+9srLBc8u6C6S7ICpD/oeYQPZnjS917Lyc+DZxkoU
+Z16XrrmhaU5XYE+akmZNViCLXafvqvfhffoih0Fepr6ya5/mr6VT+vt/OsTId7GMooHPCdA9s0i
S5Bnjg6XJ/0j6Nwq57VXZGYwFEQoi20YR3tvfBr6lXrA0qae25xFFCkvBmecfCHF91OSf6TSuNHX
Wn5LzxhK9xxyR9GY/Zo//+Ei1iUppYsk3yFUK22s++AVQcLN5Dq/mq/rTeHFRQFYdBSwy7QZxb+f
xS9LzxMPLjmKu+qLLJ3G7uCtDs0sOsl5vjh7nvdGqXpwnfP8gwb2RYf3INhOjHG+i34hlzrsRIIV
/LR3ww9KLLfP/nVpjeTuLFWdHb9uMny7g9DRhTB077R3cYgSSKS7maSuVCmvXZLZNSr1oD5pyV0B
3wMp8Id2rMHN0mpC+04d3TSL0Zv2ANd4g1sX0ORLkZ3upES3D7eXuZDEXlqfxeoYVZjJh6b8d2WW
dpP2Pe1PzX25rR/ydD89ooFGMR0lK+sD8P9VMoVrN7o0PzuP0lCUSGxg3kbW/rn+VtOTmeRN+DM2
XEZYBc89A24hUPFoJbgvXFIX2z47lQZyAXUYUmxPsx/2cG/1X27v7NrK5gckMsowVsTf9wqXR+nW
0pCqspI/T9VZhqkz8EUf96ptB9emVqo5G1hpD7HyppovpfF0eyUL2RgmOA2UF6FkmDfqghLEjqSy
EkOK9TtJV/y7QpGsfT997pMvTT5q324bXP40/xqcnT1EYIZBLSgEUzV9F8fTxneilW1bXBMTNCrF
H1kx50WYJC/rwNCRuiXgO/apQ1Yk1X+29iMk4LcXI37s5UWHh/9urfJCdADsXAbKaoDRQRbzjInV
PiTjpxZlNynoD3bw8Nq3a2Fr+TyL8SACs0Cvz0ImvdSs10IWNh70Z+mJMvCufszor947brWzDkhg
uDGD/k/9ca0bsejxZ6Znn63VzCI15Dx1J/s7BD3QEn91qDzc3s6FVhL7ib/TZORSvcJy6Z7ShJRa
RH2l/SRtgrfxY7hDxBZC803xUnyV733KS7eNXnsLaBroKgAUWCb4ndlZLgwLeSVgUAgjK69hDrUo
yJPRH12nyI425Im3zaki6F76zKU9cTmdXa4ADLwiLjnUgtBm2qJyJm/yeKt429R4PzT3QphKDP9O
kGUXe9SN/4F/OogP+Toc+fosXv6UmT919eAP6gQ/NE712ucKDJXttLa/155zaWTmObGZMs7TWXRM
2q7bSqpdPIwN9MCJ42srYXlxPSJTMnV4hK8IKGBBsWHepP8D57k8bKwoqJ8RSpJOtz/hQm+aJZ3Z
mX1CTVJ4mhg8vTyvae4MHmcuGk6D+ZBIVSfY3QWxQemBCQ7kDlW8rH4ANm0+RiUqnGNSFisd+oUt
FtA2xpxx4+sShF7YmWwHHM48+Rw2+p1cm26pVivBbtkKqCJgeyqwplnhSGoUNUEZCycJHlUe70Ny
1LufK1srcoLZ6WAoB05p4rfF4OUsZ6gl+Pqi9vfpUPa/k8Kn+BENqy2c8ICq9dWYep0LEkzPDAqf
OjuOqZLaVBE5/v/BPyqb5Initm4wzrJB3BGymvGI1HCZndaaBdeXhwjjgi+Fsg4Ek7PLI259My0V
WonypDwlMgKjFKu2SobwZ504bz7Ut7uu7r2VILv0GXlXQ5dCIeQa/mYzPx76PapKcnCKM3gxGmbW
05WgulCuRgZQAZ5PpZHBx7mz9FmuwY6NlXrX7yAjRsn9rqvd+NDspEP9ilJn9AxbBMQ8a3jgpW3l
HNAhEI/Qq8GAPnbq3GrFtib3Zavfhdqjim58iQhFrG/bVlmJBksOxHFQyPHFqPD8sSRrfeQ3aC65
A8TIm77v9o4fPpj0K6h86isnfc3YLPLQz0QbBSpst4WJ1BtOPRoKrdy+asg/3z6JC7GUgd1/lzW7
G5BBkMMsVhN3UhTXgfQ9hufktollJ6FRpkMBQBPr6rCbaV7J1m8ncahXfVB39YFhEQfp4WBj7cSo
gY0Qh47gvVuudFWX1/ev7dm5tyUtCP0G237wmOfflGHlLlqoL3ECQIcBwZThFplj7tTJkQwb2I+L
DAzhPz82BqyFkjXdp3F2D5WPv2ngim706cUvKHHd3tulU05nkCkcEkVakbPgUkMTn8QVetZWqb03
8xo9YfNnY/8xDwCpKF8Pjg0Ip3nezrykbuyYLgAz8oH06ITGxgPZWq0BdhfqH5dW5imEZ2u+g4SQ
O+xhyJbe5Eegn6V/h67VQftGLOmLu9XXq9ih+U2kk2sjXkChlSrk5cXQI8SepUMhIhhEjCTYX7T7
9HFkSO7IMMMGrNhxMLbFR/mY3fn7tUr1QomQNYvxJjrJtD/m5V1TMkqAoZg3n5V9huogEK4nyZ0O
8j7+Qibc3DvbdOVMLIXOc5sidT27C5PcBz7lwP6R/kqU937ioxrxpBf5XmGCeY02dSmLuljhbIMj
GI9pEcBmQpXwTdkPp+noH9CeEAyj8d75548PBOQ+gqFFcP/x0r1cW0zC1gVdipggY7EbgCkHGFvu
Um/444Kgc27najS7htTeithDGfr+Tu+Qa//iyavdtYWL4MLMLBlD2BVsWMJyBNmbvEu203cv4u3Q
3KGb4kJf+lj9bPy7tah5xSFJX/fC7sxF2mIoI6fKEhAV1gaR78nVXdHAQfTzffCkfAZzSzccNCLc
kXv1QTDEprQmHteSp4Xwze9A+FEA8q6fwnmS23nusX4zMB+7xnxJFenttscsHcELG7Ow0yCsMapx
AiPSfiSHqQ/+s8W8sTsw65fuef1aX9aWtRC2L0zOvFRobhqtH2NSyxBBfEElczN61srFu7J5qphS
PTvnRtQg2NKysDZBSlIBpaK0+9ubt7gQQqc4b6Tx8/AVhijGpaYEQ5lD6CrDNtrk9XDUyGy3ty0t
xREV3iXRfaVxfjV0WtYFahKRBzML4HY0b5ndS+HWyE8ZwORVfgu2ZnYrkFkCkYTdUkhSz4KWpTdm
bWSQ63jqHd03wFjVys299HHOLYh/P/s4EzMdFmD92E075xAm451Rmr9ub9miCW40GBPhZSFLvjRB
wxo2wxr2pRqWqnR45wyn2wbEH7jaJXFxodwNumueFvhTjipo3cSMrvtH7dgcjYO+j/dro+tLQVBD
qoVuj81g3vyKLksD8eyeL4+8IuJ/kJ4bjwwobVA+2d1e0OKOnVmafRRYTQYw11hqx4+ydwzif27/
/UUnPl+KOE9nX31okw4hJsFKRaFkY99VTL5qjwgPDzs0FXZrRZnF9ZimagveMprIMw/IwrjQykCw
08sRei0na531YtkEmCVZlkFNzalgVcWUOjvhpFSQNvjQsVYQaj+J6DnsoE6IN8njsALjX4zYZL3/
a3MWsZOKCp8k4djOq/U2vIqJfu+oP9mb8D38vlvntPb4Wwpz5wZn+0jhPGnQFZwYV0OcPBsQhVX3
ur0STFe2ck6QUNhSolAXIcL1wUlO5V+16Fvf9sDFI/vv1s1hQVkbDVJc4eGjDRlfXOwNpzzJOQVt
zSw/tymqxyFTNF4SrxREF7fQoscPbhK10zmgC5ot24oMXDEfZOVoICj1YEiGgkpsr63s4++L7Sou
ndkSAeXslJn6mPiIJsSu+RVKMYbauS2irY424sf80T80hZgVegcmSgzKeS+VtFpHX0CIOir3Ee8m
R5DPzYHwMPuVftKM/wmNUo0wxXsHPh2RUXT11zXKgIWKukOlTnC3m8zuUBW9XHFeFnJbGIxDiDyx
+hAfRYGrOQoK9fi9trO/U2De3vakJW+lEsJ4G20rXqCzN2Ee1I00yjofNAUiVyLhy5jvbRNLgf/c
xOycB+hJTnE7QR8IoaPpvOkIlU4Z/OXl8Be3sU4Ry6DAinPO7/s2RrTWDBWoAEJkgId31tps3qJP
nlsQ23nmk1rYxEVjxkAj9oK1uzy0LxCivftNtOQ2G22EwDnfFwc13fjb6nHNQ5aOn8Ggo8qnWuDR
4Kj1ldbgIFod3+fox6Kv7E1/PmFCKsjcjAUsgzbLfHommoaxAX1Fxmllx6yYkECMH8bKWXnALm4m
BVXmWIDdXaNkSypudZdUwt37nbHPtsO9kCapH1/QrgD2ncNY5XxJdsdiValgye3PTc9iy9T6Wjep
Nd8xd9Afflbqdnfb65fqIKDZGeNUuVEde35rS6YWMPnH6gSjk6S4BvyYH4sdzJKMN+bFtv++lics
mxSDxBoT9FgW7nPmnQi81Y1sci1UW0qq4VE5Sm7J/HL8QZRA1qeeVHF05yH69+KoDZgOL7xLgzTV
66RS8MeBR9cIgz0kQB/8Y0CM/hptm/vmlO46fkS9HSHmKA6oMdQkSdOnvNhkKRRy/Kg15JSIWDd+
kzN7L6lK2VSom7EJDC/ZdbDRm30XK7w9v6WrVM+LW27RVFYBvgFxnofsWguMamzZAcHbIVVbbfu7
0oVi6E7wI4aoBq5E7KUYcG5x9qgfg9yOFB+L3eRA5fmzSXW6dcVK0F44ILybQIYrXHw6k6uXX1YO
1L6QK5WzmTmviBC+7xJj5YQsLMSQqbhCKgH/6VXXQbMhWEJWlIcN2PNCp0KhVoiJ/nP7HF4tBEgB
YyXEFxkkLiHtciGDKWkZyHusiCsH4dIpCFf26vcL6cLlsCFqtwJdQK9/fu9AN68UrV+SJkCLyNlz
TkG2z5/9uwYNnu5Tyn8w1l+fhJaCs5VWEqWr+xXrtE/h/aNkBrJh9qmy3tQneSDhLCP5wejuEhzC
q/JNgUrv7b28Olq8QZkQ50qAnQNqlVmykLWOkYZcBm40cnrVVLZ3Sjhsp876PPXyQ52ka9hL8dtn
O3thcZY7IMqoUI2XeMGPquvV8tbKk4fE1DbIkz4kbbXvu56cgscXrFKG/kkSWuLOGiXqlaeybh7g
ZGVULJSr+nw26l5TZhl5RSIdlS7bj9Y/QMRWdnfhO8IxDsgf2lOIDuddAD8th0SVyJPqkvQFEoBg
E5v2G6Oz8qY1V+cvl8xRklNk1F0ox8ybflFp22EToOcWa/neGvPnrqN9I4/vM7VfWdnS/lH8o8VI
E9N25h4a6qNFKsFJD0tolSWkRSll+Eaxu+2eC0ddZWqVJoAuJADn8CjH673cszATQBeLmvSmWeXy
vE7RhXAFrx/qF9zsV9T+EwqhcIRgQ7DOb7V9h4JLGB8smezP/DHtlIErTUaXYWULl74Ww2oUzsj+
aAjPDnmCYqrieFztSDT/0MzsLSot2Nr85pU04HR7HxdtUW8g8xNDDHNHzHvwllNKMQDs5VEZubRN
89S1Kf0w52+WBd8t4zs8QK4o3225UbwyxwmLCKmmxlefA6QzzLH6NpXS2pzQ8rr+NTYLJnZltFKp
EihDLwvsDXhyv8XzPcO7K/M6tN0gNVL5cHszF50SfJRMV4h3yfyYqU7Y14B3qXLExXGckJ6R1ZVN
XDxeZybUyyuurP2sTmVMFI52l6MXnVjydkCI8vZKFs3wiQwxoUurbeaCTCGpWhLgglINH1nVb432
RVvTMb2urQmuDNGBpc0sYGUzK4Xj+Z42EvHlu+bhP09+6x0Cl3flk79dY7Bb8AgNdiYxmAn/2pUe
TQZJv9RDw+TGsqfsQyl4tZN02qi1nm90pJq3f7yDDCYyuW9AT0i+OHvfgy3J1dj3E7c0250iRe+G
RPtQZdrK+V24poUAqhjGAOdInebSH3xzHIfaidAM04cn3ap3aG6dSvKPKY5O6rRG7ngNkjNJreBc
AwCkaNcT4oZV6LB0grDSDxFcWijRwMvX78oXZ5/tq25vufoTys5vNoDEXUfHy/y8Pk9w3eya/YrZ
6dZ6O2p6iVmXemcfpm221XhwwfX61c/pBkX/FPuwRzsA/d1dvk2lrUk550efnaT38etqP3ohb7nY
ktkn0AJwZXbIllRbgRsUbQ4J5KfogWe78PWPGx2Xa5/PcARRFAam+AJK2G4GyrWd/3rbdRfC2PmC
rliQpn4YJIfddeTArfpx0zrH2xZ+e/8s17swMQtjoOzzKLQx0bvlJ+fY7rR9eqw/+l/JhgBlHKZP
LZS2+ZY5kbv0c3S3NrW7EAx4xRqC5AC+sSttmUBBvGlUNOARTvWPYknJxtCQ7ySpOdlduVbCXbJG
oiAoPHiVXCUSLW/1WiqBP0pFXW6KzPk0ScpzWzLZkCeQy97e3KWQoILbQfeE4akrbWTdS3zeiF7i
FuqnTo52TTdsy+GzFZt7JVqp6yy5Co1eKu0EVeNqVqvXtdjyImyZafetD2mINnrVuH+zID4T34BP
NgdyDV1T91UmjOTvGR3dpMxgjfEPsrP7KlzTDF64+Whd/2tMfMuzukpU1lbRjZRUIvvkoQzcjY/h
X7xTdR6Q1H9VkqGr27XtwsHIBpC3o/LsO/c8fFZcYHERZwbEZztbhOfHRgN+km51CpNyHRu7zoFh
0cwh47n9bdYsiX8/s9Q72ugrTL67ZjYhOq5vguSY/3GbhZB3vl+zb1I4UmVpKd9EHQu3CT7U1V9E
vHMDs8du6XWqPI6sIhIclBPU4uG4kg8sxoCzTzK7sgbwkE0j0NZSe1CjdKe2+UZORpd7feW4rFma
3UdZaeeJBtcAofvzUD8nBXM86rOVrpVCluKMZsAbRNsb/rF56lGFUhqVvQH4i9dr2cSbIci3GRN3
yXAKGaH6c0ejFPGfvjjjMPNP1MH2bFfAAo2Ux0OSbyfhC6u1sCV/Pjcz+0yaUWly1WImEVPO5ntP
ajaqvALhXDMy+0LIUtlMwGPEs2U0NFDoVd7H0coA0VJoPlvJPE8I47rrMxUjkjc8yI13jwTG/vY3
Eb9zfoufm5jluAzYFIoq4QFQkMUbT5PeQiv64mT+Dy+pH/w08/aOAgGOsiZ+vOTi54Zn6YNjJkoW
CNdzqPt23nPT5kfVBs0cr40sLVsSBUWR8l5NXFZ54vdTwS7WUnfww2FXpdoDPFxTssaRtWZJ/PtZ
JPWzvMz7mjU1o/7QWB3iuK9JoqHtsVZfWHa/f9c0O0rqZNpVIT6bpe80PXSl/H0r5391XtGlBmMu
3lva5XJS5EaVLCcK+U6Qu7KZhozD9poauFBh1vZfRFeqcHSw6G4CP5t5oq4VFlwPfKYgkdMNjrfz
kh8wKI+bWC1XbCmLbn9mbOZ9qhT2bd4JYw/6s/YDAiM3RQscOVA1Ah0tuky/9L15TJ77zxoCJrvb
p27xYJ+Zn+2saUgho2bsrKX9GpvHMPib6HT294X9M0d0/NQZpIy/j+Ic8xVd8avMU99tQ3XlFbC2
EOGnZ4bUOqItLlDmUx9tSz/b2tnp9lYtXlEw0kDiAFj4apLDLyq79xMsZGgpNlH2kzvE3rReslea
7Idf1V9v21s8Wf/am2NM0xQCtVbHHmjMTYlEHnOicOGsWFnet/9dlTFzdqcIwCOJfdMyBuJUzdW9
YmXjricASLko//y/nTNmPu4Myhhw6xONIOiaHqZT8WoobrAHP7pRXGXn3YNOBNi11vVeW9vMuZm6
TqmGY5eATNGp3ozZmlMsmhDvPjh+6XrPO6elrMV2GYhAK1fvvRBoYqHvb/vBsgmeK/x9yk1z/Js0
earhxcKEFLpK+U/nr3HoLd4W0I0zUEfx+wqcow5GnRk1b6Jh+NyHd3GUbLrqXZR/u70Qke7Mb3hu
PpI8eJ2vOfy1PghqFIBx6N4Y91EqAbhwgkn65hfS+FSrevkxKsKgYlTK84KVK2Qx0DKjx/0BtyeU
syIQnwUIKeji1MgZdeld/133UH4y76Iv9ifl6H1xgKuFgtXL7DbyB/1+vch03e7lCFD5F1022MWu
hmB6LcgcL2Ltgl3XO4TH/A7oHzB/zUXsbJXwfyl2GII2mGoh7A7zK4zBUy7hcgSJYXbRtBnLMmpc
Ka0dGqVZqVgrD7eF0MjUMNVdeMFAucjChc/21sokfTJbnyei0h7KKnvtnd7fdBO8ban+MKL6s2Jw
qdqLUIvgxsFhaQXPwn0XcY3YWivmNoZtfEx35U+aKa5zKFGKdNcCyeJ2nlmbpVNW4DWWWWBN5Y5u
flXRYxF/v304lj3kzMYskQJVIte5gY1u7x0EQsjbai8hkjOCDLn8/scDdMIhz8zN3iZdyvxaPnQc
Rik+tQxm1VJ/ssp3kVluTe2jL68NC67t4ez8mU0G/lzHYEXaZtv3ncnkRLmSbixeNSB4maoRrUna
AJeemBtRbxjBb79IPuiTmzf7RNnEzxRRkbCmwc2oWZfsytd1jfpln4QLibF2xDYoY13altMuj6yh
5rn30H5CQIh5/XGff9B2hbtubWk7YbAXXXXwlM68jtWXUy+ht8QB6Ot3hRft07b/4JfB9rZbLl0N
52Zmnl/HcWWlKleD5lQf1Ng7ZpH61aiKdy20dbdNLa0I5jMayrQQBYLkcvv8iYHqrCVEhszJ9Ym+
HSYEI9O3/87KfEGp0tl9hZWqMbZ+/7119F3brhFJL7Y2bAc1TsHmez25Uk5ROCoBw2xmMcEZmeRd
2R+qxBTEktLovckGxMW2XAH2kAW1tW70TbXJTSXTgFC35jfD0wr+b2n8JqdBlW7L3C/6gz4Rfze0
I7v8WLYKXLdV7vin2qZEs59SqdgxueCsaQwufBmaa9SrFVrX1xP3WpDkfSgxSTJpn2KZMvr4fWqs
3e0Ps5AdCKpvGeSbwJPOAVGJkyuBNWDEyIqjHNCTSMdW2qi8whmSRj5NOslheLhtdCG3As3HQ09I
/ypXfN9tY2SS7NE0tMrnNv1hDWsjXNdYRTH7fXY1zvLruIqnRFXE1bivTmm31UDUeRsfNeOD4MEr
P/Tbfh8+tFuGtE3+922abVAVuL3MpQ94/iNmCThz/DlezzKdSN9FykdDTl3oBFasXKOeZ2udBV+m
7IfUrlmr3MQ4c14/5ZDylFb+Oa70Hae+dXMbTkCzCd9bpf4DAca/cFUgjMzkUiygaz6vI6qZ0WtV
zUAlgrjPoT98jKv+SVay/e0NvZ5B4Po8szPn0Pb7WOu8CjvWk3mnu+ku2gdbnusPQkwphB93jZpl
sct1bnHmSMowNaXS/55UHW23yTdVCURQpD/5i3VM7/zn4t586N+cAFYKlH+FBszaj1i8Xs9/xMyR
rLa17DTgRwgVjuih26rIdGYoPIcH89U69A8lA0Br/bWlzebxCOIICIvgjZmlRkPDm6XOI86QQ4M4
rTe1W8Kk98NsIUezfolB0r/I+IAxKmCOeKgAApxdRp01IDIcA41g2ORuNOBis6M7LfJW/EjcNrMn
kSGYl6ENY7r6atCsGMMiTTvxJKo0v92NQwDrjqY08nfTqulOjTEK3ivHdCnmwWAgawYPA+0KLiYn
VdqFGm+vuKoh2C2Sr0VerNSLRaozWxezQJYYnoNegHfI5V2uBlrc9N0IEshUAnfS6eeYWpwdjbE5
DGl9svt4Y4z5Oz2q1tiaFraU/oE4nBT4KdTMzgnzaIbh8yx3GX9DQ/GfiWHyOquR0PqL7t6Fpdlh
UKK4jUYBdfXa0EXUug7RpRvsze1QI7ZqvpWweGggx4DuX400O5WkJ1nGeqagfauK6SB5vBBK83Uy
82NopB9um1u4KhidgU6A2iestvO5jqKiijNJgHXi2tua0MH3gb4Zp7Wm4oITXpiZPT/ybKqyOuBG
yhzrW5eM73MFxPXtpVyTM5gQz3IREDHAUV1V7MZcLuNYzL+F6fQ9UNPjMBX/RJA0+IF00NpiH3T6
fSqZ/4yDsnKwl7YR2DCtJR1A0hW2ltlEtfIsvloaDKhkfbPjFtGejysLXNpF+r6CvZHC+BXxYOfX
OhywWIGTwdgI/efS3knfhjt1j9q9vWFL/f3aNNzCAWPwguAhQqPoOl+e7RS1uqFBmcIdtarf+H0Q
u6rSfZHD4E3J69WbdsH/EbjUQE9CIwwx8uw8N4XZAS7mlEnHCTrf+wZgTOA63yH5N9JNcTSeiZPa
p/w1eVy77ha3V4OLUwBrr0WYDCYmEPwAWNsY/RE/2Zil+Xz7Ey76CeBWWWhPwlkw28ws6gAp6+AY
R6fa07bZ1M2XKpUOf26FSwxxJ4CZgDlm4ZjCguT3lcEILW8DGpGjPW4ictD/zsrsTJu5ZHb+hBUr
zzd01zcJ6fQU/PhzK1TQuL7gXSEizpJMMyobbygB0sp+4MrjBx9JugCBrNtWlpycPh0XGE9s/svM
64LcAlAjvE5DeKn2602CrFLeFgT4Pw+4TM8JbC7g4Gv8RhR3/lAPHKc6TkPBaDtE26DWvTfNmvQV
hM1CJqXA4wLNpKAc0Uk9Ls/uKEejKg2hmJySXeUBdE19yA+i/omkwZf2SW1Wi/DXHi5gn4KHClAh
Q1uznYydxmsLO4BuJKBS50gnAMiuNrbb2x/sOkzwfmMWBCSYBkXafKKoK/OyRIOajANuId/5TNMB
VUnbLSWQhe1KenMdGKjgIgwkUijK2fPzNGZa6nUBsyFtE26bDOWFP3YKDKjA0VFjs0X0ufxOZUaz
ITb5TpMzbZv8ra7rbQCr6u09W3iwYQactpDIpGQ1n8qNNc/XM0hO3dJ5V/mlv3H6EATm4B8iv9hp
SrFHgVsCdR8/y0nk9vlaar+4kWc/QBzDs8JxgTyrk0kMwExJv+USoB+wlskvDNlcLnIW/GqYzOMg
7EA5v43jrjppW4hM9vophLTsffaZgc9tcJSPg75VX1b2V+XnX+ZumBaoOW5JqpHzklbF9azUCaab
twIRV4baUJPyN+qwtw7qVj5SAr1t8TpsYVCMLJG68U3nwZHiTRsplhhaSn92Dk+J+meuV5tuldtc
BIr5ymijMCAFBaO4Vy4/nC8PdWyWHDf9IEu7imGGYGtulTvJ2MNOul3voCytjElqJhRpoxD1Z19x
zOxRh8yCVMcZNyF610N6LMZ3o/kXR1uHWlzMsAJDnI99TVNHuxV9WldOj6OvosW1NuC5FBBJCilR
kyCK0H+5dY3aZ4rJ4xKoBK9039ia8YPR6mtne/ELCXy6UO27fsGS/A5G0uRk2OEmhHmbGfgn7SX6
pLiwQ39c545VF78QCS/CPYwigei+XJdURY4aNKyr2Xbb7oN8mEAx7OI79Cuipw7Wp+EufJ+io6cf
lV11oOg5buSNcadu49e1Q78UV0S/Wbw94YGax8+00zqpCPgtlkmlQIFTfVgDKy40FKmIwogGUJW8
7QoaayVTEDQZh7vcOa9Elomkxw39jZDihXRgazxObhafaLn934oxS350Zn9egrKkdKgcm7M+JEzf
68jG6dx81loFc9kMW0gzkYMxd9cwjYJeDyNeuU22qZ0naTgm6bfbYWsxRgvVUcgqqUlcAXz8ULZH
ySOcjK72w6w25Uv2pEub4rP5Or45j+NW3TCtHj8FH5u1V/xCTQs5EPTJYUHEX67gPm0U0n9mGkL4
bbgRLFDKNr5LP1q77Dgh6xW/6QySr03jLnSLhFmebcwwUa+YU5UFQ1eUhunRBHurTiY4f+tlQudN
0Hpl7qpc9NJXFKKC1NbhC7zi6qGR6ml1zgZrFtVnyX7Np3wXIPDaFi+dBZ9SM8LV6xyDqtuWaUci
kCDHEW2rKXKdaq2msfhryJtI0wCGXKEmLHL7yaa34cbqKUXgLoseze7Hik8tBUBmy38zbXEpzodm
6L/oco4gkauM917W3Y2j4RoRzAtV/qD5P30dn/IRpQkscEkvU3usvWIl31bXfoNIEM7yG0/TUqDZ
LLR3zYM0wv1A0WHbHOs3ztOX+OA/WLvuvoItVXlECOFjC+wLAv3j7a1Y3O6znZhF5gIsYJxJ7IRK
7TSwfko6AzWrPfk1KyImn611KoiFqdBkTZj8K2ubWBRCaxbv/rvFiJ9xZqb168oMPdFlTePXnpns
tjXdxoyeb5tZeioBEvnXfWapaRcnIw1JNk1+Dr9xeyRflM/Ou+m5+1V9Kl6Gw3hMP6+YFFn9PKmC
nAc8A+W+azIlCFxiEisvAtTg/NDJFRvIQzf5KUd4tvty29iia1IWo1ktNAeuQD9yUXhmUPK5mn1b
bdLS7X/Bj2zt20fJ9Q/hSX/yHqrdtDPvNTeCfOJd4xb/h5bCddtPIdf692fMttkepN4uAp4gKB3t
rSLf+Fmy0aBBKWXTrfVx0ztrkNXFm/vc5iwDY2A7D6yMpUcPduEOrav/6k5IHu4hnijc6n5w4/dK
tZEO4Y/orj2ujdktQD1YM0gkMfOPXMhcusBJC1urHIJxuUs/GYyd3SV7EqRTphykg3nMDsHh9sde
Ss2o2fESEaK2+ryagdRcTjVALFhHrW/80pfOPofvWlPW6iaLT0qIrrnGIWwEFDc7nn3aeZHfChYN
6mZVVrq1/b4ND0oBkWIxIHrEFn9M1J+II61kvEvx59zyzJPUaRqHUSHh9Wq4Yo3OhYHGhaLIvb2X
C2ao1pEogPSgKDnPh5Je6horozJUGNpbXZrvhrb/Otn1mpcupLBkJEAIxNwxCK6Zk3Z2Z9IAF7Pv
Y/8wKP3rKK8x6y0MpQv6boZVDBIgJkxnHyuxJ2nSCqqP2lNsbvTnfjfuahfaXbThXrRqE70g9rma
nP9/zDInrtD0ghJsdh8lk5r4ZYZZUp+H6B8VWi7JNbfaIfuGwu7RvE+f/nzQUaz0X5Ozyynq5doP
TIjI9aC/y3Xtzsj3t/1i4Yyp4CMsaCNhxLxStWgzBsI1m/mY0h63UvKcOclhCl6nUN3eNnTdW+Nd
A98DORupHO/9ywuwr1QzpAnLYT759H2bY78Pjupx7Qm15OcUnoC2irLdFWeHUde6nXgEZqVUPgBL
fQ2ipN5QeftwezlrdmZV48gLw7pPSxi0y/rkDPWbD7meXQxref7SeWLkD2QJL3uSwllJLdFKuUHr
GODPAOWOBONdJa98maXgp+qkmuij2pZAIFx+migsQ18SWXZ06h7aQ3r4Ia6SaFOspnRL6cmFqVm0
69S+LvMELxD8QWJQeBSTwqEbf2CKMdiJeYK/SCOFgAFKFyIuoV16uboJ2QsJlCeP6in9lFnpfa4o
PyIzWcHwicA2y4LE3UjtEx4hxtBnmxjC+5aaoiXSBv30khZJdJdVWvgVKZGcQqVsbpqJmv+feyGK
O9TgYREAwjc7VIEXJUaisbbQfsuDn834bVyboVo6t+cmhIOeJa4aHCYZCo6RazFIubHKpty0iQXl
eFx8Dqz8scwQMJCy4SOHceWMLcUmimeCgoSgeyWZkkMHo0wNZ7lq9Jd2SF+Bk++8fHzzlP6PUXwK
M7x0mdDFhp9jXhhU9LxpHJscdky9jez/qriM1fHTn38ti/FnJMUFmHuOtDR6xY55PEeuYST73lH3
SREe6bDtb5tZChmW81vrmOYjudPlFwPKDmi7EARJBnDmSkr3Xss8520jS/HvzMh8zEP3O1vLki5y
Ucn8mGrjaw7KLa2ylVO1YEajpw/4HY4MMWV9uRYtN4OgE1RTVQ6pWsmwBcAS1TZXVrNUTdFojFEq
MkharnLbinkf39H4NOrBeVJ/VR+s/yhC3uWa6z0ZrnpMfrb3a0T61w5OdQrML/BBeltXbVTbrwxP
SlgR0spgFTreFJNbtx0k0ebgnCyrCPyVR/WiSaS66b6TUF+1aDq5cPpOKB/Lkgw8tvSS49jE78gM
pK8MZPbTys6u2VMvP2Bp6J0+/Q9nX9Ydqa5k/Vd6nXduMw+9+twHhhydTg9l1/DCcrlcgEAChBDD
r/82dYdjk3zJrX6sleWMlBSSQhE79h4xxKECLwUq034vs3GDxB/EqwtrDWG/aA4nDVYQ+gQXsJNS
H81WA6dokFde/9yJxPT1tog3EBZHD0+Zrj0clu2BIAm9v+BvmYe7eJF5blUboPI1Uvtnr1riVFuB
1g8hiAC8duW4X7QGsiccUlO5ZL4b1Dhz2kIHFBEUZN5zBkokAKkdloCHvYjpqeT2GoXLosVJK3ty
VJidhR+KkAMCeuAuC1b5JvV2sWLkwEi6atjpco0i83K3o9dk0iNBihGP+3k1dOhsJx0twoJjS4xn
kJw/r4Q6l8/2DwbmZImKwtGVBImToIoB42ohLxi2wJS9OEUvQmIM4HUEoOInRDdIvbJ2C89nFHkh
HgciLew94FA+7oQ491pQTmMquyAFmj9Un60jQUGvgFiVX4y+ultL1l6OFhAboPNwcCLAvXjU1kNX
9xCMo0ELNR4TXDVK+kPJn0ynPEjS7C26BmJbyA5jaGhkcAC4RpVtXsgrNeYKDdrVgTbeafG955wb
0vsuyyJVfWOQ0xjjndM9FDgLuL5WS7/0HhhHagI1RJxvFwSLBbO82Kwx3Lr/ppePbmyiu3eNoe/y
cv1oZHaekRxvqayEEeeR38Q/8113KrfZSR4UILEhLMFPSFBcv2qXPOfDwGaX4FC7jLS6BLT8p/nT
DPgjfRpv+6CVKNHIJyVca7K5DGU/jnGag3chH/VagRQ07GXAnUkj8BQzGGm1YYxBbeVlZXSX6cOP
1qZlfWdNt/qizDtYs4E5aygLPAM0ruAEac3HRgWzHQ45x+rRpBVvqP123frycnqo/sFfgTCapSvq
DgyE3IHEqCmUg0e1oECP33UTy5sCCdJ/2Zg/FTObtKYFG+6pi5xNvU22xrYLp/IaC9b2/Kq12TFT
mqnRkxHWIFP5MtHMK4EAVsBBB8dhHVq9kI+dVu/fg5tTLEChsXKLAeasc/vcb0Cet002BMbTOxxw
m+IXyBoCG2aY7ZGc7G6GfXHf/nZQgx8BUlWcrw4gQvO3F63QOahz/IimzHxv+CIT1Xe8CHTFK/fH
oru8MzRdl+98NY/dyqhcKAAOPfXd4i6z1150C3sP+RhULIFQAL56jm1pbKRjhIZbIhnJ1xFYiCzT
g0prIml7e9DUrqgSLFwRU/EQmU9guXEnzfyfN3aSmn2PeCmz7ht6QCUkSvoh6iwaNkhry3LYXt8O
C6c0emWAKgETnYMi98w/Fao0mckqOEzh+noMBuX+oZD760YW2NEQJk3t2xrIYhHVz45MavPOHiqI
tSq7fuNudfDQgprMCdGjuEki/au2tQ6s8XUfUuVhf+jB0vafdB4s+AuwcQ4efcgXahcSZFzrctCL
o0CRaMOmV9pw1H7f9XUINGI2UQe+zAB4lmRGkuDqEbw4jBB5b1hkGXHQy1VFvMXBAK2L3Q4c4wXq
H5QTBKJtMAUNkPvyJd8BhBcAswOEcIAG3TBbb9yYnOFjUgVvsncmp5/0br/hPh8rs4JJb6cf5E1x
x27iLeBdZ/ndelD3+V6+1HfVoTyvi+ksPAk/2p7dSyaO0Vhy2CY3bI8KJFQnjuWbErUb/Ut3Y2/k
t0lAylt58C5d9kAnQQsMkSK6R+ZFj5Y1WjV60KA278FUNV0XXmRBhGHqqI2P6/zhS6sKQOokUzNB
2+dhKehp8UItsR8TBUkYlLZzXdsAfWXXK/fg5VMC+UVAyiYdDQCV5llGtFC1Y5bh0Vl1efdQ66m5
qxtVP5Y1sf22s3+fMQuhOugHph4EE/CM2REABLQXZz0Ys/JhdHad0McNtDC7lbB+4QCdXn8ofAJz
612Q43TSqoYCb4qgrKyjNLBKibqrSOMb43ZspD+uaTdenp/AieK5ieQ2IL6o5HzcEnbeJVBEwIsz
iRVwQRcgu+/Hr8h4r/WkXToGgLY4UyAvAZ6IC2ZSr+gbp7Whu6w2miqDsVaTL0rsJg/Xj+ql8SDF
gzc76hwY0uyFGVPSdSPFm1ZrKkDi884BoUHpmm+iT8QKsGF5SH/ZmgXvUjeSwiQYUmPFdhlC77v8
gTyap64cyot2pn5gvGHxcJ6j8WicdOUgBtyq0GIWIc0JlIlxrdbR9bm73FJYIgPdpxAlX3C+yhxk
J8Zxak0cIzYoPQSzmHcc4q7bj0marphbHNY7c7PoB8SxGXcZhoVKj3bXMkV5yGKrXOtfWPSId2Zm
Hs56BJxchRnZ2gravbr0wMiQb2pWr1WLFkeEWASpN3UCe8+cTxvQkew4eM2VTFROKKWijj6I4+qV
MGvZjgPSejSvIek2G1KSy8qjFAs1dM34RSQuT31KVNKH1x1i+p6P9yUcAomhf9mZTqt392XRq7JL
GkxdSQ96Aor4vNrSEWNqWIdKtuGuPN4Wx4XTVTcRdqPEMjtja4twK6swfx1W7IRek36TG6vU7Yuj
Asse+qIQe1xAopBPz4rOxE3cSVDRQdxC9SvU8COtMba2k0AJ267JbxcEMJPgpQdtkgvJ9vkxy0XP
pTY92kY+pJFBEayahZL4Cao7Kxfjgr9PjV6IqFw0VFxghMvW6sZy4pq17WHnEXHKu/rYpWiUve4c
C3YQhrroiIerX+bSIYxJSSk6sKsknbPVFKf1UwGG7j5uf163tBA7TRHvX6Ymv3nnh5xokBBQJtaM
0DsnBchts129RZDqAyYDpnrwTdM73a+2a8j8RcuILVxwMQDRewGhxV7mxHQgVCdKtnXqPvULg342
ejcaSVH5pdc+1ml/lsk9H+ptA0InxWVPuSl/sL68ndhZwjpeuXYW/NdFQgwuiSD9EovqAPnl0QLY
L8nORVWEWfaKJ5dvmDJo8xUg+EKF1XKn3j30rYCN4gLoAXmrooQWD4gVTy73qzt6gGITZE+1+pdG
y39C6qFdBkGwiaGBOgLVz4sgKC2GzLJ5BtqIkWxdKwk9tcGTXxVn4fKdSzmICprQU9RQxswn+jnN
tE1jQtW+76LEgrc7zr62K6hOK81KfLEA8Hbxy8wJ5ABy/4s4ZgCDrY22LjR/m6Y/DiA0KFTf0/tT
0lvHWhgbxUVw3/UnXvPIE9l9kjUHvII+ed6ryrydm/yoGgJQRJMhTE03Tl1/ik2wznsoDeVd2NIy
xBtb8WVarRxCC948dSkgYEEcNsWXs3uDAQhq2RKQpCLzjR9WEiFzjI7dIImUQDGPyhOw2rdAop+t
lQtr1fLsJlEynbteBsvxt/I5AbUfRZU3guiDz2/VjYiGsDhkj2vZq9kRhYECgTKBEAB0AM3xr8fR
u3PD0DKFGxx0sIMx3ubI5UOilfR7TuDK14+o2c01WQLtMCJoeAaa8+c9LqBEpB106fSgML0w7eqo
N/lKrni2K2ACrzhv2onY83gzzy7HfrBHzmk/BI1eHqFx8rlNaGTS/qXU2XM8IsHCrTVy+llE+Msm
IEPos0IWHpHGLLuiF+DqTFg1BLnW3RZNP/qVimckisyQtjTtcmUWL9drsjOVoiZM9IXSiZBmZri1
2QdE1r5bYhbTNJAgwfm9xQLOCzvIglACcErA2s/CtLhLKUNnGw9SQyY+aP1vNEOurNZ8KHMb+scr
Czxyruxr2AABwFFHlzVps0+a9NZu4bnj/bKDJZrYWwykhmZbOisNpTUHjQecOscE+uUQc19Zlbnj
TSZwFgPJqOP7L4rZEjQ0kIceeVBnxYk72t5ylK1SDk1EmdhqHGEGBHBWjC6N673R2fyNbjqgLxVG
Qbf0kFlkZxT9w3U3mAOVoCPxcWCzHaVBvJHWI2y4ubavB/HsGMm9KtUwZ6AyQOd40WwM71gO472e
5Y/Xra8NcPr83dkk46YsdW+a1XxnukPAszW+2EULHhRiJz0kYOUmF31nISM8BQpr4IB/ZowEaRmX
Wy3mzVrH8yyr9msap6QoiEmAdoEMzUc7IDeti6KveNCWhV+mp7gWh0qYe2Gjt8AcwpY3odatNfkt
bTCcs1NhHk0riEw+WjXBp5pDspUHMgNFOvuC+zSi7loJcmkO31uZ3VuxpbWD6GBFqOqhAJmVL8Fn
8H/w9fdGZqfsYFoD01IYIU27qwr56uR0JY5b2MMTB6Jno1cX4ey8DlBnROdUtWoQWpR3ppvs+1bw
bdqV6qbUjXu9R+uigZr8dR+fY8wn1zCRt0DBH3nzKfb4uEgOqNmM1irAO4JuOLs42INfxb5u+x6i
jn73Cpa9V6rdpaOff20f08NvgvUm+2iUBAIbL0okEeanY0qNQhDN5YE5umhal2GZ3iaU764Pc35L
TlZQpgZ5Fi5JSEfOXHHoCqrwEm1ElbRuMyYOrZPcdq4BFnKnOl23tbDZACmapNTAp4FIY3Z3VaVa
GjpYQwKolphBHXNf0GQDib7IkM4pt+mtYitPXMi1CGdhv+GuNJD+RGIDDPUzw7lggLzVGSCWetL6
wJ09y55nfkmLr9dHuDSbUz8tEPq4oy8AlnwckkFmHg5Gkx6ypHyuxPAJBbktZ+aX3zflYd0AMAAa
66IJFbg5ZDdinQdI5IU9JrXJlJ2rPjrK/rqhyQPeJVLgh1NKSJvcZOKXnWfFTbPXnKJq2iAZ2qBo
0h3TX4Rt7BMlibR8rQfgcgZdtOwCY4N8Nd5RczqN1EICvnGKNhhLG29CotWHuisFVACNNLQUo9he
H92la3ywN+/BBHnSOJgibwNGbwZyO+rbNPtx3cT8ATHN4Psx/brL311mEDhTNJ7CRmidswd+Z4QF
Km8ORKxTLyAoFyXhb/Ye/MMkoB+oK8I7LjxeGz3GbWgvB+CmOhak2yVuEq0MazoAZ44BGDHe18hZ
46icB9hJ1iVOUmYtaGmRgCq0Ldo3Nqztd2bPjq3eh1kCnTw8B3CUkJPqVPc8V55J2azM7+U9h+md
uFFwWCL0nRMeKcRQFFUhbUDAWuKNqY/25vD6WBe95J2J2VXKk3iMQevRBpotv+rU/a6IeufobI3w
6PKE/DiU6fN3ntKbY4fMF6YULT5kMIFMhGyWPDd2F+b5V4B5ZL7G/Ls0e8hXTAQHkO1A7vyjSdLh
+mOaIgIt/wathp3jNStbbMWCMZPltdvSyTSRwBe5k4bUcs5ydGVwfYUugwR0Ovw1DGN2xPO+aGun
gRGjF5Ebp2EKrn1HL06t+q0b9jQjK+6/tFTgRTFwa0IT74LSruVZGw/UE0HfaHjvjX7NPovss+jc
AJVusF5CCVLYK+mzeUrr175+b3XmiI2hWE1RxAJBibaBWIMHsVd0nsnA2aLV50fZ+utaz0vOj9wv
WqagueRewBTquOdMsTFSq6GlPxC0J8hiPDDoRqzEXEuH/ztLzsxT4jTvc6m4IshH43OfW7si8Q64
a49l2+2v+8vKoOakVGWcWihFYFAZ0/2aP+W27Vv9GgZ3eb3+mjtH/7i7tCofXQhsCICpkXtIjqAW
AE7AOtU3rm9EgFKf1k7+/4/JiXMGqRY8rGcRXcpKY5AKRpZoWxOkBiGEuD+DxuyL20K6bauDsmEd
/LR4x0EEcCJBtBZYNwbb7q0BokaB+c0792H/qb4nYb9zb6Bn+5LfJUH/lJ1/U/D7H7vhndHJn94d
l4M1WMKZFlF43rOmZ0HqtLdxrcdQ/04Ohc43v+80OCknrlkAEi7Y2kjspo5oWhG0XfkE1H/EXAka
T4f+uG5naR94GnTUQCiGHsV5EGTlPU07RQhwilmKL6w8pF3DfEG6L7JxV55XS8fzpMAKjhFQfly0
ifVq3ZpoxsBB1j6K9KSQlfzp2vfPjqwWxOvtAHxxQONbtz3nyfP1yVrayWDlB9J16gu7QLy1NqSN
4AMiGLVXuwPeDulZUqwpyC6P4i8rM1frPNAdsAZW0mqIqIUzA25wfSALgTYIqf4yMdu4utIJk4z4
WtkIRjdtmxIVR5MCYYOKGel9qon0q2sNxhqx+9rYZiuUqr3p6QPG5jX8KdPde8JFt3K0z8E8v/Yq
3pdANlhTs/g8SnPdlAjWVdg7g69t+n3+DRQrle8MAei9cBJ6xB9/XJ/QOePuhc3ZwDQNWhSaDpsi
NA8qGmMHACG35X0ZeEEWxI/JXex3P8Sb2Mbnic1pDT08rwb94wfgCAbFGHh8LkQOqD2KOq3g+3JD
b4tXYQZ5FO/FLygq202cbdZLLQPk3L1wLWZdPETQXjVR6KDNan4PlCgsZejKhO0OypnZPfeMqOSV
rxhrsdfilYOa0r9NzeZZV6WwGdIVQfLSh8DjDCcQdIXJyfSVezH6yasS/m55ZHpTvTc5C1uh+VVX
SF5AE8MSAaprXP3GEHZdd6Dl9ftrYOYsIBltGSsxxL0C+yTD5jl2A1ptSRuptU9PAtzFnhuM0HQx
toob9Ft9Zz9c/wUrizhP9yeyQ59Gjh+gmfR7y/M60DgRPrU9Bnw2szbXzc0JVyeHRdfm1JzhWuh1
mefasq4Yu6rBjdpopeUDio6eoY7hRKp+UMmzoBnrJDSGsdpUcWqnvkmqtUrfwnmuI9+HfM0EYEYW
4OOlDg1jh7IEaGJS34+i9xmysvr36+NcOPFgA6SuEDk3ENHOjlr0ZWgdR4cSeDHwImFPsbmWF10a
BcoOyNwhb3lZpxlMBSy/aKUJHDFVHWz7LJgH1mvZauHvj8WDNBbqzhjQBYtVPxCZ5EwK5GbcZKsX
FTvUebUG7luaMeBaAFjEUWYjH/pxVXjVj0oKBBc4GTS/1xRfiVdO6wVX199b0D9aUFnhCjZZ8DLy
KYlRbdI1/Q6FDuGnxpo2++LyvBvOLLmb6kPCTQN3LeNOqA4mwBiJj50eXV+beQvCr/2EHAx4IFBw
x4E1/Y53ESoUPnJBKa5WuUH+2NmM0KGuQxDggfL8P0j7LJSF3Cnn82970yS/s5ePQ2ObEva6Ahx+
BTDzJZSRQEneV9LvVZDGjt9iIEGqgvsQbFyJYBad5J312baqtQy4QgvWW/vraHxy80/Xp3Nx1cC3
gnmc8k3zo8GttLGqE3Ce9ujz2ujZM7Yvyv5OwVfWbcEQRNoREVvAj4Fdc+YeJSuVUWgMMWtHB1Cz
GU+dVp+oxl+uD2hhwgBogAYSMp3GZZ8WLfuitynOBUCND7Suzs64VsxdyFMAbIyuWtTBp4rxzAPz
Sh2UcoQJT3xm8tnmz4pA4Zi98kSGyPz7eUxXZm9hVDA5yXEg1AOQdXZWdO6QZwqBSWRPTubgbO1k
LeRYWCDTACoCKmSooV2gCN1c5Bk1E+SFS4gS1l6gpi3kZtYquctm0GIK3pEJSzjzA8twC1U2Cuo9
aktvJOrh26yu3DNIybLwt10BIaI21XoA/LhA9jF0XFkElVWQuH2v9E99tXK1Lw7l3ffPjtdiyAvb
nvwAhLCImnieQjGtVEHxXHy5PpKFgxxdJug8x9WKOve8raXhncO6ElW5ytXjPbqE9lVRiA2z859F
7f1+gGSiF3dSQoC/IYn58cAzBy8ZbTaVAOWWshuGMqHjqGGsrezUpel7Z2eexEzcuLIYeJ6DBFy6
u7YzH+24BwuDlu+uz97lQwktJcgwQK4HoJVpbB9HpIJ+xB3jrgbwJw6HwsG7qFSHgCXN6OtUfykL
1kbAvTt4Tas3XkLuzbTadSA7Ct24XYGCXGxl/BAUzBDZI0GAOtDsRI9rPiDJ30COxKnbk1G130XK
ze31IV84DI4KhPMTcyO42i+gM5rsCAMqtwrsDFruae/uBnCEpC0oRtXVuu7FefjLGHDiaNIBodbc
YahlcAGpuypoC2/L9f6oOxKcemT42dfWnVchg9BnJp6MSaH718d54UPgCDfB4QEuVzTlomb3cWWJ
IdXWNgoWZErl9yCkUIxPziqL1vQtH8oyztTz74AsBH1WaJuZfsW7EGC0R8vrGnSOZxR6Mu14C4zo
d8gXRmleVUAckuF3b/3JoInDUUcGCR17s0OytGNTpXWM7ggJnkkAvYBr1cqVbbEwdzACEADeJ4CD
zEnIiVqiq6SBkbFzc19j/YkJ60sj+efra3Tp8MiAodEBiQrQGFzIPrAYsA23d9DqpOlbQch3gxiP
v28CZR5U3VUUz8Af/HGBqGtVTZoAAV81FGX2yntklVKsXCeXe2rS+XIA3AZ0Dyw8MyMNLUaDp3iL
K3TUopa2B13yp8IrHopWW8FmLqwNWHoRu6MKAnjGfEu5dkoTUWVwANocawX9gzlJfV2w37YzLQz6
2ifuPR2JpI8T5yo4/koFUnZtYT6mTI1G56vpos/1d9fHAOJyOh+QUcTsza6UjjquSCwDfBIa89Xe
iyA8snIZX3oZskHg7//VrTjhLj+OpGybYtAZmO7SSn1yerAeOHLtiXMJYAF4dHrEg0UZ1YCLt3yO
hsFGcUHkwnv1a9fRvZU2b6aFk0+jz4Mkxxx8qmTUPpvDyKOCJXeORjaDk2w8q/cto74ZaX0mrMju
dcJeAMRa8dGLWYCIATqVp/UEf84F9kTXhlzSQZCAIgvIxM2QrIkfXpyFsIBq7wSiQeoRM/FxntvR
sYSagmOLGRndGgoanVoRqkQ79JqRgUix/+3AFLfkNNeovEztGfO9oBBi211VE5Qkkl3WxGCn7YJV
cZo5AR+gUICrYTdMzdHWZR8IrZw2H5OMBO5TdcNvBgiqFKE8VkeQBmT7dEfPxZPz4/q+uNjm037Q
wOsFCA8qgXNAksyrZtQ9kgW9F/uZNH27rUMV++SXmf9+7f8neSvv/nFVNX//X/z7tawGniWpmP3z
76fsFSxG5U/xv9Of/fu/ffyjv5+rN/Yo+NubOL1U8//54Q/x/f+0H76Ilw//iJjIxHDfvvHh4a1p
C/HLCH7p9D//0w//6+3Xt3waqrc//3gtWyamb4P+Kvvjnx/tf/z5B1po3s349P3//PD2heLvMDUl
y14u/uLtpRF//qGbf8NdPpGzA7mPOqyFY6l7mz7R8AnSTBNADn0VuPJxF7CSi/TPPyzzb1PBFifz
pNgMnmZkZpuynT4yvb/hcYYqlueYUPZAS/Yf/xr5hzX6a83+i7X0rgQGrPnzD5A+Ttf8X3EHFFbA
F4qHGF6YcBAIC82OTUdTzASPdmTWYwGOcXHMOZDDrnrk2iOYstHFi5tBN4aQdc4m1ptD4Wa+lqeR
Y6RbLSFBy38I0kJEIt/nOkFil/pDyfzY7nd2a25k8ZXY6FS4L7J95kLmpNECQy8DlatBTncsN8Jh
/OZoL6ZyG9tyA0RKMEixMW0VNG1ZQNrKr8VLlbY+aT1fG/QX+kVDenpoFD8H23FnvtZ24xMaR2Cf
9+XwnIIrLMmbm1zuG1gwshBvZ/Ti1SGh33oB5WcDjNDVQ1V/Zi15+EaTT3B43+1PuveYsa0hjsaQ
g38Bkqiag/fQPWtuKVpVwf2kN1ul6dA/yEHJSEKPn5Tq3ip3jpeEihPiMerHyjdWnFCawY+owlSQ
EBSVful8qfClenuW9oOHxKURZtULtDeRjAW92U7EWVhazaEG/pi1fuypgYs+ozY9cWVbuweDQ1Ol
2Dfq19w5kjwNNf6ANuugI6jrG0j4mgep/XSanWCmX1X9m+TexlCMhza3DmZ6SjmPUM/zWXPTgohx
tMPc6iAVzVANTXxittskVv3eDPAY3Uh0FYG1UfgmxkjqfEuNz0i5+Vz/qidN4Bj7ONkMHZSS3Y3I
GgTjJ6mj9dX8nNFXULr5jTxYDvqEvBzPoBEaTt25VvbZWAe4T/xUJ77q9b4ARdgYO0EDNml9UCEf
k0YMdbPChv6yqkcxL066fk8Bz6/cPnSakKsGfqu6zwwPswvWobQOS9Cly91gPHYeQESFu+cxmEma
AjkMO2DteDBAsqyimch+HJwY9NVjKC158iByakPItdM7P44fPLBZt1rrNzX10/yGmaFQ/JrsNS/z
iYtWmrA3ntA4dCfT9n40zp5RIQyAwEGKqWrPPb9xibwbE+6nqFx1GY3G+lwZiW+Z+Q0dATThil+6
477i5Q+JJhxnM7g3jvlM4vs0A+hqw/leEVvD/YbWHOpmB8l6n7PBL7BFOpL5rvQeNCKiXmWbQXe3
DRmjqnhyczhN3gWk7yN1TIK2j4O440HpKUeVJT44b5BOLPBW4hEzQHtYJ3sl2/EqvTM4oFHpGLV2
H6pUxcUKZvjkxUFTYhs22yGWJ6GGtftMasM3K0r8tk93FgfK73m0nai+YZXt61/dJL5N+z7QswrO
i/0KQEvv0WORadtCf+HjT0N/qgt843DX8S4CUfCmrrUtldbR5XRrmYGN3HTWpDmSxs1m5HXgoh/Y
26E544iu6p3ouk+d+GE0kGpl0HLJPrtuHZp9sXXSfFs6/DO41X0qVV+qh7TSIqU/Z+zF9NiNWn9q
m61LOj+z4I2QBpZN943kB1G9puN3Ry0D6Cz7VgzX874Xxv0IhWDJDX9Aexdar9B/wjZ2+RQDQMOL
AdxM5hFqPZtcdQ558mi5o98yvqm0IkotQEMYGseIKZtAOQ/aySW5iyXgh6LMthn9KXESIdHRG/yg
9nnEqL4xKmufV98bx0A2pNi4Jgt7U0aW5h0S+dSZ8qCniH70e4L6lWecqZ1uerwOxnaMTKs4mDgu
El5v5Wic4sbZqHHimznfZ6hDj8qR64nt51kH3rqs2cV8/E5oG7bOlzG1yxvedK7fi/RFGpFNaB0R
yaQvikSPhINqFSRTsF2AtNyAmC72Aa4w/cYAqXQXm5rfoAvY8HKI51bNYdScE96w9BYko5+6vqoA
/TcAzymHO87zPSoQWWCCXhkU+D9MiPOCntLut4BK8FN5UJRAB8+W/kWts1eZFRCZU9xN4vXOQbey
Z1RsPGgjKa9ohTs6VlIcekU/Nnb8RK2cb5nDWWjzwtox1PhVSfeD8jjkCHqKxpORayQh08lGlwoE
xSpXCc3GQFE5w0Hek3qjuu2b1owWoMVWF1QAcuzBkpVFtpc95ri66gxkZ9RA2rKR9pdyKNB9Ryuf
obDvIHvug9kUsppl9jMhqrfD0U5d9EVWSYC81p057pRUjpCAk8wv4r7d16DEKUjYtmUga7wl+8oC
T83Yyo1S2T3ooPVC4VGKzlNaHlLW56EDlQiLUy1M6+wn0joQz64iT7UAIS5KFY2H5K2JBoEZrEHI
WQ5t6ysDgDX1kNW+ENvG+izirwiedd8Vud92xZ0J9WW/NKEs7vX8xxA5XEmjMSV3gIO2fjF4dC9k
tweYIUjdun7VM3HfDeb31EzMezTzg/8sV1qIOmRZ0Dl9e2gr9a3XcOvVqCKDne42VrONEI0TOWmy
NfnGKhzIl9fOTxxutW9r3N272YjzLQWfGqgAH1pe3IIbDZUPqOXphWjPWuzIrdGcCrVAClcfwW5F
XRmVQwwU3dhGvPee8p7Vh8IZvhHZfdcH2kfV6GJhpQ1wPDB+gn5qOiQ3Js/gui8he1EJ+tzE+tOo
5lpo1e5Dyr+InmAHTDn9zECNX8WZLJDl2YGT4Gx1UFEGhfvnmoILQS/TUI6j2Eoi3SdFMiguJNgf
Hu/26KE7pKnaHkmGTp7O1Z8Tx0lPJHPiXSwJDkDxWtMEz3pjkhxsHJ9qDFz3XagmnADMyZ+tsixO
aa197vCaCBUE7Tpefvui4fWui+oBzTRxgvpJqoOYoQP0e+v2xS0uw9vYTNJzPBLrlmi3XLiaX1ME
SF5PX6wasGwXZBFW3apRZ+o4tOCjvaEE3PKSiKXQ5kBrGjomBhaJ3IB4MzUfhwRoPptVuEEMXC8Z
9Aga+NTeK+xHM43zLeGqu1Vr8xZpQK6rXePHpFJD0agoQ7updQDuxQSiUkBnoOp2fdwke/DgQhuI
VEOo8kzegLb+2Ub7iS9uXO6gZ4LZYjPKzq9cIm45/jNuVFduiDDqCKNDDFiXB4yObIjzwxv1R7OD
ZIFJKOr9UtwAbS42jdfdeKSUJ1nWe1UXG5oNn3LivfDWvdVNuUWX5l0hmtAQpNxoOhJsO7M5uLEM
O4SCVdlDfxXRml4iFjpaxY7wG2bsXR1qSsQNdN4HhQLUahYmLtqtIeeSbAoJ1U867jXxMlZRpyGL
d27qMTCY6lOcmBbYm5KyPpvFoUi/pYA9lUdDezO8s5duOYKGAiNIm0eXPiqZs8GL4sxByU2cM032
CbvxVPTA5T9tcpuL6pZO7HaIl0DzG1d62Np3UjuIIQmrKt0X5aFK2Ea6j3FX+h1jOxVcCkIzXwaL
+33SH6Rh7XQD+GQWI20L4nnvWIjsGxP0RTG4b1E4b77BOQPRGrHRpIuYog0q7TPPvg5FvqFYPdn6
fDw2CnL3WF9ZJse8fkAI7XT8M5pGfOGNG8X+VtV9FNu3tdYcwFfF75oq/wS6j6CG96v0YNR21Mqv
yAk+pOTcAwjexDu7oBvEOb5LwGaRKqHAskuEVBId0G1617bqxjb7sOnSG6cDQKY5aOMDWs/8ztEj
U1GPpnq0tfKTqUG3CAXluyGB7I6p+rl2aw1e1NRfvYqG4KgJiBWHnrUdFe+g8sGXcrglCgC52k1D
IX2KjY3Yp9xWuj+o1hcJhbIe4QRlG64hnPC0o2SHPWJt5L/NStxlfQnhG0TVEBDk8SmFsAUdz7Fe
7aQ1Romz19Pvae/AX0efU1/Bu6Lva1+FU0myd9V7Na8igMj8WOoht1//H0fXseSoEgS/iAga08AV
Ly+Nxl+IHYenG9eGr3+pd9rYiJ1ZCdNVlZmVWbWpvapE4V79b/HZn/xAx5v6aWc3nFsMXBuW0dbf
1eSIC8aQNHWJQhWjnoypE7ZB0kyHsvwnplQVV5O7YY22szuJDnZ+Djt5ftbStzmbsNA5qttWPa3S
CNf1xbDccCAuTrnXAi4mJTr+ALliHUpd0T9eGLLr6iYGWQQtzWWEuJkJcZ6n9qxhldd7Sev5+exq
zFWwLTC98lL1uLzcyQrHm0LSbK8rcsVRl+PGKaMZO+2soJHifuIx7EZW11o6SEvFp7BgSFvRZEEa
DFqXmuwErSLfPpfulbArd1DtjKtZPvnOVUiKUcvcVQEWUMgxqD8seMOZ9ZSadhb0dmTSZi+ROSjM
Np5bP57kD62PhUehc7/5PQYAQCRN8dlWbWzhenJPpvU4o+tto2AbUttZQkRmRaXJn0Sr75SfhaP2
NsFsWHn5MPOksYed6VeJMauYO4iy808rW998g2W2OtjGwauadKxK9F3vqF7hqreoodd2wIS2nCt/
5yDNzGjovjPtvWmd8DI2dItaMSEiaov6vsnr/l0PZ0K2HeYd5t3qVcUjONWg/KQlGgLpHnjxb20C
BIE/CXqxpwKfz0QosfcyIr91EWMKa6ndw8QqrPHU+vA27t7dSbw4DmqDZ6dMXywiY40cStuqLgNf
dxzjRWvvsRWVruapHDEQSvS5W7bSPi78vBbi2fJAgpYP/CwJXCTK0Nxemxy+tRgaghnT+m5d9jC2
w35VE3cNYtscTKODgg1wnaiJ3xfDeS4KktXbF6idM9KjB5UG0EQgDDsd1MHDR7XJa4FTwqkWnGoz
HiJvSQjNW0ASihuxUofeRO6zeNIL1ieN722WSbegrwG0F1eYYGUw5mpa4wEQRFHnnEAf1njpBH1a
6HbVpQQEP/j9VTmothWIJnYZ+g/p+yDF+c7AOzCW1qWXzRercbST0kvAuB3HoT+onY3DizSX0rqP
/pZ71Zp583HbititKKaJF670zpjKnXbdo7Wb6JQFzrb3POOw0SIKegNexQ6GmRUjJLvjWEiNcb4P
GwiagsT93KcYUV7NqtzBZujGUZixwn7sxyEu29fHwqhiBwSyxGPJI/fJ9Z5d5M1zqw11bZWh1u17
0EDTXk2XtU0hmY5myrOiXZOgQtVl1s0zjyTgmamLyCQtYgw957P3cemdy1QZJ+yFHEnppIPhLZgZ
9UnULC7VlDROkI1Bk3hmVLvui3JrPKwLuklgQmXphbS3f5QF1HzFLZ5fLahZ3HI8VIXxo30jUcEQ
gkW91d528zFC9j1LDP+jMW9lMCUu+1H0ed7ep8beN36L/veFFn9dDS0Edg0g48G5Afa6Eak91kPE
VnbDou6B6L9RuKlVArTAlFC66ps3TuJrtuPLRFBOppR6aGS7xPIVRHrTmlh6OlUdSg6Z4qqd09lV
b9pXoBVSuBNduhrZjtMEREK8+7q/bG4WSDx6wYYnuXmYpFhwujCFt4NTf2w7T3Wfm1hHpo/HfTsb
GJgW9BzCRhiAs+8GM34ljr611sOd9gN7Z1DE8zN8idD7/qrgTXfmoTTtSDh/C5CjgV+YLdP+EVil
dlTtS4mRzbH2Xatxqap0so+AU+LRPBU6a320q52f1P2XORRJN1VHw3E/SBWc4fIVtV4JiTIqmYKd
uf1kjmUTzs55c3MXHLYL0ZELazOvw2Baeg9oaucOJ/NvQotdW2sCr4a07LscmNnIXvxu3TePDCIz
Je6UswpXoUWgExsiG85KgTXuvQKmKZ46Mi9AJXIgXj4b/o3iAHTgsP7bDfY7q3PSBPuWBRmr+NFk
TtxgGuPFYcaC68CrW6GvdoX0thmHq32BW/qBDdadScyKV3tjd24clmbP+jnGW4FXDi5fzv86KjF9
BdX67FjIn5M6Xji8SIK/tcpLLAmzSn8J6CfXqoiLvg3rEoC52aeGZd3r8QV1dGreiuBr9b6q5ewF
z70lk03rCN4O+37dwSArA7xGx5gY79tYvdVAbaaNodZssT2qvLRZqjcg/v2cDrDpIXuJ1a0GFFxw
92laOqFPUorrXyH8rzg6Vzpf2PYYNKF4KwGPwhbLEvtJ37sWcMcsh9iXNNP4jsRrc15LfAckprtn
guHOW2XuTAMmHkykojnVvZtQZu3tFGwSVHoRkImlxeFhjSGSwF4FwKq6uParFd42NmVdvQBIfF46
/9TwEYmESNMr7/A79Ks1LZv3oEZU2mbt5lWm3J53Xr2e8DaEtv4pA7RsDsk4Xs4N4mVs0+RYUwIB
vGMNbgoIFrMsUrk+Oq90m2/KcgAooydEoLhob22hUgutymAG3+1qx+5cwZ6wC7Xbppv5Roo6gR7m
e6z+utZILHuPsTJZpkMzYbidRdqxwyDFQVFoL9TzXP+a5hrhdQuxFIVpncYuNrBgMJr0lhWW1lVh
TYNVoA2HDSXCiQz64bkae57AAHCsaiCMS8cxTmMPYsq16+ObwIIdmITWze1p66pdPcxJCU8Kh2MG
0g1Gf3hHiXXfd8A520tjMwgU3JCsFThqTN4Vu+lleqIzfgQjaY81ixJhFN/LshVhb3oHY5jTQKaA
QTCbww0Yx1HrjxH7ZTj6UJZm7SamnQIbQs867wT++UqMCNpfHtRpiVk5AAKwdgBL3Wk/d1kt28QV
GeXocUo0ccPFZTTcvINd78q+Og3WEGHTQ+piP7dnB6adIoidMhUIglMjYBVnSSbAP1jpBKh50u0S
jq3IG3zhWR4C2cYBm3LhD6HUZz7CF7cCCun/+BbiCFcgcwNirtYxc3qdTY8uiv916m2utryBCswQ
VroC4W06dHNBnftrzM0pLPCWroaVTMuKdvFjw7M86e92ChLK51xY/0oy493YgEz1uTfmFo091Gqz
DUEcdnCOHt8MN7PXDi0UTJJwGRQ/yc0ECDdGg0ylQGRyvZxUc6n1P68W0cjg2A3QNyDoVn2cNzjV
RdGj+24xte8HZ0v9LifuSU4IzdN7uRw3o4t8791Vbdhg55OVedBdFrozwGVImGwMakzkIOL1tZE6
qmFsay7HHi3GyA6cnqxO49KhBPsXU484Ofc+Omm+FDl3Xof5UrhLbilsFA3P3P3kIog6fDazPsPO
Dd8dqa2LCEl/otvFFG4CO7kSo9PafTv164YtSs+WiMgoomrFSzCvH3ZwK5FpbpdNglEGzUzWUS9s
sL9vecem3rXmeWSIIW93m6lzBYntCkgR9FmiESPfn7RGf+dtsaZ34e454NlSdag2EBF8kolFDk5/
vl+wmsea76lv47Ypf+zltwueZ4xRa//Epc468q8a79v0JYM1kwgknYgNcyEOnNvOTfVOgy1aFriu
1Yex2pslTeuZ7Vq7jEgNCy7DOGKPPplnSBYsP3J5DNfAcPGA1Pj3RY4hCp2Fc6/Gc9fH5ebCJS6q
3JNNurBh9NBtv0SjCjg60uSfh3hyBycwDChXiRC7MR4tkdWqeFmYSAePJ4Isnwy96APuNZy0B/q5
bXe4QCQIRQDD8z3gGLcXPzIswACmzrZ2ONG2e9z8kLjtvfbcfUPGnQBtRsExoO8qaZ0VcOgTMg2q
f71kJ6oB4CS0b1OLcNAUW+TLuAYH5KtkLVXIYYLYb03cNz9uo5PAHw6LceLjs0InY2uIKUvsNdSf
hgtmeT0gFy0FMKTRogp9nW2ZFeaUbUvwgFRQM8Y34T4m9zkWRB1mwU8apip9APamv2hfv3jLmBbj
Ci/YMvTKJgfAuAaRE/A9jBnDwDfCinxUlUKfdq/ak09K+OzXrw8vCK8o4m64cXId+LOjvsTIdjNi
H+1axyOMXwnYmak8DAhQNpY/zhM9QlsFkOf42D3vrVshe9zEJqGlDI05SIh+38Sb9mLXy8l7sX57
fRgIlVB3yET5wphz79636TLjzFLmwwhGvLSYqVvTvHIukKeGfQy17aXzRhcvmVqYWa/+U7n9kz1e
LuYf2DQfBRDMFrqeiSwwdwEVaeKKCzvk/fNW8YRsNQt9PX0oc3vtKqBjFDXd1ZEc5nwEGFQGAYDt
j42tcTHhkEOp5RYsHqSbMPW1YVx0mlctL4EVa0JjbfX7kbCk6JYwGN/sBiwU7T4kgDkPNgOmLY5+
qcNFzPfOJQd06Xt/hA09p2ZqLTK2urPvNfvS9NKhrXeLezSWQ+CXr9hGi1yci07xNmEkWNWUteOC
utXg6k8o2mWivAE4t/HsYvRujD02EpJBBTGmynjomxcHTBzjDYZB6OyVjBZLZsNwbdpnn7NkDgDV
yTktC1h11XWoCjihT/5zBTMoyEeyyuwPBLA3Cdp8oe+OqtBAVrn0kCFAELxOsSWCCZgBvsTwZ05F
WpVGPPjPNCiSxv/oxre1oS96Ut9rv4XBeSBOZK9jOCMYlVkJAFa4ncL157D1HmBqLNZYL17Nk3Z5
CQ4Lry5rxVNrvFomFrboQYwyrEzQ28WdWZeawIeus1+KbSChKyq8lWjoAAaLv9abL3OLLNCtyhoh
3gr87+5Mb3Lq4Zxnh+a67DSxY1FtMR9/5rlJJn8+TJh9tqk5LDSu/ProDc2hckAnP47/S4N6MiIB
Ahh/FOjjIoqd6yLUoKkiywGWPeLtEhnAzR3uw6ZTYU8YRsTeAZpfkg8Uwlx84ySg81O5Hs0tq8VF
Bc819FQpQcEl4geV2Kgubf3qTU48+ek2vjXdzW+uGmaqy7Vn1mGkoXziS15WuwVuOC/E2bXiZBV5
a2SNRsY4Arf6LvSBf9B/Y7d9tz1W/gx0dpWTzpYdkWWeQ+FiJqJ1rCHJ6Yc+M7iL+v7bE2dP6zEn
bE712rw1owoZeicwd4B0vZv0rwsAjp7et349GLLPyjGVON+XrTkNDx0B1081BATj3PwLtBW6I0sX
cDJOb8UQhybCeMQIwOqDJg/ig21tquSQNGDiR8F3LZoN8IZ7E4TDiApruWijVId7cx/wYJQIiXfK
fe2A1EWBHyaVdXB0pGrOZ9Xt7OLD2P4onCG6TaEyIjjQqt570Sbb7MVsBClKcAz0kN3TYz2VQNxU
IhkoR7UC1Lsq3/hXencjGJ4c6+YsR0f6cQuKe2ZAPimCFembPwM5gKNduKUQZD55qxG3Wmeu92WR
fAVaD7+beC5+Tf2Obj7pG+/NZpDwkk8TYrl5/WdJccJZgDSqkG+Y3Nrz0lwGDAIWzigPD95WsNAb
SOTNHDM7xlguP3n7j9ZOXHUrsmBx1gdLXHZL5n0tVoUhGG6M5YdwPKAdDz2Ghbtyq/0XRvxohjwg
EZsBZquDswXeXetQf3oFu9QMDYsZNd0Cv9Ev5n4MMoApUPVrjCiWfXENsDlQyy8XiSSrG1fWa+WZ
p4UV2YJn27B+ZXCuoGBD9w15CTxwjPoHuVCJL8a8AUlrNIA0FdjvClXdWWICX8rFyBAeAUAYIY8V
RQziS9n/DU4VTcWlBxzW2vrSEBJqVEmnFYnsoEXuZ8zmT4zquDDXcJt3k6oi0vfR1BmJ2SHNx/n2
+Xz2ZZDRonpmrt77TrBDzkpurkdfvOimBHQALAW9nQzeaP/nDrgGe7/20wYY8NylxbBFLqrrCFjN
gZ8+HjwYQMY1em2oVRKnMp6hxMAJgCMStwXjnOShS9cTWzHUeiReO5rL7owQZnhV0Savuiq2VrXz
HLkvO5GvRnWfWeR38ioW49tagmT0VmQlbEAzl2zhyE1A0gXcViIBonXpp6T0E2fxUmPonsXU/CKU
CsAFZAW6T93ttxNZNX40nsJcLS7mbIcz/7WmOfQxG/igjBZHXYx6Qiv16vpguVvo57HODNHFMI4n
OyjetHUzPCetCTvgBw+87UDJ4Fu8rdvzY2AAJf+xUFy7FlZ9VgCjHl8A9IJ/bYWp/g9tVN5b/KUP
7LQZw+JpXQHlFQ7fucEP2bBNhuziaZmhRNrPys6x3fjSDkCrID5o1reuNbOWGb+eYc+RH9wZB8mE
kFlEg17qwrwwmTO0G06BpUuABGE/j9miRAJP7iOA9wNxjafG0rt5YrsSTrMlcq8XYAKMk2xaM3OW
Z+atO1ld7B8G0Fea3T8PlAcuC2Vnc0IHbpG7Xa4HKAKO4zr9qSHtSggvNppx39lV85ZyV2alXx0Y
BdoDF4mKnypxgBg2hgdTyIkH4B+8pCvpzl4LyFlg++eEZLLSgvn7QJHY9HDSuIGI69ULyQw2tt8M
OH0DcJyWu6/Wb7tY4kNLp51scX+ap21CgekGIHnjzUNZ03CZnOVX4czgNslBAiAEt/AUtGsd6QGG
C1MYQPgBofET9CLJZPUZ1M+pbS+x4dLIAkhtWOR92eQeWy47YmzPWM0MWQu1jmH+AyEQ94UXo/vc
cWiHwE5GXXGTsgvXml8XMh09D7osk+xWMWOi+PAlTGh7Wsb+xAR+t0o6zXKu0U3TIilrDNwdS9yW
3sS6pp6lrgaUG8V1NESo0TBDoiTubRV8TH6JvheB9/KFdLDFHaDPWmVSlz/Viu4EDz8jZlJjdByd
A7TB4WA4R2Itn6o3IEB5mdBs1g38sMIRR8CaGy5Y5iKhYOc2/au2n9UwduiYsMtRpNsAsY/lICNE
DL9O9cC9l/1gzbsZLZlRHdCWyGl+HR5vXoWmbl53m/fnQ740MJVNeosZlEdDO4R02kIGcVDnecjA
s14h8ovtwocVWIfXM/CuRIh40OhBM4nRpGDL59KyvGpITBdQrU3GZ5k3CyzDhw9/QW2aAEaXpZGL
wYAdYqqAWfToBECUSDwcg4SOacz0fFvgEtFqFRe47o4D3hfD9Qy0BVKLgnoQIPUJ97FeT8bceJBw
pfGKQzNm7ZWSB+8s03Y6u852cKE6g/LigAtyJgUebg2XIyPs6vVSFvlMRFpI72DVZeJaZY7Ao2ie
EfQFiB54SFjWULwtPHUIiqe1IhaT7rk1XIq+jKcvHw/kCmXggyoC0g5ZEHsf2KshrUu3PIo7YIVa
3njdJRL6LQjbnwbM5kULpBmT4UCnmN3GCc5cFFGv07YzXAPXnd+bFS62bACA8OE4H/WGRtTDKGLG
nsQjhWXwwTqAZHj10PxOwgM2d2o9N+xW8cyhiEfM5Tc25mA+p3heO+LJaO0Pa0arZA80m4HB9KaZ
THrZ20ubjatxVhpd0dADzdpyszaxA4S/yBJ2Bo0VO8h/FxamcOAXo5V6fAOsMcpz7evQVvbOKAHm
+FXaYops0mHx0Ym3wBCKn7pY0x5DWdeWL0aHrVRvg/qFx9cxGDJe2ZG/bPtm+2khYFOzgIm4/V4g
FRn8lnbeHOOXA0hRUDAGw7tPdFYi3U6OP9rObAvTQXVZUD8LPcc8gIjOejYUyTW3gefXN146uYck
LC9aagoPo2I3wrmpAe1tQUe39CeCqDVaNTun7eMJ2jinvNvu54bwGVOk44o/ewFl3hd2J6zGyLnr
RsVQgdk/b+ZTyZ8s9U8OAIWcpIGvxOo0scaVlQSCL3u+rZv/6/UAUlAZ0MouCi/J8I9VNqZ8pGT3
8lAZboj28cRqI5E2z7S/AQ9bItttjlrMX7UpP0hPQiJJ6BgMBAzNDRAlBJ2gF2SGcVJMYhyAUASH
Gd+Wm1rRu1Cc+tjGAdJDjrIWYYAAE0j5gl/pVR8ToHXmtjhM7PU04fBbYdAN2/bPrcCxMH+xvkQr
NbQnENStPZ1xoLru3TT6FYsKVrSpBRoVUbx3DoFfqgj7M8SheBpKgW1ffV238T7C4dRVdjRrC/oA
8/CQM/o8lMsCZPlbAK+d+H7bun9wS0bmdYE1qJY/8O4JlSZFOEjECNYgW6tPjM113gDuXqm71oe2
MstsExheqTJfZeD8lK15XKrqQ8wle/NLlbDNex2CUUfccMcconygtwvMLRuqs2LSwEYRQvUQUpVP
rhF4ZWih8cVLjB4hZJPB76YEM8qrxPZkNEAOKuzF/VylY0au04sTwc3ut3mKO7p2ADixUxH43cfg
d6nHmmsg1jqFGB00PY65jZfA4zagdwq0VAahRtfhNCjaJVaF7WHEWn781SjQNPrBEwLO4bQVQMTa
DHj8eueLtWa1b9a1wD4BmWO/9v5QhmnuEsQiQIgFI1Ny8JDYN2vsJgLfmcqs7ZASjfe3nYEDwisp
sSBFCBo7pGgnt6pNTLLtl+LVOJIK8J/zE1jnJdAgrN/L7qaYOqDzSR7yC6vlO1ropJuBJIM77R8d
OjQ8+IVQQsI1rrn4qJdYQLA8AeLbhEF6kzALFid9s5uLt0WplFZ8Z6Kf5XQ3mHhigPyByQcbbx9I
qe+FkMWhL2X37PgQpVjSfO1rDIvYHHFQbKamOY9q4bHTgK9avG+x4AijypFvHUXuFoitEBBEEEtj
gKylukqLYzZcd0I9TgS27Ou1y9tgsTMhmgGEplpTo2paCIdB9jIJkou1cF6FrSys5UHvKLunsKDE
FKxmwI/QoNpoL8Gp025KS/s+QpI8khXyRmDjCspHC6okcq3MZtqTUX01AKRyySbgaUqoCII145mY
UJhjyWeruQceozUx7A124tLLTKBd4NXwrKB80eW5BnVrYz1lEd8bMDcEloDvh9oZK+IE9S8AvlZs
OvFH6JHV6dFYASyMHLIPtIgoB6AhwArKOi7QCHk4F2yB8u2YieeikpVAhaBgsK2YiD/YVmHOhaLP
ebHLBWlNqMwOVH1PM7CuoPwaoXPwcbca95/RYxcKNE/HoI8wY9+J28pHV/Dj2aB6KXrD0o30ip8u
/fAhZmdtBwm1yud6r9xPWGCnjK27wv0W0GQbLnQ5wQtpoLCnoXI90HdByEoUfg6cPbdwwjc0a2QK
6DNSY9YNW0psDN81jzsJnAw8nwHA3HfeB/df44B7Ws4osBN/7vmbD9BImPPuoWPd2J4VDui7G6tU
GBjgevwOQmM0sVC71AKDZBH1Y44t45CZ87H2jji3OUi73m7iFpZ+pgbS+MYA2tqtCRAS8pXimZoT
GJt3MQDaRXGcKVAD2K4phYLudGGPqzaDPa+Hg8X/HlY4aA5qjdNdQnRAwolePJQL22t3UwVGfwsf
0PMw7zlkOBrh666UUXcH4qQxAy9Hsz4AwnCLCwVWb7Y6rZYiU04mMel77qcgT9ybQ9W4YaVTCmqb
bUll2+FYCIyfu8AoEjTx8JBBMs0cRAaqowPoufoBLBr1yxF6Bxz4sPgeDm39UzUIVwCnIbAK0H72
HCoAdinG84NAMkBwQH48jv9Yj8UDsBc9KDezS+wVW/iGAO8FOUI9pgqXxlqPBZBTCuNO7z0AhLvW
7xyXRrn4N7grDOJnNqarqGMfItuHEtPT6CLeNoDSLjkjAuLAbB5SUUO2DQSRvzfzbuzbaCn2DRY9
AEJxcijFr1Vc+bUAbytQ7KR1Uib6SFBIWkUGVircg8SmwIIZnW9PxgLtdtXFxnTwimcLYhFso4VD
C51c99w3Yt9iRK/4XcvEmb63ETJ66zpWP2O9nyFygs6olScd/BYC2GrJw94ZwCYlPiqsLd0QPEXq
QmWrcwrx5ACh8S/crh4c8K7DSzxhMoeTUEqDPwrz2WYDyKncyKW/ZoXBUCbLhm+BEX4c9o0zh8R5
MVVWoJyt1bwvmqRCIF3zMsCvxsUY2lppzf+gBA0HH2NTzhwIazoARimhPCw6BR+hCKwtA+RWFdnm
QqHsGDuFo2Q1b8aYeAbUNORiY2SZ/Uw/nJveSUkPsvsu0c2uix8W7FXJg0lTX2dmPSePR2cDy95g
BDJHM6b8n8ImyJTa6gHH7QMgm2VJQuj7NDIsrPep/UOhDS1XpCVOS7tmGE/wNDRz2I9o7UjE+53d
Pm/0dxZ52X26EHyOP6xuYxZE0J/S3omN4sXGHmvqjhNSmwVyjb1t0CnggrlW/OqzJ0+bc05mTCXT
KL615GXMLEJ3RLvdzvNrEjNwtaM3YNjCJJS6RVdhNaYx4umhnjMWdmtB9AFk+UUqwgfdDEiYHx6p
3eoW98C9SAxJHqmdV6MOYi6BtVtjqWCqpX8qt/dfZ4FJqijH92kFTVkzBkJgNQHVgDVnPhBkr8+U
8s+gtt2Xdfm0hsZLhs7qY4k0h843biMdyien+w5g6QMCDUeV4SzYVKKWh85R/PVcv9EO1RPyMNzB
Gxa9cDnpfS4mP6tWmtJy/iAgVr/6sULeDyYFB3QWBks4s1grDnyjMklSWbJMexPuglDNXEoyXvT6
YuK1d/BBbA8RiMWN1HgZIJ8I8P+ArgBwa4GR9rESZX6p1syH4Wloj2ugIfcEweT/+U3mmVfN2meN
JSI6bPvJ+isWYJqSZZv8W7x8ks+jcfS7H8dobjUuLzTRHpr511ZC6kqx+LQmK1zDakhpJBWxtyL8
xHmaISQpsaZUdXClak+Deg2Ecw6CTwN7O4b4n1h8FEe7k8CRnaSt5HFy8G2qft8qyE+g45ZXZooh
tjDILrX50U3WeevBny8TZmZ47kauO3JIYxmO+Rn6t5lG8N8OO8MnP4BbM8dd26MQUVNU2xUO37vK
QMvTew3qI+2rtGSue+hUwzNU/jdknM/dKC/uCnNYf8PNKWeaN60RZOiUS+wtHeuhPdcC5x10RCh+
RIKxaum9W9B6eaMbM8NUocW52gUjXpClx7xijS70C7LBco3pXTujORagObnG4Yx3gYQWsMZ0tDWs
N2aVdrp89blgJ2udqkS0vgzXrTv69groAtT4U+GcQWA91d3iYS9ulrH9UGxtPTSlTFrwVFvoZeqB
lfdwxo7qmkJXuCcDDJelrKzoITueleanboP8HPLovBrbrwBLq4+GmGTo6XaBN2+4U/HKjOcKWmG/
vUxlzyIXU1nSGAsYpv6TaFFiyPzSrqkAv7axMbtbNrcj6Oy2+wWE89DjQJaJ1xaECj4QrgaWfMgr
q12JZ+iKL1ej2/MVAP86nQrU92mCCRFdIeCrDbaHkaITjricGLq1i46RZEXlgZoZAEjUVc6DYQnr
sfKjYPKGaJuNICqbEiCHoICcACc/Nr+MhT+mk4dFuanmFBP1nHgtjPnrqrtjESOHXgJ9BISf2whp
AutR+ifCPoYFwdBdvS8dVL7yP67Oa7lxZcmiX4SIggdeCXojUl6tF4TawRdQAAru62dR58acmfvC
kNQtQxKoytq598p0uM2TZ599r+SFbDZGkod7LSt89MWKc6pPbxaP9JLQmWbvMzPsDpOCvzvE2en7
c0cJBzmieJ6ngu7g/aEojY7T+v3D7y9+P5SuPx9za+xpS94//P5irwxaKfZwDVUYHjl8jG70/eGM
3UauEpMIo1fnbcSBnUqmpqfZCSmO+v4w+fHyz8P31/799Ptf/+tr3//a9+P//bZGLukxaI+1zSUY
ebz8xxkYDQ2hLmdutoGu4dv9LTQT0goZBd+qmez6ZCiR/+dDUfl4u0PR9odAwT5mGvYJ52F9+ucf
TJZXQVqBCdlHoxnJxrlCz8d/HoY8XuXjgDfYIqbTzp5//P6o+d+P/vk0c5uDjSPPyIfqBI3sPw+2
bRaRFSQGZ0unOLlYrhBm3RMdtWWHNTqWc3+yDIN44f3Bzen12feH//parIzyYFQDWnrus9X2/un7
I87xyFDFjCaBnuFwrlnNvbStLSVCvWtz/WOMbZOBbmnfn3UZMF+8jiXDKRpGv/Cqpdp1TsFUZC3l
a+bSex0ZWJXb/+/zdEqWU/r+73/4/q7v/6old0lsenKziMk4o+H+50EvTXv6o30aTbHIT98PY2hz
Evr3c5vXgP6oRjhwyC/splh89VZrnVxXEqsJfIWhtXSflyF4b3qI1Zy+4BY8GrIyH+IU/cPI24fB
9jeLmXePjt1nR9q2nxa5IFxiONQxtgS7secA4oLhviQjoVVthUcIWjiUyehsxuk+DdbM07OXW18Y
dNxt54gO/kmP0IqCefp+IODZoQIZWB90o05TVgV8aLCAahn2zPmK/dY+JUv3syiSHnc0Zhm8El1c
G5smSV6T2FE04Yrh5NPgQrCijpfBeInb1tikKIyrPCPjJ5rh1GqMMcoQT8vgiX3lL4cKZtGh66b6
4PnUaCFG08abSSIXyHFm2m1rae9cb8EwJpiONiWlT+tYX/PYqQ/Z+OKlgfGW4PeWA6cKa3HTnQXS
FXUpiw9+mGH0zY3dQH95Yy/h1jSmdW3jsHZkxtnM5mzVG9Y1KUj3CSHG1ZIa6dHi1MuQJ5oLwdxv
eyXuvYzsSYbIZt3Sl+c6UVRjVXerL4vfGxTtY7rJXFT6zMTTGJTIZKrtrmnJTDZ+9R2hslli4Z5k
QxZhzJYXORMbnGM6U24/vHgGcRasKd//cVbI6CaHzYO0cLvYde/t3BKtdQhRdGZCSQHnmc2gMkWT
r+63kxNjdmnDPGrQmh5HjFtU89WPVgDNNHWltqBCzBXEfm9feVLcpEFx6qul2pH/WW6h3yekbAck
+n75IcJlfPRIQvp42gqrm/cW3rR0yf/WZYKt2jSLW92Iy7A09jvvhbWpASNE6UJr0jGbZEdJq9eW
12MZYzhwAZMKK+fdaxonf6WY3ZOFVTiuDohD6P+M5Lnk9mxgwJ7e3Kottl05zJ8Z+Ri/ke0t6Yun
OaiCJxOFqMkMn16C9p96yx52FsIR02+idLK8RydU3qOP85azoV1t//2ayu+qtOXipNKTvupOYIQU
/W1Y6N+Te693OdLI7fsBNozCglA8WbZYyJz56dVbrHNs3VOjNSfWTvIydWYidlUTtucps4ut2TPW
BHpRcqpMIzkhkVe72u4mmvEoNj4bYZ+ey8ZLzlTYwr4MhefQmM7C+ykVSc2akx3TW5oLzpnmohKq
iLppwo0uW1QVCu1t108WXP2qflB9wMA9x2133l1S61pVX+JY4eb1NYYYl/hKgli+brSezhT82cHO
y0t/vxpBV9BPHTB/mDrAq9jbvYo8nfy0C3SzJNTmidgkQdTJoj8rjcvQm93ZIBg+OTCvdO/wYGlB
m1AjzQQXjy3lVJqZf0tNuqYxZr99h0U9JFD4WJSpiJrWJJd7/1mqsoK16zi3XgHvVtJpHy2j92/A
VE2G3q5H7YhDP/vTh8/ZiU6qz+3y6nYBptQuJsJDAejl2r/B3emeCj9+L7/xLSbtHn6HCPosco3U
OGUqJyqkAwsldUkuDFEzsRXT5lX5w6RTcRq6p64t0YmqMGC0T9OdRO93p2KalxWR2ngzCzE8lLUa
HiYzefQS8ty81c66mtP4wS5UsLGoCNeBOZhrA+fOPrDSiIii95jY4X32TMjex7HOGjzrtRvHYeME
BzGwNuNFHw/0SJ5sTdA0FN6lDntrP41ju5pVXuIvml8GrPjnkgFPm1zbm3Splq8maF5GixB4nAt1
MrIqfwlbAjZIJrztxSu1UrWJqSIOliiGtWnjRFFGdWlooN4kLVQ/eQnCzCKaNbVEUit3pxXuue9F
igHKIwG3HCtDaj15qnP2fTByBMb2B/KsIGvot/N4UhXvtp788eQ6WXEohb+JTZxDLqjcnTPXqbkC
WFtvgrRYkIPpgQ1J7xwLDAlmnv1zffmkeAxr1EeURxyY45ReeuPcuUnNt8DAxuSnmh/jkour7WLb
lMOziOkBC3Cekaf8q0pn4/J9QYUFcpiomWDsZkm2pzw/jENYnNi+uo1qfO8jw0t/N041+46F69qa
prGTAdNKptEsr0WaJlfvOalN4wr3Fs9jBnLXbBSf3r/GbFlsmwxWX4UxcvGdsI2vx/Yf+vtD6jIQ
M80W8c8dPQ/OJait5dBrTPTMcf2+4ZaRNmZe8WODoScIYnTnBlQNwZYwxUIQIvU4qdVdzbEy9y0X
54pGGHkgMbzFeWFdOcBYVwAFVAOyQrJQ3s4rneyhj/sMf2mW//NR17souRozJLL/JpliuqUuD8w7
Ld7tuTNxillg6hjrfihABSRpa0VTL0gBDoTUp2n4mHRSX8YMM1uAilbYIEFIz2T3DkvxMPWDWidN
sLNzi3GcrDG3fg7+dqmf77ygjE+gLAaRx9u5mf+EqZmsmYu8jWPhRx4AoHW2lAg/fuFshJFtFV7k
PS2wm02bExchzDlYmLioGSfPGZyI/VQTlmI0+km5iCu2pz9ypm34Mv0rLIXDp8ns16EK2FBQdGdy
cG4f53vy2vmxdDErd4VLWIutP+wwJMTYc3e+M2znarxOlrMOZXfAvEuhM7s3IlFPSi/7Lo2jEdLh
1hKc+po+fFqy5KWE6TDtRqzSxyz+dNwqfHZNZlhabZlHDJsMM3ya2gZm61ZpfPRiHaUzGTTpZIJV
ZbkubbsdCrtALGuKVTm4j1Xd7JdAcvLDuzU6e+lKRQk719uKFlZl33MBk/FeTf2F86e+iLuZRAUE
dQxqfm+Mr5JX2rfvZpHhPE+Btc5yphnnQXB1Gs7kIsj6I8hMAnTX2YY3aStxqKaCdbi9IQYDNunJ
oQMXuE/2iRq/vOqBoch28Qv8THJqljqLCi1plVVvQC8Q4cpNw8nYC6TAG9zlTERPvqy8tCOp8BF4
Mj6Fg2XtjeC+7Sw/hyQ/CIEiyRwdddb2+G4muM/AyF5MNX4GPqetvutZjBz86wFjtW1xZ+T1jjoo
QWvQwXJbTITfctd9kpkX0mIaDXhV/kVw12zMzLOOc+34944SYkNxDsPg2bAY+zstf6wM6R2tAbNX
qpMoN+psa5TvswepBLNCGwnROadktk+C8EHHGvlo1+ND53TdOXHMh0SG7dtYMufTrXjqc/MYBou/
Yr1zr0mPnLfIGhUe59iRYXVrduseb1o1rOIMOICXWdsOKgA6Y3pInVZvaXPc3bReutZu+CO1wLbM
RXsO3VQ9xCjoGDOsjTQ1gktsYLJsH1sGKfwQXbazgv65TK1r07ZqXVbd0SD0RxLbWtYidPlzx/xK
udbuSZcbBy3Go4SAt+4rsBKju7xM5SiffbKMZ6q2N800g+/y77voi82+OBqB9TOwG+wno0cBy8Rq
GhATLiF7p+9BA+HH5W425wy3AJ50N9M4Umu2vSCngVXVlwnbIG0qkN5i3ljeoLe0W7toKX+KXr15
KeCB2I8JgrT9Zhoe47wbbhC1N5nV1HtdTjPvT0iohlPoIDx4L/P8JdIYvoqYfmIRIPfvwUUfmrhd
j6m6i9Wk0xoAQyN/N75aTQVPxCZwXHvfzb/MGU6xbqsnXnCNrk+3ygnHYNPxxrZOji+cGOHO6fyf
fu24JzH9XgIXC9Z87G2r2RHc/mGKhIHGdeNehHaJo88nnY8/emkka6FyDGaztZunmtfbcgjGju0f
AxbDes6NLAo6TI/p4+Li58pwopIXUcO6RLQCwzM8T36x7AyNtJzrG0Fha1Wa1Uc6W39Nx7dXZd7Y
68pC3KoExvscS3gsceYv9OY07mLmoIAs6k185Fx+JyggNi3m3s7fOw4Rmz5Xai1R3n+H80125a/a
YvC5T55LMn2XtosL8801202b0+gqq9aIsJBvhdWK9RI09spATGRIIA1FJSPfKz4tfy63Tv4D9nWy
G3WHJUCrC8xcjDk94xyk5vDfGS9NMdKky8sP7eq3tE7W6YxaCx7uuVtM+svdBrVU1GX/IVrrj1mN
5RnoOEsR26Cg8IQrwnh7tyl3rrL1aQacoE3QIE4MPhPMdK/crTvk2cbGndL78nHR8kfq0kQfXAyF
94loK8htW3KULIDQN6KsyI4w7p4YShO39d/EN+KdzJUDIxPMQJj8sYvqI5sBUQQp4ShU/H2qnWTT
hFB55iD564zWFA0FMXjHMP/UwBZ5q6cv0zdeJQNzN7WkXzNTyXhWerZbIE7h6DxAWaAsqOvfTvfh
eOOEtVz9VCHFO1OrKMTM9nOOKXXMztvcJ3StTHxFjU1FPAwCdwYiWMzsS88Kzj0t4npO5QaLN1nk
Jd5O5vAgK5BLalW/GB4ndC3ov8jugwMPUZ2Z/dO3n0BsxOtHV+ZfbalI+iYlCj8LfOyNH0l6Dx1q
/09ST/YuKVGactJn4j7rry3MJzP7VSTeS+97O2dY3uaCppLqKhtlgSahqWimOAfHL4p17w3GEeDk
q1H4tC2Zmblv6y9Xpzjza2xvU+Be79EiM7a2rjOJlYzbx9xykepytcuyjsUlQGUN7+iITs50UEyx
bRuC9KO+/12Zc/Ab4jZBiftgSu03Z0EY89xpXXi/2qLyj+G97bs09GU57gfADErRbpxOveVUoxto
GLtaJqd4mtZtEa/HjJUhs3ESApzJ7IbTHQ1gt7HLLTUVfWYPOdefieFZZPTNgnhjN6o15tHnfGJQ
MsbBIQB1TfGF9jaEZ1Rngr2z2BbG/NooQvJtWrLfjPzCwFvgPcw5thTOLWXc/nLubk5GOJpDRajR
/yxsTD0+0sCkfHRaxIyGP62Ks49p6F9mtk7AL94+SIXaJNrf1SxbXsW5iEQ+8Jps5cjqVnj+pcYS
Kzn0i/ymA4g/DMwhISM5tVVN8rtsuUm03xDdEGdFCgA8B3PT4erRD/X3sfkEl0ZEQ8yO1uGichAM
Gvk8tjg2DBlp0xd7M/2dpNOvCtVpxbhtXmNcnFJiOWeZw8Nqqq+ww3JmNuXjUs1HKcQulzJ7yfCM
jhzCeCUVE7/GMrJjxgRJdiVQPcNbDybvkKIucRvTnBUVHg7YYulmnsGdgE85oX3ZUaGYaVWUr45s
9xhVP4V4GvvmuZESTILdOlGg7Qhf+f2FwZnYzvNxqFl/4tjZC5UOWx3XNV2C9tHJGeVThAL7Lv6Q
rpOnsh2rTZV9zbLwNrYNnMWdp0eRkViw4gF3M6A16tF25+flnqoKHZj9u+2E2vYTL5LynZ1g9p0Q
cJaMkHSfXzzLzCG2VPU7oYeCk2tYHqrQIQroPTUN7pEg7/5k8bzS9zQhkTE8ig1aYU7cFJ6mh03u
ceQWiGVLNqNQv8p89rato6FDxM90WciGTZcCXXytNZ0UNaoLktNjTuRh395fv8GHcWNOHETTMD+K
kDir6b2kgXsuegOfw6T/qqqN1545wEyRv4p76s92fAVxnTte2M67ZfX2Ss4yhehg/dZ9ecM61yMs
wrab0+ShsBH26iW/2o2oojRxt0bivfNHLnQI849yTiuQSXhuZme5APZDLwtMVENugN3SmGu/JcBK
6vfkh/RBYXONbYb7E4It8ANvzSk6au4VHhAfhYMF9lRmzmakwUbMHmQv26F2qH18OHUt0EawJIDz
xRkz4vUsyJ5CEXkfwmba0DrgQm6Vf2BTP5SN3Z6Mgt4V3INFlueGyymwvXFfTPocskhZGOIc6X+Y
sT6xNJ90Ev6dPRpyIBFxuUGPmi3nGaUN0GFqs3MXn8sCNTup+oey9d8LvwbdInd5/TMxmgv36qf6
RvSgTUpSNgSaKi6zRpyCxLqUuYbAOt5kbKlNSr1HZ9OlXCTMwzMne+zTRHFxUJGW0SB/FDSwrvCi
xR9BAzXsrgAUPonBIY8Mprwatvdr7JqvYQ5WAR3SrS0xUNfO1c+T8VhVh9oNCMG07zPtVd5A7yv3
ecutxenWkxbRbFBfRwY7BjVBaT+M0GSW0dwVSBMcArsk4pkjiHgTSSdneFm65hWPT7WWHeV/airB
MNCgP3bs6hRmn3jPgHYkDtADZKNT0E9MbhYwnfjrqzy8VQyYrUdSbGPQwDS0/CcMwxhJcFqsjGx+
D4k6uyz0ZX8dLfvNS3j+JqVxbNCYWzTAwYI7nHPKjIvZwG6FBYN22tPc2aQmDAM0SyN++2d3aVmB
Sy3XOcM8dQlHZ72UjjpRJL23E814eDCb2m9eJWfFJgfuXsDNZxhPu/XLDCHXJnRWdKfFsH4uBMZ6
J+noPBckalKK/8VJWKjvVe8To51ZC3yI44alMGNLz4zySZWRF+TlBhBLiuuu4HQEDJFJ3vUKbNh+
GcMnMyVR4Bn+Eo2dm/LLUHTrvoNhxqgF1WGMa1GtC7TTyPL45m4I98qOAbYYHOl0boECCd4r83H0
Y2pEECQrERZ4d9v34E7xsYb4rev0p1ZYDLwe9bWst4Xd783Sfu7saXnUZUHeyeS7577CHO9Mu6nr
deQy282zHtqsOMXxhMu4n9M1fZhrk5hxNI0CM0lb/jJHm9WUmbdjUL6zZ3AhJ6GJMXPiYmy9ExKl
2jihd7XuWPvuzS1sE7LesA7zEV98UG2TIfsk6kXZb9ZPMYLDJs79i767fetsarfQTp/7GkxSWNpY
PWNU8bkT5w6AYowJZhcmFt60yvzMF1rytm8dqoHFXDfmgZuQZSW3IkYo/W6Ybc8ukABNDFis+y7Z
JRnIygbFqgwIL8deS8IsNniF3YGEg9s2FGrs1cFSPtG3IwYUEo0yyvpF1zEnAhs9cmmgXdnJrwpZ
kJoS0gn9jxc1WdfaRq4WBJWdpTC3Czo6Kl+zCyw0YpH3M4mmod2xwm5DIwy3Bg5EoQnxGw796Xga
i0snq0sX0vn0uqq55hO1ldthwg6yxt3nKFRlws6etppwAdAoMyP5w/TmrV1IsY8Vsrymo7o4+iuv
C2BVj4p0XETtQsjaJsGYWPmpyhglrOxiPSZfUsSYXut0VVvIr/UCxq4eQTuEsbUufRqSskCdMSva
H1MFoyJetm2VvJW4FYp7dz2W+rFik2ZOdlPhgYM3RoP9VMVhsekGPKhmWr7IgFMbhlRsSsS6ATUy
ieWUmgRQYh8Oo/DkrS+M36JqDHIj/hQlQfO4GPW5H81PjYwW1XHGeJ3QvH1/BimwZgAPPNKEnsLa
p5Wy6hivtU9YMmNb9KvAx7jFCG8CHWXCku7xQsfj1vIg8zQlLXFb5H/7bgRBC9euw1GvsvQv6Ems
blaw3MmPe/w2w6u2miPFndx7IYaf3CXeZjV4mtLM0Vvh4ZwV8qYz7EyJwK825/l2IY4ZWT5UwMEM
mOTNdpUJ3jnNxGZTOuO2HvoHpvkc8UQeBqOYbtk8/VWcTKkL7Mi3fPbMjuxAHOPObvzpNBdExtx+
DNc2dFpMkViCMjam++UBu6UBa3Pn7NSUewyK+8x0P20N6AAt48Wjvhj+Zot8H2Kn2tjGpueEwG06
LmtNHK6xqOtHB1ClU2L2yDHzhPGFVhHthyC7e7RJQLAsDv0fIZK3CuLTuVvkZ9kUM3VT/xhMXnHy
WnmOA4XVDuJgVrTVhS7ZuxL1GLlpCkHIWMU2Uir1Cw6d1l52jserkVfGO6XmfJZBQVNj4RQapAbd
FG45Bq2eytHLbxSVE0N5V/MUm1Rjcto1Q7WnjD4ZPcQHYxEiWryeUWPGu425j3Sou+/NdF8jB3Uw
Yrj3QTIt2bTLM36way/r3PbJ3Uq9HjJslk3lFJEdcpmlfZVs0Fi4RKrjIHykmdRdexpOhzvzXDwA
Ca0GOhiTxqr80cHLN2ONV3aHz0T8argvU2GkLLs8DyHb57hX7HCy5oiEwS9tlvQmSpIpCxHxBKMT
u3zGqkp0oBrbgG1u2i5GMh7mDM7QMv2d6XiuJt0FW4/+w0mYxq3M3eSCzxZITv4+hpm9LbI7b90h
P64SaEHkO1Q3r8fWocZmpBwvNX3AZch2mrhHRzJmnTl40MM0nc6NycXPvz2lI84jWBwFrFv+9BHb
pKSssjF9MKCMBQO3TtFUfH9O2FAlN46E2d7x1ItXmzY9sXTnTCzNevYfyiq5VSWGFod2HxgPjqoK
zJZO8hKFpD606rPJP4XqXTie0zpcGPXXsOPOtfvTiXkenYToMqZ3YqJbbGzH/Jzc4qmTLvlOqV9b
j0T5IqHENkAs8A+xcqOIFCX2uTD8CoIYl6H14BXFL/z3b0bsbYc6/5w5W0STFVzHuIYoMpEMnaXk
lhO4Fzo1HmcLdqI5YMiS+qXUDVPPexqFmNW3c7fo18npwDnX84HMzAXLPoZ+XfebQi5exAi6VxPl
eVWYMTsJuMGtFcMu4bqP8sSLXEzzo4/GniXE6rs6BznI4WogtLAplwTHuh52Ja3ByO7yiiNwezcn
3f9HQMaySJ7MQbC14gT175Jt0J5oV00rgoOs6gW2SauH9tSbf5s2w+daxp9Vlp4XRcYAAOcv4goY
S+G3Cv2DHsQamwK0Y6HNzVh4P+dyesbQQzZSbVWHpdWan0v6+GvfeAyNY2cjkZYxYq8sJZ7ruqmZ
J2OCvith5TEi9lDFsXtKqNNlnDnHlAUFZ1ZPagAr9lJxXjZbGc0J3Ae3gw1JZybM5I9KIJoOc2+w
BA1Hpo9Q7BvuuLF22dikUayKYM+8vYPIZb4LRf6JXtxAgoBj27vDb78Bq+ER6hNjV+2ggMerAYLG
xGhQaD+Y7RWRIuzkPCWUfPzvKqv/+mUcwvCOl50/Fm8KE/JYtWzUEnASfpxNNqRYq4EKjUGI0Nvf
iprI4OLSGfRqRBYD6dprSDZavPFGaO5HM4DhhiWON8wSvCWFVxBjLThg4D78yoiLcAa9lamP5tQ6
VyGt96HFzKmUxUvhh+0Kq3WCgrxs2s70yEvJGosroYMZZyV1l8lkcJaoDF165cUupV5DkHBw0Ydi
0sJpimvMSjDJGME9Fp+av8uyflWwxKRl5CdtgRYg6cO7UHU4RKaTh5tx5TjTj5KhgFvfKT48R7UH
p0uYREGy0uAkrLtNLWDhtH0z7BlG9hDP/r5u2xfTQpKmdQhAIblojruEjOTvpk0mgFjBD7sKv+rC
BW3bXEWQv+gUF3RhKAlCqYyoIXedDXprhNZBW4muvMu2yv3PrSFIERGupOE5bgevJT0UFKRimhwD
A2qQwA7TFAbBXYC9gQ8SERTywenJLzPKk6qPI3ZIl5igGjPbl9aGmzBdF6927/zvR6MgiVXgFDYd
563tFdNFXb+M0vKnEf8pCw+3kW8SIEClBBJI+rcVPgjHgcRKiicrGepTP9t/M2/41Q8YDtNm0pFf
N1s6iriiw10HcdMznE86gF+JGGIuO0jnwIwrH1tsQjxGxpSinfppZPpo2HV4wM9z9ZK2Oc09ZZu0
h0djIMbXG8i0yR9MIKd8gjIXJtlPIkxvi5UZ5JAM7Oz+D9xknDRndahYOdBWHay5dFlaUiHRMJWQ
sYa38McwOn88z2JfGgKqKwQRpuJ9xZTw0YC/p1hA8ZKusPEvxrtCLGnUSFpDI7ZpYl/T1um4cZt2
QKPynVWfTt/r1mtV3Qnsh5KbIB4Imi92csHTs+WNcHeYD4jciZkFjMTDX6gZcAv1RI+xsp/zmEZS
hbTP6JYG5kpAlrT9nEry8qMrzLUJmcXjKTAklexjDswtdMCcuX9lONvrPjYjt9OnkuPjbpnjF804
zVOv9xO8w2NnNVtQUOnB7adfSevlNNVCH+FFRqGfDs+46nGJjcW5ZGWew7zdqdG8Fjokgtfgzmzx
5kZeMR4N0GV9/6zbnvF0ZB4dxw1pk0RQwFc5BiKcLDe0pANDIQDpKcjfWnT3fCjMuqwcX8OW7GBv
jG8MBNLw2MKr44nHwoG708bBT1ZltGB7wRgzs3l1hsawlEzGOm7Wfcdls8RQBhpkJEpHAnRXAKnz
lw1Xf51rxUrQwbWXho4j+vb9nrIDXcBy0rUdyp+y4Qek5ZuiX0pDE4tWlrWRNhg7PcZqDz2xAF1e
HLOBkGeBFmZnCuPEoP70iMTjaP4ZDbhqklWUp0DfumM/6WYcN1bLNT4t0CaImHgLhzI38zaqRZJv
iUqOdNHv4p6pgPFNKFb1NG+DEkxmN1BSwFbf0KU7NwErrPYuBs9xZTM5OeqSaedWdb0Zq8ldW1Ra
2YBxXmY9+L1RfFYes15HEBgOpjGJsjOipwCAU8E6n4Jdy7CWqOaAsZG58TbOLFqLBweD+A3kBzS3
AKtF3YP4GpfqfVl2eVH/6Uf/aCX8ttK1dzMoK34R8mvi0PgzaWUZC52yPj5IIzyZGeGvEnN2mAjv
IJL5UU7wRkxMOysfcGkt5Du1h9hMAQkkHB0VVvt+YPxtaAS0FF26791rn6nnFjsR8ApATv2MQqbt
Z85XO22bQOBVdedHyBPHDUQV290YnH6QNUhCTZiuYKyc42V5YaXpVsXM7ICcFb3LPEGT534wLkgi
WF65nQ1WAbd1DwNFeOTEAfxaODgrx6ofy/Hkz2C1vewqcsIcw/JRpz8mwzo4Ay45S3BKllJz9zn2
JUM1pcAC4S+Js7iMXjBsWjBTRvedPv02pNfDfVMEm/vF0ZCVoZNV4aSYpkta/xDskJFDx4l9X31Y
qDuNR06wzue3rGQ67KRZWUanhtMfZSko/Xz6zV9xLjP/eg8Bj1N3BsL9qvoEtlO7KbJw2C+SOUMA
x/elA7B5ScYffhvOKyxvs/TJZSHWNrFfg7UVtza8DmkINCjr3tIArmj4LNPxZwFdf9t8LDnVStMD
5PUb78Eq0w+KziaqrZaRXs4HK6iJJ3K8Lb1xM0CHYnZBdlYP3IQnf3L3WNg1RkCPkE1IZ36U+e/G
JO2MzyK5ywiGmrapyVF7YaQzrDJ0JMuCnuoD8jOF/UXLbG2kGR3RTO7tO5u1+Dmhue46WVNnjSTg
hhTFVIZ3iWncZ1rZwLV2HJqgZFlesFMuQ5brHkTxYsll7d07jb3xZpZNSHoGJSjp6vRgNK9lOYEm
h9prUTJRREEZsWnK0MXZCQb2USuzkgjfQQM0+5NJf3EeyE7ZY1JGs5qYg1g+JZX7t1pODZmUkIs8
Q5mM2jQMgAFBVvdGFNoUeYcKm2yf8rp9WYXnzuz1iWjp/aAOcBEV/xQEzrtYuMULqYZN7v0yHFB+
oaseRtMkoZHol9RGL2gG+YYBnmhTzBqzoLau2ipeM/9vZm/vGhoAIz0ony7NCJsaPtqXU9Bfwn/w
M0gom9xgeimRjtbpOOSwC1DkXRNVnzKrWGsfri1vdqtuNCUwEgTO78ozz8EUBls0HjIWLYnnDuhC
ujjrRblfXkI2kQiuRYCVwxJNKCaxEgQnCpVJ4EiTYoA4lDHW3oWvGyzZq3FvGPOf1G7f89TdcbB5
mpgc0lgx2Vjnxp094K1CIU0D4G2piwxOfJBBk2saOgPGVe4809onLjeSj1gigZonWeWtShkbO8aV
BLBP7fVUDTe7sNTN0OQcnbQ9VPQ4varTuzIZHkzVZxtVcxAex/gQuM2viRaBMdOyylMfU7Am9FgO
15pgFof3CXyANNbULzxTszAPwkHvgUxzoHpcW+H/kHcmy7Fb6XZ+lRseGzKADWwAA3uQieyZZLJv
Jggekgd93+O1/Ah+MX84qrqXh6LJ0h3Z4ZIiJBUlIhPY2M3/r/UtKs5Wrb+gppPcJOYDIgxW9UQ3
HZii4uZZ9BIMymWWJ9eR0d2TtjkHJrcvuaPnq4aNWdGYW3QXL1HlxDuk7KsEr50uqsbFTFRvHSlX
+gDEqwieSQWy4M1kZyYYVTx0no0UEue6hs0Rav64SBvcK3UJaNpByk8j6+irk7JvDeUWUc6PAFrl
yu+7hzEc6AEEtyrg22Wb4s7QrqeRQoGJyGOKUxDQDSWBnnLbNFiU+JIE2B/y2biI772YLXqFuJb0
Je1Rr0YqQtkT67tlvWZDdSsqtupzdB6G2lOhtPsm5gCSD9lTZMNbTLVHe4hiXkka/HEViFVphled
uM/VZDuVYXyGKH/ZeisNC/QyxtDV1KDzlf65E9pjVjUXRmzc1RobyS4Ue6TWkEJzd8CCyrn9Gcv0
tVah9qk7HYyoGa1EjmZWo5dgyZaDpKae0yboXJ2ayyrkxqqtkSOsyC4qllxlyO7Gxiz2Vs/fUBva
a7K/CEv0360PF38yvVNkYh/3ASph5YOQqQ3xdava9FIpbQ7NredQOpUW2mMniR/KnOyKqCjZiK0d
fH8B/u9i3VawcbC34CwbZ6YEZOAuCc9kiIIdDxATZDVAhYBDsjYv7Kyj0z6bMvRSBzZp5A+OQeFj
HO99ExSnngcHgDAZ1zPKld6epEXCUUsTwcRm7UYeoBgSbTnJjz623HZeQSl+9QHO9lpfOaO8IzUF
bm5I0Sh9QPJYrjuVK1EVQb2OcpT3x5D8WNbDz2yMz510jkxPx/MOCZgbVhFFXO0Hgsb0oDsYXSrK
7gxPWB3CXAcxtncvkxdqmNxZ19QEnS1YUwjIEeJFoqPsvL8ohuY0JbJY22zJBesd28sJ679i7kRK
W7eMLvpq3tyM/k0n4k3TdeLchNMkdUzYdssarwbo5Myw2mll9FPL421d3yVx8WQFTQBlqz3lHh8p
7V3DsR4LwXRTItV0k6CZC8cFD1g4W0/Xfno9LSC9rFytj6htpVCQfLTiCOvWsjWvAdDfFS0cJjDR
biY5XGWlsurC9knGKQWVfjhrmiRbZ22ju1ODINlaaREIDNs2bdfRxEOhKW7LVs1FZHgbqVRpdeKf
XIUMtEXbjRDgetRbyD+x3VgZ7ur0NaJL74a2pa8NFEzxLMXT0vGVKBQ2Hs1w04YT944iwgIJ5yHR
zWkGuuJYntFgFkixUS20BbR5qd2GNjo4StuqKyyqz/pIwxJswpwdpOwaOOjIEFYY6374REmFnvVo
GtAUO5taQmffqZTqN4Wk9ZhDz9rje85yWSxRNFRwUeq7IndSFK0gI/w2dK2Z7pCgcMYVizp5dCC0
KuWtWUItwcrZGjBQ2sjbpwHrthoprErStBY2mxFPoFr1Qjq/Td1uI6H/8PuRypaAO1hiugXEYYE9
p24wXIZhv+2jhgLYTPEaQ6PEIV48lYXFA8lKQjFi883v5dNkk5WTy5D2HsfnQEtZIsz47JjTkF8m
DYtALsyX0XmMwF7omGlcsFqzgUy/AddLXi8KIVeg4XcHRUUdY82GLR1yXEriUUNHcACP5hLogOkv
wI5lB8F9a1jSZbncseqNrvCV3VQ5V4qgxosBwyHjGM6EsvCj+KyYc83obWClT+xbavpoHJuJoakp
VMH7koAS9gpECwJCBGhKw47tZGm9DSDhyeshq0fDWkdLnD7V7ZBkbGEiuP810E4qgY152YhXM29/
mjyIdZdK29Xil8KmoE9qEXHgJDp6aB05GLZLp4PZReCW0cmESSnDfpara9YQj30tmkpbGzgsGdLG
5UZDoc6IfvJRS6DDFusGHdhS8TNlPQqal0JXN2pea1AmrNPUlfpG86Er5JNYNu2wNER6Mv0Hq6+P
oFEO5IiWUXmreD8pLJ6Enl5zgA1hTlBblom5iszotjXp8VVF+Ian5EEnNgleYkvcgqaZIFUAIDjd
tB4D+kFhWOhbVRG3RJPlMj1YOT6WIiiYX/WCzAaGc9zMvNPyKWuZtUf0WZ1EPWdpwK1QpE/+c+kj
oaxHmdFwC26ztt6284Ripwelal99fYR/zU3PI3g0aHcW5qtdKM9aIax1F0Y/zUgvNp2uIhwzYvAY
E2dulo5jWrXynCLnzsQXuEc4ignZU9n/GxSfS4mhlRLJkcYZk7SDZDzxgGcHj4apPAycINayy++Q
e17XjtrgELtytLpaT3r7Ux/wgpYxqRxGhhSlYLAlM5gDPQjyH7mzLavZ0UCZeE5cfLgaUP6kGnkC
8BppXPli2FGDeUXatMr8H0xfYMRnDM7snnye5qy/3poX5qvZ7RJE4/2kJQh5HhujpykKKUstdiHk
JCOVm8BH1FU4B4QRiBf9Ys8+n4+T71vMlvhawJACJTaWZAhMbXxymEhadIwpTGkxT/DYPidvW5GF
3jnpY8muIBz8wzjFj9rElKQM69x+rHSO5b0HBUMEP2KFdeilzOShCC/LR7PwT5p274sn3rh9zyqY
wACCz0hn0NkjqTlnY+RGRfVDApOoSXbs7zHMEuDXdrdONxxp07uFPQsq+Ihwk9s+eyhL7kLLccCs
qwMoh9hIlimqAxYZdqfqZmhQD2srkTlr54LeyMo0QUok2iUbj6eqM1a2d/IoZTq+cWlCKskEG4ZZ
lSAHWhCtd/AScMZheo2De7Dan76gDdo5Ylz0JPj0jraTUbRt9eDeLMA4sFFtuTOcSB9zVNds4xei
1TeBNdz4dbzPYnSc5anVu1ddu9WIO2I2WWRhvIpiXk+oo4a8GlWfM8q4CBT7vM3Ox5Ej0N8PXL3J
U/78FZL68s9Q1g9pq/9aJuvmLZ/TTOuPv+r/wjhWqX+VxvoY/oAU+D6Mdf73357nxFVD/IFk1LEt
iWTZsQ1BrOqfWayG9odlaUK1+b8d3bRsEl+zP7NYNf0PfkIgsyY0U6jW/OvqP7NYNfUP4sgc/tAY
4IZu2n8ni1XXfk/qtXTV4frkZJuSmV5Y1ofwbz5ZL7IBGRoTwLApFZvSqG8YDPoqCW+R7Or3Griy
Le0ztNRjbBmIZgaHCnyCYt5Hm9C5QsNGttAdzX7DXGJvo6JnUzX2nHSRZpBMMAHDOnQegvq9ztF3
G+sOo1WZE8EMvSlIGLRkjjvehj+NAGE6Dyna0rYxkuEKLnt6VBrVCd3B1NudEUHi39JMhKtiTQYY
EM+IEyrfUZ1kEsF5mN4POGZPXc3wr6P50AsuiYwi4d1azICLwZZwOpO+slAmRemp0Ytyo7UAKlWh
i3U/AaFEB8lGX+EAhRCLXJQATU6XWDBPJ71qjgGFOKQ7Tkbah0hOus8PwBti9vWcfJVJKHpz/ZDz
FoT5ycnEi+JE6Vky+zDaoCOjBMrBkJHEUZlHczLCHSidoQVbXOLt22ZWzL7ezDUQ8c3wPGhefjsC
dSHAQVEh0upTzQ66bc6jPA8RDAELSuDdHUcxQE6Je04dGlshx2zadVaVzBCq4ykAVyL/uqDyPRDm
WsQQNfppSyEOsg31Yrcxw+jSrlP0e94UrKmC+UR1jRJfV6b8aAtyFqHeqsFNadhesAwTf7isYit+
0yUNw65sosM0BgOI0rq8ZK9BwhvSOPawdqAT21gqHBjZtoGhaRKB+N4n2ZAyi4BK5Eg12va2RTSn
GTq41wNEzsPUERE6od3su1ySCBQK9ScArxL+c24KGgKyxu6u0IH+tXzjKEpzs7oPTLgqS1sOcEg9
DSFupTkSpS1jPaRU7st2BQ1RUfbEZHQXpRnHax9a6FU4aDqifIS/G71PDLbjeXYqBS2nKgTWUjmd
oF/RipzNu85MvG64TdFDaiT8Z40ltKtWhtkR1FVxWVSOeqlbfnHU1Nw8DJmKbMVPCJJyiuhiirTp
rSvK6ajHlbzGhV4+QyHQftSFM9xmdlX8FFo5/cjL4c1P8Q7IETLQAED41HhWcKeCEX6Iaw3q4hSE
tMUbozavJkVOzplWdv1Sy1Td3rL7MhArowOkBzkRb4fPyiojluE+g9U65ipZfwZNlGWLkJuMTV1H
FZAbaUKLcqhsOhhpwzHUCQMGUps240NEbzhYlXUGHSKBJ0FfsQiSKzZhakT9snX0pVpnFPFVBqWP
3TT3gYrrqM1wZltO85yITJwniHrf8sGBliWAzV2+m3xPf+ZIvw+Y/j0r3mKOUyWh48ypuu4IKeb0
6ZfnqzDzSaPW/quOeUCX7UDKbnKnlLC9Srn++go6Mdkc3shry+Zw7n9cQtOxtmqWpQr5IcDaRGUQ
omwBk0EnagcWaslIPVKwXYGGOlGEcu0d8gPmpEVOYS5Z3mZb8sUew7X3ZwT6bwno77+s9ntu/T8+
ijl/XSZycJAfJvABP5KaJp2+MDamWObncpk/ebvuBxs578zaiFW0x4hF/VNxLffr2yBYof56G95d
m7Xt/Z2OzSpp9JBrS47W5jq6ZF+9NC9KTPpwiVzzQnmpzgh5cUWwsjfgOt1hq23ajIL4ondfkMZp
tH+NtbrFFXn19Yf7uLD9GgWWpqu2JXSdBe73z4bQWKg0t0l85Yhr9Dci9FZzB+brq8wP+i8DwTKk
YViqVB3nw1hDmR+2dMrnu+9vUdBuxQbg86befn2Zz7/Mf1xmHvLvhnTWFZFIBF8G04gP7RYddhz3
3WUzGuKb+yY+fX1sDU+gNNkQ/Hro7641CF55EC36gswktz7HLLYylvQNtwnDu1ilt+b5dN8y2ONl
uw43/dpblCd1Ea6TTeF6K2JnjjTBCe67yQ9f3wXt07v97qOxLXp/G+ycV9ueM1XtI4Qvas3+Qdtm
90m01S7jHZLjJbXwe5aBNYP9xr//+vLzaP74rDEN2YQgW8IUxoeHYCUQFKyQZw3DAg37tix+FKhg
VJyNOHw4lXx9uV8j9KvrfRjBXu8EaVTxdjVrII7L+ui58fJNOQ8IBbzStunRWdKuXvjL5qgezJN6
aH8QM/76zU3XP7vp77/2PBe+Gw8eqAxNzG4gDFFL/xA8js6S/uIJkdRGikV8BHa7Je7ATbbFBo6v
qx7qixlkdym38qC40Xcz3vyUv7ovH2Y8k2WHPjX3xbqATboc86XnNovgXK7pDV1au68fg/bZ++Cw
MdaFozOdfFxOTIWxoMqWx+CqS3WVuHa0yI8kci7nAZdf91vn9ZtLfjKnY4ZVLdU0pGZLMT+Sd7e8
TW0HgTvxR/VKW7OE7Eu6qm/lsduWygJ2JlNmtQkAvei33uqba3+ytL2/tqH+fm0iF+yKCAB9oW/k
ptrB1XQBKm/TJRKZei32xno6jtvg+M1lP5nhLDalOqZXaTqq9WEi7fO8NvuWhxp6k47ARpwaJQb9
TkzlULBha8jtmwL28c14gaFxbRhXpZ/tPHnjTGcyHh6++Tzz9T4Mst8+z4eXvSq6Ato3n8c4QjQD
ObHkoOFi8EF1umz+hcVU+2R6sRhJjmbOJ0V9Pg6+f+gkbA7syBhnOMyNy+BmclHDHtXH6p7UnvLB
3JDaviqO8Q86JfGPr7/uZw+dGU0w6dtIZM0PD92wFRh0wHZwnwdndua8llNzHdpMMAScfX2pz8b2
+0t9+Jrq5GmcZNg6Tb5Dw8pGjdZiDl4hzE5XMdvmcyQt0Tdz6ecXtSyO4aaU6sdNkm1MFQQ5Fo6M
UhXxesswJa7V3IcF/W5cRl9/Re2TGcoyDU3X2X2qHPk/zNxJp0xscbmd/X5aW+ty4yxZOHc0nBg4
382Hn8zPlklHF4OT40hdfLiYGukBuYbIrVUdlbippq8F8vhJy+8agoTHqL/C8vrW+OKbmUL/ZPdn
SQYMOy3TsI2PA7YfhzDQYxYGlwrupnMnd7oRW4JE7wl/XMgL/wzu4dK8w2W0BhP0zT3+ZMKw6a5L
qhf41PSPhQuMtaotHPR17Z5nKvfZ2jvRioMJsFkhyd0H+0P7zS5M+2RS+O2a8yv8bl7GPGfgcudk
Ua+UCwTAGwIl2ARF596CsNPNd0vPJ1+RMo+wOcVYc83nw8obINixe02iwaU3LCWElrheVrr6zYP8
bLg6BkcHnCUOy87Ht79E9B50Ndepqx4o7ixCLTdZiTg5RYXXb2TzBIcFhAtUc94besPffYJP5h+O
UsSlcnSjg/ZrD/LuxnZJOTLE+AQkKF7M2ZF0UzFKyfWMGkoxKmdtuReT2EWq52poMjoDh4nFVlhv
D/D+SOW0N39/gPGZHIlayaAe5cxzyrvPhJ8D0LfCsZhG4rrZpSs4JEsi5RfDKlvRzQDitvnuXf5k
nnIsnfmXdVCVxse9Ro+wqQNMR94hcZfk65aApdQzT51RPfE3+6jPRpdlUES0bSGkND5MxIAQMslY
xl1uZPDFkBVr1kVGh/Lr+/jZV2IEm7auqybX+7CwR3VMDyFASF7NMHYikUI8Z5L5v5AaTqT0m3nh
r7s1TTdNg3XUwBOof3xqrTB0PYTUvUicbaAnSw0I9Ndf6K/3jStQLdUsYVHQVT/ct8K2mjhLBg1y
Lwqxnp6QA5WtVv4zX+TdZeY15t3wMwY5+ErAZQK73xv2tMrCl6+/yKe3iokFdIXOXsf4cAUg81M3
pb22sJC9+Hgxw1j8Z+4V22bVxHPNqj/fy3dfQm8g9zazGwy8ikud89zKp2uBZOzrb/LJ3knDPDhP
YaqDqs/4sGHO4qj16B9SZVwNruaGhLkt6MTQPLykYb0ZXWQUPt7qZbRJNu13V//rQvjb1T/Onypm
W7CPXJ327spa12/g3Be4393oKfr7s9Lv1/ow+jCLe0QF/7oWET1bccAj0l2jJIsWL3Khr1P8WKfv
rvrZkKdtL2xbWuwSxYepMKmFA6wlYcrF/tMToluAxVeAq379GD/ZUfDlHM1iN8G09JdtWqpESpur
pEqOl92D3GhrZUFQF5X3hcdCK8xNdg9s9XI8q1+rZdDv6m36ze5U++xZstKqTPqWaYF2+H3EUm/3
qHZWc0Gn2ZE3v1J+HfTqU7X5bjvx1w0/a/tcqDSF6Yi/vhw9cSChxV314/0gu8dSA+BENiHaejj7
GVTc6fbrG/zJBub3S37YUaA5IOgECBlnWThEHDAATikMVnWdrYJL/9vq5CcDh6/I1lQTkFXpaf1+
N2U9Fnns8RULxHHccAoGcm876tnX30ufzye/n9b4XvMhnZIv9ZmPG+6ur0iAG5j1yatZqat4hVZ5
hC92QWJls5pf/3CtwxA+0KQdTtaNebLrP2eBuRnpv+WnP69W/97o/PCP/+Nf63teFG/ZdVO9vTXH
5+L/geanPpdE/tuvb86dcJ+b5397g7XRjHP39r//l+vn7N+OzxUtufcd0F//0Z8tULqZPBKNjbpQ
ORHZGqPuzxYoPzFUw1T5Hz1ORziMn3+0QOmbOnQ52ZzoQjd0/vrvLVB+xJJFA0On6E2BkkLcPz/c
b4/pPx7b+wK69Ze9JwugY3KQMUx2J5T0fx+jDXJAXfYGCaI5aA1tDGiOmTtLYph39r0FiS611QW+
q2mJL/0sGt9mo6OVYb5g36yuUwTdSmcCy45JOk2IOSFp6gZp4QWOlG0+RGdp9WaV6gpF3z3A5pfS
GqptjKTSQCmdIu+3TPh6auVguMhfUv+5l+VL4GB1rOBDz3lP9DnQxk/VGVJMVHkSdL+tuf0AZA8S
KygVDGxpmwiXjAjyACwLEc+W/RW9TtX6aQFeCZFebLUiPOSlzcce17GJwNSrrHFZpd1TqGhb50b6
6XHwm5+yJCIuqdVNSaj3WJ87fUvgnlybUl+lqehcaRaXEi2yRZbVr6Hzt96i/x8FBjaj7v/8im2e
f/yv/5m9f73mf/8fb5fxB2V6jv4G74JD1eGfL5f9h0nlUPJq8XMWVF6gf7xb+h9Co8DkAHJn+6ez
9Pz7u6Xw2hmaozk2XS3NERzr/87LRX3096nZZBGlKmHxp9A43omPHRKg9sgm4xgcVqa+euowlRs/
MPQCJiMd8A292fxe9y3g7VMVyjfA+ghCcymIoG8oRFoEi8Rdv297kojBVcQXQEDze6j9QN5bs4HS
HFuNM5xzcoovOqK5iVEZZEtqaVDHF7mpKtnWq8E2uRV1VQok9K3PldzK7wnNHNOlI30z3k8EF2Jq
jkdko3ZlNkR4avl9opQmTFJHznTXzsR4PhvIBbAqUGMQRDvUnCoSRY335xVWH1XvtOGq2OTsO9/K
B1fpe8SA0M7888i0evLWI5DRS6wMdXtlFJrqrFsppvsqDvBM5SS5JJ0RvQESSV0RFt5AhErA5wum
YTivekkfr286JOqzZFbHTVh5byUt4lu/CjocHioxaBj0Yr5Mkw3mDemWWFYrYU33Ua1XD/6gNttf
ZsJCxYTmxEX90AT6cBfWUf5aq5WNmqhJ5bNjtLJclrGlvaqdqQJ1SEamHY+KdUwCZwebA1xIJnZJ
zUZMgXqtQYFohssx1X2Mgk2eZMDLRrycCrf1PM0mEghQgOoXExsFaul21b4knZ3fZxiLx1WZOcAG
lFnYT9R1cgWrXqmwj0FHWOT0YOMFE1v/nPYpfWW4ZBZt77z3z2XTZnCIACre+JJnZOoQYfgVzsxs
tyBVFFQX8X1abX7fV6P3FAk1fewUXAKFN38l3DvqVvea4a6vG0ZWpQ4Xidkh4Adeq55HgSFeTAAM
PqEko3yVhdfQ3Mj9aRnqRDZXkWjjlaerZbIach88Q2Yi3J2mckzdPMzEQ9W36ZFkZX5DYZs9EUvE
yehrxSqsF9QO0z3qdut8SuzhTqXuT3K6x4OSKo32xk/6XVunyButJiEFvKV++iaUWMorwxfObarW
1i2g50Jdsyrgs6RgTnyd4c+GFssPsLNORej5KyexgmdzCp3enWJdQymumz8LKQjd8WGUYFsWsGks
Qpbx8WgtgzZRZALs0+eq+HbRvePkoaYIhhCpXd1sM1JM9mLMFVdaUbjL0N88Zoh1xQK1QPoAhdyk
co5Qp1oEfl+fqe3UXCS813dO5hSn3ggLSb5NUv9EGV6fjXbL2FNLL3syI95OpTL9l7zqvDeCHcQu
BH8UbzF4Vw9V0yKiLUevu226+bU1KY0OGO2mGasVl86JLl1+F5NOQ93eqiGppkVID7yNiBit1aLG
w8lnodbMOGdCwlLn9w4oBzXWzvKcnw+NzdRQ56J/i7NhPG9GSDLoIGr/BLbYP6dqXT2EMlLvY5R7
F0IfHpy65y1CRW0sI8cIdn2t+udse0NzCXsOUbFeB6SgKFDj+MTxTC7R4W2fOW0zbaRqIpEZTIF1
BtOlSvSa3uf3RWjlu75tnDtRKHHuqnjiBzc1u/nODTWfPoz7HQKlYq0OAvqEBXViG3VSe9XMormw
Ke3dZVFV2ysQIOo923QE23gx9Iu5KLODqzDHsREoJ6KAmKF4iOufhFxHWLI0RAVr7ITKPXlYzqlt
zU4SrhgWMKYoSi4LX876dNBFF4hBihNnKf/QDwbmsbGK1K2cuMUANrpoH9ROlq7CKNXOyNZUfzh4
7S/tPCn3pH8o914x8Zp6A2oZHLm4EhrGKdW1MMbA5rcDbl4rD9XtoOEA3NSD1pdIk2sGO6x1dmGW
VVMeCbrKb3nZW4w+nTFOp0E609agfn0nCFI2FzGBOgzFMR1ZIXSNsDkjTzTCb5Wa0UvN/N4KvWDc
G3Lq8XU0ZDUOkzGS16JYxDxPbftq2In8OULCQ+YeVf5W7SebKrusCIWOlLcKNQ/MPlJVCO8kVGR0
HaNH9VlyQ2vXV7H9LUeqZDdanOMGqSyZDuvCa03iJwOGkuYFu0qYPQ76LoRkhhuaLzYQlbQHgdxl
C6A9NuC4wDwvwkgclJxqaCPKEfQI1vEKsvler0q8RTEEKyRvY+r8nERbHOs0DY+hKMWZnKNi6qiR
5LzHyZJ5blg3SrOZLaiRKmaMcHELITte1pAMD6TEZ8dmlNJ1emU4TqIjyl0iPvcQU7ktnJslxtB6
bRcYOhamEbMJzlI9PgzkH21GC8ZSSEokWq5Rnrdlj2ehULNdJhJvaacO8u669rsTr3XwIwxxqna1
H57rsyPDMZ3kkE4k7XGyowhgjM5I0q2TrlrkCed9bObLCdbzE7EK00PSjNEq1SAxKrn0iQAc0Lp7
Oa6IvukPvSlwdcG4vK6AuZ1q04L3HKfGmfDD8ioK23Gn+S25PQjytn3NNXO0TJkb0xPLl0ZeGsdi
zgkmtCBze/CpoDZsXQPvlOp7KYAbJ4rX0ab1VGCtfX1TeUp+sIgB3EQ2/GmlzM19BZlgp9mT+pw6
qoLoWenBh8Bk6p4LZJVCdvGxsaLszMfyedFpZbXVZmyGU2XJZpo8ZRUja1qwawg2fmaY6zYK7ylH
VhAOknIjI988r0xlWNEvid2SMNKrpEx4t5sUz0GCrb30bUK91BEWLnrOhXRgNI4S3lKoJuZOb/p+
3WaenE0NNaQEBy+wWXcHkY9PvqpBTgGqgW3WsH1ilyIr3WUVBpRYhqRS5XrA79Lwvw9MqB5z8VGi
I+Ec3pebIU+muzrzvYu8xu8P2id8bFWzdcuBTx5VKmWeuEwhMRr+RRER7GfA30agrle3bRCVz2Hp
yARbiUdvoKrLhuA4Sshhq6U7NQZMVSYecU8Z1YVAQs5Tssrban0m95PO16uCujjlWf5UNBOZF73a
PQuiGomMU9KVSrQ7gCxbA7BJVCf7Pgg+4bwvibryDAtC8ixq/McQZaDylKDmeoctQjSVwUFJiQ3n
UBZDt+GcBpbZu8phV+0UPZfkADtI7sYBYTk7h+Uop2ZTZAW4NItdgKdoRGG0Nl7WQDcudL8iN2tA
Tbj1CrXZhT41cwMB40qtCmcHWde/sap2OhitKFbWOAsSiAHcylGNoB/yGNcTLB16xjEnQuHF0XWq
iuh6glZ+9HMOhybej0upeulWV6p0L8dcHKamTrcRCRjMqIm5DWqMG4uGbeW11YYYSYswnW1rFopA
T8meDSOQx0LHz+M5tfkw0M1+zp3SUPAjafgOCHGIG5ZbrGSrJA3E0cRUe5bz2hzUjkxY4naCx2bs
lacoqom8MyhB30b+FM8hx3V0IStyD0fFltjxSAVZEN7R/HSKMXsIqoagbLPm42QE4+18rbYgBSjs
TrgorglvyJapDmoOw3WyoZ7QHCaD/GemUHkPgJ9aYZTmZyALaeIPJbxJIrHcwm9MEhz1aTP6PuyL
nHCTwCjCk1N42r3lZdPWLpLJNSGDHAJgQectHaMnAWpjX6RReGKTU6yTKZdbPYdqCgAllXv2mfre
ZMF0DT8CING14O1SQ31mZ9O89dAReUsEBNgJbIcx4M6ER4SDw86qM6cwH2uZY8VPa3VR6iWOUsEi
phMRuDYIpDrHfnI9DCVIOGsm1jfJgQefH4G1OG7l1G9ByluhjbI/pgME1K6lY1iXvX9m9KTg+XE4
7MhO4bjfaz24GL79fcD+lkUCYMQiDtOCTVLcb0Vb9ZfWqGmvcavpK1PQEFtELCo1jDZwyjpEwYRu
uk/QMWM3X2TNbPYGgpG2VYh/dpjiFRW7NKTEyTt3mWGNjS+10ki6Q40vG5xs6ZvGZdYUxjWOajLf
SOhYGtC8CfhygromlN0MMB4PiY1aN1W2VdUJwEx8IAxpBcz0YQLC5ZYWUHLeSxvzzTQizVzkhUCy
wXlmF2dpTVO6zSkft6K8N0C16euh4qy0QN0bQFxTucOHWsrmONUyKbDmJf6NGhLukcMRWznt0N9U
kdacZ2PrX6ZFgp1UsdTqLB1TUkLYCEkyG5CjFJmHA7SRsUaFyPPwz8dJjoI2GAwsLA6+vAz8Z+la
FimLfhtPF9GIrUe3C3J8645F1IWNqGRrXOZGf5gsjQhw0mY52GrZxu/AhCI4qMsdxJOyO+WlMElD
TjqSS7ueuF9Ams1KSP5O2n1ezTap9GgYfnsc4YgiOu+dS3vGc2RhJpGEKt5VkyqiXFQKvDEpDOWu
qYz6rLaYh61OF1uyBOE4xnTa9nXppLvG7588IwEfrRbZrZeM1Y9WICOP0IGHFIfc2rehcIX+vEy+
siUbCDMQBye278waI3ox7pyE+9ApaOQTDLPHgi/BuYZJXETVUx0ZwRawGKxTtYJM4uD4MrNkXDS9
+RJG43VrOLcs2ED4vfzcIsOmL2F5dZXmZgbrYp1ee5JUQDEpV7aHPTb1CMu0sOub0kKBSnth6dWk
zuoK9bysuY08YrfFvMms9GFliADmVjDZpDkmK6sZjH2aKFsl8CFFROU+Et0xj/JTHYh736q6Rdj7
exZeZ2t1HqAPfHe+V1a4J5DETzHIDtyrsatrTrkxhZzWfZo+1l17SQrlC7poQKE65bkE4zQlxupx
MMbXFppE23Unzc5ePb+5nqrspQxiB9AHJNNRoTM+PuFOP2/VFBBJO0eVlIuhjsmmTyvOFoCTh0fC
Ey4RM8CDj64S2192MtsmAsGa9YJhFyJDvLdN86zNpp1jGNdNYV5qI1LPTrkuRL2FwugmSfEziyuT
hFyW3TohPIG1zl+qFs4z3SCiCkpWgIOEcJBkR4LTFhPhk1b542oUGXmjBDsyeR6Sergy+8TFjUL+
rlfc5Ep3W44Yo6y4vIJRuqacc1TagF9Yuo7dr+F3nkobhmYz3RpgTUbFuawrOD7aBece/GQAfjw8
skli5MsRn51RojkJgA8EgIOUMcT2kKzNSAOQECn8SGcvHoGs04Li1KXFveezWwsm3If01icPuKen
bIfAXI2TehnNmAvP/FGK6Nn3/Zs0aI9EYm1kV25K4yb12XFlmFzR3CsZjMPWBsVqxdp1PF4HMMKL
+up/c3deyXVjWZceESrgzSvc9Ze89OILghQleO8xp38UPbH+oFRViSy1WNUV/dL5kJEZyiQI4OCY
vddaXwGGtG8JGKgL0qvEm6LhE1U7ZlFiFVQiL1SDWLiek0gEj17un4R+eBV0yQ/SVyVJnssyXbB2
lTsA3t/NNTtIKVQfY9fNVA/3Y/K1GZuvFIhAuz7L1WHsrsUhc2QASUsXP8KDcmKoxjkk1ZT47QFL
pD6Qf02+rWxwVKaSAXwDZyGmtqOJ/1Va0tDVkzcNB3IH3IMRphMTECyjV2btVTu9hBLwH/L84K37
AqupUuDfnCuvEEdOlPrtpIy3YxRwRimeOG878EwU+Wz1ld0aBEmtAWGDMThCE+yWrvBNTikmBHA5
xV9cFFsJ503XBUdC9+7hxrlqR7TvvA5X3YmEHIsneC7qOEot+LkW+ZF5C7HJ1puEiAUcKyRsIu4O
xmFPMKXDBngbq/ivq8XX2tYJJQkLfizeWzqRCCWUHpUc8UjZoPl3jfpMU3lbLvxS8m6mky/PEWZw
yxHJu5FZxMQ+roieoeA4NxdlAJ5kmW9EjbsheRV6YZ7IjoFvJ5EZfDUXil9n/VXH7i6gEiaEwXUn
8s02xIkY+Yl53TW07po0WkfQrceoGx5ptpDVLniLVjwRw0GCoOzROYQI/F0Qym2Md5zEOH54hezZ
imfo0MWbnq8EBPi3Y2Dr42OYFBehVR8HrVLtpQ1OsprTOSgVXnkfxnxCdBqGsOg3M4QYSpJ57vJ7
xgTMWRbRQ4sqFpHbQLJ8KQ1oLCyu+TX07uBZxGW1i7FH9tYjIYZe3sRQLAVqMGLQk9Kji2RXLrdt
atHxNkBqxGP+2JEzx/yaw2WqFhDxM5mSoxmmZCCaAQe5hfSCp3zW2mfo8US8DoB/V+i2AYtk30bm
U4O8ywnIs14j1lHOlUrmCSCInDRPW29OCFnIyERylFjudmGYExAB5YyPP+vHHKOSiYkbEmKSwl5W
A+0lrhJZpKdaVmcKdEvugiXBZAsBeypB2U3hyDIws86umXjB4rWpVI98cYoJAbropPgFt242QpMH
f7qOkPIOPrDcfAt6lpqsoIo8k/ZFvedW1DjPRbRZRpCnfVEETym72eCuWkTWrXkYHsBpTOealFsU
rsqam++wpRiGey0lr+96zCbjmI0VYzIQ2SaKmZzUD780EH62wX5te73vzFKWp8tKw422qSwjLfso
y+kTTayWmDBPg1I7ThlNOkfNaG4GMycK9c/Xet9h+9drfeipD5QkWoa6LWoZkWowDjxJm2RXr+dq
01kBPeg/X++39wZ7TlPFtfPwUZiYE+yf0I60B3hpTa3d5uS3Napy/eervG/f/7wruo8Wl6C5rX3o
bdNNVA2B/KvSKm/4JKi8kvRGncIYOrujJiOV7SdXXJ/TP7vcP64oc0urNkxTZOwm7zuViZWVKZJL
m1ShV404H1w95FP9+a5+dw0MDjpBEkxixse74oHm1cTU0wcWp3jBsNVeuP3zJX7z4ORfL/FhOJiR
SUIwPAOEFpT3xk2nYB8XXjvzVqlkepn3f77cB4vrj8eGQ4txTg2VYf9RKUqIWKWPgE/EveaTsqRJ
TtFsOpw6o8vMeehkUD5EozifyTcl+V/fF/VFDe2TrmET+2hB0qR6TtJoRpQUbIztsl2qR7yMbrOv
HMLr0qdP7vO9dOXHfb673PoZ/iK2aixwpnAYuZzks1P11f4UO4RSHaK9FZ8/udjv7s2QTAOdHSNd
/jh/IKhWieCElLCBs3tM3Mgttr1LAuLpc4XzB9nKX3eGJwBbB6UrVfsoIxGEgm4VfazkCMwLCMKG
gD+329PvsgntTf3P9E6/vyDqArTwEvLijzpMU++QbxPhmGTO5Cu+TGtwG7ikQDb+7PZXEea2T57n
b+ZIlYrmP6744aPA72qE9G5s4UBzqfMigqVcCCI2xDTcqm7xMLrzbex/JjiV11nqw5zy7rrrXPrL
oFFDoiJU8AbCoXPD/BZWlYXZK/Sud1HiHB9NOzmkfuCNl0q5I3LrlkiYz279vYD959v95dY/jNtg
IGWv5lcQN4u/uMO1v9zqGyqAnoSYPOQIvRO59+Hyb7zn30xF7+7+g/aDFqMwBD8vrTrjTdf/cPmw
+yL4e695vG++V8y9Tuqb3ievfP3hf3r06y/3y6OX9J8X56TgzR6NnSg9qo52jPeDLe5oGOg3GDrJ
/998avL57K1/WEn0zuhxdi/ExUNJgN1yKp0fj5oNoz/vULJ/9o5/N138Mrw/uorIJmmGig9qnS7S
Q+1Errijh/VfTBf/HFAflc3GSMF04K3+vDvrkLjQXojFQedmMl18ene//Xh1WdfJbEBq8VESbIVN
3I/r/ESApDuR1LNdXZPrHUqOGnvyHTlnzIufen9/+xp/ue761H8ZQW1UVyFbbywQoiMTOexkvukG
24V5kZiAf2OW+s1rxOyBvFolh/ZfhaBLqE3wnNZPFUYqj3VioK43uZw+n5p+Nwm/u9iH74McPwu4
97vXmK7zAQHCG2Lz/68GKZsrlOrcmv6vKkJCvVWo6eSqOpI/ntdB89cgbfbCTvA/+frfvzucFvrq
H0cYrcs/dqkfPkHE40TsJjgZWF8Kn2QkkoeO2rPJ08y8kWTQTy74flP81/VWe9Cq98ZS+NGy3pP1
MBWWYYuUm4QEFkdOAuXrn29qXaT+OaP9yzWMVQv0y3jMZbUtTHgAIkTD20zgTAde2fhkP/ebG0EP
SGwJPhGZB/hhWOgRhVp2eXYC2GqJODECCwOc6vz5VpT3uqUf94JgHWWiiXmKzdvH90MYRraogR0d
Cav1FDdMD0XEad6eyOMqyUO0S0e7US500NzOmR/bq9jN0QmyQlIc3po5UUkOLQnJAZL459/t/cLx
41fDm02KuL7as7GmvH/MWm/CXs1pkSCtgHBwHVKJsuV6ZY8UmUiIrvrw5wv+5r3qqL9RakqqJpvi
h3mmFOVM7VXyIKBUkDGUC/PVf3eB9WP5ZeBANpDoLFNsSanT9EYJ8bX7zEO/ykw/js53d7He5S8X
CdIysCaMAbNDDp32VB3/2mMMW/2o3rZ0oK772+L+08XhN+P13WXXP//lsrqAxGdqQSA91A/NjsBy
UgLqDX1zdnbG9+5SbH6uC/+RiPL/Tynyj1P2/1knuWuzF7TIc9l1335VS/743/6SS6ra31aLGzOv
gcRfZcP9d70kfyJKJiubvsoeV6PoPwSTAkJlpmvyHXQkNEw+63HnZyCTICl/Y5agAYJbbBXQcL78
D+TIP+ya/5xDV7WzzqGDvgYFGr63H6P4l+EiGUJJ55MGqFUCoawfNSAqpPEaO5NIzG5IB7T0881A
tkmiIgsLUBemNbWwnGBa+QvquNymp2CPgr7vawzbCWwnAkoossvDvCFadE/0q0Ra3hLZxT1ZU51N
7uX3aE4u+J6OapscYrO6lMYl1vuvf/7M17CrXz7B9eaoK/AMLf5G6hXi0nffQocVwEwCIHC9NG8H
8VpUOVWJ+ZFk6EtA4TRcZIckt4w4tTDB8/Y8h8st2Ut3eVrt1Sa5F4itm/rAzaNso6rSkc+2w/dJ
NckkGVJKYStotxaAPvIWu8yPo8JXItlVxAzmX3vd9iWEVYt+If3V8ntc6p8sG+vU+/7tcYOGxkjR
kNai2np/gyDdwnCBJWdLU+MlcnwdzcZON+i/KdYexOKmysrraWIl+fOT/eCA+OvJruradVNhSqL+
wRcUYIis2olylKQ8lDQopK44NG2AIgtswfCwkLodk59elmTYL/g+CljfeXgCZ76JTFaPsdnLRISb
/XlUBzetb//8++nvl9Ofvx+GXBO9/2qb+zD5TgALaPPDziiN3tPa6aku5k0u7scuOmnzfJwM5YDl
7SxOOe7syKc0dTLalETvN3mQNjNFw3Lq9kn/lCnhNp6xcaGwGJX+Ke0wx4fxhbtCI4PCSwy2FXlk
iUKKET4sDq6ERJ5lpL6LBGis6r7IPXl6cz/RAhIepSE5QErZyK3gRnlGSKK6x851mGTMXMfFmHzx
TDf5RpHMzC7DyEeZ+UJa4WOT5+RcmBvy2/0OBZsqjGdUKuTkfvnzw1ON9wvwX0+PDbfErMWkwLTw
fliJZi4sRYpEwFrqs9YZF4O2URcZeyHtT7IEykN97UUV3EZ8L1vF1yQKnvFGPxEWfSWFjlJWd7kY
3Wuir2nLbhEhgUQSbgL5tQujrdwhRgs0V1RCv9HVZ5KlNjGarkxFikJpOlqlYZUXmpqPdoN49Pmg
TrEHqIhWd3QH5SIHxdMTPJoTHVlZy12kDy+Uvu4HKT+omttORmHnY4vwxHLpMOCTy5Y7vUx2RcbU
JQpfEH/CRH+1xtxtJIMUUTjzdemJgua3SQVpI9uT8n+bMlSDTthoRzE0trpYHS21uICb3+XhFwFu
gtbK5zRA1Mo1bqRSf9MaWEXoiaaKBJVE82FWr9SNszj2u7ocdlYP8IXWhkhOs1huUKrv9WQAlGPu
E1167caMfwc8PU9bA5Q8GaCbqj2NY38VQzGNmtivn+gDHxCXwQKIToPUbsauPbWLSD9bdwxTJ1gt
ccygPJbxfADAsEHF6alL6fsJoXYhLg0dKWQk0QwUa3cy8HLEEPwIY6ZQepXIE5GkC2oB2NWdtPu2
jNWJTvk5VpPNSDWYQGG647AJhdh8kevghUhc1BydEV+ESD5Ocv7YK+aBdiAHDvrRZbmf0G+CYzhi
Bjlkk+ChFtoMxejR2dwH4+ghyt0KQXlFc/u+bmiIZ8dp6An5Jf47qbdjGHqhqvjf8r68TkTNXzpS
SMflIdHD70VPZy27USvNt6XRvJOH8jrQmlsyqzfBUt0SwOtFiroxhhXEpomXwCCXnEAoQUjejEGH
Pw+nCd4e9oS7TlcfG+k+rNRLrokbMog36RS9EeO8mWfJVxTTKYwcLBQoWLzHd3WtnROYRcYwHasl
fROM+mmZAm+Rzbt5nXVJtTUWYze0j72qn9WgP2lS8dzKyMPm/GhN4VkWQbyGu+Sp8iSJMSLQ7AFf
Y2mHxCKXIunUieK44Rs1LxQDTlOXt/poRw0Solw/J0Fhq0t+lIR7kvYcMGl3ahO/dkFxWy+mbzTa
hsrLQ9ZSU+TxUqRVtkG5JmVPbrsAoVnEB1KdtmWdvyIxsTlH8iHWtyntr7CPXmW1vpBGuJXT4G6y
4tckoE2oEDDbJa9iop9rtJN2GryEgXkHoOKkaIKnzdKlqStiFrX2HEbENuvwAE3m4TRoAQhGm9xE
GQmlFm/nftHT++Fl7BmPxQiXpTa8ySJXKeP0Q3ifmBHUbuERqr+Bx7uti/EBugiso1Bg4LKukg7P
d3uHYPlmPOip8Dqh0RIa9TIRWt9n46mNjLPW1LdtDrjom77KMqoG+fN4CM2zanWPZmxd0qRzMWIS
r5TbwwLIOyvqpzKO3qKS3U0RpPeJ1vS+kQ/bwKABrpl3oRJ/n2iquSRY22got6JaXmctXIVYOgxx
9lxG2RF80nklk2DxaoryVukRMYey+JAC38kteSNm1QYMww6GpekaKj2dat1K0EFcGWzIbGTxu5k2
qR+1xWvQaCnBr3681AXwzZmaS2YeDNPiVFqbmLNwDUBwdKFikWW/Upfh3YD/BtkQoeszM+SozTax
ZjrVsnqRReNcysQNi7ovVvrdRBwtuoxXoR12YyrvBOqQ8lIodpIKe4jxe3lihiEWjmKlK7XJA1WN
DQf9bQlMJCwBfSo3EHDtxFj8SIQ9BRxaaarbTH1sjeQ4Lc1pqoTDWGYuxfd9QM8S3fGDKuVbLRx2
2BIeS2G5GnpaQSocoxXLFk3m41wE39W4djujvjSWdGrxFySnCfhphbcfHRokgxc9ztiuClfSXN4Z
iuUJenMQlCGxZ0lzRzM+N0rqLYsFU032RS3ZxiPKQ4KO4iiGZY0UMvuC92U7dXxjsri3wKqDubyJ
NbApoCR0LbvIAzQbiBUDVKK6leAqRKcqNrckSOxieRNk1kZf8+yrZSME052c6ddBn++x/H1SXPmQ
wvdzgca6DHuKmAo8r+8X6LxKxqTIBmg4CSrH9sEcKcQNVzR3afwvLgYNe07oqulINQfFMTtv7C6q
+DoKd2oLpCrkPMO55//BEfDuv4jzXX+df2QAY4b9+eutFtF3/+L9sIte+m/NfPONdPPu7wek9b/8
d//wp+n0bq4wnX4t+6Jbfxr2k3fGOBxTv2yu1p//zqy6xQzU/K//eXl3Olz/l79Oh7KMtZRmnYgK
n27Tepb7u1VV/5u0RmXwl8bRRVT5k592OhWnnUmsvSXKtMNw3PHjfh4OOVMa1BIluvQEEWLF+4/c
dApfHePon+cLfi/VUjT09SL/JFOf+jDOwoSdKpzv2smGFG17pVQHpNtPBPzC7K6vilENkBMDBcF+
Y8sdNLSpLv0s7jELIN6JKyEEKJHu1Rzknqgj9Rx6DQ6QaV6LZdD4qQivWzzXBVniU0jSyUpE0Xqg
TJSa4VAl7DdCphFY8vRI+JoxSDTIbQAqcijX3Jr/QBKiBwkfmtsaRkFOCvpN8gs9rQO7QQu78xIC
W916qDO7y5lgzUWud+EyhajNpe1URoQLo4q0UWN0rsZR1UyD3TRgde2Fh4rdeTFCxY4j0OOW+hy3
AkuAkmJhGmMTPIlMAT7Q6Eem8+DEwnAbT/eB2rsiUi5vwDMlIhBKZCB3KXvepcYkOxF3FhmoBg0r
3qtZAS0dxsMGjD0+tYKg/jiMn+PROKYQlw5KCHG8faUuJ+31AKYRhhqAbbOxZ9FmwurHL+Zyaegs
HUdT8UqVkFBFFiMvQBhNhHLxJVtGAHTpt6wjl3KcK7uc+xcjo1YY6bPmKr0t5NM30wCgMPM4nLR7
yYNKcOmwfCdz/Mww7JjgkVKq7CDTNZw/iSy41aHmtFOPs00Tvyz61wxnghfk0UYhT2C/ClEXgbc9
o80LMFs1EgjDfIIhk0V7jo8elHQoJDOb9VSnTCy2/aXKYp9ixeRIGkeOssabkrDbm0xjF4/M0nUJ
HCqFPS31RQ4bMyIjUMGIM0XGBcFwao/z8KjoRQARzDqGugbe1gQ+EYYmGTolGfGWiQw71WidzONr
0Sjf1ZWfiCHkvstkzEZferSRkpB9xb2FwlEUO68ygXQFYIRAh4hCvre6jaxBdQVt27mDpTo1Cl62
auKKcdMfLGG8jwXrGrjXXVJnKAanGpdkX26MSXnO0MMSJmFIdgEFSdZTg2QXCLQNKRBenyU4tLC2
5BGnIFWeD1MzZG43PcaFOeyKwTpPTfSNYjXI3ytiikl4BTYF/MKcHBZQhTcK0qjV7iEHZMdmoFST
+G16LfevROy+Ibgn3TfGKqiGCDvYNdhk46k4KYZTqn5hLZVdKUcxQIqwI6xb9QzMXKixSU8RgEwp
1tQllB7Jpiy8YmoxGJmd4UuNkTtzV2/J8HeqaXw1zexaNkfdlZLCHTpLQyuPHzECsa0Jb1ZQL4ek
LeHjNGID2LZ+QL2d+7k06PZkLIJPxpjb1JPo4kyS3XgSQNzIc7E1IgO19EB0VAfhdKH65FSLCX9S
2ALsyyBY1vBgrFQG77uMMLiliqRMy3IWS3/VrPQ2SCqTE7VIMEutDY4J1WNszYr4bADG+hwNe9Fy
sTA/qEWR7rCD2szEsjfCccRoJF66qfgiRomHvRT1p2lAAUlnBkZrio5lRg+qrkoeiICXTMi+jKGZ
QPXsY7Yxxgv4XzAu0SP2gtIre41XbqhXgcYuP+pz34Ly6UbQ41wtlnK7injK6/CeFsmVFxg7CGJr
6EFnoxU4Ys+CsCVraMHx4EvJxojMzB0GoslQ2iIOqosSUe86m6GRqCXRKRbEXwOwL6yX406Nm2cl
kJCgVWgq10pDg3uVGoVagMDMiABL28alqHcvKN0h7WVnGoRkJTjVtgndYCzDLeL3p7lA5bfE6EW1
3NwEcggXm4kCiSlaSTolh24ajpOY9VjMUsMb5uvOCOZjOtynlPv8WoBhLJmvS6oldtxyiJ7K+g2b
jdcUxrUmZl+MSNhZUlofzVrdRcj6oDdmPKfB0hE48+GqGHa3ahzd9yqMvNziqDR3aeZd6OctOC8s
xkMq4QEaAEAN0A165oCe3ZNdYVQCv3WpM+E8sSl2qhiiLBaPeyXHNF5UwHHiZoJoSNFmdRfzkYbY
WU35aZCPisRJPsMjzID9GpjQ8zoQGYWxFTqdjSUWZhwVo2gnpfnNAlU5ytpbL7SnuBtqJKrteen3
eGIR2mpaDbcqI4hxOFcdHoM8gB4iyJ1qA94iecE8UAqWqTROsNT0+IK6L97EJr2e4cnU+8UTQr5q
slauS7T7rqIhGLQ0+SnNBs01B6KczIUj0WikG6k0L1NHNPQ86B6c5pIeUrSBaXo7VyqEIzPcS/V0
YJ18UouAY0L/NgUIP0fzSyYsg2dKwHxkCPBR0iPqDKJ9ozBu0gAgiDRFkPfIaHDS7CmIpFsz6UN3
GAUw3QUtLNLK1+kkc+umugFTuZK5CXjjE844LGC8I3GzERmxU/6AIuYt1MwW8GgOys34OktNQqDS
kto9x54QXrLdtyiD2cRHJj74sZ+YrFnTsylku9CSr1EJ2rauRo5lHRroaSbmvW9PksUPnLv4De+e
11V643V4RdYxnKLBZ3LUgqdwib05D4lrTC8yrxIk33AsyuIeOIuFABfQZzQ3eyxC5A+S80iuWOnL
UrbKQIc9q1PkhaUeODpzbJ/HW9TZmgv+nKO9BOmopOwEMXnh7Ep0vhl1R1OJb4VF+WYZyXUVKDZb
o1PYNE/wHwGhy4zE1OpuaoHnJoJo15qrkX0CX0HmW1FMTVpwyKvBKrgAXcpwwoFgAuG0Hs3bSnIm
87nRqXyF2VBTfcL6qMAYCdkyYfNX3DgedkOKjjbAOZKg8W/UrHPHalX5F80XpgNnHMh+11GJ9DUg
xKBrbLnpbtoQXbdKfqgcVrkdDLugRc9tKsYDfhPo7qK+KSO5c0E4ai61q9HWK2At7Q3mkcGPRvyX
uTTtSjlDUd3XNcQgBDEaxMiuY/5vJOqvBZYFS92LcZB4eIxyfLo3+WyBXWxPePhJi1cCwykiANsT
RhdtwPLChEzZh+zWLKAKwhG4UlTE5b16UMbJS3FoFGYpI0ZvrrSxfbSEHB17o9mtOV7mEtLmAvpW
lUWwds1RCJab2eh8jBWyE/faV7isvOeeqkcCgiUwT7VJxcHKn+UsAfcKKFWpIQSGJVhcQgbcZoA4
o7VMiJqwKZjTHQw7e1OlPESP8KAGNyrLMnWiodoIZecMoQwLqYxBYuH2QZu9MwJG6TI/QdjsbHGW
BVddn8RIVq06kbqu82TzEN15MmejS+Iq4bklxsVdKVpkCBKw6xD6IDkteFlVuqtXG0wRlFtljsar
RXhWmakcsI8PZp/vwE8ubDj63LUmkxp2SS3OiZQemfowv+lIzEurBR3kFHLENkILvqUKGFyUGrfo
uh1N8Kch+DKL/M5zJexLYdWyDzr65MmQ4ZlVtwH8iCp5IREQ8aCyDAiprXOiJ+eCLguEB/z+tJFm
tsUANTN2HxAzoxFjntx4eqjwuWGYFarpoHX6K1swdq1Ruw9HCQx8KfE0zckbZes4BXd6Bgy+V9OX
RUn8SZS3rTE/0q/DdadIZyZJsA5N09p1ZoAo1Yq78sXKlG8wnZatFRudG3WsODl+gIC8+UC/Nao+
doIOI3RRmtsY1zW+4gX31ZxsE104dm1DmVYsnxSyM0F1Ey1Z8d2HZfLVkitvzqJnMjAUh40UG2gg
fFiBZCbC9k4p8y8Z2QmOYGU+5x3Z7RXD05Yq3SzK2Lq5/iTirQN6mSKqAK5QyMZXFN2smZVLMkXr
ICZ/UVMaWF2JltZc3pIvsCpiJ5qCjWgwN9ZVUvJ9YXaP8p4ka7E9KVNwaNuWbkKb70GmGFBwwUMG
WCLaQPtGd2Q6rgnNu3ZkWWwBJevs+TOtxWnD1CCUX81QhBGWzV6UVKOfU+GbgcPpc9B7UqwR+hVn
ZzMtQNeOQAlEwoVHummepL/qJlwhQh4opQr9JlV7zalyzLx1mY4eoBMH1TtVH2iSfpn1rJEU7eaw
TagPr5ZTd5ZiydGFPPYkIzqWljFu+2VSqQjymIBYbmKiLA7RdAgMXHxyS8EPkBmPVZs2alLtR/ku
KTX4YBJkzL4dyk0GCcUl/PBFm3FEA/66DaoCDT4th3o0HxV2vlocXkPp9vJqHsj6v0gTZNe8uRUo
3Ga41madzk8t8Y1qON3sJsmuWt6CLa9/G2mb2sTL+JU5vgWCCsQ9D06BmCbu2PLwevquQSJkbklN
S4UfGeh41/Ii1Zx6Chg1HbkVgTPGmuwMJraGVI4nR+FwuXY0E6ChBJniYiuT3DU649ZUp+uozu9p
5Ui+tIw7EyAMT51anIWXMewme0hX2OxwBBRylPPwkKjaKamEu9Yorsolfpa5jh2sWGBORVGOG6Yi
HC8FDt72fBukox8xnuogzAhK0fFT5G+ksBGMYSy3BIF6SWv4CUfERh+/cvBlnk7LuwXqoK+nwWsz
Gq8TebAoMYz7kRkx7cqOY1vmjjqnbtp4ZK0EYbrN5EhwIL5odXskmifaWibffawWyc5IEVML4OIA
2fW9O4edy+lU3sLetIslhqPJ/dmVpg9+IofIkOQM4vagePIsm8RRaax6ytGsesNX2xLv6hSTAT5c
d2FzbpqKQmysa95Yw0ol4MAZwfoFAnqbmFhVl+rNRUotFoK2AcGeb4qBhUeI4EPOBX3ZvpCuVDmB
NJyEz/3qroVNzKFiRMLcYvA25uGLXFiv4aOijMSp1LDOyqB+IleC9UgfL1IDMdLAamvl87CbZA4T
xUizhxC83Fkm8RBK1EcGrDx2l2ogxgpGBFbyi7yocPiimzhjzcDqHbNWL7LuNMkTA/4kxuGDqkxb
M+6v2nmAKXsgU28TpdmpKWtn4POIbuQgw2jEkbwA+NuiNWzUDc/dYf67UeYrgkhrhQQyjhgtMQC9
Aoze2jbgnU87NQVNWJCHNy/BDvzq9epkX/rhMkpu0Oq38rSc6sg8hVr/HUKOGYc3WZqA5oGzautS
vFtGjPTl3hQp6OhltavIZXJ1vT01eInzZPStKXJbhXU1L6MncSpfAzmh4ZzChqDqjCe/BBlKJCuo
6de6NxUapzu6W1djwXGYrHsx80S5xkOVefXSHUAOPHdgcW2OApdemQ5ZaBzKRP9usbelxeLVU3+Y
zPxS9OleqLL9MA67lOVQYU+4WN11A6hgDm4qQ3iqe+Wqz9pv7ALPZPkcQsO81gNqT02aP+hLeIrH
k6VQ8lYCTrh4qkThUlcHhXWQwLgjcxxOxgp+ETzeK3KckATXwVeVgBHiY1hWm0OahLuahd/NptYP
ce6L/WHI85tarA9aWA82++CXvDQeJTW6lLN017D/XZJxS2LJmkSCVXI2BdGGYGXkINyW8YC+njw6
ghGaQyRtkIXBBC3NTY4v2x4BR9myQJzDuv41sk7qjiDq7DpywW5AUhAup/oBdGX8DkzqbUp6CP/E
ljo5EOCSEEyX3uQnpvzGnY0Zb/iNstRUIDiAo7/aE+iFMV8ihKTD0j2xbNlljF8orRhGTS68irHw
Nsqsp3pF3aBjylv0t75VjmE5HaPRIhOPpLimz49jIbu1GFL1lsMvlYozPpCfYYPbZUGYViWjfs5m
P8oMX667b8Zg7lArHIZO9ROuWkfBK+F13xeRAg6OWUx5/Moa6Uq2SuLITYHog58c3LJVO1TdKiIT
pAcSGcQZ6swkmSe9FXhW7KBo0QQbkPWYj+NLlhpf87k5S4Ww4+DmBzqM6qFUv4hSsdN6a7cSYvX8
flJ7L8/S3jYEBRpgtyER4loypS0BRoQYR9gdWji+IacicdwKZsXZB0K3AHE+Fb4t2ZMZ3aSK7iEp
eEQYMXpxMbjCUlacI2BvDnHMFCSat3JFZXJQLhGxZCds/0TY9g9QkY+zfp0P1TGM2PLHepbuM20z
4YV3OjN/QPGAJbwEFNpwKEyK3M2JiImkBmMcpywRh5WJvTuEVCanwsPQutqwwXd1beZhYBNwJG87
CkpY3b/TCWcurrXHBqKllxNnVVKE54xCIQizvOWa01PPaVgyW07lGekNGLQL8i1axNUWxyitqLa9
ZDWoeNh/ck70U9ztTsrE1kqwik3212Wtb1rGmm5q7lD3g6OXi7ZbJmknszmwifImimNdCpT6LFQS
D5jznJPFj3qtbSe2BG7ZjjdV3vulRLmoLefhmW5nqSO2JAz60iox4V+1ZhcD55M2YzdGWSfrEseg
HmkppSdncuEmw0s6aZMdWGnNBOoAcYNlo2ISAuNNxRsbOZ5w+b7NrXPRc/gMtO+UUJDM5CvOtvva
kC3chBhoQ5XdZFXCu7SmvMcwMBhu3+CwDwStc8u5iPxgIls56MNXfUFYkcQlRSJeP9pWfrWyLJyi
qN6ktHlOKN1uWTm8vpmZwZjirzOhDd24SF4Spb3Wdc4AqXJX1RqnUJEad27Nza5OjEe8I+NJZKWr
tRXnFmoglpriwFmP9DPO8pBxovisx/BauhJXUF+NJ80sTVckF8AOMZKhZcBdzus451N61si4w0pZ
UVmOAlcLyYkkdw6eqUbHc5Ck+UqqMb234vQWU5MLF2imDU1Fp9G6V2WkhjrEZIhJbfU1a3tlE9MF
TZZ637LZvq4GPt4+E59lOuNlPgABnSgCo/d+y2vNr4m2FEnY08nQxCLLoc6kTjRmQXMWiK9iqzza
icy+tk3at1mU7tqWmSvQ/zd757EdOZJl23/pOXpBi0FPHMoF6dRkBCdYDAWtNb7+bUR2Z5Ee/uhV
1bO33qRqVWZlWgBuMLvi3H30fVmY+GTqAwahKbbd+CDbXcwHsuQkGFnCHYLyKNhkOi+V7jH2hDEH
GB6tdlfSUkwLxdqAmJHcBGs+PbkmQvuVDGsKnS5YABcU8hA0I1DLZ8OOqyZx4BjlLvVqfiPS2pQC
hV/n2BNX6UgIFENgKCmajCnV/0mcKT7K9PFhjul2YBLkKsNTmUbodtjg1VIfVBzRBFgW67OjYkhx
nKWwauNSXToCVRl/xABwU1eDL3T4mNZdQf+XGcCok3QvC/W3EEviwQpmL6uqN9mgniiy1jIrkApi
9WevVxCeFua2aKXT+ChRIXTy4sJ5eWSmONuWfYWYZBiyjQw1pJwpNbR65ADAYe4p6101Db/XSSQC
meg8qyaRbQNjcaBRkaxP3xDy8k+Gae8WvdijOFOwIU4hYJmUPvSEo7QGLGHm+CYzjuvxebE5Z2pk
WtOadirMM2jEViMZmX9YRWgQvem7TA4kEnGyQswGd5SWjxENAAoeDfDiNGKsPYmZt0icIup/0KG9
TuvoZqwJNMe+2OncvldLX+3bCvd6IetqJ2PgEBB5c2zVgS+KEp/b6+ZVrTALn4g3KXANrBDSI5KT
2k4YgTSl0R5bPmpKPz4vSJYWJmW2OWxjTych3AgdL2Bi1Nvr6uxWqUcUY4MdNmDHTE54MlkB85hI
vKKq4jRT9RLX/V6OEgfLVjQeqWFtK+kuQDpm9rd0zXrIBlVFO6p61HMT898K93YCyKtSS7+HvWlu
R8svYrAYunUX1/goKqjOhJToJV49iKHkGDizj4tR7rV42QddDRFg0DF5zCTIB7qYbvHYCW+kRb+X
E5y0ekJt7HB1adciHOoAlwGzoKwfFpQso9c4KI6lMM5IXg5YcJnHMKFEbfHpdzO9FAoLUDBn09Es
kBaWXB4FXUPEXQ6ZK6+hKoZNThzE4GboatrgZzaN1NR+3xeWbcSkx00oS7bW0zmCmgPT5kGKIzph
87yfqJVWVFU3UXwtdXltK6rGSJyUXsP/36bYrx9mvr16JI2Oa6reBsV/eyGM1oRGXGtn0DrSq1bN
YBnEnhk6i4TeSSwYyKdrF5Hp1ZOfCAtW5Lhbun0k3GkK3+pQyEz364I3WJgvaAPN1CjV3vrWGvb5
MuDliMwGe0ibatG0zUU0NbI4wOCc6fJN/JGU/IslwL9UZtUZlhesWFMbiZVMxdbYqgJgKolNvIGB
dZNXHQM8hoz+S35byOTW1OBn2ulM2Agob2L6FSJ0pM1s9beZCgsuG8veXmoqpGB2fpjR9FTF60lO
EJgai2XjaA7kRqvsyWq2TUIornXVV04UgZJBaLl6jEpF6ldJVEWfN60lO0lHr1MRqw59zog2TZIM
fdq07yqExmqqfkkbpYJEJlm4s6OFzGcRKEpzY5V0H+I2+pFikOl3ZGDQqn6iRAr2QbOTaiBxy2yQ
5KFRhSxRWbYUCscEsSAusWHlj2b0FBoVBcBBMb2+El2si+9nHRxA0uQWabjsBdGanCWGSdPQfE2l
luQuYCuVc8QksZFeIfuE3zSSbdfNdS+ACFPVnIyUjH2TF9EBjY5dUUqwNVCzeI9mq3t8BbkE5pGM
fmQZTbei1hUOEA51boOope6rkET2ndjuk6b7XnRUTXKKnBRu2qfV6dtp8UHHhZpBjH6YJCci0KJj
TJ9y0Ov8gCJpk7eZO8MP2GhmD74iIhVgz9pCimF2WJHdhBTmNbASkkylo/5qjVn33Aj9oxmFpPRB
7sX4wrL5VcFRirVbzde7DfoAHs/UUZIsdG7X1C4CToO+oiUhZq0/6EReVi5kG0sXJI+eNL0DMBbw
iALTw4/zocEAVS8l/Vqs1J8VQmm7ho69AYixT+LiwQyRN9ay+TpkVGZNbSjcCpkPaOjOTmc9pahk
wKky7dEsH4csuNEksqLRfJITmpTq/GSpPSyM9N6IUK02Xi6Pg8srcMUhsGhFcfALpZBuMms5rtCX
Sr8PjW+zqeU0YMiQhTi+x9Wrz2vKJ7RSOC/GW8ty44ZIDyAIpBZUTUaJB4dp9N/L1tjBAntKTfNZ
KCiU0wF+qrrh0C/pQcq6+yHHrr1MPMuKttiXXssyero4/17pw6+ybX7MUv2V8vSm05cHmao9E+nU
tGBB1k5NyXUIpew6VCgNVprqdFWJlcTYh24tSyRuZBnEBFi+15zmEi20KFOpGzax6CtZ8owm8C4V
w+dpqbaRmR7AgzU0AoBvtdJ9AgeLQjDEq2y2fhr8rjJ8j0GhpaEG5GZ5LfpDfaSs+tDLM0bM+kq9
mgSZ2xkoLgioxR06faTR0tCOzysSx5V+YvRXAvzPnW2lRUlNZiw3UqIbu0hBUCBniuxG4jBtWuRW
j22NfxNtl72SD5arrNTcnMrUjVTQ7C2FyrRhZXRoXM2NLkbdMWiJNPW5Mbfghal3GWkMmbH7kqSJ
fmVk6qNYpvk25+qzGRMXUA3H1jEUdZu/5AjoZY46DM+868Z9QVfSB+j6yLCVduSA8PEDLnZ9mBcb
zQoCL7bWDpzZT6DHl3aHcbGnFFjWcLomG0PJ56skRnupRd3aDRT1a0N8GjZmLjHsME8vxkyc1BoB
fMUyv6dLtHjiom006NNbnV4GQWnrgU0CCxM1/tQPhyxGKQlx+D6NyONHY7w3wDqBM2ugZWANvSS6
aHctKIu+99uARiDle/pUI+WW2QL+QKmw6skdJrZT3EPXqBrhLTF0urRK9FUmODJ62DotVDcKNzb5
pO6Ylc4UG5AKZ5iIUJW8QIrAl+lkxL/2hNDFldX2BazkQO5PeS9OQwQlTYZ3sdl/sVKCwLU3JXVx
cTuXHhWk4qEX413dKtzMYpD5kyQWBytiLjafYihtGS8MrS0k615DJxd08Jw3A9gkCCzhYxh2L5Yk
h34yqqkTmMNdGS8hxaLpkaYMZRgaCGaRerCRUOpkpbbVs/hqrMViaxYIxOV6whUnr3yAnjkTCT8F
fVr2fZwRZIAAh81IhjuqyAiqcSCFXijBWkD5qA/Y9ajK5LPZwnGD6bho9vXWnLPd1ORuw429M0PZ
M4Ieh1lw3JHZaR7s0104BTVcQkLWplfuqwwuX2t0V6Oq6pvKYAokRsBFOR1VEYN1gRumdPaaqb4J
INNu6nZecCNmrs+qA/nQLdymSQ9JL9QlX0kgPAVTeAUo+Ecy0k9D8upHpd+nsrFKhLAslASqLphM
cy+O02FCci+2VKM0ym/7LEhsQOMoqOaMylkGFmiMBEQyUQI8cJcqigA77lkLpqcxsJ6Unqkci0Nd
ChXrPqwkLm8ZBeqoM2kYdHjs6qpw3RM7ZElLYmIkkRMSJW9BcR4pYw/+FBWFLS3kzklIL6lqosrT
lgBOJsFEvrKHpXX6A3b8Fksz8Qqc+nIFX66lqCIKdB7TZT/AHQhjFSV1qKsuvjOUpVo65ujgo404
5qabieOXvKf+mCQdcwLD7bSGs1LbNq6izE/MYeMOW3cPsvJTb9KU9xkhYm/DZNsGfbYp4BplIOdS
waCN3FBXnIL5a5pngct3ha/aGD7rIVGysMTiVVaTk+Vc+9RrYT5l8VZ6EQzzuQVEvKXaK/D5U6Hu
5Xg3hJmJEEqihEHVZ6b3LIBhBQPKuWuUul+BVN9k9YDMaNRutbDwYs2CKhGmKkUUJwgG2Znlvrd1
JjxIbfm/8QcXAs2wxZryNKYLIX0fpjvjbqQlJR2MuuippmZHEYOGeugMdxH1Xddzw9GiJrIwZwrK
AmI9sbw1ajy9xgJf99ZVZn23TnfNqrCdTaPdluaVQkSI+Kp9A92N3iBSgG9xM9cD9tK1uZ9kAu41
MkyE5MXQXrAuo0qlXU1hOu0V6E/hUOdeEhKBWqvsRNZa0dEMtOMRCWSRhb6Y908qGWVFHVwpw1tT
mBZXQsSeS+0dzEQApUgdKszAW0axrNhXpai351GuPcjoyR4U7n1UVAr9wAbT46x8YkgDmiX6aL2H
+dr0puVkdPHFknEHulPbAQ5gZnxJOBnqOOQa4RWyawBZiZETAZ/eWWRQi4D2T4613E4G4H+6OdNB
jr5YOZeXjCPWRusm00kTgzJWp/vRPPoBEjc7ioXe0cvZxQfmTgYJB+RydDpB+krUD2wlUH6JWWH6
oZHeRBMFHtgHSPyFenY16i6U4gop8XDSTh29k30UO7MXFOxQdMiUYiukYUNo2ZMoUP7SKOEtKPX7
ZKZ9ivPUPkyvxnnWHgI49808bkm9CGKSG4Q3eHiU4o0iIsGRFG2fKgyyDF3qNkF7S5uIYLHSgNMn
nS8A7i80XGvmSfiW0cBA+sMfoJ+vZhWNf5qZtaNKxa9O0e5BySPkUhHCIZxw2jm8ijKr88Ax+7JY
FzslQ72icjxE+oukZe1zJFIjTUs+CpExjKGW9zqDCIaaEIgWmelE5hF/p/g6o9PrDOJyPQ30ePO2
C7Z1DHYrsGMz3Sk43dsRAFR+V0PwG9V4sRiv2miKdK0XzLJrUaRtwc/u05iGMWA0JClVlfscP7di
WJowG0kdTAQoGeFErsvy3mok3OcooxKetjWCJyZq+lhABkNrBGb+AQv5Pf9UWpKdS0pKZj4LdxER
ha0PE15C1nO+xq19opJJpsObZRE19Sm9OVR8GzmPXsyORr7YMDI+gvpGDjHUKNg8qZVuhMhAWo9y
UOHUO9TUSwg8qmMPajXv4U6n2X5KkzczS5ArJCS6SqkE9NiS5xyy+9bomK4jinFE4K4g6fQjaLMO
QRzlFlltuNH18JG4uLJz8GeIBRAC1PAaVD061HL0Q6wM0OP0OWP5OTOCaykaI4asAZ8tTX0/D+JN
xokKYLnZK5Sl7NQSWtcQ90Gvy04nWoO9iCZRFW03h631o0tp5JLhv5VB+qWJFc0lWOxpLBAqxa0h
OapCoCdYsgvOXKY0o/hWI5fuYnGJg9lt/CwAAT6SV6PXOFZUChE0UMutLNprORWCQgzv9NxI/KKR
Wyfu4iepDsIXyLX3okynWI7sfhgZmQPq5Ft6X1Fg5GcnE3e1iaPJjIrgsOh0PVsFx4tMH7+mTR1t
okzUbH587DsjbXRmIkJ7KPnKylRI/cga3BwLnBT2xBUAX/pnqODIKQ+EKoD9BxnO9AjXN6uYxAps
CK21U83zdafi0WHRsdAgcxOVU+CWQt2fRsttZxG5DW2CtMfpIeBbqyTa1GUABFItdRo2acBnvHBT
jBUzI0YPpVdZEhtIOq2MKT8SSFdO1jFqkSVfpFVo3CKZ0rV+uwzBtYBWe0ML9sYCqAX7maCxClDV
pcmkOZJavhVCMONHR3dBkkqgeiatJo6/URfuVQMQrKEpD+mCYkydJKZQ0kHfCnl5kKKG7h8nbVDp
Bz3GjjuoK2cKxtdsiWO7TxGZTpFNbR5ws1jfqeFRDGltFJN1N+iEttkoo1bDL05tsNZoDWw3hBAw
dfBcRHl9ZcRUSJQhu0n7UrRjieYaFZM4VW+rzvxWpuo13XeEAbJmOnqDBndOkUMlueDTmk/9mamu
tqhl6g+KO8klJPQ1e00KSqTspQ1mG0ge5vCxn7ERnaUQ4hAGGnQYG7+0pFu1n+g5hHN8UPFruA/1
CvIQ6uEQo5dMAJIxdEJ1LEWoXbzJmlI3fhEGgURs4eCAjzn46GIjhddDl+zmav6iSf1bS7F/M5nR
nhLaW1vP6r5s4kf+e5eX9fS1iH5Z0BPgnRpfldJcNkprslVxdCDE7R8XVI8Skgc1lf1OnCoidtlf
Ch19Mi8edSbeHBX4nJpScKqImDAl7L51VgjB3WaS4A7rDLROix1FxbZZVkFTI/ySlZR+GwGPnF1b
NVNV2tJw+5mvswbFGA61IU0/Or1lt45koor5i/D1a2BmCOiod2sK2V8EJ1dkoru1ALZCIUS7wkEQ
lHadjKh4RnpRDbAdK6ONlAcPRcH5nQgYNw3KD2HIPTxEHB1+uJ2uab1Uqbsmr11lgvw+w2LF2x4d
2dBY21JmXKBEKF2qirCfY4DcKuwNAYmPFvVPQrYgV5MS4JBFBDg2b/S7jE6kwNwLbRnsdAzXiNTk
kR68hag6JA9eKrQOKAx0qeucfI4XTnaijLzr+aIi3k1ryoM/yhA7pyI7BKl+G68oa1iP4L+wVFGL
zkJqKzwxPun1usBBOONCPKIDpfqBUU5e2KUlZw6sbc3lFUkNMhlFrlrGI5AMmjVHeKjVV6UR/jLF
qifhFL8IApAglYAa04EfQt55qcHkUSsZr0v5JlTaD0MkDssLejqjuGyVMaTyGzW3uT68lo1208Hs
AMVT3rfq+vtappesChG4snaTFYlLeRNvHHXb50/dIHKNR7AuQvQKvNmNlqCsbef+e4j7CRrDYQE4
+zObUt4y2m3+wiZa5c1Mj9JwqkciTI14PicNSsvEXo8neOS/Yj04Bno1b+VlIj5I+1u4l8rO7A2k
B2H1vFZ8WoC8DHTawAO2Y4TuNRjSh3YRKnpvyivkP3u0lKcR9wJvSmh8WEU7bwqJWzItkBlYcI1U
Y+KV6douJY/gUQlyzMl8DJLGFZfoOiSrH0sU+fiOEU8qxjYjAxLVHTu3Qhq3ZHalN9Ac6PksU7dT
JPT6tBuHbS6Fr8ynsnEnbK1F5VuQTq8DGoGkrERbS5VDUjc/grJtMf7B9HOppUOSSU+IDQwfXvtT
JEylixXCHg1A7LWANjdCAKjIzOa9qi0vnZSG3iCJ8MRF7WhO807PBJK7ML43tf7ZQpeF94NFrWCI
Kz9te78ZUSo2s5B6aUoXNRVi3e6t+aajN6cIuoKKkRJ1OgnoIPja60i/k4FN+wZWHNsGgv4miGT0
9SrKxSrKMXvigy5bRIVoTMVtONPSs8rWEdvkqyFLx4pazUbN9W9qJ5F6VPFPlRnXQYk1v80Jvsyx
JodYHmPJjK7RiFJrrNRr0LSjJDzmJa3qQLwXgLu7jDh6YUIAU4UM1bSkrRNFNlqE8AGqmiYvNaGB
2Vq5Au49ePOA5HyukG538zbIj1NZPGKH872SdWuvs1lK/rqWh9qWduOabouHrqWoLCuvI/NMTt9b
L4K4JB7zQFxm9J20WDjyCyBJVxaf6LymSTK/GepwC5/+1aJUhIYHPaimMQKr6VehgJw6yo03eR72
qmDIe3Eyk00tWBNDguK3Si2JImcr9KJZ81XBSq664FWOtAVXkuUlnmNKdWCWSymcsVGInEW4XqiE
jQEfrqmAhIjHZR9VCa6XgpExfKyS3Df1bakZ9//6GN7/cwN20m9e1WdTdrdvAtbY36P4TWjb/uOs
3f/80z/f2u6//sOw/hN+GVE6TtsyQ3ImZIO/vCH5OyKSb1mX+E8GB1ZixH8P3CnKfyoKZo1gWHSI
ImBJ/h64U/CaxNSOvyWt/rHavzZwJ2kfUUsCJDBDhXamscJ7aI8l8wVUhZBspTSTj2McKU6pF/I+
tWLrwUhWR8iJHi3FRiNMdmUvL6AZQsbDxWS8MwZ0UtiIhc+aiu9LiAgkGdtXWkLtsRoNEI9F/qgT
ptnSkPvZOGq2hu/RRg4Q8pMeVbYcdcU+QhJzHymTAF+hRM1LrY7JtUWRcBfKC/L3YabZRzH5ZxMs
gcNF+VgX2WtAfxARBQlHG1QBWUkp22o+U32pTMMeQHPB5jaQEIfJdSEjZKVek9BLE0s0yNG8LXGd
sysRmHOajiLS27jdaq0w4lVWBA+DORZ3US4jwh8JavGF0WUSYO73qjZqJxfMHxJVj4UKbG6QLyi0
kNpRGJ6FcdI9FbowfUSjOTB0U3zPRULgbMleoOWHj1au4HVBM2lL0ZiI2DCnK8GSpG0RxspdTbnb
bXV58TLUOOASCoO56pkQ1gLGzsTDWmtjN+H4VVgPemMy40Hbc9nIRatuwNGEx4YGm0sJN7pTxqr/
3ioCNcqETUQvyOTukQma9/UAIKGkjUZbv8VrgigjYWRyyPeVZk23s6AXtwgYS68yeoZvEBqQ+elp
7ytNWVyrnS5vOVmSo242w0sfD5VdCoFxj0eEdYMVjHDVpkHwZDW6vmtKrScmxHIwz/PsZsEr92gx
wY7KVC2vYoMubtJUeOWNDAFe95WFd1eyzqLpXKqQ7Eocw5iMp6nFMLlYLwycU/9llHKpfg6zDOLG
xPK6tUx4A+zmPXpCmTp9U11jVMcIA/9avF7kwoaBGd7FTVu6+A8xLNQxwqPIceUEc/tTy4P02Ks0
iKihjtv/f0CuqLj/O6Pq8LOIP44fr///v05DVfpPPOcMkNKyRjOUU+x/TkOOPAsX9ZXIDHpxPfP+
Pg3/wlYporieofh16u/YVCrjxygewEjBBMIy11D+FTbVx+FjTQeMJcGc0xXATSITq6cUGlSEQkCA
gsAdhemw0FygeKdG1y1Q/3fv5PavieZP8OR/LWUYgMmhaXL2nJy/ciIaSTs0FJF6fR0JtjOEoFWa
PP/vllmf+B1sqx81ZUQESC4shkzvCPZctj7D0N7ny8gf6Uf//ebePc56zbxbJ1DlcTLWdYJXPEEh
NJOnONUtAyJOt6XDeGV+Cbb0R200G9/+RQLdn6ufDo33JpXBdXWQGke8XxxSQpTddmzj4OWKB/lQ
2JfAwqfw6z9+QTb5+0fWkmRR24lFqZ+4YL2hGXdb1SlZsfDLC7bt67/sr020+/Ff//HfTwgQEgG7
wf9im39YLBpg89cK84ZaatbeXOjhcWjpSQlSi5o0lSbsCOXncQzQ5WVtdmH1dTOerm4pMiw5C8kJ
rrkfV7cEJnqQGlFCY5Dktw302uQRCvvzXfQRAvX7IWVV5fNXRFMFNnCyWaFDZZYQYOkhaGlvT1l0
qzfj18/XOPezfVjkZKdmJjWTmsEp9iiFDa6LPd1pR/pFicD5J3bJmR/uw3InW1MO4okWF8tN3ycn
PIAEkJEvHtJXw+09lIzZUfWaN8llm26Ey+jp9Zc5+eU+LH+ySdNumqlSs/zglW/TFXVRuL1MoSJ5
CDbyZt4uwiVQGwf16ZK4l4PQNWCFrBbLHzfLkAgzmKQS3yI7uEtu2/v52njJyNdepofSV3edq3rF
KwPQUNi+Urel1IMO5MKOlf48kFaGL6YqkqgCcTfXv//uQFIwTprntog3eII4w671Uz+/Eny8Oq8v
bKg/X7GGJdVv/j5XkKadPK8QIHlRmKJg5o/uI+1QRwVTjBqO0YAbY4+g4jLI988v5eOa699/93RB
GjAt2LCm9H2ubdlV3fQudJFs7rJjdo/u9zIaed2oH3cSS2oiNtuSyZcon9yNAnWSae4Z/dSEtzr5
EiVwWDtml8LRbXlyCceiCy92/dw/W3HdaO8esllANw6IC/l05MJXn4cOcHvg4MjzxjSmgGDXAX/k
tsij7M+X/vO8+/isJz+phtrZ0JkGoCkDZo/cP2p/SCVBz99R0e1fD/I+Ajj/QhXmdTBtEHEr//h4
kYLgVw34DedlWyMsVjvaz/VPSR0YgEHWRHD8+YLS2V2j/b2idfJNjFGn001nRfALroZfQ2nrO+N6
cTsfbyT3n9in64s6/QkxVaNUSybLyX6yafAFTgoi6/UrDO66K9UtfXRNXxabKq4jOJeI8+d2zPvl
TnYMU7psXoXlcBp1UV10vMtV2xM+f/4mz73I9+uc7A9Aa+i7Rtap48XBXyzME/fzFeQ/T1GN3P8f
b+7kC08sfRhSiSUao5k9RJrSRpXLb5qpevg00W+j59NnL3ixMq4KaB6xTG0N92JLrle3OBqoLWKX
tHjAZvCo5gVAtuglzqSrIFA8UGYXPtZLb+QknI3lSZWU9Y3Eya9WvY9QiXz+Qv68Rz++j5PYAOfq
JQ7XE0/1w23vd1usi7by9tIOks59le/f+0l4ICvROLTrad7SXMZ9Q96Ex9ltbgsvcUzOdJmE9ln+
gsSzeA2d/sJTnrm2Pj7mSbhgTio32vqYxVXg937uSz7oILuyL3q3/HlBflzp5PixYrnGBPf3CxW+
oHHY9l56W9EKuxgoXzgETo+d0tJmLAPXV+o20Fg8aZvb3xEFIBFb3Ny7bBtw7vh+9xtaJ6eOUA6q
PBgs2JVfaNs10hZl54Vf6sJ+tOSPp/fcByJzyKyR7MLt+vqopHidf9GoZd1vn5ygp9GUtJSLPqzn
gOr3b/Ivqsiiq9uxO3xDjb3FCM3G+ozO8eXD+0xO92GHWCdHEEAWxKnL799NQW3jjE+Ejhv6cV8g
O8S3a4SzZnSphyurY/qNceEMPPVHIMP6+Ac4OVRC0ywXJrI5A53Al910D3vnMOxx/Nk2PpzVl8+P
mLPbRpWAGutEOBjVfPxJw8oSrMJiOVlRmbugb7Pq+l8/X+RM/qHBN6MkjCsCUeOp1U/aFAhG5gBz
RDxRKDOskSn6z120HenhXLbQOHMy8ziGxJoGV//pFZxmo16lgIJ+B8J0Rxk/tfNXHLHt3sGBMXPj
m4v5+PqBnWzaD2uefBxapDZWkvAmxf26YnHDLN+mvooO81bZff4+Lz3eyVWsDPBfGpPHW4WUVf5D
HG7/jQWg3ciA90QA6Ce7giF/re1TyJF1od6uE0QpSux/YwlgfFS4KID94d81GAaF19BiCfNLVX5n
KPPCYXX2JVmEPhS4iMTUkw/JLOHlNg3PsEpABQmHEXO5kHCdX4LWBFN9FJSVk/u5gc9mlApLJKW4
KTGeprltf/6afpPh/9hWIDL+Z42Tn0Kc6FI0jBdvit5GZr0BbAwS+yDYcIu8SsffQHZIfG71CwfR
79zms4VPbmWpzDNQXCxsXqPJHQg/rqhNGx7KMZdpq2NPHyDbh7sYcNYPtDAOs+wHXf43tglVEYk4
WtPI6tcr6V0+lI9SD1MKWfJi6ocp6J2cecbPX/H6Bk8f9N0S2kmGYLVYZaotD6pKnR9MBi7TqKgQ
XGsg56blwgOdu2E4lix6XDrMO6ZTPz5RJkQ6gnQa/KshjZlujMfVKKq10/1wkzyk111qD1tAqa65
eAyGxJeNjdYV/nhglY8CQJEE2fTky+DEbKh78eklRAuaG5eusS193TF8UX1eS0KX46GzuwmowNrW
kzQqFCdPXapMyIo9EmP9FUaG0zFUDFfSj/fdQ7inLOSIDnLiLc6jkLKT1+mncDnOPHdCr7crXUdd
xt/xZC+NathDm8AhIdtFPypv4i33zvDW+f9WCYwL7x9rGSebKhhbnD9JQ6jODo6CEp+KhbQrvNyn
RHIVhH62LcCC5M54Vd8uT4V9KZ0/u6vf/QFO4sEkVZRBBB60OpbvarRWWm/AGcJbQdx0cuh8/g2d
oHLXMibPCxUV3YbIfWue7KkAVnIyd3xEg4fwX/slu8uWAYibGUgXWNzvkxvaiWswXv5y6eZd/9V/
bOd3S5+cwkYazKaZc0T0C1OSiohdNLMWDLteeMSzn827dU5O4oIuaF6rfLgQTm4rL3R/249NNgO/
7rxl+Nm4urDi2Q1rSpKBy6Wi4trx8aiYNdAGtBPXsCm4U91pK+PLBThsH19MWM7l3hBo8ZFaG+yA
aE/2S5t2cRkoaBIZinX7IzIixPSVg0kvyB0R/DYXj41niQsKlsnqn7AIdBCf4U4+9NvPn3v9Dv/4
QYGcSjp/HJP47eSxwyXSAhQwhP/lsSUfVPzq2FxOM85d3xztf69zsnFKTWgXDGLQqeLVTv2SUSOy
GuMo3orfk8mhYktmeCnbPZNrGyLv2DShgnESnvym45Dqw5hCc2PKiUmPuvveQ0TdpHXxTQtnnNRT
7aZpL9okrdHnyTv9sOzJO4XjNddTNK1bCefLzlO2qY8XN9B+v4Eznr98/hOei/gNkTY+aQNeaPpp
/gtovrTmgIh/LUUbXu8vJMAdIYviqi+Xnu7MD8li6Dm4TpGXnJqHDU20tK3ACUB18R4IvK3V1YVv
8cye/LDEyd3RBNVkMDaz7slwu6Yvo0cP4+KePHOWEW7jpSKhqkKmcnJNRlWNFgzECTrVHG7nw9ww
SsbA8oVf59wyskRnDUWHqEHG/viFMfOVLuM67LU+jZhuqvEoRw8MvHARSy5yc2gmOu7aF2OPM7cS
OjdqomRnKrHPyRmqZFVk0oyONmyPR4mxrCyA4ARBaRTBSZXu5895bl/IEg+5NtjkP/rNBRboTG7w
mA2Dd1E72kM9XLLMvbTGySEyNdLSJ+K69wjnJAf+nVLapjN6opM7yWTr/e2UHC7deZdWPXmPFtxF
rgxWzZN1IA5Te5Bnn7+88z/VP17eSfwPNMeUmoyfKuSo7wrNFjVMB0zTNlBDR8Xb/261k+9Lh7qp
pD0PhLa+HUzU+XD79tmwy1FMfr7UuViFTfj3k/2uR77LKXocGBD/s9bgNbuUZqhhOSIz/szzU9pJ
3FQ4xMMtTULEzMG0qS9kjedaEh/WP7lqKUj3ujT93jIMS6hXirNsGZ7ZIJns6Jfa+iG8WBJZt+Hp
+f/+mdf74d0zZ3XAiJvBmv3QfGnHVV/bZf6sqEialsb+d94wkT6EKrJ7UT05xjIjDctsDckmL6WS
XHwdTQfcnv99skUveyuO4yOM2e76UlFBOndMEyz9vfD63bx7zF5WeoF7Yr3mtC+9y+EW2qK6qeES
bprWaX1sJ9zhWVkA31DWxgX5UjH97IuWcQ6QKTygcznZyLCfazVfTTcyJF6aOWb+MDMG0BVqbxvh
xb189iBQJAuNgsq9YZweBI0WCul6L41m9TKzRj9UdwJKMmwRsQSNNSePCfoDwuJxAPYvq5hu6Oat
pIXXViztP//hzz78uz/NyZmhQWoGgcqfpo+a13zCVKWW4JUqx6VT/M+XOvvgNAZQIoKXN09LfHkD
zqknmQZbDG1vZPa2arzPlzgbxMjEhwbmsatp+MnLDWCvdWr8OxDNjznxd+/1DsDMjbjJ7OzSR3Mu
RHu/2snLE9IiATRKyDR43a67GX9GDg2XbCP46qHHz+/+wtOdyS5QpOn0tyWdT/S0hy+XbQ7VI4w3
SCsxEjBJ4WCHCK1xPaqdWcMST8a3SpxaMJHRAkQD+lL1TQ0til19kExPF/4866FwekQp6IJlDXmb
Kavr5nr37Q5ZrVjBOhXVupPTPULbqT04XlylqgcH+p8wzD4Xi79f8eT3pbemBTwvxxReDhl5j+YJ
5gY60EPxwvQtGAwHQ7br4Tj4zBtcuAbOfSvvFz/5uWN8qMSoJ9SDRn+Qk+kGmMCjWbooTC9ceOei
vfcrnRxJgWJJgRST51SztDEkxKpy4KNDvfC5nF+G2opk/B/Srms3klzJflEC6c1ruvIyJd8viW51
K733+fV7qL53lKK4xVntPDQGEFCRJIMRwTDnSEgI0JZvbuMkXYjR78rrXNfsUn0ECBRnLRJHCu28
RxmTMhgx/Ru6ZoEfpId8Q/L6kqf9yTsHPGELcB24+RSJdV0U5CH/s7z3v6/UM1JTwC/I7+qJ2igp
VJI0nbXBXH634Toy3jKJsVhJ0zJJE4UAyyQxSvK8AOhxsovr5ddgoxzlKZ4onf9F4YT87Jc7SHpR
QQmsfu3PSBfJnGVg0L1Hs6RxqhlQNNE2+Q2GR0H5wvNfzGV+yKOfiYIVAzGKpHd17SDpGI4Cbk+u
PVy2LMybpiEsMFQZzHz08zA3DIxEYTIVeBG/JrR+mII9txhhS3j1elZu11BWkqibpueJPGhkeCtC
F7crev1JepJA/f0EKATh5+SggGjXeDYCYwBvYcxiA1dhd3mxLL+IhiwUPdBjC2ohsuMrxamiYgA0
ATIa0FXXGm7aaPQuS2CVKDF8rSuihYS88SWXq7aVFiQGdLP11L2JtPW0jUiNNDqPO8DC+sDk5kgk
hviLWq4kUmEdqlQyMHRwgmhQQIdLDpQhu/KrFJ1R5OqDz/sAzONFtwH66Gu/L0vnCad2VCi6KVca
CDeS5jEH6pdgno1cfZ1U1W6W+8vCyI9dWinlBPMAkOSILfEOqjA8jrxQuB0AH3BZCPNCrLaT8nsi
EsNaFpMLUY/3stj5gGzZKVHy2owqhwOctx7Ky+kL5n0bgKKhzIfhGsDOQWcxScqzI1ydpG7e0qHH
fTBhSFoPwFi/waQUuYB320gYYLX1LQh8ODrJWZhKpVCmdBr6liS8EUcdwgh4nYCu1CTOSfGkUE/F
oVPkEEj7QNWtTXk6NEk8IE4pojpCh0eJMZTLisF8miI1SXpYRQ1dAdSqSj0aC9SmYD18xdedcqOc
JXVTuyOepWAMRUcv6qgLx6ez1BHQYIjkRbAoIs7+bLLEpJ2zJUXnIfgjtkpZ+hh2cvtA8IX6fHl9
rIBvLYnyqmAqbYwihqS2UZrrxcwPYzJtqyrZW3LstKZU+GI7cq4Ae1NX6yOB78ok10mhKWUHqUDg
qnaYYZx1O3IwoO9BX41bDNHLR3nLy6JzxaqfxVoj2HR70sqibjBPFI125iZ3pIdM9XEn4hcYF+7r
l/wmbb7WG0z0ebVUsWy6vJUhE6NxG6P8bRrdd1RU1jCsAj51+PP3QsZKRIDpbYBlw6J0Loaa9nhS
Zz5pUhtdAA9jvM0FpjFPJusaopMEr00Rldsv7d1lnPS9DK40hEXBbXCLjIYPUonAJRcDJFhAydkA
MZojlVUzNdZSqQPsyimZA5InynbZjfkoPmCuHgPKN+DB2GBa/CDcYKYXM3KoP0V7ILA7Zsu5mazj
xMMX/6Gup2r0zWwM9T+1aqDp+sPyIqtcw00MM60xaxHUlUSGcTCr+D+GW8essAOanTx10weMNXqg
N96Gr+NTBUQwz9ipB16vGcv2rMVTd1NRq3hpChKxBYDIBcNMMR+jpgNlz8tl08POOprICSkImyyM
s3y+Gp2aTFYR47GZ7crFAwb6+NhPLsn9GfBTEfJTjyHQZSukdG1+YYHpIFHr/0c85YgBZokZRJKa
QS1xg1fMrMJDgrHN0fai22G01OW9YZgnu5JIuWSrnOQgIdl3QL3WYEnuQKQaGdeRbmLmax8OwIkq
uZUN1nmu37qUL9FSqTMqEqyRTjM1Ps1XhmkDQm1DNrn5Oe7AZxip/yLvxzS3a8mUIidZNou1hJ0d
/GIXvCXjJvVyuE7U2LKdesQAE79xlxmarlImlPZacwqCTRItImUESHm/LDfyY77N3MgHqJkfgaAm
eIgOQPnccG0iTzZlnQDX1chjh51u0OFQnoUAYN0wxYHbeOrsYzR4P22A2foreuC1vzHzcuutprxM
bSkgGpqwbFKrRuHWBcT7YE94jGceMmW8YgtTpzC2qWrIoCNhRumUrCV5EVRYqQGwy1oGmYMyb0wB
c0wlp8rI8jPKShKlQ0MiAR4JeJL2DCC8fEG7hpW1GBqYjM7jmCPeoijVAV1noVVEdcxTs2ud7E7z
M0Qkykl4ACGODeqBk2nY1j1HLPlZ2tyvV0hpTSrIYVgtWCEAy44GcCQMMGeSaioMINLkaP75F1kN
ErVeEkrpS5sF9RwUECoDjxNonntgP49OmN8ApcPpFqDFNwQ4K+1ux4wX/DGvyepIyTmswpVSEKSo
y2F3SUTddU4ArsPoLkX7nrEBQ2QKXMyb7tyr27H2+N0GTIUydZKzwmCaolBWP5ersANQHl56o1CB
B8IE6F2fGV7Q8l4qrEZFRApot0TSQTS1dwe0WuhgCJkATFW0UhyBSVZonuhBoTCOWr2hVdB8RZxC
evr5vVasHdYJMgR61tBhRlcCOlXLCm1AHnsoX9SptAfRAgLrbQimO2GaefeGXEFal9bSqCsagFBQ
B2UAJpj24Vn2YkxSqnfJFakbWq7gc64L6/zW0qhbWo5iF+sTqhzyKTsu/uKKf4rr0ItPqi2+Am9t
2gC6prMvS2VFfWuh1B0F/UQ6FDOEdjlYgAH0pY43lyUwnSUG2zEXD2p1kChR60pAJ1tZI84s2gW3
zT0ZmU6dV0DRoZnKIcE0z4az1mTIQIA1NUNHbwUdjIDUEsCp5OUnlOOyyU1g/RIWnJA3z8sMtAzr
nU5cIyP9lCQZgDeLRp5ApIwBSF5wrm2K2ZaIUXWifZDbvIcCezc/RCrUq51MFkv9++wHXDEG0QH/
uSPN7sgTO8sfE5BLt7z9ZCnmapUK5RO1JpB0g7xpJbAEAmFtlBqgLlff0MS1FOqyyRnIVbEutKkC
c60HdaqacyZZeeugFDEEIqJWtZAwmA+1vEtUULjOm+9o++p8qAvVAAcmtIhpFDfmRnIxC4Q5xOYJ
VFHO4o0wzieT15bCWxf5+8oaJ8Yglu/rat+ACD17eWhLdlkiYdr6We7WgQ25oLBA4M85M55kyuHh
LQXQUGDJoqhW2435w0SPc8RLk/JuGd1IhNahSYZdJKNI6lt3k7lk2gJhp24Dh8/hO1Km/VgdIeVI
qywFXhrRE1CRermJTpjulaMlrIhsreyU4bA6kFIN76oI3Co7Gpz0cXDnn8Q26q4OdNPFL8652zwo
HGvMWhu8p4IGQRGD43Q/eK7iDicV1mYGFShK3sSg4OgE00LBFsL+Yoja+tJ6rWStEgYJRHR+/rO8
Av+ME/niC7CSnBaPo2++dw1FQW+AhpXh388XoB6FQgLyG3QfIHgbID9ibgFBV/IIjHkHQPPRvt5y
DpCp+SuRlOarUbDEUw6Rrdc+Ap7JG/9YVwPGnNAObWPmyA19jXN0zIrTepkkOFrdcyGfBRF+FBvr
FrtyS5rQgL1ZAtXYlp7K28jt8C4qruajuTXLHT9Jxb6Iq0VTF6NMdSFoiWMFQzlIXLdgksFo1wI0
SXQq527M9eTcJVP3pK8LRQzfnYLbe8F+gqC9eMpv29vuJtxrV60Lni2wPneefpC31o7X4cNUZhTA
AMILTB8N7POf97xIjESTSQhInp+CXbh4PP0CpyBSkChP/Zh/Cb8vaxZbsT4EUv4ji4C525MLmmAc
JV7uwQCzHwyJc0l5Uqgb049RHzRkWWiJdoJln/dgCVc5HULczaMuySRiEkQnFQZARuyDvQF2XzfH
xSRVPJBvX8coFXEuJtOwrs6LuiNNP3RDS4yPHtxg9zAuZqvtTgbH9uVjYj1E1npBXQUlVGQNaKeY
kA+R4++tW1XW950wu1PyFtffCiowtykj6SqpskpFYAUod0z9r7WpZFf+if46Z7BVOwXp5hHZtlt+
9y7LUaCl7R+RVDgWtWYqzkTkkht+OwHPO+IkQFiz4MZaBHW3AKat5SlRwikajpYF6Gaw6/WAkNPV
c75oj5UGxNMAuJE8NCdmY8laMnXJRIANidHfW708w6hgguWY9fZyQOsVeqFQ6rWVn4nHS0CzDehq
U6lrF6E1RxGJXMD6es3v/iHy8X71iqv+BqDEW5UTGTKrCqT3GqgJSGihyfyz9RqF0NAwf4DmwC2Q
UD1A3B2AVlveAkV2eRIc0IE7cJDH9jo5IE4UHP2q5NxHpqFZfQG14mQ2mrquyX2U4JBRmAI5cq/u
Ll9G9r6iIxKBjSrqyEh8XqfVFd2IUX9SypxcJLfc+hS51bbx6l2xH594SUnmolbiKLvWFKEI5H2I
W/SdVJyG6aGXfl1eEtOOrURQdgxwYwE4ffFobirjNtQRPNWyn4EgCcRdoXtZFrPdCTOt/2wfZcwA
dWsm+QQ1UTfVTnWUrbkjg/fisdvwxjd4W0c59HiRxEYmoDCTeGWajZ0rN4F+e3k9HBl0oxGwn8Hn
RIqhCig7qr0CkMS+5XT0Mc3jx5bREAxZFTbV+83q0HNTINUIQjKOj5aJ/aPTT6tjsSgTXEqjEPfk
9oKJ8hp8lQI63o6LKxUwVPou3onP4qv0o/9jPJHaw4iuONC2JLdcAChy/Je+g7LTelSk2USaR+PH
+ApUkQdlm29ABjNsAT59LHQE2c1ePsSueZ44MS+zyXu9B5QFSy2xlKP30B4T0dFLdoPaQ+z9hWYA
QDt61a6NDbFiOeB2Bh5KDTuCWR0zZVjCCSM1JQFKEvdVR5wE4hfTVa/ze0ypnYHDyp2a4SkvZVsy
8Fv+NWUBGF60+wY4zuCh+cYFASwv0PbQ5Phl0LrPDbHMCQhLZFmV2+jJXaz0AFZPQ++yIPb+fUii
563B1dr1qITC/P/oveEInDK8cMnbrI4QA/6bJwPzYv7T1fJl5LqRulrTGkgEeto5VdPrFqTfl1fF
E0HpZDYa0jiQRcFGA6P6WKI/4LIEdoCyWgWld2Ir/+eZ3rnmLchOx4XgL/q5A1bDn2B6vUf95F88
pJnKtxJLKV+oRCWgWLAydK+gyPgmNnZ6BnQnjgy9d2hObZHXl7e8uIgnlnJ2+lypM5rhgTCn9akv
qsGhAaMgeqRjl7OvJDv6xZStFkh5umjIAC1JPF36aO7bTffUusDqOuY+z8/xdITyc0KXgvyWLGkZ
JHtpr/L8gbMUloRVmoWe6wtBZp8W5AVCcs+SG3tSvbHQIEnat+RDcNbRcvp0WSZPJPUMSfSmyhMS
9+QDuHVi8Bxm3mUJzHLvelWUzxsXJS4lImJsl+55jEwwvk4vbR7fytroAKFvH6Ftv8KMnyBr59iU
VB8kHbyKKVE4Wk3WX0F5vKBapKwYsbegLQDxSj8+BSHANAMQE6m5MoLa7lu1prVIsver5E4I9uhF
IUHL37RO7OkJjhM+B+B1VuJavy9vtEIU8NISyZ1cyRvC/2bpRqfU/OJ+vqox9VG+kVbA3gF/I+iZ
kE3TXVDU50jhSUBjMpzgzgR3HYZEgDuHr4M5Ui1ACW3BPlGBOMitNS/FYIkTbfGm2POyMSw7gbFf
UzQBt4BHDfXNKCQNaFKCcoC2yFX1uw61llH6TiPUWgplBLPOKKJkJFIAAjvKd+Jk+Zc3n7cOyt51
uhWmc4uASkKvuKZv+unZ4oE9Md9E62VQpk7VMVrf1xgxUjcS3n7KdtoaJ8xk49RQC9ho7uU1kV2h
9WktjjZ4RScGIP2BOWp00Di3YJ7WkVqy4ltVvLssirN9dHxfy1MB3BGsTM/24Pd9iZdXAKGeLwth
1rhXC6Ij/KAJjCFRiSUCL6I9PYfnZUC5jYQv4g1YyEBNPwFPhF9+YAZNFoi8EJjJSKLTw1q6PIkJ
Bt8jW7lG+5Zb7hNEnR2yZhiYANoqptF4QAXMeGMtkrI+bddLlhqRzry39rG9IpBW0TVCXRSjX9v7
ap9ft4eU4024QqnrrCeytmTkoiU70PicVcCIYJU+CAB8AiFSQU955VOmlq62lrrbPagFiobATeT1
Y2MpdiY8NzMBlJx4ERzr8YYWBR3QD5i5A6j0Z/taaGqsGwTcFb0DAtrwgHXopI4J+gf0cda//8WE
G3GNX24ghkFMjPQgrqenQcQMHAcBSRmMjujITgtacrStdrayTw5Jan/LGGOYEClJ1HgMGttoHuJa
CMlQpl5d5dpVFNzl+fPlO8i86CsRlFZOCkECNXHR8/BWTB/LHkzS6a/LMpglBmslhNLCAKDjYxrg
oAh6D+iNWrwv4epE/A9Q1n2Q0x3jezA6HCIvSb3qxKuuM5+4oDVDyzEaW1Q0xX/WlKwCslgK4kxk
yTs3be3ud/mjfWgCF3UdFYmYctfeiLb8C+qKBnZ+kYUFCYqmpY8PoDyF0BWDnCbvHxCeK2B4t7bl
F+juw9p3A1jkF0DBgEwXw7exq4GUw7l8BMxEMFruJB0dpDKwsqgjEIVBBecZNBdYkwcCuJFh7I1A
bvCyNmynuJJE3f8qEMowJpI6V3TeK5PgzwTUDQmapz/ZxuLkuImGfrmTK3nU2S6DMKVWia0Vh4cG
g0xj8HJ5795BG79IADcE8p4Y4QDazGft6cGhJZUy1Fc9Ka/RfbObnknvECiX3oxrda9dL0AwIvOL
wk+zt4tHUFMiBVvvFqB/VVxME+Z6gfkIBDcdPpiuxMpzL9Tdu1FI4+tCm31T4J0h0yisRFBHGAyL
qTYiFlwNVSM5sOatbhfjDNOapaBo5ijnu9n8ssEredQRtiBxzzUSdJon7TlBy/Y53ZZecYyOgzu5
oOFRDpFfbaXbxTH2UYN0+mI68xFMlXyMcrb+rj6GuqpDWGSgt8THkHLkcB854S1gUh3hNtsCyGVj
3F/WLt5xUkFdEOXdUhpwlwEIBW0wwZaYVes3l4WwD1Q1TIBBA/qKLrEucalrtQghMZjWDWUrZHdL
y4twyCl9PUVTxkAroIrQI/X5mhhWHNQW9s6ep5c+AjJb4/Wl4IqYWQHOPEdn/pdj+pBGXPXqcaXI
Y5OXJLLJH0fP8Ev4fjDO7SQHtJtoeuUtjr2DH+JILLIS15S5ZuoJdnBA1TMIAr8vG/BKxZH7fz4p
ExZGBzk5KCxkeuobDN1a0BPsJV3W/vRN+cesg7ciyTl9tAytIw2eSE1iIgbz5dRyahk8cUICPD1F
Bjq1PAFLo91dXsl7+EXpAxhwgCOFFpX3Id7PW1ZXglKBTQ64iEdrq28IiqvyZF0t4EDF0PWCiXYA
x5PMduaNW+vYhK7AcQ2sMN9E+IRwDdi1sN6UkrQtap/A/CbFwPKxu0+9FkQR6F1x5legi8/3YgdP
CyC/yytnOdtPYqndBRG5XMwVbsJijE6tXGf54Pdg+rQA/RMmh3CobRGTKxGv3515qqvlkr+vlFRp
w0hLJsi1CvSKVW+N/MRZGfnyL2e6kkCFEVGogt+0gwSSQunPEuD/Tddw5GfSjSkepMTmCCQndEkg
5YrGStHg6yBQP+nA/dYOwc5qMRwNInpvxDAERxz5uS/iNECuAG9B1AAS+3kHxakbq5Ts4N9RCORk
AF4UPFpe50kAKpGfAhNNcY7cciGoWAbNFD9E012ngSF3ur68ixadYRdGOwIiSpA8RZGM4YEXyeOs
lmGxP4mkLHYvVlPVJDA2ih1LG32vesovAdC7G3NXaTZgCu7FY/qa7XFNeMlb1pvgk2zqag7DUlkN
iYiFg7xf7pVDvDeutF/LL/VGJYgMTtjb+Ut/HbuB17xyxTMPGmN4eDwCtk2lx8daPQVa8wJ7DhQz
t7lPG2fIHyTVkf/khAXlPOERmW3jHMmc6Y+KcfzbxHJMP9Js5TH1O6RetpcPg/dBVNiRIoprNOJg
8NDFC+CYS78X0lNd3V2Ww7QRhogePkBJgQeK0vCoNowi7GH5i+hqUEE3O8ccq8uRQGfNRyECCWAH
+2ZMxaZdlJ8pmM05doEng9JcPTKqHIkBNFq0OBtBQ0rs/7dPBqWfaT6BMINAd8R97I4KbI7OkcC+
8R9HQUdlVTP05URwx8M35drcgNnEQYMhwNNQbwVs4L7lpWZYqX9TXEmkHIQuDlUMZ/nXfEtHdI3e
ZQdUCncwph03fcEVR3mLdAZ3XJdD18glW1xgw3ndofLIXJng8gCYyAX5YrpXa6M8RRsqetcTJNBh
KYqnsS30oykFoQOSXGB751X0pNal7ImxXvNQdJh3dyWa2NmV351AZw+oSWh8NY02WOMdHcZLQREj
4EH/k9v5ZZEmrJaCkAb9v8Q/ryTNoDYzFTLDLIeL16ePBag9R/2pAFRvQ8rL/a9hUr9z11YyKaXJ
AZipNQOURgWz9ozBhE7mdHoQPbi0KkpPFgGIWmYOCZ3xyxxPw3KqeFAFPBGUdozamOeNgiMajF+Z
+jBq54gLTEA2/9IyKDUApHMTDwFkkBFO0iKFBqkngkQoANIo26jny5acldxFneZDGSiXUczBoBkT
rpd8q2+6XfYqbbtD4y1OfjNcYdT7e2RwIJpayaTcRwoIt7qUsEYM/J3RLPJCCtcpylKijH6+yOOl
QNmvCDwmQdupIdtBvyqbbOnmJsYilzshv66TnS5tFF8BU2LqhDtr9sCqLvdAt/TIZNVrei8jEuVP
xbFSiFj4x3dQ/mAE2Jcuk3lzdRPs5RRNyvVD4II0F33ZQDXbFFeEs1HZFQ/Z/luxwUo2dev1qJsi
kcCTypbh1VrjoJwPuEUgvie8XAzTlK1EUZe9znDA4wJRBejgiwbz9HLgJ2h/KmrnsvqyI8CVKOrW
WyZ8X0cwNAd/fIxARnmT4MaId70bbc2n+Lf0Zp1IkQKx70uz4SkW2/uuxFMWobOEUBD6d1/4N5ff
4EWGEX5g2D8SBAhuLYYZs6wEUuahL0IzGYd3byj5w27ZDYUdekSg5Iy/F0D0c/090yJZIoDI8doH
miUlEvSiVqWRIFs+dW6zI2RQAgrKwmkGRkHs84bYyc99MYArcZRBAs52I0zkPSEhj52JpTth9CWp
Rz/sJXduOF6DqaoraZQpMqVwbMOQ3IritRYmoHP+rhJ00/R/Lisq285agDojgy/ql1HcSWjVPiLc
KupGfUsUu1w2k7bV0xtztHVX2RfeIh/mSgIV5jd67UniGShoKDoB3ZxaY6hMgD0nvFdBqeZbM7XC
zVALzSnt6n5f9qLIyQsxQ7aVQLqbLNUDrf37LJMA304KBcpJOhO+zdzPTjLHhbFitrU0KoyXktrU
BhCq2+Iyb/K6e5KlYfLUErAWCtKuSooacIzeh8sHyrqIpHiHCh7YNmEzPwdRap/GvQraRAxbvqCm
pkS/L/8+q66NrpgPAdQ9AFFIEEo5BPSzMzuTu3Tb8gdAFVB6fbY2pmlrP5cMbV78nij2+akWmQGG
o/4yCQxW2jme0c1pj6IKIHKxBeKzdQQYdOKMY/RkRfp1JjTgpmpwRTUl/dEIKL110+7yFrAsgbT6
DMqN5NMwCqVE7majnzEzvxFDfQtI1l2i9Z7RlPU3YlRMbmBiHeCyYGGh7skkL0AsJ1FCHDcYEZOa
1Mb0YeJfXhXL4qyk0CkatZGNcSDBTxD/SRUNs3AvYnEzVbxkM1uOCfoPPNCxKlpBJ3MQK4L23ynK
uSsR6ACOPIzAjSHyOJeYuiqDCgj43QaIbg3KCwMcH4CpMtygNo5IaKfqZKdBH22CsL4LWvFqSgRf
zcXNLJqOupTbSNO3CvoUo1I/N6P2OlrxFSoOvKZkhufCaCOwpfFpKO69e+/VQ6crRUnOSDascdOr
5EXaRneWMz8XV+A9ubVueK01jOfBJ3GUvo7jXM4pyWtKbeHowlu2/IiWYXNZfVhDAJ+kUHsdFCjz
j6TWQ7KnhIEv/aP+JqB64nbp3P+nMKJkqx3UBbWO6hbC4gg97ZYf7oEqOb4Sygh4fs4YDNkfyvN/
WhmlsValj3pQIVtS9oZtRqGLyiEnXuTuHmVVu4DMyJOeHU0AiCvh/tHvFwCG+R3qPd/ol8WCDERO
yAPiChL9XO1e2y2Z2RBhbVHd9Eb/PMTiVa3l95dPia13H2IovWutXB90gpelpT/K6H7STDsCzNBl
IawyyKfFUHon9GUxF8TNov3hSOowiTv9EpxXYyO7E6HO5iVEmMuSTSCIwA3iTChzrFVLArJ3IjBq
3UrbV6CetQAVxVkXw8uAT/4fMXSXWldq3dR1OKTO/Xuf1JezmdgpejoVJzkQgkfFTn9FnHvMVPaV
WCpqCXt5nkxyaFn1ooqVHXL7I1mPk08rkz+rXzYrpZiHWBnYBR7JFDBp6I/vhdO3O/o/iaO0XZWH
Pmw1nFdJQFCkX+H0nWatTyIoTR9n0JhEBHqzQUk/LA/IV/iRmz1pjW/NKAIme/07Nml1TJTWBwKg
MRUBErUA0YDwnBi8qIOp5ooGNCBUi9DyRp1SGMpWhUIgJIjKOUzCZ0lKr+pQeOXoOU8OfTxiq5XD
+97p21HeqZsYmGSBmyeuAdKJ0C2Ps0vgJ3l9U0xFX62POjOpNAIQjyPeEeLCRsDsyLHGu8Nkj754
jpUM+pSQtS0boukEaRaofdeArHL0O9kv/eQP70HMyjmg/enjxCinGI7RKDbCuyUUHcVHRXq7HJon
5Woo9u0z6YgqvNQHYd8mPwwwj1wqD3JUl5ZLOcqqqaWkmN/zZ+Jsa0DkJ32nwg/SHVWCx5i3Yt4R
Uk5zksJAE0CfbqdVe+pMY9dZJg9WhtXd9mlXKXOfJnLXzhg5xAM5nNxU97P7CsvaYaoZFQ3lKriT
jMOCOiI4fLITL+vAdm8fh0qH5YlhdYmQY08HX3sWI8d4rq90+DhzBzCpzEl0X+XO0/DWTCP2DHoO
rrMUejvigUd8ah7fJT4pFC/eHPjivbWHJwL3o3X8VmyyWi9ldpYwV2uhhmhBKXZ5Me1qIT3Okepf
NjtENS6oKg0qJXYj6qYECAyEV4OCTnC1S91RM8ZsG5pAS97P4qJY4LPT9BclKWQOlBDrKWvJJlo2
AYoOSmW61qHnQwiUGCyTeAwJSKZh6Bgenq4oH4UgtnQvL5dpZNGjCWRrNGKjbeWzywX3rxAN8FG2
PL8s8T2ePmnOQ7Ni3saVDMr8jJ0sqCkZGNBy4KbID5GlOJdXwZNA2RcjqYZSTnDfpwrv4PGk9fO3
LPZqEZRJKeqmr+cUOal5n8aO4ROt758JFv90+hets2RPvqjhShxlXKS6BgvGhBUlu/JKGZx6T3oF
BHR7qS2Gz0O0DxWj1x54Y/Ws2WAQy/6jEHQqrE9LMQQ+PYkuS9it9Nj0e6Q1MSEIOtnGNoCLNKB0
2jno/Ibp87vc1Z9DpwFcEq99l6ObGhVxmovaSlGDPG40YUZWraJwqy8GkFnakZccY2U7Py2bsi7S
rBexRPabINsux+5mfuj/TFucMbi+xXu9BvIO14Qzo4DVXlMRTpkuVp8TnVJPIjgQkHc8vXZvJKrh
Q81zrohG/r562gUjeCo1wmRtZnfD+BaIvy9fQVb7lwVoa1B+gEFRUejcBegAajkndN/dnAA9JJcN
NPAHV9JSurKgGG6vaKE95csp66xjoQTuZfksZVmLp9anRZiLHEjSvxDFgyb/DHVMIU8axzuwriXm
ZzR01UmwmfQD2WwEdLsTTngrlUI7XArJNpUQQFBNuVeS5c/lNbFeevAEFhiqgG+IVNXnM0uRnoki
sqVTG3lDpW2t+SiM46abNE/WeElw5tpwboYJDjCg91OuQF7kuJJkPPCU68E19/0mAmRYDvjhMrFJ
KjxBpa9tgRB+eZHkYGhLR9Tlv2LJZ60Us0A/S5DPJBkw1G6+1E4ecA6NVcWESn6IoPYRndxTNC4Q
MfiiA1IoEU0f4355lvwCyNkjgLqfQsz6pzcDhiQ2PAx9YqovLZDyHGOkqcZcQzqGELYEAoOA52d7
XnzE20fKY1iW0rbdCDHqMnqpKaNBKOUcFSs2Wu0jHXJO0xJNPaESDuTkddZCD/riLXG+K2qrtocq
9xM55bxnWXMIwDo3kVNBLRxTa9ThGcMwDjkh/2jc2cNsxT7P3eRe0jzlKG1NN3kjoyz1rr9ePG3f
yrZ1Qm+UByZQr0DywOVVUFnbLBNiKkwiAIGdjg87aWqXluTcDXMzKYGniTxqHKYENGGSES9wH9Kd
ZH1thbWqI1zKwtltYwxE9y3vRrDuOmgP/pFBudYYw0maXsOyBA8GSIYaUDkA2S4GcE96E12Rps/U
je94wSZvZZSTTaK5NNMC1nNRFNus7gPxey9NA0SGJqqWyOxTRkxQ2iYXRyyMkNLqYADRHXM3oK2R
vHHLa7nkvonYi/qQSNmvrIBPQMsSkuhCfh6m/r4b491lE8l+FKxWRd0BJdb7JSAbRwYaB7TOeRii
Bsxt+pLs+63CiXVZK1pfc0o5Uj1pkZ3AyxLt+gPAo8YuBUSwPi4Rx54wE35rSZRCTGUuqxHmQ/Gc
FJ0C00SCp96Z6C0RoX/ZiZcWYJV91o6AvrySkguqJJDOAPT9CttqJ4DPJP8THAmG5HA1A3pP5APs
sy7bepVkv1cerlVUNHqRRJZ6qjBddMSYz23id4f5Jj+WaNwB4VR+F7q8Tim2WFS4RAX0zMoX3g08
MaPFgLUWtHPTJc6U1nbfRm6UfQO3BNv6IYk6xiwGtKBm4gqYXeAu4s8p4SZSic59daIfIqhQWdCt
vFbJC8+6+zv40mxJ+30CuHMuhyb5rUuyqPOSpQTcMIQONTbcYFORhK1oJ0+VV/2UwFw/b1PxWzfu
Y3WU1RpGM0oEDRsI+k5MEKP+v1Qex4YwbzX6OGRw2GFqmGZlEkIxLFFJgjrAs5RAsQGHewG4P+Qd
IRcDda8ENJvXxMW+ciuxlDGpgO1ZYjCTvCflN/3WRBYX0MXI64uv46t5LSHxqIc2L6gkG/blCDWA
xKqyCF5XhTpCzPENikG6sYcUJG/N4kaxDuRG3swLc08BiS+iWiZ/ZSKvVSEOiwh0HWjecFJsopG3
t5xzI5fny1JWMqjwsa6HRJN6yCA2ckFCKJ+cYVu7pJ+40x3egbHGEi1lJY+KI6UJ0I2AvCfB8uQO
u3rTO5NvbQcwEaZeb6KXedpHW0wxpyRK8A1Pt0katzt9K6D9+BCVQO6szOYQzHM2agveI9KZAMmr
Yupy9pZ9fmgBwDA9kUTdu7zLAk1asLedSzhAUi+O9gbmEQF3u3i529V2FDoat0jN1E4dlMAq2tJJ
cPB5ZXLRZEUNSgckG8iwcOF2hAeKQE8rHtocf/GJR9mnCux63HuAJn5pKC3lIZwzYDC9RxAZJgWj
bWp6C/QJBG2D2/eu9ZT/+Av3FjrDZFvQsnA3HuT4pW+doXTSiltuZnqo1UdRfmPKBEXMBhn2SAju
QgOIOMj4nNMeA+mzpPES9sx32EoateuqVgxZYkCxs123azcAmdvp6O/iMRbxFkWZHtAgD2Y3YKcz
ESRMSCo9BiNmTxMRnVDp8HxZg5kKvFoTpcB6b5ltRHorOiH0Tfk8hKVzWQLbgK9EkPWurmFf5HKb
SiK5I0AShxV1tIMunElpdnEAVXw71x78fZA4PAPA6oK2wBEqIj6SCKArZYriqRrbtoQFIFWy5ZhE
SOwg8+IYT+UmBEC0sanv8WSPKieQXYT3dz18NpekkVlpWX3Ge+ZrtQNVqhRwYPgM0sBSL3YbA5Z7
2nYa3pmS090qEwbeeR6MHRt/LP69MWQltZ+SRC8sqCt6WI8GGoIA92+6nTe1Pkm38otm3HVS17FV
pkgWBkgkL+0RMSNQKjD+hYBcc3SivWit54bkTFu4WiZ1K4NiymJJg1Aye1iCa6qx1UdS51V+JFfj
cTjHvc3f3f/FHv6jWu97sdrdKs76SmtxpuI+PqtOeZveSvdL54Gy/C+O4OKgQJ8BAbx38mdAlmKw
IHbj2Efy6F/g4zGd/GoXqHs8dTrqCwM+Z8bMkAyPILUIzJD23+lbpDF4N4u36dSdbia5bxYR4jCQ
uF3m21B5HDPdu2w52IbwY4upR6tYN2q8kGYi2RL2Y4BerEn2xXH2dZU3Py6R36KDJBWwkyqGjBH0
0ZnStphArV2T/dun5/Yc1HbplI5yCm4IhVlzBTY8HSwm/+KxwLLAa8lUeFaIyQxfBf0lyMsDrudu
IQ31HplIwbASpvP975zeWiRlFiWlBvMUGTCzZgBEYur52pADR6vE0r58gsy8w0qSToVgU2P2ajbB
9pNsSuYqTxgjT4Fq0u5AdopS8zc0Zi2OeiuoS6i3ZY94wEjjvRijzqT/KZJbI+X00DOb6taCKEtX
mRXiQRM7mCAUKFzA8biDrWxUv7zmZX9Zt2AtirJvGL4ibLEIXwX1PIuG06oonasvWsnrC2MrIrg+
AbeMZDqdvs87sZgtE4rYibVT5BiptbYcdeCJoMxGsqhjOCVQB8KLqLja4Z2/lMQBgT2cxaeEn7Hh
iaSMSInoxqpGrKqRj+Li6I/SlsxyRIs3mI78OrvDJvZ5TokplFTfLR38xV8YS8eyayYxxeuR5BJ3
IFRBjVNreLlKVjwKUjVAapkqiu80GoUpzrGJSX+ELMVBBL2laVTb3ngDWTOIN1K71h5lvXE5R/jV
8huaQiAOEVShmUKh9jPKtLZuLLQ3qBu0jGuWLf0Pc9+2HDeObPsrE/2O3rwTPLFnHkjWTVLpbkv2
C0KWZV5BAARBkPz6s+iZMy1VK6zpvV9OREd02GUpiyCQmViZuRZQ9DXSgGXaefbPVl4KdvlRJfed
ZOat2RMv6cfaCEFhthYIcRMICtdDBw6s3kLbcp3KSf63T3riJatgoWxcn7Q+NJfmcp1LXEn4/TO0
HoOqsITSmvzI5p/D+JvHPL2yUo9Rl6822bG6XelZGiDqpsLQw39SH/9oVU+nBMHzkUzVas6ekSt1
uz4i6DM37g8X18iPJRA/2DunvCKxNHpeVnNtdDs5t2Tm6dx95GM+MnLiL2MeayFXI1B8iq9WIRqV
TQ/N2SpFhtLOU/jpP2A/+vOBf/ve1s9fZYM1VUOSrNtzyNlNGUCBRu1o7u/qS2ay9eV9XPx/z2QS
BFAgpVB/SZyTg8gxWSn4OlUx62+kVGmTfPn1UX/XwMpl6oIsECLX60K/eianmihfVs3IWNxXmH0x
H5HofWTgJBrQKpRztXa/K3ZRimZXhfav67yAsOHVM5wsUuOIxWA4A/kH5qNuqsv1DtQ9gKWj/Ow9
g8cNI68f6Vi90wny1uaJqyJWhl35swweH9r5tg1F1pZxJovniBS7yb2esOn95JxOd8rIzMyXE/Qi
p+ojAcX3DsLrZz/1X9XioOUaz15guGBo5KYVP8Kpzf8nuwQdZ3EQ4JJ92tAgykLpRiEIaUNSVfG0
G77+2sLPfuC3ufm6oH+YWPfRq40oFVdmWLXW1wzZozmNc32JocyX8EEcwXl64Bcrz769oyBcMan7
VD3Oe/FByvf+av7xJU5Og6cGVakSX2KqvxYQrgvmbkP73a8f9c+53tsnPTkRSzkr4RPkrxMmJ0on
LZt9jWnJ0v+gSfAjOyfHoir6xPoQWEox4pT7PEkFdIQr54Usfx0zw6UUkq+QG0e/Iziz3r47O4eV
LXyAWcE43NOyvbEdfJUvmtz15ZeiLb61M9/0DjUf7MufCP3JroFlaL1Bec2BPNbJMxKXNH7rIddc
ezaA32fLPoQ8g7hR4F4aMyj96nx48PfRS3u1RvZw52fxZ+ShG7zccx9i1XGuZAaHvuk+AnDf8Xxv
vtuJi3BmCB1UBda/gxCnRCbFzQeo27sWIIgGVSaIjQan82mgJg99JJ94w9CSbHyEIPZhD/r6LU9X
GA2mjo8gFLpQ9337bh2mQrs0eAq9IVcURxAK65/5Jd8s36IvKm/uqUj593AC8jH/D6rmmEN4Zfxk
CT242cVbjXdzuC/r7gCw/4Po8c6Rf2PixIGC/62vKw0T3FV7QP0HOuq8H/z9Xz70YKTEtLIDxjVk
CSeehTY8CfSMI2Jaup2cIDOOmyXBl6n5/L8zdOJdYk9pHckVWI7ALDrcl8uzxFStqz8S33zHveCJ
UCWIPAjrgjrx7cYYqwnEMR0WrgddHUv61Aq1LRpvP1XeB8f83T34ytR6Dl7FBqanwTAPz2SHiaQF
mc9Bg7/SANIWc6beRtdoQ6vj21+v5Lqz/7TzX1k9eWUlUU5frmU7UrN7GckjY2MDBDvZlE5y5qxz
Gb82+A60iu2+ar+j8IqU7LQW37ruOAYr4CY29cFuqn0gt8s+yfqNvrD3jQOJw48use8u7SuTJxhH
IscxCkD8n47VxWTODf0CCqCcE9CHxg894x94rPfypjePeLJrJHXbMF5gj+wNhCOKc3upbuq79bY+
/RDf9V338tf7idZVBZE56J1AFe2fPKJw0EDbmdXkkGx5G12wkv5PTvcrEydPNc31VMv1xSHmZmRR
Z4WTpHSOwIn20fDv+y/sj6c5OQuh9oTDVlPh1SqWxc/UJ+gn5CtZxrJbueGCi+pZZkn+kZrbu47y
1TOeHIcB0ATmnWHYr58C0MsSsZvG8YMj8JGRE+8VJH2ziJ+Qs+0yp4ZwT6i30fQBC9tHVk5iGjpm
WzatOLo0Z3N4baEK3vzF5CsGkTQms33M2yO8AB5667LchRvVBn2dTqT95pU9uFdH+qMDUWpGlfiI
L+Y0EfhpLQCkBzoTkHGc3uImBfLEaEIHruMZcoEdP5whB+0/yI7ftYLGbYDnmDv/k3tyrOh56aH3
ZPKVk4mJm6uiouaDVs7Tl7M+i+dAtAny5SHaMk6SSVEJNmhbQXexHo9m4XnRX1p32fza155Gr1Mr
J04hUJxRp4MVJqp9ggSNDF4euGXeFXe/trQmEK/DyKmlE98AIh1cvQdY0h5J3aoFs8ZFEZM9A7Dc
TtGeyp37/dcmP1rCEx+BTmY1TBomHanTKO5TTz429vOvjby3G16/p5Mdnvgzj5SEkbrimR+i/6P6
aDj73ZfkgpoWeRMw1tOkCeVUf/BLmCjK4zAkZ3HD0oR2uXXbv+jAf76kV5ZO/E5NRl75HJaYjHZT
E58N7lKkow6fGnf64Kr77tt5ZevE+3AZG9qttloeHoK6/ZqQ8BGNfx/s8HffT4CV8zy03SEEvvVA
nBtfatPUIByKm02/uNWnOlycm1/vAswYvLe/Y9cHLWy4IlQn+7uiogoDr8Q+8GoyZ97s8jMZhe2t
lE79EIhe3fd1Uf8gCyFfHV2xKzSYodEwDNhUbEobdd/dwJaPfTJnLSebaWnES9Lozs17blEgq0D/
moIusZFZ15czSP1CXQ4vQ1hDOqPDahoIaPhhhbEjbhgB6RhUjAsftAG6dtoUmuNsNGkhOmKgkzj3
NdJUtXjtF1csY7itGbNPuqOLl05d5ZEsdpMlvg37YVmuFiEkfywaW4dPRZ1UkN3rYtLbjItKf2sT
hxbZ7NlK55SF4aZrA8yULXIqgmzpzTxtZ5Q351RLFCWzap4mDC9E5XzVQCX4c6ILQEMd1KWi88WQ
ok4TWQegoJBLeKn0SiZvCS3SeZwwTSUjrzmyGleHSSdLcvBYZCuMU7qxga3FyLzqwWqaWa8ZqsPS
Nm2zmSToyLdOtFhIt8XI6jYeLwaITOBa2p9r3oj7uCjjl37qTZ3xgkcknSOi0C3BfESC3dTGpcmq
TvGJFWlVyIIAtBaFS4fbYDKqTopM1T04EA+TsBoksUCPqj5J+4ZMJc/mIsbrhEodi9p90zBNrkDC
2MDVEj65l3bWBuyyPqZxrkA9pKJ0Wqap3yeGgLpOatzHrplr9STzmQc6+Lo2abWfgdkbVpxPRhZh
lGHasw+xxlPdTxvmJm2vU+YXcjmQZGFXvbFLtaO+roKDQ5oI4BUp3O/jOLg+GA8rK/bgp2q6myDk
1GxNh2aSfC2cJvkQtzMTaeH0kC1ohfR+xLpsN1EbBmLnyISPOYlE2R1jQCsojfTUoxgomhY7T4+N
Gjn3Ni5J+kSBAmtSyzVx6AhY0Inj5WZsAk6KY1RP1PtOhdYdIsMUGHdIG2vaII88F1xJZ0ZH4/3s
QTbiopS2+o5LiAKgYUhIMq6lvvFjZvl26UUbHEtI0UdHZCaqBUlwTOat407wn1XwTKC4DSpA0PN2
1Vw/tWwBYF7qKdkIkKpH55QkA93EYibjBaNkDrN6MnGwjaM6kBuH0AasLKC0sCmt/DYGrGmrZi+T
ugxzPxA6TvXiivoON1CBUV/0Z6m9XzXxuA0cEzSbAXpQ834giuFdN2zUWSSt36dQTYjtfSCXedwv
BDNM35fCt8PLEpBmydFRE3RN5oa8NTvRi9A/K7oY7VLOEEAFbGRD627j2FKa9ZGpphS5xWguo2lZ
5gsVN1GYckkWUIdIOZNz3Vrr3Y9zoLt9KdmS1asI9N5qs2CCgk6dDycwd1UKx6mqS8L7WKZKuo46
NIxNTSYVaXnmMRYg6A3MIRgBFuVsPtvEYpC7awc13zU9Dxd3Y7ohiU2um97pNzGPKOJ/gibRzIsr
wDliU4yCDNOW1D5VQZglouzHe3fs3RLj73NfaDCj09Fc15hMivOBtUmcum4vxVb5lDiHCPt7Om/n
sXCitKwsHMCOz66sQQ6oZjmww6+d/bvxmLoAgyC4gyaKk8hVUsh9QBAW+wlsjvOFh1JkWLfbUPsf
JDB/aif7GY9fWVqDzqsbf8wRNgDrIYM5gxJcP9+tYinLHi34Z84jfXa7DQ65vfq4yPNu1Hxl+AQO
Ei5BZXWNZo5uANBuh/nTr9fwfQOYUQqhrgUtiPXzV082CW8yUwJf71SPI7oXoW2U/drCu/kF/cPC
+vkrC9QbdeMHsDBG3wJ6HuqXjj//2sT7G+EPEyfpku/2/dJRmNAaamAadBH955hf8PiDW9QpBPNz
GySeA4ZTXG3AV/L2URBBIVZnYGfhaNBOMFZdY2xrbPI6cQE2R9tfP9a7KwfuMxClYbA+Ck/N+R4G
KScc6a5xtp0Su7Ibc+t4H9yj3pqJ0QUOjscoBA8dRqsAoZ0cI6+IhWSN+T6VkSs2Pll9yVC7Lcvq
peQfDYqd1H9Xc6uySZgg5QwgcHTKk8hKUs28c7+FU8dc73Fy6wlBqh2peJCLieubBq3G4W3CBksO
pRYRRGTwV93N6EfznIfFPIZs109CE5tKxIfkX0oG//U8/Z/iRVz/8zak//Hf+POzkKCkLcrh5I//
OFbPvdDix/Df64/9+5+9/aF/XMmX7m7oX16G45M8/ZdvfhC//1/286fh6c0fAOVXw3xjXvr59kWb
dvhpBN90/Zf/6Yd/e/n5W+5n+fL3354FfPn624pKdL/966PD97//RuG4/uv1r//XZ5dPHD+2ewF9
S/V0+gMvT3r4+29B9DuoLQFYhYGPOzfG1H77m335+Ynzu+PEKAljRsNJsE9x/DrRDyV+yP8dwOGq
MINpCdePVmp2NEP9/Mj9HQM+Ky826jTgz0O14P99sTdv6I839rfO8GtRdYP++2/Jz7n6P+61MXTu
Y2SAqPoAVcPhPB3zpNY2MdNDv2GALMkeGlDsEWmeAaVzG0CpN1k6mSMbGY/LIuZMEqe49fym3yl0
8yKH9d0toYOfm3C2KZIFc2ii2Ye2qmbIoFm45Y37wwv86BAtk96FFVrJlBd02xq3wjO60s5PKlzO
xxb9KV7Ni12hR67SIClatMrL5tPSaJ71C4FShGqh/bwUeoNcvT2bmIOEsi/V2eiDi40uc7zjbLFZ
IItoazWz910cjD8sBgoy1jCVYaXVpq9mslUQnjsHhSNowmzi5x5aK3IndEMU0If4RzLqPu0oQZZZ
VQr6CD1AwNgZn5fKLcH3GsYqQ0oNhJUl6PaiS5fklaVtHk4iTMEXNmxBU9kemgGsIt6cQOTbT2QW
ExtvyrpNdtyvG+So4HYGW67aKWdNO4MmzlEM4ltax3YrfI9sIlCE5AsZHgU4STLlWXaNx0xyKpdp
G+ll2I4e0jq/KuVO1li2cAjCY+30SxoUar4ymNVKO0GCFNPsyKHattuNNJquxRjhJS1JnFdF8JzU
LdsEaM+/dG1BkSl3bV6RWeYxozGKjcWzHOcqB23qQyv4FcbqqgO490w2677N2IhGWo6M/nnksdyO
/oAWbia7tApDklellltvify98SZ3U7NgyhROtk1ta4MMGqZlLgQ0cUOjxk0bLMkOLNTOzqdTmNFQ
QU4P89xftHC5TINKBfd61NNxmDt6HWpkrGkhJ+fIdYR+9ZYF/ZaTKr6mHtoUzkVbuptgQWd+3J8p
WDknzDRfcAO2+wYiNmeJpaje1F1xNN7o7LQMxZfJU4Gf6pqPcSrKutq53TDfkgaTCrqf2KOZe4jP
YFOVAsE5dvEO23qLu6v7VfS6vRFNFV71nsFUY6SsxHjDyEEd0IkAnbE22cZVa8986xWXQjbhgPtC
Qo/ORPh+NsY7L2Tp3FquyqPTDs5BsVFez6qrt1bw4sfijw26yAbWXzaiae+BInf3HkdtqK6t+KIY
LS7q2bfnpIuXXcJmDjCMFsUl2iumK7gKzEiR0DNI+QdoAi5ugIE3vwbzZcvlVdN54SH01XykwWAv
FAiDz6JoZnemrSF0XbvdmSW2ukNMITt36ecKv6wUc56wThwxthddNYMTT1nblv1F54wWQ/bWty9+
48RH2wXdeUFadS1H2u1m6XtV2teDeYxZ095AE6p9YIuoCZQ7Knqc5mI6CLeatgtTuPtrFlc/qC6m
G2IXck2HkO5q9OplauzLXVy05kXy0k8ZBshvnKX2lgzUhqbd4zrinZl4bBkEoWtylEhGnjHBW3+i
ox22KBWCVHn0uItWtXAENBFjlbtsaaUs0iYMzVcZl8VNEpV2N8dh5+DuFXcXSc2nW2+iIUm51y9V
PjVNeW1rEV03OGgZYZF/E7eabHVXxzd1XfIXJxwwmDaXAyyycbaPNU+S3WCD+bGNRASy9Zq66iwA
8fN3AsDxebQV2Vdl435tigmbyVeVbvKooRYDkTzim8k3VqB616FTZuxtv40qaGBAA6oan6TfDgxP
Q/snTBXTZeNpK89K7kypmq386nGv3dA2UN+bePJR9qiESAUu7Ickqd3bou3H721Nw+uIJWxrR9/W
mcJBabJSCO4c2pKxjViEGXMw4VKbm8KTmyrRJGtJXe762RHHqCEq78Zxukxwcs6VChXonHx5HEdc
jrJ48CaWMqzoFQeIsU+CsfIzSqF1XoEp4sa4y3IzL1MF1Tj4jotukd0h5vMM7qtCKBwNiYmqaAgr
0Ceh8OvOrjp0vBiT1MeciQePTqI7mAratO4i6ecQVSs/T33sPpmQ+VsxOmSfyAAEcFNV9ns+ts42
GmPgX4K64NpSdjrgfYqzElRxx5lTvWmX1tk1Da2gNQcAoE6JGZwMYiosLTsSFbjXdMW2SuiY6yGA
S638EbSrjCZDlw2Tco9KjGyrotm9GPzeuV14hUks2VdXAvndp8n1cc13QSTxqINgPF9GHf2Q7TIf
erHMD56l4rwuoxmRg7jXZQsy3VTRDpSXtRjvWNIsUypbIzZCK2CHdnCWDoNXQX22wOd/xRnqv+CT
9rtG7ggcaU6uVeHRNHHVhC1fEcgF09G9VrYTgBsEs7lf6TbIEtyF53QOourQukXYQR9uIg91WIf7
hsjywriG7YNJVHcuj4INS/zgGeNK8YOJvL5FiVckF0lD62OlWpCYDX5z7nYMIJ7q6SOvl6FPKxXX
G1f5alvyUt+qgrYvA0R+dzgT4b7DvJUAvmuMm+pBd2fUG0A63aoxa00r9pVPl10VJGKz1MOQmbBm
ObNAujIpa6gt+7wGTTNv47QLdHjrIFn5LMPK21Y6wlIEoVJbhzJ2KUnU2UxqLwC01Y88AgpWVDb1
mjDYhNhlW2dY6ss26dcLlOsWV84U1p8rgTNTDpH0UCoShU1H603bjhvyY2joeD30NL4oal7Wue0d
92hp1WALoPKT1kFA1ogzO/CqsosxZ+Uq5zgETrFFZz7dSh0l102yFFNWAhjAPGjvYkQlBO/oxYzi
/kUw9IufJ17Bh0PjILzvjMt5leOgNGPexBIpSeepbgdctuhT48/Jt8WFpAcakCN5ZZQoz8TAUA+U
besGe7f2fJ6rQQZFhluQUbhID41NQ83Qv0UUMdVV1K2ylk5rou9ImIqvOL8IprpoIDePplV+vmCt
9IabBevkguXmkoTCPti6LOZMlw7amFgP7cYNfIWzgLW7xKgytXGXAZ1sxCX0bgN01Rrq2h3wwIQh
yE+Dv2FtWwcYQG9ply4kLO4W+a1joDWej0vnYctrdEwVTwumGYHOj5jvDtF63KhnMwXbsFc5C1sA
Ui2I2cWljkEeru96+bmmn8biLh552lfnA4eGNTaVnM7m+EWXt65XwcclGRNt3qB3YRmPYx1dVv2N
lnciifZJ1D+XnskssndEvgMJNvAXaYtfYp27eex3LaDlgKhrnKnDrNoH36hPPDTn8eCehbW8VzL8
FPcgvez6jEECRy/Piu4aiNS7to5Th3RfhaMf+0AhYxru+8b2u6CekwPhwfSFJjlZkrT13NTh7M6p
Gv88krIS2eBX7GLwzF3bsH3dq01EwOqNW6ROA9e+eJPtcwbexk8g3lcvQ1ttW/htyrzpCZsHM2Jl
fOUBmAS6rZszsCE6F0xVy86WFC6j8MtxW4dDlPKu9qe88hqxCWV7X0V1+60KDN/aKnR3g4EU8MJ1
gVyUfQUA3Oayir/73F5LBEAoFdZDZge51eH0QH1zPQA8zpa5TW5NE0mesoFDIrWf5+2iaJ5URXhs
RVzcDE7h5quuR1YumFYORZts2hHVgFkC/dSx/Fwo4WRWovkjJiHmCiuMxbI5UJkYyHhbaDZcjxEU
VhoHoSamAIgHoKGOBNAuO6U2ovN5ZoL520AnnXWRRk+aTbAXHF0XOLYQS2mj4ySCG1FOyVnid7cy
sBHGaZMp7yw0/YwdH5Gsfh2WxM0bUexIvVyOCUkAdGPcwRETuADmOVWoxeSmR7RvquAbilovTuuX
D4OED+gTRPSqanEiCOb0grIr0m6K4el987AUONWhIHpbmb5KFVDdDZs6KCcF1s+IP6IpfvLdfLFN
m/eJW+eGy0fjoiAnIh9VBFqUG1DlD2kR4+IgefxtQSAGsybQ/BhVi3xMmMhlF3o7x/ogkUlAAOEL
aKioKcjN0CRp2KKNuiGtPCje6DR0WLMZ1RA+JmDoukLpBIUO1kz6ByUmvgnLuTwndPSPkcfCh0r4
oAknSLcuZiTct1PRN9+czomyYrHBkw64PA9bN0mRzBVRRqKeX9SFbD814Pq4TPqyQwt+x0y005GD
MmBEKCA6gjwSfdkjwGvHvfIHgouBKTs4noFFn6zwBHYUj/ZRUK2r5oVsY0aGKJ+4jGW9qZIVMahv
pYcntT5rDlwk9JtRETvKPgLJVNtgIpfL9qEBKp86aOa9cGYfALRt5z7H7q+Rb7oaP+3N4A0FW4G5
KhNFH0ahofqDdpBtNwGlPvjBEnwSYK+7127rnHM4D45LRp3oTOJ8b4E1C32ZtL597BdvmDdJRzw3
51NXLzsPQXP9/l6ydSu2NDmx3B4crxicTUkcT6N/LOzdjXZqKw9IxrxHyMt7PPeYXbo8WHi3mUDg
mPVhTL6OMYtfnEGM27LhuOr0kbMcqByQ0sex6O4WknA/d2LbPTjSDc/Al9keWFMjFkkC4odZRwAv
DRrZ0jkRMdS49RAeJ7rgmHteLZA7BOg1iwm125oE6Pj36IiqykI30dxOqSlKtu1QKbxwXZzjzq+8
LFl8sqlRZjn4s/yknZmBQaw3P6hwIbrqLlMG5ejlxfFQJwA3lsfPW907F33oxBWOaCHPe+TrRzcY
0ClIMcEXr9eedLYDIHmPNldgtfO/1NGic27m9gduU9UFFi3clXB2V65x6mvJTXLO566BloA1kFmd
6vkisDOEYEoE11x7vD1fRGKvtGEQM7LBdFc1Ojhb4pKmKPSqs2UOFcp3bB4/B8Ecvuhmjs/DfoKk
GlbnIqJG5KVMymyua7kFE6qzLZxA2gOLa4DN4RzrqwLEiDQbFUcfd0EN+VSJObofoUhn8srvSpMi
MR1/jCZxLiXV+hPjkz9u4sgv6qxjKt4WWviHAqOU29jqvss9tdgS5c2G3YS4IshMTxPfVUuv9ygG
mWETFoUuUO7oE2zXeKbIsYwp71HvanguVF078BucRNnQMQFVBzgwB4WcXWzV2GaVCKBo1Y6fJKdX
U43JpyCERkgtxGGoZw9XAFTyinDC/BU4KTLZSHQ+Rk6Ei5IH5VywHeAkOEReCrQlP5Sj8a8dgUN1
7vslKOtC0R9bW4ot+PmXi/We9cWIFiNIRazo/U987y8hnfeC479T8PIN6AlgcEUI9ek/+v8Q4YSy
168gzuMT4sXw1L1FOX/+0D9hThL8ToFIAglHEzcKL3TtHv8nzknc+HcHZDNx4kVQbQGq+W+c04t/
h0JNAgXlhCbOCnT+G+d0g99jz8Ffeyt1WYD//RWcE1gLagx/4Jyg/KBAWtGE7ANrpeu3eVuD6CJC
rKPKS5RBvRBZJnrUNoM/t+DH1pqOP9DJ34W7OWhCkSKxR0uqWGgUpWBAB5/l0DPAVEaFtvRSBElV
46SZWG+bGD0HnzXAvy/DYJBmdgHUofIpmXq+c+gcJ1umXDN8F73FdICUQiibswGb9DaxDposfJfP
PVAUNyE5Jje86hJ3H6Ezf3ZxfvpOVMON07hEbdSorXqee+iCXhcuwYXHx1mfkE4vF1a0kbwZx3La
+FFHpzNOk2WwOXjCI/bk9tQpvpkoYrfQUXTqvSeMM+6WCn0HZYECO2XqTA2eXzp3AQUy6+Sd7k1x
S7oEkq2gveSeH0BtL+yxHlf4Wy+0YHWL6671vkrj1f14EaI1pAu3AVpJwscCpXd/uV7QDRTIxzlC
cPRvXAxuY7SzKydPDjl3VNiMl04xkHkA80pD+gRzYD0EnmOKCV1SiAAEv3O8DPTe71ShSqSGFQIE
hrwNChTAuNxGtH6Qh00fwMHjNgRKW3BL9glS0lAUY/kDyVkCwDgA+fHwbNCsNtyjuYMyktplom30
7IjSdcXnJHTKsUacHHggcxXHRnqpg5YYaForvZaMx65TRwH4QV6YAnVL4IX0xkJapkYeGELU3viT
3HtzJ76rJviC8jkoJDr9JepV/UhUjAI+GhHac3cZQMDi8gAXsFEHe46yde4loj8P6YjugDoBRQFa
MtD5IqO9k6g597VLNp7E5UXVTXM+FmV0wHliKcg9PQzSoO78QEbUPNPA0OgB2pzRYe1BARYmuxHa
fd3SbJaiZQ+6jPiXAWuNPv9BFTeI1COSV9aay0oWdkOAzG5D04kvgklIs+vGfGLuenHmPX5tjlI1
mtGGsJt5hqmzVUPZwMKu6Lyu3BfO7E47tB38hGmYh7q8MluOoPZYxRjxACWZctERPcxo0rchs9nc
zT6q+o5NuusaGgT7uBtBSa9oo8VPwK8HeVXtbF1klCitV5V367Ap3pZmYKBWo2ODL8qac9N7zb5q
2DBmNtCVm5KOYhMXXnep+8EcmDNW1/4AfBoCQFN4KcOhVsdKtt5RchmcERdBBozSZduA7IgmLUYS
13mbukVuWLCYZcHgd0XWEWc4b5zeUVmFABelQaCGfWOD4C7uJgFdZYzRk3P4I+QzAJU+Gz7128XU
uL51TSkwuR/MF/7UdVVGmzh4mJaubnMv4sEZQIIFlONRwPJxkvFL08/snDXE3GifoP2qWUBLoR1c
OwLX/wbUNdB5sYzOIemqJjnoAsFyM8SoS2Rz0GKqOLFhlxNvtMWuIZEEibunXKRIzCnbLfOU9+LI
/8veme1GbnRr9l36ngZnMi6bU46SUlJJSumGqJHzPPNtzrP0i/VK2wddyqou4b9ttAuGDdhSJCOD
ETv2/r61VTVY+xLysyjT3aybJEZUrSoaV0rTTDvmkWE3n22z1zWkE4oMAZu0yfp1zpUVylYvIlnb
q6s8KTerpc/lZ+xl9EtyzCgnK2wkYe7PbUNbhboSQVwBuvZTuTEzJi6l2Mm1PCNL0h3aYYbx6HbT
LJk/wqSepDt0qmUWKFo4pkcKAtqnZYoTAX5mqqbAzEdFbM1C1qTXmgRo9ILwKoNrmXVhsZtnKqnH
JKSO+jIxNFH9bGXDELCs5h+9LRfVFqL8/MNqswzyuoQ7ZYfSq9YP3JloB7mYWtg9m8mSnONILSqk
WRh4ODbWug9Qfcyj2w29UN0uXcd0W5kdXDODjfzFSjO5ceCktqAoRwQyjhLFcUulZLC/TR3SIa+X
BwX2plSpoB0Tef7CI4mVGN4srK2lVOKN3XxSPf7vjtY10jB9sxLedneulEX3Ba/Qea00+8HOJLuC
QEGHuSRY6f0rPEuTlEdzjdVvY7qWj6Ms198FaR3bVVqNm/SgauGzTWUbrM1Qmhk5krxWvZwbev5q
zVEH8URoGWvM7uyC/9yFK97pPDWfZyqp3UVpEyZHhGTr4haF0sdkxMJiHR0pAmF+G7aLhUh66nXq
aSaCJEcIOVU4h6RBc9eh6ZUg00U9eFlSzdqGQ6Ds3bWRlc92VkGjr3hLWm+ou968EWVHEixRRio7
Shwb8RbyIk37Ro2CVoRVbXQ6qzKGe6J/xXRWYbcREsFRUutjx9YFSUCtTCnd12oK0p/EeWx84Du6
KsvzHlPatWQc9jKzhkD8Kq4g5VjOk4kYKbA3U/dQ7zSv2ggW8ou1sQN5+5915qFTIhJNxUDUYBoG
sda1Il1deevDpTuT4vOWuXHH3P8psPu3RPxzSfj6if4egVK1QblTwShwLddto3hspHI5A8vZdje6
4cWB6a3u4unlhQMndh+ZVz4c8UqHUsUFW1K9nC9gNpORVngT69YC5GoUXh0F6oeOtPdq7n9mUaPq
jdYeBQfiivfRYN4aMefRetb0epNYrZW/FpXa0ZUemaPmak0ffl7GvO8OaGE7cSe6OTI+UGFdtdf4
5zMAnTAxhJugIa5lWPpSGUjktTMBkB83n4SIN1x0fWlCOpiuX2x12JQklnpQTKmSbaVBHAFyOJHw
Fsn2snqjjt8ndXj989evvlc2/fqxrjRbTZux79vqWcusIMvDL0jIbtWm2KxTewcc9tasXvSGbsRT
cpsnY8G+svr1mm1HUIXaemuRkBa97KGXadj60O8m6m2lTU5lDWBRKDnOH5kbf/eJgbRf/NOXluHX
VgP6IqK4U/TzLKFx5RRvzI9Mch+NcKUoMtTJIrWonydt8ZX+20DM9edZv6zwn24nf79zPz/Clfq6
WtsJhId+pgIX9JiJ7ezR1NetmYwfqMp++yT0I4VDAobE/EVFtPZy3pXGeVVkA/jHnLcPa1uGq/ef
Pg/SKBWVuaFaIPSv7aZR2GWWFSrnPiuoLViR4rR1CuvX4Nm4m7UfTN9lTb6fPgt+Nh8ZzQzN2Iyr
6TNEIvfEa+fFGg56FvlqSHqUwvAajYc5eVqxNf75+X6dRgZk44ckYXM5/XtH+0mcx4k362ovnWkc
vxKgEvzba/bB0XLlpb+8ie8HuXyInwaxl4ISmxmeL1Z6IBWfuZOmX1fgkV9NJzmVkn9pcpz72aPt
5sfUlT7cmD96yisJokzjvmmwwnPKK2srz8uHPU2v2Ez/POIFUMl9XcX7fE0kWGQyQ+Eqn/tCFY6O
dyBxxoId2LayT83aWOBAy9I3o/CVFFCz07RuvM1k+/nP3+aVY/Pfj6Eql1wEhzn3ovczXYhEMpZE
O09mSr6LNHyXNzjfedvHesKFtyppYF46kWti+jbrBh4FqllBXWZIQuTY3nPFlII/f6jfTT6gcXIs
nPUs7avAQp5yS84067woec81yfgEUe3xz0P8uutw/qG9ApyLmPGX9kOJpekUjc1zPCoID8R0z7WZ
DgkS2J6Ce9CfB3svl/x7jt8NdrWaE8hOg5qbZyGRw7DzI3LET6QEP4hefjNr70a5WrIc91pjMkqc
IgpYo/bMF/vBEB89yGVWf3otqR3beZOYZyumpp5N4Puy/nVSPjKjXnls/5kwRJ+AGHQDA+J1pKfZ
aZ2XqX2+sBIV5VQH4Ul+CnetP/vzmwURnr4gHwZGVxS4X0e9ejq7TeIFdQmjjl7/qQzGbQ97vr6t
95H3URPg373+1s+PeLXGlSYqS6aTwZSASyMFXvD9lGkunTk+Yh1fftfVGfFurKu4plSLKSwZi0we
VvCviIt4iV8FkHZDevjzUv/dIvz5sa7U57FmijFjqEgxvcxegzr88ecBfrcEqXtb6D8p63MDeb8E
y5g8Rdylr7iAToWQfXspd1SDgj+P8rvHYOmRmb24BH7ZHrR0tMgPSGdVBosej37F7vznEX67xgmA
CQbZ54hGrhaAPHQksMr6lfLA5Edb+UkKXckHcqJ+Iquyu3TTK9XAXLw/j/vr/GEip+2yamCy5d+u
9nsDHkWYjOJ1SZT2pUHMc9engw2ZPBJU3f881lVDmssbxWAkx3XiU9x15uXD/LRf2MBNLHWK3kJD
JrO8PNRFc5t3VdDTrkKeC5Kj8SnKLbdXXkxN9iO8SW6hnYq6I12hUUolhEoU+WtjlcEqfbCSfnP0
8emEZuJkUPjreimtZmKWaZW8Nal5qWHvCeYeQmGdQhXTHc0kg8ScthWWrNnkixjor4wGhh9wK6xg
H8zUhTD5/hW1FUE/cE01SPX94nXkFF5qWru9XRpflHeFSx4rMIP2Q9j4b5bdZSCYF7bOn196qS/0
JmnbKnvTN1PuiMqJ3ekm2idsPeXqtJ8NN/M+xnL/ZtGRVyFYBBxCvHPNH68AXpJa6t/KsXHa4ZCk
umN85En49evUbc3EIUAMI3PBvRRUfl5sU1l0JY61z9ajEgz5TtvO9NUd9zJipZ3qEMrsPsT9/fJc
DHnZhMgVkE+Tr4MnageoaeT6s74R5/Gxcgtay1gb7W+KAdf3m9D/NzT6j8pv/28aDcAM/PTOXIwM
75wG+6r99ksR7vIj/xThNPGXRn5IlmXdxqOI9f6/a3Ca/hdbD3sd5RZqacrF0PCv10DT/sJEgFOf
9UJi6fIz/1oNVPGXwr4FzYtfSJDINvkfWA2uzGA0uBSXqyCLk9NEp0nE1aZrE35L46phS9lckBcK
KjK33zZz6gq6WcfbehNaK1uLG8/OR/AQFv+7veXX0S+r+KddeETg33fq0Lu5HKqogZGKDttU7mXk
CZppt3iKu04b3XJMlifM/uF6VyVFGbrWZNXWbq0mCXasHAKywLmZLps6K0NjH0odadHbC+mgRulj
pRrVPbvTO4iCnU5MI6IYw2A9a1m60ZWozPK9ovUow3qRVl3oIh0JtTspn9s5pzw45fEbpoghTL9w
G1r8hlxz4yk5dRLp86oKJVLd0EwQwNNso51vQ2safOQy5PzTZlLEm941qN+qCSnTo1W0Zb23M7VV
Vhepb6PJx7hYhWZ7kbSs/VZvLSoEbSknL7ISNzpfhByW6vOSL7FNWTAJH6QOIT6e0NFEwJGE6WMs
xcZLoadUn+xORLva0JH/q1k2fBZhjJhlbSLtUKRl541pl/eOLhbzIdKg76yTMj/JZoMpWBpgrjoz
6hjUXWqr0oMgy+S9JqrxNUVhuZWNbropF9W8rzM5oykBBlPpQY064imtl21WzWKbiFiE7C1UYgKB
2XCTX6xTD2Szqfh1eUKto24LJSjsov1a5NRU7DHMPGFJ3b0QYfeAugZlV2bgh3bUtmsHhxvvSNGk
SEPTsbBQaHt9RbK3ifU+eeoHm9bC00Chxgk5qINGC9MXKLkGhWJyRI+KFJXnzqAc5I4mRVd3apYF
Q4pU2L3bSWV8SFFwPA72eIvmtn/AChs+Y2yofPKOnzVZCgNRmbEvq5LyI5rG3CurcAhEjeGEFbi4
kbGuwWRmxXMti/64pImG/GtSiDGNLxqViq3ZLQU5CTUZ9qralf44xLO39mQXe6T22xppsK/oYbiz
uQn7apTER/qSrYiUenkjVGZGLml62swiP5Z0N9ibWSxtjGiwvZht5L7q8LQUA6bhIuKmOAh6PuIo
1zzE052vdXLrlZJuHWFKFX5S4TpZE60K1tQQu8HODS+342pfaFrtJLm27PCeREGBGMojEow2VOfo
eaollERZ8i4yQmmbxnkbdGnqKg1iPLsc9E9Lly/7YqmBvllUG+vEDJ0sS+19xZo85E0W7eJWU26J
7UrE22F1Z8gRbqZWDIj+5h4FUhN7VjQhJ+LdQ1NUG8FA6Rm/hSAxhqUn0CXddmbK4ViBYppF5dOI
IcWqTyWhm1PZnewbuWzsxsaYvw+5LH8xS8qfRtQN9zq9Iz04CKZwMBM95PrsFUbfB1m6Wp/qEZsT
Ratin1fhU7viTl2iSQ7WHN3uIkVvBYkuL53wgDdaKu6RmBrHsAiTXRth+enDUhzoRV1ojjTbZEtC
y7KTU2Nqg/mVwuYSuerI5nIDVM7CdNk0PAJWaSvxmlmqaF4WJcbXfrak2oWSqFg4ERAastyl8him
+or2284PEhL5c1jIUeOuaOZOtbz0n1vSartGn8L7SkrpBRuiHkNMGJ/kUOhbu1GyTWbrtLLj3uKp
2mBRgp7FmviyPkteg5Lqh7qYWJ/XuAX5peshYSYryrA9KWdHBPbchK9Sa9ATabVGxMG2JmcbCdhE
UBpmt7dMXd5SrMRDPZprEiRlOSF5nmRqukX+GcDXuFuyZvxi25AJGqqQ7mwtw0luBkhfRcyc7Jdc
TdJ92Iu5dNl2xsLXMmZdQnl9VlfFerSwxWzSbhHNBiI6gmdZxyyDu3X4ahRtv11FRk5GrEX8vU4j
URinOLJl8wO+0fv71+XI4i9abXFJ4UC3rkNz1NSKADnRusL4qpJzqsaPgn/1l0Px3QjWFfI9ntsE
HRcjXC7guksnBskxPXbNTRFcenx8dBW6Hg8QkNAUog2StPzTurq3yrmRIxZmvJZKz6W9URqgIT1e
uhuVm+af68T/jxL/B7HL/92N+j/X7+2Xz8nyv/7rnYWVn/knSDTkv6g42YJrH7WSC/fvv4NEHcmV
SWHcwqlKNfNvq+p/G1KVv4CgAAy4OET5Ai3ix3+jRM3+C2CoMPhDIQ0X638k1HqfpbE4KMlFKvBu
KFAILqWM83OYVgxpnBZY92m1OfPWTYEU099U2na0Z1JC+6P8w9Ur9stwVwsS/EKXUllW/T4YaJEG
akVxk8axvc5TYEFXd/HsFl9++jpO/9xn3xVYP3hG++qtw+SiNuiLVV9N7ddw7cy7espKtxgmv1HU
zRDBFhmI54zQLVc9CpBsEbOMw0tkZ7WjiuilTurUNSPKv1Peqc9//ny/nROkd3BCNVzGf18xf4qU
EzbtpdJL1W/adjfnaMmN7IMpuEzr/7no//st/zTEVTAOcqAZ2kbQT3ZOT/0ki/t5ym9xpNHZIk83
xC37JVx9Paev9J8fjrvR+5HpKUtlm8V6ycbQOuH9+lJnPTTqXup9ufphz7IzVEi4YKkjKfrzQGzR
10PxVmjoAxT6xrKHXyfwo1qZ5oosnd+AlfFo1jvdpGaUgr+aVHSCVPI/h2LJfB3f/k2jDuNz2jXx
piul9ataiAxEsxyV+LjMSL/V7GW+T+sCmEE25ftwlWh+IvUpmmNj5dcpfIBns82rL6IblkdseDSF
UDNYKZWdqIWjmuqyGQ2zpP2fCnLBATYyPIlQ0VQXDtzkpnFrvmZZtW7SFJZFqOfpD6vRpU+6kOzb
RVPNxc1AefhpY457PbfKm5igyR9n1faNGkRe3y8qQKW+/JqGsUwUObd7XVewu0wTpSRnsib96xDO
zVHql/r2kqdXHAzS67dVz4d9EXVYE8MpfdJ7I1bcJVygklbTMD+1VG12BUfVJ4RWzUbRaPU9orzY
D+WMqL2eL+EmB/lmsKIxKNUcYUg7gUpV1yR6FJBVyKxZi5dgtsQek+uIDu2u9eTUzmuP/W6ogzYa
adUs1vy7Utr1Tafltk+an/cNxYvhWfZUfllwJwcAkdYDtc9lt1SraRxW0fROjOvLN7VW32japAXx
TBPJaSrNbUvkskvJQWKlVnWEzqO208d+uC2MRXo0OnmUnaYs26cSgzq1dCTp+txJTs/yODSm1KFB
pG1op6fTfbvOY+k0U1q+9nbVb6xSGQNlldvvlpqO5wrAzSYyBN1GuYgHi1QVu6Tvwm3f6r2PODF/
LHH2HsxGIeTHkUS/o3SLqmZ+QKOmnnCDTb4wk9BjFzpPcbi4bPY4dAutiI8tdhs3wk+0UYtaPE5d
jfMCmy7ub13ZEJCZt62ZiW1sVmLX15FA8KZ2OLyYkH2VNPXDMoXAwKVZ3SWq2Wu0UVTC74UmFztd
SRR3kNrca7J+PDWSuaaAS2drJPqb1bdw7Mf7NmL5+aJe6q0cW8o3c+INyTSjO5pdSBKhnfXJx5tr
H5QOAKvTF5gCXREtmkuAZQMdQRzqK1VZfJa6IdnWqYrCq6MFlSyX+hvgIm0DpD82gBos6tGSMaCm
s3wSJAGCHBWqmy1LcsjqJNw3o7Tu5Mxu71SpuAj58JVgam/zfdbG0xvgmbT3tTxSzrFqhc81HD9n
1Vv7pGul/iXOoh+hGEkO/HnLuSqnsK0KndOZRA1/WzoV/vebm6a3RTOiUOYUc+yN7lcbfUfQKweq
lwQfpVSU99naX0e7SjWmiR2ucZ6ofo1+m+QHytPPRpt0Qd/L1KywdH1N0vmLMqryW2+t8YuEGvrD
Hid/a8Tfb+k2aSsgGjBYkESRN37/1PmQ9LbSWLWvV6LgjmjP2bnX+iV2236B79CCB8V21B6byWpe
6BRiLk5IP4NcOHiKzM92odGMvgayt1PaSPM1fWz3i14VQZNP9Vbpoy+XzdKd0DruKzmXDprVixtj
EMWW+ojFRkDKDQMahqJ1HLt7RbTVY0gC46C3JjK5UonlzzYsvNSp1GxSsLOlepBUluoms7wcQGWu
MKsn84k7YfejsAr5sVhSrrwIcQh/kGzAeZjrFV0QFt4fShItbyNT/WXKDLFe7qngo9LBoL9hPGMG
6iq0xb1t4jgu53r5gWyn96N8MX2adEFCxgLcbOMkEfcyCiS2iw7H6Qxv4cVeV3MzhL2OVUqZv0qY
TLC8cQKRnlmbxZ3kXN1M7Wx6SrrWjSfL3DMdVsEgBS1+9sDWG8sVeTnv7dVq3WFBaUr2KXos6cbs
FVjT8ZaJlRpPVJd+2cTm2UBe5w6pMO9SzQBpg+sv2o3KUL/Bm4BLnWj2XbhIiY//aPBiKmJHCLYT
3lEDZVo36+7EUbPBhvPdDjN4FYaSs3OkaAtecj3TQRoiqyedhec89nU7LN8iq6tfWjvNvilzU76u
o2XuDRJOARbgNnK0FuoDW/DA2YLxpcZuHomgb0z52MXZ3kz6wbERxCeBKqn64AyqAje7HEt6tKLd
dxrd6I9qFI5bjFL2Tm9z/Tz0qUoj+8Jb1vp1LuPAsHqOxso0xKmNinIfp6N4RGhwXrX1UE9pQYYg
DO8xR4S0rY7i7BV/EEGxnU32qRkG7EehkSgc7ZPRvGIS3s/tZCIf0wdvwZ/sNyH+5XI1EQJLtkp3
Y6JHT0ZG4QAxv61kNXfpYXMuaHHhR4Itg9PyYKXzC8fkeVWT0R+iaNqUbae/6hiEDqqNPpMWEp3b
Tj0yzHb0uGRgjpCnflfIwwsAwb1d1TdVu8CMq19mPTpEjZiOa2rSRy8EL190zF3ZluO+kAxSilYJ
XdeNTKV2Ww7ezTRH1sFCf9rZ1GWEbf+AN5fsofDvsrXf2I0o2MNx7S9t5ZbTVPvGFG7EikO4wS0N
+yGudhOtsYJaGTt/iC11342qxnobZddci9yJsTc4Fl5qtMXa+gNdavqs2NjJk7C6r8r6MVXrm1lS
drMdb3IZ1KsWQ5iTbD+UcE6reXifN/ldq2QPxO0rS2SQPXKeiPanBJgGwI1F7wNlSDzgD17c6eeO
QCVQ6M1S9IZv1s3bMCeGQ+3zpTTEvmv/tjuBVphb6m1xx1m1YNLqcNxTIpKU+6noN+ZoeJhuZwTB
Yjcb9bFfy7PZ1OFGTtj7LogrPblBSXaI0ShDLANGZb4MkngZk+KwGKHXKkmySSrZ3ObcEI/0BCid
KE1KIPZ2fxyX8Cka0qcqLQPyWPjPTN9gKRymElEwkdXRJIXdhIm2A1uU3s4Z76BFEAsKHNQL3EiX
+uJLiHURrXTtDNxOtDrBlSF0NwZe6abycA+f97Gu0mDp+vZBQvzgaGI5xhlWBYTOqMToeIn1ZPXa
TPxok/WeWbuNyuWRPDhtsqr8revYYOIah6biY1vEqyi/VOPFJNyD++dShLt0fR4l5Yj7/Dj31dES
KStVW0g75BXVsK7diErekg/E5K1Zk9fY5tFKlr05o/G27GHTEM3ppn4z59Wpt+tbErxbozTFflSZ
xubSwceY31ax7gAurTgKsscwxNCPl9KxWuOmtGldusSfQ0Axrp1be70vH2EoLSStLc9oYc+HiU+M
+SnK7H3cr7cRkAdh0EUqUQ9jq99hEJRPJnCmAJv8w0Dy8xBagu6Y47rjWvG8JMWNiIs7Vkzq1Lxk
TB+wyFyWrKOQ68duDR96vb2dwAE1PRtbWxyqucMzREuwIJnEfCs3DdQn8CTws8nV1WIzIxRymmKI
nNUsXX3RSKzF8XedbP8+70LTW9BR8yuzOJiUQttRUflqT6tysptyXy1dkJPAtbrFm7GgF3N96ISR
j16TTNI35udZExHmxWh+Bvl/YyQmF4zurC3S3awqtS/kOHxtolXfA5IFj7JKtdjPXfcdBvcGoUDs
kovzlJFL+WDelIl9zKIy6Jb+Vl7Wl1jNsdpX1eAX2sJLNxO8QlOkseAXQMAG/V+WXTIrkA/yzWB0
e3myQac0Lor62pmV5I3LjHYEmPYlGdq3WVFhULShJTtzqB2A/CcutvjVbfJMJamfxTdziHW8LtvR
CeMBNokynojeEwc2Erb6aLmNBv2mE1VANmUTN7TTrs1jN0qhJ0UQY/ht39pJ2WX6+KKt0UL6k+4f
U7xMDjSnyhftfDYH40AIAzQpEpPToP71e1m6gKhyRm7u6Os5OH1dQ8syFHxPdG0I1+Z+NZDRx8CM
cvuStdZU+BLQm0iKRpuQu68zZ5F8XIcq8UYZ1cic4Uyjw8z+gpPdrFmeoLsu6Pg9q+7AhutSTFL9
du5Xt+RW4Lc6LTeRPBzrBqc83aie06iCz6NHVcQdC15GHTcnLnoZdBwz2pPbxLeS4nWgu9IQYWDV
9Bj4bqgMJzqBbCZo6jMljbdpSiovohn0PTDCYavCEvGjerEPqmqXGOrTyOP4SO+rZPXSuts0HSSs
QVNPoCmiZ+jFr02iwSKmGagN1HycDmkx0TAgt076OOyVwpKovHePqpZv6LGyONlqg++al0a76/u2
fgArm//IMtwJOntvYJU1Z0aYHzIlLz3QvvZd3JXhV31WVaoaTbbLJcornMNS/GPGNk/n0VGM93BL
lu9FIeovWQ/7eDskMIN9eHpt4db6qC9On0b4zYcuU18jyrLi0IF6MHcZtTp7y72hyo4pd1kE9/Q5
VU+rnKTh1zmKjCjzNIJRgBDUAl/NlBCCaC28TWGRgqpQ1J3QWuhcRl2H1UGeU4Jdcv7jY9kO1F7q
oaXSWSZJ9FyXij25aqwWd7T1qawXvrDudYyQALbwj0gsJI1xrKxwfuT9UglArXzbNd3qqfkMh1bt
8wCyWLY3NLk6jHWt987Feot3vu5oJt7p2onDXTqOdWY/NVwXHmwKc6c1TVrPrC9tHotu7L6YUiJu
KMtVr2pds4vTWezWsvLWqQ1QDZkxJcHYNuvd0kQLQUepawmQ4LZ8XOwkfabA0Z16RWPzhasGD6RP
7H1kYoKJZFHvR0g0gTbP0w9jraQb2wgvO732VDAP0Z2l9sUpb+oJBxOLRY7S8W7RLvXTCwrurmkJ
CuQWzEfbpzb8CmXYZLTApQ0QvXxepwriWV0AXWvladr2Wih7UKjToCTN4JNmEDDCGuWcKWEiuykc
6tQpRrM/GHUyQ2PAqRS0dZN7Ftjae5mShguzSjpIS5rdUIumjYdl1I8iBHbjJEvV3zYE+hasqSij
dbIAz2aXWPYaYvAnoM3rY5ET/ORSRdZCxpZ43+FdeC4pOXtaGIWHpkzi1atUXXLF3GpUmpb6SNmq
ZOtIoBxwwa3H45LnhY4WVxLP/RyXJ8q97WnN8Yg5g2Ll7FFq1xK4TgZ1QAsSxIJpveKQppnrvlEE
rseo7MQnO1Pag8Jdeq9NkbHP10G3N3wxqJiVUi6wyOpJ4so2MIYSMg1Ggdq2TqbcVrDd5PB7iL/q
QYqm9ZXoWnbrdQL3gfJyI7Ki2lnpAtjNhgCjFobmmpWG67y7pMvg0CFSIgMCxk4ePIAizU6dpYmQ
Q8r8pSS60qik+tjPxiCKlOzbYrRsY/jtHUkbcldtLH1jmONpWjjOy6zqPeS95M1yCWDMamP3lGzp
mI0w99ZmLXcjFQ2HvjayVzfYkIq4Vh/SUlcBtsmRmxhVQlcwVgMYh4LjRNWwJOqZO875dDRLfI6g
97k+iWr1KbtLXmzW9mYdQVTXF+CfHilQoHPY/0s8Yu0viC07QILlBRWYQd/xJdhy1ExpQRBejKJS
ESJzMEXtTX00uHa0RA99AzF6jbVqt4AUD+YCTV18IRYCOBDeNPTsg2qYpp4uVxlAtSbyRL5+YlOT
78s0+0JvpWbTrV3lphoWEccGeH3BZ5CWXyVyWH2sEyyMbeolOeIm2jMnG5PtzTdzwOFWkTB1alv+
mJpifEA7qQRlbS+4vep0yyW8wEg3iT2uYkDLKXkU1IKtb1jafNFJmB4KANDnZqJ+4jDpvBrbcuek
uc5hWEIDUdJpPVgXliTbXL83bGZmzQFI0os13+DdyQ85Nx8W8GQESwGaMqba+EAhuHFZpjOBzWBs
jLieqeql2gbvKOeGqRFjKMAGOJOU9Alf53DSbal/W5qwepyLELteaK7lJ9OG2+7Y+rwgU5/jm66u
pa/ctw1/ltqlOeRKLZ+WAq27M8Z9mW8LPRIHjb7OaCpSzdr2+kJoV2XpYYA0U++bZIa62a5L/WnS
qrz1laIfkg09ZBOQPLNCR9ysNLStyk4dzLyQnRtfsA1aPikRF+PygpGH+knwyFFJz79lV47Wykme
1o3wI0XP3wT5s22jj3HmmPaE5JY0ClSkklP8iQp9+NTZUnqPWhayLB4+LAexot3JUVXfNhmskkM+
1iR9k1DbtGren3Qzg66VZPURJJntrGVnP7SgIzdjtSy8GsVUXN6UJsByqjyVbVgGlpV0B7ps4fG1
qhiD8jT62EoBR61LdCDLEG/iWROubhrzt1w291ZacalkxyWhQTeEZV7bx2Guu6cE2BfAj2YiG9hI
dEUl3KfbpqEkG0mbpV05SMVeFnN1kuuk+DyE8nKO7DXadfGM9IRjyx/WHpb5gKShgTjnRdrccppn
8bE3mu4JrXdEc7a+HLaUFdIDfC6xWfHRukkHgdRRi671q36iWDuHzbY3w9FfZa3e5L1N5KGttAlp
m4WMDHrO+n4Cs3ZnzhboP9buQ8tL5YsZ1KOjyFnOx7XQ2irZpRkfDW5I2i8pnA93nmnQ0UFDP6Aw
0eEaZia8vrCI92kmQEYNcny26GxwYlXmmxQ+8S1FwBhbd0kaKOVrdYVZRlzXgPf8iPi8CCDtzC/Q
EZzhjWY3faxkfooRf5fNPZjUlCB6TOph05lKcxuWhfV9qlv9wSR1nUIhI6etVp15k4JXcMO5nrdi
6nnZ88xA5s8GfdeOZnaaS2Ps3QrQHLd/c6hKLySvBrCvVdq7WA8JLcVY6yTJQQfGyjTdLrHFNzpi
OofEAJLo9L/ZO48tybFjy/5Lz8EFLQY9gXQRWqSoCVZmZBa01vj6t+FFPkZ4eYcvctyDIhdZlXUd
wBV2zezsYyQxXCKoefhvQk7d51CNGw+DgO4hIYsFKkGBO7mBMRE+02d5o0McO+qCYToAm9hCy8bo
vyh9tHw3kwGrQESO9Mn0ubibtIw+iWU1I+T7aQFSJm3f9JTGBbdU2vSrXGniHoLguM9LS9/PdS71
TtH3lpuPpQH2NlWb2qYpCSzNKGU/UK4kP4xEUN/0eYidyKJ/aOKq7gJAoFcqnqLEkUAqfp/aUMoc
XY1IHWYgz55as1uPoN6iF62HxkKCUkLGRBeV/uei9Z1Ee1rbv6VKqfxQ80x1o1xDWzxV4/qoaWt/
P2/BnzOsyUhnVBN9GUQD7bK59EHWh4pETVG2HnSavr5WUx8fRquV78GstTczjLwX8PvNTdpirGRj
kkZik8tJ/oOcVOIZQ1m6eb00gWC0/TMa5J+z0RSPahSVBF1Lc4tRRftSqXkbLFMjHyqhzvD1SCAq
+RJJwtnJktC8S/oif5ZS488O93eH2olEv1+FB4gtAPH0jHKVd9aSck/NRPHGVPt2J6iQ0oS+LvzU
QsNtz2PDYhrgWuxIG4TgX0k3U7nmSFdr5VCBWH7AQWQ6wg0gPVaUZDjyGjOMZR25rKdhxtkbN8Ib
1KPpKSuEFi02AmcnBXX1MPXWhKGZYHU7vvL0UzUE9sZBM5I9yZBsZgcHu6M1eUv1SXqjixyxAuzZ
nZlG4rc8NaSjWXbsFRW/jcNFEvzBEoQjjY+ps3Zq6MsmDrO53mpOHc4rnUjt0u7xxDHuRSAj5B2b
IjwW3aK7kdaKGFAksg2OMtx1eZo9J4AL9vCZlT/nMaoJSlEi2UpXpCkvu5y+x1YFo03P6vqh0uro
0WTfvR2U1nDJmTaVI4wGd2s6m4wfcZYkmjNUCxDFLakYZur6RUwNA1yvSqiBrcHqUf1q7+qqgU6B
1vseOkFzKGM+ba6sI7gneilzSOR8PkN02cFzooxSf+kIal9JkwFHFqIVx4kJHB51tmNW1tp9JhvW
UzuXXLJlbLTJoK5r6OrzDL4rlfQeKFQj7GeajXTobKSK8XeSKl+vcuOu3WhWKRGdG251zKUqpV0C
5MDRe4jLK7yFwAiV7h4DETbneUzwByv0cF+BdbvVc6s4JklKNBjpfZC2xOq2oa7zXozqmVyzlL9Z
69Qf1UWyXuN60n4m4jCxObXZS9aV8ROJF+2eS2iPP0233GMwIvyYsnHyzDU2b8OplaA0kRFwFrGO
b9uO7iXb6kLI0nm+an53is7JLHPPb8Bd78HblrvaLBBHrvP3HHIJHfcUdJu5/5m13QS7qpo8jBOT
vSSaxR5QaA34VIR4vBi9JwwDQFF6Nx8ixYicuF3zt7ZQ6NZKtZn8Oz9U/xrlkBqZ3yH4FUT7wIjJ
ebaNU1Yl3E85I/ztBAnV6dBUx7ygBlIYBEoZFBJ/BOf7vW6zxq6iBnK8JKaaq5tcHUGVoe5nk90t
XZbuljFWb8PC0h70Ro9ctYvhP8SwOWXaBp+VRVFxo8F2pGDyym6m9qT7Ur2ETiqPMo4fKk11O62f
06BnJyhdXRxVWsfZYHIS6mP/RczZcGzioJnGea1eQBQokCViaY7eFCOp4T5jyMhdbTL3vRzObjdo
q+auhUGtjr/DbtYMMowuhTQxdICvJjldX1nl2l2NTLxNSjyLkJvMzbO8lrqJwUyn3hNX0WPIhcEP
4wyaRGERb1ZxvGq23lBacmaKhF/zNYlvJVNLH6xOzX+ndDo9ZrGS/Yn/DgwHotf6D8hjuk8lglIJ
h67mVjNVGrXPugH3Syutvc+rgSf/gQ9NFiZWAaZlSJoqGjj6nrU6CNbQ93RU0uowCRJ5klrx8mw0
C9uK0+yOvi/rqarpgGtz7JNiPcFdalzFG5oT79OShgU6Bm1Cgt4ZpynIJyEJIBPI9KFyGt8DEdXc
WRS650WY9X0sAppbKNB0IAtHyptd0t+XYViQv1qoOkmlYwI6vjFHGlRN+beOytMWpmXwJvpzSaDq
ZdBHSr4fmrAPPn8Rf2v5OKuKnjWbtBmFmAyXbw/I8lEwtl8c3o+m6He5/h82uP2tAnv2zvtoXmtZ
Zyxqe8qzfFC9xDNBqfsLNdjMN6984zO13t9rsGf9S9yzlSQRGU96JqIJSj/cd99nR/Zzj3vklRe5
/fgPE2p7kaTaKA7IaAv0s4cbB8gaFvxYYEpVtSsVOhhtga7rR9JQMRCVKXoI1623nMjkWmlbvjg2
yiDkaBC8zpuSpMIUR6ln7M6bPDoVsQ+wQ5/xt9bBV/3p8ylzuZLOQMhoDAwajLNKej0nRC8ZqESY
2q7obaY18h5Ri5f48RVzlJPDwt9e67uxzurXWPrS6T+WYOSn7isZFskVtUYNsNPTvKEjHwQMtAi5
RJvxvQQd1bJyXv4UIG+z2+hXVaivGkxUULp+ohav9G4I+vhUNBtWSfPEtnkE2+M3gKeFiShX42Jb
Sr/yZk7cpZOv2dZIZ0KLbQnI3NmQIW2YARTMfMl37WN1kUqCsX2pradUell3gpc52D0BEGHzPQgv
Vz7VhZnxYbytDev9eKR7DLUctpmBhZRPMEC6jFKFL3nizqIR5Jrg6dp+sv2gdwOGclnhYYMn2Dp+
oznEEY3lh5JVr61e7z5/tr93kH3s5zh7lc2CaZiq5TJVmvpGLZMgjvqvnw+xbX5/m3zvWkbO314z
KUqf0W8pJTqsXSzTuppG8OXX58OcgCrn42xtGjSQYgZK9+nHl1bCE8bRSJO8yMRfvCu6XVsqwj3w
5vbboOTkBGNFD/Qyx7exUKqbGjRAkOdKAeE2IsCV6bjXsQO7zVeju9XXMUpdserFnbngJzFr7Wyn
bTTbOprva5vshRlNN6oBPXCz+6E99ey3C5NCxkSQPOledGSn9PNnCF3LbnDB5vrTTpqubLSXvvv7
Ac9m2Dr0KtckjCVCngjjp0K///xzbFvK376GpYKw0CVaFM8pILUJc56riARLava1Kgu66ZgVj5Qa
7HG5ZgZ86dhghv1rMO2s3TXpM7wfF14fxRjqQOC4F5NcSGZTtHfD+H4mD/v5412a1PQcQaNE7sY+
dHYqcokyZArjkkfLC8XNwha5hWfGy+ejXGyAQtQmwhGSRAOB78d50aWx3GkVw6T7cV8+x+5bsSd+
Cq6dEBdP+fcDbc/7bseRUjQ9S85A4mHct7Edu9TwnGYvebEXPYdX5vult6cjBtTRqqLqVM7eHvMI
IFzCaK0S2Y3wOwFfS+niysu7sG2rsgx7CWGDKinq2Qmb4kwjjnRdeMJOPeC0faC/wA5t7AqJXK4K
Dy4sYVUmeKDRUkKOfc600uYup8eR0TTJXjklplcS1YE82KNHl7ffvqZXlvCZEPcUmX0Y8ez5siXR
V6ujSDE5gj/7zZOyE5zpO7aNdntXYAGvXzFcvjRLPoy4Lfp3s6RNkVMNuXqaji58cdrLAZHNjuoX
/pBcjz2vvdOzLT2s10QY0FjxhKKzuqWbzY9KdbBQUVMI85biG6y3K7PmI8X19FY1WUSwrQGb3YAx
H58xF8fFVPpR9JT7AV4Ahz3XRXt1TurR+NpoF+bo+9H0s52Lkxees0IUqAayg+tj5mz+7Fqg+zN1
Hdd0Pn+6C9u+RngNK4ACiGqKZ9t+jZdnPy2VSAFH8BqtQqbXPn8+xIW1zW5Fgp1zmGE2SO/7OVK3
hIQ6ek/PQnBmj/gTgfOna6lBNX5lGzkxns4OmQ9jnT1OQi69K3Em8UTknjdqMLuqAxpx3GVO+ScX
zE3bXwfantaG+eHzx7wUv1N2RqxC2z3t/pvp2vvnlLKpSRu54FVah60TdruFiQaS9O6FRrRra/3C
StDwidfQVm+sh5O38ruVt3Y9heQmF5knBfU/yN6/Y1f/ha5sAWDR6w6eZNfYKZcmC62OGMRt7AYV
G7gPT2gu5kBJNWbMUBICAN/Fj2iI6iubysVRjC1EELnw8d8fR0lo+yr0qRa9PE4fpUJ7XKNrXcuX
pqTy7yFOp+y7l2cm3M6NpGGIgbwMss+QDtHpylK+9ByabGyKJ5Vmb/lsJZeChqJUYS4i9pkeEVHj
5yV17uezbnsZ5xOeOAfwLioobr/bNHn3JPBPe7DEA5tT/KNGjYnvlh+2L0KxBBhf4hU2UOEf958P
eiG60i0ddT5CE1nU1bNVBqC2TIckn710BLK2YLCKV0vfPBNx007wZ9uPV2b7doycPSXYSTjap5hO
Oz+4wxxeda4w4JTSNFiTBZobqlSK+IB51Au16q+fP+Cl8djuNfgEhoFabfv7795qSKsFTNlk8aIm
7p6sWCm9wprGoDUyPDlWY0HjLWfXNq8LWz9yNxkwzcZ4w7T046hxb8y6IDNqvG/32k3q4u3JORN+
64Pyqi7ywiN+GOxs4kh0IoNcYTCxVd9yNWdTzqUFh9TwiRP/MR7CX5+/0wtrzqQlbJPrbYCHc6GA
vjZ53TUNmZS8ue9UPVi0dddo6ZXd49JzoTPklsHWuI318SWulYZxhVbOnmw0gVKumOZJ/c0kzEe9
177HdEvY//FzQZNDCCCKGkSh8wFBsoNqq8PJG7MRHO/qp6DJge5QJ/h8oEvh3YeRzjZGUYvaqsTN
j6zD4pFa9/EQW7msMke24Kf7mfhVeWWpX4rw3g96Ho8sSH8WncqW17pwKN0EGzJuAjSr+XS0ao72
n+9nH4Y7O0RTLUvg2DOcsj6HElYljiZMsEBnd8hfCvmlzKIrI8oXttAPQ54tuzDCFdFUGPKEgnUS
r6Lh3I4O5AE0L71Pv1MyJp2kkjF3RRJyXLccUstO9Wcm2rQQ+/N4lYJ4KaP14UedLc8iprxSb+9h
I7FtDtZ03MAmaj3chb3IvxbIX1icH4ZTz1dNblQiZvCeED1Jeu6MdCEN0n9xy/swyvYr3m2rS6On
INmFiZpAugMagsCjt5fx2jCX5yw7KD4fiNiVDTzzYZw63BxjrH+9PCRer+2xc5s9CvPCvnbRu/ju
3o12tiyXAUq/QAXXa3Vvoi1pHLALM80rC3G7u50dgRZB5b+eyTqLJtYUuIOyPROmCzcmIcuwX6c9
G/eVNM3ll4fwGqk8du3q+eFujnXCbYepsOU2Y0faleoetrQb78ZXbdxde3tXxzub6YopJmG87Wrb
lU51SpeOiyQYTzyAHA9Z58ouuv37/vYi3z3f2VTveiQIy8SLnN9ER3JhTVe/dZdudR//H5phaAi4
ssNcupVsOcj/faVn857jKtGlliGxNXrQv3S3CJKo4O8zT3gyvJVH5eU+1vFu2H3+sKcY87OH3WbV
uxXXJ5IqZ9usQQriYwnnyl7hxQ+dTfOWLz6Ye8OJfww3wzMguqlzrj35xaXx7sHP4ihrNCpEjAzf
DupLmOTHMnmOQtrXP3/M7ZN99pRn652+vFw0tjMqTLtD2N5KhnDlRZ6Bs09JgA+f8GyRt0aH2nZ7
kfotQJxd6UZeu5sTf0t2YGF5oH13Nx0tOoKCawW37defPx0qFspCmi4SbZ+9RCmLpgSwHELTKVmh
t0jUrenLqnXzZ76m7jJAL5eEH5+/0jNc3V8P/H7Us3eaZlVnWDOjcr+8Q+/nKLvokWzSm2krTuGC
ao2up8wubXLvBz17y1G0Gduix96u75JPH0YWFLDg3Q3Ljn2B4j2Xf5STl75eu9leGfg8XyzjoEmN
fpuoGh2bQP+1+dasMMepwsfPX6x85XOeTIPeLUm9qEWMWRiqdyXf/IKjaHaHR1eDcxrpzyObnyc0
AY4NXOQrhD92iDvGXY023V3j36AJA2uffDWuHC+XltC7N6+dBUH0WFeN1PPmBWu14SM76hheGeJC
ZG4xjU19S6RxYT0L7URJCGlnY4hB3M3pUbQ8vdV3RffYp1ezI5df8r/HOnscmowHRUgYi0Psm+iV
bjej63YbFzncPnJap8wC1fTLx8RNf1870i7tejJUcAwaSP5ShPi46W5iphh2yOzVNO9buHdGRRK0
pO8+n0mXPtn7Yc4WC+WNqJBNhgknuoDtOgH6hYwrrP+L3ZXeKEiL4LIx1To7Q/APytJFrWfPkn4n
aA+r4cqV7eL5+H6Esx0OM6aC7iJGMF8XRz+UfuyH06H+Kt0tJfvr7PVO7MXccwTqN1dm5d8/liZS
STHRvBpw4/Wzs1nZyu5xTtOZFAeyELswbu0p+v75p7pwDn8c5ewd4nJkAWRlFHBzfufAUAmaYKRM
Le7nAw1WnswFjnz5nbKP99fW9sVHpPBBPw5LnJDu43yMaxrAe1Wl3Zi0p9DvBwxOrPEKOOrCjUUD
6A09XiOhTJh69hERlerrVJO20571Q+ygWPgaknrFb2Z1ODH8YZfX/0WLxsdBz5YazAYpETvS18o9
NGcfPaPTuFuNNAKnql3L8P59xWkgsVUD7KjEOjgFCe+37rifF63IRKKplq4/LLF3W1kMfIaPw5Sg
P2d++PTPGOr/I6X+j84J8P9mSrlJ+aP40b4RuPwGZ9kv+1//9/RH/kJKSfI/NvcFKCyGQW1h22T/
sv4z/0HnGdE2Jw2OcFTQ2fv/SZTSjH9AYGYn27j/uqoCF/0XUUpT/6GB5EAqJOKMslFl/xPuqLnt
vf+O2bAFMRFrAcWgHwW+P935H5ecomYhzfIz9uzruhyaqv+CVEzZdRgZOVY5SrtGWH+MZb76YSgd
MAoCnye9lFFn7NpecPtcDw+9WN13fW86y2QgOy+GGzMPR181cB4rLdQ2LcmmeWhQtcIY0BsYVqjs
Cz9SKvoEGvSVyGfK8WcMGdhp0PyOFrFTX4kFNf6vOPatfjek5Mcg5Y310gbjkrwp5Re5dHQkS/QM
N70nW23pjFZFqb4s7K7TZVdVIiTn4xoCHilITLRoalQZmiOV3UBEUHDQpLLdy7MhYaDaHdo5XPzG
GMbfQ6ggHK4zfLj6b5k5mLS83lmJIt1IqXBHrnnGoRkX+ZVuBG9M1bdlKKeHbH0orS9ylrzkyN0C
UqcCctW6DxaMc8Cqh7/lSdknitChEpTJnM5d4Q1QnYw+fBBFUPI61BbqJde2g/ObJHvAlpHW6U1j
mjHbPn7kBk0iHa3A/kSREkwv3pl1vccQcn5Iog4naASnuxZYoZPCX9jVYknjqBK+CBEuhima+Xer
4+GvyfUB8UVZ+cOsM6gBcICx8+qGZNGIoJz9IMnouy4VMaRFDSk/QYDRvHxS+oMg6wdrqBHwaT24
BXDNTsO+6gIqEH+eZiGSOW74pt4E+B9aPo6oszvFyEyhJnzpmnrFaVi+zaXwXumMb5WE5g39cOdi
wIkfthJ76STD52hULrZ1puzbWXjMBtyqlfBnBBTDHhLasOm+drEFtDzFXMV7san2slT+pocGxYw+
9R5/hShmK6rlW//1uHZ4/HUWopIycytF/IZ94H2tNOH9TCtnpzRWUApQGMJBwuY9RkK4jCj2ihTv
+qZB4FplPzLsX4641mJNK5fCy2IZrzXgoOOygspoUtrfynj6XhVTfwhrccSsjAqeBA2AdcEsxPo2
SLUnJuzwOjfRL63tS4/W4+pIl8vgd5KBXJwXAaautMED1HAlsPbrfltRjqmTMo3f5KH7gpsbqzV/
btAdAQHVcY2d/5xXycdDsj9WllL6qIWQUFpZc2w1mqFpdb+Zi7G8aVD8kypHdbaksTOuRrSp856q
BgZ/NWS7srekG4GGZZLeile27QITOMJWtBp1txbyN7V7azEXvG2jNLdBa6ZHYOH0+Gh9Ya+whHZj
r/4JFiG71SY50LhaZqtuBZq6bFLgtrsv2sjD9ywGtrQ8xCM91PwPy+2jCDxrgula08gbLqPp3LVs
BU9TgdT2w3wXTa7cm8sh11c6ginb7xRzr7UKLeNDAMML+5VoY4CkKWktWxD6dt+11kslY+s0FVV4
0OngL7Sxcxl5xGRdjmxdS26zoQGA0Cy9N2PejRRmhKG8/WOA/ParVmi2VQgvo1J8R5OPoMXIVmiv
aotAWBntaKlu8Yr7KcFa5hIAb67FD3zUqRfLI5L1foyJ2m+UzhtHfM77Bm60jPkevWPMSfVXq8mQ
bbTGrjDmdOkooc8nRHyRCIo7Tnr3tYkXSBR1R+ra6o/yl6xoJLuyOgXaB5rT01RX4haIrmCaAdpR
K2hL4TZry7dWSq2AAkbQWhoiur7C1y6RH9FjjV4tQFwwZmYydfQv6Nbxk8+bu9O/WFjRIVfJdGA/
8tMplm/ofAsySwtByCARLzOgvKMC7KJd1weYQpac9sE0GN+1Std3DceI3ZheP48w/6feT3P5QdPr
9E6r6fIfBvEgxSXYTEHzRT3jOKF132/W9XbN1C4oZ13zllZ5aeQqyHI1elDa6qbtKhBHfSb7mR6p
PvA9RE/N7OgTONe4mnfjICKujpRyh/F5BqPEFsGb+YmML3cT6YhBZZJyg/o9Va3U0ca8ChoBuT8G
0F9i+NP3ihq+Fcrd0CxrQHam8bWMTrLaygVngIIBFmPZd4rslbIm3YBRFvaIznwtjZ/Q/q3uEuIb
qusJhmvR63bqteq0V6uVXW8a3sKkKI7DWt6qQ7KHg5zs0/yWLq9AbdT5ochUqA8whgStmfbb1186
Fahxo+wlDTfTAhFerj3THgRpIY7vKwTQeMYL7kJd2luhuzw3knSTKSJw4a5UfTkFGqQZSwTpJIQT
1Gb31Dr1NobaD3vG5seaB2PTGY/U3vO2y26ipjzmchQ9jorSHAANQGXqbykdpK+TtEw3lRR/Ede6
8Ujk96PQOAZurp5aSMtxHH5yILDl6wN+6SFvXeki+akYW3ZbaQ2/nzbvvp5+joNieHKSfTkt4qZu
fq9r/YdSlAg6yjLap3Vyo+ug+JpQe6M3X3faSjODHZW3DEhZ8SPbFn9jSH6vRpq7ZGp1mHrTSzDc
kKr1sEhiDaENcjeUl8w2iqwB7ZwS2cDGgHBhAjCybrD1NncaQiWxQMqQo9j2aI0smjkQt9LQMA57
Ner3cdb3XmGSyNWb8SY0x/kOoMQe1dLr0LNqBwVJysR3cOIUOWu9srlvp5Rhce8UjNo9HQHmZDym
E77loxq5eJCjAVsMWG/ofQCI73V9lXatgIQLCRbbgqspk2wvOoqq03M02z9IO+XsieGmRbLSuzzt
MTHcjpcl4Y/klU51vky9uOz4ns1voZi73ViyGxQp52Aq64jI2QH3pVL9ETbi7Ep6czdYqXRY69TV
TFZWqstAltTMCoZ6vtG18Tc+vbC2019D07phOJO7jyIUO2Z36Jv0tu/LcRdXIvKtwQoE2UTj1+TH
UCsS6Fhcrhe8zntgaWmPOexpk7OKufeSeILCGIU7VBJkS8YBZgI93Y213KJBjtxRZh+O5uE5kxFP
xhGA505myxnFgrkEkPt+pHTuiArSwhx8jZ8mAt9xe116wn/gb+qbU3Kz1Oa6P+2NspYBvFIr45bA
3y6Brd1L1hKUqIiCLdLnnN1iiAaqiFJw6Mgb6U7HCF7ryu+FarTwCLLFUQrW0kCUK6SVihN8zUlg
Jr/WQcWxdq11J6xNlZbg9OciZpYTy+NxTeb1KYNQKLDK2fI1mNR+bRngvvquQPavHOVtuxbL8UEU
lAQCWmvZidLsF3EUgoVGBcfEWXtNZ5xTIUoE8xSTPM1DWifVdN9PEuSbvo/dQR2bXZf1bP81GPTh
z3QMX/psXn2oMwA7ohCBvHWT14iATnNGW+rQbtbod6+jaYZKGZZ1MGbVL1InYGSbGnRnTmRpiBDR
tXp41dQf4jwaaIzjzE1aZLXEOkXRo58CPnIslbe2mYsH9RECGOrpG9qxCKfk9UWiMSA4fePTwQnX
XLKVVJCOC41vNax11N/QwkDXu1WJaArQ/VeFxqdgnGoswO+1xBxukcPfE5RMBzKCsqMpehFISwtX
Vk5jF8WVn08brbFOc4xSpTscmRa3jjtgH/xru2gMD6GZf+1qqeSM1wdbXLFtKKHc1M3oVKLSPIpT
9Sak5X77qxFRYk6FYh4KpfuZ8VcjZjN88PIu51hr10j2k21v6Kz0u4A/ta9vUzsND3xcbVdMJH7m
rZrGK5gXtI+pAAcEufj2M4aVI0O8n0pzE2x7WHeioO7n38ibbwoxWf2+0glOemV2DbVK91OUvoAU
G/ZYY7yMHaHUVA93wqL+GgpQu/QBgRWQzOSJXi0Nl8+7pd4oY0kI4RMw+WlR6GZCRk9oKz+yYh/x
9wrhw6C+OBi+hUeo22ENYRcmQVmkJYdxWV9Of25g5h0WU8A4eRVuEb/Ku7gMd6ewMqaZBT2kWjjQ
SAs7p/ndbvO83/g+4xaeWl5iKjF8EBOKmJG1u0pNH0MzJXKA2qRKa+OndZzc4uxjBqEl/IiWHIDY
0NM2ouWmn2kpp7sRyfYpGNPHxJbFqXCsUNB3Jt3+qfpQFOsuWRGRwxBqw8PpwqYWOtpUuJ1a0uSe
KGiP8RJXd0rUeMW8YHlnGpzlVUpY1sdB1RPozZrEHsucRfrDJtTaRKXbLoQ7MhyaSij+2mizcYPF
SoJ72lcsyEn7NWwCWsOHo8ZxLkHS8U7LC7Ok4Q/AXbvTWRa1a1BIneJ1Od3OwGftVO24krbcOBZz
VRG/CkDxRCim+6ohUMXWXHG1kfLh6euUXPORjnd/Ld0eCwI/TZPb02pmSzP7tNqwiBxD4bENBTOo
2qxwtnBzsjRu4zmxotHpe8AfmqNqgl8VHIaUKDRHHCQ0+fofa9RFDpMX0zK1uD39ffBmq73WOZ2x
+Ee4yVS5eqdjb1DIJdoB1g5k9sPAbtbXmvLXVT1Ry8dYBLmidve9ZvVBj0s4BBz1jy6WW6xG9kQC
3APzVHWMhHDzFEtVPUhYmCbwSJ5VVmfPT7+N9MibqZ24QLygs0UGKKcJncJQmYS6nZHdCGMU2rqa
F2C1i4p7QuVncxh/Sa05MEdsFso4D4NQDW9P68pMC/w8xHYNHZk/UxpqdIusG8H8FmRvYdnps6pN
qeDqQX5T6rodLsY18Wwb9Iqwz+fB2uG94p4m5Lww7cbCmm8M4C5aU6t3+hQV7gQu0CvU5kcfxclB
AE5BC0/4mKXFwzxE7KuJ9EtdAe7TukXQb3RfpYxd3bB6Po6V/+qzZ1B36vF0+kfqtLjl0Dwloz5A
sBWwtFvWdn/6BQ3HRQA1azWNiqta1bmoVx4aUMKLCvhaKvLIVq3wFhTKUzd17d5ctK9tDjUqlsV2
rwymrULsReZ9WLZLzSzM4QGJ9fNUz/M+qec7ASIRJtjxjzTpd6m4BG03i3eZEcKKJNuExpROxy7N
d6k1uaeZzzFFt+pged1WiLKQDudp+izL84agmn1FUwoQFcqjqKlfu1COiU+x8Ia123ghiCq7S8qn
pR54FIMNNtGAzTWixhUh5Juh145dJVsVV5R6xanrkuYa3cTyizR/0QDjVJH76mnvt0t17OnzuUvW
8WXWk+gIW1S152rcS0I9+AL0uz0ZFcXO1FDGwj1+1WdCh1mVQNDgQA/SoMVLZp0sp8oLQrmpUnwQ
GJMdtxqJkC0MJaNRYaSggCvrKi4DUCrKRsvp5ptVF4trD2gZ3cJpZdjkexQ3GZLVLjh61HotXast
cDXZ3nssR7qvTA0zVsgKeBakUQSh2rWjGIxc4W8arjCZ2rp5w2fDrzXxJKMk4TLAzsDr+tcII4cS
KwHStq+IkXpbiuoxAvfDbZQF3qng8cgNHBfsbQ5TXnzFQwPY1rLc1iDiDqcYszS5dSdaYp/OLVgr
D3kpAkGk69SOQvNlgaRA7B8eyT+NTtbqLa/zS7P9+WEZnpNhpOIygj8rBIg4WaL84sr3WrS8o15i
K6cXHUmurGa33O+kXT41TzWsjNtskv/aBvQZXia+4eNdEaJkz1KO2cws9ECqWeiPW9yHfEye4Fbk
1XHYIPc6i5v2PLYBkp7BbEz3gGowtie35axhpO70EBMcaRqwuAzj3l+TB/TDiZtkXNRlasBJjcyV
hJ7qr938YqUy5BzuQQMeIc4paOmRdvnxtsrLgSv4dDgtnRh2m1umDaiA5K0KuTwuFTVIo63uuF5d
qSmdEm3/Tv/+lYgzaJJGuEV/rHgqB70rFOTgiKy5FzkNyw6MRUZYEr9JktQD1u3CQ+XMtcFFdDv8
K4FlqVhQN/VE34X8/w9KYn0vUjevQHppZfpFMIRop3Mez2kvghFG0VgDcUvg9fpiNOpeXEMqUpuc
O9aaAe6WQ+TjELRgrGU3G+/ySqbxZK92/nxkjVUsGzbZwPnzqeSnoRrJlOZk41s0rnas5gjeJ/Ml
lTio0N7IviR2nHQrPGxwBKudi+ptJSntPrXY1eWwOwgluKVyzNSDYBL3GK1wPxlptp/Vzp/7on+E
TB+5EQBtivO5L+w0vTcOAC2DeOm1/RL3rtwk0f4UQ5j6/FhwQG1jQDUqzBuxPSYa6EyFHJG7XXYi
LgZyUzyRe5T2fVEeOTQrLza3LCk3HrEFKztkuuANun63qsNrNYh8pDkZHHEsCOceciAPd8OSlp4g
QKLBycvOiw5056gSWUVDA2mCJP/MrUas2NyrCTxmjNfLMewwNppLYq9x5QzSh+wR4jr9DYYdZYBd
xkRmUXf6i7BYOzmiAcGKAGcAZLPs0x3dBDmsheaP3Br+UDKN5Rzz+tUWPJ04duHNbA1/JvfdzUSf
8tNUxa+lGbZubZF6j7LqBh5P5ilbtEPz9m0t0963SBi9j+1KD6MUwiotk9HuzOU2nhIdjmWFtw2N
yk41WlQTTO3nYHD9Pk3ZPK335GaEQBrJ5ZVGTxOKNBik4mdOPXQrSl3tVOJOf4TeEKTslUZdGJ44
EnBHavisRnnnVZPyV2IwSWIC6uUwScBlmmr+phg4i30+ZeUt9X02Y+k8pvEYcR7T79z/Qi3YhhLy
ps7pCCH1XPwPZeexHDfSpe0rQgR8AtsCyrJoRcpwg5BECd57XP3/ZPJbdFMTrfg3EzE90+pSFZB5
zmuB2LaEsKyRQd+OkgORXDvh8FFySW2QUwaTIF9QwyaxSUKntT4QbSn6Q+2PxjVbJoJ6VxSxnR6R
rei/FawK6Ay2v5laLOOjOgV2C5aBdQErq2v77gcCl/u/YtsfWXwAbh8SMbr7aJ2Yqf31ri/isOi9
9lNpM92MGnsgF8gSsE0ftnoAYiK0WC1UPGjaTdcNMZmm8RtZgS6jJS5YT4/Pjb0uD2MBcGEtrTjE
ZvtEMJs4JeKs+AGvd6bd6KXuvp/njbjyZVcZVJlt2yVtIO7b1OsDvelkfSdf3OwWr9rGdsv2kASD
q98PDaBmb6uxayD+IYPUt7TTSprn1bZfTa158OLyqznnKwB5/JKZ3qvXk7yTy7trHDgJCoahkGf9
mDe+ETS9gc0F+uk30QddiBzjE1lNtwxDD63fBknFD4U4Wo3jTeXaodfHDzETfhiT/LCzV5fsqvpz
7RpkcfYU6HXur4ZO+mlev6MzqMDLbnUn/5K1M2vPmWLPAXGQRH7zkfe2MHcShT4MjZ/sNfHo+ssJ
DzEQtMSurOZLwZu8d7pKhHV8MX2mIJJriSDhurf9iYasqjk5k+u+rwjkll5A+cYg6fOF3MbqCohL
QAqwWJwa3bnOunI3DxbTyCoPWAlBNg4QuxVTd+Bz/FTE0R3GRubBD9obhRDiprYSEcbJrzoW37KY
mmNkt7ykxXK3sTYYsfgfuJ6bGeSCs55sp/uS5KKEygaFciI9uogWqConU69Kwclm4l13dpM+jRL0
yUhWaUGUAmMWJKCvWcnTAT4bzROridxS1+oFcCq9IIcNwdZT6rXiJNRNa70ZUOY3gFMHK3EfR4uZ
Qy2wvXUwzZrIMPmvVw2BbZF+6JKJx54LULeZNIijdmhT2+dlhh++kDyR+eplMyYrd+C6rZOL+rdb
0YI4ddNz0lyqgT9BJ29wHXT37Fe6v5vngC6t5ggFBbCSRGiDmboIl0sN9oOrYzsTqcbmxUnFTPuY
yc278Aw0XUsCXew8WpAqJOYWT/EGvKX4UGlNDFyrfIydhpic/mqIHFFCBfciOdAMrIfxY0vCvqPV
jeOeaE+m0kw+N8JoubjUa+iJczzEJ+rIPKYr5pY8K/JQH5ew9emwYHzfDt1gJaE2Rd/ijUq2vKXV
sZPFa3XUUaTSGcldu41fW8t/npy6O6tJPzKIKF8GRwvI2+t26p+5dnKzckUdtGp6Jih9P7iF/b6o
qodAQZx6vi5hQ4zuTnFdOgB3badumLbyD4xAbZwY7a5EzGydDq85Gu6igaM0cquBoCv/YYlT/WiK
eTr1VvnUbk3ytFXRC5UolNkX7nLo3eg2HpzmApdDjP5U31R1/0NbSAfdeSKjKXMF0PcMDrMJVOhh
S8D7rFbXnsXUvyXdkt/0TvdOAPt0a+xGkp/ukrj/lvrkEKupncK+s74Y5lPlVC89RRJBXbZ+6K4E
DeE7lklAPL30/iG1JFU5jPWE9YlU36106cDJCOUU7XCgG3m4javkXC+d86le6UHMJPjYkLPlwR7+
bdryPspOKEi2qMGyHceyMRbqH4RzG4mchdXyvA4zMXoKvs1X27gz9LINp3FY2Cv8/lBKlqPJttek
tcpnF6Btp2fzZW5ZqohkZDXj1o8HET8bdr/T+mTZbzKXqdwy/Sa37J9CW/bs7/Wlz42Rt9R8qSv7
lBLpfdZylgfCU6PQycCevVkn4rhkjdTckczMynnRtNeYaK8QMEEEa5kQSQvMcmzIcK+a8m7CPnM/
mIwr+SYuQ83WIlYPL21u7dWLnye2fdA6+huaeLTx7cPCSGRE/R/tiR8/nvLugrP+aZ7RSybyubes
l2bWCq4ZQDrTKS6FBvrZJxpNnYiCjzPZjTbdoByYYASiDEvyVPm4lhaQPfFKE2YfFpFOMqCNtsF5
gm3e9n7En9wUTrTv2g7cKV6P6jyZS9Z4BeKPJnZS07/vWYUDGWY/Me0fMkLiY4fxvrUxh4xuH1hr
jmVEKiLmlSy1zadUoZ6CaEvvTAcsU53vVtWXN06E7NKsxxcymaYbEf0cjZc25/JInck6aqDpSzhZ
EsZu7ys51KEugXoouRtrUrMbE9hlAKnr+u3LEk9EjHdEyxKDdnCor5AkDwl7yx2BqePNaiePin5U
DKrWkCNG5NIZt9+PJiPcqmpjGx0G1lU7Km6dFVR/hC0ndoujaB3pRSWCoNgt1tAdcvjJ2Bn2VQnG
kpfjMbY73r0RVlZBdPEcZUR8zWeTo/4uchvkg0lEErYu2xidB/hfoEfqB04A+94uTeeGphIwfS8H
Zl8s69rq1ryj0oLpYZneKA90Ai2mdEGbvJ8bUd+BtZG5RsowHyYFjojy9g34GCYi4suZrbEOWoJZ
58U6RSZpZWVb+aeucfO/6N+UL+KfE6Zu42uz8asypAniez7o3zQCirt1M3XEF95NzN/pPJaI/G1x
jAs3CTwjy+6GOq9ZL24UGe3m0W71cw56vRmCpRaDHL5ujLXN8JFIoCDyrFO6Wq9ZFXGUlyjphopw
INbyfdVHT2NTc3l4wyPILL0VEtEe8uzq6tVv0DT76jfa6yBz4ukfI50Tam4FD7ylaJPpyee6o1C9
FnepKL74bvG3DnohHSn//EJQGvJN+Lg1BTqZP2SHAyejVujsf6KKqVbKiyF0NMgRYr0oytwg/K2J
9hQuT0oFnIDA1v+htluEUtfjAF5yZwitoYFd2zR6vhjCAc7A052adMKFBr1iJAgSut2v4hWlAKyZ
Z6ITN0adtl8nD0cKZR0boMl7nmseSvU/7JJWHBoFkEvlk81I/2Wba4a1eSQwKDbj0LTX8uo0SGAk
ZqZOIKI0ueE2KnFzW8eGL96vbpio/sjwsh8BCzeRiL3iLqWd0twKyr1a+1qDqfHwWlG41u3bmFvd
pwT6loMcG+ncLVeIrDyY9e44R8ujWlPjpYi+uUTSBeS9tce/7EJ/6Jb4YZAtWa5MTPId54MY1dZi
Ph+Bz4G6FWdCQ/dD+5z083ZqSi0Nh7I3LvZSJDeN1Z+d0Q4yQdqvWo5i3N+i8v2QdoDxWBfx7axb
RHBrZEbXSx6aHotCtPFoWxwFPNXdsP/vj6+SVD4+VyaZXA46J1J49Q9OKNMlZWWb0zZQmwm9jcSD
01UWLpVl7VAMUuUbcVK/jzfattzRVJzVln8acH/Co5cPlNNOYT/lZ1LPj0NGcXIfD8OZ9L+/AEGq
b+/fn5UL23R1n/5KKRP7oMjKWOARbExNEBUzbz96B28kFtaqa52WBPF5ljxG3PfFHvnURvrESZjt
N4UCgXQ/R0l72SZ9O/hpI2U5mhVqqWQ0iZn24JFCy0Gu3FY0UztO3+6cJE9CslPLsC3DGuBkhVAh
Hu5bETXTMQW3LV3PPiu2ALxyOnraUWkuZsRmsk0oyAcI5Wn6MazlK8SHe0j85smQsjrDqj7RaE6l
Sj6iBypm1qNkuGqe+Kw4k4qCtZNWV29anNwSzz0eDS+nvhxs6m8T0R86N91hG7ZQFPO9CtLvOXn+
Aa8N/gqK1tljINyG6F5sOYEtzNvZ91uEj4WDxtCcCOzWmpMFLgL9OPj//0+hS16pga8fj7+NaOPf
n8Efhrj265pdVl6sY8/W5FikFW/V+8qqiN9ujr9DGI8El7I1uItIA7GWP7zSyfbN4nx1CtpRXAk6
pKU4ajbXWp3+zYT1h3fJ0KWlHOKDdArPNj6+MN7mbGMcpbQHL/yOSuKQbeZ+hWYPNua3S59cIkYq
8lXpcqOXGLVDbm2vsrhG/bSe5B89sdE7qO1NQhj/8kbLq/HDWwIiI2x5U5ChpKTl//g9U9tdYnsV
PYw8Eok2SmqOeNumWAlVtQGwZJtjODX2dIhohEwS8G1mZfMCncWNIMc1KRsTXvWrKNNvTWH99cz5
A4HB240zX56XKD1N+4NLYJr7sSnSghHcTbil+vz3nKfovsgQjcbH3CqYYoeOuLBKrwA9qdBxIjI8
iVeJj5b2K9KTdS8WhjRzXv/yNvwJbfHZXPANYdlk35Ga8e8nEao46ss5GuGF2ls+5cBt6PWgbe2+
4FhCaiz7GvqZdGD9a2rDoMAnr3srgpApNKM9NXCfhIlnd7rJebAWwgr7xPUPbvYSIz+iLTPfmc72
+b9/dWUI+PCreza/Ns55z7Wsj86LttjqZhrZhP36eXH88iikWKMZjWelSSGx9UJnpTYZtOjV1rHx
nAOagSHIFgsRpVTkdV5ThFlB/nghw7rFHF2UftAvjUsr+hvDHlvE1TeK+xksQHIGYADZv5wF/p/n
ETpvQj4sMHHf9FQq6j+e380QMwn7PB1eZpwTWkF3SrZqj+JuHuufyKTPboSOtR0Ew1hFMLYEtRSa
pP75lEcRUkjnYR6Tr2AL+MsTjuF6dN40Tm9YeuTgitwwIoY8RGDgTBAuBeWLpJqVZmCwgfCaHLWl
+TkgfN9B6brUyIifHcU1B8yLZ6PwbGLyk27nDvelscwMMcxSRdz+tDEsBRsNWWLJiFKSwp213Z6j
tY8fE9LC0QX2dtjVzS+0M0Q+gwSleQ78XunP6vVz6fAu+jk/kxdZoeJjgM8kTkU6lElffD6zoaAh
Luftc+R7h06n0Miy4+2gWMyiiQ9b1KEi0ChDk3wItDYlzKUINM3U4IWc12qyjKdUKtP6OEKkjKAp
lrhx4fCrZtGksXQ4BIUPt+rHphGBCGb63nnWu8dmJanAsjvzL6+e/X/88IT4ctRYHA0e1W3/fvX4
6rPM7NwlUJC8Xmr11UB3rOELuJa/4il+AoQCs6q8H85sJxcTthuMlt3Jmg51D9zi1NJ07G7nSt+e
rRx5VE66yDTwvUEJPCI//6rYO0WI5/wNmN4oD1v1N2PKU1A//1ZRx5GTSykGWbiTSUHT4q4RvrAI
VRfavqlBQOHhFqh9EN4p8oywWe35L9+G839MO8QCuQYmCuEYgNYfTkmak207WsBHN2oGQ7CiFl0H
AJfvzdDDCJISO77ftOhkIG+8ySjSm31BOH+z8cBl430RV9/fryeqkHaFVr71xUnRO5Y1gipvty4Y
wBExa70btDoPbbH+XDQ6rJYNud2mj/Ght8V+iloRGvlL7Qz8nTV6JJol/qSe661skuOsb2+xA6yh
tLMGQoausu+1dGhO9Bw0obvt3X44KbBL85fvrjc0x3V1BchUcrEr7RizMFBaHItAL0lppv9mXxIu
WBLMSWa9i0rT7NHnOrhZw96bH3X6wZC9Mp9W1Xw2xqTdq5+VBHASdJJVu41z+4cYiRHVTPN+nhfj
utYHie4uokivTOvdUaM+TLeL84DH4OqWrLH0e9w11Y5pH9K9q35kJqXGae6Gkxf1Qe0uUxhJSli2
lMLkRFTi9PWnXGuJqHaL+YjmE0QBEC/n3q2NDgm/mf9IMuScSoY/0WUZjKX2iljRvtGsIiHLnbuu
z511n/soTeLqt9E7S5g3C+laVv9E+fR2mLPsu1bkP02mW72b3GNbpCvtKH62SyegZZjdLwzhL3Pe
t3CIBpaRtOv262y8TBJZtmpC2W2vGkNLDCcFqiS06SDEsENU4lQsUFHGfqw/6zYekNgeYO959tVh
VJnadKxQPkgVmdovly3pDwLnjZMGljYtn+mi2k9mBonW1FyZ2buOUJs0ybraXyep8zElXq/Gnzr3
9P0wkMi/iJIsb4iHdcWEwoV/UKrQfADujdceiKQTqFN55NX7qlUacj+/elCQhojsx3bg+Nt6KszG
xKyDMs3aw5hFN8bMyNMW5rsSVomZ3gF0uT8Vjkncemcf1aTYSXGl4TFI5uV+YTwNPPdHTf/iXjEM
bJZguOmbQqWNHAuSp0tBDC8+oTtPOt14abmgvJCKIrihH8T39dg8cCiULgcEBBNt3gh2HGRWrk6H
MfM1/8EO+okEeMDoDqirra6QGPq5nXK+gxEVoHqVvM16YRgie5cAr3t6FX+Orng1GqNEHZ9pZ/y/
e0XAjUzFodZgw0Aqs7OcwXpBqHvN6lQLUVnoQcrP+VSxl9+3pXVsZ+8eEXn5RBhM+5AtP4s1vrID
snTaehvmztbvM582SIwSzsGdHuMVyQl/8WJvW/nXUur6vK29y6fROC02XFXnzN0u27LjWCXxIUld
gQAQUc9CNPLBMpxgMIfpRkuA2+BzYU0anm53l08ru896r0A9sRTV0Y/SLCBDxrhGHW2FXm/8WKUp
QaHnpYfpJksXnFOSytGmIblqlP7xoAJ7iIjGIztLXUrTaWTSyEwK6G23btEhPYsUgjVrmoOxMAkv
Qwxbl/b899ZGXtGU940Lza44aSBL+Inema4yAX9MGjRwEfBuQUlcGCMAr3TnZ6xThqv+jqPk4rbo
S9r73n5M49s8Mh+UrktBfNHI608BAEV81fYotu1tXE2COSS8DCKl7a0Fb1EMuh/FE+eczg+Y8KJn
BP+Do294nm0wwzQcpchBUY+zgT5osnQo/OTNXhHyw3PyCE9UsRkcPX3N/6etUcIaHZS+RfOoutga
cfEbaBEFw0zlUu2gnPCjCNI6YXQfRdPtHFpxWEkRv0ulJH0l20lfwXe0iRMaDbc+NlHQ9l55Uqjk
VBuQiHV/XUff3i9+6h8RcnDe09V0NRbrkzUaF+DLwGi7Twr5EfID4k1BIbkOYUN9yZ1FRVOmw01K
rg+kNND01EB1YPJtm+vrVoJbD1LNTVPREwVAN4kziVPcbN90QvwvQ7cYgavHS+i3SFwMrf/lVeIp
hVhFVsEuSFdMAJdlHKKx/JK66WtPz6Q6zureu7VNbATq9qBY+RybxmHFg75XS706Av5H7NxXtEPc
gPfTk50MZAjLN7riHNBmWof7RP5vxtiR2F3+VEiQEqQtgpMMwQ05npIu0ii2/9F3mEWWDScfukR1
2KnDsZnc5xxxZjDn071ag83SSWWC8tciqW4JFHiqR4+7QQqdDKfc1UV0tzh2HiqARp0Yigvtqrk7
pwjE1B4XYzRBN9VjrsriwKm9n8qRoOfJcynVEwO7nj7wwKmTpE05bSkMZL0pI5uYeID+Fkh8bpuR
PBBx5HUfw7LT0DSAXxeSaxvF9Hlxp/r9tH3/gSXjqc7MyewOemOgfJAn5KDjGNIX+5AMKHSkz0Ed
zgpSx4UVdX6K5BXhW8tWcqbLkYHgmJAVcsmoPKA0EN3YqvU3i1ckYaXnr+pLVhOyLmf5JYsJgzWW
12EM1cWhxvxlte57fSb9AukX/+mlYeEhd1pjxdSzjLcuaUFzpeoOXVMbaC5jdyMF3JYnQiwlVF9W
FzTM7i62svEgCuEyE44d/bw7tCj1beG3h7Xwymvh1VfOZvFgDtizJgh1x0bqxXemvkogg5VDbS0x
54nTbJbUwmnpQXTMYwhpUIa2ffoOLk9Dax8Q3Nd/gwf+4L90xkrWbsIuWRf/8FnmBfI+z6fLSYsK
87lxja8AbeCw/Dyjm+CraWl1mmP8cHE5dIh50HjjBAtSL092s4O4U8TaX7ZX40902wXvxylssEPL
j/fv0T/prWj0qQcIJqDfwAB8QZ7ptIc4xbPWg0lTKGZ8nj1Y616ke+r2lsNfFmjzD9jERVvmk8nP
I2pTUvDvj2A1seNkpT0E0cTmmxXRzSLW33ZhP84UYBTb3AbKSavOA86J5bRNn4eG53SbyMEyB+33
CNe8IfKN7fHzQO/urtqwGbVreelmN3sScMj//aH/iHsydD40af3IWPjcnvSA/xO7G6k2pCSK4zSu
MYSULuQTjglAJ6h4DbVwRKD7tdLrN1almNGH5WqE5sjjUvuLJuj/wMVc6koAdASgGBDKh+2tX715
tddZyrsWhruVN2zMJ39feZW+c0vKf/tGbwPXqx4iLcInCb9/7fTmWo7pbYqs79ajv25PbRJViaI8
lNlEOA6i8P/+yhRI/G+gBFDWpv3Ct/iVhflhraphYBGiUu9jiCU9bh0jSFe3iESL/n3bRU13w4Py
SYupashcnUT9aZKGyqg/6B1FarNAFrSiW4SM4AhfEnQsYmG+HVsrMGkSpJeEldvd3PdTr2/LNYyc
+UmZB+3G/tm6N03HzJ3GHnpVefq2nkPnZW68wxGNm+4tE7U8cgDshmSf2+OqH/yaYyivzZ1Vec9N
aebhNnlohvtoPFqpcxE0kdbsplv8ddMGwrjXxLrMm3VjsyIF/QYW4GOT6DNt7+bdZ3WzU5MBp4mB
cOd5dah1McqxigAtx9kpOQWpKyGBjPnOWAo8KWxS6h+jCahYoP9CpvwRysjz7Dk2eQOgg45h+RI5
/Af2E41zWiU+P47i9GrJyKoj3Joz5mdmU4T66BrPS/ljcMYbY+SYUsRrnvevZpY+/PfD8kduE5+H
I8lg1aaLg/S7Dw8LXFuZgxJOwbZsTujXdFaxxJ03FpUDHqNh15kVyQPjQEOwh5u2+9Xj3LxFLbFP
ajB025CiHkxJ//25VBDth4fYNxCLQ4Y4Usb24b1vhdsuFGURStz09l6jajCOa3unNJbAR1QC1eit
5S6q2017jP38u0dHG+RIUR4RBqNMi60XSOJB/gnTwfviyGuXyuo5TFet2PUkrNygRb0pGwaJ//70
YDp/nLVgleRXeyTQAlXaH4JG2r5uFk/vqeDLkNLrtDWvcp33jKPXohLQauurwvzAPNC/WPZ3yukB
uorsaZbLJJ0a49mohtfZotwo1aqwaYr1NlrnmH7eND7SOnFMHaYYvFX1l9xiveQ/8A1Hly5NHBTN
bh5559l6mPPa/dKlNa5CBOaGfBWVUWJzut8jwFPwjk3E3ROeqi9Fxi6nHsgpLVHsrLSl+tV2Ii3h
ie6qS1PhlHN71vyyvVV+5EE6sOr2pZZ2OyW0UruLqdEFYttfDMd6IfPAuFZmTZCDXj8nnfi1GbG1
H7J53EUtA7ajDbwG0shvpy2mx3K7elZRH5SRKcr7q20s9aH2cDiUDNrBXG0vxS+1My9Rph0tGkU9
K31oa1PsbXf2rkIsp9rqgB+YJcl8sA6x0XxLm/6gBirDHlCiD+zvuaZ5F1asr92aP3n9Ut577ENh
4ljfUUONBwiut1YKS9pEkI6xeQdcd9+silKV/35mrD8mBNe1PBNgmxuGbEb/gyDATdwhSeyE9Jus
o40zXQ5lLrXtldh2jQAbIwTiC9rbSnajfzIFrnVJZTBwRqcigw6uLfugRk57SfZYc9+SiUvQ8aCF
PZ8tC93mrF0M3uW92m3U9lbFZhZKOcbk2Pxh9vY8Sd3Kf//dCG3/k7OhfcLUaVo3ZDOTEi3949zD
G86c7lHNVdX6ZwNQy2d8RVtZEDrgeeOV/X0JJs+HYPQHCu168njWbLj7rE/GeCfSVz3K032OOg3K
fDiZtN3eD714d+pYOgUrUJi+yyInVXeK9cz07FXfpgWAOT6Pswt62g7nlI75vcpC4V1yaKbfq4uu
IwZwK9mz6huF4zUodV1cUZUZsZlmJ7SezEHSzFFpmxb6DYyJwq2lH5hh44ytyjvOQ36hVnkMrF4P
FuRXZ8r2ftcRRUdlbUP6YLtVK6o1lRNadYEsaoofKrpb3sf5Zh7zQxbPT5O/3SvgnpLmm82Lh10y
LuQ2cLAxVnCx8ryHZh8/DeaLomQ7od+laZMBEvGJ1PJme40N2tNm18XMz3M2kqUWD8V+XhH9NuYd
MXanARDCp5PpkA3GN782v5WiQnUuYhrhJDDVZKzZvVHwyNBmTCXZ3hMVESbgQaH6AtQwucGSL2wW
u21Ga95pxhhUfvel74zTnA63GHa0QyLiW8EueZ0FllLNf8wSB8u08e7s07dt3zQloXXyWy1cJA6b
3F6s5J5txLjqMoyiaaMDBEMfNDnrlZJjzX56STfzymZaHpRhLl8P6UI9aGmtMwpQp/+iPqftNDeL
xXhYJ1uDcozrw49JIvHT3g7iZU73Cjk2W63bjzPRU5tf4zJwmiZEnfnqtE4cGk6xBIa9tPRA4iXC
9jcihC8AhA3xOtmAUfTMJih4073u+OuBr5Hm1YiW7Ya8vnSOqps8jRlqENA0/V2K8DMjTwL5vS66
6KZgcK3L6aIk/l2P/6BCakjLb/xoskgHMWLWo0lgxc6bEOMrBY+nLcBdq7VvjUU/DEgSXJ2U3Cox
7ohrMc+pN1WftqTZN1Qxz7b+ZFpx/2nO80M7gH1tBri1BLKMZGp2O7Kpi0NngUen9sQNo40rkljv
hnAP/xr722kzsyaoo/wK0Njtk2EMTPJhQsdd0bJX/k7tts6kIVXC6xs0epcHOWoB1J4s2tqII2rE
51lO3MCL3xtnt2PtSJXDs1sG7ukaibl6IxEqkv5jQtnlbYvYgQnN05xPq77j1u4CdUypDJC4Sc5l
4wyBPs85qWHSAi1XXcntVX6TB+wwgrz5lgLf3ucClaCXto6Hgd5EggUIHhC+RRsJyO5efRkxzpkg
zrnq1C604TcPeN6LLv2mHk/dq75Sx0tnfcKlLnrnMG3EQIBKnXI7A1qQU7NZdQeqJXzm3AccXwSg
EIO2TzvrmFs1+feNjRtHGgy1bQcd1zEmQKQNUvkL3XEiAHY92gOffLa1c22O8x3hOU7f9I9TfeFr
k7lzwg9SKSvfsugROJBeFSYMdF706xqEUm5oOusGF5Qm4QrTLREbThWVyCnzvBeBCVIyG2Sa48NU
+EA72cD0t2lnWIB3oXn0wAzcvPthVX6JDDLpdKr0LJ9Qa5HeKEyspij9Ju1+9PR9Xp3KC2y5LTgV
x7LfwcGCA9pcQNbF8qX7rHpQdIGCrLOyRn6Pgee0QVGaGUlC08QeLsUZyKkgv9ysOLBT+Ds9xbFQ
/h4X1w5GoYN+V2t0yiBv8naedrDYRtCnSblX3/+Y68i2yAD3HaTVWtpse82yCxgO74tL6BCSVqM6
TCTX7xhCQfEIJ1CXh8JVWsmDzjSEh1XVv9TWZIJp16R5p1VOZhFLcbLeOatdXeJFPGdt/NPZ0Lx2
0m3smtgGcmyhFhwal6LA0d/v4hL2Fd8le6H3nOtC/iAAez7j4LKr+9rHpaX/KFTXb5+IyzaCWkRx
ieFUjoRNND4hcnQPMyxBmGTYeWVyjW7RcwsjGK6sVGHSuBfXTGlxzj2pckNvaQ73RmkMu6yOtn1F
xBSLVne256H4VCM4VHdMY5gueTWkNUmhvE0UGiLb5C4idkO64HPP/NZDJrzfeMnSpmeM031jwzbl
mnRIpNzWBNC4W1Q/NDQzi4c1fxtSeqDK1cUpIvqnOJpf8nHZgtKET6SOtwoUO42j9zKVBo3tzbfY
1aeTeuWmCNy8nt6qYklORC1YN67fE5QgM5YaTnJzxvE3SEwyS9saMmun60GR3o3mkALhiZIfVcZO
qBGpN+bPs2XW76SDOroH2Dsac23AcNAMyUE17jbvGz0/Tzb5TI2DG61vtHzXyuCCLEm/R5X8pdIo
UD+Hprm4EC3rLNL8oVu/ZkXs84PG0q+6Xa3Muohm4Dxcq/cAINpZn+O2eclKxhN1OztJNge9K0uR
WzTSmIdw7Yn8xdX4R/WIN1xHsHBre8ntTAtuUE36xZ5LsiP8gtywTBd7qzELVnouTWulpR47jXrR
3an6vbomBfcSWTZGZqYyQfpiRtaKvCRsZgtYroi6x9H/PVU6z0TMhLIu/tc2Mu/6lVEn82kdtswF
i7mMe+m8oqQJVtKqUJaPduF/zeM1vZj1i+KKBunOV3+tZhFgBI4+75xN9mDU4N2l1jt0O2M9UhPU
tCzNuRrYsFu31w5GT5iONtDMiV7jSEUwvsbVKzDpF9gOElvXOJ//F7jimsUrvzHRG+JoWDWVxss0
k9Vg7LeMfLisigOXReJuKowvmm9Fl4JJkXgiKVeTb1GSzuVpiAFDWu44KXSOSM+qvUHsBOWITNuI
WTAidRImnus1bFPGa3WeCGnpUacdSxlKa+AvpMh8PTJSRCre1JrzLv0ucOVH9L7THmy4x+6k3jL/
vkPueKyznFB5o/gmxIu29O7PZSbeYqV3Ba9L4UJPKBRFQQOKKGrIlNpNM4dm51rkqOm/HKxruwUp
I6JQOu3f2aX1xypaiCjqXfarzY+wdNZ01PmwhHyA+pFV2YVWGZ2zinto8yn5ciGeFIGuN9BYjoXG
c6z9G90x+pVhL3pOKnSTVV17TBzT12mc8r0Q4Jd2CdOm/tJuhWA7q2icX6NvKHSSPZ4UgjMkmVor
2beJPqHTPifqwa9xMQnze8KLJXF5zyNZgvH1VHgo29R7iKD2e51oP9Oqbc50hsdUkMMbjWUq20cT
+tRHHCvrcDCX+9YlOEG951rHK8wqVLIcdU+tPs7vUoIas8Z++2q79Q9p3gjsiuNGHfAJCQZtKmgw
nww9ZHc5mp8xUvpXKRfKaNQOkjCSihevTB7hs5sdBluw96l4AC5ZAvLG0Obwpym2MK39B8s0cQZJ
5rTstaNAgRJsqW2EcVT9GmBkhhoDQwUrtNdn93leDeIscocluX52tfqSSsvxhithl0gg+n/RQdck
rWfS9NLT1KKNH1Hbke4AauR39ZtIJywn778ivJc+v2R0bwe5ZNaQavMzaM1zXv/u6ZoiHgR0bDHW
32OyknHkcJELfX6rHD2lWAH5fAP1HFRD88lYsrt8SDl4NY8PsvGX9GKoI5c0oJ4EuXbguZJjel6M
90u1LqdFEnYK5lPfbSM0yjDm9g5/wL6XE81sOD/qwdwJA1GeVO2pySmXMkd5kja5NxzUv+9v483g
YcFwpT49FtOP1jW+K0hB9CiAhENjQjbJzIol5YDLSaoRSXlSZ0+W+29O2X/LTGz0nKVG2JnjL/VK
Esb2Q7ikizQzZfTd6JIuMPUALfmO1S6mFXy5ADkhd+HUOA4e4ftGfiiHpv9i+Uz4zmi+UOP5biRQ
1Amy2XznmtXBhnMn1ms7KJxAnRAkL1xbEMoLZ/IUrlv2nudA3XbNEDuxcddRje64cndq0FiHHIk+
sS7/j7Lz2pEb6bLuu8w9P9AbYGYu0rvyVSqVbgiZEr0ng+bpZ0VkY6ZV+v/WDNBotFplMpNkxIlz
9l479sJnVWImsnZQxWjNtPqMzInm95eUPpKvZQcFNekSZNV11J3mlWP087rxwH6586teVxWNlOwT
9Bf/KNrxhzoSul59FyZUeU7nh6cgFki0OrAEUQSSimlTSK9sWyUB6TBCSja4ZXwpkWvH9JHAdWYS
Lt2ThdHbEDafU72s1yaOa+ZkUKtcxApKvJ0U/bqGoVYbvb9Rw8Sk3uaYP/D60b4hcn2XEKq5JtYD
PY3ClMjuSr60EaPC/hwpP2jZS1djdWw9cweILdn7odVv4k6gFTLbGtXfAFrK7O6SvPre+bSsrVHb
TEnSHYee1D3NzcCzGdYubMYnL4w6jv1ohib3Zi4Q3OCn45Lp4ZNp1OI4tcFLMtBmdux6D61rPFcl
gEO+QRunPfi6/pyYoKnwYtR0+hu2q4PNax5i5EKOkVQ7pIRIBUt/pX6wUXAiipLJ3xgoJDeWoGmg
xHtDAhrLbKluuyF68WckfsqJBKongQqFY2sQer1OrfSzekaWDLRQqBkvqlCqteF7klri6IuDOTNE
0Hp5JinT9NBkxdP1pOJ0C8fv/iEYWUdCZcuci9tyFHfjwPnQjBP2Ad94tPt07S74w5Oq3Gt+YVyi
fVChm13pFFurihxBvdHwnweVC4ym0lp4XtqlilDxW45mr1Kv9270mkdsdjERbhduoW1lsQEZNMk2
wp207bLkDFcHyodZqzlI+vVDJxwf/UVbb6bcTM8OYCQU0c8JXD22ZDR/WgwsJpzQUPT0fE0fwqc/
FMO6mZGvpe3CYyDVGSkE2EtEvkg2tNMxY/Gr0Mzeq49ZmMTZla37fa5ceY8xy4bPSYXK2wOlJ55V
3VjVxROSlIiZV4dyKsRUKER2ykf72baT+rXygx7/V7FtllnsZjGJk6ZB+2+aytmp40ttzlxOlu1N
m/kltpUc01MxGfwi1DFYf9BGM0fai8jXNm5VQBdrEHRXE9oGP0v2+A/7vGzZMjgtjhJItIRxujFw
ma5CvzTObZBa28HGyk/PAnsWPZ9PTpuccIrEj6nTgvvShxt3hhVIUb7KRdLAPm38u7lzvjoipWde
aPaN4/H3RRrfe4vRrbyE3TQbze6CJ3mMfP9YVcuPrk/3IACABnBH7PSsIeEbLTtW5dQ9x/V0ahFW
hiIXp6UwLxUdtQOYGoMjb/LuNl4G3ADPabNU0BYW3Mh434/9cZ7tZmO6dIK1DJ+1VfF/IPuNoSlW
lo/pytSmYBuJ+c4vnW5HhvGmyrNvo9SNEyNOkAxz6nmenzOjwQ2EIPmEVZ1l/MYy2mw3+qNzKMOA
k0DB/Wx3JT21shrvtE5sMUAtK7sdqzMXGKgOhGLPMR2CorT8XNBFmKwA6K+rYzhfqidO/ONGGOxX
JCnhGfPh5nVl/zDaLd2+th25GpJAlpXDrkhctrxuPHpz0H6q2wTprRtvzXABOsi5a/Zyhygq7EKv
eZD1n5cmgIgku2km7uRm9spdYMYru9d09DzDtO8xyG8NjTkVLc+DpjUZBITyiymJyqhvtsMcF4yC
NJ9SjzaUja9ir6fVpa/izyFqh4dCNj79on3xjAcHoObWXEYULmG/POkm5Eonu2SU9Tdx2BcvfYOI
0HO0c57p0aEYFvt5Kc/RknKgb9vkqEiU7L7xhsy+fO0K7+uk9fGD8FkKUK34a/R4yf1IGE6HejzX
lwh8A4txlrGwpzR5mDeK8FwG1ncAcdkuEmV6FjojwlhUdO/xl4JEOGeQpbpIPswp3UF3ive0qrXn
3ICT5Fv8+qXP7+eqDI/EmV8i0bX7vAwhsliF2Nd0bldT5PDcmXNzAGNEjbykvmRILkg9IBm48WNl
ogIQ2XiTDjhQBz3vH0fkc156tPQ4uRRGQES3G77prPoXDlLldq60g1n28R1Jp/pK+mg2hrC13dgl
48rO0umgV31xnMD42N7YYXMZYfIX9jrw0SsxxXEvtVWH22w2ZzBPk4tJYvBQN/YHuhXdrjdq/+RU
/ZuHNx4Htafv6wYvvV+Y8TrylvksXPeSa651N9M0ulvq8AKMUzpxBuOGY4n4NIr4EiW5fy8B0QmN
ubmugosYU21dhInOANo19lVGHSeb5Cj1s243xAH0wzbzTupfbtXszDYVhzwzPQyoJpC9jJlvMqXJ
WdOXbC3SLsfruoTnJQWSiiY73zPBYTHpogt3kHVQF2sBR3vIo4TNu+mKo6V5I/7d+LFbsH2M3A+7
ErrSU5bjhNMmTxyKhXIzms3l6GooQRhFyQ0gH6lczIdwsQGcyXtH2M2X1pzQcEYO1ONe/9EFGgJx
Hc0I83Z3V3iGsdIiZ7yFjjbd5kMsNkp/5UaD2E3cA4Ntavd+p1XrRQ+W2zSNcS2E4VOR+vrnmvll
kKHCSsPCuF3a+H5s3Ogo8GIyy5ZaIl56bAOU8IfeOfjJ4spb49glaXdP8+i5n7kmUZSajxZgrNn8
uqCcuVPyzqGtk0PTwo/0Qy/8lOE9WqfFU4pH4gmkBSeT0Uj3i9uzNi4SN5sXxQV5dHzOOaHQpTPW
je6bL1NaOdDkpkMEUwX/T7uZqrDeVRGUGBzX8Gyl6gi34Im++HZMKMoHE095AhiajIzwZvL0Yx+E
ks7ZavdCTwA+tN/pEVtYJoy1PnvJjVtpT/BF3+M0rW5mUboPzMZoIQ43ngiXm6IUCZ0eYhidAUXN
4vM8NLZ+9srMPNEOcHD2gwKJSozmXQi0hunBRf1XVXLwbPM425euVAAp8c+oI4H2m864carEuDGL
Z+A57Tl13OIiWgvJYznxBVYDMy+OowUWmsHazXngwpF6h9oBEYFb6/uAFsZZa1oOA6idDqKlFk+T
eAVCcrpP6dBBjz3OdR9u3eW7wyT5dsi0/si0C0xPa18MNDK72B9XQTR8rfUlvcuFZyKBL0Azkkp5
a0Cd2tht461JioIKBM6MR9CbLsxlR797pAzoH5c623iEciz58DRN6Lu0aD4iNJKoA8ThXVV4N3iE
4hUe2gwoWE08Epi93ahFUts4JdvWCcWeA0Z2x12NK82WDQWnPBT0gW8RiYS3lvSyx1k1HZulJ6i3
ye+NqYdnXbnZ2dZQEojKGXdAcJCBMwuus+Rb4fi0PrExML2Hdx6EmIYlv3+ccLsmIzenbtw0Ex6u
Mp6y296k15JxyG9FVawRCnMyjNr2qKop8Ldi1Q9nzEgBR4K0LvqNAjMVBp3QxC03+eROyGGoiDFh
iXXCOHzD2NgpL6W0LLiCclhVp2r4zCDwmZBI58ae+9sloGuGGE/Di6B/m9Laeh3xMGvZlrRd8zF2
PenV9oetRkt+S8/vUkmKSdBk9x4nmQ6Q+w92ZnoS8MIRbjVSC6w6dnU9f7V94V/yZvGvo52BBX7d
Bne2BJVkwJVgEC/YwHstAIFRv9l2aZ/TImFCxwG1msNjbxblV8aUMZSdVdsV/omABehkAcKYEbZb
j2psEF15CDT9yHbQcH6je6DOtrMuvTH0TnAXNp8ZU+GTTEGxJkgStQVhNFHF1VqGuEliVBlN0ZHW
70YN3RbNfe4mOYkP9O6Q1fN9BRVgXfr31kPYG9rdYL47/pNVvaQVvIm0nyiqYJTMdhg+C9/bmmI8
DpD4TnHONI9DHVqJmtZWP9s+ek34o53QXpEXN2DTYK/ZjsSLLvFd5DNckva9WuO95U4VsExw2+Ju
Njga9AbOvwHurztht2MJPhbZM9KavY851ZrM8sbzCRhyOTeB8ryZ/HJPFK/+IIGrLAZ5uK2ETv5Z
FUUXzYYEYXp3wMzqo9Vld007d3tdF+/ZYhBjG9s4NJjDMPVbA10wzhMqxRXs9XAd1yJd0yL8XPhZ
v0sGODVDnEx7QyvPZTQkF/UvR2MfNCbODSJjzIb6dTdoaKtbwy5usxAbcJvr58i19DNWOerQ2nln
rNWfBtovWouXdsJitvV6VPlhB2ukH4xPvpFH92YJw4jOdLMdpiHZF+UMLgNi6yrSRu1eo3TOX7K+
IN4+aMrDH2bp7u+jdJY53UYVR0Q6Cq8POr7UpNWmo/ddq46OMWa40IsBNJrEhTv6MQyr25avuu8y
68arqnrNbfGoJXZC43kBFhOmUHnyEZ2UiNFuCIEgkVqTvb18NlocqVZpt48EGiP2y7Nyrc6RxPDB
0JvqJ7WSgE/+mvvirZzYrRK4bwfD6NCpx422qhhSr4q20SWV4WcbGsxX7aE/QYAihDkK6QdmYC1y
A/lbIpJDmA/dnTZ8plxBF7tQ4bl+tdBxtLR9VpWEh8TGWxtp4kTT4JIza1lFNQ3bumWyVRhGflRN
N2X7oIg3hWu+oLkXnfHFsAFBKbkLdlHqxdK5rzrniIUE67JXWw9veXyDhQewr+WfrdrJWXgg1Oca
1m+abp9iP2eGj39oblvZNI15twtFI1K0gRySbGRxjz0kZ8KkiUjEwz4xxVuL6WVFaUf8HwY4nNYL
ZoqIzR9spA0w584rO4agbX5C/53yH/R6QqrAHTDsft6i3wjOSsnR+eZ7ks+f1R+CdvkM0+NdNbLL
NHxWVCUpyUS/iaYIuOdGFSChBKGiN0c71l6HLFFG68UdbFidDAKhtb05TXCfzW18GGvtYEzeC/sx
aCtw4avMmhkwxS3Dec4FLp38sh6sdce2qpBVSVa+OQZRW2rY4HMtT1llbHzLmLY0Ap8UO7Eh4gDE
cvwqUuNxnE1gx6H5PUrxLCsphfDqzwxTdrRZTmrN0zTkpPBqKJCm28wpn0kiuU6NzdLWDp7d/XC0
yf7D0/T/Qi/qwAHo7wYuj9RHUWcTM6RIrGhcJ564qet45lAxJQ9Jlv4ITW046NYX1edWIwDVOlFb
WUJLZY0p45KAe8Ir4mIfMb5biLlTr/05heE3xUmtK7qikXNnGpUMyKVJWtdf81KcqsVo6QXTx81b
9uQ2EOGKKVz9B7mh+Zvj0PV0y0NVhBTacn2lU/ub7KZiSEHcZc+gqZ4/ZY1bbcx2JLRiWqK9XQsS
qCVArHf2qvmi2qxKw+UVEq8StdExkw2mLMqg8K1GHK17SzLUew/LBiLmdb7E3/+wwP2m3+Y12x4e
NBwDGH4/Bsh1RRGw3iP9izXnkIXLcViqZ3wb9loL8vZQLyHeDcZzs0WLUUtA0Y72XJ1zbWCFjjm7
C+0vr+L/KVTruSr459/l93yv6rlNorj/z3//5U/79+r2a/He/eMX3SSYaLvqZ//xq375yd1/qr+O
3qvN1/7rL3/Yqnirh+G9nR/fuyG/voq/vvJ/+5d/hWQ9z/X7f/zb92ooe/nTItp9f8/PkpCW/3/k
1pZAkTL5+vEbroFbpv8vUwogfVvCFyiXkUtfE7dMgyguB7yFND/DE9ERR0oOf/wf/+YE/3LdgDIe
kbXlMwhGw94RmSD/yvuXY7jI+R1P/TT+Sn36vO+/0o74yLga//Pnv6cf/RarSeiX5dn8HgfEB3FT
H9R2S0xCMhYxnK3y/IJajvmHGGhr64QDKFayTcO4m8AcNP57504vduu/KorU1e8mnLtZs1zWjaDa
5oUc28hxoloT8a+ZBRMNcC7TPfjjI3pscSyX/BLanbExB8IgVIrG3z79v97k398UiIEPslN0gxxE
bPR3OIz5sD6oZkevb8ZpYOdNJ/2TWQv6k+gvVnbMfqdaykghwNSFwcke/E1iLf6dbrwtjpdeu5RN
+dOtjL360kYaYSsjeVJiOQHnby1GyMhq3qawhfQsbmaPkT6ARQaxMZbAuqHthPZVtmrxrgsj2nkm
yjEW937t585JEQ1L5josfOx6jvLf9DTS1R7ujpgPGbGt1AhUtUqdsva2OczMyRnGlTu47TovwrVy
55qWkCyaUT/oZk1gcGLsKKQzUqTyb3g2c6SwDCgyGC97R/nmMGnlVsxwk6kuezIuqqAObOoH5z0x
8mQbm3N9/d26bm/KiYGYOtPk0oAfDNG+tRkS0/4A8yPNPVS875nI3mKHaUFLutnMKrTNyzpZGZI4
kKYXH8PgtqmLVzOkteegzUvrgbUziq7nBDW4ajtkZnOd31ZL0MFTK36KdOvN2vPSfhJfy9ENUYj4
56o1cYwY/Scf+YaKXbrOG+fuQuSIhmKROxDAP42OFvVuLdmD9NPFGrKSvZ7SmfNuAx+rCMWTvmhf
4rlAOFZ67+oypHJsqEZbcQi6z4cs5mfBQ8tzugoocvZ6n9TXX5iGWbQNGYgorUBua48lyXGh8KNN
kUjMpQwRSuX2sVCKqEG8G7f1OUfY5NA4nPUcMEAgvquuKM2Eg9OZr1VE4pDeFfrZkZM4ziHHaFm+
A8+/Knpof8Sk2y39ymkGSGpjUJ+UqavXGcFRir4knP2uw/hUJwkYdMh3df18M/0G4e7bLPk5wXDy
IbJfD4Wqk2+2dr1u4N8TjxPso8asj8wJXgqPMk4piEkGW7NOUKoAZwaf9T1xo+dEAh3H0LiI3uxJ
l2HOoTQC+rDLM9TLSommd/Enc2KMqgSoMZ3QlWf1HV2uciWRPUgjT+pebnJs0OVtIDi1K0l2POGC
VyAY9fiq8bB6MHv3EBnmwEyMGkSpSdOWkC2r8bllS357EDnrxAovXur/ULcEk+ej8lSq70/Nxd8z
DscPBerqr7ltbZCoMyT55przI4OnquFrZwceOfVk0KgzbdeB5PSH+//5muvYVZrkKDE7HI488Ori
QxmptpoJHt49onej8JHj59pKH4gqsyC0DvYmCfP7pETD3HcB3cKhJG9K6gaUxzOJlxnqaXhWlZd6
4eq/8toS6x6XCgDs4EYtRqE0faqy7C/lBC9efVk7UqVmpBOPVoIyQOocddOgumtKcIJ0AarGeVwk
og42KO5lwshSC6mtIqWpL1c/GipnuspBKfN7g+cFCQcc5glP+WpKJckiKoAYtc+D1fC/k+xvPlCr
dju+0mfsI22hOkszhAkTfOwE69yz9+pVx5pOLAeBBFEUbZVVNiCPeJ11/rfQSF9naeoeq5eoB9Kg
nmnX0LaEepWMIC0ovhqz/m2UfytzDXUytN+55FiSSIC72QSA8xaHpzzZz64+MA+rjqMdyWghTI6F
a8XooCJ7x8a0ggG21ZO6AlGGrlEBjMdc89EzAs4o3ZssOqsScfKY8OEP3CulARyry5D69yoRxgrE
VzTzjznz1CB8dUOurC2f5nzIXqxlflaVs5qrFxJ2H0UEVUfZvK8Sp4S/j9S3qBlsMSuY6zuaUsSG
d+dSPonKIOAbnXFRL89ouyOZcj8Tau/YMkns6oFA2vH4yU1e0oYefAmeBJ93f5UyNnOJzdNaWtq2
TbOd8gW0iwtgW0ZkIT4nYhMtsq/vxND560nKetRmHgq6benSvCq7g1cxafJyd0vPGoUjyjr8moxp
1ZvX6n1NB5yTKQtvnY/pgU7GSj2iyuRNIlOwNuKKdYjPVwpsgI1bKxe8NMJzBaNRGhiFTFGK2c52
avRh0Ht1TrKJbYOGRWCiDhedudyjNAlpUbu3zDu7VT0wY3LLGWTpmNwQ4XuvyvrWIu7PNLWDeubV
xjWKhZ6ds1XUQymUVSc/pUD1m1hf0bEL0C0DzELcxFMLScm4Ueo7lxHwJsppGXg+WVTAQmtozoh4
OiS/yCVV9+iro1stVCD0eWFWfFvMmblzIOnYAYpO0tsK+maZe2ybYe8OxVPh+ckhbZNxg+8H6q7G
Ze/zDLmNS/um1jvzPnZueH6bK1tTFK44IrU+4hkveWS0q1C3dov0qJWFt1IpK2mA7CC33WdVmVWz
0PEN8HTITC2vC8BzgHfnDGKcxiza6I2HdKJZTuruypv5rkpJlm9eZyscD/OgEbTuQ212jG0zzQeL
pjUN0yCkn/RTLU8aGL1VOUb2CgKlwZIkyHBdcQanD96NeBbleWsKdGd9pT1k/UMrUEuicQa5wzXQ
nsesbLa6hZmAGXqL5RFNI9upsLxmFXRfYgNts5E643FKwF8p+FqsE71A3/Z5kJtgZ8N2bvwuJcyS
yW5MpxIX4FklhUxZTffCLx51O33MJvdVfRCVS/cYg86L2vs0L3awKhDLIO5LaYwC71RuQ+x1T8qF
pj7JMmRoQdTcDj16tgp8vV/3ke7sonj6XJtiZwzNIdOhfMg3xa3e7Y2a+fTYLoiAibxqJHELe1EC
s6OlcSWPwR7xNa1EVcjvYYlnGC6rcPmnSPJFBtAmThxZqgqDC/aswIkMnejOxl59VXsV6BM3reFA
XOb7RP0lmyL/SpBQD6EqFuIYwgmZv0SEy3JpHHlWIeYi8ltYalEM9AP3h59aObamtlxpI8GdpelD
iEv1ew+v9nmmQ+Y/q11QoUYTz3pBVZ+Q0ynFCZ4sDasKoAvyuds4awDvtFS8oT+/EDgFZCVj/Kt+
jdo/lYTw2nSuTnq+vAnoYmskN+amr5q9ElCpO8zJ0GaUoYATaj5143zb+O23xsduEnJ/AbtgXEQ7
MLMfkcIRnNS5sDdmEBYxLGhpmreNxtwWSfIz6bL1NIGgkh+wmfoFrqPkJlqoKNRdMcjPYBxcuGUB
oBb5xKilxCmH18Zqme9JMRnRbNzkE4k0P+Z4wlAhG+dNbH3trWTXSV3atR+VMcdWa48iA1YUeOiX
z2X9HbKkdD2yPaiugs5OPMDLXKlNQi36rZ6fgSiwAg+UzmrtUlqrsEI27/cFJGKu3+gtbz7Jc2yF
NgLhigNQ00REadinefGflRqRNLD0Dz6/31hqnLZMcgJQU0p+EdzSX92cAjJ16ratf9W+qRu5mfyn
yA+HDaCh13jO6zVG4ZD8vrDYAnVl3Iz8mlHVkSZ4sdHt+E2z8SOkuvNzacxXVwrnC8xEQMPLQ6S3
d61HCOw/HxStjy0WS3dNtmWLNA4wdcD0fn3dMMfsPhuNaNsN9rkmqnlLPmMWM8yRF36nBcspy3RE
wtZZ1fN1DLWOzKp11w+QA+Ju2Svi7mhQaDh6uu807UY5QXABFwdOQitA2PgJHB9liyBjXWF6+nyf
mYsNB8944tEVRED/EOw3+zke3lRZDHln+8/v1ZSO2r87SXmv+L+gbfmOabqm/cHhGnBWcYjCCq92
JSVDVTYqRbTRagAaU6xxhpWvlzMCxxbGH47bEgpva/eq3sn0HuBznZJUhvSfxEiqWjkg06gjWzFV
104ekUVHqkdoXMBqIjKDlYTxn9+N9dFYqt6Nw3iSiQTNY9kg+bt/2C2pepcFsDaszD5xfg42yj/D
hBYd4QiIxgiVMOgdHcAkS5BIrvzGWvePg4tdrprzu0QfXwoNF456ytSznWvBeHBhPPS5+TYjBvTh
VFHuRc2OUIB12vUOes4KVwrcuErCXPrZqjYA5JUOdNCZfTT2XvypF/hbcgxvFz0w+S/opLHcf/TR
ovDJUuE0CS2+OFwZnthoBS4FuU0Uw1kh0VoEhlUa3hJvM1EeU1/Q3Y83ajtUBZxc4tSlKPwRqR4j
RQfZivKGK3ZNM/NHWRgsTWis7INydxDbiN4sCPBdyQWGRhIKdNE94ZnbjL75858vq0JW/nKT4rCA
bMg0h7x53f9owx57nYgpExKX2qL8GblTLNggZ3ZlGAFEY5mo4Xcx0gbjBAX6iREyALy5rLZG/idY
heV9bBuzMLBA6JIUQR8WOPivd9mY6F4QyXyVwDV+DEEU768WrVrW0OEoUekLjQ5jmqHawAZe2/VM
aHsZucRAuPeBbuQnK0RYEYX0NXpkRkTF9Ox705Gge7wzNt8ouhsl+cXY+aVLKYGJWbhwTKV6khso
J0+/naZreSRQRKwbHCYo3CQpsMZwhCURhZfcPFS1p4V0cjzwmjaDEkTGFGBEWO51JzI3pl6tmdLj
epI/WT3+Pt0VvzjrbUhokITDR6nTyFACpMWO/zUjH3aVBGIHazReN/IILOv1NCUbvop+duX0yJNz
vp51e2tLQfZN7eOV3GYME7dbG/qE+2Qc5105zVo4HUdXL6JyFyjZn4LmjDNozW4BZtEm4Jjki9HR
2RI2fblqomWTgTyMx7CiHpnKYpVh9N6mpBuveoEzeDTtVU12Q67p28mi7lD6YBi+5IaE0ncnPbGy
JIrGdLzR2ma3zP1ptDnYNF33SR3EVP+tFPbtgs4X3xQeEMVmqMbkPcrcS287bxaRupvMo1fapdEx
jwNzh2UTfagjgFRW7rKOTCIo+/glcvejzZVUJfBUGVtymb8pJFRBCM6lLZL7NpocPFs7k0CFx5Ef
dmXOLzOtvgr9BxB5Apjc9Kct0wUygQ3KYZ5tA0WVujiVrhHV8ym1RlqLUjlWUOoLY3mOTCpAebUo
uFGIcqU3SoSgsJ9KcTZrRy2ZY/SsA1EcoOJEN2krm/PAOtQ7SvB7NQWBBkKVY1XrMU3WSIXXrdwD
8h4VKgQ1wPYFAhTdcj+pvQQ9R8Q9yuBIlkGZN9NT0pq/pA8S3vPOxA/Jm4VDcEjYODsPrnSoNw8g
cgB4YcC0iDNmCEeKnOfNjxFqyZPhIH4lz2dlhYRGyCxspSXoyWDjCULpYpgAZCQubKw4saGjPqo3
23cCk8oEpHMOppMjpRD2D1WgJRojEihAqn6ViyPDjmzTsbZa9BjTMn689q1laxZxH4ajlbDx4pKu
QQijlvJ/i2Vv9EDk5fBRbSBu3N/VlOVrRxn/5LGRVQWvMmAhSmxchkHlm/uy97BF04bJpuTYN6E4
DlXzFMSZvcMugwOkTZHoSkZBb2u3aQf0Sy3hmo/Aosayg3ybdIS4PaWOx1UzsvcCnf3uClRbMNr6
2XwmluBKE9AKtmYZA+m2qCBmb94pLwDaUZ4wmbMg371OhUecSrqPZdMrquZ6NwSbAbv1bY0YztSj
bTQ2wKOJ3caCzJlI7Xll2Gy0quEoIHsl1y5uhNwFD+UratUYlCZHV3uW2ZbKXqNanSkFEyUuCnYj
eOHsegQDywg+DR7qCgOdV4bZrquDN7UNDDLXs0howUoMoFMPUCt6NCTw+vZa0XYHt534dAONH+fc
mxUmAkiZ144lytdm03oop7HlnpQQR+NsApks5uGnt5H5A72o2MohDhLz6Uu7RTLRL5si96Iv3l2Q
9ve2QzaAbDMq+NTAFh/5rU4NC2EAJbp666MkuCR4GQ6kj+4NPaqOFfnF6u4ardY4d8N9902EaP3a
b4l0AWGnfZ3InlZ3raoM1RODLoVBAQeklWtC0Bo14+ADqLiogyApQp8tO132ZuN8GxaR/2FSasip
0691IhoHXKvUiL7vBrS6ft3z0DwQUlYSgaTcx6WNcgWumfLaqMRe9RptueWYeXjBqhWN4FXVxVf0
XQ8Vip3H+iXcspRVtNkrG32vHL0oqX/FIo3z4cZNuk9I1DEdd7fKMiZX7ha/wXaO64tqHaFqCU+L
z/oYGFR2BC9obvWiHrQyfgKlG6zlAZTeWU+Cj7kdZLt98ATU3hKzbeq3W3VVPK0DPAANzGhgZqqP
25PXWfPzvTFNIRBc9rXS4sgaRNsqa+qtQWK5OaIstc1XMpGNi2pDTZPD1rmQK25UN5MxPmFxeAkS
/0UdyCyJlGhYa69dYnUGg9BMe2wEbuL7hCvAUXaR6Nx4Znwg3O04WGKgw6PtTU4UGzJAlGNbblHy
07BH7XOUoM5TQ5T//quzQc91pzraAYkJYeIZ6B95RogawoadaNfAT6ng2PgtubTpXpfFMMfbcVM5
Vv/4h6rtt2KcWwafMSdAh0Io+KjEIWXcyglU85AHIupXJ1wzT548RNGyaFT3DiqZL0Kfv2sDGrJw
SM8j74eTEStkEtJsQSvyJ9rG79WbpeuM4k0d/Jln2B+mgGXqT+Pk4QluGCdBe9RIZLafbWcCgKbu
FHnVKUcRorqgnJp43EymOez+8On8JlSyDEtHoWbI1AWu8kfufhD7S0uEu0NLBoJkkd2YcCA2+hh/
rpL26uNQVUdUUKgAvCYedQAfEQzsc/jRRJTF69ExgFMzxpJVkfrqZTKOlul/0nwXH078Q8nlUbh/
KXQ8+Dn3h/ESZh5+I5SA45vy8Gkza1gbhczM6kdI4S8cXGkpkUFMUwHKdrKdtWllBfpt70sYQhqd
lSc5Eock7efbiFZqkrTluWe0mcz6QQw08SdtdFaLA5fKCOeXwQAt2pagdVNP4zvobKgnVnV+04ZD
8Eip2hhAHpS5KxgxbPbuznDmT1NhvfjRW+lo0fUZEhWc3qpMHyetjA5j69OZ5oXR2vzUDxZHgsp6
m+i8XM+pXrnPOzYmZdU1tGldTjZTCvloTEavc7JHYwJS97EZ6cpxBHpWYbJqRRvmKZabL5n1oBkV
qHEGT72xGn1n6Po7FccFNcyuZOYxUhuB2pcx46S+79RoLQ2pl6jVrvNlIhWdvXcxJ/r4am2ok+jZ
ibu3vLQfVH9ErZhJLb7NlfFVNmdoVb8TWKr2EkWFVGPfgFS2aGKVnegVaqGHrMO7ts3VUxXFh6jG
h8IzpR47ecBVWfCqwFdHNl2uedg/6hAAGqLIo4LeqN+WupfUbuGAtgfs7VU/JrfqgVQTUPWyO0Bz
KeJciiqGNx1QbvX6Bi/6humf7gYrlRzTdj4+2n9+bn5vKhmWRGKjmnB0x+X5+XUj8uMgWkRRmZtI
TjUcN/28ZF8MrX298gQkZ1hdWrVVqBWylpxudbOpVxkt8bs5OZeq7/xPvoWCk/3+v+sVYnZhh/jp
6x9e9u/7J0IjaIumYxpojcwPPaWw9BJdG4W1Uc5TdTAi+IkURLfGmh4dEFPitZS9g8AZHudeNigU
/kyelczefjQHEA3SAKmemHoR58AJYWiolirtYa8grdCRq4Qkk/bBeFfb5UtYQE+W4yHlO/7n9/Qb
Hc0ybLmyuyZSet+2nQ/dlj7QysF1Cu86ws5ySvTYcO8VXsgZE3IvbOxBqi3flc5+nCj2esO+z8KW
sY0G0lWbzZeOgusPfDTrIy2KV+bqkJS4PXzQbR8zBLy8KkWcjdiXw+rFZq6myO2Brybk9Y4e0XTb
M/lPBY0edd5MUwYxmdRLUCwsIwttWSHe5GY8FsyT9/lPeX5SG4RqDCk3Re11D2OMDU2R91UpqLrm
hqNTCsLS7iRc/J8/dVoNsm/6SzuElg/NELrwstEFb+LXRyDKo3nAI0R/cs7dmzBtGfFV4xHpF1IE
LMzmyMHOYyQFVsWM7RRyLpmanV2D3ThF0KmfxunF9aoXvw+CczVM/WNrkgcpqgFdNNHZ6l/RKMie
G5FAT6S0pvGXojLCOwNNNOxCMrl3OvBGoM3OST8R1+vdeq5Wrho3+K7lAktN6D7maOM7Y9oHboZu
82ZmJiVDClKit3nKjMI9JBH2QkBdj4LdltcMUg9dibMWQmvX0PmXY0eLYDEEtlVYHjt6FtxVfvtc
OTfM45megso4TKG3yWfDeNazm8AAXtZp7XLoycMm4IMOud4HF5eJexiH4aVCEA3XIqXJ1Wg/DEc8
2G4Z/Rd1Z7IcuXJt2X+pOWSAox/UJPqWDPZkTmCZyST6ztHj62vBqbJ3JVlJ9WpWJpNM97KLQADu
fs7Ze+19UMdnqfMklm7ibsjwlWKysY3VyREzyzUmRX5jZCUxwZo9ranI9U3d7ZjTbUDwaikQYeoE
yu59qmsnqWUHKVy4BK+5N2GY7uiWPBIXgo89WxNfB6d4vk+b9NrSSDM2AdhqAt/WcVh8muG486zu
a2bxtUZouz6t5ijCMCMQYib6l6dpz0no3Ufd1h24NU2kx2woqEe1jekyuCyjI9nW+zBeZ+iOiIRs
HwoNm2NljKsIZkXNwTjCr1osYNw4O8SgHwhMIg8B98xqRtE4ZdMp135j5arxuKyJVPrh1Y6+qthz
Ys9+Z/gOsap4QzhBGOv0YqbVyqFhBoQmf2qI0EiQy2b620iwDzAubIMhpufKBubrXuVZwNYz7/TR
oTavbtFI5K1HcABwV9hKmC9SQhk41hfOJ9lSVxN+aDevsZUyzEyt1XVKrn71PgD6gu9j3gUYBc2w
27jjbrmOWfjat2BhnPJYcN6f0ewPRv/lDhXzZtB31lrM5NvXwOd9cbBSFNVRHB9nFJylZXA1+1/8
RVn63L7FCwkJ+Vkj0Ewfwg2Hdk/etUz0vcm8m9oFOwaUSSckJtUOXOJo66KrCkCiF/xKw5nu5pZ5
moFR1h9jjmiufw1r/Exxd2ZwxRzdOTdYpFJ+eVlbv+wakDuGOAxb26D87PExL7zJqexR6fu3Gf/z
GApGrPbwNFqSphm6T6gBxwqP2pL66cL5aqPx3hHtIfPtV6DoaBayMy/rY0q7R5t3mwUZmbu3LJlI
J7RfJzt61xqLZpR3KAfPWc1C7MOyPxej5By6hM/nTbVO4UEnIIHSxjqMDgW8aO9qZhujN5+ifNgZ
0HWZtYu9DhdkwKSj58F7hm6bkdxwYia8FRHdWjvlbFn30aEMjHUn440v6kfCGRABXewMwnnmP4RC
P+beTdMmTDvBumreUYmtLbt8TGGJQ2v70C3tklThuaCJFqB7W8J3x+hOaNjPZoz8GhpsAPMhYYb9
yMTMyovTSOxoUBSAOZi/ls211XokJQ9xENwVIXNm2FB1vStj/RJ5Jtb59GEuo7fRCW5+0W1jHXSk
T5QxrSTLO7OQADLSORgHJCXCPWDaHvlsJpq0tmF7m8RBSx98Gf9IK+OXH0Mls3TslZUPEuoCCX+r
k1EmyqfS2GVmsjX6NzP6Y0Qv5wI5fdw1WwjDjIKtjf4Ue85DEW7uRf+Tlz5iV6pMmt0vnfUSFBjH
3a/SGjYF7cYsPMwtQUkdGe2my7HB3FZkW+DFITXLu7Zxs/bFk25is74Lpkchf+vVTZcjUqS7UOOR
b6cjE5tdFaGVsnHXT9kDJK91goPSCcL1QK/Xpz3HUSXoyq0/JxvRyqeO/lvRYVEZCWDX8fUM+7Yt
zoF/FsRhGRCPQESMqOMm2JEZVC9A/mujre7H5iR5oCt4GK4BQAexZEpaWmjDSm7PmAJ2m2j0YcSd
PT4hzzW3Q0uMdoXMz3qYTdJKusPYy0fMYnChxXrixQ1WddYsvAPLcA1tnmb0F08r90X4VWMUHOML
huON0RPVKlvgfpIsrg8LagIQD1orGB9tgYIs3XbeXQNFsLeblUGZPAsXgy36CLLJZFPQ87lFwZUe
1KE2aiKd0ksy7fXFmuNVt87C7WnAA7ElPc9ffSUuYyExgNYb07E4cXANZHoaodMtgJ0IZ8PgZh4e
sqec3ja7uLVPAqielHJHWWb7mjm1ZsybxIOtTFCcw7hqhV7OAtl/dAvAdfZbwvAFKMFq6I96THB0
8FXWZ39ZSQK2UPwCrvc5YvkVJ0NQ/VlLvCf6KzNetfDFpO387kzn2HjlmeIZvNKrgQWOwcsK/50x
0BFHa+nM+2h6a+MtpltCr7R1HOtHd/yyaX5FYt7aMx0Ww3uLfQ6jS+hr2Tx3vEQjLMNVmwM70mms
lM2jxdBdQ9kx0mJDbbqdjOIl1Kcn8t85f4NQ4NKd7H4+DeTooiHkGaNlmK0tXR60mhx0zwSaQAxu
mXY7M633hoyhxeOQ8Jp9rh06o/9o50CshIshtKiGc6Bn97opfju063WzOsjJYnPONrADHIrGde6f
g5LnyHSTU2fdqij9PTZwynIczWs4o6+pS96QPxqY42nflp+WHvV4MjBCCt5P574Nfvnipt3JGJ21
JtKnOaYd3SLHxWl8E685SYKO9jgTMQxr6g5Pg7WpYvlkGeFNwqenV2l9liSbsjlPHOO5mecmvfS6
ezDL5LEbrp1B4Jb50jufVV+chYb1izOqADDQa0tTmHONg3CyOjXFW1fgSOjp2xaCnXPX0Gib0vKn
2ROEMDkf0nM2IFpMblcs3Wn6EPb3OMTPHgNNPNEHxtW3yLKY8GZkK82b3PRvsKICDzCTvU1Zz/wF
AnRGUXeNzXTvcOnToL6FYOU0RiDADl7A1lxKwQkEZfSvuvV+1UF3cuYyPjtNf+qJFVngyGeRLRQ1
XZtp0trbSYbGIwN4rDmZ/jGjoEcSyrENynL3kFg4qQqSy1JYEwaRn1LorC2J8avNRuae4P8TC7Jg
EEcmokGSChz9J8pABFpdcBpxTpxCHKsnTNvuCsaWvAwtwJDGHYpz5VBVR1GOR7UwYkQ/YX0QWqA9
SW+cMSV2I05iGT47Dsm8JriOjfqqk2nDvddOpz6fwgbsiKAhnRXsRfxoYPvgx4qRPOXlH6Oy1IkB
nfLV9zcn0x8nLvsNhqh2V+dz+gyWhw3YG7OTX4cChYFhbjkZl5cm8Bbm6BleefE6FX524uGlpTjk
+as+AKD25BKxGgA/C+xWW4+9TZZM1YJ0WL5FGg1I6pbIE/ULwIsQ0xzMhBCMc/7qJixojQbmT33V
XEa+5UB5rb7qJyi3NayvC5MvBYAZvIFC3YLAYR5sBSXqomZNj3I4JCYniuBjCqZfjc6rL8RqkdpD
XMTC+JQ5+WMCjZTHQdsUE9K9zp0OzI0w0QKy6Dnw9/HWGLLfycUw6ocIoxYAdqgzfZaxZfVgBuxT
abR43OXG6s0nUhTN1W60GAUz1XoHDWMz2YrfhuYTzdZJH4unyAuw5XaspOCgUdJ+TcngbhA8DCt0
DXtLm/947LTLfw1JHm3FbGLw+l2tp5gbKjjC0zY2poNE74VGCz5DmB2iQQw7rElbu8hx0GH59Cbj
nnT3DQbrXVzqjOOi8MU3QQuIZltI7xC7wSNsHKxyyXzqy/ugGwfQMil1MLBSciv27dydJpH/iHSS
SuYlK9S4RCTFZnpXrb2SoGudo55g1FKh0ozmCNWrAddyWMsEZ+kKGW506oWGfMsJP9zIRXUs0fyD
odgUQ9sjfJvvpjT5YM05+UPxYOYQzej5g/iQPvIt1qiCoQKm3xYdVGyx2pZldLPRy+sAJOO+oQte
OVemmEj2GHV3g0eXVOuSkx69OdJj52cmBQ1h/N3pDG1JYLuM3r2AGuxq9a30W26Lct63ugkcAwWk
FM1mrFzIFfO4qxkxbzjCt6JetdA0d3Ly/hQcD/wa7Au0syh7THLvqsPd0VL7NcVtUQ9IeyGADcK5
SNvcTAOEHTsC3dU+WfUtcj8rfmlYWX+YLq8wnhGK7eIpbl+KIt+JxA7ASGv7MaQhMWT11tXig8C3
1bb0tdIpH3kl86sd0aTV6z9CYhWTLszygrPdIPtVNLHfmgQc4ytAL5xEjKzY0KwuvYNkzzwwyOFt
mtX7QuPdosW9aWBF/WQbeICGnQ4nKFBECJWkHI6SwqR5nAljMomkXY119OJigp6q5gQHJVxjNTP2
1auZadYJSk0B9+MuJj19FQO0ToV/1RzWiBod4RW1yK2rH0wHtpY92eCCcH9cKDLUXM8RzkwfINvU
lXDOhlbF61ml7BjgIQ3wEVqVR0dXoN8RRTYdmK4IKskNzufHkqi46ei3bstShLdPYAROy+mq9Ktz
hYdPc+a3IM7zcwbLaxWEJmk7hTdcQ2hZkwmoOOtlsHFTod8hiXXW0dwEHzU6Q+jlWnjWMxMIUw0B
KFu6vLlp19ehA6/4DVnEbjFATKy0k4n2ahNRu66aKXiaEbPvoZjXhzqX52mqg3Pdu2eDCQo1G+Nv
2k3mvq118yw6j327q5OdEEV/iAwIHkxvykPvkfU4lO4b3vPkBv+Sh11vb57p/0kj49yZ1oimm/N5
H8fmRcvZFuOUfBCDc1DXm8A5F+EyGCBzL4vwrK5pR1AAiIIqNwEnW5bYA+4n7S2DramT5LOqWsJj
WcceSm87Vn65/hatq+ghr+kOJLPPa8qGEs+C9rNovAeorp8Gfgcmk6DjFuDhHBZgvLhJ1aWsEGdv
JzotJVMAB0OrOZWwjLzhRdlRVCNUCRgA5uqxho4DjMTBcpmaLt/tpc4dVnQNnzoFokkv4fsnSh6G
2hmhdFs2x3wryzcA5T6GnuhDGELHftGw9Z3dbH8rHywYEGMzL8BmNVmDDMsAO5rQyvdzcIozIqTG
tD/3vnnITHSleokNQq/9bdnwlzzU+crToZhhiALaCypHxXS2IrL64vo1d2GT+lqzhUk97LTce1Gi
JtWgBmLMSis8UHLLSFpxTjnt7P0C7Z0diQNrNeP35f26bfBHEIJ4Hg3rW9xsL/N5Rxv/uMlAXdhk
qzTm16k/rkQaCjj2X41C9c6BWay9CMGDmm2p3yxm2Jxm0W/V60pEoT0TU3W1W5sbb9H8ez5jF8or
dYFRqi3cTYw3jIv2sZAP7E/MxL4FF+pbIgNzx+yhclXETEU6x1hSs8DBfVqsCjECGGRxG4s8OdzM
FckITvbWBtAP6hw0cofoVE36gUUdBlzMu3g42l0IFXb8rbIKDGYO3+4QfTUtS1hq2EfV2VxmqpUB
2ldAjk2t1NoixH/QLBJ61DUHTfkh8mavBBguTjUGpDrNungt/YKHcExPpJPIDXN7yJ+ufgtyT0lh
NTllG+acI8uUlqTHdDnUuhxQhuZdKRIAWbzOzXxO/Dr/1iioEKwYmxVw4uZN2Vzm+dFxkvm6jGjV
W1S9WnB4/gIw3qv1SU0CwrF+ohPhKA3MkKOxTFj91RULTZ/c+LjefmeldNwHqtse4n0w+ymjkQPJ
VHme1LQGwNVmkg1FDDkkymalJCQqKqqoaQ+6iGHWmkGZVvnaBiDXq6bRoldKYnW5lacgcOdDmC/M
H/zwuac7aCj9nXpstI41cERsSuInAa1ENk2rpteo/br8MnZihMm6QH8XS4WagX37crT5ywnigoaX
9tz7jbdf3BCFTDTKRdreBcc7pI5JZYmNVvs8tzU55mxRm0qHfhGGTPahY6Ggo9HToOQfowwE7CJe
GUpuIc5fTFm8Ytjl5vCd16dsn8FyxYoiOoKxiNeVR76V+q0tMRcqk1J9JnSi+/WijVEiQ2ritWmW
0z3tfKmU6WqiPS6x6zYl7JLFKDuI8wbt6bW6H+C1u9yASNt7gxaOtv+e7DmiWkdhvenfmripNmqW
qMZfZPgsKQ77QcOpku+lF6aHWOaCGwa9m6TG2KvPYexQ1Mj4WS0Ojr8c6zr61FLjrtOLwxTJT7Ko
oEPE9PQERK/FEih7JvvLgK0ac2BqZbvL6vAcDRN+ORw9a2H6B/XxZPToWInQ9X5vwqZoIPgN/vfj
b5O9Po5uA3GS9qmPciVMQ415Cox8u6keZMVaRKKBeCSyiFWGZfpbaaNmWumIpzI6qGGQPzaf3Zzb
62UKRwTls97Zz17s7sIm5yi86NNStyeFMR0x+0yIrxdsdDCUxH4titWFZ7wQGpSFp5jQz+t52u8s
FpRlbP+9aC60X42d2GtLuU2yjrOxETfYKRkbtsyi1SJvSQl3r3GbvbrhZc2+D0VF/fYgxkJq92lP
GiRpR1NPB1kk/ScxNh9D6BBal/pXNUxJkulRgnbmMpS/DHO+q/Lqw6BpFfnyvVxo9bFAKGAbyTlI
zScotxHBBmAwmhA0u15Vxxrh2reBoM4jCl4AVotA/+/7UieOgiOnuof0kJJ+Oc70RL3sJGe/LhRX
tzCZNgjrRxdCzow7win4OCpUUIu/rMUsBFDR/Y6hVJJ+tUyo2zwRnLkCbLO6Z9wp5VmE3mLTuZW+
bjN3ZruF/RXXEFaRCLVmxCFu2ZSc8d5ySOKosLT0mQMvA2nzynRtb+fVFWzRBd+dFrmFMs3B1sYt
jP52hl0UMSK3oh0Dg3Qz9fVFWTsWHcKeKeJHtRzkU08esyUHY+yNr8F9qXtJi0Havy2tdbkTuh/S
A03mOGJn8USvLFSedJUZK8LelStjgk5u+RDD7cjZGo4Z7tKZUoIZFi23dLT3YGAYnSxvRD3+6iHU
NfjQqbhX8ipt2jPMPvhhWX4bXHJoGisi2HSmFwvXCnFjQvTuSlrcluNi8QvMn8D49rJN42+jg2nA
VQ/zneJj6L1P253Hjev5Sw3o1BBYLRdqyVOfi8DlsTVlfVKff56Gn5pB5Ks6qCntlUnkYCE+CmfQ
jurU2LYI3QRuMJRZ7p16I2osu2yGji2OFVITFBhgHh37UlhRjDY1eOkWbl9N63vswvLaNPVKCf+S
YAGkAOJfQc9Xy7/akPTUOVShf1IPSSRsdBL4qLjaCyPGgJpZMLNRYdNqRp86+PO0ByYqj3EZv3WQ
WncWkk51REhTm90r0vZazKh5MbF+L1ImspFhIly0X0iabgnAZcg51IToo7/DTtXNqVRMWdGE0Iwy
UD/yoI6USrU7FOF7bHdfaptRq07S+g86yo3v3QeBFoEXcTqjPcqQWi5jdagf5DrT5iIubIbOnwDW
UM6e2IzflyxltaupT1BJGYDl/ipA1ZD9y04CzpFF3rnjlP6o/oXajNvA20xN3O8TSbfVlQC7FvOO
Sk110h94FIGNYrSfl0zScPFqL5JKO7YuEyUTVT7yxqaYk51VWtdljXQXcnItl8j3hJ9VGmh0Dasi
TICvVPvAyT76BeCV8xzXoF0O6lolVU/U8xgc1YPe00Nj3UTki2uvWGWRxVi8IGtEiT2UulGO1O1j
2AUbJS1pS3i9w9S9qH9SGsSspPvmSPveiGwgXIutfoDgAc0S/yBA+Z1RkRsJoGDjmdp5AK834exX
S5u96FGVu1DtLhns2LW4TxfHtpK+eRUfNFrgTxfU31Z3c5R2WG2iHPR7lK1HrvpO7c6z7OgU6+M6
xtXduqw1Vi58TKLs+8jaG87/2lE9YWg5q634DYITV3gQv5pacjT6hO4aMZirwrRIOFnOJUoj5xoo
ziPTZ51aLrCjUmvc4ZY00Va5nBfdzdxz2oFj9dik0YtVbsY5pUWziAjNMcGhnwd7AtvDdTwF0Mlx
cy6SOHVc8FBAzAjTx8bfxn32wjslBttyjrY9Pjdz0nIc4GU6QfM2UXWLJeVh0UDnQkO/Cu1F1GLf
S2TOWvnbbM32Abjz4lBjlQwJCQL/Gt4BTtj6Bg6JQcQtNwF08MXCqQKHFuINTMALzRr6TOn7PHTD
QSxw42opNVDzXmILhqiivCnPnrrRFOZBKVB8smHXuRvOq3DMgg/ofuUkZ9IafGZbsvujdJ5dtPhn
A5Ttpl5E+9rUb45L9zSxI0YF0rlMqXtVoO1SF/umKi/ppMOmTpxNsyiklrdsthVOHXCF6qZsW3bC
sHafbZAZezeAKrRcb8vvXvvGOaiT//KQKNmiOiUV4bM1l6xhhtSOmfVD3RnqaKDuCnXQbheEtHrS
ptJ+9OAXK02Q2hLo6tGZ/rsySdjRl1OV7+orSJHW+ZSlDDZq48AOFWzVoiaXTufsLTuBTtkix43u
O6fabZ90IwJ27JGUxHFSFjr6Etl9aeVycLcXCSjJiMOQVTAdkmbHIIBHGNHwopn5XsGWE5zXWbuy
y2bQnuJSd1OxU2rNXjIWF8vFyrlY3wf7YfToHJCuFCfTTdUBfmrZ66EuYAUtT6BawxM3j7d1+33s
a+LuqjVBg30B5xRckwsF3sVJ8juVw6ekJpZIXgObkZTjLP76TicG10AlPxjOAxKq9zJtL/QBvjVr
jBvf68Am29OmhCSeUq0ObSd/qU9O5MNjNpI+a9QuzylnMSUJXexX/lwCS27NP+pcpZYddY5IWsff
OEV7VzYMHiYG5IuKSmlz56kBpzHgl198X8pcYuMGRmtUYEbmQVYq7LZfDLh6fVZ1rbrh1QZWlOHN
C6ttYOuvsT9U6/lV/ZBKjoEkJdZjZn0vCANy26Atti/1qImVXO6ftKLcpQNLIhChhb2J3CxBThM3
+tsQeF9q18CSpkE5Y47haflWVe5KqA4h6Qb6+MdcYASI29YnknsXIiNUQm49D0l2mK+x0z5yyxNe
oH3JBVuyxAqoz3FKHfj6eBL76cxJRVurIj/oXU7U6AbVtYuHXVd2D+4iR+46DbtiQQvLKLbqxlBq
XYPcD5EiKoim9zkkOSXEY3rozOhBBe2JrNFXSZae1VsdSL4xs+TViZporVdMz9TfKpNMP3WgmNcq
y0Dlr6lPum/1L6mRnAQh6HvpV/+69kNOrom7csqDvSyDmkaSn9Zb71py1ga9PqkV0x4zzM/xPpl1
sQssGo5diVxC+ZgtFs5lqVAf1vJ/kkWHr9j9Vb6OB2ZeEmJbPs4LTJjlQhe4J5h1fNt21cLSEUxO
HyL9oiF5Rc1THHUHPuJi/lBHyamDYBHoFcMP8tCXaZV6t6EGObbA5IC0n7U3GE24yzUTu9wCKCdI
h9dtrn/Ilg3rGQDCvArKETZc/9RTPtHFLZJta/fazuqr57Cv6nPgGY+eAqyqowcVJXVL16zKWA1i
OGqqdVzd9Or1JXZFvo6kQPFSi15U1ECc3+b+RDN8ia+Dvf0nnNOPOgsMgsb34ej331UU7LiHcU5O
mUcEiQLXDaiUKPMwPqbSathYCfCyOTg4CKcYywcmbE8Rb905b3fRvJqj9gOwM6oGZ66YcrcbfWF2
gXKGklo9Kg4BpcJwtjOaq+rDcjTkMuAFqdRZp5XqtEuoSXvfu08t96r2W5yLlP3KlIEdfLCytZzN
59qKX6JGfEW6fVbLuKqZ3SlGNB8jLVDLR+mKfOtG81nR8VKPd4ElN2SaqEGUp8+jpdWDbfGBZIXO
PKBin3QszrnsiGPNjJ2d11oHSK5XZcIeQ7RlgdXVrV6jwrC3uRHvo55SIexo+eTMNdV5zPX6k+fT
2rfRcIycyw+amWPQ6JvHpHWfaFNxaaiBsqAL7ttF8lWn1cE3e1zODKjyumiOCa2xmb24KYJ8Y2bI
k0SKHbIwZ2fTpWBNzUHSa466vQHhaueCot84UJhsdAUsbB1hbwBvh4GRqen1FV4RmnzCdfKtcJtb
tuTtMTj+CXfP3TWCTn/hHgDVssEMya8gCIYNZuwP15YHuxD5qUcD09WggVItLXadhMmmw6gl90N6
SbBhUnofloivNajAUZowniX/XCbwbcM23CcA2ampbOJ4AS9v6mlNps+AIMCVqwBLz1R39blGKuYU
6UlIesBZ1zOzxgTVaWlIcxfJtemFZ29KIH2A7Hj0Qsc9JrP8MwwkhUkbfsnQxOco9Fbp1EAw6rSt
7XrbOR4ZYpkAniHSh+ugwMnWgvYQcE3WNKSAtlaXvlwYVml1a3KfoBxRedsk3HaD3l4Dcj1KO7DR
fdgPeExyCn+6S2NB9kBLgbExJpbJaLzzIvKsjGMtSaucZu3kkJiz6iPziechbL7auPgdSZ6S3hit
szlYt3as3+dA17f9kIWMmfmfig5M2VSswkIrd0U03Ogw0bDuzK95QmOYVvPG1Mb6GLj6Lm8MdHYo
VZ3O7RhG89E2OVZarkyBh5gUuSkU3XGEDkzuAMhXz745lvfU2JWLd3gKV/Dyd20/vMH3vhQ2zSEB
EXXTCA2IdgitCzTsVuJLjFyv++H59U8/bKqddAvkTRlnvSVpSCxI1TrpskPjkzExMZZi6kbLwUR3
MpB/6E8grjyUIbSYxQ3m4LwyiX6sLGihbQ33xiUlxhsrOABLPcf46Wfohg+MxBf0MH6YooGwXUSf
uE43mQ/8QKbyLL0o3vqokklFGrKV12Sv9dj11AvJuArac5T39As7n3GzHa6zdp9c2xFQTkKdvTUT
Kz1Ecvm5OjaXGQmg+r7d8cM5slcN/4aPN28csg+KDXs/d/JVo886D0BaZPluMdLZodPbIbuj0eU/
meGni5jiUiUm8kFvPLtD47924qdfm5/26Ju7KIyJPh3FNcZgJ0iDuHuNi3k+B5gjG6xD4LhobZlu
uQGJbXOMjhAZULgQKNWjNjpGI/Xb7Ap/X7jRU8cUAKAOvgOXyJHagFCKuszfMJl/7Qzpblv0jgVw
pqNVJaBicDgP0uhXU230VwM0xIAnKU2MlZdECPF9q7i4lfU+0sM5F/3SFyJreQOwb1o3QfLbz7T4
aOWtd3LN4b6bB3cXc4pizkDJMZQ/80qEa1HTxtNTBstR+ZW6Y4aloTvSG0vOY016Ux9PRK5NGCy1
ZW2j2oTfAe8dfM0qWKqCMi9QM4bwrftUv5SQPZFz2lu6GGLb2N1rMNbALB3QSpjKt9CcgotHj8iK
3Po4uOSv4Z0zLaS3REcR4hQIB4NxFO47b2iuCT16rTGnk+MSY5OUTO51uh0n6RVYaLgLWdzQWKTn
JtZJqeRe3uV+j4rH5kJUflghy83xhi6VkVtb38aA/xaEcv9/Q5h8/s+kyv+fIJSI7/8iIF9wmH+H
Vy6szf/5P57LIvz5Vwal+v5vCKUGRvJvrunqtA3xUkB4xdX3TaHkS87fhMFjC0TZ9UAq8KW/Yyg1
w/4b340LAwOTQ3Ax+vO/Yyg1If5m2gYp7vAXXAxW+n+PQ7lwJv9L6Y67w7aFbqBBWPwFBo/mPyrd
23wyNJSY7ZtvjZsIq56V2Q+p4VxpZxw0usQimRjCg0JLfsZduUrHcyQiJGpUwRw0wZBHCCzanUmK
aagd6yzb5uPFbuenbCDxIYvXnlftUGQd3cj5DyaEf6IW/MuLVyaFv9Blgyq2vQBT11tytL6ma7Kj
nwI6ivPRtt3Hu2T9l8/19n1V/sq3XK7Fv14rC1ivZ2An8/+J2VnjySVKgD+XXfALHeR52M3b7JT8
ByvoP7r6/ve7+q8/sxhd/vKuwiQpGoze7RsxsyvaSATqGPnrv38r/+Qs+dc/8k+fuwYor7ftqH1r
N/1mfJb3zRXh+bU4pEfEJ2LDQIZj5fbf/9XFNvF/voC4t/7xnbkxrHlR8s6q4Dh0VwTf/8G7ZPyn
v/DP3iV2GReeQ/vG4WpP3mO9d470Sdby0TsUp+gU/r/cFHhEYNnwH5Cn6kL/5dMSso9Ll1D111if
9r7m0hMSG1vMJ9fNzgI9ZtIg+yUK/t9fSp7Qf72YoGgxBgFXFhaAmX+8mK1MKz822MHnAZAAEuTe
zl/0QNsj3WPGCeqLSUsLYD0ESjWLbJvNX5PHmNplhFsGN73542HCaWtjPXKYy0Pw18L8SEcEuqG8
U+gAeA5xzuSC7kNX/zSdT7d+sJJ4U9ckxtDUbBOmhlFyJ2cMBhkRTZgiyfXSnbUMineSe1ZR62xb
q17XVEeOnbzEEVD3ulib4a9OkLzRD2u7CcG4+vhQYmI101ORPDc+U6sWmp3JNAjK6zi9ZbU8CPmj
aK5eV31NWfs5NNFes+MrtHKydoybnXXn3HAOVj0/4Q9bZcyOed/r1MtvfVE8GSVYTTHDIEWXtbLj
+i3v5CkNUoiucFpXbo1EechRoPcUgx79a9+7aEl2IEr7RI4QF/WHL0GkEIkiY7zEYfeLIyOdQrJS
CZxBuIxt2aPnb8fmq/CTu7bB8V84fyw4540IYTXQd6ikeMZ7uJJksxG2suIwgrnhloyk8y7kQYBu
cXxOCLxr2vGHA6FOar87m9SL1o5XTSwOQ3Y/u92TnfVfmmx3be4z4BpoACY+NTGFeVK091NItlhs
NzohYtkieMXE+u9vQewF/3oLOhYeZA9Vr2/8i9HXq9Gg2a7uv+og31e2E/4qouhP7Tf9YcwT4uSA
8ELWysoVi7+2SXPW5Dk6dXm8kYONnFu+kER2rIbbjAcjkM0VxdMqtd8BhTOTRxdID08/sYsco0H+
AuNAjX6f+lT4ZImvpPsrQ6YFn52ICc5L43DEAPUDP93R9dJNOZt3Bugrh8QQDV6pDJuXoh4+dYnl
AYk7iS1JA+kiHR5j07yA7z2EDgg9EU/7JHty5I/WnalPSloQBhB6T5xmQqGnhe7hj/OWbHawPTRT
baLK9Sp8zEhsxMS/5aP0t7kM90Jia0NSFriyQKlDz57aaFrzDDDyS73PdqCczzmTr9AqrnN023Wc
7ofkLTWws0Rw9Sb9ZHczijSMfxY5rn607+biPQyxeWXyocAIgJHkuY21s3TCTQTefhiQ6BtLGBq3
tEbrNKsOuH/3MhiPgpvANBGOW82WefBmiKu1gxZhmF5F3K24ZbHzYbFYVP1kEOY/24ESm5i/rs+e
ptBmAumhYEWMj+DJNkhoD8RtnniuIiDtibexyBIhSPjiNMQphNu5YDiXGMT9iH1Ve1vhz++2N69w
ntNfL7eRGawdHbFBnx7IXy4ipJOHcb6SnLMT8WfD6AXDEKOs1VwaeNqKjYOlX5PPuQzuiEe7ueGN
1Kx91wzvdIRudWwdunZsiOLKjiGRa2aob7W23iVJ8NXX8mWyaX5Nxe9pSO8yvT8a6UDVUwF5tQhH
izjwk0LTQpVroDSB2pqjxRHlv2rA1GJ3PiZDtB/yYOfW0Snv80NDkcAAn9aeRqaHxgBZOjsnjz9K
Gf4oGX3MdMPnLrpZWU2KY3fAJ/3oMsx3w/pVUnC4TH/NNLoGMmTxao4hdqK8SPdtQeT7NDxrSXUU
ifuZF2BE7eip9hnVZytK/BU1WlEQrVcdQ/PTqog3S18s23youkc0TeuBRbvMfjmUoH1zS733OL12
abxuSeQZwQIaM+WJjwAabw23Vy/fHJ6vwGWuGLGok8Os5/cj2TTYYtcW0FpJoncSn6wpeO9bO8M2
RwVvn6vpOWrfPXdcE1mVxD+le0rIUYj9S1h+1jweYXQNzZ+GfrSBd9HvwS73v0g7r+W2mWyNPhGq
kMO5JAkGSVS0oHCDsmUbOWc8/VnwOTOmIA5RM1NzM1WuX010797dvcP6Bsp5TccH3JQU5q0Oq1OQ
b9LeHntjRxyc0nBWXLjrrJc0aPdqoG2G5kU032pf34lusRvc7MHqd1X2q+sdS3JC4U3sEKPKX2KC
eTVXWbMx9rX7bOnPSvJDVW7ggCCHKpiOHh8kZTOVUmT9z0L0riz/Xune6ANYTTyjrGGDR3bet5Q3
hDS6jBbF0ON61NU30pzsLnRr5Rr1ZJPHaWbS0S9/JKhkWLTdH9ThTVFeveGIUEggJ1stuQ+DllDS
z8r9HpB3R7GeLHF52yvHwTr4BWXGE2CLToWu/qhplc+7bj/mlAAQ0YhHxGKSn5lAyW9E5KzvhU1J
410AH1bJUaaJ6HnxoFKM1FxUVWInun83lO0tClcU7RJRigxKaoVtjPsaupcplN3XdKpIZFR/88zP
0xvdfPcIkExVe7F8XSXvrpKspNGlX/t3JwIbSX7G3r3RftPlRzwIjf/qGkZtl8Mudq+bujzyxvlR
Y/WUtl73obT1CNKntJS6w3Cv6ylnOE0IuNSUgjlkJraSfxWkyjokWqlK9TVC7ytV+YhLAhjPdBJV
xY1SXrfhXlO2GYdxhKKc4AtbA+hB95ZP2A4aGhOnj45UmirDo6RcuRZP9fRaKHaZTGUuRU7Gq6nb
fivTT0kwy9yWMDBrBEGkmi96cKXmukx3+hQYK/qVrN50/hOiJCP/XMWITVKFbKl0FVLOg9ykplFJ
3b+G6RUdrErxTQvfNPEhDmi3SnKTJkd1oyciSa9HLj4SBTd0uSmt6VSoQa1MddyQKtHGH6Givijq
61S4aqT5ro2DB0Gyrk2zeGpYDLXvNrVY3BvdSKl0dQuVAqh2Goh2iAPDx9ApQqUwDU6aqOys0Xwx
h6Agqix1Nq8vYT0qk1hohKeNlNwuomo/cMFWwCPE2e+YoHIOy2LIctujFtrghpWL6qtftke3lZ5M
T7wGLmZDfl0Xgvdb6EAbSG75ZsCn2kOP3pnKUY4elSCwc/qV116CcMd1kRNwz6yrxvUcs5WoXFTf
0O441GNb81YUb/2GqyPJ3nbgRkpaIwBErn00Uywxw7qRJl5FobLp4Te5FlKRkfEG2U2C8fgo0tOb
VSRMcFhtdVD6t0FH6y6THxKqYkqw/Ih00Mil2RoqrnBo1ngCjWhQCLsgR8+Xi9ZUg0zA7loPaZNv
K4rxdz01mdD1oBu4du8d40m1LSRIFUe7Ej11wy2pSK0Q5hPuG0KseYWagmi5P0SJ8GE46v1a96nq
yxr99fJ96txzVtcMwxSJF9B2NicAgWOvgl7MLadbd3Z0nW7DLWVV6/i7vpV/uOts4TX2GZjw5wn4
abjZc5b4ZtipZmA5Wepo+UMi0Nw0YW0oOKzJO8oco5c/kIDG/Pn3acDZwxaBtGJEydlyfBQJt/S+
IypNqfLCy+jM85nQCdk6maiKahrTv588yHreY9yKfT6reUwogIkA2vfhj8ufcnatTkeZvvVklNAd
RB3YveVod9OrYh1u/A2J9tVAomgVbdOjcn95xDMv20+fNZu8ROj9tBn5rBBcjkfxdqbXC+tzLijw
aYxZUCAUi87sK8ly1F3jDDZ8X0ToxTv6pdbyhoarlW8rb5c/68wr9nRIcxYS8AQTpJqumQxpXin7
aDdeqdtyZxwuDyNNr+FZ6OHTOLPXcutWRlnJreVUsLM9TXnqyYrRhbWT8+wgicchs77VbX7QCPjH
Qr8Q0pkxVf5vr52Yizm9pE7MJanLSpVNPrOypa2xjR7TLbd+9d69b3aeXe+j59wm50MCeiPu46Ny
gESsL+z38xZkicjbaPSXWjMLMgOixKOPBRlUdbX6N0oItwuzfG6HE7b85xAzA1J0QA5t60J9oZ6v
3ArRFkNV1+kmmwyJN0z0lJJI2/THYLMUnbv8eco8uGQKaTm0NK84aXxnmU+94C9tj8/Mk38s4j++
ThFnNhT3tM+PiWE6GsUogmHWSGKXpMt9Trr61UqUF4pb6c1OiSd4CxYkTRby1YD/Dj6zICDOsJzl
lMPhqr5pdtkuWX/06+i+3nmbZulLlwab+Cgn5po1Li7USiynsM0dZY67icu3nryAfwWhc8G1yUsT
Oy3tyXC8gPsWtqfl1JvOpgS8XI1bda0QveMSRnfqTr6fRgf8RwvsE+LUC97h/JHxd25nR0ZX1Kkl
EuZwZPU1QXK6y75FRbVwLv0L7/p3lNmRkZMjjpWG8zY8NDYdyva4t+xio6+snbaONk8P5sKGv7wb
0Xr/PK2VKMpioOmmI/aQG0FmuAp4dxo1w6WtsbT3Zq7FyENDbnvLdJLkdrCOpRcsWKQ8Wdwl8595
Fr/yTJlmNstxYf/aUBhuqjV6T2vaL+nDuvK36ma8qm1rRyCvugs21Z4oyMr4ednBLRiKNDutzN6t
K9QmOK3MV9W4qYUns3y6PMSSmfw5yU42Q6u7Lplb5rLd0ii/su60bbUTSGy02W2i2fpr83O4pnJp
vzDuwhr+cUAn45pAnnPa+6fbJxq2HFA8vDn4i425AuG1CjbCwmT+uc9eWNM/d6yTET2e7ENP+QPb
3r+nUtcWbclfuQ/qb/Qwv8XfwjcaQKl+kI/J9/SNl7/dPcvVatxz83+VzDViJnBxO5oIqwM3cr9c
U6q3ghO0sHOnffLld8qWouooGHItn/l9hFA7Q6zYR3GnffOtbkcRDO37vyOrpTzz9vI6nDWxk8Fm
ft7SR1hG3BUcT/U2uYE4kU4nqthtLg9z/kJ0Ms604U4mXy4lgVbmzoBBMdz2pUSjlz/Srwp6IC8P
WWw9G7L7CFXtFWTHm4n8xeUfMOPi//9pevIDJns8+QGYW60ZXs11pIS6UVLKX4Ubb+pPoC20mJoG
OHS0wtsDIrNHiS3tZeuibKdo6t7sftcD2NzhWUTmOaUqTXeQMpjeLQl1JiVqGfRD2hZll5d/tnTW
qZ787NlZUUY+EjwNF3/e2TcjRan77GjdGjbBWhs9WHnT7nxbf1y6vC2u1+z0kNADyV2Nx6G6Q0f8
DjG8Vb8GkWj7V8X15W9cMsHZuRH4gW+1rYIHgo+FRqoofCvlcGEi5bM38pOJnJ0ZSRTTnT50lqNI
8Bh2w7D2vg8P6UHZhBv3XrqVdiDVCFXna426r+/Rvcy7aumInIzs0taeHSuEH0TFNXoyGMgLespt
p/+6PJfnH4p/P9OYHRlVADRA8nlTTW5VXfvr5BeBr1W3Ge3UpkxjAV63ON7cWYWW4asgdbll+DfM
6R5J4KN5A7zrilvG1rUXvm9hPxgzf0VHuZiJOvvBPKKxPdg8bmwKve1gF91Q6PebENzafzeWrGdy
TxcWbq58Qmdtm/sm2U//4D7Ia8gdNkV30Q4diPdwE63zfcUXq/v4Wbjp1kS0kw0Hw390KT9Z3Mm8
Tn2YGKP82vPx6q76ntj9nrLyO2ra+ebueukYWtiWXwIbapipmquaBDYgHfRIfYXrDCWwhQVdGmbm
aCI5KsvQtCzH2lO/vE32BAG2+UuwKzbZobmnI2zzX555xszhwEHJEhfOgFNYt6gdU41qrEj7Lt1w
lr5s5nEEUXS10GUrtlv0w7StalOMn9ierd/AZWE/PmabdLfkTZc2yMzF5JYhlKQoTacXyhuTd72U
AAtA/UtsFssfzo6lEPiSdVpvdGt2qPdZURdFVlpO/tF/GOaOQswNktA/6msx2o5rVB6esntxv+gE
zvryk3Fn+0DrMBp35HCCvqeqTy34NCSiBqpQxV2WPFjqjUh7HGK98CmeF+z17Fv1ZOxp1U/2oFXA
73RFyeBl4E+cqVWcyTsm54eQPKnys5+8td6vvriJ4ycXvd3Lo08f9sUNnQw+2yySGaElTAe805d7
lXSf64X25RH+vCkuDTHbHHqhpUqUMoR4ZV5Je5R31lD+9yC0lvbH0kzO9kdWe1Gbd1gPPnU3HtyD
tIPrtJrCfssxhq+mquuipKvQy4F0G/Ngik9PQjqQBHfCQrU7sD9VQImOdwyDhc/6uus/DzQ7oGTE
JDRViokHU25aq+raolEd4PPlZfpqCJ9Hme28RjApA45KEx7krzCnKvz98t+f5v6zFXz++7MdJigR
craqYThpqt32MEVkmn1ELbqWu2YvawdRVlaXR5zs6tKIs31V92KSB3pqOujI2G0gH0q1dQpfumrz
/CUvls5SeWmdZlup84HfNDrrNFxNL0Flr9P7JKyoCW9F0p076cH7Rr3r1qKScFWox8zuEV7j1Si9
SXfCZimNsLSgs21nyBFiMwoLSubclH/26svl6T0TEv68orPdpkmuK1KnQQZhZayyR+O6JI747BPh
OubXMvqddnRoblKbE2nf/orX0sEDBrgUlVrahrPTSXV9s4ThTTK+AopLtwYlAjdj4tmitmDBC/Y0
j53kjeHHSjcYTkeBodvC4s6jddJ84x5HOWm78LxcWL55FEXze9r+wd86qS7vRuVQgJFdWMCvUctp
AS1TpwaPwIA+2yARxS20hhDPm6KWgmZLN+IvSmNo0qDH1t9Q/bob7SRcFff06qvCGhQp3KzDwq84
v4B/f8Vs23iQrKpG5e6EWPU+ovh2Nd7kZA7zJ1LTw7Hpub0Za3pa7NoeNvyc8ZlmOxmgLkKot8HW
313+QeeX+e/vmf795DgOxdCINWvSCaB2Sa7oqpCbTWtYVAFWt0NvPF4e7sx75/MqzLZRpNWdUAkk
Fb1IhSzRJQcXIFwp+TT3xzvTF67dNttUdbqzWprqhuJpVKbEMp36l3/JWf9FUoBcuGUqSDN9/nDF
S7tOjATuITR3RBmMMpoEeiIEl4eRzp4EiqJPWWJZ0pTZBCddRDt5Kuj4Se0VprOVrYSX6F18DjfJ
GlTILVJJMCrraNXe/icPZq6VuilZkqVphq7MzjlaR/oWkInueNqbpb0Gi9e56Q/Mj53TAWYHnVUI
FNpWNQPQ4bAOHv21tIIEvKGQc9hkm2Cz9JQ8a0GnI872sSZo6AUNjDh+tJtgXxBsNcZV9mo8UN3N
E91MNwtLeMZUELYjCQcRTTSgeX02lYiqucjTWt0Bfn8z6bXpIZBz5FE8cHlREd0X+iP4HngnQHa/
j4qwKn35OkaoMo8Wwo1n/OSksacYqimqmvnnVD7ZrqkvekWWJboTUQFkUFLWLb4ozxgs1ERmeBKq
Ea15i8FgqEnOk1Vy6MNco/xp1+a7HEyqdnGxTVokdbVgwSueHZLCU4meBllS5pqbuiTrKLJkkhOo
7lYGowoPYJ0J2ZUQusegdx/6ZEnn80yCTjckSmEtgrOs21xC0RDp5FbSlGJNodmKXn6vK+Evocqu
lKje9tAsoxdZUHtb0YI76qzydFzwDJODme0cS6PhCCCKSVZnnt+VO7cdql4b+GjtDpnwG5fS7awV
rkMVHsAgJ3vJSK4kvOCCOZ+ZbYtKC53YOC5JnF/lC4ArdDS5tJ5rHxVEqomtX/vlS6Zn8BB+ZxI9
I2K51bxvfM59roBSCxwNzdPKDGxa8Y+BKB2yOr27/LvOnET4KFmE+WdKqODNHHISRUkyGr7o0EW9
SuJdQL+KH/8WvedUMReuG2fn/u9Y8yhfmwQRHAbKaFXacQNZ3DYwpuANHLICaoXf3ciCfN3SXvNf
feIfHc2T3auGFjLiMsMijbcvhN+tB2MlgpsM9og1vzyYdHZCsStalqgfoFvos9vSDFltW6sQnTgS
V5lElSyYaUrqtoInbEZheHR98RDo9OrDCjVfXQLxmuuqaB7AHlXLlVyAz46yBQ+29Ksm6zyZgyYH
+edW4+gM2c9e21sT/bp5UKZyM5pc/8spmNkUyJXWRU97dPReu6MheZMY+ZZq1Gst4uIukr0uX6pI
uCthIgZhRfOwuLboy40QhmjD31Hjr4V84WJ95jSxtL/L8ie7fjIBFfjsrMzj0YG1X3lPqgDcR1g6
Jc+cE+AFiHSgR8PFY+7duHVYaVjkIsfyS93dx/GSJvQfKd0v7utkhNlFFlCZTh9KIDpqXh2hB9mw
81Z0ENxmBtgUq1tn6LE0hXsUrODW0OvXofMhs1KPCCRs2wT6BknuHfqLSFo2+zBL7gof2VoazWmk
3VLZv/GhlPWIXw5SuA2QJu4HNN/RRg3QDayF+F5WPFR8HnP3NfIkUDmABQvXHuV+LdDXGpnxfqzk
nV5RBkypNOwdAdGvGjU1AovASX6mwv6yuZ1d2ZMpmW24StFcKU6xNkP9pbq/QFKn0ce/P4QuKprJ
XYT6o7mEXN25blqADHYUhDKnulfPu5eoE708yrk9ysloqPRGmgZZt897VAO6UdBQNDhIbgjh20Cx
ehy8qOiVotWxsEfPTdp0ABMEtWQuqLNJU0WVy79vcQyGvy31PUxf/Or/W2E/+v/xfmX3/2eVp52A
Zx5dlikrnHloTU2XjM/f0wuRW1tq2TvkJpF0proCkRyUOH/xev52eerOfo6sWzJ11IbFJH4eSke6
R2ljq3fa6NkNblPxrgwXPOhZx07I+B9jzJ/mJjhKPxJlSunb0K7gIZhDvsnpP6m19F2UQROa8oMe
6Ht5CO3CexaC6CEIVKeNnQpFjqqns39cSGSdNZmT3zSb4rzT+9Kvzd6R6FEZs3fFfzPSW5ct3Xb/
2XL+/X55Nse9VxSwTjlGDWQjEuA31kaLujWkw4V7wtevmnp2VZU3jKRS5TszTppwgYhneu807bNq
oeeqdauQB1tn4Wz8yP53befzaLOjMYDtjdCB0Dp10NgpbiuCGV7H7vbyMGeuvp/Hmdmomupmr3vx
4CSa9yC2vMNzrbvqapOkPpSRYqTXKi5kCELibSBo1yHgVELnC3P7L36GYcGmYqtI4rSVTg5CJMlA
JCF6QKoVDcUNyNsXd0vhGM3A6I3eX/7o8yv5d7DZcaUE0F/SHJvRYOj3w29T+qVDWkisq85ckuT7
6gOm+f071sxqrECQqkI38AHqY9MfE+/RExbczNc7PEPIpkwoa3rB/KlKOpk7L0cns9YkXECePogG
em7Gz0DVr/1MpcmpeSBTv3AmfPWhjEicRJsOH3TWZh9VW2WrhoLZOoHbvoNG28SQoIQYGBhqT5fX
ammo2T4Q8kbJS0NsHa2P1loUJOtBbIgsX6GUWS8cP2dakD9/12wzWC4CE2GT9mRRxCtxHRCUmxLS
E2dkBX2N9OlSqPq84f+dynkRdSk1ut+HnBESiYHQT7Ze+96r9e8AreRSGGxgT7sh85+6iNsoolhZ
Uiztva8ZwE9fPe9G1nh3Jk1INxa6OesxcOmeM1d6HW2RQ6P/6cmSw11J3tqgkmNhdc/ujpOvn3nv
xqBeDkZ664gWwP3kBbXXKzN8uGxCi3OsfHYugSiYWRDrrSP0rRPKSEqM3iTgqhx89BvMyt9qdOLx
1LxzM7TVi6kbsVmq7jjrdE4+Vf38IyDvoNCKNLxjQVMSxH7XE3Jc0dGNTqlkh0X2ePmrFzbO/Nbf
AG3y6UjpnShCBc090IGwqj3kc98uj3Om6PGz+cy8aeRKaanrRe/ILF6cUUjlCeOkbZ8dDE/8Fngu
umEV6hcJ3amTg+21bOeJrd01NF0S4NhEub9k02dnW7dUSLvEN/R54ErPaVGlu51bHiWn0qZYo/fs
RTZlF7JAP920pTfCVffUUnQSIHOxZHKTSX1+ETEpf8ef4y2oO4kVU2f8/iM/6OsByaajSWfTKv/u
UZFpSva//8pjRINKZ226eVnWzL6qJB/oomC9vfGbkgwrpKEWJvVMmu/zELNDus1aqPS12ziWbEYr
Ne1hMhYWV04w45vBGw65isCLWG+rwD9q+UtogG1rFf9Q+NGdmglvAjg5YQjoSZu0Xjr9ZTR4t6GX
5NBbu/d6pxvNrTTA6vbj18tmOrnuLwtiQmW2SFzzv5lrbzRElT1d4rfXDwFol3Xn6zdJOaxVpd3E
dfEEegEmV54seLizhvh33Hl0SYvyqBs1v3UmHn8nwbOiubOs3E1e8fjEIC5/5pnSPEPUFfRPeRla
ujx/FMpuHAuy1zdOLcv7SKIYR6YFOxSEm6wqvY2WJdDgEuLiFV2X3FtGItXyqyv1R6luX+FTge9E
byc2gzvdTG7lJn1OSYiUdfNbEfuPy7/2nI86+bHWrMDOV3V4w3LcOnqTb2KfnEGbrsvkNuNlf3kk
TT6z/jqYD1BVBJXpZfvsfjMkfoUyM2onk9qrTPDeA6ulgbC8HcEIpkH3PTPFvW9KWzEvCup7aEEZ
3Goji9rDpPOLRHV+m5udvDLE9Hvho9RgpkexROCmRJumMstftEhfqyMKnjkCR3Lwbcy9Z0PSYjuP
OzRPmXYaImPxvfY5YvpqkzTmXtCsu8Yy30G12Z5ZXwc6ra8FLefQbVdS6O8y1/omIs4qRlSLFuZj
HuZ3Hq3HsD5XeVQY28Icni9P1dcyWWLsokImzCSnoBA6+jxVniB3umsMkSMl5kED2QmxkKZ3/Fbh
7jSEKCwQD2NUb0JpkpdOs0ckYTYR9btpwMFZL7idL0by+efoMyPxBqFs+qqPHGEobVXQD3I+HnLX
sEfvauHLz11HTo1kdtkkbya4dL1SKyG3r0rqrY0ohZIv7lovf/eGcp23/cYtzQ/IsHZlpGtwdSH9
xcYBqZ9NGVvHyz/ozzE191o6fJgJJwWoZp6nLopeUYqm7Gh9v2prwgfpKlQezUBYF6BcVKn/EOpu
X9IsnTQDuDpxM7q3+XAw29g2iu/m5F3RFqtBZZCmz9s3V7tWUKEtip95+mMwOQa9h8Ii5Pr78i+H
BH9uw4HG0jRLNNl2MyvSqigd0T8cHKX07RK1JNAPsZRtO928V1Df7RV03xqVOJ1vt24BvLJAqDUE
4N1xcMRbrRM2RjPBDcKNzu2wVuj2rsarsqOk0ZQQdK0Q8nFvIhNMikWjeVC++Fa4HQaQoAoCQgO4
ZqNpRKgZBRSfjlZ9OKPCttLDjZrBPyjb90Ixtno/3iTmztM0sJb5lSUo28Y6JpKHnOdxqA9QN9e5
CtpQdrxQXstZDsLBQhbLhz8uki4unoT2NtM+TLf8CNq7EhWNoX2MkC1Qb2sT3GN3V6NNFz80bbhp
psgygGwU/XZBh1TeMdJRJch36fjcBB+CddP4KigHHvxAVEaB6rT6Hpj/GjzLg5EjIY/OawivS3hI
xYFEXG98VIX1S2rRwqt+ti7qbEgR1ujoBGX/rhl1v9LL0s6GR4Me7/pXZsaoNOgIvKFHEAz3E4He
4v/7ifLUVOlNHWXrSCZM2yEGiw5c+xL0aFpl4S0ZhE1dSSsiSwt2fu6Q1P/ayvy2VMaxIgyK3jg9
mJwWSVpN/KGLv9vxm16MC4889WvtByekaUFiIwJIzn92Erjj0KKQntZOkUSoQ4g15NAEIR4RyAB+
/NBlFLboNS5Pi0VSu92tlaGN1tf9EyKIGzet7nvOp1ixtn14F+pNAhJ6UpIWHQlCoYXGXG34+9aL
QO1r3zsIp67JQJm/9mvrh9W4sJNB26jyHkI3TO36FZDcd7ms8pUXtPpa9Lu3VFDXVYxI+uVtqX2J
Fcyc6Sw0F6iiRKmDEBKWDl556m71FiU/DWJ55nbPFPbtzBB1SWkE1+OJm74qbWrHntSMIL4lewdJ
ku7Cup3sAT0T/b2IR5i+8tHTXkzju95RrZ0JUPgHXs1d+Rzm+gvEjVWvWFDTuS42xV1vWldKg+Yr
mrHaQPSdG0nDf9ea6brxbiQUXmNAHZZW7axMOeTxsBGV4qX6Q6sbdhXYoKJ8aNXbvACmkvq8mqEn
g4jleM0FbZMBr+2tpeaRs+7sxGpmRwO2HzehGnZO0L+rzY3bHLpuqQzlTL3oZ9Oc+cywAQuWZxVk
Wsk6KKG4r9FlDCFZBKn2mOfoDw7Cpi3Vh1AU7MuW8eWUBfZ0sivmcYhR6XINTbjGGc3pgN/lkMlV
d5eJ0cL+O7fXjel6obEB0fOdfWMslplQiH3lND7yi8p4TJXgMZOLYy6OPwShO1z+LvX8eISqJJVG
UPb759uM0ohuqpPHdoxR3QIwWqdq9xLF2rVVllcdL5RQSx89I7/JtAJNeLHYBO1z0r+VxbfMIghq
lPbgkVxSxG3ZU5pUAY2H84xYkv5THcUd+NAtFOgtiaQn+HGHWEMtHJELjzMskn3b7LXbRNf2amM8
VLBEV5nv7gIDUTwkWXWUC03loCr6Ngr7HxLsn3KwbsIO9cSmOVhVtzD7yjk7ZqX/OR0zO7aKFNiS
V1XOEJjbprLuJnJvXhYfXd5shyiwFaN/b6LxVhukbekO0H89t70O+Goh9H9npgym31vnsnBbRf0R
iJi6apLxscyUJ7fVyV+2dMg2EhCtOyp3d55VrpVaWw9VeiVrgKpoFt6DrrgdsuK2yhSK2sp/OydA
OYPMC4gYPWamz0MfYaEgyRUHtZMWD4Yv4JGoVmy9NcDpBX86Pao/3c+mkTTySDy38F/aFAY4Cb0i
ckKBtNnWTmy9j/1HqFdL6/XltJqNMP2CkxEGX1XHzuhqZxTGxz7LbjQZUctyjNaKesMxXeciZzTu
mwdBqF+nfn1tdUczlW3EA3fUFqwLJJUE/SEZf1nBy6jjy9GghetjxTA+Dz6EFq9M7SoOwXiBDkE/
7PIO/Fqk9ecTVJNosQG/4M+T9eQTgmpSmoi92hGj/Fovu11B3ZvsE6f2wQy5gDeid32Mr2S12fPa
UPv+SuP+srBUXwyf4LhkWqpiEg6iEXTuB+IoKE2iFY7fMFOkgNvKWKneUjXJ0jAz96YioKUj31s5
FbKbwltNb9oYLIVNvxYSTpF+kZs1bwNVhDrz2SrI2oR5ISsx6ZJ2Y8CWX+VPnm14EHpW0rt0NXX9
+u8qr396Ml+Mb5dX9ItLhZXJuFgayTAd7ZnPo5eelYjIv0ZOE4FWlt4HsUXT7Jfqd7Zb1Uvm8+Vk
mkaTYaoS0NBIpM5G8xq/zLSxjRzlSfoov9U/EXOH+/OM+h5IzOogHduj+MN97N/+g688GXfmKWPU
pcsy5xms+69Gme+KSD+46XdALoc27hYChuc/kkQuRyLH1LzqjUOjczUvjhyoa5ukRrAKhmXoP5hL
kUnzq8uapvPvSNMvOdmNZL5G0ZWNzAHmZI/qrdKJ1yYODLYjF+CIqGGpUG7sJddQ8JG1zm4AFgLs
AWhYIzMcXenSWy9rmzoLrso+3WkZrJkhh1Uf2ooqX8lJYatAndI03oYJLDDpmzAOKw+p05ALJdTM
arjlUzFZdRcV16b1M5wA+4jV1LxVYoTJ6+RaIjoT+YjDq9aTBm4tE1ybXY1KLAyS1uDpW6wGtH0y
+R4K6oMvl9um1+B5AZ3Ir+rG21qyZlvBU2XBUmzV+7RHGPmn+5BvjOA2zn80QUe7sb/WQ9XRc90W
eKG2UXdTdpbdGQJZgfSGK9+q7LNDYlbXwUgCZKl5bmktZqbdFllSD1YSEVC9F/yX/6B448/e+bvY
MxvmaRkMsa9EjkcDjUXwItXkdUyjNhIGq3KRlTP9uc/H4Wfbmjm/OAzI7Q5G5LgCZfXZa99xuID9
N0JUMpOaZ62w4NXP7RviIsT04OiKXwr5ex2jCs06ckq0QtInhdAYHhgx68fLzuDr1ZyZPB1otm2U
cBCFqjQJihGPoAhmpyXxdpdrtHJL73U3bPzsexpG24Vh5TMzejrs3EJosO8R1cIvIOKNavZWNzsW
rtvKhkAdjrWuZetQS2RgkS0tQYhagbdZ+A3TGPNVPf0NMyMaXE/2URHOaJYwd83vzvbXzfuEl6q2
0m+fx52trX27EldLKY2vZ+nnOZ+ZU1vLXkcIKHaMBLg+TdD1r6BbjAdc/rp5gN7y4pxrthbSLES5
Y/VqFEspgH9hO3+SUZQ2qfPCewB5FA/mQeRUtYluq7epxW7vdxAZicO4nrju+vGQVhGxq3TBgM5P
4d+hJw904u27HEkvukwiJ6OpIIFOWA3XobRUy/qVAvRnd/wdZvoZJ8NooUq6y1Uj6vCFO8XbdY8D
IvKr+sV6HtfaVX6VHEZbvW6/g57V18uYj3OOxzItQzOAbStfGisya5CKQsfPNQhSyxPahatQOAn5
qnbs4+qUp8ub4pznPh1wticSnoZmkRkheN8Y6XfSAsGv/26EmfGHY4XSpNuHzshlvc4/WkKWl0c4
6zv/TtqfQNnJohlhhYqfqYYOe2ATex9Cwesv/fD8hYvUwlzNK+5QyinxIUNIOdijqz4p8kIR7dec
12R9Jx8yOdGTD6kLYcg6yQydKa1ugWpNVHRDUFgP63CtVM1xQIZdztudZzTXRfJGrl01EeepaKqu
kThUrTViU7eGFh3lHO04GSmlxQDSV+j77FfO3ooGlEtvELlPKgUXIB2cGv0UUjMcO0F7j1rTTuKn
iBhZT2xApQm7Ex/97Jsk3RYxlSFIRVbhR4YCTofmIUqSK43GWwpW0JIK3oQB9T6930Tx966SbdM6
BmFzoNyVNDx8+C6lFPYgwOIN0M9OQ38dpxEFucwUCqGXreprtcXsO2cup9XkVmszlpv4vF3fZw8+
JTTag7/v0TldL5EVzh5OJ2s/8zyiEeVFIJfTBeBnVtMpJ5A4m5i8UnE0O3V3+eOWtsz07yeW5guZ
H7a5xWEhX9XqAO4dEIherCXBX9icZ17Nn416dvL7Wicalcz+79b9pry3XpDGglBhrrIN9DpvkZT0
lVIzW7eZS6tGI20wC3y4AU7V0NexF67hydh+KT0hR/Usqr8zcqN9GwILqYKFStalqZ37O0lr6rzM
I7o++40RIWqVKURtrgNtIdlw9qywFBqn0E4BeDhbQyRwk7GMMs6KRrjOSm2tuPchtWtSEBDha2n9
WIpHncuoThm8fw45W8tQi6tW7LrQGcpVeage/dfoXbAnRFfwU7KHg7yP9/luKRTx59H45eJ2Muxs
RQXdMiLf5GrTxb/LHg23ujl23BNJcx8SxKJsPQO/MrRoTTTZPo06njt59dsjXpHpVrXSUh5qwkdU
xYckhY7okg7J+9eyk5y+G44Fsswi8PhG1Z4SCPueioZXjPaTteEdsMrd+Ja4Pkrk4cZUyWcRcFKh
56OSdSd01oMWDtuwz649Ev6tMnxPW/e5q8aNVpsLj4Tze+lkIma2JcD/NSuXW3RnStejd1uZiMFF
R8tKDtWgr8NEXffwg8cUDkzW2J32XcTBXnYdXxOi0/76+yPmldruJB+ouFzFDMN9KYPx4MXedR1C
CNN+lcDTFbMjFp6gLjBsTTDoQwsc/3+Z+7LluI1s21+54Xf4AEiMEac74iIx1chiTSL5gqA4YJ4T
49ffBdltFSE20X36PFxH2LJEkVlIZO7cufcaxAHWiI0liXDagk1in8PZzie06Xs7UhKHgOSgVdUr
0w9dLhk9rKS//tSf5o83H3rWL0qZigtG5cfXFKyRNG/QBgNoLVMWevxLw8xPcDHDRhUCxJ6mcYGq
WKsBO8hputDg/zTG3DzN7AhGhgr+D+ru174oJul+s9PfCjhsVB3/H87b7BCUxrHi0TCKr5IOmW1c
tjOo3EXdQmYlfnr63TzQ7PQrPLjycAIOCfkUHIQX9SCblVltB0uiKHLaHrT3jWLTQ+3URIPTVvct
TfaKXVFJoOqhXjr6p9UwCzgfkCOz+YX+SDBWvQK/Xnjy5n1DQSO0ErSj2yrdwBLTJXAW4dV3HUJB
KeEXTpBPFtGH0WdzTpJYBbAJUVZXv3csM+risYsWZnxpjNmEa2VZEKhIIu/PaqcbVaqiaQRn9IWZ
nALSVxM5O6N8mfertsJZHEHOhbic1dicA4/BhXRGWBpndjApLOBaLkJtNYgaEzLLq3RE+hRnVs8H
Zgo7IV9pdmr3JvWC44eJGaPshvTO5DXvMYM/DXwZt+hRWlH2IilLUraf7NYP73N2fHWs6UQt48Ir
S2AckgqmF4BAlhmDNqy+jnK/Ar9nbfFZ/ElBjVX6AG1xGC/AiRXM9SqmALHqlrxrrfocAHEF55Sl
5HVh+pXZfuHjgChtMq2moEC6FR/bwIeQu0CDAeaSHIxAam7X5aP99eN+dl2/nVllvlPGbhgID1f6
WH2o2kMgXr0WNZzo0mqvPFxMSrU1UuAAYHaL1GBFyseBjwAizi2lTyxthL9Y2x48CPLA62gh8V38
cLMtNiQ8NHJ8Fl2ZDbVY34BZqM1WAR3eWvels/0DLKGO/mNpV7vEWZLA+BXNPFsJs50nj2iAhTkC
t3rqLNkufaN0YFfxqBj5Kju2+4JmF/316/exEFSU2S6UUgGxMUd9qElPSf/KwSQjXBhicYXPNlPT
akxvQwTHUZZsr7nAXctQYRgRyj38nqGzAvRlm4xuJjGnTs+RqJ4GwEPUjv/3j/oPa2/aEzdXKI7P
Mh9dhfjK40orQVicYbGV3dvXU7oQO+ZVPU5TvS7o2uhaxZe2yk01XTGfm+5p1tcDLby7X2ncUEEY
4yaChknq5PI5bntHEw8Lg3xyzt9O2lypMelEeIJJyB2JBt+FsNkpMPDRPQUlUX+PDt01rNKnukVB
ox0at0owpZIy7Z0iWTHoJZRwaW5gdZQF0YH06p1a+bSXYD4Cs3WmimvZ4868LN6LGq7OjVT4gA0z
iDeRq16j8ABVhJiUe5kBtp3wdWVqcDqXuGGtycO3qkrtlHFUQa7PqmewjQ0ejZURVLIuhtiV6nh1
bopV6g59tgXmyJSUt6qUMTAcrBLASqtdh7ZQIAMcDeTJ11P3WXHow9TNYqyMyo4U1BlSJPTBUX9Z
p4GG0gcHmkdu6Ky2fV+zdNjyeNJTzqNvFV0bEUSG4oHnk5USwOe2qTR0FACjLkP5EVgwtLCiauHE
15Ze8Swmh2kJG3EUrK4QajCZVFmKFK26WrsPATrrOvTyYb7FMXTpw0MtAwnbZlbpBbgGZLi4PCjF
AXqsUctbmfa98FEe4nEFGxVLVUTY/PoGP2imJ3AOzGqtxAeGRSEUXtnGqPt2Hvsmbn2bNJWASfFe
EwWaVYoA/8MKzmIxcgJO46g/EifPx20rhYcWOYJasU3qMyNUoqdwzAG0VD2bxJ1TjCHNVYi+sHEF
VJ8Fp8/nEflvG2rrOJBMNQid0VfXoXxI23HVoQYHy7UNyqknfmgtPhC2OV85cZbuANDp7TSDYK/Q
GFwJHzn4dbS4tcLAa+SkTZVXdo7Gn6D4b7wUWkLdQkBQrAw9zUyY1xhcGOwrYelGOb2MX/Iz9N4V
DRwPGZaiH4MYi5kiySkfXof+uelOvX/6etV+Fr4UwCWgr4fMQ/1xl7wJkkWcD7nfNOE1LTeVBFXS
yuX8M+n5hd2xlADOhUmJSGR+GOqpygQI7UN7Dh48UKJpdFJWnT2YcHO2xMBg+35fLaafnz0lTyQJ
MAJdF8kcGFJLas+6hGBrCiUVi56K7TcJbf2S88x/fz5vR5rld1EgFkEy4mLiIwgmSWd6iQcnFm2b
JktNq3+SQfx8qlnAGROJdIxNaSveGpHeAg6+Z+/gyNh6UbiZ+tTDVkxUGK2a3IECxipIxQ3n9Q6f
LEkk/8oO/5HN/Pwss6CS93WiVEmJa+hOP0nv/Vai1V16D7kph62LawIrA6M8ZZclWuM/SeJ+Djwd
mzcLuO5SJe9k3LQrc6ADOoYhSC8wROIugw2s3Lagvjk4mAeqmp2rLxDQF597lsWNIfCqnphGUDau
RIOtdHsEIu8ewVzb9uvgOO7y0gJnwQbBcSGQ/5NM6+ejT4H+5tGHphelLsExou2iA0g/ic1Zk4rb
YJZ2OClhm/WC6PdnJXeccT+HnIUjj4h870dYctFqNGsjXPff0UMwxnfFHtxxSV1y+mm/BL+b0WYZ
XIuw2GpQzbn6XQq5Afk4ce6JmBn6yKNIWJqwjVzYv59nWX894BwgDstCIcGdM7xqWgrU/VueaIa+
2Kj9NKr/fLDJO/z2zaldEZYhy7Foy7umfYybfqEqBNzm13NHZoEozwKvk7wENYpBN2Mg0UK4BRCV
Ql4R/0YUdWlYq6nZqhLqB4X4q1aVT5VYn+NRu+uZvC0BKOOzyvQBxo9wOheJfJRzYS3DPCNjPOBe
iUf1FAaobe2qWm/XYmZGEFKMBOQCSPIDkJFU/6WBoEqogruHq20DRlJRoCEmPPC5ZwzyCbI0RkYC
Uwaeguv2g1rTLH0K4oamReoIATNK9pL3d4ns7xq201FAhcSLoQeaCba7IWRIQ4oHOGEbnHABRtNg
CWx3Bp42Y7vpS87mksQWQbaT+wNj6vcQ/gUNMsNCEazsW4atQq5+MViK/AJ9pkPIy1QBpcLzDUWv
dpyUrXov3+ahZGliWUDSBYgggAr7UEPfFzu+Qxt4ZMm6TpGUty/e8Ch1Z3gw2oqS0hoEch5Oz21c
mp4Kl8N0PGRSaKRhajJuyzLQcbN4GxS1qUsKDeAKHBHYXabMSsLYClLYZSqiQQB66hW0tTLVAjMr
bkZHVBlmrzC06oVxR0mNNjJ75bxTrwpGnkNw410c3yvCuxoU4sZepEX/qEEwG6o2wCi9yNFE10td
2atRDU4MbzooKtXoQKVsXvgU3roo1QucW7dwSsGLhNf4nik7KemNWo1tUWtKI8sAX4afhtoc9eaN
1SUF4NhUIwxBGu51DBQo0SjWwPGOAKUeQUgzQx5gJKqHtAQ3UcdSKQOKBMSsRUJFDbAWTLfW2NII
k9Bac8vuOyvBAAhczV97rDwPMVxZGQE5RLHrsbOrglnKkJgeCTZqDs9DjAD1Sq8ojUAIbU0YaIVC
f8nBCBWU9gFaQL2I1FDtrSKDHWQiUTBxzCCGhUl+ilTAlZCXeqiN8LD0LJuMMh2KVam3z1lrNEXr
ylFkZfw3iMohr31l9V6SIGWVDfZADkWUv4xNtGrHdF3VOfV87CBRbk14Km48vt+E0V6cdgIrnSYE
BD3HVQgap3opmiD8Wblf7eTe2/pIU4E3WisxgQX2I8lPZQCU50WokFKwDkySyiQp/I8KwdEaDoIr
mSV7mlG2nElI7kgssyIppYKKKynsoIx6imedtFbAmG04jJj70n1eN5YKFlR+AsvL6nW8/ibZllgN
fVOB9oN5jBNu1fSvybTgO/7Qp4+6pG4aSbt0WU1rBQ6tsPJucbuKkmvBx06tOAkf3XvQUivGFtzO
yEyQTuc9TL8RTgrUSlswgNoM+mcyDAtToNGiEr2dszDkq1Bp10rnm/3EqpIGyH/IIYJVWz/zvB4a
VQk5e3SyFeiXFdlZHaAeEuHUB/2lqLIDAe085yH9gofDTQqKTVlrQ9PQ9UFiEypxVQNR3khnHVyj
OBHXEAWkcZFAfyDcsvEUah4dvY4qTKSsD9yMwOxUUR21KXc8L9sVl12i2NsHqkZV5OLydwjuGCwb
jDjY6FzjpriyklE1VS648pW8JlxvqdxLHT8Sr1iXOts0EOKEuyUVgqdYaR80EpcWJnHT5cm+A1s8
8SAv72UrUQdnE+wUK9VKuxz5s5gz3eSqfaEA1N8GDmRn7oK+Aw9MmcJhuxGrxA65Dh2dDDSOeAyM
Xt963uRUq9wLELny20eGXxuuB2SBvIMHDzcU6G0b6phbLPHdShrWuCTAEldeifF3XGQp1HV2gjfu
CnjpQo/QLtIeo/pUgAhwLCRHQQio6GmmDyRuNyb3UhyvmAw+OC5DYRQ8x7I+IfftLvLOvlDjRhfc
xQq3y6PxDvSghUxs6eCeJcMwrW5IBorBNR2JFcKvs+hwN1R0+nV+v5R0kVmiG+WxJzUhxmnWxdZz
VDfsDfXYrnlbNNklW/twlfp6yKWTfJbhdiVR4CsE4EEQNqmBMvq6yltTgz9rXS1RYD9rIN8meD/S
ipucMgfRoatDpNMdkCkGsQEXs/21SAzgKi3FDdzUBNv7bkmh+BOc+UQF/pl3zXJZwBvCQRjRX5Ic
eKuGG1lflZqpUJkZvatCQwE9XQg+qO9NDf8fKrmLn2BaIF8km2SW2o6FNEhVjMrXhHRHRau9g8k2
lU7B0aegO7wtXd8+L8P8fOJZchvGSi0oOZ440r9PqO9QEgyYxBshokSVLillLWyPOQSLKyQSCl6A
G/C4Z+nOL2FQfP16nX7WI7x9h3P4lU6gLxP7qPxmg2JpTUiJlq0r0D5YFym0B9AjJYCz6vCOxits
yZFTBJMhrEISiVTDji8805vcWDlW4GxWKrgV1+jYo1eui98UP3Vj/cmTfLvBAU3It4WPP2XEXywA
aZYxy0rYpUj4omt4HW3lKl7iHmBXO7F7d7xvITRsTkK/k6HzOXKL+2g0RGO5VPGr5PvHm7Q0C2RC
BzWPOoP4aStuWXInRKiqacCOQXq3H2XD1zhHDIjlBYWdlaeqBC64Ci1OJBYrcGsBYRsVs1oetrxI
TJRmaSD8C2pwCzcYaRYGM8Dg/HL0o2sAkZkUrfp+SM0qPDOAPTKt3gV5TKVJCDGPzAg+9LXy5Ivt
OqhhH//1e/snlaW/NtIPcMpNyNKlKEAZC3ieSeeft5ANrsU1sWta7qQDyLX3yZFcEyuw1MPSFfzT
WZiE2iaDCggXzvawFydDEnY6qmfapi4urF+k0X62Jn8OML+OpoSpaupNV/xpigVmqJM8PO8vnWqf
njE348wupEhuon7glfBaInWLGo/6QBMkQ+QCkrP3kFvqAcQtQ/0hqzqbBSfWwLm7BMIPvJzBl50s
TK2F1/ppPL75SLPtWKoi0PgD5nZ6rS2OIVioWS0cPgVE/+BpqYK18Crn0OlWIGMUEym68pxMVXkA
wlFfWKmfRvybJ5rtmSZjcZAyTLLYcwauwKL3Gkc1VblrAn2ir6dvaaxZ0lBLUlTARBzBLK6wcFCN
Y4ewDh1kpUbbNubXo32Ge5o0lP+xEeZpg+qLRdJMGGL5VKCDWlLtwK9Q/PwRIpexmNO++iVU3ww3
Pf3NlsdmwBHg4emiVejWO9WSHc0Grm1pDX5agLoZZ5YToIspqVKrTWswfm63/qa76JvwXj0mhtWZ
MJUUt+2bbxJjqV//eW33ZuRZZBFhCBenjRhea8R9bzimYu32xeOknN33pd2FxJZQZ4lRhgjSkaKi
gEaEf0+mqkr47zMakZz9/DDz5KH1BogPKFi4wBgZUhgCKbaTYbS4sIg+D0J/9Tr42cmnsGHsuQJV
sQ4mRqmF1C86wefEnazFBcv7Ft0339Gbsb8e9vON/3PU2a5UPaUTSw8z7ZeHErizYBmV+fky+jnE
bDOCaZbyfIQheGegDMuIbPlL6bQuiLFOoBgwT7WqdXzyTfH4nz3cNOU3GwVypYGcEJwfWfEYwnA3
VJKFQLM0ffOtmLGB632kKxoaHuBvi7r79SNMk/PrXv85ebM92IgN13gEHbCwxZ1eaMwSjF2SL+k2
fV7a/tlpm2voCkVb5GovoJvyUG3Zqtnlu+Rbgx4CJFdO8kKffWFFzCGandjlhYoSFRwVih3Xoaft
HYXom9jtoc6BsnZ/+o8mce5000zc7khAm69DRUXTSjOJUqdTtYVzYGEx/Jjjm+VWdoMUDR26IWBR
0qgbDaVbmLiF1fDjILoZIVX7IWqUCAcNgEyidD80uhFk376erc8v+T/Xwo+v34xChLBkARwngNIK
Feiy40gTNsAz83fYrIEp1IbwFi7aZH5G3ECc/Wup/zgUboZtpBHAmWEM4SHcGUW/jyBaEMlkqnY1
DUSHuwKy5SFo3k9ZqhpyqBoEBgmcnDl8HJvKVLHT4PzeVpuc61csHy9leRyFcxOAVKvklIEpW5fe
U6XIbzIbNlkPXJXX7qOwtzzQ+zWvsP2SmGJUOPqYG7IvA5eHm0/J/icIypsnncUlgKSrnuOw/lVu
XQSP2rBZFKz+PEf4OZmzwNR4HiO8htNEQylWKF0m7cHgNFY1tG44KO53/uPXq+bTVuRtL332UBk0
YQqtqRFBzNbsz9U5Okjr0USRJjI5OjrSSxOYnEOs8k76BpTfkjzvp83I2w8we+S6EfRITxjAAmvv
vtwXB7LxVtpZMjjgFijWkuXt4zvfXmrCTg82D9G3485CdKslFckTPHjd+VYN+hh8m+lYbmXv7esp
/mz33w40y4qYUKLS2eEBM/87R4AVUiKLqdHC9v90FAhrK5IgTOZdszxEAtypZVWGx6nfRtxjFQhZ
qeUCl+xHiP84aSJ45DDKkASYscCL8+PR3DZV3PUR518hrWiNCedq4xNL2Eoc4XCtJzlwkTI4E6Ih
9ulCG/dHwjYfG2YsMnQ8ia5Biunj2AqkBVg7+MG113aKch7hbRAO7Ur05LdmyK00Te4VLXKUQTEF
DvzKEjSNAFqyU6JZUdzxzUKrTJD6aKQ8JB2qkdBM5uPEaHQkN75gB/VzU5e2FvGOH0C0eaQs/S7J
RyI2EJQbDxxTH3sO/TstcwSEcCGRIJV2SDlifb1iftz+PzwqbjlwnYEbiajyIG7PHlXkuayAH3d7
ydA+SBmgWIyJFsy5j3LaE+jwFqvI489ZUr8xiGTpKXeoqvo4BtVWiNA3ykluQ3zFbKWe5uSiydc4
9FtjVNtTnAcbPpG3nO9vtKg75221l7pMM6RhvOvLvDckGBch1qGUWmwr+OVJwUsQB+hNgbFa14cM
pAutQQsLHS44IF0gTulAil1DUYw4slws+d39srB/zIUkERkc9mnxfXztacJlWt/57aVH8ZgLWhBY
IX8XvH495b9Eg4+jzBGRgpw2IUPH4YL/0LpOJ04p12Ft9G9fD/RLtjEbaPZq81JOgLjEQFKZU5xd
tC7CBR7Hr5nAbAzx45SJAdznxWnKCC8+i4QBHIf6A0Qggh7im/oRBra21mV0GGGDDiNBCTKOXmkV
cvbvU59nH2UWlpDJo+smcc0l2aoPPIiWq+IOos7cPnP7yfbMjgujWPfXaCNuijdvv4SS/+VAnY0/
vY6b7GRAviFJA3ZS4fWnvgKtDF0WqLfYvdJB4C814ATnAHz59UteWk2zMKl7Uts0LUaNVX5V1gGQ
mx76y4XZyEuq7NPx+Guo+Gt7qLPzu2iFXqtTDCX3OXq2cEnKD4oumwGvom25cDP7dC+qKB8QqNvj
19nbbIQxUFWwbC/9oBtZct9VhTEGCzvk0+ULjUh4jmEI4Zcdrw56rEAvjF086A3CICAzQq86hSMg
Yjoh1EtUoBpZ73ha5LZ8YWtQdjbSVNChzdvcF5psfv02hR/mFbNJFlQJZu8aQIeKOL9mRUOcZNAL
ly99C3hHbCi4InCFKUpPdalTf4CAC1JdtBJcQRne6yw0WQzL9Ebd80UBZjFvlLBpbrzIgGoO0BXO
KAvoEpXAmEe2UH8LfHALpde0ei7bkAY4uhKEIQ94FYjbOyO34YupO3rOC4j3+YCS+h0QJNJdS8hD
WPe0hnK5j1K7TICFjQ9D+NCpTpsL8EaTd9Bmc0dVddF4DwdTSUaIjNlcCU1RzbcKMTajEaWK4RVy
tpP1boB+XRrt8qSn6PTg4fx9mn0D3pIOusOl8CMiuE5ALqZ/LfkKjWvPZhC3FQPeFLTeh1yWYFQ5
dA3CcxtF21a5R9nd6GOFQuZtyDWwtysL1X+7VDtawdyLtyPFKZXvfiLsYk753kDKtCw11GvQNVNi
I+PRe0kY2DQwPZK07RiBxh09xciohAxyWZ0zqI4ANk4/NnRixUFt1hoKlIEb0cgTKTNgod14kFvP
XKURKFhh5iCuhKZ+YVpJ47K8wCVx5UslRI2V7lQO9QrWhRux2fbxoRMGs/MhhN1WztfL6pPQhEUF
1x64NAMPq84S36bka2j1jPIlWrEVcZkrO4H7V2/mvz5Y+tR//2/8/iUvhgr+gmz227/fFW/ZiVVv
b2z3XPz39K1//dWP3/j3XfhS5XX+zuZ/68M34ef/Ob75zJ4//MbKWMiG++atGo5vdZOwHwPAfGj6
m//qF//P24+fch6Kt7/99pKjyDz9ND/Ms9/+/NLq9W+/qeLkRwipL3iioP8k8JOc93/djvfnX94/
p/g5//f78BYufv/bc83+9tvUFOnefvyf+jtMPHRVn8DGKi/zuCdkecWCv/0m8L8LCv5BMioD5czL
CJd13kxf0n8nkFIDFgGK6gqk7EFJ+MfnOvwRWP54RZ+bMs0a3Cq8pSCiBzFtRF44esvzHKiHe2bH
FexpyHqIMUloM5ZQ1a58nozYWSrU+6VcyVDEriHFWpGhWpNSkBLUPNOi0o51DEUpHEBVmxTVE15/
hYprhyK7akIqHzm1mY1QMnv5Mbv/ewvv/8MlNVUvvlhBmd+EyfPtGpq+4Y8lwyni7/CZmi4mAv6j
oav8jzXEKeR39NlEdXI8I5DWUm8Wkfa7rMNfUccCRq4v8EjW/lxEgvY7BLx0mYd+GDTZtX9rDeEn
fcgU4G0oynAegPqLCLIwfO5mF16B49O6UaBn3FGAFylrjMYStO+abxflQ9RvMs8psxACnIpRM2ak
bNu1npmmJ96CtRwJzQGdQpHZiLAMze9Me++hCpbrsAN1oIEPAV8uQd92n5L7SlvpsLuTbIAAiWRx
UJYGnSmV16D/yAAMdl1PQ9GKPao4QW1KyamoVgOucNCzdlVi6gE+G9TUN7kzpkb0kMZu3D9XjYOO
HS+vw8IaXI2G75DjxzVuDV3hFPLU+BO3vo928FXXIX0L8Cjq1qMpGKWTuiK+AAHq5z8Q17rdrBMn
gkIIzVblkXsABHFCYg8OoEgUtidASFavOr4LF47uOXYT07dgUg6gcn/fU+nBWw2PuFiek81kwzSc
SzM+51vQUg7NixeCJ7/PfXg1Wx1oqbJT9wb45xxNApp1Jrnnu432OjKjE+1Q35btHaSUywsUT8cN
911zFODBNVODKECLBn75yIl3LeUf4P+nwUjX8mJ7lFZd7KCf0vJboXIhmjT4jxptLFa7vls7sWSg
kZ5EtqysOd0BGMFlqL2tqgENUuoxRwA85YW8t/v2vekQSlxgBZRTZxb7kJhVYWpmZ/dWfS4q3J6N
7ORftGt5H9lSRrvYlgeLB7BAN4vWYpEjgqWfOUm94d5wZ372AHUJHQ4KAtkalCGcszVlMc0dXd8I
8Xs87FMOiYNiSDQxJ/kTyLMQSCI19yXVj2lHG7gBrDR7ANEF7pLFO0SUaVjtJGjggYRlFk7kr5ng
Bsm+4DmjA8w12gKCB/GPcw4dJ0cJzbFw0OXtUyPelpWrZJcxgK43zVvUC20C5gbU8LgDeRIoiEKB
eJZqS0FxILXlDClMaoNVEjA7sSqkYkg5FOACKLpYoRMVR5grRqEbmmXuVj0lKKqiE+LAEdbFheYQ
oqD5EN7pzrBK70ZKaHEvXCHg3LW0us/epC23yu+kDSqWsRmeoE9W0ei+PrORAo484Gr7JFQGua+3
+baNTpVkZ4BCb4H5S88QlqXYrSY5IHILVn7XX7WTYrOL6IE3DumTaA9k27YkVDnkEPDTVt4LjBEs
HVRCbArJ0N9KIDGdkeyFdNsWFzgS1PqmRxmH3sTFP0+wWxvBj7nNH7EGl0uY1KoQmYWSxsdrV9kl
gy4IHDEn7/baYW5nS/Zfuc2H1OZ2GHG6Lf9MzP8cRxBRK1F05H7zQsmA9Bv62tEU07hTDXtwmt7n
u2wTO/KeuwYJOGlGZ4rTVN9FF3IAwV5ZqArPrit/fgYJODANKpzI6HAi3F4xfTliPqT8JDPbQrIZ
Oy2kzBLoo2jwhrncRp61rf8cD8UhRUIBDqYLs0uYr5Xp0OoYr1tDZ0fOjWAq1UIvJew32gswye4i
EX4qGPwyzTdDzm7RctumYzMNCQaFclTt0ZUAujRaS0Bhf/xXRtRnfYU/HhNudwT0Mdy8gE3+OK3I
g1gpRyVKbA7cQdAu9vI9LHbzcefna+BNrSp7VJzRBO40POKa0NvEhgBgZg3YwWN3Sj0rUK1COoxW
7wQW2pTOdH7tudfoLbLic3Is7WzNdq3DbybJtW4NODln1ZnTm9NbRAn11GG7Q/nGIPxBrO3AQwXN
DZWNHj4R/8Ilx2R4SLvXlDwH/ZlBQrPVj237LUjMXLQK3wXsus4PD7B/oxPxRPhWSyZKDjggOyBi
4vytgbFv9SDwV4jaG1p7HSNnqvVBuapaCSP1aZ7cibo9iDQ0PcmRUaKXGwrXbV8x6+pV9jdRRgMP
F1IpXTcAdcLA3pBqBKr8UYiefOCp2/Su7rayhI+QHTkg0jWjnuwM3NiOSkM2h8oWe2ssQUTqUkv0
dzXMJ0CoACq9q+ggQ7F/rSibSHXN0bdQ+dSjbRpSpfqewY1AA4w6lCRoSpVGXhx4/dRLuIf2JQgJ
DaQIcIkNdHAN0L0QarPtG1Od9MHvtXIdgznLrBEFynTHIbrZPsE11KdDZjRiRiHYLFDuXQbWHjrr
kNe5Qt/lLQ2M6qmEJr/TrEdEuHfQKoLgGI17/VGxWrOB2FTlJrXLo1cC7S+nZ+su25MGMk0PrFuT
dqMKdrmJjdFuueeWbBsYyMVuKEoGTn2cQ0Zfr+OSFhnlpadXr98WOTwJN1Ji1QVt7f5OAWDc6AZD
Ah3CBDLZUiYbPCn+Bv0FxtY1AAB0rNda8a2hTXEdrPqoF7sYUuhmllL9JRZcAfdUGEWE+COA9i7Q
JFk1DncUHyG2Y6du6ELDrNwEu9aO95wLjiMBZ8RO3jQK6Mgxfc+fdWIGohHU687qtw0iHFIfEH5q
OMDAkQCixrLZ22NrKGvJKmmY0xp7RbZrR3sszhG0fE4YGjY1Z+EU3MPMGslTYajeJW2+8/0l0dej
7hZkqzYOb3U7kOFBxbGKFXtQX3hL3ZBmnUGrUHO6TW6BGb/1npCCAIHqshfU0QujAo/tWGF65Hrl
XQYwAhwRlmKGCs8gpJc0OTHR5OTjaIaDiw0m0bHdw9QBBUhw0MXUjIJjCW9xHGrEEF2wIABkVEFQ
t8DhzuAjYowW0WnJUCwxK6d2kxWJtyHBW0xzG2Dc9DjscM8vGkvkdxVKfWDrukVs5o+xDSMFgz3U
5JJAhpciJSUIDsfxcQDpzeZMDVj3o7JLQPubULXYubSWDBY9E3FbgnRgir3ZpFbLHJ03ZawmcOfM
xlBUWg93IB/UwwrvRoFA1GsDkjiEOWJ3QL0X9iAPPCwhjBHiM3gFCCvVWSjvfN5qxN2gbkBGqXhg
eO3B8oCG5C2x2JDiTuO+KdE3SCChcpn6j20DsXy7VbcceCMoeQXw2UDuWgWmWq6wpTXaeVbKP1bX
MDThyYO0BbZuIF7YCKPYvCHIQINRvkMbKePWAw8SN8WPir9n/pRHekgWoYQ3nuPn8j089mfwS1D5
RylcFkz9ZXLLOqf7AkwZAzldFEAuEFkVykoG1lNVo7JjdlfZLvATN6DBD6lVyjAI3yoZZMtsgiiL
CVFtuAPFJw8Cf2hUOwpPySksafvSvA9WEZr1YPCykVcG+NO4QijcNppCAFhIPSwuFR46XRspO2TQ
QEu85xj6uTFi12ig9SNlr9UDSB9d+4yal1bZ/mC1xBigVtLcIU1OjdISbNGCVFt9L+HoVN1OMbGa
eVrvYYEHDtVjg4oajlPIxdbUe+8JDfg9T9ZiCfgg9kyzR4Cn1Ua/SCI+lA2KUtbuE0ZTH0ZQTnQu
4VDhsC2ohpaCNS+5aHpzhHK+1QbITA0BeotPMY4cCp7VaKqbFo2ode1Wtqo5xGYHXNYDyITG60Lf
NbItUukqpScwrrzxrqvxwfHiQf+iKBL+P+7OazlubAvPTwQXcrhF7NzNIFLkDYqkROSc8fT+wLHP
0dGMj+xb11R1MWjY3eiNvdf61x/adDsM9LccCenq96S0Jfd5YudEAHHhCq7gJdTO+nqK1J3ptRnp
c9eiQ7cm3CvKRbHjxV+Xm4TWMztklPr69Nqjdm/5XK50etCJTbTskq0aTjW5rpns+Vi0ko3SkFy9
dri3ktpNybt2B4NUFG/CFi91mQiBaFJT+yo0+PKq+JbKZXQnME8Bu+jDml4ZOpUveXrfDfc5cr5N
eRKIr1AHlOQ1nZ35tXZChXsfY+vNW9fwwXcQ+ZhukR8itieEPCd0VWZ27DgXc78wN/q/6GVE6qFL
OxYVsUnfATpxTQNm1T7TFkvvXSyBUdoSwhc/d/2a8IPWKcWLpHpDfBU5Jyt7/LHgaBKfK8HTQ8KB
HPFouJbiWZQ9x9hLAzVYvOmN3HT9CbQzphm2lROKI9WLX+If9MHtXlxsLk/S2eN+NbdbKP9R+/GP
6RI/YorUXdZ9d5c/CM7yYtV0XHbmJfEhfEFV6MmMRSwbHTbNXtsxkKTAv++zR6HabY35rglYsYuN
cK3Sb4r1mKJt6B7M+tTkQWnetxF90UUVbismj9VtbndwmVkTwg9OneHZ4GiwPiIYEk6JlTnA9ZSc
W2vPMaIxAkc3JkuPne5OntHtpuXaaUeqB4XgmdWPR1xv/NB6HrymeJjDvVT4c4jT/IM1BENx6KCc
mLj2skRa1+JeYBscTU6e5ZXEabH+MY625Br1rkN2Cewku8AD7ER6S/qmm2BJm9t9xT1rx2kgxEdS
1Lp9Ib+QiLV4mVe2QTHulzQggpVDzeQ6Zh7aJ0ovNdvJDucn2u0G/VUIH8meKPzgMUwBihrkZg1e
n+ueMLt0CIgfSXXgD6D8yjaYLDb32k7xobRucIHiz/t0oJOsvaqxQ3/yq/16n0FFO4l8yBS+lAB0
WvGT7ob7wcdg+gkT1fRqvqCkJutsNx9xZao9mjo+z8mXHNJ3LvhS+8Jr8Tjg1eQNruone0J+TKfb
y7Z6pIl08qD1Sy9z0cTtMz+P7P4te9wmt/fmPj9OH+1OhXg3P7Vv3LZeIrsW44TQTu9p8+6V7el4
eRQGrTP9ECkcd+jVjmySu/J+4oA4TN9nr/cMTziD07DOvdYTgs4V/c7HAoZfTApTOdnX/Ua2u0dW
hGMcKrcPSG/Z15+08F75Ke8X8xtQS8Aneis4GqloHa7k4NTPQI4d+UZOcgr7wyo/YuYHDEn3miq0
KjdVvLUd9y2BMd+ynuLQLWhPgR4Up0pPFqetYceZA4LSe7Kf5jaXe8gds/RBjJZv0UFQAmUm4QNa
3ZSzu+FU18WeCGG/lAJBPMe6xg6R2RA9DaR1iz9KBxSJ2l0nf5Y2GkSTUISP+X29kzuv7rZhMsb2
h9G6GAoS0YdGuWQUobN5lzKWtPxpCTCCgb+U956ieUt+2GaGOfMnX/wZu6NtjG5JtdvsMamusHfE
PUBwxmQvGNhjyfrORJ3pxM/TT/Cjzo7FfWLsIS6BWBVOGToqGaF3KwcheAzuWryM7gRoQD2MDrNf
d/JL52qHeTc6wGaSbg8c2fpumiAsxA7JXJjYLLu5+mlW56l+XKdvXXhO+4tCgE95qCXHPEX44wrt
Q98f8/Ujlt/79+on7l0BycmJ8S6DTyG2TJJ7Y3izKPqjvnFnfPEicYZT/00pfyzldajtEItLQwzi
9NmgQxAWt+cM0Q6b74sinEwIeu5qPliBehKbM+rZChWynr3Kxn4EbVkAiHYrgniOhd5eC28ID3N6
aJdrz+EtLqWjIUI8r046u72j+8OtPdeHzA/t7jRcOSJcOhnbZLuc362L+Wjw9525vEXzQ8ibYG0r
0qF9UpevO02pffW02edQJY735sPqdKMjTBiLMyF0Mtpz8cYtzSf6Wow26YwdLP0UXORoOdV36CMH
6FbKK2FIl2TffSEI9uCvzIBsnQY79WoYdTvRTQ+gb98ApvwxyNyc0Ds+Mo/iFMW4Dpe8OhkX8wYt
TjtKO7YoV7lnjhd50kULeDmz5udVMOYHzZlEl6FVSwKBV6MXd1f2Q7ohDQUbdwaSaelzcFEvgrgt
jiZ62+x8ekj2VO3IxEevgRPnyaG7sqvf1Gangvukh9AxTuVr9azgyc+gbX1fo/2S3cnCsZ0PqWbX
QZ2EvsEp1iNRWNyC7nhfPDPgHNJ7JgkZkd5LZPMWP9kU7GWXrGR3Ojny2Rnfk7d4p7fBPHoJpYVx
J2WXqLpT1MfMkO2IRDSFbjorCPiz6BPfM/EWagxAndJ0t3w0UnVa6S5XXpb5eVA98WN8Ykdqwb4Q
dxZeRA2heIZ2zEz2N/1Y1wFj3xUAzNwPDDcNd/w0DXzh7xvphCsXYtOFZgbf6C17Ddn+iigkVtk+
KPIqtjg8jBT9qHHoCZRhTsleyU3oT8+pZQulAzrA0SsdgbFXPE4dufzZSd+i9rmPPyEG4QTIv6K7
fQz1+2xjIr63oONa+hy3Pmaw/EV9CigGi58FqYN+MrNejY62F0QBo979JgJJXlRk4KSUD26t7IXc
K5sAkNPqfcxdvlvJTp4eJn3XRG9Si2oG1n5/GID68jfYw7m4ywJaoMPi908KNfWxcVnYe4Hd6xB+
TMZO1d+l+/p58nNOcLub0FbvcHIa0VJUl7L1hScQZmvwldAp0iPAeoyN64JgUNgLjd9n57Vy9WFn
YJo6Ba1nxU5oBQxdU8Ez+6CVr3P9YCR3de1lqjughrZ+dtXjYl5D5Ufd5g673ZRxDmSnTVHMAFe2
12BwCaBkHZmXQSEVdrfBt80zB3zVeln0Xoigt6t4aCP5mHEbq+RhWJW31h6H93acG/f6daMBylgt
sVuSyngCWY/fGDA73M6uFmiHfLH7IxXW/Cw4nStIB85mJ+m3Fe0C04qUcrgjOeWc0B+rzjLw6ff4
MDkl5gJ+8kNp2SoI44h9yxk9nJf40oV9CshNc0fyZXZgM+af6v4KHo64zkNFB/T72S6vHH3wBr91
yikbguoR7f5JVr1SOuhC0PYYLjTI+B0KKwIxgyrgI2DnFAn52+YljCnc/Mp9kjvcx9u1whSKHWc7
APzpyOU3WRuj6Ww6VtASz3xPQ17YMNpU6G76raMVeVQCCQA6B4IZ7DfmCxA5OY+bm7yLXOvRcs13
TjRH+MmuZW/XH1ebm8B0u3wy7dAW6bdCWy+dhjqgckGJuAexLAkm65ts0z+aXlc4OdiiuceK421T
NdTeSCeufcMHU3rNgVBWrK12UX1NoqMA1sybiygA6wsQlkRL70Q3UG35cTws31evv4894dZFgcKB
RlcJdg7cszpsenciA3pPSdh/+fymDzX/w9T9yxzqdyzzV1zxN7hWgDthKn2lgt6IznqSDyO2P1tD
tymAUDf40Z3lQW/pqMn89aAj0TEA6rvn4k96GW2DMP/2UixVZiZnmn8P+2PmiuFHCcQJfLk4tHTc
JOALsUPeseZjLXpkGd4TaYIsEDZwMJY3ljrMEad8Zc7rLLuth5yQHwtHBKYORKPoCrYBIDp45kXm
h20gBcNp8NOLwrHHqc3f5q7501vR/wmIx+zrf78VbRs+/sKzitcGLfLAWykpUQ/yXb0f4yOTJ3ot
BMnifj2uPvCOG/uqG163WUDox37mUH159PK2uN+WLO3sF2Ax37Q95i7Yi27HUsoijHz5ClTBm++d
/htrnHtBf592xqnl4xnowP7onf9PM4xf39JvTL06F/rcnL4A6A1ZHndK8H8zw/jH+QFMATKCDYVY
cvO3BVlLSTfMabvNMKg0eYsupiSUUz2Xhn1guC40n/99PCP/08r79Tl/Y42pYtyM4gaui4dkR8qi
1T9M5LscaGUxPKWf6b3xiTEcOyENg4MryYazHsh8jnReT+j999ej/Sdh7i+wHx834mYZGZkks//n
8jHHejCjZAHsPzefm5YcExG/8BQ6qGfqeFZ9nO3ip5LtaXWVZ3OvSuysJQcCezZ+zaCjn3Qd0WP6
JpybfeFTGXzvi6v10LOZcnTsOyxlyHsIjI/0pO4EVwcowQXDZnL2qj2qUEsJL6ZjeGaW9qe7g0H+
P9zpTIYgAGyJ4dLvBI6wyqqpMlfV7VSE4ODDXv0xv4wfMnud4pVbxKstXLcBQ+yFTzDg3cZtj8wx
9spxtkG1cMB5LwyHcmhxrXcxxzf6Pkyp3T3ovmS0Ryf5sZkwdQAXmL7jTNOcdNhZSQttyk77regu
j+UbjZo4MKQuAmOX3Rm75ozByXbSa/fYiHTfpPcpQDm+m0/ZwfLUB03erZfiXNyVmSPQTGC0knmh
y/FPL3wj9Bi9xR2l7ILvFBk226GQbqMWF9a+J+3FXXVaPQbF++JdpFq+hDh4OPmekmuifm5JDj+U
yDd8NsBhcWDURfYSzEwMPOXA752RZ3tAO74LL0IQXjk5p3HrCfG6IToLepsNAuzxGV4MN/6W+Jlv
udOd9oLSBInSOd5trwOaQVlcRQgA9QdUvDSIHtTFXV/++xpW/mkL/OUz/p1CHCZ5NvYJn7EaTE+i
A0/nTtkzE7YFN7OTTw4btwNbmzyB/ZxPTX6Byg6fIQJMiBnHcFaf8m9/XHv/eKtrROdpUJLIRPxt
e1maEa+TQlZBfXLZZUwQkLLk0iu5W30zn5GY/2l3+eKB/n6wGb8852/bixFK05oOkurG3GNP5NIB
bcb79jQdjFu1i0zHwj5YYeb02e/bj63NiGpPgCVIPdo6c+5Mix3eV56mehOsBsPd8KENsNtGnfmN
Ub4HEhs+TrcFgp5bP1VMQVmad8t5fEw/sleQNjpG86F/os03vGKAuhFewRPA40CefOpoze58/aTe
uHmKc3an3qLDrOyVyp2P8s1iinPrLrUPP/AnTRzIe8Boxhn86HEBtJKC8h5plcINNAWTh1vT3XyE
mZG6ymnL/sr4l/lFOy8vnR8+6Cf9Zd0bxw3DlJ7b4/C2ETI6H2VPfqwnyi4T42YL2mMUjAe6fpAm
XXaig/I+cuCRZ3LXP1Ovr5fF30CovQbas1WDIDZnTkV33LFjU1X6/X0dCCfgXd1LcKfEvcsdPrOn
zN3IEADE2yzFo9W5DUc1+VpxlZ8H0i0MPcGvLzKlwfoihg4CJ0aOOjvvJbQLt4Qq01p2MbkVZg5S
QFntA/zibu7pvsbk0da/Lycw9PcevPu2ESKsQ8tfwDhh0+6MQRmg0HhSrtZuAtgC8DtXT9FTeM4f
B0+xrRuAwdHaxyc1UA/Rp8b+5WkTu3HFMDu5YvnqF5fyxN2Ln8pWwgJln/845t4m578vW1OD2Lzx
+Tj6f7tV1mwRmyY22aWpwlQWWQQTh8o5YpafuPTek/2HPUP9p4Pv16f87U4hH7do+omnHNvvpeZk
+QEYyggPmHxZI/vEvDN/ALssNV5dgbU8hOVPPJvl5Vwukiv5kpscUtmZVg85CNeXMzN5C2fYU/Wj
0bj6gZ7rW3/Eq07W7FCEb+tMuA2TNejFezyHMsJvJVthGPkikJ3k9Y/zD/lJ+b7QkiRnsJ1qAYe2
8wMNMinPmHDalh8/WE7+lF/bHUMg7sMBwHe1xfIoTkwzkiPd9LY4MDRyQJkhWYEwe8tb8o4yEKe4
yBVO+msPlkygO6HvAcEo5+16MxZz+evojJ+qe2aAM8XHd8nnxMvhd2dkPtvRsThwtzL12CnLhvC1
yb5faB04wpbFh/QiKvbmEBVgeRLBnpIvS+PWId1bz30mQP3xBs2rbu0lZkcAwGvt+r18WL5NFde6
t6WDau6s9Zqdc7aQ9Jm+ZNRd/m7P3UPzswaC5UwGkMdFVJ8FLaC903Z8XvviIsh2+Qih7QVqU7I6
1WXb6KGDBMmpfF4mhzsYIWspMpzx5NbLa1CwXW/Y+eqqwx6+Vgk168S2MnxokZ1+JoY3fDQf1P8V
qCL7VCkcDVjYNhw+vDoBVwtbhzNEeDxZQO2enbD6vrSwGDjudRv7UnpaUQa5wYcjf4U+BacAXFf7
lO3iGr+Os33RLZJbT3TEG1NG/NGdhUvxndkLk/PJZQJRA54ktkHf91zCGcQ860PCQNHV3hiaEILk
ZO/RRT3EdOHb7DT+2WcgWYHUMApyGN3Y8SPTvZFXxKB/v1UHglucZL93UA/souf5aQy09CKKrsjB
fhV9vtiZ9xKztmY+VRMXG6VI6lY7CFu35hLRo0VuDdhl+im7PG7zW0GhXIEyuvQ6RjsCTlfSwix/
zjxQDfjmg21eAeu86PonDeGXv9LfdgwdGo6uibqim7/1CJUoycaUC6qLemaPSVx0ND/X79gcfEso
k+Y9ZPS9FEi7yOON+C06gNSecYSi1/cnN6U8sXhhxlv1QPcOs4Eqy+1T94tE8Iet5u87jW7AlBbx
E9Y2KvNvtKG+ra1CTlk684cZhAfLDw9bO1Z7UPW8Ndgsv4N7JrqfkzsAcFQfGzYwgcAyuTgX2NBi
sA2XY/RbNw6MPZT///4CpT+9wK2Q+aWFHMN0TtMGzphmI6hQYHaGhy4IXTz+GBBsl03xwI7e/1gh
/Z3dhFG1LhPZzIWBZ701gr88cd5QHdURV8Z4iO41X9qZ7nhQvys0o4L7pyXzm+HU1ur8x7Mpv3XK
hZmQDl3wbCO5DeJBv9f2WAMMxJh1qx1xjTl3BM96s7jV/flt5qDXYNdyBlNHbX3un17RRj7+7djb
XtFGCmZloDv87QxKMmPJMENQ3fWBOGGCDt30xuhy+mTuDIN29CeoGx+jv/rQCPo99bo371tfDxj1
g1NIvvJAkXHfh3b92NxvXJbotd7BlH1C7Crb1oFxAvTS9SLD7oCxKNxFp2J53ihraHzx7Fm9DacL
af3hZ4L2blTHR8nb6oT1QXtg4R1Ak8RtMvYQOn8yTNH+XrhDHkRshBGMrlh/I/BlcblOSs0ZnEBY
hg+sip6wY5aOfY+GB+tzFSSecdF22MtetsXRuP3TfJA+iUIOymvsszGifPTM68SvRs86M5s7MLjb
0x0tNJvmRYP+6ZznW7qvnqddY/zh1vmS3f7nNrTRH7d9CI2Arm86iF9XcGnMK8ZG4V8QQuMZP5LP
Hk6Qcps/wvt4X+/Xfe/D5w7m08Zy7q/zsQnooL9mVc86ZRyOdZQ61an4NoHRH7V7iTsP0jGV3HN2
xtbVp9q9Y0yX1SCTlGaKXZ4KP3HVe8Q3TCzLnwDA99HDn2S/mDH/bXmaJux56KQWlZL8u8mRrg56
E+kNA+nD4K0n0hrzE0m7VVC6K8HYNjQnygx+5Q73tblLT/UeGmhm13647wID4AmKhd+9to/DbvQL
utTH7psGY2irOsNguQxvOLqWexA3T32NfAhHB/M8uqLXgWvayneBliG+yQfp1A/4wEM5PE7GkUy8
+hHqzln5DpIQAfWHQRMkQf3Qugy9/GhXeBlROYlX3EeuwvBcvtt6P51qKd0P4nVjI3rZIZbhwzhm
oILxrVDenNHR9xDGIQrxCbp145n7wmsp9sobqTLivnb5bAv4hLC5Ukhbbvyifppn5hurG284slM8
ZffUBV++4gJjpw28Wnfb57n1JvXOuFu9leAPO7rVF8ar0SEKjI3FXT+HD5KTiL4QGMDbr0bQI7wf
HLgVQQl+67eH+Y4gNXyF7SygyPjYOsiGfaBmj165kZuHFRjGgxbqDCflXJdef2y9yZWeiEocFMcK
IpycfWE7F/HR/94EMTcNlAK7vh9cyZktIkl9zalfy8HdmBYShMZ3A190Z8MLlLcF0ohj7GW42YIL
lenYuWDjsI3c0FN35NwH88EiDAorxkf1WPXgiotr+nAGGW7Gu40IurybHryw1FFPMVEe3+bD8C32
lUv4QJWQU2jZ5nd2JTP2tnG56eevJVsdMwT4rp42uP2REs1NboUZMEJIHOls1D63RnsZz4KrQvCE
aJQ6vbvssG8H1FueNxz9Xwjl/98Km02X8n+W2Oy7/K38kbz9h8Zm+1/+l8hGQkljIfzCfcBCksR/
/xLZyOr/YHeQZQA2E+U8ToH/Umrp+v/QVIoeZFxgrAqysX+JbDZpDvnoaO11aiMJxdb/i1Lrt81K
Q85nIBOVLBU1GGYMym8tJEnPsZVoXevFWIbfxap5thY1O5ntehjjtPQsjU2qzsgQyYxjuPTlpV1l
+nZTtac42Xa3ycQOPDdOmshwf86ah8ZsGYQh5HJXhPv+L1f39tcZ8SuD/jf0mRdM7KLOFQCVRGFk
fCHFvxQ/lp7hkTWrmZf1kPOQ70OV0ZNjrIpPUgMtycRweKTkNqxwoJ/AABkx3iWLloptTFN3BpzM
//6Sts/pl3pke0nyF+NbtggDt8TfhZHzWlvZNELrEEYJ7sTawy82940pXbW1vC56Or4Io7FXYs1O
ClTugt5KF2kxn4bODObUvK2QNjBteLH04VgLLQTAqV79PM6PXaGrrrwIkAlbhUX4r4X6D5dS/s86
cnvdCKMVHBU3UaBsfXk+/nopCwGX87pjW5pJjNJbeBNLCiozJw0G6wVRuPmjKoxgJkaVOhExCHcS
u0UpVdR2E8Sh0MQNZ8yHR9USYQnJn6NunfRZt8tJWI9T231fsNr5k6+G+fcLLkv0BlxoyzB1rv3v
i3ZorLrIZTAklq/d5ppy+vdDRObVfhn1/b9/tFAsnsTtQZfDEJ739mWjrBxFOmyff/9DYe7Uk6lr
FmokBC+51c/HIlVmpvnR8tdXXz/7+ravU7DtuDKQH/NPvn4x5O6kJuuVtiC51VXbXqXuIIRJerO2
h68fK7lIEtpYvc+j+NKH4nqHAbx4108dxEW1uOsE0upyZey1nQUXQMEp46gVOg6gLPY7K8MVHN8g
7Ikk5EfmEJhxI31f1qh3LXmWLmpSJIdkxnTetMbvUrLKp8zs5QAflAz+8MjkP/nX96KUwiqdpc+m
L6SdZgjDpUtWi3lzCGM/qkt42b1l62JmHHAjqE9dygpR+8zwIrNqTl8/iyyEPkmjHxYphlqti+Pp
6ytkqSO5kWFxkEdenFgqJcRD1TrMvS7DwZOgJhtyd5xTgLpo7OnydVk+ZNuDXM2N4bVRDiX066dj
W5a+mpvPTTeWkEjSypMKAxyVLiw5fj1ogqB6bQgldu1i+ahmqvTLw6gJ0TGCHti03TXr68gRhOJZ
SZrCE8S0fRXlxySWhO891fVO6Ufgge3HElSt3hyb50VEl54qP9M+E91h7cunlbmKH+UjHGtRL5+E
Jsy9lRzcYN2+teQ2xMZ7bPetpoNYtsopj+bMbWWLDLpE6B4i9vdz3aX3Y9H2D18/KgoDa/ysGY5f
3+JPTmqUAQO3g/iTYt13H8rlfD+lqFl0szH3f/2sKLRrNCF32f5FvD2kMW9gWkM0eNv/0OYJBNEU
Pk2ZJd9aNR9Oo5j393Ozqudinv76rs+V/qAs5Nma4mZFGq3VMQ/r6ljHC1Gk8YDVLU+sDUN/EwtL
hTe1utmqapdQFUynGIbY+/o2Env23O0XgsAfj9vGFSzy6IU0wuVnXppjHq01DP7ty2hiYBIuyE9y
ASMTKZFXhEJTjy0M2TpILFD1G2k9Hq3tIQwFLk7bd9B36bSLOBYOY0o+QKs18SFPXkn80I/imFD/
tVJ0lYeoC9SlgTIekW/hhE2L91ZV+52VSKeuJ6BjrfvsuML6KYWtqYoG7b7QrFOkR92dZLaONFXl
IbUE5cyHQjlGGM2hVsPKqdNSO8/S0yQlxkXJVP1Czqe4N4sKpT46wzEt4RdHafRNK2PR0WKRzAm9
N4/CrkxD9VhoqGMSHS9UmobyuKQylNyvL6VFwbN0jlGZmJ18Lsb8XhVEJ5nrCh7kQChLkWVBI8Wh
XxrjSjAseIg6Gct+hN80adI3Qev8dOiWlwXO1bgFs+Wm0J1CrdFObb2BVzK3QKak6aXlxHdiSwkv
pSZiJB2ZxrEOx2tRqsYpNUwvldTu1heGsBMVHM6i0NIerFqXrw1hGXmmlhdzhWEl9glK0ong4wWg
tKbSl4sIChkxzfczIFvV0apLopLs50oaz3GtnjLNuk+5154yIyu3FJRLJETFLWVHdbv5kK23TtZC
d8IFP52wXzOYxIWrYW0yHRlcUi+cLALB6zp4uHXvxam8ixMY+XMVj94ijydTkGoX0+mcZqWeg1wq
0ASoP6s0Fw9KUp8UKLSRPHXX1mhUr8CT309DnaZxkYcb6XCu2KvKPhzhfYqaUUOtrLK9tc4fAOHS
rZnqF6vSu53cFQZTjH7cx0MCUBjVSBvG2ZiOGmNfgvqwslgSzCsqQS/vjATRhFqoj+L2wE3gsFTp
Ry02QskaQrQ5gPrpqj227EhNjr5gjsXrVKbLk7hkz41gJJ6yMEle4m15ZKt+yAgFnDu9O9dj0Z3N
rGM9p2RwCKr83ixWZOMmZe3C3MLENB3fVWEaLrqu3Lg1ksevhzJi2tKj+QmXkwCoXydnuZbzs9F3
+bkBc4DYIavPzTKvj6mpH/Cj8jSpm0i5nM95NKRePC+aQ8nYHMOVLJgiSeSdsAj3wgqvo1SXOzhn
gllIp7C0xBM2O7uY8x0bPhFefBeP0bka8szOhrOVNtIllLXYrVT8s4pUzz3Dos0UyDbdVSFJqtIk
7gQjhiTI2gu7vDpXZbhP0nb6CFvDIZglO0ll+NLqiupvjoDHkW63Ix6mmpb2btzmV/0YHmJ9NGxj
WivNWZclCfIBAw81n84T5M5Gh5m3htpRjhDu5VqF2rcT40u3PSw13F+lTpCqqMt1qQxof/F8WRNR
2OMWMvqponZuZYlMlYx82YV6h2ZLjePHhVD2MILiNg/GnWUR1+lKcyh4YR+nLFkERm3uCtt7GhcL
hsxahZ5Yt8spr/qPXJNf4jxmgqCXKvFuAtOUcFRBkkHBZOWm5Hrq1mqt7auM4BWh7eJ7UxveZ7le
qWSU5bgEZVMnJ+pWXAzNB7HO9XPaGW+kEtDkp41lV7KCIq0ful1RDtAuinwKYmO49YNBy6hk4OIV
z6IosxlIyXCSmvUpnAdmkn1tBCuuZUTvTsz8KSaGPvuR4cN5HrG6SdRlIRuEihllm2TXukDYidTf
aVJfOlbGLCYdF/VUreZnUgn9DUUbLMxkSJbvePmMMJ1h3OXpgFAG9TGluW0oM8eLtCwQ8uCfrHNc
+QUJWoeCLXjVIRgUTYLmPYaDWTR544ikHVkJoum4fVbj9dKkZNzj66P7tFsnvf4Q5QRRSDQztlD7
6ChV7SkuZe6sujU8y4pKTxS34BR2pkKBYIrhmXrquSHKTcSZssyspsKZRo3lU69qT4uZC0ehKb81
KrSOMlwg2cGgjEI4flKEuWSSN16oQf9V4CvmG+c47tgqzDonKqWzfLPrrpMYt4cpHyPfmPPHTFnM
wxDLlbNIkRqspgIneA4/o8YqgrkzhuMQS8+lnhiI34f7pKauqFXpQnNSHuM5V+3IxAkn1nQizYyR
lMCqqaFJlAJ1Ual1HrYMArS6ASNFqem8kLDGDLRnrF+XqNOOSlpZUCCQUsYFM7dQBuo1U6N8tELw
U3y78F/rYKgY62dEGM6xFVT0VZWx2Ek2Wi41psIpHjpQzfR9FBsTwEl933zds7HpS3M17PtxEJ2+
hnIobTfBGJWyx/LWpLo+ConAEb40H3q7lhzVCVxiVA0UDHYjCvKh3IpIQlvKicq1SJGd1hC8tra2
zQqiNIua9VedzREJ5DqhZ7LYFN1sDs1TKxj7bNaz3VdZ0W+1BUCrmeeaeAqJK/LnKUyAwZI7qnDz
MtNW23UjmNdo9YywzN7mOMYUoWgs7VpPHdoNS2nsekkhuMcDkscGQsFIKNFplJZupyTD49I2Cwds
eMotDCWqLmqOna5kDplKaC+2vVLSs8lrKvZKc1qlo2EyNK1aBnOmMBTnfz9IKY54JZaHDlbzey0a
a1+Uwm1sydxeDqXa13qdoBGcEdHsKOuOoFsoNS1RYoIwvXXLpJ/iWHtkLJDsFLGr9rOx3GahFO4Q
y1mGMcHYqVyxlGU9mKaVAdE6PoYV46wpwjC+mmcikdrqMhcyMQFquJJJoSi3yVBfk5C0KaM2g3rb
f6dh7uBdWnniW8VyjtS1PSXZWavp5kQTzXCS9QgeYbMXuXIVKBTVxYge20xz8YqJnlQh+egqSQvM
qESrtxjoOtXue20JjZcuiExKJsSiWvNWaE51lLiVwMB3LKTuARMod06l+K5Sh6Mps/ATrAKDQWhf
6hadK3vG/yTqPJrkNsIk+osqAt5c23szhiPygiBFsQAUbMHj1+9Dc2P3oA5KB3GmG10mv8yXZtbp
mxmL/Fil6ddrO8q73r6ONV6ddqztk227d0Mn4XWoYSXMDVQo3bCpJHm6GfP5U44FdA3nC0hg+/m/
3zHH859R4wCfHLx5R+12csuaMN82c3GdNDarrChOc0uHb55/twZX7mPb+WlL4hFJ155kqpybH0oy
dEyB1mqWzV348kc35cneCBUhXHYKPnob3048FGI10Qu8au1uOLilQpSNafYwjLzEhV79M1kyOBvR
29xVI6dPp7hQooYDKcN/EjdDeafggrp4z2nmH24aMrmXl7lzje9RoJJd2xCdqVvh3LwCXRK9IX4k
LZ/FXOXNV+NRKSfC8l8/UONZpk53aSLVXUqi3SRSObqEKo1HerBkebUIMdUu5bUjSfI+YzLJGcFv
awbWlkPcVQcULcWn0hv7ozKi99pPpr0KXCRho4K3Foq23SbLRVDQ4XbGLPEnCBoCMXMEDmUOGr4w
pMOl7dYHf27CY0KPcUGtkk3HmRcH4ptIOvrfJAtuXUWXgDfk4fak5OKyF3sQM3IdTH3BR+LtW9/D
z1e270u/IPpN9kF94rr2NZH2GD95x92dSNyM6h9lZw5jet2pJLgmfutfm3kINoUxtJuyQcWXdWOv
6fAuzlJPKBFFXK9TjYA0BZ37TbgOwybfe0hdeFfpksPro447Z5ARFMpotsusHmnIxow+xdVPqczi
Q7r6JkfJJL9MxktjBFgVMrGflWM/spBvj1W7FVGlZtf3nj4WbVaeOysnSVI7xdZj1LfpfTc74OVn
WTLfGig9oEuCHR1JgAHZ2p+DwHOfF0N5LPs6vkBg2yTNoHkCh3lTlp6/dfKG7jqYoBf7x99HX1o5
Nr6W+BwwH/w9jY7v2k7MUy1N+zh2oXsw1WeTu+a2K7M/nXbK4+u72IKyYx921+Osm1NIXPS1Apbw
1DZJSeTMs+Zu5ZgzFfKtJogRB9+ExFMxC785t4E82MImqpNETLPVsh5qa9pmU/CjpCslHSL7GjWG
fbVFfOpFIW9hMTA7aqiessL22nRGdCcgWdeSTIOIvUffVsaprn4XYxE8oyxbDV73R8e6erMkQxA9
armutawOiRpduiDK7mQxUdRRYq1Eqsbj5FXAHwZUIKOpGfov50FBl9rUq+D8ejHjxN0psKmESyCN
pZADN2adBLvckaTwWo/pwKhISGHQ3aVKKTwkCDmaNzdyipOlso+skDMzHm8e1u6U642jx+xqpFl+
tQ1x5bF4TzLZHDxpqvchWpSEfNA7XfbRuVRGCSCA5ZmaL2gUNlbbyUr9qyIvkkgrORd+Ia6yGbGZ
uVMWbzwx0a7oiiJa1VPxra/fhTnA2ZPcBKiKJilZVu26CSPGV4N890hfHKtivmaWlM+8McXDpEJw
l9fWz9ls/7WEa/wyiTwUriqeubKf5ehHB1MKGg7nqHqv6+FYtbidfFHmh4BOso9WEjDw5/z8OhBE
flixC7CqYMWRQ5Fd3eX3n/SEzSaNnT0LTHhSsr2/NisHWYz2uOlh9Z71STxkjLKAiz5lEHadn5LJ
1hcjQ1xOe8ZD7ZRdysr7mqrmJ7VyPv9v391Ebh8d4tLp95UfDttIgJOqou6N2B+GNJ/KniFQILjn
+kM35O9ENVH/aLesMUYXnB6vbwv1KDRRRGN5NFR/aCpMTEaMr2aIsPS9lkp4lqRY3FuV5VxYlPNR
TnX+4YJUa8P6OAlOkn+/mZU+11LU1+hDmeSyiny8KrcNNobjtfvMGZnuxfjdBSsxx+nkVAWl/Rwr
WLo1UKQyM+6tG58saaGaqZIUCbHmvDDbdSiISYyEm7j4s4jkvbeNrJaD+FTQ2OeZ7P8OpslKOO+Z
qOgnZamZ3O5hJBdRW+nVE/iqrKIHzRH7tAW24CNthQQd9qVxniDaGgldwpnNZM624umcJhlRmhit
pFM91qhScDPxm7sMoacEkYIzAOS3X4Uh9YLUypr/KBciw1iiSbfprTd0di4m2V2qBP9ZEvrXsmLy
WUw+3sWWYsGs2mVmqq9JbORng1klksW4TmVpPXz97bX3t6rZzckShCemWtRhtNOZ+I+DMhfJ6KEH
tJS54dgsjGpezd7Ad1s05ONHDktW3ho37qbcZ9X763DneTEAIFcyPwQ7wgBp03pje2t97R1zTS+r
9BtxHugnobOSNI7IKL800Jt7DuuwzBIRec+hMq11IaPk5s5krSz1r9IddLMpPJdlN+5qM513fsq3
yKjEqpwX6U1pZoA5fE7f/xEJvzrlhqBDir7qA7zCf3O7+l4maF+h1u0pTYmsl5XDETAC4zSM04df
MI5wCxANMdTptF64IQMm7wZWgzfn/UfYGywKSX8ZbINnk90toRuDnB92sbpwNKXNbIVK9rsuyLkC
lPEOBa+/aXwexGjdeZP1xcjZljv3UbndxcYLvCrist5zY53urxc3aae7HX7xfi2YhJJcmxnj51wu
yK9bcjdHaK9d0Ke8QT1fup4HbYjm4xwqcq3SM862yK2jV7i7uiGKVgTSJr+t3p3UQneoyWg7sbII
sc4hABrby3e1mKqN50hjncfWtJJT4NxVutg7s9k6RZ0oT5ERPdJll+9yuQQGXQ4poLg45tm3XPfm
TTr9cJiYW1WVgbushDsnTc4HiS/r/d/DXeB9wleEYt0Nah1YjXwYfrNLBj1cBcpnnJn1W6j6TQk7
/a0c829N2ZOSWtatKZ5ulTXrQ83TzlPtgwmPs29mCt0MVU5eOs75DZF1cLu4Sfeisb/+/9BkJKBJ
Ksv9t+UYwSF2Gr4MPb/bkCKKznp2ToJFLcJZJ02zO0q7w/7sksIyzQihziG+W5caJRMQ3nJhIbZE
lFH2D5V2/rlO/i1c88G92nlQtoW7mpnTemwtvhg8l9qFYJ6nv4Os/RJV9AzMkVjxVIMXyn0XAYEm
y3zg8mI32D3EIgF7PvCzcaJDGFC0d8kdt9mb5USQ30cvcRrjjW67P/OEMibmukBEOIiUMEH62XEg
RfmSCKSYC70gTt7tHPjEEA5i03iue0JW3TJqKE+t4ePVLxzoclWTnVMD9nik4daULXOKpI/2ng2h
o7I7tZdDXlOCi29yYgRzikfgBn7vFuz0a/R2cZ2dEpCupdstBdsmFXRPo9XGwXAkzh02u85o322/
4vYh/xRR8ya4xez4v5gjPsY8RiXBW2p7857+D5uoVML0309JC3udtTUyRJAka/TVz05tV1VfVRz9
4ucMDp6nL+Db8UMFyrwlRj2umLDe01Eb3/Tsumd3QGMMqYsdh5wQBcUf+0gqXLS2/JlnkXsypPFj
jorgWov5GBcfs1E3l3DoLn4SOZdOwNsJU/yejUAjU6PxzGe3vM0i52A5RgfL1wETpYmd2Ix5iBIV
7bLi8TprdJOG6+1F88Pv5kMCaHGrspJ0sRGkb0N/H2KiLg2Ngf+9SRnk3DRxLYpumYO10zYJkp9T
F2PX9sQ3n3zasXITuBRGdo5U4ay08Lr9yMVq72XBL53kj0pgI7dr41h0XLsgHJPTLs2aw7VXAnwp
gHPJmdhZ4DXnwQYUo7kibgwFTsSsVHuYmW0ng5pg8hsE0h0QPU7biT15bT2TFsTTalRIa5mFTzyj
hNWmbmnp401PXtmikfSCsH+Sx7e2K+/25OykqZ2nSaPj2mvSVWnY26YJ8GHY4HXrgMeMroKVBely
bw8Q/NIwAvE3uRRfpyNQQ980tsk0svuyIB26AOsvh/KjN2l17If2W9j181vtjxs5AQZspp90/XyM
uJZWhZ6646gM6neyRB/iXK1HDTsksUkfx1XyjxHaCvKPl+2Z1pRn24FZPCjUL1PgaqnABNWthPKg
3D28ZgGWkNsWhyt3/x/EePw+KBWbnmUX6zSS5mAXPSIOR8Kk0vO2yruWdBazw4Eb+lk6+g3yOTYb
w4L/rNVPfGPNtux9zFwmsqQoPPNKS0S20bmP9pmGb8pDZXMGKngr14Ihk7b1eshC5zK2lAnEi6oP
HNtd1QE8w1S0sJLmMb2HCjW8ADG7G2cgoikT3LRPgXyl5rkyVmPe6k93Jgrih7Ha58sALIHcvNVB
RiF0Tx91WzNDlKkJDzQdgLNlM6JbHRG8nXNr39cGd8lpjh5j+fdESZ6Zdu4ANpCpzzpMjiBU57XS
pvmsapjh9bRB2qfaiXP/Je80g9+EVAQgx5weZlDM1qqf5JdIpLGpZA8LxEc9TdTRheKT9dRBGV7/
fTC5oKkierYci98du2dFCIIPa6QpqKoueQ1wphn731aR6YOOmnLThTS9ogVhQao+Ka2WRPqVsQMX
nuxJN8MgbJx3kbr/GXbmnuaoO8altPmmSX83VlRdOdLkpDMQZldFOO78knNQVnWI6BxCV3VcDBRO
N+bRtN3flRwUtdv9yvbz9JTG9X/GaP/Xl/HTqpLsVEKCabkk7rVsZzLT1sbs3OEmQ22fm5boVTlV
dEAzLOyA5OXz3jD7W1hl32okLG4qyQC8k7Qdb+hwGg1lHMXNaZvfsUG2ue9x3cdikG8FIRHXrdVO
eybJ1CJpD7RS73203JfqQFEGSBJPsEq70MISbRy15a+aHsKmNxT0EMsx2+PlwOyitdwJ7RwtgUku
qWt/52jbR/o3SMZfJzA8ABi3UZ790ONAjt2FxGW3sBr8bKi2tT3Jp+7sBT7QEoEYm/atI/pmpy2B
ctscL6PDSYjklfRd46eoicepUj8r1OBVg3S/tdosP+TM0U9mZhBCMxIA8wHUiDzqp4eYfWLS7twf
qiL2kaRjc611bq11Dod95zjlj9IvorPsxTPyJTL5FEc3biV4/p1x3iKGqGuLy86upuactoixXm31
i061sSUIgzkC1cM4E9nCQOHr+3vBJPEkhgl8FLu6cELJ9A8Yh7SUxfkGM3wbKv+ZBKfB6fw7fqKM
mKZ0zm7bgC5yfZwGlRevHEggOiu+90WaX+sEj4aRs92zCl2MYUrullXcfbuy3gYV/qlch76TKWE2
rDLJms6oTVXW0pIWAtwpyxIVJLJXUvr9tfTaf8YmDi+OFl/h6JA58VkGU5MVUETNqSiXSiidbGSa
R8fKKf9raWBgHNguEnDjHF9nkTjgzvH35pGOHkJ8Y5zSTyOc7ohu5ndPD2LdWdHIOxNedJEOF959
f+ujQu1rw60X7f/LzUwOnnMF1q5369OcQ5VwXc1BRJv51kQIzKecrEPeG9A3hnf+Epy8HVEXv7GM
08xIdeWJcjo1DaAyn2t/HnOyl5os/qLNaJmS9aeFfF8VpEtYNNUF4kvYk9rKA6WPpZFECCfKXUej
wD+a4uaWQdBhuxiwL8fvkC6r77FX6v2MprUJ0tLeZ63H5VZ1zVsSXdm6fIAt1XuSpMJfWVX6ZuMF
OyVBjSN5aIbVlKXxUzHKdRpzfhYRpujlzqTTCQybHNidLZI+w9C7t2QyvhV5Cfo2h0s6IdgyY+9h
rvdP7ef2QbtzulbcMB+vU0sGjmQYoVsqazLWoaWMQ2IM3Wp2QBtktgKtw/weZwXZTaguuWtH77Q9
Qk98kir46rQebqoNyVtEWXOP4XtVbS62Vm/Ft7hkqUw9fOxxHHrHPvKpIR9tzUhHvDlWXl+6vrR2
MnGeWVMbW3wWFB2Yul9LLm17u5M2H0R8GcoxvMcm1tuZ8/Ce6alzT9T3XtLgnuruF/mGdDNbbXPK
LQ/UX7IRRffmGr1+qvbouRVMmQyISSw8C/tDFnFF8v9xkeQea7fS7rmXnGJ8ZnKMasr2EdbbLq8+
2uXvCWLXPjUqZM+NZoFXK+2ujiOm1VBRtRTPRXa3o9Jiz2GcPnXBfArJMxwoq0DKiFhmkMi1n7wX
Vo84MFZqZXG+nFe9BYKhK/N7loC+bCpORvjYYMyUlXvQTW3eZYAgF0HIbiCJ/kCYvIjyy7P7/Bil
8uFM/Xww8MoH03AUafxjkOX0o2nZLmzzt1UmYidFbF1N1s5rYIWnPuq5W8STuA5o+5TkdiWKReB+
C2vShowNdjNT2n2OrPjZCy6btezGPW9MypQTS07HxwSDvgAW0RoIDKoBJ9Tih2m9drznRFoZJcSs
igW+EW++jm7J8xQN6PMINauxInZlqhQCiUY157abG4pIn67AdVTTRddWdzMGKGVN5FzHkNrsYE4P
syPSN9EGDYxE06M2xkgvceMWpyYZ/vSGGt46OzwkcVYcVUd6SPrhvwEOq3cZz/BH4pEeo25tFyr8
EDMjB+n688l3ltoOA87E/iXI1ZGEF9ISBTcXI5XwSjhn/cJwW8ZLjeH3uGsMVEdTHAvTLFjTveno
9Kg4qhZwsXWT7yw0wJU/GxH7WFMTPwogJcm6PDKjHY550TsEyMqCnwcvfbjM9dv+GSQf1WgGJ8Pv
fk/RZL4XISGhRvVvDPrCu3A8xpopjJAh98RZ2XK8+Hl/80a8gyZa1Coqp/4cZBbulDH03W02+xBn
mVLdRsNAD7DrZ8mnHWkt7j77HydqUoHR6OnvhcmTn2Q4y7tRPNhGH3XEnLIYMuJAy6GPxYUIX5dj
TmJCdJuyJZ+0TAeGZzdqUCYeFI/ah/Rh9BX6ksmlPuk7a58FyE2uLXCHhzwgwvSLPS5cvQsQnna6
y+j11Zl3e410mrYQtIswxG2d9pRHWX3HmYJtqpvtTWIFv2MfP0vDZTunXvpWFV6+/6uFY9j7My5i
77y8YGRUh3Qor6+Hi3bCxbk0LkMNi3CuLinWixlFO8suXJfJsmOJ6ns9J/bRs/LyZg/95ziGYufM
k3dq0BFxlzMqGG1gwUm58A0RDY+tBmE6OcwePbuL32Wv8lvYoVD4M1bO0XKDE3RcQor0zBGA6/SF
3Gl2LiFLTn7TM+SAkFi7LmIFriwGhuJaRnW4D4akYvA6UNXVNJhhOKUUacjoyESetfxg85It3YL/
pO38kJlab17yhxjSdnlGJCf1zL1NIRY3SrpQdNghb5lLSr/FcVgzUrwklYPwJISxjUqQcYKLbCOM
BdnTJRsrG7wrt5BjmybGuXHMXzb1K/aYcVOMyuKYUzNxiocmpAfMOYVCpaCR5+wwhsFlqKGcSacZ
j04Bnr6a8SiOhhmjocTel/bl++x2+c5AUtlnicFZdfJ3Zeh+DgWEzLiP6l3YWr8lwsawkkVHdwvD
T22T8OAkbeyGwBdr3zZAZA32dMu9vlx3iWy3RMceQTM6R4SM5tCymK6zbghPTd5cAiedr7VbflQI
KZmsnTOCzDJOz7nZdOtUqOhZzSZdySI9Zywm56EP1Tkwan8dFe58baalJi5Xz8gOzgVeyV2eEuBL
7SftS18Dzo2v2IzlycO+wbgf/nwdkJXTKZ1bTjrm6GE2ZAMfy2XeFm9WYRSU68QL9rjLHowuyCtk
I9lnnv4zVgV+is45On7DuaXp0v1Q1oThVWisnbAGf1LIfzqPi5Lfuul2hHhre9WefNupQM28uiPm
Eob95dH0J2dVe9hYqi8xFilngri8pfW70Y/qbfBBPSCU7jCmOdvIz4CssBwR3pQBn8LZiYbw0E7+
fAhrBrxuC8L39SyGHeCM0C3YqZYDthcNMOlVYp3aljS8MOO/kjkTMuivIe+zyV9O+RiGs0Loem95
zN9n59bb5qMr4UVFM6fvvC4UniSPWiV+k3hkT6i9q7/sGTKi2Wicgf6ZfnYmxZasLKuHmVzU1m6K
+QyFY4c3T+lvuLxBPCzXT7vrDAbWfIE0zo+/P1KIyH+o4cURXubBjy9l09Mm4OOxht3gMTAHwndA
pEnWiMPJpgpkeTZSHA6vI6DrohvlHaiBcG7WpWneXhqsbUYgl2w4srk9e8d5edrSDCNEWj1bPZNP
+ed1BWwcflevV8PFjCBehPDeHF9WX2M0Pko7jh9TsxjAGVhygnPf24Kzh0T+tNIMT96AqDwK4035
kX1LzG24KMVOyng2A9LmJZ7JTamnHEp05rPjCpky4dumgSI76JQTOyygwmDREjXHhL2dsP1M0MhM
1babyqj/aB6ntag6RueVJGBTqgOPNgk228VwkqpHhZR972MBppOzIMGg35wp5O31wlwj2LqCN2hd
N5G/n4pAXLFL1RcNbgvQE+4D952D185tpvAxlObeMut+q1JsRC+bhOdGybkppHiU0oByhztvbwjI
vPkyUk15ns/SkONmqvBATctxwPPxZaRZz3ejWux+eBY9FT/HcKaaGCHOzDIMbOyzP5CVsfFN69yv
okddWr/dhrN6G9hiXSO1roImqm95OvAGOf1PKvoQJgzbPWEljM5ho8lPM3vai+QyqwLwsBt9idi2
rpx8/dUY1P9GeHV30irjzWR06CIs/2vXqPAr1XWPKA1TcnZtvOVq0Y65Nri8/acs9829PSOSzVJT
8mUV+8Yv/p0N5m7j8lJbGUe5ssNnqfaZdhfquREeXTOnlGMpBcviNDp0sTE+rBJvc6AGSPjPaHai
M0LTCOzOEmslfOfAVNC4dQnfxpfmZClUZ2EWIRh4+w8V5r8lSuM2wHKxjTvTu2RjStIrqqvF8dqe
3KR8byzfhJhmj7+7woxJiEdoZ1PL3CGnym2VGA5QQ4sB17y8JIvXS9TVm8kVEwP+bKBoJfIrRycI
+uKGP49IfkJ+YA46oHbIrscgG+ann27nsEjZRpzga6K9j8FW2ez+yRrfvVbRb7OQ3tXRLA7W8tLZ
DsXaQRh/pLIPDq2MjH1tgZe3Tb7nrxehfIzYhnGXlR/f49KjkV0Ww+FlXEyQRleOM8AIClHS7d5A
/ljW0USTl1c1g5SsDxbatjGnHFB4BwMHQGCiMWAXE/5AB+xhgEJWxe+xy9E8gZ5guc7N9br40HZF
v0kQG0whx28e6gW0JTs+O7oDymPa4Z6+pvYgkEb2ZTVgnRidUzf7+V4aDNtH7aLtBOUn07MRWiCU
2okISZXV1o+MXH+ig+gwelV+8AV7jOxr/6ubvjDa/RJ14uLIsZxnaDN+NXTnb424n65Zi3N5Git+
rpRLMtv8Z2Pj0CgYyWyZQHuADK29hbELS5/rPPMBAcIpxr2bi3zfWw5ElbGYTnON9m1WOcGRsGY0
Xw/oaqyOD+Vy+FQFrtFxKNR+RD8/zKgNLERhcSERgFwSzmDzXG+49qb77GT2ns3SPLaig6ndJuU+
xTCHsSWGFNgO5t0YQBpGTHNm3717bk5M3GzHoyih5WmtMYT1gbWbHVuekh9UZ5THFB1vldUfnDLN
PV4ete+S3MavhZehm7V/pElt5jtrzivfMqierAdsOjpOgEQ63x0ez08k3Xg3KTq0I8M9x9EI2tBV
2Zb6Q9KMYzr8W7mBT8edN6yXucy28vv/hqT7MdRuuGHMNXL3U+OVk8QmTVtEDuATr3t3HYroWk/T
eMoa92elegpWIwdMTDHHaJc1Lis3elghyUM3++kXHClNrxTHIbHuTDunt2yGF1cW5aHp2IcjJxne
W+n+mYVvQzdizp27zp9cfUbh3F5KBRO+tLz3lilR2i/qUhpY9/CaZR6JSK5wu2xZnrPYi8j0/Bc0
8JUNY8sDFN6jlEvuHHCyKZU34vfx5N7Qhn2c0LnJpjN1T4T3EcwgFl0eDrzkbXYiSdPvkHr8nSW0
ixV9+sXwYMZQIVhWRhwbZjiCg0yxOC7eZKfODj0nB0vVgDPigJYFgfTOwf2YBtSXqpHynS5ieqhH
5hns4eOOiaeBVTCajo2cH6PljHcP+9IaS7C/5+4zbqtamW9Eah24C33MdcPCvPu9qxf3JknwexsK
8UzK7sPOXbDJqO77WBbQZbN9yUV7Ld1i+ozdWvOozkDL4wqBNYie5Lo+1azMjW2V+SYUmfc25Cgs
3Jk+Rk4T59iyV3kzRbC1IuPmBa61fllwMnxUtzguAESMqXsuEk6iaTvd+Ic7TzB8RgPgjT4X/fFl
XJ9afXZnTt751CbbkBs7WLjlMtp71Hp4H71T5peYS/ulbxkeyjGdN8QGzIs99vVWJn15fC38ps/S
zCj70sVYcsagvCVBOO/tMgg2iJtYDoLM24S8hyv1elCbmewI09mT9Bxr1Ukkd2Mwol0uyTqUzLvP
f+9eAUuGSmawQHYXbVIl+ExH07mHAzYE/g4IhZSbHZKiv0d6CC65qZq9mDQsSpUNW8eQ3M5dNT1e
N+EEnAyayiefUHnOW+ugncHlAJAau6ljF+5nEhKzWsRZ1YV3zxaHfJJ4IgpSElmK4J7FYlxpxV0p
DAjmLi9Y9vydVy2g72gplLLbMTljOsNmMw6nmsvR7MAl6uP6jr8gXjdZ+KN2EvFWKPlRTPNwEn3T
HETAWjC0eNFiw/rER95CPK1/Gugk29QKxAfjeOMY5hBhnLYnSewE+TZvRwpp3PJY2M0vd5zUm9Ms
MeiuMDb+7PesGLTJ6+WloNln08dzdcyrBfcoJYD1ZfvN7y8DchbwLPwVSU0GV0J2/btFQnbrZ51C
3OdgLQXw+qbBEDy4hli/JjbGLG+2NqB9BLV5xk1+TNoWXI+Qeov7yT21We+CaFDdwQKsKsO9s3jS
Whxir2vlUFI0lmBJl3ZAN8nyp6JWxaEYDGLUlYVRZqzRU4qO9Din+Z1SbY1+yrl27o+hDvUl9JJv
kyGCvRhRH3F9gRRx0VJ03bXXdnkBjmmdF9mtku1/k8SdYU8dpoL/e5GebZyVtJOdn1SYeBadQau5
qv/+8fXvWCVALdvJcxIVMW5MC4/ElPquCLNUQTHdvBYcVq7cQz40PzzjV6/M5OfgaedsVaWx8mt0
DduruflHw1cla2xCXcUknXlyOavz3xub6uvinFf8WtXIasrqg61G44q2et87eUXrn/oWopIMehpv
NBQ0EhzgCCZKn3fC5a7PqgUfd6hgO2Vxf5XhDGilbkHduYqBn42zJemyz4zm20eWmrBiGEn8b+aF
Y0L0NYUf+FFAIkQHt5/2sdXb53R5IYkD3ywY3G2Rg0gqFn025HgCMh8zakJ/1Q4z3m9TIE6EkYQY
bXEJjpvvVYpsHjPapJOEnF5RXZKU88zLVbHIY4bX2ec+NHfhFBOWZzadcxz5h/TTKs31hz+hR8VG
XDymJG/utoOZbdhgFVe3Ko+Mx9BU5qNPzY07YWBuAgvggTPCJJUBlWXLn4SifdUb7OAYdFff9usn
tUbT1fGivZokX12UGp/PGp8s1PHO9hlFBCU7rgiZz5CxvDRCmGQ9eXHlwP5jWDgbWGYqx1Wn0Tfd
I19SNlnQRIIL040rueAL7CI+ZeGeGbRc23asr8XQfEoufFM6EjXtkcEFhhAhW/Wr9eWV6d6ul2Xz
6OisOid2928X8r1K6GphQmHe+9nHstybNAzOUQxdoY5v1uhfskq+9Z1IjhmaxfuQSdQzMZQg77yc
3QzPe7NkYpsMY19leHJrL6uoDUBY6lBBTsYRGC+nV2f2YGCJ4FZFs7xS2QG47eVdMwqSVFSxQfMc
wuqXz/AiyGmhqkjMrZNFx7PD+BftoDM1irj1VV+85anRYZunOl728dFM4LWVro2XYNw3qnSfCVOy
Y5AyBgCHGh7w3Y4HQsThI3Ms+LwYbiiQKo+1GfHppS4NaBmVQZjZ35Mg/R/qzqu3cTZN03+l0Ue7
wHLAHIDpAVYkJSoHZ58QtsvFnDN//V5UfTPd1TszvX24QEGwyrYkS+TL573jVSD2llhwLNd3jLX1
Y3E3phmRYnnC9kGofdcIld6+m5tmMxwuqIs5JVZaUNdwnEJza/Mw2w2ZWK7yqmvWktATYbFsT6Se
fAZZRW8AyKgd01KgjkHhoGDaOBpBwPVlZERg6vLuYh4NwGSlVxlJyMjJXuB35+OQBd8T9hi23GZ2
gX8W3F8XNc2C4GlSH0Mf2OoDucYqOqCVJSsd8WImZzQSs0gytAvGYHdcHF9p1SkPTb3qugnvhK5T
LdUq6Hh7/LYtZQc4UTZSkpkH1exN7KF7pa+FPRyIRGA+KzyeL88w2JXTlSNN8oATU1DXAvQufpPp
qJl6ck5gQz02TJ9lKsOAW8OE1XyxdEUSJkzVZERVteGxiRtY/z0bhpLtPMjK3d5VmqbnBwLLHICd
E/tDsRkxN/Jr7H8rIGDooUVT0z9gq0JJHY3HuS4xRSbBOoaV3ceIEvY9SUms/ZZlZ2LtW3aiy+2+
Y9+HnVLaBZgRIeWr5jlIs2DfNPT79CgJ1KqdGlhUxBhoR4eVVZXt0Szn9ugvN3WJullLBrjzIe5N
J2w1ZM9NmbiTStioVhi7+428fJVIM6a3EZaJ5P7oyeh1lMWdauGnTZ1JC1ovDKdvSsojMhgiWFUr
4kUs2Qt4GEm/ycLXKNOMi6GmOtUuaDZTKQQCLYJHtZGLHdtetigI3lz9fqguWLNJ5nc+y/Q3ACo5
bbgMfkGgrFJTnR2/kcQ1QmjhSJeB5iqzvKm0paJUMp60asgwxYoPgNIEkRgoeThyfMGcGCeoisrq
EcYwCxHjIWCzAkO6jg3LjTUNs9dGpM+pk0QMT6RQRFI28OGNgIiTHd+iG7H8/KmNk87Vglm8gice
Arn17u5LvKEz9aEqsWMzJAlHAD/eFcJ7SiBcYckzVgBWNRIxK1xEl7RYz2FfXto59OYmnfbhMpTq
tS0yGNtZocZbQcufRK1pt0CTFRmexbQfK5Sm+DdvWljfhAGO7641zetW3yJ+GG61MniCMu8lTCro
EIXViEpw/WstCr8KVWsv2BO+mrkM94BypLqqvbXxQyznadS8+aVwleFHnxPR+ODCY5zYcZ4bxMUU
hYnbPjLEG/gAsXozjpcO796AqIlFop3WKQPcMZrxNXP9mLdZQjURFjQaU4r6a6zldSg027BqhA0K
INXFeZR4herfDNY1CbuVPNU4W0dx1W96kbaKNCKX7S4nu+NubawUG1MrOggz7TVv4ww5AkHKCSZ3
F2AEgykaVi8YSLSKNeyI9+n//qklSV87idWomzaepttEZ3ofWpg4dCEFuOgf07HA4tklF6TIWOOK
MXA0OacJiSXP5qyb33SNxU6XhGfeimJ9P3bmdi/OJoU8BuH8JiTAWOc/0eyW61Yx0JdWgHmz3h/m
iLbPop/3IHtfkZIWXqnR8pcljX+aeupduwG5iZg2VJjMxYY33VihSKRysMnMa4fGe2TGHICg2WwT
KDoqRfjQhZS5DmhnEquASurr+kbe8Y/YR+PdjkitMtnRpbx/1KdkQNEGCKdJeod8gj0j+U7aigr5
9jItK/AvVRBC8680VxBpFqQyB6IBxh0aP6WuSd1WGUkGHoZhHWLkxeRSvkEs5FvJzwpXlRMSucYw
30wYfm2lU6edOCSfgpBSVROGLSI2a7h02FdNlW2QipqdfERVOCg17j8171h1B0u2Z58sjKYrkI3V
GSH1CtooPQH/ylJMqJXJxb3qfZoybKMyOLFrqo5klfTGMkzbgzFxZgsjhqMEImsT9IPgNYs4sC5j
gSEiD3diCSmF79EEwnmkoVs+wYq8JuhwUxRvG+ZcxINL5sI9fWEOuECgQTwFs9Rd2Duv7hfwuiDd
WBQyESN1if9TxxWLTeKoSMlIIGJLChvRGY4WeDUhnoOc3zA+a25kNOGuWlbczhz2cWaOWEYwDllj
FB+ni+nXUBBCFO8tnarbMRr2Ztljnk2q2o2IcbCnht1jipTCJs6blcJAruCHSb3AYkylbda5Ykxl
zJ2Du9/IVNvhx6QDSQ++q6FUb9ZkKbe8SZ5UYc08r0Plt/1NDoezKHFBiPIk8X6ZmrQm4VwS1EdN
owQecUoPBO231AsClau1LDxmftQ8TvDSczGsh0yNoM6NeK0wth0SCcl3KU7BJprII2lS8Vk0G20z
GD3WM1Dxk2BYYGuFQIdW1Ozu6KkoC7kjKGNhR9I3reAupNjwKiD2dRSf0NB6oUxYJNwAfyPgTCvK
m0SiJ27hq6SGiYSd49FCFovsqL/2qYBxCMUHkWO++JH31wHD0TnX9ew8ZJpOpxTEJpcLN+5Q3nbZ
oO60qogp2IZyc8uEVCoByOx4vyl064+vJI2TFUv/IW1bEX89n2FDH8P9nqS1FFZmiG9itWv3YFJg
w7HYPwhNEp26unjDIsJl7Yfc5ohCVfEixYxMSijjgtMn+YAQmNJAfAemydjepXR6iY2BeXIwm1sp
NKTx1j+mqgmOOVenY1wiT2eDspIbv71p0F3OqJJCwimMh3JZYBTcjFPAwLIYFsVZlM8GFN9UgxK0
SVw5Ra8XLxnX1LnAHYQRkXFf11HiZsj5D/cbQOA/vgIlw0jEiaQuOO99No7g0G05MdBMsyHfog95
0spi3PlT+uPO1Ghy+yNTMnV952f7haSNZB3ZUAx/BjB4DQnj2SpDje112UrMaaPbtZ8Um67y6emc
2KKaRvpZ6tVrIsjtTl2yO6IpsaWCs9Bb7PtnWWBRUEPEOIN1vP/ddyXY/casDYmrFK9tbqWThfgv
yOTMTRewSmsx5GolAIXoh2txHIwXK649XwUtVopW3Q8aBghynhGUsyaORn8qpkFZFwSX2L+WTYOX
Q2RI0FD6CsUYEFbTTrznVmtcmi79CiFoiI4nvw/TFHNASWgIQPAp9WVSR/HJMvctzGum3u6aTPSI
/74i99aM9RJpuCbLpYdpCyIq0w9dYBheKZYfs5U6TTX6V1E2Dxb77XXcivE2Mwg/shpxoyVIwvCR
ccEEXrBU3FGQt1A2XXQzzMd5lKQ3LO5Q2OQTJF3VbWo1+PKbOHR19D9O0MjVQ81c5wYQuwQ8xKjY
BKFhkIaL+vXnN2q3QXSEoqJtvzKogZJJVvFpAyZVCRGCZBlX3PzJLjDLev2HeGAh88V+i/Hq6W5d
NFUGlcCcqHVrcxVrOrPlpFvVugwKRt9+2t79toRReNNg+ZhIWXybKdzrqXCdFnpIiMoOlSPqXT2F
7+mCsF8T7ZFAEOQkgyGBYgHxC/ZaMeHGBmM4ix0CHFnc3+nuO0u7sOtawubMgKVebvqJ1N+83EW4
ApC4+FfMlv1BsdIjyj28WOg3V5VKO/tcYldVBuoClI7mBinVH+cizTccNvhWFjM0xiUKqdCILVvm
kQGrjhcF9RAey+rz/hMmzNceXelKFIEQa8pu0tFkOeclbRWIpV1vFSiDmh4sXDXOkymc7id1QVrT
ako0xYtnCXp5TOdN3r5rgkK9ZCsHm6ofVYJUSAQ2BnOgOmj844aDJXeHdkIqSPiDIVbEmqTWtFIZ
T1xyWqzD3U2eJIbYIyLiPhdAwolV9oxl6b9g7Hvrs6p6FmXEZSASGw1lJU4oVT91S6DMsNx05oMv
19mvyIoWicKy1wzR/huuhAdqf1eFKOIzgWF2WiDjBJR4EkrtmRdkeqw9wLE8wP7+lWGge5ELuhqt
hVa93xh3d3mKWl00853Zpot2a7HfDqxbVRzJG+A6fXe/EUMFgYky3QiuA/BevOLk1H0MXQPqITA4
ryRJpbA9xkC3WCYlaoKySWydGlEd0gUY8H7yH1t0jYfJquKdgSn91z1QTfKRVWAMIj2etL7D9F+g
bjWaXF7nGN5svxGVozhoxlbVpZ0sABcMuvVDt2acDUmXe7GqvEMoKy++IBOD3xCIhbjx+06JVnl7
qkyablspC1wjT3ME2lCliX7FxIaBCQhI72AFUoHIJE0xz5rVWq4+T8h+BrVdI+lOHSLUKD/I47ew
JCwPRxr0sx9Ya0lNTyOf3qHzt2qNPS2yKtMRKrgKjTVjE6G5t8HDsanHPmWuQgqoFOkEi2f5Q9wh
L5XD9NNYVNe+WMC3ssI1qr9OOFZXcDGPkQhhc18Niqrl8BbbbtUlwpJzptILi7L6dv8ujyed7nRp
N5kkoKkFzQ1RP2OVQ7zLkuIY8HluX9I4OEH+HoeQQkxNwpgSaPNw7ZXiUUPwU8YqFdBKFbpmQ4Y9
F1H5XCSHwfyckXRVk6G94kM7iyMKyaS3pncKE+IMuwe5wKiWxm2fcMKYIZUJ4nhO0QEf9YTgsFIU
U1J3an13V1Ah/GDeXqB6QiQMEBzGBz0NcWhpukxzOJcqU9yoGpaT0ej4frkNImvCIjf5Xq0TERqo
I3yb2IvkpKTi0ZRgNhssBXkyAcAbgRv4+msKMLNqTFzV2BcXibsek+EgpWcNdcguaMxbqwNp+Jbe
k0wudt5dotqM07vRNdbOHMaGtjFF9oRG2qhNNm2TIaNGNa+1dawBDnea+V7BBg+t1jxPGZsHHw7a
K/0SBfhMWUnSB1tDplXynl6FBC2ix5XPIBt8TKpGli1Wz+4wL6lbrUmxWzcmPbkj0LZpj2bACoqB
8wf5FJwb+WuK9CVqar0HVKK3QYAAFYryG0zWcgyRky6O/GRD6NM7+BHFtw1XTQQn9D6gqyQcwh5i
6kWtAkNUMzPc+0QCVePsjIb63FgvIHYtYubGq4fCQBI5GvtpubnfVRLmvlEFJTbxcW0tEjTIGYql
KzEJ0rWu1c41kNPFgiaCNAQUrQKxMMVph27QzkYYWddEbq1rwU7P8tkmWdbSHjwLyjUzS/TICpKL
aDZlNyjYYDfs8tFbEeR8P4q0AI/MNCXGJkX6jxEoSz1xArycZvKaNkau0LTeM/SLM3n7/WJ6m3I+
oTybiWWXfPooxpye48X1jTLvZZwgtCo0BytxGvdGZ/W2VnfraVkb6mw28ZqgvZTZ/a7EjH6/phTS
g3+I82lEUmhUpO8u2uq7XK6lojebk2x318uXhoqAEeFPpOoRnPHEm9aJh7t8fAwYMkPdQuofpuv7
VhJRcWyDIYF5teoNx27qJBGBW7Ba8UEc6wNGGEcvy+mV7tBHUdSUPe4aWywRICNxRFpBop5vwWtI
Y7zOF7Oh0EzZ2iqhvTul3EyxIbmtb9VX389YljDVRe0N9tXGZWrdSApyowrzUni52+vLRpzW6B/f
AjT4WAS4AbVdFuVlbMwGUbPr6Bx0qngTZHwGilqTtyVS4cNxDdLgQxtKIK0lSi+u4YO8zwGg7Lty
O9AxCRuTJJ9+TTRgZa9hJy6uGBXnQ7xpA8N8lYXEHRPWbeJ3jqn/DcUAC+RTaED00mMuqiujnoa9
jJwDGIZCz24kbcuocA+xAuy7RBnO6FgSgNXChxEy0kNvheNZKOJtrUF53qWivL+3YKa8ukyGUyuZ
VM1lOK/vw7elkY9i5FSDs+dOj6EwuUVR07jQB5QzKbl8VeHDy0GpyDgZZOh6AUcQFMpaMxSyfSNW
RNY5we2OfarFWzLbJ+ySof44Jmd9LvD1yVnzJAoiqb8QoWhQ5+bJRCW801ArrnRLq5+kMn83RK56
SqnVd/m7rZgSsWITl+ykCQ8JLZQKQn1k4E3tBBZiBxWjuTNaAJeaNhCvjdHI7vom94hbIwYVcRHI
C3ShRTJeIIqH1qQfu8F7lS0+L7UUkWQm1NdXUnSx6iDcpKkF3TW2GorT+Ia0msSrMlTgX/VuzTYN
jrHJvN4qtX3GfIYMQtbRfoQ0tFQVLto0iS+TkmNJkJVFgyxsmBFAWbF/En1kx1JKPnSginbacjqK
rUCOgFzg8kmbVceBcBk5Ga6jTgwp+ZFEZy/5jhgY0RLKFXaAIvLiBr6lMZb1MPFD2wBunWAikBjr
H7BMmE0y9M2VVxjSHstGvrWkBFzCjFRbR6HtjMtacb/h9QV0I9JBnZWhwLw1Hyb4UWWxCeRQMWz0
3GZZlTMzbnDhmSWI40yiNFseOuo7AbseZG2QYUNoS32lYwTeh1pk7QbrpYAoPt1vwkZ8I0EBkygn
8l4ZIuoXiQhNJk0/9kvaghyz/60idq0y6WaACKCPYsaFLc2LRVYgTfUFPP5UZHV1ahbs1wwJljUt
bVngYFfnAcEfoH9/8t9nzSyuqqh1Wy72KwJi3mXflNamjLpB0ZPxELN/O0hWTPxdWBDopMTSWSmv
Y6YySpNY+wxA5BT0npMMBqyOBzig4zJHi1It+Ud+9IQ4pIMa6brVGCjfwVR2jEBZgfWFG4IQk5hB
6z7t3W8UQRy9euzZMCNVWuIJqjsprsecsVWTbawyz67jkJ5nrS4OEl9d7/8VGf6XLC/yAzl4LvOE
RuBF210RXrYPBEbdPgu2f6UuOCR2pYUCK53iF6IiCJ8Duj9FDa3oi6RaXII0RgsBp0JcjymjCkRS
5KB6NPjspfFm0UTIvuizp3jWD0vpLVGUH35b/syT/NSVUnBsRoR4iFin15Q4EJyFzCzCcETylzpp
ZzAFTqhkhGqEbgloedfIqXrNmgRatqWimOHfYWqIz9IobgKlVm6pqCg3TFCWIzCQAuWMFrF8YIEN
OJeY60sMERxOviClWjXXW7kSyTefs9ERxbDzhggLAweI9YCFe7gqGl1lv+5l1kOi4qFWMlzZYr3c
TUoFaTBn7f0X5twyT8NUHu/fDCWYn0ysPuK0onnXRz1rZSGq8bYwl8iwcUk2oicmLFL5PCftx1hK
PfXfC3H0x5e+ScqZBSJ5/8/Yn7KNHJVvfuKbu7jAQmCEubUjE6JdVVYibiQcRJsqYxScUAsNBttm
U8SONsCq0bs9RwQYhApNvjg/h+QkoFE9tY1Ry+w2mSYEgx66OBZFAN5//7YvSq9aF0meOpsVdEKY
pqc8Yi9ViAjo7o9w/78g0idxlSzxeZkpdw4XtcoWJEIzcG6NKGGrgkgpdJmH+/37TZyWZyVUOy8R
y8/pHkgXyTUwb+2hTlNvHeMcUBTZfvejflh2xt1yU5uktltmgGyuTT2U9cf7jkQrLbYl/vzHza9d
Siq1v3K0/6ko9s13cfrIvpt/XX7rqyinGgVZ+2//+tu9R1Iyiuy//ZFj9FUXTfGz/fuf+u1xm3+7
fzv4LpyP9uO3O27OrDFdu2+ybL6BdX69hj9+8v/1m3/6vj8KfrDvv/z5q+jydnm0ICry37LZlzaN
/0jJXl7JH7+3vBN/+fPx4+uj+NP/uP1v93/+X7/1K9FdItFd5/QTLV2RFNVY2keG76b9y5+X72gK
eXWGIYoSwwHPRMRxG/7lz7L8L9S1iBDNoiJZpqwSxd0U3R/fkkTdJNFcIWFQtyz5n8lzl37PIhd4
FkpzFF38uzIatLBmWWGI2hs9OK91SgrlaVSOQxChzabI2kWO/YLCbdi3+YHgt39UJvh7lvhfn/fv
WnrEUG1amQiKfU+JSLdLpQdxoLw5eJJC0xO59p+1tv6AVyE6mERpFPxGscPG0am3qvUQhdpiiiNl
/hYpl+tSdiUTrSr6eWBnOKimZ1gMk8lbl8BsM9SpgDXj5998wv9ZDrr5e2PHX1/88kf9TQC6gTc+
iwG7CFvejuJ3rH2SHywprjqxhcrfNDJUyq9c+mmMp/5L0r0wcObhIrJls8aTNV0GsnOM9CS8RZ/c
y7DDFbMHhCnJh2Mr7KrswUieFgdejctKwcgGkmrnDXU0u+K9+pmQhEYVR7hFFOnlx/ydPlyUvVRK
EWW1gRhxNaek262j3W12mEQO84qwWjdwTYdKe6oFCdk8C6tPOJ4VEY00jh3igzzhR4JCfyHv3yb2
RE4fZUxVVEtWWx9vKuBp+pSPJL+4Bjx/Na8G0R1SzLB0H5JPauZMThrXLUroz2JJk+q6V5wp3b1j
bCh2CN606IySu7phgDEaT6fMuuAfOnlx7fundsIMjk+Kn1CuCYktdBVT7K57Kbob5Ynw7ramCg6c
uvTXcb1Tq8OQ4dR+rvJdMnkKOWClp4eepHpjf6m6sxns6BIG8VT6Hzq+ADZrXe9hIkn4N5XoDW7h
4JNAgd5zlZGn4Zaf7KCRCIPh3sL5CLehrVUwYhcyRLs1gx2QGABGZ7fPArhPgyJ0IiDrbFGNXq+l
Hap40rYo9ILUeRvwdiNv6D/UL/ELOUVLpgwEim4ufJWAytXh0ThgpNuIrtWHT6ts/avwz+anGqZv
KOR5YxsI5tEbHqLXUQZMsqSXgeBNMTiBnE3NY5MtXSrYtobK8cl8T/jYYYMpGEFVCGE2RR8kpqPJ
pzVbc3ifQnc0HMqImJUUmkRTj5mM5D3leebGoitknaEt2EbTM/IOMEXyTnat9dyA667lde82W8VN
d+mT5ck7bW2ttbVIs5cONaduks88Ov33p5jEovg3FQl/PcNYEv/2DBt1tAKtaXV74SG9+LtqJ3lI
3E/wfTsE9ad8lx+lyz+q4JF+L4j667Mt5/nfnM9sCBRVTHi2/NA9VyfG44fiHavbRnNJuT5lb9ND
7tZH81T8g06C/+IZNevviozkyUjnITS7PYLvnb/Tn+ctDTHn5KgfgBB36Uk86J78Yp6Ux3/wjsIT
/qfvKeUhv/+VfTp00ihp3V45V3gP+Xg5vvBOvlinaDdu9R2SXsRx/Sp7nnZ4bDzdndeJxymwq9fd
jv+jEk3Z4nU/WF/Kuj/Ul/ZcrqN9fokiZtN12nihf8Q3PVKFTsEm/n2nQtkBFZrYAcAMrW85rTsr
YlCM1iZAn04guoAhR+QjBsjuU8rt4RqNDsZngltJt4BgIrqN4tiZmnrRPpyK9dVoNmOy7qat1tra
a3kgIYCEvvGAu1REyAF/0W403aNAgUy+Ye83h5RIDkQseDh+TpCd/NnPycSdEWV+t4qJoPpJPHm4
lJ9mV/EoJuwrVuZHdatO1v6x2SgMquw1oNwKm2gDrymWnq/utcbrdiF1F7WwsIrIG+IptzzBGeWA
tLLcGJuNU2obcjsF+CCWktQxWq8L2D8xqu666tti9S3Kn9Zr0nyl5VurPMv5z4DsCMMzY2/8ko/D
XnhLBFsjyY+g/k2m79Bb4Piqv8XP+Khso58NkibSTb6Cz/mNzUdPjKiwyj7Hi3h9jmC6iv2YvPeE
g2UOFk1B9/iiI3DQX/mgYPryBRHoHBDNTzKQ5q/oREKOF3jVM2ZaS12uI4rNh2R5zZ6w5Hw1vOg3
8SZe0234qLx2Lu6MNaXZx/RYeIgdOIla5wcUuYNI1gnO1oV3XxpYHnHb2XBvBJFQ0QtoZ5Eav6Uv
Y51sck871u68Uu17gRR2cwrQlFXlJmx7aaMq6Wcb19ZZ/Ble9tQOUQsf0TdMBgBPjzZhm75WrnXu
nnXgvWglOQtQ4A5HLnpbw/XX0crc8SeWW4vmOURaiAW4codUQU1nArbeG/ZB1jVQWJOfG84DFNGE
kxZpsRJ1e8o/xW9rX91QYLxxEFT8S1w13hBpUTceVL3qcnjieaBHzQ5+klaQu9FTutcFYW32WzPf
tI8a+Y7hWaoAnp9IrOBXeQC07N2wkm7i9GCma+UqAqNxKb1p5lq5iVvScz/ik3atXqXrdDYPgssK
7SoH2YWpoPAJMNGZV4+UjXrFTXgltPmwvJlIom1/995uKf/gN9hI0Y1FDf3RsMvVm2Tr6+5RX7eb
0J28av022l+ja66nQ/IjBgN4az+iC4W4D91rT0sxfxLs0CXZVcFqeTRaanZYym1aUOyB1qqPRNmQ
qUlUcliB4NjN4EqfEuguzWKgaKq+x2S6KhEtcOEX0cHMjBcIOG4cdyPX4MjNVaa5FezSUj+/52xT
fwD6FwQJrYx8b8JhMCnaUj7bYLf6unkojzotX3iQOWUdclYPnInzJjsQtk+Q+io5aK5wCq6R8Fy8
GxTC9UDJnU2e4vCTHXdpbScOfPko9JtGgYC2cfCO1nrZwjd28q66tGvulHXMtKRvpRfpRfFwD21V
EJxNiuZw3Z3mbXeqTvouexb28wUG5Is4CmJN4GEpreCMRLGD6wZCSUAY9RWXTnaVMXgGqASIpdvA
8wTpNmK33aGidSLrYCZ7FPVD5zTjFVqR8pa5veCumEW6TJtVq5H+4sjzxZ9O40SR5Si5AyjiS/6Q
7IN9e2iSXVE+y9JbaXxaybsuvBivwZy84eYnb2nlY0K2aRRvHoPpJ1BTHrvxU3pNx/axySGR8sJt
A7sgEk5cVsrBi4+0VDOgkh+pmy5NlRhgBoItfgiv/WN/sV76lAq2oqrIQ20OhoXzQHaEhBTEyOKD
B4L6zr7NN+MmX8TLdM5momqY9+AyvtqP4K299dfgtRou6dBuUKm68ggWUjohHb2F7HZV5aGz8qP3
IN1oOVoCxnxIjqWm9Umtt2GyTXMyt4pVfVuyx9sH87v9AaLE1ByBd/aH7tSe1Tf9gSGnm15VQd8a
5Gg1o7yVasSbrBEjHr+PKDr3PbqlLWm1GIPV2yLn2ve5p2OdeTCfxf4zaX5M0lZ4zZ7bV/WKJVvo
yYYqGqa3nU7H9+ey5TeIz1oNnOIFsdghqeHPc7f28zUov4Tke2T6JBnD6MdDyShMR8jRan4oFhwP
Dn2CI92ssStlGz6VaY8GUl21LxR1HnGzz2Sfs2yzyGo2wcG6dSPnhPwdpb1U0rpUzp2wYWdU7xcl
VLKi69tLztWDv0arHD5roAi1A1hKNjO9u4RPoNRtS0Y9lzz9MrYBcAJiA/s92Ro55U2qO/ZEqXCE
oTt44+rGn+YfVMe6+l/BD3IAtZqHLZHAZ286WqcQ5JQQcBpEVCLjmXEdpswB65RiqxJ5uDAzq+wb
Y0DYbDTpNltXrd0bjc06x2ca/0SWnFyQb1wnjr3SC+sPRaE9hmS+T0slDsTRtW1j7tjbSfVTROpb
mQEmDV5CgtUI1Ir91/YLXHJky+/H9FMKY6J9uTzTAERzb5g8Z2NDf/CPyH/ksmkwwLRr4Tw9szZe
DaAxznphr3QnrTslV9WNbskHAeyvSvGevvagsy/RA4lrT6jQUT89x9TLbOniu0nvF9YkFxX7U+QU
9OJW7LToJQxHTjMsCWiZWDhtQEoU7fhuTCQfhbLyc/IJpJcuJroZHZuIxlPcTlz1NrObXOqGjDZv
+gyKq/ygWW5Gwny4hFLkj90DtJZOZ9+LdBQfKzIRV3D3M9xC6AAVsbkcr8OXAi1I+3sJAOwSiD2T
DU1FOwdk8oV7+BCj43wxHs11c0k1O94QgUni5dSukof23fQxw60FAlXLvaE+1iXWVtuq4RndjkQM
L/ZQ8H/S5JU+GVyd991Dfk2/BQqljxzhgQksRnTXqviMfsaH8S1MVkTp6U9QDS8+OaYrQSH50ZYC
z4pX84/qxWImC2zSMRlsZJmId5IDbZKQBbq51uKNj9lEdifa/yuazCoufKjNyI+HlcBiJHZAeYv0
/lW31SeqHbgCJN8AcFZno06LKXgmD4p2H7ZLTfNMgJbGlLMeaEQL+9ylUEYUh01Z034jvEnVR5em
7kAifqpOLttpS3odamiC4ud9/P6n4LP/Evb6DT87fRDY8bP4/wEaE3VJMqz/Fh977LLPPx0/MEr8
afrT8Rt46zeY7D8e4RdWpmn/oqBGE3EmGoqkqhro0C+sjO9I0FQUuBmkecjQYX/FyvR/kU1ZUU19
6T2U6Xb7d6SMbyiqLpsAbArV1br6zyBlWGh/2z8ZogqXr/E8ElXCioXh+/d9VKtqOFvxoDrKA1lF
BB9KlzZw6HuCN/PjHX5VhmspbRysQRqRKN0Oua6urCOV/q4asZqt3gtSGdWc0CGbqQCTIZRtjRDr
jXr2pnf6lDZN3W7XUO9OznxsOm3qkH7T5R0RQysJetiL8XcSSHRvPyWYkJm2B+4pTGbBpbmKn1Cv
nSukayYgB/8DlwA3utIsT6PoQ5ut69ANiWY+wbPVEFErk5okIuyes6uyZj1x5OcGiw1lUyvcBLya
8gG/h1OeqWdwCtu6La8sr1zFY3D52WKkstOt6MavSw8tYZtLMThT3DKQCvZ0iSyHCqanfNvqbs62
kngfhgzcEe5wZdyWr/VA8vqqkOxUt5HCdOYK09W4oVvYJG7dTTe+He762+DU5AQTY7QatlSlXKNP
CudRb6LKzW3wILtD6bWdTJfE0CY+QT1sxO+ucNEgQ8hWp5G+WN7B5pRSmyu7/qZc49qX9vIb70uM
P5S63WJDTKGj2uh7vnOEg0/yLtqXW9VuNuwNMRG98M7wdBJF6G7rTYgf7f6hOlJDtEMFQ7JAvG6Z
W21zI9vGSwF2Z7erlks000k/UJk7bACn6D5ApX0gBoztMY8jboN3MgbC4GAwssdry50ogyhwEVW4
nB18Yhti7lekmWULa73GscA8pBSXSXJKtqjtagRFQLMieZAIt/Rn/kHU+8+Yoyc6GBsDAMoLduYh
cDNYJ6d7Iw9Aui29ssEhetdO4TqzSVil9laz+095233hOScjDj5ug1qLIvfA1ph82Lrt02d293bx
IBzHj/JZX5cflLwR1/3D9I8BUuSLsBFfc0+4tspV5wiYmKSD7RS67GRi1DgfeNbJwuXCVNRO/DPX
Vv4P/aF7iyiUD53wBeKS2HudDQ8VCYelopwDgUEGI4JAMvaWLDpTcgJ/R35rAO+3AtB0ezYoWyo1
bCNzpJO2MVcgjRvSi75wv50xGGaH4hht2Ga6ySaxxddBYNsQmB4+UQkm+Ud8m76Ej85aiW/dV8aP
ICl1KG16xEF+C2zZyxCasIkv1UdOcfv/UHcey41jaZu+l9njD3izmA0BECQlSpSXcoNIKZXw3uPq
54GqZ1qiOGL0P6tZdHVFqlIHwHGfeY30WAk75XZCNeW+vjBuUMReVVu8Qj0V8aCNesDs1EmzFbc2
/PChiu1+eqjSS6qleX9JTFAG6wR3KERDpnVEuZemb7vNIlcGCQT114uv1UOd4b5LtdJGbeZ1VFfc
urdEhf7KXJd2rDnqc4AxtN3fJI71Yi5yBMgtoayEhOEa0qutPwHIwcAczvgGUiGInstxjfqTYksv
okFJw8FjAFIR2E9HeSvfTAORiC2UZTl/Tl1slTzkNYISA0C3zvmWi8yLvg/RdsOt1Zb3SojHnYv0
c7yJd9YuWzdP3OT1W3XBPG/kXyLie4ndXEA7d6sndSM4CVFYvpoRbnMrVJsuuW9zD6AbqSa/ccAh
XrZ1qtGk7s0Fb+WkmBnzA93pLohXCbEOxUXjDm57X19iyqdRtHLr58y3qepQ+gAgGDDdfxhZwgmh
dYQXKslqsctxVNvGL/OdZD6G++gR4E3zN39uqDOVT5F1KKeDHG86d3qkUhCqtzjRhKCtRuNBnZCU
24IPXA0XqUvaXHntCyxamtkKpR8ELu4QrzxTqjNOXjRIqMgmLUFZPbpoUINT2nGOmOIbKMWUNDCc
dwU2KwVqr4i81lVs8PpeFV6fGXn5zf946G7//M//8XHFSaaKVw925Boaz0fdGbMQJDRxe+pNW5lS
Al4T2FcDzN8Toq9qzzjE9s8jqtLivfrTkEcv29DvpjmGZVi/Vtb1Ib+W3oroflyTY+q+K+91/N07
KMKu/NeRBNoie4lu9Er1wgMFvPYy9JhnFtENfzJ6Cndh7JPeldGKthLzDlLlsHhT69SrCYJ387bw
RJbgrQ+U1ER5BXg+p0zkhA/KatiRj9HggFeDmXZvJ1gYw062+8tyHewwC2U/SU7qUAXlis5AzbsI
v9uYuKJ0pa2R9+b+1GCj3nDzdL+H987EEW4Vbyc69jZ38WMY45itvXGl2OOmax35enqJEGBxfIoO
vVuhub9cN2SM4C9tpLSv6Zb3S42YRbc2Lykg0bhIbsrX+YnEYxRfIe27qs314Vh2+hcQa9FDkYOF
wqNwAf+J1W18yDbjx80mrcK76iGxS7cFpfQ+3FbegNe9b3Mx3eDSR2DSHqi5Owa1V3Ed/hUBqwH2
KByMpUzHvKsvOAB3863KT2Uy3k16hWbQVfFxZpaPOYBPKIi/oRjiG5g6gWvZxt5QPdrzCVeIbQC6
gXISrGpM3ynD5a/gMjwRF3PLM35NL3VNFRlFZJ5QdeeNeQ9sy8vdahtfQOjZpDvBgdD7V3XGdIWR
/Gp2Rfpf9SNEv3J2Ee2dHMg7G2FNKUa+XcIH4y57gsIemQ5gveLVTPeyI256L7oTbqhLrQSH9d56
Piu84m7gr1PxB6siXg5coHgpeOqb5MZu7QKfI3ryYm96Hi7pl1yEFzi4Pyx/s7RTr7lDF8kmtrET
lCNXJG92txG9fN++WNvuEHQchDFkO7fbqh0XBNfmZpztwomwdp846GFBX5QPvk26RPAT2/VDXdv+
oXQHBwcNW2057mNXj22fImhfrQwWtHCPuq1DPsS/l15qdzt9121gs13rbso5rGxrm59x5Fpbv0F+
+kWb72GpDFv/bnYpaWzVZ5HXh0OaHfRtthUd9UJwJm/AOOPF2GIBtZav4m3+pin/nHP/UU50Xb7n
d239/t7uf5f/H+Q8skj35P8OB7h7n97C9zR9bz6nOR9/6V8ZDjmJRSJhqLCoVQMn7f+d4aj8BJgA
Nu2ayb98JDL/QgMIyn8Z2JwCjTc5mC1TVLkx/pXkCJL4X7JsqLSSRAMIgaGY/0mWs+RRn45jTcXV
HZigJEqmLsqqpR814NoojlQly0qS6SdVyq5zH+xeNob3UmYhKdEbe0m1HpDuQug0rnQn7KxfokHF
fMqrSwMbqdVQEEEKEOpSqtpmpl7ljb9HPZw7+RbXNaoFArSLVMl+Rea09atiPY7i3awKv6Sxe8Lj
a1Ma2XUo8ztjOXms6e9/mpLDP3fLF0v45R3+feVoKrmgacFgNyVFFpmOIztwtG1g2AjE7maXuNAy
DiAVN0gKQU41LgLKs6pkrRpNfSGlRLogOXO/K1+bm8v4qoUrPWmstSSmytEtG+MJUGZDRFDdQnYa
/eIO36JtIRRXCM1vgxSdwSFe95p2iYcGtaN4pwDXNLESKwvtpUrlC4v4Y8INJswo6wblhUxHJkdE
LUt+x3n4q9YjLAu7Zg9S7G8Do3SakAWwqmcVV/DKH6+CKqS6D1sdpaVfVY+SY/hPwYNSBTCbEx/5
4yW+fmTTNGSWpYkaP7CXo05n1BYI9yJaaqNhtkHt7/dYkfg0OsXQajCC5zA0JwSvqB8BJAeh5c0j
V2Z/X+gioAnwBJXXqSDZDVrO40SzSihZNSZdyrmkUqPGqI5QdspLhKmS3AYlGSmcy0YN1dxALPim
rJ7TCOpfeGb6vrZRl9kDlcPWoNggqbJhHq0esLEx6v68WDrE+3KyHnQL8XucSgsFwZwUMEZgXSpp
v/t51X7tUf8zrMK+RDCNURX56HvqZRrrMmLwHOG7HipVQG0Zv57KfOis2sFc2/l5PO0ryOXbgMpR
c7wAfy3qNQPWHR5wevuWA5hXzNe2Ct/RGN/KmDylIx0WKdA2KpDlDDXRKg9upBFHxZYCLtaJDoBi
JMKiVSZaADGGiyoKN6lR/EnCDAWKiJJ0B75haPHSiOm0IrNUtY60yFlOCZwC+ia10h3m6Tkuyp1p
DeuS1kElGLYGL2cekU2SqegLqeppvfYbY6rXsLeuS4kgLzJBDDeOhu6TL4xnDpHve9i0Pk3Hgt36
DB2AT9topsnXGdNLuX+Ru3SrTzDeaVyfmYdvh9XXgeSvA+HX5IP7YSAxe6V25li012s9PDPbx8f+
sqh1lrZiKYZp8M+voxiY17Sxih6yLwHHzSnmWjc/v8cR0uyf9aRroswtpcmacXyzTEFRDJGJaUjj
0r3ocZBw4M8RSE6O2bqFSWR37ttJJ19LMwC5IX7Inl0yrU8Aj9oXkZFLGHOgk+zn3uw09pS4/Yau
CgEYHpDQMUvayD+/69cE7p9X5ewzdSqPumVqR8POwOvhS/I1AejjjKS8BBi0tGK9bjPLq5NzYJll
CXw9arnMREPhf4bMRB4Nl5T4FgyTSMnfodxNLxXE7Ja+qles8ZU+B135fv59He0ITjLXPY4iWAHY
0vgE8WxVY3I+9De6fgUzfq8bDwLFrkr9U+MZ3MsdjCdjj9vShWHRc846KpiwOWa0YfIw3/z83b/m
kst3//poR2ekZUK5UCCGMKcw0+EwSCWspdufB/m+8z8PYolH52LQt0I1jMvXRg0H91BKvhT05F85
9YifR5J+nlhLPDpkggSumWoxlDYRhbSNTw8kNx7wdEKC448xYq18YfiVYyLYqw31XRul6//HR1ge
8dMOUn2xbmd5eds0wSxWfFCpDbYzy1rYCskFLgKPZXgj6rupHVZYWp4Z/nuoxseWgMiaGIypwGS/
Dg++UAuVmeHpmW+0i3jtU45APM3t35szi0f+fuF9HevoVVF8gXtvUBQ299JbcpXdUiXGOomUWNnT
C12KglgiX6JJaryrG3GjbX9+2e+nxtfxj87gKqoHPdEYPzaDmNmmXJktamcyGkCkzKm0+nm8o9LL
v7aLLBHGYI0kK8chWg9zrDJmBsRjeqcBcTygPeXkG8Uj899026VuaJy5aL4fyewYDV6ULoJEIw86
Cp/KHAFgWY0iRLwA/2Tjq96qhzQvn1vMvuxBiR+mgrpGZN1hMZGv+olrXNKNEeUZFBDL7j/+CARz
5FbA5URT13T96HkgtGI5ZkC69Iv0NjZo4ZjpCLs8XQPU2wl1QbuxWotS6YVRCWYy85pC3GQlOB+8
cUM8Cn6elaVh9fU0tyTZ1MgRZC5kRT7ODpps0CPQ81CSxNZVOxQAFU1y9BFtN6PEz1dBZwXItgIo
AmBLFOXreuHUcdim2qYXKPkASzLgPmggpJW+3vUplbtI2vow0dMuuoukZIXCpPfzc39bvTw2WQ2p
FemoIclHO3XCK24KtDC0Z5q/av8C0tRH3zZ4UPL/+FCwZJVkWOHoU0mZj2OvCrZv1SCBZvcjgJwo
9dqJRlpfHTTrxarDw2g0bhgXHsxkCFC1+/OLat8nCLU6WoCKrqmirH9M4KcjMarCVJYqWggithJt
lK0NhfwkzaKbCJhbi781ziZreFiOgRDRSgTqTByN4OWiTK265PB2i/ZupWDsrPxOU1hdymoiQR7A
PUCjA5koVqs2R5cIXJEWHMwZ/8UOE968c1QEELP0ORZ/+cYDtBCMJ57k+C1CQLEAYWdW3BN4X6F9
pVkaQGwk9B8ElSwrWWTgN9V4PRTqfTjuBaMHqwTkcuK/pRK8//krndjnyCRLqmKaCgGYfHxy16hU
QyrqAElCkFfx2TK1Z7krL5IJQg1dKHM8dPQgopgGCpxseBNukkP6zbVzJ85ybn4Jj1gun5/k6FxP
glruso4nWToMSg8MsPOAwtu9PboGri7ef36THI14dJJbYy8HTcOIS0CWR5hErtRxVcIcfMQ5lv5j
vlGvhZvxMb7o6l2QUzCMz2xH6VuYtjzDslB1clTEQ4/OtTmQ0zz120XOJSYQlSOq50AlBFQJUNRT
xIMPf8x/mOXoKs7UewtURNoAMazUu0x8Dw3cmBGmaszM0wXzzJSceDZKVZxxCv0NjULT11tdqfy8
F3tLWLUIxcxzdxWDx+ljdBxQexXL4VorO1tGWfbnNfktcrOoR6hU0kijUSQ2liPs08YNTfTTuWJR
5iiw4sBUOGsnuzCilRWcSdZPHBH6UuCxEMGAxSMeBaIN0kd5nzFSON3hUemodBzgF58Z5XtKZckL
AYiGjSiJlnRcipiKIijUGvmCqRABViX+b3++MfpnxN4cY4oLNDDa34lluhKYnmzAXLJNn+tMPPz8
XeVvaZbFvclTKCQ2XFnH+U6omVNWwl2nHmDdR3nrNsD1rdBDgs0RmthG2hgDi3JdJ4ajFoCo59uq
fJ+ahy5CMjzvwl0WJWTyEBZCXV3Ns7KSlew+7VIPYzkWYPDw8xOf+HJfn/goiUkmDGNHTqiPxJCW
LCY1NN7rTbINN7i6Rs7ZuGf5jV9Poa8jHi2JXqvnqGqlf0ZkzQ2P0qq87i/UlfwmeDJI6tbT1yL/
b57JRs+9rH6UsWRapwb1xNCqF22ow9JJ8gqv3iB3s01dELXKmQVxRG8gslwWBOggSUF3ViM1/brT
0IsLi2giyAMuY6fEST3tvGmcgYndBwpCta9Rkq8BRV5oTXew0vGqjfrfflR5hmY951Z9peI51oOp
+Hnele8nz/JgqGIT6SnSt405lWXYwgcOiaNGliZl3km5HPXEgYvs5GLvTHG1Qc7wkAg9OErZScGs
IbfrjFGz1icThO61jnyBbD0W8G4UGXm25n4WPK0tbN3wEMrAYtXAQ8x/ikHVBLK0xhdyU4fiNg3B
0SjTNWY/dhajU4ekbF44TX2Lw9fP7/n9/NEpByxbUpOg933U9j6ddJhzYeCJxSWxYIewZeroobGK
/OjMOX5qZS2XC7RGY2lcHAfzaA9Ry64UUEPA7D3QKNfzZsmTYLHDPbIDGk8/v5j0cZYc7SNUdRXY
lEhm6xSTvi4tIYfN7M8MOUEWGeV6k0KCRuCFtuGIdJdyUQK/SpBe8NFh03FLx7yXTr6wHhWfELkI
gJYGjqiMTjQSC+QYv1f6bhaBaggvMmS+orjqtevReBxNokr9xlDjfdx0YFijp7Y092UMEapNr5vB
2Oaa5voikCumvQCv29M7Q8SiwG0UxGK2mmje1kgUJEp00UeCk/YJHBecLwR5VSAAqorN21CYaz36
23Qvegv3B430WQasq8eXetD8QYx/lYOiEYZo3QAxi1qksEMcu6pIvKlV6R1lzgPM0XXtY96JrYSR
5UjropaKQ6MqvukopNbgLGvud9nCDng5W1UUa2fpPpOL2xY3RzUGcVyjjgNsdWquy0w+zCawZwq8
YQegKng0JevWAMom4+eMhRWSEMZmLg96g2OaHO8jkPo6OStOzChF5cTibyn/FRJHTlFCw4HykJXl
dab9sXrNnYFsiiHtTiO3q1EGx2rxyoGTS6+0fnGTsn3teexxjazr3yhVXk+z8KoGSG2bBMApCJHM
wskCZT23koWrVhcO+gKVjbInOOL34rwXpkVYUd7JyOAQ+bb7foF6QBAxssZV6upiUimZlwqWU8Vv
vxvpAAfYP9KMqAWcxTGqmsVsJaJ78fPqPXH6cPBQpOPK1uUFkPglAJENTDp6ldNn6cxKm8RD4XNT
n40/T23LL+Msx8Pn7U8rSa1rC6V/wDJLuJuAx6WVndwvnerhdXz5+b1OnffEU5KkmYRXdHuOkj8d
ycAiRIjLbgFIaOvGBnIXJW6y4NT41At2ZNiA+qXfjtOK45+54U7crQxvksaTa1AuOoonS1lF1FUA
8a5qSKfJ6mXhYwk2ccsqiY5E9RytYpzOf35peTlpjk6iL6MenUToZJRVZ/HS4zOAouQK7qTXX0A2
9donwlmXjevWIE8UaLQryZ4uQXABZjzzFN/z7iWU/fe7H60pdGp8/Lh4CtnzvaBeybT/EfaHyIVR
ld1eRLv+CVQJ4PNL/PJgDnk5CIZkXb0uwADhTL3wRCT45WmOVl4x1lkR+DyNbtKYqwWnPHuHfy9b
WV/feAnzP61usZSMRqTnTOym7rAd8bApsucNJOAVUO9d/YCk05mN+1EF+jbX5lIoo9ygqR/cyk9j
Vno9jYPAzs10zR7obaVdg0e8bBe4BGr9XYov65Rf1O1d6IMMwfg9zl4XK3qhMJG9Nvei5bambMvG
U5VbSOG9mrMb9hn8WUSgggFPSxgAmrEpKuiEsugJWW05vQDXyuifEmScUcx5Rr/fS8Y7BYS8Gja3
k/KmTpATBpg74oAc3kVmPWoUisr5l0p/UIr/aDQdEGfzFOlezrYDmJYaeQ2xk+5CEJXJQlUurV2h
phs5BHAaIYELuaIb/irdiOONcfvzaj09d//+jtZRKKp2Mc4BkbAcFMobFMCN/1IZ7pu+Ws5BCkfZ
a+mdDb2/FZGXBfNp0KPTyQySpq/VjwWD0Nifcj1uostq29+cD/Pl5ag5XigktKIpS9Q2acd8XZzo
ZU6DbBIaLnA24QnpIUd8GDd6CQkhXi9FB2g0mFUj3PgeOamt7q37c8fxqWuG8ipVVoI/NHqONgjW
uD2+mzzDlG2KOnw2gVuVKTVESd+F5n0FgNYYlM2ZqT11COvcAFR2l6T0I/T+tEXwzzIlAQMHGztM
Kh6BoxTzA+HMqjblTaglfzR5C+wBfKUCO6iDf+SvJR+gGvbbpgD8KMhu8I11kiR7OvNop06lT4+m
Hq06hFRwTWrN5T5EGQH2zibZ479sD6DHCVQrsH74fJw5mY847B9JkPl51KNll2AphbYeaz281D38
O27GjXZlxg6igTQf8ct7j8cV2/Tsej+5Buk8GgolduBCR3UOfNvNEdWl5XV9Twzs4Bdem7QDu/tF
19q2Ls983lMXIfXqBTzEAal/7IlPM88y9OWxW6r3dFlpsVJ5Xi19GthxdvBWemfZ8yfSG5OYAm8j
TRZV64Op8WnABuXLfmwZEBtF0RYfF9aC4ds0qf7OgOOSt3wXrItzC/zcqEc3LU5HYongPP2ZLQx6
JMeKBD5EjhQypOHZNX534Spi1a/HM+n0qfrK0v8yYZ8sPJaPztWn98W+tE4RDuBWvckPlbvQPcg9
4WpBZODycymZwMqNAMDPblS7zX0L/W0VetwTZ6b61NJCPU7SYeNYC6/m6/EmaWOBHg9LSzQ1qtr9
JgXCgc73rO2yzF9PFH5SkJkSlRs9Gj1TyLY/P8Gps+3zAxxNghApYl/peWRnzSu1ByfRGhcwm4dh
CPxPDvYCGk5hOT+PemrqP496FNZg22vhcypz/as7dPEbw4vqM3117dQhZfDZFkwYGbt5dFy0RiIE
QQCjr6BVQz5jBgJqsW99s7f6d9SUvbiWN62MOO6y9CZjkyjlfQYDZ9ScWZ3sJET/RdQcQ863vfLW
yFulCbZCh2p/dd/jHBNplwa/V5yEQ4pTdjM/mQCgFekNk8aVoAv3s09JHMxOWNxYCa7x7Qq1PNKg
qyCAElprKyvst3Mpr6YodPNYcztIjhivBcD66wu/RCYEyn7RtDtk2v5bK48+Av0eBfqXevR5KtXA
lxi/yY9DDZW/fWH3K+lGXhdrrpozCc3JuaCUSf3WWLoXR4PR4GokuWPDzfNfudpHdN9/XlAnUzSK
F/gvibT4vpHJqj4sYkAdtB1/kZ1YdAWQoKHr69K4sXs2r3vuWjhxPy9qUuQKtM0kymBHW1fWyhH9
eA4R/5D6M1Z+2gqyuVRmWzqrY1Ce2TPS8pGOQiEG1ESCEPITJu7rgMLYwjPQe0Ih9X3KA0dWDjNW
hlWGqZiGbs1QXJdWflNP4rqPujPnxIkZ/DL48vNPR6bej3pU4ltu68ndovYT0Co7M4UnzsKFiyih
kEnGC2rq6xCiGsWCqZPhLoCmZmVcVA+C/abs6l39fq6dc+IAAt+r08/BKgEm4nIsfnodnJL9aNCq
EE8wOM3DS9xFdoG+55lXOjnMgo0VARRDAzla942ZCnWQ5Xy1nsAtzn2Kt0vERkkG3wgFwSodDd9a
M+CKtztjrlxJTNwBxnWIAO8kVfc/P9D358HxnY+sqKAt6bQeRTJNGYm+r1HIEOvHoL3u5jurO5fG
L8Hf12X6dYxl33z6tGMJ1lK3Qk44b1wnVyh9R/DkVCe9OqCOBidjWI9u72GTdp9da2eu9u+bchlc
YafLS/B03EsuRrmQu4rKhaQjgYUblRK37oxquKmNjpUMNyjiP/z8TU/EpcuYINCJ1Czw5EfrNg8w
Yp2mjGiJ7uR4j5qFnd+ZLwtbBK0Aee1f4I4qwTs6syVPTSY9Md6UAMLSjiu3eZNZRZ/wrhNIXjP4
2/uQ/4LU/fn1vm98Y5mvJS4E2qJKR0smQXq1mzTerqT8E0jvoHLPbfwlfzpeMZ+HOFoxpdUNcogf
M/EudCBhv5B5UAAzSe9G28RJ+wKjp00Trc8Ve07cGrwcBXdTZVeADTnK7MKhj9taXkbemR4STU9t
u5LvdBJKwBDv8OzPFT6kE7sDcIwIJIUcGmr2Mqmfdgem4D6KpWR1C5V43Eqb8mJa6+vwxj8zbyc+
qoKm4YIZN+nPGkcnXAhqW0lKkla5iFdFdtVEFE/KZmVqZzb8sgCOZo+BAISa7DhTW7gUn99In8Ey
zwMDRWnrWDT7DD9yJdKHGGk2PBHPnanLg/803tFq0Quu4qZm2QstQtvluBEMycaPfB1E0NOa+UFD
q8kC/pFNh7CsXUEf1ipN0zhRn2a8mzS0G+JCu02U/kk2lf/WZ//31zj67HrTJ0Up83QDih+5cF8B
t5JRyTBuft6WgHy/fwdsHnRuMZbSQr34+t2xX4rCqVg25oQyvtQ6XWCtiiH5jUUP/jfSDjNYAt69
lOZ/sDfZtugjpe1dNbdr3KtWqviX6GVrzeChjNmxTOiuaJAvisKZxS7AVM6Y4YSlMK1mdOAD5Cma
S3T1MfjLLuMBRrDhlRp6Y74tWdWFmcv2FAPECLPr1IyvuRXxIoGF3/W7Usu8SNJ2uXbNYvGyjDYS
4ty/wlF34zyjWbwgiB9a4NgYtKM5n6x1rV+XvnDd9LRikgI9SKu61MTwAQnim9S/ryirGVX4KstY
Ecl5ua0U68bs31Apv1Oz+4lrB+c8hI1mpIkga9DFSSxMmgHNzpxgpTruKgPdFgjvGS2hGM7g1GWb
NLnBjnZliIqTF1viVk9QoXKJSDYFGkI1pBtbWc9v46j0BGUCow6fDwcpIR5df55d6jOotkPWtdJd
OY5OPXhteJiDcofc+OOMBKep3vd4SK1S/zoxfGfG13fACLqBiYF5+KoEpZGDL7LQLlOEnWYGjzkh
isTf0BD/ELRtLh1SsKEaGvyTdDCG3qnV1vF1fCHbzm3iYYfbI1SAws1zpHegIYequgliwdWRDOki
RHMA1ucC3gFidjHJKKZbd33r3wTm785E1Uv2dL95xZRtP7a3mnxoh7fQNB9r5RKL5oOWvsxK7VqW
361U8FlpRjgPMAM5tJyeV2mFe/5IBy/GI+qoKk6r1hKvEr304vJOguKELDgqdw+yvthMoJkN37Pr
Vx0Z1WhdT6LpSOgmCY2xismExOQKIo75W0aeWEF+vI9gKft3ODLu2wDq7sBRrQ+XpfLb75UVviCI
5VxYrWmHQ/vxIVvlYOo3PcoBWbbtyt+LnIlY07FM8fcoLn3g/7n/ClafpiL6oam+FWc8bpPnAA2Z
eH6wigcF6SEfZtEUoUWlvGtsDTMpD2pGxT+OkJ6IZVS5cf/BFgWMjxGxruDL+gYek62A4xEFDQ4e
zBQHtNBT/FSCAaVs30OyyZYmH/wvYCo0GsdmW7F/uww1I9ZSEjpixbIwTbvR/4QFm6leyPtPoopD
42BhuxLcWCARO+TlasHrEdNLlV+Zb65lHzk8q8MowFoNWgShO/ybmcV1ECe3QSPeBnr2YKJPJAzh
ypwPgfYk6YqrKP6t73eS3eAhGRq6g/67jd6ybVVo3yitV5jhbm5+t3TAjUm7LlrBzqvHJr03pZol
95CFCB8tXIBhqbGTGSmOgTZDkWkPy8x/POAIIYKOZaHjlSDgMmIC4/fzPdYF3iINBOMF1dziSsZj
vDdCr6STnLCYyjG76I1ga7Z7RGyFUfw7+qDy9eG2xHI2phcjt/22toCeEGulRmVjOUj3dN/12XrC
Zq+e6ytZioBOQMPX5lUYJK4ggVqYMrvHwybElbOtMIZRwLAhYGGqr0PdOLLY2/FQbzGqX5XDCyJa
xR5M4EgTvDN2WlD9iiVqjrSZh/IxbPVVTqUgREQkTx6yydoqVu5mMkKbAfa67YDyAbIRo+mm1YDv
0T3i9nL+kmbl5SzFdiCmD4Hm73Mzv9H6W6W99ieUlXDMkEElFVW9mlWM6RX6GygUGGhM1UqEplk3
OJGSr2XjL1bbiIGLTmPRJLRwiixFvBrvJs45gMGXpaqiIKvYo4/SDwWmtKu8zIz2uYq8kiHvQv1F
YOlkibUL+IWhuGvwLgn76H2WEB4IIgQj7jGp5M645hSHK8b6mq+TEcZ0Eb30iYkXYHiJIZUzK5Y3
zZIzmG9Sy7ZE5R3jiNVs+XZlojfnV7dSTt0YXwiqro7Iz30SZwXDsUpBgUvQD73hUxuS3TD/o5jt
6zDosN9+Dy19jepGwvBi4bC1gAMm5kxu2MmTZlsCUl9Cs2kVpGLiF7WXtrOWrftW8sxWhACHJQ+H
SSj4eFJRbRsFYx37f1sT2lxIpxX+tirIrtn7Tp423iR2LrlZp/BmQrPnhRGWm7aWRs9ZS12rwXq0
kNxMeC3k1PZr6XfWFzK5nurgpIqG8mOG6V8mQ9eaRjerFlDXvYET7mJGUfbJ1VjD3ZlY2DpthTC8
x+WZhTFvhlLcK0j7mWBazHK4TMrZMZQ1NEQ7gJXXIEvbyfOZ8OVEkYHYRYZNpMMxVCh5f40qZlFL
C5C0qO8FvxXxTs8f5UW8JOMkRlrP0FCkiW29YOHFZ1K373wBKnUilSgTqDY4ZPM4kNSxA8i6BYlS
rbMwvsP5A8pqwqHWo2GcC9qdUqpbgBwEV6qOfBolkDHfqr34IFR4GcoIRVpXyNHb+GOsxDJwY+n5
56jrO4Pk4xmND4wgsJmPxv2n8D0C6agAGaFuEG8WyZsQ3OsAJsajSItNwXnowcl8AXfyBZS4DHgU
T4YSsIPIJ54099Ft5wm3uIk/LuIfZzOTk3G1KqFdDsjMQFr9aOaLXKigSuPkXENEzG6V5h5wliDj
D6DBSUTEsNGeyua+k7D7K97kCcZoZ13o41UtR+sAXH2eBMBjU/1MqPvBZPsW8X96siUS/vTRi6lJ
8MPiyZr8CRC/LZaXLXh+rUT+QLtVubpHWVrlKECCn3ZK1C1KYz9aDz17E6OZdaS9hfJzj5bd4gcU
tthQ+joNh8NU3MZ1iUTulVGgW2HdNvy5BMACrJ29+FC3mCJrw+RZAkYjaE8oaOJlAtgoFC2wMDZ8
3R6R2fXb303MdgxhpQHZKbRfkYiY+J8yuNADgyfydCqelnxTGdKKT7ySiZRS4RB311P2S4bYdmaZ
nlw18OFBddFE+tZByqykxQ6bhk4YI+A49l5YWY9zlmDu+GrF1a3pD3jgoORZWy9nhj5RL1AoqP2f
oY8OkEmlHgImPUQk8S4rCndIyNS68bk1biL1r6AOK+jHdo8lbIjfp1llTtDXfOiz3+Dkg9C0FRdY
m0iS9HXVxMasxFgpkWkX2CTGAoKw5Va3DnhX4AWzhtmBUgm64ppB9aQX0LUDathC3YmHMwWOE01s
TrZPj3J0slXmXEgaruG2BKEvpxrUJIWLTv9tZGirnjY9HPJNp6I2piJGm1aIPTV7uP7Qu9FrwnFc
k9cxroZDJyPP1V5aqHMYU3upzrc/z97JXB6hHMo9AH805ehBu4l9Hvgcb23+IlrPKsa1OEiSnCCH
lBbOz4N9lI6+7etFFwG0jUR99CiTnwVLU9Oez9I6bY3+Oz1+RAMxU0LXBHHoZM2xJ9nlbeGAyDhX
HznRBEQTj6KPSOkHoucx1tKcwE2MDaOX4e2Usj0D5dAA9K5KeCW4+o3TU1TOKwElgfABN6Rb0+R+
5hLu4con0mDnImKhquhM4ZU0JPc4tdsk1xjb7MNgOrOETiT7PKyOiB6tDYDAR7sqmaPQarGWsX1B
BAEmrBZ7twTZ0zNTsvye4ynht0MMh3YEruLoujHzKdTncqKYE+LNlq/nHMpMPu0KY3gZhhpdy3ab
BOgEVe21IrblSkXmdoikM0vj1N5delPoNYF9+FAn/HziK1GZaVgpAuzrtoWErJd8tjR/8k0XdJ2i
Q7SiZvz1eOjwDJprlW7KiCv4Foyd12D2N62kv4viDf6lwfocmOtUuREZxn+Pubz2p4usk8NIy2Na
Rkvxb9E96iWa7C1COPWqfyAnPddTOVUEhKxNXAYrRMcc5euAJc/SxdUyIK4kKVhbq6T/KNi4FZ1Z
oCeQSF9LqUeXtMwOB+hJKXXRdNLW4Z/Bi+9KPIWIG1DGkx0+qYVUqn1mxZ7aGWhSLlQ5AiSq1F9f
sZXmOJUGGtiDHc028rDeUj5GWHxE5wkXEYRl9afAsf6cGXc5nI53CnAkjWMduohx3NoJjCibfKEj
DPmQiyRDo0DgJihDIkssXZGGb8FHX6FTKbnmGU6jfuKcZmPJxsKJ4RGOq8i1YNYSCUBgpynafPGF
nHX3ccwZVj0XhnCR4WdOAFyBeA5vBIOKUJtfWYX+ZPnvzSTtsIJGOXlYxelDr+CMoePqUqD4iB13
MO0iq7RxR1zJCwpaQRMjT9GT7tN3pWrtTEF5O0N9XjTWumzt4hAhTHXERHy0xURZJYEJmqNBIaxK
/xqRcIvBKcxucFvi4FbZosR7oBpdti9mHj6kxfQk9Hq36rtihpX9v9g7j+zWuSRbTyXX30cWvKlV
mQ0StBLldWU6WHIX3nvM5o3lTaw+8P6Zl4JYYma97lODSyRABg5wTJyIHXtzWg3xviDaFvUCAdu0
ON21CHOUmbOJu/sYYChi4ZdJn9oVm7ku+vH9Y91HTSePddx9MAHyyrCZjBgzHBKn12WA22786CF2
1YdbQ4BsHQyOEUW2psOmu4BeAwqO/lrLTLsEAgRqg8DSqGdFbbkXkHFKZkaWb1025mIXLGpFWobm
iypBOZaytbfEVSSabw4A9DSX5q1hnphAjyWlSGrAYCDuUT1TDgM07epYzAt3DsTmTLP8CPKf/lwP
rhp32AixNFMK2CTxosVSu9DF9qEPFCiM85tAJkraCretnyy+v7fH9pbQYeCPkUWyuK6Jd6GH5lDK
GVNuqW67FLqeDK17lIUIyKJ3KLHNb1H/0VAajTZZ6J66JeOj+/xoTchmMUu8HJ/wS27Qz3XUmCKB
QEh0l1oDFb3xvWLgDUfmGcVsl4N8V9QtiFDrQgjMs1yhCoNxfmrGkifXwUMBYzXWR7OlA5sy6WJR
VFjDkBF0brx7gMaz1EQC0Lw2LQRgxUVazFu8EVe/Edyf5FVOzNPTaQvjICRwJfY5L9a+z9Nl6CZy
YaI+OROkdxWRgRx51bi91YYXp1cv4dO6+f6hT2eqqb3xZhwseR2iuwqsC0TYrXITA5zO45fIZ/dO
+JVBf6J14wJ6+Iin1ia3NpXQXO0arBnBjeNR6BucMPBlfphaGK/goD1OlphVJWHBDRUmNi24aXvr
UaSEiTjNFZqyt1rcLEwle8wscel2kCqWqFlcasEwG7T6uZfUC8d7kGpx3gjFUq78VeLCitC8aN1b
K173pDMcHQ7VvLYtJVr2BUS+iKskxl0WFydaM3UPpo2ZrNl6oeuEV2iMIp0H5k3fXg/pBzGz77vA
UStjARsEXRBIT0EHFmUxTTAmWRTyBmxWkW66p+rEzuQTdJtH+/aBocl+wqUAqbPIPBKIiMCM3+WZ
u4kbaWb6cEvmwLGdE6vF6Ft86W4HBie+h1mpbU+jHeik8XJQm1a0bNFAL28RlwzQHBeNYSmlw4nH
dqydOJFUqIJfgR9g8tgEJ266qNIB5xeXhiAiTyyucumHBWlTklikzcz190/wy8w9dhTmjFFyj20a
lYife30oOGmcZio4OejDcj1d5em7KkWgFr11av3wdSLi6c/A6uduXbydMH7sLh8alz8bL9M2aV2B
ajNYL9W5vIUbtHwZSUKDSwgzF6ucgPpGmdejo5etTvlaX5z2fdthWRoRAoBkp6weSuH1cqHJcERm
wQ2eDepHefGIXlrmB4uqa2xP0baFWKDOEAzXfeY9+X51FujpierkY7fB5P5rY1QW72/S2dArdhw5
h4w1UuCxQPnaLVRKzfp1G8LD6QfXRSstrDBcfn/7j4xerBIPHm/ByJT2+e5HTRWETqmiINPLi6Dp
bF280huCcHJ4YoE2xwf5aTgRONoXIlp4tnS0iX+QNFlVauDtZo0e71AG3AGZhOUaLdsANTupJgpQ
uOY7NHYzMkaXQ+3cpl3dUvwZo69ALnxeDdlOjl4GlciSG1woEhp0DhrfZI81ADhp/NxB6pDKHck4
onzMSU2mPVeJjDMHd6chX0jKmDGTYljvhlWLWFPb36dhs42H4N7vg/MBJNfMbMH7GRHc6Y4Bi/sQ
z8mfwLiGtJ6nzEN52LWqH9qtlqytuJkrEdIzjoBf2y5Ky1hXNRGvonh25HpRw9wtBMweA9LFlmy7
EhLyyM+QCYmL4l1HGjyUf2g+IhXIfrXWsO6LlGwKBIdFk28rgySLSUF6aJ0B04ENHp5noVv5UBo5
PTpRwNW/7w9fiCiImqiyTFW6uv+bAoIKnRJeSoHZQYByqsiJD+69qRMsTcXssnU+9KSja96puQx4
AGyLxNpfl2gaUjn5/aVMt37TK5nM93piORWQQSpxs48ohMUQIQzDPDHHf537Ju2djDvgHLAjggSA
ddhfC68jA69+iejTztueIro4bktRWAQhQ2FvN5ln3aEpPSkhMzoGCNoLin9X8LlBz1Tcn0JAfp3X
xnYd2JpMq2odFpIJ5AJSDfSV5gpiljH1dj5M79G6uvdOwISOPqwDc5N5xIyAmQcx5tQoWUcxqeR3
MT1Fr7Vf+j5PIchcELmUwAEjwzqNBoSimfUhgYJZ4AkLrW5dW3XS17h3g3Wvayi5aDMxKBdaQXx/
HLK6dtUJxFN/0uHPoAoaeRJgYA+VH5GXIgenGqtB0dc1okJWVe5cQmBeYs5r6xT/4Rc/madBcRH0
LiqhGtbYz9OspphlQPEjF16TyjDfOpSGKlde+W21g3H9+4EjH7NG1IDSUvCKEEdNH4aotmbV8DAG
vyoWaletWousTn/fxCh4De4WKlkSlBA+AoZ3kuSs9xha8l1bRquuGPMGdxJA+Cyk0Axq1FyAU1/6
EXQt8cln34pnUqWsE73eDlLz71bHjKMeoDdwRDimvsaozcAHTgB8HcXVEEL/95FQTLfDTY2uAliK
YmUuvr9bX1ZADFJBAG6d9YlqzMmyhBeJUE45GGjlvFijLhC2axV4Ke7O95bUU6YmM5rltZ1kQepL
NbpxbkTisiAko/rvUfAsUgEGj6+qsGkI4l2LVlce8KBcIDi6sIRTYaYGV4YnXOUxKoGEZT3v2VGV
TatmaAUSyDdGlcYeuee14GhnUnoVIAsQScbChR7WjZKzIVfn4/95cuOlr3kHgaSqzmqAgynRF0oR
sjp4o1jkYRisF7EsAOk8nbgBXzwAFYA7uN29LAyRtc+joO5bXa3qTEUD7BxoB7ug9sQtPjYNHT7M
yWzeGJXRGTp3uPNe4u7aBIiTPn7fiC+h0LGHHtgwx+zcwR4xKS09R8J+XDFqcKVQVEEmP2paJC9I
hMxHivRTYdDjzRoTGSM70RcKZoTnowRaU2OWSVd1SiI0gh7j/US7vuyu9+36bWTsvQftUoCdlbWC
ERhll6mFDI63RBYYCt0ZKK9hgXxFuzbqE8PvSzH8r9v52+xk/PVC3ClRyPjr3qo34iXuA0wEC39L
vA0wG3wLzUJduleAWu779anB/wWVsLeualTHUVwxyh59bjTBLEXp432jzVW5IJAWv5ClmjMqwvvh
ggjKxr9D1nOpzMGi7IzN9zf92D1nBwKzOcHIUTDps3mwWm2Xu1T5t/m51VPF1Kv/ixFxaGHyVBOj
KiNR5fZqrQVPH6plYrxKrPjf3ZzTeQxmbuJvI2HUtN7IkRrXVORxUKjyOiyUOz9P7NZz4AlEnGxo
70Lj7vtbt98vfHYG8G+IN+AGjNzS08BDUKeyE3k9HMgu+/EGaMnMN0XUJiqLEE3xkgjxjzJQ7n2D
3KOqEU8uOsS32Qieh/K7nHTrMh6A+cEOiDpA1DkVENhoDTCwnRtNfmkaP3wPlK95GyvgqyQ3XqF1
tQuN4FEvHv02QNM2P5Oc0h4Tt1ks3Juyt2oEdWE6xomUwBf2BCisCWqyU6PaZL9Wfe4oam5ZkR7C
9qTd6itDninrYAlwr5iXMCgsIQ6BsGBkq0Cg4AbkwTxfIEtwqibqS1J1fxUGfgVVPFzQ1P+ShyQb
XINVI3PVma9epx3eq0dZv1osvQDFF+CWwXAlg7FF2FO1wpuIbKLrZ3YbJiu1gB07QUtH/NCb4pIb
11GXY6ndXEZuewzHft9DjszU3LTflzvl9Rkgqi9GTDsz2tgJ58WTeD+shUW9TF7q8+ymvlVLJHG/
t7pn+p70S/wu8nGwtelUrE0mNEUNh7KsuEkqwD7HC1ZSWz5Uamq7iR3qGlOau+rqq0xrVqpwKSfx
zKQEsEYQN7oXIX0HJKYDwjFEKBM7dI5JRTSPbf8mQ0tiKtF8iB5i3LrECmfNyCLTf3zfgCNeNrMe
PGwK/jHbwGlyIdDNHmgmDTDqbqcIxYwtn5h9UGIA5HbXQ4kTiDd+d1sY73rcL00Ttm2dEl8/WoQg
t2CGWRquNPNTaiPRW5T6DobLixikZ5vTT4H4fn/BR5/z4QVP/CpQ65B++wqSYhSsS7a/cO8dZmsq
qtGiRvyjPysf5BMj8ojRz87MOLUfLJc4SUVgminF6XNpORqt1uZViQqYugy2qNWtRzGm7xv6dbX4
bHKyWhRK1TolhJSzUBfnlQYI6pSFLwUsxJ4+uWiT5cJKB29QPVw0bzMC4Lq1swYoPwvt8kQB76m2
TEaJL/iuIvgYkkla9z3C3Hptf3+7cCt5BtOhyKZ0H83Q2YFNVve8HxpTCkQQOKSLpe4xzX9KsjfT
hPvEIJ9rPucowTpQiA41zAKa7zzXvfKksN8x3Q5sDFJ88UcCbDk1zVkLUC701XkOjZNVeuf88Apy
rbk1aGtJuUJ4kwJgwNFevoVUeyNX4jqU0mXd59dt44hLxUGPOEnOQRGLa8cr7quoWmgZe049bzfA
dtdV7q9rYMdZUd8HbmobRmsbwZ1aFudJ5LMTUqul0yYL3aV0iaU8tDTyj9J52/kbAZ2gqHuH7GrR
OA/FSBdftFSX0zfhwQ7DKzdEURmIa+npxaxtGvZz3oUTI/5V6oRy2gsISGeptSm1M1G0nRzhHQTo
OwShQ+JZbZksNdcB893O6ubDEdeiks31khqI8FxvGQPOpeF8iNGda11V4Ohc/axKMzsv3qS6Blt/
h6DGTBkzr4TJyNQtBMdapuIudJ8rjQgXkHQ5/Uiz17YGlOch9jg8BMFZka39DKYw7dbMdknyo42c
Xa4jKllvZMm1m5xBr2lzLe9A8MlztwGvWz56SJJF2tXgrRx0WAfGJkAxiOWVEkUi0i+AwpdSrc9j
gm5WJtoakqyS5yxVgIAifL+uSQknafA4uZWbn1XwkrfDLGuCuQIUH2HBFBh2OQp0i2eC/4zsiiLo
c0engQE3BVTCvj5CuxA0eSYVzw0VN7Gxo6B42Q7IyZMgor42Bg+iUqwydsUuSLdFVZyplBU57Xs6
XIpgOHTpKh/eXCfdgRxjOw7U3riLVArI+bdRmX2fY1VaJBIR496xXSS68WDscoQSp09ifyMBWzRh
/dFHojFwrHG+EB30DdtsFjYffvhU1Y+K97NThY2CvDPY3dkQXmrtWaoYMwPGvZo+VEUBgAFqicA6
m9LaBOHfsv+MywcS1DOhuWy4OVJ7YhkFUvhl8KpA1QwNtwdtlC+5zMZsctDaHWwNUlvvpCS4EPxm
mcCfiBehlVfaEOl3vlx74OoKyHqyrWSaF4WZxQu9a25Fv7pyZPOqCaRdZeXvgqf9EDrvrBLRNtNq
lDcVv5vBOhKimN3maAaH1J9kOtgGEb4VF6f6RhWHF2kTRghLBwplWHH5Ml7UzFQLeWnqsEYIbrqh
SGRpaPBhCmgQEgyO3Gej2XbSvRnCWOIrC7not6AqOgpGm+yKIsQq8a+yJKOgs0NlHviEr5hzP0Ff
jSIjJ6gTNuz+B/SgyaxVBPxPmSoWc55AmKfxm4l5n+DJwjLXlfdDeO+FrwOBbz90QW4h5wx23HQv
ap0KiBjgcvVYj+ARjy5nQGfHrkp1VPq3hQrRMwJ5frJVCgWKgnTliNet/0KR+2ww6vMOAfQAOc0W
ebZGK4leazCi4CaD5wM6Mus0+HnkbUH4QevCkQx3ZlTWWk+LdYG4eWb08zpAfid4zyka9NKfNXQT
sblTYLsm8LpozRs8ab2klEfbGoprl4j2mR1M2Jcl/O2GUtuVkq0rxzqrJMjQOrDYjbIrGuFRqt0t
JJEd5OfeKEuZMc6VFGcDTVRDDJAMS1AnjtEn2gbS2shRYTWexEhbdOKdEYKQ7ZjLyToUxSWygugZ
U2PFXa5T5Bn7UQl6F6rpPIzhZLSY4zKwcaYyz+CNdmVz7hA4jJGEC1vuUJy5qzKSb2sFlgUFTvis
Xyk6u0cSNlEevCetvsob5awyRDsIPNukBMEthlkB9J3djS1So6WPYqgqOnXZvNP0u6EcmF8D2zXC
RyvCcTX85QC9e6hXM196FKHeUwnfiQGlEtzSHDAHawUyEgj6FQjD8JiN5IfisD2QLzzktI0YL3II
7xIY31LRnMutuTB03w7MWwpWmbaKmTluZFzEk2AE7Ev52pEfSiO9kePSTjzq5RzE+yq0+hgLoE/s
2OhhdLmQ4e+qIKRO9R2SKLae6AvdP++1nxH6K+RaSv9nId6loTyrqmFpQt+l5r3tlCspOmu7lRbv
Cvmnq4srOZY3TrORvJvM5Ho9Z9Zl3srqb7TaX6hJPq9HhkYP+eDyJ8HluDKR8KSoEZZUiXVKLR6l
UCKJ90OKrtTuYXDeE3HRV5fgIBmDAl3/yXFvRrqu2Dj3xBKY04UK6fngUFlKKleD56u4LIl8UpAW
5O9K+hDrP5LhhrZYRNJ6cOFVpc4ixOPaewVysgHHRUkK5shsJjtU0FxJxUPBBN7WEM+b9SKrhnlD
6lj25bnIntQRDDvyIBgUA7vjy1VE5iq7aNR63miwD4O9UsdCwAhkOvWCkQtxalguu8hcdnm0jBwm
3YrqER6W3ooQlcVngG6YjG5rVFnK9snPCUclTwkeukHAtyg+FC7HCy/hP6H00F9q8iJjm1wp8U0r
Uhx4AwwKCOwwZ3uJN7EqrAfHMAF0IzSEBpAYXxdJZcfqykVcK2C5Fc2ZYD5l9Fy/vWxVCZg9qqrm
a0Hk3TIv8uJSd37I+SYZPnL13PQQjI/t2CSJpwB6iG964yHD+1IleHVxdpIutjWf2j31tld4GPqr
2N3pxbsrpbZlbE1zVWcIKRqwYrmhnTWPRSjjD1AWl79JyFi54gV1V3rzOHCbRdbeAoWaxvDXUojg
qe6eqTUM7tk9taDzsqK4TjdhsIYzJLmOBcH2dLQTffep0ASJGrp4niKcpOqrSnwyQFUakrdS1J+J
9aS59SJFXImKPPjiIWqKnXU/hGvfH27VnoxmQw0FpFwacWM3T9ZxWS0rpWFciXOl/5EGBAohz9ZM
i4Rn9d4InUWBgbNk3QERnuuvfafciHH8Itc1rl0NcVEFProl7VaETMZdFF75lcP8hLxcNlDkJyAd
n1JK9L3HfGTJpdCb1VakPgjR7skGQ4oTxY9z/OVRk7ZcNWhbjExzp5JTX91ylRSiSQAYWyBHJr4/
2QllyOsG1y3X8WzdzWCcSiOMV/rZ8/9sYrIl7CqP/HGGCXVXQ+sVLtKVchPev6kzZCn3mo2ye+Lm
Hd07HTZrvLsHO8Igl8ReKbDpbapNiRRsPB8Jsk/fvyMx00+t0ychaE+Qc1nJsVTZ/U95kVyGK+8n
QqpvI4dYajc7JI+JZlo4P/+bRlI+oJO/J1f/JTgQ92YGUXRJIKryllUpbjOnu5bc3HblZFUhni3q
1KX7zjJNrRNbxqNb7kPbk4cq6FIx5BK2o+E2a6ixQY65SvtlSkU0oLy5oVLHPLjnugewPymYObsf
Apl3tcNlVsTF94PlazaHGNgYCCNMAnBjihwx1LxtvbjgTrBXUv1N4TXA7iq86OjEvv9ozxoB+3jB
xLNgdJr0LL0YeqPHVHLO3LZ2SDdoK2lBTnP9fZuOpI1p1IGlyS2W5MhwBxlLpfWoi4tuoEq6Oi+M
neG1Mw+G4kz4mVcvWpvNZf0M5/+EffnIuD20PxlDohsHUUr+j1CO8ojTBmVcvAt+istkgbz7qYDm
0Uf4u7VTpkOtltkNjo8Qca2Zpd4HrTpvmlfPPfUE90SW0/nooF3TSITpD4OR51iSr4O75E5YFuf5
Gi62ub+OF2x25+zOTfutX1Jk5q8asvTxY3ABImvZUio6L0+pZh+bHw+vZ3wOB3OVlyVWpRrcZz2k
JKe8K2RtDoz81Gxx4nFOqQflHLpu36TZ6qp+GXW5YYOAd89/ktdIpp8aJsqxzqMimITWDYTR01Ru
YPqoRvhYMy4REiEkB3x7N1q0VsoiejZvvu+sR5JHYxScZCacVlid1hiBISBjB06L1qnZxW4AZ7Rw
F7qtrZR4ltvisiZbBzR2bi69hfUknFjk1GPr6KH9SbCuNIzcV10eYhxZ6Mt9DNTm69I9ngy19Zce
sL0hyuamUtgaFXt5/8MyXqLwrYx+WuGKMqQFvrdYO3YtNrMqJnCQO/OkvunZNCZ4KA1B54RKoTJn
dDgdW5Y63WUNeZSwm/dOMlOgv6iu9XJUYDYWRiCsesFY18TTIkrvBqJAKi6KYxgnHvSpdk+mQzeF
gyfWiB2iPhC4T516KqJ8dHQcPNjJLMiGQOxhZ2V0KNuwLtel/qpV/QnIzPG5FvGHEWsFP+Q0Hd5I
lHeYCVbY+RqEGn9Gdr4TFsSQuzNYI+anSe2OIJDGHvvb5HhnD4a9boqOm1tEkMccbwkJW3M2QAoY
LfzLU6oWxx/Sb1PjPT4wFfhhD885rYNbeZ5pGY7BCZzL+Jincyp8eYDRiPlA3ju1EIYB/Y3hl1iX
Pij7KoYOl50FGbx5Jjer70f7Md/4ELww6RPtEGl6kI+dbu8bV2t4h/by5t+bOd6o3xiJyQIoK24g
VmOnyNMfIsGcQdgV7K/zrJlpBDu+N3a0Cx40aj/DHTwkoc2DxEV7mM32LtsotruVblwsjYmrmfxI
UGhFuOt7o8cG16HNSVC+7evBzFVsZhI6YO5ZCnW3JS2/N/KllH+SyNgX7R60rPA6Co8BNc+aZWO7
a2MZXzt3yrUDX2TKHvvqe3PHHInDNo0r04G1Rpe93ndokyJcu31myzC5BCaMFfr/Y9ppn6I9sCR2
ch8noyXrNrgbzttVtzbKWbrTFvkGofCRQd/YaO/fN++oA3rYvslQ83qhMeVhHMyrEJ4Cc9NtIaTZ
/QuKJSdNTRY1Xa7+BAlFzrMmPpSZttUS4oyQQsuIxsjmi6SvSvmucvAjkOJwCF9AjzNviidBdpd9
2mxTKHYs68X3b6Xk3jDffEEl1YzcdEHcUSSVn7eASivoSi/URIJNzFx3lO0jcmRbXm+HQBjFQFlG
5G87/9IYEhhzBuJm6W2mPKREdSr1VpHTheXeas696N/5PTEj4SXsghkZ0cVY/RMJ1SIWr8EoAg1Q
FhL5JSG9ktJzQ31S+nTWhcu0QH/vWRD8hyxsYURR5jGyOtYAaU2VX0lafgMYeNNkETGEdqdn7wSs
N20yzHu/Wow5l8CivIhMAnRAS7Ifu6DWZ5nuLtQseocAmXARHGIzxyKyEUpCajtduWql/KoO3Q9Y
BZd1Cv6RSizXBAOZKk+h8jDA4aJxN/3hPs1ve1IvBfmRXpG3UNutkyw9i/v840TvOuYlHvauyXqe
iaXhdGPScSy2rO4Q4FgVC2WLEN5ZtDrlJR4BMXxKcU455xujziVrYARB4Q+WAjYIMoEX1qU8L2fD
miBc5c3DlfUC30vLdjreVGtdgoI8tUkLLr5v+rFFUpMklVJ41M9APX6eNzKzUnyp4VqEvprXIUmm
+oSTeHTZ+m1hioEwTMQfVA0L6qpAQADKzH8ppHPUFz5oiTaZ1RW3l6ERxM6IbQ6uFHsUR82v/YVj
awtt1dvJItupyzGVnJykOD9xG7Wxgx1MijIpNwg8MR6iDhQ6qa1RMfz9kzq6Lh/cx8kMnxVCpcrj
SlmX514hznRXRqvw1q1/Aqb83tTxVXmso7SO1uPAnhOXIaI0s+qtsc2tss78JclHaSWsiq1aATBM
AvuEzaNj8MDm5Bbq4KClLsXmSM+ro+4WDDZuwVzHx9HQADzRLY+ATBiFB/Ym9zN2LM1FT2h0p6I7
yHKf3Fd9pcGuN9/zAlPygyKMeV4tclvd1Dby48v4Mtmd5Ag91e6xax10nTr23SIb5x792lkl9kgs
rdsSkr7Kwr/9M/D5H2/df7of6dUv57T8+3/x/i3N+sJ3vWry9u87/61AkPZn9V/j1/552ucv/f0y
+0huq+Ljo9q9ZNMzP32R3//Tvv1SvXx6A9jXr/rr+qPobz4gmq/2RrjS8cx/9eBfPva/ctdnH3/7
4y2tk2r8NddPkz/+PLR5/9sfksiA+Y/D3//z4MVLzPc2ZfTyl3XaRi/J+5evfbyU1d/+ENCt/itk
DQD5RtF7AFQ8qvbj9yGKJlDohNWf6m2cgiQtKu9vf4h/haaJWLWlgbhC0Vwc645LJLz2x0aeGnDw
IjGekc4JBth/XOKnh/X74f0lqREAQ3Sx/Nsf1ue5dJRsgEgCaBRKw/perfJzXwFG2heoips3VB36
4RZkliss3OxKUD86a1OxZ7P7RSttWjiDsrMKBsQBiMO8QGlIu0bwdtAJRQK6h70Qv95uHFTWXlNU
9Iat1174Cch7ssUltMJdc6E4d5X6Ij3U3bUR3vnZeahf9c3OUzcgf3rdmmX+pZUu+txuiiWZVpdF
vty48VIEl49GF8OnvTNfS1CRObz/a0N6hMkSUANZHVleCB3pkCBfKt1czRd9uxxVc8MMxbS54j6k
2n1/i3R35+PykPQDAtP7YJvVdaXd9lATAnuSF0NoB5qdtYsWStLXWLnE/xFvzHvhzH3Y95b/P3D+
GIVf/udxM39JXt7/7/85HDLjF/4cMZr8V0gYNGJP4h6ZOdKH/WPEjBHGP4eIqfxVUknrUH1nqfw3
Dqw/R4gq/VWHCA7gsQ5Rus4s/W+MDwQrP++DoCKBx4viPp0SDkuHNXiyisCF52eJaroPgtDgYyOp
XPr+vVwkCi8Hb/5xRGLndM+bUJG8e3E8rej/PK0L5UVpoDRj1lF6VcWaXcp+nM4LuYpsRw2DVQz1
yW1V6cn+6P6dllvebSqlh2cgZ/TrjP3B/WmtAuAspqrt12/sLaTUVcRk/nXBOOua3jzLnCyC0CHM
/vGvl7srX1HiTRwbHQlzs4PvXIDJtW8cdd1YA4lAyoKjeeqwWmtNX6yr/ftGuAhyq7yOrLY4U7QU
2sxczKiwq7OHNnOo8dNyHF7DzR58NzPmEtSD6BxzNCq1m17wJcAZhQb+wzNvjdSK56aXQlAYS8Zt
lrvxxqpLihTHo63hOzdCvdsf239ipWSus9Rrt61ambemjz0ZxvF5XBnRZR9kS6UQgKy5abEVipxS
vl/vkQ37+u/+UCG1BYgRvgSWs4hm+/e//oXas9ha+1/Z/7v/1dCEqjgsexS6WiFeizk7k1JO1Sto
l9SrPhTbiwyJ4aCxlKv9SwxjbkYN0CKK0vQ88yNro7mmt0lHxS0LwrhlpTjBNQl/PL0+6e5Tq5Vm
2Kqf26K+Q7XB+jCphwkrSF6NTHVXUt1c+ghEXhuFVFyXpVuei0V3uX/Hal1eJ4Zc7D9y/3mWYiHG
qPDFyUf//CL+oHKeD311IRlJsxDLPD5PZTPY9Xh2djm0DTCVcKeXsv4e6sJNUHUxyK9/nJqPpyYR
sHwvd5pHV4Gn04iMdxjLb4LEDC8UebjKmrjc6a1Z7GQt1ldFVL3s3/3+vEyTqiEtM2v1wf91qjhk
LSih8av789So+9khE7vqqAOjsknrBbtr6nDZIH041xPVutCz1t8pmRVAayk3r1UOoMAvqudUZxhq
PbVeSRz7N1YACsVjP/6qe8Uj6qLpXaQYztpMa2OpVpX1kGbSan/C799uQp0Ly9QTv50LTTKrIx9a
KvynZRUgeNmocXRZQ9sCpAQ1SzcWpFfUMwVJjV5jq9DtIWitMzPWrcswbKnUFx3/AoqXflForkxZ
byZvw/Fl/9/+s/1L0+caWqNHziHVXm+Gor00Y0deiEai3VJk4F3krXbdlq5+u/+orKTrool9mERE
7RbpS3lR+Sqr6viWGirvwuqMay/kXZq1w7bVnQuz9MV6VlBfmPeRvE0F10ptJJ2l804ppHMD4cVf
h2PwXttfb/eHpUipccP54v7I/rNfh3/9Rps45VrwBfdVSit74NqeoaBpbDhRqx1MLcN50TqWHdZS
+5RJ6aosBP9dcNqYiGJX3waR5qx80UPRtJfrm9qEbHd/yudfE0uh2pWuOJy7YQjYsNaap9LKVmHe
tLte8bJV1JTrgR96FawA5JcJ063Ifxf4UiAzAKm+BiBCmtrrfvjsp1ZDrHUg3uRzvbKkXalU1Xmv
iBd5XFH91hSDtAsdf+2g2n0dmGJyXQ2xe6nGEsCM4s+PAiUpr/Rwtz/e+RXzWd0iJqhBpuHlknaG
ZIp+tv9v/yLAmjPvXA/5wYEqud8H9m9BI75B4tWufOrIdmEdJ3aQAFyRBMUACM9L5kXAU/fvSfcE
xm5/5v7Q75P2X3TIwth16MPKtf/O/kSNWssyrx56TZslapO9BloKTWykm5deZGqbtveTldCL6q0v
gNl0gVO9Rw2kw+O5bgrO6fe5vi6RKQjzy8RLt13idbv9CxNwtwu6PiSqoXTudjy6/2x/1B+Pevuj
TaK7276Nf33XJ+nTQxXjANjfH3G67NcRzWfPKYI21so+3+aekRMKUgm+7f+NBCGTFvtD+xcxFHJg
bftTVSiS9if9Pnxw+q8zXcHKF+VYExhTrXHTiFEFECaAX0mLqu3+bZjWwZUP4n3/bv9SRGWyMnNX
n9cFXJ70PmGueL5+KZesq5Epm0+RHAxzFaDsuRkm/l0TVbtOisMnBUbkzkkXzLT+ViHEdx8Y2Zki
Cfqzmpit7XhtejZIvnIrV/nt/nMpYE2O0ro9r9wmuKly8U0bzxczgWCrKeg7x2z7q7SDS1HOOv25
bX3Iyoc4wSGGeChmhoXg2rjJIJ0H1eqca4KbbcRePgsU1zmn/MhBa0p0zn+/3f+3/yxUV7oVw80/
nrX/9v6//cvvs3K9vwldsVjvP7fSQjnT42FhCew2EHP1Xx2hWedFnT74td6vACo5K120+h8g7bZ+
jOCsq4Bmj+v4LXhwcss5qxM96Fh1vEXYkCoUBF1bupZZP8tItsGP/CKLxDADXw02eHHxjxCebrlM
4xfd9G4JYO6MsH1LyoQLqST1poNt4dzqmqem8LSbanxx4cJE3aT2lkUGQWeWA0yXBU84EwbV+fXi
ehYf7t97QhnA86KLM+ufh6cnQqPI6fp/s3ZdS3Lq0PaLqBIZXjvnyR57XiiHY6IIAonw9XexGQ/t
PvY9davui4odhcfdNJL2XqvqxTazqu8J0A4XykChFgiX8hE4RkfLNbp2AA9dFQHAyPv8XvkApIji
ek3e2BL95T0obmw1sHksCmwQAN/mzr4A+bq44Cb8ZYpXFmwdQtRdUVxqr4/wCsLaf1mG0Uw+Iuhj
vCGKO4p1eZmBivv3XHkZoHOGQkpQf06zTEo89s0Ffr79fYDqMke52Xemxejr6/rhXgnwL/BcA8i7
Z4Zf8FTcNG3FJ4/AtfkRu2KnqhPNYwlMjIWXaOFeN7X6kdmN9hDpSxOF1RkIJVqgyldtvCTjnwL6
MSABiLzQ2LnrfIBSdM0pr93mNAxmval8VAaTSAYaqiCVp9mPrrIxQs+cGC8grom38V9ZyDCLLQhe
UD4/mnW7OOp6DIyaj3yzH4U1wNxoVV+ehc3uvRL9v1g84X/eBcby2ixCcyUj1t17LtoG2YBnihgG
tXbSJAGUh/Be7SD9HBWRutc1Hj+HXrsJ0LH9yq2UHZymdpbu6OVVtliVONEFVTGscQRs8yi1HlF7
ZDxoPpoKa5N9AggnP9qBbR8rvX0fStX80PW0wdZ74kx65in8WJFfnmsu/oCjN27YPrZW9SNyu2bD
+uCJg/loG8khkXvyAMhYUG/8qHh3oTSm6ahdUg3HsO9xYuiab2WcW8dI6s4JjT2AD7JwCHIaMqNd
dW2EjYaQVwp0VPJbAmDALVk7s5Mj3v1bIdr32CndZKUIWXh3GrYGtqiwbA96bIR7pcdLkmho/bg7
0BVgIdrp6k+6aLSSy4C1CzBx8Qxa6QbqXElZ4FvPUcBbwTRdp4V7qKRwdolyB1SlZuzk6dEngPqh
CmOUZr0xijc6EYIhwoyVvpkNqMC9DqMEpHN60aGaOjEAG/wr81+di1RLloDIslfkfDN535T1MUXb
QBSgfpfLsec/iCrUzw/ZmUvGHlvdfwG3VfqGglCFHRvlHnhoWPclCsDRQpztzcz6ptd4f8Jr6btY
2lkHXrpK1HfAMJlcxro0YFtERn1nW8PfdekQ1nfNGIoGB7xTY+m+cdwWuAsFqH7oe9KLqscqDf90
FsUHrwo49ri41t3XZfvsMhzekhsNFArQmvdQ0gWaxU4d3kIoqKgaG5QtalgWWJSuE7DBbUtX4dDJ
6oAvU1rexQtk+UnWn8WoBh2meYoBpbJwRIyDt48gEg0DaN+/BSHO8Cv9kIZDWS6KOgRtjZ5H8V5V
1o+udKJNqMvil6XrqyP50CBtlBU6ftOtvN8NU5pRNwVrsqyOEbjM34Mtv1w3PAEMkJ1by9LCTlvR
1vZzrqP3y29QhB4ltv1sxuDyQ8VJCcxuiGUcmWc39L6Qr14b+qPIUO01Rk4OwIMOeNw+TMlaHMs5
Fv4cJP5/TCUBBuo1OpacuTYNFU5530UVXYrUt/ZXqg83U6tqINui2H8OpStytlO8b3IvPM5GW0Yj
f+KYIC6TKfFsnUO/g16kW5Y5l2snZxp6nHtpXcKh8E8uAF3EYJsXCX4NE1wfuBzQugNKYlRmk98U
kgId5qSBTIN05EcDiFGsixPjZSjlaLe5MSjRX81BvkGMgJt5yBA2zVuIRogL0B8BUlLaHaojxw+r
8TNgafxJq6LkzlXg5qBPqWBet7UC012TF34u/hQUVkm7L8L2H9HhTTauQ/Ws95Z1dtHJEAtbPXdu
rZ7R1SFNkUyCaOtvkpvZmUx4eS9WCfZgtiTiDD3fUa7JquSUiyRKiFxZYiXPNBdP1TflgWg7Mnyw
tJSVjVaqbgvANBCnuSmQOuxVVhvas3QtPCiitt6XjUxfWhmFYHQbsi03o/RFWcLZ2HZfrrNIT15c
rPF2qq2B5TaKzJMKQO04kCZRi9zyInP5SqGVZagH7CpuSAK4V/jSbciPJnJkvOlKUZyFEx8GUKje
WxLQVA3THyKv0B8SV3NOPtpR2KgifSDz6GC4YbYgHbnhYcC2QBEtlqRL7aI950NwKPrCWwGr012X
4xsSG9+LesM4liX3z6SS6GU86WHyiWw0UJAXo/CNRHzG68dIWMc49bxzL1v/HEsZowUm8QB+q3Id
a3r0PS6BK2e+kIg7QWXULHppvKy5YaB5Wf+PshGUduJsYi6WGndmXYC8ASoBXbBAmnBvdmZF2thO
BqabTzjv6tcW+oDw8y8/CyvudkXeiU1RGf1bibW/a7ryc6A57c7WK7FJWDq8ga9rIT/8Z/3v/tWY
R4VF/9bg9/vGn/J/zEv5UVv97j/md0s3XZke6/YFF2iTTVD4oBzgt5R5OqzazO/2KR/yz50NrqnO
y565E3d3aDQLF6QP0Ae0SXiK8tkxCuUqX93WqO5V6RRPUdMdulFtttiusnp8cEnUbA3II23pY5lY
yFdf7Cg4Aq7EsQ07gecFpiz7TgAIHhRCPWjkUfJea2caqrJwjil6LmeVxgQedyS3ffoWtUm9I+nK
YOA/Yj2MvDkyNd9TGRy9gHaONUEIJPi1aQ/lblAmf7UZdmpEIOMLNuPyVyx2sQIaOoBs1uDQ0ctH
UhsqqQ9gaDOXWtrnrzwrQW7thcOWcmD7F01nPErPZBVpukqtH6lQOlpOC6xcqsbLLzSgelYDhLM+
sJQBnsweBdfgxSVG+6iJM+HYDLILyOMEzvjHqJuAUmI3qhLom6lVAyK61MbZbcuadexnUltUJpZj
RWAZi0yP3fuI2y5e1IPwbIhmT6pEevAL637ZpFy/TGIvR7A+wbDg7gHK0fuNe0/elL9UTrOedfMc
lJ78QlSYnGNV7WcVBYzzxGjVu0y3N83Ttu/3Qs6uK/sljkUvCTahstIXp9Aa0JI9XkkgnzULkgF6
KptFgiOQHWhIH2afOYR0k/NHGhml8Y6xcgq4yjf75TbPDp5qQFBSDGjeqwVwpwPgWjh6CfZMZuHc
ToGF7khDbvXvV0pxWK7k0Wdyp0hyt8YcXc42wOS2UOkCadbT1YAlyH+VG1hjueRvzyMbMG6ejddh
AI6i8enmeRTbUWP4XRe81AytFQJMvck3exAuXutxDEAnA3GvoYkUCG+r+WjAL3X/0Gvdp1lFV6Xx
j49P0N2sdlSLZRVltH1sZVkn0Qn7KRlqubWKFC22pWY9cVl597Hvr5yhzcQydgqOBmxPHXHC9Wfn
xvdWFjlnvrh2zkFWJAXbYwMRxxdtLx5oiCsjPeA3812HnVjxAEq/9IDzejRYj+KNjkQyUCz5Uao/
6eZYmqMtompt5wXosXM0aOig3+vHfcqCNiGTcV+TZI95OciegSNC4tBnFvCp/XoKufLOrBb9teTu
57lYYzfNHFbRmOj3GSj3FHgzw5SClMa4iUpxSLOkEEAjvBmB/GYmmgWCnbw+NSrCrr0bmBcamDNY
l2IAChpO5/sF6cBfD8g6upRdNUU4fWC7K0sW4TZxWiBWtXrsbceEvKyMg035/TYKt3OeKZloJXg9
QGYo6l1W+ViUmTJ6oqFg4KWsSnEhiTwMzXr3qCwnelLYWLnx4LJ+ujr1fS9FuC49QE/Rv74v+BsD
wwK1B+huwA7m77UHg9fGiSxr98UByr/NbbDhMacDi3bZmtEqHwqwEupOsdZS1z2KtnCPZJa+Z2L/
YPZE93zQ9O0RXA4SqHGjoR+HSaZASjHJ2ELBoQZ2sFCAPM5DptjJFbj4PubIUutn78lyM1TMePch
K7jKf80xe7MIpxsCpHo5NkPQPYt9rX1fONs+C9KTMFmK/y5gStDVjS5AldyiEcWwJgP55SquNoPC
SwA2vtgRTbTvg6FqsMaSrIwQ74+jz2ymK0szBm0ZaSU74m1VgZcya1u0GdF1VFTnyA6C7aT0W3OY
0pN/hILwgxV4K/DwWmdQKKCrFMvALwL9REu9EOzEBTOfGyPed3kuvww4GdpkZia3JCZ5vW7Be/Ei
Is085iI+YVPnvmMDP3IHlUamLLZyqPix6SN+1FqcGi8cmWEkbdG3lrt06wEN1aS4spFcj7F2aTQL
O3S1leGLNNlQLpoDJ95INcvzVHRFPmQl8SpjjVMoO0BF7P/uN4fdzEEG0k3/BJqJlGGZ4sDXrX+S
NFnpcvqnXSkmBzfgS3AUBpsklSvpNO7XRJUgsgi4OBkDtv8sIwORovLcrzit+GqURv6E0unqUDu8
W2NpyU9VGImt1qXfHMm9fcSi/F4bxkErij3whKIF6WaDzPJvSRS4ky/X6xxbiUCAyJgbLXB6xu/J
lwxjXr+ws4UBeKIVAAbchz6N3Qf8c/YALNPOJCVJ2dxXQTiimKC7HruL6ujF/mfyT8YgHxtp2zZ3
6iUFkKEM8Abg4Ah+Pec1FVgwZZi3e/zsN3d6ki/N0sjOAPHNznojzW2sD2/6qJr12MLhV2LFQA6l
52W+nv3IGRQWBmAvxlRJisN810Uhw5hq9iNjIft0jb4hPGZX4mcaxz3OcG257lWPhiSv9h4rWYe7
WGDDiZMVy5H73E/as+dYwKhvpL03pA8m1tGZBpuhJjf3pACLA3TB0NnHQTXfKaDwQ+/RMBleQmOr
3pMHiGS0c2KiVuojRz34Bl4nY5RQusgR91Z9j3Pr5ewBYjNvhWVhsgGROHsI9ROPjOaQmUFzqGN8
cRezTFfz8B8+ZCbvKc8s36SYRbr6q59uZp/1TIFs5eMO59BSNO93PWjxN0241qbQNOtEg6aPnBxW
mAEFYlR2WvMqo97c3riEokmxK2zAuwbZ5j5RCc6rf2WZU93oWNqDSqWXbDUbaMpZnGOt6nOLRtMj
zTKrp6lJxvfXW0cCffQkzo6pBpZMjxXFFoBG2brX0nJrUCWR1b+LlSV17BZUONNMguxOyCEDuKrm
nqQoViSRvqoy+z+6klC8fftTjYMz3UVVtclQWwXWot9/qlFbY2Gns+xf8iLx9pqV3gluG19c3M1S
8bx4CCqutozX/UG6ZnK2IlCN4UvTPXs4TF9gsWl+j8wG3C6W9dPKrCULv/PM4kfQH9p15hyCmPNj
lCqc6vQhzonpkpTkdiNqSuJZT0oyz9Gk0xLkGYkVfRAs1TJUy2osgaJBpdyPgHw+lkBpdiQ3oacP
m0p231AFhtdrsszuk8+s7K3hocgU6AvGjAMH0XijC5wlFuIpsht+mHafx31o2sIe9YYwOEo2oKKB
trE//GcVXX3oKQ+l+NDPeXLaI++b5ikZ5yQP8qWoUY+zb36IgX6PnmYNBNRFlR9p0PJfVze6JG78
AqR5GsaeR3C3TJwjokMF3SOjMtUcD6ZyeM/0Z3nypdyUhfw9X/l7C2861+k/bolcpilHnc/Lch2M
QEF6WMTHNtKiaZAgUSqwxwM5KcNfl7M99/OvjWrTzaxqYiM63qQh641OUtLYyP+jxB498/9aFbpg
8EGTO7apRoK42+4mLnRLRoMZvjjckX3w3A8GCtucrJarGv0350ZUxVkp9SKDvtxpep6lW9KlTdtu
0Un2fagrcKuQc5AmEcCEzO5FK4EjRrrIjTyc/IDmQdWBjU1QFB4uM6yBN8IwggtP6+BSjlelHme7
CIc1i7oo4UhKMrsjR/Pg92eSbtOQ3xTi2x2g1iO461aXHqrCv0vawDwHNTPPOstDoBSY39NU709X
KnLxcCy5jXHUs6jQqXIm3RxLurBOgbZa4hE5G6akJPP8B+i8+9OkKuSAKsDOcd6z4h0UQGUBL48B
Vt9btIWC89iqo7tWs8pVU2XD5y4I7qsOiP96W21Qjdd/zRnOqwxQpT+IOg62gzD6vZPF70EpWtw/
G4F335j69zQz0705HjWifCHQWXEKJY4gSdPS8SJdetGQr3iIon8SyacFOdlJ68bjS+UBh43nkVgp
r+vARlj29TEAItX7pTHKpNQynK7R1axD4RCA5li+J+PQuPWRrqZcJP/r8saVMqJf6FKbPdtehcxT
VT1wYdBrWIHyKytRyOiU2LLCCQTgvPALHSgA/HggK101UWUsLM7UpvIsoFuRO9nxb0OjWdNh4zJ0
H5pQA5pZ26QMZyZOeDFC2xn50sxl0BcdapM8je0D1P1MYhhn0aV2wIgDFOMjSVOw1iz7pOLnaQO/
lZYHWnAfwF152RXbuAdMTRSH1UivosJ9jiVdBBD8cUNApO5qksMOK/7ECZyVkfAW3MEfcqungGJn
NQO/a/eWdJl4jDVpnBiOspYiU/1b29RvKLYVj2hgM07oPwPwihv2bwCSuvLH6uTKnw3VP12oRQKA
rdhFdMwKrya2i2IeKz73rnwf0P+IDj6SQaftruPCAMXdaL5xnEXDbcpVLXBEd+OXljo6XMmxazK8
/WLTfz0pr6YhO+tEDPDDJtjMtzLPMOuwz4nyP+slGBjf5J4Q96FmCLzlp8XeLwHZ6qLcZNKRNc6y
S+DH1lE6gwRkVpaBmS/FWRj5acxvfJSE7EvPYneTS+OPFEi90a8pM5hjxH3DqvCsucM21BN3Z+ca
0MdkCVQHWfZvfm1+DruCPQbcVDhTBax2aJmTXmPe8Bjm0M/+LvwjHXryl/ieAvfsUJVWfck1QDwV
6c5HocfrkLb4hMUZW1TjIRh3FEiz4zDZGk5lvaL4FL9LAOL7CCIvJwQBDAXlNogESs1odiNN71AD
YwpwVvZdacbel4EBnReMRAEoFwdnw5jo8XMXojbCTI2NTDT+WPmsXDZB4H0Jqm5va2hOKArHfgqL
8K3F0wOFVlBlHFsgOHoP1+4oggImv6uS+JhFjrZymtLb5qwQZ24E1VkBtgndFBYQLwFRqlaktJMK
NQNtpe+MIPo2eNLb874EWCIt/pJx8TcvFKfVIhZ/5DcvCsm36tBXPfuSdVxUWh8L0CnctPI9+dJ6
dA74WKziGYj5tQ8/xTTIH/lokUrL0Jt85CEqTy6bkufr1OV4RI9DqDsZrvYCIP2TxnIKPIOHNEEx
CNiv2FLD32o1R+SlB/ss/y0DZXQCbKTgLz9iS9Q2/x6Y7Uuvhd2R9jRpd3NW6Q6eRaOIPqH2GNng
ByIRrAjdlUjxmvXLOqX7PVbX22QBZPsU53BF4e1iN1PnlqHk1tJA9xSz5FHHAc82inxwtY4iGVCK
DEB/hxC+oCNDAhg23uFUmKSPRHPQXxMByE5fNiA6wgkjOxRR6l6wqY2NMj/x3uKwWzNgkf7w6+Zn
jnbhFxNFXpvYTfTJNYrSK1ctCSbX2sYZ6eya9dK91KjqWskKuLa/ZSXXANWgG7qBOI7FDr8B7XJe
KAw8AkBgzfQ1LRHSHBjkIC7CyuBq9XC12PjzJeUrSnzE51TTsoSWKZQPZC1YsdBlXcfAninxoLMN
/F2DYkCJZmc/0YD38k8SlfnntMnsJ+45yWYwcbRMRp475sWO9Cv/IRGf/BLszMne21tjK0UqcOhs
subeMHTvJbZecRpcvjqoCb0EHrb5ycmrM75rXCsFPSX6LUQLLA5bKjS4t0Px6jn5S8awQxPZhfcy
ZJ8pZmi79xRS0+W+1gOxHclcXLO1fjZ+s8NWY/cVxd9giosz67EuVL8xeGPiQFl42JPv5Iblhfao
1XUA6GHX/ioQ7v8KB2Z4fxtueoO+yaUPamjsX6RhGxx0vfI9VNp5xU4EFTCMgYd4Pyk/fGTi8Xsn
Q5kj+dUCWLzAWS8bwC6H5kuOT++lQ2cYSZyZw6UtLUDCMmOyjdLkyZvJRhKa38tTaER3mWMsb4sg
O6Dngt7DWFLRI9Uyzi6GyvKTh3eBClv4UzkluZEHGUHpvIyB7oDacWyEi6ULKDfAWGqmGaKIHHC3
uvHF6xTKhPCe6QCT+J9MfGcRQEazAr9DZafEkwLD2gZ/hOgINrHinPl9vka9yFVM2XzLAP78Ixlj
pCpwRltJhodTG0fDPdAG+dq3onyTjZ++1lGgZKn0Vy+1rSdSYQ8UNVGNf2nHT2ycBxmKVop3/ybI
Jv8YNfArsIkZa5OhQlir0ud2/FwxzwgPsiqDJXX5+IbK0WQB3EKy2vjYLfzU0s5kle0Pu8qNl48U
pLWxVD/gTSNYUowuXKAOdzWOEvPiSXWetm+lbWLBpEzgJhsOEPhREC07f8SxHJVk1rvEOtfocUBX
CpjLRj2pyEgD1wPvUKFc7kY/+8ZG66waA7gE84zTPCSP2dEw4u6U1bNdWPbVM6u9ZYpNm2gxXoUi
LW6vNMbedTh0f79iJrpNZCvfUNxQH/VxwNlGfXTzBgsCkqdL0rZKg5YutbJdAuFZ35NEw5zizyHk
xDQNDDpxVm6qile70GjrO/xj67vKkf628FOxwFF4faewtLijq9lAfhQxGxQv3iPmVCiQ9rdkmJ1v
5pid51Q0+TyvCXTkhZFYgCkFKtz47c2km7wAgHYWlFobeN16aeKYLPr4AOCWTF4QM4xCMQqImS1j
DE86oKzm0YA37qY1D76WFpdssIsLiEz1fd/097JUxWXW01Wn/B95XYI/Bmt0QEz4Uj/SYKoSSKJA
IAYZblkDRCq13i23PpP77+ZeikerQJ9+9L3onGQfVc1wSD6GvkuHg93Wh9Kvuy2qXBsOkCi4kN8k
A471PYS8Z/NNGvL7c4rOAv/yYg4nVxJTVcVr9A3KLfrbwSCLQ6ht5qbaQ83t4MEz0ktRsuRMUtTp
9X0NoGJyyEcvFMH/CNGwlH1NjPiCB0eNXVh84qzxc5aMV0UC4Mo27swdGUhH1tlQaBnKm0npBkAL
J+8OUNrXyhLkUTvymXObaXzPdMBBYUtla6I8c1g0fu+exTiYoQXOc2dAmVbhAlEbKtQ+oBuG5JIB
bYyVabUl5ytz7aspjnRl89P2RiJopm/spPQ/c1Q7rxWT5lg1aNwzAdIxKl0Ht8aGl6535QGo2P/w
oBxmVjiLuMNbpgAgMgphokPi597BslvvoAz7/QoAoV2O9oBfMpnJ8UYX5G2fL8hMgzHmoauwGC0k
T5ekRWeRtfSaiAOg5WPaKEbn3JX8Me2VjnwoxdWUV7d5NR15zQPdcVCpapNl5Svp1c2Mk3Kc9ioj
E2utQeVrKmWBxsA2rc5NGZfdwtccdah8d0M6cKaXKFKW1Rl7AWBwd/N+2bq9fgYfkH4u7UKHFaQz
KvOPpJejscWGQL+I2wBdSLZ9iNIEx/fkPF2G3AM0CHD8Fje5SKSBA0V0UeCEYj3rKANNbObasmIa
39uDrPKFl0nnQIMcerXueApMn8h08H/OlbWky9knReWQviOlOTpdyWB7KJGujAAHSQFTfhVjbdiL
QGQPrnDEoc4t8VCNQ8D7k62n7olUAKcXDw3a7mQj3RNJpB+96n+rKHDQEzShjoGj1xz4kX5SoRNp
rwqUKaAtk13SwFBLvB6pNWh59AsDLTzolyOhX8pkbTE7uwxWxoAdP1oBRo8C6B4g9x0pKYTSeII/
hpFt7Sl0yjLovN3rfv1MsVMacmZYeKMBLi02V9OhH8w5o8Z0UlEIpZfAu19LOwdBqj7IkypMe2di
6/HQaOO7VqP6DOejrioPbBwm2VTWr0sykUxRJNKAWgnQ3eltj7Yv/N+59P8vUHsFjHRzsFZuz5rp
/74XIZST6drt+ppy0NCS9xTD8B2YPk6znXRXU5Lc+Xq/MtFxv7yqho+i/OSa5YlUIbUbWY58MDiw
xKdC+jypwMlp2GwFcjT0qOi9yU8+QqaWFXRhZCeV4XWNob0ZJbWuds8FDx8k+Jo3TtqCGXDU0WAp
FMbqVfKTpGJ00/DwPGfYbqSg2dWw3nIAf97Nnk0ePpo2N46zZ6WFYL8FOOGO3MjA8H1Y0b1QfjIM
Edf+ei8iVhpK9cQw3UdtZGE43TPuwdLD7hRwzwTUVgMg99ILnYNEPzJYj0PLPjjjMDhgpwTUDi59
xy6tZZMp+3AVQKZJztGCivJM/kq6npJOlttUk42083A1Fc0/3QrdFTldTUo3IQTYrDo3fa2DKF/p
XVx9aUZk9gAPm7uQFfjFb/wX0meVGtZy8M1dPbDyS57/7EA//ArWRufgh3m+GsZoNUbbDsjkKVo3
tBdyb4E9hte4Rx2Im8vG0UDfgLOz9ijokgXGuEMCuUyxOcJVA3s/KmcLmMONLe/Z5SqkiTU9WM4+
t9FTosyP/sEPdLYhM00zGWbZ6WOBZ8E44zztx4xXd1r1Ub0OpA62n9LEucPYR9ErfMQWRoXFPA7p
tqTLx76N2YXEeZhdyqpC7Czf+FSJDxpoJ8FW9piQBp+N7R/TSDPMpjmPnWT6OgmjeisE6uZR1YND
pCg30Dfq15GGSt8hWHUm2Bkmu6nryZ3jx+3OQxTYu7CBj+YprBgNvAAakYAV5M53deI0gKpU/W4A
8tNxCs5Q4+yjsW+fZ00JbgTu4qTOQifVERSTcuVoaIOYlOjYg4PyqizalOQ8hUwjsyWPNpMnaBzj
I0vbHyY3vDUw6eIjDVOGyeffUVOGSU8ZFFhXwZ50uJ7+Oni6iemG6I5TLC9WgKAd0ALUoFVoA2Kk
7n7Q3PwcDzgsiLvxA1CnX1QSyAMZaQiSzlp3QiQrz9bwHBS8yMeuhm3U92jLHCPctonxN83Q/blm
aY1znSYB1G6KtuGhtcSJBg+76oD+xlAJD5W4dDlZRm9NZGgybsG4exVDZr1RqOGdwkfPqIbnnxON
2SlmSs78bLoLQI6Yaz8JlfYUF817ZSKqAq2LOw5UZhi17sbBCQQK81DQSCoawMbNN7JNQDjw4UsG
8qtLZ4OVv3VEB8s/vjcE6N3F+zd4ed0zXTlOpePp2RWb2WDQu7tRle3BSKI9Nj3xnl6Pr+zTJcX0
Nb64pKxGS+fxXaXFrfZUd0lyFnqyI3SWgTn6Qx5GOFJg5ovqEv3BAHUDYboE6KN7sCARdAt43Cfb
HPfh+RHncfuIztc110pwaaG4zT7QYHvy/arjvnWlKyMG5nVSko90U31d45BqabimBEsX0BPOeYCe
SawfsCaDRCoxNO9Xsw7PvFfARCU7TUX1mTxu3GReGSsUBXfoN0L81RRDWXwWBfrjwDLSWI9WEoVA
fhf+c6xrPTab+HCwBJA0OtPT8Dtlam8mK6et3dk3EyBwYOi7nnxzvQXAoHvksarvK7CdH1Qp2ToI
8vKL15poHRv4dzAk+UBy/F88Cq8HHBT6Af6aY/aIGwcv4XVrVt9adFhgSaIZ+MvFOMHBrtQLiSHW
qAtlKeNFZqV5a20YtsxmZzGKszNZZ5Eyi7Y0XxyGjpo5Nv0x+NzYzF8D+rSjC6/GTz+fvh43XyA7
BsJ+XBX59uYbVMdRczB5ekm8Lrmg4tIZ+xUAJf/NTHmzY9TKMIrcbZpd5PhosrB7wGWMVoVzsYtD
7QyjSzW2L9zoKMymPomWq27h5FqzIVCFHruTIHYb9EWko6/qIHt0GbISaDQTDkMGphev9p+wH+mt
ii51dnQChuqhZ99wwReYJOFzYqPpdzw+E0kUHUGN0S9J/FtQp4X2GhthMR4FKn9ysYFOWzaVkeRP
ddiPZyXo8S4Uarh0W4uWrePgJ82KtTPvLfCnpY4LOFO9a3Y6a7+QjobZJRudu15tUmWnxylg9rNL
H1WgFQfq15jvJpbxPtizzj1NYYOpZfua+3cmmr9OMfBJTzJuohOJky7DQWZjgZMHP6XXBrLOzn+K
RS3JQ6Hl1vavoRQ1T0bpUCjubTtT3v8x5XgT5Pan0NQGvHmCJ896ts63qDVOvXJYUYNCqLZWppM4
WzZWpll2Z62k9OypUI2sJOoj6NUsUhnb7Px/is3y2DlwLfsnN920/id3DOPAO+GB4icDBHwNnsIr
XY0WS5Q34qdgwBlEYR6UQn9qg2obhEUg2QHEe+stAcHUDF967BMMcXIOQtfoQMqF1yiOSvVNzhQ7
Jw6K1xZtn7EzyV4KtCALuy6kclt3mPQkcj/DHoM9uUsfSCXTJRmHzG33Jrik/hRJiUTcN5sRLwl8
XFm8jMzGWVGv/FUbPbXHz8Pcgl/WfbSvdImeqBjETX9ymdJEXWfs8wq7DkY3nFmY4/wdpcartBbR
XeJ2jyjKjQ750HJsnYw6oOg6S98Jy7XQ9OiOdDQUCsDFXgb+4CtvzcSfJFLYQcwCJ9yllnoMpYgO
cxhl8WoXYNUGL9d1rvSVwkYKip1d/lz27hPOwuILSegZV4CQQikziYVTWHt86cJlDfKlZ6szmweu
1Er3pIuqyRoH4L+Hlr0SW/JVMrwORb+jpFAyfszcCy26eG2eP2MfTK5uwhl+7KaZgWQuHwQQjeeZ
fVm5m1Tjb8pL+yMNVizfr0gsDLc73uhI1Dvjuz1Y5eavoWFQjmVdH5nn9CKIq/+qVXN/hzG3PJwa
MsNh2A91GLoSb6HT/Y5xGVtm9JANEmUhtWycRZ3mycFm1kuZJqjVIB22KqJtVxUuEBRRR7tucDAI
Vk9HX+V63O69NLKrZBNbGfihtDq+Bw6Ocwce8jAP9HztKxR4aVoHisvRSEOhmfG9GWDB5angOOvN
oAp2GXYV0LQH3yECH9iiZygu4n1c7WZHUaKTPDDNLfr5MYdTKDB/psay0410GSRF/ikMY1wVXvEp
7DqUpbNKfMIZeYwVb1d/An7QDx+sEnRsTw1IneL/w9mXLUmKM80+EWYg9tvc96ysql5vsF6mxS7E
Knj64wQ1RU52fzO/nRsZCoVCmbUACoW7Fyub99qaujRANlT8aOvpjB6YuWIFCgnoL9MhfVeGb3PI
3a6K6jbbHuJAZUNbk18qMmjCO5CydPJMnaUAGUvjBhKFTV53vmtEp6YuuYTMBpPsOINcaO7QgVJp
UdcgWqEIPmGd5xA0EXjRf0xsdVAklWNwoED5UoPKYBVtZVa6FzMZ9I3l41C3M0V+zaMgu2rVkKMB
T4pVyZ9kp4bsYSH6YwrMWMo0CBh4QR6dDMP/K8T5BhTYinhnjXm+lpX6RYhQv3giMlEBN2we7NQN
LHxFTyvB/DVOoKZ+v+LMWMtKD45658XYGUcR9J1HZP4E8scB9yb0ZDUB9QmVn7kGhqsQtACTlS7v
hsqxcK2OXHdDxi5Guld0QbLU8DR/riTS6+BVUHg164xn6Hmml7Zvjm2VDDgZqQ0wOvoSzMbUd8AF
VFu8faK5nRL2DvK9wIvKxHhOU1b+R5n2I6AK/78MjLE6YPqWB9b4R87oSup4W8wz+8nue1WxJQTs
rQki6Ad1tWJGmG8JIiigjXPsHJywEYCQbK3FN3gJTA4KVVSYHKt2b6iy2lPNDRXZ1KZp7pNa/aAK
nLkWB5BZCMmB+2PFksEBmLfvynxJjBKGxvMNqAC+T1QTZAMc+Z3M4p/MFHc0F0RSMTNVYBefHXBi
tDEiLX6is71I0/BiLJMnelPk6NEYnQhqTnhlqH2ZxsZeZVn21nNxYKwljo97lNbt9Ko0L05WxuvS
sdRrDsZE0JhE9TfINZ2GBrpRCzt+snnU/gKb+yczN/3PgY4sZS2T5hk7r2QzqEI74T053v07Ou6x
4n78XTqjkhwSpSMX6iO4HRheWYs6aG85mAIg0xyq4IpCAGMdeHFztuzU3Wcc2O4SCMYrtjTDygCk
9qNva+nC96viJx5Ry9ZC9hdlXvlBqAgFGKgkW7BSOS8cRKhro9e/u64NpUgvbted75tvpVFU3pTb
ogLLbh7ir4KLw1Q6RaVRU/1UilKpNQe2TWqd/01E1jpNUvGFN1AlS+M6OPhMq0BFhTKlUFNqVSSq
Xakoj6HiGLb87MlBnWS4mUyZa/Gz6X78958iVLH/CVzAj9FyQW9s4nu4qIwhvaE7LmyfKz6UYAS4
VRDhWlUS1DANXnYCkcmDsHl99TtI01Tp8KN36h+2Y5m/zjj9s36JLP5Rg7XhUxEA7R1YVXLtpO7v
nEwPdtgAxVfdK9TKaQL+qcNU/Lj9BfAQ5i7QvR9QSW6+GKDuWtV16O9l6bLPrb9pHNF8SQFo3fut
bNbklaTqQ92x9DmNmXXxmdEtMuWoC7dA5q8LfdhabVSscr/IXzMR1JeiaG5V52evZqyyV+np6xrb
pxv1HJTgLvsSUtJga8hefdyStxB7QJ3o2NUG0Vw6gVOZMRhNcO1hbYgKVAh1ivv2iFDVbVFeshgC
SwOISchkjOkdIyzyFcSv9BXZ5gGtCeQ4wYu2fY/bnWPbyQ1vBsktSfWVwtP/UoF8gy8lNLtj7MNO
NIgT5eQGOqBooePAbI96E7iggAwSoQ4KGONxmHwctw1xuu4nG7Maeg6Sl6FaR4FnrKbhcTnmDdrG
881mOcXxBpRnBKGA5ugYhxbsQWNwiHXn8/RpwqEucGpd7lvVqCdDaRpUncC2sgPJHyjXSoE3Eaip
8Z1ho3Z+7JFpbv5km+a+TwtGXjfHS4OjGen6RjigZohT5n+IRLu0iqL/zJRn7vWRDqLuXfU56kts
c+2mPJMbzieWZA9RybRXToQ/iUwdGjyMTqh6GIv+wPMkeOKJleXmYsu07huN2qqrnY0L0pc9qkY+
iYj9dPHWdwNZeHY2LJzsgM22h1Yy+2lqpfUne1bzP9oDFzt/oy3NJXEg0XGQbkYL2SEnPJ30JA6w
2AAv4ndCDEt9Uvq7AYwli6nfZpp6Ah/ZIrCM5DrZIM4tll1YRqsqYT9BPah9zjvzlHua+EvThovw
++4ztPSMVWLX3jkda6Eiw643eST1V64gVK9A5POxYuwrWErcDyglEmCZaP0fnRetVBVWfCGrEMS7
kf+N+8hpDlmfvALr263LQLBzjeLvfdYGauf7XnSNU82EtLEj9plbfs5y5RzLkXszBuhguiKbx0G1
IjvdXMwDTsagr5yMU6ZL8qT+XZxepksH59C4y747ljKKD1ZaL+8YP8HQjr3dzOxZ50qHLgRkUVJk
KcNVpVufdE2vN8Ar2AeFLfkhkgBVUTcBMUCOHNPf/RgQE9QIjE6T5/uckEbIOA9Tt7aho2dUXyoj
93fGWHMYDPaPpAQdJFE8/4zSIPsUOW5x9f3sB9kYwNV7lEOqFVVzmYkH8ZPa1HY06mG+a7jZ2/ze
sfJPdqyKayCSH0V7thwk2NoD+KxBj82L+kANDoANsN9I/tZPmKoPeSFgpPHiwXOe+TA8D1AI6s5h
BxH0/7W5Yg/SdqCrcR0LODkX72iWDSjQgyxD6AR6hYq9+qPRoqihaxPvCCKwT4Cy8W2YAuIeMLDz
fe8N5Wx5FD55FQQMcepWriNLD19A4pxc3FadqadMAZx+nUJjGUcSO7J5oweK4ScPw+LRi+vj/9DF
Sy7uhbo4vhFT9EuVxt4lkO6vCgyfn2r8XiDwi+wOdZG3r1aa1cg9+OpQMZp0QD4kxtVIPPuj9PCX
CStEjbxLz4wpQqIb5s51kRCiQYrgDZncpwVooCrUUU/ZwzbAgYqMM3c5JRepnxmtuyQu14aBt6Vr
uIkXMjAHVyPfYxylx8zUuk9mJMFdHjbu3oxj9wZ41JtHZgA6aLLoZlb6oRnvLFY/mHtWyF+siONq
XUDwu+AguNKCkSPT7kO2tP0RZD+SwamxKfLS3Bdx/TiDZd3m7ac21L7carmhXVtfK056ku3LUguu
1JC9Bv8i2FY1fUW2vpDaNBqENk4tBD/Ndg/VUIc8rz/ro1fTtmzpxVkGOKJMt60dO8ucufLZTBL5
rOOGhyM03d6j8kg+S8j7sEAYlz7VsidgZ6CEreJmG+QGqmUzmT+htBSUo054Io/ZXifKXXBTNlty
SxtlgvPWdtY1ih1XccXADSWK9JTXYQ6mct/5XHb1vvW9+GffgmSwH+rodWDtsK2tkQkriv2bkiaS
5aNL4sdLHjjVN4oGlXX/7LA+PYEUBFKnY7QC0RLwrP00K+g8gcE9ek1tCH2nmfxpmNXXVsvTqxoG
42OEP5EsyrQXUZn8dTCsJRSwjI/cP7FKrfFwB1gkgsYRNd14lXcjHWgEsA/1VO5dtMF780hYEgNJ
3qS7aRTAC3PBOfLNRYRyBApAI5EWvqI0yDsQ6wrDuamuQHg8c7AUUYsMRFKa4Nx1uLYAxSjgozZS
HUaUjH3NFqc+C7ApGLvvYfzKcs+TLUhLb9FAgXc7hy1zSKEDU7plIAK+8QAgEFTv6N+iJN+4Gtf+
gvTkLW9l/7nqYrmSbc2vtW8OkOiAyDnIQR4nZUIFfzlhequtHkCb0oHEWNznv6rCLPdETMxbEJRp
/nnmIFYu4AGqwk0lanCsAfHhFs+ZKAzxB5lu/Dy1rvgFWdcqz9NjYA0XkD5ZV1k55mRXoLTe1IxD
lux9gEbBCgaq2jTQ7oLQQF3bux6MUKc5OAq27BPOwTfkMAfqJLgVtVaxxexLLoawDBCuKnf9MBAY
9bMHLjf86/39MXHnUhfb+/YQWw9x+4ojICPxAAE7Lg2HZaMgXYZ/6Xk+ff1Ben+VZpnuH+x6vMMx
eHydzYUWpQejyj7OJoqAh3G35q7n3/2gaKB1QHrSWtLZzjOmL+m1qyjt5Hn+jiAcZ0cRAwI4/k5m
u1lyaAs3EPx9iAHWhXQpRTU8/haGTD96RWYc5yAZkmFnQIhW808KLLnxRqZesgRYlp29wP+mQ3Zt
l5WhBXKD0RZ2Bi7Lz6hA7s5k6cKKnScPuwRiFcDTz2RD6QQ7M2Ty+9VQ6GLF7DZaTfNpIo3/z4Xm
EMEHWowM02egDzI2tGBpup/ngKpoulXih7jt+UVylhHy/Ivc+Bj640Z2NJko5cU+pgXLaOHU5wSn
svUqjnhyztpQdaiMDMq1Yfv+4m6Ixqlx8X++KBNbX9s4inybOQ+3Lj8C96D208qGVYPEjIZNIzPx
FIM29bhWGvhLHAv+5fhWuqWbPj0IBuWtDZwWXpvxOZC3QhytJwkF8UMhiy9xotVPsS/eGt0ennKv
qHHM/rddtWYCpJ8LniJyGwdSXzOvGSh2R0vHAS7pxyYooL/hR6jLmgdoJWGXX+ZFaMK4UsMHrPS+
OPexXevGlSgaDYTYBW9C6BwtQnDGOL4YntPI759RUqfWZsAFfq76m42Hau8ru7uQR+5AT0hzwU1F
XWoUtzO8HjUS+zPM8ljQ3Qr3NjugPIlvQe7CV7MNB8CfjCYSJzJpJeCdmcAWYPwY9IGKCKyTHtAF
m3lS7OWLPh/r0ka31rbZDmW2qPt6n9VJlMH7eZgdyJYELr8q1m3nGPN3nL+32/b7KG3vv2OmoQh7
nhXYerY0fUPuaJaWSXXDTXteuDAY32pJGN59RxXrd9+RhRY7yXYPwQLpNtjC/rDdF4ehgob2pqjQ
s9/2uvNeddriJmqIVpl4NUwnPCJTjj3x5E2ODeLtmFnZydk2htcK57d92RZPYdi0LzX+z5DLRhk0
dX1n0K+pFu0yoClfAjdsX/A0VAvDtIsDdf3Qtfdp7UA1sIh8COtm7tooEuhQcYTT+7gB8pOBP3ac
S+G8ItnRIK1A4Zr27QNVHU6oiBSBOygbd8OUb4kZYeJNiN6NXQ+IMIQs2zeniXs4aWy5EBN2xmh7
0DtcOs8KtxDk42c37/x9rde7akxikYmaxIjCuy65ecDgPNjTMcY8S4Leco/3yjs36CUgRUbTaImk
QVEMkB8dyGOjZpF7XnygrK2I9WFnOUW7pG6be8Yz/j4pmUsW0PiZiwBJ4QMIP8H85ru/+Uf5M7lS
E1kFSAHG+H/yDyQy3vC3Rha5KX4IfSH6PJ4Txicvjp+b2AoOtkwNe+lYBTA/TVu7KHe8u0a5TnCg
phudE7uBFHDUDKt7p9+v8zDUpmn3Y3OwaaFQd7FoTC341b7jMQgUmeuAr0CX7GiPyAtWhWxq9Pcr
stEo+T10TV/IRWwagI6MM/7kRwP/vgaIw557mdRbWraye0suaNr/4WOQX1Ehj5cWbD9/jT+t+Ccb
LYH0RnSs48P/4UvMLmWR4r9h+sqxOexSX+z/5wo0jRrOxYbptdwPIxObMTbVyK7Gx40uimcOdWD2
OzLR4IMbDVTEtTbPRcpPboELf51G38PNUeiKlphd5vBB7NeLvGTVehql8P8+mWJZOooX9ew6f5KH
TzsvQVcWgEGrfqi8TWSEW+SqkD4cSXiBh5dHZhQ/7xh3WQskMsjrNrPNrPk24bn2p0lCZtpSs2N3
kTqFOudjY9ladxZ1uWsNC7omYw84X3Vm3WBB7dWqdh0bPoB+I36KdRE/gbmtyDp5A8emvCV+rj9F
qFgeO2Qu+i69yWP57kLWulv6wvSfyM8sBrmxWzybLLNx1k1oDQtK4FOTjLc4zmRerf40LCFt+nYE
4MZmvAGzOYilncjbeFWmPg1htTdcYXyv4x7M7NjCXYc+1o5VKOxVXeXF9zpdkEOnIzGf+14NOS2z
vKJIDfVzmq1/R0ZtKwyZfS7wvARJnl3vVRZkL8Dp/aKZUZJ9T1lgv3jAz+5p7VyzOlrbMc3f1s5V
ZK+A7pzXBi3g29qgcS+vlYe3baOuoKzsIrPKkRrlhTS/adJAMVxZt9cUh34Hy8hBtFDl4tXpkK3k
CYDPRscmX1AImGCCjd58Ndcul60ePFP5TNCCqXCIEndH3RT0BSvBK5AiDDXIlcfRudtXYXTnPM9F
aWN7wWFBAHkIgdMQP+dflQ4WFM9k4Gp1UuTpUw9VlbCbYDpdVLleXjzPa2+tlv2Qox23cyjRgXL8
iH1/9gF8MEhKwC792lu3cWjvUuBTv2Qt6jBhtqAStk0sR0GFDohQ0AnJZTxY9sUHicQKaWiw00eN
fanyLjcXqGMszwKVOFOXRtLRG0UJ0D7TdA11I6MjjaAYAaTsvnGggOQ3jQYWOAQDwzS20KsoPBD/
u94OuaVvU6wyR8K2d8pXWbNh73Bs+1Rh8GOx9AykXBookD4bdWTv2qrwcTCCLjUgfQkWLU/Yztel
tcpil61qP2T7qg37Jf1iBCih983YpTKnuUu/J+rWPLt3VgE43+e5NDo7UygaLceF/g9zK56uuja0
bkzIctfZXrxFSqn63KpglUEo5htA88nKDpV+GkKB9BEIiVGKiQHNLj65yvFflJ1a+wKMQWuWCvdr
1KOYE+OiMyF9nHb86Pp59hwrcy0ifgFNVP9Vt6FNp/eVee6Rarm5eQUhg5GlQ+RJDt3A6G2Ape3b
QM15Ps3wOLJQJsA0UMwxCzMEbbduQpcogDTAeEUNq0scIdaiWs4DqS5/85ucE/UrkoY/RSK3P8Wc
fP1j5KvwRF5BJbQGr35/r0pXIKbRtmAGebUiv0b9KrQKLRRTuQASdiBiDYxdXqM8baEnjX+NRJ+t
7Q5lIWVk+1dqEvyjXwfNvHVD4R5mexVI49jq7YlMNJ2u0lzHX5fRskWEbEJddrixuVLqCw0nJHvm
5H6ytJuzBLUasqBx/gywMfTYGHghpu5oc3AQu3LiwV/Ptg5vgW4nm5OdtPmzXWTRFYiLzezAtQiY
/7jF4VAq7X1jl3yJCgx1xKcPUD4csy+1E0LJikOdrhKseXKqGud3yjC+RIWRoXymjo+xYRQf80Bb
kV0frHjb4+xwW4zzS2zAURPQfcyiXDukrQnuutHuOiHqQzoozYBU3LqWEqL2IsZ5tVmCBD8dQEEq
sl5cjSb3oVvh8jXSMOZXG7JjrC+zH/9/HsYYw/xHjFrdatnXk5BaYpc4eZlOWUhPzeLDF8+17Y0+
iq3pXvrr30+sDeefqtyWp2NPb7oovkIxhQPKvYdjgiKzTNAs2clLU5mbDFVvS6Zy9dHRuLUJUxFu
bENXH0WFw+cADMc7Gm0tHCyWqYGX03E0CORnAZKpKw2Kga2CnncvYuiCVyfji8ncVdi2x8UTTRnw
OD3lmoJeX+F1zx72PaiH9cOXRFrINCvjgIdp+EKNtGS7DAo7ga4SbL4VMWClh8mDJrkoz1tquNPs
eu5DudcoINb3zx1SMx5DqSzvN/MAbXiQKBfVah4u6YWB9kzdwLP1wLGt0f1EHmveyGM7NtQt/AJ1
JW1vP1mmUWxnF7qa/Wga2brGiXZazw6z74NbSTFp2OvNJzxI3gLPfm/Ljh/DcuXGcxt3BzpH1BPP
C9FnTnQn2hQsGq5Aug3X0MCz0HJCsXH0qInXIc45Qdgd49YLl9lvUKDasMr+xNLAXdadHqwhsVdi
K6gZ2anHYcPQdPZGgonmRI0Ves/Y+Iw0ztxeRiNgF3tn76BBcHprJvmxF41mQd0FmF9knLIAPPbw
6Qg8TNbcwEHQ4tGh5xCU3ZGVJihk16s2c15Ks4rOsR5/y1Gc/mpJK331IYqhdF48k0k0+BczLS87
tICavnLpQfsFTCxm54VPxtgUblgjdVzWy06p8Ika3uXRkxZ5NzFEKCdJjdyDhl4bHlyr/PLghoJP
DczjzfXf/x3NR/o+T4fAsO85vq8zH2UIj/K/Q1QwOwIg7MMgQ3819K65D3kAdvm/1QkNYbzpFJKN
5zh6Gj0m+cHZj6rnaRToiuMkS0g2colGFcPWleZ+pC8bWtEBF9SEqP6k4Tt38vSBNV2P9EvLOcQc
h2wS76RrE1Uv09EaTaOBKdYc4fELjJ+EYpELsGNvEf60ErnMi9C0mlhhOOAEvWC3tu4DYIjNsx/r
7OaOjQlI1N6ApOSiaKrXSDqj9EIC5isbvESo/BeQ67hSTxh+c4Le4AuEaEFf1IQ2TuPsNFvNE1Is
hyotM9jRDBr4H0HIQZaat0Oxe7cF0167VRUe+PYIZmMj6I0ayVPvCEDC1v2nndxQBIbCBvCSzf5R
IJNrDh2XxRBb5W4eoAnQCspXoVW4qzkcDczrmwVktmJLFBsaID8cjrv0Idohaa1FRcC9DPiidFyc
/OaF5sVRnBhpgGVA55PWnH3oyrGGdgsChwaE4PjOoGSMDwMghFtUE1bYqvCGHToh3GwxldWPffDe
sAN1lWH3/hHwdHZQ3pDvoYawqFFRDC0PaslpdjeQtV2GPcRt+14GR2xp7W2pG0/UywAlBPR8HIBK
PHKQdEkNpAjMnWTe/m4gBkTxOLvEeRgcyZbQ5C4K2L6HIF43Bpz90oAjbUn9xylx01mHGHXONGUK
MzmOS6UdbjJvE9+XLjvmHt27NXKe99hqMa5WUdUDvp3EYBZreySdlJlzQIH+5iLDcYbwgeXtu30f
D/tQq9v4BepqzYLXId+0SQohO3Kn4juwWgGrDt0YUzlmcVGQpPY8jR8HE0J7bgrpLBwdaNUCZBL5
STNBQbaiy8lqaO2lapxi55RDjsPIFlu2u0tsDFAqAknp+yDlGImcKBBdzTbw6V9MyCDt7kxzWMvk
HBDE989GkzNHPnmDw/d+CJVIcDyBITSPdGQ/7eOdKSL6UGyWzzhnzDYpL4xFrjjrVzSDmo456QLF
Muk2GB0N7CfXvIZ2pls2JqTyEvMUc5dNV5DzfQ6QRt/NpiQAZ+WqyPP6JL0vnmeudS3xwHhgu7eu
B8w8M9JsQd1h6DxkRkCz3w9+viIbNX7nqGWADPd2tnl59VUmYXlEfhby6D32NrrXV0/k4aRQUS2Q
1p79m9pG8mzAKdJss7uaAZ5ZWKv5M7VWkSzLJOQ78uNOl5wCbp0k9CWP2aA1u9jxdtQTo8lWyiwW
Zpc0OAvEqyuNUGPSCF32TmwVONmEPzl5wgQlE2gk1jRxHpi7jyGoT83dsvirqHcjkcrdWm6Rh/9V
QGM9yEV4BrNRDet6pu/5KFV7rJ/BYZDWFEyylyb0mjXgfU9t2wc/ATrbRZKjArkdALSHAEsEuuM9
Z3ghWajmgjMoES0Sma9QTRv8cmKUeHkl+1nk7AZN8u67WbbfDYsVFyjr/SW6Or/oEKQERBFV3xVr
+VYEUKjxxi0TCGSQMA+KYeFLKfe6nolnGmjUNoQozW3qIAFyYDhEWsyTHA+okahIxSZhpbOwm8Lc
JQ0LoJsiv6W2VxxZB0K4Jc5TOd45btMYc6pTrPXPBu4BUPaOIOCMKUargxhYZM2ycAY3XuLsRFu2
Qc02tS2DG8DX2k1m4pvjpvLYlWW+0buiXEXj3N/jg47heVob2bC3uA57kWxwn2jKHJ5WpzXGT52P
VXWJ7xjAeuRBbOPdJbBHlgbHhA6tbrUQtXHDD6KxqlUV1cE2NET0gfE+35QmaFKoi+rXZtd5KB3v
pRF9QDEJ5LQDhwF8CGfeAJejD9pnTR97Km1vem9saIwa71IDyfJK14F8qS2RHRpV4OWrU1sI8lqH
emxsKaC/PKQAN9glfplNhns/jYhyCMwliBownnRtqe9oDPk1VOygbsgDuAUBpstkaL+Bl9ZfT/Em
z79Xm+fdLQmQTZQDUzsuT2a3Qc3fv7+jGsx8KHIGXscyDMc2TFSKo7zsUUilLA27G2T34jof3Ch1
41XAxucEWLIXReJFJ2qQ2inxxBj7d5cOSsFOODsSx95/sqgzVuyCHuEP80xevPQCIlq11sRT1D/6
TfGtWGIPidhLcqLgqKZ0ACClj8I0lGMjZQHxs8RRH5EGD3adgbQPEWhqjV6earu/zpAc/2/TxJ9J
3crrroSzITcytZg0c3D+Mw65er6cQtulsKCtSHAXYJwvdYL/YRDTeQcA0L5Tzxmq/hZHebiXvQa9
iDKGcKOyk2rrRzWyUTRDKLEvK2iaVYluoazUsFGkpmUvjsUzbStw7gbWwu6oKtCFgjcs5aushoRJ
1ofBJdaqHro3MR7RHtevoVnqV2miai0POZ9s84BgKlsWZtpuyBZFvcKfdT++ueEZkfbZfTPbRJ1+
4y3eMGbT7DvbINeYnCrAo6pFw3BDhdxjs5kdwxKE/f/xt2sav/3t+sy2HfzRWrZl/XZXT3ACijcF
WbwUBODGy+Ux7CvrhL2DdaIrCKzfd2kAohrfmgaa2FNv9I3iIYLAw/tcoUGrGFmsO9NDuBjK3O2i
MpxsrXcOqrrGMDpvgXTlwsLLdxqcQ5l/rivNfm005j/bUbfQ7d5+xSu0/Qr2/40TVeJGJt9C/i0y
pDpRF3zR7rIEefGOukB21htoaXXrSiudVz1X1p5LpBIpUmub0aYOdKVla5dFOLyWIBGIxoauqEFK
wTqAh9o+QIQI/AF0OY/QFdnIcZ5HYXBjTPPFHGKe9xAG+ttyDSqGaIo/x2IUgeYZtQsF0ExVZ388
j09zwHEV3qWmXg+EgBM2bEPdukuyiylRGDy6cqoOsOoY+N1QHdOxHqDGLR2897pc0qhfSBS2OkjM
j0RcRmt+qzLBd6rXUFrk8TbtV8knlkPnkhyoKXjOzngZRwWS0QnA0rTPZO/rEpN0aq0uF6soxzNr
nkdXNI+ugO7+r3vzb+k83JOR2GCWY+PP3Jqqgu8AKFDygTC8Y1YvvT24CydGwV1dFME579LhmLcQ
qQh01Em+2+mKGl0x7JA9O9/OttnPL8Jmq2s42Z5HKfDcdUN9PWRpeXyw04oDMlvjkTtuO+Pac2C6
Clgz4MCWTYPz/PnDFoAbLRKn/5dPpwDmuPvG81xaYvx0TgEJnHn9+UO00VCsNLt5+3Q0df4UEDsb
joMyVmRSUsO7Dd740tD/tgc+wP3m4lx0DRpUic2rm7y0ov0+tL33TU8zpM0AwgDWFDAUz8obpBKq
duW4pVq7Lq/VBsIZ1grkbijwsoSIfvgD1Nk1lGx19Fz0WR+dJk85PiKbIlxLzt29o1tG+olsWlR1
i6DwqrXb+TL60UfQinRBjL8AnqPUbkCOlWu9Lxxsamy5q3j5XWnQpKzEkF2asaFuH2IDiLei22wi
e6387IK6T/dQVfaOTACuOzrgDwjip35+MoJ2Sb2HkFWF/ROv1jQ2h529ePcpBNwWErFQ2cnLstvw
yurPvmz6c4B/Jugda8PCaGW6kQLo1y2NKF7/pSt72AZaB32aKsqQnU5Yf/VqsH6TS1pHA4j7i1wB
tdOvtQ7CHKhOL/72tnBmC2bHM8q9Syjisdxd/9ej5kGJwzPwjwgaCtfSsX/A4+ZBn3HoBWhZwUT5
AhWa5oRq9p2OzOXex74A2yvRnRwwOTQL6rtxjkthQbM6tMBEPDvRFX4z3WnyAfyje5tuOjvcTas9
BZvt89xpAYpaB9j7P65KYWd3unr/nEUHZjFug+o09Lxfrgj811Q3+k1my+Gga753MVFyvAKUKPha
pZBMrJjzM4arpStQukiv32AL8eaqawIvIWYSfDWyEgjnzPmJHFRkZ/pYueCuZpL2pA3iJ389ka6P
UmJ0lduxNXnOWNC0RYnBm2dL5O2zV6D5l7cyprYI07WWx8WyH0EM1NgsPAsABi7Uc+yhBaWUIyaP
cIQ/SE07PXgILRDLuC8ysfzDKK2AErREgIv7t+g0V1igtMKTP4HmwAcLGszJkkNx9+CbHDt5LeTP
rl7z5yTj7jouzWER+iBdxo3kmA6QmQmiHCm/seuNckJihBpO/btLHOtF0aqEEJqFTOqB3BWo440b
XU5NpKqln4AQirrN4t//8k3m/vaWZfuogmS+y7CLNiCY/E/9pi71RAXho+LFMoR3CGxhgZK0B5Iq
rHNkZhN2paYxxHDKfWcT4nF2ndyMQgu2IhvqhRm3IlkrN+5WrY18Jk0JguZtMohf8kXnVs1uDkij
40LIjP22EFBrG+99Ok2ixaADWy+oWzrf46ZsT5RXpvwzbrfimODBRCZq7hLtRm7lNDrnqsHGAUA8
9d9H72aYQwyRUJPFS3uk5DNVJ7BfGy+RP3cOYmzoynNGsj4ayXQop+ihdzc6EDcfmA6dQ02EfzRx
stL0nmj/5pjJID7wGFQqQLsIEFej6ZU/qrta9SbQQy2eRvDCzyHm7e/IpSFn5WIjQv1C5391lgi2
jtZuu8hOcRoG6p96bCbCn5E1aBys4wjCi6OdiQBVQTWIvbscJH5u4A9bgv2YKc6UOlVVZ+pmXrxE
6Zf/qqALdTNROATKCGCFcPByyDrQ/5MXxdC6Sp9ixFVyH2MYkmVSm/5r4YJ7Z1JBMVUJ9uVRFJMa
kr0s0rBch3aO2vFxgGwkhenIuocq+qijOUtoAo9pLYOgguAHOE/WvcQDQzUOdi00u3iP/RCMujQl
Hpd6iAqBMyxFPndNaa3dFACXwtHKPX3jog++RG1qXrmtsY+4VdKPBTxp9oWXQBiSE8DwBuDllr1C
kT4YE+oQrAKa95UPbf7FDlIwmRRF/apDTBhFTV3yFMaattHduDohT2rvQ8NL9h2YgwFzDNsNFPAA
8G2FXKVDXn+wiobhXCgpvyaG+1qL2PmL19AbTlHZvlD+/2PsO5bjRrZt/+XOEQGficGdoLwji0ai
pAlCLbXgbQIJ8/V35QZFlOp0n/cmiMztUBJJVGKbtQJghHfxLw+pMiQezjHAF0808ZEnIRpSG6SM
5vkOkCraPv7AkgPNgDis5k9dvqENOcRSij2aGxJ0ImXtM13A4PMDnThWekkGVu5kOY5roniPbB6j
CCPGNRHAV2Z7uy3Mhm1NL853MujFa1CBqwt9WD+Cgn9Bid9+dco62BkDT/d/GvTVV+DfW6eGg63c
11lTAlnRiy9W8teNKBqj8mEYwb5gd0jeOslfMgyRqBj1IrmM41+kT8CkhP8bS8xIV3gueALkW/NT
RJW9InpY0P63cn5W3NTfoAgwsDB7Lc8ZckLvsg2iownwvKk2YRwzKtFfbiFRD1D64uwAV/LsAs2y
RhPxMSVFqmxIW+h6uKmsxMVhA4MY6NHJB7DgIl9EflMruX6hJW855v50e8tsTAdGmqt/KvBf6+cl
L35tPFfkv+RQJRh0K6ZPibSQS7Aw9Zs5FT/yOtG2Rm4jqYj/cBDUWMD2aUS9Jboqs0HK05HncLKR
LVgIrho8kNaNUTsrY0BX51pW/cbIQROKypUOuEsG5PrlMimUedqiT27yYxD8rWtrmN4N/9HnRn+z
pCBu1/wSFutByJP9QvFwAnUvKAhPeia6eGtpUXbSAglMLyWkC8lE1DZsRcualuBofQRJW4MnqwfE
ybr7RXzno+bF5rYAIAQQE/U0PrfFSitFm+MopWSzUSSwFEMVIgHf+ijnKA3pZ3/OY+2Q4y1idHNx
vtV4ZYXunAKomArsIkG/Iwbe6PqfazFx9A2EEkCiXmMdNcOM91xnSOMSZgbPsrrySZ0lxU4ksTxy
A2MIPi95jg4LI10jE25duKq2YGKK4atP7fWuei71GAO5nhiaXVFa8pSF3TrrOz6iFoi3gnkZVcxC
OwDefuZ9QgZ4J0cBt9IKP3CNwkfTR7Syxqh/7JD1eqSV7oDda3LQ3kxbD19NLvINxa+QI61HdgBW
AxVh4YxXOTbGcTYhaxQltkCIH0Bl+TseybXxCvrV8WERtzm+wurqR+ya8ubuJgazzxhf29XuEPpG
m9Y+tagnWVQ92HF5pa51ao3vovzFSBr3Mve894a7AQvcuKFtyUDh0UT1lUzJ6cOeRJnF3E2ASf0N
KclexXeJPt3Kyhdw9rzHTj9iky0aj0uctG23/svUEnM1GqNcRZ42oLkMlW+69KE8TuiCusw7cPw9
uA2KocqASttaWbg7sD/UGGD67fRvgeoy9y7khfT/HAjHWXdtodFjA9yKvTEMDspxoplhupUoaAvn
UhcAACd8byWqas++aKP9Ew87fDqF6p3o2o4rSzKiCH/Gs8Z601l4ZySQmKxKcb7N0ARKLwt0AW4P
GLOCehYRvAzJFdLcSgBjaavJiXHfKIP8khrldoGbITuKWSu7fFS8URQPLYzb1rW0cgMq1fdbLn5k
okJRgPkNZflod3Yq1BSEn/rSfvCSSp5Y2m3qrgDwfznKE89MXvmOLD0A9qLceLKSANwntJyl5ER7
5TkAOuowK26c3qMY/KBjPObkRCYoEYDD7htBxne9LfsILx6/97rZY5qFMExSA2dFTHiy3SyMnO48
5DbYvKv0U2Y63XFUY8V5q2M+eZTGqefTPHxcfYwsZxwHefw9a/O08qJIjGYfCkOeFxF3AOhrdex7
o9ztEc0JSBGb7crTeL2l25iFjlcisED7nY5vkBZTLGdada7o8eEKseVST31SOGaP12tSz0u7xIPN
TpAGJaHoerAkuTrgbRBmiUWrO9lot2IbqNAx4J/Ru5j0gIC0gSG5sVALOfHCy6+MGfhgQDD/Effp
JvvTwgWsyn4a6+isA4Ddt8yc/azClyAJxA8rtQpQ2iQWnkQVipxhbgN4mrPnJnF6EHBZ7ocpKqMF
Wnm3rYfmeaDetDVbC2ebjKL9a6iZWAetEV7AnxQ/eFXJV1Y45j/+MADFHRpLXOPxffookczE0yKd
vqDFvjmHTfSzRCfJtrK0wXqrovQnKG7Zljvo5VxbzBLrsUQelYyDwAYE8IcfGdIur7zmPIDo4l0r
l6WKmGds3PbJZkrYCDDJfLrSKg9/gg2geqQNXdC2C0BF1ghgSsFqNvVkuu+jBF8Fyn3qhuk6up64
Os9LKDI34q7HHOAk9oslj1m6K5DZwotHBsgxHSREaGQAMKK6Qd3JBv3XSCT5gEaQBxkPA4reGEBg
YDg80QWplffV5PGs8hfNnVpOxlWd1Hd3ctre+y5Rl3gkCzxko820NFZawS54vqCUhjNZ4NtA2ltF
fQ2oesCSAwh/mBjoUwrXn/eohEQPGGbD27QyH5hlXUWEx74KQTu6LGHmsACKfg/TWZoLyAagTuqK
50YCIrVRWKnEZdX+seNoqXIVqipxYCFlO1vSTvkxKV4GIeU+Upk+fD4AOaoVCLjGS9KAKyiQGNYj
BclISxcAx4yXFNU8wBzV3WoJcGdXhAC4swfWrxffJYDkFUjqizc3FSjCBIW5F06ZPzu9nj9jzn2F
toDsSiIgylinpAM/R+T4VeJuwFXJHxs0Ub6owZRdPiGr5VpdhJbEOHrBeXfj2i1/JNFiQQ4k+4ix
WBR9+x7jw4Ji/NNdyOK/3qXq0J5mln2FXje9fAA83VcbE5l72km09wN6WSnQJTYrGoOB1akz+bac
On3lgtlvffNaMr+OiDbTQRLpGOv5xQR0gn7J4ySPH6Ym4bswaneRieajYV/ayRqtysFGy53wK/r7
tylXZMRjjK/fwtbUH1n0NYhqazUUwXCSo1u8lQm4l5S8D5MKZLNhMrsb04S6UNN7j2CkcJ8Y7z5R
2LzP0q0D5q4deX3chZl2dkHbJije1N2l1Vmr6Y+7kJzugpfnjel5BwwlfJ3yLn0OZJyCxMMDuCJe
Yde0nRVThLYpfQBnrDIBxMTV7iPv3PIfILN0riQdutQE43X+NcLoJPJ6H3Hm/RBmnR/VlX5wgZO0
0TxMiKQiuuYaM16LtouPLs+7DZ6uxffEGPAgCcKv46BLNNAG064LLPsLOmd9MtDbvt4A+L04ZmXX
vTpe/uQkQf4dzA/TKu+q6qKFxoDf8U6gVRGKUZO1P3HdvsYegMltmW6sElmGehLF9z8/hoGE2obk
6mOoHPc57/t+a/PwmGT99MjwY3txvL5dF2gh3M3bXgc2UuoIn7Yg6w1wLn2JWOI8k6RJbPSa5HV7
oK3AXOQeKZ5+Rdsqje0nvDHOOxKNis1U10HIaDi+0/fpg6UutNK6n6MXBmfa4Hz7LkbBMH3QBnAF
jL19WORkRhchdTA7uD24VZXtnb8GfNRVLKS3XhSLnZbjzD6ixrtaImNAH8BImgEqM+aav5YbLSYa
/h6PowB2A326yB31+Z+jZXX0EO8WyxiIvBcRzJQ4xViIA+hHah88I120Wva2/QOkui16gMtKw2lN
y5ixlVrX4LilIPsdOYCB12jsNQnpYieCG1sP79xpmWyABIRZdxxbP2thsCFUroDZeJFUcvaHPOSQ
k72wkK4fRmR2lBMQ3sdvzB0HFCvEcOBFOwcj+eL0cZMC726nzBnrXawm9m2rOgjHNc5STf6TaAhE
vcEbY7uOFUgAyfqorh+GEM/5ZAJ+O8niajQwomF6cyQyZnmPU/IYp37KuQEOeRVV3SNKB+M8u6mg
Ii7qDebJcA/1KejiNXoNBLoObesQOeE04dcHk38RKvQgcZR/o+0RJQhHek+d674A8xOoMhGbtlbF
qp02wSovOwBR2AamHCbQacbtxUvBbknPb5Hnw74binJljAbqBmiFvMQtSx/oSX6vjcbqXivRMrJC
PUU1Rf+OXAvvbBdldgaWYLsxJvTeSkVSOSr2SlrFxdc2CKPHLh7exbVESXAxJaswG4HoNQGFrvNa
HQzOY5xdLGCT9D6e9U82jlV7txXZxWvzKd4NBpIR3EZOUNndGLN4+tp2hbvNcF44EYtgGTKQjUvk
FYB+Zqwd4hckRsCbpdSSn6BZNLZIKMkziF3lWa9LY6u7XYiTLvLwpBjGNmjnPQ/ytlinrv05yetx
Ry5DDEKJ8FCxzmHr3P6B/mxg2E6O9WCNHVAE2ShOfZbhaWGWQJr2+B5nsf7aqsuA37BdpLvhirak
QCmrwOHSXyS08pDx9Y00MneLAmH7vWfg28HFw3WH3hxAigzZ2igY+IyLOPHx1yQSP0rXbcyj1AfM
gzGJDBLMOGN8Bn21DfKXvOyz0E9ztmvc1vy7Savz4Hnlz6yyn2qp8b8ATvfFLsCIWjbsb2BsFt9c
AwMTrQRAKOryyG+Ho1gFWhpse69NXjl6bSkpSrsJk04CU5mfPnSUP112Hzpl+f/n1wD71hWFOKHc
BB6EKcJciEBKCs324IxT5OURXrRWde6Gl6mwApKn0nuXoxk8+lc5B0HYEsextfs4FN8IPdDbD8lO
s+NHGll0xi7Bn2r8SLOQTO3+1IVe+Ehg8WSpdotfClxAmoM0R2CwKl02AA0QOJLdakIX+WrUjPSt
SfvCB7xZ8xce16c0i8GP1kWbrgBpgT8BSE2WufEj94B7ZE/1F3zrVStNc/oXlOiRGsvE1erjZ8to
+Ze0GbyVlmfV1bKbApxe43hoMw7ATJTW1kmbTJ/LoPjbxffOLwAkBZH85bT5L7ypd59l4LG12WT5
Q/iEX3ccvgbHuupoxFzlpem+CXf8rh7Wv8SILx+FQ5il3dPkdBZ4YJx6xUCB9DzJRm4T28vP4GoN
cP6wbuM4dsLevKL/iGPIQeEZIhtjMDTbTHE77SOgePpTy9jXsO8zf1CrRMnCoeJfF+2y+u92d9p/
jUd2GIwFkJh0mw23OQgFSi/DPBJoMsLAuN0u2kbRczSN866l7aLV6hFYTykPVvEEpuoD8vbNsW7Q
6U5vvxgvBmdOil97lP13md0C+0VdkPD/hBlh7US7MY3Zk9tdwiHV8EBWG9fsLqydTvNO9YDnIIkB
VCFahW58AJG7CRsNVW7lRYpSZwBsVLdzlRsppMw+dWgwvwkXszPdjnwaNwSaoYNeJ/XhWnB+HQy0
UPrWYNiP+tcQv2eP3AB5GQm4m8lD0zt/NcBVZ7NRV+D3D8X8cZ1HQks3MS9/AUY6PQxtE6Sb9xhs
SmLmf/jPpotrDyhL153aA/5F6Ykutkqcu5ROD0EOfqL9op5CF4n2ACQ8xlRae1IsdkUr+FFYPoln
0zuLJRKtlugU5E4me7tBeqQFeGxUrykBg1/q2E+acHgFlqez9WRSH0ObF4+orbBVNg3t90ir15SB
yVsHLd5s6l/LNAbAU1KsqJcR5bEyxWT8797IughRObQbd1ZTayNp285JAaMKu47aH5d9FBvHAiUO
YLAZX4oa/UO0Cq3qfRWrVV8OxhdaLdpRye7slihFXB17yX8yMCms8tw0cRzX8N1L2ZmAEjp2GGmr
rtfMOaEzZ3lQPMFgbIiCKzNK73EEpLpf5hg7ctSWZHZlu6B0/0SSGtNtsxiA92gAnbJoRYoeVfna
McSFfDzAOfsRkNbnOOQFuFmm4tAmlsUrOgGGV+2JGKr7jGVAfAW5e1xr7kZiAuGcJ6120nMjwhiH
Pb5WBSod0jOMv7WnaugDTDf+9mmGjG2ASyiORT/51PRRNXLyGTBED7Sd8CV8njie2aNq8AC32K0W
wwtovWXZI2HqW7l8xfe5cZpR+LsWvzNqSy3BdCn06UZETgJWhm7rp6V7WFnVrbwV/RmLiRR9T5Gh
kIfBytOA52TKwvpaI5tDOxy45x3xRfGimXeO4pn60/JjR7oPS1R8+Doxy/BBNNVVn7r4lbVOc4oC
YFh6UT59U/K2jONXr4g/RzzKdgMmOR5KTbxfxg5FaWRjQbTRh5ruLxrXcQHECGru1SJbnDURA+3Q
SfJZSwogWXh4o6qQl81E6vmLNZ4J7/fD5GW/Hb0/7lSmiQCis/6So+3toTANsYqHxNnM23YIHmhl
x72zD0Lx405O2wrfxxHyXufQCSsgNHjDXmGdXhO7xRk+1lqftniejVdaZfGjJ4E0RZLIgXi0JJg7
RmSGFtNRy4Y9huSQ/VQmNwqcUMM027yTtFdt9ilR9MQzzTAyfw+lU3jHSMkmoh52IGs4yMRv6Ik/
ZKA95EAUNb45JvorYzAZMtcRz3RpPQ9ohb3ETOCHzLLLzzwrSiTNUWr/04lEpmG9Own8HpxE4aJl
YV2iGL0qKnQJ4IeD/uV5yRINOKt5gS7ARYgxVtC/eMBbwukUDdMfF21Kn8ysEHsyNlj8rrzbGobU
DmHlbUlO7vPd7sItN4+pw5osbz4H3QDlnycPb4HbrHIGzLqGOucYIHectWa53tZGMvO1BFH6scoE
SJ7V1jSc9Dn1OP6hBXhfatF86TSvuxhJDzRzZ3LWI5tuXccAwF7kCjLg6Zp24qe0MVUwMiFfORvN
dTpk+Y62nS7RD2iLESltaC3g5T60kflEO7roxfdAC+IXtDhBj3MtgBp/Bytq+z1YIkL5+k/BgKGO
NDCBjE9oyMGMALoU8JuhdxE6y2rVBUz7zEYF0+GBsfPsGhnhDwWtSs3TtmONh/6N84TJEDwdQdoQ
s9A7zRFJ3xlotulZm28DBiRzkBy92eMowKbrxCBC0oocTXwc2GIYDAX2IS+xtNXSju3n2AQDpOjR
g4NGYchahY+IL2r75AQ10C+wC3tDoTS3GChkkVn7FSblgZ8P4yrKm3hn6yZSuknYbebbzHfAqMoE
6vXO3jZD2RynPDXlscFswKELncNyr/neOArlm7gzAj8pQGRmNM4jwLXHMwa8ys43PF0RFUfvF9Lo
Ss3ynx1K3CfZFPiCJhEpyXbZopUj8sMGr7n1hHZkfwnVsek5LFl5BEZFvkv6SvPtkCHXqC5J2GfX
oOPnCowcp0WkoRa56zH46pPF4hAI/oy+d++4iMpU6vtEgaLLKM9v4jIefquSLAbhhWtxAKkANrc3
x1+munOYK1kzdhH4u3lxkEVvcz/DkffYAU6YwlM8+gA8DBufD+inpC0pcmALgGhnfJrSFKFIxluG
PA7q1LslQB4K7eQlzqlt3Xg1jZncUam36hs8aTGKPOfCAiAZP4Jta4XHDR63pFVbsqVyMWZVZofZ
grajZ88WZEYxlpAfMZx+fE3NQP/cW8idSmFHn5lMAYMG2PurKAZti3R3eC4LIY+xLou9A6jXBww/
FZtecPaCWjxyCbpmf3WS8JOme/23NE9L3+ViAJVIYl97VXqJqtjZGeGIoibVY7oSJXin6DZNHVkt
pkOqC2Njfp61Bi+mFUXAkDCqN1oJ70oD86AR4K3LGgdri8KreLy5mDjNj10WbENvEo/pOHxxed2D
7zmS6BBCagWfpTvTllYka1zvUmJgDqBrIW/R3gO7eUmGg3KWZRzt9bp4XtxuTHJR9ScA5/sCdVok
itBfpgu9vOppC36/jkV/6Y3zmmAq/LVLvfyQNG23lW0tvxphBCLycl3Xsfck66h47bvozDgINGxM
/b/Gue0iBWaUe1LmIyDExxbAR8lQAgNijKKrlSMg7ZTDhzvZW+0EdrE6rfYRUu9IwqMJt07YiQPv
4RkVAn5NEuuzORnpl6hNjF3TJdqGtrGJXrq0qAuwAQ1Af5WWbyuzEl0cJ4sha03HdYCIAGbMjHAH
CyguZ2a7J4kn7VU2tUTfU8ovoQbiPpKVGEy+Yt4WmUiBrD9tSTFqeD4BlPxbriwGrY4OTZZ801Sj
JzVzhlUMXnWQLaBt1JxG94jHf2OvqBOUrMKsBy2bhlxYMVXCBigKXEk9O43oBfE2cxiKuBjQii41
Bf3nuxSjhbxFCJyNy0DNTZqDv251ScIhPvUf20wyoJObhcSjCYpEi5NTnZR16c/Wsft7mSLrvGuG
6o3xhO9LsJOuU4X5boZut+5qZM9jtUUl53s7ie6xKr3wrfisuaJ8C2UEFDQj+Zs8tFBnNwGKSutA
woIApB11NgcI7bbZBEDsXE0K1yXB1BFfaYOZ7SaPPQHDsT4JdSEtXe5kswdp8AuE147FchaqWA0a
uhf57MJS+wjMBL6LLAwdrTgehqXvjUN0cixkPadqMDazsC5RN8M0nMzeDW495jX5zRZ8AGiqDjKA
HeZiT++yJTipb6VzdHRqRieKMu+Z+iDLpxGthZyEsrnxJzXtSTM7kpC8A7rp/E/oXF24qxyJsChB
9pNIOIi9g4+mC67r4WFm7yBZ4ADDFnjOp1kmRsCfxMCaXxPpB/n+m1tfCPtEFmQ7aIwjD+syALHp
w5UuHtfcEyZGHhYR2aq7kjtwXvRTWkXzM5EefZSCpidfCyBIC4wXhzs5KSlJTStycCpn2josjuaU
9aIg32W7+CYYLkSiMN1NRQHEyLt7LOFTPMkOaG9GT9Tvp/jsQfe9c0vdjqMKiuTkEmD5B93JbIDp
nTp3f/fpAuHi8yxedIuG1WA3QIVw/jIJqmEr0E51blUJYgrj4ZG7+7m+gH4hIOh4QbdGE3C6qSac
uYFsbPX4Nj94XQkt1SwWE/Kr7ERbOcKxV/TlFQGOys95OuxoSxf6pguY1fmplyIlr779Suawkyxq
5htu/+h64QQUETd/XC5cS9CiEenBbpHRanTFgIax0dosil5mxaMxJcVmiNMAYAvYkpYUVYeXPM/t
R4x3/b4HKTJ0raCduvh0J5902zlPxbheYmg9vt8xsPZkT2H1QN5TfLKqPnu0w6q5gDZvnQVd8Jhz
J3ikVdC14waFQm016v2Ub3JNf8G/eDoudpWop1NTe+fIegOvyzSwYy2QBXSjFizsAdD2wbr3+2J0
DqBqjUxDlR6nsx1pAILD9yGaJILceTeOwF2FonQl3/fA8n/3Iw8+dT+qHrwihoHJe7BIWZsqwowa
AKiqs8Rj3DnYrizPtHfzVluhfdFYob+3PC+KztDgvOxJ7QmzPYJxa1WFYEhboyeqWDtuhUFW6SGH
GIgRVR00Y526Ceg9e1rSxYst/ZAIlAOVYasFMKTlYkIrNJj9DmHJtAYlk4pGl8Xc7jVoElA8o9nK
PpB2tr5xJ+mE7w1A3KkY5D5bDeozkHCc9OsYufimIcPlFhraSb097ed/VYgjjYF+uV3OcFDR9LrH
y6uiAqKLBu69Y2a+kRJz0w1GgfBHCfA4ZSLM8Pdy1mV6UG5Dy/xFakeOEyC8leXE7U1f4AdkJWl9
dtRFvZjMlw5HRh5X/fFOXqMn+8ZsdlCyAW20fujyjt5uzncxXZ5dui5I95zl9gn0gRYYAAy820WT
Z53AOI037bA/koIuix1tc/Sr1WhIhN+d2s5KDDONTb0iBcWbQ98ZLs5ks2wb/D5nSJoAwfCPT3UT
hTxIT245GgbWk5Gd7RDN1jLrxy+xCbCBuGiHY9zF4Nqq34RWZm8JqB3OXtZkmIOAGOmpdyuGP9vz
BCjYleA4LzuNiL6GadWDMwXIqQFooF5YiZqsktsdwFwBbwnKarXN8/LssGp8ScO+fsiQlPJDsNt+
zUbwzqUpqNRZ1OlfUnMWA4YqPkonGNZkBeCvBvS/drUaAlmvDM8R53HsP01BgckambSAcMeF5HTJ
ovZ2SzI9wIlcvY8vZv9q69aYv2xa8FOrW9GF7kD3+ieZLIZk303J07+GvPtI5aAbGyQNwcD28VnB
pFus8wzH3+mlAjTTEaAEyYkujQzwrO365EQrDJdbezeLtqQMut9mtAXfXFuiDR7COzeS/ZPLYpdo
tnh3HoActHeqeL7JXbxlm4xobNXkuNdb3TvKvvGOtBrVllYNnorgCFD7eXmnJx9We7feOtJIfmLU
1vpOQcamhZM6Jtd/35Bs7rbzrf7d/EbPBoDq6hiT36C/H+BJKAP7RK45c3GCyQZnZsDr1CeSEk3n
jf4f94WK1NYWgHfIfSbvDI0OtyIHiueBLvrYu/tMY8hgM0w0dwIQ5q5wgA9dBVN4aXmPN7UPzWxI
GrP0ALhgAi+LfEhGF50UWRGkO0BgJH7SAiMxxLeqj8nLmO8MrTzUGD0+tZ60MMxqB/+hZnX23EYB
+pjSEbOZjZDbWL2aL2cadBPEqxGMqvM7+6Io9D5cYcxWnxVZK9CWHds8wJO2trZlWAoMtYOTIYnC
LxjwDp6Q70K/SpbjC73WjBVtScHQxAIkTZdvnVTzZjt8A3wL6qk5kRnJxXAO2jp+ok2SjvbZrIPH
odEwmTUVibbLqgnULuouZKLrVrs2Ay+Zw8ayKtHRPYKSz9YfA6DoAszLcl7wQwDvJ7j6NrUiCABY
CWB6Le9FKzX7hUQf9qUycIR2a48kNgAXRhB3q2Af9iwOmgfakb1p4Yed9fMtSjaYdIsxrYDoyrz+
MXFGgUxrF2CipOVre0gtdFn1k3GiCxA/zRMSseBB1HJ3tShuDEVjJeGaVDfSxUnHXPjJkh6ml+IR
dCBNBc4nA0NXl7aR1kWCbsu3M6/CYJADeLEPBW1R5XXPQfVCG7JfrGgVREO0xe8JCKWs4MfUgIiS
yocLcMoMqbKUIQlxBYyyx8rT7P1ShZztFr9SQTywke07s8UAQq2hRuei+QjNMEMqTzfLwRrqdZR6
mo/jmTzp8Zg5Z/LSq2lYIfGfIuMKTGccpxScnVN5wQkJADB80NKIriwF0Rop7UyDfLGjFWaX0GDx
4QuHSuC/rS3SfIsM61DuakVWnerVQ140Arj/OeDZkVPCfObYbnrLAq2Y6bZ7rexuV3Ebd7Ms/Fjd
2Y1/+vZGh1eKQn6vJx0gEbkV4ASuI/PodUB503vvj33jqsRRVqBpj+xjaa0wcUdoJBVDirVBFZF2
Wj2gypVE+WbeMgfZwQkUPkDsRddIHKLbs8y6A6GUFCAYOnZu2PozaIkCNwFV0DGz8LYQKNKSWMO5
k8KRRa93czjCPCmnAViFDP87tUi0A5qKvjSY6mZ+VCQe2H0ab5Vntb4ZFaa0ri6kGGp9i7kVF4j3
zrvow58MFvkSgxTthJPHO6yoN9TyuIzTZkU4AReqzD9HvdPsaPj1bjaWtqRY3EimvEY9FLs7+c04
Ltkxpl8kmqz2FMRj9WezUeg9arB3tqXlEsUMcTTKxYCk/83AHEizVW9PeKAROLrcDNXRnt9Py82T
c4uOVipQUdThYZ6om22Yms/LMGrqYZpXe/nvQ/jsP0C6uKmboEEEhJ1uOp55N4JfZ7XRo0swep6B
jtAvOG5Cz/hVNYP9TS2Q+rS/JRaoh+PIeU31YVwDaqg44N3Beo4GOwc8NvgQ26Z5DIdo+Dy1br3V
+mZX11W1WjhlZrxkFATfiWbcuAENcZSBUe5PBOY73prFLgBy68bAU3slPQaSxdbj2xok3w/2WKJh
nZbMBtqSbch3DdomMJenbJgaOY8bQIzG9oAOg0iuEwBbvqZ4zJ7dwfkRqR2Jyvqt8QCrRBszxziH
GdbsSFtM0HRbtNdlm9IAtG8pgQGUGaK41hUT23bE7Bw6A5C/CHVgUlQAVjJNu0W5jDeX//6Tc+85
pA0AegO8xwMSMPdQXLmDV6tjViYocoMsrzT5uddQmLH6qtrm4BZ7q3INQ0EY5LFSAUYjbgKeTi9d
sCIxjnZgwZ5nsLICeDAndLI+d4aLZxW4lflJOuIpSs3w6kVoPaeV2UyYyKBRKuBhXrm6kMJB35MN
XGhPIifrBxnu0zPFsq783XZM8T9Rx28OUE5Qj1Nb0DZpx9rtngIVhHUCqSNgyfpoVB+uwAtpd0xK
zecO4Hh94C+zx0QeSBmoknqoquN66QAhC52u+9mM3ESPHwgwI0ClGcXCfWTa7Lb4msrNKep2z2SF
6E1bev8PUAuDe+ovBn8VYVkcfv7v/ziW6Rku/pgM3XBQcgA395+gFnpfZqbJpblFr3+3Cjq3Oxit
CK+9M6E+g75XtNI3a7zRZH+7DhLSdtt9Suwo3dZ13p7gbVzAH26tNRRAv0xZ8TAy+ycAQJMND9D4
PAJr5Q216nhTjXoOIHNsbSYEDrdMXGhrRYAKAjDrS2WAHMme2GyF0Zb6bPdgs5KA11tXQz4dxPgN
R2P3ExoY5RU9mq8EGzA0eXAACrY2k6pGWpVjaE1P96StZPxmai8dQBFfkiaJXwztsR366JkkbV1F
WwwWhWj6ztHR7OqzUh/qfB+FQw90zyw9s4/LUA1vtTSKHWAp03NY8WRWWjiBCzAf/t6TmtzMAK8F
rQX4E2SGUEo3vOmh8FDFAPdy+akfUWzJJ4d/HvTaxLR5Nn2xTVkCLCEU37S2/6GjJfWvMtdfuklg
Vq0KTkj2xb96UW1NfUgisMbowPSyCxzhwe8x6Pln8E42fmBO/RsHXVldZ91zyErtubOyA4nlBPp0
MWifdby4Sin7cucouhswEBsHJSsm6fZrEzOboC0q023XYWDWCH7wIIhXToZX2AwnpX0yZuFe50b3
zGuMXhj44fw0jF2Y5P9hyoccQFaGPazIHsTod/YsSgAgokKbMed7M2rfQ/9hmlih8xp2/EeMBtZz
lAMGSe+Y9UkrrF+lV7t/O/3nDEXMn2UXGqAJ17MXDaOUfjXFn4bI8nyct71DE7bpa+nY3S6erGYt
7Sx7lVmlP2im9qjbJhqPWRHthRZW18rpypVp1znQOTrx2Gv9GZQdxYl2DEVzTFFV8owMoLVjTvA1
yzT9M6aCvztoVAP5YAW8wwgDDk1pAYG6i18A6cgxoZmzY1Qmw8Vx4wTMrnCa4EQ8pUODUaehf3fC
PLO7zlo5zD1eqeTPQWUVeAUA8k8KFHmgA0/IOn8AAX1YmKkpLjhDoYdHM87Z/1H2ZcuR6tq2X0QE
Ev0rkB3pbF122fVCVLdAICE60X39HSh9yrX2PXdH3BcF6rCdJpE052jocHokj/9UH8nnvK/pk6um
k0nzqYvNmkL7WDJS3+yiH8hOGYPYOk3j4bthupcUGMjj4Ikn3cStofWgn9jNGxyF4LioDPcCzVH3
Mbjy8IRywfMDLJE6LxyNNkso6IhaB1Vro46+TEwHhG/dZBgpueR4+TykVle9VWD4WNL50IL9nESQ
+960qz+HbjN7DhyKJcKgUyfTTgFvWAt91VCQkxoH0tzKlWQ/EagO6DcB6wHj7yZPbY26zWFklDc3
C/Zw+s2gC+7CKR2y9mqrJ8AEpr6tQNzPEfoeQkpnM4hvFG/bL36WV0kDeaLwUe17cQHM+NLhEVVR
AGB145RfdB9oPi9A30BPZp3otUsTpTkQ0ylpVlOJdGNmDYlBpgP5yuN1D6Qojv2Peg8NFCRgr7Nt
FPdCgbZcDM77o+9zru7lQ1veP+frNpxO5ktR2qA+mpAW990fo8SvXIxZewcguAHw36iTBXrUZziz
4A1tUfV1aZxX/YDOmGT+mSQss7mnPNgpJJMvDRXi7NYGZHRS+64LyODIeDGqYMMd1Z6J4iVQd0Wk
VOM+d1OTv7qhq+byVcD3+XkkfWStQ6ps7m+L3SV6gmm2/OJinZABLZ6XlJXP6Sp9Bh5Nluhq7fj+
sa3LX7o2rSNGkCDDomuyY+GwOBtg/dH7RbqfHM5uBbS2Imx1vZ9OcdDvrqniJpg4znCvFmrs9FBX
ufljKEyVfEjZ7VVflqGdes8dK6yXCjrNm6r21a4HAvWlInO+EQVRO5jQf/R+VoXR/WvwOtfy6xNn
mYs4XAZuq2XQd8sCfxevYHlCpLp9Lipx1e2Izo6b1q+KQw+RmPdgJVj4xcaUstoraNBEzZy33ydp
7GvDpv80zryDmqrzvYP9DhTBG+8OfSRImE0FPXoDgKZqAnmKZXzPUofvNYwSMZghJmMu9hqNaQ71
GE/t/NGL+AtMu+BfE5vQx43nqsH+dAWoT5Uo98Y0/F0N1qpGpEun/+j9rOq5tc3Vs6yxOI65f7Qs
RE+Im48xhGpWiaBmlzXj/GuQ3u855d6XNMjdLZOSJ0PbWhdPGVMkioD+KMbfeiTl0M5bpIH/oEyt
XdAhCdbadZNMlEHiTLE+qteqbgNh4+Pqv7chMBQuGUgT2GW4ERFejlclgTPqsl76jttEI8RIY/yw
/JTlnJ30lS4EQ1rem3uKU7XZ3UH4P7tmJd9G4M/2ZEHwqK+JfPOkDxNbJJ5PApivV/jaIEqBYZkv
7YR3gx8Nc/k+y6A3nsemJluoXyPEQ53pW8+QczQMczxTALGuukMz4EwOZJLfGR8drhBNqNlsuuNz
hu4IHD8sF1vcch8oK6cpDtir+WddS60Adq0Z5Nl1VRdG179i6/g6Y00I21z84za1fcYL0j5zL7Ue
BVxJ3ptAscNne8fKq/QMuQWgyNggF06/VD5AE9x03d9QsIZWxW/HSUXIBtv/YsKsegPgrC2kew0G
4J36KjfeRie4EzV6/wTTL4BrjF8u0jBhi8/qBSmnbKN8BWCt5UwHSrMIKQGVOKISQJDmcC3LxPIG
8iBOIfCOAy7p2fBl+TVleP0S5iZWXpehJ+vqJ876+35mIB5xcartUWahXY7Xuebpt4EQM0xL2bxI
G77SM/YjVzEBukR7+rXzbHnVRTsg3AANcWgC/WnTVxC/ixcc0E6f7ZOjyKYCqz1u/j3WBhiFVeNF
DnjWQ7KQIEKKMsRun0bEqBVMhgP+Q5ijBfccBel+hK5OoAndFstd7roJTF8VOzQbtrqqOxpGQzXA
kYesw9qic/eODYgg5IwGEfl4DwkF2ktdmFdEhOYjkt4pbJy96kf+BUJjww+2evoZlu8d86mpr6Nt
2+EIa/sfIBqeptQ1k5ZDFcnWsh7GqvDxuITAc7FvoTLgmGwV/MA28+ivhb7SA/XVo9tYtUICrRVi
8azcZ0Z1VLargMLOvZORI4mJSF2/WcoaRrSfdXsk3QagBTj6eNwORWB0TwrK2V95y0BN4sG9Cmbz
uWvoBmtf8dVQeXbyBiSUdRWIHWc3dhzCT3NVfoXHD+J5LazpdC+1rG/QgxsuutNzwsGaDOxuivxW
jSW8lUyfvVSdOSFwbshric3Zbp4oPAgqwlfjTnPPh9o4qcJ1NsSc+7tYcjNqoAj8dTBBHTfnrv5p
2NUeCmHIP3KeBF49QpeHiAudSf3dFXwKp5zZLwwJuXiUg3ddIGGIcMYIX7rFtA5j5ucH/OfUCUiu
cis74d6K3PWiyQoOjWo6uIPlIBoKs3vSV5+Fl8KGqQ3wxoBzdmvFdt71sceQehpw3jJ3A/a7j7pm
4cNLG4N0Y8NlFWs+Pk4M/VPXwqvIBO5zTE3vbsIC+T5M3ncG0v0xz2rvvnjQUSqd8h9d00XftbA6
AkD2oMcXFevPqcUf4w1DenfITBZx7U4MMkxeH/l+PSVd0cyxCbwduCb28OZApo2XzXvnUAkbbKAZ
h2Ju3gvJvgfgHsJGB5SIfnLmbUqqEmYErnwnE/Z7yrVYMjVT8AYlNG9tXpRjHma/TpFmWqtm/082
pMN1WAwLb6X2l4+twburBNtMHQIA8NWQ74OzmYLcfKugzJaU0A+NdXOb9iK0B49cTGXON1mOb6Uy
Oxzc/PHJB71zs+QD2Qscxd/SdNxMCAy/4OvVnwR8AkK3WWD+7kGoinpySoYyd9/mMeZQSn0DH1Ye
/TlzI93cpSWPlA3RGoYQMrTuDA7v59F5nbDYv9aNym7u0lx0kw1a+xPF2SrUVX9Ji32Vy+wxgXUs
2wxY+ve6V49zl7rZdV4DBkGzvCE6gjTzRPF8rQWcIkJov8rr+KCOwQ8iJ8HucwDE+LyDV1sy/GxL
h77dzv4gYl6a2MsQZDEiRWAeoe+iB3ql+EeqhSa6pttzsJ4qqtq4t20eW7k7VvFfmrAgX5DNDFIr
QBiwbIuDVamWVIg6bKEnvicOVIl120LSGUGYtVvPSQsIEOuqvpu+GlmAIANOMAwUSqCIQSOajXz8
ZjmCRfij83M2kvRaEbt4dHgMDxlkc+aTQjDxFiz9P5Ycx2+w1FQRBbn11Pq1cWsZ/fG4kVp31uJZ
gcSc+8t5qGDTAi7AGiOYlnPLajga6sui7l+r0awOf7VlUIKAaUZ21HMR95zc2Czga+pARCLW0zIL
0UZ4GAT4PgYtaI9eRDqRXzTD508TrCizvxwBzOxjlKb5LE5HItp4ww4UK4nteAeaOETXDqtazHNr
QkHTohOWJyAY66h15CsxnPTpMdgDQ4KquY+QyS/rqAd/AD9/uOpeUXvZ1pJNuQFiWD6LvOB3274/
hop+/AFLiq/ULevHTxZWqyBM5jzpH6zv0EpY3+hf5nFDAsVO/cvoqi5k0f71C7Ucco6WBxUm/SP1
nf79SylPPWU9GL95UF7TXAK3DpXqJwir7KGwza+f7aojyLCJtN5+dvj53JyZ9EM9TLdzbhYR3DuQ
S1hfiQ0koEIQojkOMagiACigEl3cZQe6WATuAR4UAJT3uhe6zIBO9cXGtvujrMY2gST9apZglhun
hLj0QTTQzwM00dspCA3HqczZViuM6WLiKQcc2Sz+auMBFO8KkfOtzF168We+ae2p3faAaLyCu/0M
hTD2y2bkywzhT0RXMrUV2O4kgV+wK8st7KvXESP+oFqaP0nnjJAL7tUFzjhe4oJntYXUnPEqIQDV
FiP7RRz/q4Oo5MvATWvrirbdUmZdG9lDXNCp6zgDovGtYs6Vjnn6u7XarQEAyvcRxMaIYktxIxxC
lzMX80FPKlJVx5wuyxvHpAqiXr+Hvt56XTP/NUlYLN2N66QKQfzLyJD6KtZJf34SrIO3Y9zPNn/v
gplsqFEGiUfxXW9G7KW12OaYBZv/PgJ2jZv2/3WPNCcc4fv0cY9yMmL4O3EIBb1P3BBXXVABun4D
aeRYlrTfCMhX+1gzVH7BsGJR2O/rcSIXQeSBm1AWPdRvJmR+4VLxanDBQhgbkt8FT0RlW/84xP8K
36QUoW2Tx5M9uxcyG+CBGM1w0LO9P7ODdbZpcvpnduBbX50ZYQ+8/pZ9r1wvTP10/lbVrMXLyOJX
kgGFqjuKZZy/1ZOJZ5bgP1tzcwebEwiAe2MR9ZwCqkHvMLYVdUm3udOVexNKg/CTetFHFvDHCQBB
vMS+2yvf3b+b/zVan2P06AIKgeHYNe8q6x37gPdpBRUbFLaElkgXAI44drLdExHgwJTh9YH9Xcnv
0OCzds5UObtmpVAvRP70TLzBB3ugL3bT/lWjqCF/mJ3b9aS7jtS1vFXTz8p4DnAUuVgWqV8C1QJB
ytyv0E2lQFrP8lFV0PbZzKSY9roX5LqXko/eNVCV80xVtRto4H5lFpkTuDO5keIF4paTSyLYdsHk
moIuZ6X8ozB75BJ6YgF9DJeyfFNbLhRm17oeyNbRtK66p6bC7tXJVIHwIXcQ4AoKeP/I2C8d+1k3
uTNwgq0U9bFYR5hiWHb/MSFzRDySyXnOHAgMF7Qr40a6C3aE5vKUgcJ/Rr6OIHCF57oXz6PFne+T
aSwx5KwghN10wxkPAFaMXLyP8G7baylyhC0geWsF01bHLWkgiluXQ0lXM1U/e1fzn43LrG4Hk4gS
Jym4REF+pn5r1PjFDKCxOAnTuPleep3sun5bE827AfIEGz2K4ngEhCRQ2Z1dLiGvh/Y4zlasO93K
MQ6mB5AaQOH1W8kNJACUgajIWoUVB26WNGQdjihhUo/yo2iwearCzzqR7kdP69s4ATaW2ODw7yWf
86ou9xERms60gqBNg9jZIbDLFnLAMKoKxD2dxvauW7j0232FdFmkq7pjgRlmWFeM7nWbLiq5TWcc
nOFDPANKrOZoFI0E+t8HoUk2AzROScluuoA5VPk0Vs0FRJ86Q5SoGy8U0iGPKrCxcsuRi4rA3XNi
izlDBNFUewqLOuhPumhkpU7LbK6A5eCXboKFV3/6a5yXFuwo4bypx+ohHLGcQwG/ukISeKdaMDzE
mRlkT134f67+s0cPh64QZHuxHkZ6tG7TV4/RM1PWLvP8xMokO2YrHUNf/W/V/6+2oEBGb/acIv68
H5hh9Y6n5t0Q83jSBUIS40mueI0aPu94z/qbz87gzzDdNps4wsLLLtLj9cxsyIo51Jfm2BQrgQnQ
dtxcTwXumEJ9tcqBOBEZsTaT1ZKnvrfNp8xa0li1UI+FKD55cjtmwomSDQu49FDMg6rXOgDxwewx
wG6sAaFoywcFsUqR3YXzxZ3BKO9md/cM3gZl5PcmxIZMuF9Qu/SeCqz7dSYhRwQz8o0PhtMbTK2X
ULXBeBoRSP0KqYYOX8y3NiPFk1xN3hbQv94GWfgIc8HnSVdTNT1xwzbvSvHmNpbk2RG9eO0AzYJG
/EVUyMu47UR3uurUBLLNqTLemG+Sg27zRh+4+rUQkD4ykOY46ppun/LVFQfSu0YTWF8Za3L4mYA8
pauq9f24Nn1nj42qhRSk+SWgnn+V5Z5Iz4zJzP2zgkWsFQp7TA9t1d1bKjFpVhMD3rVKIItHjn9h
ocAZNI+3sh2+qsFwjrM1ggpjpuMN+Baj87N7xXh2l4UC7yUVv3T/uA5qFBjvg+/j819H6I68OAfk
VhfeCyKW9dWHluernJ4fFCHIcpzBMOOI7oIiNJu93M+QsNnoarAGIvISAue6ut4CTn/DtoJPyoY1
RMa2ssmbUU6P3dPSjdB3nofvQIM2kMFe5C2FjPwOR7DpwKjFLuWfSSkfHpPkPD0mWQjrVNh5rQuA
XjHEkMcUJPqbrll8ZCCzMIJ8KNYUxx8qMHYgGqkn6LaqZX9NmLP22nujXZ6ULV76rPgpzHL51pYw
W3FpX5wyWzk3hLJ+1VqPKzD6aDD66gTeonkDzfe3Hk970kaAfncQ3MmGW+MXWag7ctOso3rqphNh
dX0jLiiecD62TzkMwbcE4XKYlqCopuwMXAbyjP7w0aTbdRU6iSN0eGaoahHo/0X/MYZRI23idPSa
xBX+Rs8T0P8+fEDEIP/0Y176VxN4kzc1umvcCDvlhoDo5w8jGDfMgMqNl+OQR4r0BYSWMvQXv/vd
m9gg2zakSf6e7bV2/pidu/bfsyHs2IY4dUAtftU/pGUD1IidQn15JjQyAmwu/5JHbPocWFOL/OwD
FUSAonkXhoP+3hbeuMeGCSl1C5YElHb1l2ByzrMP55xVcsKBbCp8gch7u05c+gWJQM/7mJirebgG
BY6tkx/Io+SQKX5oymu5+NZbbiNC0JABWvd+Wnp+bVNr22N/iE/4UdWd4FMHh8wuxg10Fhrme1fX
bcccPIW/a8qPDWDlruUkuptYC7TMlvrajay+SGA6LzhbiNDK2vkNobl507kjDnprVaXmoUbk/VkP
SyWyhtK25zcgNuCG0EDWbHDpC1wY2zC35vFJp0Gsf1d1L0KWEOUtq2xDLYUVQNjAcUE7GPle7Czt
DgGoqsgh4WH9BFNT/BTT8mo19GMANYAZXaAmYDhZdwPmpr7O/bPbkvb22TLkkBXN8OfrftR0V0eg
EmmNM4AnzMNwF4EhNuTVnq+fhGMOH20rr3Kvq+mfcbqNMhPRq+Y8joV/Z4ongOKYjxrMA4x9OzEs
gVBhqiJn9N+XVIgnPZZ6XR12FU0jwx3mqFt3zoM5k4Ou6o20ruYeej+ruhdiatTqHFDkLXrVMs0l
fszRa9Ve6zHrJn2VBy3cvbN+j0htHxoVyABqKPJ9jUVmz1wIqAREftNKxJL771UfLF/0AHPMGbi0
7fwFx7zHAE7S98YfPwboO+QjLcO0T6un/3vUBHrqHqfOj9tA1+WbRib9uc3nAP2LdKL9Ri1RP+Nk
5W7bzoALM+dAh1puiZMZdYDXADEXZshrYznRbV05zeE/2nWnbntM0/XUp2DPUerulCDkRiDQc8pd
7E2sqfPeVy3iUFCI8gWDmd+xtXyDj8iP/w7bombg/xu55dheEBDPpnDMCGzHdOl/ILeYGYDdRWrn
gLUO6lhyyJYoIKJKOpw+5sclx78BOZO1FYHT4VBb8EWmKtvCjzvdkAkOKF2errmRBQgB07UR3ENb
3kOqA34AAOlzGJyInGC1KZ1EeYY5RALq2KX/RY9kIJF5BFKAdB3YASMH/R5bPOnO0qAOMlO+vddV
5E6MDYJSK2QVg9lkmrGf+e/A/kK4SM7uFwfaAojpIMquq5aDtFdruNtmaJFiXEdAkSzsZc6fdY1V
5evgAJyna13u5hGjdpEoNbOIIFQOQYJgOkwIbMUQGCz3CorKLwF4wTE+onEPzS/3RbRYt+VSBI9e
mgVuBB5TfdCDl9qKiA83MykomvqlfxkqgP1BNhNIOKMKTGS5we/Fd9it9S/AZ2TbfFRiq3sphGO3
UkBDVVcNC4ZDU1ZOcUFMGCzNE98j6lecvLXAXrk4LS54EXOgYl3zBf1o18M+23A4DEKzxHHC9+Rv
JeHaoQuXyfpx9dlGCL1OzAPW+s8wBJzkaVkL3ZZ2IJKOeAchgPGvDt1rzCmDFydrE4QxnMOjLQVf
K4A1SwhjhGcG9OKp4lk6wgw7pVurEBUMI9H4V89nfWT5G3zMsv1n01/jLNF6e8NWVzLRjxss0p9h
UKTKLV2EeZ+hUtrY8q4rJV52uzm3ZwAP0WeuBXebn2QA+EI36bybdMobuGjmY1JV4J+45GvSfW3r
e8AI5WqkjQcM0c6L24viKcvH8Y5wFD8sq5uMruqitCnQRa3HDp7njXfXxYFOiOyvEV1miZ2BtRzq
vLhJsA5jrP7tTEtz1E1UVkCVOkOia/o+UyNHOPUVcqPbJEw9AGF3oGwll5NXzMtJsFrd8xac/9qy
X3St9k3AvMrOjptKZogAYoQuHLjYD6Dsn3WtNxdkCsv2hx6vmyoCm0R81q9WCYVdz/S7b4P9yxiV
9TYZ2bKXuQBDOG9SPO20j7vGN1+4N1nxRGgeK198g2CokfSsqXbQIpuiSqg6GrpcRQQS5GzETsGw
FkTL+tZ8Hwg7EV8Ez8yDtjr+ou+LIbpdazsAV+TjsnHbftjDnzU/pF0Fe9OpTxBDOE09yFlmBRxS
5qTFbsKmelP4g3duA+tFtl4HtwYcMQL8EgHp+KEDDhf6Q51/HFuxa1y7ezKq09hysR63giFec0my
B22H8GJbWnW5Lxqn2DWSy3c/m8N6hhA0YGbuzUwBmAcXe0qqnCEj6ZPXxoM2myECvF9q2zzXRuMA
VAM9icKvs53ttWTTT9y+gBQX1TPN7rpwDPBDoXfV4+b/0wakZblpa6cFBPN/2sZg5RcZPD3YFQOa
eu3IoERXV5xfdc0ElO0J2e3L5ySzMUa8e1IVfU4q5xbvLeIVO902w6zuKc2D4wDbR6h4dHOTICXa
JI86dPc/6rrRNRxjm80meHlI0ISPklZVnRBAXpPSGIi50XU62HWir3AkxtBl7e/0LN36MdWsQQYW
yP/olUgvUhmkohNd6LbP6mfbf4wr9Fqmux+Xn/2ft8CX1ftY8B6XQkDXaSDwHktlMnX9R8EyiuTf
WhSek/NQ13W3btRXn22fHSVrGbQn1/v8r7f4nP0xclDAsFvtFKUNC8fM8W8G7ftnBilEUapfgA8u
kBAFHc4eMgrpFz/dDkSkzwsXIK0hivPbsX/X2QTQw8gEREm8/Ib3oL2vg67eL3Vu34YRWt2S9eWv
yt8XFuQpGjEN8PhLxbPR191OEm4fLIPTS7kQGIID6Pu9mL14MQO5h92UQrimzQDIr5ajBauaF6tk
B0cZUNXkA9v6WQvU3+iOG0xAvjiD2gxR+GaqrvjRIw/4QiFi5NnCQrqT9+/lAiM9ZRsvY7c0ewZb
nH7yxqPbzuMxXwZ+hO8YFf18CDjMde0BEQ8EKqvYcttg79DqAElMC2pJLpRJF9oca9d6W0EP+sVe
rHFHHwfBOH3B6jnvhNu7oWcQ9l60SNjhA70XDMorM3QCETYtwsnmfYKX366qIcbtiyWejb7bNEC4
x0MNJyQFcNnOyjITCTAgpvHclIfZgKKDNyqAak2fHzDzbrRE7e0ZO5y0QKAfGGz3B9Sf94VEMh40
KTiClA1w5qKLhDECMDN7v5cMhHvwoJBDAA9vLF/grZh/xxFrU2R+FyIszc+yzsZzWoGG0+Jg+F36
xjFlqnp1KyH3kN+WuwVsnecBQLYAqlMw+QX/HZiEcPLbAdK1SPBB+2baFikxXoE4OJdj0DxRjpyq
SCs7Ytg9HWFqx99MGAFxQaJF4IEpZA/x8XxY4obKXddM1ZH7SGZ7jbzgrFgA157xqKOWHROkki4D
sYN4ciIku+t47Fxrp5gdnF1qvgH31yOJ3sKoxq/cQ4F0WZRn9JfnTmXSw2uW9/azj9eYV8oqgdYl
hereaqEksvogLcs/2iaMw5Argga0IRJ7hLd659YQoOd9HNAKSpi8Ws6ey3jiYkNXmFNo9E0YgOPf
43ybflUNLMF6EXjPxYFhX0kWE3H+NsDmxBEI9zJAP03f2s3F/GKppnquDs7IbkPviq0AjD/U6Jsc
caetW4IBYC2Gv2kFdmEzvXCljCS1OmR3BPTLylp8F8LiURGAFl9AJk0V0w1s7Hbr3gzIF4azmBle
96V6omaUpcUh/a2KmWy7HKEJXTQBtF7nHvKQ0i/COqv7pKnHSDUiAGeuKveOAQExm0N11i3hPlEP
7ruJAR6tdgDJP2Mn1G8bOslEFzBIqx9XumrUroQFFQpdzYKywGv8z+j/6OaI0CHnD28YnCmTFpbA
CY52c/Wod5X8kTs/vMbBc5BDnDRTNIFdNk0WO4dNssT+lucvZV+DMdHX38zFDkGlg2BUiehiArGW
YIn0JVDPLy7N621eT1YyFq6VeLM9xnYAzY2qOaTATIcyHxAhGds9K+AuzyD0BuywjzvIto6KQmHV
b4Ehbvywk1DumD0T3mOVWiK84wE0wusdOgCbfBI3dzTxfJuhSefy0LZuRSII4r16woNJ0vob+MHG
Dcz6MPcvDax7kyAbp8RYi8CMoZjvH3w5VEm6Fnqt0VetYeY7NSOEGbqZQeJxzIfELEaVIAikHleD
M/ysW/kFMnFu2JglPoFmXWIRlXN2M1YECEq2eMzHFNLG5RkOE0bSzn76KFIGfQGD2wj7l51z7OaD
w/CH6f8fsZtXB2jeTY8wSzLOS5VgA6QMPiRgadsH2wHAwyUCZzQP2bzBUtXGNtWcEJ/PiQzEN0t2
DkzBihnJDNmzbdFUrxkclxJ8S89y/WDtyQDFlwG4Ou9KL/B2+g/LXYtAi1EA/8HoAv/2fkmcvjnP
CJ9vPcevIUOA/ze28f7OKxg2JJWZlCk090Rbq8fH9HEjfEz6ilfg6umr0uftobdw7ktHwgHHpyLK
pA8MqdkuW3Cf4dEphphnQR8uRt4luvDNpktUmZPd3BZNiCQW9u4S/Pe+7xLB0m+TTG9tAzxgnTV9
VFASA4V29GEFaqb+kThTkjFxLxqg0CDBlh+GDCLMFcLyxHPeW9dIYQM5LFFfVDdZiOnY2+RHhvUk
JN14FEjXgj6UsSh3Kx9sDz+PXUASSrO/N2UHnxUXO6IWEo9bBv+1KCthnuA2to2Q2dYGePF1pqnY
DrwtYhJ47SZzGhobbMxw8rPjzKjxhbP5tkr976WBALjj9s+zhPn0VGc+pgRp1FKaQw++59scJ3t3
sUf4YCC7Os0DUOhrAGxNrpaOy7ct5M0g/mRujBSGdPlDs82V296hGzKA6NqVgFcGOFZBadIMkIJq
HTCcenPbBTCNcRwfboxBjkVC3AD6ZLFljgO0uSZnDwLSJchio60zsFvwnSBpNe0qBaxs6Ux0k7v4
e4p8gR3MRGBXa4EcsFD8lQp7GUSZRHrlZZaDFRIYu4zxK9RUQcpy+yc3hZJSmdeHAmtWwlK2U9Dh
xUc5eJELg6Itd23oNKed2LSLXDagidRP8Jk6l0yAEti25gbvVpjggX8XQ2Dw1clSOLMXIBcVoLBG
85S5NwbL5jGgdeRykW1KP3sVtuq2IxI/mddPZyx2F3yH2mMFt1LlQdMOy2roqeDdnKY8ZkjpRJUP
tnqLXXcMjiaylYR8G3wBBZe+zRMAtyOndefYLjsO1RVWbjzVqzjIGvjxsUOVW0AIBPZlWOX6oS1u
g2XDaeR3gJIrDg8qEjSR6uSNyhoMBZjJ4J+17OHi4uy4O2ymkXZgwdgQY5sCPNTChd0aw//VKIr7
YuGRA1F9QfAQOgIQgsXu/6ljyGDxeZIHiGrgaDCYyFViS14uM6D7Cgs9MhvRWLdrLt6GoYbJ/ilm
JYDVT9MEGGCgYuwyBqIv3SBDJRJAdc1QQbJ8Bu89KyE36BjLBGegtnji6tpBLBEMFvz94O/9cuqm
2hDfsE6Gs7oTCPZPYBf+08TbFxymjgsUwUPH6WAZ4puXAv6+YQ0r31Vs1ua5BNmzDxKHAPJek3o+
l4W/BT+8PPcBnHgJRBtozp69akpx/OHO3jegRosYkgPKTw+NXd+OXZzPqAvRCsJY1OZrIDtI0xN3
iYGtHVXnpmmNy+LMdQhoL5XNnBhcLTvbqL9JSWjoY1t8HccXyTmP6pHXO2z4yAb7qBGCzmCD8tzZ
O96iIoO0P+Er0YQMoZEjVqNzAe/h/TxdygKbYwfM1x0k14ujy02kx/OTFwwdUoIwER5q/5JPJl5P
bV/s+hGIJAsx+LBIS+8Eyjfe+oty4xKOIBsusaMaB+HHWSBo1CurDgkAcNupDkIHaNw7GEfQQRIy
HgLhrQu3E6nSg9viwCHo0rROhNBW7Alg9kC8MkIKwSb8UsU5H6orEi4N5MHTbkNoZ+HjxnMiXKQm
jZJlSPXBOlItiQG4fNRKN1oaP4+MxUZuP0dymfoIyxF7iJc6eJ1LiiXaBKQB9Oft6JL/w9l5NbmN
dGn6FyEC3tzSe7J8lW4QklqC9x6/fp9MqlXq/mZmZ/dCCKRjVVFkIs85r/miQ/da+TPl2kgDFVqU
UXpFlQEBCMNeBurY8vNyYP65VS6HEDhCy2F6OZC6WU6DMx6GTLvpQVdDW1XUK5YIsCosGEM8BMJb
EGBHndinPsdsk/TyZYZXvVNmCn3lsPHd3nswrX6LIle8qLLKWNuq6izqKsqukzIZCw8SN38PR9G8
sqdNrRZPAP+btWtU3apQuq9JnrUb20WcLMpAXBgBGtVJWAdLwxxBBRI58R9BsO/PKm4nUZEs6xLt
j2aAa5i4L3NhKs9erNzASR/1MrXPpD76ja7GBEB2M1y0sN3gwq4dQ9Hq2mi42JkxXFQlsA62MGBN
cmbArOaDX5TLFMbnnCkQlDz9EoWzfsmgvK0aVSXJK5ps2odxipubVQhe74xoXmCCr27Lqnkvy2FY
dEbXvY8NvyWk4f6dnG4PcDIY3wOe2Qt4jLAhiUiQ9UH3R8sntGWxWXr3Ziyyx7w33pvObhfiA/1u
ZmSRIFs478Cl8Igiz/TO8YPop/St1Yi70J7YESYgaP934h0+UXWrvcXNDOjVMMO3Pso4kPtZ/1qG
Ybp0ksF9qSMFYKe6G+querHzaEQItbWewy43ltYYlEh4sitjlKGhw+Hnu7FpcgxhbesRChwRoGkG
IDDOOq5ia60GoW1pwMrm2tGvCK1Vm0CHDQobMdiOUT3hIh+Z2zhtp1Ph1MPOLAaYdoC09q3TaIcu
7LODUvbW3gU8AL/K9XfKlIan1o7T3TRUxqEFTLnO0PioYsvZwyN0Vrhd8SupbItoAqbrFr0vR4m6
hxQDdjTwsxsI7XqHX6ov+B/WhWLrc52E8K7n8q0IonoFSEhdFmaCQK55tBG27sNKIwrSvveN8Qpq
92duKyReOPyrerVPOD8AAs5WYwWbYiQQ76BvH+dw+HXpE+WQ87ug8up6KyqnJ8sLx23tTK+tMg4r
y7fFvjeam2ho+3WZZtWR6ATpYugVmqONO5ya3eVo4YvsGjrSHLh+oGpCKBFbxrA3h+zR9D5cNARe
cmX6EeJ3eEAWKg2VXacE8bVG9WaTes67Dz1xUVpW9+IGML98oANbtE03cUBKV6l1YOeKQTDetJc+
Gly0anJ94dgTrjnkb3v9lOlUQyw/UDnHJO8a+PFVhQSs5ZFbN3o21CgLw01mFJew86LHiXI7klzh
a+k0EA8WxoDgttEdykjRdqESPfDgWg1mPC61qcU+Tq1/FtNSs+sCbEj7k4TswNO8BeWGL8rCCkzr
kM1av57zLl96DRL3Ou6Pha+903vDrqNZK2SBLEU5YRuwsUrwkwqHwHvVZhBRY1q8kAAgpDTaEwlB
lxRovqn7NNrq5odeZMaG/fG56nNsObN4OHd84Ck7GsEq66et09XJMTMAqg7lAEvSHl7GtLK3ge+3
mzrqv6hNQUrBzNazHbL3ocx1jkgN2H6DQy2s1zVV+o/MauEDGR0uJ1MEwmORzvD8utonPxLxZFLK
co09mLNOEVhZVN2PhIr5Ggwq1Y7CDp8bBBTSJFoWau9dif0J1czLXHbUde3oEIfefCs4Sdtx/13R
O76JbmLvAx/ha9t5yvRvo0PSjFo4J86x+3hwwtT9y4OTFis5zok6xIk8OPiNlkB0GmMsAWbvwa4y
+9Dq048a8cdtMog3JHLr6+Sc2TKaiKSnNk5IIeGLPeRzc2hapBzMUKsJIMgVZFUzkCoiRYGGT5vY
Y31F+oIPeOQRd5QTIUdemoUJoLpDotPut5McliM1pCd9XTYx82XH/QX+GJOvomfqwYyyaWs7P5PK
r/d9h4tgU7tLFRrKwZjycAHUAAg2Cty7yh6WJez0JapiBy2MbVyo1wlFrMfQty9pLwzF2g4YF4L1
y5Hy4wvUVW9h9HCW8mQ9tFDDlSRnswQtRP5mq+S28z2Iqf37ec2DoJhX2KGQw/e7pzmKMniLuBom
jUGcj8RyGbarru9ulNfKRWW3cFA1AKa20T10c2YADylNiGTtOgz2YZDUhLk+70piVgsVqunazBKE
csAE5XgTPxYpz6u0vGC6vJ88u92VpgX+wKz9le+Hz12meEvdObR9r7106bMKKgfPk6C+oFv9w6Tm
u+3nKt7hSkH5TOP5NgNtKmt8b6PAWBYjMAdFmS6+h+RRWTcvCDZRmfN/+kOeP6t+/5X4rttyEt9M
gZ8Rm/BdLEtM0hqj2beUsJaejeWHr34Qh4dLN+vmdef4BLuN+0Wb83Q3K5hEGXFP6cjw50UGyHqB
uSyfq/o1Me2A+Kn5UQ/otzvx/GyVySbJ36siNL8i7Xa260pFCSdZZtNbgLDeQqrtIz7y2Ollt3Ei
59EY07cir7Z21HzgKveCEOePPOWc2gVfUT/66UZ1zonC66gcBOj4RpF6xDzx6lnRvqmQVbK7+WsV
YXzp50tTT/tlz/9FgcYUNXut2qDL1q5jK4eHH/3V9iAPCcra89BXaJ+qaQxYsEJp2hvWWtQ0K0U/
UEfIEh/Es+X/bAQ2y3IgEsQJDLS+I/PGJzdyzgJNu6pit4WDzOmjB7LhzZgp48n9BRtJY1Vak7vo
8PlIeWO0xCce6W5FZeC6kJXhzR9NC8TcpfDsVUTg/O7g92fZA5azEOe25jy/4IkYXQWNdBv7Co+o
1tuRjva2PHi/IsL2UahGgDeHXzwGdfIdTVhhK1mnB91Qjt8cNgiOD6jeB5T6FoGfCy3lPl26Ixv8
jlN3sk8S8zK4nLxQYSuXRQcboATPvwtVg68Erh2VUeZoBQ8Z2z8BVQT+ZjOTclmpumms8sIcL/LO
aEm3OtDX1KGAV+LXPRSeOnrw03wfNKWzs21bWRZxqVyMgj/V8WxcRnkjizE1LlU0WWfKUjk+V6R1
vQnAnJUmszgvKa/GrEJXD+x0p1uIq+CaE0M0DW2sOL1UuwKLbsireKS1g3iu1/aECGqRUV97Akmw
pHrSndrAp8aTzJg4St2bXmjctFqGo1DSh2e1Zxc2Z6zs3NiGwgOVdVngtHmGs79q7TAigT7EP1SI
YpzWQ3J/GtImG89FOR8QllBPmShIkb9QUDGNrYUE69RBVuMlBZtJMpoLz62OnZ5bC4nsUWMS1Z+T
5ahscqBcWnExL1MSuaIw3Nt8eetsFanhsMlG37vawiBIXgYfvQOE3D+7dUNTtuoMcqydZ+/ai4uc
ik+TDbAZ2opWosCvdjqlQjKFbJDw0eE7TO+Nof2ktOZepxpeYj0hCyG65Szb5QhRAUWSs1zCrOvc
WO6jbvVn2W1zhnQ8Kn8JHLla+M5z2gMRNVTJOU2SI6dP4k6nVpNzAUpWDgJGbx5kl5hBughtL9kU
r2Ek+h7Kfsij2nJu8qJnP6o4IpSEWovfLf8nIAaiw+eEzDEwySXsWnPkAqRipu6IhZsWIOQgllBY
LU49IhNySV7O5cqOEwpJdvzOqWp6KtupPqikXdZ8tuavmn+ucV3/4oRTs6mMOdxrVjC9oKR7luMh
YsGkhVTzjANSe3XawVnIAUgk727ZnDtseqvJq6CTNQn1SQDOW8WL3/reC7dzrFIkGkFM+nmYvxpR
/d7kivVXHIHim83+o9A5asEg7k6pD7ZUhY+DqsDStjsYmbHeJ5QDkK5NTeHuxGhQdPXZSpszTgtd
ApkIWUVsNTAEFvoMphYmF1A8z71qrxTgmY+VQE4VmJLJluQViBbyZ/qjZCD8nvkLY2WvTDeZ8NAz
riYhEKmLUD+i9IRhyGy1yP1lhnacdC3f/eoU45q4fE6PcaPaR6q1sWFCHUHr2kcj0vJ6MRp5syWF
/iQH4B8W5BjFnEDPSU8VcwQdfIxmzljV4Don10mQh9Gwag/RDTyShq+sg/F3c4JfMS1sZ9PUO8dx
vZufD8BJcR5YeqIpL9DUksNUZD8+u4LImwRvfIkSB6bKciBsSWLVZQZY8++VY4PFpJt31p5Kun9T
yfzfZpdMXeQV5UbOkwPJNLjEwqRhvsYGJBDcVMaHJIv08zD37Sojg7rSwzq+apoWX+XdGBnmVnen
avGvgcme81NipRvZPyABZd6nNMTgVQ6cSL4I0oadufD7OVvkahCRXuPlPy8olLerEv7IouvGH1Lq
Px9na126fbOVaN5x0sdFBQPnLEer0F/ajtI/F3OjPrj4ZUnTgIR8P7KvNcAYELtEcd60LuDnb6qh
qje9PqivbU7qNLIUznyiqcK7W/imFZ1lk/fnpHdq9yBb6Hp29vCqpb32UAEbkZ1NWxfnuEFkYHI8
9ZWAaNgbTRisujFWX8Mp70nyUWEzXfu77uFNkTV9xX8o+BWEppAqC6cM/Iy5mPXSbsimGO9FAV5X
zlXdmWxSF7kbOdcysl9Le2GSIZcSWv5aiubZfan0wXBay6aE7Dib+1yyJhDha4qQomhcOZ32bPpB
cvXc8VqIlldG2jOy4mgp4vclGlmuvrBFpRfZ4tIsC4ghe7lY74BUTUOrruVolIcJtjqWgtMHTLyA
FOHVMZrLUA3pe4ZNG/Df1uULEbQn4Iz1eprHHkGz8cFF0uOvf061XbTP5NRedat/TR2m7oIXVpXs
orAEPtcF1Q0cnQ1cqPhLHaOKTDvetsTA035Avfej+5lpQ/BR9shf4fZhruQkudgf6uoGx9W+WWb6
x2J4ptNeTquJQ63oz9XyNXUY4Au52qrJ2PVVoiz9EZBaoyAIokW+d3NDpVsOPvXlata30sdu1I2L
NxfRR426g+DWNFfVsCOkHlvqKA4cJ7UfSI7Mg76UzSlTokfLLu6D7CPWU58M46IJZnjcgUIJN3bS
+TVJr1JQ1vaMamcGagprVR8RihUqs9BMYHVJt5i0bO4Tp9o0RNaAZzgkx0XQ5dEJq/XsWRlSdd3G
rbKWzbzR4CsHoGD0eMyeEaNxn1zoD6IhJ5glWTrqfSdMq5uDparE1zCI3lvMcFZNbeoH+YC2oTg3
bfvGk6QCiNfqN5XoPtdm5SI9Z+M+fuVppsDcRQxGjJm5r1wiYLD7KkuaVZBYC/75P6p5/tBHzedo
b/hk93uTJ1iqYnU6h1tcDc1Ha0rsRap0zXeDTUbLm9tdBXGIx5vpoIFdIEuT66twoDRJoZl0bXa/
UXrRU1IK+Y856uDEm7L1kr3iDOqub0i9N4LllummulOrEnMrLy+P9x9l2nbPhvKzNkgSDeK7OpvB
N1hzwVl24VIfrkmXgPETg7qtaocxxbRLjgoC0yNqPQs7CxFKttsvkSZo8VmTn7ykDW5NljrkwMPm
29hhLUMW7rWwOndLgd3a2q1XvuZZfian2XxrHGAAuam41yatq1NLgLyqTK875j1UAEmUQV243zVa
+th3GRlyp/w5WPmu0Ovqp0q+7J83Yo7sGbkZHOjiSoAMnuN71iorrXZfiAMYpb9VVSKBhx2ScU6A
iC3kx2DqY3sVD2G3l81/ToN+9mva2Lzrkfc2tNYQrtURbwJTmVEFGwdyJQoR8G8Uv7xz2sBZmZqK
5AySDiuqB/XerHxvlaS5/vCvO369X31GPpRH1wuxuVKCzUzc9Si9kUWrMdTiEWqJDr1cB4rdAbAJ
Oeco23g2nWcOPdYhBXSwKgT7IqynUxaCu5Gw7db1lbt8pKbX7TJSErLa/QxGpYNseyYltJE6kpGK
BWiiqEZyxk6o2ERTRt6/hV+2bSb2HZQfYD7lZRsBsgDTB1yjVXfKMBLqhC4l9hG8OTbqfrygLG2X
03RpofkAf+NOXohrxo1dojZi/u77HB2FfYJKSLaVfaVLPl6+gDH29tmITk1v6CiTDKhCREH0mM3l
dGztHU6AZIvrgWI1eOd+wdfTv5S67l/aILcOwGtOskte+sa3DOAlMZ7o83T4nCvv1HkeV5N42ssm
UCZv1zmYpA2F6z/kRrPRBgLATrQiKt6XjsOkHJMXCCvlHge/4T5f9oGtypE15CJXyT6XlM1CzbMK
TRJeCemH9Or0+dodkB51e+PKX6A+zshs7dsSj6c6LNRs2XQdMVc9KPu+qLTH1ETmB0GeXStHQxji
60xX1LXIPmdL8XqJHvbXBPg2uuJIYXXOCUztVRlnB95CjrGvpsALRuMZCz6acmCs/ZKFfry20q6N
l0roewszhG0ftGlHEdP0kSsxx5Oc7YnXsh9SAtz7S0Z5hDvpbCcbKKJK0TqXwez51ljJf9/i7AN4
gVyKfHZEyhSdisJDVTlRnHDVFIhmNJwJV86IUsPKQaSGumJRnzPdr+6XMWuXPGX742f/QAWgX5Wl
S/3dMwreGia3xURB43Odb9bOtsz0L59d8u7+MvHaNjdhXQc3YYT+Oz6TPXb24x6edU0Q3LLsZyoN
4Obc0khJBBb14cFX2rWuofVjhYOysoU2LOqJe3KO/i4rx5m8vY4vStJWmwbTsK1sJpGPmXqkVZdS
04O3yd2McWm8GbBmTtbo1NupRdRDSnfxwH6+bwTg8/mJgTW2lyx1X7JCt0+VaYdPlmVN+z4djUVl
ROETiAO++2SrVpoZRE8zqesV3njZNkK96CmqzehGnL+OJJnXFlotsJJ+jRpVHN98PqFybpqietN7
RvcHwxG4Vb/RAkgakuHYCJqjvJMXubfX2UeG1dxaIdd9wK9BP2MzrsCzQkgzy8IvkrfUgtXhnNZ/
TwY8LPXItx9j8mZbJOKObRP7q4Dd/clEKHI/BkDVEkGBHgXTrcV5D5jgk+whj58vbaLffTaj/FEE
xisJvSGYxm+xMSKOyt93brDlOtcU6ynLIWSbci50gumPCX07K2czoFqk1lP72KA7gXefSd40CPpk
n1066MhXdOsJHkEhfE9IKMP9CL+gqliuyTn1R8gU4UoZPQ8XjTnkdKLVTyGH+p0325R2J81+mTrr
EbHy5OS2xODSelV3OjwSqkLdmoJBLi//1YDsw40EjFrs2hs399DXNFQsXtVJhMk0ZZ+8kxcF35cT
LsUqQHNhnUYx6zUWeHTHtn6ZtCaYzCtlFN2k++rYd+0hckBzyRmyz6nQq7EErFxx/I/ANKYvfp9e
sAMZnpUgi9Ctt8e7a2+IX53sdwVAJGmUX/0u81sx3xb9meiPUU/dZ06LlIUXxAtAYM6lTJT61Uzf
IM0Yb+EQWSgEIMjqpAr8UL0PNphHN1tLNNXRexBOD/MrOQ975TXkKMlDh0+eXgVPPxhO0Q6qyZy3
HQzFPWgaD2CMMrYBVV3XPkGKm8nqlQjWWvpX3N/Sx7rJnD/620y990cq64ceXLqd21cFW9tl5yTq
h6t0J3m61nGujP1g+JIZFeIwejHccG7sd5NdKzvDLs6J51j8dAOVmMSOmysIL/uAv9LFNPXBAgyD
bKmB8IHso/DGAdpocOwYVGG8YpbKXwafrPbZMVrrUR84pHVde2eXAsxQj5OqxEsZnqaZX2/qGdNR
2aT0h/JcnmYn2XQyd6NZtXdWWvNJ47t4akovXiktFolIOnByoiSL1j3OjgmZHxVr5Re1cB7cpIq+
qfpoL1RntK4avje/mGJhmE+7QG+NNUGQs6oRW06WamoKx6tO2WuqGz/KS+2dLNUAPlUXyWPn+eXR
1vpvckh2WU4rSh1QTqQbV6gjnOORymSHGbOb7JOuXZBqvmla5cI9QXLFSxDijcaJbAYqK8PZpRRR
qpO/u/fNBVyBMIoOBb5FnOQ16+Hzbs5KYdhWWg8BR9jVjJ7yIZ6yS6RZGaIp3rgudSdeQc7Ob7Ge
/Lp4UAJKDDcvsl9I0i51r/YR7OJEGsWJ9jD1iBaEqVFtfBPasyeA8WLH+ZyB48+vGUZRm29JUdxn
6BRZFkWjHnuMGCnjC8a4/ceVSHrYaF6WAGXu1FO5nhpHJWvlB0TihhCM7/qPeraMC8qa5iXOSwaw
OfiBdEy3qyLMK0lk/EAfpj83SbNubUMp1qmi9EuXKAq1Ah0ZSyE/3mqxttAytA/jGsaYYxg3U/iI
6uKChd4WTzMey22EMSh6RQBnOr2GkcE8eYnayt/krokYjFgh+3xlNGGu54fU9IFBIkdBeOmT6t26
QpOQ7BO/reIoi2xS/ZPskzqFUrawbMZ2TWp6Wso+3eSoktlm9S3p269upCUvSsT7IeyQArTDEPjK
/JVsKlSsSUaZ7O1WiEDtrBSHRg95yCAMt4TggHJ30+BnEPkBNYcxRE6urygKVL27uw/X47SIkOLL
4GfDpda9tTwjKHHfPHz2fWZtCzGv6QWsVKZt51EoWIj259lCruvL2l21qube5N6lecrFmmbnbIqd
rPAGEy5lyfdJ7maTFV7lqJwbhqW5a/0W3VlgCuBTKMCWXn0KTbjA8pKJZgICD6OlYFh9Dox21tyn
aP04r3u8sZaDPnRIY03rTohOhYlCCeG+ZYZVRO244SxtzAElT68kpiwMewNd0lkZIh6nrFCdp7r5
6EQg34hLVs0Lq2lKFPyYH2qaAR3Q3sZ6p8DeAfcfIkxwm+f0153si0XfKPriwSo2IxDE7xX+tyjc
jeHBqrzwCRn86gQA/SOrxvDJsdrLYKnC2G1gz/TYB84qhYZ+UAI+aj4IUFjFG6nzqjmujdRKiHGg
iPQ/m1IUFoq/s55G6ppeC9+iV5IF1Yn+oROq5ERTiC0hsrOSzViIlCMZQKUjRWBNUOUNwqb5tTZB
XXhtyte2NPhSWWDeVhSqtJN8EMtHsm2YDFP3/8HR01mQZ/saabN7rZQweQHgdBdHsOzSASCmUScX
0gkdhb+1pWhUO4VWQlqN90Wt1v0/LZqCXDv2tfgDKwRf5NkyAEq0l00p/KqMya+mHA2nfzSTyiW9
INYmugIyKohfM/7qVemimZgJjrZdNIs0qudXVbEc+EngTpQxyjamNgf7TCG69EqjfixGEjSah/Iq
NoTBt4IQk0dMbhOSEMOYyOZZxaM3cTLwxIAHeVWpFVAVJOVn9J4vaqi9y9+w6Gf14syQyKEovKAH
/u+xiZlhPWYASh2KmVZD9QU/PyLTHKq+PMwPYQDIfe7VvdTgknP6NP6v+1xRyJFTwt5ut/0AzjFc
zZGGGnNWXclxuFdLVKHkXRKRxM5jsHn/GkgTbOkQJzl+9hcgzY7mFO8yNDNkLlVmUC2jOaC4S1lB
pG3jBGQZKt/DTiZqY93tduB4jKVcMCmdds0m3DrzpDyg6D0stTRBHt0Owr2ltNZT7uvanrgFfTkK
zk9FYVtPKJ2WalYhDUQPz+1vMcA9PG61b5G9BJWYfQ8HZEDVKPewPOcXT+OhWjk5dZRWfv5bnfdY
qBrZZRWdqWwi20VLHmVlf5uo937ZNcqv6z/75DS56vdryLkDyKr7CyGjswaHcwNdC3I3yr8PhOGL
0WprCp9DcOSzOa8zU6k+xIzeNa73nFittWtYaeNZXqKiHs+BuMgmue9tbAE/H8GALkxA5IggHsom
A5EyTPVDL/ZDH5RcOEw3symbB9lNj5s5060Vw3/3GJW7RZyBNDE0J05IHci/e/5FLUtj50DLXEh3
D5mFkZfR8qHqxN3Bn7w3bZjCY2mS0Msj7/L5PNGddOVTHL/Ix4e8UBRapVbzq0tO/b3wHq6KZqM3
h1avAaZlyngb62q66U0BPRBMxUb22YM23aAdQL9JWsI5Me9etnVA1hgq5wu9/jZOeEdEIQf2StVe
qNAUB+KqaC1zUKJf6/Jf/YmTRmsY1vOXf86X/Rmn/BsYuXiRhOqpTUPzaQx67axM4OZl1ttWsCVs
PSc9IQCnv6gcLO9J85oaNmI340ZmweeKvJeSqogNA6dsKxTPVn1zAKwVXu4tqxV5QRtNcUWchVyM
0O5bdaO2L6geqw9IZiqrP+7IhCNsXq1HnEnJSE74lo+a+h6l+YcW6/FPu/9Qu1RAPIDJ5WlsfB10
EBzpaNnPTVcoq6L3/IuigNUbZy8WSAODempQgU3vAZK4MF1/8sckxGvCOqWZZ6BqvWa9hl7sb7Cx
gBQvm2qSrHBDbfZy1BwctJYzVz9XZWG9Cux7mdXeY++G+nPf6gu5CKRqds0C64tcA/9pPqhl3y0t
eBsXL0Sr0cn8C6FsteqHBlV93QcwLzvVFgX3OKmvsiUvaPn5F3nnGuOxinvl8NlvjpiV2RU4iRqs
vAVsfBMJQ6cqsryrvAtCYxFNBH2f/VZrODtvwsBV9gEP9a6auMgXqVxMNPsgupGeniqOgQJ7oqTp
7lNqOMMoeXLV4+hq1RY9//e6dhHqmgazPsVKCqWiV7r61AXefTgZKEquZJ8ZQ9jdBKA5VjjqlMiH
rAZdxRJbmrDG0sdV3qbidhCuqfJOXqxBmLDe28E48w0Wk+69uBNoTm0e/Nnm1529YyVyR/IZAgwO
W5zo4T977o+c8mePp9/D1IXU9ZksW/Kp8n9ZrlCs30VJi0FDU4dX/IM7gKBUbmWzVrSQpCIDkGjK
A852N8jvVrCjLLKYM4Ts83nIIGbJtUXSABrS5+3nMjmQquhS2mG29PNgBIj+t5+1EZJ9HlCIki7W
n/1WF+wpfjinQBGIjyBAIfJzqZwslzpx8ipXTWIrkne/l94NuMsEnUi51G21aV/wjeNY5xmkxBWH
qkEc7+9NRSuufhFRE2fQajXzkd8cQSlPDSiyluZjIS64JnQlp3Q5ywU6hwNCqC/lmJwFgu8JioB7
ki0VDfqjqndAGMVquSqxpp8ZDElSD+Z+kDJ7tQM3r0XGSMonkZJMn9CPkmOyB7MKaED/P/PTfvBh
2EbjzgGws7aHwdroQuzG9t0JUkv5Z/NzVE6Wo6qY7IrJn6Ofa7U654jk6uCRKsPaWHOrv/xr7Wfz
8+eGAUjpSne2schWV6lKDNhqi0amo3HuyzdtC9WyGMwpA5rvnxqvcc+ukFMwY8s6JAhuLwyZrC69
Kl4ivzPtBmR5H0znm2Hk+U5zqUhJxUht+oLGkfLeJcGf3VH4tcty5f1ztlSjDMKv/5otu8f+K8wL
/z7bDF1jjYYhn2ih8xy7xRscnceq9IQ6UVS9BPADZLfdJfoZ2ddq0XZl+QY23NlOvtdgPdQVb0oW
4mIpXyP74tRxuDcRtYqR0uDT3powLazWjC/YdeAYMWjWizlzah2doPhhpU9S5TPX9Jc+COv3KkrI
d5dDclPIwO5qEsJ75/dq7fdquxzzH+74lKeF+VOsjhEje48D0oxz6SS3DNrabuidX6sDDZqj35ZP
mjXgl+OHYBhxYPxwtPKNA7f6o4G1x1aLXv6IadSs1d5f7GRfFHRD39sRo6NBBegzWBQxGhJdF83M
lS0q6N6hNcFkObExb0PTaK8qYdaqaZP0OZnePGBmmLy28V+oCCwAvSpfnUgJViLrecl73Tyqrtmt
kzIs3k23PbqND9wQsyo0qsZnJG3KbWVRUEkn7ERi0ARAIZN4bwOzpmZXhsc4wY5EIJ1SLXJuYIL1
23iIvBTU0uS1dOvlc+jMxfHehyxvv5wbvixy9L7SRNekGBAPSeS6aoRdZAfoWSpnV3jS/TanSzGn
kz1gUn5qqmp8ETf/6zli+SxW/eN1/nP57znqlK17IwweLd/pUVcL37V4IGZGo/K5IcpCwjt+lC07
gSUUO3Z+MPU4fyaDzLEButjK9cf+DOA8WRkJFk25ih6G23dPvgNJU+wIMWW7p99jFJvvYxKLJ8c0
1snW73XIb4BPGaPiaGVVss19UkigKcwXe24uMiibSz9cljhLXBPKK+cCmbJlgBbhNxX1EXIzzSuS
ZYtZsA/TYgRvUZB8jcUd6Nlfd7JPjsp5yB78D6Ofr0JSB/JSOLX7CdI4mhzaR+85JEz1qN6Z0aB9
NMZDFavtexgq5t6f+MlyVjV1bxZlbvISen8JUmiIsp/CTYOKZa2f9Iy3toWfNXhehFJUrT16g+4t
7KJrbpZeK8gO5irWBmr5EZQaqiD4OzVFr6yR6Z3XXlfWuC0DDaTesR9qEq09rgLXqq+yeyk6BFp3
nyYr1mIax2zjabaxz6kRPLlPmz3EoRM3W6pKaAgYZrEt0Hr+7+/+53luqqlH0/eXTmMUW3IZ//tX
alTDXYeIFCEb2FwbfEWWDWprm6IVlsApDMVFM+FnISEWQZj1W/n362F7U3qlekyHtLshrvjN1dz2
ZFTUOQ210U5wdb/JAo8s4gSqvQ81A8qgqPmUgtlqgDDZyHIP4o3dIgRstYWqAFTTVPONLLNJtKq8
A31dXKD52PhhdH+OthS6LnKe1pjrqUddWFhpeRrWfwvFSsazbDsKOQAVntgmdQoSovhX7VLTC87y
UggPZ1IlSzXwUKT53T+Q4N5pRk1lI2pOsziMVvJcWsS7XtFwuhdd8qK1fd8uulbFxLdoR+R9gJpi
0lY/mRrvGWkM9PYqvbxpXdhCL6mdbwrkl154oPTTk57rj/J9hT1MbsyLp/vbHFnalXCueyx6IEWQ
Bb5Xuj4vcrsTNDDw0t7mswbfxLrwIdJ+ysK7rLmrsP71ha/WybKyCzCz5d9F/M85OftkPhXeSZbq
MfJrVr6a2FvL71/0zjFe57rW12AcnWNQshUNUWNQWNeVd2Boxz6Psq+ai3RoCXMHmcf/w9p5Lbmt
a+v6iVjFHG6VYwd39g3LkTlnPv35ALVbPb3m2aFq39AEMEBJbYkExvhDtrQKq7l1h8iZHttHqxpQ
RQl9FsKmrQbbBsnRpZQMlOKBsi+t8nHZT+EGmn93Uqe5sM5JX0EileUdVBGgvLEj2BlzVi9i6pV3
8jD4dXc7myj7wdG/9KOL+pzrowuPvjAvUapYdRoFkLJrX9PG7q6g2F1Uv6XmnaoPfN2NxAp3YdiU
MCl1qjbiIIflQCTg5Cocq2WJVOZW+no1na7tdAP4+ySQprKv9Hoej5FGmUZCVcEf32WOZ51kSIRl
2+3gIB0iJuAoBPS8GQyS3aPe3l6299NcA9kwh3h+rqJ93SZes+nzZNrPDfbnatEj2TizUWm1UwYp
AscENTlJ+1mt8x5xzBq2sBnHZnG1pLUlvCKr/Wg3ds7DJJM0uuLoB9eYkP0QStaelRgHyx5ue5GW
qXSscGL85YGdjo4XLuVfQvzFfIRmL6KBskv+rUS/VyE+du36iP+7PwK9aJMOXuKJwV/d75v5JvEF
1Y438dES72EclfiP5y9QHO1OZmziiPrsGFLIsPEh/dOiCtCso0Jk51my3No2egRKl+ELJZpZlrZH
gCXHyydX/QnCRejvpWY35mh3F9hCpvdnmYPp8EFdhKTCdrnMInq+SY2gdfrdO2BAjLcaGCeZn+G/
Cin9vg6FNVBxtsMWoqU8HeM5WblGD5JPjDhlX5zl2fUg+wAeqx5pNBGkwnnevP/Im9B7k52Xa6Ko
grq1i4eB7PzrcrLpiZfAq3kZkjA9XsOmrqr3EfSHaKsp+mKKNRVbe33U98KgYp0XOpXuuxztK/Kx
H/8OPAhEe3r/92PcRf8NcRzej74jVe1ekOp9BkoyynJvdQGikxRwdn2gNWQ5WOPJQGT3vbPXmusL
nD0QAwEQnImyxzmWKzhvNoWUsobxFeq6S1ww7RWQGn34Zuvp10h3hk2nt/1RuojD1qx8pOKyEnpQ
iWuMsF6XjulXr3V5pvgUVm1n2l37/y1M9gEA6sGFTfEFiSSRRPjFcmsHILuUzeshz6eWZ0O0vnZJ
6BLKDf5N2hRQYeoYKSggTV1g2nskLUA5+PwvxCae7mYFoc6efMtZ6S31u9b7nQLEMxbhXIdrN1PU
VdaNmBQJd3BjtG97NW2/zEahHtR8ThZyUPZ5iQl5xXXDrWxWk/qKw5VLfXr2uuGCUcWYem350Gws
Q81xHkK3QKbhuhAwWYZK+Dk3cAYM3PIUDkNFYkwBo2zgZoersr+wbMfaygdygCL0rpqTl+uD+vo8
/ufgtb8a6o1P4evQQ868MEQMRNvOOl4Z7/wRUmpnOaqKLS1p7s+jnWhe58pRNIwe5qBsv+lYZECf
hHMul1+svkmbBdOXUUG8Mojin/GEUW3dD+MRA+rMOvVDnNxYuAkuWSnuvQLPULXxIZZG41sn4Leu
7hj4HkKACBq/3alxO99ZOfACQw3Vr2KSP/RHTSMDLfOrg+/M5zFUYBmLLMhHajZ00++jj1KS7JKH
IBZL6WzG1MYoh5vEG1ZRib8qFcp3WspAWcWy8BuRa4NRx5EaxbvixnCaS5j8lMEQB0gFz/8RppSj
dlMJwKWPLqUz3stHTjwmwtDM/ylb8pCQcl13pVBEFmaVsq/GZXXhqHp2eHe8NNeliX2MD0X9kkqW
HyIO85cszvRDKLNDGQZo69klgX39nHFkKKfCRPVP/EnMevJWvuK4K/kMhwF3C0QC80F+8pcHdu5B
L3LJv25khHxqF2YU7kDhGJfHvOwbNBaFNQKP1xWB3rqYWkeaTvW51pJ52yNXcgM+g3pW2oNtiYFl
JVPvbdPK/SUfDF0/7WrK7EfZuqwD2nj81CeXAbA/6+Vgsqm4ryEWQoBYGGbt4ik02PvJ5onGs7Z/
cYsGHXwAAf8WgYdd/wJx5VNE0wgdUatFqUssa6JYcU+Fpu6NKGFJIz9mPse7JkWD+/oxywycktcB
6bz2wY0Jt5bjYwcjlj4Jz7r97MbwhpX2+zDk9ZM+kWGHaU45pGvqW2q3YPywfiCLNi3gZ40/p8bl
G2a3sJswcCX95to7/qTjfct/2CVEOGaqufdDXnrQdVF0cOEmGHawKJLoNdMRdMTLrj3U/CAPdhU0
GwcHUaT5sv6xD/vxmOHJtajiuX+s0d7+MgdYoBaR3y79tD01WjvdNlbiQc5Xp5Vt8m0LYjO9r+G4
HToNcEoeqxVMy3Yn60TI0L9HtCKi+Z9FJF1WoWPQfbqGN5ftWsUpbgnmItm6WpwucxuOC2BZv75V
4rducmDEJRO0WD+Mzd1ltINNvTKrZJPpBWm81jReFJRCl3FgRyfdS80Xk+JTNhXd0wQ0/ZZs2g8Z
VQSlt7WMjkl8BD7adMQhkSVdEeAjIE/tXuFrj80THBfhLYB2xqaPBDddiI2rheKtuqBE+EU0r/hl
qUKeapaHwFViLq8DdYdQuUXSbOU7XrbyBhjCaWrsHWvwAHSDIoHsnAesGzHDgaQsBEEww8FycRcb
uflkaF2/RyMDlXsnKF+GHORNMaXTLsy78kWNwcVpkaHeyNHQgr45D8/wFt3b3rRfOzfCpwbzg4Va
4RNqK6H3zfL1g2lleKlmw9vkpenvRptfMZmzXuc26lh5mu2XkA3MBiBteHZzzd67uaruon4YoJAY
6UqFZRDjc7mRLlrSJEtPc+6qou/duj5o3tuDqOnJwFz02dhNXObJPt8e0JPQ9W4joRJtCiZFby0W
0o7rn+Zo9k9TpQcr6LTKEqEIu2e3myknOZzpqIkjPbqcVPcrSnDO7fVQW3WysgcsXGSf27GzAr8Q
njCG147XOFTM52Met4jNMT9N7XBR+O7c6Ng0okoSqH187uxyXZGVuUX0yLqVZ8NQJ1t2sa4QmXvv
80q9P9Sx9XOKrKWOhPQT2QxcRObIRK/KG1+7CYlUs7fUvSmE2T1UBBH+engH74hKsawfy8KyEetb
fgrBnWxZWqSu8IrxNrKoXI8gxjMl/i1L0lg4fqM65pw1cZBnaqu++pnX7kLyf+2WHXq4Uxvve+S0
7xGtWk0bpLrYe3rNsEvYQrJgHCBZ2MVENXvQthGYzPOlibY8eduiqFcyJkfP4c6uW5x1Mqyzc9/h
CYxA3Rja2Vs+ZRaCB/N4rJPBfi5HVDSTJnuDRDvt5gExH1PHUIPy07iArtPsZoOpk5R9R4a0vrTJ
VLLV8HXjwfS1t8m09Ocxn5+cRrd/an185AcYvCWJr68SwCFna0yd4+znOtUbVLZUzzA9PEjtSgFL
NnbVagyxZC5a49DltQEIC1rvidtEsg46g7K3jDH12j7BnBm23ApnaAIqcki6GUH0Lh5ZN75nL675
ClLOCfp+gKVPvvo4WSiHOfEaha1+b6f8jrazo0YgJRJsa8zCOV86oUNgKk7MJoEitCirbjhLE4+B
n6hp1C/ADqKbpCNzLrtLFeKY1jv9RjblpFBr6qXVj+5Sbp5yp1JcbzHyf7Ih29bt51R7SLnFP6Q1
f5jCRA5FAHS/2pXxMOEO+am/Ec/pf8bP7IRXae9d+ifUiuJ8qyc+5H65y03FHjj/OKD+Lba+8ghz
A8ILZhsb+GnI7dr9Uwdl5eCjObaSL6W1/n5w5uEJhcrqU7+ID6mJCOx0c85rNu2Gb95bjhs+lOa0
l3f21vSgznUOoFFq+C/oR/fsOdll2GWa3L+DrNCKB0WkWSncLBxk2ghAtWI6qOmkDQWtAbDsBfMn
h+XBTnMLoHymV9/90vH3FdoHKyfLhq0nBA7mEJ/yqbbAhSYO/KnSTe8T/CVbo4P6J7pSraJIxtpH
xqtoNet1eUhJFJz+fsbINsJsGgmgGrVNX4k3qt4oyyGq9Rv0Q5Fc1GLS0pYBwETphh10Wmydx9p6
SK12/OK7/KpozBDnD4mq/8gdMzhHXdEspxqHQdm8HhKK/2fZxN8WTQ+wjVuUnQaIAi5/CYut+aai
krSnJvPijFHKD6WKt7aAzeVKmN+pnsNGRmCAC0X/3tmdii4+kA8JEr0e6rQFsVE7365d8gyDnPGM
9sZ4to0UFUPTvESgBPIQmjZ+bmW2b7Vmehthxa2AFrvnpuv7Y6Ghph/lavbsm+orJnL2TypWFDbC
k640L5qhNF+qsW4pLQa/iyBOj7KrwNLtth3zzSwCZJdt+eomTpRslYedgWTd0KyDsUxwlbCCpcTD
lrOK61w82Xs8qppThMiBuzDynwpi4VqtOfdsPZx9FTndZh4bfBnT8iiR68DJAJaK4gASbtxhg/Am
yRtIooHxVKs6onm0DCr2lxbyTj+MEKme0Z8Q3JKAn4bd7GJU42MY6vqXKQLm6+a6wBWDVkMNc18j
oAWwmGY0dtFKS93oIH8AYpI1WahVmC56w0MIcG/27OLIhup0cQgm68U7DcMTsjzZbSczfIO2QSBS
6Nrx15N/Id3xp6XhKeP2+me1yhGIsjvfyS7EfoJDkCB3ODVxReoW1E6O8wjIaataD5NTvinN/OYp
Rnsf1pp+6/AkWMh+tBPRB/fD9tDGdv7a9GdnKKs3x33sdTyuwzSZXlODt65AEjlD9/WfkMe69FtJ
Ze6pMaDREDursVDrm3wEH/ssbysB4hQS/aBEhcM2DfkLUBCyRyIjYk3zNvMUh8u/BvIShaW+Vuud
HNA9P9j5lm8edPTVxqB6kvUbK12GEw25L2YEvcvqCUnK+UbTgLuIzLdt3muBi08VP71iOxi4lDRa
pd01VZUKNd3sV43VQxaYv1VleLL55r2O6K0gO6mndx5aTbvWMI09HgHxzZBi+4JJh3I75mhSWShj
nCmsNqdyqJ7YHiLKqpihv5qb2lr32OJ9kQeNrIKdxPY5yztEMl0/3LmRpSdnkBza1szce+ga6q38
Rsapfc/XTyXXyndQjMkWkDfvy6zN62DINrXFnX9yFCyHR9aWWpLbhxx1qI1uhvkTpKWfg5/ZP0Xo
YDbZsggTu/qOwU+y70mF3RRa/GxVZXBp4fpKxUD0j+Jg1eGzT71wL/sTYMTawk5+1ob5UnuTQyqG
g8EzFBalOB0ALU6Byt+ZB6gcdNO+mwE4qdVKxzN1VaBVs7nAkS40PCepn3FTr1aRxxJI/kc67fS5
eR2VBT0DO75lPwYnPU/4uP/4BqHSbawA76Ia9M+BXC9vei+oj9f+Jnfro7iGN9XFppoxtes7yziP
4pDVpYKyaUzBIoVD8qnvEtM42S6YlDc5IA+JnCFPkYXIl3nslOuu7t8vGG0xJwcVFBrW/N3pLHPn
C4WjsG9QmBQ/xyh0MIfyVFgrjRs+qeG0lf2k7yla4eG1kU2Uug5xntSPeBCkZzm9doLni4CAVwZn
ddBD520KPfggXBDv5WPil8WRLXqAdJGrAvTtO6AIrNQj0KuMt6QPyoU8/dS+TPg05rmqvjCMstgh
qeneOkp7J7+XSdi5t0De7jRMGE9jPGSI9yFml2VleW7GnJ1QXS/dyrIecdZs7ktnRiHcxjysCtSD
TUptabhq+eKjCLxusXjYykndb70DXDAfJYY51j3rrkogQ/o9Jd5usu4+xgK/sC8trsCORAtvhhLq
aFsryQH5dIPEg3YABW6hczsGX+Isu0lFN1rl897wgSp73dzcuRXKDuaMp92rguZpg6LgjT9b411s
Zz238PBNMZPpTnZd+pNu27AlPIcU1C79fNR4xd2efBACIOdLjSYc8oPW+zuMvZRXa07SdZzHxclD
EPWMQn25Mik2f7NMBHLDDChBC2/OM3in7EbcHY9DbWtYCq4RmYuymqlHP11X2bG68veXZVDrGN6a
xZx/aPPwoZ1Q/1vrPepLhtmWu09b1Yjc7Gge55aN0aEcdZigVm6djBgxak2Nb+QtihpdfFKL6UXe
omRXoWqQoMi1Xu5kmh1X56FrTnWs70iwGW/tHHUkrprgxi28+shsDHYgPD5jfvgmNwIfoRXoWVTU
o/fQxveDzWgk4TNa89dQr6+c02wkv+SKCIPq4LIsckzlBha+s7uulORyabI16ClTArv+g7FSKo9V
4Ce3ksMiWSu1Y9RrZ/IKULrwWspcu1GU1t3Vvg5kzgkqpJoxZFqHjQNurhyU/oD00ddp4H81DLv+
YfL1+MEFPpjZPSCDsH8Qz9ZlOkfuVja9RMVZcAq+yZac0xTN8xRP8VlO8jK/RWwui1eUM1XsY2Z1
TV46OLczHBeyFrh3ipKrPMgBeUbaLjzZWQaja/KmhW/F+s9+HYh1lhlXiP71hntfmnBYXQ8Q1axi
SZemLIvMIU/XSQ1KHVehRxhCwY9/nGDmEcoedhqXE7esnBcrzbZlhzc7dxvrPnFb4IF4ra8Hvw2/
1/B4uxYHBYu6v8WS4qBbiKt25vhLjsuJNvpYy7LR01uEevcOa8MvTjB0D5qQTpW//5lnYYktzEKx
m+KlmwXkq0OsQI4WKfKmdptxAxij6KlQzXWbg0eChIeCcbitezxyjaH13vTw0q0iw7pVk/S9m+hZ
8TFq87UBGbSnRtw52Ct0jzSkAoJsRCZKmtAi+liXI5KP/qcR+DXSlHgV3V945lZXAKSzIeRgk/rV
TRFcSNjh3Dg6tzIAgIB00dp8dJv2NwLJ0zdL88nAjC8NZkq7merhuUASodhO9HU8jhKS548T2CQY
k2Fxlig12US3uThLlNpcIy4mR9mb6psuTrKVaWHfNOhqd3TwlH3IYuWu4jWVx6juLk0tccavMqzw
vqszGJi5RGNWJF/5r3qjwqs9RlGP1aLexbuwVhFv9NtxZ5vaeD/AB5I7CnlIvcRa6ZVVbmrBr0U4
eiLL+x5RmzBwcxGR21OJUiP7kNCpHtF7zu8NE22SxoiaM+ut+NF2kRoWYiE4rJibpkvbbTODJQlt
a+Oy6oGZ0nenOKuRr+vtBq0hkVAudO0GDFv4kJjsAXwfea6LEe/UKKugxhRGjkZiNFAYlR6+qeEG
D3MTrOfKTu4mu8n3iU/O+5lKfbILU8RiDBW3ggsktUDsj5oFbUfSlmQb+dQ/7bk3V92MSjNccBcA
JFzcoFTQOs1QdpJNCYG0sDvCZ+BB9mReiaCliI9FvKVhC3GNlyFu+6/xRpYniyjEDrQWFq69Y+gr
JW9mEhbe1G8uGOoiGSLSoqLGq0XKaU7z6YRboNzf5qqX7koqW8tIbHeN1snhZTgnuQOWe14nn3El
qdI7GW9hFsiCxbR3NtK2x2Kw3xBYEhhitXqMK7xsvQIELRKNDR6MU1Kvc1Wbl3bDWu7yFvTMnqFh
sEqRGUZ0nGDMIQDAHW8VsIVHzkur711ESG761BHQNt634keXphyUYTJCyaxVDVN6Wxs13H2xsBxr
DCm8zDTWUeSRm/lYX8ozfkX50fdMuOysOy9Lzsu0qdnryWxT4Wsi5Mf4a7ZTAG14bsaNiSI65Wz6
Ph2KARWw3GsuIdeBaUThasH33ziZqfndz6h1y5pIYQXtBQbRRRri/WJA1vydHMIoHE46HT8aLtGy
WiKHPVE8lQOehsnWr8JNK5yOsby5RQHE3A4W1Af5H9Zir3sTF9EdfBcHdUun3KAkaF3+6xRQmcss
nMr9kIzB3RRiIjJM089QVZBZF2v4CEV/Y6XnGWLNL1EMVuo7mMQJpgWb/JAvyCpWKSL/lQe4sEjl
cENN8TJ8TQ7I6Cqb1aWLzNhlezCFSn3seWzKl/20Y8CVhRVBhPiNfCuuucA6JcZWHlFgN6+UjWkj
LIeuqthiO+MPcE9sdjH31Cw4ykFlP6M4E6zHtIn3AyKE61hI7EhIVpq6wRnM7WqoShQYZFNR6pWM
SAH7u24mtGMj80Yehqr/nZO+2F27VLBRN8EUxnuola+yP880OAR2LQx9g7NbZeFZniHuNa/NDOGo
a58cMHUrWpZA3zZpHmRHPepfr9/pJkO2DiG410j8ECJ0yiGpSk42hBl+vUrvHlG2TKinFxSBfLR3
R3bzv2zExYvR/4VSVrJQBzd5GozcWuuF0ZxUDahoY3ozNutoAmjGhKCFa8cXzJiHbNR5jutnCSiT
MDIf97QsR80Douy4SLvS3uQPCOCHYH2L7jYbou+mGYmlepjuUcroV7LZgtRZ5UHp7mTT8ZWfjjtF
t7KVP8yehRehTIvMPcJQrY0wT2bomJ8J3aS5KAz05e4MY0jqZSW0kzKtjw5SZ4kyYr7sQn2jCpyY
ZCtIRoM8uxwqCxdtJXqU/dcwRffrtZFXNQSvornB0359KWT81UyDejeYXrbssyZ44IYSLykZTF+R
zjtPTdhAeh3ChQNs6tdsjL9TfhovGKcXEF2ViAJP62wRN20PRuKZ+KfhlKaXSraxh/pX2uVeurcz
UqeJVX/r9Wkcvs0A41GIgh1p4s7MMvL9cG0W0USiWLZzf8JVhB3Gv8XJPr1bo6AQnOV9yhY3Kyjn
OjfA0l3IG9P1BiZHZTPwAn2NGcR7yHWgsVAP0czboJqKtQ9VdoUSbX7hPMuzOLpVIqe8vXZzG/oc
qszE/wntrLT6FNqm0R0Y0BtMUaf7pFfUzeBa+UmZh+kQqq3PcxtLhK4t9BUl3v6p74duMbMi+95y
i7+Qi3xLWxh2XqJwO/5w8Zd7qYfKXHa1i1sASUE8HSp7GYIv+K4gzJEOJCFrwIcbP+r9vV7o5hc2
xeypRQR8ph+o5A8PiVd2e8+fEYDWO+O1M6mNiIAphnGKR0d5gw6efnZs7mXAyZWTy03zrAig0fXQ
tW9dM2Wna488+xQKq2uF79i4vPaRpVo51ATvoropN50HWMWy8/mhx9vxzkOjEzjz/DCozvRQNlbP
zlMbD7Jpl0q411nbgAoM22pp9M+aPtRf5KAp9iJjSrZbNlm1cYObre+XUL9Fp1OBfyQHa4c1WZsF
RwC9mFeS8LpBwgth5yhu0QfGvxpuKklv0Zq1iIMIieeh281J8lP2Xw5yFoY5xXKeE5NVlZofCjBT
C7tgC+jqXnfb8YtcwbDpXxCzBoUUWL/TZGkpav4bFXLEY/z52fNMnURQbd4A08PXPVb79SX9NZOO
zP1VIpysvKFyEWYHbRt73vRKQR7ReJw5j3EXTa9uvM5E1ORguX6JEt0mmZJ/RilRpXy+1kfU3CPl
La/15xXrKFz5GTxHZVq5GdK58xibX7oijrfoJUM5EM0ZsNCXHqY6jrDzOep7Ws6EsZpmlws8a2CL
K3iY44Gr6/tADIfB0N9ofXuQ8y8zigYTHzh2mxQlS2ZMq6HHA+fCox4LUC9lj2lOMo7k8GPyPUL6
vcDSXS6Bge6jT4MStxxOxXDoh+/DZHxgUYrZ7oTRTaxX9z1WrhpCdy20yoGS5F+1APC+R9turf1f
j/ZrLQCbkWOZ69ZerhdkWBUrw2FEUeffyhaJZtzNva3uatzAhoUMAfaCi4LcsH8MywE9LgpsPkRF
RI4iVHmZPJEQ/jMD31WU2NmZo1WbHOcAne7LqWyXolOedW+4TioHeW4qYXrptZWc+GuUHP4rRjYD
pYfcliZvWebVl4829PkvI0YVnPrge/rh3z6yyFKoaZ9fJskPcs1XyAlDlqMD7UwoQZaBcGdSXVAJ
QbHvIj08Aoh6P2DPwSiyD0G4ufbWbqXhWytCLwFySCjGZA6Gn0ZpbRsBhFp2c/6smoUNSrt17qck
4uCjNs5i8dKI+N7GrnW4hPtjkO+RqUbTXsTH4qA2BqmrNtJXcoYcCAIlXzriZfpK6Xd+qQjjHHAL
wvFAb45O3mIR4/Y+0tCu0YLxEb2ZnQQ4tSje+u8RS8ZDsqAGNKz8pClv28SowITE2Y+a0n8el/rX
AcjVeo4zFzoCpVMPaPG+MPRFpXrxPZamBiAj7KU27+t7ZfiGfEHy4id9ue+FhYmUuFHxmXeCMVtU
lDk2+eD4YGrqzNnpU3qYy55aqOZa6ylKcJ8bsTUra+ztCtvmC+vIhV/b8U0cXGQfeKAbC2EiIhIJ
LFwTTCKhZZM7iH2d1Vm1lrkDOULjOvIn7M8cOICkQJLcoHzVC25oOy4kdlfSqasJvugQIUTumzHb
pPEjRg5LJrat5/8xDwkSrMON5sEnpfdoB86rPtXZD28q0Huvmsesp34BhsrbFk0RLKwCxB51r+gA
Rg87uHZyX6bc4rlDjiBHH2Ph2tZw/99HdFb21NRxi8Vl19xeNHxG+Et9DyrE1UJAzFL6R/Qhqquc
/opTRV+OUfs2VBs296D3N7lWBqdQGYsTi2pn3Se18mgY8EiwP/d/WTh5a8YvY3RR6dQq9TEVc6Zw
Dk5o8RQnfzAdoNK+/whb4n1Od/prjnwdb8BzMnajZ40b/BmMqrZGvwODT1EE6EaPIgC6uQa5Ttrz
kP8Kx4S9mWj5CIxMCzmPzXx+mgrMYz5iZf8lxPSHGwOauef2O03r7J+Jbr0VCAGhuamFm6ZSq2Nn
DCHeAKA0qNWabyK0yud54afZbypzXoPzstO3W5RdpzVPa+wmNJR0uCvWD3Ftfcs1N/xe4i6/GEat
vMdqdzgGqDOuZDou0u4oDVhf48Z4i+LeBLekTTvVR1gmEg9FXM9K0hg4KSDRFD/mHvlDJW72geqY
UFIpv/HEQgq+0ZxqZYcVS1F7Mp/bDiw0yG+UCYsAXcV0yhBXBHeYrBKdrPkcKej/MtB2VnISjm3L
2S2tY6iZD43hR18G6H63pPFxb0HF/20IMeyp/Knby6Zdvvk6ebKgytFET5Ga5I4SvoUDSU3XMppz
FLvGIz45W9mPRh33wcRjEy0uJl7EBQW1QDTd3tVF7x/lwXZTH1Fo871ZTTEMn07HXOsjpAa1Ea3c
cVwMvPP1VPrdQ8Ot49COOMnJpj7rPQs5vGKCRLkBs9I/aEWZYUGHmY4cxC6IpJxlL+WgnJT0eoCl
mFLsfbNjB2NWI1+lGYM8p3e+KNWQ7KFXhNuwSppnu2YLUuXNU+/qw6ER7nVCv7AUB9f2owM3jJRH
hWvfy4FcVcCIe+hZaL7exMtQiBQi+hJuL+3M1X4mReccfClnKOYh3rw021i9lVdB8Uy/GeJiMyhd
semhyR5wk/rZRkn2A8eB59Av8iezr7Rta3PniOPZf6iN4t8CqjHrdnlPZlJzkk1qYgsLze9X5Pvg
Jz2wkGbvw+RPje/RAPa9CyL9aWiwYQ0yvhAxz61t2eY60h9jfEJeHa6IMTT3M2TzZR7o+gs6KT8R
KxhuSlHxkffjsO/WRux1Fz1RaxpQTxi6+3h8QlM/wupHL0BWp+5Lb9t7+aFgorATTpFD7nOcRVid
5SdVoBBc2EmFGhp3spVXlrd3IxtxfDEImKP9gkDDuBzLUN1e+zAL/HuWZejNQk6QYdZo4wfE+uX/
O6vPKelACG4EnJQC8nXGpS1eo566I3cL/wQ4MnwYCm/eWB6MGXVIWTDiecWPyeGrx34AREisbkJy
KSxgBSRkZJRMXnDfaOuBhOSL1bPvCNUBp6TOO4Uuola9UJKaU5WimJEmOFpygzAIM9Jw/BQm+2VY
lyH5QPV2eq0AyMqwQEverzZ+XM0RV5NNEVaCN1/MwIvPvskePpUVSB4YLzYFo83oIKIFHo+tgBIK
G143uNWwL3jy9XQp+62kb44TgkLLJGSV37aTttKnstjL0ZEPU6FW+cWeRvPe9kdgMVxMj6m7QvoK
1rJZztTDFbf2j7IZ9L/xrK3Ar/CG/MBaIYJmL+oYNeY5yOJX1NSQdjDr5wlhtRtEuVukAqvotR4R
r837YtoiJxG96m7ypilmf+fkLvWiMtnL7larpn024uQiJ1XBCJew9MejHP3ntdW4YMkuXrPJrM/X
Rmb/rXPa/i5pi+Hfrq2Ld9DPgqf4ce0uf1UHcmyGcZodI0ShhYOqtu9nRsl9xDEUKWIW3mRjjmej
DEQ2w1+lRoKwn4hGYJUROXt002Yfdd09zNvoxtTaTlvJKXCCFsoQmqfBrKwdQq7PEaqfyHwqKeVD
5JJ6tbbwFmrLfKcUJbt/v9VWMsbyLPesnzqM2LOjoblveGYh9yCmy0PycWbOdroi85Jn5rjJhfRS
6LJ26Z3w3jEH7d5MlQd2z+gihQ0yCSUuSRLSSW3tryg5WUapqNujg+qYy5R71sGt6p/5YMXfxEn5
58QkVSB75Mkcdj/lifbnRAT/r2L+u5eQFwRdeuZvyhJRQQtLGcppxwJgfC3ycZfmbfTYZaICpUXl
QvbLMN9AaMBm8fTKw2UX+mn8CE7tP8I8cTUZpvbdp7CqV9g0hchKX6/28aLThFr9+M+ruZ7aruWL
WpS5VqWCfXEYYUSWTPAbZCFLNi2zVU6yzJVye7mMSrmF66gUcpgU+/90rnwb8oXklamLK6fr617f
5PV15ejw8TamqO238AqdZWK5YCY872zFg3mrKrZ5K8/iBi8UPzFHjFrEQN9FzqLydHWRz+24lYG6
7GzqapXadXO+Tv6fXlS8WlCk5u31wm2exDiNitf8uPCl739zUTk/BVh3ebefLqqBJFad8PO7DQ0U
BwJDufwJLrF/f/yPv4u8qGur41a+8etn/q8u/On1c9/O1ka3kgL4fZi8dGWsYluI/J7i4qFLtjPc
yiZkOAAfWY1z5SDk+MrWvy8j6iNCiU9GFHr4aTp2n/8x3a3yz9Mbu1jKi31Mx4FkXpRxo56DjiSm
LUDOifEtm6foB1VStrEoUqMZ6UInxMBxW/p98hBQdv6X0MRu3kNHGz6ODJ206lcyDEvTidInozDN
dTpD/cCL1T0C/AN+ilvd4yxyb3U9DexIFi03+18FelD0ZNm2ZXm00ERZYxYHo+z9pT6YmIuJOohV
93DnUAM0cXp9kGGy3wksbHYUnZJpj11LhyrrUZ5dDwYeCNQc3feQ68BfwbLpu0a5zBywgFSBh3Pi
1zAeAu87CsMNwih/mjFw7gL8qoPfX6/M64KKAhoiKYihKJ+EHeRwYPFoPfgoiQGVw4HbFGJuCEim
X0jKQ0b+jUZi/AgFuH2slWe57ZaNUnmWG/ICldp/jiTTp7C/50g0AN+//0fZeS03rmvr+olYxRxu
lWVJtuXsvmF1ZCbBHJ5+f4Q8W569eq+zzw2LAAYodZsigTH+8J9z5ELTNI36Sa1f5aXtPHA3nuKg
ez++/P9M/Ot3wh9MX4YDTp6q2hZL+XbCsEBZIutv3sh3GGKeLMi6V2Bo2dFzR+7Oma0QCvNzlKad
4NR2r2xfPqLUqfqWNlMOCk6NELActL2n+tZj3PtvFJTCb60KZGsyehelU8js44R4nxS/jYufg+oW
X4Z5InxMbV8jfvDohu6bHAfJ8nliHJTo4cxX7PJfcmIPCnYTGS/1ZHU3deJjZo62ErgZDWKVxStz
8F/kHaxE3o9GBMkLJYJyrbt9cmK3hEXnX+aUw4u0pvg9p5vnNGGenIayyA5OY0wbvdjVpqJvWHSU
uAm5+AplnTnLJyDnXvEbC6mqvacqUi5QUIKFVy2EKPz5fnoT6Am8YTNvLju1zc7GFCfbKcEH2chm
8VWwvCiPq5O3nszZF3IYkrvaGTSK4H38XZh7ieRSojReRvEw3rPs9/YturKbDHunZ1t4bzJCs/S7
wgCpKdqvSj4a98nMdJsEhmxYAVC8pSX7i7DAmGDitSrUhmW6gs/kxkw1fymH5cFWDar3mXKuZEgc
vw42xt6AIuKTURf2vuwCdUepY7y1PDNdu05cP9UjtjghqL2vCA+dimrenyXs401T/SWK8cXpkvh9
HLVqmYLsfwgM/ppN5mJW0nbVRv625SG3xYDQLD91p/hmRXlzFCiw7VUWEIuApETzOI6o/nt3Skcq
7xvypAUq9TOPV+raxnG7jTR3OjiS6Ysantg4bazggzmZt5SVNZRao+AQV4Ajx7Z5rgIgkomjD7sY
RbNHw9V+IpBR3AdJMi4LvVtCbaW89++zwhxRAAqSFs/Y+ezfoywX6WMT+TH677hCrXk8ufilzrP+
jA2ZFcv5/77mn5/4v8UF4pg5gVp+A2CdQnQx1Qfe5ojs1f2AujFN28rau6HA5z7FDnTpl1O3jlhT
r/s6oY1X2rZmE3gng/syQLNLJbFYlYn2gFBXtjUQWl0LaiwII34lueeti8To9mEWimd9sk4wbOqv
lpsgMI9s1cmGj3iP31O7kANpxsN2HOz2nOOLehQ21ufySooj9qDAa/TIhbVrSrPb1KljfDHNVVMC
4kMzptwONu8cSHzPZGCRUEjLHxISn4easy0ya1pLxohdB+G8v0uPEj8/T6pBTBUhVT1koyZWY5ez
QFTwo2P6BtkXgGX9NJo4NXUbVwNnpw9rtXJrID/g1nEk2E+Tb+MZQBEbNjKKM7VfPuJNhjFO+TO3
E/u7Fiinsqx5wpcmP7HOAKUwAnGNU4+lRKDiKRUfBkOAAvFtb4kfZHVrTQGYfRJY69Y2yndhhts8
i53vk65AmXDE9OBMqBazj9K2sVaVT3h5/7Sm2L93wgyZ4xhWh65b3+qgIu/sVe6TH+jpui9rcaur
QbrXXSXY9/bQsjO1o7WV69GzJQxsZPkv+a5MPnadPRXt+Up1mk8f4u8RBhyoqtXJUjc6m0TVEN4W
4YgOpjnYXy22vi6PzBeq5O3OmgbsEIPaeQspR5k7LztJ6G0/COPJs09SLVg2gLHJkQlBtXnkU1h2
kgDd4WPkX3N0yJgwxHgiJgPaKMJq15Ra9HfS6ivJzuirMlyWWHje/78jpqjIDyDrq7BBOGqBPyxm
ITmG0QFWmT3/JwhibFwu/TbChdgkPbwmLTcboIzZcIlIy/6glqF4LTGz35Bia1mxDdqDYijpR0Rh
n5tcuM/Yj7fbpCFrqlWm/+gG+ffLh7TTexNO/ZNGMXdXA1LcIozuLK2ZPQjI7z4znPAhcNL63Bj9
E7Vb8aZqSImRnOBtOjc1+HqLPk+828wNraeKBK/sL/TS2feK1sAgscQbqgWUkFijHeWo91ag5/fW
aoBBShWX+ND1irfWknJ1zbCXc6CTbfReKZ/YJoo7xUVTGFvr7LnQBhPSZIFs9pm36LrAwxL/U84m
vecszO1PfXFSY8cukIq7FurwvRarrBh5VPwujcnCl2zaQxEe2/ZJg5p0LPWJJF6ePbWDgLAydwFm
bqi7zKfXkGtTnrkKTtYtvLbVHwOpWvRoq2OyjdEtvJC8FMMBEevhUCfBcLBc2IaXzqjKlqWmu3s5
cA2RMy5xcsSRU67j13CQoy6SDkG/+nRteeqlibdAcXFcRaVmHXioWAd5dj1c+5IwfiZxSx3RqnA0
/FvIta+u/X9iGiu4zBuH4UcDf/OtwpKrxNfwS5Fm6p0wz7EygK8RhrnPkcK8wLSmNsOAPsnwBwPi
dS3lyjPZN0fYoK6Osp4r++Xhwzvgn9HrwJ9lY+/+g7Vp+Ua6JydkXJTucbnEkqdx1dW1r4U/BOld
+ar/FsSXg7W28QYluSjryx74QgkP5LrZT90sIEzmdlO7qFhDk+rSLSWtcnFpR2NY3GpOBU/l94js
g40eaLgU6sWtnBOb2E9eOkNYvuu4RWMdd5k7v27DN9fp47XaIHUxtG2PG1sCeRgM06vlW/cStQ7f
9w4BpY/QJulx5ghJaDtwRP8SWmmKvWSvC292NjSJ9b6+s0LLWjoxbvFXoeeLvjMpL3IFDFyD/xiQ
F0iLeFrW3Zggog9aUeJ8eqBhy6kHdws3EGSi7LzCFS29HpZ2UAKk/AvAUfZdr3C9qoQL9c44HNgj
rkyRttt8AHiquXb+AM8nf0ig3eLfpti8y7LiwU26/KGavtV24N3LRtl71k2ZYWnhWDry+jrFdaDz
obvuRaskSyr5j3Zm9Ed5uQhw5y10uI1syQtcPzUF7r4uO0jnVwV/Ke1/bXrFjPHzzHh5lfaXozUq
lFnmtzehV3mwbSVjveqs73hvpPsmMOyFl6faRmr7tti7XDR/raA2t8gqicVV9FeeXeLak6X2ySX0
2m2CbV1QnpIvuwGQ6jIZNYy0Mx3i4Nz0qqbey5ek2U8fo9dmNAfXuWrtHX1e+vkVFijh8BPc07fU
aJK3KHO05Thl5tnTmhm3SjrAr9zmRvfxAg6xGkSTyjbxRWvFMy6H/WIah+LbWGGwqcEkXoiKskEa
4ecjoewdsACn7p7SSbRrvc2QEqmDDtA6xQdo+tSo5lENHtx9q1T8dBm8TCAp3vr1eJmulUFPgRIm
ZxaG2b2uwKUp8xIlZ3uAxlfgbFnl/g5czrSUTeBx2km3tHfZanXRPjYumQwig0TTngqjQ89Y1e8u
0Qnw2dzvxptoHtTbsFxX9WCuIyoCUkLBwiVhKZymupFNLCHOhuoFZ4yCsufYmXiPobtQdvF0agsq
J0M/Fa95XFpbbwq7dcf742j01a88BEIlD0bhNvshY9vYoTJw7U9/R8g+OYpwKbaaqu+vq6nkufR7
hhz4o3mdBoiO5DyM/tUfcTLk+kGODfJmkQ3auw8VYHv9LtcPv15UXurSrEGX5DUy3fNX/u8fYc3/
2hYmG5KmLX52oEFqpbKfsjG3l60xaruuViwSK2q10bG/WauwV5+CSNH3Oc+CpWzC1XdPim6/yRbu
jPZD0qkLObOZp6sBKPrALc8yQPF9EEumPR6jyUI/UPC/USpjdQKyvsawD6PFMQvv2/mQALhaTWao
rWRTDsgQfeo2pgtW7zoh1KBeU2qF3DZf5HIYkEGrmrzBBCXOd7JPXqn45wN1J1x3FxeDIWmOiExF
y0u51HMxY6OqNKwvbeHxFmJd7e2u9dNa1Y4gwhE0m6upZBayMzICl/hc8ZNjGeuPsjgrA4Ia/TzS
9MiUWrpyC8Voyd64OkpgK7rJs6Q32Y+bpnQv4t1yVG86tBPl6SVGnv4OlNDYSk6+DMxg2iDBX8OZ
AnPVDWYsNqAOUG5oghvDCDDNrUUwHlpzisRGngLdHQ+hokGiR3yMhBqCpBuontvCdaF3jQrPBBRX
LBuL+QIhkzJeFNBqI4RKgLB3DfqY174B4cbr6PXs/xLX/WXufL0+AIEhLZKDREdtlW1bIArt/Y+z
ok7090E1s8VU6v8xOsx90zz63+PkKAmLj7g/PuP6uX/GRWiwFQjxz7lKqQMyWM0KW4OIOjv5SrzX
kxWsbrQr52ad17B/Wgdz+7DNquUc7OR6eJaqItdgeTkoyh/BclRvvrDgau+FZu51fL1f4qofbmFu
fBfuWL9EeN8dVHtEk2gejHDB26uam0L2ZDS1E4eSvOas5WjuWdj2ZTZiAHNwO0wzJiAUNywpq5c8
VkB4qkPAY3sejZsHE03ee9nq6xyKtzU8hp7TPIPXkb1F3thnH9WcdnQ9eLRI2ShGFW2UPGqPFGiz
A8ZmOCRRqHxQo4I9jdEYX9DZOThGb/4y2m6do037DRI91k7knR5Nq43WdfAwi+VhYR7kx1xDg2Ru
6QoiKuAL4B/LdjzqDRXdMV5fmrOCijzrB8W5qSNje8kuBUo/rpqxRzCu12DuoR2Np157a0YTMp0T
uo7R0g2NR8+ZvcR9rQw3pA9Yhsq1lq9MvzJV825Y6zQL9pnJQTqQWGpRbKp+qtayGTRKh1Vo/2vC
aQNKk3XQMl88Su+SabyzIWh/tT2WDlEp7Oc4M4ZV7RnWXSgaE76nZt0oRRscrRCsfqObBbSs0l02
hTO8lqn/s0c+90cdFEvXm60ZNKff+qKxn/qeJbXrjvBuxmIv8yheqt8jYDucUS4Vj1Ou78IWeYLJ
dXtoDsBmZS5GTspxJk4qYLfVMixTnNtFDcO70Z1TOwbu6dos3HLhJ3ZznErFnMA1ElfGQbBOLKNf
VmHer5NCdRcYllVHP1B/GFGAc98wYXrvsx8+2vJ0tHWBcXJarlOH71ENzgmAD582nxVV0E3zfzDv
Gi+ooVPTaaspL5ywhlbuceMinuAsfdf+YjflcBPWk38uqJzc9rUJ2qpUzrIr7DxnN0GdWJiB4p/l
gJO23koPavbbc588iNIuF4kPDG6grhPPhomrrIyruwDp7WWmcpdXI4nMQPys8ahdtHZnP2sJVttl
2SS3BlqR+7i22MCF5GdXoTuVb65wni3XzX91FeD3vRJD2URlcEK/Qh3Ip6IlJizs8jQrDs+1H2NJ
RTYB6SmAxaDFrqFOGij8TGNllyVdiBfpP6Fc1VDc9Ckyp3GRFH6/iQr8mLqhylQodtESJZJHG4s2
DEzUaq2X2nhqqLEgddZaW0CzBm/dxFr6PqleSK9neFTmLwXhYT9Smh/pTElJclFu61JrV/iTlezj
G3vnVG4FCRbLe5m+yTT7QXX4114jAmRWPkVYpvvQ8Md6znudpRu+INtPPCGqAvA92CWi+4hvA2nh
11xzDCSISmXVhCmeUENmPbVdxO9q1nhEJtU4cXscs1n/UXbVhqKtkFBfhpoXrKFEDg9GUY0PoaKQ
dnCsk+wCXdkeXKP5wY1YZGhaoe5ku169lbEyBBV2reG1LhtBPJY7Q0fjXzblQQG3ikIjxvJyktdV
8Z2DLcM1Iq/grJplHF6+h966r/EMkABW2oEGttNbS1PK2xp24rKzouhb4Ct7FW2IF2gQ9rboLH3L
qy94TV0grXOAnNn7gIMbdVh4/OL/q2oqukXWcrL9ciXj5OGT+CppVeOoi63f2MoG3CbOxHn0yWlU
4GWDUGDR3kiZ6hqBrh0ESHUpGUU1fjoPMXyLLKAA1AHjQ8kJGRWkXQDo40y+1eemwJ107fM84ZGG
rMp1VGoHyFFUbEjX/g6WzSSriy3JUCx53eLkqpP+Yz7JQdvKkyDIgsc8scm9LSI2HLa1KtrJfTFM
m9o6ypinyY2qIyideN1Fdfxeg4foFdj1Q4x7uqNR+2x039iCQrF3osqTB7vD7E6GsCvFo31ynnKd
tY1h6O4qovbwaniOsRoDa9zJ5thA5mkhYp5k0zObNc9d9bHQ9fLRM2v+SpryMuH9eIrxfV/Ipm92
9U5esjL47/3QsY0Mtz/aEBbAAqrt2U6z5pD1Ls6NLaryig4WVle+WMiMrONeichklvmjaXjfBIIM
byl+DWhbt28xrvaUmtTmvp8PrVUhweiKw7XfzKuctXOsQ60gVh66IXLvkmJz7ZFnQxojl1jC8bwO
pJREbvRJvOWtPq74z26WeqA5U75IKw37kyoAzo9HO1YeoRltC6S8+3EDLtVaSCVghFLGQ+AUz7I1
anF9/ndXNdvIKP10iZKtf0/UY9Lsy9+TlNmJcBSDepvFH47WyOo95KPu76XI7FVz1vUmf1VmSATJ
gboQOPulNnC61An/DBaZrd9m09c4JOFuqIeLIIB8mQGQq7IVS9IEqZpN4va/8FSzD7rrWYdqPqsr
EKuLT6dyKOp7++BTHdwVZn2SXYECZNTqWc2EiYq9b9Rme9QBEI6JaQY2rxr1hay+/Sg7pqYN0KTE
lq4fMhYeeLcN4cqsRLEwsVk9JGzeUYX41xnW1h99AGz+Y/Q6I/BTJBvVEXTuX+J6cd9VZkTpkYD/
Hio/8Br3x9eRHxgY1hvCBsNN4dfKSR5KD/kiTWlG7FeBlVwHLs1wYMWYFAAsf8/4I47XKR6X+una
jdG4s6xwOuMJUVaxArxAlBRqx/Igz+JgEngezu3L6XUcM4RmacSWcZkjB9yUBPFCnsrDqEfuLiq0
XTNN3p3ozOoWJsMihKOZrVNcDzdj1OPNPNvhyRB5Fg6IfSLBauyuA3XSXuZ285Wu/fIiwqny5R8D
WVeBjZovIgfk1csuJWuBorUzqe+lg1VinNVil1ShWEsjxSlRimUdR+pBCtN5VrYKldR+MkwY9H+Z
JKN8B/gLv97/dVJgVeZZ2O5P6ijYFLge6iVUcwYsyL/EsCtWnu2UJ10djGOFrg2/vFB7NwZvo05t
/COseHB0ET4AGuLgu0R1EBSHz/EgjAQkqebU6IRk077tsWzp50dkVWfmXY6O+2LQp1nGqDu1gZ2+
qLrwgYF7+tZquvHF8uyDDGiCLFymWdTeleFoH1W9yFhkJ+U35IoWOR/6hTK7sh6huOy1fggeeVz+
lDOtmUpolZP60HQFzq1DY6FfnXRfTGR7ZATJrgqtSwZheqMTVIRP8WBdHDByLRp2mo71SzmD6CZ9
LBa6CwfL7tXwqU3MneyXYaOBj5U1Q/VUVwN11+I+49tOIK/2R5iUNNbmq/07TE+zNxanmEKze7lL
RoTl1HLoVjiJQb+QSeVrp0wqy1z0dcAA0I6YHznra5LaizGRzkrI8KaK6i0/lXFbWJWxLdPQfo1a
Y026f/qq+Kg3tRC2jqqiiLMVZsUirEf1K1UgBAkKFHJb3UTDGETcSs4YW9zd+U2+UZwsUbe5iRzL
R8HE1p8hVXiXppTxujYvylAGuy7P8vyLFvZQx/VN1z/WuHst2tjN7u10zO+nBD1rMN3PSVqNN9d+
A5fEnYzlz4p+3PCvuEtfqxsfMX1WjlDIjGjtDxa4exUqTsG753htxpjuyaYXObxp50MyZPWZm3tp
plV2B5HaObNgt/ZihCJlpS0srZTM8cby8nIVNGkbL6cCyCDOD2J7aSul/lXp8cNEPMI5s+ByzhkW
vEMZhvfygrDNy1tkk7ZyTONJtC6C0t8WWrNVCzH9mk+G1LqcdP+c/OeQ7FE7Yz0NffTJfT0Lh2LP
vu6rvCEm6Ybwu0/ePRiK4t7NZ3yKk8F943ALecX/oR9oCpAPz6kuxQtZe4h0f34Va/eyJnHZfsvS
RgqxYu/r073dUeJeVLNOw6QM/SboCm3Z9dm4UB0MjVIrTJ/DWKDMBoxdGiJXyMVcDJFtXV0PoX9j
38j9SolV5aqzHfXkt1pzwpCErWnUht+rPfJ3zeLj5VHAQtjFAHiKhRdl2QHoz1yZjBp0SObOIOmy
gzxg6fxxJpufhj9Nv4bbWjhtzBpIXDgqJxSqeYlhB6mcJo+0S5ALZSNHXBtLg5Uzi8AGGZwFGXMJ
l+OFb2gnKueycekx3EWAIMq9j0IVkjrOrSQghABRD7bVfr9yEirUm1f8X7UbGTEFg7hx2+xWF2gk
oZePbsVcxkAF7Z/mTH7LoumjKdF216ZEyH0K/j03nw2n1NzMUTuNUjKdUIfSEkajKKYxXWmRX2AR
wG9wo2LTukhKSj8NmDR7b465OFIIToDET4G3QcLi26WpzyPoO6X2Ht03NAf8fOu4pbOJgsh6diaf
ChAYjExvn7vKdZ5jL7Q3oImMPdzv9Bzx11vEM54jh9/ogSL4GjQ1OjiNlp006IsoMg3DKkDX+Esz
1Et67O9ibHCt97X8XPaZvneNwdlMwhr2fQMlpGzzLzaJgx92U+x627ffKwVxCgeyE1qjqjjULakw
hDO959+hAJ0uoa1p/j3U8MXlqqH1EVrPoW2vflxV2MOnq6akqtiDgHQopuHoIOazYwXwgKiql6+i
uU8OyMOgiuGIautwzGxjrdUDTJm5Sw8S6JV/no7J7HoZZcNKTv7btS4TXXatO+xwlqjbYTvfLUY3
SGejQeM5xd+ELWObHLvZtfg6Kg2O5ahojeTIJuIjePBFvOoc1O7mH5oC8hHgWGpmB3/+NcrO3OyH
hSPYBF77EvnjlMPyIEf+mPcpBrx8t8DPPmz3rtCNrZhhUwkEmq2bVSweW1N9uBxMwHp2Mx1lCy8I
5VAbyZcLKGvsgAC2ujZu5SjK+cUDIpPyYrInzTOETMtMWSLeoWYgENPn6t9XK7naBdJ1vZq8gGhH
iOnxMpb4r4KN9aZxz27SV9uqKJv7tEK7Iorc4WU04OZ6YWl8j8tm3cgioB3aK9sqgx+ajxFrJXTr
RQ2LFHF2Vb3PcyfbWonaHYThiQNlgmrbODbMj6HAwJCtxp08lOno4Dzb5etrXyCc8K7wFHdrx4gn
/zHA3aTzfGUb/fsicoJsal76GNq2v5ct2d+M4a4AUnOTJfY5hJZSL9sy2OkR4J6hRAxkalKTXZBX
7mAjR0+ersT7ybHFUo62vlOe9alhw17FT5EyRk/+qLxlkV0ADCU+HvnyGJ1VGznYWu5w0AXfO2nN
GiO0EIBm2z1eBkEvw/HxVfimTG1NPdjqNhVn2XQ6FIRR6DvLVhVG78ks3B5Rsdr4aTqdR/IOK8Rx
0RYnZbywEUn4wlr5CQ2e6aejeUtgSnCKsjBaaGnv/0rb6k6ITP86lWa5KBDEecExTQd/7o8PrD2H
tadWxi0WHDZy5qjsVe403fSss3e95zunYP7k2IDj1CUh+0OFIqfRCecWyXRzWxpmi6EdKV+zAzRp
NpZ5ygoz3mD73p27ME5Xbt1qz02SoLfvtuUXp5ieg3pqf/oiR4Y34Ls2w4/EU6Jgoajm7agJ+yv6
qCxs9CR8jcE9LEWs6Q/yk4sMxKuiZfqqJTdmrAQrcyQ8eEGqdXuoGi+8tzqKx0qf+BTMjeDdjAqb
zAwc9Vw0HfD9aWfhlPyeKYWKDkyB1socliMNpqpW+dBVeXsHPZhF5twPRstZZXqs7p151mBxV2v2
azOT2gwtBK+UtsZS8tbGAsGrUev1QxHa+ZuNy/BMc3O8rjhonTCWkgQnozqIiNCR8uLNwsD3dxQ1
M2Mp2WzXKHktN7sw6MAWFuDniUKPUt2G7ZByTwIHyUvVWhaxxd9mXm7LQzevmuyRbN11QAYH84zr
wCiXYrJT/OUyMezgA3z+e7mbsK3EWfQO3hhACZOXAjkR2e+3trOvbb9HNRzLEEQdGwx7g+7J9Niv
ekb2AKO4e+qzELKrqmoHOejogEcD19I2EgqAUlu3R+sSiYp5amVmzZ1p5yc5GBSKskMhR1uyvHMu
ea/c9NutXznTWqbBhpSHeupr4142K0X/WXaJdStbRloslDrMWMipznmCsCsTbH3ZhkcRmkiuFTbV
/dKxWH7lTVg+a/GzT/UtWPTheNegWPdFwzt62dSV9qBBHNjUpuiPGlKANyjzqlv+gc290UzxqmJ5
8Gp0wQ8ny/I3h/QWDjlkktBwX5LMmepu4epqs+piGFF2MEYLpfBaVPCibEN5qTg6CAAdSNg6m8qx
eD7jvkMFTSiI8oobTzfNX44eI2noNt+4qLXwWqGsnclW4UYLd5MJ0tpyx0JRApuJoch2ZR2bR7k7
kQMyzkFx5xJXyM3LOOW7ULfg9M27GLnvqQaMv/PQ3TcdhiRSZcyRImQVL4XNXzvbKnYXlyAZf43s
K24QT8mbmxxC4F2LZuG/bS/0AvEGxFPJ7s5WGAaScjdx3L9H2Kfu3I6tXVsayAVWcfQ4TeOxizxx
K7sqzfiICM1ZGCMq1WNtjh+jRugFu063zYMTRhbuTYn2krVFt6ssg9S+MNSXfCzVdYRbzVaOtiH5
dMcwuxs5mkXiF+oQza0cFHjeBLERPBoJsrqR8vNyhaLO2GMUj5eWxkscLQk+TaUe51RYtCMH0t0o
XpYuZRr72pRpbEfj0+SoTGN/asok91/mZjG/P5nk/hQcqiyt50sl86j8oBwb723IV3Gy0D7kCuUJ
WZ3LcBFYg99NdrKkp8XZ16R2vDtVLaNnp2LVMWvsu55g6xfGwQZQkfnaxc4BQGxP0WUQD+owezcN
xqsfCVy2AjdfWdR+Xh3XSRDmN/19U0U32JpCNVSNvWNb9QOs8OYhzcN440+JBneVPnmwzeBdjVTv
IFuqZSOwzKQ050eYF+294vrjl6dGT4cvodIjdGgY1XbM0sNkF/in4xiCulVjPdl4AS1Ka/B+8jZC
7WxM+3xhicB5iuDYrZN8So+oWyfHWc3QHae7MXXadSaAqPTSEk+2RYhE0GVTKmI/3SZpKJa2nZ9x
Im9vpchhX2CEPDY8i2XTir1mn3tKupQiezm2nmff1tci5g2P0qI4J95MPTYx3XR/O1xevS6nGWih
SXBGMBna2rUcFK2unfKUPBapYnmaszK8BF2v4aj4CJgYaCPeWayHWBivOg/GpV+o00E2o7RYISlk
PfUCBXK1E+9WlJivrmqInRd4u3F0H6lK3sQzT0RaG8mzaBq3YdxWp2t/pgI88Yyq+uSKJEzV3/iV
Amdtni8PMCrMYxcXN26GFVsYzymcWb+Sio65ckLb2EhRObNFqrMeve+Z68LVQnsOKxBoibI0dI2V
U9WJgt0cKwdlV4iiXODaxp1nlOP9BduRjI13lEkEM/Ps7TTV9eLyJw5t7aMth1sDCB+qTD+kajw0
s3RNdaa8aH6nDgTeRWXHjxWv/5tad2iGWRodNWzV5Iwysry7qqgg3NVmteveKi9XYPj0/pkCi3bg
zfPWF65/BjXmnzvkNTdwX62l7JOxgINQ4yzsfCv75AG9vefAa0IEC7jQGKrG2f8SBojvXiTX0ZRJ
lmFb8keptJ4FAWfF6PbbeD5DnebjTPZdR8HyxIhRJs7Bb9h41VPVrMn4O/cVNgb3Di4R1LU7nQU9
fdTUGSjV6BSUxV52IQLSKLy48OhudfX2EjHHGgKmnWtN9f7aJ8xqwCycpzHGfjirQoaOq1NmWCUm
D2qFXMLcpnim33RsZD/1yZhSxpRB/OTqKF7Kvqos6mFxiQwK11xdr2sZuG6XSCGpLVtjU0mVO29g
x9j0Zfbdx5AvaVXrXeQZzlN/iVB67ET6yL5E1Cp3QMii89y28bsX6cpLaePZ5sU5Mtywmm5GPQAO
r7fFY2lAc/UKDCM85EWy0flZljr7tH6/0ITpXiwJpFK8UbH0VCoXHo68r2Snp8bawrKsCUIY8vPy
npIDl9mXW+46U47LyOvsWnc7hIf86kUPslWJrNJrqrnRvvYxHG69eJaHkrKlbGMEdL0QUZsGwOpq
jM38CL6ajDEakYs6L5EzlZ2fxmU8dlOkVMpga9p6v5chl+jaAhKfWCFoSqc5yIM5wGdZTHZsioXs
yFRElW1jNrGWnbYMuIRdzoNibA5mn7SHz2NycsQ2RBR6sP8cHxUtKmegRJpDX7HxnVWOVhKynQDL
QSEdaS8HPLcEdct+CeKuO3WbAWk5/NEvIzQTzaB5phy8Tm8GrDEUy/sReK12MBJMpOTZ35qyTxEO
pVx5KhLPW8UhN4icp6Q9DkOjf8+btzsMvE0ODZC8y5nsq+eB6+jf+jTdwWqjGDZ/xKronOjksIbS
JkOsNrtkAlXN2jK/a83e2OmsGo+W27lH1AkLfyMaEEsZLl9Lq7FClC/tftzjuGmRCcjH6GfmqjHi
e/qbpFPyrltiZZd9t6YZC8aP6QFANyxGc+pvqmpyT3DR3BW2Fjm/IzNfCc+KH6YG+yF/KtXNVLMi
X4oieFBqY+IrpJgfYnByVwq4pnOsPGhBb+/AK1sL2cSB2V2FHeB+FC55Bg/VHUgM47m0+kc259Wd
Pi965jHZkmMwLD+1fo/JyHmeWTqnrhtSAJhGf7pyFq78BkRhfgaTOsCrIUIernp1sjlHNBU8fJKK
/ibR3WCfOvUtjx/9uVJVjHOC6raak07RJPL732MiceIj9gDQLkjSWjqOxK3qFFT3GtRXZWfu5MpJ
rxKxHchbwpKheR2wZF5XxYXNqnM07Bm8dMnTOgrYUe+lflOvr0RkNV/baRjXoe1UNx7WHQ9Kr/6U
4142CzwHuX0OYG4e8CSM1qKH7IOLhbl0UCE8DK6Lpnhc38kD1pH1nexne3K4KHPJgd99MuI6oVTg
ZCFxgkEKgq05xqdvpYYuj1faDTcoTcex90mkAmMLMu1eoLvRhxgbNmqgb5148FCGJgq173nb1HKL
6THEaPULmTSESfJGP8hL28hz79qhnVbWXCAtOuMACMQ8lKaHs8Tc5aHfdePqPkI2dMlDO9dHq0Dt
8DxSKOX/jiWDrC7N/6HsvHbkRoI1/UQE6M1tedPVVuqWdENoJA2993z68zGqR9WjncWexQAEMzOS
1TVikZkRv2GbvQLFWmzjQAGCGUWLJVlrfZ0z41OWWtPfdfXKho7yXTVbB9ap1l9DmFHTbaf2dRyC
JRXmuo+GyWtiKPrsrmjC+lQ6QH8owmr3cu2yj6L1ZIf5+DQ6YfuAzKZ/CDCY2Q48Eb+RMV9TVdXe
uEf8Q6k4bPV0a/ym0B8XdXJBmu1L12J01SwHOZOD0yurLnWVkxhgSddodiqKo1TGplpNd/LtQ4TI
PVZxF/ny8v+u9KvhGEXDD+nCT0hFdcJKtXWZRMpWOuVgWtO4sqPsswEU8KFugo3rpOklWrSUpQur
BIBok39AodJ0Nr01PEL8ZEPA1tMBGhwNe0UD9UfKtsZdcReNg4VJsUqWJmuHrx61Kvwlv6ALEp0a
00dzOlP6r40R/tTGQXlU1RrVirpjdb+Eo5SZbpwpiM4ospuvtj2t0c4evpK/Mfcz+k07mV6EzUmv
1e6TWSnGHSSqai3TkbHlmYb916XolOhF9zGeXS4rf5SSuzPa6bbOLYY12KK1vMYVDW+uRcFJDjBL
Z+wjn8VUaYxz5ZBECS4KvwP+a9LsXCdJlB8rOHq4+fskuZDjzJSbe1b0uhe/KTg6npu4r55ZxP1K
i6z53nUOjuadpj7g2OFePG76dcPO6Huc9M+p2lSf4Ignp7KK+q1MsOYfig9wGQhYsI96LTsAnm/e
8i7dyTwrjMaNis7EOWzhms9oOB7ElRINa5sSQWxR+vqXXWW1ctBleZziprq7lozx48TXcXn5qssh
dvyzBxD2JK1AdZ27BkWsMI9Z63i5s52GAB+opVnL6jpL7e+dp2pH6eMR5j24up5ezLTdSte0LJPY
zrLJng0cvRQEoOSPlIOkD+xuenYSRTnJX3v9BkFQHBJEAw2EAtLQ/CyUmSLwg4ffrXouwoeosj8L
2UZaeAtcW0M2hxI5g/7AL67K0XjVG4XKb6FP6IkU5hdJV3V1BYKdAtOd5LL82NM2nonsp4xa1HAP
LRbm10xXia3DvV0CR15IMnIg99hmTvKSdXNwtouwX7Wggki9Keyi+gKFvpK0kgxIEyBE9ZI43cU0
Jl7is1q/2GMdUguFFSKDEpbsS4SyEbHjCnZQtJvZwx9Lwp0inu69Zry7XU8+sogp3ynozQ5RmD0a
CVnuITdnxLIT75OWWPkxjnGnk+Yix32HjjWZ+WXUHCv3sdHLg7Tk4Jl7x8IzTxrUSu+RpZ4fpGXZ
TothVs3qapls6VO08dsOkOTSlA+exr1lfundHJnuWU3UfV/gm7Hg3gFR1rG6d6CWb80xrtdY/5os
twobQZxGOfHTpnoBMalAAC3D8aZrkG9oYYkpVQMzta8yjEG84jws+Dpe4I++6riPjtbmrzWc77RQ
XovJgh85Wl+k1WdzcTKsXl9Ls+vCxTGV7Ns1drlgNNZ3yOr19304l/e5gi0m4l7NtrVjII5xjqVg
aIwI7HPwyrDbWVhZIbcWTY9WG00XnSIf9SNWOhAAyG0AXuEhQBP633tTUkVdrfwfTTPS3oP/mCvB
MtrnsYWhm1lv2dpmF/R000vjW+nFrWvzblI30i09t7FuCZA+7vtkp2HavpLRP65xiwPglqE33Ou7
P+IGtQGNrwz7LFScnrWyHc9Q+KZm32oUSaTsf82/3Do/gE/00G72VPjn5QHahWyJkS0QRkfZOT7e
IdvB8sPLMGctRnXvrXxUa2lVqpcgrDFuS6RbLxC63I3jWPOXIZ/vrKXcmubaS1c10VvuesPWrbX4
rlCyadO45q9+sV5zdXPYYm8Ox2hpirFRHNfPTe5Yd9JlQHW7BKFxL2OeG2IHJG47TdG9NQpY1w4f
tNnx1NcCKv+FgnO66vRBfS2rjMyZoplrGe0aw1ruq3BnB7X2WqkGhqaNoxxktAxn3sKzO9+Ny6Vm
LXkIvMx7lMEsOXhp737+/XE9rEIe6afM9QJ0EYfyrfvl6YPymk5+/0BG6bu5iPbPFqaMsdp2G2kq
k6nBmi5BvLda8eZ0wy/HUpwj5WxlW46pvXGKgdLjbOYIQneazXJvKvtViLwtm078CHFWJBsbBPZG
744GeT2g/hlEogETjLMVddCFgnhkb7KcOl6L6UpLJs3zNApkpf4m5qxX81YwrfUWtrtNEmP5PBka
kXJngaiU+K/aizp2Z93tJbfgTrg92kUarD9kD+RUDhPZgzMr75W0DBW9i72cJkr11wS68HoV6fqQ
naC4BYznqlts8/DZtHjoPqmjaz51GWbIma7quzJtwI3bTU6e30uc47WdOempa2ftItF9VzYwCtZB
Dcp57ZQTYmaFc7mG5i1wmLKljiyxckDyqth5Vl5gysmn2Zn7F+ol30evJVET4ouOcs8l9tKO5V/I
a1ENMv2gdYn7KCGBawTbiD8RL1/LeQyWw0JoOQy1iS/qchUZ6NzZXywot7cu6ddCFqZbn8rUWzvF
1Q7OQMjXqeYnHDqHlRag9Rvm6UkisriqdvwegxMAh/kpUTFwIbee//9EhBnshChjw225Gveu6mxS
RwPYcj1OZhQdLUV7+YB2uZ7yS9gXuRGcr2gXgbGkdo+ElAmfTCl2PPbTT7YBGs1C+ulXG5HiLvxf
bWGhkN7k3WfWpsB7fHL3iJVp57q2il1QxNknntnvk2zEYVvT/+XVsNfKTMV0nN3VNqjM+W4otfdJ
umJlZwsmyZWpj5xWuctIUN84+n/y+LWF/i98f/w1s3qVIM/PL1C546lWb/ywtF67Hkq0aSjBLx2p
ZP4nkycHQHFXlbX7zfUUZTV5QfmS97wtAOGgTpf6SOy7Q3DABtV5kCvBB8J7JGjVUwxA+VSG2vdy
mOonYTenSxeCKtcusfKWqKVLWhIqXXqHNVXDrSxdU5b/lY+4T8IQ2UmiKpdkV28p+jbn/qbuxALu
2jkn0bc4bZ3jLfc1lHzTNk93gVefCtvXBwCAdgTk86rNgbdacsDMeK+l/fyd926E83o/30WZqT86
AzRXGYiSKITo7yfPbhORW6pVA+kLZqQ+TucQS79kA+pmOUTmQz3Z0VvLTkFDg2rVNkWM+bnRP9Zz
fxTWab9QT4v2oSGN/SI9dlW9pJTy7oWHOiXohECnrk8yWA0IAVSZ6exkYtQ50QG/dcCiCyGWp697
NjMU12Quchz51vFibNVi90cTKdHxmrb+TflPW+tD//U92Bj6te+KpxOYJU+MH+00f8oViExOG4YX
OUSR8qWqCmt/62IZFV6mREPwJC9AzqAHAKZCLTx0ym92cYWh7KyuzU7JYign/b1T/LJ9HmfD7Krb
udC8DQor8bMcspaHXZLE8clZsjvSlxoHqwnaJ2lMgZaew8H6cZszmcNnB3pH+HeCSsJqEJMupdTe
NIiGL5GeUiGAXoMgWskCzrRKAI8djylTDV/goRqY2SYdmb9lNJ0qyCSGjZoEZc9W7G5Zy2VALgsX
lZURdVqnt36mxl21GAKNVR+sWqszP6tONGxBCTh3qguXRy+CbpeFLWDLyL9HM07fpHE97fSxg3/U
1cmDPQMlW1pyKNLEWHUdFQ5pOkbsnWA4litpyizN1h+VJnEu0tVbYbd3Kxe8/XIRpY1qbNeOk9/N
z7Nm1y+uWpG+KfVtF+jTXlwnc9d69DNleErnpKLSOB/EddJvk/GktRSspFmlcPXqRbr2/znJTeHq
TUuZ6DYpp+rMq0rX1hU6+7jkgn8Q92kU0KLjoKc5IPgab2qvaV4gbdszSjh/xg5NHx1nVBLXAU4J
L11oSWwcm6SBPJsnIeKtykYFtVflj0AU3W2M/uIONkXPwxevlMTFMGTvLN4pqYGXeFrbxz/5RtKm
/pjtFGieKztsqTT+GcRffSoa8qF+Zv1z2dtnqTVmnYY7qkq2rRVgAg779MMV725kn/s5tB/LAXlS
30h20m25RXzO/HBcCww+nWJ/YzeQHX5PUmsdM9Ecgzptjv+cJFFuimqWTIrMSlunaj+eQwcAvTYi
+IrtCan8MnmpF35elmfGwaDU+tTDOGZNRQiyCyuNwuZfnjoY6wYz4YdCj3h+60W+M2BYvfa993lQ
guYn72Zyd9305o0Y/CZ1o5/LyMCkFvzTJsav6PvywVTluoNT8kJ3sgQOk1dmW0tTx9epTzAeqABq
62OORJ6NxUvWqP1JRuceBSAzCvyLjFZqcGo83X2SQXtfTmOLzHedPLMWP0qIWTXJfRijteUsl5+z
RjvlPls2mSIfHnaqvq7M/GC6qfGt9JFTX0wpXav7lVBY/ly4OSouvmOcOgX/qRjC7eZ36DC1zk+f
UIesyX+GOrn64aq/Q+Ohe7+q0g+LTp794ao52r+6npTPGFkUO73NlT1ZSTysQa3qYVS+gqUyztiq
GxgNDtXXLOnI6oZheo8mTvbCTfwg8bfp4UAYavT/Ob22x/fphmmlMl0u63sOXKsESnhTbPJ2fNcY
EeEQz+hcjDzTF2k1um8aIFkIiSoD1kY3nGWgtWdISmPR4kE98Qvspf0eiCMfqgkvHybLnN9X+OMj
dVxJNwFouOvfYmZQ/2Yq/qt4nKmmR2aLut6fp8lYDCusaM2NjGeaEpzlbNb197Nb34fZMuy5aAq8
v6/AzW4qN5/uEz/wsGHWttK6HSwg8vewccttahsTTyhiwQrzG5JTp4I9aU3hkftpuv8wLfYR9nAH
Ms1ApeQ97I9o1HgoTeykKQOCWseQ/uPA9b2cN+xNvBSG0Yf9qnS6kenvbpeVS7jLtf8XAxIc8ZQb
vUw5Z7pfXZSUFVIZ6idpySFXC8qry6AcminosUlTzc0fA7mpVhfpS7jwAUnlF2SiqMe2BUyblUzu
C6xWJjdGbXGpet0Ot/rXYBeUuW7tWwzMU6Slw7i+TlbqqtnB1EY6ZrGildUE8kmLic+ysMhy/pVq
IyThIQsQ6cwVJ4OvUzfYXmupf53Z+0VyMod+B9m2oUyHL4yYw1wtYHyoWaGahSen6jP9ToavZjLX
8bqM7jso1riHpXoI1D+P2XhGmGYYZDbPALU8e+139MpQhURJGeP20HWVDxxkCZdAnVzlsRjrlTUO
rb2T7LqpNKh9InWwk4w76OipWzlNpAJ7XhLvt6C0twkKc6fAsbf+nlZKgkyNgVlZ7LEbnlv9860p
0tbSzDxIjPrCabmNirT1rXn1d41CUOs5eRQkNYvcfYbamr66z7Y9NK9a5nTPcVvtSzNuXsnDx1hn
e1+uY6q9/CGmytdgcEY/4ZhSEyFxxcwmMEAnjCOrpGW0HMm4KPrQ72W0TFyefc7E0mEZzQ1MgMLQ
7+5kFDbJK/KJPQJjDC4S9PKHxUbhHedaGd5FuaQGG3UNcpuRn2yvzUWY612jaxlxSvN9pIw0UKB8
0/fOP4W8biNS+JWr/eeFZGQmy7m+emYpMcx7XK1N/bunuk+TbQOFqd1yY0zoSkoTTpL5mDWWe4hR
olkZS1MG1FTt4Pb/kMYtFCvUV+Crzkm6xtnCPNHGY8Yiw3cA2uuf7cH1z7pVIqBoxAPwCJJgENNH
jJCXPlQ/j6pV/kT9ZS1AHlXJlTObO8RfFgBPOiPe6fRs7pDoMd5ye/yrtDTjoVXb8vMyaajaZm2P
bflilerGd8fiewVWea0h7LYsHoDlUSHe6exJP6mxG66w7XEXBQ5CJrsjZ4qbC/6/zTNMHXaViFJG
MMu3RTX0h37CcL5BIKkLy/St7pX4HMd2uJF+mZ7AoMmdWEe8uVkUl8MxQIbaQm4N21vEzJx0fvU9
277vK/0Uq4XGCWA/f9CSgxYl0Nslfft71AdV9oJWb3KYl1EJDqyxYekx0uKFHMYxFKdXpR7g/3Ny
7WEobJaejzEDQOltnyo4kWTK+EiyJqUE4mvAoyGPsK+H9ZXM8ZcuVMdHt/Izf1WDTo8NPb5In1VR
ugD+cu7Jy20d31BZwPxTZbwWy0xUPlncHm/9MU+MC0RJjIApQ976Hb/bTGCJZizZgw65riwxk10b
sHtP87FC/UWdV80CafmPiMVG8cnHx+IWoZkogetpqCHsm1WXvkb74DcxVAifiV/4W7SN9Cu79MYO
teLghxq101FIpNJP5X4CFpOH97FZ/Ix6ff7OxhUCVVkVj0bQK3dBrDhr6ljzd38YjmNSjugvY/Bi
GKm3qy2n/urq40oClBA76zKqwzOpFvVZC+KHTvZsIG1AaFdV96L51XeRKoDM3rDEV7KnMqYM5pto
0bWLhsGgPCdOqH/TzcDblv3oHZEy31997FOD+jllp2GN5ET6NeuA8IsyM9lCszS9v606+9JnZvOl
aRGQyMjuPCGxkYBps2C56519jlXsYjrPs68Kz+WYoPFazGgvUnJ+yUe93ihWYu/CZT9qIi32WKmi
2lxd0nhot51lHeAwd+HaG/354iAjAkUR7h90m/9suq2+G3jNfE4AiyJI7M97ADDJtxwpqQQTbtKj
KUtrND+lm5sxpO7z7Y/o5R6lwvqiQEBdD1n9oFoh/uej33lAO3ioX9umyV4MM6z+cANgxEGx1XGC
e5CuZrSCy3KBTI2VVaLo6t6b9OwxWNw+gax9cjt+sqnW5NeuRO/7gzugEOePORVJfp0J0AlUdZYX
fUwKECcaZSvN24A0IxTg0MjytN1QNuFDzOJmhW0R1GOdQoGRAWWSplvhkq0k+nSHF4Xxlpk/Z7IN
r16ubW07sBrEgCINuXfok+OUADnBXmcvTUvt3/vypc9fQqJG3erk+jbD4nzbDooP9wp9ATexzBfp
Q1a0Vhr3WXrqweVBWrBLtIrwUev78A4uWH2ygZshGVFO3yw7PrXxEO4bkyrfazOgIKGr+L4CYpj2
CNlGaMDq6no24v5rWCePaRaYf49xtNZDz//hjx36XE1ofqqUctz6NkwTwzGjdd60eHSa5X2s2riM
UZpIVoFvNGfPCfuXoDWtw1CpxdovQUavB+CjA2j7pzSz+xeon8bGsxwYfyFslCFEJ2S5lI+X+Grw
4ULeyAORHbhb3GiGtRADZODKNJhsZxs4I78m3uGXzBvXKKnz2moySJcQ3/3zh3at+pQV7GQvfXKw
Sg+vrIQbRC/9B2+2eJx2VnkKrflbYCXTo9OXPHDdQduFpJ0uEnENq9mxxGnuYjVL3GBH+j42VTyL
9aA/Oz0q1cv9KLeh3J6xyTom0ROHBP4/tyaYs+6cNfmDRNz63VhTVzHI3uudLQODaSXnST94kXYi
rx5cKn2xn8wWddoRBB7lWL0bjuT5T9Inh2QZ/a+QgVrhHYh0loox5Xq1uL9yWDTko+7A6a36LvwL
go62KyO9XBRxgs/Iznv4G5GgjRFr/tRPCzsot1/DpUU1Mn12oSXJmMTr4w8TLeyXJhyUT86UPuTo
+j/IkNMgdZDrqDNLuGpSb7eH3APwz7VUDRqrvYjyyehkZ+HBzZxyo4xkIt8FReapDlFOyjFsUPBi
2cRqH2wqqMYXFP+N6wHBFPztFDe7x4diOsqA36jG5RbnhoBmjUo9XWNvc4O22Le5dZYCqlqqpIEc
nwfPUpF1xnhfZy2oDNVxeOSawK7pHqNWv8x9X6ykOaPNfIg6bAakmY6ANZUxzwFpZNq9ZYOt8au2
WMn6nmUu8jQpecDJhvh8bd4W+B/aH/YH11O4QbgG69YZy6jkTg5mGk3Nyh0rCkFti+CZtGVo5o1E
pbN3zW0VO+be01LIcrj+ncVuK4xgLIH2iVfSHBx4gIiWO8f+5M7jjLF3Yt7HeRkYqwJHFYBKvG+k
M4gZqdnN3wOtKC5X0+yR1A57oNJ3MHFznsJFSnhaaglyFkstQdrXU+mtRR8Y3P64X+bolOo270zl
OAxBWPC8yzH5fK1RDtk7fult06WJC3O68aesOk78iF8xiM+XOtV8kWbf4EUHWuq5dBGF8Bo8QZdJ
k11XD0EUfpMgaPZooS8fECIKdyxAOu884EDYjlT5RW9Qjl1HTW3BBOjeBFmnDFa56SO/O/SwzlB9
8d+bt9Gi1rsD4NBgnScVL4PJq+2DLOwi/Q5NFf3huqwbBi1Y8wOs97KGe1/IOf3BqrtuJRP6ZTko
A0yNrcTg57Ss/sABBOtyTmpYZFWBTA2r74NPInflyIrR5an0ME3n3K55kPUN1Vjcy3EK7DZWNiV7
MTM39cElPwIewRA7c+of+C8UwdZR04CpfXRY+MsYhC4fIX9F/ncNhfbx+iFGQbbcsbA0lz9T/uDb
rOsfijEoD8sf/C7L6/eQqKC3LQqwoXn95jKd0lh08KzmKTW7YwwRiRf2IoMningieYcfwyqB8nZX
wLP/Rx9vCWRzr2wixR3WBliWQ+R0BtnUUkEULEoDKGiGUh6bBRd5a8o/V9455nVUcJK3pozegm1e
oW+u737rvMpBo6PZ+ZaJvYZhJbtymP2/wDGyngNGBJEc/lBtm809yrTRUa/c+Fh0Q3Wvhy5eBbHp
fQpaB6g07nVH3U/BQtswx83EjS8CHfVtNeEJlyYXQYvKqDTnBXsROIzegq1AfYI4ie13Yz0g2F4/
sU38JruelkwFoI0gO9pDWX0d7BN1PN5tKIAOG+kq8d5cGXZsH3Uldbda5/TFHn4XJrgZZW827RNz
fLiDU41vjdxYchekwwbJ2vj9NsDZxqXwlM8fbmMFFDCbMqZpdbAN1QLuOej7LNxYlZMckgksPK9x
HVkt1i9Ih80DD81KB02DWhKCeN1dbeoX0A7tLgKhf93NqFEKFJBcOhRTv/IP13acd9E9WHESuqAs
r30yEW7SOZq+Z4uAhUhZTEb3NnWASqUFpLp5yoLqLR/j6nyVw3BqkGhL01e09Ig4nApgB6EZwN2t
u8mUUl0JYuBP8ADII/R43M6Yt+6ACmlUV4c2LECF+zW2JJmuqNseBbvnpPHVZwfCrub2eIcsraHk
CaYYOkp+BXCRdRvW3YontXIMKII8R7np3C/Xy7Gi3zjDgKPHBu8EAG6Joz6yOYAzpvWf5AAFdtfH
qvcoLce09JUSu+pJmsGkWluzrfytNPO66k6zMfMb9sLhk940zS4eGvOkYwr3wPo3WI8hmW6gYQkY
Z/rkAGBR3xaROqw1TYsfmtjGbYVl5nDso+5N+m7BgaJ091nN29yyeacPyQOw6vF0nUR+QLtLsL0T
VFE/juapsJTgyhoTeJA0ryCjxv442vy72S3NEs3kdW445V3ia8n8Sj1T26Jwx7te8cmtoLuzqBn5
zq5cNJduh24RaErA2OwAlPW8uxhV1JoSv5yag2pfrPsPPdIts+Sa6gRfRxsobkBmBg+UJf4lCm3v
gkWVjoNJRV1cRqQzVRSC6gQpDEhhZ6OcW5WfE+FtFA4bIEQKsJveu9yuI6OmytKVNzI6ZMR+uJSc
Vn5brUKHDLE0Ze5UNgdbMZq9OXkw6pwGWUjqCLbZZsfGsv1NvRgt+QP4nQGFhZNutuzZpjG6Puuv
D/C07db8Q3X38suXg5p4Az+Lctxd32ORF3Q8XqneRmH+9i6jzzbIupSmlq3B5OaHbgEpyQFSJcmf
+SnNu/Y5qZwCsX0dfvYSkFCxu6u63qUkOofHarKUZ6ttkyUXlP0IFP1xBt/3ahV5vC8Qzk5zz90r
UdtcYvbB2ym1TXAYlr0op/Tf7aY7XZ/TeownchY2PxucWGDvco2wVRefeqN56FJ+XEOiUnuwFWzv
HVSxqiTGqljFOjj1OvChlguFrE7dU0ZBYt8NvvoEF6/Fu9XLvg1GdJEdVIuGRWGSF7F0cGFgBr+q
Q9tslSTguznZdHF1bzgE5lzfzcBz5q7eTW1msCYGLb4UTK5n0pSBP/pK31bQvuIf6DZQKbXPv/xy
BZlHUZn27bK3aw8lH+ub6eE2KJfR1EE9Oc3fZYCxcbY4HneLu/Hce+0+mwZ0cP/V3wcj60kJKfxs
kRvMPjlxEF3MPu2PMxlqloSUWKRPDgX7wYucpbFnYDk4fJXWh7hbiDJQTU3UCm2UPy5zu5YVeM7G
1vuCvB0ffBv4o6lNrbHuHKXc3AbUYIjWZpKZG6oSPkiACB11fITQvNBRLdA98yQDclBhKSCEL0fp
sJZAOeMJU5wr5LLdyV7D0+7XlsoGusB+HKDAoqJz0+iQs/+7UIcMI/v3Lv1xm3ebQuo7WpchmFS7
Ktdmwb0eNGiGLnS+gOTvk+kcYyVB83WGqhdZZn7WYv+7tKQ/1FV1pyPvt5E+OcxZ2q6BiUwAWbmO
9GXwBuXSWPIFK8cFpDDtLMt3T7AI6rNfUgrWZzYDbOvMe/G58gDzYCmSDDtLRkjbR3ezrgJYPXcW
didVfG+WpACu+OJc/XscO1azC8s+1fUBBrTfXpHJmu/Mh0zHhEVGKeUW97qnXGfGC4c/6i9aZBmb
vizcDX5d/b1tW/09apfDvRmbvxzXyg/SZS7918ElLC23pa0F18jbxJ4FzkEdyy9yBc3nv5VM8in9
bexsTja3ayjdK9YprOiXPdR6UkoEQgwsi3MLvZC88Q/apIEBKdSG9Kvhrg3jSRaSfWGu2QAnL7Jl
8LkppeX3irsytcDkf/Got9U6QHMYssswetdT6vhobEnv9bSJdX2rejWKxrcoyozNmaXndDB6o1jf
YOhdrve7HFuFtZEBcrgN6DnmSmFZXdqwe+k1+HZSVhxaB5rNBGdVDfWrdNqtX6sM706JtGu/FAOl
kPi7X7raekThtQTSdivV9qx7Hag6uIFl/v2tf+qppgDVGbe3PgnR0agB3KN8vfV7LgkinEs0flcL
PhadeR3ZtDz5anv4JGe1O15KzTHP5qwYWz8dZ1RK01eTLOLPJXQB+3wIHfzEOgPRfA9Fg+y1LAxb
QgOQ1Tt+GWX/iuFeXGnFnWDNBJEGn2Y/OpV9+XeXqbBEEOSZ9Fuqd426df2eeAOpLV0ycU6xUwnr
vtxOI3DU1aSM1XFU1fubBQpA4/EiCmLS5yV2deysibuZOvF1lpzKoaqi+jj6w329aIrd+hPsMc7w
ADdKrafqyi/68H5m17VpjbL72OkuI65ihoeoT39eoxHaWVyUF2Euv4XPTYQHhOg+jFIERWXCcmi9
9IvGMvhw64/9rN+VS1Zg7ILiMrcl6CalWE8N6fWN9HlJvJh+AlVYN1YVoQpA4LUzq3nhrIoJUVOV
SYGep8lexuUwBCDdId6gpw4v93IbeJ9tVt4hH3yoN8E6iYLkQr45uZR9OFL5/d2OXUzGIEgUq9Yr
k4sMjFYIQ0FO+y5f5LRgaF0n1kvQlCd5u9GXXxHSBUc/hRN0vaQrp0qzfM9/fSy6D3VW1KeeQvR5
Uufs3E1hdpamnEkfSxT0oP4rBu8M8udGC+6ZC0SjQZyc3q6gu5qLvLuZU+yyESyfB+2s9k13X6Rw
HIcsTf5qgJe6jR/9tHLPRsNHLZ+okzRHErn53tYL/VPkpD8lws79c6lnyRekyFGiYQ0kOY9x0atC
FgefLvbU+r+b6tIEhfE+6hnue7Bh1/0RpVCd33Dk6vFWA3V+chHD2pd5OQDPS6myRUbwTR2ci2WR
ko5aZW2jN/ajTbQR//C8/FRhWL6dutS706cKoMD1eo1Rl+teBajqpstuKkZDV6R2pY8NVYWOw7LT
HJcYpaJ91eVdApsalID05RIjc0gfYZV+FVu1KE+uU68JlQ01SX0FIlDZ6cvuJ/Ir9kbL2YT+4Tbx
I/c90EBu9KDq0w8W+e8hEqcWjX6J+gwYoNWbK+mTQ8xuNWv7/CytaNahnzapvW1baHUjmKq7LopY
bxTtETsYTF1+d0mEDGJMklEWf85Y8+wyzzI380ieYW12KH+a2vhULqybsekWwwQwlVDHv0E/0teR
E1SPVYuX5qAifOB3DbYlUeSsgzRyv5JCRWQv8H+B1tsEyXSXz0qNUzfE1LCox0vXVygYCos1Rqsr
KvNm+dH90yeBclAG/VXm3hiv17nXy2QIoSxXVueSuw122VpwGILYGJLqHf8pfewYHFbv8OdAc9wg
HbemnKkfoz4gO25haN/driOfESXIpEaDPm89KZqN4PmP7Fhsdht84U4N1wlJwLO0bt8DlO18gtP8
IzLvIl0vXpuqjx7NvHnLYrd4S8iXHwMAMxsQtsWb3YwKSNwcgvTS7KwmXunsS+6l6YQXFkcx5TVH
WaHJihSeFVl70WrSJgvLiNp+5hmuPPhl9rd097AZd+PvKGSJPkRpQ/whym7JAkeeN33hBXgBk/x+
rc4I/hb9p+u19FHdlYaPWVFlZJ8KjFk3ZhbG+9arMhTI/PAUZYULoJzRvqucJw8TRhkMlq7UbV9d
hxxOWf1qgVnsiyQf9h1M8E+NOQerflEun8YQzZlY+wJZvdzOcxXeFVoQARlr+R9lj9N3aAvXUKQC
UAxNcvNp6k1goF3js1BbFmNu3Keraql7wdYETB0injul+LS6OUrBxd8BOos4q/ZPRRKG23Hw3s/m
32e30dsZEkXD0wiqffu/iCsmUBC8hvd+Zpb6mzvGa6pCE1hGsN8qEhDrGD2jr72WPV9x8l61n52x
/zsfmm+1ghmbHvouuIrAfSzRe8c3Gxop1gARuoVcp1DUamVmi01viznHqu6B8T509su1yNyzQ7bM
rkU1NGnuOq9rPiMvtGNlj3HnYHb73qz1nQs87usCWmorL/gUoU19sWufYtfSr6Yzb/WpqoDTFsPR
wDblaZ7yO72orFfDjdQ7FNkXgWGDvPtUDAd0TUEHL01sPmG9KIWxl+CpGqjS2ji2yGhQjs95H3aP
Mmjqu45/+NemL7CrcsNPyEqrd2Y/uQUrgf449g4votxT72zDnDtK5KB957pWqnZTQF6afgbJWG8D
VT0Uda7vWgM2X+phqQUBTPsf0s5ryW0da9tXxCrmcKqcW53ctk9YtrfNnDOv/nsI2puenu2p+f85
YRHAAqhWSyKx1htWQWQlL6Zi9E9FmqzEoJDGgQbzxfDIsIouxQF3WI4eO3Dd27V5VXxM2LrZZTt8
BofLo4SrGmdyI9VD1Q9st2zX22kQTbYzAaePSTKTTH1etEQEPSc3Wkruf+uLkBjbpQghnn4XDBGB
Rpt066iNNexzDJBy00HMc2OXZxgKqwa7dGxMN1lXGS+aqUjnzohzTCkM4yUtq/GOXOBBtKSALsyn
s6AZn0WPnIQvMk6ggMYZUhXEUizTz05iLaUlHVniG7gTTXGl2g+gO2FlR0UxTE15O1AuXkyaIjw9
EzZcYOeyJB530N3KCzAqG+G0SR0I79ypXjyN93aJSvjUKYJCCY7MTp7aolNtwp8x85wlMo1NEj1j
tMdbLzrHrdrWVLw5HT0+j4AClaPa5uFBl1KaYkQcnNTQnYOiq9ZBpjjvF814huOBwbg4hZIMs09p
8dEOk/L4fvi3yPm0CyyJ2+MwrOa222njGa2GQVqLU7fA/gITr2Nq/G17qXVp5m+yuATsVqko6k0l
L6qsuT8baYq2OMyR4rRsIa7p1RiuBNFG9KF5alc7pAt+ESI8WNwzBq2RwvFgD9FngRR7JxyiVvIg
Bmds2TL698ACP1sG/cQeDnGYfp6tJMXCIs6RVExdkprPAWpW4IN47Jcb9D/Jn0nR1q5ivjtVc9V6
RX+Qa894gKmWknzKb3OEakXeDsv3Yb2E2EqhPyxLoXawBmaxMcaELX2vBiedHMPKGaT2xeqs+B5m
41EMiq6mz7a2Y1aPRTi2L45nIhPjQKwSg0OX9NsM/YJd08vdrVUhnunmJB/mRP5WlLrxT81uQF9J
JkxnRnzx+gDaz9rrU+tBuKy0DrCYLh8chMLQBxP2K56To7OoOuphDhEDKydputNPG4jB8pVji5mx
UB0LIxLqmRfZa9HUzKjfhJlXzqNyG99ds1Mes0BSH/V84t5Yv/SdXR+Rh0mKUW99ZI4mfWfRbMd6
wIgPYmgH2R+dbaSg/XQrpKDn0AH6C0D84aPtI9WpKYZLLpKwdytOYXggDR8XYelcQQRIC02+b6is
J51UXHVDM56x9YogWVM9EjSLtkEYE5WYedCb2BSm3X3Im7y8igARDwYQAO1Ey0DCQL85Y3dFktl4
Fl3KQOLEUfxVlbG0P+Es+G4Pd6iEOpp6qOi4ExJDHHRZsY5NFHxfusQZekebSm/cq2iJNXKutDas
iX0xrSYGcN+zjkYl/SW6RNjf07WBxPx8YUSRMyUvZxgzwk8m+oVwQgUgecYhL2hmOY+Ky6C+/YZM
XgDO0QR1RtAGBX23TPbz3AXrHCUUYHM+GECkyPpG6SVQRuWc5Q6KJPGUFlacczR1iXHhBepkIzh4
0WZQtoudUX7llqGc52KZa5cv75qNBol0Hi269KXRrOgY95r6WDWwcPIJDC9qi3nBp6uygn9plvB2
RKlRBItRUWosp2AxFzVC90lWsEAG3AbAgoIaqg1B8HlKocC8CPWrXPXKsBnMOuXp2CvYwTMiIXY/
rOY5SeWuUcFVRNplnpPwZLX2kxIR4GMeZM8igxS1DQSdOAp3M696aYtclIgRZ6k5lGt2XcHPQNEW
E8XwkrmCRg3gTaSOzJjsbG5TDJrlh4QckSsb9sVV7PSEWNQuEoJFnSM/TZTegyZkiXQDd7V5Hlps
R4B7J5HaEcmcuKo1+JF5c1jSPUXY/+zzjZBtp2JOn67Gbw6SPrWrv8cbxaS9rPG+PfMcE0TETN/R
drnBA1Je2x/cBp9ZcfDJht8kybZug+o/VLpSnrCmQwc1Af52GzBa2doK+WkRLPrEWZWRXA36/TJd
nM3rVoi3sFUsd1FBUhHEChcTl0ad7EPrNA9JJ+udv6nyXMOozvByEn5xdua/lZ3F2XIoXMf/Ofwu
pjRLRrxWiU7tJLI4rbCEaAEmaWoVX8S9ablBNbX1LMtedvzNGVmMTgMaSZzjT5D1BNz+ewBnuF8z
lqUkQBFihrgvojuQHUoV4GCXKS6u5FGA73ITv44FGlHk0W5Wgxb/GMvqE1Z0a6X1FYzh0uOUoX0R
kUVFfjAak0fRAonzlvR5Oc/DUASdcGRkzmIQA6gOZR00G8WqjeFbG7tFVECMSgUC9s6EixJNVUcd
OtJR3M3ECwoKBK/Ukt3h1BQvtxxRXfbtEc2nIL3AdwJphBxbeG5cDapB4o6/Ouyq/+pCK9z9FqS4
cnie23Ok43LHXWOFFpLjkou1pab6pah7/aLHGPMFFHGyqaVICn8W+OlfpyJGBX+PbnQdbEVzmTxU
edCulk4nLNaADbyz6JpHl2hJBuonOQof/701kKR0sF+7+JbcIh7ntvPZ0qdXJXwmK8YoOkzxevtj
oJist2cKfDgYTSt1CI0cB6kaUOtvEJYyjKNPkn9AFiLCl8Ewu/nw96ircBujRsVAKAJBgp5hpF/4
gdCqHWKhFayWzH+2za9qFiqPAp6bK026k2FubsSYODj5N3kKEA20YX8GiHhPaV9Nn2xvvZk44qvl
r67xYtnoTYIv3PR2gLJF9Hh5K0SgPf1l4mxU7ZWKvsFp6Z9nLG2l8zall0RPnWkrw8EZ2uJYp+Nj
K03cN626xUOZfIwTnAEDxXMuluXVF7vOym024mWZI0TWoo2z1vAdv+a2YTy1g/mMgLP1iVKrByZm
tI8dfP83DKpW1Than5Ks6fcJlRJwB4SZ4OqcFLObJlGUExxpTOqnsCBTPmcG6pPo3ZLIVFE6EvFQ
OUOUFqPuin3OZjDAgLducJ6pNb+dNr3jr3MJsRzROUPrwDeHv4fOvTwA9duok6WDpmMk2MFD2GlT
0VyS6x+2rLoPil9aT+SIrrbTlI+Vhdrp1bMDFyZNYl7GBHQDcC8Y8kMfPldBaq80R862GCOO6UnG
W3g3oxNad6D61WtvsroaIFa+hVYUolSEmy0JV+1Nqwt714BUJXVN0+u0bmUquAN1oUFJjZv7dgi1
iXdPStdvbKynQoTAsJezMXL3VlHO+zU4pBcQ9FpVRVlyOd3bto0WPjhW7B1CSjcnxbeNM/i9aO+C
FZ9YJuUG8U3rFYGOGsVlU4IblhobiNEGzyIt2dNCIfuFhAuOYOJUHMJKLdgjucFm6RNzAsvRVkVh
N2sXo+h7FynqreWXaEHLirNOdv1Nh4cke/tfMNpWKdRbh0i16Fogs9IQBr/Fog2sHwvwBwehP+dl
OCY7/nBZBOuGYFK20xtcdgak5nGtb015I8aDwgUS6Vs/3mnciWY8hsk2GUocWBc4iAB/OCjqrcF4
N1vRFIc5Zmj8bIIGfqnNSm9J5AAm8U117U7wjbgALB2yhxYCpeKQvsWpK9+XDgPoylC0EhkN5FCF
4ikCD+Pad+VhnqdPmqgAHc2d6rcNnBqaoi/R4+IcWdKz6BJT4Rt+TvQQWaLEAzXu29KHDhn63Tg0
1U40GxWcddGiwCCadqW8aokb3EXLeUJwWf8QuUVzT5TmuTQa6UNY9c5JrIdYCmplPqL6Ufc4Vq38
bTrJMm8+6f+t5z/EeF1VfwzIoY22hwZ/WHwwAQBuNejyl9jo0osdBeDDAGO9Vrb/rXOQ8dfgLqME
XnxtUsrio+Z62Bq10Am9UT24VYMCcCZVax1t5i85n2y/iJrvQel+Lu20uWkNqOvBZhMe2mryxYXx
jbmTZjxIJrsoObAAjWAE+EX2zFcX/DwKVy16FPZkvlPG6Zch0Dc9ULI3k+riwQAjuy9Qe/ikG3ex
YCnJ1lYf0+6IWnf/GvqQ26YL5bLmoX5SNnggFv2j6QDJdpCIeom8/libmnnwfbNaDXHPVrZqQPs0
kr4V/07xmRD/XTbduzRs9Ov8v54+K0bQNQjl9eph6Sv9yNvqA1V4WSxX/r28MY4UetzgOPsPLbXG
sIPlZY/KXlQOl/65zDiNdgOJVjHqNfoDsKtsU3lyfh1iv9+Gcaa/WBl2frIaen8lZBj5QdJ/jFV8
93Kn+aSpurxOeXh6pFYB8pmvyKkx9WgdaYr6oBtusvJb3X7xQPdsQ2dMLkmRBBfEbqStLVvqS2YX
VIGLwvrubZAxSl5RO7k5U9LQnbKJY41uVUBycWvXMTlE106UeQRFddqWiGwmMZQpaJlInqiFS1no
+0nWZynNDY4ZHetehrVE2W2pteVjTilriRMjS4xoYgD7q5i3VPjESEpBbgXg4VPX195agC8EDCPh
K7QZ7NTnO2rArkuzHL9wlOdOIkagOYpIBqNpRnfR1QdVdR1IyuGYZ2Gmwv3mwO3Hww8ij/aSrhS3
NJPT9i8plNTPWqK2WywVfdhYg3YXhxze5lVN0n2JhNzcJfpjazgVPOFdgklNW3SZOkbKeE8gXTZN
FwOFE9V7sSQ/ZZiHwEPzeteyV7ndbcmI11cErpL7MOn6d4Nb7Vpyresm6JP7MvCvsWJQ1gAHupiz
rEWY0qbQFaVovCCyOHFGzL+yST2nk/QcUTmp3ad+2x61qi/ukU3SPUZ58Em2lOe2K51T6VRqurIK
B1JD1VvuVq7lX6ciYO4VAXNsTTKUAmnYbkSnCCpctzTWWIFnxxjZl9qPgO8pheFecvsZXpVzxR3N
ufYeXrkbbRJXHRRu+qmV4xZR9kV3GLXiowh0KE4DwZgW6Ev77JV1gPHeFBcPXbA1NN4kETNCpOT+
lfYnyUjlXQmldXpI6T6lbYA2aJh865HDQhM8Te4WehD4kXriMWaOEOA501J+j8jBBK80YPC+1QYf
A0tvJkVt54p1b/fBdtBkoJsbPdrhCvp2du0EH93WGDaF0zdHMWqo2pHPVvHcxI18b/TwY5YFwUdc
upR9btlQtw2MGH8KMirBubMq76Es1Ohil7290dkJf2nB2glBJgmqG7tiH54nvx9b4Y1XNgFw3dC6
8UfjqxR6b00HFlaZGMiyEb0bq6Xauv2neXhzdDuFZ3EcAK3s5uveQ+0FNvm7PruZapLdRL84+9dB
L3F8YEFTyDSAbI59rKdZy9SuSpRD38efrBQlmk7JkXMHHeFMmAhfC7G1ms4QTYWZV/nO5t2ACA66
rNljhRStlhnLKtPfd4mS70sPH4hWIckcP41lnR9RUMs2eelmR5wbEcmMovHBr1J1P1Z5eM6Htj5H
ct7se3zB0TxEBFfmL3mVQyy27aHtvuRhesWGZJKT/VBgruGtSiN6yFPZ+4IxnboyQcC/tDr8FrDJ
7InLVau6ysN8qGT1AV+5YSOpjb55NxCBAIdSQT4lkBzNhFw2RdvhVuvA7819XutqFxsVVhRO1QdL
HrEpiKQyOIgric5BS76Bx8nXgKeBoElB1NxcXled6re5K3ZtBDmqON+EgTdix0ITQfgBsWh04Hg8
jgfgYROYRlHdb0DBVX7rp1aXsZtbbnhYSXzTIrBMoktMWG6EoR6/2V5U7EXa3tfUH4GC2bBokQDk
uVicLof34lphWv2s3Fn1UznJABlYT2ZxYH5JTJmsh2R0j7ptG/sBddWjOTbWDQBsxR7QLj92tfSI
O5SLVbarHz3AUGnVtd8ktLOnDVDxojoYILaYUF1kp1VP2EvBMInd+pEkO2oMiCZ+8pIUWUBd+xHi
AoD49lNc9uq1E/YTbaCs3jWrwk/3jqwmZBQQVA9Jzx/q6Sdd/C6Hkyllpeiv4gd++VlfYsXAEova
06toLf0iNgrwkbQDvJeuiot8EuoA+NIk/ri2CmhUomkpY3CpLO+7aA2wwJ5hrz/VoTxcWzdtnzUj
CfcW9HCU5RlszbR/Cr15zIYLtR6BfO6lWDMfMAbbLPq4bmXAmBxMZ02NX47hhUyOfmUkn4q+rJ/G
9sNg+PUtGj3EhnU3OJC2xafYVwHNTX3LgMkDz6osyp999XRWpFpw8HH8Xi3B3CxsN+ovArrUZIaJ
i4/3eUY8vYMzCWBTNXr853x3xj8NAj9FAmLL82S6ElV3yYwk2JhjtBqy1EKJ9yUHmPBsUNd78Tps
TJ0xlM8itNcjB7KCpEx0H3WLVayxFf8UU24/WObYnkRLHADAKAfX5K9a/sWDtHOqwUNBwODucfwN
kAgOFRatAphrRi36EcpZK22CKQoso2L1VngkQ2lhxNGNp0JP5LWNGOQeXQi8gywUhROl7O8wuusn
OdeDU215fKsimaYz6A+5ixpGUAO4WoBx4ps6iu+xUVfFjupGh33J39/r+fFVDImZhoJkdWRAFZyK
xvLY/OiNuruICjGyteU2tPVsLjCXURadoddCyprqzWWG+JXinrPYjB4pAW0a3NBABVmxu0lSH8jS
39jYBSUbD099phpXAZklseTvW6EzxqOspkDmiidLEkH2TS6qW4/PokOK5Wjd2BUyt9O4GwQ830zh
KupOUN6nQvR0W7KmQ1HbKRqX2zjqjas+ZNyzRJc4xHg4T/2i4eHjPEMHSodvU+4N5+UwtjnEsVDr
z1nZZAXUQdpmVyLanWcnESe6lhnizOllKkn5rau04NxYfgEOFPHxBsQUljCp/9FPk8+Awzre55/0
Kd0qn3o96T759sTAc73oqS+HYdcqPuLydROca6c91IWurzA5R2xoOsSQZm5Sa7m7MsiVeUD0idHM
sIdbg/NQgCfzRnTVjkFmjEr8PtOd9AA1CIstoyofM1fH6bijbj2XTkQ7KvNf7bDs0pNoWwUIqnUy
xYt2NbGUCr3FaaTyit0gU0LRjdb9VNk5Yp7oMYZxe3KoIHzuq0mXBLnse5+NCj52GCpL+hjc/3VS
Pyk/TpMScnqfx2mS8w+TetS5sUoIa5RJyYCXqqTeyNStixz/E1lNSduHbCIRYfCuEJfYE06HxokB
bJtedFj6POCJCBaV3Ub0iQUMKFrH1oDVXUz7SdGnpJPFqEURocJCASItB3EmDl6iYdloFtwxFPnn
gNJ7MnCGX01yipPycDc5vTBXDIiQZZXcSOJVrQPsXPrerZJXHcIieQ3P/9fCyyKW19nQaC9Lj1hn
ea1FKUXHQBvv7/qjjs3/mIfhsZj+o7o5gVLgusz/b9vtf29qbGa6rmxuIrZRvw9aFz8CSmxPOQTY
1eyX6Zpo1gV6a8GdxG/TVPvyrkn9eva/7OAU7jq9sjaLgSZUrhNCifmNzbT8xF7mqGWxcZwhEgI8
MSMwik2GFNGMrCi7klSBoxxGJUBjKnGUVajUKlay9XBbDmOnDbfM2hZOFtxEqBgT3SNYoX1YQBZZ
4gOsD1UA5ywXOAn4mGn+MixW6P2dWG7pFmeZUv6+3LuLLUuCyr/znQhPc2UptB3rKAXa07vqlKhF
AQZ9ikXAVN1aylNNpEtbz3eS9VLOWkbnatXSFqWxYIrWGlfaiguJUatcI/rt3iXT/WrGnXKaa22T
/Cgl8G+iS5T0xGHqqisMmOYKHQIac3MBdEMblizlnnip9zBKlv+qd+xOqfRb50DJgteoxNhZgyFz
FKNWOBZbLyz1nWjizE7tp1eMjQhWRgrZklVmazHaQSADgsXH1ZuWastOAndhUE6mVfix8pwbn8XQ
vBiOKs7IPUe0Cr16Eq8qVkCzk6B86/l0QeIp/L90rZNBa0xNPGyDy3yKPROnKBdexBlalMEFMZCa
PDaAycz4qviaeYJO/POgTU1jbIoUAC6dsiOZSL3a+c92V3rlv5+K0HmWWOAf28uVRIwCNGWN7HNL
EuLXS7DEhUXbsgYZK8hyVUuud4kqataO3vuXpRlMffk4RJAB1f7eKp29fxdC0TGuVnOMWELMsXot
xI0Fa5BpaTFFDL5bWvQtAyKOTNHXSLO13dKfk6yt5leZJ+24s5UEDVGQNKcQI8STOPun5v/S927l
/7yU/6eXEVe+G62WF/ifl4mSjvvJP8X88dU4ag7rdBjuYtZ8uXkZaAD/cunfx/5pufcv9ff438bE
1PkKv/WKq89XxEUMZq/o+LfX9N9f9/eri2XE1Cpq8DNY1l5Glr73r+r3lf6H6ycxoIf3/6Df2r9d
9rdT8bL+uV2qI79XlluwJQ3SUz4dxFlnGMn75j+FiLgJT3YSZ3+cu4Qsce+u9sel/ou575ZaXuly
tT8u/27uf3G1//el/vi+NJL0iEA3oufTW//HV7sM/M+vVsJNJYKp8C//6f/ij/7je4q7Hxmw//Y9
WZZZ3pN/mvv/+X78cak/Xu0f34/lVS7v/B+X/mPIMvDu7V6WMtEkCyIPUZcG2zt7NfAAcRvYPa+N
rsJ7FFy5AuyQTn9Cx7QNdPsoS5ytCBR9y2jXhnAdptFlYF4BJCsjmgHidloGseafC4qmh1LPGqk9
3CTGHMeKqtwUWi9fJS/tL1HmSchPWMMnmwJ3nQbqq4PBMPA5WXtop4MTmPYljC2U72mJQwCNnU1/
MuxTL5xUlSrJnGd4A2C2SG+UOVoEiinkIKhKZvlpWcCUOu8BKed36zraiIJajA+o2zveh6pSzFXa
jc256DT/AyXggnpyal7CvvA/mPbwDbVmPIWmVhoi5gDt8EG0wMGjHAihSLRybSQDhWaQWNWLn+XO
CVYZ+gS7vCwmoynEsE6/nequV6rrHvjQz952ORWxpD8qxORCBGMCcIWAww10mlGZ2NimK+3dj57d
aB8SzJypC+XPrRx5b31t2yffD/GBLzWEjFy211qf1DsxWuV9uw4iSTmJUbUPXnsKanfTNcFfUNRU
pnJohsTrKgHd/gVi2zfEl5QnXw5RUfeDyQsh7b5Yab+mNBHskxIPLFfruwcLBdsHTBhOQZvqZ0fO
1WCrSUgLIDVzWyJyhGFulfJF9JgEmMg5t865rjFEndbJ20lHmFT3AUsP50pi8oMLDAJXKbl7cREG
krLgxSLzgMndhWSDtdMxPX8wHR3sXo2O3khCxvIz8xWjMxWxxi7BIJCmaZKORiYKUNHULHzb3QM7
VzdIyxuvpoFNJgYt7s9RdCX3oxelkIII1np0dBNQuFsRnA5wZZBQMn6ODmOxC9s+2IngdIQ+oKDQ
shPBuq5rW1QM1HkUGGqzVZzWQxJWZmVZibcxEiB7EZxlhbPRB1nZiz9BI6mFn5LkHcTKsepUG7bN
1UHM1TWw2VlraAdTwrXLKHwy/rxcfJva9JKTT3hzTFxbbLaZYxpJz45kYJE4dft6fg31nprtOIZv
WlcFByMq4q0Y9WWs5iXU549iFAm9v2DbuDc9y7urU7s3ue3DjWUrLgbgUvnSQNY82FqH8M7UzLRa
uaWJfZf6oXzRmrJ6aYdk7YVZ9BSW0gcdqNkZmtq417MoW7e13uNE12FL3qbdKXLMFMux5BtagNFT
DUx8n0zg+VjNYe0FQxfuwPijs+IYylsboY00qkl5Ec1G07Ft4JaoTx467pC9ZHBJcwuAd15J2Ysh
RyiGIoJwiiOYWXxf3F2R9SbQP+02xKWOFpGqP2pgfI+tibiS6POhGD9astfuCg+NbtEnDlmCHlUd
OSSEprkiTi3IylMcjxGyZSkxoJbOQ9W28iVwQn9yOHsatQ5pCwXWRWSd1Cbg4+yaPcllJ+NoofZ/
FgcxFPDVnZu1nHwZKmzJfIBJwYh5ohEW/jMQbXZ/VtV8iPuM0geml5+zJvuEzBJCPYOBA0+V1dva
04cdlYUC1sxpOahRVeFfPXXWbvVzxCVPvYoa9ON6LStvXvtX47fRFVf3T33pJHuzRDltDFwdBKi6
8ZHhUWz1guHjeA+NfhM0ZnyIh6rcW1ntPbL1N9aqlOv3LJZvKbzTjQ8ue9/G5qnUK2i24CTWWlSN
h8bOTrFeW49maViPUgScWR3J+4o+JdORwuQnZ1X5Q/ioKNY+RGfwmvAG913sHtGQlJDD41DqXrGX
LC9ZoaIgXS3DbHd92FQrUFd1jd42HJX5NMuoMudtG21rlEEuzcR2EWcixiZHvK3lNFq3PvkkBdBD
2ukPSRrId9FDimEyNPEt0HAEiIHSkXtECFGXFn26pUSU51LMK6aKeK9/S7GFvC2292aNr1gA5mUj
+sQhTZ30rlmv+KpHDzZlrHuqrVNMwl/sSH8JkUO4FXFdvnYTDNSAkHaVKq98RUsPpjccICSD2Jy7
mZc9OkqZPbLt2A+hZF5tJA3AAiCnyJfuaRKAfMqtUd1YuSxt/KkaOOZ9eow8MBi6HzST3O8KKGG5
dUvbXNue153tOjzFRW8/NrbTw5bw1a1bBfGnVoo+1oXUPfpDyVuJcClV0DJZKZJExSjVBhQphy96
5zZ7A7DMEzVgX5c3rTea323JvGPfg/xGMlUMSw0Ze1Xvj7FNCkKvw/RZ9IHturZqgRpizj0wjrL0
oAXFeJEHSd9TFgkdHyxHYmj3psyyDdqIwQer6qoVTnUVyJ3q2lqdtipttaMQMlgXcZArPAKXpjjT
Mys5kJV+TosGGXTR1xpT4c/U+k2sGdZuwJVsDaF6uAw2Xt+eo+IIaSnxRzyZ1k4kpWsEba1DVJjK
K95j4abTENTwdMl4dGNpjUnUeGrN6R0qcYPbFlKcrKQmfB38KUtNeVct+/6HMdRfNLNR3zLPAW9X
x8EB2ZZ0ZwIYNvsHrFD7B5/nr6Ne1z2G6r6yyfJIW5uo11+1pHRPQ4Vg/aheEPJFDMXOnwNZ37ZS
BW5hMD/rrRZfjJFMpethO2RleXrtISluu7Yb36QaOwdlz51ElVZpqjl3axMZvXkX57BinXthKPdM
6k1wtLQ8tyQm1J0ViGJ9v/QNpZVvPaVSNmKWGFDCUT70CuqWSx8KefkG2uOnXGannAPMenXj+Hsc
NMp3wylXY9ZUlD87ZwUVJX1qAkROe0fG610lE5e1EhS+yMFJNU0/pZh35k6o31uqIXc7tr4PtpJ+
qhvF26p62x31sqV6kNf8nLkZhN42faotQ38pGxtsFeg3q7XrW81jBaLboOmMLoBvHtXZRoymLm7m
/lioe6mr46ta9MaqBbpZ6Uhsmu1JUerqHiMg9DJmsDbNwOjBJln2we8Kb2uDCNn0cm0+9OhI7uUx
zHApdkxc2iAZ1X11ULoq21tFljz6UAsRc0u9b4lnnoq0bd6iuCSXl+jdUU6T4cnu+HkUEXIwPBpe
57zKfo3pC6SiQ6Dk3gvSwF9jB1k9K2mHG5bz4TaumvCsGJX5WNsWT5uI2H1Nqu67o3fWU4snDE+T
iJCXsll8SfOdhUPaSsHJ8EXrhqvndMpHxUiVzTBqxpVPfXZGOind2WkAcN5HMs/LsLrKs36dVFb0
NYXSMykrVHc7RI3D6stzHtcZyfyw2eWtUj2ZvpYjNlVbnwbfvI+VD1EgMa+KmYQ/RqP6CvNLfRst
29t0lH7uoYr/vFVJ8h7FNgQ0AnQafYovUhNBZtcU4GdaeUO1PP/RapM8vYyE2mCgUpUnz4pcmt+N
yNhalqZ8yZyuWOMYlTzKZhgeZMMqjnmmxtsmb6J17fJBVRtDP0wMpHtQNtq6VtIKK6kecATgNB75
UKiNy0/8L4NN4Dk1HthleWxaVgNrCEmgNAq+9I8REmMvsB8t5A8CBOGKOtsqaEE8qNngouaf2Rcv
heeY8J87pRDj+cEtQJl23h3tauDqCrulEHfrhyIyhp0TIB/vuWa5L9zSu1pqnhwweHfOThaFR9P3
7VORBz9ME9kYuZcuE9YVNQUV4fe8OIqW6BeHbopYwhrf/BJFWrtfupYw32ubrRP13GQry3hJ1HRd
jEn3lE4tvCe/aL46XDujwcjKV8u1BgzsKJr2IJ8p530dVT254e2W3/FA8dZNViV70YylJr/HKvhW
UyfFPkWILjFIRR/MoNS4gBLiAowxgkRp4LWbYujqVVRp9qUL2u611Z/7Jqx+QMBbc0MCTBJ8UjJb
qHAhH0EF7z6G9de0U8BGOdpfDerZVlKjdR0aD0k13LPOd05edzMg5q/l0HzKbA9zQeqC9rrFXH6C
vYFXTqbe+ZRbxbBOvDHf4XXaHA0NeEHW28UH1XLQvdBA5oqm06fttq/YM/uq1a8snioeVUgWjzbE
ulWrGMNx6cvG6GvTW9ZpHNzuUfRHuv9omGUGO4Ob9LrrrUOMwuBVDOK9+xdyvQnQ2hTh+a5qP8QI
g5x6lA7XOBxX7ODD166NcWl3h1fXytKN7VefBTQShTMFsSYJGwnRFgcAanTmvrfPfQ1TekJEv8Ba
YttoHxWnuRZy4581CbS25PLby1NNvzLUtrtZeSo9uYP5wHc6+ZQ1KP9idwPcZWo6jbN1eSrN9Itk
JgFPU2E/HMfAe8LKIr34zvcsCcNzG+rppTfKuxLm1TX1FAuPUwWuuiK/yqUTPzRZ+ZKbSIZ0dn4f
u/xjaw3KNTMy5Qr51diGklSuG88PH91Ie8oLWTl3U0scwiHm77Pbk4Bb2diZYcU94bjyuDkZiooh
rZHBW4gt/p9YElsG3/g66u4ltvVfldwOVh7GHw+p23xsAs3cDWnT8xmI9bchrvBTHJyzawTptijc
k65H/SFi53DODMPaVzUGcn1ELsCifpQntrXx2uTg1M5jmGXODyA+rWxAOfQ6OBeQK7/1tsbOGhjQ
mwkTcN1SY9qbXAdkCJq4iqs3X/XUfJNKJLqQ2l+leYZUrodfiKo04xfLlR8qfiCfbMdFWsrgDrtC
3ReI51B46zYb4e5mJBUnpYmtZJsVEI0BJzpNLs9e5lIWDQrn46jhiKvu0ixof0htt03Zf3orKfui
xw/wtI2zOHR9YJ7xqeaHKCwe+w4J87Hu/LUKu+Rb9H+MndlypLq2tZ+ICPrmNiFb2+netapuiGpW
0fc9T38+RG3j7VPnj/+GkIQgSRBias45xsg0L/En9WtglncmPPOsvSC6B/PvH+fUNr+QBgMAu6+/
m6XFSl1BMrfqJu1pquofAEf9E7accgqLZpf6ffQLhYth10dlcIjUiPvZVf3zONbf0qgmiZRMy2d/
ViX4p5D+Za45g4nxT2hNFVeEWMs9eTFQiDXxgyZX8AOo4fRFy0hRdLTG+dpV9a+WvJ8fWdw/RrMF
jqnK1KscIV/jVJF07c02g4ot/VUkrfFVi6KaxbbvXBJ0BB6sMHyx4SRGoU95q0NTuSe9703UqqFq
MD7SdleqxRJRrO+3XKJIhgw1avL4MGVYzfKEOlUWyi+lPto7OXLamw7xDq/NfQOVmsI/5A0QjgIh
Ow/Gr/GwhGnPxRLidH6NSCc/wnrpG5p1LQLT2SX4sg5ObmG0MFU391ujsVT9sDM9wqLlzoTSD/kx
WPQATqE+3UHd25O+JlfDNzJHze/kXKyFpeV9V2HNxn/3kZPR/G7RGT6a0UWzIb+O6hjueN8KckdM
6yGr9J9D51dfZTkO94HajGchZQVI36xhMtvpfah7/AU8PBrZUQhd9/45RJrgvh4BCEHeF/4IWRUW
U+W8mo5ZAXvXs2MV2c6XzAFx39TRDxxououuVn9Xg9yoa08wDgsaYlESLMSSNpi3efH2qXnrivHk
wpEGxX0f7Zxw0fNQA1w0/dTsx0W03M6siKGZpucpkbMHNavyhyQyUNtNqu+iByvcBfoe2mQrAk/M
D4EWgM9AOOjBr1QF5+VcHcPcmZ79qka6fqEtG1EVVLOp+IGhCUgU7/kwF18mBweXY0X43ayg/JKo
Wez5QamfxV5d7t6kpmX5GaXxWzo8ilZfraprYsMx7HcFeR9QbrRnpyVrDRRt7vWZBjhl4dAEhqH/
JKsTQ5BHOkl8uCRfSo9caPEkNrWmH6c+Vq6ilqtRc0BC+pSGyIE5hslQRHzvmxqcJClsv8+GSvqZ
pihnI/SdlzLp7yE7b7+TvTa6gFuGO3sKrNt5yiIvsNvkq1UEB5HYrCpgrBQShVDx0yzeLuhp/7vH
bDBEh6gwLoAPX1UpUm/ATmpeoTXhj1T6AiBg+KbpkbQHgGqeoXfM93XUGbsa+CSLtdxwe2Ssnwto
EB8naGF1qTWeO6vFpNea71phkBCo1tU+k3JAzvzL3aQB9ClTucQWsOHrEiDfJmkOVRNeFBgSrrPj
NG+lGd6QkjI+slRv3zL9Pg/y6tXCyfnMGwaoglZTTfz72Z+ey5y7EJhp76nBWCE6L2flrlWk4tjb
lXGDNnMO/hMJKNAoT2KjOFBVNDE0WdiGfeLaQDW9oBrTgzkjjin6VINNXqMMz9dy2DAp3cNykrBH
vh0NSyQY3vFYhkxC5Gx3AbcIjJbYkFUXX/zE+bpKcnTmvVTEBXDkkFsuGdGXKPGRyoCw9Ytoy1U0
rT+VxN68MD/2kwpwPoWd79RJ+icSqo1ard9IzhDfk45p4LtM4n0IkuKgLaQF8xCHd0tfMjRit1SH
5GAItMdmswhwiJVigEWNbrtihySruAow5aTRIzuvfxIlC8/uWnLeS3/bC2PynSVekT6QMR2tnQk3
4a8sx2kn+4n5DG93dpxKFnClqaN4O0OKYc1R8WPpC+JcZ124KHRIQGC0TifHXNPIuO7M+R764YF5
FVajwYDGSl921P+9QxyhRvJ93MdvodWSVBTF2msEd9hRVJtMVV9Z76jHqiCaDl7Qm1Gvvkjk0D5I
bVi6RanEv9J/jVLTfxqgJ1CTZ9nRzpF6icjMO9iWJr/5yfwkBdA1af7wms9MF02r9/C6dM3ez+zX
qJKtEoRkiKS5JGvJXZ7H4VVLy+aeZ9OdpTr41ss+NdG0bAKWCufIjr6JpiysylOooy7AuOTFDMqf
yBVEd4kS6TdqXnT4Kh8GsxvvIgG1BZI23qF5Q53skQtEvmbGy3YMEc6CyA1feg2i1lVaFogHJo/5
MpEt2S+AkUiFBFovnerZUqL+qAYoBGWA9x/iJanOnoAXDdKUQ1rA5A1MUH0t1d7yhlxXjkIJbYKy
2JMtdLmF1pnYOy6d5aVzvXRuGlLk1WSM7p3Cbx6aQD2NVgPRycJ4mo0+WrBp+hjV0JkyYhfNqsq6
iJ1kPZOO2xA5EHvbwckvc1PCsrUc6vREcWCodRu/116zXkoPbdqkKHbw1CFezA5zUJf7wkh3qGQy
XzmdcQPWEoXMpSrmMFkKDnBxDw+iKQv6xktCm0FqLdwzBdAgWYmbR7nXPT526nVj0luagiDVrqXl
DA9JkLiyCbIUV03+MmKrPcYa0rci61hL/TepteU7fck71hmAXtlo4VFURzNKLuJQaYR5LgdduwtB
EOEtnpNbWdNhF97qmdbOHvk40B8su7cdkZaVAEag0ZYttDqaOJ5uDBxor4bCJAwnMr4LLUMAlYBn
aZXhrzn4rViF9G8KeFDLJSTi2pacWC2o77QpCm5Si0wsownL56xICJLOZvCrGX63TQnv3X+O0bM5
26PpXd/JdaGdo+Sx9536kWVd6aIL0xzXmV7UFYeMuHbZ7ejWiFkyj57WTJkn62Z0EBmoYkPQDnql
Rv7TJnJLRb+BrKvDvDwO0c8vWFqqWmPwghE7dSWJXNDcb4uXQCf/VJSi99K2VxqISuixjGsVLF07
dPZ9aRQO1lPQ/0h1C2dCo77FLfipuYsKTGizfu1qH5c7HUYLIT04AoPHMRkKPEPo4k1GpPHZO4gO
uq9OMMPl0kW3XqZFVhsUOAEO7YyWYbZWRDOxifikFTpBpqXX1rXVdXsXR2V6FDvgyUe1L0UXs9Qs
xEOkJ2GvihvN47RvtB5Y6nJfRbtoihrrab31omrQQ+zUF0lwx2+tGx9UQ6JZt8IWihw9vPiO4rii
qlpNsW8gMjgJI0gb0ZDWJzCgYq/d/c70QHlVKmd+mDrjOUul/pw7EcjvdIB1DFRBgbcdzWD/vZS1
MoGXWrsR7WKzdRPVLE4gQGryyt12QAmZHrVoTneCCDfo/P6OAOduFUQVbYITl29lRPwbqmPRtu2w
Q5xtJhnz7taG01Y+D3H8vYDXU3F2cmvf6y3eFZGKLjLURcJ6BFDvgl7kVTSJnaJdlAagFdD3AAP5
QP/8foTokqlFqO223tXSW5xL6/NDvcDXBO/i6KfVRYMueqN0FO2J0OeCe438b9Bs5H2SKItz9xf8
AvNxRKP12OnB+EXv5uPqliTl3A2ixLjLu1q/WlpHVnupoGNkBbczWWRvcjjHJ2cGGKj3zgEDSb6J
usI+5dMg30h98L9KLKHt09/6BUZw24pv9QTV1PiI8Q1nT3ErFfAhCYPEWuISvjH5Z2GQmFGpnwJf
aVyxd5As2Oec8R7xLRsuM74VmJOA4peq+HQAIexYY1IVH5Yxj3u3aZBZ0NIwWiAopP9LyC7D5Rbf
ip8wIlk6pA5zi9irOVX6EMnZUS8D/d4gGLYyoE76Xdg2yu0fAlSqEjkOt2KnmkIBPsGxdsRT0Dx1
Tgu4KnVC2NSowuDUPhXJI4G9+lG0JG27fM9htxf7pCyDqNYxoZpLUQVO9a8NMfxi36vLIsTOgrMA
/efmLB2UKO9ApBIgsRIfJvFW174UUQgLWtS/VLIGwNzov7R+pX2xhoVgMNXifdDRq67bDo/ioFU/
1k86rnUZioOo8x/X5lzT7rNKnb5VLFM9P3Oqm7lD/jqs4ge5MG6qPzyu6cJfYMxOflX8TjpW1mQe
YoLA32x0IAc0ps2x1A7ZdLuqG8Y96jAdxGZxnRm3DghVr4hj57XQYT3quAAUwl8EsRJKUcRC9Hit
LftETTVa7fW9pyBZ2mr/2acqho5EDCRCQoFJm8zRHTOENCvdRICyK6xrV0NqtTCNi82AtfqnBwhO
JCrh/+kafe0hDtrOIQ6wJOh73s8xJbr2MKpEDxXgAgCGkosUK8pLHTXz3pfG/IADRIEtYqrOpIY0
rthrlmNy7Xv/NUzoK6OP+KJYe7FLdG/r8l7urfR+7a3ATaPB1XyRfTcIF14i9BZ3rTWmJ0v4FyoD
aKzSyc3BWAB42rKpFjbrIbTHGwwqV9SqhcJ6LS07RTf8eOMNIPo/PZb2pIq6XZQjhTtFpe1WYQUb
vYzUXm+RMDDZ9Xdo5eY7I8jl0zQ4L92UyneiyQKtMHpGGDtQ7cUG880EdKXqF4dB+Yg6zARUsZTl
7E68APNUSLdYWI9i/IsmGN/gLlWJ+2wvzV8OIiyyvkOil4Pk5d6Xx3av5rhm3f/XAaE/N0/br2y/
/H6QlRT9qamYgPosLy86SNBLY/blRVQ1WUVyOo8al3CCjljziIHYTPneZOR5Bupp+zKESQRHrVsA
r8z2A2/gzmq0/qSOo2rhjIzmq+T8u9Y0fcpu7aE/yzjhDoGacfnLF118vcXH34iUbFdlNTf7fcc4
DN21Z8IQPfQUAqXIdOJDR2zrYRzH4MBgU9xZJqpRT1n4IHZMmvGASmt0o0xOdC0y4u79FD3YTSyd
HRlCxEjDPB6XtoZovuJkjtvDwONWalPYF7gViL1lRXsIZPhkvVjz5btsgZBERXxjYURA5aDlOyNg
re6lcqXdNjK0v6DV/B4xvuFrwdR0qwM+9swgJX5cQuBDDMHCg5tUV7GREKBcS22rHq0AjKE62aML
Eru+TrmBRyX0gchEJUSRFss5D/BWfW0DNHMAI0Fi3UuzF4519aw2FTLPvly+SqoWu4Gu118Kg5Ug
hm57l6RR6IYtwgwxaW+kfnQMZH1C8t2G3hPHEcEk/9uEYJA36Er5JpWoKVTNT9/w5wet1eWjDVHG
gZQ2e2fPeneXONZzYgIgbsayPOa4iLy8SdwwKCYwk2ySTBkPcoTouWhDeGp8yvzxJS1imZgUMqsV
QNxIisk1lNu6uce2L4PYyvfIP3T7yJYSr5I0Vpt+FK+bsHYOo9X7t5OP9rnhoM8lw6J+EZuUBGL4
OrPiLgD358ldNsLEYzhvFa6QnZLU2Z0a5P5brGRHiFYDkI1Mwb4TeqJXoONZ6UE77rQC8cdAGYtz
X0zFulcHsIMKUzxiPnCOOlHsnTWM1S5TU9W1lCy/BJDVX+Cb+lPa2sSOuFjA2WK3pZJKRw4T3cVG
9NwO3Nq2LqIEtX5OSqI17Tu1/zZpo4mrLeIsRWX+d5EoFJdiR2TXzkv2tKiLrqIk2qSpBej7CuS4
PapOVF6cauzPZlu+aL6jHrbLj5JwdOsJXqq2IAlxlG50dZH4In3hMiyJ/tqSCm7Oxq9CMUuSN0Jj
5xiB5DJZtMuM0V6qxsbJt9XjxoSSIs+z80CqA25eFARrmRi2gAeIkw6zGjf/KMupicQRNW7JQbmU
ynRtiOiTXlrtaz3sIF3r4pMVY9fFBbkfrjHnYAbMoAT5i7RAvj4RcevELRabtZPfqjyStSyaRf+t
K+tC8zRKqIYlfZ6dmiVPeVKMLDuJG1gwtbbAKnkAQ0fQF1HT5bbDEZGjapVr1cOk3Q1RR4xgad9u
v3iYom19RNvubc/WJkrbRjyXrfqpXxfJPPM2NP2TDi0DGhaE83nAWzdJjApR78gqmtaLTsn8nFwi
OxWsNGlPDitXvG22axdtQdfZfw4UdXFntt6i9OmQT9UPf3w7TulrLh45QlauyfgS65o978UIaC01
nd0eXL8HrQZeqNYY0714XDi788v2oLeqaNue6FaVpJKEtO2Biz2fj3Nsx8tLIFNRoBbk1cilTIi1
LaD/YFMTo2M8Z1Izu6KBmaj9U9QzUptRZnmZetyCY3ExmLsvNeF7BudSFBuUZ6uP9SyCErproSMV
z2e7XR9e87W43t28Nve94+8t9edkY+z3AV/tZRMv90Nbfudv1b+1iSPEDnHYVhVteMT+nEoeCA7L
0vC7T5zb9U0V76TYdMtEIEqWAO2IuniR/9bnb21QSfBYtj2ff0HsEaddf2HKyA2sq9gl0w4v0PK3
t2cqXmLxYD+1bVVR+nTY39r+z1Ntp/90WOhYFS6boN9FyxwZyWhO/iku9X4ZQWLO/LCnZFGdwm3B
rinLKIpDRX09iTjT++ET6Raoub03ipLaV/Ox6dKTOHkFY6g3a3sJusv1fRavqZi6to/Cp7btTd76
/a2tUBbkhhiKouN2GtG2VbfTiCG9VUVpfeO3xk8/tZ3mb7/UKyqMgcFrqrWwMS9f03X2+1wUx35o
XL/En1tFhw+9RHHrFEZVP68T+SDm2A+/JXp9PiuWV37u/Z/bpGEsSWFbNVkmFjG7iDZRFaX/337i
WHFYoqfeHKvNaZ1Wt0tfp3Vxff+rKJ5HJGZyUQxIdSKB5/t2I8SnRoztTkH5R+sBv8tBwGAWU1hK
QK29EZOEqGekLS4JlO9TXIXSSNe+blOrONdfp9vlQ729aKLLp37bOyZ2xIEjEd+e5PUj/+k9/nSs
n0l4seTLevFm/nMq5eK8GO+zC3kIjHYDgQt1Tg86jhbKqNj/x1j7YB6EwsAQF7JtxFVbQYyquLY3
CW4cxM3YZn5R/dSmirtI9powzpowlPfinc1F0SY9+qTj/TpKo/5tIrF9doW1hYqQBNxveetFd9/p
XoYQVtWosT/YoOvVi+fY9Ir0x9RMhQG6PlNhgIriOpi3J90gyyv5nXkSgwayvtST5nyCPPT9joh/
vD5K0fih/v4YyefT6nk8b4NpHWPvNq84vfjZbbSKkmgTe/9WFW1/O1WqNjq0KZ6+rO3FxYmubVL8
E5ANy5qh8tbpVqtY4UEs4JDFyxIu6acd9Cn/dot1J2YiUUI14mO1CLNsb2bK70BTq0vS4YUkM6+6
+DBqnvwIT8NdX9mw74TEYBRphjOhr04fPmlYxXzdtq+k+DSORZzM7lAUgFyJI+zIPvi53RhREpvG
IPtfy9tDo953Mej97Rstkch8IFPxKjpKo6F46PayDgJOzamXr3JKVuGpAeoEIxe5xgglRJH5VDUO
UPKxOoo5Z65TTJkCBPm+55aJ0SvebMfo+BjNpsk6vwu+SrDWIcFZZruuaQxPdFEauP2hQeQDvG70
mt9vR8UTd1JssIXgzrDO4irFk1mnqgmBXFjz7GfRVsWRs8PF8mAa068QVM2Z4z49mHSQMmLiv8Qr
nhbhXon7lgtxXHlUL+I1qZ3ulHS4iOZ5vMFQyvDKqahvFj/4YiR73I2wyS+Pe7s+ibznPSQX39FD
eiW5Q9o3SEbMbosMxTmWcdehCZbuoLL9OjqOtjeaqbpg6Ol7BsA/4uI/rOpWw/pD6/qqCXN7G99D
Y1dLqgSehXebbbuLipUQGWnbk3i91lu2rC3F2BYn+TQHre+3aPx0SCkRtg1L6BFZi0+IPSF5IwxT
Pz8UOuzQqGMRO0Rcikke9NcuG+zuMI3lo97r+IHIEgW2fzKG7JHA2U6ByyYL/FszTtxsbh/N7KGI
HGsvfjWB0nOJOO6gSz8EJetuRhCDZXm5oJXaGUaJcJ96koqG5Umqn/Ww1tZF6rqKXS0L8SKK93wz
Dj61aWK1IPqsxU/7RfX/NjDWY8QwIHx7kJPCPzbRcABFZq3Lpf/T+jC1Gt7tvDmuE63GbUz/qdvQ
OG5jNTd1l5yh4SSaiKjzPRFzyloUraIuSmJjBhKdAhQssB+Hg67OkG+g56M3xn6bOFYzWIzed5Nb
Lcz6nNRjgT4t3o93P4QYJmNsBrsOaW9QM+mHF3CbRcVLudozzizHJ+YU3IuG62TheBIjkgSYCaiB
6kI04R8VJT2I1088cSJtO7WP7JMYeu3crx3Eb6c43by8qOfVVBRX9ul3/9YWds4Smo1u254vs1uO
pnwgi+t+nc7qoT/AXfkgLluczWyC4pi1f9wp4ozW2Mi4kMJvapgr896SZqL56XGGJ1ns//CFF9e9
fijXt0d81dbXSfxDQ2miy/xs1rrX1lJx2jwfWa+pXjcr+e6DQSyrKGCWup6vw/rDEPxQFBevJ3nh
Ba3WmbsGFrhTkVl8JMg5OKQxo1B848X6t1HxqUlEs4MyOoC7bM9x/1zNkXlMG/2g5Ra2qRhNVpOG
AG9aqNPbH369aJBUlQrb/LKyFm+E+GFkKmcCPyTjbcNPDKzPQ7QZuqes8D3kaU9zHS7Iu/94rT7c
wfWOLh9/URJ3USbRe9eMLfq579OW3hWTV1QR0967pUA20qXXsy/M9PiCYFhbTCIjN6PTSEIB+pHM
wmINuhaFoTfqoUm4YTnHh+LslzgJKj9CyC866TBaeqK3GMFhUHFrRb2FRH5Bva0mjvi9D5PO9tbX
mHteNgbqepPErWnCqPXKXIXeWqzqDRwJU5Wce9Bys6vH6nhQCWCL11XL2mdDj0mEWb/9Ay4EtCm+
fTC5JtLX9kkH+xc+58l0HQLBuHrVhpthogi2/MM/t6r73s41DLnCBhXDUtxmruoSwr2/KAo43XG7
/45CIClevndb22rLtsv/ghxRXX0guVL9MuDz3qf42c55di+GhBgNkjPNvNaDO8yAhE7ot5ANxIwk
ftkcrWgfWjA9fnhrRHHdFMYuVSvrlC0jBo+cs69QvzmX0BcvBqxUy0dNAQw0TrjdkZ3X17W/YWWg
KUMZq2yZ5MTjECW1hpURwvr3mXS9KLFvHTRKIs97URSNYiOemihpxLJd/1+7zazHsis8IuBfUUlS
10WdHek56WpSOZAUqvuobw3/8dlZXSsdG6vsVHeAilLcmdWyE/ORXpG4fhLF1VEpHv5aHO0muBj6
j9ZPh/O21kPxAENMN6vdp0Xg1PqQss4pLJrK/Az+M9sH6bRLzYy0O1xKofxbD19GAp6n6WgszxFq
H5IIxDgR09b6iC3ycHfJTacv7gdhAy5+1HTZ5MtmhgRvHwXpm2gSG7266VEDOIvuefjgOFxyuljB
4/JGmm2N2ET2Ks/f+/B2rO9VIKBenB/6Ur/vW43MFomwqmWRG9Eoo6uYwFwwFoK0Ounkg0O7Ge70
msFjEujbs9jqdlKtoJ1JNuG9ZpvJfTdr2hme1YdgUeKK4nw++lL0i2Q208ulXvKcCjbggMQknPlW
Q6g9KF7gTjXcVq//VMuSYBZcRJobBYYHLj+9xJ0dnjRNk46mH2XAawlUFLOtPXZlXfK9jAigLlWU
dr5EqlEf1DnaIRLqP8zTy6yhlZeT9/eQpaQ7yU5mocZD+K2XJk5IYp5ziIAsPifT74a86YeyL80H
o2WsSGndAd2OYGq2I+etAcLqkXUrM8NJu1UPtAp8htQEDlUKgGK20y061Tc5i4dGhlxFhQUgkmSd
PAXjasezw4V6kTOG+7nTTlJQx99K/cushfIR2V/TSwbpSUkCOOIkcDNa4+V5qX0xw689yKFmsYdR
UEIqYAlqImtL4P93M2RH6C/Bevf1bw1ZOcmNFUxbMi09Ej5nD0qzwK3SuPLm6aAk6nyR7fgt6kZA
TRmSSPC5y7s6LoaDqevxba+gXL1o+uSSybtamNc8CHblxOTYmTZk/kbcHhWkEb00LjWEi4P8nM/K
C9ejXUbSCi6OT+iR96/wexCYmdiSCieBCzIcBNZqfk+AEcVmSElMrma1d83lDOI0luhtt7/mHKQC
ku3pq1N8H0uAOZMzWK9RU70Zagt+tI2z+3YYyZAMZ/tqDlPu6pHR7LcP/LqMggQ/8WbQD24HuarV
lfkVLjd3CLgJKP/eqMsj1RbCisAKU098tzvdd9zM1CbX7JzxmoaK7/rQRXr2UpU1+QF0QkmKj3qW
MrTgUT0k3BWp0x6RH9VtEmBZQBc6solL5aDmcEjOyDZUx9xJd6ndKehlJt0pK3so6KMx8YIuMT1r
roGZytEOBd/gum06sFcXJ89IUuPpVjoxM9anC+bsbvINBRkeuNx6qX5ECAIcXz1qyJS5sHdHruoY
4a61zUeny+Mboiv+jrRcMqmlHjyC1ST4th/9VolBd4wxdIjXdiDbdt1MuolabPEQp6qB0lb01vYp
wtltaewqOzsnVoIIQGChi4pCCWn1Uni1y6B9nPW6fWziet/3kNKJmpaPym02aOesrJPbZNmkFrT4
9fQwF8B5dGckFzf4l9yQ/HGek1NdWONlTJT9vwacoiSU2edY7bUbCPGrE2T7u3GsChdIcIgAs8E3
iMjNYbIZUDbkGJ7ul+NOqmbjatT90bSy5lwPBUllfPhuRGnblH4EUkhL9maHduowjjsbssoHn1rr
y7pXW0YBH6/9UiAWRCZDenWMonZrG3ZdY06ck1LJjQcFIdBGIwsuoda7QWlLP5PCudgoj05QdrRy
6/+E4D4hBaEGM1NMrX6M4/ioFQUoXaOz/4mT6Fkp0NCU5qBHta4hqGfBNTAgYQHBcinv2iqESnwh
wZfy0jihwUeoCiY/ty3ygGDdBAFhVKJWaUrBJe0CN8/nb3Wr+Ls0BVwQDlCXVvqzbtTlC3hYQOkO
INSSx5h1ZrC3fF/blV33rfcL1IzS5JtUx3vZHCsoOCLcAkkX8bed2zLuvutREcGY4aMs4zOWTJOY
e5Sb57GCWJghWpyTTG2QKXKewqy9n7qpPXWA/NwBiYNbUG5PVU8QWpKcXUyc/2oqsrTLOrJiQfUu
tADM03hNZNdACLZNJMtNTJojjcBnDSK3/bdVMldhwQc6jXSx2LeP7WIHNFAJE1pYIBIkQZzsCgic
Q74LrHiIeeotkpCJrHllEO6cGMpPpbMADS2DkTzQbqdC2uuSeu/s5ip4qtRuOjpZW+/MglwWFS3c
JLcMguLcPiXPXsmpz6CWR/nO8NosaVGFGh9xtY66Zd41ug9TYQOgB07taKeqxugaOslnTXZnaXH5
FkrtTwU4241PXX/F/OVa0eCr+LuVz2RWtxLcs400kCUOVipQA3+f5DvCArtc0o290IKetf9oRPcg
FTt1hEGhbtw+0VkFJqXXDT0O06xgyk4Ky+0kYN8SgIA+rdSdLivGgxKYXxxHNy5SUxkPqI3/7uW4
OVimjq5h4mpVpJ/qDG9CHP0aYGRGHiP7YlZDfTKmh0y3lYOOAolL+IvXlIznHYgj7VKqs+q28kNa
lq3LdGjfpp3yI+on2CC6mOQ1v0n3RV3Er+bss94g/I8fQyEgpmjlrWKiX50q9pk0VnwW2hRcLNBY
t7IiVUjIw3Ss9MCVZmAtGW4hVXmaFjqbrquvY1EpT/kY1BdSc38nEEQUhjsCvzp2pnRVsu9Vbcqv
EOtO5zArKs9UpOGYKDgfjbY376xlk+vdY91VN4UfquemDkF1JOpETp/8oywDCxiPou27nGA7pJ07
uU4IlJMkd2M00EAYUkzqZh25FZr3bqpB1KoVuePyLoPINczvoWH+KPwgPSROruwdxR4OWtyeZrMs
XKPXQ7B4w0iyR1t5djY656wuj02NVVYD4mMldpKgdb/FWPXdWJ0eUnNsUcROOvTCFWcvxzCkALNu
by3exFMlma9tX1WPZijhFhpVLwVms5cG1L3mVv2SIN7Kl20id1In002rk2bPOKgvQ2smpyDX9iqe
USkw1L2Tqs/F2M83KqJQu9QY5cc0IM7qF+ptXiPwYMzSwAhD9C4th/Biqb+gI5aurZH6rBtluDcS
eeQr0H8BNgumN7IvpJajgfC+ie1yrjE9aZwcOJM4D6Dy+SWP3vxh6ndaE8uHzA+0W2NClbWZhsy1
kzs5bJyHuX8sdXJyG2AOJNfitUF0wusrntA8at0BkyLNpxZCew2NNLSFD0CviNkZqE71of1sY7sW
Eg7RqIFeRtVe0x7B9q4f7PMie+mRTyAxiNNzoclXqbZqL62kcmeglMPTCU6R7I41r92MAJqnlNqN
IYfGnrQeF3w/sp+1FR0Lol5dU4xAE5TfgzPoh7TrpAviUJOnRDZUos0yzcZqtsucbyRIuI2eEylB
797LevSD5YoZcSzqM1ohoJvQ6MI6OiUoibmpUTwrTTx5GZ5Zy6l+xIoOjRAglZ1T9ncSemG15oMV
NqsvqS4ThM7T27ps7Dsk72yUrZL2EDZw46DbRTqlPJTkPe2rgDS3Kcju7LEGYF3rQ3mZBu3VqMOe
K9FHoP5meZ3JMT6Hk0UKvZE1z4pi1s8Jdq+cqfG9aOqx16DnRv5Y7OzLZHjyDUh+wh6mBieW3KCx
R1xUHGlk03wnKfWTPnb1M7lP2t6ZAiwqB5BGoOTJoSglNE2QoajGzj8zo/HDZMov+fjSTTeM8rWJ
fZL67Qp6Kh6fJzqLNk3xzFFzSAYFhQZR8qPWSvXZNkqivm3KLTeaFgKOKg69Nqh/jGYOv/boZFez
6i15N8oBUhhF/PShTRStNJ0vWlhcRE0cxkuORpM53SKrReiiH/ojQAf5yZTb8cnyRFlsjKCBR3fA
dbe1VYr5Txf48a1DDtdTFckj9KPD69Zh6NvAS2sIuLY2szv8Qiqd5PGeHHhblv2L6iT/QsQQPJEI
FTx1qGIfEvDY3tam1RXgtYbEvVxNIzLBavs4+HZzFUfMhTZfsbWOoiY2bTPgVZ5UnfFqB0+mbXuq
lUcPfQ0dh2pqyVkF4/JU+Kl215nTvaiJTWPAbVuBOjiJqpzH03Wcucilv6pWwXPbAVpAgdk6ijbQ
BN09EIYjVvzSg25ThZISGNxi7VEpWf3Q6CiYreegBwnYnacPaH2LtjSXKi/PJH9fdb9LqbOeAIRa
T07Xj3s7ixrE3tGbISN/RF9HCh9FlyiDmTfng+3KrUqOOfm3t02OmWuS6fakNgPBHPTPdqLzuhmG
hUQ8909lAOa66LTnQUVvGSOgd62lOlpZ9FzGR3kwtecEe+ZZnuvgfyj7sua4caXLv/LFfR7GECRI
kBPzzUPti2qRSrJkvTBs2c0N3Hf++jlI2qJa3bfvzAuCyEyAJZtVBJB5zllCCqPZU0CHTdQ+GjWI
d6t4CgF7Suy52PD6Pd8nthE+aLmbHtgA+gMZl+FDpJpclZaWPMlwUoUuNU6AHWqBssoDTsTyGLIy
oNIA4L7VebZEQSF/zCHeskxMAyvGMjUfsZjr1haDAih58Q/k7hS0fpm5o/nox3Z2yvr8jWIhcdQ/
eEUw+eLuh45/lmEMCkh62/FdWkd/xGBsAEC6DA6lJ6oLUlzGrY+CZB0AyCohfLKMhry5VVYXXzSB
Db/qUeNmSjXTy7vJ5vncBIAVew/PgB6Zo5rayDbAfkfXaRTEkdb4gR7W5NQhy3stoPM+T9m4qb1A
PSnbkw2qXsMhUOz+NIBsXguAfwAE1xThID2QQqZyTd2eh/l97wHtpj5lCunMS6KFO6Nxo6UN+rx9
w7h+y2uUxOsmNmalE7MbjrzYrXfxbLVmfU8mO7QhtD7ayZYGeL3d3rVm/x2LInYjk4zcE8/xxaCe
YwgbBUxau6ZuaOMfSy/adZFFu8Io2cnlVffAux5MH7nxFS/H7oGa0YmgDGPVTL0wf9ly11mOGQuv
U8SQOcgroM7eRC5gGwkQ0AUNJKoZ84KfZnsixpRs0L8DmG1+wT+As9J4Gp95YYHiL2BsCxh2fa/V
UJnLasN9HYpgz8cx/wPK1Yc+1cJT50ZvnuJidrHMvhOqsQvhLQqgii+mibxJUWTVrcmjr0Ou4Z/N
N0c85SmoOAp7pblhsEoBTT7HCzoiCEqwePQsKTa6xssFtxJt55TLtDfORctAJleG7k7cmiZZu9or
6hT5BXKLJRK0AJr3Nsu+VNzd47vpb4SnFQsBYoc2ZQ/CAUFF/VZJSDp1YOkCObTA8Ufg3KctyF+4
a+aghvbdnf6cVigc9vXVANHkG/70Tcns8Jrh93GMjQcUeA4rgG9dbB3d/mSNBVvHgwWmkDFaOoEZ
v7ZxZ2+6MsJxQ5Yi/WqJNVSVGUQcceZa9wE/msCKmmX4s2sM/eDn4s2p4uOYueHaGEcgaIxCPvv2
VncMrO0glpXhFHjpRoX+RZdC2wRRKJDzTeJLHWo/gHgEm0wRgulPoMYyeMN3w/iSef2VN8UTZ8nw
mFVSg5Zi8T3vE30fKxEI7CehsgkVyT0TNSjLQI2GxWhjLKI4jq4pIGOo2da9b2538GwbVA+tTKaG
QTi40HrwioX5uKDltDTLFPIYSBeG/fjYcfAaCoi/xn0anaG5E2GFaKdrVrNqswPJaPhDgNxjqeeh
fUlBkqESwDaWbfkPcwj6L9UgHmLL8n+wJPqSWg7kpRLwfwFagswDL4IjK3rvINpS7kre52dQtWfI
oICGE+tQ/8YSK12GKAD+6grtSbT5+AcD8YxQykepJ5F2BjcB1N2HRRfl8skpBr4aw6DagUmALSxs
DSDIWlTlAdSDWJr5OkRJ4hyagoHXXpu2qR9rz64fBwURs5P2gXrSSLElDfTxSN3eYPk6N/JmQ90O
4mF7CYTAoqnT5jG21QsN+NF5tiLVNrEhrCvFs1DYkKi1cnD14VYWj5NN0EX9mrou8KNH6Gtg76i8
QYlXv2UN4C5CjxrojJ0d3uEITZkQXwMjAIJ66tp1B0geatpX1IUUznjn4wT/12wi4eoNRj76fFYu
nkc7NU702b3OjlYtku9TxJCU2IW7A04p1K0yvC/O0kqfqFe3g78KeCwX/uAFlxbKahcULcSLJKpT
nDrARk3UemzFBh8lH6WtrQag6aFrqPsXiAODcx8MqhdN19KDKPj1k526AZCoVjsOd22NQ4IF2fy2
xkoFhe0bGt8h94MaezdaN23hnoe+0Ldlj3PHyhR4oMlIDbTlFq2OL/ZswgGhe85QUL+s+0hME5CX
HCaA8Xsp2xeo0p/1Mm+xsTIyExn0wD7XwfA4OPq4/2AbgFHaYEcLwgEVkhqlfWZVgCECxQ0C6+67
qYvdCZSKki7YqdcPkkCVtURZR4HdlxpjVll7xnk+dagB+Q+coCSBwNxQI+FCfXIZw5AcQyCSjMSw
z1w101QoLk4WncHElowN+PmAT6/aTVTI8QymW+MAtBokTtEjk1EaO7+1xmsfDHtALAvw7HT8CZB9
rIMafepBzm+LVZ93Xwcuf4qtaFOMdvZAkSVL1qPsx6kXDsWqCkd36uWoxIVaVXajSCiBL8qxHG6h
l1tPjYGNI2/cySfLH4aHzenoWs4RdED5U56wjQh6di87J3vSgMVu4qi6kA8UpOAog3b2qZR5suEx
0g3cKR8yaP221iI0UKdo2g5qO7W4QhoACWrpi1XY5rdohKpdFYzmA2rasWOIdHX0OZQ7UFWkS/D9
4/nHoyexudsZLc5Vhpb5C9OB0JGZZ8XebQa8Ak3dvgKBxO6svjqZCj8dD45/6Hpwd1KXZZkBWhkb
izULZR4RxAV7ENUswazorAKUjm5j0JhtteG1jMrwzcf6bwmesurqgllwATx/DBJCkW/xBfriVOAU
zLQoXedsbJZposAtaXrMgRcH2xK4QaJbwRrrDc/HHpsq66nlOFPwgY8NZKw9o8AfOD9olY59k4Y4
Ux4W0dkxHO4vWihElo6h/4w17eR6ZvmWuNFLQTRkA3SzqgRyfThYNXcQxnqDeMmD5RshWIeLGDUC
LL74pmee3BwPtjJFqqErR4/MLYAg0cID0gusSt4NCK6F1lfuFmrW42Of1dfWLbJvEXKJQMQkbGGC
XGkppFaDTY/Vd4ZRitVoCpAWi2JA1aAW4nS+fBa2e0m8rZ3EJSpi0IQQlQI2aZWlmgbRLTNdBm1y
kwPALlkO+XHJm03DnHyd4Ldv6bddt9NTXyxzOzJAHJKVm7KHaG2XesFT2sZsZxuA79tDG0Mso9jK
pAnXtrnP8658BLEU3jENSCtBsXpPvdr1vjRaX59tYcunIQQtFNBIAGyrbqwFzZKzftj3A04gax+/
np3Un724NbfpmDRPBsg81pVpW6iN7OxbDEpdHHaoHXOJGvX2PgkN+Wj0frj1RSvXtqw2//qv//l/
/vdb/7/8nxm4WQc/S/8rbVRtUFpX//0vk//rv/LJvP/x3/+ysIrnQKIKE+KSgunCUP63bw9h6iOa
/Q/kmYG1iIJw14jhWer2gahMi1F38C9o9N4CL5cMormq3/tBeqdijDD76lsj3mt5we59/PCvsmTU
pyuyZTzxUEYBbwC9PfxPQnWU4kBWCE5gYJ0ntp1Bcezk4L/F1sxKdsSvQw0WD1h0JNUDRVSOvfjn
P9zV3T/95TjqVFyW2FTrriNQAfr5L8fhla5lovNv2P20u5myV1Q8EcuZ0Xf2WFG0ClPU75JztlOX
fyICnuiBbbJO1/OU0y0yNmKDYgJ+OU/1cRTFW4pZ+O9nMR1XhhsKyD1ub0OtPNKYAiyce6e0Dgn2
4ZcqapP7OGy/xTIuvjYdDmGN0sz31A3AKOAVwwuo/KB93mnDisz4H8GRXB9oF7/kYD/8PToqjGSN
ZHi+L0WtHT3X77DmBb/kCLme7eDr9bVTDRIe6V4bcEYWufiuzw5PlvgVTcFM927PTF6ssxo82WSj
RsOr4uw0QGazBHh4sk33AfXcdo5DPUi6T8AehKWuVl9nR6pXOCWC3vBsL9R98BtfQZgcH5E+E0Qw
C7pP5Di4D9n6UWXq2vTXferilhh+cfYZzl3GdnC+hYa4BdrQIZccV3uIxGQbnTnJaxW9kb8GAcOS
ecN9Y+G54npw81VTlYmxNBzd2pINNQkgwEMEA/PXjUyFisAj+ysCuYPkwupmh+pNyF5bDr4k9gj5
YLNBri0errVVePduB15g3x3OvHNs7FokMuZWBIZUEFVq96h68e554uPFjMoB0MOhS7ZaM/6IBs1E
lS1MZP897WQxW/+EjOd5niZl1q+ppxur+eep53n+PDXZvfAYMRndOWGLigSbWo2LocGaqIb0T7iv
sau6m0yTu8FB2h01FX6f7roCRe6w5Bak4jSQu6wFwEF3OGdYBGEugA2zkBcik7qy3q8+2bxEYu8N
ReL3qDmAbLxp9V9u6oPZFvC6GhjrznB31djpr2XfH0JvKF/zpgVeKtHMqyxCQNc0q947eoil8BhU
q0wP5QtQKY9syMVWT8N60/Sm3HZdUKwDTbefxgoMXkmD05DECcQTOLqaTQVo8OStLKXcpoHRW1O8
84Ziry9zrm9oLNjQIB6B5MPKQjrIkDj1hTKYPNUR5x3Asbgk41iDSQlrjmRlBgWwme+BBc6/uwX1
GxDro2wVhyHKO4dMV2pYJ/J6ZybWbXbSdDX0x35NUrkO9LvA1/g2xF27rllsXpCb8vCWSNlzNqba
3u5a80JNPBjNJQbQgQIotkmRbxgF/2ZWhostpIodJZdrrJpT0LK8G+sGSocaTr93FIPZITpggvos
ThysA/z+AMWD9MlstUMHhOxrMvjOqlB2nI6kTwnUpU2dO8cEJK4rt6ogAmEmIHYMPPtaxQbyW2BA
/O7344s+5kh8NrqO+lkebcYWwn8uWB0pgEaO+KunkdpgtYvaCsPvZdS/OFhDTiMD1kfgNsTvgxpJ
ATQyb8CfyzXz3qnc2EESSPvD6vJ83xCwWjUmKDiPok2OZSWrdG2aerDiGY5B5xC6SlEL7IOX7Ywf
VsxUVSD1GCrQx7gFGBlRDY+5oC7+vRylsW/7PriSCduA7ljb3olM06eQkYU6H5Q1rec4zxcxTgt4
iU2unZmQlR9B2L+0wR50LJlkRy5Q17ZgKFEpFrkykJX8NnLcsdE1+9k0RX/uT6PJSlPIVD40SNNt
yTSaPjQzweG9YMKojqZqChtrywGI7OVsc8y6AkUumr+z6ZpWHevIPZa+8LYirSF5SnE0Yp50FC0Y
X9QsZPvn+cg7B3+aj7pxNL7EeDXd5ah1b1DlL9ndgIKIuyAWEc5LIO2iemQHRbM+OcmmKwddNSyK
IQQF3lWrX4TBBrzY/jFPB//Yx3EwXZHNVg66MlwPtQCf3H835JNN2F2UoQ7IKZbhALw/uWlGmmsU
egSZY8jL8Civj9S4yNUdfW6zfDH3oT7/0T1H+6mMlzbkZFc0zrIZUtCOsF6Z6b6ZQdDdKtPDN4Gh
RDdkRfJSxsHWQ3nKsXB5g1o92SOdNtgPdgkG+WiM5R7HW+aVOxES3hmUlnvtylhj/6DQOk4+hgoB
VQMKjWXwORTSCvgLPBOoahPQUxMawop16IKkdnihKxACoganz7TlJwfOBvgex6WPFJuNXQLuODXW
cJ972/VOk2kIu7MdNCNqau2Pd6DQ+Q4JyiGnO8wOuoMc3MfZNH8u3MXQR+9EPmFJMNd9+huSKvCX
XtpwcBzmZoxXi3MywjQ4kCSQTjpEqqErT4rJObyb5rDy90gKne0U++dpyZm/qw+9O0tnQBpwHvo+
5Wyah6pRwK36h1ZP3QMrrOQOL738iLLYejUx8IG7z66r+BHnvMURGBi8fhsw86WGe8n7uj+BtxjY
FTcujj7y1vmCLj/3ax91BKWb//ZT3/GEvgasGPR0yk1jyEFXZMtpiGM38Z5boMSBwob+RONKVFYv
XLuMwj03g+9+G4CoY1mHXr+i5UzPG7A0MG0pq5AdpvUPLYVmL/ieQOzsuO4UMy2hgID7tTqiGWIH
xbMmNvSKarWCbAYqEtOMQzXeD4sT2AbN57FddwzKMaFTQQkKyLwFRTmg3lWJgb8MIq/O/nYQyi19
UO9h0Mixbm+crltDtsGHkAeayoj0g40MVx+mUAkgm8eKtFqRx3LTdcTCANQWReODjAOk29j87aRi
K0ggi3WgK2qqWMPXcO7TFdEalODHwllkNG4zNxJbGjfZPlxS+KcpiR7h87xTf2qnWeahFbEqfB4x
+0HOFy4H8L2uEqV7XJrGVcuNBABksPYuyNY5gYWfTJDIUXduOmnJY48Sg9nUVwct4d5B51btLUdh
tMcsNzzwiOYSAsdNlIPmBIIeBRnJ36sgmUNsfkkuFqTWyhiC9mwm3TYNssAHizRoB5UOJso9ALiq
YheFwm2xMDxDEZXlVyfIBPghgPGOTTta5L7t7Qn2QaXec/N3Niofp1JuipuL+6lLjk82F6uf5dBW
EgRaCrSkip/n5tM95pDpHihh8TRL2zjqZB/F9+XB9McKuDHVny6rQBQg7IhruaCAOZS6s01oKDJb
khvl8Mhmf5iEoj5P8iHKaN1tl2nWkXhwcPiW7etAAgZEayxFmkOO2IzwJij0bjuT5jhaDkIaJJJs
WrPVao2G08IKRNepXNEEAbjfwdAKakw/4OGdLzWQzjtOoRKeF+zs2VerRJ2TZkL+ACoi7bZMZA+m
zVieMs0DpQOEMR8jYeO3I02tNxzG4KUmxFeudzej9f+oYtPZ9TVyvSDjH6xFUltvo2yj/dQlT2K3
36JUsUxRCNkiXn4trRQZdbcb1XlrV11cp3p2yozvKYJMIXZ2F5BfPo1Wqf0aTza3RRY5RJ6bYqlp
1aeQWAuXiagne4aS+H8+8eGG8/nEx7VNMPdaLjdBHGgb+p/PuiI76Szwb5cPokX9YAx+2nOPVfC5
EhoYoMUoVaGdPFt9joSKVaRyA+opseA2H1FKolzkR3V1DvQW+04z8AKFfCvQ6/PDaAf72AmQXiIP
GElBd5S40JBad531kw8NP+sGvwpUqR0M1dPCmJ/JXmdJv5XOgPpgpHvNBXkoJjfsq+GEAZiilINs
SH73W3vE9zcTjYXilN9TN9kXcNm7UXJiKBXrbEiyDG5uo3ivHA+lE0b3WTzoi1E3/Tc/jA7gnjae
SwiKbnzusb1AvdGD7wvk4FRENvhX/LZkX0rbTLcelxE2Y0a9lTnfo3woPnigdj/NjVby4aSpMlXN
CJfQZrOP5CS74zo5QBap3p7cNViTQCxBdopoIxcyNgKsx1p1YqFShrd7y1s4YFDa5Aa0l6osx8+p
iFxt27o+6tSVcf7ZpCs3fK2gUHWiTvkeQDOlydhsPsUXI0rBaLbpluS29a/zJJxnTzrzHh1VOErE
iSK4FF3vnGxlmc2yHXG2D+ms1Qeb8EwUIiFuqKZBNAM1zB5hdmpnFalBZONm/AIxGLknJ5kwsMQJ
94k6KNl2DnGYgQgVE9Md/TLzVxTemJ5moDwWntL8fDf6THQ3dTY83Y1CyfH7IwaB1+08P4njeOfg
jBzfiPihUKTTcep8T5oWVP6q5/pNfp+wqUMW8KD6B2gq5gvqUpPXrkD5GMrp/908YSaySxliEw4M
PgRiTn4o27PF7OaMk5UWtOR6vTdqVAjoKGxZkJcaVubpOuaAXlMcXsC/3Ux38XsXWMF2ngvUijih
dBy5tobcOaJkio8QDHOjcsV8pIio2zuyrRdJ7pZ31Ge5gi9bst9QtyV3ptzTJVmpsSUEuObIDxMx
qO6BPqzazsF0A5q7baoezPGGBL7VfKVVHLZUUCyECpda3JHl01KQHGQr8Xv9HkrmeUUIHjoHNGhA
3sufYNdkWHAi4aKjniMG/4Gidgbp+CVUzTgIC0Ke4brzDJToujnANI4JCjdyVPi+twWqQ9dDVfwQ
zqhD0sNBrY6epgcQnL5QzwX9IRJfrgEitmec0jzzouwfNWdsHiWqKXFtqCbMgmeGvAx0gTwlCwlA
kQW0zi4t4l2OHeeFFzk4eyNQ7mfCgNqPVwE9Fsdgekg69lBFDnsYwMhgdM49WQa9B4l23IPfRwUU
KkBy9tVoZXhHJvDOV3dGEjwLpPySZc4bvmwBidqStw8ZW5vj6CwTRwu2JtQoFqhzzpDRQmGqUA11
7aAO+kWt46cTbP9QrrCgUDi7KWae4ZPjwwxcl/cMeKkdeGm/mU5g4KvsDg+iS1BOmlv5hrqhspWo
AOhQEH7tk354aFor27txj4oM5SQbJBcgLRVl/R68ERqKcCHIgOxUATABGtBh/bqyKgVXnvtzTPQe
PQ9pGCh+p3k+ueeYeQbHcvLDqLB9g+Dp3kEFIVY4eg0WjagFC14BZvUP/aqEUlAjuxpln8o/9zMl
dkE8wPMcxB5cmciF6RA3WGuy3Y3gVn/KCxOHBa0zrkZo+ryGY/JQcFmD8ZeVdzwBJI3s+Fh/QDAW
9JCpG51LV4PopIqvbZx5ygHIOtMQ2kUUKKCqZJq9Dvh/QOGX2510aWv3heF/40GX3v3zGoTh4P/T
IsRAwsm2kXRydNsUnH9KuDEU43eQCGge+hKI81II7ZCrpje4ly6mPkRSd1Dn2STuoB3IxIcCMjGf
+9OYyTddD1bsH+cwupKtg7GTn26F2rR+nv/TkGk2uimN/twnD435691p9q5ovjUoc99o5hhtIC0H
hRkAqY5eLozi1yUoMP0TWalp3EzbuJx/CUsDR4k85uzIeJv6J7qsAekoFkESudsxic40RIIno7yf
RufIhwxKLRK3rcAIsncSVEXVCdC0b797JbLqd9jJv1pNmFxakbB17brZDkThw0vflBD0zfRbbZvZ
BSosckF2CivfwwatOqAMZbxhOfQxzDTiJdd1nFHQr2jM/S0DihJCT/ixjdTvbKAarQPFrrJrBat2
hoeCJHryszhIDqaDEraJH5v6AyplFtMXZe5T+MSyDcWwacwHmm1lCwPLX9B3aZ6b5pq/ZEUC/buh
+2kYQ7uxsKu8QaEsu4/HFmIZdpItA5D3rqwQhSNJ0Qe3WHlZApZOI4Q3Ul4a6wsc+8YFoBSqFhjy
B+Fu6OtuSV3PMHykyapjVtt4qauIfggacJcbKPxWTrJBiuacWKZ2IpNbcgvCa1AGmKbs+BJlOkeW
MJRnQML4OQQoApTDEdv6OeufhWxxhiaj5sztqnzAw7PORn9vpnr8AsCIBEy8B5lHGZb3dTKO+F/F
I/H/FiF9O9gNENW6S5H9i8EK/xJpSbA28ta9CyKnuoMaVwk0XtE+h5l+DxJA8cOR2RQaouxnnfby
Yyh+s6fQXCnCqNAGDESD2TyXmsk2tl0COBSmA19+7gc95JLiID9A4yEGpy437g1QQm99Q4x7INiA
6s2SBGDPNP6KE7JTbgv+szXaPVBRxasxcL7MwdB6jTTTBVWG1exYaJlXlPMBwmNmyTfpoBSkrJOd
zaS/8lGjdxcYFhhnAXrJ97YEKl3ZIMmaob4MV6a6oq4O2oZ6QUZq7Nb/bg6au6EQMvXIeqGor213
vAC3PG+1aN8odvhONdD6/m1jNt4Lc5/cFEg20afxvvYd5xSKBrvedWvp+rbuPPUI1PLiQLT2BpGh
vaG+0yj8LnYZ+FWRM3P7F2S3oGDehR/CuArzwj+FhWOgBBnDtY8X527QUeQfmkI8CQ5qFhtsyatR
z6Cn0enqnwR1J0x1a02yLdaG3grVFM6TXmvRtsmzak1j9TjWgQht7TWNhZxCvIFmWb4hb5JhGVIV
ibWhsZaNpa1rY0VMXj769mroKjF1SwgHrmy9qHfSbfO1mVsayHNqnP/zUGXTVCrAYGBZmS7zMQHT
AYp5fYBl2KqSngb9PYRT4DTm83DqRyhY3Ed1tcAZvF0Csjd60Dv+3YSmmW5w8BcshqH45TCrBJjL
uU/RZV1VC9saWzzlWXAz027TGha7UA/YxWZbdI0LxFkPBJny1u/eXnkZy90lBQcqg56FAFlCde3D
ePCBAlI65Phdep8dgCT/VsXdx/F/vj/NFgKEvMmzO92BjnhQBc1z0KbIJqO+E4foY/1cSLBRe9WX
pBiHS9Jr38hac8ApjMjmK+qaOjRiIRJo76cx4fjQtw1Q7VD1euT+sKSZweKLikWgIOJ9Yo1blJCh
6F5ha6nJKmDsGgGevdmBfSDeZdTXIBACfhcV3hvgMaLIROEg53DqUshs8wsLzBoSS6Kh5F+VMtwL
agX7TZR46Za6jtM8ZEpHwrQ666qiWtkNLy6qtT5EAQY6RQ2BY12Bdp7moignwsFA6LrDy3vU+1y9
movuSFHU/WsUDU6d4NIP3daG/NqHB40ep7+ztQlQkYC/Rcv5qaSHdHpeyVjRozv7HVc0KxBBRUua
dooEhb3cDFEMBXZdDLfUHx8k4OQnVf57EzX+tYIgsVfkrEfU9LYpeKCbvCqWud/oIKzCO5e8XYCS
E2y3fOBmVVbSjAsUN0jnnqYCNjZfjQpIQMEFaqLvErv7Ok2lblvlMT+htPrf33ZyqogGp4kfbi1S
p9p7A4Ao0ydRf4m6fZtB/8rKY8ghqlF/9xlQUf2VBgkV8f7nO10OKm/f2Dd93B77SjRHuqpU959t
XaBIvnmfAgeBYf9fY//uHnmF70EeJ+n6083tQnPArKM+UaEg8WDusY+ViLBsEnV4xTlZ8IBDgBtQ
r/bLqKc6zovHfNtnDt+URRpja+uam1jgJ1TH5vSBGk9iLWfwMNrVYYQsZVUEB1D145XKx+ChDFzn
zFGKWKoemXC6gz1h7KFUWU0iw1bb2SiOXrn+Lo1s1HNaLciluki85W39E2Ko9cuQVBnObZ3hprn4
HKlMi4tZW/02GMvx2IHU7dCPdr1DcSFqv228OBpZJw+VhT1zk5TiS9RDtsxjfvR97N270pMO6GH+
w/0yLxtvYRJCND0sylVoNf16UPkwrwJDAjgbcCmd6A1cOnIDxFV+pIbsdGWmwe+42U1X4j16mqsy
w36d2/6dYWHlwcDLerWNwNr5+sh2KDrJr01qGssGWJJXqbM93nZQDIUieAEMwFdblNoS1X/GBX9h
vNfHLlgNOnRMyy7dIKPkXqhhira+tTQDzD61wLrpT44xDl9Royr2s73sPO/uz3MAeNSvAhfsSV0a
9CfoWXcQi8eVI91xmzf8B1I4HKhWZaOQwAVuBcCNH7LzomFBDhpW5TgTsSp/T0NVBPmatkDYPLuL
Yh+amAbN9rAfYqRe3mdXn4RCUsGsbvX+eWhESveeZ3gfBtUOYFyx7R1QZIcbqY8BhvzcOrxPMM0X
62BRLLHCWPpO5x50mz/ngO5f9cjyrqLt8osvGhTnoEd2PLXe1bA6yJf79snQgMZAWTQSR1VlGHuK
o8bG79rS1NNqU1cpYmQK8A82DAKcEZiLmhAkPvt+BPAaYg6/bEbfGyhBdjcUMc1vCOiiRn19oZvT
xyhk8GxFo3+cwpxq2HEd8uIxmMv5ohWePKf8gYlC4hnxPzbQzNg3CjT8ye7E+A3JIxPrKzUgtRqd
L/A4y1XWui6qPX/PQpOi3MDelH5oQ8jit6MJAUmvITB8GhnK90ZIjJylzrtTAH28ZVTH5ned/3B5
6b2WgDStReklR004xtWJIwM8jMz4jloy6Pe21hfZm8nWczy2a7I0e9TN9mugZsi0MkA9pvRvXh9B
O9wDEwyvW/kSyQ7ax8Uf2JQ8mBDhu4ZFw69RC4GSsTLGDUh+ftn6ng1bOeIgBGB8fqVgjRXtqYji
LfVMCxVlrDOhOiFb75Bnya9mcE0rXVCfPPzdTV2jHPxtOPDrp2GoRPs3s4whcD2ATOAuHy6nyVJo
O+Jk609DydPTILoEXRi0zFptQ3G6mf10gEIAfHtoD64u2oNQTZcBIrSgS4nDFWSLlT+iS4qiPvnp
ah4+xczuOfqDZ5rzw53mO9PIzzeap6Mr2xx/uoDWeOJehtxek8ASNbXTIW0ObXrQE2RgqiFj6o3+
ia4MYMu6BUkxzTEfjAHL/9E/34iuaA7z/T6zl42KLaKMOCDAqAbOBzx9Bi+DvcwY2FAiPfkiXOca
+RFUuv8pAgJ6cooY8vKJ4xW0K2I3W8VD1b4y4T4YTtveIr/2jq7v+ivkLNtXc6yA/tOdB7/AVhtI
GgtUFrDnsXwdIJj5YLbQXAd/Sr+keUa7+pFZwryPvaI8pYAZT3YQSgQLqNzL+4GNXzUJHK6r6QCE
qUa8X/2dTRB8jGLiOH/7DyeBzP7LQSC3HYOjEB3YP3wy41M2EhqCrjc07j1WA/UdlOiik1ANXfnA
dUxXCYqXoLPU7sj+b8OM7A1ED9qRAgBPq7qFAzj/iSbKZFkd6gL5BjXtbP80G8tHuQWvxx9TWF7W
3YJC5mHMjqCNkqZAJanPOjvmLl0x9fQmwQguvvmz1Cnqs1Ctka+c3si3poKG6+A+zpaZD7HvXr3Q
DYDtZbQMC2YdqWG+Bv1HLV+zEQwEZJJWmQJEoELixIJe1PjuykK/PoZsZZrIdy+q3B+Osk47PCnq
kpoA3KnblGmPY5v/MpG98Pg2sFh4KLEugeKLaRWnGlg1VLhBL171qOk1wAUA1W2LE1A8P/GWb7YS
QieTF6ipsl9QH3zpgG21AjwMNGGfxSWIhLzmzhvytwG0bUDRJdnz7pf2r0gBoTHeSN+O16m/t8Nq
WJGzMI0elBJpsKduad7++WHk4i/PogAqBYlsS9hAROifDqXBCTv6A8pn751IyPFLWzvawTaS7Nz6
fXYuNSwrsA3LtrMNzM6o3+p49stDgZglO8WNY5yqzGA4WG+HVxx2dguLe+Ol1xN5+TtHbkrwaZVl
jk0TTn7BPferoW5Hp7+W8nxyG2Bs2xTceJnthdn766LKg32HBM65UU2OVAogBL2+pW7nsvI/oGgs
86//fqZlMNcVAuQ7uvvpu2zlnR12fOT3tu/ex3gmTqUbJEcb9GVWZaHySSrlPGoahn83SO7KZRmb
4Zo5/5ey81puHNfa9hWxijmcKifbcm77hNWRYM7x6r+HUE/L4733zP+fsIiFBUiWJZLAeoOpvfRO
+xVdP+Unms8LpODM7zjiGUjgFeJRqX13o3ewbjorHG6ctKGWaSo4111xbBf8mYSimQb08IXEp13h
ahKp5jii2YWZsfucN5l6AL7asJbCyAfga2AAoONlR1cUERZbSrm2dCxlszb8GTam/1MpnkVk1j+a
tIRNlsXjI4yQaeNGLC7++YvJguDzJ6tB2vTmr6ZnuKprz+WUD/wkjPWyoQIEc2+XLx1u6Lc8HpTs
ckOPCwu2fGOEYxZOVbjflA7nXoUPMQn8l7os2ld3YM/PUWMQy6AOFlLYyAxV9rn9rBy3sZW8y5g8
fMi5nJbqW2tNMBQtl/qa8L6KWbwkU7QXaBpil9t2vaWQ5L62HbauMzFEHVi58FjinzKzce5c2FaL
LDV+1bhVbuN4zPUlBPLx4AbTeDDycuTpB3fanT23ZVAeWLi6Gx56qVIY2e8heWhhlyq729SvuFrO
Ezl1XehLrw+SNV8/Y+G2bQ0nurktDVu507woAP7dGCHrh6xbg7D103WV4uDl+4gnsQ9757Dfe269
Pt8BiqwXl5R+LLG9DyCSyHlkjlai5Noo06FNG2NcBIrQb1S/69ZoH4TIThrajTzIjktOrnr9At3O
GiWZv7qvOfKsKgPeuYtp6Zwhx15zvaFBDKPH7nt+sWs8qQTIRtUO1HVRDgouzf85VsZ4qIGYq0K/
lE0kXbR908c/XAexuLRvLMgSVXA0pmbYUMTPn0Tg54toiNqflbl3wrT9EQEzRCRKVMdcQyIhgUgP
fJFyInzGNgGOE+S9u3ZAXXQwO8Gu+CXqmYUsqU9NvvSKqbkJYgPPR49PYpeYw7Pfw6k7KGNnnAQ6
WLI1xfmPMBRvpRei2NDrPWXPaLyrC1td+90Q3ocqpsaeoagPYqhj9rGs4in0LOygkcZ5MVE/XIjK
Q4jH6nDYU/xm22a6cUK3dNwNlHWP+YjHNS633r5AL/oY2dG8yEh+BnrXLpzZNON6oL5fHHqRDirY
jb96+PpHWM/+acszCCwU4OWpHPSp+xozlQ72o+zOTB+R92vX54k+pH44/TDqcvp52HXCD+/8cnrt
+vB+r2/1w6t8OI3k3yuHfnjBDwkfTuVc11eJKxzELx/VNfjhpT+M/PBn/dc3dJ0Zgpu7/+fLK/em
z5dXw6XQbakGymW6qn++cXnmKCjMRN29CIOSH2Npo9qcJOU3SO2zdLX/czCyJ8R8vdepjBHLQINz
7+ChF6CFA82Jg+mW73kzxXsn0X+HZBzjXKwL9D5bfepI2iI4sJ55+BSHkywwVY/xxqrNk5yjCbHs
EDoik6pKjQtspZ/5xRfdRY2hpzy/lc3YGV49DVUx04jah8xRb4VXlV9QO8FDLEknJGxolgJ/Opd/
zC0Gn91z3vlLGa+zMj2MbZyt0tEiDQUSNCIK+yh7LazqDc95bfD5OQkcslHWm6ZsFbrDfRQiCzno
IxKE0L/UY5R2t5HSFmd41L8PrYHwia21/a6088RbpFrvIWOdfZMpl5hwzHe3KnCQlSmxGdU7wJ/N
Ipnnuk6YWO2NU+bxTnPVp7CzQRAI5SG0zeqmiYuEwmzivCkhmwqFAx+QbZjxPo6sr4Yu3LcAoOvK
AWJ76KeyfnFhgZbT5LwlRm9tXJRgqYz2yCn+9czXzA9+8qEuSLjz2BoWvbJ57ZDJsrdjk3IrOz5N
wN0bcbQoZIeE55w91u63WD8AbvojhCibmCVoqNAXNsBJNV9fY7KjnnvlmTwMyTDsdBNxmHUstOyh
j6byQem9fI/JIM9G7VglywEpxWWFoBl+inPbSrulm7XRWWaDx+p2eXpuqbkigw2C6WQ6BuXORmRH
Lais3aXZNWZ+QgiIHpkk2/LM8xPuuS4SDZVTUv+UwUum0NppV2KMt/AMTVn7Ium/DBY683PtOZ40
jD5FJ+7LMuoOEwoEi86DUAqbif9gpDi3SPhpLCZiHdelOPzmDslWJKA02ZKvtohHpDtvyJIX5P5P
MmHqghSijvpxZKgG0SN44Ahf8ADWqiF+4R/yJesS/4ufdNWSrTfjoXJsd009rbsxGrfaq26Q7FFM
MW/MFEerBv7iI0au2dLqy/ItHOqXsgu7X4b3hKjAuM1F5O7Bz6ysdsq+VAG12Kmoxi1I8/pLzK66
5art147b7ErNtfSoikqjQs9WQJW2XxFyNxYqWKZlqgYdGpppCH8YQEETFQj7u+YQ3XoVmlJA/Q5h
lyCTwiNfU+E1K/vCugxQPTGHM2pAw94S0PQWUaV4bLCFKVusyh3yVsbXLkXQqTf09haH7uG2TgGC
8XCmf0V+6pz5uoKLLlyjbsqzjaV46rsTnRSr1r9GLtVJv1lmIFhyfophdIzmg9NFwbrSk3ohIFm2
Z9mTdBhZvtt+FR1jUZPfZZm9MyaNx6PBxhOm8Q89BgeIMsPCWziKU6OLHCr1D1XYWAF1lr9sNZQp
E6dN7EfZj1AbqS2+H/WUolXGpr09hNQ0Ist6UrPpR5G4yQ0PZ/YTmJRhWQRujBPQ3EkRYk0B1Fu7
+Wg/aQYawFld9UtvTrZCJb+ZBu27HOqYVfyAx8hKjpQhSpf//Equx9VezvU/X0nOFgZF8b9e6ZKQ
UM3+8zchgfDDAjKdGBhR6MVYH835oICiuZz5UQxlT7bl4dK+Jk3AyD+kI63cjnX4ISJHfciKIEQJ
Nbfjm6iynmzgPusch4D3LiwAwMbBS1M6weHv8SQ0lOehrMV/i9d2RL2oEAgkVcF3vqLKAlU1E71V
n1l95UuOv/KDV4fDKZrj8dSP734dvsFjH/9bXIzd8FADRrjkt1F8r7GfD/JDFWaAjHHLRogK9qlt
MxtitI5SqWbilHFpa33bnto+4+YmT4PIbE887uIu3ObFRsaMLE5+dyc4EOG5UIXmsQ4/jrt0yHR5
QJuyWpdjDSh3nlHGLjnsQf/1iukkvhqxH28v70VmVlYZ8WJB426z2n+4VLG5M9XBLDwna94yJg/J
XPK+Nj/EEgQxeqXep2X2oJSgvvOo2me+V39xkdiaLH0CsV2at1z5cOWb42aDcZirl9EuVavmi1c5
N0ABtYemqbszRaKvbOY0ODJREvQ109/IQZjRfUmG0T6zTCsetNG+KzA5AJraYOkTJUiQzgc36sdd
z09CtsQsqx+3KcBCfKsbEG8FARmFFU7bRS/xMlAGs9KDq9/hwnsZJIM4IHXKUs7HXbzYWqzVxn6R
ucm7NmnFnVX3GivbPN1CqzKCddchR5uoKI/L7ushQ9dz2Yx1sa7K2gzWQd5pq6gpMHxqaitY96yh
l/hJV2iIsmUeAzDa4rB1cimhmmuvivuDoZTCxKlm3lZXapD3yucoYlDBk0yQA9zBUYDkYI/iN561
VZEZvlcd8xd2AsN7kgTVUh2xSpb8vDar8lVP0XZlC7e6GwfnvbRa5QVwSXhw69peymYDc2lNJQyY
rnCVl9aAcuXnJiyoOdmakrsO2fX7cQq9ZxNhqjlJTpgF1rtsyQktNbOXsqlTerpMKJuI9PLxDxnK
t0wqQ/OkOWDu+2HovOfMvJWv/Pd32Xs8tclJP71L2awQn/zwLlUDjDOInMuEJov0sgjwDeDP/vMu
Q4FOMIJGHQpqiX+MsuZ7HyfTBvKrf0QX0j/KuDz7l9hQfh56Hc81F8Vpy1LWipeP8O0AXbZayUZs
O4AZHwMTkSiQf9deBUOwZuGnkbJamllXvPWObSJD5zurMq7Kt6gtflGp5W4cjuM5KtgkSrzirWgT
D2HWwdjL5o5L4++hnR9Byp+Hshz4ZbXJcIa6P9t3+MWOD0A7XA8T8LhDUXaWvZZBfpJo7spT0ah5
9XRN1TSq134zvBpqFxqQy+qlh0XEvg4RSUCFN9cU2NHjII5xzc/gxNVfHDE70IIN3uE4do1eth0y
p7qD7IKu2SD4TgintxYUkOq7okzLXZ/gsixm2tMwJfTkg9XgTFJhfCODcrTMjuBTcDGOMBuaE+UU
Ay730K4EWkx9Mh7Rqr5PsqJ87dsegBYbpqGt2etINZO9O+of4hHOXuymE7fn+FQDPnOC8T2Z4zK/
tUM8JazeXcQzv7IBuhfqirGvBVoeMpTN/MyRyx0FpL+lyA40mJqTkTQ8OSwAlPsl1+Ux07aAHe2V
G2nuimeh5twIoznD0Kmxn8g3vhfqHqU1OtymrhbsL6m7xKiRUwm1pFo5tQqZaShOTZqn3KHm065o
4PLa0foSM8eM7pKPdfUhE9fkE9sn00525yhun2Tv5+zOTVBZsvNshds5ryD7P5zKQXK4lrMhN+rf
TLSzgEKM49KcxnYnmxP6dOyAWOpCNrPcth4D9912rObhUz5P09aj2jm/89kmCZfgUMs63E52G+wT
/HzugthUDokh7nLDm+5kSB5cE/yXCzR5cY3JlEm3qTejOrCSHddhXB39BV9bb3ONpfOkQ6Y9t50b
Ha4zNUOu3ulQ/lBYD26vE1Wh7Z7ColtfQ/IscIxk3yTGj+vUMm7ZiNtPWtUsZRMLrM5e6ILL8ThY
42UW2SNf0OjmqlpjtjsZk3PJd1iM4d6J9eB0nd5VU+VWsPr687HIzMSG2B2a44dPSk6tYA+xZb9q
gsQInUitAu8QpQl1c7CvX+1J23d9OLDE6dNlWwfTD4xgwoWhsEurOQgJO9Smz8IFK9vXCsIgndmf
apwDNkKPwb65fbnMy3B6U1vjoUShPFjAjgOcjoRiYrPTGxX2F8gzIxt5mnXfRbm+sXtHOapFJ47e
UDRbbK7Rz6vicDV7sGiFOWzTLihuTb1HVVKe1kO6tSlz4ej+JxbPOaOHmlKRmUeZVs0seRlvm6TY
qH10ZGU6LT0XIU3dakboSbXypiXWuz802vcpqg+5M04YUIXRQuV5J1xEwS9kxgz4vh0WQXZqffe7
7N1j4fbeoEQCQFPotxW0GHXmnzm4U1DwC1GflOwxGYxnCpmqqbdKPJWHi2MCKKfbNletf6FkOtrn
7ScTEoRpavyMdN1QP5MhbEsEk+nEzb1bKs+NBJfpTXfkPwTMbD4kIbqAgTpaa9krmc7XvP8Wu471
zLg6+il4yfxHRQ32eXAr/+ZPq5tbSpz+KPvCuPTNrbSqR7ypGl62UMxHHUDICu9vY1MNlfXoZWp7
AkDxfYp5aJppUru81Yw7MxrR/NdSdW2P/uCegrF01vX85j9UIq81yEsw1AJ1GWuFso58uwX4rMQ3
oncsfFnyH5naa/d5hqEcTzvFaWSPZd0YvXjudG4/Tc0tVry3saL+LNK2WEQlbF8VRd1NHen+MUhT
d/nPm4X2Z8E03XQci2KMammWp9nupyIh1NkwUpAqv69huHg8xWWq+oij37uIpvR75KpvU9trTxZ/
x7bPuminpaJ/+qcE1grR7aga5SnrAdtRqWj5YXJjjeaDvF3iAwLiPXabzTVWsoG/L8r2nNoAN7M0
h5cYRsZzxlJukeZDDvdD1y/Nay+SB/aC7fB5O645KwoMOyV6CEM1enBd3d+nArFG2ZQdGBbbK1V1
jPU1pvRo/TZleZQhv6kCQDxLRwjK0V5mWcd+CO2jPPPViWD7p33trurmQWQCsKvAheKf/0fmJz0/
EyQBhTLbthw0LjztP35RojGjSJvK7hyr7NLqMy+4aCnB+HmJIFCrxi6FgXAnGqM7NmVrO6trt59M
wlg0Ya2d2LpYWVHvbqil9qshUrtH0dvJw6i9sWfVPbZ+1sGW0ahvVnG3k01NG6yjXnsQ4OdeOw/6
R7TQ0MYS3o0cFedITka1+hLm+CnJUJ6l6YNufZEN+TpjPXycVXBrXSUaRFmR8EXJm6ZsMO5qyhOF
0uokz6K5BweVh8jCdku2LnlyiGzLPKcv3hErr7jKKuOmSFCPKdi5edON2dU4qV81UbSHOlXHVTO6
2lugjN9xc03ujVKUd+PE5oTZt9pbNPQ4BGAgcoQ6hs6jke3kPHJaFcjg1u+enezQ67EybaJJ5KcR
85iToiCDXyXdvkaSQbuRMXnIWOBxJ5i5aXPyZZzskYOz3FDqxTw6i1Gfv3QXUebsJqfgZp8Mb0Al
w29jjjw422vKWala65gH/Bdlh5t+CybQlnpYi42RWcbeMyPj8b8MxNHFOlpjw+5/YfTvXv8d/vrC
wgXzVkIpy9Dy7qgvebveAf93hVfKDsTVkE5K+LV+6vj7JLLT9lr/8ySVYcXH3I3fDRZqA6yK13YC
UMvDNBta88PxHO/meD/H3b/Fr/mUgj/k672pvhaToezQrVfWSedd5rnmy/nt1BS87bTHs9Aq0lVg
ZluuCSOaDlwVkeSE++v+6RFmP+4lrzduOtTIWoOt9OBkCrd4rZHT3QyJoe8zUYiHNDBqxLSt9Puf
DM8BWS4zfDZyHvBO/Z2B1MWJXcV/mCM3olUwJKfI95y9vEQCr/x9sUyH7AVAobPvNaUT67mZzGlD
38PulcmfYvKi+mdYriQIQbgsSdc+z1ETwA1LxCuUMlH/dDOc1yJwkOtg8GH84lqY3pXmgyQBo8Ke
ndtwSM/+nCbmtKQZrBuUIQJmjLyR6jImY2PuNcpjmdnBDlqWx+pqKpSD+/eD6To3FKax/v0Tx1mF
5EgPoEtCfTrYZYIKU31AL5rFq1QJk7gRf6Ya2lKRTAZlW565+Q2uNPYNnnq+ocW31WQZtxHPeogt
eLgsOnoVr2RQHiiz0xO6W6urYtxsEWqQcX+WbJADEqPbdS02q3JhfV2Ta6NhVQshkP3Bw2A+l0v1
1MJdL3F6Z/3Pa/ixQFuqwj9mIbRkBgWPVYuAqmovoy4sLdSaaJdKZy+5aykL0G/o6rnVDXy1blhM
ruKu9TjX0Ryf27KrG8fqRp5xLWyPLh5uoeyVHQhH/u6VTSDLD5Xtg/7AfCQM5x/+fMiMbiYd+D2G
H5rur2TQsPPwtis8DtGit8qC67+F8nLEo9eSWjZSSOyelfOTkzaZGUSZvNnKplqXw1HnJ4gUu8Cb
wrjx/QT3LkRonOP1wOY8biC+FS8D5U93kzRwAsuJ1abMlO3L2WTOc2Tpk9IF1dZD6+Yw6lqPmrHS
OceYf+lJHRsskPqwKlbylM08FJZxAl3qTcPS6UN/lRv6qQQWtyj8Tl1/6Ad38Nf4PAkfHDFmuw/d
cuCHNlXIRY+Q5DGxJLB6fguwAPXLm5GviPFkewg8k6rrn6kv77JDNW7r9PbbpxGyWcg/hIJmsNYz
7EnGugw3hmFjp6v72p08GGqLhWSF9etQ6JeQjMeOHuzLdJaL/9NRzWd2U+frCdXpFXrnpg3ymKCT
eQCXxg5kwTwzgObyXzR5nf+Aodmu6hmGael4eqraZ0jkkNixXhdFe4ZzC7iey86dYeX1rrfcnoWk
Xd2W2eStYrOOXlLPCLlbZurPwDkq4Cx/jV37ylIj+KJrQbLqW66AgSHiZRJTGjLHJrmJZiGswUDF
s/Ze1MFtbltcXpiFsNWbESjmMd/IphwU/vwt2FXvy3kBMTrlsQkT51zNS4Y/LdknOsQF577c1cSG
hypAiFQu7uTBq/U3Hgu6fWjkNr6b6XBkuxkpUNij1GxaBHptxH5irYl+5PlP4LjFN20wvaWTFeMt
kuojwHVjXLf4YLzyfT51nhv9wJv0u1AV+6k1xqfRFhjagSvv95aGCWoduu0Sz1wNuOGknrzMU0+f
mkjETLt/fgDVPy8STNtxWRu4CEojIq5LDZ4PeC1fG/iK81zxNMC/QrNSO4m+L994lhg2rTfBSRjC
8k1tjHWQqdqz3Y7JyYB2v1Q60hxbcbBAjPSb0VMhczLcKqa9M6R6+U0NKp5lB6D6zmCsOrPTn1Pz
hOBb/QbGAUPcsHj2hrA/JJntrsxJc//l+6npn9errIBAojmWCYFf8wz1k4JQr1h2kPtt8OQU1dpo
w6fWNUK40VmDwrmxY5PUeW3RUDjorRlCEByc1wAFuFWDxvRB9oZuuA+rsXwcajDJKpwcmVVNzbQb
fQQ3nlpEOM61MaWnwMralYrx7TfDwVkyNc03hOrLDWjeeo8Yd/6khOWLTMhVtkgMgOFnxHLTVZMg
LFtgV6qqaf6A72/2gGV5gM69mi+vMTYW8MNRuwLjIFJkx9hFeA9pyVlPBA4zTq0tO86OqNZ+lwk5
xmyQXXNt4YmwPnm4dukbAA94chtYKnNB6vFtK/vX3nRSn5qF/YZgzprHXkpgKlq3jp60e6sa3Rcb
J2kZzzpzWuO71e6H1EoOpRhgyw2HeP5hjlMe8XVgM0U2Ha3KNt5YJFupUFcGNVpANhTzNOjtF8BK
Fjfo1xEA3FHnj/WH+BuYTYzRhIFbnz+LdIW2/7334oxlWH1Gst14txCHWBRFrD7Vk+Kuunys7irA
+VtFON6hncLpGLBNsMUSKj1rsXIMdKM7BFUZYUCzalULiz+77k/yDJjz7zMZg2DD1rmpo6SJPyXE
MMRH//lHZzozvvSq4m6y1nP5yc14cpULpyP7P/zq6iFpxjxPxRMwjxRrY0u/cXCvLnwVQrVsjhHS
PsJvBQqQkXGT1s0uHdL6PgbUdxcE+TIIwu6cp+6wznOzOwcx/zN5JmMfemtbrKKqc5eNnnqPSd6s
cd8pXlHPHU/TCFxOn5s19PFtHVbRRva29VgsMUnFxXfuHdX2mKZm+gDiHADBaFpbP9UOdahrt5Vp
i8ck7uNdkbc4DhuteBRVNmJF5H7zS4wBOzV99tvKvk+04EQBRXmJ1UKcYsVyFrKZWHW71ZFIWctm
RbkIdF447WVThP3PElNOZDgZOs+IELZ7uECf+4L93Hsswvxmn/uzdE/RruUdIR0w23atCYsK+Q3r
62VvI+vfj6Fz11T2V5mFAgWr63mQhRfA5JRKs6+d3oxvAK88ZibiYAE2y4CEo/LAOircJJqef9H4
+RtjhTiBqgNyYjfTcF2n+JJPgLJUv683qtuBdLdYmxxBVFtHrQvZYKinvICDjo6er3mpWF3780z7
rkdFxLOx11XHJrC25vzgF8//dS90qnsndr9qqYNM/J+QP1hf4WfweC3FCDJFvzTlIJn2JzQOJihV
WTwfMxcxu6Ib90Ue5OBseQWZPAUZTDQMTRfyBXPTtDYtegObCnuKune7H55i4Rddx8GzCtppnVMx
uGkD0R6ooA1bZKuz+8oX4zIyQ/ctbpNbNy20X7CHAGCJ7Huc+tgWYRaH1jLbaCbrHLBFA8ZAXKY3
E8CJB8spgcfw/f2alBZ+SabzKuzswH/ZvBFNYt20hcPZ3BxU/NxZR3trGbODumSp1Ws8MLtrezK0
L/YQleyLR8Ysftc/DL8Kn1o60urWDwRklpPR21+r0tKRWzCHO0Ok4YE3hx0QNfYnmZuJqFyUjo5U
Rm9WJ3U+FJXbzs6zLdsZXIyqSI22snVJmUA19FkQD/e+awACDVp9M6RGu5K/FPn70JsUA6jSPUPF
LO8b+X1DSH76vVSDIbb2pwSPsAj5JrlWUwyv2sDFwQN0XrWV423UW/ikgip4FSVa4vOX0YxZW+me
kqPFXCA1VOMppvN1zbZuUOI7J1/HskJ173QxsvoBnMMGhaVVgMXMQ0ptz1TKJ3mnTsy3wk2vDUj1
5ZN8cCJN9mSOUZ/sNJ1/MKHnvHuYB/Y1MpW1QAN8mMpfpskCe4JJ6znZi5W27Ver0hFtiqPkLcGH
Qz8ZzWQvvTIudrYPp35IK3+jleT0bTS94KXWrnIsMe76aWR7MjPig5Lje0YtwF2Hnd88tnmN3Zme
hl9rtsbnb1fRJfF9MW8viiRFeeiv1qjGhzz1sEkHnc79gA1LHcGZtesHYhXOTWOuAV47JjcRK+4n
FAK7ecV+zZaJckgC1yXEkGyNW6h2yHKBzt58FpRdtZpmSTK5DZHOexFXUbHLrkSrHm2cnI8y7mJi
teQPxPSx55LetX2w73EAf/vluf30Nqh9uNfLtF8rotDe4qS8n4w8fKzdUL1B7A0m+ZycVIFYWmM+
3LAxljxyYTh7cz4Wx5gx4k27cOLAWiUtJRChiwI7VXhI9fCiWJn9Q9RoqWtlEDz2QaxvMdrJ9zZr
LbTIm6MSmQkq5YFzE0Qg3OSZjPVzLJxj8kzGQtfCTiLI7/8fcv95TqUvP76inE+JlJc0FcOqmMXt
7HDs78Kp+d2aJfBMUeIVk+GoKjPkAaUNsdJmBvk1xr7x2YhH89TnYlppWVigXkf1ZTCHJ59l4q4x
lGCnx8b0lDbeW92X6fd/TUgArELPXNiZHv1gx3YvSmpSyJmAMdKc+KRD07xRgzJbjVHUfFWwguuU
NPrhVNQyMVzCFC/v4aT39bQd0jx88lIYcbUhTBzFVGuhVY3FwoNqZZhm+XOGYTaXSzPey6aaDPYq
QXhjS7GieE4TP+LijT+37DVTe9palqevZK/to1/fsYm7zEJI23lqY4EM/AUuuOnwmxtGCvJD/g3F
ykXnp/aPRrQolfix/ZiD1d0OSGbtZa4Xo2zqgNX9lFtkg/1YzrndnOt5pfMvVB778xqU7XPDwuzD
0lzX9iz1E+GkbbRQ9USrP17ubVSzt0UUOxvVasVTCdwAW0sn/jlG38uor74jgMwHnpn5/RD7ww6w
CAZD5VDeR2UTLZ3Wab671ftlyMyzd61YebTSBk7PYNUHg1vHrelO8Spsqujd7eqdzFXGDCf2Pvg2
hLgGuJVbPWqDZu1g4+xiTUNMGlU/FQnIr8ifP3Walj35hfD2HsvEtYzriPIkWva1b0fBnTDr9q3n
nBBYFMfeH8w1qkbRGVvG32dUrcx1HyjhOYtNcz3OZ4H/lusGcIxGj9ZSMITvbrvATbmgdGiZT3pa
YymCrkjYs7sq0yahtv/yeOv9fU1paZ7pmIjAqywtDZUl2Cd2lU4ZGTHtfDhrxuxYOdoHaHX2QZ5p
f86usYa3gPBQtvtvude06/j/rxjgasoGSO0GXVEeo2BCLdwbRoTF57Yzn7VR8jRmjb/5FJcZMnYZ
JtsucPtiIU+v/XKa3gZAuZgn62LVR4z2rxdJ5IvKdtIG3ywvahoE7jI1wDk30Q/F3w8xTwyHvnYB
0cwdTT1ZrJn+5MgeyJj2fmier+FPo2SHjMkzUM1muri2/+e4a4oLW3ARNcO4kRupsYt7eYQq1zLH
4Mrd2qW1EA7UuaxK/0V2T9clT+y6QrJYF+k6Dz8GexO6ZqufeWTmMOlublbOOdMMtnOHVdZZ6Y8o
8wOe6YMSwb/E2hmeGu8G38ofdBucNkwurlFc3NIy/TFOHTpn5o0EiAZNxKqhatVzSt9t6AusdWfk
KCw+QEZJ9LsjUdDslh2ioEPofn+mVDDVFGzTWN0jc1GjwJHWKuWW3DlbWFyfzTpzdwKz78U1VlaN
chOOE65ZQ6ssZB7mLxtTx7VZtuTBwdFgoY+lBt3Ad85yfAJnez2J1l3JFGN+CaNVnMtLyJjMw1Xz
Ppj1H7EH38SK5j4GgVDOXiWASA/Gaxdrzq5XoCHJZqSIaZk5uHfK5n8OGsOoWWSJ+/2qPIdT0ujE
1jmJmuSUO90XNK2BN6NKwvYs2z8lz2ar0gRDC0nB+RKXy771y7cRmQKYd0O4lptHhl9+B3PknXM/
TSnk5iFAcjaV5OhZTwHOl2GuKq8cb3JLAaiaFdGzwQPnIrWBXPeYcEBrN3+5lXdvN3H0NmkKomtI
OJ9xtTK3XZmmh9YNfg9n3/P38MmpHqI4vREZFRrVq+6Rmw3uh9BJnqMYN4M5HOKUeUP9Cb/beaXb
Gng4lxP0O9lbOYGJyKteHWRv4zf3xjxH99ccoIAWfth7BsIxNrRVo1VXndaBj5ypGTyLQXFISye/
7cuCL41ZBisLdMUWrl+nPCoa1qUJUryxkz5hL5I+DQAuF8NoNKfaaNMnw1Nm2kSSbWRKwlb5MeVS
hX8WydDkm0edxc3ckPllkLM7rFfq3pcvUJtuv2mjIb7s4zkdUnJeDXa6TJyTrmTZUv4rHCtIlhi2
KKd+6qcn/pK9/AfD5gu2SVTGW7krOA831c68FUjgS/7IhW8czZUmIBSrK+NE+GGGIcWr/BiqOcEo
3fLyqVyIKJKQ7Gbm76F9BTXQnupur1jxAC+Og26K7FBO2D/b7e+QjPdzE/9uPm+7gT1rsrcP3Wna
yg9Cy9KOIiAsEvmRVBWu4ybqObIlM0x/uFfdobmVLTk8Db3xMjzt2m5fsZxYeG63nlzvkLZ59+i1
dXMXl2jul8IYvxQKSAPQ4MnOKorxCy4ox6xw28ccWsqdKH1cJMx4+pLilfI/04JSxOg9MbyaZ2O5
kYy+zzdJGEG6yd0gP1ptWbrLyC+gXKp9UGDdyOnndm2GoljIAZdTHi2e43Y0LpNcYnJkXHTY8MjT
D4Nk286Q97BR5hkt+2ayUTaHhOtunIYanDUf5JleoNdtN7l7GLR4e42jUYoxUzMGzf+RdmVNcuLM
9hcRwY54LWqnqne77Xkh7JkxArGD2H79PUraTbs+T3xz731RKBcltN0NSJl5TpC3UbojP+Ssf9IU
o0tkvFoqIYHoC30xuZBso+l6K5HTQW0GtoTbRPASsPLjeIii/K8VjrpOcEQEGD/g9qlPfzIMUi82
dWuKM+loaMeDlWf94yJEURr+UxwZ/9XNEXgqzRl/55puhIJVzec24lsUH9RfVYnZUfhjvneUiHPm
e7vTkme0YxZ3Q4Gm+WHyqq/rcoavxGfwCRxiWfydC29CpT/4zap4QGn8lAtwpplIra4yzchHrQBb
zbwnP9ILw3U3gB6ctoOJ7ILQouiZZl3VaMuseZ9VXPDTHLnAbIpFgQb9tj7gC8V6xS/OgSiwXN80
A3S96NexmtmdnOcMWFo4r3Zq+2LJVqCOm+XLSmCjWq9cvIwjsETU3d/8HKtIVnNyk+OIhtZsrkBb
C+bRs58ANioomwIfHqA2xYuqjxKczcG+KJ3Ihol8DVUyvMhvC97DMCsFgNfY/UVQJ4Sr0iBrvwFU
aLtf4U8IYOVGlDx9sD1QtmnoUBklwA5oaAHwsMxIlGYLisipv97ob3xt1VfE0di4R6fVx/Wsae2j
U/fdw9BOZSCcwQKetYherDY60GO0k1F+YI2M9vS09QsTNcGufAFeenrNQVWzPIXX5Yk3RC9odjrw
6FvBjPGJat48fBdooM1uVTbrp0CVchAEysw+/XRDFdaXsWI7lI7oAPVmnzNvyh8NVKU84RhgAlUT
+qFJpKHSpiZgXRapXG/3RDosGl0cb6CsGnm5wY6CvkpA0JPyz6U+8Gd0JYkLutih90wclWdWt43x
FQ/gU1TLXBrwLLZ4BoKcHlncahubcRVoStSnRNWbsXtwO8KFdORnt9kvcm6+RtgAh+RBQZdwKvyN
brkawGIqoNT4YjOXrnZEnmQKaQDNNtBFVtkktJFV1ozpzXNCKec+cee/ybjqlwh+VAY4lv6G3CwY
pwrZPfVd0j1N6OzY+KlTnkmUulc+2EkZkEQDOBzqw80qy23/EBw1+PpmwIscpRoiEQcXybIdina9
TV0kwrkzrGGfaONw1kBGP52Rgd8B0qV6TN2CPaumFaRXrE/vktm75iIBEBk/8Udptf3v1pWy1pF1
0vxA6mbyxQOdFrf61y418mvGPWSulbpFyfwO/QOgVVSiM/tPIFiSj9g59U+u6K7khY9WdtSdTkMS
Bl6ATUlQKcAbZGKW0LZe9a+2Fr2FRjtj9mxq0xhObt7dDWoAKWMEtmCQLWZxrRv4Mldv8p61dyWY
H2ojLk+KS8k8+B3SW42XXsljcY7iTIaT7++LGdXl22VtPYOCmxkJGLi4bqJ+eQRusKGZQSZnAxdQ
sen6xeC9XXq5wvsFySUfGtQz1pZ2wGffIY5jFwd0efJY8+HZAV0Kmp6Zf/SNyNlORmu/DlavBxWI
KM4gObJeK2Dm0SIQuCWPRW8CQfGLi33B0ei8o8cy9J7qwK0Ie2y8lwF/MT4yzfOMrlSljGnq1uYF
FTLl25rV/TbGIoNK2Q/sZBwD8qSYNLOyHGXS6/LV8n5XywVXF5otYWm62Jve60IdDZt+dudHtnZY
AYAShQpEUEE3OjLc6N7X137hLthC5Iby76eYpYBh9CzrgY1VFTDpxwcSTVS3PJSxWyI5itpU0tFg
pFNx9f3kiCwfYNZIFzPzZJo5u4wefgk3fpm9haIoNQgRQnTbPDp+ae0lB5RCH/P0sa/rBN3lOO1A
Fh9VpIaRPLZq8HPXDlEpsHiQXiHN39kZ/rHVIhpInyR/1nPs3K/qPtEu9uCPl1VV6aAnQyEhekRU
eDJMsgBuRcqrw3pdvaqdLQiNyp3PkjoOLHW/zoyamTUW3S/+6hQC+887EUPqhGniPq4/Vl96aNXr
0D6Zdq9RNWRfTYnWPJNbSFAq0ZVVoPNh/mxUpR12qO8KmNJXXcc2yAqNVwf7jJcKIUgv5k4caqBr
7Gk5rwZAWoK3E41EHjZirg0WcixHn64b2LE9nKo+2mjWONxrOE68Ry92E3BW5/toYNC9GzqAnW2M
vtYOZGDKSrNqsD45BXjzVl/SJy7yIuC6uNzoQewDlAz/blXHcyKv0lbkTbiN5brqXvBIiUO/7u7M
0ZRX0/I3nmNkgMVsPw6k8xTBLRmYtZXFYIe/cy1/s5JNqKiQrN6vYVc3dGob7e1VB+RDDg2fv95c
4kacaC1FzZES24L3ykU1Ku59nFt25mi+Ge28OaGiN91Iro8PNHS5Nj7MwC8A98Z0t+r1Bi38aLSd
8YcBX9Dsjg8Cad/b9bmNTA/AMQrg8hruhaPODK0yk4j3g5HJTTxNFc5EzMa92O/DGOegHE9r4zQC
m+FEBlq9eC9yX6MBrBu+E3a0NvvWE84pSCD86LZxmp2JjqEd6dqxsp+ybHEgTSFn4MObmr4jfxvP
5KcareQKnrrSOxcbddFtym4EjxGLxDEZwZdt602G5xmaWGqjxdcvSijAO4QhV3713CCBP2jVnnSt
ixpG7NOwOFaLQZABGaepCaBETezyNy2qL+0oF+E6mL+KZPCjXoR1636RMm73q2pdZUQ+2lGU26qj
2T+GoxWrM63lHehWPIm60VYv8MXTozwhstv+ID0AkmLXgPqEXgPUBPA8i6Bw2uaxLWyA97/rSCQD
6bpmn2blsUm86wz2y7OhhjKygNtOUxqsUQBLNLHq6LxMV9PiWnixi03fxN4CfPCaZtkcVHhag6e4
eZR6u88dG81qeKfit9axLij0wsEbTaskcattDW5sfIdXR8NLUKPE7BipMJoq93gCwImLROk5BZ67
02ewptiD7M0Bxw/Ui0dDxxk4oiQ7NqaLlj3SUd8edfT96kJ6UnkgtjgYifvkaxyboGk2kE2vDUAe
QqRZqUSa/U78F8usMTdyYLEMrzIqn/vCMo4dNmt3jA3atjH06hOq/PAcAbHHn6bV4K1R4hexT/PD
XE3jd42hrhV8ycbL4HjlzpDATPVlXoFDpmXHSSv0JRKaMatPIHdqAfBfgkGxx8sFIPz2perGtwFQ
FeYuab1pQzqyeih2q7YkF8qxA8rNppkyZ6+DjxW9talno16nZtUWmIMAHG/vF4kMFGJsqwSOvwZf
lBpIT49xPQBoHbUVpr7tqli/8DzuQ639URToENiQiga9K1NgxvK9oeGBnUSVfiH94ieUHPnAqt9w
ZND9MZ7PpHNA55ScyVPgGCWC9QTOXLuR56Tj2PuisX04YzMODBGn6LpjC07IM6pTIgvsAZNyULb/
0JJCztIzQnJYw6z+A9jxjIA8Ackrgokhoy3togV2i98sQz+Yd92MLs4bPYkZjqEKMNZdV3/SO07a
XZgtgxs9iSDmQ4oqsZ4WCQBum7K3Ad8e4BO/uHJt7kZAgaGS66SVUx+iM+8etY/DIUqrHj34GGhm
NeiDB2O6Jj/KZAfA/X0r0VDo6EkVBeROjhQwRvozCtZAZAHNhQ9w7J8L/QzQQxvyWaa0kjyZ4XX7
wsu65Q0Qgda+QRv/Hb0KZsmb4+wOAF6xQIRA7wPH1sLWmvJgiMD7GMWyf46rXBy0qa5RJMb754xX
89OE30/QMD4vmgyfiIndAgNGOYAnM72gGv4vklA2A7eqRrodH0mLhBreJSCJOPsfQzRCfukj8Kag
jIkDP4ANV6fIcZimBhJpGGKgjzDlMqKNcACBOhzrEvgrZBkFvoenAWyC2Fj+DLEuXGOv1vUCa4Rx
VI+CJbYKQz6TuvQaQejGl7ED8TihBrExiY4jvrJWRKAbgCCCDyJfPgK1TvmuKlpFIs3IjcR3X9JT
SIE/u/PbEaorgbtcJu0LTn1QxzgzjkKcyA9HO6qePa96KQg45F1fGlMFwor2xTMdIMOMHP2hLhLy
7lwGXWUfmhZbGITqwO6OmT0IiV9pzaw2q0yzRUn2dQ2J82TVAOLTge3wHowMLghX3uJUykLmRbnK
pCR3YY3GkWnmck+r/vZ26G6XMM6Ivwrdt2y0AaZGbWAO+HgCllypkUmHOrog0mv9RNI6fECvJGWb
WnW4gFeu8uq+AlqqgK0c3EDTv2h4sH/2J3+X64Xz1esja19ruXEgMQHVTF7a1mur5fHZ6YBEQPrJ
zD7P+A59avU0BvcndhWkL4oSgCrgSbkyzzCfeBm/mE7qfvUYCiRa9a4YDOOOAcXorppj4y7p9L8q
p+iPMZ6DHuqtC+NsgXrOVR6LTrp2h87hYsLu39VN8M/8jJAGRsTnNze7MPXd7Go4M1NrcXSIHBZN
O/QJNKkBfuAB53Ebui6q7Sbw9Mg/Z6Rl7qTesWpEnsy79JqThAkgecNJmBUwiN5lUhZpia9PmtJA
5sWTZOwo6iBNJlX+8W9jrIGsGCdrlo7i+QL8s3LWpo3AqdgOhW9lgOqQCNi3A7o8XNf8OhT4ZIta
3boK4VsToAW4HibgTCCPei7tK83IhWb9lL+FIpGGonpMzM/Uidn17V3Fp+xKnZtVa/J79B7tyEZD
jbfXsZjGOFh17STdoOOcH1bdr4EAdjxcjcI9oOINCGMCqSsUMIdD74vQ7ZG7CWgqtWgqNzQlO5ON
CGcfpXPOlPvbKXd0HOQNH4f/lQ4Jibe1tKw7T1OEd/97xH8RrAKzR46yM9wERdMZ9t9N0V87r5P7
kidoGROR+9hFUm4S1c5btwJ4V87wmpeF3LuRbgKjy8D5lwm6QdBK83PSxv2LiKJiH4PVb5c0DsQy
TtB7XI8bsuqAH3r0QX87AgPmhQYAyJ6QdUgfyF83GpSamdhLk9HBZ8ISDfzU3SnOIyDPFR1AnzwA
I4SzBjoxmq0iCggkaL2SZEc60zPbUFdDIV8yUSfXdnLA8KsGFyxDyKE/VaxDbo5UTZptsGt1L4uu
F80JrS7W2bcqfN2xAo1YnpGEhOj7AcJ3BActMG/OpC8VMvtq5AUDuGjrG0Gi4Q9cevx7KybQIcZt
cc+ysb4WaKIL8LxMvgPpaleAbPaLLAq8p10BLFiG41cupjty8BJsiGhlhErexNfra6VQAsoeZFrt
kH3DtyjY3Cde3k1q5lnldHpLBaP6x9E2nZRAGiFcJ/W/ccGnPwCYAN8rL342+YfZFs8kaQlUHaFI
fXAcJlYFsTX32w+mqBvrY1qmT6VKRNOQxijUHFvHPVByejXQrDeavxlrxHGRFLTgskrPqjur9b51
mpCLMVUqpxYGWMiQum/dacJLM/XPheO1L71jeQpt1d1Ndd++oOQ+QlqITxuyZsAPfsSjBmzs2dwF
qMG8Y5WZ3kdF2b2A2XgMrNFjR/LVnaw/1Kg53iIpiTOXmp9ilOXWm7nlZki0g7cyb7zshIP/PVlX
v9np8CIm5TL4FVAiXMEvUakLvFe7vnwxRa06RkDxqlraruuQA8BmESUOW0MXxMlkXPW3vj1Q7Xph
H3Ibvw6/c/sX17I7ZCSBNgQKwtkZN/ZcJ7sVRfu3CNykvPEhsVYRTBWBXLSK/hkBKYX6whE0bYne
vAqkM4As6nr+pW17ACQXDjL+bb4DuLMN3sE5iy7LFFA50YVkYYCZR0v8s8/w5bylxW/ubP4b5Iri
sIgUcTGrxTQzGLeCOq7LLQX0IqO66MDu8c2h3KBzR4Qdtl0lcNDwsDalk4akNJRlIidSkjlz5r+N
Uniq4weP/9+G+BBtmZJvEuNhgH7mbA8mvs/U6lJz00eLdJ1feFdoT1XbfhaqI7nPx9/qf+NPccr3
OJk1N6caCJ3g+Rq3KuPwCa1GDnJJw3b2Y2uVDCXl07zYACnyJv26DpUTN1HWdcqWHbQmnteo6xWV
dfVV11+ldxvdm4dCkd4sinjDq3prCU1u0rb2IrTm1Xko1WA4RZruuwk46qM+5yHNmMwctA68O4ET
cgKQwnx1yeC1gM7YrO46II3QJjuWW9YN7bW0erkXqClAVXfeXklHs7F12yvN2iluQq3BRlAtcNVA
M68Ga+yyTK/n0AJNwmnRrVFo1oD9FidbaKC8MazXoNvwch9pe3Ubq4FW0DXfb6PxARnXVxKtS7Nu
n43WqfUjTS2a+tK3z+icrd60ZHJ7LUG1mdPYZy8bUapGU2fWG+B9AjoBfNBsDGgpazQHrBEqyhJQ
Z4bYoKPWAewKLx56JvJj3kw9WHMrdIGTEl2/gO7TgIADIK4HUuFx/OZHIg1k5Q1gGZjJw1VPMX0m
EdNoi2U9WZVvjixbGM24NKmwP/x5feUb9eAJB9L1m9+63q387Gg4Rr+hq66Gd99Vv8YUeGDvTMVa
pG1MYTa7gTrlDafDL0DhVbt+aaSP1MnAB3lSaZMxi7YoG9nhx5lCO5FTSLNFHGew/6wWzRjArVOD
0nqUzDmLOnPPiRpI/J2OXAZ7+qRrOuAU3n1vlpJI68lFxK48AEPNl+lJVHG20QA1hr2Xe2VFw1Fy
wz8OH3SDH5+4xRYPO53BlQEqJzyb8dfpWM5zmZf6A5CPd9S9TQMzS7FpksIMF93Qg9MDnyjoYEa/
t0Z8eOjLrJmWq/715orEogmWJJSGm6q7RDyj2Df6vtqrCqxgb+AyU6TZ24EX5X0Baq2DOzbywsy0
OSWiiU6s16zQSDv7MBkAXe6BcLwr/XJ4NHsTtQFF7r3whAHckw39l9IWCVBiUvl96sVdNw3mjw5c
eaY3jqg7HD67muJP0+P8bAz6+Getjd915g1fwdVtbQrgWgBS0PMDjnt44tXU7dbbQtWfggPy6uW2
DBsZq9bO3m6rjQqG4kMTPUzAajrlonGfbEP10g/mBWwg7lOXWO5TrXhQjAodjVmOx7aTxuZjnr6Q
jbxSnI/sBEDrduRABrset0CNTR/II0an1FGzyzagi5COO8Mns0VTDPnjW5adZw+1DBSDPKQiEXdH
MHiR2EmQ/iU4XV2v4hQs3kZlAloYdbuT0ZiPvvmMZPiEdoMJ2BgADeav5hRhH57qj1yhXOgcuMN9
hEQ73vmA+NDA+/3uYcs+C9B55u8HlvWoUbfnBsfn6GehWQkiMJR11FpAIvLz7WJY/STa8v4LtJGB
evJfOihRH+yh6B9VwpYNo4vCJdg/dlDqvsN0bBAeGicF7ysazE2WDZueZ9k3kHo8zCDR/eHWAFSe
U8ZRJzhvTT9P/o48/UtfZ/pXZBvZpval9eI1/byVs9085EAqQoE8mtIEn5BrAqnpyWSBqFN+pAJI
1Klu0ipLXr0kzcOMu/GW9E0DvgpDuPbd1PAerILZM1X66GXk7YzWBJEHDpNyF9SU9pxPX300cHY4
LvwugTy/1VBQjb/3qbwfUycJGmXIzTlEudj8uQAiIPZK+tnIAPaDQhIXqdSuuPc06z7VCveFjXX3
0udBpgTS9Da/4Dg3ui9bz3nxk/ZJDvNmqHnx4upxdpeV1TNJUqnMydwit9s84lmQvwwiQUWGy81T
Y3XFy5xl3UFHn/uWFniimfbp1CRhNjvlXWZbA2qKnXzn4uPf2vqaKO9ioLQFmVJa+fytZMWPVtg8
l5scAF6bfuq1jd41+tGk2iTnVKMV9qlSdUd2ZLnHtK7YRleVSjSQv1PM+rHTOWqZ6rAy8vIpn3Go
MiEF6ORegK7DFKXGAsdyCoCYBhJjoQCIUT2BvWhjYlr00w9ZSnQeKsdZGch6s+4fxSUULaN46JH+
4et/S0OhyYE1z3RK72z4mvthWHXImbvnVVz9bnT/wu9fuDAgtxywgb38C1+6FfJrZ7y2N4v86w9z
E6YeLiC+tM6eAVQsQCV3Ic1oEK4JVic10Ix01WT7+6zNP62qm6Wr4WYp+eF1j8PWNbITA+7FM/7q
k5QrMFy0dij8OK4Gmv1/dE3lby3Dy0+11/1HOCfPXMB1p8PO8PQhaCT3/+h7fPWUY/S3dPld6Tfl
V4be820/yvHeHo38hMdrdcz0xH0oJnmXD+1FOP2+8UzAbyUVKp9rTcEz8aM/ay6w7Dh+36XSwLZ4
WdGwr2ogw1uZGwKPrPgLQKZPWcz777UzfZvwwPvDL3i2QZ2heMJXy7iPkKK/roMHdqUrE3FyHb/e
aFeRZlLLtGDAY2zLeMfHDa3kpROPm7f1AEOD3gbibSC61nCRmBi4uwNwJdrsgHJ3pj6jvnhysWF4
BY5jfdHxfRqQmryYzX7gC9ddetEML2ZBZKGTQqjGNTQrR9se/+MHp+2qT9oIEAFh5/4OWcvyk+F5
xkECbWJZ25buWx8brQV8dhqCjgV0fGqt4eNUKbI9nHeotQDCSPBgdP8o5sL/0zace9DdJa/C4dl+
RhPlGaddDE9XuwI2i83+NKb9FBfiT9mPYGXveueuanXwkAG8dYuzrgAvzhGvVaDJ+jreOzg49R+Q
H8zvOOO7VQXmdB/AlnzXFCK/Iy8yRroU6uU7nladJlEO6Gf4iABnqP9AfnmNt7JrukVAfhROYeWH
fum+rEtZ6lYPPD04gv3ZMZx4mjhuwbZlnK+9b9v44JuHdofvI9BkKCUNUiuGcdvVDgB4ywhfCnWO
xxjrB3zwe5nc33oCX/WFu75xXBzRHrFt0JMTkp8NvNyrWen2sXccVx2td0O5dfiWo1P7i532+OU1
OwmyhGb6kptgscoSKUIS3XzruyX/olvcC6eykqi2rMD/0bhAGUl6cW4HNAjjfV6iPzMSgExC26qN
2467yfpWAPc6cB1f3q++oJV68wXon/HacuO0gCygiSvdthkoan3VW2+iGv48ogBZXPWpuoxs+JYI
fAwLNXhF9zb0sfZRJCv5kcvvRDKQi6sJ55SgB3eUAB0ACFwkLr2LjTIrPucKOT3DoS8y52raKMJx
8siKEcjrKBMePR9ITxuN+ekjj7x06w8svtLgCmDFbQ1Lr/Y261F/1k5dfKhqEZ143zJUVJW5g7JJ
AQhBs+tDNATWEeAgMGUrKfMHuSqZudM93CstWpzI/kFGc7ZEanVGkswwmx5tEcK7SI7+MCtHp8cH
pW933oXMWm924OvjpntgXmSeDNN/pmpjbEG6p9pD51MTSWMn6V2PSvyrRPftlVxif5guaoFFHw6r
M1knDV+oRWOc1zrwQdQ46BUA1UqNMvpA2ElV4uS30HBWaTlu6h71pA1zA+Tzy7BSzRfrQDqTGjB+
Z0Z/35t35Elrk5YzmpNVhNUZ2Y5wwOf14UZ/GzRXV/+wLNHzfTYM4qHogKHfl/aPChNtsK0fNmAH
8D+/TPgIzbuPMg2ea7zmwNXy6j3rbbZZKir75kcqbKAmraSMZLgpqbypvHxfG4PLFrvbn0WbH6Ig
uY/yO2w5jDt71uozDgbGkIbKEmOYpdabOIHCHptdvrvRk0gLyPdGXCM14ASpN2QGT2Ew9pp+Iity
EG+XIPF3utXFraYgNt3y3Kq/tVQCciz1UDJPYqH+CKc+AcIcyct0rI0fZt31e9Lpo3lkbTIceY8+
0p56P1E1U4ck0wwgF3X4jzoTmDah9+l3nuvCxvLlbnSdDo8N9C+sLQoCJBO7TtFV3hhIXHUA4tm1
aWzh5OKX9ZpI8QJPVJQa7UdLlHUtUkbNcWR5B0IzNmRGgFI28LoKo71MVWTurSj6m1TrAJix9rKK
NHPUgrbS+A7tAqhpV0FWwyrerJ1RrQHAzhjNcioAXXZ1Jh2JqyHGTmoDeDq5K4pa26Zy9s4N+kpP
xiD6vcnrHh8hTej0XvZnk2M3AnRF9igLkKxFzJd7bAT7VxMs6q3q8icPFNYPx7c/IKMAr857wTCV
Ci9Vw/9YMNxTAfFN3TFVEVMZcit4swPcKQujPvbB3V75IYkeSJGARvhuiXD+dxqA1rS60AoaUNBc
HEofVII4rnUD0wCHRpf6+O6eDGOHnhznFT/K1bLN5K/WH793oMl44WhOOdhWMZwm7KAfMztDna7y
sLW/JYoQv+PoIQrcDgc1ydBGZzPu+21Z8PzTVHna0fQNOyAxBSxj2KaOCThvPftkCvBdTlX8Fxmb
acgeWoYMllrpx13yLC0X0I1d/olUJdCcMwsoAhow1IUbvTg4r7wmqpXRrkZ8hQxZfuhUEyTLfe3E
DQGEemUdckAJuXMf4DUI5iZVmQjavXjfI029XWoUh16+yVR6CASYFsln9scbSqbPUPxF3WNIJo7H
CdlAHAX87CjTWrQ6aF7k7UlHgzva9ygdiS4kJTyv70umfWhDuwlEbqIU0YdAA77+nIUYBCg0BYrL
i3mTmKJ4AEmAj02vG90PfdqEi4hTpAh1lvWbT2P2OM5VPo6fA8a/IrzPpu9fp2yYvgzo+0edafZS
NrpzN4sRVVBK35Z6u9OmdgYNAsTppxsIOZ07Lsc/cJrdh5XU8Zkl6vIusSPs6/PUOmejcyK9zUUC
4hjhv7ZtmoXSLQRAFksQGKr+2dTxzH3e990CHAWaxzQQgA9fgKOaVJwqgLQ9+aOonwsjP1AfbY8W
QYBPtf7SdEsxeGJ2+3GYy1fLF2mQ+jY/G2g+w1dumW9XCBXXaIdD0cjPUWTjQIrgUxbIV5oaFfBs
JtTX8wzULxFyXQ80gNMTEPwAkrbF9MAdDKS2nRokBx1OEz64opvygAaeBCdbP/1M5KDvbXtZRGrH
AfZt4w93XjXLSwtiMi2ZujPw7+SFVPgvwW8/w59Aynw8wEnGicR80LviM0k3fquODBRKaH0SFJ2D
01UVz45HUP6QeZmua3wpllv4D5/1MnR5Lc0+U+zlvugW1zDceylSv+YRap2rQt8bSfGQ6LW45nLs
nrp04tfJsR96PUP7kxqieKh3ZdK0OxJd12mfcl49OHb8tshEvduVu+ayqEmBEO36vb8Z1Ek8DY46
jqdZhXPe0ACvmjVo5oH0sWaloCcjl9Eq62UdB3rJL9P3RWvEiLV8Mw0Rvv5U2A9LyGd1HCguXUII
F1VGuXX4oFum5I4GXdzMulIikY6Mf4SkvehO2M6jG8sSVmBg87mIYPOxwBwFq6VyfSSuVnL+P64F
JJGHXrfyaKJUZzdSLiRVUEZobQA8qlIuEMEEJZy1Lfo/0Lq2WxGIVwN5c7WYdP9oqFQnRTsDFC1B
qq5BB9qAQswdtZHmVxPNLgDucttdown97Miif7JwdIgm1iT5HjMt3aDaGccTLd7PTsPfF46Z4X1L
yrhbFpZoFn+wWvaia4e0bOXVLtGCMaRePGxJ7id+mLoclLx6jHQ2WnElKsrV1Gz5XwnIZtFjqHSZ
r4HqVYVIxxy9kElf7BbHRfke3JiBktu3XhPQtdarrn4FqlnRuY8fp5x1XEqd8Rzcwf9bgtEtpMHy
I1T7p6KvdiJFxrBxhY7EEihGQodMNDU5sHf2HQDCkw7Q3ItI69FwNGvBGs8ddOz69LKqdi7KcTdk
WZSrU48a2vBDED9JsAhnUocSh0FHcvxwXXInpV6n/X4Y5z9GjuygqWrCaCYTJABXnYkSlNkzxYlU
q34Ve7V+FX/nQrp/4Ud3oa5YOvI/rphXcYmEsbqaA/KEQDo83aGPVL+6+dcG3RQL6LOlcPRJNICW
AqYRHxyAyroaaJFvf1k1bqFrJtiD2gAMbejl5B2QHFL7RPB9NBBan/cO6bfqblxIRIvL1qw8a1kv
UVa+AAGuvqJyJJjGe/+Ijm8whBrzU4OEwVXX8WLMLM38CiY5HgAtcrqyetaeWpk8kX7OnXonhqY5
TXmsAYz/QGpWD/3R6wD3lKNW4CtA2MIEO4YXEXv9Bb+JOJenqI0cNjhRi+8Zzoge59RCZROuhsNV
dOa43oBO7CZ5RdPT4s/GqDuACB5tOiqsDpw6ZL/Sz2KOMvTLt9l2LvHnrDkV4B9Fk++nKtG2bPKK
58huUCFuL8JoFOWz3fFh22i1vScHjk/Ee7SoHVt7Lp9JJUxwSxRSY0cSjVQMF89yv5JEA+i6UxCH
zk1IIefZYqfSAeIoWctxqB+qEl+Qmf+1YICUngmEhbcAowcbS7VfZC9BI1puNkBYNQtkJboKXy04
enokjJUO+Mti9Pg9ga3ECoQYIKsrTIsK7urTfCY76YUA4Y4qJN6TbkF4URcxUfUTrDq6EB6P2wyH
pU6FjgYRzVEIuKAoJLEzZmCRNzSSabG7vthpjT4DM+LnmpuFJJpWNx10J37puwnZRDWAf87BYQ3K
WACn0e5cABa/6WI7BYb2YrdU0bbUuldaqHPfRjsW2cF/Mm18TfrbNh/sM8ObZRlmdPefc+xFCmCX
YUoW8vFLwGYuyg/2D9ME/DRWsIZiIOtCH4D7ynWbbV2OstQmv7ebMUNNp5ddZzXQbBV1XBOAd6hd
Ir+qdy1QmKslHEhnTI/y82LQomNfgzRkDbcGoRkK/cA3IMW9nmb5cpmEPZuxX1xuPG+uSf5rWJql
QNgdiwZbJ+Z286b1Jw9VI4N9RN73E0mOXXrXwdFtZB7z8Ufk4lvHy3r55kxmBvxNWrE4N2K64isQ
MA3dE0pJqg0lbzPduco6Y58L7th7nUt5Io8qBskM7WXfPexisvdeaX70oP0wPgeuaWp7tzF0DflT
ZzzQmX3mme7Wa/T2RCJ40LaGPbef6jh1rq6C7CY9+J9c9OAzAB6r/YaegdHiV7de6X0bB///5Gar
aLScov160WGMu+WiwAZ8u+h6bxRcXZTcGg1JBYuBF0G02biJjHJ6TCeDA8i1wh+pU3uvnuOfukTk
OC3HIeCY+aCJfvdwM2A31XnMtlSo3JgFkChcHO6tFcijiVNy0GkDB1Ix09AQAelcL6z5gVZNI2hW
Bj39sjrk+Kf6L4FGM0NveAfoP8dk8ynXdYXNBx40Vw1SBLz32mfS9GNeBJoGhEhiQVv9ifiMXIxy
8e87I+RxNh/FLDtFb2JtW/wE3/ryG/2uuKgkCRIQ+t79g4OWa1PA7ebNwcWGuwQOjF//D2lftuQ2
rmz7RYwgwfmV1CzVbLva/cLo9u7mPA8g+PV3ISkXZHX1vufEeTACyEyAlEomMaxciwM4gCOBV9MG
cc4AetYftbecnL7T3r140ba5XRsnvaq756WEECpFQHogFGMevUK5+Lkws+zSmGA/ojumj6Jl9X7C
BPmZTEDgQtAcCJ9dEkFSKcb5/9bNkUkbuaV1TkbQq4Pf8mebjFSYNo/AgDwagbJRTRtkF6p+1g+y
IDZmkxCWBKEAtDuBQGF/+3PfHUhya9XdkrJcfqllx9Lhv5EJeF95UO9Clcs17L+xUugOJNS1anbF
TZVTMCsgBYMpTryjpzbkK/DMV0/2m3bdQeY6Sx/pBbE+4vvS/ecLgjPIZdncPzWGGYJ5PHlUsC5H
5AmSUF0TJA7aT1yYjANHVoysBGnraigZ4sitxds/HPGm1B/7CLoWmcPTndElDSi03TF/qPx5F/Op
P622bEDmfQ9FRp6Da2G1AY9d7DQshQEZM5//O302zkAlqeMv7HC+6Rm6brq+y3Tdv+d1t5IBBFbz
ED9NE4CJlatNQV4DE1Yyp9wOct+/NGNN2zlgM8WLw2ehqwlQUEHujwMIxrTLWiW/bVmAQSb2FK5G
n2HaPmteVVNa8p5gAgQJUFiBf4UOjNxONzjLzUPV426AFYpwN5bfQR7X8pKHGLn7eFMv5fe7mmVO
1fekx9Z3BemAe2/fVm9zWhU7piXaWZP6o8jB6KZdK1VIydhoDeAHeRyQV9mpSYVlzE99W7JnJqBQ
mS+/89ZP9tbgmHtb873vrrXF7o8diKTHMsxqkMssoWOEH0uqV5C6GK9kMR1MBUEKjO05GVB6UD3M
k9IMCJvGpfCINY5/2SJOQZtZNKC9nXU31HAAvCVjW3bpEzg/0yccHxr7BJBZPIhhW6OLrkgf9H4M
yTb7Pjajihx0QEDRPFKBnGorXEDjvwU8pmEBtvuvHiReYsvUHc8LOSha93txzOvubbXhTyceqQf2
0KIQiWDu5n4YD7QIRZ4DCZO0UBLVmv4AOuX4cfKba9FhYReNPQ5eYUljLElxAo2qXJcGcmNv0zTJ
McmBlcfE+Gs2tPyEgxVvg7Nw8bs1uye91+uv4DXjp5SDD5CUkKR98jFD7nH8vyeRO89CsjF2UPUT
zkKhlKnXYEXkILQibxN30UvNeKDbkfbKkLChV5wdo8EVGzfW09BpkIWwy1IQhjiYANHpWGI0KQ/M
qjNBmDEgOVcmTQwex4WaNIICeqz1h2IZy1ArSvuYSBnzeUw5eCH6YUdNYcTLgbn4s9a8t78wXfAL
coGByJJN0ClWL7Omr7Faiv6FGIMe57qvFMBZ9tvU6NEDDUaXKpsBul+6+0DqcVQIP16yzYgDX8fe
5Mi/DXswGDwBqTA8eQwnTuBYOZFJZxxaSRpYAs8Q4FttdsJA+yyLGnp8Zxw1nMhUjXjCzUNaHiJf
D0kur8wBsdJFYTw1sSGQCbhUWzDIOhCDhXSD41p6YPACuVOA1b1Hk7lcHEmE71YgMV8qsMgbQD7W
oWfON15beqmvPkNvEtz58zu+7uVCTOGqr8cZx1vXYoFmVEW+R5YtiMcm393aEcMpziAJrajAdm/9
UNeiBvIYu2fkjRsr3aeODdqMLFn2bpWClkrL9G9RaZ9cmdeiI5kvTFjLH/VoRo5d2s0hZcKI3jg4
s6jex6EsgYKflt26NknlgoVeRVRYhQYcWw/Zl605yMcnLV1MUzy6kLE+2DhIOwJm+KASc4TDcGZN
aTg6xJqOACKuXpWe0/A8h8Ca5ccPrTyhXRL8eMYRRAw90sKfTPnwoFrTpjhKj6edaxeVtXrJMSID
OfKA9FKxZI+MDkQwDvKOqamKpK4sELbhEnLX+ZjU4PGLlmlgdagxkJf1JBUhC17rO/AWOccJSS2X
iRQlpL0xOl6B4APV0i2nrV1qS6BifBKXUG3g3iCYy7QBqg8GHjKQ5Hsz7RRbzUwH1wVaVFj28Gff
e8sFSGFMASN72VVp959kLL+66YS3rNOnOhZ4VFIuLGyaifM4vc/B8TZW0cXT8AvIzGr+aiCNC7sK
+vwV50rX2iJtA0CrpyFn3k4lxqk8uSKeF9BhyJQ65Z7MEZzUs4a/pXTc5NbZEdjQruGqJ5Ld8VOw
2HYxUijlZJAYW9Jk2mYV5G+KpW8Z8tmkUbrbJf8dXJjOgUy5ZeJBjmzq4pJE1kaFUS1CloCR4YLy
90JFX3ZvDa+7QyZNIz28yKF+hR8h629N/fYojiPfpRsnsDhXLjtBsoOdSlkbR80poVqFaq+q5B+S
3MS54/CJf0lJu0iOclNdx7oZVg1Tl9VTnDra7v5KN90pGtzepwkDHaJf5YNIQwgyUPpldMVXQP+d
vTJRjQrSG6Kuq1fw+9hEgAbETspl12igIgbAPXvs5wqHP/nvPQiCvjLOx2d8Z1/IigNVH3qfZQx6
Lad+bxer2KZeWxzIq7sQA+dIUMduLqDlvv/KoHAQJJguYH2LZTEtkNfFMJjLn2c3g8KAXEKTV8Ux
e8HKA0kpUNGt8m2SdXgElbQ3Gz1VxFXS/tqEHJ3cuY2eWIaMyFAGD65TBFBPtfOHJgNK2onS2jvG
eA7gZMkptlcFQchcJItkaAu5gNQy8XYQqQfReJCGd2Il/ZZlNR5r5L5ygIBRESPBRUYqFPWHsuk2
9wJuVP12lftWg69tpBzfjrMaaSDMc5HiZuPkW9h5DMSF0E6d62oAYKBGti5L37XGGoA3hB3ncdeI
mVlRBWKPf3azRKtVAB4i8qaqxlZjTEOX4H85yWnjvYTMKTnhBIhumxmCH6tq0IFwlvNRVaxGljuv
epx3ezMZ+8BMRLNVlHx3/HvKoTj5PgvhPaBVOfYW0xHEhL1mf9GMqbrMuSihwYtmmSX+c5O6+wYq
UFNYTH8BQd+86bYAUtqKv6Ud+PspshdWinNuDcrnsiOEd9otyIoXvDM654uZ5f3BtrJ4U2SLeMqd
5JjOAtwIgOzxh1TPAZpM02YnKvCeclkAvZUJHFSg2uV4nZGboqlw+ilD2rjxNYbM7dnVsY0Kcj3j
a+Saf7g9A2eEzffabGe/s6xvNgDaN49+jY2A1hveWyhmyyRYB9kbqKnixmYKP+S5HYd2bNn3wTdx
HwOAT/Z2qM+uIZwI//3U5T6LUUNDE+/HNV2kq5Gvi+8DWthynYET/ibM+MgfSm8oX9LTqq3TxKAA
WJLfo5E12xkML+epHuwny4B4s2l2yIjU8iYcRhCsFpJbFakq7CD6Ekqqkm5VFlSjYvEy0QeqTd2Y
YQPG+LPHZ93ubE0WP+fgm3qKS16dWwgQhsxprXfwHMXbyK30gwaRifdOlN9MnhvY1tDqL1BYw+33
ydMI+YB9LgksvcIFM6asUdGDWWkzm2xaOTJXKkyiu1RMl6rf6h61PZtdYPg+hrph1NQLJ8WeCPJk
Ei6evfQ8AjL60nDRvfy0UMPum/5lwDmsjCELl4Hi2osaZPZLV8X8Mo6feV/9yepiJlcdeLPno/9E
krF8WpqzcMWjIU3KDgFetomqxtqMWGUjeyD2H2oWD5DNWRww3Vvm0cdsGRByECrSoSk1fWQ4YAWJ
LMhB6NXqpQNX8joFxKXJmyHPq/FBWyNVpbO5KY6OkXjhumAAwuXY9gIkdZlbLN80EHhvQAhhP7HZ
sNbCYskLMo0hW/Bh96E++GA1SUhRyj4Plb/PRQ7GMtldObIxsUOR9ua29yrnwGrttyEyWbJzoy47
e2Vtl19nh3UhqBRxL9RuiqIKhRtVeX6AOECLZFd9PM2e5RaBkYLUkBdRvZ1jB7AxO4oD0G+BtHjW
kmPU2QAc26AUi/I5eecDxHbN2Jw2nmwyPGq2dcWQcuRmyXvWgL7Iq5PygZrajEc14F5vJrSj3zik
cDtIWKTGl8RAzj9o4Ca2qTPAOrsS6cfT5CahL/f/u9nwl8MgzwPkljhmIF3mbamKG3PMNYr8ayi5
Mtr1p6oVu2XgWVa6FbL/iL0wb0tDkzsBWw0QXU22jRyOiV1bificQFXGCe+rHgX4hRuf12oLYNfR
xdn/55HM0t59kbq1+arFcwXehwTQpSrG5ueiT1qIqXidbwaXmSFSNc1zo7+KPgEj1mI6Tw6UvH7n
mFJj77JdsOmhtzvosQwXBqWSE3KHl32E9eizXkJSsIwX/q7l0w8dAK+/MI5TtoC4upshhXRVCjlB
QyIGZIsDPKlaguVIfwNFiS5TYVKc2hxwjyAKlk3KloHSiBUgFy09ks0CeurFg9hm3xhPC/afCswI
cTqe4D1e96Z2omJtk+umPVpAoAerz2IOC6ccvzaKGrCDdlbxykbdlaOG/PLRyxPQFeyqCKyXhW7s
eqkhyLxs3JoJ1JUXzZ6+fWLn0RQ9uXHe7nMCpSYSXiqWyD6DHc4+U/PGQ+2l2g0lKGgoLI2qN2HF
yFT6iCf7pz1/dh+xMXJzAdvgrz1EjB0XKtCJHoD527nEZk3/gSEr5et2A14KGG172UM1xz+yObOg
TJY78cnQqh1lQTfNNO5Faz46hndNjAbRXXmmol4apw4ojtxkpCbVyJbMkFDF3wJ9KC+aalR4k52E
7txWyaabKzAHB34nsk02Z+mZipb319qdLZqd5AzpOBydt3WD8i6c/AXTgT63I5Cry3FuAteefpf9
ViMjVooPCM+HhkOJGT3S4+6kw418LnaJN/PVoR79vMn+TrMZeo7AFz0hT9N/KsvFeJBjlNp4GrIO
MyDJtoDd9u6h76Nuxo4u2iDC21g9Xmg3Noohr8m9OlxSKOoONcTog4G36Ej+SfOKg2sW7xQoGDSG
cRDwh4LXzgTbXcZqBjnIc2yMNc7VJJ5XhRA+18Pe+4rkpaayrV3w/2U3DGV6BDfxHT6JDCvwqGsi
7zT794gnwhKxyP0T5Do/kPLqnakonOFau7elmg3qBmSMq7jq1+B/70vD69MJT3Ak0MnWXawt/GIb
R/W4PjXof/j6ZFifEvT/vpQPFIOeLRTQ7bg2+Sf1OKAACr19tqz1u0eKG0OPqitwTgoGWOx9UxL2
WnUshlzEyjqSzc/LDBkOlLhN36o3AY5TOewHtEHF3iuhPqnEvTJdb0MDmx57Z4EmGDmSwjmY0MN7
JFOyOP5DFXUn7DpMeUiDQCw1bExosZlSDAQJ0FBPz71ozyUuEYzz8tTVcB7IC+4zSMcM01dPG63n
0tReYwmINCxoEYjcQ16i12bbOjPjeHzSbAiD0EbklPAfbYstL9p49CHJYoN9Z7ixURhtREr70GPz
TJmo9mGnKDJRIcdW8apTxbBBlnYn05nsHZ1n3x1q07F1Ldzl4rv7u5N28qlj7tYZkh3WdiCQ//VY
XsWRw0eOc0AXjI00PVq9+w3/jC9ZXltbTCXSnSObMVK3QRHLm5C8fWL1j4YAX7A7Gl8myBZ+EZBm
kZFkmR3nGWKu/iN1LkeRhgKynMfEG/Tn3oCGVJvgDTTqfEsJrBngwRcviyEpiDVrHw49+BYj/Y3S
Wfsxwyla20KvUWbCYnMs29lld8qcRt+umNJVv88BL3xQJrYAoSGS23F/9oNCpCYWXx0EQPVbuzkW
uinP8yOItCWtth0KjrQcb4g2ZEx0F/ylVB0zKwLpAyJbCMOttQVHhtpWeW4GIiPY4ecj77xVl0GJ
MyjdiDtb7fjdpvFASU+OSi6MqEaFTgsj1SZlB4AwbruQ1x0LZ+OB0GHjZl3lHa1oBNQtZuDbl7KY
lQT3Nykr7Qec0jY7TAbyoCWtTPI7toOtlQmP2NWlg+AMTAOyK6+Fb+yoV62JPFjbjtQrtmIcN4gc
oF6sc+KzS1M9ULRhqqfazMe2TbD6yEwBM0T/zvrvgN05p5gmjqqfIzuv3agDJN3+Aggj3cUR5Ch3
9MCZ6CmTZi9GaVsnn4CfNw5Lj5qwa9xyl/nmdE6GGHTA89i9UeHn6dfCnsoHavXC8/Z9F5khNZkM
m7AbZZiL+0ImCCAn275FFqI2pDiIgsLzEwQYduRcDAd7mcAWBmPCmiPZ6KI6tonZJHYxdhyx45tY
80VEvmPt7MlBvqmFXbkh9yxsVcNTJZVWbeIhg8yDDlovabtxtOOIZGEjEZeqiUYIdyTdhmxdEeO0
LPMCF7D136BR++zXfvo6zN30UlrTG3Jf6t/wPnH2gwa+p7xcKswUTPzXiqb2UZsH/WudcExd0Ltu
fQHpXpBtUBMrPCwUkiWBEBu8adIFaeo13/JC2A/RjNwtGi22BM7647g6UFPeApDy0Mp1xbKLLQdZ
hrKoGo7kowmp9tB8c1aHhs0DnJsUSITuHZzlyZDMsUwWrNFm1mzqOpqxFM1gVOMsvRHY+pw8uGXB
1qHJWcbVtIMMlRuMg5u5GyStG4+jVr6JhRt4PsgWDWX3fXVc6vSdLkQOGopBd1Ow8am2xm0bpdmD
2eBvbcgiQsrpaS60FzJxSItDw9IDxHHAu2Sj4qhmjfWfU2eIYwqm1acRe8hPoPGeHhkwFBSg7Nrg
L3ue9MDLyFg1UAbhztCLEmOngsn7cXNJND/OyAQ+mBHrzqBfvBbYw5cIo4821VSMMWPzz4OwgDKp
WLLhcOp2vLs48t7ZaIC49fCnQwogtJN/DvBZnGXb07HuoK4okz+03ra3+SQhmbT1q9rrRjEIEG0o
jucQ6ZX81dQHOln/sFHcgNnWRsum/oWCaSzVV3xcT9n++3gZMJEhTjCR5gVtaIfdyGiRoJZjm805
nqMdCWcRYdsqLEaOzNJ2a5hUHFMKXBM0f1Uv1ZVqvzppSMOLD3PnNyd1mlhXHMJhlY5t8l9PGDFj
akfwkUGPrTHYQXnXE0dqIyH8tjNrJqQdkUf2A/6IHXCs140bsjmx+zcUbfsWZIWZ/8BTt4VA2RSB
x0cSDGSSTIBqaaNDexAPKZB+39rJSUXpZWAKuOum3DQUdSZbhASmIIoGQIs+rqGCHXlx1TSJhIDa
/3p5pClpHEdhKuqmlxrq7jY+u/jgzT4ypxmA5r/ehgp2l9mANuGvd37XVHdq+PnzktfjXo1Hserb
IAfZavoW/9Wdyz+DhT8D9VjAgIGlWx9YE+gXB7l+NNMZ9KXU1thggbpTWqm4aRsUtcZq3aiHpTD7
kFk49EOCenTtsLYdOXaUaaBKXbuRwZ2dJtlRVV0c07p2lpKjsss6+tpFWC3WpWJ2t1GJH69bLY9t
tkxfTMMTIYgGXfwm0RQ5EtMYa6FuKJt5wfoLNFpSkFVp0xcr9bM3bMSTjwo5WDcNELMCdRM4drmQ
tA1jbb5QsTjRuw7Q8VmZMqm6bcfZkyY084U7bfucsb+V38U8CPPW4lmZukHrjsvgD+A+0q8jM3DP
7rDsQsKaHIeCwQU2bUru+Ti8xB2Qw/I8JwD1wHQgG8QPWkg70k6jD0VSgRSZFnt+KbTmPLyq1/ZY
pdbZjCxsgIFhrQ1Um4wpm8yzn8waPMWmqZv+fGOiECoMOQLV1mAKWkRs7a/7RYbvm0Fcf7O7xccE
r8a8A3gKaLDM9gxwZc2NwIE22xbLd+9i5U7dnDzwYuxAqREjq4oZ5VthrL31BfyXGoQuNqCrA6m8
gMjPJcFb9eINzNuWo+Q00LSrTXkrXmZTQIFxvIDLwTUBiQFsagooKAO2odlY/lRfgFynEVZvh7T4
wLRmZzvSHHby8Fn0eIKwuJy90uwWBAitxMg6ZoBExXJrDEiXW+fM5I+GNDlipvHYFHX0bAw4deya
cm1Z4xI9ix6P4FZnSMiTEVSYBpA1ho95trLlPkOeaGsZIXXzXM9/drU5PzGe/UUmirUm/OxtpoVr
S16BavGQb52pZD9/xdBd8gL1nitn8PGOAyay9Nqj95w7G3FoaHgWqPem/WFLBQQXpty3caxq2xCu
7B0IcqVVF1DbTA1UZ1u7+JWcYFCTPJPMltA6ZgY+MIQ7pxDV8wTlVqRRDe4OR7hAK1rNBBr/XZUx
47tt8jZ0UqN/dbjR7xZR9xffHs1T0zT6Xu96/QgErgidWd8TLmcF57SlHS6lqSMbFlgdKE72T0a9
3ESk2AEPZxlBHT4i4t7Jw2EBk7WCcjiMx8B1SeQHwUF8PUqB+sn5jmKuyA8JFLmJzMwIxLCWeFTj
YBUzQ1qbMq9BHMFCA9JUZ48v18Kec9CXqrZw2XgGUJvCzI/Ym14mTtu1lDRKZ6B1t+NgQdUgTY3L
YENcUy/nE5mogJAB8AKy0CwXiCyKayAoeGyM6XRjW6vg8iz3vAHg9wWLtj9oBVzWEDsrY3F08Tu2
H8j2qyMu4nR4nSVbmAwGqwc0Lkf8zXodyWk2T7YQEYBAq9sNR+q5LsYNoDcnH4ohN/meAOdgFZkO
QIC60ANZs0VHH3qfVenPyDdeNCSJuvp08ZHjeOZG8ostrvmFvNEQTXhIoKDa4qYNsossvqEm5B7x
x1WBbfJV1F19aWa3GTc+ZkdBlkKHV5OMOwUWk5A44hAiM2L9IapsOVlq9B1Y1RxIURvpI3NNF+86
r/jRdHv83+j+RBr0AA1MYe9rNqQYCHTbDaabAnJILZi3jWafAUsFJCBYuckb1yCyDgRSgg/QmXpN
qYlv8OqmGORlG2Doiq0NOXwIYByuQAYsWQA3ljRYLiAWR6pyb8YWFzam5iBh4MJe2+TKAdossXAf
IADXj7t4qjIoaKOI8JMH9bTV1xDFRnUc28jB2UipH0fdCcgdRQWOvjr5Ql+rqqd4imzQgxDAsGpd
fimi7RVoKDGHTm9XAFRIh8jx4HXL/haM+NNB3VdKjzkqevAXtuY+AULF8YrobIBAZcfiMguSxAfK
moydxCnct6MFQAXy5DE2g6gPNZVDdb6zrWNx0xKbxGZds7wh5UqqyHT1m5+wne3m5SlNhX+xjaHt
kESAqrFS7EqpgYax7Y0HIi1sCkbDWba6PjBoKZppu/aPTUy3xh7Zg3IIKkpsRAeuO9Zb2sxfd+/X
jXva7F+r//BpRhTt8e2c/hEkZ2tGMQuctsnq0pkniSc+KBSHL78r1cRS1ALBOrZsyYFJPr5pAh7b
TYsqRVJ7RYjI3nXqWFCdW1h451DBpQtmBPsKcCOtB5BB/mnlWFxozADo7RYAR/5cT3/MOdiGb/3k
qSDri70kHDvSE9p1cWRkCuO39YG8PrXvAHr0PG/t/h0raL5XT2n1nL+z+bkRcnfCYViBE+SecXAz
tEaz4V3cVQEZqfjftnXJKqe6///GMCTXHAXRLeS8OWD/D0uTSBvPSgXlTlOFvP8D21j2ImzyzFhF
WUhgRXWj2v/Khvf3dbxVm0Wqw5RFiX3fwT7S9qfaLBUR6Cobzx62ygFmq58bqp9untLe6r3HmlvI
TnWj2HnVVBz9vPHOrixaR3Nvis9saQpsILLwwBv0b8H/fbzJS3dT5/Yggv55sRnCJHPJ2j95lb+2
UgiplgXVXAaeT6o1PoO4uMXcUNmQUg71o7tAvQD6c4riI9mpoPEM0lSiNmRO2iNUDE9qKKoV4KLf
dWMxIsEcVO0926TySLayO8zXbpiBPLx/eJdn24I8FLRWSdExL7GZfhsvB0k/OqmBbgZe+wAij+zL
BFguJ10KvBbBw96DzuQXVbBUCoQ1hb9ctcOoTaJgU/1ezSXoI6S62NrvpvppP/JTZ3uphB0qcTFw
RI0nKCwhgV1sUh8ofiIdJ7rxlTq88yUzORmo4MQ4DsjiBJkJqpOZuoGyTdvy2flBJiIdJ/sareLW
kZE+mKQ7Zf3HmE6RPXo1jpzVPdGYqsssX7rPmjwBxhINZ79UjVuzulapTQXwBRAkIU8E9tozteNZ
17bVnP64i6tqBsYZZSzBNbq/spIYpvXsgiHkaRxS77GH+qlstJYPYj2qeWW04xOWDuQwfEd3g6zA
4Z9bQHiJjGUELSBjWOwe/08cqwHrew1en7iZNnRzWePGyW79SH4HFH5At6tuSH0kqt184vUjUnhe
zgzwUQxKQSVgi9ept1tiA1mb8vMEjQVIwac9spatHO9EZGGvHn3u5+FCVoq0tKQ4ixSsqyEZIVgD
IDnU5ZYOCc+QR+bn0ooEVJMxhfOTDv97aJLmxNG4rwsIv69GNcWjqV9bzg7o7zJ/e9+R2q33x9DX
y0WrizZckOK4SZHndZ7l2W7u2RN21D/aVKPCHDto7/ggQpZOVVC3Rfa9s6lm5czVFgKhSJf8iIMW
N0643AHQXkefpm2R6U4JmG8L0KlbeO8gjKimZ5oAIpFoAA6hkSI9WJdTWn7WWhYE4aCtjTkbeD3J
6KVRfs4zBgKZ0cY+e5qDXhcHF2tgRoFkxLYhmFiEeQ0cIau9jQQECj0QxB6goPx8k77CZXaYIon7
NUTZqYeOYw4eIAe432f5ZmmH8vtSTae6Np3/AJv5jVUG/zYZub2dLIedQWKuPyST0DfCB8E1ckmr
da1V4wy5RsKUwB5ZVx7V+mu2Rv1iYGtFL6ruksSMbSxkzX0rkuJvBgDJ300Lbnowu+F7/L3X+PRe
jlW3ycdhehrmysDEH9yi3VImEDqqN/E8QXXvE3EwEFLzhxbn1+GUGFKYD4thZPf8FBCjLi1z+Oq+
d3wIfTWlxkO6CA346ZXkRdR9rBf+GICaNArdBzVXUbL1FmRgJS+i3OsIUsdMjaXug25V9aUQsqkQ
5b37XHShVH5lynF/tY/vRI2sxluDPz4wNZWXBgW9v3FcHCwUPz6Vutj6Z2jps31c6OZvo8ZSt3rz
bamB1IcFMzRkjDpJdvrByBEDW4JMNCBopSlXDBormQbxbazV1bfWJ/BRX5k2qN8dOQiYWnCi5wAh
B9qUh2WCpCnQ30g6lCQG7cTaaUdtmzKDfo35h5siY997MOQ4axeyIf8TKYw05q8xQNNFZxeCRpAw
8df0kDUfhCPnqBCvM8PCW2WILNLcRw3bl85YBvd5JkVXggAvd7FzRP1N6ETrugCHhdn6M0gDmgJT
HHBor/dz88GoSgUFtSVgLHRvcZYhI4qq5B7L/FWHfs0uMpDAZ0tqZSZn9FS7s2mZPQCUKGNALDvu
B3sA6AwtFUdNAMWuQ1Hz/2KzIMm56bDzhGXmfMUkg5pWOyXiT7KskGNNOlVEBxKV/qZHXAA5k/eQ
FIjjrgQQ/wPfjDP25HIzhplBoYI3+F5NKf7UpV279+fkxZsiKasi1aPWKrlvrHxCIi/ek5G29UFV
HKTT1gLs+ylpQNURx2VpBW7dfG+Qb34kG3mpiCJWbxwkm27uHNkyzIcSe1KBCqaaZsocpesVDNAb
Z57TNsnLXKbLlvhQtRhybkFR+z907GbtyDb37ngeJdsq1e5sIHpGj7Wf10AKeRYWjiR8gf33jgNp
JAAF31Lbtc1ov/TTmGyXAlJH9/779tSP1W7pWfw1Wvpo6xpje7B4034HgzAkRARIImq9OVdIDAur
yWy/QyGEI4/J1B87AelK0KS+4mDRe3S9duZip/EaCGnsArr7qrDKc2b7Gx0b5UdqVeAOAtJGOkSJ
BHVuM7cOVpc0cmkkD9lw2BFhXuTo82GMx/3aJI9WtdVZY/nP3tTxZnQNVLEu8uMw5mI10DVvXRA+
3Y1eaNjioautI5M/pWuuoXR3S43H49LH5Xa9iBzzZvi1q7pnClrvbP2I8qLqE8rvI8P0+rgOkZgp
ztd7TFC0aQB+eCURJbLfQvKJ+rmfAtKd1DvyUEEOCNthpVO6CXj1JBmpcvelkwYN9LB2awx5uiz6
re1Md6f2gKlGO74AmeMxFfV4dn3sGKut4Ju94zoV+EkpF4Wr3ncOdYHPho2gVxY0ejxvdB+6kkr8
Edz+f7WmqW3Jfq8hqeLIfddXNalGYpVUk4Mu8gFwZ1dKliqWbDjUbkBKEY8taMFxf6of2Xw9e+t4
HV+83LbeoHDQAlrQNXtO6ZelbZzNsgIVcpcXncSqbPHf1D9NkfFiAC3+oCftFhnyWr3tRzAs+XGC
FQvxKThLu7oTqcxDRSlFcVScNgFNFQCrPEFSrAsNkSxG90cO/kkfJF2n9VmQecvbTRNCUm/QqMBh
lpZCYB10wZMFwsJAkQavnMIQJIb1nl94bUNf6OhVfnVQFMdUs8r69wkZbsjLQz7qiAyDn0s20KRF
m9TL+OZuLWdb+nPBFu2k7GADMc9RgnmA7N6mbbdjE9A0cYkjQoN2m0258cxKPp+67I3sOgkqIHXd
yUB3CnR1GUPTgkcyZ4rl2qaAGk9ImVJJ3c0PVFtTqpJOEr5KNyVb3eRZrclXv/amBCzqTd7ELcrw
umzVuqnZaSb0RdtlfgRBwfDsyIJpdbOZGjFuDQtJD0HMIL0HoisgJbLhmQoKjlJwAfbG1B+VI3cn
C7D0wpKHhOhLgXHqgeJBB/OMgw0R2hWRxWxZYEPPwNJHNm0WPVbA5p9+arQnDwzSh6QFVhqgJAGA
2gB90qZcAux/gOLSGernFPIsktjSs7UqAglLpgcTaLEgKYCIIppAeTnObJ9m4GEl2xwb8dbUASI3
Adx6SN3BffCgQ7B1JbeCAC/qAt0PG6xEHf58fZY1lyYp0NQHpw45eEIetCwPBFjA0wCJ+NeatHFo
hT3jb51hkQia44E0N2NeFliYoq0Kf3Y6FyTOMJJ7QZJLwGKv3Cjbp9FeiscpKGW7kyiYtgEKlO8Z
OHu/UhOzN743Jgd8i9KLtNX5pkleUyzd1+aHGjyXGcx0E6UbleHSV956Ywm+SsyF5T1SzN2dlZTe
TB0//Zx8gLAqpC/mdcmlpvW0YuAe3qggeH7+bP1AtiqCOhTUz58/V1/+2X9dObjgAVq4fxzLwX2c
TNN9tIgjD9IK4SCbZCOv72XdA/AWAdlVB2r6YBqTu+7ajhyx3U8m6GpK42Db6X/ugmlMHuNQIudg
iJWXFjW2fnxwfe8nkbZ4DkH4zSoBkcR2VfKIs91CDyJZ1X1kZzf1tyQtkkfb9C0OADLQkc2SH8nm
I+/h2gHzYiu0WmFvyOj6y2Bs1NAlpmchZjdVSN8xLZDWb4XHDdgtJv/97stfl1Pk9eClr1utq1Sw
0Sc16LC1NYLCGkkanDTsApUg9wyNHEi16aBMTgDBi2VBtckY9F3FUvxnlV5jaPijitPBmBMWQ+MD
EwAH9VBeP6lPJqacJ7Krgce8X3ZGVk5IjzKRXAwxRJLEJnHs9YhEnt+unADU/oi7sd1U194/x6Jh
sqVGNgZ17tvrReqc44RKiLln4VC5+aFrNPDzZl75PMiCaqDn+h7FWXGiFjK7q2cLiOsDa1OI3H+E
kYPP7XdN4EU3pnP5TKbGT0ExLWMXo/kSCSc+rk9xlUI7d8Be9rVrbtWbgB7oVNDznUKMIbGkggZf
XxbkqNYXCo+RfbVUV/fVKK9A4eoC1KSr4K3+tDTeU65pmGAxDyT8EffrYG0nkMN4yBuTLUGtQROq
qZ1zpneIRFoqKEyk22NtApo6c9hQkxxrF3Pk+dmuht3tYHSd1MRxtUi6ZX8zmnAn5C34/4+yL9uO
G1ey/ZWzznNzNeehV/d9yHlWSrItuV64VLaLBOeZBL7+bgRlIZ3tOvfcFxRiQmZZEgkgIvb+i1V/
0E7mZltV0U6Htj+2ZaGX5Wb/Q74kR16IX6zh242Lk+ASqkYdKPqTsk7HTe5UuYvUx91vSU/8RL4b
YjmMEzgwkq7cglQPuHEfepqRTreiBx3pch3Fof4pSDpzySSwbCSHfgDOTGo3OaCvIVrI1t4YGg/H
c9LRMIBq6aHxxnKnDLQKxSpDoaFeeI67W5+8Acn4OoYpCGQBCx+turGxUYmGAdz0NnBZreLY6v/L
2AOe79jKgXxxekR1Mslk0ZELWADtJt2QWTkq0Ss9hCiZZjRoXtOvhR2184LKoJzn4Cjg38GF46xH
LxQHGvBvP+JqVcoA/B5yQOKAcHr0TEwtZgr5w/np8G6Cq63X7WJo0Mx5Y56D+nlpGU+rqiBaTok3
H0+WOfz+4+/8e/piFEqDF26Adl4dQslh6c3MlyjEOQSSL/NGdsxs2oK+7zjr/Dt3CqcYmpGZZspg
pyBJQzYa62JTA4wJms5aFYQ6d3Qq2uYnVdSWlEG0LEpUA3MqjPv7MrbZToVxo3CaQ1GP+L1GXRyF
qIK53xbQjbR46Xg9wEWzI4AnXniFFyZqVIaTLtmfiemZBqJ7phkZQsDKHJqaL+/0v/Ol5YbY9Feg
wNEWf7vmXezH1wEpRHFCF2mn9UDoS312ws32OG1oak9Zcmpz6wTWpG7nsmJksteVLfVW8JVAMSRY
U2UMN8YW6Tzp7iGXkKxGI8oA2BUkAKayhPaolnMC/D6DR2TBcqM29vZoGQuUuYbAdhlxv4YiPmvl
VWgcmOW7R1BsfMpMyzvdPLfoqURhaFOzlurBRTMQ7HnneRZ/vglVbhTa6rmFMgX4zh9LD8P5s98/
UX2R2QOZR1xU4MWh4WG6rGOunQuvuB3GMbEPrmh2Su/0cSgWJDfO+IhTQrX/XWjTacaqYcJFec8v
a5IzEE0stXD24cEZ6hgWlqc/amjR2avQ+WM7uSir+9tFTw36H3ARaQLTJnNN84COO/MwGWgURO8g
prMpj3pg5DhW6605jho7r87Xpu+0FuDT4ERmmt3E+FOvB0dlmv3RQbuI6jYOajBQGxb6LCIQkEc4
MB1rZ1gDPqZE9SKGuvOLC4kfRnJVepqREYhe6zs9rUFGvEhm4124BjazxeT3DapMvUVqBewad370
VICR/uQ6/EFnZfw0q0TZbbnWgndAetCgsUngAAFERSQF3/2Ya1x5bFhgk4Zbm6bVNTDGhQpKDR7u
xyTFgd5q0nQJnLZqbbY8BzDMz0XMHm9rtPk4e4ojgxF7C88sk+swDDqeJWkxDqDtlkWPKKE8DZI8
QMNd1q7Qi0eSeJtV1oasFrEK1HbbLsc4aXFv/TPE0YbBP1v+tLHQqLifHeeYzmfFijdOvWnDCCwV
ueNdDfTwX8sO7TSg0GrXpJsN9ZjvNAf7YKUrbTMBqEKyV6op6Dzgazho5JzEhfSkMgHRCuo5q9lH
8mM8IF4ZI3D25G+GPk4ZHgrdtI1ykKcsVKuDKS1Ilk1bcrwxO1z/JUbXRIR2nw9tJxe+66ogq1qN
PmZekixGjiPmTfuFXIF81Ko/vUt8S/rWjqFPYHX7tW9DBt6uWHULX4taVCp9AJ7higak3ngmE3SZ
MgD52joXJm4hfkVIIxFN1c9oPAr3JJVixF05IOxQhwgE/zUpU60Qu3auYTez3gEMbIR9r11egs71
D7aEykMF/QiyaVHPusIBUcgC9Wyzn10nwYGiaPiNnlQf65I/qdS6pJtF+kTAJQJF6YjbsfII3kX9
gYYA1eQP/YbmRti9ay1wYB39YLooRzKaQ9xvgbeNa4yPFYSMcsde4G1imKs7Q4tONTyHEr5Vq1OE
hku/CsCjR2S463PT+StulfGz0CrUu5X9eCCx1QH7mw/j99jW42dSAY0SZXCaeeuR5eI7GUH4Ez23
JgpmaA2KipvSOX54kFtTxtcO3aIVQEAGYMDtnQzPIhrq0HyfKR0bmhiYHSjRIV374XLnXNZhsalY
CQTaj/XUoqKzJVE3A6K1h9pOilVLKT8Vi1T5zdcT0/TyXuufsajfA2ge7wp6YcghkQMYIQAtRkrw
YONdE1YocgSv/CyRwUEZG976H4FqnVK+o8hAupvFWrUu8oi1tbxzpaAbp/mDcu+BNaCUAzWvddDR
RnGIq58zpTMAMbJqjB68PNJFGRq3D/JZSZY78/+XTq1KYekQhf/W0gaYBEYtRhFxBRAOhnromIVf
7Nzt9uWg6+vcaS9dVVcn8KacCBvH88fp+iEBzHGWCEYnjvCcznLUyZlsLMv93AcL3KCjO5hsH4Bk
jlQ37bNVa72loIis0yPDyRhFZnjORTrApyqt3JOk3sj0MjbswUEpeo2StZ9vdvWi/zCS6i78b5fV
Q7HH36nW7cMoaLe24OgKkoMxoD9IyIHEJJp+THFmrEnSccUw60kkNwog8d/QRXZWA1FFLv/+QRZk
ClTrqE83HWxPBJCBQPA0oXYHlCFBloXA9bGNeMWlrtMt8CMhT+EdaeBuX26DNv+sVKhnNOPVvAJN
lSkt0JAkop6vlO7GfWy40W3oc1C2vqotH3fTOiDeU4bCnBm2hDBIFHbJDU7JHdSJ8lEhNBuCcFdY
XrkjD1LdhZKOYE/qO6gUFfJbn4+lyXr3DZreRceuZb8RfItnDdhY0pSGAthTHmcnEsrKrwZ0z7ru
aZ72VtOspgLdYSqCZvfLMNBUljjnKLd7D2MCT8HvlqKPqx3xXErSvTao0jPvByRdRfS1QrMO21q2
SAF/iMGMebwyBz1albjQOQeZMQHZ1y/5CJoBBObe9LUxUYpH3iqOjEr3ygrsvUh5sw7Joeg5GLyw
k1iWnl0fxoZp7ksGOt0yDcSJxXh2cKfrPwsLyUkkisMfQP3DSST7kTG/XThxkH2qhF9uWgA4o8Je
77bRxASwE7UMLTwAh1qDpycD0nVuAvaoA9c4MHDf3NIGFBjK5cHoEDXeepald+gkqNO1y2SVp214
QZ18eKEZ0xI0W6GAbUO6tqwcsG9W2IcVJSAFleNs6QF0lTf9pZELzCpaQUM+ZjPLtCwfsWOkFWal
WofxNZj1wN8svwd9EOMAS19VTbB19ZadQJXWgsIczWoGEEdOE3u5P4bSCTJFayGyTpMNBNwRR1p1
BO1NXuDMGPOF10Roo5A7C9oL9GW7TbGJeSAVLrPENtU9Z6m2FzHQbbKiBf2t3EqQh1qDouQaifQg
qfELoAHLTzEsyS8okEG7K4BLemYcTKCYkJ5K56gwjgbl+6ub8sCJOQUYEho4+mAAthZYnTco3ejR
7cwcgc7eyd/omlUDrMqZxl0G3JBtUTk7lwvjQEM7iWCaZd2qUF3Ytb4BAFbGgKTw4aX8yXzjOU/J
TiblSbPAGiv/qJRWjfcKMJIibxuZ7o5CLGG7C7cGqq/K/fi84N1JySqxBUAjlH+SZc4atbxK15mB
8o45TTTk4LkemnAFEEHcaHh5eFFDhVTCOeGvpOFFgf5fPqEO3uxqbUvK1gWN0aJPQFkJ9LhwEUb5
pQ+LgytBHWlAIte9Ee90XYZX7L92oQiedEB2VKveLUOi/fGZQ5g1e63y5oC/XT6L0FjUTCVYhuSN
H/hk7EMjvxCJJnZmxUJZaEZmciSRBiaDlUhWFLUgWDnexekDbrIHR/9Dedwt1XAdN4Tq2zjtm2Ph
Co4qdFVXlWuYi4yjmmPuvpqbrtqpdremV3+net1ZN9vbBkXOjejBmES9XB1gE0ARhHxyRcAog9Y3
uOorY8AMlbhiGNH4uSKlneA3fYP8FFjEJXVqomWesfFkU+nsRVHAqfMWN/7zen3NN6mJ7fRYAfcB
iNQ52sSQfcrKerjEMjdFomHqoM7GHnFNOrIqP0vvnlhrCrCE/gylGc8BatIb0bykMtIa6gP7xo1Q
iVjmWzCBuqchzYpg0ySeD0ZWvhVp0tcrdOK4p3nqVqlY1JxZa2NyreoySoA1HeTXYcwn1GfgWbUw
OtBSUwwt2bAOLeh8eLr50fWJMPy1+iHf/E7dmJyAfXWFQPVSjffakn7o8yJ3vxQ3MfMvWOkAgtqI
eLBqJFqKnRWAXXF588PxXW8zi2Rx3XQ60SyUMCskZlGOl1mZgYjkQ0cuTY7j17xixAAlU7M/yMMA
nm6PPnJ8koqoO/RZdaE+aTleZ3qx1yWCToynTpdo3WH+PaHfA8BhozUygaVFEdrh5teEyxCSU3yd
dQyi7RC8jWhk1LtoiVoYtuU8bJfIAUPWkE7YA/MI7OMkm6wxZAb/aTSCNloOxthfitBZRZaVPFpN
mzyOUZw8Ngn+lyrjOrKmj4AGqW8Bhq6fyUauuj++hpMeHmaPftA53tk639EaNKCoHQnfoJ0282c1
OEOsGxRLzB+m4SdxCeNgYVYmGKLQ64CbU69BuVwELkKp87oWBinSjHRVjYsPbvHjnRsZdRnVZfa0
HVP9z79dgwzpKMIF0/WLk+Q9/h00VO5ZEytXWjqBS/BO5ln63We9OE1u3V9bUZ1NiWUqpDQ1DbZ2
YIdsQ2O2uU2sn1L8i4K60ui3aYY/5z7AL+zW80UTPGStgVK2CGQBGheyndc+oWDc32GfC+z3UKJ+
04AyH/0kwiTbhCN4gkEJ0SysurJ2AVWJABo621qAs1lqJAO2u3vIrRePTcCsdl3cfQ6x/Skv/Wat
6HCnekIP0jQ8kMoxmXvKcLFJEvHqFuZkb6y+w1lC8urS4DqOhyeCiwoC08Cmg2fVpkdd3bWTJVNs
1DvssSGSDoVR0TUfvOc8HvHCl3pS9TY4HyPX+ESus0oaS9QrLC1twGuxDVJ/IXwnfEiX5DBMU3zV
NJadE9asO8ssD15fnfUKv7dWkN0OYRI1mwGgsIs7gyH9jAAAvQxYXmtlJQOJoL95sSwz3NHC/uR1
N6t39rlxdP18r5ZfBtQvZ8sFhWOG5nOeMg+czJ33CJSkzYDe3wtJei7EQwheW6DSdMmShRGysL32
nfzdxvEee2OItjjoybwIwsnQdSCFrdKx3xS4+k/wpw3mJJ7pyYFCwJeAc4PrOeswGfD+tK3aOdAw
+TGwX4VwgD+LGemayv8LVV7T2lRu6FMCdrv0U2E0u4u9E8lFLaNi/3YpX898nOHzFOC4QQ2oRWqx
UcM4DkuQJvR7lpbonyZDUDh2sKO2HBc3m+WCtDZNyxbF2GZffIlG1CsXLUMzk2zenru1aUpDgyvG
JER+i7q4SYUjYnnGAb9e9ehCWdRoPgr41orQuIy3F6u/ev0EJCgdOMSt0KuvQV79ACKMcRV4Ul7H
PPyL1IbuuKuoH929U1rZ12Ed+Hq+RzULaidAKrMqm0LStNjWC4Dpz84g0qeg5saT1ZXHLqytlzRt
GChWATPreGX9OQAponAz48QzXz+ho1KfZ6TzUnNE4eM3ZTPDpl4HgWGAoqktrmb1grJo8O3IWsVQ
YDAtp11PAo8z0tGA880PS4zOtgIY1z7mA1gu7AinTgxoIAE9jJKnYpxdwEsEQ/rh+BsXpaJZYrD4
3MTD+8q00ojeclEBxAQAC50ceoml4BDqAsnz1B2bv5pG0ktSJ28v6TnIU8WQrkCuUnI+X+fYCMDT
KCkp15bZAPdV2NittAHaG0z8xQDjnbvVJQ2AVwAEZnIxpJ+L/MsaJ0VzrcmaRYBl5MZzUXf6sM7L
A23YAQsz4VJV5Nu8m273+jGIBrdi1KfFvNG/2d7TlNyHqljowfSoAaEC3JTA/tW8APzE5rglEGBS
MXSNb6pEtCsSydBm6bceF19r3vJ4PVhlu+nTwngBxt3B5E3+LRsHpNeEZz3mcRLu/98eAJkpl7Zu
iK2d2saRBtHG5jz717pesGck/eubUCPUvtmarwMOl713Tf3aYIVj/BdzGKYvfAjtNbikrWPkGz/m
FtkgdNhhrGUXsgmgQpyl3JMa0PaFnyHnuMqZ0FVwEi2ozqG68wBy9q3OGhnqdaK22PaxPgFvRJuu
HHAo2zZy3EUnRTKAbqO4Ap2ChEiryxAVGMiqFnGQ7IA2/glZwWfzA018cEoXpR4aetw/dDSLRxuJ
P1NzAOP+E3qcZn3RLUtQOZ3BnQVgaK8OgCOZsetAogjjhdWgcJ2JuDxNgCA+FU5XIiMQr1KpIj3K
kIpsdTPFMctb6CClXAVdABO5JlWqAbTJNRqwNQwoBIwBdNhLSO95Jh/9N6I01FkYr7zW9mfnshEA
NSRvpy4TVAn8ukQjRdL5ugnI2l4uObh2ACI6Ob3R1rSUCtBzoGq8gxS5IbA76W5vvnf8W/hkdU94
d7Wo7gS1EhvoVAvr5e+cx8Zc+n1Wv7YJMhNBa7wEme2Oq5KxeJNH4QhkoYof72gomlSge7UAZTF6
hpxgMcvkKWp0gm+Q+xHg1tX5wXSz70HOw2cU4Hc7ndvGtvXj/PMQll+SKMm/oa/+O5vCv3dAiwHQ
hjNnW4TDdnB69ODYRhKf2sFEk42cRZGforToQyal3oDPNfWsfn1nmFgXAx4WA/lNtCLJQ4rzBSqH
t0Pb9rsh9g/+qONurgZT8pzSn2VK7M/Ze8rma7XeWUuaIlkAvAWaztUB81RmgDpd1hTMYUOH+o7R
0ENsUT4C5mlvdMauz0Nsf6J+eAYeInA5QEoPUnlgT7ZiAMl5aq/J6E619RBYzpaMUQz/IrXBXYvf
+QPpisDw9mXrW7g6gdXFlsus4vXNmTpMcBIXLipOTnjgGiC+8ePP8bAhbgES+nJDvAM/LbrEcP8p
kMUVwFooGDgXvaJDwxKq+zBWnmEBJhxZmCgAmAq1OVGDU4ar42Q/DG26LoUVLgz0AIEIDiS+1UJ4
z4NAHsxB28zCkfjcJHKJEN7zGHk2aaWh+5gpA/kFfQZQ8X8dQuszO943RTmgwjPir4mf4kK2KS8M
qddL66NwATAlhX2UBoCEImVeg+5yNo84VB4zGFIwO2yrIEoXHpBmj1b2g9pcVdfrjByk0IZ+ut2A
C5GRwgh/iERcDgxyNctbVtg6ne+LNXrBzxrf/y49pElb7d0knVRwhPzY2UsOlHMCOeA30SUATJU4
GQrSoki6taNb+V6pFMpFkJmypavkA3hvfgkjXRM4+lIPLBvAcPU4xRJRoXkUEibS6qu3sUeFr4d7
7njpRu2tmIj+zeDCBesUfh+WH851AYhKEI40Kr4yU/YYZujyYuZ+CACuzLu+/MO0fsS9F//JBdim
TVZ7xx4FL9deR+1wabXxn2MYfY2BufBs465+HzzWzdCjMgu8Y3mXJFcTF8YZnjTPpNKE8ZdTtiBb
kaoObVmbEckCFBRC1ACmrPzJg/X2jX+r6eHGCVEV5oNH6TjWvF17U/QyDl5zalNDfxJeW5xYnr6W
TsDzZW9VzjJEUcrWiGLjKQb+whNyEmQbbQbYKNlpT5E0ABL9xXKDaVn69c6T3U8gkjaONFOiziN0
DdqGs74zKFE5jywrDzEYnKgSHPcgHJnST4npgRjjp9QU1VSi9ET+WUTVkrA0qaRD1XUkkb1wLYBr
q4oS5RY11mJoM12SDXCQPADBW4jgYZCDCSAFQB9rB1fCJpB+wv3vMTS1I6mUvo70EBxs/bgiXcBd
fStAFDo9pnpgHtAv5q2ZkekHH3hs18kM7UUn3Pxb6MbbRi/bs9/jkT3TLIDnuFuFLlhgiSyBuBR+
R61AVuXCC0MsuxTVYwoVKCIYIJI7Gz9pXK5L2CVT81Z9a4Jf94OuVKECKd2MHKRkP3Hf4xRAEM2A
kSvrCAd97zROco2CbiMSfXjG1fjwLADHJJGZw/0kda6PinMndcVitkodm7qtDSLZB1LlJgrdsR+a
1iRmXePgMdxUuy7GBXUb6k80DEHTbcAZN666uNTzZWHUlwodjuehrI2n3raAMG037CaiDsx8aQDR
akcL4CAVP8o1uSOMZevrXyN/NFdebGlHFo7p1ZlydzGiTeJPLYyRrrPbL1qeYMMgKrYDJL3xOSm7
KzmABlAsYr22r4Ud9Mc2E9G60P34zxaNtnIFWppPLFhNbS/w7/SnljF2nZ8tUfD2txIL3uqsY1fe
x3hGIc6wuj99oDVs2gpsmoBwLXETJTdFJNPg8nDyTwBVuYjcsbakq/uOSjibdRvaxUs2fiKO78iK
xSF2LQZwlYC/ep6XLfvCa08TGOVfbP/Gizk+vHrGX80Y3WHKq6s+kxpVt/xQ2XEye4kifffKA7AX
eXq+mQwxgAKZoV29nuLn0LTMS9Xzg+5FWbyqJbI9jp50CJ2PrYOe863eZ2/qiHp/0CUXEZU3LnR2
BZk29ndadIol4QXyM7jDyB5IqCT7hVGBqBUpVuDTSQdl0KsWXWa469imXmZ4izCpFwnaHnmJ0hlj
WKva4LvyX4E+XrS4T1/vSogpIEWXJj4qQfMayV6eBwCknCKgSwPReHG31o27JuIlLtncA8WptZGI
KVZohsN2NKvGhRP17AowMR/p675ectdO3kB39NKKvHoOc7BsFYZroJwB+pSX22TwnS8+Si12JjB5
NhmYsd9Ev/TFoP8B5D1n0+letQMNkfWCW5IV2cEIyNYaLokPQ9Gkn0a/e6L17CgHeOyQ5+eisd2r
NmrY78gPMvUWPc6Rw65onj0U+QCQJ4HEtVNV/DXvWncNxFG2C+xUvHq1fjRFWD3XnT09oC8a+e3Y
enfjzch2JP7qpmfOo93kK+wBNriUdD71U1xdcGHQzxz2LET+NBqLaE+/ojbcQCtqoAh3KFc2s7Rn
t2i+xIVw3ioP5MqBnVkPYzvmZx7gUUoGJ852XdMlL34tgm0OTPMtB9DsSzTZa3JIKpaiB7ISJwCr
tFe7RAKZ89R5Q5XvG0OD9bNpJe2hdZFOJ72LVkQU57xFueauK6fy9p1da8/O1H0JkWiPC7zNJzDR
PXW2mJaVj7J09kFwz9P0qI/gQCBVV8T9pcIDKUlM8GgUDZLhA36+yxT0xykS91ggB4HxzQK4Jft3
FqDlw65rL8zONq3EoGYd9tW5z4+oSi/PvVSRnkQakhrtoJ03lUulo5ny4yJrTpMO7t5m5YfheFCb
TFCte+WK9ps0fLh4xK3qEtuq2p1++OAebzqUdvxXlLq4tv3YiNOWnBGnD+3JaQ9OZiXSbPZRO/go
C9ly8KZ4pRwpznZD0G7N+R9TA6SBV6BfOPLbeh3LjhpbdtQkcuZIg6eBcYoMpCOrMoyywYZ0yoAi
jveIiHmy1DNJcSpr7RKFf9QgZFqpt0xAd3hItca/Nm2K7lZ5p2ROuOEZNeM1LeNg/TuP2G22FRph
Xy3NRQcz05pVGNrmFhww+7FNBUiGh1BbpX7srWPgaObYE1er3PPja1OnxtNQFmzP2xp1I+SNUsga
tTx9eYh6W3+KtGS6yLUiXiCPVRXtxpeXteo6d77TTUxrY0y4uQ4/rF7cAdFIOXKnuLg96t1I5dtj
siwmXIi6NlL0TJKV0szGL0+HjJFSg7gBFR1tnvNVj932ckIHkUC25GcYItBBhxyTpDQFpTLaack4
TM17RCMtZCaDm4vX9+MD9u3GCj8P+0IISai5sVaxo6UrHI9/wiYRJBKyLw0DhjC5zZhKqXT2nTRb
kfImAs7cCbPZ2RhZcnlviM7rfdea/RYncGzcEnH1czv4qxvfPD9yZJHxsEa39fQdaE9vjm9orw0a
n5d5N0afImzzQC/uigcnYzhE9JWDfu+0PeigctgJs0IbRN746yEth41T50iepgboQySHCICs/H2l
hWulIj0Nk+1N3eJG7gaBl2h+VipCXqbYWEdbGCreJrSUo8o+ynR2wTfPPvdaCrYoZ3ydtKTde3bj
rvqpGV91oD0DBjoRZx28Q5/9CalW6ZZ7DliIEh80EVo+vZZ+gBZEzW5wf4dOt33oluGyBOrCOSlR
JKszPOz61gAqFWp//axI96HeoK2DXGjQkgiX/3VqLVu3tYctxQFfUz7cXX0Vj+altIMvdYznvd/j
rWnKXuZM4NlKoiE7nZVI1lI6h9JZl853sWSN03QFzBZkcisP8A/zGKPq5ed8dMuPeQ72Dlc3UQsT
9MaRBkte/SpR6W7jSPsRPH/G/7KTU9LgyMPj9BgXkXU2pgH3h3oUbwMDACjYFUFJgy8hcDMUR3bG
rFBaKrlIK5CaZEjeg8r3N5Hd6OHuE53meFn+XJJKOnIcvjmq60Hb7gDyjD5GuaCbmK0jG20/oxOW
Sw/oecgqgLkjq+LhIZHD2CObH0TAMCYDDej4GR6KFCjiceX3u7sIxpPXBK/9/V1AhNS4X+BgrNag
mTY2m5Dx8URSmyCxuWBeunBxJXBRvoVpoEIIFTgdk6j5csAdGSB6sZ+dRdKFWS5xeqWSzDfe2MB1
HujoP9iyIj0oQCCJ3CGRZ5GhN4PnfoibE6nQfZ2sAhYBn6ZxvbVlI5kEUJ7yjLwIHqY0VYPR61sj
08qDUtHMk8/gWZfot6uQIZDWtNgx3OE8BeGAv32tQUZYHuxwfhn2eY69DOg0QcYTBMPKQDvnlc5+
Oi7v127sgR0AJK7PthEVD7kI9vHQg232bim9qof9UJrBopvw55GnprvN23CHGqD4GSSL8bPdubjG
AV/PtrZdlPu3OXvINH/24NFXdMK5GbCnwhBAfhU4w0B+EwK3SXdROl/q4YnkIsPPrw+iYU2iCYZU
bUNmjk3wCle79ZJEv4gR6MlAFe2V0zfb1pqdKkmkYsbANPHTS8tyi5cpilPyTk+2o4euHF7G2lyu
2EZgzSrH7JV1Gd4VQ2bZF5z57IsT5H+hoKzdkaT0+TCxPf4avupGa19MOYTghT1HtZd/Kb3+S4qk
F8qAFhNxY5a+9bnBzuA17DSxNE3GHwGcEeB/LhTHPnFGcAUU2qZB5CPajHHe5aX1WkztlymOa7nO
0EzuV6GZz3SlgHqEl9oeww1JalDMjqSrgsKdKSLvXOouuI93UZ3aA1KVjnIuEk/jYj7uNYm2KBqU
lpBFHQFxSectQxDBSBqO9sG0UQ7p4F5MMauhOdU4gZp4m5uArNCa3N/OtBAc/fERWFpXgFgfPrk8
Nc5Jzl/1koXdEm+QzC0+EZsEqjuA+FJWZ4oLhPX7ZQZfckk1Qbb30nbcMSMWW+Sems9m34A/NEXe
QEt+GKntPs8O7oDXiIsrPt1KtkbQfCOed4/KQ4gUntjeaSDLhx+pWhSHrUTeOHgb1GUdg3Ijsa+W
HAqD/7ABwLMfPcu6kj7sS39VMaGtlI6XeGUGFn6yuDzQwoWeh/rVRx8zgkbPhsbujJuFfAc4mxN2
EGCGNoW37gQLDqPp+AeaNb8RlQv5AYLyPUKFlUm7aGJL3ytfb2xekLetNziO6yi2/fUjlB99ohJp
dvctKPbObwIB3MIamnLpSoDFrkUWKy98d2NLEbxp4zyQlXTKBT8z4N00EhFQOTIOvExagULaTrR7
/GBBRjL5Yse1iu/1xkF9SdAN6zbQQWRnYxdjWVn8p5eYu96LQF1rB6i38w3nG6iTwds0edbnGt90
FWSBdqGVAB3K99mQgKoiKIa1ieK3SxBn+Y6e/G4YJCj+Fp/pyU9DafNq45Rhs5oZFD1ZygyacpSk
OfGYLqfYWlgaK6/kbbVFqhYwEsCtacAZdjQAXLkd6O/wPx0XfDyvCF6DhhvAk6jy/jD7zLukWmQ8
gbq9r634mYYKx8C1k9jmOkE50zP2oO1DVbyVReZiN4p9z6oLgSo/y9wBKPsEuKYDeENhB3bigqdu
+OAzpj1yD9/C7wT6/uvwMenN8NEvwb1bWMjKkEiGQORilbVOsKYou/GSB/RI6ijJQ941PoWBlx1x
HD5ZpdM+tFP/PpS+k62DPN1EfWmcvNrnqyFI/LdpfGzHOv8WAOgd37joL4EdgobBxHfPY9QGGl5W
bybPx2PeDXBADb3GXaryNcCLIZdMNWk0FCjMCARv9rUYrXcDuG3zuRLOHLmxwY/ji16b2EeY3hH9
HrLQK+u8o4svNewLF6jUJNvgHlnx3miXZYtK5GFAW6cX/lFZKe48hKwjJJo+mjWgWd0Dx+wcZcl3
ECs3n+shbDaa4D6uyytg6Y11tnK9aPyjyIaNloTud+nq2G49u7KhFKgRS5wDMlvDZUyASeAC+PWl
mvR0G6S82GTCtF5EgBsUIcrkTFb8NPMicL+ooFR3yqsQVYxGZAm4B9y5oFr0ZjcccQ90yoGoiYr9
D10n4fpm+dZ/nk9AMDjGOTjxLL9xTiP+xpYsEfm3Ov3scd98MwW27CUrptOYGNMlAybWsgZM/UZP
Y8AVy5xQICHNnaHElyA5lNkimoFeFATgkzEtlcGnjJKSaXa/RFVHfGOI+hv+VWI0pQNGRw2kCyQI
btRm/grv4HcrGRKdPcZDF+8MP+FI+/cOkjpAJDn1vALlVI2qA9Jh3/RuoJkgb5qWHG+V3EnBOD4w
AIXVBfKXkjkeOZLmUVaizjpb8ssrHbbGyb4zXKSzlA+ZSz/XLk4RoaopnJ6B2cQ31RgisZmmyVmr
/RqMTRr7krjJj0b2nGjmp8HW2u8VetAWqMXizyDk4RtzKopjmiKvjNr+z6Y2tmeOxJ/6allczCr1
zUhVuf4+wLbt8s9//Of/+e9v039FP8prmfGoLP5R9PkVP96u/Z9/Grr/z39Us37//X/+iVJG8PLY
gefjvxYowG1p//b2xIpIuv9HnDVNUXSldclR+bolqB2C1TGsbKMb6HFUKkLeUeKMvsPA04Jn+cZL
OzYD8pDHHdjPEAQAeDVsE9V9YXpyXOAcMGQWl3idpifcMePHTFOQOKSoC4MPiTSA6iJd9qn+yLht
L0vkK9/AUb7EP7/7nYM/aJFXWvVJQw5qo7dOdjBz3j1Ydopnggn4N6L+0Rzc7uOsF+1mRj2ScbKM
dhllL5U8M/BhJxMuIpfFOyLH4+FaBKv5/ZdEafJ/Ofuu5sZxrdtfxCqCYHwllaNj2+4XVvf0HOZM
MP36u7DpMTWaOX2+ui8shA1ItiQSwF5hUyqqCs+IEoBEqteyPpqZ0a8AllZOCW5uIF0+5ratPUYh
rNDr0bpSjWfRcO1a4VkBEgZeB0m3I2jjL0s87xNjB59FUL4pJGvCbJOZfrGiCegCj6F4pQ1Ds2m+
XkeFobmrhVawn6eOcv0JImfpiaZWmR5deieCQpUTPlN+oauKS4qV7JlqcakyuP0gdWH5feH9/ptm
qf/4ogFdagMvYDq6xTRu/v2LVqdGMCaBM11USwuO5KNk1kMZzuZLs7tSAXZfFOF4Ze6G88wRSrq5
mOthx4pw9fcYdSr9ZgNOJu5uJGGo4vG6b8c2cP1Ryx5I0ZA6knb4A9JhfI90AeyaxoitR3ypNkrg
ZvFo/czlg0xr9fIcwrr+7DCO9wLgJeCNxmbW+DZCEV3Mal8MoGRtAw5luqCx9VUL9fANh64R2F5V
rHiUbYIqKCDplFqq9RSOomN2NVOkWeYa9ISnbR2k1QnGodWl1QAWpM2c3L0VPK88mIy28/btK0Id
WVZ4adigV48+ewPj++8/Kvz07z8rGPzgZsAB+HCgPGrJ/pubQtcpQ5Hp9nABLNP3hsk+WY6mPGtV
Y58mWy+9sgvYBzah3AV1t7wInpRPpqa8UrsfKvF6Kvi0xymh9h4qB70X7AOUvn43Rpq/pigT20+z
Sq11IJp2p6dlc82BO1nLRKtH1diZmmsoLyLhtx0lmHlnMSGDXLPYi+UT14fz3ToPymA3xiV/6yPo
EjoA2+SNWb6qAlqNMmqsBwVeMRjki+mdBU0LanAC+JSK+85K4bXj0ZK3cGycwIZOtmqYffKZ2n8I
ofheY/X8Gtl1uIfjHP792M0+MFaBO1ZN0/cijPalvPkXuXHSx3wdKyH6e7t5cswwcQu7ZQeqMmfU
r0PW4WAUeHSvtrNgCzKLD0unUtkrsYUT80h7H0s//ikL0ONNfkYo9LJFFqjlqytXpyUGXVuWp9WR
dovLhfaNOImwVnDuKTzq4LjVbH7/7dEt/f7bw00TCAXYKHANTxV65Nx8e0YtsZIgNOKLAsSdV5m2
fja0ET8pB97LLWe/BklIoibqpHaq5rGaHXmoru/aqUqXsO/alSUKZZ733+JaluwHFYySQr7yMpRe
YRxgEmQl7O2und6DldvdIS6DrSFi+8DlRc2QGwPzx7QOgzKgSF1zkVqpTiVoTNiHpe0+hqZbuqkE
suEuALt3l/bhM35O2ubz9f7rVDdvYpnrbur7V6ZAenfz7BS+vO8MArOZfO2l/SZueZVlmqVtUKJX
s2ubjY+P7uAkCQzhqEiXGN5JB2zv1MPSRqW7NmTXBygqyCnoclOnKea6VUVQaGpxDPVvc/xbG70M
wIBYpd91hxCpcyulzjfMAb6BFf6fwNwhHelM39q0hh6FXvZnc5isA+CY8PSzlOgZaQDoJAIx8Ie0
Tklb3f+TlewHdFOnb6bd/zVILlKqcug2bWmdsYZPoUXK0tyz8mYC/wUHdkquhJekN86M7uej7C1E
8tmbdWVEvcgUh880YBLh7XiKiDBeRUJu09tJtBkAqzhZGk+9ooN0dh3hKT5oCey3mNBehOCAHJXV
B9aH0Tbh4Gz3o1V+aLm5MwfGXmj4aAPbYMiwZbiDv5mGI4sVwmQZ+7oZaMcU1VnBVBx/6xfGbsbc
UY/NtE1l5WLV6UX6rjbdxWo08xcSrY9MSfo3HcI86z7XW2hK5/Yp4zxcZ42WvjtDu4RWMSwr2tB+
tatSvziNBUGeFrqfspZaPofQ0oTDQnNkqgdQfLWmOOqhC+hj4KRjxF37BK9xTx3raa31wOIrY9DO
Wa4lc7YkuHrTwIo0w6JEJsnm/BnFdRxIPOHHn2NpxF1yTI7FEwYGHEq4JavAJFNAnKRih/Ra6zIj
WDdtFB+orSgdUN+oo7QmZY/nhglvlskpAbyRjOLKqNiBSoasUmnpEJJ/3BH/mIoUrRNtmIJApQaD
eBkpqrR0R6cBwNqZuo2VtX8YctVVsf7zMnURXJWoruKMr3aFNL9c+ociBbIhAz4mlwwKujSSGlET
34LqAyBrruar5jqR8JUlEAxCZR/g4H3+i+mPj2wsbkzcOGavxEz+Q+Z/Gos/e+g/BTwK8+JWosI6
URzzNv28VL4DZemlTt2jJsGq1Eh1mLtoaywEI3fu+f+ZY57NbOpNrKg8OdtZmeLYGEK0iuM4Dzgr
7Q8M69P1yADmAFJjSwBqiqjwW3nQbMjxUIQKAU23rPNsBWSAcYLk6r53OrGnGl0c2b5UQSYUhyqo
gXMFU7DUgwL8EHVYj1xUlUtaJ2YkxuNcp2JYGXm5oSJdMuS51argG4jHimJPbTQblSK/lJBxObsB
cV8cs5rtKW+wKY8bYGUeqWd5HRqDY+oaAL9eib26Z8WeYJYjJAT2lQUPcUJpUlu/aQxffaayoWJ3
R+G2FDgHB+o2PGi6xjP9tPQgG+2Ymiu67tfEOF4J6/UtURSjCfJjVGUS6cwbPVu3sneSVerV4rTY
EoNxzPwM2uTab8YuwTTWNrRDEaS2W4Pme0zk90zHiTzco5HFB+NHtqrllCM1Bh6iR/UU7ErwuWQX
XWIt69Z9YCBJKCOprc+jINlQnSZdouchft+tfr80Yyq7X5rpNliAmmbCt5E53JRLt5ulmaWGiolj
Ce0M+Fbc7u0PNX7nVuUt6NI7UOoCNv2vIcgNK3s5SajhV9v68A72uyvOlopzp6Yt+M+2c0qc/jET
Q/tETUIri7UhGrGmKnX8y6DcHx8pgC6NHGTJQctEX4N6vatcLNjTedtX6lCfK1L7J+3/MjhJQDZ9
CkMX9+FqT41Mw00/HroO5LjMVoL1P2w88LRxcL889GTqQXD4nJDwVNTgq7ax9LjEAy1Hvi6xf+ml
hRVBMb4VAWQUNGiCPHKIfG+SQASnBpqE8Mds9W08cePaYe8OECszX4NhrJGC6+2fwoS4NA6RAyDs
bdfptw52GEfQBGHQuuQi0zhxVnqDHWJYGMHgLgnKud5qyPnKgRHMt3//BXL+sTHUbVM3bdVUmQXu
i3Z3WhT7RVvhp9udAweiPwEHw9etpgqc1yL1OA9QVaoMLtSWnUP2C4wTKH2XMFJLM31FjXRR8MtU
cbw0+SsYtzaeXzC+tgw+YZEEHT+XElixgIayyKfJoypsX4EZkheKXjrwT2ivFLJ0UByNWKYKpXWX
Whr5d78pkPQEE+W5jxTYK9sRjMZMEwQqkLI8XzXAP8veoYhQ7gyk7bxGHr+KL8sUKlEbeCbJ1lSK
Z7JSWdr/LfYmJPW1Tdd3kxuPY+SNTaaeSlO3vzX8T1Pi/lJ4kx5yCxm7drSGd4qqw149gYjjfDPy
P3UZVY2AzAUGEnIUha2YlDXFXBSFuah5iaJBNBeD1tbp998M07i7s0BZQjdsbBMsMGJ0VZPHPzd3
FhwxdsxIgTuqhzyckLkEFhbuBSXctpj+Gn+VijH8bFtK/zWu0PUWwm5+95j7LzVX0o8pAzbWiTpt
k0z9+N2uXguItn4w2Rzh2GmjhLw6d0kOZcUi8OF3YCsns9Tbb3qnIkUCcK7fhdGBjXqziiWiV6vt
n3ZkaMk5VavxakxY6HqBD+sZSwnqc5DBKM5hgj/40IK8dOD24MQBL+0UJQThIBL5IACYvOmgEdDE
/xwx6pAWohFAN2QwIUbHBPbtPMKH3+T3NI4xFbYZv/9MmH7/oTCk703GmaVbNmdYc//9Q9Eg4ilC
RxdnfWpsb5Jq53QJYwabRxO6RUsblbJx8CCLE1/CwYf1B8UxrDxu4rArzh6sesQhYRNfhB0F+17o
jVuUafaM+y9BHwjSYON0w4u02NxSG/gS6snq4u8zGmIy6zcFn+mJYlsGWaQUP8kVxdZ5VT3npzmy
DwPHE3XN53kElt2nJm4/7ASgVm+MsnfbgpI3zaMKbdpWWqtAeciqVwU+5n0DCXuAzZmzHy0l+Yaz
r21RaeP3XoS37SUoa9TulPltu4yP1WT67qfjh2I0z62hXyAH0D7hbMB/sFnxFuEI791srGIrFSE3
KWurdx7o50+gWsx1QPmCXwWENM6EhZK1KQj8MwGlvvqMqdVev2oEk/qqfY2DrOPNLDTn1zgoYPhn
quVBPL9ClgBsGwQAFsup/tvgFOG/e3v0Zr/eAkV+vb3JbrwhFyDppZahhm6llRZMfG3lqnR9Bnds
o3wOsNPFcWpbPueq+dm29C4lilO6hv+P+5Nzf/wsEx22YVkMjy8cSRl3PwXRgzARZH16Li2w+Fjb
YetFWcE5VQg5ua2mtxPMKf7KGXKnAnLBGE7KVCMrBEaQByEz80VRguSMX9afQWwYL/po+4+tOaws
lpovjryAag+flDF7ogDHqv6IVbM6z7UBQgCdaIs9hSIdDZxpyIINVZmWjGtN7z+gHZO6UJjkjyIX
/LFummw7hAqgzrKNLm1YOauktsR6aVOEn3hjaFlbwzA+4wC7/qUJxzgIbuHwHzDjbeoH5YVGZU2e
PRZYmspXoRacjlZnAGmPywy8S4PD8o4SwwgBGwnyw6SCnls0jfEA+mMvz69jZCjy6ccogKls/PTN
iaNoV3dRsa1KVXtPfdWjADiXa6vBABNkwPHXE7fxtaEOmtKyPUUJkRxwcz+19v/jrsjv74oa00xV
1XSu6zr4Gurdo6rqomCAMZZyCg0o3C/EHgOZVwP5t9lEfGlfCD53bbBMb1e2HYBWBGahG2bBdCOx
uxCswgKGEaqjj3Pv0kE6vloGmwoau3RwAKOYSz1GlLag5jYPLaHJCxVotCQGfq2RRR2I442jB6NL
3QoOfpMtFWEBvve1IDjgvXUH1cEaLSuU8r2ELpdXREa+KUR3KXDr/hUY9V1Bdg1x2fyapvaua0DL
JLv+FoM8VepyY6h29dp0qvJKEro2reaqFbXMFWqv1wxbp+vfWoAijN1GlWCSwmm9XMoRZFJ/jC75
ZLJTDPWplhTGcFYOtZjE0n5WhWLtbuLkMAvA83XHQuFNNhDirK7Zuo9ATOPjftEWispStC5JVpHW
0HKRjNupLzedxHD4ZR0+Gz08DrHkBvRY1uAisvNx9oZfsjBBEYZbdprCXrIHr6J2qUiXXDZSybYn
CJHEwlzfd3Tj8++/4Ca/W4ppzMINzjDBJmScG/fZG7OZoLBoAaCRBwUWMxAZeO0L/b2MNbPxnuAM
lr5E0Kl6ETkDv9mIjWPLRfaSxCUQqHFlQIMGVVWBSwhwsRlAaCbILsKRKqUtDnriVHUA0UmqLSXW
6FJEZnIKq/hIeytKvVG7WhZ7kEuS4VFNY39rREJpSylvtA6VX0OL2xLufj8CI0bKHYhwkEm/qtSL
Q5Qf7VfiPvkrYs7RUwSUoR8j7MPn3Bi0mhgQs0jzUTbN5jk79U76NtA5bMcFgxNc99kbtwM7CfRW
DmhQv/8UkO34x8fg4DftaIw5DJrU/0h4mtzASlnD6VWX6BOooVCLn7wg6ZoQWpVqBdZUYAx/VCPW
gjWOOZ61NFtDPxdWS4CFPStlyLE9Fh0yYhWWLhGb1oUT2E9xDh2DIbc4bCMa+ykple6UYDEFSdIu
9yaniuFQ6Wg7Cs5VSEFCfWnXJdWQe3U3ZqsyD/zN5KvWU5lyYwP4vKX+mKJcfdSnrt1AlFDspsjH
DgOCJg1yyt/DsGw3XAzIVtT9+A5+n5ti3zy3L/Epzt2W9r/H0zy5SH71NkxNiGOswv95q+O0zjOI
X7zUqTvPoKJodJoPb+WhPAUxLsaYw+RrMnGJlX5fFOmWmqhzCdNS3DSBwkecFoFQbws7ORa9oQJh
igsHwekiCvWlrItu36dxuTVyjqODIJiw30jV5mRTcWjTeCvG+sdche/WYzFVwWZMYbfgKjjlOeST
ox6whUNJd9BI9ZviTehcvAmYh8kJlqnmodQTNgKmOxWQrGXFjlEkProx5Js2bqGtpY0KrtQDgCo7
3tTncDmGSjWHdEaPG9d6rtLweRKYxkIqrXR//9V3HJnLvwWVmBpnjmpbOCcwmGmbd8cEraF2PTeL
8TymQPdoMOLGOVlkF0e6jElawpEKl7QFasil4sjEesjhp0QhSibKowmPp89xN/U5Wo6myKXa+H67
0X0ldDOpvxkhr7surKq4xgMrrlRqLVj1FaGfru46JmjfbcISO2jqSOTTiUoQMARQFltxHK/+NVUq
5wtHPzrEfHheZqcIBz63p5xPm5s55EgTG7WLyLZLOE1DY+o+9zJIp8MhO2HHOB+GS1VmEbJOBe6K
ZgbMlmxLtSbVXKyQKwC4AUnLGNJQRTbyX4MRuXWs6zBdyp/VvjPfSwMIGdiTDA9DD9pFAyvANQv8
I/K9DV/VdfE97nvwuU1827f/UkWGZdzBbRWrEABPPGWE+1SYlWw7OJqKtYypQk1Tsr7NtodoPSwW
t4JrEPTBDhegs+scAeUQthXlpLrZ4COWBnyNmmwxbVvIkV2mWX6A8z8sYrDBsAFHQSPLVwQmgv40
TtEIb0T1pXuGKqVcmBsFOwDhQhNzgoAp5FAhMeMUK5t4cfMo26qOJZKjH03WOZ4GjO/Z0gDfQgaq
XnXRNPwU2oqwykIGqDIAjr3+nsWBfSTEJ2wmrQ2YGrgBDxLZtWBBZ4DoBN9TANmRMZZAWrrcBIZf
3YuJG3QyMU+sp6DHwzTNy2W+IwjCNyWcYAlANX1Ck7wISgzNISBj7rQgvToDt57SOo9gUQNSw5jj
ITCMabUeqn5aj31sP1GINr1xPCrcyNB33ODGs2/ryqopQKCooOTzHCLZeerL5jsEtOAkmndIfeaR
WMWVaWIXD8JelEJ8D5IM02EwuwdqCh34CrllZrUH3WGPOHKZkMezoBoXC+dpGUWlUdgxtMOSl7t2
0cBTBPS/15spITYAskdrf6MXLclAq8YNZy/S/J3a5knk+4JRUbdXE/3DCAOoSTUNIDo6q350kj24
hAFJnO5t3f/pVE6wTWFc4Boyo9dIPhvcFMCbU3wAjhTTu2unCGpLojH3OgcajhZR46gxlHS7jsEi
U46l4JveebDZfo6jYBoGqJTlQWAvB1c4goRCk//kgQEziUyor23YDSukdZRrP4hhO3QxfIwL7Jcg
LVZtY2RAH4ZgaFZ66wffKruH9Vdesp+pqe0gAhSFrqhiN0l75U8n5+9JHznvYz7Unplk1QVESMg2
QmW68LV6L0b+RorRdFmoG6OTbVSkCU7U3jU+lH1riI55St7W64W5MXfrot5bvvE2xy3zyVly0X3O
YiSbstpSTlvFyRcYpJY/Vy3Ddi4TsL3UqVOavDJvI8w69y9BIvZLXlz5iqC2v89RS1pMqZW/DDiJ
YJ+cHIH/xTE80M5qwsG8y6x0biMYtNUNcIuHwYurd6MNkUypW9lzbQ3GTHpQ7IydnDaFeOXc7Uvh
StmdDdDOSqEQrlrZmTXSDjvJtOjIY5w1kPtIVsP/M27ME9FZCx9Ohr0SxVj6gApLF+qINYiYhwES
9FPf4xD8kxX7V2NBvwEth0a+FFKd1VOXPUuv+m+8GcFfXZR7/xLpxYmGk9tv0WDU25txsxbriIFM
DpyjAe3NXBjPQe6li8KnNoEqYxXmL0JerIq9hbE2nDmWOi+tjkN9Re3BmuFt/lKzNDuorIUkhIxt
UxE+VW0EiCc6acDfhysRqBRRAHi+1qdrH6JDO2EP4zvUkjapGNQXX6jNBU+BFrJcaGcyzJZhvaw2
tbGJnER9AaPay3jan6C9CQEBVRnfsd9MpaqcswvTZJ4xljOWpv85I7XTC1OYkgFtlUIDFkcx3Usc
hZJiXr4xxQjOCXamrm4F5ZsW+PXWEp25pqpV8c7zY2BEqGonzhmqOdojzVFkwYqaRyOGYoOcQ/ua
Iyqw1aoVc1WlhQK+D3a5tN8VBRQ78NCfm5Z2HPpwj/mgSlPbvAceMsDXDCN9m6sTDOArs4f+Mk65
riXfZ77RXfLaUmE/HAwXO5m0Q6AKnEUqpplexxbfZZA7h63WAGmwSos+Blm7C9ZYV8CVJRTQ5Ous
4EoXDRznXdkoqVtlYeGv7GzEf1LbdXb/GeE0GYjWeWL+gPpbsJ+rNBbWamwFbBAesjK6i7JwnjRW
RL/vcJOnsKWdqlP7n0SPdWBk4GNZg7uxhfESliMBjMj34LK+dKDeXXwlKS5zhxN3pddpNpLWwBDf
WJcbAKn4ooTiIYGL7+zMZ+ty6qKBX9FU05rqWNu+fXDWHIqwN/R1+nl+tuLh1VwH+tU6kFDuy+vM
TafftbmC6xy0XSPjNWgKZVW3JsDugK6PoRs1ugCAZuA7m0XiPOYyI6ogWUmbZx6LzjNB/d4klMHM
WTPHLJtsCA9OW2z2YScgMfSJhNnfCeEXdn+EGFK9X5TvqdQCsiT5GgfI5T6CRTa+FOAfPsUigXkX
ap0wxpfeiM9+mvRXajJbLfDUoQ6AMUGnD3ToGks1c029U1wjT9nmv0ojKSB3k3QfTTdirW2owbEo
hPOtMwqvNcbuIy4UZ9sic7yhsNgOTrgnBy+JKdIzEuPJHKY4TeQNbVciq+Sbz0kOTcscX+BStaxD
ksbiKajYazeqkGgCN+tJxWHI2VKtU4qbzlMuL0pVqeuiM6L10qZpzZMWGMaJIlIb7JEc/sfAfh57
TTVeB0ttX2z2QZUOkoLPIQgDVDPwmTwDUwrV9NB8jULmPwHXtZoj7aZ7wh0Jv2zffEH2qUqg7RGB
g1AqEVJidpFD5FwD05tyV4mKRG2AW9i1tZTpOmYwyfALbr9iV/G6SDwUQYKnEYmN9RZUu/0dyUHA
kaDFopdVfAtgxORChfIBOff8W1ywGEfZwKjCiFh5Mto2cQl3kvjmAwfA8lsANbc5ohzT4Llqq/9z
hHwV34Arnpao5XoEdc2F8rMK0+4GNkNdCxmgcOg3RjIEYCviIb5CsmJcd+EQP+hhBmpiaMcPYj80
rXKlVroUucPXqoZF9+dEMn6M4YgaVRBnl7U5LvaNrQItYlfg11Osx9j8SEUaHmjaOc6Mi0PPzLc5
ooxS7ma9AisJsHE/32Jfd5AblRNAWuTzLc515VCISLku0wG3wNf1oCIBRQMUs90W8k1p6RCsgs6q
tkrRfbcYHlUlrMtfZU2tqptaEirNpck07VU3hrmv8Tv+WujNv4376oNqU+FGsbIXhoXvXNv/jJ0O
ewBZg2F9sLN9cL+pOhjFt8xGWqIe17mPQ6FRqkZ1TQF9db8ut52kI4/GiN+Ro7w4lDerw+ln0mT1
qZWdcZB+Tjj39vo6cnRMVKq9l0MUcmuWuI8k5jirjC56o3YTY+FcRidSJKX2ikPLQS3UcE0ipNQ2
delwVMz+gcKW9q/hqa+AhJiV/cYe+gRO9JPy0U/aZ2lpuyuVUxh8n6AgN4+w6+ZqZc2xnUodXsCj
9g1cHXhTKMMTOK3IFg9vVp1q3+Sj/6EM1WchYyAwxI8pND9c04zzcxqyZg1sd/1UaMMJEtr6G+zo
rP0YBtiRSm1jZbLTFfMB06IqaiczHsRTVneg4UKfW1ej0veIEzXgL/dfg64FtCC0fW9mT9U8T3aj
BVFNpMbBDlHbsynfWK86gGKZ4ZOpl8prLLbUGoe1ASUT5Uq1Bhrfp5CD20/VVO3UXYkb8oqqbZCx
Nf75xTw0N0qcpkelerCM2t4pJjaZ0NLRuAsCAxYUDUQeBgh5O2B3TwMEemCOSNWaD84l1Jw/o8QZ
drjngXsFU5ND50BWq6+b/srBt77GoG9uSxWW1UK2LR0jPkKYjkPNdGmjUlr1zYpBBHR112Grfe2N
dptuqGPp5XonFZpxmEAvSR30asgS/XQSUe2pPTKt6Ww707Q2xg8fQC18t638RKUGDm+tS8VAoCd0
cIjv6n6WeGxyRihdo5G66RJTNxW7zAAgIO+UFVcLwEkhkt3YlbGjWtCPCTSd5L2b6nywnGMwBW4k
O6g3hXra/wByaZZzf8LGHex2bdUwHMMBb+ruhM2ynVDvyzE6q3UxuDOKqoevJRZ4+WbBTLUFJPcr
tb8QZGoE3VI6dX1fArL/MghQInPTIhELA4EgW/kpyLuLzjbOSpBlCf9YWqi0hPpQtrddCnPCP6ym
9GIDGlSjFl6D1gpeShtStNMARQC4W4cvyIuokM0fkaiWvZPu+M8AGMguaoD4K442lEY/ULhqNynu
aTH+XBkOpw3nUrXmmWo0Cl7A586ZUiAGOHP7IA5gZICvvNHn/qGGEv1rAw/TFTbI0a6VVViRgnGt
Q1iPghl87Xc8Hw2PqoOKjHZkDuAiyuCy0arrlMcPc2wDrAJMKl3cQILeEymeYsjXPdHLTCx7NRS/
v1Box/CbxWM/OdI8Zmi6DRRbANuZYEEvNVPwSA1W49+r1AscmTb3KrV1GwxK+m3138ZWBdQLkg42
5b6KpT3sf56DvjKOTmTVjzgQax5lk5GFxjHBruKR2ktVm5uctlnlZQIuk2ZB7Q2yHc61D2CabsvV
eSKc6yQvYVTAhmOw/0MBSzv2ah1kyv1sQx3zJF/jl+CwgbrGMKliNcNCbUA6kj7+TvKd1ARm2UFp
6uJKQNGkGQGcTo12s8QjNf+dalUds0feglQoz+FM4q0Ts4c46n4HvHgKuVgwhOXpGwXlLXM2HfY+
nijC7GqIUn5xivF7A61D/PvEeIWiYnZt04i5ucSPtDgUnTtoRARx+5sR8G4fAVXLTJzBheqWdHdx
vIHFlvMCiov22uY3lb96KKxSdhT215ihiZ6Qz3bgrwMo+Gj0/I3FY3GoEhwAkREPNgTFTuONkZzj
SX2nxz+tDMAG3iim6l+ploNutKYLValDRtASgBYJYCYwnPKo4YGqVALBHohCWjR8TUevABnBz+ko
OMIX/Wr7uG8Y+CWbYYdfZcjsvWjN1MOTw36x4mo6Z3z4QTXeZdCQ1NUJqr2Wv4+UMXrplE7FAkuC
RWRVT7LyGmJxkZcCOMFkis4phw0ABw7sRQm0cjVmWb/tKiV6mWr4RsQg17o0lCdZfhrHYQUpuuIY
hICnVGUPBxQlLqk6+hpOWZQ8z7a/z38wyrD+Lf9hmRZzkIGFpIwGvO0dwoCXcclweoGHdKCUB65h
62KXyi/HVzZK30GABZqpgwDuUPKYQSjXoTYwcTC2sCH+A7eHH7riBN91Hd8vYOqMb40a46QhV4zn
sVOmVQ5Mz2NZdcGmtBtxiQd/gny/GePhXYl9UE3BgTl6d4QzRLzrBlXH7jMXm1FRigcAYIM1r8PW
AyQZWWwsNz2rHro3G/BlYDC08qeRBmfooo6BW4gntS0j6Az2wbpyMrgrmOBucLnkYr4k/1nNK9Kr
xSrxx+JxbLt8E1XldFYKhe3CgTVIjfXQV5kGttWDWIEkEBIRWoJVd9ryYG8ahnYEx9txmV9r3/TB
inYWbxWsrVAdVAC7EzEY8LhFFZb3oMvi0OxIVcfh3/Sy0q5Ui23hQm1UfzHrLnmuw3hDzQGvy8sE
7un8An3BDvAY1aufhqFD/sRtNWgaIr2JPJNIINMgAVjCiQ23MKfqSICn5qvahzh2xSHjs+9nj2LI
hrd06EFjERNoLFZknzRYE62ByEzekRy4MCbMXzjgekSKvX/zsStYd5B+PUHDwjqZUcpWXMI/+7rf
almVP4yJmj1w0GFArxhhiW3iHAAs4OxBcaCzyuGTsqUqBX/FxbwSW1XxIxh/xcNayYEj1Aw491BV
h5QGOE7AwS+9BIu31Rr6PUqUnOi5E+qKx4MyfKaawDJ1qZlTsCrhonO0E1UHEjCZpXkTHU87bIBt
SG/3+WlouLkahiz/obL/c0Rc2h2IsaXzb3PE6qT/j6w8Z/c4MNNB7htQVW4ykDBsS6Yub3Cqqg+S
tFJh4pr3UJVchBVIfCFKWLKO7VjMWgyNBkGGWWWBumcJBhrEGFdzaF5Ae4HqNBI7fAGFpi+xBpDI
I68FPnzl80A92vKCDeV0pCrwRgCtU5EaqTtB7npl5iY0v2SgyR3EUHEZeDfPMtjRlQqaJmkAqjqO
cyaQxF3CdYqIA2MeJd2OqtAWzB+GZOQHGVdRnJmO+QPF9ThB3s2NFAOtnZcZDxoBHu7Zvdwi+ON/
CBQ58Kb2NBa0Z6jHAuWR9HP7GCHbQO0TM/pHGU/gStay23YZD7Tm9xAL8Z1Z5uys1AM7U0nKAJ1D
sXaGMbtphkPthMPUyOn2YVZfKDRQfBgecusBUKbHwYwGC7i01r5myJauLCggrKhKl1I02S5QxiP8
3fMXpLKmFQ6nUpyM96hqyPfFju+4YcWzF47NHuQiDM+UsTQAeLJXHIGa52V4UtnpluLHNFT20Cz9
HM5CHH7YoE3tRd3BMEPANQNib6ssFc1RBSNgRHIcq6ioNlqIuOhvFNYNjjK6SsL80eXYhWIhDOV9
GkyXmyAsU+fJqI3mWuJoVrvS3qidqVazVwL9pHYFK6FsrTTH5cLjsr2pGlRVhwqHhtpqCaMSxc4R
cpK7oRRy/xoUEzaBvTbyJHS7XFNLdxnYUr1RYrTSxNQ1RiEWNbBSwO5VPCWJzUHpUDu3slXx1MgL
7IsKT7WmZEdV6igE3DPa8IkGSTeHXckN3520oJvb4FCiA209JXuKVwwo3RvN3GdXQCHHFr9wrEbh
P9M0PxKNH3xDrwPXVrFXzB3x/yg7r+bGcS5M/yJWMYdbZVmWbVmOfcPqMM2cM3/9PoA8rW7P7Hy7
NyzhAKBsSSSBc97wI1BB+3XYZ7wEujVCp476+6jyit3MInjLn70LbLYkYIIEDLlQvqiQwWfxNChK
/6en++5TVmfzJmcNy7aHoYPhKku7sv0vqMas5YPDxY6kpWBaD6XxjMLFdKfW7ltv9vqznaBczTri
7do3etZbpbr6s6KXSCz8PfJf5omRPJ7hpzXhNnBMijlONB1jJFIhMyKzJ2PXDkv0yqaLxDMGhz5i
WbDR2KuJyV2guOuqruu1omXuBvyVc1Pl1QDtEhqtirLLS9NqX9um9P/qonIRJqb53UNhEKJIEZ19
w77P++E5dFELXUxKx4pBHELNaG6ikUL24vNL2Q/hrrlJZP9lUhW0l5nX6b+NkS8jJED+e6VnfX6a
OKpp2jqUGM/WHFjvn/hU/WRbiCu5zW2LPZyhu+FNrnXR4qIxItvFPP7drjKW1aXon6gTnaSwiJFG
4w5q7KLWjeDCDnaVybnrawcnyhTusInvNbL9XrVUosFj7ahAg122prW57owQugkXSaIoPKLh0GV+
HKHzlgyXrRTQgeIBrVA2SvbRiGuqJ8JJ7JMSImYH02bKjPJCKHKvGolXgpGPjR9Odc2+iU318N+f
5T9SGg7ZeYAHhmY7Ki4n2qcns45KjoYQX3b7oeumJeg/XZ5hbsCll3uZv0FtwXMX04zqjNtPH08p
+eiivnJjDw7yGvdSdMl3Q/824YG2kNIPgZ4km6lsyIoJwabGM9CNYQt4N3n9/PLPSRniPMshHIvd
IOCHvg75fFCCYl8KBSEZsxqlvsSsBhkh2REYf4zrxNxrrC31GimwEO80iNFuu3Ec8pFekD2CIwzu
8mp0FwGfz3uWJ3BXDNel0tpWj0M1v8h4l6XWiuxkfmM1WfHqdeVy6Hz7XWvEP0ZOcyubqjqzi7Wi
Vy9Uq5sILspKThdvp2Za+tgnYXh5Ozm+TnGJkm+X+WA9//uL5UHyKVnlqDaylp6rWQZkiX9oDCV9
ZZsOxPJbrx4Ws2cuPzR3Yj26H2lKhR55OXj/lxA/vOVFmEeOEOeQ15CcyZUT34sRsjVUYJD5ng8s
p4sbtMiTjQ7i6w05953NPui7oeKtYLtBdYrHmhFFIzS98jc7VE9zWDWnoYywXNDDnfzhwLxWuWpn
3jEukXrHRgIDTTPZyyYqar9N0oJ4VxiKsoAt325iX6B//zw0GryXhQxiHp3trHY4/tu4a6xS8yNA
QNP+QhFqWETC6ya2TWNX5fObbF0J+JqDG04oOllzveEJUdzJ0HWYnDnTeYn7xmkEJLJwuztpt+HO
ncBcKvUd1TXjVi2NcVWhiPFtTi4DGqC1y9Cu6rvQgaTxXwNsvyr3s+etImD4arb771/VPzCGjqEh
J2RJnRHTNKxPt4uc/E07uVp4wHiHetpiiPqbrEu0l9Z0Fm6sdk9OUsxnP9ZXYWmoL8OEGate5d/8
uFJf2nr0ACvk6KCIOV4GC9R1khqzWcZOVeaveId4dzmjBbNZteYRyx3mio2n6vvq/a+3U31nZYyY
nV4B0VExzisPHeX1NZZ6un2POpuMXDHSqar/PlR2yKHNsJSV3n5ApNEyoaFy+ZRYo+Qm7o59qTbw
bsEl2JX53vbcw+KB/4XCnIyiMmHeBT256AEvjldgw9pu1tB1lr3pn6coHe1yik4b5Sk0ceLIVD9O
IeeojaNeThEIdMT1r0jc+ues+sH+ioeCmvWguzagIAmUukKoQk9PeTiZGJkLzNW1Qw+T/5GIccVv
4Pc8jMNz2QV5bXiaratQFP/c7NlVaNpzOTc35JvgHIgUaic2/Oj7sLkX+dbmzyZ41I9eK1eN3wY3
tfnNUxEDikszX7eqmm4C37POnuIj8W8mr1C4rTMyedYZZZWjY7VIQYoQNpsf42VnAm3wGLfRq2z9
Gp+zzLi7nLCqByyCJvS6C7vT8Cfwo50kTeipAlhrNL60aLnc1+Ig40adNzIuW4OVlndeHy2N1s03
zqAn52pmO5PEOrwcEBuQIf2f2YRuiIrtit8L85kscc66krjrxO5JTXSOekOBtttmOCGI2yGiLvYU
vxvZ9JhjKPizSb+ERZz9NXITXlhGE7+k8GdXqYe8F9ZuwT60HeUBq4u3tlQcVAb8eKNGqrMt+tF5
S2E/KfmYPAWxrfyPr9z4TH5wNdiOpmNauq17/+ShJuNganNOhcrtXdJAk3LsNBDxadiq6yl3FXw7
iV0Pfic03szoxzUkXymk/Fc6IP3VUEwvA75Gf/Wej+8uhf+FVzarNrb9H1OtffGDNnzXR1Yo4JfN
8xxhMtZ0TXJfK6617bsxPYRtGR+m0MhI/gOZLP7HvZC04qcfOtROQ3X4ARpQPVk8ffqhJ5bRkxIt
6oMJQ+0WWoCz60C17tugCO5G1xKrc619UjwyuWj0xN9UTOuqquzIi5XxipqZ8j3PoKjoDXhC3VDU
ldo11X1ul/VumlwXQx6nOsLfMkE3dPN55I65iDKdVOVMvkqeKezYPODO/ddcZCFKPZb7MgVWuTL4
iB9UfXC2eh/3NyTjdHhWUbaxm8569BOMwXwAsV9cR7u3MgvpNl156F0//Oml2bcwVK1XbMb8pTxF
hC5/fc+V2GPvME7bArbz8mo5pujVf8Qa4UomB8txZZQBuLWwO4Pm7y6rOgRRMQ71IxhFa671k28m
9aPNrXyfqPikyr5wnNy7dCQLxldZvoRUOoBIT/1XPoP7qgf3tdC8Z1+LHH4nE2X0xu1/oDb81a/4
nbCdjpYudaI7tPLjZZhFX66Lx6LpASDoyRe5lJRrxz9DeQL2rEDOfxuE9bKoVH6Lf76KjQQq3VhU
EE00Xv3Wu2bfBhZGr4fmUW4jRQvB799ask9uKvNiXptipNxU/prXiC2m6JPzZF9J6/9t3q+z/Jon
zwKF2tt7nTGu62iaDo6mjIcyV9PF3JX6JRZAvMRe9e+DHHdtylcy1qcIepPX3Q0Y7FRQDjhfkY4p
Uh29vr6Mm6ofrupMe9UZ80cHktM2CsOGLALNfvbyxwSVwWXozu1OxloR4xJYeHpWPsgQ+aHyEJnN
d9nqghgmgKqpWxTuSIcE2GmIzJU86DJZJV82lBi3HXliNlgiz5XO6lGV3bLdaSFw9amJ8FIQCa7r
OeSrIIGJhUBTtDWhOO1JrZNOBAt8tCHUHNA4t26sOrxwz4o+CaZ925XqppzQL0g8A5cmpy33k1Eg
NBa46bHLy3No4v+QGm5wvo6QsUyMAFB8luPlgfvOv54jdoo7sl7PnRVF3wyjWTnxaL5h/21tBte0
dmWtJc+ln5/kgBCHtMWokbTPYwctQaWNVhjsht8qrV1BiTLfski32dOgHsPiA/Zd0PkbUm4Fq0ia
mhlE5wzshVtnQNBFiLvixwjZKWN/jpDnmEyrWAE+r+9q1T6DGUVdQ4tIIcZt/RCDp1mao+F+w52L
FAXCv24DtxV9gBLztfFjbDmF1u3YZrsorcfl5LAmN9N2pxSB8ldpmiBF/eq99dpwNebWdN/ATdlT
Bax2ulfilCcmDWJSC5EKH8j20QbwzBeTJE+Fku3V3Lbeejv1t4k1hpuaJCPiifOXaVYctM3t8uQq
5qsMQ8NSwDRi/YCx1L2XDsvUqJyTHiv2qS0s56YsrB81yoMx4hU1eH20RH03dvchbKf3BKcUHfWv
zJz3mgY6OcWc4l2t9R9FWhoPStk35At6Ml5iGPLr1spA+nEPiy1icj4n/et/r+Y183MmxUWUxuLa
9BxLR5rms2igb/n4FOpafGi93kBGQBuEE0WYrjE3QxCFstXaDUf3u534yaI2G/1FbSGXB1oyPhhe
CIPLMJuDP/ccSGJshRH3Q2um2AbMlNn0rHk2OwqEKMfnS0gmzbPTz/2B+rO6SESzcoDi1tYQL7w8
aJ9btRvvWHe/yqlu3uYPhRsc5UzFtJST33qw9ZjYqaF7zocfLdWcVROGzqocjQKmCYduDspDHw0k
vq5tPYvgNV3bitXeqnYy1IgnhL227IXCQheN2UNr69kWJoCykLHrQU/qG6ONS2pJjJWH38Ziun5X
pco77lneIq4jKD5Zq4ebMIn9BVVLdWJZOSmri4UcwuDGoeJ+K13hpCzk1WJANuVhprJyUCAyX0Ny
wqexcpiFu+rKGlNVWfi15j5MmnFsCq24dVk7KJjF4ZAEHcFFO0W0bSAGa+4b08ccx++UXaUk+Nd0
/J2LoCi1Izn5jTzZZQ6bw2XgGNOdpwbeg+xA5TlaqFFuAMp6NFv4BKpEJwxkcFt7eLy41clYDptm
ZWVo9v0W7IYB+qmtkDkQeAaBcwC6f5l7Dcl45Qtb79jR/4dKrtyR/L5jcVnHsYBFFVinhPwPgaYB
RlxgtFN8cLIMvm1FMpkUcsY+NazQQs2jx06QkgtF2D3nSMeF3ry6EGyxU2fGf1+X5ucdFIouGvqv
qkdFW8UD9tPCMo4sqyRBhnKRo6a3ExAHfqoc5KtrMysqYXRVkmITvdxpuo3nljXl9Qk/BQjLdzUW
2bJ1Pbh2d8qiELtqMUoeYuiRyzqmfBtlBpnmQbHLXQ7naBH1OKcklUcBNxU6dHU76jsvQSCmRCBm
I7lW0gdVvroSrExT/XuI0PCXvb8dRGwIjcf//tzEh/NpSe45KCTZZDQ112I5+vmTaxp/hGfUVje5
zfrX4l5qrX1bHY6NgImyOwkWstlmIEONGhliwyZt3gpoaI618iJBg2ZVw+ZeIJ4WHou4pVBvZAc3
r8OjDFGAA8Et23amPKrJ6J7C0ve2k97n69rqlBddnVAPwEp+L5uKoyaLxJxgHIveFJ+T0nPrp6op
50f0tHd26CpkQ1W4LQV3Rtl0o+8qVn47M6zTZdxAkLCRir4vgGVMTgNdorb6Jy6yZRR2ykkOCPqy
wdyl6g+yE8oparhpO25k76wlGgytDA2DXFlAUCxe4eX5m5ri/kaSJhzfzpddzM1c9rJ3uInKtH4M
ktw8m7mzllwKbmeYRYqECG7AxiGEILlEG0Exv1P4/BEPJU4XHqZokyR/169xWtuPkl9kIFix7n1E
fqvOWNltGgoc8UtgGzpYqDx8CIuBxdRkBO9FDpdkAgS3B5gYvitQzfU+i1+bPtIOZa1rSzmdzEG4
LLI6YkHWpc9gUDf4HYqNoRLs+sHnch0ApJgDTgizkvm7LhpSFMTRor7Ik2lN8u5OZXZzwfoj+Rkt
YtuNF7XilVvIKROgAvOkYtn6qE6B/qC04xcZxrKs35hRCi9M6Bv1mX0yoiBi0cqosBu/DGKyk5n9
Rp6rC6etT9KZPZZgXzWpuVSE2Xgo/Mj1dmWa/JhkA5XsdGUOfb2VTaWZ8iMw1+dEtfEoGjvl6zAY
7a0vrM47TV1bNqra8xSzOxYSAlUZFXd2rD0idMjV77vKqqdce0qE+oDqFXL/M++9IYcu1JT9dhpw
PInc6U6xlBy99mg0UfEdXvzZGh/kQcEW8qFI7B2+Su7tZVgWGQDk23BapyP+R4URWVHA4r96cdjv
bnIfoyjsde33oY7+Krw4OWGsgqsI3JeFOTbOu6miLBmYKEW1Rtqe3ah5wEnQeY98DSGg2u/22Rj1
yDE/y9NEceFtFcMeN7IZGHz6nuY+t4DJDolj4ocxwVwLuVEuSB54GpngytsMXv790gzaMsRzEpmS
YtEGrbbXuhBGXhpOPKI17cnoem8X+f68xFNVe3KbUD3qhfcuW+boteewfFZiRsoIl90tjhj6vZxs
mam1SPNqvrkMz6waS71+aVJkXatYxj+WgiqhQUKpUa0/ypBqB+NtrhZPpMNUBKkTLVjLCZ5dYTfp
mC/BZPULsga8S5BH96U+U7NK0QaQHU4RGPcTdN97tTF+79DFDEXBjOrTjGtHLU6VCDmBJi7XuleH
3R4jqG2YOO4mKOPirijUf7yKf/WOdtrzYRd2cpyAXS9ZwpPj95sXmAc4bFU60jtJHRzI2VMCI63J
F5xo7JTK8Iej/AWZ2/8rpC7Q98nHHKNA+IvKXMAirjbxQ22YY7kqlmHmdU7SJt/7qfFvBp/0cOtS
zkHNy9krbm3DAcNgtRGmKa0bQs63x9frCLMM7JMa+Z9H1Nbcr8HH/6xHfIlCfcDEwzKddtM1JEUc
bTqD2NPuE0gvx86ucYbpLPW9CRruPF05HCd2RWfDnx+UPkdv3c+ntY2XzC4caHornHXGd10x4r2r
AeeVk9l8ndBJD86DMj4MIDE2aWN08I08+xxofOWVYxk/7PQoP6a0AajGWsF6zrwQj7BhZA8Xqu2B
YtRqGqddza+H/R1Z0F4cGizOMG61HmTI66piBQy32cpMJyC06TA56C5Yg/bd8Zx4bYIeXFz4x4Wx
G21hbjbCTVY10h0Oucndharso+mAxMDO8lADBKiPCtEvK5BLuwtGgdYVziG4WcJoMoZ007Zzw98z
xPMLXEvgDwImpfiPGiarT1IdNDfOejd9NKL67A+1cEZT9epb2QxGhWORk84vUVeUL3kGf8fqjPAI
s854rQvkygLzpc+t8c7ukfqUYQdVDwSXkmwzGMPIXx3iLWJwi7PLabrLck1fQXOLV7Jpiph8JQ+t
OT0Mieft1TQSXjiiN3Qz/6YOoptLrIbStrfgCO8039JY/bKXjkL9qaVW8NQpQ0aFwOs2ahtDurIR
CBQDGqzAVw7s6NsCtsxDD6d3HGOexkrVnYds6Nbw1Ngod/6403QnEuqOwy3kExWvurY4VY2CnQG+
SC/IB2c85zFqnwVBL25yzOWAf7lmFv8MUuVFQbT73UzjdJmlBauvafQBTbFoiJJyYD2oKDtgKv2T
2sB7HZTEWsle9CJzHOejZCF7E6XyHoOexJaY2otD6BgPfUCFAz2iAX9Zsrgdt61jklqHtK+Tx0nY
A5sKxNaqQU1ANi8dLi7ncoKMyYM+o81EDehOtsYUF0JXG6IFdUvUdAEwkMwPqqdUM9G8gWDql7O+
c/ICJ1pBMDW19q/CetVCyz+7ue2tM9RobklE+TdsHPDJrjXrBN6yXppF0XyJ8+4W/xfzpwZPpquz
8PsASH+hmIF5o0X2d0tprbPzrWCJe5avvWBIl0D+s70juvpoHPZRW6CrKZrloHZLtVNGVEzw8Boc
vV+WJfvQ6yJYLnjNusOZzUXJNsjhNwclNHG8lz9eRcQGIKcADGJgtfLVddyfvZFZmwsz7JutUzXm
rk2V+6u3j3wlfXykrQ/Keca+dqxdkGGbFtU1GM6xhjOWGNkf7d5vnHVj8N4edquzd3Shmh69gV03
dO3gaCdz0awi1E72te0c8RL5rvlx/Tpa85PRqsW54PM+JCzcVhcRGn4l6sDtfm416rCZFq6whI33
AzCEJaCWwONnUIRfzA7C7PNY6V9nx2/bM0LZuDp5XYZoCtV7I5ja3Vy6xgJLA9DznQFWCycaA6VD
ui+p2mtMmgfJOXKMPIUbYYIWCCPyKraB4gtUuVdRhTYsiASGa4U7Gxe6Ve1n5iFrV5nwOirFHa0T
N7BPTdlxjZUjMNZc6/cNXu7ogQ/KswcYXOrtWA1ix31kBDcDmLJr3J+QSL7G3TDfyY/sOt6zkEJp
uDWjZ3gvhVQDH+EMtxr2MiRlVX/FRwqwexnSEd7ZqCKnhEpVTPKhDTDg0ZOTZulf+3iq3jHtS9d1
GtT7RGadms2QYl/Bmji7cRV1Xo1iFJvkeDHC+qlrdPetWitJd2vJQ5fGX8mEIeRas7lQJbB1bI2F
loX9QeLlZa9s8qUg/ywGX3tTMXgScw2BwZfNwa/bpc/3sZQL07hpEKNNQqphYp06U285yIWpbBYq
yHN7fxHTQjg2XRR55h3SgGRcXSCAElUIQaBsax1mcZBNeSjzqly0kzevU+AG9eLaIwfKKWnAIzfO
CpOVoVGqNXsuDGdfLZA/R8VTFg5o0JWdsWSU2AQYnkczimNosIHxaNsUwwVGoY+a+EaAgFZyFOop
1aqMqwfcdrLxdFkqJaor7Lnm/FiSJl/DXdSfAHC1C1Xpve9dmC5tnmY/DfBZammO722HbebYWPGJ
svu4hbbSYRRdfMUr2SJRjucBADIs4qZbW52ib1U0DSuqFUKzPCrx/Pl7QFPeRvEQf5vN5o8BevI4
zjZ3Fc/LEbko8qcw6e/lr1I18BH4l7jWI0/C76Y4NDpflBgvf/Wa0nSr0OVJU/ju3OhQytzodlCG
A9ln5OdFwUdWgkTISAvo+dID6ldzFvCsxGq8u4vqWZd1+XH0M7Yw1FK/Ifu9UAWaD2JyCyqwK86d
ogxbmOTd3iuDfDcFmQ173qptLPdazbRuSjf//cmup8Mmb1T9cH3Yy2d/wgYIeeriRcaNwPj7sQ+V
Vl/yKE/X8ky5k1bcgM1pIe8/7tyzvMOxdH2tHH2KyRuR/WucbMrBn2MsMdGVge9cAH7az5XylYVo
c3/RpMhEbDLcf40NQm/lKmoRV4W69Y1zn/PL6V0v/tayUAXrZv+wphGJnHH2zoHdJlszEURKWzfv
8QiYl5Zb7q3eMh4ycDyrfKraBzjQPEXtBIkVdFVvgPAobEmn5F5JYSYUcEOeEAFyUB6f2i9toZ/q
SCyhNetjTZI3waEz+/hbN/GfheHgPI9z+jL6JqLAY9ptJUQ+bHGhaHD22cqVoWzKXrk2vDYlgL6J
vY/B/19zr2eWb3SdG/75Z8j35SN07y4Lz4akIeC/BrUeAZsAWoGbpamP+RHq2CckxQVyMZLZWYLC
HlcSleGBfTlMZrtrGsV6mjVSZlVXnmZrsp4aG7WY3PXG2050xjOSP307qzvZRMubm/RYjms52OsD
c2/6JVpzYq42ZN4xbbmDi1Yb5+5j6o8LOVO+lbBoHuDnfngP286TJ7bzgcVOXr5yU/tr2ZvpjdOX
7PottVbWSaV4S19mAWwjmY6Y622aXrVuwC1Zy8xq4P6JlVfmGDak3bw4KnYTvQz8Vb2LOggpOXuf
Jvbq8unxsD8102DDAQq4GRqOY9+EPu+Q6HN8zos2WA6uE62L0i17EpmMTL2jaSOrUAbjFruL5AHz
k2aFdWj+QpWuEEoX1XeUhTcDIBSIJF20cgCh/ii8EX2/UE9e40oJVhZ+tQ+j04dbUbQ4DJoRHeQ5
3R5f70bxnNvcT+BY22SdRrfT91pFJodK+3yGjFAh0cEFo2GTGerFcMq82V9arXZwkOq4Myuc3HS9
LNG+JvclXdzkQTMxWBVsMCUsq2cvsfd1H+QnyUIfVATxYFidJNN80MxLH2LN1SZq4XSgihisU9vK
DnNg6ifbNvKFLNLVnvsD/pL/aDRBeeM4A9Vkty2/Khp+DpT/1AaCDqo6J6NotcslhaIE61DRlD98
2ZwmlaZ4/F6b8pJCbc9dqWFbbYoY02wBtJTOiFVkn3wDicarTyLPJhg4U3h7cWcUQ0VIg1kE6df7
mChCciIpw/K+1qLnToHgZ9v1EC71poi37Mn+aEfcJRZKT/VMibd5M5F/y6ePF78iv79QCtWLWTIj
A2DOR1KwONHoIMEUNbiTf678a2SIPPBdINeQvsYI0bz+j2iIk/ByA4+6Hypkc4UWLZlMZ4WBpb1u
A4Tp50HDdk5P5xUpGWu4TDYF9LSJ6/Uc9MPlHeVJRaiGk34Z9SskJ14/oDCq1jIUiq+pUlTQrtW4
ZLtlvPKIwPKQ7OBONhGpeiaLZz/4OD1C4E03MozdRHRYpVBm7ltbE39t8jgDjHucuLfuAAO5woIz
eZSHFBHRZQc7Z3ONAbl/iMLcAfbLrDyMi3ttJA3CZQD4OdSV5UghYZtVY3j2sMe9R6tTpMmgWMic
T1ekJxjW/ODnstllgr8qSaydM37ErjRXI65JTo1SoL5hqWMomP/MJGgpcdTvbfwg01D1mFmXcDam
9Tt8bxmWo0nmuTIFoEJnjjTtRyN4zl2JhbFaNwclULKv0Gc8UmXTiMRaw3fHLvxYel544xVRtjMj
e76vHLVfmSiRvjQCQtUrln2nq8lP+Fjm3YQoHwkx39nKZp/5GBcEiqLu9cE9mxPVPdkhD7Nvpqs0
UZ/cwptPXp0sUUtP2GiiTQwbtfJuLjtIbfC2vWW5ly0jcvfB6pIJYT+zkcBZLXG8nY0l70I25cFO
54/YFbIe5vVHTEJ2yXmjp5504a5WTQt8IkX/yrPiR3nw1XiFOKB6f2kpiGY1oXmSLazvksd2IEU7
DrgFXGNGjn5MxWWQUhXdRHGLNa84QF//eNVDug8i6xiZIHcQyaBThzS3dT2McK5jUy+iuy8pBOTi
VJYZj8t0SMVKVsiZ5Xk63sZQhEqhhjY1xoA5fVN+jc0q2EsNs6YoGZeFubp2IpB5Mpgkk73prUrb
eU4U78ySRYs2q/XZ7Yv6POLbbpRo6qRsl85GxBbMJ1m3lp2V46Nsoipr2SknAUCOllZjRHs5AtFG
A91dsXr5dcrM9V/0ETy7Ld5AEW/K13NbVDmcYD1SFw5iAasqbGtnWZEiPzhN0LW3hhKmBzfH/5Vq
KlF5kEE5yShKyHeOnyfJDiSJuk/RJs9gQabRpo6ydh2ZGKnOJrXHxPL/KjPr1TJVkKTWaK+UMg7u
2kBFiax3yHC5Sv/oZiFAw5Z8hj2Uy05QPszJedXbvHitKuiBclJu7mySo5MBK6vBGe0hHqlFyIPa
cd0VKoqdRGSfya5ynaUo4LgkDX4bqiFb6he1dnc9RZgG3jp0BihqYqwfWICktQzPIMDM56JHEFMg
QMd0/K31q0/CQSfd/MEyiFV9x+XTJL3+BJd5RtJ6io8jdoc3s1IglWYqw8kqom6pZXX+JdP020IN
tJ8qKAWImdY3FTbYAt4xQLkoTTdzFRdYH/TdIegGYxN3ACnH2g2XnqkPXxur3PmOPT/jSPPq9G63
LGrWXuSerbNZxPENCrFI74mmPLTJyfUU/VE2ruODUjHPuhgfaWQnZO9seOdGV7MjaOr13CT+vSmU
9awCwISWhpiviqYUz6uo3wwYYt/LkJ8CMmviLKSWITxH/6W3Er0Xfztx9mbuqeQXzdeUtO2mTgCF
ZvX05mWz/gOvnZuSbPZ7AbBl4QKhWRiUPXe106M9mNfPSeYbD4FSJU91gD+oCDfYnx8Uvx+Wdh0Z
r25o+ytyfRaPA7jO1JoqlipAkF8hFpBV0OqBO23u7qSxnZW+FeXgvNZKrt1wMYHiFH531YC5fNa6
zT13S/MEBvrVtso3PNhfPTOZ3wobQgLeFo+dD6wCWvaPCtuuN290MnxiYVn3Rdgs0sxoN3N/l+mh
/SjvrhR70Vgxa30nm5kThIjjz+ZiMELrXBS2dWZ8PmyoaVfHRGcNe9P0abZKmiZe6CkYXPlPqiVs
BQUg2FZ+BCUJ0UXV5eqdZQ3qSzTfyTBVTB/9ISZB4dk4PECHaePNt+yoHyq9h/OJMF3+YJrVtHDY
Bu1SmDeQZlyI72KM4EQsMe+wLmLdkRLbkLHUYXuFpPNhuIcu/AC0B/pY7i+Fmdqu+UWAs0BRK/o2
xwpkpkApHkuPUl1mUsaSGeZgofh58C1VuHrRutZvSGXWj3JioFNvdPI82je1Wz8+ktGnGiXqUgBp
jB30fFC2sgplVoO3aFlX7Wxrtk5WuLEkz8YsSab5/fGSjytpFuY0HOVudrY7c1XO8wTrMyvwB+Qg
X7FZTpaRERnra6wCIv1br+UUJH7EjGuHHCznOqJXdsgDBYaPcdfe65lVO9wbPUmUqBjeXL3jCvJj
TPACExhVXMfRufGr4TYpzaVZa91Cycz6AkjPZtNcILZIdULg053aRa9P9Mp7l2xee+Xg/4e5yG+C
L7tWUUNu7l0KYs2VO64Q5ZLlAEx6I8urclznusp+wDNZtnBNSnCZa05xLlyUyjxDrXl2x+XFCtlV
URVJsPmqZ8u4ywvKPmmn4AjVZM7fbBdJfBk7SnxuQeVfGS1/3I+FU0PbKXqyNGOcvEgkU5PNLebt
YBZl0+sKfr1l6x409GUviKdGzzD+Tdtpp2s1fj9t+V7qOT4k+BstbFcrH2VRGTlzYwFWB6qgSOWh
vW5vvIGlruzlstlHDaUUKfXpGHq3yrEoWUqtTxnzhcinPLjiVWSb8a5xjNM0VT6pGw895dK+7/zM
Y8MG2ecar3q96jcy6KtjsUl8LZlfRr247/LKR4oZMXwj4P5Y+tqtzlbg7NZ4AmPbhuqCaVJSCBQL
TosfHSVbBFZntnUEWEoyQq4MkrKpbsT1eWs5Vb4z3T5afEoQyxyyjBWu+0Z1K95ec8vXsWNrASkk
ebkC293fD6HzkfD2WY7f13wbl+vNYYlkbey4c8gJICRvlXhR1aX6PCVld2prtTw1Q/siwyUJ7RVc
iF3cTcjlqa2RnRs36B+8It3YUmc4DtGuLibHFrVWnnfcFbe1HbUrrWOXiEisYzn7twyBoOe6iFnj
cD+OMm/EJTkz0PKm2WbcCkcY5keNsgfKtuj5JUUVHUu1WJbaCN1XLbPg3tMd5a70p2cXOM/+GkII
Mbj3HadfcaEOKzlM9soOY5hZeGvDswlkB6SJGCyHDKgaybeRY0FuBGRKObBpsBadnVrQDWlepjWi
XYie34K//kh50pyfXofAjp2U7qG0Fecwp61zOMmX16Bs/lvs0xDTsnUuStS9rh3ur1NfY5/Oxwp9
3LGrv4165/8wdl7LcSPLun4iRMCb2/aOTTOUROkGIbME7z2efn/I1rA5s9c+cW4QqKosUKS6UVWZ
v/FXKAubf6SObxmnVDUzFBG8reSUbn23dJPEh5Fh3oZuncLukTnU67fhIpR8m3PPWN1/DqnuaYeA
t7pq+lFjFzMEewgH9guvSFg5Zd39BK1GZol9pY0EiVrNeKb5aJe2RW48RI2WgZ1kX1hXZfAFathB
0WYL2F+ZvmZ6vBHI05yl/oPJK2glzXoyvEOckYuW5li1ybbqPQ4zCz4q77OJRE9sX5I6dE4Bfsbb
AHG0s1xcFUHxwMkSTL0YGOwAGRHpvN3egtKUtL/cOuNUnREz+DP9Nux22k4fi2DD4mtCifr74OS0
XbKBKDTv5JgkA53evDRwry/SFSaBCfTXXt8ntQMbIHnQbIbPEVCUi6yKQUwSA9W0bK2YSw3r3u6k
XiXtMi0oiGGscuXwspEEcVh301767/liiUV9MlvLo//1fKmJuXVMDpxy/Z7MrMbpoap3IXRvEhyJ
pR1nxfs91tX0dOtrHKT0QiVFHR8Mglwma76Gi+VuXJdIIaRytawxWSeZ126HRUfh1snLDUmF5aJn
7TokBX2W1m3iLVDHtLTX3O/SCiJAIUbWB+s2Jz3y0GCtu6oD19pmthOF26i3R9vamCqKxP8EFgiY
IGcFPw1qjXwUNboPIbmuFIfC0n4Dc572WGD5+5qX9mdUSE5B54Q/VIRa1qFeDVfVH4OrMfXj2kuq
6Ad18QP0//xLkRUxORvvydb8kD0QQlFYhnhPhhJRYRm8V+ma+kNbeMmr9DhJdgUgMD3KEGDwbtUP
mXqWQUvlVJ0luBjKaGPZ9Q6jg3kro1qDNUuFDuJaRiteUBesrsPV7cHGEchE6TvP8zgq29HOmgss
FwxzAvOp7MvxjGgL+kbgaC+ju/gYS7uveFy9FC5ZDveJkgBbwRVX3UvbVTnVWoVRGsgBk7szUPpZ
1aT2j5PbWZ9ztMlXCh9ygCw047475IE6vij8x3ziP4sdLN11FE+Pzli8kSy0Pide4526GDSaDIZh
lu7LqrW20oy6rtwEkZoc3RApuSSOOS6qyS7BqWQrmJQWbZAretrgW8CrBAulzw+nz3XbLdZ/VXc2
owa/SPjyH1jwS5NT4hogZX2+99uhyNQto1UWJtsZ5DX77L/nZr1VHg11PPcgw6neRN3057Z3k4lC
4dgegJEdpdXCVC6Otxh2qedbGtuYu3EX2EHz7LtJvG/LngN8E5DMvLdBRxhX3zPWylI5l/K5XDIj
jU8Yre/vZXXp71LLX5d94G9mEg6PLZhmc+DstY5wLT0FJl4HSaf7z3Jxdd/YFk1pbqL3vjAlBd83
tXqQEBloq/AU9zNV+iUsjgv70GXtf9Cs2gadqb7IRQk4WWPUmwGicOdsPSn+fqRsd5VRv7K8o6Ml
/eo+o00Bl6F/gJZxlWgvwwQJdyi6bRzo8TmKtU+yJ7tTrj+wraWT99LFyeLm8K84q7PcLXiPaqUW
Hukb3R2rTa2k+vquqgwAj5FOd95uQOsCs9NjZXruo7M4WtRRyDl/Noe1tTSlT0ZdN/wNRbA43vtJ
3MH/ib21BLDYUt5QxytKZhrn1Ly85kqTnoZabTmCt8mLnSC7PJbd/EOdwk1ejP5/vGz65Gm59Tj0
k7GWg5tsDHWgZZvY7FEJUIGW3geOIeXZp6nyLhqAExJUnnUw28G84vDlbSY37z+lFJxXI7ptPzV0
0gDuonmCfuKeKnvzo1N0PLy7bHxVugjb6RpioRlbDcZ44YyGItuuGOVCQdpaJX9N9LBuqQT0LJD8
R7ZtDYJnpEIAynw46n6p5idXNbq1q7H16tBizk/YJbHWDlTQ1fFNGiEr1GVoImdVZaRyUK/UW0Dm
uM/mZd9yuMj9bp21MYCkpXOsYFhu1PttPRTOWS7SCc/i4FeRcpCu29Pk9jbxdhuQENOj+cFGaLJe
fXiYlWGF2Y1hvdGXLCwCbv06YCXbSipW+uQuyrCo1Mdx3Uru9payrdOfeqyjFW11w9YZm+mr2wUo
5Ib5T9aHYF2mbvoE+i85/5eI0UmDtZ6M6dNCujz7+myv9arNryOCC091nSosakYAeoqmXNQRjSEt
MV70KDZvXdI/9/5K1zzyze/9JN3HFQyJ7iARVZFc9WSx5lqE6cfkwVKH5CZQLz1ycdPZXlVKre1s
PoveBgFZY0/pplzNeT56mzYbv90OPTEi4bBiSnZYJndSAFGC/9K2+8nf3jYkHUe4TdL6nyaWg9vS
gi19mW1uq0zmoWw8dr9CFTPuHsGDlaayvwRqdOSra5zYH9XGRs7pvNOO6tKnKXOgre5ZAZ1g3lzG
6X7YnyVkmSFPiYysMm55hPcn34/9/3zS7UcYCixSnR9dlBm+9qz6OsgclPbC9GoMuOwhX9TcVn04
Tie16q3PIf4qe7Xv9L3Xp9GX3kmO3eSiDqVXz4Zv69coyd5uycl+0K+xEX9o5ayDE1W9g+EFPRzf
Ci3y2AybrYqx5KrWbfgBSWlUlyl/vOEeRsda+9HMtlI8t1LeF7c2TnEY33bv4zdMhGXpf+IFMQHh
qXjy9atrmDPuAXKV87Ecl80w9/ZIeb9KV9fV85bySM6fBOnVCNApmhUQcOUfcu+TpkAupA/fCLSw
3jEaVmsbK+mTf8B9rtN0aK2JK92Ms+6pxa1sn6TRsJMzIsj4b9nsAoDnF3sJSu85m1IwyjdkRqFz
zK6BHggfoSLteYAIuHD6AI1ps6ZfQRU/D0tLuiblV+D6yos0eMmDTZqL8kZ/SMPE3IR1luyVRZel
1vqLO8ek79HN/LBAILJoPcT468o6cF84Ag8dOXvgLfavgbZ5iZFUHVh3XgoztZ9H13wKnT56o4UT
mz+RSmm96M0uLBbgvHEvixLulwxbtCh6q5RGu0StTp1smdNHLTSGKFAPMkpJn5WTJ/vl662O1jqD
mTw4zRv2pcoel1/t1TL6r0DZsp98Tb4NAEVeZyiuBwyUZxw3uu/5sgPT/LRYjS2nb9mQdVRhEkcz
XwCBOa/dRKJ/2bVZPqztJHK/yhz02YzT4MzNbdemV2G4N1rPve3ayKwh/1nq5ZHXb8D2r4Nrhfov
H2oQBt3AvmAMSGG2C1Yhi/Lkin73535p+Snij3qSok2l5MveqNpHZhE+y2CKNOyqKOr6Is2EdPh6
wNLzIA8yHGVY7MNgouUFVq8pqBB5Hepst1fB6OB99f5yhbym7hSXatL9LWpUYX2J+N8HkWU+3fud
wqXG2lgP0iVv6aY3nA1rfPEQztX3LM6NPbiD4oFtUJJw5sVrY9TNLxLhLwO+eMCPHBQ37Kqcddin
330OB/vbgATKpU849gax8wWpWNRDb0+QyUFYfA+dtCElnAFnDjLI/ro55cfKB6wO3nU5tPlm/jxA
k8QadTknjmb6XIPcYTtPSd31KEp7lXtG5Rzf+WbxI73dAhgot8o4MqMLCnTuuHRiV3qPmXRsf52I
tcvt03PtqvMjPjHe3suy7FA0af3qOdN35O6yn6Exv9VTi5MuqPsFOPAhQGRqqnJ889M0fxm8LNnm
jomhxnKRuwlOJ289LQofYBTGU9ZfIFcFuA/8on5AJjof37RcqbauD17U1Pj8FE6ZbBQt1b97MAPK
Uot/4cwOwtMrtWeSA8nRLlSk2HOlJJOg/Na9zn+KfJCFnhN8DlAy/QvIcXqxWkTf1VhHhZhTa4L1
YoNkJu+vwRpPFAKv0ofsFK6m7xenGy5RV2F9+d4lYa2nNBuvQNRbBgxkeiBT7G2zqzCZypOfafS9
x2nil1Yt37LRj/9SNGoUAbYaR43yxxOuE6iGueCsK7t/wGWr/AvG/dFbXho5Bi9HHQWBjTRJu9co
O/r6WZpV/z2O++lzjsbBg88tHDQmQTLA8QSznL1EIQX3xTZ67SlMbDYQzvzFj8ueoo3SoZTDHRWH
/naH8MOXQXWNnfRboo5/D/FwHSpXSjH15ywcknMX4bkeZOWhEsFq1NusFQzxf7Rz0gqbqAd63A0m
NP/e01aC6QyNcD5b1oKGX+Ch96bAQyVYRqssMNjnRJ+E3x5jjBCzXeNIC6k8Gab+6Bfk3mVQLuHf
EdIyUWM72ob6JyJM2+6QjDHwo2D+4SbVcHZsq3lRwt68qpG179S0fZEuoAD1rirtdnPvWyaVnb3p
my/6YjfQm91XUjjpE8R++zVrcmzRsR1IlRwBUQxx1kprGl9MmHNbPRxhSIaas4+LsdnxzSxQkmnD
naaid3ez8Auga+A1svQumQkQyASJ+bDcxfAMbKxA9nWMm9uIYOln5H/mPe6xw1aaxfJKrjKrPUrT
rsA7oOI2XW/B7rQKyYa/wnqIXqZOOWl+H3ypOYFceH1ZK8+fD1rV//SNRMHTA/5jN3nqRik8fy+E
x16JUNWS5kKHlOY4a8Zq1lWc4M5llb7cN1xyh6A5rieDNe9kA2eKV+F9JCJ1QG2cYk5ah/muK3Lt
XGWbeQ6G77bvj1veKu2piFEg8dLot2zWTAMJZDUK3GeMUaMzZmDxNu/ZqNc4jrhkHdRY/dxZmXZV
MBSlZuYZX2xK8vvBzanbCWimTBCcmwb/Ik0m2X3p7iK/gSqwnMiUUDGuMepH0rof0vzFWbew2DLd
+pbCWqyNsEaoIPrIKR/twGItF3DHkGxMzBtu5ADbU/K1bgfhsau+l+jF7UvskR4UtfZnXIG4JV/e
rvu6T7ddYigP0qcXBq4xJXW/AxoDX/40l+h7jOIkWzvrhjOWmcHOdYIeulqHIZJXkumUW5UUFjBs
Lv0y8t/6ho6KQ2pOL/+KLeUp0ulnl7KqXaD5eFNjNEFZZFLJrmdxcrF1nAtj/YQdLgxIq8JxrXes
S6wn+VOZD6sqH6artFLpUgp9a1tlsJG+1puWLFLPUtiRty2aoDqPkqi9t6UzCWZ+J7m9BUW1sebt
0gKDZ06gQflZgSz88wzprJJdlU3jY9k5yqos8GiX87b8B+p6Ul0oyZzkWC79JNIGxNgdbyWLPaaf
OV6Rl/viLd33Zhd0+SZAq2p9H7it9yHCS3+Dmz0zj7ZdpY7/BpRHCxD9frmBzm8oc8GfJ3XJB2KZ
CNbXzKmb9WG8TTlgO8XKGawJqb4k2n7csMqutU/AQdapG22leb84aJAoTu+fVRQHnFWW5NZJLeOX
OUzqBwyJOOuq43LCHZ88rf2lTY57vPvItAq+H6mD1q6EgdGfnpLGdLBF+TNzHuz+aALz8vZa4SZf
A7sgYThHxTYJ2MY4fvglz1xtD4TA3vuDY35W/PQkyMWMDdga0ANGPPaYXKcRYy0RJFGT5MjGd94q
YZzs3bhvz50xq+t2csa3sGGjCylvOA+K3r9h1mApxSueHPtSj4Ynb4T/ulBrE4XMaj6AGxY+7uxp
T0ORFy+LLxdLdTrzPkT09bPitT8QJGv3qB7UezEXuJh2N3yzl069auq9GAt8lc5sxHqn8uHXaoPV
PsCIVmDKgXVAGqlh8wvAJxzb+pPdqrsb6AEx+P2gRsatWeXF2enq+C/4N7caQsapB80t8yQVg9iu
/Gfnei8vjI3Zn9hixOCmWYXXMA/wcy3ceivxjWGO+J+LlVVEBQgzC/s0k/C9F0jl7n4elEKqNKsl
xROiaSoYsfuP1PnIbQAXqaCaqXzIwIIP8xegmHSR5tcerSDc3CcJxEwe1OOssNEF6Jq4nImqcGiS
z9g4By9QPm5rdzhPuxi84KMs23VldHsnCLz1bU1fFvv4/4iQnUA1FumFTcPlBjfO8YIuvempm/T0
ZUqyZ+m2qSDtW0zqdkOB5sXCXt+IgMe0CG1DdTE6rHH6GFCJ9MyLsInS4HUhfRmLd+5q6kMSjJ+D
hazp+lG0zatMP6pAN9+6/mHuoHrWStgdSrSId9IsrP5SJXn0qk+YmXmZBYt5md2BBobzotbXjl3U
y/LUMvya122G/Tav6F2p1OWhDRz2l7D99uLX2Dm9irgp8lTSNMeifNZbPHpKB+42MKMXFxOPq7g5
tlZ7HoRMgl6ogaULHia2547HIuaQaOksvak+pdtqaaLPMZ31Lq5XMqpVavxScjiTQbnUMbI6nNwf
pcUHATwtwln6bGDP3qbTOXV84+pWJSm3sIJ9VcS/pcvSZ9AItgxY2VfcT8PjhK8P/g7KaxBERfUJ
Hne19vdlV07fAF9X+6Ezu72RGN03fx+win6jllXtZxW5O+kloRX0/5kRtrZLx2t2RRs5z7B5EYP1
6+ApTovyYEUFsEKVP3/HWeOCshNb+DEJdk2jwhdcBnq7GS5yB+AAzoG0b7eVXZ9SR4+Ptj4EKM0v
s+9zULUwssWhYAhj51ntjF+CqHESP1+5boAomVvnZ96zwVYwOJa7M9yh+A54WtvGllGcGgCkp95C
ZxvdcOR8FwA5ErCrNqrqH2OrjxCVUv9xMkfz6GP9sYc1Y/wlsWV39Ts8JH3Vws0gydyLltlYdGbD
GuuO8WKhW3Exlos9o+28a1y/XQHtA5rTWmFzTT3c37SQ7U1v9WOPhgXENNXDs06ZU/3Cnt1GckEB
CeA0Zzb4GHXJgFFOzdlaLn5tnCLyk/vIJ/u1dv06PhfKrLnYnXFr+WGLFmad1IemR6EVH9UzOWrE
beTW8tKOxWuu2yOl0A/Ze0NzuvOk6atbGj9ZfBJDrSSjL7fvw3ePRGryHCOlncJZzIIZCTLPDA/A
Id4yw6owMvn7wim3GVfSnjzKtmlPxcbqP4Zg7lzfZlTtlK3dmL3lh2n3Z8HBynYZdYTOSdFviwEE
IwIHENyoMCQ1k+IoIJtOMsupl+UHCZROf4EP3yA6S7SquvnRWDLVMiqXYejyQ418zEoG9NA61gC9
T5Oq9tdhubiBEZNRL71tioDH9T4gd35YnJKG06oMhqGCpeES1qqKfbYUNBiWlvRLvDQ7jTVqDhCh
kqYMuFXI1zKE5leDeHuE4/8ZfwmU9po6fJSL9OcW5OgS/yCwcv8cUNXiYCUlNsfLgATLnRGX2dXK
rzmebeZtUPqdKT/A98ScMDUO/8rjyhEi7dS3lIrEQVpyuZ85umB6wwbP3Y8lGYRX04uy9S2Tgj/s
s9s4ySaYreiqJGVwSVy/3JISm9/4mp/cxo9+aR1HJsCixStFVIwN4ybGFGDSnztv1FcSgggoWRht
/i5PIxFbr9vZL/ZF4Ggb1JeUT9oc4zzedPGvKrTWUKOp0LTAqPC7Nb6bGSD4yjaUv9CcwHagqCcS
IqpxVEaPpbE0ssdULeYFvngMQvZ7ca65Z6GEtJNABaOPzc6tgaEsZzUJhsb3sTnX2riqUqs/IY2l
rQMLnhi2cWthqwA85HxjdeGr7QfRPgAGc+L1EJ30gOriNGaUg7rubNkY1BrLRe5crc/O6cwhP0+G
a9X1f/plsO6MdFer1C6keR+V+YGGbkBDLXp3H70/5f0H1hw3O/blf9k2FjON03ZHPDCCr3WNikUy
fMlYxs9+19hr6bZ4V7CH8OoHGMHWK3CTvbVIwHgjjjQAwUF1LbPdNHpVWjV8aSq0LkwH/1RnCbMK
xBLcKXyUfIgkN+6Zkf+PPgnJ9Vk5OqWNojGplFueZOiewznWqKRBI7EaPtDFeKKiw57bjtkzsgdI
d/9KJuuFu07STnu49+cpIntLdVJ28IGl7CjeVac5ibtq4ya1cyhC96FPUkDm8FHhRdULLyrv0FO0
0nLc3SJ1y0bDbkQCA7XM6amy22eSOe1ZqF1yyfM82ep4927unC9qyNnFxLRDJt2IXgVTzWWq9N2n
apg7bOKEdwDnsz/TZPQet/zUVi0PJZIzZ+HUlX6ING2clA/SrN+bQjxKvOTPqDQ/jC6cYXHTuc+V
YDWziwdhKd2DE63strM68dst3sAuW2KlD7feYgBsbT40wj2+TRiDuzElOhIPHN8TUzvfL3MT6h+b
/CtACLzHZAUpI+zff84yoM59tMmbyoEQqFKjeA710T+ZMJg36IBM3+JgeFA7hKabuK73clT918lV
Dr/hgmSSUbnYTZZu29ZDde19oJej8r0tgTK5rQ0kYkDbIlSJ6EC9+KxhW+cfOEQ8S0v6xXRNmveI
3mifpxHMw+o+IHHKrPuH3hqfPxi2SUg1Ydgaps6RbNCroNXtBbfOcscXo0laEnE0ydhiP+tUr9KS
C9KMlEZmjLJlVlu04cPyjHuEPANdkD/PkIjlGfefcn/G/acsz4Cc4pyn0vyPmmvBq5e6n2xAEA+4
woWvUQXBfurnaieDEVjZMzYh+CIto9KngNQsqG28SJfHKXc9p9F87JeIGvU7MmbAcmW0CovmqVpM
D9+nww3ZNxb0wIWlnVZb38rD38hEUHfCwvyzGmsmRepWvRbKVHLs8iZARuX8yJeRSqyXaV/ief7q
kTI8mUiBVD+aAJJhSrXbcL64hUl6y/Wnb5VBFX+eElzW0Txt5xg1sXlAqod+R/HpT5vyrCILwkca
zQDN8POdYMLSGN6noWk45wrGjDzYP9oy7tqDtxZsmZkHL6HpxBvQLKO18qtsPE1l8Gz6BV+cPup5
xZX+E7+D+mlwUk7KtW2s06aOftiexXu/t78oWKnu06ErDllshZ85yT5IQAu4f81JGPsxLHcw7gmO
TgtDxeW/6aELMShDHMvZpq5Xf3bj+cswtc6vzrCPsVk0Xx2lmzb+EqrZ2XyeOv9DqGiF/jOUJTM6
deQ+Cj6UF7doy63ql9rbAAki0dr4l+sYAazjLn9FfG7Yu/4cHWEZmc8gdFBCWkLKxF2loTN+z2cr
ZfszhFc2giG5orfGzPM1dRzAelZffFOa0Dsj1j2+ZKpbPoSV8mix8r9Il4Idw6Z07Gj394R8CwRP
fZRRkItIyxTAz4tezTnBjZayovpqHGTYNOyc88f321TF00KQVdjUyGDQoqnSUKPeobIfHbpZz0AV
aPFjU/e8E5K0Vy9tg4L20of5Q2/ehlUPH8jKy7ExbiKFdyEf4dDozX2PqOifmChTVXZ7FR+p+0T5
MUqPNIeC0U6IMN3FVVXowmSYjvaUIFs+aJzLl+xS0prlpsrtYav4C+owV9mvusDL/SrIH/0SA8HY
K9onFJ9Cvi5eh+MTzQk20xMiOfoeVVfA19J8H0jwulbg0uDkuYQt/YEaoUubwTyJXRdCosoH6JI7
1kmedIvrG9CNTe4Cru87L91Vk+ufNHX2Tx2qULDglza66Q9DWjfsTt77IqP6EyjREvdhuKJyqGxl
6H4pfEO11l6T5MsXKIWTE7GzLxNHxflat9yTHeh9cglhkvl8yPe87LGeJ4VBIoKFfj3pMQBdxXAe
5C7SbB8Vpvmve39qDvDOQ94YDy0uxasszca9neTGvImXTk2bblOk9WFgUNxwZXn+sJcReeLQcRKy
C+rYJM9ihFHWWTF2+L+H48OtJ82N4dYG4pE73cO0jKUSLWNy6YEwMibz7r3u3JWcF71t66YInioW
RVas4l9apQoQBtoZBYwkgHPIB/uBEsFSXtqK2v9V1qO92MuoLyoKQ+didL43IcIfaw4aE7jRpt3H
w0YyOZK/wS/U3Ru4Mq0k6VOKnxqKII9T27VnCWmX3I/Vte4+y0P1g5yrPGWJbcv0Tywk9jO/i/cw
tkmDA5idnOQfo1uDdqWSc4wbX32RrsGCccaqY8Iu5J87oJHyYmJJldglVpxLV+AAKHGBtK7usyjD
/mzMX3k7U8DRU/+5bsI3r53UryQ3/I012KiYTV3xlsWfij7QvvaNxju1gZyE6aT2lSQHYotp9ZqP
5XzRIqNdy2zfKKiTwJW75mn3OLqoMQyrG1qOXC0fzMBxTxyhlZW2cFugUf5pis/ivSmj92AxZXQi
PBDTeoaMWc7GPktbldJ0B+Ib7th3xWy2rIT+f5R4Qtx8zt/KIEA0ZEipviW9dRxRSVkXM0CJmbPK
qR+t+iFK4BkHveW82mnRrBLdi38hGbByzML8HcfakzMo1ddc87R1hc0VhCpH3Tse2viO1cDHd4Lu
xMqnHIPUbP99l4DXO/V1oBz/33Fsl4rdgMwUbt1a/YwKMuy+H6OAOls/XRphWY4P7PcNdvxBYxmI
V6FUDObrdCt63a5N6146LI8/4Jmsd/aTlviXcplxP9De8FDLQMqKs/NSb/nf8svwE7zFXagH1u80
xFCVCvd3C23idW911UtbRPZODa3mDFk2v+SVku00clt/zb5rrVSTDNMy3QH7vKXilO9UG9LHL1zV
X2z8KIrZs4527k8Q+mimCFyuUgoBV3Z3NbLaC754qZLdL9rQ/RW0DuD7pb9MTX+Xeaa7dgJQHhZQ
vtum/N6U7b40qySMHkR24N78MEoR+kF2/zLaF+rvP1zYxlGodzuZ529z1/ROTgqN5SC36dIephEN
Crn1s9j9ExWgm3NKSg5LsTE/D5iR5JC26Rus0D8B2rB3xTD85Qwz4g3LxRwTNvlyq5run877sPQN
ivFVL1sdI4+/p7V2BEvfDDBbrNmVnNABwbfUm9vzmLT2Y6WkUMBHK/sZORwS1Mq8eo7+Axiu9uia
ChKQLqQzG3KiDZiVzmHg6BYktrurx1J/lD65WHNwdW3O5FZV8r2pR0W/2vazRLXvoSgRQxw252/3
2TLYWg7lxcp+KbqaBOnfsK+kxUMlT9rLDW4mzSUiw9a5LRC/gacFAnS5yGnzdvD005xCWh/vpO8e
kpdUxlb3NtLQ8L1g8mwlsEIEmxLx5CEJ5oOLdNPCPOkqTEM3L7LtkPg1svJJvL27VYMd8R77eT7l
Za6c0RWCkBPj2HcwtcCEZsnr9z8ZDk6DYLhDvyyr1bDAt+Xyof3hVoacQi9O4yL7NALb8YZhU5h+
/GPxkegVoCmWC54S64MKVmrSHDFEzvejpmuvZt//kgjHgRGEWPxbDiJlm5eFTuYz766OpilrTWer
r1gKwDQnzddw3MoL5Pb6i50sDk8wtIxBO8UZfwlp/u+oCBrBG1Kpf6KiRUpWoqjLVRcwx/Is6fYH
SzvhNhIiqM+j71FV95RCYzsm0RC/KACssDrQwh9uDgDHprrOHjWaTyiItNs+aa3v9Sc1SKIfhpEg
D6wb7smcN3XEaR/6LbQ4J+7g6y3MO7lESgsxO1W87b2PHBsMvSVa+pDoBZcogXGf+lu/SJz9WPif
/k9t87xXgXr78A/vuuZyh5Br8HBTSI8qNGMkJl5QRd0Q1GcD2XTEnVJjACZEfjrcOUt+Gpg5+WlT
stTSEUoaOyrBsWM06WwwoEXjXjLWyZK8vk1wdA1KbazrwKirXL8gIrhX+k49aLU+Aald0uUIRJEj
70CdoZVUo9FYW/YBdhn7m3F6YyGKjzPqkttARaDQqxK8wto8vaIHO17HxiNHYfT7cED+XjRDRBLk
3nfXKmkt/0+chEjwPU76JFj6Jg4JZP8WsNg95v78+7PiARvDMmt1ionoFwkxTDhkc6LFmzaHoi1N
GbiRxypdVR+iH/dQs/Kz1WgF2a6bOO5C+4rts4sRx8pXrHZrAxE+S5/cyUXFL6vZya0RaXz97uGB
nhf1SoY0L0y7RVLtP2xTql24VM7lkkilXG4RoWP6tGi6gfh8ZdGo8Hwl8ENM3fjE3KfLnUyRu/d5
tykcAv78GCcbfxYjSwenQD6/8lFGFMs5LfgD+YhL123UuaFulw8+DArnlEF8un3ub+N8sRqy8PjV
OEbbnPueBMDH29E2nsvIy/c6mkFniTHCrNAvcquFdnYKxmhmszE5tcdfJcyaVd3r4WWIWtR13u9c
9sEKVLrjv/pjmXGPu8+NPT631bCkEt+fco9TAnKOyLH8Q6win5ECWcQr1LTpol2sON5Ob5SX4l3Q
4oPWBXpRhHMQHNe9rJAh34jNvxk6HQZRZ3LfN26OEHQSAV52Gn4ZA4DXrXS62FFs/6i3Q10v140C
zaAN+vwghUrUCq19aOBNIs2hmNIHEpE/rDnrX4PSj185E8qQXJRK++INs/kgLXlW5CuvqqsZ266P
lS92VaxjkObfYE3Hu3Gy8O8Ej4kRhb6HbGqtouXQGcYzmN6Y0ygvLfUqff1yJFVAQmxwRB62kZxG
5+U0mnEaTRDsxaV8OeyWndYBniVa5k3vj/ZYwbEksI76qJmPcuEXsFdl3/NBWfocrTIf5zawHj3f
3JpehQbBe2yKzMa5NcfzvUvujJQUmNN3WD4vsUBkSoyzrH4DCw+IJIgvfY0O3LRBk2d8kEsbB9Yl
L7WeE7EerUQOnip1fzAAJpMRwJauz7RsE9vjdJRmbHpfxi4LniInbj4rxSlc3OlqN+tA3jlV9M12
I3KNGdrMU0Ixtzd6MO1ex07NbB3WWy5THf8eotQ4SUv6y8lbJ7nLKW6ZhBqgcyXjsG0sq8VPTIe9
EmoFsmbLdJlAzXjcRTqyizLDbXuKlklocfRP+7A61jn6YCv8njFLXy63tgGf3FJgkAOpzNONjNxu
kzks2GFX5s6qwl8JxpIcUpa+iKCdWeY6qxbaEoAAluyrqL0GulVtmhjxtHvf3e1A9GElpFpCZjvj
M+aOLyHZs1PswkIVSW9wiZ/AqaR/BcUcXjJMDJFyRJ/7vT91kNn6L/2obIWXsE2u5RigquZA1u1c
fStisHeB2EYqq9I2PV/DTY11TwEBH+zvkTLbZxO+gTzgkgtSOUsLJ9MDN6m3azPne8NMMLai0QPb
gIpFav6QPtHp6UXkp/bB9pqTfrHrSt/E5WSesBH4WQRe+T20yttN/PfN+9BygxdY9V16dCv/Zjnf
Sn94aBeEYlrX7dPSEjRj/o/W+1gGPXPt83c63oAKRj7+VlDHx4d0UfYqYtRop9h8EyxD5Np4bOYH
UVuMdSQXgdZ09cIg91PA+u/iin93S4xESwDpfokeh4H86f9+gEQ2I/gEp8h/18nMztWEguiaZXpQ
+xIXDm2aznJnGgGjtxjcJlJlLd1NnpiHYvgfys5rOW4lW9Ov0qHrQR8ACXvi7L4oXzRFK1LSDYIi
ueG9x9PPhwS3ilvT0zEToYCQBskiC0BmrvUbBboK3XUuJlKS4LaK3d7HgJ8ulJ3Oh/Posg6CHWKk
6bfRa6qLEDXQjUymNaEOyLBEQrvFo/FBV4trWR8MqQJGKA64Rci5GcK+qj2E8Nn9d6fKGsjjz/Wx
31UbMZXNBULJyrc3WSkCPjFJ7j3K8BHERRa2rKWxsjDZh8ygludc/yqrsxFKSAz9efl95QddfjF5
uvxZzr/I8qfREO5f24JfSHbqUGbaamWdrdI+7JvV1BvVlYhqR9sJt/yqjJW6d4KwvkoKdicWyvms
83eooJgPuCOjdS5cewV6xjzi0m08jBUE9cy2irVsbUIIDm2xJaBvudUaQSoEwK9GBMavNNMz1p5X
m+tKqKgG/2o4F5PMn+oVzirTwfa1Cx8/Y2tdZKN/+Z9OHUTzQTP3Ub4C5z9dTO1WVllzvTyTQ8iz
Ukf4FI1OpIEmNLk/+C91uANBp1zJTKPMQIais45oif8wjJ4tlmzohIPspF+I7VKZx9GtUTQY2oLG
LTco9K6yaJOl+DRNSGEYqwDh5ptoGn7yq/vHekiSm3I+mDxKN5paoadgzpbzc9FuTLDaOT4m2xgw
H4kKmxzwGAlcgQ3v9beLSStYYHLQe4wB8K9kqxymHNy1/ASyipDNET0L9Uq4enApcmu2sdBuuyHX
vJXjGZtW8YJTI4tJNiXrIi6SfZ566q2BCOItElImWEZ2ft18nbw4yRzvhJzOR5W8tiial8TuiwvZ
TR4c4h9beCTa5lxHPnX5FKBkZs6U+zTUFVq9rsj20Zy1qdBNSIofshbDlV+1wtLzH7GKrq+sbYtw
7jvpnXKHlXm1qnMEXuqh138UXXXd2D5Yhhzhftxk0/cuBIUACtV7ylq92ESRo9yEVufidddWF0Gl
2le2XoG7wHngQY5k1Kwoky4p6xDELEjqYE6ZxNjU7AzFSR7Z3iSzNYz51uTTOmsn86VXWCm4aTTc
1LPobhh1P5uBjWJl6SiiGhYoPhEWd0neIn4UonA1JwRxXUHabe4hi796yJK8qI+Fuqmz8LbGFGV5
NRSK92Q0U3rH49ffhXGwvBr0Bm+EKlTNndwoD4X1ZKRldhcCD/2tF8pVJu5HuC+kUcJqbH6XB6l/
r8VZjVYLJVkl5tc6yZP7tvOqT/VphwJW3WM20M+mguPoW/2mt9rhGn3h4dpN0XDNQouAJ4qTW1yG
hgCDPfuu9UW+7E/OG5BPG5IoNXFNkpuR5TSNZ7MW0torF+f41Qj3/bZyiNupEOi2UkbUiDsiyMy1
s86oUbUxIgnBtMdBddhmQjMP/azVHQ0v2jCI59CZxIXVaTkAKPzkAos5xImbggSiZt+FBgCf2U+u
iU1QAr3yKCzwFYI40V2sz0o+DiFALfW9O5VfedE9TVAo8qY3RBc+ekZu8tETZSHgqwZRR4k5waHC
adS3etrohBuuF97DQnHQnnqrzq7xUoMZIZkQC/9Bewq8MMMFBYc8RPeuJaZANX5EuV3eOOwlvFXh
lMwTrLf2C0RBaX0TvNUct1u0aqNI2SP3CQrDtZIryV4Cj487FcGL+9BItGNq9dMORln6TLDmyipM
9pzSqQtVA+KCef6cQii+gtCh3nMj5Fddbj/7khCPGYu5Rh6h3stWy1Sn+zd5Kg8EbEsQVLG97uqY
1EWsls+EaWBCVspVZAC4WMX9lK1x7Zm2rhLnp85t7XWvdrOwBrnejEDOLWzH4KQJI1zLtV/cTB8N
OtmOU8/aeW1URogp7Kwnm5eo72ee9kCmplghQ22/NT1B/zxpfiow6NZdmJKB9APjmGtTvg9Z621g
ZU4bLev7S0Mdio18vRhxeaf7wn6Q9Q37G4I+JJx/1YOxvEZZrHp1jCR7LvJOyY6NTZLKVpvsGrA0
wmmznB+RuOx6qMCBybRBN65MhGNOAEW8S4XlrcRx/Q73mht9B9b5TIQ5I73C3i0uUJRIUbja9jO3
Sq1JyYrMLTBCzaLDUCTWoRY1vGCk59CQIdfzUHkF8l79oJ1sx7KuC0FqVGkg/2LEuDfbvH3GzqLb
V2ggzfdO/WQLIK35lN2CO+hX3ZjkG7jtBlB1S3vWytd6UtGqc2vzkPrDSBaPokBTiYCxc5fPIlKV
15UrbQgBg89X1yHCRCZUmA/SbggJBYpKe1iirKqZfZQX0i+v74/yp/66UNuDnvZiPTTFiCBkBBYD
SPqm09Ges9vc38V2Ze1GDDefRKSRhmAmPspWYgwxyu2ZeS1b7cg4iC4u7tPethDaPshOkK7sW60s
b2RJWOEIpjog6zePn3YVMdYE7d0MXkRr2i22DW76oL4CUO0euvlgZMhb6uhU7WWxq5wJZHb+Q5bk
JU4dPtuG6uOiRn8gTN0+QmZxE+auOOD+RRZ0zsOVIoc+EQflWubrZJ3Mw/WuBWQBjfhzvaIE2m4O
gS62jLKvbM1igLdzX1mVJR6Y23Jk88/ffA1y/muZDSPGrOAZ8BiOlqIV4glF5mAAkZ95J7Oon2QK
ggyld3KU4kmmK5zAdWWbzFaYc0+bnhJ99G+um0eRPb0c4qpJfmwXquleLh/lotFTUKy3rSC6ksvM
wAv8vZsNw0a2sipNbifx3OtYCs9CyvJQIGt97Wn9/hzws9Djk1VLvA8vCBcr827vVS4KNnGeHBI9
f/ZmZloSGP2ha4YIFCS8NTMAQl4HWkXkkyIE2a1Rh91jZoTdrYmlRBl+Z/HjvTv9ewx04y1VcFsK
JrN4wA5P7EJw7JdsgFB6883ZuSKpnzyreHWjcdo4vlWvkQXPga/i3hrpmrW3pegM+PG/lWV7Mre3
ic4jXEIX+Yv+OlVdvpKEvDJo63s8VHj7FOO1rKqUHHnFSH+QBD558OfMK2FIdGFnnt9y+P+8qAhI
Ng6SjasGN24+8XHSyN5GdescHal3oLdOs/lg6HaAuHd25LK7y5sS4MqofDXhUMv4r+VYxhFVnXFT
j6xZMGMIp6cqAB2YEBjaSPkTKU+3CO9144YcLW7LljD3MOkfLCO3r8NZoEuewZuyr5uSl39QNOP2
twbZpSfPgn+TvZGlLMWlLhkQCUlGw9oGyLNtJYFC+gu7xg7BkRqED3wLrdAONenCCw3DtHF1hogN
mXd0/SK8kKCvSbbKUwklIwwAuH/4W+sywtwir5ND9Xakbg1sX1nt20xSqgKW3y67VL8S3evA5I6I
PJFPVhYs5oU8nQOljZYjBcgmowa0qa1qH3p42o36ZrmZZHlwhb7JAXCr+3P7cjP1cXdaBC/SwYV7
oiHk4XeNchlNmrprY8O/V/EehYsr6u+9cO4jqRrN3y/OTfVPz+6+q0gTf0uCDH53Ffp3CfZ5+6G3
+8Ng6q/T0D40EklVWzXmIhSX59CMdPOy1fuHsFDWU6MvOgILHnTg77Xiu+TdKvdZjhKFJ5xrlw3X
UpfEWLaw2qkQGBeAL/36sR8G9bnd8P4UzyTrdDwzshZIiSueMcFVd6GoxU62Vg42W0ZgAhsxWzDa
RoGmQuuGKMcZ2A3MdtOGNgaXVoNzrPz2ZV1XRdFKWMDkZVGo9kcXWZQHOcoeKHF/0CY1VvdVYP2Y
3CH/QL3ym2jEv+J1GafDpkwQskKjuvH3kgQuD+eWc5086yVFXJ5qLQYJiB1DYwq1C723j1EAF8t2
xLuuqFdxaflvWQwEBgYnSLP4Z5co+g+rzNAY6LL4e+VDhZ8aUGNaDdQIxlj05HtI+Q0Eth/7QnfX
VptA1dRZbiQJO6op4LWYFsNJc830RAKM9GvlGy9J5+yTdEbzQcQP20p96VzW5XpaW/cAl4ZdyQe+
zEfe8VZFSlhanjVKGx8VfThIPTJZJQ/p7B50NkVb+s5mQrJfb4j02CXxQWqayapSGZ+C3umgzrTd
wwhVto2xnXZna0cIT/HWCzxQAnMRRnl0kwTdhUcaAeEtUNOkkhVip6nVPaDnVx09bU4qzyMVREHY
J4rZ5QPIq/YL6HqGvPqlrZerCAzeznCy72fYqzz71C/mvmoQ35ieiJiIeYfnBjYgUiW4k1u6uEMu
D74at8O8I5R1OsKVujMFd7KKGxWJwZSpTzaOCKpfQbB9QlI1ewztbCLsBG++C5mvHB0325E1i+RD
ZTizrMFIlEfhquljCP51P0wi3Shqr+z00srXueK7ObyvULtCYnfnTb5/sdR5SfWQdb24sVeFMHKE
f1ITCw2LdOC8hrOE9mdW5j3oRjHd9qb5LqvJlrm8pW39KLI8eOzKcv+bDbEZajBt/AkO75y3lgfk
cLrTEMTY4pofVbI+LXx911YiWfPld0DUZosam5jRlZQBW9y1HLXCYYYw21qqhPlmyFvcyrJVi7gD
+XOY9UVeXbeT7d/yFgxuq/lg5KG7NkzABbJB1snWEGy9OqM75v5yCMtXeUEIcPy/jRHn6s8hd7Wj
vFA2Cr3/iiSfOGgdTJzcwcFP5mWWQ2oiizFLaMhDbNU2wBL7eK6SZ+fcjyz2pv5n5d1DGc4Oyw5P
C+Jpn/mDs1oQ5towhreZsbEwGqu3aMQgADn37ux6/2HZKdjAgLvOzIe+9q2HMPjW1F5/L2uSrB9A
V9T9Qbb5xZhdKIVDINwHYbnsocA+T7sz5CMLR27/c1lCPT6BQ5o6eyLp5O/PXfQBu2Wsb5KjNMRD
B9IEiv6AmC16NX7uY8kXqFeyLfPsYTMWU72XraGDan0YjMjtAhx/VEy1PI2htlxajVq1SusZCz34
xhodiYzkzezJYhHTOKZO/B6gi1FvCeUAyI+U6+VviHHmNpnQNq1yzSL/DFAnAfN4W/hFdYpgrZ/h
PLJe5TeBg0ZfF1WQT32JhHzq683muOe+YzH8CcQb+DESUyI/wcUe9sqo5CwPCelqXvpa+0N5WxlR
ew+O8kZWh1X00UviHvSp+NxL6DeyOiBL4SF6twnKWiDrM7gXuocHKctbAX6iqNdEvIsffm1cpTHG
fU3Xb4SuRK9B7kw8HGHwmMats8WLMF9XI+qSqNk29xaqjcegdevZaqK+l4eByZVVR6fu4YzgtRo5
ECNRvr6NZjR7a1nGkm+zIjbikTFNB5l0k/kzmYNrAa4O6HedqyfD8/FH7p5lp3N9HtrJVsO8anNu
6LDa/iupWdYehLgidzYeqIo1CkgYIPZ4LCxnWjiecIi9T0zkcs/1slFnH3LpcZsHxuzAIOvkIXLg
jLa2/id72/Yms0EqFhasLuJMz4PaTZeEZ+I1HhzFczmgC2opIWYbVp0/w5BzVnZipFey1Z+MnauN
0V2boMlpbpLci7cyRDP1wZsZlN5R8j8kp2SCfbkzbddcL3ek4yvWNbyN5QLZJRlwXlaQLcbsGDOp
zPLsa3kWKrlz3fsa+k3R5FyP8xmBB+dza2Q8EW/y15jUG99QItlIvxuPterGrwbnatBK/cbxiNxL
uvmgYAxYafHX3sENw6sbc+cD0V5bXWMfwdEZa1+pvb3nM0EyLTRXPVbKcm6Vc2YYTl9RosuuZUnM
/svaAK9Qzq9idmfmE8g2eXAwvAKeJV1N+pjwe2UG+y5rxV0zHyzHzTDIVq2jPzGDruvUuKqB+14v
RVc5kgb0bmVfM2fy8Mx+Jy/PgXbeTUXgX5ra8POjezj7WRO2XGttw/aAmNS41Spko71xHj1RPHUt
P4G82iq751HoGFDMKcqUANnabgp/e85OypzkuXju4tgxgU/ZAtSGTIDMdzparW3GqdTnIFsnyucg
6e9YIxCRrsYLTLSLPyeteWmKAQ2k0vCQ5Y8NRMCKGauAH2dolSnpVwglWSaKeyi+5bpobVBSbn6l
TX2F0yBhXotFlbmfRvv3jPbY5+Em9nkJymfqfIC78sg2sbyQVfJJtX3+msJ7kzUkeBAx9CtM/fTJ
zVeysrKVTe96iGGJAdZVNnnuoUuqazHrICLnWnar5XRpFphSdtwPqILM3WGQk6WLUMz2Czu4EVNQ
rRSl0PcCAcebHp0+YzWNKFpFQsE9bq5cOs5nguzvhaJnd586y9PaROhxipvrc1/bUcxD7dhfJaRJ
Qpii1HfWPTnndSYhTwh8RZeyWR4WWJNEOJ2v+QSLOndfKuWYsntaI9/NL/aCg/CbJffxIVFfFHyH
N3Xe5UdoXCLSRKzhNGAfIhuWfvFf/ZxyCg9CHd76X/LADTfLtUbi/FoJxZsBpHEvGyOpLSxPx1BP
rppGXZ37/na9HWB5ZRYZbmG/Bh6j4Kihs3dV251yg4OJfEed+WltUA6rwvSKw7mhZnWxL8AtrGRd
a7vTTRlfy3s9h02Cndd475GhNS9EpVDU2vsK9+Z8bwWZdvXlH//1r/95Hf7bf89v84QJP/tH1qa3
OeL19R9fLPPLP4ql+vj2xxdTdx22M7ap66hpOYahq7S/vtyjkENv7X8Bih7y0M+SC7Dd6dYMYyh0
Dg/5HBuVEXQZORcwdAlX6w8DTi+1ngyPOrP3EdcwZ4vN+vQiD6QrnS0hCu0YZdX46JoV8jozpVXT
EhT+i/GkeeDDq35AGteI1BfUT++HodUPejxZ8Nl6aA0X6OcZFwjaXRY2cT3sy2dXAXzCV1jTezsr
UxUdq7/Mv0IdckdKmzQS7rhLhM4fPOwCShjgWhZ2YCXmYpggt6TiFGHnZrQmFBHhWMEhHtFHB1aW
7IE7xEtdOIbXlsL9L3vk5WSdBpyPzxeBIE0PcqAkwXn+P38bjv73b0Ooqos0O9Ea0zGFxvfx928j
iQVhF3AXF0kMzmc0/eo2caqKhKFWb3DbLbayTh7wj9CuizpaqtCRg7XVAr/WjTrakHFF3yUp+xv4
NN1ywJAjAyuaM+8CrEbcJQl6UMqtth/Dvg63TV2+odu7+ZD5KJzaOSnN4K8DlegyoljQG89lEg1k
sCa/vqnmM9mgl8QHZJ2T2QAR2gZvPVm5XF2YjY5iwD4xhQcVmQ3jssXMUMyY8o8Np9Iw1yea+Nhw
IhcYgTqqLmRXedFo1Gw6g1ZcyCkQTkV9PA+51DFkUrnWrSzJIdt8iHayiJ5fdINi0bJnlePKIcFK
i+XHyCFdXfHQeGPTq/MAHf7zVy1U8dt3rbm2zSNHmFiYIMfV3548RXEEZmNZcAgLVbsYEoe4fY07
hJ6gAYyDgbNpghE8j5cTrpPlsU0suDEP+hiZp9YoMMyr8c9dI2lVbZeyGyr1lYuwmx22f/Wpar6F
IUIvV2SFfQpAfx8qLe2JpMfu4+jGP7DJm17FlD5iouR+HREp2wml7Y5T6Vt3vOt5hzmt+uo3DdyA
oP7uBWQKJyKSl1jpeAg/1Bh3Tv30itxc04/hq+VZ7jqt2uykewNO49zvUGzMCkohJD+Dnxb7tbVy
zV65neIsQZQeaQ/DTR6QRvUvBGS4G3lQK8INQRbXiJNODhxa6FuyTrYOetju2lb466rrmtn2kOuC
nGgEvnbXS102zMzLTtePfj90m7iPQ2b/BI1rT2+IQ3Hrw09HDUcedGIKtcW2VpYmux+uLXO4PAte
m0jn4a/M23sZZHBIM9csIrbnQcwcDQwgCNEycFKW5ZEYWIqbYKQRHMTpgNe7Rhop0opTmuBL1Md6
ge1JWZyKua6Bjc4051jvQRNGh6W3bDGa6NmzW2Ah8tr5CnmZLMLIvVF6gHyyahlEnmq5fdS6RkBU
EQws6+Qori6ecivcm10UXXYTgIXh10G3ciQNUJQHS0wa/bcGWQz8BhZNCaxYFuUV536GpYhjim7t
b/XnYovSme3iZvbvLu+tEdZYCgBSXmC3+rQJAiRrzzQvtbI3jhKklz5ytCTKJUFspo3NDd7ccK5a
SGXmdeqwhVR/KHk6vLRhaa7quhhuNCMxrqvS6dayYUqnE+L02VfbnMpj1CQxenJF+oJwpmzHIL5d
aYU4qIiOnAhCNid7sDkAft8aoPLX5lx0AEQYiNCT0lYBTuxMH2T5Rl6jltmNwCv7aDiOrq1kdzNk
Rw7KaR5OVixtXllZR8NqbpdOcgy8CLIdbE5nJXt38LcPbIyJ/hPRjR6K7mDrGO8VrX5VE2NGyd8x
7mKBgJAWLoWIqP21aJOjbGrnTlbHw0eiL8X9jKKsM9h/kVqEjSyLssGYFZ3x0kgIbdNP1ulEP3Cx
77NlPDloofks02bIzvzTZd8+AqnmN3eVmEyQyGK6LnyEpywgICNRy0DRUXNoodrhNzthYRuV4qbz
VHEjz8rUmFaW7oz7EFk6CygIza6a7+rRNq6WOluJmquEBbxsXOr6mgQFpFtgQ/IHyKbaHHRIxLg/
yOKnn5IQHBni6mKYf7CsT6ce3mg3+7K5AHbm+iIfiQd2wdtSB7zz+j9PEbrj/jZF6KrjuPi12abL
qWHOy4VPizPe97pNEEvsMf6YEV+JpSW7oTba4pt3jIayv0CGy7s1FMRIm75MXw1V3ZdYG32rDKaS
Mp8+9yDUM3wrUkzMskpzeR+QQC+7AQ12p4YLPLPypqBp17JVik7L1qmFKWxmqvjU2bVR9OXRunUm
pdnVYR8yEzlQwOOxmN+xDvox5aDfRfNhEACiIry6D7IuCKunsK/0y8GxfsbQOS+QNNbvloOq7HFg
j06yJLvLMzmOFjc00APBHeuWVW5xqc1a78IN2mo1RWhFl4o2z4movtejSuVyOpf9BAbNv21BpdGd
9M8d5v5y5GkeXl4ki/JM1sliy9pz63k+ljW/fgJKGcyzn37Y/20sU+/vSCGo+/N4y6ebL/j84c+/
Rx5k9aER2uX5Yy2XnLvIz5Wk0VFPgfhFruVds00Sq0Gz0+8OXnRr2Db9JYhE+2l0QZKzsEddZhx2
2kxNkSpLn7SXFtUl3nAoBM9bvPMBWT+xHk2nZM8PkUU2nIcYXNQpdr+1mF2N/2br2+sWfv+t1YlX
VC2846gXuL5BgqkwytLVta3MLnCTkRCPSpsVsn9d3jjfiIkUhzFShx2KVQh3de9xq9hLtdPH2cYq
LW+far3oVlMa4+QbDIp7FfZlvutm8ocsRnOdPFt6WkXhXTUa+cLWqoxLObPUdom4fKDtl3lG8o3N
VgdGHur6uzeqw0fLPNHIPqEp6nXVmkj2se7ai8bGb1VEybPl2Pt2zI0Xy7WdNbaH/jVWuv5tGREV
LnAhffFgmfao3zw05oAlAlZ5W1nPU+q3ffViYoK1DcrMPCbCiB9jJcUvcfK3U0V6iG3wTEyPscpT
/bYGo4FU2lLp8GRddmjeyDqc1Y1TIzy2TmOouitehTXsTCplcxm5YExcYPkrY/lvCNt4X1SKd+mI
OrqIy5zYRKdWZPqyagfENL7jhV9swH3UX/M2FdhD6PEPKy2fwCxh9jEkG2z+hsshwB+1VRTtZGU6
+fIhZynnqvppqUvZkq7CvjtGvP0vm7b8aKjmMyPDRB5yI3ef7Ccr5XVkkl79ENeRsg38UxRdSYda
HyVx1TODkx7BdQMzq+xkERgjFKUqD/cT7+uTdK4NmKmPXuR3ysMSmNdcowHSU99KsOQQK9UmjrL6
UnDJ41wvkUuyPqrzW/mq/6+/7cNruS9/zQvS737Q/Fb81/49P72k7/X/zFf96vX3a/71mKf8+49d
rsPXKq/zP5vfe/1tXH76x6fbvDQvfytssyZsxrv2HaWI97pNmr/iCXPP/9fGf7zLUR7H4v2PL695
mzXzaH6YZ18+mub4gy6Y8n7FK+bxPxrnv8QfXx6RuHjJwpf/45L3l7r544uh/tMwTOE4tivYNwuN
+bF/n1t095+CiIZGdEPTLMt1aYHQ1QR/fFHUf7qua1Jn6gZXGqZpfflHnbeyUdP+acPONVzTgFpg
MciXv377j2jK8rX9++iK4cybuE/hFcsymb7n2dvWDEt3tXkT+GkGz5CbNQEggoXE1jU6KmViJbui
MMv60KV9ZTwDBMTWdEoLhDOyxnLRvQAD+KTYKIVt3Nr2RwIspjG8Tf6QVDsCztlwmeLvoTwbqeoq
28Atw57469SED24HXOGHV8Y+AacBaPHtWGFubay60mi8XQZvx/zTm7oGAUZTRYEPv7mKvDLba/vn
BLs9v1IzYjqroPXRC0RtYyIrkEN5Nnwy9k6mbwk4pcOpBLE1rtLAyNxVJVLPeM7A6JKb7rWm2Lcw
Ip4R4yoeiyIMLMC9mZ7vssAITyQ04/SYZI3qA1UQ0VcFzNRF3Y95slE8h2gme/ugYMKqOpCFvuo9
lAKr30OT+PWzqTVYJVidB3ynirUSueBBcdAcRAtrFUKuPdol0rXeGPSIBKTVU5Sm4t4xx/4BNwXv
O2ZVSbLHCj5C6qEy74Ksar21oTlpugr9Mld3wvIH1hJK38JEIPdzkZpR9tKWBtbAo6XcqnYetKuo
Q+UJzXO/2SVWwC5Fb4dsjWtlT/atQeLMToFkapYCdybDvlj4mXMpkCJyVmpQJsccntllndUW1gZG
BV1s0najAb5h1Wpu+KKSKLs3VCcqH3K3bn6WyJkxqVlODsM3z/SNlQ/DExKRwSks2Uunpt0y0SHr
qY6sAjd95eLJ5SR18sN0LeQ5wdao2g7JAjFL4Sjtrc08YqCoUKHa1unEodZhZhk/wbGpJ/xXUQkf
xgy33hCW+U2JYPufPdu0YuUGOjZBRg8UcjXafT2uhjrqZr121L+ECrtm6KM4X2csnL45hRW9jKWr
3FS9HXwTGG8h4FLaIt0iajCvTLX61h4Cv113KG9cGD2PCIjAMDtmVlNctmVPLjpBZMTfkCDH0KhD
Yr2comkLPkTbZYRmDkWnTUz11uDel8EYHbO0GAn0aeo3O1XZUmttcFTV3v9uTpaG4AfYFaUvnH3b
TcEJn8X+okCXYD+Zrp0QP3fbC23svZKdhZ+9Ioved/smtbJvGISq4UqpsI/EeRdO2aYjF9OvA29y
rAvCI0qxwq4a0l05hF9dUYmtbhmIHiVD98PRlE5ZV3GoB3tX9/2fLU6FzVpvw8xeKV1cH4C+4xrs
efmwcgyt2NXd4IfY2kHcXmcQ281N23siONruUD6TfzOq/TRFEN7DPsjfVG1Wmgnh1ABL7Dr/IRQ2
eovmhO8HqZEBKvBFhZxJfWE7gTmstCaesRu1Miv697kfroY0TtwnomCt/6hqWTbu9Ip86oXtoX2J
JTf4/00/hB5wlzKJ3XWYBt69kReOuJpgQ9vfQV/o6mHswtLejZGvhkDfrQHGzZS5OGX3boloRhkB
Z06y2LPYm/TqQDAEMn60AQ1vuJtqNMd7hQXBBKW167rHwDRaYw/1My5OCJCTK3W9VHdI6JRItviR
03JDsQPs+p9dAKITd0hMIcFAZOm2gp7w5vSaUryA7ACa0aXT1O2wiRwEd2GYgPVqEA0CIpbh3kVm
RSeN5QjVx6XOSlT/6MLE1HdjW5qECLwUv2zuRDXemKGhK9tuSF3nsdchgbihGrhAjasebWo1aOzm
4EQVIaNTyMaoQi6QnLCKzTJbb3vbl4bp80YYMVpvpzBrwWu22DvEzhAQsygSb1hrSWVPT3pXaUBk
edc6OFCHg6FEe6fNTR1Bc8R1Onv8AeMYn8dt1TXx7G3VZygpgRSOKtZcBa8RJHoIfbUrnJtFGec7
J4s653bUp1z7ilNqhpN90UQ/g2YSdrjKTKsPHyxPw5KkC40Qsl2Cofdb2TngUDDQzdvvWeC0xYs6
5orzYNsTUBbSol628fpOK3edMkwz2SOPxk1TzBqqRFSMg6lhIL2x0t5kc+QoRD32SRsWAEdtw8ju
gWGAo4LuV2Lx5ZT2FvXeNr5v+1IrrqsGm7UnbZwBVo6weoRdCdmr7EjHoLzgmUJJyppKAw+wAC8g
lKbIPzutm00rxW/GcA30wRS8F3zURpmn8/TriNlbvR1zC5WWzMv08tGapiLfTUoUQTpVIU1/7cai
7XeVa5r1pnPh/7ODRYPlxo0q3+UdGVnqSnP6WjVXWlSix+ZnqhrC86/aNtokE0YNq65LRX0oxYTQ
w9oVSIt/9RDFjI4VKvbJpeYpHWrrmkEeCCSkWVZ+tspqM+VRafTK+Y4YtqtdqkAF/K1T+W2CIE8z
aJdE1EcEDlPEvdIDUb5Ku3Mi1W72CKqBRRuqNlFIe0CpSm4dJK0g5pQTcH8cWpIw45lBcCXvQV0Z
GG4oCNuz2keyvY5Rn125vHq6bwMv5EDZFA2grFPmp6a1iQONgIyqJOW00nhTYZTVa9027M3IWOeE
EGBY4VvYshGD5Ew+ptAQxlFbVF54g6niLuviyVznYBuKI4h3P3tsoyzLAValrXtinWL7OzFUvn0I
gPt596jcpvkjm0UB/K0u/BOpDI+lfjfNX2WXdszUEfiCMFphb2JeVlPlhpCE63ZcgU916veo7+Bz
u1OepFeJo03DK8uGvN17VcNLyYvUMl0LI4L+0IL0RjZVgbG7qqd8gJYET19tV3gqo1uUJQHJnlZ0
rjjy/uibdwVH8B7+ctW/pK2+SZhUsPhUM5FOe08RkHkjIv/jhRXVyDOOOon4Q2MpkNzjBFmdnd5B
5dnOODbzx8xjAsNfwHq6ctLB8A8utzJ/PM3XyX2FqJmtu7ZEbZkkycirwu3ZsCq+bwYvBU+K+iNE
gUcfNlWazlOycMOawGk7WHdx7SsJN0/exhAth/4uTYMo2Vho0sdIfLpC4+FMkAzTHZSqWct5tjjg
quQimuUY6biNG8zckG1A0HYFxC6xYfXWKGJoEXfNJs371F27EfPAWpA8GI91MyLRNqC89u7qA0r7
n9b/Hyvsz/lK/besiSUX86rBUtoy/jd155EkubKc661wA6BBiymAFKW6ukRXiwmsJbTW2NEbvFVw
Y+9DHxpPJhJM3D539Di4RrtNlmcEPDw83H//fzJqcS6ZnSTUY1+0kRaieVPv/KPikoxBBxjr1OsP
emHP5MWD7X22dqXLXPd9soMSQ73xK2ZAB7D3O+3m+u+ZG3Jn+f38tvj750iLJg6SnblgSAMRtur2
aNxBnFja103wGrk0wStFVhRF1HV57uCerLjS8tww4FOkBBMfVflT3TxWVu0EQrGxt2uGdEMTZVHU
RRnc4bkhYRwbPjxYX6WVuHsTyigGg1nI9qXfri9p0XT+/RFPLfE6O12SEjFvxkgN43qCD6Ug3GzR
hwgli+tWpLWPA/8jKHZL5CWnLB5fvJXMouhilOLczi2fq5fAjZ3607Ajbuz6b9mh3fhU6wYtHnum
YUjy75bfyadi8G00Syts7SLikQCiC96mjTVdbJ0hcltKIupXlsS6Ft4gNabWa4QOyLTt6Ttkb5Nd
3oZP4UNrwbKzK98D4XxIDtPLdbtrZmlSqoyZqSouv/ANC44/0ZiMmjuttyX9AXVyN6bee93K7+fw
2XFidadmFo6RKyXPWwEzNOydyU3c5LG7ix2GcO+7g/8ivF63d+HxhqRRQed/ZKoHxvJ1ngzAwvKW
qehMUncQZRzbdnQM6ZMJtuG6JWN5iLGkSDR5TUoVMunOuccLuRiBxelru5aV/ZRpLvIqe/rz4EuB
jQXJ1kbOG3W+kZJGdUMxJF2jdKovvleTjzpCEBUbWe/Sd8oxcOF3U+3Byd5JX6HQ2ehmz5WWq/YW
H47TrBXJhL2gdYqbYh+4sCkScW3tVnbD/VbYlcwNe4ujnTVpEYHVBwZwqx+Km/Au2wd7/4N4I3zx
72EAs2U7e2Du6m74q1J3Vqg7vYAujjgf8nRj538/OeJeKSrK4LFQmCVsUYKC2Mzs676ycgrObSzO
eDyB6zdbbBSqutfNyBbTh5aC9ii4ovikMxEq/RwUxn9ha4WN6SZUN7z197V1zX3mg3OySkvzu5i5
CAgoJ7oZCHcryVONWJBhPffmAxLmDi8egebt9ZVfRhlJ00RJ4j+RFtWXAVuwVB5Y0O7aqQyDOgm0
9gmMxMbZWHOdUyOLLzha4ZjVGbUvX4Ncy6uOJmNVVH59ZFNU7RH5wj0Yh/31la25DaET4TmNZ78o
Ls4jkx01LxtWVjTUAssvyvDhuoH1rfvbwOIA6qCIgUdjALU1y3plWMX2mw3fXwliOgpVuqZqBnAx
bf73E6/gOvKTxMvYuSwE9ctrNWoQEuCoMWk1BB//eEVn1ubveGJNmOCG1SXGSwzGpxlH3kMt5WRl
/HTdzBx5F66uQ+SnkvdwcV9cqJ4XMbMmII2pp9IRrW2qI2FZ3AqJdguj3nzZlcmsU3eX9fnhuukV
p9ANxSSpkxQFENwiiJVBWMOySa5u9Zpr0KIKDX/jRF2YID+VeEFymKh26+rC77pChyxEgOWZVjvN
Si1s9lLs57vrC7lwjIWVhfM1QiEGekSdQUVv1eYE7MUShm1mwoS6/dm1/cY3uzjCsz1Kl7QPTNVQ
lylxLqEgbUBSa6tFbwDxaKoj+njInieqsTcCw7NjMZ2H3UVj45PJFxs6+4rMEkSLQHWRMjS15WdC
J6MMfgvx+Mf0lqGnnbXrv3s301F5NxzzL+kBfbHcjt/7TnZLPUU9gEQG93B9z7d+yPzvJ8cjV9sc
gCUzG8L4q51e6ujxn/x9CHvpUWrkLQvPge+jE2iMV8z5w/SsfNfVrSRlfQV/W1h4jR7U5Sh71JOL
+Dk0PqRwilxfwlpWAgmEohsyqEoFiMT5HoX9AJGezhoqr2XgWW8fVGE4TmHiAtef89enLvcf4Eln
IikCIxD7L1Uzfb3+K1aSTOCBtH9MCWSnKM2H5+RDSfCsoQjCjwj7dJdNb2bTg/zN7MTawPJenEJc
89TQImCGXhXknT7iEdEXZAtto/uViJmtm1TSfl1f05apxcbCogxIeV5Tm/3KG9ID4THpJ6eJPzbi
p+umLs76+aqWAGVg/JlYM9FsK7HHxDLlbKNy/PKhKajg9PIhL2+vG1xzS82gukDxkU7h8oWl5b5f
iioGy+45lX8Kysfrf3/lpgbPI/JEBOarKMbCH/TCQlcj6Sub53zaPJb+1yba9Pz56ljcahhRiJA6
FNXcbudOx2x8k/bwYdlt547vaDjeKyFz/zOl+AipbWE5png3tKB6GSIAP7nxTF3dwxPzi/xRM8dU
kZDuRkWyRmn6V26kW2d7fRv/XuFiG60AimLDwET6Bq1C/QRvylNI5PVfmzdpx7yM5vbHfxJ0T7d1
ccQCYRzETMVoYP4os88wfm4sa23jiBPW/NVMjfbx+XeLkatthGQ+w0n35KXlwcv1Df9e27hTE4tv
0zQBxD60dG0v+CSKd7IP8dzzn7o4NSRuZnGuF5iki+ergFE1Gpk3JuRZKWif+8isgYHHGzfg5ULO
rSwWgvZh0hUKVqIOLBIoX7+jmyN9u74Waf4z50dpNmNKqqjLqn7RwvdEVBOgFWC/HqLX5CZ+q27q
Q87sOb0Z7anbIdd+EI/KxhPsMsKeW50d5eTWGOir0uCbF2eG4LZ1pJ5Tp0juZAFFZbQbry/yMsie
W1t8sEBtCuZWWWPvJUxc6LsiTh/C4rUuH6NIREMj2ljepZ/PkAgdeDHXsykvnxJN4Iu0ZtsSUtKP
yvA8Qcp2fUVrzgHCldIf2pmXVVOhtqwyyjCgqeWNyjuFuW5K1N7Gxq2Yoc5nUr4XgYzgJeefaRoY
TxZ96jiaKYWuWBs/6iZ5KXt9f305Kx+IlyPTIaScqq4sM5msjvWk72lxlqh46d6uGYfdFDx6owSx
QnA0K31j/1a8HoPcgYbOkIIx43RO/U+rIH+qGrIItTfTXRNH5XNeJeVBToC/xVbN8Pv1Fc5/cHHM
Tg2qi0q6xIx02ZSsMPLftPKlSR5Nubd7K6FIXDnQw6FhoW0s8tILNRNFY9FSVI373ly4fQckQKNx
Wdha/MFQvjC/uxHOL0vQBhYIgCaYIvAsy7pfHZEG1ALP42Y/7aG/PoQ/xRu0Kfbp3ncRMrj54xL0
uUFlsY0F3FMWlJwEwrFwLdC8vr7xMLh0+bMlLdsEvYVGeshAtJ0OglJQEG55iLVFMpa73DTCP78R
MWcA5TLmIKwtHVGpPCj9LHYwEgYEnI3bQIs2Qvzl4TozsXS9YigQxVExEQT1V6mfmMvIymNZx5+8
3r8pO/WtKOrv191dWttGlTaLSTWRE2YtUgmrhc3do5dua7b5pKZu5qZfEPnbdc6wQ59u+qoefXfL
Oy5vFcrrJ0YXp1rSYthPZqMp9M4d9Tui1i7xwWLBrWiWGwD2lffXqTlekedBpMpH3wQRzbeLS8O1
WulG1ItnDymZBuKTgpdxnlmfRiF97UsdObMISe8wSzdi5+pO0y6Uacqo8KrMUeDkKs10tEAkmCNB
M/2suvem8ivt5I2DvuZC6omNRSQpQFnp5NsUFGMFTQBAHjb+o8+0OfsCEh26plOBQKd1uO5Ga3Yp
mc5TZAAh6Q+er01PlXyspaSw1Zk6NxYfkZg/CKnmSLmXOE39Fmaf/twi55ASJpcCtczFbo7Qd8S+
phfIHXVgcF7kNHDofR/1rL2dYJayzPR43eKaG1kyXVaVfJg8RV+k+oiw56XlSwCsduMu+h5/MV3D
mZzRnR5E0Y42tnTljFiMYgAblfAYVV5Y62K/mhhKLeCWeZziz6lu3sjqTyX4JUFWcH1lK/cP7qjg
mRJbSafm/OtBK6moQ0fgAaaT/PJl3fsY1PHw/O9ZmX3oxP89NYA8fcRKZzCex8JUq9r6RGubpos0
0+Zuk8F6zm0gfloiBFRx7UBHme8sNCqA4lRSDWs7WhWCE0z1FD2Zns/IoSHEUf7alFYeHcZeHiGR
AhD5AUaB3Drkgy/9oGiTM1GHFGF2WzHZFe20SUnkjev/MsfRJVEU+bWiRWvz9/jNycZMaEIYkiCg
MTAVrmm8AzPHqB3SB+NGsF8xJMsSZ9Qy9blxq5zvDrT8KVVXsD7CpDsDcF2gcUfoHw9yu1XwvUyj
dKj6OaAkNORvyw8RBalcxb2cUyaBrhGIRhK2x1ST3jp13CN+xkxu+zSO40b8W+kYAW82abKbIh0w
cVmS7WQjFKQkRP7kIHwq9umhsVt3emsOxs11b17bS7aRohzzs5Ky3MsBFeFpkjHkd6a319QoABKK
GJ0Rec0RonrJvW7v8vbQGcsmQVRMEm9AGOffTgOLpiLGiahendjQ/aiybvfBRr1kZVGKqFFu+m3H
WF5RgwWR52iiCBimQ/eVK2TwIRNRHROia4je/I01rZnTWA3ZvUTne1mC6sbIEOMRc6NajocgluoX
Lme0y/1E/JhPaDpf38PLOAcGQ+V78dZDQnRZD5D7PtEyw4AVPcnfJql/L/t1sGHjMgJhg1I1WtgW
rakLvxgi+CBTDVFFpK2PbVzLbq2LYMstH+Yw5Hq0r4Wn1C9/vjLgLPQi6ItdvmNLrfMVWC1nta/i
FXTxcyeLT/+eiUX4lgdgw32HiViLbtVIv9eM+N11E5c+zkTqnBtZ+DouvriHsrQzg1yikc2Lz4HR
9q5WY9BnH65bufQCJt3pc6k0bubpi8UdUctmMZgMojE+qb2oyGTYPCazDde+NKIBT1GZ+5BNWDKX
1ds4NaFWTMzczlLxmE3hXhg3vse83+cPVV0Eg8MCFPk3Fuc8IEDhhi4r7FbwKyu7TuLDIAcy3AxN
/s2rpn1jTsq7URr/POzx/uGykkVJk6g2nFvNLK8rDHTAgf1pD3H+UQ8+tOazoG0VZi5dgc6WZPAd
DELsRY+3oauUINta0DDsd2XyrpayXTn8uu4Jl/EHT5g7rpJGfeGi+tMb6BwUI55g9RGi5PKTD9sU
MlJfatCT100pK7bmzJ96KinWZezxOgOBezj3bClJZPOBprJERW20Oi+/CYWy8Vym16DCCrOOAQeQ
2H1DqyGP+H/IqwJIu1KMwzGIw+6tbi1DeJtqOUDyAsZWcUfp3Kh2wmAgv94EhiC75ZBDl5AbOjOV
oxg23aMYmEPtUKkfYWGoYQaFxDoqpXcdXD+CG1VCimyz3LY/0YASGGYbp9hJUPLT90HbDCUT5roJ
vUIO6NdWpAIBQA+ga7HxVrv0aqDW1OOInVysDECd+1cFZZIOA0SKmrusOALDXY6ObEoVR7foBRJ8
/AIFBhPC+OvfZ+UdzCUE4oPiqox3LzvUWtNbWgaRNYmDstfuPagUP6Dy48BAapfv408R15IjbZym
y8sCzBcVdpNDTCt5GSUQMs2joU8YYkFtOE8q1+vSG032eENB/8cUxp9Gpd8vpRkyATG+fOHwGolT
ozAAY3cx+sgyszsbvb8LL8cAI2vizBzD/7bEexWor8PQB81q2ZoH1e3Cl6a4jwCnb3yti42b7Rh4
ianAYgDAbOEmInQeYIMSu/oUvJe/Vi/TXbAvI1c6dLtpl7vNAwCA8Zt1o++uW15d4InhOe6f5Ooo
vRgBJGTITkQjM4rNQ9WLrlbHO1lIN5xDlvlbZxF+scg5Rp7Yyge9ZzwbW+qTHjjavn4QH8qf8nDo
wfcCRkRh7xAd1eN4x7ySCFGwG/Z2cTA2nOYSB/b7d1C4UBk+ES+OhjQlYx3qNAe9L1Vo+0dIKA/Z
x+zY7Oob/xN6aBux8iL2L+zN+3Ky7iHO+w6iV+agRu6X0GVGzOm8YGNZF5FmYWXhQilqTK06YSUU
D0Mh2rryAC1lPB+OuaKQ/zF+erZHL1IkvwHbPI+Cnq6qaQBPQ4nKqiYG3wbzbrLQTxRRwIr143Un
Xd3AE1OLpQmMolnGyNLkCWxK8MLsk5PHr/+ekcVJKIJRnJTZSDh+NsSv1BDh3Nk65/MvXR4BXWIG
dn7NQQ62uA7aOm/qoMVIclPcyDtE8W6MB2gvHdGWj9xazvU1rbr6iT1rUSkcmOQyfYn4ZZSuevAO
vCAfxPfiC21K4aAf/b30/rrFtU91anCRjEJCavhlxgL16ldlSgeTiTKG4zZ8fXNdC+dTI98qA5N1
1XAoO/IOR3esr9YDk6bgtH1Xfb6+rMtaGd5+uq6FC3YxdbSiY1290+9UhzmBfXVX7MobmU3MN56t
l73RhbWFLzZI6LTVgDX14B/jXf5QvFp3EHftBid4FkyH14Tj7ztlwz3nP3vpndDqk4kb4kXdTJnU
0aij2Vs8qI4gSkv/+NVvyXQPAcwpmgjYTF98N9Q6Eh89OSC+ETJb5sep6PcxM0MbX2v2ssVCzsws
vhasr7nswWTKQGKdKjZDKiIVZDm702tFYMK0s55gfBTskvIVFF6ytEOVDvBZwazgRltn5YKldDcD
VOmFMWWz+JSTFiKfSY5ilwQtlKIcX33m/w7qrHRj1ZczPPPmnpha3K+llAai12Oqcb0nmCRNzYZG
VnVwIAe1OYrovq266G/tlbfpaXI8e3xN98nPzaizumZNN0hlVNrRyzSwCmMlaAEq2Oj+yDbsITvv
fd+40jtkhoO3/KZxgK5nDjI6sbHhwr9hX8tPr8C/SJ0OcJ26fNCpDKAnGWUYW5JgWLaHvexAvK07
8PIdoYy6kW5V/wCVsLPdBVo5Pry/AMQxRUJfzZy35eSeV4cmFcuK/dez4iaQVNsaqo1vfNn45Btj
AOjgPAcDYPjcRqz2kwhbS2yPt9VN5sZfhqN3H7391fhEvjS1t9KllYhOtV6aEbVzT81aXFlGGVtd
53VM7o2+XbcPifLJC16vH9g1h9FYlEEhELCwsTgkyqzdXFlNbJuwDcPp6ir9Fx/BC0XcyCTWPtGp
ocURCYx4VLK+ZTEVsqyRNEEbl+sbPri2Y6dGFn5gMtabWTKrCX3oW6Ppg6pZe7XXXq5v2qoZiUr7
PCk3Fx3PXaGpE6h4hTq2W0sgZ1cCWIlHcIlBrW4saPXzULwAS83DTly+TnjOUx1usaTEz3XeHcXm
Ve9+GJuNg8tqN96tnRha+IHgqWHPnEJsy9x72jE+DLfCIbJDd2vQZeYiubgh9BnXqVLq1i5Kp5KU
qWMd81INozBK3hlqZIxuG1nTMTI7477IGLV8lCmIj3tPH4r7xktmIoPWqiBcZkD0rkJc9Z65af1z
MXbWS+DLOS8aJUzRMs0tSCbRbNtXuV6BJMnT7MsEVeUT2qmQNQtZ6PnvprxDaGA0vbDnvzGTnJ5N
qhwbNSt6R/HrFHoDpR6oJQfw2LVFLco7FVqwjyaSzjocJi3jpTrMd09yoDO0aJV5BV5G843UqcpY
/M7gNM8sjwEM3U6GiPlvc4QAnAFUE5N90uQDRclsmByEQ+rnRofVKmOxkSvoYXwntV0Cj6Nk5Dkp
cUrrA5XVtEPPpyEL/3NX1lX4MGiw0DVaRjULHhTQxtAFhCZTx6Kvw83Y9E9B2ggbj9C1AAB5DKGM
vpF1AXHv+0qxOg1LlVyIPyolHMSbZpBTdaP0uxqoTTJGJjpmsNTyzDSR5wtWwx047L2DCZnbh/BD
Y0u3+l69k7/5vhvs/kmkNinSUmr+XUldJPtNpDVcGkYMUUs/Op0VQXwFo8pORrHu+/UPtnpS51lh
TaXCrcDtcx58CmaTdW9keUUr71MVfc7WeMi96DZr8xfJTz/CNH4o9PCO3tVWErn2DUG4KQwLzHOT
1iLwQYwmUiYku5O67n2uxweG/zfqPismuOyYHrGoDc9ueb48rsOoFQWuWaPl7AW6W0fmP7jKsfG7
u8EFC1Tl3EY49fAUQCzBkyJ4lXu3Af9ImnaT31elIxxQKdybu43PtnJnYAikCm0JsFNL0HyTpSXj
kqxLS5z6a/deuRPegfvWdszMO+ln6QPSAHfxx+tWVzeT5zuNKpn6/hIOBnsGFCkiC20V66ksPGh8
8qfrJuZPvsj6qDlKYHspa+uMhJ7vJTT9CQKA/ZxApKmjjagAw6NO2hsod1nrmwezmJ6vm1zbSq4P
nREE3jPm0guHUIqjNobRgB70VwL9LeMSsENk0DhcN7S6NmwY9H8VyoPK+dp6gaqxOY2kE0YNrc2E
1AOcRl+FPEGyIGt3Uj1uvFlWl0brzaDpxztw2XRGmBQm9oTdBOGDJvh0P+ujDVz81xe2cgfTtP/b
zCJPkmtYcUadzDKs64dJ62A88PISuXRxcCFLivfXza29qhkUUfhYv6GXy5g1zTM5ZUvy56eu+IvS
3+Dqb/OZ+570rlHZDKv5TvfQ297GUV/bz1PD8vkXFMVJH5sOw4YHB5HfmJHbmeEjnM8bO7p20k4N
LVzF8quynpCUtQM4+uQekvap1rfY1C9ntcDxnFqZf8XJOwcQE/zQDVag8ntnIjbpWq5iQ0nrqo5l
2smPxPV3upvfo3ejqrvelb7mSGvY/0I8W18wEEY0aekCLHGgWoVGz5TyU6YOjNSUZopTKw2EhxqJ
CsKJlVr9iOUItp/JzHeoU9g69DMdgqw7lOl8WtnZhpfNUXsZiXSqJ//9i5ZAUcg4dbnI+EXRDXIJ
x+aIGPVOPm7VlNeCAnkMCSzJDIiU+d9PvoGslUKUqJwdKOvsPGoOnfKYtiY0MFDWBt+vn5zVXT4x
Zp4b82MEwhoRYzJUeRWd2Zwn2nUTq0eEFgttS3MGvMz/frKekijrl8P8xBg/elbtJoG3m6Jx4+Os
WTF4wPCKnekLlwCNNswHSJEKIg76qcGEvn3mwKu+EbDnuLV0gVMri+0StBj1zhYrvVqUcFwJwOWD
dNSfeiUIHkQi0EZ8WTfII10zmauitHa+eWZsNLlU5SREQX4zavW9gr502Ao7ox03plxWTc29MIPe
60y5cG4KwqHRFHq+kzjG5a6RUmgB6zzW9wgT0/+lndlsRc95u863U5FEwLyAT5iZ5L12bhJ4aFQF
ZszdDjqywsd1YdwX7QAHVrVLMvk2DbZys9/LuLBpqQSUOcm94Hnw+rxTRRS3be2lC5FVd0YoQap3
o8UE6s76mD5oO/MxffVr18qAau5TQM5ckR/Cl62Ubbl6g24+dEHIQc1TuRcuC4WzALPfDNJEjVkf
3BZJXHmwU12AtBJd5a3G8fKILO0tnFdukB4MOoqF8SS7Sg0b5mfB+NOCwtLI4pPmMaTkwAQL27O8
Z2QXjpLa34ZN9q6M9I3McGP/fjOJngSWRi2liCkTUJqoVpimcOwr6VAn3r6vyz1ov5ep1zfefstw
CdkKRMwzWw0UlxpFunOHLcq4EFQlxiX6cg9M9LtnFp//LFzOh8+AHY53JRfNBQUPL07mpTMNWEEw
PspR0+IQxjcNPr7rdi6XgoEZIQyTC4Nay9wTwuymoJqbIvs62hWXqmkNfxi85qWcmph/wskHCtt+
TGtNTkFxGzuj6o8qRevGl2+RTPx0fTUXGeDS1uLLZFWpiy1cYr9BEelXyw6c/Na/hSA0fGViwIH9
MPtXOs7LqLm0O//7yRo9LW0iwNwwxFVkS+GxeEwP3n13R1PWcrQnaPtuTd+Wa2crTbgoQ/xlGf4F
uo385wUMREJoJm7Z3Zn5p3zOXFRGRVt5aHbqvjokD9Rbt8oQF825pc1FumvO0jI0YFByd0d6Ze2B
dPeo7ei5OJEt3Bg/rn/V1c2VGYhUxL+GWc43N5QbTctmBzKbBhUzba8q3ofeV45VtsUsscy65pXR
tAJqIgKBY+j83JRohUkaCICeClXL3ht++kA/wBmn5EcYZdCVtr21cQAvwzG1SZLtGd7HdOkSJgsx
rJSbaQWPrgGtbVFxCahJ9pQGer37420E5AJi21Co6RC6ztdWxWoCvR6W0mHWatHsWA/cIPNdKMQ3
FvV7uPz0emUfwYVT6gUlSyNjWfrorGTsYhMs2NxN7W6qxxwIRrTX9vFu5hITXyi1HmDcArSEetVd
eby+1DmkXDG/zJfyBlh8ZmDe95NpF6AO5vbI3G/cPGufjoYGoMKZoIqn+/mGSq2n56roU+MVrR9W
MWgM4iT3kJpu0YSsHICZrWMek6RAL100AvJaMioTjs4c2R691o/izNuM/O6bGWtbQPi1060CB55R
miKw49+VwZNYpgyNCcsh1oSjfuvFbngbuNUxO6Y3NKEkW/woRRv59AWWbXaXU5ML1yygKahhoZib
74Pbv6tLu8ts8FEuEkgQszGUrtri3VbmtXLYz6wuwlicBaDvRRZqhNxIgjK9Dqp4p07Bm5X0TtZP
xkZuvRassWjN9Dyw11zkelLYDmKJWhPrnPb6bUrLsrNrt3ennWyL9nbHUpnXsDwJpxYX2Z7a+R7f
GIvirfAp/UoHw/F34YfsxdpZD9YuP7QP5k3wlrwpt54t2+y0U7jBq2JD8+HS3/gQ/JShxN4IRasn
52QfFumhXo9aXyr8qqZ4sopPlVLs+ybfCAKrnxeIOUBFxisuGGeMKfRzvcFI0NMpDpWdTqOjjz6P
/ccq3kJWrK4IwAN7PUONl/VkX0nayRJM2g5qACl06Zjxh8iq/slBMXkHKhItcOMCzYwseCtHwe/P
qe2nchfewpm+A465R+ts1zCS4NYf/7R5w+kES6fPvUHYgy5a0oIiN5WI1J89BrpjTJbTqZrtm83G
pbEStGk3gDdTmAufmxzn4bQUet+DY4wol5ifjSn+lofph+v3wspXAtA8A/VZBTOxi3e0V9cVwlXQ
XhQa1argl1DRABterxtZS0INRBDYMYaXmFNd3AuC5ee118rzmQuPlWmjct7cq7vkMTw0u+Zr9S7Z
Gf1Nf7f1nTYNzzt8ErmnNsngvcfwb0gwxOnZJwMQphpAwM58bH5T7mGqt9Xuvfecf9tY9RxJFpHG
oC8FIxf0BGRFizMdVlUao4CE/PKNtje+pbfts+o7TJSMt4ITOuJedrvcKYIb6OQRWt9KSle8h0lO
8Ip0GckUl3ULDwLMvKFLYPe51jqJ2Geki9Pb9UWuGiFsm9DD8FZfPvxidg/4VMONUSPSODQOcJCN
Iz5v03IbeV3+j4nFS8Iv9TyoLUamfiPDbmHI2qt7cbO8uHYSqMRR/JcUmOGXDdnSiMDQdKgRWGiR
Oqh/7+qA3mWRChvrWXVKkhe4AmSQQuoypfYyMYnagAX1t9X9DOTzXqXnwXM6B/UNu3Kyn8GH4KHf
4rlZ20dOOSFLpr1Ho+P8LEB1hoKZUiV2XNzN8RiyN6fQofkP7tBasbMw3GlD/ePP/ePEqLGIL3U/
ZLWvlrS56w9S9OQp+cZbes0BZ0wDFGqWfDmlY6b8yVDgs6nReMdxeN8LyAxeX8TKvQnIfw7Fs6rq
xVVWQ3Je52LOQa699179RbZ8jlLndBMkLsk/eP/w9JmHsCUu6Yu6cAFzftkacIKCupDdILVe86Qs
9mY6vr++rAt0OtcY6AODaUQACLjFwiMgxZe5uITYzu6ne+Vovk++0UpXETOylSOlVCe8qe/LfbxP
PiiNq/zob437YOMCWsnkeeTNEwDzT9CXDjJYHrJ1Equ1ksB/1JjoR5hD0OXQLocg+xrUsrHFFreW
XDOVBO0fbxTmHJatU4RZwjhE1t3WUYW3ox8oOs2X3zGFioe84d5AaN4VboLD9f1eXeqJWfn8AGa5
h9xMjlmUNyAGPcKL6vTaL/9PJwl/f9Z5zB3KBEVnCOvcztiLai56Pih4kSmcrhFbJwjacCOZXImX
tC00tJGww+FYWEFigfkek9X0gvjeavRbdZLufUV6ub5pa2YgO4EdAJDcJe1JLw6q6hkaHcwaMJ5q
hj+DpEEAvWg2EMgrgYTKNyxgFBhpKiwbJZOfKgFy9fOxu4VX39aNra72pQXexfNwPjyaTMou50rT
YNAKMYwAq0yvjfIEbur6Vq08pjDAPcwpIhm+7M8PCBqIZhjb3R5khePfqoMd7auj9mCBfJfinb/f
8mlp/szntzM26RrAcIfcNFOF584md36kJxmLgrPh+xznn2P6TNRm3yWP1cd+X7yrvsDkkj+ad61/
tz3EfYF+pe949gMWuWVV9FXfFPwA7bHfhcfphqZQ/sF8T7l7bx3a1+6QPoaP5vMWR+LlaT63O3/t
09SyM2upSLEbMnUXmT/hUnIRd3BaeRMBe3n/nJuaz8iJqVhmpBaN5jlemQfZ6Q8ZL6pv1nPwbXC0
2/a1eAof82/C67gRsC7P3rndRebVNBmKBCjt2L2eOln+qQ5FR5w2cEcr1ZVzK/PqT1YHmxukaRVW
6soeyMttgHjf2s/9d/lTdAc459tWq+syAZvHUAhZM3cd53CZGc8i9ZYa0+riSpfo2/duJzxM9+Ai
dtUufRW15yq/G12Gsdw/TsoXphfHRRTG1M80OnuVnLuDatqW8HY9Clx8NJk3qQoMHGzhCvSIwrCc
m0wqUekbXLN/9PpgF0x/WujDCKPXPGwM+qIXldOakdukV5hZSwJk4BSUMkY1ekXNaCv5vzhlGKKC
QL+HuiJN2IXr11EehtBURLZRTNpLK/eywmi5LHwyksj7pdX9lnDA2vaR7KFePROsEqzPvZGJc/Sn
GgV5NITqJJgGA2j102hz/HH+0Gdxk4WR4P2+QSlbLMsjDOzm+jBhJ1Pe0GS3hbTZFVX+aFSFq1fC
Y9syIGtG+mvse7dhBclnLiKWct1XLpq+vMrPfsXCHaXRVwSmdNle5bmMEB97RGTXldzyYLrZ6ITG
Dc+fFjXmnyrEz7zyEnfYNU6w26p/Xd4ji1+yDONeKPSVzi8RGie6t4IPWbIfd7pTHnS3mW6kwimT
mSex/6R+8h3R/hcmxy7u58VPWER0YYpFLxX5CeNT4/rHbA/ptPCpc6zDXAYMflr3qrZR/1zzNmbk
LcbjZ85wbbFqqfSCRNM5R1niOWX6y5ho44wbX3ltXadGFusKJSkXKw8jEJAzIJntMnHr1KyaYBFQ
EDGFBOfo+anpDcmDcqePbLMP9F0qGD7ofL/YuCrWgoFFzZ8DD7aSkt+5FU8ETJ4mY2R7hXAwjP1U
e7aivCGA9E927MTQ4lgA7hi1whrYMUOxDf9JADV//eSt3UEzc8UM/GFqCMbA87XEpaD5UcOOaSiV
SW74MblXK1va6xSEbDI3t9Sn/bDTnO1p4Iu6FFa5/gDNcEfMT9pz04lkCiQTHR/LqiqCXK2NR6KA
sKcILdxaCoIMDBH3x06r/nROZK6HiZRpTXoXM3J1kVFMuRblEkOFdutHJRXTYJ+HHGpDqZ839vci
L8USUw6AZ+Zu1AX7RKAjb2oIKF7M6ihvCBy7+YPgSAf/1XggOfyh7Ua2V0bP1G7vhq3i92UqPjeL
QOYy+IoCxcXrKDeBAHdVGdHX8A5T52T77ig/Jm/e47QDinnUIjv/eH3Jl2fwzOSyxdfmvpbmDSZN
H2KI4offbjzF1gzMDKhUJpB0Inc69xtm3GQfSmFCtBgM3b6ouxExRK8Qtyjw1gwxFYPmCaMRlIwX
xy9N2xAiIR8vUZLXopcCOx8BYlzfrov5VnwRgMDfVhaxF6EGiJQErJQMd2j+ZOdN6kxNt8u173Ck
2pryq/F++UlrZwETGtN+w/4crc4zgHP78y6c5L1o80ZUBOZV0vrKfiTziG3KZAHiCmQdu62qx+VV
c25ukdhkSqdZbc5KQg3Z96OW3XpbzB9bJhanu+9j2Sh8TBj1YboxvkTp7vqerTmGotIOmSMXPebF
J2sHY7S8mBZFLORviQXBGpfFz39gA+QPqDvu5YsEELFWBh9gbbHpYN2lzCGNlfxPlnFiYrFPuQ/B
WNKCa0Aa4dBBBWMryKVu+Pfax4Aa53/WsXhWiUkSp17EOsaqPEp178S94LZbLcW1L0JjigoA9zFZ
7MJKayle1UHCZ9cDRGqx2Vl2YykbhcqVWE6BV5vJYunMEszPT4piBVKswcplQ335IBfilxEqJkOC
REBHkYphxsZUdqmeHq57wmVpgQihQayvMGw4AxoWAS/yrAlJV+xqQJhUYaebzN2H3M3RV13ZqY+9
K7ry0eh2xc//RjH9kYz7/yq/fqbq/lj8zF6a6ufP5uFr8f+FUDun9n8Xan/5mjX5f6BM/1//5z/G
/3hf/df/zb6HBWf4LxX4v6Te+Qt/6bYb/wnTkMU8FJcEH0ixCLJ/6bbr/AtEJ6guzF4JaxP/8t+6
7Qizywipz61pjVyVGunfqu3if1JBm0d+Sc4ov1uUHf9Etn1ZajagFfh/7H3JkqS4tu2/nDll9M3g
DR6icbz36MMnWDSZIEC0AgRf/xZZWfdEeMRNf+eOb5mVVVlFZYhGSNprr2Y52EMzgxHhvHIxdRFN
W1rMegYVDZSGdxm+SwFMKtmarxpPUu/oUfba8BoFTl8WkA9by9+jIi5+8QAEwnF5HM9ZyhUBmebc
r2KAcdhm4Y81gNDxo+ruivy1VrR1qhe+kE34Yb8Ccw+6EiEYWrtvee1OXQf3+4OV3EjZiwaxlDA4
GbRVo/KzlTtu3gxuY6gIboK8H0kk0ohMaSSrChDDuAhT/W5oXnTYVjEZti+z7qkxCzSnPJWmFhl9
xJOTSH70bCY1ysoPs+X4901+TFW7gJNAX15MuBXIEQCAAwu93CNgAiXB1Qq5CqjfkXxgI7e3ETdG
pnm1xODQhThFRNQWHNRiZ61V3HVqy//zNSyL3r8f/+9LQJMNMxDzD8kFn9crU+1mugT7cMTDJDkl
hQB3BxSzAQQT8R9aD3wd7WI3KdW5AEyHLPUQ0e/ACE3X2KTegIy+JPWhYTVId0B7OX+dbv58m988
6iUPBPRAbMVYly+rV9a0ckshxhiG1M9rftM3CMiEeT1LhiNna3NAHOIQNrISZembA9tb0Xt/voQL
Yc5y858v4eIQNSIXGc5o/S9WHSKYo8k30Ebd0VUfoqhax17jIcPPdKdttuG+7BWr+cd1xvrXF76I
CxdWMkpfvPaLF65IreO0dY9ycUnzW03z6EnzOoPoCqHhf75j/MYvs+vzYBfvu0U3cm5wXBCSuM26
dCWX8j6vlY1R6PgUn8bY2HWl7DUI240V1TPB0u/0mpjiXmtmT5ke5QZqKVa4rEcRYhdeyeAkpt2l
ww55Ib6dzX4L2k43vMLJZluayL1FaEQDfgiPM+T0Ijq+esZZz435PobeitbUU5uNmq2zKXW1+MVU
wHLgpzLuXcoNwq1xDYND4ORK2CCvm7V1YEG1hIBTT57Br4Y0e1CQslsYcHFKvVnjZFJk165RtWlb
luZrVCOBnmt+7IiVmYt7VRQQBOY+8sh8y6rh4qURVS1XSkr9vDTdxgKZH+7AWKdadBKdzPEl/R0B
YlMJRU+p3jjV4DpyDLWfOCKVKoLjgzuXg6sY0mqQBkjjRDT1cBNO+KmokZfoHGk6b6h2ligad+3G
SfACzBddCNLE8EFW5DBn6gaaRcgjwBgbOm8qXnn8NiFWFdpF15SQUasIZJY7+0JHEz52XguFrdIY
gaSOHRiTtVe00WuW0HL1nAiFaJL5ZOYtmSB1n/JXQYF7weIjt4HPMdjywtVVAsF6il/wXNy4qIJJ
fYQrJxjBCJPMaNSX5gMgBi/pKXEoC5RKjaiKmFdhkaGtSSpnRzmdvapvVlKt7HRl2M29utWr2Gur
KkhR/oCQainHihYb4WCsZPbGQgnahqVgzTAfDaeVWo0/6OxR09VUgnYzmRrVtQuHWPGzojcpnJw1
P5XOSzC6qErSQgoOF1WXWWKjmDXRK+NGmfgSjf1QZEnQ2Q5CtFK3kyElqiR3UCC3G2fk1NKdwrS7
eQB31ja8nBuBmPFCWYZsgskF/chzau6yBE1c+qR0RYBMX0+n946keyXVfdrLZMR5LYd3nq7cdska
G1w1JuGcP6UCGdy8I5VeBWbj7PK0CUv8N9alvmE9G4kT5FKKDc4gBYwd0Uq8HZDNVgxvTLMOai3W
SgUxoFZ6M2B9SLE8S8SBMw27NM18pUZYq6wEJRxxdWCqvGMRRWEb94ZryXWgIm9cQHo6zzJhShYU
7d5Ufjrdw8ScdarVhz4ub4RAGiPzBKSpWJeJMI/Mjho86FxBKolJI0muSZzzTcxzUsfJmo4gKbTp
0bDYutLZyrbRpytXqb2RYA/Uzge7Vtya3aCQd22jd2U19+qe37TxsO2cIXGN0XrotQxpCX0Q21CP
DWKVKArcG7CqxjyYyn4nlXFU52PY1uXTkFXPvZHdU7j+aGAdlcZLrMiHWGX3yKCJrHImzZiHRrpr
CsXtwNntaBZoY76aWL5ODOFKxlNS6AcJk2xs2cuQiUMzMs8uYMc7lVvTaB90h6+EhdaXXHuzDEWj
zdysScOazbfUbNZdqnm5aAMYlmC/p36mCdxZgdygfdYbeyiP7gckyvJ4ywvsCMqwF+lbgqWkqaUA
fpirqfrhYHHq5LWJZW7UoQVxKEnpJndigl4cUM7J7SSZVJB7jv0czmLP0fsc0Z+b4kPcS8TKJBTz
W9k+w8rEVzG14vtSeWqV+Ei7eOvYOZ6N6dYaDQWUOg3PkeCe7ypmu7qAM+CQrABB+j3LoAm86hj0
uaD6tWsCgsOuje7NN6xbGb42cVkhEwXkYpV07igIFlzWQJ9hzG7tC/gvtveZWJWYrG6lr/or5IEL
8GW5AqSYaDh/A4JZ2P4LOPIB/Mjmbizy+rXzpYO4wz5911SuApOvzJ9WQKr/vGd+3Z4hWjdVSAkQ
awDN/PLzD4Pp6VzJ2vgmMuyC9qEo7xoJGGvVgdHckT8P9UuF+vns93msC1xXDBl4ZONbBmNY3wlM
3ww1F34UcGTqfC2oA2XDwP3jeMSUVFsWQYppBhbsmdpdd+0hLw/x4lqgxVq81BfB0ZfiHCe3AZ5f
7yqgJbs7lokcWHRw1SHbNvUcmWVHKBvA2DOihqfXHsTXYwpydxc1PdTnOI1fiis6hnWjN89L6Zxs
4vMc1LGLEFREXCJ4r/LMbe/V+/g1gY5aXrdP7T19l5/GLY4QSXD1jPzdk/h4MernGWDGRqPPxu+L
aUjm0XAMzEDdXPOUv4iT/jWxP902StWPc61jBWjWxlkP8z1qH5Uo1FW88iD5fZBRgvqKpOsU65Xb
7tIr/A/12iO/OAy3KlKIHOPMPYFTPzTSmx65YrDQr0KoFSY/3lr75p6RpTSAx49rb2DIcuThFNHg
Wp/7m9rg8+u/OBIbzCrhdHDufGScEXZS8ciJCYkL3NdM0m+uvuFv7912Fg4qesVf9DXFSHPTiM/x
zvFab/QVz+xxKnUTPycaLFah4euO11spF7Kev1+3tdT4FgAqFQva59cNqyCtrvjLSJaQ+Y7Ut3VO
IpxtbK9F/vvp95K26WRXZL4WXZP1fPuYl44bmFFwKv/i1juaPLasCuPb4bBdwhIoGYNyD4TU+//o
kC6T93JBQSoUKDeo+Zbq9vPdsrgQjVLhpS494i7sTWJ70KEEpW9yd3y8Ook+o4u/n64J4A8RubB+
umQXp5WQR/3vNYSucotkge0JpBp1x3ijv5bkGjNkeVtf7u/DeBelVTMmrSIZ58zYNgPQE4aX9vrn
/eECEPp6Sxd7EQjh+myZ5xbaRPQY9AcK+Rd3zdtsP205KU6je02be3XIiy1JkXouV+YZ7kH6qXnQ
ieKijCO9QeYwAf5Un64vuBfU0uU2PxepF7c5wzjftCv0VdwyUl+6LkB3Ixz3DUm9N/U2vrUmF7xT
Za0Qc4Uc8/oc+2Z3Zdu/aML9cxE2XK9Av4fi5WItbjo6ZAkQpn7d++MDSAQrU1rUp6H9ZJC+dEf3
mmnq1wkLzgiYIyZyU2A5dEkiN8quYXmDXU6/G7tDK57/PHu+/fXYx2B5AHnYlxRiBq240uij2xfc
09vGq6/SMJaN8PMXALt+GRZev6jwYMB8/sJN3mfwTx5dZE+kiBDv+5dSV+A8XK2YCvkETtwi6dx+
crwJBQx6Y3++QRj8fLkAUO9tFRAmWDjo3V4sqCZIGLNiPU/pSBB3DJAgWWe88LVZ8mtV84oWmYEl
JypDo0FRXWVW3EKnMATEvqY+ZvQ1LyM9f7Nr5tcokiW4NZsD/hZg1mdOMMZnp+GkVFEXVjSIc7ii
tIOPVE7P7OQfkmyEXZtHOEmSRp9cXszbxHm3LRYisdVjDP6i2U0OHCUz33NlAAbwVgEBm4YRhWOy
5plyqCsbxuzctRAeXhdH0a8GBukFy9bqYIZJo2zi1HmU1YzEhhbVGXBZXCiaHH6hK5Hq7EsbZ6C2
9TIU+5nGwsKeIr3mJyNT/bq3Uc8gIgD3XChIxB3TcytFpTDuYqOI7NlyrWogujw86XBf5cqToacR
jtreXDw6XeJV8q7DxcE3BpUg0Kr+bprfawZ3Xz561KLuwACaWdQrcU5D9EmUWuWOZciyR5ID6hyt
RGro3AFMBbgHmaxMTZKWaxO6gsEJmHM7lpoHj73A6B/k+cCs0c3M1u8nHmo2zEkxZZikr0Zl7SBM
Ja44ibPHke1VtG8au4aVdk+a4aVWE6LRzmdZ4vLJuunmniiZjXZ9TCgKNnAlZJ1t89hc9RZcOSgO
Ms5pqveMTnDg2Zjwueybt0ZmN3Q85HPtFjJGz0ZvAk4B+AQ4AMipNfwkmiIspHvblHw7GfzGtAHh
qadSKojZCz/N1KiuUY9KqJeFWw9PJX2AY6NbmdJa6Vs/hvQLSg/XFi+WQPu21l2F8s610th1yjIC
d5kwXux63TgKnZ3s4taoS1KJIYQrUjBmg6fQ44QqXoP6OEu3upmD2QIzn7Y4DkysTWl4mmeJqMWb
0gGEU2XQ+p4Qhrc2eLZKR3vV9bEXO/D27W7G1EL2Tu8Z7C6mw4oW+6xw/AnGjbQVLiSzLkPScCwd
YX4fwJeGOM6hbiRXNpMjV/da9pLqO7vQ3E571sDGHOs7zF6fGpj4XeeVXODaer/qnciYOpBd14xS
F53l41yeJcsJ58k8VFYbNI2x0TTQOaWSWPSVO8AaBaAn3QwnWkeslIg2/xiTCuEQJbA4hHYIuPCP
b5NShECHkMhtexMiams5Jx3Er3XxnFIARnQ78NKVrbu6gHpMzYmZ/SyNo4HgQz5aHi1h0cQRsTse
yoa+YDn2YbToFVMJ08O7tJ4Ien5eXt+3TPEz+1Sh8M00sGASjlgcGZEDyez3ku3KUESaVnyTd8jv
0BQ0R6a7juten5541nsKfIGK+NzoJw0TniO53EG6PQcexyHnYu3GLCxXTZwwKZ5ULfFEi2W7hhgx
04IGcaSxvJcqAbjUDoSTkgw41mDvaqMLaNqTGmWhndd7HoOyXb0XwxzEIvYcC36Ksw7JjiA23JQH
OF1JjQg4oEs0s2FdeePofJWU4h6wBBEt7EWc4UkxczKjjQNLt2hugO3y/CwNe5Y99nwMkoJCa4py
SOAJ6EhNpUlglkaQ2Rpcj2TfmmYiG+1OyuvQQQersiZ/GKRV2owvFuBBFSJaah5TOb2ntMtIA0F9
Ielu5pyGRvOwLW8RALtJpmoj02PFnwYscx0ydSTMnLhL0XoyXHg+EWRwR9pg31k19O8OOM7xIA6M
ZbeT0LZdo3qGwtdUqjxDG7dtx9ejbB80JV33Ot3CrzPKgORCEORayB4qVNOfGxa0WOjmOtlUsRz2
vb6jTXWEJdK+xQJrF2+dSMKiUEhmy25XAJ9NndrjMl87Bb7xPrNvLRueDhan+AYW8oTa77CveE1R
wCAHcuBOnAvZOBSG8R5P2J9Gh6D/9FL3P2JHJ0XhuDVM+Spo4gGTuhpgU2YYW5jNEYM+wrwr1JXu
ZoYTa47dzJG0sMNakhkbmlkw3kmDAonAmTSc9flpsMFm4ntZx+LSTm5WqWTo0zscfsICixHswEIl
dt6y6k20FenbKuCy7jI27WdnWjtG9Z5Lzrqpx7e4d2COb2iHBIIbwpwemRB6fy6HTHdtrUMGVYZU
orikEfIB3rQ5vhmBU7ZAvHh3k5dN6rejFuRm9XNYfp6rBw74ESpYFYYiAg4f+BxYOnopR/8pnhFN
N5ht4PQdPqvBOqlUei6amSTV0zK/ZoqmA/Y6ePDdqG0RscR+6kyOSykzUg7yXsat1BxdjkZ9V8VW
Ge/1Pg8HtB1rqrhli9NdK/mTqZI4reA9i8SEViE1KwibbqsEErsiRrRO7akTzMG1dpuWMGZbUFkT
uAtAXKV4qJgcKl1LIFWCJSts8aran/ENyQLpOVkW5flZg8vwwLhr1LpnT0DrNzJwZEV+scbm4CRr
FZtRSbtT0pr+pBV+JnVE8HI1iCLzM9rhftoVspd8NRNB3s4nR8u8aTLdChRtrst+Euv7zIJZeOUc
C80mnaUCJJ+hNUP/gD0VgvoaVqa8fRw4DtYQETXYyRHhLaCPGTpM5t5NaeI21XO9zNXsvheHrDsW
/U6M98oIo7pM9kWtRUlmoIGSAR61XTvV3Xbo/TKxiNAHQPSvrXKk4OfF/U3ctG6b3ktOGXaAeZFO
VeBEpdBkZSaOb2GSNuK2i+U1z4tVp2ReO76W3as2RP3UePm01YC62tO8Ntk5Lhu8kNEVTu7Jaumn
SUtYD5ptfovsHlgU2r6aQNyQiWe9Up9M2m6zWPaENPpG20WtJEIDyIY+4kDT820T9w+DPLiI/CUW
PxRYVOBcWnYtOjGMTG3hG/2qZHuq4VTRAHJJqhUYxqQtYrdCS4GaJ5QxoaR2PjeaJRkdjZKj0XMv
NxSsAaCwdvm6gEIM3iHA+7GOTMheHoDiWSDYjd2WsuY0ds37HJcrkEXcelIJaPBte8QxzbVmFBvT
XT4aaKYgotmB4ai5mro7RXqpB0wlsA4N+6WM2UrGSY5PT3R+5NI1EPDbmhamFVAFgY4IOsvnE/1A
1YLiQN35SiC51gZWx3uYDoULEkUhBwIn6MoZ/oI287vE/TDiBQzVM73VJxsjxqF4UoKUFN58t1R+
mKUA/dD7cEtffr3KeviucnAWe9xFlPCl9sI5q9BU6XkQCl7Ys1Xf/Lk0+Vp7qUu2M+DMJRwQgOrn
5ygq1rZ9dzZB27KKH6Ye/fnXf4NfoXW8pNqB3gZdwEXd0xtj1k4cv17xxwm5v7wMx3FlohT48zjf
TAeMA92LDpffrxQ6Vprwsh7Pcr1Eha2N5rE0rka+fPOoPo1xMQFyu4G0QZz1nR6yPUI1CY7WW3hQ
+pOH0iu85pb3TZ2P1t6He7p4diN32jkT5yxiG+5Jb9h2PXN0Eb4Waj+l9XUnygvy9q8Z/mnAC5xI
mD0WTQE4efTjdUrMn5qHBjWSbSqoEyYvhrz/OqKqfp3fnwa9KM0ltS4LVZz7tfYE05JfvsnOSQ+Q
N3d9rOV3fYYB8EQxF2HTb4Doe6kMruvSaScBJJnurac50n6ZpJhHbMm3OCtMW30lPyKt6j+SYP5+
rP8e9dKMYnbUyrKHs4A0qm2p3w41+fPk/w4K+3hf2kXbqRhSqiriXKLePoq3Ge+M+sMKgA2KIvVt
8QcrifF+ZdBvX9yH21p+/qH9VBRdNxjivBg/dXsGvG9wjbMaVEFyexUP/n4suOT9UsNj//o8ltIr
NUy8z0PA9hKs3hagbzxWUeVNV9HZ77BvhHyihbekScLY6uJhzlZv9Y5+lmGAvk7sDd3MK9Mzb5tt
vEqBEQ2kXutbBLSTJjLxZP8H6z2Gh3hdX1j+qF0+36pjzlpdmGc7RYjN8NZdSyf/dlX58Psvg6TK
lNVjGZ+z7UQWIVLmQRY/uGj2Ii68XUvH3xFI/0v5/JeJvfK/Z3x6FaMlfXv5SPFc/sTfDE/JVP4C
+Rcm/tjV4fEAaeM/FM/lR0BBARZiAi5Z2BYW/n84nsZfv9qOiCGwIA9eVvCu6nn6f/6lGH8tvwx2
B7IGCBVkz/+I4Pn5g0NINYxJYM4DCx2ouuFtc/ERmNNgT/o0Nh59SG6MQFnRUC4QKa/4eeB4zrXT
3OeF+e/hsHdDhgFV5NeMhX5krJYyHK3H07iW4rXVE3RGsIZhAVNOFDaSOGPH4PzVpCRXm2zLzfx7
W/g6+sXGTmHwprBhxuhkWIgDpNmVmyWALDlc7f1882AXC8eFhaugZ3+5BUHXE8+sQJ2aRhN6a6DG
rMwjuJxbxJ2F5s2HGXf8+xY+skY/n4p+3RiImsC7YPKGeXbZKbDN1hnpHOMtJi3or7prjfeVffrz
IJ+PRV8HuXh6cpt0WTlhkKp5o/ZE4BPg/nkEUCe+viHwjEE31mHxhWCmi/U/02VJnWy8oSEp1ugb
Rk2juUOdr3oThB/4/2kpKEJTHtSAtxKpwXy5V+bHhTBXJFE+3sRK6dWAliTrPUeFPFSZr8PxTD6W
4NQW6NHYcKqppZEUQ7/uFP6m6clzrzdPsAfw5XLdKxu1hnlHDRBIiX+KnvtNx4+dyrZW69ybNWLc
BL3VAbNQ/HuB8BOcaoB7IvFNvMLxI9PeOe/X3JqOihBg3yhH5MUEsKEECA4YOtlkxnyoWhtleb2a
UVOMNSiHO6M+5b+wkjvDYF7RnY2Izi84Pyvq6wycLNUVz2gP4MQgfPZBMs+zUu6RBbCGYB9ULA1x
y9WT1lsh3DlQK0LXbz0Zgx4p6d7Qf1jtYeq3eXWTdAUpgBUqwvCSQYZbULabk8LrizCfof7XdXiT
v/fND10DXcoGvSp3SMxUkrGzIQNnaW8tvs4hKigWyEtqVk35KkBQHPLOsw38/0pLWvNB7pPAbpnH
ygnxwdDBiqdaPaZpR+TY8obuLgVNhoHsV2u515Q5gAQLeKbyWKTKQy/rb3JZewqAMCuJHx0p93sT
DKWamZuuaXw5tg9KJpOyRT2tDSSpVbeub/XOIV2yy7K7As5AoL6xcDLSm4TmoeUIbxIYErLkhJmA
Z8FvAVQFuNbr4HTf8HVXJB6CfgD5KicLMfeDowDVBQs7eahztOIB5eeturapElIQ8gS0lXGlBYkB
ZDJ7nHJwOscp7AErz2iNMrpp0bibjiWF5+8wehCe2d3PDD5Ts2R7S05DCdYmSmu/UrJVXGghdV7z
8Y62PgcFkxZyNGFIC/gxBOMkGTq/nsF3n7k3V503dwnh4EsPYICWh47CJXkjWyBOxM+TisaI4RDE
LcIqD+e1TMFLvZfoM52PsXY7ZfUuzVDW1yMYcQUZm9irWRNkuJ4+00PJfs6NdztVAwWwfqUaOzXR
Ah04F5+kg5SD5mS/tpVMFBjTDvK7wqygS9WbKVFJ3Q+BBaE3Yp9dDu9c3pwGLVLpbTWh3zAem6Ty
oU5dW/mW2ea9BUSrNlmUT7JbLk8NmJNRPpXVEFTAPGzgl9m8KvIIiSRuqZe+02y4ZnkyyKk1tAAs
JzYerAoqYte+FepNoVFCjbvK+Zl3WkC1Hh/9uShuOpiuGPONg/W+AcIExLzL86ArqlOrHbmJzLvx
XE/QsSvOygBjVrZwkgYXfeZloFeN38sItl2cQSHbybKMqNWtZoWMvXU2qLg6dxMBRijdVPNJrfZG
91iwUNXuBEzPE+mxNfEPaP2nMV2peg346KdFy2Bh8xd8BqW4X2lScoKc2hXlLlcAOGbtnarkK8DP
jNgpDAqkdzDqPKmtgf7Irs5+dN2B44vUQPPrzlP3Y8o5kHH0qkQWTBxEPHykdQmejIQ0KQ1uETAh
R9QEmSaQPeTYM9RohslJa4E2XPgKb9Z9mvtZrWzlOA7bQv2RaMq60ZMbqtueZiwPFh9R32KdTXwQ
H4k0QFnOMcmkp2batQNizMWDJESYaHu5exiGB9uqCe8TsLfBXZtmPCn4oY8LQP+iDC8Jv5/LYxwn
SH28UXUIo5OfNrpkiWET9BhNufadEowCOHyJm1Tr/Zk/ThNSjwFm6bMK74HOz5R4Jw+FpzUPvUND
tYTdoHyc61VS3014WC2u0YFfZGlEvI/9DkWZYsV+MY+RKdSwhbw12cUaSigYJTTJTxNrmWiQUKqZ
axVPcQkdGKUILjFuKT3OSGG0OsLx9XZj7aPX66mCbyoVLOR8WI1DS5QEuTyjDNz4sRsy8Csz7Bpo
AIZyfq662aUtSK2NCjguMdxMh720Nay0Bu3FZJ10aDcaO+pgkYof7AFJZHLlqjE4eGO8p83k5zaW
Al6Eaa2uYg0k5jojTEIXGA+6LaMOc0CSEFbbtitTRQtCWGsVnSim3GoDdkwIwROx6x1AivadhCvJ
R5mIEmKS8oe+hLufxPTYOw8UQwtYmCTTJq4614kTPwPfbtYKhJFBk4emYTndwg3INZtoZMdU090S
9FOoQj27PRiNsxZlTOzKATObeTnQYaWuPB0TbCxmF9PPzfHNopXipVglyvZGi1+dlpIa7QqYMGIZ
f8vTxI2b2ZfFYz5uQQQPVbk9OfzRad4HNN2MzlqZDXD3kYetXDwiUg02LxOWWdX2scOAeypJ6Osa
Y5yGRqt6YFSfoG0gg4XqlUl4Y7o7TmieOA9FvE8nhhA3i0wVciC6gcNUq1nLKZrvJU6k6IqtVNav
c5Wu1YQFk+YETQUf3eX5IXgV63eAFwpCtZyuMgcZC4jSNUf2M516Px34nYGOftagG57JMggQ8MXw
c618NFvrrZmUR3VwvEoq10aWhrK1K/P+MKolc7vRCjGjfJOqeJLxvqYT1sHKHzJ8yO1zI7ZmmW8z
eDJi5cbdxFECe0+3ddrNoN9m0Dck+qvs9OFsVOFQvraOTCTzfjKEryAOAuYKkUxxDHYeJDtd9S3S
YNQRbSQLwVLU9pk9hrJo7h1a7aid/KQZdtykdKCpGA+NbiBYUPHkXCDsgE+42lxxR/aepOgeaEU0
tAnWFHiI99i741LaCciFdbN+FhraifmAtrYmcHTra33LjUUKgsUE7+ykD9BgSTidqHdCm0gvpadc
05/7ATY7WTOskHC0kuX6GUeWdataxIFAiDuOm+B4pWKeIlqK8ATeqUyXYFGJIx+e82aEpmLW5BKO
BfpaZwj0m590ZOa5pi2d4lnHvKy7e220D7oyRTlnO7yh7WAAYZysPPUQ8XdLZ+vHoPBD3Ewnaaz2
bBxxLq3cWdF/2L11w2d0JIyNOvI1xOakj0EbHJ0zN9rbsgAHYoYnD4xteK6vuJwdVIFSZ3iLOcgJ
cRrQTLvhavbo9LqG6Oz6Ckj79QSPGCVwP3QkkqqLd9BnyGEqOoeiadN6OPVBCdC4rLzG4VwMET+X
WJ+HuCBrDZhYDeIUWmRXF0fjsBQ+6RFWqbfo/pLpafbzNwuZzyo8BGJyzfDpArpfShR7cSIBLxt/
KaggPt9giSo7S62FexKBwO9O4IebRNsshtfFZl4Lv1jlXnK4xru7oDF+HfcCUJX0YYbEF+Oirogk
dzHFXIygF6fP9kSvh4R/LZM+3+fFiwTgCXDAxnhod3lD1IRspx6Hde+ZcDs096ZPr3KQte8mDxKC
wWK0FFSYlwVtnsJ5mdvDco+jn2/SsLyvXoenOupDOyoOWHo3muxWoA0XcJ6p/ZG6XQAggfC97YGr
4lZHTiRPv8HndE3Gvahhv0y7Dxd3Cb22SAgyBhMXt4iXIt0Xm/S1f5IB3qX+fwbc/X7Z6KDAfgtd
InxGnydZ08aWWaojKJAxNqbnrr3CkrsQF/weAJRYB8agDoTbF8igLRDYU+oYANEnSGOob9NgcGmU
rprDdUPxC8b3l9GUC4tTvUtnCW3w5b3KAGNgJdmcq5DuwKyvwDZEd/ZhCV8eX8EPEVd7LcvDulwv
ABT8c6+/XuwHcLnPygFMRNwr0kpA/KYIvy4DMDkksDuN0DorBGX7eghpcFVe8BWhwUe0+NcgNQhv
8pLhn1SNJs0IpsRHZK/nKEOMQR/kRxQkmKbXsKcLRuk/j/nfoy1X8+FGZ8FwOGwwGoiByDD5qSSh
DPQeu9Nj+tM4YZ9emPV76QTA4Q70eqRdX7uGb7/gDzd80QJM5kkv5AKXYEMGJ/X3trhmPPTtd2gD
yTRh1oGczEv1siNzTbFGFd/GmkdsLVwkH7q2O0bX8fNvJy7k8ehnLhraL9p0e5IRGQ9mD8YCv4DY
Jy0wtsZj4js+BKGR/YTTKV5maB2veZH86mZezloAbggMQpSkhjzizy+Tov856qXeeo3f/bRDKC1h
LLZCDf4C6OFoBH1YhXHAfXbUt+1DCjJVgGrllJ2vEl6/W/iWsClYfi4p5peAGaOV5LBuOTSj28Wj
cdc+Zg/lHlLL1f8A0lxEV3jWOEDrjnE5VuM0opjitPMWUQzqoWad+AzvFyQEcLLC31qU/20o/MvB
l/nfNxT+b/GDvZT05WNDYfkTfzcUgP/DJwIWD+gcQAS3dAb+doww/rJNhHyAJwF/GV0Bj+C/ugkG
/oxpIkIZAbJwBMGq91/tBN36CyZCMJhA695Q/h9l57Ubt7Kt6ycqgDncNsnOkqxgS/YNYVs2i2Qx
FvPTn6+9NrCnfSaWsS+mIBtTVnezwhj/+AM/7/5fxgl/SniMG2sc92eH14XQwv1VRPzzlPPTqrWH
LQdIHPZhqiyuLvzDdgJcKNYb4b2RXZAVOK7t3RYiPSxU4Oy2sq4/ZKZxsivYhYWl832ovDu7S/Oj
Y8IpNYXZ7YywJU/79kc/T8vD2M/v5Zbph60DURmQkiRis/9SMf8Rt8HsBbsv4tpxd8YGy6Ny/n2n
Q5MpC5HJPKpb/6vYnPQS3r5grwYjZnwLLJTYG93BZbUE0XIDytM0a+ZrChGczr6YkkDlx3wIr4XO
phejaVZ6B30dJEDFqlLn0JpEMw7b5IMpyYAgwD64MhsKrt33qj120mv28LzmO7Z6F6FEPWDzu/3F
ocb//S68vU0ObOSFxDTgZg0/5Pe32TB7ciY001HYzu6FCl70CZSR9x4I45BjURApp0T5rMUlr2zn
4HYrOEqY2R/HFGx5mNTVrqvlbljk0WzD9T53DPmcjdX1hnYHrUVsQCWWD4Vf9bHXenCY5FJXJ5Vu
fJhpGkZd15/GIBUwsg35rXUPtXPyrDR7mCpE7WWTupdw7V3IYcaPdsrMz0OBRMpup/o4L3CdvLq+
19DPYEhNc4ipjhIF3Gp7SSZrmC5a1ResdsujIWu486PjXRbCKUhVzrI3PXneXunC3P/641KTWdGm
yr2XeR1cghmDAQWB27JbcSpt73XMDQBna0jtE9vxXqz5FolBCSYTTnl1y+l/vuSmPvzjJPiXQY91
65/+9+b5z4O6ObkT5IgFPlyb3x/U4OhWt17RRIs9wA61jfKqWsWvzyd1JCvPGBW6h6qw7nrPB9Ur
iu1iCPDJkt7yKNfla7UaPhBJ09x36w2kn1bjyUg7+27S3p2A9IdzAWsgFyKMMjTrp9oa8wS3AzTW
uTYvfmlve19hvPCXt/b7VfbrrbGuHSvEgAJTm18V1D/OjnZu520SMHCVYfdHB//FDn1CdT/nfnqQ
nele/KX3D4vjg8cE6RrEWYVzqylB6oQe2qht0w3yfN4Rg0Ou3mKxWShS3qpVpvfG7NrXxdLqGor1
L8aOf5Q9v146011EJwaPxqPY+/2pTAYW990qiqhF3w6j2TtNTqE+zU1j7+o5uLTDGu6gqsCKXiHz
ugsVNcYQ0V8+wd/bwv95GcT+kZCADRAam99fhl7mZRiNoozmvgsPg5oAgVc1XMzZ+VgMWX1NQ+ZY
8vbdatTdQdcUn3mL60fgP4fuoxRTeG64+8+/vltcCT3o9neZ50MZn9AWTGLsryahK/Hk8XxGPQNf
18PfPKP/cHb9z1tB9MzBRPBIaNt/dPK69hgNtCYluWjXZFjKCdz/ScMFPP/6w3jb1L++25qmP/aN
Xo/5bY3875dt48xYi1DvujwP9r/uCtVnCUatl9ppg12ty7+co/+2EG5ERfLY/Juzk/vHQsB8wA5W
0hcjf7LjWqA1qlyzZAKzwOOn04lVVrxXvRmeqlQ4B8/5aYjyL3fWr47tjzOC6oCkGiKWfRyg/jgj
ls0YPWV3VbS06S1UKPvuBiVAde2RcQJR9xpmSEt1fsOHu/yDL7vpLyvxj9r89vjg57mABBjYUSj/
fxtizatxKXsVlUph52MOdiwYttzlBXRUZaSXoNHfvMIuD2soskuuCQiz50enI+95ydvnpZbLHYJY
TA+y6WLMTbnu4HmXf4Gr/uWjoohnSur6COwBEG5n0j/OHAYIDNVb7FjICGSFC9u/601rO1v6tkbG
7tr5ALPOMDpXWT33DWz9/75nf30Svz8s1gm/Gu9ZgxLtzwPdFyaEdMtqoq0/kqicPy9MuKVjfMLg
u/vsFTU8hW7uds2oP66etJieCevkoo8WQWVefY35VRls8NTr0LgOARx1x7YkI9KF3FtO2d3munpX
DN6ToXs/gZHinCxXD3vX3Xtt2Lz5kzfu0rUFEb5d6NW0+rEom1erBBElJsq5t3pf7HKynpNfx/Di
Dfov1Lk/yVgsGJ/iI8CKj1IkgALw+4MoAyNrhnRtoqA4y85nuGOEs3EvtW8w5R7uwlVOJ3dU53HS
Gq688WL2tf3RNNfLpnp19ieTQQnOTej0GejQh55LUi1PAx4ZUZ7L8C8X8Q2D+f2xEVIAbMGJj30b
fuW/v95tNRy5cD3+p2AaOiMH7beya293I+8hfJsHL2Ju3dyrfvr539fM75jJbXPxu39ZpHPOw7m9
vbZ/LFqvShntOSMasHwMD3Yxi3y3MT8kSH2sXnjJbCajnP+2p//lLcOpxJMMntAt7uSPtzyk5tLk
NYqnOReEtn+tkZfsszb3cXTJket7vXHt6wplxhomarTXOHO84sIgexcwS4ls5vHn0sVqZ9H28daP
POvLxKTqL7fxv9wdqHd5fXQT3MZEBv3++QxE9gxLy+cjkZ5/m2E8Z5DsOmv0Pha2rPYNnIByqfRj
IYYxmm1DR72YDuPUETuPWMNFE+QOe5Vv31qvK++Wsa8exlILksHT4dnYEIItOMT8n58qun+geS4Q
qC9/HkWdGWRenZJUYFeG2mdof8m4U3d66JjUW5U8bopB3n//nX8AGSwldPD0ktRcHNdI8G9L7R9L
aWS6Xmx8hHjimRzW5mc80KB3WMtjKLM4hz0WVT6OMV4aMGjPStyIqnN6C2cGi2cSFagPjDGeV519
C0s9cL1ggFWlb3YJx2ToxOE2ACEcoccwSuJ67rp/2YceUXK8xt+2ooczIVanBNk5nB7+H9uh4PHA
oJYBw1TqxjVwHvsFrVeQi/24Fdz3gUxR1sgD3ADrDrfPeHVE8TTtHbTAcbahzBqcxLDRCTruBvda
EJa+pWGWTK2EqbGmVyldZKJmte3zWn1o8deHHIDFzhxM9d7M+sdto411UZDajRneUVefJhMHeO2I
Hwztp9rME+EJJ9qaEhee4QkBb/CkMVriLESwGbhTXJ+aQpxLM3dPOpU40a3WkFgqHaJt+tSLKunq
bbiMLmlwnqFRPpjlzhbFfZXm+mKOb5PHkHZqHCw+MeSK53ZDA4wb/OxgU6QkE7pw/oh839rZrfyh
MXRq9G0uTs0dG9lNhCrGn95MVUKU2IMicVmHcGRCcZlbca27jwFpe8+PtHJt0sxtnbDrh2jWygNP
ZAi4bNXJtqD7BHTmsQq/ZgZwLuWGF0/Y2pyNtDxKZ7bjpkY6r2fvzcqVSNAkMgb3E1yj6pPi1/Zl
tpDZaX5YhNM+15G6m227ePRTxDqZbWt8J/WrbUxZNK5E6pa92Mul2o8N4rzCt6LcJBXSTDt3JxyR
H7TZnqemWhhCPmpvRptIFgnz8XQ8pLVp7WbLQDtUTIJMnnbkCqzoGnFRFuHyWlTrtwWvaGaaSFRF
Xcw8Wk5Z/2u/2km/KCtZSreOya05BxLqkFpcuObnLSwxlLPE/aJKC+bOsoPHme7WurGStRbfy3m5
pkOzPGSmWu+CBpC7W7/p2spjYc6RVGgvfdztRk9GFd3dbqjKPB4LjNSG+uuQUritYruRdsZksVJ5
wr32YSSgFNEllTk1IWALZc1O9zo4t+Np6w1nX0Kz2m0SMkVeFpHfv5XSXvZahO9wq6qHpR2g11Vt
eWD9j3ER1O1NH9tn5nlMywBlof0jVMFTtZJWqcr6Ml6CoSSAs1wfm34y77KQf2Col0finRkST903
2bo7d0nn82b88Ny1jnMLlpQqZbnPFpZ4pZzXjjyRXT+mMroJvi3W3ml23ajEJ2zBJsCokZS6W9Xv
Ktu9Nav66OZ5lDmTt5OIuSGYtd+zgs8+ZCfvLKUwKw8g7hQGzukmn/Y5R6wIB6VPnJF/BtE/g0hE
WfD46u/V2h1DjOyhrVXWwR3Hc2uxyy3u4D2BCttOoF09pMPmRF2toW8SupwMQzUf8/Fx7vOL1pwn
4WpWyZi4kKCOsAUP3WZuB1RWz3iEGomUFcLKU3Uj/iBC9Q7jUp36ciH62grQOC+w+4x2bmIl7TzJ
5hDq2UiyokbBuZnze+XD3xrhnxFDbNL879bNh27HSlssHOfGFK2W1/QxdV515rBfYxSdCxgAUu5i
1mPUTwTD4GqIDaDxbNeGS4EizGgzESpUUpkHUc0v0mEKHXa73nsHKzQj8m4xtcIGTLmQEMuq9I5B
mULUMUn6UzyZtOmfSw6YQ1H6Bsr9zwaerXu7qL+hxI2t1skS90b3qQbIg326RoGj04Ri80XWq7yU
xRB7OUwm3ZPslK4nu5HptRDdPgTK2S22ve5nA7YivKA2yZ2OabWRyjg1h/cQBKKtKqzT6qCGuvKh
D8vzmKsXqznlMvtc2emMdaePRGERyBYNXGqFYJpFEm7uqLig5U2K8MZ67qHrDQ7G9hBnCtnaRNfy
jWDhVuF0NcIgPzbN8H24nRQN23PLhhPmbNAUlrmMqULcJF/br+vNByFv5/HqDBi+6LHay3n7IuVP
WZRdVJbI+jvtVXyQE2p5LT5UPXrGzuiIiwsLlG2L+ByE3TFoWueD146YPCkuEAa967WXaPitrTjT
3OP75hYj90L+pE3jmtZBmHi9+zYUq//A8+Uc3JZ4kcCSKMreSM0098X8WQ3ae2xVA09K5uFeNGgm
lxydVhDk8TwZr5u1ovc2Fd3DtOHsIKYdrDnhyfRQSPCWTZTPxgBhKDDUFwjx6x63gZdOPsgXqtEf
lR/ox0W71yHtj9rNzb0PxymxRghHTb+xnNQgIV42VdTcmLhQgF06CjwaVONj8rllFsQkB6rbAJVK
O+p1ch/tcDlUrlHFjnJOOAOgoUQbO40txpahXOK8DKjc3PJ5aTBl8jvMwYq0tJJqzL7LG8NETBWT
GP+Li4g/kHoCJbxWI7pGaVn9WTdummTFg+HWD5gWWKCC6h1ir/0IvgeoKDxIqfnX9rY0upGoBRPd
jTsa7meZ2VAIrfwUmuN1LIp+b7vZPVflqU+dXTsQk+rO2Zs0+yJWjT0ntSMfXAcjCm92r6EffKVd
ceNxhCfRLfNZ9dq7ate455iqnvSMsafF6+rxWTCt/tpW4lUG6QvN9qkFE+d/8/cMpWCRhM6xXEyi
+PqNzM8ZYhou6ba9YM2XU/M2k3Os2zY/gRjemcqt9p5f13EpvGs5ps3B7MFQt8Y/2Jnxve4rH6ZX
DrQocaHMfRstcvE6rB3OKQF/z1nxlSyWB8sMMZaY9EGSVb71NR4r64TqVxDT2m0Q+Xdz3w5xUbdJ
qTUaM3wm9lVlBgkc0iJG3rA3/UU/ZLJB4qNW6+B0YkpghX+HXQjdbgnxrVx9/2gBFbORrY9uNcH6
YStdc9WEO/+2Ro3VOjZj89USP9Uw3ei+ZJISU28ns1AYLfVKg/0GTxSod5uZcq8OQ+Qsm9yFt1ep
Rrd6FKNMEPi3uWV/5sZTCRpyyohuirFUYS94NDGUgvEAXwzDEX4WpC9p7fmcKYEpNOKey8tcVBCr
pua5ppvZGcEYMODwQZm7Lkuyc9Oqt9o2n8sSDmnTHLJsTzmSbfaxn7yTaxU/csc6ukp8zfTHxXCx
TLCPa7tyvK14pVahk1QqCyKXU3tnuR/yPI0H2bvcAZWL14kXIkXmmDfKi4cQJcLEkuMOf8kM+wfT
wPIAZiU6bTy7idSlCgnlB1LLXuqC9U+ezpSgoTwMv2xLqUngUqG+N631aPUOdm9m9n0gzSa2i+qY
Zd1DzQR5twbplTrtSzFXcNN0e2dn8+epH02wJXXK+m4kG5jatHezaJl4phqHBrxWqDuHuOq219FZ
j3MLqd9chp+js327EXcoUcXFnaE1zl/TqiwPSzmXyeIMCdeYl4z2/KEWwrmKViID9x/CzqjYafK5
H41j0OJ4UsBrrVycd0UX2q90iS/WSiLbuNiX1vayeDW8w7wlha8+V6Gkuqrteifm4s6GC1oZ/njn
6/Sze9sSyjLvOUzrQ5kLTCXdzKIvGj5MYwX5tfeeMJgJnsqg+ejkVneqqTtw9P4wF1sQjy7+aX0A
17jdqJN2XU+hPbf5kUNWJE1pr0+mBVSx5tiqrw02qDo8FZZN7+S4iGIcqs9GHgrTjqvVHp7FUkc6
F/qYKdditAZF1S7E57JcjIcGV6ixMqgyN3X1eg9iJYdJBQoZFUb1c6RfX1TF7pDHBgNRraZYuhOZ
NXi/PZu6PjRDu+8/APoivslFlqzmsJ/5bzGg7/tie5kd59tiige7aHee2V+6YTyldoe+f8ZPyOWY
N/XwM+sizyh+aE5rQ9/XJZ7tPfWgNUIEw1GjsYxrac5HupIPTtDu2u7FLeDde9hBKZ0fahihHhG4
c2V+ARO7VWhfEVONu/KTjeXCWlL7THhxWcA549BSwdviac3lHXqYXWD0Kl69dosac7tvYdUcQvJr
dk5ZntLae6TSyR+x5NiNRm2edTq80pSUU1PuBa0UBH/MtJY5PU92uF2myjzXIdxRj3BQCvrmMEv9
pS86m3W0+vuSDGCg8JfZPStX2YmtvCq2dSFedD1fUu2yqtIAZUG62bvbK22aLTuF7OnJkvE8lkYU
uCmvN21e8z7de6v1JC3zWhcH0ho+KMdCRMF0rRmMd9nYj402s7jE+jZyzI1YL9OMRxA77ujPDFud
qBybdDe58uOMpsnLMXPO2jQeO7+JhPPDKN1vhrHgJ2/AIjbxko0asezSsL6j88HXiak+/tP5Y+Xm
18LIpwT7X73T9asq04/sDOivnvE594NvzojxjGW9OXyyFZWYvJH1yxR6c5bezwKLEfxRNKU/+Hdz
lDCYDt4aZdkrvSUhHl/Gbf2ct+3jMMAdGCGvBYPTncsgG2Iao/yE7cFuyzeCUZzXqrTuutaHNGH1
OQepmyWOffb7zrxbU7/bbXiwmAYNcDtiT4Q77q42tea2fMhzn8tPCQm4mfeHrYOS2tdkv1UWlteN
Ms7CSi14/iZohfiEiqJ19/nWZ6dxMl7S2jk3JiYoXobViWHJn3WerrFotk+rFWL2XRUHaC9PrY20
xEQPEMj2WtHdnblz946lrXurvnl2iczDsnmNvAYPjikMwQnV106Lz+aWFkk1OD8KYSeVzdrhnEsb
57UM5Xdf8LlyX9+vfkfhi3cDICOtR0orIBDiqKWBLSsECChc98p+tnxLH2nBn+2yOI0VvlCeNPA9
s3k0fpYvkaFapHQbhU6ljZPM86dVD1/z6Y6r25vmJnKg35/aZvliFSYwUFHgdNCE57oX17LHDFrI
L0JU3VFaHnIqOxU0fAOedLo/NY731FV4fChK/fYIzQoHjHbhwyvno49rqtQM5TJCstbBx8EH42VV
50+k05i7zPKfV2bKRy9n+kAcI6ekzsvI5ZCp1hJnnXKRr47Ty0PVqWx/g2ISL617JrbbXTDiCN+t
JTwtyzbolNyNf39nj3lwWIuqimVXsvHS6bH0rPlolZgvznVOjIG1cRcFuBWtLj2tqjE/b9MbZi6m
D850lK7EsaPKt0t6yn1Hn+0pZVQyJRjUhrTAOE4JazrpyTkL4GXmxfkXYiV+pD3VkpMaD+PssEzl
a7/0VHHaa9Gw8CV00jp2lf+jgXQtnjZQ3UObWoQ33XxyAheqs52jdEBMMtw8wIMZKQ9mY49lM51l
442HbmhO8zpi7rE2lEqmQshS9VHZsoxEneFNWtjpcdyan8rsl7P0sAMJaBdWLf1kkc5np2AKvJl8
zir91AHBRwignWS+ZQVJhXk6C8XLnDqmhoOb7DlIoNW4D+rBP6er3vvVHJ7scb4rR/19mWF1t4VH
F2FiCzRa3qHL9QcnXZC7+OYeejQKNGG95ggMDuS12cg+BDrk96CHC97NDr5JpS3oNorh1Fdivwpf
XhkpvomlD2PDyVvkZNlT0DnBS9fWMdF5EeSBbyvsJMLeG+znirxKtK7jcPK53Bb8SMabXX4p8MMH
Q6qH+U5WFXhGQCyyC8oyo7qzi+mKam8/OeLpV84AJ/tZzQ64xK3tDPv3MAPsI8H8i23Lw6QsTb/r
vdcazsJc87bGAqVOkX1SS5BHuHlwmC1cVJVfGgkWNl8EnkSozU+rt+KsLTgG0k9yG+7GRh2Cyb8w
y/pGTZNFeVt+amsETZXi6Yw8Qlu+BiaTSel215mYoIL2160bzPuapO1LuZOeCbu9a61o4ZDyw6aO
tR+ciqD9BmZwyoYaHMWvlhieCZeoQKJJZkGZ9F2Q4mjOB5LO4z53mRAoPF7GhkNxtRAKpQ0wOZwH
Gr12rKhOodOo8qPeqsQu6YTxfDut3a136IFIrRwnaGISo3yGVe25KENmE4x309a+o+cgUuZQmxxY
cmlFIh2EZk0KM97s48oG/VOuwDVmtXsESs1uSpExbRlrHw51F29opgyb/PbafFahiQ285dVMT8c+
gvXNVHPaPs2+/Dl4ziv4yGFwLVzKZ1yTQmxc7YntM5l4kEOD4j6p3lU2HQIP4M6fV7jLnaxBH4FD
Lfm9GZ0fnKkdUCIPDbaO9UDwFE2EEe6w5KTlQVU0N4/44OE7h89baCAh3EaHwtF9snLeidT6VKfE
hEjnKa/TH2KdyTZQNXIzK9v3YkTKZBEOsAYUOhlVjgFuoWzyK/pqgVfS+1kiB9Cu2/PonJE5qe8l
yzI+zSam8KHZvdgir8+0etllWlXSt+4NTR+gzzvjZcrrIgbCLhHj2UAQuXjwlrvc8gGRVIXkJM2T
eaxbBoCohFxUlvt59UOWGgtzmPWpEcCTs8YXCuYvBltPS73F3do8CbRbpyX/3NdSXkkVwyO3O1gL
9oqqmyUnyXquSvEalq9e9zKi35vU5txirQBZjB1Ric2pmpdXCD51lPYrJg6diPvFPuW24m+y/o2e
kgSeCc+roes/dj0ZG7OkWpfD3ZaKb7bO6l0/4yA/GHCTMZjZFTptdnmGP1+9NEdUHs2OBBEw8Y5+
fPjY0Y217qzPeEhWHAtIERHS0Ewb4CcdZoHTa+iE2HVjRJZlTdz6IH/FaJyqm3jED9ODMgh0sBz4
DEFa3DGOKaNGsqeUb90P7fBq9/Ldcq0p8mzhsjps75QrN3aXOb/a68inAoW30s9N6kUQM0+q2D7a
bnMXWpiSqtTe7tFudjiHLXI/z+Y+0M699s0lsat0A63zwp3rw1hovPZ7va7yGOzKvZ+6MEs85e7Q
0k5dGbtGN+xU59TXEVc9itqS8getmSLniBiQfK+MTR/Mabx61ufF6QwCSbaBkFa891S9PQz1DZEM
xXdcojCThJC3VU1AoIqaUaPcCqauDncqVNzF3fRm3KUq5eLNGKNU6K6lEbJU2oXgv7S4iL58GDYF
fXnmIKIpZ8AfGjsbLfeOtvRJYGxNl6ASThdab5wTGSIxGy0125xKYSelWjBBnT6CZSHD6931YBgm
cUNb9V1IflVXD4/CYfzWWMiym0rpnYeiLBIPbEXqpBV4nfUbzENw8DxS+xxthlH+ba2294YnEHXm
uu66AKQ2d/Jw57jLydrmQzNvL34jgIOm4eSklksaBqvCytIs3nD87nv6goHUmENjfLXSegMTNFO2
U3EBxqRGqrmAW0zDxFozjbDBW5d2esradW/MZnOcyiVI1gaxHfB4zwgK6rejEVor0ER/3tSh8DCu
F0zcIeDoO2CL5uAb8zcR6uxAYMvZtlhTq+900dIQ4IYg4Z3GitPase96VYhDES7vjKmr5zVDzy25
q3RbcAU4HE196VqfPFDficz1QQ1RVqYksgYyOK1m+zQS2sBBpc596GFg5n/nEgFJmOR68a3sPZz7
jxMEehJXxBlmINZxY8VU6YcX+MCSzasTUBfL9JPui3ctxBd7JY1ApCnxI/qyLv54yHgbfJCwnpzB
3fYygA7DPddxNNN6kyxmxQ0xu7vUBOjKsGnc2j2C6zIeMwzuGgPp3uRUFxNd+mIt5PKG2Pl2dAlW
drd4rLiZYJg0b5wXe8W+zF+r+9GEBhS0RJw4Tx69yC2NtkR9txXTXsoyPHOqHcjA+ZnN8kl1txl6
TRsYpJbJxEP/6IV5p9Os28/C/pgjCu8249rWPCBldbiUQ4NK5fau1nu/rzpW+sjVV2GkmxlVknnt
KxuJekD9yG4N22KRKFVlXHy4S9axGdw4OXvltsSR+Yws+nD1YrN3Pg7LSJVZcyJxVQ9Tih6v/rHp
AnfZ0XtfQSPStriBoTYBN+WH1iaDyJbiUG+4YZoFoGNvA/cNjXttl2WPVQNhz1MdxmbHS68XDPc6
BoiDzCILh2T0qQNE3FHvsTNM8O16V6L9VKXtsQyL7MVbsrP9YFinJXz3Oxzhl/QFaOeZgX+zT2fz
KR2dtzHlZEY1vgNtPK+sW5fnVaxIgIrasFA6IwFevmDubkeeiZ3mHKbxNCWhcm/2n6ToSd65Edkh
Mj9mzofcXL8760A/DHbfBs6nwXLvrXTzzgwyTim7ISoaiI5lQXhKkeEHW+ndeitVe/JPKw9991Tp
h1LOPwObQ6oRpo7TeXhy7USR8cI8ZHodeva3BzFmlvJFBhg7rnyNanMI4m3Fw3EOaJn8gmSJjVOx
Wsoy5mxBmqnnPsJCLYtDjQWhB9QZyIfQ69yIp4q3jjnvTQeTXcPVZB/ju9l6PUBLOCfo0caoMJWK
87QL0RP7Rjxn9pOxDtZ15j5rJfdlN9dG4lb6NT1YWn7RppgPTj5Q/5XTTPSCXCOdVs/dYm+xA9wV
zfR65lKibHTbT3bpV1HooepTjSCORWBbXH6z+pCiqOWwESv8CzUuB1rFdZd3VXfqCob5MJ9Yn4Tj
uOFiJinYFQVN/6G2dJ0MtpFGvVe9grg6B8vPAEddv0xMGvAoxdQVzPioAY13Mw3azmrb/TYwZCEo
ykImui8alt4gpgffEz4WpICXFaRn2gaD5V9bX31KutghTivCBwrUmIE6YMj05s6c+ZMvXFKWindv
Y3rgtsgsdVtdwIIoFfuAC5nmeMuYljKWO3mDdWkr5lRqwD/SmlFYZ2N3IYoVNVqJ1HYJA5mYnTFF
mIadeejfV61OMLmbXV3QCo1FLG8GD649JK7CKanZAIuHm/ehqj8wje6ioHKZPmnn5+xYVoKvKT/l
Ha0mPI3L3Ce9BLXCD1PTzo70tDvrjDa0jrDW5sdmxRADXxtH+Lu2wYHY0uu+K8U5S1EoMw8jbqs4
ozhj8GuXDxwHcRm6PhKsreKzY1VqqAH+CBHDaY4ofS0CnQ69K14dPXx3QZsBCcKNEad4y2hLqiD4
NIr0ISDFDA6Usa8a3STQIKmo0Jwl3ZJ5kWpH5kUhbIfGH66S6zYXbXOkr7zktXMPmLjuQir8iM90
wzgwztfx+8I0uQbDmtd3c+AU6S0ah2VB1FfT2vYYjzPLvrNURjyPoaqo27q3Zhs/pYV9Cfr8ZxFa
r/6KfHu0mk9e2M2nrilJZOrqeF7MKu4293lOMYDFgJquLcehk8g2YxIhHhYsodE/Qdy+Wxy3jizP
OLPpyKOZCrZLo/Q+K/QrEPSj3VsPC9j4zpg/pQ6K25TDODJ6eITdQp1QpSFRe2t4CDQWwkvz3XOL
M4QAtrrvXwvYPQBPuHkEwzNWDJRO3OLbVIYJwMfnrwYqfOzdnUNQ4n1utGiIV6N4yZv0cfW6r3lf
U1emuBp76DhgH42w9RzrkdEdbqkyoG+ql4XvSieWcntzSckCdQm+TzXNuJtNp2UK37tpwDJYv/Y6
NROVO28tp0hiDZxJaZc+dKkVF7TRmfmoVB/EE414YZIKpLATYP6eq//H1XntNq5Ea/qJCDCHW+Uc
LOcbwu52M2dWFcmnPx+9Z3AGcyNY7uSWxOJaf3wLu6I++NW/lt2fDNFnvZiQDqbliy7JzE5854RA
6NkItHdkcodamuSROBzMZQfALgeX8bMY7mPVnc1Wd3eZAKqT+XAu+MjI5lnmTCdwvGjnM8wKvJzL
Cjg9s++AXO4hjAqy9qIuWsyu0dDE9tYQAZH54qcfFVKGNHgyU1Azi2wcQ0iScIqeNAaucKUVj9Rs
f/wo0lcwBOvWs7dxCejQ0aq2KbLZQwrci95tF3Ruu40GxwWQTLlFm6RMENPgjSSG8El116b6cjKz
WOtadTTm0PkgYz6txvSjyvq7DKtq1fFebbSQXHcKBZfd+LvaUO1ThRRlgbF6VkvvhNkiGhjbh6E/
NVn+6RCH23flS1fQOgZrwXEcHkf00kvKFOO1nzB7tBWozsxJLYThBfu6kK8enABQUTFwo1Qch6wD
A5LFRerLPT6Y5LnS9a1ejMggy3vYQTkZRvPl1gCJVYlAzXFaspetdl1WxrhQ5vTHjP9KqI5dBs0Z
FfYyFvUjdan1JafEK1gEQjYAzaAWzduls8UedTVj3wBd6OsnyZrn0NEHrpj8zUqTOJMKbwqKE8DB
Mb9N3b0e2IBc7+yUxQ0dHKoek1WVDGd2gG08Zw7FOhEpvbubdLiSkYGrDJP3tO7YGMGtAjsHf/O8
cp1b+7LxPoXBftYa05fjbYqw/YPvjGx6o09XHZm7yGOGFVsnNYwpeHaujS9RO+qbDOKwkcFJzHZ5
NWteba24ZIN3tKLqkXbw+QGgA81oGXFKeD1sNzkUdsK6UFv5poK1Ta0aMRRmRIsfrZKkPHQZyh7+
vbqMjraMtpkNvuZ0zatMyP2PNW5nOqE73CAcjwC9SHqHrv6b2OOqYsKCu3AIOYFFLD19XMajsx8E
XW9drfvI6fiZ55gLJyTJweCkWSVSouToyPhFxr+pwvbu2oNOwoe50ZDh8yJfu6oFmhWgdl31NdLI
AOvDOZan8YtwpXbgHpytWswxBkCaBPluu8I6jxrXmQMyQnMJun7/2Uz+kMbwZCgqCuKKyHmbyJG4
Gqwt7PFPHIfEt7jqvS95rwnbWnfskxu3TL+eisJnVPOsp3rUli6luiBj3bvUxcukUmQQr+hLqyJg
iZD4bbSNPuX4WLuyXIuadViEJzMEM7Ngj1rf3uUB7Xy1RaZo03mL2B9xpwc6G6f4LKy6RM3CgNL0
/XekkCMhC+Pj+teTQEJt79mXiXWHWPaTG6sDgzgpYGbvrOM8ec1S/SsKsmLhaMaPynArO8ocCDaJ
/vVaTSRKiiDODkoOMW6n6TiGG2+o3kcj/dEFqhiPiO6oKdEo5u0/sB5X5k+Nnh6ygfnP9rmPB7q7
qXxEClNQArDAfi50UX4Ir7zbhty4Mk3WooE+yHIuR8cO19J4mXx/5TaWOLp1vnUkigojCqBrTCR4
Yu7vLFSOg8L80cOxf88mcnHWXUgoeqTZj2Tk/EmIW5aOeBVp/t5kjA/wBs91RodCU6KQHrDBgceA
2DJexK4XbZ30w/LGfOO72ac3ICmZS7/BGF51v4b04fBemR7HZtFqSzLcqmXpGC1/B7BCBRPPsJVT
uGjmu9ZK/jjl7adCvSnSpln1DlI4YaVv0srHm1gjZh6oZzQG0s7pHJFB89ZODkVAYZmvNLdAT4iQ
wCysWX5EZTFr1HyJ/KuT+t3IME1NqbhFEpTey6YtRcyPoVHGarCkXKEjIllZ63gfu7s+1JuxmA8w
KlBWfjXn0ZMU4iLo2Xe+tdWTjhMSKRmh6OMHRedHPfdOPj/MeUgKcxWl3oewzHor6vFA+uLWGP76
le0cURl9N5MttmVQzQWu1iUqLH+tJFEpWsdcL9viyRxbpr/xT4DdB0ydN04CSg6+xWwt+43HDL8c
4ob2xDpsV5Ub9MtBYIIFcP82YoI8qnH8UrrrUogptSWw2ob75rhMTeYr7C5rLe3kbZT3Sm+J1Q6p
WsGF8YcMpleSrRJ36JaWK3Gj6yMSBjUXysJLFRUauxTJQEU9WCKIEpoZPIC45EikUb7FkYMMu7EI
PeNNTZ2qnAl0l5yzeh8F5rdm9Nmh0/3pVrqlfpNWTH2E8Uo4ZXwac1U+Bmd6FoWTQ4HpNqpNdSg6
2lmMAG9CrFLC55wOJBiFTpRC8xRFd2haENshtK4iVo9MT7dWOWkfetzfqzwmdGaqV9ZE9e3sdgqd
uLlMWXtKsE9DWQYffkhniE6QHo1Drdi0BpNeS/hSgjq1aKjaNsGfwHVRFtMBuhoo+YSZks020ssS
CLxwr4NtkXhv3A0NbNSOxgiiveleK95YbIfdaUrHC3rl7N5V0QbC+kgZmX2MA7LyEz1lfp3etAbI
bC6V5C1HohW64LLhMP14jOVDqj3iKqO0I2Ze90F1/cQ66E6KqMcjp2dS2rJKkGBkjvOUDyl5aYid
RwGaL8eo3ZMWVSOam4olwA3V1o4EqLKH6+CNn7kwzoOJYVGk01ungubkQ+UvVZTu+8T8br1pVdPl
Qoq2dqwaEFYrza0lFqYvR8cm5yFsW9L59SQAhVtS5vngIwcsT81UUWagJ/GRJiEpOeAbL796+HQ4
g1OSqcyxX7UAvuYN5We4BiCkKIFIq/Y6MBIfDD/pD04tSYfy/StWgxlzTawVvWLWSK5clXKSqvBq
aCk68MYnTTCPV9VETn859GeU3uhd7GJResG2iscKwX2Jlc/edZk8636ZXcXU7OhmvfdUisAnWtlB
b9uN0U/XVmv1I2UYYuGByDNXhoeiHrxVSH3Fsm7WFrAXgAIpfqgdg0cafg7knh2KHfHmJBlFz00f
PFnckhZVH4CvQnu0Yto1U4RaYHRupVUca7PfEzW/GtPx6tMYEIbdSDR/1OwDDdysz5y3AvB/QUEE
mjstz3YN9UwDQWKq8MW6qBPrxTAbVCpeGf/L6o3tindgSyIjsSQc1cCoJol+UkESrfQU46SJ7oTI
Nmo7y765tUNj7gwt2ZQeatJENehSGK0IK2Lji8Foa80h6EMhTA6c8M8wTQcxFvGtioeMyyJ2d2Lc
eryyP35rPPmtvUjCqXsyIH2fhEUzvG+b1uH3KR3MlKQWSMWdsNKOZqQj9q4i3uoMd2hdhPqNcIzu
XOvxVnW1cRPzw3/ft7xb7Ynx2Fo+thxbOpDOtTilVbqLpqoEGh7iB0lf8SPoNTynrplsG89zdkxQ
sbHwzKK61BWrjxGPwcaZn3qDHm00CfrHAaQRuseGOfhBdubcti6/D70HWOTbEbA3RNCpFi+lChl7
o7i7DklCoA+5yU9o0Gtb4ZUY/OioUe37ihXtqzLL8PL7LEe8J8Miuque0o/ZFpPRqMMN3L4kYCXP
vqLLBlrV3f7+YmJH5T4l57C0qUEYWufRu1P1EDaEBU+imltz0WSXLKVYCl/pk2WFxpNe50ebzK+L
bsT5PuyqYRkXnb0t0WcgVnWGW/soWthQRWhX3HtM1mNcfgCDP0vVUO5bh8FGaPCWsK0kznH877nv
A2//utyRq6WbyaFKp2zq4djNnObvQ6ZG2M2mdvZpR4fK7MikZ7A9jfPD79Pfh0LYZ90j74wPEthg
Wi7dwgkOAaVg/8c81jQaNLQX/qnV2N7ND9d1srsIg/ZO3ESwTRW2L5M4Sf069UCp6Pnfh9om1Spt
xEHFWfKe6EyOfi/RaXTxbWRyXPP/7jauo/KjY8EXEtj6rUo7uzQ4O146o/0W8zNaeYLV4AZ0fU2K
rdmLXwt4haOs/BA5ue/e0WvPv/L70HSdfcxz8YY696+Oiu15FIA0hu9ar02elKse6u+W16rbUoP2
EkZTvpQ+cjvcRdXGBhSYQYvXyo/QmGGiWw6DbMZFu1bTFFxLAIUr6IF9ta+eUQVXzHL9miWIru9G
t464u6yjG7fWcXAFuZgWELIDcOGZzXMyxtXF8Nrq0gnaXgIRHIt233cR6swxjjce5OjT70OXVYdy
qMGo9bx/Gjo6yk0/WRdh7+Dh0uyPvNziBBw/MQlqmxIv63/fzpjvPBRjjqbfWyM3b8kIGBUMU7mU
KKJXU8A1hT6rX1qNzQcGI8ZSA3R88SsyLLXM6YkvjREvZMhlpmyJejw6NWWRvQfhwcdJtterJn9N
67LdS4wzT9qUHDEJKoBtDULFG+p97qpNEzjpk+aF3iYW1gBFSPJgBUnKPQEpDZpQtczi7s1wyuAf
OG2rMDApveAWYHjyOI8FC8xDEzCRS6NZ4/4AVtirwO7obzZK6snmK415y3kAnlAlJ4j+LOprVQ8b
5mfjqCEHIoV1/vL3wcpszOhjPnfFZ8F2CN+02DcfbPnxizn42Lz18FpVRrkpeiXXc6EjKYqttbfL
axyrv3ZjRkdfDmLtdX1xoAb1j67D9WQd0yExA5Z5GsVzEbhi9qgwyns9jTVtNR5s5aQnYh+3hWff
Ou6ot2xwrS1/X7ezhRIPlIELjfjU3A6i8+9DNpbxf1/RW/230rEduJ1BFUfWJN94s9CVcrY+FVZq
HGQ/dAznVnTL53Q5GX4p9DN/9aDkKAXWebjIEreuocstjth093sOEzJeHCJcYwuiEG162nMsLEl0
iVrpPOH2jG4o+H8GxCsXFffk9wXxRkPAd/Q6Tmg9kC77hLdlUi222sj+lgwSxWulh9vfw0HNp8Kk
eBOh3smFjTYOrS8r3Bnt3XPabCmHoDsQF4C+NG1fzdJBxBQw0FdVkryHepxsmrhRW82VybuX+B9O
XhUbh1xl+ojG7hgVdXe05q/ihl5DPAG3iHUfrrr+8Ly43yK3tzcUiIl9N5IikvnwiKJXOnpFq3j6
fbA8+41SLkCY+Vv4iLicIzrpOPr++w24GKatr/3pQgsmlbv2Rau3qve6qx3m3dVNNH8XZvZP3ZQH
Sg3/FHUsoK2T5KWPKS8affnUatGwMPkjRw0LPlmXtIw3AcCQqnXrW7dhFLzc+OtECOjLJEPE3tjD
zc7q6SJHmBk9qD6dmLStIB9o60vtf7kZ5KtYQigunQF1R9jnTLpeS9Svgb6xrUMQdki7Tcf9HSzX
utS61M/l/GBmYFWL3+e2KuMNFj3rv6fB3EwEr+kiyiAjhajFGEq7JErLmU1XXv2EKS1Fg9OEW81i
uy1bH8XOnNox4MR4mAih6dIKoN9mU7IczeT4+1uk8PJT4qJS4eNQuW9gp2+Vb3bflV89V8YxhQQ4
u5aIH5bdGDvLo4gw8EJ3YSE0Wk8OqM7vKYdmAj0FrVo1OuY6fjIJPd5ZyGl2SRvMcQ0k1nrdTcX5
eAQoVyTsdqo7/felGuQmMwYLT2SM/kxkxmvhjcZuijuqfStmciM0tHVZoCmuCap+zTWyLEPOzcxi
xCr1bBt03hPERIoLDO6wLIBLu8CDKyLyOEmcdM285z5GYBqK7qZzELb1lvPaXkZmJm7OkB6Uzh1B
9mqXS6daZ5UWry39Q09bcbn1XBgXl3vOyq/b77Q3ta02dcOy8X1xihWeOTIMCUdkxSGZ+tUKmnKX
5RisDTN/QRCiKe2WaiOhquU4AcUK1H4snGurxKYdcPndhDBetc4B3+1hsEdPIJHpSCwtoPSVwUhc
KfPHxry8jqmhOKKG1485dEdn2MVFagOFUhOTSZa2e3NAb+dSV7CtIpGcfh9MrTzSNjJsU44YyJ2w
24wyfac2kLscWjjQW3B/5kfjWNYA6zpcpRYT9Ij1acnR9NPirNlOKrmmTsYNxCEL0mpgn03tWEvd
X3Q5pWatjjrdJJHkPvrl1tLVmXl12FquWqdok8+ZZ/PWcc5ZqHOVMNKXNut3Cln8Rx45aqnpHjo8
aF5vQIuokj5cYwGvz3gE9H011M7OJ9Lz0kiyep18zJ5jNUNpueFcSoHOVtOGtxJo5Lu0zf++mL+j
VYCgSYRVA2OfsZnQAO5QdwXPeTw8CexniNXRSvaTyglHwZnnSZ886cI0XwKX/0OThQ9E8pvxvXXq
+r1OSuPYsU0v3boe3wdb30vsoiRWo0RvSp/MrtR7ExHQAFvAcGa+HbZT0gqiTjOCIoz5Iu5z5zEQ
2v6wjYPtdBq9jt6rjW2MDdJ7WC4h4yKFiyiMpr5h0/voUrDPREbPhFv317rHB8en8PH7gFvlrjLN
Pk5e6KMvjBBk/3/D4+8E+fs9JJMegoOfRhr1HTcnbsQkK/5k0t+5WUI/Sqv6jTWwt7pO8hrPyuLA
4FXmJkJrZ2941iY2CZ1w5wVAclxcMr3/No2Kt3WOLPh9CEd49pGWc1KK1XUYW3eT2ixBwdg4N40E
nnVQmUfD8OJjO5KXHLlpuyzB9eCXin43zkeWoZXizPnnYGA4xHp/UkKyh8CjXeIoNs5UJJxCcmM+
06nbxS1vyxrOpdvlXTnSu6nThkkarptnwUvRpdO+FMl36VRnM+UurEtpXE1fg7yOATDSfrzggQ22
4zBBf5Wmvs5dMS5Dn1JIxLvR/neyrLV4uKaEHnCxKf5hAQbooo+/EfJALKbqQiJrmQQLZEf7Xgdq
NWmaZRHC5EN4NSPYHIaU8fmTRmzvCg3lbFfp1blvm+rsNM1Gt5vx8PvMyMQh0PPsPDYPIBrvlgoz
vGue9hgQb5tJ4MEBTBCJTmrc2iImJy8T7qqZn/5+L5DcMpScTcnjnLeV13T9irTnS9aVr9ocyy3d
ZSgL5ofKdauD4ieIY785df1VixuGO9QYx1H0BqonygD6wB+OQQ0B25CdtfJDYe3RDPHZr8OhW9Ri
LN94eeDDq/EzSWOHqzQv96FUkKEuZLKi7WLFv+Qggu2959RVpwpE75PFhzxnX4Kt5EiFCP6Kzome
pYqywTg+08mIHUglHxQE3ArdKBFr6sW2N2ibbU23e9S6yRWbCUo5awRCWuUXp6S2Ca3ON3CS/qmf
3MxbAA8SytsNmGlKVVyn7hjinHy1GqzduRw/OwtzV1S74z52Bvvu1sFLgm2V5IEpwMws3MtbEQSI
JgwH4nFyXHUGM76MfYJdXbiKONrQ+0GRSBa8FZlHDG3vCJGQbOQy3SBiY12VCeBXN+mEbocNHYFY
xVs/x8lqWKa7KZxLIKLpx84d2O8hSi68Kj30eKPvsMDeSs+OzkZDofFENca6Qpexiel2PTY4TIBq
ggn0nxff6mHrg9ES1wxG6urJ9MlW1GdXZE4bY1Z/OgZNATjQ7KfBzokcycfxVIZAE6HvmNtoRMAS
97W+jcgt2VQqENffr0jnkdc4mJ6xoalD1QB3em5KJsB87nWTqU5F+x4mmX1pgAB3jiv/RSnPfrGA
3+9LRal1HLt4nseygZNDzqRX8NJ8hkj6QOVTdhj1/u8vaUoGa53IFJztnnmwEeL9JqNo8wnz+5WV
WHJLEsNrV0fj8X8fJln/v0+7zGGJFKT3/PdbEtRRddBQrTBjFb8/2u9P6s40SRwjtvn9BZEwDBrG
mB6pVTg21SQ/DYtzKsNgBdmTJdvIneJj2PbjSbgtFD9uHhRQ433Kw+Fe0H1SNSK+hr2sk+X0VTVU
KEQmvz5YDi8l1cK/v9GJlcMn2CTHxTOzg08I3dKKbw1E/amaH5LSQxT3v88LFICBm181zPBfBpXg
eD/a7t4HoJuD7GqUuSiwpnhaE8f3Vzfs5zjBfiu5jW4SU+192/5AJzNn1qNNoVLLW6Y21ngr3fBx
5pQO6DJpzCTZAB7sNdd6pMPdiaK7MGP53GnDZwJF0bchKsFmE3FDO9MR9A7drm3jYd3Xnn0O3DTa
EmrkL21zJaCrl7WdabsiH4zn0ZT43iCQm8JGGTfk7kbV1Yn9Zh7FUtayrJz2huKV9+3qU5UDuVHs
Hbuo7xGUuy2J9lH/XYW5eipT4Szxtux1M/fXBOgjqEa5k+Dj0cRRr5gWAx8xtE6pzskiV+wUDC3r
dpGR/MczhFQ7DLevoYfUhPwQZ6USBlel6kPWRre6wypeG7G2MsH94kZMxxpjXaEnG5LQ64U+kMLQ
enG3tmv/2rgTaTcVbZve9OY70IGOBT+Ytgdgtn+WDqFt5/2wcProlVJYgzOfGoZeoKH0+oxU8oHC
FzT/rBTupreHAAOOZ62IUFr24HFLjK/mMkeL026YbpCix3jLNQjtND/kcVIBgWHmisvqJoziGHeg
lIVZ0DZiNrsyyr490d0KXNJaGlwjq3lLcAjf9a4494E8+07jLaULZsUtDD+EVu0bwAeCBNAqCUrr
Rxz7yNIlqi1dvYiZQrE7ZEAmc9Sqy1V9SifnAHs6LSIEgvOyvtSbUT2zON4ikvVm9AxEXVcPm6xT
OIIEM49G0uxuYPqIhpOTomLCgkqF28Qdy9GA0tq8X0+tjbxP5NY5S97aqnhtJh9cQked1ugOBRb6
qXSj6KlpIHbpS5/hpCM49FWE+AUqw1cHf24HxyVDuuNok7mfzJ9Oal/iXq5Cty92bDH6uqmMn8bZ
ug5SsqHrrVNVlPupKaG0ybtae3p9oy8aZX3Un0NqSqou+dKwNy5FpMqdEzs2C3jkI1gekmXXuvTp
JJgVZNuu5aha/GepucqSDQrghsWm+BNNwVHUCYp+dJGoISnhtmJkAUXGp3Ey/Z3v/3Pl+MMNHsjA
dH5qisT99wGUDC8U2Hs7uudcV8kqC5FRYX7lbmRPmLWalJXY5afUP6KI9AycAjcBYYJ2vvgk+nNE
4anWgzEx5EftsERQFO4RrKy1RvxthF7fIU/5C8fxiPJjyZjkYwZo4ImaqTvMn6BSSw9a03p7kaPe
LKVzbLn8UdtGDnELaizkovJjvNsCusRoSNLMCONPqGJXs1P5xVfmfcj0khr25kNS97C0DEJH7D4U
KzS61SoUm5LKvwvZiXCPwsXTZQYbs9b/BD2QBtQw+5XKSdWksAPrfUFvA/VCrXGJeSPXWhGnS59Q
EdwW5CkIp/vKGuIIkbGjeZneWrPadsXsfXyVpZPv0BkGiIxqex2I8uEop9sXaXTJJDVFHOHDqrOh
yL0MKhA8dVXnNueifBiUeiw15a6qcHi3e3EMZLFVbbWXXcHtvy8MNCCyXQwpxtQQDUEaoP7SfTWS
R6Bp92hv93FBERGNCI0cJsLS4n8hdqkDkqlyJToMw74q1zLWrX2mI+9gaVsD0FFYpHryJHpsvbn1
HA+TBj/qbsyqRUETm2LtDhLzq86Snzib2g7OUmpbdyhg6no6bJIhvDW1Ec6uHwfZG4wJ2+pl9J+1
kKn4QdIGjvWgw/kXvI5KFPRF4PXylbt0A/EZ6KxnXXC0XbvfRR0G4AoOnCubm3ii9ehE3WWdR9PB
iOhJVkgLDIPcicFj/KAQXicwIEahNKLwpvzz6IfqC9FMhnrXvtdWvYxUFMA19bgQTDg7XCXhIuz9
a95qyTovaIjqsQUI5FfjQLs3B1q6y016TSDD01nlhQAQ33KKbIBjjBOD6dJNiKwt+ECQjRxxkdAx
EoxRf+x75zwS4no2aT1KR2MdmeJVBhZ4oMb/1q6JiWiqS5gpe2V4zrAxS7Mk3ynB8ThD+rKCG8o7
C6e3gsl1854NGeJuyXGBx4N5Am0lXjmBQsmNskMs6+YEeffej/I4lqG20fr6y4eLaegE4TQAV8iA
uDXcpvDYLTXytWJ5/iiy9J7F+NDE5GvMBN+97ULg1H618mrxHSqU18VYHmHNt6PqHpafHGwtKlbS
sRvKhA44TVGUjiDPZIQEx6AVz1nhvVdjTJSofK67Jkbq4qAkyj1oor6++9NkricNNkoW9b88pBEk
1cJ1ZkiTg27VaCNuwxajBZDQrihJHIAsZqYbZ3KENadKvGuvPFLoZaNv/GzWUaQuoQ6mYdwc5LEL
SkBWU6IgTekjJ0ofF4OdboOKbmyTY5nlXuOuhNMzilgGymZtNmF+NJK/o4USR8PRIUvNfzI8EwYe
20c16TxzbwUn7ypR9KNTwwHs1GDqx5e5GZ0RIRwDcxmw47SIWoseSpW4bPTpVWutazeivgwNbeS/
JBpT6QB2xmUSDvsy4k1hHOsG2NIq1j7bnHEyDXAG25n1kzjgTpc6HsJzemTUdZd6HCP+JvWW299T
17RstAmeicJZEx6GCIysVh1ABiIAvXniNw2C4FjQ59Lss0pFXIsGwHhOhI+m3iqnad86s3zOhf2I
hQadLQn4LTULz2h0jQtj4k42HkWJgtlJ4dD9sT+XdlGfmUcdfIxBt9ewU2nYFtHqzmTpt6VSRg4S
dgjuECEjf/Vd61N9bwwMen0qyfyISGBXJUBmXhZrOe/HVtiTr+D6695AH++Yw3eQGE9Z31+k0xn7
yBo+W7KORRZYOy82Pt2HSSzazRsCVA8uWUbspNx5jPuE3HzlNc5dy8zFUEwOtCwRFcnJrKfs0ER8
pjo6eC2gs2UeOrOjfi6SEvqNbJZd/dW7rXblZoz70iELgJInGD3Wgrp1t6jOUb7diHQ1V8iWOSnC
17pXx7Hx7AM50VRUGt0fLqW/MnvP/L5d5xoBx5GiPo3M60uOiBOr3DINqaUfgw4HsAnYW1R05zjZ
egq8fGWgbV7ZvtC5CgcH11oJORH8M+mYKjq8/63d0V5ih3PsE3SQdIBo8ToGK2EK7DQd7e0iEavW
FXSVWfKf5DQ45miZaksSIKDDvqsIPbvWobAS1qHqze1U6g/lcEy5YejPYUDeOsEUj5+fec3yW7w3
xtLKkJWhzLa2GsK8wB1QJJMwhiKt3FRZaR9rO/0yNG6fxPZMIyuKrb/3JjEXqX0N0/gVR3S6ceZw
Ht3uVnFHh5lyEZK5kEI2ZjXNweg1buwiIE6y8g+AmDSeszTZedRuktGlZFCLD2PAfbXHGLFk+f1T
Tz7SixaGmez9L+SCxkKW4qqPsYcBi6xDlwTwXK39FC5S09EGD/JJ5VyZbjEatEY6PtkFSfASOEvu
VDXDMaLA+EvmDlLmVL6qMN+VRTXs80p++h3tT6T5RlA6S9YraiZ7NOdhYe+R/tDzNhCOh0z8oxYf
RFrOxkn+z94UgohI81h25BO1Zo0wDXEnsWkT53BlbakeDfcymR7oXxDdJcF76mv/+nKqNnQtET9D
6nWYIvioU/9jdKkwsIsnN4xnFW2C+SvL962VX2XQ/QPcfYk5PTEjhuGmObZ1pZ0al+iJvP4gLHsn
nWkXyID8DkcYy6Jm8tCHJ1lP/aYrqkOeFNQqjcmWLGljgwWgwL6HUCRDD+TF7leCynCVhzHAh3wR
E/GkdWS1aBLANkQUO6cJEWtUt1hg2pyM47H6yi0MnAq7vyIDpY5J0H6ZkOWXI8JEuv/8cq81vrG1
vcrEJ1K9jZ5xb/CMSLSVx37K3sneM9g8IDKDcWoXZuPwVhoVHjm8c6D0Ex0HE8l93AsRJfvZ3NDl
nztZXhvNxcri1i/MMJtQ62HePJ/LlnduXQ4vJGepOa/vC52A+WQn8jvScPDqHjLKxOIA54Tc59Jt
CUwIO2pdmIlNp7buXul/+F2BMrG7JkUPfF/04bbSPDiMXP90h7801IGfuW+pgf3VCnxqEesVsbu/
2VbPqqFtnGvj2TdUv8dtCHmgsIRN7nwpdJTRsaJqhbX39fFBgMKCsFvq8IqagkVUh6q3lokbPRwc
xMi5CBI0MkTUbCp1j0RxDIt0pSzlUGZGWpNH6okdoXNtZbsVORfgNOJ3QHqKpzDFSdJjXJKUYi1k
7/0zJv8wivwhahMrS+dcBOoCA1QRCzTloUi2uM9J9+Qeeb02ArZpkXKTIwKD7VBzmPEDlL5mJbDO
V/ZGGiwxIqMoMXLqNV7yh+bjsMNeBvuOoq8Fm2Vy08knMJAwmRapJVWCBAvs0E1px/QLJP8YfouA
1BEtxMqqhiPWlRXv/kcSkD8ziPRLE802jEgX9DCkQSy8QAquPdpJUXChoK6nbzbcfhGGE3++zQ8u
QK9YRbwhVNEtdA33rZN8qR7fSUYpVNd+9g37iqd1iFLz7A8JP/6iJnGubuJL0J+4uLeeqD5MgXML
FvWW+PlXkBvsij1qWTFtphaRO1zFdzFQh5GJU2eLfjF0ku4wYrMss3lMmr22tQrtuCHfItwoizEN
/yXT/zB2XjuSa2eWfhXh3FOzaTZNo6WLCIbJcOkiTeUNkZbebHry6edjSTPdRwJ6BpAKp5CmMiLJ
zd+s9a1xn0acTa7BxYLPGLr4ynGql8GzzoFBwR7phIBN46nrrXBrDc1yNn86Ubzpq9OsPYqaUZFh
FBT1iMrH9KEavFNmBoe5B9Ypu/LaSOc5J9x0PY+UrstPrbL2yQaIkDNOij8Zj9tIkwyoT1r5XI20
Ncp60roWz2HJuMQQw073+oZNR78DHcLKKGxLBDCrdmT/4RrFQzRNg8/z4QAlfKOsG486KeS36wtE
DPupnZ/1vC62guck3j0zv5/Y13HnbypFWuS0HCCQYRJKBWtl1qKA3YeGocJZD9MOBpvIsNYV8kmL
cH4yQlt5LeGmihP71IG1NAu4ho6gSpsUk8l88YRlWDvPlta2K0rbet2GFYNnp7obPbSoSnXvVaS9
MBVQ26AcBTtX88t2rij2AQ50/JYwXuib5bQoYI+BDg/rdYd3brFRFah0I6vZM069RU/0tehtQogS
28KUoPE0JI5OH26oNwzEExgZ69F+nrvuir4DYJpTXB09P2VRcBsqnkeO+DCjH4dYZb+rGZ5HeXRJ
WQMDIXllez2s8+QyGN0JjsWTKbTVPIz22nC4nTAcLfMZ71OrMXEmNX63Gncx3FqDBaULfY6dnKPb
XPZ6fG/iAWK2MOzcSXxYdnsdcTvM9CYJM2PNKh+iEHZKGkWodgsIG6LOP1yt8fZDIQ1OQv1Di1nN
pGycfTnxSr3B+mIMU60CExdRkNSrLqdxdNjTcCl5vA3lwPOGCrTQHqKChyAanXJj0g6sdH0G5R1j
RuzXeavFaISDV0PgUAhrDDOVIzcBcutb6sZDVvTnXll7LSf1IvNuXIfZeTX8ymtxayCT9JFLXsBZ
3Jnd5DNZuloezrgYjgjtcrGpZI/V0daoDXU4gIabc/aBDlk3NktKu0Cq1ZrG9suAxbhxTagwKkO5
3E1S7SgzjRn5iaPXl9gGKeaE3X7KqN6pISe8zJW31qe3BTFj2symCThNVxSP1zksvjCqMBxNesxn
mU6Bw36/BdBlwfqiGMu+5Szf9ay90tTBYhgSH27pKagJB801nDw2zR9e3RpCCFe9xph2lefcZgLc
0tQE8pLRFJXsLwCsVbrJu+9ozMycHe48D2/HXSa0n7l4SCFY7gYLcbE7xMxTW7q8SkvuEyQEk9sy
JLD7lZKT5TeFeedUxSfLgsqXffQYIl8MAZNzCMWbdiaJ03ND86aBs5I0zkvdpW8V+r2JhaafO8ZZ
n1g2d6hshnOMZXcYAAnBV/I2dQn6xkWmJEb0wDF2bBBzECGnKqDiia6NJ621KLgRy96hmrEfDENG
m7qD0hC58XMcFOmxLWW19WL4oGJwmCaq29gL+pUZ5gSizlyQGXEeQ4CjYwJAUijtkw1oxbffa5Hc
F14bnZXM+ZUEPI/jYPCh6bGxmZbE5mAzztxzFAw3sxeyT9JcdoZp9yLyMjyhpgJhRfUCaVBfeD9y
NKyVYlVeO9qdjfLggMx6QVM2nOJd7K1NwlOZSG3AmRSrcuH1KO9XVCO7pXFglD3Kb1T888rh6epz
t29RGK3FLKqtVlXN2p4Zds4exvKebRLACZ1Prb13S6COiMs72OsKsziKaeC2EC2x72044+HlIDrN
gjyGg8azHh/W3tD7vcKFtE4dEnYDcZpd46EAmrAKbW8Xoangx3YGNEVmv8QRkMKKFBGPYLRG7MPR
Z7vWWTbDS25SyHc5mnfMIJiyU2YBU8xoS7neF6InsDCqPtKNFoe8nK4M/ipmosYJ9O6vqiAYGI1B
pU/9XVlrh0E/K+6drHHlup0FbLvldm06bzyIztxIveN500XPoTgEVvs0jFz9daaWq/cSGfmzjMCk
tY1DxqMUsCvT2D3j8elXOs6kDcXXc9mSvttCqJT2/BpaBpMFO9j2nXxw9BBtH+kXfQ4K1BX9YdbE
UXPrS6H1cuUJ9sfJRMslmFLHA5aMiRJ7wtpMQE90l9viI+jpqTmuDtwCaEGt7qx35YMhjPKU9+Ge
3jxfMQK41VXyLk3FZkxrFyzOPfaEavlpWwadhxSpwqb1QkKv0YGWLOQu8I8jzM3aR11Q23juBjGS
xwM3Xo21DhgLlqmcngbHbW/wIwSo1NYJNBg4vxR5XRZyUNuJ5ctOnm3cBcA1S+bI9rV+0pJi8fO4
I/Dq/CQ6lEBa13OpheOm9iTb3RHkeegAPsnTbJ9k7Xb5f92kl0S5xjnFpO/PKXHZOTIVzO3GPeIw
F6H7+EZMgmT/uAUBtikia6SU5N42JIvKkaElIxPO05R46aElztDRIHephuYkSLf0bjv0tHdy1n6K
pNyUBkhPHjYJ/jtnWSJEx9z91RZafFM3IL9A+awMjeS6xkFhb0beGTV8xGKZ3zQj0a1h45MQdoHl
Mxe8c64o7merj9bCdWcqWPzcVcQwwgkVTXeHnh1DhbntyVcK5vYy4ZOShSCH1WpeStjymyBepEXa
oW2dozGOm7DmRQqBBSHRtfmgGhN9qbFznTa8d13aRRVTYiU8698tad6OYUeT29+Do65vItM9akvV
Cxh93vZYzFdaO9x5Y5xt5sba40XqLjGXVqKYrPctJO9QRDe6pf9MM/IaXfbrURMtT9XqFIqWIZEN
Tdhj0mC067QMv+zGDmDggUyxuN/9sq0/kIMwnEtYYM1Hy3LlocNK7YbFne6ZLwtQmoAnS+epY1rO
SExnRMTUWvLHbm71fd+kz40bilcqwBAPRnBX20Z3oY0fToVHZZ7V6TNLXXFO3dE9eAtAyBoeTVm9
5wP2z7H+glQjkQY0tzCE2XYIsJdxGIUnq3s1Ml07WZE6A4y2d0kTsVWoKg5vI92IlCPYm3BhODOW
sTRGOpPAXZ9ey57lTdQQz5Sg7PX1ii17YZbn4kG0LSHxae+37HTobMEOoZqdd+NklBtBUBfnyjoK
Cd5pRqAMUDyPZVZ/m0VfYCsZooWlhGMSot/GFd41hnXSqJxnkKXVe+HinEBVsvEGKrvesh6r2NrF
lkMG9BjvPMaO1VTK2wxSxyP3FuDY5rXWUDJnDEz1jYFS0iu/R459QzC6kLrOJnCgP+i0DmFkMXK+
BqyRVUgucwtqAOTuR9qp56r3zmb/4VTi0mB2DieVv9qg22jHBvpXq+zZc6v53QyZLFgxsdT1tDba
noThoT8YMISPqXyOWjs5yLC01wrsyrrFXzYmTETAu2Y4RAF5TDCiJqwxLaMmt9I3cVNvxoljREyh
4+tRdC+T5BEMub2rbYSeI4aIrGWg6YR4q1Vdv9hDQ0Jy0VN3ptVRU4u2tTo2SWQ9DiFchMVZY4lk
Q8jZj0YtZ9PUbYz51LAd2pWGc1vW3mUIGQjr/URkb2/NNwBNmA+DtoG6EIIqa+vr2FrUn22a7IZb
bzaLm74sfw0Z8eL6YFywMBu++I26lNR2pLGDzfB8jitQsHiadlWDsyTM1V3qdeUzlMq30NdNwJm0
QQhgGTKH1cyToXuKHA+bIVcUffaHHcKdapfmOuKojHTSdGwjOusAztetM6yNA3lYNBcTiDAbE0fL
jh8VXnwbSwoHWevhmof3d2o7b4FK7lK9LLYTywg4quqqM3lD5JCt4R7chIIdGzUAbY9pgHfxNhoV
O3OZ8cCCxK6vTrBABSZsChAAoMs0SPInX7aThWsdsIVmpNvRqq929u2qwbplrtYhs4znjOcgAsDz
INw7hLMnacZq2xRflfDktukWKQ1HSU6Zh5GP00yWJduUrGIOHNwlQ/s2hvpTIW1GkLS+WeqcNPxo
IUBT1bAvHUNG1dRDICLZUXA2+rJ5Q7KCQxw1vj8M/VcHzGdj5NkzQtsR7A+3l9GnTzMpUFDy1kGG
y3Ossr0qhx4vKxVzOGX7tstuE9sVm7papFbISkA8dykHitnwDsXoVqiOq60okpsBvFQumwB3jH2t
hs5nv/9GI/IZdpSwc2O3W2FMu7pRoG9GeBMmewunlZexicFJjC/Wom9slPcZ2OW3tYgtHAt6bc0M
RNSiZ7QDm4L656ec68d+LjCmM16pMvjT8HBiCIE/6PSxCnbuvNJ5OjpC25ZsHG3LuiMyrRQq3kmL
Et2t3nK0VWtIThU3zZRX7+jkP5GsbusJFKngxYpaJ469GNBIau51tPRfea996co6xJ5sz/24K6rw
wXHGPZ99q9F1+EWQwEAz4nGDTvdcwX/nqpEa3AgWF6GuXUHOeOtZG7dujUll6Mlyq8QWi84JDQpG
ZxZcaNxzRmEQmXuUCGZb/OTDMvZpkQq45k/Qm1+9eKrhzfUsP7Z2Ddo7ajzLLwbM3rWmf3kpAlrh
os1X5jz62SyGmwQxgPed5A/4Et5SM2sY7xzLgSWtm03JXmEUZIoECmykObCo8UZhnwHf9ohdVT0f
IFkI1jzkcBTpa5DZjJo4slcAcn5GDQmvmQ/pGkn71YnFq8XqBcGDdWtnCQ9vtuRJBMoUW0pEfsQ0
7kDCrMpwjX7mNjLTtap+SmcPFzve6nX6SV4jK2XVIaWYnXrjtVKxAKTBdqHoMxyP1lNjAkVP6YE7
QCGabaGvKKYnkYpjj4Z5ZjC/izwsaQZQlhB5N6K6+Iul1xF7KBZ5TWjrQXM/FflUADTxmYXExQ+U
mmBfHnU4HdUIfajulpGu5WyTfKA+jV5q230gHmI7T250Y7TVbYHCpOfz1k7AljQEWGCXijswid54
7o9chDPyEHp0aIADh0ECGM31noEIN6cg4gTXaz3YBp51pyuKDKPuj4ZHCIMbq9sZq8g2HhDCeVjr
ba3yRR9x/JJIY2bOu5D3qFoPuTO+TDFyvhLrxSpmtcLeXNUgstF+7CJH+WGYAB20oVIgpwZGmUL6
WxZhnbN440hLNNzkiOW4LZIfjtOedfBGtlwDSTeYu8jCalrEwLWajMbexP3cRbMvB8jVAY0QNP5F
B9d/NIBrCxwyPMaDt7TAY+GgETaIQjr0oU/7723alh/R7rHCBOZPJkKyANT0rHW8iQrpOIChJ08f
8beWdcEOqOQbutO+HdI7J6Ns7FGcjMOEJDFkaYui2w+xpZymMds73b7SvZTdgLlqqhS8UtqJDZ1e
iBxC/4WGFAth3LZ+mpGYFBHFcywD685GKRQPuIJa0/wKKiZc+HnPph6Q/T3jPzOdXPjOVAz3jLHa
ujy6aAjtxPhK2eN2YbhnajOuHCaQN5MJuZD9zsELdbk2nUjSF5S8Jv0xSLJLV6GYrfjZC31CTNSZ
b6al7qduMDYFntK7mdg/mBk3UWHOh2yWYmNNUOdwX7e6uFZB2FGuR8N2GtW7Cpt8HyMvtBXXOWX1
hxmQUyAWrX5T3LKyVYc5Lt89QMa404udG3nf2OZfZ3CnSWJ+TsKc9s4ES0nnOhj61GUFMPu6Pd3X
Rg86jBFBqWR6bGR+E1wakbn3xjAfh1qGZ4m1a4PRNfPrKuuOVSUf4EM3D9YC+Zmcmsfh3DMmH+yl
ZUZcQNF5KqUH60e3rK2rF8ZG6KI41iVZaxrGwaLgJMF7kO9KacndSJlS5USQh2hYZnBw2ypavPIU
T7tR4fj23GH2h6aXfmVoHv10c5RG4ex6XMwbjct9ZWpLxWQdFqQduQ7GEZAvsAnMjus2RpPfimoH
VN9bITwuLkODD7A58L55a00z+DizsDVFHRJ7s9/nuXzk1GcDz45DWrW4KVAvr1xbh54HzisN2FOV
RXxQJi2YQPC1smCAdpHxVvNDbnrBEFfTY/2oa+isjDmVlwotcxBXvT9TN/I7uURpExztOH1OmvGQ
5CkDpxwkLGAHojXia+ayOByT/AOS2Xbs+1065Q8xknU30vZexiyik2N56yroSl60HmxubRhTOKm9
YdoCWQMLPDLDLiz4Lvb402TWOanhbPfIBuugiHdBkN0PJQg7wX3g67H7rYfVabAiEyZ1diPN8r0E
D752mVTjzmP57aB+MFr90wmMAWRWyjik3cZ65SAN743N2DngG6vwx02Lx2xmS1YvS3WTUkeO3rMX
xR+BJArH1FHXeSN3RSES8n26GKUL5w3xDQDLEn6bENfZiXM0ppqOgZJeRUNfg5FwT2ABsKk+kRwU
4tyYHG0U2yBdasFQ2ibUCQfmaQinx8GKcQlF716IZndOc5ia0SYiMGnnUMCTkmb7Aarb1tYR40+u
fRhSXOONPp5FqY6QElHnoE/tWBn/zyFg1r8FuxHR6DiubS5BhISAESn930PAmMr02u9FeUE1dfW4
jifLm98nlNYrbPHHkqSji0hs78iuqt7os/1OmdDvJ27+e9qQx7bSy9dWQ6mUGi5L6UVmRfLN0YIv
w9MEM4rWMr7XKsFdHj/KWhMPYGltzuS6PJvCAkhFlAhm/wIZac7YeEqtuyJkXluUEIOgtzzLxCzZ
5CDNrhAwrqJivNWsrliXQld7NlrNbeVs/pENG7eYokKjYF1lTen9EKCIU97knAO8kZv/+c0z/y2M
zxHUvA6Ib9OwbPNfA6JNLmzUOBraOUsRQp9oziYoO+/QuCzrQf2A+xcQc+ban6oGyUNletsCKS0F
5nSoUxAlJgs9tHDhNtUiOjFC/daGivd1nRKYEUI0ErF1k1SEcyQjQ1OzQai27sqq8hXApHvZKQzT
+rjzcss6mmVGCPDgsFfNQ+/qTpqPpte9V92oti6A7P9H/pruLVfHn+LXHAYoQpiGsQRZ2ta/XD1o
FkG0mEh1SfPCUVPa+l0ZRMek1aIXydqbeWHIXi9nJ19hmXmts+h7aEbEQTHtushixeiqoE3SACNv
UFNPnE3FdElBt+ACCnFVdRJtKrPD3xHSM3wxlKqHiMiZPUb55j6y+cNowL9ZJYiRlHSbE5XFu1kX
H009vAJlXsCAjeGP9aDw7rLJ6YzkafB0NH0tOW55a/ueaLrdPJX6tdV0e7vIEzchGvaVZfJwNSuj
fMyS8JGuneaPIc/JjARAKY6+VexU4QG2VUYPA4xfg6h4sYeVowjp0Jcv7AZYZlWSiRtE/0uCDSae
Km1g3oGnyVsgR1PQilvmyfPN2EuKkbIY1oo+eYlm7tk+QA6cu5AZdUXxl7vGB9xf71Yic/XIRDgH
0XTICX/YK53sZmmOHkrg8K20oh+j793t6ELLajJEduFCeC8M8st/B7JmqZVCXO5BvWiaju1O1y+1
oBarITTBV1n8SvvfOZPKBJA6OUQQBF0XA/x378YAmA/Ig/ISSRY4wFw/JiLBpq29MOgjGDj4DfTT
7z/GwtZPuScepsyJfvHDgSjvOFXN4SloKtsfMlhAvwPWVdkHx7J9J5LnYqCA2hP6Fe9Y43jvwFYp
ySfkqlWNHGFutkbFzbkJHUN8dKBL1pZyziYxrRe2QOjhjeaWDbnrD5E8IKeTR72aUWTbTXEX9QYa
n876cMrBobBnFzMtCz3G6l/mNOq7thej30Mnu5/rT4ipJ67PnNCCYj4bRlhtPIVYAJwgqLdSRfd5
L17iMk5hu4A3ihbRQr2Uzuz3oFtCyjy7Nro3MbLAbMz6ms5qgU5WDXNI6ONgQ9QvwRGSJuNFLV7o
eUIKnWqEKDJyWRmRMJ7sBub8hObanyOYi9KcmxuIZsVd0wONrnAU+7WTCJrcXqLcxzAYWAOrlXBI
8QOodPv78Ptfn+N/hN/l3T/u8ubv/8nfP8tqqqmT2n/569+vZc7//nP5mv/7OX/+ir+f488avOBP
+z9+1u67vLzn382/ftKfvjP/+j9/Ov+9ff/TX5aUina6777r6eG76bL290/B61g+8//3g3/5/v1d
rlP1/bc/PsuuaJfvFsZl8cc/P3Tz9bc/GNL9t6fE8v3/+cHlBfztj4cufy/i93/7iu/3puWLvb86
wjFMT5e6EMJzeKIM378/Iv66nKHMlqVnSgEP5o+/8JBqo7/9Ybl8SErbcRg7WTqr0z/+0pTd7w+Z
f7UNB0WzCxiAL3TkH//nlf/pN/hfv9G/FF1+R1Rr2/ztD10a7r/EiBsW5hcpHI5yil3+LfPP9QAe
2mERUBqE8DG4bDo32bdmeNuLQN4olZ/yVN94XFKsiTj8ZDAcXYVmfCbbz5yA87gsI2RMM9m4KXAg
3C7cmtoeAsgvIwEETBDAwN5RNVvishhCpA3P/3B+UXngPMeQJ24g1jYK0wwafHy7gNwsy6ZWejYd
PVoXBb3JHH6yZqBbGrMaBmV28DKhiNdkr9PMsMoFbn+FR3LV6dE5XMJNPacvN9nkXQ1yDOZcMuAM
oH4NlrzNjewhd5R1Rm4EsJg19wh5SsvH2u8ZkWxaYHo9v5tj7gXruO/WvyO+65oQ5YLGYwXl74DF
nWqlNx6nyDQ5b4hW6MLlwd/sqVftrVO346ZvxEO4ROZFIcBOm1k/Jarjq+DRG/UXcnAQOo01Q0j6
BLj7aCjNOgCj7XgsefHe2zPJU6ypRtKY5M7J+YSZ85Z1UYZIaWzvK63cFwTK+dC5HvQivkHRMG8G
wv8WMSpRV8C+Irh2Bu3TeUkzRW1AhPRJjxcFabykHgYL+oeMmcZ9qQSHYm4vumks94GNlyqizxOk
TB6GQ2RY3WkqsztKdROnAlouu7iMUf2hx1w8mWR4EDTWY1fD6m4Bfm3k1P9qjR9ZeiUbkd/hFscA
lN4+lkejZUBVt1gN7CE8iJl5gg4kZNuojzElLGHSs5k00u+0ZowgYTxtSufXWJnB2jEy0zcl0Xu1
gn7psieaKvGqRq/dx1CWi4mwkLrHwdwabnkUzAhDe4DdJYADGHm/QRxg3ghA9KvW9ELUVDeJxe44
TudzMgp359bVe0jZjMgENSPT83XapO8TzeGehmwV5GWEtZFeQ3RfBtsusJwtsX7smp1omk+mTmCV
7p1dnJVzXgTb1hwtgEbw+IBHWMcwbX8NMIj2c+8+DHl2DoMxWBlZ7/hNK167GOBCj5OX+Sy2Hk+C
5Y3YIo5Gx6LSAR1usdC2pe7PGUzsqVroGTYTxR4gRA9fwWzoMgPSN3vARzyW9V3nVEyKp4LhWos0
KBqzgBl/SlQ8ghkTzvBWKSxGCYo0wYQaASjiBiJ1DskA+nbq+lejW8yunQVZXH3oWljsEsZ9q0Bm
730h/BQVFlIE3AIG+U/uSD3lpfOr29EA1g5gqaY2X0Rjco44T+kcGTdgCp8q3llGriGbILDUQRbf
jYN6C6pXTR9/Mbbmhipv0SmD4puC9ZAVkGhi5Ml2Fuv+fTGasa9ds6Qks/JVGVI7Do3N9rGy9iw3
8YHlZEBtp7ownwNCH4CDNqiCubCnkYRJyxsuNYLubc0KrcfVcard9yaxoXzE6DtiC/BEj9SxGbKn
pvKOXTr7UBXmm7TTt5puooDOjLcK4/CJCHu7LQ+zgT56LEjABrGSgBrrXbybM28cAJtqLWrzOmgs
YzObRaNU1isautt5CO8mTuY9umOyzNnOJjkKrmJETFIzGvVKeEKqh7dk9vZ+QsXjmKQ7NI7EFcTC
GJ2NWstwuB/w+K8K5FgV+ZRL1im/L0zE7E48ykGzf9DTuQddgB2tzcRzbHDv6MQqsqhQDvmu01m0
mH6teNwP+nTNU4ohxruolCIEI+w2jpKp4v2EmLdDuO9jXW19ret89DzxVpvw1QxoTIj/gY4aRwAh
rWljeFxSDAC6kwITaCOnxnTI2jn2fCuQNZpamTLtuELNM++KLnvNzCV+e9Z93Y2+7JrO3vYiYIqh
RGqN20GPdNZrBSyrAGODwGrgtwbRrA1yrUvkEjjRwDpDl+RtrFiN9+Vk4hkb2PFbecMxr+flJukJ
DW3cbRTC/IpQFCMlIjljynkDEy+Pd6UT0pc54jGKnZckqMQJR6g4tZpzLxyp7z1jBO+gmg9Zl/Yl
dYNxXfXd6zyHjH4DAFwB025cF/qr2abWzonKlwD31KnvrmHWJnvJ5MslisFPO0j/fczP1EqSm/WB
qt7qu2Zv26S5uHhkzik+VvKkK+VLvejuwhCvCw9giO9PkTLzKzxLZ6OBNQlcD2F8AigexSEayNxA
ncdV3eY8eswwdU/EI1yR6ZVnfUZNXTOLEp7lXNByvKTmFJ5nUi24L+dHR0Y4pawBUkfzwpolPGQ6
uz5njC62G5vbOrtnaI4KB3cm8K8x9mM7+SUlg2dKZO2O4dSsueY57m1rC9/s1xCHb6KcqgNcc28X
bkqbFMFmTpsnVOgnkY7xpUNzkYmLsovq3TKvJXzCJRFb30aS076hil+PivmIOdTRPiGxVyl3a5l9
/mTNiBxg1PUARCC3dmSHFlmaEVPziZ45RpTQK5SJKW7IemxvhpoBPPLt6KHlPt9rtbFp2m66aedE
bmtHsVo2MEyWhg3N3m5W3Uimo5r79xDmxFqqOMX9g1XUxKsGVMRFl1JH3WtZSxALLrzJZbpBXYLZ
JExeGPkQnUjgdBwXJ8syk3NkTsrXxxdUpfO7mx5qYoxfG8DKAB6DPVrF0mc0jLFXROfKVsU/cpqb
FuvZ7782Oem2GdKK9X+BAVBUwuYsk8hnsmyw+zGrjYucCJNZ6CHOmsIdT/1fXhv0p0iMw+n3f1ml
CbzL5NfH3inYkNyOuScw4JnhAj1HDiGAo3xMmVzC3cgAHrJljA1MgIUWiW1rI6gwSc5cOThIDx5j
Dg+RJRLuUIQb8ofejTBaoCSM2WaNSwONIGkk5PGeYdeL2JB7FaIERev3i7oyuFfGARstTVzVYLxv
LcC61F1aeOmtkrFjzopU0PFtWzpSG/gKRhuvZM1OTE+vwanNgL5WC1RXUObdqNnbAdoZjkzBXlQd
8Qh1dokV3ITWhEQPw5EKysd2LEhcNLa4QZ/A/HHsmwAqlWEIluooKxjNVeQGrwxHvrqGdxuEFnoo
q/+lwNa69p2hFscpCzisKEEaBL7VAPNNpX1FXm1D3yeEhbIfK9StJ99GDeIjNsFCLxAPTX4BPhW8
f4rwgSEH94yz1jnNHUqzylg2HyUHX7opiQ5faayzV6Pe+mTgwPc3S97utjPRz6oX+DbcjFL/Fk0q
tihK9l6OT5xUZHYfbDB05zoU7wQfwBUKz52OYtoy+hPJMgfwswcKuVMQOsz+0SNW6SXrEAwrd6dQ
7kjO9rZ30JUFu1p77SJ733gMtOZoN6batmEfnmtKwlebKDTbs6Mh85wAKXIU8crs/o5bscfBrpDn
zzPBDSUQDczYao4+GRkX4MHWkkluTVzX1OKTib3FxEJ0QLKO1IfKic2ija68O6BY6wndFxRmJstE
aLs9ri2USodcC8ErYgeVRMZxcFrM+/Eh8ea0lh+SxdfGpW/Z417jFeo5P5epY8CefGfoMKDhjq6B
89kpnhdXrMmYIb8hzbaxB7fCaM192TefcvxMwJ7JMfV7qnZWy4uHF71Qv2pihIHvWUKiB/VYvYgo
BrUuR8KuRl5w7EJcqFee0Z8z9JclLN2K4UxU5G+jcZ979BuBix4Kat9Ot1tMcLa1a8onHNJEyFfp
XpRPU3FqIsQXWPoD9mG97FYBcsxwwqitr+JTKDFekc1ODB5DiGlvQbsQtbcl+PqiUNli/PcDx3u2
x+QtTcz7JIu1jWgJi6FWbNC178iOIhxcpdTnir2F9A78EvUtjlSxxB+IT7ghoMaii9Wpm874agn+
kNZrYUx+2mI4MDqW8TpntAlZCBFrTWb7siwtx13DjbkYPMh/8MdFnT4ButHhiJc79rPsSAzg84Zc
162LAGs8RlYS7E28mu1ScYdLZlGejgedpkFDsLJehH+sUOkKkqbfB2WE5w/Dx4yCaJO61FYqnU4s
+TcMJOvOezQs6PA1QXhlOyFBppJQ7jm+qoSMZgdDqrLxTnC+3vQ2NGdSj5giz7xnjfEY0Sh6y1An
kdNDNlcf6N11P0hRcMwjnC7NzZPb2NjqFS6GaEbVytMSzLpd3Qv4L0OREQ9tZfeMwx+ADds4WNSz
ja+M7u7V7Ylg6sN4HWFuX/WNhe0wvLVxsG6ctLvNBB7ozIauYrwnsj474/yalEgklmS3RQnXKeO1
Hlfua2fby4mArmtqUh/h5UjrgA5CiVeDcKot3K1Q4yUiHR8THIpG64LOLZk78y/f5gh1isoYiNCg
freSmaj7eELQ6eAIyX9o9rjYuA2TEUsZovPPoFb2rizCr7qxd2iXPXrdERayx+Or5e1BrROtwjp4
CmPiVT27+mjzpr0Zo/wnUto7uSsj/iic+2IUDHzN/MbSWPNDNOYwscuT0eZUaFPxPDaaefDQnaZ6
tY9aqd1PqRftDQ3Hf6LZYk+LPq8Q5rATnqQBj2HiVuSEN/o7RsCrkRGjb9VBulF5Ss6hzcxMFXI7
OouYEql4hmkIlJ9DgEnH9MNOH+yw9h22Qw272ntoR/cEnTPEI1m+KBx3i7WchoP4y6jyNErEi6Xr
Lt6gdsDgixXdtm51LO2rXJJwmCCiwUOWWSRBjcimx56umFHesiwdS6CE3JRt8uoqAjudFXFXMzb4
UMOyz72Vmi9ezsQFmosbANaOsGfcoO/ilYJt427Q36P/zdJZLLeuLWH4iVQlhqltgZnixMlEFSc7
YmY9/f106g7O4NA2afXq/vuH9tRFe3Mg7M6e+fdWeR+ZyQf4+AHi0VI9J8G9KG+jsav13BESRtfo
X1N9j9NvMF4t9Vx3l2ncgfmStFs9ivHqmwfJQjBGKdTvDRKbMfiq5z8ZOiaadYiWxmoiE4dOEN7/
PmBaKXU8jIII/mEOg/Yz1nH2PQvtdzqde+K5QxCZoniLu4kp2CN+iY8YJjct+yogdOSdZwonRw6e
/fyB9V4r4GnxFKI34AlmfjaeGG0LEH4q/zZRs/GJ4ZURJUOFk7N/IUzwkCk04DxhERokH5l/7yRM
XBH+KEODWzyKu6NWeBDLE//PF36WVe0gf+Blit6EfFhuH44KOqxtPbjVbCuTk1qLbBfiL7J8vu+i
+tDGncA+nvgjlc0k7JCdZnpD+FQJzTVuxxFHWviC6j7XtkgvWFVZ+PkQ6ju8L21KiDoS55eVYXih
gcg1x1IaE2T/hNGbFuwzFNPicEvxtQ/iZyRDOoBpEuVkCZOgLeEpeWwEaih3uhf7+5nUEVa2sENI
Hl05BE6jxic+R/nOghQ6TLi2hr9ePNQjcLS1HfWbVDWbqgQz8r8rZdcpEBG9sXJ7bdewiTXZeAtl
BNnKDSQHxSWKKXS/3cVwUuyIaaLkXTd9Bd03JCouLyyapKtpnZLqfVI4x1AwBnMfREd1/Mbqrml/
I/ncAszHuF1msoMiUUe4R4nBXw6dnToySZSmMw/fLRKywXr1A+o7KWGD3NqgOPFjBFRaDvNnKN0a
U1ph4L9ebLai6aqpHoRR2jFlPbEiTHCFO/jpy48ukJVWYNLkTL+M0c5z11cO5ryf5eeySOt1dCTb
3NxL0EEg5JbNS8wOumHjTEveleRfffyaJN7yrG6nHO/uNdURuEgRLkGjbctEX+HbPco7AUPx3CHk
PuYHxkSm2o/9009c6qfebqDnKkeMIzDV7JgdZuOJQ39M26titfdPA+ZBqSGwrcz0S6fsy9xJg72F
uEb9jdHKMM+uDHx4yUuaN2nvRILnDzuj/82Sk1x226BjsUe0UF3fk26yZxZQWnimVAwCarA/3fR3
/mDSJp+b4M5oXiUYL40If4yrSaPiq8JWbUiQqr56BTLRWdB3SsNlMZinDLlEqX2L0Q5vDqoQvguj
uS7Jy4m3PXLDOQaljHQK48VH18gS0gkK1J39g/8GTbk0XiBKd5ADJZcMTy7+9y7acmX7A1AkN5kG
pU7hM1rVko7LEyvC/nyzsodg3HgN0ToZxjYVvoxSwz8dej8Qgpn/oKeTYjfKrji7rkbzYhS3Rnko
RDl0tNvY8FlV4sHahE/2YVk7DllQMMA7eD7LZNUJf+H4z2rhYrP+srEBGCU8hS5++CEot1y9/TcG
dhs9/Wss/PlBLi5af63Lw4jjmXG2hHdxolf/VxlXSb1gRjpN3qisrQ6W+boLrym+7KH/SKtjjt0J
uPXe0B/JdIZXz+thY4dnqOaTswB1nGR2aNIlGoXkOssnPzvhegaCOuT7JfavxHOnyihhmDt/6gHX
nAd9dsi+e7nEjwZNsubKhCaZRIc6fMsUwAhRLi9tksE9YgqksBHN1YPkHy04zPFWm05dvhdw1lZv
tSw45mjrLWLS6LurEDfsS74+VboWmYvCvD1aITzvo4UHQHlJqlPb2XxAsbuljYeOl0+kTw8EBf1w
EaLPlhVH/BMvUqX+qiqXqbx+aGBDAXVYckafleN3GXx2/ZVCM2Xn1DxhJ5lF+3m6VepHU8Im3WIk
KHXrYd6SdbI4vXGJ9UBT2T8juE3WnRqTZbsMtVG4b3GGLr9RJqx7jWpPeSXyzuBxioGd9vN8L4Xg
nvNtN9Vvhec4BdnahCQ+lOKH2b2kRWVOluG8xblegUsjTHfsnulIkVeRrFbqriRuwDYSdecX+zZw
wSjWc8ueYjvFJzl55RLbHvZ3N6u+Y2+nndTkkmXvU48jIh4qpeN352w0VwvDP9NjHEv+DQEuj2c1
v2fSVka/pTP/qLILbIk0hMGPrxFbPoTYi3cZvhl8qDj6NDGwpjq4YoDtmVtGNyU6SMrNYo2oCF9R
/6hpmlF8EA7+gRwpC4569VONj7l5SyMXs/0GWQhaRMCl1aBpGKlTbgbFK6ffRN+I+Y8avEXZRxtC
jObBaS2ysirEr3tg+IJlLwTS0bHGc7aY0IzJSkqOXMrK4PD8bIB54WwDOO751rXkoKD0iR4LwSy3
vrv2BkNuESCFO2O+cX/xzbQqSWp3fhUMEdey5KnhzuyPko+NqJ1FPwOUpgDczppeLXKAgvuZe3Oq
HuZ4TYazSTfOR+InmAt76u8pZjlCu1yKWbBTp52fbqfhlXHl8PwWT+6+mMTeWXctn2nMm4QPTYFW
5FrCDsfKsrYNac2larR/GhOr1J7a5G1U2OhCVdvXzb2z3lXDLsjVKJED+RNWPGcOXZB5ClbBeIxO
3/hgpvIBJWViOt388ukzhZ/UJG/hiCqNFxVql7wpnnBt+pEY/Nv93OA6a4fCOcAhhiIaC/yh99R3
QdTo2OX0xPOqAPvVzggagk6tkCCHPSinqfWak0esHeLlcJOyrLuY0GBlBt7BP+idEc0C0WvRoltD
z5/f6TcU8TWMu7RyBx4IkQB73mworvus3VTRo7SnYKPOGq2kx9/KJbYxI6M/YyRKcA5qYHDUEyQY
qMyaDY21ii65P9bqdlDuQobTDZBsneq2NKF4zNkuhTWM2oMVnxOdhA2u0Phk4CFg9JdGJYpYWMtk
XUGQGCEJf+PEwTrrbmCyZrH9dmca5wFB3lcyriqDt4UfYpf99MJjIHdMKq9QpHPJsQrwiybbaNlt
QMgkHVRQHslFj1JhbqsLH9Pw3fOz4IcTlx63X9xfOvSU0wiNuNq1OtnhzjA8IMrpzQ/yurbddqK9
qEdqUmfg2F8XVrnItRP904xjiquwprssB3mKFf8tLbwCjgYeU6Ib1fQhXIgC1Ljmb0YDPbotDxT8
JkQWgKg2mkbcLZXm2ccPSnGSYwxCNIV/7LCRCY7ysFElF2QkDzZFsMUyxuvo3wDRuiOMPSHcRNhA
zVt/PmJtxW7RaLyaR1y8NVm6Mvpwx9YF2iSAM75+Ln9WXh2tltWi/qxwBpaPpIWm+tlIr8GwbQIv
SewMHYxfPYT82I3HMfmsDeKZVE/sPfLuF5+AKL7EyiN2UN/ViEN2phvX2yml0N9L7ZVFH3p9K4qL
OHt9aBeirZg7DDR4I3rhTsbe0G4znQKxe/29ZCgsdkVHlE//1gkehgOsH4jaQG8FWBXHn1Bs4+Ze
yA4vyWSGDnPfC5sUS77OVTkHKs3xTTG+Gxyps0OCLSd7STnb5ngpddtYAV6Iob/CA2eiH+bzOH5k
6V3uUOH9hOVXy1YwUTHJxXCtZC93qfUDJiqpvJH/lJm4tHeR0BQZXU0T/8FlgRPpq296dRkj+NYP
vzyZ7aGoSedbIUVTDihArfhgtrdoPvfqP3IhqgC4BQatrUuY9P4il4m6o7mtPTzlpRUbwmJtrSrG
i80UHtuDr+8T5bMUdnN88MUjPlf+7NbDZR7+GvSLkUqlxtvLEtcgX2MG9RKpy76Ivm2ZJS7akPRd
Kte4s7SRU47vjG4y1PN8VyIogCy91gT+2GCFh2H4TrwyPo0fsxatGZrWqvgM1yi9qLIrLpFmq8fb
cD5F1qlgPIukXcA61vpo44OFERKEXe1soshgObLJpKdVbgfrOWaHZqTj8dL0mqmkfYw/BhUyEt7b
4qlgDWFYXxU2hrm98Gyx6IifgYCrKnNK8qdYBI5cxglR5g6sAl/u0fIU/Rws6HxA1i5E9RBSlMbn
IulVYZ7yUoJzBxc1vA8uPH91Bt8R1TO3kMZfTOkY8cjgM03/1SguOeCMKuD687kjvWbiXu/bauPj
eQKDx2A/4SAFacYjrbuGN9mBLLP/Al5qBikEvhZJliqIa/fRCe8QSlejSFxIiHrb/5cxCdTxG194
NrzJAcdwX2L0uMalsTqVA5Nx+W+E7gUbap1KF1l+k8MjGcVD4QaGo6q7QN0nO39807jjM/HJkWzS
U8gmL9BPYvZukTleRbu0vRNklrHgyWONSNPPCfA4Hi5Qd7tFqdmgPJKxREsrjJ/Bj4obAv5Vmp6T
fMe6nWiD4IhbHzGbn23or7+06IFsLkCQapGoaQvtvjIPKfY/ER9L4e6oEzB5OmLSF+T5Sf0HwXZf
xZptFAFl8JOWx4Qre92xblZ/fV3ELy1eD/Juro4C5Si4hMWRH0sNvHmCoPQm5CxaYcdm/zpM4Hnu
AAvO4YbxurcjW7ALbDjWRUpPnNrU32n9WgTpWBM4TfxRGh5eFlioY5DmpYslc8GDyNqTv/zqn569
048Uxa3UjmK0b4XnClycpftxAa53sXhbhDlg0Rv6HAZVYi+u2UALHv6JXAJYmaBVzw9WD26rXwoM
f7XjaH7OLXmHp1x8WMpWsNEdsFIVkwsel8Axq4n+1BFtsfoJwJhYbKzVDHi//+67anFvo49jm4ql
uH/UxrtWfmqtHRIctkxf8SXrPgMMXzLhd1E8T1geGtOBRd7y6NQomY19CjWagI9lAsoWgRTOXtaz
jLU1DDXcL5zE2ljVTok/xfRiDrY8vDT/FZkiIHC+gcC1wmvQ7fERSeObkX/J1anfvGTWWLiGMa0+
yXrSBNfQESwcpOIhA6w0n9O0NR+icBDlXYhwiuUFsVPqdjbfZskuiu9ac8XiOx5Ogn6GhLjCpqtL
vSi4BvQYZV2i6XA039rxXAkV36/X6ju5v5btX9z8KcZdBFImDJBgTnbVyMfLfD+HH0X0Lg2/Ez9F
ww2MBxN+1En93cjbks3CyFfhYUVkzp8zABhdxEbSQIyzT8HYWvjhph/I37AOwTRVhsEOrXZpoFkP
AoVZ+U4TngsupqJgKILCxmbFqefZDqY3Tofku21CbprCqeeILJuo3xQ8mjgUqXxrZ4fDE9LEGJdU
L9B93ifjQ7C2xerl10424Qv4htF5lB4TfVeoR+pbqryHzdXIvsqaaX+v6R7SstHHhhMbJ/BcKNHU
T8kH1ACmk++mwPAtXkXNyS1vll8TuhZtEeeA3pBgSB2lifTPyG5WreFRsqCzryLkgnk7UIoubHZR
NCnSmrmhlB+G+oWXgcdXKo44pOFIsB36zTCvOFSRhK7f9Ig11tMPwLVJe5PmQ13uSmGvRbrdsrzo
q6Xn0mVo/WvOq/QDdjI6uFY0MKI6eyh2AepEdExx6ugs8WkrqfTam1IfBx+8v+TdEuWebDEqq/5I
UKy7LRQxuXKN9NUL/6YBBv14C3C+MdgJKHghyP0jhvasTl+EKmflSQncuvRoX4GC4go1bY1IDwia
RZ1R7pgcKvns48Wj/WuUTzG75/UxjR/FZEukW+IDMvzUyavFZDAKz8yPOkeBlFQIvwcAQvER42Rb
Q/bwmuma+9ch85rwiVgl0J0wRqWC70joEuF9NscjBm6W/xahg4tWsvxczr3F0pFSdWTQbv50bBsm
wrbtwN93GVza/DBi1KqssS5OiZFPWeiwuZbjzK27HZ5y4HKk6dX+Js89ZpXZcIpu6xdXU38U4j5w
CQwXbhWr9uZLiZEGEd8iUZaEFZ+LZ9DaFbh1h0eNuO3MWHShn3n6EO0ECFndq9PbQpUSaG2kpYgj
RDSmTW3uROy1eevGvM+pI0n+wYONSyMftGPG8/r0Ec53i7xIMqWrfaOc/95F8zPmalEWTBTTgtEe
a69mUM6QH4xAX0Sjqe/VpDhC6uMDCyo5f6XGSzNQPUlX3bq0FSBjT3yzHTPJbnk6G+swYjmMC66a
yWQwX9XgXwcJbFjIq0RTdrwIB3VIWEcoZ4OvM1pdQo2mGjElVyAqoHVt3sb5jtXSRq1+MAdGYOzo
du8M1gZFDOCRAIqqknBpoMrDV5m1iiwRwMMmDG+fQgGA2Galq6gYpDmwEs3ygV/fkqGMdlcAh9Ft
HI2oa6UX2eamYUYmPMFBX7VOFFdc4w/F726PSMWuhvwbryHwtMd03YEHwCLq39LlcLNaaEfW1/qh
m2iKnFa6lNM9EO3BfuHFjsAOQB5kv6uhwTH7y45i4GjpDQr6vTW+xPmlY+4XX8Lw3mfHdAEB9BQy
3JtU2GXIc7pmV4ynicmFo3FLd3RfmFJhqz3CNyxZO8Qf1rrZLMHXfJyECQTzSlgdmX6SUB6AIG5E
Y99Ix2a50Fu6Xf9Ds86V2thmEWNavGu++/pYdk++Kr0Hx1d3MiG7ForD8mmpHjsxuOucjjU6Nkch
xrljFTc9VZwaAltgDOLle5GxeqUPezyCcKnq6rOpfeN6GE3/gtAE3PlVHWJAu1tmvTLh26jRaNfM
Gmt+sWlbdV67J9u2Tzcy36gFfs20bWv+drARF6ButHqQL/VPGu/J8AiAby1zS481yfijb6qUcBRS
pl2/J0sDLF/6Fngk8kWGX94xsMoSO99ULkL8cqs4MRNI7c0YYyDuag5dvOUnM6JbUJ0a+SgGT5YA
Q+SBtrblLpfWbb0PmA36eq+SKrXGXZ1p1fO3dIwM7FyM5DHi3LMdYx87G6gLpLop0x2zzMBnUV2x
vxVOKka2UfsIUXVbERlGKYojIOkqu/SQz1BNJXj7C8KE359OComwbmnT9f5R2arbxbvQLTy12JFb
BO3FHayrMmF7tJgjdqjEbyLgRRr9yhnw30CW1QF0r5RP0GJBQGaEq0r0qX6Tyy673PcIWucVJrDh
ijdMHvQc79WYGdzzhYOpPa1uQgz9Hr+p5SWcPpbqg15bLvaqO9jkKUTGM6WKj4lJxDfEdxi4NRJ9
BzS8uuK/A1rlYjy4KUFsHR+3yJ3uC9gzcocYn/p4VlDMNbTlWBHE9Kiw1bZYJPOrxIjfZLs+W2gT
y22SgLHfivFNFf585e7778p0UPSd3kGV/MOpVCK+PfpSpAngABjlI03/fJKIp9M/ZLTWBcgBAM7S
jsyU9BjBCEb1GeWvHMGk0v+DBroichQ6sMs6g3de2LIbxVfUhJiOoCbt8BsOVeyW/kCO6PUFVPUi
nLvVyKC5Q7WIac4R3R9siYvIfg7pgHgSgIVwCsUTOs0HW18HLEFHRuXc/wmaf+L4qMTzpFzHjDQm
HpWK211bIZnzL5r+wn6cneEegGM9DIea/WbDwAu7ZQM8CnS3tjZB6WWfhYD/MKJ1J0XJUuOoE5d/
damyusXw5FnnN218zjVZAo4JDUGRfmXITkLlAQnnFPa43TbqW9XwOYurCE2QVBRXEuS9YNQulRGf
nQ2h1nBKAQIOanHhRt7AXUSFb9Iib0OywTJ8PQiXX3zSLVr6/IgmsPP3Y3FMF4IGIv44MBnV7mb3
HjihG1R2tomc4df6N9raWmqpl0CwMauE7omkk6x7jAPF/NIrP+LiF9MqhLNcyG+ninbfJldYD/Rf
yz72wbjGoOrBDwSyzEvqnq1xo+OtGUZCW5yX5QmIxk0QNqHkSOa7zlSvIMWONLKG6NTLA34WyhoX
HlhS3YYDIunbqnn65RthfMVFp1ERgZyKnA5jAYwTYu0QHfkY9h6DaAsxnidCgnba7eH8rjLjYsFi
5knt75TakStLss4mh9b3WM2AtF+IIuuIzkUGmqp2joUJL5/eS7bwDcs4Fb8kB+rNGByoYwUGKItr
Gv/fthQOCYSOfsW8gjWvstVJTdhYGEo6+F2uTKLfWc8TmdrQNowCRgniHe9xTJIhm9uTG27xpAdP
cRv92BGyxsik/Kj1a2GaibCWuo7bSAIMHTt+SDJqKTvBh47X3/LGJdCTYcF+2fmFWrQql/456zZG
raxJW18FXDUCvMIYbolS17sqn21Z7Bh83jLpq0kkB6QRHoYnGa9U/ecPt6Q8lKqrFl+lITrqeOpU
/HYOlXUcBjhBtwUwEckYbzNG6xiTm+pRZ8+MGHVsaImK7RmWso/O+O2Mn7J/ESHTy0dYjijHd83G
5Mbe8C2C4mwE21hTpuMNQvoEqTHkDZ1HgMc2+lHD96y73j76+KqiSEhcaRPZtDozQ56e7FKF600T
VwOt9OKpZd5bBQNAw2Poya7cCibwXs5t1+L7oygRkdAYmAo/6PhWsLMouFZr9/wIGh7EXAU1IQCW
0dpgPSoJF67pQmxlbQQdgfrbraPlFyLq1pfX0bkqW3tinSKx5y6lex6Bre9IRDLwopeOQXZi3wFY
3TMs8KJYpsLVjnYyAI9Ky2+0z+hmmNiRAH80Ns5dE36tgI6znURXg+aCjJ2NjIAhotsT8bBpHZmr
EB7EcMgQ3NfpJQDsnNHvYxvCkTv5jsIS5CB/VvSIIdxHAx59+upiUuwolxuuA9wiP0EKWJy/+emP
OEaHMYAWkd/wwAL5wvxn294nVt80t1yT5pWgpxVc0jWGk9ir/erte+xSfdtTXa1oDKjPKp7KiVOm
4Ljaqwpu/Md0W0R4C/u5JZD6PSdSUpYpGuLeV5lOy3vlq+AqXPPVOgR9EJ2ydlOIIfFAQ4J7ptg5
JbZehfJMjX9GAxooXlqmcNzucdkDMc5eAM6r+IsEeMgXK4OjUecbafD86NxA2LZmDceajCCYkKmI
J4I3VfOXDo4+TXw0VeWyX1vKo/D/sGSFfe8N1rGblq0YhSXr8BqDZWy64d9gYDKDywTJSkQkA2MO
LtDagvOE//5/wcjvcILire6mA75DXKgsG3PPEn5Il6LW/CglOfYSBrt77JACHuLuL1S/ghWrjjMj
ek6On8ubro7Z6mxBkyI/WjIeUCHhrAUB5QZzMS/A2Sse5jWxgVgfV7YsfJGrYli4RuCjuevvlkXZ
TrkAoltEcNB8VlYEEdXPLP0Hjr0RoGuwJ2etL4BCnJX+Kl1E+gjQL/iJeDk7AQbIWJxpfKtB8ccU
O7JoWC6UAUx73dgSlAZOQ9ofsxhLleDHwJSBWS7zUgiuPqQbW0AqGvwzA4/NqEvHpU37kbmbpwmV
f0zT1RMSnq2+pv92dTBrEna1+MRtZ5AyAa0kimEwOaxwXwZr8HBNBpa5WyiaKcSs0WDn5owoJLco
xMX+XcJeI0osojkJjC2+h/IDdgvOYyeBFsXgGtQ2+HsziYlsh7yQa0YvQU1R2UBOx+2M8Rc0cian
PXh2mKZNX1XxKyNf6cYvXXzDwpP9o29s9PpE1+bnN6IVyNHkGuJA6wrLACY7Mf8OBK9tYB5H2OM4
bfbXS58TjOMMjyqIZoDWfw2PQLaO1l31FTDCAGfJeKDw8bR5D4MVeqLCNwyBH9BOWYlrETeDAUwm
7T+036n6kPuI/LrtsC4nYs3ekTmvysZkh/OLRKm2XC1ks38cYJ/wW1edw8ojkDZq9lmap8hVN4bx
Nnrm1lfvQv6Uo93c4mmIabiZssLToEjdRuoyoxDGagsMv4449921GM8LIixH0FW5c7TgHbsylh0/
ffZtsIAYAzzOUmK1ize+KSrygrhN5IHuoukoa2+z/1LKczrdlz/aEr5MEAZsP9ajiaMghU8Ib1YZ
byaGOmkLpWqV6jemBDwSBH8jK+RKrnTpqbJeZ0WaBH9j9PliU6tvJQdqHsNGJu+4ALYtFBANhCgl
Ya3xRnEDRbhWfJu8NgWGQdF+1T4AHasjYuiiwZ5lElbW1oJ3TKyDSe3OQbAENUKJ9TDyd2aBVRbb
MUIML3GzxIXUzl6KlngrYAKGJAVKM7RVV9zl24F1vLVbPkqI8pclRx5+d7AaMTwQN7NI1pfy28EQ
M8KvmUmcyEKayI/5yfKwST4kfl+ERhC005ABZy8QqhYUeE3i8ZatorQ4F22zrptTP74mxunJXeYj
hXdqcxmGx3ozQgNlE5Wzs2S1ME02EFEm7/m/+vGnh3KyDEJpKYDkgi/rl+Xq1vrTF/Q4lQ05muCk
fg+KSyOeGb7V5DcUaDlicohuzPpS+DnW9xTK0gJfdNmNnaSA2ggZ0KolhhanKyeFa+8Z9sC2bscM
xy5bIG2CS7yhJHC3VoQ91MOPVveb5b0AsMJfk4Atu/PS11cLaktuLbuA4FhA5i2h4KrNLZCvDStN
icrcYzBMfNcBsR8MWMF7AVdqdAScxEHtQN+xBsfT02DzEopwzmyChBQTwqsrNCeppKJfVXxMSoLi
8vbb3OCjo6x4jy4nUQJ8DrUHu3jR3E/o0/GsrYW3ahLxg/n0x12Ox4hybKczKdRm8xTFiyicc4a/
XN0Z6a7bwGC2zpg8skq/yp3nzwreKNsWiIdtLu6/Lmm9NvuPBWuy503EljRDbYS6aYQ9Lv/J2b0W
Hf+zEm4wowy+53G6JW1GuXxTDAdFOrHQtGe4ce+r6qSLW5W1U6HijIcVgUHJEOlD5ns/3Zf6qGbu
MtuFuJNukOxE+zK+GOomnXDd6mykoGBvGMBtq8yVEw/NCo1QVd4SckRz2BacO2kE/vkwdOzR7gaU
VRy91n70rpif2DKuDCDJS2DauGW5U7BmQbT0UPDOxuQrgaWyGZ0q2pIy145PKToFG9Ou5g0u99iJ
O73iWOYhwLI4/G3le2Qw3lzi+EtAKIfQHkSBXJycSBiQgzgA2qs+Qwg8lIiAvIwv7Ig6IIyNZjmF
22ECCqc9PxvoxvM9GPeyw0AusTxlcLHAPOy05JRsC5ASTO9S0shcI3MSNshJ/csUyBMfWzzu0Q8q
MeLAO+ssaZDgYppQBNo3U3PrFTFMOfAHUTjZBumspe7a3JsIaB7Uj4EFk/kWxm/xeGjHW6F7mX4A
OWLPNEI3g+pibRHjRLd8dnT5GvPPZ3wfdbKVosRLVCb2+NA2XjevR2cio4iNmdvY/Np8n+aWXA3h
VQJlj7u2f6eLh3Gz0ojYoBFOehB0aoc1Yd9Z0MBP8lo3s3XCuLoUXPaxuG66PrISfgIcUXCb5KnP
GYCwmxnbGAnoOqix8NlbFBCcIMtvdGUIcTFygE0nAGuYuOPU8BMJMAfdnv98OFEDVJ1bzfGqF1cG
WrC4vA/RibcYO70Xj/+aqyRpNOkYBwe4k/7F1sLnSEZblp3JmIAQOcwYELFdYRpjxQTP6j7rrEKH
owGkL2VHOgakhm6Uo/yHbLssuAbGS5tdTHyQBFz6XpP+OZU6ow7G1lhDt7ija5Bo3slHBERtkGWw
CjaYImfQIUSYK1HaTzy+kzZ6aqWu+v7XEJE2HSiuSG84uL2nb3vNrehPVrqLifR4tyYmgPykR9uJ
7SuptvRnrK0VJo+ZLrEDYBXOoYwlH9aDWMbUB0V+JAxD803pf2MqjFbulpFPT/ckH7PlHUF4oLZX
TPcNEDO/PyS7MPmqFVA36zgpIMh6uomWTKX+I5Dcmo7wHmAURg0uop8G1zyVxB2GS1uP98Q42azo
lrminOl/aEjSZNP27LPFT6nB8Pdi1c+l4Sp/KXFt9BkbDNkmsx8G1FzD9XrcUIVZa4yDtiKnAtEr
HmoxxDKcZwOOHuMdbCKx+cJBbB0a7itKMBdiZ077om2h8LTo3MZd44driWa2xo1QYGmxwj0QCc9L
9f9BkEBFabDGPMEEXy7wBbJevwy2JCJOlP8haM2h1l81fvKV/KkkLMe3rLuG/sZj0KXu9JV39yY7
4X2+GopbDPcqhcPfUDhZTOEkAd6z9rHgOcjrBqj1tiyOTBNFA2Rz5VJguWoyfhgt7KuXPK3JjpQx
mmCYNQ9VV7kNRiJLaxaVDvQXESKE5SvwlkC6lzLXPCqZtRoo56J/3nCYJc2zzN9I3IX51W+/Jrbt
OUT+5ZxYJO/WjEjVakh/JjJ24FFH6p24Ncy5VpIDWoF7HaEyCtmkthZd8jVyWQyr5AcxNHLGZm0p
pzMIUNssxBAm9qn9ith4YNA675aFd0HkDQ+EQNTVXLJX5bNzbGDRYd+G4Res5m43lH9VwU+1walW
NS4j7B6N9zS8YQQeWO8c2Cb/ZvaplFtUvoFSIQMysMAG1vb7Sz6+yZS+sH2Y6vc3hj38vqr6jhx7
HSh/nTOAyhYIsE7B6qdiSG1wt5yGZs0GqdA2zRU7cT6EKIH+qSxHH0H31UIl0Ue+UMjnFh8n7ZJ1
6f+wxp/7S01gYWmnzV+e/3a+SnML3b57mdZWprulf5Madd3i+r8Jtgqn4iOCco849J/EEgr7M9sw
QVc4DjxewpOaU02ruvMwU48Lp2r/xcNuKE4MlcqBXoG79VfRWYFe6+X22/fVeRTvy/Y/8sSKcBwN
1HC4ssAUrWqt+5By9cweakiG2ENTSVT+vc1DxRlayBqATOU28Dr9qQXfuOwDZAAvRAAKqH9ZoayF
5Ksi+E3RQWwUW+h31DxVP5ldDsZ9Jswc+zwe1eHdwt0Vd+lg27PI41aZe0RJvD4nwslcvFRkJ2KY
ACvFH1SIFkEFIKMCnuPRnAL6SPVes6A5+F+mhM0885gLh2NFFissNBCXbP3Tqu7otQR179r5kKC1
HtJTHy4NSB7Binw2pFQJbkJJIrcHAv17XN1b9GzZddm6CDkApwlli73PB6yAqjxVaASr/hvATTO2
TfQBoDbEzJuqA5mK02yW7L4GdynysUX9gXavdPJKASjPt8Q7C/mFcNCWZCh+Q/lf2vr8IywbgdPa
/BIRjQ5bS/9kE40h0J6uLbrWhbQJa2yLSWaoofAHKTYy85UvbYwPlc1tOnkLauN372IIQ0NaFiYO
ZIUQV5gQORPLhAC5IAwnbqHAOFgFCzWq80cCRXe467jPWBvGgKZnePLhLbKwW5R+Jy7lGRqXUL+l
oCeMYj5z2aafvBoqjXxVJFfvoE3RfdB1Lb0f7PIB27kD69Cl6sN3rTNSnMGA+hvez0aCyy7DHc3h
dOrLI/wV/FgPIttd4CYhfeEwgWrrw+jtznRQZOlaCQXwDncY4F9GJpR2T51sKubkbWu6IvvGeYMh
GfeehGo892Io4MaSAYpfp9LeanteD+XRbNz/kXQeu5EjWRT9IgL0ZpveeyNpQ2TK0HvPr+8T1cAs
egY9VVImGfHetVU473nEuPowNxnWn3BJSIdI5edn26jgwWmMngw+lJ19itU3SVU8kr26JrNhaUON
6WR8EG8FivG05kR2dDuCmFHNT8LoLM5TLq4WsUL35+dramAECdPOJJ4kebJXIIcruJlc+5Gcl10+
HGfF7pfxf0lXtRJMjfrVIrEHPvbZeI3st1kQ9EFJHdAh0AcqfRcYEVsAjSoc7zZWtW/8l0vYRdaT
Yc691uyELq5JlmSuEg9Z7qvsW0MWQaJtA2ypfQnIvglvJn+r26Iev3D0kyuCcDYDn+7APjEqCAZC
vvhlvEjUdhFRZRd4AnwZrSkIXHqQHRSb4GtGujaMo0b+2egj7aFwSS1+4Bg5gy1jbfInpkCGcp+j
FOCStQiz3Hj+MmRQj7dh8Os5Z1UZJi/SKbRT46zMcetWe/eb/aL59uRtlDH22vwdgHkjZx12ejdq
gFGpJsowac3QbZYMeUyMXSTPRNQCpj1A7n+wH1gKu1bdbFjhJgQSiGW1Qknq5Lcq+x0epXrKikUH
ecmzQAtZMFPGvYHWn7BsVJvqw5qy48UXUIzSRXf0Svb0SqUzf2FoEPrRDGtmH50NBOTut+M0pKzY
EzgxXB6c2r+2tGZUJt8OnQJCFYl0JRlCVGKtZz6LtiHydgZm5gL731hlyCfEaseSJ0ySNiry3pan
4m5r5cmu98MpWqLq1NekUy+BUbj2sbrsmRlcBWs8Gfr2qi1avrcHOQiESXzxu8nt3tXQWywM8MKM
CAuWbf/lN+9a+fqHTjv3GtEa6SITF80cZhEe7iI4+QtnqlLfQ64F59fZ5J1OlYMi7fsZo0afHwsE
r8xMDAlGfOxdYMkSpWN84y6KgIYSxZ36IMCE50yoCBOAt4TNTUi6SB6bKsY++QocVnl8FwAYSGcI
opihJ60X5pJ0Ygwc7N8rlgHatrbRzJsFI26CHyd/Bc7nEG7YlePg0imrQjoIQIl/csp2IkbOmp4H
1mqgPxqFAXLKPdMNZuXdUF/q9DNLt9lKRuSw9H/VAOqXM+dla6vWRXETfgfNQUrvYByFsRheQ/BB
ONtYfGY91U4skjDVQtcZdC+kGhw3GuI0wPziqeju1Ns1NPXZpCfT8OP8/Nv9QeQj6S+YE5liQmHx
8KFQZ6gC+67m46KFQ8FGDlFxH3j5pXMkn6V8P0QrBjwTgdrBbT8l40slql4owikKmQ3eT2h8SUl2
dbqfrIEiXEjzthQccyf9ickwCX7k+lj9MuxCqTXs4Gl4bwGipO7acE+PxgXNsE6Qirlxg4OmkpC6
DZJP4k1Q0/RL3T+o5lzG/UyFHBbtE+wB90BcE/BBftmnIE8qGut8xm7TmpGqwWCUrAUSbEf03i//
UEnXn97CQKuPLEPfk347KaB2PF6/EtFQ4/AKAJImrHhCYDfar0q+sc1YBlEcyw7ECU0gHeDO3MMx
pLWPwf9RFaEJx1/zLPSDk67F8NOnZyECQ27UtiR9nk3UybX0coZtXMiTOrlTVId4GR9POz4kxnt6
DGc6WE1h7ar2WUkbM7w4dCSOBtAob153AV7EIQAlvKIpVxwBjIwOrE1ZLPt3Rm5esal6IIld4f9J
3amvnhrqPv1YRCdv5OZb5ZSvZowlu3iYww1RLDgJ2kGE3fJ7r+s5vUiAdwqViR1yG5fu8eMoM+Hu
LPvSmNfA/wvCRweV0CDvAr7kESkNWDBWXJ1/D275kOiYLOe8QvziXvHT1nMYew6MV4VAsUk4nYvT
KE153+jXMbWTJN91qD0LcbxQ3MbV1WQ69/2D4OTEMuRE9wpFY6SdPWVV22ThLoo5Fwks+TWCWGGj
rnNcBySFa9d6YIiI3kH7EzWoy0+wAGidWNt6zG+ky8MO/5kSjQ1bBdEzOG8xVaO1k32KNV2uLq51
/fnoTWPmUpASGF9lANzc/KJlG9BZkCw879VdwvVOdUXUv7IDLH+gMW5P37n5LSgkCwxnhPayUuQB
JZ0kgKPCttgQdhA4W01ILeYknWRoccptGn+U+bPBZJndW74aTbmfcv/Tyux5B8auMms3f41hieec
fiEmeYu9U2xPVCsvm3oHxFQuwnUg2rH/EZCex9NNKbv3S/DEAnq7RBeNMhlDIeaW+o9yBkrSaY5x
7uxOvc8I/sY1YzVA2gpCC2GUz78cwgTsuJkUWGwH9SAFZ6eAuecsEGBzhyB8U1enPNpXKYm1G3/B
dMoF0C/BNkwKErDP5VwtAiPRuxVeB0GQo9sUyIrGF0Kj9CRDmVR3GxewQMg0pnxe1VVWCVksX7I5
b6oZbLR+Ium0D+5xyGwT43Kn2iTYeP2NxGnyldAaoC1oCgY6sEEaDRgxoApRJJdoxZjZ9IxmoxX4
kVF+2WXPKPGjsNxa79aE+bW+tRqSeqLlazC8ECrKE3n+OMJG/8Dt5YAx+yhpQN4CDVXMqjDfg/XW
AAvUiHYb6djyzhj5A9iVyxE5LS2Ws664i+W6hRvp0y+v0+Dm6AzgXzBNvkZY4VLfwexW9Mmcap1B
fYL90dIXerEmtnHaYpAISNm3qj82BKQoE6VIZhZlziM/iMEmXJlTqXzaOvnf4XZ88/sL2MHhQmHX
lknPFdp7+M+OZ++oOiciTJrmJ5PvbfmRSpu8XvkkVwBjIu+DHzVJZlg4jTnRmL/7dG96N+iDqQLN
03A0lDkvFSSOXIK9I86gpAFpymNwT2b665WMO9HOIHO0wLqCpAZv4UI2WUYo6YA2u3rcEy03ZdUu
By4Lek2nVX9Owh+xA1ucgjZpGwrEsMvvHDc/PbARtRFt9yUxXcI4K9oawbanLfx4ai8xhYOsu8d/
CovxFDCWEjRjg08jRpK1zwp8x71BpaZkRA0s+PLcynxiKw28SvXcrSFmiAgT4bGWDXBCvtlI40s8
ovYu0Z+oCsfyR1s3C3bKGZk4Jb9xRQTcvzHAKYnnXzYQx555DWmKgnjKIyqWYQWT6uhqF384esmX
4UzDcRNJtATjvsmnkNXISKf0dZGEN8EcoW5qhEuC5JiZcjf5/S5NFCsVKSTyyHQOttiQqYljITrX
wwVkLANR9a1zo12DyW/L9I+LGtkQuNGiWPnrXj/F+b1wt5FzQKnJR08eDsbfqKcApbsJKffoShM/
/rD8W6B/1+ptRLanTwELgnplxgv1O2azmyFkofnDnZkEgJRix5zmKEO7i6XttHbpk3KeD8asIMar
1Hao/dHIY9+pLegyrlstWMYsTQHAa4WkFssJhFHq1UuVIjmvRfPKMb4p8gdfhe9wa3O+lP00KZDF
UpCY9g+CPT2+aOiHOUQTAwyrIJB/B9CnNBeHW7Qrj90MwYk/iyzIvlkHjYc3i10KcmDlLdv2t8vv
AeuHTUN6cgvJ+A2MM+JkvL8zqs0gRjifmKpLmSBcduU5azZpE4BYIG2IDBncO3hZ7avXPyKIo7bW
5l1BRvDTJNhRpmZ2/E38bcqkNR9mWvYz1AXCPJ7WFESBEVuOgAcmT8JWCjVb1H65Es+XzSoa5Nma
mqU1zxoNxcS2nqFEIPwZtNb2J8oKcaC5BZ/stWNtUsdjTsgH7U31ws9xE+cfUXsU5yv9WigY4+mv
hJ5Cj1+u8huFnEk+yo9qz6cHyouKb2eWKwNGyPePiKDqaa/lUMEtans66Cxr0ioX0n+JPbtY2Vqz
zxgTSqwOnk7W4iXt4f0gQawrElzSxTj6ww2RSUSyfVCuXvJHtbPYIelR4P/O/N8nl2or3vG5zYQt
jkE6w/ABwj5z9QFzwBcIXFDn1i32NC0vrOEkLWQcXfPE+lTjP9h5M3wSJ+Ah15f1s92ugmwnxSio
GlrePNDCucv1kSfKfKiKhT8wIyCnzOW76/74Q7po8RAirtSlH935C7K7RyQCNz+fqxYuCH6bDNom
QnOjNJyZ3TViQ8VMPCoPMTVqwRdNPxO4kB+0ZRnB2Eihov5SwmQLQVfcHwAvGgQi9U82LlHniC+i
LnDq6SohOqTDFA41isrkW3IxZPNQOOi52v2A8zqiOJjIKfBJE90um8U24wykooGgCr2cE/0iZrA0
WnVHThhMTe74+CSsGb3X5OWjXOMSneXc3iSAAfbbMxLjJ4XtzFop4QSIp+teWLtL+pjB4r1PBdVu
1JMKmGF8YKNRb7q74S2XXjxtPsO50//E4C4OgJcPkGvn1bc7AmvThZ3y1vvkLAnbCKFaJXsIktFP
KeKMj1d9fhhBAogTn3jdEwW3NOUygnoUhhUo424liIM6eNeWcJjayaPyRD6RA5SBNYZXvaLrphJi
IoRx2CGXppsuW+usp6Qb4k+z3Ok3QW+obQRhaZ776INuIhSUgCEMiCX+mHg38C1m/YtnnVcXsMPc
wtSYsHolV3jsi8tVK+AuXunbs8D06j8uKx6iYF6FA6O9OtVQqUSYN4cerIMJVa0+zOEwLr11pT6l
ebAcjb0AMop46S65deH3hEhIIdOnQZERcSU6EsIWri7bvgbih+CuT4mCAzOlLaT8UiVYFiok6Bh0
S4xbp8ZD52L/RTUBDdqfB+QYPazwxJc2I9DP5bJA+GFP7qV7oJSYe+ClG29g+4kK9gi5NkOyrPIp
OM6MitB50PHj8P2Rf4i/byUODR9pKUQWw0at/fJPeO7wgsF7atbGDra9AVTZgYqpX4N2SqRmlVkW
iodq2akF0rhtRWn3cAI2nLEXTxWbo9RHnTiLKF2MCfhGOc/D0drpxGTy1ou7/mrNb+GsNoNnitmP
T0aG04/FScHr+cgdbvYMkRCrGRgHKa78pA5Ab3Vu0RNl2VacBKVFEtKcdqepPbzVjk+CtlbP+kpL
iRsYxZL+lqKTY5xC/SAlu1z+s7KbJuKMoDu9j6j46UvRN82z62+r5FSx17N8klBSbIzolia4f5cD
9YPLEoA6kFlH+RwTtOgRrzBQDu/7vcj3RXFujG+bP/gwjusRBUGsCNCrZBepES4wAU+caaMxZHE7
8lcI15TC0RJjCd6ma3fpxdfRvxDkQ8I0rje3PceaAFfJk/VH8glgDwsCHpD1eOtxYzUYgrgBKl9j
bVehj6JZBz9WwAmEB8lISRah57SK55ZVcFAOS1uWViLvy0CRb3Jc8Cu4EnkJncNewWxPylUPx18z
zMsMV9n02xYoOXdbQIKYeH9gwYiQnyLoKuJJA4XIjTdVkJgQkcQQ9mm5GdmBiPZiay6UXBTNzpHV
lvRjDgEt9MGDVDij/HCVz0bbZOUJol7PLzhmLOczii3+fmkxiA6T1p9o8tSB+6wXHtulS19H0QxT
G4LJ7Z64CQGOQeS+2GRJswJhZGI84h8usDnzM3uYmwNoYFW9Gab0T+NtjEByB3oCaO+kIEdtJ85O
a6gPY2NhDTKLrZBiuiNWoU0eo/acEl1K2yPSNjieSl3l4S6S14a0IOlXfozGirxe02b7RRrKM6mP
XxZSUHru17g51B3Bg2I5wmQ8EJWCuLP2F1Zbr53goleIxmqY9BV9rTxNgYdrFq573omfRebIZ7iz
WxBQVPFtHmPunbU2xfN3YT3I+JbFPKzSXN9Ln1K+ihKfsflWSVfip7qH7R5waHYBEZkDrWfovZ1w
4pho/dV8rsXUdo3J3AIJAuJ36VjRsDzMZG+tF69G+svDG3B4mp1atBweQLmBVFCBiQUyoCNu71oI
yw9d/FJtJk7iPyswG+yaQlVlMdiWwy+zKV8j+y7ErvnKUxYubS8Z/BIVV3sbALEUuP0uLt9H/OWH
KGVAYulBt3Zx+5cXVxW1B/lYPFtkffb57MTlTUgT6nWCHRm1YGHNWYbkQ1o6eCFR+fDt4w1iTiO8
ZKW6+TTh2yeCQrcJ/6cb0H31+AUn7y79w/QOkvBT8icN7d0aruLrKM1HF+xzeJho6ZRLXcVmtkmH
XQToqwn9KVyjKdt0wbCIEfYbtlyI2bMkOUnijsIYiRwwDRbak7wJcZwq0gbO2SHHhehscORHauAD
OTQuTKeHJ55c6wKzXL4m0zRX3oHGWEEDiPwq2+9GA31MSyRKJPZWFrdpPs0tJKQoIj3/2yZPjGsS
aco1FtdxvVWLi6vui/TqIiRwCfwSlKzHVduxV6RzQgLR2hnmL0Crl18AMnRu+niuOQdSYJFtiaxH
YyJ/D/aLTXLKlZO4AH7f5vARqi9DrmdG+dRgDgjIAZYcdq0TkFQAEIR4VcCeXv4nvtNAepI9Oe2x
eRA8hIl6zfHMF1HTPgv8iaMiYZk3VlQpJoTnxx+29JE7f6a+5VTIpCcFwhjS5MmQPvlkJKq/Gpa4
mGrb8GBSYNDWbDQRmSTLaB4uQoIYoGQ0tPMocwJvr1lry3jTbaAzu+T+ZaRdtCIOZwbABS4uIUps
SFcdLwqbhjYAboZoH8Obne74TwQMFKJHbJkYbO2phhrvbTrRZiRKWT44zMyyV3RVROy/4DLWeMha
jSUmQin/E1CrIqPoYH6I7X2M4Cyut7AMJP+kgI6h1CIYCae1zP/EvKa2VyFj4oCnCMft9lp9s4y/
AMbBr8+QLHQiVQlSQvsUdDvfPXvVHSsagPfcZc0xc+q2mQx995PMO6FIAVmEmOAqiLKX2+59c681
pxIgKPmJyDQdVlXJWFnbM60Kponya8+ILHV/EGhOY9bNMMhR5hDyEwpIALmzcUQvKTbetlKxUWHu
o7hcqxE8n1SiswrpS6soRbc+euNzHMu1YWpIKsc5dV4UldyI8MYQMAMyTwr86yj52CjQhKfGpfJV
DAfVLi7Bqsm3p04ZewTL+0ipbPWbB3+OcVPLm+zenb9hMczgWBgi6wnMUifgP8fdMquXOMg4NiaX
lkjYNwBHsQk9kEVHNAXtRQxGgKcBYk3Ehxk/LZ1i2gaXRMguPdHNHUS15H4I9brVPrTxohpP4ecb
ObHU+htrlljY2YfD5Evy3/7w6AasWlsJ0TYvBw+lijq4slMmApxkWO+da1DhTNr3/dkawmnSddM7
bF3wV6ERrR5xcE7LgNyMl54Q9jTJGbGvxIUjBsHUtyLe2v1DzUg6KfGKJqTZcEvrq1x+ASwwhy1G
DTBs2SGxz+SPgMt5uBvb2j4XXNEaqj08iCjXuZilY31R5adf/djRzk/naHR3XbcMWoEcenNzJpVX
3znzp8hEWxTU+HHXqggA8DUawZns7ZmNs8TtoM1Lrqa1om46EsvR6JKKhV2D+2yqcFe/yNj2aTQ5
uGSkWDCBEOEIJBZ291Hh2eSiEvcyaAESLdojd3FM7i7nGQGf3o9q9YDnGPN4N3rzTJCgNznpCGCl
rfYkKah0MXu9Zfcg54c8590BWJe+rfpjdO6gpzVci80G1o+HEozFBfl/xMm5A0jsSmwd430o1tKw
atVbgpktLCcGhQXVbCTh9cLMNKs+0XkRuEmYV7ak5xOVx6hcBkyVwOxqTfm82s4cyP7UgBbe2+oW
c7Mefefq22KZKJA+8remZI9h81eJsAnnRBDK4S6p1iiZ2nwbSgfCsSclZlpllcVo1TktDeoYEAOK
710LnKmmL4xg7aafVeNMBsdbWaBYQvBbu3xV0pwPToxdGZEDwmuOmEF6CswKt8PEhnrQ3YP4JDz1
M6HubiRgEtZ/2GdBOau6z8okf5PRy3K2rrnj6x38E94HtMolSrUQrXcNL2FLRNhFcw25hZQf6Klt
+oeFuoWM9knkft6hrtPzMMunSrQu6ENUWbaO4hcIg6cmI0ibQfQqdygxwoNhNjgyELZY/Xe/opVF
LPNIY0/AyVPqXTg4ThWeDdTxCqHjYz73bfiFSarNovEcw+acwOA0jzvb4QFJXpJBcGI1lZPPRL8k
ZMYapEd5+ndaHbT8OupfPhI2FU1cc2egQgsifRD3FnQzBqGgXui84MW+nslTia5Gl6IEjWhNh/hm
gxddRqI7Kr+5dqnx9YfzFDTZxYgUxTcKO/E6bOzmBHN1J2p3YhjvSt6n+Inr3ZByXnkfQ/FQ0TqK
u1blYUw1FLYG0nWg6hZuHW0CyjgO0wKpd5ivrexooAmnawfJg8RhNRILCHtDmVMyq+NrIoPVTl+O
TWUah2s00FuLCqtyv5xwL/HmAtuitZsRd+AXG12/CuGKHHyIz9bpMB+Vtzp4OQn+QCC7ktgZmiER
DTRfQ/5WrE1D8E38LtVVP6yD4D50z6T6kNLfsH6nBrcQfMNQrmnXnYcucocjaircR9u6eGbg0/Qx
/NsWFZXE7n1XkFvMfMzdnhUnkg+98sfG05rWtxEsieV90FMInLenHKlXM+jvjJSvSP9s0TbJzZtq
JwAHLvA0+KRXad8iFfE3Mnh8qO84udGs/hY2HVaYSBcW4Yjqyhfb/6nKKGK928Y8swkcyM5xsrIn
LCv5MdL/6Jmc2lgJv03kfXdrbszJ8xPkr+v/dP0ZsecoPlJr0zq3AmMLjQ+gKy+es6JAkmwt3YC9
kY+h2ghwyEAnQWMHS5bmU17E4s3TjmqgeIYoy4f4QHefmQvGux2e4kXE+jGAY2JgVkijYgPRAW+t
d8gDISmPAqa11X/4ZkaZukjAaRvVnopHYqEU4gbbqrS1JctwPMraI5euGt6GiPkYOQbs0kIhHNGY
JzvD+MjSz3jcW9oeQ2EZfSQcYbl9RnVD9uqSiUFXl6aFwOjU1qu+P+UWygVnEYl2QxpNLwJhq8jc
/t+KBUHCYZ/EG4H/1xxPurEQjS8R7SPzpv6yM4InrS8hg0RJ2pgLxFIdxSVEOklHvAcDVmcmJmcX
KteyI3josyp57IROVHCRHF/z0WBdYY2ownqlZj+9+c7RNkeAb/NsnjSnPqMiZdubK+HkC7803Me4
fYnSdZdCnBz5+75dSu3SaSEaSdFAWZx7pxoJFNPPt/URbT1tKxz9Ss29IXR3a1teeeqq0ydpudTk
N/UYTn0KSMJGtUPA7kK2aSC5Z/AqCMsnJfoXoPJQXf0y69eYlMQhDY9ntb+ZdyV3H8gtkGFwuBuC
7GpbCFJhK6pF9bCqdQjE5i1S9WIZR5wa8ZuiqokMIg4AVXj/kE3H/l93AA4pH8m4Raf5GNSloTKk
sDMsmvIrQX5LLHd/gKht1Q0NBDAcawS6SBngnaY5o+mdxh9auFaaxiCy7ZtfRjiEpCC7/LBBeolD
ZL8dgMU9zLhouKtML1iANZGRcQiSb64HP7lZJP9I/zJXom4H24qmKgTvVZYjOVo3T97nPMQm5LDV
49L8HEAzLDKulfKMeCqRV6ks4lSlaOfQrr6prb1FRGPY2qzi41T3/sr2IMQBJEIg1+Zz+nc9HQUG
FqafFt0LwtM0Es5rYHtLPo0OJArLNZbPcZ/UlzS/uQYBV991KQKsDjkidRPUrtLJ3nnb+UlDWi1t
LPqD/AOgZhKtcdj4Aelix1rfMSslFYcQxiRcvPlSfskUBCHfcETiA+E/1EKAAN5IA4j7n9zd2kzi
FDKUoEgy104N6dOT6wE7zWSXolLZlwGJRAIT4fVHq4iPls9zMZrHnnghlKe5uc7aneUT9HZ3mApI
GciZ4hyVqwCyXztkPNguIpQNAH+Ofq8BG9MBzsQ6E/e03WeXJspwR8azsXoSJeYmb/FAFzR6xBrA
1py0RDs+NRUpcX4KxL8UaYMOcJrIYi0HTCLVziuAIU6a+eFUb176qY9ZCa6bA7JGHKopX2WDKWDZ
NH8eJmuGJWc21iiWUTrguhVsaupdNT4d3zn1ynpY6AvHwy6foR2qqYF7/H7L/PtshnH3owutRmnP
y+7HhQNDJTlrUc518rZzNqRPhzQ5JYiqnZ/O+hM/g0mmhVt406o6Vxkw49xlRLwVMzSP2bfYOxtC
w9pbCFYpqS9ylOV8hz+dLCKVctTM4ZXT6M4899J9JMzZ0h5DvPG8MxpFykE1TTipgUS8bSBaLpZ0
4IHb9cq9bh6x86wcxKfXTD547joP9hbg4bQkQm6Ngm1SZz8R1/dYXQp9rmu/VvqXasQz0NmzqOuv
sLg78Vt1bvLEn3vNmcaG6bDQplH2KcMqCJ2jia7B6lOmLXpwYeebvUZ4TbC1QtbSBe46N723YANK
af57jDQeDSIXpp510gyMGOvOJ1Rzhmh5RvALpyxWltGbN2BSYP5+vdGZCbR6aXxDuZJZg8aQNCBh
GDfnvAjWNxAQaC6qHPoCzL1l36rkEnffwXDK1J8uUNd1dalLDUqZOCBKeHTrFXe7MT1UMLUxt94I
RZArN/lqon+gFlhcnTBj3lUkXyXm00Bv2K8IkuaRPhByppVXO9u1rA+lky8IvCEkCxhZ7Clq861j
2BieIvul7pZVe6zjs0wQWLaTgUABs+yZgfUj9MD0OCvdVIQvGwxfvJTJkvs6bA/tsBsr9LYxCce8
UuBmMjFYB44AkxkMYUVw8Y0/DgUyUyx9RYWN6/1yGiCo+x0RafSAugwqLnZI/bdlZh5BDzuIx0j9
JG3AgIasKia7bhtFG6ohMRdMg7+4QkT0bF0ore++WiuQdfjguzmFoKr+jPmD9dMQvKVkq3JYdEQM
9tcWBKWQmWaJWtCR3Trpj+SecmNRjciRIL92wuuqYtop1q3EfW1xZh/+yaiojAcRTguyNxdNvFW9
tS09VIOemCVWjXWE68tAzdHwAsVnQv60BsW8CKU9j8ExAwJmSRAZHvhMhROgkwnr29Gjle6CgVDR
JfLIOYkTafvssLpX6dZSdkTFlfneys/NhExCtAjEw+Q3tbrA+udYzi305rMwWXCHopOqu0MfHgfu
F7mhIIfZEaKatLuPhokxK25V9TEwz1cXq7w4XKKauiI7kDruaYRGRwBVhXQx1Dv9QFZzCPxymvSf
rc6BNX5D84vQ7hq1DPJ8u61wwm1IbzfXwN9d+0nDwhSXAvXF8BUwTitWQq04O1d3wF+wChEI9+3Z
cv9sfT+ij847xH2cWLLfT/z8qFaLXEOcwNy10sOt05ycfke25gDxTn47aGbUPiOP86462CzyKh0T
bXA0QevztEY+9NS0tZRtEv0gHNhjuVTnyRzbs9AseAcJrUMoRAXsF9EioYebcQTfjNY/LWDWiAiK
KZKYDNSZrONuO5orx1yZ6Ukp9iFSLelkssHliM0fhvGlDJdEWqfO1iC/qwIgVaqF5BekQdkEbKD5
wxJYHxgJp6n5pXAKWO6n4MuI60WdSvt30B0J6ZhoyX4sNhGmkhjtDqv3vNPO9uvfBzhcsdTO6f8L
3b3sXLv2RdILV4zk7pFWpwryPqTM6VKsTHp0FX7mkBdHxspZuU/FeQVIXSpikXklOBm7hWXg0dt6
/o9InCtJBsg2KR5IR/vwKnmJnpuq3hplFNnnjjXN501y9KtLXgm3kLlpsHIM6lN3vyv7F9nMrEYQ
aCH3FqeKXh+hQWwqo5m67QXpVcTYaj1oOo5lhUBEWphcFMebXoMov9S8MOYusR/5s49JT7VwDLFf
yETs8W37ZOn49JE0CFhcHsteJy0Dw0nKf7V2dr/x+5+Oqlq7xUHDzorFDFKlJJNTWKiTbWUfxh55
+IypNOKpcpdof3Al8XdrTAiwG4F69ZStzsJtGyeTciuh50MoQzouP2/mE2tAsdO0NTeKuUkAHFLg
sQbcLO/oJyOO0Fx4yTrD7WbvxDFaOXNlAT3zUQ/PsFnbrEf9jazIWCLS3oBW0qABxoHjcc/8koC/
ofWPSyLrzxANU84X2drltD3MUB631qcrFnUSoKCf5g5pyBTK+lvtogaPFH+Qhe0OljE4kdo3BIe8
WVT2Aw0NsnteRyytznBRghvp0g64qeq7h1x9ibIWTqCGUYUsgQawlPCnpD9LzUGOHuhVZz44MzFT
0RZZaWCeqqm/wDJuYDA3poO78uoZSJ24Zmz94LN2r3R7HkZHZvaEyI0GsbGMEkbcEi3pmg4eOq4I
vSE8EYcr4mjD9pEIE/v4CWmmBUQ6MI3ZT2To3FFNfNKNZ5zxKlnIgaNjHN8QUpDpqxIB6hJKYO18
QVxE0PCkUjEkEyb8Ty/k80pHh6ZegFix5SUxZoKF5z56jVDew9CsiIGKUDR15cra69nemt3ZD+3J
OM8IYIQrwSxDfc6yjcCCN4RqaAzr2ab1bzaSd8mZdS6tSl+IDMMpgGRwFrs8mjIVYFY9lAZQ+aNG
+uCtIO3yfiemfJyoEm8bbzwP59hupGFLTC0Po0amHvlphrV6fFEVSK6j3CHOPsXtMhMJW6QSOfc4
WQj3X37pMriiNbfG+5dPYnRuIEO8OkRmk2v7L7APuS6hthCRFvKZTCZSe+73J/IWsLJ6hj1Nsfhn
BNvLtj43uRkNrabKYMIcPWGVXJCbx/LMM9k61M6t2ugMZfLUyAdneUbESF6EZzwz3hB//I5CivWE
z4GUT9xw7izr94O/iUu2ZwHJkqTUHisa59ul1hOMRHYIVTVEz+Otx12tNEt+bRJpuuQ5hHs73iJB
d4k5sFc2QifzgnNkWtUwbjsPjTyJ4Im2CQggNiipPEBkgMfL6iGsQHrhRDIiPdKcJGV+ARDiGJV/
x3A/zGrkMAKeRKLSRcsx+UgJvHOqbTBshAFZKebCzKza27w6B9qGQyZ3EHcSYcPjWt4r/Ln6NmFI
l6mvLFgXNo7FnoZ6YGCzgtrnqFLbM10c+XDJmnA6enCRIpgCMkIyOC8Qzf8vjVYYifj2ehJGCVLP
59IDl3JbLscbSZEeKtO0v5Y6cSXePqjfvbNshWMW/tF7p8lCyY9msqEcBoskflMk6rcxnwngxU1m
EjO+uo/iZwepSVCBqiwVejNZ9tgVDaKohJh/UG6N8SG8WOFXhurbHs9im7OCgzQLp0q795BZeZSC
PLxiPSor2733jxTQVTpK7rUstpazk41lGGJzJhyzHhBcXGKh5vbBYMLng2ABmP9e+w6ckwnRHFmf
4dJfknQ4Bj+FxNGWmdNe+ovJ9MtWRUOcI8LgKse951xSeat3dAeyxRG3e5CHNW3RMqEQg9D6Kfum
fu/5GGrm0qo8EXuYDeeCLp9eP4bxXkZiq58Qv8RFPQEJENdvqK15eYvii34avuoIwsCjhErEi/k8
rd1c+Cqz6pVQO6gy9HNqEoeWITAA7S0YDL1sWbPACv2kdKwQekhX8Qs2JAkk8nKwnx5VpvSNAyIi
YSEVMVohQG9KtI3DyogWkvrQgQIoQRHAS7GzkJKxCFn4HP01fXKTmiUQ5VkbcJe1T90nEd49htlS
I8e1d7BAYNtTkLsRMAie2NJsbdtHc0ZSXvaUomhqc4gCTIrgAoEkcZ8n2CmDYQk1xlUKgrNsghW9
wVp5xt7cs9Hb5ZscPqGEt6+jmFVaaFLjInTMvfMtVuxuXZDfUX3pTTdPsWu+eUvcc9ts22SvaHdh
Gwax9aKt2W9UnfjnGb0rY/2r/8fReS03jmRB9IsQgYLHq0iC3ohO5gUhqSXYgvdfPwcTsb07Mxs9
YpNE1TWZJ8v31voOUDvkiG1FDYGZ0YdZeqOxMq33kWUq6LtQW89tW2ReZ/eSUS6V4Fi5J9bb6xrl
MWsdMAVznSyc1168M7y30QYE0PhYAnOEls/c9Prst+wfFETpjUo3buCezrreKPprxDXyn/J3is/f
EiiVh24zm37zjrZmlrPuY8Ibsm3M+6USR8XYTW93hVzULi4wlWX1DjAVREgmEblzmbi0WQMStdk9
6Y6Z2VnyDGskAaCJZkfNzmSUeClf0qEmkP4I3W/WdMFYo47mt0WIVzwmsGRx8FXjo5hLOV3jETvO
dCjG0AVmGRNFOyvlt0z5aNw7DmaTwYN2y8KPGmirdUdn0M43cISzHH30znBIeXioybadRwMWatrm
NS13GdIZsMUGVfX4ndeIUN0l+6XgtydvxQbliJ5nloaDiKPosfm/iBkdYo4cdtRQtNiPw9MKotNc
b6jJNwt/2B+oVvstQ/4VGQ8jM632IPV1yYRZo+j8qcOdUSCVRduVbtj+uOYRuORLU+5mvyLb63mi
TYtvvVYgOEQMtFh/6tW2aWduspl6neQFkTHyVy0d6LPaNg2+rBk/Ehwp1vkPxHazJT9yWwDm7NnK
PjIxYzVZBNj3RgOqe7cDjR0ayzju44AhcpznC42O3IIh3LszgAsVl5dsaRV8VIs09NFF1U9aw+OW
Qfk8OEAgGF2E5nE2TCf15/w1T1b89rJf0fzARtZylhggF5kfV2cw7vNwU4+uBBTQxTb6xQWCm1MF
6AgcIFnNm4VY/9Waq+xpdFhhI1oKt8uCtPmTaZ8xLhIV+wjYylHPLLqSlkvB82vTrEC/rqKnop8a
H21iz1r900jXWcByKsIIReA1iAbFQIrERE4cRoudC0OvMvvXwUHSDozk9OgRmtc82VjarlRudY62
YmeidIEc6ewcidBHXzFXxq3ImVHH+6L7Hal/ZXxKO5TgGe2o/VUlHNLldiAmiLSyucPSxVclMzAy
HylXn02IVsfCFNqWEY3YS/xnZZVfmmDXSRz2Fj0Ya5ceZ2S8ryyQUkXFm7jM++Bemc6pVuK/tio/
SS7hrgoyY2kq4jJNs+uIWlFm6p9uuJdQTk+pAqCqBJAG5vlajH4sVPYNF3FVbIl7Pgl7Mxr5dz99
9qRJOny4+kAuV6CcLFjyU2691RI8WtitHeY5YRnscxj3sZTHikoyUltWquKBXnzR4uIHE9NfHZSk
YFeRFuJ/yxJyNzBZltAv/OnQhxqXKTaQ0ti4LFPaji9clXBojh6ttYf+f6FF+vEYDu2pU9uT7Yp1
UDjXXpMqC5eW83dVoA3UQwXdDIbQLrmGw7RWhAFu1F2rCeWmMpw1dpFIMpzchUxke11jeQN91sza
7DlrKrX55xgxqwb71Xbn3Q69REr+OcI3F93YKPOtHeEXBfKHzDxk6mQV11KDFDvCorMG4IvDKs6h
ydjjOp/QuZA96ztIr0BL+kG1LiY2wKyiGu2bw1jp+o2QZA7q465XlWMaZoeiiwgOmzYpMsEW4YMI
uDfZIoyyJ3vN5aFC+qNJry30dUvPWQJ4jQx64zy5TNJ5dC5Wj84yL8XUH8O4WJsBYF/0yHYqlkM5
x+YUNHQTWsMU4aNytKKdIflGUGFJfG+0YK58T3GfDMFwCjAFQds8mDAE1KRcNTZMUbiP8xojj8Vr
7YJhI6OMeGIv4TGKwvLQ89WgMAGgp5FpWa7j3MZ4BpYItD3cYq9zAGmxvpgEyfWzCKgii0ZwUwo8
3053EMaXon5PAFWK+ez5J2wANjYRBDU8rZqlJxNTn4rC4AJMqJRY2oJ0/PD/zWVJimzFZK8/XOKQ
aTmrpRi1YWjSJqEMTBwW5SZrP6iN7C0M5sZGfHLT94K+anTpnAnaGE5Kg/6BYMjJgk4DWqvB6Gwy
ULVYE48TOrEG5rNMlnFLhzOAd2WtXkhjoZFN4YALG7mzNcoN98tFu1SSDiaQEvYIFOafY9BhFe6H
T7HfFu0qTMSLieGKEzhQ6Y3pNKPJ86f9mH6UU+3xQlfEbK5SE3ndRKHb/TMaZkqMSeKzYx/8aJ/h
+mCYSqW8RJqk1+zWOT9s/ArD3I2G99Dc2IIMMDaXxNZTEX5205WiWybPAo9vSwZZZCOyYzaBDC1S
+mUQynVNuoPDO5Li9UjJAHjxGZT5qhPjsbMRIoxbA4BbIFc12k6DQYgi1QcTxZZjcX57p5lrQxSC
AgPfRl1tG7xtaOfnFxfR0KY554P+1pFh1M/yS/6FhUWpEtOHzpKWlLRBFmMkmowBknfsHiM1VQtv
b8R+zXXd5cugV1ZahN7WH7wMCd6EV8DONkXI+rFmvEZTiTC7QKIQjVQloIE09OyZAJiKiVICgerm
So2vUoVcC70ABAE0Dx3vuZFtdKBehZ8cjEqsZDXSbdDAMRhcldatKtiDRb854GOLGYbGN3yme5mN
XE6sc/M5AtKlj655AzncwRdW4zVq6IzpRITN2A2ZaU5yhovUoUC7bkOxsyEYh9TL6K+aP0N+OViJ
ZzpFrTEPZlk5V6zs70X6VnUgZ/U9DK875PqaThggECVi9qNETIoZkYueS4yJdlFTGtrowIaxXgXg
9pqvRu5tAGgD866a3ZzKrZ3zWnVAJLpqb/pOfXHiBmVFvMCMhasp50lpKlS0n534DgNYopK3+bV3
SDGllaxX2oAtZCIcoNf2afXeWLjCWCP0zXfvv3XDyQ0fqXsu9GeuHevoXZQfQCuc6qGkR778Ou2l
GKhSTBoWxvxIEwqNerAGM0D/0dASDPx9PnhtbXBlIKEY/J3b+ayn/hk9GOD+t0W0Nk9Q55mIGj9T
7pnC5guEn/I140ORyWUo2ehrX5nD7CEVjyIG7wpzBKvFMoak4GeYDXJCCZBt5FDEB/VnplqwzDSt
o4AoNdrAjkdu0UdWIOqL+Oy+p/5iW58SNXQ6+avZ/OEaEbqSbxOiyl+o3dtWQLZg5hYyjIWY1OBy
jKKvqGZqTyQU0QbZX98inrRQO4iPGqNBAThE/Irkz2EqVXxmyEBjmrm7Kr9xKXAFkA75qiRnUcH0
+ohQVc8mPO0axWDXMe+JKl8mGmA2+bKdcISWX53xsIY770SPF4SVMWi5RCGQK1pk5m5QX4PiLgnS
BX4U74mAFRY5QjyBbL1JPMq3I+MhNVxLNrPJRSTnDqLWS6u9q4L2X/FCFoIpnxHwC5s+TsehVtZr
Ez3bqC9k5C8cNgENVWhYwo9WCRFRCjhiGEhV3gsclQ3bAtN55x8h9MP6ZH1JTpkhp2px1jpf+v+l
2ClaP0zmOjd264SeHlj7jH7XtItlyCjOh2SbpDV7JYiRw6ffzWjA9KVhD6wxVKApRDBMKCILbX4F
I0kEfr4Z8nKTVMs5P4RGxGbjjqzizKhKSQhTORnEsNFmyA15b1CjQSy/2JL+oT+SczMioey9fIfP
cZIebOa5Ytce/E4lX5XjxYoPQXRVwOuhaW/3Ku5FXD1Gvs1duH2PtPo3gXtVwH62jClMcZ+/5LL4
rLClBLzk3B34pZCsC0GEfTgRshFTp5QuN5bTJkYdhK5Co3tKVVD6EQp146HH5VLvLoafe7q4KsZD
IV1S176Ff7fktwg+WJVPVvb/0VOHOMEtynakUAW6p2b4KsyPrDq1dgD/yCRog/bwV+cEyV+jjKi3
Py08GSSSzo9lJn9V+6HZ3/Ww1/xzAXzG3mcIYYTOdPE3rQpv1J5JclDibcn7WwcrPXI8S0cTIf46
ht/+G6wzoLCVv+e9jJwD0wTWdixjmr3qHojiwXdfO/sKu6W8lfM1G30Z9H2jfhfFh5SIbP/4M7vj
ITduPCHj9J5zzWbjT4+QT5afgH7T5IbCcIKLqZ4Mpyagm7RkbWsPj5o6QJJ+WOvG0WGRwsy/EZyI
HyrXT4yzvXIvasuM6uiXV6v9ycpNOTgYfOlbIkx8hMZnE9c+m6myeGihzRPzyPK3cQQH1d/M5jpX
CEJFi+vl2DfFJUvk0goPmrh25q1hhpLCLb52FulmO8fTglPcXTWK93Efl/RyJxLS+b2ls+1BW0yX
kPmIr91056MqxMLkTk2TM4Y29omuyi7wXHF6Vbcx/JHyS8gNO83WuEr03TTr5nTWmi0OPF3bq6SF
iHjvqyOm2nXZvkUqYsdDmlycfGf715DBG1S73t9XrCq7U1F6Rg18YdeaV71FZKk+Juveo18Q2QkK
ekXL6AiGN/U5x7DDG++Ltybb1cUxFR/RdFKHm8FB0EYPvjKCYwD/c+n+aq55EBNiNm7M+Y+j04vW
2XfHWtdO7gxNwLBHwZ/SPRnLi/EYxSxOXwqwCJRkgX6wWNZhXmSJEmA4ZHbZ5/dC3IkXQgB7tmIs
SPgOp4sCFnJeWtwtZ9swDDIOKV7f2Ctc1hXmgd322L5LNvI9jh8621nvSt2YrH3zzF9UyUV17xaj
WMdkRJlxoiNNSC9m9bCtU1jBHHoNy70MUfFvhwlJ5Aa4nhNeQuSLREa4+jk2naWvUoWvueRYi9uo
fgdo+X3/aqXfgB1SPtG8RZdHlstQUGtxenY3grCL7DeFr1n+S7j+5DEMolWLYsEJ7aXwn76x6So0
KF6JZcn9UqrvMfia4jfLwZuqHFx5oTtYrqlAQtjGFWdprv8ruGscPFgDapo6R8vTx6uI7VYefJkD
+dCUeqThoO3M09MYklNPB5qwfgjFVxI+8+7Nsh7FyAJmVWUrzED+uG+6g5Z+Gmzns3MQXk3+HaRs
M1DQ2qPR3VXulfiHw7E2l1qAJ2ERsZYCo9ecC+PIgKVmUoyBEJkpgoQviYLS8a8uC7Tav8aC+gnu
hnbT/H8qH0D+4BtRyqvR8oH+FczKEDHy0euIdMHctjsDYXnAt/biDPvA/zLqXSGYj+WfY/DTqGuz
Z/xdHPvhFBMX023j+AzPmAbe6Tdk1GGu5oBPfuenqb3U7THQDlr1To+tQvSM4zcF/iZllKH/dO0z
VtclqknWGu4+zdkQbyPtyXc1LX7qaossb3DIHJUvORIkgiVwkpBqzPDkGWG2EWDtxGuJc1JyFnew
IcHZQmpfWHCeJfQwRqFLysLCCRax4zCr+p0fsHl4UDTMCo+xuc/EmqOtNZ4FGQDoF035V7HGj8iY
pANcoEQBrcMrK8SOMORA2aoW0y4UqZwmTr+ruw98EM3EjGvniwPDQxdXdRy8a8y4qYBf6h6rML+m
wVi2sVzQUZOpunVaAkf1X2MOVKCm6dH2JfBrVWdW2XOi2vark11NBgvFLozvc5vGi+2qb7rUAJ67
wxh2Low6FKN2RV6Gj/rqkKW/Oo6kjvFvhLHQjO79+E57l1P+xJdYvhLUlvleWc6mBxmw1T44yc1I
f1vBel/9GIyfwvwp878SQX+2ED2pgruw/2clwwKD69wftsq/OfNQ0od11c3Q3uCC1VQhCsP88Iph
lTH6p64i3MRLSpZUuvWdnWy2fg3KbC0I9LGBV62HiWz4a5PcHIdh93vontJnRe4CVEUVxh0SOyr5
7C91by1K3+KHW5Q/fB9cczg4gGpmxiwk40vBVCRimXjg5VqWB9SAEEqLJ47C7oWHJizfeAZS/axg
zMqfI3O9dKOZmzEjHPUeBQcbJjQ1SrWr+IuSLN3Vw8AaWx+5jqk/KnDjiHDJRodMxqdT4khgQ8M+
6oUNHvQNjZSgaM1fxPY9ZkDEOTHaKFe2JvmSqNOaAtiHstVHXBQcjGlQsEapuRB4ZEak8JH9vjGK
cWWMMXoQ97OT05trac9CrRgysazUpi/H72bW4avDJaChcG5ldhr5lZ6aZ8LULbKNY6djG+0dsEHx
rtZ1HtkcMcePX5lUEOPWTGDEuYPcSqfcWwO1QZEffFT00mFL7ADTUxB9IwUYQFXmaXWxbP9yKFp5
aE17dmOtQjUz0e9Yl9g2UM6Rb8UvQb8XQwpoIk3bpMlGl/V+6PVDryR46F4mx/emsfAUhpSuHYMw
REUZQggJ3wefFsXGDIi2AEfr2jSbtewIoagK4qtNsSy6KwSyzWSHJ+EHr7XTvjYDBA53pOU+NPIW
AJXuvhp3OnUUR00ISCBRVy2laVsMuzL6VFEMyJG6Fr5Tq62zKD1KItnLDG2KiXCYUDerO/uc9YJm
Xe1uGAQK+zwGw0Yy2mtCICJIrUaWOjoMoLj5UvPXWb4b4YJJSI3LEu2lZImoaPekGuGAjW9JnOHc
mQ4tGg4xYJpsDu70iNJgOWVEI+Uk8pDnlRjjQi0aVMnjtk6+O1xhjGwSMiWw+m34KL08xajiz9a4
/CcAhkw7WmBfSf5MhiFkgkK10pDXBeuEHyRzQmppdEcg6hiJl4aGsAtwvdKNnkt+mUXkl0lraFKM
FQgdbQ3XMrKKmryZrgTKb6/IZuY84oNmFqtRN/oD6Am/nNjhEkDU9N1NVbD/tSnnTm31V0xunbwq
1bTOI5LK2uCgi3Hn1O0Nf+KUDwfkmQc1HXmgxDnLmlca4LVBSh3OGlyjkCIGcurhJ+TxVSXbr3SU
t3Tsb0rzOzjRprfNB3hd0xmvWpDuuyLYGORoNRh7m1Q/lEZ1V8r4V0mJu7JmeW/dH9yHPRRfZU9M
r9V/x3V2KwTfHepSbP690156ZTj1QpwyazqFCRJjTskmJGaPTZhrzTZhffyp4Tu1JBvNGnx1hfAh
IwUpLdOvuio4RFhbDEQyUNA4Nxcy2ECLjmSuc68CmlhpsiSHtWxn0XtTsjo6Ajr7YkKwEor8JOkV
c/+yj5L7GKp/qa4D/kq6U+3+DaK/dY7xmhsmJNpuaRnTpif5OzP7pasOZxxmqCJUaGO6gRCP8qLj
RcvOZKeACjpHAmpGydLnO91bCvhZ+wPFA04e+aX7B+AybLfMWQJjQMasXaKbBLwS5U2LyhuhNjCh
9YMMylvrYj6Thvaej0m3185Q97lNy/w96KcKG/XPoIz/hp5gFASK2xLs3IEr02Uq7zI+TNv2pSrn
cgORTpoTzlYmTnTw/elhR5LshjF6JQARYZNivOSk+oYNjrieEzQrCdjV2bcKbDlE0qzh0NyMahNT
vSymglWNYVa7In7XCalyEdYDHiCvJdo4WrgxJn+nO9W2GiH3QltB8tkU8V6jpW1TVF/oT6TDut2R
uyk0STfqofUZGws6haseO9KmfB33HQySgvUI6ireobVTR9u8j5dTgdO+qV7VEeN4HAI+CRY4S7a2
3h+sAFa+qiz90PqIgHKlvlxEPc8Z2bdqX68rqyUyE4dw3dGFxYeIhm2M8h1YnasgwJ0v/2qysSQb
AhnqvTTazdhifWrVnYjfho4vt6jEdWqHDzWsyfmg1Y7DsyrET4lIN9s7vo+yEIhwOazKtN3OUgDG
8i1vGnNHstcAyA/JlxWwXDfYd8TVJSiqXRdNPxMJCTzjF9ewtkPLXTkj2CxuaKNYZl2HXQlvPGoY
IadjrfB5m9PBCNW9GWj71obuEUHXp0Cw2e4b8WcP7SqFsSSRqYQjNbYF6ac/tEV8KuNo14OcHASS
W9AIWAf9YjwODBtDs9noY+spAbQmM1/HEAJk457oavBnbQOlPM1/2wFK7YqYFOGeFUd0Mlv/3LCT
r4ZplToKQ75hW8c1GqFmN7ECdJh6lqDwiYz3gCoRRSqsRQNqPw3ERasA65zDfJeGnq+fiE/mv0Nj
C/+hay9aThvNnKU5kQVagT2Kop9iQJ8H7nx0/9X6WzW3kfIrV9a2/16oD9t8xVsjwvsQCYbAAC38
Q8X8uyq/I8ZRQdIxZGewZX00lbVMGR6Ml5BzLIQ1WQplYUPqcEMBZ5UFJqQsbMCqwEHhXvDPtu6u
52APos9Wv8zwetNnhqLuDFxeXfacJ5uBe3XpF3TQGkN96Zr5BRlMRkuSV+sK/Jn9FXDYNszO2bDT
YIctOYewTPTotcE9RlXUjOjbj6Rn4cmnDjqEBE8EgLONEgRx4tXKJz+E7IXw6WT3gounwG9rE7Pb
LFwuSaN2EZMf5Phql6tW3Uy0s1S+DQnbRvVMxIaPo053in8WwVdl/Gk68vK7bXyVxs3S6V2h96oo
d/WbFv3j+y4DiNefEqxlYL/BdMN3NNVoxg5eNJPkjjlQwjKMliD624FpGbN5y0M2jglGZUWcJKcB
lZcZQh9nUJBhYFBs0ljagtw/HnBXebFauIT4URooHI0NbR1rdk+q7pS+xxYTpD/+IIyAXIVx7E57
dKAjNa4x56ik95zZsdNhCInwxfUgm+vZH/1eEzaqUSBxWZfzrI2psDl964AwCyZqRPYYxPgozqed
IEZjXyQDJE5+tfiOw4FjOVmGubVKCeKpWM9ZSkpGtbvyL4POQi5xN9HYYsZDE86bi66UxAWeIvY5
Q5OtTT/14mZ2zlaexfza6egXxi3SDxLRWBCTzZHg4NX9d1DLpD6AhM2AFAc7sMkDE3Y/1tEiNYvA
IkAD27t77Z3fUHIpqmzDIO8YjJLNYGDp9ODtj70IcVtLfFa+Eemroj38WLKj+JLxr6q9i5aG4uIP
W7J1XS/mqHCsU+x8FiZwoODHGC+OPOM7YYVIIT8VUImj7xntpmFpa49De8nYwYysr/7vt+nkHPkR
RC+9eGbA/ia6pQ4OQlo+swDX9ztllHT+BeqbpcETeSQc1eLWdmxhGjz9lqRFQmrePy37YPMxhH69
t5R/aUOc8DNMXifaZoIyJv3B0+E4+1B5jaZ7AJuaAUqqfSUsHYLpPcixv8KpZqvPSbOILXPBhcrM
nM2z8k4YFGL0WyhxNylQQt4HlrIOwj4eR/erzVVvSgQernuFTqZKfwfSWTrBoRv9mdJk8cfqe1Qw
ci4Ug6AqZqRFekcH36B4Ma3POOWlTQEQTfKsGMq2v4kN4R5pB+tM7C6I6ZdRky7Z4Xm55V7HJl3P
X6U2LFczg6wRq4BaYx691U6xMQM0jAOEL9GRBwsJNUF9ijBWW01auGKqhFkmxMaD/U/LVm6hbV2F
1EH0vIPFlSra5Wj6u5Bpk98b+yEpVhb71EIBaEYOquUykjR6L+YK7iHiGvFAEgj/rJ5t+DtRqsc+
6F8HtnGpycOC+VmS4DmEyZaemfQispw6h5X1LYg5LyfjFBnFRiDfUHxU85QYtgg9R5Uer5rM8czL
K2rlvlxnsbWanBThi/goIlgn5UBwOOQ7Zz325imo8GrlIRuQWQDBSiZ4BFAtnAShHmPfHvUH5cGy
COJVU97MMCGVkVS7EM1N5IUTWz7syr6Jwg6Bb0oDraoKtMHE0/gjxANPuO7vy+wcOdkBCzTIkVLx
rMl98lt76J6EiuI5tRaTiipAgwuiQcQqE9jXxFxBCjENqHCAECRApklDDzxwACOPTFkY5T2rNiw4
RbqCW7So4YKZ8+i5KZc5JQ61WdgcBhJg4qw/NdG0kqg8shjyXcD2vxPLvhlXfe/vFCZAaHMFcKmK
nzf09iYC4Wmm7doZbaCerNh19dwyS5t8uXIXFfklhm+sFGdcjS756nTZFpBKGpyVWfSbscf2giKj
cSOvAx2pInWNbA3x0oQL52hZKNfZfeeg3oLGWZdMghhZjM4jFvFOls6GvqRV86XdEv2m2O917S5V
BpPU6fwiqIKvSbwZpnoXOuR/LiblYNHQWZRVCcvHkRmIC/hHpZYMCE7/7ZkEGShO+tmi/Kckb2rB
1CkZlj2+2MRmP4RR0Y2ww3XfJUya4gyZ1mEHp1uLfF5RJy3CYva7RLSFybtdElD8GbHcH3GK2u3Z
aN8stkS5v62ta2L+GMpnR8+fqFQz4rVKbjHeXcz5e1Mknv4aBscgT9gSTh2vqT4VpnKP4mrLfCZf
JSRRZ3V0nFvDopiWLn6dgZCU/KoDlOm8ND53IBXS6EMb7pX4ttOj3v2a2WaI3lTFi/W7Q4Jntk7U
S1X9SGc7j93HvN+qdHK6coj7JQhzXzx9iMHlq9kmK0myiih/EnZmUYPgzvlqxWE2HQXg0lGAqs53
1qMIv7psNExUhr4xS06CRdPmK9cmdP0j1M1FzygvYTfXmz/q7M3EwOQZst1FCr65iILy6aqPWhEL
/gfgPawIc224aJawJZivZYYHUe4tQfYC6jjaQAv6JCWJJXAIqjXhRSSFV0QYswWbf4yUmCfskfWk
S4MxT7w3UYT+XO/IWb/p7mWMYexTXDbAvnEgsoFAiqVa8l/Lblzo9bbhCFUSk9V85KVsIzu8Rsqp
Fmj8+mYXVKSwxLANgoABLtx9WJE5ZIxKa5YV/j1jYB1mPTLuw9pt2b/Xa5FN68HVV/2gok0dvKKo
b4r+6XNM2wxewZRHbr/Q3Rj1V712S93rLH+p+5EnGmPZJY7XFSWa7E99pC2Bi+O6pzp6+Fr4MrmX
NLeR6ttQPgevwnugOj6Hqo7vIf1pWgxvCS+fVd5QUweCVjd6wnyIpU7PeWJcGA2rY8obPpca2D3I
2OtdglNQEZfISNnkgpuEVU82CY11hs5FhuNa+gztg48MuVOMrCIw3jS0wqisStLPpjLfjI0LHsVc
DQl8JtQW0US+4zgQ2I74HrNrUZJtRqIGOb1SQ7SVYVhnc5Wzhnc5HjuVyXSDCuVvoALtST2az5MY
bvXA7hf/27xmr7qRW/jZsCHKHNYs5rSqR38xFDWxfxgpeXENZouWjMmUrXOEokXbaymPMuW1sgg1
/gFXHa3oOomeRYz6DSMH5V2j7LsOnNC/gg1ZrmG8kX9aQ+ktPqa2JTwpWKI0mweqhddV9otBBz4N
RNcp0aawpxV3FrlAhwZut0XSaBG0h6p39k6NxUJr1xHBGaMEHWoUguUGe5j00CUhSVBtxyUwnUHO
fSAFkUydzVHb5SI7anZ9jnjhdMRVTK9nm/UlNYyvUZbHAijYJM6GgA1j82i8aCW+iPmiN1PFm1qu
mZpRSTWc0r5dFy25Sqk4BW54KzvxnJ1HeoTIUYujvZPyUKgFthAi6rXT/ASIWNt0o/qP/O6jnwfg
zJxNpY48aA2MLwvMWnSyBNS7vNz1k3WZjKPvht9Tkt98BlNSqd+Y1zF5ziHxNyAl/PYfyMawqW9p
bqCgADjHT1XE+DMPBtumPSUufKV45gVUp4D46vThtkC2XHTL6UO68crGFpXEw7PNazAnVCv9ewq0
pVaMbTqyI0cRhawKc2EyenlQn7WwQKSe1nseoEMnLHQmBmcakmRTfAiEGLPNQKk+VJvdldlDup32
oki2DFJRYCFad6tLZNFrmtxgY1UdKxrRKCbLzkrfO6NCnBHo/2qn9MwgeDMC8+mL/uqzi3PVOwEA
15Q3aVRAbbnM016itWZxrjg0jwS8/vRoGhqDKVlq7c0RH1icrNWKV51XJ1PM3wPKzkzccxcxjBgf
rkKcy6DRNhVR+mZP8doxqIwt468P8q2alp7oI6/q/euQ209+7C0xgpOOIiooEQv2aDeVFFadpNi3
rP7sutj0Wkp5Nl6vVVRz6qD6DTAcVgXkRaTcof4T1iSHVeQG2cqhSB3PKV5h+C8d8iASHraYPWdd
1gcbKhad+rw1K64B6vGRLZrelniJr/o0XKYYqxh2PqVCRT7jTUPC5BEQMYyPU2AnrCg7bjihRce8
m96RwlGfj0e++WgT31XszinjTdaWq5EU+dakmZvsW4KAQtVicK7JER+15zSMbLKbDOQaZ7kSjO8N
IoU4NDw0rix6yZX3q/vEGL8NiL7UtMOYuEezYRLXMiXO9/5EYHgPwxS6ogVW1BoQ/ugci6X+PdHM
CcxZfq/+VWq6Er25iTt9Pyb6Iw1Uz2zNbVGw9SSjFdA/ygNPRsFdNM0JHcRfkBtLPWy2Ddx4u/c6
vm4dEeow2tMm3JYoRUK0WTHpYomWepPZfIeN4/X2FYnfsivTU0VtE+WH0c1YELHwYCoLs3xrY+Ua
zYBxqLzkHdkEpf8Yh0xZUpCce+sgXEFkfAT4R9C0Mb1SrZaSmSxpdNH6IE9OXL8O+YYYWTiSg6+c
ZAYkVEeQ8u04w0bn+Z0kTkPgGxFbY4do3ITLPpuQuEziUPbY4loVIa+5x4f9Zrb23/BnE2yqOcyj
jCObUQH9ggnfwnDOVW9dx9m+2Zi/83RNS/y9xn6hDMtLOdkH1VdPuTpixRzXzQCIyyIZO+8us3ig
pKvqlQkmdHZxMuh6GUgqw1E83ao3oqgvQQ+UAXO2cNPGoxl5qQEGiMAHUmhDZdS9BjSBGLs9OOHW
npad4bzlFVZQn/1NntQLZhIo36aVc8oyZNcO9WqAOQHfSmKgi2qKm4tSLZKoDdAW6u9mV3kDmQfc
Vqz7YmuROO2uYwcNw16MCdgal9BzXByJy0a89a9tSRcRt/2ylONhYCVE4vtX2ZATV++dTG5Mtz7o
Q7dNdejMzCw7Mz5UIdLMljB351gOePQOIkSflLG/6k0Ccopto0D15dJRIlQ/FnP8RluQpy7x9eVc
gmQeFKwLmrY5+c8UwWI8/rSF9IrRXYCS04dmI6fcS9BOjZFB1JUDW0AHM6EtusryVLXzCvDruckH
L9l1+fVaNRC/5MNSQuCXw5pmcluTutsw47eI+a7pyPFhHkqCqVS6shLDQp582KATawxAYEydz9KB
4v6uxDmdFNoIgSI5CJd8xF6UWkz/5NKfjZMo/sq6AbfwMZDN4C+Jnnfx6zVQakcw43PVXTDYJDmq
pxE1mSqYM3EBV130H2Nntt24saXpV/HK60YVAkAggF7lcyGOkqiURA0p8QZLopSY5xlP31/I7mrb
5XL1WbZPpkiRQCAi9o69/4E6ia0ha4Cw67euAZUFfCvmUGvjzlrEMDYqtB0XymB05mMItoLDUY5/
9RLBoB6S7Q9lo6tjErA7H82bGuog8FVAkuQMWKach+ZQ0Oj2otOcvLfLy6BLRDkyhi5EH/T8uM23
wujXJUkuoQuWXkm/sdx6NrRO99qkDRU3HvUZCu6mBJ39aMXR3hD3lotTXxN3qGmTIEa2wGWnt/B9
zrXZIBYNZb/AQ/A5gQkHra/KqIbLooXR58fAgGSPiLUrkb0qX1TjRWvHJl+PfuSL+24n3WuGJMxa
mPFaLRB+O6vm+5PwZFsJqVchbuMGjx/lpSBKPfRPRoOrRfjISgFztI5179aInOUexZoSobmaWyhT
SRqoAGQXZooSTV59F3V316IEGdYxoN2+UNuuOxgBIcxyJm+lclCeBoaqw6K7KhmTLHLQS1lir9oW
2I/YmbD2MXInfl2xqwlA314KDjNxioR+MWnnJEW0dwk+uKGSTKLwG4QpdotAqyZ3VJS203WrgvZQ
Qi60lINzJ1RmQznv9aiQap0wcgyyR6HwrDDS/oxo33rI3G0qrI1nQVamwLTyOCAUMbAB98MdtDhI
HB9YSVoF2UXQtgr2VoQeF/kv1GY86T0fMGx86lRxm1bGY+pIhHZCzvzlIRq7QyLrfTZWZNEuQIJ2
mQ8e/K0oGy4ZWLFNcnIeZ7rzOvWQFAEKHVYwIEWXPPhRdK9EvklzuPqLa3NU70zaJYAD4PwjNAkQ
cDSAMwgPs7hJS49iPBC76IeEsboM4TRbAsZG3Xk3eYocVoeUvYnhxmhRtrZkBCpQ/6coElqmCoGC
cCKGmIB6ZeJdNT1t1ah6sCb503bvceRAnNGQWP+Ed4uJ7nji/hiwsbVc1P258uShs3L0mKa3Kccy
gU5yuSsclNHsiEkS1o92UkFDkdPOyVhcdjteG2qwd35xHXdJfp33wc5TlJFzxRkrzMxxP+Xhoa6Q
XonjANj42iNurqYQnc/ERBS/yDAEW7JsK+YIoY/YRvg9GDZdA0/Ro1K9smen3zWsolo7HsnmPexV
ugmjRWPQ830qtXoN6o+TtSzreYGj6WqUE75coo/HbVcY08arpo+xzs+dhSWHK1qO6FTxLcr0ZvLU
4Pp9mS0ehlyZ/RkgS1m7NKv7gJ6t3eZXZg1ITFE/rL36RqQ1TfUeNdw4RaArVR1qYTApPBoCK/uZ
FPoj7EoYLOkCvEG8FSMQ7bFaJwW1tyaU57aqxk2DJKQpGaYefa0RpRKx4LmYY0/R5pmF7k0KdtSn
/+4mr7CTHxfVWxDVc85PGKGZC23uWQSvEiBAuYTnJgfRmto41SWAt/08f6mGxN3bcXAoShppLuJZ
9YzwYqPcfUCLZT0UHOhsx3kwUZij17cTeItWCmF9ymjLvurMT5AbS/ZYLwCH5hD5xSlebPLh5bs3
UtNphxF2rSAXwlIoj99khkbrGDwOFpq5Ee1NUQKyHES4mSJMPQzWvdO574k1XCcNTgTFIrFShDhh
1T/HIPg5C+oBE3lBXAGeq1OOpSAHijBGK1l9bzlqrZUJHN83TwHVnmkC0pNY1tqZNZragrgc2/5V
bSN3Lgz16qObN6BI0zoPqcdhwpbBJ3tNTsCiUNEeJVwTMcwfwq4NpE2wF0Q1y1JIRRDAssBc6Ihk
5CT+09iyMorplLjQjJMFX1jhqJuyekwpT7nJIIB88zgcRfnP2JVkxReecld2GSLEb2ItbDSYrAmj
CA4hNDUbRTlPa7EtZU7LJxtfBr/eSMSsgtzgwAZ2ug8tMpuyg3s7VGAq2pps4ein5bVyELpuseFO
0hgpmwH0bFAqsEjjdiocGppzgvDEYh8mD3ULq4pupfMa28gBBAGSo4HGdXvYRqCQkCBFLRxGo0YB
Q6np2NnVwXYsc10vmJnS3WoVKjYWLWCPQ3+W1T9o097mXokocGBcWkhq+71zXTLi7JzUnNoseBiY
PGh+ospq2DA4ZFuvF7WeAjJ416B/VsQ3luEsWKrc118jUTvJxmrsq7SnbtQ2mKX1HSAPadzVwOoy
0i7qp3AW+hx618TZRnmyBw96rKkxZIBnoLD1GL1IuIdjDfddZ0JpJ5/9FnCnP1yKsIJ3Cvy9Cal6
iaY7ZgKyT2uRrOTNgiYTcj2AroRTvjpRSBdtCiHVpTHHqAbVL0yH5qW7tOPWXhcGO3sNq07OAY7Y
lF6MAujN6J2SFpDiZBa06qVTgwG5GRYMQSzPpyxvoDgHBDkcYCGaqHXrccSEfu2CAmvd5tiC90Fn
ic6S45cvRdDQBbMp0EV3jTI/aQ48eE2DwaK/xdoX8L4/5uBBYdG5Lru7EiAHAxXuYzo5ZYsPWZpj
7RA3/RXrErJiBCGt1Yo6k4UKBrqAc1KAbh58bw0C4Ckzu4PoJLJFWIKwV185gH85rL0ULFO6Y+kq
ivH6qFqz2ZgmNsNd/CEHXAtmq+bMhxwv3bd61VAvrg25Z8XRKZuY6sGEDPlA3z9LQtoOEJqs0tiU
qeJ1R4DhA/dWz9gZ+c0ZWC2V1RYdxxSl3KhMnweLKq3hwjGUnJ9UGADppTY0sHyo0RydrMjWA+RX
EvByNY4Qi/ykD+lGiAdkREsVmyvZ+BkGxdQVC7xpQSyCpE4o1NdWhb2l8BGQWIYNHMM5yM1113/I
IiAJdIYXyS5Vt+jY9PR5ZOM8FID8B7tAqHwe3M3clWghePfhpLTB+ILawEC3OgOyEbXmS2KTGTli
TAFCg8zrQdSSdy8bq+heIM6lToLqgxve21XrsJEBX0ojde32dH8DWmP9kjYrJimk7OF7YlLStqSE
t21JZLayK2wYIBvS0BqM9may5Eew0H8Y5Kcxtyb91onqf0aZzHHlvsou8xEF+a49VwYAlcXXGvuc
VHrzBfDrQh9Q+tnOcL0fJAyoxsXMRCfHLNeIn0Q6+xT3gDPNlf89bu4zs9YeIAhDRT28oXGYHiu0
B5yUTjcscmyHrGRZHZcuzeB8BtAIHWC0Mo6epGeHe9emZhkPvrtL2oym1gAHwq+dy4CQejBQjcvy
5NUu5N3cmNhd1x9RS8g0UovP6N7jspLMtAXVkfipKsR8aIq7sAx4GiZ1mn5CW015KEpxZB3CEnKV
FWKRCU3CjGmILEVMPRApzKkMsfVFV0DMNdsBtpneQoEtba9Hy3lqgxwhHgdub1yYhc4VmTd04JO+
reAvTnDS5/KkEm3CmNNnsOBQoLhLOd0Mj7ZV/aDvMrukc0aCDs/QSAqKwX3m2QGsAfFoBdQ763T6
Hg0etjKB7WyGMb1Jm46ylRffWukEF4u8K4zpO2RNi3hG32MEQ326Mk94UcSr0rUq1uUEq2psPiAv
go5doBqZgb1JVdRdBZl7X3XdWzmkVNpA7+1aYA1D73Iqm9w7pYAQj2UJLYpjiJ95Yhf0ZHAm1baK
Td0p8fDtklDXNgzMVztPh1GE7yY/fpZ99KHsbt6azWFJoQj1JMoXLg1mTjgITXWSFUkxIO85TDbd
jbFUt5OhYLfaqbe2EgzZAtRFWk6ISZBTIxohNdktFYbUB4M7X7l2h2OP8Km3eOZtapLA2yF6qwUH
6CYDHQk5MIgLWnthv8cNZ53aBkougnNvb2GrPCarCpj2Skz2+2T3tEkhGvgLx0wjsTdVO1wh1/5m
RT5E64YWVFr41IcJKFCHHJvjZ6ehcA3eA05YmYgHuo+BA747jrwLr/WgBFZLvraMTaHmlyF6N+r8
tTDq1y6hWBD4MFnKuH3xohByW8fjD1vnScjHpEDdG7VX7AIV+9HYbURq/VxIXVnGRITEaFYRbqfd
hIZh2tk+UJp8l8XlPm9blA5hGUD9LA04cKYvtjNe0lAeL9oI9Y3gphobdFvR5tSvjyVpIjBDTDsO
ozbG6xwq5SnAvDXS0oGPmm9bGZeJRlpEGpscBbB1pM6vF6rKlSa49217wnL9rMAwmYt3LYZsPfay
Aa9GMkJ5Zd0PWFh6JRnyPIqHKaRBjos7tYOzIz2BuBZXl/vvbj5hSzhjShnFQIAoSKKLgbVtrFNe
6og0mfAdUOK29ewTSMr3aqkfXLPfJtSXVtl4b9iDRke2SAOWP4oJCYOIvlYbLsAGMn0OnCBI2wK/
7g7NlLjb9Qg3gC5pR+Qm8wQmiTtu/RAtjzk2sA3vacAqpJZ664CT24hEZZ1w9IsGjtBWRLu4TTrU
1gRQE+fSSioFE6XIN4XB8KoEXnPqOXthEEXG0Zpwnw33Xu8BuDZteFKet10qmHGAvl6mvHiPSupN
S0OTBMjkD69soZw5O2NKMPv0fFoe1BzjIth/va+Lww02z8cyNx/t0Hqkg3GGoH7dSzJry+ZYmBdf
p6R9FBUMM73IQfu7W2hUmsnPsHdv2/ohoVCAQA2TbF6Gl9pYPgsbVIwJRTFIn6aRs4/TdE+lDaO7
IC1rF3pB6b1VO7gDZqcSZ0evLtf+giZAQYWgzyWYEl/uOhRlcz79wtXfbBuoQ5lEk5luCOYYC8Ui
rbSSputKGJxvrXHnGdgM2DYUvMQHc2Ca7Fb8FvWq9zZyzjlo1jiOXqLcR7n2QY7wOB03c9e+BHZX
xrAnK2CGBC6avzQ72Qqa3gvXddSeXOhlRQR/uLaBZUbucB4r46n1k2hX/uiDZMJ77QAX4M2NFo6Y
LSItNW2DqKQEFUYjmop++omLh6VRM1bM2Yca+jNn1n0KABKIU+qQ/q36HmonAhrXzjCEGwRekQVS
DgbxZolz7wE64efQRfexY151aQ+5mwSmlKgVWH3rwEQGNJROfrjJXUJLtOlcXC8VZIQq8Pe1z8Gl
Gr18IyWBW+kp1clHeLu3VjC263zgmfle92QPAMgWdTYNadHdQnGcvUrOpy6ESyqh663Cjq8k+mRI
QeXf7ZTD5dyL/Loeu5fcf8pD5yotilUGTm12E6LdlFEGhBRe0gPNinLeLDUn8WyqfvaNehHhvgns
O67oOg0hKE4uwDYUiqlfx9tynkg9eko0Yyo+bdxIg47+3uKXV7E/6yokcmjGoPa2AhyVjqimLySD
vR1OaxWQJNsDyXYUBvSjpnWNrqmj3JdmdFBTtZ1yTUSaaO9b9DEJXfT12HPbYV7ZXBL14TDcYEX/
KE2KmPQ6n0LUfLBCmelzaCSfzF46j+JIM5Uj/enGX+VDzIzvZmNdc2ZfKhEAXxg/LIO9rgk5DE3L
vHcrJB8bxWzrK07+jkuLs4+uZUbuMcVefRGaWcXd6wxMbKvIeDZ98sAiqjjKCHvfyVGrdIDqCLCn
oTWTrKgsw1wW5c+lAcyR54LDvGwf3RQ4EYCBfTnZNz6bOoxJRqYOGDnXzqD65ZsF+xYkREcUOiuP
wnmGjE9ORbSuY29XoYE5VTCnMrmdUHOwI/OucACKV4GBXtKEWWXfoZNSoSVbmfReOjlvpga3WHJB
ERcbFVUBwMJT1j4tkrQ/TW0YcxaiBzaUVdigrDVJD7XIEdVvUdEomhLAAmu6csorMWHy3IVgj4xW
XXK0Xoc50zFzqIWMCXpFUUjFaOzoFlGKgxOhJd9CDwBjMY/PnqXUVcVhXyXUpymRJwtIVxcqfdsX
yU07GMeOfWyXTvWbXdNuE4rPlW5fXk+089vE5nmZJRmrmB9CVZaX/qSu677UAOvbojTVVUwDcyVL
cT1H7FVVFDZ78sO90eAJHRYUec3A4KiAC1QWok4rZ0dtl5bty86mV98E2+qqOrrwS8+jgA8NDeDv
RiYsj9hC7bjs0e4YmZm0vMxb9A6S9VRAOGt8LCzK8WOpSPW6oL7rDUhNKW3N0sPrscRupkjB48V9
1145vbz35qF8KACj0cTvaWF956yDsr6JHHIQwfLoduz488YsMBVbqldqW6RZtkfNhhR9XqB5mhl8
RgI+1oXNBYgbnmj1QBnK4zzrvcpAfJczvxVJwUG5UasSkMIK+syekiSM1u0QYZoxmXUPrIRi0VJN
4LgkrpYpB/QpivaWdBHoE+ZrG9kGyIL+agmaz0JjF5JLlXDSLDKkflWshTpHsiT7Iigtspk5QJWg
GjYBq9JOL1OXv3sWWuJocjQb8PzsX3iJ1qnzQ4DU7A2WmRnLmX5t/5N6zgKGC9lHttoCULSfHzq8
db1RbPOq3He5/bGUC7aAOTu8b2zCVB3NHBcXZ9JSjZF5HjuEksrRvhkFcF9RfAZhNa6mCX1kG9Kh
hdCjFDGNnxkwbMSJuBZlhtdttaukBzQ2bWl6FvF1hgwIMsowaiqlHqUs613qTGt0SsJ9S4YMYMT/
mbLSNkv4aidNsQ+HVF8yx2SOWvdVaNMaHZ1kV3Y2/uAYPADtMqx1G+X41NpGvrddwG51N2WrCgE2
j7Ixzr6kyrN3hlhVDALVHC87M6uQCFsG9v5iWc2hg/i8hAQXctoT4wjivs1Z9C2bS9OC4GdlYwU0
wPeYODAbcgJpy2EFDWswbkGOdEdKNeXCa8hh7GLGECBKW2jf1TZIu5PZczaKh+h5iYZmH2PLJamd
tIoibRxUNzk8uqgGJhsuwArmeR5XY41jTmo8ZhPVG6+t7T2xh36gKDYh1uFNniw3sSNgzYfLFXov
G9gU+KIW/jnxnqcaBWrXBLtRheldGA+P+eyhYlVatF9A8xaKfWkpNDwzy98q0dwMMR0ZkTNtaitB
DqW4jzIw7ZavqfSR/dS5yW6y5+e+cM+54LwUpCAynYmePVpMPWY1Y8LEpAeSL8jWSZq5EZAB0E8/
zQCl9NzGgUUB6fD9SVPt+nid0Kjbhf4rW2a3Ehy9oNJQnOqLdOV7zauciN+2ZKtvhfsSdaa4rhV4
PKsFMR9bb8Sq7eQg4CkdNATSqAJLBWQuM6LXOiTzSoet7bXluvTXowQ+6XKMLRsSbcxxPSKZP2J/
E6G+FSKuaDT0CyIP8XYdW2DEbB3a+DihXsdZP+8XTmEr3n0pC0CYOfsJ2h7yJzDEbECIZSxAgk8d
+OX5qXaDfpewVi+8vr5MZUAt0Of0C1vyrlDuk8jcbiOXlJ5j5GyiEN2Y3sB8VQFc78Il2fjoc0xR
gPyj69DdC/tjmoFChYIxlTOqmOpjsinBtn65bSSkjTkMHqdI4rSUEWicPvqsrFZSrzSuxjDAhj6B
IIOtYdQEROuZ4kc6Yb1pkVmjVs9RrukpO/pHK+dYGnQZox+B9Bncud7V0yHw1UhEN5HAdzyM2HJv
09e6i9dkwW5eKJzNBZwKL83rfWBuhnK+mX04fWXhXLpWP14idHI7mM/dUuCCPhQA8UsCCGQsSgCq
3CIVJCtWVINRZ4s5FZIH5wkB2zqrf9JgTDZ2aOzlaKEB7FNb5Tzk7Dk7wMymWBzH8l61KC9UkADg
14OnnG8jp3avQFEOl8vcfCagPtAyzYz1PHK2i8QTFdgGhGXHjkAuPHQSL0NzHcwxjhdutKnGDvw6
PsS2oQLek90tZTdsY5DdCuGmzmc8AY9haTEWGzsSP/KoKjZ0HQ3l+hj5tccJi7UWhRlcMXDGVqBQ
l6z7jMl6roQa7g1cOtZN5r+kQfAetk1ysDu8IkIVBZexUaGAAlAuczBEg08Hiq9kh48sap+uCLdL
VlIaGjigt9kZ7ALypJaFfIMz1XvX8z/S0b1MWI7sS+3tiFdNb2bIeRrg6GlxqHXvX+cO32F58jry
UDWRc2zTYVSIHhkm8m9LY2yiPH30Zgux+hlJ6jI6NwOwviIdkB1jtWem9BERny7d5jpyxvBuWmBn
L2SzAPEy4hQ+QWFKvzmECZOXxa0zmvl6iihcBvABrpqpgz9IBLOoZEHlmxFNAL02opGwUwOi3l3l
7JU35GsJgitz0H+wrADRoYIiNbUJV6HS6lYNpFIaojCi0ldXkEQ4vTWuXdVOWzsvX5pzvPi70IbD
0sLSHYZqk8/HxY/jjQewfG0xml6KpkIY4xcXFvF6qYAvEZDfWPdvGIelZNXT5+w4+DcZ8IMW+su+
MKpDZJCkGihCpDSAUmv5XjRq3Z2bTNpb6baPTlIcFvidS09rHToT/UGcxZx3AU1047UpqtzGdJyX
G6/lvFjWC+J3GWCmCby1QICxDIX94HOqdyJMHWQiD2nPATN2xpvOQBHX1pDsWQKj5ljZ4fFMrtgD
aaOEqayV1g0xrI9cV7Yh6iGzk70nsMEBOyBHR+DXyGOQohHYTL+jClMkwK9a13b3nDQiH3aX39bL
Fbv8PlG0VKmPUhGTxX1r2Tf1YpN+jiAx9BkmA4EJRY6jfFlbyzpCS9UR0x3cq1dHqpI9MIJbLiuU
7xowgyPa7j4DU7bDZR6ImTV9l/VA3hcDAk0XOOimBsDUO8RMNUzMTJoAscBpW6duB4A0ugLjipxz
UFJQFx6sgbFB7h0Etx9i1uMAee8Dxi0XaQFTvkEzNBFIL6IkmEq2BxBzmNHEZbtNGraPcWmpTHg5
20VA/xOe3dZuwE/VNRXPLiIRRZsW4CfH6Goa8Q8EJaZEE+7mqntKaxSaoHsO67zhT2NrPTX0TaK2
LTaDKr4bCMatm2RTA1FbA6uOAVsQjmI/bw9mtMV/ODwMqEuzczUgGntU0hpKO0a8q0J2H9/Nx30S
dbfOoNimChfkpOs9BmEOiL2jNNLXyLbMzXRILbXsXZPmLkxk4+LbL//+r//49/P0v8PP8q7MaDQW
7b/+g7+fIRM2cQjs8M9//ddNfG7KtvzZff3af77tL+96LHP++ce3/LcfpC/nPz+Xr//98tZv3duf
/rIhlHTzff+JftVn22fd1zVwI/qd/78v/vL59SmPc/X567ezPl7oTwvjsvj2+0uXH79+862vgfpt
nPTH//7a97ecX7tss7dfdlxH8dl+zn/9vc+3tvv1m2H9m5CeTw3e9hzTdyzb+/bL+Pn7S65yPGWa
whG+6Sr9EnGvi3795vj/pmzQUMpULpmLKdxvv7Rl//tLts//lBJCeIKXv/3fAfjTk/x/T/aXogfr
Fhdd++s3S377pfrtgesblPRPyfcFpypBrUsJ6fP6+e0YFyHvFv8L3G5Jnx3T1qhE8YF9R1lnPVmR
AF7AsWvlssB9xqwGNl2ISJIf3FnyfRisVe1rocr7pEkuYCjRwW2QZHLhfTXmczyfO9X8Ng3/NAv/
eK0Mxz9dqmv++VLD1ugijgXThTtQsz+0y2kA3JTYFKF76Bnx//B1lvzbL3Q8nw3Skb5l6rH7w9hk
NLCqOaPlq8elQ3HcUTjD8OcMwbDFOhRU5FFDgQ6SXjjFuanuJ/R80uHgR4c2+9GV93N9zivs5+gR
0UbkovOE9htpSFBfYHv6gw4bVjVo6oF74EMK69lC64+xN+poM02gVoF8Rz9UfCAjSnmHkOexOdPl
qg10OmIIEByh+boRatECLUN/Sl89U2hZ8kOd/aBJs/I4AnGhGc5w+X1iXM+UqMB0gHvGuI2I554H
ur48d6t/9iROhda5cO/G6bnkHMJnL0Cj6wIb5QDYR6DFodPpHAZ3XEiTIywPVIwqtGHcMAbIw+b9
wU4Pi6R004arISKbGs6CMpLJ52ROtYoFMmvGdcUZASal6z1b8b2Htks+4Vkdn9kSe36mq1woLn8P
fsruuXTvjOXAixmtL49dOKmeI2zWOvc6mGGQxWePsh4/VC4Hj3hj5qhb1CvmpWMkKOA+h8izhSh5
8DBshdqcy7QOD119aDzM3rBuF8az0aJ3s61pkEow06P3Ljowxbwzn4xNRnwurrPgGrTgWB302tDj
OEgEd/Z8ozIJtM1zk/3Qv+EglAN0jZGxgbWBKRMHBGmVABzvYATNikKcKTDWQ4UGEuq++UWLUhR3
U5ABIKTE/eoRs7UxDPbqIzZhIkh2doMZZD4R+FEk4N/afPboq1QoVnVnGd3rFaiv33TfoY3ErGgD
RSkuky+sxXOHzOxMsU0k93y9dBF0Zv5J+9w4d3r5V7ylvOfZN/1Zf3Wk+VLOc8yM19fFu8aQj6x5
ZrTx4wNXzz0wM5k4XXUw3TObBP0Dzjm0MWmw9s/AWYvxvjZpr1PyLe+T9tH6mjGsBZ4aP0EL6KK9
LkhAqQ+u/rAf/77b/XHHsJy/2TI8YVvCFMpyLcF+/scVbBuxl6m2Q8HQzUEAW6v5CSBNYJ0M6uAO
+LO4YH2x2yWHjgOMIH0dkCuv81PN/LUatFJ11koJ1GZWFIfAO+EL5+B59c8XqnfZv+7CvjRdxxcW
R3L7L9cZoboDKYCtjd47RYcT/0yoebG1YfDJdudE8n/4Rlf83c7ve57jOMQmC+mRP49N19XxODKb
EEm4EuSCQYEYEPg2XIOCCgxNgggdZGlADGgX4VeNoaLkMGp4x04eBfi+fP4aiRY2tjZvnGmH2mhy
YVynIPKDVC3no/4t/ha31xkmm+iIfr1bN41DtOuGozFm6w4e5qhlLDF7tGfIR3x2jT3QDM9N9WSV
nC9pZkDZx2K2PcU2BqdjsWpxbXcpkVmHsuQoWp1GtAQIClSwUWinCLUugiMWUgJbUH6NN2TByVKZ
vizD5D491NQ9btAFjAOELrew7fKp6ACr8EB2pR6qp+GbviU9HqFNEZULRNIlTB74HiWOTfYm0aMf
PPzduWgpD5KpkaDoI2pBLsc9mKcBDAtTbcFgBNWDC2ESs6YjT1iPbrN8PW+GMuG2PAbI7GGljoex
w9tqOPFClCBv2p/0D/RlMf6C287rgwQMP58agxunbmoe4+bEs+Ph6AHzqlNJDVJfj9nh0MFlk4ps
gya8HBqeZPThUTdC954+/7qauTGuS6TqkvMKqGCs+eYjn4Zuq76zwjnyFF30ARgN119VFBn45DTV
nFBtT3RiUGvuhXf57k1SUsKh5/7biisp/kEtB9WKLiuytjG00TBlFMoCbjFlA+4qomPdh2iwMKKE
AmOBADef9Ljb1NEbNV9YO5umpr52LuZrgpp8pIlWDRUs/fccmDfUl68L0j/Xf59qQyM70Q06VZP3
iB65NN78kt76cg6qqybaFR+jWW94zvqpNYKPGw91ZOn/6w1YDNylvhOet/4ePQVHZESwkgB2yLu1
WwQ1LmiO9B4ZqBb0WZTQbB4PPGEOg/pPDCJPjcPkRclAQ33VEnT6BYGtUXnSY6PTl5SYYrLaErzn
R+6TWcJDmFzacg5R+sjC0pMjRxILWR/t8UTBggueWXc6mO+b70FyIvQN9a4C4VYyJgPvcfyL8GZi
jugP/trieKg/nPakL3ho9cOhFQ8ugwmlPGZfdlpQrPQF9U8ATpQ612xG+gq52I4RphpL//ZEJ1X/
RF82YgcFqMGIJ1sgF6YfhwmTjtuEyag3Lz3TMtaw/pQJHoy2fzTCYCMizOLtI5TOC2aXpCGuN179
rgoUjZ6LfcxjZVQ9+F16RemZ07SUBdQxA2DGwDY2qyY/GCO/wOOYqXV4RFMbyb4xN7csC0QEQpqG
DZuKvqsC3dnSs9esdZOdgudiODQuvFuuJOWMTHfZ7o/6AvRnVma215/nxKfAIk/jyUsEeBsv2Pfk
nxEFARuqehtmVMe4fxbfAJiZtzM4rAx9E5leKONOh5uUVpleBfpeetaOfjnH+E8/Sn4H2x/XcC9G
l9xb73sWc48hNwT7IAYlDp4MUB30fhWE79A6UvjlejD11XL5+oXGxDb5p2ngFcMLOq4xjWzT0dvO
kj9wVVGdr/sas+fmoMOd3qGYXK1xLGnm6QfAPNJDaVgnn6M2MajnLRJiqF47/XKc2DRwnd3oy9RR
itrnKmXN6dENfBzOVY53k7nVj4adyGILDnEN5lb182JVcLL9Wjs60uZfU0g/88ZnZ2JcuK42JXBY
9cbcutCL9cCnh5Hmon6ONmFaEEMkLGyl10jlOPTF2p3nvyEmENvNhq485VQGiV/sxx2sva+BTqCn
cx66iJxHiaEMlXAiA96mGz3WOoA5tMOp8l8AWV7rm1wIiPWcrxnazLPWerR1vNBzTMcPi8yQl/Su
COfPCcAyMkvVsnXDHOfjm7B9qWuGADkDPY/13NVDxCPQYzHzRXoT9NkA9cjHFGeb9qhnh8c4I+lM
JT3Dp5gxTxGsBoehwydf+PU4GCi9dRIlGue3fViHrt+CRk+6qoOynHgoxJmv/ZWf6VA5TcRY1q6O
RlFzYt3peM1mxq8aGf4zkkEXOnRq2knEmmAps/nN7UHvgSajrz+aF8LpxH+Zl4oFoReF/nnFpONj
Z1Z5aHOJIdwZcPcmuemCHsQz00fyReVBzyWil/5mnSYgcwn9kS2FEK1vRO9rKbRXFMAudAzny/TT
4YFZDLfeOP45B/u7457nkidanilNzAL/ctybQiTsfQfRjiKgqyHZgAkJOhHhHk2iY5uSIPVfYVun
aXpOEWz1Hxk/7jjnJDxjWesgecwQsZ6/1vac6eDM+votnPqCT+J56V+3h+WkF67eO+rwzZfXuQG/
dzp6Y0XFiq/LD3oW6u2+zpuNjrcSJouOtBl7RsO+OBYnSSI7HfWo6B/WLC9mUdgxVRkkarLrfx4o
W/zXbNVzXaA0UgnTFqY+N//hXGyhcYFcDi2BPAq3+v4JcMwdHXQ7DcJsXnuYme4J/SM2X+KgjqJ6
H3IJ2Xr+6z+bZHtfexMDzG7r43SbU4PVIUQvSL3p6RSDcVW6+b4c//kmhPs3p3vuAtC4cqXyPecv
j9saJrsfXAfKKxOLp82lxuK18HYo0Om8jace9Ts9oiQc+i4NveWoE60OwF2sXvOkoz5vI1OpPgx1
7EMSFN5IZqjjnWpIQti/dULD2YGvseYePV10XViYAJ/15gIMGRzN1h7w+FxO+u2je9LPecx5zoyN
/lfvmDr/44ssRDEVspc6MpFB6EirX9ERkvmlN22tRKzzDLZGwKpfIVHHma89mM0zSx+VoEH9rj+h
IAqWCr971p5OAvvWxPqZ/c096lz06655m04myWaYdfyJ9IYDAr1G/qrDjY6NOoZ+jdRvi1OnKRYa
iBrNxF6nExzb/Y7YtN7cdcDUE1cHyQ6Ctc4odBzRAUDHDU0l79KPBjGmWp7YiPSxgSARM+Y6X++4
P72lgQX9+tdXQEg1fJnB94MNhwr9yewvOjEJzIPe4dlp9LatnK/rEfoQgGibutPrxD7qGKj334rw
w+WS7JSJc5Ej98suzq+36Pqa5pGopO9RMvr80IgfdCTWz3L00r2+Kx05+fr/w96Z7TauXG37ihhw
Hk4liposy5LddtsnhNvt5jzPvPrvYSdBbFqwkPynPxIge6exd4nFYtWqtdb7vGyc0+uf9kr+ke+X
7aVFK8rWtGZlVVEs8oIfP72oi5XWbUhJseWwF/Hf6YSbTgxGnULx74e7dIE2RUXXVFM1yBHOL6Zq
4XtmG/xzvGmdeeRfWPEstekVcK2ZYsga8YyCkruodsqwyUr2bqbezI4EUoQ001WPWeZNDhz/f5i7
73/kpTkxRF3TSWCK7Ery5znx3UZRIxcqFt/pFKfXnjMFP1MEwetnXv4O9/+z4cOVbLikKB9ezJd0
OObOwa/XOviYCP/7j/wrEy5p4j8kjgxDlCkjGZLJe/xnJlzSrX9oMjs0fSuWrBkmB86/E+H/0NHd
S6TPLRLVmmLxR/9KhAuS9A/KbqpiGSrRq2Tx4v+bTDgP8yEHo2uKKhnk6E1JI19kicb05x9ONV1t
PMyCkgKhI0U/lE6ZVbSTsbW5qGiJXpox1gNFXUNzTxQykKX/VHoNRciwfhcb5TXq46NJJc2wBhDt
XuEgSpHJfHQxZL00tIdaTCkNR+lKok9z+2GqL2W6pmzNfzJI06+XNVkhf0/oQsMDVYFPv36gj8+q
Ygk7MMyVzTQ/ZMgCtMwyXiqvf84sisghfoI6zY1mVd41mbpKdWXZYuc38gbAANNgW/q9BaZwuEOC
dERd61j5j+9/pzp9jJ9/J1UGWdFEUbVUEaXO598ZWbJcSYYonCm7EtJhhoBDYT7W3CNytAmy+pxa
Pre+Rn+k2Vl3gP6ouDprTx3OThRW4+FWEbN7SQtuJYt6bxaIL6kg3odIlW4p0wKmoG+ro6MCfwZw
X8JZhnDhtIU/MWWrP7We5esyEQsIu8N73iSmM8hw7koD0EOvKYuij3bIXRIa3ndldh8ILp0TyVOC
qPH7qZDkC3NhiczFNBF8F9ZsxXVD5426VZtnD8+Pakqzj4O6BttLpbXrbwAfC3tYKk0RYeZaRFAb
FTKYcrnvPE2l/pIFv8NRf02zR1FNYFeUdPVodbOmiQW1puc6TZauXSHdpmFgByM+24BU7aoIdomb
nMsQXCmuyLR3szG89Xq8UzqEsvRlDqLTSy+41CZxvI9bMPWhTFLo4Jf3IVK2tnxqGlqCdXHrJ5hY
YGorCk8IFKjAL2IjdYoc9sIfWWa/LzENCg9DLSxrOD80Hx2AQyw0C7QTvXvqmf5F26BqkpCdKQZH
Dwu8VpmJEE05l5c9qtStruNqlSRnKW03guw+UoqmJSXxV7QZD8vONOAouxJNAlDLymitFNKxNGQ7
F0oWw0OAVWBJckMVOcTLu6oV8ahEthhjLJn9cL1wXVnlbWWYpywodqRF1FHHZ6Pb6RYr1ISoOgBN
j6pdGGd32FuvTZpkZdooUhmAoOGTwedfdD/I25xVg5cT9vGYHxPgS+GNHiZ3V5bNLPyePnXVRLdM
opgDWdT02aceKCk81qCgWwc9vlFScZOA7PZKx2Y1motWxDCXzlA6UtZ+07p2hB1vZOLnCCOxXhod
TUN6TffrUKqv9LCh1mdZRSGtwi1tsqInvuhGeVIm6QLiflMF7ByNVMOD1KBPgoxr9tL1uKm6wAIB
KwGudga0ObWLK6PQrtSG1sugf+5MpkfIX1z6H8qIOx9MI/9J5O+UFONGQzvEyYsO1lOms4AWeCc1
t+2UeawTA17eYNzq+GqUtXRfIAwxzKe2Q2Vd18YmjME1Ds1jocU3QpW+dAnN4zEK5a5UhoUivYgg
FPMxpVpGRZ9+BsMoziItikmNjkXHuQ62NO6YFNtBzmBUggzxzkiy26YMBqQvNE9oNHsL2CTWZrCi
J/cMi+fUkt0pEzi19Xi06g4rmYLh6rzBAEVM0MKrJG8y6mti5CDzv0tH5XdIp2Gods+aGA4QbGD3
xsGLoUVHT4WMMfVKQbu/bzW40lEAuoPeyLeQy25o/lLF8TDCSELTLS+UsdnrdXqjWwk2t5Qfi2BE
XUCCImS302jzUTDsU/1thWlETsPdlUX3Ocaa1pymcQyYaC1wquPvPm/bRUaV21cy+ayb/ZmzBil8
Z6MsA1HLPGNuzOEE24hOJRl2pD5oz3kKIx66hqrBGcoLGtDRPaI0pflg9f/442ZBcSXnJiq4RD7n
hQSCCAPC+HcVuWhthD2OZIijYIV5qdPV9xlpMEjRC7Hj1gnNTYpp53fxm8J+WjbXV37Y1w2eIpoo
cq0gdJlCi8+zRp9goBq5L589U3t1zduO0mCF2xkr6yUxXCRJFZKahLb5gJqe5BQ0Fn7/E+Tp2f9z
3poMLJuyyn9knR4DSZqfMbR0BoE44mC6QgGBIzWclxQzvQY9yAFjcEzEHd2my9dJHAvbwWeq+U65
toQzjClU1uE6vDIr8ue19O+fRMsv1++p+jSbFRkBsKqhszpLQgFjBYrIQu+MFKXnpjDINRrpzxgQ
roF0eeS+10J/HxLUSdZ7qT8qPu7CXLXqfuc2GHsM0m2Y6L8bQrUokNmLFSepPVSFLi3ukVQ8CQOq
jHxqcvx+ZtXPtcV/P4Ylg3umfmaqs0hGLYBEFsAGzw2nLWy2VYF4vIxQ/LbuzoUwlLh0tqURrKMh
euh8AOniZOmSBvVKJs3mKc9BCZqWNCINaXZYQY8OEDlzEgIHw0MScei7wZ/QOLhKipOZ/QwqcxXF
fOvefZ4lECsFW0JELCO2JtRaIn904BaQLKS3EWb0wP/W2eB4omGb1xMol1YWb9BQNVa4Po9evLo0
CrMesnPvUIjHV+gIBm5jLEnFvqEpMW2/XND7fnX9SBcnnvYYYn9Nk4j9P39VmaaXRVWCfFTXIIz8
BcSLBKgCrrdQEZ0IgxeKG1QErrxwaVqXnz8lhcsLjjt8R6JlabNPKUgkNjwjKs7WPY3qgDWDA02Z
m3YNNvbaWJ93jmlxKQablkSQrHD9nn+2mRe2Sh7lxbl0MDO28T22k2XzrOwKB+ufw/dLWZqW6vzJ
THO64Msauc95UK7GgzyaGqNZhe3XK5L2KDpgy9zrdrQ133C2curJrXABlYHltsjuq/3/8hMsQ0Nn
Of2O+WpS9UCKW7iqZ3EXbFKMLg7KHm3YnbeGdb6u192TQQ/O0t/gTLkWb6+MPr26LxPwYfRpyX24
+/UZ0YkrFMUZf0ZbXUYrs8NvvIc8MWzxhd33z98P+HULVExtesX0JZBamW+BihU0satm5XnIAiwb
4x9p2e0jlEFp/CgO+cHVlGuH5IV3bBqKzMdq8s2Q5/78iEHQGKnXNuXZPfQ2OqzIptO3wfwZn8PG
hom2blcyYCFKo3xP5M+W0IX04UrueIoTZhNNywHCdIOLqmXMY1d6ebNUSiJIIZilC7RAUpntpXD7
/fReetaPo0xf14fXOfBJQbsJKwydcOpCGe0TgFQQAFWfxmwo5bK2Qh5z/n5U+fMd/O9Hy8NZf7MY
vFN5+lkfhjVcrlVVHxAt0ll7S1IRaa+Oyp1k+NbajxuBvZE7A41WP2u6xc+qucjXxpUZvrS0TC4F
TLIhkwmYRWoh7KsoJmY8m1iduAikJGBB2CbYY/COtTMc0NP3j/11O1bMjwPOoi9A1lE7tD4t7525
glK1HKPx2nZ4cdlMmXqJFkWOm9nW25iJ7OWFWZ5HtabC2OoHT2sx8OUWgpcaMAfKriTyU9qeIEGV
wasJjDIKxI3alG9dqm3+60fm4g4RU9YlyM3zFz1kiaEJglBQh6s3oZ5uxGv5nL+dSbMPhSEMSyU+
phY1f43kBoDzVewQ1ap4FCa9xiJ8Amh/01MJdcwE1/Hvn+nCFFsUc7Ah0hTaSqdc38fF26a5WUJz
Lc+y/Az4k4T4j668/36Mr8Go8mmM2TZbyVB/4ogxanxIM582h6oDHBnYVic63w/1dQswRTY70yTT
yI1lfp6w7SJoTSgboVrdToFJ4xTbem1c2Wm+PtHnYWZP1NWulljA9M5eNlLmlbZKVe/ktKKI91+v
uc8jzb5rq0SUP6hU2jw4wkr/0jDQ91NmfA1wPg8x+5KT0G+9VGeIfIAHYXQZvmdq9EMB47+Cvoqk
sB7xacTj5aZJFGnjDoVkC/lA7Wfw7bLb5aM/ubjm50iNDixhEiEUJ6jXGHn+MPbNgxVj9dkt2zvZ
vfWbEmVefJPL7UbtiTeymxTjUtyUG8xLrUpFIte/VkJJO6eiYwteUXBUcKZoCXXbQQAylHDh1ifD
1wobsGKwxKUu9lgbJT2/dzKcE1dhJDz5tXKqgowdcFjVVUPIva3oaUzgnkndGe+ehWuCrurP4eBR
py7o7Q2Wk2rP9KSznLUPjfre43me6z8tqb3y3U3n7ucP/fOkz85lNeiY1bQez7WAHYkM/z7iTiZG
JO0ah9TfleG+fuafh5uOjw9nlCojiiuibjyrgMGmDrFMf1PQXH6/lL6eCZ9HmZ2EfaELRiXw9Und
neU+xenr9//+v9HKfNY0ddqtVIrG6jzd3YeFKeXaQHuUQwOvbi7VZbX00B/aFBYRoziijROzrd2h
8Lt2wkp/j5svo3OB1UVFtowvSew6txrNj+PhrOvCwxDGJ0O0OG5I+0CXqoX0wYdRkiS36kCV0UeU
kXqAOYNQPseFRloNi1maoP+oO1rzEO9poo86yH3S3SIAGKM4rviS0/IrJA+WfxvreOPqMdBaEvQJ
/jYJebQf4vCeTMKhMpJXfj0CNVZoRhpx8syNs9z8QFe88IbX2KfNxeIvY0yi6DpgXakKuNUSQXE9
iBvM9yZ/Lv1YuAWKbiTsBq194qOrrdr0pvLOcaBtLA+5iR6+CiQ+S+FHoGROQukzU/CdcPEuSJpT
1bGhG6pjIMErvMjpeozKZC5nCI9AW3DDNw8WhlztaKzg2NLUER2KCve7Ulm5HvV9JL1VYexG7+SV
zUbPR4q8iJG84UkiaQRXgmLjC7nslYYIuUQrqEb9Ji/JBsAcztWdTvo6yJrb3oQKJ8mHosHQtLba
Q9g+cuDd6yjwzIjOQgtP7SkXOLGoDMA0PWVegKcmuNsE/a+UQ70M37W23WsWXICehhbv6OYnePTk
B2sIRbjwZuCMpJL8+mAn7Gdy2iyE1rQD4b2zKMgX+qYxXhvhFY7GIpSrVZKq1Lm9VU6tPMCMVAtG
cL3GamxwBC0WCQALpGgLTX0lb+FMeFlg/JZxrpDKj1zHtOTRqM3TKCPHr8vtGNxDPQFSVus3Zdz/
gJlvay7mbGWkrLpIUfFPyq580pdOOoPLL9duCtCaMbt1V5Y+Zrlbiuch8umnkhcQCXaecErbK/Hk
tYGmU+rDDtUEmjUEZiXy8BNKR1/0dE2U6S4a3q5sIpfOu4+PJH8eqVJC2derQjx7cryOgIVX0MOa
u1g8KS1s6B9eqy3yRnMaWtr/h6HZIklfUFeXUAZ9HjoP6Y0so1A6K1GwK2vsMDtt6+YwyWvrQYR0
7hv1D5hI4tLQgeNfDai/XlVMkUiPSxgBJlqi2akj+VWNBwEsybZ/MocBiH8ErVdTtAbEJ+t0bGmK
FCDse3rWQvvorhxDl14yWRTSKJbCBirOXvLQ961V9x0djdKhMkNb9l8E+TCk+urKRF86iXSL3LUl
4/pOxeTzRCeK0Mmw5xgo37ul+UYZcd2ElPbwy7RI1jUDFmqvBQ3NgSqj1PHGrWda66rn+vb9T7l0
8n78JbPVxksYyFrxyNCAE9IoYYyDJk5b349yKZz4OIry+XlrJXKJfBnF8m7l7oTDcjQ0q0RUV5lX
X0naXJ5bMlQQd1Dd67NFXCtSm4XdOJwrUGRD8uJfqxZfSExxq1ZFXUeBpYh8q5+fBuRba8VtJ5K0
KG5NlQI1m/fCccn10SNrg8mzdslWWQW2T+5vpfwP0f3H4WcBMXfsbuw9htfb1JbzZ0NvAUO95sHd
9y/t0kQCOJLYWOmFoAHh82P2/lAVsPDE8+jWK3yZbLG9kuG6tPiQ+nHSAcCiJjD7DISKTAGMOPHs
czeJicgD2hKNTl9//yCXPuuPw8zWOKghKD5KLZ413AA6uXUSuErB8FRcW3rXnmc2Y5qWK0kuN+K5
p00s0x5wtVgk1ZW86IWEzrT8/jNr03v7cBTha6NoQ9/SvaktKlzV1hiwOdaSWvDwO1pWh2it38sO
l3PbO1aArJFVXNk0pk9oHml+/AWzDyAux8iDEyqeAaBo+U4sFXrKVmL75IHSaId1m56/f4MzWdCU
xPr8zLM1j3PoiAcIKwUgc/fHh1NlCwt8R51gqaorFQYgsOnAuZZ+mAlRv447O5G8RBhkJM3iuUOS
UUKAtqU3d43D1NoiEN7LW31hrcW3yr6LDmTvHP8Vi3BlWS4FO7yyh0rXlvHskoSpQdKkfs8clNQv
keQv0HQ6sWPdeus3bV0JO4+BPeda2n/WEfJ1EmY7quJBlC3oUDhzR7aTvb9V1/C9nNBuN1MC0Vhl
26dgrbIJLQBtr7m3Xb3cTJ/oNytuXl1J9FHIRdxRzvIajxDH24FM2MJGWCLcvD7T00x+GY2OL1Un
X4pCb7a+3VIHq2sw0/nkm0RT8LIy78efXAaW48aj+5Z2hl0T4rsNTmkh28Omza98Ype2EhPN3dQ0
BT1kXtru+9x0JbGVzqnx21TBjkN3KoPyyppSL0VcU8O0wpVRNZAUMxMf9hKtQ7Af0xR+boRhU1WY
TECytN1e58Kaj5Nz6Hijl/Q8kKkWg70uZz9y3NC7gXKfsqgr5STW4b0MGtKItU02QABP+2XNxagI
25dCv8mBW4H7skXsgtQieTQl8z2q0BT6qg99JHRXDSaBKW3bupGcm4b23K4DlqLe1HL8s0Q1jFbS
/n43ubR9fXjo+aUh6QAccH5LZ7gV6xDzSlfeysW7NLpHt5FsvMPvAMRfeaHSlan+m+f6MNVqk8cD
VA6CW6e/UTaklxbpQtglTnUlJ3dh6UgSVQzC+Kn5dJ4HHmvPb9WeNMegZ8/RAMFIKGxvFLbfz+KF
8ODjMPNPMtRahdwBKSLdkzZjcUcTyJVz+2+xevYdfhpiFh/g7y3KlVih7Om0GyvOASgrIKz0Y+jS
U9FOoGG1oHmrbYO7sRLfiroFfUmL09IvR1xUdM3JVfh82O+wV5QvWh8bEKgfSwtLRni8DUIVrA6A
n8H7cA9uEK06uNLleNsIP6OBjhspEE9iMsFQR3rZQswpxyz+SXPvz7KiryotuOvGoRmuBE0YVn45
ON1EKoUq7sbJOmhbvPZeB93aepa8tDL9ykq+9A5kU7cIk0yF0s7seOoErenqURvOQZVgTlE53N6u
rdsLx470cYzZsaP5dRK0pjz8LWw3eB2jBblP1pXT2Tg0vNYnLG43MaWOK3vT32ry/O0TXnOx16lo
UAL+vDcBDpKwS7HQ8Xg2lwWZYze9DzjnnMYuKhvtP///tae9sDfQvvafQWeBhugn3agV7nBuSKRg
dI0Bdwv7bNXLC3UpLcjurNz+HvuipoLpfCc69fJ6tezSa/34I2avNQ2Bm6UFTx5rMLo60TbIVX3/
9V7ajj496Py1jpHahLrJ7OKAGa1AWLInB/KdOv4wjOeOqlmrG3sX2PyV93rx4SQkOuZ0/6X6O3ut
mVCzd3lTcQJo0fjDu1YHu7T/KR8GmH7Ah422bxupbTthOPuacMD6by0NqCcl98oMXhtmtjxDrUjM
EPbxOQ1fs+LHUJFLlX98/5aujTFbjaoIhjY2eJQQMaxevITmz1C9/36MaTF9+cw+TNdssSmxaCQx
zsVnCPk3MTbOgjgsxuwxBzY26sWVWbv8VaumqahsWJI1v/N5UpGomh+O5yIjiziCLsYZJYvlXezB
b/BqmL9B+wJsZl3wyaeWiRWUHtEUFtjfPzebyOcnVzXVordE4m4Bg0G05mV/N2tMJVDy8ghe85eC
Nceay1u6GkL3RpSEtV+ZhzJJTxJg22VNlzL65XbYWGqCINIyH2MhMSDGYvTJQbPzqvRdwHEPCxDw
X2EGbVqWQ/7hCa+URW9BQfZdFWgrKz2BvuYCF9tK3Ydx/E5PrbYUAKHjBN5xlLgA62pZftHpv1j0
Hj292C0NSbUZoTyFZbQDpP3UlCA+1LZZQYo8BkH0p8NgcOlX9JpbWUFyX6FbJjOsU+unZ9FTbv2s
2I9eds4F+FzJqEkra6yo39a4MnQWZugyzrBCafwORRLZcqMdiQ1XeTTcK5JwEjVhpwr6oSmygyZU
26gOY2xpepzxouEUZo/yKN+2bfRLvLf60FuZKe4lvdZD429MWBo+RBjRB8Du52w0Rm54q7qeFE5q
26/ysBFQcy8STC4ARwUR0WT56nnZQceLFI/eBjEW6DXb77FFrN0MQKvGfIi99Vi5+i+3tWwPdbBk
UIZode+MKxEnfDlK91WPrWWXUkNogqOfilBXH/qoXxp9u44T4yR7OEgqNCDn1kJStrWs4yDSvRd4
rnepvKrpvZfAWxNTOYag7AHKr0oQ/CtDHra9LpyqKD6VbeH0QIdENziWuvoI9maVRO6hirw9jZg2
BUEbjafTaLj0pRBB83wh6rWNG4UMG7QH1IJBzGFocpBcyE3zameJOJFRtpSglA8eTqtUBXMC5b5p
cDOtHCEb7kNQzIMbUKo+il1wVvCw93RrJU/+WZAZQrwbTHDhOLf2Vr/pgvrGGswFaexVEad2hE19
YxmLBOvpRucUU/PnEQ6OQEnS6g74m67aSNlmNPeJ0m+vfghGDn5Q4xKXhKqD34kNkS6T/XLhcMb+
CrBkg+w6RpF77j3L0TFjHtt4rYtPk/gBQ/SDhf90kteHuv5dqcYabd2zUAS0Cnc4yuDfrkAkR9Qd
bMfKtY2W5RzvpyWkJL/qQrU1v12ZvJjRhOssTGhsgzZL9L147sBKWkhY0JbhgTwTRVEskL2bMi8c
K6UNuwEYqkZ2ifBYG7pfVlZusT2g47HfE8WurYFlJZB7NbU1SaJ9MoROXmuOqf4h6AJ0yLqHrNdk
vp2Jv3I6nTuSKp4F1lQ7+uCn88Rfu95TL28r6c6UJ3cjtIMKUFcsSIT3LOYVDcs4gc2T6dA9eYvI
KFzxfpQfIB3jxCosTL5unAmFdMc3hgnbMmn2MirMLvYPWQC0wAzuQTRBKkpXYuCMaDpdBcyTuHGZ
Iyn39rEq250U2xVFad8E5ORSgsQ9zgy6XVrj7S2Ny9hwJPwGR+q5QnmOAIe3vt2MT4V1Lptjip1C
Bpm7Uu5TbKBaTVm3rCvLqg+ph2PicFuowzZP8z0tnvdCZx67OF9EhbntRRx+URkHFp7O7pldcCkB
hCRnceq1G0/ErbSkjg32WmnYMuv2sVWM5di2t5mabkn22xNoecAdaIg38Ewz3zz46nMTn9T+19DA
EHivcFWjK4UmEJWndx2hUX+V0PfG6KRUD7XV7TJh22nqNo2DI85J8OozJwDxLyY/hqZf9yNCTHrJ
PMNcjAqaSYDOSXdCbrvCkmJdK7dusJOardgPQB3I7sSZXRcHTR1XejyucEitMRozLGGZDugv9HWA
lgMZ4l1Y3Itgdodh5+qwh7tnyteSgGgpETa6L+yx2MMY5ybxuMAUNzVts+Fked689IbmhLm6LpVs
7efksqJ8ORpPUk1CDZIwVMSxic9Nex/V+qOVKPbg30WCuU0a7h4IkH1Wfh78jspThyy/R1zjivQ2
1HRJ8rVph0TaQSpZaMMrjosb2pUbnFuKYYuXbO9De+q2hEo4Fj6Rc3URBPu+ug4ScVWqAPnjFy1p
niYrs4KqfNk+i0bsqFlhc/NEwurdy1H1O2nTB2vM90GAw49avkwsq9LEDq1chdYr4gvNMzYZG2CW
g4qtEeADdZIdVw7szOU0G0tb8HCxSQRw6O1jpPT31OkXcpCssJiEU0l7mthBc6SLOYQmKijnMM5X
ZRGeLDae8q+LxWvXPvvAD0SfnqReOnixddCL9qhRCTVD94hv9DZM0M/WmLN26wJslFqfRI6WpMbi
LEMlm7soVtoaXrjLzNtGc5AlgawmK0XD+8V6bPJpOzKBxuanQfwxkvjJ8LLIq/A2N5s14M+9XGNj
hfHPRm91uzELNOct3RPduNWCyqb9P8C7z/Iapyw9x2Vl0VG98mocaxN14o/dBhAcD22E6De1oIhI
Iz3wuvYwJMNt46nHIhaepAT1C64bGW9CMnBgRRujYO5cq+6mLxWLZIvI23SpW7f73Ods74eMpoPC
HGmbR+8XHy3/rS0POWsW3H7XcPg0GUaiLQZO4VqgTS6I5ZOVNqZd9ViuWmXIQ+Rxc8DNhMgmHX7T
GfKke0i/EpVYccDxZlMPxcRhhbpt5NCRy2DUF5oQDZuyTd4gEIp8APqtFEq7sOQm7eEau4x8PLol
+MhwM5AmdRAmV23o58Dl8aGIykC5y5AyLeQ6+ROhxbFluYk3eQXPS+piGw+rB4Igca1NYp7vg8NZ
BvBvaIiFEKUP6qA0Xk7JnA93iNRSqPXXaXMUdevQ6IMTBXetWztgZ3eRWO/d5ppeeHbx/DLiLNdR
VrQNZJoLVXPtbZKducXKZCfur+kc5pn0f45DO7MxXZFkyryfn8zXyzqsC8ZpHeNoHUc7d2K0Mra3
5ZCWnXgFUyJdXk1eyxdibePDsNOff5hQbtWq5xtCfQy35VZYVOt6j9CeRvWItP3Vh5zdMb885OyO
acplnioao02d05MwbuXtwBHQ97pMb9k2V+H7tSecXdX+NaTGPUI0qZnNu9WlDGZzMlj1UVF/1yUm
wwqI7Gt3tfntaT6KNVuXo1XTjjrw9uoaZTkCQkMpN0UZbcxiXKgINOqyX4oUCMRgFcmYd4hHE63o
9x/HvA30y6+YrSHC+lEizdiAIZehCPeOyqIpilvPLexSRbh2ypDsihIKDLbWRs6upBAuzTV7hoX6
SwOH/neWPiwmzQhggypFc8StEH7lxoXqn1+5Fl8bY1piH8ZwC9dHzuM3xza4keDh4n9lwmO/MpOX
rqAfn2T6FR9GMVW/0nuXwCtM8acoQnBG1HUYG7+2atsSX9R4srktnlsxpAit35ojbRgx7rloVrV7
z/OulM8vLjFLo7ZNsKuqZGlmP0lUElnK6+YYEcL1Q+G05c6EXFDGyaGM0H1kxsEXj+gNncwraRNq
9ip2499PzKXd0IIwq3A3R4A/B8B2eGhZ7TA0xyBEAyf8yutu5yU/vehFK54C9w111ZWs+aUt48OI
+uzLyiuz7BGANcdq8HZV6QNXuqattr48Fa0qXPSoqdOOP2mrP0/t0EdxWGb4HhhC9RN7I5ragspb
xV2Me6Jk/YrUVr2tIQ4sZVk7lmhcuTM3bzJ2P6CFSEGObvuUub9V093VXL08TM7Rka+VgY+fOLz0
3hMJ1vn4UKbaCzgB1E4iAmCEtHC1fBR2Bj3UUlKu426vBzTGCU9p5dmehXEasMvHrE73airiWCZu
qPjZRh9zi8F7V39MxWc91dZjQeAq1PjOSqvabR0PsOcoSesesx5R+NXIysKk+uNPdDqcEdPxTc5S
4HrKOvCG2zA4ts3ZG5K3QY9/Q/3e6xhIy6P00OJG6+d5w413MkVlkddectuXycrKuJwpJZ9CltdP
UeydDB05WWxxB9W6+iBn3aY1hqOWRmscqhGfQ4yx5BV60NteNBdDb42bIq0EDBXR88p+EG2kqLqL
Qv8HzqpwS8X0Son+y94xvWdDkxATykQQcxFe2OHjwDsK7+riNGLKhfGG11zpnZgLzlCZfRpkHqIU
jau1gy+Ed/id6mv9sTr4dvjLf5TfzEW4ETfNprkmNjOuPJg22/hBEaCpxiLiDkPqfdvXay3DAiSV
8Qd9IhImS1aw3Gh9FUEo1OodnsIUWHemn+9CQ7pLGoJKX4OzhG/dcsyt9zCXbqUuc8ZW2yYAb0UN
ETR+k2XiPgI3fw8oTWAx1d/qGaKZ2rD+pEBcyig9dEZ2sjr1yCXCLX7pqB2LRKHII+2GVj2NxkkS
n6Cx23nwSBJpmQe4fXbPkzJQj3y7rm5l61eRwD1WJbvLqlPSp+9dfRRV75CT5bGTtK3vCKDY9nXz
3YWf3LXmz0AMb+WQf0/WbnGIOpJBO0sGPiilMcbLQompXWbxewZhGzbu+ftNcd758eWVz4IoKRCU
xAC5e6cN/jIgcYKxCraFhYMWFDKbtRm6kOOWmiosQXP4rVnv2sA9aWdB4RX3dbpWpQhqfMO95/T9
b7u2MmYRlyaFZeGSg7tLrFuNxjwlnLT32pXIw/hyXs4W/exUTuRKHaWWRY84fCvIGE/KIs4P6jqu
njo2q0Q0HDzklpaGmZusvmk45YQB+A1oP4FmeutRGZDDl623NfGJxbKKdIwySq9FJak3phk+qemD
TFIiFKNDpSRgH4yVX3S2lOR7Ifyp0FNWu39S0gFDQg+C96vNdmNBghAPT7lvV6U/rrsi/hWxcKbW
4gRDmnA4t8Yh6cxlbmqHWjXtrDMOwgBWrpabPT2ed6HqPqRN9tQagKk99U6qhtdMi55pcsMnsNvE
sr8vQ7qTe1R5g7wJFXPrWjgAmPUeYzPE04Bl1eE2ppG4MrEp7mlNBX5EHLb+/kXPu0G+LMJZfCBH
gd6GmsXm5uhrcZXtun6JDoj86LJdKeisFlhbI8cMbFwVdsVe3afLa2W6C6tNV7HFURD9k8OfN4oO
Lk7snchB6konirHLDryMR4R25VGnRfuhNDI96qdhZjWyrpe1sjUCtrulhDxvkay8lXXbLselvqTl
6rawgQQu0t3U7COuQTe4SOeEK3Ctuargy6+YRQ2WO+YdPsHTryiwTN/Ejvtc9GtOOZuNclH/AAsW
LulkOF3rJJiLi+dDz2nMblRhOSqH0Z2FmfgWnuCR3IuyprtsI4Sra1eoLyHY5+k2Z6fLaGHN1liM
Jrk7c6jsKJGuvNGvN5e/QyDYo+EFI5l5Ww1tjnGvSVJ0V9vRLQjXJYbSyYHulTVCnMa+JsSaV1n/
OYG4JdBHRCytzyOBvLM8TgY9upPxJghCko/u4G20kXxhBhEaHqnxkhcnqeivPOnFufzPwPPoQLU6
EnKlGd1lzZsRQ+XTrvUOXV6XH4aYva7BHUdfTXk2mh1KR3JS++gt1O6EfxJk4CWSUpNAABqlnV7V
k35NY0wv8sPgs6NQLEN9bCWDiV3HDzRCuuvc6Z8m99A14to7A8P43fU0xsV958Oo04bx4brmSf3g
CsE0qt+v4j6ypeJPGCtXLj/XRpkdcgIGi5SUplHg2kXNSff2/8fZee3GrW1Z9IsIMIfXIllB2SVZ
sv1C2JLFnDO/vgd9zm1LrOoibsOAHyTDmzuvvcKYQb69fLaduUg/jd/iFE+GYagiZMUeEuWtqhnB
hyx7T7Wvl1s5fUwupmn+jA8DFscqgnMGXVF3gbeBdUQye7yJSRZUrlT0lKhQcf7bqv3lptMWEe0R
DFJK8kL8ULvxT+x7ILpfc5tlScQq/IoUuk2JEPKd96NTP1LA71krm291dS4uDs/P2lpv+ILk0BxU
Hmouymn2wN8TmapkLe7Qpl07PteWzeKeQIcNsOjc7bB8Djp047di+rQynyvHyvKVXCeiEuoxy0bd
mVeZ4tZ2tx++VOMmuWOpOgQ4Y6KO7uVWzzybWasW3sMZMMV1/3kRdRCEjAGXz4N32xykvX/bb/Wt
fL3WzP9xWP9tZzFrgZG1hW/QjgGThvDdXn4Yt5Ib36/5J9c6tJipgIduXlo0NPt6pX2z13Y0s5oI
KM0ffGK//B24P++JD7svIXYKu5V2alfaElHODnPWLsiO/Ct4u2ckhPemXbsIcBS3+v/jffpx1paO
5rgJpdYXaRy9ZIC/jn5lXAdbtM4AkLrWLrrGZ+itrJRzj+JPjS6uBQGKwwB/gI2HyOZBcUqbt173
1s2mqTvuS++6f1lLEv8/dvv/rht5cSuMxDlFI/tz3uQ/tZuEvOjYjp69rb4ho8XOfvhb/+Xyllhb
q38QqR+m1mcB1aLK6KbPMzgjvMpeCKi76f2aCaPM1/jnRaQi+KTMdeuacQp2k4w0GDp0Bh8kk9hi
byAy1xWPkVneWlH5qtegG0k8iYT0UFDWqoThUzh2N6UudRtR7EXXQg0VT+4DrqEHRahHoAECELQy
ISPFAr7Vb+UQDkRNonE2QC42/TtV/FWFvGISBYRuCL/CHdW4X1sr87T87RgPRChPCmmTnImaIeNR
+3ysmOYkyX4imSTkdk7y1j2ErmC/Drb3DfdquF3LOl7Ynv+0BzOHwg1DZziX1XVaDMgzSUzqJ93g
ybyaWT3Zr9oxN82x2q2Z7vPHLzv3obE/6+fD+pirN7y6toxjnr8nDYn58q1SrSBu/yzsz41oeLhA
X+iiOQeUFgu/nfKKIrZKOWokHET+W9sp27IrbcpF3WD09kWWHTwx+BErd75eO5qfvEaqzhNROMTJ
Axt5V+hGZLdafKVGfoqii3LVCtqVkoSu5SVrE346Jp8/d2FXsQBTsr1LhQnPntqjAgretWw0Tw1K
NpJ98oM7+Xe/4hhZlG3M006ruOqopxTxBf6pJvswE0ma52lvMEi9LdpIagVWTyX9IdyXO9Ppt+Jw
ncdfI6Ag5l7GaXf5nNA+23knrS+vgBTsXxMIhXKcFCSjgGtqmJfbrjN2Slu/TOVjgFtdrFEQNtKr
pmx+aobuVq1py0AXINzH3wb1Nk7Zy2ZyZQ3iq5imj5rIQxcRk0JCZEMHba14r+L4WFASYEW8lOE8
osQMkz8BT55tyZ/bqmY77LXySa/xVkbhE5p0h9D8njbJVobJZ9U1Op0cC4Nwhwz2D0uttpoEzG8q
d3l8U+KhKcTmJVGIlnt9vSNK/MUiDUQv+rX4x9lV8ne+Tu6tIvB6OanJMwiQ34nnBLaGgnbjvu0x
5HrZVURv2yOa3EnXoTXX4cKDH/M7EQ9bVIn/nSl5OoGLG02rmjqTunn5kBGRXWcH1Z2vcAXGhL6X
Ars8AO3ZWY7wXz0Q/mkX1wo4JI0cyZNa4ChPNLnUFfkoFm+lAmLiuxR8s/IV58a5wf7QyvKYIlkn
DYHryEcB/Rh1uArq2xAu3OVNsKhyOenLHzfHhy0Yh52cAiKUj4hIIMlh2jGCFWRKkuwGKUDog6tO
jeysUbbJ1DlmgBpxHbl+MhwDsN1eYzg9XuKWLKsGHLBSK/tRLdyYHNGsze58qnQUbCjV6Du71lmg
6fdgGgnrPIrVVc3fTT+L0MCiLyGxi6jd1K9dQ8YDD7CHrBShtudrZ91nE/O0y4tlM+qZOA61Kh81
6S1FgjXQf5EYSYlWgiYOEX4fbLph5cjeGjfRnBMW51sSXu/QjHUqWf6aBqEdNsUuC8N7D9Lw5RlZ
mEynn7e4OUhi9Us1Z96jg0o1FdDch5R13cHhJy/A2uXbXrv3nXjlZb2wD//T7lzoRIH5aVmVRfwi
bMVWPmaw1BJCaCYU17y91jKHlPddCOS40DNXRf45hkkpReU3v9e3BqlIKyNw7mC2eM5wb85acEvP
UKWobSpWfIn3dbQZg/5Y70ibfdLvOzfae4+9k5OnENYr58lKs0u/kAcfMWsims3Th6I9qrxDyTDL
9eJwuX8Lnua/I/23f8tQkRYNo5BZNIRF/pDBKqjD8DbXcAVJXLVDT/l+66Q+nH7ZIxzR7fwR3aTu
B1UDyD6NdhQjed5Pvwp0X9oB6Ur0buOUtKDsISRL2Arfig4J9R7JhCgt4PyMa1vozNn0iZO62EKw
B4mNqrF8rPpd2KdbXzVsJTYeEKtymyx40KvsbhQjjB8BVZ/fniEePLKvkya8R8p4ZTwXRed/xvPT
1yx2TJLpWi56gXwkgLHplQZFzf5G8B5a6bWufhmd8mCS6IpGtCsJN56e349q9CMrt2V9Y1bSrkg5
vYaqclLt/vJMf3YJ/PthMu/zudweJNjida6Eflc2pMId82Yi3+RHO7xfbmDhRDptYfEubyYS30Kk
X6Awtj/7IwgaFymNW2s33Mn4j8yVl+tahxav85gYGTB4OlQa3zL1J0Ioa6fQ5yfVSYeWXhRf16bU
bzXpWPmA1IgOK3ChmkF+NEoIrEIKYSTcDx2q7552a60upTNnAEVV/ztjJ3UPWWkWyEfPlYjmbnLG
u+EpdD0YRSwRIl0uwc/H4MfaLbw2jfpiPwU53vdpYFyFvfgubDJnLh3WvvROtEdd1lltb22UFzsm
FnyQSLxDucSNV1T+Yo/4oHJbIMCVV8JeRUdJNls7jh8FEN4ra/bs4fFhjJdvjSROjQxkK+zO9Cdq
tdvgrT0mW8GGEaG6Osk+trjX1g6JtZmdv+qDoTOVk1AFlSUdxytzV7NTcltANBCBnI2y6x3FzXYS
qSQ8QFb6+9nTdLqi5w/70HBrBlNftqZ0TKXiRmnNw9jt0+nFir9JsrAZymQlw2KtvcWhExccR2lM
e4V2tHQ0qmQUpp49cgMa6hvIKF65Ns+2p4BVVDWKSJQluE8dJqo/JpEjSOSxMiTUlaT7VkUAsh3t
UZacKrT2l5fQ2WPoQ5OLFZRPXaDVlSQd9QBJ+iS56nrx/zNrH5pYLBfNAu01YzmOOkKOnu47Rhxt
scR3rjgVj6SG7y53aZ6Vz/4CNHsAiZAjqVMassTehCDGtKajBHokvaxpdTcvniQpdRNT2MVCv73c
2qK+a16U3EakYkKZlnQZb9jnRdlNvaLpYBOOk5E7YyW5ozG6apggwJls+0J+rLPpMEstKCPFAV5K
0UZ+08s/muDeGGVKguTjmN5T1IvmcAyzb/hKIc0mCHonnV5zQLWpVjyPKTlwlz98/q7lMH347qWN
RqGNZBDV5uDqlG+UNgXJdNW2IuZQSio+D1KphYa85rA9XW+fRmtpsEVTZA26T6thFNixaW2GZK3k
7tz8f+yY/HlCNK0doPH30lETnw05v28oggP99y0HoBgWK+DIhff73+mX0aPHe8l1veTXNLEkD3Wd
cs2hntkHL1beQZQiW6YQnytk7LRIQxsTsayGZ5v2QmkG/FJ4U2YHLlwpbq2iu1UHwwni1Lk8wWeH
+sOXLbZ2FkaxPyZwtig+v+u9aWcZa2C0s2voQxOLrR0IPjouUigdVfTHBY8UPCt2PN8H8DQ8DH7u
Gvpdgn/mcscWCQP/jrlKoEafgS0AnT/PcCKo7ZgZPpYNnl8xR4hPlneSUqH+8NX3bvtKcGsRkiTK
HFMlPF9ufZEf9W/rpGDjchNlmd3/uXWlw15vRU88SmNp63F9GBum0jKuCw12NNg9QaV8ylcpgQlt
xfgS6F8TikjieuBwbbZG+Sv0Rrss7nMxee6bYcWwPDsnHz5vcUk2Zq8MWWyKR1IUvzVJtB2yuxRa
CjmQlOiU73GnuZUQrTggz3hp2dgfml3clWOWUFqEE/fYq8XVmGBrpQR89GAXqL/8qHT7wr+tZeUq
olIyjrIHQ0p3qfgwZfhHKTAT1LuAwh9JY5kOBhMabcf2fRSoghJWrrx5fk4OPg0WFAoMoNGW90OX
+RVwRFE8msM94f9jWWq7JEhW7oUzhug8IH+bWRxDhprwLhUk+F19vpuCVynPSC7NeIO3tx2CM5Og
7PyoRbnEd/Qe0kDx1hbVylY5ewZ8+IiFdVpUOAUA3EPXKrsHlCudXF6TIJnX08lw6rKiIrRB2GEJ
d9FjdQAqSRNdq/xu+geljm6iaLyPIn/lQDvjV2HDg09XlJkbD336884bhjHLkwryFW7cyqHY0i13
ZKeRP74JjqPDmltlM51bLB+bXOwmKU9EUZGhEhnSu5jK18DxXEXT3MtnyhlP1eeeLXaPgqxTO83N
eITvJ9KskARyIofIFaLXFKZtip+KS4rzWgDn3GHxsXuzRfrBotapm8o6D/pa1RRATe8NgUBbL4ER
/oJcbrIh51BJfl7u7KmV+7mv8zd9aJPkdAhTMX2NosjOJZOk3fClmlTHj+ojteZ7Fffo5SbPhEc+
tbmE8YSZUA36DJcCBSC/Vw/Cr5xEZoTub3DD+rb0+w/KbD0ad25zfBjfJY6nbRKwdD3tkiRyp1m7
EDGLYTPLK0hHkt7tYtYPB2q+FvtfRG7/uaQ+Nrw4fcS28SibAy4lN921Oj01goCSVU/YYxuMynby
vsm1QEH4ePz/jDQxzxk8rqEpuLibSyIJAux2joM6e1GL+jpUAYkZdwVwnL7VDuSQ7obOv1WT5EXK
251k4CXHV4AM7Oy7jjdEb1eeVefPjQ/ftBwMychNIylYcc0OeaZ4MJ2EdeaN0YFlQ+jlW+sT92gj
hwK5rZcV+1yMbrvk4fLYnDuMzVm7DMyMCXx0sfDDoA59U05ZhFJwE0njPptWbuGVFpY2vWzEsl5E
iXhU+/sIrrhYvFzuwtnj8G8Xlua7PFEOauBSPvZBZqdhcRc3401YriU7nD0iPjSzmLCsiT04ERGI
Q+SowQ7Yuk8INYFPQSJV3qDk0KxZy2cN+Q+zszTkLRk9xG6K6Zrty1c5dzVLY0w2AUCedKdCjqDQ
JH7sEQp5INPEXscCnXu4fPyCeXY/HIxjayZiptNruQyJ2O5z4qlUuBm1voNMdXki11bK4iqVhE4I
4MSDd5Rauyge/GKtuOqsAfSxO4urU9HCfiC0O5990ZOxHfYhSZO9M7m+jUD9amLaQq/33yPvw6JZ
3KElxMomosb32BTC3uq7h9oPyPwgTb8AjS6/kXqfFMNGDkbqsJWrLLasTVLWtkTavlO2VFKyoClf
BpIdqrfaON2MafeayNox9drvbdaKTtW20/byRJxJ2OCMMcGpo4aDMOwy74xY/mDp9fzZJIigJeWG
X3THmJOFZUfcN42z0t7ZK8nSeb2oooLm7OKA1pUxnpRAm47SPepbDvjuOSMFfnpA2uA/KfXKw3pJ
8NmT40Oziy09RmmH6oEKAEhHdSe8MlLEAbPNSufOBGF1bQbJ8ppBI+tEhya1dPQ1fJopob2HrS0E
E5wSCh0twjgVL1MvGVyBSFjoAxuUFUrKPbeMKXCXVcH10+QqRdMwa3BOWMTtxOgq0HK7F+6GXLX2
wPWeYwvtBq0mINtsi+CX0XzVYWbaefMcpIRty+xG9aavfVcdLAt4zTDeomSw9dMDsIddXF7rdZHC
VY+2uqBs4P/eqX4IMEXRHsPJdOSmVCD9DBlKZvn1ZLWdXU2PqvrYSSTyBA3Os/GLbHVuHQ22VkvN
JvSG/ah06E72WDe1Pagm2QLZmxg+1tq4o4qTqv/fap89tGBtqqrayFO5T8SHQPwGvMamyApcS+rW
4ath/KaM3+lKcR+jUjKO6tWYopQkKE6UD3zowcu8TRSWbwnUukyHPhQW3VUijYfUGPZlrn0FlpF3
xpehlK/DNHErwMVT3u17gRSrlsqgKrivmmRnScijxy2hYcJRcLMIvSCMGjc3CX5lknymO7muv3kC
ubSKlw7OWA5wf3S2tXAddoQOAmRGNNAK0iTBqUlrskikgfo+mDfR0YfLM/WoDfddDO5CiB6LTn5B
Aeq7KQyotg9omCmK55hq99L0Lbj9qf3VQU5aWY0nW212CMH3hN5CRs4JabzPShQIM606GhD2E4On
eJVACLL2IsG83AycTP/R9NrG0vYqovLykevbNtXYRoiUHCZxd/l7Trbg/DkglkXkpi3wGYvH4DTE
WSYKY3WspNIW4R/VgWZ3hbyyCU/eFItmFteYRtVsOIlTdTT9/tFXUAAoARRrGpWR2peu+z6AI7eK
Vaz7fIB8eocuml3caKNRKEWg9LNqkLdDkgGu0vw2nPmBpNCPtb2Wybs2nIv7DeFK1ctahnPyIcc3
Ixrs6qbNVs+0E7Ng0bHFvdZmugG2Qakgzb2rendXjCBNq+89IzrOZQ+6DLRVe/G97lauPKcvUF4c
hw0XgKsghVAo4X6kMPfyWjpjP+hAyVU8PpJuIMD92VZBWyoMfR/Amt4qG50DTOlWgi/n3sRzAQ25
f6puIFq0aKLWQrBNUzUeNXBGm/Do76vv2jW6Gt115Q4urqX0Qd6vvYjPPRY+NbuYViBhmhXgjj8C
oHXDPeyQPVV3KSG1lgQ+Kt/CxzXW+kJP84/pAl9ToVhIEglenNAKE12MBk9vjyF0jo2otDb0wutp
GrbqJD7WprjRZc8Z9Zsmn0XdxJ0aM+qVflfl0aPW8/PE24bUOYhq/1VXu+1Y63eW6jmF1+/HaJwZ
Ttmmh8ZklS9x3m0TX4XVheC3eI3C0c6fUMkcH9IQeeii44gq9kMf35U+ZG8QXWMobSzLe5Is4ZHr
5T4V9DWrxDjZvmCQubaJffE2wr+zMEsQ844p+dXaYy7c+W2zqxTAyIEYwpjo4EZOWMM1uu2d6OqZ
dI/COxvcsttIUKHs5NGGd2UHCknhGhpTEnzh0dVG9qim1bvkhSQIS9MXpSI0I4z+aIuWed+oIdDP
7hgoPtw7+buiv2neg1wxBrO/VtOKg9AKGxBw0p1ljIaDLQvcqx69rdUEV5Jya/qonPJ0zIAyWcex
Oqhy7yNk/jx2ob/rJlB8aWeTJXWIlFdPuu+nalvBWzOaBrRUcaMbuDcRPImtQ+fJQIRit8B2VYfX
UftZCa9ZXDq9V1+J1lud1xQ7GuMjQtabpPef0bV1kih8GGP/TkvIb8wpyE1/xWH1RVGvaosH9q9u
MvdDntlimw8U5o8bb7CQLHfDTnJkD8H0VrnuNOkpntRDyD2Ujyq4M7Id6vw6DcxtL/1KdGoAO/VW
DkkbzSAa6ZlTBPDYouEwKSEWUvGqSc3PrsnKjVCYvyY9f8oyH92oCQHWluBb+p5rxD+G0bXEiBSx
/towpadyHH5IiQHOshTdnhyprjN35hR7MzvOKRpx4/vVi6m3toKB0krGXgmthtS5wB7M/Cqk5quP
qd1P8gN4pX0bS08Nm0K1KrdO372kvUHbAlGNawlleCr07dKMbGCapitZEJrksgntWA++WnFl2Yk/
Wq6GgsxWCqefaoJh2pUKynpadVeWkWUPcq5iMirXwqDUG8UsH1NyyLJMuZu6AiRT5FITvOanXrtg
Fs65ZoymYCoklDJL2UkC6SnXhI1MhFEDfIe0sWB3bWzLQbMLdV46MJZyfC2hhF2RNE4jEX7JX01f
AFs3OvOcGxLs9vFOj6jHGFQ78A6y9w5kZSdW+UbSbwPK16PqR2mUkAVRNatqp2gZte4o5AY17OVG
AyAimcomQCNzbGJ89eahLJLtqHWHZKTuQypsUbvOg26XG8I24tTRs6ck2/rxLyqGryOl216+iM7Z
WDObGG1EQ4TLtjg3+qKrAzgY1XEYxxtTR7CloVgYwTZZW7mQzt3DEEXBwcwR3xNZPdEiGlEP2DWC
eS930s7D/TFp3WPRQsOXf13u1p/v/mTOWNBCUckxZCLZlBAsjDVDiasiafL+C7paPECq5oucFbeo
tl+JqvS1TChcGCYTCAO+gjjJr5QygojvyV+rER33pONB4Jd3glLsFDOG6hi9dI1/DOHqlb6+EgRd
uGsswPEAwJEkkyVN5wW+uKnZN8QGemm898OXgjCopCHEnlibEoKxAmBR8N8vj85i0k8anH//wVOS
prOUW0GDUfNNyb/BVLGNXtkUY7tyLy1s2ZOGFraXpBBn7HJxvE+lwY6i3u2UGOW+1hmS9igCTg1C
8G6A0C73bzGgc07Bp8twviw/9K8RxXIUNS7DEnQfoihPPsJEEndg2NlKr4JPLreXWzznITcRsqGS
kkQGnLeLnqYdeoT6KLXHRrGLm4mc3QQZZLAXDsKt38gtbm8aW7ha17Q+Y0mCZ/4jxURyHxotn/ta
qFEVqoHaknquc7O9962+YqueuvawoLEhTfJBFNK8l+szUbK0jJW6PoZIAqjZTRz9nqKvQ/s9F55n
D5vqPyb6W+JrFRyXO7PEfVR5G49KAQWEJxLitwN4ypUBP3ecqNx0bB52+ImCUJzFMp6foj5i/z6O
4bitx68pGgwiasV20BaebWi1m/WvcHkhEhokF3QOmeRfW2N49zB7SqlFCs/4ry37+blB9RAKWQbC
PPpiIahCHGPnEIoxrRfFInq9ljRw6vFatLC416xSjtO+QStY3U3hBnUmvKv5jWTDk9kE7lqG3h8l
gk8n6dwccGOObFnjUF3cEJYy1Eon+fXRmsYHEaH6Hp9GLHvbAtcIiRuBQjBWvcvjzLbG6JZKlg2Z
ZrdyD2AQFfmgHb8X4k+/bHaKpm596Ivod2296M7y9IPXqdu0VNDTGr6kQX7V+m+18vPyUjm3Uj52
YHEaYHEiNKp51VEb8FHqghtFxiO1X05S+c9NsMrinwfk0oAtrp6Atyy5VXBbYe5csdKuoA48iqHH
O/qbVb4RxXGCbHBKP33Wh3p3ubOnkat5utgWiKPpcznT4jwQags/kqDzjpesQ6UE1xn1J7JVkIlM
WfcoPQ9eZ3M8fo0wvlfaXpxFQPU0Cdch6Czkc/mzWPvFUCpqSRrWA+8KXIcDZaRq8lzU44NmwhMS
ixbeiHITC+LXXpBeSlyDI7WJXxJcXEq3mhs+08A+TMSf20fCJ4z7yOKcsBYrd4zLYCItS7jPAeaG
YDGHUt0iyWw3XeHIWY59lbsd+m2WNuwvD8Uyy+Wfm29+iXGfS5xTizs9B6Sp6UEw3Wf+z9GiTELT
fhZZZSdjvpP6194HrVqLjoXSbZVJjxLWZqbBtlB+tD1Vzd0vq2lu8qZxC68+ajnpMJc/cDlVf2yO
D9+3MAFGklzgt3njveo9TpG0iTNrpYVlMvy/Q6Bw/srciyepXWpfwezxNJpQ9NvOeLfCxGlBj9Y9
LsTnEHyePr7k1aNYfOn72kYSeKMO4IzhWevoN7xNJpzprFkxQ8+aJJSU/uer5oH5YBtAaTPTCD7y
fVEFWzV70cHQejnAoBCnZ/PTwLvcWJZzebTXGl2shiIJxsiKLSy8eHAr8E7VXIU7K8wT1hmHbV5F
gKT7lUW4vClOZmAxyQKZxrWFJuZ97aJ7YoeuAXrjFi8b+ePVjofd5V4uQ1Yn7S32vyeKZmMatNc4
6KvYiaMLG90Z7NGRN81vz5VXcrXOL+K/c7m4CRHQEaSsBSunq+Ehid4jpGNXurS4PE66tDhOI52k
IkmgCTl6awPFqQLlgaVijyVk1GDf9rtaipGoHa4jsQOfu6/rFwD4G6vGCYUYbFisfdF8fSxPNfnv
Al7WJVBhkihhy7YaanTro9BOrHs9NuwoyF01mqlt2SYygi+KAkCfnHmuRoSdVtfW2mcsDtdmMn0y
gjlAKmdw0GNyFWNDcQIhMEDRtwk++LXz5Nxx/rHj8ued25Qk3GYtq8tLwYuPstPAydZK9QZi+ET1
nCWOe59jTDSFtabn//rSmC+u9MrLsO8lmp4zi5R9sNWZd2de1uLGgJi38ppYWdf6/PsPZ1QYdJlA
ZS9nlHSMsGBDY2Wnzhv/Un8W55EkIqVu1MoIBzfahjGQe95lYtQ6Qh2uRMrXDiF9cQiZrRQV2P+w
H6lcgT2XwUhVefaJMo6uua4bsr33OMre1TQEPxK/WhnMpUd6uYVPLHIfK1+cmLxR3ZKQMMt9zxUX
Xr3Dq3ecFUDJKl8zm9WzB8ffR/0SjlqWapwO8ThifLRvYRo3tmrEd8ggO4iD/xCrCakYaDvUftuR
Cs4bNqIkh09tmOOHUOQfWMN3SRHYKvx7j+tBq63JaQN120g1sguGK4stfmj4xcJ717yKVeO2eE1j
fUaxCq4lAH3NAOFXv/sWEF8I3vPN0+4pkrz3o9EOTFIKiGHxVL6aivdwerVi1M9jNJPFfuXIOruc
/w7F8sQypCIrdV/m9iueuySzZTKdLx/Tay0sDiNd63JVahnsSs/tuPji+Wtcgj8RmZMt86ETi9Mn
R10rj1LshrF57ZXICYkdi8WdWKLSUfV2P92n/SEwbkIhcsyS3QR7TZqIgQ8vXoRfkNi5BJa1Sd+q
4D31gGbe+aiSFK+iWqxci8s3wD8r/sO3Lo6rtkwmTRlwuyjxdsSnF8jjjTVl7uQbuzj3bWoxbwej
s/M6XzE55hv30igtTq6m6DxJ6ZjqMHkPkmGrqGifBr4j8AhX8SqWReNenvrz58uHzi6MAB1ZJEOs
mfvaVTA6svsRCfQNIP1dtUMkY40GPR+Nl3q4MAgsdSoIs9BDcXjy5Luyey/L3eUunbUWKenn/abM
NTiL07mEnxCLCj3yBhRinoUucgSDmkOV68aw7Cy5k8s1IbfzO+hvm4tTWpmECGO945RGSg2NyW2P
jOrlbi0zjP5dln/bWJiHZi3XpDTRBvb2vo9fKmYKlRgp+i5aj433fdD3YYeAi5ZvSMDcog4dxrdZ
SMxfbjdThrKneR+Lwy72BDYbAusGkAA0xs3/Dg1MheMfh+zfD10sqcIvNMRyBgZD+qU3kV0bt5Ye
rAzHua2izA5DonVI9y2DlrVayQka8oh0tpJLOanbP4Txj5HJ5i6wI33lHlZOVpVGGbvES1Qih8E8
eZEavix3AdHoeyuJHhKpQY7HjPaakXV2I3oPo+jVe3+w7k0xeUjMxE7N4FqLA8/RDSOxa7HYVwaV
31nzI2pD7pVgo4X6UQzw90xVvm867ZHap12c6S9am4CaycJyr0tFtR0G1akrcUMTvO5gqZbB1Rj2
3Gut9qv2imejD8Zt2FPOFbZk7DQVmN7La888GW02E5EHROtlGU2zpQhjWfuWYYVhDkquRtOitM06
v7Ms4WdDkprRJ6oLTQREMvK1u7ZNPTcQa4uFh6IJ5ahiqN35UguSoUKoB7mgUTtY1ZU4ybYo5KQi
JY4I9rNKxINZ6puqE7dlGrl5SlyuzTcWktad9yyY6T6kokQM8LcjDiLm03PcCOjW3sXUFksaIk8D
KVaF98Uz2udJJnI/xchctkezSF88C90sJbyWIhAfCB2R3OSYfgxDG3J1NBvgoatb4++skA55LNtd
0Fx5ZC8Mw4uVSbuq7b6FmmSHOnl7OvhHilrqLNxNDfrUgjUBAyKazQ8nPbWRcrYlNb3q5QC3VeoS
JL/zivgQR/59mYU8IzXy6s1a31Z62aBGFyAHppiVa5rpygF/YkgREpFVxaJOwAD7sUz79VvDDybP
Uo6ET258i3LoSd5RWErk+DGIxxWyjHJiGn9ubpkD7NeWIOZJoh5Buh6jDHndqOBAquowxWjqDnib
fvpBalNHj/aXtKFCcteF8nUgZU4jJnsjm667eton7XRtSeZmiMMfyMH8bsq+IHOue+p083aUxABz
YCQp9zuBub2BALlcoWHTWg23dMbYK4+NCLJaF4bA7QVyd3N0WVbMppMjYe6rps4VaBbLf5mzS0BY
8zNU148RGA2/H3dh9VtRPReFjFvNuFab73K/Rso9uT8XbS4shFYppzFFwug41vGmYED95rvfdCu8
gz8VCZ+u6UUzizvU9MfGTJA/PjZ15EjhW1b8GLzga0EdX2dWR4kaSsDcTWbnPnBgSBd6aVwRjXoa
RTarJ6HUJ+67yrCHofuWDQrWWzWi+STdQp5h7w/bSCXVQFDsFor45P00C2PDj+yoGZ0miDe5zj9D
bm9sp+9x9FiGmiN4OrkL15r6WyHxKIriLfqzG1mkqoD3MpJu4SRvKr3b9FOw9SXJiTvs/uZXHyBB
KH+vCGNTlOWGQJ2m1nM02T9Ew9ELj+lMmwhrl/SmGzU5lmkAtOO9Le41sPNxpTgBSjyXD9RT795i
gBcGg5R5eoiWngqfwN8LJChMNwSn++LGk7fdXvhJKsQV6XGaE9aPnnCtz6SY/w6myT29+IaFQRFG
oVcm8zcYylsMHr7iYkpic6Xu4OyJ8GGXLKwBsaB0C2V79RgiE5j5d4boHQgnHPC0r9zRa3tjYVsK
JnLeBXmtR1mmpsUaD2hgX3tZvNLMMjVsOW7LB1nWKlJUI1ZM6t0EzwfpLj1unwSzv+6AkZiGO1R3
VaiTH1deR1Z7SMka8eO4RfZM2qVdujLAy4LUk+9ZPN/ESUgSsWUehVKxB+F7P0WbsGntbhRvR0/f
dlMBGZZfaYXNefp4eSmvjPoSedHFQW+NGSeSqo23Q3QVyemWgOGKBXL2GoPLpmKDYfMtEy26UAhN
seMaw0XqVCbqaVGFFMNw8Nt6q5tPl/u0AMD/Z2v8bW7xXDVSU4gR0laORVE7fdO6QrvTLfkKV4hr
ZpVbqYTpknCrkLCcCj65TJ2thrqjK9wEpUgi5s9MHreZZO3Bj7mt7gjS4IpFuuKOP7+5/n7n4qkq
dIFSkbylHDPOsZhzM07YZ6qNXNjh8pCcPhT/nBZ/m1rcPKXnCXWfsurHusH5DgI/0PYx4mmBBVYL
kb44DnBQRTtP71xV6P+HtPPajVtZ2vYVEWAOpyQnKo1HwZZPCNmymXPm1f8PtfaHJXEEcW/8B4YN
GVCTze7q6qo37IzS2qw8w7ySL4+lf59hcSw1ySDWaq8qZyO7a+HOxeVR8f9WmXUraQDQhFcVFu/g
d4e2LHZfj70204uA7Ze5kuLtqZxn7PpkXRkQciI/cfRorduxBAz8s58tjIlkkzbgRW8+n6ZK1UGo
oVJAnlMV3s6y1MfBKEiyi/ahK7pfeAS6bYyYDh468jhN2yYobku9OcS+9ZB4GadzEZ8Uo7/Tumht
Ly5pDjygJVmAkfCMMyyYZIuDo0TvJDd0GWuQZLxGXKLEawSnzjYLdqYoAd6sImApxqNaCrs8M68M
UbwKgs66bYQMLzStupFq6ZB26iNwEDp4KeB0zxIwoKpvxVH765XG3cAEbZIGZ8dQqP8qdehiRYuW
ZnRAkw40LBVXMGiumFjH1mjMTdnXPcizEos/7uJOHzRXuVK8dlaEGB1khq9Xw2XqZ3Hp5NXhGBLp
lcUMdFkoJ4rSFWcxNR6H0tiOZX4FFj+zNbQ+0jF1hZjkoVf7lWX4ycC4pgPT1elhgLVaDJyqej5k
ktKcp1TbBXiV6oPy2mIkAMoUpsVrmsX4nzYr+eAnm9/6MOziEGc1xODbB+9MCgejpd6ZMCiCfHQs
7OYiz+AGpB5b9OasPNx2WX/qrDWm99urfdz8EHgk0m1dwhrbXLbm6zKW+Wman6XWqNzMKnblWLmT
2WNIKcuRmxCgHN9MDBx22quo7vfVEL8YWvxYIWIE1xejb8Gqko2AdWqM1NrXS2Ke+X8fDyUITbRm
IBHEcLrWXAn4/3ddB6/OysaPhQISdXiVjaYjNScNNZM0/ynE1coy+Mf+49/h5hMKEgWQEgWYnmjg
9vBxOFn140hA0w55u3JXevBKhPBqmLTvqaiHmyjJG0fvpj84g+Nt6nvWNlDy+74ZXxGMOhrCcPLy
3iKG4zPK1Ra8osfVVVYKkLBNSkYKxYZPkF0Z1Oq03tpzySw3xaDd9THCZL20qU0Q3qUWwyLO7gPR
+hGP05U2qvgFgHX5AePW6Ru8tyvVLaYHOkx3fj7c62byKEQhmxhnZf/7VIHenMB8G9YdjtsmJHNc
xex+5PcbNARhzFHxqBtaY+W0Q++XC2R0bCXN0SdgnXTGh/BXn9MAmBQn4uAjJdh0vbCPaIXnhXib
jOrGgoGF6OV1nA+DXYr1sTMqUKkAf3tt44XTUxcgfeOL31Qk/OQs21hjsEc0UXJEGWJFVb0kHqIi
KrOky0cpzTeykdlj2P1WYsEep9HuTGGv6fl+JpZU3lkmMcDluGmma/w9o8GfLZyf9BiZEDzDhokm
eThiypNAtg+b29yPbjJ8SpP+2agI45KH3TDg6yESsTry+mMhtqUtgRsuWpwsRc+JMUUbkYXNPTyJ
n/OEezJP5umnQPlTk5YU47gNQA9lUkZFkqtTkN60El3OvKZ93cSnsptqt0rKx7GCBF5n3ECC5M+E
EAB/41CmVfKTatS7uZghZN6+LIcbZmvv1d2uykJUI7Mjsq03QyLvzDrY0Q+jhPWCi9CNovinxID+
JOn+rY6xtytGkr41vaTGRz2vN62IulBXmT20mAriUVI+CWoQuXoMDQtk4sq+/OQ4/bhTFrFrKFtd
tEJ2ioj9rjv9mHXvMfmlfgafDVoFt5IjkNHpUf2V3QRrG3VOi5b7VBdnHx+2LEJNi7CgYVTsIcNW
ngs62uAadyzbje4q5Io2/hobwVX3a3rml92Wmcvw76BLC01hqtrazILynFwHJ2Dl1/FZcov78Sa4
62gzxwf0kJ+TO8/1tkCVMUQVegwYt3QYrJXL0kXaBLgSPXB1DtpQS5Y1kqTLuqkreRKJgFJYkV0E
o6NNeAKXa2ojF0fjYqhFggq3NRQpAJYA+/w9puG7ZqNu1xGjC2wSgZ6EB6ERlbqzavHvReQ1Gtlq
kbDJz4bxKqah3RfWoS6mTaW014CSnMobf6XqtGvl+KcJCzFplWePyKIN3oOX/O2C3BbMxyK/7kia
9Uw9fH0OaR9rtZfPt1jvyHX2mWpyTsp4x6dNcNIacA1hN+BiKE5AKgEJNSbaX2O1jTqk7CplY2L4
3XuUlUH198lGUqfHMC8Oot+5c5Un8W6UEtiLpDqZySLBVczA+FyncEL5k4yfOKhVRm8jZCrnjSuj
kpLrj0WvOUnx1PqunFxP/bfS+JY1vwQjNpBhbMnhTMekVOj10i13O7v3TyVFOqk4y61/AwjvWDZP
RRg5/XAdVznoJ+9GEK1jFK9kc4vU4v/ObnNGvM8iaubiGlUXSgALmqXTafHdMPzN9ZFYHjyOfbBv
auWsDrRJAtNOJTO2S9m/LlTort2d7vd27DV7v/8dTeZa6Pi4d+anmv9Ac6P4LnO0LEJHVg5KpCQj
3Gx/k0IJHm1yrNv+p3/M9mDbIyrm054Jx114rdm0SPguxlZmNMm7bCZoIzUVoAicg1x96kgxgjbb
GEZBGy3Z+vVtGp8DPGXG8q5LI1fu1f/55eddBq5fRuVKUaALfnwAzeqTEKYSq5gyfupImGUWdmqe
KAKyKP2ZNL6ZNl5G//8YtKu1sQUYiwlYjL+476WGDFrAYnya05v2lhsKev0b2GhIJTk45AnuGv7r
4nMvRlzEFZTlu6EK2/ysheler0TXV5+G+SqrrxSMPlZs/u/VdIQBoQVL4F0/Tm0NsDK10o4Alv3A
Q89LHsxopS7xaQzCAuL/hljMXic3vpl7vEuBlXuKFkiRPmoZ0ucR8gbNJq/XBDTeDpJ/z9n/vBRX
UkiMaK1cyJuIkgS3YF4vfXfWumcAMX/waJcF6y7pgCeWCXmp7/TkKQg1AA0FuDLepAhiDT6+AS9B
iNj9SGMm3YUeXvJp4vgkfTp+m/1gbDJ4TGY2HkvR7zdSJ91L/lMKwd/oitimKbtXYg29+v5Qd01r
G3IK6+1OEB6MEbUdXXImNdv21k1hJfup0nGwnlhDv+IBCJoV6Fe+ILXXolftLM2Y8FFVVEearNev
D4aPmcg/M4QAPGLchoR81bJjWlQo09WVlZ0ntPAx0j52NQbbX4/x6bZB2wznD91Eb21JpIT6PwhD
ySBiYm4Jt3PaecqtF6uW9kJowdyrflgoYhfmuTIOVYDsTrh6FbuM52wlLLNFZLoUhbvTYit1Y1R5
ZWxmZ/Vm+uGj+/FUbOnEeQ5fOfleu8PGDBFR4bbBN16NnZ/tr/ejLw7gQRxqXFcYvYHDm5+Re1Dc
Abucata4MI7lKdowrLgCW3kzKlzsACQ84ESz6/TLTh96FNoQDmp+blpMlfXgvkmRtDNeJeWP3j0F
wUMQ5/aAfEEM6T7QKjdvoHJrGMqmqRspAyai+Kpn1rgdaWg5QUNDNyyahyIy0l2v+7RX61x2I+nY
G02/i/tY3FtRIh0EI0L/VizhbEDylMxDWKNN2CXSzxKtD1v25WmjKLWDe4rA1WeQ/I0mNTiLCohU
xNsJXmADbU8DPSWMdLWaX2p7kyTw5yOBenlz07aBXfYhiEWADP4jzInbuApaWzX7CrBmi4JeicK6
OQqpo0nBC83Em2gGfU8lD6yUrDdUYF2jmg4WXCJsQIJNEIKmj6S+we/HG5u914gBHtDDZPuiMrsm
xBsNSCjSDz++3iKL2vLbPjRnQDc5pEwN5+LmrinTDPlmeeBX4Plbzlmbmm1DW7naiY1x7+kZ20Ys
bO59mEaYxyYUbkNZ2/vtbHydbmttOkp69G0UxJeu7jBgAhPNrtskQfT366d9iwofVhUyk5QiIeMo
iDZcMqMbKZYbPITOKQjvHv0hD4pukjwYxXSoYKOoqIIkvbnpIUBnwlNY3FuK4FQkxk4bJ9/0PKqv
rNHrr9qJY2DwhRYUoVxv5dFT0c9AUSmUI9ugPdyory22yGIVo5Uv2J2GM/jQ2Ub2bHQmrV3DLnMd
hRwEBkrdlYq/Zj64cWkiYnsdisV14xcPY9rtgHDA+5tXj0peW1ANU+zSrOxyim4VLzqGhcxdFRcE
udG/hXX7jf7Ik1xzNeoBXA8UlfYQK9/601QlcSow0MYvNVqJJFyN8pSJ3I+1wjYhswZZ9WOM2N44
QeFNu9L0uMgIPiaAyqKxE6eoaA0+CSC4Hruost0Yiicz8a5EVV+r8K2Nteh4KFoQaFpPwqfc04fc
SG56nM0aIB87+YN/ws8P/fK1DuRFmjC/IGI5WESgQWQtJaex1lSUKWPQKN02muyYKVD7Kf1Wq96t
580ewmu2hQtmK8PNQxInLZOE+pKP1adNOZRCT1LtYqcNqE/b0OKBsCr7W2PvH0sXkB9+yyjw11s1
2HTh7GXoCO6anPjH6+rlgywmHNqqro0mF6XMxFYQOYRceejQ75AF39bM8ZiRZCbpmlDJ5YzjX8CV
fD6fub0ui6h6oaSKpabYYUwCPq0PFPuOWoftr5HtgjTb00d6+jqCLNqT84t+GPINbvnuKtGPsUQy
yJBzJi0/tbtuPwujKE9YPK/cGi5j6zwWbzUf/DNzaJHaVkHTiZ1AtCpz9Rd7ut4Y8dYwp701dgdB
7wtbiB/i1NorxE83AC6UAQlImyLZiCUXvCYPXWkMr6pC2olSeQOaFzHfmC9hWrGN7kW+Ql5elGr+
mR3q+dBCKZDMbmYfk3G6nUOohUNyJnO0tThyZDXfifqzFLVYtBC8IruOjonwWMqF3cvHIYOWmW/D
xrvFx3EvwojRzJ+y1dijlt+FJfJRNTQCUXNp0tCiatu1+gIPtDwQ3j/wIrvRRs+TxKRPzhaw6lD4
o+goqnnPK4tmXv2Xo1gGeTtldU1cfEjEHRVfGyamZVPPhtDT3nyocTWdNtlGXF03F6kxy2YOCpoO
v55TeXH/F4zUakdobmctMp0cmk+qvqy80NoQ8/+/3wV5VvoW5W6qU8rW9O8CwQ3c2EmvyUU9u22v
8E1eF5C9zIQXb7aYRzGWBRj3JW9m0weT7aIArIDi7z79Y2xaOBi0rAz5aqCbRm1ut6ZSpHzyHbmT
cd3AYEtC8W2xvNUoUPvCLOJzKI9XQ/ujHyhAG8mV304mZagxsoe29ndY6Th0WDF9QTlAohoZp8+q
B9i99bNnUf+OkrEbm3Vrm2W9qxV1bk6cqsBykGUg4agau5HE8BjKsTuJoWJLIddOL96Z5mvXquQR
8krJSJ6XxGKBKmRpqqghmoO90eJszqyZPzq28dmcbkYlghTZ3XUTGhWS9NKp3as+USyp9fTYRc9Z
hemj1ReZa6kdKPfWEdMW8y3s4vpCchvBSHDwVZuNaELyE7Nip2KNbI9xsBKLP4uPb9wn7B1ooqFe
/nEVqr0WlWicvW2rJ3XXHoNd4xaH2fQ93innsrcnZBKHTe5iub75r4QS5y++mLgPj7DYCGok4HYZ
gbPq9R+pNtpCPn7LvcBJ8+GbGgIjMAsQpt/HEoO9EQKcGtuGP+BbAFxTau6nsN+1BSxoIbKlFqkd
sLLgGw9a0e1zpX3JS/VQpbo7Fr9VMGFf7+LLJEnk2Wm70f2e6emLj26Ecim2qZ6c41K4GtvnyJDd
eEQtLy02X490WWVGpRUOMFsHMjzBabFxrR5ZwMnT0zPFgBMNZVtn5zRifyP11iawrvRcAVQUun37
LE13bXoQkM9J+wA2juwK0bjpzPo0maex8+08Nh+/frwFBurt2PrwePNMvQtn8cTvFRIzPYNw7LSD
Ofwuk0NroAFVXvkyOhFIBKA368gJaUZ+F4W3inAPKGTlMT4JL/PnEAEj4FnCbH18jE4KrNT01fRc
WIg1jYYFdLfCY9OHHhzdFij8pXq1KQyqytq3kQq4P6xJrX+2JoApKBYq5GizLOkGgmZok5zzoSbx
xD+d3o/svsNss/ufC4QsifcjLebcQlhfbUIrJbm5AiHADcnYNGDLlH6levfJFqWV/W85fLFFa/rb
kzrQtFHU81D7TsnZIFOB7UbDRp3BXvmIa8MtlnqTx4Mhzy0ydVe+cNobP+LKiQlJeIeerG/QQfuH
4bF8/S+Eqj+J4tbbvRaItCQDkf64fpTWG+LEUou33BSGhE2ecVDtcUs7BwfzNdjIohf5tm0Yz9S5
SItYyi459cFgII4kAxLQje7oFcpzNmt4JttY4YAYIgRdVIDn8qn1QlvhVp1a+VGXG7xKZFsKKJ6o
afqdeteWnHS78hkuLyQiYB6V0p2JnI5hLuYiE71enJq8IOWyfoPK/oGRjNOYtKJdcGt4LCEKS9UU
n9NqR5lkXStjXlaLk+HDAywySxSIFcRYeAB5aJ1e9J1OWttCa0PMc/AubDWFhl2GkhTnJBdhyYAX
qaeVM2JliGXvVWzNcOqMjLegYGJC0w/6cWWIz6IvoWbWRtBVKpxLSRmj8Iw8a825ORE8DCzb2lEa
VALfpN0dZNqu/O0aB+STm4pk4rExN6I0xlyivrQ08kcBWadzqBXH0HjokYIVTqq8BzFiZ4gk6nq5
mbJqj+ajm8SNCKD/carz+yitr1rVv0FF0lGnI5WmjSIErpDn31VPph4Hh8SS9acwW7mqfNLFmh+Z
VEedDVjVZV4fx7nmNzmBbAg8Z5JQDhGHn0H32rbQovrsZ9KKtgpjtBUV2+tjtGSD/cquugxuPAKn
goF9tGpS7vu44uIQSao8YNZyryP7Tt1SpaoS14Ptg0BR0A60zGe5RPKPNNbJdBB/QT7dyFzgNKXY
g1vZ1b3yqBrh/76IEPcgc9VlmTuPaS32Arf9HBlungy8zYYW2+wkn/6xXjrTURzzisKZE2OgugII
WEg9zSHw/bCWuOgsGnWull5ECIzS5z6PXmO4KKqMRYv/MO8WQQYkUVNsssSOENjshOkYZn8itESr
+hCEzcrpMx8uH4POx8dZfJ9RHmI9rpiFeEIEQHiIlOdUqFcGWVBKL196zmPexZ0sV0yjF7wCUZvQ
Tjru7wYEy+xhoCcQpsGVXIHLKPttJCQrBYbLcPTx/RYZvzb0QVXPre26/uVJP3X5f8+JPw4wP8C7
V4tLIF2Jx6vpRbNX4emmVmgLsuzm48rSWXuVRZ4QDZ0lyBkrRxjLmyxJbjtVcVa267z6vloOixxL
EIRmKnrGGId850mYsOoFF7HCFbXfY3LVWGCu2l3j52vdm5VxF4cvjUi9mQSLU8MrbZPOZZUJ2Mcm
YN0Bdw3Pk7+qhDGvuYtXhdI3e+eAF1oGxybDoAu3o+KsWTeViuB2UiPQeu8BTONBaMuVTqlLT7nw
DWOHB7WZVq7Qn5xirBx6tdxvyODFZWhUBGnqu5yliVifbrgsGxU+0Zu6gEkDy0bWd9rUr+l2zTF+
oWnwn+34buTFdtTbeNSjjJFb6VilTnksHQ+gi51Fh+DvXBUpAQ7Va3e61Rde7MW5Hp2lHYsr0LKH
rL1FW4+K4zEOhIdOUF0l8bdKMB1H2bflsrPlrnWGFCHp1N9HaIGuLPVPI9+7SVhs3KAvU8Pv58iw
MaEwJts5jQBKGLiz2HADF5NQBT6NtbAy8mXWzYdH5W3G8vL5l0WhSspV/F8IGQXoqacJUJEbbEMA
HZq4h8KFucVao+HTd3034iK1NKPWlxqVmVer33p/Y2W1ba75dX5Sa/v4WosDNeaGEUcVGwoX6ME0
t9VwpXlksv6xjR/zPHD7MHT6sXfLSdpZerzj1nMbUO4IQ/G5V6erVlw7bd/YNxeb/N8Xf4Pyv4vO
bdug1K0QV1IB+Aw9VWk8xbn43WoVxxgIMYh6CBiCj9mmMJv9ZGlbIZ4etSg8zuRYP6Q/H/d3wuQj
a6psEl+EmmkeLHQvYukO1VPbz77XwPv1F8TKABGGFfJbMDFjllCPlGAVMkbk+vKPAfyFNeyKXDhk
iIDq5QGuqFP6xhbKpp0Hz0Ch7FjfRyRl+hjvBOU5DBXQox7SOMjjmyUDjO2TJ91q9UsgYqM9+7u1
tt7Lc3XkQIHgcWWlrqybZcEnrRI4ni3rJsLNVnJFRzdxrUBXtny0NsaNOEH0cipbvjLXduen0fnd
h1uEKGQDq0pp+HDRQahcxfWPoTNuodH/4/6ytkEWhMT/hMR34y1iUzyFseh5jEddoXUC4RhVNx3d
Xtx0a5fePW5gFczWHWvJ7sonxUnd8H4VOnFZTPmwhd6kyt8tV2ilsTLOEVL+2TsII8l2BBUebWrb
v+5wN0Yg3KaITYHQXitVz7vzq50yL4V3Q8PuiQNk0Nm9WIn7knVdl3+TcXLqMN8aqNqb6CL5gvbr
/3OFLRIO0JWdqYZvbww8eNzUZ2Vv4UV1NR9D3d/ilnlG0sb9ethP2qAfJ3qRb4iN5WmBwecOQFPG
fXRIsR3ShnzbtD8t414GeS7XtF387KD4yY1ETXow/g5D4Ra9d603oGmEF1S7b8dicEUeWPPOXz/i
JZRovii8W5HLmI2qqlgYfJDKbbWtiGD2JndmPbQWV/QnpEr3a7OyOuQigjdJj6Z1zqz4ar2hj3Aj
GB0Q+VMcP45C4kygfL1A3HVJaA/C3yRM9tzzV177swvju9deMuhHq6/iuOG1xxF5RZXGs3crSrPo
5E0ro36PpgJ6D65o3I/Bn5QTtEt9d0iPU3PnC6BCgzU0+dtxvNwZFjhBbDvAZF4YnvqDF1a+whNJ
w1UI7bLzB0foffik5VXTbo2g3Qri92C0riLI3XlowMfJd/JwF1bityTMHqYJ6o0UeKdE6JyuU50B
WPaA6W84olEPHBoHGwQljlqOnuBhKEFZ5oi26LdN5v30FWBL4qg+aNFk2FZZnxotX5n0z8L8+zeU
P+79QRfjJJ7DTtvou5BOgxWL97G++/rTftJ9YQ7fTeQixlKhoPky5z3Jwats8S9CFoETSHZ+BsyE
uMUmwDJk3FL7I85T8UMfIT2Z+/+i7rnwfPgn3CNMDk4OEChwkcX+b6x8irSJykhcmNu0oCs1xr91
EwnrsvP+TIVyF5ohggbxNizIxFNyw1rbdpHytxK9rVn+rGph28jAc3x126E9CXgVZOwTPsSuKPzV
TX6iHQWk7OO6cQIQVZO6z9EsQLzAnkLkwwMO0emboLJacK9NtPh3NaD9AOa1HLayOf0ycwMGV8Bv
bu0xF5ALMr91Rgibr92HqeXU+LnUuYuEs9NN6SngZlsosHWSX5rau36MYqx6XciyrTTeybO8rRip
r7ml3sVzgl126TZR461ap1uRDENK+pMYiTd1V+6m4acAr00eH2VUmMd8L8WFU6nfE+k5yH+JUYMe
J+iM1M92ldpxILd/aBBcy0WEqMtIAbc/FJFlK5m1iWM8Eh5FS9pSxnUDP7qqlRgRb5kuwZRorwNw
OyvyrtKxxgA9vdEkUHCK72POOGIN1IvaIYdFpeDB4tTl+M1qo5eSdN2PJVbIdRre9Vkt8BXgFVXF
ncBUmvyl1nbmJwcR4FhOrEwDWxAGO49gixWbtqhfWqE5BYP02GkZRUpzmwNFbWUDqN0xVuDF+N8i
tBFH0TjgBN87ndj8qfzXr/fD5a5TTB0SmQQMZ/57sQatuCe3StpqdsvS83ib+78MT1g56dYGWZwi
SFyKWpc11bkvG7ujD5sVPZQm2fn6XT7Jnz6+zOLokKs87SaDcfyn7BqdPPxiTuSJxd3sbzZBHreL
TbeRtzDE8DMZ9+n3lQeYZ+tjlJ4fwICNKoHXu5DsH7AkSzWprs7it3YzXKNaod8k9yYC6pOjQQ21
8XBP75ObYrd2bK6NvLhI9nGXC1BQ30wQHFHquWfUUEkwWkNlKiZPWHnTORpfvCl3ZZSYELS8kNT2
M8JoVTBevek3ijtb1QqbYq8ch132uEbgmh9+ORh4aZMSskEdeQmYMgbEQU2a5meaiI6fAOxexbpc
Jr1U//4dYgmQ0oI4VAqvYB9sskP/0tzLuTM3v9qtdz88RVf6VXQkyK2m/GvjLkqf4ZQnQ9jwasZ9
RBdhOBR3s+osrE4Xb7P8IbhqbsarNQW4T5Ksj6+7OGyx364bw6zmz4e12u34x4OG590p4HpU+hZr
mLDPAsD72V0cunUpqXRKmN22PQ8hYAHxLgnXephrgyy2APZB2eSxKs9D9VAHGMNVQNzXPKlWluJb
eendDaUV6kIIZL6XlwsE6xMePSs7a/7iXyz2t9r9uxGmqkSPTHxbEfpR2Ud30MEc05aA6q05XX0C
cJiXAa4Ps5iAeAHVM30t8mo5r86K9xIllAyaEnecwrwKEvUB+UUIpOK06WV6stUoIfdZXWkiBbG4
A28sf++hBme9f5uRD8u++EvvvcnBObE8fD0nby3gj3MyZ0v/srAWFzQPfpcJCUs8Q8Eyd2jtw5+M
T9bZcHTb2rUu+au/K6/NLdwo17jO/wa7ca/iJXBT38Wu5Wru1w/0SQ/54wMtj00SzCicaWHyT/xw
+r8hZ/0pcGje7GqcHoFcOPp9/bvbKBuARNXaQXdZIf84/OJAzXU9jZUKx/Uq+Rl2f4S+dEdL3KRT
4yC4sDG1g4QGosZ97ev3/rT/iCw/9iAz6gr0PIv33eL0Gy0e6jCe65X6tJe2yl1vOuOLxG6Dzytv
QiBM2k8J61ykOR88C4Gxze3jkdRnlarFWXOxUzh9KF1aSG+oeCovPkKjFHpTNaxeoZR+DZp1FNLo
ARhQgHS1kO0bLbKbJpWcREISjjvyN7n3Aug9TFDYCU47QJb0Qg8lmVA5Kv3Iuk6/FUJutyUtwbKK
90PlFbsuT9qjxvXrUWjwBlEMAzCLrkKVzJ/qqKgQcRS+BWHyXKfxVmrDCpMp6wVcTrzre8wH88xN
x1vu6edS7LaeSWcWRa5N3tdPbPbHzqqyvdCCjc8yV1ASEN+1oGzoAc+XMvE2i9D006q7wm+cJFP/
Rh6ZqhliOIhGVtciK0Rtosi6fVgogI4MSjNxfzKxqe263hWGm2IwUkRh5H2Slfh9Bvep5JGKdgJZ
ff8ohdaNPoZnpLgke/bVqofxUIn1qxQO2kbuoglmvSbamaI/JVUQOaaC6SdMy9/9cGqa7FWV8r2v
ln+yUsIeJsv2QaF6jmkl8QOiRLmbgQPcVuX0Io/dqdQMPJSb9he0Q2WDilO38eN+2vkll2gBZITd
J1mKRmF/lFRIQ2rb7UTPfNURV7IbFV3Pon7IgV3pFsfkBNMfGWaEvDXbAJIlFGG4+XrFf7LT8aEA
ikGTVAcN9naSvlvxg9pE8YCGOm1+X+fWZMsvpTPBJGIV3Vk7zUm3xRMOIHfrfsZvItkfw97HsRcn
2ljRkGKltWfdpPaAvlXa6j97v7kNFOUc4x5aaenOKlthi/HN77gfNxysXVOfPDn+JWbxocyhxrUS
BAL0HeQpYIZe+kaaI7ozpedIqQ5dRpsnu0mnwTbGci/QAC2Qd6on4UYK4p0MI6dq0BQx4n2LxsMw
DQfclV91bzp1svcriqWXXMYkMO9hZljlVhbUzei1N/pgfPfS/rrUWh1CUnIXgdHLu9qBis8fD2RJ
bZ5g5j/Dr3gW/fBBVNvXHvHjSBxPptkYWIwhhx+u5SKXJzix8x35YJGLeLoXU7vpcBbXf4+AWMWg
s79eM2sjLD4b06SXmQW9QQh+acKPKVm96FymOh/fYf7/d4syHBVriKtBRE5hZrb5vjuhu1fu5puG
aRvH/NTHMCZkjL133tqOWBt8cRgHpRJmSsvrqTtti3m0ODiS8IygvDvCg64Al1jXzZ9kt3YL+AxJ
8mErLt66zMN8kAe2Ynad32Zb7/B7cJIzkGlnfe99kiFLKDLPpxyynabxdvi8m2IBhdA2lXDDwkpz
ozvhEV6S/5hdjVuJJNk8I4X59aqZj87lZn8/4CIlD7jkSHD72nNan+PqNYuwm0ka9Wr0tA2COaH+
q/D3Xw/5CYD640su9gJVlFJudW0Obrn9E/LgznMUe9oCgDvhoEypcWcn9vhD/TFtum8eumqrFJxP
v+r7917uFr9PDK/iGdRd9gAPZDc3Ifvr2ZfgvxjtcvF+fOPFGkIGJS2zjtFmwA0qJI4lOcJGpdOt
ODmfFlbmt7WywNqXXWyYPokHfwgUvNwkwa7EozcejFiD+omp9vRTryPcG+OVTO3zaUVziWKExjJe
GhlZUZXF+JayWfrvNY4EavizwvZUxxfYl4N7ZRRt6JuOWPZ7ZboNyjXREfOyQsBMg7mSMDfR5j8f
Y1Q51OjOZFZ7bovgJOKmlicFWaCXI7jR5N+6Tktf/AK7M6+JXkjIbHlI7noNJF1OjmDKiCemGTSQ
yMjJQ3T12hDDazHTj/2YvvSC1ePNFf8BN7SXGo5/rGA8LXImGR1RJd125AuZ+KMtrW2o31sIIUdx
7wZojobKzmvCfZ4/9ShMcL4eM1N8TPv0ECjZNkkPmapvS4v1oSM2oZHCmuJOTmEL43izN0cMgUXF
TXV+G/3VIlf2miwjf0uvyOy3A7RKE85Erck/qf1KTp6DcEzqyZbyP/Ko7OVsl8dPLXC9NoBzaQD9
H17NcfjhC/61ZpEranhVo7RkFyWakQM/gS+8sRRlRYHg8pTi++hoqMB4QtFr2VZtE63xBASU8Nil
4K1RD0tWsX+fZejvx1jEtCjOABhGjKHuzGN5RKgT5ZvJyU/Nbq1D8nnAfvc+i1jW9m02JlgF06zF
RtAcbXrae2Mz30VkV3OijeWuCQGvjrmIXVbvoWHhM2Y+2u2G/Gp2kdEPMZK6bkmZyo2OwsPXMfvT
APbuNRfbCrNTP27LoKOWWnNRoXKdzGoc7e7rYT7Ne7lbodijcgJeKOyUmTYVRoE5spHXbmSRP/q1
d4CtOE6+I9CaDEn2TPnJCE+1dAr0AXRDsjEoWqWRfJDNZw09q05ZA4ddrlo2DWVAUwFMChZ/cQGN
NYtbrQ95RqSC3zYd4AN/pe2/MsQSPGyUTSVLo5gAHt5TGkc9TVsLzvrlBf7Daywx6F5epT2qZwnM
kv9H2pVtR6pj2V+pdd+pBgkk6FVVD8TkCDxP6cwXlu10MgsQM1/fG3dV3bDSBN2up7uunZbQcI6k
c/bZG8wYoZ7/aMDavI7yCkRmaYhi6WYQh8KJsqs0SeSNQVDsDDbT2NUDCQYH4YPACqyUm7EHPhuC
K0imyPA+KkoBTKu443X2XCPZEVAgBSK/3hj+IFCRbYMi/SoXEPXMyL20iDf23VmUX2WWflUG2uMA
7cdtHr4mQf4g9QddRxkuXkaXuSNucq5nq5RA0wXEWaFuvpgpXyONtI7LYF23ye1o8W3UvviAyAeO
vBijWzMHjKu/IP0drZpzO+5dFHKtSgeEAD3IxoAryBzdjfv7IpmKj1DrlPLNCLnvot5VCOAP9Tcz
Q715aK+nuJOBCjWwuK3MpnJrUe18mj5kiKqncbLqgBFkVf9DF3Rt22JbxcZlV9gXIdjeCbsKkcDS
hwuS5XDdDSSJhugAWAn4FCSExJuhNla9CSKMWPcvytC6yDv7AqcakgdifCksObigzAx/lAWpDkDS
jZeZL8kqSZFU5TqqpmXbxKhAL3cTWb6ozC2Ji4lMH7V9L5FzDf0jQMl6t+38Z7/o1kYFygchb0r8
LAbK3gouyPAYIjSadlfCT6HnN5xxwHChqreCBO1aH72hziDR/o0NDIieOw082ShKmP4ElQRY2hS0
eSjew71fgB3AliZqVsGlUhg3ETcf9CY5Cyt5FmtPHY/2Jas3rX9Ochtw8IrfnnYeSxakuH28wlFZ
HWJ3cwg3hmBCRnnhgglNEa6Pt+WPBqR4+3BoAqYLkt7KArEJJK/AtZUhpSi6K7A17uJ0CXq/NKbp
90fvASMP+iwL4RVqHC2dcceLBSjm747944gUx87TtCGBQAcoClpl8m0oyNZKFtz6FBI7NW3KVdQO
Y9CmTiW9QWRvyLhnwVkXh96gfQ9gR6d3wacDskATjTp/E+RRSniOgWuRlRZcdWyUgJJbblVHOzb4
/2E3SiyUSDBj4hmT3objdQGonBTjivAFBPc0L7/N29FYlGPHCMe+FCY6AbvtlhuZl8LtVsaznyze
mRa6ej86jjYaKK9kkJo0vQUE+qpAAE2CkMFPzyv9PmleAtIgNmO6PsgRItqtxupRj36AIduNw/66
goP/jxaRKfmpOEV1OO+wKzvtWkDYJUCoOWLpf7aGKn95WRt2WetTSWxunvlJBgpt6H6Brf30YEAj
9/s62qgYBisSN4mDZO1HK45SO9C0SAejWYiavQD5A/mzze+BBcJrkI3fTIIaaPhclCwCEtzvjPRZ
qwC/tQ+NdWgG+GWQjkv9VxTzdQsSPxArgc0kJb1riQcN9N8MVUAIeyLwjJeMzSvcgRIjddNwim/a
qMkZX8TA3Ch/g9L2MzXCK0h9r2QeXzCzZ2DTza7sGiFcBmbKNv5Rgsw96CBk4sSuL7lbGS85sKxG
0t9nAcioHahCW60817onEhVuHctHlmcBJDvMN4HYMAcTr5jyN4GPZA7FhsnbGOKKMTnnQ3POO8MF
xcKumI4Lqxvc3KluU8AcxjxHI1BHcNM+OA+rb30AeBl71MhzBxlig61TmFpiARtIIETD7kL56pe3
A2B7TD5pyfdEF0BPPNkW300AlAL7uQ7uhglBwcUZ6y4L6zUL8nve6yuL9as2yld6AYzEmDAg7wDx
rLVyK2iyC4JvLTurEAyOxsSt8hs9eCr1/ok0+j2rEBcF0TapxUVq4ObADyYQfBZLwAovNw2YArPo
zQDNqT2ch9FVYL7ZqI4AxDkU9aox8y0Jcq9K+qvYTy9LgGyr+NW0wdWZku3YBL+gIvQDE3aeBcOu
cnCziLQNUHrA4yX7AsgbW49uYllGqwhvW9xMPUOEt772munbRMMhUSI/BTWMESd4iFCsn7WXDbEe
GKi4XF6llzRm6whUUETv174j3D73XRY9csA/i6TaJwjjr1men9esvg0D/S6A4EoL6j0tuWuyZ849
PAZQyHXXEWQJzbhYD2l8K8yu22QIjDeAGwT8tWL+ozC6C9B7g0EtRImjRPgQfDz3oNS5o+SJNQJV
+nTBdfzuyD4GKRX/bxoS6PMAQUqUkK+CYCeQbmHZy8AX02HTfeKjd556QkEcskAojFOzUgzETdKo
a/2Wa7A8/zYFph+ykG7PatcGyAe6qnZ1FZML7jsbOvyzoPG/Xvv/Dt7y6//tqfrH3/D/r3kxyCgI
a+V//3ERvUpozf2q/zb92b//2cc/+sdV8Sbuavn2Vl88F+q//PCHaP+f/a+f6+cP/7MRdVQPN82b
HG7fqiat3zvBl07/8v/6y7+8vbdyPxRvf//jNYcI8dRaEOXij3/+av/z73+84zr+67j9f/7y8jnD
322jNCoi8Vz99jdvz1X99z8Mwv46FUsbuoEEBDN1bJHu7f03BvsrKvgpSt4mujSu4/4mclmHU59/
RXkuWN1BlgYSU1Dl/fGXKm+mX5l/ZYbFke5DRBbVMvjjP/71bR9W6c9V+4tosus8EnX19z8+3k80
EOxx7BfbUm9ykhkStubsbRY5Tz3LK+RXzCZwCcuKt9Mnzsfz5s8+MIbj26KfVIkeJGV7nmd3YfoU
WM+n2/1oW3+2O1nC0eWgd7qANX1oe5pmgtEwrLciTfZ9an9nMcB8pzuZmyDlzM8c0gZhw6Jz7iNe
VjotmAqnEn6zHhZiUHPDmJ7HR8Ow0qgqSlpwj7LhOm3JnR9xyLtb5gMEZJbSMR/vvP+eK1V1CzJt
UE5ofMzVyFZW+9RkOMJkhIjQm4WCo9Nz9fE98mcnyu0TuuM2mEOI7SXC3galAxkzhCybZxMVahCv
Bhf63emOZnaUqXhTiJo0QrNqCDkg670dk1K6doGs8ddanxbqaEFA6lcx1A7aXseRIo9Cu1qndvV6
uvGZ/aQSQsUNJZDTwGFlNfIwmChcKMqNmYiF0sS55hV7BleyATUKH2JfvLxKybDvTedGK5Z4A+aa
V0y5qrhvxo3FPDPvLqtK27Ua2BBKp9ienp13tpo/T7E/t5Bi09A370CRFzBPByt3A7gxzAJlymBm
Ke97Y9c+dvtogWlubrcqlh3rJenEKJgXCmZMHIxPdlRfhb5/W4XkbqgoKs9s+TUjV8ueIKwNAYPC
B6kkSlrWgWxewdR6SwSGWRfBwgNtxsjfJSOPNm41tk5JE3SS55kntAxMeZ1xbnQGKLssCoZC0Gac
XqcZn0UVS6+quEubbhoOjS03zVsQWtrmCPZDcTFW+q/TvcyYuVqWZ0Qi6cDaa3k13i/uENgQ2EFC
4GuNK1aOc7UOJaioPAbve+hjUqwsTesWWp8xFDr9/GgpUHpmR2GMT5/IfqHm6FKauwX4ok5//Nz8
K2bupL6kehHhylu/CoZyNFxhx/Cp4t32dAdz368YOpgROyIG+BGRm+EZaQGUN/uuAAA7YAsh5s/H
AArAj1NEfRuFIpmeeT1Q8OYdbRyc4b9GkI+eHsLn1gCk7Mf2B6OAbk3gm54dSLeJbgq8pVoQIdsZ
oi/ApJ3u5fOJoqrNgSuvDIvAMT2rSlZGti/RemQt8N/MTNFvZhZ0UFYvMAQq8a52UwPPshfZvZz+
9LnWlVN06MohqY2ceqwCG9oZK23w09724uF083MzM3V7ZAKQ+mijEBqJnh+l11CfvZyEF1x/ERA5
1/7086P2ZSbjPqWYnKhNwcIK/Sn7OdHIgi+da12xsFEPZZPS2PQcCOomqOs38ktLal/bm2qpO9Sy
zKouBuJ1sXZJR/tnltaJWwOYugW5W7zKLbqwhWas4J0P72iWdAkOWYm4IMRLgU8VGjQv6LsZNDxy
yyVWwbnZUmw5MuMoDgljXjQMCCcMfAsOuQObKCxOb6Zp2n+/F9Df6P/7GIp24TSM4Hnkh4SFCysx
8+WqpkExpEHIwYbpRVYm9lVO062kXbgxU3Ayn/52hXTjX5ca+p45PVqD2uRNBRHiwkvzsv0p89zc
1kU9nhVN9zZqYHADApGIciWRXbrqKgMkw8bYlNZC/zN2TpTDegAZYh9Apc4rtRIhYXCxIlda3tBo
uLJZ/+v0IOfmUXEmmRYXATEqyxOx6YrpxtEgl+csxdFntjFRnElS+aOPMjvphYHBbzQoul33VET7
3qh9EA1FEfRTc1NbmLG5wUw/P1qwomnHnhs9h1gnRJVzduaDC0JUi6nP6Qj6ZDe/K6sfta8TCEiN
Gje9ws7cOgWTjL4rAO9o2mJlgggqhTgTsKuaIxbMRyGa+PcWfAc/HfUYI8jggxl7ujAId+QvtvFc
gGV38O/G+pJWr7qNtNw3vbzqiwZiit+AXl8wMIWN4M+uycfJBAF/QnyhDZ7ZShTPD4BQZo/JCEy0
nv8sa/CtR5WXpu0+F9Vrb4/gXyL2fdGG+5zXWwQPdslIH21tKQA+t5UUX2XWjZb7Zml4dijXgD8+
ge52HwixIyTaadmSUPuMx3ovNzia8VYH932TCMvD3vEEypahE3H/JVtTld3SeKSi0TheLmBqLdqf
Pkjta3H7tcYVb6ElAtUcWW14PggaQIHmDh0SsdoSJuv9BvzJ3v8NqB5lFALcZeaB1Cu/AqdluMtj
AqHImDFoIGugUK2gx+ZrtLx3cqgvDxWy/iDhr/1dltgcco1NurZbHQpGaVwNZxTSHm4uJf3ZgTFm
PUIXfpOaoX4nbEN/HMOsfmGGVtBVR3T50AongAICN56iOPG91InNb5VT6DvQmBtXGtIV22SooKDq
hKl+78cTRqwXNvTVTk/vzO57h6odbYvaqhwmyVAgOK7Ri65pEaWVmZ0+jUFEr1MT6MZMb8Klc3Ou
O2WzozJNR1DRqT2C9yYOZSC6qJGuGs33oEvvpZq4OT2u2UNOuW5DoNvpnKognm8lzmUAAc4N6xt6
aVSpvm+DEuWetLLKtW7KesXztmcr3YLQ3YKHm3HZaqUQNKaMrvJz3Ssogk6M6m9BHvykEVgiTw9w
rgPlTCDS7LglbcurKoDxGn0FxkqQi377UutqVd+Y8BGbUoeCns6aVdpENWjXAGIH+WSw6IpnLgK6
atp9LdIqTgpvCIdHrdfEttfYr7FFIQPFubowUTOOT5+24tEOL7oxs+3eJJ4c42uUEb4IBvTT6Wma
2c5TDP24bUdSESLG1XkahUgHJdaj1IptLlpgCwfyFJfN5nRHc4NQV7sqWuRHw9aTdg94C13LYAk7
/hEJ++/z8D0tezQ/lqFXNQQIBy+3weU+PBdVgOOPrRL62ETxRnaT6Hm5MI7pez/xtlNq4XjC2tws
YgnVLg+iiZ5D/CsR56+Q4llyZ3ODIR/bD4tUF9C5oB7gGj5EsQQqbPssdzaFI8YdMHXtOmqRXnaA
rXb9mg1LO2FuLyuOLWMsrawsLb1xvKzZRprjfQ4dDQNLdXoHzM2c4s9QZcWHNotKzylvGL8eQTNj
xQswl8ngfl8VsB1+nLVBz6WdmznxaqvYOa31rSim7PIYeXXSvNKx+MG05OX0OD7fySCK/thXmzEt
KvoQz2SjOA+7erplLo3D/HwVwIvwsfEhHgsSgyPWSxy4LcKicB+2JrmwSm08C6DPu6KxIdZllUB4
uQIsy/LjRz8x5LqWbXLjW6BTiFvUBEYMCV/8rHPLGHxvrJPDYxuXYh9YUt9LP2/WTpPVG1ScQQPH
rFHdaHVI06P2b0V5ErvAu6arkGkoIyv0PcQmL7uqpvuo1L9nXP8RF4O+5aZ/PhqgcAJYWj/Lyh4C
o8W4ypzysctAc2fQInBN0xdbRAM7QI3Z12JR5DcqW6CXwehhdR64WEmw4V1d3yOIKh8zw6nO+z6E
0lYtst3pJf9860IX+uOqQNsiaoIAWxfCAru0g/whLojVEvvhXOvTz4/81xCUow05VeLRBsRXpX+I
AufCjsTj6Y+f2VL2tI+Pmm+qjJZ+V5eebO9KyBXXnANAHrhOvWDYMwahaitmTpshcRgMXtk3ZBUO
/k8S6kuBHQUN/S/vThxl7rtc78KuCCxPTxMUGggbgr25ZgMJo5XFeRPqoK7ipXMbMj24rrVC2wZQ
U1rrSDg92D0qMavEWGKTmZtKxTn7Mmb5aPm6Zw5pCeMAYl8H1p4yfg82rwVfNrcdFEfs93JEUF4a
Xmw/JLYJeaTHwF+ym8+PF/IuMXa0GSa4lTGkmeFV6ZkBYEaZk5UpCBjBLrX2Icuau6Q4O73vZsbB
FZ8cWGMEDTADRtOwX4VMXo2wPshRLAn+zPh8rvhhkYowk3JEvqGDjnEX59/q2rlwoOekFWHh5kP1
BjmYBac/M2+qrAJra1EEYWa+R2MYssi9Buw2mH2K/ix3rpPScUWeuadn7vNLGeHKNivAx8SBl6Ze
qyerOMj3VcCRk+9cjvJhpzIXIrIzdusofodkhd+1Fa5kwreYG4+dWKFEZOn5Mtf69POjnRZFdd3S
sKWeAyHcohkKSHYAf0Qh27ePcvNNK9NL3xRveGduUQP8UvQVtBJJPbo0hQKYAaLSL82mKkFVppE9
iCaknp4ZPwqrPK95tiZ1B6h4Xr6UgHMtLNuMd3CUZQPuRBqVrKWn2VCb5kwcWGPdawOBPrtZL8zr
jFWp2H4rERTFe07psRhUJWNHgNt01kJbSjLMLZtySwv6OAlSmhgewzXUHah5gVTYEiKTzrSuFlg4
BdivA1rqnuVqLipXqwvEA9NtdmN9K3+g6t1PNk6FeMXKeKk9tjfX2Xm5J1vIF58JJOTyW9GswQwY
3YkH/Ec+RN1Wd5ckLmem1lYcCuBIZpLaNfVSk6d3KF2PL3LToR6ymqiVOr0ZP5sACxVSyvMhjHOS
IPAaeKy1Dhajj2bd5wv777Pvn9pW959BKrtMgu5g29VZxsw1q00Ikuqb05/+6eJN7SsHk54XuR6X
/jg5cfDQJ0hKgFyGbizOUbwZhxrTgZVs+tuhLAcwoKNozUE45n7UwMBljMw/4xq170cz1tfhaEIm
nNd5tjLNUe7w2GGP3M6Ni7wOzX0uLfYLdc7JWRRWxoUGhORFJrUQ5ciZVl/VccpeGMqjQDAwPfh6
m/arJLadh87m7S4nkfMajBSyg6eHPjOzlrJqVoBxOFogD0bf7bVUg3jcL12zt6db/+xswbxayrrZ
SQs/bNPyMJSpy8BH1kX1oTKrnxjRteXU27hrf5XQCj7d3Weny9SdsoxVUTjaaJDyoBvZIbeAMc6i
B4SS90kNSLKfOwuTNrPVVZrDuO5iGyExeWh0FEQ64/WY5m+nhzDTtAq+Mroe9xZqyYMzNmCTtXWI
Q41s4btnFttU3MCQmVlrgLzgAAWO5z7ULnK93OJ9+ZW4F+ZfxVrVXUl5R9L6AA0fBzRileg2DvSB
QUMnydPpCZpZ4/fn5dHha+gaxI1IkB0y1Ac/SUPjK5IRSNR2duv1gxV4kEkvF3AHM52pNQW+DdZh
YunVIerASqcR7QqqhgnoRcrzjFuXUZEtdDSzMpZyo8z7IQLVk6wPI4mveVhfVIOzLYzq5+lJmxZY
DSJMhqEsfFsGTVPVsPJIa4p1niWglBDmdSnyAzWjF4dFyTpx2v3p3mZmTS1gsQoStii3ayEfRm8G
xh+KPi/OGpn24GMefphtHy74l7lpm+4rR5uhryuHZDX4nOu0BYERzHIlaU9dK3QWcuIz9mhNPR/1
YOhlhBg7Zo4NobgEc054y6zRvj09U3OtTz8/aj0OY02Mo1MeZBN+53Gy512wdGebmRsVPdgWxiDa
UU8PYceRvIpRimeMxN4aXbSUnJzrQvl8A5V5ekwSvmfFY6iB3xFEbKX/tbU1lZMpTytHt9u8PJik
yHZhrmebKo7BLDfweOHGOXM8mcrx1DlxOWYpTw5GlUyFlEPOblubg+4QR/GmMdKgBlFOJVakhzin
OxqFs9Dz3MwpJ5WZssTndICKeEOeASx48KWEGQYLu3aueeWq27URwUnYZYfeylrQUKMKQ3d0iSQ7
cqpf2roqmEmzKt4AcWfthW7Um8BnHbReoPZ5uvXJgD9xWCqaqc/LJmxozPepsFGXeQVNUJQBoVJ1
XLC8uQ4m33VkeWnMeC+RXjxUbV9l8Oi0exW8sn9aBvN3xAeB7OmRzJg4VVzUYDZGS1sjPbDCLHca
8a3zDAo+66+1Pm2Ao2F0AskTM7XywxAjiUY4iBNMoysXVmHu2xX7lh3xA6f000NdQ7WcdfeQ2l7Y
PnPzr1i3E7G8jluZHVB3fG80MT0PDGRSaWs+V9zqrk9Pz4wdqIimoc6Nkjtxe2ikjZxCBUbmMHkq
AnthgmbOVVXkump5YQWxrR1Qotn9sIfC2RXDGL2WnZlc5H5HL5kwJCibijpcuP98mjzFWa7Cm8pR
mHbTFO2hTlDW3vgWX9VB/9OscrzO6Rb4S+usH7UDtezXmi6FWme2gop9alqIAEOJqTwAq3OVR8m9
ZEuhx5lJVDFHxpCVWq7z8pBT4CJRly5chrrusRoe05F/H9vxPIvlApJ75m7yzph4ZDBZb6IS0y7k
oS7CTVxZOxT27pzI3KTDrSHT4Ws3bRWDNKF2GiNv0Y0jHwNOn4Msvsl8fymFPTcMxe5blEXqVqPJ
Q8hjdxCo8TMt0NIBtTreG368+ZL5qNgjbWi5KR2MgrfihvA0cbtY3FoR+3W6/blRKE4gHmgQg3Yd
s8RzEIoJ+1pzjGvDYOd1221lJYMvLody0DeZ38S1iVUfBC92cTaYG6eNQMMYpcEXqilglirvlZBt
jvpiszyEprTXWqv/lED3rYb0q0uunOlAWSWGRjFZZgB9nbzRHluebc2x4+6UBusre8FEZpymChkq
UhRvigSv28q4Kdk3x/iepfenF1xhSfnflAdm6f3nR+aXaF2aalbeQqClSi7SIUtQ2zi0bDuEXfOr
pSXEe4mob0VS0Cd/ZMM3K5ZsA4qJ5NBk3D5rDKvdhhCDBLEXgEY8BKtAwLUEGZqM/jz9lTMOSYUd
+aj0CAwohR86p9lHlF02gXZPk/o81f1V0bGLcEBB6Om+5iZbuR6YwAzx3OTkkFG2y2KQsI9s18gl
Yce55qefH813DVE/sHiY2j5r5B1gqo9W2VquHPrX058/c4y/YwiP2nfsESpJTe7vJXnj/JZAEzkO
rkj/NaNS0bB2AQ6pmAofLBWXVnqfGje8+/61L1dcgh/4OJOBcth3Vgnd6rG9HAUiFamBGqgQ7PVf
60W55yeZIYggMea/hXwSkKdh/VJGICiNFxZgboEVr9AUBmJcI9P2TutcoiglBSAk8yoN2nynR/Ap
HBQmq8KNmLA0fWhGf6/7svS0jkIsIAoDcEUUcQU47aCD3MCMX5usG1FVCSj0YFeg0Ay18mZsO2sT
RWO245pZfO1xo0KTooTkdDAwp036bbRvCIhn+reFwU7T9sm7QwUklVVEfdI02h7l/sgnm0C44oBC
6k3sww68BZVtXgy9AOzWmdR8xtJcmmY607PiCHpTG0PI9WCrJynKyUTtaDcyc8DF23d2cV0Bh7oP
oYXxLRf2pCcJrQWPjfq6SWznW8YJuzNLq114tMyYta64jSB3EhJPa87M8TJN6RWAeY/CRvw5lGen
p3quC+Vt0dPBDkGjre19MDzkGSRN27uiehByCW40c7lQ4Uym1loOrwx/j1KJSz78NDUGXYl2o3eQ
KPniDUZXvEhVJHpklmU41S98a42OnztxAvmvor+E+qlXlnxc8CQzhq4KDsYoQouFkwcHXGSiM9q2
YG6qs21MyRKh5swVX1dcibAS1uYgatg3iSX3kU/9leDp11704J7+eBIhHGh0YCLw94N8kezNR96f
GNd5txR7/ny5qYpdKjIaxwZIavdgF7wLA9BuDIIUkK3rXyCGdND9st2e3rmfrwRVgUyAX8Y17RJt
j0h0ss4hbb2uUcjoGkPEN6e7+PwGAnn2j5PFoTtS9J3p75ME4m1Gld1nSXvRj7FntOGtCABxzoeF
vuYmbhrm0REedUJaOagu9ikNVw1t4G9eLfEWgE3GJA+nx/O5sYMW+mMfo7DAGcax+MBjrgSod5PV
AHKjvOsW3Of0sb/7bapmwiGAhp8Ntr03+J4iClyB2b4124XWP7cMqqa/4yRuymbE54uG7FFcBCHx
JaTC3OwrFwRKpIhBreLsszCozzJ7Yndjl8iA31WOBBUnMxaWYG6GFOvueZGzQcAdknxI73tLs0Fy
J7Nv/oidfHqVZ8aipsBDIRNHgMnwkDh3kXWX5fmeNs8ReZEg+zzdxecRW6omsgOdtAgLkugwhM2j
BY7tMhNnpsGw4LxxbUYGEO/UZ5AS+krRpgXmo2mwR+YBdogh6iKp7VP/UOcXgQm298WNNbMoKvrO
cTRaDJ0eHrLy5wgqPaN5gUDCwq6dMTp76vToy4uUtmPYyehQQNMghlqU1FdaxNy80BZ6mHFTKv7O
p4bsmg7XBAJgqusE/EGn1nPThS9jTq7BkGm4iVNcn176ubmiH4fDW+Ahofzl743hrgSr7JjuQ+32
a20rx3iH6MxoGYO/5/2dow9QavsZGS+n256zCsXCg6aIEq0ONDyRfoFv1DXTFwnC3cypXM7J5nQn
c5OjWLcwRc65nG4H1RMwcG6WVOdpz+9Otz7j/1S8m5OWeueY8BOjT3Z6bG0hMbnwDJv5cBXqBhKv
PLem06etBJChUOazDXLTQt1s4d40s0e5Yr+JEUEd1OQ2VOvOK2B2qSjXCDm5DujXzUxbS7Bunp6l
mYXmyqGd5kZrgVIBNxAdgg5x4wYdlhn6AGYBaksokp3uZm4xppk8MuthZFBcIuCULXRxOUB/3Y6X
uPRmPAZXjumoq8fIR0XdHlATsopJfB9XyBdrNNhD6nrhlJhbccWOY5/aRWng+/2ohxoNKhggnRtB
eu5r06OYcmSaqR6y6V1PyW1Wy4Olp7vTTc99uWLJPAHnEdASeBwG7Af0GYDyGcoYJHTQzjvdw9za
KmZslh2PS8QkD2AeJ1u9ic0LZHDlQrZiZnlVui+jAVyaj9Lfm422s2ADjXmdp92m0Y2FtZ3rYTLC
o71Zp1nij6bu7wNwcRL57CT1OiGX2Ein52fGmJlizHEUWZaATMq+ljHEPORrktZXRkYvqIaaTL/7
ltAlkrS5oUw/PxqKFUBRdACSYl/07EC0YddlwW3bOzdWpW9Pj2ZmPzHFkk19nC76uFZmI1npIBce
UUZpY11ONz+zmd5VUo5GUDilPZqoSznYHWk3NfOjTWkhUny69bn5UcwY0i55ivrY9CD0APmHHAny
bcDYz8HujfPYIl98N6oRY60QXZNKHyaB6ndQJw6j/MbMyNqZlSHODciwdJv//4jAb6YmC0WmBVhj
B5Q4ZBA7DWTZYOfgOCkgKLyT9pKW3GfLMnWjeBHd6ZDk7DvuOT6kFe3gNtWhvHR6CJ/tqKltxX/E
EgLAKObgXp9U61wIKAzlZGNQ7nzBBaIDNQ1IsjEEnR8w25Gf33QRfSgRaXTTKltwUZ8Z+NS+4kBC
zYy7bNSgGhhmLmnai5DJXT/469ZqLwvc+szh7fRUzSyDmgiEcEk8kByUIwbJNLeTiEKB8nAhRPmZ
cUzDUJwHcE+FwTqHeRLI76woHse+RnmmNMAqri3Z98xiq0IRGkhBRk2gtHvUrUfEZp/6xnoeK9Dv
nJ6hufanmTvyH5Ax7oIGdINeVJ+PFqi7zGpttuPZ6dbnpkjxH2GVBQWE0piX8p8shhRsAx22PnC5
Xy7cBOa+n3z8/iSxc6a3+H5uyGdCfPrdyMvonungdz09hrkeFFMem46KscUK5KEPTV8kKtYoVibr
3kdw43QXn10qp52kWLTp6NU4xhgE+EkH23C1tHQlyXCNNdckztene5kZiJryk30RDCYrivNIG4yd
ZD7d0cCmO4eBTPV0F4rAyr+qnSAk9XE5AlrXWmNa6bkfosKI912+HUWZFZsqE+F3POy674NelRcp
yF7LjYM4Kgq5kHko3M6OIBnm9HTpUz4fLlff9BmP25xoYgBW34L43iQ+cXttQwGq2vuQz0l3S0/w
T5MnDFyriiMYmsRPkwg9IcDtPKXfk8PoryHftale6S8GCbYA5Pzr4GVhjj93n6B2/TjHhozLMA/Q
nX3Br4LLHhIDa9zkA7d1X+PLYU22AWZ+RTfhWf/jdJ+f+1FITX7ssqkGsEvk+QD2suLOCtr7fqge
Tjf9Lg6qRvWm2VN8BKpqkp6AW8wrN8ktWwEAuMKTYSWgOQSSpY2+lqsl3u7P7Yy/q/IcOTthENTr
d9ngkV67rAt+PSBi4tf1E7OLTVcj9XN6THNbT3EZicwH5jvJ4NEyuDLL4qFt5V1L9aVKCUWv/U8z
U67Ila/bhi+q/FwKOm5GHlhAbUC8fFxBgwElKRaKlqbIQ59wtxslxO47UD3ty8J0LlBTCFCw3zmu
z+1y6ycg7eZj6ARrjTfltU67zMu7Qnd1BvVHv+QVCmGRfT8v2rJaCuV+vodtlZ1BOG0PaQlbntfQ
FYIYG4NwGmQZGu3JIijfBcOGAC2V3dU8dE2ZsXzhavP5gQSpzo8budDzcYS2b+9l7KnIf5R1g+sy
PUSx3JxeekU99s+lUawzwfHmlJZIz6Ust7FFr2gPvuWSnI20W/OKuI7tXLSY7SSE/g29qIPRHQj5
H86ubDlOXYt+EVUg5lfGHt1tO07svFCOEyNmBBIgvv6udt2HhNNtqlx5uLdyUtBIW1t7WHutyO3m
uBvfuCvjAvcwgA9gXhPQPjeh1vv5b7tulqCX+ffjs9zNnIFn5SEdNCDL0ErcTrphHPJKWRuavDHu
6iyb+aCsLdRCacuD6uYtvxuTHIC/DEwWW/SYizyoXfPScxh1fqfkVGzGORUjpHAY+V4M6Xy0S43s
RmUQ71/5ZntZ1SowX2sPuFb2ndyPBvNa53kC6fXnD78K04PvWha2RjBZ9JColnsxCP6CIAGCpywz
7KNO+HCHC2iKbNUuMK/e05jRwg5Y29EvjBMgalgyx9AEFMocGpYHsxaan4GWO0bprgxFg+bF5x/4
AQL7r3N2PmhZ//KYFW8VyBS59QG6C8XPGnVO23NdAbUum4H8XUcnqRJaEtImG6Ih6dTIcOc6BqJM
/56YbNoZ+ow51qYE3k+qCkWdrBQ9pkaEbv7gos1LD9Tv5j51Hf2+gRDac211xo62g9b71OVyZa0+
HMt/P8ReInQnp3daCn3OvXpfPcxZkLyXL8YTeWGNl3hG5kEjCGIxDvfQ8VuJQG5cmkvKz55aIjEy
vLLW84hPpwR8/J9vy60nLw6yq89ZAxTOtJ8cG42Ke7NciS1uPXhxF4+6SnNONfxkE2PI9FdWlV/K
+exl3s2mcQT1Jpn2aXdHit5L2F1TDf5AXqdcwvOvDJ9/BLPX9nlx9cpe0pZCMGA/+saOhGUA7oZA
eWj3Xdgcqm2+yaL8aG9Z6IRr/C23Fm1xp+gD50bdGbhT7B8MXmD8P4X+Pwz6f3OxX7+sQE71r79O
TadTSx0HvOxOOvSNlOGdNmd3XCNcvf7DnSXoB3NnPYANVXFwusbwrZJYx06R7QrC8NbTl6kAlG9m
kTfFYei44UO2MGx1qN1+fgJcLMF/txkCB/8uDfgFxpZrdXNA6hrpleplJQJHG2rV+sl0npOhhZv6
Yg6+JBmCTANqK07VHFKM+JKShbUCgjGxxmlwPSqFevi/3wKGa1sqFqbMu25D1QPPDpOx4YD5svn3
56t161ZeUgzVAEhwjvU6VMZsvo6zCSkuq9V2mIZVNqZC2HNpu8lBk5rij45Rgu3a0fdck/h34FqJ
a9ZVK6nEDaNeInZqOVEIHxn1QeVsI4zyXDX5q1m7Z2c01wKdDzzuNfMg/y4peg/MpKJrDqM/BWXE
YgQekRHakRY0vhNMfuKN2yEe4u6IIiCEWz9f548S3LX3LrxPAu0E+DjE5TyQoRn90jwRMz8NG//P
4P04HO50//XpcfRoCIFRj3iPv3+vsRjeCO6WwJ6OQTHVbfLmQEb9kNUDlNdFAWm8NUDM9eMMnYl/
lzSZ2kRXpyk/pHXbvhIA+CPeCGPFWVy3Cpymf59uge4IERNcUWs9JWQHLQyfMmgYWvqKw7i+PPYS
z1OCHluDZnFxEAp4IkpD2JCY01AOJF8qliMYXOJ56MzsBmCL4jCaMhgyzLlMVci78yjOn5vXrUVa
OAqwTFhW75TFoU+PouvRRai9hGg+r8mKAd96w2Xz/wr3VFUpGk7wCaaaRxpazCDr8wiqtEnNVjbi
lh0tQgwMxqu9lYv64DjN/WxrG6WsVn79dUdqLxE8I3WHhhKIESiONIJy7PIYowe7UYQtdUJQHCor
0eT128deklj0SJ1A2Jblh4GzbWvYcQW2Uik7X7vQV6mND+axcNTRFf5842/lGe4yEqjoRKGUlR8Q
Vx+MngSzS3yAQgMMVcWQ1fI4BeW1kcbUzFcW86NG/l9fZi+BPra0a0CWUCzhAXj8wzLKwioctv3d
cCqDefNWeipMJOCv8DQ+/1PHwhN+7idh6X/x0C6BQDwRQ13ISwmvlndQ4Qzzim/qRlkpBtwwxSVq
QMpC7/MJuSGzRfPYs6HfdrZcY/y/9fTLGfvrLBVORXRH2NO+cCDsS37pOf9a+G8v/AAQObY9g6l5
zx3QKmc/q6+xdmPE/t+fbOh2bbgE4X/K/iQQS23cN4U8fm7DNw7nkoGoc3Rwi/LS3YMhELwsLZh0
9rLo/aHiaAdsvvaS5b2PfveUJ0iMLK6H0JDzuuHOdKtIGp3HQRr7tbcsbvlm5joCZ5T3IBeGMPOt
clpfVEPQqdDiHpuVsYhbC7Y480OvmqDTg/1orbKdZrNCba8/dEX7u5ZdWLJxrVp5w+kvEQND30NJ
fBgmsIJVkM1pd2PfREaS+cXaxXXjKFiL212wIp/M3pz2fQcVW1oFSbdiVTciW3sJFhjoAGKrFsmX
ESfv7uCNx+bYB0PovvffnH3zuCZ0cyuxtJbHWeTUaXu8iG4hQTiG88GOLL8OoEDuabF9TE7mrvrt
RNDli6u1bPZit1d88BI8gEMuiMhgA61phSxNNhw0iomstm0ugqqMU6uPCJl2sjK3Zp0/6sn3z038
5rouXEFJrUpVUnwu67w50oM8srbqNt3CAj20Afy1RvmNuGxJKKSRUeSFhGm4qQkdqohlCS6ylXv6
RvnKXlIKDbLRHfByTXuhd0rmdT2xfZRhsgOUHJLtDOEisEVORvajM5UpGgZhb6e0F5EqDTcwTDZG
GUuGo54Z7dZukgL/rzQvmfIYV2pSHwjVIWpVVW3gSlLiAOmg5uoGBaz6Zput5Z83yv1gPvnXL1t1
YQ69gc0YIunX23brxOlGxGVQ7HApx4XfB2CnDLVQbEE0FbbxuGaAN07uUpNFnd2ZtC7KNqD2UZ7b
83gsnshWnkBisSteyl32CIbOr5mcsXB4IhkSEyBiOO842wzf1GP+aMHinGdn05wQf9KvXftLUgNC
gMdxE3xTkhfBQOtwTFdbgTd86ZLSYJS5gpEXPJsepsiKzedio2/SnXPItmrEtmJr+sXJDT5fsRtn
ZymHZIoaSjMUC5ZmR0V77ayoo78/f/QHvuCa51nccQa6MiAtwbk0PTDV30/PyX11Z+2cuPGAx/Yp
tLBO9h3oMnw1KF5471kRBuS/4SJcMYcPE7v2CxbmAMEVAp44/ALooARDQH3Fey63ldd4p2/hwzbz
fpVRfZq8+PDyKgPNh2NSvdfzpXd4ye9zJNlZpAROuLa5N87Ckr6nuIxwsr5HCTk5dMMbadfiuRvl
CnvJ3FMVAoSgFj5V2fThFCieuWnQz1X8P4iNcJ2B5hbFgiIACAeOV13xjrdWeEnho9YCI64XtwKl
5EiEoDw6mBdnjz8ylP7oS/zJtzwAa6MHed3QDKAFgQ2AtK9Xop/e+O2G78Sb+zO/s94S18NkqOnT
cK0AeqOZZpuLS5caaTeRBr+wgwVoh3RfR41v+104Yk2yQxq3oYVCCpTewzSgaxPxNw7xkg6ItTbY
HlSBjS52k7LPesfTyv3YrKVztwzp8vd/ZQZcsQyJWHHa591LwmMynlcO7a0fvsit80QQBeSruCfe
0u9o1HgXW4IO0l22SeKfzMu8NBy8wRfB9K7vLpu1Gw+51x77lfj7A8J15dD+hwuuszFUDvpIuA1o
9sYkLDag3AnTkG+SQ3KwfRZ0oXtUoxz3VB4qQYJCvL7lESj0f6wd1A+U3bVfsXBeo81qe0iRII33
Mhzj9pTshsMcaHAiJQxo2Luh+UC2ZNtuau+19Wuf7vixOYEo5kQ2oBE9m8HKllyW/tpPWXgxxoYp
7xUsiM2CCf4rfbARTV1qgnzTbgqcrJ/Kz0R49E7zMZIQ9HvlG9usvf6jvXLl9UumuW6okdrWF4sI
DP9ZgGsSrS/fienv/JxuzMGTd/p+2mdPSeSc+sPwakRV0ERQEsHuaOEQQnQmWNuXW0CZJTXdlM8X
FTwcZ7S0lRP/1kJ65od1tp9SBO6H/lT/6X9pK4fhVgS75KlT3NlFqIeXzSf7sT4rv6qj7behjMwd
OWCXV1CAtxKDJVcdGYyxtLSLse3aQ31md2PcxPYDFvTRjmeAcExf9fKwjM2t/FoEs2T9Aiy316wO
u1pkzO8z1Z+ayf/cYG+4EGPhmyTTslZVL1ukE0hEh7r5PLWdV9M10pRbkcWS8ku1u1q1OlyjXVQ3
nqQ+uTe3bJPeVRt9z55YQN5KMzJOfeSG/FdxhHoULvP6SP/oL59/4yXtXB4K07WWjVkzyaSwZJ7s
qjmPB0jSeWrX76aBHeYaAO16mgxvnIqVt101xMvrFkva5AawLHMP6YgikZ7NhtxDqf6HrpaPqHvL
cGjsF5DQf09de5PO5JhV4AnN6OSrzRp+61qkePkJi4shad2ytqjj7ro2D7gDKGyCcoXWr3i5a0Zz
efwiPyl1hqOW63xvFOR7otmBO6lbzVBjUrgrmchlsa7t2cKlQ3qhSHVC+V7nZAPe7CPuz7Uh8ls/
f+Gjq6zggjQl3zcFAJ7d92l240k7maipfm5wV+u3WKAloronk4tqTocFYiQJ22x+EYJvO9pGFLOs
mpjDpBgDpdJ2lVJ/oaVyeeei6GJS5oCnOuf7XjhZaFQ8AXKPatEolZeL5Ej4+bfdMK0lxDpThZNO
acr3dveNJjNk3iDo1dQrlnVj25cY6wa5dCYsPJ05zzKtPSV5//xn33rw5XP+isGUOaNgncv4vpDJ
KzQgToY5r5jqDXP6D6ESaD6dBFUAaGCoz83UPvC5gqZT7VZBO4rnz3//tergZXcXJ9rSad4RveX7
rO0CKI5GAzo12oS0wfhDx5W77dbeLs61rF23BdhU7Get8/JWCyBZ4Q/pWpv2KvQTH7EEpLkmRBCJ
VYIuQNOMjV1TcJkbZaU/qBot72amkJ2eQAKBsXreKg1DRkKsIWpKNn3vOlXtQtURww/Y4PyUzMBk
f762N+6HD0f+l22MdQvd8hTkaxZpgI0sIXqbgyFDKD8mRX/KwVXmJa1YIwe6mv1dVmGxygUTiVK4
mNjitqGGFrrjD/rUktZLZl/KjIVZN8NzTEoDzUGzfE+SCeUlayPkfDaGB9a72gYBiPUE4gX1mw3E
lTeWavXEpdvdZWDJD+s2n1dM4lrrCz92yYWhsQxUzyoInh0+j3e8zumZN1D1bGYiD1RaLK4BgnvX
udF9S2zD3Xy+JR/13P/6f3PZAVPULGWQ3Op2xNLrTc1GZ8NAdJqhfNeJAgX+kejh5eT57ZwMb9qQ
OWFKk/HAgaz4qTLF3RVpUyqY0czJb8d01Hvm6LU/kXrcjJOh3xtVle6dQmnezFZiRqG3WxWKqBxc
Md7cT0KNmjQD82KDeAFYfYypdGXbHXXbkL4+a/Wm0IgygLMl7zcj+gN/DCMr9xcX/NzQLB89UZcE
AxZTpQW2ObsbqVp9nCVQKvIsUCl/0yDv9WYDAa/5qrBmiPlp1tYCw3VsuJpSem3Wj09VClXt2uJ2
ODht8zi22nROVVmF7tgqgZVWnV/YI6qabT/vagV4pJTmY2BqieNNKF6Cuqnr2ycL9L0Bhqt6n9sa
9EA0y/ia91siBgeLElcie97ZvQlRBguyCad8shBtiC8ez8V1LUtqQ7JO73asd6Cf098By1z5zeBG
mUq3rJgeuUFXvuaGK1hCpFjiVnSemn43IJwJW2d8ToR84C5/kOMFOcMGP5vN1ULQxXv/18oB6vz3
VtIGlzZ6QtN9kpiD9NOZ9TQczVy+OyCxHf3E4vU7l04K9EKuFS9gsrfPY9q030RqFBuLak7MTVsV
INB1GHDHtdH9yXgmNg76b5jlcscjMfL+hciqDx2HGW/Csue3hllCWTmq129WczmRqNeWxbsqrXez
2RZbrUlNsFQmbGXzr1+u5hLHORTSctMygVxiZkd16gYJ1DAKDJJL9uNzV3Pj9y+zg8EtJxfyJWxf
jPkjYNhHk8zPnz/6+n1qLjMB2um6CcEStmcE+rGU9vtqlAc1NVdqptcXBxiUf80HdYYa0zWm2BUz
1b5B2KgNoMel3EnG042VjWuItVvvufz9XxdkhlCADrbABWnlRlhIbsdMM2dPzPno0zJRnj5fr+tb
YS2RcdAgtMSskm6XGrp+4gOIz5y5bN++9vTLW//6iklHi8sC58uunE2Uzmu7PmkaRu0/f/qNAG2J
c6s6WbrgCQBVpNUC+w01h0etGPJNMxFc62QqvEqfhpUc85abWmRHIzqsEJKA0+WVs+3yqvWbrONe
m5QPian+mkz3YXbECpT3uhVbS6QZpOksYbQaFOjnXttQF5qUbp72gd1lWfj54l3/HnDO/rs1InUq
phVgi+Uyz2qvyBrlLGWrvGdEnylus0I9Tw1ke6Oa1d375y+9bm3mEoNWdaVp9YrDdnqqdL7quqPf
p2SlHHXr4YujKdOkhKAQhFN4B+HZmfr96gi49lGc+e+1gbDs3+VKgXgecxMP3/9EkwTzbl7l/bYD
ByV80zseg5+ZFzHv+LzfB8cIf07bbbSNjkFwPH47PVRoNWwfvLc4/hM//NkCqfiHh4dzvN168fbb
1tv+OTieH8alF97tdmEYPm02+J+X3aO/2cV3Ox/PCYL9xse/Cf2dv9kfgyh6Du4v/8z3g+cg2ATP
G+qttYauHy1zKfxkQwFVn0YYINDF5a+mlvyUILMKTCXnAXWZ9R2U5dBg+twsrps7yBH/XVwdW0eh
Gmhvea5GfNYiEzX7SlkruF0tiuJblqxW/TgQQxaWvW0qJ5oyxRugOTYCzpzMbCPpbqbTuUNcC4mF
PisexmSOMvEoMCL6+fddd+bmEjWH4VZjGCU4NKCgaZ4mW5HPraZUiAkKvslGVYs/f8+tdVz4KFWC
4X+CeB8kGEFtZu3c5r1e8383TtcSq5ZlEyW0zWERtMvOBXGKUNQ9WXF4N1ZoCUOzAMUBxdJob039
gWmnzGGBm97PYDX5fGVuVAjN5aiqmfda7gwtxrFcdpfndYDcPiwy7usVCxzZgGmj9pWmC6pGP6cd
mCNJoQWyWoNN3Vq+hf9gmWzUvkIlqimJl3SnnP74/MtunNTlqKpUtdGoCCiZLanWsTHOTaha0/iU
5QJAYoCld6oix+jzl32kGFfc4BJmBBaBThc5hDaM0nijbeKPTI3GoY50Qd5mpOyeOrfoD/OKeqwi
PMyHrA0+f/ktG1l4iUqnc8GbAmIMmGV8cbSanXsdIwPuWIhved18RYUW3mI5LTtaUDPj9mxvIerD
hl8YL/La9PHzb7hph4tKxMTnRDQ2K3YtHxsDkhJ2NW36qhQSE3rc8RIxsxokJlrZeGpSQC2DORrI
cSbISf4hGcjWeTuMsWbZyZr6yA0LWuK71KEtUwJORNQb9EOv0Z80k7UH2b+HCUxhXpOCGvrzr7/h
n5YAr36eLEtTZbvL5z5uzLn0ZztBTc1q3j9/wa1Pubz4r3jTsg3L0iee7xqStiFqAeU3UusAb1EI
XnDVru8ppmLXQEM33uYs3G3Kx0Gve6vc5YPTRCkmnd8kqkeQKSdNEVo5ZmBnjY/x5992y/wXOflU
QMiyTuAiCyk3Fm8PKtXvTZSerLFeO943vmg5yjlgsnSuW25vK7D/cS8ZrOwXcxuyGa3OuodCZ38v
7LLa5WY73VcQ+c09Z5rIPq0MuZ0as1Z9ntgF5Mi6Mh6KzjrUqF/5lWGOK4iK6yZkLAMTIeTgojFH
djQDNk+UgaOcCPQiP1/jG8fTWEYiaQoSLWkncjfJ/C7NTn1CUG+fixACmCD+M0Kj7LYamY8Yc/eJ
6LzRfVXbNWr6Wx93qVn8Zb6iyIas0wjZXVCvGcQPZ2xC2q/VPq7vLllW+otGqimZLQ0fZ02eqbsv
1G18OSTx0O5pOSUrx/zWexan0OxowgVv1F3Gyx9ZCdUQ8G64oxP1U7qVw/z0+WZdv1LJsglAsw41
vjrVd6JMOi/Vijix8oevPXuxEy6G34bRaiF1PjASqi0myE1b01ainev7TD5AiH/tc5VRJ2kKHQtU
zke1ucCa5SlR7C+Vh8hHFfyvx1uK5jRzIbI9lGCimTv7jigrOdatX75wQpheaRyIwUwYH6qf2m70
EQ8cE6ddyehvdPHIBwLgr59eXMTFbWqOOwwEdp6eD7Fb6++zXdVgOa7vuIrJ9hSClZ7JnEihysp7
b1jsklNFgJmR1Whv7DTl1YICCG0fNeO5IRg1L+f4c5O6UV8nSzkE2aqoY6OEsGOpDS2GpGlnbwCH
hd8m8whPI8t3k/aY7AaYJM6FOmwkQMeHchTTN6lUrl+69YyGiQukWCd4UIOZe1NMQ/o6qroWXmj3
t7mqkvs+07KIYa5845RTz72+LjoEFoN+n9om9TkpnLiYSy3SULMPLMNSQq5rVkBKDaXOLiFh47B8
09pZyM36TVJ3iszSSc8yqyfMc7lWl/j42zwep6l6RvCgxjlmy3zGS63xZjYleyQ86Q/V6d1NyVwt
EKKcI5uBgMq2VUAJ58aK3YRZDzXX7R9EtTI/0zvmsXHU/YznLNZUJw/tTHO2bekMgSRz36JioCmh
zkd+VNQWhqcmRriyO3Cx/w1sybIhJUifSredph2b0qfepnvWto/QkLybjDW94xtnZ9mEMntZ8ayd
6D4ZjGDQjRiTX74i1iYjb56dRTjiNEJPy9QW+5aOQYY5nkMDNiLfLdwI/O3bmZd3Vibec42yQCuz
NcrUW2fnEq/8dWQbRZ1cK4FLSKBP3yW6DpU3qIyhTNZ4VqVnUUW5+7Wb5aPL+de7MtRcdTYRsU9G
41cl9bhqaeM5Gtp2TVmbvoTExef28DHpc80gFtlGBiVZl2Sc7rspLUHDXLeVb+eExtD81DdVOosI
sTKL5jwz/zjqlETtZKexWxRwipqpfOshmLpJq1bbAPrCEKSw4cnVHOecCz45vp444uwOVGiem6QU
cT41hizSGuKEGJuyPcuBZoG0ChHk+pAHEDQszqkgc2h3hrExVR1NSEUfSFxKpzhk2VBErlPYO3Di
6V6Gtm9kWHO7RwdbPVZWJyrfZcUYOtYIVL4ROLYSoPZW3eWKlu5n0842zjwVgcjmAeod+biRJJ0i
UXEAqyaoKZZFP+0QezXnfKBGZEwli0g2vOTlnG0MPWmek7wEC45OGz+vdWPbTV0dVGNdBagtNzsX
Hi1QcTd5ejo4Hp9EeqJp2YUGc0CyN+hA405JGwkXfKafb+KNCOHjpPxlLr1uKRR0Hdk+09xTZ6tn
la/Rdtx49LJrBcXrpE4LPu5LAOt09Qkt+xVPdOvJl4LtXz9abTs0dCBGshecnkda1X49GOlKHeTW
wy+H+K+Hu0muTW3fj3tX7vu2DsSwtiA3vNtygp8DS64oNqH73GL3RZZtCq6jZph8LfBY9inK1ADj
KoPzHFXjdbTTYFQdjEfyfq0GecONLef3uUKJVSvusG+S9P4CVGty2XttWT3VVdbEqK58LQsmy7aF
Kjnp+xz902mofzCwAzQK2TBKvhb9LeEDRAHlRDp0dK+WGF3qu9YIXIWtEVpcz0KJurhkLLCU2kVj
0j2Sn6ASP8v6LofHa9u1Yu0tO1pEmHBcFqEU5t8071UD2IEbK9JdOVv2jQRPW7Y9KIavTdYbyc7S
ZIskXe2U89C7GPuy6vo89kWDmN+mRQTBcPZejopQt73iTr/nth1qD3ALcE3hBmr/6KOcnmnd8x4y
gYAgeELy7FkKZ/yJyo66n2qnKPwstxwvZymoRVoxeKkJ0S5v6FTjrOaKHcmGkI3NGED2ekcO6cyn
cw0ZsjN3tGxfwiifWr2Yor7Q07NtOCmwZVYVMENVnm1TbV6LoYMiOFddgRtQpuc6afMQk4b8Oy1B
LQSWLwMEQKhq93duYWaBIe0qzrQO6uuUKhGkxgt4xyx/KU0CfTAovEVJO0BwvlSsOs7I3GHkqpAn
zMRPsavI8s+YIOVmgybPQLjlu1JkXaiz0gXrbqLsa2kY95oidM1rcnDmNmhbIQdh412ulgQTI1U3
R9qYVJEleXFSKoEx7tSoDpYUzcvElTZWq4q+E9mTg15233NuDnFP5RaUNkcUKMChlo9qkCtzG/Rq
TiMG2QdfczEnPTfOXWr3BysB6jlR52cymVZQMv7YtOCqHFiTbUZ16jyM+Q87jRRNJCWH0pOlzpGZ
Noeywnhml1Ybjc5babJNaYptZRJwTMzz72Y0j3RiT31XZpFumcBrUVEFUCMEbW89KYjKyWMFekYP
hE4gnwDrW1xR91y5DTBXtvtsGdWbqpl1VPet4TmMUF+V2b1S2rqn1RUGQdL6e5dz9K0NhskIO/eB
a5UBeNczpJ9oAjYdRJkhKuT6VSvftKqNZ9L94an5YqXsbKctZBsqvlU1FzKvabZF0kwCy1WFTwbl
lUP2xitGNgfJRTGknS3dn7USYYRRTEFG2cmsZiNIlVY9mQMQ84YE4qfJzEhOzUlC4OQAp4syb/HA
RH2uWZsEopzwn3Pyqg/tQWn0b0ZvNA+5ar6ikAFWOwaOygF1IZw0rkay1u13tStPugWIm07GzsvU
TgOKplWwxpm7S20DiiNU8RNZC88aLBY0QjyymVOvkfVWV+Ewx3KwEWC675N0bc9Imwe7Vn42Fpng
iPgBqpevrlk+THrr9wZ/ok76vRDmb+4CwIfu/UGr7d+TCo4yU+1cn2YcT1MN4UuhxpZwgE92ktw3
DXBsNjQNNEzthl0GKH9jaW+FbHwOVSTPrFD+SgS7g7TF1jSKB2XMN6gd/xiqNvc10UUpc49VOZ9R
8nypq/nYG8qEeuqwq3VssmMUB50WKKEVKgldyJYHg53qAQLZLtCpccdS+ssxzYfJIt/a1Nj2pn1G
3Nn4taofrSHJoUYBfg2QaW8h5ux1vDmRmj0QPh8t6A21CWbXTSE32ewAQzV9YwyEM7UbJrw7Orl8
IjniChUc+F5lpDvDqu/TftooFJlaYkTlXPzmuEt8E7PKpGXUw0j2N6iEv/e59txNUPttrAIMkk4H
8x2KY2c33Qb6ozgI5ph4mNkEFKvLMQtDyElNXT/J8vnQJa6ILFf2gSr0wLCtx8qxg7qqUUuDPcGn
aWEJxr4wV6vfFa0OJFHvYKogNxsr24c05I+0SoIkcSO3SJnXaG2cQOByJuTsyO65ERMaOk5mBX2r
B7aRUrhrhNRG8xvttteOTnHRmQSY/jQozSkCP4+6mTvLkxxCYMCKm5CI8jgfIaSJDiHqZcbZMCFY
iJb/fZ1SK6iR3iAVkJvWbN6YXv5ClQ4qUq2gfmF0r+AOeMr1svdQylMgzzO9Qk+J4VwCUYSCRhqB
WQCcg2qCdDaVJ1ej4LegsUFzEyjMWduUCTDsSZMcs9aFQNU8bycQah7tGvTgJeHnpJUnRXelN6rW
91aBAVW1O56ZNMFyKM+KiuEf18WqS1Qt+SPXyc+CKfpjX2bTa1Xr2J8sVb2e5BlYAoGUGejbVEwP
iUXi3OJ+i5x0K8ATJ2AgXibZcYKDxE0yvStqebRS8jRqWuebJImli4R/tJWws8x9m1gPRjVVkTak
4DWxmqdMguCkYLPqcVZWkTNqL1qnHEWmAQg+AdhlapHVdO6BGMUcYi6iBpOrHbYzsuNRdCemzV1g
Vuk27d0gSxugeSAS5hUtRqZzgdtvdnfOrLyITjsMhvN71tLzNBsY1FZ/FZjlD1RW/nJE990V9otq
mCw0EhFTI3+CMNsOkwgkNpyp8npVnMxiUv0iN7fgnC5is5MbjtvZAy/TENsQ8vR0iQnd/3H2JcuR
6ly3T0QEQiDQFMgW2+mubJcnhKujE41Ez9P/K30nPnxJEteTOnE8gETN1tbeqxEjvTPqOJi4Frux
nD5Cs3+SUGL05UgPStX3vJTo8CX1m9HLBrPAoVIDKcwsnw5IKQB27XQoNyLoQUBZ9y2V9dsmFX+h
k4EGdNWDaJfj69qW/yWKwuEJ8ChmJ7vMmW4cLfwD9isSCL1G7p46T50VPwCJ9KBgvuhGqFurSpV+
hbaYlyaCBsBPcg+i2RAYEeEpwmqBr2REYbgQ/7I6iDVONU740dF6D4NvwkBueuhTKAl2bfFmJGb6
rI0mkH9xf6py882aqq1mdIcS62owkgxRWjK3JglWdYUyT6dnqZcYhePmU/jaKByuykHJrgdW1gBU
NurLW5HiRFPlY1yJDdB4e9HBuwx4/X0aW/Y+yxvcAy32YSfWs43mSZ6nmlubaeY1IzU8lUQhFBTI
huThY87ZsccG9kw9IW7UlHcNE9Kv1ZS7ldJ7j5Ia7dCqLeEdYsCCMOxA5uHVtMXiGdxujAA3NgOz
qTdVx3UvtMsH2Aj5lTT/sG54FLFmuF2vNV5WQSc0lup5SmEUorD5UHigruhMFFlwkMQT/IMbJ99J
+J675URfqpj8Kk0WVHX5VEBjBfwe6g9Duzcyhroc6A8DfMIUR9ErGSzqwbZ70+dn3HM0BbqegYga
AmdeowMIJcfbqGwjl6kKqU7WQiSmKodbSJqJu0SOxE3CxtnUlkU30DK4K0L52xh5AkMKW7o2z6u/
pgXXOF/2kUqxxqvkKUzV1u4ZalAgFkO87M6y7W2ct680Zm9SwJAtmabbrulfq9Z4AnaxcHUtfCRm
7nigY/1wHP4zpQnwkrrwS5jq+r1TY6IgdIpzXaEPLPnHNNS3RY4kOKQ3KYP9g2qQbCSNBZSlybaM
5EUHnLdVAMJaFPKhCEkWsKzA4nDyehdpsjoZNhTg3bhGuGyyCHMkU2m6Tcq03wV1IHSRylyFviow
7vGYOaGna2Z5ghEplOKtQqUw3h2AJC57MgVppZu6V7eJPnkMWUDuKaT4r9CQaQefWRnyg7CPyx1U
QfIHYXU5oJw0ecyaIrpF2ad8iqUJMQDNSh5NgqICBC0ZmuC5ZkMrysx0fi8mR7526D7e6DRF7ZUi
YQGUhbb3qcn7PyyLeOXHpdGC4I1MbE8UUQchtQgjRibI6Nu4oPcuxLrsExhNcRAJGAkfJjL21hOt
YePglTg8X5Iw5p6cHDq4YtI64jYKawK2qCSG/ofJ4LrphGeUdj21d6GcwOQZc9bfT/ilr5Zs+O/r
JZbL1zUyR3TRFhDsWpZoCAjrJclwGRmL5OfAxFrX//K9nMxVxQpL70mW5DIocSFKDfMw2v0j7ikn
LhJfU2bzrVoRmQO82FhNuWmijNkT/aFrTJgI62vyL5exdki+/1t1iWwg7TRU147muQYGzkfh9gk0
pAdC3rEij6Mc30qrWyldLk3JufbzpcZjxMqpbDvpj735jBXk2fqJr7omLT181hgLQ3CRmNkXgWEW
UPvhmYhfKXJqKH90Mllpxyy9xPjvF4xjPJGaF8MRfXQ/jW4qrfMKUW6uL9nLJQzcDP/79EjSJCnj
TAZcpMUdG8B4gx+HdlOHw4MhuFipw1xU97KgdzGrZFQTz7UGlxPo4VaHU1l5J6r7YBt4J0A6Ed6D
/MA6kLlcwBNcj/x9Yq9P2dNTultTTV1YdnPIVkXbyWBtWgVQIfCm6a/p3Ehck0X4lCHNGMJ4pai4
MKBz8BaPC/AFwPIIHON5RODLsn0HYp81Od98waxqSRoUXMpBVkHDb9MB5QPTG62b0lpzHFv6gPPf
v+yYuBxpGlcVZiqT5T/HRh2hiZLmZJY4ffNWm775Hef1/uU9TmwYwPWIErWhnx3X7ijO3jZ771eB
9QsbZ24iEFo1gNbxVASW1PeaCUFYopTtdoZaE+b67Fb+b1+EzNFRjd11VZMNZZAMXXiMDZV7cNtA
UR8H551tx7obcgY7ODE4/tikXh2n2rbNZLThrBz32me+MJW5Nzglv8lyYd6ZMRxRru/tpQGYRQ4U
P4GZh/1Q0OnmP4bV7sLq+U9vt4/Xn7+wpeYSa2LoocqZlT2OadhId6nhAmn0qOf1TaFnPwqk9gL6
vivLZeFj7NnHIE8DsC+aUFIv4u5DotTwlFRQH5f1FG+vf8/lfgCZM+uZ1js6moMi0CZ0tRTFb5cJ
KlvXn04/hVsurZZZrNXQ+cq6kqhApW3+pChjZ716WbkyHMfHKe/6zkVWSHe1JG3mqrKvt4Vh8J/o
IRtPjUWmCpmjgpR+y/VTeU7Gei5D0yfZSD8ippeV35oTejBxrGdodkai2/dSGj9A6tILmCA6UAuY
5AQFTzXAGNscG593EW5YHOoytVcBeMrO0nLtXlSSxS7Pre6R4s75UHG78FK7nUYksyOWuIP7BpRi
YsIhHAz62baq8nirmUXlQb5Kf8fec94T3uYvXWHVrwJf/ieETcSLQgx5URMVvmoGWFd2MK3cThAB
QBejHzZxpOUg8GjyxoG9bKCPqXVnT5V5k5R9DiCq0aaDnw+djTIGGvJuoQze+BZwzqYnex1pCtjV
42+4LGTH2iqFV4wdhCYAz0JRmIkYV9dYVHtqaMPBCWP9MWnj8VnAuglKWk6yh13CG7VxNRJJ1v0t
YMR8WzYm36FMMtzn2fRkC/ba07E7wnoYiifn608R4zKuR1Tzjag96Bwvgc+54YesSLwQA4H/BRVQ
qhjqMZzSbcYT4UG4vtvmaXkndAsZzwQfql57mIxCbRjvH/UYXhRDruNqEqX0lmRW4RNeHiA2UvlS
KeJXkGP34o44vk70c+QJ34GpNnyIhSabUGgwtMigMD/Ct3iDZrFyIbaNAZ7oKxyeSjfSGjhh4azX
Okf4jUnvJtMZdzCVDN08VxJWvnz0BlxR3RqBE77dqNbrEYDvaJL221ZKFAI1B/KAFdRXWuvzA7W/
U1MkLtFs0+t5ckwG00Z9LAY3r7Yat7RjZC8ddLfcUSFP6lGGvzNAsDuwxLkXMBgAFEQLd8zRnE2c
kD8AAuXvqR1HR6S4YgdId9R7Ug3OKdHI9GTUmJqhZNpNgmV6NxVmuS8Ss9vpevQ3zSEJEDXp3RCa
p7zq0Rfn2kPcoJ+cmFGGerMJg78IBUYYSWe7COQ3l9m5vatrvXOdAuvGMSwuUFCHW5CbWqw7Vq0u
NibPB/z0/JHW7BbTUXslUNO3k6oYlBTM6LUk2hPKgcN+zLX63s50UFbiyDxqZVspb9DD35nMI7Rz
zuZzjjZ+dPrwVmtxdRiFY/xIphzdbhTB3CIf+AZtfvT0sflML21J5XHcvR80CzdmXTWt17AOOi6d
EL5s+bSPTU1zBYdNbktwlIxmMx3qYbCgq8tei0ykfph01AWr+IWCLAdtzDF6HHOUrSiX0xGOGrlP
ozzbKV4SnJ0T8aUlXmtc/XcGkhs3TkrxlCIEeXnH8I8TNx5H6HBFn/wtZfio8bLeGxXIsq1ILdce
ndrjRVR6xKpexlD+ZJlk+xAMTSh+aLh2GrXhWlZl345jiKp2NqASO8pho5SZgCZgS30HTrsEesOy
PSu16ptBEvOFykmiYgbcIxoO+UMZURMlpHRCpc/mRzsfofhBCDjMaAU1rE4lXNMQQrLS7M6rH214
OFokt06pUnScHPNXj44YiH1d5pmExAAUlGoTTWNx2+Jy/wEd6mlbiEwcY7sD3kCYgD6SMU8fINPY
Gl7OBJCETURa7HmD7oqx5X5LwarQ7P5fPKTwYzTwzfCgyj2EcdszzJ5snU6CQ9Up7ffocHESVZFt
RhVCRxjdDzQ9BlTFvHRMrCcTQNJib4VOd5eIEaWhEn24Uy+a9GkgRgWGF8/KXdI4oU+rKX5pBs2G
U4ZoAGssAWBlRbNrTMwnZYP2t+40Unrt1Me1KysD1ezJgEyObtB9Z9naR83iASU7dD2ec6gLMlif
D2bsFbXT7CkjotrETo12Gim14gZe77DiUBYvPI6LI/6JunvaMFSDKEQ0I680UhiadmE/YtPjOqNQ
NI7oCc1N/q7bw5ov8sIRPvfbQSFS1QptlkAWw8NEJTpp48P18/sTSnnh+J7jgWPRcatpcYVhD+om
2UOCztvW7gH76SfDGe7Th+loH7VdsXmKj3vgVbLXYUVbYyn5OWdgX3LlQqI1W3asCDQywGbpWBV3
+aqZ8dLDZxeKEQRtODDigtkOxmNN2zdHhYHI2b/r43bm0F0attl9ImxqZuoRwDeD2WwkgPpORu/6
Pt9yCzX5rnkYYcgzsRUV24UF8Ilg+jJSGoF6ZFtipBrVI/ipCS1SYTorGeJSxnt+65enOwbkduOY
gA0cloCB67Anv+8JvQ9HAOwn4fZjvrs+aktvmuWKtFWsAkSwCEIhH/suO8Ep+wXp9iZXsHuTxV7q
ciWNP0/EpQmaXc0lJE+cvkCJREJ9gls/aGgilAtEp2kl9V14w1zxN5lGloZE645G3tteFErDM/Lu
2PHhB8Rc1gBOC8Wx/6HjdPD9SyIxHrmq3BQHAChrVRWhj/87UWvUpaVPmW0WUluTbvbhcKyVc4Tt
94MyLPSTy6NVTitLeOkV579/XWSS8bAZrDSYwBaosngDhIA/0crNu7/XF9cnRPDClM91flOCIqzM
Ez1Qb/RN3k3P2bFPNzj82rfhoz4d+U8zd/UVB46FADAn6CPhTQ1F9DoYQlSRXZ2aSAR1YHP3SWGn
27GKsx3VOFDNgvafN7qhXYnZC9FgrvbrlMkARqG0jzltDwmjexiRf1wfw6XVNruPEqhDmTG8cY5J
/JYFef1eAE9QiaBuvgXyImwWAUZD0l62ExoFxYizufhrdCRzIxl+70xhs20fNsLKU+TCR9a9d20T
7ZqkZPvJsNqVwuXCvH9eg7+s40lvnCQJ6yTIJs3edS1Rj1STxUPVRl0gKsCyNaM0AHYcW8AjeeZf
n5iFyDkXN1VcE03ZgPAZmpVnRtIbyxrnzOhCgglXU9gUsjW078JOnQuaQvExdgCEicEt0LB6AWra
6ECAuhMgH0fWsP7X9U9aOKHnsqRFkrfpmJoDrpy49WW9q5x20wLO/L3Hn1/7ZaIyhH9eFUMRVFny
b9ChuzwUTwZTKxOytA5mh2ZitGau6TIOhAM9zCY8OjS775thBwjCQ5KnmyJSOxmylY25NCn0v18D
kWUIT4w6INiJ8kdYbbdl5PFSIMeoVw7nhbBizfZ+BNif0PJyPNrliPZdY2+rctWeaSk4W/ON7yBY
WRFFCtPFOQTKnewo475Bdm87mHlK/qGTlwi0vBODugCgISfsR51TX7FIvTa47R4oPd/dbGm+GaaJ
rur1hbKwteY6kFnaDnFHtSIQsbHtixAdcs1VcQw9SHLA+Td139Pc+X/KA1+WpInQCmlZvQ04azaE
Qe9cmJsYN/w2A2GycV5bNDNXvmphd80FIjXRwe9zwnnbhq8Knob1I1Ao1wdsYaHMhdTrztJRK0Ot
3oYLZhXprwNE8r75s2fLZEh54ehTAkndJn5uku5RT+I/Zvcd3hqUXeYSgnE81RqN4M0heO1SAK/r
muPqep8qCDsBw3J9gD5JRfNM5Pya81L7MtE6QxWKncXRlT+9JR/RnXFM9sWWBNqdvdFuQUW/jx/V
XXEMVziTn+ypS2+cZXCwSu8dW0HFPHxXiQtdHPJsvaJ68CP8GbU+xLw3cjuyXRgAgfq73dOVpfBJ
LLz03llaZ5t51wEudNYXz10rPA3bxu836kD9s15x5vXb3o/vqn/ZAXYLH/xYPBqwIj4LuX5TiP5T
IfXLWOeTUxQMfLUAUM03qI/dhUgur8/jp6TQpa+bBXlI50x2VuHr5EZuLFf3AH/Y9bc11LuV//4c
QwZZbK1f5S67dfwiqCGgDqCIq/6KTRoUG/y7AV7g9ptOPnO5Qgj/snw0WugQQ7HeZRwWv4asvT5k
K0fApaBxXrfGf9dtpE3AYzcw25TjRz8cded3nK7kTZ8/8tJYzna2KC2GxBgrtPXqjXYiPtBk2+HA
t+lp2DO/gqA1OY5YHMXtuM9PbK/gMHl9Hpc+a5YUJmPlgFiAaeyB1Nb0H7n2UY4r95qFZ8/pjBTI
wJb1Z6lfQv0IeinAVns5nKSv//SLwiaYkjlvEad+lEIWcAhgyfimns0X/VY8qSDcNi/JH/sFfWXy
8/qrLuX+5zfNQogR5oJNKd6kwgRIPKSZAubr0buNkjtAzivE2E8jigvr4NNb9st+tXMj7MGYGII3
w3snbuo/v99mLoTWb38lx+2v0t0m7mPsQ7RfuIPHdwxmMLr7L4YvQer+C14ehPdy/YMvnWPnDz5P
6ZdfktABEKcWLqdJCSyNxeSmN7WVfO2iHuX54bPQkWgWSFNI2IJyU/6jAsmEm0Tu+KN6sh/5e3FX
H2BsDV9262E4dhvYoQTp9zbxnOeIozku0B6DenwFm4lGuQN9GI21tHrppJlzHMMwZejZId6GP0ZP
37S3yTE9hYfwRuOwjIDh7U6/MfwCQt0C/o2P16dqaZfNgoc1jg6jJSypcgO9jeckDCHwsxKZLqam
56mahYcq0aCJNmLAuq126m6sIHnIfzg3IIreY46OyQmG0/vr37Gw5OacsiGqxJRa58HjldcbgIhk
f64/mWPRXthWc9FDqbUtgOnnj0gei/LD1O4TAyrVvbXJUPVoi79Ahl1/0+dMX3rVLFCItOqUtPGq
4URP47E6gBiCzdp5+glW979X3nIe/UtvmWUWvE/AoRox5WDlwCLwzpCWm5DQI5QeyATbqCTep0W+
56s4tIVFNiegWYVmgceBN9bxbUU/LHI79c8rX3NeqJe+ZhYOJucM/CRnG2vsS1G5NXsbw9+V0bhZ
iBav8UvEtRfy3/W0smMucoWxquccNAr1VDA8hiEwGrgVFFDE6qDLnQLUDTx3qml7MwMvNf5obLJy
Vi2Nn/HfeKrlsSHKHCGPmJEb0tdcO5X0x/UBXNo4swBQ4D5ocBtzA1wX2kdZ81RrYmVBLz17tv8j
JUNcOgvnYFXiiN7km0bTlWPg8qPZnIuGLqSohhJqK7xq2g0pnPrOIjRf+eGfDaD/XVVsDs0MncnK
O2JAVY1q5GbUQHCxSap5E3A4wDI78d9WG/WtYw6QA2hC/TW3a2Pbiko7aQOJniMoD2euPUjzYMR1
tAFrrj5NGrRzG82M8b8k2+qgOkH5hmRebmf0sYY+wBucR8PHBhr1546UdjDjuLrLbLDEdF4TX+DC
fnBqYB+0IoJtYN3nIMkV6N63YfbaNI5+zEDb29dS6hDiktHzkHXtphGJve8oT1BqmiS66np0rIdK
P9aJww7Ql9dfrUpOSATaXr5baQ4WstlF/FHUdLxjtYANQZaj3TrJ9N5WuvGsCeC6Rh13ghTY/Mwn
scPcCT1R0zPrFAimotd8QEfkHuMHA5OwU902Qb8bCU/eJvej3cIxizpws4RHKaQgrTzu3xv4XuG2
Ayjpthw4MTwixHQz2mXzkDjdcNcr8LTjQVdv15f+5bwMWf1/t9VQ1UB1SBNrCKLFeSq8vP3JQBdL
recpM/3rL7m8d9n/YGPPXGdgVs492x6ZJhPqnrZV5TppyVfOvqXvOL/6S7qF1ZshVyb8AP1dewsg
Tr3XZZrugBJrwZWnA8Dpathd/56LLFCms7nMD8QvQiA+c/sQl6RDD0s5DICIbjhBiCI8sF4ZAQD/
8LhKRnhwdUNfuLXsQUjLayd8gVi4aYJECNr99d9zqX53/jmz+p1h99a5vhYeanAmPVEWYA+G0Rtg
+XuZQWn0+luWws0sAtdNCQSDsDkkeLKN0QyHjKYrsWZpgcwCsG2GwFAmcXgoR3gYsla6UUf/Vo61
MmFLAzQLwoRNdVkNwjlEAoD3wbSCrFAPXdWCdhWv3D0WvmGOlhV2mNcJc+wDrLM3ioSuAbIGGbqV
82/hE+Yg2aaMYAYGOdVDW/DkoW+z8kW0jN0qo9If7Um3V6ZiYZbnQofgVShbE5wfaFnc55G1M0K1
soCWRmiWdHW2YSU1GZxDaLFqh3T1bF/D6K7TnTXE4LkGduHMmqsZigk8Vpk5HCdELzmU5DXzBloU
JSrBpeabqjZClwJSeCz7Yq1iuTQz55H8Gnr0SVnlqMEkBMkWeDEuJ2jZZaZbaS/Xd97CJYLNQbMd
VKNNIkx+qDoY8WZOAZ+sXlDY/1bcOoVlS3aZDTVZCtYgB5O4liAfF3oKXqFm204GMTDlgICZk+G2
gIreStBdWCvzWu1Qx3hYzvUgVKN+l0Hn+8AhU+lf/+qluZzFm8KJaVFYpXMw7PoBskXE00K2L2Xz
CjwmyEtG4qnhO7rfCKFzLT7A9tPCAvPhEOnsIIAULLvhVlKyvf4tS0t/FoBgcAR9UFyeDzkgv439
l0WhV47RSmxYmIc5zIZzIOOajNsHkMffkq7xmxzaE9/65fZ5dr6sbqtKy5I34dn6Aqgni6RBA+wh
yMf2Sq97YWjsWQZig7CZTCLSDjSHTCUo0SmQe/iYb/7+WdCJ9bKAsrdlH+Q4gkkJezPXMaAfY5Ts
m+nNHEAj8qKZJnjPHlKAUfW4exfKemgiY6V0thBf5pbfTU01YHFz7SCHtvHCCuYjJthoxyKS7Ztd
T3LlkLx8yWdzbDrAwiZLCjhZO7l6iw37l5lD6QnUS2jXFY0PdQZQhvsBjaUKemDfW13Gf1eXzeOc
OTALOFRKgJc+nCm0CrxiUIjfvveGWWoRq55BZmkgWLbATiaV21uJW9E1QZyl1Tvb2KmK6hHKMjAp
0pmfWw0wo018onXx6/rPX9jacxyQHg2JrFoJc5nsLBkAPL+nO2tshIUfP4f/dGOsKgC0ZBDZb3WR
u5BxHPuVM+uzrH/hKP6UsfsSOBIAsptIFiTo+jo/RGrsBm/MQBoCIrXYWKFZbwFZHv/V+ajdpVM7
eYUCDtElaM7dU9aZ9xCQKibQTePq2PS8B1IedFoo6nSnEgIArRfBwwysWSBCuadqBycubpLGWlBd
2A5zsVmNpLyZnGoMWkcw2HR0W5Aot2FR7IlFKjd29D9hFP4cuzXZxYviyDiD5hAjXeMFOLs1Rqxs
7ZuoC4tniBZX3HVGINc4gSwCJCagy+eHKLG48BHFHSrkArBvWISsRIHPwH5p3s4r8cu8NUJFpmMW
UxDaUKiBfGhiM7fJ6mT0wzqyoDlsqH8jAAm/WETBPuttUm0LmCPdWP3Y7aH4MrhGr3ebQdjt0amG
vw5X9m1vq8FDKANHnMWml+Skue0HlnwMSss+2rjp7jTbGt4jBhp5MtkFpEis9pPNAJV/WUPYzCUU
Wso6Jv3IYNsAu2/Sbgo9ZEiHm/wF9IH8BrYduk/AMHo19fzMIwPIOmtl75siTTZdqsFePOEi3+Uk
f22MwgpKpDHQp6iM3cAH66haoW8MHUAYwN/5rseHb+vEgGDhlCofcj0w7gGE3tMbK/dB8Coecbyk
1DXARNrmU2ffFi3n2x6o4IMFHeudAtPEK21wftKyLh+SbMT1oJx6AHzjFK2BKrbECN2RvKgOUo4a
6oJ18iDjDK4KrDAsoLGHTq0UPhfOkrlZ+ABlVUvwlgS8qJ66qkY0YcmDnsdPgJb+/VbI+uzNfFlA
Zxu9rk0L6AhKFh5rM6s3CUW+c/3pSzGLzpZnBTGqduhgZmd10KYpKyiFVJZE0q1/z1yYsdmhZDaZ
xSvAywOlj+8N3CZQTypcuHf8S7m9ktwuTMQcqsY7w6mioVWBJD8VtEI0pCXkX4S1f32YFpLnOVSN
DmY9VTAqCwrhaH6H6Mmg7O/piX0ssn1TOM+TLF+vv2vhW+aotdAYM6ipwdbEbhzoEKTgAQGTf5e0
2VpMwtxeCElzfBpKLbzJWsBzGhyunpkU23DsoI2kdnnZoj/A0pXTdmFxzdFpXAJoOzhoPqhC/WDg
oaKEAunSNde6pcefB/DLzkAZqIeJAKrmCJ+pb+cpVKL00gQvqOpXtsdCvkDPp9mXVzQaxZV6aNug
nPghAkOSW9rm+jQvPNo6f9XXR5d6Ukz20ASa49h/0rKIH4WQazWspaef//7l6VWuMV2LmnMN3vk5
KOYT8Dmu//ClYZ+FDN6RXkc1G+iuKL0nuv1YcxgNq7Vb8NLjZ+GiIeE02p1S8Lv6GKETRrobOHas
7OOlvTVLXx0RqzO9jSKYQnv+qQKZSLd/t90aJMrG8F7aWrP8FReLqS6mGu6dRDY+xGg8yHNBKqs3
9lVC7jW1dotZmN+5zbVh2l2hdJw8cNjyGQNJqXVW8EkL3zD3rKYsi0sUIpog7yB/1VMj3RKNJx60
cquNjNN3RxTj9vpaWoirc8tqTKwEH5WTIB3kwxBBmbYkKPcI+CtWGpT1qMF+K05err9t6ctmAUMZ
JCNmZpJALxP9gbcwUwMi9B1KIGQPf2bYWKta96+/a2mC5tu7SuByA/2PwNENKCMLtMLr1+uPXtgh
n6ZIX/Z2SaWjKRsbMKUtSCCxMx1sTWq3HLaAK3FvaaRme7yEcXNEppEEQz/chjUoU6DKHzI27FQf
P3KdrdUTFl5EZ/WQlDaFIEqqoBURLgHZTpSxL2trx9ENZ9PKQbSwzOj57V9GLIU4nQNlRhXQ0fxX
QkhqA12Xe86HQ1Pa7lAPqCLBcWslyCzMz9yxD74BIazVMohqVewdAjC3NKuArDPMNfucpUGbrS3d
rhLUkBwS9FPol81JAEUHfRsf1wmP69n34sDcu2/KBgcDR3Ws4JMdKj8G+N+I7ybrJzSbVvAcSxMz
W2dxCK4+ryw9aLM4cq1Ukz70iMD5JB80RXVBxlrpVcJ8uL5zFjbl3LY7bbRSsJ4rqNekN2Xr7GPV
Hr736NnJEtUFFOdET4KsnDZ9DOwDUETXH71waNHZoWIkcJyZYLgaFOWtZia+gI6Cnv8d23/Xn7+w
XudA28LpB5oUFglMfQwip33Kc+MPj8fv5QtzgG0H2fwWYGo8vgHrapRPTRbv2iRaYZEszOncjruM
aYqsr22CBrzezDYehVRrCiELy3Nu0UGLKlSSOzJQE/O0KfIy5y03e7eoYVZG/6n6e0XbOS4WXaI4
7yXSBvQ9nouMETdMh9fIcdZQzkuDdP77lwBomZDUy2Q9BgmkmijPd1VlfVxfPUuPnm3hrlX1NESK
BGFt/BjC9Ia31kp0WFqYxn9/tZ6OVFMWTqFUouwAPjnpfxUoNl//4Qvbau7LUXVxWNn1CENx1GoJ
VCDSdt/nDMygvNT3sZ3kK6FhaRXN9q+OukRtZ6MeQDl2r6A4BCE2XICLpHPTFF9lyQHAv2QNU7gw
IXOUa63Zeqz3oQziBILv0Ecep7XuxcKXzAGu1agKbGUUIUutOgKrVLmt1rw4A2ArlEmvh/sA2jHV
yq64dMzB+WveK0ELIGFxYVZHWFPY0COE+WVWpd29XplcICGJzjyAoftG1//8tlmOEA0C3WxmCThw
ErDzMYDR3QihiANk8KnbSaqv5FaXVvX5RbMsdNC73EoEU8eiSdvdqGgJRX4t8Vu7XKt9Lr3i/Pcv
2z3lnSA10eFCV0CtG+boODVy1Uc+zei3mg3n75jFFD2jZBQkUuCE8RerNw4ijCK3g8bz///+PD9/
FlhG0dSqsUx5xPXMC3NgjIXp0eg08ZfrL1gapVl4UbWd2vAXhK2rOsjpx5Rzl1ZrQnmXosv518/y
gXywiWyh0XzUVXuSttmdjaFxghO6TePoe1RD+Fz/d6It5UyZ6PvuOADmFBlvCTRu8Z8m+mkzfTNw
vjIXC0M175twp21rSMmi0c8hXsbMrg60rMl8RuQanOFS2MKAzZmy0DEneQ15ccjLoBWdGFqxqXqj
vL0+10tPn821CYcQIboxPbZnCzEW6fq+qmJn/72nzya763Su1SO8EGmYhaD7K34L5Yt4JTJdhIee
h2Y2y6bTQIm6S9GQVsMfdVZS0fv+LsuTX60oPvRh2mZZ99xNHHK0yE6uf9PClM/LkNSsM4vCYujo
6NkG8swH1OUPNVlbuUuPPx8xX0LUyOImF42VHnM+stNQ9vRfZ5E6sHXbWRm3pVfMInpH0WK17KEO
YuuvbKCrAruK9Pl7ozML4mVXOWMIICIaiVO6AU6RuBVk3U6KZcbKBCws2XmBkPY8LlWLq1YR6yco
u+1ymANc//ULwWnetwB6kDVNlKmAN0UwWC1AzRGktjIfem3f+/XztkWGlpqW9TD2tYhAchVNvdtN
48puXpjZeVm2a0dovtitDFjf9C7aPC0slNLKNXOxRlVbesVsfUZZAau2BvYTcki2SZgcEg1qsH25
khMu7el5ScKmkc27s1WbnfO7MJ6Ouv1/nJ1Jk6S4toR/kcxAQiC2DDHnUDlnbrDMGphBIEASv/55
9KpuvMpKs9r0ta7bRRAEmvz48e+a1Iihr8xtp3/kof2Vi+Wpq75Y7IL/AjUvtUnMIvz8nv024tjo
wVcLJeRQNCWwP8aZwvu+HhD5NvV0uJ2RZXZEQmW/xX/puNFqLEEKO52zaEAZ+NiWE30VzsDmK69a
fGQ4O7JWuxbBS12U5wsqjJZW7Q8HzTkmAllU469Qft27DgcahncW5mCNPS9ODN2u7qvpqHgRxEFd
BhHkkiFp14ndu6REFrTWFmw1gcAnGUrQFtp13othdq4RDeLtdXtOEPY6hTbJEZwGl21x6OPf2jor
4bil5pk5PNxYzbrrMaymhzovxQs2dHkTSy6RKRq0CPGqfd4nCPIyzwGgKcBXuMM5FvrG94q7BVlD
qA7bO7WKJl5KRlJgyIoUX5NsjAzRDdJrgdy83iari3APPAUACQzaVGHCUBuUPtbILo2FhMHWraip
A3e28DYrQU4m4aRI264NExiyBNKZUPK1SHWam+auFPNPzpBPynN7jQIEgu+tWmLju4jb77pn7VVP
RBuVjOWILfdI1JY2xVvow4unwxlbgEzs6zYzsQtcUdSdE8HYCExBM/j3bkNPhQEdhRe9OY00uOJD
PSIQR8xRgCzZjczc/YLRBSLa2KbF5DyKznkjFW4DaVLtNgjqrYawGTs9vmDpiCBtQayLCiAONlQN
D5XJf8yy/hWO/Yly/8FBfPlWFM4JQZCPrbbb1gPxu+JWRswzoJOJ6VTBwRhlw+gkaB0HC6DKwCiR
3aFqwMyJ5kyvD04JVoPm2aljHYthQUn6sE3DRaGCHc4PtPJTUY9JWJA9KcMfnKIvqPMWhHkj+j8v
c5LMSsgISXhQyPgECIbMo8ErNjqTwIcFWVx0DFv/SsMCoG8ni/Bw3XQgXXjzNV1meI2BnYkhub+G
VV/tkEq65Ww9EKcSm67ObVQHjd3Mk79r8vBNB2fVrxeRUs3LeZL1Qv+tXMtX5EfXGxjj66hnOZKU
pnNyvMyaBGCs69a4z4jMfnLa6jBxDe4fU2kVIozOUxrRtKJA9QweDtYCU4f2ED8JKCAMUzlssPHD
xkNJZEJR2Cl8XdGEL+y9NuGvpuWvXDOGlzv/gKfzRoY+OBXVeDVN/SkbyquxLG6w1PsRQLN7BDEc
lwXdA2V4XBv204zNBwXVBUn8g4waf7oTA4I1veqGes0P04yvPHROeIbYHKLOHxQeT2TF1v2czfdh
vbDI5BbSYQdLg+zf/T64ZjCWJn3Zf6+0cHeBp/DribDbtQzJqEuTPfc+Xki0Uo6RQ1FnrYOuj2To
vZYdPVQ1kGisARNcnnPMPBnsaOmgYYFPKcnph9P69yPwOEVYXKnZv6YhO2VV1n1HvCXAJ7LNE4fp
7yPMWRuklQ8RKI1XFUIf8faAckkNw2e5DkLQV/HQdgQ2hbJ6Rew3WolLTqM1GxlUSgWIRBkgvZK9
Fa5+CGeAL5TZZJU4lk7QxELwMGUz0fvG68s0nJHFj/1tn8Crb5K85SlSL+JJIaE/EM9gkfRowulY
FI4ckfpe+MjXcMXIzar3GY00cbNSZ7ssFebWHm93XQNqjJRjRL1WMOw4NEcoIA7mXJ+PxhXFG6Fq
QB3zp9lDVv3a+T+Xkd7qRheJl7XoH2kAPeG5f2MD4yWkbp9lq65mA1T4Sos8ljp45IX3vXVnyAhZ
SHH2Qig9IudpbIPQS/TS/MiY3sPnuaTgaDux5/MdIkIfILOO8bhm4a1LpAVQyLmprH6Hg6RLQiBK
4X+RRQSXH0FZMjhMXnuDKfA+qCo3ZeCbRFyjDw7TPZamvEnrtp4jgkZUmJfslZFGQoADOoGtIcBI
y/RCyPjkVMNd7c+3kq4k6mA4ACGkggOyVXkUVMMDXPB86wTsuzT2KQ+mCm9lE0S0FAnh01vVIjff
A5wLKYBuNI4CoI5xMypYCspCnZg3XxmkFCIM/yRCjpYp7VvYJbxXbzbPnUXun5bsMHAxx+Hkvq4O
bcCZwn/Yo/XDZugiHfRbFkx7L3PAMyG0Q+M/fS0zEJaM1W9r7so005VKzaQWJBDmiVX+AVT1OF+X
lPnqMDqqQaUegY3Tii/Vcx8tW/1N7vdD7BdoLiZDeDO1uLzD671cgUR2QHtIIKK1WJqbtF8C5E7m
HaiD5mwjkjJFbpSKVpwgEi7yg5XTW8AHHc0GMSxI5I+QjHZcQuCRICk4sTk7Y7FDkfzKyjlLFPK0
k1HQdQsv5RFp/zEc6UeQjkQs+uIGG0B/Ewj0V+d03qAQCqBqlY4z4h07CDo92naQSg0QTaeOnDkP
vg1wM4YesDCc4F7zopb1L3ZFvK7vzXW8ZHC6+XCH7xxLEGhNPZBSsXHYgspXxYR4EJ8M1vB+7KZ4
JeRjauCbUgqsxRZNCpE3ICVPQqyMs2KSG8YdEGQQAt72CGUOO/9b1sFOPDpI40SM8LZF8QPvtQLa
tQ3LN2/VWLdGbRI28ftmas92+7O8hjZEvBjg81wbPc23ADx6RzLh6feBqW8q38EcodQOIuA1zFwF
XovSPJjFXoGyVEQtR8zNOtNfk8ruvHw+ekUprxzd3wxo8Ed0zLTn4OdggYUbRGX+R4fsxD18TPIK
/z9AAysL4j6HqawHzjYlWVkno+tibaZq3oTao9+kEtVNBYxKCiNZFku/75/nsf1vAcuTYTnoHtFe
HkIsSdmeClD3kskWyEXyHofpF7hBKXLgmgi23AhEyN3iV9/mHmfQQIHyMWbkoOt8OyigYinr3+p5
QdjmgJ90oskKRHnDsgfFm7jODXDk049ZAIhZm+tOIqnBMVsEDrtROw99rAMWy3m6LusymdYihVv6
IR9P0DeixtFbh3Q+6uneUQpkWyI6cpDux+p1u2Z1t4Cf3TJVH+qOpoilRYg7kutGkrpUn5pp3FZA
Ezgsi9dBvHiTPGk7vtWIIMMDtLEIELRMgTHkDuZcLFdAgfhkGwarwCYuv6JEbnKRxw0Zn2E62Xh9
vsMGBTm32W3vtAkvTdr3/iv4E99a8V1hCgvc8raxJA7QFRfla3215PMJ2VYk6rM65rP/rQdEJbBY
ltkM+InnP86g06Qcxle/Wpd9A6CCzOVVLcPEEvbmVrgrUioQx8zPIq+6mKMlylLIytBhQSA6dK5K
BuTuRNXkvI3Y67ZYmhRNkVI9JTMZ7mnpb/Ky3XlDNoD1hB0QH5ajlvZAAA4A+HR9KJRJtFKxNyP9
B5srzti3ihVZxEWPFclTUUbaEWI8lt+l7Hfe8szHZ4qkbW8pEhRjQvQGNk7UUmsRSIXswEOPJtat
M/ANUCHNRg4wfQG2tjez5Ft/cMR2Vsrdhoqc5q4ufmW5aEBIZc2hX85Ig6q9mqsg33B3XjdLtux8
CkQWQOC7sclUUqzAcaK/SYN+4xIXNC2DsC3ZPI7BskEiOMZF373Xod4vCqSSshJXa1YgPaBwImC/
ZDQt7mHGfI9wHPjwTfOqmRskWQuGGjzUrkWGU+/iiYCaOmC6wQOj3uBuLFBs4RIjW27c8yBHD5Fj
GTYWbRMXE0JiywCT8MC8MaWq7xOnmNDBIntsq6SXvyK0Sz0MzAYx6GjA84xyeu9IV98glE584L3s
91LgK61AkeyLuV1vWN1Vp4ow51RWRbXNQ4HM6gwx4VFdTKyM0X2ZfwsL7GhNC9Akh803jxDhmDMY
bAOOVOt6xDlNh1j1WcclOp+Mku+1NKEXUdVV18q1HbxTtOERlrDyVDfOOt3WE0KXU+2M61e9hX/s
ScdB9DK5ZCZ+TcYFp/cJMc+phqUzLpL20X/FVjZiPPH/Je/j/EEXsly2Ahnsqg4yAdAyZca3nGCT
Ir6KFftERaEXshxs6uctfj7Ckt2l2mJAG3wKyDPlF6XNTz7gspIDvMsi1AINZRw6jg0G3jSB86Zd
sEQXJeb9v6tBn0gdl1UdgDEDv0AA23HE1KbxlqwFjfz1/u9X/6SKcxlV0s4T6ngOiDFDdj/lFTaf
P/vq7lzw6Mjdv33E+fn9pmwUUERnHZ7dmW4ySRCc/FtSPjvtA0d17e8f8dkzOv/5bx8RnIczWHjh
AQGrqSKANI0/W/kPFXK8p5f5I4ExmM+5Hx7CpXzOMK2nPeWv6Ecf0r/f/X9vzB+0n8ucEbi6B63E
gJ4apBNXyVy7+c4wr0c2XWggnC3rENxyR0wC3bdlfYWj17Kv0SVwZz1frNgPIAp+LVqC7QlZQa2e
ux+ei1PvGAQGOwME0RYKlMG/3+6fH7Z32UUdrKGvZ6dwD+0AOBUWZmAN2+lb1nv/pAzj7P2/v2ap
eddKOlAkl00oYT55+btBPt+/3D0oX/978TxsHaeqbHao1LImrqnz2Pr5T4TpfNUh9cm8cJn+Z5XB
Ktd14H2gB9vt1zfbGj/u6vl71ozzF7PC2eL6h1fmMgRQA3POezKro/R+5grG+4rjGGijGWdDsLZj
n9WRdR///sw+mST4xVTquW1Jeg+TxLjEFk24yCBIVrMLvsJh/6lwjRF2aZfUflnmec/DA8O+vB0A
rEG7WjOhtYL+Wlx31wJ08fdv8olqf+meFGueA9nuAVvMcOrus6QQRfL3S3/ys1+aJXOnpcJ4iBZH
S/rtMmDb0poUKuzLatxvf/+Iz+7+YmBYdKVrz4N3QI1PvHzQ5tffr/vnEc0vcxtXteRd5heoBrDq
2g/VtlbVgy/M7d8v/8nrc+mItAAd9H6fjccmgIpT3xT1mqxDEyv3wwuyLx7/Z9/hclyDjjgFJZ6N
oSdNnmSWyvkLp8Nnj53+75TReUVf0fVs2ShuXf/ly4XRhe36z8OYXdz1iGadfB5stq8JoS8IOXZT
SkKyr8ySb3N0yyQapNq0QuP7xpmC0ETQN6Y92jzbjaPhGBrd0F6T0AOQpMSh91uN1rNIL2Y9Ljys
blv4DDbEradEhStagvw8eOV1MF9zSEmAZxLnquhFdWdojbrrwnBqq6k+oHfd24wTdvKka25qNrmJ
RxGRy6Vdt5g8i52y4F4ALhikfiCAzq01ECnRsHjuT1AG7Pd5DcrNGALhMYFGHNtyGgDFFDLp4Kdn
cVOv4HmiioPCqL/QW+KO9UOGKEwX1PDevnmZ8aGWgDWY5GXT7TONVPvSIExvQrB9jNqw89FBV8QM
0S8bJF4EPx26QlGzfuPE1HRyF6LZdhf6o7uhDW33TtdQUDGLsySpVgqUVL9ea9hlUqjK472YwjkB
8GOIVxX0e0hkajv7xFzjtIfmUGtHAASneTNA60lBUZ2TzkdYMU46kEaILcsfxId8Uvu6vgorub6C
J4XoFtKNeaS60jlNNMhc3OlUwUk70n7bz+NwWwwYACPt5jkJ0GB3XdgyxAN2qzvbQPtQyiv9qJyC
6iboZfCmhta/Cngzvg0MGpob1noXhgvOsVyrj1UUy3d67vei9Qif7mqaBxuCie2u8FJPqw84LYju
tzXCO2M8/3Ybhpo9Fs24pqMzLSrhLW6M6xWpyKWjECaMyEawFucgSw3J8ritxBorAYlPuKHcDAQ3
gcRS55FZ5kd6KLNrpJ/kMWC+fgrXBZRPp+1eKh8GdTqS4KnAS5UYC+4mkPGAr6LitWy1N4045EHK
Fwsz20UyLzI6cLZgWFBAmF2bcLT9R2Ki406ZECUa5ntQ1LFUFO+z44Tn1VW8IG2mQOeSElseIjeH
q7FLh7J66kKHPpkOf0108wNQrO2tl1UdLh9MkeAopI2gfVzVoE6nGBc3ywjqqijBYyXjWc0mPB9O
0h1xghtbk6wTKgieuA3r+QNPYTrodoRobT22aykjGz205IkjM+SmB9oEQB8E4YI2XjziDSxOsPws
AF3UyAeOwR10uoS2CtRPhdqu57f8XhodXoPA4h1VXudHz1+KdEKeb5RRL4wUomUSQUfoP85cpDNF
SavCRzxVkGeOBq2iiBOhRL91YoZaFNL5ORsQcGHzXmBzX1YbkWn2PEkVXi8MikvVwuupdDek2NUB
Ip7P2OjOwNlDvi1Ojo9tUbgaZMsA5Y1WRVcDgNIFMDUzsD2Ike2TCyTTfUA8+H8ciBSI8WTCv9FL
4AGCPSMDyplA80Ck6rUZ3eVgpx4kGrxeR2A+epCS3X7jzahZAcvgJEJhr0QMcn+WqlRps8y5jNB0
0sa1rsot0rSnrR2ERby1pjd50ba/WIc+WxZm/ID2zQrTli8SbUS3obUp0kpoBDEVqPt7A/ZGlnRy
60vXplA+xxhuOb31WNekbTiUG4djQqsz4aSw7CPGiPgcCE0+bVbjiCQ3OdkyAMWSQKP2adah2K2T
M37QitbJSlv7qrBEv2pRzXdO7tVJoKruFDqLuXV1XR9KjapA0bjP2NBPt0GozDYjkJwjD3EJycTy
8iihH0Seu2RxRiEpriNqwVkjfqGxUry7JTAtgXSLTeHhIBgwkHGpqXY6BJcXdTO0m4zrjWmZvw04
ELnFjFov6htiWwxq3BITjNBQahtVfvdcnMsZBSrDSUsWDOg266IWM96PHIgwKDHoIJ8DGpzQija7
sF4J+7h6tnmHc8aBau2ghjIMKE3ApbnpfFnux3Uc9liK1A5blLyLDHSsIRqVL+4Q8yR+9gwtvQLS
5bvT18CgNBq6NnpkNzlbu33QMdQDga3a1kOzIkxIOA/12A8uAqZUtfPIGdgaopAIqxuPnZlnsIMS
ihm18V7AFK82s5z464zyJ/jE0/JYF1n21C1uv8/QEg9tuGYbPrs4HAJxjDkHKvTClZ+sqNrs3BIG
faqxlg4U0uWKPdvWaPAfizPMuqIqT7SHOC3SWR3VdXfKHPw5oFk36GrtdvkCTRFocLbtFQg+4MUj
NKzLv1OWzQksyTK1aqSYZMPy6DoojqwzoCYuNgq3GDcW1QIosKyR7X0+W/9cAXpGhMkLJQCOIV+r
3XZTgZYr/JQRsHNuYty1+THaVm8nJ1dR1QQ/Bg2Lvmh6E0tXgSu4+MOpGHGTRYVwROvUHJxtHHba
3swoNZbuHe2976jQ3uZy2AFHNkcAVlcJDAL4OwuifEZh6V7QsNwS5N8lAMx0YG7XeQrSd5cC2dBH
AgXuLWBY4HDPPSrqczPeVXBjb7zcEVA/fZ3ktVmxHoQKAwn5ybLz0XpMnSt/xKxQMrX1rWTHOajv
Q1Kv16MKSVq1fhXRuoYCilUi7sn0olvUCSYz3Z6bEoBoCkDMYuIhz1rE3Qr2Hi7tU9WPW2/wPjqT
I7h59rHyslxji7D+7AJ/iDwinitgFqOlWFGEnRZAkNENlrZ1EG4MlmoUdqaPeip+IN0KHG6FgeaW
lKY53OQ109+CMLinaIvdIc91n2t6JVyKVajOMPJa3BH2M0/96IgdhFV314d4QmFIO2CuGpsMFFUR
UedN5EP4emwoeR6AIogscgPiMbM9HA9qjaGY9tE6IHd6WdWbnuxLNkoWT1gkU38Kg7jyy5uc+C+Q
i1/NIp4NlS+gQ7S7jC82LVuLKdCuZR+5g/Nz8FWR+Mx/yHrMYiGm3mvpmfC99inEd/iEN8Hi35a6
weDyhjvfz17qgskE+DMsR2TGx2GW2sDWoeJR84+QO4hoDsQPO88lDlCyhTqpbkJ0zyB/aEEZPAh/
WKQ9IzNPtVCjHUxYHsLpbWc0CouujYD1NlFWD0EkVMmRtsFvy7b8uVTIDSMBPCsGARbJuMprSas5
YQQpX3wU0DGAvIhK0MX2GBE4RRDpbkE7RknPLX41NvslqtxHcRHJlriTJZrH9VxUCB4L3e2E9IG3
BGfdW5p7ZL45cNjQYc/PhQo0ng0pXrl3OTdZ4gfLei7W3hWuahKNEmgcqnk6uzd+nhnScZFb7HR7
4oMCD28FMyEghVJ7iRnRTFj0y5P0HJ26M4rHSEMcd6Sohx3mC+yFK/qLl+EK9oD/ClSds6mNBJFd
mH4XdNlTi87iKNCjSQnJHy241vEMhS7yyVTGizi7bB0HEXp+ViUufA8IzBvf/Jk6UQeyOyqpwVXe
mBnpfQKqcDgHuJ0B1amSvRuGYkgL3N+4mnuPBR9kFCi6BbwH+RybZGFhQtEjlhXTuLcuaoIHUOEV
2pvDKfLLygeuj0JT6JG4RML1AwHXiGHU7hTBszNge13+atgIu5efv/eUcHw8LC90WSuwzAQQ8FaZ
FLFhfbL6IXJvMkhoHFRCYrH0IS4DEQoKJ4jSsXyTuUP/syjDPCWUOyfMwXpHsXBspFuhpl/Re8UX
9CLNK3zZdNI/0cGJbUKgUBuD5Ydv8rZRD7ocT72UczS28K70HCkP7jg/i3K9rpp8isoBUtowM3Lf
BkV/r0lN7pXAi142XhY1rrgPPHRUBSgmwkRky02hyH7NOT1l57JL3YNpqUUeweW5bljmNxvI9/ju
M9mVKwpHqlIfA0yCSTNM97Ly/dRzK/AbqTjrZVd5i+0OdD+6zwPU5LJleRoa141MtbyVYJ4gFuac
ADlk4RG+vyrmKIkJT17rHrJ/X9+s6DrCsWvC9M/zb12n5gRqYQtdMPsQReBjHUDtcsgrrIc4KcW1
Io+CAtxRF1hwZow/MBJ60I86HvkIK8c/1Ae2Oc3eDUxwJjx9SKmuTUuwo8wc9LCRsduUU+btGJmA
zRL9verro1lMmMD90cUFMjGgRcIMY0cAFwuRpaRy3hjK6Bs5mhur6hmxVu4ZNY+Sazi4+UZhq4cA
Yo3ptjNVDG8brFVTezUuC2B66KqaGSuQLdE5cc7zOfVU+yNcZQFEKW/jvq4oZkW32yx55ic4zgAW
PvYZajk1OJJQg5OlWz1MQVj2CXVOMuza1AgoMyFb5T7IMrCFsrlMCuNjIkGqRqRK9kJWvMn5wvEF
aAiHQtfB1zFg+9KKoUKfS43zsJe9m6y7Xace1gAEXm0oszeVp2lM1GRjD5GZka9JeUsXJDZ0ARM7
sCaxMGn+ptpyPla+sjFiHJetXHBD7VIEh4KxdcMVWIZNO4utDaopcj2wUAkJXvNiYMAbti8T0jJR
e6aYDnBWnWHp2Ro+jGgigDnPlTiAAekpYhca8DboXOCrB3EFmwoiO300coZ1iApCgUmz7thmLmUT
zwKQa2S/INc29MZvXq9e0eWtbrp+Ll8bQFi2POu8GPzD9haaxRJnDJDHfvFmzH8DIqR7GHHoYFgq
W7uiB84vt1YG3n6Bd2/bUD2n8I2ZdBY2TH07HiZH3bc1qKEh717RU37bTGKNpnnBLgJ7jn3gLC96
7e+FQc1SL6Nz20oEcCsm8ZKMZIyKpjFph+zRHe8kILQgBUZSESySAoXXBtEGKINC90A0BNnaHnUH
Xyr9Cn+5s+l1iXULu3kMNpA0HTj3YWeS05a53EQ2s5vJanukVf6jm7VOp/PP22VTfVXBEfGEvJhp
L3H+ilx0Qaa6MrC2NbDx1GhXCpErlfBmetK9hxCXPh++ES2re0cHAuVz596uGkhAic03q4nElleQ
qCTWoIWmGqMS3fWRkFgYO1A+4eCvPypTvfqMzZGa3OBxGfXtOCIbSxrmphhtTy04ntjkQIzIgPWM
mgqtsuXkZXtt+TNCfSC2FfrcSV+2m5EIekJCQIAq41AkRZ93eazLLO93jeDIqwGfCCVIWWZLtCK/
M49zKZAP53jufWkmdguy7XpCEi+9qRw9XflFj0UWJ1iku2YULHBExfRecTAMjTTJbIh5LJegfHFA
DUXG9NIhNcYtr51xLOB9TKdqWxLnOXAkxlfdzScjGoZkLL/ZCoZji62Jjhsz1TdhTuWpMyrbEL72
R5dOzRa5pP2mMrW/LQXvt2Gh4Y51KE8dBWAtHPnjdQh/Kc5tjYdqtwXadEW9BP3y6JyffY2ZDpuI
jRjPC5sW4blmXgRbOfT0m54cdO5XqoMGIPNzzzutjqTt2I2aMrUZ4YM/ZJgg9o2TOciVoee1mEzJ
0k71LiA5jpb+imOMsu2xsrJ+Jk2dYewjzsMvUOjPAm9EyyWKN5L3xa5tmdxye66hr82y9cICwlqV
w9QmhLfEFM1PCRYo8EdKR96JAr7ZqJ9E92SCroQOU64n4TbiesXWKM0lCKVDpYrD0K3hnZgsO5Cm
R/g/z/tnrD86RkOQwWwANs+7oY0LWDRMKFk4aNidaHlYui6AgU8rhCGplu4GVk57nw+wMdXBMlyt
XdN987qwTzoq/DsXG7tTyU0dubPPNTZ2vL6mhDL8ezUdlhnHY8tz92e12P5bhZD42BdnscXAcssx
LNPSCQNMTCUpN/5UideszOwWE3kL6xvEKk8CDRWqtTtYVjZw/Fae5MDLThlSicJ/ic5AGYJd6Ly5
V7Y0zKg8EvhaK8xP+J+u/PF3EfwTfZpdVLtViagl5TB5XMs7VPN0ji7h+d8EdnZRn5lXsxbr+dpB
fyPZGpN8Exyo/+6tX8EzPpHAL5uQ+546k7eEw9FyckA9+sqD/PdPD+ayARmRz8xfJzIcXQ+523et
cy30F8/8s7s+q+6/lYXXFfRnQ+rskKnqtGbTswC87O93/UnJ6rL3uByGoOyMJw5LUT7q3O5NT2/V
MDfRLOiuhw3ea7+K/Pjk1bnsPxYw9NsC2ShHM+Y4S6K2oeIA5pu/f5NP6lb/4Wx/e0ict9xqnIAP
FXYXdikT6AEJCxy4l+///gmf3f9FkcP2S29VQcMDqkxNlMMBFBh21bD1+z9d/z8ny2/fAH5aB8CG
mR0UjjABm6CvrwBjfsUK+uQB/Zdg99vlB0plaKlwD6hRTvuRa5y2HN9Nl9KAVWeRWfZvX+NiFNdO
jlVb9fzQwbboQTk+z8G8+cpH8snXuARmoMDHqsEyehiyZ6HvgkpFyrkv63+rTV5SM5oqEPkMmjt2
dnBRZkO9qyb7+k9P5r/q2W+/AHctYlntTA8TNREyLmE7N9AKvnrwn0wTzvmJ/Xb5CqFAcK3762Hw
2xvUBO4EqdO/3/lnlz4Pid8vrbJJy3O3DPTXe3/A3kt+9Xt+dunzn/926WBG4wBkZHoIXBf+QSyf
CBz88ffb/uxduRixBo0tAdIl6UHBZSyrV1VeIwVrZu//dvmLhdaZWZN7Dt6VoH1THk4r7k8Lipz2
vvJ+fTLjOBeLbY2OWPQyufTQNSjfIB+n9T/Y3H0xUD8p2joXA5WFOfICstk7hC4aDvxmeFvb5aE3
/lFnqO5ZB9Ly3x/Un39j7xJ6kQuZWU+466HL3lvt44T2VQrOn39h75J3geossS1MeQfHzaZNXUA/
DFu63LgLkn3aMsOx6O9f4bMPuvitvdYFBaLHtKPU95Fe0wCbepzl8y+mhj//FpDl/ncUTBbQ+TbP
6MEVU7p68EF7bwtie8f5u7VT8vfv8NmHXPzg0nWxFyclPaA5LVL5g1H6SNiKfAgI3zT7wmf2X/Pl
//f0eJeh+op18zJ6KthLUqP5yFvYocgzc3JV2NyiOkm/FW1l0LWEsvqu69ET4dPSnuCc1e5msdq7
cQKtIlMQd+eOQG7WbRceURquEyg95sQ739yDI6KvJxz8fmrZICy9D3V73eXnGl0mfXnFJNUbKkiV
yAV0ohjnIij7RtZix7NqTvNp8vDNKUdJsEPdaJlljuNDyfZjR4tl4zZLvQeNE6dISPnZF9utT36B
SyCAQ5lBJ0OF9qJg3for26w23KoOTggQgKzP/qlz1bvkAdRqRGlgdSWyoa6Jz1CQRdnwK6r2J4NZ
XCwzooN4jFK7PIKaEv0fZ1e2I6euRb8IickMr0UNXUXPc/JipZMOYMxsDObr7yJPfXybQirpSJGS
I1Oetu2918BQt+jaeuWY+T7euboTQO4nneEx1oDd8TiT7gZQW+S4si6XGp/78+WgSUqoMkk7a+LB
eIPD69ZlBdIUF93d3EA7aeBA24IRCKKtBUF0VuUHf4Z1G5/nN+7ST9eCz6SmsO4Vn04TLp4BhVGY
fGqHtVPGWohtgRZ8FEy1siyYgmMG/DePMg+pZ4PD76/wUSsjuZi7VY7v/ajMaWMVtP+TOVDkNhR4
sVWSVjeoSwXbOrcYqhVJteuIsaZCttB1XZE6kTV4GFVlnljgxA4dntIwObl28Xx+ZBc2pC4Y7RXl
UPpg65yMMr2WaQDMP8ke8QiFpvVofna1uGxL6jrRAK/mYZq65imAyu6uwmzu0tA4gdC6wrZfGiht
eaueyTInxnRyUmluxyQgqF5WYASFXXU4P1gLn/hnOvVlBzVO0XYNG8zTlEw/eQ6SIDiaB4NOa4fs
wgd0T4SBU4NbbmifeKagBvFUpt4GVp0rR/hC4NKVfgZRu53R4zbV5uZhMNPfGXcu/eXz+voyNGOK
pHHNOvtEfLYpy4fe+eRZeuEP1yNuUgrXkBiWEKitjd+SO6sc10QYFza/P8/Fl1+eCNuXfgsYNAn4
H1vkqOumxR9IhGHlrIkzL82rtjZ92wC3pcHzgUNIgaDCZwygjsGR4vy6XNjEuoZPV9RISqJYeRom
ASCJ2NAW5jEA5bjIssv6otu+62tBeOiAdQhKZzw5wYeEd5idAP/QtkAihCtbeEGuwdXlfGTg5m2H
O8mpQh1L0qT7CYBIcm34A+j1qk3KRygDd9uJs5bswrxIHwcP4Inzo/h9KsjVVX5E0aPwKJh5cge1
r1GGGAYcNNZT43q73Hyiaw7RC9vw/1R+Rt+eLGDITgrVMqR8NyJ9Ot+DhWWmWyPA0tDmCHfWCYo+
sB3tvF8EuBAfbjorQ7TkIabTTDqDBcDlGSYQatCwZnYPJIslkaL0Zje/jozyICls7jiMS/4gAJi4
Z1KxMwvgeiagY3adF06v53v73TjCeeDfaf5l40phBap24WIxKHoLcNGz764JMS01rcUECXZpH7QQ
Uxw8oJloMKr70YYuxmU/XIsGeDMXKIvWIpbNHZGvM9L3fMPfzf88ItolTIRO1psNGjbNLPakua/r
4bZpg9355r/bIHPzWgDw/QTXn8mx4o4dQbbeTF29MXM4+wFMCQhrVPKVAfouJM8f0u5jrbRc6bWj
GReoiJvKBmzNH5O5lP8bsOmVYLP0Ee0xaOVA2KYo4Mek9oLILzp43WYAgBI+9FHRtcll39Hzdc6g
MrcdYYYyjAYI6D8UC8AaboDI+jg/LQsd0TN20mihyQl4SdxRF8S71A1xUe3zOO1qvgOGbM3aauk7
2hFfeZzAtAn7zcwaFEml6ckopeCZ4pVLT8Kzh/vzHfruOMP063k8pEqhUw07jDjpxKYIyLEO35oU
j1XvNyRB9+c/srDFdWvbXHoOxCAgBipLGziK0PoBa5Liso1oajs8dQHeAUN2xsOZ707dQiBEvRdm
dUGcnwdI2+fShMslRt6Oofz/17LzZmOp/g6YxrVawj9OnJ7CmL+gbfWCk3GcOu7Ers2La6PJnF0L
ggMKyCXbcVuOVy2zxFWdpOOx6szhPg0LH1o5dfGTgAP9HrSWOoVh6Fw4W1pE4F0FmQBDOXHgJ8+i
rJCuI2tGukvrWgsE7ZS0hA3SidXIPjva7Wjuvjdy+O0Ld+Xp/f0nsE3+e8cMwY0QeTbgAcfEX4uh
+gPd6s41f6RsjTfz/aYheiKwzwxgXc2axCn/WUGuBkJAh7T8bYXpvnJWIs335wvRGYNhbnWQS5B2
7Jd3tucAIAM8mLsS9Jc6MI/dl+Ocea6ZQH7BjlGJf5Du9MBL46MMvaMCgrubMyGXbHzUh//7HQPl
drMi1IkTD1aak6z9EzV6edHWJLrJqqhoL1nvubFfyyhJs62a/8ya7fkfvzQD2s4PQjftXWq5cZjA
IaXNi/AaWMdkh3zDeNF5RUJt6/u5DaGhAvoPZd5BXOPWr9utGV6l1QordGmeta0MtK8bAIlUxFOQ
GfsEIIeda+bpjQ+W6JUDs5995QfiskiMX/7f2W472VCIuEMrxE03ffKZ8J/J6nP9+zOE6Ile6IxA
1sJKIacIYFvkhlMYU2JfZtEJ+ZH//vQgGO0kALk+BiQcqNk0+RQsfa878seU02WTrSdKJW2tAdoK
MKnhKezPqwcLhqeR10MhhBrVSvBeiH56wrRTpqFgp6XigXiPYQJTaNo9elN26vvmskWlJ05tYVCg
1Avowtf3poKMNTtAtWmTyc81ou7Czgu0Iz1wPeCAQWOILSKyI57C7ggUXmi/d07PXi7a3XoSNfN7
zzIds4lrDpLO6AdI02T+WwMU7MpBtNQLbXNjSRmVDyOOGHYWwEr6R0CQ9421poj8HZvZM4meSC0H
wtokd6bYE62JBzzY3iWkZXCNv8kt8wfBCG5Ccxa2Cdfm5ftHCdFzcpac7789MMFT57UPQTibZ3Sj
lR77wBc/Q1FP9/XY4QlRB3XweX6eFr6pp+lIx0dbuGqKVW/Rm0yEwXUCy633bEwYwNfQu9l5qUzL
iI6dd0kiGGOrZ++moLMQHW0ZQyp/0zV4qHgxBJtW9uhCVNZ1uY1pErnhgACRCYYkdjkdRqSp2k4k
eHtVD1NSrRzzCytQ1+X2/KSsEZXpqfWCaypBGMiLAzq2ZuOw1JH5u1+uEUkZktF3fONU2tVTYqR/
jFI+Uv81y6A739v97vwSWOqGFg58WZTdAIbfCU6KNX3Ix6eJvJ1veiFc6tm8tDUzPH4mA5q9tyq8
lrje8+yh5CuXuKXmtRBQjIZtKNS9Txy/HIqCRh5Z1p0tvM35n79wKOo5PK9xYW82ZZiAzPpRU8ee
DUeC6HzjC8OuI0jyBoZ2JHHgFJZZ45bO4kqFzf+AjPl5/gNOOF+l/v/pA8jwfxcQAP4lrTrKYmAg
Lcg0qm5bBdSJGB+Sh5GRxwBMh006li/UhZpWZcKvqeN2eQC+iIKJaw3XJhirFeimNbuCTdVbqhKw
TRzjdUS6AfqOUBHjOaScSmUBj4pEI/530EIdRbYJdf9CwAkcLqC3q8SpjszjaUxTBS5k09mg4wDZ
nHTOr5TxHIB2+eEOAKkSFpJ3R5j1Nm/Ad4WshAcWCeFbeBpWQK1DKG0LaT8zhRqnjXRmA7nHWgBN
y2TwOXk1zkqoU/Kogl7dTIcrow4swK2toMY5pqHaQdUNIEqlGBRZ2wz1iWo8MKP9W5gzVE5CM7Pt
SgrKaFdEiT8LUZohxDLw8AE9HVdWoCTlODwWYUceR4gWFyBKgP/neQO9GXvopSEl0gF7LGqx9UQO
7JcCByCcjDpS1H8Yucd+TqhZ3E8zuFVOQR7zBhVSivULJbYuhPRgZt/nCnnAgdhg8bUTuAKCNzC7
aeBFfgcJNUDKeqvxQbkKu1Pe17h0pj7UH41RnRwfGa0kD4sIQn5/SwdiktSRLkDVdntKc8gpNs1s
hBk429Bxb0ObneoJ1AbS/GW0fwbIHlKEAX8b8x4Mat5DUZVk/nvlCyuCQ3EIOlCdRVYAroQgAHVb
ef4kJgD17aJ2DiD0/CailftWlq+AXoOckNlPBMJEWwcp033YZ6AL9ZmJb0gS5UZubkIXNCk+Js2m
sh0fvrQgDSDh/7dzxF2QFFD986EkGoBDH3lN9hl6gKXTRtw1Rf9nCIsrIOLzTeNM/Sbn9Tsxhr8p
SHlRk4DcGlh1CimaYmJsJxza3psBlJCg7poMP3LwWTYQUHN2uSj7O24TiMYYmbrqmhQsfOn4O5v5
/a7OgAYP4BG6o6H8ASW4Fu6qSb5DiDYjytkERTtkD61M/WR1O8Qo8bj7UbTQLawgcxzY1DwlPdAR
g5NnOFWx1xmp5IHUxi1Ew5LImqAjCzVP2HqgHrGRIVJdU4nji4AJDEkzXDbAcESNXgwAVTUoHcOB
8YYb5SsP6ZP0xgYqwmDDAzxOwH4af/WiBHHCGdkO8qkKcHaw4ZD26G9MExp3SA9Uv0prFpF2/XBW
dssju7NIRDpIwimINu9zW4knyBteh0Mi4P9qPwhRgI5LTaAbhPhjs9J+gGedsS1m8lmYdtVegBFi
iRAezJ3zFgTip2PmIboVOGA6lI9qzrXB67TehEb6HrDhOSXZmwchzshHF9Fs+RE4IG71tL0GcaDZ
9iQHdwWSnJC2zSSy8pZjmAeSSZgHZoE3QHWvgBDCVlYJhDBDy/LZvqxZiKmAZkUR9UB3XlMFadlJ
ml6zhU6x9+YPZXpIg6J6xGMqiE3Rh7u6zr0oZSnypTzznI/O88urEBrFD4D2V/j3yamPRTrYEiqj
2bDr0o6C0V0mJ8pa58nrR/HQyzG47aeijnqbO1etDIt2U9qyNDZcOJbzaqnCfQgdYfOtb5E0bhAA
99AwhQ4d1jC0AQLwMIPwkeAw+A0ziF5C2QxCw4Ugv71yYte+qPkRkaOH07LdyztK2xYasgHqzz6U
AHO7SHc1z/JXy5f5FJklLBx96UCjC/e6ZwBmrNcWiS3waBQYSB0Sh7u0rByx65y2PkIp2zmkRtBD
5Iby6TVA2e3GhaBCVHCeglZtAgfhKhtihCOtboaxf4Cpo3tqLafY2wRCydCKxQz30FBLdgP4A68t
tDquIMeZnVLLQ/hLh3HH8vxnEnRXpA6gf2m20GhQ0OHNYBATuIY4ZGJgm9aGvnw1pt3RhitxRBow
VSyvIltBIclZ2vVzmvsZZsDwN0zlN3Rw6QGoLgZIRfkSpgFwSpQ0UVoVj83QiwMozhA/llm/lRl/
w6AML7kBYKuFULodffWeJpUDUckBigJj8AaPXrAOe2Z+9FVjvoY2LPm8SkaGX0FpckQ0MJk3bEYc
jPuhhI8DdCDBUC/ADQ/AggUboGkehkm2f4Nc4V/9PLn2J+bhvOvz9/Pn+8IFQodTYF31s09WE6fJ
o0dB8gp8RKPKe7ms+fnS9eX2CVtNF0JvQsRp6L5CWZ5tUgGxF2izrcAo/snFfXM90XEUtptMYJ+C
tTLdYRmk98Or+gU+bXOTvYwPxk/7PXgfnsWDuEFN7PF8pxZujJ52100bKPCmWRCcrBTE8o5LqEZ7
+WQw0E459B7S3Fq53i1c3vXSqGgKAk0T2zg1/YfwxCaB+EEBjleiEvDhLry762VSbua1EMMA603h
pfu8J+GzCa6fvYHw6O/Lhmy+XH5ZB1Y9KqR3aXAqCnFfW8VNysafjugf7dJaKccvrWTtHi9qy0kt
xw5OGTuy6r3kn5NRrszDUttajk6OiRV4DtKMQQrGrpfu3FQeIFu0vWx0tCv22DQliK1SxYVqsw0C
ebKpwdOCzj9776R/PP8Va6EX/+et4kxwOfRrFddGo3CstceJB1BLdba1Tba+Wb4CSxxPPX0Ak/TJ
cVS7cRoiNlPi4DYJHYBWXuY2jbD+3/UQpmPXOK3LYelVkD3vrGnHO84fDFHk+5AnzcrreuHxReaN
9WXd9X7WwD0Mr1+XSPvGCrMJ+DTopp8f0aXWteiGp/s0FNKR2DiAfhR/G38lLbXU8DyDX3/2lBTY
gJyeXHhg3Euoi2/HMBv253/20jqYv/qldRlS1gCq18cFnY1MwBUeoq436M3kFurp/DeWeqBteLjo
OrgYJSOy2kQeAE8pjzi92z+Xta7tdQN4HuiZYCV7PREQm6q9A0ol/O9lrWu7fULGYapL4J9dGwd4
VshbGGew7fnGlwZf2+sBGLxZEPrglxce3YZjlRxNS7BdOao1n52FT+iygzwbIOlu1Pj90GCYTSss
CxJha7CnhWSfLjUIazSvNHsPHZhsvOJwOdtAeePabxMCPejxI2sp3UBXYyVqLXVG28E51MikmhlJ
AHSBGTnseAXCSX04PxsLR7mr7eDSDWXFC57HTjpGXvlY+3iYUKh08ZUPLP38+e+/7DWYEdXgfbMe
1aM6cky2SQrcHouP8z9/YZfpCoRTPVqjbMMhzkY42ZDQ4y/U8DEj55tfGh1tE+dGludi1hT1zdda
/Q3xvBHiNaXjSvtLg6NtY8L8ygkg6X+CEsy76syHzPPuA2FcWNrUDadqjA0A5CGFoUFeg0M8TDsI
t6yBv5ZGR9vJhiSB77oobZYcwoZe/wJ9DWimGVtTTD8umgDdcQqa9bJyTaQ+zemuM9/dpjlI9kkY
2Z9vf95E31yedR9s1yWAjIVJeJocDoWJkd1OkHoRs2ZUk+3Son4+/52FdarbTvXl6GfQ08UlXXnI
dFXEfjCFnV2db31hGenO123mCAozVewxf9zmnRmx+tNha9iPpTHSdnAHdSkbpEJUTJG6NcWfXN6U
/a8yfc9BpDjfgYUykTMP25cgIRLisRCGn6cKIgvwOPK7qIcrxZ1JurDd+qwabwyo7QGF1cAXAoZa
a8WB7+fF1pFFHrLG0u/bPC4wNzy1bgsOYOn5Ti21rY0b9cwBgVU2cdF3MW/NtyRTf883/f2UWDp8
hFcWiPwJqpuNSN56Ja0jlArDiFd+vc2MpH/I4Zq80o3vFxfEz/87N3jHCwgjzBVhXJWgCbNRvN9y
9ud8T5Zan3v4ZeZBsgrTNkHrciojq4Riv/sqSXLRs8UK58j1pXUkir0SFVRUgaXPD3aI5FdjupC+
t6VYiSDf3wYsHT1SBjVnpO2xOzx17wphQdNVbnPfgVRb5v9urOyAZPP2stGal9qX/tSFNOSUBgMe
MB1/HfiU7fsWgq+zGde0Ujn/ftla/8ogX75hGCrh7gRAgTcdHUg1Q6vhwpVk//fXg+dWyDJzZSz9
P23w3JU/07WHyNKG0G6sipmtk7m4D+eWOICdBt+wEiowrKAf0FHP0AljbVsvrVjt1LOINBWMJ4cY
0p1y5/UVPMEqIEi8dLzo6WDpKJI+8wf4kvi41CT9Z5YZMQPb+LIdoWNIWhRrZJMZKMYlUKKqKsA8
NiFh5aPvpt4lDGbPtHQQSeIEfZX5Lou9BJnKyrt3ZPpwfgfY82L5/xMbWYf/LiJoBksvhdxpDFgE
vQmYgFGirItZ5yedDk4PfygD0/4yia7nMP0yTWR+w+yuNYgEkxEScKL0ivcSTFiQCpDNBo3KOFSz
1eGmN+vi6MgQssldVR8Y7yFHBYe/9/O/fWHl6GgOl7apIQwoOA9QREQdZoQ2FMR/obSZkpWl8/1B
agXaFsscExpsU6hi6vdvPSVsw/xm2pRDcZ2E5MQGB/pI0P+Gd+DaHXYe+O8mRN96LjORYzeDk8F+
EmjPWO47re9yaFWdH7VvOSDzatI23JDIFGk54iOxDSuglESJ0e1a00Z+/dVRzc5H2iSp3ilcFc5/
caFHOpqjFGXWOgQfdO1mZxk/IJK0Z/S6z1dStkvtayeq1ec1hcjSFJu4k0MDG95KGzuNIdi4kvRZ
+oB2qDqwTsttl5Vxm1/D7RdFrzeIPUEnd2WVLbU///2XI4KJkPVFUgYnP3OhW/qhSLi13Q+3KVbO
uYVwrlOwUBBjtCrzEo/Gn0n3YszulJC4TcxxC6zmysJa2I66kbpKXIYsJvZK7f3GHWpD3T8BDo7z
a2jhWqBjNoqGFhwSlbPW2MkTv0UHaSmA9jrx3CKlYmS/z39maaC0/S7aDlCEJICaXlIf5RzMJ2d2
C01+wpgr39RGubKkFnfhPIpf5nwgzYCdOCA96nN3m2XZX7jyxmbr/06q5J2X5lOSlHGSqB99Agnc
8937R/D4LrhoFx4IWUME3BuCE0LADjrSB9W70SjKHZwNoB4NqAoLsmKbceZBA3hEiTpp+5WL0NIq
1wJb4LcWpYNRwn74KYB4MwxzI6Z8SMvZF65ALbIRTsocQp0w0Cmh8iEJDFKFMVxXSuYrG2lhjev1
k0aNyeA3yjtNo9FDutAYD0FXe7cDlAZWPmHZzvcngF4+KSfT60wGkcNCpd6JWWW3hdeE2gLcAmlw
6KcDD9Inu6mxWlipebSKIRboHFjfkyvTAbIs91PnnZlGCe/Uoj9JUHEg7FFkuKyXKUzbpHVlFH2+
ZW3jYu9AvTFB9RA6BH423WVDIDfuUFJ450Kpw22BqhiV2x7LcZZJhZrTded5XeS0IX2eaCDvCtVA
thV8q+ceAviPyu7qbcoCsoMKb3os6io8ZBOcgk2/ySIw5IcIAqEw/jWyD+rD0y1sSnac4CkKBmIY
7EYgfKAkWAKAkmRyr+Be+RJWsOvJ4e91SlwfhKh8NKIM5oOvXVmmO86bcV/Vs4hj0QP5wVp69Kif
H42kQKvI1+e3DBLvbz0Pkw8xBSyEgSIJPyHHlh9dYAkOEqqJz8LxA1gZ0irdZ5Ur97ZfjNGQTvzV
hJXdvuh7c9+HXnndt1a6g8mr+Zy1LNn6aUEeYFHXPSZeCV10WYdXHA5Ub70X/jUs6EraRkMgkAdh
PUjvhpu0mMor1H/gFBYOZuy6MAMmZlIcFeR33yBt2P5qoCT66gOLAn2+hG1CBfN0DrgnG3m+56S3
rwCX/WyCxLri6VBcIfM4HsuiE1HgBOV9DsGLq6wUatvCnmBnjrZ6Ekpgvi0FI/MsBzIB7/52pb6w
EDeJFs1g3pkqvyI1aIs2CuUAoLOtNCGQEfZucvSB6LoFd6K9jIdn6R7gANe0/TQR9+RNyalX5pUn
CbS43ZUwudSbeWN+ic0QYrFpmxkuomQGbJLN2m1QEXgrGrKKSl+6wN907Ol8TF4IKboLki1S0lPh
qHj0f2cSmpYqVgCjnG98Ieb+XzXeB5NJzGeyn4CEBc4XCtlkhMiuW+1EQy48+nWRgwZyyD68mtt4
4PV9mtP7RLavedLsL+uFtrpQvYN0iy9U3Ne3nX9fdtAOCn6mwev55ufD75tDUS+/h30PP9S09k4t
8+8rK392JP24rGltJdV9lwK+5ZPThLHm5amF4PplLdv/XaO5oyhuKrSOAUl66t3m1lHdykG9sCI9
7aBWvICgaw9d16RWG79pIDtVwr5sZUiWWtcP6T7vlRWgNi1gahlAdx/M0+0IbOD5cVloXq9JiymH
wWYF5VM4qsJWMwUAqLDxOKM+M1ZO6IVNpdeaC0g7whyj9E6SFhTOEOqviwow4xKkOaO5uqwfc2z6
EoOkkbdQ/XVgue48B/QRT8DRX5nfhfVO5n59abqGEU1TFFYVS5Dw74KcjmzTUWtameCFN7NugiYI
AyZvVmGkAPk+Kd/3dnifkz18y+Agy0boujbiNLLRP0B13Frp1MK86zXKhKOcDb8cFVfiUQ2zDfyG
kJXL+lLb2gPTgRNMWYjCO9mZf9U75QdcJW7zSq3kYBaOG90QDTjjojfgGhUX4wsMUpAU/sOhXMCz
JxM+UBctJ70uKUrXUlC+ruIm82Zq4a+waq47l/y+rPl55L4sqdyaPECQqyamiX+Nov+hqWqxGcn4
53z7C0tWr0s6gczwX4qQlNa3uUteLGY8n296aXK1EF1ZLZecBAUcwtqN5f+ESPqmMVfGZel3a1Fa
Shf1NpgIx2YvrirqRYy2Fy5KLUq3bSKtoM+Q/eIenLOmTZqKyIPh/PlhWfrlWphOsp54rXTB3VRF
cQNjw+mYO6mxcqIvPOf1OiSzamB1ar+IFcT3N3CWunKS9E3l7GSF1Q4QV1g5AJV5visLM6wXJZG9
NrsBfpYxa5Ioh07oVKYQmVrLzi5sX70WOXTQkvM4n+LCtKMKsHBnpBvaW4An1/DfUtFlvdCiduOG
nZf3o4wzx/OPaT5U9yHBpZSHfvPrsk/Ma+HLLp7RO2aXW2XM3VdH3lfqibUv55teGiRtl1l4F9Tc
g2BcM5i/wHv/ULaqN00iIyfrrnu3XLsXLU22tuMs4RiQeQ7dU5m2D+novPRGu3MK53C+H85S+9q2
m2AZr2hRDDGhaRjXJoPpR13Rq6Ac6pkvAuHDpoHQ6BgayEams6WL2Y/+E2RCzbcQ1rQGLj2e9zgY
rrv3vBFOPAq+UbtKWI44QJih/JVmyjOO/jjL09OS3VBw8uG9A6bAGHb+jxB0vOvOovwwAFv7t3bt
9lMI4Od7AmgfSGbyNwyKi13jOOF1SuFinnWm/3S+/0vzqIWFnGRNUPFcxRknsU2Hx2ZivzyFV2dL
n5oqWFkuC1csXUZ7Unke4glWIZOTvY4jverhWFJR9gh09Mp+Wghwupx2M5QJfMftMTaq5khN4wq0
yrUa78IVyJ5H78tGCpLERh1lrGPYzKVXTZbeep1zEn5xh4LKVTGZz1S2p0xUax9cGi8tOMBHgwC4
zHGla98dft2qMGLwbxrp5/lpX1j1urL2QF2FCg+0AxwL7ofwXWxeQhCOj7KBy8v5Tyx1QQs+YUBS
6MuNTmyb9rYrXvv0jxWAhUDXVAiX+qCFoFKivJtkpQXv55RukOW6b0f1mCDBubKi/imBf/OQ/Fdj
+zLtSQ4HV7yeWgB4onGf3donN4Ix0NaEE1CEzL6Kuq1xI3fmnm5OT8mW3hZvSMOufH5pQWuRyU0V
HAp4acdBOKgXsLWzK+45gK6fn5+Fna/bxHtUINPZ5U1sGc5GvJvB++TcjRTsoT/nP/D97ye6xWsw
Jhx4FBBXK0/BYGS8x83j+XzT30/9/xkW1H0wsdrrKAwb4bejcPwnKezgIE+0ciws/XZt7IG1lDXE
wYITqOQ3vWd/sHy8u+y3axG36dPSnRojjwNpk0iVnbH1XPI3n6ixkrxbGB092Mq8C60Rad8TpW8m
kRGbarjRrdUcvl83RI+zgIM1cIoTwcmuq98gA8HW/qkw0whObHAL8buVGVjqxPz5L3svtf2UiB6f
Qeg9TCF7qqoa5rvDSo1xqRdagK1kYJksAKKKTPc8hLPD7MP04oY/uUtWNtj3AZDoMdYYaiJci9BT
z+F/63fpnprd3uu6N7hCkt351bT0kXkBfxmmCi5gMGrDXCsJl9fsJgu6QwAkfpaudWNpIrQwy0FD
dWETGyA78qGsGqSpCWzclUfPwj7TI2xhwVQGFQRUSm3RwvjLepeO+Dw/NAslOWJrm5hSl8FATQYn
r+JXdQdl71DM6oESTHHVHACqi0zC4oTDb7Fs1ghHS13S9jebRJ2XYenGtl1ug3lawL9euxcssZms
+YbyZb7Bic0nBg5gbPddduisFg63nqueOenSXZpAzBpsrW6fN0F5HXBi7WvuGnvLR6mnCVMYH8OG
aO/BXXLYtA34cY5TFLsysSV4fCX0Kc8P/cIY/Pv1X34lEBRwO/NtN27hjBUNoqjeKLOCP5e1roUG
RRtCa1ShTgNg60kegPpsrvzwhe2kSySybrJq0/THGM49v1qPxaWAq5vfVLvSKV/P//yFDfWPffNl
cOZKICCDwFPC7luoV6cA69p9Ot/29+9w8k+e7EvboWFONIEZ8cntP2A1tcUfrpCbxOn2PXkd5EoX
luZXiwl51fctgc3sKQv7d9WMcT3aKxFhaQbs/y5wGJG2RTK64ckzWggJmKqORsZhmVQ4CZicNV/D
1C6cALpmYsLMDOSW2o2pKTe5xR+6QN1UYbgf1HBUcHM+PyNL/dHCgTWAZY5v4bjsoQ/SZbiq8rAg
GyuRnzRbAz4uTIiumQgaMkmHFp2xPHfPx+KABN7KhCw1rSVLKzgT50MzBidWA71UucMAdSuYAZ4f
noXNoAOMEzXJsbdxfiXMvoOt851Ds6Ppr9mQLDU///2X/WA4CQSbPAjPCG7eqQIlYCc75sp5PP/r
v38XEl22sII8f1s6yoppkEHk04RyR0Mjs0l3eYWanzLhci4U4EssdLbnP+m4/wRs/v9ZQnQ1w3KS
xKmnGplCC0xDrqzktfEm91gSOz/A1Fntcpbz2MuH5IfIGLiCyi9+QPYn3NGyke0GicBhb7g1eS6n
TB6dYjJwSk39+DNMIFUKk832DulCXkdW1lp3ZPLG62nocyDLqBH7fqFuOEr7V/5Iir00c/oMCfEe
QsptdigMv9lK6IhHIKkHz15YJXsWtPU1JaZxCqwB3Eg7RUydXdvKHHKIyjerNDKHvn61xoJaEUu6
/AYk73ZbjlAzyHKl7mslujaqvVCAbu261glG4MNJCjzHofkACG7R2NMtzIPkLXVK+RmEifWq+qA6
Sg7L594amiBqhgS51amAN4qCefEVbEf9+yIV/VWdc7ZTXmu9Q7yhPtiFjyyLy4btVHWgyo/Il0bU
82CwaJiBkeyyrq52qIJnG+YUeeTSFApR3gAmVQcltipM66MIfEiIhLZ6oSgxv6QY6gMMk7PHrJ1N
R0eX2dvadaAg5nJYug3+lpfVE/DQnxxP/0Nptq8Ws7NbTnhsty2H117nbEYFHj43OtihTkG1pfDp
y2h6hKY+7DCNCB568lj2Wf3i2pXapTX8Ux3XcSKO19KW83za+43xAcdXYxdOVYMcU/XsGBks6Frn
cQphvofXzgae4wKgjOETcgF/gYmdnsywzq/wyemUmKYJJGiQHwJm3xhj/4vApz3qa/lkT0Fcje6L
GeaQQ1LedWvj9ESasNxIVt/AYHTPHH7wg+5hzNQswgk3Wh4GbJMX/Gc9tm5EW9AYgGOD0CB0Xw55
2N1KHzk4HMvdlW9l6dYa8+BawHe8j/ystt9gsExOUpUygqhM1CpT7iG8WkY23kAbP8v/x9F5LbfN
a1H4iTADgv2WRV2yHcv1hmM7+QGwopAEyac/y+cuk5koEomyy9rfiu/esELBirNlqWn46cdKwWC1
HYuqSduzVqBD1agX/T4nSIDStgOFJY32bWsgbIGrVl84JTCYzpdxssVCkIRjiEC3JQ37GfbBgzi5
pfL2fRItRy0M8HwImkuT1MuB8o0VlTBRbivdHqmDITJfVHei/WCOPlTw5RIA11LrOXr1Rm9es3Fl
sBa38GE1cI85VHAEzIxRQ5+Ng7Z/QCRLiq7r0nPYtwlEK6y9NomcH5M+fZ/1MOakUQaEIlOs0kdf
pfGL3tV3Tzcl8ZrTILyXZQFjASyR/2ClQu++9oCEoMmvQCj6bx36E7HVZ9KD/2egec6iOWmvXC6n
xuc75Nn/4EFOH9jW3700nvKkbvfTsPaHwKf4jnFV1ro7UNV/BKa/2tkvVlHtW6FvoOGcBbpuEUxZ
g5r/EX76tUTyeaTpI7x528K49aBE0O3Uumzl7K8H31hxw8DGda2GnaLqi8IwduntsxfHl43xdzfN
ECPFBVoZsKDu+xPCtzTDqNhlrLzDsgyXQLZnBP/HyQ+PRvUUeC5emLB54xxmsh6L8orXbU4E+dNy
coUN5DGptj+o3j7EY/SKgfHdVIdF23lPVKy7Pq7/czN5kv5yINJ/CGLyPPjBknu0us5QM5Ctgo8z
f5w82RQuFsBMeOLagRXRtP1h4MOuWvhh6ECS2Fab+ThvMoRS4yGOILdR1d/6V9TpNS9yTG7N1j5i
fZebwz8ZGAAj8g5KzAwcRYRzPASxB7DAPT5t1836NrXsbxjbs+zgKL04sVtpE8HwG7qyOLZVVmMI
NoMtJi/GJi3o6r4VXS4kWK5Db06o3Lc5Hj3kYezOEn5FNCxRoYgfQaAouq17IygbZn1j3qKVvHQh
efeUui4JTsXG34k4/IS9660OPdi4jck/9Mme68W7K4BKMPCJdRuPSakG88jT+I2H6w5hy2WAr1xp
OXDCkHHl/gqzeE3CnUjSQqbrISH23HOoy+b+T9LF+xrkzoyQ6EBJcmQ9uY0UTsObegvTDfA86n6i
FGP9c6RvRAIrQdc3uH/D2VUtj62zj16dAj72BY9msOR18uh6byeYOsx1e9n68NZ0/BIB4sQFfsXa
UQjRefTSBfoatsmL4P41cTAM2HBMoUkHx+cmeEvZPAOJkfyNff/sYnYD9CYABCt8pnr6b1miO8fJ
IbuoAS+q+kgDdakTV2VR4H4NSP+07JcQ2z+7HlSU2ob72umz9KaHxu9eYGr0mOpkt6VYw0n1DvOf
ywYbeMTHMJun/Xu1UbCKtsfI9Vd/648aN/AvbqvUgdpRfDMx2B7YG/NQsfkA7/Wz8OU1Ddc3lFZY
nspkr+D+iRtU/kwgrHt9f+uqub0wYFtyN2D8Er3m+Bb68XiKQqF3gcBIu/U3vYtgkJ1Ppn0GNvR1
lCgyAYN880Ddw+mlzrDfPoPt/DanYLJpGKoXrLFPIbYPLLH7sv9WoEo/JRJk5BiO1gfHE7azfZge
lji+wYYUBKJo5gUcbF+9bZ4uAF2th7Vx3b4eUfXrorXGLRCrHBClLcNUCNzDq/WqNvkcrsEKs1/6
L+qw8igHYmvqJCy4Y/ZA/fFZWX7wMDsMhEF/h5Jvzawzp5BhQad1AdVD7rrxbY7UqQqaINtUSDOg
XdEOjMO9GQ3GsQweNGnrvai3JzIvWy7p+LrR/pS69gFpzJ34/hsQYPdpdec1HqHQa3ZQz+Nu6z7C
HtAq67r3tdOPW0wuIRBaezmr67BhTG0YBS/qVCI59OpryHVZA1aA/uO0XwLEsBt8Nxq6HpwFQihM
/sU6LHCus53PgiarVXOeQyrOEv+zp7YjXDtvsvFAoIrcntWY+khR0RSAtWXJLI5B1Z8X4KHyOPT/
BNA8GkL+IdjDLOaqX1Qj31O+3bnPyMME1CKW1zpmIDM8BnF34L6+pBonrgYBbU5qIIS03coeCo4T
4i5c7PVL49ZHs0EC23ZHt8gXK5M+p9y7RVgMfPF20s2/m1R/Dpt5idd5v3ntYdbkQzlVIGZBHOj3
vEwaNZ28WB98bfdCuTOqzIeWR1efw0clTA2sHNyZeem9meanmXYIOaho4Z/DJKbcJMzfhb+r7HIe
aPtian2qIao8CqGqz9YRh8Er238ow3fTtHbZqtEeYSm5NXW670PYF3f8XGn3tgwVrJN1U+VbjM1p
+nTLmyg+xPCCvAtLu2OiRJzBmL3aefC8LtcwwYmR1iEUv9Cwhj0YQC1VrKiZjTMCDicCkOTUWO+Z
LKF31H0UZAAzsUfOrXn0VA1TZRagK11jzc9LNBdoA8LwW3DAwZwmmdvYj0eT6bC0Cq7PvqZlCL1a
vk3utaI6BlrMfjCILCUM77IpMm0BRJ8sFkkgaB2w19u66gvPjIhgCJZXUG+4QlV7o0EFIfICScIA
sWtrIyDgpFFZo9IjH4aPzXemhDfzF6T2/+jMFjyytSuTnsDZfGQJcEkOhz8NzipGy17Hy5MROOrA
Zn4L/eZ18rFkZmymlMMnfvLF4/irNe26SGBjz/FF0Q0rS0UfJO3u/ToD2DcZyG5bjE550odKxfPf
ke4oOJOrZu/NKOdCO3QK2/5FDDUKlgGKcZ7mH5OyZaPmY93aHHy60ovhkTUBaOUlB0zCXdIuLYET
2/d1JQBeastNwW3OwkRnQlXNYa9F8LHqUNEFqLDwwSmcYR6Oian/nLf15ThMp3BW+2hdX0O37VPm
3sIIaLOErC/1HF3SCcbzQ3QjqXedQM/C0Q//bu8aJ/Il7qqwQLx3TnwzZibEr1nbYc96DQrYhEMu
gWNtpkULyFpE38ZK2Cz8DWCasT14kS8yvyUUcMSwBBTowW22yRq8HxDqWkwDuPlNVvF36rdfzGmc
rG4tJ6e8j2GLAH7Tsi6cw5zAspm48KI5OlbNHPxbrCAgHEL2qzQZD2vlDfvYLuNxJRwEe5vYc8p8
3L2hbvpHWq3jv4UGQCOueEe7pKPRLkgof5ER3E7g5T0hM1STOZBk1JcqRndtbkhXjEM/IgNLt/1E
ZVwghGeo0uJHK5yBuUsCl2m31nvEzeEzuADDjfnptLchaw9xR9YDoRyH7FwPhV55d4BD6LoHqznS
+SSHqADyzNy3qeXHDuToZ/gLdM98bJZ8BAyjaMlEisS2A4TBjL6EWyCeq8DZMqp6jE7pLT7DNj3c
ctE69hl7rsrFyNbdFo7xjhJvxkDlPLJjPVbmHkMVcPFrRq9x7NFC9UZhf41DriDVv0q2wC191O6K
3jEaV17j3zXC+xsiHbUDjWb7QHYVPeDWQa1o1jO9erPcTsm0QbnJpjWbLYQpSKftYfTR/0I8i8EA
46Zsa1mCPgwEBCilp9DrIw48zrA4fp7wvIKFL6cJ44FHDjHi8xpMHcvjeYChMrLW8aLRlniQmJ2G
X309XMZk7JEjJaO387CIHhFWcBDB4SGTe0yIYxjo8RE8bx/cFunSTLZM3onAvpfIls7IzZDgKRtf
VyoskO4zVDtlH3JkVnPllzKS3amGkXyxBE2z74CwyRum3KmFdRGc68MqN1WKCoTFZHJEWLRLFEkO
G3KkHfyG7KuspCmbVM/3NOi/wgFDNYmT5Nl2HbzrF5M+znG8XhBRb4UeImiq5tovwmQJ/qyxFC+o
yrfw0m3GPc7tKvPh1lzCd5TfYha5Uv+OBcZzAh4k65I/s2HTM1yQGeInQfHI5/7s+CK/4b5M8rVV
ag/Du2YoBi8RuJg5hjpT6qNVUnOHoCTmCh8nBpZjCEcCrQStbBDjMSzhjLKgGEQPWujoCCh4oZ8B
NuI9u3YM3xG6dQH2wISwQKjh/ZcXegV0rrDbyrB9q4c0rCAl5d86IK+SAxeZsuZTwKZuFw2dy6hT
t7buXnwX79ns5ZtccryVg+sjhkkhO+PS7PoHYp3Og8X7rWAErghrLDY/jA89KI8ellVGxvgak1Hv
o37yjoMyV9r6JdExaHnGJGdO2hChiu++IiPxmNbk1+gqGm49ASCd8W0rmK1xI1IICRV69Gag90Gm
X1sHSyx0QHkJZgw0hoExWeNAOEBNZcE9Wb+nc2uylbvTlKxfpsHOXNNytW4oRIySy2K2x7Rf3AGW
Rj/oiohsMEsEX1DMNYu2vQm6fEqGbA6pYV7ZDvtkGmVezxyHaQ/g05qQjw42omC7Ar4n4/nGKB8L
WQGPzfmBdpD/SLiGZEFXPfBAFKNMjiNOWdvGd4R3EMb6BUf0kCNme+mbX/DrApdUK6tP68sdHEt3
YduC9OnezETudGo+VrshU1IhCm9ysPPB9vQ94kNhdXTWGy02sMZh6Vo9RPCIz2Ifwc02bpcp8qEH
Wb+aeD3oTZ4X3TxhEvqpXZGtK/IbjMPlOjAhTNmW5DGszJYldJrvE8RgDwZ5CUZEe1jS8M31pZ9g
fiRFlk54ck0Hm+xAje1v6Nz8RRZCvsE1cEUPPeulNcGWp/7a7xwmV55w/+kTCd18HOYoflDtMB3k
ILC18Vsz0rM0D2U1P0XAXBY49n9mb9lPxB1FgPBkXg/bInI70F1Nun+up0+wVNmDkNpk/QRm5BbV
V8wj60LJ9K6seKNze0Mt4rRu5rD4GoyFeerKkHr/HG33wSJ3q2oepUq2ktYMGjrJb14gOoBs7bUP
sBRnD8RPCHYKP+hQbJxRq23NmGZJE/6K+1Ci9fvB23vc4oV448UiEimhX9nyDdPlmafbaKcxIJRD
L+UK1IMA/Ze/DMuNeNsu9dXwAhlZcI0HHgN3qV9tvKbZksRXEyefXGK/gwqrs5n0w5NzYZwHjUQX
YPLCDDIMCjaP+zRDg1F8AOZReyo7Wh9pre42Ul+q4l9dlH7TBZXDwcA1kyv1Sjr9E8yiuo6wL8uD
MDhgPMzmwLbvhiF4Ij15Tr1ggr00dEoNz7cU/AgbQYqMaUW8hunADE4I0VpZKo2y+xq8T4Bcg9sM
I7dpXv2/dYJmCAuiCHVBCQyz0kGCgaoGZ3uo/RhEmGC0GWSxw4UglTvNC2b0sPv6V6Aq0f7jXXWW
dEWhsl3Gt176c1EhsEH9ZSTXYeqaG66//hBXHi0hfm0mlFFmMuHUSuo53yICcq6bKMDHVYNApk4A
zB1rhW0xMQxwGRa8epi73MoOKThKVYkYzum4hfcpkFUCwy1W3UK0TIM85cH6U3ft9NHB7eW/iYT1
F6gQvQEVtgEltbXqXjUVxrhmVRW930YPVrd6nwK7fA8h7QIcLm6v4JySAhL46uDPGut1NiMFKxcp
a5yNmm73bVWw/WHwjS09CchvLkSk+W6hDSkQtAcvCwtRxJTh+p9xri0COHW9N5Nun/2576ocoSR7
2LgVXsYlaS4DmfQL4g3UHDDFhPUhaPdF/cHD5Bfrmp9NTkCeovJ+hFOwRjXE1w9RXJsDNLLkX490
Pzdhl7JsiCk/MkfM3jPJ8ikGnFCY5/fLPoj957Ym9kiMn4yZBgJ4LmAmCO1xhzFvemjidqoLGZJw
vVlS1WUFOA8gwnAVfCaRPkwIwl5RdtESdB3d7ddQ1veeJRbUgQT5HbPJ3BWDaaMCt2Gww2+kReQZ
cgkwZedyGOE2JqeIv/CVQLV7jdFK2Hm9iW5ADesxGzfBQAVWwfK0mGbdz4RV/2wDoWxnlECJG3FQ
EXoCu6pl6x6RKUdJEwDrHDDn+twNBmUr2yEdkcu44lYJtOQ7v53akpm0W7OO+ttpkhg1bQYvPDhM
tuax1d41AfzmonBFfQ/Lhq67GIIHi1mHUod9f11HsR0IsTNe7ZjsTTtORa8msGAasxYNrroSDfD5
ce3XKA/k4J0pgIN5I6Jkz6xNr4Ej65fzDNKbpu47iWkxYnakk8OTTlJWBg5T7/lUJc2TSw1u2LXp
9Vnbnj1q3VWFwHGXtRro/iyqovHYTLH5iwaIOq6TIcD5oxAvegScruu3F8T4CQQWkvxZtUAUn9Z8
KaaxSwotCN9XvaCncZv6vYad1R2LN323loo/EFsB3WzxDQBsXniMQfPEa3OvBrYM9WTyzkMTv8+b
vxSAjIAdrSzrcY4yN5UEjeJHzPMvf5l2Eg9QqD8u8VMkf0uMwVGJ6E5aiNEhlb21nunh9eTS5D1W
Mcyu5bqePK71m7S9+VGKysMA9so+ruBiSRVouz0qCjs3AMbSIo/9pvHaB3lrhuRYYZz2EGIo+yKE
F2B4EhcDlRRBIxLnvfCX5bLEAPNmSSLZi0cn94WJyv6rQgCDPxlQdurIzs+Yge32c7PGO1DhUc5t
MV3wFggj9jYBx5rRHmY/Kt3eYN/YnIhW271ZqPbgbGxH6C6a2Fuqo0VI9mfw0d+CGLLGNAtqlh7K
PLVXv7SrUjOo3QyJjmV+i7jGnzMnUtUdWqYofElTwt7B7HPJzoUBORsTLGUTdrYtKmf5X0dq+UGr
xTxorxnvqx4xWirc+M06TO0lA7TGoW3anR2hH6RRnRTj7P1GiGn82a4OPUJL1CpL23t++JBEch6f
GQqW4kNgrBfKkrFHHXfp5udUS4Uq0m8JpG1Qn1vSFijxxZA8Qm2zrGuBiV9FJlEMae8dK+b9cmLx
u1GUqqr2HLS/kSAaURl6UOQlTbwln+gcn6zWBix512usvDZF2lT7D5XCAZEToP14Sd2y4X5o48nP
+CyXb5x66xUAcL2b0+k78SJTdMY3JR6Yy4gAwrIIm9gmIHr60i/wNxnA083jNNvuvfZdcKPtSH6R
rf7vvmIPBOLqXT3CAlRAEV5n8xZ20a//CnqOBA7jtoG+HYbxrMR2ui+4e2ENz/4ufAXFsnvXWqNm
DYRPnioYHZjW2zfj8LhYtIBm/xDG84X7GwrXEqPZ0n3MC9nDqX7nqu6Agxgs9sS/b8swo57Q3AjA
d9dGAdrSoGqSo4DxRHTaFUA1vaOvVlqAbyh+RbYFkyzAFO/ztB0+g8X+CwIEzHMlGgi10q1Yp+o/
jDnDCFzFu6RXwM1z4MK3AIriLgIUeYUiAYl9FOKIbfqipz1MTNr2gE+3GWPiQo0+s5ZxpASbKcGk
fqwWkeAYmJdCeMwrAwloczxsPzNAfTOazHmzuudV4XTihDzVka7x5thnYuOzh/ot0jowtaeF/oXF
OnIBgZpWt6WfHDkfUo0Kh6ckPEd2hytjIFW+cu9NdS2MB+egyX0hEAbrV/jfnjZB/JyjD1RgN36j
/9ZmPEVzo0sOM/DxGUaq8U0VBhK2DSYDEGAgV6dOZHQwPwuu0AwaVZIZHCsoe8FcYjQTLDiaaj6s
BJPq8SD2NIA0KlqDY8ebP0k/XgPOrr7m32Zs+szzEBwiy4fxwoTZ7xmmEdFmza7l1DvgBfPHDXv5
0ed1ePTstB4io3+90BEqab9/slzAlAxRTskEgQ+8QE028IJHWceF9Vqac7OYgnUMg1ioa1UBh1xN
4hOCKP2hC4bOF+SUxUYZhtk3kwUbPYnfvi/u09Ku6ZCjAR2hW2lt0RH0YsOu/4vMHMn8vMGYo3cr
Gh0ohGN2J8lGCPMtnIog5Yz+DoI9QCc8naOlTu8cA4AlqP191gTja6wXtESgJqhb+bOmJNrVwF0f
Byu9DMibDk10CPHbldS5Iuin9t2QPMDAYTpG6XzadJzO2cD1P/zTJktVAHUesvEMPwgE/uX/xhtT
vfMaIwtAvUKMz3nxDu4BJFdiDXMfAPcSV/qphWXQYd3o85Q0cVnD2ONqEx+V2LB54FP00q/1eKDD
4h/7fnmrMPP928+dCjQ/wkKyUOHKRwVWMm/OmaauAKh0zCXO3tJb1J01Ep68oLJCXdl7pZDMFr0Y
QNhgui9av02QI5trzOZ0h0E2Do2+DZ5wZRWB7NK8GTD6MTABkXi3oMuhEsDNw/5SbwNa1BSrkk2s
ypOhsmDUkfY8+sOUCQ9KhDrY4kMk6k8lDOSdQbRX/tC/aBWLQ9RxhgYpDwsYQbC8pj3Dm4PFtxNq
XwWVy5eh/9AcMzmzv63Zlip0KFeMYIGHhsKQwvgyGqM/VGqO/qR9SgQcK7GT+ud0QyswsuYbr4gA
IZF4qNXQjyUAWXAeYz8f/OEnqryg0DXmcK1t/7BmelnHIQAKN9Dg78dDESmMgzZiYnlbTaieL9DA
8LAB+1xgm4U+nscWo5WLaOQFmVBzDkg1/CA1vYRb/7654Dfn9GHr0qfJo6rRjx6bUvkJOVRhMJZ1
qlDusejwo5u+gZeKbgBrlrRcku0jUbS7bGarjpzx8ZvEE+6eGLMHOA3rE60CJPm0jXIsati2JMsb
ou8hnxmsm4Y4dLiT7YMHrBtuw+FB15tAYQn7qtrgzrx4KtyzALR46snCpwOcPTqEuJ3yYmxd+oX4
Z7iupJkeJdIJjFpD64JS02tHsMGDyI7QCrm/Kt7Mbejrdd9SFL5gAHSZDRxbQx7/B5h48DBzBEY+
q33ECRJ5+Yr+lDY+RY8Hr1pZhfRgnMciHAeTLxRFjxCZJc6d3xMi4kjPBjrvV8hcyi3uv7sKdgFY
OZ8sjcfLmAJZ3KIUKrumK2oy/RczhZUSYWH1k0EGYI+AO1wFNhpuDz2WLQ4UNKtY/9oPaCt3gSeK
beQvYg6uE1uHfLPQ34dB8M9FQOAE+HrwrbgD4L5L2g5TP7AvoxUufZRPXjoB8791a0jWhOEPHsV3
1GJHJwmybSm7HwXkScXhshQ0/+o+QiFQk1e1GZsBpo0u3sL+pt5aylG50p8XsW8CdQtnYDAcnXZk
Cp8or84Yue3ytlVyFy0LKzCkTM7D0KHN4mGTY3z2v9Uf/xPLdtEwbi1gQzBCG6D8Zsn0KL1/aLmP
yM1pCrQNGwy7J7ziQBO50CvxCexhCG20W/sRST38SopwQxBO0o3vacS9YecJQPcy30LjhPMDoykw
WEGUVsTN5l0QUw5nOU18F6FLfYeBxHaRfIgP1gRiH1PKS5sGNUxvhP2KGZsvdINITobt+LxivPik
BwRiCKEqSIsb7eKTkVMC20+dtJ+LPwX/yGRGOAMNUAgQD7NRaGXZOg8jVL6swnrHRTj2yLPHvz18
4V0+xwH/xN4wu9W1XfVco4aPylYt28O4hNvn2FdoMMyhnY6px3RbdLWZ9qkChgLN0xFM9u6nBoXs
7FjYFWqi7Bq3Hb1EnWV/k1r3T6hz2TKJMGCHnd19o6frDtM6LKVpEl1G4+odPNR1jqyu1qxBYFig
OpbuxmCo8IYtHGqGtIrfOdHLAV3JBlakA98Hwzju4nXc9q5W/t/FzNsJEBfxsBE77VGYABh6lP7H
hrvgRyar+G8yProro1Pl4giwK0syHCTpg2eYxdmCxh0qdz0ULVmqIYuu4LqCCM+zPO9sLFSRRBtB
O67Sh944H20OqABAkuqkhgIixh+rUMpd+1taw28iuziV3XVKuFnBehlknQ0q4TdDUgE7Lml3nrXs
Q/eqmgtuUz9PDfyakHFtf9AlbsFewWGJmhoGs/Y+MWZ6oug8gUA9B+D/26GDGegKaRwIKv6aUU8l
WASyR8jTrvyELhb5jIceoB4akvUKNYv3y/sTz6lEv62xwX9QhY//YZWuGarHSwHDIdhn6QB2SZKh
jts6IFJ+ic5BHf2GIjBJ95Nueo+6SuStb91uRJHtnja8h8uMD82ekPU1nZPmeUGgfU1SmAMj6w4O
tbEy78K437cuIReoMes9BAhpTsVQ+LgwfRVYUagQVjsrVF4PqD0RNLvDKDjMbmCvkY7Qg7QG7aUr
BAXpb8V8gXo6RCmj+y3j6DXDDpOocNrqOKcxigx2a8uwXuY9/6XzeChSwNYLrmjZ2Ij4yCuXHoPO
qh9iAluu9YSDoqX6lcWzehqZYMchSKfXYHHLYxOjhB7PHqTUlUEps0EpLV8nFexD0Q0I9WdRRkrD
i8wNEAy5KZqPFBd7Xmm//jutjT3PPvUujefZe5c4USxYo2W9DuwwLL0pLEBOcPAaD3YeVOGiustD
6Ehz0vZLCWnR+owoEUJEFZsRdtISleSVx/Cqsv1NNbhgMh374j9Ms4rDBnHTkvEYMsXQxwAeui3s
ERbxDHUHzncp5u0vyfoLQORkrO9RGIErJaTZYzLAHpd5dLnkkBhJX7tbtIEsBkAJ28tpDJ9ZBwPd
eW1MGYVAjRmuzCdsLD1cC2l3C1fBSiQo7W5CIThL/LnGzTNBVQeREJA1pCoA7N3Q0tPtAX4Lwy6A
juJL4qS8shVZNrY6P/coZOwC/J+PEHZZHMOJywaHa24amFGFB+xkkcRyzrt5a6FAEcvnyDj8qRYH
aypUcQuRBACqG4JyEw9nUzQ8AFQIOxTh8xZQHGvIM74SXXcXkaKMo1bRcVDw6QAl30pyj0M9jO6P
mTCmKxIMUiwq77saCUKTyuOGXXfpNa//+GMQIJAZtrOEORy6yWN7so1cC5hYBA9Ibyz6/qbbBTJp
PlJoKs5NAnLADDe0PHWjRGM7DJCEoEO0TbP4RoUIJ61YjXhC8tzclq6r0wI+kDCGa0YAQ9vQHZd6
MjkePB6rc/0etTQoeZpm2sc4r85pMASnSSxqH8Zm+Ow6dBs9s7qLF0ARmcWjkA8yRqZO03A8siZd
XlbLfQUnKMABIojC/kULtJnoHcKCLXYPXpPOkAOiMgzR6tKgpwfnMZYg3PanHexJdMZaL28WaFBW
v0gCjB6oKn0iCESc7EFJUDjHvV/OLMLcxahdSpubTfi470eyh43JU53OeyyTAqc2MgE9QyWKNiCz
Bo5tppyW5RRD6rfxpvCb+cQbNKvbsTRTcvIdamsrQyt4A9yguWhB9Z7W5FcZ3SFaVUc+A8elk65Y
av+WjjipY0oAaZYI7eKuecI8G6JBGT3iDf26vT0wABVDdPvRyPO7DAOSt0a1j8LR3CPzcyPUU7Wh
xaHGR+0jUwmNuqVwVYUUSQbHsOOwEeymZCfr9NatzJxjHGKlw5z3sUWvOK+IgGddu2+kvDY6dHkF
HZzviysLOi8baPU2u3FH/cQUi0MRC41DEKrCK/S7/FgF7Xze0ApMIXpD39Y/RIh7ofPM1f84O4/l
SJWuXd/QIYJM/LS8kUpe3eoJ0WY33nuu/n/Yo958oipOD6UBFJBm5bteo2dvtgERp9MUgTVR5e3U
CG+4CvoV58fIfsv7zHo2a2EdMyx5n/o+0d5qw1WdDQY+xa8cqOpcQBsKdlpDsDtnw7zvAU0g//J+
IvvRSgtjC1FRrCjZOkJovGZdw1lel6Zt7fKIvh4RouUJLzMks0yeTa+lHLGNOso3EPSsvWZZ8a7O
Pf2U6LV2lNKy1kniKvuwcrqNZ9CVVOOIvTGByeILGpJxMcnObNPuD61r9mugDvxGiz6/K0NYrhqH
mbuhSDr23EgDkg2jV1kP33KSkeBBwJ6Dr26+uVqTv9iG7C/FCA+hzFBOBZTvp7Y1h1OV+LAoAb63
QlB4t4mhf9Chbo6ebTV7qVjxD7rqU271hKpUITor5DXaUcBwAz/Uh10FfPag2xUPw5kQPaqtv+lh
bm8LzteCzujQ7McgNqmP9JHOKymV6yGQ7R58j5LT7OV4EEWbQavkjLSiu1C2TzHqhV/OUIinMBAl
HWUzuQsaCfnEbKPvcdBbz0kmm7PjJDE6NqvONjLzEm0VhLU1mWopsbVKykrfmKXHXLTSUbkvVC8j
J9DRt0MqEjoz3r1NpwH4xhhOeAcDkovkN8bjJL9ESfW9AcTauWPyLgWtbVqkj44dEYRR0fiwnXa8
10KDtSI183JXQnhm8W9GqO1tdlICWkmrfhz6Z1CvaD8EIwEUxUDQLxv6toP4v+lcFts4pSFXOb39
wGY3iUmlnt2nAaeCSkZIZQsHXKMdmnWA1V4ETCXkxs9q5ZJqVfmPzZ4NB6hx93oeEzGnV2SgNVBs
CBt1g0sZ2+kOsnG26uza/VaTP47a1tyD4zsBss+we4OnGf6Scow2WUCw6zjS/420xjv5qfW79Ktn
flt4CPT0W+BkCZhv7NwNjJSHgrRJXoMGzWWj8P5/Bo01vAM8PQa61ZFI23A8qJrsMJZKcbLHKDmq
BE+ucSn3KP30ZosyN972UdfvBtf3DhgTDtu4S2vAZyc+jjZZd7CDNehdo882DoGX1Dr/lQWmgBcw
FEdBYNHJqfmxHJ+LbdCl+XuTVuq2E0N/cvHyOypD/261jrFLOC/sM13Ga5iWr4D1kO1tSltHVZML
lhTQPkbDfYIE3j4UUZ/+HiRsriiszXVXjN2mtAx7n6YZC4aP2CSlLF2bVQJVx/cMyP15t9eCQV+P
KvGV9OzNF6UJEGY7yJDxi/o+Vpw/8GfjuJ3lknDAIbpkkdDWGMAWa6NtDIBOXQN3GAv67X2gP/Re
aXEuT4Nth5ZkOtw6P4ugwJbRiP6hnKWoKKVRHntzaO/0KoeUAA7zQkMQumhephu4SclB0UkZVdoO
ybiR+I9WPNrrsC+tdQuA9l76dvNslbp6UPEouM9/ghObO5kzK+wSFMT0pXZX0mF8NhqvX9V5fjZK
OrdpNcSsBvT2Fc2npaFW/aa2DH5qQYBPl8HeisgyEzopl3XYQQzIO/HsTZW6EcK3IqaS3WMQb5AD
d5ksnpWx+sAW6Qnbyac8MRE+92AXcXyKYE6LMX8rFLjc4Eb45pnq2Rq17NCbqrpNBdGb9tSM5fgh
tmblnLRKPBpNhzmkdH93hbNLeE0r3Ge9laVOEGet7Rl8z7HivxoEFri0xtnxg4xll6K/qTTjHpcd
DMF1yIDYjbb3Wk+po+njIbUVaI65caAUTDZ0ff2DZtYvXotVTqyymrtJaK8jq3+1cu0fL0lfMEA7
e8OkYqFnMtLrm5Y8Gvlj/WQKw9w0ce8fBDR5shMwOkVBRMMz6LFTYLJDu5JPHkxtkZhbIy4w6c5l
uBnN+EOt2V4CBRTEosO3GgLaBx6paJWUzJvmRaFfuXLD2t81moy3xYD5Y5La1gZgS1sJzfteNHUD
tpH7qy5MXezPp04407ZoHCJPNLvfaprCApLTVejaGnDXwNZxgEH2tUnretsHkkgUd/hAQTucYQcn
67acWm6ln+5TUnPXUWW4u9ZwPKBGC6YUzqscRbx8msnQ89nF7jtf6Q5WBUGhQId14IiQHaxUe2Sv
howMx4CXad+7UNnhmnrKXYPH+y7xbEjstChXQRB9kXWNHbeqvStVcNABmk+uLb+EAayXQgy/Kll/
N1SEe5S5yA4g+GwpYMyjlads5EQPPIVW8upm5levwrY6y1pIpNI66tK7jArhmW4q/Uvdl+k26guD
tj6fwfART5rdtJdMJZlX9enKDKFMllRBp9yvlRWchN9urDPy4CtuYHmO1A6hu6or+LVdFFzc0AeR
r+Fvqa1WrGmaq2sfohi8iMBeib58SnXvhcyqi6IY3/wmeBojgphbLMcJkC6pDwC7CwEVdFISGSge
7mxi7B6o7y+5rqwzM/o6RsUHa1IByFTqu4yY+bvAtGPq+e65wcZ+K3HNO0hN9ajVtf6BEfkRNuHW
H8zXyh/hkJivWmlcnJF1gwkKHxTPnHJIj7VnHuFtvMjUuoNMws+pgGGbiF6u7KtwE/XhB+S0A/xG
bSM7I91kfnsJq4L+ACXDznFUQNSgO47aKKET9JDdopIDD9iqVHJjXfMV6a9kHL7tcltq/c+id+mm
qL3/jXla7UkW+g0TfNd19vuAeyENK/9B0Y1uB+ElXEmOdatE098YCG+2yTCL1f5F0LNyLZ8OcmVi
wjO+wjl2t7Q0NmYjYCZjRUYCabnpHOO9VNN7t4YInWf8RFfE/g5dGGPeSv+Z+nvrIvJGHtRjX3Qf
9CYKV4RFhmtH+i+dRyaxIH1NNBtTKm+yhrpvZjsTMoIOKLa2xuR7jplwN+pbzs0sbBEanTqz3vzJ
1yO22bBdiDpQ9/mrsB8SlGoQa3rqCsxJTWE9uugShlrdqY36zmvp1qEwvjq9t/ed6oAya1P7+hEG
JOuAOnzNhAvbFHfjdTt6NkW8e182DieaMdtnNPdOtJYpOyqIwBZ8kDNU2TealOCz/VNVBt9GMxpI
Xk0jJn78G29/BWdcDWyyiN+zLHqgAY0EVAON9Mgz5kf6J6b5r1K0+17004YOSZlNDgmQ6W1SA6Jj
DBl1G0qTJnjBoTrPPTZVScgrVOdViKPdJh60cg2pwIY214N6N4lyH4Y5e2fEx9LtB0j5NaCZ+aXE
IXplUUneq0rWP7idQU/Gb6qtpVfK0bclEEPiqLBFmno3uSBuisR2fsCREQccgeBcEVKYWENyajve
ceVY+XbEalkpQkBht8lOzkD/MgLaxQoaPEYQfLyrApV2Xl78Y4qk01eJE7sPyhgw3z0wjUqLYUZT
ttVM+cZQHqoSeE2EfX2PvuK5S4ilVhz6gBC/3sNEZt9KmlxHOuE4rLriG3EDVAijK3G3ZzDLpOi3
EFDEryZT4CPl9CA4hBInDaL+JdSiXUXBV+fj/Zhz6iigH0lreNJ6Up8cfaMrDDCVtPYVgN/roIid
DcFpP3SVOAG6qHfpOGDwKqhI0xYgSZIhuAU91NapOzRbAeNX5tUeGtZLYWXHIhme4nQKpXep67Qe
HVugNJdEaCeFg9IWUuE/pYJg0/G816bUf0gFKDCqURY1Vj/sJBHsK1WpP3wRuhtJj3ztlwVJUnkQ
rk0bkadvVN+JxQLoDcBdKxdvcKGmdNn7VyD5aD1YrBW0hijjelrVOcy3HbDDpvHHbp1EMXnvJi0n
hBVEgEsvPzmpdqTXNKCv8Pq1PUpzX9OU2ikIHAJXPFRGgCWmTcvTGinX1FIBN4Fk5+S++O3n3QR7
I331nM5b56FXbr0evSwacWA1IsGJsCPES1cFvE+iz55IhF/LptpHafM4xL352KHsWSW+rq4NcKNN
CyF/7yA0eM30RjuphB5vSWgvV4ZU7nAeOQ5UNIrZyc3QI10zC1jwVuHuqbkvWRvo28gc7zOtf1LB
fU9mVH214/ao4FXuD85EoDo6UJOxNtqaXnjOM93bqDSxWMQUWAq2+cpa+Rw7+rOvZsaJb5Kuck37
p5HG1yEvwg3w+kMvtPcEsGRHO+Z36o0UsQnzGvJ9kGUvnLAeI1vc2Q6Qf8aSuMqGZueVEVUOYPlK
hnXLxyk/0MbxDXLIUzYZwKrgMDmq42MYZSAneXDHkeK+LtVhU+nyCGXnt9V14DHZP3RVIeW3bGdF
UL74Tp2vkow6WXTBAcJfvaoSA1PK9hfQ+iQM8nSAF+/ZUujcW3n/RkgIfa1sj1nIvWkwYiMTgEG5
H037w6poSQubQPW4UlZeAyfVU9S7UO2fUrwYVqrM7oamPylRm9KRBogXlnMKfMqjVKEh07nEqme1
uo5U65cImo90+oLSpTuFNFkO+lMQQzbrZH0QTJJ1OSovMlMfaku8Qkh57TFVA7keYJ/Wp4kguRI4
j46jvBvGYY3F8knLo7u0TwXyJwxbwYAQud8Lc2L5x4Qsa6eBxbf0SDEfmu6sFi1QWprATQNL0nPs
XUirewnr8RcCyddKz1Bypf2lcc2flem8kQJIne9kF88kPMNy1fsw9kBUrEk/cyktGW2Gad9KLAu/
SY0OukxpRtmNcSLUGTpl3aWw70UYGM8FVIkdjjndQQktsUo1s3o3Iyt/yL0QmRe8KohvHmS3wfI5
ERnJto8hPOsVLPUaPuA7fY7qzjRD8WC6avpbKbMG6yPKaeTK0637XMR38WhFj5Ld/6eSjMWz6Ci2
jD5RflVt0+68vKPHlzDA9Cw1t0rr0jCtU5DiKvLvGw1dM1kCSKlNFO2T5VtzrOBx76xAM4jK6i1l
N7ZhcDK1Mkm3YNSpj+53VV36bJIaU6+AQgfPIy23iZ/t7doi19aIAvtLpVr0bEMdzdaoljXy+Ggw
uMXwWwwBtYwuknMW5uL0//LUbm1ia5qzRy/rnzKFCLWCgMByG/6DIOgSus732rSsG0YTC3Yf6sxX
JLKiIrbsRJyHxDHJA/N/daqerQPYfrSx7RVHw7frDg1Lhhkz26FgDHmYZuRO6A69tPkadgijr197
wU1EnbmJlJUQTseOdg5yqjyowEHMxk6jhxEz7A2OojdsSz43ztDnCXqhJmzb62R7btyXdLgr3Icu
vGGAJiaXmP/1r9DniXl9h6e33duTC1N1Vkh+accQTrYm10Gcb8KgwExaW8Go2GsEXQufAtt/hJ/2
4/o7XHq0mX0QFhdjmceGc/KTt9J6KVUgk19/d+nps/1hN9JrSlzRdojOPit8mSJoK38i6Pirj6/P
o/TcXrEtjWykkxfLU8z0LkIkfO1TIZ6v//zPR5fuTCP6j5+fI1dNOi/wzpb4RzN/WQWBLvIhbV+v
X/7zKajPk/MaEZlq3RfxeSxozzeNWMdqc7CktzNMG863mt7yAl26k/zvg2BXhhdO4HvnIf1tAbTV
IBtuBYco5nBcHa4/ztI4ms1zsyszQWhKdy7QadXxPUj3ysmUGx/781VEd2YzvSDIh2ya2oHf1O/w
rNjq+q0wwM9NovR5fh4USyOLfINM46i5aGHyy+IAD+0N4tFoNuzPUPWhUMobT7IwquaRejDNbJjr
Y302xYcoHnR0HWn1PnbV+vp3WHhT9mw+A1gK2GclCZP6ON77ZglGDv/7+99dfTalvRqSIlWqfUpc
Z2vq7ZMT9se/u/Q0sP6Ybn0L+WlKo8OD0MabId8qBNvceCkLg9OeTeWs0GkiY+pxsskCXOutOBvS
bbZUrTcm89INZhZgZZGONvZzzVlr1GSFwhOmpZEkqzy0H6+/ns/NlfR5Vl/poD1DqJ2c3WHwKSVd
/wW1rP/TBLjbq4AYz05olo/ZmNv3YwZi/pfjdT6v4Xq0o4k/mz2AkqpSuWS4wsE5LdpN0t0ctmKa
yZ9sg/Pcvsor6wpygXvqpUIJFe01N71T1B5fuPGrB+tWaPG7kwXbEknEjWFhL3y2eXYfLIhUKpyr
z47Va5eg6vK3ujVKjufwaMiI7OKTS1Ph4AL7vQa4l+1il2SsEun5Om4yDYWBJMbd7LttCv37wYgU
zGGEg2SYciHfqLjnqcAzXfeB/ELuojykwQu4D3Rv1b2A1jwor7Dnx7vcEeXFhuQOMar0zlTE4Agk
GSJDrPudjtrqIkd3eEm6LKrWDiXv3ocZtdWb7ks9RPKlbToY64ZKCdl1xdfRLhQ04Z0NCtjnKaVD
Jgz/DlYAMIjRRdumRhLf94pzqsDVf9Aw0KFqa4a4y0fSgSONE7+n6B+2DqPUSfzyi9Go5skZ5dR8
jq1t5ldkddmeuk0qdTg6QxccOy3LV10MzSOzYEjiN+IdRuGhoRBdfkTZoBwULQvrdW81+dbWUvNO
N7UaurWOUIwZdKfHHqK5gFGXrKjNeR8JNOu9DvS18/RI3tu4b1Sb65Nq4fvPvfN9cqNwAkE5ODpw
vkDgkeF5zyPY7u76DRa2Xm22GkNRTWSpTvG4In4e6FtXQGD6W6SYP03Jsf/6XRb2lH+t0f5YOom9
ozpt+ZL42wITxGst/kel3orE2/UbLGwq1uwxWtVr7QK/qxMNdfsI6jS8+Ibi31j5l37+bFMh/bV0
cB5g5W+/DDlOC9ivtPkPGX29/usXvvI8H1JR8hxTNTGeDdE8jmO/j1FsrQZpPv3d9We7i1PiVGP3
/P7ETnAMGrcTvxeVzt9dfba1VBlmbJgo4C6ZfKlw7CiTd1+/cW2hL70b+d9dFxKqGsYSWuCY07wU
idY8dO1AsJkzYsKTtBB/HHnpjLJHTz+MX6K2rc9KE7u7shu0t2zUk/2o1cUPp2MGR5P1RQJGsGkg
xWM2Zbr7sG3LO7KcAHdIETafHC1zV6jqqlNma7SnTTxcOqtPNqA4+rHlZMo5uQycQxZ17WtOnjxA
tKI+QXSRwI2q+Y/OQnhR8zDZiXYi4o/CXTtZpu2LSGSbcRzacypR9ZaTE55WA8x4qp+vdZsmHKqg
8N4CPKW1UfcxFlOouS3ZKBMNz93Do0ei5FXhyeWqe/o5PeYY5msdCuz6UsvBOjpHRyels9Ex5vyO
bgpf/SjU8z3mXe5XCc50hvlsvBFhED/0sQ3RscsJiNPU8iDwOLgbgR9j6P2Fts8gPrx0Iys/dE0o
3KjlYeWI/guAl/5ViZzyYnp+XKxQfaQH2x+itQ+R7qFIHWC0oTBwzmiyZyuuVeCCoh5fbV0fU1Sl
KnDHKNM9bLvxWR8IepOFkOCwrjxZQ/wDYZYLQ9gUOc4RSnII4X2+y1pk92aaxwkNHejEMBaxymoE
hnNJgaRMwlarXCXcKNJpEPcqDqQYtXN2FWyLiX+SQHoqUXbi2UJPEjqDoQfRFs4zKLjS40OhhYRk
VFqIfnIA93ElDuuKwfDRRNwA1AU+0tbBOdYkxoJeOTk58nTxnSQTa6MJcLFKXfXOy2wMDxTgGWHr
/h0aqGqiTRYrpAt4P1sN9KKRxMc6rrRbXrgL9Zc2W6QQPEXRiG3hWYne8jRdl9GHJ1+k+hipF9GQ
yGTtr8/3hbX232iOPxZzgfzMcrEdPA94Za6IGcRB0fc+rl98IX1T12ZrVVYYkGYN3IJ1WpKHVBkS
qNoWjlilbgxI3VTzjhiW9NmNfXML/TzfGUpR3+eQnuGLoOCxLdhPnlVpe2oL92ejI+pNRY7yJUqy
fg+IHN7RAVcP8GyFsi6VATsTqVel+MvNblaQZo43JB5WJicTepFrKVgj+fBq8Qe4lSC2tB/NDpuG
0w+koKi8o/YtjLpVw5khBlwnO/z6V/jXVfeTYncetBqbRjEyzO2TMLrXthLfVV87QL3+qahltpI0
fTd5mx/tVPxumJSbwApuHNMXRte/KNQfo4v+Va27CEnPGFRI+i4IIxNrvFFPL2wm82hXeDLFoKS+
fSqoQ2pEESm9dyyZbry2pcvPqhBELjV6ZHbCJv6SIPWziosk2Pcvv8lsgg+jUnd+hOlUZicPRGk8
iJJuIqyrj7qD4SD0YgN/eVvUZEuiRbAL9+8+iTk97h+fxIggJVRg+ljm1oScKrl36MGeblj7i4Uv
Ps9/xC40QdIknJMrc/+syTb6ghbVf838CZH2fQ5zTZzLdWKjTUMYg1WfG8bHUiAQ9qDvfEBrareZ
Frjn62966TPOChrViMdOS6aeCcG9tC1WGWSd6Ca0vbBQm/K/rxPol4jOJsUPPezqLcSBftvFgg1i
gN+UFELfq8bQnSqlNE+1WlS3EkQWVg1zti5JHaOjrrLtkylfsbSqU0QC9imV3Y0BunT92aqUDVWv
Kz2UaqGWX+wSHq/vn2UR4sbY/d2XmadLGp5o7A4u2ImW68Yucs7c8GcmCe71L7/wCPNoyUEm9DBH
k9S1XMnTdZ4V7RNgd/E9pwGJJgOK0I2VaFoSPllgjdlSUThmJawYnApbIpwjviZWuSIyiwr0wQGW
+bvHma0YhSSfrsuARtz2u4F1CE6vm6rGgpiD9PU7LGCT8+Bhw4h7FLMCu3SR/SB2+L5ykmKX5OzX
kY7vrk3+Wpi2N7zNFyamMasNTL2BKhp72nlscR8slWRLuFyCSEX4N97Y0h1mU18fItvXcGE4dzB0
2qHfIdmGyfZ6/W0tDS/535kPT4+GOXYepxqHyiT73tnfPePODm9VHku/fjbDIw3BZEdL44Qp8SEe
4IJjJ7Af4+4GxLf0+2cznBDxCIYW799URm3LW2/vbKynVq3nF7T3kRtff08LzzEPEx3CBNaOkGgF
ogY7ZqwrkCCU/S0Eeuny02D+Yz/riqrDyCLkI/sYwZlt/6O2va8hDeTrP39hbs8DRU18EscylM4p
xWyMY2qoY7vsfc/Gf6zkRlqXNg3IT9YPfTa1Ld80RjXCzMqMM/XZ1jT73kO1vgqhe90ZjWId/dDS
UK0jxMHe3Gxp3uDM4lNbbf1WGBsSe1BCKYp6CENI2I1vJZfBqTABSot0XUukBUPSvNmlMeB5idak
VVCS+4GnrNqU1HPDULFDhFq+MRrd3EAMjS4F8r1DFrjOt6jxAI+CKlH/LliQ2//3o2Hi0XIwqIqz
DSfP0Es0wXI/JOPm+jf7fGhLaza0U040dqf48CRxqkLnvuqLZmeMAOQ3W0SfDQv8heYpK4NamKlt
a/KEqN/eJ45vbBxNFGe9NvqjafrBq+Kazo2punSz2f6iDY0R9bYKRhK+Cbhmov+pjd9GnEMmT5T/
/3c2PdBsDGIjh6ggTDVi4JHd+Gal7+PALlbQ/78NTqvc2GM++zTTbaZp/Md0Jc42arG5ESdcF7+r
GqWuZbeQVdVfGYfQ64/yWU023WO2szQFzl54Q9G+w/kLbH2Fv9zB0b7Ba+wn4S7Koyb9mypmutls
k7GgG7jBoIC5lhA+/UR/N8b81ceq+caH+WyBm24w22eM0Qwsrwzzs1+m+27027WZyp9FXX27/raW
rj+bi1hElyHRDJw/bTBdv2zCZ5wS0o2SNre2munFz9e36RFm89HL4tCB66ee2sb18Egrf+B3eYPR
sPDz5+krrYt/mYFd00k11eiImQ98WcRea/zWqhu3+Kwu4uersy0GB9fYa4pKPeWN81Gncp9lTboa
C15ZYtbrWK92LgrqG997YbKrs8mOnUJp5K2KG1SlP4d2+wuw5wc0lt1YOU8yqG+c1JZuM5vvXWnb
VaQjq9JV7eJG9Iky872om0OUq+vaI/Lg+vD6FH2Y3t5sxqOtDvoQLvep7wvY9HvdynC2wDW8rHaB
hQdilW+kbz3GSbupq1vhZv9Oj0/G3DwehpoDm7cikijQB5RCnXhzW3ybe6kCrwwBtvBYbK5kZeQ/
vMDvUX1RtFemOBWqCG8sdgvj/n/CYiBKlprUinNbFRsENqtCv1EyLI362aKApUFCco9enLOg+22C
0TpgmZ11Y2wsLNLqbEkYaCx6hRHIE1reYDcCjPttha7OKn9no/Lz+sBYeoTZooCaVtdhk2bnQc+f
G7P76JL8oPjd0/XLf/4M5v+QqJpMjwI7AL7xodylCAfrAckvAFRzY1f+/AHMOZVKt22nGRpRn8eo
7dd4SaTHbLAwWSwa48bKs3SL2VrAhbEFRC4H4TNsLl6MnKbXsNZwNYC76+9p6RazdUCCoY0tphWn
tP6qmVC3TXXTYAzwd1ef7vrHdk8qC3aIbkF4L1KlWuITO2DQ6PW7v7v8bKfvzGYogBbNk9bHW8/T
fsZYcBgK4v3r1/985TfnrKmiRRnRBZFxikM0YW56FNC9kRB7Z03Xf6Z6cMd6cuNbf74gm85sSo/e
0GoO/gpn5CtIdwU2kFI81qH1NuTjb8+ub0yMzxcl05lP7iG3kYeb2VnvtFfdSp5wrr6xbiyNpdmU
zhVc6OxSy87NSDMB676jXdMS4dhxCzdd+PFz+pTqgbJ0vTmei7Dch6I9RtI7XP/WCz9+TpWqyiHo
9ZHFujYIdukxIEtArMsb02xhJM2JUl4DKwLiAlevGpqPcf2uhdmTP0024nlwG+5Qw1bjjQp46Vlm
k1qNMTvBuExFl4zm1fZItFBPjlBvTIuly0///2NWRz1UHC+u1HPJq6r9c4hlGf7l17/Dwjz4H/YU
nIg4sjIVCWdAUt83uy32vv3iYxOFHc2NhWPpJtp/n8Cycim72tBOtq8/Etl16XBoRBNiNptcZSmJ
xa1O3kIhYv4PlaqLbTHGBeJX+XMU6RYCyitWCQc/+Zq41lHxnD2KnftECx513J70sP+rwh5m1n+f
sQ3LKDVxqz2bqrXuDHtNrC/SX29z/TtNY+l/CyxzTqFKfHgIuoZmxA9c9QKJB/vyDB9kvVX6XauX
7v76fRYG25w1FWnEu5tOiabWcV5N1UXZj7ze07sbQ2FhSZnTWWqMtbqqwX0WC1X0k9+wzrj+wxde
0JzGMmpNGVihUkJILj6Szrf3duzcI/ZsN7IH7r5+l6XxZU23/2MyFk5gWklOHSWsaGMlUtm2HY6g
A878h16VNsFMvY9xbhK6W9xjzJVUq2RbjjoH/ForbhGkF17jvMlYD3Y19ngmnHEzvO+q4BT67o0v
tLB2zht9Qo4kV/SsnYFtP3Iq/cATz8AxKfw6KM6mN/QY15/gL2BpwzHNacX443WOcYlELYk1CPLO
oUMQs8aq5p46+PX691pYeeb0oCSGmw3JLTtj4Jxhg9J7r0SeaRcO9MExzUW1zSOjvzF3lobg9LH+
eJiIMKjAUwdxMj012ZAk1f5sUoip3Jo07FBPb9xn4QtZs+UUiDT0CKXDVg27o7JO1hWNENHmiEa7
XTbZS2DLcf39LS0HszLJazhQhlGinrP2uzCdvUJpnxm3gmmXXthszXTq2OuQuKvnQVURkVcrUvZw
c30JsBT6u98/q5GoJmNNV/3iPGTOcG5gPd23hT++YBssblQyC0PMnK0IvV9pLp5T4lSjAF4lClh7
GBkv9GXvkiTKtygZf1x/mKU7zQqBIY4L6KgoIlqyMLpxE6QPVtivWmwBmvjr9XssfPB5RznAmR6f
AfAQ+qrfAqu6+C2xWhluFdevv/DJzdnYVWtzCDBaG05lkqHvx+ipfccJGmuyG/vA0gPMRqzoEWx3
EdFCUUm2Qap9CboYv2AvbnfXn2Bp6Z0NWhzeTTdMyvEkgVL1MDoYMISvX3rp5cxGK2OyAXu2xSmJ
jHOEwZ5VPbJ67RS699fvsDCE5l1gH+dHUoXq6kz4yIFQ6Cc9k/fSK490QD6aBPP4v7vPtHT9sRT6
jvTUzBsrlPfGOhZfMJNC41+vXP/HSBza9ZssfIl5I9iIxiSJC8aqm9c/Rek+5K11Y1/6lLLOxmTM
ZrWl1VPJJcEFkx6ReH+kCN9D1sQ20csuTIi1n4tzH1jdSsf44MZrW4DvzHlT2I3hxamaJ09+FT5G
oXsgE2Fj6i8BWZF6gq1Pnh8Gou8Qfq5iI7+xhC29yOn/f3wt6K2yqH2NSV/4l7Eenj1M8a5/IzlN
i08KV2M24V0SjgkrcWg+qaLY62oWnrIq7sMtvvnhPR4zYUxOsRPmKEPtuFwTSNWeC7sWW9fK2Nuy
MlSizRhG1nuu16W9GUITi9qyjWIMwWsZPsEixFMeQTKgR96M0Tqt4+HG0W5hRhqzGYltlpuVNm+G
WDVO1heJsUavPynDjeVWfN49Mef92nZK1+uhyJ4UAjo2Xh4zLW0yD0iD9Q40a5qNmrrNuwMshcC3
xmEuTWS/E5YbH12A/qekxiRYi0ny6Czsj0tFTXaWhflmV0t5TF29uvFT5cIo+fcL/zFKZBR7+K26
UIQP7W5Yu3t166+TrUZw3qa7pyWzGdd33V1+qS/xIX2SX3Cl3sU3xtHShJSzL0GfvM40Z7p7s4LY
5hH41m2VfovBhr0y8pX16/qAXdg//v1QfzwlXV/TYIWvz7pzKXDy8Lapufm7S88WxZTwg75tlPqc
hvk605UthvFYwN34Pgs/3JhtfEqi4QNA9Mkpk9VTjxPsqo2xxWuSG/TSpakw2/dS1Ziip6hz1Czt
Ycp6GLlEjXnIDLPCulLxH6+/pYVhJqat648PEJcyzeyQD1B3wXtCqIvdejfAjoVH0GcfQDpGXrRR
jztp4FxGevUw0rEFHZwTjsa76z9/4TPMGQy4lHhO6oS4EmIVnBqAAGptv1WVcmN8LryeOXvBCVNb
2GOun7BJJ46ZpHU9Ol3/6UuXnh7pjzfvOD1rS0VzNfH74lttt/LSZDWLyvXLL72Z6bZ/XD6oesXD
Hw9T0DJ8qVXrrg27l9IIbxR+Sx93ttF4o5rhHFl1Z8f7NoV06MNj0eE8gM3i9d8/jZJPdjJ9NsHs
NPVavfWSc278qmD5EzS1ipofpk0gFOkHiHuv30f+u7t8dqfZVNND3Im0ZqjPRaIftNEBwbxrJNFq
5PyS47bGq0D4WLJ+aMHWjX/mY4gtVr9FFbYiqvgAk0RHTJImr9n/cXYlTY7ySvAXESEQCHTFS9vQ
+/T0LBdiViRWsS+//iVz6k/PmAjfOvqALKmqVCplZQIDxKc76r2l0C7Pxy/gPANxPBAp1ZekFwEX
zYnad03t3A89ZCBBdomqBhjL6uyHqAIFLUFUlhRR+wWPL9oj5v8cVSMOIYUnngoUSdBbBqjMfOyh
O1NBZ4Gg5Bb74HT0AaKA/N2XctGiw5/RO2AtHhCo1d+EPCpi4tMvICJv8vw428e5QHfgfELzmuuc
IrxQev3bEP91yvnFBSeYE4OQAv1mMSgLmxH8P/dRq4798BcSYOY4HBNQmRD7d2n/BU3uOYJiAsmy
PZ88iCX5ovoMlZP3hbpmcMEr/42TfSofJFiUbcivQOIyVgcAS9ASOE5LefidzKdUvqVltRvib9W7
MJCBQFpjL5VfUvCM1zUoJdArkkESLLF8NnYnSLf4YKHfs/4Oghw2aNXAvbtL5kNH0M0J9uyo9dGB
XNG9mkAhA7FcyHKC5mhy7kn+UKDfwHxzkCInBvoHjTs51OCbBg+aCmu33ZHxh5WYxxTwGkO9gAal
9q3YzxMXu3YU7IR6bTz41Lqrybir4lCycynRqEr3SCFkCZQ5pD/bA8NzsKkekLVCqAFqMc8TSIvy
lKBFoALjFsFFMt9VNthEAXmc/c782TgPNWNHtEj44KPcD9IB42sBOSNyxJ0BVCCflXoDhT6ghIta
XLaHOCyYW0Dc5O7c6Rsk7mVhHNCju6uRRVX3FThA8uE+Gr8bJQXt6mtlHaDNAy2PI7ih0F/4eRAg
H/0EXwZ93AABExzDoK7E1eFYu5j9+N0bnh2UpDIbvFFo6bEAF2fgVWpA0VTODy1kjrIH9dvO7rLU
h3pK5xf8rzL+mPIPXqMHB5zf/T4R9HDdXVeuVDqUpyoTcH4neRuSev7pcu8NKgLDDhTAP/qpfpGm
8eP6OGvRWUuAoFA/p4CmtNCBttHFSvL8uaAV3ShsrnydLvnph+Dc2FCIV71AyOmG5CQqEoEeXLmn
6799JfTrvZiAmmZJE7tg82W/TSRwACYujDn7276uZQyjyMRMLXT5dyCCTmHKkbrznC5HYdTewu2s
5Ol6i1CdUjvD4YLGs7hMjrHpgv7S7Om3mMrysW25DCpcmoQvSd6CjScyXq/PbS3v1SFcuOFQwDkM
K0jSWcYgggTFsV9EbeTPUpITyoDzD5vS9CsUSIw9FQ04RC0QnW0cepdPVTDH/9cuWhpldVSrGO2n
YVzfW32zmyb0Gw/v1+d32Xuo7j1dqfKm4FkcWDaIaGMyfOnGLiRRfSo9ASbyTt2UfVB9HVtQ1FVk
sLMAsDsE2Cl/S6b5N8+82x5LqY6Dk5OZ2a0os8CDqLYL72TQNL2+SGuboKU20hvS3KVDHIDO8XMM
JYHHGtIYOOsl+jtAwbPhR2vDaAmOrImaalbGATrmD/b8tgiOmNPn2Px5fRqXYwz9V/T4EGPq1k2R
8hVxMKbfHQJ1Z0T161++HF8ga/JfK4XAWzaAzAy/3PyTRS+8fDftjaR4xUB1xJtKWFw0vALvUPmb
zd7e4NmJeHc0kY9FetOVBx3d//35dJB50o1gtgKb2R53BzCQb5n95bhFdXybZbqNirs+CdJyIZlk
tUlC5qJzP0YbxSd7rNl9VEzRy7BQ3PmiQX/U9S1Z2WyyGNmHzS6iuiRmhBxTzSXSGCoi0A5Aj+H6
1y9vuKXDN+QAoRuQC4JwkqPmbrJHrwX51BY70L9+zP9PwC0dtTGWKKh0I4XD1WB85p78axmOOhaR
UsFgeRALt907J8FugfkKFL4d/TGVBjIoCG+hLqGeDDwCm5S/TgsxYd3F0E6a2Kts6nsFHitQ/gUN
unzEWNu+7VKwouXOa+olX525xyO5ixRO2vdVIv/kbIRESHEHuIpz4GDQ870WtLu3rCL9P7Bgo0rW
Jl4czFBM9fNRvYwdOPycRm4YwcrpRXVcYO3YjcsdJgMBaRyL7MFoCtr4AWtjHkWcP3C7exN5h0x0
o0qxZnZaqOzbOhoQ5mXQMBk2Q36MidyIBGuupIVHDmEqlCIwl9YWO5qSbznEVqDevofcn28b5Cdj
+d0Y3cJr43DIpfzXgVSLsxfwHhkUvXEyy/mYE7QeTPGNMUcLmdCDREuTjc9DouPoVALnCv173awu
74GlgwGHCKhaCNLLAJeWtv4ykC0ujMs7YOkYQIMb6Ds3axlAxyP/ZEJI1dnFkYxbeEbHnzjwjL2f
WuBldHuUMWSDl8v99TldPgagHfbf3ahNFz0gNY7gtsa1v8/ouAND5z24rKGOaDR70JmIDa9cWz4t
chIHZKpJUmFn8sgHhSAUPRDuNj6+FjiX/38Iy1INifTyGeShyQhv7O7M/jWpt+ARa6u0TOnD1wfZ
GjmrFGwW7OYVVEBRwZ99lQ7gkM2SHenMr7dth+bmhTG2FYiCjbM5hGn6R9Yg56cAMKGcR9p+Y8//
JbmXjgHNR8zOriFwhsVy8FIJ6BXkrJshnR9BXZM8Dr1CdxUYwcGEEyf+VNp/mD3/bAxEtLppD101
8qcet3nwRUN1mgEMixawrf7ElZXWoXlqih0KKiAsQMLB2ZB26sWAxEDgGV4d2mg/+gQ+DrJxfVux
SB2sFzkMhJwQ+wzMvHvo0u4M8bKNe+eKPepIPWBLeqfN8GkOPcW8fJ3r35m7hZJZWyTNk6wiEUNi
IktokpM1g7YZug4OoOldvKu4uLtuimuLo3mU61qunLxMBj14Yj51cwP+GVvO5Hz982tz0Fwqc8tk
aikOtLp+ARM+rn4vplf4NkXhKkk38ue1QTR38iRbKANmBNbafUuL5CmLwMzezfaDcugn6OfdBFm1
dHSe4dEmgSqgDJT1LMFl70D6YiRbpfdlWy+4qw7BIx31IDcNMFRjt7/p/FP0YJLGxkDDcGOd1kbQ
AgJk8bremsYlu6jPTPwZC3YEvTiIaLbwESs78X/4O3Cs0G4EETADQcsddhlvBxBhD1Vm0jdooI2o
dRXFVqK7Mh8djRdnoCFNXMTrLlL3IivOfKh+gP5tl4/pVkfVin/owDzQ/qW8mk3jDLVVtDR6bZ88
USjKHK/7x9rnl6l9OHIcK4c0vTUYZ1ukf8x4/ArB09uulZaOHgO/jfBANx+dXZp8T1j0awBb78iH
19t+uubatPRA42ix6AxJ9b2VomuU5RufXgmrrubQjRjRIGfZ0bmwHdR9870NAQKu6EbMW7Mb67+L
bpmQWexzDwsTo3m26I52OqcHo+SfDAAuN5xtbQ5aAjxWhlPbnRGdo/ZnxvHqWz2R+df1pV/7tubI
ZdZ50Awg0E40ZshNlF7/qUpK+4l04xaOcmUIHaKZqCrnuHwY51o653RGk0HMX7jkG+fCv97XC9FO
x2kyvPaaYBYBqDqlxdME1cWzBUTwscKFC+rTGLiJQMPUo6q+B1aUIl+d3G+kMiHwbLbA45hQKTyB
Ja8N49Ii54G5XpiOCsjshAu2EfFX3NPWNrGjaooGsIIHLbqP9o0FbfaMWp+v7+JSH7mwBLa2ixzK
UCX0Uwowlrru0Wnz5pBJm5wTiAw8AfVXH+eu9uKdSIpud9OQOmDVA0+nTEDQGdgWuy9Q7QUoo/pu
xlB0juLn0RSPHVQSro+1ZkFaaBtYmQ8Z5OcDlX+PZXGqMvtokA1ky9rHl/9/iJtjDHZElvA4wPYk
+x4t4sFIVH6HBl9604XZ0rGEc9vRHASRxhmyV2czJgYIxdqfGCAAKvfb0JYnCDXeWUIdrq/XSlTS
sYUDWjmzunSi81if5mhR6fhO8y+s38IyrS2ZFvUazvrIZPh+lnrIu3Po8ooiaHj24/rvXzn7dZYZ
6c2x47g4D3J7ZIEDvs0X6HhVpxg6DieIrC4A355uxI8Vx6TaZGQEuYY0B/bWaDq8J5IXZwbj2/WJ
rCwU1ZyecTF6NgcpoxwgPIVKL3IkwKa20vq1z2turywCNurMLcK2bHZO9hVEYbsWF7Sbfry1FB8+
OAZK4A0EGQ036CACBQVziPMKcKnGG0fn8pkLMYtpP36RsqgjDw8e1KpfZQ5lpt6iLyAweiZW8iPN
5+eYDj9sc9zKv1a8Qod8slnFfGpK41zCE16ZXdEA+g2uhDiOsPYZKYaNW+LKtugMQDzu2lqC//pc
ZPIMnUJotIPbzq344frGrE1kcZsPGzOXkwMuLTM6t2V79prqq7Bme1dIkODaUX8Lh7fDLR342ZtA
c6aQ3ws8dEGVX0fouhfsE57BbpzFsnofZqHGiEPNHk8VTdTv5vbkNfUjVGgQrOwNz/73qnrBxBwt
r2QojtCKoLQ37L7GYfMaBe4xdXegxYwq3z5k+/JOHLMjNCHML2kwn/gOVKA79do8kzf+B68CX5Yq
9r4OigCttvkndTeF5MvWHWqlJmzpiNCEUFGg7UwGIPkX5zZKYzT1y+7X5Fo5gI559lRaRvergNhj
78dF5Z0cI996x10xUh2eRYa6MogqorNhv5rsgai31tnADK9EVB2ZNYEDo5gB/wIAT4gdSFeSXzEb
2PtN1v+P5PWD3fS2mCHoNkXnsm9THxr1JbQ758doAKJ6FrelxbZmOZndz7lNFE44UBt/FhDi/BI7
2QJKcSXfOOXWdkC7mjBoz45NNXln1ssTb7543N6xjO9vWybtWLMhrSBRA2DndJhOknY/x6p95zT/
ZNf9hgevTEAHWg6uqPuoQ3kbgoU+s41TVj0X1hYW21p+6SXv1Q5PXAqTHkTGFB0YE4GKZATdr8JE
7zv0xOLq5PVQCipBdX8fTWiRhkZc/gDKEudk5qL5nBIoukEMqApKknXPY1+Me5TBIM7G4n7XMEhW
GZb8qeB1x5wmIpzAu7ixLiv2r2OlyyrBQw+4gIMyt3/GWQuRLl48X9/WlTXXYdKqs6EIlaCSZ6vY
TyBm5zVvHdTprn995WTRcaFdArMBRbJxRi/aT6stvNNYtvUTcqT0ezSX7oZtriyQjrGpGugetiKC
mpYABWRs1vwEKp6t5V9JLHSMjSydpJGGhZjtgvccCldJ/oDLrXlXQ0Run3tQNS+Fk31vu2LaEUcN
Gze8laxVp0Fv647YSdawwLXRAk2MqdunkbC+gRdgPCV1N55dNZANG1sbbNnBD1HQ7IehrJjJIF/H
zwoi25ztIQx2cGl2Bgruujms7dNihB8GKYqhigC3h8IpdelDDh5ndCE4xcbxvGJsOksv+B+U7RoV
CccSejzqJ+k/zQC+8bTesOa1NdICrFWysenA6Rvm0FrMU+TGfIY0dhZUJXR8zRvuj4zY+nkkJJBH
ljd4gXTBTy0ZVNc4FNOLJD1e34VLLr8MsOzOh12gSBH43EdjGNu0unPyxIR2dDWfwJ9n3JDqL0No
K+XVTWxQxxvDpLEgswh6t9mCKq19d30GlzZi+bx2FqWTHNAT7niB5/LigKf97MSS3giK1DT3o5zV
OQPX543LpR0bdtaNvCIgMIQSBACvNdhfv+ZQXrw+lUuVlmUq2q1F5lmTNG6bhBzwYho6KlV+Gt3F
VglsLw/r5Jb3SQykx0iva4Z6QNEGMtttunPd6pXP9Js5J1so9Evutwyg7TmXSqRNCe4H1/41NZ8V
wBStdZbORs3jYgfX8n1t0+eFkWsAJiu08yH6icJa/g037fhzxvK0PKrSs5S/sHR/IkP+Q3ied2gF
nqbihLDP1/dqbYaaJWQKFJaWhyV0qfAVLkbxgzP8QNPwhi1cCo/LDDVb4HgrAtsX+pqhsh3mJn8r
3PHL9Z++4jH63VvibMrm0nGDYZFPNXsIEL83DLBxB6zNdH99kIsXEEzAWoz8Q2RpjDFPi96cwiZL
0cplnqvuxfW+tjS7t5IY4sPHwXoCe8DGeq0EMmuZ7IfhAEcZeN6CPHgcRxDYi7BN1R+3F7+vT2dl
u63l/x8+n5qSp0phzboc9CAT9JrjYRfN98x9uz7A2qZoxyGTHp1LFYOME3CLIQtp9mlmT3Nfovz1
5/oQK+HlX8vZhznIhuWFAfmRwC1A+p2wDvTsEgI88ltNssdxUF8akm8cXGvrpQUAgMagiQHunGD2
Mhv9DiM4saujySDR3jdbcJG1PdeigBgN240bA+qF/BGderH9Omc3pMKL9WrubVlgEGwoeHZjy7Gg
4T2flSXDzh5+XN+LFffWG+0sEcukiqF4IhBI3tLaNU64EVYb8XFlYfT2unIG30xFsPpGF4UehNp7
K/+Klu2NZHRlc3Wi0GIQcy0E1p0R1Z7ZAH2CzgA8i9DCDjqocN44Dc2ny971PAnV4bA0O1+4cjdz
6FdDj/b6HqxNQ/NppprRa0f4dI5n+GyEX3seYI5oZ9gKSmsjaE4tyeS5ADEhfWtdyM9nfutAo9h5
S/j79SmsbfRiXh9c2jWLyGtc8IFnzP0ee8N7Kd2nGfSEG0u09n3Nw0xXQQLGYk5QzWgArQ37oShy
aIvjPXtjhBVH0OHKeTGaFqkVmOTL5g1i1YHDt3oc1368doTiDgAVjcYuwgYQLwO5VMnHfVd8vWnp
dchyk7sxcaGPGyYLvRx4hCHL4mQcHUiJdXfbENoRKquOx7NtFqHHH7nzOYp/NM5t8UdHLE/cqoEY
8FQY91XkF+hv8KGTsVGjW1l4HZWcuFkvak6KMLVeSPEzg0LOtGHwl+7fiMs6mLbMoesyywQPN3x+
omPySMb8La+gMUI8+4DyLihaKtQF0+m2GKRjayM3jyVea6F6HRWezxVevHKOjsCEig34rrW2XNpZ
aYLl23RKNoUDWpyOILsQfuVm6a6uuvQdWubxX2gd/+E1iDzjEeLUlZdRqDD30b5MAWL2IEhymhTY
biNqyEcnVqj6OULuJWAPv/NYoXvOzFx/8vLp2Zmgbw5MQbpD8hrvmz7jGwnM5VhHddRRV1WGqArh
ggXZTFq/WlhrAXThUAxQ6ks6WVvs6GsDaUdzw3FwSi+NAtNcEMLVvplGPxqgUpDeOBUtcLAU/tAq
wwwFug/nhO5a8IZ6DBrCyc/rnn15DrauHp3NrGzp5E2h1WWQDOl2WVvuBvuHY325PsCaTWmLZLpl
POQkS0Kwdvw0lBkFjeWgcwmkYIfrI6wl+Lp2dCOSrHOkPYUFWif3CnZ7dCCxcawazElKqJVlo5cd
+JADZNuYAq2YcgslfpEhDIRv/4fgmsyZFtPogto7/Ywu/zevsXAHM5tTZs+RzyN2EgoUflPVBZOo
f1DTeGvxmnV97pcPLZC0/ffYna0skninrsKBpdNRQW3oQKJ2SwTocowD+Oy/X2+aUrkTZG3Dhn2V
BrgmS/Hg0CcBeXRznvaFKg91umGIl+2E6ojrgaNiCQkJJ3CZOBeWe26c/r2V08YJtrZQi/1/yE9Y
zeuZFa4TSDalvhEPCu2m403HDNX1q0Vc8loBkhM6hPuyAhU+93yRbUmHXPZRypc5ffjttTLbdFIt
toFYwFkrwXauE8X7zCyKPTS8jtdtaW0YLfp3LHHNuDOwAxUB42S8J+m9YF+gT76/PsDaFms5XAUd
hQIdKFMYF3/K/nua9dBk+nvbt7UwI7yOp2aKWDwhdZ5AyjUOP0nUbeSGi8HrjzRwcl2z2hucEVT3
KbhXqySCFudcQ/HGQdezdKvm1HLa7rrEoC85j/KNq82KweqIbxNyexCf5aBBt+cUOGlXHRP0SW5s
xYpn6xDvuiycoW2SKFBJ7ytYFfFwBH9Tbr6zIYghHtDwtrF2axPR7k6tFasaSBc7SObpuVVCoLce
JeTr275is97y/w+uMaLWkkCLwg5EIfb2ZN2LAgqXAwCuWypry8+8sPX/9IY/jMDNpANLjyzDqkaZ
yEqrgwOxyF1ZurHfSCgT5iw7XZ/M2kot//8wVJoU6CFzZzAA2DQUyghMtvXMuHJGUk93bm/smj5V
ZVhbf6MyO4m2DiqQwkt05fcuapSyh8ALmAcK56aDn+pgYwN4s95Mojw05kjwnZFB4oXiharxi1mZ
L9eXbCWk6GhjXMtTDkGWIozAidiW30FksKu3YsrKfujknzwbTGKApApKa863jkzfkfNv2O3ap5f5
fNhqKsCM5fLaDaj7ayQvifF+fT3WvquZ0DxRkdcVbpopoFhjIX3SbGznih/oEOPesPOoyjIWpCr6
ntdx5pfA2WeONH0w9/xJpXG8bQrWf5emzM2OJiB/ByGpeBwIaC+y1Nzqj11bH+2YMFGnYynuhGEb
T39AgvGXF1vH50pIdbVcHTSZXtaB8iZUvD4pcwxt6D7kBbkvOhCQNt1+mOoDmnY2gsWK5et4Y2jX
Umk3izQTZB7aFNwvdDdtiUSvfVxL/Ko0mjNQIExhm3x3UY9K0sYnytxd3+G1ry8m9sH4G2s0XBCl
5+HQ0APYk/YeTYGIinF7um0A7VRQLCuk0SCXRCF7N5qfOXICdHLe+PM13x3r2UGbUV2GXvplAMpR
eV+baetAWzFQHUQbickzzQwMtmyKpR/R4YtK48P1ZVlxYR0wG7d4o4dvlaFhWV8BCC2PQ2yhRaOT
3rHIwZm6pXu7dinShRtxvRqTgkDyV86V8exkE2SI7bkp75jo4ruxMyCF0OOJ2rHb8o7kRbcfG/Sl
lr1n/Cp5092WQ+kcDRD7tCYHDSMhJAq/l724T1mzVbNd2ygtkqikEnxkUAwsiuo4MBFG3i2cX8g2
dcxoJnqrTtGpHfZZ/2uK+E4m9S3wUHxbh4faXT9yOUCxc5Kg9TBS5LHdt0qIDBxO9m3upyNDM9mO
rQP1ajRm1eOunsBwAALr5VbUbnn44skXsjKdCxSvYE7XEcsOpPm2oPJHDyIhzVuDVrnrvrI2gBZC
+FhmEVU47uRCeRV/mWsJiucX2W4866zcKHTmT1aQ2axg/WGegIsunszmWIIKJSB2P/6Gg+CeN7ny
nDWZ+/v6jFairg4TNR1DgjsSM2IFhLv4X8J/QQP7xuXS0ss09jxVxq4dQGmv3k1jeuQkOfSGiH1n
UMb+tilY/z04GBjxEwJIfgCmt2Qnh/gRQMX7glhbFLNra6Q7tTATC/UUvB2V6tiw7L5m/MSm7nj9
96/EDB0yl6bW3DKKS+pQzY8VU4e2q+6uf3rll+uIOV7xJO95UaFSyFB9indAD0KEfdrY37XPawkB
gN55K/lsB5Fp762+9CFVCvqe19t+vJYQxGQGMiTDLQ7yrnXz16THMt7K+FYOvf+D6XpR5aJEbwcV
fclqtlMFO0Tl93r6UZL87bbfv6zah4TGiQCBt0Z3DDM3PnVD/DaVJjQdXbJRX1qxGx0bJRLUUIue
mGFLzZ/1DOFA0bs3PStQHRRVlmhvmohyQ1dkT/lMIS2TJ4EHQsIN0/kn1nchVuu4qMnwGjTNiAIq
mWm/46YYHwybl/tyxunQxZ7jg8ar3ffUAG+Kkaj+OWOec4/Xg+SJoUhxqM0s3fo1l+K6w03dBeXI
kHhMTRHayv1bCGn5YDV9Nrwc+mFR/ue6PVwK7hhEd0a7dNFm5+QqTEwcfRWb8K6FBJdDK4vOx5l6
IRs2zpFLjrkMpTmmk6W8p3NchmD42NPktQKxXjVuzOOS3S0f1/zS6+gM1LBXhDxNu10j+wzqpTdS
/Jo6yMxzXNAPTcwLptbq7x2WGH7tifGQOoW1F1UnP9nLW6/XG8YB3NDTAUy01en6Dq2YgY47Kwcz
tyNIswctipAJa/eNepnQWVKA7PL6CCsbo+Nzobtc4xZVI+6kYPRsctt4YKnbHtHNIvfXh1ibhLY9
0mzR6ttEIBfqvIA0yOTZGT0yB6u+jT/e1GnwopgZeLyBkk8vQA3rj2k67N0iS1/RulzukJ7ircvq
+pvIIcx/9Ewfwmg7o5uv9UzUqFQZdF134D17MIbmxj1frPzD5+fEskxBIDZsGVG1izIe38+xZx6w
U9Ndqqzs7vq2XDpx4DU65FCYNlKUBOq1tKz2eV6SI2i03/hgo/mlfGEi2+rAWhtIS4dqMFYltG1o
0LkUmBE32vVJcijS7C/JrTsDaNONEL42kJYWxVM154L0FC+qxktVp4FFrF2eJj/GYnongOdfX7g1
l9EqKCyGeoAtIU6l4h+emHxe4+UORfbrX18JZjrYEPwtXjubYxHWsgjd1Dwaqt+wrJUfriMMFV61
O8PCRihPvMcx1DNkV7yDwa/b8PS1AZaN+WC6eBqroiaFJhjtuZ9O57Gh6NHZyC7WPr6Elw8fhzBf
yRKHAnndzL4zQut66A4d24pSl+picId/YIMPn59EL0C9WJYhLMh5BM63Co1q+qpEAdpOqObsqeTZ
UTV5fAd6fLExqZXYqEMMkw6dFqMFMDbNjNPIhrPdFWJnuPlXSzpbNYC1QbRbD7U62VTuWIeRLI54
PC+R83XPPR9/Oa27gV9cM1vNyRuvrdqmR0Eo6axPrBwf0lHeljvo0EJHeK5H8HAGuEYJqyI++LN8
Gm1FjYtvDsvOa/48WSbaTUEkFBpCfh5pJu+bKvvT4uG/j/sTCBMOhsrOfOpOUt6CVMKYOuDQjdEV
kzXuHI6AWgMQtauT7JTTLWD8xcrW8n0t37KyNs3saZEmn4soiHtTnHraZS+TS+0nL+nrT3SsnAfl
WtBkSF3hvo0Ahb8To8ieIbNVbFS2luH0nHr5GVpAGDjalpGbQfFQjDtovB+ypWtFxbsETA+FQBcY
3qiux81/23VpLC0+dKRT3CgGExpxuT8ZX7hZ+8oZfacs/QWEXKXskA/ySJrUn/rUh7PlNgc46cnC
Oe51BG9ZfIedFuNrlrcb4XzF93SC1ziKHTHajRmM9SKEUTFmvTM39cA32Hs+zhJ7i2dgJT7qVURK
2gnK6ooA4o8OQHQiHyYafxvc7rbTQxc5bxq3saCLDNV2vPLuCUmSV68dov1C0byB7FoJIv+s+UMM
bqO2nLoO+vNNagh/coZzO0cbF8h/K37JPrTsoCmMrjVUjqrG5PyplHFMjCeqvs4W2TEPjxJjcq4r
7xADbW1O9omkxUOb2ncqbe9SUNVct9I1c9BijTLmrAMQeA5bNNtYHcBo3lND1aFytgxuJQnSYZZO
kRlmZ6Y8IGa8HxlgtGm5s9hfOXDfNrdKRCvz0LlhB9cp0dI6msEAhn9nTn9XXfaEmu3TOIkt4t+V
nlNTx1wCeV9WsXDqMO5iNHJVZW0ecrOlLZhiUtDIG5JFf9FX5v1pRFX6ahR5UAyDeHVAeArJw3QY
jlFj0LPNO/zS0iZv+TAPlT/OafHddTtIwXDI1ewmZth30O5RoTX27t/rW33ZH4n+5m/QprNzOanQ
jGdx6AqQigkjfbXI5G6EvMubQPQ3/6QmwkuMfAiAKxueeneOX0maTtANNrzPEZfWTUYLXOh/M68o
dj1VoLYfjpRC3U/eW9y4r1JxNPCecH2xLlst0d/9IZ4AkOqcFKHF8x3AhAdKypeaqjdita+THf26
ZRhTB9p2kNqzlDW2oQT3j63qHBArGvAcJwaeMyo/I+Tu+kgroUzH3UY9z4emBV6Yx7J/BDBjvkv6
6DaKXFMH2WZJSw02UxWKLj/FXvSGZuqgRzS7/uMvG5apa9YTYWRQFGnx/GzVBxByhJH5qSqgoWGo
jeW57BymjucEgAs1rwmCxFbcw14RQ3p5TMotrOXa6muxHprgpgMORytAnp8+sZjyA+CXciOrWfu6
FsS9pDUHPgK/Pgpun/H+Xz26I0leri/+P5L5/z+oiA6WrMcEDdP9SAKX98XJyXK2p/lYHeO+tg9s
tJPH0hknBJORnUVjZ2cryrO7sjcrn4xAwdmZkQRZD1HJgrbyvYFc9tv1n7bipTrQ0jCV1RcM8nMj
suVEcZ9DNi1qjh1gFizbmP9l0yA6whKkVRWDtgqYBmZufBMt6cPUYX1oibT/c9s8Frv/kGfUhVXE
+Tg0YaqeUxfcz1C9IiZKueoQOebhtkGW+X0YJEaCL62MjUFXQP+0/a2mdJ8wtfcgOuL2/YYjrW3J
YqMfRhknS5TDIs0HzKX0hQ3i32R6MSp5rCtIsXr2t+uzWdsV7Q7pSDqTIYJIVVGX99wjjx5LTqNT
b9yD1z6vXR9716mRunYQ4GTGcRBZyGmxV2yLg3NtlbR4UHizENxEOT1rnT1R6jeZDRzHWf/bgvDH
rvbYhoes5CxEh2BOBgPXoESh2/refh2PLDiOZ9AZh9Hgtz/Zm/2JPcXP5D4KrdOn7EF8lj9v2h8d
h2lPHiFZinFr8mxnz7JVO2gxb5jy5YBHdBgmOq+j0QY2CPA19R5R63mc8+P137326WXHPtivBdmn
FqLbBR4GqqeqmT/FLcCK1799+fZJ9A4LkpapI8p6DErVhwW3fgwxQNU5lBKZGvZN6qV7q90WeV8b
TjMyPnL0rnUFjoWB7s2kfi5HeShiUHK79k5GeErNx71h4d0ZnaQDUtYdEyUgAc4uNaifoscXahpA
OKY74tIbl1c7qqBqXsrYGFXYQbjRLqwj5P42Pr3isnpHATSS464C+CAks3rlBQW7YxJEnv16ffPW
Pr+s8gfDiO14sJtu7sKiLZKda9LPUz6XvsiN21JOHZOZullOXSPHAO6vJsGuWMk+cpJjBJAUEAG3
5eg6OFMMaQxaUryxtdbwi6b2+6DqAP1eX2extRErLvR/fLCDwazINhSQUdORZrVvFVtAg5XaGHGX
MT/sgtXaRZ+SuguhL/arnmUoWvkZFTnhgyPgoWqnFxq3b3VhgrcLDYO3bb121hiJSHgD0hsoY097
pkxQU6gzYdNNVQbiWv+dkyFroxrRORkOpLwb8mba4c2abOz3mtlqQaCRVZkBU9yFXfuqxti3ym+5
/eP6ulxkcXA40bGbcZrKtmEI8l1HIT8bG4SD+b8oDjER0770SOVDrZ7e/4+zL2mSk2e6/UVEiEEI
tgw19jy3N4pu2w0IEAgECH79d+pZ+fJ2ueJ640VHGAoNqVTmGVQ/5jHU+vPboZXyV61pdSH1PfN5
a1wW5WgXTgWuNRz+YlHXwwrN1AYufCUlF2b/zHJew7I4gHDSMWo4OmS6mX33UM3/5hsPjeT/d+bD
eqhHaH9Ox8V6csI8WvJ96VyyjT8T/tcSfV4NU5XR7utjYLWgIBE0Uz88D2Dy8IrqQ0HbC3Hr3Pic
puaPLTlUI8T5qrA+FpVJfDmlRjQXsrD/xDK+uXqswVdW4RqiJWoWC/gECdwZyziEKtTRR60HhjGW
faUbKDPCRsMF/Ya5u3KiEP8SZbYnUHlJVdjp7YRWMiqtmfWZA/sWZSEtrr1pAGdvgAsZkc7wOlpC
7GDrxaKOcbLXJYQMQeisNkoYktIcLJIlg/RBZwr/gTIi7y/soNMe/+YD13DkJh+KVoA+fQyDj6G4
b4s7P5hO+hoQBLU3rrfcFG11AH1+M/qfECu8sG3OrI21KvJsoQcupxYtJdOLKOdRq+KlGtMapL92
gczKtP/7B55JdNdCwAULXNjOSUSIcrLvHRS60pFa7k9Z94AZi8yKcRpdIpaeWYn+6hplKt2OJVgZ
xxmU6GUOY6Iu1QdOj/huntaL3A8rJOZ4dKueKvFei5vcayLSXMJ2n3v+6lwb2rbGHRC5mq1K+mGN
jOxoUftfIfohiYM28oX5OBMv11jmyiFQ8KhxfuaNf6hsBIVcpFNnkr9P97kZWB1lUOFzygD220eY
JO7dwk7zvnn9+6PP/fLVQQbdvMGBHWV9BJxxO2iVitF5Dpje/f3x37dbyRo8XBa2AcTgdMYXk7+Z
YGHG2ylSZqyusgXd+xFmoxBsa9K87C6Vxp1TArFeVT5x1ilfDeTqAK96c+w6q9uP/QjyraCeSsog
z7YiDPPnlrFxflgcZ3koRR4Ose8b4yXlFAK7ILwwSBDis5jIqoUBjkTy0E1e0IDfaA97X+fhNujd
7kcdEISvWfXTu2DBMgC+5fEm/fvYfTc1p89Y7TvHdZwiL2rvmItn1X56nh/5xYV7/neR6vTs0zv/
OF2mUJcSjpHeMcvHhC1lZEMFFnqYk6E7iCnY/OvfvmG1AeuSgwo1Td6xElcwfovI5O4scklw5cwI
rcP83LEKSFAIKlgASwWn6o4F0yJz6T58ZpDW4Zwwavra5/jxQRkNiOhA6cWe+GHDLKGsEsIude6/
29+YjXU4X3o9+gXW3xEH7i3QhfBDbv4BxXR69GoR8TDsqW9P/nGAR7GRCmI0kFHQj3+fXvvbm8Pp
+auF5EBpmzEro0el0YjKUBi545rAsBDdfNRMvfnXVBvyzoWBtH8TOpmM4OLL76Rt4feMlnvj5IsP
hznaxLBgdmKvC5cs1t5stu0yLolni0lEcMJbdqIAsBtLyJObIs+Dbe5P3mG2wvyaiVokletJ2MbU
2UcFpnZqh7LfFuWCuZuaAPlF6MgNQMk+PIwt9WiggrLpPGo2yww/vWJceDKRpUl1IPWGD+2wH00x
7/u51FGXd0PSBdADbMzEbuy+k3sHEpNxLYLl0ClTHfzOsyEpz+HGVrZDgtbyfEs6Yf1GFf+FNuP0
blqdba2WowlJG2fDJ78+eLNfhpFQqr2yZpwXOR3HTa9nNw0gQJwSZoYbBlz2iDy/ZDfabqGQ3AFA
AHso/PwaZtyaNt6xkONNRn7Ao2+fWQVPoMRKt31Yl8miqqWNXOrzq8DOvgaoRNx4y0SLBAjQPjHD
4qbaR7IAK0Ce5PngPcpyaO5zXADseGz1UMauM/kffRZkqSXG4kmVULqP3M4v5ojTzqRunbckGU+c
rNr3TDJpCESM2iNwuC7ruyCvhA/XwqXPEouF5SUY+LnFt76m6HHoq7ZvQU/1xwB7smBXGZ3mt1oU
3E0sarfTFgBB7x6yy0EWyVaGz8IOmZP+ffl/l15g8a/7M5mvAjK2jn0sxRRn5c9isGECfczzS/yr
cy9YXZGrBoQLe0QEMoV3280BGAbl79rGOpezf+Eo+C6XPH3EKrlwWIfeqevaR+o++NlbVhYxEX0c
YH+28kIUOvcdqyyjX3pKiwUBThovVcUSZ8ROhPJiG7iUv8/Ff2CTb079te5GrrORdiB9HJFRenu7
Q208h5bLD1k0+aeEaPK91UG7de4mHZuyC9ISKv5OhGyAHIIib48wb3Ajj/TLM1eQKlZ+We8JzO8u
XA7OHVaro7BsbD0SEQxHtkxk59kkOCpTOpu5Uezu72Nw7hWr5WL1QnqiZQ06uKMdwwdOxJmG9pKA
P0v891ecWS1rLh1MEI0fdLw52sGY2qx6MX5NY0dZRewYWPLAG/HCm859zGrNtCyAng1EtNEr1mS/
NF14188wTu/sYLmQ/J5ZluvsFP6fbAobVHGUY81J6VXh0eu0fugdL7jS06w//z5oZ873da0DMTVv
3d5v4W8+5yAZtJugDC7hVM98xLraEfhWiMhn4zKPWrTQ9S/gr8cIGhFbIdWlqse5Lzi9/I980Qdk
0of2LQrMmUDVINsHuOD8fXDO/f7T/P/x6D7HCc9JhUeX46MvuIHilhyjilsHLxvL5O9vOfcBp7//
8RZmXL8YZg+7vEE13oI0GeSDv/7t2attV0y2BnwcjeI+r500KHS3YUPv/Eu1BgF6LfneAazShfXi
HNF8Bga5ga7Va2Mv9m/jBstO4QC/gf30eEslPZksqJ+L47Ik83pybxWLl/RSO79706rY6hv62OVC
RBCXHp9aYvmJB2jPdUcm5A+yJL9DZ2BQXkCy2xNB9kM3ubE1swWq75RC8clZmjrqZzqicpOVF/bh
uclZbXXUYmRt50N/xF3t5+j015QHFy6g7PSMb46FNcVGDuFo1WTpUZNRN5Q61RSD+mtDnLYL3H2t
HeteZ/7wBcsyuJpXbtlfQxud/Oh4y66gEgFTIngSpsFJ8D0DIGkLrjV9p1rk1+BC15u2g/SYDGe+
sdtGlXEPJ2h0Abz6HY2SOsnAL49dZIiwhIIPlBq0hmxtMW2XbG4Tqxlw9yonB50jJ0CO1NRtCk6Q
3AcUBFjdVCDuq1JAdiVv7wKSi5ey7NyjnObsFs6I7j4ofDuxXZkfNMT5n10PbIuRw+xYc6rgdwf2
fzB3JfwCM3ldioDvwGwbYgIE0b5x6Rg5YUFfSlX0mPUpSyHcruQ2RE6QTmSG4V/TD3MV+1AWfvWG
jgRxCbE5sTcaRQLcGAcVwJu0CSO7IC+2uQxtPbWu/nfebLpeE3k7aL64M5A11ZCoYiZbAElMoiGa
sB9oZ8ehV5jtmGd8x7XT3tejtC5suTOH3JoxxXUwdXXIpmMtv1j3Pk55VBQkmosBNwF6Ie6de8np
1vlHRHKkk2WLnqejjcWUhtk83VJVNE+4Kv0EYw9KEy3wORcKVGd22Jo7pTn3uoWr6ZhlAmVrOtjP
I5vrC/v3zEV5zWr052mGGRwDVWJi90SFO0/AhZd3DxMrtroKvmYyX/iQc6O2Oi1kBzXYrDH20SV3
swmisSljYWRUBa9lX14AkZ45ktYMxw5uJ8YIpJKGk3ej67sZAq7ZRJuIlhdpLKdf/L8L3FlTHd0R
qmxl5ozHDhbsnfM8lns+XTISOvfwVVKvaBFks2j5oSKAR3s6atwswn35QrJ9bjmtNidvISTnQcsS
NlUS6kNZkDrA3F7YGP9lLt+NzKqbbdxGOHVXmKM9LUC7jD7sI1Vls6SqjPtGKztIYDFotlXROalN
J5AAA1yZIc7Ps1S56PdF/IVG3IscDzt2dL24+hKz58Q2L+e0nZWUEUXOnzqyC+JxrNmmyiqzdUKf
PHS9q5HmdENqeAoLgPFmyha5zUFv+yz5sMT1PMqEdFa170q9wBvNQtNDQtjxLSs8+30oSnEPHim9
8kvL23diKl+N4LDrBoAWgrqy87dO0PSRgQhSkUItn1z5PVAF0dL7w30NcP5+tDMoXLc+4W9aj+FG
i8C6XRreXrKy+A8u/s0YrymHPfeBwXZ96+COMq3bMoFZNggQ1gZmv8Siz4y/ZoU5jBDNYM/CVVEn
iiS4JFR/JmCs6Yim4bmcmu60PM1vm6hEDMUma+lWquHJ64rYCi9pM5wJGGuHEB8QTT642GbLLFJo
cabokcCL5LO056gefv89Azyz3dbMxF4uRMyV4gePDBEKxfEM3JFbXNJ4OfcNp9f+eVQErslYRawD
UIERJKDgnokc1pa7AkLi6lJP+0zUW3uDgG8ZtqzFR0DraxmWhBZPbjkmlr7koXZulFZ58pDTmuKc
846OGD5I3U3Roukd5Lgu+WOee8Eq6lVOARtsGP4eB4CLFFOASPSxzB7/PsnnFu0q6Pnas3K7XuCo
oeGeVgXLApH4/AhfkB/EnZ6kNd45fXfhSD33KasYSFoCMnXvL7DlDa+aprxD+eBApubfvmVNP/Ts
3pnyDASF5kRxFioqTBXLconhORw3PTShobP092E7c1as6YhWqxrcJ9wF0dxK6MjiSl2oKp178mm7
/LEt4OXl1ZSgchWgzkfL5pFT9uPffvRpj/zxaNygGzCqBnUUdf/qVOy1RFX6woCc2WdrCmIPWf2T
+AnAgkFFUDppk7xp/Z3pOE1dbf6tFrSmHDpgNNLQYgqSLrk4alnye1n1fWyZke7+bZBW+5kGID80
fAKorxPvo7L3VfhvemLOf7jLP8a/DACgmwdmAdP3y3I0VKz3xLlEmzu3blYb2QPNE9QEGR7kYiVe
f2DLpUB9ZteuOYaaDtDj6sHKQeU2e+aDplColeWvrK3zC4N+5hVrSqETsrbvPKhan9JGR1dJtrws
MCv5+5See/op9v0x7sQM9gTnFn4o2RgtbhXlaGq2QfhvS/+/2u0fj1cCWBOHAM5ErSpivEZH6MHl
jyp3L/z+M1P7H9j+jxe4TNp9TmH+mk2D3tLWmjeq84oLl49zTz+N2h9P990wh65Qg4VjliTzfeSZ
1LlUWT039KeX/vFwmOviEhyAI0xO8nbO2+hA9/biheBMCrGm9elQVW3Z5MGhKadtk3vxUusUvMl9
Vdz7xdO/rZ7V+avRw+TofrHDAvWEg1dw+9R+ahIBfYsLVfRzU7DauwWxal85EzxB7Vu5XNf/4smO
Itt/LaY/Rn/pCw+1l5NiEXrKEQ8DmBuaG5ibXzirziQPa75esPQVXxyQdDlpDHrVdSq5eJxqvR1m
sekcF0l2fQkHf7YXstrGtj+hShW443F8w4Wlew9fQTy06si/ctGyi9ob8mR+PLb3aIotFzKK/xyF
vrlRrGl8U68WCH5m3dHv9ZQ2Q+PhcoZ0YoA2gMMPDZjpL8w14VfV8PmHZxokHkDkPOQGDpFd3g8b
IZclVSrM84hNJZqJVqHUl4KsAzqppfub4xINeU/V6DicSn1bc/itRz3koMgxrG16k8/hgNomYtcY
q2Dkl7CK30/e/0iB8Ka3KaX5fBx9tZGAliVC+h9mKnrA/sp7LavtMJoLKwU0tRBbfj2UNAzWcFyh
CLNrKDcd1WKqHFI9jZy3re+7sEDKynyADWs9vtbDUIdRY3c6i1jJ5ZsLP807Aafl60zakBlUUOBp
coduGzSj9w5dyMsyUPJV9GHw1IZt9dJkqgRF2kCzLKJ2Hr5YcIgItnog5b0MQuhW23Z50zAPRGno
ir8bB83olLeNt616MGehJGKd1PmbqxbXyLEJk8L8qGsvztrl4C1ib/dT6uKg4oETy+pZMyuq/CaR
42+TqS3sarvQhllBFnUAh/Sdex20eJ0TW3kdyUFFEuWWLPwZum5SDm8MHXLLFFtWeekS2Enj6JdW
iXmbld5j1jY/UamNRP05Ci+axS0Xez6+O6cTDPLITJRHGnyVtN6Riia+68e9ApRqgiic85M4Teov
Qzpr6FkVgm3noNuHMKqPfKeACYjvboQObp3pnbjWcXTseIF/cJeFKRxZn3t33rKpePYdlJQ768BA
ceTWFNUcJkY1eQzYK4rrESNJbt5E1V5bLN/Af3uj8wwfOrWPXu5tQOqMSrepN2P5zgSPqXgPQshS
zgCaDNXyc2ncezQPY22mXdVCGb2o7kLlPGhvEJti0alczGYYX0K7SawhiMrCdJGCp5VPxNaTHwRe
RBUgIKiCxMy6aZx71aPPib/qlsaBWNKToIP3kQHpS5w6ctudcY5O6URlfgDhOEWnoZtlTMzdUAOT
4b+TUEGqwY8K/HKgrJrppqyPQGYY+FsEiu2XCjIOA8ovpyEqN2zJk6l8bAxLcOsDe3+5wi1t141O
KuoMUI8xbny+aUkWj8EQ51OxLfwlMl0OVKrclqyw0g7kIfercEmOIo9qP1pxBQB2rPOkLY+ygSb2
Davs6/lzgC3AqwEdmpCouHF15B2ca3vXui+wl6D4ydHiBIApeHls/7In8WUDv8eXp4ZsNbfiAssU
kMqoOoTFFSm3eZFaKiXuK1QKHRrzlw6eIiJt+U7d5nJrt1cmPIxW3D75clc/FAK6QUlexXg8Ps92
Irb31I0RCQNm23rU+cFX4IpGnY6XR5QljLyfPZ2g7MtZ3Kgb6cRqum9QvesT6DOn0HqP0CbbL6GM
+hf2ykJrh41SSNDNWLDxtiIzL2yIMi+/YX6X2G8D/s3pbX5XNLsgfHHMbobEKUotNOooXK9f5y8r
M2+kNz80xcqoILIOt1YADLMxYjbWI3jW1n0Bb9DZ6IhLN8IpIoMNy/zIli9kesyXa35r+ypapJ3q
UqSimrbQr5LvvR/bZI7tnzl42ITu3Jolrt/EqmEpNlG/HEoV1WxfNw8nN3j4H1h5Mocpwok3YJiQ
8d9IApGKvcoAJr5avA0y37hynjggQ7DHnR5ZvRuaWx0UqF/FONz66karpOljn2yr+s1UVw0utl1x
j1OlNs7JvgpaAFhPEKkIw6jKkrnYEmuz7LwwzsdIOVsXKhlzqh+gnVKB/zYl1QGcB0E2Qg1by3yC
z2fjI3+JNnEfqRf35Y585MsOjHX5YZokE3HnR95HB1Xzq7ZLrCJi2C/BTch+4beVZjPrqLbuNKQ1
/bfMuhlIGvj3ZohqHY8veZDK8aobrrSJ82wjTk7De8t/9WESAqDE6D34JObe9XLSlFiuu2HXLPsp
7yJ/uMuWdGwPpE4Aq45w1kY+RY0Tf1CpV8QTi+ST24JRLyMQlBGLtw3uU6y4wb1foDYc6CtUmeLR
TxcAP+BEWkLmrJ4wV6k7xAWw7vn82oofyr/nU5dwEKtZiTjdoybul7ctcfYBcXd5PUKaGUUXju0N
Ed/6t9U9Ne1Hz9DN4g+o3+LZv0l9nQ+/iLEjkxexst04rIsIbIZbywWnlb22U7UtR+x8cbTz31ND
oinoktF5N+5OwmK0dl5drtOpdCPSUXgyA59Za7R07yjUN4L8WTco9i7vVaGSoL2WXh9X9jMLXrTn
RaNUV4P3MEHtgXsvnXwp1F6TbUb9WEBwjTY3HZoKauRodLf4ZbDHnW+9jgEXSqMKZQD4t0S+hBqU
gCqU9Vlle6v6BWtFOwR0ptdxy3agskSNzuOsI6c62gBRWG0Fu4Yit8QP96wrTrH2SLzg7snyKe06
nfjDAxuv4JualkOfNFORcBJDejfOqY4bcysJFO+wC0Prw+/4HrjZDZdbV2OZ1htlN7GfiYiKhwoU
VIjqF0CxtmGW9m0e0VymskhHiP8NYx95hlzbuok6231whUD5/M7kUzIhn4pz0cbA6Mct38qMbQqa
HRYf07zMXUQ8BVTZo8fn4wz3VY89KvDaOkWOVe9sgcC5174fA95bR1N5xcbpusGx59QkCWkfaxpu
vRqYhE44OxfTOM7o+Of9FDORPVR8Tqz+i81NCv5GIr23AjJ/PoKIC/dQ7aJU0gdbf4Cd1VBjSPKo
I28LUfsZS7jymrghPwILQjDBVxG85VW2JRRQ4/HBHe9p+ClaKxqgyQANhXSwnvUET5QxS7Ut8B9L
BF2W9mhe4WjKwNsk9ZXbyKNbU8g1waKp4+4Xses0g4nH0L9Uck8JBSJwfFmMdc89XsWmva3kVdiJ
JEN8kxjc+k4gT0L24CByGXnV2Dzu7IQHLwzVfm+cvbi0Uy+Ytx4seeDbQaLFOHtPILkKYmd8z4QH
PcCuexB6fiSiHdDzzHJoq6FfjOV0VTGeLv2w5SWcgwfvnjmY5c67rlFch3xSex9W7wSOV7ntRkP3
RS3nCA5xassWaLXrgr8Q6sCA8sYq7igvI6e8c/F+eNvdupBg5j7q2G2wGZmCzP544/DqvfPze4x1
Mo2v4eJHS4f9pSbYF+sUzczjPOpfZd++DbpLCptGXtdthBNushOEk5iUkd+NzGAUX+4MC9IaHyNH
/aXrtwK39jg01g03Pjoy/rEFQ9txOb5T3mh4ZkmefbrjvC+l2yOzYelYQ7mToz4t+gfa95t6BqYj
d4+qGLcSgVr0zW0JdTtLVxvfbffarssIpLD91FsxoF87QhHHhmI3KsRfQODven8qYpn7P4vadVMU
eN9D9N0TLv2vjDJErmF0NkGOubOrRW5an/0ktc63Bg2Tjd9YHmQmDHyJlnm4gT9dIjPkw+UjM+qT
Q9k/8vIZups90i1qUqKXT0GQAlQ8hstGNLaQG7Xoa4E0MxZFG8QoleeR7wsYHfe7IfO2U9Y9tkBW
8hBJAu4FeT/fC5SwfHcEpLMZ0zFAWlbagNDYNnRLXfbLRyc/8nibJYUsEllhkLMWGt6+R6DmzOMF
oRUggyEVHJqg4ElaaalwipXdSU6p86eNZfSXh8OmpF4Zyb7ZFV7exGXdX7tuS/YNsX4bCLfHkFqu
ogzQ3pjADQCYdR0kpKFwVet7Fyxc64XYEiCDIbh3uDukKGFh11Vko7vwPvTa53Jarljjv+VINiE9
JJIJFKShFD9Jvmzrmj76QfMU6PFIZ9xga15FM9piyeQA4OsJnN+yklCdcseHsLVZGoR83Lo+PNSx
XV4ar8lSaHyBJGy7v/OT4RKsOvvnroMqXtkAYWCVyHgzv+Jv9eg60chylF9Ae4lKM/507ezGmD6L
5pOTBe18xFlD+hh8jD45aQWngahxJRBDiQDcH01t74WHDGdmBnDrmV6pOrulVbFzXR/HV406wzx6
mxljnWTMfIQzDDCd5hcPllQgCCu1JDqsjkb2N3U5JEz4EMJjsQspmMitvSpSti3jQfWbYlJxLccG
glYIFkzdz4h5o8M3A62uJmF2ZoDoHIQQLLAX6i0wVWG82JXzqPzuIVT8uvHz31BE36CDmS4NTgO/
q1TU6hZnFri+LssRGjziwbLslBnxdg+4iALvvG2TosM6XBQwBYb7V/UwbmAUOuBSGoQ73EG3c4fv
YvPPfMi3Va7v+qV7cb0A0jxIyt1xiUsiH9yOb5yBfykLq6sEREX1UGELLUjkA8KbQ+9gptWuQ+89
GZas33tLzVDQsOtdZ/XBVWe6dqucLNjrrs6OwrS4NGq/zrMTYL+7DwNo9KTDUuRHqFB6kEUM8WNo
k7/nbpg9lRNxn1UAPn/UnGi8kRiMv9GVB5Rtl5UVBM1ycMYs6V97vNZoHqoaQVzm1qcxYfvTsubm
OvM9fUM1sZJ6EoDX9NWY5Bacr2fdS6hNFA64zYJ+tqovrgvlkJ2qevOed7S6xUG/3AVhPW+7xulv
nCFrbhSqAo/V2GcPpjS8/hjRk4EgCJheJ2E137nQZfqumoZCwxpAbXo5u76H8kkOLfArHRbi2s2t
SwLpZ8oYa9gjtTztiSDAWi9oPLI3Lj4nJB3egEDp4GCY7ASePMn/f+3x9CmrZhBg/zrEabUcuXbh
IXXTVjwai/xC4fq/5sw3JZk17bNedK1NS/TR2/JtsTOPzUHfTrhPisSKWTzGSwwo75W/wUI9qFuy
k9th56d++m9ft6o806KijCH7Oob5x+h+aAV53eICUfq70vBp5E6L44/S52gqqftTr0uGCnfFInZt
0cS24Q9qhBjQKVf5+0ecW23rfhEA9A1VFTlSQVKT+Xe0CS9U5r8rnuMb1n5AdKyqsZIhUH6LAk/x
IbMhRqguUHHPDNCaSZ7ZgE5pS+ljFga3bVbtSxQrRlPfItG9g7zjhQrqt1Xb00esatu8NnpuPFYd
66zydlAucD9lM3oRqm7uhoF48gydI5ayTC3gkIw9zLHbqg/he2R17KkibfiRFY0DfatRIiJD6i50
YwdHloxHCIdcUtI8MxxrPKosFS/mjMKjm+K2mX1q3C+Z1IlBGc+zLqKAvq+BrvF/ZAhqqw1GuLJb
yy0SEBEtrb5r/fYfOrynwV412HNTo/vaBBAHolDq8YdTXcAud39f6Wci35qYhmi9AH8FGZ1smiG3
rnCVLLsrh7SPtggPLUqVUYhCV5bRf4t+a6oaEmNAHgagXEHNQZ3Axbf80NMlZMiZ3bXmp80Oujg+
7YYDZ2GqeKZSXrOtWqpL8PLvWuKYjDVLDaLuMMLUqj8WTe9Ae4hWqBRJ4T8zXzZfjJly+/eJOfcl
qzgKq6fMYieyhzRUIk2xHgvIrjeq2vzb81extOxyJB4VQkVnzLaZdczJa8nqfwuga5qxdmD9XI8Q
L+4sijITG9/7obzQdjg3MqveHesWJkFUOCWm+pEBrgZnTzgylRf6dudmeBXbujkMrZmENjQ/5yEO
FjWivA1Gh908AvB9qbN/7i2rTV0EfY1NPTVHAE6PU8HB3gt+OdR82DV9+KcZXuPJOe/hzABfxGMb
/LKCIZoBlgn9+UL/+swseKeA8sdZXLp9S2pG5dEgXa+R7UdamueG8QvT8F0nCxttbdBgqXZ2gwZg
nILftF64GeGBxNhTGM6JxqVcDhfec+aMWOON4eUoax8Hz3GpfvDM3cvyelZIleZ701UXzvwzUsDB
GnY8G38cA7sMDtxvn8YCZiHYf/TaVpn7O7RI+bqQsLu1Oe678xCqFKaoyGdgThNPlWMOZNFko7xm
uCOsZDbaYKjkWhXx72FyirsUKg+vlkvohc17Zm16q9DDAtbVsodwMe36pxCiXZYzb3KQDLRj/+Mr
VtFnFm7BFUH0sSyTgmF7VXrDo6DWD8dSH39f/ue+YpXDlcLzSdOHC6hMXRwUwPC1vXOrGNtVS34J
CvFf1/2bbHtt0sJNCby/AVWimIbXjPlo7rD+Y26Kz9JlsRL6yS7lrQ0+bU6IdyECntsbqxAV0Mqz
ufLZoRH0Q5DhRqJDVrfo9mq3vkLn87Nu/Qsp5ZlU2FsFKgU6aue0vcZZJ58JO3V69SU2+ZkYsob2
lpDh7HkhoHjVobrjzdmbzumxDy/ip84M1Bq9O2Rw0zJB5xwUuVb1Xe7b+5KlWpioar1kbC+ZlpwZ
pDV0Vywt1wp4EhST6LUHCP7ML5nanYlPa8BuKVrUodtxAWlOOftxBuaaNBl/9fui2fRMLpASaJ0L
if2ZbHDtJBI41QL8N5wkQmg3PfYcGtWx3db+GBfUnvYg1cyPaHT3CyrnE/hAKNh3F86TM0KFwRrU
q2HNnVPUHA+oyd8vBRNvYO+wFDb0Mrbsuk0cpuYmGu222DGB5qococ8zCCqAT1+K1KWz2WrkAkE0
uJV79BZA2yI3Q1n+/zi7sua4Wab7i1QFaL/VrB55SWwnXm5UyZNEQrvQgtCv/87kyi8xo/rm1pXA
CLob6D59TrZ0w00xh0FM8q75MaaWc8sohL6uijQ6gBFIastzC+md0GC9ccpf6IrfEOuhV78uj2+w
rr/sIR+OWjvJ2IT03XJyq2Q6QUVMRlbIhu3l0Q0+ogMYWZiOFZ1DsMEwZ9+j3Jiwl8J5tPFwD5GV
yKCJdnkig7frsglln/fUBrPgiXYSVfbGLTckVN4N0Nb28fIUhpivS8g0SyJqp0Y0lvwFfDoRC9xt
8LcX6sp7m83+99pDk6HGuxdoZ5d1yC4GHCAe5wmnAG4MwZUHsK3Fd3dOSuBhe3LiDoBpXZkjv+cm
w35xR5TYQAy1EttNy6XF9rQFkGtIJTkVYMRw++wmzPmR98BTuvaXyztiEH4IdPx2jdc8dDhAd15X
0yPIup7ZMO+UR63jOPv5o80nJGjRKbovp2nchxxknvbiB9tm4mLluDQZ3tnyP/iPVQzI7o8pPTky
+eXT+tZtOwtpY7K//I2GEP0XZ/ZhfInsaWOlqX9Cd+2mFs8eRrdDxEzUIfKpv/Irzpv4YZYSSW/c
4jMSszaPQvfIsjoi3kpmzbRE579/GHxZfFCBMCwRL6pmG3JALt1WFDvfCtbijGkKzdiaVIGHKHPn
U9m+JUsL2gZgiNJmJQYbSKoDHW2cMFkChkVVbPG08s4FovoFnarLjwpirqC5qoPuZwOWbEhejLMD
tIudWzRaUNASKKm5/kNT+Ox3waizA7KMvgTQfc8jvpA1vQfD9+sKKELY7gyWL7TnoTSJslf5gjLK
YZ7V7rIVmsY/W+eHLax5CX2BrlanwrFfGLTFI8LrO9un3y+PbwgWOmAZR+xoETLlcd0+gN39oHAw
4Gq9C9DKdnkGw0mkS5OgHtwHPvd4XLMuJp3aIwmSgHoHsIilg4SKA5Gu0F5WZvu78J9c3XV9kmUY
k6SFttlJyvxGSn9Xd+7BBaWUXWxKdVvb1UMZIK6jEaRYAG1C3X1m37P5xhHTYy67qLPfLcJW3Nu0
vNpzBYiNgNHWnk85nfp9Rvhw7Khn79AFO26KwMlWOkZNZqIdYFAXya1M0eWUD/wg4H9spFFgWSuH
vCEWUu3oKjmQjzkY2k7u9GR5vz032LTqvVho1PC1nk7TJ2iRBExaXVtK1BxlPsz1pinSes8m5ki0
jDTBinkYPkSHQdPCsURjq/nEszt7SR5qChySiCqUb8clO1y2eMOX6KoljKQtBEodeUqWBdwuOVOH
hM7TruzGfOWMN02hhQW1gAoLQpcyLvxRPpdZZ40AXHHgXhAxxpUEh8F4dRmLIU0lqPibPnYS39rl
DX+dWcUiuZyB1dbKYpl25PyFHwJcVyiw4nndfEqk7cSkKqt73536o9UnbLvMAIW6jlojbDNNdr6L
f5isFczDOQt3xNN0L11AzBZkYYevTZXveuv18vabJtF8vi6hvUPnlseEfQ3cJzSgAUMDnZi0i9Jh
WjHkz14PHuSQtEQdZMOQjLXBaETKZafK+SZfrWWZhtYuVikTdjOPOYshWP4ERpHHjqxpNH5mUedf
fV6yD+ufdxzIlRJDNzl5moImBRjuLJ/s5oBodwAS/P934DzNefoP07QAPNA2mFXcp8CmtywIXzrC
rXdp1/bGXXj4x6VFuzLZZ654nkwz4NxBHjMAZiPOE1x9+O8C+FZP/rn8JaYF0wx2mKqMcTSDx8zK
N45qo/yc5fBeqmrFx//e2PXz8vzzNWttmaB1Yp1db+Nsgu/yDhjb6tsQfQGv3K7YiCN7G6rIeSL7
amvdWG/jS/NS/SSPgMj6W/8G0Lcr11E7wtDxWIDSJXPiahyQChjodg6nO6sAE8jltTTZtXaIDZ4T
4pz0gNBKw+Y+GL15I8PROV43unZ8ceV7fjWl+Pl2eJM2w7s1hY9XDa0fWgrQLGuxcicOYGk3fu1M
zx5VyZp+gcGA9eOKupPLRpDrxICOnEI/+A3ul1/ED684qmBgel8OAGPoSUywrz140N22hr5ityF4
FV5eHNOv13y9c7JqQbIUBJCJu/fpTyuTuJu4K0ZpsBldX6mraWUBLmbHKnd/CYK0Bu8P1/1wzbXD
sm5sRFo3XkbARCWJWlVFEHpeeTqZ1kXza+HUeDUUqGYOFjQTPADSKjTSi9Je4042TaD7K7ocyzz3
7XiS7AgCScDKuvzeVvnb5fX57Bg9243mrkgrMZcQ6sez76ptzZF+5eQLIEhZZDW4IBaNtXJJN22y
5rqjl+JISoQbO4VdgQBUoSujS79c/ozPB/9HZskNcrKgfjzFcw6AM8irsjDdXh76s5eVh65V7aAe
ZiE7jzljPEzDDQMZk93K2MucV/DaP3YyeZmh7Hx5qs/PoX/UktLQR6NUI90YXCTBdxWCigbVr2wb
qLLcCsiR7C7P8/fY+fc4IqHmzqWoSJJlnh+78Guk4gb0ThSVt4PyR36EGqR3kw7eeCzyit01ZUu3
vp33Rxa0E5hYR/tbShNv5Zs/N0ASng3/wy3Cm4ulQhMaDNxV/j7zp2bvLFNx6BSt3tWMnhwW8LWu
O9MCa9GgEVkNYqHCic+cLAFA7ayto2IA9QqQipfX1vQ9WkRYSl+J0M+nmIwe3r1ZlCt5CHxrkwd/
/Py/6ybRokJBFr7wCdG+RSdR3rxa/c8F+BwBiDPK7yuh0+RTWmjoLCfxatQV4hK4mY3tlTzykm6F
fMtoglo4mLPOVyl62mJiF8NGusv5fZBVj8UwsbvcA44AGFuV3gUAOAMYjOYnZDcKCBX03V1nlYsV
8aqoV6Kg4VN1waU+EGSU0nViZyrvUBF5TsppZas+D+D/yC0px61AGCdYnNkQjZz8qYv7Xtro08j4
SlrC9OvPpvjBhawkb/Pexn0fsofqmC2Dv2/RjfX1sq2ZPkCLFUHgFZ3VwaAbUURW8iaqPwN6dy8P
bnBIXfWyRjfZkHgcLcxjuRPN3QR4vxC/QvvluvE1h5/GaWlKNMLHWfeckdtcVgcCWLXtdtvrJtDc
nQVzbVmlhVujP96MZxA1+kufFsG3zAWK+PIk5+fmJ+Fa175qPQdUbiIERXkC6bGiAjowmW7Qt4jj
uURTroVeCTtz0YLj7C/PaNp0zfebJqGuCDFjMPdwe+KfPMv/BS7sx8vjm/Zd836fek3ut1g2RDJ7
EyhboBMpeGKB3At7eL5qEl3UKinKHCUaz4mbdPptNc2WzKjUDcPRVmoFAWNYJ1+7HECHzAbwHN8B
ueMoQ9dtU6DZ010rZhk829c8u5SceH011HFe9C80rR87B1fYy6tjisC68sAgSzm6LYIeMHkPvmX9
6Er5Ojtgi6xGxN0xQW+xR199Gt4MFpjMw+oJQpnbcVwt/po+77yqHwIXRcbTdoOzleH2/xq0c/e2
gNN7xYYNNuafZ/0weo0L4eyAxhPiluqJliIHPR4/ugMIz3k4roR30ydo/l+PZQOgFQ7JMKC3ztDf
ji5fudOeN/kTr9cByVz0aR+OC0XR6nst0XfAoi595OSlzdrtZRsw3G11LHLtKzevJXj9p0x8rUd3
09neYczDe8LpQ1apB0utiSmaPEXzeLLUTCUjYB4F7Sbo5PBsW4InG23gzsoT2LAVOhx39AaZ9gWa
ysLgZ+V/k+5Kfc9gRzrqVqQJGu3cgsSyLP0IfEXLVzcr8u0SiBwUz1V3vLwZhhXS8bc+NBE4EJNe
bOGpKqa9C2aGNH++PLjBmHTsbR/SsZ9rKER4I99Q2kRqmSI3AU1Ag55Dsbs8y99SxSc2qwtFZDkI
UHjqV+iSBZqd2Sm9G3o/fGwb5A583HmqXQlFUAhtTCPZ5KTv2UYlaHxN51GsYUpMhnD++wfHr9wJ
JYFkGmIw9757YfbT9/2Vq5bJFjR3D9wql/ZZaEOV2WG07woFsv6nDs18lxfQ9NPZ//70oZIFlMAw
fjHxTem2EVsDwpisSzvRR2YHhBcli2nNK6z84O6Xsm83YIRsVwKuycY0F2864ByhjQE8XwVGCs4i
3thPzFM3lbydk7XGBMMW6N1MzpTQ0fYDN26sc793ilbILkJPVkTXynx/Ses+sWK9pWnuWhCyOAjq
ZwIAdvI21an/5v8M4/am37lf1MbZFbvyiX8N3shTeEdP421+LL+W7/W7x3ZrjVUGW9B7naoa4CIu
IDXnkvpZ2N5RjdcRgBG9zwmYEbzvB8Ji8PA8AD/7ZMlki/fk9rIVGxfwbIQfPHCsRlIPXQCK7FQ0
WxCL19tBTNnjWAL+5rDGczYCFCxbbnXNlxy657fnrtx78KDMd27hLOjTLNotZaM4ZVnq7UYeVO/4
H/LG4jmgT+3SRVbXN1kUBgGoZZxxeC+cBn2skJ3fuaGaMkAiqbsZvb5EE24nny5/mcn4tNAiZ9JN
U5LQGBJEIdspyE21aPCbr90YLb60wzwsnhzgpZnzALbRvVdmSMPQlVe3yaS08NK4uNi7OWVxOGTV
3vMXdCY3JFzxf0OI0Zt5qpKxAQoCIq44+d2W0KUIKnVPBvLf5cU3PIN0UL4qVef2XjnG1IGuAppG
wDzEqL3z85ZteYuevSGlOztUFNY2f788qWHJdKx+ZyP5JwNICsiWvkMt7Bfla25iWC8dpo9hm8pB
jTmGPKKzK/2O7MBDUXxBAU0cLv960xTnUP3BET0Q43pAIrLYz+e7zGMPbmvfyWFeaa8yRHwdm19D
n0AQBT/3bYKeD+/Ro9l/du+9Spk+4O/X3YR1UD3a/OwUUp8iBlEV33rnnnLwSdBITv22nJsXGlYr
iSDTemn+PcAjAupZMnba8dHq520P8n9Z8ZVciiF8OJp7086zqGTLHIdkjvpARkH/FoAkkVT29roN
1zy8HeqxqEOgHPGyGrYNd3+TYLL2Ki+vY3ckjnaR8C3uqLDFDMNQTtAyE2MByT3X3VHwl51CiBmt
JYdMm6HdJ3rSgXcgqJw4pGCiWOqA7hOnT04TJDBeLi+X6cKqw+hdVrVDCSJ+IOf79lCRetkKT5AX
NjfeNkxK4ARnwW5yVHS20ktS3DRUgERrZj9e/gUGk9Bh9glacUevRauF46oX0HJ+DWq/i8bCQpPu
Wtg3PPP+gdhTzhQTHEaxCDS92wHUxwS4tCapQOjEqvE5SNEEvNhkWXkz/a3Lf3KF0qH3KQnTpgs7
ZNp9L7jpuVu9UlLnDwHl/cnNF/WNgllMhYLjDqKAqKF5Fd7XWSbuyiL0v+azYkcF+sAIpCxsJY4Y
DOofiH5ZpFa+oFXdtaatyO1tAJouSz5f3klDMNRB+MUwVKKjE41L+49ljZsJIH82YC+9H3aypqPz
adMMylE6TBs6c6QYbWjUBSF/6u2025Y+P7Zi/MrAAejiIKkEaJ8E/ZUxi91c/jTTwmlRRQZhy5Ju
hB5D5jWgGgq+4LVtRclcjisPK9MMWlTpR7ANSg+tGnbzIJsfFjuF1+6LFkYW5DWAVLXmGNinw9hA
q2LutmxofvRevevcyYsuL5LBk3W0tqrJmNsDJ/Hg/QicL6qfD0TV26R4vTy+YYl0im3wmSqYb0pi
z1XP6OLYqbp/7su1QpwpH6hDsdNicCzQnUOiaeIu1Gbc6iZc3OZQsyy9hTDAfJv1g/2nEL1Efqgj
By+vIDVSdUMUEJIec7u6jhgaKLv/vbY0iTeXwqNF7NEQshlLuG0BjIxEkH+7vJamvTqv8Yd70QwK
sAnHZBF3EthEp9/buf9qLxPyFmwta2+4OeqtLYEH+hUHKZYzt+KpRl/NlgBpt3LOG+7Cel9LVWVD
O2cWGlS9HlqbfsStx7ay97Z6BvI3asChWa7BM0yGp3k/VUOYBC1ZYsLlZgzQpsfemfx1eSdMg2uO
3zHH8gN+zq6N486foDNi8e3sZ7vrhtec36udFqROoMB3WbaR9v6skVfIlfPE5DI6PpCjpNc7XS/i
LOVoYwePq4hkzdMMPJshKolV70A201K7slHTIZidcFsUywBprSTb9TmZtszprwsPOkaeVmwKrQY9
Drb4yrIc6hG3brrWYWbYJR1SmNZ1CnY43FLOPKtF/z4NQzRWV/5yzduhGbuk0GMlcTpkeL+lMrwb
oZRyyryZrriLwRd1+GDFUjDsocgcF/W0TcAKKrrrBJyJDoVHsqEJ6gQH8qKyLQd3pwjQSDH5+8sG
/Ldc8clN6q/tfQhVA3i2lDt4Mg5ByPGLDn0oNmw5i1WnQ892qHEEb4vTh8XGbT0weI54QzobBgq5
uLdnUFXZYPgKQOqZufsk8ZeT8nK560KZ3KXoVARfLeDGu9r3u00IIZ5v+RjM1aGEPNY9qFp7EOWl
YKoaa3Wk0F/d5Tlz7kougx/gw0venE4kj0E297u6Zt7NVKLZILVkeLQnoIdaYo/bwe9BZSYG0FFt
5spFZ+/UgEkvoIP8XjoZmplE1nwFBFEcW7BWQoqkKQEzadrHcEI3YDe0z20FhsO299Vp8Jvk+2RP
4gbXS74BL4qFsyHMQGRAyJYBN3B026L45eds3IOkITwNXuj9WYIWVLshmpoPQdO2QD626s5rfdAH
L2BaaIvZ/jGDcBhNj1WynEpgvVXkVH7f4pHJ6+uyR3/7vD5sZVg56D1UA7RjyxFNVMQtNryAmNpS
gI8r9fjKk8Jk7FpIFYoKisLeDGhFl4LnqweYtZpWnvyGk/PvvfTDN3hLgxvTiMFR0NmD+BgJnwNX
ciPnlSyP4dfrOMySZnnTUdw1JWBvETTgxts28+eVDJjh3NRhmHlCG0JtiPd1CxlRy0yn3aI426dd
6MWpI+qtDSrc50ABHwseQZX8uuzGpq/SEjHnLinoXCGlPBR4aZUda8EPDMm/60bXIqht1xaz5dzF
ZcnSjeX3X7tVudm/95VPApCOzgQAPgUBkehiW04TsI0+/cLFuHxhGc2+e63jvBfosdnJMKu+lMry
NyQDjyQJ8vooAAaGRo/wwd7aZhZ+GcgplxBXOTQck3tBwZ7r0cQ5JrJz74MpR590psatk8+QA+HJ
qtbfZ+eXG4ahdoXpVYoXtYttX9zHypWR231fwIl+efU/c4nz4Jq/dbY9+q4Ht6549o6D/j7IqgTc
sdVt1qwRJZnm0O8xoU873i64g02pBz49R2yIUPIpUW24q130sa98zGcOgo/RoVCLpI3X9jiM0Yly
SvsOUhI5omJobWbXBnklWCqDznq3xnklVWBITujy2spzF1AReiPIZdG7UYwgE5dtY4GwpD2hL6+P
wA8K6O48bS/v1memgAc00XJwFcQzRe2xEXc2KaM8HO5z8ChsCr5GJGaaQLO1DIrrVjcrFXP0C23d
EaT4QiTeW44W12vYH84foZkclGhbEszZFIf5o6uWjRce/anfXF4h045otpY2rGnEJJNTxiCiDbRH
6oKvcOdhZ6bhP95fcRqe3eZsgR9OEtYS6YhgKOIyUNFSOei5BDV5XqJp+xp49nmK8xd+mMJfiCwn
JYOTg2uJK26t8p7IlXPK5JFaRGe5l/LpnMuFCcV5dgiomraeA9kKp76OKCjUcboVt4PUsSA9r4Zm
Uzde3IEnOlH+zeWN/sxSz8tz/vuH5ekYxEFDrqBsn7w4kI20cLnnzrfrBj+fhB8GzyvXbVobul2i
De+5sB2wNLvf0T63VuY3bYDmyIPqMhWU1Il9PxgPEAV5tvNpvK0gXrFl4bxG4vJpihirFGhG1DOa
cy8A1SCxqP++tHMTRriV+/eeqqCdNM9N/W3J/B4IX8goQ0B0B4nxYgeVqDWlWsM+BZqp+UFYEOR+
ZrQPn3ms0w1LfxZsWXF3wzoG579/2ChQgYKa9LxRXdX9wJOL3rlStXt3noP/0hkU0ZftwTSNZmxo
PeggQo10SClKcJ/3EWhdO0hPdugIsNhaftS0VJrVVR21rCB1KfQpcvR5DDsv6CMIi6yslWl4zeZq
PtQpaarg1E/0WKABGvpWdbitIFp85TJpp8cY0NL10Mt9gqhK5PAnuxWbCTW7ZAUlZfoC7eTIITM+
oVwTnrBU+zSo79sQUhjjGl2X6fqgnR1o3HFAuoiIC9Btt/GHQt0MacKnqLBs6yhJVxygwergler9
ErVtraya4at0qCeYsEB0L4fwVNTLC25eT2DKfqDh+HSV7eowT5XQenRmCI554a7NnMhm1dGq2jeZ
52uXSNMXaD5eix6tSh5K8+BgVNtOlOrYqyrdkDFbVm4+Bg/UAZ8NyNrqJc+Dk5XZr3nQdRsatuOW
dv6Rtu2fy0v1aYEC4dI/f+CHcOJ5DtidXYH0zRT14YaoAzh3Gg6hiI2FNgILNc+VTT/7tP4wOc+k
+XpbUZll7lnuOh8fGj7dBYv/9fJXmJZK83OZqRwc1D3ucK2Cjqy9D/J3O4U+Q77G5WmaQfPz1oGy
XCCRKiqbN0qzrTirtKk7DjGT6z5Bc3SppsaBIKECMh2Id9lzO6oFJE+GjGy8XNUr05g2QXN4Wsyl
m06JB50iXKcBJ06j2UkfL3+DwSl0SCcEsHwWjBC4XsIHAqbuEs0tNaRlrxtdO9gTvKKaVM7BaSi+
cZodlxmI53AtJBk2WIdzMsJnWmTwNuKQ5NEL0uXU+Yl9O/QdOQY5AFeXv+IcID7xAh3Z2SYOzdq0
C05eO904rP5dvjSutann7gDgxzW1ePiaDuwki0XmxUEfYlb56aFIlmIrplLtpxwsxZc/xLTZmjvn
ldW57KxK2ZzBaBTHd7HsLHuNQuuzV835CzSXRop0YsWisE6O2kv/1s+djcfu0+GuRHM8y1aeswZ/
8DS/zoEgoE2IaeY0OTQLva8a5+3yApl2WvPoIC2Spgk6FScTyb/yZeBH9OTwR2dCnHXl7B98FM6+
X57McJB7ml8XgI2Irpbgf27zxwxcpaUMbpN2efVldwRoAUW/qYBiC3gdLk9o+Dod16lKbpUK7QDY
fiCHWYETQ0A5gHUb2MO3uQNRxeWJDDukozuXBIAo0eZLTHur2XC//4OWy5frxj5/3IfDT5VBMkDv
ZomlfdaRsOnPkK5hjw3+oYM2RdG5me1kSzwV1pubTT9VJl8qxVcyo5+KxcNBXO3gXnwlxVD3c5zW
OcXb3x3uS7ueftYDgeoBaCRug7EIt06au7chWAROdQa7Y8WoblM0i0AWq8t2Xtqu9fobHFZnrLcY
ybJZZhXyKJ3ctlB1+OrOTftfP4K2sIeU34M9obCzDatmDT1liNmuFiOSLplJQ5zg5C4vGeShoAES
dZAB8Xi10jBkmkELD6PnYw6wo8Sqbm/KwXnmroUcved9aQgvD5et0ORKWqCYRAjgTJEiWcggUAQi
q7HeC37XyTNe9vflOUzWqMUHXreWFzq5DTTCcq9EGZOk/EntNUonw+brsMu+dKUIBFexb/nlF0Aw
Q+gTuomNtOoybHNSFt9FUkNIp5R2sHKVMYQ8HY8JMZilmpaJo2HIvUWxs9hayXYZ5MbmX1mFylgI
1C+uOmtXJ4Mt6PTJeenVqa3g0AXh2yaFSlL75CK7S8O16rfpi84zfwhH0u8WCkKCPAaBFFTvLN7O
r3wRkLRR1gCRsqDw7ybIg8SWW3c/mauGlWBiiLH/IDZ9NJGLBAJiFaTekFM4pXP/fNnwPrcMovto
37h+TooGKo5FqaBXmu2BCoZennzzey92CwosxEx/XJ7scyuHUNb/LmAGiSlRLAtiUAvpj1Zulf27
TNdKx59vD9EB00GXQ444ydADTU+d+ONBzG+s5sjugCKg2T4t71oo3F33JZq/0oBDYrfBXKr9WXoQ
CDpUKK9dHtuwJbqzoiaeVo7bYmwX5Es/mtgNocbalxFr0W+3cmwbFkv3zjR0kmGRXMZV/zPhf9ho
P6O8tJlL9SDaaRuQOhr6NYI70xdp5zhfKtrOVI1xWJ/9BOyLUTpm/1UhJOtaZDMSx7kr6jVF7c/j
NdFh1Lnk3dCjihRntQsx3iJqxyRKLCvKyLhhc3idCehOKWvgTKuirYGzsHe0J0d/9m4ybl/l88Q5
x4IPwabNB+kMoh5jVO/eRksciB3sLxvY5+GE6LhpVVulcEMYr90twZNDR1ZGPUSqVg5lg5frRORz
61bKz2gVM3C5gkbnKJLsrrW6K3+9dhy3SLNjldEX1Sv7IFt/O/H52+WFMf1yzauzJunCsAJDXTiL
ZMPsWu0qArk1WZB05UFjME4dIZ2LoaFLX0iQkgwbf662wOhGNX1PmIpa5+Xydxg2WEdBI4lQh0GN
u16e9ke3Dt8g13KdngbR0c/wXQclfkgWy+4eb6YImNqVuPf5AU50kPPIq3DoMo64J0aQVEhAiTse
tjuIo2V4I41rBmTYZR23rKRP+54EQ2y7TXcnZ1U8J32RxFPrrWnZmD5Fc14aItC5EypZUw342ARx
X5IDMIeW8zJMV9zMtMna7TqE+mSuaALuSTXcZsnwHDTTr+vsRzunWdFD3jDIZJw5M9QHO7wPHq8b
WXNeOialQqVJxjnSWyneAsy+zndtzXeboJC4xkDq0CrGk4DmfJNAS7Sfb6764TocGRU3v5YltMzs
oT3mrvfqJtWyYviGmKBDkR0/yHG5AydIUGWHYiaHBSSDaM2LPOt5WZOtM1i9jkf2GiHQ4yXHOBh8
QCrU0W3EeyHS4+X1MQ1/9oQPx1XREpGlvQOlSVCTeiI4MALCXGetk9c0/PnvH4a3UdAuJ447UR5y
su3O1/uytO9JwtcA26YZNJcdB2vOvH5JAcoXb6CIPhZzDQ7BsHu+vECGkKBDjMWgEn9o8AXg4XmS
JX3oGdtnXfmnDqy3y1MYIoLOnx8UnmqFahF12Jeu7Ha9GA+XRzZc4HTCfD7SnjOGkWfaPw3Q9u6C
6bFPl8Pi2Peo454CN12rbBpupn+Vaz5sdRnasshSBvB4RpD0maD0SyUuvzZ/EA4ANMAjohLizVGL
ss51dzkdeRyKIZxtqLbGM6n4Zp5SGdkJSKxkU6991qfAL/B864jiwpIQ98FrMQb8crhzO0vdURAk
kc3Ew+Zl5j7ZjOPXmfC22KrJq8GbGQbiIe0Gt4A+OCBLGwu44SoqinI4pLWVRfPIJdu2kyx+cJz5
DxP60KtoIl6TQaB8wZXX6zx+cqq+8qOgcpv9ZXMw2LKOX+4VQKCq8KbY5jWu8r3zusjkxzT1O0tU
K3MYjFnnQ+1n4AqnHnO46b1fn7L81+XfbvBzHbvMgMRt0fk6xd1w62I1ATX27JX3rWldzt/ywXSp
T0RQD0KgP5Q1LWTsFdhPeQJQX4TEqHeq2kZcuTza6b9wr6S2r6a4yHlUD388i+8uL5Bp4bXDP5gg
RwL2+gkXvN8ze+vXEq6mcbWjn1uNkxWdhF8v+Q40wOAR8r5c/smmddfOfm5b0PFIcYBmc4uTc7S/
QHv3WMF6tjR1V9bFMImOpFWWlw0ORGlONa8P6NPdMEoestw/FuGVS6/DaWktq9bhaQ7wXrIciS0Z
RMSHtSf/32j2b22L6Kym3A5rbxIjdqAa/SOEr8cDr7pitxA6RFOVomAHSW+54wWw5U4pun2rJr51
naq9oRQcccDZ1tsF0JnIqdGMFSVtZW2y2Qo2xPece6jNqJXrlsFLdRrvjLcdwK4CiLwxTL6FIOlC
pqW3jhNn7nUepANx64yjBsDT4STQc7UpAd4/WmRpVj7AZC16KFA5aDvAZICkMephska7Fw+/Z5JD
BrkH8Pcqw9fRlzaKxbXlTFMsindWfecA+HP/MFXX3daJFgocPw2FbcFgivlHO/3q1XVYg38Al51I
VT7bGLi17nJUBjLIo1+3IlooqNUoEtah9Wzq2RMjMzCpVngH2fJ7yLmuhPlPI1nwD9SyAY0UIQn2
NmTymYfqtqHT8+Wf/6ndY+jzBezDCcJ4keZ+gCDZpuIrdcNDW2fPEBJdsZdP71YY/vwC+TD84udh
Xy6kiRkZvkPJGwTEyT3EzyAv0jWv2VJ8s538F5vQeHX5e0xLdXaPDxPWPuXQQq4lRDTuq/SPHazJ
9pkGPi/gh4EFGsc7rx8wcPbkkd9htpbZ/dRxsUTnCT8MTEUmMgd6mHGNuhjw0xswqQC3tw2KlQyQ
6ZdrJ3cCMg2c3fjlVffojM/htEbq/ukzEr9c89ZShXO1OBDyzMv3EfigoqwAtgEvVGvhHbMmMGey
UO0Yr6cwS0NwbsZOOkdQm6dtEbnFr+vMRfPeHJmr1oZIU1yrLgqTl8H6fnlgw9roOPwajVGQ6aBT
XIX9qUe0mQAez+QPVMa2E6j5Ls9i2Fod2xoKMVu2hxyEA4ocMfEdYWLFav7Kev1zeAcQX/5fuwzs
Qba5Ag1X0iY5Oj76vtr4akw3PZPuJvNFsJ3qwQetQo3sAbLp/SHNunRXpNAQzVhLj+AQ6GMWuuAD
msJkp8TgnuRoJc/diB4OZWcdOiFYh39cpTdBVvq/oTsaQBC+rfaJB4b4JXH9O0S+9tCXeI2NbUFR
MVIsmmt0RmVu+PvyMhpcUKfqG63UY0mIINgvZ6EFNt0o8LwCHP4jHaeV89lgxjpXX9sTOlkCziK5
/V0s1g+Is72exaYuf4LB3nSlbIdR5TXtcq7j1s5mIO5Timtdwooni2f3NWTIrjM5HdPl+3YxVwNK
K5PK99WoDrWdvV7+BoM160x9A1qM/JHjIV7KbjvQN5L8vDywYX//wXLVjVwWZuG1DU22NAr+j7Pr
aJKTZ7e/iCqCALEldJrQE+wJ3lCOQiQJhJDg19/Td+W3v+npKi8nFEEoPOGE1vaFkKE+sHqsnjst
/0VsF8qX5+510RKGNiGxvrG6yl3H7hQAml3y/vlr/H+6+8GSPC85+pFclA+0/A0Us6osJKLJ6xje
dcEwVKkbznLjKesWUzKxL1Osy+2qSf8Qc+vDIpLEu9IzNmuN32WrR9Zi1pXZcIf1/zbM50j0PpnC
gNbwSw1pH6Rtop6VVF9AHC1mK/9tGZ0rDmN/cBdFS4V7qE3ZzHcxly+OP19Ruf9/dbYPhpie5uZf
pzGlQ0mcaEBV12KsRtKQYuWeC+55ILy0qQKvzubGqzINO0Tojot4w1Ep+sHRe9p3lam2vZUaPklh
+8xUJ/bRhJZw7yqS+taJitHM7NGuofnq1etUQDNjuhNwocz8mtl8joZgD8Kts4MFtLxH/3A8+si7
X0oGME1eWa//E6qpRC0vqneATM933Zo0KFZRh2d6jGVejlG08QTgomE15X73WruJSXKY6oh9DDjW
JlgDdesv1uznUlQ8bfsgQkfIXbuXug6qIwQe+20zoc5CozYpOsbazJuFemDc1Uda8uGfaqw0OYc+
RhCrjboOoTOZWLGobsNiP5XBNfXdD+n9WI3noMd5iZaIuyihS+M2YUocRQu0ROQhWU289boAYtV6
RqOe6v4+9ub6wZ/jdZuUwnkc65DeRa3Q/xgPnAVhUZUoVBcRaAgORoAzON/Dqvczr7z1qii34ppV
3YU99FxrOnIdqJB6wP21/gONX0p08q9sPqcn/WhlnMVhcRM4IJjPycHANfBXg0opy5rf6h1Cke19
8x6IrOxSfmUrufQaZ3GZmPTS+xI3S+S7rZ+nawC/CyfBOdHAlMT1QtHiJBh3FBavI8qXg31t3WtW
hBcSnnOqARW1U0Oss0WTPjmacHpvA/ZnrJSbtoTkjDV7NTgwZSgfP/8sFwbqXGI64WVZao4IUHtH
6X0t3eXK974Ur5xG8K+N0A1WaaAGhpwTYo7g+KPc7odW78th/Meo63Tnv+4wGBR8SEWbm65dD3PY
rTfTYNWfkLb6LuyuiiRfGqHT7/+6TTlXq0sjK24m+JehELvrwuT588G/NEZni1p6yVD7HgbfBch9
GyOb4GnVDtAPXxPd1//yJZAfnr1AvbbB3CQK7BWb7GY77YMSDDkvuBLof7gkcPmzlygHAvDVBMaS
6oHXldvFrTKPvjH1bzD9c3QGW0fpOjUc2xG5PAxVUAQDzT3iXekDXnDZTc4F7YT1xnr2eQ+smj2y
prrnTG8cKY9wz94I3/nCNDqElnb7MliXTDvD+6inK4P3YdiNwTvbp6AVM/oqbtabEvqoDw2ZIDHr
9+FmCrG5WGB/dqqHHsHn0+3jAy1JzrEcBNrVXr0AnF4jJthSZqb9VIP/5bRdnyZeT++mVqncXQDB
HhMnyF2O9ogtZ5OtvLcpg5DZtULLJaLQOebDp3A0FiexlDbEcan5TQNXmjdBIA7b971JkwhrIhr8
sdBd4+cIb8Irn/xUm/qfkwjDcJaZlktZVmZylhubHKkN0tq+BG6SQn7gMKsfrG+yz8f7wso4x4cw
R0yz7tv1ZpzjNl04BGmD1rI0SoabgXdXdvBLdznbBoXxkEhMoLEEw+Ps/upNnQY1S69mDZeuf7Z9
RGCfBiOXYDREHKg0jBML08DCLcr58/k4na700fc420GqsNQ1qzQ9cLYckxgKA/paWnvpU/v/3bwn
ZZw+1jEsPFt/fY9mwR+hZ+XmDh3p2+qo/rvfO/Mh8lcIvnz+NpfG6yzOUQ5aaaL26WF0h6xeXhL1
R6olbddrEg0X9ozzLM4rOSXgnoNhZ4iCnDI8M5Q3ZmXAN7UTN1mZlHbz+btcGL5zEEk4DJNPIAqH
KtRrs9pjNC75SmwWQ2ZkYDbr1DWFpv+HFXwwCc4xJS62Jr8bMI2hZYFERlub8XqxWVWabkNR49wS
N2q3te+wx7mv+psIlke3ID41kOip9c53vPbNMr/NFmWgvuiuGpadJIHRd9TfjoYnRTs783Z2nS6z
S1UXVV/p18/H6cIMPseqKEFs78+YwZBIeR6UhIFQ9W+t/uRcDM9wvtDYglPSgVIOE91wM3Nv79Z9
fG3CnhbDR0N/toOgxgCF/KZbgHbV4Xvr+thBlBM9Np3hWSxZnddRHx1DUivIZsoyZ2t8XGcQ0WO7
WqylcC6SiHvbWtswizTa+LP1hwKeh03uac6OwTjJ73NX4g9Bjz8AnZSV1OffRETJfo2acQOIEmCM
QvSoDzpO3o1QgKnnhmWANdAUPjEQYu+haQcjlyhdhoYWTI3q0SQMunFcSjjUVHEaNEGPKuPoZ+pk
NYz/SL4GDuzegYSKdiOvAEIIw6kvSAWxp6pzgRWDeGaV+n5gV9AjxAOBgFrbLT/LyDPf+tK1v2Ts
eSatSpiee4GrC9M3UeYSNdorX+DDOBB18LMttkfjzV/iAcBpkL77aEIS2+eUX9swLs3Os/11bpah
7Bwx3pCghTF7RfhyO1Rd8/xvk/80rf4KkEmArx5XJjp4Dbvvk/a16tU1WvSlRz/bTGPajM0McM2N
Q4dpo1CrBqN44Veir0ux3zl0xwXqF01rKm6oaO+6xt3rejrAn3yvYSK9RskCvw+QPpbF3eAE3Kkh
GXPqXHOoubC7nveMO6hCVesyrDdcmIMrFrGbpqYtBsnuYTw9Z+vq3LlOTLb/9J3OMUM8lB6NACY9
OD2cBZdo3TtDeyUIuTCDz7FCUiVcQ191uZnCKuXenKnoj27/kct8Dt+ZSlJDP6qKD3IO+B0ENwwc
LFZIkyIVeyrDXuSfj9Cltzgd6X/N5KrUgDGV4K7H9nkCNaZ8ZdegbheignMUj9PTGTKHwKZUK1yY
zY+KBXmCZh38gv7x4U9L6K+HJ66rqWNdLMOB3sVT+1KXznaZm3/QGAM98H90CKdolHEIrhAA1Zuh
hF5ey3/927CfbSBuB90+qaLlxpQPur1PyBvv3z6/9IflFDz12f7RgnsNlTF0GwRxc+O4hezaPAx2
AXK7OkiKBdN18Z4+v9ml6XOWzDXzHJK+A+spAhklmnp0olAEtb8/vzpEYj8+p88BPdjEl9CjwJj4
STXiLfi6tavbLznkJ53fo4qcZ3fgKso732d9hv4BhI6hm79v50Z+S8haAf+2X+3qb7uw/bZ2iX+n
YifYJqEPHeGSKn3DewjepE7rxjZ1TMi9ggewpUijVjUyZUMg7iPh2FtRumxrfEnfE1f7Oay+my9N
xNkmShTbcABvNrVpWEGTmR6jaPDKdCAcFojI5vEsACNnomX2C2gu8sQbfF/hzPYCr3Wc3yMtCVCB
s1n/DH3Cb+3I3fuySeaMUJAQFu22t5oQuVHMoanybbNDcii2DfyG3kcRyIy7kKkttVPvoqmG3OMy
/vQ6RTcQJPG3gb+qnXX9X81KRNp6SqSwCWz2une+6ZjYx1nEdhNg4jyj6fNazgMpmNP0f0RfIuwd
HVEEoFgeA8Hxc7eAHlYuAopvGoOoGMLipVqc70Hb1qmOm6XgoxjRxUn6dI1Kt/Djask7V3aFnlya
tWtlnnXrf4MIWrJf/FjdkQpuv64TwQy81/1+hJl61i4TgjEOGNeyRkvmye5XFbYstx6UCtkcQ/GV
rU2hggmCku661MCCkg7acH5/aIdYgOPeK+DXk1nBuLlbl+RYLaL10ZiFFZNUdbLpalAjPEPg1tIZ
khHbfifQTc2DEDjptDUt8bPwJAfXSjLuKjEsrzUjcRHMQbiPAmhaEokGgTMZyHwI0Dk2q4sNmpAO
kRNFwHVsHBAwyDiUx7m13saMEP1dZdvda6bfptgse8tl/+KUwtsI06inYTJmK4fYyBTxvf3RGGJV
GkoapJQQXSBsawrokK/fasf8CdpIPIQjM3A+KCF7CZnSoIhihKecQra/XEdbzEu5bghxUbeloaqy
xbHxAxt0fe/KWT4PfQg56BBUKYxEFf6QRFls2E3ZAfoTzu8dh8oyzAsRDwrl7UQ9vrU2hsyoFOUD
MZ7fb9egMsfFkUvO5GnA7YRZMrfq1tQe3ziw3smoW6oMdGr6deZrm80lMviT3+nY3Ju1nh4q2rXv
hsHwpgkNPF5H7assHmy3k4LTAm6836NweJdG91ndiTLrJ0idlgaq4Lwh3rYFF4JmTgn9YeGrCjGu
JkmXJ3XifZkwf/q0sjZ+4hx058w3fmtyb52f6iEcNxHrxlxjgeYyfpbac7bJWNYIGETXPlKGhpXb
ConThX/ppDuZdKqZbIo+weGGKVtnBFbPGavG+KER5nX1ozXKaaXYce0kwAtQrcbHXCN3wloqg/AW
kPUqV4p0VU4amB5dqb5c2i1Pv//rPJxQtSMCtULIbmg/FUyBzu5D6OOqO+OlG5wduIbE/qAH5SF4
1N+bHp076vsp+g5X4rVL1z8L25eh9TXhTngImFjSPjTJEQ4787EOPftvh/o5Xq6zSzSw1dQ3VSPj
n1PJ1i5NpuUagPPSG5ydvhyY8sFyT9wMpPGLsiNkM/GYo2YR/Ostzs5cDVJjEJk4POg1TocYavHz
j8i5ZpD48QsAovTfOQQHbmrbLiSHFrWvqnznFYit10hvly5+Sgv+mqCrhOGmT5vyQAC1fkCaP7SQ
ca/KDIil8M/nQcPHtSJ6jp8Leob6lovigR+usC2vR0iXLY1NlzryU9WRBaeWcK80vy/c7BxNFNWh
YDSM8UKhLw8AlD+XqK5nmkdlwVzzRdBr3+VS5nQ+dFWv574eUVl1Ii+vLX2rnSVJCbgDfhPf+Irt
GldfIbZ+/FrJOQp5Hlft+uFMD6wxmZi/RQ3L++R5HhS21WuaDZcmw1nqkSSTSzBQDnTfxl3vWYt6
vPoJFecv/zYRTvf9a7IhDplKR6HGA82jeBO5tN3AqbF+Fm23AuZvGrQzwSH6/GYXNBNh4frfu6ko
qNpOhfwmjGm5pdr3Ef9QN3UoYAFwouFJWsPd9isQ09WtDdS8xbxP8nkczZVY/OMZggr4f59gsckK
Q019ko76nkzPvqKPPsz5kgjnessee+ApPn/XSzc6S1581pJutDh9/ZIKWOf2KF4q9/tiZD6tDCYZ
4dduUuWVu12aJmc7qsDEL20Q4FBzXJObEOeykzCWupU3FJ+/0Okb/W81kCZnOyoqfTHIuHVycGIv
16rdU3tNmfzjJJiegxqDztZVKTBWrJ6eFse/I85yW8b9a+1V/9QtpOeow9rCoXO1QXnwp+DWZ94u
UDQPw/WfOKwwP//vtEIawHk0QiEmWauC+eNjNF5DZ10anLMVimo0ykuzlxzoimYcnKe4G2WRe8/q
K9WuCx/2HJpEEgaHZerSg5SkSBb+K1b9NXTzh4ZPIURSz9Yb9ZUXtki7Dh4ahxnspP37kDVBHixd
k691/H3QZLwNR+hBgBNWZuAvl2k3ED8vnZJvRemXu4YMIl8j6+afz+RLI3q2NPnce8Nw+lg8gCq5
LQ+LXL6zarmf4FVw5R4XFiQ9W5CdOjUuZBAf5gEpVys5bF6m7lW58srp83EFg9Kz5Yg6kfLmkdMD
rdYvg4EvpjDyXld8w9h8z2Z4siz98tz4zc/PR+1CUZSeY1y0Hw6eWnFHG3jlhifzpmvxhVj41pyS
vyiZYTuk7yB3e4RKz75t7ENVltdohxcG9BwAE+lxcQb4TB3kBD2UvpLJpoWvUjZ49to3+/hAp/+D
eZkirIVeiRvP628DS5+6lX5zRqdQCf0G5Y9rALIL8+9ccFMFnkDBvcUZpOADZuz0JW5C9LeGGyRa
10QILr3M2bZBnXhxF5FIeHq2ZeqQZfyFYmycSy/gL5DQn++guXwNYfvxGwXn6nZdt4DtOkt2CIf9
MNxU42s9t2kZXjGX+H/FmP89e4LobDWtiE+jkI7s8PZ23DvF8Q7qdluyvTFpmXXpkiFZzUR6U2a/
whQnX0oyta0yyIrmPAW4P1W5yr1DeFhfAFbcDreLSGUqs2cnB6Qy/XVlgZyW3kdPebYkJToA7ixL
fpBVkxzqRSgIl7OBwbI7ng+l64ZQiV1qdIucsJ7TyAzjmMZrHe0/f4ALX+FcKk+sM4jfHKPU1re0
/xF5Dye7hHi5JgD/8ZSC5t5/Dzlq1GAg0MsOnR52RmqIHujmYfHWTajLOxjdXaNmXLrR6fd/BaWJ
aQjKG059YDp2VVoG47L3yh66TgGn/kGiQ7j1RhO/fj5uHx+AwbkAzrCUAHIhNzgIbR5AijrMFUAt
/3Ttc3U+h6GL2owzO5iQPbmdU9jGPH5+6Y8jzOBcmA99yDms65gfSuVMmx5d8Ix1Oo074JQmT6D+
Rm1Wr8LffH6/j3dgALv/+1Uk5GgTPmJ66yQuav7uVf4Bpm/F51e/oDMYnAt46SkxfrXi8iulRQQO
R6vj3x5TPBt65KNdHW9iFbrp4EbbUUBFuKXdd9SFf/VjAFhLOb59/iAXZsO5tlfvD42sZsIPQxPD
oRK+ooFz5R0vzeuzbcx6fOHVNHBMhhmKWF0qDeqsE0vJGuZOnew+f4NLH+psH1oT06FG1HLkjO5B
W/PocvUbJopXLn8BLhac63rJGebE3kgx8dBP99pvdevf0kaj4gggUNB866YvIEWkAKxnIHQUDtE3
UXsNPHXh5c71viKuqK4GB2OI4pdU734b7hsgjz4fugsf/1x7L64d9KhDjx/GfvntDWPukGvQ4wu7
87ma1+K2lE5L3RwmdJY3TthUWdk6/rFSVQBHxTK4Msm84EKkFpwjO2NvFI0K1+CAgyZ5T5Rdnlxj
+FPrm2jN4C/V/Yy9iI2pP5B6ymg70r2fiHnMauJKoBx71+M7Mk7DVwHA/ppVIBXkga3Wx5YF4Qp2
NcQ+FfObPQx05C211FNpR3ioceDF6pmfmk5pF8fdz85vpsK2cRulK+hQOyvmclvV/vqjm2R37HqK
c0R5vN+QRFYqm5JV5MEAJF4OwxSrstkPXqZA1kXX++yrCdicV2QeNn54ku9QkQ9YYDVt1STmLKY+
/CfbIEZ1vR436+jTX/Gg3QJHc58voWPmNIhLfqvAHr1JIG26mVrDVDYuQJ5Ibfw92m7zl1V23bbp
WZ2uuh8zWtLwwGnQ/xwr2d2ycXW/zUxEBx2Y8XGodQvXs4hBbSsGjC9OOm8bo7gBKpb0ihWdrmys
a130sjMeyvViKKBnHK2pl6jy6Dd9WWdBGTFwW9DvuBvpIB+iKMYEQZsj+U1mz4fQjfNHDM4AmXTc
AskLQpdJk3u3AvZllfMM7MsKRXUaxdFrSevgJywD4D9f+q19oKs//xaQ5znoNln2YzDA8bCyyQzD
imrcwnGh2hMSVveNRI9kccWssyYMJcvMsnSPJeAWme+o6IlbMT0CSiO/kVD0m9Jj8Zs1emrz2K2b
PB76bldDg+pHQqsYOB0GMEwK46wgyL3G69NmCt3CjaSfYRF0AzqJskP9pZ8zOYV9HpmmhwglYO34
5SJxyLszcFzozOiv4Ljpr2gemXwMlnaPaargSoJIeki7yVuhETMsj1Nfdw+EVNUv3kTu3hWJQWhY
CpM5UwVMGpl4BfwEJvUbX2qTsQViS1Aj8aKj15Z2j2NTHajTtPehEVOUVrrHjIkrjo/ecSjUBwCn
yrQzbsWzdkJ9X6lZbCs0UIbUi5CRpe2i6iP0w/mXhQ0N0DoGzU1aYUxThBcjVpuBJ0jitwSIntHc
lSjqotc8gdlZAFPSBWhbVWYpLHgkMMOjBNZ9qol3sRT6y9qg1yXtuhYhm8bfo3FND/l2DFuaiJDB
v04E6RQGrcwWj834mzsjVStjFFo1qMDVGtZfUHGLb1nTjg815E9Uprp+5JsFyPjvk4xPZ2kz6T8w
WHN56tHY3YRNRA4w4wiLxJMlyOgr2zcl679xZuZd3Xvvter74zR3865x2vBxEQ55GFlZHZG0ubtg
tEFhIWW4h/ij2FRYV3k/1RZtnSDczfAV2hKp/CPvKnffOHzO/G6qtmC5LmAu9dG9ncPtbNB83pRd
H95zdx5/0aY3aHKG5bMkLtAHxi8LH5DELZ4Tzocw0N6EquN3nQ8EJ0zCRQZuW55MkIQMxkOiiTh4
YnLmlOhk2pbB3N+UqHBVWaXsnOTBDLtJN9GymF3vGdCbNm3LutlQHpsN7TqTl8tE4kxC7w7N60k6
hVsbXVCu7i3n+rfwaLhjvvwDB7mgYKAhmV058KFwqB/sB0vMzsQ9FHG8uaePQLn6953nkD/QAW62
zlrZ/TCijwTUYjzdGs3kb3gqmBe6BFBSrGpIj8Zy3cbhUIOXB15j0i7NoRWDvO1d4931MkA4uECV
B2wCdAonEvnHvmzkBph5sQvhMvAUkMX9QsLA3ZG6W/E/cure0GOVELjVzkaadi1cVpEYBpFJmKM4
jGYH1DZSGgh2qAOf3PBOOQV4jsxH+zbu6o010NBOF2z/7x5v3a+Jtc1dxf1qaylwMx6mKkQMtH8w
MAK/lyfQ+Togxtfl4ORUL2wzMVcWMLJt7qXTD9mgYlLgC/M3SWsXLpWBBolXD7crNHFhDFbbKJsg
CZwvGsWbVcr2FgaY/E4HLvYet/SCx9lPll3UVMMW0ifg1ckYEKepqXPtoW6xsEB8xz1hrw64UnPX
Y0f9llRO8wjTghjTZrFLMXpD/YW0KmrSCA3eTNeDc6D9oJ9F7Q17sJbZpivdBh1iFmdwDk5e2Ey6
pwHbxqOjbLJ1cPFNHFnnbgEt+YYDgZzaqqoBQYzj6RVsEpg9Wq7rzEPf5+cS+6j5hzV9hZ5JtyFA
Qr8aA+SADV1SWGbrOxXB/cVrYgH/lLkGcmGdvyat6aBdjzJJ74jhdxlIfu8Twd+JFM3BmY2PY5R5
2wVBzh6MvACYI28uCPTCd6hywOhpcKy+q0zdbanjht+CoZ4m0B4WO6C97pZ3E9X6GwIwuaWmdlCX
Y2X8u+bxuOPBmmRd69X3tunHKpUyEo+enZL7UayAIUjBXoC/8Jzd2E70yVppb9o1Dr9pMq8vpmuw
hXI7ZF0VJS8+J+B3c7cyJudDjFTQb+u3+ET6LEPQSwHLdIuk71TRQEqlcB0n3GsnqLZl5UBTzbHE
3SRRs+aG+r/qmQ/Z2DEHJqzJcIhW5fwsT3AAEy+rSa3iTVZHutvEjMs86idwxx1BM1VJbPlSdKlZ
W/95dUSw6ZmdDo1gcsMgafFKWhTdO7eb9hUQ9vkC399NGPvjlsA6KaOALm9qUa8FjMbVcbUYS2r0
mPWjEHewELV6U6mweeDojOUUe/RhmargRlfjUODwg1QNSDoID4Z50StwQ7NMk6r0bhccVIXhcCLB
15UiLSFsBgrg6YxFJLEcoWGP3REd0OwUkjxZRifgXhIgeOwI62yqAIggFGCYPgBVvKma+o9wSthG
e9V447MAgzJG8g6+jUG2Th5QOpR2/H5a6wT2npFR/s+Oq3VLa2m3kZLRbqmG6EhcpTF0VO3GaYz3
bCEtNhg272BhQ9t8jGfvl2aNOkKNFKvTNyQpHLX0OM7BWh/C6bQvhMA6KtRR3MxzW3ZbuVG8QchR
P8Vz1bVwth0F2SA5U/nic1H4JwGftcTZ01kIYaYirOyNXDjo6jOVk8mn0Mi3mTS9m5bYvioIhovg
QS2IM8NwxBa7mgnHJoRD1l+lHth9B42FLJ4kNAMMqXG2Klrbom05v4dHQCMLWnrdFkHW2KW1iAae
gjRikhtJqszRyFdbmBJM1RBmAEfRXSt7JiCyBDmCvGvmwKLDhmrARkrEVekqdMVQ3e78rGziZhvY
GTodQ5R851Ae/IXKmsjj5oR89gP9uALOt6OnkotYXXkCBC/+USBhuQsIgwBSXM+v/jQBlgxboqVN
nahx7zmmDclc7PtvfW3os+eOyaH32/EL+i1iwSjUkGtcYp4johwe8NDxjXZN0ucIleMX13dWUch+
5m8rL303j0KnKxIIOu2XeFyPFBSG30S7UBlsPOn9noCWvF/KWZzeXzu3XoCmMiJg4g0pUSrESVqB
PlrHQGqGYIUdhtkBewtKTNvEBYA/TuCYXGFDBNyoqQ6IhpEpJwzSTnB/EACNwVotq4FHgmE2MbbD
5dbgt+ym5rblzZckYASy6Z53dGC2gPVAUbgFhI18ZYBPNRDVnmfEgK0muQvDpqOlgbMVI5KJinhg
dMklrgHNouTrNHqoPegD/OTc3TA5yZvTAdICvb56fWRWxm/tENnM9eJgC9cT+BqLnj/FwyRu3KSy
7yGyJoF6TAehR8Lte0RXmNVwu6y/EBvZOXWRD3wjjenfrVPXUQrNmu7otEFw607e8tQp02+r0POf
DOHuoerCesibqFzwRBWiZ8IjAMto49zBTr6+D2aKzzTaHeDD2zhQAoKGDr1PkkZtHU1KlmLNBU/1
FLO8ivzpaYDRxV3czusrJgOwbFgnm8Dh027VwwJ0yRzliKr7jMpRbaQ1tlDI2W61VWVO7BK/mFkv
Dy1t3AdOyLxvEwOdZM1Ry+gbkSHb9NEs5Oxe+EBXdm7CshEJRZaIk80tZNo33eoGkJeD8+uOYav/
OpqW3Tfd2j01DKboviVwNTkh+bH9QtC9R912hcnMC5Q8YBgb1+VNA3Dc2zg27JCEUZIjvhgO8B8Y
H1FhN1sxR+WhTgTJYQWms3YY1n0Fbcz3uHIUMF09KA1wget204rEWEnPAvM4ej9iWOe4mZv4U5xR
JcYvMHs2N4Hvz0fEQ+gVoxGhvZQsCrhzg2S0jYIhm5cRuEMgsxHf2qqJYCkv9byFPld37EGtu3Uk
dcH9gYr4kZpTxIj18xLaimyg+6Z+Tn3AfuipRz6g9SJeJFrvaAvUEDUJKhvrApMCbXF3FEduYaML
i74SsaeHek9RzpwapPanDNebh2qLNnu1RZMGhCzXAh3ZD7zH/wb6B2BZ4iXSvkTMRjXCud7jIyCJ
ZV85xYjE7FfXuvaJdH1bb1XcrQNCGxG8YP6tLzYOBWggyWjLLMZGDDM3qstscKYJdDawKCDXPO5t
EoJqg3fcOhb/6OsJ7LMZaEq4EcXLfuiZwQbQJc6tQu8tXyj07BNWytdO9n7qx8OIwIS442HpoRmV
4XgS3+fWA1oQW3oG3Ii88eMoLKBCPap0imA73JLVe4ARVJDpU6lQA98Cwgefj7bmIxQXgl4UOFXX
76XQNXDQNdm5IEwdXc+j3xV2z18LIpv71syThAiDERuAaasoHRdQTAraOchhOy8AT8JntYewD8aF
WaNj5wecoa3YGOihQDCjxLns8zWmEE3EN8p0Ytdv/8fZuSzJqXNL+ImIQBJIYkpR9+r71Z4QdttG
gLiDEDz9ydojH/6urgjPdnhHFA1IQlor80uupZ1CQ1qDVkA35ytwqaB6cAGxa0LKq1uLY8VqnKXe
m6QB7Z/X+WFkyt2aKoO2L/emH5XqZYgDWwEpGYM20ENW+Qbi8WI3IPT9g1kmELFV1eKYtESvfQR9
RHaWzaYdSLBlWAQ2CKOc3mOLbRDWSd2FSdDQkwbQY50SlKlDOg985yYzxycy67o7bFurleKERgD7
4rkqkd+XHDxlHEqUQ1esg9xbYZSusK+tVuC8x/vME81eO42cQ8QxqJOOtdmRPNU7+IeGRzY19gAu
Klg9s4aJZ/R4uXYr/o7U2morii7bMGCtIxFQtqUAocSQKxfdXilQiKI+z70nmjUEo9mkG8hu23ta
VukWGSnpa+YXHiLb82xXJcnwGnhgChUCq3Q1oQTVm16szThOh9q1GuA/30sjHBDhFaup3ODQ3URF
1vsgcvT1n0BQBJIaFaebfIgRcAwACl8huylHjcAAGFUDpHHjdan7YGE+uE0HrIorpafmm49M4gdq
ZxZim6uKVZsaBDbowURFSoP1gIP7PsDH8XAOjdy3aZdHqTTeqsJ5ajMEQfVzGOQIyUiaiecm9tk9
bCDei8hEiaKAjzW0qwApKhA5V3rD/NtDL89ZQTbcngrpJDtsr+gmGJx8h9lto9rCa484+eFN5Sl/
KgFGxB4pYyJqkIMbAaJcHdPeqtusE3zlJ1I8+c1U7VGfkm8AzzS30DUlBzK06QMnovruJCN5m33B
dxaxKL9RipNR3XqOH6L6Nm+G8rwDVq5as8E3DU7NU/Iq2mI41E5WvKicFs/t6NU/Z0HtXhiItOdU
pWuEXvhHiPXIo69RDUesVLsvm6nYuYhdWZmhIie0QLxbhDSriPWDuiMJLDK0sFi0gkbfSgDQVQTx
uP6OKR3fTqhRRwUk9xWyelocyAMBJACDHHBiGoyXRNXrPBjsTuDYszE1do3ar37z+twuReXwNikt
23q58CJN0+ZbgNP0xmmr7k/u47sLvXezyccsxbFdDocsm/Qdy+CDbIZ0+OkgleBBt0IeXS6nnXJj
bMbmyUP1BEjdPsR8cR9hq5N3TKOW3ZJJIPk0aNVGJ454Teeg2E1i4o/NgOyHYiy8GqkPfanCws7Q
5qpsiJ8qHK7+pKosHh0U/O9x6AaaPffqVwH47g5FSroaC5zuclTgNrHpu23RIOk+dAPPP3igRhKc
QOv46OkKZCqcVPNVaubmhick2woAd3fUz/HgrAyeSlvUUZFgrtdNgbOfLuMStd6er6Fkcl9m47UE
KyPKXCtRMHnPSF7euVVNjoVL2AF52/CKC9/ZK7yWDSN1sKttqw6+9nFgJRPeMfK+yz1PrbkBYZpj
z2MTA3G6A5pK5eIbVDdyTRR2O20D070ZAfsbOXO/VVMdr/wUYVBaJ8WvphJuHfZz7r3Ihst1iVJO
1Hd9eV9Oc3KPMpSbb7WLZjXtemfjDjwOzyVXEjI7DCUwXeMcuX5GohFQ1Ld4qOobYjNnm45976xg
1PbOknoVUdgtplPL0TsMUQfR6wkqjS2cFmYLkjE+vo0jp1UN5foaM3EOqZHdd8az8m202Bbbhibf
40INzynMiqjFOfXNMJDz8p7EayM5uakRXPyEr5vCWV/o/YhizAnUJeTA5FVTImpN2RIbs5Luer+q
9+OY2E1LUfiGxT/e+JLgDGjz9qdrNDY/Q5+FcVmkR2fMYY8StXoCJSiRoURY11M5tda9ZW3dbPuA
Zoch5qaBZptU36wnymfrYF5XfVOcJCkR8oU6xD2Mp+rZ6Wl2VztesPeFk26sz8y6SH0Uvsu8xCsp
y4c5r8dt00l1q3VNtnUwkscWZdzXMofHQBZ0eCug/H4cHebNCKAx+W/qYCuNk6/coVrTnboS+ysx
KPaS+fP0gDr1EJYUJZwZEvwbnOXSLZVm3ujWG7ZtHtOfuYzn7TC0KLtOst7bro0jnLiyx8w0ySlx
sC1ljRNE+Hg7r9lILZS2TgmowVCpLZMF1xsQt7BADnWFLWuNg96NDzb8IWtJytfY4Iqfsoph1fL7
gX8rXCHce6/AA16VtIxfyVg2R1F5+TtqMFNyLkHW/lbjA8g3DN+Zd39ivMZENoG3Irk07yTO+XPK
/NZd9VZnP1Fz9H/g9SUvCLFRwIuBZHdHg2HYYVx4LxnxPLQDasVeXQ8Mz7ppEeRVMvc1nhGSkdc8
5Bw7PegyZLXrMqOO+ejON8BXOBtW53Q/xbSAG8/lxzL3dBpRmCP23czQkMQ8ZrsgnzjEub59qixU
BRhKzpsZ3OKl6xqRQ1XL2YMEC3zHJ5v/SlxTIOlzljP2rB3F6QatdL1O6ja9D+BI+OZVNN/l6Uj+
+Ekwrnzmiyud6UuttYXIzMx+xUtRZgdX+neIztJhHwdViJkrQgv/bvR1c/Bi43MhHEONxe1t6aCM
NLLhYLGdhFSA6ru2Ki1aUaTf6ELqdcyRFkqqVkVZVjnYFKp6N+E7GHK/uNbj/Y/v94nYZIknmYzf
osWXFIfMuPLJaRsMZZerDfB5PjY6aQ8CUexw85YhJ+/BGab+tfZse5NMhj53TJFblsdim2GAbao6
qDZTPrO1OBs1TNn5aGH0zhGLDBqDONHhA+xNOMC67FuuuT4VqevbQ6qI3k1N0t5MblzRbUZRKgpl
mvrg4OGEceigf+hxyuiwXM6ghH3HaZBgbGL/c59kMF4hsoT3Y+8dRJaM+bbRPsogCu3+HM1XpF5V
Nsz8rNtNiXLe0iGttvOUFzvSE2ctmdetS3igDnbKypO1MILyLtZviQc0ykDAfgaEugz93KAXkFEX
Xxg9noaSBHeJ76CHMsXJJudw//XooO2aiWUP3DE46yNyeeU4o4o0vqKrRMzO6ushdEEBsOS6oNSD
onKq9KH0MDJmwvR/Okc0MrxxrSnIYVNdlFemxecSQbbEukxOBzBfmukDYx31YBtORKQGDt8dOVf+
ZIJ8OYM6tBtWsaietTeZx69v81IHeglxGRoXRRNJ9SHx2bbuChUSNN7QBd0U41tZsm2SOeg+u6A9
or3qFb8It1fUPBcEAkuKSyd1kcS+zQ5eT81DZ8Q3pNSyfV4x78pzvXSF8zL0lzxp9AkwBh4KVw5i
7HaMgpUIsYOfrN04i6t/UyIsw316nVrmoOKMQHagTLmA/B9t2vnl6xd0QefAzv/+1y1gzvqTn/IK
9hiVrMjY8EeXFtecEZce0GI9rnl7ZrKjR0TQTcyVWOFgmLrXvP8XNMXsP7LsX398S0RQuaavIK3v
i58FuiS3fmGL34Vs5FuRSbZXPmcr22XyblASgUggHURpRqdNBhvF4zSWetNJNu+Fo+orAvNLk22h
7RkEdakSKODTbr6ZAvEnF87zmOa//TnY4Pm+2A5r2+j0yfbrV3jpIS9VPnM3EYGlDl0imiNVpKcr
WY5uSFPTXvngXbjEEvOSNF2L6DksIDlKGdArOn+QfPCdBfqKzey/DIxPPmJLuMvMPRR9EpUcapbw
3xLd+lMbSPTxstZQFPWhS0HsfYryKb6ecOAEq9RnZO2k5bwpkS2YrlKUFlCPmqfhMVCd2RtW0yua
/kt3f17D/xpmDLzvxGmKBAAzhaD0MvSqb+oa0/TSjy/WENTCtMYuQh9QvwXekANMP3gzvcmD4FpY
4YU5Ts+X/uvvh/DUDgUCWPYoKtyhIXKsmub+67F36acXy8fowOBd15iBDarWE7uvrtGhL9C/2DJd
aBAKmTm6Kw8F6Kibyi/Hg2cq9Mr9tn/gIBKW4TCCqT1bbLk63XmHXGjyTws7XQ7HTMHvRGGSP2g1
rbsRbbQAXDODBezrx/a5YpMucUBlkwe57RzIJs3R1ijqeaU27zGMKcem6sqI6HNXYNIIpfv6gufR
9Nn8Wm5YfYZ9YgZl6wDlUFluuI8IUe+EBJevf//SjniZpwQtI42x/6sPY+mglxWzjK6QHOtCgDUL
vtUxG1SouG68yCasRh12LNNsB1yYQLZMNv2gXGYIUWPZeOW7eemWF8sicCDBZEVWHiZDtnlGvjfY
B6DmTjjCUwdz5U1euMqSmeIzZCAZB184HeM4hyq8cu2+cu5GWIq/frSfXgFuq/O//zV7vczDCR29
5mMw3aKmig70HNW5QLTS69cX+HQO4wKL5WGs/b7BTr8/otsTTs5DcQ0OdumHF4tDht5UzQj6AUNC
9qSfn6VBLfXrP/rSU1nsLIZG9XZI4Gqw7R3z7xCiEjrn6n5xLRXy0gUWMyZO8yYYAYU/oiP0pDv2
x6vkDrnwxy4nT1/fw6Xns9gp1KPlauxYdsR1pnWucezyUvNP6T54rYvxb0mQVk5bNoc08JJ10fVk
FZiWPnsBpy8orzZXpv6nHzBY9s77oL/GZ3YWtUzOgBzBTq5K57mvgpXLr1jSPn8LCAn4/z9uaEwp
oWl/TPChBHWkeiZx8lx3+WYc1bVXfekOFt93Exe9rTjGKW03fSlDDr1jHFwR51/68fOd/fV4Emjk
XGwJ+2MPzmSIoo0TxgBORF6d/vh6GF26wvnf/7oCRYsFvZcWCwSfo27asraCGPv16x+/9AIWc5g6
HAnhQGtBSLER8wZl7VGtIe/6+tc/nwH/Y8KF8nPKFcfaZlI4/gBcY+RfLDAYlYvpW0NlgrRu0h/L
5kGKe5f/bOJ9zq78+nlk/M/nFL++mLms69NJzzmGpTO2G9kHQzQE+Pih6VBGXjZkO6A6rhEMPt0s
4GKLiTzOFK1IDw8J7pc6ymDPXyuf/poVZacErM1fDFuGNTor7MqMvvBW/seFm4MYYuSMu0uBiHec
QyqSKwSAC2N1SQCotInHGrFjRwBDd2nnb0o9bufy2pr3+a5R/o+7t5szp8HShkyRMaq7CEbZ/olX
m+7Ud5tKnRJy5bN/6T4Ws9pLNIS9TdEfxwwl3QKf5LnpjlxdeUyfniFxG8sp7VdVV49NdUCzBVuL
xKn3fepDFlNCu4yWD9g7SclWrqnQSGdzdcVK+h8h9JNxvXQAK+6yNmnL5CiT2FNQvNXTb1TA1XPc
M7cKywpNAwWl84Zksbp1XDj4Q2gsh7UP+Sf8OqXY5g3O9yJpig8YagEK6XgQ/BDcrXYCaus5nH05
HXw2p299acwPXRf1N12aLoHgECpdn2EuVU6F/goT5qWDSCW9xZ6/2aOvlL5/vexcWNTEcvOAJGMk
AkxiP6r+oUWwAbPfp4CcdHdlSb7w/pZ5LxRSEdAfkJ5ufS53DkgwgP5zD1owRVaaeLBLsLF5j9Gl
wIuth49/uq+lxzrvBe9aQoO9O8/u1uNV+mxpO+eh8Rr6Mk2sv/IAL6x/yxCAzE0IArhJsM+xjX9D
ydmBWSCVTx1UGbB7TG5+jnAU5b8cwOGpXyy3liOyDfJeuU8QKHiIEw3Dgm96FJQTNPau7Cgv5BFJ
fzHpAMJKJ0V6sUfXJArin2MGoDUU7orzMBnPatPQRcuiJqtROSsa/CAwDrh+5AognVofoKhj2t6g
RUqbbZHVq2Z4jb018FwTVVAZ3GWkDZvyudZvAr1XIFWB/L3yPi58IpYgabCq43oA4P5k+biHFO5D
Cth5soGnK5J5e3/SEDbM7s+vh9mlxW/xOuBx8ErfJ+VBJKBmQJ1+bvE5/nqGwebf3vjS1A4ObzV3
rcyQFlnXIacpWKcEFpeoiSm/8tAu3MbSxt71JpkgmYFgLFY/aB5HEhjXcOx1duUjcWGWLJ3qGXJk
XF8quc8quXfTp0kgOKmGgzF59c01itWltWyxeSUSTpBi8MW+luSEogU0Q11U5QofI3nla/T54R4f
1cXXjg+um9I2wY3ME9S0WvYtUn6mbAcNS7KaOM9PAvGZUdO6ZEOGlG9c1bNNkxLs2eECijzJ2a+v
B9+FzYlYzNJk1P0YM0fskRF1h641+GXBlSLJpQFxvuRfG2m4tHmnifL3LJgeYlvNqz4DUdnJ7JVq
2aULLCZObGxjDMdgiCFWhcU1rIHXm1Gq/frRXBoKi42iC2tHa5pC7nORQVZ5A+3PybTw02XXXJEX
rrDM5lLYqcXJoOV+zucHn08REfwujWHEsGg5f30XF17wMqQrwfatLGUq92MW3JfIJ3Ib8/r1T194
/nwxV3KIBK3fBWyfQHQH0dI6jfGfMvq3X1/Mkmwo+3gc0HTIYL+DORm2xxtthyu//h8p95O92TJs
KGWyy3yZe3tO6wYioFZXzkZmMsthaLJ0WmteEoSBqV7vfZuk9xUsFmQD0WyOLFwKpaBLg7iO6tIZ
oGLLM3zUELKTOKWOnK71N8PUJVce9KV3eP73v2bSGRQaD8pDs83Wr8qVdTj5w+PXj/nCqsoXmzde
1LQE55vtCQztrk1XQYx+9LBtoNX365d/uwj9/zdgPehxkrM/61wzNJK9ez0eYJn5905ZIdWHqGvh
K5duZzFpewjMFaOp2Lctrd9nUDz3MRx+kQ7a5KOaSb8tKp1dWeEuzN8lGALavMZzpPD20oh6AygL
IJdwr0EdyeYIG/trH4zzgvbJWF0CIiCRz2TjoNk6ttSDHirrVLbyed/cYd9ry5AMZXIXQJkcihz2
idABfnTDuF8+QXpSrL9+h5dudjHboSMnFj4Fti+s/9AGHKqEaRM3wH6U/5RWjGPaYsrHHYgLLR7e
HryWGmVlSLerCRGSow1w0Mkevr4RculxLqZTlvIJMgvC99RCO4F2ueIfzLhAgk4J3JOVw33oPkey
aecBNFaWNk81FUyFgiLN8sq6fGHxXGIZRoD5JZr13r6ybv+UJ4WzgZCsjJC8Sb//440upp2SQAd7
9YjJMCE/DWzUnLE1fOPbrL5v9UefPMCRHGVD9dE017jVl4bJ4qNc4bzUQlsoQFK1j2rq34lMN6ov
cwQMXgPsX3p2i0k+FcZveiPF3vTuMdBZDkf0lMK1kvz5+slduMCSxEAN6irO1JsTJYcgORn/2Isr
m5YLa/mSsyBsEcPm1JgTIFJVDQdLxaJ/+6MXE7QnQZ9COWpO3vAINfjk3rbO7uufvvBSl4wFCGrz
Inc6czorTjJxx6HGgoECsYn9lelw6QrnN/HXJw6+HWxSoD4/sfRxnn91aQqdwUfqxuuv74Cex/wn
a+iS3RCTFum0TmVOOq9XcOjdN6z7qNxpB/YyNo6QZGbpjXdGayCXQgRjCN1haLWMBgidx1qGED9v
R39cEUJX6I8+QCO2pqWIZpj6rvyN5/H72d+4+BYLkIAlsjXGE82VfTcNzMFzXumzk9xfwx4Lm4P1
csCVi2pTN5P7Y65giYkz7mGZ0pO5HXU9P8cBKtcIdvbhcx8q/Ur9qrfrQMDLFFqguLZeJ4Pnr//k
SxXCZVoYkNesYOo8U2gffItRyVuDb+A+D/hzIE7KXR8CS+kE3/sWhYawb8cRoGtLrkzUS8Nmsdqo
NK5yITFsAFHLPrSsxM4xZ2OFrtWthyybK8PnwrZiqS/LB+jkkgEToJ7Gn7G2j7ooQARIpm+jG++J
wKbv6wd6YeVZastQhpzGtIX+eSRtGrZd2a9pq/MdFwiD+foSnxOBpFyKyFzAchIsQfaUVN40r3sm
vSdnTCGScOX8EgTK3FZQCB+nNCPvlc/oH0K86TSMWSFDXZXuIw7i2OtK4kPj9vUfdeEBL9Vl8Dwn
SRoHwFOmmQp7DKhSxDQskT7kW/1WK35lM+V9NsfAQD2vD38tNCgD513clFBtxGfFtniW3rWs20s/
vRiMM88QHuRTe5jhJE6hQQHu/cpX49PHg7968cUDwy7lZTnbQ168Fc0JtgtoJ8Mg/QUgyL+8gUAs
G49J6sNJOvj1sQmekjSF9N7B+AMi2T0ZLa7Mo8/XC1zlXHL7+/HzAcJo2MIODIngGp4nuFvyIQQd
fdOitxfGhh1qYuoIBtGTEf6VDtOn6wQuu/w2iobHcOPGhx7mkUhSeLqqJrBr2TYOEhdEsf16GH9a
OcR1ztf/6/ZMDBpCPkB3awQ1TxIdgBs81emOtcyLGpYATKdK8D9cxn98fcVPa+O44nkh+euKfa9x
QSnYofMtnVdB6UtwC1QZ5a1XbYO6Y2sYpbxD2wv2URdI5Pr6uhff5HkW/HXhDhblcgpqCs5E/NwH
Xht6Y7ousUiGYzzdFnn8Cl8/RFI4gThN9/r1ZT+fCGLJGc6aFN3CqXOPfmlmsCnAaQlglA2HKSvC
ytP5GgeIaxm6n09oeOP+/y26/gBjIp4uJK/9qch9+HTplWWIXLqRxWIx2NLTiuJGUg0QzloP6+El
WQPJHxVgmP0CEqS+re7tLZT+d/OVVeTS6FysIrONYQyObXscwU3dtFqrSKLcuKqD1qxS6BugNDDo
v5VOemW+f/o5C8Sy90lT5Dm0tV8dlZeZPQfrB7b1GhyJZgyulIUvTO1lDzRFZBik1oyAzsi/tdhv
7FKJ4BXNuo2B/evK6njpRs6v8a/RrvTMyVzidYHLRubHsvvohitv5dJPL9YMRHu3jme9+SgdwLLm
FHkusAgPUewiDPTrWfOfbux/dpZ4D+dr//Xn+7wbSFHy5ghHeqcgvSumnzD6lq+ZxuGmsgLeayeY
vHk1y19J7zYfai6iMq27k8dALssy6aLWZeQTIJHNdz+tU5QZRoTvhGBU8miAkQsAIBepHbrurvzV
Fx7MkhuLokarcleTA+zfCAXrcEmkp2JT4Ct1pUV7YfAsS/GwpPrQJfrzsQGNzZRz1PhZ6Dc/kJC3
/vrRX7qJxZNHfzaGbRl0X50N5jznfvI57jatB7vbv11hsUq1UMwLdJUxAcYctTSv2Nd1fqvstSit
S3ewWKk6r4cf/5w2Uosu2ztBrja0cYYVgw/9yvnywkK7bJTDx+xgYYJtIa/mN8BGXmEy/bdBtGzi
CnQ4ZKAEKLWcd2FH7DFg8iEeVfpvj3/ZvDXEcRuGDvExgJ2nB1VkQhPHQq/5T293Cbx2g3i2GSwl
R/CEDh0QQ2WNxKGGJ//4fBbfBDbOAs3gYD5a/3Fsfujqt71Gtr40cM5blr8WnZxalUAK6UKwCEM8
9+J2Owo9RUFCyZXG5oXdz//0BEkfAFAI7IoHaEdUIdYHeZPjHByQs4V2cqVfcnwQXJdMiMPKg2sf
7/PQ/2Q5FYuHVrUxwA29CICzdHfWTvvZFY9+wVc6addB0K2mygvj1r0h4AUgxnm4Mhgu3O6yYQSt
B/caxB3AoQGFZpwUt2lQ3iTZsJm9fgfRyEPT4QPuo33x9egjMA5fuNfFPg+GqlxYv8BbrAgDn7bp
H9wJPlgkkirxrRLSQofH+gLOAVLbjXKGWK8EZGhpyJACp8H2QyUlAxMEW5qyxP/kVT2s0qbcZV6e
r7lsn+bGQkZMc+dYZtUA83Kfo+EKXkIvZB+OrKVRiuyK9ZCr+zGIfcAxKjdMRf570C1f10FQnGp4
YIGvKRE023fPCGt77Bvn2wBrKarU9b0vh19B61P4yNsZGUruvMKBFjwftKmjxvXfaSywL3d9NMXL
OCrpBNPbWRhhwVjpvRkhXba4UY16zhR5dfPJQbAnMyHwh3twntwV8/mvBF7fEGqNG496ZD+fy2OF
kjhrOIEFe6Q6jun0wAOdrlPHHGkJipFnRLXlRD9mHjKnTD+jXwH6SRObDxz4vLAw0yPO6ueCDlz/
42TNRgF0uvfyZrqRg+mQmzXFEZ8ti0avSfbuCMZvO3sQUbT31SB+DbWGW8hLPoYs+DPOQxKyofje
krzdpgIKaE3mdkcKxLy2Y2U2WvcapdS8WNF6mCBFmouVM+sD8aA8loaHPRgysPKxY1knIIPA5D+D
+QQEEaBvDAA0OAudEU+h+oDu/x2UZrvqgVpYpxr/VY7yhuWcRQIg2IIE3g14DDDzmxtU586pzcpu
UAFwosoU6Volbox77ggYj9qJmh75wqwQTaS7WK0CWz3lcbYZPMvBLBMEmie8CCQDTyEi5WzEciCK
qlkWIADZfEMMPefv6PfOr3+ReXwrWI+HOR/6OruNA/oG/xmGHFjrOGY82rPORLvmT9IWPJQgt4Z1
xp9gkPoZGFRDNBLjMym/T17/gIDPO2qRaZ/FOllVg4u4tC4TIXT8G8TzAsPI0ggW3UeW+H8qMBum
wt2DnPeIKGUDWMd8AwTPUzCadzN0FXDTybQGaRU787R4hT/onItaR1My7AnlP9s0e/Bgp/S73IH3
FXqRpm7hEsidd66RihCYxN1jGwnZbUmyiNUT3QitIGMKXnTStRGkzP1Kse5uwJ0juZzNoY/WWKj8
5I46wcntYC3LarF2Z7jKNS9C0rdQjCjyMqTtEa2oObQGz1tI56noJvcAQcMQeiWAHg6dgzXrTb1y
+zMfMXM2yDjM9rmGf18D+vYs6s4JkdbnhwV1611SWYolsgxWcFVX67JBiHGSIGNNlpAcqixGfI6X
ZGuPOzCtBv1Pr5g/xhYHJFpp+GF7/+ilwbep6ncuqBthPCHuT3r+LwvsxBrU2QPI029KTA9lFh+S
DrKhtCjuKP6UtS+6YCXVtIfdaZdV82PisJMnx2+k7UlYyBhAW96uqAF6lHY3cF3szSQpAJvDsAFj
0d30tpXh0DcidJChvcHzhOnb3rMRlZNYcndbqe41TkckotuB7vQw7hwXj7rooOkChG9j3caFA8q9
8w2DcXUQZ6v3AG22BvMHSbyhFEoB+Z+pla8FC0Vr71oLxvBksShwO20NBcsbuLwbSUi34oYgVLBx
za4s+CuGYreda4G42zKIugDenxiS0bBLk2Y1ZU4SjtKjByu9E1VarwDyAd4Kvbb3fGoByLHxc+nh
1boJUs89mION7v219MA1q6Agh+DuaFDejQq/G595TvYB3Po9756kUwPhlA574YGvkwzJW2wpSF6z
fJmIfAyQCYmMOABkTTLfaUryFff9m4Lx76SgT0SXv6yjUAPM97A6eygIYvWBD/tnXYBih7UOQ26U
w97P4ndXuA3IQqbZ0doIrBkMGNxayV1wZkl1TYr8wdH4IcKpb6mqoShW1U9EWbYhYJVP+YxRin6t
CLshAyWUeZDBZU+ZHqoNspCTEMalV1a0L0J7OIRI8Q1Mjndgv9owa9s70UFvMrT2T4EOySoL0t9W
UbEpJi8NKz4hPc7EQPaMSq5rAq5A3SJVDufTtHfKdWeRIFmCjwBFT4lavwM4MnZjAAF2J6iTg4Pf
+d5uiCXUt8Lu41SdMlK9zkF15ybuEOZ8+p139rfjmZ+z7Z58t28j0meHXmY/bQqWJFEIPhxjuaZz
MiEkkN07o/5h8uJ7zZMfjXOmPLnjtuyaNXycv8zc3yJo9K0vhmcQC0sEbtkjIriR6g58wYpUxMF4
RPyoA7XNELhZZIx4tRkMg0iJPvgpgieVY8sIn98g8srqXUmsFX53Zpf29BYWIrNGUTvdaiAHI5MB
WnTO3ppIbVa5aVDRkegaOsANAoL9vTHEw1At35IZyZ9T1b6wCjjTGhCJnWnaO4R4vwQuJBExejBM
jNuplAd2hjZDL7IHFivbYEvyzkW8SSR/GeHUyC1Kj315Cy/cN0axqPZV4a8axAlGNHcBEO6TMexN
i4zSBhRO9LyRsD4iw8c6ZMWBplypeL5jtnmkwOVuMHqAIE1nQJuk/uXkUDVYUKFXTYK4eLC5yd6K
xAB4y8CzQyZkmGItgWwxt+u2lc5RjfhyphXcaYlfYR8iy/vGImQyJ4jBBinwSDIXn89C7VP8TDsW
DyL2g03XKLpWQV/smJlMaEv+gU/0GyPFvUgdGY0W32KF1C9a2rcunl/UgGwgADriSBj6MKPLDipV
fk/G+mMC63hbkaq8AXlwWg1iEEdfoVGc1shxF+ko7wvd9juD/QSiYpl7n7cZ4kFkVR/oGAeA9LY3
WM1ceDkBRU3GR3h9XjxkdRwc39Yg15feQWKiRglriwj1cQ+4mWIC/o6/xlKOY6g1cY+uapP7Fjjm
PeQi0306ZjQUdYvECD1MDzqIu8fCTf0wR3FzPwPR9AHgxq7sbHdSGbQr2P6ZTQddye9SeEEGdmTm
gdqSDqtq7qsPCswPlKamvXG6bkJm+oBiSJKTu3p0EEhqkuCNE+fVOON8z2PjIxaQQ3nqDtW0Z2r6
P86+rMlOXUvzr1Scd25JjKKjbj1sYI85D3YevxDpIZmRBAIEv76/7brdneYmm46M8IudaQQalqS1
vgF7qSu+dBCFJV43bmtd+Ntcm+YNh+nmNtPoORMqIFdwm2+iGELvW952ZpBqB2aztOpxqHRJOPkI
C0zrezgL50Fmtl80h2wUDj3jwcy5H45GRvepgnxxDf23KEfyeAOXpizgOCVroexrWjt0P/TsFyAh
TtR002uTDc5G+RCCV7JNAkvRbgu86rNLRI6JJOKtG7tZZEvCzi8F42FjcA8pBEUgb0rqABrO2BWY
AntAUriYZo068lT6W6g1KUgOJk4Y86QIIM4Th6PnOLt8GLEH9i7WsoBRY2sYkPxKKYz0DE6/CeT2
rlyzJ4FtQH8OytflVe0O9NmBxPrehoBBUDrUuUEpPNskHklDabLytSp9IBOKphNfqXRgLmgD0itF
77/VCkecxnZH3AToW2nVciMLSNX5cYdvriAzr2AEFbhZlQNBZ8dbyMNOAQRRdBB75a90kGaQ1Dak
lZn7HbKQEIiHzGMEBjT9adXEurW94kcBgxnovI0W7lWYdtDtaJoWQbF3I5lBVByeugJHWA3cF82L
fZ7FRehz/Q0QjjoYmlEf2tI766/3ZqjH0ghsgKqgl5nLaz+HZCEz7Wqvx87e+Pk0bAqQ2jd9PMJp
xzZk1FcNDaCojRhNnCYyuZtvp7Z9cfzsXlQc+lOYXQFYrbhr4VgOwSDMidQeXr3OkGEy6bsGN59N
pdSdLbECEKAAFoN0VNyqR4XqJbbXqoLWKqBQWS4fC4KrTcKNNmJ8yKAABnPF1m8e3Mzj14kesRmZ
zg/7bNltKE+fRS3SSJU4mAxigKVwbLyQqvkx+nhjt7efaN5DmS8H1zEFbBkyaUjJlwnToQOxxzDr
4188ZRYO3x5+v6TjtgV6fgvhFw5xB7SdFu3fYB3xoG2Tt6rvnC0+BRlGpzxAGcyIlIJnQCENCJiW
Lb3Pi7GAWB6OspUJ9TGvZwriPiSDF0GuodoLzYUNXqmFBJPO7/14SDYCojuYruC+jVOeBZPB5G3j
DlnIEEavdSxI4PiQnOW42EO3RDqQebOgIm7azR3CdQyRz+Eamn8AnLjQUckT+aVt87jfIPVZRJIT
AtUyk2wrDpVRgAQjhxvWNuv1Ww1nHFwsUxU1gPZugMH8ivNLs3N9CFBDZMu/gTx6vWGODeF9Vf0U
NS/30F+yNokL7AEExh61HAD6swmsjFPf/mZ4tr7tIYMapRO2MAcf+LXry0dpgxMH5WARehSAm7oC
nwTKhmlAyuFgjPAAryE6lEOjKyyttN2QfCoxoPYQ2oPqd4lf1/CRhrYr7VvzLk2wLbVgezkmYrKH
S6upwdjvLOibeZn6Iv34fpjiRysfdTDU+ZPnOa9uhbsf5IgH3AYIf6gnE40OAOc4sig2mei/+yXn
gRbER6SCAjQrfZBvDYn92rfSu9wyyFEULjQgixz33c54kx0Szuk07pSHq/qQkutWITPe1M2bJt11
RsrvtRVDYZvyJMwtt/2J+h/k6NHjmwbAlRsB1cCAQ4QwUo3icAvHJDQIUbC6SPoIut92YDSwB+9B
IoTqPySwvDil274T7W3tyXiTjOa3DgpeIXTBeAQHXDuoSXKeRPkX0kLjDM7X8FCDK6Tz2iVlts8g
qr2FMpYJZwZcY41JGzuYdA7XltWdZbonCB0W9IvpWuxrA7G7Rxv+zHvXVSyC19+Ik6CCWH2CQ2np
2ul1pbXEMR8bGMWOtRWQYH+uoSbnBX4DlYOaNnAXFZXGLPPia47Uyjek4kGxV73PAtihx1fQMUx+
TaTrn2hl6wBpOGzmTpIC26K5htKrYW5NdOMjheVAWOi+hfNRmr0kbZ5dFaSBYp6RsVPbNOOOxJPz
kMewEi0dAplBXoi3pu4yALy13QYQ5qiOXl9nAHgyO6StwrDUpNyz1hc7aXYsAtev2aUVchl9Uolj
V2T9CarpyJ+N3LP2aaf9gELX45inbe1v+rYQctMrlgi4dscTDUZ/sO8vp7gWSgBzgPRYjtbZ6IGc
mNMeVVEfPCg9wlxDHgbL+Xm5jYX89hwpzRUMFEbM+eNo4yQs+/yhhEL35559/q53WVYxntlRIyT8
+WB9kQ00c1KzpuHlhy+kcOcoaQldblzQpH80NQrYPmUtiAJpic3VbVfef6mJWX5R9iwxXVqTI6Q7
cMjXGrmj3npBRv2TDZwTm+86CBLvvIB+mHccO6/eFk6b76lb589IEfEVXvXC+HqzJmxalTbHlfFk
N8a3jJo/lMNWHr1QJ3Zn1Z0Ke4YFWztyRDR/zkt+O0FoopjEN2q515OYfl0e6IXS8JwT1kMSVOHM
5h19lNqGFEy0bzHZJziHmbiJjGRNO2tptc0y50nhwjOA9/Romhxa6j/aSh85RfJqzFem7EILc1C2
mxC8dYusHhEqzKW9rYxfjFb7Ik9XJtRSC+c+fDehKvgLTLyS9JSUX83um/bSnQN55b6xdp8aDGdW
bJZZ3ExVlVhHz8nyKJ5EGoqpeHNj8gQQ5tHoEUSQ/liDIi9MsTnseqzKInUUiijJENcn6bBdZ1ch
VENx/9cEwn+NvdJzSy05f/acD4YrA8iLQuYSMuSAA0DK3nRxskECPOJdl99Id1wLjEvDNAsspRI1
xBkcJOTgzrXpenDelCmfWAGDM08PK9X7pU+aLX3QNE0fwp3xEYmdGjBRGH/tdIqURt+GpF1Dxi+1
MosCse6VAZsScbKLN5m+DO4dU084pw1r4l/nEfigouXMiryxQAQulVHBYxReGS5qFsi6l5vOUSuV
9qUGZgufjH4DxKpDjxrMG5Qj4i/KsyFjB/rC5UWz0EVzzLZTc5n5JupUORRxkP/nUKmpkU+Tp6nI
T7pTKwF54UPmAO7amLpBlxM9gjuJys7QPkw0P6CgXAeXP2RhM5l75Zk47FXuAOR5SQ1+6Fh+rvAh
1XP56UvddF4t74JX0iP7jms6OWo72VAH2hb5Swt6bdp9g/3nSgxe6qPzv79rRNQ+DPJquFOruL+F
PO8L7gjJxp3clTPb0vNnS9uHe47jQMz7hMvm8Vxg8s75PigpX+6jpcfP1nRLC5N2E0WZdYBPQW+j
DJSEnTWtDPBCFXeOmYbPV1wKc2JHBw4KW2CxhmM2tV0gkaMK6n689eCCk+GOt+G6Lg+Xv2lp3GcL
HIf0Po41bKH8/pEDRJq4oYPIOxawXYOI/uVGljputsjNsYPZiwBgbkJaKEfyXIhfZ5/uy0//mDjr
e3NwdJP0nVdCXuwIc60Dr9xd3RlB5bp/1466IpIFbu5HeVpsjDp/HYZp51RqO+ifl5s/T64PQuQc
Nu13iavFaNNj7siT2SVPqMesgW8X9irrPGrvFoxupr5ERp4d06J51na1Q5r0AM8zVJ5X5vTC+M85
7b7DWgFbA+AN4TSDaxpwEiYqM4ZDDrxBYQLpErkyTksfM1v9GXIAalRwPSJ2syUURiSsDZj3FsNb
5fJQLLVwHqJ33dVBaBvaXXZ+Yl6xzSHT2GDHrYAjFsnj5RYWZrI1CwEQbs4EoT45FnGnkDIAS7FC
NNhMJl2jmi81Yc4/Asd6Ddca6MQ7ZWSa2T0fHfjWjmsQ3aUGZku+IjxpK1/QI8iDR1HqFwYDD1Ot
+dUuPX622O3J6mrRnX3rHfuqhJzxBuWdL5N23i4PwcKMnatkcmjmE9SGm1NcoiLsKT8SwnmsG/8x
1XGKokf+ybA11ydMgDwZoX2vTiipnHTtHSfoiMd59Xr5QxbkOL25PiFua0iT1xySUshTBamJg1UB
JwNIuPSQvCY7z+BfhlH99DqYmeIGmUM/3WLJbWbHSHUiO+SPjw0XD5dfZ0Hi2jPPq+rd6iENgYg7
0GrHomfdXjtphTIediIOmu5jP1jZdQtx8x302sp90fkl6E4uxeXAkt+QErIezMZTKCIocnR1TPcl
6C+3kKz3YFyh81ulCfAWXalvnKIFnapDdtBA0uYWvEpxaArXg2EBlLuZrpIHv2rIPvZGfjvgin5l
6wZLrHAQl1o3vobhqx35UhdXve5hOwsjWRhFMv8ZXlVV0AGeE8EEbNhlSeMg2zkCoJ3VKmgHeNs0
GUe9OekzG6l3AKw9xtoj8BD2IwS+hrDNxm5vuMwLURdxQggPZltbDd0pNyrcd11wFeEzqA5+YneB
n8LCIR5k/VxnQ/MV1n7eHjSYFGRNV2wdOunQBAD+XBViIQA23Rb6UmsQrIVlNpcbNWGSi2SjICck
6U808Y9+1UEQYk0zbOnxs1BajSigag/AZkm+wesuJ99gFHF5opnnSPDBjjkXHQXVhhqljdfujvZO
XBWwcGs3zpW3r4IkqvfmbXGIb1ERa274Vl9Xt90KL3spcswiq497X9LkJqqnBVL3ISqiZdgRMUUp
qzWKnuaZBcuGZmU3WjgYzMU6WeGieObDYW1o5SvuAa+GgXz+5T5c+pRZkIX8vusXjmdCdjMXDyV0
QbEF2Sro+mS4lk2CEnWius9tenP1TUvBsxVwNYDcdTF9Q2EYTrdVU9TByGTy9fIH0d9K+v82Kxiq
JX+GH+huJxTba3eK4Uh8MkQSX1lIJj8qnTgv05BMpxqB6KCcpPqS2cT+UqMS952VXhaHlbYF+CV5
VaqN7yQdIDksCYfEja8kTJ0jmQL2ZVey2HmQizl1fkHCoU2THfEmmAhrErOrXjUjGEdJK+7cDBn3
XEn5I6cjIEsG6YeDjlkWEQ+4noEY+ipXowGybmNtE9hT3lENwdyxq7y7qXPItxoQDhR3AaQrkM5C
6d0BZf3vlPvNnRIZApLkwxdEfM/YjA1nX+FvxYCC0WQ3TQNcqqA93uyTIclhMsX8KrJbU9/A2EDs
U+TlX9OYdI9tnvqnmsj0bsxhfjBUKB9oG4mNEmbBt1AFY4DEZz2eNSL7bzZxANgtbJNIjXKQ6AoP
ErV5saskYBrp2LzWiWjvYbxGI48z8QqnIRnFOfxf24lmUMtX8a7mhX8Hl0fjpKFWuOdOax+63hIB
+rsNSkKLrVaT/RV4yOTV92t2gNCZFwKYZG/gThNv2z6D4+oQN6ijEvgRWikPKXOHbZLRPHDhOg1L
DjBxeQNzUzO3MZ6D6efRYE5jFIMCGZqegBFZLMpH1C6qYHRIGiSuV6FhIz90OSoNMQckoa/M7Bne
nTxCAcm88zMPaLdYsxD0ARqVhhCRRfqXHN4IO4tbPNRwZN7WqdveEV3lx1yn+e1AKz9iSVmFcVzI
kOXdt4ENCptZDIAlONo/WcPLF1XE8qcgg4xEOXYWoHPwKbm8Lj6Mw1gVswPnODR9nBSyP7XqqoOa
SA09LvlJFRh/nkW2UpOBGqP606h+aHrP9JfPvfXsiImStzXSsS5PgOcm+xTohRBFWvIder107dr3
YXhFz8xCIIfHFTUVTmem/XfnwDJsilf6/PcB74NQNM8VA60q2xHKZ6c2ghjnoT+AFnq0Tu5wXSLy
PbMQDgGbPmoP/c34qJ/7Z/s7TKbEr+TWOMTRl5VO/DAfwHAT+zMgDmera9MoFZSbr8z8F+FmaIjH
pAc2AC6RlLyM3afICmjqvM28O/rRJCnqEu4lJ42iZQkGP/A24GOviSsvUIthDfnn8/Oy8b3S8dCh
Vifhq8jIi0666gY6V24IL2GYao+5BSYkvFTKVI4hj2MjrLsJwFw9TM+a5nCnb3mxknX8cPvE955X
27vv7UoHYFhqqRNMjDYNv4dYD9S8pk1WPuG8vzKNlhqZbWiD6bTUQZnz1MLXsDS+V3ABAYZ7M2Tf
seRWDgIf8y3xKbMAoURixsw02lMPM90DvJTb3cjgrpkD57CjE4zF6Xh2z6I2uQHyHGjPrLPCy8t8
6QtnB6q87xsVV8BONE19QytAlIezJefUAJ/g0uRYuXylpYXFPs9Ds4SNEGFBGOyhDxjX58r6r899
wzyMpM1oxQbCiMULfe3Rsgj8KQO4ziuaoMAEjfKpLVeufAvRfJ6MhkVchlwVhFMb8CDuE97DPnIy
zVOXCfaZRC7z53noKq/VKGMoIY81nNbkBJyA3zbGrXTqausmQAOYaeV+bljmOenBsqxGCr8/AX6R
XcXaNXBvHNqVub3UW7OoUZTgJtY9xPtpA23hEagQ6cICygEC6PLYLzVw/vd3YWBkYwK1VO0fmXmv
rGflvRjW4+VHLyyNua5IakH+qJxqSNf6Q5jkb6p/G8S9ZRobeG+sBJiFRWHPlr4E68dxCfSRvbFs
g65pqkNiZunKFyx1zmxxN4YFP1wIy5+kW5+B83CW6TY4Va28/MLuNjfUAnQUVIsWL98UXbsRqn/w
8+zguubeKgiHy1vrbZIG9tg1X7uQnTfOD7Z1e7bUDdlIz9Bpf3Kxg8PXIgKWYIqy20JGlwd9YUDm
iWh4aA0CGruQ8a7IRoHiRfOfl5+88OrzJDPWcoWTIOJfSsgJ3J9dlsk9NNrUboQaQpgT9ygHvcJj
Wxj5edZ5SCcDh2nM3drkoRzvkQhAqmblS5bOAvOMc0Pgiqm4052SONFBZYD6wDJfXdVW2x5w/oaj
pcxhu5rBKrHBaf+WWJ21Bapcgtdf9hFh3HmSvr2Wb/3YPAvq6LMo4MGEFTdLvz05XVVvUm86QoB5
b+MIBORs/lNn/pb7fmBU1TYt7V3v+RNoPEa7shCWevs8md4FIdM0QQqwzudY9ugaUGH+Dl3My7Nm
6dGzAAG/cqf0S0x4X/wthwMHvpKtiIidY/AHa+m3vO+7t3btehxjpC1RQYXHCTBldvZDOsDC6z68
/PLn7/+ghXmetyOeY2VM+MequRNAiCcAiF1+8kK3zPO6JiYerFGBXnInICZsWEiDy/h9at2VLXhh
sc7zui0Qp7qm51sVcn7BALQ2KDbZDna6d/CbpHD5HF6FZ7xd/pqPJSOAhp1tk3mRtKOpcAqLXYCx
iJ66G1QMRNSbRX00kU64AoQXZrQeGHtkhJ3vAIDhNie1DnAz7jaW5Q5fCzaRk8aGvlOOMm91Uo0r
vbEwU+aJStn1MNvxcyD5eqe7qs00MqBxEQkTFDdrslZaWehzct5m3s3HhqnKNDoDHgdhUSP9G3rX
OXSl6pCv6QwvzEdybvldC+DOSJ4YuBTCvfsmg1R6StYgKQsvb85CgAVfWEUIDjpe+gC5e1Avi7DD
dcRKbhlroLewtukufMM889qahEyNRi/Z5bEZQuDPL8/BBRk1//e/v+scW43wblJ4cBe0kTgUD8kJ
kNIQhrRbeGRu3HDY8gPo10/2FTs1OzC+wpWWz7HsozAxSzVUkMGKtUaBJr2ybtlOHZyt2OKiDjGR
m+waRjJbnIruhivgfSLzlB7jyH/iKwllsCkXWp8dKQrctBBf0/KUpJLAAw9kAVg6K3OTF33Xw2iD
sqfUBX3H1BIpo771QVwBtci4yV1I0/vwUnUDAFHgfZUW8qrimWfBy9MAPLpQUPsNY2GMxx5/PwLm
A2IEG/w+NCsj/ulQUGS6RpmgK1YoS2Qug7umcna6BK8kQxUurDxfBFUuSTRR6uOyi1pHLX0CD+2Y
gSdg1HfI8XtvVp2Op6YX1svIUEGwrdK+S2wvPTkWCH550lubcvTTe2LaMmqTxh7OJEi2b2xtPEN4
oDtIl6Zb0KWcEEn1Eo6Xdfo2AZ2UbDJjrHZp7gAtMRYZrFA5uA4TUQVo12BXVbRJDyzX4NLCYHW4
KxzLeI2NxrsyQfMC/alKQmyR6svU1lU0MDf/mdW2gSp13T932ulvkKhLNnlrn53RoB4DGnDxyFpI
XhR1r6DLkigUtGC3HQq3yUNvKPmeMtsHPlmoK8OeYhElcJrfIYneP0huxJEpuXvboduuCTYIiN+k
5oMNd4ST1Y0EJXGdlS9jXPobZIkKcImoscvbEqytiiRg1CrzRDTsTyG14R8yAwQxWTkAPdSqsyNY
TLbWZqqa+GvaJTANkKDo7EFOBSUKiWPI4gk26iiu+HBtmFbxJID8huNeWZaw/pFf4xw5YCGU/53A
IR24rNIGqqmferA9BmPYXl5VCzLIsPr7M9hJvJvT+FV+sqjVDpsRCfYixOTCq2RuUj+2xEHmZFCp
5UQ9mZzXyvKPqoGJ7KSyrxWsWSAennyHCyVtN349PoE5Puy7Elx2ypReub8thLN5YcIbEszKNsYF
CNgxs32R6vHy9y+cEH53y7tw5iQaxKqBWzDcw8SEB833NkN1Nmu9FdjNUgOz/uUW9ImGtrGOto8s
aQ4yrdrAVmUEkde21lTHlhqZHQw8UU11OqG+nDf3WfYIMtTG4A+Xe2jhfvvbLPRdD6XoFw8V4hyI
lysNCBQYheCnG3ugLnb5uCZQ9Du/80F0/32JeN+M4ekMshq4RsMA5QmEkexKxBU9CMTFPfMlpOEs
irxlx6h5zLraBOqu9YFcozoc7QaW9RCADPIiVrd9kzcQCAD7KkniakcMAfDvRIxglKW7pdKYAlGN
/CnNbAMiCUN2UGnibUXG2l3f+Ap8QQecRBfHxc7P2BbyN+BEQY58Uw9w9zbhnr4r+rK+zuxM3be4
rp1EDLfXWNqgr4PjdmN50jnmtGchIvRw4zmtsR1NCRUBOHFGMKIBVZkwghqMpSMcz4oQ2q1r2Jil
yTC7C+RgIsF/q/SPKfN+EqM5SwU8j77z/fJ8WFqKs2xBV8P20NBIdsLzukq/mOOPy89deu3Z9l6C
ENenADucvMEPWaJ2UP2IYpmurMOF/ft3VvXd/PJGKApVGvPLdUG37+OANlYI+datJN1aLD2/6r/P
YTa/XyYo3TX2qNKTEN2+An21bAGwQw5OwVvVyr2bvPJ35Xgok7fEVCvn4SU1a+s8UO++bFRNkTZ6
TFEhdEHqdQ8EmVnUSKCXD5toFM2YaHcsBeTBu0V25+7ycC1cRtgcIEU6WTS8gDGG9oD2DGiV0hhB
YaQk5KkhYSruSJQqQdmF8MXUIPEPKtPfiU+Hn+AUtWMwgAvb7zNiDEeuqPG3NSa9imTvDjcs0/p/
ptV//tD/K/nF7/6n+9v//i/8/QcXI5IGUHn586///cQr/Pmv8//5v78z+5XdL37zWv1q57/0x//B
c//VbviqXv/4S1Tj/jXed7+a8eFX25Xq9/Pxhuff/P/94X/8+v2Up1H8+udfPzgiy/lpScbrv/71
o8PPf/51vm3+5/vH/+tn5/f/51/X42tdvTbz//DrtVX//IsS+g9YSZiWT8AS8ehZM2/4df6Jb+IH
JrMt37IoceyzwhDybipFe+wfju0xQGJM2IsAdoCV2/Lu/CP/Hy5xqQttB+JCLc1h7l//58X+GJn/
N1L/UXfVHQcYp/3nXx9FFoDm51nOaap1Y8lO7Bu35FcArFYvAtzxLHjXD/9q7v3jPwow58fPAled
i0QWpBB7yDuIKwPp2gF0s9LnYV/7dE3H+qPt8tzKLIylJveAsPbE3jGlRAMtUy9pxZ0iEK1pdvtO
OpNzpzIDhOrL37XUbbObCQiuDnch24Hqqx/bIApTgcNiBy27y8//MMDgk+bJTqkAOrBBzNvrovH7
veqo2+4dexJ/G72h4iNNnOGXRc3kySgH9WJNruIbJtJcHIhtNl8uv8bCZ84To8ARGbZtd3Lfi66B
FkrOZRl5OIGsiX0uzI95MjTtldOUCgR/K7H6R+gU0be8lMyG6oPB1w6yS43MTmpa5PVZ10rsZVbj
piTSkt3C9Ks0g6oZppWNaKmrzo2/2xGU6hhAfThkxIr2t6CnDnfOVJsrd+GlTzi3+u7pPEMKXzUG
37Mms5+LEfpQu7yGC8ZmBMbG3H1uuK0/WyGJn8LCOOb70lD9FnTsKiRlnT187umzWJDnRk0zLxd7
joBzLykkC8LUa9w10cffp+P5UeC8ZmZhgNZC26PBxd4tRj3cQlx5JIfGSGIrUlWFU804CI5qal43
G8ThzA1MI01d3BK8DNq2VWtnUVyS2N7UUyU0xCwUo0FKCjeJLnfBOV/20RvOwsYIRS7OPASqeGIG
8GSctGkElTC7As7J8Pm3MbXBji5Qg7WuXE9BsUTYmTndX27+POE/aH6e9HXsFBoWRSL3Lm/YEQpm
ENRnOd+I0RUno+7875fbWVgL8xRwV06iyIdcQmYqqR8qg1XeJqVcsM9F33kKGJaeU0G5L/bAcAtI
PtG6evag+bYS9RYW2zzlqwa301aeyv3QgOpQwHT80Uib/Aes2levXgsjMYsWHU2akniF3EP/tUXy
xsCTSTNBUyRPPe9zy3me+CynxvPrlAnoZsCcZ5M5Fhwqi4obn4FPYcHNE57YbKc4BTBib3ODAs0z
VFKEXdU2gFpnJP96eTYtDccsbiCrao+l5wCcJ50W+ECjo+DEYyqXNxoeTWsonY/SxOePmUWPzh+V
FytSozY1aB04cLhUjx6EkjzoxPnGGMRQYmi2EFsxyX1fQn1vZedY+r5ZUOhTIiHPHCNs9Vn95GXU
tgJPaekD6ZasejQtrP15Nsdq9KC0NfB9Uog6AVXStLgRQYYHBK6qpNmI1JurxpUC1kIEmKd4eiiR
mbGWct+BAFNHUFe042jq0vr58pxYev75JPhuP9TCI5bNTRxbCxysw1y0/KcNwhjbfO75515893zY
5Qmjlmd/X9/PIHbu4lrllmV0+ekL28A8vcN1awKCn/P9QNEl6SZNaKYjk8Fu9LmcIEuxL+Ar3EI6
LBfsVEgkLeNN7A9r+8DCjJvnfWoz6W1KMToGlH5e4soyf0JGSSdBpZixstcsjdDsLOEahudKmD3v
nYYPSQD5Hfs4xJ739rkunAUFiPIUxLMqier2WLSB3bXQdkhKo4VwCM9Qn7DaDGi7OGY02XRQrvnb
QwHvx+XGl9bSLFSkOgN1xcZBg8TUrELbbdN0nxd01PeZMAbj0UsVX8sFLnXkLDwIAxVVWJ1gKkKD
8XuOG9UzafQqHPO8Yj44E8xLe640jUxqJfeqHI2w1+RrNSIbl7Y8rCV/Lt1sZTdamHTzCh84UWk3
njdt5vSFiiwNrBZUaSU3Nxklkwovj81SM7PIMDqVdG1UW5DkaDM41MpnhSrfxhefMYvBPkFmocEq
47yVEoOvfIX0u0sodIosv6/S3TSoYuUItTQs5897F4BMOTk847iXD05Z1c80tfo0SnjFrACEcchz
TnAQFeBj2cRY6bmFiUbO//6uyYplJrcozucEgr4PVl7CiRGiINVnoBjnjptFBF+oHJQX3GHEmEA5
tS+oN0RMmPDanlpA6+8uT4Clz5hFhgRypwDTUwGVPs4Cv3XrALBYsXL0XJpes6XPq6YSKCqIfR2f
xXi9hkMlolZPfEyzz9315rYzsasyeALhuurWSQLnViiVOWp4NNpMbT/TRWzuOpNSG+REU6HUpcET
bjybbBuZfEb8nZls7jYDQIJZ9UmDAWgt62QimpRQGA4sXq6dnj8eYjY3lkkNU/qVgZmawfnltSJw
WoZUXFZ/+Vz3zFY4A6ICt16NczMqFrccEsmR9M3Vk9jHSxug4j/XmTtB1M7EBXOfjcPbFOc8kHUb
lpmGhriKr2sjXRFN+BC9fB6J2Yoe6wI6X7zGONf53WRmLywetyAl3LXFcCX66ihS8w2baBF4FHq3
n+u92TKHdGaMfIuPzFWeHf3c+A5VtYfLj/548QGM82fPKbtVsS4RQVLP7qLEh7sxFVA/bYzMWFnf
5zH+9+2Q+bP13em+jKFDwPdtN+ycTE2oI7QwrTR9VLht+fflD1mawLM9XXGjLzOCPmIQyNyAvUuh
R1rJ8PLTF75h7v/i+X3WWAJHfYhzgFrp5nBHMPMQg11tQBmJD5ebWRiNuQcMtND6XiPfsk/GSaZB
ZQ/iVuKG0UIbjXRrGikLXcVm+7nRO9AeHJ0zrAASjQNkWiEI4H1utJFC/2PLk5aA0HNrYhySW0HB
gUOJmFKxyc12ZSyWXn+22NNa2eCrDmJfsQYa0dUEVZkTRKKb4TOlKCxydm753bbNUIKFv1rD90Y1
GQB2mt2xETBsqSR4Aro0ywcLVNxb1paQgBWT+9hYyg+drtVfL8+DpU+cLXgHwpUUnAQsGRjDI+jz
9gFIjnQFLrsQLedOH9TTXc9LTGbTqoxbuC4o6MTVfCJgY/rgsmWK23+D29dXn4tfbBYBxrTzJysl
aLCgcgwg8ZyLDaQu/c/d9xmbLX6n8RIAhhBifFcZmzyGYDrPFL1ycjbsPjUk3vni+W5OpHWbpWWM
8oTFXDscm8rftKpOVhb+wpDM/T+UIyBG7CBTAsvL/LEavW2s0rCkstvVY/29aLw1TPlCJPPOb/Du
OwSw0fCZajEW6YhwPExDAAjXcKUSO3lGvX3NZvnj3A+bOxLBMSP1S2gy7i14fOxVA8c43FVeajs9
Osq/n6DTti+kcr5eHp6FyOnNgkLV9lbawyF7n2Yi9yC/R6GqUGs2PBtSxe0nJ8EsMExGX/R5gs7T
hmbwVk7sA+ROvZW4s7Dq5+p7qrVTUhWYYlj7wHHA7vvgq7jYfq6HZjs9aWBJ6AMgv086mPt0deOE
uBFBvAECBp9sYrbOTQMoeYsisAAgTq9c1AfuuIC6+gaciDUlx6VOmi1101M5tUZA0NrW0psE19wI
lfs1qy74xGAdfHBamVvTwBbMba2iBau/9Ov73knQUt4V+wqeovCz7dpd5wA+5EOwFofM0tuwGpJH
RHvZK5T+FUVmq/ayUHoNfDWKxnLphlWW/dD+b86uZElyVAl+kcy0IEBX5aKsqt6X6u65YN0zPWgB
7RJCX/88+1TDK6XM8lh1EAlEBBDh4Q5BxTJtSs7KIx5T5gt4yEHBwyuSoZ2wemRghfiqipWC9Xde
oKYHNlvJhvDvCbCrr3NvZJxaEoUUgDXcyw9zUvoHXqLN99Aqb35bhHkMruJ2RXeFlsAPgvBJFY/1
RPwgrVDtepwitUJwhzfvAzKog7bF9H2tGcgqIeSgv3d6id7nRqzHQVHvX2U60QFzoelHG3qxOZG2
Uo9KsvV5XrrxeVqXBkhOcF6+BxO1+ipt/FdfLv6vpirsI8Yu/9I259/Q8Qo5vgHqRXmDvERcQ5oY
E8QlEHS/GZ+NfwFX0JihwOQ/NegOeuBUcShQebY+R+safmI54f/0AW2/0jJMOgA0lz8dGNMELnOU
cgFOjK54fsbYl4KWcQp2YtBQQbZilO1hYCP9Fx367DHU5RSikZrPEF8pBf1gSMPPENfIP0K2eepS
W0T8WdOosw9enjQgI581CJ/HAjIud/mgSxmwDITwlQDHNaLufPRA8H6c2kSeIg9SObeH2ChzA+Lw
3wBfJ5WHPiXQ1MoChJuPbOTgq1hXpkACL5cAxbERjNAP4UR6kZVc9PLYrJ5ZLrltFthsJPga7fyY
6+H4mjNdD4eXh82wRFWodX1p5Tp+GSGd9A4JzJ/CQLqoBNYS4FFAa8KUtF3yToCEXe3cODaOA5eo
1iJ1AD0K2VxoqcFLgwLduSl8C2yxGnai9dYQzkU3rsFjaKqiuawDZFMOTIb2GKHS+YMPeXmPJh5u
oi5v7dD7nMqoqqEFGVSnUEXjPzLR9dOaeBCOuW0xGxGVOgcDsPuxN4cEXN108q/M72zyD2zi7Y/7
vu+cCmOzFjORVl2Iz6vMJ3w8jDn0zW5/fcvEnPPAitkYZsPqAjmtbyLMm8Noku4IjmUIP6kGeWwF
ZNxw/VOVmuwY9saauQ334LovRjQDqkvrz/JczrYHdWpCd87Rjdug20g/mdWjXTABnYIemOWq7zX+
A2bu4GPeRSQD2zuw490EcsWdNdwwZbeb3hPdoqJwHS5Ql/LLg2pBZoz+qIonqKdr9Xx7p7bWzHGY
IC5MRZAFv1ToJwAZFlMfgoS3v25//fqVV0KN2yEPWPkSQyBxvLSxpFE6Bz2gg6qKQF0+law+NG3Z
78nXbWWB4usUX8S1OqYxSF6Vl/kl6H+TqEU5TuBkVvnPReVfh3E5AwbcPky47Rroat2e4tYCOpEd
okrlkDcLWE2sWjL09nhZV/B+x6S3jMAJA+CTTgpRh/3F95dBp4nmEgpJQifkoDV0AneG2Vw7Nxy0
LVNJ0fYXkNpOT2bWHciGqihvn7jPmHg01wzwGTxsFZpxipxED0u35uWHKQe74M6P2HicuBipltZ6
QmGuuYClbPirWFflpwwUMKduRZYbcmrdqQKL/RkSeWTZceqt3XMClYd7q1+grHWRXUe+gIvlWKLX
cce3Nqzf7dMXTQFtF9PlFwgQskPViBEKRFEBocHxc+El9z2y3Fb9GEwMMesjCRg6/O0Akcrxh+q0
IaC/0OTxtpVv2KHbos/HCUpwnU0yUjQYo1PRQUHtKGWa3EPOgFOVXFfxhfsGRlt91eDLFlHPzzSK
vLdiSdjOebe1F9eJvfj6okXIiFeJTLAg/j43AB3h3h+O1dE0TTefIyRY97rJthbLCURJR+eKez7P
uhq6oXbA7ReidlDcSKL5fHs/Ng4jF84aRIAyjK2RF5BOxcVvNqN4/gjkEfjqPB+9VKcOmfzpAa2Y
4z/3jehEokFLSGYks8gKrwsONbTD4rQdZqAG5ggpeaiAVLxCfRAa36fbI274pot2nReeqzwuIW5R
AdBzGPk8og8N8hTBzgm7NYDj/AC2C3+pELAhtAr9GAIcWgUSsE6vOwNsGIILbi3DNezb0hMZsLPj
uUqq5CIhP/HEy/nOAOYiVzvIp5SL1VikrqkPw2yDY8nDPQDHxgq5XfYxKRj1E68Gn6L6NkNRLWuo
qXcynlsfd1xynZfChMTW0Cy00/vYmuQMRtE9TfWtr1///8LhK1R7aCWQMvBY2T/NiZ9cxjEIdmxz
A4P5fx0KCdi8Yl/oMANxr/4+Mo9A0RRIXvDpVYe8u/YRsgXYxghMM7QNwqdmRdcMK+fyMvKivxRg
czyTZP7WS7sTEzZCnNtMH3WxH8ma6wvShwmckwnzawwL+bEKKvp7lkVFd07qLbt2bgtcWYNmcCRh
WgL1q1wK/pb5AXnwRSHuKg5D+O2/21dLL/EAo0GKhyQ6RfF/fKOMH36Rch3+vR1fNmbhokSRlAHY
AJHzQgwSMSOjNaDAyr/YKdnr2tkwQhcgKqCrdX1AlhdTAwZyrhXYl6FKVss9TqyNPXcRorpHI0y7
YAB/YNNzPNPo4uG6dIBka/weWkh7oJatiVzHf+FNJUQIEWTEko1Vn/tp3IQG7GX+tLLzfZvhBIMm
FHaiOdRT5pXSf6rcJxDBZQEyubqm94VjFyeK/FZLqRIFGmXL+jz50I8+esbG9tA0lP68byLRf1eK
9ZIhpSewIwFUyQ4JxGAK0A3aQh8iySN2vD3M1oY4xzHpADEJ/QUdslNLTsRM5cH4jN+5G46DV5Qo
KOf25QWtuvzNCLHL93gnBh9V2dHv903AcfBwTpbK1Bhi6cOfXY7EiezIDjfsxuK4GFAlDeRmmC4v
9QAeTr7wOfVB0HFfaHIxn2YBcnHoaYGzvGPrIW9ID2E06wmII5dBt5ct25rE9er30uUkWbu29YoL
hdYYgMacQ3O5Bp/SXsl2I3b8IZR+MQAStgwd9Ty/CEl+JsM6pH1VgiV5eWfmZY8rYiMT5EJAW5ZD
cgxNKZhF9G4NzG9TE3YIxAQ50uDb4IXgZwIHtbd+uW1WG0HdhXy21YzHax4Vl2mmgMznUxCBKV6O
f/l2vg+Wz/8oCLxYOObHoeo9VGmWNakPq1hZFvR8fbg9g619dzx7CctwCYwsLiEEcS9BjZcdCs/R
zvps7Yfj2dJjgaRKosIE4S3I4ix0JI9FPpFfI4Qp+DtN8uJjt+TJX1YHfgdlXY5k/X3Z2T/ZhxcL
N1YemK0oXi1zAAWCsJ+9j+M8F5BKLdnX26u3kURwYZ5B1M8xpFtzQGcgicjZ73rJFTT2xp8JgUqI
LZHNJnZXF2Zjs1ywJ6U1QC1IylxQCTEnLzDTt8RWu1j9rc87MaBRXuQzBQvwSJk8xTJChWYWe8Ji
G49IF+G5iC6WXdvIi66CD/2iP8TgK02lH33PV/atHsgOPmvDJ33nbG/pAoHtHHkQkLQ3R+grjqkv
kAcBM8k9fem4Uf0fpnOyY8F9H8/7GgiNFLqU4l3eeQRNM80EqozbxrU1Eeds7wkJ57YfkGrx/e4C
YvmhOpWJHkCbB+68nQvE1p47/m/WsZ0jar0sjkYLxGj3JgJ9//G+GTjuz1DOLhiETTJUoTQYYIv3
SpPyWFqx439bv9451jvw1dCSY4BwaPIjCfz+YbgKTN7++a9/nbmAzl61Zg4gYJDlRVe8iZbVf+i8
eg+4u/X1a0x5EZ70IhXoXHiSTaOmZxZbCsAHOMPu++2OLxcaNGoQB5cXKJP+yxvVHDgN9nKnWz/d
uZ+DBQsNVt7gZTVVeQa1YYhr+3Ox81J/3e6Zi+SMOuj/TmJNsn6IPCCu2LR0R0/neNuOOdN7hcmt
SVz//2L9URxcDbpo/qiZhpd5NvLUDGa661LIEsd5J/T0RglksDNWltC9GxOZGR3WdyVImQvZDDgY
y0chEID6DpeCeC5HCEfxbg7TvMaxcNfLm7mwzSvN65yPiHPUsn/lrKs0bIO3beDtVe629sDxX+zs
gLpsIS99CUndYDTogxb8vkY65iI2ixo6QF6LYklPA/O9IlN56mOoYax5NH64y81ctCZbR66KMhIZ
tKSRn57bb4Mdg/uW3wVpNi0U5foVH+8C+TXgUMzT4pkA+3v7t2/4mQvTFFMDIFOi5KUFlhiS36F6
wh1svSyz3cNKbw1x/f8LH0tsM66sDkUWTevH3NaPvu0eVNvskeFu2I+L0hw5NFiiokgg8FJWbxpw
4ag06j0wJN5eoq3vO17cRXJGWwpOx65a4udhLOJPIKs2p/u+7py9NSEmWXKK86Vf5RumbXfJJ0CK
b3/99QcXcxGXmlsDBVqcjR64flIAhFAUatlyKNvHWgbNTiTaWiHHg8M6JCYoWtgoaAyAfG/LLpWF
Xfz7dsDFXIZVXgM90uOEr6viQRTVW7MWxU7iYWOJXMhlsWC1Q4EjICgiA0qkAfgqQT/OiEgHUGvs
5B42nMCFW4YtL70S/QkwIn/80bSBGt4OOg/5mxhPnz0BgI2NcMGWpWqj2UzFlRMukAcTTzFSpWzZ
2ebXL+9QP/+vI9NktgQ9P1ipeCQPcd1HH7vCqw8dL0+15tXXLuBi5wL/+qOKsesMXwSNWJMwsQzI
pLwsimPrVf1jAhwTxKyBTAVLn3kA44s9laqOdhxxyw4cN7c1QiEZtcjATf0pvmrcj0qe/bH7UEAL
6U5LdrwdLDR+lWjUBENedKdiCoqjiqe9dPzW9jtXbXCzUVWS3Mvm0UbHckjYMVJjtHMl2/q64+WN
EV00A3QIUrGWZYKi8WtWkdpRNtj4uou3BMClb3mH0ltUQ0Q1Q0a5NuCyF6zcSXJsAA6YK4wuQUKR
MwGTisT8Y2qSb2OydqfEWyHVbi9E192xNeEXa8tHXyz/3g7AGz7jAtA6kKMlay68DH1bTQ+IKtp2
HkcJ6ttjqXOSpzZmkX8obLyEOxPdCDX0auAvXGeEVukIXS8vy8N5/JAks7n4xOs+BeBu3Bliw1dc
OFo0FtGKFGSSFVa1CXqrQm0OWgz0R4jpvDP12u+s30bVi7lQyY4LxOcVt4fG7yhYZm3YVydg/LX9
0Pqd/iA80gYPTVW3K0iQQB2YDiHtlpQXaPzPpEYN7GSr2p8/yakg41HRvPCPwJnsoqY2LNcVshDQ
hjQNi5OslmOfaggqpTjL9xoKN3YzdiLGAj60GEVFPISi6Y0HMja/mCCeJe97orgo0X6wSJZKEAdq
AP//6scKHWs+G5vn2+b/eu4PFF3/tcUkaGQQNEuSjdI/kZX86pmHAkX5pVwhSxcH4uNY2/adV8x3
ZcqZq/tOWoXXCulENkT15zVf3tGke2c6qMLentDGZlMnCEaoo+tWj0kmE/QZhfGqMs9L7hGOgIqf
CyfsAC4fJFDt2bJ2h2LmH6nyPuJlvZfg3zImJ90Axq7YWDYnmejUpynQD95cn2PR7Tjr1uedfIOB
+piOeIV7mphADjk3JUiOQLMOcZ77EBrMFeSh0KpfxgYz4MHwdxHCkGi/c73Z+vXX/7+Mm3MU+9OE
SOMJHp1Y14jLTOr6VNhE7ljnRtx08YKQTeEQva/xGDU5+xIbv7hEzEs+sH75Rator1i+cei4ojNR
I9RQt0ADSV8GpwXiaSdAOZtDFBbjKSzR0RnKae9c3fCI2PEInucgCu1bJA/bPPgRRkz/6grBdi4d
G5viAtpKMaBOF6JDIEYr9RH6qesBucQmW6nau/htTMBFsyVM1sBwC561hLZfiKDhex9Zoex2wNjY
CxfGFkJwwNQerKpfO5B1tFOdXBbZD8jiSlC+x2Gl0s5CTu/2cFuTuVreCyPWXjhVeoYLSkpt1i8t
IqACj+vtr79Kr4wARRwfKWYUgY1UiOd+M/yOIRwfPxCoBvxeK9QMwLhtP4R+e6I2KD5A1ZzJhzAX
1jssiQ3zDE1tfzNoGPZvyraJ3yReQHmqKZnG47r28ZdiGDjZ+albhnNdoBcLUaolntpFc5D6esU3
05XJZ0BZByTqh6W+3F6OrTGcJ8OyeJOuCiYyXZDpnJApho5hPZ86bxdTtDWEc4CqqJOlWWe4simK
g0zku96wf0NZ7ly7NyKSi3irOGnX2AZ49fTyNKvcpEigrGk1zx8nEDIcby/UllU6MaKawd/KSyQ5
WOCxtIqX5uQXcbeTItv4uot5m0dWBoGORYZUB+4SWvqfhc+6T7d/+4YDu3A31NdrJtopySpSHmIP
GpcFZBvThUHjrcBDaAjk8+2RtuZx/QUvTJZxGRV6QdhmoDj96RdyPIdtLj7f93UnMkykMVd9YMxD
8uc4bpf3k+D5l9sf3zAjlyq4nUnl6wDHMijnIeBl3kQRxMHQd2YE2YM2bi3P9f8vlmegXuNxi6uX
hz6PMwP91VtIhsRfb89g6+uOL4MDJgz9ElevJCLQFi3zNm1bsSeUseHGLlBuWWcvJu0EKKuYx28R
+CZ/hpC4e+p6r9vLo2+N4bz+vaJZ6WASDh2FXj00ul7TJW6mU4PN3vG0rSFcP9bC1k0dc+TK1GNM
6hMJ1A+m75GhwuniwuMMCeLWjC1IpVcKgTk1qgfRVv59j1YXGcfRCtLRCpcvVlbkcQEj6lsDhqYH
HViAXZBISnaO/I1VchFypkQZlXngxs7l8FMb/d3z/TdodtkDEW88qlwSxUkBhkWDCtG0bevmsMaA
r6dFF7M6q9sKik9otyviB+yP358FugyGtKtb5Bru8hS3hk/FSuJgyVnWQPj4lGjICetW9B/u+/p1
UV94eSeSqCpzwrIrCvPYSS86rl4V7JzYG3HK1fRJqEA6oTc4Tj1ZpHpgeKYsY53GdPmyIL141xxc
1J830T4Q3srBxt/2P81o14u/znbnnbI1BydS6QU6HozDCYmnHiRURA6UeZdEoQNJkvw+mCdzhXHs
VbqFVKiqhNBk7k3yNdHdu1aEXyYF4N996+RGLGimJWGPdDXRSXdqOkGzPun7navNRkT/o+L+wpLW
hq5BLwYEq04uKIHr8JTT4vmun+7i/dDAY6gOR5bNRg/VwepClQB+gKDzPi9zIX/SzFbPZOJZPi/i
lBdDl+W6Gr/c9/Odq0brqX5ew45nkx3CN3G11ic6B/exozIX5ofs5iIrlGIzkzfFuSxmdTLDsqd7
t7GvLr5vFf0wJRT7Gvd9ldGhDbMrv+tO4WHDu1w031CDfbyHbGvWMP4hUhBZH/rkLWHVdLA0+XHf
8rsuTAbcNlTHMmgrld+CNo8+mgn6OLe/vnH+/NELfGH4PeQ60OVIKXrpveUjC/P+6AEH+QTqqH7n
iNvaA8dzQ3/yTevniHADj4ZUN0v+THUB+OPtKWx937lo+APejgOJaMbNMsnT0veFSYF/7Hfsf2OJ
XMxeJPKAEYk0Yc2n+MdKGnKxFZcP7bLKj7ensDWEk2sb5dgR9ELgqMHZ+3kihTih7as85nO7hzzd
WCVX7KhhBHouER4MImy6tDTDkMq53cs8b339+v8XZjTXiGzD9QSIJDvh4fBXGPt2Z383vMwlLCSR
XVS54OVs9DjJtE/C/KEI5ilrlvEQLImKd46YrV0InUlIyNH5LSaBJPfFLuxk2+5HoqNftzd5a40c
P6jEotVYrXh6gjj0Wde8LM8jh7Tbzll/NZb/72aGHsV/f/6w1sp4JXJTlEFE3SNvDF/+7lb1AzXr
i+I265LgrosXdYFuQSl7wEopQ9IwqnQaeb1Sqa1z379rK6hLXsg8gY6EBu+Tbgm6dM51ZgN+WgS9
K6hCveO/a0WWqDaTZfCGBfmYY56MQEWB4Jfcp0xBk6sxv3CIqeq5GnuOixeb67RrfXbIk2mPHOt1
S/0jR/Ly61UElAyXcGYUu/PDxKvv1o+/MbSO76z/6z5HE8efoWBftt2Cu2/EyKelHuYzRGuhVUOj
B8/6O2fP6w5BXchbV43gkRiRrxpXD01UPZrUfAHRidvu9ucG8f/+QF3MmzCWKi0MCo9VkkvQ48Xg
dFoksy1028HY88QDaK0AtAz5BlVzsEvUEMl6btvE6/9Fe0P4XZoW1K+C8PahBBLmb0L6JDhByErf
1ydDXagH+n7NyKHwkHHPrI+JJnxJzWLMXn/DxhK7IA9bEbr2URkjTVQhucJ9G/+YIDnun24v8pYh
OjGt01M063XhWd2gL/XIsH9TOsY1ndIOIoH3dUsC+PBfb4pBCrigpQvpinoevooonH/o1dDnuybh
wv54j9yvlCF8tcvfwWSQsIuKp7wYP93+/sYmuJi/wVqPtkPNM19ZCs4Pqp8HEGvthP2trzuhDJpw
ILQCXijLo44khyQppTm0hq3JjiNtDeCEsmKioWpBtpMh/ZT8xsXQfuF1NH+9vTgbFsSv/38RKFXJ
zApeySRrLW8fIwMdz7nUgBcKTu96YlMX9CdAs4P+hBzpOlHJEQ09AGanXVXEfOeGsrVC0X/nYEPU
5BL07GcNGFEytkDZodbFHvvF1go51xLZsaQSE0C1TTUeKhnhkTFfgc0723u1k1fCpAv7S3wVTsyv
4yxo1gcqIKaaqzBjffeY60Ee89bcdcmlLuFilNeLnIUXZ2ibN5n2UPyoCPHfD/Ha3WdMLvhPm9Jb
C9XjWDdq/hrPXlClqugSCM2si/f9tsUmry+YCwJUw8qiPDcsC9s6fjA2Ir/DsR/8QzuzkweR3mY1
n9HZJVLT6PJ8e9ANE3PxdNBwABaFY1CfLSjORt14iLx2r5y9NaXrqC+csCMdWcIr1GwMnoVaQRU1
XpIcqe2ZnEBtfmR42vbBLkZzw6Jd0kJlw9IODYYjBAoP6TwaUIpCDleDLZWRnai+tWKO26xTD40d
qNNmpFHzGQKX/SVuQ/PX7f3480B+xW2Yc/JxlIHJzDnNGjtdRW3P1ujDoH5aNaYzVJD5RJ7GsH1Y
+yFtZP8GZa37YOqUOaehXvGMMyW7Dm0DVAmiJIWCBUishl7cZ24uwo7aQrU9SFAyEOq3SBVG/4gq
uY81iLrgumKMuiYaA5JNWnUnsGIOh34WKsWhsvM+2bBnF0nXLg20KMG4lEWxSDupziLy27SJS6g0
+tDeWd4lK4d89F4KYssaXBwdLo5jn/fISSJ/VdFMVX7dnMqpaNs0Wr2lPBRh5Ym0astkBdl+3ywH
K1b0y1FfN18hrVqi6cz4wt4F1aIu6E7hsa/RaY+UIwW4ryxBDI2n5x5n54ZruTi7GC0XQMnlNOtM
f8ZB91yRYSeltvVp5ygtJUgn1hi5UkUXewLZ0XwYBrOH3/6jIvSK17oYM+rXnSUrrmLoYePTidtK
yx/g/AOBCwf7b5dOhRd8oLLovVQwIsQDxICYSf2891nqUQ9SutDqCuJjsQ5hcO7zBPx0VRHG42O/
2uWXH3F29EL6IRYjdHtX3FKbgwHFJD3dDjwbsdMFrfUFAGVeweOs6btLINQz9ELztAnjPVve2gEn
uhQN82lSkusA098BtjlFTuS+BiHqgtaqa6pOrjQGz9EAfkL+t17l5yTgf99enI3f7pLgKTZGftLj
WT/zeEDfbm+OnvL3GquvF95XjMelvEMWMAxY39MMshDjeySHoL++gFL22IBi7WS1TO6Lvi5wLS6G
kq0xw01pJuGvDtVH/1BFEjZ5e5n+VB5em8nVuF6c9+gTBSYWVBaZDCFxefLielJQBR6rLwHYUt7p
RVnypPRYj9+8vijlSa1h/a6kiFxHqIaAWiUGSMdCMcly7zDKqa9T6EXOJWwl1xxUqbgSH6GtNFAI
jFiz1+C0tQPXfX/xu708lAURcZyNY/F8Nf6r+TA5d2lezve9p1yI7iLFuhZ1yLIKjUEr9J5oOB1I
6I172gZbRupcTJpoTgDcRL56GAmIfHHjeVB5GO0cfVtfd+4lSTVLiLj4cbYitQhauqR+BN9ueV9B
l7oIPgtuPxx119emX8q/Tdsjp4Vcsr/H+rAR3lwMH4MpjbNZYpxZhKWmu+IHFEvSQPj31YSoi+ED
uTT6jehIM5HjHpIasBL9yFtR3VVKpC6IzzIo71XDiA3QsnuI8ng8MDrWO6jQje0lV8944QEtNJX8
ZRxiNLBF4+O6jOqCDb8Pe0VdyB6U51QNXDHJ2oDkR+El8ZGv/p0PWeJ4Lx+gSTPWsJ0IdH05mKpL
LdOwqQv5WMUT/fd2cNuyIOcGARD8io471MumsJs/E8n8Tyy0xd8gupP16fYYr6fa6f/pKesJYO4K
Abrv2U9c5hQYQ/0GXMGrrghudnn8e0pk8X1iJph3xtzaecexAYZDmR1nc2aSPO8OOgADOK7MPfl9
e04bsZU45743dzXe+qgEQvOw42k/DXF0IOua/ENZQ75YgBSeb4+0sUMuBg9ttXgr5T2SklUxvitw
o/mLAkn7SVS0vs8JXSBeFVMmujZETdCj00OMnB5Ka0G1U9HcmoCTcquhKm+1H2ICpo77Qz4b8Q7k
Zvwvjrv+zhm9YWIutx3aTwoK1dAY210yNLJTuf6bNyEhaby2lj3IVSrx1vT4IekKaNKeFPSGGbjo
PMXLCIZlEb4keU/b5t2o2HHFoYj7cCl3ck4bthw5kQDygDwpaoOcEw2S95GeyLlV8R6cd+vrTgRI
CNGwZNxg1ynI33Aig8uUx9WOH27ky1x4Xj7oZa7rIMpszabDBJ7RR0qS4Az57OnUj4k4J1yUd7qK
4/QRoaWtQcoO6Eir7CHPi2Y5goe0AMEuYBl7UkVbBu36vrETyOtllHE445V343NUKXUoFn6fP7po
PUVkvJZyjrI+LuxDWxYtRHDIHjvbxoa7aD2hxBJMQU0yv6naczUDRM6M351vh6utrzve3oJ3H1q9
imTXlskuDYs5+LJA7HivkWfr+1dPfHGkVy3IXj2J7+fRJ7Iy/Y6svLkvD+Bi2ICCGIJclrhm9jMF
8oj8Hq5Cx/ctzHVCL344Et5gAOpx0zHFWj4FVVGgl76hOz99w89cVeO5WZagnpGX9odGr4dSVCsH
eq1Z4QyE2PjM/DH5ls/h+Ov2dDYaFqgLYxOCFtMa8CirpqLhwLVPYGZAktWb02u+6u3UcA35gRAS
jcOxjSZIYICVFXJBx6aYyJwSqBEMpzDHWylNTEjtoaQgLMfFoIeUrCh9MD2hazR65HrMf9/+0RvG
86eB9cUeeEVfI5UB6Xk0CY0nK/z4qHR3H+UJdcWY8xJMS9BrjTLDUOhLl7auxpQ2pb3zOeHi7gaF
MpX2DQLPWPbHLhjIwavr5Xjf4lzTgy8WJyyJ16wxDGY14XxBU6T+GOvqPnEc6qLulOEMvFF+mIHb
pjtCnGN8rFeUTypV7pGtbVwCAif0mBaP/q4hIdJ41Xs7EYDMwuIt7YcvogaGUJM5PLe79fiNU8CF
4kUTYEiU1VEGQp3owUxeeFgE0ReOWWW3d2TjduHi8eYSlZMejPEAHyeaHUhdtd8SXzTdIapLEAgS
nw57h9rWWE54GkChM0w6CrI6VtOR+zo++Dq0byPIIPzic2R3rGxr2ZzrBpWjKBfBwmxY1xElDDCL
jClPhjw6tKMa5vuirYvUg2D8OA9XczMo8V6gvSGOObAlO5O4LsorGaE/yjAvXEVPPhqwhsjPPM35
ISeUHbE3e+Ddja1wIXRqWORAUcLPIH9Vg1DEfhz82RyhFoFC6R4J/MYUXLI75Sk2QNYnxMN7IV/R
vd8cmIiar7ctd+vrjitanldEN36Q0b6cv7ZElW+rRe8pxW0cdi5Ofq55tazNEGQ86Yt0bUdkGcfB
E1PqDdL/4ufdPKNB3RM7rZJbs7na8ovtLqIwtuVsMJ4xgCSQSR9QZh4fbq/V1nZfR33xdRMTqFCW
Y5BVY6FOhJKnTsVnE+c2ZQwQ0NujbM3B8Ts7Ss7V0gZZ58nus4Wu8ft4MHs50g2v9sP/zqFv0HLC
NOZglS3eLoXHn/wmsDpFV9Gd6B/fud2v6LpYoGoT4totySfZj+pti2vJz/vWx7nU5xOfW9xb/AwS
7eqskes6Bnm1p4fw+vrELgQwwqEdgDfDz5ahXs8qSdSQzr0VjxAbQZPEPVOIXRigshzcZMHkZ0YF
4kihn/a0kvk+7bzYBQGyuJcD0AEBOg1J+016a/0V7Xq7qdKtFbp6xwsv4KaJm7kR8LHY9NAmi4ej
gRgcmgBLf+dZ9XqdM3aZ71hc4mFbG2yx17KvDe6kh2XuZEo9Mz95RVRDcs2vHod2rr5Okd1Dmm7N
zPFv5inZFhqxsICOR5j2XRf/Smww5ocF4nXL6fbmvx5FYhcemJPBk6D/wpFkI/sQBKY4eeheOZtV
9qd6HqedhP/rsTd2cYJrUQZ4Tnh+FlSQaLysGkK3aByvp+okJlZ3J/ASlCEIga9X1NtTez10xS5P
XgVmvLmtaz8roKiJ1BHYvMYp78/3fd1x/JWxmfvySv6/DPJ9M3jBs7LW7Njcxm930XJToSV44Iow
C9jUn7o4/wVZznVnYTb23IXKxV0XDuj/hc80rM0W30suuq5W9CUy/g4kUvcRxscuU15XoxMh1DLM
ek2QP+tsc6VC30t0RzG/HkL/f5+KXa48j9e+Bo9vmC2RlP/6xMTIqfLRlmoC2YUaqvdFh3TCQ7xU
85IuvbV44nZesX4W9aDmo81F77+PDagcD7av9XwCh+sCeB9exOIARhSoRpRD3A3fEvRt+im1JZmP
vjeV6QJqhTHP/QPh6CUw5Y+ht0+CCf1kkkh85NFkP0JLaTjUPZsPzZwvac+7CgdbG6Qeb02KlpzH
pRj+R9GVLNeJQ9EvUhVIiGHL8EY/j7HjzoaKhwBCSCAhBn19H6+6qtPu2H4g3XvG/8Ip2HKVNX3R
t8tUxHz/HHuCCkUTrZfYZxqSfH0DrrOVGWissu7r0xq5Nic9mfJ40DXq1BJaqQwtjnqXhYYad7Hq
t+YBOfT9+LWwdUPUfQ9PImmeutV/q6n+KcYL3/huvtFy+ZvPwetM17joqfP5EsxrEQZRXOh5vVOW
IoYtjIYDgQGaU/TfQuarikbwy6LJY9wyU6olfkTj6pwbYe7dFD73IX+VI7JGOMUQKseYFyaZUMYc
B2vR6P3DN9t0IcH2nsIiWSUZyjrnUL2msn9rs/5hwZ9XqFs15Ua35TjOKismuTOV97tDUR3pdc66
dX9rZkuPTYQbRTTuttX8pe42cm6RZQwMn+U0Dp5E5mSOkO5XhSrUQvu0Aas6TWWacJLbxZCDbvZP
7ZAO3UWBzl0Qz1CwNBeXbV3eJQiIs+xD8HpFvDv91nX0FEQDvyfaXTAhdUgmYxB/dOw7oGRCxoqU
x3nJrvW4XaTLLmj2/uTSfxEbnU0/sOMWzWnexRIN37Wn5YbBNIe3SeNH1Eth2v6vEWlYuiXa86lG
Sh16i8R5SJCbDmCfn1DIMlzazbZl2HVbxVj/X9K1d1bZNI/nkOeco4Yjou2/tY36XFDZPLlmfEY4
lIAGkQ95PydTrkFC54mYvpDQtJfzKJcqkcHrmCxbgY9tQ9Fm7/I909tps64GQWjTkjkpyxCrXT6L
+Y1y9zLV5oGTEJLeGRgt3qMUXC4EEy5tXxp0PIKetn3JPTKxA4QDHxs/v4SIFcu1QVqdbv2Uj0k4
30W7ueGl+k7G4JQ0SVqYH4v/gtqmPGAZrYhVS07V/EtGA/ancPx0nP+FdwuwkOO6QBgq8oYpPkXX
pP8tarCVCvqwGgFRFF3U6jxa+z8TzdAXSxyQlsnnNhxmvHTqO9LY86AivjdR+LTIFIWbiz/vzaKK
LOnveJQdEBbTX72hTcEZkMl6Ide9lf5kvH3obfvsSfTsY7w2IP7VURMceMGkvsLGMUiGlTlom2K2
1bzgyZwdSNy6MiTCF6uEemkcG1LE0n/OdOlz8hOYj/KTx3kKXrskexrpPlcDeifzFsdT4QKIRlYL
9bdt5ugQ1/rLmlVAs2qgjRk7jt60aCkkUk5y71RT0B3O3ZTu9MTGri31HrWHeXd7EaJi4DyFsUHz
5x4UZIjuh7htcxknn3qP3+aphvsEQd14UpzLF4TLHMMIobBZunUvgJP4ZXTEdrkJYB0ZWRb8DqGe
/W1qgdbSsA6RP2Im0z1laH2MCj5a+t5xKSzUUnN8221qLp1j4mAhJXk2E04bF8zDUiQRMOwiQeJz
my8kbg54/Zu9YMFC3sSCOu6kYabBx0DNUYZbdBqRLHsJJh2cLKpKDgsTEW6cGN9F7Z2/9NtPV3wd
4gDdIKE4x1E0v/C9N6bIanjNKCSSQN7GXd8FowHW2DW8i3K2QqOUI502uw+c6v/5tuXXeYRmI7c6
0UeNgskywl/b5S5m7ZU72p2WmSYuD7GSPxIWhf8N7WKv0O0P/7J2ap5MOvKXsEmFRxd2GD41md3v
FcM0W6R8HJ6itCFf0b4uvxq1Jvh0U/LAfdcfV9SwNLjjuLjaHRLuXI1qvyWmt/o2opALVTw8Hkg+
U8busmReT5Z1mzw0xLJT5uf9RJ31v5Y0c68z6o/vyA5TfI7SRxHnQ7PVpaE/XRbjzv1QGZpO3wmS
zl3edtuI7PwdIYObq1/Ij/8VJ8R9u/LPaYYEZZjsUIQyE/k4j597Pa3P/bjBEsKsy2kQmMcRXW4X
5ATd4LTcc0a3YxrT37VkLykeoBzhfwaXF34mNKWpcnTTG6EdLRFxA8zb4vnjqXr3Lfn0eJCuUWOf
nFBQTiHU+Vcf1HhI4qS7oIOjzlGFQ6sxCIN82GGWwDH+zPvkUnP6BuelO6QD0pK7Xe2XziZjPq1c
FHZCva6cwMnDzL3h2O3MI/TTUcmhcS1w5f21onvoCVDr2CRjAaFweN0jg8rPNPYF4/pJaBRaDnqC
CF6BrGqm4J7HVOMux8s6oefyrBN5P6OWFF6O+tc28wGF1bSKAPGXsxs5LvDFFNR3e06t+rRNBrvr
HovC7cuCQ32Ycf9jCZHEHgemu0LHE8lRpHov/dwUdS9JAcqc5D6DP23Q7LWTuy18gPFCu20463b6
C2YYhVQNCM8B00m+s/m4xhj8p9T6ouM8LVYUoJXQK/8ad3jLhfTIDQvk37RbUBmt56YaRfiGENg+
b8NQQlusonLlqwJYmi3FQMyfuQ6/EB3Q5Lbf9zIz5BTzMUXTfC/KWUAJiFzCtwHZSLmW9DkImb7A
WAH56Mz3WzzIFDctEzvCgtTvJpkH/GgmObQbWw+jHvuXCPrW3M/bcWhUcFhwv0FjUt8WqFK/t9Wb
HJd8cIIwoT0QOsaHyUh+qltKgOHD05LF6SCL1I7JoQlmdDKiSacp0bHdCZzyuxifdE/wXkzdCopu
QJdAf+OaKXNK4Vs/dP7ndcFe+NN0vjf8kW3BNMIzgDTJgvc2ecZDtpSU2vTMsvBnde/U1+IncY5b
5U9Qou7VvjbmbxC3Y5Ho1D2mS8QutO7S0955fZ4y7l8CRqMHSzf9XKOnV+R05uSj7qx+3sKovkcu
Z3wg2dS+K3hlT2jLrJ/RujuXM/COhzpr1TeyDtpqaCd/SzM2XxG52CBRaALdrOphLOpAZDI3dMUJ
Mab+RbMISW6pGq7LvqwW1zJqxFcfZNegqYMjgn3WakX48tO+d2vpMukjnIyTu+FZp++26e2vZsR8
M0qBSVywFda8fcQrHLdvIjTiZfaSVsOyp3DHMlngU8HcJxRQMWM1u6bE88Pc8xCP7L7dGjvWpWOx
el3CLr1IzdsuT3kLDwtu8jvddGN38Ez3ZSOatGBJTQsYNEWJDLHmgDAoDsqbuor6np2HjI5V185/
x5rUn8pt26dcG/yeGkarGOW0H1m8Zg8ZEEE8Ga5/ndFX82yG3hzSrNZVn6n22M39WP58zjeFCi9M
FomCQLQmJ7u100lODi62yCBmh8XrBQ5miWHHQ8IKkrxqUW9aYOTZSjMO0RsLfHxd8O6WqWX6flzm
qezIvIKHGMLHGUr9wv4E0rl+TaATjGnpkpg8ZQmPT3IGC5V7leHIbOqavtluzqYTAnnQ+j7H81qh
1Fd2aDJNxj7PWhv8jmekGeUeBtKbEAm5DIGQcB2OwZrTemkehV/5Exhk9xVtc/C2hpxd5RbWfzda
h79pF2ThW8cbDcB3lxQNAHbvyJ+kxy/zMIV7rQpC7Ez/iCyUe9ltWfvRhnoZb104jmOld7gEkUw8
L6zoWk7eUfNaS+wnTf+7Yz2BD6IBaHMJF05k1TVO1TmGdRaVrG/cdsFjLqcLS1E+WlCjWh7kI6vF
vwjiHBzlpIfjULZJt59QPxlEuc24aUu7w3GPOZWOU7WGGRwQvW6bwkVuoie0FyCnw6HTWX3THt3n
V7vsoj7JeglJ3i3d8idB3+lDn8wcXvFpEfG1ifbYH8xGQpF3mPva3OzRuDwtPqLuvxnY+FZAUYI5
SSs7i3OqdBbmK0kGC6kmxZ2lUKKGosnux7g3pUkPL2LTYEVC3/wYlPtWb3j8enwEzwTXEBJqW4N2
BdjiM3UMbZt8SQSqrwXMlKG+2yl0EGUdtdlwiVyfqosmczrmaiDhXGSjn/x9VIesh/1TZ3c6nDAY
dptx0VMkGZysaPnByuAzPuPWTOYuGCpirAAZK4l/ySY1oCeBM/DaKYu8O3SEhdFhibftGZZ9wj6g
SgUlTfmEPmzU80aiGjC+68MYbaR/EmQCj6I2UdelNmHcoep+ElOx0CU2Rx2OTH8Ews0BJkzGQqwe
vgvcM0LzmLj0ZuxA70xIiLmkLgwxxq0Itn3Ze7mlF0OacDhOu53wIYihE9tZZTIKz7Uc5/QeMEDS
hbm0K82KNVuJzR3Dx5ZDRxSjqHEXusX6OZivdkx2dds5n/09jRUqxHMftO3+wRQTbVGTFAcCUSZM
L32jXJpn3KH2Fqy/mJCHg+O9otuMzSBADEaf96SVp4nWDYTpGBNQ87gODmcXkofrSlIC1ShuQryV
TbfgHl5WMH8vvmEBef+pyWYHR0MM00EvGNbefYweXe0Y8pFBX+R8JWl9Y3tEZdkqnBsnbf265CDF
hx5Pu1jxUHVNFle7EZYA7eBKn1NIkYOPGjUvN94Pgc0ZWoExOKV8bvEzjcgj8jLM9kOAViiKpT9U
HR5vn01LHk8uW/H2jsjawMm/jAcbzvM/2/HlYzZIUi5XRNbWJ6EgC7+PNaHphVKk+xVQ829LjjGO
bXfo//JhSezYqlu3DHxGgkQqh7Oa6yGs3LYwhRI1M7q3ROwhe6WW4QzDbb7uxWKbNECVpkyaS8wZ
4o0jgn9UNcLP6V3TBvrJ9hl4TaybtT3gVsbex5jrxU2QnSQXh4FLINKgRxM4XsFkOcMl537VVsa/
SdcsLZAaanmxBDXIiAIdHo09YJMe90+/tCy6B3najt8oCgndN0LX8e1p9KZVNCVZ90m9VH9Djv2w
hBFqZjnfdr/cTwH8Yw/DBrVfYeM0JY+o/zW2TOvOdRipAgWyHM7kHZcBjXAvQP0NhGnTAh6j1aqm
3DHL4ChwXds9Ih+jN+9NgBCXS6ea8WMTWdc9RYpOaDHkZh4qrZSci3Sv9X7x6dyH+KBML2H07HaW
73Rl/t7X47ofl0Ht5CLjvf89Nd3cPC2rWVju3LqOZzw7bMx332VtiT4TvlWhX/V6pFMf/mNjG3zb
JcV/N4QYEo/Y7WxyZxIbSmzfK84iPzjHb9MCn8bZ8VkHl5H5zZ8j05vlEEQ1UTc8MSF/BuXggF3B
Kx4VjsdrVMV06lzZrwF2eYZX/Q+aZu3+HQSQ+/5qIWryOeDjPjqmLM6QiZg4JLUvUsYBhE6BRX5x
3w7mGs0q9WUYzklXxes22jseO98VLI5IepZ0iAPE4umUHsdwwTKQAbzB5kHs6g8tav2+YitXXUaj
NhHuINfKO3DcM7vYbZzxDnvcV6UjsudVnfg2q+ZZa3cEMOdw1Ne8x1OPuNc2b0e7RVUqTLZVsHxM
WBIQ6kByMAqByZ0EDHvFZBC1d02PlaIQZl18GTgSRRVEiOR+mWTXHbMGdpRcd74FUwkZos2tCmJx
xdQ8zieshZE9Lky3eylx4mMTS7amu3Yq8n1Juo16oGWq/hcwQtYqFhNVZad7+Z/konmDWVeHRbtr
+i9poVDLh8WJuZzahE1l61b2BA/D9P3zLzH3ol+yqXjbkr6MI928J0iWDXMPb9R/cxT05rzRNh5L
s08Lzt5WknAsuLTsH1z9K68WcHAGa3wNVI2yFtMRcMFGXTfEFAyHZHZCHK3lY3dBxlKMDwV1o44W
rtZzd9BJ1sY+F3iN2mqxCOp5/unpaM+mQXoSjty4MU8uQ3lTAVIojG9+03AVNbvdCEQPW8BgoJgH
udALFmGelCbBz3uwiLPFCJ4OBvtTh+QlPICoR0GU9OTfxkW0KGvHxh/npIs2/sf0cDo+MkQRbocI
MTX9CzSqYdIAKkP2QWG62T0nQkOGxDmyi35JwYU5yQZWqGrJpBRnMyHB8ivkTRpeMoQMw/gUDr14
R9W1HA44n2NAjkZRRNHjhdQVaUQQlWJ1unnABYbaaEFIqlWOOFXkymMAAeF/V0O2uhY7ai3wYmQi
mz6VZrE++S3pNhhbtNdXhChu7Ock3NuhiHF9mRyX+tjlGaZNXNxCi/UJ6ybFH9QC5MxhAJj4gIlO
NwcDiGnO3bzpvZxi6OPPLabF8BIRlUwXDWQ1ugy0C0/on7Z3ElG06qylwtnjKPNYPyc4OSumQhQL
TSNnIB00r9VpNrZPoIfW/GXd/Yg5Xeo+BsDCZ8Ad/VLXuRC0n8s4jDig1lUa8zVzF5ASv82ufkJz
HaBCpSP+omHJ17hCgHJW0Fk04QHE6YxTEd4xUSJ/rLOXNR3r9w7XaXvr0WgbYTntpiRHQrLP7nnW
TRB/7+Ho8jFLl5I1dL2iT2Md8lmv+jTZLPwCIh48AtxO3umw6xiX5zpVWz8tSLOXk3/6GXJ1vrcK
QqUuBiqdqDl7aqd91Xk9JgCPu6hHMSlvnzMeMwS8BPtnotLmHdfKchXoxPtVkzDAiNup6Th6P2Ge
FNbXWKARYyiGsDlQ0iYVnBH9LVh1Pec4lfD2Rjjz0Vg2k6sJVxH84I99WxlZiw8xrcBI+n1O7lqN
xJeic4QDPqy3oBrqwFncsVlQwQDt3oaQKoelyPA3aYFd1AtEn5UwglTJbM2lx+cK8iE1AR6eOgNj
bwU6aBEkmxwmvq3YrVHSA8+TdQ87o9Nr3Q/+wIFRqEtfNwhqD50DshQR+p41zquDnQYJ5qG1KcVS
sAEXpil1OyaedD/FHqvY0xgN04WHNfZiHYhfRNdoHiGdeKzVTM4boXgMs1Tdmn7lKAuJU1ga7Zos
OPMUvY86MAjNEgZ/0QrljusCy/XPkf0qxMZLD/L7yr0WdxR/L86asX1Jpo09oWuk/hMY/U+NaVss
a7S5PEMu/Gnal4DluABX4L9rhkOCJEhQZrikwKG99j4CR9wGsUPM17TceUGTDxMbHDj9yA9ZE9kP
OSv7x02qucxRO3/JJAUSv6V0hpMVG1C+pWq7JVhS/iJIl+LM3FYjD7sd4ENGpGjDCprM4142HjYt
DK2Ti/J94dTn0x627dl1qUwrZeptPWv03K8HrPOfwnevootMBZ8duw9jL9MihBerGiGsxySIfe2Q
jHoOKg8LZJLjfaPAh/f1JfVN/74xJstsRgRVky7tCzKj1b8RHMxn6mf6paTH8LrJoMeVxE0ZTFZi
R5KLObdr8DynBCRvxz4pLuobxGPgnLto/836zhSBySxyESJXSsZGtC4NWRGupH5lSffTftvvvjK7
Q2pgizgqsEZL7gmQpUTG40lKlgFYQPUuvt3osGFRqzJV/xmDvQYZuKaHLfAdwKNOHnD/zu8wI2F+
gab/vvH1Kdl4UAUbagk48X2+DA7mfJksf4K+IXcLfm39HKxXGezryTllXAXHAAFThDa87x+J4AdF
qHhlYSmsrEWn2ZxqfogJCaacqzT5hFs4ztA9avQBZ0xUGRK5O4fynPOU6OwwdxOUIyqJCvCQ+Opa
9pe+i8kldqk9g30LT/uAKK4NkxZSdra4pDKtX+Mxc+csCGO8lhxLOcygn+jQVkmOu9e/94R5NMOh
mgNf7L+YwmEVKiwvCQiOPEOEdQ4K0mNimEnpMU0cgxbL6cxG+xgHkThb5y0KYDa8jaSPHhSKpSR4
tnQ8okBsywckaw4QQmj/jBGelwrfceXWpW2xtRPyqKZpuaZZw95d69y1xZJVbAMR+drPWKCpUNun
T/16UuituSOUfAyhSN6Wpd5+Kds8pVHgYOoH9aW7rcMOhC6oDt/TSyB5c975OBWpGabDOE3jO9D9
9HHnrX4H6WOjMl047hUUaJaxmeOhmvhig19aDHiWgsXIY5qwtEL8RltCwq2Q2slTU2GYiqqFTOx5
ljwrYd1Ul1Y4j5kz63KhkhAJMz94Rm0nUDnRVo6esvt5bFw5yLW/Byipjm2owjLMtr8NpoIbmuvb
R98vrITPwJ1aQ7dqUFhtVEiyIpnaj3pn962dsMOEPSt6vfWFRHHUTyh3c4xoPZRmFr1Da3kCpFjV
ABaBqe9gNgKaYaEjKz7GMopa/rlOpL1lsqeXuY5XCtj5B/RfaX2gkBaXHQg5fGtdHReLM+LLxK3P
Yzb3b6uhOJfAMJ1ZMtffrQjtFWEO42Vqfxg4OD6it2TfGHiiBat8kYwNMpnrNfS37afBl28SuhGs
nc+BYtE758nosEvCsl8kDM0TW0d/hUK/DBxDc5ECLQLI3U0LiqMEeJdkw/GSjwpxs3nDEOaVh+Pk
EIkhEf+8u8Z8oarBX+ki+nLadOzA9FnU0AN4OZuU1Wiu9vTQLvKcBm5+IXGQvYV7Yz86Aa5twnha
pohMOq5+IDD2deamHV5GuBTVdYhIch6caPGQzCA4ekAyL1HGJL5Dgp5Lif81NB5mqmoZg95Lta0a
2rwglyk7rGSLdhCBaXJRbZYBjCCCVSniX//oKETuGcq5Cg6kEhEVCbnHi27yBFD+p49I8DIpFp8i
goPQrGt2WdADcZixyF89I8kNsJ+96d2CZKL9CYWtTYHYNv8X6FxbBW4RjwGTr8MQyssmph5cuV3/
mEk+wScPlms0KMuC1uaoFVnOmMh2kTehjw/CR68a50Iu2FSfjMOB5bKF/tfKIXzd+5UgsH3s3+NI
yKOSYYjJGKwGBGj73zoI2L8gTr9nRDeDuZimpPzJVgCrk4Fbz8RwcCqwNxny9cDRUVVkfGD3Dic8
bifdBCchrCwhmIHdSWbxeEx/mnRUIPTVI8/tDIlI8ycDyPW0dDFymifX/9nYvBzVwveXdI3Hiw9n
UgnVjQ/ZaEm56wBG5T4re9v5KtEdZEaZeEfXUJ1D6NGVKcHLSrsNwHCLuZoykTxAYrgd6nZtbrLO
PpKYqadE/4BMGZ3WK2mS+Nq7HsQfcJunqBvXwyIWYPxdwIZCY+Su2mbEJxtLjqzWCOcgMDogajBd
2QrRBvYLnih6T7KMHFzcyVJkGyTLmIgvGQ9jFBMk/i0EO4dtTqR3LSLb38Y21WjjJRVD+1k50Gy4
oyHSDvCXsOZTpamHVZz9XcSo7vUqn4Zgjx4ERTeNAdZ0B7qAV2ZY21PEa/6GjqXsD/e2vt97kJND
N+kzXJT+hsrq9gLlZVgFgaogMUkeBWbBihC9HEOF2zGnBlbgQIFW0a7+b0AN751eNv2lDYCWLRLA
XFRvACUubeUjFVarAf2n2tkdsBfXd9g4k5MFwnjAe4G7H0DUeWrX/XubHMITjefXdQCNLRTu86CJ
IAqYXHzmcldgTLrDMu3yYAbDDhFEW++dnQE8ifQtivvsBNvRdg8lfVb63oh8ctDdQKUA1gapmOlh
geIQc+O+3ABE6vueCXsiadNfgVO0uXVyxBo9SrwPSFPTUDMXNlvAOMS+KQdUnv03GVAjptOypDUG
IAQShMW6A1NocbvcxWH2KpHtDQGONXcERMJLs6C0MwcU6O5om4m7bfR/E9MSBLrU/5I9rLRh8jlk
oUfkFrgOQgOeDz4cDlB/AKX3mMPa1h62rt5OJl7+TmM2Ac6ztABntR69H+N7uCwIcLB+kSevI1IZ
H3/ipRHIIt7Gu8wG7oT9a8Uo0csj0OXohYCOOsMJD/pAJu89R81nDe86VgdUKS4UnuM92M05lD/E
xg7aZNtWBUyDu7zGqv9rGKjNY4ym5wxrbOGAHXwAOwJdjC6E96RP+7f9x5veBohjqXtLrlg50jPH
TPy0Lk14NjiYDujmhJqGYNG8LXMmniTsru/J5rpH2aED0/worupmUmfQ4fLWmekhzBb4nSb/e8Ig
UAHhbIrBcHKa6+zexnt2gFTm03XJWgaNbN8Ipo6HHvFmh96Ay9wSuVw2UASnro3emxCvfm3dQhED
0w8lSO+xTFOGe6id5TeEV+bYcnBUJJ3n005WXBMwNDY1BlwIBvyX0zJmiD4QyaVLM5WvXohvP4ID
C3WrqjVCEFlMZ3kIQWdiEhECpzs2A7LuzTlgUEBJADECS2yrHtaYAZpu4qWAessCp2NJ0YVqvFM1
N3dGyPq8b8t2DJYU2fGqhccODuE7GO3GPI3QYh/GdCuWhoRHbCLBo09RILTyOB7zBCDC+ypARydS
kXJr1W+/0/4zCTaE4mRL1FyDaU2BjdgnqFqSPJZ1VyY1/2YbopRimvijbbqtFDOOOZlKDKVqtgcf
bOYQ1dl/YwpFkhHZWhDsWoCyRvfgfn7SrVO/004HhxQBUM/pUGc362NTxPMMwq3z/JLtwX8cqxKw
UQuAoR7OAfzPhSXdPfIjMWGG41yyYQUwigRXTGfqfUgxzjpvfhlgjuW2AsWCeN+XteqGv8gQ1A/p
2NS5T5ftTfQIvw8Z6y79TvRZpv03jZcGg3f8KjJOq4RtDBqUdCrZCCTHUh1UdIQSTyH25m6r3Ykg
fftJoYWuRCazwJWFV20Nmh0SDhwmy4KAmbjNGH4crBlgV/siHpf2lPU0xO1C+ztGNsAsIe7xIAgR
W8bFtw3JUnCRNs9hgPMTgVXQ1tVb4g4ePrLSagOOFDVvpYc06TxAx1AAao1zJQd9sT+JU3bcoOcD
55IDaVZntUp3VALtEdaMMNoo5Lu0QfuMPDYC3Ygy141Hwd28Lc0fSjN86TIBbjMIE1dRUx/WPq7f
3AC3TF23SMLk8/zkcI1fGjL8mTJwu/Ps4bvoJN4sH8hynHgMAiaVV0noR7zx3ywG27M1PMxDCmUq
BAdVltWQrEH+jLuCjMhlUuFyCSIWP8A9n9wW3tMbCuHbopuDJyvi5RxBZVh2WabL3UTqOgcAKiK3
iRymUoe6+wU4RwMtetQPFPekjPMMNBoEEoE6A9uFUihExCALsaI2iV2qIIKqQKEpNF7Vn1pAhwCt
W5A3kJ7kDRQS+QJ7REHgf8cgOTQ327nsTuASfBBxz0/tVq/vgUZMEdiOUD/8tMDmzgxLjMNpAJA5
cudfk6DDhtYstAIKEpg7CO+yR4jHIMIIqUFgYL2ePF7vCwi8/RFJGv9Td2Y7cmNpfn+VQd+z5hzu
HEw3YJKx5BKRe6qUN0RKSnFfzuHOt/Gz+MX8i+qyp1qwuuwxfGGgUChVKrcI8vD7/muGclLs0TLo
U5Mm36dCps9IcZzYG3kYTqYsbjJqlyAayZlLh0U/5sQ+Rn1HsvaQGcsebDO5hbSUoe3Aq+XS+JL2
AH7T3LLVL2nTEknULDVyKdJVEWJ8GfllH6HR1FU2pnnkZMNDrnnDClG/lPNgH4oclTxHQXXJ1XuH
vygi1zVu/JptCvofq72Nq2p5yy/SjdGdhkOmsiriVaugfR0b0Wfx5cK4RlTNWzzq3Td/Vl9suNaz
7xY1A2h343ryPGrSmZxuCauye1mt7WEjiyw2ZyQulq/3njF86j3xosREJtfCmLFuxn23bhiXqgYi
O2jGM5eUBTNgWZHTuh+NVvlB+4aMbAsgnF7EIWyQRR6KPjvVS/7Jm1mNtqlToWe77YegyPCW2Zce
THQYZ8tXNcsvot5ffUyuz81SDQKla8B6VmLsn3imfZL90B98NamjU+XBDkbFOS468KPSQISBYBNJ
ebSVW/6tzTsyk7dsNiIbvvFgDECkm05HeRYDbKlm4/kOrd6dVM1U0AjLLcPEmLs4+E0uZqGuyoZJ
UyxYaign242RjZngH04Kptp5w1sgfPjgYWQ9WJvpUaAifCffrnrXqb486if3RqegbggAE+N6bWuL
4WZFmznJ3v4IaB753qYt3V8tqmAeYO70KmsMGBwyBmX0Rj+aIuasb/dJkNjQ+hMxC5bRLO8TlVZH
n84wcuO89crOJnQ67tYvD0PnKoj6We1nuywPyZaKiLmyugXqNE/FMufHddY1I3bZo2qmiqTZSytx
v6NwyK+GEqKrcDv9MgX5eCwMDxlKw9Gqy8B6aBnlr5ceh+fct3Nsb/X07M5iBaLke8W+w61qoOp/
1c6afYNdJAqkqAMBkElI/Ccom+aFksnuVWROsLNGu4jH1phvhBDdELZzuYVd2vXfpmDrdOgOYpV7
a82RjFEIu227HpUqwWNlruowbRLviLej/0rrBqgtb2fJEs0yxiSRnVjNjBuDHshbMMkKwVoxmMi6
t8B8XwOihpGrFjMhTmV+l7hQijx1OmQWDJznzB/MQ02O72OqeuHFDtHIIEoFOAfbrhn6WVO9okZS
Ddy8N7CMr8Td3a5bK4IIiKcNkGuUzXyESGvfl1RUr20gxlOO0oDlbkMaS6okaGoEDYke21W1N+9q
Zw2gQhxP3dj1wNYCeSfTUKghg9XJRFDtsqJKh0jVyl5fxczMGwaLTL1oBbTZlWvNUJhxqw2R3ZUW
oK5T2HtpztPIclK2X1G2euoS22yyBnTemEVinkcKidLBbeOyGfLdxhwI9FMNbAoMxeNR2WN7n/SO
t4NptM5tDYd1lWxe4EUdwgT3NAqAaUZTQv72rduIINR9UF4HTcoFvFiwAju3mQDDLCoJCwbmGd6a
G9b4XAAA1o9lkoGa6oY3JerBfaZYVZ3TxtgWJ38/Ux467i+T3n0vWzvYKW3pe4TuwdXQp14bN4ve
6gjlixHEhTSgiM0pryzGySF/tylGccKOAbzZrZW/zIhbthULQeH2wZWX565HFjTGVV6QqktUwvGm
A+sr0tKhfMiBx9YQGY9p36x+65oREjN72tHKltTR5BXgW0M7FCMsn66RvwH9bud8LFt9RGJfLSGA
Gq9Twjm+xK7bWsnL0Jp98rQ0/tp+zop6smpECnNV7N0G1vBXONZlPHg5w9BA8/yqikOzlaYfJ1OT
vxZppe5bYn2e8ybzqtAAtT9rI+en5FxlVHL8zKvjWrbA2pZa9Cs8kZXHoJ56u5poE+mieh2yX/tC
mkmk6HiZrtWc6TUW9eJBbQdzX3yF5rXtB096oruzEpFUhxkdGBH0vVHBH7gukk1KJS9EyWz6PEyT
5SLnXpnaacvsthd7WcWXuS3zQ2YoO5amMkmfHR7LOuM3SUVxTIKmjonZGZ495KHxINUDC/dy4xLx
stP20jNw9A9F2SYI0/10wRjgNPtlLETYoHWNaTcGheUHjcCP2/O2SAaKsl5p+6N49G5xOrmGTGxg
zvDGOxjt5bOzTg88EMtjbk7Wc287y7U9pf5dT5kC5j2FomlL1CHtHI7c0RpeNiA2COnlbRQIwNIS
YXKTzVnsQ78iy1yMMPPN4lAS3HSZEcl8K9v2CR6KcdOeyodFGl2MHmHa+162xUvVGqfZ7lBqOJix
5wk7pbEgO2GaaPeiKBJKXz2b2dXT5noe2C/u0mCY512gPPkZqlJwwrbQWGbSqV+HYp2uOtQgBEMa
St2ikzR01KCsNiMG9DYuxt7fGT4bAU4YDruwUkn6hsRT3+YlWx+KIjmfA3tVCO+XUX/kAshcoqyU
0Rj4ucTsUmEoqHK9IOKRC4+JoJ/3Vu+YdwFsBjglFxT87PSUOv2wm1o6a/DN2Gj/q+LZHFV6pd21
vtJr53wrW5Oh0Gy6u2bNutsELdYTsWrujZlNPDVms+p5qLGwhHKyu2zf5nZHop457Wn7ZmFDRkdZ
NSHujP/wcG+LZ5asVX673ehl2t5sDaQVOusaLCHBnElcQONd8TDsd+wqr47pJirW7khFHZ17X3SJ
JKfrBvlkM3myH41eLBeHvFoPJbWTCv/VA5U/mDkFdOuQPyaB8Ub8SQklV2Z7snTPdcv8sa2bd2UT
arvnZLzykL3FxDkmOwFyyZbX8ua1d54ubq2pEbtCICAsmhkBm8iHGzYJbBHSc9hYrfc2z5H1t2Z1
aKe+Cwu7vw/sdoy3rihidxoJvBn909YwMasgra4L33MjNbhrbAy9h4mnO/ujeUI4tOsqqzluQ3nU
2RwXHsK/VvfWmZyS+6ZBTE2R12uV1TZBva38RN3a+wrXH9pT50fGlKGQ8pxneM55ZxCouaN7/R1h
0cntt4MzNt6VY3S3g+O++AhbSV1aNFRPduJ6X8GgG7xEOjXDNZH6aIExJeOYxr5V7Jy5eh6N8ovO
BNMZhAhtZeCl2ZXpZLdJj+AKL9oJ/tkLUyXFld+tdI1x1A0hHKEXk0tiQ1zZu8TKB0Y94/6iQ0X3
zi2GL9lS6mrssuw5d9uztQ1jRBFuGUkrLZhP2odkwezVphl8KO98uIC1Qo/0WR0Wys53tkLWp3jC
QWul1r7vL6ePU4r8xITzXts5uBlPlR3s3YQKrfdAotnTrLIzeFoBv9vJdN1o+9S187sv8y5Og/Vz
gEowgziFm06tqzzYQPlmz9k3mcbAoTpwCztX0QorfAUJb+02P6t344AZy5o771vQQGx5C94fYnut
G9KuugeKBoZnNy1Au6Ylj8l/GeNstldUqsGpaNeNm91Og9cxcF47q6JUgqVp3KOeuZ2E7F4Mrzr5
a51GaKwCuppd8Xl15+5L5qczU1kjT9DXVXGLd4KzEEr61msdkGGDUXFN1mJvJoj7B2wAa1996gO1
3OP7gTxGuxAtbupcL9Ykj1ZgrW8zp/8zJFoaFwrcPsjNuxFXFTTYLMLB9hS0dG4isOxwEKnsnQEb
I1jaZ/mjNoTEkYbkv2+8bInmBlnzDZACbKEevwxoFq9t7HzDZPv7pDARWOnxoUB6wWPOf2F2RS5i
IESvcu51D6Y/ddfxaM+q/9Zoczt2ZnqFz+1ks7ccpZlV5wJBCXqwz0Vbvoik+1y26U2DROgQoCo+
kc48xuDRU+yP7fqZF08eNgbq2KiHi1+nG4xrVY7tGIrVMU+tiWkxK7lLvXpFwIfmIbvFL84tOSis
jYONKNuzzHitAudYGrNzq3yvvYXZZsrPxuGr14n0yujd9vvmcH24pu+ePU6kCMuU3CO9zqJyMmzw
yLG7reZx+8i9vtDEYAPnQVK6SByCJLv27SJ/mxoyJ5qR2qa6sdpf64ID0fVKWDPnO96F9Gb1FvM7
1P9y3WZJdWzYFpFNktltEYZ4HJasjBxqYs499CTf0neucgPbIsaMtAp7yjpvvSlh2RF5bb9N5sbM
kVH7ekiG3i9ONS6WKqKLXHyvNw+0za5nNT4upZYIR4ogeF3q3nnxKO/NQ9V266k16ukYwDTmh1KB
B0Gfi/zetIPmCxdOWt14reU9pl66uCgNHYx0CTltoztj2bjkp9wki3JvCSGTDwLlfhs19bIQTJSL
OXaCRmEgcI0vrUu97oKBYmXfSp2S7Carvs+rOnsb2KmP0zRtH/02q9syKIsxZmP3P0351olDka0r
IEOBJnYS3r3JRduHczGCj01YE5iHpf2MAixworbZJLI06D9mtUw54AVanU1Uds+lAfBi9V11i0+h
vwKrQT2Gd+qkEtM4bSXtMzrLVYLZTTfLXiaZG3fC6DWvuWc+MnS6C40mQf7ZQTl9U9miv8obZz2Y
JF2jzBl864SIt36wRr+JfTVjbhha62RoT94yoqJLyAlJQL2COGbGK4k9P+ifGwbcOJMXVE8Iv7vv
0CuW0dxNbtyPQxVtpgm5MOQQ9s762TbZ//pFDa955ht7Zy0uvqnZfyjYfFlxLMiSGbv8vqmW74Wr
8ocqwLwLpZh0H4XsmCZ61PRM82RjpEKdpGnn105WLdeO0g6xQjauuqRdTpa5GXuukXLnuD4y5W2z
4oHAmdeiWmlz5Pl/BxH95Mg+P6Lk3ZDl5L08lsKecK8Cw6PK/irsBpAlYx3bnGqO/AlMT2HECGXl
PgnM+2E3Kfx+M+iLssz0GWGPc1Wmm/lEYMu06xUKeDlPQzRVEvIos/EnMA7hTu7WHVo5i2WN10ED
L1yUCsB5it+MrZz9geP6ebJEHWctJaRDipKd2bxl5HHTKwnFyqEBoGqZpnlFFTBAgrsOUYJY9V5L
Z1lDhCbyG4+hZd9XtEc4owbENFjSadde2CuqezBff89iRuY+HBDawRnRReDe5j2gm8qy4Cu9cxdU
LFluA51NoWcmMLM0Ke/JWWFKd6G+s20819uaI+Z1GR6I9olp/CnYywMI1lwmd+g15oh3PjuMmbhN
C30H4VwAh6LAKvqekd/1rSf7QuhVdf59Yr0Jm6Uk0HzKJLdjnx/WqbZCgWklGgTSJpTScpdiQORf
iXvuWrNGMhl457mUL0EweVGLyup+5uV7Q/vx3bpYVJqU1U7m4n5ymmzveUj9wIWAPtlYQqlIje6n
Kd0ViDZZGHwDpMRb71wSMdtiQ0OLMVNdzBq9nLeQpmQn1ILL3q7A5qpiOjFP1KFOZyJ456O7IEVL
HeR5UgVHvZR8msUiajuXkvrFPtHmlEfdhNHTVkSHJnbH46PzvnMQUOxUL/VH7fjTwd7cb8zD+k5Z
OS/nBtCC22K4mVLczboU91S1+Meh9dVVnidl6HetYt01ex71yL18C+kNdicGIlicxqgSLi+nl+cK
DeChQM8blcsKg3fpJ89ncoyWrfu1HOtLxxIjZN3YzwMrIBeIWxzmIA8gcNDhbqzI17TJ/UpCYRDx
cLsBgh75zdMmRpxQ7zxJgwz2v5qB34LEpz3qXCB6fM9Gw8uZUgbnxvJm9UhEo3HHo3k95nrUbLhq
QMWYOhwGM/KtBmHwwK5+wLv34KMXujEcvwKpr2yG35z1D+T1qp6n5nFBXjWmwmFL4owIBhDZcbOt
yMULETIf5eRzOcgT8NEdPD8zuHsDYX1yxVpHcB3c6U27wNZjG+g60QDBbd7bFKzlcaaJ6LwhWH5c
qmmMDSqhzu7iNXsSZukmZVEDSqh6/nNxJ7xWNdruJFsjCjvK8yKWlMGtaGLTXzYyUwbrSILR07j1
MhZLcMknaJ2TjWEuQtEMbmziY2Otz65VXp/QTt05ZVft8z5ND1Ui78panQzUbJElccb5S8uDEXDm
qhfIu9bcHz6ZWOMgGuoeOVhdHBc798LJS9a7ImkLXJ8NY+E8hjkKTk42Me04tU9zcwH/Udb2GuFM
U5fezbB55vOQsTZUE6W+Q95BDa0Xw3TZAm3rBkC5MMYDKNVw0Kiy7hvSf9lJhiks5HiHuviTMRti
11eJESJF608Wr3vs2fV1a2WfUL33kVhQX3cO44hehzOg2/bU+15325Px2Jn92+IGal9i7gV2o8Jl
6UE/U5uu+MRk+kg4NJwNnRi+kMeFIzQSxfJCteUXJ+cp7mZLt0f2Mu2asp4OVpWdEtu2dqPvPDnp
OLF5BEe3tKvdVgZiL9I25e1QL7bHxzs6jIO6+aRLVJmzY647DVbgeBjmFLUCOwtVytFbyxyNbVlf
JX3Wv3iT9eumtxI9A9xDYw+IL6fgm6QfmVFONpHtceGtW4m/HX8v7vCKIyJIu2NnB+Bhef5kLYt+
L+zm2jXz9R2jVnmTlGZ6Lc3Cj3ETkmPb6vdOliaLm6NhW1frjl6J6Yte2nK/sWJ+LiprumnwPOxb
jIlPlcYx52hE2akhUMlYjokbw74jJwCKO4D5g4QPLfY0nlS4Be1RRqZr3bFb1OQugBJOFF7jTTq6
iX1P7CnzznLohPmQGsOek/EaWfir7rNbWfCMQzuXR32H7NjjVUdaN+zwt39Nl6bkIVpfnlRT6Muy
j3munrHmojoVxdkk7IJFjoO1SwQm2cU4JdsUd+mwC7IJp8lonGkud3bj1APKDibmyfTgbgVKvGr8
7vIEJojDW3Yrs2a8cN+H1MObceAX33BOsdhXxNFiOyQfpCplu5PDWt7n+XBb1T5XgM1VlRq8EHhV
39RmvnAWvjkwqftkDPDwZYYd9+6IEov1Fslpne95jm/wnWW6S9MgLPrOOgdWBhEo0xfMFtwk1bjd
+KX7ZHXrfEjX9UGitCPQoUXVs8E5bmVZsbJjP++UbG6Y3dTFXlO1QI7J9JqPFAf0JiICaW6othf1
2c/778SJ4JNFgukbIwqHKklvtwQDKOqkLcL8iPdH0XpL+XR1tBt3ica0FlCBDDB1hTFFbi3yJoRC
odWKHG6rf8nSrQDJ286sYZfRaSqiBC36zsE5HYreuq2GVIdZCYfprkYXNRghQlDr57a1ZDgk5j1F
7EhPKjDH0rFx4QDRRWmdfU5h33MQ7XJBq66MKGfv2vml7+8RqDeRU9cfSbu9boFb7SkTuRA+1Z2d
mwpBaIfUrkTHmjuYSINEQeOa217a23IXlKsbZYxNr9raxqgzpoS7a01jS0H3err092SgdDcwa2aI
D9/ddxoDPSQvFsLAvFlT7d2gLJghyrJ8L9AFcirNX9Q8JxjNlupg2cPrVFb3CjgxnADFLm78/Gia
6r31xUuWjVgS52yLCOWsuKqhsldxyc3oX/zB0zvPnrD6XIT6ncleXdcMSfX26s8EQLDh0QKRGDD0
jtCHDaUVlZoFELM91cxoutvsQ1X3aIDxBwZWbKxMC+FSbtwkhqzyu8wTvImZ5VZfcV32byBZjYZy
d1KCU1fvBs8QJyD+SPk150yfYm3Zuj4YozJkvIJPtQdTCWQ/6WSQOOPrYIC7cpoiuZrTbCRKtsy9
DI3OongfDUsHB8cZ2+Bsz6mz3Eipp9c54fJ9Lt0JuYlZJYMbtq6VjHt48ryHcQg2bjXwcxe8WSD6
Qv2R/1nm98+ilS55W39IDEtGR1qmx3LtGgqZeBCI9YuPj+r7P8+F+kls1489eKuxLcsiHLzScqvR
Ry3TLbgdrURZu0b//FvISzze/yr36IdQvrQyJ3y7qNxyYQt5ZKguJFcdIFe0IuAjtqfNNR18jZu/
M+x3X/WgVhdMLzHr0ybHujsQ17I8/PMf52dxUj+E+FHtwC0N9nRI2pb5K1A82Jz5a+1Onzdr/ZOc
vZ/kh/1YoGcwUpQ+NPxBNXbN+JgkryZgTR5WqY03tytK7nGp0J7/81/qZ1fJD/Feaaa8EinqdsDm
BnhhVFs82tp8+k999R8r9KSwZuhZvR2aUbkxK499FKLN/yTf6yeX4I/deUwDIjULl9dqgiBDcyrw
EwF2el7yZ/nsP3l5fqxUrXTQCh9hyaGVQU13GT4Uk5mwyP4kl/on15R3+f9/uEmNRjYY4vAqZuoh
M8djaXfxyjg2G3/W6PmTC+rHrj9IlIp8rnojv836qhI4QXk2Xi1zr3Ld/ucuIu/y6v3ht0C+PKKD
oBRaly4YxOoYOxNW4PjPL6Kf/QY/nAIL2RxOJ4qN4exCdTt9e1gJqjigmFhjR8uEaBHV/UlO4M++
2Q83eYleMncG3pB+cmgwFHhdRpIRrtc0zfd+VzdAV1P69/S7f/26/Fv60d7//Sjr//bv/PkrmJvO
02z44Y9/O+Vfddu334d/v3za//xr//hJf3tua/758a/8w2fwhX//xvH78P4Pf9jBPg/rw/ih18cP
EODht6/Oj3j5m/+7H/yXj9++yvPaffz1L2SFNcPlq3H2NX/5/UNX3/76F96kf/3jV//9Q+f3ms/6
L9/T9wYp63/7rz9+zsd7P/z1L579C5Sa5UjbFrZJRgkR1vPH5SOu+AWTIemaMvBtn5GVjzStHjK+
o/8LzQg8cTxTmJI4Oq7Cvh0vHzKDXyyPTwmkh9rXImP8L//jZ/uHN+c/3qx/acb6vs3R/f31L85v
jRL/8TyiQNykLwswUHqWND35Y6FhQR296F0jwXJENEJUL5Yxh1VL8twucyYjxyQ3bttcHbJ5Fvn2
lT3NuojRWuknX7EFAKKbODm65wLRZfXZVSJbedW3VBF3UGOH0xpbaLh2UMnAIWUB6EagzjDHyKWE
ze5qtMt35nbXfQROd7L7wHJwUzZ+4ok3i8om99EViWr5m42sAcsUNkroLGlfr4bt93eEUvihqOX3
YNxSB6gEzXpJNp1+2cgWI1WOND+fntOeyJBxNiAFYSu0ipN1qYIwd0RLpkqgt+C6oQJvu2uMrmo+
WUtgp+88sbPL5owFBFdXn89kw3UGwipd+XZzLu3ZLe5dZYt5x+3Vdg8VJknqv+x25r/rbMuuu0zm
NWyXTyUgijz4lcpJwMdz4ffpjpoULBWBOaUXnzGxyXVmd05sSXrSH5CvSfM0Z6RfAOJmRoz8LS0/
g+InA5zgYtQfVCUOOeRp7+Z3bu0jjl49nn57f8Y4cUdYQVY8TX7mEFjCK1ruM1YSdAhTTtTPqB0Z
O5CfYl+l1dxEuSey6rAUm35v8ZjYDy0ZRMYts6cQdJw3w3hVCUqiUIkiM8eB5F/C5zQSGexz2zDt
NC/4d9Zz2NY67VoXTVFuum8Zdt4NkDizhg4v0AaUVopJqt1kGAm2I8dtMNA4xAzepDpH6TBiyUvj
HC1KfbeuuEFjFizRH71SuT0y8VLqg2FLTDgIpMfei1LH8sj5CUwfEqnvcyIfLYVKB5O/1eRRVWAu
glI22xdULSXgip57ca2XAWWua2Ty0XcDSU6d4rWLcgUEHrmshW6UkyufXaT9kpWumjuMo7y+OnaX
9TK9TK5wHqaUaIBdcOGnG+DXad8JG7NWqHQKb5O7SfKpR9ru7vDzNs1OQ/6PB146/VY3W1Ye3bWV
N65G9RdpEYziMWiIBnuoUTuhp0wC8jF0aftyj58904cEamGMFUIM9yQIuen3+F1hDKphzEHlqaUF
CAPC7XDDpyX/H0sJ9MW89HHvBFl3DDoM0QcN/vzEdm0vN36nuW8IO7SNA6on4EbO/SW/Sp1V3EKv
GEVkAtY9S3Y3PNWQ3oRoqMr3b3ijRPldUdCxZdKHA/DmitTAkWWBAMNZJ7SwcgQi4J9M+/PS5kVA
kmab6WthXvz6aEes7jAs7kiSpC/sIZIia9LnlCSQj22GHHqx3cAirwpXJijupstlilSzpea+Ftgs
L9pcz4Azh0M/i5JckYgZjRw4p1lydUflMZz1RmtXv7cwHBHw1ed9eUb1QyClu4FMIK3TwVtX4ehA
EdH7CByaQRBSBbx9wfUTsd2IwZ019qByavbTQEzFzvPYhfGuNM6ZggMQM4h1k2yMvCI5bciJG421
w+EeO70L6L66LnQmhzRduMa4Jg6YSUraiOvgckTRn63lzm9QlHDfJBVJW2x19g2OoZUsnpJO4F0X
BOn2OAR+rz91est3Tq/G+lyU6fxlMkT+IgkSIcoTX4YXaowqV40yvK92Zzff3KpLv5k92YuqcLD+
lJzhAdoDkQ1g/6Ov9va09CtLj02q7wVcKSJvLtVnC12QCAuuzepWuw0vrr0kkOBmO7blgZpYuAfL
70kfs7sRGRfnlX5TrQs1s3q1jV3PrMcmmmfZ16CxMMGngHCH9BHJ+zY8YjBsb6fAAqwXvlymk1lb
A19rxoyGlsjvB5LwL3KSgQOvbuGEKXdDR1CZhECmUInUyGGIdCH3oJdAO7UDAbAYxJBGKdWi0Plr
r2f3qUhS3zxPjqzlfk1xV5fhMtZ2zcE+SHkchkLMd2qbl/JhnC3PP+pAB+a12CzwrI6MduI+bVTx
j5kmsSy0amNIQWnZl68d4KXkaAYLiHloNPWQxDjWYLHNBD8N73BpoE1D/aUQE+YN9rra3Uzugm2a
f90ceJ7rzucQv6t76FQv6yCDZ5Myc9SWLYpt2yRHgFa+gUdFlV/0cqqFHWxKbL+Who9E8tfmF2u5
hfO6UKzKe04uz4AEwZ0NiiULGXpZ1akDQIQdUCXRZJgIDGfz4r5yOhrmXam6d4nFat0p1KQzKXSD
fCEvCU1Xm9VrfbApH0kP1jjr6cbhZlO3dSrn7KrPmRuiftT2a0L+8Zdl9XwA25pcktADi9Bfpg5+
E9EQFRORkenOi6bB8bsIIqfNcbkXmXUqEjMvry8MnYVkyShK+YV8cLS/Bhm76b4nPhIt5jaTTdsC
zEB8FCQUSJIIypzIv71j17o9OPOATXY2h9XZceVSZEzXrJ3sR7WOn5au048Wll0UmTUK9CwkdmNd
ws5XRLAgKVmGA6k3WXPFM72e98WUd5BlhGXIL+gB5+rO7IegvHIMkzAaX8JZXPdG6/VvLM8Y81mv
vPKqaUtRfRAAUBVHH/qRUC2P3e56nshIpMZldme8BiNBCljPjfREswxhVVae+jpG2G3qa7WNyfCp
2lpLXXcjNpCKd0D17bEpU5HFpmUrDyaq9NpflyZZs7NHYuaAN9+Q6xMyFYPrbOiR2ccXysPXoT8Q
CoQ1tXWdIQ0HQWDxZzhdxdVSi8kdnpYAd0JIGnZv7FdZXcgNv4NUfoIDWCWCNcWPkuLFnB57I5iD
Y0F2Y5pjpLoasG0UV8olqlnHqJc3tWvMjsa/0BG+7h9QKVpbaI7i4lHXY+mcEDLN7W5yMzN4zYFx
ahKN0sbAebP1j1A1wYZn0yvXa19jdWxCYdu8AgoKDqVJ41KK1vfLQNBvg/YEPllSFwq7yC9TURCA
/aK6KMJ2hm2q9JpTdQju5FCq7IrdtJQ82u2M3DdwT+eoMr70FWXYafOVtCVFiK+rraINJ240+9i1
2zjuEOc77dmByqijYhYX+r/wR82lwjW0Q7ZJBFfjDp2MgTR9vkFVm59at+/R/ldQi6e+T9AJdkWT
6D33XzueyZnETgcVCLhUq7n2Y2E2qfWpFpw8V5uZ4N9sPUzVT2AzFqSHqrJOffMCfs9PYuvnHkmt
R78suT2LQ05T4nveGfl3k6Blm31FsIbbZ8v17NDzEqdVbmU9akOKZc6GVU3tHfIMpsZ4BCPGTkRU
X6kfR6lxsY7tNIMtZ7CShHKVo7M0IbrbunrBC1ta9WNj+/5vQoxUHUq3HrMHUQXDQLVbFiSIsnno
44Fa8Yo0ctE6uLHg/CeF/tsg3fl75orNKG6D1VVu8h5A83rWXpDu+3v30P+DNfSu+2ieBv3xMZze
u/8PtlHzUqz38330GX/AH5fX3/7631dR+YsvfDMIfJZHIdn7WGz/vooa4hceJA5bZYDFW0j/D7uo
lL9IC7GtkA6AkC1Nyjh+30XdXyQPBU8IogwC5i/aJP8PdlHJF/oDNOpZAJ/C5lp1JQGr/KCXj/8B
enGspHJ8PJlz5IXbrXPjX817e7+dUIpFf3hJfl+D/7j2/um3+gEasVZzQhSXhvYBn+RNujOiJZLR
cC6ui8P/5bf6AfLhmJ/N8rdvlR6bfX1Y8//O3nktN65e2/pdfI9VyOHyIDCAWVl9g5LULeSc8Vr7
Ec6LnY/sZXfY28vlfXeqXGVzAQwSmwKBf845xjdQXnjyqltDUsryf9G2+jXw4r9/hr+1r3rgxYgz
Q3taMSVep2ttra6adfsv2leq+j/9rUz+7NBlDBRp2m9/K2RpjWkkn6gitHBDVSJ6s1FTpsVX07Io
zJybcHgc5gjRXWujg5Y2BS12J27CFqaZhQRDb0L8ZQGDJGVshauR2dqjglFDFj1Nu2OG3H2VjBoj
QhwZT9DU8J9hTNtYBoP5mmYgJoayslNyzE90zVjT1VcqPIO3AOp4Gaz0Oqr9js7HalInHURPpkJe
lRCtdNehpRnpuAKkGjiLhFegGrKdRpwnomZsCXU4pleSw4AtG3jiIg/VZWAwsopNYEPEmSnf4lmQ
Pimbh6/0twOwatgqc6yOLmSA+jj0zPAismE9c0pkB3RI9aBXcnzOreUbZm6uVJLa+SKrEH/pWE8J
UHfXaHqWPSOo6YD8JtqNFKiprXZjvmVDjvmQmQYpyKE8NW0mP+w1qMciMdMnuW5gdmPHnF8zrNDL
RR5VU3lUcVn1TLUwHeOR7bKOWUJWXIeErZW/McUsFU/D2YMaETaj/lglVvMJREHFoi2HrHIHyE5A
/ckvpGdBHy4fvaKsJMVTqr5lclmoRrmt6CJQx2qhAOt+AQQELBx7NciZEu+LVAnxvNYToXjug0iY
PUXUUJYzPGLAOEVt8y4k00IREtTyJzoKhtR8/GF8EXphDgMqa0wYM36UKVq3vVT3e9xh1ug2GDQY
amepqJznuCqYCdZG/wDEII0dEXpc6E11Hq9JsRCZpMllPrSA3TFcXDFn5injMuRM5ZCuZkTZOO+M
SldXdWhoTEMkWiZDfFi4cGcXQe3aT0C5OE8QW+Jma4vyDLIu3NFOsT61PgZzGkmztwRhJTAYQ90B
b75MD/IoUbjUhaw8JpTTT3RVJPovelo8XFnznIHoaT8xHAWFm8h4qFA6NtrZTGWLlPs2SbFWtBj1
rGKkrVUVmnafT8JwSnupxDUry/PsVBToHtk542OPoGrHBCF46QDAu6jjtY1eSsjCFDjNdV0rHovj
9AktS+FUfW/sKiCS36AHjO9lngWPldgDzBniCIlA2lsc93W2hkTfbcNKqb1IhDzmRbMBnlrCy3Gl
Hck7LvrRY1zjjGJcMaYoHvHvorDm7/ae0ETcGvQkrmLNNilsvTWRH8csU4BUx/kEg05RXGuYs9ec
xsqd3sZgRwn6bOAfgkRyw7iYaU0VUA0znTAaS60QEOF+81h+NJk9wjt6bYTMgnFCk88bVME8jnVF
v0dhGW3rNQiJBeP5imeKV+R0SGKVnMiVLTIHeRSFqHppzES80PZfHmcJpzQ/KW7B5N+wbhHs03Ah
3WMMZ5HeVKBhnUMoDXUiMcuvlohPzM3EkXALYehnJESlcQpzS3+dMYI+53KovmR6Zoh2mYYxQnET
3ZKm9p6p1CqYrLTczvMs4/Kp46dqzoR7eUR4gkklQmcay40zYTz3RBnLpScGHZmKkTjS5DHAgF2F
0qWI0iG+wjYEOboXq6H6wP9ifeBeXxCFSDTD4Pc3b1MnjedcI5QXzp3WHMgbnFxaLKXLODk/Z3qp
XnS+1DtCZdRNQSngxKEoXhbBhLRetWSY9HK0HrF+eJNC36jJNQD58RS9G7Me7mSlat61rFYvA/Kz
/tPIteGsdca4i5NWO44VZgkOHQC2qPqPjbkoXqLN3be0C+oLFZDq9sMcrNooGr8uLBHWfZ226z5I
1DUNP/leHxRrCywlXtXgwpGKSq20kmsgLRpaqPs2KqPnpTT6uxzdrM7JN1B84BbNfd+I9YugIEKO
JXT902K1fjuU8hEVcODPsSzvyskyD0U0WACB8nRTYdW8y0HFHGZlql4JMvlQ+SI7pSF0V/hvPm2Z
zDbA3uCiOGozKJ6F6xBi3mz0ptchTi2ZrQ36QyOyNSdEo2HBVY5xVJQPVGyBSGJNVB+SuOw5SdTW
x6wNOVSnWBBLV0JpuFusgCt3ocAZptwDG4QbBuIyv8Ado4njQzTj57Awydcg09tYqXxFNtNgKlTe
cGPhF+Z7NQiQXFEoImmvBI+zAqKMifXIVkvD0LPEBAn30jXVWjBFVGAaqrlCjq09rRI4CdjLqV1I
lHoLojaVoWdY9QvMO8A9ta68wTBFszDLdKnsaI6ni5BrzeO4mOhXO8zqxQzXFniN0D43Y6RvtDFs
N5KW9xd1EEmJiJANmZ2eHSdJZBRdo3GNSyV25tD4inJR2Ih4fV8bE5yAnVZSsp5bevM2x/2yVzQ4
JZUxZXdm0yGSjkLYA1alFAh78lYHUmLmPI7TvoUES9NDj31lCvVHEivCXZQF9WkpzUl3VIgDkLGl
QtipzB++jfGIGhLTuA56mRM7qJKJsL5QbPnzMBlo2k2KRY53tPRq6NRtJz/V7RJvrAb/vz1Ievs1
inNL2AhhZFjf13f/qWv+Jht/WdcgO32Lm2+/lDbXV3wvbQTd/EOyNBWDmGmY1CIyg/U/axseUmXR
kpGIIABXNIs18Z9zNkn+g6nXrbyRpKvqhxHcn7UND4myahBRoyMll0wi5P6N2ka+zY1/zNlMbHom
0z6qMZlpnm5cq6ifi5sKNGwjaDkqsJDun9hgeVd6GY5+iDdTG3ezZIKBnqar907atSaAlRp4i81s
8b42uB53MXZAVFFdAwVweKMpZMv0naMw2vcRYjpGK8Zoog/9qHuyfpplFcfxS5pMtkqkSkwDFsSi
j8tlRYPEkTGGj7rwaEjJXQfoq8KzVIWJv1SYC3LZDZDHgt5Q++rKvL0sNfyOeBtnw2qKNBe37hoG
i4W020i1q1sL2ktUPZYNKekLwD0itJZPppjwu7PPpsTew7Rt8Fv0Lm5fJX42XTO57hVczaCVV3oj
u2JcrhPk4DTq1oM8rgqSt+TwkUWWHacpvXDZGVEmzvybyJgX4QRHsWmrYbHXB8SM+sxlx8JikRzi
Hjn9ErzGc7A3CwmuQ0xIEF4C4W2SJtR1IF8KRLGEIFy5L7gKi0teRPtawRz1hqrQJunuAzvScSxo
plSSjNumeoLA0yHb5XO3zP5UocYlP0Q7FxhvohFruNHvSkUR7DotXGtUjx2mzkXtTC+hlEDOTTRN
ShP8AbvKJQ5JL1vkPROB2e3nGCePsVKm+MWQEZa3eMfm+RUI2jPR2+sMAJddQ7lSlM8+9luT4BM0
butyfgGL7irYiztB9qfU8qEgu0z27X6cgYIS/NHQd29yw+5qsHliKzqgfp0y721lyr3JFNbREtwl
Y7UKF/LGAA0UEwGJNQyOCmyO3HhhMp6scHKDPMbKlK1V0odQJt1B13UT07KVhVb8lLuVoqxm3dwn
/CmrKd4DgT236aMZiXYklDu9uvoTCzdJ008GDhbLup5+eQAWBcOqJJwZqHh9Vn9Ajjk3uVU7QMbd
RBQ8dWzWoxDvmQYoTlSL/tzci1HwMjdIGllmHPWKuIDUzI7Ulni5JKLjIhR/84W1+Fqb5L2VTw9g
62GAToyvSlFdi4Li0QhcHLTXHGXx/KlE9dWOo5l43Ys7VnpUpsceZyDydyeASRaOrLGn7k2y+pfU
5A80Xot6UsNO+jAD+1lDF94J7Rfmerak1ADlXhJDc5ZCcHq5eFCs5FsAvARNH73WWv5qhoafTvA+
5/bLzErMZj73EsVqtgE3DTF3NF6wAYa2VeoveqafjYg/Wmhaz2QqwwyY4AoBSKNSksBzFHl+TwzH
gyjk/0I7wmnzp57Mn6ctS1cMlVGchuLg19NWSIO1NKZGcmP5NYjpWWBNNLOXv+6RXJsSv58bZZFc
FF3nPC0iafjl3FhK6Eejil8S4R8u6cOq49Nf/wb5+iN+/xUqSgfRpE0lcU7/9VcsWWi2rB+Zdxvy
JdGFwzQlR63W9slibkrYE1mdsoK08CZTZ6mNdYfC+smCdgrHJn2jggltBIgy/iTFjukez4L1Vau0
BHtI6RdZ9anMwvfP/j/X+r9xFP3zDub/afJvRfz285We53+/zqv6HyheFNFUqb1UFbvF3y/zqvKH
qhpcyrlko/9kDvKPq7wq/aFQ5RiWQh/TsjjG/nGVR2gDj1SlL8oggUJTs/6dq7wuXr8OPw4zQwR1
oComiQYiJZKi6CxQfr7KN3rbkV4AmbGVFNGpw2bazOpsbqyyzDytVpjACEGp5E5u0S3Awtg6ZpvX
G1bL8ksdacJOL+eZis8QknOPMJqJshye6jrufLlTlK1cWTLD5nGyHhuM5w3RFSO9i7yaGOsmen5g
fh9e2kAoT1jsGs41gxS9ZHk/bepUXvZjwYQY4DDGO0HvlU++9QljnCS9JypFIAwH620YBctLAVMc
iY5p7SSmTDEhmHl0rHK0aqEsQGbK9Qa6nERWvchVfTWgZMZClNfHcMwh4etN4BrgYEs7alJ5Z0JF
eUFsAffJjI5ahUWPkd6TrifiKiFKyZktjVSVQE+oTKixsCNJ3fiuQsfYEFA4Tq5gTpSoQpboDrW2
BAAvYu6bgHQcZIUctrhikr/gu7fzistXUcQFwQqh8SkgQ8CB3XTnYZ4VHxlcsqrnAhRy1xL01gXN
0eScxNDcHHKAcJrCP6ah87Mk6kGleN6GI/D6Sg3mO1OTKS8YjqzCLC1oGOtt6ajQ+V+AmptHOSnb
CbMbSo6VqsDhZGRZy36JfGmdZWnzMJAnekjg/OFkkYnTVIT2Pq9mUtlgnruilMReWkXZG/kR+rxN
mxQDY4VMGwmiUG81eRQ8gGaKkwdy+9jHIJ0IQ4p8w9CK55Sz9znrAgUfndJ066DB4DrMdfgUwLLe
xmOpPIxGHp50Cr4Tba/lApIZ0CsTbNUFbJk8SgKeI43M39KjU6h/8jmDF9I7JuOgLcrooSVtbJcx
abozWHhV9tSQzId9BNJcTMPOiaKByTe298qd8iHaLblGs2cmBuJtYaz11qJ5wpFfc1wipTAIDQwX
gJBhXtMOFaf5wVJAZRqhljxfuVoW1Nyk+UDZkOM+ShGoE62Ni67LRKi6kOWuQ/LOTTBUPeZcyt9k
BMcdPNM+d9Adh7sEc+t5koflo1UMlD6IhCqWjFV7xpcy197cF9a2GgL6mHF0Jawo3XQeG51W5xX3
hlhJGsejiW3QWbQeYZfGSPxM+7U5kdUTAg/QgdLTXQlnIjcLDfunQrbFeVHN5BSn3fI+6ipkAphT
fFlww28MJVTfMjlQtwb8jsQJwe7eEdZkfGsYwh+bcuyRzFi6zTxaWDHyt7boolIY2hUZfJpgvoRB
BFWjIHMqHgskJBVjPmwCCd0JOcuDtxHZkO6lZQVCVOyRYBSGcI7NnMCxLM3XVZBHfjinOMEnTokg
o0ZtN09a7ywE8gD5qaYbCkphvWnGdXVAM9S+Y5wOBlvIp9rTdGW4mxPRWsumASlaGfmwIH2cW3J9
Cvqp2BQ5upfepyFerXusLXQggnqD6xYXe942XkJHk/JnYCwNQ9JaW9CEd2k69JsYpV1pX+N7H5XY
CPcj7Ru7rvqF2XmMcXbpMLqRmOUtGM1t1WjCrdEH8ktHe5Sl2VSek6gs/KbQgctrUsyqrFwIzsuz
2lPqsd3PmsSfdZiq9hFHZHMfGYPyyfqWZp4o9T7mZ43zi/htNpuHpNBZ+uEQtmMTTV4ww94g3dB0
KJKqPRyVxJ5zUbIVI5K3PYpE5BewtbIs6r2cJd3KovPPr8HUVoPU2I6c2kU3y5Ue3l5xjVIVpeWR
2Lx5K8cKNDqYPmtxyXRCvEX1XjNzglwsqT+nRSYeoIGPx5ZEoa00TuQ+JRGnxrk334Z2Se9kSx18
PS+MsyUK8tbUrPKcz7qwpn7qDjG9r6+lFMSrpMuq56DuizMAvsKpI5lqgaRkgsMBe8CwK2RfN4zW
F62JONWgqh4lIh62hJjLOwnXD6N9q2i+ksYBuRx7bMNRAS0LJGu9SlAz+Sjj4QsqBFgsIf43I87D
Xa3TN6RdT6wZORpw1Mfxi6kok6cjuTiUahDvjQmphj1GbXW0upxKaSxEaoekheqPSWxAuUU1sBuH
KthOUy5vM8YVq7bROuY8Mn6VYQRRpaqVdDcNqcxBxHhhBTyF9hspRyLxyqP2racTd3VTjTl5yEnF
1bnVidNtgcR9KZO4njeSqpBsgEtIpgnEBARc4ZSPWyQS1wy4huW8QMDaY1snsbEL5Cl8RAOSvI5G
pWwUwxq+AWau75g+5O/ZJEtvtKyxh5ajrOZ7q4dBYKLf8RWlLfZhI4snxuf4/QSlMGmmSyXcvVEm
nCfoKwplZb6PrBCYnGQU21Scq2oHW5Zk2ilr2lMyTekbCjeTeCZgLaDMCsiNjUT6j4Jb3BCNDbZU
ZEdtoPFJLOpZReNnR8YiulGrNm5edFh/oiC60hKqx840gre8jnB9KtfMR8Jgh3WD3xaKU957XOeW
V0OWO5dF1vuQtyksLNRwXmgtmcc0b2RRXIwHweyV+zFfuDInQA+5OtIcBd3h8NUUHoYgQzKRoqmX
HQP9EudUDMJ3AUXqh0xixL4Wr6f0rszW9LpJf+ZLvepYEG6KhmlAL+dgL6qifaxSmn22FNE21uJE
+gI6CcBYaCTTQzIgLmiByXFoD2N2QWWdjmQ3qjPxIZK8KVGWrHjvWPnhCxxDRGDkOQr5Rmo0VhFh
GV3qIp5eFeKr8OGIypFPkPQVTVTILJB7YJiTfjY78Rpt00P/A0YUWEhYwT+cYmDdDLcoOFcB1MEP
ImPGrYFRtLQtwVRWqQhqlKZ1vdZLpfGiVK+OQRzBN+dvvqkFzXoyWouIrintDsUIlzCbJuS7cSGf
akDadB6k7pu0COFuFMr4LbcQ+e/pnF95NtGyA4ezrEg3iU5E6/GNh7EDAVtoTCBA2ImJ+Mi/wVEZ
V4tk9NVqScys4hJsto3bpAZIe/h8EO4M/AhqOjwzxyUFGG/KeqGf9JHI5nyM9Y5UIxR5QNJic1+q
Mf7jZUTsOrAE3WdxYTzUePS3dFmmR9CaiFiUTsPhHwZj8ogqvPJnNev9yMzFrxzrwKcS1ayOOcsH
0sFC7WOquhyEFTDuEievhkpIa3xlCPP3xjDnN8IBYg9du0l/wqy8aZimk8pQeYOrOWE4IWOuVvi4
j4XcCA8W+KnPmB68IxohBp7A1F6zMh8BZXXZRQpF4R03Oakisjrodo8cmQxkXSbw1Yzpx0gQanek
InFdNNt+vtearHyPlkF7Am4/1XZE7HNr09+cfWJMMj+u8nKNd2+6lHqoHkG2FJMt5VYq2Jw/lo/Q
wuMdkozxrKpWfQDQnnq5vMxvejrKA+nAgC4GKHAHJkWzO6K/+nKrp/5TWP5N0ujg/vPS8vB//6t4
+/hFH3N7xffi0viDLi1UdMPU4LCQxEV1972HzCOwJhDHGCbTRFWWqCD/bCFTdxoa7eGrjUNWEM5Q
kf7ZQr4+dGshg3LlZCtSrP4bLWTr+ut/Li5lxDv4N2SNJrKFl0T+zd9mRNgqAzJemcxfWmaSbr+7
aO7skIDmJO6wOcyGC27XDu9NR/SZ07v5Ol4bp2XmW95CQ7d3T+EgE3bsrJU1fDZGrC9TY/s9oA83
WY0v80bzBw+YZ7jRdB/I3WTa7fGp9ajHNvnG8MwVMYP0+rxc38j5kzhvckCZoLfsklaXnXP9uWMe
B8vImZ1pBRdJ8vBUj3b4RXN759LzFi69w0zfxVGy1T0g5i55wrvoooz0cPc9Nl27t5/ozu7Fo3zJ
tuQh+ZoNAN2v9vqa/DdXe92RI8UPEVzxGfCQn3nye7wKvH7zBOj6XrFRD/MbAhaIBIHayj5YKbEH
GUG8G17lQ+/09iVwWk86AXjV7Cf/8vRk2YfddWd2mn22bb0vqlPaFIX7Zs/8zk8z3tUut3P7ZfXw
ENrvZIjsO5eF3h11r50+Yei1CZJuDXsnruUM/bMbL45FB/wpWvGZwWPjx32J7Qc+K5ua2+24b3KN
D7TANkQo035vXpGU36GisYs9PNMjeHwHYbdcQBl24nWC7rEPR+pqTqeX+mNZi9tq0+1wkqWqXSor
MGkar9trl/gcOhWyH+B5p4VPNB7vl5oUuJJ/WeuQceQGbrovbPpdawiizDQZ4QNQat3Q9OV7nA1r
WHbPuuxJyF520BVep83Dg7CRUBSvUY07SLP9ZJu4pqu40TbaTmt1J8vek1qt1G/SM2j1TepXK4jI
B6GHx+PD9I39laq5grGOPBF9gftk4jnH/MLNhNYZnee0QdqpcdNM2+fHLPDaacvLOsgpfhZt1fvx
kclb/WVIVqbmogJnAA7rG1UwSboRopUhdIFzY9aoRdfYt6I3cAkLqXGP1oVenUtyxXN1iPZg8e6b
/bjuH3XjLLxb7yWLIgaqzsBwxlHYEP30SMrMqWQ/AdSIwwfm7b5MbbgjkM5EsOyQ8BkdTuTPr8c9
l7sJyoFDajC5kjMuaemgUO7qgOns/hMoJHwkRiIjAccP/VuU2Nq+O7GKasrtOFN6uGW0UdzAj858
sHvYrf1ncOFHuu+EbNnn897n/dcO+SMuKaFuiSMdU/gLiUbVA0Ng+gI0ZwEGfNEP+S5aW9vAXGW1
A73CT1cCRxR95VjwtI+WV5uutHYjz4gcQKXlKrxQTXdEh44uOO/phcMMJhV05XPaOtorlnQ7uBc/
kpXNgNge1lDTDpCeB1c3He2Df5hlF6to1a/OBNdYtkNyA3F6fDpqw9kgPCqn4FFYkW3IV1ZUHufn
CDoUVp133lfgVKhRXjROFIjDX4JLcg5301fC9+pvXJlhMFPagoVTmPtvtHURPhO6I88PMmzvzXwo
VqqzIprbG+CWbBf3VK203TsjaOb5drxLvqZH3RdiW38rXMlOacPzkYgwnl6z95xL8kZ+PeNLeGPw
3NhFcpbvlHNsPSoJvO/XZd7iSbkoB/nV3EOBhU1uMzr6ELdE6Jgnb3GMtfkS2MIh39O3tqt3+bxV
7taGIx2jT+VongdH8eZ7xT/W22RTrgDsiOEdUnFieNQnteEf1BxRmkeb1OUk7L29RZukcaytaN9H
m/LsJ57iPHsM2O3j7HraRY68D9mV3dBpv8p7tmzRVV+Kt1eFUzfm/sIGo+OhEVhFb6hwbdAktuSg
2PCyDfMIb9wf5ZXkHBH2PrWgSU6Lzz8BorlD0vyer6pnnsqtyFOIL7CplR0oLqxweY61BuueHTV/
dHlD/O95LzkZbsENY3JL2UKKTg/6a7pFVdF9aprNZvb5aqxv7+LYPc2S0+6QPdrZk+Ex/ykHG2hI
u6/34wrYxkAClj18JrLfuvjLpMZenHkFiKvnP52Xb9ncW2usVQqDmrbzBc0OyF5xKVylNfignrmn
rdsop7SVkLmL6UwcnuJB/QjFhk7aimLlrK1fhYPEv8Ei58eeORmuOSpd0gg8zKXK2yO5D/69s/kU
tjDK5J2+M1ePx2KBuOEEpq29aU66bbhKGgfpmJLfeMYQ5/YrPFGusr7+v/OEi1E5wheuqLx9Yw0S
P3wo3lLIIta63fOmzBdMjMdxD78WSxnttYNVf5nJLP46qC5BAzpTT/UUeBfW4iPXqwzd6GlgvlVx
YWP1yluGJwFvojVXlbBR4OK5iP4dtfR1S/hfiA7+Z7fuL/be9bfy6olt/z8QUVvMh/75MnHdlN+K
7K34+usU4vqiP+UGiKJVgHMkdQObv67saPT/KTcw5D+Q4aKhZl5GNaxr+OD/XCuayh+IrlkKYrgl
3wPNyT/Wipr1h2FKkmlamKNUBWv7v7NU/FUFrAH61q2rlpoms4i+Qf9NBVzq3YwsLRkP5vKatWG9
myul2i1yAupaoOFDxhvd29udtxtSyQgsum2iyal2P15zu2+8vvrHs29bla6v5LYb9xgeqw0SNNpZ
8FNp6+HjQ0513UQxI+5wYZV2Gtaz931XqMQd5qO/P/zT5vcXwRARnFELajeuazjYmQWDV5yN/e1G
w7IOUOi6n2PVx7KJhDpPs3kH0FwsfQmg1F6ITSAxczO6tyfWnTIzozMleSujQvr959A71Phlk/6q
L/m8TgkRAgNfE2It9KCRdWDaZmz5t73bjdwNJCB8f7Sq+o7MV7XZCwSP3Z4oXveqxuSB23O0Ol71
XT8RzDbPR0yl+0QcDuAerpC3pPoSqMkJslT0MIWmvmMOzhIGtvkXvZ++GGWCPsO8Zg4IwchVdch3
wpgQTa5BTs3z3e2eVFsK/6cD/vx9ZPWLQl7+dSh7PYYMBqYI/FH+I5u5Pf6TGt/QtKS1mLgd9BSu
YK4EnZ9eb9peVjjnR3LnV13R+7dHbru3rRhAoGuJYYuywqz8242cUfBnaVii3bre+dPmbd8q8dWa
E7E4eTiJRy1dkZednW43/Shlp5J+HhmwGAJkzfTNDicR4tF9PobG2tKEfVaEC5IFuqtq3m/NSdS+
JA01dyyJL808pps2Y9HWB3rxqCOAIZf3bSbYYB0lrLDDnAhsOc3NPRQ+cx+Imrn/sXu7rygqhPSV
/Hzb+/Hgj+cKzHNwxcehS5zPtoDvutLEfvZlXGC+qAV86X7sS/2IGe62//2h27OCVpn9oer+/lTl
+vofL7pt/fSczsqzbRdDEGQchysKrWLWYnlLRvXUFWli2L2eXsF/JhK+0USwOEAJpCcZneZl/KY3
UnPpKpWwgOWKZJl0fffjBqojAVT/uM8w4EDHuLjpRfE84NTks0QVUa7qwIq3KLovRR+mfFkHrvyo
G/3heiMLauMERkoD/tqlMRC2X6I5o0ET9vMFCaxJW4uuyF8fuup1yPpjCMuRa1IlQ58j3RC5F02g
X4ewwyQawaQp2UFCyejriA7XWhrsmgHJMPG1g2MkX8Kxmu/TahE21QiFVgkDMhp0wR1H5a0mBvCo
0YyXqC3YXMo23yxB//X7fRZBmnEj3UvSJZxjxChKQRUuioET6BLmqWWMBiT9KZtTrUg01gdUTY12
VzfI7xVmDU9RGr60WX4s1BFBlZR04TpnonaIcyXdpn18uO1xgP71J6P92kH4/snA6ee6IF4vUb9f
FxS8o/NkZtlhmBuY+0K0h4baKHji6ZFfb1NDqva4KKhtb/u3zXBQntM0pVJUqtRLyhiDDnYGW53j
/lgn/TvxGwTMzeLXCcv/wyS0dCaN9hQuinVOB7yRBM/4uVAJfqPjkLBvm5PC2NK5bWKRI6Tr9qzv
mz89QSkGiKIYNZtpmRwCv5pjSSLrEYlYB8heJuNsibUdnfUBE5rRnyT0nBqcr/CxCAdrE1nfUjje
LURftSCxLyWK/bYZi32xlyqxXcE3iO2qCcvtX3/c1rUh8/OBqIqyfgVsKKgL6A2Lvx2IQdLRUTRH
yxdHkglyDIr+j5uKOc333anE7mf/2L89Z7jd+dvTvz/zdifQhBVKwQIW2T/5sbcH5r5Uvv8W8kmA
EP74LVWDMUdEU+DpmdDt2w4xAUSmxFP7QUTD32vpfpQqzqtSniPda5ipCm2burdHEqKHIDGYGMO/
PwnTR7E19Hjz/b7bq683ag1x8vtrfjyCRQkWb6WfotuPMW4/5vpsIREsqmdaSKpVgh1tZXSLpCYv
/m1fv9552+UrKa84vdNrgvX7KGelD/Fzp9ezcAXd4XvFKaPh010Kt8fz8Xzbut3XV3DZsLjbQzyf
el3x6i6x9kxeATqNyem2ByfY3N+22jhZnH9xXPx+aeW4MLm40jDUZcQs1vUE9tOldbLwGY2JYvhj
MxN7sYzyORxGyQ6zNt0YjITPt/ukhS69ovTwlgvMRJh7I9AiFrSNXKurY2+yCEJbR8OEvS7QUun7
A6VaRntmqG6BzANOrlytlzL8zPte8MlgCHe3LSgkYKirVuGr+esjAzrowk5oQBhRtGwJICJMA+It
UyOZmb0FW4SwjaY1fQhVhq/3rEdmgRhCeyifLbmxfILDrZ1A0PGubaXAluVEdG+7P26aCWnJj93b
FmsHa9fE26XfikM+7zFWkGSrm65hmNM+A27LW7pudnMqqKsqaE/ky/WcwpUw8mneToQ2tem6ktQv
UGeStdrWzxjcg12KhG+XB6He2D/2p7n+85Ef9yXRxCwIYoWWkR2J/5lmqVlNKMuD/KKR1n4/TMGN
8DHaDSm21SBz4qlrQqL++iC5apl/OXnQg+Y8jRESKj5wMfW3bm9GhhBzXsWggUQow+xmPcElc9RY
67Il2d6UlR73lClA9UzpBZQLglPDelqkXtsRqhNwRmc3MWD1duRCed8fLWp0JhFhYxPpguS5LY1L
pF1zh3/O54xKROl1T+gHzo1W9XTbm9KyvWNAGCJDiWTvdt/thj64N5NUdTRIBSJFNWRAmlvnnJLg
n+21hdowXOOGZ8NPsM6Yol3MmNZTHq6j3oje47YIPdQ/xc4MU+kiEVNIc7ON3k1x/JqNnXCXI6iM
inivj111yDFFWIs2nW83gZrOZzA4r0ZQdfiR/36/znjbM0ZczzpYg38hkmR89PsfywBQoVmmTv40
GrTfF8udgtVKZpq/rdK58gJLzvdlaHKCvW3iMGKTq3yx18o48KqSkii67t7u+/3pZiJDuanNqtjL
RAgSQRxF5H39+jNvr7z9jAHXG4tAko6Wa+WhLkwplyXdS7cy5Xbf7QZvIICQ2+b/o+y8muPWlTX6
i1jFHF4n55E0in5hOWwz58xffxcxssbW9dmnzguKaARJoyEJNLrXZ8KlP/h6pW04qzrcugi7dhsn
6tcR06zonl07p2NZHYDxhzuXs4DQrapTkqoDLtzS4XHbcq+JqmgxTSc6DvFPUSlyrUIkjkJUSdvS
t5HR3WmwSK6mW2OERuyKqAc8RB8DbuPZWyqLugz9hWgVDWJOUR3U3J0ZFmtS0ZAB6iHwJ2x3GeFi
i5Ls1c2Yd+0LiUNvWZs757JWrCcv/SmsltqURwv94Jmoks3hr/OxSVaiWuq1NHOiNFoMrW7vkk61
7tS+k2ZjWRBnwOJWYiHVWsvAQI6Wo3/rTvTJKz2FS+PvTD2zjgQKIy2pRkqzlTr1fK2KltoZrCMZ
j9ZxrDniDibgEpIpSzd15IMo7OnK6hT0rowGBykQAfShFdgZbtTtE9UtjqmclUfQr0ELo13Hr81W
k1NGWkRRI1BNnPtU7wfFXBuZ9eVqGyaSkqISqQizw79XB4uTYl99HKEUPbYGwsy8gB9ELTcJoOdv
bg6iGktFsiCLx9uIqsuDa63UlbwQVbV5cwswGnpmnsB5dnvuFMBdeamztRobVFsg/9y1MgpFs7zW
r30SpUrvRMNv/ZrgBFOlvPMTyT2UedPNTN+GA0i000YOKh8UNFXSq8YFcTRkQE5VpEZZeJLqcRRV
9vcLRW67rdPBs4mn14MoCvE8r0CT7CX/sUF3G00DtXvQICKNz0HMAy824mYbFApU8y7N/EXQGESD
twit5oFMwuNYAf22yjMIlPdC8WaREkfnT2ZLSKqqp/7P3n3+oqJucRLj467b+VJd7wY1tI5AXqxj
qOxCnVsq1ruaL9BkEo0eAPVFSe4eNJPaem/OkGwiSEHZ6WMaX/u9m6Y+IL3v/ZKnFMGXR1Luumvh
mVR1o+zWFvctsUmbgu/DNiB1uNlqpMrsyXrjL48V+O4IfN2VDRCzKlLkB1GA+yBVquxQTp5sbqcX
54bXJOxwFKpdV8E/TbAYulfOlJYBrrco1X4LNIvw/OgxIBLon7Sp/zF09kqKBHqJEPTgiG5Hug9L
e1ipRjZeMtt8bYhhAhtQQTOmaGt2HZBZmrmvc3YkbPzz2IlMxa1B2ESraNAz3EW3EVkKXBoF8Cz6
iuxFRoaXCY4HbL6xMnXy4SwrCO11LONCTpGnkXE4+YOfnWSrzE6O6XCuQba5nmkAjfNp/zjZRqhI
+ww8EqdlU+fJBhbF3IvaMA0V4/2oe08Zw/X6d8afYnzah2iWpgFv0ByyogyZOIRP7kDJCJ2kDDp3
1cesINmt5C+Zl+8jv84emqq1Li4S7CFQ45fIDkhmKMljq/o0f0lr01vbVgo3jmTFNS42VJGmT5r1
9kvgefoWBSwg3h82p8z0LerX1VmYoIFU59SMXwIH0PTYtdc2Yf4YI+bppn+dMH3Y+Uz07a3rh93U
Op0ThumfrlXDJkagc4Y/sd4ZQR3PZDnJHmyiSx9AXvcLouailaiKBsPq71pe4AeCuNOHXO3rUzTK
G1ETvVAcRJ2UNOv5baLRLzk3SrxkK7q4afQ4uX/XshMVe1G0XlPs66loIkh+SWckC9FQhRoRX5Xr
B1tRT3xz5HGfLX14fhed8JJZURnKdtAyqmOiHWp/eA4HIkjYUHNsoLAe3YrOcu1KK2IEkB4gE4bY
zEC6Z5Hv3htN5CxyZRyWwhY2qntvhQ1xuFFhbEVVNHRNu2iipDyLUYnfR6eMAFDLKuJV1yb5ooWC
eN+UTXHIe3xIiskq7qMqGhHzLu9j8pZFD8J06RH+qmbdUN6LbsJkj+pZr/LqvmelVlpKxC44i9Aq
YY4FmGsOZlo55OuICM/x2lSBlr82CWOZ5n22FsaqGx9befwSg8IiQLBhSW80995oKumubcrqvzhK
AJf8sfgm3YU4D5IIYODiAMXV/+cOLTe0gJ0zWnPIYyBjxd+ytz4Kf5SOjRP4u8TTnFOTwBCvLQ/d
wBE8eBybD8mIYIRnQqTITGL9lbr/R2uj4FkiTy9DtgrOZp203aEBoL5QJfwlTh4R+INf6+BojYl8
FEqXbucSGWsoL7iKf0S9dXZriOS22fb3ovC8r92YQ/wb2RalfO03/74D+ey+4EMgqkWWDVVVCDkh
3eLPD8HgN7AyjjZWGpB6aUHCdjofJueWb+pE92rEFaAEi1hapo+42RJt46PRbfVyc2zzlFWW2a+t
uDF3KuTyXW/Zx9JKtHVrR8OeAFEWZFnOSXLiE+I8Ik3YkiaIrnm3C8O623lhijiLDxLXRHsr6p0B
NpL3j2e63brPYYXEhfyGthKpuQTxPoT2lFg1kLloVfaDQsJS3/pkRObaAUePvql8tkSqgppKqZ1z
Z3jQyZY/G6pkb604fSXJXzurKZIyfdXvKkvP7iDPI4jax4fYr1H+7nP1nPtZsm0980vRAjexOms8
GlPh4uSYI8VKLhnbIRTKXenFJ9JxobJy3BVu6b3qVb9uG561Gnu4uzEa3oQZqgMYcJXsPDEIX9wA
8EHtUccClxE168TspJcm5CifjcemzQ3vQjz+TGoyIKiS+hbHlrVkPxX+l/3n5y3NlMVikt7AIZem
6exApzOm35wUsD2rrHKHekWsdwI7wRoQPf1VwAIkDDp0mnmsEiwfqtUk8sOL2pzuZhXBlOOEskBJ
i9jfX4XqkybX9873vNAJZFWQ90s197mOBj7euPBPoyt5J1tTgANMyRP//nUWzs3fvHH8QdzRNs5h
lRQhE//Yn39QHUMGtDq/WZVj38zcRA2PogDwGnEcMyIChP7XStj6qPH2pBkv0VxIL4XplwtAie6q
LPrkorV+c9bzYCPDULng/egOiD1HW5AWA6KvvNmDwLGOn9byZhL+ZN0LKAY+oTJrbD04xu2PMRjs
E4sI+ySuGjeQ1iyMcSNPDaJICxcy4OBYRL1PQ/1wJByog7QvdYZ/6r5XOhJ3uPuHOxZ59p5/iXff
OQ0i0Xk7UXGS4qIT4hPWfGlapU0IVs/YoLqDGS3EpShaR4fzGajDb7ZpRUE0MPr1/2XLLGjjf/43
cIqajs4DzCSk7jMt3FXJigXQUa1G8rXOVvwQDkl0SCInvBa505YAUwkpyL3Ku29r2zmQm7ADp+Hd
ywMxB4QxZ0tT0k15zgZU2+g24QWBiYysBWge+s0e9F01rwqTG9oFqOGToUnG0LiRk8CZDbY3bzWD
GLhwIfXwGew+Ttah0VuPYehBMScnCz2RQtl4FSfq+fSsz3LL2vhK/a32JAL2hU0URmkvWqdpDqIm
KRnhVQXIODwYCFeFFSC5SFWPsZQDzJVBnwS86lA6J19iRB0d5USXXNKOCBSFIOU0GcnRjbqHXlMA
mOh4SJpBDw5d0TYPdd4sUT8kGVyOOJZIasTtU1Sfauisq3YwecVAphynEzqiNupWXkdkCYyLcPpO
xoP09j/fVhycEpoIkIYDbXDWf95WylDonZNV5cqzi3U4efAUzyQgqJocfKJeJ2W55jnzSIpZviFv
du/UXUnUvW8VO+t26athuRPG3EbeQo/QIUYKr9hlel7sxJUooBBaK9cGDOabHCleG2rfWDscRA96
vvYBLW28klctUcbucrTt/ly6SYtHd1gScp7AQafoFSs5dJmqz4pE38eDvA1UE4JljQZQlpXtQTLl
9oD2RnsQVZOgDxVNBkexk/2tGF2t3uaezvEPuaAzV2thiqGZa3XwRwroA5yTktlg8Q/vYF4e8lhB
cE/Njf/yvrY+L/PxPrG454Vt85yzoQ38+Z/QQTRKBeBtzgXUYEdqFf4KwyU9qQGsQeqQd+9q9iTX
ZKgAdMzqKA3+2iO76KQDvzqBbeZuQUVhaZI/wNt5MpZ+HCPyXZLs3bXkMGnpODcMqd3IbBXOtVMh
Tcgz94ntkIGSXpqTJd7wiSp2aq5au/PO9VSAM8xPk9ex8bJjUxbZkfyAYZ+qVnHOJ1wBb/VHcD/d
o4a2+4A2E1rZZgqwBHd1NvmoG+GUHqFgc1I0+auFFc4mSwkz2Ptp6Jz1oVzbVaoc8sBwzsLk+HG0
C5X+BT1WwiOFrUd5ddHGGk+EadSt88d4ixUDaKtmWA9GTSJNKP8XjYT/t7bif2WQdEqECKgf9mef
Fpi+ozchtHiyMA3i5EwHT5cy6N1jk40IfBaEp41TNfS8Y2bb8GjxBvGoUJcQsVBPJOCRvAN9R46O
sVO1wthJvJl2vfPGyhYx4xzVGSWSLmYcSBArfx3IJr4vIcWa6Cuo1OTBGIXzAEjFAflUffPlYFsN
crbVxr7dohW1EAEbUaqtWCmWzwb/FhY09SJG7G1DMrW1Q1qtWg5D0+4cK/69SAFvQqb9MIo+bh1s
CaAe18G0fuzFMelUiOrNFiGHCx79o8+tOa6jnyQINVu/D+1Z2PNOM+usXsWIsaIV73RL+IXRvKmV
Fp2oYKFEfA2sAB5DxrZqafuhTK4rQZNil8L20l3hXB7mhclKT5FDc2vJqXuS6vEVJw/BbENtbWXy
LR7MqCAKMb3G4f/nnbnOc5Kb8rf3oD6R96e1tQKAxJiidv68aV217LXOScI1by2QMrm/l0aIs2Vg
3F8LpVPWHvSeeahrEeAHV5EI9yVWwnaaOCRV3gA45unJ5touF9Zz1ZXqRFJ/n6KEk9FlDlCqyQRg
jQAgsCIbJQcFWsHR13y1OhtTURVldU6S4pz0lb7LDI8A1cn0YQ9Sd7LHvTH70zYQgta0gbINFN89
q0bpnIlFt8jIAjomqreGQYpWstRKh5JI97MaZQZ4sfYit5qyF0Wreeq+Qt6X+3S61AmvADY2NHdS
xfdH2CJ51+bhHVJQ3tvga8MyclN5I6oZSoiSVsXP/NXFAeW5kuB0039z1AFh5VatDp7eB88t3BMV
JbM3tQcpliOKzh6E2dBWPljmD3nwUTNUawi5srVoVbW/A2BfX2xT6pec98pL0UP1kvrON/KlaBSm
tFUJv0Z8bytssIVxtpQDzolpymuR+Pdg/ayj+AHGICVrzZlygKceUD2Ky0j+VSuDlI+SeGGo5AuJ
yQI/1I5DZ7AGoqejpksT1+idbUhfRs44OEGVjYuchh1qwApZRJVnXsxeL8+x0u8QtYtJLi9Jx/1L
XzFUU8tvYNGtRQr2dWXrifqs+82DPDbhD1tXn3RnCJ49I+hWBqf0u9KKwjtWFdlc9OBvbJVO/46W
qYZ+ytxJEvtujPtxU0n6uBHVAGDJ3E2H+Jupeouqs+t/XCX81kNCe0b/fFymikkA1VTwi4xL0cBm
81soh0QAgSQjUSmotwDKIOlJhPdwAyOfHI1tjCReEz24bRA9lE7wkrqZuxc1Ft3t3ZQv73nKvIuS
ZYT84L3cGMkFh/VWqnXtxbMlHkvpaM1FVY6GfkF6fLFNPP9ELFQBIEoa3Tu7leRdqJEC+LPnl1SA
Q15iEoHngx2bG1Gto6ra5wGbmM4oJ8hJmp96zypPA35Qkk6NATZVqqPNRVWNCkDHSYE03nSviRuR
J6uytnqdWOyB0zSeXX/Wfc6/1w2HB7PbfRtJwBxLw9YXdmLsgaoZdwgUqE9TzSQW585IZe3Jc5Vr
m1qmmmjL8ZJf2+pB+x/GiTnlaZZ/Gzf9dPETPn6e+M1wu+dn2Wy+jsaD3aT5NwJFiNjFf31EWVsn
UiNBD64L9C+11c05RVe+ewGIJPDL9h2QhWDnBkq7cmVTezai8k70qPrsh6UV5WNfSPp6KIyB1bof
XNQG8qDokTntzmrb+FXXR8Cjefk0Bh3rVr3t91IZSiuZB9m9gUIkAYSF/qqP9bPaZ4BYXl07qyC+
GNKT2bfmq68XMkDzvr8PydkDLJqMezGN2djudRpg00RR/5oGVQimOd6myUqlnZhGzh7mnAw6zv6X
uZwyeZ/LlrLn6R5irgr9jEUSxhwpxZp2jB3z4kfc/+JOxk9/HiWzxLGcGhc1JB3FtQxXnWV1hAKs
g/Z4EYTaU2mnKL508ntVtIpqZZH+w/FOu02dytsOo2bMYL3JyDwkLVsVHzXuvMjqB1HoI/r0yTfd
IYLE0IyLwfNph04xeKBc0i8lEVAXmUWHjHDTQ+e4waUMkrcQWXAymEmft5NIvkN6mOzXCslM0RB1
waaVVOl5bBGizMwe/p3kOq8NqjOigy4FpIF07sGEknC8+vUVAyZLIR+Fb/92BoCLnKASmUTqruPt
JRqKkmDxbkCSRgrTDXEnPMklMmZNYo2+SrL0M0co9kFy6nDmjx2BE3xZLhGAdAfc45M0FSGg+8LW
0ouJMugT8gpHVEjcs+jQIMvJLieE8z41ZgOcKjexy52oAjAvF526jjIC0io0Fd2Uc0NPNr9LMc5b
X1O+gpnM2QJVKsEGhakv4twov4R1j8RAZH4n71+eJVmr3ftqWaIMjeuanVP2pIbpm+hh+v2DltQs
Ic32aQSIOsuaQP3Sf1x5hvRTmD4uRC/f6NQvH6brxTnSK/M8Jrb/hLoE6Y4e5wN53h1raONkWlFl
haits1EsrJv8pW4sohwLz9lG+rIcDe00CTAtHQSF5xJq2hyilNosjcCs5oj5baM4zM2TnHvp+MxB
C6yCsS6PgNDfizzM8IUrNdDSX/ZY4wMXPW62yhwPJhTMbZvY0xnnx/igS6Q1dPqfPFbcO1H05Oku
O7mBvm/U7zaJxPFNagEeEF1Eg8Nb/iiTgXQzias8+tYluXJOU0LdRM/UdJ+LuAAxmFovaD6j9Aqf
wDZ8c6c3vDyQ+3TvAtzz81SWgnVvN6zfSk7vl3XI+lo0i46xSpJIVLT5TJ3gcbPElqojus+bCYB3
nQbWP8u+uNZnwEdkp23uUhF6MaFIptokRsM37r2mhkknaqBWmjtgI9X9MBXtgBwKi8xoUjZgpWs7
50JrU6gDjQFIDCduqEbpnSiAQZh713AO8kg2VK5BwrWURy80qwdQ8XNzquVWo/AAJl3Q79U7UUMD
vCUEsuCdODWmVmYi4h2TCTJVVQtvDlp6/qQ18OZ62pR7lERrfCf9Y65KP00pL39kUbkB5VG9OZ5m
Logwkg5OlRiHSPImtaE0elO9dCu6lk76TwOL8tFuLWkVB5G5BWVR3zkSi/o+9dIf6Tq2cZnqCuJx
wOe7nVWpa4SaSnZTU7VQtXWf+v0xyMr+KK58FH+G2UfnQpMrY6ckdruTeNeILkrRr/Ri0uNUVfeU
T4XbwtHM5NycJ1H1bhNXadHYxMYH6092UYVt+dxHcr9tSTzn7HEaeptpyHzpJGzXBln7baah8WAY
+4a6qlqy+bPe/WdQ0hk6Gcb3kY+Op38SXkZ8H6s09+1dnlrtEZWtcNn2xfj8MahO4Sbw5fzuJs70
ymCQTWz9CiZaDMBD/aEhif4cZtlM88rhFVn0bCdHgF84UxpekURGRymujMNfuqlTt+TPbl3va8+Z
yhH9ZLd6M90ljfcCrQMh2lGvnkctIWMpcbvvRYh4JJFCcMKLCm3eNPvRg/gjeLH3XnhoBxM4weBY
xA7Xlmygyaua8b4nQ841xqC2ORO0m7uwiO+Cwax+ynm1KLza/IbyAnmmdhxeelUaVgQ8tntdTpqD
mheo5YDAfpTxC6OL60P4RI/VUQuy7bzqRfYz9aXLYojRSeCfw1CXUDfvN6ERDXAM1eGLbXyX4ZS/
GrWSbdCM6Fdge4cvYf5DmF3f+WTGTe7NIJTUDyTSV0vJ7CCnunL6WsbyCTd5+QCfKbn3+uApV43k
1alCtonIiK1ElcA5MrfYqJzapC2e2N8uxOgWzC5vHyVYVEWavjqJTI4qmIZ9G2npA7pZvHiUHr9C
mGsvmd6tR6uSL/gPkvta6h6MINJfwM742yBvtEVopU+KppMPhqDwMkk1CVVeAw1hVVHg32Sxtkl1
9R9Rq8q20WdpG7dHrVKuPUSDKAgui86SbxBBOjR7YbImk7C3MSCQVloV8swainoHOXB4zf0fHg/q
Z63qh0MR17hUJ3PjkcqsZmO9a+NueI2G7/+x1+ha73MFw3dwN9JzqvrSXCsrb6PGknXvoUeyRr+a
l1jc8ANyL44XuQ9x5FoHkUu2bYGvTepH675wU+seVPnKAfp9gjVo3bdao5y7upmLtnQkRMQax4Nk
jflaYa2/r8223qfIgqx5gQ53td8ki4K79Bn+eDTzi8z5bnbBkncGX3d2kMu8K63viRWzz6o2hAgm
T2XYS4tAzjLcdJ68ba0q3wA49u7MEREqI+ni11iRnzmN0H+G+RlFEVI13VCed6nj4YFT6q2Eztvn
q+Gj9T/2k1r9lajs6oJg2ktjjsVDm4Tq0c/g7fYqnuY0JES7TmL9VIx5dK8N9j+ou0tvgzqQWQsm
dO82oQdy29mK/qatm0utsk3uHD17q6EkWJ73JbcKf+OlbDnjVrYvTdadOK5c9sYQPQ9jIO2QZioX
1Thab5lcfw/joLzHD2TwSnTGGQoq9lvXIG8HHjU+xi4nOKyF74upP2+8ZMmvOsLX5xRQLb6DhdTf
EvKRA/vUxzX/DtcDTK1pFnkAk20qXC3Q955bEFdLTTSaRvV+VeUoQQWVEW+E7RqoGQdjvU7qqr7O
fBsnBqsaiUwc+edxrZLiN1T7W8EzhxTvD9unqkLcxH6cCtElC2NjO6LQDBXku911MnnLcvxkGySB
EIUb7YepWqY6CedqaW9Eq9eTrByMg7MSrQYRvKsSKTCIKXRW9dDe2JKNALeZxk988iHRfZHG6mia
efoZ+FO/X2tF1xCWFe1F18HQu4tXRteeceonTxFZ8h6u75XrRejTodh1YS+hoIlmkds4VZE68o+N
kT2LmjqZYoOc77Zx5L2wOX6FbI8es5YZCQCdG1q1gtro3V1HFI2/8goYWeRoqMCKIvkcyOYDjCHn
NekcEwZJKN9ZSWqvQwmcauM16rEa6pwT2Cx/QsY+Z02ajT+0iVY/3TWKZv82nMXYeEfM2/vwSbXp
iMcwX4KbatZaye0lBb5xsAw275Yi989qW3ZbBJOkuTFVk6HRwX8o3kq0aqXRL0LDGzeiFXw91IFY
IeBg6pxX9WuW+uVZ7dP+uSfkMder7uIWmvPIonTWyewAOdYoNqOZpSev5JcWQYpKwcFy4kry0mQt
+BIWVgG9vCj2onX0841H6tyFeJBy4o9dzUGgKDs/YqcpBnkecoWjBBhHDMqIBMex3y69GOx2FPrp
rpMkhQOYX1vOcXxp0qJ/EJY+QWciAW+1ERtQLx/e+weGn5QccL30gdo/GJF/6Xy1kGLi1vwtMnfy
Mkg5R+ME1NBPHWlLhxShht9sEq8hzkzVGr4CvXU+0JM6FaKh1HX5UGnGXNiVtpD31ejtOsBGj31t
nJqmtk+lVqePXp4EIOYGZy0aC3kMtwipl3PROkSJsW1NKFh604V7zoYsBDyzy9gY4V6YpCZ9vxK2
W9V17Dq7DhPGvw3h4EnedBPavC0f1aBT3sqozjcwoKKVPlU9pd3D08kf/T6VOTUa6znCbcobqBpw
wIM8nIrcde/jTHoRw8GfxfM8Miv2UGWyyHKvm+d1GO+jUdVe5MhcdrkaP/ZljVxGND6Jl7kF/X6j
RBk+5amXGAQpNdqL1v8/SPRKAKMFU2oAh276jgAYiukg4lYVV+XUKq5UZEs3pkKO9tTXKDK+pbfO
/z7201Rihk82i7fKMk8qktBbz9kb4NMAEkyXdm+PE0DOW45Jrm5N3oYBbOvJeG36bUCiDeE8Ldoa
NQqGioLY5zE7XidsFCJP0sx+yGFlE7nkeQNAjcyaVQFZALPBARid+PZ4sh3YTmnc4/ZK3k3CXunZ
sDG97PvNfh3qN9zzncVzTKsTjvXzJu9O3U4RFTHU0vzpcJdcCo4u+GEIrb7PzMnA10aJ0CubTNf5
NJXEv8FTHwLE80oAVvIscqQI6QmCw2dTYsjgQjQQNdEgirIutgpCZLtg6nuzoxcVQWbSf/hxEm50
MerWxeTDnRcBASy//QhxWTVuu4DhGpBm8GvC62j2NNUq0mroEGI28RPauIhPVWo+wLhqZw3BfMtW
jusH0KX1Q1Q559C1SFybTJpVeEdd9+5FmzAhvpIvxaDajxX0eRvQL2YMkOaPAfVUEyazI5W+tuxq
eZvk46eYIYuZkMfqkG1DRdZXYe7UxyJ2X4PeDTbXWpY2R00NdAIrptbA4uuTRcwKpK85CpsoEhLJ
e9RPkklEQIWXg3bIb82iN5rGDYHYsr0OQunLdVZhEzOILoFvF+gWIE10+8HiUrRW+gCXuCNGpCYK
QteAkfvTb+VKrgxXFe/I0Z4KYxh+5gNfD4eQpaOm24iDiNZxTG2UmWG+ixZhM61EJfVl6knWn7Ea
GlIxrkbR/j55QCjsyNZXdOy86JlTTwJbvSG/BJl74NSyPrlQxi51ShCpIk0BF2kS5/M2fxxRdH24
NvZWtCT9z1s5hpFdaiPt7siAWohGMZnbZQDeUGLdCJsd+VPGZPQsGsUgV+LUUSpfayJbUaXiQMtJ
LZx9HJy/Qfprt59OtNrKuNpF35v3/aP/b3PUv/reuomrD/vNES/siW1d5xa16++h5nO7Sc5BkYQH
FmHlvfDCdGZ1/xfTaNsBxzltdS+61lZzL0yiJjw3bF//NlDMJWb+GJi041/nEtN89LpNL36sYRTX
6f+cq59+rz9NYqCY6+MPakfti11Ma8rJx/RhFj1F7eMv+Mt8/+nT+Mtc/8MH1PYycRum/9VsEQut
Lf0sIapwcZ00WQFq85ZiASm1hnMfpf+INmExMkmfm35nrUW1jcrsCMrzUdRGzqkuZTqERAP5zXWF
WuD2Wya1jxaxWc1dvHvHHGd6P5PkGuEDNdUOVcS3UbQMhK8erw11TTg8y1ZeZqJ7XCu/RpJQP644
NipmwgixsDqiQDDxDNuDkpnyMVbMXaDWzr3lBxQNq3spKVSyF37ZIAOmyzxHRF10EQ2o+qJZ4lcm
3rpp2FSQarnPnXw4ippv4y0EhzhTa9W+F4PUmp0EER/fbqaeWP4VacDmXNjEyKaa6NBRbq9utlF/
cD332CD6eRbHUfo4PIqaOKr6qIk2qSIgYuopjo6mGkJa6fnPntcjrjZ+qOVZnwSPVdwOXwJbCxaF
NNowS5VpjxE8xq3zuz0K4Qo5Y3SE6RaeqkRO545Ud0tPqcKTKGRkgq9XHkEG4KLR9/7cMHXOy4DV
t6F//W3AZBfVHDXGPSLfi7/OO3VzKnVetdxS4he5dvPiSYShxZfmyMksGx15N1YJT1kER82lx47p
/VJYwzCRVAis9ApqaZx0xrm8WkUHTytddU68wIa/0F7301SBsFmejVOlCvVFa1r2XhRVHDv7QZWb
ZnUzpomEvyVrVm5by902SHlwz5okYDkFwjlbpoYM5E1Yr21ilutl7JIa7Nfdpma3cCpzk31mou4L
rQytRVKOzbohEmzW1JVlriMr+ZGzXd9cm/uawH7Jl49tphJy33vZFFTnOctrc11E7nEs9zlZrurs
On/h6Etd6y1uyA5el4pelDvJsTdTgrGwEfz1foVO7IDKrxwhlNIZm7JU/I0qZ7h1vCRBBwCJ43Pq
d87RrN9+M5HP55+Lsn9s0sHYil59guD1rEWynZCMChCfR7yhWS9BVNRwysvm5FW8Bw3Na66FHoN8
rVSiND81iM62Ih0jM4gJ7ul0ZSZsjprpxGxtxRzCcputMkx/CyX1uUOxeBv58pNUydpRFF4mucMs
t4ZvaiC5699s4rIcyNeL+mguas7HMFGVMjtZQDlHxaJiAW3hk87d0TuiDu4dI93xjqJ6K0Q3NSQT
cup2K6waoUeess3crMkwzVkIiOTaBL7HUma5tiRvx7+Ixq5/b+QTGGaWV32Nq2F+Pb9QwTWcp+r1
qENUjUm3RJx1iKod/1H9NNalVQHMMqu5v3ec7Y0XDovVeZE04UbW/PGiqomyt3hHz0SrsHVxtY/A
4pyFicQDfTmJwi99GLUX39eac9sV21v/pEM/pQnlbH8drjv1xg3ZItXtm4EDX5mZOHxOSWFlJ9N1
4oWn57iPvZ7qrWG6Eq2xh+alOXJethDNrRcCCxPGqc/ncX9OGHEeNffVfmyQ0pTABOqxA214qNuF
0qNlf617RjGcx3wTINBF7PvUpbGG9y7i8MdA+WupEZM6V4g/xTMmVd/9zrZXBSzqQzho5bXwtAyE
FpuyZVp0Pr46A6kis9BfxjS1VpFqd6vCarUXF0rtTIedfrSDTt7adljOYhtvUIhkHse3sXHKcD7M
w6oMvnlT+muWc/Q92tEm8KRq3al69Oi430VCgSj0oBn2t+rfbLcuDbrzKzvzvsomwdNEKRkVm5/P
K0R1hEOTa9cYKbGUEwXH1r/ZOVVIUDx1012aOcfQtPOvpC/InBAoEfxGuMUEoZh8d4p+rQ4lgKW4
Svc4+4Z1XanaWQHov0hcjlbbdooNL7XkK6fRsHjVR1kh0acplWE14ZpXwjNvumD1/KZ1j4rVdy/W
3XW3TmL3sUOMmzgy9vJiTM1ttwqm6m1Mlkvdi33CIzbOFHjapzBO0NsNQDiRltISg9hWFxmP/1S5
FlpxkQKvmk4TaC8m9SK1VDegmsNd6Y3qInL+j7HzWo4bWcL0EyEC3ty2t2ySouwNQiPNwHuPp98P
2Rq1Rke7sTcVVVlVoNRsAoXM35RY+BntC6SrlhJ5cZB/KO6vqDhYIZJpy7/BHGGDNr2ZHmVowSaS
TdGUtu9KozxIGNjhj00a79yXLk4geKW6dQ6N8WPYusHrFBXha2X1865CcmkjMWmiVIuhuhrJ4REr
nfRkoGZ+lV2xC1UHGMD2cSE/NJSDHoQ6nGwuLo3uhtqmLnnQPGLYDvwz9x4lwqBEAgUx4m2VNcht
air6v8akBRcZk3iHOBBTQMNfIILJvSxyzKyZj49FRhllEA5MfzEh+HeRGgYFfxzLelkZZjyKCw4X
2BKOXxqj7M6D2Q/h1ouSswzR1OH9xuzeIxaEYl5W5c/S+LmWP2dGtiWZM1wlNNdWewrG4aW0osq6
2nlh7UJwbq6RuJuk0Q6RhfxEFtb6DoOi6Yvjvgdjm34u8Q04kKT8Ec7j953TcfdD2DFyVDKjmfYK
h6TjW6f6R3sZ9h3Sy8qUHGRF29/aGi2jVtdK/GGRZz83vzXwWw5W0m9xNNh3/Q4BeuNve/gArQrI
zTDnNz+v8y92HmQg5PWLqoz5dtT+VkejvkqjcIa990IviDaWli2MDVwUhxQkHCycX2+4tUe+HIGo
XVz38QXiDbaUvXeFx8FBNb2G1mR2uJgrw7qCzofpLpOlaSApqkZaB9YVPfwlpgQ2E36ECaLrgyV3
OrT5kP/60rm1sfZ7j3+pXgevVGO+F4Fifhk9zpDwbxHVynIAAxFAV9kQq52HNlYKd7AzQWuhO4+6
lXdNh5IK/s/h1ASU8LGFvc/GMitDq1Su9+HPxRGlyRdsqwIA+TBJ1cjbleoQbEc4DW+db2KSFaNq
CKtMe3Mbp8A5wDnKZNARwjt+VY6t/SqhLIm+V0aeXGXkthDZ2XLOU7zVHO6kFMfsQN2FXVpcnL7J
0410+2Y/q6lxvs8GcY/cVKTyYEh4ZI91bF9wH8lB2FRf5XyuA/Zb43NpX+oehndqFO/T3Bj4HHyo
grm0YUtqKPbLaC1TuaNZA8fX+ZLCCVjzt9cd2yCqnwcfVXK7z7y/KPmvNK2zv3sN6j+mYReUrCqK
mz/X5hTj1jzaXFlbGZ35vsQjFyZXe8mXGjpApiMJlP4LxQOgWv7UP6tlMhyi3PUPduzbt8akQL3Y
Qb/4dkORE1TWSvBVhq33Vz2HLdf6vfFehjLbYmN8H/oKUqVjY1Qo+YOUqPSk3ikRHhY+8mcvM+lA
FLSi/FvhNyfL8I2Pf1qRhRYMlbnHDGTJj6fDRz4AahPLQBrJh1t4ryJA0YGQ/e+EJNBH7YNs4pAU
Gvfr6GH4Y4MVUe9s7ViBMrOUh2uevpaFzVs4e+/6fN6lco8PfP+UqqjmxMtQGVFChn3jUPb+dZNh
ZN67plV/2TQizKOk9a1ciKRWA3XUs0EOJV7Wb0LhmmKo9L9jJW0wuF32DAs9lSSpsZVYtwwl9rgO
MggB1ECWwPBCzdRqEGjHIfQUVvl485wqQWM06ICyFcNVKYndJ5TSeErHy32TP7jDbcD2A/Pp+RCF
NWL009hox8YLP7dNjTehgY3wvk5wppPF9302Oilbo4MbIlcGpcZPc6m0bSCGh9ssnsabLJcm6LQP
YwZbKVWzg3wc8p9UVYSsAa/kyN7wf5b/pNFnzgoHrOwek8WyTmLyEchiuF8/1t0/Txkby77HZ/XY
J1vkWvlfDbf0Q5REF1Ov7UvYafYFo3UStY+x9PQCY5nInXDzXhaOWPv8WBOtxwy6Nce6/gjG451q
VNSOTNvqn+ylSZVQwZGC0sIkMxKUpgF0g6aTZ+zrPBme6q7vn+67DedzCQVljYoewhuqHn2qu+cG
Wh4AyVpFPoPPX8IzRehtU1bufRVZ/PddkuI6CIzoVUX4WlZBT8ohmarTqq7dchP2KbYGtm0822Fm
PveNp13gmJ0kZC4hidd4Yg1N2l0lLk2puOHaG8d2T1VYXydRN+/Q/IAt2dQJUo4jX+3IoUr9M5aM
WfOSLY3EmmZC1WZZIk2SJv3aTXxv7bpBZT8tMolveILhJqM1KlTLUT8b4WhtvbgYPkyp+aEqDPt7
mTYnQAnZ5//r0nKwPygIpn3n3ZQcbvtjaWDov141C5z+w7K0WK5a/+9Vy3bw0NXEQx3Uw7Mem/rG
qft8W5UFZ9MlVkxRe4BFPFGM+Tdme0NzxaJrbywrZJk0UTVuFFMpnyrbd56NLEQNukhex9lwdnGC
cGlq+OoVKxrt2lTVPCHrQdebBm9tqHm7qTv/32CmqWTGluVTDPqRXMC4l9US+2V3l1LzjD2cV/Ho
QctCrpvqkJd7Td9R1dHONimlH9hRx7oU0A+PY9CfcBzMX5M2zl+NofIpa2jeWoYyoenqvOqMsjxK
jDNO/ppqZ14PmxdnGUAphPCMOshK5mRVGnjaRu9SZStLZCJTlVcNU56LrPAKeCpQg3ePn45W7bTX
RgSJHz/JN3GuLIJ2OjxisItXg1bHOPyEb+Ggz1dpahO8zKoC3IsJLdn7ZULnw+VX4SwyWTAm78Np
DNT7lrhR7IM3h+8Qf1WvjY2KppcHuNwYaLH11mkO5/FJGrvzxqcIu6MTsqGkw/4TtxGmV6PEQWKR
XKSk8/LY7HHEBR0qmb/I7/qzn/HsNoI4vYxKaF/05fbSFab1y9DPe2/jRGh6ypI/rXvEasoN+uyB
+F8uJ02/9NzO2aEpZz8hdjKsLJJUp9q0w3fhEBWXthq/3PMUS7JiXlYEHBROEvu5ooat8M4LvPYY
hdmwKtBweDZzAzeaMJu/VC0wYCj36VPaNsqh6pXW9Vc+mfEVCE3ETg2Y8o73twyaEYdR6bm2nd6g
vO4QICsuj5D05iL+Bxdc4/Bb3B3QzlZ840WvQrDbkHKoS5bcL4dhV4IEuulAww5TAfPV9upqXVs2
gEkrsZ7tYLCevVjxd2aGGytsNYQ6XSQlLn4F935ZIg1AwhixoQHPgwAyDhaF6M3xDisimtEidWLE
EcyL3jhiJFwh2Y6ux5PKYonJshCkJNIUOK1KKq1va/sY+c3b7xm3qPoyq3zLY2cyXgFrlKu6mfUP
COz6a4zW1BdvIX4hR5Bfw7grjrXfBHtVreH8zLygZ6b1feJ+uhw52sujydKgu4D08/Rd3Nxc31DP
Msn5VN1F+PS1UBxP/dIEfsOvUbr2NP8IZlmKadYy5B/NNHY35c5Jsw/OYHCqJP1/buoKRmtN4fxH
16s/U/VFGmFR00G3NdhH2JOtfD4vrW+SD26Hwa8bGd4eY2nvvaulN8zO+r+8ktdUrJfGZwzRtLPv
ov3huGX9V7CV+cCDqunMrXUuKDhQbQqmHSiF4dKrFjTW9nOOgcjZG8h182Qk1NvNj8nHMl8Z200Y
ovwvSx4TOCKWs9qdUiWKz65fx5hDqvH5MZSYvUxIT5rMnwFDACEmPRoZuFvI+LdFGIm9+Fmdn0ml
BK9+Gv2tTp5PPpvRvLztw6TQcjwLJTL0vXrG0OeTTN0XxbzoxRP+x489kZHjkFgHJLWW60gTa82R
mnn0JCPV9uwnXyt2jwvBkXEOqIR9zBycLqhk3uqlkZ61HOioZ5n3CRdbO2c1J5/Avukk6mr7hiej
c0OSrj1CVvr22/YJATDcOyZ0c5e19+34oD2HUKhPP67mIEYZxWBADIyRSeYiKLEpGjRaRPlLmeYf
GmCKm2mXx5CC0tsY3rIoR+HKDcx5k6vfzVjVLhnFpOtMjnPeFG6BAy4Psq1AcrzG8hG2n36Qxhaa
iOu7H+fQT68Jr+B77nsLz2MiF90VHBKb4i8ZSZM6mj+vpIstDegwPUQHwVWujyXSi/UQW0Flhp2p
odZazc0nU2mtd+nkrqbaNV7sZdSHqbMeINocZLJuFQvJ2OGa92OzLkvc5TKOEDFodqRiefLhXGJZ
jJsMm8TS7p8is3VexiBycEvF1EIWe7yEnd0k+ZbIZBI5L7yEpKidVe96P/qQOEhYrdSkA10AR1jI
wtMyEmKwUIlzvgXwKfKMsgsEU77Kwea+TdZkofrHbQuV2Ml93nwt/Vj5useLbgts3q9xeJKubiqg
9HPr8GtMpmW5o3E79nJP38hqafwAIPx9XOYq+ZgOB5LHtANVBuQE9QtU4k6R0yVXF7rJwZmAwC0j
Q0kScAr0gqWZqGDw/EINdxPC98Q7jeBjYU969Zdh3IPk64LYAZT5n3WyIw8RAF3hbLuqHN86K8Ui
TTajfgxFCWKRuVNCc7yg2D5edC3kG/dzmIe5kgN6xeseeGR/X+gt07IGHi7G1489lm9a23RCwaNV
kR/HG4JLIi5V+VVxQ4HHu7W6+obHaX+yURm6STM1cXlx9OQIIpFfuMR6M0MQr+O58Euw8fS3kKzQ
qV+u9Ke9YG83ijEg2P4UNyrOaXAz3jth/h5WdXXzrVp5D6f22nfW/FyWOeeWKfKBa2UrIUjaQ2av
7C5tXqrerI/VOBT7zom1t7rUv8sKmIhnimvZpzDz+i1SEsbZzvB6jHLbwezI95qD2qro0Q8IreqG
D2ZexveuRGtqivnKATl+X/XH9bbTkG4PPZ4f/104x061rby4pToVz7gOWX8pyL1dpXHL/kfvEeub
DrYCGtmP0G9rPb+a9yh2/yXbI3Ls1MKXaz4up+sDkE8ULSSe+8NTM3YISTel9txCDN40hZ9sZQgF
TXvOkPaBhFl9fYSkV4841cBSfgrRmUPxp8Dy3Qa8si8zX32WJUG23AJ4u1vLUCbUjEeCqxgbubgx
ZfsMwWRgfrlyjOL42Vq0+9GdGp8qNwd5tzTc2PBsoRi7Uau21FcyLQuNqTzlY+GeQif4MoUJ0mki
QOu41UH1JjJV6A1iQOufK9EbzDK/h5m0QPfG0BovXRl+aqgqXS3QsW9+GQYbYx6yQxXP/Vs0Tva+
yJx8I7M5mgxXPfW/ymTF7fGiKdFXrUbLGKfm+GYuzcBLGbd/u8Qh5d8J6Y31lB/iib9tGWLlmNyk
F46KfZl5nspFECYCvi+X6mYMUxwkhkEXWNcu/lTmU3B28Uo820sjvT/F/rRkTDuYhfG8+X9vxdsR
LgH+UiL90P5UhXgMpXcXiZDph0aECEVki4aE9B4TmVr3qC9r2uoxIXtjdcIow+1g/Y0GjqcwN4pj
2Beg2TLbWY/qnHFms/DL7uYqOyPkm52lNy8z6JTtTAcMt6fZDSKTyK5VDhqRmzxP9SeYZhEJuaxO
nAvCHIgUlvnrpE1vCgXEz4mjGdshWXirA0OS8asu9SqIdn1wNrMo2SBP5b3ms7VvE3c+10sTZ/lU
HmVsDWpPJV0fdtGgR0dHhrJIC22/3Mmie7du8g+GnUxHTauo9aWlTx1+wC6t4IztcqrJ8+eqyVCs
tfzzuIwk9FgnQ6uz0rVi9+W5zNxjU1rdBwCL/UGJFoJRY+K3Bubd5SDydQAFum3VWjlFjW+88rl/
85BC+Zq1WE/p4Zg+U2taqXkTPs+OD9Fe1fMcg2t13gQBfljTUjVtlwqplDvjguM/bgQXGUk84BVt
BWepWGP3rK0NfJwPQeJP7woV32r4uvEqUz28usfkBqTDOk/ofGMZVrcfSC5ElG+DjBosw2T2jF0N
CwQMfGquLXcydqmwsFTs04s8aw/ZFPpPEpNelmkfA9NDMTYEVOwsjx5raSpsKW+WP35IsyE/PeLI
dg4XxXf3sqBEGvXY64j7mbXivQQ+oMIYARwShcGA6+SAgOdCqm2jMDkEpvIZQvkN1SfT2cxlZF80
tF+pMvjzjgdGuNEX2neJvehKDSEwWXOrv598EBsyfMz2vdteZCizMlRb2DZdYSfxP3AoKlgTuX+w
FH3ehFjDfHTdbNgAJIqR64TyWUTGX2Pk1jct75KP/WEc5uKjrZk4bHFM5tH6bXbAD4nyBOBU+Ei4
kz6kKVqKASd9AFc+TAHqFgizlcgvIn/ieK11V8BIg0Hf5EGM0LAoYIR1bXHsHGYkftCzsFLuf0Fo
Po+xF0LHhS0eWGX0HrwWIipLLAiCcf2YlZ7ECl+BAeFAfcQw2Odj1nFzGudx56JfhyBTgNxpHc4R
8pIKYxdvJnSzQnOu0ZRr9WPbaTvfNzGDkRie4ni+ZKVX39dIULOwnelZ+Ft8qJ0YzDJ/9FhpoJy7
NxYZgbKZX0Z78Y/2MxWdKie8Ah5KsNil3KEEaXS1G4WqOY5EuOIlEQnGvO53eaam7+a8sFcq9Ym/
PCXa+m04/uM5xrUdvRicgWnyCOEnVC6kc2qT7SGmiHiN9SJd99g+b9DWRz4WV11rP1HZMTkon6Y0
AkFmL88+l28EKG8flXEcYAc3yw+YBiVYV8HhGXjLMpUbBoXKbXTCT1Eeo7qzjCQe5ol9inlzRRyw
QBTVs+JXwAzJK+azWOKNYGhm/BuSdeS+4bmrPNd5/xSolnYIF5ndxKp5eZbuL01YfMw93psfIYxM
LDTDc2ehNmBT3863JuTe4sbKsLfUqIu3oTu9NGhBnOJlVpbwbkWCTw3BJHTgnDFBPiYBeWpDn1SK
Y6EKdWN+MztSs0G742apvJiB4r+geQUkRNe+yEjiWRWZu6lw/HXYzP59mdWP/Vqt8n4v6/qq8W89
3GZu5u4700JUNA4zbWdOfvkpnrpdQYX9r1BBismOzPlJ8bz6CntYwSyZ1/+kd1cJ38bPTYHsn4HE
06lLs+4M9+RToKC7lJmj8bVA56aR0mk6m+t20OLvbZRSnfKr4IMWm9pmAtZzSzqrO8x9aSI/GumQ
2Iz3jWlivynKn6jlxKcWpMfqXivwJjJhv4/7ZV4xFx3QJCEPJvuBL9vbcvYzrAOoR0da+uTyVnLO
tYQHi41f+76uKS91TqSt0OYKTvdyEzYN72yYyMe26mxng/gWqeHKjlZTNQDd0zDtRo4T7U0OZGQZ
2wLApm58MmPjOChZ/L03SHK1QZa81Uow7QMAmccsnoNNafFy4SjhchMdZ07imaWeZCy9nHrqj6CM
pUHHOt6C57lVEM6nwnTrO3DKLNVio2hxvMnHAK28yb2pvAgfVbvH0XoaE5wul0Z60ngGqtF2HPar
u1hupZG07BxcIhcN2wHu1l34tm24kedOsBXN21FUCn7GHstkl8SXawAVcIEKdrvyp5GDKhpZMpbm
Pg7tBonNpP1mzUiYVehC5Cu9d+yTjDWOIyedD/BHkI/ePvkVbpoQz9w1aBcMCJxS25hTONz6uhkQ
26IXk+Zfg35SMJMlFlRqYKNFOk2rFr7e/rFQVnth8S1vkvz4W5xM07Uye3OPk/hzYZdfGi1veTkO
jPdOmX8pxiRauZrIL3rNOYiDcZ9OqX6jOoadaBgZb+AJQEFk8bAfek3dBV2MVzP1hS/SyyGS33uP
WPmIGZi28r1CWLcrtRcvGZ/wiWg+ej61/t5B2E2GiLEg25vE8aHOrOYjIIoERfmsf5Kh4QOKStwP
eNeXNxJ432VPbdjcw2rX3sgiS7XjTYDX+lGGjda9ywDch3qpPLVY2TzHk5oBk2g+yUiavMl9kICG
eQiU3sPFzPRO6dJ41BR5sPR7SAoU8Elz7by4XIAnmvZmLspVrpEma5nNQ9V6ygP1RUb3DU+p2/Rv
oZcVW7Tahq2JgttzByRnl8F2nvzwBsgIYHLs7WuQ/Wim0uiYyR7Qmi5Wo40J14qkZ3kz1Hg8Nr36
KcvRdJFQlXveMdWML3aV4qZmRsneyqoKeJ86PKWadmko4L+TUO9PiIW7bnjy2jQCTnKBN5LoW1et
mpM0lmXae96lkUnJ45Nblx+HWu13oISadZcp4zPKAtMzVirv81Lz4CMRkoYHV7cNrKDhvvFvrKwR
WS4T/Sib5mWnTJZsHzL/f7ZTLqk35CJ5TY6R92xjBJ2lwUauLldViA1Oxi8c+QZmQL0hQ+t0AVP3
BRLG/h1gFPhJ4RN0VsKTBcULXkKhKAie7LeJPoAr7RrKccgaFNzkDWNuoqq/yMuHvGfMRuVyJ7L7
1dSSVyvxpI2sfHqunBrSX66T8LYhDmMwmYZXq8wP7eREiK77/cd65kR0LyWiN6cerVQxPtocXkKz
tN7n0MBvk678LWF1JhEIXMLYzuY4bbU8jDfqksPPUfs6QBb9jCI7J/Pwpwa6TNhp91mWSVx00KUn
ky6TMvpF+HzZLpPIoKyDqT0gSjqcoEYPpzYIfvS0bvx16PUDGfo4enXr2fEOCl+cc2TXn8J6qo4p
XtnPZf9GDau/OXKisyPgYXM18/idXJ5mdvPWlHmkHkk81se4CihFFgZepIByeDKZMYbu5RH8QXAe
tKhctUgiPxed/8mFaPkJpOS0h5TCH17rRZ9CR8dAK8lCqIlJ+6EC0kHdNPrkFt50HsOwBbjMLg+d
gk3vAqSdovDN8JNsM+ljf57HgprX0lOX5hF7DNM698rVY8x+18z11cxhv8nbW6KUJY/7KvvWjEi5
mtP4hWRWjM4+Rqi1mnCw408+7fDO8X0AB3ET9G9JC7Kuy1TQajKL6u9rZnsrmZSQNkRPSWplTz4g
JgRlrbiu9pDc8/oFP652pRtBtXUHSqTSOOAK0U12+JlT9U8MUvUbwLW3Rm2H90UB7GbElGbv6EZ9
8hfZrTL+Prt2glWNF9x4f1hwMpXx0Zi7YZ8ZubdttTjaegjYbfrZCZ7rYtOgh3izGy+hZGZP2i5R
2nzdTVn47HQ5QbWPP1ajUpDGY4M0WmoqJ9vuX5ZfZL7NY55ldZ2fvDV4OiV8zdup2A9Z+zUAZHTW
anPfuMvXWkpY0vycmOXbX/r/VrliDljnmR1S2ppTtT70rvX9/rQvm/IbPyc5DhoYNYgd/x1W+amt
zKZEBwdWs6PU1tVaGuklbmhR18Z4CfkZa50OczqvJPhY2LvZoQ5BWUr8lyWoFzt7sJPf1Vi3rjL7
y5JeqzDZtjHReswEJhWUceYW26ZztyL5rF6ssTyMBaL1MjL6yS029wkD0w5OUsWhAdF15IYfXyZ1
3961PcFTo/jZoc6BodJKgihP0UXpabyM0eU+konInD4ikgF0C/kujvlJ93eRnB27qr+HTk3SKXbG
V8xOhr3vR9ZxMt3i5nPz2rRVGn4xnOYoe9K4eknKir83rLpTP/m76qb+1eN295oY7vecXMpZQhbZ
1SfXdo8ymuJqePVtZIAazE221djEL6jAgsNVX/S697ca9dmNDG1OlSvFwKIvWjT2oysHdOslWfrj
kCtnrTX3yuhvM6OOPg7x7JysZuCvvuy7tRdo1omacbOzMLVA007hpIpfwN0+QKupvybuzUdS4uQV
fY5kbL2zLM08+lmUrVXNL48a4oPrYhEeR8YkvqoJhFDv0NjRh8l06m22FDXBz7aX2XedRa09akHW
+Lg8LS9R0szLG9Jj+IgFzW0qk/A+py2r/q9Lf9teedQ0y3DJp4RnT3GeHE9xuYOTAEu20+K5F89h
cZFeXhjU8GUMvqy48G49n538JJN+64EafEze91oGbxGW8nWAQd8HyTcN1z+w/lPCWdONznWocn/I
7PwjYMubvAUgs/fJ4av2PsLGYRcGsX9EiKDFggDDHi2d8PwJuLujNFdd/UnpP+ZWsOr6wX7fI9V3
6/rps6wyzMY7xA4qdDK0eKneuNB5jjLsE8BDjla+TE4Li3HCfXm5NOXWeme34XMeIFgWk3U82q0Z
P+VVEG2VubDecygD81mO+d9j9cYzz/rHjaf3Ve3Wn+oI3TPsedP7bnVUjSPpm/iJY+aP3bUepdyn
g2LZnaWIE+Atb87lxyTP4jfIymjpZ7G1qy0eSNmMqijc5b/KDvK/U/XWk4bm5DXR3BBAHRMNf5Fq
HhRfZks1Ueks65Pj1t5hHBPYUamub6rJ7G9p1yv7InBGEgBJebFx2t15AEReMs83kAPW/Y9OUn8D
hVX9HQJ7v6vzjCq1rc6ITkYwLbIqBWdkGzfWcz86w1nhDYpC8HyUkQV2q4J0U8YV4rb/rrmP73M4
Y45nmWo0DemZEIEAGd4XyVX8En2EZvBSsLcIo0vDX1P4ZI83xY3yqwwe4RBowlM4oy7RZK6+/21C
Fo9Gr29GD4ctd7mkY1WZSjUqCo91EvfoOuttZKx5mlzT2LU+BEXcXKIAxs5EHvJDalTVwTZ6ZyOz
HpJe2zKevb3MRm3trgLuE2eZbRz3We9c/bnxcDiKwiI5JA5fmhJ136TRw2sf7loLUR6gQaGz9VrY
pHmS95egrK8eAlcB8syYFPgeUJAqeuk0LSLZQZOgkhGjbvl0X5Vb5QvJQecc5Q3k7VlBFlNp8LuX
xbKXl6BpjQ+PuXtcxaCItR163d7YE6pu3IrCfN/z9V9TAWyv1FrBHy0ppnlI3S0a9fXWR8jgnYNQ
7/MU9FvK9+j2TRYVsHRw9aMsVnjVOxkqKnol8oUXv4RAjV7G99apwqMcjaWRk/ISN20++0dIej/j
2dDVZy92D2Ziamdp5iakjPOHYWDGOi89bra6r7NaTG1/7/6y8TGPl62+BW2XreTiaoF6S6WqHhZ9
6FJLBYHXKnsdj3G2ltKCNL9rV/95LEulWnEvZshYzXDVSUmwF1FA2de1xJ/TuFpd49X7aXTalTYA
VtGo5V79RIPuJV2sOo1rshqDXAdZXKdnmxc9aOA/BPWCDzr4ov/Rz6sKZPN022qhXiXN7iGg99gp
MQj7864Y+cOViVrFcnn0Cu1YcNq9dZHzXtBbddLweLDM+0jmfo5kblkpsC9UU+8rhf35c2UdZfYW
hIW3FU5uiLTc1ETjTfi3RjpUO88IvY1M2lmWvSKKJXP3hj+utaEjlypUXdvv+6tvR+9kUvYkDobW
uWfmZ5xcv3BzfdclhgKwv/nRcLQjSd5cJZwrvq2Sj9bUVey3zeJCqVz1wkBqSOZRGx52LarjHJ3u
Tpu/JGTEafOX8S8JGpmScb6kcu4mnL/MSxe6h7+agszmHNEiMUYqqkKvsqk47K1ji9eZSLMRl8Em
3CkcsinS9SKcwjt1WqC5lL+d1m5RW6HinvAY1KdyJSpC5qIxJFJCj6HEHpJDigaYKk1CB08bKBSy
GDSbD2bQnzZC6zYyI3w2zG+58PFkpJbfHixtqe8Exfe7NqH1Y7VQ0P+z/7cI17jz/+SKlBU6zUUG
Q+3dXeS0DtAGwwGsQK9LIhd/Y/uEhXh2esSHysIJbdA7PFXVZFw9Fj8uoC1XWfaSP8lAUPx74dzr
3JWpkuXMnMx/wnqjXFPNguS9DPN2BIy59DJvUg+1nfwN022Es7PE0rxdgxUOT7kfREOyKv0weAo6
U31N8xnDm8rVT2WVaK/1MhGq1aVeRrLCNTG0SXMfIaxlgzSUNFZlRy27H1N3Xaf9eE+C2I3+PgkQ
ZS9KjC4gHen9Vq2MauOqiJqvwOqglejVR4oUpHgLPN17vwKYJdo09y6fTXxXthF5m99VbCT4m9KN
yNvYkJnWRQdRrV0HJXwsdCFbbiyFsWgk/jua3dkeNtjbZhzyPfd+X0kbc8urpXWSW8if5Dy9eGrX
LYDMjdx0frsHSWymxHTwC+dNRiwtD3gPLqapTqgnq190QGX3PD0bIJYusvpPF0XpFsOvqffu98pG
boiyMFnERGEF4EYBQLpW4eQ5ydMDYL+EiiV0z6Evw1AZkic1Q1DSj+IWenzSXqa2+X6v72n5fOg0
3bpJec/kWbJBlZB3cawUVpRRvNu84JGyCZwa7kQSeYRts/MW38cQdSSWSpO109dZVdy9APCT5Xev
BnBsZSjAfelJc4fnp0FF9l+rN7/E6gqZMMXUOA/iIYxyGAcBm++/DMMi3d2T/j+H9xqBAx12H6gj
Yowtv7XJVOJXaSzMRlEX0fR9CozoHrMh6uArkDzJitAwoye4x0eIFP6TV4z4wyyEco7AIrzJY189
GwaULPlS/Rw6aedvesSg1o2ihTdpjCmIbklASrhwdGv320SehtkuNKh7/TYxoH5CCoMqxs8rKbCX
Vt5oIg76M71lN+2Jgvt8kvRWJnkAyWO5TMQUYI7F8C1dnDWlIbNS33syDNTuW4FNx/63uAwzU62u
ps9ZaRhAbv9pfz0V8XpKyOgAGwrWyzHkm+NjXD+m0+fMSoetpqP5BPk6fdac/P97hev7G7vAibUM
3Ksym+BTspLSYt/gxeXr6qrMW7he8ZhSYq/RGDUX3QRprNoyznVrbVTYDfeQxBGL7dkHs7zWcJS/
Dx/b7NL65HcGBJf/btMW3QV04xMAnxbqXj9/zmNdYQbldqCasZZZmWg099kFOHl8SLYWg02VOotP
d2XXZYhhXnS634lEsjVY9F15bb1PYOUGzUxiMut7JrK/5dob8iMoRkxo/FC/1narXeusNabVXKEu
hgbuWnUNYsuEjvYqHl7LWOu1cJ+NOqC4nuTxRublEqaqGuvaxRZbFkozFmk0LXI3n8K5qHmMcDGZ
uF/xPi7XGgeYrVGN3hFfueDVdv03txzSz4VpeVt9HAsQVFH6eSryjUaxhTxkFOOdPVGjxShgl6ll
uq+KoFkX7aiccZC3P84IoC/imSjjKsgVGx86M38ZHYCpehTjLZBW89HNq2glMWn8UG2fTaRpWyQF
7nHN9r95A0VCWaBh6uVargUBhTSSGNZaRQhRi/MS6v//xqRH4p9ckgBaZSwLfdf6sfA3pOtvmx9X
1UkWHjHz20u6Ln8k6Kbs69CPMWRp0tYyKSk8Gf47d8/2PVak2texAtouyx9h2cicXO8x97/XG9Sc
WoKR7zXT/ZEYleyoDBP1/1B2XUuS4tr2i4gAhAS8kt5UVdtq80LM9MzBeyPg6+/SprqUnVM9MfdF
IW0jKJOJ2GYtN4m2NA17cBmBIPI0oRS12esw6lt+WgtymVs3PmV4eyF13zK0uNE0dJJp5yH/ATJW
D9F9tKa211kNwD9or0ldQ0hrJ0NcAXWY1Z5sSK0NabkOwniex5jtJ8RMEdTGYEfgyqUZoMX/Ifuv
djF4foCUIQ60XdR7fy0u9/aoaCkehg4Hh4CmNDgoJKysYj7Uwi8etJxmJFvaEOfvIjqS6N6fTPpE
AL4f6Usk5HAN7UszSZfEcSrIU8e8cLxzIBUG7DpvXrYNy/GqgNJAQJhghsIVvwpoSgOyCsBYAXhw
pbRa/qYxbeOrAjJS611/K7MjFgdmglo4bUy+5FExqzjz8QcOoaaxAeTNcgGRWTClxXi2qQRsUCVj
OfhC6xNNycbGU37LG1TgtBLkCmjBzU1wmcJyBMVugAbaaqeass+a1IqYrWioFMeVXr4l0260C5nc
yUAUqVILBdCJFHGWGaKTHFy7/7ymvpzhtdUO2AUycBUKBjfYMSqAuN70XvmIKg8FpaDqxZoFdGBK
cStTNkPHj103eQABVWZKRDvRTCmteAKSThuIMUMISI4+AtOZ6BOFRJtdGvAevkzzaFoAhQ2uOmDF
xugh7VKgKZiAFzeNGfD9cWVYKNspAWFXTNN8ECz/EyjT0LAWJ2WuhhfLLjbQVBS3u9WH9K5TAtlZ
IebR/RkJGACNsBeAmfnnjZMW4IsCwKD4iWhwqHrOQWEF6vmhWdf6J9Y73mtyIwXFJ+qB90Cs7i9t
5wKOVmbDOktrw64DWq9T0i8idWo8R3/aG3z4q+dpvictyVcTWrcSZBSbdap2R79Cf5m89DTPU3Ie
fDfaRl7YbCcVzRgnH02EBsU4Wss+sxKJPNIM7QhQQxUBoSXQGueTl+MoruRVgm4SIGfuGkvyix54
yFGtPmZfUAwTHe7kv12ixJ1fyJVMfPjHKGBb/bUcPHXAj7DRJSuXDLDYiTPif8Dl7aFtR5TT2nGb
PqHvHYSR+A1ub4QWUg/H3AHIONmAPCp9YmqwkVt8iKYGr5/wJbkwPPMSZeVh/T73Go58ETJOG/21
DTiubv3OJ9n6NKCpj97I7Zwa6ebu4bBUeJmzqrHZzmY9XRkuADyARgQ+ssJngEWh6r5aJuR8oOU4
L5ZbWqOqwAuqIUt3qVKT7EZN5pMZ1Yc8nb6TtuxQvVIDTZSwmUoF2kQz1HVOHYqLFELTMs/tBliL
uAhI7zOcmtDqE5AZDYTohF6ycuM5NojJDQuVoOgIAWWHZUQXmi22HV2Q31LgpUpzM628MkWZL3mR
gxE5ILYz0a6dumh2cFTjhIKbWWckW4okPE9oPb+Tx8pBe9UTK9BElgM3/lcFmWjfGbkR5AXGeqcv
JnmdHtGE/J1qfjpTpeGE/Er1QWh0keDgUjKzWr6SxUI1Q692v5XRBsTSjZjuzZ7kMOdA95itFBxX
gEPDsW/51JuzBGih+T/qkgZDSrgfM7nszbhOvoZAcAhqC9FlBB5KFA/E267M0q9GFDnneOgEYgGp
8Xmsvvi5YiLAy4MaYxyPQjWgD+Fvs8vZjlarjYu8It+QQA+CHGmNRP+Lt1aTbN1c2xhZ6K2X0bIU
eAwHA838JOItiDN362X9CZRlwTonZW4M43EWYm/ULgjIIn+wLkzFkmlGA9h+voOBZ9mTXIrqp92N
yz+mr06rPbnyX/fVl7mxoSv2Pv+OVBXKaNXt3Oz9psvqPQ1RhBbFj7aL4ivDmD6VrR09xMjRbbzC
rr8BNwcJdGHxqzOV4hOarI8kL0MD/ere5G1B2INaoO8StCboGkZhtYsXdoWsUn8LU+9d4wEYF3AO
HVgeLVD+KLnoBncT1lJeePcxd1m2NcrUPNPgRR3Q6opJFsH9mlTaUqszgHy8+GibdQ+9JnOXJdPL
xtpdbxnp696YN1nkbWJ0MGwiEBiDrSX10O/Jym0kOg7UcshoqGfhnqXXDOUqpDVpWqWhWWyB0+re
R2/h9ANgOvT691uSDZhZUE1kIlyi/fRV9TY3V6VbubNZ1YvwxxMSb0ERDfY5F7Z9Bhl6xzY07U0b
jN4SsMbFakBWpbIivV7SrDENGzTo2IiG1Y+sQ2vaOkPHjuRGog6AG3gVfnUhodvxFlV24DU0UYTp
qyJNqsykGVVi0qzijXXWy9W6psJN7RPSHqvu3lbvR1vppXZ3F3ZoxjZC3TXqQ7VZZAtk8V1n3Mwo
p6kCiWgpUnGySy5hatQA+h6t5CLUQEIrmZoqAOotUPZJYCOavC+d8fuNp/ZBnQ57MVz3v9m5Rpfi
BaUpDCUu09c+Qmqrc5t3+DhXD+gpBo1qi8dkoNclPqSIGybGXstubGgHsPWsO5CJTyUaNKVhCVEs
i2+VEAwouEDeDX8Xw9wcvL7LH5DVQ6OQagKk5WgtS79F0jF/YC2e9lNxooWlJLPr4XhLdmj3LtCL
yAwgINczjslQmyirAtqm7QV9ZVYPU4JQteQT3+gbp9l693QvKnzh5eyqb/bm5sMSpZRp0vPNjXDu
mmbYlsVhlrN9tUHy05WTbEC7imLxLbKf86Voh6oJaEoDCqLnS6WFtCZNUKdsumijOx9aro7AxJ5X
QxIyFtVNcON+I73bZPWPrAEhGXP8agO68cBUT0+2oEaDBkcVDXLAAK2Kmsg4WwAY3QjJsFeyO4WW
kYneP86tXb+gq6B2vRLFEhhEu7wM6EWOFOss1gj1L2haMsGg3oDMmGRzMaJ0Q5sDqHLa9gJUrDad
0948raGfL8K3+YyGG3XOo2PcMPwC0amXaIbjJwTvhXOUJSguWqRwrjOqfPC/IOBN00j2OBqONWBO
yzZfbRDDzEAz+tOaZquLA3jvLlDWXZ6+WN/vmBRNPe8FWi7JxsuKBh1/aksATU9owus/+2JAY1hp
oSQ2aQEkHI3uAnrR2o8fl2FYNnaODtOYAU01yIpquY5zxPkekZYegVoHzRWRYED1A+PctRhiWJlt
j1SlHJ/XTUjTl3w4l2xSKJHYmK5Birr45gBtB4BhapdEsfTNeXNKxQSAAzWMPgMh7ozK7Q4kC31A
wpup1Q0WpCE6ZywT0XnlU1XVi3eGNzEAA44cdAJKyKZHHPesC5mR8sVfuemLOuBXO/ZRdiGn1Z+s
77Yfe2BEg91gj0JBZNOLpbbPoMDFw+TXAckE+9zy6EXRFN5P6393IS0qoBw8dchnndN2pLuVTplz
Ee5oHZj6Iq/yHl/snfqOpzXN9KBlLj0BSLP6aBVXG81+7aEGqAi0/K1tSPYfTG4u99Y2Xg6UVTlk
/yPljfHb07e2uPc06WlG0lbmYeBL8HXTkm7397+om0vKFp2ypVe7QZkDcQWdz8OZg1AjB3Ih4CTE
64A+FAj1miznEWGTgKbkTurEBrz/uh2tSU0zfQm9z82+d1ckmzvZ3aWsoXb3vAXCg7pPfQu/vSSZ
rDdILjdX15dbf/67S3XI1ANjwOycKAmY4TRHkBSLi1DxhsUELbfgEuARWOmBJRbao2hNxv2rhzkm
0Pzqt1qbC8Lw+1W/SsjKZeO6e2SXVRvgJQE1IGAL263/ypGF0w9NaajU4aRRg03/I7Re6Iik9aiz
i3d2LtvVcdZ7VH3SxXuybK2Ki412otm6E216s/+IAhgBFqwNa1zUEqbITtHQCOtl9u8yq4kBvEk2
bAr/k8t/3frO7m75/7rLO9+7pd7KBIffJklMcyvSaI9AN5qczRHgWAXH0wLg1BVg2soAFcBA0PZT
9MbTlGwyYFMdF+l/WjKAXgXjnCOlrZxpEBxkwl0H2CctW3dFLnoEU5XtbWkvI3JtEBjRFbryfwhJ
ldsyAdmDOj3S0Knz3VoJjGNYizoc+2+SDUrRpDjzbDn/E8dmfklZgoZcxDR1o69Qsd12GUNkkYAR
oZRkYVKAtwOGyVVAQWakoBkhK5PXr1uubcSvCjmUy4HJ4gfwURDQVYOVmd2+68RXwP6DB8coEdgl
RV3KMdlTk8EqZUacrz6kD5tL2IDkaGhY/BHxVuM0GeOsoIWBHhVz95AB1eIAwKTiOiBgdY2MBjHJ
vAhQbIf/ZZKRFl11LyYkW9XS9bNdKIUdkI0/G6Bd1ZuRj16S47LUf3ZZ7u1JnpkIQg0MRd4ydVGh
yPx8eORIlw31Ul9MgK4/eqgkeyR51MnxagCt+05OSpN7IGRLQD+lHVp35JaCarW3HRpOtquh2tTl
/GxGMRCBf80Z6XQRKXQeiZaeA5Rb1HwBmBf5JW17Z6ZdeVE+gYuwP8Rj3VxA1dxcjOHnbBIR0KJA
hvRJNEW4Jy3ZaZMbWY9jsAe6YDZZDvpZO2Nv22O4Ls0+4k+kEFVXAEm8nPe01ArWOCeZ29FVi0w3
Xa4eKB2RFg2yyvLOFACjGQ0UqPJVtIpmWnFnFzneAoBPZUg2dy56G70rDigxEoBxjSYDaidnnlHv
iY9ZAjrroRYWAIwkiOHtEIAUKLt7Gho7R8ShlHtj8J1z1qBAx67QfhXQlAZwdKAu9XUgQ1Qjvci0
X9WCWKZtp3hDstJAVizQar0Xeqt/amgf1B9U5zo5tXgEXGgIVVmC8PKXJclsZrf7Ss7/s2bGW8Co
wYQU2u4t2avbv9uuV0TYGw9YdV1Q1w1bv0u8PcG6R0XdX+sy+kErQn9HV8qTAJ4fECoBJV/g7RFv
4ma8AsVnaEJ4h2731ZvsIwvVo6bBpzM5NE2anJq0BzZJJpaP+QJeOzevD6Cwy96H6Kd9SkIb8XB0
KH0DXi3bdFGH2wKfzmevBTSALK1vWebN+9EBShWZ4c0gqKqp/eJ0/YA6q63FR9Btv/brUKK5SmYE
LkkoY/Yzl3yTVka9cLQ1C7PZkNGN5h9TvOecwk5EJw6ilSsN7HVmW13SByiYBodrhLILpbCk3efA
pXqdukUPwoHaMzc9sEz6IGrxqnmjp2mMfogzSN03sc3jPiBZEy04nZK52eDhR8IFHeqBPVg1gAew
z2pjDvly4rJtUOcOZsIHv/FRiZLY+F9VeFflKJI9qnzECnBFshXwKuN5eEXbAIlouAO9QpdICr5d
tL/eIGT9fzb1kEA2t70V/zH6Bcq3HCk/l31eXZrQj0FOqKY0tAKf6pt1Ng7VBTmzfgPOY1SlvxqS
gpZ1CIimHP0Ka7+IyKWPPkHVNYKCoxTtb80fBm+4f6oVKF7fTAz9XUsIttA6TVbDUmlmbrtox0Zj
15W8afDQedqgOv+wEN4eGdI+KbAm9xabk2ClIlmIzEQNK8PJkncI/hGvSe2iewxo4yXagaAnrpJV
TeuV+4TMX1xpl1eGFLIHpMZP2pR/sRcucP5yDmweq53ONDh89NFe0qHWGoWZWYFfldKJznwx0KYk
A0ECLLXNulYkk5YEste6HerzXrx9bjNntxr9ds+7S+jlekMAMJyAMziYYEqRp5JemdXrMc1okPQy
rdfZq7pTr9AtvQlrNc1ytQ/NgEqEl+s5/wMQW2zdn9xIqbe686KlNkkXUCsY1QCmUb9HcE0VEph2
jWoCVZBAMzdJENUSjuUfhDk83JlksxhfyhdYYUtjs27UK/dlmJ2gS4GMlrKY40NtjQMwNJTq1pau
Ir95k0pV022QCW2hb2OeCwFYHOVMwjkFhGjiJCjups1JeHdzjBf2rm2AfNDyMma7OkkBCu+AS+Op
6ER/Dv00kX+RFG1CqC1nHF2SjsinLSjEezt6Ih3qsoaz5Yz+aTa6eCxQRgXUm3NYN+whQQnEQ18D
KqdGY/RK4GKgOhIgXBgAWgbsWdt+ILKWhOhdVpshZjFoVfG1JSMODuokPQMfOeAIIdcBc+3uAo6G
7mKpmV7eq8kmsfIJjE4sQRmticze/fdMmo5fssgFwbX6mtHfMDffTAV9H9k8qgOt91n9Gbj1xQFY
6dEVSNrRlWZ3yyTHMzfth2WXJyHoFbQNzUKJHONW+/gocHXmGagf2HT1GHDmgZ/2ljjKXer52PfS
PCPTZwKkoTcOne8caEXy8VWpZTR7a4k4LYDdtPotmzsZ7a/vQPv+u2y9LWsApwMzUWCKMhQwTVI0
lwK5FOZFuREQQcxHktBAseK0vKBTdlnFOgCMTTyQwjyOVYt6Aas901uCmydohQTNdmDQG4Z+F9Ev
F3fvGj0ygUFe4lB58yJz8+aiX2xaL2YXz9yThAY7y4FXBjw3N8GL2F0wPE6L9lQ2Gbp1fxN4JweK
0OPbRSGvAj6IfvCcV5/DCeBt9PM6jUSyvInbVaZ/P6R9tSW5/p2+yrUIxKHtwR5AEAUwffNi56Dr
3azTxoyaE01ln19jwNkcJ7ed0FOkLCe34cYGGPso1WjCn9KwVlNAZYgNmyu57hQLANBOqgCLPMFR
nDQnRCYVw/0SHvG2n34AX7EBbOR8OE6qxppkA+t3WdXmT7TKOp485Eb4SCtQb9cP8YjeeX92H9A9
7T7QzDHYfAZ1M3b13QewHb/IvXxEs4SVV2BQNjfue5+ZSO0oCuJiQHWrNOb+aqklvnE/OLabv7PB
hvRscTPIWzF8suwp/BjFJjgVYJT3OThujOkzueTSja5WtjC8UEGJ+h7grcqp3ZLWCZejN6DfvwKy
4xhYnedegaTgXkWKN9IkRTsDFiTmQvS3FqQZUAUGZJlw3GlXUmg/mtncqI5Fxj/QSqhNtdmdrZW5
IPWxvePdlk5inTMHJF0NHRnd0nhYEiDB8AadWTHAUUslokFaIL1nKA7Yky3QSdEvRFNADSM91XdA
Xpn2jKX9k5e4gIvw4+Y9WGzjcIg3vQHebG42f2TRYoFa4n0B9jB+8GKv3xc5EA7RWTA/0pADSQlM
aBli3oPdWQdjHuaLrKwzcNf5s6jaU2SG1QdgzeDDMICKPRHPXh7zp2GxnsnGQBngxZhjEKaPFn+e
PL8+9I6N0im1A/hPUdjbG+HR5ObTFC3ZqVQJERqAV5UBT8y6mniOHkkkKT9zZ4Ia/hcPUsR8udau
O4Dz7VVuJyMwnQUCkNwcW/QxViV/8AQ+Yi0AKMbc6bYrAAB19/d2fxShLa8EAtApJIC8Kb3jjN4l
4DIqTAASFh5Azh0PnfEaGYCVi/tQWQw8U5V5QDkgCMuTCjXd6H/ILjTUahbmbWODwgUUrKIwok0/
oRCq+TG7CuEVOSDPW2wcKH37gq6pIdrSNFVrmpG6c2MPFI5kVOFVMsstI7gRkpH24c0IYrz7delE
nzpWVge97921hjb1T03BNnOfVfPeSeW8mzMfh5B8Qhc0vheRD1oTodKwTgxkXwVqiZDLx3sipstQ
sfP9elWR9MbhZkoqcuXW3O6AgRAHN/vd+HcAhH+5IMt3HFQBKBoPl5uhU4/nybXHAsXl0Lys37L5
Kft3EwcsPev+/27nhxw1Kes1AT+w9W1w5Lx1C7RhZQF5luXhR9a5+T5PCnYUiHftvITzjYkXYRTm
eY91wl8ghWPVpjPmpYVmJmBh9WN8zHOngBU69qhNj2Ygl0YPEE2zjKGVLT1wBTifeP37Bu0hD7Sy
mjE54YmEujGlfLVglfP35Mhliy7u+KKROGlGMhvVPIDweVWPzfAxrR28N479fPGqbEZvn8M3Q3iM
OkSu0JzUDwFNrT55AGkwPwKSOUrOYKXp0dtdVttWsVbNSTcAlNYPaKUHR5Fj/XZJCvwPAiIzH1Fh
mKieKOBQAORwAlNrx9BFL92LKIvpwR776IyOZ9C8yejJrIvoKW8m++BIEy8BrzKaGWCsAen19U5c
2l68s3KAI1FP5dppWfVSbIoJHbvrmtoxwXSGCkLV1UuWU9TtYx9ndABTD6eQoyYcOekHG4WJwLNV
03WNyz7w7zfiTFExJ2oggxwHe7ew+UmLyIKUJLNrowZhZWWh8uzntqTomz6+tnn0LNI/EO9CZ5gX
+U9sscKtEeLN2x9mFzi20txkMu93bt4PDH31vvto1ujymmr/SiuyS8YkPQJEy98Cls4/9NO4nBsn
xwWOhdEjWdAtjYknH85OucW9naV4HnJFqUEKafXhhjshGFvi2LqkdWNdaCbQWoJvWSfZaRkpkrzC
XymjkQSFOx362jk7ziTAP9Wxd8CWjXzxLlrAjRB4Vf4cxl50IRkYFQQKzdDBigDW1hWmtRsJVMUV
CFDYobDQNiVBhyaQLwIuoMvxIUKPIz6JM6AXHlrvgGQzOLqXZf4CLrffJopuckRkc7POJrBdb+48
gdmZbfOKRWC5A6wFSpDLq2Fn1R5tyhkqN37KSNECC6JHQT5saOBJW12ZFaHSZsqPUoZhE7AQINAz
TS01dWoG9PUJoIaq1KrrFryi01QPmSrRQgQVdVrKhpZsBljA4KNAyBulE0gvzvGdEKUbnBnZpsoj
/LlfBwboKuTJX9c0Y361nIENgENiZ/9U12DcSWrGj7HFurNhYshQ0w5gCmPozjN+vDPNViHpyZKE
sZeg63Wd3rmTUUI7aXvaDp9ybK8vF8V7s0KQPmwzeabkGM3oz0Kz+DUvqBW/lZFJ5Y3xS17wzkUv
3zTUl39THXWev2mcxkNxr28dDRcVKhF4PDf0Z3KcpnJ3NG2o8k7/QW+s6I9JmpZK6N5cI/mH/wpS
FVSup/4NEM1p2EavRYziEpybTqs1KVabO8cy23dh6l6kKDqwfYB3IWLRETXKE/vyujSyKOk/GJbz
3Q5bNOtwM0XQ0UNFmMt8xBcwjCa6JdZ1VMbhKpwTG9C0U4YQTtjhMajNS+BbtOvaaFMYkdNqb4+p
s/dk80fZhpt+HkB3jQ73MWAKWH+dNj3IEwQwiXLgGZ5oZSBZdZ29zBrBvo0pCdOxzjauL8PtFBrN
HjCN+YAcpgyNDTV1UjsnzUr8+fZ8AheeVuhWUK3VAGegZ6mPo+vWwB8Gfeo0Dc0uNr3pXWH5IeL4
aAksQxtoY2L+QsjBsgs5GukUnLAFUB8LnSrXtqp/yvDNjN7WAf0gBDbMYueH17f1HhW98jwpeLRR
DTQj2d1Smxg29kZHDPxshaOmd9CyqMuvY7s8gwh5uAJtBnSSinGkk1PyZ1L0n+bRmT4JoPvthzF1
N0Bsr4B3Y3yTeNZeAMyIgoC0QvVjqhhCaK0HsplfDR3Q7AJaJZ02TVPF7w8mHi/vaeqaS/weHQcn
dL4jQay0vhIlbfcXnvxF31YHHOKZ/6EXHqjfEEfrKmaj2Clt3T3Q7LNdEyNqjUcNoDbX9+00jLZx
V6CdmF6v6c0chyQQqr+8n6tX9VXnX9CA3571CYAe/voY4HTmgdl5c7yTr7gO2u7u9ECwDncuJBuS
Q9kzwNG5rLQ3rGrmM3BHapwio2UGjETZIBqtpLQWSrjqSaiHIgE6zWq56snUJX93dqZj1vItyWij
GZ0poCBV29GaNrq5B9KYvHU2swn6YgTv+25BtYHKXgpVHN233ctMy0KnGLaeZZhIDeN9HtBfsAGS
p+FsyOdGSutVRVaWk8IhLHDoxPHC2DHP+i48Pz3YjddeUXuwsQ00BiPxjRqcJjqVKDugVeu6BhAb
GqMMaNob5d6wounigcYmQ8HAFW89HtD7cTSiIWWWYnebzC0twzIZWZC2jn9JMpTVq9PSenBCqgo1
qtXsbjLU3hQCJa7ImDTvaMg9P9lPJeDBtaysUJ1bTigjNu0nEtv1lzH2h+vUAUBELJG3S8DvgbJY
2T0gCto9kIJmJEMmY0INuYdPFSzuzOx+miYQO4wHaeSPYFAUh8iW3VOiBqbgZOeu+ICDX4st3paX
Rj4js61sgWiPDxD+02lFA22k9iA5eOvGTdENzrYzwugKDHprQYOtj9wDnz+QDIVgRvdA07AS4DzP
ynM3gPHIKRBnpoGWbQmoFBzC/lwzBaWLWj6Vl2hEj5rwfq3oUwJKMdysQRltn9f1aktutIssZzxH
gde4bEcj/JE74msxZNYzENzrS2M6ySaumfk8mpN3WNwm3WXe8N0BjvW1HID4N1mfmUTTOC1qgLsh
Xx9+plUHIK0PWVove7eXCDMrc5JFk2EAKibtjpFZfRKoegH1/AzSycwqghAEgSdaEpsi0LmKoEys
FxmBRICb6kWmMSPmin+oMncEsoGF4pciai+DwhIdFT6cIChRvSY1ad6S+dXQ1OsWmSGtDRrkxo1P
QKXaZ93y92vS1OB6du3o5NgSLASdkQGt2Ix2Y5N223XduG4CgmsmQBms9J6BrjaZPdncQ9Q1DZ9i
NIGglSDO2DmlKVfNnLSmYV22CoHpZq3MaXnjbhm2OKIFdavtQGSLrpw2/BAajrmzBuSS1lz9r9UB
b8kcSueXqWHuuqJrAqoAuDcU1bJdWsCA+NwB+yQy7yVOm+BD2dDUVxh9aJ8BQwmtE4+VZ8/w2LK7
MZ096Wx9oMVs+tQCd0tmym1Tl86zQBhqN+P1bd8CGOtdhLDfe1BcREHuoyiatV36noZCLkbQhMI5
aJnRxPWWgWZqV86xu0V9qQ9iDx4+8cRo0OIe73qRGU8kogEYUf0OEAHAW5ORB34HZTw71rvKA2Qf
GXO/HI+O8N1gGhszAHjNeK1VtK/LjatViOG9VbvV84LoqwoJ9osE3m5svhe0csv87Jfh5yISO4fx
+dpX6sB0M42isEX98xAGreeFZzASLleLNZDhlLdcfTWQOS1baXyb3AGA26/ymx3XvdIBEDy8c1ES
TXvf7bPau8Cf2KUyQchP39ZqTwK67mIY+NPkaO3TNvpebi5sPwKbDDlx+uH0reUiKw4ZcDYRb5QP
7ezO28GcbDSMZIC7IaHWgOXH3nCKY0gcfGVvsz2QJvt3iEb0p05YcQCMdMtHDRyEQspzWbD+mvhV
/w4v3/27rsATCTXl1ZZkNLAiWR7r2F2dagsHzWCSAIOPUP190Hb9bILEOJJxkAAw9Z1W6Ou8yt2i
/OU6SmGUqGlqAYyBhmuJqH4Z/l2C0fhjaljzUcTZdFhYPH6ee+cTMHiKH8XgvmmQAreZe0C1NMtN
Po3iryhBuh6oldEn4czJIV4iAB830npyQ9C+dRMzgzgHdgRPVCzbQ3RqaON+nxTdn7TSclrSEIc1
ei5oiuB6ta1FCKAkhesVzq7ctnFhbAyzRZBe43z5oLc/ew5HYzzstJxmJFvs+cm2q/nkVGW1wRkj
3VMgmYLL6M5BiQ4H6dIC1FkSVXHSnO1UPJNIB6fRjVxuLI8hFaZi1aSNqtB86uRmDVdPLhAPVBzu
V8hOWjZL+021ciM9+xPZk2A49ZJmd65apvzbHEBhWjQlbniIDaRmFWlyYS9c8exuV9CfqQj5o5TD
/XIF/QnB+UvG9Ohz0qW/WAn7QNmIVpH61hkOUPcZiiRlH2XO5Clx0A60JjD6PEeC1sChZgY+iAAC
zBoBLMs42+WTV6EMAJ+xDIhQ23LMZ/AqoMbHVkPIgKWCIzxgj9VSF//QksqAeJceRtGkV1QAmk8x
B3Bh1wBmlZazu1hPNCtHUNhwhDbdqLaefDWUdeejBqmdO3+TxAnAiFH9WqMGAX3JrLp0Hcoh0Sr9
ySyt6JNRTtljbDUf8LUbryLZVqesAjMdAlztJhkrsQPRvLxOAtyLxK4YZzkotHLUYiquRpLTkKEK
AexnOM8CJf3MCjkELHHkZRqr539PGFNieVaNbE3dxxuzqrrtDc6KJg6cXRCCekWxbAmkhdBVaMiA
PHzA6fRrVDUlGiIQpl6KGCnmX5c3MgPwxJFRsi3JaMikzPa+JwGKrg7OMs3V6bmVO44eXzSV4LhM
CmTi/Cff3IwiBpC/32WAkQITlR76pN35sQDa5aucGyC2apgih55AYX2naDvFXTWgnIMUbh73h9Jw
ZeC3snlyAAe9Ey5KpUI7awBkn7jNU1rn1j4ZS2O1IUPP7ZodupFnPPpm88NS5v2mGdpl16qHWFtH
5tVKWvTt6DXNhgk1yd0I+s2F1MK0Yf7qY9fxDzmzck+vi17lWKBQKJIBTb3IseHIwDeZijs7toNM
Ar0mzu3gH2Nz3nJES89RLKcze53RkhQkk0mP4iW9JrV20TtoGc36DDxEpvn3nVjb313RlPG83gp5
aDftAUTkn7dyZ0PLt+6RZLY3iJPZPrHMxw+qBnMc2gBMzCLES+hkbizL7Ddgt0TCGNwGH+Oywlfv
ZLVBHZvLR5K1jg2gKiNDv2NnfpQLoJc7d673pDSjMg/a0QOmtmHmHzOr+2716fyHhwNX0AH06AnY
fCbKcK5OYZso6Kz/XJzBODJLxkBj+DnI0B7QdYZONi2jWcxGcbSd8IeWR7UbPzm15z8iegBysaMi
WgAETxK+M3gfvuvlaAAlxLSQEbYZpq1b7/CMtbZ11DsGWkIKeRRVAQQMZU6OoBKdr22ZXEsyIZli
nCvwUZOp97lMi/xIoWYdiU5eY9Lcw1fwaAN/SEWkSU5maZ0Bq5nWRaVgm3nkcRzvgBU79XmIXkGU
E0dmXL6joQdo75nl3bM/28UqIrmjXkgcxOqPIR5yAFEEbAGYZsrn3OrKd7lIp7Ms8RtGhw8aDN2p
PeMbFeXy6Da/5LP/ZzrXRbVxRhSBam01g5JscL2dGzY4toK8GbhORB2sB98JE6Q0EYvTslj99qX6
SqhKI93eKboST6POCZ9JLicW750mQwHE66lDny5AI5MB07jLxTZvUPdONrXtTuvxZBbWsl/C5Nsw
x8VlbkCXBVaNNg2m2J53EZHKkWoieodesciNasDH6QqISlS9p+oLG9Dwj64qPChdJwJucxI/gA1u
iA5K0fAQCW4r7aODVns5+Gy7/Km2ATuxADtDbJmop8sS1wcetT544wacpHyHN1uBlChQFYW9PFZL
fSxnvG/OA5vE1kS64OhKFAHSsqxi89GSgB4FsWy57+UygoRY+dHgnAaXj4834hTBTZR7yw2zqvyE
v8L8hM9uvAU0J+ACTP4wW1X4dyQ73P8kvodeNW3SkePBAXax4AYOnKaEFZ73AF4OOZgG3lSTkMDD
xxFBvjDK9qwstu783XPq5TlrQg+ptKI+8cowP3C7BgTFAjy4Oc6rjdslqp91mAeUVQEMvHfM64Se
sGufJBbCHjaw9/0cf++x8QCYFaMQpRdOFEzAxNj7QzFeG89DTaxSrDauEpJmEH119nyGUBNEWk4e
b8nAFQc4uQZYBP/BmC6Jr4PtPMXN+e5W9CVoZgyodfXs9m+rG0E8GAvjU2JOAQNi4SWdquITA5bb
zu9Kc2ejfvbT4kfJdSotnHLsWgC+cQ4E4msfxZNjBkni2kfDiLKvaWOgoBgETQL5oz0odm/kYCOW
KJLyS1SOO3n9ZSl6kNZ2MWAEQbRxQMC9PeId+XldWl5fXroFrOnpUvwAy0wQKQoZB2VZKvbtX9xk
BOJRzRZwpgEfcj91/8fYly3HjQPLfhEjwAVcXntv9aaWZFvyC8P2jLmA+wKS+PqTKGpMHc3cOPcF
ARQKkN1Sk0BVVqbXn/pRyBNAG3LuLbYmYGWIfASYFiwL6sPLjPIm75DabZ3+zkawvzMDElp2x8Nn
nrqP0DSbvg+WWW/IzrUd4c7ZDsXcd3toZwYUbKxD2NT7xmj7i6uz8H1nJMfWAikeqcaTLQ3HO3mQ
ydJpe9x9jBVNUhMF8u7gPfJ5jwn6y44LndBJhw9LLxrAoOdl7cqNQ7ljaQeGzrpPi60KUG2NYFV7
CXRjz4FC3ZUJKF56NzzFdojV7tC0e5nVv3MbMCVqhO4VSVLtUColV6jbAv/zMk29QBXxpQw+mzPN
h9r2mvkZMmPlKmC+uSNjxWV9+bBVpvfP9P60H/lQb14d9WN86fjn/UcRx4BVQGNnLlD4RIrHR4FS
hXSM92AciMCOrYsYPtczzE6f6h1oCF2ifV1BRomWFLkAdDf2j34Nvi4Qcp1xQTMvkRFbl57YHlvV
N0dEu25ZEzug2NbT790wihAhA09Eot0/rCGnRMO7Qt5EexqiQA3KGDng23+gsxOhZN1KtVuzA+Pa
gpddfKhHDQFrP7l88ps3XHz+a2va5tM6Gkay+g654WoX5MKE4OnoZKe5m8Z9jmhWFeAuXTFvLfXU
3G31u+6D1a3tEAFy7eAMMjtVpZL7gpXXxfSv7WmqpZ3nrt5zhAo20Cp6o/nHQWA1VaYJmYJ/9s4T
j6+jqG3WU2h0pwyle9UqTqv+ZPpeVuzIimRCFK4DWT1UKFI8lOPIqxXNUPNhPHuSNdWbpLQfxCnV
God5tZ7Hy/zn9R+28nrQfzkGCEAqlhpg74R4gQjb9moAK3O18MI3V2Es+hW3oni/zCTah4ZisG+N
4t6RVjSV/b6WJk32VvWooqS5ZXWgDPeE+P52Mc0/ymhz84D76Pdlgn5SyFFsFSPPn1hAUWtCo1Pm
vOYVQFPK9xCG0M34p1dDD69ezW6AHtcrmqcx9ZIRZALxmNyWJcs2H9z0DxsziSjsMr38C+yuERvh
V/maZmdHmqYx7TP/S5Y1PR+yNSBYeMEpVAkHJhDkpNY8CzNDwdNC2C3euGHTnsk2izczlFQcujz9
mdq82oeiNi/O4ES7yQu9o9v4xbMd2b/AbVT8NJpBY/pd4G5tbj7IMAVhFgJkP+wUDHBwgOozzoXC
NE9lVYDRPgAmP2e/FJ/4SwZE4tPAk03bGvyFTJXVblgMLlcaCcUQSrSzC408NY5r25fi2BiNi3dy
Y2wNow22vV6Og1NxjGpj3eHo/0AvcSGKbMviHsy9dVy8yDRxUX3pAo+j3+kczJpPnL/SgPyTfPhl
OYV7pnf+2MTZVplQVyMPRJQhECitcUWb4X0KLVsvWCEDXn2z/QIRIQN6d0g88kOCOs2jrMrw6pQ2
gglscL+2nP1VTuPwO3gsxeD87qX7wwXT8bwWci3VLTUi98Na0x/VxvOCeS3+KMMVECGIWGrUc4Lk
83YI82i7oJ4dF6gHXK5zlIFbkBCt260T5NOdFnQj6s7Thv8wZaqAniu/g6gs/gllHJChBmNyx4Xc
wvMltsHggYkmek3bxngBtaK9NhVrnkH5EZyiyvk7H7SKxpi2r8VUOmcfqPlnZkM7O0bg891X26zO
X+X9UN+z1q+fjUghegAerC0tMHF6eExFs+VhJ9YlC8Mtr1R/9nQz6GKqUh8kqUe20C3M9aRLr2gi
9QOoMjjR6HaruU9eyHsfp3ysjss+1Fv2ZjGfjgnyhvgXVyB+RXJU4umThAiVZQmuXtSVmRQd1NPH
6kxjrp1tq4hWad8CnKyHZPvXGppCNSlOWRwhlg+r9Zp+lFBp66wD8e4RDx+qV6IT9ci2sPSZTl9B
2s97/WQn3/9a+snmZG/6lHrqQOQ9IJjuIGwE9PtqEDVuUE4QQashSKA2Aobsebz4kM2MM1z5gbf6
v5jViH6t74OvyJeGO2jKJ4AOMhC+OwxIzXwSD1HqQZxP32epMUrjO/CR+Tmz/QhwTVc8gCH03cMz
sj1zy1r8YNDLWZXAjUI4sUpxumrcw3IbsTIbgV8a/5mlawq0qyEBEds+/v7xTYdc685CEvSRvrmR
0SF4OpolGNcxmQ62s49ElgH4h4eEFQ7mFSiamwQKu13/WUq+Bf7e16LryuP8DMD3eG+IOtuUpgvR
Q6N7KBMr5xecGbZpI7196at94PnBIzXMbkDc1YVvbBrfTTYQb7fMkStygCwYAhuG7PaBY4CLW68k
3xHSMNBkDspjCRnDebcpFBlotC0fyS9QE+R+0m+pmIlKlqiiKeC8xkmQbRYT9cjNo0IoGjM8Rudq
KJbiESbdCNwzUQsFujDdIoac4vYN/iSyUXWN+jMxl5NQbY3rOOm2caFcHQ/Funbr4haIqLiBwaK4
DQNkDroIPPS2lwbOqtTTdgWO8qJIf5IfIrSYMPLGOhlddFzWUi/X9TnC3y/meSNoE29yrviZdlx+
qmHkzwnE7yAOin/DYp9U0a5skwMf+mcilqHYGzlUDU2bGadcVME2El2OspLGANM+bDRBw6UhG82S
jYa9UU1rJ+qDNdlQgmU08zY0bqCT9D5eFtYo2W66ut3919ZgV+q3VW6Cr10ARO5Ubvdq+SxZhyqb
Xrok6BHrj5K7jQPgzm0C/wKp7AJa7wpcJChiOYRmcyvN0FtVtiweY5Pnj+BjKR7d1j3ZuLqfyc7x
sN1CDQmCXKRmF2ha8shmKDiG4ud2NoqOt9uGATBG4IgehTJX8Q/yFG97/4qCqQlkqsAU61HlbYHv
9GaNFai3bpNB/SAdlUUz5cPwk/4KzbQK8Rj8r6HHggrzEsgZ5W+SpJhAFyUQiZTV2K5tjmSztBp2
JRs1jp7FP0d6rpjN5FCACfkKagAQkYIhZLXY5t30HnWMQKGAaib5ArSYrD1kPRAJAhsaNaoORLVr
H9KJrtpOWu1kiRuA71YZ6IR754rqJkSlovCHmYI62UiEc13sKgT6UdjJLzLRJPlTr1PRT1svWkzk
Vlb2zvNcyCro0Feug2BNLKO5Rzb8cvalAAUwTVKz+NIwqKxvVin/wouoOKo+LyHNZ29KlopnUG09
gD7APUfIc50RqZWH1jQfybTYqWeME87x5KdyKHumLjiBaGaI8hogRL3NssaLbHnwmP1/7dXWAlWk
YLjdGEZxmvGUiqN4yZ3S18ZBiisaQ4RNZernjyP4nq0QLC2TKIrHHhSXj8Lzyh35VYohoUx+Zc9n
P9Ai8E1oTDoW9w8TxsKOgSceODE+sWDUQ1VvwzCEEKOm0VjWET0GaH2fRIjara+RAHgystqbFY21
vYlZySEnavZHF4+Uow/hCZQzmc6NGqU5MxobadcaqcDNpwnD9n9YLJqOZPfM2rmVOWppe3x7J/vH
IAxjXzs4wZqD3z4BDdg9MUc0QJ7zcE82aiLjyyQicQe/oAAR2p4+Cvqk4kiC7NWLj2Siz43s9RAm
gOGqf/mCX3D2HVDQBly9CCCD4eXbpo/ag9sk9jfPZK9QWS8fG8szX6CKiqiMtL8VTWHsUUwP6ZPp
sR8gesGJ2BvR7cvM5g2ChuwCyEC0Vx1kUmbjTPxNrtTkcYiM9wj1t3neUEP/0BTtyeJ2fM4FFCFj
1AO+lmHAN3EkxLEsk+S1Vho0XnlPzBqSeyfFF/ICEijcpyYklWlo16UCVV0/XKQY8U4ysvDomYUD
YEsl9vM5Wx+2AR26xDjIXuis7Tu2f827eiessIeqdNWVhzoqrkUwXMEeDepztwatxXKWbJpasR0d
BAWEXXcmC4rVcoLshJFUTys+MchAkiugdqsicvnx/8nwQlwvxASzuEzQTDCGms3kMov9v3zJJqFN
F1agOwfzemU6J69DiNceQTHOW6AAEejxrtK2vSuHEM0KMqX9fioT/0oT1NSdEAeEmtLZeVnR6WXg
3kQRhqsldbETNbQ+jIIrrk+qtdYMkEs0VrJFzQAKGCsBCTWHFBA9rX2Y1KMJOXEy9yO0Esk6jyEH
ufP6KTmSrc6r99l5DXmTkUFRd4uwHOL0OroXuEl6bJr8BjY6xR7IJov06FkqfvgQpZu7lqbhHJDN
2ZCjVyaIujL/2cIlbiM8ozmC7cf+FvTBbSyleZfSFM9eWs3m2mPtw+CMYNLQXtlUfVyUj94taHLr
HnbVvCgyymQFAYI8C/bgUVqbCKu/oXCtX7mt44PscKie0jR+aRWr3iCsxbcu4s0Hpd341K8gn8vu
EZKME063o91dhad2A1Cb30MwEG8Hj5uQIu+Gr4U5vds9kFehiJdt2pg7D71uZA51h7nnx/zjUE/I
T7ZPwz8un7b6/9ieXJCtbfEj9zwdnBs1zHCdW9fhdCZwrTp8mojsv6q+ltfFDKGk+mFsvBcy9YiG
3tz68EnCQ2Si2jcFf1344GfO+MWvabRQSAFs0N5Ow1fiiK/IRl1qrE7KbkVdchxMb3bs9LeqNWS/
V0YX3/Hp86ujzHWCt/d91CbqJeBWjxD0uC0m307ueE9BkvKPq2AOcjLCR2RB26iZEidY4ypT7mhI
P6WeBn9b9naOpILMojWqW5tD76Lc1mkfWumeZNqXe3/wo8vSeHUeI1Le44qoEuevKDfLPdlK18Xl
kBybUnyj9CWlKimvmbYAlbJGxEAnIPNJE6MBJIfXZairhalnBl7DbYWzalo3MTRFddbTnQBCBmHK
EV8GTIcKnsteyE01ly6yNqbI/XOgqxQcX/rnOKl6iAAPT31ZHgrXzW8IoxY36k1jlt3+WoxRNuTz
DFPBXrXAMi8mcgMK5JfHQ+Cm9U7UkMfYIeUMOiEQOeiJZVUSxeMGuhbTZrHRP0Bk07BrOhmtl60y
vZa5VngIW/5ryDlS6OQMYJF7gtjI4dMm83/A6XtUso3TsdWVe0pX8/mWZ1xlLVDuXgb1wRbSP1RO
+yJjIEOpiZJA4ZBNmFJJ+FFHI0sXh8k6jm5cZgyBIRO1AE4p7gPU5w5Qa8CtM2XiTjbXyrTqTP0a
mFn3IITzq9SuKEEZLyIUB94G6b2Np/QuI69/7JoDRFf7CLhD2HMvBCo8Feu8lYiZAbEmnQmU6nF5
XYpBqGhE2O9zoX3Pk+arW/vuveKJ91irRyfruxRQBvztA8/yZR4OYe3uG7so1uTbhIV3b5rI3oSV
tLc0pAlUzo5Il/rZ0QbZMsDXWbkp+9682S7ogbu+7SDFgKFRcvMWV2j8oVeb1szsDS8gqmO2IPZo
dO1EHkY20piuDySLHuMMlR9ie3gCdtc/Jr6qIdEkstxa1UnUnoBtGg/m2ByMrGpP4DcBwsfSFxYa
U0N+nT+O1bzkv6YXW87uVY5ShAxSIH2IuH6IjNkl0ujyojPfe1GSjZjo10YOihkUpGIWuDx0yaeB
MB9u297RagExhEbWG0pD4+cqEd8iFXgPgT5ycSVQHYA6OTXazYV7dj+uqGvq8VCb0dq3RbtFURJm
yIicJLJcugGrk7GDBphAaeQ/ttbRvwUaxwxZsiJe0wBASyDj/7jRMHViJNGTKcOtEIGDCsL3K2XG
8pyXjTxTb2kWG2j1il0ichREAhJYWNlv4A9wMIlafhp0Qz3D7bWSbwVMYGEnHFWDwtlyBHhwrmIZ
6Dy1cW5oPC/vYkxRl6Y6fDbgd+irLdUHRka6LwpN91cPKC4hm8lDFI5QVWCgSwOp57B+ekjxPbVy
1N0viBdfJGoH0UMA6DT6giY0bn4Lye10Y9YqW6dVYh1wwo+fcbkLL8AiX6mWuTWhr4nMCbi7wukA
3q0UsNPEPQUF+E+rkXdb5dpQwtU2JzeASy8u9N4PLJRwy0Caj5Zn4SIcg0IBjOnTd5rwoEwKtaVk
37U+aO6EpuyJEVxHyazulgmX3nMDXPRK2X2Ey3xsgH0WAYOHpZmS3gc9pi6lIiOujcmqME2JhEtV
nio/+th0TgKersX4ySfXS5T0fODbgXNBNZp6yLg3PcR1p8BRg+Fig3YHPhEal6K8dTFKRf7Lb7GJ
praPpf+jKrz+0pVFf2HjhOsUjZsUAXa3AfVxMSL7rBu8mYsL6GeBqYcYHh7zQOg0MZp4vBQkkJcB
KXMJbY/vR7e8t4nc+cEEiYfEaJ8lTgsQnEyHI9mAEocksoPUcD5V2wxCpxfRGRBIshPoZgc9QPiB
4CzZhgKn7xFqjU0+NlcgsAD+62W26mwvOzAzRFhxelrCHRSmQOVc8+Aq+/IpAkLDWgOAxpEdJh+x
nBp0KMgu50N5Q63NsGnrmG2GycMvOBhTvsV7f1g3pYs6P8Mpjllu8Cde+NEmLJMMEYbGfeJpZN2V
fKEBOaQAdm8FoBfbRtZ4wQdg/dNw3TTnOb5TuhtrhK6PM8LesbvHxZTzBtS8GXR4j7iL7Yg/lJpY
gBd3HreV/1IEkXhIrTwFgAA1T1AQbzVtyPtrSRQ+gAt+80IvKbKbRTwdkgCaTSwacImpQ+gIIeot
JjyaqNdl1g9ut84RoINgawfga7WkIe6QNMV7scyttRUN3xG3rQBDEePddJ3h7vHCBvljdu3MwD6g
LnBYF8zNd37LcqARosHcg+U9PAZG+JA3E1u7TvASeLnUIPafvuOx16IGRYK0DHMPcc/sKUzECXrC
5qYAH85Gi7LcYt1McStvEHZAJZzZmICpwJYadnUSBuoHZGoecyPMXycFiJEXu+LCkjy7t5EnVrGF
MzMITVC1Ujjnsmb2h6aDlsc5xIfOHa85LZPka0Zm2K/ywauh+xBt6Zka+Oo3y0Ikj/UTlh6O9Gyd
6Im5PGY/T2vvRrhXR4oNtErNvRX56VWVubhSjxrcdFFKImS0ZXrWHhqgWF1e7JGMGi/lkA845wKd
1dGXUOgvHMlSNg1K4WyzD29Vkev0rgpP1PgjgENH6kKjGXzzbLYn2iNcJlGFHJ7qCOfTfkxfO1a9
UFlpi+M2xO4EtFenMtyLXponKkmlhux1aAdrHzWhW7IV2pcmUJtqHx23eSH72NpDsBmwSa43IY9l
p2WT2pebmgXdEy9NFHkOECCEPqzxJQbC+pwU5bTK9RBVyMFDYYA+tOWpQloDFDuAZoy6oZ4D5DaI
wtJ8u9gSVmTnElUYYMr840jGfHSzc+1Md5xxvD1NLnbqOQyPS6NBKTPicv0alfNyAxIOfhYpCl4Z
CBKLKmjAd4OGqqOph+/+b983zN0nO/6ah26FkwBamsrT/s0XVrFf1i5LEtfejiYqm6liJJokbjBF
eQCSbbyQ6UMDyqQLeVR+fpjtwFRtkLFvNsurFn9YSBhHUwVhZrx+DSPLnRVzUPjTM+s0QKHaQWJg
eH8xG166HTTIejEN+fidj0lz5CN0nkJz6A9LpSAVGULu932CAuQ0SxO0Ar33FXPlIRmDsPzXNjTh
e3kGKIAMoMKk2XbshX2Zno4jEfP4NWKMwOiDxMP18Oy1Be4KZt8eoYNun2IV2Cfq4a7lNrsKkVWw
cTUHsrngk2h2HH+ys48sEnxoCGysqRATkHK2RfjDW821lp+qM6uigi64AD9JWCXhdayDLeKB/AGq
QfgzoWpNqtvME0etshYQUpyaniLLqg62nJDRA4wfaqhxC7xh4tm7BpW1R0o7hH5unudZUkOlMc38
b78PmQqa3Uh9sKm98Yj6GYZvT54/FN8kam93vV+U+bYDaKVChv5iaiFpUpNOfTs7Qr8MUEdyCe1I
rpkAtJN8Mg8ia6vJQfAZr83/XFc3gdgMDdgsqV4k85zuknXmca4IoSEeRce5fISGOKAfZ81ogFX/
5azX0k7A3q7Ai7tSOsTtZlPxyJBcq5VXXslETV7W/pZ13FvTEOC8/JF6Q5V98CV7WtoQtgJTk6eT
O/SRzZ+3/kXQh5w2yIZXxi/68JePnYazq/7VuC0YejyOPFcQ/oyhq3iZptJ8mWrA8yPDUwcaetCo
gkaNSrY0NMMmBNhoRDQXaJAXbjDxOAwd1MMxIg9VF9CKDG8mbxA/b5KfWVatS7yh3pSshl2UZdkR
v1z1EprZCzmAAAV3MKsObk5x5RIcuUuShZIp1ETAaDoZTltLRmUsciCRRGhsfWeMz2lbxiiFcQAm
XMZxCErytv+LJg2jxrudup/HJa1Ly6xYj4yvgOMETzNXwyOqEat1nGbZL2W9mXiU/eXhgbYqwxqE
k9yIAKkO4mdlOkAK4ICypQtamkXmOQiMUuDZmqEsRAOpJdV54UgVZwbf04iaiAq7lrGj4dk0jNkA
znvUCq0p8WNKnM67wMEl4t95I7ItbgMevEveaEyCaA8CbRTbSKM996F6nv5ImaPyQILzKQfL/dAN
Yo3yQQsBswbSK9qH9M0Rj4AQobibrMzOg06x+yqr16wV+bHXQ9sqvb0ZBSl40pGPT0rOr3He3mhk
mW88sfx9KsR0syMn3lS2Wb2NnX/xjMj4u/Cbg/IL73vZJOMaQVJjF0CdGvuB77ICvfFhRKkeHqFJ
Mh58hEdX9cRRP0hGT6H4iOE4MeUhfKDg5G4SM/M3vO+7R6BI+8fawh2hQGlbbrbb1kC2QKdOPzS9
2I8sNM6VJRHN8r9VZvoNgpPpa9olEomXJt3h7ZK8Jgp5YAUIzZXnXf41RlITOPTkVXPDn3LAudbk
lmVTvzF9FE/TbBqMBxkZJ575zsZUyR33cvMMFkTzDAAwohAuwbXJEGVJfdA+4LbAI3WeJ/8QxNAZ
LktQvAmgwqXEORBZbIJH1EquIE0ynL8c27y1jhU9uiVAzj7rigt0M+0vVYXYPg15wT4OaXZxZtp5
GcahLfY4OapNNTbdU8XGATULih2ZbbRPwYCi3tD5TnPgBmyfxBCFII2Lavfq5ohDJXG5BUOpfOGh
3Z8iCdArDePeCO5D7q5plDRcviQ1qAoUKtOQ6JIvo51k6x4PncN71pmbLv7Y/mRuqWfWoNJLQCax
Rc3SdIKiE8ojUbiJcAIwXwaE7/xpWwRht4qh6HqhpnLr+oJQgFzHoGvckI3hH3yZdLMMeWF6x8I2
jmQnD5r8NERpzhsUdEPoNmNf8lj2IN8OXGo71eKD+zRBwzCvQOIJcbYRONKuStdRwYtrlPTWxjBT
9S2PY+Qlefi350LID7e1n0ESIVpXlP1tEsn3walfJv0SJBY2pnulqApIkk/llmzLBJitj3hKFefZ
zthWZIN5BK+GeVK8A+qYuvO4ja2TzVxAoFWmqTngok1RrUUjPy/5vHqoUZId1tkDrXHMKNvqEu91
2YJ6AiCH7y0wOTsBZMaBhhGS+DJ8i1qrPhjMKHeZ1SffhRvt0iEuv4LqYnoA8S/uVdpecvUSTUZ9
TdS0b3hqPtYhwIe1h+QiM3rz0chc85GDN+A4FVzg9vuPjXq4KfcQsHqklcx1cDcsGYo5RLXpmggS
x2lnPmjClR84NyFwBg64Zxu0dzsTcMUziBujUwVp2L0tRHXPI4+tC7OQG4YywDV9MDgePoomR4bX
g+JYbfU4r0w+Xnl6BLmZbBNomTFFCmN5JPMtOOFQk0OCZORF8x1+TagHjvONnzrdps/t6NpnrDk1
YRjtkEGJvta9A0VKy/3LrRVO1L79NjbBu2uWNA302jIc17QrD823RlTtxq+7dttpErhMF+OZLAbH
SN7aUFnRTe/I8ONY0Ty5WhbP9wAg38hxWUKTsx8fobaep/GXwAj+zgxZPI0qMU9jj4uRH4j2x9h2
uzHwqm+gBCkPUTBq2VXHeVPNd5qXNuoosRd4sBLZvURNePd61f5Q0A9Yi0bt04J3KLxRv1xwXD5k
Y97eiUwzEdavKXQRg2satnf44CN4nkBXIg0K/4HGccVeLSuVG1B6HkXbxDflyT7cBNNBtUAgz6Op
AzRzKvIOf5p4fODt1FzKSX21mAifurEoziVkt9eGZZvX1le/KBpCDRc5/kwtRLKWgEmS2d2mQgIV
HzwA/1oIOCT1X+p2WhuOenjSl6epeqZBVcnsOHD7S1eazpcpM8AxL63k9/Ct40n7O+3Z7xpKFl+R
sI3xfJv8i+x59tB1Su0bKOnd4x6flikS6/sgAcjTi1ABclCQo/iBz6Nc1zJy73YYo26vsJC+rQyI
1Tp+i5IlH1XoqhubR2p8mdinAorbZRD2wYpsKDRKEDWt62M7+O9+oH5vwJ0GioTFRs5pmEPuV3nn
xV5UAwPXuAnmhTpvHmliKNlP1VSAhYE/4MglcMspCFefgxaFC5znmqiPdfUGWdIvfcOtVQVAL24e
cX5La6GLyZRxAEwjvuWNQHaHeeFX2Tm/bKdkv9W68Evja9ybYGcHKzQiQm17V10GMPiUnwwetXey
W27xwYSaswqJFnBTU5qhncxNIDOIPqbCuoW6EbExnU0E+AJeOu6K3EBziMCei2wi+ZFtbjIkjeOM
u/g+Y+3snPEY/9NB7ssBlXSBI3AnFsO17iUCxi4q0MDCYB7LInlCJOXdtEw2DJrUHqhE1squDZDx
/vExJULkDGHCfc9zECyH4m96S/MeP6vOUWlKb3BqBLQ/gQ5zkwcaStBGPjLLXtGIVtUQ9NijjuPj
qioHjauBAAK4lhN/jzJwb1+ZojiOSCitPJe3T9QoZGbWZQ1sRc+ybrYNzSH1MutODsiq50dL4Qno
osQwW+cTz9adlb0vyKb077SC6LzlxJoMTlPAfehWmh5wHrsNQ+2r/Qb+XvWUdw7uux7LfsVDskah
AGrzWPca4xyBV1P2aMVQLgIfXGUhUN5BelwPE6Th1nidO+v5S0lKj7n+0tZ+vs0KELBBnB4YCvri
mjRdpaAHHQt7XY1hiFKu4i/W46yJX7Z5ndzMvOLP3bwigtDvQlfhDqpts2+RsC+eXz/6rQmNQzwo
UIKJBFpVeo9VXE3IvlqgSP5j46LK9k0Q3S1fdfsBQeVvTgdSyN6Lf9qo71s7MXMuYJC2r1HVghTS
buOflW+calDpruOuCx6MmuE6wdrkFloGvmPqmMos2eKB44g11FCgfuSOYMHCjfspLxE7Dat7owdk
gXxWA8ZsgUrdmlVrKAqwJ/u3spzp79QGeYCI3eEFzNnJLsCXax06Uz5cTa8AO3Bp97vOGPJja0wD
7gbOi0oYwOmVZSIqIQfUbySvczQl4WAMiTjKa2cmTERA45UZTv8e4z/yFHIAZdzUc86uDpCqtkI5
VtGNztkCO1oehPZDpUcerr3VhnzIO/VxLPTUD46vLsIzVlU/TJYsjl2GOjHPwDW0bsots0awRelh
3aPKh3rUsGzE+ars5NoWdXk1Qxtc36pBAa7rTwdElIqNGUT2FyhMfhx2MWhFltkY5d/btJ9+9LKR
q8Gz7UczSZ3HXIzRbQTzwGKytb2u+TMCXeOhy3z3Yrp2/KXOdzXzrS/JIJIvZb5r9QDyqepplF/a
tji5hvAfueqsL8oo55ElXetLwbMPoz9zhrDFy4QqiBLoqcY2vlZT5d3cAfEXJqJvUsb9g29KBHr1
5FCmJcheEmeHquKfVu+7G8AsjTtqun8xL5q+c8fQUaghupDdrcUvIYOPdhWg6m8YgwEPMiTP9IdW
RIXxBLD5xoqZ9WWKvJBGKN7EzUXP/fGkOT2ycH79whACO6vJ38vRM9edjwNQBBzaKzs0Tde9qr6Y
ThXYgDE1Tq9OJ0zQHvAWuHoMkfAQQr4qKxlPohBqHWVierUMXFl8M4r2dmvgggfVDdRXASF0orHC
38epggg1lCj0/IdxZ8UvGd5+UO5p3uxElJelYcB7fBiiIOKti2I8RP+3HTeqBC8LaBXSCwsBOIlq
YmUjPvfPS2yxLW8xNYLY2CvGtQM+kLcm0JoTVvNjAH/jtk/65gES9cZzzMsXOnLF9VCumetmVxBY
NwB4R+6KJqzY+AlFWfbk4nM9sRAV+6E+w0EvfZuG9mOngCnsEKq8DD1/b0yU3F/SBjdalINMu6yp
DOjzUUtO5amcIjYvoKWNjSOQ0cr5kUqPXWmp9Hyi7nJA+vDc/dCtRQDXbMrfj1GLPwcfjMccKLNE
/lueDPJSpkh05bGTojCJRYdaD4OxjVDtgpgFzbqJ3yPdGn+nydRMi4szMRyO1oVKoSXmQf1Kpwio
kcRxqRpEfQuF2+eAzO2KZsIOUk9OksZbGpay84AxNFBR5bBxPTgyPUSWzJ5Lv4ivTsGuKKPLngNk
BZ9D0XmrBK/LI9m4iruzisR3JAM2vI39pyEAfLGQECww6sD+5uZhs/Pwv9jTEKX4KFiNJuA1nPQV
nMUJVEz8+pyw4OCaZXBjgcs8PFZkvQWOEQLH2rg0qGj9EhmWs0lSsPPbhu1dEq/zAEhI/LmXFYqB
+EZ4m6Hm0FOgaXLMhvQ1B8fxOs1Vdm5BtHfqI8vZobK+feKgAV1nnKc/uGsfPad0foe53DVWXf6c
tJRsUY8MJdC2BOsyAU6oETYzj5LLx4W9dEGj9GnJD4Mhf7tRWaRiNTKoZcvWb9wrwCApyjQRbkPJ
sryHSoN4VFXzB+Wqe2/iSFRGQXaolQI/gK5m+R/OvmxJbhzL8lfa6nloA4AAAbRNz4Pve3hsCoVe
aFKkkvsG7vz6OYSrMqSo7JL1lJUxiYWucDqXi3vP4uNBltCU31kii6N1vR1HiLK+U11oAdsz/PV3
4UyGsTNyN/OXNzmHv46/fRpn9fbDqIw9EPhQJFu+w3gdiqJYkblmYyG8t4FJdOdgKNfv0F67V0Fi
5jbXNp2wbXbAXnRL+IOBPoNocRH1EXn0kMa/9rTbqzY+9rwoP7Vyqnd+kIbbXvn8s9JyWQ2e+OoF
TbtC3BGcJkjI3gfSmAUkiIKNhwzdqp6zUzYjZTcqi/dhFXb799RVM4sK2EHb996c56ZIaezfu+w0
+5G9oX+aDMs/lLJnXkcZwXoOXi5y4UtQHASIYGIR6qDa1iIhiH/mtk6MuYOVK9/Ch7O5NdU83Q4U
TpbvGngYLWyftIdEI2VY2HnBzx+hEpLt8Tj7Zifaf9B+QlN7bI+068v7h9r+3OX5QUzB4+0zbV83
xtCy6O+QFMm+hCWSFwAN/dFyxBGd8MWjaNphizgg3Q/dWNyj/qMXtIrMH6Q50FZUb8jUtaDd5eLO
hV7pwYGCDrhkpHuWmfkSzB+Ghd2pz6bqs3/nbKx2iVUtmZSqdg1y5O+qJz9Jb9speP7mQN4gPbcI
gape9C5EKm9tOwQoX7UcJy12VTo+NvgOD7IJ/XMxIF6WzkReoaiULp1cZmehxuExhMKo7R8Z4CFh
nfEdFMDoK0KAguYIQY13Z2okze3zvZ3fBLenvm1DmOZLFOJOe39F3N4GRaLpsaPqdtitzyu8TSmI
fyrNHBM4Tre0mnFW1Y0WErpKKzF6vEI2STfL0Clw3qy03DQZcQDm5NkKytn5fp5GJycEa3PGF71v
3u0AbN+H5nvfYOIQeNH0WflbiCAuM9HU5OqVRXpBKAk/OAmBFvxOCP7+2uvHYOmBo3f60F+lrLgU
KdQR5kE7Py39gC7srpAQZ9Kiuw0YPjjrjHt0CSx7col8cerclOXLpGoYsHMV2w6i0g9GUqxiUrK6
jZaQlVsVIq/xjMJoCt3ch1GCuojGracc+LpQJlw7X620Sz8XI+zm1hwglnsTl/swbOdIV9SgP+hi
3Tmw48b7/xjOorJQGJEXx1FAiVOoQzkSGEPbl836tHYvCtIWNkgaV+R8hJ1sB2wzL5ylhLjMKalc
wGXsQOvE+SpWkQsKCT6Zt+nd2HjqVFYZAaqofONZTx+ClpOHhEBlVMVSbm0zCI13H4JjNI/ZjQt0
9gYOMukKQB36QDS0vLsQOrshn8ypCaGRikJpNpe+bY/d+D7HAj6U43OAEhuFDiaBrpUfl93R8RHn
2T14O87BIIOJpIYi8dJ2qnnOTUvtve1R9o2yErAzW7Zh8P0BP67Y9bCs3sMnDVAW4IHhqoOizvvG
9v01LYyBb+ADrdZQ4puWpEWRw3qlvXuo2T3bZ2BIRWKgDGyXdV6zHmy2qRrp7aZOPb73k7IBnhwQ
HIdkAbQyp/HSw6by0wDIAiW9/6QgsfMwIF84zt0ZA+MTMRI0xuZmCVr3Vg2qWzsloFGR7/R7M/OL
4TlzAkOUP46sVhueumRVDUY89nnv3Hmh3NoWWF/i8df5oYTDr51vBwPj+YhS9G2+PWien8yfb1vv
8+WURJusK2B1M2fkc92WwwKAwTfMJVvbl3ECGY95lHNwDBYtA5gK4kF00RGGth1633g9iFQ/wsBC
HJo85ygAxeOPdJ6NU39q37IC4DNDtHSeasdvIesEyE+Cwjz0UBvoygBUU+w9DnH4QMRdiBXVr+2m
D8s9ntJm0VAP4+/z/S5CgO063s6dswM1DaJzwCEENLeGFL/TYk7WpBocOZtOqDxfXtMYHP8pgyin
7bOTdZMNKzIMzdr2DYqeC8D0rk2D11uhnnGC8vsBKAsEe86nllTAqg64EG2TjJD5Tr3RB7cUo2E6
eJB168PDmHEAaMem/KEwbyCGiLD/9K43n9nHXxcAH6chIvcBXWxjvHlQZBU5dT5Lt0CuIjM/xBBj
72vIss97duMDFn3rG3IybKM+PL8P/rdz/26K0sWwCdskA0BGI3ZvS5BdIlLvyogiywUByFNPcrNJ
yjJ8aDmwWpnOzefQwLZkaNh3PrOBqgyOyEAg76da0S0Pa3bQvYKIDBlfq07BhRtKzlBOdOunyFTP
JEiib3EDjzE319W18LvqlMaOWdkBH5FDQbLx1YXRw6Z2vQLslrh5P1JxSmCxiKyZqUl1cMRs30yC
7EteNneNDOoAxiHPYMrCPSfP/6gZaV5q7cWr0C/qq+EN3Q6DQw5YD0BJLnQOQaZRUIxzBh3hkBzj
HmxIXsMAPIiafl8GsJoqZ7ZalBBshFvhLQUum+2zm7R+anI8R8D3QRmube4hKh2sTTQaqGFFCMBz
iNOskeT9Z/t9fBIeEGFeMpxJD7SMpHiqVKwf4Ibp5VuOktbnmJUPYzH49yU0knFBq1fb/T6rgfTj
Z8bNgzOl/r0XjZcwrsibgVbenecSfRXLR983wScIJVVnprHWtat/itzACsUZsSe9269S0k/Hpiff
Q/A/H7k/IuVS62EbO6R59hwNvm6Svf3NhMzjs1EqQQ4deb7TmCqwb3ukMvLOh+rB3LQDbj+SU5rp
F4fEMMXzh3FNEMGDrUzEY9Zl8gx9+Yd6kvxxkrl49Kru6hJcj6VViiIw6trBFDeE841K6gW05ELg
x7DhNA5PzPgKgrgDX30YsE07xU7uRAuohG1D36M4BC4Ao5UHtWSQagaZhBvd5/lTgzr6MWDI4yWJ
zJ4qL+OPMV3aMduTxQwq3zpOT7bPIeG4ZpkJUeLD/PfDb582eu7jBLsLt82eaNx2j1G8RtyYnLqw
3kBabNxn84IeF1tysv22CUgCHrnZAIYw+DfdopqzekPNuhWek+0S9jz8RB3gzm8jck4J3tq1cu8B
Eqt2ts8eN9o0oZwzhrad6iI6CKC67cfYrnCYhfBg27AqpxxgsMrxIeFXAqHO/AIVgTC9HxugN1ss
E/9wc8jXdf2bJG2zzEcAWQIO0NIU+XQThNQ8T27y1QFG6o+yro9If3afvaHK1pDMMifUGxtIDcRX
38OCc+IUYNQqaV6h9ZZCg+VVEB3vxhKVM9uM6nATI6v3qasbDmAq+GvxPA3qmJ/7SKYAH47irEQT
LO180EzZ7Lc2XRzQye6B9P/D9psSbqMxy8mG0hiL/XwATKaeuj28Ln7sibkP8ojdHqqAvxsV8zz7
KUTwc1oxiLTM+aw6hydGHA9QzvsrCwaWfAiZtvd2/60BB/Nke9oYQJ/cK4NT1hTuQpdpcy1kw49Y
1XirOPHab69S+vW3hmRqhZUOQyhaAJWbgkxuh3mtAU41zjNELtU2ZQ1g2lODRGWsjvnY3I3IkV/t
RoQZv6qkWlHZlMjX/7Mfd5mLcLUPd+99SCFX0H3t+LIz7Fym46ul9aVp8BIXnrhnqCneaYdCRXem
9em+LUEi79gh6ybxkrJX282zWu5S5vVr25yPzmTq3WMVZu4qMPd/Olri7z/oqjenhE2voqT1cyq7
DdDa1etQxrBMSDq2cVJdvvZ5c4Q4QgCZag68uwmgPzH3xzVtltJF5doeDmozUrU4vIpV+9PhwNEf
IbwQPE20RlSMxEHhSGiWkGSbjG7wqow+8lSQxzpj5SWPKjCS5/6udYtV7frDwZE9/1x/s72ZHLOD
RgJgZZuRL0EB0JV7mXBdQ0kFmmI2owlHTXWOyxGSvDjVS8Qs6pyN0/Y9l2lnGEm2YhrBeKB8URWq
hE4ku3pQCjoC2/MiKz6TIeKuPCpuXuqcm/tc1ObedvnoquauSZb+AowfwJhakBNkPxZHLUKwGOxu
Ovl4aNP69ac+O/Gn9m3X9oosMWqpRlkcRT0tCg5ChZ489ha2K9KP0VvsVmoZoeJ+CSCPdPIzEAJI
nYnXmkJQvzXsrfDluNAo+t17WdMAKFSHW5CvnKfGW8LmywAsLOJ7oOUCrAABJ0rTRnzNIKI4RoH4
nBDkc2IU8gDQCLetptkzI9EDFPHKb1pB8d4P9XjNi8o7Jh5kKO0ArpYQwNuvckgN2GYzfwgx6n3c
4CzYCWnCXiWX6hF/iNlHuCk3cd05nxva3j4h82tv6XfZeIYDNARk/cqAE2suEk/eLWD4IM4LWJxt
xxJFRS8rU/jKzG0RoFx4a4+oom7duX2LAuFvBkD6AGZeWynwt/xpuutJlt6BO0URQaKM8D4AqER6
F/stXZi0+zHAk3K6S+eBD0fYgcCXGCgNhQAdKg/2o1TU0JWB5sQ+ZfR5dBzvlQJDv4LqDRJSKNq8
cKBs3KiVr21fmm3cF9E2ypR87UbkBGHd9slAIPlgGk1Wtp9Xw+ey8YOHusrTC8gH3sKUI3hpjtPv
iMudHQhv47JXFX1ypGZn7ievtuU3YngkgEPNQ3ZTuvqE00/unMalTzlE9xdFrOEKhpfkvmVqnJ+O
w5l2Uh89BYj73LrpTYIyAEMq8BpuzV/nceH0Z1icvtTj1FyGPuK7aOapEJB5PlNcwovMdP2JzU2U
wfxGQ2YCXq0g9/tAWM/dgFjUa6Sqqp1tDr26Dz1pNnBp67aZZdJYTD8UV5dYuvfHLqN9sY0K0A89
aI4CfYalhl8ecwI8EEF67qEH9wry/7I4Y2lO91hK811b+fUFz+ByDfRm+iQ8+MF67uR/qWPnLDWg
yQszbtOyrK/piBQoKIAgRna+uWZalae+TOrV5I7RN9+TiG+i6dVR9EfsHdSxe53PwhiAL1WEFOgQ
nJf3TRBX46kUwN8VA87vMIBQ76W4euddz1W49PrUoOicNwvKWue+YQPf+xoMUg1gwQvzgEJXxv0W
Q+U3A5oGqun8qYU6/5rBY+FknCA7tWzS6zjM5JNOi3wxzOKxfw6QUf6uTVgsmOPBGD0EAGsonU9p
4DufwP3rDkWKi8g24VwDLcM+dje2mbgttN+jttogb5IuGUn7taNV9Bo76mtWxf417vR0lXH+h8t4
/Bo3TbWWyLHt8NZAE1Ui2WXxC8OFDDf7iS/t0bov1QIqYf25lXn7NMgf8xvjNtuhTMjGHk5Jelfh
pfOY94ZBNAVFM+9hRMLxIew6/tDBWMbpau9kW1VQgCYzQSTaNp0WMwbFFV5YXbi3Rw29hJ45V3gs
/PMzEK/rldNA4nysJb99+AC3BpNVGxaGkIrj0+d46scvJMrF0vOK7gQFQfKQ/rN/nPvVX/3zfF/5
45cBaPfl0Iw/5re4k1N4Ix0QrJvV0DXwJeMKmttu73yK8RZZhoKHx3z+TeDO94Cy/3RtTTV+KhFx
zb0FRJLuRl/dfrdh7C40xz0soB7z0iqSgIDGgAEgdPyUx9BgZe4Lo8Y/xW0EQtLcjEof2C9o5sD5
G02jQQf4bw5qXX/Wc8ZH24NE6xV4i5R/dxBKHt6jT+UuV6Oz7UQI/as4c+66KnCXPV6AX0rJNtEQ
t9+hfPpctkP20sYRRBeSJD1nRTQd45THmzph0bMeqmjhotD/PXHTRVs6zlrkIUokjhRQr8ZGNJ13
ArgLpDRQTJYjS72TDkxVrewwmdsOkYDyA3AXceZtNPJbD5PpwScFwPMbH4c1AewEirbJxQCJ+Goc
WFO1WT9cS5GnO9cVAzD2Nb30Rc8W2o/vVZqbu0y6wR6K9nRXIJN6B2XscBWWHvucUFhJkbH+s6co
8MqseBtjHOgz1j6ixIUnBJLIC9pCi2isAxUuZTosJzybYEI1NxMJDbyqhblF390LZop76P4R0d5H
SdrduzBhveZ+gKXX3Jr7YwI7HbdqEKR5O06UeQJTzzzVvNlBPKa63rom4LsdQLr2djBU8OcDyEqu
7CiXORaSJPjTDnrgvTz9YQdg1mrwAdnRb/w9VESbTyHN+13txHLWdoHJUV+DDdFMX3P42kIhhPoH
LCz4A8eK2PbrKYO7wRCkwCvyZA+QBZR7muHplm8ihJNjRqYfzbLpbs1btipUqNTNk4WCus3Q9ytX
+P4hJSM9xazR64QNzmPjIRLhFQVPP2Mrz4VgYqlxo3FjvmgF5wgaFt9hP10saoWVc8hdSFxQ+uJ0
jvswU11Otr9oy/HL2HovOudiI+s+W42pxuIn9r608G6AXZmfYM3f6U0PF5Mjwl8D4XfcRC5R46Nu
Ar7gDmEPQ0xg955rKHizpjtSaH2BVDLvNrPc8piBXt6kTrvoCv/V1qzeS1g/YbTtSEJIswJhtV3a
5vvsDxUy28zmyS6Lf578U4WN1RV0J+N6adlultBWdlBVnivoSIo7tbMawHu88d/scFD0LTzZZ+pb
Ps9R85yeZjAc9oZkiayMOy3C0NNnu6kaeAM7iRzWWFv755gYDNvdlsp6D8Hs6099t92G9w/Iyif7
jx+GgJaD5pAHS/vZaTn25y5eO7N+vwuhHTirVt+taL/dTA2c3I0KQWRw9U3g3/ZXKloXUZxf3qf2
Iax8yjz29vbD7AGZi2yuTEW5sX2s5kiiZpCSB7/fA/dxPgW4qXzEQVhpSrfSP0iDdoSnzhSt3sd/
OghKzGJZqJqDG9i6iK9r/1iSMLtyzcUC1JLum0fLswvVi0+Oh8LLCJmsHTet+yzK5GonNKB1LhQe
3Fc/zyBco3xnVXd/BrRma+YmajMYhjJfTGDw7E0HApDawTZFyNWS6vjPshqTRRnF7vNA8uRsmz5u
mSc63CPtA6osrLVWNMrD1ynw6wUUobyLdHsoMEb04oMz9tqb0ts0jGRb20y6HlUSRD7Ehz3p7eTC
CyVIivp2qu1p5TnIUsiO+ftoisWsl6H4ctKzCZFt428XFFp9w0jBW86DFLYVvlx6CQWmf+6zGyqr
9C6Ik3ETDtpfvA/YIxDaJgesQB9sv9/kYtGafNx0WPFcPCEOII7QwzC3bJfdmzI4FWXFyjaibGgu
ERKnF9vss9jZl6gH2f7bjL8GcWbYBj6KkHL/q8/u2cl41iUrnUNY/r3P7qU17Fwd/CErWAPkCw/i
rFuLpCQ+pI0XSMsBhinzhfZ0dLbgy9sAGKtsj/Lj/UyqFCs7go9J1oLHgNRqaJ784z/+9//9P2/D
fwbfi2uBynqR/0feZtcCDuP1f/2DeuQf/4GC4ty//+O//iFc5SlJGdfS4womCZph/O3rQ5QH8/T/
1ZoxHWWj2k0W5/5SRq27ayTwf+vKVUcY46DwlZYF9Dk9vozpFCKLC63guKveEKn0h0JFZo4Pn+DK
1R9oEQ67wODZm9XjAwAwUJcZqwOUCMNDCKooBybObiJWtBtZJa+hbIZLUxbNJgEDCsWV6azSKaNL
KdPu0JPoACeZljdAiLAhWHTeMJ2AnP+xsc3M7fH2nKDDUff1aZyteF1hrqETRVvP2nr2afowUChI
gr4bwVXZpYeUwv40ndg3LLeGNTXLaoYIgXuxQmSq9wEcZXbYrCekVkSaezsFJnxapd7BS8E8RTAD
f/UJQcaANXuRdN3BzUh3Bmtgy9pyOgQI9VaBTzOEjbpdD10EkeYc+KgwLBCpgnhrXJKcbv0TbbeU
+8HSz2KzaiOUca03Io2cEyLGbN8kzZCtYEhVwy4BcPAcjOmtV8C0uCHM4Np382MDK/AC7Fms4vKA
nTrIrVQFdLBGHwI7DcAbWaD9Qx6AJtGFJAQEbTbrmzchMGUHqkeU8FSwjKAad+RJgFKLkY05JnO7
k6O7Nw0erkLWT2HlfHH8opwLO/WTmZhZgT46bQM8HFDnRxXOwa987I1KFn3N63IZ1wYCI6Q5E+qZ
x6kGvR1CFWoJzTboBav+kQCXYYagegw86LY1YT3tNbigGyQOV2BJVLD7wyZyWXWwTd1n93h+defR
Tb/igQhQbCKbpyb8lM9uQrhQUTn+yxhv8h2J9SH8PUIP0vdBxo52U8Tg+f37O8oV/3pDKSEk/oeN
kFz9ekMF1egAdS6Qd67H+q3k0wMCwvZA5o1p8vZgm8FwB6aAC9JAcKqHak3gZLOdgg7FUZA6thCq
7hcFPCHO4SDVeZCdPtsmnUBKdsCJ7UBPO+YDWzGvGjeFNOAYNrlZV7GI15yABB5JQC3aSe+iSUSn
ZJylOkqJojWBD7xa/uZr07/72kowJH48xTzt/vq1G1UEeLsBkwuEaLfxJt5jXTBFp1ia7xwqtiKv
4LAtk23MR2+pHSyS7UbOe5PD5Z4w0ONgXMZnHneYkm9I20A6YXbehYEe3TcDU88TiAhI2eOiFXAM
aZDHP9EkBT4l8L4C1hhvGRJJoNRgE8CQ7jffknt/8y2lJIpICORyPKd//ZYyZ40PMThIUQzU2bop
jy5i3lRjJ7d9pb8ZP2lPYxLmG/ArsoVt0gBi14VyL2VhyNJFiciCSJdt3t/3IH5f4sB1dplECULw
iez1BOR+UTcKtBhsAjc8Cizjj7ZVtiOUCMElXERplb30YDBEyBld3FZj1WFEuwjBbHnu1UgvE7mr
o00c6a9NzsZPYa3iddq1AH5EqFLREv80NOaKS1gthELA9z+/JDTjFBeEC6VHreZXz0+vlsJNA+6o
voGcHAOLIg8gIDxvoM6JmiJgZJscLJ5DCd7/AphSb4tuMD7lugSk7UgG5Oxh1AM1hSyGBbnbqStv
gTzGICLq+oR6OJzCXVpdJ3j2XGMDAfbB4FfholiWpP2s4s98dqtsk7pYuxAFA0LqN9+Rz6/HD69P
jWqJ4Mx1Ca58/ut3pNVQwqKybDa+1nLLkDIRWHJUPbzIkZtq2hSp73kDnh3W2y2+83sfxLbpkoiU
LYM+S4/uoOlaKYmXbWvq84xZzysPCLDIB7/iMqaxAIrSQ+Ub4mXRGQQv3AAoMFklcplDO6iHNijU
EiF5x4KxWvlBjur5XPMyXpGvBtk268QDZl1XTbtjM2Q7DNJdkVSXgPvr2PHF/8f9oj2cZC5cSghO
0K+np0iSNh9GDQgR8lsnAKXZiRcQG6sr2i17Se8mp+qPsC0rlqn0gotA1XvX+NkLJFtDVLAzGM4L
N6sgfzLdccHhD0LLDIbZaScOkUqQDFX8PitRExTDWxGX8nFonsHNGBGLwAt8glQ7gJD0uU5AX0e5
rNkp6uz9sF5XY+qvIEWMZH3Y0WveD69xJdbI46ZvnOZY9Sn+vUuKS8WwJISx68FpXrGyVXKR8tVv
bhX5N5eRFHhqMs7BSfl4q4A4jm8V9vUGCcEAEq74+/nsWkfmL2H3bB9yBDNJooexQXLwQIx+bAGb
cfFIWd1NwRycJdO0y4G7OiovXfvwHjhYuXYAp1DWdQ4uqRgC+abZ9Sk/lChfHkuYO215kT+hHuId
qCiuVPbRIjVIo0xOuWNKT3cGLrggm0Dvv4Ely+7ff3v2r98eYAVNGKOaKIkw9NerZCpzUhqRIjAJ
QLYG9lpiQT4itcuSu9nN5xGZ//swSRACcVbsTVaEB8eFaUKFGkZL4Q9g66u8hqdyXwxbv+jCSxil
4QW10QsJ2j97FotTXrfdLsQvCP5F0SMJA9KYN2TORQHavfn338m+CX59MADF5SqX4T3BBGEfwoBo
opFhU1lvQAXjy4arNep42cGkwj3VRaEOBQgBAwzcTg2Iqqc2FT82GhaeS1eEeyIFalCZM1wnpAKv
po7Y2YlOeBjC52HUp/eNasV68iD4xiAlQzScERK4sYRQUwQgJG0Xdheo8wFoE2zg+IEyTzRsiQbP
aIZXAlEVnHqRYVEbp4eubKtlFLRn0bliZ9FpdVrLVcsKZEENLx7qBAouJjnNCMq1Zj0wSbmL3Ect
l6Hf9PNXhdYbcdjB8WUGJT2wnsPMDS+JQ6FhBcX4RUj74MraKb5tTBu+USQBfvN8duew4+PPwBjH
/5VS+M+Hn6GFKCfYc0ABJDhdwyrJINwE5XYIA6WQ4+ne2NR9DqVxAE5jzkVz7h+cVp2iugcasR2Q
g5jUfsLLfg9Vi29TwUAImjfDX3ttAxWrilRyLZgbHwCtR9qljU9Qh4tPsRmfsDSOz4DctIC7m3DR
5HSLn7eASl11/5uL7m++LfUUJQg+tWDMLvZ+euPyLJQt7HfMpnchKGoClH5bLXvkRFWyCY5j7kPX
UWd/jkF4P+ZbkbnVKa6QChhxJTgAk+1jkA9CA3ElI/e9U2SXyfM6JALaYl9Dac7vinwZZF67hfCf
BphneJFxChMdyOku88KY5dR1eqvdLF5FkFfHQpEkx3TeMBc1Whfgs+UIJZBDP2+Qp9cbWaBiEWE1
YTcFspFnVYI9P42z6H4JR42+gcLDOAKEZ5KHAHLcslfdFdqLs995k6yKec3g6b5Zefn0iTKYhkVT
UWKpybq9FzoQKPSK6FKU0lvnFbzpEwApf3Ol8X8NgDVsqeaTDoAd4WKOFH4692WINSiHJOVm6uF2
NkPIyCT6Xeh5m7HQ6VLXdNhKD2xwOpRvjVTdXeSC4+epDdj+2UsO7YtVVcCYsy7l19It3Dm8XeSk
I2dnQkIcoitq06NYqEVVL6QPi0SHjPtOX0nkcxgj6L0Lo8M9AEbwemlJe3BRnai6wt0JZ3CXFdhp
rtDrsfBgc5BmODUOX1XGy3fdEL79zy9FPPWkBGWM4qR8zCtAy7AryzIzG+CO8QfAEMZk7deEV4B0
Mrh+pESdAj+I76if0iUogmqrtIofoSDTngw09QOS76z+aFNW4U5mNi/neadaYz09TXm57IFxq0qv
eBZwLF3AgiZYDaDwBvn4rZGE7WwYgKJ5ekC1f4xG9yDd4l6ngEVhnRybRaGh7+YmKRKILcVKEqQN
FCLrbVVDdLJOgaj1GdjIc3QJF9ovMIaHp4gVNZ431QBLc0Crz1E5uAdAzZw1uHjJQlcOpBYYHbdF
X7brDFIU61aO6gGQU/UwxesapFIsGNixA9DnDOW88jdhl5ijzg9PPUE5pagCz8+9j2GXLuMRKG1n
LmMBwimG7EEG5o9sAEEvaks8rUNUZTgqimdUMsne9cnRpLzd1VLwBfI70VWY7gk1vlOUaUDxogym
dJrtSO/1Owg7xchxVp/h+Zes8D6bVhFiJ8bdxxw3aZfzb1khonMSkKtAvXA1KqC18Q56MW0qD10q
YxQjSzikBRXgYCWHcO0UgEiq/KUXVHj3Z9/4kAxAViDfIRNan9QY6OOUd48hoE8njSSJjDnEAv0s
AdINGwZKIlJGLtKNDOmZf38t29P14XRK7hFXCYn4Gw+qX2/tsMjaCkYiuLUbD8vpHrZZLchMbVtN
SIBjFRZVzvdBVa9FT2OsP2Kc4U42myqdATX4jVmvn1BPwyO5qBjSQJ+CNN622dQh0ZcnG4rjAQk0
cGHl6xrx7so3xv+cYVm1KKYKYRgYqC4dQrytZ5enZvDuqqQ+Ny5w3iag+FWBYI9MfPz3X1zMb8df
vrhEXEZd4WrkpyX5GJjhbirKocN15E1iQ2F9eoQ1k4s6GMx/qijaNCiALJNed8t67OHsUOL+jIEU
XyJDnKyqAZRdEAbdx2R8mlCP3YLjm+2aAES/pCeLHrANiEinUGhjPWSHdZJsIDy2GSRUmyuUIC6j
M2xigcQFDyKxgfMqLCHxPG3KgFco6EGbTuvxDf8gexkmBrcTthQ4O2+1kfcQPHSgKTCmG/BYu3Xo
9PljJhZsVmDNlcgOHIWNPtYb2L6A112Fa38osOQcjAuR0hhC8Ep3yD0VTwbV2QNKhPzQVNL8JvhV
/5IvwtrYk/Z29QQePR9WkHNlOwa2I4WnNbIdvNLn0if67LUIrXyk4Ze2iciEIpsaO/oMFAI/M+BV
MQvelmyCSxN27cYXdQoWS96vb32QC1qXiB6XkYjz+5wBe+s7ot24aZff2z7g/FBNxZpxjTjfP7e0
zcKVw2FAEReAEHltPl0TDbII4k7yxoMDVFCQqqs6ftWp260AHApBh4JgL2mIPnS90Qe71w7TXaK8
ePvez1BYhobAPG/06j9Zx/u7Ea+QBRTYskdU6sSmyRx9AOilOYcCJmu5mLpPedB+K5o62ZseWhJX
LCHw/oqA1ijp2K4dN5afxq6DOBJISDuT+fITtPGALO0YfD3DoTgBvfhJGeJuA5HHy9SRwyEHsGoB
OYbirLg4lFpRJFW64gzWWJJs8SvB5nOW+fHCBrBCBLH0Nw8V6v7LqkcylBupFASIGuaqD6EpdDJK
x/WyaDOOPATYHiXWpkpfgGE1kKYCVm7Ee/3Vq55dQI2+ai+bIJdm/H0J+MGTAy/s2nXNVw585dKd
HbhZNkEFoBQ7Pw6hWFrUoOlUMv9/1J1Zc+NIlqX/Slm9Iwdw7GZd/YCFpEjtUkgReoFJihDg2FfH
8uvnoyKzsjJrLK37ocdmXhSiSCooEoD7vfec74QGQWvfqBwf1z4lt7fs+KTPchev2IgNMOwXJ5No
e3WRPqYjIi5X89uTYY8oDZ32IcN9a1WyI6SGW4wamr1vjABn5qa/YbO5UxMGS7wnloxJTdLD9mxr
JyYOc73mpHEOPNggSu2Rtpf55XyLcqm4Il33ee00+Ugowpu34MT5eWs2JopYEjE/b2qL8k8wVovg
8+bs0THrKhX69Wre+maaJOyKXm2ymm/SyuQWUp0+MHtfIgTTUIvShf+pmLbLmbIkyyFafOqkfRpE
gdqIN57EDvaWdweQs6MJYasXTWqnkeP6Y9KSyCk0782kQ4Cqm+5CPgxaXLCcX44JfTkrwa/gwpv4
09Or4pzjx9OzfPLfrAGpmFcl5aEaHA2VgGSuWtTpbS+lQ4t7SC4dv04vxFTUx3nzlxPXdHcP4mu6
7lzlxDYArjvO9TIyh6n9UtrQkKppbb51Vvue6fn6zoz8gsOBzJ2JF68xf+IPLSMDJO+PxOnuQY30
l445vVVDVlZYJORylEa/HD+/K/753ZLi8vjrVcRw/u1I9wy0bmwH6ZQZvm/9qRFYOxncZktPYkRY
c2RnNuokCdzj08v80+U8SOZ9DrskDhYaYVFZrRog3vvPh8zOml10nfc4nMmVv3/pzjd93xyOyToG
v//8k22JJfPXx37eFJiTu5+P+bz9+6PnNs9CtFxj9Kc79NZ3AwzHazSejW3qn19+h+n96Wellopj
Oz2qT+dbBYg9MmzxWiYiP/QA1ncqX9kltOOtJ0Ryr7llf+1Ygw6wl5/bdDtDs8LlYM7pct2uLHJp
bcBKbPr1+6zM42LUgnktx9R7ZqbN/rMI//wyTw4Qkc9vq/PeqR3EAEiaGh24c3uUA3urc1+d1Nwx
BEuYRIVwcTgWQNgwXMBY22ZcjfAsKR5WKrxhVwMRCZJ0fWqEX1+qM2olGRuNpJvxRF9uRIPFj0aD
YIl1xL2dt4bYq9XysSeYB8LnxUsiQSMUemfcUgEOh4H2woXZd8aNyos00nQuNF0+vSIgHQ6d1J90
5TpUhjq545iPHMa4rM/lCL8vSyX8hbNFouofvamxXlGb6VEyj+lBZTnCN7Ohm8n21KUXOXN6jXnM
bA7wnjn+lmB3zrJrUncBreCK4WScv3ze7dbjudg831ZldpyBzB0+7zD6DT1+VTOL5U0nvs4k33xx
zPY68yRK/0gxfPB3Ixn3DPq8jiZ6VWK+1F2DTM3WYez081uD4LuLfHJ3W5Vzj1PQz/+8+18e8/lt
Wcgki8yFYcBikeP++UN7Yfz712flvy8/nmEKg3BCz3Qdh43tHze1rJVSDKlOgJutb7GB5+jGwFdv
BQ4xP3otPIZ2dF//zA5NYlMkYld25nQAiZWcPr8U2oqsW9PYMEgicpHisTX+/BYEWVYGrVhoVgNh
PX7+8PO7RW+4AttuVFrlnqqM2eb5C47TS97h9EHPz7DqxBZPet9XETPz5daA+7H/fCP+1x9m4MPn
TPy9adeeQI7xTzf/85Hc9qb6j/Nz/vmYPz7jP/c/muvX6sfwlw+6ku99MzQf458f9YffzP/+66uL
XsfXP9yI65FT4m760a/3P4apHH+b5Z8f+V+9828/Pn/L49r++Mff35upHs+/LZVN/fdf7zqP/oVt
/ssRc/79v955/jP/8fdQTt9fv//t+4/yb0+vo3x/rZt/e/aP12FEJCB+sRBy+D6HkmW5wqE8mn/8
do9lu4gKbNtBXMC6QA9ozP7xd8v4xdeZjfrk0jlIos59uaGZ/nkX/VIe7xkuOxfv77+9Cbc/a5Of
n97/WeDwubb8XsK4wiAZUri2Z9KIcCFR/Kl2G1sNTvtiGvjlUKIhq7PIVHpNWAvcMRrqw6rvmZOi
is39w82uau99eSNMtG2ZYPJQsLFpdybTMs2n4ugf6+7JbJ/s9Us2f9E3Jme3ExO4fO9DqM2XvYOU
27tzmnc8xrRfwczYxsP/yPH6/9OhyObgrw7Fq6ZOm1K+/uvx9/mUX48/w//Fp3Jh0Ggy9AaO9tvx
57m/cBTRDuXoNPjX57/59QC0xS+G5Vm643t0h4k350m/H4Dno5Xevc/h47i++986AK0/NmNo9Fgc
6DTW/nTk9fXk+L5MKhpLdgGa0PdLy7B2dS0ntdyYySq99L4HpG9GaWeDNsT/MlL7K4Qr2hoOdja1
ELgMpP3bnsH4AvZmbFL1Y5LDauWhXzmrkwR2oznM1rUNIXcTgeJXkxt5pgWsWqQaaqlQbUaHqU12
XtdbQe5tifFK6PxWashBq6R7LXAGdPe5WoSSAXts27lIADh7KgQFiBdtVPSEMrYNxqxZTDGNjq02
hu1Vw66dTX4LSHHNibAOoH4UKz2PMktBd2+Ljo80rVyvMCOTAUXrhCtaN4hu+ppgoejzmq6TKX2K
s8jZkrQQ4UgbnUjbUXOSEamU3ihzt6VseZlJ5Nk8qRB2pwYbryWweGZLx9yxu/IUAt0vhctb8bJp
osUVnQizLJ6s1Fqtl9TFLHmbQlGsb7xV0I+NOgF8l5ZoYtvGndE2S/roo+LMbuVq2+t1XmG6q4kO
yFqEC96Qae+FV2nf9WRmM7rU+YgGmxgrLuZusQDF0xa3ubRMUZJLIZhxnsxiRtCKxl9t4n4jUS67
86atT/Ig9Yi1uaIjwgaKWqapk6jCH0xAvO71GmKubZXlm5TpkFC994WMfVX5S5jgvm2Cfqhr43Hb
bGtkXl66nXHHJ8Elix1muR4m5U/qFgJI3h5ymrCMXcvKPqce10Wv6bvWrHPhM58m4ifHd1NP3Rhh
yWiMObQ1OnFZBC0zwbw6Tdqakdqt+Y3Cmm4hYUdAnW2lRSISW8YtAMVdaCLujNY2d6B8beNFzxvc
hA5GlVWG7WyuNH+dbWjoc1rJds0v8bcOPxMAwiuLMnsQ1yuQHDLJ0RdXpNIjQnXgxVfdTLWlbZve
4D+2Sh0szKhr7ym+26SL1g4gGN11kXedjPxxTWcEEvZYOM/tID06xrxoJR9zVDbzgyGVlFnEpA2A
aMSHdJ5weWiamgWmIuAQnQRRz+jSUJVjT6zn0pea8VYROFU/UXGtln0w7bR2P/BwurCFdBjA9gkC
/FpcDJVjaA/9mmsmQ52sognV5bJ/0Z3OI2BpHSaaxMFgDEv6lHuFDX7JdLSmQ8OeDPKRzPt1uMYr
05715rbf0uge1dK0F/wuaew2yhPj3qLjnFx4ujcnF0RVAp268GmrwmNtNlO++ltb9E/TTJZ5FrYL
Z61A/jQU0/l0NbXibZoLR6P0ErkLVa/NG2bq6UoQ9r4ynaSegxqmv/tQ8mGTXmn6dnFNJZiSgm4B
H/yWicnMH5OpEsWPUmfz+m3S7ZbQ3aygif1S95YczKAv9FU/2Qke+V3fqmW+5lGDg+OEQ3KZAk8U
qBtmQxIZpWlcYVDkFaV0Q4Zpkx41Wdb3j+5YmyLOu7p17zR9s7I3veIKclpdy/RRQtGHjXOrrzBv
5t7YMN3s/U0f+YVZCZJrSkf3tKgK0tgyqGZ4VYmdr6fOhXt8yDo7TYIclV61B4ZsKokPq+jmmSws
Qn32gwv69guGFbv/nhMFk17XDZHVL+as5HxlmGvPRqGUw7my1BDchY41eW401qXTM3BOU8EhO08r
IR15tXo2liKgsD1vjKZN1ygxsuJaVfa0Xntt4ZKyJsU09PiMNGafp9UApfy6EifWX3bZWDWEPum1
mgjJK5zMvuKKlesHbbTLqTlDvHNFGqlnzm3od44lL8nQnrGdLLghH8CZELmDzFut026pm3MOTDsP
hqQvoOsN43F32dposNrF84Oiscb11pr7rL1OlKNvd/OgYdQBI0HH/0lwNvrR1Fa4Ws16terYxr05
78p8mr3LUbmbH5ZQ96C1WENiLjEd+kzddeZZwBqBeE/n3VxVsrJCaCqF/6GbXKSIL6lKEAwlEnJU
GJ3FwQHsVVMjgOVkW4lbtrzSfMKd5nk/TE3i+KUxuxgvQ7YNxX7DxCnPzVknvUWgPabXRrbOxjED
iplfmrpT5CD1cuUdfX1a9CPhLW33zGXRxmla9XMXS41qcN+0tWF9pHM6rhUr7Govd4M/kVLXjZ7x
kYJsTz7AQdfjVevMZLfRZMn1hzXtpxmgC/IJcmZ9FFloJtypMfZ1aUx6vEHBhJm+sTgCTfSt7GuO
P9sYQhczINW2J77JSv/w8Ri+lZZTWG2szYZB4uEoRBfTX121sKjSVE8iKGOyR3+PXuOY4VtWO1tZ
0o9ac9ORFVlD6rRvlRzq4SYpSbQlLU2DfnliFu9sYDH9TJ4GuLDVrQ/zObvUB0eH6tZbQ+4+N6u5
lqdZy+0J5c06aSAtc2WekCIX2tc8B5WThzMzOP9rMsOOxaY3GXksUXPCFy2Ax43PKi/dIbZ6Va8w
a1MQ1m0MZbB2D6oXWhUh1DSbe5PDqznqa10nNyzag3vv+f6StsQaZZX+4DqbMAiZxoGGN7dxyW8A
LL9ewSzsRhWw86NfZ25gULXAWLNzHGzpeRSPUT/3antxW9q234bKG+2XckaAcbKsbWOcUGDLoaU/
NUnx2LToE8hGyz39kYA60V0UOa1CP+SaUJbf8lSf5MWCj1YcHaMS6t12CZ5BQn+WrCLPn8sYYgfT
8KKHTnRjEsaT5gFoMcf4NiSz2X8rFRFKq0KGV7bbrl6c9ByTQhwSICW/HLTW2pn5Mm23qEAyGEL5
oBslhI5Bd+yQnmaraKS6q9hOkhKue6pHKxnvlnHLp9gvJpXiCra6CnQCC0PiIEBfegKCAjP3/BHN
zKALcpE5q6v6jXp+qJMdQyfBTmTWm6Wc3tiMZWZ5rQrfAhQ+JUWflPuNKwgez8YotRlFWY3/f1cN
BbiXeIWVUePXF5X0yJrbCpJHombESZ6F4yAxJREhMJqyi3gLwcUdgKP7NkIUosTtj5wtRDNGGmJw
46fc4f9W5f7/Yk3u/1UdFMgfJRKKafhjKSR40s9KyBS/uEzpKKoFAzuqGqrqn5W4MH9BN4wOzHLQ
hpiWyT2/VUIOd1Fo470ybJ3oDOqUXysh2/hFgB+kDLJc07BonP13KiHXMP+okQCO6WI4sAWtAmp+
VrM/NYI7lK2Z5P+JmkAX1UJ44kMG9fkKRNeN51Jh4+ZKD95n1aDVdwCd3zfUbtAltybM7eI0iha+
jOJwn4xenEqGo4nMXmDl0nhDPLhroYZ4y4PWeySFztqBtKmHMRnx9Do2vPh75jCsmuaaBOjtiJiV
J8AdOWEZlhFstvY2mf0YpzXgWUwkm2JWq417f03cyOF8JdjKfSCski1vQ6U2txQQDVMtiBJzHlrm
FBAPR6dVVHgzId5oMwp41xiehZ9nOwxlyBfdp4YZczBXuGXHDsNvv6LpKHSLEJOXuvMxSacqBsrw
vbtj99OHw9BcdILwx8ZmuMwGcA/Wec5jTFaYCyf2ws74vbPzL2s/3M712+xgZbfM2GSGE5g2feBs
bmJDtxMM+UY8Nv7RnOUUDmrJw4lWLQADBcWJmY5Yjqa17XJVPY1E/O684ZwN58ajbu3TTG+DBWcm
lJbtyEWrja18PaaNAbFney+chhaK94MuuxapDs1bpsN+jIxROoEkUHdum+fzJ1KWyYeFcT1Qy5YH
OMCPfQr0JHXnF8s7IbDRY42Zn7F9fAX2Ye30dPTCWgXDysWqmT+Mxa7CZepvGqzavXeOaBS3czbO
O6erEqRnPZlmsTsm3Z6AiC6oGXcMXbucnipFTgH9dPbkyOBXV2MojWiuC6ZWjJE72eB05iYLXGd+
Tpz2nmXglLlojy2dGRso+8e62g65RH688EC2zObjgu7eM4fLrFpjfbJfM/Tf+LmwKqw2Lo4ecps3
K7bk7Ry4uXZrLnwWEFMhZCP0rNJwppCAkpOroKy8qyQZqFKza3Y7/n65aTbsTRpToohsMYhXc+rt
B5m/twn0eh0ZCVX8m+alN9WqU6/Ntns5NtUbC2EZ2BhHgSmHzKwXGgxzG9W2QiEDri9xLfdyyfjf
hQH2m6Fu56ZE3VUN66CfeQhcy5B5WB3M6CqCdHryklqPM8l5V2b2NzPxvhocbXvZgX7d4FR4Rvtq
6DV7ivx9OqPH8+9LTweisNIvuEDYpNfy0chGn1hXWuhqQ2Lno4/3nKSJ0xlVUqasJRyxr6N+ljvD
Ls+H0zYRLDwetNKl0vWACrfrk2HPY0ikj7XfvNIIsnmfWZz1pUi2eGh0EajM3qit5Htnj9nOplsS
qEIHarI676sqPCZGmzg5L6tLB5/qkGHwVMeJocR1NzD7F5vm75pVp0jtzBu9OSIrBjmBoCesMjOq
dLe7s7Ld6Mjmtu8JRbEUGa1NbYTmuBjE09Z3yqyH2G7zOiTjqSFYJ6OfM9p31twR9cNlANBkvutW
81F31nmPZQZOk+M9gN4YwMFObHRkQXoNkqKNfnhctR8YRZKbGifskufONWCYoNqsZ9t39VgN00nT
1vTUeBpJEdDQndr7so5dFVmN/SZpFRw9u4hBRtiMfeavrV+jrz9HSnDJHyLaZ2QrZzODQ3PyDhyw
F73Kx8tu9hfcKkZkI0SLCtPC5jMRb6f7A73RVB61QrsjyapBZm1U5NV3u4zd0F5UsPvytI/qghcE
fUEPx+3D7oztojWWqHJqfJtJjolivuoJdaGF1WFMGGlHaNmY4qsWHWPk4rk7H7qQYei3aq9p2m5B
vdWnwYB6CZ7hMlGo+AwXjTt06ENezbHulP2us+FAFPm4Z775eCby647aI2W8bKY70h/bHR+ISVcB
QcOP2QfrrUqTbpI9joHt91voZcnO4BHR6LbXwshcwL7eCT0ysPeFyZRvINDdWvOr5/ekA+Rbst95
FCGnNK8e2aV2xLocXdo5IXRiNkWFE9L7ee9ToQf6sj3Pec8FEDeiJznf5vSiWZBQWMyT4qzfLsiX
cAMbbligZsgyZtmsO9G/yLxTZAiY697ypuetWRifW0NMJDlCOKZPKF2jRXREzxi+SYZWWu7GtX/W
55b3gJq+y+nIkf+ysGDpcWuYT+xZJUbvISzpLVyx+F036gxDK99oNlLTuOV87QnjfpbaESJCRikK
pbCio4Xg1Xxrabjth8329nPe8RqgkiDoEtMFRdBBt6ybbkocorKc77KMlbm4F9656a5N1VWV+K/I
FkRoNYkfJXoN5z/n0mAJHCKSbYDsiqduYC6aUjidOtM8DLSFQn+tpsh+U8zJw4Rzo97UevJzblV7
NG/mnaHqr6ULnZNh3Wnwey+2kVMHLRcga1sHiD5IvtGLXQlRu3sbrfvktuOhScxoyL11h26ZK+C6
xstgL2/VfsvL8a3AmoLCrcTTW1cPlTE0e0hg+y7ZUpZeBx40iFfoiERamSK9bBU0vuZF4wA4zbgc
UqSWN13SIcUU+mFpVhFOvrrD7lfdTjChYY8YCFNw09Jbe58VgfGG5v1wPDsJjRIRZ9syVq0xbCS5
u+9F9g2hmIpEu9yxvqGSg7Ycg8XjwNShNA44HuIZCVY6ZEOUOPqOFXk4boRUSDQql8PACQw6OHKL
7mIx5h9UEcAW8IA+bp15P5//IIC51T5N+wW92nCjE58AQ9SmO+lQxU4DjRoHRAgxKp0PscEos48t
cc9KrhdFBackazI5gmnc2s3RP6tqKgcDj5d7RzSLFEOZsSDyQCLcm2VGIzZ59wCJ7crJVaekppk9
zE26qzM9NFLxnevdtz7RUcYR9R32sBkC4UQCgkrEGOcAHOep6RsLgUDXnkD7HD+NTXOejXuTvgZ6
IzDzA6K8aEqHr8bMNbqBZBdWqnIirb5vPaKEgMB1F0Dc94YsrVsPmBHspSrhXchNMloEPb1l5uHE
H2FPIiQMUSAt+MmE4IANnleWhq28ZkgvgsLpLFqpOokYsBRH2Fqx5hDzSO98LRbGSMzYCUQODWcC
1VGkhxq5q6HY2JHSwG7EEh9LUU4XPgEVUz7siFpeLqxz5ifSmWU3ZvAuElhQrLzZcKRjJ3b56rBv
AHi9dLoToXhFmoXJ314flerXXequSDYzME/TynovPiqDbC4asevO0u9q+oWx8MC0erR+okIVr5NJ
y9LKdZCi+UQn32lV7C7kxHkpVJdh3g6gI4qYmjTnemReLO1NOcnqhs0Z2lqA9qGeH7baQH5AVln7
aVxN9bizcQS2Cjm8KRn+ljK7nal6XaS0kbSA7GKM2HlVkR1p/5T7pbdcNCOiCTqE7QBqSzK03TW2
u5UFUo3vQ2rTP9KMUOqQ3nOrlKGBeDdoEXEG2pihyefSVDayonGwqoutfVxZ50MaEyRzFDuzZjO4
9AsawK4kn5kVplysj06bb9HnXKaAqP2mCmxVXJPr8jZPVhmXfeRMr3PhbuiJ+gvNpL9HVxJaT+Xy
ceE6I3s3ISAHZherKpOMJm0iX3JhHSACENzLkpBFJRc9Ws1ACaD/TMvrlizVwZbaYROuSQQTf4CV
nJMft5eS9vVpebSgNURtjlARv8ed06Ls87Ju720WzjK53s2uRpReHg2pzI9Nat+nK3kJw1m82E6T
ExNZ8NbTzsSBWM47c/QL6LTkLjhLGer10seSLkuD0i1KCLqIOjV+7YeMwOV6FLuZVF+/sSW7Fw/1
ne8elqHFTONdaNJi0rROcDLOaIhijwE3icqhXeI87W7rupGM7UF8OdUKJ5mtcaV59REDBaE3qbHS
L2IfKj02Xo0nrmRaxdpQ5rtx8WITORex4mSiYBnG+uKnFxrhqUGVAX3rS2h4jiAZaENnM2X1DSMN
c6fTP3HpDYaGSKx9mwIz7BE67AnFDXq7XUMlwUSZqx/pJnidTckV33V2vXnYZRYIa2c3W9CrcboC
QhD49bZbsVtjpnI5OtzuhQlOFSQlYEXp+WcuF44S0fZhxaFWu+52qZAr7+HC0DvajgvTgSCfZRPj
mSiHiiWUBI+B8Yo2tkak1uKsddEepN08M/+aYt3fmmCbird8WKLVPocuOaNLK9CNieTZp1jv91Pa
f8Gbj8nUm+F0LMypO+qCiK4ZHgL0PC06T3XIhbip6b7uk2Fl9+cZJ6LG427r5vuNli0JJ0swdsII
834pg9IfnxHMVMHsZK9Tb7In4XCk0aQdRltm1H6ZFY/e+EiMz0Ic763TD82B/Vc0ZAbnhdDGCBse
RUdkbXiJLMe/XpbsrnV8sCEDgfdMX66ltlOSaBZSxLdgW7vHvOS8r6ujvaTP4G9kiGjUjR2TGjhF
elnpRJ1CprvR8SqwfYo8sU37kZyviCkFVSy5zkbi7J3CBE1TQRGiYR/xysJZuN81m7m83ahIYXEJ
mAd+cxXTrnR7yNT6dUwa3Bjt1VoDAhHFpe3pXDi3RyYTT+CY+3DKxnsPQ1VWYa0nlgTZqtmy9ALk
Teprv7CD9Mwxq+3ueUjNhT6FtndoXw4TCVUk1yYxKdN5W9CvZZtdTA8SiXmo9FkHDJH5iL1ycvc8
6i9ZnWjLWRGXJSz0pR97rIV5aYKMSjPOU0SyaaptUWm6UeatYKZIBhIDrVC/tDnl0WAtjFgNK7ZX
66nyxyckP7QjMAId2TBeNBPGHXhAQaMRjNs2PgCTvHkdc8wxJU3KyCecfKmY0eQa0XAVS4qxfGm3
1QzMRvCGqurZ8Yp7LjtfZ3WZzb6OTVE9u1QY/HXSP6DdggZRvXMKUXARC0iroAzOG/rD56ObHAhT
MnKoSn2awDkUNBwkth9PsfyVzDOYSU48g+sZxTnW1bxo4wtFhAxpLmgzFx3ov6Z8CkNJ/MECnd6W
C9eOGQSOv3nMNJtHi7jRMAMTB8N4uKIFFuSGqq7x2Y2cs9ZX2rv9BaSX7waMoQDmRRYMc3uYiffc
DbikD1ahHriw7Omw23uJKgx8jn03tGOxH3qm2b5WxY3F/8RaoK5/iAqSRzqvt2MTFSUoOdsr4hr5
3qVBVoaWP6rEH2NJrkGQm4NNGgl/pqs1+zG3bpgQ9gGRonbUpqrn+dad7td7nGkgaKfqu2sZU8jI
5tj0Iho1E8L8PLLrTeporLq7phvwwfvj3cAUN9ar4s6cafF7RROLkXdgZmVhdihj3C1p3LVcxDTo
OFCugBScc3nPLiIThZxufmsLvzpo7Nx2GJKnYBL+j/Zs99wQwDNSytN47RWWffVdFr53vWnGwS4K
5L3W1aBYARlCviT9GvGc9LKc6quCJBcmUYybmvyxosIL5pTiac2uYMNeo+r6QiCEFmWF/2UbxH5i
0MsVZmIjxD56ancFLZvQ2bimoAPzg1rkV3myoAsVaainRrOz5nXPOTLmBhfHlYAJEBSPyCU/lOp2
ychmqWj2bCRPZz3/NqlvnB1VvFndceaOAmR7WPZ2hcHijPF7dVcG82PRgYYenZuiOLWYxQtlOHGP
vtwT/QErZZgRW0fzBxB2G9m6EWcr014fJnaTEAnoqzoshaKeIBfBhtcF9H+HZr/hmnZhZSILe5Pr
kVV6dMY8N2zriwbnayTH2G4YUfSInxtMzTP2cTHc585EpYpVt956Agbqy1Ujjxz7v0W/bulxOmGq
hvJlDJHwmkNjUohL64kA2KNH4/HgFsPzMPqofWenO6RYnsIqnVwY4xn7BFpgOcIA3Hg5JbuOO54y
OqUPd15soMvRTPHuKGDJE2K4G1jz2O+cJr31pGyusV4Q9glQc9b6u7Id49UxnKstgf0s2EGfHHuD
59Bup0+yStHs0pl0qsoLu6k4OHZ+NJifBfy6PoROQVgCr+k0LT6HcgX0c2Igv4B4De1t4sOT/Rse
/g3vFYtS6YpXN6mWB0wH4ZBvuI/mjghkx7pmcmgimLCWeB6SJR5zjIBTa6pjta43eV7hO5IIIeB4
N1c0bKGqGxnQaWgswaLPr26X3Ko613YDzV1awtUYICFgU87exB2c16yr1WU5njzyCCPx1LakDQ/O
cjNP+Ph9bDscDqpimgWJvF89yGXuE+1tdSXs7GslOERtod2hgz7TD6pbg2WR1+mFBJDYu1zw5k9E
Sfkm/ZJiorxdN+dQwLGNGObOZ5HuladfYatoIA77T3SUz0IBmm9liyhVVtmFFLD2HX3gmOsjm3UQ
nWsrDxUUmqIcrisLtgIIsyNvk3Nj8CqJ2xI7t0+7ndokpXU9v3JF9o94SA9SoZAXxLDEG6sEIk2W
K0HmwphZ84nMdC7DqfB3fW4muPNBLzPCOvRJRosQhktQExywQ4ypAsfmI3UgGSPhtLvrVktPmaLH
AeXQ2qO6eG1UdZnyciIOsQeeTH6qRTy3mlcvLDFaQuxZ7Fj25h6q0/aiDdU1UJyHDmn+lcY4rEr7
LLT9Sd9toB1VpugC+8oNumrfF7a/0xlu0U/qwPDYpNO7AHRtC+j4+EXX0SPornZqEF0dZIVpSTPF
oa5gXCGnBJHl9CSUMSBvGytoGWzGW/G6qnEOCtkKJFVrEQpW4CCDJeaRpHbajHTHHzRc6TobbNyi
SAzYtsSrO800X/tQmX57lVgjlm1xNDVjvU0WOFEmfUgH6LGtUHCIDcNNRtVG9gukfwl7XVPZk2eM
DCcaAIXlMN0mjUVFx8hvqJtbn51EKJXVhs5oR6XjsZuW034Sqw1EgxGlbdIsQxnDVtpO7sSi33V3
vTXNFxq9wrxezs6oekMFLng/9fTYasZ3f5gfPWricjY/NDY7VbLNV9jdX4TrVEDMIzdR/qk/F62q
49PvGvvqk9u09subtiAps5i6IMVgU+r7zr63tPt1TNl09oYMHXo+u0F8reuczKgFbiCYOUISCPuK
evJtoZkUQyzqR4DiPvHgt6lY2GKY4qIGjRxmCx22fkV5IMftqjSsgy7BcRGB7MVL/iiwxFzc2ivb
YMqsm6yX9yX54eh7qPxNtFsUvWHbul+rVn0MdG8Du8SASzOdRYzugLXK4cJMCzMkQxJb2ZbnkadG
WmcykwejzdJos5D3LIiljn3tyGi2PS+misYSCPy8KYcvi2sQzkZ921fmVT9P9zKRpI4W9rXoExlZ
7uzAxFoBCSYzwqyiNHZCPPdLcderKUhMFPBe2bwg8WA71tJsZN3bdr3vHdsykQdz3GBX59olI2Y6
SDM2vYawtK3u92zlFJe+0TrYDqGVGbuL1atxoDaBPQsz/t8cncdu60YUhp+IAHvZiqSoblu23DaE
y/Wwt2F/+nzKIkAQ5BZL5Mw5f9U8aKFGtjtOuX9FjxXVPKS2Tn4qiZfhmjC56QbdgFNO755rue+A
UCyAWr4pW9ehEkPtobvguBMN6Ss/rgzafsGokneGPxj/S+X2/Dlwynlke8QeQHCgxiR9a/CqnWWK
btdOGdVUxUi4VHOgsI2HyPV+MukUO2ae81j2TVTi22YfQYI3FzzpRTpdGopVAYXdGOso9Wd6Brip
kAHkU8aTbJuKixBS61wl/TEXabMXk9fyUqhbU8u1V6//HdTSY+GNu8AQG5yVZG5bBfEno/hKFXZ5
mPV0rjd3RM0xi01/V1jwE6rMMuwomzT9m9ffTPuR9bfjfsrlg3kpLy+2eGv7CpmdCwpXyYb7s+Pv
7ikI44s3J0+/ulgQLm+s9O5hvWM6IpNCVdc3yimfKEXWth2yI0l418YqPYXqJbHSN2vfao/3Wy3s
cBnplS3gWvjReaVrg/NKGsaWEJ+Th8MictkfRH8UzrzTKvvLkeMPqaafM/1hvjPo7/ZKiR1JrPrD
vWPgnHkG7EVF6OKsJDao2Njsuq75IN14evLy96Yib1jRBJhQU8w7Pa2i/737Tp2GuD1i8Hb9ezUS
a8Oph5KsKyLG+k96lbttOjksHvMvYaEU8NrGhMSBIFQK1ka2gwa5YMa1W05JeZ5TWiQX/Y0njhur
cyhj68gP/gLmQexoPQld+wG643MwSezM3sQwEmMwz9SRJXtt5q+HuPNgr8LZr3wioq6LE8eJX7MU
PA94jCsnfa70MjvJpBWHoUtany6MCwA63IsQN73Ij8u92bF2k782oRrEkvQ/zJI88WnUgoQSs8hp
+391J69Gbl4qq75lY48WTC4NvKMXlobmHqhquRZVO3CuiD/w8RdGY2NbV1AzrsnJto7eTg6uwR1A
2kFHpwkDMrEaxrbEgtrkYuEQVvKtRBB77G2ILxBfkZvVj4BurPMGM0/cHqwC6I8cFbCuh7GxAPBz
O6S0gDAhnVVmrBkizNg3ew9QAmhhUKdb7y3OWTftKmTrZ9RT6+48piZwBKk/4bi27J/Wd1GsI2RO
sxyLHBq3KjnWPGW+9jMfx6SbhKIiJ/EkHQJ1liyggeFUusULEdxQodK+9rq3q+6Qhp7QkawApRBV
W2LM7axnBeTi6FC5VGAT92upBuZsemEtucbm1LIIdf0aPPJwYxT7kGqsZp1dFBenUM+FQ2g5VVaS
jPxDv1YPuPLUfZ3U9JQzbGcWt2SoDfR3Y/yMYzCRkpTd6hOwhZASbPpIialNCgczP03pq80nOLBa
2BUNGEkTxUn5ndyLaGaxT2ZgQkij+exICfwTh072XhSvJShxq1+TwTjBGQS1cTUBhW14OEXf4A8H
Z2hI97CmjZcwskx0Cy1URqWvufiWBu8RA+/9JmxgYjVY+nLa0I0aVx+T/VkrOU6vnN43N9JE/jzz
pY4GeXzdPWJ1bndrQpSKptzIOvTVKfdbJdO3gwpv18XAo9oSQ3lBl2/4n7DjXpxRw2vWPqoAXbxp
K9eZFXBHf1Su/edVY73Jnej+36jLqyZgRVk/ySrd90UfDGpL6py8OF7f+iA50WKQbGz861VuQLS/
blxspvHXWyqo1hb2A5geCseg5AVV1ZPEoU6Bxn0OeamNR7uyImpBNqopfpblrzVIcRd/svosALQy
D8UGPrZ6fM/GE5o0ilRBdu82VRT/e/IWN7ryWdXxu6UXgVyyDWQ1UNmrBjyNnCK8Z4HWeyrp/YxK
EqWhTtBFRVIVvgN8k1cu7nRaIBBE6Q5GrpgMcstA5gk34YZJ/qMPh6YMaUHd87w+zot4Xdw0IrSA
lIzsIhvWQwUoEkRShBhkNxlLTvdmQlf21XvlTZse8qXVqr0q78o+hIUkLhnt39BSPdDvdH18XTDj
8kYuWcG6YR+glLbWor9Cx2Vss9An8DyoIrfjoAfL3QHvzNtaqH7dzneF2ptGgBCAGlEg2lRsFo13
twG6jx8X9cmomk1p7BJBdHrTDvcywKCWnC/e9NQD9pjyo4PJSBJEwcbDYqBkF4T5m0vEAMKJRqq7
pW1NcSHwm3srsLSb3WPBxAOX603UERLz5An1Eb9brqBbgK9s2qM3vqCgRtnBp1rvKuPDQik6Ve9u
+1Q6FO84XVAobaS2azQQxt8pvso04vD3U0QSWc0UrumZLLXHHEqDJQLXbrlRzDigFi+sBwDdlvqL
qt5r+Q/9DyCZ7da0vqyp2yAjDipHfR4EPwIoYX8YNS9UtHe18tEjAfxPgZz0S048yIiszr5HkFKi
lWY3qI8wnSiDQDZhl+pm7f/uVIENwi0oIlTleGMAhonk6zB82Vk728vpFi5ZMjEGx+epvqZj8jOw
kPCLXiZEzKmS0+xcHdGcJPqHhkM/h8lww1q7ssRNaUH2eusntIQkSf/UGCyPZXwu8STQemIbL1Ws
vKiUp1yaynUDRK38tWaKYHhGBkPz9pLizCCXVRMiwO32xTAuTwBgI597T3ZkXpwye0ovZu6l+5as
iXX8LuNAtz5j8bWW8n+QYCXF3/T2qC6BVRAkNJGqapuG0Ai9Y5Jop7j27+Zdf5rbJErWe7sUm0tv
aVYoNfOT7Fr4LTV/r4GaiIVixrYEfW13HfLGTNwnxRPA7CtaI7ueyR2oATjI7VV4YGx1+HPW7GEC
QN+KlnV8TWrkrG52aDlNBiQ1SS2OdNDM429erPu5+0JgvNE8NyCb6GfAdu3GPCsbGg64mOgY77Rj
WkpyjTLdDYop3toct1wyXBDGOgdEAmyzmWakBkrWsAAH1yXEww42277jjSHOGJFvXu1Lm6wwHX18
klogquWxdFigskcjGcBhcI9Ut+LNXa1rt9gmarPx5OGc9YY+Z0OhAQKx6kGBrECq7HKpmxtWptKJ
SKfxRboaJEs4G+kYT7B5+4mcH7w1O+rComRU9unsvM2OQG+AERzF01kpjx1j76QmO1bY74aYKNdb
NmSf8CjNxzGmMIBIuMGzAruZviVA8ZzJ4+KWj7Kb/40HiNhXzL6vdikjkLy7yL7dzsgCmAzK5HtE
V7oZUiuCjGHVxDwjOnK7k+E2k7tj1WKHDgMU2Qp7bS435ogO1yNsrzbu/JB3hii465+Y8GbILz0q
HJcSKj3ga924DlqY5m1Ayuos857Ufibb4om5/KKxPFiE7veINhbnq21432ZE4N6A9N1LiJEpq4++
zBCN4e90tYsU2VPtZNuyJf2tHlC+44vfJ0Z/MxHyrhaPFi+6uUiqKI1ftfyq0/pLX+1v9b6PTg5g
Uh8W7kyfUk0CaxKr77OJBMSx26AUNWEBysniDjbI93YS3og2HvCVjNoZ+QS8d4+fiHiFt0pxn9tW
O7fJ0B9JwoNCKB5xqHuIzlmiHclJqfBVDqrfptpb2XXyWJAt6xMguOTgnxML92iIrSornWMtf7fE
4le2/lAWhfZaNaA/yYvuEVEwFsyL+gCJlKyQdIU38t2ziClj5m6cWrIMjOguRlRTRPAw+XdWmNTc
ZVN1lcO+1Ml7mn1LjYRLnpyBrs17mkEAlXx9yVTJ72HLq6kYr2RvJId2SvtTVTXnAr0uJosYI0bM
a9KRGhuYnllvEtTjwgjwHCmcnyX4DeHoD3aKQmha9pNG86kw/amTgVoiCePPbqc34knvMv8oTrMn
Y/k29ArCXdnilcFtkBL0WDD5lxgGCn0zz/a+7d7le5pe1e5cYF8Qim8bvlWv/mBDrd0TP2knO2AP
2ur9m7Pu5OgFPSm5mppFLjIjMZyX8SMbuq1gAKNSbatb0MzZGo3ahzuPqLmYID4XRsPOtKdNps9X
Q13hFtTgLmuTheMP7hxNQL8skTGjJ507jX0aygxWQiy7pcAjpdlqONkxHEtc/gwwEkU30x7GVHpo
m8HbrBkjoZRfiu68FoTqxmu+6bCNQD2L5jBDg4fmgoekoDOxmg9C3pMrxEux5iTu1QroXEEO4JL/
aAgyQ6NVeVbs9FK18qOJScmdKuti874dOkdxfb215rAkG6EctNNUZBfXMR6Xzrp6snjBjRV1i352
UADh9oD4pqhdj1s7GrLP2q0PoJ8fOpN260UkDkTUPfgmz5bL94t5RuITaKhhR5AeJcWjPjg7BFjn
+/IZX/L6u5an2fI1YroRDYClcfe8Fwmz/hgf8DFuTeIhJyIBangyLvNVc57N/pZRFCYMktAZ9eTk
7WLsGndhXPWnDvFDLrCdY0rKbd0vCV1xtSWowe5GZcU9gXDRXKOlqUK7fVaV7kzMw6bXzBsmt82S
lucctAxLC6NX/TOnMgTh3HruYz0eldF9SCsEHJjmveG7gUhgytiucR1oxOJlJE4P03vPI1eIq608
ViNRiFa/VXFYihGYY024V/tdM0Lk3TxVCVMqqSYQcpw1cIJdlN6TqadXQsdDtY86CgY65J/1EOnN
MycVfh8cQGjXVGEFzKGTGCJTEZFj3IFyMjTXZLcwVHSEVDPi83vE2LQY+VOW+jGmrQAQZZ6CfsWM
sQJDdLscu8rEQwL56XfoDNi9HJwNHVLLsBvCFhUgCqopheFgRO+cm2hPLcTSffhCt1xJY1ep+f5u
qWds9ZOse2xGYvbtM0g//AMZW2q3Q/0cJqsdCejKptiPpvM8Oq2PKjO0oWsJp6/KpIQWUaK+/UgX
eEHkoa39725UWyjX7isYs1Wl2qjM1wPMWVjk+RmmyIalZjgtLeQ5hfmvUOaDnB+Yj0GpqpMpSGzJ
Ey/IqKtxV3XZyJjVkj+yaa6FN2+HqbnUmYYyGOcJ5g2esOecVj80G2MbuBOKyqqnrZ7CO4LGmC9/
Uu7OxmgD2aJ18M7Z+ijQXG5M69zbSyirnLe7CMvc89vqDkYYEZmg4R2WzutjQl0Kme5BV/U7OfXn
tntbLFifEV1t0t6BzuSgrXk4xd3OyyxjM1npEuiC1M0BIXkTT9hVOo2mYvS7XJy/eJw2ZpNdCst9
iQ3lxKYROJ734HihLBAh6OLApDqP0Dlo44rYuXkQaRuL4TjpMF3kX6WO6Ijes8fcY1h1UZK0DSkf
WuChscy6GHGTCJrqEeR7x8tFIssJuyd2rekv7dBX16y8sZOpp1qS5YR7JViqDLpuEaGUWXp3nv4z
9eSnydcr1q80XDWo6saB8dhZmfuXNPKE/dbbJkryGpu0Gijd+9pS9RPn76tW75ErkK8MYICT6DDN
stuZsn1KRvXUJFDsPPpixNpoj/Iq0d6EIr3ZOI4hnBQO5MVtA+L0laGxtrqK1BbfIQpIvQTXw/k6
rlCesbp1vfxZdGgjvfLNGz+94t1J4ILRmuQe4N904rTeUvGG9ZJ7XfqWgMTJu/c8c8IWelJPXuWS
BAiAz2jQ7lIyR3kc4B12eqJT6aiiM10GDR12fy5BmmPZHUshX4p7oJTa1dQDtD/GMJQHOTE2Um6T
SSlYybx9lq3fo2ly4qXmAKSYPeWr+5v0r9ZK4t5sK9eVHmCFaEf1ROMgdw/M1fKLqJ8n3rzvbkrQ
OW1EWMKrLgGh3eZTywkbMtsd4Qsbu8tg4n5mx7gVJRFV2Iu27pRta+8feSUKp37PgKldHOEAx27J
6YWqE3zoyGUh+s6A61ScFd5Oy3M8PXOkTc5zronvZTzmZHvt0IhRntEGmLIbZFBFpNMVs6QP8EAQ
wmgd3Umc1nhxdqm3PCpqvmwYn8RR0XhS+5zkU43VXuUIm6cdnZaRI+Nb55ExiTn8YFasZ2qi0H2S
g73YZVRzRNx70184b9/FTHmXG2OimyblsenZyixUWFTl+IxEICUJ/ZH9kR5xbGFT95QIK99kTXNm
xdjrZX1tzQRFgyR2Vpa70lU/FMNkbdZ+ip4LH38z8vXuXb3jJwWRoviT6E59SHPKX+dLWk37u3lz
HpZdoi6R0TbbtEYRsOponNIjsudNS5+Lg8YGvdQH1vC3qS1C0Q9qoDhLYM3Ny7BWRDDxjBnaT9f3
kdMbN/5h8hmqrSZsMlbgeVb7IGF2NpqOuKW2a7SXTvutT2NxRBJ7pY4idBvGmzjB7Zt+rp6Lxz6z
XpiZT/b669ppHLhK94Cn50HLY3OD5eaRrzWyM3oD1/H0f+R1DoOhLq3gl+JWXg04pWmu1QeYc6K9
Kt/KvBNuvI8xWRfkKw0Ff8wQSQE46jz0pYYRxX5o6J2v0BjX5h1+bWApYOa8NmdYJhsWAcjce0/r
hPVmMq9p/o0eIMicGdhS5L+bVe+jykT7WQ8BmNCWKfuCLBilljSOwuV0tawRLxvsmz0aT2VZn3TL
i7L0N2+6kEjXTae+Lsikx173HZ2vn4VRTQLdtMPBbJ5rtcNVP11mKGaTxbn34qtN4zqyUFxEwSyG
bW9i9k7nHZG3fqtpftHGV4NhbKagQ+m+EUmN4wvBav5qT9tOd9kuGBtz68slA4/y242xEFm78gFa
bwYIUAkgbCgCbl9umvFsDKesKXzDFoGXCMJV02OtJAdp8kLySw5oKCSjZXwbhXrxxBRJro9cP7kO
JB52TrpDU2svIXUbg34hm6ajxTjR/FDxo9OZQ+USN2GedeFQNpFL8FPjpA8EyftK3UX9KMNuMl4a
w0VSYF4TlOTJrO7T5JahiPM5DXrnQG/YplFRJGB4iqu/trculGD4y32MtM1rBV4Vamu9T5fXIjX3
otecaKmsnal9rzHOlGUCi7NcecgqTqtkK4RpbyvDOip68jIW8i4rhaKsxuSF8B7kA3H6pIh6CbIn
1c0/MuaCMamf9al/14b0pNlrvW2GtXhaF2wQc3xdoFuEuu7c2HsRuRLEDrDCgmQ2MdVQPMczAqUM
6sVcutcFyjfMIPZj5dgNP2qvbOPxHcERNW8AO4kS1bG7tekFHiruJ5s+p1RGQ4erCfXvuvZfTtmW
G5SNB95qQJ602bFLH+1s3CJF64PWFccKRM8hxgvPf0wzPT5Zu+nfvd7epsgMZWlFYAp91PO/EEe8
SXpjO3kDBX+Dexj6+P4wVsjJZ+Y2zfX2jUomTEfBijLf1jtkKn88DC4em5DtZqe4QPrX5MeytK6t
lxxGWVyT12RMj1781szkEyg4XARmK7K/7qvvxEo96T+9h3wBa9a+W+1mU90T4ekLaHT+nekad9Vq
DZsp5pHyjqaHYDKIm7CZlzNjZouwGjEavJ+zrQZFCYTj3nhG8vjR1JgOGjRbYWz14aB4ysYhxRAr
BICkpe97DRdsWt0NFCm43CpCz2mfneSOheXoIcffaTF9My7W42J5B9zXPMCDcRhW53txxU/ZZNQr
lyg0ufF63W5CDfkJ+lkmR5R/6wiRgn28SM5eDaHkWgS6xhzurkPRYwq/ET/PtWb5BuWxJgqePE/e
NR2FIhXoklkZKXuxRgQs52zL+bBPCvvCTIemzPaR2/qV1u0wot/BEB5DpfINgUJJN4fQ0cQcOk0b
6FhTQsNg24P8DYa1P1i9PV/dpr056XzLXeQRKX27cU9qXIkanhRJ9raGWIKYYMYYYaVjzwFVDESC
GdY358dtzDBfNZ/EHIZjzPJVyi1ZJlGaTH4DTkTAWkYFbPGNDF5Fj7Y1XCWkhIlFOGu4ZCRMtJv8
digBYds+qrp+sKwhcGOBPDvhNSE8LvUeCG4B72oAyphTGlM/GbZ3jRVBeHI0i+fkUJb5waNTRpK6
XTNOxnr/tFigZ4a1AYa5NbZ+WfIXgjie4x6wvyM4u2bUH2N/nJrt0qtHDRp4adNbM906J2jseS9c
63GyxBZP9aurYKHXVXdnKvLUFdrDMGsPObOGNBIH6rfdupxHjvi2zDOBIyyp/+iO8tOii2b9X14e
FhTctgurbkKdTDcFmUAH7TQVo29Tbsaa3rLZ2wV1UEoKKAQ8Va1pmHo57VRqhzbXeMmM7pbr5Udc
eicdbkat9XNuIuMeWmiKpM2xppOruGiYkGKSeK/25OydPA+4MPeJjH/rDKmDowXGAD9m5M9s/why
spdJkcOGuObZV0ZcEnAuUdl2aJ3UsybtKMcoND4lintos/nfxn3AMIoObLHfSOKgDKn2ICzv8nrr
pDjdBFpWP0jV2MXsYbVVv6hmQ8tduptb69nW8sjLUGoS84dDol0RdNu7vnfALdpa3JU0VLljoDM1
45i5c7yptG/XMFA9F4iJkr7e9loaWGUZkBNz0tzsKEoN61T5KiYACmIDLvD7b2CmJ1vSAU0VPBr4
sO/Va6yW4ZQAobJxc+DsSPuES7UlYpVCBCWID3dqiDR8y6p7FnHH1YmizHB+Eo31cq7yZzWOo0Kf
97iLdrjfNal8OSlPEwcTD/zD5MjDYAPxTlAVvBpa9QrKyINfvKStYOyPk9BgnRBsZrM1bukVAOr9
KJLlO+8ifdU45drkB+BmL43izPj/18XsAGlCwC+xC+Wmj1+kVj+Nbe8rjfwjxZ9yaeO6IB5ElBE1
uvIyM1oMmRKpTcqlUx/1efVL7cMQGIaoEdwTX3AQmcl0LsZdTFYZIs32G0XwF0KNrdVB7lnYARRq
eADrjCvIid41BzIfP4kOXzdD3j7POZdZCTWYT9U/MeTvcVP8M936z527DzPGtiilgwWDo1yKSzZB
g8hrkqzwShBcKbbDUoDeY/fQ8STdofNS2w0pwGxSv5WWcsBwj36W7wm4l5RClgDd2kyZsiOBbw4y
qgYUO0XgIHlryAK+9GL6o3D524BKkuNdSF2rzwr6i64HeMnjk+no77E50M+QLh9pXp8WCMAp7Q4V
9jgMw3zw6NizPlgNY5Ny3WDy9idumAzgje7D2Xsr6/mAxw+PLstvsbLC5uox1i3UbpqDc0xPnpy7
gBftZcdnTKjXcUTWIoTDewUoDZ1QY2FcXgomPgpl45G7R/zqDuxwfeg4Hab0awUCpe8s2aLJExuq
vYmPcaks0zvj17GB1S21rAL72dMa4o1pBXUMjliGWEJxAnT/J3CBV2BBvxuZF3WBdUz3RzrbDKXe
Tqr8ag10b96uFPfW+2KnAprUjfLkTG6QuVlEj0EIfXTNnfKGfuM5r9Ut+djIJCt069W2hmvrzJ5V
2nGDpm6vXZ4/acrylu/djrysQbb0a2f71PnBXXlozPjamAQe63dKqea2FsozCpjdWmMhS5IxCUl0
RybfRU6sf7QJzxQIw85ajBAJYb7RSouMm51VNz+4Vi741lCrFM0Xe9Vz7Q112Iv7UG1Jv/Pin64T
u6yJn9bhVyIvCKbK0xisQa68ljcTZxdRWDeZUq+WFP481qWP6xl9bBr/oiX2tWH9oBb8SwKrETnU
31XjT3iTO7zeMT4fk0z4zjDOmJpO6eL+c4At8GkinLVj7+hURDpPEZktUWt5wi/d9lXaGQhe5lPx
1agfQ2LcmTBeTh5l4dQ76envum2hVYe6VfIq7ElpSSbrAYP8IfeQwSyV3w0QbSaIheiTUHOXW0z6
/qhDI2N6Wc36NlvI6qSepBvixJHgtth31hhianZfdCYffOrOewtxUZS8ijbBRJymv/3yUxHNTY/6
o9c2ey6rL50+3CQvGELri5tWIUKJfVsigmzEjtGt0xTEasMNh9m1ccBrjGI5uNK9CeMWK9mDtzol
DYkrmLYK7P3tNnBgyD9LfWW30LYOWA6T9LSdWzIxp2dTS4LRJe615HYspqDsWn9A/0sY7EvKroG1
+NnN+jOWdiwqktfAQIvVKVvRE0FM6tDG1lRSp8SFWCt2lJThCLO18ZTqjGZmAyIcbzIsscJEno+/
dlcq+aGyMwNbSf6pKp8p0HVrldRtfcHtHe/dvC64B+KjQ+HhQhUmH3j3ZHfIngzn4T6GEaXeohT3
nPUNYLnrALjXbD8kfIpLeYiZeRvVBfy11LDgZEud6tIk8HTuIL9TJfETw4FLkS8p36xUE99u7GfH
5XdIl1Opv7brM34IX4VG7CxkEIryInR+aMv8hb8k5bpxt1hpsR6W0mcMhd0oEGTr26QzfZXAa2wm
GON6pOWFCvOdQm1zKrVDRjCY9qwY742hv9ScbIhighb/S1EA3eoLBRvrHR5FoFcO26VwP3qPT7oa
rrjDt3VCeH+miKASNKAUWH76S1EVIDIZxCS8z+qZINNL86QOTTjh505AnmM62YxG5j4RwMTcvRTk
5Go6u31NfczQf/eVvZ0Q7tLa87Bq/VMtDty5IPXlowraY5uUasg5FJaL/McDRUcXp5FP4RGbjCEx
RmpgrZJnyUE7P2zUbV6WrxbmEag/oJ74rOBPkJSolBkebVMeptq7jtqTXB9NS99Ng3HU0VEp58H7
LUrF72aP8azbOveIAgVkAHGF0SHwLTAsLy7EaBfZWouh2PnqdIML4yltuptlqO/DvdbFjoeobT6S
It4sd3Gq2Qzgn9OJBIED8wmtEpmzy+bixQDGHuzxOsQHrX60Sv1q9Uboqk7Q3SXiCZZ6HQ2lzvfs
rtuhHC5zh+rBuiiGvSeA5AeaeVv2QOyM5CbCEbMsDmk7PrYN69BKwgXdplX3r+9BjTOIjLJZTpnR
bM07h1qIl8pEVz/h52YpN2Z9oDzS4SJRnQiS7qsmDkxhRzMc9cSE8JxiityAYX65DNAaRKdM3+9l
pkMD3jvMwrsLib8QQGpsav7UjxdkuQnxOaQeU4E2L0pAfe02Y7bSVEiIZQyrog7uzjIpEyq7bTUy
rYRFz0yBzMR1HZxzMRNuuygfmgkp303HONZeFFZQT1zStdznpAsWy8/Qme/SokcdhVwmyNsacuu1
1Tn2i44YDTgR3H0R185ucBHG23RA2xQM3xquiiGmK4XgPLq4Do1uHMex93tJA3ph7roFAeUyeTeD
dtAShdfCqJHURojdY2cr21RFDhIv2VYgVNHLU5e3f62pvHkGLEzOoCKmg22uu4HVKxcl7RaMO0vX
nTmsfVolMWHEfUA76a2Pk0+zXB4b8Atqm8kaKB8KLsRaKvvca+DPxn0SEw/Jk7RppgLKIbafdMDM
WICtZjVAVbuOE6oNpQ+JFosBMdDIzKobCV3fkcm0YdfFxa7NuwlhQ5HaT9P4VGmYPXLpAZDS2srB
SNjzd0U7zIwc1px4DKuFttniCzfl+7rQE3snmHKwoqVaeaJs89MeSuzMUVkvm7mAceu3hAW+Lo0G
Hi6qs1ToeTUFbUcfnXj3yLUmPu6L2E+W6uHYLU1AOn/UAlFzRq3fla1RHu9t5zJE2u3X2imexm0J
3FkQr5/a7m+n4onF0UaDIGXCqVwR0ktgFcqdYpomdKeghz7TcBa03oVHhOLJWsLRG5+Gohp+3KAi
yJJdrI7QRbkFUWwRSgWtLp7ZGrZdwZxbx4/qqOwSVtdcaPdCL/e5SMjVywjXGSmSxcmPHm0BpZJg
SW/lnD31MY551EaYGxrc6br8AfO8l4YTlwPzez+AS7M8u0o0AAAriUnLYX/AfnJAX7pzkQ8kxcAj
3D7G7j90awDgRYBph6HS3SwMV26/SQcMbGYAvUowHW/qHxmNgRKnp643eRk89n6xU7U315wx2qCf
yiKgXJRFiKMKP05g4/O7IFM8zsDsLdIByimN16y1AyYwq3tN+K3X+pQVP2V8c7Id9Ma/lJGpyutn
lbk3Tde9KCsq1soHdX3MFnnIx+SX9nQfwak/Df27MLsDDk99QRFTVRaxJCozyV1gWKmvRII85rV3
yfMsmM3m5lLf0XIJKgrScqF/iqULeedPg9GEdvoh5GHG5xlzxVU4h7HhJJnll8uLw6hUgh+B4o8R
NAkj4LhZcHCMteJfU/zu6Nx8AA7SRWkTnG2fgL5jL6AUpDwsqKbdsdqnGi8TdFcc/yvKISJADrnU
r4qnqRRXp/ubgU6tIt1kmOkt7UB/xhO9KY9qF+p2vRPxnzcMXLMO2DR3r9wa49eUfTm0L3e8VmAu
wiZ1kzdJzzR+v2dz/FBIvhOd3LWcMF39aRQqwT9XLWlvdn6fN60HJcfIl+9oFSZyAvmjVvCGmpbH
cuftDdQkm2RSLzJVkTKXIRVa4MCFMz1mM15pIykPo1MFsFkn6ZqhU42B2mFhS8k+BDiDFHK9TwiM
Szm/qvlZcCUrd0swb4adPysIhCZzYjMBwTJGYqnGkIiCXTa9/MfcmSVHrl1Zdiqy/BZkFz1glqkP
dzgA7+nsyR8YGSTR9z3mVKOoieXCk7J5SpWq9FfPwl5YBMnwDrj3nnP2XntdBWNzQwDLvFWl5GZm
X2zwmCimxZ/Hn7wsPIlR75D/1ArJC2nlTGX6qFZ3ZoKj9Sdm3qmoE2qVY1ncd5Teifi0DB/UwTbS
Hjq98GS72bA3coB5NIJbgsCc3WkrJ6VjRE+jRl9ovnLmVpjENnXoNuxCyGKVhvYAWka1yVM3I3kn
q8mf411pPxEXvoW9wXc2lqfExgP7zba7tTrz8zjBN59V80tSDD+KoZgbbCu9A/4k21p0LXw1+0Xl
FUIYxlNBNwJdK3O2rntXhkR/GifrArXAG7C0ncwR8+DYi0tUlre6L42VmffaDJHhhHpuPQ/1/AV/
dUJmjEssAG5oyHjZQNvsLf2a9nrwgCOjx4fBe6sI7W3Jlu8E0EwkdfyDEqexFpcSncfIawoFWYdZ
lLuCm9ewYpnWjp7tC2jP+4kGGQ2V4ZfAZL4xZtH6ZnkPT6i6y7NHpu3EUAwtgtm6Eb5StTlshSed
xXUOPkcWQKgVpfmL3nS5vDeDL9XfClTBfD8iv85tokcbln3K4SB3NZzVMu2LgBiJQvxkyms/Fy7d
soZgW9hAhr1vDLBhBEDZW736WFj4B8YqMwpazpFckO3OBKWzuAioGAl3SDNLDWEjbzsBuaH+ijvR
SnwlgcRRX0lz2wQ0IcvbyNUsEbk465YrK17FgIBFiJgxYCjbqEPjVLqYeTko3RoCE/JrS2Ff699o
irWE0T22cGN4Qilqo3MFMaEQVbmgkdCeCgx+RrAHgemSikYO36410J833wnykHhpSPXmM7J/Gql3
a7AHv6VNVIyyWq7b76kInZVhZvhaxF0u3MbkjIsOrkGZvVa0IcsxMp/J/k7GsxI9dT1HnfhQRV9d
cyfVlqNZn9O4S4aHlG4wnpIDLSNyelyDPOTcCnhuj0FzrIMMhoG2LZf7qlcRKAgaMMdw3Fusv3lD
rHznjO05wWTTz/Wmu0BjjIbvWj7a38NMwSsfuFO2UrIvq1fCd5BgxaeCSV7ZJseuuQz0foL+BaCj
UOaNgMMKHhsTnFsM3Fu0IqnVNzU0hUC8AMTbmNVbg5dTmp08O9kcu7W4djv69no0ODRbtquWQGZS
bVDqlsZ9VdPfQDrewBlGdBJesuDSV7Zjy28gD4DCbELueCZleAwtSMYaRYtC4iSfcPfx25VDMyMY
cRaK0oNiua2s1VDuG/WAtgvKY7cz49LB0DnS6uxKjPPyvaG/h63ljJpnwx5b1jgWNiSyXykkwORV
6smQPc24pQ8absS6QaDDAWRJDgCO8CYs7PnbpE/2Ers0w0MSleiQDszIoeUwY0TXpaPzO4gFszdv
DRkkXOiUkAvaAzt3lERxTN6atHw1VgNv8GhPNH9ppIWcR5PypVQm5OfvmYq7gWNiE90i81QQGGG2
1HA1a6W0jYa3jndZY5NSWKQqfh/x6vXmLdRxupaQvsxNL9q9hZioqF6Q+dFzsbrLgII81z9QCgSC
HaLm1DlCEotx+WLwSGFAjLWn0NGPRzc2vIBTZK35bcXACQ0MRSLoNSx2BhfDrRufAsAEDRy1vPoq
yn6fYTMY9fcmPqB78Uc98cOlhZWO2AThKHoYCCghhJLYLZh+rheM5lgGreLS7xkxYavdxvqHybtW
KYlTzR+i4UUt92CXN+AMmrb3e+1pYE+eEq6Z4QeZJkoTJLgMmZgDFSxXCSNSY0BrzaRSYYyq9ik4
FhCIM4ii7mAOgNqZ4y8TwqoYffm8IxV3u+6LMbrXGjtDxoB55pSGqUihKR1FuCNQt9nlYxkVjw1s
+I2GrVQvOITIqdgOBfI/pjXc14KnkEqPRQRSaAxTBuxWRPNK6T/BvAMEmZe7UaFhWDoL/cuK4U4F
4lhSHnR4XowjXI53cbOzgwofSh2QaYVfaZv35P0ByOm3kM2dEog8nUgarkGExECLpt5NiJKmNZSr
Xg24Vi54oUwJHCnbj0UseXUY3mlxAT9W2M5EyycKi2KHHnt8gWWJ4bP9VWYV53aprpwy1eNL3Ivn
4CGo1J7RRiKew7RF9ZdkjyQ3EYViDg8qauQR5OAKU0kMOpcGE15Us4gD9GbkwPqSku07giQK9YTG
EU1n9NzDIgH2O8nJtRg0RPmmp/LB9szgqPloFVXb2Zp2UKv2CwMrFhOkkMMxym7V8EoI1zZQLmr5
hTNuE5774Bkl+kFEKRyUdh/QxVHRhrHV7cg6WzYytkGh5y+qDBkkN6P09Nv/VAa96TRAzaWAk5mS
2yr+Y1FqP2k5tk5hoBAORRNBNpQ/oSUDIa4ZIYUBBCR9tO/B13K6j5svm5Jv0xetM8nKcFuPZ4wH
vCQcxFbtIGdINbQSMkNgh5exq9bRnammnMqTt9RAZ1FpGB0x3+Fg7tUdl3F/zm06SGYjae8J9Kom
5sRjOkD3IemXS/XQEGtLlkw+mfieOpLNwru5YmAkGm7Aju6mOeMWEGClzNWaUM8sFm0+b8dSB2w4
YHdcipdoCV7Hbj6VufI1cvk+E2G8UuRCbzay+ChV1V2SttqLWY/5TpPSE3QkTgPeyPWUIPDB8w+W
cEVazkuG1PnQ99iCBM6t1mmRanEP2+p8TAmB7FRW5DI6d0v9QJTJXc25XNf47PqTLIC0oSQVkfUK
/EbGpiMT/5j38In1hx9GWxex3DdFei5ycqy7uv2cg6NRT+/dPJA3GdwitT8XOp9lnTFsNJkWWvY3
yp1uEyK2K1P1VKuRsWJOrpmuPWMYvdUUdhpLw1jCqJTPAyeGjhel0z9vUQJMKLDxkgjIb5EY36ah
/VT0BKlst50VAiqwemCMRq7AJIaLNczHozLoD0WkQn38aBFV1jV/PbDx0ylspe9G628DNfaEV7zD
8V6wY7BP0zX+zpMPqbyfxX3cXYImdjNhsJGFe7l6LMzPHoVhbZX7TAzuXOzxOajhQ42pAcefo0cJ
eEFl2+ZnOWU2gY66ChFilQyJkG1WTqUCauYF1Xp6I4xzdU5BvHjK6C3aMw09wXwqQpLYITDyOOOV
LPKr6N0qXseW7n/XP6vEfGovS8iTAoBkiNcOOSYZFhQ3X9zlhzIi0BeCx3NObTOnstfgJtGb+Cmf
G3dORncIvoq03uUdZ5U5Tdz13B+55Dq4SaTva3a7Ipsvao3ntBxVV8v0jyS+V2VqUPbHEAWkUqFg
SGmP9+niT2yr44ypdgZEBKGknjuCdcWu4Z1dJtPrM6Zpi9DfYnO6L6bKJzQ25qQX/Cq74gBMmnwE
fVM3ZwaazoB2qbIS4r6Ock0XlDpBi4UzMXOsEfPVb3Pw1pTF2yCmrSnlD00AqcZiyIe5hy6RU9zI
6AVQE27tNN4uNEIrzbgfKMeZmcKgvcHxRuXZ1YcAA2ojP8dJ8xrr8LmMedOxeJtgMepPOw+dUimu
dWkc4Nhsy5SKkwOrRNtLjXERWz0dBXjgtomCOcQrjAhhNGm6D24Y7yNpuCYpHLzZEQHFhaJdyN09
aozlNRyeVngxWpYuedwVKa7a3mlC6Tlg8qHUlV9SEIMvB9BqOiZ6il6itUC5J+jeoZTOYOyQYXSO
tZtetN4iM3PqnYxfUnQd7Ri2rtsXEpcKuNsWT1/bcaCS3wYcc2U74u3w9I5mE0jNlr1d0Yd3MO/b
xINPwbY9OJltQvClLlECnMLIdwtDe075AArKWL1ZgUmMfKGVS8uMtHfwUpGcVYpwyiQpNJw8b3ZD
0z5zxLeliLfkmCstl1V3WOfvycAQUqH9PAycFLIAd0ILVgYfzPI1z99MMw8pIX2Bfhby4Mc/P1Gi
8sPsBO0TDIJdlDNgL9VTjpS00o4RyR+FzMWGjCQbql0Ufun9uJsJk5igUs3JE+v/prXCM0rxty55
GDOOIOgY8X7cBdQshjLd9XQHtNS4wXvdSRG2OyPAnM55fS4ZuqLIaNgd+wAU/sK0VEnfVtlTL+S9
YQa7SapOQVLcrfbJNLhVEB5L1rKxkfdIaB1rAfUkPop05nER6QppeYwHloNlPIDme5U5CiUSmgk4
9oswiW3JvcKWsJS39xOEOfaUerI3tJtok7QMuNSInp04rippEX1OUASMgdomqm8WmAySFrayeisx
BuBR2JN43MFm739FRfOwHq1kBCfbKOj3Nf4bW+pRh1fhBtW9oyhE3WH+J1oBgPRRQa7bhdaexYXr
BmCiFPDTOff/cIShcybFAVQCusOIxBPEQZBRSkvb57Xu6eiZqTGbvvmREAwmRN+livzQUgvMwTkk
/AaS6ySyj2opXO1riq5a2+0tciaLAtYh9iSMpCN3HFwNZjbowpR5L3TpXhumI3O2U4u5ImtriGLK
Rg2SjpN3uS8IYgnE1ZS1aycoaHsApNODuoBHSAfrO6KIjfsXQ2/WDBoXNtQTPgo/RijRtYRT4Amk
iDTsL0mr4D0xuZTu6ekVtuoWSvWUjLM//irJizQxAGHD3RuKzVudzn5rgIk0m7fephezMK15noRv
U5PkWn2M5BIah+rGzS2ZrJdkLs+1am+09fOBi6xZB916DjhWTvJyNVenzDrT4faw6G8xNSmk7ipZ
o5NZr1Hpact3NufuwLSCOEuwJ/l30hePKhe/hLuBG4+j+l4IKClooyMQN+ncerNY0FD3B7lDoNVJ
v2Cq3gFU6qToQUoxhGnjQe7R0IDBlIfYHzREtUN26TLDlxlGh8hWMYCcS/qURokql6l3wvtTu2ok
PUYjACJ98AZNwQ6GJYgcva6OtoRIEA66rdvMxYLEnAs+wkFmE1C/w3HFS2zIjnQMKdilyRMeQks1
fSJd9hoeFTOIHu3R9tqhvpApbTV0siJufcqDGt7OkO4V+l8hJ1q1u++q+gq8mWq03xktTBRZ3mTq
fM3l5HVYrg2N+lL5bvqnNDLg1aSrDoE11VOi6tBpxK9FZD8UEwJZ9mv0vATL+AV1SVqFX2HByZrD
j50vL+FyMXPxrTcu4GsvixfUYc/6oAEsR7H8iUADgFBwt2Q9uOfgK4F+UjZvRf4ZM33DnhyhRxzi
4hrBJz3Sofe7MN8mpP3wOdK3xQMdV8+jfAMuBWCVcQ3qIyV8M+e14Ap3xqeUdl4P9EegKwsJM9dj
Hlt+58j3XnNGx/iIwQd6ON7HglZnTj+UPjYzP7aiS7nQ9JXmDcq9XOtobr+nGmy9/F0p8ZUm5osw
IWnOr03w3RayQ+gImDTfbj/TavKknkO1EPecUuU1rCgo9qbxglDLbUrG/DYaYo69ZXoqm9tiZveS
8TBa0odk3GVTv2Nwvwl7hDHmT1roJ0g1G9yVVR1+FMhklT7ZiUoCJgxYWxo3M4tUsPwobPNTttcn
tDtAezhue7X2M0cSrlNpb2Cjy5UntXwEWAnFT0IJG4BnZFgL2hEmEfLCcj9Qh8JdQ32euOt4fsAJ
YteX1eZmyPJOZTGL0C5neeESx0WhlXwQTbTt8/E+D5OtbiIsYgAhVW4wMlIgdSUzHtqC3c26UzP9
tvqWihpJKjP3CSSEKFtXj2sfDMxh+g4qQJU94I14ap0QS0KvN45ARrdhGAl3RnORcu3Jp6fVN/6K
AWVQ6+FFbuwUZSGIcoiCfjKchbZvnhi0SBxAM3+48UyDRRyny4Qr2Ezu4uyGEBz5qVTrtGOeg+ia
DIDwvgQdt9ClZzvaj2QTL4s3pqc4wu/mmO92ucK43kqEeX3D3JO0F6lhpTtAL9yrrDTGjzLZrsZ8
XYPg37JjWfNpkPutAWJ5aLm2rlG8DuvtB6OgITWlJ6aXc5Mca832wO8drZZ+kv6FHICLB/29zfFA
UjdDQ1OyNW7cU5yPB+6ryCNdgAZNe9WGn4Ik8EY9a+xpMLGoPdSnSI6GzdhciVTowvZosqHXE1bZ
catI1y6q3KmTLtYx6Z7I9dylylNIX3POzT1afTM/AFx0klxmdHRsGDnmjEStS8ejT830S6i55JFI
1V7L6T0P4ZxJU3hBJlE4Eqgyo2/sTTcmx2FulEMc9QmfD1UKyVs59C5O7SaChDnTdwIFCylU3XPI
M8FbS3seMtTcOwOtIThB6DgIeVF8eSweTRvtsCAybEmb4rqQcXVDVecESwN7A8vNTk8qexemMqRE
8gMZydIfaWVoVyku8TVXr0S/spXsYme3KLjzTMfvDxtrBrz1JCoPz2sHAJwVobVMhcTe8NIb4Mcm
KG0s2ZIWO1FYf3Qo75i856+KHCxuq+9h68RuEKk/zIQ++r5IzgVUahb88CDAo58CSIoM72yqRoDr
qBsOMYAvcqoXHYl4VZ0jSc/JoWgzxjqUuWowhC+6NsAChEvk/fbH1gQ5FtsVytD1q3gDfDmZ1Xuy
G/JHdO0GJ/sW8cyvpEQLIBNKfAX9ZBzTTkMTLRXcPzp9MH2N7CCm65ZSp+zxxQjrEMmVcbVSaFwd
STUuue2IlY1SdpZusbxytulgFJZ+pAX8FZMuf8xU610mpYHjFQHCQhXSsa0iIIjpEm5r0ijgi8kJ
LJRa/xybTBw7RktHu+x/CkCZbtuL3OnlBPHoMuLyhNaE+8ueiFmmiiA9p/XHmVneZA+6b5v5nT3N
NQ+qwyi1wsAddJD8fY0iRUHdaK9QgGGoalS3TXo02qTC6VCZdF5U6ZD1vcQLHG6NOpVu3hKlGAF4
jNbenLBAq2bdrBzCrDD8BhxdmkvG0cS7MPeQk0tTP+bIZLkM27u6iErMvvgnOY+CnonHK9Bh69A1
dL8DMcWcPRTNy0k7PkXxRR8JMSr759gyqhMIRqWPUc2oao+/lT6ZXADFNuWYvkOwIH3r63pfhD40
OdxAmI1crWjf7XgAr8qGayRgI7UwbraWwYUtmEXeLf2NN04/imY7xXGzX7iAIXRC1FcsGs+onrKs
0M+6+IFvwiJWVm/IzBcUMNJdC3yTI2DIZK9XLH8x2YYwB50XTDuL5KZy8GsSFRzMjloyqsZDpKUs
5VX5HiO1OjdS4MtLk+9Do/wmkr1z0GtDDAriYztJB8PE5GcEdblLFG1XwF7dUarSVpOy1Ovy4cDW
9tBBxJECmBmRYHQWDWl0ZLAH8wYMjq0GzySk4+ZMe+raajXa9LONKspbgj7wO4kTe6kd60WHbY/r
jUm8jgorDzgZTAghwPVNS7rKCqEaRE22j/DIYPsaz/ikMTxRM9T7JqMPphVruz3GbDiaGDsyW2AR
YRI/lxOBVbIrCLvE+nINmVX6pgJ+JzffupXiba0WRm2pH3WpXlE6g+pNdftkqZjZiKW6QvdjbFBO
As5xoZ304qmFjr0fDISbNBi9MqO9Rpz4ri7B6IXaOevF7Fc6HSR1gBQLB57cBHZREi5Yq3KN+asE
IHVZOBUZPZCICcApNFOX2Rs41Dma6NrJyEBjtOQ1qsxAC5oXgwONLyLdGVcjbNxT7KV5vIZ6MLoN
p/KiZKsIhiVZRH3kmqPSX4eoHa7Iin9pTZLuF9AcYaGc8waOSz7MMVYqVF4xW5aV3S1cDBt0WvY2
X5DxtjFcQbu0fukKK3oayWvlGHJUygnTyU1o1cCHGMka6+qQPTZ9/gy2jckmtnly8ybXUkb892ZE
eIc0vihRYsBsT4Vr949VLOqLGsXfWqrFnsBbiqpVMp221wGypTQqRAkEoI9Nf8a48pRiPrTNcXEU
qcRtGhv3tsQQTV1bFp39TBSgsVO0/qvOBubRgyBMx0f8mm/VVNZJY10cQsMoeCvSdCZSPzg72dy+
eS/tRCZ9kdhAu0DBSwisIkZZjyClnQVA2AAi26xar0rfYRcCMr4PDLyxtPo2yUECynWike40PQMc
uwByqHXKkxYZuDLscdroYvqSYxViXFwYqLmLp4UiLKNRC9WIz6oIG09aznJOuTZWSPWgNOHCJvdH
7W1s+BV00t+Y9qSDHqto+rBaM8M0TnnSqMhX89UcupTj19iH5ZlZc3lO5J8pnKxDIE+GVy3mnTyl
6cE0QNlKfXKSSDctSSDYzcDDiYaF5TswgONkjIu7n8c9NMjjTNPrVCNGCFCHBK14iGh97+0u3TYV
BvcKUM9G+8S8ZG3Wa7wOxq9Ukn9JpXxQQ/DCVmtU+4UZNbGt72GqPyD90FP45JGJGciQ5ntEZdrN
rt/nUPHp42mYP2G+hRM1Wx/JpEArzQ4n1gj1sQl29WpeDye2pj73ZLUzgN2JA5+Z2NmiyByLPntX
l5egqlGts7nsTMbnikrtEuU9MVfwmOMRWTDUM41CoBkOkQH7Ike0ZiaL7YaZDRtek3CUA45R07Qk
J2Fqt3E6biKDIHUu8suig+2SaGyhSmtx/93XpL36Eoo2swLuX6Ysvpl0Qg36ZpkVreXM3i5hlZ1p
RQ5b1b7Gtp4dazlgIDnXNYYF0j0aAStBejEm7ZAXpYXdymQvCDsCMXEvzxJhc/MYgJzLK6raxsIg
0kPZNBXK8BJtk22Kbp/ZaAW7964ytbNWklPTolgLzOpSW0qCW5mDGftT6TCAyunHh+EukyrpkAfx
my4POH0zVk5SGLGLlQp8PEY5zdS9R133k+kmJ+hCAwhctL6YOVlIOJB2INdTBRxZa7eHPESlLYct
+bjU+1oRRa5Qje8qNF+SRtnx5WjLmm95gUD1luUyLk7Gs7hI37LGGo9LZ90jwNOxr8EbNSwbxLrO
vdQPBj5EFIB2zd93jC9nq2LzxMmoBbqxqdMJXAU0DnwquOUtq6X+i+ovGkq3NFsBSlOo+32OdS2V
Kg3mAnmINhf1JoJA+muGvbV6apociWSUjndDX3VelCqPbZXq54JIBRA3CGHhZQtaQswY79Dln0Fb
q09ByOR11AEg9632CZNK3pct7vJpCe3zssqwR4oHfVD8rArUo45KJ+ExThXKk63G9xPXMnf+zL6J
LDl/BkqYuzXMXxxp4VXUkB+XdOGjqeDpKu2nsKXXMBk41kAANMq6QQ9BH7KpJ7dW8W8QV9lv6FsA
me4tIPkxVGFq5nbQu3umDnuZQCwsTPYhSgDwqzG0L8p90LOUjk6dGyN85UlyG0tf4W3qSaAJYdLa
baDGUEmbMnG3FeKzjjG5GcdAInMjcowpwPGacvUA+8UAqF1l+iebOIvTFT+bu3J2bepKe2osmGwl
gNVYkZLdzPHnNRXvkT5Nb7TuJVIFHFEiP2uyoT50BWoJTVGeMQU81Jwrr0saH3Rqhwtg/AuTn8Hl
qPaEWp4kNwUdVtnyjKrZdBcDNQBgbqB5htlyaxnMANozsZenRcdOMYNf3ZrCkKlFMxVVtEQ/NljU
d5iqH9P8MnSTce4SMuk5u1e18lVMuTjPiBhknfGlLsIz9Ij2qEPkko0auXVpAP2gMIin+GxaDB/1
zD7KQnoLJlR7FJn0EuXVkGA/zX2+tghH6Ipzek+bh8amqE+mEcBFhBcHbN0+VKHYDxJ1Czrkfqdk
7ERjqh6nqUuvTFq3tRS8VZDV0ePsFgOW3gidajPYEjrnGLUcHDZ7sOlWkIp3Zy4DCvc4fBvHID/Z
841kwhAdyRqMYtJpyinIk9RWHK3pcM5K0bCPrczRQGKh8zphFoDjIw9vGOD3ZGGrbhvMX4WQdM+M
jwMpVwWJzHVnqZteNxirF/0P8Sp4WmK6TAM638JAshP3KH/5+IBDKPUph7mKdzIYt6navI8WUehy
GQA6C98Va35i7/RainHfmFm7RuJPN2pH+JtSxIjPO/ilyoDBdWwr6dwwNSymdIJxbeyzZmbFQtQr
rOXBkEv7SgS0Ay7RZAOfAfF2NPMBlhD5xKklLBpETHCtEPhm+7y3Vm1E/Bb1oXo1EThVUgSwrZFn
H+8ahBJ1fK46TJmxBlyGZGRrY8nT3koA7xYWCdjMJL46QUMfgQiY6kQ2nBRzjxy190wAgSYBivRH
Pmg8+Hlrdicz6F0S1wuf8IGz1iu9t/R6gtrXRkKTVLMv5YGMrVNlYKJz5uNSJnxNqF7RJ26lPKB2
R0GCBnaT1uknQnEm9JJNxFxuXxs9fYgaZKoqi4wTGRnRBY0AGThBAFTMpvcsW/9S9IY2ZlTAb6/t
U9HFJvl1qVNPyuJMBnEPdDOPodpVbzGavNSuG4qArEQEYN8pkoQXfj9JmBy6DhzMQibT1KAopBPr
xNzPm7xYyVVp9EPKEeySBJHSYsLsJRJ1P46tZ6K7q1XtUk3tswgl0n2q6GZoaBPTUGPgjGa3M6fx
xYK038GBHUPmKRRB5FrI7YTdKhpdtNLYe4vm1PboVxSj3cuL8dNAcHPCBVc7jR0ntIeBLEtKlWnq
N5NdKzvqGWScyXGcO9g7UXkBChkAWfDSWcfkgmcTp/svsrtsWIblketEdf8oyCwg42cId5F8L0vm
qcKeiHXOaTAYOebSoYuJD1rTj+7IKumXyMtaKO1OOCOkhDfTOeiQpzWh2f9jmSUKUB1tceAcxE5r
c6ioTCDWOphyA/0tjtTORC2dxm+FdF8FCFPKuCWAUHm0A2P0fwswXaNVw+/yjul1WBbtn/+VP/8q
qxned9T9zR//jDqOX/+6/sx/fs/vf+LP5/hXU7blT/e33/W7H+If/usDOx/dx+/+sOMq6uZb/93M
999tn3W/PQBPcf3O/9cv/uH7t3/lca6+/+1ffpV90a3/WggInADW3760//q3f5EFU24yWP9RkuvD
RxH+/Z/5S5Craf9JE7quCc2ACWfptvYfQa6m9SdThztlW0JRNH7nK38NclXlP2mWIfgPNw8AC/2/
glz5krBMw7YtW8iqAWT1nwlylXXSYjk1rp/l+golRdZMTVM1nQevfn3cs7y3vPA/jkGo5QYmMC9s
UsUfwq72gGvLXhoCArVRiXvSGGVeOoIZLzjJYQzCCcKLYF2joD4lA7PNeJGeOwvxS2pE74VavIOW
Lh+XTk5eCKDjPGjrSJElBJSyjjh5EpoJZLQ1/Enrw21COApihGgu8eCZDTQypbr0w5g7YdDiEtEn
9UdlSwdxEODxrlOF0LnGGD/nsRMH+mpYhy2L83tK87PpOUGMimIfanN8nFlVL1GG/6CzMvveyvEI
MASEfIBJCaoPpAunNeFUTGZpPNexQjxDOjf+ZE62b+kG0nI755xbLNPelliNBd5vBnp291BGOKwi
pZ6fYxpRKDuj+ZsVtgfnBnYQNPcIQyajKOj/crLM/ZG5NGknKEeEacsQyNBs0ZArf0pznfigWptF
uu3Xg2A6M4Eq5x6bKqnx286QmalU9UJ+3LqjKE14D0YfAIpanMeFzLnNVMu53xMf4UsKkiy7W8Kv
rKvy9ywJzXurCGbPKMflXBAX7Ey2XpyKGFs6Ae2SS1raqg6PfXB2ryzsWO1aemn6qmOsOgGbNNAy
d9a0ErVbQzxGLsGN6Cfzlei1x6iG4DbNKHPKFIm8YZ9y+sFoJEI2WU0z/AFDLx8nIMGZKQnMqnMA
pbKhyuw1OqVI+2Sg3WtfvOGADkkCKKgqG1uOP/MDEVfNCe1QihMNXLjUsnHaXWa/typZJiUik0M4
rSbBpdT8IRDV82CO1cMw5AgVicY41kzLVGZY9CVlIsG22QiGC9dV89z3be+Zy0jMOfAa3ybP4eWf
Xwv/jwvd7xbHv79i/n+4FqoCpcT/ZSH8w/mj6f73//rdGvrXn/vLYigZyp9YuVQCbbEoExyt/Ges
tWSQa61aFjB/09Q5ydgkTv91OZStPwlDZcXjf3xdUXgibYk8g5WKLwkWSFs1LX7nJ/+p5VD53WpI
Mw4ujVCZkgKmMmyisn+/KkLVytNBEO7W7vILG+sWJ4lnnexb4ouX8vjf3p+/bph/KPr8jiCebl1V
13/tv9be//lof7MGmwq+gXnm0aiI5y3hgW7kmLvAx6rtwGd1TecfP6D+d1+eaciGaSq2rCtrqPd/
W/QVUKpLF3aqU+8qxlCcEJR7hBVesQ+Ye2/Ma7XHoOVSvnkM5HaQczYQLHzQB17jVzsIak6ByQhx
Ol/JnoedfUFP4QiHenjYgXaZXZ75hcaiQx/uMJJIs/nHL8Fk5/sf7xkXDpeCBhBB/9tPKNVnYrU6
AE7tzt7gMdolLlijXb+bb0Q/OpIfX44E2DqzFzr0GB/sR3Vzll+7PS/asy+b+AigxlE9+fYNyIiX
2HrYBXnjkRHrHoQxD6XRvtyvr1bbYB5wtdfyDurXbtgOu3DbkG+w4VC17Vzp7fiFaOuQbZ3Ysbb/
+IXKsvF3XyqIDXAGbPaq0H//aYkRmwRRh5wO+y2kVopcYlCK4GDMZ6vCFcqwglDzDdCaywCBHdbc
JvwQBzFz2t9Qrh+zvdhh9TtTRGhbOlEXJI30ChjB+a3XyFtlPzyWH8Y7GvtC3wXKYy5jYGM7Ijh1
g+5qq41+Y/t2eJpzP/pipgFtXHkXJd1omrwb1KhX/qbD7rdOPTe4vPMffOP6F09AHCNvWh1jvmJt
SUsgRfyVkl77bjEce1G1Gcikfh8BBQOXWiPWdqPYz+phHcCFWwK8+foMVAqP61Z3UVJjV4A8LJ/H
9MEcj9o7cMTcmTe9LzLAUh6DOcQPi+KMl5SPVb90hxQFO4Hhm+pOcKZBEf1iQmb07V36lB6qK/F+
d8GB/p6j7NJLcBifar5tV+2kC9+fP/Xfxh0EGnALI3LXDRa4+UKYKQ5uHd1JvA9uvQmJ/cY4F2QY
bFQveCMG8PXfqTuv5biRbU2/ynkB7IE3N3NRqCqUJUEjUtINgpQoeO/x9OdD957ZbBwWK4Z3E9HR
CkkUTCJz5cq1ftMe5INoj09tceOj0/QU35f3qYAvwqr/A7h51/4pJzKXNZslxG49W2O8O/4xTVt/
SbXnWenpyMB58cHEdI7CfmvH1PKZfpCKgUWVILHxuKXjsKEK16nbqdqm/oHqYkW1lhoru3u609tT
R7mvtGPSqWwzpHSWXoHCUO3ufvtA8REUg162gurTM7wCajJbv3gKQKmg/iutDXUDVLmS8CW0sX5P
bfUlZoGldo+iY2mLNsbc9+kdFEmgrejV4r4zAoY8IRPiZ04D3UV0h8ARbomiSL1A9hJR+lth8hkw
r3IbdA3E1lbcSL1r9mc/veEYGDd86F1Sn2u6ipAISJYodBCmjF+MOtWGvAAcvUJtlHX+ou1FRzz4
u/wOALI9HWN7gO+48k/dTn6QE7uDprVq18Y5e8JGahs9zD+QvCDI6Wo9Zggb7wH019Y6owrc7OAr
AZuxQ3pOdENWwwOubOf2PL5hEkeJaA86a4M047fgIdzgL4aC7Fq4oQIB5WPXn9Nvxe2wA1KCL1t5
Fr9F22SLa+Nt6tCBkklJzoh+bpBA2rIkt94PVgn6Au1vbCs8qh6V1r40NGSGirp1I//MoPto8WHc
QvjaTPJjJ55Jn6kJ0MGA4CnZPodSOqbAtMBNonSEpBAmLiZ2bBQ+S2gu9RFTn6F0AJpECIGuwQ4o
VG+tHz4m3dhjvgXjyXQpBiIMV9vgT1fVsTjiXWE+kumKLqgP+QGQXGLnip2esieA99/BGG5GZpdd
PE2H5Kn/1f6yvrVonkiUmEDuUdghwY9slJ2Fym68Y4Vr8EYNbxAzKGYM/4pHdnDWO2gHRKKCe5i9
YF77E0JMzFRXDNASWcnblw4jx5W+M3cHzN4dk+gb3BcQblHshTe6g2JZPeXBJroB2FdkDmcEs0WD
iV7fq0y3cVTjB02mKEGZW2ho7ShYL8yOdSiwTDHqurc4niAOkZpO2x/j4tG3bnXzhekybQIRoI2b
td/SvWa3DwQnBxXRDSzPx+wl28lus4mk/RB+H4NZxWgzNs+dchRAyK6Tc7lLn7NfcbOKdpUTfct3
aJf3D6m1U0/tQ3Tnb717+ca/hfTSv/agG14jCk/PCM+tosfEmVdafNMf55P/Gnd2dFzAo5xnAMZ0
7jZQQc1DZlNt/l4cNEcEY7qBKYO5YSHiJLKih41MHe3/Pd3XY3qiogv98S5tnoefMP9PyaZ5USMm
YbIOfVu5RyjPhyy7l2lm21bpTNOv1omPyNQ7xQ6xidGxWDZathcgwdn1pjkpYABW+hqxBR7OQRrF
PPn36NXiiLitdt4umX7Ou2vmuSwOe7ydzJ8oOjn1d+A5W+nuXiL2pvXGfMxPAQsE/ZUH/y25jb8B
N+J38AyO3Qq8s01ziG2Y5tYW4KG35gjKSkr463TTuOObcKOvdb4VEq5bbeM/mt/NWwCNgAeifX0S
iD92PAOy1zGY6xUOifUOo9hgNT5ra+/ncAvbAQEu/PvolGXfAmfcVWfsvzpkILEW7U4NMDKQ5DTg
qB7a+BYB5BoKO0KDzaE53rxkwgamkLiOITqtkrsyu4NQw/M3uKHsfbv4OfsvHcFoYSL6DFr+YfiR
/jF8hdPvU4qfgrQRa3u0tpGJCJ4d3/pbFs1aXOHRsrYccKyrwtZsc5cLFGG3ZoZ8+UqLnxCwWoPL
3oOdEY/GGmPkB0++g8EKdCbA7QttX61YRRGLUWeW6qsCWE4LlKpeS3Qoo5tqPJQPFPAq/CKN46jg
/00tfKtSm0YgrMf/gvbhCr4Sx1BzWmloJoKMpvRm7jtaN0drLd+od54THtt4LT3mN1TV1HMI6cph
//AYfW3rjTZ6r2WCdqMDGRGJyhKpG3OThAdTss1wS6FOh9xobnP11qyeHzyb07cdbCzNjn8gH7IN
MM/q1gVyPd6u+Ka4IBYpsvkv1qxN5Gb7ynyVEBSKWqeqdnp1r6a7mJotAoZbOMP8IDBZxlGzxWdl
g/P8ugXqt1IedQLVD4Md4m8+1ngaudcKBTVUn6UncL/wPPpb6c14UdI17Xj4YJyvV/PzAcdEIBAi
50/ABpW4SdcwoQSQanbl+FtzoK20Gl+9TUPyPK3TDVlaMKdhc6PtF3JE+/SAG5mCQB8aQgZVllXw
GzQnMoSdYFvhVm7XJbuEedb0W8D9JF7tnfkkqU8tznI4M6sbIJ4rDFDAsCOuLjsG+wdapFtodmS0
iLEWvmMeeg9tZeCip1q6K+OH1Lzx6TsozbkXEN25S5RnI/gl5gds6E/N4ORuZbOd065WGyIxsn/b
lv22QObBBr9TbmL/BE6/e+qc/tVyFKd7gjSvwhDbMHUccz9veKnzi/6EjfdJswvt7En4Jm6R7iC9
RDnSUFaZUx4xvQx/AVSIUDS5JYV7xNdypcBKXw01jMC1Rdvwlu7BxnjOWWdrhNKo1v/ArIYYloAD
zBx633P0xjj9vl8rDHs2qSh8vomAdo9I3rKl8hoTZVVWzVH8PhGWnpEJtINzRYoFrHw/bbJWcjHf
W2lsoCy2CNHATVyfMJWpi3Vz5vv9+DyNl+ckfXnGo+qmKxLVRFnRF0l80cq6iq2QAqllhWAeSj+P
8otHg5i9Zt0707H4AREqfYNCioxGBXSbsgtO2iSQaIG+9s+UzMz6yilKmk+W/+OpTPCZJudsSxEX
B0HLQmnKiPS/TlEq8IVVYOMSYAev2p31x3KaGzRv91dG4p+Vxr9Pu9K7e86H03eHT7+zcLc2GAkF
1rYJz5Z4C07+AQwh3I2uui2ZTLBazT9T8UTMJcmxKxv/ZtV0UMtfV8X9vL5idjwEAK+MyIffSTUl
XeJ7IOapLr4Tjwa4JjVISVm3NwgtpFvxDxQkuz0rp2xb6AeD3HFqTukjHqL51ruhkO4UDnJ2p+un
XGUejOUHUk1NpAwM/oKq12KwYGz2Cdrca8AI6+D3vGcDaLwBLSEiib7CtnPT7xBOcTlW/TKf6AmA
sj9BoVmhBL5Xdv29dBQ3NdULki7oUOofsHTCAxXTY/oTljAVPShUqQ3OoUMQCzWDes+LY49SbPsn
FU4eay9dW/59O/wM+iOoxZ+WQr72ilGvhq0RjnFAo/XwDiJXCg4dHNSswpdyhPsJRKiBEJlv89IJ
YYcoPRmmv4PySKGTRHCtQ3Cjtf5WkLRsKkTtWJDI/rZrCDp2btr9hsrdqT1A+zMeij1hL9+YTrct
xq3noHETbWGnDMjN6gdtZ2T70vZca0O5ET2jW0nA8swGrLwhk9eJK9x8jdJc8cKehamtM+fhrSMA
3R1X5p1+UKGqzEwn23zxDuxhuMz86jmhfJuOiJukqwxNKrxCgGftZ878d5pCpuVY6VEQD/E5PMA7
D1Af37XZeiLBwZqFFpot73inbhVjXMCm+TA+pr09cdJdYbNoG9DlnoHKg2kGr8tU7/dg17Rwj/O1
dTZsvz+OW9AV+9a8DdbAfh1aoGilchKZKjs/oUgVg1u/j/sdfJqTsNGMLbTYmmJOcBTzxqnP3j57
jouZtBno5xwjaR9hXTN9CtqdBaauWKe7aI0KtGQH2q1xL9wQg01+guMWVrsIOTVrX10Lm+CZX1IL
9xcacHv/cXIgTK4RU9QfxdvpmJCuzWdk+VHYwAevt1V9kou7+aiViXtN27bg849AlNbSb6w+pV/F
XnWgwzlDYtc7/S4/kkJAvjTcaNOvsx2m9i4761rZ4zUI3/kOMmX0Bu7ewpZA3eGZp6gH6aU/cXim
QAOTdi3vEKu2RQcj0ZUe2wU48jMJII1JknAfMzdeCdYABg0AWVboMEfFbbLHqBq1wfjcZafgm3ik
Oh+wLoB169p9iAPJ61zZqvfRuAqZdTtjIxsntPmblNMFwuCr6Z4RgV3eYPe3iQGpcz7ZoR6IHMBv
fweHI9ojpWmembd74VUByHFivaFiUSpHkF8IQ2BiYvducxTuZ7Q+CBrbsvWILoONetOWjZRNdFM/
FIdpYzmI6Re74LbYakyMXxjAek/UZXRbP1QnzvTwiELOVt/DXenAH3qDwCvi1t66IVU58neM9bZi
+yOTNs1qk+Eyt+aI/N36FhqbFv4yCjsIQr+Nv60NK4kz2rjFXzeJkPo5Zt5DlHwHAFP+1B1tSwfE
YalgaV+hE7+eh94HSfItXwcbin6bRjjLGx7Cv0Mr3eywEwvUFVBYEksO9zciL7CanmjEg1eUMhuo
NKw7AgJKKbfRW3Lod7V/oushvqK2nKMdSP746j8gX2UbdxxpNsmZ3X6N2ciDsQ72YGC36UPkZCcJ
UbYVNET4MCI27QfEgq3wpoA45/EfwnPM/n1Kqc7aW+SACNNIq063rXybCMxfXgMKva2fgVMetEcd
tNKPVHwNY1tsOQ5SIVt3UAOSo76rf4ePcg8nZAUjfJuewF8cNDu4a3ccJY7ibbmXIY3b/VF4HI/q
lvOAnTloZ64TmymImd1pnlvTJkIVmzIa2hQ3v9EJRaiJv+x38avFweKbwrl33gH7I1O3cciV1C0i
pWu4r3861hOn0v38g9qf4axxi3ZHigFg/VeGpsgqf0YgfQUApVr7rwBDaPIb32UnfEWrLkBwOMP3
5fYAHcIvd5bsaE/1g/gcveWb4LF91f7opNy4w0Covxt3pk0VDns4VNt37are6If4BdUZD+jPQ3Ei
NS9OotMe8914Z9yO1FrC2yL6lQAEJLE94hgRrjEDIaWJfzc3ISJEZHE7WFXtnHLO3TSSWzDQv9Ln
8YRO7qH+u9D+7w6x+/e+uehFL377v2+Lt+yhqd7emvNL8f9D71khJ/tf73vb/25M37yk9KztvHp7
+a/fb8l/3eRV8/aPDvT8L//ut0iK+C/dMmgXS/Q16fCRRvRvdUMvQlb/Jc1634D76HPIc/H5390W
VaGlYqmyZZF2qKI+p0r/7rYoxr902gekR/AYRYP//790W/6ZhP7dejZpQC9ym74Lw6L3kbwT4FHv
msFUnd7r6pt34/Hvb/6+uzJf5T8Z1H+uvkjkQEKJYu2Vwl1eEJYU84SJlJM2Naf/ZNp+fo/5Wh/d
Y9G4qaWWnr4CHi8Wi2+GjoaMLFIaNbLw9fMbXBqiRR8KwEwDirfz7uqcAjvgLmmX+Xm3+drVF5m4
gjK9hrKWf2/KnO5MczyHXqtfaWBcGpvl0UKb1KJBXvpeFSiygcnNX1JIMNC9IIp+/vy0/T4cfvGf
yXHPHYRp4hZdHVCx0pD7GGR1N4YAPtOgu9PwOv7SnRTrn3cyCyse/Mj07mIpd7CV2cVSwilderUg
PPsCEezz+1yYtMp8dnp3Nqo9ZK3HMLTujI4tD04gREy1stuU+qsZiF+btso8nu/uAngSKwNdNe98
o5jOvJmGPW3Y3OpaLT997UXmF3x3iwTh8qFJUvMuatsbsRDtJEGhRQ8eOMyMVwbrwuJQFiucXnCG
0p5u3CGd9VNIqA7llfb8+fMverP/N3woi6UdI+ncGnXb3dUlCg1luOknfNC8vdw8mdO3hEpZjGUs
tlkbo0bC17hXk/HKZFucRf9z78Wqh/lRA0Kuu7vWK1dT3+yF9L6PzjrsAE15HUwU2SmkI4Pcmd8N
5EmzGeBQIsIgnlKYmf/+pew4M8p7mLsrL6dx1Ec7If+jUMu8MkSXxn8RPkQTD4wh6Lo7RQiwyXkt
w5/qACBdgRpISYoGEe4EeEoBlfSVgwHHQlU7dHLC9ecPIM/r/IPwO+93/5hkVhoJlTymd2IKd6On
SMt4mWnjIArX0Yvi7XsTgfY7XBVmqm2KlnFUVTYMGJjhQLEzjlw6CdA24GT6+UMZ89t/9FCLoJSO
+MK34Jvxyep/Bxr4nEHER5f5Al541eBzgG8A2Q1VX8DUSJi0pJ/9QAtSi54Mmbqtj3cFNo+3bTT9
KnT9Vh5nld7w+1D734xY+Ckh7ofb06GvZSSpxqMpCWdIbj5niXoveu3DYEVvcSquJyuAQqc1HD9M
YmOLzl7oebsKr9Zgmm70ZnggMTiIoue0IGWEwLeDMaWfK0w3ddc6vg4bsQ2wqfaOYVae9TZ/tjC+
U4DUWl3lBLBlQ52csBRoUyUh6tWIZiYDQpAadJ6mLznMDAetI7Qoc3eo8XaKlN0n+FxB8UXjq8ln
B5grYU26MB/kRZSWeugBGtqhbjTpd8MUxHZdjmjwBCmFCD/X1i2KhmfCK4TWsUNbpPOMK4vhwlqY
8SzvpyLeMJqhjTQGxgpoU5siHZc6n8+oCxvpDHp5f+mol0MVbFLhqn36vdW1Z6FJ93JRXKlQzhH5
g/kqLyK1imcXXESldMtSRo5AK/ajUTgygnLQRq8gXS69wiJSd0INDNnQSleCXFmvSkNQ7qo6UW+j
UqcZ/LVxWkRsJVNGQ/XH2h2b5KYSiuMoCrelHnzxMyyCslHVklWXRoloIdKUU5LfexK6+f4oXymQ
XhqkRTgVtMEUIsWvXQqkPXLIKN5IdSw6cSPKm68N0SJgDpppFaUuVS6Seu4kcJZXquZUAlu/8g0u
LYNF8GstXZuJN5WboVUApB+p7r6Kr32CC1cH8vqPlQCNKkLdNalddQo5MA8rXfffPh+ZeTF9sAqk
xfpNrWAMYTpWrhV5fzy5q+BVTa4XeG4XaL8hXV45lVx6hcViNkwBpcSeEJV4kmqz7rBxtLrnz1/i
0sUXSzlShAx1+6Z048H61RgWNnP5dCVMSPMc+WiEFms4kasxUvOwcRtx26Bkl1JpbDqsPM4ZqjiC
7L36UN3KSacl3MSvX3uj+U3fpZEYh9fgN7mpjCJoUcuT3XvIQH3t4osV7SshIp2VyXZRwr9oo8Cw
+07VryyFeVJ+NF6L5QzxkgNJWDeu1aoYfGGS1iXxQxnDyxD1ZxEdxzw1x5s0q7Xbr73PYnXXuj5O
YsxgkZXeTFL90KtqeeVtLuwSf2257z6EhU583KtIttaW+rvNWlutjN9Vi5m5ql45zV1K58TF8m7k
0PTDQijIhKroe2wK5a9MBHGWt7gux8w/O8lKGY9keJw08zG5jzXpXvSE5NR0I+oZo083opfKZx1q
+x5hTQkLXdSj4t5XttKUyHc61Jcrs+fCiIiLiNHEqTEMgti4aOxtC6E8eujvhWg5tSyOzz/ofKkP
ppC4CBZem3qV1aTMftK+nQ/sFV4Xav6K8STiD9F45fCih2Fz+Px286L66HaL8DE1fWplQtm4A6pe
UkWLRmpQaPvaxRfhw5BVL6taoXYTsLVopQHHq006WJ9ffb7KR48+v9K76SkpQolU0Ni4mhmEa6y3
IsbMQFY2HsLt57e4NDqLaAEru6ZJF1fYwEAcs2Yzb1DMyZVPfekFFtHCK5WiCQezdg2EJ1aSkn1P
PbCOiSGfPn/8S9N1ERzMAR839CDYeDooy2alWq+j1Yo70wxi3OPq4v7z+1x6kUUGkBtJGyt6Vbnl
pDwmA6aWVeNORnb3lcuL1iJG5ALlkCptGleJqe8IAepuA+2buvt95fofjxOknH/OpN4blBbKa+VG
+dDupXIEiKdkFnJSEgBoNVN+dH5VrI0SJE5jgKhs5Bihjq6iW6IEyMrP+pGapsNAx57m2HRSeqSQ
mtslTtOnNDS9bW+lOSckmFyC5wGoVGr2AqEcnb6GDZ0VouUkgfZYdijdSlNfYrZuypuorYybTITD
2CSI/FkI8sHeQEDLT1PxFBYe+3GgVqu4ELVTUQ+U1ztrtlLw4rMijcYG4coADQbgbkoZ0w8UI0dW
wLF6cT8euqZpv1Uo3O8jFbWeLsYvsugAW8oF6EuqkHA6Px/hSwO8mOl1LyTjOOSl26I7mKW0ds0w
fe1pQM3nms/v8XE2J84UgvfhQA8KU+3irnAro6b9lpoQxDVlfCs4SaFaUQFXKempf36zSy+0mPGW
mvhNlYyFa6rKDWIX3ynHALBCVIhv9fktPl5UcCb++T5hMdWNDM/eVQvPOjRtgegz5mrHqiHH+9It
ZrLb+yHrqgB1KlFHMt+0aiRMaQGzqfnrvq2/eot5AN8FablNklg3xcJFLeYmUE02GTN5HEzt2+ev
cOlDzKP37vpwR2uz7lU+BHu9HVgVeOGyxkso9AJHH4zpSqJy4WvMfL3390FCJi1EQ6rduihvoUbd
oLV/RuXyyuS9dPnFRoObD3lh2ZeuVmnez2AQYjcywnLjJ+haf2mkzEWQaxU5NsSx0V05FHHUVJQX
2N3EGcNM1xir9l/ac6Ar/nOgWqE1xmqUdZe0bT9m4X3u1ZtBHb9F1ldvsZhTE14uYVdwi9QQnGGq
7tuoOguJd84wzPh8sC58D3MxrWL8eX2dzpkbJbaMKU6E0saVRTfPmP+ZtojmYiYZ5LijhlaqG070
0ZvozVcs92tPvZhF8jDoZVWLuguXCSANWNixRZs06kGZfX6HC0HWlP/5dSsLo70R8rcrJBUAjVxw
e0l8TBHMFax4N0rBlbT04yxYNBfBXKE2WmpJqruGL2xyf1akmN68APMRRLGRepTXIxoFn7/ThRBi
LmJ5NZRoX9QF3zoumvNkYW7qW1W4yxN4Gm2N4eTn97kwp4xFQId6xs6EugxZaouccza8emIlnfpR
rpyv3WGxxAXLimVNlbAmKULA7/U5yxA1lK23zy9/YeYai6WNzNkoo1SjufWIpa0fB+lm0KTyyme4
NDzLVR1Fau+PrYaamXlKSu2Ul82DmYtXxuZCoVg0lks6sER0gHTKVBG45VLb+vBbp35r4NGR1aZT
NmeBSnYBEuTz4fqLWffBSjcWK11HIgMPJ1N3h+iU6d/8vFhjpm4nw1bOHikzrevinFUCJjw3Q/om
K69AdEXErfG8I4WBvvoslodwihEkuRKcLxy3xSWDDjeFHL3y1HBN1IH0Ac5w/2eyHlVUw5oq34ke
1u57tb01ymgfd6gJAzjzZqMkJIARrhjKbVTOvZNSz66M0l+oxo9GaRFS+ijKJ11PctccqMUEjwKc
Ih90XpDuMSuw9VlHUP2RlYiKo2jaSo4iIhlVNXaRHlRvuLI450X40VMsAk6mNiHmrVnu6h12qh15
/Uxror2mQ8yM/LXcfteKdPv5zFggPf9Ps080FiEn8GK9x7wydZsugudV0yrTBow6YUOr34tJGZAx
10aIJsUrVniPvWUCHQuK8bapfFhkJV65kpb/kZManVUBGkyCAG4tSkCYRN3flOn0OKR4ZGkF+MU4
4sg9xEjDl/iX6SWq4hWmcrCwqhybZXjypoekyoDA/aoIpuLKiF6IFvoi3A3gGFDxrTJXEIM/sjwr
C5iYxH0+ghditr6IdFOa66UoSakrj6h/j5pCClsiuqVYFZK//ZWs7NJdFgFvkItA5ISeuIpW3mCA
9qYjK9M/6UiLfP4al8ZovvG77HVCxE0phS51/XTY96pwinCWvjJE4HI+nNJL9HnYBFMZTDx9K6sN
wpWT9KCXU7U3hLiyC/y1OSTVBT5UApI9yTgxhkWinCINayV1EEJ4muAaEWpAkphiwXGsK3lros6J
dHM6AUwDJNbVLX7uVMP0ddArw+5rw7IInH4ywfLNusT1JMPO4V5yhlh/7dKLFCmcpkxJKj92/V7a
qVnzqDXJ988vPc+9D0KIvghkhgkWpU+a2E0K+A099sqIViEmd2+U6qmLziClf3ztTotgJfaDZIgt
9a6prX4HeYad9zhuB1M/h3Vqe0nxPRDqK/vmpSm6CFUKyqGBqvShm9eJsZb8Eg2uUrhWMP8Lt/HB
oGmLKKFkAsbT0hCSyyPmCvFjEFa9dpchrdpsU3ijgjFgxv5mGZLjDcU+luCUJtq6CYCW60+mCgmM
ppAP3NaboeLSgyDOrhWPMe6BZvFsNFtyeTSQ5QevKzeRh00kv8d39O9b4AP7tXj3l9jKu7XcU92P
JDVJ3GESX2OIk7UoXFvLFz6CtghEEUMke2Eeu3qKLVGNt+DQXAlBl/IibRGDQiv2day4YyKom4q3
qlTboueWM3cO10sdlyz9FqXbz2fupRdZJGGoO6JihyoweT3qTrBYnWJQr7RCLiSQS1WbJA3jYNT0
1NX0PaZ2cbkvr0G0Lj32ImrkaZJJvT5wKLfiGFGtodkVlOaufIJLV18EDop1GUKibewqeXnOpND1
Rf/X18Z7ESmyvEzjtFJTNw7w1lTkztroY1ZuPr/6hYinLWJDoOWmPnQyEc9Mv1GJgWWi+k+tMpyN
SDnFevyriOor97owSOoiUBS5rOMx1kauEeTYf1gCOtEUYT9/kUsXn1/w3dr1pt5U+mnI3KHqx00X
vJiKkX/t66qLtRurIug+qYxdKcJivevZFFILz6LPn/zCpF/iaSeqUj4Wm6mrlupzGmWvOKdBB0Ua
4vPrs4F8vK0tyVGeX8Rxq2ehK8pYrRlIULZ7TX/qZVgr5l5EuCdM9/Ww56/WA0JPQfOsM4jyKKPl
gHC9KmL0J9yNcFck/aS0ilMBN+rr30r8yEWSCW+eBFMDLqRjtqbo7a7RETxMx33XP48CJw8FcqhQ
2LGB/1q4UrDAa5pqVU0ucV7v462i7bHn68TtHNprWLkFdW7+ZGqBoqEswd6CWxbHiZ+drmHBqZ7K
VD1UzZmfkWO8K2U4igWSmZInrVT1lkP6iY3D9NrXEDdbhCrZLwQ+nJnr0D4CqITcsESdT3V4hNJo
HjSo9YO8r9IRb+GXKMXY5h6RYxAFxWos8y2OBSsuiZguJsZg9KIzP2Mi/M0jaPBvTX6WcRRLD2X3
Z7FSnALx8qKu7TLb6t5N5L3pGrrm0hO7XicWBy9R1y2+Time7RmWDXToLc+fO/TzXjhSwE+75DaX
MJ4eymfPQkI1PscozyXQP2ZBVZgxUhpufFl/5hl8i3Mo6gwtErGy9L2iPaFn2o9c6nc5OgUpLHFd
DDaTL+GGhMQcinnorXISbGscB+E0D5MM7K/FcgFNxAG2Z7lvxW2LlcakRSu+Taj8nF9S7Eea4fWa
RxnQ5C8hjnG2MmP9TPliJWKjwwt/Pncvrer5z9+t6gBl5d4ytMitI9z2JG92xryGdJ53xw/yFnWx
I8Rou1tDxgGkU60nyufQ4q0EXuyIYV6cYRj4+StciLDqYmsw80qvAE/jUSHp+K5lq4JseMKNpqwR
/oWvJ3rSlUhyabQWW0UZl0WctTU5Rhuoe/zWDDzVcYj4/EUuxanFVlG0g6X78/kakOADzglroS13
cZOeP7/8BegudId/fuuStrymATN1M9ZDgMWNVPUHFlzQahvWxJwz1fFdL259XdnmiuhKzdPnt57j
+AczYQnfToYG3BN5pVu2qv7Ds+risVDTnvDklY8KsPQbs8Xu6/ObXXzPxW5SWYkgVYMeuqYWisfe
0rQ7UarMzTi1KPLmOrXLqASp4aH/jUeXZO2nKpo2aWLpK2OUCshRlnllxlx683ltvFtfhs7hoML7
xRWjvDhDGEkQwpxE1LrhkKrq6G/aKLmGsb2w4JbAbzNGQ3sacQlTzPh3WldPtVk6lQjPEjnWzwf3
0vss4kXSoPNXAdZxJT/GvpTwhA+sqtl1X4uu3HPGlSU5v1KKmyfmR9NmEUCMQRo9ZPc4nYvNa67W
N701YB7c3eKOgksJ7lAaLMbU67efv9yF5f1XKerdxzINTU7R1kvcuM9/ZFnxkoryz88vfWFtLyHZ
SlDVgqm2iVtIzdFC3FHSu5+m3lyZZhdioLIIHSMOQE2kypGLTixaQfBSPW3fJP6tVlIMnOSfVjY2
19bXhWxnCSfO8aJvxFxK6M7s8umQlvsAgC+/FONZ7n+JcEyT8urZ68KMWyKIJc/MW8TXQzcSAuNB
m2r9lx7hMS6gCTxssigrUFcgqsFskSF715K2Cn3CGYiCwuFZ5JOJSx6mnFg8dH2OdluvNI1dN2p4
5cD2Fz/kg3m6RCJXSMH3UmEFbouITqyx4fuIT8TI8mR35D5jMWG8+qhXL6rqo3wvrjRt7xtoQs6F
fBjLcK/Y/OvJLThRIhGO/3Ds8Cec1Bs93cQG7lL5c1Cp2NYEtHpCcig0p+P7tsZIkQ57gw9T+71r
r+wUFybrEvqsp4ZYaBHvQ2cP1akosqVrCguq/lcv56PRmu/6bpVVVl71Pr4zbmCm5Vluynht5miq
Va280xXBuFP13tzJevwjVup2a1oWPgXYN6CElfiOkWn3FdVifRUgpOhgHdfbZjMg9BkKADLE3NpH
LOLZz1BMn2I5sGDcdv5jHuVQhzOE5rN6tvkOIhm5qHHAUGU0D6rU5TdjWeM4ocUoveYmBkOS9Csf
tfioSKa0KgsNp7K8fg16cjZTHrJD1OuYqFWVchxJCxDIF7BIkCblptOYa/jyfK+jrMNxpZYPwO2E
b2o9JLspzjCIR24aGz/YS0ZSULWfgoqcIod1L1oR3iMWfY6mwJcaAeoIXektiGF/K8p4/Y6qjlIG
pnhH3cD4Ke7iGHPaDCs5Kapex05M7nNRTc+GJUcIZgSdfycmcnSvi96z78upnaW68hSlAmcgqYH3
P+nTdhDAZNRBIpAToK2meg2TdOrv+gxO+kRDE7dAZd+kebjJFeVOCxA4wq8Na4BARd+w7o1dbfkZ
Rk2CgVCVj0B9lisHKAW+E5flC/Xt33HRh3s5TMBGRrL0WOZDciv2jXKyaOsf4jTx92IaQYjOlL67
RSO2cfpmaHf0zx4G3azxV/e8m0DAB0JtBTi23pQdI/yz1vS1yyfOYEZG/bzQX7CjlJypMLptmFqh
ozYtEgYmTPeAPsomHlvpNmpo8PchUmaAsugu4XGT+eimFX2EVXr5aohoaBkx3KwaLf86RR/Vz86i
gfpFKVRrFJhxCkZHrTMeILY4bRj97Ici3YwxQcn3h8YekvLBUKJDW0a7KTD0VS2jAxUr4bPfIQxZ
sPMn5VHExHgVW/kGq++1nnS/axzyCgOlM4tzU4hxUIrSUOihvH+OMm1rNd59ByQKtZAbb2yO0tAg
cBBMv0F/qc5I0jZ5W1/BNp1s3tAQtlC2ioJILQESRWObzM7j1lUP0yRDVKa8yQzkuGtsASAgKBnC
exn+QvxkEefIGaMK3D4PHjZJw48Gm49GJNB2FWalCFV0P9rJcASO0isL0cNUVs9TT28sr9fkUfe9
XN6ozGK91HcYKIDPhGmuJN29TBVcx7BjHXbhuPe7AuGXkf7ZirPpyQt0wQ4xZFcH+b85OrMtR3Es
in4RawnE+OrZDoedMQ8vrBgqmMUgQMDX93a/dHVlVg42Qro699yzD3zq0CaioZLpyU3IG6tJ6Co/
HF71tvG3C9/zgqPLU89C25vU6qnqrLXvRV/jmK07Ejiiud568Pf4nUabJ5nNh9t/yoLclwkZCRPD
9WTuU8IkxZWdaVVG7YbTet9QkM65j6GX5Ccb+Ff+UdnNseroiHr6HunMjN2/mRg+XTpbLeWh4Vcv
7Ulx9YgGdB4Etim1Nn3w1BM/YMtxlU1gHdVKG5DdenngZ7z0qdffUQcSnqFMPkdfvQFyuBPVf5M1
9Qy0EZAkCaP/r0jyZYNsp3S0H319VvAJxn72bn99r8Ojvdg5qUlkZckvEmK37Xxvpxjv+NXOEKz0
ki3bpIoPA2kHAQtq8uNrn7WkUvIFlu1RMH9Y+zhFb0/Md4A3gpWWrrVlXfMQilN6S6dcYGYQ/CyW
fkUJx+RY8DkO3blTszgggxN26N7FgAnyBirClIX3qctqobNFP3dZ01bYZcpbG7+8BqEcoJ4sMD/k
YQY+mg3Z/RSH7ED2IS+wvw1soom7yzMiveryr4exw9+zsQugBM126nj7p51KnCPp+/E+vi1DPnSt
7yKHBKS2B9p2LMAecKt11rywkxPdfiiw9IV/xLl3EGNDaA44P0a/AZI3t/VWItxn8BV6o4lAgrDk
JmYT5Oa3T+I/FFkox8yGyt926pmBCO6ipLszxDW0LLaE0J4ss45pFW+b8XUpR0A9U7MhcPrAo7tV
KQk8V1fMH33r7G34VLYD162Acni8rRkymDViQECW1hL857t67ywFJz6QpWReT451WwGmcx+a/sEs
/wJFWIFtTs3E7j0fSbUHg0qgQpC/WJQRoiy2c/yUSYLv8O+ncEdubzZrSy/JVjECNqqfpB2OJgOf
hIpExwuECKmSOt2oidxKEkZu71ozfUwVRDthXhRHSU8Gmk7F123Bt8vL6E1PcYQsxQ5bil9+e3d5
A5DIyNemrpgvHMWFr79lvdxet9tf5faHFC3FERCREmhFZB0KLtNT4GFN8w66epNh8N7znvCI+8X/
dgOyJavxmDMV6Be/viB7ljtAvnzevnc1MrDY5I9D+Zz6ywMW4UOpnGMdBi+3RxT2wYclly/Hzs6J
1/hkdC4ZSNboQbIV5BFxGNCEuEw4GemJ02Hw8ycrRlSjKZXJft66qXpXxtoYkV8DgN2dTX5l5b/S
6kH6J1wodyBkmBkumu32J3cej71yQwxw2npsJ5aoIoAtKAw7i0ekZOyLe3sc19ZMstbEsPE2tDuy
cNLxVS1LtMZw7oLe8YbVULHR2nZbPnsJilDK+nOAG1hV4sMiGZxdktp7Y493S+lvwjG8g9D11Inp
baz14yItnLqgZBfBNZPXl/D6f4bAcUE5zdjCC4LURxnNLzpNTuR/H4d5nOhXdsO58cOfuZovHQDB
StkfzEk+ZxxlWB2q9eg2oFUFwJFJpmtcGsGlBY7M2JGVMaHZPHqNfuXcVM8oroch63eTic55KQP4
yZw+8+QTPyQFKU1xtOypm5IfV9pk3jDVD3Gjsdt1a8pqC00Ib5lP7BzOY70a2tnZjT7U1ExSvtBH
9Feh13BIya4hq1nH9aaLwARjRe+3dr+QT9WZYM3chHdqTKCI/SibaccskHsyAezWbmTZDvVM+Iq9
6p13r5XryCE1pTPpppqAQLRZsDzZ6G4Pc5mqk4oW+aFFJu+hX1Ik2sTDn7BneLgwjK2ekq5K9sKE
mj5aH1Sv9qjk2bPcbl9nRNG2fjkTuxKUEqeWm74FZZq9GyYmTl5NN7mo+ikmVQSNF+tsdUnTqIgP
o61IsGnEVNz1TPbyXgfTchSy8q5l3PRya7nWj1JDtKoT2yFqisHVlx6Tm7Prde0/sa6nQ2RXRbqq
28wmMqZmMHlJHRS/tquWpzla/PXUwkbX3jIhtJbN7G96bxIgt/Kasb4wBGi68kOLq4rD+f4g/SYh
8ySb+p/cCrBGtES0vg5RUf0TRWf+ms6SM95se4Kb58jhIeTitnWTJDLbrCXTf3BbcpS4mk3wBBS6
cm5ExQsMmnGu6xnXRdHVpGCxFt1AY/iuFflzXqCwfoc388+cYmUtrH0E33s/zgWEnjoUhI+Cs4Kh
ZIpNpMzwIGhCbeRUDZjUl/oFR4l6STqciiT8/xdOCom2MmzB8qvvSeG3auX9TKkqjrrU5VeSyv6c
64GsXYtjYPYxrLsQyDdx3IDYikffURzw1fDrtZa3007iPMZ9DaRKLqAdfHG7RwyMA1UOiZNzMzsb
UAvTphyMOCRpgH9+LC1QMCA+CVIA4UpGyaZJ+TBhFsEIdXPd+xdb187a4/9+9qYf3sywmHOF/W9n
yVZesy4ryBcNW+tJQtL4hXuf3LtFu9zBICTXxhVpMq4sy8xECmOuguqHDh2RTGVnvv3Fvcn5HEry
CbU32ecqIW0u7sJwOxCQfvGDjuiZ0MUA2whxnibJ9j3HxnyPvoqBkOX+Me1GtR+K2jnNnQzvrC6Z
2Hck0XXp0D4ynsNstYN0uuIjyDUj2s1m7i15ieOZVHI3jNalNuQwDdkg3u3A6rdaW+MxLHv9Cv5K
7ERaZ9ckF592lv+IKrgqm0shH1afy/qWeTiPFDo2WBiRMpmzSDB6lVuS3aEV223k5RvIVN7K1xwh
suxpq+royijpYx6OG5fqxDOEFoTLs3AMFZNihiWFKFxV9r+kI+ooDjnpeIvmqLiPXIBkC/V16auH
3IuoIZ193HKV0k73lA/uferHWxnJ5ygCfVNqqqLFZ8SXsgN6hqa4F7LY5m30mJQT4YsD5qTEPFDA
fCq3BmPHf0YaULB3HCj1QfcQujP5YiP1nk3oX7tcxkDvc0vs85TorZmoOBNBkcbNRIJUT2ij6Mh8
sMV/SeN+BsKqaZKY+Z9jJUgn41vJRhAV4nEka9QNbt6gKmKSfoz72yJ6rKDEVgyrbMqGlGXRh3xq
uYvC6DVqS6p1vTVVRthTEZAgyb7e9z5foY1jys3v9dJcrSW9DwN11zfFszZAOxxCmacRQi7YA7UP
3T64zEom+1z507VOREjGeUvvyo0leEZRyL3jDVQLfWzZJ6VE8yxpl1S7ahmuZcCVAcau+RkhFF8G
2dxAk+mlKeKLX6ePjCIVawDbu4JUvhFxdaU8696fFsh2fXaHw/QjlNmPKupm62V2h8m0+m0Hj1ym
7L4gntXPkPedGNq4Q6SpcOsHUzUMNgfDobm5EHsisdoCEhsR9/PwCrjyoxuHHxONwdarg26VV0gL
SQ3mdhmqv2IEK1Qqgl6bmNJf5fJvbH0WkYE1C/kKI9Ywqq1bZf85gl+Tdd1dJtRxkCmrtA32t+ce
li1Z/UFMqdSI8FlHLejWBQptLklAjoJ30/H5oO65UMoCsNrhnrCFHar3Y16qYBfXLuDUMvvTeEGc
elGr2yh+5AdfURHubp9akElXqfljgcTYV6zfVInukcGu/OQGjf8XCAfEQ1rlzw3bOQBZdUwGyxx9
cIE4NvvnpBVngIInq+8OVmG++nIkkms4+QQdzOlCbN3ALY+aPtv1cQkbzs3WEKN/IQ5n61rJQ1wT
Fw76ecW7/xU6+BL6GR8ffgWiEMbic+jK8M5nsgdeZUMyoB+uOlOGay42a9XcClhQWhbPi7YoobRA
WchLXexzJ6x8lfTVx1j1xyJs78J0ueRBeshG73uqmJRy1V52Hkn4SQm23cBOzfOtzbXY8wlJ7ZMf
Yk7gWjoxWPjJ+izT+g6+47z1F/DqS6PS1RBqNlN5k3NczORF5LlbIM4eMcPTc0OvIWQnCLgrL0qf
eqJI2rG8K6LlK0Ef0WmHOalOrmHPrcpr6nEVJMFD2A7nIFJnmGsXacfXsCah7bb6XGe6Vo59Smx1
m674mgDUVMtE72KMPnLm2Dm/6ZYOHlfPargr8E6seJseZoSdySeAvwvPo3YfnMQ7MVIDn8AKj6UV
vQfLcm2MOLvJ9Ec48rMJHKSAG6r4lknBoMi5asxLnbRnOcJulGVDiAbSUBmUx8yZHtw+2oui/Qtr
pE+REEQdx594DxltCK66HD68iFqcbyKbo+cq8A5e7R0LqszVNNukt1XJ85SIazJWh6woDmPWERlI
4Mwe/yWUxlpuA8jWSCjdk98F154ifpXlNpgy/e2ZYjoAl1rWqnf1AdIOj481CROd3gcAYpJB0lPf
UxhP8Z4VDTyNoQulXVKNDaWKbxGL4U/et+Q9rnzHYi0htmqezhpKUHLWNWj5bAAQ5NQu2BPi6B+B
wXlbmJ4a49R8S1/3m+afM+TqKQuhEM1u/jsX4+swZeW9p1TBAeA4dwCGqjWfkrVuTdI5iyFivG2w
bd6RWV1KOckPq6/nd2Nn+CmjuTwh1EWvrbGdY+LM5Ub7zfAZVG4+rxff88VqHvwUdrgp1rJi/TRu
SXo6Elexm6rYQwZzx1OrOS6B6pKRmdjj8I+n2n4pXAK0UkQw07nPbcIZZ1VcYRQ5j4Wm9gQIKWic
JYSm2GohNkL36wEj8Lbt/dtgXbgQke6Ey6Un7OYh9t3GrKrBTd4pG8ancNYKJROyg8N2tZYZGfKJ
CB4HJ+nexbCQz2NCu2xXpnMIFm1yryXYx5Mx0Y99VZ64p3D7LcHaQV2eODa7waxhref7zFZY2dpB
p3ey8cWp7ebm1PTkcP/faGm8Mr3MEgaIMk5IiOhYXNoKCJU9NvTXs6DbVPkiLsvQBGthj2LN4VU+
RksV/mRG/EvjZSaqPCR8fLayCCin14+S6szp4FgJt6disdN9yI0tQviFNuLjN3YsMZ/TUBQHwNJ0
GVXERjsZsbXsoN3ViY9X1MvH4JAUQ/bSMdSyxw05r1qdWfDU82kbFjn+Pv51UwcEBdotUylceuxz
YU/Wxu3d8iizkmjamDG3t1Qn9offeuY8mMp5zaUhuN3Kp+LBCmrCIfOqvczd9C3bCRGLT9CcF0G6
sGb24YOwBb2xRjPsqybW597rvcNEGt2l626wiTH3TnlRQoMapfvS1X1znjTQvC4Bo+K5A3mpDM6u
wpSTRfSkmbuFkojDuLCXEEaqbZhhQ7hkg25j1NOA2TzPGZzX0BBvWEJ3Oyuj1TZMCrWZMwwp/tyl
60TX5Z1g2uRqOoWH3tX91uUV3qiO6rxq6/FQeDfW4RwIZMqAq4k/ymMatQRGU+d1/2FRIvpp7mMi
ZLXg0hEyG/NqlR5OQ63mDFNMbJarW8UCE4yG7rZy0o5AzS6zI1LtZd385An5trYkeRfbdLeZazLp
dZHoU14iC5cCEmtQy3Grxey0686MxZccGKsTyqIt0OHqWsmqW6ZNPHvVkyL1512AqttxFNnXrrHo
RwXtrfeLrzni5V3GfbtEvyZOs21lw34hISHa+Last3E3zqy7pH5AeIdG2xMPattNs/ELvlGV98Ma
ueNWG2UgY4aA23Uz1evI5w5A16T7mB0LkkSeTvxpJtvMfI87nTUhdpvF2XVx4PFME30fjMFIJnyX
XaISMcMSob+VVtbBi/OAVtR5iIQn/U/PTLQWc1HA0aBSlDRx/jUa2AR5A/Ou0mYgPWWeienOdUxQ
OtjYdWdz2ocMROx623Z3Yzx37MlKgUNtgrfeISN5aGrU2THhE6fp8FnNybS33XnhiusRLupQQI2d
T+wp7fOVQOhKZ0UE+8LMalX6/1lVrk9ytihF4/je6OYv4QqbqRuLtHsEK3evW+c5ox24rZbiocmn
E1e4+yGr/sAxQvlu7Q9ZUEmXhVGbtk0oIxpCfE0JE8/ynAbUKJjZWjNaxdfFoeeKZy5ST7MFMjtN
M0ZWiu8ybJn3SfXzEjscG2Fqr+Kp/imon2/w0AXKtOc7B5EPBOqX3p7182Ml3hY87L6ws2sVzVfV
eiinMWgJjuDKpIepcemJ3Kgw4/IWYmPq8uZAZ/wYCxTP7laXB9lzVzIaERXZK1Mrt3qnfGqocaCy
AxgcYfh2fXqOF/gLtwY+FzjNHap8rZrkxRrcS1I2r6UX/plWHr2weCsNKQdFbIl14tM47pa25YSa
3nJFQd2OCmHKL+6H2x6MgEAiO4Rg4rFUxqUxeBqHtt8IiejqA0Kx7Qs5fd9zYT7rZHof5uXYGXno
F2TJdg4eR5VfmCX7Az7+6Iweyjgww672X4LbwUHlPINXyP5rbdUDVW52C1UtaiQdE7AC4UJZoEPn
xckr/GjWe08blVbgoYrbnZ0TAiyz51zSfokj58CqosEqG5JbCRTc4OVP7kXuvE9W8CZ1/uYGiWGS
JgQMwTmPrn+SnTzHAMvvsqVNztj8qk1QV7tABd+z6meWQettpg4O6Q0kuZ1bTGTKumWo5ZQYs+7v
8pEbaVV569HzP3QKO0lAYohSezhO+djvOOccIsi8R8OAPV0Aejyh5nn39/w+z8mSXiv2j/WklQbw
G+xl4P6pCH2+cTZTLS5Tg1gQNf61CEOyrJfwpW+ylxZm4rYtImJ0s+nz5kBMM3MdxxtfecZ94iXb
iB9Z3drQXULB5AxPVhJzs53DhywE8OMbHIZ9DeVQVureRdRY+VKKDe8T9OhxawqaLZZ1KXMeEK3I
fWg5G79Wn4uDjOqbDt29ERsEqAaBmwaya1K2+zY6eSRdglxPHjO/f1/aG54qjm+Ce2b2UcqZ2XcD
4KgaUFcdps9awWwKhvs2o7xsqruA1Z60+O1U8Oc36Slxlhe6dReB0T/CA7Yq7Lgk4CR6cEv7UTMj
uXbK4TPOIAX4ZfbAz3brvMxPjR1+pcyyrUkgoADrqsdudK9+gYytHHEpw7qhEu9/UcqYK1/8j0Uk
wVH2sEviuex3Xhpn6yZogOcg4N3AeOusdjixR+6nd1NuR6yChJjq5bVyp3wbT6QjpnDFOXG5C5Uh
JkS/6IuLW1T+bgINvasavnSU92CbxjQvWrAgJiv+ROW8UzfpNROk5XZp54wA9lwd6jTtL0St+hvZ
j3rXCF3g2R+sVeJFP4k03cHJ5AsbUsdlyuhrYuPNqHOLZtd0GxLws2UzJOny0nvcFtJCLlvjtvrZ
sYdfJoijcxwEzqobM73FRCdPQ2CpTel7GItxO15CS11rnlrK3VZ6q6RDu/JRRfapTMYtlWjEIdM5
J7r7xdrunQCJu/Zg1hQt6dF00lgmdvUsvHmCA93+l6cJ5zK4+MTI7kTlPl05woPfftbeU1BZGH46
MPErEseKTZeFzZ3ftvxYYZUHzVD1Niz5jhIHMUjQHjxyy4rXsBSbf7KyPlpDI6lK0uI5I/NgW4sA
xash1R3Rw9yFcVlvKM+TnZ664L42pbuOnfZ3nJj9rnRScR9JFZ2LnG3IMeWHJZrpYg/2nzJVTW+2
ptNtUrL63abBm9GOW2eUAjGnuJtHxMrRY33R0WB1s3XL3lulMqVG8biS5aPbHTC5oOZEeGZNDpHO
I+pwPfS2t2ZDV1tR0zhH4oJtmjps9WTHQV2tKmvX+/G0bWGlQpEj3NCmZnoU/dxvOtp4tLZdsQom
OW26JRScjKyAYuyJwibk1FwUMZh74+HlcvvpvdYYWBo7iR7ayOIK76Atd/Qa8WssR8kKPIQdkeBj
QIuTOs6mCZhG/2JoUlNZgmDJB70qG1kfncQONzRp2mvG/2AV8E5Yb4AwuIqqZyYfzsnTj/Y2YpfZ
rTjRwQP2Ug0QBC1OXfKOoKcnGH1jqQhobErz2BbJ7UqDuuP6EHUVKW2bxjVE3If2X9tZ4GcxEK/z
HnvMElAn9oug3x2JC8z2W9y99Zh4I/n2EnaGwPmxnnzrksuOvPs2wqhceYZA9EbsKj4jp/jwyi3z
Kzc4I9whi3a4tf+FyZztZ52dZFa/tqn5ShLkx0YAzqqyhptypGsaImCzxaiXteYqvLbtYNonk/m1
HYqHSKG3Q1vmUjnKbQqHl24okXZjQ7u1q8R0DSZu2/3IM7alsVez5AuZrchd5yqeuC8Peiu7GrBa
AhbAeB60kGD6kpnwtoGc9Yp4vxjAnDVt3VK8FFHonbB4KKjlw7JpNR8gLqwHv3WQHcgzqXdeHqbr
WbQ/mQrHPUkacAY6sGO0NrByU9ptkEs+qJTfUYiom6YSvTxxfmwLdTtNbmlSoqB5jyK5ciR7Yp+5
6tB3wds49+na0cMZlwyQCK9o1rrm43DrQUIHh1CMNr+NvlPOTIZ7mN1btX6yvNsp3ZiDW6fIVgut
mAaRn7vBCNKvFK9FWc9bFQq1idrkLsgdcRKzBfYp9+qHrpI+xiv/MfKsfAvXvtwyI3Vtav+n7yUF
Uz4LcEnoHqmPISN2iY1d6qna1PXIh7ATiRyR0w2aITY5HiJOXJX21RFETQT5TUJ0crnNFoDvU9Um
H1lkNajpElGnmf/LPWqWtJzf0ggyBj4kOlLYhDfIE9DlpNfcuXGJ3DbaDqeG5W5qd+I4sbDGoy9M
r57bfVqVsB/qOE62bh9XD9XoctrHznBvB6neg9EGQOj7/b41KU5IA4eqwEGyM9MyPiFUd1eQy9ne
0sp5CZBuaXx088Z3yZqwkih6N7kfkmGJdX5A67zvyALZ9nYlj01ZVFtTN8sds843574DTayAbp/U
ghfWUAMm9fBk2qw69UYBGSlEvHamlMXsWnqL0lbQvEsieBVLtwkazmKttXvmfjhdReoUlKHtCPiO
b+t5avz2QRnRn6xohFlTOAnmjaA9JnEfvTs9OaReoYHGJSmEuWUsXpa+EoDrw2I31ql8iEHUbjtG
Cq9R40gw1GhrVjxHm5Rg8Es18vfI+774S7vYXznz0H6OtBF2aaKbJ2jY6NNjA8eDLGFsHHNJg1oO
DvtuZbpd2xYTvaBR70V1ExItK/wWUerjDlFgvTQZRbHp3Y1pp/lMHyL/CuIc01rrpJtJqfFfUYg7
PBGXOAVWNAXTQyupDD1r5CsJY1SCWc0/Se9F17migV3Hsz52KKqUQkP5TU88hFipHRO+zZ1dsK0F
6KkNJsPhqOrc++iSyL9DG5XjukCG7gBzQCsStS8fkp5oNztvIXVE+OCyqU6OPpeorV1n3JbGsG3v
tR2T00Q1TYce0hFVjIku/uT8LgnvmGcTVxzR69sUvSQloc7JDusK9Dc7I1BYcELLDrNJacHUqCdj
H0dSGyGx3XhVAsB3LLtuEzo4aQKb3Ffd4Mw01mS2QeGGu7mjRzGlMZRIu1DeeRnVsvd7n0096sME
41k33WsHR14uUu8fGbJ6r5Kif8276CZTxXI4KJjdz36aq3PDJe/XXkT9HHFjemfcM3zosyXdUkW+
loYnXDhFtR9UZ++d0lvOLKrobc47JIvZBQAZdNOGbds/hlOLTwao7BYMDwQj3Q4PY0aOBmU0yrxK
h+Ypp+P2WLVRCD4EEIk9uBIzjGfvbd+VX7OrnB3WwnSb2FO+9i2Lu68iDE3TePryBDvZSAr7Jk+q
9DtslT5wa/M2pUyblzrKu61BgiOrOh+fIHGbrZmt9EMEo7wmQ+W/z5keLnVUG2wsXc3VWrJIKtuC
Xlp6/4JhBACiavHc6DT4divZfcVLEJwl5oMH00j3Y47s4jpnIFX9StCfqJLoOa57/eF6ybLH1Fgf
otCh2PDSfod7bHxuG2W2XkXXkDStOdxMzpKdRam7Q1+69qYbav1eM+Oz6waPFO4413sbPvmrEUIf
ZYzWykivc6no6W7Juhv+c1Wpj5GP9hL7bfVeLTRfxdBOGzEa+dgVPUJZ6oEEkcbFo1MbKDsp22TR
pHe4JQrGmwbEj04m73ngxexXRtorOoXexdMFXQmmCe7IPuxPYQC1KCsj82xEUO/n0AeYaBlLvNJ+
X86M26vrzWxGEozDaZdYNnybNtQMcMf4n3I38HaKfBPavL09b4smKA6+ZkTQ9GVHv7627sfRa2Dm
8Dk/HBUyaRQr9Bwnb8cflYfDOjXdeCTwm1aOJFLoSJxdC3GuYgyM+lm+kXiWnoVXG66PkvBImvhW
sJ7ZhzYync2/2cjlGLs28LyxNmZHwou+H2W+XEWTcEcolHW/zPE7r/eIErAsvPhNPByWMcMe2DBn
sVaZ35Dx2Ix/emECel3O7fAy9VN+lF4d/RdKIIdJnqZ3g4/8hXJDh58gXwCjXpru+4yGQ4Hff4v4
wiueWlHFJttDievd6MWLqXXW3lzzJYklZLwpzxP9pSrsdIYq595tVXZOG9XcxXEdUHzpYfg1KXV+
6xQNuFdaNSCT/RpjYCrHt9wqxL8hYnutFzs8McTRfLuhkd8JN8RtIxPvyc2D8HeRpt96fW6fgjoh
jO32ntgJMY0IZBVIu2ZsLwG5mUg3drzXYVY+lmxKn2oew33lhfJtGoy+T1O3Ocx6cO5Ek/kEJJMk
XYXL+JmMDtAK3XjNrpH+vItcvbwQNKk2oUiWhyBiCw7pKd7Ziyf6dVTZU7jKIwdqKpYWmNJIpxuf
oPzNMqAnNZmeTpYoPBI402RXutmN0zf3VzRGsfG6BTtGvUS7Au3n2iqr2nsEpm2INgOq5btQcxwO
1HqSGEyb8L/ex9BTUxXft30TfadltJ/ZNFflLJxrJmuzsmQBJHMY6guNVLEJOgrcsrIGPC20Ixta
WNxOBLadaSp2SUxrXjtNsQ/JZcehyTootP6Oy0B+6pZmOPlUmOxHPyAOocJn4RXLLlc2gjEXnW2S
UzPVVjVvo3Fs6X4b/yGrM/PgazkMXB+ZfEST6JejWsbgKS+wk8KJkGtCPCCBLYvz0kfTW5vj5uQG
gxVE8YfgbKUwq8Z67/KEkKBqHKhl8Jgu9WtWZc6jJSRsKGD1+ylJ001Wm2ozTN0xRzBfVSUqGHeX
X1lXzykeZyIccg+UpEKnRpQjyaYOHefT99FPyJMezI8VcoEP4tjezKNd7kUW+YfRCsyRmyVj/YNa
BgxrOCejbKGQt0M5fpOsindgTsvrNFfOya6H/qRi9iQ4Ydo/lYs6gG6p110CfzZzZLCyIwI+uHJT
a7aRtldDCUszCycmFUkpfshjf/iPL2f5zEMPw4zlj+vGI3omKpXYoJ7Ua0Tj8Vi47Tfhg7TDJm/8
MksE5DaP34bZ+43V8hPx0LiZhMC9/MJ/HMboxJzf81wz4u9XfxGFzjot4t28OPfEuOSrdKT36Jiq
pYIHoIRLybpUjRs+FpWtsccX5Xcy1PSGhefuo2Cp4H2rGI1aLGQ7Em+/Nm0n1ljdBRoWcYu8c/dJ
TxaId2sz1N+lo/YNLnW7BXU0iKFcN5E49IFz5GSzqIAxb1NU7uM5XzstW38qX3W6cMTa039s4scu
x1MVquV3WtoNGSb7QkVnux0YArqN82IVlEG8zfhnAHlL4Xcgs/I0ivipdoarpf1uowov3XQtJsyE
7gMzDqcgn0Bl9oQOh7IKSCBK8QFqwW4a4fk7Rj1Dwl4Z3DMJd9vK+CnTr/NRg8hb+EX+wB094tJv
aJ2PbgyjNRf8JVR4qqr0KvvgSsbCXsTuywKVPrBTFnh0crV9yFK9GZrsUih+bAHK6mA/qNt6jWJb
rqch2zv8jafSuRZEz6s6OzSqO3INwMZp4WZvd1UOqRs3nXNrZi6MES+1w1zp8D/Kzmy5cSRL069S
lteNbsABxzLWVRfcN0kkJSok3cAUEZJj3/ennw/RNdMZUW0ZM3VTplRQJAG4+zn/+ZfqHg7Epme5
TT5prYO/cj0Y+IKktgpKEau3JzNe89S9O9KV5aZ1DJhDAhf0N+hWKLv6O8dG49Bx0QmIx9FXX6hx
Jsnlc2b0GL2Wuniu2I4g3k2YIyyQbW960+8gKXRjRACDRY0D8LnwS2a0zli+ajn7sDcER9sMuOWY
ut8KnxTj1vdPga8eJlmJhRm4FzMtGXCk9pe6IeDWaovh2kS25IlUh9qRUHzLacMxe5WjAsorygXc
TW2nx4h4w2ZdGSNMgKncm2NIqRhMl0yF60mzb5GsGfeVb5E5vicieBBhna/1skeyAQVXUCYvKr05
Fvl0as1ErXOiHwX71UJQKRq1vjJba+XQvYHDE0sWBQTi8kkqmybeuaVpmzLry9tlpHVHbQBAbVIx
LF3hHLCR/6LyTKOCLMmjtmO9CVaUe/pzVgV3IVxtBOokOTIHIkNnPBkuZGtbiOUktMOI9ZR0w69j
JK5u170x/3jjEN0URnUbsGanyc8ydlJmNKnGBtdVQ/FgmuraTMWmK8PXWPtqYQnLdcwmd8WEeV1Q
kkN1vTPAzydDWwkVfKnpO6tJAOiUr9k0nk1PY+JLDKv3WVqvUzGu+qiC1DtuY8TocS+B3aR87634
Gyk/X/14giNovValuQkjHO+CYjtwa5touo5T/pZyn6QP1FGPn6WJrSvW/XGePNq8Bjz82ip24Ym5
d9gGp46cNznJtdtIegr9KnFom31D64b0+qgyyLzu7qUKgNa7fuEYJdOjMXvPgTegdG1oVE7C0TFx
sJfF5Cww6HqTaXKdR3VOSxIcJKqg6ldW3p5zE8KPKde2nD6cWhGQO9A+06IOxHRq2Ysr2qVAU07t
eG2c6BFRfzhEW0eHtaMZS1StmzTsDlY2biJYPBDfrtPkP2rQ9eIouLRdeCxBm1N7QMwrHrJBoOB4
GhAltQ7zrjIcV75DYlKT7JthWlHUraSBasOUEZRvrHwNfzilMBZhPg1p+Jww6o5ibycChOpRdYkc
ZzPfqnAct8z5ji6ZO1XQUmqTaF+CKlXmorS6YxPLfZr4+xQINZTtfpSKY43SVcvfGJ0eJ1Tu8+OQ
RMSou7gM4BcT6igWxkEx6nRpZdJlak4wUh8rnCRnrTzch1XB45TzoefbI8z6EmRqJQPjC74BCkW+
xz9TMr93JTBdwZiJ+zWZ49eudhiaTev5uqm63Ao/vcdiWy1Ku1zZGYcmj0Ddax/zZ4wTe6s0tR1V
tNYz5+awpcRWSOK6DnYb9GfdTg9mWn9HAHQUXbP13GQ3v7BOOsCq8XnebsGJN+w3S08VK8zgT4yp
FqOgpa5Ia8TwxrOjXVaPcG3bZasX0FOTAwD+t8m3dkOfkhBkyUWe62cM65cJu3E8DFsZUaJEAvod
VgIjh/SoE8w8lEdCiVKerPlq5y01W9vti5CpHkT5uvPvODkrPn21MpiRJap6jgt5KQb/YcJVzbRM
BrkFaGpxQQBOTKL9FDjWdZTNDRWNzq4QbbpGPPdRuRvCaAJjma9Srp+6sCWFwCLpM3S2I+S3BTWx
hMyXfIPoRIZmiEpn1MqVnDSPSWcNkV0XxLIRo6sRERmgYcm8Xe+NpFHmeb20o2o1OcHFVO4uCv1n
arIHXzG95gt8hURwr6Jkk5RhSMsUVDvZkJbaw5PaFjFVgQ3Buo1mamW0wNo2XNd56K61VF6zqjum
enNXSvO5MMlB6vtiXY3iY0zaWzZlXLHylHThzUyTY1eO74x3n6sivxkqMRf+1D6TfbBjAz/lDbIB
DRf4ySKbtjE+A8P/JJfnSdf6y0DvV1rNvTY12ySyN0ki7oAlQfmqrjyiP7sThkvCvTZtdWeqcUdC
b9jDu5g/NiA1LNDOure1EtpdQKHhzw9VWCFZGRQd2dgjL2qNCqZ0/gSx5rGQ07n0FAzuAY1eOLTb
KNTumZppOyqr+4ENDq2cZPoYT82xG/L9kICveCRqeLh4lay3oKquZe9xyuGowam8hNMOB7ZkJWo2
U2ehtlUabIaR2ZGbIObwhZHCUuSvuPXG7RNSI/0HoOUneJ+7ieNNB9pCLMNMTpUG0aIuU1y9JdGO
h9NtPciicXew9eFaGi2TZKBXOgtOb+iyZRabfEPzaGn6fTcBVEaV9uyhB03a5ODF1Y3BDr4jOUQ6
gw0cTOix1KutrMV7icaILcnsF2ESCORd4XutaYxeOKNEDbxI03jyE9Z5q/Q7vRJX08o4h3trE9bJ
h09JZLLnBK5sl9PojKvMn/RFG/cbDb+OVvVk1He2yQuqDBpXxfEx1a9+2uzSVLwxgzHWgY7WZl6H
OYlfhZ/u4gJ2TeOYM7StbiHaC4xaz6ZVfqbMkvxaUZVR2ZdGf0cRhlrF6A59W2L51Fz8NH7WtAT1
Rfst4pVS5kdsDVbYut11RYBNCxm6TlVpay3sPiuDIZgdeXsjqp/noVsptQYOeTL7wH3kgQufsNKO
aT8dxGjMZOkPSMPbOChm8vBWNNYuk9kFqGuH2nR+7oysJhWZqKawPzAcf5Ts+hYn6ny9U3JxcBle
6HD3C+3Rjl+8juNObfLaW3o8B1x9ik2oU12/TEifwoDkNJuRzOUkOZYbc/QvXmrdoVE4iLx9MoZg
LR1vJeGSwYpBPEKgbFUstaxf9eithrniPZia/+LDM4VJZ6U7p2sedXmv9xmmJ+krjID1WM2ZA6Qr
05uCsr7w0k7LZkebWbtfp9j6okPM+kMARcW3w8NMhIGL5DfA0on/WNBao39cef4eR5cYf5Ukr57H
2NibbfSGo8LOh9eUwazImvSUgdeUzsU3JPLMr010F0jCvTIUtDVjwKFkOl2rYzx6S5xlbGRJw+Q+
9JRSlKwbzGu80Nw6TnPHb+fHLJ8ffi4+W+6uA8lMSw58OFo4KZ+UWX+tqMnRxmVPHUdk0OV3/Ful
C/RzMyf0BEg+6zxWwgAM1PZ5l88PtE5YfQn1VoXuUhuqhilog7Ukz3JRw+hRWy8rukXiZ3D4smJh
sQIkRzl/OnLSVyVQ+3H+WGRUB+14p/DwgFz9xQv0s7J6fgeA0ztHiH0rpymf5v+39HSbsrHDD1kN
DCKqKP7ETv8Y1xDo+WpQaLXjADbaOMm2c/VjaVk7mwjn2oGknmuPieB+zpF59pd25oSiv5rbC/tp
fjdJjZV1+YHZPByQfiUq8z7s3INfoMqXvv5aZOnGbL1Vkcmd6w/baUjxENZ2AUvIoWS2odrqfvSY
sLEMLl02Fj3MBWrVzEK6+8q55NZr2t1DCoFnJRaT+CKUf6fF/ra3oal0Sz/7YjeAZnTZmr8vzTun
+WR2sswAc/n4E6o+cPAlTPBVFnxiArpCgH6zmR6Td12DQ3vrqqGB9LOlSeflmeV+Cpsf/ih289kU
D/Oh3hf+iso4MKCOAKmSHsdKHccXgROcMWX72m2OfmzgLcCuERQNtK3YWxcqZt+aoThzZOjN4MuO
XeMEegJc7LzyXQf7aY5GQUxOuBgUuJJZw7yibO7wwKJt2Mb8isK2kebWh322QnuVEyAFc5f5E3TQ
Olr6pC8myZafhGOW60TvP7uZz8zliHTr0eKxsjxEZdQNipULjgdF4iqx0IX9R+fPQIZibTlqjrn2
OwXDRF8n0Kt9iNMJiw6l0RKnwXCEtQ2d34N9uq3ismd+lOuLamQzczBqXaCUwrrAg3kQQk2jyiLc
PseDFrs5WsPnOrVhC6ETmLcyDxthIiW2jrBR7MitVNHzIMyHNBMPfJGBQsgOivPsUhMk8SZstcO8
AbG4JFPsug03OrMLUmtQUiOYoaNpBe2/3bYXpZNO3V0SEm1c8T0BBIbNf1CM/GO21vkpNdQA0KLz
8NHnY4U4zrKXvr8quwOMAyfIc1DH6iO1ZmY25XbJDHTe8Px7rqlRONPSrpp0drxyzCpb+bEJmwzS
uac370mSTjvRR2wKqYPapUS9pvvqragan5m7e/ZSmLD6lzzBAQprsrtRlfyJIXzR2bHJHhkgL8Jx
izqTEHXGVFLJa6qjzrada2zCPvC09tOJ06uYWd6h/mWcrH2S3Sr3RYrvcZfysMTrzlzVZhftLco0
cGi9e+qAftca84encMJY0FGi/eaOIJGpNsHyGwvmxyPM28S26ye/zKJt1aPRFkHzbIzw5QaLfFeS
Ar8x0rIgRjbdluDd5H0qi+mWwwhFcl+M1BsK3NcerDd7ctCWGHHzbpSqfNOsGmKViHWoZKrVAVa8
rjzbVg+MUFQtU5eGSgUWWLnWx7E9Eq3RL8a5MuEBbBm1kUwRjYnaTXzy7RAXIYzb0o0eFCPuXZMO
Pt240TLszunCJFa3PrPVtetNAoOGyXpVwKPRtla5+W0yuylZVdkAvhs5pDa2ojlZUSufZpYHZ9AI
x8VQVKGTUwdLK6lQPZruexeydVbkKRKhAIsOCqrKIqJO2jcydb+5vsJnoaIuXbStwhLaLvpPXRC4
uCgi29wGGkmClgyzRep4iEF4Ys1tmston7iKQbPZ4pK1EEqZ5TLzYuexdCzjmCQ5J7hU8Q7iHwzK
oISmOo2uzr4W5kSnjMYWfR7yX5gGeP138j502+GBcxLg0QmrS11M8rEcupBJVkbBjgvr3vUquTNj
Ei3nV9QrgnDUkd8EKwgUycbqe8CAwc+Du1GT+bZll1JD8kLflC7qfDjjAnMYACsyMPOljCs0n4Kl
UQDwTUe9yp8tyz/OyrfBL44ZFfAEQiMqKmEH/qlnPGSuEZDQirSmc4oLEAewgus+OwMS1S7Zz+vT
yOSLWaLS1boN0r8tyW0rqbvb2QW7QqSHRUd9pB/f9Z08+bY6arb74lb62lPRVmIDqsXqbOf2wkCp
EpTisbKdZ9Q3O9My7s0m2Zm2trcp2aZOe5+fuxki8CAzL4QAjIe4VmXNQxKQ0huoN8Q4qIU8DjYv
Ige0DKhOaRsX9eC0HEoVcL0u70TXNg+iF/ck0hyQRyTbRpWbOqmOPOIoNGX52oXaxoDKOrUKVC/w
9gg3IBY5Kl/VgfWYuAHueQJwVGI1QHyGnWgPjRHRkxoPqYUFegnXIeS1nUyag06gwZ6zkl7Ear9H
I3YoXfZErNEV215caKxLHIHlu8Nx6Jpbmgw4mVPOwIy+7zw0UJibLC293gZJfYGvAjEVcW5aR9vJ
7Ta45HjLcpTVAiHh+kcFZpp3yuCsQmexx5T7/ANS4GRPG3QVScVUJjx6WXrz9OK1yxNuGOs9TImW
icYHdz4nhrLdZKF79eP2fi6EqtYal3JoVlFv5OvB0d/nbx2Xxs0csdJL5Ks2JBvdyp6det7+guaU
+ijrG0fD/cnQD16Zf/dlee5Ldegj5wwoDDElcaCQ8XyM1kNZQCwzgBXo+qlMMDCXHyNXKHGqLwHT
bNrNMzj1Xdd08PDFrh5LOB2WhroifOFqZdjCCBS8zdbvxaqZolvEiY4TwS7l4ZiNBE2cfVJYBfRX
HcJO882Nx8fITfZtE978MPuElZez3Sf7BEPAkW4QNts+dui2neRsNHD/0aMgDPWQjdAZCa/4VpaD
sZI1nz+IJjCdKFsyEN3j5ricvd2dIIZIS4iFbcC5wZTj0OsJsAydpBfWJwe6RutyInMifC3clgn8
MCuh0IAvjJ5dsx5futE5wT/edS1mhKpfm672oDfNF4O1qugwqccZB2nfZgjGjvGu0eCqNdm+Gsl3
anwXYlf70jfqmvrYE0C/uRQaPjrm6NLwtOYOaAjSfZm/Z9APcKaJjxEk5kMm8nNToEwdYoMBbkxC
bxqcTWZkhtO8wLqjbC7zCxd/A9ElWFexG59n++aacQ13XCsWxRQgsy5g1SIHQj4ZQjcMaMyn4KOR
7rkJAJ8nnN2qLDvUvfEFxvg2r9Jzab9TYswPabwcIJQNY8gcxTn0hvYdldxtvp+oRK8aexsUt3ZX
SZg9aexcrCq9d7n07ewsON9pklTktXbyu7AavjgVbbhmB+IitfaWmtiAZvZq3odUSOYzOI+BKD+t
3NcgmFDXe9HO0CHAl1V1Eb16bar4HiLNU1LmLy471/xzwWWCw3YysaKcDf2LNmfukA0nf/BWiEuO
/mShALZecjPEo2RGwBnHL91C+1C5t3Vim8YYF4O0OGplw4OQGQ+4u7wiP0jXXo4uqgqqQ0g+tz8F
LKe0sRYq0/BA0moXOUZ7D9+V2V+11rzxEpjjtijqU6GGpTfVc9y7Xyz9wfimW7Y304Cw7PDhltuI
+ebGZXTdd3xy3lJEek3Y7pvGPSSGvOYGixq29UJGbP5WDQ1O86YzKP/GM7KYzx/sGo8LbE3WtmpC
+NAWQmgqYqbaEFflJtYDLO30XYGcZP6rdpFdAWw3mgJ2SXUYvQ7ODTliBWxlmUwbAgGphaFqX1+x
kIPMK9uHMgg+ZF+dHfxKnSJeDUa/zAL/NAcWNXQaWWVv9THad/H0XVn2qze39q15KPOeg2eIvhpU
4GnG8hMBJRtH1uR1e1h/zEIhBwszW0Z+uHNjBwg5YeIZeEdnbPYKuJ4bd8mCCKjCcSkkcvfTdLP2
La6y7mmqffgiskVJGe4d0XYbu1QAafnBGMtkWQt4hbkxPIRTvxhgq2zdcYo/XKM+iVJt2OU+zJRe
py3FQwFffQGBv4TB0G57rBaq3LxOnQv/HLHeIcPM4TGrc+cCXZMRsDNeGgPhUJrNwQqZ/z41kVqm
jqLO6X36y9ZAWEJlJJ38aoXd1/kzYEuzDTXnFBiwbJhYfwtQwlF59zxH1ahWIYnXUy3uhVsbaL8R
ydfBsBpVsLft6almv2CsXqLlgUsGcQWRkPcWSu2apP0ex6NFmjtMO817xX/TteFaBQwQK0nZHWQ3
JwqR49HvjCkmLs0cFMI0BicPFcB+D601nFUHNFV8R5ayVmF411XtoQ6/FvAp6xzRbIENrmlp9/OO
OrEdmdAsYvZtp283jeHt7B5ms5Npl0T4WxwEQKNEdLO05BVx9S3rUrZVhL9GtaMjekAZcdBTQCa7
esEN5K4Pm1c7ZdA0W+pv3YTnqrcGzKuzt9KH9hjZ0NrbVz3xm3UYlOe2xOSwBeBoVHRwlWnSBSfO
NqpjfSNqAPLItkgNjI+lAzm97zhN/ZaKxB/nczT0Hn1T3VqYxkyUUTJk011VmASwuQUZARVWZJO2
0bLxJRiDZy1w8d/oVkPvHSHpP8XtdOuFCzAzcQybVlHu/MxvGYKJpY1z3SInnpclNhPIT26G250O
eldVcGqh4mWPWleVm47B+6qT2Pm0Uhu2XY5h1tR05KVXBdZevpfbG6WVZPv4xXTwUdjO2hGctaCd
otfVpb9x9BTLIq0DnhoJorcdrg1j8ASFMMfbRE+9RIuI0K2bvjoVsEcHz+CKEcb0qhoP+pAlMRke
eocD25eHCtrbRy7N/t1rs3Bl2VX/XNGpXLApGHd2HteHrupB0JzImWZg8NASxbkL6knu0POBB/pM
QTe2TP2VEZTxQUigAhm3UF47vy92oY4TGXEsTbdClYMv2MiwImsj1HF0auVr3FAF0iFb1JM1jlKH
Ag0QPWOHWt8Iw7XXK33rtoF+9CAeUA+kHYSdSu0LcLAXxszfO7urj85UNMs81PxjFGMkkxuAHpOh
wscma/vT0KLDLtIG7l3KMB7EGF5HD5mKOqQ/hWw2Bz0Dh2ec/0q0uHdP+9SsJ8fRHphKmgflqgQ/
asPY22X1VMmB4Bgvbl4hFRTLKYcsqFNvPCBAJECh0i+jWTB0buETloxGFnmPORefnKbXt/M1jxnE
e912l74BahYoTG/Kvoju+8TECjk3ky+65kZU0o35NTccnVvv1gGODlW4HuroU2fdLpiIDU90Rtgj
ByB5roehvy7hEOTIDZagEDWEmQAkNXUjhLou7m3zeEf0uVq2bstwWmcONxQYiQdQsuCCg/z6hYkd
jeHa71DyWPpl1O8UPh7LYfLDg8TcY1uGfbzPZjw9nLzhUxQTaKXONkmxEbircVZRFR6pIGjiUNrl
FQopre4gMNQRvkphMNU7CMvdIZdq/EJN7Sw16b8YhlWtuzI2977rNugxB0y7jMjy1pZdvkkAuxWk
vGiNg1EaLCzPhts+po6DmBm3w6jSA9jJ+HCIABph1Ico1yVe9TBq20UZiXSXxOKqd9K6eAaWXtpE
N+CE95blEQ5iqHessJ5oMpCHK/lcjwAxEPrgqBRutLH48THRoqc4Tl47Q7d2UTWnVzflNe6td9ml
LTsjcjPkg3jKqeLZHESEr4WeXWORka4xhfrLSEjxwi2cjMd9gC2WS4uUQat0l/9W0ZFqtVW0Z1EY
l2AyVq409zOGAyq4U2lxl4ToTqbgPCGRsHyU20zN6JuDUmFqHi//rTDrIlAxwmXDMO9mYKgc5EcL
+Fp56ZsL1Do1MbNzqtJxxl95AtDD9eshRf3WalX50ESQ89CmPsez85jpPJtImheNVdUrNBnJSgnw
c1kUt6DAP2HGirz6fkxTHAizbRYWT9LLse+EpJQkSwzf1/B+b3HTzu5gaMCglqhoFUO+xh6heXMC
hoNYMlx+GMj+x7fhf6mP/PxfBpn1P/6Tn7/lBQi5CppffvzHE5ylPP3P+TX/99/8/Ip/bD/y+3d8
vH79Rz+9hr/7z/ddvTfvP/3AYUltdmk/qvH6UbdJ8+Pv8wnnf/n/+su/ffz4Kxicfvz9j295ywHM
X1MYP/3xz1/tv//9D8PBf/c//vz3//nL+Qv8/Y/n96x9b9p/ecXHe93ML9b/HdoUhFHXkJbw5gil
/uPHb2z736VlOBDAOZ2kaeALjo1bE/z9D80w/10HWfTwYbBdw6Rm+eNvNdys+XeCPyiFia2ojgWd
7RnWH//ns/10d/77bv0ta9Nzjoik5vPMHsX/7XJqSyBXKFGmbjrSNE3314jSURNxyxIdbv3S2OCp
Ap118W1YYs201fbMKLZ/ujb/fP8/v5/7P76fbdq8m2Nbujfb6P7JXRVXrjEu0nq4MU5P4e6Ir5Y5
7PEszxcO7ski78gjCPYhfH1Igiej65/ZvGFKFNPnWNfYK9cPmuc+VxZruez6bZ+wYIryLdGw6Q/8
ftfp4pJn6QtsnX6ZW3m9IZkDJdvMeG5KF4lx1L7j9rItyCpY6mHvL7Byug/j8CODTncosSVgu2++
uwZtOruFRdkYM7bv9GIZdOkLlxduNmX8As1YuU00C3s5+9tUMnj0IVwuZR3umMTkDBKx8hEjWxKZ
RQSCYV0EHE+DwqnuLTEF4dQI0mxDzcV0t2uZHflnhl1oWF1jjWMVLWiHJayW5+ZKFNneJuVAT1yG
XwDlY5EgxEmwvxriHg8P2zj3iIcXucPwiDL12ScHmGCeb4GZnxO4tn99K39Jm/nx6PD4moZhG7bt
MSb++Va2kSmCbpT9LfTEMwINWGGcOYxCpSePCf5+ttG9ejBHGvmbt/7Z+Pe/3tnjYDAsV7qu/us7
205UYm+ldbc2oYdnTmych/I3TtjiZ5fy+U0sTIMsy5qH7AKD4J+/nuWL0FZu2N1quHlLQ5JbnxPO
OEtEoHBJcTKr/lXU+kdedVh7jJ9mHz9SF9SL1HIu9Zh95jMFJUo8jJabIlhq7tDBvMUnICisr5Fp
gqeB+25Q2quFrQ3n2A7u5Gi9/OY+zQEDf17iJvuI4xg2fkPSFew0P38R8nQtByKNeMpOzclac5yd
2hVLbRGv1Mb9za0xfjZDZ13/eDdXSmnp0hPz1vXnBQ7TOGWIlYqnblPt412AHu05n5YtviEQPB7N
o3uuN+pMtC+OSfls7rGJfrPJ/Hrnfv0I8+//tMfUSPlsgajjCYxtFZFnMtTOBwr9pzrPH/8/L67g
yupCsk2LeSf/9euSSmGZ1JrlbfgGPnUKDwCJ+3EznpAIbJ3VX7/b//BMOhxHumlDG0Ydqc8X/0/f
LBuUxtDOzW+A54oxuRv0C71F3R+iQlhrSbovC/8AhrVuEd3WxCGulMtMAVQwyIvZpU5d47bca0F6
GFx90zE55uFUF2+s8j3uRt+awWG2DpLeaZZ7oTuDc9w7v8sK+9nBfl5bfA9X6sAans1w75eto0LE
FXXxmN8s42AA+ZcEsv/1pUK1wbX482PPe3A/HO6MZwrd/XWT8PDINtKiKW9p2EYrTC/OaTXQr2G/
Y+DujV2qXFn9HKlQPIq4gqEyOFfH9J465DRINNMe48KIUEWcTn2R6uhoQmsRNv466ZCLTyUUqNI7
C7df60FzVTWiOE1Ue7M0XzI9a3cwZaG5+oeycGvcO6qNVhZHdMSfgmtdF2qVkZa6MlMbTaRL6o/V
2ncq5qhSnTzOWWG7cMwMTMFhVfg4WqICudhp86RFyUPUxnTVopZMXRssxOEUQ6qH1xxW5d0EOo+N
E+6bvhvm+8QqQIysJ46y8W4SqQURVGKzCi2fFI9t3omTNunXoei+ma5+k0N0lQEayqQrHk3E6Ksw
4OqIcni2cufGIAuKKamQC1bZBzKnBvdbGEjBBA3XL9y9RAeJRtw9a5b9gndXwRCwlwyH5AGOUAWx
JAErNPOvCOX9HQFUKQFD8Jkwa9xpBUw8QeLLMmmSu3aWjTBwa0ER82pPDqaIqqNM+RCdbiPTE9kV
Bs+9aMkmKsr72tFfmcB9ka0qdwn3xfC1tZflYpM09ni0fVd+lHX3NbDCZ4ZyK1+h0DSH77jdMNwd
3+1sMvCZru6rejoxNuGQ114mvUnOUMQYsjbPYdR902DEbUCPyeI0xnStG9FRdjQMVTk8+aKgVy7p
/nHD+oIq+9nwrWeKHovJciBpXu1LlWjZgqlnC7E7gCUVJR+x0OJVbzdq5YeoM/56Jfy6IbMOOKCl
61FJuhaL4ec9I9SRgMTQMm7Rvtmnh26Xnuq9vot+Y8b/P1SSc0EnvPk8Ng2Epz+/j+ytqW0YwVBJ
omG59lu1bnbiiVpmn24YMdrXv/5eFLr/ssB/esNftvkwSnXs1XlDXO5PTM/Xxk5bizOq/QW0Blju
C/93m8qPAMhfNhUKc6jCkm1Yx6Dp5y/Zh7nh1XiL3KbU0e8m5WoomPLoa9c0NqUIsgOt7+KjyxR0
5SrEkH70wtwkQhsUY4yqMBmEsw9ArVKAb/cDDyTm0ALThEqFb7pp3Y25PFcpKHdIF74hNkOD9qIo
qtAFmrPBW3WSuL5AKGGF9XBWs+qlM5ojjNBbWidPeRAcMumsQlE96ikir0HNoQJ4b20E86WliZnI
ijBaReBifYksOMsOzrCHrnCb29RFx0TVE/xrMuyxkHr0wvHVTvT2yWzMaz5YMzf9HrOGpZE3J56D
tWEmz4PPI+3aVNLoWw0clNkidPifi0DMtqeN4y26EJKVnuj6LkMbEypf4WId2EQWNAg29PLLmGNf
hzGbH3WnLJiZON6q1NP2we6wMs8wpOh071zX2VNbphChywQSKFynvEcpqA3uY4Uk/cHAXh7h0A3P
t3qhl/nJEMWhTtNNH+Mm4tcavMjC3lZ1M216h1QH3Nigmjn9rrIEh6StIA3nYOPgrMwsouGSCeti
5Uh28MK9es3k4FKuPaZyHmhGM+Sb7zSIT8u6K/SzhsnHBtsz8DYHMVsJB4w9K3tCPlCv2HQ3jqoY
T6TWlwDCb+pam6Io2Wllku0yhvgLe4IwW1Ku7WQEaRIEQOAUaeFDQgAWPmhpsWxcF75N4JTnQLpf
I5F/Jm7xAmhZHEto5FFS2Zd2yps9/mLTSljhYxmxK0W+8Yy52ADEFmNuXWOMhyESoQ1MbTC/0Jmb
t9CYAc1GE1V9ei+K+ncZuT/Hv/w49j2Kf53/CUeyhn5ePUksE2W0XnhrovwUuf66BFkremcR6Veo
2YvWMza/2STmBfnLgvU8iz7aM2kV/qXSyJNWT/LeCW/jAUX7wlhEK2vfb+wNO+Bvyk7jXysOtlhh
01Gzzwrv1+CZrlcKgaCmbtZW7fo35my38E4/4/ewHu7tndi1R/T2v/mC8/b98xf86U3NX6J1mGw2
fVn66lavEbOuoYtvvWW7kVt7U2zrnX7/m/f7OVXnR33/A60AyqB8o7r6+R42dpNFckzNp1pXFwUN
IKnwbKTC6awXe/ze2PnXdDppSKj/+o1/PcYo6i0pDY8627KNfwEqNFkPcVuHJvTM+AuxOgu3v3pZ
ScOJDE8bloUq7gTKwL9+13851ea35VzzLAAai9yWX061aepR5OaW8RS7y27FhHATbFB/bZq1sUQz
V21/9xSJH2mSf76jP9oX0zHBjQyPo+aXIl+fMDuuXSme5slzacWfhZGbGKXAfUgrbTMU0l+lbeGv
jZGdvYjHQy78JeAT2d/18L85O6/dxrVsi34RAYbN9Eoq23KU4wthu8rMOfPr72A1cGHLgtXofugG
Tp0uUuTmDmvNOeZj9491pO90mx5dlgYU25VV0dJ/ySgB58RD0zJn4sPr7ma+zJY3oRbRBzuvDzea
HcUrOSm8tRFQRejaGtlLYjNnIc9aNkKdlgm+lMTPt5KEZSFuFpz3ltQd9rqKlLRjvVjqkvqMwRRC
ro5U7RYP5ibOyVvoBDx9kdogVtq4cXD/xMjXMqotiXgZmg7VhXchZfG61tSHYgyEa2RtdoUDBUe2
ggY93aA92eMK79jG+/eKRvFem/THRMP7BjJ2o4vOAC4m7gOMrLM0HH3c0Fz5qIxAxAVvZcKhO0Q6
1jVxtjNAQq9o0MKLVbp90ituVVhiHcKIcwFaYraCgFuA1NyAYer2pYqGPFcn2VUKNdtUNRtemaqQ
05rVR0C1aRsVKvGjrQvwrF7a6MtcVc6J9DRgq8W1NoPLEzdThDq72oBJ1RbNMpWogAYcj6xhusBx
qQtKypbsEcSC/gNRbsjT1wYwo5rhg2BB3x2Y9V1bZo/DQGuXbTQDQ/cwIQkUPJMn/01JWWPZTfex
WV6lLGogBBG5DmAcdm3BcSJF+BmN6WspoLKrjXIQyQT9z9YvGw95d2Dc+5wtbgxfuyAIMeKk4rOR
YGhITTsshlYJQXBn+aYACoW0JUKWLdfNWvQ0HESqWA5agAcVyAkaYqQFvVw/MGek2zjmjUR9L9ZF
210ypN8VA58Ninrb6QEVrSjgPWcwVOZok6tIGG9FkRFZEhoe/zZq2lzJ3lrFOowxFpJqiN4ExUIM
79hFQ/+Z9oyMR6ffhwOC0rmzxAH3jiZWco+OMoeh7O2bhDMdqcUc7uo1Xh3GsOKSgF46ZZEU7qDV
8lXcT1AHabZ3IhfM2f5O67JnfcD3L6HqllRV26eC9w0pWRcEUNTqvLujL4IIIuzcRq7B4mGRbMPi
Wm3tLQFgG1mmbmQHAOp0ndoQSg9pTO/TIlRcg/AWalDXQ61T207IOym0beJxJojrz26OloK3ChY0
obchysusLralt5PFVTDb+wGbRmm3MIyWPjj5uk4xpIObWmkxx7v6i8auZSAT1rzWg+qTRTAtwloX
Z1aiefH+MW0ZFvOZsISgKPh9YRCzUVo2Mqat1nQSkCkZIjVZsR/C5qlF3XBmYj5X5DnaS+iQqtV4
4HKI1FfebvhD+k+wil31w3NIrLrOwVO3DtSwM6v88aljnp0ppcqKRelelu2j2TmG8KSqtaXg4KH3
aihY4E1WwTO/7vRV6AsIE4WbMOea3pdCj+I1KWY0Q6GKpq26m/qqLR0yj5ZEjR2greC/WdZnrnm8
e+GHGbKsazQp4E1Sv/t+yaRjS2rUrHT0sTdZ/wkMdRu26pn3drwFPL7K0aHN5+AhscIrB4g3rl2F
KKutlVmP8OP3eXM3K39/f5QnxomBgkaVFYODm2ofDcuOti5O/Ek5lBnq1irA/dZlFtR1ZUMg2ZlD
8Mln+OViR6+Nmp0iWZ6iAAXUqO1nI305+VKOrLvff9TJ6+hY7ThhqdaPXUlXyb2NElg5jOpLjR/P
I+ckkqozj+7fafbokzaEggRF6LZi2ebRN1a0bRTXHNoOVt/BvxrNd4NjpaNYercbYTohN8UWNg4j
PQfvvkEJyBZtFcXor0G/ec4IroEt5KKEe43qDkngkDpln+88sIpo+dv24vfn8mMLPg8vtmqaLQuN
/sBxEWIwiHmYfJughJ28JLKGYJm/8JVfjYW+lnYaJ9ILeWOd2ROf2JoaHGoUJgOaIZxrvn85vqnl
IybU6RBVxPv6Cb6ZsojuYZ8hf4nDbGG2BQtktAdSeWbAnbi0qaCb5tzBGUc+3iuGohsFtDEW8HVF
ccfa5pewbtb1ued6Yj4yGWmWzXjTzB+77wjr+KyNUA5T5RU7a+rhhpkGBLG4vSySPHXbDPFLb89I
chXPEDCLh96Hmwh757IxWt6B1f39/WWf+AhMhT4WjSAhG1D1vj/2WE5aT5X5CGLpUpGuW5vdxpk3
q55Y1LgGpTNqPhZl5KPZIxSTng9qPM/DcuW0O/0m2QYvhjtt/DVpZq7sWntAKJSe/P2AamjXfBaG
Qwj4At+Q7EhnkmZP/WRB2V8HfM9gm7vJX5eFiZo68r5uOhTVc+ARcGOhbJDOLAQ/Gnt8RKagnaGq
rDy6fXzmGSPUcWxcp4NvaVdBFnYwZav5kwZ+1UOnJggq05zQY/uOOvjTstFJ/v5qf9T25ltALs/C
JwtaK8enTBPXAaIcazyI23GJnWnZARd1h9v4Em/LatzoczHn3EXnl3k03X27qPr96cYBm3Kj+nfR
atuu4335PLlIuBfhwj6c+YEnliW2DypT+LyfkJWjqXVSUGX1sTEeAlClVOCS+5owcoqWEC1kE0U3
LM1N4kfYDxQMCTIMlLiDfxrY3hWNx0+GgreidvaoS8WZzuepMf/11uYl/Mveo6qsRjElczxgNabM
CNinf1KLbdKZri+tf38OJ6+l0CXkYE8r+bieapdagYpuHA9NPlxYprim63QZtea+xyfNieHctvHE
9ahP64gnVCxssjj6noNc6Yyy70a2Hwq+J8M4ADqnalw0r8BwoHzVpnqmcHHiTVsykxTvmPM8WTLf
H6efKNVQAJA8gOe1Fn0N/8lIUezphb+LRRufGcWnfiErgs6UJfjffyHAX96e1JLhQe9oPLDrv4hq
rKOY/5gkRpPIvPgdsuV0ZiyfWIMQt/CNaprKZKkfNRhkXcUKBaKFNajZYgDa9Kt5DWrPTUsn1qBv
15n//MsvS+w8MwMq4wcPpduC+uYDNHpXr1wO0Hym+UtCJWH7+/hUTswJPMl5ZKpwtY3jkuVkSRDb
4CcfdKdfEsPhln/Ddbo1Vur7uWudWmwsAoE1eV7Rqfscze72qBhhU+jDoWWXvAgC8vWiIarcMmqY
7gjSg/8DZFF+4AANKW0Q+8jDTJqiI1aYFziARu8TObVASPO1AZfV9VsSmIaY9NgpVGAvi/YQ1nAN
q3yG/w/tFcJ39aIjnvsJ3oxY//7wTo18TbVkYZIkxep59LGRNjb5SqTLBwb+km7NY1LJB9hMs0zY
f/r9WidfFLthYSGX4j/HQiazk4n/K1X5kMFgJmku+atlQP5DUeug9jpoBab9BwHAKjPEROksMNjB
6A9n7uLEAm0hbFL0+bQxH96+j9GuIwzPbmr5MFrwU+LIuFZ8XN2RMgETwhk0Z4LY8qKlxuPI3dRC
c+4UN6Kb4Qz2zFewMpKmlKgIbgvVs/6XTwg2Ej06BDsch45GWB9qQQ1lajrA6H2eFtkifEUg/jK4
4pnEuQVMnf7M7HdqJYdk+P+XtI/q01WW9j7Om+kAA8DNh4VYTpsPAUzXJSvMjRfyu7X8/SVopyaK
r5c8GndBLsM19swJS6nV3hBjgjwVbOkCCfSTKDDDDQGeceRfKyvRVpVcS1dmQWpjiTOllSPlou4H
AwFv9ULVeTcWhLZWfe9UID8XpHncEMAMM2wyekAZ8j3WqteMoefQEcBbYcgPUdkcxgjsZThBz+vw
0+K2MFddndyWJgzA33/u6V/Lzk/l5GML9WjIkUzjQ7dVpsOobMbuiUTeMxf49zcc7Yv4fvmm5i6K
+qOHYgbkRxVEOB3gwmOBj/vebevW/OMPY06+VbMx9bZdYjOSUEVgCBGx9jBNefxgRXQvA5NOGm4V
sLtA0NdyZF+WJsG/U9fLe81o3/DmAlnI6i0Ej2IlEbaC9RqDtZapZyaJ40cl5ukBKQjCJISTFKS/
f51TZfqoKaLhUIZgsCXTCZSzlZt5k/j1YR1fY/7zL6sUOR9hDrplOPi68TAJKtyTspWoTZPl4kCM
RhMOZ3x88u2ZutFcVfAlfh8QxzuAf3egElSFNVJVzOM2lExnQbE6qT94Wng9oWFUZOhgBlLmMVrm
HNZ/vxzP7cRPpjdiCy7JlupYYZDjKRURgJEDQRf7pkP+Qfy77aQt/d2eA9pSK8z3otZC7oKmgGrG
1i6YCuAbGfQHn2MI9vRWODgTHobKUq5E5dFYtlN6qSn87xD3Y6eCiVR9bY0FvL+HqY42XYGJ1pr2
VTKUigtgBHpJ6V1loU59DFL6VsYlvp/R3kvD8y03tG2qpWSvLnvAQUjk2w+ZLNWo7S7a3vhgybhG
jEMEgqiJRy4l86rQG8XJNR4ZTWjCAWa/ZDo8ttReUNRbDxBx1CUcb4PWRppdm6Hy2BjoUo1YgQwy
pU/soh81pOqERkkpGH28yJ3fbBLglq5XRp/kn46bTPOkbWHFzxi86b+a5XWhqanjI0AglKZ6kyv/
j66HcBy7+1EHJ2DasBxtXQNxhMtBr9J7dZrwhiQNM5Wq60tNs5+nMHqUu7F4JryOABTcCKBUkr+R
BqlAw2Sh8f+o7PpdTVBsdhU+4D4kt0kCYRd3DFWJ1g/w+xzwCCFni9AcPvuqeElVMOONpwGrGO85
kBiIGoxXXZAnpUnS5VSPLF9Gsx9kCrCT1b9oPTuTKi4uoXTX7lQEUNY0KrNNWoyYzprFWOeZm+vq
TsQTlQX9T2bLL0qohbMSYYZjpMAUsuCp0ZWrpG4BaDbkkzX2uBdt+OxxX1kfyUurisDnRiPJxtMV
aajVypAwPoS+qW+jHB+8IzJgU3Dvt91svjBHcr1GSXxqXfP39y9innGPpgAbhR49bms+3h1vwQEK
TUEZWN3Bb6E75LG6R0gPT1PEf36/0In5jM2OZbPbkJn/j6s/dUNsEiDF7qAGO7wfjizn55bvE5MJ
v0BjrtRtjZPq0erSUwVWaltrDk1JeLgqes/tU2MfeNBCSg17OUEHcEbn12riUAHxD7QecVrvNKqS
r4ROd3+gLef4YdzfJAxReN3jcP37g/jRphUKBTimdNOYS3/6vz//MusO/gA5oOvaf7sMbcU23U33
5tJw2Pytgp16pi40H4G/v2GdAqPFtsZkc/ujCa43eu0htK0PkqFdpMLIIfd1151GsFZdSbddzwE+
CIszE/vJXzlLaudDgmr+GFhYNdtc9a2aw4ixVi4xxdPw6NzJZRlZ24uzctPjXv/8VL9e76gSUFdM
K6rQ60NmEXFexC9RmVBr82s3DRTTCWHk75Wq7xaFojTL2MSrrFCF9qOiu/DMnPXV6ptdYSiwpSLA
Wt0ggoe808YFtqa3UDeDc8NVnLhlRZF5QpZhqhpr3ffldzQDXS6J3jrYEdFx5H9DOE8C5Joiv9TL
iPxW6sYrOR+eRWtGOLY5CFllo7mp7IG5aMlHFf3oEIL8wI6HaJByeCNCAWuZqa5qDLkr1HQ9HvuZ
6ckmdgrazzygh93H3p05dAATgTDqpb8HcjYC5bH0BU7nYsdpxHNLb/rMvYFOd9BLrqy0+kORhRGh
uwJbflw8GG0PS9TAGAAe+nPMEuIf1bB6kIY5gcHzd5hMjHVdJ5+al5Fs6nnP9dQpTicpz21vvXRl
L/ZNPW6VzCIHzx5uyTqDQjwAkZhxDnSbcsf3AMkks5oV8xG7MZLGlvGkcjbJKhMS0cCDKJ4qMlQD
lW0skSVvVCxuvDi+rzL9wuqmT52B6JSt+JRVEQORCWAHRereVIsnutNXMvEYiFrlg4HY1vOu+T5z
hx3Ck10MNL+Jekr8xnLKAE2ngGbuiGoAg5HXz4BPSLW1odJaEWY71ca4P9hmuRQF5P9RGnDkY81c
0gz/ExfSU0hmAtGc6cyRxAaXiComzBpoTs35h5SO4Zo8reecdc3NDC9bhy00rcROrW1koX7SgfS2
NhOFVcEGMoBxZT57trBM4WWT5Qq83XCmokJVUPbTCtM85OdpvmEeOPw+KI++t/bjeHAJaoh2Lf6u
D7mW5a06O4zPzHI/N1r0fOjD0GLgy/xR8da0QQCeawt6noiTnWIVrYytvrTXpGu8n/v6j8s6fPx8
CqjMKa2r1GGPNssEYvb434riEG29nbIBn7hWlv+FaurUj2Lylg1VYAvSj2va9ORJnBBJ8W/qVl1G
4VpaNg7x0ot4dbaRMX//RzO39uVq5tFxNA7UvkAcglnOIU7wGTwYJMSH/1xOA9G1OKdb+nEAnp/j
1ysePceiy+qYyNWC8lj/OJ+6Z8cxhMqFWHTL9pACbI6d9MxJ59TL+3rR+aF/WQ/VyEo9CZk9fTB/
o22ai1ny1qzPlax+VF2Of9zRdJu1IQhakx9n7RFor6bNbH8wd5jHzq5GP3p7/7kWYxJ1naz9WP30
dLAKUpaLg92y6V1Mh3iXsQgdEEdBhXUrt93ABAJO/XLms7OPC1nzlTHpocnCtWZi9/j+NIMAZycQ
quIAc1YiDiN6bRWSAHujuEdm/xxhCQb5WusLDGlIrNTgWZEhTQRpHmEwk+1NaqiN26Qxyt92uu2q
/F6TpgnIhTpRo5MQu6oxWL0OiJzab0klXSeDvpYHH8yBOEgmivdqTDGxeuamU4d7Q4mlddRUH4KC
Di4NcRn35oPaeldgY/4mJfXtHNtzH5qcNYIH4bNEqJF9U8CwAtoVfBpq/DDOVItMvcK1cAl65dkm
Cphslis1NO+Qpl7byvjc24hNiaz8E475ypSMaxEZMGo8sfeqSNsEQZatINTcCmHc9a162QfwrXNb
AF7sNpkk78qqIkRMLpDvmI9+MLzgprorFODfbfNpGONjUTYwvK3wUmTYpM0Yr64CPpPfOn3CdF2T
ABA4OXpDwqbuMfvt2wnX6+i7fU28gZG8jT3+wUK/6GocHtrwHlb5B8EMAGFxX9Up7FyfgxSpf3+s
widuFczMhjwhxcmDgYzvQhvcptBu8iAhlynHsFcNhGTlHduE2GbVq/MrMhJs15zv2qoREciZ9pBE
6p/KC0xQG9K1kItPs/YNumPSddI3Ma+RZNdEAbqi4KzHwHcRNHgKIrMC4sQmYWzEmqIJ22clMck7
lu3lmBov2Ug6jV33t9WgbrwQBleXdq8qf7SMBbBiK9EfokG/4w4ftY6/mL1n58IC2GdC3Mqwoxzy
KN8buyChF1cjSi8FebGvpqsq9ZNFabf1fWcStFDXaAYTL1f3CDBKsJzmozLYzcIelNJtyFemTz/B
oGzhHmoYIq0843iteVDITXj2kQLdglsvnIQFFThmPsIoN4JtasegCCvTXuYWCrawSf9qZNS60Nn8
ZcZ6swIcCRBcSayNUKt4ZaCOd8zSMj86Y4DMZESu3hFgIga1O9MsP/EZgy5gAmGPZOKuPZqsIvAd
Ebq28iCawCbAbnoTdroObWsdyfbZbuLPwxmLGUIopEJIKH6sn51i9ZDfi5KwVbHJK9TZSnYZymu1
Jq62ze9LARAOuBPqwTsNXJdTxvF1H5aPml7fnZnBTqx6JuJZmf+yZYWb+j6BIcoPlKbxiwOk1WWl
Sa5CImilmgD0PcwABRFa4JSQUTptrYL23GUiWkxF/vb7fZx8AV8eydGq5BU1SRckkx/m1MGwTZ5G
ghagJ1hYqsQZycKJFfDb4z962dNQjB052uWhGOFwkgJDEERLljPKWsyxm74SK1r+q99/oHLuF86D
4su6SzZKqYRZWR7ivLgpp/gwSu2b3sZbXbz6gsZDHveDGzLrTlHr9g1AIFlLlqLJXguhvIaK+Wha
9hnVwLmbOlq+Oi2LWkvmpuye1O8C87PNF7tOtTOn8JMjnhOjpcpE1PxYoMM2BIdsZuXBVNUNuM6L
YNJvf3/A/0q0R/s3nYMdfc1ZA/HDb9l0uRyDuSrpYPRLfLPTtg82FaqbW04uC+WRENADEPGNd5Uv
MDJGjmgcffv7TZwaWl/vYX7eX15y0bE9yZWoPOD741RkzMCMHMq3vQtseSUkHVt5294KuTzz/fws
xug6e5BZFqjRVTveKgcKuem0dopDJduPhYAvYsJ5UnXKXJ3J4h66v//Qn4Wsb9c73iwnbWRR1LPZ
mtcIAdn8/JGrZmtrJAL/fqEZdnC8LTfgP1K6mcsa1JG/P9LI7hSWfoaoVhN4YvcbvZb3BChR7qVl
RBx1B+BnREWaN9JlNsxW4mDx+z38aHOwy2N1gOuBU0TQ7D36TAyzJzla8iANTUS/dlWH71+71H35
Gu4w01TYLyRc7kVm3ppjv+2l6qpV2s9kKuYEVbf1kZhV/dVIiZguX78VfrwqjHY78zbHUVrlIaS8
ylwmY/b4+62fGBe0qPGcsOVHm3Usve2LSlVZb4pDErSE7PF1y/B27eKSewRnc6aLeGJUfLva0Sze
tbqSpCGjgtTPJWEKTGurXP7z+086MWfRbDKwOkOo0H6cCnOEw/jGGoYefNh4TCmjooKh8aTaZwb5
mSsdD/ISeBDUSw7VPjTdOiGjuXdaqv1zMPPvv+lU/W72SHJ8sdEKUrD8PsoDVUozpZ/yQzXiPQ4E
flAgwXlF9HJBWQMgMUFQhOoRyEUOhlduIghWcq6cuY8TvxhtFbojgzmEiUz7fhuwjQPfHOyEzzpf
R2Xtau1jWE/bsT4zUZ4YKYgnbJ2p2pJnJ/b3C2We0viNPNNiuuYy0+plzXrXs/U+81x/KNaQm8sy
oAYM3/S2KCR8vxDkxL7PpzRCgYnZQasVqHpdvmzlXaiCN6xgZFR++l53SDMTnRpOmGucGaW0usyp
paVEzzhN2d+Z8BUdc7KsDV0fXoGEB2ZMG5Ql5sfQ5t4Kyr94qcPoQ6QEI8YGhosuyqx1F5CFMDb2
jR7qcOjjYEG1eqd2LenocuyaM5jJCk2SqIFlrMK+rtxOdGuiHa7igI6tJocPkKD2hGJtQkmlXhnp
9/EIPp5q23ZitqJzgQMwNcWrCt93Iet82kbcdI4+4L4eCPVyhgrgviU3072uxum2kNLYaQzA8pHU
YFanZO9mZut/YCQoMVpy4LqeS2hT4NtunvZ32iQnW1ifyCRETwCRqTtjmw20udqdmuqXfaNyyC6m
VahwiA3My0EMT4riXYmurJaV4VUcMNTC1ciLJs5t0ldqKP+ljvRo2BM+FH/lNyDjVMwkIA7t16CQ
74acZMcmCeAq9t61qXkXtnEZqZclp76wdrtmTets3IRF/YqyF6ZXPtzS73tJRfz++yj6OYkasqGz
r5glxEie5z//sqr7cJY1u7Xjgw3ykiOaLpMY0b3BCeDoXC1/vxh9IP66o42MSQeBjjRmYsSOR5cT
mQFDI2ryg9xDKexruPmSrr763nihymnvTmW8r8fxPhiSy0jpXutYeeuHccS1Wb81pv2QDG3sRgUN
yDS9nwwoWjLP0g0lWGRpmN+OefWctRpLp1caC1WBsNOlg0LNN7/xqv4S/0R4rQMZW+JXfzM4si3U
GDlEl9fEXgl8+BqSbSViRxNZK5twieW/bQCA6I9/HlSP1HhHCQEZdHp7Q2D2bTrS82qsT9Xv70lz
plTa9MlFUoPbK0y5dvS2eZvG8kKzqmDN32y6cmC8lxqWmV6f8H8O3V3M4nyZFWWNlyUmwK0rOZTa
KtBYfU7glaRPjzwLx7CtayqKkMNgntKC2jZxZey6DrSrXUbtAnrLPa4wpBckO7hFiW2JZV12+nF6
D7x0CwduQ5rgddUTG+KrFhE6Zj8ulaR47iEPuiW5JAujIHvMijZ8XFDdqOMRCqEi3JFnlFAe7OQS
y5uoe+8yF9KbFIjK6bRSWo2D7coI/VZtPlK88HFj4ScmfZrwFXgSsBMKb0A+XIhwWRC4Yeg+zmaz
WTZErbpNF13xb4ZOq2hXntrelTXaLbkJ381Iy+mtey9kPwAalivQP1geVr0mUKbU4m/TmbdlImtu
MyX1Ro31dBmn9oMHss3tY+UplMfOpW0e7DRNsraJT3xAG6TbDhDiHNVy0OWO/G1wOI5Vaa99bQIG
HZMb6MdzNGxpL3Ub7lGVRNclnoNVP5r+IrIDfzlr2hzYo3Btya5FIlzEKoE7ukXwuPiL74uU6wDi
bygnF1mvNI5QtRezK2lCRwgGQLFPTldavSMI83CsybwKwa8uMO7dTcaYYVBULbfWKaN1NTmnSbyZ
suLGbyhMp/mTMGfYelU9ZVAWDYPepIWsFEFcdyl7AelCLQT4HD91D3ahLHta9KVJZlCTYPcuCrKs
ynA3agPhibRvnH5i+Nlhgrg6kAkZyOybqJquCnDzbZ7eo05egt5H4xOTTtQ1RLXPAWORXlybEqtC
R49CkggNlKNtEBqlq4luuOprqlCoauOg9Fybk+igivsxwHJdSSSIlbqYoIw2MFCtD3/0NzWaNbmr
Ffzf1VUQW1dCZ8cAgU92bI1vKxXpdNP1uu+IROxQ2WyGjkijUof7ak6g4lpEZLTIuhXv++9EbyWt
bYIfEwCVgDiIQs7kj1SfZU/d68CBC01DnHgrKHhUcKTmxhap6jR5o69gmhKwplv1PjcyHxShfGNr
YqkHuPkao6ehUnoXMVVwJyJ2EuwrgFcB3nSbmt4fu098sJg8hq6Ige55bJ3rehH0/nBJDHy1I23r
lRripab7S80LLtnmvxBzoGziOK1JKZlz/AhM1pfJAPZ1kOx97EkCM8n4EkrjNpHiW0nmm9KmgCS8
YdQ3dp+ywkB1XcMpkdZm5G+wndtuZNewvvsbH7A4TcS/JkUzvBkXcqcP5FKgWEi0SmGHX0fPBgb8
dW8WEpG0/a3hV+wtGoS0JD0RyIvGny7PpmqqZJnLiMOCBmhkOC/TlbaaBnuntHhBMLJOIJ80bRXD
5vFH5itNvGZ29qDz6/N6YhugSmt7YkIhCSZbeXmufvqalS5iUSoLKtIXhW6/pPTuYEpLAZqy7pas
kJ4+ZjethdFeZ0Aw3nJsEm7GnmPBfsFcJJ7ULVEadreiUv6mQQHXP+zvKXpsuyTNF3oa2O4IiXIF
uKp2AT0kRBH7L8xZVPmgUziF4s8QUCysiu1vA4G4Rk2US2smYIZT9tS18FDVMp3DbGYlSUUfo7AZ
TWNHhqdUXJUmdV0p5WJKXexyzSxd4Ca7ckgOWoWbrWgD5rvZk+VZxY1Wj+9yLf7ISiq5Yxp1C8GK
6MSU/BdZ6T/YU+I7ntcpC+zfZLlM9KDRppChoFIktQXy+DQ03i25XaYjscuereNTkifYzWVgLNXK
0paJioMal28KL7si+xR/hmm2z0HC0hvZbUiEUPlqD4ay0q30RsS1R9JGyKcfVTeNoa99Pd2MhJJZ
GtNX3MDunIomWqZthVpGNZ88Rd34EzQbJd+Pff1ch17vRgYozd/3DuqJOsu3rcNRW77ng5UDrc4P
Goz/wqtXSYFwKOZoOYTiomjMfZSEt0Dm7yHMkLj4r7WwVkpGAdXs1VSi04MZNeQkMxnc7gdztRuH
010WURc1NXGNpujMmePUCZ+bRkGCnwM/zbFJilQhOqJlmdMGkz4oNCrv4sV2Q5zcREMbLsPuTKno
VOPNhJSoY9TExC/s4x1WzJzR6RwhSfokxAVBoU97SKtXSgK1r/OWjcZsC36DceLM3KUhkObCvctB
Zv37K/tn5/i+22NzOcuTOaQroBaP7iVBEkRtv0goGcEQdMyP4oAgyI33Hbs+chYdhXiNnbYs1omr
HX6/+E+xyryxRTGCFkmmunJ07RzbMDGEAcc9BaKt/+5rJk7gW5FyxrXufK9f/X69k6exrxc8Gp+Z
Jak+LrzkEJPy0b3bRrMrfZ9kvcalMw8UgFmYPNhoGs/sqn+eN79v4ec//7KF77wprmKJLbyPSg2j
AmejwZ2q+sxlTr/NL0eF+YD95Tpj68cl6LEYHanhGCFaYWJC4xtP11dJS4upi2kZBX/MUh+XhFuB
gEn+jiowq7S0LxCnOMkAE1Cuz1SwTv18U8WqCVeU3v2x9gXkoDfVbEWg5MLxJhM1JYtpJtX/D+8X
WammA5TCY3ncTdBRLSaWpscHpSdnYRq3WpvQlhqIDCPA41ZFwTFGT3LSnakJnaifGJQRTEXA3Juv
PU+MX577VEyx3eRKfNBHWThzrnDBZ11G4zply1kNBLQT5JGbsNuVchuHePTU7imRizMVsFNflImI
3pSpEto/Wjv9CBDEUHOq+6ZCEEchL4eCqGyU+xqArSR4bYV6bgaZf9vxDDLDc2B5URP7MZuxjKWd
oPV8UMZqqRBmkpKXo/jywi+710mLX5QIVtwAarvxLoFXvk12dusTrFNl7bnxP9dtftwL2+i5Uqqh
aj/6zgylIxGBkI6D5+VbX+84lAzpvu/7ZU5qj9LmHyhT2TgE5JJq5Ki9nBmAJ54FxR7DMpBz0z08
rnd6ad9Ipt/Hh2DbLcZltvB3NvEWLnnGDhjSh+ThnKfg52nd+HZF9fvIS3y5QQbYxaxezbZeG9tm
GWz+CzGMdWJoCZXyg2XhOpVhCX2/UOZrShVDdWeI+/dWOtyaVXyXduZVX5BuD6uXpPUEqax4s0IP
eSPWYCrT5dpovWVFZkKCYEuvocmW6sWgha/kUCUkrXkf4MPI2Sp2hp79CZGLUVGHnJOa6SpqiTUQ
eb7JBNY00X6qcfwZh5pPdLh3U6vTJVrzbUr+UKJrJP0A8sIrq19oXd8tR6O6LdX8JbUmWAuWRTaC
ed+R1yM6Jp+SAmOm6E9pZ62DBpxNp8bXedF9xn29r6Zk05nha8kx2MFME0D/AKmTSmG/qnIqoBJU
xhWojvt6ZBMlyN1Vp5p/PIR3IPVIdB4kTkVmcDOgKHNaibhE0c6Im+x9UNm5QmEjhCCqPu3M9twG
/C5FPkHVE+jl1IOZ8eDylWl5kNT0tojaZz1pb201feqG9G7QQLRBmtmkcXAVV/WfLLZeyQ15KUMy
qbs8t26tJL0HSqMvuixJln450NceOZn1HCuIquQ8bGR/aI0f6KKUGz3Rc6orwZUI7NdKqe8Hpfu0
YXkvyuch1N8qI9bdPEeVPOUa4QhTLa9SO13pJfioKbmcRq16Fir0X6OfWMit8EIOpG3bBgnwxYTg
6MqqN5o0XsQhvYue3IILUrAAnEhkcVVx5ZFjEnxkMei1CleKE6bplSxRFkIygKPNUp7DPqw4V0UC
GhohHKaH+KMQyWccSfdsI0eSHUXrEHR81WXK6zRFl70cTTzidD8GmF8gZF5x+Puom3hrDMNea0w0
eLZCzBtAexzw1kqOQJaOAZAg3XsgxG7zf8ydx3IbWbqtX6Wj5tknvblxugdAwhEgCRI0EicZFEWl
93bn098vVXW6RACX6K4zuZOqUFDUBtJs8/9rfUvXenqgff5D1cIvSdCUzBvVsCSsb5uDwYd6rn1R
TQ6OnSGRSCAZtwHR8JGgsNibt5XqvGX2kC7DxlbJ/dC+D4nuXFjwzr38Gvo0LP4THuPYUJEI+BI+
iTz/evn/TSXcmWmVOiH2bpwUtMCOxwlr0EAZmmrkfZO/EYvM2ln0S2WR314yU577SkycdCImjOGJ
rLsl4M0JpSBiBp10WzgglvWmuQizOjNRs0qqKOF1tPDqsXsykWue6sxxDph/Z2bFwf2S++mMKsyS
Ic4gikaMfXpzKhk9Lm6f4IFc06W6KFfVMyWVicGrLydRWOhG11ByLqxAp9fPUi04MJCV2QFxyz5O
0zFgvqZoPOdQqYOBsgspVCLqpVqrHGSy7qAnJbs8L7wJVOzdpVzcRj7MMmto7EWtUMeXCyreOjuX
JJzyiCazWgnxMJteic8/6+lHnWAYdI2NiYJ7slkxMrMLy3x0DpIJjyKO2LHoggNfr/EmZgjCpnrO
wfDRacmVbV+6UqeCbDDdqgpFgMVMOyFy+JVT2hIV1UMjxbu4HAeyOu2vttQFlGaJTZOy19qqjBlB
sDdaKC5J5k+HB9lrQhAwMbxaJy23wSjISiRB6xB43VehFEuFaWwA2qPRjrLTFIfoVNqom6tsePj8
wlMxOtknIbj5XXEDP+LkhU5jDYpa4hkHXY0il4eXaAfEVlmSFxBw/VvFCnZ5Em2zelh7SpjcSJHe
3YSjXlM/HR0YnpY+14n4mqWDb3DCryYYZDKLalYQayqietlNz7bf9R2PFGXzKe8H2y1UeZuFgNiS
sQc9lW7RS9zbY2yi2HdoCEv+hnyeXRORPJHr2oujeW9DWSwKtSPURlHnjamSwMd6M8eTI7milMn7
1bR0Ta4U8b8adRRUe98b2leugkzZrSuBqEn2XsKUgnenivshpnwleeZNYRVX6VT7rG3/XYeoTJ3U
VxaRXBDUGNmvCu0sInspG+LNq+d4aogVNa0n/EWPkChuHQ40bpTVzVwu7S8EaC9qiZ0em2BYkivf
m5rtBvkoflgSbKwmj0Pivyg2DxMQX6MGx26F5s4cu7cs8rRFXUVf2x7Spgjkm4nZohfFc+rIqyZy
AHkSNz9E5kPW56+W0PYYK9HAKzwxLOdU6IifFHKD+jsDrHrhaTl9WCYowSSEdlC2nCAvpn5BLhzD
O0TJHFROeVffUCNeN2hciqdsNixyV91+v9iTPl10GBamCz1aOqiUJj7OZPXQ+gHAB/A9DvOBrdOM
sskocAtHi5fw4bAtq8U7JlbCVVR7nWZWhJHNub/w7c9/DIsVnb2vQpHk48cYuZEtxDzvkO2ifbEc
tpRa58MTYrT5JcLi2QuNmZWTKwvgSS3GrhqRAUfzDnFfLMvim5OMi1TTL9zPS6NMG/1fzqqyVSWp
rKbeoVa0TVsq2zFM7trmkr96Kt58PIpx+375MkcLkTGRlEw6xweM9ivDCu9TmWiiAhvlrE+Ur0z0
F5aT0yX9w4A/DTi/fK/CLClfG5l3KOvvo3jJtcfPn4QL1+24uABKo88r+gkHejyuSlnf7A8KVqL/
3Sjqx7uDLYedcVR5pJl+KxBhy+DUR1COn49ybullwqIdgKyI8/LRQ10GFmqPhu2PrHbXvqEfQruD
gmxLe/pm32IdU2JvNje2dZECcqb4iS/NQBHkYHim6nhU9KsjsvVSk3KBdTDvvFXmStmmfHcW2qp3
ZdeJF2198cU61ZVYkzeFGJmp7EpX++NFTascZZcaRg8DvdI5Wb1rZTA3SKEaCum9f+Hinv2KyEuY
MkCMmATsfByuagnH7OohfOhHsfSNiMqH4Wq6/NDZcBi9spgpfb9O2wxLqHM3KP5GQ5RPc2fvExT4
+Z3Wpgfm43toyyhsJ/Qh+2rKEh8/DDuMtMZ27kN5kdB8+Asrz29MZWjuSdkuN5ZfE2/Xj/dFLXdb
37Tw7kleCWpTy9ZNpat4dstsNVA4cgPJrL/2Sde8GraDEM2GViAaI9/ZRRhdDXWRzxutSG+sscwX
eSC1X4aO/jQ5V+0N4oDyuo2mGBwvlb8USm18MXgOiwsX//RWT1+XUz5yJuVUniVJTUEMahA8xNaw
YXMTu1Tf3qw8G0j2Jrnz86t7Oicwmqnw9LBO4S8/epiVwfL6QObiqvTGCeNW10OgorhsLlZ2T7eL
H0c6mrWRPQu+sO0/eNf2lfFsb8INOuFn371EuDr/lQy87ejRQb5MP/9lGk3TsBlMdmIPEnsoklpn
cvMgZxfm6kuDHNWpNSolA1EN/kM5CDencU9Us2uqr5/fnTNl2emi/fldjm5PNhJM2ZOY+ZBsbJrF
e6DMc2sBJv6pIErh3wh4OdNM+jji0W1SvWjQUtL0fuIxLXtGjiiW8JngrCzFC8n1/soDiPAa4fJk
AzpuoSjdYBWCluhDo+77fFfl+bwjPuTCdTxdWjksaxanZU7lp1RHyYkCdewz/0EZtRDxRMOltJKH
kYAB16Afifigq+aNPTyFUjZedSKkiscqsrVprOGSTANXL8l5+/xjnXvVLczOhCFRlGQp+fik+lqf
D1YS+Q+5GRK5VfvxLPYaf260w6ZTLhIcp4nyeCIFoCNPFVDLOtkGm37eRU5lSYeeXTCWmXkEcRvu
8k64HAG25QWbwEleEdtAegp/jjdN7L+8iEbftnaGJebQLccvOEgzyN5uuKD3u25d5wrrS7MQy3Eh
76orsb40/M/wpc++7tG6UWVhzFbElg4Rb+pOShwKXRpqBL2hKar50NeUPLKQdnTPVeXt87YFZWmz
Y7HbPr8eO+29sapsnoqeMFkR7IlMRvPuO0SUEoWyVnngfMq14DJE3ebNrFRSsYma+Nqs7RswIW7v
8d2qMnWdHDZ2YlbVF58YzwsP0RljxMfLPD37v1xmIQdeQFODy/xmr/S5sx3XqHmlzO3m2VMxa274
ANKMhJd88Rce31/u79FEK3WN0uBS5HkCkgmJgWY/1ZhU0/7zFZECAMYECg3Tbu/oNRGOnIVV4UkH
P41f67Z+Cg05hbARrDupfvj8O51u+m3GAkbGtgcXwHGh0KyDtEyohx76PEIDqJOZl5cPtmhArqbi
kA/OhbfkzEKisI2U0WM7tmYfdyUa4XRxZw3SISCHmfghnVJ34D19/q3ObOg4+VFL1TnRWAZM04/P
SJuPbRI5pGv08/RVWyLMi9yUlaRZYK9AKfOI1uzCxH5uJQG2BhCF8VAlnMxuWW/AAfClg3GrznW0
qTMcYZOTZA4NpVhJF+7cmclUoY489Uem/xzjNGqjJj1oNDl7hsWNkqHgHPMgpBwo7YRWKxfeuuml
OppcPox2tP7jVgdCJHG215IAILb4Eir/KQ6b6ZMhQO46uj3dtaN75te6X6ul5sGCGXZ6YS3z2Lx0
j85eNPSDFBI1InDso3OFCEdJ71XhHcRd/cNfp1dUYWDYWTSIsIkHW7F2dihnby+t+mcv35/jHqPL
PBBAPTeTs3WnP5iNvFZx7V6YNs69WRhf/ue7HeOpU6F5qTNS90AJ7g13ovki23d/4b36dYyjJc7q
RwLHMx4DhBcISNU5i6pLucAxiQFEVN5ge0/RY1y6b9O9P3n8fvluR8+GjAZS9Tzu25QINeEK2KTM
su04L2bDqlhdsmVdupTT7fxliemK6ZxSM5xEP9FHuatlruLdf34xzzyLeIRUm5YJzX902x8HqZPW
GehSeQccnUut3Y5aQYXQmw9kHP2VkcyJbzylNh4Lpka/zLO2YqQhy1BBYuWZWRWLuR7IV0pwiVl0
po9iIxACZ0FbX6ZTcLR+FSJi2iI98OBdBztzJS/qGWgECU0HhTh/ryziJWF3Fzg6pwUSzBqUPIkz
nFrex1UKBdeBZomON7sMvvRD/o6Y06d/bd5qoxQtSNN8bwPaxyGG8M+v7pmHBaAnR0kidIEGHU/E
Zaj7ltGE3sEy3gb1MdG+6hdZE2fHoJIrQ9RHs3JM1A9zv4caQ/lnoGk6H9TZhCUikjWax0gVZPDp
i7GcXT5bwl47ffNUWPPA3yaVDGzAj09pahb2ONJlPDg8rQts3uxr4/wH1B3LlRznmTK0Pscfoszr
pg2WZZ0M2zJTNglMm9kEyQOn1mb03uOOKHkgxAR0u4aI0VYr99FoUDWP4pXdmf0CuG21RDFQLkjX
BoKdqqzefRosYkdsZVN6rACUoz5tFpkW30d19qNrNW8usuCF9Xhf+8nW1PovttC/F9jthyC7FSBr
RFRuE3K1jRDhfi1IdMiDp65Rdym+l1TYC90j4UvL6ls9pGMA5KxEfmBuazF8ccZSnYcy9qk6xwKX
3PVaOGe7pM95DjUwL8NwZUuFdK0JfH3yoLw08rDzPetHOMjBxoAbCqJXjd1R96+tquvcMqMl4/ed
+pXGt/8tZZ5ZIRJGeAJJ6LWIakI9Av1VJDa1mAytfQlklfws49HOe8B26vDaGARvVzU0B9kpZmoD
kygapO+0D/1FkqBWJdt97ecGdv0s2DRhvzAr1JgZnr9Vrncd+cC1tOj84E2u5Mcw0veFBxIi9a1d
RmttDusS1FFhXtVZ9DM+uY5hctU+y2Tq0CEa5fJqUAp/NvTWyksKDugmGDehMFlKo/rdKcvgqiV9
51olum2TBw5NYUMlWbrqXqqyvJIaTh3MeuRdaBkKiLr8SssAybeosd4awzhXiOy+Vv02d21ysJZj
Zb+ODTk8ih1TytUF+ZBKHSyyPOk34NG0VSsP3/mYBL0413WQN3dJF96gY/w6VAmab2FTSUuvFDlY
NVaB3aJtaCNxtvkq8tKtuuTQ5eEDomtSkLBSzwHRixkSYNepqm/DgPi2B3Zni8d4HP1lVY73GmbN
WTCgeahL5Q17AqbSQb0dzYHkzeirUhGOWZrcgzQfinUPgHxp5iSj2Rr19K7M00VSc9GTFkyEIcTO
QndGFB0tuawUCJwrQ5n5coT0eOzfg7jSZ5ZnKDgLzXZGinW6DbLpUYZouAzS4mZIeEdqin9J3VCX
icolB8BsOSgG5qfI8xG2RNpMCxvLg5Ukp1foL+Lrfui+e7CXZpmdtTM97rpV2iAqdIQ9rEojMpYB
b/2s6cbAzZDxAOlPV4ERe6++2Vf7sKqHhZPALAvKRFk2Gg+5E4lojaLYnKl66Vxh/6IVjetoliqI
QfRBRCtss80s7ehFeh5JU9Vg1Os+UDgf54NnzyE7DqvUQSKNcL1d15FazunI9ouWZucmd7LRNQPG
lHoG0crA+DLKXuYmgohaUq/r21YOoyU5pN89yaGWQwcAOl+lciVVWl8h0cmkW9auJ/hoVu+rCGTy
DtwqtNBct3nStUGb9bL56PTKeySHL+roZ3PdFxxYYAPPvUHFRaJ09mZEfr7EJSMj5q8JHRwDkIdm
8yhwh8x65YkIvqew9R8TBVjKgCxlCeiDgKHUvpG99pCE4WuuNUvJQYs0OHbghn3z0nmApDDtzare
e7VL8k65LHPJ8d6HjPjoCiaIqHB7ml7wUActLJdRbtHtmA0mqegK5xVSD+guIq2esFwgDohxTNgD
+rnAyrtFo9MmFRrSgYrUVD2SaOV7hliGTCCuigTiumsSwnT74l0GVHsdy+24jmyj/OpLjZglYW2v
FMBYj4HjbHyaEnstHZxHs3dC2CjBPhJEUypSTJiiRaDFm+KYLZAEv9+Qgf0YTYaK2kHKYOJFmkUZ
l1aN2n0WSMvKCG/lFr6Xb/cP6DQ6UGhpvpL9pHxyUKwteicCBVNdNa1k7i3hxTcije17vVABt+h5
tUzqAelWKWGY1IMrHuX8VSot6hwptabW8yh2SCCsZUk415BYxg6IQTes+wy3iojzZF52fvisR1a6
KmWNfCq9Thd1r+NmssaZRvDxTCAMRuwGZaXkpvYJqeRehPwhaJ7auNQJT8dbGMQ9An+JOZXgikHq
+zss9ctalvZOZbdItHkwFco0S3pgJg1jedv4cuxaWQXLLSsu+azPbsmwo08yEyytbM4+ruKJb7Py
qZJ9SKYN2Vx+Uhf1Klqi3Af+7U7w5H/jQHxu6/DroEe76NIx86YQDKrfxa/mVbvy3GqbHbo1CeYE
pM2662wl7fTnS/FD5ypEbKv//LZHexYCeY2RI5d9qBfxqzyJOhdmNh8gSnHD3Go2PootARSXMGfn
qg6oQ6Z9EkZM+0RYS+cmtDqkZpxS+gXigFW3Ztq+GxbVDOaBa+0vlf7P1ByAsKDvxBeN2uskvaeQ
6sCr65yan90aK9Avkuv41fCVhGDWYrhFCIoE7uNBEKQcN9gIcRAujVGY7KzM759vhM88ZZyr6U2y
FaZZSFbSx6dMFuQ4m2FrHeopyz4wvyiYQudC75+qov1edMT8RI7nrFJFFLswiIHvtyhPMx8vamxm
zkFFS/aGQFa7dH48PX8jZVcouaOIA+V4XFuwUjvABN9Zh/4u22QUCt38GjsW0yDIy9wdHrk77udX
49KQ089/OUNacIwIX2ysw6iJHUaotdDDC2ee01PBx2919JwT7kGlzRcWoiBK2oVJ569bI9tdff5N
zjzX0ziorkC9Q7s+VlT0ZLT0DarhQxvM0bkGcwS8bFHc/AuKmWYB4ElyEYdeummnHbSPwx4VG+yw
bdteqa1Do7GAgVyanGVAJ0UB/7n2x30iqeBamuFVaMZea8zHz7/36QGd8VXSkLAm8D4fSw6FXjQV
hwHrYPQOO61ZCoK3N8cpCv3Cs3L2RpqkIVEWRR16XBSVS70sVSbvQ2N/S1hMaut+GL98/m3O3UWV
s+ME9SBi46SvbEp2ZdZxYh3Y1K99bZmviEx78W77HT7MR7GunyGGfT7mme8F75Erh1xWoRZw9IAm
pSaLsdLMA2FDgPakeY01VFwWPJ1516ZjPyUHclHQ1h6VUoZRC+xRadRDyvT+Ex4oEVxbIEXtFhop
P+r2P8cVUq6jrkytYTqWn+hRAdPLQ5kJ5TDRH9GuzfJ3HKkbbREuL1V6T2d5VeGrgSri/zZGtKN5
1Q5rPTeMUTsIpSrm3UD+IsYzmB/2yF5Kkp4VsYgkskCZ/vrt0FpiI9eR7spWs//8hp68EnwCqMGa
Q6eeSsdxawINFLjmMcOX6dl7gkJu9UTFFOAYS21ECPpXBrNt3gf1TG/Cp4FuD0OmHcpuF9EwTGIE
j/4St/iFCe78t/rXQNo0Ef0yVYsyh2HepdrBK5Jrv2se4gjIuNTdDnZ6SZx3UqearqBF+RDQAPKO
YzSQXQ1phZpXO0wIJsIth1VNeg85yISnl0rt+gGCF8XCUJl0D59fz5O3hKERn/MgTb2Xk4KjrsdA
IrRePeimR08vXjfdpRA57dylRBgDuIs3gyfl6E3EtE2chhSpB7MbYSDac7Xo6XcSErqWPeoDTWo1
INrrZmZqoQdGQrNWQ/DapZGYm/X4fTQGdP/WN0nuBCWtpJupYftYJsNm1CKQIh22fccLSNUt9W+9
6T2J3DNdr09fuzYhMTfl2FRlmM1VlNpFlhmLWm78tUlmzbWkpwtPo/jZ43H9/NKeTHTTpZ2CkkDc
YvU+NohiTI/UtEvUAxzOQ99ob6HSAM2EuPn5OMpJIgneIU3HQcFMoKC2PF4qxqKV4rLUVOYCYMMN
Tuc5IoPvfa8NRMIDVh/L0lhUnS3NrLrfdFNjCI/7t4rYklmXZJu210zCK7s7yS4mR5VG9U0EhEtk
hCE5Wf2g5GqyDvpmq8TDugqU58DLHvtM2O7QVeMsr/1HdHvxvCgCDyGrTw5xXd5YgULYbN9qc1mu
l72jm3NkW/wF39yrnoA1mj9aZbgxsxisp2QyVuHcaVRSxiyxN1RF6hlMR+J6S+MNcxpBCYHcA26R
tlk8vKQj7KI0BvONWHmYd3K5s2Kd0AYz/erwFSuze1KScN9HxV1Zd1d1qz5DVQ/mpdp+s/LemNel
vCt0ZxXrxX3W9u+GhPgh0ddeYq67XoCAM714WfVi1SWgHWzZvg/0YqmOxY8oa3aeJW3SMn+MkvqL
4YVvVDPcUVOLdZgpNM0z8erL3Vfbd8DVyQYRBemyKZ09h+V1M6YcmLWn0mr3wpkAQuQjRX2w75ts
05uFshwTnOV9SIGrqsqDXxkpwB/L55worRWmDITuljt4xReH0/bI4cNtJRgPDQkMkQ4ZdNStmwB/
wHWs5DHJC2W+Fkkh70dQmbM2jIyrQaYARSG3J3SlpKJKGiF1Ab1zM8WeN4161Y5Nt7j0sDJvfuja
4KwzdJOUdXRs1OaP1i0Su3M7FfnIOazaOFvj28BrvyldaZUA8JwN5ezi0W/aE3425NGeUZQmQdUD
Q5LIs1JcPJQQ7Vbanb7U1+LZ+n7hG07f4LPhtI8rB6QfgiMthuOXnvzqUS7feghjY7PPkLGngTWP
Bw44ulhq0aUwnTPT+YerO/38l1XLLImU9j3G9tXrarg1+6fPv9ypoEQlhk2H24eDiBPtcR9HiuOw
gTY9HgiH1+YaFV5yT+aN5Pv3Xhh+r+uhgtlh7RT4trakjdjR62I1mEgofXlZpFo46xwfBops5m5T
od1M+qvB1qWNHYbX2WB2u7ZxmM/JZ1z12UigauNVc5LNzZXaeD+woodPMjCQ6yGmTKwF+YXz05kr
SMIW20Uy7kztJG7OI/Y1Ix5ZOchNOy+suyS8BFg4M8KkhJ+OTqhLT86dvmwUcp848kFJsSxqkeyD
NIYh/PmdOjcK+2sNuYiF3Ov4Pcsj2xkMz5QPcfEkG5To/sLOgb78nwMcvVUljg1L6RigGI2NXgdL
e/QuCAwvfYejNwmUuuwVbO4PicAHGMlYNzIt+19eqOlD/PLKjECRrM705IMVvhqhMyeZ5sIIZzYC
H67U0Ykn76MGpCdXyuz7XR2rWG2GbBtySL2w4/h5pjmaehiJgG34ODjHjgmeqmcEZD4aMpOrvRoP
wUb9oc8TN3CLZ7A9zivUrWW+DIa5d2FaP7PF+3XgY8phmJtYAfDKHYRYyCJ96fzkmc3gXB4vwGbP
bJV1WjSc6VQKXCfhsWVkNyHZQjjKgse60ZZp+C77zYxdYkbDTozbpll+/iKduaiagUIRbyYqFAxu
R9vXMet9Ra/z9mAW/U7Fz9OWZYfNaGigmiSW25G0yk7CivAv0X4R+UCYEuXnnVfSAbVA0LHhzZdQ
otory4iaZeXnifv5h1RPbwDgRzbwigO/nin6SMSCGaSLeyoyB8lq73ILtl2Md3oud9K27ZwKITcO
rLIrXuQq9zBENSsnLIeZmhmbwFfvlCT6ltfROg/anRjTbzDOfJYoz1sD47qyi/ERsflV6Lf7krQ2
hL5ADmkFXbTznb7xOqnAlJMQ3CNRPdZLNU1uD/aYNocwNL5Vcg3/sPAXpVFCN4LJIyJCoUMlvaPd
cqC2r9A1oFNZR2RJtdou9Yzvn1/Xs5+H5wyzPDPpiTI3jyBKNwRkHrwsXQzlvu3TC3fuVCGq8pV/
GeJIbOwFmdnmnMJQiCJKe4i+JG6+ql/8hTMns2Q+vmYL8l+giV1lq0vltJ/S9o8TBoMjEEcLi4cW
PO7HyS9h41t2jlwfIkF6bFJb0YpglucipAOZKpK/skH5+VpBykPYrWmmzjs1alby1GhVpHoKwFSe
jKLRqOAET4ZRX2vJqkj1NcUXAJJFBYuMXc98aFVlTmxi4MZFeTPk8rseF7dq3hBOrOjv5JnnGFv9
VWAW3awupIMj4nQ++HLlqqo3rAtxKUnvdFLWJ8YIVRqds5N6/KSZqazQky3rQ+nZWzCmC0SVqzEe
7j9/gE4rbNzeX8c5WiYlP06UMWOcKaAye1DcSaMhzb2lcmVdkRG8dh4+H/Hnq358T38d8WjVtNsg
iuSgqFkExCJeJ7e3eP6Xihsv2G4GLrZOGh7GYmq6jHfxyliBRL4q4kXwkuLRXUl7+8L6d2YG/XgN
prfslyU27fxOTlOuwRQso6/MK/k1Y1EiodCV7tBQuJAJbrPVpWr76VrBsCgIHchQWISPxVRi9IKi
HKP64IWRsxhH81kKwEHRNUXmNCTSTPRaRCARCJs8ImT+8/vws39wch+oFSPbRYF0InnKYWiJMbYr
di9BcR0BgaW1QeJfLfxwM4Q+mguCnOa0DhdCLr7mHiIAXseDXeRXHRxiLfZ3QZYsnSBKZoktvzE1
3rI8PUlxbSy8TtNWRt+rW8PLqhVGy5uuqsIZnXIC8aigGElxo6dN4rayvUQOcUdPPpz7dX8vd9qV
yKXrOG/XYG2vjdbfOKOz05Vor0TNk55a37igwcxIxG1SKcMyraq3scd4U1TMRWrajGtdZNpGDtu1
VngBZXDLv3D9zr05lIeha/H22WCtjuamxs7kpvSUCoeZRQzVLEY1HzInBvfxXt51SPwuPTBnh4Sf
xZSAFHkCMnx8UHXItR17/+ogr+pFsyNKeDKbOHN9BqC83dCwW/4x5n+9Df/Hf8/3vz8Q9T//mz+/
5QTxhX7QHP3xn9fhW5XX+Y/mv6df+9df+/hL/7wt3rNDU72/N9evxfHf/PCL/Pt/jO++Nq8f/rDI
GmQyd+17Je7f6zZpfg7CJ53+5r/7w7+9//xXHkTx/o/f3vI2a6Z/zQ/z7Lc/frT5/o/fpuYa25T/
+nWEP35885rym5s6ef3b9/e/Xb+e+73317r5x2+S/ncchlOlgIaBaqDpYH3s3//4EVmr7Hgs0A/g
H1hFf/tblgOd+8dvhv73STpMzXHivVPF5bfYov3xowlYIKN6nFw+k23yfz7hh7v15937W9aiQwqz
pv7Hbx/3Xcbk+QcMwSkInTIQNPlo9a40uDBa45Pu5WcwLJ9tiba5T2OjLS68D0dbvJ9DTQT7yfxI
rVg+tqm1qtTExMBIMzRnW61XZlrCbCLYAPkiX6lhusXJs+JIfeUM/lNU6ocEMUI6ZbMlxlaxynXv
Vwix5PdYEagRxPOoS+tSGzcVeRlWgTFaitgD5LemJF1YBnVZ49X5czb8/dPjrZvMRwb5DcddgrFI
+yFMZG9m84otbEm5bQeok/qYhm7grJKM/IxU7PRbXIhvtL7ckEJxEod7bQzvmeXKInmWC20n9dVN
FHPafNFbEoG9EN9li0FLaiTSkOxiHVjjxrAoFfZinUhXulbcJxZpGIrcLSJVguRYQF42q3wmi4wC
syy2vh+89FkJ4EpOdRct2LZXeNOFs42SaF8KaWZn5ovwVAJTg3uROlu/s7f0qsvZYKgLq0i9mVLC
C4ul7rqA3zVriJgRmpPMEwmplDLF0joE3yTae5BRV63lYGsF7HLAZ9a6tRV5f12BrZllbX6rlnXl
xky2kaLmbuVYsAKCCqA2BW5fujMR21DwRFKWi6Un11exLK0kzf9qjsKtAj5KY5ZbopT33ujjTQ2W
Ua0A5usXIL4BI5qxmwY1LGPvrpdyN/OIPhgIEU7tDuBDQeStupO0aB8E0Z2SSWuSL91YDW6SHqkn
D0cmirWS2/rMN4TLfZ7Ul8HKqeJtl5FhX3uvMUS0JgxAVwYP3kDFJ/fURV6/gJWEmsTzZ+fqLLfc
oInuUeKtFAcgjz8s+kBfpX6wQeR5QLV+EyUsXob0oKq+C5lhP6rljSIPbpHEqzHp+TTmthz9RV+Y
r/ZApLmf30PWNSRlgxh0Fanhvoj5Rk3PCdHLqVA55RKR2m0YhFPEg7TOSvXFG5xdbIt5rys7H2ju
TM2B0GL6vS77rz2FphSGCgnTg6uQczIzfcJzg46GRRpns6KtZFDryrPoUipbSB5neTt+M4Lg4Jvm
PUGlPX+xctAQJdqUQ/Voi+rGw4I1SzMeWKYXf6li1MbFOazshno8Nl6iy1MV4VTdrAyvVZatAPYa
RYW3CmMrnXtRl7jgRsGrpuMcDDv/MnPnxowgQHmNRLm/+Spq/y03vvvR+KMqnDlSq0MthfpKH59L
4YGB9nt13pXiK7yUteLUlNUjedWG8bA0zcSZw9deZNMb6nDenpWgqJdEcoFBG7SdmmTPDVGNTqO8
pF0pU60rbtJGFbNhnjrljZ2FBHHzQAw0fORGukvs/MYS5ovnsw8z4XvELSVQOtLpTE3YguXxtui9
Lz9zdOW++GLq5VpWnYecO92kyTWmWZJukQEjSkTBYwZPlRe5tlq8BWIljfXX3Pb2CLRuSYva6ohb
cwt2mDK4AzJII17nhbHx5QyxsfE6FPET0tc71B9PvhK7XQs8K0DwZNdfHK2cpblAYgxUOG+8Nc6Z
O0/3fiSq9AOaNOzF5Kotwicx2veGFe/JHX01wXWgstshopQTiPqx/droBJY7FvJ9/VVSwzeSNq9q
xX6v+nI9FMarpS85WM69QN2BFNzLTfFdVFO5Ub3z0moNd28jx9aWwNBFYSTPZXFHrMA66eInybYi
yGPxrS69tElxoCKwqUSz8kd9KbL2WiVw1PKUTc37N3ZI/CxtlRAtNjO8eJt3bPTq5BY59dr06n0r
bpu+wenc8txJKkrtxt/kvr9s6vBRz1PXH4OV6KMt9oC91WMeMezXtondEjXugNabz2or9VUWx/sa
lzyJRHsqgfemWW0kU9qlIfJ+UC43aQqFZixWWRrdFNr4oujSQnjVevAkt7T8xy73r8jLnPUlMxZc
abyqz/U3AqP0WTMApUu85jpRKJ9U8crXDLYnkpuNU/C10wB1jmelgGmPuIyIC/Zr4wBlJDTvqtYe
ZgZWKKSRN55nbovOX7YmevmhsF6FKv9enPqP9nIPU95Eerw9+7Ct+/e2e6v3fNom1cf/1P+HO72J
0vH/3ubNX9NvuXj9dWs4/cLv+zucsX9H3GKRsEGaGQZHzse/b+/oZP4dVSJxCRSSqVGY/5ey89iV
W8m69BPxB72Z0qTP4/2EkHSO6IM2SAafvr+sbnRX3UmhJ4VbkKDMJMPsvfYy/Mn/qe4M+39wZ+TP
MIFA5Yapy/+t7gz9f5g0kxaPWwLMpBti8/9R3f0LBfh/VctNM4I8xgdOhSCmU+X9A7o1USZv5TpP
h6af27ioUiz6+5fVW8uLHOyWwSnycCOd9djP6/GY3Sjk7i2Edtbbw4BZ+gF93IIH9dJgTt8ucTCy
vbq1eXAGgukw02whPK/8Q9vY0+TVMxGyo4pasX20azW9SmfjnDVgltrILheEVolgnM5fYIjVl3Cg
ytY9Wl5X7G0jlaEonXpPwnyTBPn0LgdsF6GI/xdI1LmRH/7xWFC23BgDFNEkvfyjNQNRlE3R5+Nh
0p27wXb7Q8GzjNGdkzViSUQGGhn2o20T2bH4zvlfz6rVFWWoQQJAVfQfs8pPGVJZz8i18GbnGzVT
+14swD8jxVNXrFaC2zFWTLpxN80WBF0ngFBm5NihVsYjIqnmmvkEGpTNWOxNyFKc2KYXN7zH0Opy
kTTtwphvVr/V4K+7bNE+5kCrL4E+X1aHgZNjHTO7cOLAXKvdlP1sWrEvq609Nlb+6npbdZlW778A
5ebt0fzz0cHWYVFxgVmm8w88iDfS62Xm4UyI2cnZJAAl0YGEagA3rAGweM1sTH/9qT1SnSIalw31
DlRizfxl1YW+K8R8Nbyp5EafX4N0ye5897COClCWRQyyy28WDekSmibgw+P9n2gt43UwbCOe1v+K
PP8nyHLbIXDh2BkwPB2qfufWIP0btlPrsjTX3BgP3u2T3bU49O6gxbrZFvuhMd4aihutcepDM8zG
f5nVGbfu6j8fJgZoJNRbPCsHce8/UO/JlHIiBHE6jBDNkdo05gnE4wU7mGL/r4Wjto+5tLZY5CVg
903Wkk1BRbB1Szck1F+XF3CszHWHmBDqca/0WMjNOPzbeffwv7/QvzeJ/8ix/ddDonX1bm6+eNTZ
/5zL4CfhZNx/04EHhTXeom3HXGJo2rtcbVtKeifOeJ6veM8ABTuDyBWMQv5b3hrTuf+cTd++SHDT
390QFWTJMPD+8225XW3DcK8Jc8jqky7u6HnXUBssP5arXiaswgfysmlr5HpymXogIRh+hplKvzSc
O82ZnjMCO8ISO9uruxnuoZrTuDc3Fl5JHox3LO16h+buK29L2Ox95xFauuwaTz+22vyhLTi8Vu5l
1jCHLfy+pNuISK81T2BkWCwPdn5Zxau+pc656+r5OHburmlxNdyIToCWbnjHPBjfXcKK4mLL8jjP
yte+CIZdWU7LKR2q5ZTf/qsTqQ8m3Y+JI8O+SbqNZAFP87o72VQQRado1BviLLp+iUsMHI6Wj+jH
opZ+N9E9tBlJIyX01r0y8zrpN7TAo2WK+7bGKa/IRgg0OdYYi0MARgdVZpcKWIzNeGY2Vz4Gasne
iKLANcfzdgrSO8m8/nXepr+WfeNa5Q8b5/yx0u1H5WYPltyaxJQ+8fAggc3gNkhr1o9az5yd83vJ
hypWAdF1VlYjiGGtRo2vqXAztDwuCdgNi9yxo6kyikNeulacyvZcdTaWdTbEZsJ5kpVSK2xG6+rn
3XFT+KSXFbin2eEP740pOquciE6UDSZ9nf/cDEwOa6rhNsgeCab44mIr96sHXl/IlEgQXSNjyfpd
tvu8WftkpplIlbOys7THgl9ne88qDSjkzGfPoj4l/oIOY7bMuJk5yu1KXSc+X6sN657BjrsKWsRZ
EDuTju+qFOmhXIYfvZe/Ri9Y47mWx8DhoGT+5oT5oOnRlE63fNvsrtXbIu5d+x2fYstUwV2ZIcnw
yCELDXO407auSyZk//bURsIcwkxtAWet8Woa4+vWOZe17g7p9Ds1nV9NQM8ujS6Hc2eezXS+G4Lj
0OT3jQNdyXG3EOyzjFxJ/u6GJ4bt1mdF0O+1XMUv31rRvunul0aolhJTjBXcBbOVB0Oqa64Nn1sA
s0HXiiokyPnV6Ra5LzGuF/mlc4qalIjaO9bjl1Tdy80kg1uMyNy1sp8mV5bRks1N4nbbGGW9l+/E
Rg86b+mV/2nPHn0+sp0vuqcsgiM2sT7H/GEu6alpN1NUdXUXBgAOpzRfvpaZTr7MuaTd0oUwJfRD
VhhmiMD5SxXWvNOIbEULjDOCWToM/dTZM75n7tFQb7SNDeFdl3wxkr4NZGT2eKJKo653lW0Mh6rO
0si2JiQ7o3OfDQAHKvdiwkv9vZ8bdySkTRd9QuzR6zLcTAO6rKneVkdON+/Ma4r3eBgQKIx4ChS6
6713ewYy4OhZooBAHIavD2Jx5zsXKEbHkfHa+0y5Z+8+zTQrksFNMYN/TCum31qw9Dv8ykDKmPeE
+VGBdjdqjZys9bkS6EIkOVOr85arqtjhK/2nzNufsczWZ4Ojqs4XLRz07cNZCQIicHiPiHiJOpRI
X9rRHdsDSR7yKKCoxWZG4nBuG58rMEVoZeVbFdR/nRx0Ybb18sDo9OCqzTgtrYMjbkmwqF+LKE3T
4b3Sh4+8nE1yezDHbBp377fzFX52ZCHNSwrf0KIpoJdBzv+5EupnYubzPfXYMzet/uhCrEKJBu0M
AsD73C1GpG1VFpEofU2JZ6p82mCvHC7DwLqZPmphoSybNHtH1CXSYeBV3uDMOA6Xysiab0aabfVV
UsYKaZL0U98FypjPlhDJKmAwbI+6TjpN06c9US/4PattgqpW5etuM9LD5DHRUwI3VGucv9tUZ+fo
+r5uva+1OTal9TGqBe/PQCcuhjnyOBXNocseC0s8ea326hnF3Vj8ZLUbV7U27OfCcpIsHyJztphA
6MOjUqIPCWPZsEyCBUg+U9ExVsEF24dNuwM7mL0E9R0xMFu9E7Vj8Fj/UHr6pE1jngaPIJSQ+aNF
e7xZjYZIoXBGLol8gk3J7HHyuRm9a02QOcE5TQiLpjtyVw57Qy/PYxVsxMPY7NJA3pVemyUGSkBG
47eNvDhxXu5mF1WAqBw7HvzsfUUDy9XRfxBnNQ/rSSWpV7R7bQZC0rr8QIBYdUrrJZpcahU9ey1N
wmVl/aZ73rOHdL4J0l/9cJfJhcywzf2qvOCI93gNgZDsw5nUIyPzelhVjRN5mh3n98VAro3s1Lff
1YSTTM1nrQpwd7SDau6CUDqeGRIeKHeGCH70khw/Ay6iaUvsy9usOhrdFkurvjSr3x8eml5aj4HP
YptPzmJw4aGGJXXpTTO5eYKsvre8QER9B0Tma9OL407XPC0rDLjTDzxhgVGt69pO+pkwss2EkFAL
Z19zAuw0YR6N3nmZNBDYOrPXyFvEUUOdY1tq2QVV+1CpP1OneR+b06j4xoI0SZWMc5NGYyu+rbI0
Qw9mZpym+bVw12Hne/lT26/DnenHTrCsO2cUQ9yRkcnQL5fk8LRzNDhqTIgbWSODnLCO2EBnHPa2
0FWMMeZ+MpbhNOxwLzIvWW1E65pvr/OoYsKI3r1u4850QDuMOmuubQAmElDdkVm2TMcWp/FwdJv9
sLbmuewBgJvMvR2ie6TeDjPHmomgIa/rVmaXZQYpdqTLq7XxpTcbSeY8TuwXqcRX0W3Fhdlleqm7
cd9VS7OXimztokRG3kjryLn+J8idLwkQtm90VqzIkKsHE1XTsnZ/agbclVdghV6dWtP4q+VMI0tt
ZFRoe0elr+0VDeKrv8yIFb2+ThDLgRUzgox16YBMteWhrxzWI5Tr0CvRZK/233Llgqtc9+tGw5Zm
kZPBtPSh34wjEmDx6IH7XTvBzHmr6ZC75a/qjQcf5DLsaqKsvC+DsWWjwVHJOrUf8OcJK4sl2xvZ
vjYq5yR8NSLz9L7GnEA7O9MuRaltDy043B7jx3292ru2K5/doPpFpt3CQbYGzEDzV1SqTAcC/btj
9yyOKZOte9IyVOKqE18DcYNBs5J1ZpuHbj17tf5kryPBwCm+QI6TfZILdgqGOp709KWpt5ggehkP
A1uScVAFuZcwLs9oxIlh7pYTuCo8/K9aab5ltACRb+SPPvGe6NI/SgoVNfEyur/MYd9Ra+fRIr2L
PhDQhYCF6anx0Ov9fe6bX+USfPZ++9IW31Ugfww7RQdvLVxZVhduetGf+k7/3jbyp3uLvlG0oRiF
vVuHD9h+Fa7XpR9h1qjD907/gtD9Qdf+WeXWGv7rjlD5dDJKIsUmXPJrBy+w1FVnQ2IVYa/LnWYY
drL0BA4PPsVqn9/j+/aTbveasdw3Qv4mqCGNNaZeCc5heuiswgidxabvbxYE4eUbGTT5LF6nkuAv
W9iR09Z/6PmV7zxONXbPciV7s6rxeHZZWCPwDrVacG6H0DQ0/Zhma+hVuMfovYqwqhRH7JdRQkOh
ODtbda/3dRvj4Rqb7bAvu+GJ6QqhP5V87gvMqjTzG9iTFNblhMT4VVfpx7rZaLFTp6NaJMhrXEng
osTA+TLQ9lW2Pjj+ttO79JZ553uh1IyzbBmKcFvfFVnwYJCAGToNM5yidh7ydAPX9i6qV79THWnP
Cj3RXn4jDDrN21JEeGKc+ial2XCdE5J/I2wVCH2dz0tcqJoSZ4V1gEWGF9WSOlOWn1Oz7qQMLvAY
rkZpPbjEBIZtyzXKHvhLTboyaOivlWs/aISyxpsGy11UFxmUPnbfy32mAWQ3vvfpKNqesvPHxCwc
7waZq92kQetQLR81m6/S7ivkD7d0tQwQtZln+JtuByIqSC20KS7zUbyM9dQmG83qk7SXazASNrG6
IxF7E6YPJokK/USQVTFaOWF45CUykFrqagd5nI5BeVhoTDbW3XVBFn3jhiNWVAkqzjpbrIP4Vmlx
noc5CHW9/OkqnTZpIS+evRMitRdhP2s6kyz/SB7juUe+fVVBHQ9irWLEMziqB8cRj7nQVUaJ74F5
bk2SZZXunyb+bFcqZiRzN0ebsyW5Hmt5d6MS+X7iQ4jd2QtBGINlRJJ13/XNuGts72/t9ed0rmBg
rDVe6kJ70rtuOwy0B1Ymn1XWv1cdVhKcryGT5/vJEx+merEH0e/8eoKaT2Gkt+V3sSWVW373Kaab
g4OBxdQVxJ+10x4SWJ8AtV8Dox5PgWPv23SuL7XFsKUrOpK1y5Nt26cgM8uore8ynLHDAfNLSjqY
O+22/W75AHBTMHn9OZMpOb7GcuZoTAx/49+uXCfC+xUvFMe/SmF00aJXb1Oh+rAy0g18kQAUDPuP
alnUzjPLB3/d3iff8ENSKLp4mZ90nOEfmpMLChYMiPczL+vA9zvuG5eEV8Iiess7Ghuif5/oRpxD
MITn+NrI54DOpSIh1zu0BtppVlTxtgunCN0Lg9CegHPy/85W33yXqbJ3vMKjaxGiVC0XzelfyasN
q+DZcrCvz8or7nRj3GSYzxXgBFUOeDqLqz7o3skYOWqt5YFW+yn1PBKDHeIbTcd4tjCJCVNMQuL5
hj0UY78+CWGuTzaDsnZmpkaYyj4wmdP0vjMeg9YH+qvXCkPdkjEW58qg44Nf4HHDyByCWxsMJFjb
mjh09dhhmSGxo8/Sk01AyojWYukWLUHD6caFr8f4LOUP1XIDFbbRJwlwjf2NqdmgSNIV5XpKvWY7
aLn3K1v0dodFC1yBuVr3xBuXkbVJoEuu6Yu0ud+k5V5TRKhsCOxCfGn9YVrK2WlM3c43hmujT+MB
s4frkjbNfsnJuW3SW5xP3qFZ8TnGw8watpMHsEDna5r3nT6/1O1HS/LOY9MY4qYDWU5bsz7bQ3oH
cKvHrqWyuAIJxeo/i20kJ0+WoV+YrIOyTfW+UM4Vfu4aySLLCHxeDnKh+edECSIPkCPZhnkHUFOH
Eh+EqFPGu7ty/q1cQBJoMELihfgHjHsKjD1YucKBhBhXrThqDa/MKcjhzcoUuwrA5AA/GM0evoXu
pXEzDbvBYqxk9Hu1rn88QXysNuJ+5Jd+/OIqwlSH2pu4C1u5I0sSN4vtrz24N61ZQ3Zuw9PlSgkV
Em/N7oYks6jYa6F9mXr/CCKNSUM3cA+M5RoHG7mw7K0XMzssrRrpBHOQ2e2UgpSFeMw/o+5Kd4Uk
CpuMRtBmgkSzvnvNTU8Q/JeXYdqR5orwjVsm/RoAwxeIKieSr6N+LD7ZkdhHpK6M0d8JMLKBqak2
H/LCeb0ljuOpM2OuqakXcm7OdDKcpohy6pHCu0/dAJ6kDjXJ04bELRcGyjWPmMOeMhagGCWNvRvF
NNHMEY+r0eAGs22GeaC54QTPIMkl44xcW563DCNEp7oWjIPDbaa8ol3jOrFuhk31ac0ZEerWdjWY
psd9fQuNWPp7IfAL8m93rz/q+7RNjcg1arKMfhqoMgcfTMnM+QrKAKwvHsoR9CZbPC9Mt+6X9cfW
WR3omo8EiZ3WQo38XIvjV+slVUSjx/ngfubWNpzgaX7NSAZDryUMBXZGnNP0HClVEfSKfjrKVWTh
WPmJyWK4lEspD3nWQwrP50Tr+gpWXXqZ+7TZTzZ1J6mbJ69oNN71Zx9UJLrppA+0zHX1NBECVKBu
Uibzd4EkLak2KXjNYWPumVGYNhOV7zoeORumcLW9F/g18ZTNv4q6qRIGB6RbW4zPhUlsmTTFXxgn
JDBCv2vohGLAMrIumuBPz1wzdHL8WVKfwfTa+Ttlu0m5Ps0GFqk2ljLTot7yzeKQeEIwpcJZMx3i
2LCM9khW7XTz1ZhsIzSU/YcogGf473ZCXOlfpz23qYIUtF4XK1ORbWSk8GoNkb+bSS7XukC/Ce56
Vz1PNURwTXNOlt5hf2CCxHH/6kr2id7VQbzk2Ynde5cbvXeZWv03dGAagjqLtYzfh2kzhyZFBoaJ
FgReBrE5jWA/+fZdpcwj8R43TFVRq44Z6IQMi4VI675p/tRzE+xcDXZGLiZ7F1BLhNuwE82thMVy
pXbHw9p7V23DuqiYXjYBviralOvvkBIEFvkd14joAIVnNeycdu5i00mCbl32qn+cckcHlmANdpr5
0hN7Yfb2/bpVP5Miz37W+GPjKdVlQMR4r+JqMCU1TJEY0ntBFAsc3HiHbcn3vjn+Hltn55rBh5c7
KbyEXTPSH0/QU5J+QW0NCOwQKuLHlhogAWz+q11WbZStAfnguXm3WbxmEWjB/azK34sH+Dq6gX0w
17biQ9VnteY7fbaJX7Gbx3qrH1eQoDB36vPa3VUuTrbthEjez7U+TPlUwfGbylQBWwXEIm44Qjle
/oL7CXWIKu/8ZtYO+WDoPDHsvzNxgKQ2UjxlWK0B6blkoHHV8unBBFNqzDUFp0D/ZO2QthenGScM
qNzBt6r60OXdnVlhKHczY7JglUaZKLO9IazYmtRxxNcp7nEdPWmVRZcEYNe6EKNar0Q85S3XluTp
u01JHAxQp8GskESCsVijPBNP86I1idfjPzKOWR6NkGSEOyKeX+pfWQ67xSFuEBSgDPXWfmpc59Wk
a0soNMD1UfxaIvBiNztp7a0edX2OdJwgQnP0KGEQVi0QvfZlke47TQM3pcWLcI84FE5p4mQ2PQnC
VwDMf5RR3fnrfNHWnORDuhRIK9aGblJs8/OEXjWSlsXz7qs/KjstTXF2DoU0buQILZny8s51ph+Q
hTZyDCXpKMfuSZrn7tbKbzZV1+ayOqUPD22kqA34SqE3TdUF+KpuCKBZmIPUzXSq5LbtYCF9E9oe
WtPIZ2ItS5DtbMeON1+UYb16WfEn8OYdNkeXtFsPtn9cB3xUwLVBLnR6nLpNx2hIodekMoKiBOjt
1D+uSQB53f4UVGb7IcdVDjrTYD/5I4w4OzfssNVXM3ZOQTk9zqgr8NegrLkxxmbpAwxYYt81esul
29Ef6o+tqebjuiHQXfxyIxu69KhhuuMo8RtxBywIWQNGqp60ocgRZLfkecP8OfSsSLXM+6EgUmFh
uBjLhVZcLYfMRgUh/XMri33GCjQDTT+X2x79prpCZObN6a+t07dxR0YA1A8DP6kKxG0watgqz5kN
qKQJShUNXz1flGViMr3YmBMmnKXrLrWTsSvjrKK0MyVLtyrng07KoFXQ1phmp46meAK2ZbZQ9TPJ
mxaNIgEH+cDKT4PBDbfJmqO5lC/DEFinwc+RpgFNUOY6B/Kni52ryke1bU48VO6jUXg/w2Tet35G
Pbq4n+WwJta0zAfLWnCjgv60EEMyYQwT64y24BE+IYp/J9hvjlb/vAVzeV4HRVs3yaNyO/Pgr/1T
iaybiRTFdauNd6Q+JGXbj3GRGtjjDXWbmDo2O9T0chgxN1ro29gZ2IptWcF8ICCTWgPT9ATO/d6M
c1yJzpkzYnUARUCzmJGtiOGavseoDMu78tup/CCeF6uL62BG5qTVOlM7jLtSnd8wL4UWMeZkCqTS
XZZiMnhgvvA14/32jOjJA/45zGWN71GHg2E9mGe3oi4ZBvUGyfeeRd6FzsDZ7LpzFcmaCWmDS58x
Qjif2DhIQGEvzp555XpwOy84dAZlpc0pmOYbpnkDpz8yvuPme7vZSKdIrh6llc0Kbho/EaZ7xLbj
Qc/9H6oQtfNVFcTpJBSzQayRNd+U6KApftHXRdPKA++0goMV8zex1bBT6/LFopWBmEql3sM/9JpD
wUhrVy36vTTexMDopWAcHuFtF29pKU+BJGm8twFcWAieKz6m9bs2xK5utfxdVPKhk83fdR106HTI
0dc0e9vaXkT0urcIsWVfN0N/qivj2QyGx1J8pPb6Ipo2uHEfT9Kf9ZMO+u3ZiwZvBA99Ayt/2f9Q
CtsYxiS9Z7cPhcUATCv4F8F9QPklKmQE/6eGdxMru3ET+KUf2PieqkDTDvoCEoBFXLlbvH466Jtf
A6itx6YDBtFwUsLYjzwO+pdIFP7rYB2tVM7Rkj/7az3v5gpmp93X+9VYnqE6xCIYH0dQy8JdwK9A
8bUWlMDY2kd3YNxgMvMzJg9ksnHMWG1QQXOSV1cPH2FKaOU5yy7HBIW9wGI2tAebnPFh0Of9uN05
6zDufFlpl6w3gZl78Fc0kJA9gTub8iEbaCQGY28hIn4DSzqP/PCogM0dTTbkvoU5k6YqIkbMX7qh
rqqtP1xrfJ/nkerVWyLPNRkMdC5GjhR5UUq6Pd+f712thMzrVIvvt4rOTLnxFjlc0wen4wflsO/w
VXhdoPGGonlxcpnu+6J/XjIGRMzByE12ZwiywUs9LkPEBiHASSTsOTZKu8hITO55IjWq07lBDENW
ybJKCtEi/RKNcNi9YDYCOvUwq/ZTyz+DurmZJVQfdVWyb4nZjDoprgFCalijfI3OwWBTmTVEJC3/
QNL3p53AtdaGBszn0OqMtyaQS+yT/hCqj0XixW4uw7euZRdTkBa6UYSEbTPvqK2182xaDH6YgbgY
/t0662KhLDZ1xCIA8CRpmhALfEiOekYQKz7DnW/8BezsToG6N8iwH0RnX1Nr22+Za0FLzpbYHnH3
s2frmjcfhVaf8AAz4nojjXjeQAhn67cpaoi7JjAH056o85dDUaNu1EQGN7sMjtzUVlyawSf5A7/J
5orHcXq3AUj0iQR2ktz2LcaXYWusb4HSItWhKV6hmIUV7XwGBKnSlEHi8G43nGL1fG0nmzmmOeH4
iq4CLH2bDyvBcnAmWbNyw/VxY8q8d00ti9xWwjpN9XuFjB2icXutREWlru5bh0ue+lbzYMIYwgCc
mp56MzhNs6tY6DhZVk77ZKeLe/Dayt65fvVRSPxjh2yqDsH0NC1EykoKN5wRtefe0yJDQdp1jM4n
qg4DrjVj+zSrk8CFxNdwXu8Nizi7VP8IqnkNR62awbXSLBoG67MyS//YyNplTjvSX5YwIfIO15AU
D8ae8s4CMMlz67SNFHTSVDCgtTJn/Mz0P7GZkJ3B7eYkDX41i8fJ3jVFQnwtJCbA/TVt/NgbR2xZ
W7ix2LLu7Kon7za1gSi84gRmO+06A49Wm5yaKMttXAcz/ScHNEEGsEDQx54VMkH/uaZ3gyo/u8U/
j/r45Pmgx2YP8WTBgGse8ogyUEATd42oTTH0pfsCL+uXxCo2PHAD/u9mGDtvlb82nb/YUjuQSVfG
eKbrSWZjWtK3YZ6DjxruXCe503Dwr48urmenzZ2ZjjfFJ6vAihxvIaGkVrE1o7japP/u8/z5yeZY
P2YgvbRs1iVzksIeHkWVv7v5n3qqtGNeMAbVmpfSbz/y1D1l3a7J0pj8aY5WswqY9sEFn4tbG7vp
rw2D9Wja/OWi53fBKvR9pdodvfh4DvyVui77NTMBQXupzNhz1ZPMrf2aOo9rwa9YE2YgVzvI38qn
WXbrU46TnT/KyFUBw2uu39DpzCHG9RcbLLgHQbsI3IXWt8lkyO7PDUVCle6WsiWtALQ9Gpsxzjuq
PLQw+LRY+a9NfGNVvsTLxKrHIFlB22gRVoTVqPHXCoEFm2Yjfm6sSz+Il15MQeJW/Nyh2HaTbaYH
hwphdI1PAfKQYETr7+khjIPWQHtatJmAxlbe5oZOnNr93VYwoMUSjbzGIj3WA92Ej2nxKEYbN2I7
cdSwVyQBx06vv2erAejuBrsC+UZSmoIs53nS9kZqPMAV/EnLmoFCw0CvCPLdvBjfTuAxDGmIZE5z
NDBQhaNqU9lZWOuD5reP1TSzuYm6dmg0dmOBepEsl7Kt2fgWUWtOxk7JvbeNkteaV3nQmctQO6K/
6Wprjo1C/93qEseX0j34oj1BgqKhh6DR6VO5S+dy5+nBehw9EAdP+Dthc+8MJgKAEUZGW1Bx6Iu8
NEB6bcbMxgJglNO3Ltc07ohvBuiyI8JWkXJQyRHojFdV2XIMN86ZFqVOWuNhdIcV0hWaj1bXT86/
GE5tjoOO8uEg+FzDTv/V5OrkCyqjwlkPcmo3WCXtRVr4+GMFW2J8vzByYDVVGdMTspIjIdyr5k7z
uaq+VMmRMUjo4X3p6Xu6hnjw9EdiOS+1BkBkLjMhQhWTXUij9D4DEgP5Y82e2I1SJIZrmbvMMxDr
eJKJVzE+aDbrnOpBSRf4UtTXWgzBeSy6w1ote30F9bFgupwteGjrWh5VZU2HANIib3t+DtxZo0dv
9Eu73dnWpkdyEQ8uhLPE8wkgZ6C0G63gL+G6yVwYP2zDcFPIiqys0s5dBpI+BfvZhl0JFeAzuyXj
9A06mDp7E3QZ2BEpPA5Mnj3dgSPLP37WuYyEuVGEZ4e10+DWzfpNq0pxk1UNU99+vxSKenP8U7Pu
EWRIuFRulh825xmWQh0HAjvjpge7wBEWJscXHknGnhspoM8SICpu9mVNXcy1a4EEzknvM3MeDedT
VwFhCLnUE7x8SogPQfpowfvAaRehz4CD8cj3MHHmLVwITKZdEsSJDbOrdUmKgC3Y2HSsvdeAEMu4
Ej1aknSgQnY9hloB7Zvv4+BLb/GJAvxLr5rvLV3Gwzg8+kLcDUszYfxUU9+P1rHP25eh8doI+3Hq
rLxxjlUFLrkaf4W6H3XhQv4FbUXL5CVpruAFDxPaZKMZLmLmcwKq/rHq3HjRyJU1p/YerIzAVRng
0fyFRsnHRxTRiT4vL5TvVwYKVvhJEUsAEL05/ici0sr+Sa1NXPVyH+S0NT6AJwvORavFwUs+En10
ZsmQ95aMWnmfSgFSwQPDUFlDN+PDg5JDyvOhTty82dhXx6UuXrnvD9NoWtdSZ6bXcix4iLRsKqUD
jsgt5ep86jq7TqzR7KJp9L7U0qmwgRMT9fafuazGiNHqGlXjkVH3r1St1cnfsk+rJi3JYcJYiP/F
3pksOW5sW/ZX6gcgQ+OAA1OSYM9g9BGZE1hENuj7zoGvfwvMa7ekrPske6OyMqtJmqSUUgzQ4e7n
nL3XTvfcxeiGz8VrtRjJqAr8aMJQRSbn+0iTA010/i3sqFHTuBg3xfjRSSPjoOKCodOW8vMFLN8e
EjcYuBI0TE7RtqxaM/zY67b4YkmVHVKZXGlDM84eOpjRWrNlVAPWWyTfFlPkjtW80ZEi+ovWZDVO
c7FNY21cVSU3II8Meb9PmDpAHWc44CKFyOWGYVW3bir4/mnLBBQb8wel5sFOooUoEZ+0oUDF5SBy
sibUDUwL6Pa8RE7YPqgxXQxFKMOEBsRLL4MnL419Jt3zhgFruEb8thJj9sRNzr0QNWm5ibWdJwNP
c/YlSEgzG23OFLaR/kihSOBDSXftZyawPxe6/uB4tISR6n5h5LmRQ5g8WbmH36Z5jJuGgY+s39rZ
yTAquQfRVJz9g88YtF91QyyeueZuEKDsDFlZaIVV4k8u4CJ3tLY8n4sRajSPlkuNcCuFAKEbV6AQ
0vVY5z/iYfrwvPLAGABptqx/eni1SejZQTSTPA492CRW+i4DDekCmnmmXuznP2i1Pi3cbzQhl7yw
2h1KaHR5ExxxFUy7yoi/RLpxdPIcnVOOmk1qph9JG6BfQKkSi+hFVvWHsqqJIJbmcyzjVx2vM0B1
fE+lpV1nc1cX4xfTmU+iyt/6qT4rVdINiGjUWPZ35obo1atdIw2muTrVZuZEVP4tBy1M7ld337a9
4L1o7vQCAZaZv2aTEW7BwugsK8DhpmmsmFxsm7TrdhJXllmyFQhMc+HQGntMU/ZGxd1unND0ALb8
Ngnc742hiASe6YTZce8LzlwCWD5rV5m7ufHeq8LWV7WXZ69BcQhalWz72JQrePJv3sBlgEJvIJ7C
XY/0udeW6zEwTZD0afxeb31AWEdYVtZfjfhTCfbbhT6cz/XRynLLjyL+wwH+++wp7c5J6DQN7UuH
sWM1lnmxlRCpcG3wrrppvMlN96ULSZTQ0/lRMLpjL2XgESH9ao3XrtlbRbvLI/x0yqSsdZq3MTYL
vyfPOsXhsOU1TpzoIKGhsUVQBhWkviR4PMKKyUdsU4FaY5L7dbdLLD3d9nVf7iOz2zlO5fe12azr
oKUzZ6zwz8pTj13PrlLzYH+YkySRlQYdxUv8MUlaurWmmKyaMbocZDWBTRlZxTToSQfw02ERTEc7
2mo2hhclV/xD5EPmJmlQfqiY3ryWHAeruvbMDV0vis65PnEvjuJTYjQuZMFsPzIig3IVYX6sC7+q
gh/xTGK4jvrTs5uEKG26vQRBZJuAEcxq0AuXrWky4Thm17ni0CcDI1+FJZWIHNaJqXMzbYE3zAVa
hCJCjKRdaKIMJ4NgCmYoTN1jZqPIumbOJ659SIxpbhRHM8y+mWOGf7JdyO5TcACXoHw56x8qj9bO
gBc6DMMvutUZG5dPu+mcONxntqLGmCdKYN3j1kOhIfaabbCMCrrYRDluZUAzUNTxY6OTwsaNAS0t
SRll78Ae7l/R9Z2s8dlqzOTs2iPaSIHY3UlyPDFbohVylBuN4yMXPQKxiTayTzCWurSbShEtio38
TUdNv2HUl6/GwDqyR6O/srTmzLfJT9lkhY+mCpkYjcFgjge/1ES6RXjJ5iTCpzKmHR1wyMXZ4F2b
GqVyrVdbkbXcwUa6NGi8ghPD8p9zgDhosW94tboqLETXDM7xWkN25jOuHzdRAKmsKLvk1IT70ox2
4AzNh+4S5r1xJ+Of2WyXd6PsNvZgPmulZZ8S1S9bYI8gIDZjxISHKvJsfNFmfmms6rmGir4qRrPe
dWFJcZ129nPfmL6XHvma3+yZgyl00T6ZVsPgg/Kzj8rL7d+9fdKAgebJjNAxDYI5WsybgWBpFfZp
eWAqMqLWtNMNkrm10Su0FBGKgW68mC2K8JrwjgMUuseItXd2Vb/LW0iOWgf2e/EoCdXTdu8n/eRF
x6zoO4gZrOTFjiWRNhANESXHKiQkpovaQ2NM30MqiaM2UjkJWfhNgTBKK4Tc3vxaKuIw8czwzVl6
33GvhO/1NHvylK4WmmQu5ZNsgU3Um77mAs9JjPC8uJThM/+V2EUIHrnjJPNTkxeX9xSTyt0QJQVT
kCxfdR2pvUjC+LFD2q0q3CEMTx70jKzuPlY7ep0MKuk9It3jKtPmgTijbSOChxFBOSl3UyL53CQ0
STdp1N8bnfHiOeJFJnm209TJUsq5YBiufDUmjd8azbw2RUuMyJDXG+b35roa3g1enHvUlfa2HZNv
ynXPfW1FT1k6f4XHPZ9wRhz0PHlKS5wdeZLaD3E+5xvSEu6rpot3leyqYxrkCAli/Q4SxJISUold
qONYtdrsUBeBx/BTHOy6EkSZzete602udzj/qUn8QsczcfO9FQKFBv/6BYToxuvadOU1c/iuoy4y
LILJOvagyjTOZcGP7TR2gfN93GrllG+L3qg3ofASgpNr61SY0HCG0tsVerXKDUQaJWPDHnU/+qFC
20YY/ZGyj5spYDLCw/Puydf4IDGjGT2afo3O98GFpxMtjIXZ5k0liIXzyLozum5vx7pz1EDO0V7N
uq2u6KcDu+AClOmc/DZeasQlq9gKSC5JghYRMe1gCsrwZDMkXJWd9WOuhxwt4lge7MXzN9mM1DpT
HGrVI0bRLMefPFV9aWx0vHHGjLNm+2yHvkSwjgiY15fSDxaQ5+R+tzzQfvm9ya6sbREPX2+eLm/x
J2pJeGxnTphEBOFjjw8XiV18qK0EmwPkjY2s++qQ6Pfsl4hibHbf0mixEBj2t9sfrBqaJ6VDjEtp
VMrvsLCtgsKbdnHBIdmN2bfU4So5JRyReYUALJ/HJXSGNyIWQb6xLLXPMF6uognm42ytPIgQiPVm
51zGwWaImT4adI0OKC5JqHcG5duVcSztMrmIxR45k1m+ySdM+4Wdu4dQBT69jsch4d5cxx9YF9NH
G+CCpig3w6DL/LZu1H0h3TNHOZpf0Tx6JdP+m4UxYLRMIzLcNw37sdvlW7V4M4O2Y31fS1r6/qTK
em2YSbnX6uqscw6vbaseTrkniFJqPNyFob030CcnOfMyrYdi1sRqOgfOuJ2dmAlmlj46msjX+NP1
RSw0+UUzGHeC/mgZmv2d0zO+j1NxR6vXNzJHPrCOj+HSxZsGJFYqsflMdfJ9TiXg02V1zV5LYtQA
IFmr8v4gM++jy8b7nEybu9AIaZJlSMIrYW1vi7FWAmF0ZPrfNRbdqe/LHfBWKmflPdojDR0Zv5aJ
wwLRomillTVnbNbfy9Y2z6LpmBUjjdFGJIhjONrHbKxPccL4EVFauxYeKyRotXHfJJFOWaSuBAqR
GOjmxGLX07M1tZ9lWlABBl9SptK/kCr/36/9D2QeTzpwZDBL/vem7cfy20e7wHnO8Ufxreyb7s/+
7X//AT9ukB58hn8AEoA9CEntX1btf5m4l9/BG2rqi0kUNCHor3+ZuC35h4mj1fYMkDbSEtb/RvQs
v4VbUri6oZu25enO/8TEbSyW2j+7RBHdkXGIUE4nsM6GhfpX06OJHL5k9ZYPYf4zES+KcXhD3LWU
SHm4Q5XU+uXS/M6aVRQyr2Ec+6dH95/8n3+F30hC2P/6CX7jSkUBnQnE5OUDCYirbKYbX4Sb0qVS
vVAU4+5z64e4/5pTpXQOsBbt++0D/N9Z6G8x6bE/vscf/w+QCRZo2H+/yDFLZx8FP8mf1/byn/xa
1qzdBVQEPkqH1Ws6Hu7/fy1r7w/WEcx81g4rin/r38ta6n8QyKgLaAYStu+ydv9NnvL+oPGIiBss
gUdqovE/W9YLe+BPy1pfbLwLs98xyBYGgvAbeirpTUMlQsDZaRJOfNu9F1yb10aqkT9nT28do6FN
I8Ra0+uXRKPHFUwlKakhqkLMpxwMXHQ5QR3r8KeH+B+W++8edz4Z0QxA78A5gKaHYfPXF44Ldxo1
SosYPiVHuxvVgxXhHmB224I2uhnf0cAT2tC99rZXfjWceJMEnTxo/BA6CsUj05LtWKtLVoXxvsyC
n3LQcTpa2IZ7BXh1bGpvp/eLxLYlKZUi4azLMFmV0aDu//6nWfah356zJNTDsQ2+O7al37cPR2l0
zvCYUmxpSI/JUR8C189t7UXnWvVmSToZZGbfoyJIyWCsgeuA/dee8hgRQmDg3y+H4NQsvxSe9W3O
NXeHZ11eDREyBPeaxwDE9asnOnCIQVXeCwoSHQ/mELXftKRyXsbpXAgXgY2msK0PRLUlXmUS9VFW
K7cP6YFEc+TTqyt2BgT+lVo82n//FH7fRJfvFOa3ZQmPSANobL85x+OKUdngeInfEKyAuIz8orjn
amw09qnEm7wa9dzbKatm4CBbtQod7UHC9L6byrz6B/7E7376Xx/GYiRiCQmk2/wNKOnGZUyhx6Cj
EpO6vy0oO7SLey9v/GSMgpMocnXpF0VFJA74Ob3d7RL6989E/Lat8zE48aRc0hdw9i/v8//6M/tA
U7JO4lpPfbs9mgn+l/Xw3rnL/SqZMt8Ny/GcFZhX5n6YnyqD46WFY9tJxnySlrfKnp1mfk9EHDx2
kfyhTFPf19GkXWrUQ2fH+zG4Y3jtll9EsC+VYZ+U91S4IGjgqW3GzMJHW1TVvhGBe1cXLWy4mDhV
dJIQudqQ1qTd0+nB0IaC+Rzl6d4ykUNL+L9HRV/HberkHwDNt/yev2xLvPim5RiO6y6Y5t+ZDHVF
SqM1u8HGiguGlTjqfTCReFotY8+NMTjl3eutDMSvC5jS7d/bNiGCYa4B0EaXETvLyApCxVQwfBrV
QFyDnh+cKrrvENvd9qu6H8x1aLTXPCp+3Cqrv/9mzWWX/utLzwwISgf3BXJsXXh7v321eZ/yuBx9
QwxZZyXzI63rYcscMFlxmxXrhD7f1ySz3lME04/Y8jcy69S90y5FKVLtOxU0vuyi6KLZCNoN0Eib
okX6MIpdEaGjwNRzbxBl4qDIYxiqWy8JtRcWh4amtZMFi7YADVZRvUGLmQ+dI3o6hXP2envtcFvE
ReJdg9T9LAo1HQYpicGoYuGHFVYudoGZ7M4RbnJt5c+Kawe8/mgF0Cm9w+ZL1N6tmGwhCKyrcEzP
TuCGu8DLbAzfIxClwcsL7irOVG+LymvObdR+nUcl8fnp+XYKdOkLNcckg9TZa0pXGvN41x2q3AwO
oLXas5u0jLXG72anqS9VRTL4RGTyLrKacu2IXN8VRU0xMc5vdVojgEP+d+5c534u5aGo0KCunAXr
kl4sK8vuNGmg60eTcmA6giBKrkU2dtsJIRjpl+Epn2kVG/VQ7dAxjOsoj/SLbheXLh0wIdQ9TU8c
m4+aDOS2558nNHI/i6ynepYDkY69fg5S7aqhXK4XT4sb0qduY/MkzOrNbIzXhhb/xQLY8evBNW3H
4Xp7hjW6R9p4c3MOhxhiRmKxfxsSwHbVHxw5fGkwtd5pTerB0mvHQ9HMny3idZTzNpXgkjR8TVJN
rcaKVqidDunZFJ5Hf8DC4Qnw7XkmTHqT1Xjv068F4Vk7L0XsASCjQUOMGXZ2+vwINgjaTT1uizYo
TuFES0IbUhtyxogyGcIbbt84/uyb+ZUj+1ouO6czRvU29ub22tO0dSM1bxveRlRzcfXGpH1TUICN
LIc3DkfPb6Fyr7RaGdNp7PNn2ET6Ne7nl7KlYWnFpgHIBNo57Xkb0wnDJKNRr27XNBezHpojt6Wj
OfXizgRIeQgRhYLYyH+gk1GPHcM7KsOCzNbgUYxxAJGYhJBWX4d6VNxnhNBhMyRyYkxBLzq9SCGQ
mS9jR2M1tvqRA9J8i5hMfraB9aaHsdyVHkzb2191Q/dzFBI04t9vEzfO0V/2OnYJQp2XiB8P/vrv
IVyIp5BTT7HB80X6qM0iOMHKRqZJHDSrHJlByAtsapF2uv3mhCdVT0f3C03w/aRb2RfDfrTRwmMU
Rrmwt3PbO05VsxkYKj6GzoR5c8oxZzBjrSr2ET2tu+fb2g1fhKCF0gyOOKnUQQQkJwHrFwAPwG3S
1IM8OETERZ9JScMcYk9ZtFnubNtEz63HuiVCuk+U+Jzz6VWbQvuZGwAuo0A99Y5yUYZPCMK9gPbQ
hKc1p9Ul3RGN1DCtxs7QXi1QG5tOBFvcEuY565cxsZz/KUj9dob+9oiFx1MW4Go86sXfjnqBOQPU
E+OHMrfKQ1fr8a7M8wLAVjyfGN+Gv9pfZeTKJ7p+J/xDl9lb8KGR+0nEgs3kmctk3yggDBih/onn
9Pst3OJrpz7AuGOxBMhS/etBEZpaTiQ18KuhCEx8DPAs8ZwTa93bm8H2XhR89XVouhpBjOT+2O4C
rNOH/e240GS2sUOjeMzngibfFEzAnhC8JqX5lhKGcjILtZnS+R72Y7LPWrO8JGYLNKjBTP/3a/n/
eNC3H4RSAs49FTkDjL/+IJ3Fa86QgNH6MglA7Et4cxJ/IJp4vT11XQC4HazmCv3RvJQy/86bWb9E
CcMriZggqbXXSGrcUj0aun//4ZY2wV+OYz4cn4pHbVOVcz35rdZxNJRG0WDzlJdyJQyGXUfXCYVG
mjKgLB9o1bXXaISBGKEch5Xx7C0vYy6QSWDf9Q59239Pi+iZbn98cgPEZYYK5o008/KuAmCTeW10
KWYpzioaoQgKMvXCBhKiN8lL59K6ZTyzjL6sQ2v09TEMNV82zPkDsGTbLETnm9fOE20vUPgdXpXe
xeVl1vEDgWTaDsKsuLTkXh9xUaBaUPHp75+Q4+j/YSWSw6fTOGEh2uL2DP9E4gLy1aaNjuQGR5Cz
dQL6zf04LT3aMI82bc+5qtV5ea6lW/z6pSidJ/IgXI6Awj2mXXJkYSEXXf4uXH65/dUYJp8Wcubj
nNZ3iRqHp0Fvq5MI5uHItVM3kvYhdso7TGHeyUZpf9+31Zukw3e8/aPbHV0bnK+DRcedwkd/kSmi
2Z7b4/2wFHKRyNROTAj3mY4KwAOpBgoLdxU7Nl7525fbaDYIcIHO6/a3hhMEpFsEBCXreP1CR3/k
8pD6vYkSqUvD9JjA/8FVhGwhb30WVca0I9LPo1AhjUcruYtJwEA3xf1cYCDcu5WlTuX4lSO6YvSa
9mBMQ+d5RiVv1C5yEl2F4NkaGfj6UE0nzZimk9vCv/31QV1yBEKRf9U80WKeNA0mwDMClNg2D0Uv
d6aBH/HXdzFCQDg00QSmSqh916B4DRLdPtap8audq5lTgnQVGFOUEr1u55p1PyAng4gnu2cLVZaX
ZekzDpdp74xd/MJ2PuI6abrHiNk2K7t6mENQOhDc30MKjufOBrI7ZpGxH42yxVwuw51uy++RQIAx
GDMm09syAeBT+paWof5sRwBVgppS0Ku/6mG9a1NDf2SL/tSotvycWHZPz5+7dOSmqhnNxrA7q8bO
Gr/ZkMKwnNlPXo06YC59wTH5avZVsDGrfFoHXRRCXK20lwGZ8QgzdFLCuIDS0R+VS3O6Gtrel+NT
TF/+SZtnPHByI0V3Grw0P3ZNXV6QqcbnYGrkVuuE9SYpg3OnfZRwaDZWOtrbMIbBggAa1Q2T60x4
4SVwqxhgYF5vLQcpGtpVx9eNgGm+VDjFBy16mEqLhJyJUl6bC7IKe3aBxinarVLI4rLcGZ6gRWwa
x8ivGDSLa4j1LMsA0K1lK+YTtOC3Dl8ZerJVYo7ttXOycXfbcpaKyRc84tPtlxodxe3l6KfB3Bk6
1rjEY8rUwBKJ5EvXCf0s8WRumwhxezoV0aUW48OCIT8UgNf8sOb+qiznhMMbXrU1vrpF9WX0spPu
Td1DhiTr1ihJMzjXho5LvTaaU7RoOg1OzkVk8kINonCgJMa5ZZiyERGWI2GM6sxA/JX92Cfczn2t
gg4mciK07a10u/2p7u2FCIFx+jhiYjB6JiWPUxAyKLhBD07l7ZIOtCLy2yDXFBNUTPulWRh7PSY2
VyKnPVpqlvdRg+jSyoEDh7IUXIxku0dXhtowyjG81/PeIfp2WBoMnoGLvy0fIqd0SNWrEw5Sht7W
jO4jN2J1auJQrsOcPCoRIXgrFtIsRcY2NCLzjtE0ZvHlr0ZHmJtRJqAqI/LwbFHKC3qjCqU5L/xt
xhS23EJdvAVjoeZVQBfBNwznmyoidcnnS7sM9CBWOJcBW9BDNSTrX0WFXqEfDAhijMP4J2iPeNMr
Nz7EIH36Q4i27y5nnd+VYTMdc2PEtjJGrq/PC58CGKVXxXvhNMMhSgBp3qY7XOXeHTZeKqhc+ZpT
YNEKsCMo2eLnHtN4Vc20Aqb4OjeZuFqT9VWObcXAjr26sCqGqkWwCXOv+jLRcQY8cxdxhbuQoWqm
dXmnVSUiAfeuIy2iHKeGEWRYHG636VudUyQuTii8uKtbtdeHI8PA3A4eFJFPfLcQXloFGqzuMLGA
bEZTOH8PXNTEKlbiUYuS3RRXsd/aAPLCsBKnQnQ2MnGgQhVX6K0TDc8mu3G6wBBvv2QtpDvRpRja
XHztQ5VOft4RyJB5U74zZsWZSi/E3syRo55LE9OMTqTQxku/ZlGh/zCd5IeQqN5o4QwUhi4VLFJO
eKHw0ZfdQ2UB8vwJZdav+7fOdoemezdaANvmmujV2/tXyUGubiqL7layzZz3p3qh/M+t8zTqFLpl
Hu9vm0ubY2SQkmZT45C2NCgkeVlmkKrkGtZG01AMFibdsbncoaTWt2M8RweaRqGSwgeNkB2Ulbdv
fXqIJg+9ShN/ugF4/KYt7mko4i2xKBT00JtOrel0vsO0zS80TR5rEip77FrOUnhr3qBtIao66MCQ
Exhl8EOrXm4NhzIGV6iQ9x16qpaFXI5TPRrCS9OhZZlUb1BGJH7v5LVvIS9dZQb/71sFNmeau59B
WYwOtkhqb7pti/gkGIxtKgNG2qREbE3Ner49oswSP9O4QeAAG+gyz1AQLUc73dZP7ATDQXPH5lo5
JmSzZwBIW1Z1/WiFk/3U4euujM3tPUPzhPDJA9m2JAChaA7OY52mm9uf07rY7y0NBZ352fQtSioz
g7yL4q4NC+vIXRfPuBnpSNdg7juMnVd1jFXCbDCETMF8znChavRvj00YH5UcqrXpsD6cBMbHVB1N
8hZWQQiYCJ5Y3PSI3AsULIByZIWF+Fg4BwzWkAQOBJt29aVqnkEtgDzw0G/azKCvkQMhL4JIE6FA
x9T0Lfpc6hf+RF4G3CD1ZtN7d2MVL10FbDg/nAer+MIexehh5dIEqiCSgIjVuR805ibWZ4ya6uvA
fJSBe/idwzG66uQTgA50nh085+i242oLjwta1cRBhK5jbdnhZ1snX1J3/kgbbgAEJlc1UZgBk+PQ
nKgyjGOEtqv1kxkWV51aYBzoIN1Pqr1rFICWAdjijktxt7aLoDqMXiB3ecUZ7sgi8RkJakfglUCN
7mZgSpzzBwUqZlt4ybtos7s6DtJdMwFbC4ZpZ7dYIacY17IiZfYicDCtmxQkxxDMNF3kJszs+cqd
+j6L0VDLcHorggmLg7cDerX4PLkf4DWP2+lVGdHZjrjk421UfJ7EKXZjXpwn216n1WImT63WL3Vt
3HUq0V+Vmb9oLYo8rGoS0m5qkx9dOWsPp+nOjifMqRHHIN86wjgOqDtVxXgvZueU0JafQFsybm8X
Zy6YuwwSMcHMxtStReduG9u5j3Ldr+DlLJ3di9vKnzZWoFHHEzsYP3WgBLKBi5o0h8psHpjSvOSt
OROiGd8j63/wTFAtjq1ejaobtqU3fSffgNPJG4et2SBgkVF91Lz8zvIU39B0tubCB9ugP6edla+Z
nFRo5rr8ao3WuAozz8XhiAraiaOO6+gWOXG6osjBbZ08JWXwXCby5bZQYq2iFwknEcYEMlT2LxeA
Eu7hJdA3dGvSf/F8l8lih9gnaDyJkTvN9k/PHp/Bnj004afdB6fMqMm+Q6gdm+RYAK/MSWyGeEB8
yyoYtVUtTNQMGDtKLEkDWHjwj6268rWLxNBxNAMtGs1wXvSP88Yyv3souddsUagXGu8zjedPmpCX
cuofRwAI0kwYnDT0Loza78Ew0jwzLmOsl6dWTfskK1E/w5G28cfLd5tgUfKnJxTBtes8aF2v7WoD
bwXQv2ZtQN7dDaaBP5YcpTct1cHCkZzQe5af6BaGkKvnXEX5s1is+MWnA54s7rVjG0VfFZQiX5ri
Akp6I/vK5+a4j81hL+ofU4UxcXogn9fWxLnxpvtkHNaa+bOji+b5pZftgCqeZjND2LgIPiwOercb
d6oVX3hcgKh6cqsRpKxys5IHZEPrea4vfZBo+8l037ImItwZAlnkZdMhszvmaUsllSnEkVjo+7n8
7rX1xsVXYQ2v4UsbMFu4C3WAK+3GpDEbSHCqiI4QeuBJjDdBwgbBvZzXE0vhe5fm3mtoTFtPy9VL
Thf+FNaesYZSiWYYwy/aDjRpEUe6Vg/dPRCMZ8Q2UMcGOfuxJiUyqTY/Fg3gtE6qc4p/DK2bDeYb
MMCWYvZBtYzBcq/bm7l8tRHR5T2sABRgPeqxwA7Wg83LikMvAKfevNdYuWwKcgsuL5EXq0GRleyx
Qw6bbNwC2tMIqOXHxbFiGJsxeSOKFTxiZ5I/IWi1JOF47aP83GIWhvBbPHPx7A6BrHQEqQ0aIKS7
Iw+RE6LYqVg7JEyCkBjbKRhRudAK3CPKdByhLQHmElSp3e1VMz90WBjWNDnzo8bDKxzvNQ7KOy9y
LX+ws+/TaF9p7TGGITWDwejWlvsAfG04wRfCG4q3F0kp8WSeyySRC1H3nV7Q1kYCPWJzk8PI/LNf
Ln5b13o2qi/6mH+NkhfDc7LHGLAGbv/zoDMNlPLqxuI79kIwq/3+MyEt146LjyDosGfnyQ4luHiI
jWnXZo7+4ukjcm/D8Q3vI82Zx7ooN3NMEHQsKUTxuRFBYodTcxwq/UTczLzD3Pujxpjaz/uqtJ+x
yweXPgKjVlAt4TGAYAFPNGmeWDAO0tpwJa+lNjlbRXzloejwt1PXJccQ64gv4uJMqGRFyYR5rgvm
vd7PLLaQYjFydLnt3BdjRORUsd2UchU5I5Q7GuyI8t2zXbI6bO60zFVQ+Xq9NcIfAK6X5WTfTWZK
Yx+yRpJ/doiit2WJyCyzShgPZXOu9TI69b6dnGUNyF8DTDZGFwY5j8ngci8onpPegWRwob83i2id
dezRGGqt2l1HabllCWyAEcMpMlcV8NRwDjd6Mq8pC9BjH12G1NJV+KCzBVKtcYce5ao2sJSHJZv2
5GKDKq0+oZdfDLifc74ajvVc07dgKqptAsJ5YNX63rVOVLPGJPk4lPGLJ7MHBr20+em9otay2r1n
YrorYzM9icU7wzjoq2Gw5nmyBgMgdwGsJeti+cllFF5i2rsptU0bxtNrQZL7QQvCH62DdRdnFQaj
Luy3Yz9fQpvtmgPosYmA7KRv+s9h/Gm4DzF7e6g+s4TO9ESOi72wALmjB7T+Pf7ci67c1fOUsrtG
Ls6p17z/VgLiQGIW8HraUXakgl5Zbb0q7ZQ7IA3tQianzgZAEnomTrOh3qaWju+lQ8KK5BoYQooV
IMjSV1naQIHpjwSXTAeqkg1Mv5TbrudJfozFkkpHTyCp1bYBvaRfYCUnnnOyem9jle11bGgJWcV+
cMrsXCTWg60iC+1huB2Y+hnabvlYrrLeoom215tVjcSo15UCsmDbD1wF0IVG9UmfuPWPieVuc6uF
MUIpU1i6th6U+u406afuDhQWndorkyuk2wIcSlvM5TWvY82PTprVe0FPV4CBrZhmYNheUcNyX62B
NR1yBel2WHcLHn146WhyJ69J8T3J361ISG4EZuznauzvEy16refOhrob9se5Goe3YUwuRVXs+i5Q
d7WTmE9pNW4xuu9wHTYrzvz0iMzl4iZOT7mJ2LR1dfOtjrp7oZ1bMyO0BWW4G35tcDoxoote8EOE
lPer1Blx+ZA55qQBuKUCXrCUecLinPGCcEAEVsbcNz+QREBeoNyilcY7tAGuV4WAY4D/Tb7Sjik3
lNwHdlXxVaqNo4DzBI51ijmG+BzdLq4XbwEguod6maMudppWQvCPjK1JLlQmU+8IfHnrmQU8EFdv
Xpw4gTRb9fK75nyreCt/uqX1TFVIZWy+DZVYifwksFhHaw5OwFnpdHSGQ5mcMpT2UvAJhh8SR3zu
B8VdbByVde/kB087SOOps5DrEg6e/Qyxvmrgl7i60I1YxsInNMHsrqPErF/tDHWXNO9jcD+QPyA4
ucx5H5o7LThG2XbqX6zyOcw3cf1KNEimbSflA8iT4Cc4N0J9n0XQFqjACly6YfvNgsg5YK0Omh8S
L8jAyWNcJ/d9oqlYYPIYMaRvlb1z8UN1hxEHSPgenmb6p4ztMr9xCL4f29cgO8Ep4g2UzRuNCeGu
4/JUlV/i7Glky/0vts5st22lzaJPRIBjkbzVPEuW59wQduJwJosszk/fi/q7kUajgXMEW7bjROJQ
tb+9184WgpfbN0gECRIJegO1kYu/buHfHOyda7SbNg/Tl7QMp03LHRLcTguLvvA+pDOci1gCEHYh
SoDJV+sMUFibb1OXxiDO4DEoTC41YJgRjAG2QM8RHmqhb68oCzDf7IYSZz1l9wzWYTWF+Rwn3gS+
Vv5kzfz6ZaSFLCbATZQBPs4Yd1mj3V8Hdirbqlr6mbY2bKIoklTd4Pn40TViDSdctouOFAvQfNTJ
yfxmFplsGtlgEKntTdQ78SmnAeYwdA5lqENkX6cBwm9J3VTfts81DD7S/7579uFFbTuNv0LEBYcs
aVDCasHJZJOmmhleRzxb1VIb5dlqjT0dGBsAzEdwSxDXSEa2wXpsGXyX3XqCb+FmHwM9yjJHlEb3
sdZG126mGPt4acCOG9krvGDEBfn0rlMPwt94jS4MCGXl1/nKtfZ5Byu9XWhjsWlBD5jA7PjxBef2
LrXljoDcBj74kcVKxuVFJU94jzBQV7W+a5IoZ0Z7K3FVAyjzh1NCG8JdZ/w/cU1QW5cCaA5x7ns1
3qyKvfeEK95ZNw6JKEyUULQTF6Zexm6GbbZRnWodjQ8T1tqxYrWBEsaGXbJ9HzLPOBQ2dTephMLb
FRtRwYlJaA0gnKJP6bn2FY1t05H00yGtkB4Gb11ZBaZij/tXuGtNqEAwj60I7o8qDn3nnGN32PXm
cxkE26i1tyNNUum8jU2iVctde36dmUesyxSgUcfxhzyFAeDUzu+JL6EycuizBktyUt5Ywd2yWObb
GD3Q9LDnFK85bAXzbhCswsC00P1s3VnGuuAyT/EMG/5ia8JCCyx2CcOM2uD4TKB8EVMfIcAMJIdC
D2QaW8keoB2gUgUCfSie0GzXZixP8OHLiF1gsxrraltJ+8Cdah32ybIxdQTrM//F+a94fAZtBeKG
TDQByL7Fdh4+5xj3csWy8uiPjJpaYGZdT+wzBPIMpwmnvUYMmlssUwoD70++MaP4xKIB8VCuJHFL
axeoXyLhHs3mCBsuZ6naeoW+cvo31u7cieytTNJT3l6HNgsP5Evrp3x+UIX73pAbYjqxSXEaRDVC
bVuAQ4m1ZiU9YKTGF1KHX3RceWKN4TJcpyCZzrR6GezSRpBtOYHIPjjoTnqE+bXUihFqLU4UN18X
fM3kX5RZ7iJLfKJyEo1bR3gIOQhdCsz6HeVHK+FoK4pH1rn/hzTKxCRo6kg5R0i4vb/02NYNrrea
WIhFAVgq19q0HCMRAdv4Ja3wsUX20mpZJIAHcIp8VbKFs7m9Na1a6PgMieUBFLLWFciotrlG0acq
7lQQrdm5w70kQSdeSpXjBCLhHBHUhkukC4eEzTcXpVjcOA7cvQjtaNMP4MpiDaCF5pwKq4aeFE20
/ub1GdCNd55v9TnL501rmL+1nmc0TpylRfXDGswcEXZX8xcjLNVLVbbqaMqMayefZS1sC8B6nrqU
Tu9sK5S0xQhxiF/XN0sQFowFXMJDn6nF8DQxoPwppzX3YV3vu6yqz3kKcaafspBdGLePwbXOYgzD
H6ZTt9EdWcBm4zEIWhokqiEfGBzBBBoL3tsWNntcphfO+q2keSPGekeHXeAVl87ST0UdHTy0s1bF
pxKJcgDjwsQHxblLX4KazUw5+ABeK4iYOukfzjZXXlWlXkXPFMZU9XGo7PECdvvDNUrjpfNfQkbn
i1p/rt+dtrhqaXMEe3Bxw+YYaH96WA6WlW9919gyzT1qkEr06LcVs9ujDGoqIQWkkqAQzcomhIXe
2ISNuODaOpEo4XrzXCdiXUBsqlmXoVExwbmOFQ2KESmOO0XehJBY2fdPGvapEBy0PQQHdjHrgSMg
6ODFFewN9rm2JjFHvFGihZeL9ktPt+xZWY52auW3A6FRMIxtSCpkiK8qCN6IctZwQLg4+gOBiAoX
L5bK7FDZ8oO6P7W3u5y8X157K1M5rKW9Ebd4+Z23mg5mKKSwleKHa+5WdHrYebj2bHDQj+dkaQ/4
gz1AekOxH6PAPqigiS+SGVnI+PQ4NG2ts6RTN3+cJIt7u76pkulsPTCSRbt9LysyoqLx5V1VbbsT
js1S4I9Xed4+kMqgZ4yf05QSuyqpf0UMDK4dw4U3s7yR1xGv/NL8qGQGtJ2zTXQqvvqkL5dQHY5V
GdhnjmFaQKZL4QHvJ8pU3NqSithsnLNYZvbqwS1ZaOlriNRwnNpCzRvncN3lTbxRptuurQmiNw3C
H0PpvcJRiCOxp77ls0OyB6CrSmSdwDgHfVZtIfF7TjS3yivtDs2p2BghuVGPCM8h8jFcMcYVx8LL
/vZeCh/adIfj46Nmmoxtq2s3cTOgJ4qae79dmUSQumpYZWLubEgH+oyAqqcOyqljI19eWz2RZxv5
WzLaOxY0BvASmMC5zg5qWbXF46aTpSO+m5ZfBRzAhYodNnrzAz7CbWDQkmMnFmu1NCtOkd4WJyRY
NuTC2oxlX68J7NEdMYh0GTaqedJd7dZYmfGu2cRCW20nmZvdW41OriAVMWCICaphRCg/bf342g/J
V+TSrpbl0HhEgUYe5qGOLFSrLYyOSGIi1xrfPDBnYd87pPkSzC+cT8XCi6Ayydsulx42NrWuZA8w
bJC3hPCxgB8Ez4lyqA+3vWRaw7+4funZp56H1NlD1Z6usirK05T6r5zgA9VESBt9/C6N/EnQlrcQ
kdfulMV2tPIipvZKF+CDaUMfCalZ0mD1SNi24bingzZBqyI9f+BWU2IEZiBkx176DrrtRox67D77
pvmJ5ATNNAn9VSXD8QyAHXYhatTJm6WdQdhvgtvxCpnmHBruUfTjV4w8xKoRYJFosvQgzOpPVebB
IdQIFXvxgOA3UkAJxqVuTRDAhRU0B/wQ2NajjYozsY6b8W+fBGLdjdmx1ICPDQAAFiWki4MWB/nh
8dG/Byt2wZqWSbsRrGTiwK2uSImdU68QVTaOkRQXK1jG1qHA/fjEeUCPrIAn1LrDtwmT46Kldr6x
O8j8GBvZPkw2UU5Ra++hyc5dI3pY+9POo5ZWoNBdI4N9jzJIgsKIg+TKwirSxFtGeSEmvBeAVm9o
RSaFAoPF++wbl641t1RARespsJObO5nNRbq8/kwJbmP9Hc69QW3rdjvy1ndKXIut63gMVDJdHh4f
CSNx4aH4weJhGKkEycx8kLTW2T2E3njaZ73l74AHe6+9DrVzj9d9g5Nj6zjeOg/PtiyXkSlghNjL
FkIOPOCE6MCb1BwWT/5qRt7wRiokI3hWcHUxkDX0YXFmbFSWtE/lEFvcs91oz60x/JDMAmxvqH9x
PRw3Z6MKe7Jx0Z6CUfnkwuKCLWUF1otLUcrGqitxRpucSHngPDWbk6BOeQFDo1x3NpAM6BXNJqU/
64TLKFxI5U/r2vTkVvjFEStKd8BO9uMSiQN1HdWk+TWuJryeXqlRn0B0duWl6ZtRK/s4Fu7FlXH+
BP8l49/M5lowhH9HQcbiJt98JIVjyv0Gk+vC6wUGi3uekT/Na0iraKuUaxs1OqgS33biMU8COAqF
YtrH7mbqnPg4gHqG2YDxI5yu8PRnie+1N4xf4c6YYdUoUYAgeUuRH8W+G+X0VpXhps99+j6Mp1yP
WgLWjXnuS+ZswJnrt9iQdzvUn0xw+quhUdMu68k/wo6f90lsQjLVo3vHokKYccdnvzfMy7zujMP8
wHt4S4I4++TSum2DDhXSd7nkwDPCDrnzWElsugxfOFqcnslLSbXMJUP1WHe+Xi9xywJreDzJb3f2
fmddG+XsIHv/HjuKrBn2mTUUlccPPx6UjkNCFR1LIRvbSHPqfhd1/lY0nLSoQ7AV1kYUftiUWEtX
U+s8ecm59AdWvrBbrAVrm4VW5/bpBlriurUKdy1bLaD42sHs0FXvY+i90lPl4ICvsg13cRiBrl+u
TGxN1EBAmQ4WVhQxuFsjUOqLeNLqVTYMlyiv+mWShT9jFqxUyH2cIiCT1WBpZltIS+G2E9eeqRo/
yra+MaPDkIQ/WgVxIq1WZoZmAAlqOWWcb0EMx5/ZP8wcB5TBYtIQ/0QBRJUWwhrPE60IckS8iwyQ
EIUNZcqWPrBnmP6V4zLi88+ynfqN8qWHkfU3rrBrDmf41WLBIQGNlkFZP8Wsx2sHs0Ctb6UGRkLI
qFu41DeEw/DbFvN+SkeFrpx14NGamkqxtxPY60Sy1+z7lwHNlRJotdMQzeNEWJRpCaAV7CG7J4Dw
6LyZjxtBugl1gZjtkn5D7CWQ2pteEvie8k6xVCypvSIlvLYlIklCedZcSYF0SyulleRymUzRYbRI
6XeMjLL8kvvuTYIreOGWw1C2DZhKxvWJpq9431GzSjta8cGczGA2zrgPd9eGAqBpRWqYy3Xp7lKv
C66yaz8HduFWZv3Ni9x+8vVpPXQW7TFDsPDcmc+nbWpS6291BdaoZmqi8TZOzN7Z4tBlsZ6LXEPj
I6CsZhC/4dZA5f9ofbXDeblWFhXlo1wJ++YCymQvG2VnHc8z4kYIlNtlEJ7QzxMJBuJatMGMHR0c
hhd1EP80Je+LnmlvsSnyY6Mn4SV9Cirkx7ifnQjNrzb/jqmD33Ed3oogOiZXEeMI94xA3LgQXH1K
al9DCqCS3ouWZhHP3QyNc7CpwIIfoZ3GyReb2Ab6XIlJITqZ7CJaKqlzuNCLWlbhe67bPpeqydlX
tOAuSwc/Vi1lse+1RCPbmt6QrN3up1DTJxIPJRQ2PxhtRsabNqIOYONlYnFe6FRS3QuS/7n8HjHC
a7m1CRPee5MvQIvt3kRA22D82+XFiFKHesX76PgrcA/zTnAqbCwXv1SIiB9TpBMYGpqkIIbSPnUM
plJscA53gbnF56jdIwmjt9ZYGEOGnceNXKnI2xXFMqm0felQukIjeOisWo7DNls2aAguJ5LI3g02
lY2AUXHxDSriyy/lWbvOE6BlQ3aEcpnZeysDbhl3unurk8E/51vX5qYzQ6u+ao4pLxzu8RDlZ0xf
GEBKqgFTAYsvDLx9R0fqqyDfv6cuhGUQuN28jLRfhge1yMYvETnpTqa4GCJ7obEbiWZcX6cvwQys
w5RB5y1I3+deqrtWbb3wEPgUGjkc6OLK5KAb3+hVeLGTwFrVeQN0zNH/plx0EyuzF5Rd1E74icFv
X4V/C6xvVEkBgEMwNr45YLXxz8SkmqaAPmdCh9bbQb/QuWnmdbApA2mvTH+AeFiTH8EWgDsxbFx6
3wfoY6JSdy14yeg4ejIRfc9gn5mqJskmPpoGwy3PDTZ5qz83evzaWUWGREZGp5s69W1P9oq+NqYN
IDbkDXR+sOhCL9m3AgxpQ1oSySgePrvR+4EXb99kUwVXM2WE9Xg+jogj9MyuN1X2rPXVuZsHoYTd
4Brq/WeDZ2abVC1GgvlTTv4DrtH2xeiEdaqtsfrPt40CF0lLW0BkSP80puF4y8F7cBAzkgh8G4to
aj3Rm/dktjEUOr8/Ar1On5yevE6rJd0vRhxqmYBSIchFH2XKkEMy0n9jn7youb8hzdv4RRsmL+Vg
cWPBIC7oYjSKFW4f+i6cuSXZBbGbmAuaW5Ze+DK3uSAR++ObN8L6CJaTxwWY/2uDXSCHD2DBkNNM
4KOwbX3FWwI86+S4Z4NBsewgRvbMaJJ3zAdL3QO/4ves9dkcyB7gFivDEkMh9iz/VDOR0xgXG2xB
OhrmHAI3RU9c0l8N9bCxKE+1qlWJBuf8CRQQ25a5WYPSCK4qlAgwDMlCRCGNAoyxvJXhX8saVk36
a1bgW69fhxhRDcbRPS49hCSSVUtoxsv4Z4StauTaspxlGRo0IxoqKzpOJucawVWrJs4O6u7mmJD7
jVFrVQF3L4Ju5fJNx5olRh1zT/3gKpkALuIwUtqbg+7lsdxSxKNCXtCaaUNbPxNS4m9OP3gDPkH9
Bc6xSKqPpvxqfY0hFYi4/mQoqkPZtShxxaBE4UO+nLjLBC2vJGMHaWGMNb1FLP5zC8xdHwwNzBZa
EoYJA2qztdi343bliINgxUV+njdym1g5DObYka6U5fCLXnCwFMzvUziNbAAWowEXAgG5+UTZZWQN
l11C10mWaYWiPsSzCL+AZAT9+24PctHa745oF2KvUYwRpDnVfvhKwmdXvIQpbCodRaSib4vpGn+W
IcHLt3IJKhbNk6Oeq6YeABy2f+E35y1syTNI6PTr0lvNg9MxBR8V8U87GCUIUgwIfdVypbwDnQhA
WNIyBZbdZzIKoYalnEj/Bo1YlTDneo4yDNor1/8T8U/XBiSX+XxiUNd/CfuXFf7O6vUQr+LhtW0Y
s2oXL9tbODzVY5nw12VvzZ+jBMlZC0tqfcMxvxDyqyoOjpdtDBxHLEYXGg0oJgvq2vtO4HgNOq+m
/FOrbIUlY1FiP9CMH0k1iGC8O0SvHaxAWCQLAoWEzzReTYriKn6JzV4/GrCdgBH3vwPx4XngAPkt
dm0RtlpPltoICkNSyL6a/VMbf9OBEQa84C4rWYmbax3dh0XONgnsmU+0YffdUa42WdrS5Tfwl4w7
VOeagZnDwWMVLDSile/dR0HLGzg4UeLQrfoEEZ6BSo77apMWSbQrvCjfOIV/KfRG0YaLn6Ql47Nx
48D7DOQbU1oLM/ydtjSc2VXHZsj8MSef/mC7fyFl0L/QYrwaqn6PD354pa3VWtNAxKypivz3YDB+
BRyGt7i16xcP8nfrJN/EY8MbHXLdoR4YLraiPde2veumRNtzMb40kZ/e9TS1Gdeqo14N6T2pcv0J
5iOmZnBRIkDRbQyMmxF7M/QC1932xF7vmAnjO4bFvRnSY8LuvFpX9hTd5WTqF02PtgaZoPvjoWMF
JhpmGPQA6GcBTvRoCg1MIOioFwhH3Kq4Kf+wAGaNKYLvrCdFyLnHKlSH7mog/OycwfRuNPZJ3rqm
/1Y02FudIE4HzYTutoNTWH+nhui924LwbiOHtEBvy7NuUC9hMjupSdO9VvFA+G8M/jQiufYtBypT
+mwb9ro4/3ugmQabcbQBPFD95+nHM/++wQZnsyqLclj++wL3dtwuCOMowpZ97ucHsFq7sJfT4fFU
otqYI2f+wlDE6Lpm+vH4tpY4Epr+76CvgYkNoX62XKenKSTwPoaxKnZxb9IHNH+hmir9DCfyu4po
gq2NPsf6RgIOJ+9HmQ76VthuvTGcSPuQbfyipPU7HsL0aDhoXb4XIDoZPdamWiSfmuidVelC4XOY
3wDC7eQn5Qr53MCjx1y0G1UdxqijRrL4dCrNfS+u3fCTg5eDZjsXOsT2LrtqlC/cjEL9tV3VfDYd
9RFRCG6tMONPk7t/X9d3u7W/y1EG62GkH3jwNF7eEZ3drJ5yK7jDbO3W6GnqkGiIFOQ65TUVyJ5C
M7aFQL5MA8P+UkIdXGFoi45W8uOU+OVOL7R0iyWw/zD9fuXA+lUl7oqkkwxepKLsmmhipU3McXCY
6H5afSW6vY50moOaQVnnVCOhZKbGrQjpNiC46SCl0hxfqp9Btd291xAuVIRhKFTJdMIRMZ2iEEV9
oYYu3BHhM/u7lufI/h4+gMJ0aKUS5aGH+c3cx4/loSMtsk2taWfQlly3MmU+XG0h67K/4juTyV0T
4Yl2kKjiBc3A3mFyNOsi3HWdd986Ba2OdbZbSmYMGdjbRirv/HggMoWiYVa0rGDZfchBjwctiFFn
vIkWJrBtXeAorrl16lC7DczAnGUjMl2Nt5jSIqccUnfw/6MsPX7YodjoGEjrNPkZ1+rHn5Vl/KLO
NSSDH76vjCZsnwUUpbrQBCIC7DWsYR5XDRBoKaLxKj27lcpvuIo52MrWZNmrHW1KTp5cw8bKxvbW
bbpbSU5ipfKGojuVA4OSeBYM789Q89qZHQhjOwIy3HR/qamh1q1xyXfHT2niZlSy4cmOB8L5MJa5
2U/F33D+7PFU2Nz9ZotmaN3NOBteRCJ/SkbJJ9XnWB7zatgRjIlXZMeKXRZH1gu4GEL8TUJyZf5U
pHhsa5cR7+PTmOPyCvH6KKVDcEjSbx2hqD579SaaGYwQbN8aKLpHk3ZLpmFT/jkalb9w6H47GF5z
dJSqr7QIUEguqf0scCmO7DcbN8d5GJPMz0f3PcwnjWDKAoDgcBxbhc9scDf4MzX2q7p7tjqzYbRo
5zdRJPF6NHv7Hhkd7QqEJF5bH+Cc5fXdh0pshKG2nb5Eicm4KHpuSOFP4gnYaSOCU5lZZ9cmH89S
ijRUDU9673XmRc2fPb5KJA9jRNdy5Pl9gc85q5PV//q5x4ePH+bAvtkVjOnHU/8eHn+W5tLZh5F5
8//+aEfX5zpUUi7//eLHN9bmeJVhFm3LJtx6rv2rTHHmkmOP3HWvKZQZhlFwCuCp8OIxuKcgbbZ4
XSdlX2quXYfHZ6UL9rELTG3HDMI4Jo58CiNf3OziFLuT80SJWrZzJLIAMXnrLlqP0TztSLu2ce4F
wAj6VCxjVXElW9T0gq+mcsqfOqOfs+4/U+b7l6jyG2xcnP6dxoIlGdTByFCUnKlRi0qm1oaOY2Vr
46Ftz2IA2jWFFqU2Ng4Nrud4cKvsd22zqHd0c0uh8qVlBXgwGoQ3aSht46dtTe4F1cI0KfmcRQ1E
zn47RTbGpxCMeJda4MqD3yJJZ1dAU51UFecLf5Lduiaqd2hp+uMSX4UrB6ln47UDxXohleB2DFUv
ck94dH/L1Amg2jNmgsD4atJ7tbU6B2g3K0MaR1aYsMy9B0jvGEe13Jl1dQ7Sur7GU6iu+lRPi7Km
RnqskfiHwbkOdinPpVnvAmxh21DiCotDhVndxLUjy4+GS/TG9eUpd+V2YnL66Vn4GK00ifaQpgNZ
dyeSBvYJ+GG6xFaFqwRgmTbG6hLWuc9aIrklJWdz22HPl2VosdEIaxY7Tn4O4O2UZRBjWpwdCX1D
F5xqWMG5eFu5gWlYf4DxIrgv3dhjX6caFr+199sa8Ic4AvGbsfYBI5WfMe4wlIsHPvaPMMU3ACAo
s6vK71FosFAtrV8D5aa4PXP3Xccmo8gqTKnhc4UzAgKu/9csrBeMvsWGTlWKcBngF+Q/olx2e3ey
tgl58F3lVJBJ4QcH0ChPMMWzi0MqgeI6+gPrmuWxFW9jY1J7FesMk8GngomvZqZky21GH0+q4M6Y
aDRqPD4VwIpPj48at2HB/+9zorr6qqdPkRKpSJ+ctW53r72PHYmVltqoCa+O1iVfVQN/nas0nO1Q
OvR8FD7ZeJC6mdTOciQuWfe9fTVbe+27CvmQdN4wiuJpYIt9MSi8GuVT50fDlXqLC3KodtSnsFqw
aDMpKw1R3bnOv4C3j7AFEbVKorQ/G+n0PTQUzpQd48JB1CQDWUTDJkSPT9WwyTQnvela/SUZ5u9t
4y+W6OqUSr85myQIWw+mfhWk7SlHuNjjTCMqW7wALOOFGRh5qYzYQd/SFdqU7XXyra2tQNYnvf5R
zfdL14ouhMwXsEF+BZL716DhO+g7uzwW7InNiBLsKobZGj3rnQ98Nw6ZzRbJbhAU7YRTfe3Sneby
76kZDPDXZWNtO2RWRP9sh2tThOVdBia4hZboGi7FXRZU6bWmToIgG6dHqge30AYoH2mKLbNH6KVS
cJrbyh1PCf0dbBTqahd3Srv4U7zrlIXZOGjeYlaji9HHdSC4xS1CdtMZky/uBPXRG9hD1Jmzy50O
RQk+9hr7ssZ2tW9qdfysoHwsK43zOJFFuk6DBJqMgTgrBkJPA3GUGhXdbdy/Isj1M/b4kum7kbY/
zNBzJkU0XWlrimHQASetIchg/8khDh+YnmyiFIYvhQ8UjWHk8rK5yz5TMV15MBsbdkNe0JKCo4a5
xWqFiQQtNW5PxUg5VzXXxbBAnPepJZ6yaOl05HKGAvTFQKnpZsJ53FaGuR06yjZwWvnrwkjxG7Er
CRFndMPGqpuPvIqVw755ijdkNuBiFeEeg885c2nRyXLqfjIrhY2rGiqX/Pa96/u1UXEVj9znnHrF
IeCyTvJx33wN3aif1WjdWfEW7xkeGpp6VHV5fFoYHy59IReVUFESNdY6K9U5H/yGXs7ROacCk9Zk
vXRl77z1tUB5iUtt6xfmgSkbahzJzFU8JXeTpORS+eEnBiKy1d74YSU+2qthuCuz4x3Xo35juq90
CzmLqM7OlddyQpvDFdaHTbAELaPBJCd7DmY98SEMTzrcWyq4GipU5hkuEn2sBBUGKfeRPL/lTgkm
f/DeCjoAlgxaKSdHKsijaNkgpy1bjnSHveDKbAZkRMgrBHpIXkbiJQ3dHNGh/x7D4tVp5Sr1iq8u
qRmnI84u8BAus7im2MH2kcTTkGMnCv5YOTgee55GZ95zDJpl5U771mnHVYStG/97gKJSskcuLkPs
tceh859CX21a7aviEngqpGMuoVtTVpn2l7EQBkHY4SqUJW6F5a69hIBVYqOCdD3Cy9AY5ooLw2Co
RdHoF4MUUola6iYpWXOPaqU8uvaxkW37Ono2xPQd07C5DH2vXuFbShJz3HE+75pYDXt8bHej/pOw
iNhTOp0vqF4h+2yzR+8HTE1DZEKOIP9YVkBgR7p605LRxcgxhMY3GGuFYnE1au+dkLx34I4yHJQ2
vWp+iA2X0HFLpH5y/I4s63gxqpwMpl7gna71j6ifqNHSftn01K+oAyv08lNQzkix3PhCfaq/H230
oriCYVXK9i9FCdPNghOWDShBad0f0pxaY7tmRiCxhey6uZ3WcCfOHd86m2PsPmkJF1QtOMIUn4FI
gXtLk8q7yWr468VVsI/nzx7PT4SBc+wSdVedXD/JsGZzYc4axMgm+e8HOX8kSLd1ZEpQipOy56Kq
S+xA80MShf/98Hju8akAjbY3jYxB9JAfVEKF+9jTIJn76kWLjXY9mNmXLzPvyWJ7ArImuzYajgpL
jXsYMi0NiZKeFMMDajNTz/lhQOa8GYEA28KZrSfikkZ6djRpdC0ZrPBhHkhOc4afWOXnVEgMWAIm
S0duFSki6pnoOlGVn8vWJgNl8iIXXH4PIgzvxdDE1Fm25bF2UcpAMw+sOjRFq5Whzo+PvGq+tzYc
ip7VfBA8SN657u8s3SVrnaDnYBugNaJykjeDs8bmfLIY/v7k/P1ZBATfHbmbZjjSujcCdgYROwL5
KezgQBmcwm47P0/gePrPd+h+Xx908NiPOwwu+/QK73IyMGKhyGbXf0+XfnXLHE8d/s/z4E/o09Ug
XDx+ehzc7Kwxc7HT1ny3Z9NmUr+TepzHnKhjj6fpFoNtZYX1JgsMsTS0Jlqz46M8b37wtYiURqDr
KLC8pwgFj8fH06kqiARUKZriFESXfw/5lCZod9yTct8v9EUHC0RfYFxKIT33z49vDJyct04VoAlr
4zS1NVfd+YX3shZgVaWtHk89HhKnsrbUZZDBKRl2ecID+MONNkI5T6iRyAZ4UFKT27IQ2DewguA8
tV/zRGqnVnA/Lmhm+BB9GixHawqPIzrVR/NNSnc4Wz7DynB8CQJNvbH6VBtDC77NtOuPGGHKZREa
47tnuxRHOb7YyvnTSTAuIBnrXgKAI289caGxGLEh99Z5pBKXoMv8XYTl8FYx45HtzTOjlMltNWGm
t7hRSYJYVj+SAqrsCGoYee6hbJadJhgtjUG2TabQeCWBysKcRbXNDiFkXXWlkBPuM57uTxphscqI
nLxR5zpzO8jm8fyEzrP1fYG1nPzYJ11i65SBzYtbvuukrU5eXP/vh6aBlBBHDn6OJG6w7PBVY9T/
51tKMOqr3IL8bLJZYqvMlx9/TF0WVyonGJPijmwb20XySL2bFThEsl3q6FPWl6e8GLYkkrGK03m5
Hd18fOrnhwD9Dyd9uumEM+Fib5wnvyc34gr1JBzm+brh73u9uPvenC6aunZRNvS7ZJWPVo7ctnLS
UfFu2t3vUL3HVRt8Jflw7frs2lZwZSYtwCaZqWCdvytRl8eR2m64XwY2Uk+XTwgh6MUOjo1kIGig
+fhIHg9sYuqtp5FYAs/PGzw//PtqOTc8T0lPjPx/fuA/H7VRRw8AF7F/X9A9p7v42cot4ujOZSC6
T012dzS3P7XzZ6gd9a3JFLI9nz2+K9G5azfYopBcunebYvRV1rXPDoxxFBvCFcIYK/j4fkpKAWB3
QoKRVkhZ7SO/3TwMRI8HpC8abqOB+mPp6nvm2sve3agyb66W47x6FdhvJ2b15FI7jcMCRsLkOyf+
1fl6MEx6MzLWr1492/xRIWiLLdZRZ2Y7YWPhrupoXyR4h4BaVqvOZfIz+R6Hd584DNWLftPXdI42
Pc6mLE4YYfvd26Sbs4fxplFJHPVpczIzTl3MpO65S26D9sPGUt/i0siWftp/Z431q0ZvoG1NYySM
KYMupkIcfSwnTsIx0IzsR43o6hepd+gVUcgK85I3NASCoSOcQ0VNRZh5BzvlLJN68ZSwMMOFyYKd
gSqdKwTpNJASpRg4Q+phHoa1RLBtbnSpWYXHWk9JhDUcDnmPmuGxf15AFogPpHo/rQhsy39xdibL
cSNbtv2XN34wczg6x+BNou8Z7EVNYCKlRN/3+PpaAAdVN29ZXrM3oSmVFBmBANz9nLP32hT0e5Vw
eOvI5aBZ9Icpf3www4c4JpA4p0QnfMoh35sPd004k7WJacpdfPfd721xCDhP2HNJQv/klxhxMY7S
8DfQ+Qiuy6ytJMD3qQsYV7Rl/Dus/e5FMTIiCaXCzI9hTowNHHG8YecMS5QM1HjIx8+SvEJPuNUp
6p5Lw8jPJBtfOX05HJ8TwmOjeqdEiliqVvuurotdXihaa24kTnqUPjvUxFs+8P5A/dbr1huVTUpl
3KWEZ+X5X0NQM8qfdIYoZfMuKHVD5c5KbGGtG9LdUBuQnRAZmXkC80XEhqHOBjElBD+AjegHMznr
PgqDFoYwG9A8fUDEcoLiu+6H8uTUliLPjFXT74Nmn1V0yQDRsziUez9nd9f01nrNzfrY+uUnEJp8
lcxh7ARQsTNwe65NGX81hj1R2GODt3uEbTHZCsDqTrIPUYCxQiKsw4Q2jjga6snfeRELBfS3ZNU5
7g7iBN81IEZNWdBzZhP7nhAFAu2YGqrwMCbIsBrDO4+k8R5IWqg4Rg0/0G7EzMINsSv0Hv9hPB7o
e5GNMM3C6JKcd46D1N6bAR2UE+0LSCXXXJiAK7CARHQ0RvSOO2uk6+SJ2nnIeHnIFnXiWnSFZ5UD
3Bp9kHWrA/wxLZScLc656m4aNqJV7Ow7CzAWLlleJk4X8zb2TKPQ5q0a6cU7r89OEydzMXglaFh2
tMihG5dlgHibtt2iSCzXvJbyYPTJhRIvWXed0HbdyHA1hOpVczahSxQbMLGCmh3JklmGLtV7zBD1
gmwoX6eWTFKmHyaXFcXs2ND6dK6pnYl7PcafVUIeb1ujD8mQq/Ks7eMhCQiMw3NGJXQIDNe52rbt
b2mOEX7tsmg4MbWZ5TDa0HCjaYU1Xcgm6/dZy7nGQD+oRXBDaGShH2wStdaqZrzVTMQjZ9JYEGBF
Un4dpp4YlzKoUTvSBb+Pag4SJjVt3waK+n3UnwubyTLlBemLQXRPugoRfiwN8JcGWCChXS07Hi5u
RykQ9riPUV7eNRiyKHz1dNXqrDxIfWAHMXFGu/E45PWXWbofeTP12+I11RHHWzhAVjaMCNN9CQrc
f3HsqmuUNe/5HHHsBGF69R3/F/FHP8w6zvcS48R1YnHVqZGenDlTwKxRrGVVRpGXJO6Zbkl6jERy
Ka0azJfw9+yMq5oz8Mcowp+4jV4pYcOrOX/JOWubEVdJJ/9obUiQLhNNi6oYLUxRGJrg5exkGjRH
+LPp1opPsGEWIDv2jJ6fCGj0AFsURKvw0wcT8oBohHtyfefmx72xIV7it1WKP1Hk+sz2wrXlxu+a
VeZ31cP2CIIBvuX7oFAcNRIOEh38J5esOG8oTpwkqexVQcgj4utDXdIGq3MtR9063ZnGfukwgmgK
iUs4gnsYBd6TYvLvwSixm9k1r7wlcYrJKKGi6efgXJpAL2++XeMvhink9h+dXiIxherqe9QpRNHs
SY/cWVUeYX94d+TYIKv2Z0UZYqrcr3E6kqxCrrPcEaOtH9JG/bSm0T4V44E8+4FqcR7n09I1LYuU
8ZkklJcvsYqRyaMIrZGF9eI8dYhm2llfohPHXsJx4fPEqyA0eg4196uAKXMQcb4pbWZ+PnMvApHq
gDWwuMLGHihdiFhtXGzBWVD1WJZpPc/MizDhyO6RG0pJl51w9LunwuAgLLT9QDP15jH8NnnibwUe
Kj27DKUnSTBBEJLNMa9abxI13n0FqVFcS1Hra6Sn8cZkM9tgXyJWKnCuAQDfU+MF8iA1WC1ZUG6n
ljmXEhlB7MQSVeP40fY1HZkA32sHiAeHVIFuH8yb0xJYpyXhb/RM3c7k6M0GERdM4sd0K6hOaVJF
w4wnCFbW2OyL2oaMroK/GikJyIhI5atCXMGBBk8vVjVxQOFfqR+pXeEPP6kM6uPc8+71xNjYNrku
daI95lij9m2D46nr3DnXiti7Wg8fG0v8NDH4IR4rXhLs4Ze+z/boVL5CMfyCl7HXcoS+YBLlpsLP
jsL6mIxOvw+6jhhfAMQ2aGr4GvmxTuiJ6qjPt1lAnmY95QY9/6xfTxm6vmLgPbloVhk7ar9I/zAO
Wmhb74VwngsrwsuSa4AzOr05msKeyAJltt2gbCJuUXlkE5OYjZOXw+Coj4e6md6KKr7rSIM732y2
AymAu6xpZgYlGG9Qt1s60Iz7aepumiKTu458tzmVCAPTY9nUz3bf98cDFTbAhj5+cRMdVJjD582O
sAcaFW+RNgjRfZUJ8n+fLjbF08u6q33z7CQ1zD59C/fOuVma+q3SyVwVDTDFsuy1dSzUm1eiAQgL
DToxmuaeJstTlwlFdMRHPPbdbcANTXtuWuMq0c+c7tQOPdqG/BZaVbJ6EZiBYKuMuBbHu55G1c7p
CU1OsUmq4d3NonKTxjrjJ9AhDuOfVSWnX73vk29fv08Rsjg7jqFc5Fy3zvo54lDaAc6u1mYv55xM
CdCnN7ZT0D5NjOkYsNnteqzngWxvGCvLLf+KMBmRtF38KXKWAdEgL65+GQaTc+Tu9U4WirBVxW0Y
mc1Fy6NuZdgEB8Vh4ByNalfrxkMW28GN6eInksRp23ASNOI2uHjEScsBhnCVKqxcGgfB5YvpO8md
MMc/hZzsU1XRsC2Kt1wb/sDa0NZmHg07Vcu9DJnSxLjMNq3UUJXm4cGzWJaNNGSYEZFJbFpvYV/z
ZjiAoS7Od5P/J7Sb9joYGodQwSu0Yj5TJK37BK2uTDvtnDBRgXq0hUfG4p38Nntvnxc6x6gg+2V2
8henkHAbYVBnNJb15y5nNtOGH1Y/dQ8VFYZwTH9namZ9dtvwQkyEjjiOE1Xn9wctIfNsHIJdXFnd
Cy1OJsX+uHOs0dtmEDHeRGKhO67bv2TUEj1kXrOq7K6ahtqeegFMu4anbwqvmNanDSqqCIuC8tZI
RTZ6kirUKNZXxPZAfwyGD+lmjkG8jqWTTDfJAhpNlMEQa46+C4oRKei4ET4IeK1E/qkRIrfLKq6I
T0mOy3bj1Zh43FJ/qlzifBjIH/rS94B4w1wwIu3qOWzvQNCYYzG4ssNPN9UnBvIcEh2LBjBQTWxS
NWUCS/zKUeUzewEcxYlSjVH5s+6ZajVEqUdXkbk+j3xOLYVGlVJUMFFVQOYysDZ1rmP2rD2d2WF3
oGBkeJDSj5WsO5XNobbuyQEUtvteyK7Z5dqUQPgyjsRr8V2NDhA3+PTCnuT5pnQ2rtZjVmvG5qmX
rto6Y7d3U2lvUaa2V7Ih0YwDDXOyhvn+/IWx5k9bJta+j7hTZ/oEy7cgmAxpeDCxWMVg4nJNlXxn
zVpbVzGuA/r7MYnR68qCvYfZA9/sjP8zlevuC6dQe8vAq9c6T4RriOcFjFZ3M+I7tpjcmn5GWJiy
9navo78b6XqbQfybfKd+77j9MfeZ+JILxuGsN/VT75RPY2KMmwWzKMkS2XQl+aImqvLYsNcdbGdQ
o3ZIGijWn7HTIUeg9G7dPtrYxEQ9OAk7ZFwYyZtffg2wqZ99VUMl8oDXAVeEy2Rwdsc2YK+y1LA3
oXDVo5/QCOlmHqtOnbtvHGR9sq8fpIVxpwv25kw5tjOGNIMVpA9VAswV6MgDO1hKWzEL7oZqf0Lr
e4Adb516avNZdLYQLp1G5BsD88qD7eV/msrt2Hzr59JPMp6Fun5evssKpmGHvoigDEy/latRTsYx
4OOBrFWTcN4F+zYq7bZQCm1DkseBP6Ecteq6XPQFdu7KGgEfnK6bW+YahCVQ+1lAszpri3fVGmLv
konKRNd7ZI3tmfX42ywxUDA52rmKCZtN0I2xIjDTtYvy1tS+faX5PJP/cZIBr3xY6Om0atamBiOi
tDxSAWVRrkGroT5pEYTPJ1Abd6rFu1uzclIez2kAlWUiiS/Ns1aED35vTaeayrMtEqxPRhRdqVbz
o4dVIjLbiGzu2km25aCJQ184JH4QYY5JubbOCRvaxTAtQrY0xlFwp1fEoL3peTFdJtRKe2Jt3quo
GU9kh9L+i81uT6t3+GZU9m7o7rEX0olj170sf/IC3B+VXaSPQ+Nsfel0L3z7chN5Yz+75jjFLV9a
Foosj1YllKIHWaunOHP1k0v3YTV1FLMkQETcwEHNVNIpNh55NG2j1SudM8ujjtmIQY0tnjGDYDfT
AwJSUorPlE78eWr0kyNQnU64To9kvAJ9wjalWE2x7DyVriHezGk8Drgimxm7SRBxfPOZEIxYEVa+
x6EXUuG4Ew0qkFSie24Q7iLADkaIv3Nkgha1EB3jGbDljPpuMLHWl66fYmRlVwmHNH7wBVJqP/r6
5nlK4xv+vyQAhLGrI4Udm6NAQ0T6BTYSkxht31ca2zvHbtWFHziyHzSDMHHJM3id/2toIx9BNLPd
MRoBjCJnLIfKeq5H9eLCnb7VnBNxcVrnAvMQQ+Zi07a0SjDHDhSII+onogghl0CJEToeWVT8G+4E
5Btznkw08c8tIwo/i5DkkcLa6R5KmVSLnO9PPAgDl0JIbSvBPuFGcXbzC098Dn7CEoJQbz31ATgJ
0/3rv+NqtDRfhyNpMJyZEXmWOrzHMfC73aSbFh2ZnARHWtUHhVnkjRMPbdLB4HySFUaGvjUayQnN
pn1Y9C9tLU5k7/G6DZSbQy/8XcTs9koxUB1CUR6buiXpovf+gFJbe+5qyQPxAh+sfh+rKyKqcSvF
wDk4GsvHjhLvregaeq8qG2/LF2GMcO7JwVgNLmyjhEA7zqwcrkf/iZ0Eeqs3GWyYbnL8fv2an7wJ
86lkNMLZEoGWS9iQBf91EzSYZNEI8CnWpPKkQZQcBpI9zBBdHnrrZAdbgfD6fmQZqTQUdRVh8Nnk
PfbAmlI8yNbk6r9YNxgKTMa4n5T1p20M7ZWmPhCg+XpBZSZNe76HpXx2w9x5JHr3ECT+UZI3ssJM
ViLvxs/uBubWCBOERszsb8z17/MOfmx80FiNi5ZBk5jPPc3i+Fr8KV0Tdzm38X253E7e1Yflcccr
zNBxbuVY7OQF86GtJxk7I41w6PeT2S5QjxZKvU7usze2wUbvVf1U50CRjAjV4YqOF8R/oqr333sb
YYekHODKvlNdE18fITuvpels40yau9jCSVMw2GICYpcHjf99QHYMuASW1botUDXHk7V3E3yRK12L
fmN5TneAWDaDD7cBOS1MTHoJbT3tU1TFLymQ4+PYm+QtwpK1IiE2HeYmNPnpXcwpJEsW0bIDaLLn
wi+LNDYs49SrYpd6vrwtWTFuhY9tcKS1Jq3I3uildzCqRttoYd1tJmzRD26t/+G3Q1vlOgiaPAAX
vMG3N9OY6y+AHegmV0b3GOf5ye/1d6LD+ketRRSS6/2voQ+CU0pnoXHevyHJ5ny2mkLywfuGgFkM
uS4eYOQJks7ODrixc68aROyRlqKp1BhMurb2CmG92PS2eWCT+YwRV79PI31srBtkyyCkAsM6r96V
RMBZNulrzqSkmUH4E25WRuocnXE/kzpkWDknuTLML3E0jV9K01btKCPkyZ8+GLQHck+ZXQ2+cyFE
G3V1O3PCvPoSOyQum4aPIhMeFJxbaFdoHEvFL4peZQ4vhH82il2Ie+SQBwybfcpqo62Hx2XtxBfE
lCGKQAsaGkaeiXHsHJOTzVuyDMkOzUJrG3fu+HMIAUIFmbX7vtdki+s6Nc2f9kxmLloD2k3a4ENp
mIFO1ohBTHP7w5DJn23YR1uYF4QupO0JTx2HDB8nl5gM8xQY6D8KMsxXhkZnKQrD31xo412YOuUZ
YVU6RJ2Cns9Rk1Z7EIJsacTnYO3J5gkwJ5LDLR+zzMczIKv8sTtkgtgVjbHE1qEcC4HPrIypocdg
WIRM90I7eB2Vct5rSFvmXbogJgSGHs/FYIpu0xvgQZyuWiNiGG62Ks91t08G2TyQcRCtyzBUoKs5
KaX4ZZartSyFNETFZ2LKiCxvVgZPT7Eg2FZ7ioeZdEw0eDFzKeirdOhbJ/nlG8Ba+83CLuZj566T
boCadwhujZKQxzr8s8tli3GVbR3jQCJM8aAE1XfrG9ssIpfdWVaqiuydkon1rpR4c9TMlO0KBw6y
5ZMfoNyDIKuJA/rn2IREoUf6x/JbdWm5e5OA7v2yXCP6ba+ylCSy89QWul4dSVkicWZUX35jvhit
ap/sjscg9AJmvIidOY0P9QPe1BmaUd1kR7xrkdl7c7Diz7FG5BhmMf7UvtC3fpsU9zFDcBSK1rq1
nfehwdT8HOASo2UQ/V7nZlj11ZDuAN4Dl5kfnoGSCWMAXtKo9NdB3idPcZET0YBKK7Pq6rHumADq
qf2k9BGo5twZrgLMrirzLy363hs08k9NuO2xAFBGk5tcobaAbDI6wWYCcHiJiVSjg8bR2+jYtHsO
ixvpzNacQA335dIwokSBNfnXap7E50K0hxgj69mPOQpFvqkdUhnl2Bk4cLmUAmfNyq9BCT11qOuH
DPw1EDBeLHEis63hipkBe1Bir63IKI+pDvK0iuDYJzOoecLdi+8CWmbi8CPiFIWLOYnw6EtIGV2W
4I6dl/tSd34BinSeG4tFQWbBPK8EwW7XOgsLtJhTmQc2BonSRIVXuIyzYfeObmYCWUE6RjQCwa21
Pa2UKsNLk+LWk3r6Zo318GtZARheFecBxy8J9jwZo1l0G9EhgG5IbV/X0UAiGEYcPH52civSgDBv
m7Ur6Svk44YxnQApsSZLFHtE6Qwd2gobkQIGdaI88WWml7AJJxgbI0pWv78Xs4kvw5220VXBj3A1
qE09AfUqxo8U5NVwjf5qWEzt+MOpxvbmhpmzzmIrPYDbxyDNtrpysQ4/mVZ5dREEGEOu30z0X+sM
X8+Ol6gf6FuvxrLfBg5l7XLFq8DMsfbjfV+ittBi2LspE5xKp96+0tvEsCfQHCr6M9uiqopjXo2/
6doQTKp31X4afkMHRsvYkTZggfiplOZuPQfdFdP5EqNUhpXfr9ktPAKGUHf+aKpe7Ich7PB0TsGH
gNGF0IAbqn+aSs99EpjOdnknh/v31cpIqkbUyhNhlC1WGSABCIW+S1jAsWeHxReW+IHW/8CZANpJ
YWYHGAr+OVYmR6E5B1Cw0G5qju7bZT/GP8UPwVkpDi1yVh49aksLWXbzKxA0aYP5OC6sBpNrrSEc
LWwslkO7GkZuzSaxnsPSQnc1Wrx2HR31vOYB/K7ELWy87lqVaMpdWABLJMFkUlpP5IwdPKAiKzA/
TF4oFkyZP9AhczeVi6lU4zu2ht4H4KVnSpfwLn7hBA950x/MRnsE8xox/ergk4SIX3AN0VYFcFto
qflM6GKH6agiGCdI2/VScBLE/qCCtr74dYlMD0HWcSlS89pAvOqHz/34sNzrmcK12/cF3J9oeKBL
6pyXEhUoNVIwW17cMnUfeNL0DU3iigQLwPy9o7Ehzk6xJT6Kaai51RrMCS5emoe8DzbN4LwYPEZP
ZhdaV8wAT5XQ22Nn6Bd6tcW6RXB3miDAoV/U6nNr+W+ln20La8TinbXmRUnrI3cG7oj5CGUQVqT6
ST9Da6jOdbbOahxnvkk3EsQIlY8I4J12wymr1Z30y5gYthGOvBHwaXXaBfRieIXtRyMB8T96OQuz
i8RDGla6eUMM36ESjbUj4S3m2FqXICnLzXeHgCGYAwbtFjX6WzimQBG7pL5lzHevlTfnFX7QT8nZ
0lztIZhMzBTG9CY7tOsoOEDs2i1is9JvsJHe/QrDvsKV4Cdy0ykYCyi8vHOPQhU1eTJ/spFGscw7
Jtfh3uS92mKbMRFi9dsRbIdVJdo9kSYfi7LddThY9fuytE9N8zak6XGKYv1hQOi3TnVcpcVENpVl
GU9FC2fK9jj2TLRwTsLXvlQu3qdQBJ+WYuSbtYB6UNe8oA0oG+Q3NizsB1GWrxRWw8VMu3LvEe4A
1Y820RgBcdFF1x9lba7GGhf2mELs/D7gann4ofGMvmelmlZhXNtXeqCgQ8fioxRJf5uq1kGiHCCf
N16dDtB/M6bBHaOis5UJvbF2cvx7eU4vy/bRK0g534t/bE/e3phHc6qpk+vyp7rFZdrhyDx4QWfe
tSp/b4UMf9RoSJ2hf4hN5JukP8IvBJjPi9b4vWoz5oNF5w9+fU+1v+M7dhYHxllrG57xFx7oDeWH
Fs7OeQi04Ez1Q8ADKpdOPw5TFT5RC0Rv8UTVWoo3J7UPIdg3UnabaSXprvokQa3HWB8uvTUibxj8
Af1a81IrHVJLXz5jSGGOgNcUmoXfv9GCweJc9cfIAziz3CfSx8beDBu7jDPCFBJA4J1nruLY/1pK
KTOsPsPsY/lNaJf058xkSezb5yCapMsSN0RXdNZ7mkv6hmAFJgYaA4fMhwy2RJHSNhuuSwOByS4Q
Dm62VUpQ44Usxr9KnVGcL5voNobFUvZQeCgdAp8zwHpk/XvukC5tk1jrdvowdU/fC3Ngr6WBs3i5
uTT4pAmK/b7EwY++1/CPesPpAVFT+oJ12uSAOxdFozvJNUcS/5q1r8zWVn7vUdsm+s+gAX1uDcVv
e34MY0RMe5IJDHbaNniGgbEaisq7cMICwtWxZQflcbBw5aWl9Z74nvY2Kg4WAZ8m2oPYfXA4isKP
k/7XFL1JYnh+Tw1LiGji7EmNMWUpYZSHZXEU5IK+k1j4ZudD8lgEZMcCHHus877+EZWM2bGA+Tsd
q8WPUA0IyTQRgpPqqRsRkc17OLrkawQIa1wKtPlLDuBkRLNxXMpAIckvSjKjv2rBCMrJLd8UXpBl
m5kieNem2VbaKs6JIfiO+1CmIJmygPXiNVs3CdGPjUm+s2qGQhSQ2yX0Imkq65QP9bP0F/+D0PF4
YbjrivL831+KlMQCwaDrjBL0AVWKpE8RxBeSy/R9bGcsziPAWSCiG+UxuFw2xmrU5I3TeHVIDVeu
U2Z5f4jvAlg2VuDGa6L2/AB2omKsfhG5GTJYDqp95PKR4YPpT1LM9VWNqjZ3Qyb69Lgon8x87UwR
qgg6084ZNpi7N5rm1AWhBomSjLeMM8R2EhljqwJzQiiKeJ+Z9CDynMO/N7dVo97KaU+190TZct+5
/DQbFd1K2kVzp72VP4iq5eUNfvgzmyCTaR06RJrMrDdG8xRV1bXqp+kBWDdg3gTfeIhK6sQ003xh
3/E2roHkuHUt+ipzPNhc+thTc/DnkE1bjPXBhmZCQwSrSO7bw6HusXwUSdec20kFm9nOial2gDyd
kZeALu6zyrV23dm0SbnX4tc2OblLfBFWTqA9kQNFqDAx20Ce9TttOhZ5X3zv8FqGFLaxa5yiUv+z
3Ey1DQEu6nj+LNFVj1kXfSWUqBuDJhwLgvEeewFcIy4tO+smMkTwYwQ2FRjjD9azQ2BV0dqPhfVs
+NNLAobgRPuuekZD6p2Wmy+1wVqVBcGq0pLQ1dHq6Zpr7asImRVKYTJYf9txcoAJgaFxuM6twu+J
BJ5ZOI+5HxzrytQ3XsdJOIyn5mZE9aMy8vio+53DHq/8q6nA3wC6dS2waR05l2sbkwXgDaNepVGd
Xk0Cw1kg82vY5/5x+RgqDcG3NegXJmjMpZXB6aDqoc3QtQt109uLPvXWS0RbEXJAo4XwAh/KISg6
DtZ2Y+H2onJ0TEccBL6QIGjSp3piThXm4tG3M/u3sKtba4BKaWjAbTh3rqnU5D1W6LvynENuRJ3r
D7H2UjCkX2UD4grYqde4UPfS6GgxhrTAll4qjMMgu5v1EGzHrPsNxGrGaDbEMAU4opBR9citiWZL
k+6xz6nagf/FyMyEfPUSL9rxJkkjmX+GEuve8La11xmv1CC/45QuMhL4CdwGd6cINTq7butflnru
u7NQ/sxJdHuqTLKCZhu7lsrz0nQ1OADPzU+nt2avT/YXjU3S2T3DvY49+QHLTbacipbVUTN98GYS
7dbyd7FT0nFJ7MepdN6HuZNvJn55VDF2SRDAO4qBN4bRiotoODfacOAxKijhy3/KUBE9kwoxMxE/
YniE7y1FKW7K8YR074wBN7vbRMfcdTb75fdNCiRvGJnlxstEf7eFFSJNItAAsDlNtpYUHjsaw6cw
K+62DDAVpi6fVj2rckW9EXbYbP2xy/eoL/oVoRE/kMrjZhrZ55cn2iqta2mQHaZNN11v7d+elz5i
vm7Z9AmFLuxz4XTGez5lT1iAYd32TseMBBxYFDfo2KOsPFpj9Bk3eXrU4cncGg+NE7vHEd8paFtB
94N4wY1vNX8JOnJPCrfhqo4NnYQaOlHLR7j8LqsjsoA4dgxvjuguy59MG1fdd8fTRs+NXaZ+IBcZ
fZak/Vtm+gtsFcLpOdqxLjFyWL7DQoIXJ3AzlE/lH5L/hugKp2jYTOTyokcHWh7efB7cPQkAKKbm
Bc1O4l8TOqwlTmoifqGsY7L7kAj/cNAtzZke1JAyqw/LS04ZAB16+yTMcNp9P57+zMGv4K8WaRev
l+UdRVNxMUa/PCfe3I9GgmlewvxP5QTqQ+Ah3hUI5SWRMqCF4l0fyejUpcNzWg9vJkfKpYzJknG6
dRrK8mrntyU1qBiMS9DlE2UMf04l89L4PQHLfEUU9NkbaE6/jymFS6CtdMP+ngmeF7vJfsQSKbsd
UjdqEWzC5fiKqdflSOB0uyZ5NjTCKcoZ47U8cRnlML542vRj9dgxEDiP5vgVYtq+Y2Ny7mkyhcfa
1OEex8OvQiRXUCvMFXTiNLhVdTqcfLFwkt/ydqDudVeys+XrpMT9e7c3lbwYsGQ6it1bnZnVo82d
spaKKI2laW4maMd7NsowVeeWQw6dG9gehLfaD/8c5Wk4fws7FQTKmra0DFOatimWoM+vXzw/fv3/
/o/+fz0rGOgrlPGWnKlw781ztXYKhnUdQo7nWH1BRTMeDbCGNoPRnZ52Bw1DIQTGWdMXP42MSp80
PbTocP7OuDT70XQ9PLtoDhygcvukYEaPhdBueE+exdpjd81PTl2/GmewN0x2ofS7DiFNNC32Iqq+
VEgMS4wHzJkjmmk0T3Sn5Z0m/PM/v3kp/pc3b5vz+1aW66CQ5f//jzdvFMKUxK/w5nFhIhjy+pNj
ZkfRpekzLhZ71SLFfKtmLU86KKJrgOr1ufE8MD48tS4zDoCzPWFDBGspG5OjlAXKibS+SIg3t6Z0
q/8QTqvPEb//GlGsm/bsjbBMCwuQa/zrS5ZdL83agHMX6zZt7YlIUCcjYg3KyzHsONTOh/8JpTlP
itIh4rBtHdwS0xRUg9XS/Y6Y7bV48XWZDjshQZzoTaqO/3xtjfna/f2FKqadaEzRQuhqvvb/49rq
PMSiy0e0ORC4ietqhhLVKAMV5rGHPm1ehNIOQdsQSKEBC8vd4R3WYrH3g2w4NOZDZrfjXjVJ8AHf
5eBoev1S4Ta7hl1j8Vzz96YMNDTScUTDqN5lAQjCwaytSzjYv7TIdnne7de4LUHeO6Djw4EDQUVL
aVdN84c5qPjZ1+Qpw0q/XgbtWRzau3++DFL/t8tgGEoqw9XnlFwp/3aLRRVZpXY6AadiOc978ivG
NrpEmcU4X6Fcy2YKlRc1WC/Z01YZ5HmJRv+4+MJ49Ce45Ai/aqnRCYNFqvnEVESYXLKJfoFXp1tV
0XP7/3nVhq6kY/GFu+1fPzxGXa1oio5XTa92O9kIrXPXJnBkaHIgS9V0jNDl4IXsb3Xt73u7Li7M
bZ56hYVhHJH5tA3aPdc3Xkv7VAedvQWgRoenvZZztn1YJ81/CMfW5zv/bzec5bjStU3Fo/xvrxmO
R+KEWjyrdBAJje4X6tJw60BxWoctpnofLiC5NDCfeLiy5yji9IUY+6w0+9ZqtvEfHgD97xHJwpaG
oZvQwGyB5Nz82yePZpQIUzaujU80qC3Jfk6Br7YuqmC4XBcMWFg5OMqhf9J+5LXn791Cj/a11IG0
ae5JGZq2M0ayAv75w7XmcO1/vVAs9tyVhm1aOLWsvy0hcaiKIU6UuaE3qy5ePpVP7D/PywaAJn5e
MI/RSHFS0CR9zZ1Rksw2h1EzB/8V1C7ijvkfqhayeQX+CdWsDyVM5YhWppFpS4rOTVeORPjYveGE
U5d5Bb5IELKcDRQHHIkuOgwbSU4H2OalFczD/QMxkrtbJv++H909L3ry/LI+pKGlLrQ8yHmlHkZT
qL1CyKZ/Rp+GzilrnPflGA2sekfWZy/R/ygqkMM0Qi6WbVds7VClFxge5n/4jI35OfjbpbSh4pjM
bx1gLcbfFrkxz7OW6hJtfdi6+6UKw0Phb0YykC5oep652deo6oaXuiH0GkTr2UWOcUOpulpafJ6d
PHuZK3CPimDD/LHfcTvJl67nwYYi+sMR/kkENpHfmtVelhJVRewtgV75N9O8ml1N+lMcuLslGTao
MR56rkQYQELDGRg7WTtoaXQ98f7DA+f8L0sbc0buI8ltTg3l/usikSUZg43a4s3PhTODqo5PPSwD
klUHmLH4RFee5ge7PHBzGqiMx3wD7EGl+2IvrOKVc23brLCeg5OZ6xrGCGqHNQMdqy4YaiNz3lq6
9xFIlF35GHUXVWpkri0HSwtXRiTi6ecuTufgRsbL9LTlIdWH56X1YiLDwKzawfjLSuRt/fgBE/Sc
e3MaQD7mx6woPqJZc0amuNiA4ox2MyP4huL5YZmP5Y4GdSfxfhA0iDqzIIbaE8QOEeRcbWi9ig2G
VvMmxuEz7cwHMetUvAYsK8HwZX9WZqyoGBkJD24Zrm1li4vMGvUWFFgbdONiwa86TX6FgtNUE8sE
1EPZd6d/ftzVv62LLImEahi6peb18e8nvDQnyCudjGBr8QrwZrrZVusAnNoCFG6ed3/wYaxGR4uZ
X1gjkiHJwe1sOxPjGf2/mDuz5Mixa8tORaZ/5LvogWdP+oDDO7qzJ4PND4wMRqDve8yoxlETqwXP
rBLppNGfqn4qzSRTKhiEwwFcnHvO3mtbxFeZgu8XPxP8dutBGRGqGIPypygMzFKOvUuS7+o0eVTG
JF1BqqA8l3HD8aGQlkjwIP5s8+JwDxcH9Uw64dHNNHWtyhR+ap9raw/Qz9VwduiQQgXfYk5KmHwz
zRxM0tfSzqPj2KIoV38ldQfXqW3Z2Q8kb8QzgwXbmIYFgvkBKjYc4b3XrBm0O7bWFevDcDApaLdH
NXFYsl5fN3PHfmLxdhDhFzt5itZM/+LVYTfc+RIjTZSpQBu031JX7ezIyRVDf1SJ2HH60FsnmE/Z
1yR05qZ4nfSI4xAbOj1T1p1p4M3AbUQFdpADajmDWU2qQ+f7K/vVG882qFwVnkCF+mJ+QN+VWH03
6Ng36AL/2V5C1ozaLfAsVFgVnXwbHrRGwj3CvqpYIWcqttOclKVG2Hq9EKUuO0JxokBVP60K3G6K
YQkZYgBqP6F9/FBlKVofxIqPDhrUg8pkdBU3dPFH5qhDDEpA76V8X8BBGMcGoBnflemFLoa95jKv
8JAT/pOvmbAtjY5+fKOk9X2FaTeqh2eMvYVjK+WwSCxLuc6RbSgFeRsC/NBCVASa+fS5f5OYkCg2
+HK52FWt/vz9165+erFzhrqQDZ4q3p7W8aJPhF87CR9b958rEeP9xpVBAF8p8MowOUZap6MGRdLa
21W3TKKidGE7QG1uSLVK8HxLFtEdAyMFsxhN9/AiUFUwxdh62X1F6u1BijE15MISuKm6sUiIgJ21
d1aoXOsppo+gS+9som0uDxqkOJamjU4Hco3ec4DDItFzocb+/sy1+dp9eN1x5qZp2xT1/Mc4vA7f
3XC4V0E9GBF7wcQE9uyxmQsjG7VuTeQnb6srkhoUhiJeuxQEBtj5NdPFywwLNUtOvVcjUjAngWr7
IGjm89pnbGyHhc8Qx0mFhv29sZc0GpAO9hJphCoSdZn4JHdUYIp689Sy9sc7K1VuG6t5HVtT2lgS
g4U4AHNCrEacI8bRNZGuDBQzKLsNco88xiuRHSkbY77bEvZo+JRIwZbgpn7/DX1R7isI83WN4so2
ZV2Z751331AfJKOsskcDGdtAKEeSdBkNMEopERHbzwK8KMfZ9KekMNL2sY0OD4k4jBIPP2etNNnW
r+NxHUjkl8ZjFpyrMcGpYVnsDpWz2aLQCqYT25TDPfvhyhqqZqq8HBSDd7qQ55rx3efGNDX5LQEX
riaXv+uhVM+YqCXA4BkQtLKx76NZeS+hpFR7vSO/KCyXKEwf0zK9NXRPu2AncS8LTexCFOS8cWh5
GQQVDVH8Q5oI9EEOL+/glvMCIhFMlzpBWg+DKRZkOoJStA89Ld8extx6pOi7E9flU82rsL9nw8wn
gIL6aVUK1HTIo7Ai1MfGXycskySzqRxXYYM+0GR/tsvwQyzNMnz0qWRmzlG3woiGO5LM3Liugkt2
cuBRouhqwgFiKfe5ki2Zc7OyeiLaxVIY7eq0O1FkKV99cFOYVAekwik8dh8vjJBrb0jlAu9aYdIe
HkKoXr4NeaSJLv0c9BEErjfFnhCWQRkiebmUFULFCShwUonUCNaJ+1qxbpIqpWs7XUppYKwx2Srz
Q3ebnA9K5p/oKcmfXgHcTGx49HnjQ0TGYRl5dzPp44gGThBCfCgMlb4NL7KU7kMkKUyBwtzlwVG3
MJD7dWhmN0LgazGN6PrENf/yY7BKc915kbPb+fjVlS0zaGuCAAEolGJR+yH0QWPskES30nAbVMDH
mPLKmHUgLEesbcshq4lSyhkniVY9k21IYaFNbjRGNxtEFstxl/r2nZwzr0qN/iew2vDE+/PzBZ+f
P/6hGlOwochHF3wAfBeFcYSctWJBoLVEqrGmFWwpJsBzaYg/I+5J547a6b6WJaKQJ+lRRtBxDgzw
FxHWbHyi2NwHEpZWRWeKWhvUQI0B/timooU85J+Fvb8BHj0+fP+Va3PJ/3EZEYaszo0ODc3/pz1v
KJQEfVBL0ViWClloTDkTxppGNcbQgnqIpRJ5Pwz4VbDCcFsO/9UL7eUwWijGfNxWAcoBwNAZN3Ss
rVIT0Sobext1CJhfr4t30ygr2zIZFuoga5d9PHXLw+3lM2p0wRPTYdTw4XdWBZWIzp6TGVK1CaJ6
F0f4ZaXaW89ADN6queKASyPpryZOhInMYVnWbHGemZl0HqL1NXo+6pSP5Hon3R0Vhn1lyYzBAykM
Tzzq8ueOGa0vnUrdFKptUdB9vF8N0lCsdJiNlz2igW5WiXcSzs2DMAp7+zaKi/HZB76rddGIpDVc
oJwpnoxGrFAWiu00MQ+bZwBwdhNL7Ieu6dmMzX3476+z8nnfqxj0RjWTF52ghT8/eu+ecJ/qd2wH
TXEVgYrr0NwIwuFFia12g0x8mZbFw2FPJw0NHFArkrid0fcmetLcpqYA0lWP5JLPIoEkCZ7zyD+3
TER2B43ok5824154SePmmo29MvaeFbksbgR9hu/P5PA4vb9jac8IsIsK7Qid500/etxINjHUcfSr
pdL7ruXDUs0CiDlWtT/UKDbyTBNMxZtWEdCdGhgj1S7faZpAQwY66qzW9CemjDQx1EZaAun+ceID
Ht8V8wfkZsBsotmqrilHu2wJ/KbXVAHTi9EeF6LsvW1Q04kvJgl7cYtWeFD1O+hn5RnRmfFliFzc
Jx9Iuisb+OhUFc+kJTyPdcuzpPnnICKsE7eD9mmLiZqIz0blg7xUVQ5V0bvbwa7zsR49XHLKoJrE
EeTgh5El7f2wvRnVcRNjSHMP7/YMJ68LTEY5twGR9FVM9kVzXmD/2xoe+iFE/uaGfYW0RrWXEGuv
R3dYAN98QX9sGiSkIE3dnPVNYDqETlnrWjfC21aYa18nggChnepGlYmESdLwPkhjcF63SrlkovmU
jUwoFI1Z7KEjfZheZ8GobZS8hF9r/C41ihizP/HtfJoycOUUgq9tjS0a35M5v+LffTvZYCoadizb
5cdwASblzEXIZg5IlzoAupULBPU3BXikLVMhUjZ1ddvYMbp8GgoNgLKU8JyqdY10Pl87Bt7khyGy
MXkDt5RvF0HQ9zfdV2WsRgvVlmkYfDEVwnqimkzaNTfWRldnT7dAH/o61Ua2KxIa2UzMs5uU/Lyt
pzeA1RFeLyvwbsHsektAPWL8QaI5RLNny99YaRJupriSVjp4KGZ94o7EuJfvP7T8xaKkyXQ2Lb5s
i4Xp6FEm9TUwAQJoroc0+TCXmqR8g0foR8jgn+RgAIvFRBiHpRk4ho3fWiGGGVS4KOjMeimb5zgc
5tMNL058tPkSv19lBBURb0TVtIWmqZ+2BRgVolJvSwMuIOOyQTHXnYjDtT9hcBSpVp2xnTWW46R3
TCJMe1Mo4tGAFnpmq+j//i8+jK6pwtRkwRJuHtVFwozaSKpkwy3TGspxNSvQ0dHTy9XJRlQ7kxxq
tnFq1yTLfrTMTZPGNtmPQbzNizQ98Xh86mIoBqWijqxIpo0hmMR9fDy6UC0Rc/hiiR4SDovfNUts
vrI7zpkRUuEvjSB7Qxym7CYzv7ck5ZEcDWVRsstehBYWx++/nsNE5v214vPMNSPXy7JswxZH7zYE
8aNSiEYsQ8SbTs9PLEPE/5N9qfhhv+JppirUywSSJwMbCrjxT9UaAgjKQzna5d3wGiqmscGUpmyV
uRJqtTDYphgXh5EORlmIHGhiiPQoe7WslmzpTh9uaE96a0OA++EmGU50/c3jp2M+LRY3TaHwFqas
HbWqcSRJpWjAX/ZjfTa0xgxpXB9UqUNQ4CNVYjceC0x4Qy25bG+7LYaA4Sq2FaJL26XXSvbLGJHw
cOhityPKQyaI5USQuQqGKqPEh9hzluYxAYuIgRX4hQvcV/m9r4NoK3TCslHl99BhKzS6KBikmw4A
kbBzwlJSUvgkgRsK6dTq0H2tTfjr4xT4jOt09YKXuHCMecYAlIM6fPaW4UH5fWieJGVNspEEcCfr
Cc/wsP9j3FsS5WpfHnwMZoCveEZLK53cLizFR1KAhAKezZDsdLPYgPjtd/WkPcngxZwijJCwxti1
jOFNTsKck8vILSdO+eD6zPFboDbC3yBSyHAgDRltN1W+UpjQk2mpFyeauF/VhuxhNNZj2xY8J/PV
ffcOaTqPrpNMS9LgdbZQk8es1mgxY74hpkbvH29GK7CcwjLU6zT2FJduEk60CFUYriAJ03tK4IQV
yxehV1tnBWDcC4v2w4lH57j8p+9HW0zmncFWlbC/o8lSlfGI1wkoMxIDuL0sH6pJxt7lz81S1Y2b
sojODoMm9JX7OiovNERZ92mB9qCtaADkmX9djKK/5O0G+iUo9jO6NkFCtrbVathI6jW8peIJY5dM
c9enrpwfpiQRezmI5HVVlOb2sD6cOLVPJQ4eDxrdxjxeNOaB9scLkKVRXoaV0F2YgurWMnsGohCs
+T8fiZLLnS73iOmp5YYzRhWXmyBThG3iFj1k4QnixYcfcliUjtLK0YYd5QIhlb7XSfySIPdiZ7dX
dTZeB4AxTjz76qe+naFQRJoWu0rdpCl7tMSOKenkRhjRlYrwfhsW9oui9Mv9YdclmDi6tSlAOTVt
fqWnToQtouhyNsY5nDZKt7wfSFj1pPgsr+Wzwsv0nRSVKvWVejbpRg/Vi0D3kE22T1cZ5FZzphRw
zw4OyMmMmTiUglz0ju310DfyOiD9zmt1EtuA9yM9MW++v1xfPC+qpdksdxpjF6AFR3fiTCAY5WIy
3SIbra1Ect0W5Oc21tk04fSDJmwplItBWJ2hM3iSR9244lo6VVyYji1ITXDyKI9Wo01sTYr/9nFA
ePhuL/UfP4f/9H+REJWMfp7V//wv/v1nXpCMQzrl0b/+8zz8WeV1/rv5r/mv/Z8f+/iX/rn+lV+8
pL/qb3/ojpCHPD3+kQ+/lqP/9encl+blw78sM1Q443X7qxpvftVt0hw+Aucx/+R/9w//9uvwW+7G
4tc//v4zb5Hb89v8MM/+/tcfbd/QFmnUZ//x/vf/9YfzOf7j7/uWLJXXtvLzT3/p10vd/OPvxh+6
QqEmBKNXtob63Kbvf81/ov9h0iLWWCmZjJiCl/nf/5YxOgj4I/GHPN8XJn1sXUEswGeo83b+I83+
g8E2v8s2bY1ixLL+/r8/3IeL+K+L+resTa9Im2lQSvFcHZV8jESR6NAkZ2spEKMfvW/HQg98lVEI
toEGYHfMCFdpKvpGUECGstyFCugSOMDLLiYeLZXJJMvth6Ho001UkW+cFiHwvaBbatUkOSSPMEdR
7Z+SVz0EEH2Y+U4pgrUKoEOdlIvU9i68vqIpzxqV51JCfzNSFraSvLZmfQ0i0mUTkS0mmUw8HdEt
fcWnSikANYg3v4AJUgXexdjsqr5ZBSVJlZYe/s5EtTNa4nuRO5JKiripVAdkp9YrcIhFyLZn6/Xe
dUHRbQR96ep+X+Efr+9rUyEYr/MWkpQNC90jGBOsNcPUK1IpwGglRIrlyqWhjU+2GV6Eib0122wd
qfhYs46EIONMmuzscg5F9XVspkpGgqDs+U9tHUcuKxr4V/p1KkHAANedlEjFZZjV7MqlG7vVyc8E
mmpJNukJPpjdLlXaZZFlleMRDTsUdeEUuflGBNPcMCGGxZwCAtEa7ZWIQ4VmvLA3sZS/tj2eZkuN
watWPfoXPb/xYx1c7e8kbFe5qO7sUbwG2GzXVdNvYYRdq4PE0IJw6VJOwaQARu3MUCNRjgbTBA7M
AfHxlrRDjauhJzR3XlsrskehWd9rdb9PoosyJqwXb+NjMvuB0uCCuT/ORJ9sTC34bZri1fdxgkjS
JdX7Pg7LO1NPplUm93f1YPwQqY9pdPKUhWR2/tLH3xgpnOjsj1z1bbOP5emt8rLLkKFJBTI1nAbF
Uai0Z4NfDqfYMQzrpZKX3psNgHxBPk/hmuadMahvUj6AhxMEGfHKeUBW+TLOW3nbLK5an3hFIgeq
hY5xzEnhnYAhSmsHZa12Q1O+cSrYtqtUp2S2kTN4oNidBLeeHxYQeXvzHsMzMd8zdRnLupNbWrRC
ZJQtdDQ0bIoiXHcVGQolO+cJPpIBfMXkOxfET8aPSlplqwm6l4x2ZhMgW3A9L1hV2tbv7aXlkW89
jr1b68VNO8g6AYYOKPacdwSZ1O3UrRW7I4QD9+5EVg/GigaWn3ZfDsgX9aL6oY7APTqk+E70MyvG
a1PpN6Fd3qvRiBEUIUwCRXiBIfiH0eZ3JN5bEPs9PD72HiPJTRJ0PxQVcyY8f1eq7voCYTsh6fFP
vQcd1nXYTpgUsxlSiSkKS/zTxnmX1Q8WmQVmWv6wFaLTg1F2QmnchJ7vE4KdzlqC7kEnBQj+nbbU
lPK2hjKAf6s7bzQEFkFMlgAo0FiuX9E8hI7ZTquCSEB9/tiRlbzIVXfliTZdqHb5VEPMQ21bloQX
C7bFZWc5URL/VPGVLNsSNJhsNc++jG63aQkdCV+Y/5P+5wRDQVB4645i41vpWduo3QFe4gBsgeAV
QnQCajSA2ZRmSL5Pmp+HGtzHg4Yk7iWPwcUmg/4zS0idSO2BzqASVsvRnHVn7L60uHqsFEimdRyf
69hJd3Jfb5spJCepK12jGR/9Xk9mtf4+10hCrWn1UN+/RDI8vykKHoJ6gAFvkdlqV+1TnIuzELgC
poUiSjtCJ6aVLpWEn0vEAHamgLMvsY6M037UiKSHacAXFPrLUNJhfffaOVr54FKWqniDp2NOn0fn
OOQ7uIKGayf4GINB5zlOEm53dC/Dtp8AkAdD+khzmcfBsQZZxgtGVGXQ/26A7i1smEyObZS3zTSM
rkacSaKG26rwiZqXIHrj3GmGYZvOkN+qlcBWDDNIy4A2kTYbmcm5WtVnYF6vW0PeYmJsKd6IQmyK
32MzIATFY2xNY7H0QLuGnfVcC/0p9v1X3jt7zwyv86Fh3tFPd7VOVgisP141ZEJimVDBbEyABVSR
ksvhFRv0EnjPKi1mm6eSgFPjMi2AP+hQF5mnZNEeeuiKYxlVZ+HYB95aGuI2Y9PtdmEBeQWzolyp
a0nyLxqzYJciR4iqbWiOZr2ljoY+Ja6YN8OJLeekaOHdNAELsjyxFR3u0O8rThPK6mJosadmUfIY
6n3iegEBU/E4rViBvJXldWsjLsflvHJBmMCiNMdUeaEHMkaOUyjceXvBokxQEtZxIO61i2hz62HH
LcZycpsJMgjjWPCqqIT1EDMzdhkA7mSIKTNYRRmyMzCS/YWamtaZqpINkwpINSmQrcHKqwU7Coeg
ajRfKURt5tUIK6lOXKLbdiic4OQK5DJqdF6JtsdhXZ61aozhEG0DsB8ACNeeFV6R1hqdBUHxJGzj
IQrwkZUZ4ku4VoAK7N+8Ci5IpEb9kd95KfjjkPixxZDIKH3Bzy0U+8XPwFWEQXyptlX0I0+8HZPA
K93z3qbIum5iZWmDMA1DQENyGz36JYoKxccQFDJsMhMPzUax7bUBu+wMe2P3PphB5Ohzzh6KeDek
0vclzNu9DhhQGOnKaxD6WJKLLOuSOC+Ug6BgKlwoeRLnDrRnycFUQjBGFeprxfR+RriQ3TLucI6N
L2x5ieVpMN1EwW/d9x8LaIhRZ/zwJRXrnApDiAwtxW4IcQLmONgpmFG7frLhjOPKNttlZPQ3Sav8
udH9t2r2rwvtD+X7/1tZ//9jzf5tye68VP/zf4Qfi3z+wp/lOpU3rTSFnTOKGdqzs178r3Jd/KHK
6FFtE7kxI8N5XPxXua4YfyDmhc/FP7O8cpay/lWuK/ofuqkq2uxfkHWmu+a/Va4fT1kQ09t0x2zT
MOZZ+/FAi32hH4FtKl27yXZEfTaQEZsz394jaqZl7KF+qKxw0WbBs91O21QRqyDUHwZql0ZtAWD5
tMopaAittryM9WaOkqydzm7R9SXbBJhIaKi4dexXbSjXKq84lJOkP7zC2FxrI8l4CqEZZDBUtF4H
fN2w4dxcrW9T1vHSZ47qs3D12aNsKvRiQZbrDARFy88y7VO8bSvDF8vGrZm22yAel03gn3dxdaYm
o9s20KkRI6Zac6Ix9Unm/+cXZ2ky8jdhimMRqOSrUPa1itI/uu+Un7waYeH4W/hclxOodSxOuMlI
4tZNHBL6pQZQWc6D7SR+xtqc7GDsPGxGGdk9MVy7Bs1ohLR3TJBFGb4bEWtpo3GnylpE+l1QdbsS
H5Rp7yrf3CbwN4Lo3MgcqRvdyVKvdHJERZQs3+08/9rcvd/MHbdPjs5RPtrKiT5O0o7QKWrqq7Kk
2NHjE03wuQHzvud8fISj7tLU9nqsopZwE/lKGFeGde91/oljfBKkHx+Eh+l9D7FU5KpVKpRaydaE
7rYcNqzfC3JpF81SXjAKX9rb6ETrCfXTF6fGVNASdLwp6o89NoTLNEYp+aVbD+ZZWNbqjt3QUiRc
9E5dRAZRcGa8T9GGkQtHyFteYv6docEgb1LzviTu2h+VHypuHC+HbAqQVNKfgpYHDKDvZExnMMQR
iWUbjYmKalEciYbyJoHq/AKLtYTIpP2eYulnZjbbWkn3dH7JoiNo21sjh1pAfFtFWbzx+x8Ie9eR
wNZv+1B8ZDclDLS3RnIyBGpE486oEcY2cGupQmlyOTDJHMTZDPbCDV10vI5sXc1iF1f73njUALxm
cgnALnJMBt0YxPa0pS8ioGbm2CNxA+eCJIzavluI8bWpQTbUXJEMR06OCrodV1UbsY9mMyWTsgXB
pMif8zpcZKZKOrD8Skfa7UbzZUzOetVfB360MuDZaUpC4rGH56Jbd420ybJiTVfyrOM3W+bNgH4k
Q7uHMdapxupqmLgg6vOoAQ2mQG3UbAH3q8BeH+wYFmGmVpdxU14igyCQItlHlbVldLECZYEwOMOK
0tyykQMJsTEtYxkUPW4cf1N5PlrAp0C+R2DFYAdGrEWKfD/aq5b06wlkXzQh+QN5TRL2IqduaEpj
pxvybmituz65J5NwY7MfmSSxjcWALOTKqKqzTiFSIWVYRF6h7KSq7g6o6lhwrdU0V/kW8NFXEfzK
DFp2+nzKT0UT/grwf1Dr3ZEDi1vfbqCbpSqFIpeDdu1zIPvLcsoWkjEQEL8ripSN1AN/t5bfWkBR
0vDUDq+dNr6UuERZe4jUDJ71kk0UUXursBtcT5O3UmLtGr15wiHOjECJlnGv4vyhjZibyu04SHuC
bAJ6jJELd/82zqanXLN+q0ZznkiSApFWOzF9/PwEmqhxGbLNw1wTFfjH5z7ywHzYjKGIiazJvsDo
NnTbTpxr6qm3wXHPi0NwJEC0qOgYHx87SySdNGsrb0uXDT/k7kU73kGcwRyO3Tb4txflj8eaF+13
ExEgOhLUF4CJAe2fqv4dlCemGV9/bf86maOvLYBYWicDB+AZZUmC+fVEPg77jcfv3y6fSw9ORNMV
UidQTohjBYov6w3jQZpnmUlkWvhjyjoi/2h25bcTMXCZJZ94ESjHs4zDZWKMoaLl1W1NmS/ju6+u
ieneBPjxuCEccRHt/RvbsR3iJh/qc7wU0aW0sM9B2D4259TzV/oiXkXr70/668+g6wjnTAI15IO5
5N1nUEutwprIWdNIzCgPanT89iUzHLqgCMXxn4eF+YCS2Jn36EH/q/MeAJDQvAcsqdgbOVRdoRiO
RnoeYfVsCbu11r0RuXKWwzP//tN+LgC4RO8+7NGbE9FdL6qOD1sE/oKZh5okJ47wSYd0uCbvDnE0
sMjSjjydgT5GmF4gxXVEzibQn5Y93TTfFmu910AQNBRUbC4zfU2EGP2xKHFLDO8ZbDmpXJnJKfPI
l88AlfHcx2YYrh59qqhspoi1tcROimV/vMcncWaqT3Z//f0X/Ln+4Qt+d5yjhzlt7bFTsda7GkGI
vOmM4bYob74/xtdfMSpaQV8ewdJxqWoo0TjFGldRW1e8w+EKr/JF8WDclY/gA66adbuBYZM+FWvT
PXHor544vCyzrFNWke0cPXF9yhLsq6wl/aJfaovERU68mWsvz9F2wGZOSDy+ul/fH25ect49XBJw
YclA/gWOiqTodNgM6ebEGc23/MeKFdUSInduChO24kHV8e4QUVlhwwjC2uWWdPku1Y20xLPuyj+M
HeaZE4/HJw0VX9mHwx3dIOHAHME0ApTwa6AErn4pP+IglV1I1stwQfx4uQhewnW1JCdgAcry1AX8
tEgzxEGRi7JfljE9mUcXkGpBVKrFDRpwZ9o/S4qDFha2lsnAryFdQgoUgFbCyXN0lUQHQGFDtc1G
DOVKeEkG57KWDZRP4uH76/D5ShtMq/5VXR+pA4HMkAgTBqWrGBeT5OMSVFffH+Hzo0nVTi0JI0Do
qnxcPRB0kIwdaFcusu206YvHEMIkQef7o3x1Hu+PMi9E726nuPHiqNY5Ss5RiPaM/OrUJZx3aR/v
2I8ncnQJrTok3FbhEDTKF/KeYcC6XxkrZWeeePq+eLdxJE1giaRDj/n76KJ4SUYPesQJrTvjYpwW
/q67hRe4qZ6KS/9MvelX/lt+12+1XXHe/eqe+81/Y8n5vHR/+BD20aYVM4FeWVgfOV1r3azaJZuf
BRE1C/kGgPkKC5ELM9w6UZV9ucl8d+720U42n2LiT8hfdgNQ2YmcXUqMarKZV3NTlS8RY5zUGxCE
qLi+7krjGprsmuhwGV7V93eU/OUtpVGJzgJGkAlH17uLE8pxtpN8AUAUt+kSp+Ii2VEqLCqnOz+9
6n59RLogpkUNTEPr+G0JvGKS6rmJ1BPYPI/64gDAbNMvG708yzVlNXRwOBWJBAN2c8B0onE7phlo
Auv+xNl/+di++yzzt/PugYrkfmyhfZVue2asV/VFubgDrcz5p1vhUtctvBNP8Mmznz/RuyNKE9l7
2cgR7Y21Lq7qBd0fx9gbfN/6IjmT3FO9hU+Cz7mhoRvUsOijGecfZC/vjkigoi4qmSwbeFmusoxW
PW8EPI9bhu4rXIGOuuTBOvF0H7o9n9YRc36NyzZ9x2N9YJNWU5GGwCairTq3UaaNsU+3+guRcieW
rE9ekMMJvjvU/BJ+d4JF2/EWHzmUdw4PfqH+9NY8wyuxTFaBG/K/oO4svGTxJK3hyJ+lllOfes9/
+RS9+whH97SnWJE8enzH3aOxrNz0ol1LF9kDwV5Ou28uwBCeWkE+VxZc1XdHPLpzTYNhJZLv+bnt
XDKEF8lltyGPe624+WVwQun89T307mhHd61vaoIsi8M9lNwNLJH5efNwBTxupaxyN80c//L3qev6
SfJ6fF2P3nZAkoLQnm8hZR3fGJzgsDG2Yku+6FrbZSQmnyifTh7waC3Mp9areJPPbyTMexcwJzbF
Q7ggdvkM0/k6fT2x+sx3xXfPyFEB6st1poc5x4u22Xa+hpHLAHRHiudW25Ondmqt//Jlx/wA8SEL
Pkq9jw8K2JdJVQ2u4vxuH9ik75G0LdI1QWXoEPYkPqxxRkBzW39/ol8d16IqQmamQRA6LguhA8HZ
t6dZ+AIpvoWh1SBmNR6Uk5Ybfumn79RESjQ7q4WCAPTYGCaT0k0zDizHaATyomeqtWBMliGK7adf
MfoeW1xUgLcUJBvzwG7fKvrezgbmY+Y2tmlqqcGuEFJ+kRPh2eMt83CtRDlG8R6qERGmfRE8m2Pg
pIFKH6qVRsccyseUtmkfSehuO0dP7SXj6wRtRlZJi8564yWzAKdKCzR4lrOcoW65TENUJ2MCwk54
Hpb6zGNWGtpOQmxPEGYrTyvPCZ1+YRS/tcJdMCWIIkAX2YB9kps0vaIXfpWF1hISqgc1XGl/SUZ3
Nua8TM3wLU4ieqZ0DXm9w1YNn2RpvFRQhhrBDZNf3OAZXEHzvp7EnVDrH5F03xXXsR6difZtUHrE
mfKN19RbVPDPfj5e6v6LatXrRp7Irgmuh5hUMXu4ttvHaJChs+OzQsWTtpeTfFWMPK+x7ZqxvCw6
cnIRpzT1HBBOTF2WLcvcXlvGxawwbq3R0QnBU3Vy5S3gdOpvkFGLZoDmnbhaRfABSM6pLWBhv5p1
6CbdkxGbV3426zPkVT3mK77RVVSSnITQV67Q1II5pcQKliQIbJBwuYDI3TTv6WTfazK+efpHeX0X
Mw0lAuJH26nLFkRDYSyH8jYzE3LULUxBb41MkmKHCPrSRiXjy9d5SgJRIceLCq4rTtcFOa1kpbx5
jNsLNACT+rNkqFqTMtcYiPOJ5FHGmhsiI3xPOCVaMy3qVkpjX2QQbwtik1J92fvxopCZzKJnJ0J+
2Tf4gtuYqCOcv3l8MQ2low/JvhkIhiGkLwacN8Q/7eB+gjdR2c+ZXhLwG/yU84m0SO0yTuIVrNJN
MrW7QRjLKNm1HYFXNZykCmg6S4DtB9i7xXaUrmfk/BDedkzkhFHvtJ6dY1S4iEPBxIud2Xr7Kt8k
arSKkpuCRdkRo/cm7Dm4cLq3RLCB7ORKI9BBmCVITm5BtK1DSyE4pyZM905B/5GIbU9Kd4q8QWHS
rY/FLktytP3prid6uO/RDE9cOhXFtkNi3dZs8l1UBa6k186oPwOeW1dcL9TvW1TVS3Aki25aN1MG
fIQSMtEXpUjXMgHdlUUoYTTtBaPGuE72cfGSkj/Uj+ptWWk7WUkeoKrzQOfJzkOAu+qhG54X01pw
s4f9L5T4O298TATJf6r+movywvMxMVT1nebf99ND5HMzmKvcC50Q20IVB84QPDfKvWrcAQpbJSwz
IiPCRZ07KHDJK+JpxpBcYlW7N/nLGZNJs+lJ0c72dZbfKZn23Jf5A+5rJ9QeojzeR7m9FAbBQWBH
vFSievO8pzIkO0Fxo7RZdd2TGvmbYZDWFjo+L5icYu7xijZ+K5v81q+IGxuBotbdbdBkZ4Z36cv+
Phc/BfkNcVE5pZSf98WM0CfBrk5fQ914U0mIyopdHhLRGp7XmUR8M9jctia/mpZ4axTbjhtTaa7w
PpyTDHrhT/IyArUQT+2Vpv/yMHDlEUTydK7tIwQu+f2Yhnehd90pv40MmuauHW8MkNcmGSFNLxwL
wFEJtLTTZhi/vy68nWT86ktjJZko5jKDuCEUichfbm0LazqjCryw7kTVESmx0zLX0kPtUesn5OHS
VjZbgYXX31YJOcPpLrcYDSECM4tns9UXgbhsE2M3aUBlItUBUOPEonhLMGCaJGoZgtWcXVdob9Xo
ucJhKkhX1ZRxZ0GAN8f9ZEQLBEe3pKuuCraOmKXKizjSyVSBvM48J6pBwEfndvDAPMb11fkeQXly
qybrMnwmatDRpWphWvu5FZsNTp8/E9WyN+IbId/aKXe4SofI1hZ+9r9IO7PdxpFt234RAfbNq0hK
lOS+zfQLkbYz2fc9v/4O5gZO2bS2dU+dDeyXqoJDJIPBiLXmHPNWYRL4xp+2KQDOjAdBCbdl/Jv0
TLts0Y7VL2bSb4acuYyWyR7a4KoO54OYkPplBfdJqDyUYSFtje5FAggcab/rIaF9/phFzcUAy1Im
GHaeiFDNaieJXjM4b5P5a1CGA9q046xT7k4I6SQJ1opeiOOztakDz9ZsLPqjopb/6OX0ygiio+Gn
F1LZewkiFfxl5EFoP2WjcaylRNnem7zHbfCYSndFU9vEuEvkCqbbRlJtM0Dx278NupERtR0WdiyC
LS4kFHstPhhbMweqRLrfOg0WurQ1nvAUZ646x7/9ATM68Ae7S3OXSzkoCY0z9KScnpvsORZeUOzC
x4/PdIpOnN6B9S3bb7SR9G/WDRxFqOYkbdKaE5W/q7OLhEOzeNM4MzFLtroVPaYD6oZzW/4v1TUG
/DjsastPXDQ0ZgLhGRZ/Es//z+gk3niMAADa/zlCFo6wJ8Au/1e12U+Dr04ACjsSTSwYvKSSiex4
Q4z0C7HMnFvru+L+3JZx+XOft8afr3W19+c/bfOxZbi4E91QS7yuJvpPiM8cU5FanxlotScOCRPT
84CBUuhoaLgk1Jd9TptUJrBwfiLiIwe1K3lF+7uqn4UKHri6AaYOj84lR9ZvfoUsQuw9stoA3eCE
6R9tegrEy5RMk6JFICc9a/pT3j31/Z8a4eUwFayfW1ioSftkGS9+KxzDUCQh7iAZ14Pau2V7m5a3
3XRJ1ACdyMCdZ76aaYFWPCIEsa8RFiLzbqbgQjUS1LNBfxVPLvwXfdBL6JWlGyS+0yTPOd9r85Wd
A9a8xzivXxWxeaqXao9fqclG1V+jYtrp+T1GPsRsZuL42J36sSY/Kd/zqX9KVC9vceOgsOONFISd
YLzG+aWpH+u6ZeEnbEzLHkeU1ASTW9lVZkw2untPVg7mQD2F5BZChofE7fnalQ55P6bboodUAYqE
xAaPEI+TGAIBsQ2wGF7L5jVS/Bdkj5FU/TRHGWntc9TBAXpOhp0+W+ywcZ9GypNuPMXmcQLmTMlw
fs9V1P3TC6ndB6HC3syuz0OZKanVRV6Q0BxF+8iagWokyBQJY6odPR1aZPQBAJqS/2CqLswehXht
s6y7+ONwL22BnLgdGBY+wcQaT47ZYz81Fz0fm6A8vpRywREtSD3kJCr+nVJ4Wpq91lnqjOyeqgpm
NcmCNbuj7snQKHJmPTwN2E98S8X20Grk+cpHMvY4rlQXgvkLEz9whoC9BkJO6UKs9+hdbKK2SZ0v
7TGjw996jaJsogFLe5hssqmgL0/0CTShie1fF/wICvgNMJRLNr5yjLJCTu/yWN/LPMiyhtCxN0VP
sSYUqThYN+SvXJjCONlG++qXh8l/lRqaS98fAb94pZfWBAYjnKtUemmxryqeYzRWUlXltWOObNM3
yra5G0w78RI33KKcBHjVbwWXzsU2c3SydwWXmWefLYadOh5+/BnLcvChViSEdWnEAZ+7eE+l9zZw
BXvYqtvuPnLOlvqWAvaXNcwABEl9W9G/FLhDP8yb0a9rJ7+YaGcVt1hdDqFjoTHdqNvU7UuBPlqM
nkjwmmMTBPa5utTJL4ZhsUvH4qNiO/x8tWQI14pUNcx1c3roxXvRrNicSm4u78uyOAIWPFPePLls
U9SlDyJJMC9WX4lAk5qIHm3tDBZbrqhA+V9Zj6BizsBzTowDq8YA9UAZA3Dfqt4Wq41FLkBXO1b1
MMvtpgtIk5rOzNlT3waKFiaZMnzkoRqsvg1mDhS9zwfm7KVIYZGi4rXggoffjv8fleETz4rbBg8G
4yFOKH31rHoDWADhCzV0//C6CMOrEHfLXHLS6WjAgDzT5HP7mK/1J+PTkKuXwZiaUpQnddlQgF13
4q1RHHT8ibpj7DS73lXzXSb/+n4hOFFk+zzo6tHVPTJ54gDgj1e1U8+Blwr+ZVBXOyH7Lflws6MD
LnhXmxAQ+LFbllRN+qf/449YbaX8gW1lR27V366HWptbwro83Zm2QLho+iRO5GjOmTG/VsG4cIpv
6C0scKDrKlgD6ztTEUg6dShiOXppsJKY5jE0HyeLVLbsT909N1h5ZYWaTUgzgGgltGT2cnjRyfE5
83NOrIT8nAW6u4h5DW013zRxaLMw4+dkT6xO7njMvWJPwvlGOL8SLhNptRIyFoZCFc0wwKtVqy8Z
x04a4+Wbe5lcZV5wsGxlF9wE9nKjz67xy8P7ZjRj1dODH4Kl2hdrp3Lri/pvSytHOGunm9ENECdz
hWgNv7+dX8b82/lm4TMhOmKmXF1hEc9JPyXUVWTQl5L/2kvyuQe2rDary5ItJFCYMjFu0qr7vJhb
UhNqIbl9znAoL6DGeOM+38LFpXarIwXaTk7qBtfNsd5+f2knVQWWZGKox6KpsuB+HrhsglkhaWMp
G8uHel9fZ7tyr+ob5VjsEh7k/DSTPUerzH+THepFZy785Gf0w/DLrf/wyS58QU961aLkte0vmh01
nl2zl72zHasT35RlnWd/Av0BlPPqhTBqYa5zgc914+Z7IjEdQ57d0Hkzr/0NYWuX8c4McH+fqY2f
+shwsKIiD/yEj+ZaOTAT/1E1AhujofjdKPe1/qcBqaBkN/xWu8fMJfxp9fsqupuq++8f7Jc5+/c8
+c/IqzOWjm3WarqC96Sh4PtTN2+///tfHtzyTmBnQOVo4kJQVxPWKFMdRBGHjdyIN1ml7OtJpcKi
cCSXyP0idC0IL6ZRP7M3+AL/xwzxadzVdWWSX82wEqhQSLekCYbzG+ZnEIpkYtZUFVBcLlLiTPpF
vfUx6xCINW9L0oLRRldDml+VIwpZQfBm66we6Iu6YvXTVjuKEiiAGuSITNWxucqUH1ltEdAnePg5
7Voi8hWXK5zfvX+Owf2FNri+KateU4b7VCBlrXIU3H3i+IgL+EabqVSQ0TumLkm6dpdVN116nxiG
/f1EODv4anWcMLIIfcpMgI+5GdJ+3wKOm2eKZiTbhlV1kUlPsvEzSFNX0Mwzo389eny+6drqe1Dh
4vSL5aaTlHHMOvpb4ZVaYlpFcxEpI8HWiqPJvaOpI5V7FSklahcRF1eCkDv43bc9oBARk2oF1knf
Vk1+RkP7X2YsZwQm4t+u7uclLhnCqQlTRAGlZt51RIqkGqChEtJmCWYan6RPDlk6D1u/lmy/JD4P
Wy7bg0gLnBKLYjPlW5lzokHYV4E6+vvH92Vn+vf+gQiQWfshg64WRsIrW0LlEKvomrYdJ8kuzYd0
vhf88U5uvbQ4czf+y/P6Z7zVtpQYp7ngiRHyLgyu3FgEMNd2Wo1O3XY2PT/bkiz8wIdYwzSO0DVQ
kMGm5iYM7gf/2TLewaegdP0RNs0GJ6EbVWfsPH9Xrk+fYuxWoNwgH1moZgx19QsNQymEeeYU2Wtk
wsaOTm2c8owTS6OrCpj+8kJlBysj6NY2Fv7PdglUyMzHJkkR1wdUl7zGLLYBzw+B9kYlXV5p3iHK
0gfyyqnf6mS/NRR3xdm3hyHGsrgPgYIpHVBnMd1Y7UQuQXWs23QX44zEaGmHJJE24f3U3mnzzL3K
N5avOSHxFIJg3Hw/Jb5+tZY7YIHHktDV8f1azYksqAlojNCwL63y6Vez4Sbs0w1u2Z+yp+3PjHZi
2fw02up+a5Gphxi02QL8mFx8zof4GTcCe43mf90i/3tdPEC2quhW1hzBtBq6zpgQfeuXEPg2xvPw
Uu2S3Xxots0F3+NdBeDQln6eucAve4/Pw65h2Wo2jGpaILptfwR3oosnIrvF+YBuRX2rf4kX+UHY
J8/fD3ri84zKV5L4MnPA1a3VF2HES9xF5aLc3wWe4iXo/NSt7J3b4Jy6NIVgJigfi8hsvXtUfNxU
Uk7zPzbeouB9zJ5z5X99kOX2QYAEpwu/Fm7xajbWtd6qrckYOaG/m/ImdRYVW/OmHHBtvYSHc1vS
r+qm1YCrCTlFEXGdi6Ih3qNf3dK62Fd7yrPO2V3pl03aMhJmHniqSHu/2FIEX+/a2pDIizmQxL3s
SmMbSxV1MtretrEvd+e+l6e+RgyJXgw4jAn/Xvn8NcrCth/aUqbleBAP0hZUpGPdRa51rHbtUXOV
Q7NPPdUjF+haOLP2n5wsH4Ze7fUhhMocoBhajNoLQ59dpSTSLE3c76f+uWGWf//hSGG2le8XEje1
Hp9jfScM09anpP/9IF/O+8uT42S9oLAMcIurTc+c+YY2L7UwhQ7sfN/osutjJZEo2n4/0OnZSMNV
ocKH/Hi90W5QpKR6wRFiOvg7xRu9bjs4/iY9nHuXv3a+lmuyRApUhk5o1V/o/8cbR0kuDw3qbv22
d8w/Okux/27YnQPYzs2ckkPS2bbX8i6tP7Yfx1xt5wnknKtgGXOw1YNFKNduPPLiZY61S93J85sz
t/PEdmexWXOMNxYU+/oTIJZW0Eoi58CofLPS0p59gn3IG9QikArQMWmfn3l+J1fif0Zcr/6DwQ4G
8DKF4rF+ndPay7vqcSpVT0rpSmvmM9nG+6gTt0kc0s++Ix4FRjBbwJmdRduGG7LaiTS4r8SHPjqz
1zm1G2PTh6IKJxRSzr/VgQ+PPE0TMwUVQYPM6t0xkrcWB6iym/LN1KuHKUT/QELyFOB/aoztYBAn
CI2QoJRdZr0EdGIKrdpGTWPnJGsL6NZjAjf0QjgjUfxSHWFm/gX/sQldDtKrRSuQ2aUSKMzPJAFd
qa6VsnZj9oETraR+yM5siaELn3houO3/Irypc39paARiabBQRUg+tcemkn+COHSLtLuzau1JlKCg
5DFtmhSWUFqWVPEU4VrA5GCGIsoqZPWt/mQi+RLHgkrfjaj6ezkkZlKJDqM23s/Sm6YXt80YO9ps
eBpXEyJhDfxjNrTk0OI9RZMTN9aixbkb4t/dYPyKMgG/fOPA+QaF5eX6Q2xZm1psOPFoeIP/oNd6
BE9l6xOy2EK4lUNoPJV6P2SNPUVXHIu3QHjvxPCPWQ8PmFr2rXpJq3ufxvQ5rRdAE+86CooquzOb
7EUSqw30QSLXgn2hiHY81ftJy46h2nEBT9IgbVQ8EBDQf5h+8kDMPLEkmNE0CUUGTX4F5bOJoKut
b6ZZfddikCL49FEz2aMeX5AfuNdJUNQDQsyBT/WwXWSxccOCVl8y2nV3LNRhC3KGKCR1UyMRs+hO
kjO0BKrGz3X0aiEE6+klYXrdqOmxR4FkoY8rgmiT9RcZgmG6arPxkstPNFo35IzvzHLaSoJ0IbAz
GoN9rlj7xKdLBHC1oNUYSQ+6+jBBStISzY4rE9Fg4Y5yQiB15VrY7iWO00n6VkHuGHqQXIW+mYdu
o9LtabvffgdAXyUorrYu1QFiaFrYSkfQ8zjfGyFNv0HgWKciDaLjKDc71BSHTKvUjcEZIVAqz0S3
mKCMU4zWTvLhoZSWJ6PlP0U9gLwFYGc0CP26qVjBcg5Rki5cT5b2Q+PbYzZ8TNt9r4yXJtZqBd5f
BYalSKCV+RPtXckliAhw5m2pPo0TxmmvHK+miczpWXjwhfxZMWd3BmQliSjb/HvSIDYBYS5p3Nvl
QLb1cCWlF0E82+RGYPq+MatuA8jJwzgYbqSq2oVhtmmTP7JwBUeHwxKwpKMiDVtFuosJKiWVDM6t
l1fzTVwiviks2xJoJ6tHXWkuJeOnVu61sX6qGsuzlHGrSTdztTgHhOusbAmqAI1TNlD7p31a+g8Z
E1wkx1qdb4lAfxhb+Upq3QEgxGCId0Mt7IwmvjXz7Jpewyabk5tyvreCRy4Z6Q5v6vwIc8XThT9N
dCtqtMCbaMIeT5fdolcSbPv0OZHfR+Ml0KyNpF5knYpp2j/ieLHLXriZAaYmsTek73V5k/eyM/IW
QTCoojCCehM/xM1wPc4K0qKDVBlOhpFxKli5QK1xzIuyx6D13WVqG3PrNjVaJlF7nus9SgRQ5fN4
1AYp3OA1ttuw31m9eOys9s7Pb1IVkLOCNM2ar0T/GMjCn0mRnyRtL8ad0+nhFvD0oZiDnSI+agqv
HAChXHmbKmFX+E9S0NE4no8N58hCu5SUeyGHUd/5+1Iz7rokPZqVdD0W3U1uRJvGfKpj6SppboLq
rYn/ZMmzpKBtCyyvmhpPEa+MDhytfxXF0cXYPdbzLbVHLzPVw6xXOzHE1F6+I4Hdyll9kIWfY186
tdJRg7kOI6Bo8aa0nq3gdkqH2yhUtlVXbRSVq3kd5h9teV2bt3F9KynXPXmFhX/Vhb9jCKu98gjK
IEJWl2QPYhnavnE5K095SFBxCKTZ6H4hfeCeRpsRp7s1v2cJjJL+Dj1dSOAkwshw3NQR1KVh3Nam
+F4q8HYJ5yOr9lDCtw0RDcoZal7ePniunLkXbxsMO2M+TiC//PiG0uc26ef7SAp+qHVNRt+DrvyM
YAXOErlvUbC14nbbhNcjzPmsB1oypUdJewxEwAHhhZqBsQd0kI/yW04qjhaz/9dr25piCMTWTslA
7PVP5ChusqD54QtG5SbSq9Y8VzCYZku7MAksM2fepBqZxuRIEVkthlHberdAw3KLCKGqQWiBYNOo
ripjcsAwEapxzMIB6FYGYQ4dJ0ljhOQBX3qWoRr6ExK46H4Qfunq/FYbrFa4h2rdWda7mhVEqC7E
6jY2XnT1VezHbU6yl5F0m9g/xvHsquNBTd9HShyF6CIN2CQwt5pxWyF1mZtwwyuXqLfk36hILTS2
EAY6MClV+c/R9qIBtLrcBRRr17m8KXUIZB1OR+WiSC+1+ThYDVCzZlNN5p2kLmU+goyt7tia973G
N6o/tGSHqJKXxECjTFsgJ8+S7pLhdyI/GKC+4/CXoe71KXvqsuagBXApohgQ5VPE6j5YOlxjegLk
M4/t1TwrWwOk3QSUeTbMbT+ixJHEo9qTcb4EPyZUOlMDRY6gb1vp2phyb0SjxzqGAGabSOQQWBqy
CP9Bska7sn7EsHTM5ilN800b1F6nGAdfvVH6X2mTMPUjmwThrTQJG2LP+MtLPSjcdgLAp3c51jdC
+qq3rzVf9Q3SKZNa2LAbSVKW5dCTQG/p/qUKwU2sgm0xejKk/U686ZO3viFuvXwoCbsDr80EjtWX
Ot2F/nPqP4QjEKr5ddLILwjetexZKJ4DHyEKJJAwoTOe5/daMh9qfBmN+CTrzyaJ3iC0NlXTOBUq
+3bxYvNJMO4a5OCSWj7WavdzNPkbKVm8xtwUfMCbG7ikGx11okVAKsDtfVSXhzTy7+seRVX/hn/7
WjD960QqYKC3EhEHhp7u+Py+KGJO+nvev0hkO9RC5RlhZvBw1UMQ3GdT/0jUFDVcX2MhuxkbUcQc
73vA0GhJIMGuw/3Q/KoK6Xb2/WfuItLFYMLF3kgTcQxoTQUZePVBqAGP9pWXyuJBTK/MLn9oJhl1
9wUpRHaj1uNGq8nxpYOOzrip0h+V8s69j1uAR3Mx2kP32Aah183Si2b8UmfmwnCw9JTlopWQ8fxu
6iOwJVCVWGwKeZ/kmR2rCxwJSWkVI5LUM6iG8u/AfIssvBs8gwHtoyFcF8Wdb1A4Kk0yBu+UMbue
CG/sjD+A2rxYLzwLATGwkUEk4q6+6Jt7w5QOdeqOo+zo+bbLPKvIHJGpZ0rwT6uLpmx2Q+Hvwj51
iCmwdSXDQBvddWDe4kTbG9OuUYJ7f2x+pEZ/l4G8S+Q70Zgg+2msSR2KnzCSNyZiEA0WnC8/q7K8
0VSv0+g2t+EfKb0M/XZrjtpPo8/YRyYIunMf4bbX6dZBqUXHn67K6tcksLewnJp/OIdsxaSLYbgJ
rd4L+xspqmwxSl7GhG9CftmGyTZMxG0qIARuN2RlEVOHH8D/OYutHRnTsUgw22TavkVoGyDlDobw
MENYmaL+VhBA2EN5RoM+6hn8HBAQ2U8tqrY+nRrah2BeM/Qz+1ojYKdlKQnIk0qqDXBtmRNp24m3
oZiRTP8S8xUzmheU+m6XPEgNkqMpuWIXm7zJ5nBTyNN+yFQ8AB2JbBhKxvbYCzWQTPby1YNQhJc+
aAdVqh573g8jTXbWHLld0xPcHO60FHUs4c/+XRYcwbHC5RxtFiQC3A9p8kwWyLEr4CRUD8XcbA2I
N3qM9K7t9lW1L8BKY8O4hvEPrNOsiw1xcTx2wUH46gyibvNeWwYOwQy7uHCfd/AnxAvUN3bRP0PH
QJOr2lG5YF0y9INwP4TkXU6jTc+i3YPkCCITCD3GJi25jDUmjNEofMAgwxLXkRGRJsuFW2biI7GE
RwNoNhav7qHQLwnH8kyWGjPoHCndzxhwjITpx3kH7r4x3lnBH5B3tl8TLF4AMhQS8WZKHmXEmG3+
KMrxMVIFm0zV7WB2G2sJiIt3xozkgAaQnt4WyN8qf9uzmEbtMStu2uCH2D1GxbLJiTHMkPbZCyBu
bpLpqdLhymLQGGRWCp0yd3AoxMteoUw7omWLL6yqcdtpRF3+Ugikbt5W4e3Er4JjiD/FGcwXC7Eo
zHL6oPzTsEN4+B5rAQKQR2XOtpgE2EQhYzbNmF2dcGFE02ao77QCbI4qXCdZ/nuwHppIPfr1sc9Z
Mn3i1glOr/PBk+ASz2wRo/BVLB6WI1VGx9XHNJcDTE3EfTk9xrEXZFCL1MSdR3oMg6c1uJ4GFO70
BR0SCJ8Ekr70KzUxtjKlnf6JWd5273grXUOLd5Vx26b0YKbEqxTTU+P8MTSRPPbze6R6On73smhv
YK5WdpcYBxF+UUg2RUfIY3YsF1072s26rtwAoJUUgcqsg2PCnSCHZEkpHg5NrW7zybd1MAWlfiEj
3h7HYi91+sVMSJ7cXY3lbZZSisky0V/esU3DkbnIb0TsPWSKPs+DZGdh6uZIZEcIxlGXH5TsOYnY
Qo+9k7DjC9LnIL9r2MmnheF2kXTVtY+5EPNWRr/JXs02gpT3TiUQztPgIRELu8JrIxSTY6G+zCzg
QMW8/DhXoy/jR7w1Y63Hm6ZUA46vdIGCoTTsPMnUHSh83o9We66JkNhUUnFQYKa708TXv4I6ilKE
HQs3uA2Lp3Ssj5RPjiM8yjMFpqX4sSqhibQ0LEgUOlWttf6mMVRxBk9KraLBmiH2l6aCxwINhXkX
xMt0DnfGAOM1fk+16aECwd8V537DqXrJh9+wVuW0hpjOQsLRB5sKd0B1cn28XJizhT5tyq68AcDE
64CYnW9oDOaP7ZQTYL5TK9C6dAITeKAZLb8kwSo0pPsz9+hEj+njPVqjdlQjM0dF4PeB37KHrHSE
ciQzG0U96bpG+KdTyUgK3BFt2vcjn6qwfRp51UzIUquTOhRwjjope3E07Dr91QHPixCBgbG1SXHA
7qXYooHHSYDq2+wH5WcygpYnzVfqD5Uk2Xma7WjgY1LDg9ckZ6qApwq//HmNb6RJRtMXgOEQ4BtV
A/pi2r3mdC5FP8w6+2HHEQT5yEHcyk5yf9bkvPRtvsxbykyqqWG0UNdy0jqMVUNuRToRGC0or8FA
2ECxs3PqvjASvn8Op6/xw2irQnOUmJPKEZ0mHBaH3t+ENphvWy2RV5EhBmh2I24Ch6/6mXFPvp0f
xl2JQuhrYR8XGXeRYSJHj+leLTZnyTY98WLyznUbT7SUSEf6566uGn80U6EvGNzVXkDlnis21q5z
b/u5MZbV4EPVWJ5EVaKXA0XxIrzhGGLPx+JtuY/y5lDvOFPs/sVNRHiHokild0tL+vOAcU3BLDcZ
kC6I276zQ7E51vxEr3/R3Qt75eH78U6Um0VTl8gtAEgG13P1zGaZqpc68r4Vxc2ywUrznGMIz06d
3CD8+f1gp27mx8FWDyzusDwEZCcjD+m2o+y7Uq0/fj/EqYa+iJhB5zWDwGSuRR5d4Cd+lyFBWTgg
fCeXtmbvjYfxiauLtmc7qKde7Y/jrRa9bpKGivjK/4yHWdgx7rRbYVfvLEc409RfHv16FYE0o6Je
kZYe6vL+fZiL/ApFqaN6aXS3++hA5XaH/+z8FFx+8nfjLI/xwzhFNc5pFjMOW4IaRgI7gd/Qyzf9
r3pHaMOZV+zEpFjizGW+3WzBYfJ+Hq1Xa9GPQ0xoeTaRJHA/ntW/nxthNe3quGhlucEaRRnb6zXY
Td25deLcEKu3Vq/UilhJLkLBIa2K9wlkqO8n9skRZFkiA0XlY7HuWApiqMq5HiM3714EgoaQHX4/
wClxG2GOf1lptP++eBHkSopzX+caxAPl/m6XXLboYLCNQzN3zgpUTl4PRGfUFLoOD3r1UJSpizJz
eSikqW91O3JD1etf/YvWnZyW9D5OVlvr/ftLPNXJ/thbW37Th4ktqgJ5cg29tSIKd1V5N2qRJwaK
rSjP3w/0lY6z6uKtGvN+mFr0XhjJNGpY+LyyA4d2nbDOKr4Ux8GBnssJTnr05/gBZjPnbWkX5+9i
XO6+/ynLSKuX+VM/cbUZkIo4mUJluWZAy1b+NtGfi841fk8OIqMPwPJBh3GtTCyniDzQAAXuIu4I
vAxKjuAabm+nvxS7tgdPvzqr7jg1geha/s+YK61MKhMo1aWMORzAbrm5kxw4dDvNtnMUu7zNd5X3
L+7khwFXK32vZJE1hgyYC9dxjB4uf/bPSZnP3cjVEi/C1x1gqtL9RS6iX5rVZWyekaacfM8/3rjV
WzALXWSIGWNI+CMDarzELgLW/okXyYnI/pzUigLB01horiH22//bTVy9GHKYVaaIjNbRpD+92FFK
jFwie8+sZedu42rSK5bQWJnKKFmuOviw+X+4V40z25mTywngRWgwqJLhWX5eTkwtr6sa2IMTjxjM
6YcP+FxzNXIr69wFfQUXsaBo4oKdAc+5gL4+j+UruZBHGYuzdV9v1cOypa8u/T0n/y27AJuIud3g
nduMnrqNHwddrdFpqaIhmdHjtMT0zJQqdAwS8XRWhLDM6vUaxTWxreEqF2vR54vDaleovbV8oO1M
cM0D3eLFRDnacuM2+2wrxLtzCqCTl8bXB9kgGbKcIT4P2UpjIw0z2MFmqrdZ9DsQJScJz6hLvzpO
uB50HCKRZWj6vsDDoFPU6eizmRdfGtfcgRF3M3yi6sieKrOx+9Eg2BC5mzj6kTqh+/27dmp+fhx9
NT/FBOFrSavd+dHMl3FxGxl707z7fgyURCceno6ej4Q3cqvRX36+k5KWoTAgOcVJul8W9BIzT7az
ryMSCd7DVrKTQLKVZtr3Gt12ObIpCu9EAZlvFXuIErZzSncwCpeOI117NMCi3NjiEN4EbbgbTM0O
TO2SeJuDnx2qpDtUtHcppR1B1eylPCcPK4s3Iazc3Longh5tk6KSz2notoghnsopJrX4Jk/2fXKL
h9MaH3TgHPRTtH1U4eCV5/lFG+nUh++GCQ6pEuL0opMucuO+C/ExV+SQVXjZ72QOEFVbHwIIqzMM
iZ6edJj6lwv43JyOvfVkqU94xbGObmDaX3Qdmhcfd3ON73EcNnJvumYtePKMQkGhZRdUe7HKMDL4
VHBfh3SCxoMpWsvtutUfhiHdynm1jSXzqM/vVvFLmgHEZNZ8OXWDV1O0U7tgL0XDQy7FzpgViHQM
p7boOy9AZbE4t8n9K3Fdv6cfHvW69AVoJZh9xN3s2QZXt6FzwPoy7cqtnsa94mGA9jAn3FY703mj
3XUb7Qx7PlT7RVInOPpde5VtA8JhzszzU2c+ZQki1URgFrh2V+tU1woNFiHkM/5leFMdgkNk6xvt
T7wBpnwWTvtfRtMWvyFlSCw6nyc8b7lqZbOKIkXa+DvV9fcZ0Hx7dEUndKuFNe98/44pJw5+JJ6A
P2T5x1m1NuXhoU/NcpF5SjEd7+K9nTG4t61d+9SCm5tKGu0cZNVUHChDltT1Jeqyo/AokB0wUgAu
zEc9/G2ictKIvZNVmg/mI1wjFxENCqTSNosfRX2smbhVNb7IpWequ9zwZunKqmChGLYW/46bNwkR
TCCo/pnrO1Ww+nh9f3WhH/blVWDmOXHtUET3IsY8dsa3yWOx052l0NK9U9Penz1/LHPiy1ymeMSC
hsxOXBc+ShEADqTt5dzeO8Y2cttnGVrVuEtJ2/MQazF0a4eugmIjeiIY8ftn+veb9t34qzlrRpWh
NAHPdDEeRF61M666YaNy4lpQmkgjpvJviXDxlppX0o3ZbBaaNDN6C4hCPLOMn/5Sfbgdq1XcmP08
xSWx1O6WV7va0RH3HwrpKO+lgn2gO+DLRKBgx5dmuZObq7jYnlWsLpuYb+7J3x/5YR6oQU3rvOOe
oANUUpqAHafcsXiYkuStFPIzm8S/VdfvhlufIEwjs5RlOLbCf4+gJt2hy0VGI9m6AyD/9T8lFtnr
njVH3CTbBqjFfQzL4+5cFeTUK26Iy+YHhbVprGs7UtJ0ptBz/wVY/KNAaLx2iIbJDaXLUBT4/GiO
PJh/vp+EJ188g7M+UAvO4V9E+dHcGSSugKHX+vACxZAXqERpN3slJYixQYbY3Itacci7xFVolgpG
7mQpMgkdqQtms+9/zantCpVPWadEroPWWJ19KM6oZd2gViQL1W0E4g5LeocyMUqZsf1+qJPbaTZk
C1GWhFhAHp/X8HpMDTMDQeeUP6QfkVdoju8UjxbcjupiKcurR/KT/LtzYPOz467fejJYKuq+y5Qb
3OmXyrG1ss2bxF5KeeLiu/gVbc/NrZNGiI9Xu3q5LYlQzT7Wl7qrYGtgC9s4s8nztovqLk1u5QgQ
VhQ6g/ZbSa4UZJBBf/TNq4zkOAIsVetnPLUQzs/tT0/tHE15oeSTwKuQKPX5IZBlODRibjLnk9jW
hWxjlt6/ec6gglXqZkuVezWnNCPSQn/5smj35KB67fWy707YHYxusjcOWK+88xXNr2gItv28yP8z
6nLhH9YxcPGkOyFFpByiHhJvPup42+n/27h4dv8GS7Aab3UjfaERrcFgPOP6L0HXKS6j3VKxlS/q
y3MmtuWPrVdNjmimYVCJ5n+rVXMiZFbKDCZTlDynDWW0B30+V6I40cPkBv4zxurkEsl+bikBr0m8
93csxNTv5S3aR+ccWOZkMeT/UXdeO7Ic17b9FUHvuZHeXFzpoXxVe29eEm0jIl2kd19/R21SItln
k/voPJ0LCIQIdnd1Z0VFrFhrzjHJoCOHxTFhA3xNgisGHUDt/l56+Idyk55ZW+9wPOdII/vJefOj
5U69eERX46Mx/0u7IFFhP3ts8ZadnJWp3AoITn+93n9wgLoWtczROkC1+PWv6ZvcRvBOboJ7lF1w
P/G8uwCVmG+R6utf/fWL/ejZuRYFsMPg6Jjx9+XDJYuqnvSx/1Fk86Xhzks5xmiH22uM54uuPZ8Q
R6Ro3Hv6S/GkfvK3/qCAo5eLWYJHajEM+bKFqzmMS1MhPWQbWYNqRGGYrMEhLnM7IB5WLiPxPzAQ
/+Elv+zeQanDyRF9TQgRm1WG6YHQbmmozeibC/MYV1P6vyya/yh78qL8KG7a+uOjPXsp/3/Ieg94
MH+e9X7+Ub5kf4h5P379L7mRYfjNPjKeaAMR3eLBl/lXbmRofjMxhh3rA9s2j6XSv3MjHfMbi++Y
WMMXRP53QNW/ciP9b0c4P9wGJpxMG2z7P8mNJBr+D5ufwfiFExq00ZfFlhj5JNoB1l2QefVVk1fd
hZRxDtSsxEhr2hqtWNT2CJMGtsf7sTNDvbLrxtiaaQE6syLgZx3XebxTcqJBaKGgrcoWYECu/FXq
Tenr4HQ9yesBGagiSfqPjMTJtdkCatZDZ6+GaiZxjMbgW1FF5q6Kk+ZcapwoRd4iRHRzfeZaDhi7
bsAUkcfiZs6KeQ3W1PxIBx2tmOjSHKnNNNg5WqVXkZmrQ+2F6Xky6Aa+ZFkRbZKD9rtkF7OQaAOT
S/Ise529MXmyk7T21r52QPy0eXhiWBZhX4VCpbWgq1EcvMJxD4UdlQf0g/ZJodzuYZBWdlfZOp4J
GY5SUs9dqwhW/AF1vKiOKkt7xjC8RIJpPKGY14ALMotfptaz2s1eR9ukUSnaJr7tOpwd1MW57Yk7
sgJxitPhTYhNls783OsW9VsOyniRZbl6RDtacSOHJba1q0Zdqz7IH5zRrrHyWGJC+5d37+ncmqeW
n4NMFoZtL5UQpP/1tnHZpT05nMkcPmgUi8/TWOK0UVFCaxyzHV0uzxp9uSgdRQtvdAOQLtZkP7nB
5EKC1k27wt5iPosoRPtraxkuAcCX170c/cs+M9lCyGf+XmjZhHf6eRYgCElbRHhBZUU2MbyWIFq5
Bu5RhXZP3riIWnyDPajmwR6yBxci+HXaFvVV7HkNNHLLa9KlmTrtugY2v1LZgECvTSd7m9R9fVq6
hkBBPJYG5u856rAMaJoENtXRIYi02GaWO+h1RsFnbSQKR05AJeEYG3VPk4BAUHOZRlH0mMM7QApW
BR+VyDX6Vj2xxVt+T3hZ7PqgJgACoFTv59H8JLyQCAzBCHAbW45zkbRNtxrDAs/flHkY3HJsBtug
43rtp6WroG8PwWtVavdR8V1niYya13SItaBA9fIzwJZpsGwHuwlI83PViePW2J2CuAf7kdjNdNIK
xW2JM9KCPO1laIjKEchP7QTEatd1ucymAi6zRxjyKF0dLy1ypHH7D46VIWWdhk3mVP1DKqShN5XD
mYIwXKDjnX1fvCuHgMcsss211U5SbxI7qLgW1QTX0gI03YegngMw4CUXDxqfCZHkXe1IZkV1l5ab
fDDDdRz23ROcwnJXGG4/H2b+75V2E1EsCLsuTwYbQ8qVEZEfHQAbvKgHz7vNEo3jy6jgp7d1Hp2P
sYvgMXVrnFfNWKQIG0JhxdusGNrPgNz0dV3LLljQsTVgZQ9M37dGx2gBd9OssRAJu++X2ij4SjMs
9Pswt4C13VFZG90G421E7v171My2t8fYQRauKvzoITsyfg5pHSY4qXovuvLnhO5mx9acLEtsIuN6
7AXFhsowPMVCR9MCOo8zLUNf403yOj6Uvsw5NhNTDe2iH2X3UXVZai7m1HFeVJEOd0Xa1U/az/M9
krXivPLpyy6q0faRkZbJTZ533kCipSdvS1HpDyHTfjNTZOjThrzQA9biOlwE0j5uZ55OL0wYoWIl
DK0ujAmHxHomuFDua/ZaUupj6e47CNPz0qsHba0qT9e3ll3oD2W29WNL9XMlHOGcJAUqdTfL8/sW
DvobQVkanmbR+UT+OEYO3hko5kmleqlXQWba40ZVPZL4Pu/HU98LjGLr4pQbsfWomfRswwfs3+G3
dlm6PdTnGYfwm5X3vbGPgHU8hG5infQ5zfUFx2JwwclhnkFCTB/rBgNd4WQCPq/sC3jGNfa5yvdK
gkEwucj9FBjji8hdo0XwX1r20sJqGi6tTIHrphtQF0ta+kit06gSeCjDnrYT5p55i766P+kSFJaE
prlWuslFPOFFMoJEgphJgKwLnAd7KrsSBfKYJNcqzIqntM1VtYvHyDj1/CTKVn3Re5hosa2xMwRl
DNXLZS0tgCuqbZn6jrF1Oq/i1ivzzlhOTldgsggTt4cgjwwmwRfsVY+MefWz55SYoAILNnFOJCgt
kfQB45iBHl7Ya6zDwSuWieZFjJHz5Guf5qF0sG0qSeDywsPe95JFUX9jWbUbLHEAZDkcB6SueF+m
yN1gbfHrBRdh76lwdfGq2o69AuMJpetUqfg1mQrXPq/ChFn9bNbje99lfILafEIL3dvzh1W6cbGs
dD6iOiIhIC39/HPC53AWjoO+rZzRWRPiN4EJzE3FnpFh65niMHpmrDIxRCj0i9e4c48nStU3c8su
s4oaCSCcR7IijsJJ14nRFxwU2ITerKgOwsUx2/py6BLydbUZ9+0GUr6+rkQfPIio8/e1ibHREqjO
hfAnMPtV+VoVc4nVwm2YqkWOuza6KR2WRWvisU26ojySd0P62HktC5t4+jhcVwFAGA394pCzDAJE
6mOwykocb5Cc5QXQVf9Geka08avJ3BQz2GusQH7+kgQVQ8oBe1/dQrnVjlDrsJ2tm9FO1MrgT8f5
0qlTKFrmWd5K48IezJGdsD8OT7RRvk9urVZpEQGb92t7WLR1Is48X9mHIRPpeRAo8zpIeqwizIrm
fTwXdGx7XcZq6RCuDf1odsgYroAOVUadPwq/yhiaOOW2CUt73zJ33CFLMw8KScZWRhkfZBRJ5rg2
Aj2etQRx28vYrnuWPefauBmHonuT7tScO0HfLU1P5Rfu3BV3LoYdXKSlVX8O9uxhEyTMcwmifN46
DHViEODCeDYtI3joEryeY+Vmh7ywCZIj48HZ51XUYyGt/J1ncptaNWJkkGUMcjzzZKEK7GSuddqx
mDfSMDE6x4IJUReqZ8KJjY+5CFV7tE0YW5kOWE3TYN5yIyM5c/Jjic03mc+9Us6blg5UsSja1H4a
c2u80laXrV3I6+faA69P1rZ3rpsp28YC1n9qT+M6cEv8353F/dgy9NaJhuaUZ2KeprkZ7lVjyJWb
Ez27SMZgWDlSexs8btMGxkO5QVfokTTSRadhRjqB7KLhonRiZS7Lsql7LIKsN/D5RZ1R3fVedd07
ynlCNRuc+33c7V1KuCWrIbrW4VxM+Iw771KzjqGgpXJiUUSyPnNlmF0MlnZPrCGqn6IorkmxbDwz
2SkjV6RWaF3grjTN4oH8S3mvyLlrNtos809hlM7WSmJ7Z+ppQoRvlWlMmLKVmsuZyD9GKm7d39te
x7wnimFH5Wk750dDNDZ0j4Hb5RCU03zilCmHiu3ji91lhESw9VHmI9KP/Ym2IllSu8HFytm30bRM
tZ9AcQwNc9ebVnMyZW1468s+vVaysc6rzOqWFMkwWcqUGBE9mmA32srBD4gF476Mq34/ZoKAOQxJ
ZFG0Sl4BW6qqRaRb9L6RbwTH3yK7jAfpXE6tYmNMzD4GuN0PHAqDGj3c1MMAbnss+mhPigtHmCMJ
7Oi6uqIPHrb9TOBGgNW2zcV1YlZYtrBwVjtOpoAiEcOZk9UFPj0qNPXuuTGR9by5Tb6yIFDgOu1N
rF0AWnt3karBu+/KxnvgVAdIa5CMfejcjgMybjB0m0Zz2vl1/NK0rXvoa7ChHaHajEX8uvnQde6e
zl3TbsZa5pei9N273O3S66AvcIW7tV1if4oybPqiGfZyIkS6ouG6C0RogCTPk5Mm7py7RPTkweHb
YIKZVMGT0/utWjF5MHCpEOq4c3u/MC+BYjfmdYW57zpKNMswaPtt3HYhFrepPjq/evyzCUj/zpkR
/EWpJqxg9Mv40sqAFsyOnO9kI5HTqIkGRUVhuywmnxz73uCN7+vGWxqEXSLxjdLmzuYYyxlBldkj
MBv3emq18VDHc7pWBZHapWjadeV6DZ/yJOpWueNPD3Ve5KeDG5UZrvc4PdEBE+U8A2LQ89E4nZo5
xlHpus6TKcPoYcaOtrWc5ngk16l/LbRN3k8kfaZNc5Cr7eQpjC+pr9Np0XlzliwiN7klnyveU0ao
PdL6eN/kbUJCdjB2q6BKcwheiVo2UehcFLFDuHBicb8hkO+qsYfmlmz3eJVmbc4hR9D42on99HEs
Z72H2gr/PbH68LxM7Yz0kUIT0V0WM97YtGsYq7rlcCYsU5xVsxblTleYpRaOdOGUH3c15vyle8YW
D/E+kF5y23SuTTk/qeDsCLOG52WP7qnD5eukmMbkLC27eR1JfLeoNsial1P6GQ7ttA/qaniNDYva
TY4YM7kUvXi6JyCc2wqUgtqawpWyyuC211k0rKLAZ0vJOB5e/GEO+LPcOV7rvOH8NIcW1YHTK6U2
dqbThymsI7GQ3CrPprrvX7zUsq+SzBqxC9OU3PhESTwmoYZYCDpJrEWY1hcy1nF+UfaK6Kfe6Mkc
dbJx2s4lEEjbiOR50BjOKkzG4hDZIt+kam52PXB4CJzBfEnAZ3Pqjo7YmzW7Fh00Ls/f+zb/UXPq
Vuf872tX6m38P2+6nGolZPvP7Yc+f8k/mq9fdHydf39V88/v/1l86NVL+/KHf1kXrWqnq+6jnq4/
mHW3//y/fOevX/nf/Y9/+/j+U/CSfPzj72+6K9rjTxNKF39oRRHMTW/nz5tX+yZ7+due6q8rf/B9
vzSx4Hd9CyM7sDjdju1Yj0nX8NG0//g7U4hvWJmZRXgInh332N5C7NbKf/zd9b6RB02YJCTwo0b1
qKP5tYnlut8gr9N3AueD/stn/v+vJ3D5S2eeh/fLE/n13/9WdPmlVkXb8JrW98Tv37XwoY3Dc+LF
6N7TurW/egxKQihrbWT+Xe0Rdj/rMy/xbn2zbjhtchdII/9v4PK7dEPJxyghbb2I9ybZQ8Ik0TI7
WKPONrHMsUJrLHyjOIj04JrtjIE/ump8Mi8nxsYdFJSzej4P2Dq2Al+u0j0HTWtf+Q3GPrsNw70h
I2YyxLHUnvaopjq5nWYCDt0QwXmdVxtdzLCRcqay5IYsQtPc29vKHuWukcF5QR03imaCseWdlml6
6875aXNU5gTU16sm6S4YY3Tc8i5FFE0nmVGcDJ6zzkznKii50EyDe2WW17nkomPr9NWLuehNxdYB
fxCq6HKylEBDEYeLKCyxXot9k4RPVu9cWZ17jYLXIou3KZnTdruaCerCneRlN5SXXu5ciSx57XT2
PAfOodfz5RSqZBlmcu805rLWQbOgmiJzMInfvIYeeTYfO2rybIC0Ebdibc5kJHEm+T5Dqmle25W4
MyAPOMkjwbkjUUAhzAbjRVrB3u2yz6R59KNh3cXFTWK652pGK2A4MDYGWmrW3rGbh6kucTubjlyV
rn+IbX2mtcKPVqWvygpvm8nd5ZKUeDndmDa/7dj457FrHCxBOFPQek9OUaLjSk/txtpWhvdSiebZ
wPizko76RB/7aRbyOVfTRaAvlDUXW2kPxEbM9bqT/HmJFXC7G817xZ0ysObnLI9vOx/3rzVHK3r9
n7EIn6RyHqsi+4ztksSLMLut+2WTyGedVP5y6oEw5X77ljMbx6+5yEuT/bij9+om70K5pE6kd5nJ
kzUrVV5YLNsxumjT/DUOhnBVe8VlQ3dqMbUQKOtkPJduZW5aHZ4nPTZJFzCNIACCgUK11ejncD+H
epGUSDASDv5D45fXFWgO1cf7SRqYeykUFjR6YS+EwCxm0B1VnEdknjAQMQf1Vgx47zo7uzIl3afQ
sa+i0b2CVzuswlk9NxyAlROYu9KQ66iFihIJSj0jK1YUD6pt0zVeSCg9iveRqoBie3AedL71mmTa
9lzhmtpbtKZFXH0TkFFiq0NeY1MPxLyMfRQNZVuicpc3FdFkK99U70bmXkWBcRDTNaG6BYenypeY
tD8LQ37Wlfrodqoc7GWJNrHzaRVNCIWdnKfdCPs6G4s9WZoNn6vjOye597QwPzNZXNaKhuaEQmnw
LMyrBvew1sKAbypySVT2SaTGlbcJUnxGjSlpnZgRRbvYT3NNilWdRIvqXltRdhhjhH6GHHe55W3Y
siTX0p77GJMtWSDrJTjtwvRgcJhrYU/3fSjdba+JpaIOf5S3TlPKNRxscydw74aFmZLqxiUskNeR
blbjwJdnk90shMwIZQtuNYK51WwO97GBEo/gM9ykK6MqrtSucZmhcc7eNj0hJZ56z1TAVuif96jR
9rIJdzMDdVlK/zIIX3zBakCuS0hJCOdGlO7VQP4hlx17j6n1KtXJe+/u2za+Siph7obGvzYD4FiG
ibQ2hPlYBfc2D389zd9N6tu2xXLsBwi1KmtLos2t7/f2up6qkyIZm3Xg8zKl0pdyOom75kx5eJZZ
PJdhQpoanSEmqGASFlUNGqud1uVkIVWkqVyI+JbERTqsCA/IpSs6PjM64Y0IdEicDK7j7wsGG+U6
qd17jrqro6t4UYXwiZJKngxpeWkO/RknztKhNWspCqgW/kHc+mdxEo8Layj2ccQ9PC3YeZqWPcAb
vW1UJNcO16ig6w5urIhgtNiNNWCpBpZLUOflOsrDPWOUSy5+XJJwR/ejHtYV6IUJPg1K/NPK7R/n
hPhFFu6insrHndPCwDB6nxpReztNftw4uXrRtwVhN7N+rpr5HiX3Jh3N88m07+kny8XEjZ69DS1u
X0f0totTz+MVYLVyP9CFPB5UcMaIiEosPiTCX1ET+4uyAZCbh8vvOUTSze+MfABjjA+xHzxzNXZ4
vcVD43XToS2aZWj4HSqHMV2M0PBwiq4zo1435pk9d5x+Zncmwux0LlG8BhMWebu8tLDqe35+l4vu
HfPUeTXz9MxhyhYe2UMiMbuFXeH/t7VtLZyxKFedt8JoSvHcg7Gr9aVRdmdVxnp3qBAxgNs9jdcY
gFdtqKUI9LmcMgEEAQ0ulZFeOTDMFnVAkKpucn/BSAbZWReuJte6mIQ6tkb4hDFDqfW94U+MTIhZ
naRP+HM936nGugYhXIJbSDeeGLnBjtHSxTCypKIIhvKpzsNTazh3G0nbun3O5XGZ9cFNNSxjq8/x
gBVkUQGxzAfQmR5xp159qS2C5kxaHovAqT8J5tnThfKWVh3cVoMRsPRBUZrdNOyEfcT/mNF+TG5a
0Aekw8iDE5TsKHx3k2lCMcg1TNtDEbNk0NJmDFzqx8KqH62hffPteQWhkdAmp+NDW0y474ubgCEf
CmNGfMLtLwLJYoj6kY9P9oBnrVmoCd6V5288c7TXBramVdM3m9FsN0Hv3oR9tApT/zbuKZXMmeMv
KOrHqu1WKUtXlvGL68vP2CO+TrshZgLrSvb6NSgBtcnAg4sjvZPRJ/bouKzN2SO5MLiN05nQVa+4
aKAtLNI5fR2PXLGEYysnAWZpRy+NoD9NlhFpU/xYObCQ2wGghpzuY5V8zrVkajbdecFjOcbjmjTv
+6gfzohjXlo0GheDYM8d0pye1rDRMjtlqZ1WOT+USvWcYvYk5UoS861zHWVLI7bvvQD/Q/3IoKHZ
Rm14Imh3tGl6b5JAVtLXBCXGYzezhhD0+Ty1zNvJq+Ld6G5iSzQXfheecgIHe8MiKyTz7W4bm6zF
cAqTFSNUJo1Jm6wbCCDUySMrRAcwY/xwRzLvriSOb9+IZtlFDTw4T67GEdaTW/bbLJ7jk4l5gBUz
4aP9xb7kmueR3NgTIbY4+OXalt5amZMJ7A6V+siRDLP1Kkg8hNrGwRQloYbFM1nwV124TqqYAMGG
xoSbymVaRYJ10wKhcuMPl8xZa+DcY8DlcvH1wZZh+TeCdschyjiJaSDnjLOtPDYSf1rbbVIubcNY
mza1VWF7N5XYiwhaCiEDn2SgftJl2ou63pZW5iyqrrWXkVe7C0NNZNUSUUZz/bn8dIaYMQd2XnhS
xk6riZySijZqOtOKCZj9+NGdJUW9bGeXgNz3xtXEm9qxs3OSI6jlumOPED17VWHwEoPTrsbYv02d
dV93Fy7n+piVLCmLqrBKaYrqXevq/dwXN7OrL0cvfS4R31PC7iZRhqvEU69i4sfhwESM366Saro3
Wp8yqz9LxmpaJbuxBwwwwABcUOYRIubaoL2C19p/jDO6o3PGhpxwvLWh8WFWNTmKjDUzEeyLKHv2
hvqxT64YX78ytr+N8ugtNuQ7l5534VgcOdnQrKYmexvslixQMjoHJoorX0MFi2BuLeIRvhxclMke
tx3EkjZLl61pUuD2tAmayQkWTlERhNyAZqeb9uFpMowH5yK+yDP73TCNdlPlUEyYCj3z4V0ONBYq
p0+W+naQ4t1gzLbk3QU5GDzTeyWpuYClNoAYGgegnmn+2Obxs8V7PxNVuzSBsqCynO7HNLsUvAS2
7O5AN52Lj508Mgl5x2FPXkpzbaQCPDsTHKPiCHO9+q1nlWx9r7+0IXWgOIggSB8VQOl7NorPaRSb
thXvc53z5+WLMraubCKasTSAuZNQA2kT7FrJU6l801vuH9wxvjx+rmJuGrHPmGNQEgpnAP+xgYO9
2OmAfJiZEX3FcGvhVCzebDqUQ/FqisFd9R/xUVWYGcnn94dtkJfQhHABrIGylJjlogvuOoaROF6f
bK4GjExVts+ZTi2j3LjtvGN5bjb3ykxOmATxNviUHV3CtmSVitiNfGBr4pAoJi6Lpl8fRQzj7TAV
dyVb6KquGNH3vhfDDzSTjTm1dC7vM9slDr2r1dYmuDWh9Uof+cCUkkunlTxXp8OcEhptUHLRGwzp
x8F/otwep5YpMNuXCsp0qzjdga4Z8TIxinkbSxJqyyi6iQdEsyd9e1qNObGARnZJQYAHzSRekm4X
vTGKbccY71MF+Y/QlJMusM7LwqZPGgW3IitOQiJ4ldcs+Kyd2VQxPJT3rHXf3Oos6Jz1XAVEd8WU
6wkIBxE24QrOL9nMbnrVWp1cl9ibF6Nw35oKAfHx9F92zXjvKdb3xGVIhzFu0LQ8rXsf4UDWPGKX
fwwkhXGY3Auk54rx4Gasqs/JwjvAla6LITZpWpaFte3ES2lzxlEuH+Vd0e3Q+ctAaRhkSFeTgcem
+scqOC5kU6ztLDv1q/ne6/Z6gniS9Po5GePbKSL4mH7HNk2dbmVSa/cFA/a0eSxG6r3Qh5DsgAIr
q/G6sqt5UQku4YWyOSZpQi69qU4JVbhSAmYeZ4az8VR5P8Wjv+hotS9UT2FjOCHhuj3/qMwj+mgR
uJzbiZsF66Av860R3ZRjpBYDWpxF75lXZhJsYj94HL1h2KogfR709OgR5OoX8bQ83uv7gQizyaRZ
mdU3QxS+YLmYVa+AlXCqKHk8ox31OgfZozCK0ywn92FsMZ3LGKCVYtcOWxq+wqI3mQXyJg/rz1wF
W8s1nqaajaB1K4NRz7t9rNh8R7xDhXruGutsap2PGrDxyiRHaE0ETLgasuAKYt9z66hyqXMXQJUL
shEMWRGpJRC3YSXj8HYOWhS+ZXQvfAxPrnL2BV71pddv51eKxlo1NUJrChAGtwmZvWW79jlqUHK0
K/QMDewQYpCNoWWNNykJoy6V1fEkL4QW2E7knYjtQy69T98aD0lvEQLT2dXCxU6RtNO9WwCbNDQF
5XBEwWYgyl1mYctwBiYFgG6B8v+JAXO75CYHK2YSD5GMuGIVFJtTaZ2WhrkOOo54mV1h2rvhPnSI
puDWyqyLdk53LtYoYLLQSH13pexRs29aSxmwEQRiPHGai9Fb5laHM5N6SJlXYRQeesMNV/95Q/RM
vdW60Z/t13bn77ud//xvtE3/9Af9b+ybhn8p+Tt2TZu/Xb7UL28fWaP/0Dk9fuevfVPL/ka0QmST
teRbhFb8W/xnWdY3dBAeomMz8H5B+f/aN7WCbxY9W9R/ISHGBEDQvv21b2p53+iKmDDQ3WPemGeG
/1Hf9IfaPxjPX9TzBlNQncY99Mw6OU9SZGe+++YzzR4Sj9PA6On1BXsbnc+iKGoCruWLnMSlHggo
Yqy4+127+Qft2++JJL81b3+VIPJr8HB+LyofvdbWAx/GQ1Kah9CoBEqPkgEoVSlHRseUFdULEsO1
4UwtqNQkXFRuw3Vg7t6rxL7PXHUed0m7tHrrBRsC8W5GGKyChsKQWN18YxUZe/nRm8oNIWsnzY2Z
LHBfJ9d2IPQ1oEtgbLl5yDr11LClO6Paz3lynhlyL7PcXdhYHXdF1kAAqA2PIF/AligOxKJz5w8v
jPcoxlbJLC5h6W4cRkHSzG6rvAPYnQYLJmWwQ0PwnFyfnyoDCSKy2sgpT8c4bde2bvdFZt5MHmow
3fOPiaDwn4iKv6uGf/R0vwg8rZYwx7Ya+0OUQK/sq3DZWfzxk7Kv47Dm10BMUkYOxD25ArYGtq48
ncrkSRfBXouUe8AooJI12z4YXuyS63fFiVdaXKe7mim2R/rNqNF3ZmITFgPKUVGmq9TlDC2b0wgB
EP0cYG7D3HMx5JRazhX3/Mz1bwOrQEQU9FdVFez/ejF9sUD9tpiOXpzfORT8sTX71Ih6UnKHyyyT
J4k3j9Rx6XnbF7Ta6Q4tpRcHD7HjAy8OhidXZckakV9L76HaDT6sxFLcJIDGYcq/dWEbb+cGZ1og
skdH2/SI3NQ7CPnLh6ETnOA/+d3tH2lx+SB8cTtQcvRTYpjVAePtLlLWwUmGC1J+trDnrynO0FSN
90GUPfW+ee+nLcWkXKX1sCoDgpSzlFVsVeRfD6xdWgDWaeQ08Fr19UgbCAnXz5Bjf/Q1/faMj/vJ
756xpN/lpYGsD13XERqAXzakO9HJa1dyQLajeKs9Fk+obzMnuaEx2y9jST+Q4TPDgfKUI2xYGP7P
Yqn+6N/47df5otZvS2sYWx8qNYjLRUc6qoeMhcbt//BdOb5bv/trC4kEUJhos9ypPK0ycKstwgyA
ky3mMjta9kGBnZLSZVG7Fp1G1rqUinAPO78RxNwzlJAXsWhPuoZqRIAHdTyZMMZRT2aW3lh2s9NJ
8PHXv+1xz/zRp/2rh2XQRTsrXR8862MsMqinH1HOfZEK1wNmiRLxJ4/lS7TJb0/96HT53WPx2A1V
Tql/sPSwt8Gv+lXOIxLb3g4h/Xsng2mvO3Q+kTf9xG9i/8kH5Lud+HevGRcCIiYpbIchmm/cKTxJ
Um5vkYuKpRn8z1QV8aqe8AenAhnndMTpepva9K+71KfMq1vMSkcA/dh7LXdt8zGpOvr+df8aaeiK
eThRO+Kf+9nv+ycr86t92/cmw48ncuPboX8qFQRiW0WkjrsdEmhPvPSqPrZybwEM3jG5H5ehmz/U
Nt3ZUHgoekHRUiu3q9YaVgiKV4NL81P6J8Oo3io28GEq0SEe9XQlEQqMEn8S2fFlnvrvN/erBWUO
uWFJ16kOQVmRgabPU7dYNQV9U8e/raW4mNN5M5uH6tjIAv6TaRqmfXvokF+Rxg7svdp1JvPFpHoy
kAOWRr6uymGNUnXnmuNLpxG+1Op08pIbR6CU/OvV//3B/mD5O192/6JgwpHHUYWS11kXuQO9uLPD
07ktB2S4qj+Phtlfiwkwwf+j7syS3FaWbDuhwjW0AeCXJMjsJaV6/cDUHfR9j9nUWN7E3kKea7eo
OAnCivZ+3i+lDAAR7h4R7tv3Dsdu2vXDCHlgUPxuqRbs0m5oT2BHSX6nzrxTKoHEfNMhMWju3AxJ
ActHyiX3M8MzmvSUJml2THX/ozLEnwxf+zgVxjcXYk5yi+mpa6LvaqOFXuDWz3CofAeKh7g9tMb0
Z3aHIe8/lm2x8eFSg97/LJi0dfhV0gJO18o7PQ73Io/uhfDvMuH+7tFyKfLuKam/sJ73FkzoZt3e
q7k45mmu/H1NWC3Br53hZNaR3Gm5F2Gzd0mRqlAxUu8hGiOLjCbu25JDh2uSeyiNmUtZoT4nhknf
cwXNc2fTGeAa9YlWXpr3p+CQQv4OVzw6ZIBIxqXW1jYxDRbccgIYwFmncAQKVM7tO3jag2NECszO
EGQt6/ss7e9NJadYnUOMn4fUIlynco95pz845QAzs4Kcta9/n3XF4RjXwx2bJfR2KXNzAFSsI/Jn
jJhmk+5Itz8XADOPfVh/s/yY/KRF3mgKTUowylOftx+T1P4cGsnXNMofHKe4QSHuIQsMbnPQkA6i
Plah+fWyaet/dhD+zwpLu5ytNoNDcay7U0cOwE1QUbODqqGkt3jJAoE+CPX2aNQG5dWuJWE15LqH
KjliCTZM2w4HlX2bmN/dEOheVJrZMfSD0PPb9q5m/9zVIwfny+9qrhwQjCV+n8VpWlaCqqfr5041
hoc2ex57Us75W9NI74use5NMaLGI+kHPKhWicjLUVnJCU/Ltop08W5xr9NvKiJ9GEnpFOP9VT9ZP
xDWe47C8L/LmpkIzpnDUPay5NzVM2qkZ8KX+Xaybd06WQCTxbaKsUIFM3E92/ZwI+56WJfhrc/jF
36XioeP0yoBW+W3UuY0LohekxJe/fnWlpD3YnydYX4aePVhxzRPZQ/G+irGIVqujW82p7b3vwLpd
qOO8L1AhwR5VcATuqdOs+Xuk1AHczaQhoyxH9hWU+cGonMzTdNRQDRM2uQYpmq2XXV7qtYgpbePK
5IBBY4+5i7PE0vf0NQSQ2MfTY5MU9qcAucVDsficanQ2bUncsgK3eDCFFjw38DYt+gVh9Bb4R4dG
Eby882zWj24Pvprmi5YOLyM7gkNN96L5fXl+xWJFr7yyDPIh31tEioW6CwhY0jgmxNxJm4ibpKHH
o3dLNOmQUPJqTs+U9woEMuAd3YkOwt4sqB7iOXoGvP0GDc7vJbnMXWlxlC7TOPTGDrKRXqUmHpkm
CuhZ3Hop6g1HYZPG1RflhtIGsFMl9rhvtOhr5wZv2wIlBJ3qxE2uJMmNoVcIDSi9DmiAf6g05Huo
vsCg3JKlraf42fI5By4HSZ+63SFMwLZN6VenDt9Gg3YqacR49M0Q8w2eHCX3BOVdZcFt5Hu0FZtb
ehYSD2oDzvlqPp6aXnxuEyqjvl0EXk8daU9mcvAAhBjHyzO+ZtFL+uLcn7UqER03WjQvFMhZypLr
RYOmHRtdRu4PPCa6RgGFkyAvZq9VSupsI9AhN+9oYAUi7qHY8DmZ6k+RaX0aKKkZM/CPPkjELQVT
sEq5oW3sRC80J69Zh3TfLYYyN+24TO+SxPkc9u23dmTeIQP7ZNbW90IP3wJR+6zr9udMD9+MadOe
4NojJAqSs3NOm12lR28b+tOmOHq+PIESS8J/grfMA2YQW8PRzklxVFoEbgcyYc5Levse+rObUBHD
J/hykaYvJwvAlUkPTQxrfFopdzWlLPtETLEWHKulPQb+HJ3qzg823Gl1wqw/F1fvJ5KorVpypZ0H
/LyCXx8Cl5ORCosWCn1E3ALchCLeoMNAN5ML6gYYIHnLjNvemI7mm5CWwKNCMye5BXBGJUa4sZVo
K/FJl+6a4Kwip+yg0M7N5LZK6p0OdftQBIem6b7UfeEJvLzLzaPRLonQ8N3Gii3m8poZSdttpmeq
pqdguP1IO7VA5tVsyYlFzj15Z/oB1VPjurRU2YdkpFkq9j82jX/SwRhTWAPJMbrj/WywpYXtBsGO
tnK3e7kVne2qLL41VCAn7uy+/2jEqUDXop8WbbC3fkwtJ6GzYWcl+W9ABPc5kYJuhffABmNy5zOq
oC0c+pMW/CxoYOUyFH8XjrKh8/qyHK9N1z/3PLXslLG764BMLDmd4JvPYfkvbdLcO5apuUH6D0p9
jp9R1N9T43/bkmhLuBqTpF8k4AzqVU5fHicEH+44Tw7v2kBEB7oXn62e4pCIv9o297tchRKzajeI
PldDm7T/+ali2RT0uzut6j9areugSweOryU/X9bZVy1pvw0B+4M5mXem2X63SESylyBqDaDzKRPK
YxMFlB466jTBjN0zCfo+H0kuRY7Y8tElI/vK9MpKpQIJ8VAZrO5O14Zs56rxo4bmwR5ln19GhW6X
UQRvGnf4WKbzJ8csHrSCzQ4SaV4s4+0qw/owO2xXlU8jJ4exbjgopd6eXpzl/zVq+v+r9L+LQayD
pt9+T6Km/T///SfUevmbvxP/tv0vh55/W4B1B77z0tv/N2BaqP9aEMpQlNsu5IK0q/4HMG3Y/4JX
UTNtB5JvB64AYt6/E/+68S8IAnThQmlkLnhp83+T+F8i+z+sibEkm9fiOUzEnAuvjyjou1yrgooO
q0K0G1nYJTi/8gBnMeOzSCVE2o2JzwM0BXmupEDEztxgUlkbWjqKtIVhJrGbgTGLBnaroF66Mmbx
tyWv3mNXZsaRDg+JD+lg0RXCc8T4pjTd+8ionhx93hj+1XsRet5SemKa4PwN+0B4Vn0zuj6dDN3B
r6YHKNM2jmprH7D8fjbz4RA3sMRToqjV6n5EnzEdk+/N0G0Mvzb7y+9nwwemUpnzmAnPnmlyo3/d
glsJRZYzH3r7t4GcA/nXXl7ac42+UYaFCxwV5hYlVbu4rfT+o1OQu7v8gGUZX7NL/c/XNxBGnPrC
tzzowO+TpEJ3JrnPKz6nReUl0aKNxN+rOzXrLO2GQh+1AeoIyxtNyDpTZZ/lw5d+bk+OSpewok+7
vE83HGLtmyRntvW6A7Tqm1wvXe2uyKeATADX6RQxcj2zbqGDaKeN+Xv9NLZQmf05gU0Qit4ZO8t7
0blEfDQdj7CxAjF/7IunpnjsYgcIKuLC+obLrFjcQqhybnHFQC4mK3liMNBhUdXjY2ZWG2Hq9Rw2
n7PM6Zk5p3UKwY++3E/09NSayu3oliczV+krS27GLH9f+e2NZdW3dd3+vmyCa98jhQA/7ka/9mGg
DjT0pbgERln19rqhJd9PUsWFfIbQ2BrjwVoUyxp/4+y54pm25PezWYpGV2PLm0wOa3bfTScOQsPt
DJxx4xFrEyM5f2iESqxNMMPomnobtvZNMYgNs10bWnJ7MhLuPKigIF27fSzT/nMZ/Pvos7phrA0t
eXrfh5UVwFYAplsdbt2MyqozB1sKBmujS74tJtCYqQoOlawPLe3OsTOu3EdlcuN5oBRdLGEjnqoj
4gGnRB1uLtvhYsqvRFkhuazmd5FKetXyukGjjc+J+11gK81fZUmNDIoXY6NKsTI7QvJeJGZ6tYx5
Dr0iX7PcfRCW6V33CZKX6iLrJh9OA69CZDe0nCeUZGi6iYlsaXvdXiqTBELJkltjB2q3il395EO7
cCh1OqAvf8Ha5Cy/n4W23IHDIOgbyA388VmLTa/O6i+Xh9YWv3ltgSVXVSgxVsY0muSY2N4UdEZj
zzfeGUr1Nrc+1eD2xuqY5M3BVhVEiKPrtoKXfODZJ6VmYgRd1AECrqx7M7We+qTfKGmvxLeXssbZ
0NksOoUD5eQlNDLTkw4cpAX+Mbi/Lk/Z2mpIjjwZmdsX6gArJn2lO6fvT5bRfb9qbEvak3VVhJWI
xoUTyqH5N55pLsq2av2Lz76y1Jbkyw3EMYgG9pM3zNXNRB1HjxaB9u6mgogA633HkeBw+TtWwoYl
uXNmjjTKxaxBrWVPMCtQc4S8YRTPVdVt7JAry7y0r547hRYbZukmNbh+fRJeJNCDhAQn/ZyOqXOd
V1vLo88sSdSToidliW6j4fxMLfM9td2NHXKZiNfWQnLpurDoUxg6YPUCYeF+1I4x1mqZ5jt7jI9D
rX64vBArxioz9sLsAxtUX4ye3w0nrdFJ9I8ba7zY5GufIO3EiT86kDWVEIPBK5VM825EzhTGip0G
2HmpvGVxf7S3IuzrVdGFEffPxYDMZ67qAGYmXQd1jdKv3Zx0uJ36bofu+oOhzU9tPSELq4Izf0Ak
EiqWYOMOsDaLksvHQe3DWlTTlBYlX3KBXngWbexOK0PLuL3AcQNo07GxhHo3nRbVuBfgazZ2jhU/
lOF4vlP6jY8de0KgywrjwZ7mmn0Xoq8He9+3yza2Ysum5OxGDtA6qbCxOVEggSi83PqiZOCWUeml
3rHhjCvR66U+eeaMgZL0pqLhMchD3xSdfRdHOrR40TfFz7wMbhmIB5KN2LK2KJLjo7OcV4rR0m5U
tl8yCBtpJYs20qtrYy+/n31HWs0h7E5L3JogClJ993aOkvhweSnW1lvazcNeV3K1YlvtexuKHOte
gIkHMOPBhX35CS+VuVfc3pTcHhvq/bBGzBbt6N3YhAcgsjdW3vY76Dm+9/GzawBqg1/J+qJGtC0S
FPKQnGtQ3xXcyLKhonfZ2Gcq8sV+cQ854sv/qQbrqSNoKKF150DIZujRYWyfKaDu4nSL135t7qUY
UhlGYjqwYXmhn3+w2I7mbfXXJRa8Ni9SjBhjOuXtIONEoysfbfUvy3pwegPWzE968S1JjinxncB0
eRVWYq8MnjLJSbf01BEMnYDe6WxfFD96sDsF3Hb+FO5m0DLboXfFqmToU2gIR+30BCld5bOrKrct
je71DGkV/XfL+ioVyHwo94c7VIw8gZLMGM4UW2+rHAH3dCOWrSyejGMKEqtUtIgJzsAO0E4879O0
yDaiy9rgy6efeSXHa3pdXZrHutr+Kx5bbZeCMb1ycCmcDC3EX4ERjZ6h98Bogvx7lU/vLlvC2osv
v5+9eIia6FCprM1o9h902z4NQnm+PLREwP/vSqeA2OPPsd1ONVJUpf9ed6ALrf+DTTeHJHlZ+WWN
sbFiNvYtRbKJfjASz1n7TtHeX36BNSuXQg38XI0dmg1spyaYug4IkmHkR80d3llKgtK4fdDb3hPa
tOFVa3YuhQfIUcvW4i7nOfn0DLvah5r+lNiH6GBWN2pUa8slRYk6BXpG9/nohaKmwTuow7thHrbC
/8roMprChgoydnxcpA1phg8GrqETilzX7YoycsCmkcwo42r24H0rvw6osH2t3Cy6uWqxX+CLZ4Yc
i1FDatEaPaud9tkUQQCh7mmdVAzLc6xqj+VtRrSVhZZL+K2hdfEYWJYH8+QRJvK9Wo7P9GaDM1G2
8qtrayE5fVOnlVrPzJYxAkEx8scuiz5cnqq1oZffz6ZK0WNivVpNnhY1z2o7/Mi04bo8jC65fOmM
Tau1ID+GMDxpVnCsYQm+7q0lb6bDkeqUwlsHeglVQtl9HK7NgL2Ifp/NCKw9gQ1X10T/Val4ZkKb
ABKqvy+/+MrJ86XcfDZ4otaTSIp65gLro3mDTIP4tFw1lhtbZ9VeGW8cDVfMUq4M+3Ya6r1usE8M
6S8xBU/gHSGAHU5zVW2EuBXTecEjnH1LqDr0B40zCYas+DrH840G0/blaVobWroGTHM8qu7ss4XG
7dsmzj+H89b963W4hHBfsDhnr52qNSpoM4FNKNpdYPwofHMnavtpih+bgnNj9mgMjzRDClCT8ftB
+Msd0J77m7b4xQlsouPn8kcu3vvKKe9lqzx7EWNGBjWG5dybo+l9QO0eUCy6jf870ZH/7Lgviq1n
w9th5fS0LoOKgJPAzMX7xiw3DiGrcyi5tgntv0NI0r0IkKxhmbBgKZAc0dfoD97cpHd1u0yhmn7i
6A46EJVDdn5+j93wEabJZUrNed5fnsg1a5GiQd9CBGj1RIOq0u96w38OXHFdoHkpeJ1NIip70M5a
QEusuf/MdeVOtObGW695qLR9g4d2BlcFlYhi4fcGy1Ji5Uc4aJ5pJu7u8sysmJisoyYi0rF2JNgI
wbeiUXiXDwDZotD8eHn8lZmn3/CP3QNgi5kkaql7Vjnej476DqL163aPhaTufGOaorqMVBPztQOO
/Rw9FG+yRXnduqrLopyta1wElVmOOsRNRfToaPqNErTPl+dkbc6X38+GFlDnFGrG0Fquf4nM8X0T
9h/6zN2IGmtTvvx+NjyMBGaiW7jeqNMRDz/Ak+10n697dcmte7UBSTrBfguVxk+Ya78Wqf0FnqRf
l4dfsXhV8lOI/qJmTKhs1H73zkiQbBQUBDQt/OqI1rv8jLXpkc7dqaqZue4XOtRx+qEVzV0WKxtR
b7G8V+K1KjmscBJ4pMU8eWqcGj/gQtvntQbTKo0KBAXLdLa86nULclw5c19PqdIUZLyVPvtkpuIw
6XTVFFu5+9e/gzbiPy3Ib/VEncl0eyoZi7J13g/z85BlB129dSb3dM06/ENvjLaEcbJNJgu+zOdk
hFW0cL9cN7Tku4Hoej6KZLEBRQ+y42/p/NoY+vVbouNKvhujItQ0EW/NKWFnTel3Jcs5lzWw8jwI
rb0xK5g0suL28oe87g/Oi/bKmSvXrd00ISTVXhSX4wGi9fEWnufoOGmVcWuhrbzhE2tfJbk17WK9
k9o1oRRmjr3SZdMJcbsagre6eYTkr90La4C0QR++aSkcPdd9neTt4wTdvg1TpZcL7afT020FjVSr
Q+XRi+/XPUJydjOzhrJdrgEWfWOR48Jk0XiZX/3sdP/n5Ues+aLk9KPp2qNwKbU7QQ+2k3zRLqaO
n5OpuPyAxev+GVUcGRPXgL5VYaQkUQB7FtB8B46TIjr50GNCl75P42bDCla+ZGEhON84DDrSBApW
lOxS/2HqBWzZTnNoMe7rPmQJN2fWPKQCbnA35Myevu+mLyO0xYsUK5o2GJr2sSo3nvN6hHdksBxH
jsa3jWD28sTW3gahOX9UU4jQL3/F2ujL7J19hW4OuWrQkulBLd4UB7gSxzdWxTFn4+2X2XhtuZfn
no0/lfTPtw71dxj13qZDdgez9EOri9up64/dFG0EsrXFlly+VVHYqQaqDrranhBUPi5H4iyyNox2
bXjJt/PQUjXoqeHHgtplV8Vp+Oggo4lcqGZcdbsE8frnREHuIGC+jMmvF8n72myfUV9JdtctsuTU
tp2MGuIFbLB+5t+7A9pUWV5ulLBWLEjGwnWqbwZlSmEgDSFwDwNanGAhuu7NZdgbIkiN4rtcptSF
twrth4/LxfHyrKzA3qAe+XPK4fk1pnTCNk14EmGXhAbyU1bcxSlcU/WbuTpac/d9M3G2YkO2tI2P
Cl1BE/IZnpGMv2ttOKp28XUQ2RbYcsXTbNmTYx3JU4uvaZw+3/nJX032OaAg7qT1L4oJl+dsZQuX
AXBt1xWIa0WzR7voJ9UN7uLE3deluq8a6EEuP2PNoCRfDhW37cMEg9KraKA86SKvoSEff93o+p+L
Hi8MK71FOLWc6l51uneJsXXQXJscyYXD0qg5yJLaj5sC5uX8k1IrT2FgnSq1P1x++zUjkjy5aUgw
omUArEKdbpwY/r9C3Zuwklw1vIyGG1QI/DIbG9VVqGjdDuWwnlaoaWOzWZkgGREnUF6j64UD4Kwg
31io06O1MJEXAURq5nhz+RvWHiJ5dZsYw2iAsPDqDlAuCkbBkH2isXkfUl6//IgVCxXLo882tQDC
zjTPWYVKxD+WWo6bVFchsBwZDQe8FFLyirfPG0BGRX8zstCpo2wcwdfefPn97M21JJ+Kwh6ooXTq
18hQbsDpXPnmktvCWDzaca5x/jXnI+y/x9Ly913sHq+bc8lvC7+JOmdC8NBWDFhjI+O+t9ONV1+b
FclxlboAMQypMoo90JD3cLb5wcfLr70SlYXksH7WwEOqYSJFm2V7u4LRnDsQZELIH5XTFN4EirZh
lSuxQQbAFQj3tjAUUuS1lJMew9Xs9DeVElw5vHSeRtpkdOuQ0D+YY/lUWRFkj5F5AzPesBGaVzxX
Rr6FsxFrJsBwL04QeTPVjyWpajip3pF7/Xx5OVZWWka+cbdRqhC1OW9ZCbXO7/2i3piftaGXZTlz
rTGkzl/VBhcbAxoB9ABv3dbcCJxrYy+/n43txIageIKBlkA92qi5d4W1Memv970K50+Ym/5fZTI1
MGEsOVP7DaRX9H1b3n/Ba1IhDkZJ0e/a52BuRhMiMt83dlaFWugOAmAFAgqYcO/pu4O0vnOCuDsG
tdKlp4oiWI36XBI81ZhHtlHiWbNvyZXKkhyLYjLBfai8NXX/PlVvlK7fGH3tNCijyXS/FzUwz94L
0r9q8R0ynftIs05T78LI73hU5jkRls58XSSW4WVTWOZlamS9N7s/ykq8g+Xww1U2LmPKBo0SPNeU
0huq9mHozaOdb50xV+xQBpKl0L91iTYCIcmTh7IyyIOLT5ffemV1ZdIvpUd/0h/Jf6uh8slRjF+c
/iA0sIf3l8dfe3XJhUK7VZWimUvPtxtgVL6D4lc0bDXMrY0ubX7wXASQDzAxlZplxxmaZtVJruv9
cSxp68v0vNTRB529MYJqoHcOqbUF+F55bxkZCv6lrFqVwAILX/1zCHq40yApn/4tJLTaF7Kyqobk
s0hIjD1EUhaIt+mp0znwdSiZRs51iyqDNiqofKA3oKk7UJBkgI8BHlgQcxuhcWU/kuF6euqrmp/h
SNA3+YhK9J8d8BUJTClZWrvX3ftlRffG9iuoeulQnIc2Uj20pPX3KSQkynVHelNaAX9yo7zRq9LT
1PyvFLbbYzBBYQsbWXC4yrNkQF0Bzy9MgDVqtVWS7rpJ2SOW/eG6saVDxwTfg6YnvH1vmEfkAz/l
cbWRt1hZXRkTN6OPh/ou9ByzCw1jqZ6S+NdY/i7rZivCL1P8Su5LZuHKlCCCMsTtPYdquj7ph1H5
BbQxcd4vNXg3QmGDy6FTKHugn+y3CC5BVQzDySE23Dty5buxyJ9rbkeB3d2ijiyCGlWRxyjUPrr8
lUs/fqrVx94yPrideSitxsuLO0qrla/9an2IuiL0KN16SWw46LEghHwPFswL3bfXLY905vFrSymY
Qrpqcts8DNQ+qHzrW3wra1uyzKZVQf3cZoJ2EdWvTjYIaXq0XOiFx2PswHMzHit6qgyl2V/+mrVg
JQVxzjyQ+ZFk99B/fQCi/50O9NveLP66PPyawUlhHMZ8y8mdBI11CMlgUw+erBz4f+YUx3S0Nqx6
JaAb0lXGVJNqausc+hQkVHdthDyXtVW/WZmff4DYMmQgETtFRUFPPNRqDspCsmYNx8vzsza8dHEv
In+24w7mFzfs3/Zdi0hMf693W5nolZmRgWtaY9uj6dPTHroddE2B+9uHucW7/O5rgy/fdHZAj2ll
hdGKd1e74Fa45Y0wrI2D6YrZyMwvta81iZHQDd4Y8Y9q/jhqIfKgixyRDUn75ddfaWh2ZOyamSJX
kvUlnIB90kB3/jFin9YHm/jSf+z88QlZ5R+IF6a2vx87/7qsvczkksz6CGInhmbA0t4gAYxOb/hh
yN2Na/3azEm+0Fd6XA4lUEU91R8zRBTUqDmY3E+ULWDQ2hOkzTWKRA8XPDZVtuJ9GkV/Gai4G0wb
ua1y4xSybHWv7CIyss2cbaFnDe2dpFuhBlyEuWPH66L8yeFcj1rbY2e18UYIXLFjGeNm0bMbCN/m
YYH61Piwu0dXuvfL/fPMRQaCucXlEROzIu2+Tex0F8x+cVTdqvp12YxXlkOGurHeam8ibuyNfv9J
mdVb4Ss3s54+VeqWo689QnL0sLcm3RK65dm2/7VDvs8u6j2CZLt6dt9d/oqVOCgD2WjEK9G0SgW8
jMmhTKE9RgcsrezrQtVLk9j5OiC1EzfxIDx0KSBKqxGVSPUr6zUvrbJngwfJmHZ9wfSIELGiGj0M
3djC1K/Ni+TOoWrRtdHx4kjCH/wC1sDEFm8ieOI2PG3N+CVvtiOYL2cEk71pRMjLzp+srLjuoCQD
09oOla8g6iESG4oHf1a8xN4iVVuZFhmTFiqJL9B7tzw/VqxdA+fGburCh0CFKf6yQa5EIBma1gZp
ikw989LcpeqBur0fW291mEKL7Fmvs+vMXoaoibKbJtMYLDKlfrrTHxFAG3u49S5/w9osLb+fGabd
qXoy9MySMyHXB7YBZfUpmu76MCuv283UxazOHuEPjRMi5g3nDGRwOwXm+yAwTn3VfrjuE6TjqYOS
aD8mUIAolfNopcldMtsHF1u6bnjpeIpelVNkWS+8rCtOo26iEe3cqHOysRmvHTFUyX2ViC54WgTw
rqS8dWul3umTX5/o2f6dTRoSqsNTilMkqnawEMOks70IN569koSXkWxBEHZoNLH4k9kerVFNaSyI
v3a5+GEI/ylPxi3G19eRR7aMZBsVzW6Ql1+aIz4V2RsuKlrhw+LxeZy/GsonrUWO6fJqvf5Jtgxq
02gmidq0JvNhdtl+hoMUmcK29GCcTfY1DG176BS20n6vb3r2osBxbtmW06qDu1hepwzzh8Gv8zcT
wqteE4zfVYTTDpe/6fX4C/3kn49hVx1VS4GGJsuU59S2vUTJNnrG14aW3F8bgergoMIbXeMNjbV7
vy1vrnvr5ZFnbt8gW8fJvBOeySmz1wMPYOSVEyJ5vErBNHJmFrnL5uJmRh0FflYkky6/+NqqSg5f
jHqrN3MIO9kc7pf7Vjhmz0XknJIp3ZibtUdIPm9NzuT3dSS8F8iA3Z96UhRRCxarqostevnXQ7v9
Dxq3pYHazzkviSD4ONKLuHfooKinSNs4FK88QIas9YU9KnrJMiAjmO6zGHlNtOSmn1OkuD8vr8Xa
I5at98yIwgK2kNCEKatoy/4wT0r2aLaNv29MskGXH7HiAjKnW1loI83xrIUWT9bRJ7n5Bko668d1
o0u+63e9OXQaxhT3dr5Xs4fMKqYr519yXn8aw7GBUNNLCv+nac9vxii8y4br2ilsR3LgUs/zIgq4
hSK/M+4GZJ4hdLH6DRdYm3bJh0cTkbQ6JHaGhhlph3gs53JP4TQ4Xp74NcuRvLgqzYrXp00dWq9T
GcSHEX4HLTNPl4dfe33JgwVySGwzzD17jbZHk6xHkBKl8sujr728dOLW9QJkdolNwgss9nlsdoeq
rhCDmPwt7qiVR8jwtDLnCa0GhS/cvA+hM72pfPUuo8h8+QtW5kcGqCVZYE+1tdi9EVZv3CZVP7bJ
EL6/bnRp441pUHRTVGS92Rh+Foly66TGdTuiDEdDdZ4TUQ4HI4oFxT5FU21nlUW8sbesTcuyGmfx
zB6RZTMNpsWC3InNNul2g5i/Xp6VlVOWDEKri7Rvx4IlNSIEZMqpvaOa92ESzu3MxccS0zNKoM9x
nvsbi7xmQ5IPK3Wu21Ctc8WCBbqIszvH7k4KqoaXv2dtsiQXTodIGV5YpqHniNi8WvVod3238fJr
o0sePIxB3bglWW0hAI2bsw48OfCvXGfJgc109pM8WHK2gRkcqiT4bbnKdcYvg9HiUYSzGMkl+FN/
r8GC6U/5xoVgZUFlIFqoWN3fFtS52VHx7Wen00+Z4b+7vKBrw0tuiyZ2gFgyb1737aOmlCbsYNVv
Ufv6ddMuA9CqwECALKW722rnWzRYF7XjrTLF66I3wpYhaJYyZRnQee6ZxvhYT8P7wlR2fqee+rJ6
x6Vj51bOO39612FTi9NFWj/vtAJNK/DW3LAeh179nZQVOQ71ttSztzjiCT3yW5RZcFd/jHYcO+2d
lbbloY1N6P6brZvKirGL5fezuDPqVSAccCteY+bWTk/s9s6t2/q6vVxIccBxRxHlOfiYpPOh5apu
Rz7/OpORYkBYJSTKZobmxHfyod4UUXGKs34D67w2L1IQ0GxwlxEK0Z6FHn0v0s+2X27tsGtjSzFA
NcsEod+FWX2KkwdOxv4e9vUtkqeVK4SMagshE0J5jIkhG4q6cA7y2L3B9H/Hkb3Fh7virzK7Wx5Y
qLtTaqavBkmi0DKTw+hSBwGxHWys78okydi2UYV6wxhYgNIPfgXJUHvRECbX2aWMahvM0CmilsFD
9Fyj1rh3kmIjCK9NzfL7mUOVURcE8HCb1FAiA90r4aTIXKkpJLS6H1Lvvcr8LclvEaKqfL3hMXD2
BiBICyD4WjzstYauhcuPWILvP+so9p84N+2/iiJGv0XHTNus/iWU4Y1ZobmEVHCKsvTwO9CtjVzv
2pRJrhy4ZlSlDcFZ9fv8eQp/2rE4lLUwrxxf8uXULqly+HyI1qVeUIlbUVa32NfG6WrNUiV3Nk1f
yYKePOzQJ8POmIYnVEu+X16DlamRMXZ1oPlTqwVEOZE8zqF+qLr+FBrOdfuujKmLDSsrR8Gru5V+
tJrZROYuDOFYcjZwmCs2JEPrqgJ47ZSTCVeUPN3XQryxpubW7qND29fWQUvd6+K1DLSLtapth4I1
nnPjvvCVtyJ1t4jt1j5CcmlVN3uFLd1kFxseBte+NTX12KvBy16fuVtkbWtrLbk0suOz2qp8QhlV
94nI7joQLE5ubzU1rY0vbca6hjK6aS4llX58HGP7feTa78YJIcPLtrriBzL6a1TqGl4OpqkfpveQ
YR9IIf51eei1FZA82DKVsoIGijRxehJVBC5He9DspwLBvmj4dfkZa68vubGmoVdLlyvktLm+YLbn
owK560a4XhlchnwZJnpqvS1Mz3LjfD/pjmeTPLxu4mXKNC2sRsfPMZzaD99Zkf9o9+Pny5OyMvEy
5otcgFlY9VLhC8y9cMVtYzn9IXCjj5oa3uRJuIHZWLFNGfmVJBkYE0A9JMz1z25+iLX2mNXzxna/
9hWSA9NREPZ1DcmzWmjkI8Mwu4W4f77zY5gjDZJYMHo2WyfHtYctJnB2AGirqi/9lqVuUTg6NIGw
97naNcd2cqsdPbACARirOFxenzW7knxaEWqeqMu8ZUn13CTBo+JspenXvkPalZW8GSpEvjmlku2e
A/Uw0WuzS4FSZLp+023zhq59g+TcbsBJPhpIFnRh+UgX9RMaX98uT8/aN0g+rYwA7hOXhRdV8nnh
38rK8n2V9g9zblI0Uzbsa+ULZFRtjjZ0rdXLWXVQDoD579Eluy7rJEPIhFJwdbU5G/kqRFZZW4ud
MnVbvX0r8yPzoKWxb6uuwYuP1o0yK7dB9cUM1Hu//b2lq702NVKaOxFqP8fL/VItslsDOttdH0db
wtcrV50XLe8zV1MdQ7E1sjQejfBIjVeHLP9UK+2b2d/AGq+EJRlKRsRWhW0bple64oc1zSeNomtn
b5HcrQ0veW+vpeZQwy3t0cHp7nRaM4jeyb5voo2j6doDJB9OHaMzgsJE0SGwnynpHQ0t8+Y02HCv
tfmXPLfrexEWjU5cdZXkkJW+16nWvKPT78bpxJUeIPlw6PY9olhMUmDRuZm3b/JOXOe3MlKs1aM6
0CeN91cBYs/d9KYZ242M2Yrhy8AwNQxrwzGY+iyPT26kwGNpbFbwVvxWhoaZTpfkbbTEtaSq/y9n
X7Ybt841+0QCSFHjraSebbdnx7khMuxQEwdRE6WnP9X/1bf7bMeAkbsAUdQi11yr6gFqbtNTNNLk
zsdK8y4ByX7Obd99LTZfg8S8qaGARuMr1ZLlpZB7BUyjTD8baST/XWZes5zZSYySAsmCjKjWjwR7
0kcXKX5oS8OLZYLiMg8tP/tj/2mm+gG0Ir5GjPUpNAfbgAQbgKMtWbKWqVwpaEG8BuL3ApncpfmB
5CYz/vRJAviBqVyDyIAGXZuEWRSJA3nyS3mXzNVNtzZn+PZPDCX94ENeGfsappDiZTgnGXZ7K/oj
68sfC8R8k7H6pSTqCALFn6IZcBf/Hl4/uuNX9j91lKTE4UeNUXwHOuJTrd0n7Z+PbviV1YcXbVs7
AskOkdCJZL3CXvLQDdibK3m4m+uRFvic3c8v/ZBrtBkmICKMOBCDzRT+A4ZxV8SQP/raV7rGm60R
YPKyBObV8WTTMXHH56+JscTXQDPrhKeCDpN8003+MRo5yWkgPxsjf3C81wCzwYuaYTY22PTgMIBc
WhCCGy4dynLzta9+iVr/E75LEOs3RPQBGDzmJOviOZu8WH9icB+9/OXv/+fhpFxWlM4AsJC2C261
BxZ6rJx9bbka0nr/frpOFlALjfg0agKNw4S5Gpr8oIL6+4f5wFlc86D1NKqrqseIug3sTwZe14w0
yUHpZl+r8ouTqGt4GcGQWqYt0u6lj4oZsKuspJX95M5/4IuuAWRhJWxSEuy56D7dpSs4HZO1B7E9
NodgXVtP2upovNL8DALx2fbZf5845An/fSay7yfZ+V2wgbDzNgSKNnCf2dl/51EQZvv3o81EPTSf
MVaOQIFuS/oqKqkzvqyfuO6PXv3iBf/nsjayFZB7xvSXVSAiTqym+UjU15oPqNL//fTIETfNMSSb
oljkEQRSMML6JEH+75sKpYx/P5p26KQ3DQVKtBuKIRU3YS8Lz1RZBzWrT+7SR//HlSXLbm4aMQPq
I2tU0EGVQoZLvjaNf+tN5LN91I9O+MqgFxF1qUtiXB4ynCc57kYV7oTkn1VaH52w/+8PpdomXgQl
0QYGrO4CJcaNxXbaJw7jo6dfBWLq9yMLHcXTfQjUk2q60519/Lsz+ujZV5F4VQ6i2ANgrthIdceW
M5NxP/gsu//vOB9dQ8W6sGQ1g+rFJrK/wPqyJfwmSFmBCq784lw8uiY26xzEWboOOPiknX7EY4iu
jCv77d8/zwcX5xolhvpZdqtugw3FC++XcInf4mqxN17k0pev/RdX9psaTzYWA7fNzCF+wJi+jWf/
WFbmS6UKGA3+fTdNBF1UxbuLgcV76McW46eb2P8tYA7hlyvj5SZRUCNH9eYmdTOBzswncivxvTIv
nd6kYVsu023cRFmrgh81US+BgwxY6e3iqd5FNtlYSb62XB0lV0Y+IJ9p6IgMmbPJZbxqyZahOi6S
Scxfs8Tkys67qRcDt02wGce02tRRVwPM80VccXTNedZAu9mmCZ6uZF+kJNhZMJs7rTc8GB6+dtmu
zN0fSr3gDxbQVzr8X97RCv5YpZ+1VD5wJ9fwMq3HJo1gg9gAI6dyYW+p+Wzd8qNHX0VpSKe6NLx0
Xinn95dHx8lnHEkfPfoqQKciVWToEB4GlxaJqW9FYL5U6QA+8m/rQ+kZeeGcoAmk133fYklkNt/A
nLHYb8J04yf38gM/e012pns5dms3oIuyLCfFb0d3SLGBXI7VZl5e/351PvpIl7//nyxGiD6NQPOO
ArSMo+9hOIp30kbLZxspHz3+ynoXzYnnuRqoYsJOciRtVqn2k1f/73w1iq/M1iOzNI0sL2Y7ntOl
oXnPsSptDMvWPjm4uf0HOqB6ByidKv7+tT46kauYrWQXMuBWArC7z8F7SwWRuTO6W7K09eObtJZD
mXWN7O///v99EKjiK8MeJJ/qbhJo4yTi3KY2yPpSP0+AE/39+f/dx4mu0Wc2YhA1rRDJseBOnt1Q
zqSwJgYHdWrBqbDpZhd6mbJrr/NGKe9r8n/RNWEUQbIW9pXHNlENjIVj4y+wO+ehpA/4mJu//7YP
rt41/E0vMu0rcKxswkjZbMTNhjJp8jUO+ehaj5RUWKGHwBVcoh+9aTs0OaX8s43bj179yr2w0ULQ
RnC26exUZyrCW89Ufcbz+dGhX6UOwFV4FUi5YPKE3YCw+0xTdfBaVElzhOUF1m2AUfkMEvTBDb7G
qoEL3/F0uPyUxR7KwEDXa8krTvdfO+Qr/+KcCpR3UTwdWnCWNjpwjxgHi08ACh94mGsRUpROSWrq
PgHblUB0Gi4Hoaq1CwHra6FIH0e112VV6tGhADVOdO9GmdhPWrgfXYIrX0N67XiboL8F1osQclOB
l95wqvqvrUpE15izNe0HEvM23jAj/ecxDM3ZJY372pJ1dA03Q1EsGq/CwcdRmfciWbPe0CT70rFf
A818M/izELBtnEJdLCU7GlFOX3z4lfVFkZe2yYKH07TutsSTP4Z1+ayD84HKRnStGYqaz7OTh6db
xCo+rLlY1zMKjwciyUPcY6xdiX883h27tn0YsMTPKszejAcyFTuQLEQ7wEIirym9X6My73//nh+4
hGtkGtY3O1MCLrDRo93+3+axHQ4178h2lkuPEDcdKHYWPzGrD272NUitn8FmUok23GCTfQFkPvl+
2Sj7+y/56NlXSYHTdGkbkmLHSHPI3wno2VQFDQz95EtdLsH/D7CLrrmk+saUDfHwpYiw3yfOb8vI
L3qTnKmij1/7CVdBn/RYiVsm+GfneJV7rqvAtaU+67F+8AOu0WkRkal2PTzm6NVFUtN7uk5PzjRD
YX1Zf+0UrjFqoIsQge+h5qmnJ8b8nc+bT5pXkBC8+Pb/OIJrfJpIk5WICb15L0hck1dJYNrMYxEF
0I6QU2NB2DLMxBZeKdRhAWwUzEfBcqhdZ7b+2C176FYlx9Zb1pcqiJu9WEkPhpp4vceid1lUIvY3
IpqiF23694Wsdtf3Q3VeFzecxMywf15N02lgSXRu/VQ/NDXILmuR0CyArP057EvAndKALMe4Sdrb
cDLyW2BlvaNJKc56nBA/hsrPh0S6HeZ0+tbj7XoEWtkUkav7B+sa9KVVDSkHDE9P67SCnwtN/Xq+
GfHWYDrCNkvSSpfrqFFvtF/VnYA6Q9b0Kar0KcZaXSaQAJd5InwInzak/Kb0ZauSRbKBKieWkLMg
Bg0rlCD5D16N+tSEUH6N4947t0HlgSV0mPYzHyDqHqX2GNZ9k1W+/UMJsKTj0vziCqPFuXZe4XqP
bIBmanampmFuvO5X5K3rtxVMXBtjepun5WoPLLRrltLVS4uyM21Ou/k8UCMPXqroTU3psrUDpHI6
r6nuqZ/2mxRAmcKfsedrWVyjug0PELo4Ox/aPdg2q3M9zXXmhD6moaK7JYnWLcHo6Xswm3HHukhn
U2vqfFBA9dqL8i9ZI3J2QDOgg05ONVa1C3/RcYHO7b1fe0+hC8DGOYmfZWx+2qbWNy5sptxX07qL
00VtIpeIfRgmS9Et3G+zWQ4Qsh1RYXISKshtxnzfdXTCWLfpC7+f6k3itMjCaTGq6Fbbbtt6+UOX
Nb33JYpT8CSt6GikPhS3mbkBCVRzliA0hH3K8GDjzs9JSPD66FBlQ78AxZhiIYjR1ivKMrE7PxpN
EWi9Zk2IHW9meozcx7Is3Fq/rgEUMb931aTPSjlTlDN7oOEyAM9WJ5DQgwp3zlq3M+s6usz6Q3da
R8UXNFp0lJV6EqDKbMaC9FW7NYu2UG9G9r41U8I2Kq4abFVNekiy0qtQBQF20bwiE1rFzRpGQ3Jq
PFWK+2Zp7FwwTfDZkqWK/Cyem2E91rFKpyJJqmV4adZ2cNhMZFXaF6skhNyYkFY4fwCwd6T0fVI0
3dByfGPQ6ueNiX1WtHOj5LalAwYUQlTdr6QXXeZGBhJPf+7kG1oAtdu2MOxnQYd63k5BW9tNs8xK
HudmXb/jGya3ah0TCSayxRcZxBz9275sg/o0WUpoNvlJd7+wlr8ZMMWcYV6jzYISqiJZv4AeIhRz
/QLlqzUtAjLG0Kv1I0o3Qy/tO53T+g2ii2qvaktZPtHRJtlqxhn0HrPvH5q2hDz5BKHyZZsGdCR7
wY0Pp5TqGuMdUF2FkASlwZRsJsHn8h4rWjbOhLUJyxfnzRJrriW7TGt8uzPMV0HO/ahPNwt6WGeI
g8z3mPfSPpNj5EoIbse9uauQXja7Uc+tzUXIJ5p5gFFI0KpDkqZIWceaJ1endVM09ayb7RiMwty2
gUnZtuJ9g2JtNS0toM9hX/x68OU2WkM6FxaW1B9QGIkkk04n/Wtt22XdilmF6V2gU67fwrWPqw0A
Am0PFAeIieussRD/O7qELuqAXXv/u+ZhMj8HEfPxrYGwNfy5lZFtbsuy6fHzWdPPOgNNe/+bo0Uy
P4t67eIbwTygQdt0Sl6w6Mrj2y7llcgD3UGe1LThrM6sMZWPypZN4q5HEx7azSumWqdxmKObOpka
PkKZiunpNlImMW/QhuuHDPwjy9pmNdbGUy8bolG5tyUmiTqkC5QLYYHdvDoDtBfVw81QzYO8n5Ix
VNuxb1Ze7hvsvZn9gDDg3ad01tGc+RWOrynWWBtM/IdOMf29myeM4bLYQpUdnqhZFluAIq6lzy0v
mV+ICpXsxlslbS4abSQExR6LGa5jK+Ki4jp462K/u4tKvwEXHqYXv/ylZ2yPdwjtQy2CgWx6Luya
B51XI8C4EStz89Ca2yFOaFostGpF0YNdvM16YB/RtKSEnFkcwCmVcWfmzPZqtEVSRaws2gGcYDvW
O/DsABuhXNaMVPYbSqdBZcTXBuTqU4uHOcl1DP7KHncOIMg5Pmqz2urWmpl9m220hDjo0O+zBT6D
76UwJd1duIzroh5LZ3/VVW/GvanXVWVThde5icpJkx9OE2Nzxf3Sw7wYred72GpTHSz2E4YHBU2t
PrfD0oQFVmCSOPPCaPxWNpEld4OCJvMuCfz0ta8JSWDAjnlZ41z4VHbLxPb17MeQDBkXclpiiEgW
jsWzxTRULcgmSFrGeeD58ZKHsT+Iw9q2I3tch0G6TMixMpke+TgfIrEO/p4hkcOn0Wzpb7lxCkvM
q9B6B0X3scxEZNo4azwwZZ66Nl3oRhgt6SMxgwM6S9R9uIUcoxZ567mkvV8CZZqNiZo6PoQuRgzv
umUGnKDuhDkYEP3xZ56mZNyQhgXjY2ywm5PBladg/tFj1z6na9SS3KHfl4Axzk1aIgZcpo3orY0z
fHWQSJhQieFUyEuITZYjNWE2QmqjPc8iTC6p3TSYB0ZD91OHCC8F2NfHsCCjXR+DMIg9hNPUNO9j
OmDqTtDwYUWlyvmWl0MZ5GkyuBbtTJ8tOSOzgabUhKXIrVNpunRZ2XDQfaSp9yfgoP8A4UyIS5fZ
BXZxD4YnonHHYun1dwysxvIBBJNjv+9In36rIkL9tzrxwImSNx2z8/dkZGkK2QggS/kpWVcpqw2k
Zux4W9cmlNup7jEpS+Gy/b1tIMEGLsaSzg/qort5ZmGtWd4IIRwYyZau3jZYDY2XAsGEmrm4tAvA
edjNFSAdS8dtV0BHNq7zdu7n8DeiXMe3cW09cUQSnsqMg3CBAlSkZf0eBtrezlxBm5tHUiY/23S2
ZhdhhUE/AvZUrlvuhs7fr0nEbRaphNiHhVqsGLIZG8EbdO2wlZg4RsY89EyfYE8eGxCPs+hiimql
B8eZKQMuCysSBehoMgbdJUlEMlGZZPlHYvi/npiMgetgxIKZJCzrKjiyaqJmzK2zywDTJ/AmZ4f1
7+gmbVrxEEm/DQuDtcExW8HhL9GFjWZTjIll1a1Xp/GYez7+wS2JoSCwX8MBa5XBYGj1FOmZvtgK
CdKugbge3aWGdfJOKlC5ZtIGArVuiMyzgEsMH6MOY4g8MiIB74vXyxhBGFrTSMySOuy2Fav9JUvq
mUdwbXSITUanzgNDfGpS73ZuqXngTvaIVKClVFsbj1I9LGtEkyODhJXKJ2f68ZbwBpfWtIBfZqYr
ISMjbCX7C1HgyGW2Au5iHyfSoXRVK0ipNgZCd90dm8pxzGH3TOz12nhoa1ZwDschRtDJus5M4x8b
RAvL2xHijcXU9u1c9HxO2qLrhA91kdWbuzrrAQcLjh1N+FhoAdVjvIXrn0mjTZWv4I+/wU7IwHbS
p7hD85gobzszPgSZHoJF3qzMX89qMpMpaET935UJfA0x7E4nUIqoZpq5xucYWfg+fIUSwyLvQR0w
1fmK4NxvXcj66BYgbLD89WDainfMczHdMo705AAh3TYtWEKEeDTD3IlfUlEP5jJbN+9C38OPTXyC
a1bOM8dx4TqVeSvnJu6ztkK5sl9WIPf3aVhJdhePlbds8W5uOkUCqd4G7Hk+WBJACSdzcIl5aD+v
FK2S2KfJuXYLGQoyxWF8rEkalRuW8AXaWqC3qA6e7xn/Eg89/70bGeU5UntssiJZ6iO7j3CWTZzb
mKbi5ygHiN6sFea0YN/32LKzbnIEzLQKpNYFl2XY3NQBpqx5IHAf8SkSqNqD5jm4qYRy08GEFeik
MxCnxGtRx8b9SH0F3srM1jrSeyq0TzAbGiDIkazNYLJpYrXYGrQMo4Iwbt0+VHE43MC3NO4J7JpV
WUwDoL/5uiCdzuCBlNmTNoaEsI0h+FZwR9cEllWGY7GC66d66hJl9CkdhmXY65HGKSxaTN1TaaEn
eQpiK+0/RqnJ32lsa4gfA2lXUTQ8DMv7lsulfWSTB+8B6iieFKrGoDcKYvpN+3S4ixo/GX+vXVJR
oJo6jsRQ6RERuHc1ysKgVt4hLQHBe2CpZGN+6bXYl3moB3ML/ZwghQEqd6O7QEYHxdd5yVynmXnB
sTTjHahglvqVl54S76AVk+RMQQPBIfYaMpM3VWvOqROi3jPnI6JwO0ZyQ3ofcHpMJEFBWkExwL1A
LaAbgTFZGeqPYBm9Gy+O+HAMDNr/cD2eG4u5g0/NEufJ+H7saxwY0typz2NfST+3PBpRsDNNm3tQ
/bbxPdThpjkDBw6ue9aZuozajUpxLCgyEuLyFbifYVPaGe4qY7U1wRt3qylv+5SDbnVsvZD/GhpO
19/p5OTQ//F9GBTZ8GSN2X3N3Qw8EvrJAA6VkexeViDiCQqNJV4hTB2iNBPTMophp9uoZPTnhVxi
dicezJ1e7pFaeeWSpxNrYOUDQE7gE1s9FEZgre2SNvfrntRoSaMUO4OdGSxzyN4MWjwVSoXHqcHq
PvqxWLCUcYEtVzagUC672NAsmdol+IY8UnQsqwDfFv90zKF0nVMc+3aCApnYK+X3h6luyihLFsS1
9zB1Nn1PS+v3j2NZqfhR6RglfjAvqJ4bL6bv1oixKmaotX8DaNhi3z5dXxX80WFVuAFZrQPy0wzT
XIzOrw9d6VcRZk6R3IW9QVT0LKZ4gtbsLEx0iWVmmfB8ZMI5nzx5VlAcQX6OI0mxdOmlT0MNp5bR
fmEgDpjY1J09uFa/AJv6lOaa0djHPermJ78b6/cExQhSIw2+zr6p4UsrhQzNQ9kKwHygdou17dn4
Q7ufWnSQht6EBLAO6p2wEJ7s0kZXv/xoIPfOdOGhTFtzglASnA7V6Q00+dTvbox4gW219g7FWbPV
dKJn7DOnj5eM84+qV7YP0wtLDJKK36JFkT372n+0iFsHYNkgVgiHR/K6MwQLK2Zob2SzJGPez4va
t7C63xOZh73yOnoHVWavWFjcnyM0fUTOSqSskCVW31kfplkkVbSLmrF5pBGCiorW5A3iG8mrmdVU
gNuInoFJmvEDe+yL83oojwRn+NQtajkQyIk9ogEWgSQK2sne4OgTNAf8nYWIH9oDCtUVR6Q7Yadq
+i3GATlda7X6x1VReSjLaNoo1TSPyqaRPKUxVzdcojGwoDBA+ulNw+7C5rFFYwrHN5jliFvYTVk9
6WatcKCuabZzS5BYYbEt8yJsXbaWO8SJDv+qMZlq1TRswOBr2qJOGW5IdPGi+YKRSg9lsipubwfH
LjIATTfqRkL7AvCWLKAa1WAYeu1DnXD4dlQjfyq/j0Q2+jNajX7Y+fc2MLHbjA6D7MxMEAUGE2XX
IMi0KkQ48Fo8o7Q9AjoEiVEu+x3okjdRULEK1QW6iQ8SlJ4QGhGIRX7gFahtypvSI/45bKIpgwhK
8OZVg62hpBt0aBYscxCBu6yqN1VoqMgIVELQ9grb8MyCOpJ52CuQTnjSDMj9zJKgKROO5DhBbv1l
DEyYrzCTtlhmr9mjV9KKbYeM6gb5XL+DA3f/DP3wA03Rah9Mut50MTG4bcNL2oXnoW/5tgbj31FV
EFur25qipoFMTsZFZfMBxUOckRKM/gXKnfjM1IBTSgHaUQf0Hixo50sW9ed18jGB9ZIGGgZlw+rc
zBzNJdd9Q7l37xB1D77vj89idcsTXdunMloGdFKC8j4q0els/F6KdxfL4Yg235jkvW0rBKGqf2RV
KF8ABZD+Bo3tsYdwS+j9JHaS+Vg2d5ygtSLbmOxob9ZcwoAgbN4NguZLuvgH8PiINovRGHp0C9U6
I2B6KHRN4x/gJZoLLLuFjzgae+dp7rByrdnTqKbyN8bJJrMK4nYRkKbZgl7jEx1VxSBMl7xDjZNk
jZwkoIl+CTlhlMO0nDq4WFmD77YckwKCf6ij01LftYyjanXjq3DSFGkT8LyxoNQ/aoT2t0pjnbao
oHHC80sLIZ/XJi7cEGBa06GtmULoJxrnDRftkweu1P0kG2jZQKIDRqrBNeCmP8iUOjTLp2OZhA9O
Y3ypSoJiWPfPUukTaeWJROs3wToICPsMAkV9dYzQTERg+ceJsctxMXc2Fk9D6h5JXJ5hdMcghGep
OUj66aSf6q69RQ7/EvDlLFT5zgdgY1iE//f/qooR9SU81dPowh+Xf+zVOskXlT5iD6x9QMQ4xiGK
vNWfv7Uh6GmRPugiWiyY+1q7m0HXnGvIvXQ9KnlvqAsm5WXttIyOaPstpyoh8cHVQQp6oTB8Z4lE
r96Ggys8bnaNpidwZL6yUjxVkPHOkDi/Iok86D78rRNDARSZdNEjzOdQP+8zNVEoVQD/4AZxU7FW
YII5yCLR874ZYGlmjG+qZb1F+f/A5YROGS/zoGSHdOYF/G7mQUtzYrzaDJT+jpfqFdX/r8pV0Kvp
x8xHuoB29zeeeMeV4nixdvpn0JiUl2zvMZJHVfsdbeITeuyvhLKTt2AoqPrnUmBU70mJtLJ6QGcQ
iLVozxvyx5Qmh6gCz6317km/lDkmJHeCpHvXr08oCW/RdvrGo/TnWA3fGZEvdUhe0N0CmXvyNlRo
z3sD2zfhBZtW3+vJPKe9m3IWtahmeGyh2YGkmgdyoxL0lVxZ5VWrd/PgfQejNsvS2lDkj77YO2/K
AladAonhZm2RlkKqFBQqFzrd6CJW720RI1BN1eRF+wvodTrs6JmDBu03+Ayi+zUZNroJthZk6bpN
T6MsN1JjDp7W3gHd+E3o6r0s+c6MELlBX2iE0/V4phObA8rHMhdounUgglLz2sN72HdZ4ou0UXes
53LP++4pXOU+RP8e85Q0ytyi+7yP++Maiu0y6s1Ehx8GrNQknuE+oCYCtSvi5jCboGIUtMETRfsA
XuRWQN3MoH3JR/OGcc73mGkUJgP5UQW+zFCI7IXqXlEDR1m3jFuNZxEM4GgSg+V23UkzFpfvDlbQ
k8IwzpuDTJj5GRqFJwdYfI3hT71CmyqB1NacxLueV/U+LNsn2zfPSFVtjq0Mlflt+4NCR3KMsHwQ
mWjnvO4u9issAC/8WAn60Pfje5KwN0CnjiqpXliKydlFxQ4F3i6I5n058xvRVU1WJvLUCFmIWO70
LLZzWf0CB9kmYnSDPvcpTYcaA6QKrg+5esjVXnL3iFQzgVYCL0qdFL5BER+iPTJX9HtFui5TMkKx
BeBcpsO+zkDAVKOPN+uCmP6FqrqBu27Lwq7hNwSBx5BNWzTNZSYAPTy4ZT0LEf5GsrSDiMKhdMld
uox/0hq5ZVUdXdXfBc6dY72uWVwuOy5R4yMhScj0NIUKf1fuvdnd1YLcjLH+7fqyAE9HIRCkUD1M
b00gwDiPtEuIM9QPn7xI7apWvZo1Otb1WrQpdEZtDM3a2cvqEoE4tNEr0cPei9Ib0H48X7SXa4hi
Y2X2RCFrSBhIo4iK/nS03leet/dbsUe/+0Z75bP0x2O61EXk66eVRdsWU33MZDeujx+gVfwrTgdY
HlANGgiKzBF2TxEbs6VEEdJOST543R+drofOrA9tOfk54tpjM8o7T3R3ZLH7+ELZP64Ntje8g2/R
kYAze4wCt0XP7baKkjqbA/Le0Pl+bMw3PomnYOUblMT7qpbfdLcWsVel6OrIkzPBM9pmt7GwQ1bX
0z8W9z2ZvbwK3JMrzZtaxLEVejvGzaGt441IzNFfwV7uD4c5IYcuZbejD+9R+ilHG11ufb8qQl/v
1gY6Ut58D4z9a930mLmQG58abD0oT8Ce2RZBCHq7I4XgnxkeZo9X6HmhCw5UdZCj2H+4nBpA6Qcw
4m/4am87iXZzHY7fBuIerGA/ZoO0cHEz+pfkSCB05qp2RzGCkWEDZFL7CKaHbxoO0qXDYfJsEVgO
+1f38YCLGqvlMS6nU9hggYSsZQ3vm+xbx09YeCsw6dgrET8tIt7FPf/ejfPZ8+WU9ba78brpVtj2
SAKKYja9Q7F8ty72x+XG9srPfTuVG7W2O29AE63zj8nAXlQ9oIvm0UOr6ycgwG6XuWyzUPlQZaao
IUeMdDvqH1SqXplj70PizVlDwvtSlwi/1Wsai1fI+t6liErOsaL2pzvui+cOoGY1+BA06zfJNO0b
JGKXNb2kqJCIQFVKnUMx/K6S4TtO5AmJDnhshy10uX7PuizzWU5nQ8Y9Z+3DLNPdOgb7FaRyPVo8
i1Y3kN/55bokd3EAaiMYRqqDk7+IPp9H7DhAcv05nDkpUEOfpyH+gV7ZwZa82QBIuccO3L7kybuO
cPSJF2QxeoobjflxpvGBqLI/F7/8f5yd2XLkZradX+WEro0+mAfH6b4AMpFzMpmceYMgWSzMP+bx
rfwMfjF/KLVtNd1VcihCUVKJTCSAf9p77bXWflk+O+WYJvTTQbX075iF086SV0kHicukKts8yS/A
PlvMaq7NVHtROz9WhXTqysXFQ853dKt0sT7V3KmOy5UhQ+/qpnvVSkBK2Gk182iFgKKqXj5i33zA
cN50HYlmfyE9QcZeOhlO/yCZ00Njie+YZ50rW3rRHcp3HBB5lrwbQmxrezyndXkI52pvqrVviPDa
Z8XnpA3XJsrfo2K8t4BFTCN++jHR87jczIG57xXz3PbWTTow2RQ9vAymam7wpI48NZ8foR+EblaE
m4oOvytqHRx+jGpUa4eGDsXM143TpOdKDXeGEQRuJauvqFj8QQ5MdxbOyaz72i3AWg2HOkwahaso
LZ7YAE6Sob4Pwjq0kvIummy37GDdmLw6gWO4Zt3cyJ39mAuMJQKoBibvzaG3atPaR202SLoKz+ii
axQRYjvLHt+lKV8ETGI6q5KT2rSUTQwaZimqK09p4TKtH51onFy4Ytt26h/w/2EWpsqHnWYqIDSM
DitN3Kqg2UhaUeVKpPo2HsmbBvohkZ1dcbU9TFVFLmqWa16GzLbovEpNws6RKWeFg6XtZGsFe+Ei
CUDDcOpcOH0hIQi5Flbch4iQuDXNj7Q1jlJitLtcIkywtT1F5XVTF7I766oNTUtxTnY930MD+N7p
4rC8LtEYGzlO36RBddyU87ppB9sfleBtaPXRUwb5rZP4BVd0ev4UVWH+3hXzQ0hdgMGoCAwtgljp
DWBceyMcp4M8Hv68bbJoqr5pHPt9oTT7wg7yTVpCwgVU3+c9o6Y41n0KCrTVBsW0gUob8S7FZR+5
PWiX1zoGlfWy8EWrR65o8tfQMCxPksqjSRetiXcS2KqD/WFubyZtflk2IDOfPitL4sQok5c2n/Za
QrmkLc07EZkPNR3QPXUkuKDE43CeOs8tlJG+FMtxSOthTZymZDzpgh2L8yIuoXBYkZKtx1TfaUOc
Lslo7iZy5aEokfzJsIaPGWKj7fWSI39ikWj6minEJmCdHvVeBK41sfpwPpWQ4kvWluie6QCj3KV+
ra4pdkg3SdR3r4M9BB7FJYrFcUY5tDRhzuoJ2aurdt30HFpWsuqFZfutCvCnGE5+kgtKCPNUKEDs
STOtJAeOTgj9iuabpX1XdukaeTbauKqLi2M/isQBnxhAafHifhjHydJALWJzZeBcO7uZE5NqS3Zu
O+4wJ+E5HYqCjEZONtQppKcmLga/JUbeaZkFXyQxB1Ig3Qr9lJ4NGADZ1dqZkeAl00zfs0xLXm0K
8ffE23S5qnSjoBAaUbeDkK3nA75KlTx4MVZChmeMcg1zRter4kFKpm6mljXaAgSvta9Qc2jVQNMP
saLZ8rznvkroQDm1iKoezeMUVBpUg0IbIOXg/mF4lR6qrxh0J6WbjWbwmjHjjuRUzQGoxtg1WIRT
vjLnx9BU+n3WAM86SUJlSW1Pk1zLt1GfhuopGUSIm6YmytAtjaZ+iRLA9GOSV420zts23MdwFNZG
SMDQVz0biC6CsxLFdefmvV36S5do+1k0o2auLEhM8SpDPm2f9bTP10mi6RfiIi3zsmAydynjfKM7
er0eGlmtcEQrums6adq+6yrzHped5DRS8T8FhiBOGBxpb1Rp5DPz01XlyPZGo7uRayWsiERFXaSl
hgkXIrfW6hCpe0chf4gdYMfQtLlACw5VVZCF3IVe4SuTPvl0XZJeil41X9pGFrdGpiR7gJp68gO1
Lkh3xv4msTp7U4VG27nlnHTelGnh09xJluUqQeds2rYst3mjd6AZ0MCGfLTX6py0u1bLk2FVATDh
ymLFVFVIqjAbu++yZvJyANfoOPeTQU+xMfOdidR11kbT1VnxrtkloOEp6xQNb7qPVbv0TOhIW7sw
V1SqE+CFaivXHRWYYTfowhuXcohD/2BCqapYpalRul2uPpIsVB43FbqprRziTtrqlrPWRusWSFdh
WthPdBB6sOT0KS86ArTqEtbULLF9uRBcnrHTSt2soWWg1gHs2DYmWGXF/6qtD6W0vk1603tla+Xe
kLVXKR0em9xRPGFLiTdCh5Js+UTVcVPmzrEz48SL4vGmG3osDpPxu2bNp9yoY1eu5A3je5YUuTxR
XDkm7KFjGpwAeTfKJKUebaDUVed0lq+W084U2kuWqJi1hpu2lP3J1I4qNt2BUp5BgN9jqdiNue4H
hbgRNSS2MLNupWg8mm1tuNjOJ9tAzzw7BXSwZmUzaKHmRllW+3R4gPGkUiAFbLTIFkoSvYWopxgd
wUQj1hCa0hXcDKLLaiU0UbhWytEgQu2xCObP5an7Qd6U9fAuY9JWdpzKzNOVYw/MIbqmtWIzN91W
apT1oE6bSNH32KWzV7a57A2wIudK3k/5/D2T5fuEHXqVyVg/zFVOeVTmeBo/Bsmu3KnpHlOmDLLX
4tLCPyzyqgVi7vzRpICnLL1qupADeqC/fctGOomwcNVQOvW9cTan0bckdZOl9O1SbLZI66ZsJ4If
4x7q+qscma+TRvvHwpJBVAAZK81f7t2Rxo2oTIY91naZqp0liyxhigCDxiIpPYyGjxqTrIGuZhvJ
qeRtbyTbEr5qy3tEwICteXPtnflmDqNjA3U6SMiYC10x3UFN7RPDfB/jtlJjnuh2TcPw4Lo19wGd
FlvnMvBJI3Pu5tC4DzXqkrZ8DURyrKJ2pcfBjnMwhWEybsD8LhJvXQuFK0k4FTT2Acsqv5WjNzWX
LlEc0LBx3C9P1FtYruXOc6p3N02lvGiq5Hey8wCNEug4glWV9SszUsiEZarCabKyQFv0oN7QuMAV
4/gEyhVCJYAqWuobgtyb5Y2qbXmxzXRbBtVZj9NvlKngr80rpW5uW3OW3Q5WCN7y33BQXtVO/GT1
/aZI4q2swyPsu9AXcrJPo9Ejf952we2oh09FCLVFluQPS7Gv+qCv5Lp2RVw+LkOV0rJwBeVqpdsU
lfMPLZbOaigOiqpedCuQyZCUD13pV8sPBLjq6AC22qkLf30LidbHspKAi9oWh8MRdv2qDcYtBUUO
Z6uavICSQS5zRmiNVwav3OJtjiuXIj1KVrTrZKgxIwAyzfq0d4hVK01oXsgOIEtMc9HfLvchzPoE
K4pqfHZDpnSpZOYd7mGpQ4vQxqCYAZfjfcLOo7WTlSpDCh4NL+m6QwjdJHUkL2yaO8myA8KmZt6M
ArNnVR73TPe1qva+0nY3HOZe3ZPcOwCrQG8E6NLGKd5pA871QTHdPNG82hHnMs6/U7e8Klnn6c64
ihLxtnSSlCbBtgvGGfW7Sg0+ijY5mWO1F+prKyUXve62qSxv0/lNt4ZdUVi8R8SuEMFr41miC47V
Kr6s2NvAJGOzq/LOsfMtXnW0f6Ndemhk3vIWlvkRD+NqjjQKlKnyWot5Uw6Lj13AeVXk3/oue5Cq
/KYLliarSrElZf388QhY7fkaDS9NuSPbC/f1kG7iyX5h8zqgSHu3w47EQeqYaFnSuW2SubadfoND
VR4MZUw2c2JuR717hovXHeNGmr5JahT2e1CZvHLLNobBFOhaxqqDjdGZyrSXx6B7hkmgwxFgi1Ec
+DKmBLcHC3C/qXMIGVAvfb1N5gPBj3Mj91X+aI+hubPLKf4MYLyujKZXLmrPNiJblKXcro8Gr2Pv
gp7jsENPzkXXZAGGDZtXMWEPzLIyPskheVIapjdd1k7Eg2XkpQMVmqTCBWoi3XcjJw1mnDBkXopK
KKqbtXmagzE6QeacfdHY2q6pI+GVo2ZToWpqEt463gyqQF4TRQYssgROB0nfy6SYtafMc7+buiBZ
O3bc7Ow4qgbSoe7NKK1mK8t1PG+LPAivUdDfC5vKexemVucamgRit3SSMkDy11EDz3vK9H2rFeYu
mdOnQlGphAVz8RiBqtIVkPM4CZ7sunyQC4Spok99lS6h7qQrlyjpUtfOksqtnCH18i7Vt0pUQBBx
Qtk17TZ0rbii2g5RZpvxjUdaud60QySv21arNs44a56qQcEODfWzSnD60XqADzZyYydmTWL6jenF
EbMMsIqLWdiN+akV9n2iKcfOgNxr02MARIBSZ624GnfojklxaDTpszXmASwxl7ZjIRUcsqm466sm
8ruewBsmdGO+45IBDyFrb02tbl/qLnE8GKEL3RfPuqxpvoMkvwayOHdtvkBJ1H3lSX+yLPnVWfgx
iJpBsMuy3uDTQtalVs8DbY7gi9v3zE/rQOk+3uuxcRmnYauInLcw7OV02NhWvzMk+dG2ws4V8GUP
jQ5ybTWd8Cxs1JrEuAvNPNtOHaFr4Zglm1afreSBQzmu+FU5r75lcmNxcM3tphJGcA0t45nqHXSF
JlvKeZK2y9Ni3kRsQa5pzm+a0oPzalM6ML/gnJImx4d84IwTKmr80Qz3I0wRt+wUTs8ZcKcCm/bm
URaemo08NMlbOOlwDEatQNYzyQ+6md2QPNNmWA7fcEPOvI6KzLqGI+XC7HPW8Nhvm3FM/Dakeqo0
hYMK2SbPmtpraRkZBzgMHMvSj/Ok3lE6q1xsmV5DFUuAxaiWXMfwY0PbS1H8AoH7Vs3N96gVJeIF
xTNwIwE7IuecpxkMP+ovk6je40j9gKB1J7JWosRGSsKSMVe6U2JVN9jPkVad03jKvFZ3GAAB/W4S
g3LEskPyZLqL02oFcNmi3GZWeQfLIn9fOolONccNnLz0aAXE41HaPyskZNYy60srP/dBfyFwvU8o
90JebZ5zfAZgv88XjOvPTh2+4Bqdwo61n5VFcTYTO6jJtFeK+QSDunfjtL6Hm5sCdi39d2U4jKEI
I0TVo/WsikHskwkYIrdN8Mhsn03xQRa9P0XVDl3ONa3mW0MSqIqHWodtJ8xj4yifOALWbtBoDtZa
MNszAMKVtcRLrRaAeo7bOprU9ahTRIsCh3HrgGZxe2VYS3nM54thxbPtDlkOQWqo5/EKEh09K/YU
ncowPQ9skoWWhq7tdC3Ja+Gxfx5SNToXlIaRqZkGOoDwZMztk5XNuwZSglvm2YehJRvh8CaTlG3E
HORnfZp61AA29TVrfgpC2DeFbhm+TH7pLl7/g51oLtDtTlWQ6OjS3tQ1G/Sv3Kqt2AXjdGzqZFvq
9lGN0s0sQ9+em/CYGeFVKOY7nL5NZndYL1pjzeSy2MSlR3b0k7DhYRDdNE6+axoJIbN+GzXD6NOx
rmfWABr0NeTRKsi2rUWBD0IKFZ/IWamhdUHW9cArfVVjNvyynFd5Dl+w6taloaMJUKCPDBova6lI
dv1+lExrBaUqWC9m0mEwPc4QGtxRInYfE7WDQGJcQ9uSyWE1ZDixAELqx888lN5p4XqG9PKYR2HM
/kv83QBu2io4hEiALSD9fbPMZj+hB0mEcpBq6DIDC23R/ZnhZvGCbmdn22XauxnIsHsHwtkhIygd
XoqxeHKK4mx3MvGBnD2m5fzqtJQsqGk0roWNUDm2F2PMmF4ICgshEwZbHt1YQeWudWVtK+qWYnrr
OdjZcThA9GNCLwgdmyBnus0rGcnAMW+eFgUjIbo/5p9tqp9hOno2ly8AWYaZsRn9uCRM7YhAJudI
CBfSnh1TLw9C9mr57cW3xDATeqoHXoybOU7ROhxu/pUlPdhLFXqQLWEogb32aAjYbGqn9kMzOYb5
4EsdxN5pWEXtBD0igXJHCIteSlOVW1kHibTvw+kcpAmbPLcJE+yw3DxLZRVI9bqZnumunqkjpV6m
c29cM/p5zKoA/sH3nHcza8Kf8X3OjMdUH3b0I4RaEH5r6ice2Sb6V1LhD0srMKy+hrZ5D8dsVef2
uUtt5nrtcReyCDx7sYCJ632AW4Ru6GTV0+3Yke5Hr/yXqhO7Kw0VDmotmkXwcjbphO0U6dpK4pMG
lg4x7p3iNCiQMt6lBGGdB6PWvhHwK+7LxjRV0iJq8JQYX9rOuHbIXRLeTN2Cv1MSUszA7ZVoi/6I
fY6ejZRaYorG6nucfQddel5abacD2JODDr+ljtyAqoytBje4pkqZC+qps18LXxHp2ZgnSNcEv3Me
IKzPXkc5/2Z06lHmlOSCUJnXi0Z10fQ3xnMuP851wDlXe0EZ+cOQH4CX3WUVoL+5cpJvzIZaVyS3
bt05JbtH7rZG69nzcNuHsp+OEiSSBjS+3DI3ZD3fQpVdFQZkcaqPmUhu4Gydet28ynwRsMyYKRvq
vke0gCvHki+qkLZh0m+SNPNniwouHfokLb3oanK1xgFMEkU6Jz7n1Lwq7A4wrxxDP5CycpVI0kro
3cXUsyekADujro+8CPjwS89wIqoK8Yc10XqL06NZpfLG7uAtT88Kri9uDhlDJmEDT0IQYE4HBnwy
xTXMhvUwOKtZKS9Gtumc5nWZRJISr1Pw4lADo62f46XFU6QiaOo/FzsXWeC3N8uU9tp7hjGB4RLI
RzlVVhbWlKNV39ImcLE0LvMf+s4QuMWhJAy4xtbe3MbNo6zZl76pz2YvULXoR9lUDwPcb2jvxY+l
p+j2u6O098sMyEZctcyxR7JTvpZsQSrtDBZHskyVrqJhyU1XaI4bC2cVnY0Z6f22LelG0FfTm570
N6nRbbPpKXMIQAa895loUGzJoqipnXKWW95zTipOi8dQtMXL05RQchTzjU6EodbtKuXpSWK8DHhx
LJq1XkXujCOdouq+HbcoOgp4etNuLPNtgftnZSC1LL2IbDIPTmI4zxBhokWpSBq4TCREl9dUi3dc
dD/AG0xT6yFspi1Rhyu3gdugWoW0sy9M+dCP+o1lSqOn2839gv7hX8/QJ6pxSaNgJfWdm07NNu8I
EegujQ8WcNRb28/HnNsF4CekDXaNNbh6NK9FsxCnpvtgSa1bWbn/seAWg9baSJ8tlnyu38pjupLC
3LfZpGim9+NosoFhJYomPUqAHDqRgy4AoTibVxeP3yEFATrJ7pBC7IMZQri8rYDypspfPpS06aa3
nUMxaet0VE88QkncxcB19bQZGKeltASV46K0LDnnW+D0ZAcNqoVhtwQbcQISqgCB0HIFBp1nTL2P
PZKH0PA5GEq/UvN9K6WbZUOXo9cq1NGEfFvGiZ3xtIwJrWk9C2jcHGNyYW3FzF22j2WIjWLcxvOb
ArK+fK9lkpEsH9FpMjEawbqJRt/hTBkrf9lReMPQC1cpiviC7nYiT49x1a7Lia594jFimx2wQ1y2
7TiPz/AWH3hcq5GpCGO0W6veGMc3Yaf47BF5DuEThazBAQEbj0Ko8Ww7AfyunLylgAozeI3t7ELH
8pzK8mfaIKmj7Se1tYL0REamraAB7XiaDl6YtxyXyZw8GAPKAydnC8AH3DUL7ZQBj5NNbUfLvFv2
1xI/0S6pvlWzcqgt6FSUIoOrHFH/L84JE4s9FLBiU09IbpvHVAQ3aUKj6G5cLS++oA7k5MV6uYFU
L1dMebVTPHZGg3/N9bMp5qtWxruEiir/dxluDl9FQBpn5dQwE5d9bMaCaooGoBjNRRZ14DeRHwDX
FB7G6KfCUq86SWKb9ABa4jjz5mYmeZR9wACkvJC5xAhZsccqwecWuqxeASGSMtYy6NPB1ggVnQvt
9mB7VAyZeePAKfVKEeyH0hmJvTEMzikbukiKNADfGgBIZG9xNrzRleLBbpzv7H1wNCU99ZK5hf1f
U5pwAlqUmixmPcCnqzMpPimBDRpobIo+iXDIacDslvmTWm+dGjyrsnlftQh7lhdI5WaVBb28FRTS
suWCUUSKS5p1Xy92u1Lg3OrafFYz4JWZLM7Qs9abq4lFtrDvlh14+TndUh/kXnzWwSA+5Ey+WMVI
hUd/za2aPKG+65VF2ddfi2G6wYHmUujqh9kre1NqmBUaXXkk0R2ybkA2NX5bpgn12++pMb9hnsu7
jez3Xsi3vdDB7gywbau4w/+z8JVZ0JZII2NKHOl2mY0Ucm/bPD72uXhJk/kl1msig/ImBGEFVPB5
ibtQGtZG7uysQXkxK/WMCudYO8mdbKQny2zvJUrfOnURCGTSfVr0yMPL+FYJnOlQ0uXQR967b8vq
OUy0xyFVX0NduxoZgUBsOBtZxak115VopeoDW45T3QZ9dckH/TybzdEiNCCfwPO6UvmS/odNc2K1
6zRHaWPnDRF+NpG2qvk30QWvkOmOpCsJ7N/cwk/OWBijVGvTjMRoWfdtYY6uhj5gxLBmhuVcAgzQ
sEm9hZwHAc35BPmg/Q6AdkTFEcmHAxaZ62+KHDduXUzgOmV7hoyluaFevLK136u0ZVgzHM+NNVXU
GNTnRtUeCOAveHhcB7t4D4sJH6FM+PlsrXnkNV6pqK+t+yTSbkzUNY0dr3ub8HZQXyvZYIdhN+ME
Bcsts281yifIP422UlS6nw0tMBBNE+Yx+97LEDWqJnAOuOQsN5ihIjHRWou4nZH9UqoxGntYKyQN
Y5usJatqjtko3kpeRtq01wJ1H100Aw+e5mVZwZZJ2WboKy+rtKeBiKFMSWuWjWjZgCnauUHOyhmM
ofA0XfrQShKjmrJjWmVvJYSCemhfY2MsvDhvXkcjfgfZEZzcBgWIDjGM8SEEpJTWRkRW68qmMYMH
x6ofqfz7hU5lW2ZXNUbxXAwVVieN5CpTsS9q55YtHlFaw34rOdd2Tk4EZ49mGbwhrdBcS5r3tt1D
RDbuwFYOY5Y9N7CC4HRvtdY6YBnCrXMrAbi5PMV7W37pqFtFj2nk+IGcPhQZfC6ooomHLwzazGwX
yzOqt5kAo1Sjq6KxSWF2dgdxX3hzC/9AT9jY5j5dy614bluVWmFyN2Xzpx33vpnM01aK+sFHDgdZ
B3Zh5c52WdF5jxM+iUh1pcYOdi26BtZXZ2HNEN6YciFvZiTvftvM2SpQaNls9GHsQWPOKfB3V4wB
0wtABqzonvwjCcWwdUB4tkif46uVxVDBqk8VCY8Lkax/4sOnyjDDb1pt5fsG+gNl7Hn2xwoqmlnK
N6aed8c0mCCOTxq8sdDoXXUQnZvZJLlOoqTI2lGtKkUab+TE/By11u+N6r0q7asSj7sqMa5B1Bmb
BFAXeUuTx66asPuGponCZsxMfN2xALQrW/bzNpQ8w+jj78hkHcjBgTj9N9PsEHcHOiU9Ry28sNx8
lPMAVmTWblhJxzmPbtF9b8Ys3ZUVtcD8rOr1518yTvnaTwrl2CLLiPFmiXN7T3WGNEV1hj/xNPmZ
cYqBHckfnPIyuc1NRpyrY8i+eOTIHJ5aT7A+yOn7r5/gJ/5y+uJq84fvCGPaSPUJ3FAkb1vFpNyu
mueS9bzY/iyWP7/+mp+Y5OhfXLOQ7GoUz0aM2kfFoz5ykvPsT/xZfnbpL/47lkJXlUJbngDkBi1e
qGJe01irv3bjXzyxWr0prCLDFTmDceHaWLYqU/DXXIn0L7Y7xSzjwJTgHiC1zX2j2jcF7Ef3L923
thiM/WFc85nqVNXl+tqmv/EmHaPWNVvlz6y2lOXl/htHnK/NpGZIekncs+jSvKYa5NRqSYTZW1hh
RJNRiTWqE/Ek6bnaw2JVyXeHdh7yVWcOeInjZJ2r/lDCUPhrw/S1A1XV63HRTJibQCGAmFeW6jqG
4PAnxtvLgvt3T/vFn0vRiikKrJRev1Wdt6BfwXQXD+p4VCEsJv6vR+wnq137strbrkpA0fAlze07
QfYBmIo0QL7XpMdff8FPvOW0ZQH9YUpMUwJsF80YCOpLDeeF/AUcICzf5ejbstozYIdff9NyxX/3
vr6s9kqQ9NDRFRvRMHgvh/xFqe0/M8T8iXGY9mW5d8LCXDri2iRxQ3GdQY5NSNDYiCA1KVcNFcdf
P8TPBv3Lyo/xnzES6Bdr5KKvut26RlXuaNT+J11xfvaOvix+zZEnrZNoeRQtXbydDDedvvuLbnVf
W01htINmrRGciUtgt7yjaEA9+OsX85M7/9psapoVBdn4ogKxpHeore1KCTP9r9krfu01BV1vzDWD
Pi8N7V1WmArXT00pzL/mYa1+WcgIXC2lw8GRQFqJzgraY7xoyz/ZJX72Xr4s4KjUuoHqGRMmGA5L
nwpy09tfv/KfTPqvHaa6cZaD2KRRgkI/+Uivqd6ZK4CGAaFgZWDIgMTn19/0k3hA/bJ07baoSgnD
/jUHdH5K6riggN9DLCVnRPloCUp9k/gTM9ifbHnq17VsKCZdHyJs+bCBpLWO8jJU0k6XldhbMrlf
P9HPhuXLOoaHsahYS2OdaVblWVDwO9qN/cla+MkmoX5ZxX2ISGmm0TGWls6jhAOcCOdT5Bi7v3Tv
X1tP5WOMSNCiWWYRD54U9zc6SotfX/ond/6181RvzlVg2dy5rcS+DCsO/d5VSpq/FvApy/z6w2FT
lwVi6KXbOcayo4dnVLiLskJd/frmfzKmX5tN2ZNCn9KARukJMPZ6AYKUajb9X1/8J0tA+bKODcMx
EfhhdJ8NXVECjAdGsK9lKCyuVgr4+UjVUviSpjKGvz/Pf36M/z38LC6/n43NP/6Lv38UJWz/MGq/
/PUf90XOP/+1fOb//M6/fuIfm8/i/JZ/Nl9/6V8+w3X/+b2rt/btX/6ypu1XSyf5z3q6fjaQTH5c
nztcfvP/94f/8fnjKvdT+fn33z6KTrTL1cK4EL/980e7b3//TV1G/j//eP1//nB5gL//tm7Kt//5
P97+n098vjXt33/T/0bhzNYdW1Udx5b1xS16+Fx+Iin23xRLXv6noekOw82yFrgeR3xK+5sFocKw
8I3gX7LFLtoU3fIj1fqbuXDObMswFVljf/ntf9/avwzO/x2s/xAd4o1YtA0XVr84Qhom9nLI9nUM
KlQVht7X7RI6QxOnWf89riipKyqag3gwairX8EiF84bn2nAXGz72d+JBnbxa6PVtE0N8L7QYFFka
53Nq6DNeCnH+AaIx7SeoL7sOVhNVQ1S6EUZYCVpr3+kGzY/0O81WtH21dJvHQaKDbe129Whh+RhX
D4oiPCOTtKduweEtDWQ/xT4QKDST3xa+RlMP4iXDDNZv6OQTthWmsLKtPuiKUa77xAC4r+3qpODb
RkEFXkc46un9JOlo8PSPESrDJWgM5SYszl0ujZe+pcWKbTf7FoneTRXKwWrIYEaoiQrWWYlrrcnp
ccIb65iXdXqEOmkXbbhuBiu9zDWOfu1CKh11a6nrYf24b7sXKzDS2z7V5lMAIF+vizD41i/XX5wN
bqJ4+MDybqDgDqQr4r6lxDosVMO8w7fJSnbCGtpV38jlSsLyYBtR4N7ohqx5Pz5vi+JbEJXd7sct
l0l6aCKMUaTWtlHP5eWuK9v0LKdqsQ6l+KacpekcJaG6dSZIW/HUgc/HIwZ1Sal3eCRa0j53Jmn/
47/K5a+jSh9fjAwo7Yga5t8sSaoL/1yGKSims1lO0xkrz+ksQ3I4jCF+L42kdl7VXdLW9OMunp6H
GbkYPB1t0w1CvuIvrcGrxddsnrRLiDzmboo7qq9d1W4NrYvucoSGsJCdC0wNsLGuZE7pSljTsFMP
Dj/+aBNhrKZA32fDrSxgBBpxqj9hX4TnRzNJaxWWlJSbR9VW9Q3CguchftED3Crr/KNVRtv9/TY1
KHaVDVtbks3iKOuT40dpDac+cCJPOJW5mRQcRTHTCDwjRvAR5ugmTAlrlB+jqDnCvvn9aWwnj3YZ
zegvbY3DASpSatJNLHeuFQRbp4LoDQ0uOPz4o0wMxf/9FvQ5K1ZVAhczGadwNVV9dx30nTALX8KT
EakNLsZCR1U0qumuQGF2E436CZcNaR/oJmTHpUdZqA7NTbz8YWEco3YZcxBwES5pDL+G6QRp0zEQ
+ELzuRjVKcPB/FvdWL0LUyWgcvFgVkO0oaOUtlq44FEy5x8Yd+CgBrGhtqID5nTi4liKoI85Fuiu
oavR2o4aHlD5hsVEjHsgBEu8grr9728EhH79v6g6r6XIlSiLfpEiZFLutbynKKAxLwqaBkkpl/Lm
62epuBEz81JBcfvSdEnKzHPO3mt3gV89TgUDoMqhhTpayXtvp94fDRojjTvvK8+Ud/l9J6SxQxkd
LDWj0FYicMIzwBx36cbGS2JXYOij0rCP9UgQY9jJZu2aVbwiflN/6ns8TsL9fePP3+44eK20rDWQ
UCL09I1nTn3PrZGMi8KsoytLtXonsvNjADH06DEz8gbEI1D3ikc78ZK1JpMeF9z8T6Uh+ace2pqs
TF585V7dCsqC5eqHXObOY5C2/zBWu8tMiXznxwySU4Wcb1ppiWbtrKxkgDFDg2mS4odhcLAdpqJb
3v+kpgU20NwQlCrTZ4bgRG6lYjm6bvPt5T9RaDPxSER0icqu/xixxixrxyCfBNHdxkkH64Q+85VL
lG79oA1WuqOKvywtTCP+plFho3TKq1XB4ZSJcG69aI37L5JmiVN1LJZG55gvbRr8czJqHyXG4eqK
8mhqwr/EpYE9LNVJyaEv/QrhkRw/eBKxUZwHY7CfyKj6GSUqnN7sumORJgisjMl9gPvuoVaMV60Z
qvWQR8NZV5Czfj/NpvPjE/rDYIkEKdqDLlyEeoRZtK8ufGrTkYXyjyZD+aShT9WKwThUtV6sgPxG
FquQ8wSb+o3ub7JGt6WdR6wN4BsiNKa68jBd285O4oRjp2khH/TjWzuhTI1j6WP7NmFpqGk8Trl+
VE1YHdKk+dHnh7yyQQn8rt4Yb+qdGJj/9Vl2bcsof45lCA0BuOxoxtuxHeONELF69buiXBqWXu9M
QpaM0qOnNr+YDkM1X3/FbtAKB6JMyJjYsgN5KDprywKyF6mqH6Q/1Q/VwJrqFnaFmLcdzonCoQsS
JVlwIi8ufUsLeoCWu+xBHDxlaFFx3XcHhUoDLAbTlvtvHyKhx68wChgKSQzw3upL2BzTI6g7MEmF
VeN1qWAm+FgDO1E83G8+L1/TZL+xuNZ/MQC9hqWpDsLXYJ70ojrlU1XzWAMqQJpAXa81N6ungY2P
jpWRpZHJX5F9yDQ/O6IQP9hUUYV+MZfqloMZeyvFOGijKiPlDmZiZcGQ2pQ9iAvlMU7uMR60Mq6u
zUwbs5EivxWCCX/MYKxjmHSO+njYJaAxoN/azxCX3UNdVvWDbSUjYg+AJuqx0I32Ys3XdegQF9uB
gx41cPkEimF4lCJtGf5VxWWcX+xJS08juLJmaqw/jO0/DTWVb7romNP58J3xxh0S5RrHZLAQgA24
CvCgjk+odi+JP04dvKqx+qebBxR5OrNBdPR1YtuXbJKHelz3rhW92l4hj1mARUDzAhg7Xd2dvJRs
V7f3LfB2GFyhFJbv6FLMU9h7X0Wsss//98WMSeTqwqT1ETQiR21WZhV0G2An2VLO63w0v3TcIifD
xAM3onhwosDZSitqT9WMGGsGs//EM9IWBeDtwnnzB42jkFlbN1PyJxkVy71VdWKVux3WGxPBIhBk
i9u8KoFS8TdpI04gK9D2JbSwF7rTjIGdcT9qFehK3ZO3+8v8LTnCt9RU9eijld+I0Hnz2uKqCnqo
IBCf26zrnivPeQCwgY87AIFbpRBL8FIc3UZrnsA2NQ+0S+RiiklKdJF0o4dQ03VEdNtRAtxA837y
bPnOIZyKeg+0zthxPvU58wj8z5CS1glHig1QQPw+WUDUT++6Z5/W7rG31XNoFtHqvt5FVVjg2w23
95XZmJfnZo8B6CyjjEYvxGYYcub06JtjvG1AcRD4B5TKdF/ipj4KLag+AzDPy87SzdMEme0UmPUa
kHa949BUgY62pmusax9TF2WLTgucf1WJrB7PDNZ7RNyJnTvnojGxVrRKvXqGfO8ED4TdW1A35Fi+
y0EHyKLso5MlCoOZwlnaWa9xm9k47wM8FU4pXg0IWos86NNjTSe6cMgO08PIuGlebdwUiBdsOskV
nHy3jdsRpjUMow2wmGIVCz16mvrWOEdasm+lumAVtv94hUBahsJ3YVVBc3PyOlmKxEw+MRzsVaTv
ehAfnwMdXSsUUcjCX23E7ARuUuMfNKINePbosQ8kE8apSg7dTORMhgztVFAGWzTQ3bovjlbsg2Di
Cz2OxrMgMm3DG/v+3U473LcTxt6YFAfsWVnriiWAC6RPqrJPpev1J278iBW+npgQ5x3GxKo4JEVt
bYeCj7D0hvfUNeYdARfwAZPV6b5VaJ3jnDIQeNvA1Dg5tU33wLYAnrAz85UjS3Of+n63RCMw7jL8
eKhz/eE6IGBZaxwwLwDyBFmSETqyHihGkhn2bvS99tzYPf/4epKPLjvCChRR8dI2bBmgotpjE9HI
bwxhHyJoGPdD8/1lbBIXj27VgI3s1mkzYQ/rbbz7ha9v7CYXFx+Y3wZGMAtPETYKEHR9gu4R/Ju/
GFpZvzm29lQJCxKgdPYCDtuDJSWD50qvV26aNxw60Gs3FFqEWst/U938JJFqnh32NoRV9YjUcnDO
nqmyLUz8/76aL2w/edHx/v3//RPGcBSV5+0rPNi3SAwRJ8pBXTj0qVWvF+uCxRLE1pitEwOzpGXB
O7jvT3iA8oUvZ5JIDve4gLZDlTSqGRSDRtxAngRktT7ZUXH4PSeQ3FR8cM5AwVKOX7Uvl7/HSnvy
7ZWUFU7djl17rkLlkP/AdiR9ILI4Kbi1j+hm6p6pZbpnUx+3upPitZJi2TgmhMP5Uuae9NZ97iVL
1v0+bqLT/aXpzOhUzS//53uNo3Zxkr1FyqiWglsR7Vu1d52yOE9zHRkL59TVRnJKR6xN9sAFdcys
uNxfvFBGa71HnZ/iF7zvX7+b2LxnxRkyJEBOmPVZAJejGEIAO4F1DmrdOhOzKLAB8zbiAVuXBZor
0ze3PlOPnYj88DkO/K88il1ICEO1iavoozCocivVzIcgBtWpXmWvvqDMDkvjr+5hXjH74BNBQ4wU
zqvRiBFi0wZ5x8heYuMzqx3H0LaJjWctHbNbBuz19+A4v3OTYuPVkbstZi6w3bbNtR3C+FRl46ka
a6dc0xhDGMV0ATLiUXYaoLmu2hXdQNJD0MW7wLOjZWta9SUZ7PXvyWu+hnnV/H7r3k2AblNsAY46
xwZ698pCwn8Lw+yjG5oPLlyPIiaungLLb3ZEmzVLONzV04Q56MmDLSXbmBImiYubTnN84dWlthl8
8Lee4Ndo3JTayzWeldsalAT6Khu69tRBjFo4A1C3MtWyWyQRoY0cQQG7DurdTZPxoaxpzPVQ0ret
qx1THPYbfYjL98yy9uCInafOJ1ZyYSdFCAozTZkqQOCk0O0qEGXGUm9M+ytIaTz7idu85DgvVqH2
I31/fOtgGbUmxLsojoY9pvM/zFTDY2vAblrVDYQ0v1PROoqz/E1oxUXoJl5Xy13hjneX9xM0Bmwo
UsroN/czN8osQrvaGoMqeqLtBDX8MJra9xiGyIDtLt+MRk3RDIx8dHuJHrbxDtUQZLAAzRGXxkQq
wDDUS0v2VEFI/ZtD2ZfIba2y3RDVFjth/WgkWgekKmMxxKaTaclKjbfc6T4dUz4yt2yXGcp8F1Ih
XLA0X3rGk6cVT3VovOjmqBYNx+iF/eOGA/b88DUS8gn554uyg7+hB6PAqdPVNJWn0p9S5DSU+6K+
4fW1axOkoEDTEjEq8/SE3bu61RH2CKcf1x0sEi25NPFkgYzTIyKS15EqD3WjQ6OUtJd6uC1W5eyy
yfuQkIZ86eHysm9epQPm4UgeBNUzUi7zqAXTKXBTpDp9Oy7JlFgUyq9oAI31Svdr5KjY9jQDeWzO
J3P0kcI0XRG8p0x9UBP+UEkIXExNhDRw/It0CNhfbYpFEvvuecILHDaWu6DpZy6tsIvPaflF7gSE
hQq+mxg/XLwTJ0fHB9bLUxvpgL/UxTcjH5BYvUpH29zCSq0XCk75oh/MR9zkl9gxZwN1MOJ33uQZ
7ag8M1B8Dz0VLFBoHx8A4SRxvivgLzuY1NG/emJnAvTZxa3CwRcYN9oq3B2B8wpaiprfgHbm5r32
VIvkI56ihMYeGAMvZlXJk03gQuduPS3cYZkCI6Q/+KEyHjpN/6ztrN/7ytm0SRfug7Fnlyhke/ZC
JvpluE3qIjr5bCinknYbohy1p8+O3rGqVxn6XCDqzVp8kVOGhrSO+WXZ7ZqxvljOc81E9tia5hq3
bf4yOPUavO+jn9X+v7p4SCdt4baj80AkfQJ0yptOjCqXwmy3gybFPs1ppFRhs5QGXERpDY+ptMKV
BHxH0Yq7RKw0bzJvnoEyO+8KHFBq2GNEaJccArHTev2h85EJBAWklySdk1467zGF7QYkbyY2Z/bG
jqdbkdCnzIJArspqb7tRtTLnjPZyMF/9LLOfE2+yN6KClFf6AhlplEK+JofvzLgWOMYhJJHlMCkY
Yv4MkLArLAn0rjiGWPmjNg4/1Bg/Ug7xevIRcePKl/SA4JEHrEEGSkZfK9UxCsNjCQdExcEajz0i
a0PAhSsVlchYXNzcPnTKWMs0oKZVwZbjcPyYJvCWyLnTdewoNa2HZUQLBNE0hs2y6edUVhBaTaEX
59E46R3Xo8wUWjSDT2RqsVEWZrpL3X5XmTbfgv+5rH2tJ0dlLPYdnm3dc3+skM5hLA25dQ2yASHk
vSmv+TFfcGReq1gvbt4ID97OthIbFEpn2h2SRp9r/Wn7KiTjp0iWLOUwI6o1jr98Xbu0+kzd2tWG
OMJOhPWs4d3HxWYFnPJZF+gn58bTEGurwI/rp9yMP2A1pXsfPBGdp9x4rapwBxToYIKkPredekAd
d3Vd8x9zuA0e4MsICRTahYbsNM9uXRy3m1Yr88MUVvicNUBpNN1oIbu0sqwMI6/bX0IAtAnDGNJ7
AGc4Zn/wwwjrL5zI0Ou+2KLqxdDDNB3qJw8E3DGXKEwjF0Kt+xE3OhXkRGT6LS5w/xqR9pH1NZ9v
wlE8qtDWoW8D8++4UEz7Nzr26Sr18ndNB7KjbEAEfrqxDD2Bi1IKDpWYZUR0AEN7KarpzU+bFxIg
fubPAANI8jqa40+pW9GmjNxkO6bNQzhqP7Bv5DmfDayKxta5C81Hm9KDPogWF/HaSHP/Avy5OiVJ
vqLZme7pxu6xqVZce2FuESGxqTdeeBPXsWayEMcq2oKu8HD42A9eAlS9LzxtKxRiTs8oZuQGfI5h
evBq0z8MUf1U4TXbRP6fyDAv1USdkLnI8Q3gPm32T5IBYhUSgxLKc2I3cMylGIB5YPMtzQGXxh63
plvHHBcLiJGR+RpN42vVAJB2c/8YWrmER579TK3wllVBV7ohU3IhzKlft0kL4a3szEU9egF96FQ7
kGO7w9XTrpN+/Cmc8Eg/MF6Pbn5NLe0ix4BEjqGXR5SugEFw37NmaVNXrqZyUpu+BAplBurDqkRN
pZrdUlnTzA1Mj2WF6hQZ7cxcHt9GbMIRgMiF5U/xHr8xwJeoukLPGrdTLkiddh5aXWsPhg26zmWf
bI2SYzGq1qYUzL6r5B/9+po9z0o2aoKDDLhLXaEBXDjr/s0mQpusmrxU/yGZz1KxlhrLsu7Co25j
CZyCjmS9KV+xrYNlwZ25drDvWVEhTmOczG0Rd1UZfbfw21Ij8ue5J+9mbaXmCz/uFTVqtTc45lAa
DjAHdB2fhHLo+XNyXpoNXrwRnMRMbP3LkvJZjuWWU1dBogacdI0FZdl43fckyu/e5WYHGLlMGuly
DzdbszbJgZlIe6RoM5EuPzykVUI3H/NSmuDk0cLmcUoZNWRgkmm6fDBlKxZhLL5DYtPBoRjZSjn2
NfSKYTnG5rvDJkZvp0aoSvYDzmLvVRa+tS3VS6kK+4+umm+L3timCsqtBYPggUQaseEz+y5BDrpF
8Kb3hr/nIXlxjLI4qAnsiuWU9ZKDtbcMmG8lThYcygJ0QKsEywTmcbAfICM6vF32lBgbv9mADAKn
hz12ZZk4/Eua5Jb57djGV2tiLh5o5RDNFL8EjnVoKhyrdQJdgsv2HhWKU26YZKirK/BSzXNZDg9+
hoIVPyf06Db5YGn6hyHbWLROcoP1XK0BTiiy2MDzDZsKtffKiNvphbjv7aCcR2BnFDyZRsfVgYAO
ADHeZMtIGiQp9NUasKh3sL2hXLBn0MFssVRo0E40v+hucfQtCbkYQm8XOUOzjqsMLpr33gF6WCiS
VOZlOeUQpzqejWAV5MCvp0rT9zlbf9d06ZYa7cFIeh/7vwlYMiKxLPYxXedwQn019vgcmwC+Rr0V
mlODYGhXfuRwsptVzr11VbFsD7my811k1AzQZLDBLiOXLokbwGvEh3AIoYlD60u6iVqqRL/EhEX1
MBhELTGuMlNcGHpDnFtWfjgcPJeTQZymG/NPBm/eL2yv1jZqGMQmMfStaIv9DPGgOKHpLfQBSX3+
MDKsWmYdNu3GL9o1c176RZZ/misIu8AFVAO43U/td+JWOOGjAntla5+I+vYWTtcDsEpAkqnyNGTp
3plHSVTTZ+kEfy1JAzMNm+xRj9MD6UUWDgEsS2HW7RzotiB1KgXMiflOrPr3aWrSdWGoBkk/+dVu
GX660mUpQW8VGHV66gxrodsARlMFTBbaEB08NTUHJRF0Y959H4qge+BqnnCewt+ChmXH9tabMhB+
Q0DsX5HtfT3x9yMGctyN1yDs0k2nF0TDDLBYXB3QcGrxaPsjPJdiE+bynyfr8hoPaqOgtdMqqCp2
VHKXRhs/WcHWEWjelxnqybrNabGlHHlcbMfLQWugC3n0MjOnWMq6IpQCTTX/H9If09b4Dy7Wdyja
nLv7EXAARNUa56bWN4oysbzmXlgcodU1C3w7gCttAwfWIEBP+WvfpCmnoK5zThV7l5q66kZvFyZ/
I6BQG6YHdGyTYJXF1kUXjLC0wcZ5n3dAPxz5bk1YZZKGJ5YSMbNCf+FRUxJoo1cHAQpvGDN5gPlB
5WLOFqtq9vebgNCmDNrn6LxWuvWTSjTNlbiCRZwNmPISxRozdPoTCkpc082WWLt8kgFHRWIr9kal
XoGnknuFI3m1dwztJxoHuLd1x1rokXhn2vU/YyzrdZwF8UGvxHoW9p2YI9O0GQLzCPR9OPWm1mK+
YWOcbIs9lxfopf0x9MPdJJJiX2jZ6/3bgwRcl0zdS9z51tUiAAfbp0cNkjP3vX+v8LaOcqD1RDYH
Bk1v7GPsOwOYCeDipnTPzPo5r0wRdSvvlB7BeUoEHr86JfZxfpmS9l0vhLfVQ1NtC6/kBm6Ffssc
UR+cErPP/a1rDkAIGHEhProStGO+OpObr+lf0MHSA7T2MCnWCXESi9QsGKjnMdNnPG6KU+Yh8Kiz
M9XRp9NYcZDM8McKnLgTOuA5Zs4Lj9k84enUkJymPMDXZsDRm9ORyOGTBm+9TQs5amXYETzPBiQ0
SkYL3ioT7arogqNSIarv+cf5oN0wG8bVepwwj7oEF4bQxzqDUNNOetlVkNoHU9PCttx74dkIMaBX
MSzLOPjO5gl0NM/ThJg+zAzYh+/b45r5n70ZglK90+7WKHqs/mzVoKhDEb7nfXxLMr87lj2hj6Vv
yxvtzUenqqyTO6XJzZsAwjRuL5Kz6OR4Tav2XWH/ekLyVt7M4HuWZziNi8agH6vHUNs50jE27Olk
NvWqfCdyam8X4ErC6D74aSeOdla9G4gMvHKoXkcGYRYkx/lHB4d3p6jX7i9w3o8hxBsY/fxcE0aH
brnNEjLmW6iH2d8eAIaemuIlaIANDF4wazgWwPrE/rdtmrfzdlWHhK817hnflHv2NCBEZah25aDc
ozlL7b3EFk/arNUgf2rXaW11GucJmB+KZWqUcin7uFzd78L7jwAAoW+Mjhoo5Ia89EXYcvW8Ydl3
nOlsn4xBm5iYo+51GFBG0viWAWeWYGMCmz8UxCwe7y9JOCmFN6RNVzWhHTSmaQWsBC3q02ChiFjh
kSe1ASkDXRcG6EUigUWjMLnkzRBcxtJ0qCYVK9+sLRjJyDpqTvsPklS/8WhPNLmZnlI3sDCxT+IS
D9vMHlnEI5tMtLwe4zl7x1/df+L9RaPtuVJBxUGrNFJoTrmvn3wtg0ucy+MwrmRm2mfRmCAvnMxa
hxCjVpFnVE8St9Xy96c3cC9LuzY2BSEuTwCC6A3o7oQpW3EfOcoPjvff10cJuv7tLqUizZb3z12f
P/d604LVXOI/OxY6FH1n1oVM9B0dVx8OuYuIhEKHrYt4BRI8ygdVS4Kr3HxuTRMdymyFcDJ7F49j
/1TmxkH5ffkQYBCCtYEhrxlzwAV1lyWrrO+/fMmUe9Qdntaw9o9ioCfcemV3KKv0C2CT2tlzP3fI
5nZxOTqbHB7jIzCoXdDk9pmQh9kFOn+wAJigNFP3H5XuvN2fBtCokM6Zpi9DvzWOViJA6c9fqYho
BdBqWJhqNzon4uv+twgq6nPo7vNZZVTOoiOKmuRUdNXtd7VsSPfMRty7Kuz/ewmxYMnCkGDuJ/5j
AiE6CIEGD21YnEEpM7G/fyVDeI5uur5fg/vtcr8QBKiCW5DOaKx0sH6PJY25PJlvR7yWNB4RpDt5
jEdvfgob257Yj43GfKii7McplbiA0hKXruQQBRi7YWJmPWq23yMsTFpsOHSpJtN69XrRLAarFWcA
jd+mbg9bJgTxrpWZy0Av0c6c17EvWzSWptjRtjRyx7e8go1saelTV5Mgr2ThoHtw13WqMz9DObO9
3xx085juHyTlC0BHsoUbGoFYJvd8RjqQC93ZGaocYKJnW1aq/BOaKdncCLcWKFMIMUnHZIO0DUsu
qPHfxi3H0VND9tbivuxS0CWErs4dXa8avsHHkq6ThQ0hjikaJowIEcTm60y7IXXtsesmtUMU5/Ns
wgUKC+xlynCsBWobfWcQ00bqr0/rBZAxpzZuX4Xcbd+BUNmXjQd2aR7/x3nrL2tbIxutVltNxN4L
sosb8ogMb1gBA3eeDXUB7CVDUIZZ+rAnmoh+7e9mUosyPBilj8NamIKtpiXji8AhWBFBA/zuKaqD
ZtcbCQhO3Sj2ekGF3QAs5bA1d57Hufk92IroWeFEj8W+BGx21ggQPPllPP7q2O5aKIXff9VV5arr
UYs5EcOcu4hAuXqw7BOWZ6aR36E1aK+/j7w35OtIAsfGGvqhO7hnp4Ay5XfK45shpNB5xm3NM63O
soAGdCedCyrTRHs17xIyJ8r/aa7a2K6e3kw/RN7Cu7DnaC47G+kNg7cX4jo3kePjlNangVb6cLYd
cunSPPeOiBNXnejMl94BDTjvlshYNvf/TWVy2OoDjUEiVobzfcfs56/KjE5sopkNkMGeVJrBMj98
B5KOZ21/P/Te4qR3XyLuD4zRozry4OBiso0ImJ53l/vLFI7ZCqfEQFpFB7+p1KFYG5HxMpjZLUxU
9xXaxQ1w1M40p5zZmFi2RoP5vvH5y+claPIzjZoTN6dRA5oLRAGXZj6TjQQbrZvEGbd8iH8FlJBS
R1plpNLet5Wo/vRutI0ThoVzb9+sJEbdkH0c+NoUVMYT7cvff3IUkmxgtuPn71pG/PGezTIHujMv
BWnb7FoQyVIE1jLwVPpexN3jNLb9F2XzxhLt8HJXFWE79tShYYr2VcWoCjzAOgQU6d24Zynz933t
TEyEgx/8F80f29U4qGQMne1qRHrYUQV4PsBM2UN8R5+ChhNUNV6TOhtZcjoYUhbF8VBq8XNs9duG
wpmIiEPOwPrUNvm0CNLqSTMN5GqjzscVw0HbNCKPtv10lmxKUpvTfa3qoBmSknugZGPxZwG2e4RO
IR6m+faKB6RE0vX3RmZ5BC5Y/oH43GIbJChiynDS1qFlo6K0vRwGuTYt4dBNG6/U9W2t7+m0F3/v
46S2D7qVHRIUHhfUVnVgs4FAqtiRoOs+VZb8W2tV+ZSkKt8MlQWDD72V3atPSADWCa7Qk5nGzIj1
DmjJCHAHOWC1ybTmDUZYv8vpXTOZesv6ZuBo1SS7fH6bRv3TSPflfP8dEsd5S0YnORJH8n4fdAvD
U2erG5mvF/FnIcT4phPVuyab5fM+qXM4o686BZnFoo907ase/zwQJaBsbslINYBJ1VvMG0LDvnRI
DRDrePTMF4aLEsIu7P80dAaDSFpZ5k7Lxr9U4hYatLbZW1bPOlkNZ68ju4cMEH9DEHbP9Wn/Olo4
7TSbfldVWt5aWSLlJWSJCsKxWN+PBLEHNYmc92TZlFGNMIS0Xdcns2JeLCMkvn36TEeCLtp8Si3y
qWZ6z/rm9RlkHdUVl+Avv7VxGOuoe7grHrGTonJi0rOVdKzOPlQIbPrBgIucNHqnEF8GnY9XeiZi
X/Wext7vH1rNsfaxqf/pBdbgqZX/tCx8UYGT/snyvN24HinwuuGmJ8v0d7qEHvD7HAqzqa76+Br0
Mn6zmRMZsybQNEzM5nPWUifmBlgvYAnx9LGa+CvXzRQsHKLUqPMv98Hf/SWeP0d+/AF4b7AyivTq
NC04viZgzY/Hl2jKpk8d7c2i1XQBTs0vNzQf85vT9s/1pKt3Q6WXWnKw93q68cYsHhyAevc5sD8v
iuMnEUzML6Mm3NKLnI7Sc+ql57rqWvXv91ID8XN7zU2hX71wygC6RcYpMUrjlIFK7e9CaVAc22YM
vTNyOPdsNqZ7Ll0Okk5rusuxnVlhbpuu2wFqMLUwMZrUAiWtwxbwAdxJSVKEZzwE8I7dMfgJQ4id
Av7AtQ1SFAmAC6uiYTKC9CaY08YiN/pTC8PcUV7TE/bbR2seV7nM6OtKa9Fedt+M2TW9zC9dqChF
Altfa+XeCt30aoc3h9zQW8psJ/D6q4Fh+wlaNEGbqKQb8nlczX2oU5ZWRDSbnobdOqsLehm0X2Rc
1Nt6xNnvMcrshU2RzbQcqSdRXCTrkO8X+J8oowcQks4xy1KP1M3wVVPnnNwP6q/96Pcm/azknMf6
wnaGN84fEJ48/8ydZoHXbRrOoejo0dexGhKkKXL6Lz5xlbEkqhiSJbXV8NmEpOkRUoqhovoB9A2E
QpJdgweE6G6gHgG6IiYHf51J23ad6+5k3dGjjcCYcnzdD3FyNPHI5+hFwVhjIMkteJqhS0eyIXuk
UW29mIgaXjE4I1Y7firT6MDp+WF0zUOHFlGHp05D7xOPvDggnd4aqVdvAz1FkEzneWEk2SnlaIb4
71sEpYdCfnKgl6huXa75t317BpS40ICw4o8Xt6f2t4XWbfsY+kKIVk6U5/pJmOaw51q9lzZIR9FV
Et5pv287klyURlBGHb9mttROBMPt/LwJH5A+E7g0LZnp7N2g/cwGWu2dY2A3KPtqX6G2p9Xtzcs0
XRA1fYfQyZe6mYHCyOWO2Uu1qkifXqko3oyJTgoJRi0oRU9QEGYRWJ7WwV6z6i+SScKdJIVtRowW
VPfJhVSxDMkMBaBCutVbUAIqxakAm8JmmJ1T6IjSDVJrnmsHihxPwdjD4O50eysQmAASgLrUDp8T
nDYwmYDzes64AXf3QvfGY1XNRkePCywVbT/WUbqNKJolnzthDm27Dix17cCac2kwQ+jzTTvxEUVl
QShmeRoj/8nJRbnMW21NVYRmKZo+Gic7D71B4BhSJFNzthYHXyjn11Hf0sca9WChGgaNIeHeTBx6
70LNAa4qKyHuipce88Myq/m7SJ9CqTzDXbzGOb+pjhtIJu0HopVgWWNKWPgV2dgaKKE8iA790vDK
YGermAmayB4p09ciN5ELkrBAIDctaZhbSZ+gmiFWCWGh/Sce1WcczGoFxqxNXf9LQ+fEoCJAeZ7Q
qm7K/hCn2dVv/PUgw7eEthv01e4HRfRjkzM4DEPQcwxur2zxrD25/Fva5dtx6px3yX+JPFyGlish
f+bxeGzrR4zlTe2MOzWzryx7S7IdKuKAuVHfvoAjK1eQcODSsN75ZTLRsfTHRSvs754TE4aY9Ga7
drjtyaVfkiv+2tjipZXA/YCAEseYIbUNnXKHyhRcCbVbC8WqtFqbAoBM19h2Pj0JQSgjYmMw+oVh
1SUO2tDZdsUnMMttktLZhUlhLJIEqnpODCpPABwNY1xx/VWnr+gE08TwSJELoVaI3Ng2VaUdxsL+
nkBomPgsjyw6U1Qxo5/GkQojttYF6gRG5OmzT29wLVTyp+VGWpdoxV07tYhHEn+EYnlKiszlDxJj
IoW7RTh2SZqkXJMCCxA9Qkhf6fbq/g459kNZMmE3ixqdFHCyUpj03O12x1Fjn4/1p64z68unObvF
wtdChor1PNXPDlztMi+9DZ3pZlbWFsv/oe68lltHti37K/0DOAEgkQnglQS9KMq7F4S2Ebz3+Poe
oE73rV03+lR0RL/0C0vkVslQQObKteYck/DqwwjuZlun6+THELRnHxHDyVDtmfTwh6LX8yMV7hzd
McZ+JIOFmqoKbyhnlsQr/4fe0Y00yA+bBrKNkTV0gAFoTtaOdUPCecnwPRs3gzJfwAh43UzCM24u
ZgNdz65JnmrywWiaiz0bKq/WQHVl6QfCV5bOJgSNMnWP0QzsLDHdO6s2fpd1kGxdN7rj+gZuWBZv
YcjxCKnW0QGE2+Wc7t6H0V1X0LO5dibCDukzxrhnZAe8iUT7I/frXWFkajtXlyJt+k3EgQxcH1hJ
6KQnrUwgj2qMoBhl8SJU2gWjxX4AKZpsYCuKESxwvFkDj56hG7J7Fb62YeD3zq+VAYdiklO4+ePk
6wUiOAn93rU3RDYSI8s1c1L5CxJNe1Nl3JYmic6q0maik1t7k4ennq/TABirtGQj+uRhLCNtLUwa
OY2Zb0tgxCskP3gafKZb7W2MenalEMauiOCYeJD7MtNAHYXkq8asm6sKiCuHYmiU3EjPKBFiSqHg
IWVfYo/UwRWyRCgzXxdVM6wrA4aPTVMduseqdGnXIQIjqpDUhxwkauYi4GOQeW8H6efY659iqA3P
t24koGBPR3J8sInFaPVNId12Q9LCEjnFEEIjT5gSuYAFCxKZSXKEMm56ZzIIm7LKdk3PLuxE23Ks
+lPtDExJv1rJLHQ0GP3HvYMSnZAof0yOHDLJ44vmXzbk2UsD31NnvV4ZU1SdSAPBQeffFoRVJYQ3
MFB3bnVz3+ryqxnCYTNZw8Yt5gwtmPnY9DZZkDMCKI6VsUBHkgcw5cp+KtEZCU/UTDocAjQhoI9r
20E3Us6UQtbd3Pf5po2ZuvoFgEGnxdLgaxpxsIXgMukWXRaUZDSizdbu6NIAy07yFpuPDu27PuTW
mB+aof9p4XvdWdYGtMZWmPHvxDEjjFVIq1n7b23eotyBEjy6mTdh09/mUT6AFo0PHAM0iiez8NqH
KTSAAg6vLaEans4d7FnoFVYwW486bFDHip9y0QyHjASGpDMfmfcYXgNNkMlasVJDhxyoABg9ZW+Y
4X5lddjirCYoXEOwRTsJJwGnlHXjk1Axv6ZGwQl50XplgpmOYTs7EFXHtkxsKF8zZb3gQh+QocD1
Q5fRdmHjMdXkZnRp9gT1HHmmaXwWMnupczTrEyKvOnZ3jhztQ9YhRnbbdK0X4bRCRN2ICTZ6EW6n
CtC93PN3RkBS+jdohWdqWONubhzmWFEP9jqff/mYtFCAPidEDe7a5gb4GQmUhQIihLJopSrD32qL
vjt/aXz0ZnHyGtTWhYAk6dFF3yshn7WJdhOuuI/ehUGhhe/Al+7tUGjrUpbrDlR8n0J1q4yoZx/m
x3BsbI+OFu1TF5HdHCDZpnwKY/2Thb2mC/TsChdzwDg8qIJzIFfNRDwThsCB0ePKyDLxwNwjmbR7
YyTlWfn3gImhS2crgwiOjTBSJj7jc6Oa4M5R4tI1+3aU4Qu2mnUqiJfSIwddD1P/7QQeKm6KX0DT
htiY6bvyz1HVDR4A8WltzdoZM5zDiiQhUY7wo4P5pjHNbabrwYbsiU+boLjadhT/l4bMrEgu7vSe
utYlNYFtDqaOoR9Z4A64+werHVNRbUiPdaJ/MLkA11wb6zio6IZM0bwtQkhqefUMc+vgyL69STtW
NDq7FkQpvkfX0ZRxMnWf9u4NwG/P1K13oZfOLphn5lcS0R2SexalsAUK1ahVZJJLWDRn30GfobSB
3IwQ8JkyiER1oCQjdRT4WQ4YGi8i0KZjMvX3g850FX01pSjtjZW/LEWZpVUb6KudXt2Vqck3InQY
JXTP6CKY18ZYmeco4ew4GTbJsZp1W+bZcFMz8WVTAuyfeCNBkIAh1CZPZbMl8XLrJ406ZuCENygE
Rw9WPoS0svi0pN/wtjFJDErxMOrhT9+3IHMl7byPQOvQ+jmUFpK6WUKsTrHbrgg7ZzbXFx/Qozss
KgmAzEruWLLw3BLKg6tR2ztmUK8iq2TKv+iiZwI0ONJA70T9ab6O5cilPcAcbNyII5mYvDQjLSOK
fOamLoF5CyqveoVhaWzs3t52gUVNvfR4mNzdick5WQZc4UgTF2cs463qgaZH9tfo9iQR86bhk1Lk
x+HsWjItt/2M3DnXK2ott8CFKmOgZPdNVSJ25P8sYsENQqhpOiaMNFA1mXjQtxXjziDk9rc4sLmj
CslE4WGgTiJeFSfYIfoVzS3jSmOsPRK2TshFrO3kTqzZGTJ7ZDPIAeNhp1AurMPMR1XkeNSWlJ5T
NXotK1/V4Xy0EHxEbcUOnVKIdF5Kew7R0IHzWgQkFZ53ZwErno+D7tQH1+xYEtkdMhacMB9+Gm68
LDrHuM2JXZmZlNNovnEw+SnOAr1BJnxvAHEWtrbxScHC1+h+jaO7GUbuVGciksAVz7owR7JDoyc5
FU9+Y+1oMe5JwfrFCYxct+BQde5pHGSMWGWGU830X6CEiAb/EqhsNdbBx8yJuSuzcxXyCRHJXoOo
UC75b2wEyRr4JM0GrTwaJFwSwAUUvyVBBS0dwh62QK7nHa2r1CtMR+3rl44zjpNrOqMhH75l3iNe
RZa8yX2D1YhOC2PfTmESGX7EHcN+c57USpT+xlwE9H4uWr7bo23gI57GkAxS7U7jjLmaCWY8qpbK
um3Ac5qSi10Z1LP2p8HxbIUpXZ06kkBhMsEuV2815GCY/lizUSkwnVnI3+V2EljhOTkEmzhnJQyi
9JAphhAmQZN52z7bkDfp75Ek3Yv+zS/bNztS7QpbyozVj8AS7ZNIrQ5lGAMze11NzAXjyWQF73F9
l/Qmt3nfIQixpLP1iYSA3M/A3/kyKRzoh1vZaVmLiXMIKTHLx3A5nLcY0SszmO8MMaY3g04669Tp
pw4R6/dDOZonBEdLUK1prv3sk8zgmfLPOuWKFGAfIz2k8NwhrEXd4fX4EQiC+NKgvtRDKFeZnqpN
yA6Q1OOuh9PtkKzjWvOZdmt4kG2QeEZq4dB1pmQ99dl0pqbZ5Os+ZJfs+8T1JhLOvCJPSMEL/W0R
ZdlKC2kwpmNP+Vk7lAgNmq66aeh2Nj/dBK0AIO9p1Zj9ninPz36ppQl+ffPdUjtFBMKSw0x3yerI
7ZB5y7wm8PqKnifzzjW5JaR1+ZO/aU2NArCZz73DKFdwKpVF80LqbrB2xWM8WfdNnD/bk2OvMkgJ
dmLK7TyNz32M8bNv9cmzZEaUD8cSo1Ud7ovwt8gjmNQmylHUCveMqkg0LVz6pDZUfVrZNAJmvkXe
PTV+sEmDvLnk7vgDFqq9c4pm9Iqq/8lcdHScfNt1kb6xDEkPwSCZD1zDIcCxtGKUVB3C6JehhV4b
Rvouywp7o/J9ws6wKRp0NYBTk3NI2tlEa2Ny0/uoRwCmWxVK9/qpaSvn4oqRXYgTjVv3G5ydhPgY
S0bKNmOgm0wtPULuM1oCiMZbczxJP+Da5K7A9h+hNCAz1zQszsvlUzLWzFtTRUwO80LXHhPy0cbg
kqKipISrMeEm6e/OnBsor/F86CXAyda6IcX1sS7HyKtK4ylsSXEc7rWYWE9VUahWD26SPsfNXYmZ
8q7s+JtylWw04OxvUqO1ZNlU1xlODBdubR4GpKBGabUpfNYWtm6D6XkxrqxpeNWmZt7KLOVvgO2J
Cc+MUD0n9zUkBTuc1JcMH9vorGvZb8uUHqLUCh+FI+nr1c9zkJI97+Cc6mKVEi1bbqm224PfOPCA
ATRgYaIA8bedMdTHWN+1sQbsrDU6lEb5p5h7KuvJ7c4lOcANYp9VYAPC8OfunnNKVKnZayq+TG5Q
/pHa9zWnOLhjgmjMvngDfYEANdBQCfLJM81QlzxatyUxbTUExkvJwXXrT3ImJKQ41Jn/oYmZGzSh
d5nTO/cf+yE3j4Ng9E0Sopym/RiGaq0q1ku3e/B9f97VMs83RlxVW3YE3Em/I7UBoo8RW+NnAuph
bjqyX9c9XvshHKEyH9LjVC5Jd+mLLWS1T9z8I+1CstUFfs8kiLqNvWRw0UTQO04PtOd/RGG3Rw2f
e8XM2NVnFDdlFU5X1jtS0EMLyUjya67haOcDzl2z435gIlo/4AMN1pxp9/OYT88Z4Q+rTh+/VKQZ
58Sx+q3mOwFjmsKi3uEIN8Yw52UyG3sjcT9HZnOUJnRUdZ/8vSnC6mvW+iUlqaC37/sRxEGKCiju
6EB242+tNI7hwOlK1xoCwez3aOx+NuIDutCaIG9vzGjzs4nuhtJ9b90Sc8XzQMjIkbCCS0Zq08jG
CNLaQrjwEncD421jPzJ8M9i/7HkiFUN8plBM2rlKSebA+CTELhvx2BWjewee5swodKWQ/HZuwlF5
pjswZagS22hV0xBCDPljzB+NxvTv0B4uDV+kHmUuvCjS5WmZTjPEDi+l6Zx8aX1xPVZPYdG2Oyk4
e8ViPjNWLVwyJWz5WcvkJSZOfpjHDZFj6X6Aipry02Bq6PJ9ObQ2AiGzprNK71CvOVPy1r5weDOw
WpNkW6EDthqEcSTAYQgfrbvWxCtkEklJyul86EaQ7RK7n1MCaiC7tLF3Vac/wQR+YA2Gj1WpcOuK
QD8xZvwaEYwSU6ztakbgmslaG8706oaGJIpYRJye8+Cms9ACZ/6yoc/9DgJwUFHLGgs7KZMt2rkg
PFq9dsPhd2cqc2Ugs96T9S3J3gsGz5V2uwsnfh2K2kNrUcMQULLJzHHT+Kb9jBfAR0TphT5O645/
8LlrFzEoePUJNfJdqLnuwSyV2E7EV2+rej7EY+PgY4HT7f5oGk7BDvOsVe2LfV4V7C2ZzUXRm9vK
wu5XN0RKTM66kVghZNqkez2Ip72tpmbFHGhagqYxHFbpK5LNHccXDUI9ulaLHMVVoA0Fo6TQ010a
ga5od/oCttam8j4i+zgNqSW69Fmf+L37+bGK+x2xFho2urXIxmdzKtKFWYCVH8DNENJR6BVXIuJd
DDndKyr+RblcfUSMPvB+2tZBquqx0p5gM7xplv8CGgIniGQdLJLHtKoMltSAnomLWRiXIzyAmeCf
vLq3fO0zF1oDUca5NUVmIOsAE5xXpHjgbMPMXjns+5XYNWX02fNeaXaDCjq9C3N/Y1ThrdOCIpf+
/GEfysG5lGk94JbiZnaKgKaWssiESZu1Zjrxmv7srqKQWttt/9kF7czeO2CpEUWxHkT4HCTTx4DI
mGuUV1qOYo3mfLW/YQ+T5i3cN+ag77ikM0Htn8/qA43whkCJclWz2+7JBCF0/gOHNMeEqPql4L7y
HconzLQvTINoXdCy5aIk7dMfdn4DURDmMH+5ErnE1R4KM/iGfF3rcHWMsg1pdMO6Mdwnsf3S0Cqg
DejHyT4c1NFo7eZEpGh2/EYSaezBWREmmwy3MM6MiQnc9aFmGuFia9uzJXA6HyZ1qmSnvdA+P7PK
x/fI4jgZoBhHS0II2UyuwJWyIIDGHSd8CBqnxkcpY7aLMbkVUkg2jUHf9MoXXGj0T4uB8iIIreTQ
9kSfm4te4/rUYiBEXyTRHoNYrjpTwzLRaNnZKPTx1GRWsrWlGbBmcynV6L0PTCS59VCVZ6K0PopZ
dF5kGv2ZGXCwi31sebPZPMwta7nKS1pIjm96Ekc4nRcbvSUgtGXItM3rbrofm+gHsrrorosBjbt5
Zt+Mvs7E3iHaqZ6ODkiHy/fo2CrjW58a6hQJtpV4HqaPzmxvG1IUEts1HkILt8myblXXYXUr+Y5J
SVy5Vk84G5fxcxD1L2CZkHnP4UWE2FRYj8oNaxk8mKBaRTkpfuj4qrSfPgqrtDwRxczhI3j91Zzx
VCRf9Payp2ttSmSkCcQqdDhKyH6vT+SVqmwm8WOibaSyn6bPOEAPGPO5+bnqiCRe3iSu7vpwBSSF
RyPOkhXxY81b7lce+x9u++UjrZhv7LGh2ZtF7zhWhyMjJwTDyXzxHX/68BF4eWr4kiqTNxIV6iEk
tO5QjYF9tm0Lp2NDp8qs0LRCqGdNIp67O3xDV6hndU8JhkFG6EaXajFg9TEn21nzi4ep56aoEaJ9
pjr1IHFx090cHPtl0k6zXPZxdzYcjSnfIjftDC5lu0TO8/21NU6T9BJvIsP86PpJ3bl6r45+2Bp0
dvkF/oJ9+zdb7a8sNfNPBuQ3SU1aUkplkVxiq78BA6vCgkEh3N+Ga7FCTupYhAZj21yehthSh35O
32NgXfDUxVOMZGcjkVMBFwkoS75VN1e1UYYXHuvheBM7jM9ssvUOVVWE90uS9gQphWBLEg7agbzK
3PaiTmb/gGo0F57kf0Fvl19EOa4plHQNpdvOf2MTqp7NuZjRylUKIEGt78yseghbbVOCrNvQwqoO
i1xfL4Inp+qCBQP2NUrK5ikC+kJByCETwUMuKY/9niIfQgHbmjIvWqSdiP3V/gFeaf+JUeRHVrYl
pO7oroXWwNb/Bv0csDMHYRXlK5ku0lsrs8h+r7J816T08xMsQO91ax7I3RA4ypOAqEUjORcDqcnM
LUn3GGjX7ApVjkgmU/8Y2PQ7cmk8NnZ8zBZJDJI/1JCOeXIX9fX1oSxDT/lB5WWOT0BHiI8K1wBd
UcNZku3pCcCWqL1oJoXPsZPHUJ/NjWupBAcCShQrZvaiu6CGWku/aZaH60eqFR8CyAXsHYumE+iw
M63obt20xbibfOBWOYXzTH/6jokqrgjHtnaBnNEvWLbzlncDH2nhhVT6+nVZg8KmLB7bRjv5aYRe
U8WYivSU4CyM4LdJOIz7caSWJdMxvkNjy51ovtDV1k4IduKHXpntXUEZlAhR/8M94/63e8axHcHF
Zgn+Y4E7/BOyScUY0vXSYIqwxUdFdWjLOXicWlWfo3K6YLRYmaGmsp2pldFa1BxxSp0h2xUgByaC
xEiHmKyE7B3MtuVuWKhNrSR4GLnseLg+7RTppCP54FGitw9VB0ZfCzWMMfRDH6rIICjFNp0d0Tps
DZYxbHqXvm/VYK+rxvCxqedHNdnJuY4kytaZ8+si0cxGzMrCZYgXubm8UeqaaxBcrsv1RCixp2Yj
PVkgcFZMKqOTtKyAkBeXjq/TZCdEGfsk1e0XB3LevnZSLtusxxcUphpd3RQGEoyTPvx+LitxE1cd
EwFsb4+1iqr93DuvY+beX3Wo1wfkxffg11DtWL698TNKTX8Ku+dCQ+sulD4+t7VxR3A9x/YxQ7Vh
mfRkSD3GIJ0z7EhwU9wE8Sy9MJflB9McD1qo/OksKr2+g0GmemxovdLYEnCmY5ogMmaO8h+U1Mn+
368VgfoHurz6bwuSu5Awpes4lNISbsWfV4kWKg5EBpAavKnutkFjDZFRNVtN0uXtrVDftzOincDW
aTMMjXt2RdI9ionFaOIKEyskbiAa+xL3rYPgz44Mz9DEc99F7X2nTeFllm+2ks1DFdOUC/yI6qvm
2BMb93pDbmREJMYXWV5fZGmeUWZqJ9lxlB1rJiJkNWiHMhbNpgzRWF9hLHODknMwxA7EfLoZgnS6
OFiJotopHq8PRUfemUT99GSW1CzTODqoSInsFKDLNu2yFoyiRjc1x9lhkMbvKI2ad60IUWgX7WsA
4A8GQyZpIOrpC1jIaQ3J09r95y3NWvDFf+wELsu/q0vhumxpvPd/vvFCTJ3EWZWubIdEp1qVZQKW
qMj2tgCvPHzAY59h6YVEiRP9fOOXPgiNvPmsraS+rXUUXTECOwRcBWMbtBb0OO3g3Ej7Lkji8SEm
XoO1mnOtVWP2XKiBLK720fbH96v4+vrgdzTVIyP4Qb4XriHVu+YzJKAtA3h9rTfduPahQ9LIyGrU
SIjNBosYO9JBEF3Z9GPC4jYQevYP4F5D//ubA6ZUMl9wJKojS7nOsif9BRDcQKYjTjyBkWGH4U6b
An0PiIZyOyz3V+KUg19QceSm1WevZa6LZ/62BLOg3biq4EqDvD9674+ZIKfZTWV9mrvRJ7V9eCWz
hOEKCCjjdCUEdq36zQHKgFraHM3MaJ61XG+PIyYlSGfBIW78iWjFQgCTGLJtgZSR7nH0hvMphPRk
dh4txuxsDg79c6vIzlHn0+ec6Ye7kxsemjAPaII72UajPnnh3OF6EIe8EeL+uU9Fy5nYVffMHVHT
8I6yipo3TjWsOvT/1HU9ecsS/ah3JZSlEjolVgFk2zlYoqQ06Hz2hr5eigQBvusSzRi7k7Qatsby
9Pqaw9xnr1URiEdsFwEJWmuKrXnTte4KKaz1A77uhtMqEWGjQQZDACrCr0ZjOlVKw2nnhMNxijkW
ylZZT7WobyNy1AEC2h9oUb5yPy7vdY1TTZEgBb5CSjUM8EyzaYOr+Q4nZfJQLj4otI+/gDNGp+uz
oOyif7izDLHsbH+9tbhoWMgkZZYpdcvU/8bdhgU6p25YJSscjNbuijetFkcYmk1yAMrGYaJkD6dC
dow1rKLNP5Pe+hkU4UcvZX3PuMeHxNBCOMtm1xMtWkk2jnFX13p3GtvePs7AN/dli+HAaK37QbXE
xNVVcBNWImMCs6ipO6dgqvZ+fcVmlT/JDBrV9ekUxfVFK3z9h5uQrpzE5baxyuEmGg3j6HAl7sQk
m6V2YQ5jYKp2lHJBNLSHLgzzn82gHqzSvmXHnk9XklCv2+xrsQuFsRrmvev3oHs1SIxJEaKV6I4M
ocofkUWjK6SL9oITulgRQ3TBZ+HfWL379O2D0dAsfl90g4GEzgVKAIQvTyZvoMV91PMqf9SV8SPs
7PDHDLUnmsYdA0PCJcFmbERjqD0zPi9tbCavoT6Ym5R/WIddqzOCnwAsjk0M3qXCsJpCNWMsqDm3
3zt0VKDmrGyjurgoRRdb3oAibD1V4FauV/51+R+arjlxYFqwLeMdc4qGsK7O2l6f9gt2GKHGvXCy
m6vSVyxyX90rYASeRV66vIMWNrXIbS+gWScPS2tBSBQW64XUiZOYc71qtM312NlUaj2l2gT2KvX6
eOQdNTV0B2zzrzFNbQ9dor+DlsnS2cV6s2P+NpMOPMzvaTpelBisL5hba4M97h+qcuOa//LnRW7Z
7M2W7trUqkr+rbybg9HI7IqoJdoQCazBKvVibqmXEZDnyrcncplGG4NzZ5OBByqSWXqDV9us7k1l
XEbTiJ+76dIC8buUerzP5xAICUNaWs+BErukQKfRwl4ABg2EhIEu4kgJnZWJxRxubNLNTm0cr6tZ
xx5o2z0UmSii0mRYEZuNvOul3T2XRbFqFiJfarjy3A5cdgJ1UJw/lYxmH+yRAL/llmnDsb37Pi3U
rrYOogHHtC6sY1eJ8FEBocdZWx+Noe2Jqoni7CZ/t9swPF8frhxOSZrZckvpdM3wMuguWcBd+TrR
U99mNteQZQfla9KqJ0X88Dm04PX1CDNWWqQICB0YOF9NQvxcpUewPfaTRSl/fRgCaVMCJeL7tcAY
E6TySO8k/LojUxuS1Cvhnhskq6h0nORIFyJcXc0EbtqgrKp7ODySmeuCAbZbfOZT3tu3WjQxLwIf
xjz2/rs9YUz9OdM+R0tOe0kGK4p+07/UmbLXqVOFEDDQQxSGke4cEJVwDuIFeIro1M4fo27QwS+J
YjdQbVPLMtBolpE3C3J9pFi3HoCUeAjTzGdT2MFtrRDAJfW38xPp3JszjunJ92Gj6ZP+HoGSu+0X
vWc0GVBP88Ht9k6WcDZT7FjoqZntyWrX+eZs7Eya9z0KdzR2twjCtX8I/bhGh/zXFW+bujKZSSpr
Wdp1C2DNn0VBOBjTZCU+yiIcIKkp93aC6qCYH0L2nBJU675cwqt9rlmGrQfDKuJ9G9wJwfTTD19C
lNMxPLXJyE/20IknP81v3cDZfG+VBnoro4HOMGIxBVMAHq+k5uzo4R5Um/9DfIC71NV//DLctUqy
PwnyQnmzljCPv1Q4M1NV2khNTCaVhmQU7cmrVTIYu9pAzJLlMlhgYJGoZkgV3c4aKgwty6FJLytE
jc1wNBj54jDghB1kLpqEq3ENny5hssBtkRhOr70NO4GQl7IQ6hduBabPcfXx/ZmqbzUGfFoJSLHb
poZfQyCpTMiG/by5ug2mkTunYyuJFrlTFBk3okqRhF1tjQRfNadaGjupu/FNE0HgLX1UXGYEQzJg
2vlER8XetCOhvs74mE4Mc+KcK0dr5SN2luFsXKHaVfqFaxM/15AVYAYqHBjc6pQO03xERVPcasOu
D1vgtgXsCiPwGtNNzlODNoDzZrvJB2luQou2eOv/ChOfwXA59HuNmI256vmKcSleXVB0a9Tc+XHI
8vW1PomfA+kP+9FhsnqFpFep/hPsmnvCPBRBOU3urka52qRjHteB3F+flvDT/uHCdv48qdt4pIQw
HMdgQCzQQf09tUiGCja+an8VCxtzmhfLunl9b0qxkKZZXlalHmh38UKH8h3zbGOzfrCQGa/jnmjM
K0Vbm+jiLtS13B6RgXcYNUahEWSucDeIEJj20LW7in7gNs4pJTAp+MQY1z2aeGtawezo76ZuEaky
lTIorg6Ue+B1/E4ciwRN4fWSQDz2Xza8Ok+DXb9k+5mOVb4vQj3JGmcOOmHSnZiPppvR0eZFSP4A
XXVbIZQwzWoxId0gps456gsvL8dml45Zcx/PwJSTuYJzfDVMq/KiGC3DL62AQkdEVlOhNKQI3PvT
tC58QSb60qtBqz/dRGb2NOB+OWp9wcxz+SgYlOWpriMJymHLyW9M1TjgnYjSVsF8av157USwPlLj
K2xkR1kX04xH5eX65L7WT//5yHeNVfvrPc/f2dEpSm3AyoZ0nL/VpaDW7FQW6a/RfBmE3X+fZDh8
lx57ak9UeVhfspmDRZeEL7YZ7kE+Th9GD1ehje++L4khwlsStz2140RbylK8D72o3iufNkGW1nhk
Jrt8RxoJW/6+zuz0E/3NT9KCk0ct7ZNjOUqxgZGxDlhxfwTkgK8TwcmIk1257nNPm0Vwvj44ywYL
dPw/vwscwP629NHaAo1vCITFBsw8e7kd/rL00fKLOBrTvxzIS1tlBpVj3Jvzp0yhsfvBR57r8zaL
09ep5m+DGcza2iYOWDjR5R61ZAG7gNJFF6jCImbhn1W+A8V3Fk5Tv8uQ3SlNLaCkYflWhmzIUxZN
d9cHByXokexrwFz+m5EVmAL5QG+ov1sVvC1P5v/1KtVeg2X6dSBhE10NmCvck0QiLwVJtNQnytKe
GM4Vt6BKMiZ0M6It+oXbOQh23FEOIzw4yDlyStQ+wLTCuEOxCFW4+JwyBCZ4IOtzoNyVtYxx2j56
60aZYPwofw5V3l1soT0wrE9u8tF/62diQVL+vmcr0rpd2rKzYxptVtfuVJS5xalJxC9hzkBOFMZt
1JT04uNij/3Weq18ASlP4Viq6xrKvd/J5z60AP/FUNFxmO5N9UrD4Ve92OBK0ZbsITnO6qiGqYS6
8NgLzCHc5G65vvbJ+laQNru8Yk2tuU+Xlh2D/+9PkvjBj0G3mMLi/K6d/o1HJl4C4RLczr0xIh4Z
B//32Gb7JsWRWtfgNnBFNyexPHA6b044cCRhlidar+b++4Ri+oW9y3I1PUcq83zCoL99fkGdDA9X
T+c8yos7ils/SvJzXwf+mRQR+pApQ+rvr5GM9kXP4hom/muJ1v0VvcwZuaC2RWBabqBohD8gXpSE
B8WQslBEBTkFWPdk0q99zsIQa33n7EsLr7Ir8v6uLNQExC21jqVS3YHQYeYsnF8KfU53eRcGa622
n/JiKu6FSNttwXx+nxXmYzYV2r1sbcRGVXteZlTQfxP3qAmdyQ1xqLeFjSRxnrt2A4rU8uQEnxXK
T+q1dWej/Y6KI8EyFISKjL5oMfBqUtPPZV7pL+Aphr3s7fSnypGQXydjvv6zA64JIzFp91k1700h
p7M/T/5tMMD/tGQgdnljzUdL11Zz0Bc/W5YtjAnTi0V9fNvANtsjd9nlwYT5qHLFawrLfFM1FXNN
BTFj4lRhjK/T5NcQFqk/RK/FIAnpQFWi/spN3g4tBw4SCAueY7FFX/ojmONbMLjtTSP1dpfg2d36
XTDsGxm3+37S0f1UzSFQyXgeItg0rZE+CAh/4Lnsh9qyB+8KbI1lNh2/aceWo7MwOMM59/WHII5I
iL863E2ZrrGTFk+FD28yGdJNMLjzS0Nnn3Y0XEODAxOOFj8dYYYBIHzUe6u9vy6C/6+jnM7Rz7po
iq/2/4MsJ0U5/n+Ocjo06ef/OH7WfdT8Nc5p+Z++05w0Q7r/otGn8AcR7OaaS5zZ8O84J6X/S6cj
aNARBFTpLoGieXGNc9L0fwklHNulm0odbUNU/d95Tsu/Obrlkg7FJ1hY+Ah7+r9IdGKL/mPnUq7B
CFw3nGUDM1DY/z050Q5TGLEMEC9dRAc74mZldzHVfpTrqLlFUbxi7GhgE3nVUFrj9mKVDp2UpljA
QemS2Su/Rsp3bzqvmFTseo8NDYdXbZFrQIzBqv01hzsD1w5tTOH5KRgrhi0eGg4WZI7ePmy+l2FH
zHSEFRkzJxyX36L0sBWU5EcsEFUm8F4VYb6jP+qVkdfct8m6k7cx/McD4cCxPKt3pPib4GwqiLty
N+K3ym8M7c30f6EoQuPkDXcRvcjuXGeHOXxt+ld3+ADzi42sOXJ7dvUB46+WvMYccsEUGF+jWnE3
qehT747VdOqtpwJo6GdEmEh93+CtpO1Q/0/qzmPHcWzd0k/EA3ozFUl5hVFIYXJChEtuer9pnr4/
1gFun4tGN3CHXYNAoiqjIiSRm79Z61vNq7fsHQtmA87NTbxs089ifol/yH+qABvi/mfsdu7O9UP9
KQBF8X5grFN9NKXdAVfM26A/LX/7h/qYw7GdNt4HJ6uTPkyE0P/IresFANHohghnwje45FcAu7Ya
GpQ7zq12wtHcVQNmjTAxd9PH//yG/r/erf8trO2x/i1f+vb3t7981v8f3NfAav9fN/Y56YfPMvn8
z7v6n2/5922t2/9yDctih0F1ADTE4H/277taV/+1LpRt12b5oevcvP91U1v2v0yTPblnMvZihvtf
d7Rl/ItlCCe3yimwNkr/s/uZw+Y/e3DVNEmP41SxLXR7urYeRv9ZiFZ5Ci+7XFdxBivBnI5QrBLX
iIavovbKko/e1NjlbXSP1JFCDBejhv3ZenIbq5Ce/uN9e/p3H/CfIgeDf/6PX0hDGqCidDBddz1u
/vsvRIfY673oEHRktumj9hPdJ0IT5nlku+mOeo6QycawWNQq+5wjdzdlCqL+Cee2gfKu6qyWjfpe
5vFtld0lRB3oCnTmyttOSRmHjv3rYgbuiSVu65rAoumpMoojwsFXF/VDRHfHhAU+hvO9AH6qKueB
iqIQ40OR4MUYmos5MYZK0WICX+9UN9BGwq8b82otT9glB2+6LjoxN0Z5EyNH2thlAaPtI+Sxc+zI
Y5OlKbZ7Rm3Gx1yOKP7YJQF2e2+m/q6nz4rCPZpEn83YPbQtiAj0AjNGl7SGBDArzOCgVRruIzC+
bYOYPCvg+Hg/zqM+JFt0TSfStfZq9JSKq6y8K7b5YzGrB9wdvlMSVtrED2vwTl9inpDVK9QlLMfw
43176c4FTMOmw3eOq50Y02CUScjaIFBMdx91uB7tMVSxysbYmRvdowI6zlr/XCImlUvEnNxmBDp+
GVK90U1uLC87NK+EoeARGhA6RwVStgjKV22cXYnpHhXg7OHZIavmqU3nbVbmeBDy/kHkuyJOgwFT
QoAeO8iFAfiru9Y6NCjN+tBRYFeY9RcJyjtn7iKZBNSJwION85O4sj4yb07+gVL3pR5Sv0IBnrOS
oofATpXSSbn2vFVNl7cebnekby2E55nkCsip952xuVj56G5BrRCv4vxUFmkdRXI3eBWLSoCPpQLy
fxnSt8hczvCpDo10WeYnaKTXoIzh1ttuKBThO0P3VQksQMIpkUNUAYxqNfTYqkRufprS6ihF8wSY
m9icFF4YtIvlLbGiB1hnAAGhFXiPTluTPtc+0wcSI9eHXW0dVaz48zhiII1OqYEytiBjYPSz4bPG
BJxOtC46fsFWU/YKWi52HRW6GYZTcbtLKlJD0qs1stdVoGbngD6M+IHC41ypMW4EKwqkuV0kMV0d
NpfFYQHmpf2lZ3AFtY64s+gmWxmUYDntFCdAgWspa3Ymh4fVzC9zcybkd+sOcYw3GSWljmtulZzU
8cmuvoaJQWq3BNHiYKBQ0kdh3L3OvZv5fGwcHHEloGKhD/dOU57GBK7evl3V11VhH7wEBPcAxCrL
TwPe6zRvP4XVHCqne3IEpfT8jc3jx0ocVBlLgc8qemi66L2wCQuhUlrZ3gpc5BZXgsUeRucRCe2e
oX7c3jE9ESQRGQdMh9AN7lUPS86RZ6Oj+e74ZFehrTl3q+DxsbOm5ygrwwypn96Cv+pa670qGiqP
+KA48Z7zVmVo+EevXzskn60NuKPoX1EQC7/2pl1aT6DQXwFiIBR+zDDrK2T8tMqvIPkCkMKl0lV0
/FqoGPZmTPduLq6eBiNKxUigGDFu8eWj1xDd2fGvsHsUrZKApQnVTpvIC7FV995mieo2R81cmPCX
nha0GcTIefiBKffcgCFvvOi7RJzgdzFRkiZ5KyZWX89oGf+g4VYa+8Gs6u8mPdSOfVIVuKEayIeM
pmSGJIRyw/pYBmC4xBjlBk5BaWAPxWi+x0R4q4qgSKscWRPo3dyNX/qoPDbND6j0g551F9XsUdce
Udq/dVn27DXd1RmZf5IedYWt4RN7sSVfI1yAeJBosl2y+oVl4X0e8utcLiBu8p1EQF+14soMhxu3
gGulAF3w9q0Roo/5JNhimzoYLPBPOnrybAwOVSn6MnV+dSJxNqocnRUiXSOl5Gz9KYFOkLz2RouQ
Bdl+oLXGT+lyGzCWU4M5YWyjNlIg5McZMX2W+KsA7bKn+SrjH08yi64OouNGmG/leOtRUEcSto+C
M7MCbMAwpNHKo2oVTCnwpeiEGzVo0wvSKDapesqWGC102VIl2qWvW/Mxb99V1/LL9I/kZLNw9gli
nmZIGyCKg6IZdgP9bLuyApbuOC3Wzrbqcz+pH/qqhzRr5CeOcm76KITXjfRff2lBgyEf4fZYvK/a
nv9m8L06NJmQt8FHS5AwDrvJwORSdoS9bg9gyU1gYTCOzt1w0WFLl6J6K7DPa7OO06IKPH2mkySc
rsYQpu0ERght1PFksHMRSMGL5CFmEp8t7taIUNSQ1fdhuNVfpc5/Y6d4T8fyNzJwaWZWvoHW8KJi
hcFglf/R2vrY5ryPxjXCNrPJTeDyLRklFQTuXvSfVdx80TppgRPLPcM1rPG8x7XLImBka1eUH8a0
UBaXJ7XHiIRin1l74Hm4IRwmvDTkumVcW1e9RHX3d2h631WL5y66ZQnmXyHQwjQRtn+1nv6qSnpJ
ZmqDRnwPHXIxGBaFmL+K8aPu7WDGMGTG+tbsIHdGImwmF+h5k94yBl2VVr4CdNYb05e2G3AMHav0
cXFmOod22iBH/jRBkvTdXsDXXaJoBxrpJdaA+y7dd2mxp4stUqFcBYNZzM8Zw3XW4iQiDqq6PSI7
XnxSTUnp63xTCtA/IK2a+Qp9Mcw7nJq2/un02lk35duioxKXJZ+IUr1CY4csmp5myzybRRF0ZF32
VbnlMLW2jmGQRKl9GaREbqrGIr4E9JZlFQH0MfYRPTkEJY5L25yOsRGL1ROpb9gKIpmzmBWKPVOO
Iyv3myfzR1DDe6gMAJbaEdWwc0ZkEMi2QjOo9Cczct8I3DFD9zmwHWg4Csg1+Zylh0mH1TnrZJm0
J7touX4BNNRJDoeQDT+tYH5bD3JnfNEH7L+RpQO9IZkgFb9uDMlD5IEz4ogdr1UUvSaTHqiRfNCa
POwbLmNUs6SgEMigEdTiFd45hRyhDPWd0eENydcf4WWmn5AMG67HpFCSO+wy1uN8JiPaPpc6QvqN
DuiCgPbSu4+mA0sbIGSe+Kp38Ipf2613iZv4Zv+rNXpompdy/nQw3s0gnrs5dzZZNO8KZAldrj2S
UXAmMnnvwRHYRGX6Oq0OMNd6yusF7nmYe/dmzu7W5K45A6dWa7aDjLjKlZ3HxVQ0WdDzZizZDXEs
0p70zl5xs1ikz+j9c82DpFOibYTKriyyY3Kc4xeF1pbeGUHSFQrKWcm7YIjnmBQC+vvqCTDXh5mX
1C8RlA1KKactmEKLjw4xt+mKH+K8u4NHroQ7OJ5vukrYoz1SCmhuS/VV66wUm9RBLS99m8cwnsTt
GLH6gN5RIQpcWedtdncM66voptw33JFpvOcr5nJbUxXDyG70wCuGf34tnqK5GqqDcnST6e7Vzd3u
7enKoPgoMiMwDdD7kTRTVBl1sDrWQhYuQ2iSLtoMCkrwhBAbJOBO3exVtfEXBx5UzaQvtx8KPvCD
PmGYKpadgxB2A0sG6oKRKPvOiN7glPmmhrau0uCRuPEtZ8/Tus4Z8PN1yDUugsrYRbkgzWIK80UC
E0/8Pg4mhRKXeQCj8jUfWe+SELVT0Ezpd1RGX1lsEaoG7ibpCK3L5QIfF5SGK3+Y4Loo3xE2NC9D
jnO3A3PqF0npM7DblZZ+QDuDMT7xwEwwFtAd2O/6HIcxD19Y89GTtheOe68GBewIRik3G0gAVH0g
P800X5Sa6iQAfax7J3YQz7M1kHLEI8n42/C4Qd0L4s4LoXvUrJqdg8WZA+pC/7ZmptSa2wI8IQLW
aSbmNx28se7dE9kJ5/BQXuc+PeaFdYWmh15H3Bw3PcOiwy6VbhfnW2aIHaK7MlSEXrCxQwN5yHSd
R8FCeHC06jZwvjGQdaf3HtfBAi2wno1joduMSkcGP5DZXMKhm9WtbMBWp81STgZ/hYouTGRyUizZ
492kKCXvV+2ZaRel4beyPyo18gB16T9NIOYR3rgy6cCe0VisyXLT6NeRu0UnDAmTHfDkwVt+13pl
K73vaRHnbAqXxuZ55PavWULFNJGIyYLEVMMla2H68TATmRJ04PrQaO8XpLxzdFVRxnIZLjlilKXa
0r2di0i+s9t5KSt9q7nZR/YcC0ZoVZQ910gSN6TY3AgQRGuCVcjnLbw5rUP4jkkots61TABTz/Cp
LSlQosg6WtrXUlp7HAkOGSHWIZ1f9aU6pCncVN2zrw1gDPStvk2TqxvN33XeDR9OrEZgthfdPnGW
xLf7ex7rhx4Zn5m99C5UOkq82wAMs2VrCXfc740MlkG/kUW9Y58a5ipAy4zuuMfvujC9r61zZsfP
ebEcOk2HOmIfVHBw3INAOXiW9fa6+Zh2i6M9mO1rl/ia9ztb3ACkwf4dZXo0muwUccEtuggwvfit
eW7kpep6uFmU34wFnU6EqvXWknDkUM4OeLOJz2ax7XyuVYck9mS2xy2aA4Dat8bxHfsrJ27ZQUAk
BmThpA0pZExhDNzXGsVBLreORK2MrhrNdC3ES2WpSAWJr89mRJ/9NXLJi+MVDCuyFe0y+n2SCH0W
aIHVv9JEQ0Fqwyz5MSyMcU59bibrWZBHZeMno4nWJKBJ60RhkAdNQwGGyifKZdDSfpbsuPiv2U/i
gNUGME266NeYvbBtMTa9VJ6Z9qN4Ww7kQmTU+lEwlMxax/LHsViVeCOx7/bjZBh/ihrn3FQcnb68
FVZ9akliwwvWfGhwTC1R+kusnbCZqY/gsbkaipHH4Lyu/GH0lAnBg2KRZytVAykjnE3Gk46zaSMs
41F1+0d1qKLAWX7qfD7bjXNjbGVtPDX5k3S4n5LxMuBW7PTpOkxmfiKXggw2sDE4nMG/i5iHAaEe
vJZABfphDyVuawMCU2/cFY3Ktje/U30JkKUdcrO9tTiQTeK5qfiLsJibN1mrH8ihAugKqK4RcWOC
cRVjn3QJDWyzzUnchFPOEtBERTUdevaghH2rUf+YDsZJg+5JYgx44v69YNphTVyvY80PNSyQf8YH
pqu9vsBPbNQEXn9zbYqeUqLFusghBLt1ZX7qm6nqT6Q9nVbNOGYL34vmp75HhyZH5cmhINgoFINQ
ULL3Uei3eK4peVbrAeD/jSaUi1WuyDSRHJkPmIHbRXcP5SZ8G6xs2ISpvHzRH5eJ/D3bNeJTW6Al
b1z1Sbq2s09qG6Mp3i+MokA4YPAiapjyHVSA1RHYQMPKj1gwNUq0U8fWVx8deFrzTifyugNbsmg0
/lDqLuaAIMxJ4tBifafujBi1EVbuB2cZ9jIRgGa834wBPxnz9TYrMiByxj2ufuw8f0DoTTBijUY5
4tvrPxrywhpCnpF2O3vkiSXgClWoUtP5J2a/VxPWUKnntv8kd8EfbeXqtb1J3/OaLi7XMdMwsUai
mWbvl4b2hXXvkHRgP2KyRnBbBa1gdjdZ391ESvREf7bRWVISn0crqh8GgxMCGdUlU5VPbCc1xUjf
7sv2WQcxhQZA9OalY72vide6BUNP3I9rvvcdiSUFfQ5IFxRrm6QQu2o8p57YUv6HtuBF5u919KdW
36oMJge5Mi9Tpm/bsUKqMvmDXuRg5gFdgL8m3I/iaSsjkBzEs1VxylSyIJ7HHO74k7PQkt01hu6/
wQgZ9lZz0XL9bHUNZu+u3ac67kqURUFGO7HCtMcoe8fQ9thGbwoVDs24csdl421R9Z5x+P+dDg0T
C2WIOOFUnfldtlzBnX276vDr1qxsSGqLQxvUDkaEJKi70idQk8kPGVlzzR56EcvfjOgztTPOQ/3E
ubzv56cC17pCPJCLSbTqaKeZri4sSjIWha3TPA0rH0SfP5nfhhovjzgfWKqRc0/n+CuvSHwkJLxI
jhkLHdD94Fwe4VgFgwRSb7k3M80fCqjobqr+EN8NDZaqhuxTLPepS36QKk+TlTCeS6Eax02/Rx8W
ArE6Jg29Um/k1LXzY9u+8RGDEh/2uZRB4gJvyqoTNZ2LI65JjV0iIBBUuEJtqn6MPIM9h5Z1IQcU
UV35tCwXN5OUEQQzCGrL5Dvj/Cdw7DEpe461MdvQYRLGS/DGRtWwWyjsWTg3zBgL6lg/IEPbNvV1
cljdQM3wFh6FGRGaOUONKrHXGIryXECYVYtHpLpHPQdaX06oJal97YwQEED7FzyPoT5PRwO80qaO
OdcbmIyFC/xpMn4bdyPmEe7Gu5tFBLyxJVMA+fIjM1GExFf5dB4vfX8Yuz7wXIfChUzWuN9nLOi4
HkJhX5ApPvZZ/eSkow+hb7MU6aHqjL1KrdhA5XKhI9ZnOdzlCNBzBYVgEGyGUFbh3IVzBsln3U9v
JPtzm+yMUVDy12GZ7RN8ctMSBT08Da/T/Vqy00rSzTB0sEciJkqcOMROLClSEpidE3ihEmnUaBKo
umI7Wl+LrWC0iAtdKxEGV0b9olXDjiiqZiS1Td2BUQzb8bVhIsETjZQmmyZrJeVgeVCVUBX3vNpx
Qe6tSDnFqg15CgaL2m3bgt2h+jSpzwM/toje0bj7E8NcynZwkCqf3eRb3leUwjErWdGtPm55ityn
PO8QR6Dgsr76pDjkdjSRJ4DdgSizqdPvgnQ9qFwXqvOlLkPgHTuVsDkU6fw5ClVjCsos2+W2zrXH
beRNIACiR83425UdSdC3LnX3cQmjzEiClXIZi7uqOS+QRGqYcubQXkeEa7Zjb5nIHwvh7fPsvcHp
6pDLWPVbGPtmAkTgy1welP7eDGjeBp4M+VPS5TtEyrjIl1uv9mDsxg2OOEPFzWtyMmeoGTBOqDl2
1uqoT38KYv52WpydqH9gKBKgJFvzUsHoFEt5I6Pl6jjG00gWKozyczQSpgVrEqZa5vm2aujHOHUe
NN2w/arpPjQ7eTAbomWngeOonrNv0+GRH9cVwLuFi72MbxWja3gfjKtjAEXxA4LbKIyHeA1JY0Ch
sACqTc2HuvOKR/FTihH78QyOtbXzY9FOXKNrsxcV37Cz6H1Yei6w1Xw43nuJkAoT7GyTRhn0Jkp1
0+63vYubgbXHymtYyKhI6xWvv1xLkCybKULs910UYuORLr6k8DSWXREV25rjIwaIDOZ7O8kPpb+4
MJKAlyN8p9JjVWI4e6N/qwQ4zProFagwmfQAnUuYFLg+z88CkZmqXez+6v5JLPjp7kHQCcluAigE
e9JpU2YKLLiUGNNWFehMltL8mWCaHdSywPbeNPDAmF7ISekDiy0ZfI+tOs6HxIYrwLlSxnIT4+12
yxDmIJLLTZwR81di1w8WHEd+6YgZckDSYJFoLknS9edUKuJIhtUrwO2rHEeajFa7LSRndMwOj4uV
xSdKduyLMfsrDYj8CdHXTtM6hnktMjzLIyWRK9va5VHtnow2f3UmW2OUoKyCZJYArQRwQH0lfKUh
mzpCAuSjQ68DArQZB8S13Mzg9fZu+gTiBTnZVH3hZAvcpK3OXWox+iPd0wH9ALM3m2+koVvoAuWU
zM9Fpt9GvfyS05pm1U3O3h2EjTKTjz5pxqc5WUvnjAOriAvSOGJ2ZBMiSmHsJ52EQYXbeu4i5xal
VfcUGS9upBzAYFi/LEYvqZe3H86YvwoTv6IZCIK5HxDVxrxjKbDzuboZGBif2ppPW9N5Szyr+ZxE
1u0Vtz976VDg548UlLicb7lOjEjbU1ko0bOH1opvKcirE+ofuN548EfpYjSU1VGQJ2M37WU1bwVE
4cxQDipyQSsK4uVK5LC6HzTacSORXyjtD1TSqIBinfWeHbfnIf6NWYBCUvE+yJShhRcL8Fv9beiW
kFq/C1oJK7avezZzRHqVOqWe0dLkuhIKQE9KCATTm6m2kZ/9k166RebUDULfw08Hbp2qx0YD1VAM
7qGQCJ6IJNWWGOpF4mnnLj5mF9IRSf3JFPJzYXPqnvDbDg/O0v9EBLrCMNU3alnu4h4mdgSvYZsJ
dG2weZ2SGemkUtFrNs9qfQTR2Kog9WeLu7h9EV7dXgybibWlauG0ZMkxjdDiOt6PCh2QaSg5PFnW
JoFqy2thlhZjylLZ2Ev9RzgzqJWGh+3UyduiYOSb5/WJbaOvNcmLCSKHBLU2abgM05vSU3sZjRGW
MD2lTdROix+E92fmOIEBXA2Arqq+0kI9UVa/0tLSiSfRMeXj7osDIkpl55rMChsM3JspZpo0RASj
LTwUmtH2gCOn28kG8uGMECThZhZG9BtJfkGtq7qzYV0K2lmM1pPfDVG7c0reJfaenGLPRNc3uPZp
j8clCxDLzRATSw+5n0Jybc731Qwut6VQiZgBny0qlh1R/CvTor9UKBS3rvyYUeP/Fcs5Saod7pHi
VNiT3NQEk4J6IWlII7asGNuRlJz4qotZHupyV6uA6wymZVTddDGz1zLGGn2Exj/JWizBvg86ruNw
oWwmiK7AL5aeSqt3Q7Pvms1gUqpw9NIJfsaFOvqjjpu/NonUJtPvPNlzvcepwk7VcSLqg29loUHG
kLbtDKxUGL5coCm8PJzLqmHaDH1cpigUt3ObrBrEL+C6f1obCr3Xn4rOAEve6Nd2WGemxM5VAlJV
miYT2sE+LDyGVgZLYup4nTCwghBkdOe7eYSqarTTIcPzvfPADwtrfNZcQ7vo09b6YyUDd/4aZwSy
AqdCGZCvwyTKVnmFbnRb0CWc7VjZLSZnhTO3UdgW3Ytj1AWPTh4Is5oT5Fb3W6PEp1uzsZ7SRGO2
dU6YMPpmwQUvJ/HwT7zdDEgtZCzZhCN/xLrneHsoQUQoMFcKokgUpwZKcz6OaDY6Qh1atANj6hC4
YdCLVCNCxM5ikBWTX9IxHIOXydNzgOEBqwDnZWIjVZqg4Bn9i8PrMHSp/EW/wlYY9iUmEolXV9OR
IqoFlktHw+G+HgJeXpH0E33nNp8zaJ6t7ZXTIemJQhqaBzmRxJggkO0nAsyVFKA/NkxfYpxgyIIo
C7orTW6baCEJKeGQGAXC0hqIlfJWqod6pYFo3oBXpL9ntfGTua3i6y36RizAbPYhXhrmbwZahtPY
CGtz+LBzuJgEnJ/N2wyP5OjW6KLosg8uTGVhdv/gUM1wVOADDJ2t7JdsfLA4vHEUkMJM+qrzHM+L
89xH8i9a+hXJtxIXG52GQ6vBbpQ6KtN9ZjhIDzrgzE7ambuOeBQ6AiSgEFEJe1WzK0E2KfqCguyc
d1XTl8swNPrDVNRDyOwULuE8tLvRqM6lbdzIgqyDrLYwnS+A6npS5tyUfFx7lCP78xk4PcyJFvj2
uV6/2AhCz0Aa/9Z2d48mwyb+EmxugbwQxxhoe66LaybmB7ckjzLSCoxuKiYVy0nIA++hC7ca0Zba
AuLSGeGpMsfL1awj+oOFDGxFcPege9Bqo0fT0Dx4iUYDzPYx7NSJwbIEoKrYbUBjV0O2c+8DtSoT
BOxnWNZ5QygzBpczzRuYJosEEbKnOw+zxv4ysuBRmxbqBjn9uoiShVuf06likdWWaai0WNKipqiw
zwj0K+7EXipxq9NYoD+EuIEFOw1xzCP+SXWLxZD2W+nJjDjij0RGcqqU4nNKDi6ImoARGPtM+UxE
6LFWS3R9alyvnFD0fqMnN0MJDAezDR3cruznA5HUKmV2Qj09u9t4csifnRHGShU2QF4rn2Qtlg+p
9mlXrUEetbXlYjl5je6Gtjk/2HnPBomI45GXcgAViSbFpi0y+2GddUYEK00PA4Ohx9ki9CUHOd84
6DSseKhhZAzqpuhJG26YBoVaQv1bgu65eOKWCXcNr2VTLVyT/htdSSjLfAyzRWmRn3R4Z4Vx9dhv
XbQyOjRkMaWex7PKqNZDkJTEuWDyjZ85zEb2YwXg/POUMuJyCSxCGtjHJ9J59K3aS4a405taE12n
psR02lYoa4OOBtKow6BMBedAsLav1S4+Vwvxe9LH/QEJGrmLa7ymWXvbsY+L/ay/yGkST1lGdcL5
2B778jQraOplsUCXZ8IxEU0wS3d4yQ37nP07hqF/1aY/AjbGszq+eULNDjgcQL62w0ORWwfNE+Mu
T0i8IhOu5fYWgRIr1okq02+c6mxJr9/xujlpB5PR/0AMAjvGNMD0m+16rQVD6q2R0uoCrF5OaKIU
oFoDubWiwT6kYDQO5kYtfIwRNqbes0DgtUGWYu4cl7acJex9ds1LunAX5RLpUBnpN6VkAFKM+XLU
4v4DzqHhx+TCbwt0HczJsQmQRlxgM9rI3HbgM9ghyhnvWYtcyExG64RJNfaBNiXmnwbdV6u77n1s
BgTqjOtsloWsYrCitehLJHHKaHDGV2eYP7Asfxqa81YliflYtvPjwMQhc9Pk3ifju1UALZ0G1tBG
zXudAowMJhm5LM0dWvc6IybWW96wxzyVLfMNxx0CHJs83omk2CpCv+aqxSHbozQdjQDhGlsjOxCV
uGqJQ+z9Ktrj4nZFtdEt8JPxkCF6iPmSM9IlTbtmvdz4XZEAiqVpCiozaY8y1d4lI/uDFWl8T/RN
ZHbNe438b3jLhfZ3VHxtHoAcVHlNVG1xXeYsYZrCUGmaJf0Cj3w26lCU7YM+OOopz1s/4+F+YVoQ
Z847Q26EQgQzItWtqsuoUcxYLnVCKyZIVEvQLPl2oJ9h3KZdhzRDBpDwW9eoxPyMocpJKN4SzGyl
0SCVAHaXVJwy9cUWdf1gm918Ec2JoMw0cGMdSv9U6c9i5gvHAj1f9umVXXNqEFXfbSN98DTA7+UE
lLeUOFtHABubVhmLzwyP0qYUSh5EsjK3ZHdEe35HZwcbMwZtYBS7fK4j5DEFNpIB6FYeszjyckec
Y0rgf//pf/87GqTpNCFA4Q07O6y0+SA7/OmNpnIo0o5lDlrlSeNZoVqWzzCOCz/Wx600gEnYuPEP
GkocpUNfpUr1Yq+eQzVpNSy2QUF0MahNjdQ+a/4s2yUKq8RKDyhkEGUXl15N06vKIrory3fcXRmF
8DRTSFvToYNwnZHRB/5dqwPECgal7B3TCh8F9XXRYckfxgOwCKy6OsEJa7ZKJLucqAXtvqSkt+uZ
A7MZEaKZIIG044isoi7mFyNpx4txELugDSbIXJeG2MpNhRmPrEbtSE7jxRT9hAmuOXvCfW6NyXsY
xrLxLZ3GwfQSKM/2RCJzOjzXtsTZWbL3VNlqjwLnBYBZLqQIhpahq48xqybF1S4yM5SL7NUNmF7+
jpHt/jEStbI5yILt+FKVSlBj7t3Fj4vOTMNdEMSZphtv60IelhbImV4h1mD0CizJBTjTJQjKKxMo
sluw7MCm4i8z6VWp2R7tXNMDF8sVJrZIbrCtZti4IxfABnYZ2oF+q2QKraHlmPtkKfeNm//JwC7u
xdzagJX3bjuelyQyYTATFTD0zrnu1T2J2+kuVw6G1VCLd+qnPvzoXq4wtyV+XFkaSm0RPWdLZW0p
7fHVjiLelWK0WIvXr8pKvFcKJLmVG2m7jCJiI2XTPEfMJig3X6PJGQ+taF8nw+FbJPAku8MhU1pr
Jg/VQCweoKft1aZzXotcLS+Dyl3sDQynyzi5ltNzU8bWCqxUzrrioe6sVl+cdTUJiAkq4pVmkyuZ
sVfBRI1hNtmL8QwJpkiXi6UrW7tAOTnk9rNFitqmy5EhKDKPfIIi35cx+bVTEVRwGJE8szzFkXRM
W+PbcDhrmzF507DsmIbypXT268jMr2kjvLiZ8u0pxtMCYXUPp5f43cp6Mal3VGwIFvgMtlts05jK
EMgzaqwzlb9N3x/ZYuFnzToyMvptngHDjHqdpRHWVIbpKep92wgVjlyfMJAkH45sOoGQmsVW9IKn
a7z3qinZegvSVxHHn7HZbE3P0AKzLUCsZg5AJdW+eXl9Vr2u26TIkTdDxYHZKVTCdY+gGCFKsozS
n9/rghwKJFeyMw5U3WlstAG5GoRpMLzvShRBZlIrfgWDx5J6EA0dMb8lAsQSVSY0yBGgcbuud+hW
yqjOA4uPAWvS8g8MVSHebysV9QB1d0Sd4TynYrqi0h5hvU0b7AzR3D5OaHKN9YOxF9/pTMIRHNZc
PHsbIjxSnSsoV9eM2LBLh6fZFMx0F1JDSIt5p0f+7tbUaH0a3+Ju5H5bqh+REigoJa2HKB+1ZFAf
7ReASBjhURWkBvJswGvRriVBzHY2tFfzVpjEdemaETC6HLcUciA+hNwIW8O30dTHjJiPbWTSR0td
agQKDC5poParGxHWYA5F4IqZCYtcTN8cORWZLJ1bHWM9T+7HsRjdF6+fj1mnVjtFqz7LVHt0co/B
VaGqh5G1n6T9sUts43E8Pf0v6r5kt3Vk2/JXCjXnA/tmUBO2IkU1lmTZPhPC9rHZ9z2/vhadF/fq
xBNFvDMooJBAAmkgGYpuR8Teq+F9BXUtJnIkMbazuHrDNEHVswTUqQhEYwwFmBMJ/aZMsnPGwe1J
CsHbAwwc2BrIIoDv2FNIXAJRMcxVtqwTESnmLBmSVXIFRcSghK4jDHagUAvCbdZIuhJIMAtqWIvt
WUEt2KLQEgFhOKByR2gB0C0r1DUoH9qjwhCZEFMeQSSTQ4hIHrNQ6JERZa41ViDbQkuz5kOcVnk2
Iqc5qS3ktau4HGFEIkyWDMFO5N8Hp4o+6LEDWiWIYRJS461URAbQCdBgocID5PGanLqA4CJLNfLb
XWLLcsJYMsuyWMExqMBgxhZejryfXOxAzJ8x6qxGZ/AFCJwA9H0TckCAQKf4QV4jHrIe/YF6z6iy
2WyxgvWiB0kjWZCthCj8HnpXzUni2lkCJHHROZiKtBVkP2DpuItH/xr3yNjiMgy+ZxSbSLtgIYxe
uQc0CoC6yO0iWjrCbCACXb8E57WBrYdcMrgrF4MNZwC8EqUS+t1NZ7BTLJ6xKVQ4nkC0o5OwBGcF
Vwo+2UishDGlWBSitjRVUJJrOYA90ZkD7INwx3uJwe+3IAQpbEEIDcy2Qfq36XkoONCwGOTZ8QjJ
ZDi1xC4IplaMw+q3gFRTDeE1bWphyhW/Npl0CGEJSgflc5OfqmgyMvGtgGY7hfKaB904rnsTqzMT
4XqEWEoJYDCioCYVyEfHhj++V947g189sWZfy7qM9z+lfHsJgFWDISndMZInXG+dGJQsKC6j/NCj
BPjtVSeZgzVQ/jX4SLekraV4XzmqegEGQ1ZyGw6SQIrXTu1HZpDyW7GWQFuInZRpDRlAOlhy2k9Q
8NLg3mzW6HgHbboA3qmdCXgBGKFGMl4aWDbQ4i6FrJgChH/PsgceuI/wjeVLQ8DrEigjw/PZXyCc
a1DD1EADRgmteK7hCIA30V4W6KMIyrovouzQcCHwpMInMyKb2MQfFPxdfbl7FYEimJCNj7rgdxbB
gQHKHE1+8FtUogbangDmTeP8LCrIrwrVV1dt0uoaJ5907oaohCj8teq2XQFJHYW7FpIIEWdU15PM
PzIxZyoB6uAFdI+BPoFiWhIB9gxEMtxHavklb/1N3HomMBB2BW9veoz1EYS7oYTOE2A2nB60FJzJ
W4h6vEoAwtTwpUM+W684ylTkL/jQH/2kxaMrhMwCs+HC2kEeAGKm/K4JUPKkrLTPdzOJgkctI4S6
AvbLhBMS1AagjkR4zor+vsZ1dIieMii8Sh8T3RhsC0xyhYT/FLKeGiBlyIjeOa6QAG5owNlk30Y2
8lgnhcNDGT04JwMu/TCoQZFSQMawiwHkhpX32MDCWEDOLxJ/NTJkLbFpIWMBY5YA/BBYBONAp9IZ
/LUZFKCtwNBFsZR58ljUL0qaAnRClH9zEBQEcljHg8/E5YFGIbpBKXPyzInjDg3LfIglQsaocPCn
RKGF67ZFRatFBJ8JAL/hgwt6fgy+n8wGO5GH/XnBgLoy10xSMwHuIsWerqBp2uI/Rf7XkAHozNbQ
20eWY0Q5WW/p7NWnkvc+G49cD1nQ+VqCpzJbJx9UGznymLhRrWxSBhurA+Y1FJ863FAhL7Vh62DQ
FFh09iG/6Sl4ROHJCb9biHoBPgSTUZzhKkBDoH0AEqB7Ao4IX3lqykJUYZSORQefikro7drDKS37
DgRzLPDSD8jSmglQYOANH+Hf9ItWxmdZanUkPEAoEFg4wVTQCiqx0HDdY5EHCwEjqVCdZgcfQtel
VvDUC6XU30wKwCi3AXQS2U+AJWd0S1VulJKHBSr+17DeRlA+FwUKuFXUOGJ+U8MLChiARlMAYM0r
yoZRit54eN+CmkDlz6noIH+7bWRfTVvoqgohLsMo2bZxcwxxA0476cpluOcqHkzyBMFtKh4GxJ9R
5kGaKrEFFuVFTlc8+HlV/ZbmAcwdqbd4SJEUlHYUYj3eoK+cEECYyIOiLg17dsAdtTQBY3/s4LtC
bTMgrUU5MRko1vVCpsWR6PAcbpFd0+1pnI6anG0iOBI1A6oGTTHOJzmjyXX4+sOP+3/Gmf6DhWl9
5fv39Kv+/4CACYWMn4HC7/e/cv29ef9fX1kTNuPcgf/zvy/vYf+e3dIvf/6Hf+iXDMv+F01LAi1B
bYNl5Fll8h/6JcMI/6WwIFrj9oocLc2jkX9xqsHZhGQsZMXwD8jVIA78m4AJ0qYgCwrK2JCrAbFT
4f9HhGp86IaACXNwHmROlmZn+ccbBZDOh7A0PdCMW7jMYXDlI3grRxglitvmmVpRWvpTbeQ/bcxt
37TB+xWNGqTPuOJTuw+uKnyP/uH8/jPOdwibzKzX8h89l/98mtBxQYkspCjgBl3OlU6e273kbm5C
S+Wb39/M5N0WFn79TIa//fV9D98DyKvTrtxQ8ZMMhh9skfjSyn2ECEXoC1hBtcrslQ5zzimAuxH8
BKVNmXv1Jmn8TIc8BJ4zQ8ICXj7GexHlLYDnRQPgHlg3MojLGRPANrNFnbwLmQnwQbB66gJVN1Do
MjysgdlBki8xOyFQnGQISg1snnaurEkWpK3AoOlzaVPFXGgw01iYYcxwT3LoeS9AArBwqxuiX1EA
pHiPp93zMJY40+FgIE5PE4XCx1QpsIgJkXVMS9Sp/SZBXoGlZZumPR7RD0XBps8EgPlFlOv7ItKU
vIVj2cj6VhH1lQaxcei3eoNvQtyy2qVzZY9l6/E5Gfp4K/JSAfgI4KLhUMHYs5gaCz8TGnZ5W38B
s4pLTwQl6yqCHwaSdkB8Bn7GoWSd4WRo4KNCU8Csiig5GzwAQSYt4qLlTQBeFj5utEFeiI7MhKDx
08ihjRU8BCjo1m35KqC3fKzIoIj4eA1CRw+v6xaODSiyArkb8+8RTKT2dMAmGymUOxscacCxBiDN
oqIdLgBTjXgnR4ABTzwShw0FN8QUKccJED3n8QL7U9Dg3yuYmf9+szlaVM7adsQK5nfhRtSR3OAs
Vo/pFZXCWcP2zgYhecxI8g+xMG8QFvAcv/qCCJ+mQOzx8Y+f98C9rxP6QYwHnkc1wPS8YN1yhDp1
eajAuoqLN0jLqJy0zZpupan5k/eaIkR6FS8TghzHuptykOzzA6CkxwayPegfXEo6aPM/7tLSfBBM
dMjDlYKCLKtLZxW7DZuPqJcFqyhZSF0HwrT1+4LTknpQVvq1NEGE6nNfUYqsxPXkzlLPRcvrmQ81
v38O7P9xfGTYP1fXKOLWW8PKzK2hb9eCxoksnFzJuD5/++UFOUHEg2i4PB66pa4Qcb5u6pyaRmp0
UVfVOOVXDVaY0tuPPz5rHtxdAESoZyBVAqnFeHQBO9fj7QEORu6oRbqwj3edDRcJFSwUG6xqrTdo
AylNlTYHbQ/PUUt5Ks0zcCX2aJwrTd47wHGo7XbtfFvoN02cEAC0ZrCTwC9DiR2Z9L3SQawZdbHH
HV9Y+DQRIAa42nSTEGFB1p8T04DjjDL58JoHw/lxAz+L4c7WoueT7yYE1XizNJAGnVyUojeBBmVY
FRVfRCHO8c21QWIXjmqaiBWdLwBiBmVxV7Q8q71mduXWWq4VG++sPGebzpFNvCuNYIezyI5WBm/p
gkATYcOXaQCLcYC7QwhyEPU2jvZUH9lqXwggw1FAz/moO7Frt4WFRUoT0UNEMTtDyWQC6zXhzZoH
p4yKgA9MIrgRoewnbrugBW6sLnxLCRPvpQhp35KSoj89nsyltUiEEz/r4gp6PfgBLEplHnvgYslN
h1XN9Pub8Ect/GapeH0KGbJkmNweUA8FIt7Afjz+4ew8RPdWIRE9YuxvoBegeunnFf+bGypgNBkk
fpsuQ2J9VvoI+bqxugbXrCoaWEcKOMbxKkBPg27OqNEiLDEggKUxdQpIDspQJjwRIQGUwgs8ymdX
bJEBvg0VQSOo5OzE9wPduZ4cAQHwuBNLfSBi1JRSogzfBKzxAlURpCeAvV75NHM3DjCQUvpzlw5y
0kIRrprc0en3iplryExolFZtGoMxvqnf6K2TrWwbwiTlX7cSNEYEHUUG6b6dcG7IFrgkwMbtki0s
6rYt3q1HBk1O7/In1PufxZdm159Zd1WJ894qQMNkLBrkPogCNJwHEFcExb0qzynYxgAdqTR7yPi3
xzO1NJpENAKUU8olWJC5kwQ1lgzVcJDvIxEWB8XgMHE26o/bubsf0R8i/iAg0MiVgZIkgyYysDCv
96Cngsre332eiDeVEvFCA8lWt2/dHmDahNrzAJc+/jjHLkwGEUyQoMphtwlrpdQof9GG/PZZ271u
M6p4NcHj2iLjrhYq/L42mXqkVQAf9E9GayxJbz/iD1ADfz/+IfejOEZx/oE3YUfsikahoaQNN+u3
Prp04q9IAE+i2ULcEwyGp6Q4dwCaPW5tacqIQJRREm5NfDS6I6hBWdt9oMa3r8d0+/jzi50hgkTp
0xzSTxjVyQRxlnpvzc5IdfYFqv8rd6X7sZTBBfLP8QKpcprSThzdwEUFw+1P9Q7OE3BG30Z6tlF2
4mt5ROXfQAJLZa30Kuggs5jM8XEPFwZw1oG7nS0kNOgMjBmgOH35MqZ4/MlQskh59+8+T4QIeCUE
6SALo5sUkGCggB8H/IV9g358tbIClha+TESHTMpQRZ2bgD2yLhuRJqgwSFMlHSQbHchoHXhojVJB
LlFTzbdhPm+LugUva23SCgfXGLXREutxd++eKZhLIoJAX0mAWn82uXzD0HqP6oGOughnPP760lwR
AcTPEmgXV1iMcnNK+8MIrYwkalbGcV5u/+1Ix08n4oeYdoArThTjMjIA89Ihzb8HoJma9sjWH2L1
KibjSjeYpX4QESLlOkZGNZTBgYXnue5vJBOIIw28a1U8xHrmBIagPx4ydv7597pFBAi+VeQoa9FW
uG9s3oEa7KVwZSfFaQxaxSVTQwugJcc/xrZ/KTRqq+jSSttLI0rEjg4SJVPWoWnREdxpiyPFgMPr
TlrZWszd+yuDtOOfWzcsvQA1B3xfQb3xMpylTfdCfQGpBfIihZfT4xFcmCxoQf4RIHIkkviBRSsF
pCtaGHb02w5GS48/Pn/kzuxIRHgQO3bognT2eGIvIWSFu3dONiG3DM0GkFqy0+NWFiaCVE6OvSGL
4rkLXAmVodCCQyAw8tsUomxdvWVAbunhI/93bc3DeHP6wYu1TQD1Y/C+/ArbwyC6FChFIG1JqL6N
m5xqV659i9NPRoNYlOKB9zD9yjtdf8mog/cCDv7p6AH6r3wwKYJfDYMbZOoe9+0nz3VvuogYEVIl
1xQiOgfR2pSzi2TnMU9SdY4YM+7AUPIt3PBBsk01EHtH/wQqZc7ZTGPTwgag67WfMW+gez+D/XOM
kdlLenbe09zBe4Zr9TuzGd9yVgWydiVELa0YImpAir0VWQDDXfmJ0S/gdxxgoWzIK1N3/3mNnUtE
BgnEN7+aI0Nkw0IMpIJtYgHmYnN6vQvBZTaBqlA0RCV7PDLwKtbSj8czyC3sZpGIGV4l9fABQMsj
tAT24ZUzy1Oh105mQcBAr2woiL8nR2Yrqs2V2olH1KGfIZVzVRzUYve+Fuu96e/gb2zn57XhYOYV
e2c+SVOHJoPfEwTpsZLPYC1CabHdA0Kpgd4svoK0byM4H9rN4xFYutGRnpiwPYIxyxw1azBgK13U
lFNxBXSGMaDQtBL5Ce+Nfz/JROJOIjM8aPoAyLudDj9bB/IfRm4lZmFmOmqwuqiLanAabQgX6aXb
aMEOFsdb4ThavwDme/7LnpKhyK/EDjAebBMz3tDGl2R1BjAh9trZ+pOXvjdvRATqWfpfsa4xS3Xu
F3ihunwJNZSRddTPcQejzN/Byp6cz4R7rRHBh1GGAUg1dKdPz8VwFSloEUBgz9sGo70yYgsPTZEI
LADdZn0x34H8a/7enya7/x5caSOe6c/8Qlm1OV2BNP963Brh0vqfRUIEGR8GynLFozVWky3RuZwm
DSxo9cTjXygsmYdYEw9Al6soWeu1cQVqQZP/cjCJCBRB92wC1wp2fipvpBq2u7F2YeAWRlEgYkwz
AkMpzuuuMSuQkK3JBHVeBxLSgACykZ4SHURlszZEDeYgJqiARoR9cRTV6p3Vc9NT6YOwG7bICEO9
UadX9iRhJ/Hv4f5Rqb45mXkOQtPRP3uSNjJzcNsroD8Oo05uYYebVI0M3gLPAkzzK6N26vCdu96h
NVN3MBprA3C+zeqSxZp4uRv9JrB9U1pZeD8V3DtrWyDuQXB5g8TifGuoTH/Tua0ByuemMGILcgKG
pys7GMcd+ddKS3aBBadoLTQfL8KluZr/fjMoRRIGMlxaWAC96Q1TQIBFSIw6hz96p7w+buKn+Hqv
c0Qc4lKUg2CYw7itJpjJobQYEywSo332jRckIqzB4k3aZBxoQa5sraU3oUBEJiqATA0EPBgXdpQ2
7OOsK4OBhRKBDocfHC2gVRiT+sWg2lDrEB5TC6s0Gv15MAoLCr12oJ5XOr9wwxWIqAWiRZSPHH4J
c0Ai1hAtXisOcGXRB5W1a93Xelt6Ko/FLlqxKF1qkIhhHpvXdDBHFWQEYTRwaptcywroV3zA9l2D
qbi60rN5LO9NKxG+QJiFROU8rbkK1fR97OSaLTwZrJ4Y57WNsXRaC0ScCtpwAmUEjcQKTB32TGZ6
ACYC+x6PIjCi51A6xc1aKmHpfssTkUvq/CRkBhlj90m9ThfYrjWsWv2OzOIdUlr8oUj1AN7yNnfu
bf6jfFkZyYUp4+e/32xC2J0WDVB12P16ehq/IayNvR/MEZHRSh1qnXqE3I+vVytLZN54d2ZuxrDc
ticMTd34ksS4lHCSq18hfZwlMh53ZunbRECZpigLB24eQpCBWFbWeuq5Z9aSFEtfn/9+M1I0CjZS
0Qg4oAF7YQbcMNKvCtr4j3/70pOKJ8JGQ0WxVHUYGDgbpqAw7fwT9Ip2/Jl+hWgxc33czLya7g0/
ERKGoa9yMRGxcSDZoAtVjbRsw75OmVhpigxiBMQe0ghv1GKIVppcumvwZFSQYKcMJCRebuB8qeG+
3XvXchcdgOmU9fZSbWp3ckIb0MTvesNuCgeSFRYcWp8DXEwfd3upKPJTLL6ZPA4mfhPVYmn034Lu
7fDy4V6jYwSpN5gpqMU35xSnah88iafHDc5L7t44E7FDGYQEYrlojxXPSb0HPw9WDaESGo8/v5Ra
+rlo3PQnyKRkCuG84R66c35q5rGsn5MD5LXt6Vtx/HNmATYPiCJYlqqIJ1Z5KJ7zzePWF3bC7O1x
uxMqFoqqfcLjkpW+ZTAUDEGySdZuh0sP1BlKd/v1slfKZsixXESLdRob2FoNSjXIo07IoQbv7+/0
ZjImY74HFSv3M8Kh89/3s5/r5M1wJpnoj92AHmEsXSAq+WkTwH0Jj1R/yx7TXyWvIken9Qf6xXuR
nAYw5eIa2sKp7zeQ6YavxwT1AbBftHA3fHNXwPkLR/4oIAv0MstMbYOntbLA0uATYQjCLv4wSvip
qLcZ8SVcOQiWPkuEH5gVo9bQ4LOS9MGUsRZLnxksPx4vmB+3lTvb4cdF4WZ8fSlLqf4nuH2GJ3bP
2JwJnkZkgzDkGdkFbB3xIuzkA6/6z6DOqLgYIQ2xL3ETNiD6YFIW5UQrpbClp+PPxe3mx0wKRNrK
GgtsNICkwrIKNFpLTMGCm7b+xWn1AaRis1zZLEslUo64q1AQYZIhLoaRVUMjxJ16MgMT+uimqB/B
d9NQc1YVXXSgrWhkO39lSXPzxN0bciICJbBbpKQRE9o6xc9dgqUhdaXFexCDwq1y6ratBTftN7B/
d+ERlhlP1We9DX4VT3hrhOAOmQIQdK+Nk+5AcjK8LZRLHq+GhdhIWvKIVNPmYMPjIEV1IvBnITkG
eD5BhRruShNzJLrT+Z/cyM0UowoScCPkZeGMyaIy3UMsBtXPUs0lSFJ5YlYfeiEVXmmRV1ammZlP
0HtNEmGrEAOaafsal+1PHvzPQqc+oMRdnRuHba30kwZhrzfyld26dFv4OWtvOhjThRxM3oQkz1Dq
/QzgDguwHWvI6z2xpZvHp0B5ySHxy03Pj2dtIUDMFi+3YRn+DPAoh6CJy/UF+PSKkxeyXYiribiF
m8lPifKmR0Ofp0k9Yvwqs9NHI95EuP3ASOyDMnj7MzrND6PEghT0pVlN5i71ibgN8WkfQHy2BabS
ghX9ftgy2+jsO4HOOKLZWJGvjdvMejx+S5UnEkGdBEk/FbB/hizBeIHo0bVoIY0noRLUlecyyPZC
X1uMHOzhG2v4yXQCH9Twq2YXxeMpkvjD49+xtPuIcJQCkgwSGYc+FxBPMbv6rYALaN0NK4FnIe78
HOs38whlqAjUHoypRH103TWC2MjjHz5vpDsbjMRXDx1LsSVV4OWAtDBIpVR0lpWrwoKPP67M0ULY
IDG2oK3VvjTgt7cQMA8gQNRzFJwjYJKc6R3gxkqarASopXBB4m2nhhIjD66Cc975kL+XTv/sP0lG
8i6/TtfuV7wSKJayOz8X4pvpkCH+AQohRg3CJvvKTexAg/K0PmmQeTNE1KdxB+5UUaW3xXOyiXX6
Ze0EWlrwP3+/abqjBjFlAjRdHTmIvgEchNSX/0s6ZRtwcT65dxmWffw6hG9p9uYVedMeU4VDJMxd
hULkAVrVxqQPG9xMke4YTejY62+S5muDsZZpX2qPiB4KHLp7b0R7HBI9inpp1NJdg2MvJR9IQC6U
6FshofHxBlVqqDeriRptBsBRlb/bpz8ny81oiRN0ksRgDkfgCwJ91nVruJilG89Pn24+HfJ50/tz
WO3M3Bk2cMh1SifSgTPcgzG4bYxc7w/yJjICB7YH/TYqV3YVN19u7sQIEmELadq+AUqPcTEhr+BB
0CowaZNnxZC2FTZTsQG1bi5ybeAcLhQneLzgAey/QQHOb41xC4mgEsLMqEeNsIeHHq0eHrjj4/C1
9AQl8blSH5UFGOd4BkMvxxQ12caLENTUk7LPtsoTq3e7zkp16CqsNLgQMEm4blkVFfi7NB4118mN
f3E67HESU9pNlneGN65iQyFf3DdW+JaaK00ujf986NzM/IhbZ8zMTcL54CnezLMNoU4HDqB/Gc9o
4hpSxhCzAOcEUrs28uX9U2OnDvcybFoddGEDMrubUYcNj5O8Q0xyQ1vS5W/zgSRmVwqlvi/nOxeU
mBWYkVrwZcjANocplhNsg5XnycL5SRNRJUt9JaUrvOzFBtTZmb2QrKTeFm5YJCY3KNiJ9yDR5lIy
+MdtY3azTXJ/8UByr6B/N2QShNovf7kUiHsG70PKdJyjY2kgN6H6VmSyNpBllnx63MLC5Y0mHjgT
uD89J2eok7O9AVEHPc5LyJqvgRoXnomwNvxzLYOwnkCFtMf2MUC37l7hWOfEJ2ipm7E9PQVX79zs
a/CP3/OV3XP/PJFJLC18eJBYpqP5XQoDrEwVDAEF+q+1lNTCmwGujH92iKe6iRnzbqbXxSfuJUC1
q9jBqvSJVX8/npL7a1dWiO0PAUcachgIv2Mvv8A7zgiT7unxp+8HM5nEx4JazdMl4yOhJqj9d3Lu
HC/RupWdsRCbZXAk/4hbDPhbQVFStDsdhoP33tnAiSdH8bk/+U4PIQW4NqpsrkaTJn487s/9zSgr
xDaHmf1AyzFahNyogvc5bmFObkM7Mj+2K0nP+xtEVtg/OwUZ8iSgCgxZbQwfyTZYO9+XvkvubCjU
tHmN74YQnUmUVlXiF25YmefFqSC2dUErhVIMMlT2IVuwzy5gk4Nl6CpPnea5jENZmZEeqIu3AjFb
2hUkBHYc2KagKLRXjge4khgC/zpLcytMCuUPyCnZHfVbjmHFN65g5xZWMol6hZ5iByM/DB+gEc/8
sdqV62/MeQr++/0HHsp/TjklC2w6eOiMvx+v0TG/cqjnQPJjeo8PhfV45S4FRhL0mlQKEwlZwrgw
WDHKZ2krvUJs1GFhggGheZWP1GBbHpJ+I+NWWaxc7RaCI4lulfxoaqHVhPuwPedxnhkr2bQf0trn
lyaFCACj10UD3eNaIUFG90wLmgfpiI9WWvn1C4GRBLhKFBwQimTErQUOmbMOXyysPOcXAEyyTOzy
XJjKErKI83t7x3wIux6MtUiFUMUTLM9qE9LOLhBMfxdSZpr5H/c76K50dI0jZH5aAZSyebykFiKK
TOx5xSt7WaE87EEQgpvxOkJFOUzX0jw/mdY7u4IEq+ZpV8EIQcLZ4RQovgvgJIROc8mO0haAAEd4
yvTiUAOJkqsAEgKWDX8iHUZJeHFNV3lbG60q2av1jfkwvPdr5hV+c0dG/h7yndGcmAUKBX51DmvB
jMn2LsW2dZH11kYjMOEIthc3/abdUHqoKzoP3IXw9lejTQJf4dXQ9emc5aCgPdJTNfxLfjGAUD7+
+sJGJQGvRR9BQJXKkdhQOZfaQ8xUpY7e6fHHFxbKrI1wO3ZimyTCUOLjpf8kQHdMaCDhBOmdx19f
CAISGQQokaoUasCNsvoEdgKiURcZ2iWTrSR/t9Al4tTvPWSmo7nOxIWpmotuk7xQWbry85dGnogE
MfS7cujfzpFANkYpf6eAGeghJ5DJsg67xu2kMCsXpgXiCAqNf05EQ0lQppQwVJELCqEJlnN+kkwF
eKFq25sQR7vgeoAck3gcvv032MofatjNXevj45lawPXIJIp1gLxt5Lc94w4mfW2vUBp1uD3qRzqE
q9zIoXTuUwSeJjvR+trzaelmQuJXxVpRINCEfTPjeeBb7UgmLghbqFWCxUG90dvmqbE843EPFyq8
MglMZaVSgYYEQi1jXjsTl/Zdcymt6BTuhI/B9ezcDTa5nZrIoFSWr0V7ZhUjvHBakTDVPJJqmYIU
sBsqnhlWNEzRkpXjaunTxAvBE5i8SFLIhLHZ2eM+EzhYPh6vhb0rEpGhKOEfVNdYEB4cBVJou2tN
e/IjFczAxw38lFbuxG2RiA5p4UPeoxIwITr/PNnsMw0xJMs7ci/zvRSJG8BbR0BP+U2E9e9E86RY
vzK8GNaepAsbXCSiByWIZRdBHMyFq4kGJd99kRSQGMTTJPN3gsC58nR63NmFM4oEo6aeAL6ggL6W
7YDBzFu7qWOzgRthmcIy8HEjS2uBiCEtXTZCk+JSFDfPDdyZ6uHz8YeX7vQicZ8QC6rnmDBkXPoa
XLhNg+zQYNSdmuxwpv/dOUciTfNabKW6bZBYF+NCTyGlG3flbqr7M1fUp8prNLEDu2OlR+z9SwMJ
IG0zWQiaOe0lZsqTAPugooVprjJ80VW8TyCBC73ztIR4cHWAGacFDW3YqSkr0XbhrUoiRJMalg1F
gdIcrVVn0fnqnMzprGjlPbGwDAQiJPRsQYkNVSGtNrxQ1GsWnB+P2cJdQSAiQs4NMJ3y50xhsWum
3wo0i8Xo8vjbC+l5WSCCwSRCvj3j8dDqI8hA6+lz53AOYyCBMOC6s9IItzDp899vbortkESU1CHD
1ZmwdlRhKWRDyNiOTM9E4kk5Jiura2mk5kV3006UMXRK8zHmNwZANX2TKsin9yvP3YUKlCwQ21zJ
/ZrGEsLXK5U5MC0c5oH7xphtKhtgiC3ytUaLV9cmuwLi6DTXyoovq2CPhZhJgjhZGZYRfB4gi6cm
sJrHq+6abWU3BAlzzoQrWmhNRmBAd095k1Yu2Es3BRLLmccRBLzhEY8kdWd6Vm11bnQJt6kh64Il
mwwU/D9HV/rLdUJiOMeRRj4hw/7sneEgw8TGQ7riSJ1gRaPRL8pxXDkVFtYJid0Me1gsUzIWPRX9
4uC4Q6Fm2a7lYRYiHE+EgTopoSYN61c3LmTYQk3sPmr8Z0iIW83Aw3QZJUoP4trQhpxqoIqnyvWw
M/5up/FErPCquhSmCO+KRu+N+tTu0t1Xg9GDOMOm2wUrt+aFU5WEeKZJooRQCMM7lE62TTTCqwC5
5VY5S6lor/RkaRiJmNHzNDvXfGd+K+9gNzuAT6guZcFgyBRWGvnBfNy5CpGITjZnQSybETyZzRq1
NTfiG/GOfeN1IJos2H9WWxj8Wf45saJn6UjZAcxscTtWVn7BUvwl8ZwAUqB6PnezBZwdftAauN0q
2FraWvBdOJV+kII3MVEqJeiNsUirNBx0SZu9LK1soqWEDQndrGBNJsMiF8/vTa16P7MEYxkH5A+Q
wkc9PqwhTpT7xwcJ05yoKVE4FoEXqqEz3EOd8BoPj9VT+vJ4sS3cuUmkJjx8Uz+W0IDoQGFZm56G
3d9BTGUSkFlWLA9rJ3y6Y78F8buF0wtU+B//7IUw9sNPvJlaARqkVDzi23kCj+8e4uVfkBF+/O2l
ISHuBVDQFoKxwbfpEBp78n6gU5XlUORWjBYw/seNLIBHZBJOGSiwWhkZtFIW2yY95AyAhdRnxD97
wEZB2JbNnYK9pONGAlu6jl9Xml2ILSRwcvRCPy16NDudO53a5nsIsT9ZjCUIKrDTxuNWlmaHuC5U
gUiFMAcEOrATrTQVIJvcukG/lmpciME/yIGbyacySfJZBQ/QFE7zjRD/LiXezCTYUir8Gg9hYRGQ
AEclhCugX6GNAV4oAeRzA0jEi4BdBvu+W3s9LYwTCXHMQhlasvN5WUgbngI2brZtXuvB0sfnnt2M
UjvFiccU6EE2ZEat/KZQ6QmEtaN+4V5LghezsqMaZQ7e4OFZhQv9/i237zSQ7gyAEvBqfrySFuIf
iVikFJFtUtjy4vrcvvPA+c6QYtpdq4MsXWxJxKIXSR3PzM8i2JMHRxiya8khdkRdek3fuxf2VarA
bwg0fwenHdgsVmqs+zDSk1aiwNIqI056mJMlEJ1B8zEscZnSCbvdBAh6KZ+KaCXdv3B5/m+QRQht
wkFk7iE4ouUep6wGX85m5dmxVEj6wQ/drLJ68v/18pNjNWDV/pqZ8hnSlga061t9chpNukC2AMyu
tfzrAssKQrbkwg6mPPdwM2d7uJGY4YaBLAL8w1RYSQ7I+7ObCrbGUJOy4iM1h7Vx83gxLoCiZBK+
yGYNvEVYtDx8ggWTVDos1kU4kBq+xR8Sk9KiK8jY6Kmyiy8xNElwozHWrgILAHwIAf/ZbyX0lTGG
OARKIP6vHLM5mbzmQbT07G88fXyLrXHX7gAE1IG5z07U01SpEfIl0Rb2vRtIyJZq8PV4JJayMyT0
0Q8QaVkOkavXMj0zu+30VJuwpLNqZ01rYGmef15mN0urYvhYDgSArdK98pp1GE2tc7Ebr5DZ1pJt
6XqmYPCmB4AY6CUr22UhapKAR/gy1HQ0TMjDhew31QBlJY/QQSuyz8cjt3B2/dwobzo1IiccwPkR
pZVDAIoUfDZXXpBL6fyfi8bNl+MeQnkRj/dP5rKwtlSxM16aT85MISfvdkd47j5jiRqhlR9zl602
SagljvDGuuPK0C1ct0m4I4wI6yoSgRai89+iz8LnYQ2tsPQY/1mGN30ba3gAVQIS6R18cNWog/eh
5v2mjxJcXZ1pVP1PSITVL73TO/D8eTxTS5d8EgI5SBTtwToMd+/X9FoCUQ4V5U9R53TPbgx6G5ur
zLY5ct15i5GQR9jbMVM5oDDenihw9FXJGnCSZrsSMW3l3bqwrknkYiuPHTOFDeeKZZluUjB8YcLJ
w3umS8uVs3rpQUeCFeVShFgSvLJc/x1iJJTRaVBF9LVnZq3CvxSASV3Rsk3HAEaWtCud/VMEO7lL
/81fYc8EZVjktMuZ9MMc/y9nZ9Ikpw5t6/9y54oABAgGd0KTXWVm9VUuTxTlKptGIDoBQr/+rnS8
gU8+Z2WER+ccxzEkoGZr77XXt+zkYU6qKloSYLeuRDyXXuDpz/8YgsItwdQ7ST7G8FiVb6r/CMsr
U/fCmnAuShxsXVbGHa19ZeeRsdAA0sLH24kI6Dhfj+ULQcC5IJGVrM8WB1+m7AA7ii39BB9YkHVk
3POjX95/fZcL0cy5OBGspbYYA6xtk+8DMPo0Mjcm1SNAxISx5Ot7XFhkrLOjBbA5AICeBOlWAOzB
bKKuvdb1cOnnn8UVbg0nJ4t3FCeylnz3g2WOgRbJVpns1eNQkXrd1mB2fv0cfw9s2bkyseE200EI
79bJkDjnwWqa3mfs1OG28E6dc59e7qVf3+qCiJ+dixLnAUbNppjMHuibGV5BaLxox3eCshp8FMJ9
zbccvMdQAlSyAwDYkoBRZVdW0b+PbaAN/jttuAIBcFwmGCziPBIDAsyibPHaVdYIngJ9cmXoXdgh
2LlssbBo0WmBZyQ3fOf8kk+ofO5YvKyqY7+x75snKaLH8vnKG7309c4WgyKE4Zec4G88xtnGguvb
nLYQlWYnKxQYDuXvSDvCIrOP5+jKuL8QcbFzeWMDTqfNbQp/ztKAo1LdZh66LLEmRTABTr2pvkHO
EHI7p38xi/rwifdPYmZ2rnIMmFCG0dnsGaXT0cMXXWk+82sxNf3r3sfOK/JzDsfeLO/oDfIDhCej
Ca0pHfqMqQjxrr/xHbdk6eDlVoA/8GcrqgRVWCOtXu196lrPSPvO9zN8lQH2KTpUB5hLtyMR6r0W
IQ8iXWTQZPqMqDe3WBYBR+aKSRDU/DKVYzDwK1P6QkqHnYs1ScE6oTz4K1o4EdsJebA3MkFe8KXb
5tABkSuZ7ktT6mwJXGRAUNiFllFRoEb9J1CsYVJ/R8y1bfbvCyELzxbCciKEaQ+OmPUI4PC2KYHE
9m5HhF0VGqi+nkIXHuJcsinKjokMDZ5APdyAw9ycMHmHlv/8+uoXQhF2LtD0uK+sTJfWfrFbqH8H
wCPx6z1QoUHj4apMw2K850T/rJf58et7Xnqis5Uu6OG9bzPEJg2lKx6Ac4cWXJ2DbK3sK1Px79s4
O1dtmla1Wli4BcyHHqpVtvU3w921k8+l33+2ppWLBIDkJDUe1UeZ+ZELzHi4nsjH16/ngtyHBacd
/Y8AavFpCETeaXbc+7vyLVijrnAA6zURu+mmuq0POC0TGOrUn+7NtSPJ7zT2/x9Zs3Od3ASGK+C5
Fqyfb/P9bVLv+MmSLvqRvAwboSJrDQN8K3oFXzIKPpHs2c3R45jADmFdxNn6VxZ/wCP1gATwNeng
75Lp337R6fX/8RrygDgDYRndN6Yl6Nyr/Ru3ACCz70Lx0BiCXVFjGRQdjZEeRrgO4/U6BGS024N/
mmSh951YJU2qfIHFpQrgqlAiGTH5giVl0z3b9JTuA7gQ2SpvV9TQwIVWg24Xf4DyvXQeuZzuPTYB
/TkV8AYTgApP4lsIRnvh04Rmy1qPWdry8VddsSLqw6WLumESAGvOAMTWPZpaVb0h/uJFdMrK2LTh
gcIdg3SmPLTG/5XzjsWddK5lyWz30ls7F98OgZsFSjlYLmC6Hxs0c25Dr0RvGDNd+EN6vS+jzFXw
4xMTzgVoLAn6mJZO+QBKTw9nZz0+MLPUdwBOB1GHfBgon7L0pt0EtK5ZL4Xk6KBho1+nYw6HWeDK
cuSzZKinuCjHUEWUCvRZ2s6Ap+QynFoARimMfQZneTSdqlf1kCGByHC8WvIchrdE6ruxKwGDBH9c
UhDttOPA08Yt5wdeLWQT4lJvcBa1I9fKw2+TMNa6MZ6zBh+qzCIwUPqfXpV1AGs41gey0ZDAtBgA
IKJAwZNI3F6uiJlbK+0rWz/kgsMdqoDRNC2xYOtFhGxd5MP4CpmO66Ql2Lkbhd9C4pbK8aftlESk
rckKLwKZbH6ldqMe507kD5o0IJipIYvb2uQHr9R2Auzye278EUXj0oC5nS8c2zOMUWkEqKp+wJZh
/3BlWTOA8ErMriYX5hHhaMNu2iYbHxY45I+RN/Px6JIKSVQ0pDd3ExSV0L+FLvYWKjXyahKm2fFY
2qD6Lh3A61SPIKdC1zB1hbVqfA7zf0prB61CCNVXLlgtILoTgkg9C3bhoJ3EDyo08IedjgoJM1s6
LjzVDXg4c+H66eB67b0vZrD5aC3bepVZJertOQHeLWIhAdPR763qfZwIwlXZhxEnconzQeKAKRuw
m9xwWG464B5WTbBYQAE6NW6Ic5b4DCxp31DsbWsb8UcKKp0GEnqo11Y3l298FO6dCsb2sRKA0BPO
vJ8jUnv3Uhondk85k7Ku3SNtJ/pKx4paca3y8ZYVeBNZASbgoqi1Baod1mR+Nazcym5XJe9BMe8n
/lCPPZB9c+Nu8WPKuKgwe0MNuKdvjxOsOFjTpZRnxaolkLgNBhmUkRsvlVbTIgVe8i4BkNNsqWJw
0rU6yEGrxTlaRk23IF/N9yDqjXddzuHqaQNmC9MVBCKe8G/DeQQVPuys6kEHg3ypuOduF1iDY4w0
JDU0mzEuYLnYZ3r8YICR3S5EwMLCttEFWNcsfM0sT8QVaMM3PUb1nS2D5lgV4Gg1gnkHWQwEAG8m
Vo0wwL1nrYBUFYth3HgIUZg78KMOAUV356mPqs5VNx0+SAyR2rTuRg9CH0pgZtth9KYZAy05mlXn
xg5fUFfgxfc5sF6LujEvFWjsIlZkaLFkun0BEy30fR5KNE0AHkvB1jIzIJPgGlcRAw12wyngvAWd
1Z0SWrYgC5pBrUIASicbiem+yZ7ESBlWaTSIAx9e5gug47C3bPz3bKqmuGOoLpTL4+ipTT9YsKYU
Me8gARY8phqUUwkOWeRxUHkZKw2gqHxMhjFcUgtMyVVty3We5ZtuVHHp6T5eWvndYFSnWJhhT6yy
jdt74C1S9Qs1f1AtFbJlQ33IfdqsRuuEU+4sjXfvTT+DatY4IDqYqn0ZRvgecV00Yxs1UmF9UWTt
z3Uf9UL/kl7TAy5k2rRfvFvGqnvLD0oskktS5n4yA2k5gKRayyGWBTDsg7otTABgmm9gVQke2s7t
obgCdtkV5W2VN/tM6X2RTy/MBgiCufO3YgR9RJNuI2YktovMRWvE3MHzoG+/9WThSPoAUDnqNipa
IBwr5wiB5/AyTezk1pGpzcA5fRUBOTjtYkcd9dMRRsNmQeKwhLpmbAABbVgqah3NwKkGWENFXh7w
yDd9RYHHoXNUVNmRW9Zboy0cuni7mbLx6QTcdYHhVcK3b5pO3pBs2E0dZnEgX07bceVnKx66Os1n
S65riyNNWdjY3BlPe8zEGKS8VYccWdNPYEErjPPA9e9KPZsUO9wN3gtdV2W/KkibOlW4A4J4A8ZL
CjFUGowFGLv5rsGIKQaZLr638zL4O5rs2Mv5uBTwvsysxNIFBeB43JQ9+l3hYBn1BVDY1HIOLZ01
rJVzP2oU0dHEBguA5FLAcQVM4VZz9DUjdxDjtLetAgitQvvWAY0LEGazxlqMzm8f3Np8Uw9i17U9
UvHDlrdBBI/c9dD1v1luq2AKj0soVFIyvqoDrAIzhOcbbKF7XwixpmN95/rmroO7v4kaKtpo0d4L
2mG8uBuHH4vp5FFMMxqRRr+FgUMB7/9wcskT8mOYpCP4y26wt8ayi7GJ5FB6oGmpqKo+Gkd7ufGE
glbLIQhng+VRDk0f5bMKIbb13ORURv4WahwKWrAXI9qU5drSfEuKPJ2CpVvr2a0Ty3ZuJBEbmEIu
CROY9XygEA0ikX86THZJHpIbtjDEc2aga9b597ZyHljIk7aWME3wzK5jDTjJp64YPo3fWLe8WRbi
qWLqx1jOxaGGeWYzVSnQfMUztWq2gwkHTJb7wURuOwsY4U33RSYeDZFixfBNWERtd2N89DUiKzas
LIEpy1QIj6t2Qc0SfvwH7oGbKvpBvTuVH4LwDAPJok0rJ4M/tMOdmNgCu11ZD88+a/RzZ8y64hqs
Wqt6Iy4Z1x4SYaB1W3YMe384dkwuiloTggDa9N2dsFGvzhzvYxjgpEf9NZum7TDLV+6yQ0EyMFsB
us4meHF4YZlvcgbEH4ZdWrfDquOc7AoptwhH7bUIbH3kyn7M5/xIpQ9xWlN229blHMf/0o0D0mPG
MBDnEPQ6vUqrwbF3JRnZp+egc2106LDBZradZBD5uLdd13dGl1NUtzXqgHW/8hegmbjKsVYvqZv7
Lw2nt4Gv6ziEjEsE7cvi+7Fu3Q9aex/ZDF12my8yHm0OkO2MfGwW8BKM5xwcefPkymq1OKDLGjNs
PTWg+SgLpypCF3AUFFiBMQaFzMg694B8t6g1p9oZdNr7c5Z41K7TZgawXC5FmZY2QyPPK9SuH5Mx
B2uaj/00JlIA7Bt2qOKI8QOg2F218CPh7Y2pmoONhw0HG1h6/cDBjY8QAT56JCzifMGmAAjyaPVY
671fS0O7Q+a7Cc/5kiwZVciPQ4Kniy0cC8nW4mG1RTzrbikkx7JcutUw1laSNWF3QBiSJcruPz0N
VfToJGXprZoyc4BL9h6WlqTNoJaI9bJ9bILBu6Nlk7S+OJA6vPG12eYuotUAjbgBXHDl8DwWI0S2
co4nnNMjVzndjVAD2Jgz9BvZ1J5yQXfUkCfX5GtuzfEytqnp/ZSDjhsswyosAbZ3/PkAL24XFEj0
bAzgQvbek0tUuc17/8mtnD3eFyjr1rgWMkxyXSY1q9OChivTwUB7mVPVYAVB6I5oQ0c2ncGILqDD
CBmYuhbonlbox7Yo10bhx+KLPgBIhcXEmoZomn/0rWSbAuTKiA2c7thgowE/RxNaDResI6K9W7dp
4x4IYlqL+57M+1BSBb4kO8LkOM4ajfFsI6BFTgtBO5yTEBTwKFT294kMa1Y4ERChOwPq5jR2iZDI
8Czl/LHoBp1kZffNNJVa5wu5szV7Hi2oRLO5WYVqSoCtSOqRxjLLYugiE28AlCMksVF2SidA87L8
0wB/GPt2gTQ38PZt3v7wCa6F88NtafkoZtvlyqXBLhBKRBl1x4Q7aFNpIVAQrfuTDXgn2l3Ijizl
Wtfsc3C7l1p0u77y3iZWHQOwu+2MtlFgT+kkBgSsQx65Y3dbIpe0GDjxTDgpVgO0ymOYxzQYNmym
qSjsVxd9TlVPIB+gmVmRoF/WC9Sdq0aLLC5EftsvskgaNtBtkPs/qHY09AcgmPoOjsBN+OD2jYOY
yHUTned3wjJHFngH27cPs4KlbSZ9PJxUKbeBUgo9e9cC5EpJ30Zt5d45IgMprkxshV21cb633nwg
Whxq2t7PkwS10QLU+UePwVIrep9PP2sK9R8EPJR+V8UHlLz30n73+E/CJxO1XngILbJ1OjRYyZ/j
FNxKwl+avv4sqxaYSwG6UVncZr4N5HO1oP8pb7D2WEjTD87D1HVL4k/2aQ90Mi9xM/8HsBD9ce4I
CuCecAI0Ok/lg3va37v6uyAn0GyXdtJOjWWtc4Lza2Xdg1a7IyilS3X6C74dhZl1ZNUnMqovRWsd
gkUnmhafjhnuixpnbIiflEY6s18+WwmhWqPSuvDvPMEAV9NiLXD44CHYSYutdjO1duj+hICz9jdy
shLNq4SpboWfGmuVpUvhJmg7X7mWuHU7utFDt3YlgzXqEq5xwNtWDUI7ULTaG1oJb60XNUP/huHq
zDszlZEoTWSCQcVT368b+cJmIHezh9lk8lAGmKgWUiT48reF1RxyIdLM4iuKjlfAQGAEFqDe2cAj
0NZNxDu5li0CIfKMSHajbE8kLX2AgSL0m7ZIxbh82lwj1vLTySu+Lwjm54wdHY2GXGrWXvXJ8A9J
aOxV9A2bGw5kWf2d8vGzHr233owvfkhfoHGNKXGeJOTzSdmPO58j9dB09/CkmrM2dnl+m5XLXaN4
RPzRim2FkCsHG3yUWD+6Fx/7c0N/9W757OTBo1XnUalkUrYvE2qg9fTL7b8N4/PQOhCPvc7hnVcW
KfG+LdOn8FSke3AWnae+B3ohQJOsgBxguR9hXVY8lxlQ9VhL2naJlzxcLQaKdjX+zA39yIrgMMt3
2MXtlpLugukTvc9Hu+0Tb8kPzKnem5AsKD6wvVjkUUN5jU7x4Ad4u80qm0HkxfeaF/h7uUeROXXC
7CzqcP4f+pvCZxvbdQDBcn9k9JfxN9WknhrxXEjnWw+AQ+EhsYHz/QS0ngpwGh/CxMPft6wHGt4T
/Js33va2iLFIb30Fc6imWONEgDe4Y9RLgUcDO3lESaSJwsa6DzR8QEdfbrVZkmxSFMsRhEowHJny
LG3MsVkeBucwowuoR9suXn6WQ0CkdkCDxR3sLodfhD81zj1vZQLrhCSDG1HZ3Ayzu20m/Da4DWTD
EyvcuKLttu7YdhhYVM5vVW7ebTDseY8ozbs7PdwUYmOs08V6RBEpmapg0/e/2NTDf1VhyhdOOuvp
NsDJLz9ZVuBw5VZm7xnvIGbk1UDErabw2QtZEpSIYDmyzPRHTuYPga1ZS47/5XOCJrbw62RBZ2ox
oDULFko92qItMkddKF9RR78R1cHFuVHbCjMDkopaJz4qgAHKg6yrknEq7iWtd2QwiMQqzEaAaGyx
M71MOqtc5d5bE4Zx22sSe+bVcn95tdwPwXwz9MPjuAxRn2vYcWqy4Y7aOoy9T8j5YGlZ6ZkdJw/D
ujIRwcmt1UCSKVi1uW92hV86gy7MvhXFR+Py1KLeU4OO+E616QK2FK8gVe75az0VT1kJ1ydN9pzY
32yFg2b/ouv3hhUHBz70+eInij7zFgOJZxg9OYLuonkEn/2GopA0VGqfdc7LUizfAVwN226FxudU
uTvSNd9K7owrikN6pjgyiB7GnEd5XI/2us4gdOL3k3IRXsDnIkJS7AWJRUB9XS9eMvWJD3xsyorF
kngkdmw/lZPCMMj9aW9A9d4h3ZtHSk9Rv/TJaC1wDxl3Kv/pjPhiXpa/SAwYDqdYZG8UHLDptPUx
ecrRJHkwxAZxQgXIt498zVTjVbMx6ipU9nkFrIB9nOsTyadI3blC8hPmPUsfDdJE1XQ8DaKAdIkD
lJBjmkRr/CwI5AP/zneA40bMO+VL6tUBekYDipyFXPkBj+dmviekhUh1n9NjKZt04cifjTWCljFq
PMTk1FoLwTYyewfGds20SBvvjtUt8gpWbNk/NS0PflisO9luwil4ViDdzoVOSV8nLryfPBi3Zs6B
cHz/XsXu9FH64Z2qoN733nGGRZZAHjzSI67NJarJiNuLGfLcDqQ70sVe7SMVVqOBmGGRw0I3FKCZ
Z1a3xiQ5NM4uF5+nNA7UgjPyDhsW2BDxbVs2JIFTxXZ9N+S3HDN7CLZQ/8LUEepPUMaFhZ1pxgAp
yg8tl+cgg+82C39ZffuoLXRLTGOE5NROB/27AIAqxFtFzRH+Izjsqt56xsGoTlAYBFWL1jcs4z3O
EcWY0Ip+M0jQ6+a2w2cfZzhFYSpPSLjjP2eZI7fvbIqmf1G1wsfPP4ksMLGBPC27FzLejhLu8j33
YBFaHoFqPWgQpmMIc1dFWKHh5tP2cDq1u5fWslNVET/KMpIqsuwyV3eRogjbRdPfEC6GzdR+FuWy
A5UlFVQeIUSNC17c164ATwQFOi7pIwyb3vJq2AdWiGSL8BIfJOshADzJ86eDI/x9K+dsK3tYEkyz
G2xc23rzXNOlopGvQZ0R1F0f/DzYup5Iu9FC7AtDNb2ZTpDHBiedqBnyuLTubTa+W6P1wZvmrUPs
HgWefNLz7D44VgiF593U7SbkcuEIvmZiq0mV8pMdPeoA3cZpdcz8J7AdtwF04YTLdabg1ZJJK1pm
f4Ux/WzDf1sjfQdX84gJ21qJcHC+ZbUXIqEwusRZCWM8bzs5OJDGIQCEcFkoiuBX3Y6+2iMqnm67
gc13SzEhIc1yr3oNRJe/Fy5BIqWQikbOgMMGF6RdBUY5b6GGVX5GyCujOX2W1mKpKGAFb6BttLDQ
DNJJr1TbLpTVzy1F8KQGGdUZNdzIin+YVx2hdgFRwv0cYcm8Iko4lQabaskauf383/8hjo2SemBj
uvy3loVDpWpDx9N73T9108Hq74vgmqDjdI2/XfusCN25ubVU1LFvkCaB+bFFnf6wODnqIoXX5Hf2
3CBBOEJCMyNNCYwE1jC3+xkY2H7GnQ02b/z1m7zwjOfGIx3WKRRzbSS5i32d3ztYZwbnmmTggo7k
HI7XK+obnzEPecSZI4PNuu0MV+NvluI2QhNUGlB6s70HHHrgKKKq8vPfHuqs1jsOWVlB+w7tJxJe
QBV0NDKlCeO6seSVsXHp0c7KvdI6qSwqApsDa+KrjmKDmsaA7ofeygpglyZ9LFjlx9zDSjJNxTWZ
9IUyNjtNiD/qq7oPKkeYdtmPpvbHSItySTFE20eeF+R2pP01UerpQf4yQJnz3xtZygjL8we6z7xs
J5V5gn7s5evPc+ndnc0rKeW8sJFZNypr/UfWi+EWR6fSTrLcF/fTEGbPELpgFQ6XBT3FSl3rbrxg
3M/OPTksYsBlkQu9UZhrkWqbx9aHMKwZ6GfYT9vxZNiGkdoMctf0oDmONShDIvss6mpVZxKnu7CG
pnBGJc+8zJ31QXOr3pThcMV74sLXPXfUGFGyLC1J5MEf/XHj+7Vel8WMCKtY3LQNLH1FaXFh1p/b
Z/AZfZ5MhM1BGDpF8+DcoHTySazx9esv/Fve9JfRc054cxa7a8wJnGRW4YpukD+P1P7UAAlLvzWJ
ngIo3d3Y3yHWBW0oRCYjIpDatysfQmRQ0tCIAnhZguTuBr03UQ6dkYxmWFcUsYul/p2C96vWVYz2
gFukro7VGqnIPY/gEpuvg1OPznrcjDeoI6xAYbgi6rng3crOHTz8AKGN3+Cp0IMb44S0dtbWvU6K
FJjZfjMnRcxSf4sqDBBlbqLQLvnz7RmujytEpzd+HV0z7L/QlsLOjT4KMwptTj9kjt21SkK0Np5e
kQ8LXiTaVigWrfLnrz/lb3373z7l2YrTzyHqGKd78QN5lNsfZXK3fEyxHcv02kZ7QZF17uURKiTt
e2dhex6q9diJoxHtz0pXaxOajfHklU330m3O1p1u7uUAi3OGljE3dXC0j0KDCJFaQyoy9Uj76hog
8+JLO9veiVmE5c/G7Dtbx+7sxu7yXAssKCFD2fnNQgJ65Gsbe0NVww1NX1lZLyiozh0/xgYlSRwg
Z0jb/ATbQkyQ8w0neO/n8JzBQbeW9r8FDud2H9RaPLeqoBFlSDkZ650u4PSZj68H3YX1yTsTm7UL
pU6F/BN6oIbj1AGC5zrIhgXXJvKl93Raf//YRRmrA8RXI7jlfUO2RvQemh8KrX90XeAiL5Qt35Hg
clLtQztgsaJ8g8gqS33ojZB/Q+LUtZ1u1ancjtoA1WAEk/DxroyX6MkEiXJ6/QYrgnmFiM67rSEU
SbhAU0frNlbiq7HbGm/OdlWQWze0kXqFlK45ZJ0M3lyn89HxAWOs14L6WVKYkO0rUri/ALdGCsgs
nvXAurL59fWrvrDlnDsmjGg7qZFf0HsfftJ0tdiJzyOpr7zpCy/63DLBd0edlaerhyquLTispziU
yofAjZGg+PoBLt3iLNgLWO+1fefofWbvhEwbkMgIrLRvUET2zZVo70IwdG6LoCcWGFgK6P0kvkOI
K3C4/PrHXxjo7vniOsCFHAcQvc+HJzWA1/Zhsp9fX/rSb3b+O8atWmsMLfxm3aAhUjyq5enrC19Y
Rs9da3Di7I3r5FA69gzqpR0MmxMBB9SGPxPhXFleLgnCz+1rit7z4ZSMu3i1Qk1SB8WyRspKrWfN
hoPf5uLIlzzbozF6Qe0KsgY0Tcq4xM74b0HSOZuQIk6clPb1fmEDdADLjRjqTVtPVy5/YeJ5Z9+H
+FDBWTpb9qQ7QCfg6FUQrlFM+/ojXZII/5Ya/rHE0b7JjWMszOsFmeaxRGGP+gCmWt4NSuH7idIj
Lzoo4ziojy5yTl/f99LgONv4IH1wpfY0ZsrMTsK/8DtaJNZo1L71TLuionn9+j6XJs7pbPHH4w0T
dxtNJw0jRBg7CBItwSGDFPLfrn5aa/64uqwXnYUcc4fTez7cZuOuL/9ta3PPgpC85pmZoPrauw7a
7VE9nOYxCpYrq/ml13L2+pXo61Z7dXOwhoX/kNhfDqxW2a031+6/feFzc5AcafzFuLI5KJ6jCVrZ
7tpVc73OSPhmlchLt6y/lp24NIrPDUL8cWyqfoYkFSoNcbSeDaSUUGnc62caXUOqXHhn5x4hLZJe
LZRe5cF0Wdag4MmLpLPhiFHqtrjWEHDxSU7LwB9DijuuXZWZKg9eNUV0uK+KF6ZvCCr+YviWBSbp
qIhpc6WJ4sLif24g0tWkct2+Rj66CMTzpPJpz5mbb/9petDTXf94lkpCV1jJHl+FH6vxTlGkKq/0
IV58T/S/114CW01LhV9eNlHfJ6ikD0jcuJHyo5Hs+IgmjSt774U0xLlXiCiUQE/n6R2BlcejEssV
0rAD8v4IN6/2kl8aXWfzve2svK2dCnfJ59ih65rpBNW9rz/EpUc4m+4z8xRBiyvkfC8eRK5l5C0J
UmsZNORQjMp/e1HnZiEe5NZFZnCXqYolpHyfeojhMz9y9B7F08+vH+XCdnhuFjLauZn8rqoPYw9b
W7PrURmA5GdwrjWJXrrB2ZmC2Uve16KusSAi36oPTj9H2t2F05Ww6MKUO7cMcRUEyHDCwwOolxyS
kllfmcsXAtxzkxBZzgN1ZlzYxQ6HnHAK82xxZ3Wo3Sf/9u7P5jNMWdpREtyhKXN7W1dFOooCxgfQ
ZOMU1FwZRpdCut8+sn8sG9KfuQeVfX1Y7tH+W4P6+bNuV84cQcZUVDE0OX1zZZO6MOvObUFMNcFg
cyblIUP1kIT3M/1sxsev39aFSfe7e/vPxyD9XJq8E4cSQnyoJ3HoyyLhRFQnHRSK19rULj3C2dz2
crQzzMyAMOe8ZN2eFdvJvRIcXpgK50YfuS3d3i9GXFrn2FDtHoYDBA0u1dGTzsvXb+lSCuTczwPu
poD7lAU811S/QDwEpeGDTSQaVbK8iFVT17FBC+RmCJsyHbHLpyNXZi1UQDZ2Ns1XnvXCtDy38jBl
RyCTb6uDmrvI1L/YciV+vzScf/fq/jEOhnypgq6qq0M7QnyG7mLI3aCti8YP/m1oIm3i6WpbFTa/
v+Tgzm07vGGCAk921cE4Kh7ZO/FvVHBlebkwzn77Q/zxGCP8vk3uh+IQGNjlo2Dcle/5fG3SX1i8
fjeT/nn1yu1JK3F1xFLrRr+P9I6TX0PwbrSf5Mi1fz3aLo3os8PUkgF0ZntFdehlE3nkaXArHKeg
tzbXto9L4+hsH7eqQkBGVlaHKvwQ5ujwp3/75WfTnJYjIU0FZXs5Z4hpQ5T60PsfRrmuVWT0Ne7V
he9w7sERjoMngwwvKIQS4AlWQlDEM9S4kffqr3yDS7c4/fkfn1p2hgChC9kNZI1DcwNuwF0ob9p3
dcXj48LR8tx/AzIVmbECjzD+clOzKV/8VX7/9Uf4Pdj/MsHOnTemtily+OHh2h6QLsN7C2/SgUb0
O42zt2AT8xQm5l/f68JAsk7z8I/XBFHCBNNDDCSFnoYITOfXarlmAH/pFZ3u+ce1c7hhhT2cCA7m
Y3qyf7S/+LfwWvXjwrZn0f9eG/7H/+/1W3j95OjvvV/tIUyuncIuvZazGcyhw/g/6r5suW4c2fZX
OvqddUgQA3HjdD/svbknzZNl+4UhyzJnEpyHv7nfcn7sLLqqqyRY3LyltxvRUR2WbIBMIhNAZq61
CtYHyUVh0WeFeA3Cn+3HLK65LsutPAuiDOARRlZ1dNOZHzsJ6PpeaIjpsJNiYASd0Tk0lxxaxaV5
GJ+WhDBmdlGuE2mkFsrYKFnCHD/icQ1oU3gG57VvCXXBcFQeg5dmf9pKM/h+kNm8/cBxYViOPZnJ
f+qfs+f4B/1R3Ri3IVvX1s55ri+sL6dnen8lcZ00w8i7vgsHTBSjLvapvDduzSs0vIMBduFaNPsq
0zbxyg88WeUAD+bJBT54fmmDxoxt0nzdqFX5Y7in3iZiG+/R/+h0mktjGyNDMh3VAiP2VoSl/p4X
svhSVZl02VBY2yxFIYHXQPAmNKndNiubsxCoyiNa3HMoqY1LogzvuxHXeTRAJ1hbg2/FF0VVrQKH
roCfOP3V3g/v6O19a1PKq7y21TQyECDAYnz2HxiKrujZX9piZ+7+XGeYqMyO04ojBmTPRrJG92Di
rJJH8ixuvM+40J5+j/fPO1xq0cCiBmu9KdSbAWBrfptDR83zzSNPjOqDU2h7uixyYZoBphDyKvbO
qxi9oOWSUv3M8+vUEmlQ2VMqB88PSv1Sfk2FC2GihSd//xzFdWKJ3BQpOmXa+GIMz7243bR5uc4g
c9aNt6etP/eNdf2vUoLUJLITbFHBBs3lYDxPgLjuXVFuQVXSBSt0cZ+easYVdDoJmnX94GU4nxs1
Ojsf60Upvmml/HpY4LrQV1+EzHDQQnEBw/T37XUKlR9/xa/qr9VV+7X6dvrx39/LuTO91qsYlprg
H0TBEZH/xiO7cEfKTf+U3p0efMaZdcKBPvSkF3p4hT7ZIouLRnq/2XXeKnxWS+eFOfNrGzoBZpvW
KZ5/mO7G2aVRfCxFyPW+vGSCyaoYI6OZOh9dtGK3QLd/s61dqFaSroDYP22lOVfT/BiIlNgY46Y/
t+KvJk7LRb33u08fGltvvEszL6cA56K61JwbuIHHBvonP/8c+7+e+//jv4DH8GePYvXv/8afn4Ff
L0M/qLU//vs+T/G//57+zZ9/5+2/+PdF+FzmVf6j1v/Wm3+Egf+YePNUP735g5vVYQ1UxUs53L5U
TVL/nACPOP3N/9df/uPl5yj3g3r51z+f8yZDWuD2xQfhxT//+NXUjUmmEsB/vR7/j19ePqX4d/dN
Gacv6Eau/+f//vrvXp6q+l//5Pw3DjVL07E4Z6Ytp8N+9zL9hpHfKJVSCAe9iIw5U/9ElkN+4V//
pOQ3sJhxDniFY0sHwLB//qPKm+lXNvvNIhKXMhuQWu5A8es/j/fmC/31xf6RAfObo0O2wpQ/Xe+v
qCJMm1uMCIqjHmWcWXqWLDLQs196VrUNCDx03YGzACm4mkN8bkVtOVogr+9Rpyirvq7Bz4qfXXmV
GYtVntMhdAFTTNHv3ngKZAAQ0K4vSseC0KldyN6+iiGOB6yeDVi258Q+OAZpReWnrlJd7nqmPbQX
cpS0XXkwBaC5JuprN8JqQaCw6vsCWUfVmh1ozkLHI/mLLMa62iY2k1PDnOHt+3hQ9W2bh6Q6gg4H
7HVyAGnXXUxHA9nLsqaRtwFkD6XIqKkrurJGqSCxZEex0T2lOWc1kAx5Zst4XSpDZNdhjYb5fVVZ
tYn+uzRC2tYDt+NwZwZdaewL6OuOV2gY6dodKSzAn8OUyORT5SRoNRhDxww2QCQU43bIAzMqVvEI
sOgxxjqor2LQeEPyQxbsIQiqoUZ3ghne+hAaV+cA8+FooHLPrF9E1IfywNGRz47AKVjQQAVadurM
HopsD/aLroNcVFRloEUpugBQpCQFl2fQAgphcwVU10CztT14YPRmgJOD03Uciv6Q9ERkQPz60ffY
7/omW/cN5oh2lBmqf2DgYJtCGzNzE0QVSAH5a2aNPYpsUDCPUgBYVAzNmDYwvOQIA/UR0Pme31mr
yqRp0j/GrWF1hVvztgl3KbhKfMBk29HbKpQ+vHPRGmF8jJO+8DedCiV98tjYsPvKAIalXhkNZAld
P7WoBElQDjhVhtbddN1g6QJOVsuSuA0Q2uwbeHXM9FhbfozMRU0m9pgmNBD7hyy7zMMxptvS7K3+
IIsY97qkAYDgTg1FDcJGbuUd2DqNrl0NFbzscYwhv4UOEc45cVw/LDtnD4oWj+2dwsRxOVBRhQY0
1prh99YfWgOHaiHPlSmMO9BP5AevTe3wR4oqbrip2rJWF2Eem/alGYGsat0A0B2u+xDj4oxZJt2u
CiKICzYgH07XoknlTdGbZnqgPPfYZRN4IxCspMlBFEFi7xFl5/yQBKAc3TAoSAuIw9MYIOgotsFn
QMwqs4AdKHBdq4zS7y4Tlqtok9Rhd5vEFi8/h1FYtbceLgvDjW0Gfty4KuF9AFIhObFrhKZEehxI
vGZjeGnV7a2c96hHlughyu8SP2J35WAP2ScVRXalgKYgHliTBie4JLJP0VQ9gnTmYAAw6hxzrLns
zFcYYt9S5vS73M/AZNKgkVFsO6eDzF87jN5E0AG02Kr31PjUhoZzYJQkFihcJPCrPgc0YeUhhxus
x3Tg/toUYsi3gd+M2XZocMdZxQEdH9PaBCwIBC1VDziBmT4OceicscJzxCEBF0h2oHIccdvzaZHV
Fx5qrFCuHeO6LAEjboTYclAspDtKAWxx7aQawBM70rDeR16kIElfk6Q9hFZrgVUkpSJ3pciMeuOU
MgAQJ2xFfQnim9ZbBYCNVwCpSCLR4+fUvW1sg9aQNd50JG2xZWHfnhESsWA72hXyPU0c7VNzBKk2
otEIwu+KZ3uOVTWJqJf0Imka7waKtuF5lvEIzgATrsPA87d9KcebljhErCOe2QVKDkZw7jdO+wCC
b3rRtLJP3Dr0BvhFDAqLLmzawUMtUybhZVNQCkAMF2afbDqZoIUMnM8TXOIKFRM8y5lijqqHM4g8
kcq5sgMAZr+BQdMG+16N5uWLhMUeWLwolA/oCpcPVLDBAhcjjBsOyWxXpCaqmljH5XXuZQnZ+NRM
DlUExMo2TrgJpAhM1iIacxtMWERA4tlANCelWV0BoGTueT3U+8Rh7FlRyQZ0mNICxEGGFw7y2ZIN
WA1LxYsSADjAfLwqJPckbdNbAvEYkDFzE2f9Pmnqr60P2MsGbA+owhVBEkAXAiQB3sbvFNBYDBgq
cm2C6fI6I2F1HY1wFWxyZvAQoDJ877VoDEfwDPxdYNHqM5iFx72Ky7bHN3OKDNxNWfWZdmYV3BWC
KXlncS/53hV4B9dr8vGC2J34XAKkbmBtADy/ciB32jwPRZwPV4aSoOypU+6PL7yg1bUnkjT4goDv
PaoqBKXAUAiQw3AxlhVAwU1wORI6WR7plK/KVmbq2mEJKAdYBSX2uTiy9gykqzhfh6AzWaVFl6UH
2Q+EH1RTktsxVM24AiywQ9DPGJngq5Fx3nl07Db9aID5p2rAPoNrkWp3NIjtZhumFd10LJIPKsrI
d7t3QInT2hIN6zYC194sSvG5MVj92XFioOZ/enDrBeRWRlZ9V3ZeeS57oJI8DiqPUgC5tQqCHqh/
hVLv5yLqsi22t/HCK0J1hd63MseC9pxjaeHQnWLfBR5KDGI78KJ+Qdsj2k3UkD7LNIGkLzObr6zo
xRFcftW9VdnGAZ21oI2IwC+7sexquMEv0KsHqaFd0UnvjoRxded0aLBb973X7+0iay8KFcjvTSzo
RZpniKXeOEwcHKMyb4CsB69v3qK+tPZZix286A3jG/GUUocBUc83V5mTOrhLSg4EIIs7rK+Ae84j
bNFhj2RJHZ2DIwy0RHlaqjVxgHFrDCCxA7CcoRJWW8FmQArFWDVD1t6VqT08OVVC8coD+xbalNc7
RMH0R915RrkfQftjbIykJDgZcAnOJpBKJFhhPkHLo2U7YEYzOpzONnkLWh5wk3AEZXuQWbjDKQP7
SzjS6Nxr6v6s8HL4Kitq6EkFOSgaXCtL/XJjq1DdA1ovO5eZEWErCFwjakNk1IRkQ+uMn9HWzAET
tE0oOPPYyCCG0DcCFBBORB4clEdA+seH5LFG+LxLlczBjZtY36SdQgoQqC4wZKUyZuzGlkDMDqsy
YrTZk0J2xrErut68V7HBBY5QYFtSXwDrLsCWAtFJ0v/wAjE8WtTLHrNmUCY4WgAJ22QlVA6B5ut9
9Mxi1UbAm3mqy3Y5rjLWQ2BOjUOh6IA9I6M92JDDzHp0zcYj84De9IV9BgJk7rtjSGp66JjXIsFW
yrCuN749tu1ZnwT42Qo0SgNPkahs2wkT3Vl9+9z5lqp3Y+AFleuzqp5KdAD2b9MEZOSQt05z784I
SdlAMdKOYwA8+oE/WHWIS1lZcQDSnSAO7tKhbsAYYXEQ3dCWJo/CsEwflKGZsHew/dC/yNBrKzcE
jexwbYSOZWzKfqS1y5KKitsh8hxv41ShHNZ5UlTZJrA8M/oypKHw16RxIHxlqHtV4uR+DlBm3O6H
VA7llU+stFonMW/jszEbabrvLZIXz3KQtN5bSASxFR+GYhjXJVDb7DshScjO8w5kyK7f5NZLnWcU
jZmZ2eTrvI9ktEcxFoTyEX4Z3BYKdGAbsKDhPDpacUy2g3QyY0VBW5HsEjBpQbMFimfZl6rujfBO
+H3hOGtJqgjbfT0xlUfrOqYVgXSl2fnRJh8FUeiaTsBhNJokxI7c4Vzimp0tS7cCSDG+i0mfiR2v
aFpdIn8pQDsArjq3D1pZPrI+9podba1C3ucQpEEgSloLISHg6TVYAxOchvHoj7HZUPhUyuBHzwVP
/PQQR3XK9gJMKc4FzgSWdekPcQ0dApyRQfAUodNnIRNqTSmM11c1RhmB8JOkts1M6ehMsoD9phwR
HYx7bgeqtO24hxbQlbW23HIdbv4eJ7gwGSPcAkOWQC6IWUzPZ/lDXVSo0UrXom163hR16XYRqGte
3Zf/uJC+voBq5ezfp8EtmOAqa5tM6q0TuCpBeYq30hWB6s/BrEKu+4b2+yKSsD5LPf6V9pV9JK1h
fkNbYXdMIfTySGtfLOrWvE284FlwcSQU/LagUaTAV+t5fJE5Q8Js2y03ABZfXYT7ftO44waUN/to
i9PPyrodnsN7G1zU0JndAfiwCdwlw2sSHXgM2FtKB9dxYUMx85fKiMGEUWQdcysIaHxLfOo/EuG1
5aP0w0rCK0Ep5YBc5cGxlQJAADwAjZXme2bF40PIeIGyEwgI78qoofKqGnxkxMraBNOMYlb5pc89
svAVfzEc1grFJQmkL8hy2HrfJKJHZIM9FfSGqZnYK+CV0bs15gZ1cILBWXQhQfarJ/ycz5YWVg5m
1T+U4mOVlj3DfLy3drYftaBfG0eAjqW/g/hjsi5qAYgSFe2uHtMG54nB2+BYijpMQ8QS3OBtzvT3
NYzciUQJweFTRvlt7jSmSUzGQEoXqGpxX7KwPoiYZo/1mPlnKhjD6xiaG0uNhO/MKhixCF4fTip0
o4dmm3iccXA6dKa/DT0oCgqHMDTKgeWq8oPqwsPNI16w/dv8Kt6Vm/AMyzEZYQAp60FoCJhvZD51
3NoEln/IgE1L0J13Oiq8zRP/ZxIHYF04AuVkevVXyWhfqohTD7dxaDcCdArKORzowTVm5LcFCR6y
RKWrbMyWLPruu9mSmzjm2FLqvcZsgMEiB9OCv8sFOcfg84UY/ss3m6z31wy6iCJXpAA5IGaIZCvr
x3Tsk1sr6lpx9ECSFK1je+ztdTRR8D6dNukvLspNallMwp624Jacfv/apEjUsBrAc1eZFGcSN3WS
bSMWeiXeMSCgSNw2kbeUyFJO3/XVJOCvRA45Y0BE2h4HVXJU4FDm5+ESSlhD1P5cIEg0UtuybexR
pjltla8myhzwK9kDNATBOuq2592lfKbr8qrY+S/iga+yp/CardOr5jG/E1+WNGzeVqt+n5wSuIBl
mdKUOhatbbhhAR2FVNX4NarvALpa98WZTeWCq2lFqz8mYpJJ7sDP8eXevmVokGQE56B0KfSpoAu1
R4vO2tiVAJueXhzvvhHnUzoZuWqhawAG9Vh5XQ1+3RylJhB2erhF5KFxTLKq2fVROS50x/1s+Xtz
lMFqnIKRwHkGa1Ev/JViLJhJ4AfirnOJW+yMtfGpj2+yO+eaXVIIIANAiF02vLO8H+CzOf26bzsB
frfr69mn379aPRz5n4CUmD05hHtIOe2GLXhTz6oFq777/V7No8dKCnh1WTXTPBCnzlfNDrAl5DIo
4KDQdQb/2unX+tmXp1sVzVrUBIUE8gB6p0OdDxTpF9PB+YXurK21AY/Dpj7jG34FoqZ1vDE2i43z
k6dpc2LrwVfEgZFTML69taXJmd1QFWErvkgvqZvv1N4/BLdsHbhASS+84TtBDOUQG1z9DqfU1jFS
aLsz0sIERaKT3Hk4M+LutPL659Nm/HXzsUASYdsCjoeVqR8uQKo5RpE/GiCCBFciyLNBKJN4YIFE
EVl5K7vwl1o6fw2bFqo9JuX4PxP/0cJmnYZtXHelv52iGZLW1rrHxWMr1vmhu8fZLd6haflvb7EI
YBRHXdBQMhSYtNjSJYPjSVH7W54eA+8IIM+Kqea8zyRg0KabyGBz2qy/HtpwnZD4cpIS8ItIXWxI
OK30vCYKtmCqBBofvFfA4gt32NpudLPUuvqOLxAbCxMXGBMBRv68d7zy8SYIfK/jSbCtN+Y6iW4J
eviEa6g1i/cM4DQoCTarbo1k2sJr2r84BOEozKGwhiVKqO6EohMdiqfI0lZucD1uqlXoegfnXOzI
Jr8DhfHCd9SajqZg9nY+bfEEAZiycSbzt+QmvmRba5+un9MQG4XlTg6vFj7jryeYt9NpsTNMwg4M
45jOCchKZeAk4mxLokvViPuG/T0ErP5yTG95w2pKIwIM29YAZRoS+hsvuj39vX71vdfvw/RVGZEm
6IEl87etqu6ZMVypbng8PcWvUQtTMFwLpgqrwHp8GyJzakPxAOWsbafIMRyiNUczStZU7ulptG7S
P4z1ap4pVL9e8mDhNixkurDk/WxnrsXW+Ba6SHNDNSXdoBBBVsNefv856x+19zcl5T8L+nrRf7ai
/6YL4Eq9ZHd1+fJSXzyp/x9q/wwfar72/yl8qbOn9E23wPQvfq/642T4G7LwFsMuJZDZn9r1f6/6
Wyb5DfdWjsWAwyMiPjzsj6o/sX+zJYrxJsIGbtG4Xf1Z9Xd+w8EaRWIKZj/JwPNF/k7Z/+2i/w/F
FGFahwnmHHJQHffHEqloqN+sjMFeOPS8Xex/Dk21uNCH3CrB6tUdLV5coLNzgxzns1H4X1/Z+J18
0dzwWpRTUW94OTRAwOMtxlVYWLeFE1+FaLxfiKdzE0xx75XzoBlDggIk6o7mYLuJBbbfPk+vktiz
F84w+PCvDkx/GWj6+esJlBGj6BB0Ryaac2klkEQAw3brF3dggliYY+4lpp+/msPhVYK+CLxEw3xr
Cypow7VLG/zdLVRKTn+ImSX0CzcBiNjMglTtMUcP6iqKOdhgQgCiT48+9wLT5vrqBVBkAVcJA+g9
zKlyHSRX0YQhzC0aBOTm9BRzL6BFSTRFhNyD8MpxMHHBcVKXGnJ3euhprfx1Jv7rE2uBvotxHvXi
oT0mJDfJvkXjULVrLNyWr0XahRAQBolWv04DksUfexsdVeqgZSJKZdAcbfQq7LDNFDuUCZfgNDOf
w9ZeiAx1iQy+Vx8LRi5AznvVEhttss2w8PTaIeZPi+kXTw5RdVCw0/rYFIPciCCjm7aJj4bFoIFR
gim5vrZL9VQloPUXxsPYmQcnV3sDQhGnP9ncatAiYu+MEUgo++aYjp1rD/S6kOTH6aGn0PTOatCz
SYSkIDlM7eZoycD/bqCRbe1EpdxlPK2CI+kcsK1EVXltQLFm/BC6iujCtCxAg47HwB6d++youuI6
5fJopvbCjWXGWjomZhR1bDRJWB6tmK1x0lj5+VL2e2ap6beuUJreaPGsBEF4fJXm6aehjXctowv7
x9yTa5ERlNsQYfJVeewDKtwODTO7Jmhi9/SnnhldT8VK+IiIatWAuc64qExQLEXi8+mhZ+yi0wVY
jdVkAvSdkLwQA4dIq1nckKBmbsSHJVnRucfXtqZBoTVlqArQTqCp6SayBm8PxaclxpxplPf8QDO9
j77cwDTyBpT+/M5TxXmB+J5LBYqeUSx83jlfm97s1b6hILvFRx9vIHwa5xs0Alro8q69T+CbDFeN
HyRrnOvR7GRb8dPpDzNnNG2rCgSYypSJ2Gi14AxDMxX4vkCCZUULubKZV9Jh8CpuHBYS8BiDefSi
w+6x55G9NZiDLpXuByri3aZRS5Dsucmmn7+yX1jzPPNiExTdZqVcBR6sDTXt8zJLz72uZKuiOeAa
usQqOZ0J31kRenq/N0dbVCiRH8kANukSfCe9aT2DM/1MOuqpM6zDUJE7qtBY8KFvpYPlQ6ceud/Z
9TEWjkp3SF6n130oxo/1/hMdM98hl9JVJswX8oxBhgQMtujYChaefiYE/NSof/VxEgPkiY2Z1gjk
sjhj6NPfxGowvjRd7Sxsg3NTaIu5lm0EZTAs5lGJmxyCyeBTnJhf2d3HPoB26CJJMSjw/VdHH01p
7S7LaAdqxtaKv58efybG6Nke6vt+MIqhPKbqe0ay7YgWj3F8QNPr5mMTaOeEOqoIui778tiAvs/w
fDczcMBDYdyH4s7pKWYCio6ZzZXKOzvEOwg5gkEnRBvjuLCCZsyjcwh0XKGWT7E/CZU9Kr97zGK5
7p0YjdBJ4X7o8X+WbF6t0rKP0f2rcJRTaXeP9rFjNIBT+PTYM8tTZxDomi4qlXJq0GcE5wFY2wti
rIfUXzi3zw2vRT9UAzOMjzBEB5gEx/MvXRNdgntzSZ98bgLtchkIOd1sEH9kHFYXnWUZ28LM7DOf
1H8vY/bnSVqnB4CmUtLXETTTZLlD9nFF8nj9MeNPL/XqwzISobUOHIPHojpP4tu46jZeuHTsm1mZ
Oh1AZgmbBJmBY19R7ZJhOBCqNmMZ3PtGuuBXc8bXYluPHI0RqbE85qmIoA1Ev9Ro1FLQsTttn7lX
0GKbiVLSkJY1jpaNcRVGUJtBQ3HEyaemTB5OTzEXGqafv/oEihAeFD3O3bZjrXMU3hsw2Z8eeubp
dZx1i3J3mWZxeRwD+yqIrG0ZWc6qSiXKt2L8cXqSuefXTMS4SEDOjSWEeu7XYMhvovzvlYb+XPe/
JFc7L+ex4yNqAq0A1R50mt+GxsIZbGbp6OlnZTuscia7G+NlCM0LHwU85D7cj1gFnQ5vv6pTCUis
KiwcPPr3IgsFiNnY88fG1kLa0PXo/oGo3DGqcRhxev6tUksVnfetYukVDqgHi7BIouooBrKrheUO
fXY2QhL89KO/n0VBV81bs/BKWcieJjCLsG89n513wtjnqr8Lyn7HLbXQszD3FtPPX/uUA55QJXBV
7gG1MFdxZwJ+oKA/A52uyCkX0IPvr3xLL+EbRIUgOWElqMSsH605PHbJl9Nmet9xLR0gLX1An/oK
X6FSHJpb0AReNTy6DbP2KizjBQeYe3zNcf0qN+seYnXQuQrO0Fd1N7TVwpVtbmgtt9QB9hXJFJGf
B9aPsi8TBJ1GLayhaZn/esOw9Mp7HvVjCsXN4hga1ylq/HUHareHPvlU9F/Bq7JwLJl5hV+w0RA6
88cQOYvehwKrbGMgMdQSo9Hc4JoH48jQVLxBYBuS3CWAJJVLWbe5kbXTSCVHI5YlRuad2jDg6xN2
c3pNaqWo/0RjS28aVUU2NOgnL47OJGfHQhdXo2t/hBh9HjgrZaRrT2xBvpXad6qxtwW0WamAjBG6
F08/wYxX62Bps7VNn/cd0IACUrGkbP3mK0qTMv/kNUw8nJ5kxvV0rLQs0V2I7mDsmWBIbmwLjmet
TKixFOi8Pj3F3Htoh5a0Mp1eSQn5P+glM6iatjh2tc3ShXhueM2v4wohryZOcTQLdG0fWffQLhEB
zxlH82tz5JWZj3hyWqXngKrtbcfYUUi9OsnHUvjoY3gbumkDQfYsF+URxJDofR2gJ1+UpXva8jPe
oSOlcTPt8gpkYkcT4LaD34RkDXXednd69BnD660eSPVKj8rJ8CaARt5LZH0F9mth0cw9uubYBmn7
LoDG6BGN1pA5y7foNVzwq7mhtU05jkQNCB4cu84YsFD5JYuXmM3mTDL9/NVGHFc273rFiyNynQDY
f2EVSCDS69P2nnvu6eevBrc6vxFBAXujsXzT2uUuI0uc0TMLXddGIcL2bTOEScL2ASLripYAPUDp
VDQLm9icYTQnNRtELGWz4uh5PqTgrXVXXAxiqZl6zjKanxaQ243rAYtFFs669ONzAEAXblxzQ2v+
GUZdkUUcsGfIQtq3IoUsVaaafmH0GbP8FAF5/UnjoRPEoQiN1LocIsi62+Z9JbuFGsfM8VMXRRF9
BdHvBtk2e+Jhh+avQb4NvWWjb68X8rsJxb54HUOge6mpdWYd6UU22WQJ+ja64pjb/QHIUXslgPuu
y+JuHBr3A25g/tJJmsVRT+xIQN6x4Rc8S91Kmh85h2JobacaAsUQd8b+QCE0V1O6hoT8uoNotFMs
ATTeXU+YQnOE0TMAAfN6PD3SkpDBlPcQmV4IbO+uJoytuUE2lpbjW1icPVOBGxRZuQ1oiU7sznA2
HzO+5g6108nAQJ3x0JjYrerEzQJve3rod9fOhAl6G944oGfVYDndIWkzl3T0KQIAYjQFyOqzz6en
mDG+3qqbc1x8zVBiCqs8dxIAuhtj4elnbK+T83hE1cFYGc3BA/WyqIKDgwYyQLw/stfCOJPRXgWK
RiVNFbZBe7D6xyy5QrfeymAL+8rco08/fzV2jsxALyyvgZoHW5tls7KabjsCzfYxo08f49XwER1U
kDe0wZLputvCTpxdVTr1wsYy90k1l01yO+0hJdUculKIDXEg7Wt3S8nUucE1ZwXo2iZh1DaHisVb
o0jPwA/xkciPD6r5Ko9oH4JToj14hbVD58whEPwQtPUHl6Pmpy06eykr8vZQpFWyoulzO/jHFHqP
H/qm+sESiNYiGRreHDIBFaWabkTn354eelrRv1x30fftvF0uDmT1FAiWmkNPc3tlBHwAu+2nuLyX
Ye4sGH/muwrtcMl6gLlL02oOKWMKFfTEX0fSWaqvzI2u+WoKFLgdmn1zCDPjdoy6bRjzb6eNMze0
5qqiMsweEObm0I6ooitxdMZk4ZPORAExTfnKTQdgUeOQ1fikgbi2cY4P++i2hT7m6SefG17zU6ay
tjFMuFJtQOaXoaUYtCoiWTqmzQ2veWoVBUPfGXh6WhbpCpjDPeSDnnqgjT/2+Jq7QoDAiyFp3hwk
CPwAh1/b7Qasnu7p0efWvOatWZ3UAK1K6JHyvWAPmQQfV1xsgERcnZ5gxjz6OZNkCUWbWIcQH5IW
gM9O9VjyIZhQ1gXUNPjd6Wlmlqd+3uzR0WHmsmkO0Ygsamlvk2zpAjE3tOayE/wzGIG2P8hYgSSj
35olWTDO3NCav3qjrQaS0/pQCp59Qjmfn9G+WzL93OjTJ3nlV5wXAluUUR8GlFo3pkNxMO7zD3G/
org3zfpqdBG0UROxEJtrZK0TZ1KyDW8+9jE1j7WBuOjsDmbpar6zISqJHN729NBzy1Hz1pymU/3Z
qA4m6CkKtOBRu3ZVwxacdc7kmrOOcetZdhfUB/7VaV17iRl/bljNSwUHDYACtv9gtRA2F9Ghb7yH
0waZNrd3Nj1dfU6KSIQ8gkFi8XkE10dV1VcRSuYqhPxZxUFPs6QyNGN6HfBn0741wR1TH/yaqY3X
h+pggulqr9qPxmJdgi7tOfqTElEdwILxAK6bizrovkJVYClVPV0I3jOW5q/ozC6Qvh/qA8oR+wLS
EavYYRtptd9MI74DwLJfD128K0x7ScZjzmjTz195GalAwjBEVnXoU3KIm/hS2OVW5EuNmxqBwB+p
ZqAwNS8OAhGFrZ/Wh8Jh66woIbN9z8HpAgDu2pJ3ygSLVl9uWBKvTDNbcEIN2vfXrJqDG72NLpYg
qg+0AbGcz7c9cN19Wu6rsXZBkXRowhFUd8V55hULc84ZUnN8XjsQNkjq6uA7LShzwrU5noGH42OB
fEIwvP5MLGkK4tX4TF4OXo+Yuzkf3dMOOvfgmu93w0BUyaPqEIIkZ28aibcpyrTeiDhb6nqYdrJ3
lrWOOpBGZjWCVtVB5JF97KQVPWWg4oOWdd0WxLUjr+VA7A3ZUrJmJuhQ7aRtDnlH2krBXKPziBJT
DA6bel3w6KYIip1jlOc9NReInmdip66VmCK7bThtUh0yA2JmTdHwtRlFfKFVeG50LSLERt2nvMSy
Qn0SBIHc6VwnbJYakefspHl/4DgqIFVZHpzeWDFBMtemIJcZkvuR0XCTWs4G8u7Xpxfa9MjvrQIt
FEBFBFV6UpQH6R0ZeJi63D/m6l5G3u3HJtC8HkQ0NeUNJrAnbuV6eMzptUeCDUDOC9XouVfQnLwO
wr7MIsyQDnRTWBBTivNqA4ap72G35OozewDVXD1y6FBHoNc6gBVoZ+TigOrMNuBltors7nsksQWM
Ftj0lNd8LLjodAddAhT5iMT4weHlmaGi86FdygXMLF+9ux6QZKdDPQxDD84mmRid0Ep6+mvPxC29
m/t/Ofu25Th5JtonogqBON0yzAwzdpzYThwnN1QOXwABAiEQh6ffa7J37XL0W0PVXNoXQiN1t6Tu
1WtNkY2DlzbY7emVrHSXAccGzZLk+uimiWuXcnsOUdS1Q3FSJErAX5LIQmwMbZq45tI+HiqFJSD3
2oPkcIzQGy0/0632aNO8NY9emvYCkVjFCcyc+atj18Wnoa7tn9dXxTT1y1ff3BYilIcz4KnFyXP/
5GC4bkUXZ/VN5NB25Gr+60tfZiXD6Cro22TIZgcsZXZ/W2ZE78Fpx9ZCwQOjC8KOoJ5L8zlLry+L
adF1l+2LPI/yGnXIxhkS2ubznpR82rAX0x1Kb7/pIjAQuiCpObVtEc8ueoaDJ+XSuMuOWXSu0R8l
fs6kPNBF3rZWOqod5ItemYE49hRQkGrGYIecXhq5Nlvtae93FIG5VDugEXCyTBaXD4hXNlgnJ3fu
6q5LpcOAGG2eJxGmqAW+9sr/4I2g4Wsi0HVuMQIZzFhHttMidIEHsbyU1s9IUN4NC6o5YNO4yRp0
GHtRNmuvaBmkqh0BdmuzMXUzq3m6bXTdwVfVjADw+qnn+pDai2JW/rltZM257QHsnaIsVSqXOjqM
oIVMIjXxjVUxHGs6gzUvhz7IvVylMzjw0AsfWyQDQ+Z95tcgGJXnsv44jBvHtGl/nX/DVBtKAvw9
1r3m0wDWRHaQAfpxPPb5+kqZxtf8vZ4m6aBtUKVlv3xuHPfQTcFTh/b02442HaQdWQCWdBJr5WVj
hIJm9TB26I2R1Rac1PADdKS2Cxw1neYIhrmOCkSD8smpAc/oRf14fYUMFyVd563JQKpbz8GYDoP3
UDofoQF1R4nYZdPGvdj0C7TzGUQYHCzArkqtugNJMdi1UcvsnS10o2n+2hlNCrFYYDQd02iZY7Di
RkDbjvV9F2xM33Bi/OXFeHOQjiBNVdRfVGp77Fst2am1b9K2Q+u65sZenS190U5wtFDcEU72db1V
IjW9q/+G8zfT7lAkdYpCqNRt+CfhyS+iknsQncObczBht9T5MZOmuLCAg4G6vrGy/Jez5M1nI9oT
JqGLkBYrOPVI91GQLekRkx1prqyaCrkpMYK0aSAfnDyvdwUdX0evf73uCIaw93cl30wdbwXQW0ME
NPX95TBfCMWX78pDwsMCfao/7PM2gmEVG6gIg1npzSkBt8tWFOAKneS6y3HtHkS2AZE1LJTesyp7
u/KQuVcpz8d90boj4uq6F70vbwt6eteqpVgGXdxapbScrP3CmvNSrf4emI7f17fC9As0nwbuSkFp
tFHpWljJbL0q/ssttjgWTSt/+eibfbZDsKrWl8FHC/SnU5U00ZbGkiF7YmsOnfUE/NIVhra73xUH
uRhY1JkNMF30K5Jbt2NDwNMbDHrQtoIIHC7GkDaLG4t/yACB6G3vR0/s267JOh2c6PLI62cOE2I2
ZLdE4hTLRl78cm98J7eg9xcwz84VCHhVGrkgeHb755aqnbLuwb6e5pTvV9CY32ZFWrqspBEqQANc
zF3pobXRfFR7+ddu2CrMv78R4An715CgMi97xgpYae48SH+KpXgcAxf3I2/jF5i+oN29BW9B1tte
tmEJEobnROXJGJRXcS62oAvvuxq46v79EfboshbSlSptkE1eZjclg7wb5y09M9Pwmie3FOlxAghA
OltVHHhrrOQvCEZs2JJpdM2VexIpq2oYjoT1gasVLbZ9PAcyucV+QLP179LUjmpBkmuNqeX7u9V1
YwiIxGpqNib/frCAMMa/w4PlfUHPGqJoB+HEnbCC54Wpw0LWx6LpTpyEv67/DNN3nH+/E+XMr0iO
nxFF/c8gtJ6iCTT6kbiHXMPOG7uNe5LJVrXjOaiB62trfKZw70n4GDgqFsGHOfzv+q8wDa85cw19
cd8GbDilbhsr72PtvZbqzLeaww2WpOO+BtDLe8MMSwqbLJZlv5uDZpfLLS97/8wJdcyX3flFL3k4
phnAEwBuL3LXVHTrGWuavObDRVhB1ObyRsh98OVXfvs5WMFTTKNyw1RN09e8+JJaCKYe07c96whV
g+OEK+T1fTXN/fL/N6cxCRxnDnwfzw9HfOsp6BXBHxY3tDjeNr7mxO7oDllpuWMKMSL7kIed8wFY
dJEulGyScJp+g+bJ0bBCjae1ZSrkeNmFbBXdx6KLxmznEZAKP9eMsDCFzsVUHEFNKioI7FrCPhSB
DXaxjGbRnDR+V6Gf3qqCAmjMaM7iAYosW1c2ww7q5dBM+OUSuESmEBEusY1FtutGcevomn0Uvduu
LaQhUj5a6UTWpOn6m24iYahFr0x54Fris0x9LvZ5VS1YUrb1SjKsio5/CxXksVgkZUoiaGJMnnWq
uN8n1y3PNLgWscoG2halNckUZPf7KUTFbM2heHF98PcfK+BX/9dt/NwdiybrYXK8OK4Qo4uVz+/7
KKt2LM/uw9WDHFhHH2rb3hK0N/weHROXZYHdALP29zpVjnHZtsMPwSp749Xy7vCE+FoQ69esqEbe
oCHCJ0lI5U/hgKb6htXC2Jp9VplYRLtMaBrM3Rc+QAEG9AlfaqE+u1P2nZTyO7Bm1q4ob+vdJ74W
1cRILL8PS0DQ++6cq/Jc34pu18E2QACA/opiaJLbx8KqU7wG7mhvH6Jyq5L5bjzDcmnxrOnLiIwV
QSOG8wEU16kP4YCsuQmkjNE1jwZJwgjRE3RwDlONkoofDM1HB9QyMWGORTf8w/QTtNvI1EIlZx6k
OMMFoc4Sqcdgoc9e1W7VtEzmqnt3T3EWRhW2YWUUml+VTILG9ZLrBmuYvg7F6UkgMrfpxNknEAZc
7DBBJxLIh5vxcP0DF8v/n1cYaMy1lwUd13kOCnibiNTZES3q/eSBMYj3WaLe+BGGJdLPHDTZV45a
0fgl5sZ2kinLRXnka4dQe/1HmFZJc+uxWRzKGmwy2mrxkpfIY9G4lM/XRzdN//LVNzcTqBYG/srg
aGtUJX5JPg5Cna4PbVr9yyffDJ2NHcsXkLmfs9k9Zvk5aB9CtEw75KZnF7ZX82AwZkEnaYB1Xq6b
aLnfT9IFkrPdX5+/aeE1F54heOrkdtOfJ0/WIJKjVYFycV/uxSLL/65/w7T8mgezEtjZrF6687LU
+eeOL+pOrqF34+ia+4ZOFjUFE+LcVf4vy5OPlu9s5R0MM9cxNMs6+M5IaoRPP/rZleE9RAq3IAem
sTW/LYsa8usejHKa/f+qAbc4B6roN624Do8BLtpvqY9d7QR0cfYQec/KvYNL4/p4/QMGs9GrxlyV
NVRWVkQ1G3Tc/nfG/9TN1hlvWBm9aCy7vGZVgOY+yZtXdJzuoVT6ctO8qRZnBHLp3IkQjSF9lI5h
93VB+0grra/XhzfMnF6W6000wOukXkiLaAAmmIfV885AjG3QDRgCjU4uCqXUGkJdOdrHm+bOW8CY
7YxJn4fnUW31yF7uZ++cJFQLNYVbQdoW4ldnEJRX4q+ensAbgIPZfXV4aYNlOg+hWDgza974VSY7
0pxArXJxUQlAW25Fdwy9rnHgt8dAubdFfp0iMJNdJpC+FedFFp8s0f8I+pvNVLMlSJgWBe9a7Ejo
p5Ao+RwgX3KTHbmaHfkzpjyA1+YcBpCMbenJke7TbUNfTPeNiQ4WdA4r6MOcvVzkMf58iKatdmWT
+WuHyZh36MaqsSLlJP5MEVBarHen3fWJG0xFh2hZEIwYlLxwLQXeDnGt2tVYGBdik8n1D5g8TD9I
ImuKnB620ojlBfyLdx1kNUN/+tmq4baXkY7MYq4zNwBQ4bYAWSgWNyvQ34UfboH9DOuvY1ZQCpnB
tRngreLkn4CF+ch5tVHdfx8PQyC58q/d1ECStqqEp44ySyxnOY2ygGnWiSiLL1Y5P0+kO6uOPEMa
EJ3e7hZ95V90yjtRSUet4HJC+Xppxi79+aQ6uueqCMFHm037gnGW+KAzSbnTjDt/Dh9AO34AuFHG
/hrtXDnfrR7bN2X0va9l4iK5bJUg5+EyqVf+m7Ty3nbXb+ESpE497dqo2PFOHpcFMGISHa7b1SWW
vfcDtOcwnRcvQKFcnBne2jkJ8EPuyfTNCSRkEC0ox22cyabvaPGoFA5ByRYXiiiod17mJpJbx5qH
H6oeWPmK+XlcWltQPdPHtAhFSeZT5eIgBXdICNLx8FB2VrIqHHvDcJLU/gosy8Yd22DWOsmjsPJh
dHtbnC1R3PWF+Kgi69v1vTEEFR0gM64D4XmAoRfbTngTJDOxPw1yq/nQNHMtIEJ8UfkgPunOYTW+
RDV5dNRWHDdEK5230JoWdxoyXJIikMr3Zf+5YfSLNYaJFW1xiZg+oQXEWdaVcsdL931mAzlcRCc2
Qfk9coBu3EpQGFZIB8WgSbAiUY+QNczo31v8E0D3x+t7axpau1u0pQyDeQB5BkSN9nbVPihPbFwr
DGZDNJeeVzkwRiq8aJRXxG5Ufpz4nBQs33Bl09Q1Vx5C8ANFK6ZO8aZ3ybgP8y2QjWnqmuNaw1B0
QKCDIkL0n3oJZdxuemjn6hYwBCE6ECbsFhf6sTgm3NH+UlD7fvWrjcPTYI46DqaNFGK1arpznYXf
Vd2mReE9hDP73Lb05brJmBZH89dhhvhzRWDxSmZHyEeLmHZFOq/Bht2YfoL2Eva8VjSs6pFqwnF0
8Np5+J5JoOVC3tiPYWWX8fXfYbIfzXNJ5tGA9jhyCslPwII/+LS77cauo10aV6wD4JvduRXufZiL
Xe54X9yM3tLYARE5zWmVN0M+e8Uh5ntdnvSOl8VVHniH6+tieOHocBcKBeNBFQ4iWjd+Vq3Yq6HY
q1IcZ2v0IKa8bJxYBjvSGdtxTyJuybzu7I/8eQnzj1XnHuvG3uCHMw2v+XAxTm2BarwAy2D1u2nk
fQ5lROnZWz2mBjPVwS/B6LAwn2CmQTneoR75NKnpBS+ovd8M++s7YbBQHfoSWLVqIVWIM30u9sBY
Jk1INjb5ciN9576lI14Y1EoWq0cusbdAPuFBQ5p5zotVWI89CK5JS9K8K5Mhv43kFHo2/96Mp2yA
PqC34NGPvDTvx8e2sVIZQrpPyC2WXMN1S2fbhNagJ7McYZV5Xlr7VspU+T3IxiSf1tfIWn3cuMvk
+ta8b13gffn39/il0632iN23uDx2fvkU2fVn4W+Vcd/3wf+R8FVVxVVU4uIiCfqXq/x1wIVxFcOH
3LUeSa5u8pH/EfzLocXpeyMyVGyKppjk8xhXS/NrCqDmdn2d3jdhNEv/u05lbUHwvJXdOeuzeMq9
795EtiTTTGNrHj7ZGavXAuyqK+BhAHrafjUkkZPPW7kewwd0nj53GS1XoG/rnLcIG1Ykw50Ed9RN
b3U7dP9dmjriq6pQgzuLYt7PdrZnc/akQEVw08rrlWTpTq7r+BauX9PyhWT5EWiSl9uG1py5dxyH
g3O2PyOzE1fol63Ulv6eacm1Q5mFKAWtFJn8CjnZh2BwRYzfscWe937MtnWIUzQ7NCs62p0ltWKg
Rvf94D6FlKVs7TeO/veDEHqF/t3VqSkGH6cNMu1TeZTrciJNcDcUY56AximMqVPdi4LclAJDt8q/
HytqL1gz3DbOUM3+QMf5HPjuhnWalkrfYzG4FvDZWKoC6qNusZ6dutpHffcBhlVsHHCmKKrtdjZT
6Q/B3J2Dvt4DLrcjuTws+VZSwTC8jnLilAk6UPCrQmbjEIzNbzxeQ9Rd1+fb/EC7h62BGqywxRqN
3LuzmuahZDfRiuGGpz2eUKuxPC4i5OBL8urm0R+nUPeL727VEk1+psXl3F9GMOLjPPYjr9itEK6P
+67wN4zHNPplQ97kT3t7BVeAzfqzIvMZlb9Pjm39uGnNdSTIpeMMbYQT1tyxjuCV/2+wgq/XhzaY
i474mPvGx60E1sgGEkte7pzaAivAxsQNDqXzH9WDWHk95NhRsrxIXn8KS/sOZcWPqDi93PYDtE0l
dlvNg4PzChXL35VbpNNQ3FfOFoOIYVcDfVdRl88WC5nryG1QIc6f8tDbeBFrIq//jxcBkI7LN99Y
jCOYQF88HpWFrKqfYTuwPVq83JisPdArtiN3qlIjaKr7h4wpktQLg+CLmA8Azo/H68tnSN8CV/Lv
JAiemREkc8SZK37sJ+uHP5InFCDvmGDHHvnPurW/C9p+uJBRri19vf5dk2VoURyCeA7w+Xip5M5j
kX1u82AXNo/K3spmGC6TgRbKAzqC10AhluRc/Vi5OxyAm3ryqTysLvsViGArqJgcSAvnUU6WqgfO
Dum28ahKUKrM/m4mW7kqw/A6oVKQQykh8mF/XnbwUbHNuvBpImLD+w27oPMoFVyiSQuTPdtWvgO8
8RNzq2M2ijvfuS0daeuYrzAsMkEQwZDctsfEGV33iGpEt6unvI6XhTaH6wZlWigtDuSe07URR2UM
mZp7Kaf9WJWnztpqYjTEAR3tVUZFPboCYJqyHC7A4cPi0/T6zE1Da2EgsxULcgkPHNFivUi2C9Bd
eH1o06Jozo17PHfWGdZTB1By5k3CqYcGg42XlGnimg83jpfzzrpsLSjzYhtdhbu6pFtMaKbRNQ9G
j187dBwRAhJ3u9537gCW2oi8JrPXfBY51BryKahnrwJMV9+bQK3fHejHqhda4y2y2NTtN3bA8Ct0
XMFsdXO9KtQRlLMWd9wRVlI15RYo17C/OoYsc+cMWm3Ygahjn4YpOEVrf6jcrU56TRj8/59QOoSs
iHyQBmcR0lWOuy9DdvKC4L6h2f3SOntVLI+O7SZVNn0QWbMDL+lz4ZV3dM0fMonjioWP183YsIg6
yiyj9eCsBNWSwFb7yhvvIby2MbTBFDwtbOD4G7NW4hc2vtyjr/+uIM55JuQlqG4CCRPbu2zem2M+
GMqx9npsEiC+OV52y/OA0uhGrsFkAZclezN4XhTRNBW0PXd2sauBbAYXAfO/Zsu0cUEwHKQ6zAxC
Fo0TzUF3tlzuxs4ikyjM7zObHz1U2VEI2l/fY8Mb0tOCCZIy5bJABxnSfQ6PJ5sMj6RolzyGrnAn
0UXmg2BY0qJ57Xu6JQhv2n0txpTg0GWtugDQJrEPCpbing3m8OBDMA435a1tXT56GDka7UZkfCcw
o8aDi533RbnVPWbwDB2H1pZ9mUmJKhmffPdPYdsjYMjTeFu5AER8/1oXcaExEqAucWYqbL5ICjGT
FpjY5PqW/y1J/m9CFsQ//w4PHTW/DwAjOs8epLXtuol7q3wcLGuNCwJMrJvtq0Ek04hrd2QnFO0U
+VSeS1J+EAvbqwxUYhP4Atv5MQi94wIKDpsS8P+uW2yQBuvXcVvERdt57+HlNSN1a3XFqaqTyc/i
flggwFHdVBWwdQgX0qhs8gkyn2MwiC+yc6tEUN/OYy+qtsjsiHPxpPdWW7sMcM/NGS+j9tyvaj3W
oHp+AZE3S3gl2C7PSroP6hk2OkMh5x6o1W5vFdT7aVlBhox1hNZK6dNdkEVyD6LldQcR92ZXOdi1
gc94sDSRs5/m1k1m2xUJVeo/tPhUIHcBV0oP2EFc+uv4gsxHvm/qObPBuTvMCerVczwXWZEEIS/T
PrLqu3V01sSHMHOy5GBWnZuy2UVL2Z4sCYiPBebx2HH68cD6WuzmWkXxWvdLPHhVvhNDZIGeqx3Q
/tOCoXXlUdzjgbWTKoOoU5n/ysOV76FkORyD3ip2gdU7SagaO27HokzWdeS7fOleez42qQdKowen
qNm+GOdhBx2rYjd3IH5BJWeJcTI6+8bN6kfeT8ud46EvUVqi3c/gWD1UUfHCZNHteoe62FAn20nW
PfMGIi62pP3BpvgUdcY6AQ38HCOSt7/DkLo7r+jzpG1Bmiq5FxzRM/jTVuH6lDmZSlDohKBl4Ll7
V9DfeRiiyt9H5cPcEfnUSFq+djzqjnPeOh+Eh44lXuPLgT1bZ/CJVHcQO4qO4LX67CzqTyZYAG3t
bryLaF7Gs7C6Q2tBL6GzVL0jrUViIOyzz5Yn5j313TVmFs3i8tLxLJ1yTJYRPZmrDbGa6zHBENBc
7TwjedXXKu+i01D+kJLHbb4lqWs4KXVkasamLvKzNjpxuZ+cu37AJt7GPU5sHZnqFD7YIOVlcAd0
utLCzZJuXFZN89bOqMnlnhhbDE2gsuXKNYlcK142FTQNEU6HhhVdSaGZoaJTPzuvtCOPC5T/4jwI
jjK3XzyLbfFJGT6k48Q8wMZzxxERmA1nAK7q/6qa/cj89qPlgeJBBE/XDciwXFS7R3AhO9qQlZ8n
iJdwK0CJxL7nZbsFd7tEy/eiqLYdclp5gAprdW4rSz7D8O1z6FrOiSpew+n66K5pAREExaLzra8d
947lwfKNgNTix1IEXdLDa2/zFZ0pzhEN0moluo8EUkev1F8XHq8I5hvv0vfLpbaOSSznSdEJwfW0
qHYni+aM/r/EgUg0mKJ2S9nEwo12KJpvvJRM6TCdQq6OWt5HFb431rH1dXwI65g/O892G4tv1hkM
W1ttaAYT0bG/4AoaVNnjQ52Fk9z7KN1ih/Lpbbviai8KUAKXPvIP0clmRfjYgGjxCXk+79t18zbc
WHUAMG+h3JT7GH0af/Tq1W5+XMhduvL39eEN4VfHVLJsXLkfwEmp1aOX/+BHN1HbEtvR7nrEpiVQ
6ghj1nisYTheKGKPbSCADDuqk3x5K/AgNeHRqfW7mJQJJFLjaNpYctOaXD765onF2DyFSrY+6Ne8
ercOyNAQCH/fZi46hpEOmVUHDQtOuN3KJByhgL0Wc33bzVKHMZajynIr6v2TVXrjPi+y/CmAnnta
dG21UY8zWOTf6+ab5Zm9wPLroPNPjcWKk2cNTcqtpT8yUa47P6O3SdLaOq4xEpZDkVv1TizL4tCz
oNZg7YS6MY/7PyxfXLCuWJV36rm/d9rvfnYMuy2FPYMJ6WDGMgrDSZLBP62yi3P/pz/9ue6vBsPX
mb1oNtouVIz904AwAFqA6hPtvDoJPLnhWYbd1QGNgYXsIbeoBwPKjo3Kdox1d3KSzyPbiPumtbl8
+Y39LO7KBMk97zQ6Ei8eijaMqYU24G0LpDlvzv2SeuvknbJpOnRZd+ehAaeX3tP14U3Lc/lRbyZP
QrSr2RWGH7vpwNQdvYDER3T53FZZ16GNk2JdCDyUdypAx5xUC14+IQ1+d9Coi6bsECmRgfKz2Gqw
MpmT8+/P6Z2AET5G2O15GhM0/bUHe5JQpRysrbZF04rp96eFuVI18DPbeRzolzqvTkQ8rXyLOsn0
E7Tc7jQB/+zx0Ttx97cQRZxZ0a6kX65vt8FWdYxjTgUja7l4J+hHNfuQjfYelG9bT3TT6Fq2pQss
1KhGjF6twbQfVieESlK9hRQzja4dwNBEYdKZYKpz4d23I/varnTjlDENrbnwQAtayAZBom25+GEt
uVK7SYLK7XDbsmtOXA2TkLMi3qkE0vfg1SU/TDzYOoH/OtM7V3od1bgWoV/ahYWTpfreFiu8isQl
nrolQpFbfQVrXNxU/FcYObHfO6fRr3aisjaOT9PaaVmZsFZAnTj4uENKGs/Kb3d+WEUb4c80uubQ
EThLGCGhd5pyBpLvhipKwPWZz39u2xnNm9FiHqDHvKcnHqI8DlRUvqmYbQgUOrKxbgn6pdvaPrVT
vselBYoBUSzWIOnr8ha7Ap4x+jfcLejvmND1ZsOusOp41cxOtL9hYTC07sukmmuOF/RJZOzLKuxn
0WxZzLsRDkNrjtzwoq66Qq2ncuwQOyf0Za8RGO5ARnd97qYPXHbkzaHmu6obgjVcIBMW7sDszeOl
Gb/LMty4U5jGv/z/zfhV06tVNMV6Gi5oh5KXOb4gwvAA3D7buLS//41QR54w1hQVsblMc1DLnEom
ivt8AflOm6lpI+qZPqEt0xhNwI6imQTSIF/KIo+jvDtW441sVTrwxKvBaqemWoLZrv41zuSpkBHq
B07485ZNDnXwiaosL2sgJZ6uXfNtpe69x5H6W2/TsQh1WIlqXVoETiVTJmqQYnc/AdP5MIXl/rbZ
a3FtXRtRhTh0UuaHAzqQ8l8VZXs62Vu0c+8GTkDRtMDW2nk5r2CNSWcFmXJK1w7sB/kWL5xpdO2S
MirRykFg8SffmXHGcC8eiXfTSW9Dz+tf/xoh4AHOG8w984pXe5hObm8dr6+7YeI6YEQ55VoomvXp
6OQJBZUgWgo33Mk0tBbWIuCZCRlgMcp6LNlY7yIP6grXp32Juv9zwmNFNFe1p672ShRHU484P+rx
mXvyBA7nQ16pQ1i6UIfZukwYgoKOE1HYUKTk6zFlEeV3EahL/kMTaTjFnMitzlfTSl3+/yZ+EtDI
2oPtgeiLA9o5cfkrU93WE+Cy3O8tlXYfcUt/zOvOQdmANTvPf2ETYJh1goJI0f64vhumNdKdNxQW
XwU+kUXBS+H4vyHg+xJQsfUTTONrvpsPHen4ivHJPJ+9djwC/Xp2xi1IoGl4zXn9uWpbD+nsNCeI
+t1ooeE8r35y9KDdZq46rKPxqdPbE7jWyqlqYuqxXw5OS+qIY8XkLuBRiwSIf9tu6BiPwZ3Wvuyo
RKMzdG0uDGzKSsiwJZhoMFYd/eC3FkNiCKx0UVkfM58D5uffUhmxQ13Nym7n0l+GVaZ0+l7hXj6o
uChvY30PddyDN0MSCXUEmdbIeDf8HjW4YN6YuGlNNAdgdlF1foCxhe17DxzCzCACdLYCqcGDdXUq
Fo0hClSjTHvfqrq4rluFrGUn7wO2sBMpi+wDru3FbXo1SHf8G40cdC+EnRxkKl12DHPng+tuZVcM
nqajGyKvE0spQAy41k27o0P7kIXLpwZVlfh6JDJshI5vEH0AbqAB5IAVHY6DUknOndtOSh3bYJEa
d+gaQ6Nj51yXbtLMzUYNyjRr7TTLUARYlauw4lZUfMhsvzy4teVvTPxyS3jnANAhDxf9UUCebQ5O
Q+shz8UrGLe+5iMom1VIzk7rf5W8em3CIbzNG3T0w9rQqCdC8BTIANuJx3CsvLjx/GrLQk1mpB1p
nrVw5tUdTx2Hnbl0XoN+OhRs+XzdiAz+plccm8HpRVYJmS7NngorhvDYHVmaHb4ah2orb/Y3V/ze
vminWsFkJAVpRJpbwKDUv+eif8o7EIt1w65dog85uaupDXmtL3n4uSJ8D5hwktVjEnQ/l6a6Dy2a
MEhgLputmqZ11Tx/ATHz0IPfL5UdOULB/tDl5NFnw21mrtcfV9fy+qpb57TMwjBxCOkOc2tvofIu
zvLOcurVRqhgSsh4LXPqQA+7JOphnFkC5eAX7m1xGBn8VK8zZhVaV4kjlrSQLj/YAqzkwgq3ujFN
o2tRAKCSHpIb2Zw2wTI0MbG4U+/Cgvq/r5u1afzLrr+5ZRa8LVUNktrUqtzdOLG9L7YEhwzXcR3k
0VZkLPGumlO8b7sqttyBWQmrVg+Nb7Rv1l0rCzJ87pcMmbgBjXf/Xf9JBoPVISDrbHcLqNVniE39
8JYstvqXed56dZkG1w71lTc5hdDhnLYZDt3yWy8YEElbXJSm0TXvtxaK/qIQSzYo+45MbYq+9EcK
KpvrK2PabM2Vg2W1mqEkc4qOsRLXfr+Kpz7aWHbD4DryI6dZ60DXcE5t2bEvITiPocnJ0bazcYqH
71MB2f/3/29slTWiz+Yq6lKOzBX9DG7N4hzOtTfcIz+Qdc9TQBz2WeZVWbqx7fRLzWIO2aCaxJ7n
w+RiXFpkP8QZmpP4iRa1jdjthm3w1BTZFF1oGcbyLJf5IrMma8W+Iws8hsc6JG64B8LKgyI4aYbw
vpWCD4fKRgfYHoQRtvgDrQ6APm06sBbkQogJySrQ57ZTNfBIu2qSkToWc1e7H3PZWfIYOfPKT0O3
Vv6HqQvpbvWWed73ZDmrxqEvXbuOP4MipB+KJxw6g73Esw2RzcPScvtXWVjtDM730fVTF03gKCz3
zQjOT4hKNHE7926erB0gZWBKamn7DEZW9WedAb6Iy4mtQMzZclzOE5Wi/e3aJB8wTHHhGh7dsivv
IPFdh3cNugyX51FNefuMxrRlTJGzDvn9uIha7XxV4wVcCHQQf+qqLss/ZSuT1b5qbTLuqjzi/q5x
o8w+QLB68c4XXuAimWUVrjEeoN16BIlT94kGEN/9D+CawN1FiHT5jlaV+CobkmWv4OtT30q0D9sn
ZwhFlpQFUgjHsmO1Hw+tr8Y/QkF4/BMDrLX9NIFcKzw1mQKAuRo4r3fB2Ib2bp68NYz9wef8wJnv
o++pz4Y1qTNBvXiClnYbd2xyxWFdSsp3pTNbkOKcB4atW100stjTQAie91MQpmHt2/2xaXjuHQsS
ST+JsLRZXKDfbdmzOmNZ4o3+2u5sqMc9tEqFfD9CZg0hQ4HcMD9LaBqHh3EZMkgcdW7IE/De9P+H
sS/brRzHsv2VQr6rmpREUbroqgdJZ/TxbEc44kWww7ZEUqQmaiC//i5nVXdn5UWjLpBA2uFJ50gk
995rWophcPbC2MrCfLCi53k9UvFGoO5AJJXk/iI7JM2UVQhO0CMohTANrlbRzXmcmbZHtGuAUEYx
M06/863jBG9rv4gikCbDi524jPfOjE2ao5oEfZht3ldFZzoeH5jiU7hjTCRhYXQaYQUk61YVyzJ6
V2y+qZvccjaG+WgyPGNTpFRSpkRly5PzvOG52JBlhjB4lo1glrEm3vXJbP2xJ24IC63DRt6ZGaHX
OcRnw3LgZsV5k6lxNk9BMrQwiUYkHWmPnpK2u6UuazbQPZFf231wkY1ZaREn6HYCNxBBxhvkcVBE
NA1FIGg9P9LUqKRIh27jpXZJIvfAOT3J7Vg7dsuaFZ4xhYLO1O8gLFjnLm9Hs7YnU0cp3wcAWtOz
0UGMVMuMJMCFjMDHrkV4+2lyiSJ7okz/HcaXj8lAd76KMowFSDxc8XbRzbNN4W5K17h588T26sX2
qW77nbRb2ynYti5xey+SqjWfSECgyQ4gYJjOedpXUXLebARSWW6WmjWmUJBp9qDhW7JmwFrkTC99
QuLloNaEsUuqrWphJaaQRwxC/eyfpzbQy20Nnnt9EFrp6jOsZ6hq8HZEun6fIMgfSo+x2FaoZlqQ
+6cp4k5a6E2Xc2UZzM6AkCxsr/GwNz+8GtVwwUmdyiJmeFQfu1HhVEIISO1egiypxUOiTGV2rkG0
/bXmMlMHPY+h2jO7qFUV1kYtwoYdm2KYyDMF4i3YNWtUChQywwFxt1pDiEj9dtJ9w9c84qNpL5gj
1+B7pLyOdiEU4Ek5eJYl1zII1tfEpGY4dcqXEZzzRL6CUOAKsT2EoC07LHADN/w4byqX+2i89TUo
zGK6V8GY+Z2EUdkPkRjNisQkib3boo69rwmZeD473yhA7cbKYx06yF5KFssiQn7yNxUvZCwSuF/n
ZoAPFs8ENC8VKu2Opwpma0JHh5WQrD2xmQtYibXybd7EdbYmYjo1Ps5OYTwwLO5NR1Oepdr8ABO+
bfciVhSLRAbtC5wHlc/dQsQtk9M7rkG9URc1v8Ke9Oa+U2kCgpxPYNEAIgLhu8BDEHC2Ip19geaZ
utL2clP3baRIf+NqAXK8pQkd86pqBwjxujSpr/XGoj2Mpb4yUMk1VGiowviW+OUSwxVqxL7qJtPk
ygZ23cODoh6uTTdSvHsrDsvCS9h35ENHhyjPAJbOeaOmKitgBS0I7AyRaZ+bpJuqYqgd0qrGea71
uY/d6K4iZZc+J57PMOabJcv2a9Qpc8h0G7giZALigCZIER3MMWzYzqSL6LWL1IYwGMBgSbGiO2Xw
baGh3Q3AnTFsFSSZr6athiYijNcOv6WBLNiP2dzkdeSdziWvovCka4XdMauAD5XDNNVpkSAwNL0W
OhjwrHiHNyROpI/zpO6S8Ufv50G8cNd0LMdmx+S+p6OOy2xew66cfEtVYaKsHR/a2pPh4usEYSMB
jK/C/ItL4y6S+OrLdaxK5W4Iul7mUctrUc5ezdFJIE0cFoVIRr0NSFPRgsVh6A5BKNKqaHoTyMMA
RRnNuz6AlV6cJssPhp28B1O8H7aiWw2NS8ewgdwtje66nfCmo+eO6YodfNj2LzNb47XA/InSsgmB
fOSpDV1bbE0f6CPy6pwccvB0Z31N3DovhZ4XIK/LCHdCUPxX+wKf0FpcAlsLdk37NJshnMINRpYK
6GuvC59Y0JRQ9y7RfZ1gDJJD6JtFh23z7DjNKJJ+2Daaqhx0YE0gN9WJKGGEaA7bWMXbDXw2QKFJ
TT9HpUnpiEoJnJH1zlWQJee1zfCOsgo8pPvAbEbeRh70azxqup1d0dB1bYulHzd76EDVa84jByGh
THDm4+yVvdtK7GfCvbRIiAwKQhFmV+Bp0hDOwcXfl2ZI2uoI1RO2YIR0tFGJ/KeanfSoxzUf0hjr
jQu7VtdsQb2Qx2uDeOgRawntF2xC7Kvqt9TfaTAWkhKrtBmPnGnrIJ2Y+/4KPXsQ7sZwRFoSVnn7
reES8DNDIahOcWar+dLGkdN3Hqdy8EnshFAoppn8kme3CH0dBhhf5tTGQNN8ECz0HE90ypDsNEVd
gavxn7OJEENBRRUK3GOe+n3ST63YUQ/riVuuQbPfqw5PDGbYtK8LEUCfBo5RsMpSIF+W5UvFlp9I
dZSklJQIvm/FkriHRMZRXIJorJaCLlu6wRux86IQGQw+9jMfRZs3fp2CXcvVzK42ZHSH8JyMM1aq
Lhuy3DVhR4t1nsOtXIcMdxSFlk6+gqO6cT8HLL6H6Xu0XQ9dPdWHNpZmPvS99XjmjavsjuIY1/Ad
FoTlfQ0k7aD01sZlpayrXzCSCKEc6iwE3txr8p0h8c/uBWdrt4MetkEyCleDgd3TarsrXkPSEmvJ
roCgTNEhQ2BTfXLS6Pg5dPVWLpG/3SzekC6Ew+FcxfZmFchbwvHq9XsEVxh42BjRw+Zk2cJuurKQ
P8b7ClvETZTA8jb3tA3JMYjhw7IHBqTms1jADihlSywrcZKpRz/RJbsKk3DVeRbajJbWSS93W7gM
tEBJ0ECLg3pK7yKBRuEGAtKWH1LLgAjLPu7EQbiqdT9b+FuBDOxtwG7hNOYWqFayrYbflV3D07By
M8KPSHd2n8IeN74NwmSFL+S0uo/BLBFoLsInRzQqE3bcjXKceTILujEPTSQuEasJLoDQeK/h+d/g
wcCkEKm0vU52appFVeCksdXO9jiFc8iN03C/Tk2KDdbH/CNsOG3gSmYrsmt67BL5hNwqXRDeWLJj
ToLjoacs/tHqMXhDnofHjZS8C4otA8/zqlIwkC1XNo8XlKLkAHEannE/KwuVGIeogFcKsUipFZDJ
k4HQPKMN3/J4bKB46edtC8+mmvlTM8HR4TrdGlgF07QdspsaJVdLDw2Ok+Ch6tHnwT9rWO6SmDdf
QZo0+i5m1SKUTWlzy9ogtr9mz7c6T1WcJKXGLk2OQOViUFSQDosioaVi11cLzHyR5YetATalFqcy
lkyTg1EUDkUAyBd9oTYttsIFaPzJzzJqC5WhUspTlEcPEqbJIdRRSr0yFNIvaaPW7GiYHtuibfs1
PlQuXK+neRnvulV1wQG7+wTrPf71nC3tsvJDzROC5iqVTX1Iu65fsSfVA7tRNVmmm4zFGd/TdXbu
PhtHFb+aupneN6yRTwz4IMFa8RRCs+i2ei0GF6V9OVUbp4d+RKjcZZh5og4RLj+7ZcSxm3jrI2yK
Yo4eSFetr9aLzRyWicdbzhpMMcsU7BVaGszdzV71s6n3bbKhF2HegwFFRMBp4dLMr6fBj6kpuBA9
fTaj8PQ6mjcoYNA3IViwyXrWFzXMweszzk3TKjQv0daVXQtKZE4gGzT7WOl4KsdRZ+2eR2YSN13d
Vapk4ZL0u4RKWh0JLFX09WTp17EFMlN0pccwck8RQoTdCfFSjj6FNUzb3hs3ueFZtGriO0ifk/WA
PiJMblHGmOxzFAxXiYRgGrlcus0nt0gJwMRhbRvfP0qi+jcKi6fw5zYkNroKmoFnPzpnuxV1Ihra
grWSZLus7pr4zFeCk7Xt4FpTdAFZQZc3noLtE5iaxndBFpBXNJRo7c0wqGwnJ0OGK2goZnKQyH5T
+01CE/LFBZ6HI5mpGOG2BXEwGn9DxyKAQYbM6eyT+JoOyP8++nDrppt+Q4ePnpLpfu+8WmeMNxDg
AhenZFYlTHRUcNK29tAH2Kb57v0wbGUfZci2ne3cD0WYTLS/SbFLhmUVxZw9bIYEfYGzw65wI9Rm
vuOzHHb4AD58S5Rota9SQbNPdGps3RnesuEYkBQpYcO60PZhQ4e6omXYqua0tJQzhYGNC+w+Al8y
e4mwoQqVY7qEQi2Fk3uYN62LPnq4742noQtCf9LYiOwpCUwmXM5jPS1wIDW9WvJODW79kCuFwDja
ZP9goet7NdRHGIY0W+PzicXN+9LIVB/jpCbPSsZZWAQLqUwxUIe+uJuxjwAm5B6cDvyptuw2svDd
BBFi+q0fQas9tT0D75jYqEkPXAUharaqNvG3FHaEYd6j+5eldKTh4ktaF2cTthWzxT8D2yj2lvoB
wwO3DDM6Y+sBOs8q3MQOgxja5Vurmfs3iuX/ZTr7Z6UGrk9JUXWIf4c10JFzPcDKmy7FxENWjibs
70znkwPSDv+d79b/NiD88yib9rQjeuyPG7quElxwn1dI9vnHePA/fm3/p/7o7v4x1J/+/p/4/FfX
u1HUjf3Tp39/6jT++8+vn/nv7/nXn/j74aO7edUf05+/6V9+Br/3n3+3fLWv//LJzlhh3f38MbqH
j2lu7e+/H1f49Z3/v1/8y8fvv+XJ9R9/++1XNxv79dtq0Znf/vml0/vffqME79R//PH3//OLXy/g
b78dO/M+j6/T//MjH6+T/dtvQRr9lWL9RezLeyik6RfHbP34x5eyv0aMcIhNCVYTT79EWujnbIM/
yv8aU57AzjJJY8ahL/jtL1M3//6l8K9ZGmVwPCQJ7j6D19x/Xdy/3J7/uV1/gYj2rhPGTn/77Xd4
93+gGcZYSDlPkixkaRQn7M8M0DiNkMWskmSfteYwWwV0TZQhy5t1O0wbzsE6A/SEJaD5fpHdparG
qyWrjrG+mk12a4m872d1i53vVgj3rdEo9LPlejH32ZDuJMkZ6GJhKu+0crvai+/zim5q7B+iBGFY
LcyVdfWzp/5HnG07rca3Lp0PfPQ7SIT3Uzjl1HwTbD7gPMOexfZMt/eZEFAE071tPsbt3wBhv3u3
/csbEjHcL87SGEUFj/7M/BR8WkMbL5jkuDEqmpG3FyhW0Dv3NwLQ6XtdtWuO9u4BQ+H62itj7giD
uFvN0w04GLykEPkiIYtmp23pbhsD/CN0wQ9J2I/Wd6zAb8TZiw3nXswyxYZrwwNBUXTlCL3l1dYe
R1Zz+OEO4wNV+7pp13PUdJeIfkbaLSfgXXetnNcr7F+Fo1N83lz2tCVxdR6V226AKYUP8bm1uwbd
5qlKcOz7L97AyHDlcKBiu05hFGQyF5zBjMYIpDd5htqndHEVF8pOcwFGp7wiI6aUdk7oA7pHzCtl
kMGEhGTXEVBXhizOG1zLBUblcxGhZTwPsIg+V9MoynHo97OPxxuMN5ZTJTG9dHwZ0CEhK3pua33r
qX+FjW56CRPX76CtVgcQxejtsvh3tgU/o6Sirzi2X+qXzDC44A0XDAf/nYDh99yKP93tBIlEWYRH
n4Zx+gUF/QHUmBC5qJt6g++TmPpi++Kmi6aYK6SF9UT7/UZ16To0/VPY/UjDdYSVv/6ZzdveYiT/
kHUxOZluKjxZ66vMBI+65ZgHztNdM8XApqzh+TD6j+Xrg06k9oYuInfhlD2mK4l3VGdDzusQWFCd
PAgIyQ44bIdywpgFw9V23/skQENs4Msh9L7TozrEpMMkxlOTY57m/g2+8yd4BxtCBF07rMOxLXz9
72vn+eM70qRDuJBMNIdAIvY8XeupNBGaRIQ77YM0xTA6E9lhyTAqFxNN8jCLf0WEixvginspeXvo
Zrjcwb62VL3rc7sxuDyzcPoeN5Ze5pjeVHp8HgOEdIEcC5Fl+it1pDqzEU9yMvblH7bjf+54f9zh
Qva1Yf8BfsZLiqMoC2OoazPCeZT+CXgz0IzHyVhHe0yiUEWpR6Bj+iDEcJvgMTx4ZOxeUd+hrfv9
Q+27Ho8r4KBNVDFgmLQ9Nz2609FaOCZv9W7FjCNvTDABbmBmD4XwKUF5wWt7CyrokmP81uYp5oSi
y+5j5Pke25oc58Z1JTO3PKwf10TXqJ+gZIr48iCrz5rIIA/b9on45ZBRe5KjkLseYdtmIg/oVUgX
PqNg3kN8XZ9l+1y5ATYJ0MHmgFzPfS/mw7DKtBjrFgDPCCxAShDCZPhS+/QNnmGPfaWaot+6JG/l
9tjI9XkUQ5JDdPa0JO+9Zrml00sFDVQzu0sqKuwT7ZPk/BrItNhVcnuePjwLpiIZwhLdfgyLjqgY
NPGF1KsBk+4tiodCmfqCd09iSBH7ol+atxq4AEqboC4xsL1B0fbWTN0+1SgGobu6h9RNXara3s2g
TaUipkf0lzBAEBifBvErGeodepf1RKP2h0+1LIakF4XdTJdLDVMmLtHDbi+DmMO3SgYiB5r+Bmj4
c+n4a1Jlu4ZUohj8bW+1P49zUDoeLbdqGm4hCH2tSFUChKlzHTp0FmsdglKyiSJSKfrxLrqGSwYp
SLQ99UsV7Jp2+tl/gUkbH4sU4/h90GMEFNs3Fltz0qm3+Qhudj7loeQuT6n1u3gUj7HuywVL/Apk
wKGcww5Ekt6GuYxEt1tknV6gTq326T98UesihN8+otbb9UqFIxyfyKudmkdT+fGsDI3u/Fjb/bKR
a9Bs7klNWe6TEHjCWi5hcz9Uq4fWIniZFvqwhJ3NQRcv7cQOcRzoB5dgKlqRW93ck22a9pk1yM7b
7qxGMFFsicLrHNqTm6PrVJ1Ww+od/hX9wbYJEIdWGLbj+SB1jc3JvlsxqENKht0myVrMrEow/Az4
FUsyvZ+XlOSjD/DD1spyScT9wDnP2Vy7vRTyWdr23UTJhPEyo6fKDp+Vrveun6KiP3Vj9cJA1MzN
9tL3/YKYPAGrrPUAvofeTVVEELUCrx/Wvi0jS0uMVuuCSHjH+Nph8JsOvDAZoIwm0WWGgci28Xqv
XXaYM/WG9ns/RtVUepu9bmq9DzN2VVkj9pr/oKo1l966XdwhQBiUMHKEPXExNB0OOG0K35B7BbCy
pGbP2wnZsbzJrtnXRsnaX0ZgEjSNrcS/yH06CZqv0wgADYh1vlVZkw9qxoQp64to6i5B6+/jOUa/
nE13oe7vaNBmRcLix4V3EDxupIWsG7f+a3C79k2OB6iGcnB8HDCYvHI93S3DeK7VUVMrrlyIed/c
wgcBx9+72ICdDDN9WYDS7QKjwaaV3zGquqNrmOZNiF5edQq6n2a8S9ZnUkEXZ537OVbuXnX8udfN
bcqXG8wdbcHH/gcyBV+3tTljsjNiVRO+lxMYMh5DGOPq3bjQ+SiyoCojDbJDxoLroIpPM2wcD7Ad
F/lY19ccldi+6sW+G9YRT0047HnawRR4q3/ElXxUkfhZh0GI2bY6DZHtj50nzzaUwY2y0V0MICnX
kAfG2hVxiq6dIgOER5jNJFx318KRDHetnu9iZKpBEF+de6+jXVZVek8w7tyHqLRgUJK2ZRpN5Jh9
wStpleSG19dDArscM/c2D9r4p2sPSWy/hzMufZDze8P8Awth6LiS+iddt0cdkRWDoQ2BfJj2NzDs
zVH8W+wNJslR3aGG68PSmaqBJTe/CuPwHDovyq7u8xSJY7npIavPMHcoV0wpysHtfCzug4a/I4sM
Ay4wyrIyqyeQRpa1qNbK5JIAM5gm3Gi/IZM3kuuuCvSMqoNcVyI5RWYZy2XsTTlb+ZkBYVKs+9UO
ZivmGZCB8uQRDJE7BNf4w+gx5SBL1+VxR1QuJcKWK3uIw4wWRvKxxKV/Iyt7aaI0zqkb1sNI+Gtt
7CXssje/xWveBHTJlUZCVNaC6Bm10xPcjmSe4R1cKQxyouR96sMrRaqLzJYHMEFZAZgMa3UceD5W
4p7FK0ohL0898/uqpdF1oH6azgJmRv26g5eRwLQM72kId6SBbkVVXwe6XU+MxJ8BnKph9FQuVBaV
x3brSfaaIgK80va6JcmbWqFlRzFyWgS+I4QBdc36uBhXxfYoRsEbWH4gfnOp6/CcNM19DYujhDeH
iZk1B3b0vCWXNcLi6+KhRpE8LnsMYt/iqH1aoq6EO+NnxKcnmXSXhQUz1sJ62yYLDgRM5ipuFFYt
uVvCd4EcYIC79QXDq1dA5ECoa8y2robV5etWTliWYAhBTbipZMgjO+NGC3tE3DLS6PLNkecBoDyk
jMFjC05tYZLlXepO3i8SYJrOCr9qmS+UPGd6qAqYPTXF2n1ubbjCn2nFwZnA2glgdRG1IDckoMCD
z4/5UQXb+ES9MwOMQerHyR0jPrzxQT5RLc4mnFEdR02M7IBjwOGB95l5N2NjhzTRp4hQgZLtkwTj
yXUeyev41l2yApzrmsvW9kGRfmWKgFOwwzTJnkesJ5BR6ocg0mtpzT7hCeqypCkmGP1gwHwYvgZQ
yzSyMlLjdVb/Au73A17EeqczrTHwje3ZbBiehHI9gM/ymRj5ija8aLCQCxDMoShS+2zgCLRFylRu
avMwpbJMOS6Bu1+d22MAubNmyIMFAYg6WX+kvvs+qeVR6U7lsauuOWm+D6NByfc9kyMYMhZ+KWtP
7lTnUEGAvBN1604wZAVAEdHlIesOjINtE5FMYpo3fxewZuZQ4Oe1cHWR2TONETxjNVnuQNM7E4eh
OyU4OmN4ZRYwL/9pU3yWLgEcrIR/Iq4vwxqdAPH19y0AV2OJsytAis3uKyqC3BDYU6FS7PbcYL/E
4C8q1gCGUSymRSeXE46hB6ApHxLsrL0c5uMa8AZT+6uvwXOR2lYW4xyCFtGur4GQYO6E9GlAdlkJ
gOg0saqgs97yfiTPZA0cjtz5exNhSgxsq+wDHt669vs8j7jKYT5UUf3AwTKE9+yGR717SMmMRn6+
TlTVFknW1IXNOocRXHeqwBlWwr1lnN1lg+8OMHJschby63Dyjy5LIL00mIyZoc5ytC7lwrG1jClO
FRhpHb9u2Jaa26QLP6eEnGiKrmrVIy2q8VeUjulR2hXP3wZHZyIfQD252maA/dBY+WIVaxESe2im
k6cjL2KA/nuQrOoc0vN6x0x9bWPx5HWAoLvwYZLsDnhndABAV67wIy5HUN6OukZXmMAITIgWFR3/
ltR+h0WnwEsO1IBnkUHZhnJ1Vwf0KoJ/7m0CLpWd7M8UtvR+kgZgaoNlLqI3kM/qfGwr8I2V+dlz
MF3SQgq/7NnSwxKIJK+MmHQHseExiiUpkvZrWB88VWtw0cHynaxY6unWq6Li2yOiba8q35SNGAsB
D2LB2+egm97RLj0PmDPnlRU78yWxOQyj/q6aBvWnw/4GQYYFZA6QOrzrp/B67eIeJw9AKwopHZBn
+CHMm70J0u0t7PHCwTJDBS3Gj2JMwWP3gv8UIeoDukfe1ccyMYidEpyHCDLAzQfvfJzGOzYFn21C
f/pGnmkzFvVqXmbvljxMBnT/DuDt8KJi9ZkidT4f1XSxqJvEhMPPVuIDM+RvLdo+rPY1lx7AV42I
dWAOQTTj/G3Ta8kh4GpejJzOsWxALoKrsLL2lwIPkQf6xiUN9qwxBWdqngcwATzkP8d+xuTdwrIb
ATbpa8TBKDDi1mh7jxnXYyd/1m0kgdm7R+mADC83OkYgzBz99Nl8gC3de9LQn5OtXmDnWnRtsNdp
AI2IzLcpfm25+djwEsGnvIU3c7XTBEUbSE9nMzAwhJwoZmDh+RJM8jBVdEAcN7tP+5gUjvsb1YQK
ZCIbF1FmrxBvVO2tXuo9bRLAWvo8QR5yqHhzTZB9kEfIGUNqxImiVsn7lL61phrBqPyGao0XNeAq
19fQt634YVv5N+iudlS5Q7WBCLXgVC4CG944gfNhaaB/+9pPVrTARYoaGGBynnYKzze1BW30RTQa
KhuIF1FUgbAgYf9WYbATS3RUgMWLOuohvwcsWQZWfKL9ezVWT9i3kF0BTgFQOX7DYwPkNG4K7dSd
CtYGzDmJ4lLuwUUDzKP75y7YThGQ4x1oG09MI1ZxUOtnx7dvs26+o+++LHTA0U7JA1jPOWKku71q
xVOqusctYodUM4FuaD2Dz5cW8FtH0ugM6z3mYhTsA6Zfkh4UQjdzwC5uL4Ihn2Z4H7KqBpKbvGl4
ued06V4Gp+4zmJ/vysUTD+gtLPsZmK3lpSHr6+9v+sLHC1waUJSo2z60c8lSuxVjm/wScfJtdjCf
9xNeGDqzEpvFleQwPaxDbJ40aRFhDMFw2H7bOvBndcBuwsQCvgNiBy3AvZbLE7xjY8j1w1Nq48cm
DcVuJA0gqi8ngh6rQANlF7BmjOroRsPaxPHw7DCaQ5MX4VVo+eST5C4L1W0VBs+EY9EZ4dCOy33l
Ml5Oi7nt4WxQZPQb+JQP2me/JqC1IJ/Z4zTIE5bpLYbYbxA7U/DAHng63dZwJEpxC9hcXQGMXveA
yNO8ntBpDNeWPirXVUVU0bdOxkePvKs8IejYgBshPDMw96lHccO2fueUujePfEiA0K8YfcZBsXTb
+evvgQNTelU9rKZ+G0E56Gu22+qgK1o0eUEtPpdQmtJVYCM5O393YdIe1x5Y/2DepzHCHgN0tVCp
OGZopnWq0Mu91yvSOi1g4qU3yxk77UVL/wbuoihwLD12DD7ZwNPvtbff5gHscwovwogmjyFnbxQo
qPC/lAeKC45JUHAnPgOf7maAziBodr+kan6Eq38CntodNUyEiPTFrPmxqiogXmGxGX3DaPoMg5Wb
Fr5j0aaKLG0+h7o5pFBogIB64rbLWY0GQ7j4e+O3l2p7TrRekSfc3vt5Qs1jyR78DaIZuAH2sqXJ
WYHAhVMN5lrkowv7zwZsOXSE6wUTbFB8sTf1MuZYt3rITWVRstlD4mqsvg7/LJflEsZiBwohGpxp
VKCeVR8LU2kO35BHK9d7qcPHaBNbOU9buAvZHkamb4no6qLpwksjcNQOfLoH2gnGAVqWtFaFMNEb
GDLndSKXMV6+wWf1V5WCa62MOovvv//poN3OiK8HUzdy50yuP9S4mAJRscP2thiKhQzKnKyXu44m
rKxm982CeFEMqHHndnmxFkEhrll28BQ7ysldbATTza5xx821Y/l/qTuP7ciRJks/Ef4DDfgWQCAk
gzooNjipCK01nn6+yKyZyozkkN2961qwUjDpAeHmZtfuvaYNRP4sP4yNGbr9qLtyaP2wZb4l19Lb
yO5bL5rTkrz1ObHkl6azv2qDvYYMRNAcfHUe38DLY6cHLQEgsblfYe+NnXac82p086w4e9iyDS0x
3IqXuYzhZqt14xYNsHeB0EuPNAPqoekFhV2eGZsvk1UewoTEoJoPWkp0hryWOUoUVJ4c3kIIvNVX
mQ1mFNDZGroJXCWZLZ+OsD/H3LwmlNuVEaJag6rU9yZITT86tLqhrbTMoYVk6jcx/ugUcr6Yi+1s
a/6gx+h/gv1QKiE5x3y0O01sEnm+CSZn6LtmhfDoCRHrwQymL3rVCQ/b8sdMyw91qq7bopzdUVHW
dMYhYYnrgsSoTedwG46vMl38jS6rp2Ii81IsyRc02zc1vBTqDCij8Fc91aLjpOnxKW55g5suzFd9
hkdLak6V3y267Ra6ckP9pjGWq1AOhhyt5cmGyWSZwrOxgxRWSefB6KXTmCmUGot1TzjU/CYs+4cl
UG5SZf6CpM4+xGHf3SESAAt6qzIR3ef5MrMpbzIdzjC+c5wDbRRtBqEB6kwKPj66PoP4isTpeyU5
VDOXG6TF4oHU9ButF9nGtLE4HMuY2jPrpe8LvDknKiPQOBnc3InkqLgJkzVy0cIj4ScPqbX6AfFC
7dldJK8ZUlw/VGUhbQRUJAjkuL1rtfSFc9cJozz5zvx3T+l1fWtBZtxbLVnyVF01YZAcsljMd3kg
mYfBTu5tJGl0m3LDEKuJLiOwCbzlxCTpsKocIs40/kjnYR2oiRoymC1xE7ubN2OoJLu56VexKaqv
giIdhKGT70AYbH8ilu2jOBOHgQHNKz0bo0dbBYGdllg7wMJiIPR1ndC9GZVRUOKNy209KPMmF329
0dJEuoXRYzhWixY94LyR5l/fqWD9fKMsd2E05VtwKslfAqk/xbZ8TWjJv8m2tJGnOtghJAOisZRw
HdblXRrJ2V4ORsJ5bULhnIvqoKeG2LVg5UAtGaxJvvz8VVQ3kkMNaFLy0boLq+NoywCvbRAtR11B
tM7EbBgI+Z1W9vkxzcfs+ucXSx9ySnKMe5s2xzNBha2Yj8odTLlm37bJW4wB8F2qSS99aBSHYRqI
a6gwtg0W5PcYcKVXSqTc//zdzy+zEV2LIXzDOkJaLdxJ9gmTQEAWaLbJsKnq8Pylre6b0E438mi3
D8WcflHHqvINRVq2SdelDi3E4BYmZrSBgsSrzbUEjDe9B4OkXSVHsBdyNbmy5zJDISnClWQXC/qE
kbgg223joPlQHZQoiUkNyO5JUvW6SftxJc125dKnGnZpeGdK61K9b4p0PObQnld1ysiGKCRJI5tr
mDtmTStJj71QqPmNZFMhLbJ0V+I1B1FUFX5WltmzlZjf4yaafV0i40RmE+/bGu4i7pFxsLR3OHRo
e6tRX+m9uPQulCvORvnaBs7W5HY5DtG0OJY6JRt7nhFZW1q5gvAqDkHcBDsFkNtKK3uPwkBsYXWR
XkXZGkSq5Syro2NvuLDV6sPcAr9WApytDLCiLgGo2dh3zE7vYuTyc7fK4pI+AiET+nWw65bcVayx
XaPsBjuuAaIno73h3Qy8zLJWuhJBP496+2gsG1HKz5Udmjsz1A0MxoXMyxQJTzOJl5TV9qap520N
MLqnp2+vJ6N6UJpCeyTrwH+8hY+74KIbhlLgZpYqMSx53ielVmzGMVA3iWrwssj2ZoGxdcTa/K1n
LgQYCXJQq4yi9bCAo/XhVB6NvH6LeGJOrFrDGvCUFC+p5zVTkg9ylcb7Kc23o9YBzdfdMUjD+siY
jtyzwkxf5eTJVZ0qd6Fx83PL1dPUX9XNTDCdQNBNTsodUWqL3UCximljOFqe3ZH+1+uo7pc9RL7O
Q+HU8NZF01Um6vVsL/OmtHXBkCDEaAw/qnxJLZKridblDIK5DxuIyJ0avABm7QRuA/hij9ZqLizJ
C1qEt+A2w1GUHSSeSHpox+YH97rcL2N56hgzudWnxbrBjy7bajanfjUdwiqQv4qsf1mspjxOVpB7
uBXPLh0Fadc2LW04hv5Sw4BDBucvaprN+4hypp/1CBQWI/o5TtLbn19SI/+mnF3O5WIXwem8FRVb
QOEFLivRHEYzWYWTLjtZanJuTcZuqF29ngZ3CO2XfFwgSVuPySRUOvzSddIA0yqxdTCCUTu0idq7
SG+jTdLQJRm01FqPbaXcRHJynU/NkV1BUB9L+0oVcudWudBJQAm5E5jLUum1I2Ktv+HtEOR7SA1M
3aSiT5YUy93xMA75CBVA0fexFGe7qhHuuAyxb0zdQcrpusqKtBpUfb6NZ/Bc/TiqefwGp05ndnGa
SsqKcq10JyPc1UER7EQzeDiWT2tTUR4ifWk4/ck00VyZyAKi3FVVdMr0a6gXA6joUqe8ITf6VgEa
+bo2Di6VtLlLGv1eFU4Mi+xOrgcGrik1hvLSFY2H67RsIk8KsINPqtZTUtziyi0NXHMtyqRyu9Yu
HKapaTsGVUAmoAOq87r5lpqXRz1W/boV8V3JYazPGltQUw6abQB/QMt0BnoKVA8aRHQTJyns3J1R
qvudVrKJxLRlSJAG/cQgUrWx341ZuF9M5YZ919Cd6lV/irTsqmrj1xK8Yh0Nibouk/YmgC7qyNKI
/Hvs7pQgve2XbLfreP29MVFO2TzmK05qZw6te1PTrpuu5lhPuhpNGhVjhKN/Xhee2gEm6TSgWD/Z
1vXVgDxjZG+OeQoi0zNDBW/fJEt3ECOjlSbTRoZof7sUzDeszgRFKyfVtZx2kPej3HdkuC1qpZL6
TQMaro0fmQpYHSGeUcPsoMLWOFAon0xJzpymHIDdVFNDfZTR4tXH6m7K89dsMr20icSPtkke9CQU
T6KRZ68PJpreQTr7WT81G6QJ7jh2AxIIM7qrM6DiJOzSQz4UDdb8yWbQx+bQVnLvtxqUa13B66+f
zJXZg37WYebh55BuOilXnWzQ86cx6iWntdvaYei4cZ2E8jGvUv3HVM1ODPpWlmnwUGQT/t+VEG5S
gpo0KHOudD3M6Aite9Jhunkifl6WzRBi5CPpSroPleKtSuAuxOi6PKMe/bYfqh9c7tOCWuA0dvpd
xZvikB8sV4YeAJ2CGymVUNeKKgc3lhaBL2rjBBS9XAGz1lmhEU+mLHTzoNU3cRgPWzGmYAZ1N95C
dlx1iO6O0VSnV6MkHYJ8Xq5M7BWxgNshHi3Ic02DknRw6LoUq1Z0mFNalif10ujFdXunWVgjyvbQ
Qw8kyrXMs/IYcsI8gcn+losUq/eOLBPVkMN23uYq8shRTMNqnoL9HHGuDTmFypAM0F4Dsc0oM8Db
pFszx5/Jgm5SD6NP8A6g4M+4GlTIiWZNPNrTeD2Ibt00Vr8RUxCgdiAltTR5HXZzfV1GQeJKFBdK
Mw1rLbGnlTyMPXaOerydZ7BqpRdfqqhbyapGOoURkRswO4LyTHGsSfuu0NA1QDc3GBGshZV/M+XC
b7JpKy/lvW22X1ZSUgaURBGzclEV4Z+NhlqlpG4rjqBRynGaIAqDC4a5P0gJmUVVZX4dTuF+mG1E
M+RXbKLYZeqx7epNm9xajU3gHUiQ9Km4i2ciExT2bgMUyhaUPbVpPV2MT2pXAvPqsbJeIu0KKnDk
gf6/jODSm0Qh3YornPUs7dactPRQCcl27aoxwJdjw0cbTDYBO1ZhisekCUIbzClcj5dklHe93jSI
NMKrHhtDP7FXlT0la1QK0YZ+z6rBgO08xg1KdwjWHVbltpabN1sYuHj06atqqe0+kuEtwB8gs2/q
e1OHocv0Dk7rVQ9T7pTiwWWQzzhRCKY/VhTGIXAkBzYjSOTxEWblMbcK2iG5zcwsxSciV3eF1pdu
0dOws+tevcvl2R8yNVrHk2R7RSuepSGd7xnlg4g7lQ8tmMn2nAeP3xUmn9Rpfs6yUU7Ohc/d2UsI
Pr0mB2rQ9R4eug6HKEquZ+A4B3FKe9QWbOjTsVuOcGI9KypgBtmFyQD0chMyRZqftqnq4tuEHDqR
5WsdoNgeKm4OVkegvMXOHNrOm037bThPfVITbVcLiWInvKHFpNPkiztPJY6XKloruWQo6XDu6Mp6
uIvy6fTWZYxUq3S4t3olSuABEXO3+DZF0EJWU8JQ1brpSznMa/omfdkFHDN0l5YZRjyaHnpdcx5B
V4LtaOlLv0FIKtzSiHLPzuLbtqTH2VZMISmNqXabzijYxsYr/t0vBtOFPKDD4KBZxUmSO+g74NGA
N6jgqT9TWd7qtNZ8hr/5Qbu0Tj9ab43KjDxLNo7jQqEMWIC0lTf3B3Fo2JKBWp5uBZ1nxTeyDWw9
AEZoQfEYtoMGmzAmrDJTJlfqB5B1oHI1/96S0KB8tbxxbm+tQD4j0GBXHcOePRSmmwCgYmUNNKFK
leQ4Mas7RnBvymYxAHKAOIR9xvhCugdyVG6RqblWEirk/dDho7AcvFQf6BOj6pse54idawsfTbGn
TLStxuAhhBE6TDAIBna0d+7/prXaeXXmoS8KvbqEgZdMr3l6pcWoBIMaBro2aIxIQF2F2e61qa2b
NHgFw3yKEQHD8rlXFDFB5TD2uVyh0yYrvq+zpqb96aIMac465nEX5P3DNDF7VEz1izGpdL+DzB97
aJESqrhNEzPLZ8KL0j33kuiyRhtNgLqirGFyVhU9Bl3ngarY+1FVB7/Pq+82nErAvK7ccP+eG7vj
RJseavQTrpKjkq2N2BNBHF1Fcamjzde3AMj5Ph7yZNeI6UyPgGU/GdKapK5xz0Xroal4SQ1lnK+Y
GBfdL8V4awYvSBjHq7JzlywhQAwws3KlXQU1K8r1lheMzggiUcs8I1ESp1gZfp/s8F6KO+rtrnPU
PtgiaENAb2UvyG23sAILupHRd7vYdJlf6N10PejfhZzfjh2dHryLnurgSc3klFZlbawUKbidU0Sf
bUirLYkst2vEwaKx77YzXR1dnm7SRbmht5kgdIAMKocVI2K0e0Qm+k18fiBZgew3VbDUkWzlpTfa
mRdYf0Fb3qyWhCYIyeCbbIQ+2cdWCy2SJ4SHbtWrTLg0OkaYCWbmcGp4aLTNPayysIfcRvy06aBq
moN8cWI0d06LAzsSws5uMBbIAGASkRTeafIEBQVVNUqPfR9qN5gcxI5pheAlybl9pwaLA8LEAT+k
y54XZJsglNlG1bCVa1tagyguKI7bnr6m0Vj1kQFHDS0bc7gTwJkg7YE32BHnVU8aqJHCWFX/NWuh
ccYtjIw6eaGLYbua2T1CtwXlz+uttfTPKBERXOHaIGnfZABAifJuRWvtCpLmj1gLyHlS6lFQP3pY
ip/VFpxBozhq4i5D3kskkp9L9Ph2gmJGa7pu1SY1nNxGB9LH6rmC4AYlx6nl5NiiUyNP0LdmQUYc
LYi5wuHOXHR/rObnmQElaHqf5zL8Vi/cHqtU3oCQXsdeUVfWnGV7cSNDRjNKU32ebCnxRiurYV6p
Mt45mnUVy+2ubg3moC5MiZXTnp5lUR1xnAi81kQvGSXgIhoSVsrng6Ivj+1YTqSXMmh3Rv85bb9U
ZiJf1wh9ncaeQM9RNlPdBZA0qvy7Xcnitj2z89iO8JkBg6BoMrJMk771Mum5aQnJV1UZwl6rQHZW
lO/WqN5VyG+Oto4QLGAm1GEi0fJU5sm4Zx85t0uW8SpKpeuhCfAlj3uy2yEH5oTqrGCouZIg35w1
gc1V2AN5ReKW8K9tYl2O7g0xeEbWgIRK8Eo1HTZdLEvcI8YUYE+QXFdN9wNR90uqKcdUhc8iT/pK
rqgqpFb/hvSlcTu7obB+0dRgeqCDHlBfrZnkJVCJ1q1XyQZOKq0yoWrKNMbUMTCSI/6eEie+YTrp
c2uOGJQONWygOLWuF5HeNUZZX2fxDsVd7MoMqF5FQYuph2xAAqu6r2XULOtyFE+zJeN/oFaLP6oT
1SZcJBwW6lWv2zUzQHKGWmtfMUSpnVBqdMei47wb+nIfI6R2NYRDKfvHh4J9H+Mv4S9Wuvi0ckfb
3lVUvIY9zE+wuVwkq5+Yq124eP3k/So6ha/MOShUWb4gd5vlZGakVORhuPNl6bSXVB5DMNoL07d1
3JxnbbNo59RAovXST/J6TKfNlFFkhklqr9SEk2kW8zNov3JQaIQKuR8cBWPZX5ZA/8hXOPbnsCwu
dDIXv/2vyGau4m9N2ZZv3aVu5g+pzf8icc15FPr/X1vjx3P8u67m/N3/yGoUy/6PqjEj1lY1uHKK
zV/9ktUolvkfVDaGMGShwvbWEUD9o6qRFPU/uqkIS+BOy3Qc+zxC7B9ZjaQq/5F//iBT13VZMOXj
vyGrMc4s+X91BSaqGsjm2vk/09QNCvo/WfRLNebdJKfqkz2YwTgrK6Ha5Vrqegj0IMj5TrLaqdn/
/CWlGnoXASWMoahGnm9++9MPvvfXd8UF/Ptfvzz/2Pzf39t2TH356wf8u+6vxX79g3/XDVtj+OfT
/Pwcv37/6yNpE+KEn/9ggmbY3b//QS+/97fVfy0JheyT/X3evn/eY8sWuiIQ6mgaXNGzV+Bv2o0I
gS4z3ZPxCRNIL6iNuz6JfMwB/N/euX+25u8CAuNPz8HzswSwVWVhoTYlisgXiogskAzR1VBr8N5P
joGq+bh0LKRX/Q6RPjW3oYJWDg3RXGtd7Hbuiz48g273FG+NO8W63wzNCesf2Uk7NNU9zUMbrjaU
qPzxzCvvg3EXKd2pZhSma3L8SZpM6y/2+7LZCQldRcdQpDB9sgN4H3nTxq7aW7eKMqybSfmqpsp9
GPavBewWJ4ua1xZNxWyZR5Wiuln0b1lgkRzk0pOhNOuRmtyVgthyzHJ8aRB5KyJ/rNJpe27mVZLy
MgbZcynBcfrkRv79vIQCb8zQbVu2FXGxJxB7DuUQTsNTOzJGB81301LVQyf/eJlzVLh4L+ABIN2y
DSQfNtq6P98LjFhsXZ2T7mkoo5aCJFtJwvqSgGy4Utr+yJPuu5kY3yVMuByoo4OHkmmrF43u4WSj
r3NLf0sLeaBEpJkqTFTQOa99O4tDbg6lgycBLPscT/F4VpDWWiTfSbBsuhQeyWQmE9pvSBTDnAQr
IQ1MIxa0k8KiXMGuokAqzmdjg/dNf4WKVYfEqr+q2FBslxqi0jzdJBOgHtLMwNElcLI+rZW1GBE9
q0HWMbKTj21aze2ilN/iVqV2y/aVZL4E0XzVZfCaZnny24E6sZHjw6QHN6ZAXB535ldDEsdSNm9x
dr+f+mFXa/P1gPcaE+3y6yhU37Lhi1H3193UfpuCYmYkafosyh6K8hKfEjt6LIz+7ePH9TMU/rGN
VR4RwwOQH1rs5EsX+E7qU3yZ1OCU4pC8nqX5oR5IlJqG1ikoyq3ALeIhUPE+KaRArO0KJEFLzX2k
27Qsm5Oc4X4jG8vD1Gsru6SuDMoMLk2mrs1KX/XRtE5bGIMG1hCZ2kDnZqvOC4qCyDI9BVK7DdnM
GJKDVc2LR5YybPSZnsjH18mx8+dbyWXCPWRUDXIkm3Dy51s5I5GoTAwRT9LU3yR5szY+n5fI8fXn
Ggo/GCzA1IWNK8blGrQjCinGT/lJ3qlQJJan3P1Gub+qXLG1Prmei+zqHBZZjP/pqOZIsy6Ng/E0
qTHgkNsnGgwgk5Ap3e4ev7ENjClXeh1W4xZ07KZzU0+8fLr6u5f67+qXjshYZrC7S6V9Kg7dVtvY
22nH4GIXmN/L3M80ZO9eq2ZxpeSpmPZcuv1PTHTBFi8739jxC+3ujenWbvdE2dls4i3clK2+z9bJ
Lggd68a8+/jN+XuHcKd/W9260K/J5mCqRcfqDIny5FW1xWhtXd/1626DLMsbHN3Rn+sD0tI1tMXN
sqvXttd60wqHsI3hTX5xFa1BKD6bMmr//RCETlqtGprQdOgeF+90FAW8bljZPGlnjjsYbvqo4bTH
4EqMdHImZTvNPFwvff2YJcuaTKg+04VOUgn3CB/iMwAL4S2o4KSYSHgWNf9a1FIOAYF2mhUNazzT
XhtQ8BRNWJGLE9JESlI1R4Wlp9lqlM07JFYqlqyRcMZRI4vvYKdaU9r5o4wzvTphjYd2rGbHK0hP
lOx+jpARL0UIzJfgtsocPfD7fPrOy4Z9Sr2upOG2UblZnWSNXl5NOz21DTfXedpnXVRhq0e0BbRy
GvsLTUgDxprG9TTRVRWGgTO3y13dxp7RQo2UpRmjmcq0oWbOL9jEzX5poiiKM2pRo0kix04K6O+1
h5zuzrL6e0OzXxs0ZPtkoXfURCr+SRCGgN/7B1wZIfuYqCgCXIe2H79mF6OZzhta6KoMNGgiLzcN
8yLPSQIl0pGupk/AR2vThUi4z3xpJR6HlbJq1pX+SQT5OTv1j8jPgrQvSQbIuGXlL89S2wgxSLGS
p34RGz3iOWSCXmCtp4FbZdFbaCWaW0rBA9LDg5FSxNmozzs09T6e/ffRYHXcdgnObCKCq4zmCpIM
WJZNsMoWbBvOrBl3tAVngPKsatUbegc8IJV2n1vilM4MHZma9qtpwGXGnZV2SnK7DNUXzvBdXwP1
tshWYRwst2maP9pS9X0omEv18W3/U5zKXedc4B6QYZqqoZKu/HkuQPBto9o0ghMa35cozh8Lpj15
QVwA42vT7ceLXcx9/bUaR+1PISwlx6W6/WxWs+CwFJwW4cC81bzsXtzx8q1RrU6vxTr45Or+ysV+
Hu6IhGxLlu2/c2cd52y1UoKTgXOTk2FSBo9PeVRNABiQ0UfGVOCh2X3mNf/eTcVY4f8tew5cv5UG
apjbeU+n7pQZzclscreEz8E8h+CFnvdnA0/+Otl5jbHkN2SNY1fRLscg1TCRucIyeRrQs575zBWO
pR8/t7+u52KJ823+7XpolzEb3syTpyxNILblhwXnRqVKPdvMnY+X+mmlfrErseEkDKiqbgnzMn0e
8nqcYpq3T3GqHWR4CCvAR22Lpio+hsYIoVdTX1QLE9JuQvFXhqDLQ1alzTMMRAfKsAtK1e+ZQQhf
NC8hW0kFhoV49znhxJ+hqUIbEVXTY6EYu3DO7ts4mnZ4wEyr1LLN6yFtt8kgModw1XhtO9zaNh7P
cx7eaOkIG1ExNQc1XrjprVTzmg6/YLpaJmZPNMrwWdB2sUhRhk1IMz+5OecT7eLmWCYcKZWikMPn
cv9UNSwpzMBC+oJGtsmqpVphn4EAI8BWViJHl87peWVNMxX/kCKHMhAkhM1rIaP+AeuffPhqo9s0
yOJmGfu7NIkoGmlwekPWIXbrMKDBCdkTcnQosU12A0MafL2BVLcsaevg1Ch5E2UqeFz9XRdBSeNr
KR2uGKPlGnaYkoG5Wku5krt+XtEw30656ADAkq1qmgRZJYrgNw2Nm+jqcSx4lbA+aiKnmpXJI31d
tilDt9wai41Pbt/l3fuZA9sIHw1gGuNyp4SLklezNgSn3pq2FELXOC9+soTy11Y5r6EQVlXsTDTt
cppnbSxysFhtcOq8/Mt8KukMeDQV3WFFk+eL6uMC5BbuZ4NV34tzjIPh5igGIeDyKMMBVxpN2q4n
XKqcZDy7HfYOwtJ1t7wWaM6jz3y4lb+iDtcJV4yK2lA1IKaLc4Pu1CDjHxCc2pXiWxvIE4Nffe19
3c82qZeofnD87CI/XfMirFILMzeia85rIl91cYRhGPpGoqx2Rk/2tB+Sl8ufxCPzrwulx2op+LGo
OiY6PNQ/Y5+RFiYvOBK80Aho5Zz995+wXqQdUnpaaa4MS7pLK+tpETEITOtTzTOrm9nUtbZmSNEa
cMXr53OXD4MD2oUSRp5F/iWcmtvazrdT3bNph5tpXE9wVJQwCf3YCF7jAbZI+laX3bWiZG4MGf1M
h/WkKcQTyPAhlX+TInvHgbq1p/Ra2OWptaJTgAufPairXFJ30pytgngD2Qyt/RTctnLuGWUKrQ1S
evBdmM+UtL5mNvtRQtMrhSuQer+RSq9omp1RQBQw+/uP9+B7D5GTSifbMOE+2ZdFIsbAem/AROMh
BpGrume2deREvjJ4vQd1lbDupJLbbj5e92cd/0foBDv7bV3loooJMSgTGNVKJwuzbsnqdkiR4GL0
3JnKKSEbTFaM0291U+IegDWJL9Laz9XB7VHwL5WJ2cV0XOLzvYG8ORVXGXyjtg69iMtIcs0LM9R8
SXnTxuUaVqvbdoabQPAqyMfVwMvb8XYGhNUZg6zaxZVU1UAtiw/DJOGlwKjDQpqKLHcOiqtKpwOf
pH4dna1uAmR4i7WTTWsrt+qCeifcBfL0GkXIsds23YXTeCXF8qtmRdeVovrkip6gW6swYs0qCy8x
em/uzKcpLIDvsG8rYHOd+97qQh9Q7j1JwcE3yVYf3/O/EFJiBDxEC8jbgvd3+ai7QCl0k6KErcNp
kBqrfN4bkEA/XuW9iAuqQelgUBsbl1OcAqxZaWbxYAWWcViYQwrt3KbioFH/Bytx8MLZAzI6GxH/
GQraaghb+BysVKb7CWeaNI02YS6vuiH75KR/79b9vtRFqOvHSKDdZCkdJXZZ3ldgluby/eM79+4i
hkFw48QQ2uWpoTSw+TNMEk7GMtHoN6gNtZ1NxPh4GUt759z9/aw4//1v6WMsjKDXF87dTIZ1Cdsm
2Mq65eul1bt8NBiHOIbgVyBJzjzSNw2r4UnVTOF0NXLoeuqJ8PVRrpPiOkzsG1Rxt5YZfhFZGKwD
o/3aZwAf2RIfIyVm2Jy6D/Vkm4YGym3zq6QHXyGCb3QckXPFPKFrRV9btvfMOzCYOyMVXjhJiSPX
wVttkz0Z1fKtlqvn0KRRnmV4WxSDj+08inRpuMpNpplQLN4PbXvTh9Vzztwdqja0tqNK/hUnDG+A
6ReYtWDeCZQ36s/IzXJxM9Y2ZIS62wZleJ/YyS0F1rZLFD9s2rcwCL8D79IfFMaXqUPDCJzh91OO
TWiO52O/nD5+Ku89/N8fyvnc++2hILdtCi3rghPyAUiaTm9uA/j1Hy/ybsHH+cm7hdOcCer+5yqI
nNDCaAvlrjN48wr1/o/A+zb7pm9+/SzEK+f9dxHiVUVVZBWzVsr6y6MapZTSIY60T6lUEz8jHIrs
MsRJVq6dyjC3EHtSNLDkQ6mxb/X+qKRj8UlX6L3z7Y8PcQ5Xv91Xve1lKaW/d8qgTbmSM93jFveD
8q/3ljegphRBp/tZL+q9VTXDAM2AACob9k9bud9WzRlDnJstPpRRPTEprCVp0Kczx/Uqz+7VJr1T
LNk3JNmPWnvfSfr3DguqUX6Kwk82+zuvlUZ7k1IUESS+JhcxEp4fKL9Wm6euvh2hdeP99NlMNPWd
iP/HGpfBsdetGgmyeZqQUIdCbOgLwo2qmfH5LJIIbwYa+1gqFJQdiNAeQmNZn2cBMdHbCYaImg5F
ulV+Myz8OaG1Lla2b3HkYJYe1W3hysq4ybDSOY/iWn2yId55R/nsRFudzWD9Va2bbcEnqXrzpK/N
neLh1eIZx/N+KK8/2w8/gdmL/aAJE+s89oIi/wWRU+0pgVBNcWrr49hlD0xzwGAmXrWIhQsIMGd1
A+p2FLvTroJ+Iw+vi2Gumva5GR8gbzsGJhqSMTnUnG6DVitAjGf239RFO1jtk8A8NUawPY7tVS5/
CXHTH+kvW6gFx0xbM43BT3HG1Tgo47Nfc/iIus8XaNLVkskctBKts+15tOxNrCui8qaDUlcUSP5S
MhODcVFZfmPP99Anb3A0OiJ3uRsTHlObuxrCakyB1oyedLqKitScIdNA78xTyGfGAW6mmxf1yeim
F4S2q9KOofvbnzzNd8ouSyXn0KmDbGD5i1ZftiR9HBpp9kSPeh3gsGTM90szQa3SHB03YlX5782c
/Qmg0Vk8GwbKhg7EdLG9lsa0C6ZhpE95+lTVrQt7cwWp7OOX9J09DEZHawX7SRMDvfPf/xZM4mVG
sT0W6ZMQ14t51akP6XDz8RLv1cl/rHERJlEqKWYHlewJCVJ9ivfWfnqyjsW+9UbPcCFyr1Qnvf4s
Tr5zZXSL6P9aQM0AkBe3L03VFs/hIHnSG22bWqmL+8pWncRnh8C5mPhr58HzsA06YSRYFxmPKBXJ
BoARpwbdHTEGx5FosEcn6xPUQcaDMRvfE8i1cW2tqzH9H8TgM8vk/65+cbQzp6DIRrhP9CvCG6vh
XYQMK1Llk2GO57f74iJ1QBTr3FEk0F+aVzLskpMYDsyJ8UMHY1w2CZrqCHbdqJsuPtOfXNX5U18s
B/IlIFMZ57rxEhgs7TYsJWUyTua8ibD6WSDlffxSvvN2UNjBsgBCodemXrz3LW72NvPMjdPQXCFT
ccb2tqtfP17jvZOaVsf/4ew8lhtntqz7RIiAN1MS9KRIylHSBCFTSnhv8+l7sSb9lUp/Kf6OO+ob
fQsiicw8ec7eaxvXwZXrsft+eUjm4eq1pWM+wulSt6M/bppV6Ndr7MDZxtn2K2WjLP/9zG8+1x9v
/Zfz0pTpVJTooC+EGMyrLp+lWA1Jiv3h6/t9hf7yC7lM42yHT+Daf/1CadqnrGtWF7A4aEUFHKjO
qBzwN+nbYGNeHlOajYkxbDgFHwPQp4t/f1BUUn+9I7TBDNPhTeE/X79crUhrOSpFcjFXxC+QQTAf
LyCn8ks7k3NE8rdc31cQfDfR3U8jYf36Lf716a/PND3TY8Lx5YcVQjWI53DjS+AOe6T39/CzJPQP
rM/xMHC/MFZtXnwoan/R2vJA1Amyfj3bgOh1uVHgA5UuoatQsJqi9JW0OnYq8o1GhywHgm89uMbD
D1/XN0uKPQIh2rUY0Rzzy/mVuaiSXfwzlxHLedTHs6L+1KINZonZmL9CR2hBlI2JfrZT5QS7b+2E
Afm5Pyzs75bEH3/G9Vf9z3nj2iYdKnndlQ849+9DhtvZHDwDXAMfD7CPzdT/4ZN/U0L+8cgv95Kp
UIiBIDDhEuGrv6ftvEi2yGQeonn+qVgzbR7u1LV1Gn849r57LNZEKjLn2rL4uoc5tZqFTeTFF05w
Nz2h30OKTQPM8X5ai9+teVujBldtm8nq1xPIKLHBQhvhbTzoWyqtXUwbmsRDksDm9axfZXfsoj/A
q797nShRXNqk7G5/qQ69brLNPuB3HJp0rjccdz91lP4eEuuq+99HXP+E/7wqqqN19Xh9VfqlWGPW
Q/W/gPlXzJSVvQtuyoef9s6/Ji6/H2jTzb9KIP6aIOa5VFOB65YdJVpru2iVbTAKLK3NDy/kN4cp
1ybMAUwNLYTvX3YPz4riSCd37IJfRMJCmmGxvYPHNbd9IJGNH9+m2bp9KVdi+dPB+l0t9sezv9Ri
kE6TqAsYhMP0OMCHZsyjvloXbia36aecJ/faq/OaHX8Slny7GP7zkb/sPkNS2VJ0rMEcjkvawS+k
61xa526If1gN376YKLyYcZsGrfwvZR88AdVDRBFfwtbapBUBQ235QzH0/ZuJcIGrlqY70Db+fDNT
d0gLxctj5AvNI9SkFVbnpTubfOpYX/g/BV3/3iq+Hjc2+hcKWX68vy53sp68JGKMd9Ff3LNYAzFY
Rgslm5mnZumcxSld9wd1Z52Mn97Ub3eW/33wV+mTnU71KDAOXGq/hDE/d9b5kYCm+VXx08uZPJjr
cvXjhs1i+/t8vUo30U0jgmKe/2WFWCnqKC0OzEf4Vtkc4zBu2KED+BMwlI6VYO3h5iLcFllFWGmP
lcQukF6RvIqV78ziw8JPNZbKkcJ52atkctaIbOoS4grD44+iwDKYQ4IqcknjUCqvfPmAucism1HL
dsxsQnrzWrGRjvocOd6HHkl9LaRzr+sj1qxGbszYkEuCanc9LrRFdWVhWXq2lQWqjVwbya/qwHaG
OdFeChSayoCaM7XbKQQZnCUxJso4fAu9eOd07ZPakr9V6fJuFOObmnPvlRlDWyV122Xb0zQNLXs7
pISiehZ04B5RrhhTA1AVKlzqr+cKy3esOOtSA9RfeKntX7nv8x7aeAcy2+rzFZPEZYlzqhalxEbI
HXk06YQQH2sO9rlWrVWZBA4U4OamD1zfcauHuhvXth34wNyWttrR1icUxe6sHrhJ5CyISoElhrCX
Smxd6eW+1aMl2Sp4a4z2mBbQ97Kxe4vRRM07t8Di21iFL0k+nuVT9dy02AKtPHuLA8AEmEM6YBv5
GyygcdYgRppH/WDBMTSvci9Siq59YpoaoeYuk6x8MfOrK2hsnofaeTOuWszcHll99XjMy+GRGMfV
FOt+TE7cxhjaXVgpgH/QUlWNW806yn4EXosRFSOshnIhjPa9jOsCP5NQ5yKJ77RG0I7QtT2cHwyE
THqZzsg5Kiv6e2H0klp4LGUafUJtRwaA/GyJUuC5d7Q3NXB3fTxcERfu2+BYmDvNfCc998ak77uq
xTDudG96FgXzoF5afi4aYh+KEf9oGzBvzJp8bgKVmee9DsYuJDKxaF1vh8c9XzLjc27rTq/u08gd
Z4OhHozYe3K0tpjHJD4BHM34MupDg5lqhEohrx/b6woUFHg7C2J1h5AgpOCafJe6957RYcRuo9Mk
TLFsdY1IDYeLw6CMNHLySx4aj3xPMLgxKdUqK2nqxNEtmjc1ZgvUrGcgVgygjL5lKMZfboeNDSG+
d/ZJ0DOadHMGxzqha3atpg9466HPWToqTvN5sgMJcECL8QaOi0EM2JYGoiBUKVd5lr9WU3zV8L0B
oVqxoHctlFyFLMjQam4DqfxKHbe+yTUioZoJal81byBZK7aA+D5hfqIln7Z2NzP64QH/MMBhXA/z
roasqrXinsCQF1sbz5Lx/tzyhgdgLvuyaE5mgy4aTwP88UFbiCZY1JgzA9vdOmO7cDxtlRf5OXRw
RCejx/q09YuIysdwpMYcwMbEBa1/HXawN8BBC51g55nJvvZqmFxh+Fmq4g783SvBnzeVwOfDOxdO
5Z0nuD1UsQkR3T0UQ7kqgARCcynWtpI+lPbg57JmjBqczbS+Tv7NLeFd94AMt3IIsSMbYKwMLb83
Im+JnwzWMjKClZ7DgO4xus1BgFVLglXuiiF75a/5LPpsX3d+V71rA6RjXWBvqO8cSGjUZrTZkDK5
j01w5ZWIs4A8QKDmShQG2pLxZiB8d2aCAOs7oEZep7NUk7cM1uMMlcljqdQXNDWLpjFXrrQWVYt7
lu9gFZfGIi0JDMQ/L6pg1RE5qCXNHGe9P4r3SAU09MvWdb/Ss3tTseajioMQjp8JFulqJJ3YefIp
9PtOPBvyJowDQC2lbwYkXRUOhPRq0dvpIsRiHF53X4+EcuC6jTo3xVNbd5uhgOQGWtExMUlUUNHk
R0T3Joj79xqascysWxoptZ9CEYPDM0eDf0TRsreUdw+Zpdu5PkTHhW1BVMe1rxTdrFTzM1t9BQ+H
CRRrSwlBaAAHwoa9qqfxXqQHq03fw2S8dft6O43VVhjmalSL20qz90CgSZlKPlr+pxb8rMGL97n6
GZQfQSIPgO7fqj7e9S17la4/xMw5vMhd9+UxauD4ERBYw0d4aWPciaJHjrCryQuAg7DHkbNme9p4
Ipv3zbRV8ukx9xSMaWygXXUcS7ZmoK1F8FE6PTZ4tHlRcheAAnER+jgxXJsCC0f81OKZLRi3IIgB
b0zKJ6zCcHS2Vjv5xAne9d1BD82lHGqfjYVVDFsI9dVKCV9ru9005JcS0w6j5iRLd55CIlNFcGJi
7HcusmHF2hjk6npY9L2gIhQhWXReTNRXviyieoVKCu859aprnsbkVdHp3PeJb7rhrpkS1EUQl3Sr
n8k8xw1xrBWkXZkf9OXS6bEvOnJddKQ7ZuXcsYJTmJTHNCc3gwBsEqlXYDUwWExzURPLLJx1bb5f
aW9ZXC5gH2/IT5sPxLK5Tb61OpATuQp4IdgkXbV1nXegB7M4ixeARmeG497InEu2qvuODQELCptd
e9sea7Zef7iNea67S+s9qGN6DO1goetsGLmyYUA7n1o07FGwDaPqBIvYZ79dGJ6cjT1xjop2nMxs
YRG4I4h0kMRRWuxNLhSxmdVJDj8TvKPndxqv5fQm6ngB8PvsmE9APUEJI1IAPDMxBtHCX+ScMYyl
aoVbHr9ec3a80FjHo7kxizdoYFt33A7AA4DgrJMEnpLqrZyiP5aQvCMzXoZqtQJVuh+TeJZjQ7fA
EWj1kuCZJ35FfxxY6wZ82Akd5rC6mlWc2rvpdHLISw1S3rgMbRLaetC6Kl/BOHeU8sZhOlDyChct
KzabQmis9lbhnylaA6hPekp5I+us4kxTnso4WYVqdjsO4HEIdk0a4l/KYKaSEJra3aKJqkUA1ZIJ
1qztnNs+BHjGi1e22gajOK3SchHiis3i7K0pruG3xbzm986i6C6KTsaV5VR1hB+5zwlFS2LCOQQz
FxNhFdjpruvdOysWB2JVfUWZZplgc4cFpEX8mYG6J16a16Tze2VfgDcuS42+CznD6jMl7yn0ArjR
xdweb4FPLOz2UaXkixsxH7u1oiEGjndeeRYwejV7raSPaubwE2ozZSieBhWKi7sXbXQ16fihymkp
bsg/madavitFcdFougUo06+THV1dJNMjMAMN8y6ZgPO6V7eKd1sggwaBumwhRfaymocsWdegH292
a7vIdpmSAoogA9Jw30z7hMmIhJK+stHvfCoFql4kJjEf0DQIni3lPMs+1UpZhl61rEyuBzq6P1A0
5HCmKGmwLbNKzqbZveoOOI74IwbY2xPY6KpMlxKbVcX/bEvq8twGDBV2IKjAxQDCG+wV958M9k16
xmOTTt52MAPgGEJbZV5kEv1eb2EKkn0ar71IRcxPsxXIY+ggy+VYc85mDJh2zJ6H4q7NSMi1EiAX
07Etn+qr7QoE64NrDw+BGr6kBfGl6vSaatlDK10xZ3cX856YXVZIQ/BEppEYo2cHpYmUGYC4X6Zd
3+J0/pXaqOwhYGLEEu5rVGUHkI8e7XgkPoQFk30eqeyYeINBl3WDb4PXQJMziA9ZUOHxHpHT/gZm
6IRW/TXu3G1gtTsVBYLTVmvcNgsH7QCkavEhSuNMciIs9bS7cgYWpKyOGACdfcntYDB41/RQpVpH
2OTay760dsQSg6Ga5q1xxti0rBJ15QzjyfEsopKNdWDwKG3cGfa0Qgd15r6xNdTcH9F5dkhQ/Wao
5p3UV7pzrM10p8BXndWwZGAJdD7Bo/44JWu7ZH3D0B3KfNGO8i0Y4kUbf+RteTM2+m2XAs1CXkGy
MpXm9GAOxi7vcaZ14wr07q3S9X4cqPMRzIVufESdO6tR805luQ4Hcn+1kAsRGE/F8mGqbiyIN7Ax
/X4Y9o5CtV+jv4SZUIziI8op72EZGPldap8UxJKE+uz6UdmWKUESJbAA65BKMOSiGDTsD/LC21ut
kryCiB60HfgMNVkqjU6NYwVcdQjUnPWlDhbEPaR0SvvGWDoqqVpGLnZBDzmrih4nPZ1WegAJMeYI
nAPNfomcdgfBcEcvAZlupt0GrniJtORZafrnlGxkkYJkB3j7lqEDhtLVHbXQ8sOsOjpufpsoMfkE
EI17HBqrwRTdJlK1Szap5kxXx/dMdc9yQp3dm3JdBdEbeZsF/hEMUt30VKnqmZOTEs3y9cStlxMD
9TkDKhi9pmvORWa8BYaDwaWnnjHEY0Zo0jKmSvMIJJ6bAc4+1cvIhLfIM4i0lkTt6BNYtU+34hh6
0aF3M+GTq/JKMPU6mrrLWPc33ETPpHhujK6+LaBIlE3xMirKU+65t2pkneUA1SKMCeHIz4YR7nM4
qwMuq3njOEjPWXCRm950anDrGNWDUzpv0nXAcRF0K607zwMLR5pN3YTRKgUalLbWG1llv4J6YKfV
nTdCcm+agvBAYBksxucayGTGHXgmhhSanh59VGU/zQHiHLwQLr+XhhDsuSdl5nhURP5hTpiePPNg
xc2RZmc4y7tPTDWPlcl6sN1iM8TdrbDdsybHd69hBN04n5NrvUYKg48cK/aN5QUrgmHErNPEpR0Q
xdglgIWO2JG4S2D3ehwHjp2Nq3zKtIXaB7dj7XIWKOmtEvaPUgu7BzKLVTBtGHr1XN+Gow6YBW78
aHMRkhmholX5qHM5zzIujpnpgjwu+3wZYm0hGMn8tKdmF3n5QzJaJ4JMOKaqKIAFwyaoxOkxRj++
biuUqTXC1t4Aaq4nryNDCMrL6VRk8Z0bWLdl2Ktr3eBfrwKNpIKKkjNYD0m+r0poQBoiS5DqPQwq
C1CFbcE90UsD45oo9nkl34CE+iIxbkWBcM+Lrmgq3evWEFF/1dyoTNJQ4YVZmxhgcA9CDmLX8AJj
cQ2kEduGRtBV3iSrxOEWkXL7tdJHTneUjqQ2AO/MdO6boPvDol7k4/DRW/0J8NFmSoJVXNdZB+AI
dt0Ofbs1MyvEXpOEx+aMMpkPjmpDNb/eZGxcPjID++8YgUdnyQIIY6u8yrNI41dr1qSf09xgjWYC
AJHBdjQb6swXmvNUtTQnYre5dcT0GJMRhj/+XNf1onK7s16P7yYFqacOK9MYodIoFUh4191Ertsv
vIHKJIZeOwcx+BokxpPdKuvCoqkh5HjvZu6uk1CSwqwdN3mvbVJpPQ2pClzU+OUYCJU5eNZWVm4N
rcQqaIyoVJNVCwc5NTkRhgIorVve6ogZZ1qjrmTNBUxTV60+LAXdLNqzJCVQz0XijPb1VfbdQ6O6
26bqbqYKc4F+TZhieZLFJYIdKUgrXWEbZy/a2aNjznBL5Ghw+tVQlZ9CI5YgKm5Kkn3QfQS9D5Ho
043pXQ1JuowLlLhqHsFnDp0D/1czy3T9CYro3oaWjevZgKvSPMAA24eZtRNVfgBTlcE1Vi/ekC+V
bjwPWnUm2Xg3WvxwuV1uE1nE69RwSFXD0qDEXMSAu5ZznfSZhDq/ASnJZPsm6epfpkJ5bg9YlTEF
aTN70paDJAIb+/Hc6Vsw1r0CE6nOl2qdLUv6U6spogDXa/VWVaMXNeeIz6gv2Mhv5Bi8Jb2zyj1t
HUx4zaeAYJYU1wYYaS60lZZsMnp/iNS80I9gsqZq+ZrE8hS0mMYkajroW3QFM2MbSm7EoRGD1eIy
GNp+p5sHoWA7hH+MQSW6krpGKIUOMp+uSu5FXz3BNCS3Q0iKP1Gcsim/04IQA1uk8SEdugJN1C9V
tSHupgQ64/Q+mLFDMwYXtZ9aH57kA+FdCCVTUE3qQJZNgBaqYPsnD4F7vTGmv4Ya4miece1Xa/4Y
Y3wZ9ejO64N3m2HjTE6AZEW7gt/8LtMKQ7sIihmA+HIhHRuDSkMZrqnVfV7Zpwo7et7jotPTozZS
NCOXiGZaoDaAyQm7cCMLho8WvNJGXAaO8hBIl9cNejdEUhZcPhxwbt7pDeiyLhoNP5iCE2CBvSLD
Oy9MLrVhb/vQPGmAYUCRTQYcNqhDY2JgyaMHOsdStByzXJ/3YfPiGlHsG5l+U7ljN2um9MEoIzxA
VmOtPHeofM8GJNt05qKphkdpcD3vasIntCszURrTzrHKTQ93w7arM+nkza6wiq3U4HopiD7z1ryU
fV+CSR8+VVQaxFgGb5B2jolnfnoBd44ySbqFqJOnFGjfrJMO7gGnvDVkRYeKELQxMkjcGQMyQkJl
G0nnSJ4qCHjlgCqWvSkTd3o/PSX1RFJ7TpJfYrb7oEuPFvRtO6CGqkBJcLco1GuLEhusO+/0Kadl
MbzUdApAKWTo46Uy165LN07I6Srq+RUCRqNEntCqjqRzuDosTMJqePpc57jxE6cYST5SVrVnUDMU
1VuhWt3WChNYo4RB4djS7E2ryLdURytSobgdB+D8kTX4wdAhtWVJzJpCcI1rFoQU6MexNmD05G9N
CVNS9fZFmlNXdXnKAcdrTnZOtEJ0eOCwLJYB/gUoYKMvIQIT4j7cSs0gOK6EN6eHKHQV/b7NqR9R
YgwgdLuN3U2AY1PAth1D4Kk2bqURcmXTQPZSqnNVFekqk9qNXUfnYLjGh4TGbW96S+LVIQX0yTtX
gnlTpiRnRPzL1YTGojGtjTOGh0TIdi5oqwHuIaU0U7F86HJmq2LNMSt81OvkG5o7OpyXIutehEc0
tjqyN4Qt+xBZkghRmFks0DV4M2H0hyhpOEm18KHLGm7GpowXMtf7hVHH73nfP/Wx8Rg0BBSpTafN
urwjx6+LiiWuNMWvBw7bAh3Ghh/71mzkZ1UaL6o70j3OnrQhuPFK0KSFlp/Ttnmi4fc8cdec3JRG
aUpFEsMDSx00l2Hy6sXVMlLlKe6bp2i0DmZq3pI4H88tQPI05Fx1VbrtfVCGR/KyvJnTG7Ccm0ZZ
w4iizaJ7GSo9IclnbxaFjMgF5KhdhjQnYluLVzGCe9/WYBwGRu/M2KofKs8T2yT01vCQb/u8XZcG
1yebjqxTDpZfWaON/9u+cRQwSmzkB9DoB86CnlUc38eWeOgCw79GNxEhcYiC4TZqxkcrFCDeougT
UtmmcIv80OSQ0YryurCNoFwYPXKqemrshUaXzHKLfVJUG61y7rpefxom59wX3muVsV6jeFvktk9m
5VZU8iGoqqNi6TcQZV+VVt3lbgKS0qE3RviYVan3rtMH8zDLz5VdsPdRzAxyNyT2jcEyXAtBCzKf
8ndHOuTeBs4lSrODmnVbYY/EMInd1DgLpUsPsqV1Psr9aFRgtpnKNMXQzjIHpWQQxedR9T4qRy7L
vgD16SQmEXH6c5gbHG82VhTS1qnGhPRV8xo1powPIuB8n3KIukWa5Wg5B2MpJLucS31OVMo6bNJg
Ds/FmgGI3ox6jU196m7MHtzvMAxAbG2/zGhIZZX+a9IRdAakLhfV3dVvRc+22nsWC63q4GNgIuGI
zZ1DE06ota/WdG/kn3dc4exTvUGEio99rvVEaGT2Iz4Qftng1RC9B42ToXjccY712TS32oEniQrT
Z208TaW9cKf2XA2Q6qpGrBVRP8SBIGy3KNgWHNiQmPfbALImlGRgp3ITNcqNIdRTmVurqtM2ljWB
OZb1TeOVz2o17tpaeQqli2PbVZjDjbvaVj9THAczMTXLnsw8ek6s7UgRd0YgoaO1ukNDbHogY+sS
9R5ZM3D41iax6bC+spqIhGJp1zlmTWoJhmqJ7isJgVspENo5xgJOKpN0H5PIB+nRsWGTBbza0OSK
eAjdiNBbKhWVgGF0tOds8ZNw+ZupL/pWVKeWZl8pH18EMwJcIi6iIb10xA/m6FoTxqtq//lvGcQP
T/k6W3YwapjcwdLLpJtEvySrqkgXIGF+0ANwB/l7mIw8EiWhjl4MMfbXYXKX1wlXIvQ/jRBzvMIP
nWhOqd3ccK06OVw3SCpqm0XrwLMldE2bl1fuAp3dmRmbL4ViPKTZNUuoeEpg3az0TjyGsWnPSu6t
crDfm6m/mCZkSR22Pb9q7NHDbI21mioPkDFBIBl4Akic10DnBX7ikik29LJb5DAjruc9oS8kvc4b
6UbEi8Q7EeV+aPYHU02XmuEeKf59xxKnLHfqlRGQ1XXND5WdMi0SOeRb5pvlth8r2x8bT0GXOZD4
mT+QK/qQl8aDRXWqWqM2J82sBaCaR4u0gX3RBITc5wjls9jYow/bdqX4dDT3OCbTTYehZTbGBSNv
h2iH4VpRqpIQtua2ATpIo/MJCjphRONR1Bl9f8DdU8L8LuRIYWZA4gk2S9DsxmcVehnsZJ1GycDY
wiHLl3+5XBrET9bgYEWs6AQJdpdA0fd2irM6yMdjOMW3wZit7GtFkzrKoW3omqL/tvWYcaE33HUk
04MAPqlmcxNVcqUZ9ULp3ZsIkPjCriQOyCz95Y3Nqps6bvZ1/gRehtM3XgkQkLPaoY0aDCMRh5mx
iwb3zSE4cSGc5D0MrcUwuXcAIhehHR7bkBg5R7J7jEm98eRw3+DnK6yUQl6tZ7KSguq7ItpRtq9K
Puz7IHq0Mya4ccnFoUtCYq6I7OmiuPW9a8JWiAqIz9nca1Zydqp0SQDpO0Re5kcEp6hjhFORuIA+
pTupMXADzCjXaVwl9KTHg6XQfBtr7zUk7pkJfrcsZb5gU7MWesIY2Wu4wI+lu2eL5RZs3lCOwYGC
2xiWkrRetOVsVN1Z6kwlGWopQJchhg0rJ2HTb5ryMWaum6UJEaiGehMaNVpmgFVuaa2hlN+nVnUw
7fFYD5jF+yg8m15pLOGXHeL+Gj6nOqRVdqtRwwSpuVfrl7Ij9xka40hTNFLf9TR/dxP0cKqnbNqx
21+TFeqEgE+lRull9eZJt+S+BtpAi3/yyyl9httIO7CBtDUSXA+aUt6BUzwPDhBWIL9zI+ofZNOt
BtIjZm2SZsSjMUYgr4XOC7OwVNnZbXLm1L4kFtbTnJbpLAJU5RlyoIstIhKhi/uqbPjKSy4LQgsX
uZeqXAqhZEf29U6ZeZdSUVbZZBypT8+VaJ5rqTE3uU1ks87z5uA23KbxKVLp/24o2caHUQZ8ofJZ
8Ypjnit7T6Pdk/ZoU8JtIdpXO2vebUKjjbH+tHRv3djBzmAwNV1B5LrJ9Cp1/bFkZzJTqpvG2wsk
vrbUl7WrLcqJGDTHCRZlzkChFMqNAiCA+CCChCIluXNluHbt6SSVZAEVjS9DWZtt9FCwtREvK5fE
pa7y1n3Oa+FrghtH3ouNV9JjmfK3Kk1OlO9L+NwLLZY4jcieJZmhPPSDfKonY1+7kOAtJ1sFfUwV
U4zMNL1zZ+QrJw+I6vTkHIHmL9Ue7o3A3NpOvG5t7Uyf4y6GjrMM63BkQ8hBxXrTtMivEgPZEapq
Vw1aFc/Sdi5BsQa0AWj0VQuUzHZ/6V51ggKc0Xa2G/7rgVGg4xEl0VPfkQOQLlwdD3aape5MTWiy
YbpN/FphOK1VyHCNSJI4wERbeuKimeIdi//FM0fgeiUzQ6+v+LYqVWxhXRVr5TpsbXWLwZYaiq2p
VibhphDA0XpgEiTOAjv+kyGUh7rnCVeezCzjarkUWs/ImCZgokcnRREkaaBHkqWzydAWcB0Pp4XC
gMVJVHfWNdn9lNT3lg3889/H7Xf2PDxaSOLAISCPc76I1lAkBI7H6XdxX3qfYewqWU1HjGqgm34W
3X5zuCNsxJhgQkN1/8IvxC1hRIXKNYcL41G36l3YFqvUM/b//lDfKDY9UqH5XNePBOnvTyFeW6Ff
EoGKBlw2KpLzbptjngyb4CQ5myII54uhJTOgsulv/PvR30jUPEPD8HE1dunwbf58tJU3WUXOZ3pB
6L3NCve9GdTLvx/xnVgTq659dfo5ukV81p/PKNHDdJmepShgy437K1okK3kLfWsr5rinVsYmmOer
n9ALvwuvL2pDqiQVWa+GvF//ChSNbaFExNokWAiIiyUFqpmZSXFN6eJkSB0GBAax090+tLhyZgPD
0Sp9JdXyCA/yHKcDni8LRntRBAlaFPvdbIw1eq4YFUegkAWZf2SwgWZRbE3+6OovRpkwcpcKNYR6
asaSqVUQP1WeWZMRzHSgQKeQjhhkDe3sts4hsBz2aeYiMelPigSW3fZC41837rikXXJdeanIN110
rkmvmXzgxsGQq2hLnXFIUihvP/xK3xgRPMOiLgLL42jq14UF3yAnz56XMNyLV+B0r/SdcSMUZ/j1
lC7NU3wzvg536oVX9Cfo0Xfr7L/P/qKR7gzCrbNRSy5cA95agQhUd5N5V4sf7PDfPodZFu85EFzr
aw0t0ctZsVYnl0pvFqJqP+hZQcGexh9W1ffPMQ1G8ioTgN/K2/9ovkfZhmWSAQbTRbDW6FTIBueE
Niz//Zt9u3hdxOvYw0D4fLUzaVmh6OCsk4tivpdYh3O6pP9+wnc7E+4z27GuBjQM7H8u3aSh31O7
VXIhTvZGtNN7pLTzUK1P0NC3FYdH2DI91+KfjFrffYEQaa4sBpdd4yupdlRHrULayheIG3ufuzYK
odrYtrX59O8P+N1bjwEIZyIEZJxU1z/kP7+UbXG6ASVPLnSqo+TDrKy5hgohfxjCfdw///th3/1e
/33YF9U6/kGtD0s+VQP966o5JV4o6B7+Lw9xPZcxILTfr+uYxlEZpZaHjQJ0GPF2My93fngrvv91
/vcRX5artNRoLAssDS7Zd5Ih54D9NWql/3/4JJz0xA84WEK+wjigRbfSifX4ojj9cz16l9EoXv/9
iN8r8espAbzrukrxSkAi+vP3z+iv0E8y2XmW2hLtzdaK583SnlX3IFLXykfzg+j+u1cAHjFmcwYK
5M9+eV6BYMhuLCO5DCBAB4K2sh/8Ov+PT8QGd7X4OlTVf36iTh0wZImBT+T3vrHPFtou9Omn4hAa
ju3D/78/lQKJ+6YDkQ+f71cHYsJwBJtCF1+6ypyH8iDwfkTWT3i6v984KAlsBdiCOKKAtPz5oQbH
kSU0geCRU/2mHaOTHMttWKU/7AZ/+zv+fIz+52NEbScJ/x+QdSX8q1LZ52D+BUczc4Qf1tDvqufP
N49/CeSAjonNhc/yZecZhNKSICvBbo0JrkPrqjQq4Fe69oEEuWOaAMYxoicr69ZEQ26mmqshTD6c
UJ6xpTVJo/Qa0JEiydR695ehEGBC5vwddcbCyzM4ZnlRHlVSbZXJe/dKdW/HU+nXkY10dEA1EjFe
7aoLmfT3vUP1PzFCmexkITJ5315NBm5Px24oh42j0zmLMlAQRYg7ASthSlszfndHJ/HzuLroukRd
kJ20gEBEbeLC5mhRRmfCvqWF9JzrreJ7spq4lmFjNKLXsJ+2XdgfqZNeI7M+hnFy/++V/fdCI/tY
w5dkgQvgsP+yDMoYe28RQN6S6kdJsGT60yv53bvC8Y5zFDLblUf557vCtleGGfC5R4z8szi5jf+H
tPNYbhxItugXIQLebAmAXqIsZTYIuYb3Hl//DnozEpshxsxbtykCKJOVefNcOH6B9zQYiv37k5xZ
0fAuJVi6JtwywLEnI0k9z5JovXXMlGyDHHolS8VywuAQ0fS6SiWJMkf+lE9IP1VmS5UkIloNbLAi
P7h0/5L/TUPyY+ZFSCcwbgLayQZGBXs2icito3dV7bnHviWf8TU0eVtYZ3ukVmvEcHZ2xCfZlW5v
vPty37xJV8Wr71yK8M+0zoJyM+G0ALeV1X9aZ2Xc1kfyY+ax32Jlu0V/fFdui/th/YEKExD5CnTf
cE0zxbJcX/gk80Zwsnh/DH1ykqc5gqs8ZujKQaL3UAMWJv3mBuvyXnAuERTkM3P5x2gnbWdGjF+s
no/msR0FRM3aVklN+uvy1Lsa1HB0jDl1ICIisvuU3KaSSZ+VFU4vhYHvXZ41fxQ96vam4gM4lnys
pHwITWo5HYwK0SoFLHMrgeWAtuILaz1QqESagvP7Kzv3EBZ3C0JiWsnpRDp5ZXUTkuTL8Zqez6Uu
3mc3kX7nbSd/heKtdUmYOBGTpsXGfi5IvwjxRsHCGh49POz+4pXjzPKl4/lv99vc1H56oggoYUTR
08FVxfeUabY1GC4Pj2oS7xd2+jNf78dIJ4dKADM+SXRZOIpec8fKOeRauvr95Upnzkd4ZabEo0Dr
FLWTGVLVRmK1rNpjt6QPYZWukifxM93Ly9zp18p9uR5XwaUxz7zBH2POofW30Blgfht6A2NWSzqv
NtkS1Yqo2eNNukEzjSxrkazEu+hKd39/WHk+7E8X3/eHPdkPza4Xawn7IYA0yjLdllfWtXpDz5Hr
P8LMdtFJLMYd1eeD4KDWxRf40oZ8bvV/+wH6zNL49uQW2q0h5v5+xPHNMZbJAZMA+s9tayU74zqL
LjzwhY97mj+JkqmIyTgax8nHipzWWmNa+YW0ufBa55379LUaYNMh8oJp/YcAUsWhGob5NM+h4MZ/
Q2RjMJlStz9au3JluEmyyN56xZ5pJ80VVnJrnIbpOP/9Z5xBYs2kuv/8jHk5fXu5mZRUKIv5GY2D
GRi7gr8VN8aqXI7rS9v4mRdrgXNU4Qioc4/26URqLb1V4sB/6k2a6YJK+vprrTw2178/07+XTOn7
OMrJfKniIFdjeaYKWp1ht+N03xrU67XubpSVL83PluOkXpikZ1YnbGVqhWQUZa4CJzsC+TCYVrQw
PaV5vUN15Iq+sEHStRTL7r+fnwwF/hhHmTkPcRISSJHQDTiqCceETBqm9KugehyS6X/YRr+PcjIv
LAgxg1gJwpE+h4OPYST5gQvf6dxO/X2Ieb58m3p6JsPbxEX7qHAtX9STfDv04oXQ4excUERRYZGR
mFRPbjKx6qsSyVzhqGUsJR+AaYMtrXIc6Z+D9ma37aWHOrOuSQb8Z8ST86ezeq3Jep4KI/vEbuAm
ow39NKCriR7yhzaieV/PNulQvOvtXM+Ew6qHEKsmH6czVZtQPMfrXFE2U5XSP6JgMSmh/l8kQvwl
d1qA60pga2XzkfhZ6ISoMVwZuzfHN5M110bqw6G4UwP9thdJt0I6E/E2CCiLjb64DFVpIww08Eg6
2VbImNNClTvggsWtHmLug4Hg8++rcV7VJ/vcj/dxMl059PNJgqJ4FLe0DGzDVQ/LTFxfuhifC9st
E0MdXJkl8D+nXxrQRRBVJRFGV7v6do5uvN7GO9yebBRatOddrlecXfQqmXzSuIb4T8akGmo9iEpJ
OE4tDe3wgFKkvVVm2EOu/y/zGDMCHk0/UxrR5ChRarMXjhW9QrFYrrVesLvGWLTcFQnzNvL0/vt3
O7s6vwWQJ6vT8uk/HbI5gOSMmC06r6rSunAIzn5m/0wOS+K6CNmCpqDThKfX5/XUVbxBHWsOyNV0
CMr+o4nCsOniDVA4BDP4TDnt6Mn7Vowew2R0tV68zscBM0b5acR+myt6QjvdsK2m+DGlob1ufRfL
+r016IadT81WowkFtSnCu0xFZauYd1Q3XUPsEHF0KQJx4VG1sj///Qv89mynrihKmclSVhOIBhiu
AvICO9CjQ/p9kHNnqkUhSVRJ3Mn6afqxQYzgKWYHtDixSgd5ZQ0eubvPtYsjneFJzJdQABlIfCjT
nS6wotFGBXKucBQiGlg9RFianIIMKOm/U690XrjjgycdRXFEhU5X76RCLBhq+AYYYtJr/zHR+0Fw
tZta5f731/CvAQ4IGzKUkDWYsizIk9hCl5TAb4RYOMYU8fOFIi/k1bSUnASP64W+R/PvJO70J91I
dvrCp3d+H//cTvBtePMk5GiDpm6NKhGOY/8Wmqk9GkdlilZ9VF44lv8dSJ6NOCxds0gDkkH/eWb2
kZKkctaSxmIf0OQ7lIiLKMqWHk6jvz/SvzPr50gnJ6c5Kn0F/9E79sBqReQ1gXE/FI+/D/LvJsMg
8Pa5SikEwqf54K4qE1HBZu2ooVwxtXUUXTiOz76vbwPMP+B7jGF1fiBp5KXoQiBLsUPcj/2FRiP5
2+9Pcm4gBdI9xXI6oP5ZiIGc+gD06F9Xu+RKMeIKQ91hkSb0UKXaJUTcucFU3pYMJYo5f1qvKek5
0aqy5LUtaCVa5pj9Ob6LMHRD3+XC/Gjs9GDQF/o/TAndklWdwrJK0fLkSOhKJTQyk8xYJMeH0tev
ShkvanPsLqymOVj+GTJQIfg2zvz43z5aEcNokYvBOhrg6GZ6eiK+K9bNNNGsH0fL3z/cvxHiPBio
PaCrJoWpk/hkCiqkJlaLeLePV2BE6IaZNpOc3PpDV9P539kFutsLy/hMkX4elS2DT0UH1Olm6lNf
65K2tI6z4PwDCPCGdBMpxKX/SH+eRXi2KA/TI/rcS1vV+Zf7n5HnI/nby9X1AtuorrKORfc0iiin
ymEBcmypCnCkLhmTndtEvj/mycsdZS3zJZnHTPOvJn3OeLPoXH7/gOcWA9EXEbTOzPwnCksa6Dxa
nljHrupoZm0jh/KTm42q5jBXLywBed5gT+cmXwxEL7c8mbvsz9dXlGzzlhxZRzBc19oB+3hb2cXj
St+gCEWYXy9nVm+w9WuwJnb9FL1egqidfd5vv2Ce0N8+YBwXQoTCl3faVjaXKBoq4r1XbltDubA0
zk2V7896cqiavVyPrRWDB/YFmp/vfaNzK33bB++6kLu/f8Uz8TuA/v881t8X/+2xxAGJm64F1rG3
sWPGHVBZh1uGtYc/+jI+TC+/j3fhLf7Nen0brmkmrysFhovzLz+lzyrqbL15kMTowmZ2dql/f7CT
BSf5gdd2DSOh4TzU1YIkmou3W75PFlO17FzNLg/jWqZyHF4Y+tzq+z7yyepTPKpPIg1kx7wCV9Hp
Cz0ubN3/f77JkyPWL6vez6BhH/H6scser+2vQPE3+n9fLZxFYWCHsbHSRPU0heyjzOim0DKP1rST
m6susbZK6G+RnF7YUM69NtRneNeoRK3wOn4uMBJTLapMCDaG3D2iOrrV01TgHnKJfX9ueZE/htUM
kV5DM/VzHCuuLNMrO5PPs1ST66mNdgmtM6WA9+AlL7tzz2QBx50x+zpWiCfPFGpDJdHlYB6bxnD6
Ztz6mvlW08P4P7y7b+NYJ/EplLW+yvOKcUhIW+ZDj1whGi+kFM7k36k1athjzzHjv7g+WfXigQqd
dWzt8G38468xlr4qr8yCrPDgqikryru7FP2cuQD9HPVkIQeZTy/jPKr5Kto08a+ndXeDotjBY+uY
XCd3iVtc+YfygorqjAbz57gn8yT2Bd2DlWQdhdKpNqnru+om3PsP+V/Q5H+PLP852slyTrn0qz48
mKOFChyVdrYWu7nD3WxW4jQ73eT9TaZ5F8LnM/OT1W2w4GZ3hn+EIfgiSWWip+ZRijVscX0HsdXG
p2H2913/zJLDnGWWpCncO6jg/FxySI3hMY2whQtJcCbpXZGvWuwAumLRWw+/D3Vu3yeloVASx21i
tk/5OZYyGU2qBYp2xCSyHx19hRr6dUM9ob+1XGMFqAr7WeIvirm/j3wmolVVHTGKDqgJm4uTh4xn
V+Zc0OVjjxQpHYRXMWhv0da6Q+HRSGHqd0Zbrn4fc54VJ2ER6QcN0Rqy2rnm+PNh8QP3SzFTlGMk
Xuv0jnrlJR/KM/Vn+ccQJxMzj6yi7EtJOYYTRKOMRGipp3QatMJ1jXk1CukSFiDt6X22yeX6HsnU
RLtVta4GnGJavYWgnb8aWTMtek0+jmZ///s7OFNL4RciLoGYrDKHT2MKQemRsNIHRQgj2vIx3BrX
2kpyMRK0zQvf+Nym8GOsk81oaoYhGArG0u4LguoFIB5HdTqXvjUabp12/fuznVk4FDrRH2C4iC7x
tChm0qkH4qxTjtBCFFNBNd24g3Tbt7vEvyTaOpPMobZBbI1OEC0atgk/J1MIMUO0YDcdIwvYtZCX
mSMnwC6l0v80BWFdScZtJsrbGDCMY+ixAegp/TRk/0WIxA7eUHPXx+1tTIvw2Hh/giK/o4ySX/oE
8zo6nfMKsvgZ1SyjGDj5mbwTTcN3aP7cvavamSOt1U26MZfB7aVL27nomHIPCdI5I/uv/OVvBREd
oHL0++BOb6SdN1i3TQ+DpJC9NcVhKq+Y0NnlIFQQi0J8JsvJLZo0dbAdii/I6s7s1jz2DHKnoxaX
y3m2fAuep3jClJ0G82Pb7tsmW3S1sYiBz/w+584d80w4khyESAgBTguGfRBNchkKbGQ4QG2LB2NZ
25FjOtKqItf+gPcuVcpLr/rss+FINMd+pBP1+c+/PVsgwbzJZFOmfrP7m/n2aS2/ufBk57ZLbT7r
QDmTIz4tFwqwK7EBGmVcj3p3wuQlI5GC385L5crLFJlvtvAd5dKo5x4N8su8gBEPIqP6+WiWMbYS
dli8T/anbgM+JN0GS9RwDk33TubSRnb5fZ57VKbtrBgizv3nZJCHqpxCPuRxlMaX1qe8FRkXVuKZ
u5xGBmBO/sJNR/Ly87nGMZXRlTIEUJ5DagxPaiT+yTVrS+uA5f7+6c5thEgi6RvRRJIOp4IsIel7
H88t+SjJvY3pmBBJi4K6RVi8+P3n72Od+150iSAsVmc55qnMRKiLAWP7Fh7LmH6lYv0+Sc3HkBR/
fh+GTPmZj6SjRBBFk/AItNtJyDBIjGKQGDrGJg31FJg/YmVQbZVd3qqVD9q7N6HuvVmZ/lhBSrO0
/gAddF0103PcNl9wFxp6s6WZ0vWkCpC4sFYvDeVJaOQ9NNodCqqlDh0qkaB4EEUu6HLcFWq/7ivp
VfcMDHf79pDG4o0ipLcmXFlaiMsdWJUldcp30BqublHHL7qrPldcL/ZXohm/jG2RQEyUPJct7w3S
H/Ilo3RTrzEXQ9it1RoaZ2bVD0ye3E2A69oh4q5FnVb3flEeuzZK7iL6611NCSTSOJrntjrGSy3/
gYyL1ipWUmigPd64kdSsaJzYaEXfM3jxgLdfutC7blhQeX5X8XAHnTytZqocbe831IivZSmRXVEr
5f0w1ioU4PpLJh5TNW1aekGyNCp/lZja9WDAe43g8bXdzIiJxqfaDx7MAp/cETZF15YJFV91p/bW
UmmyzQDjwJXnS/YKsIrqDrk1AlDzV+EEh9qwtvKksIN4LZyMalxqBpXjQHicovBR6+sPKfavAiXb
04LDcxnURpH/3yUKvmeehmdWUC30vHjylPjKTNON3qUPGKfd+YJ1H/XGNecTJk0jXWyBvE2V5E4L
zDthLN9Sr4MmZZSDPVJjhu/SCouyZ/MeS/OGaZfTeBM8cTt8LFDTU61CQTfRRGnWDTeNAHW7GEgo
e1LddPI2R13U4vQjpo8G9sWuauHQNTT+EWzE0hwi+ub8g+IDRvOFwcH9+T2rvHGm5UUUYWW3aeIH
xWjeBpk+WHVSXzLcnheT3zz3MKAyZRhgagcvehtsKzA5uafIrlkmIKErusFoT7VHUcIvSsLCmXhv
GfoR3giFGbuJX70PceA0VhY7ddS4jaTfl020H8kejUxYcB5wxqRac/Qot5xKn8ZdqBPBJFWzlmjh
DIeBhl4xXoih6NteQO81iFQo3b5nbIK6IFYvJdrA6XlWpBRwaKiBSa4HFoxagEQO6Y6VfY0eU3Yh
SyvgnjbasVYD4JreHhdPOpta4QN48YtWQ5MFlnwrm2XkFoX/Ocbl5Jjl9NeD51rIZp91kf8i49/T
jyz5Ni3m2lIRkRvX6CdcpSM15UMZBM2irvLSvI1gn8C9ncxFVo7X8NNf49Z4CGSRpKSwigSrB46I
PWoigW9KdZ/2V1Xbcv7wFZXAEQbdt31pZEw6blfJpDyOowrQNc1GR8BGvNVwXqMh7E9C1zPVzCxf
yH55H9UguYv6oCgd7b8+VpFaKnFHnQ5RNMF5FXK82nz2hFwIYHTpGYxeYNkBHEqrq/fNkL63+arU
RIQfXUAbdwjRtxSNXaKXwQLrtVWZmhix6nelBatBqoJjVrTbnLtvoXsNNM5RXo+FtqXiSqzVyLsq
Fq7Ajqa2lMcfcWe+8IUDm610HWADsFC6nEWOPwvv4MnwQ9G2WrrYRt+g3X3WnwRFwRUwGe0unjaC
ER1oo/vE7RK00ahdy6N4L4JvoSdYNh119FelQQNQYzWo/rtecDGSXpBRt2UumKjWYrsy41WrWnsw
1GvgJjdtLG0Axmy6sNsPUn3fDomjas0r3kzLnNujXQX6jaCOBfobY3T6CZxopYhb2VcNp4zaQ6wZ
y1aU9kwBrN306j6yfNA/prfgax9UGe/NTKk7aIbTo2CCe8q4jAi6ONopLdOAlcMdaq2v2JjhzdOr
PqQHsZFaqLP8fC3UAidJReDlEyaZo29BsEDQII2hbAsGMltpEqu9WLah23rtfajS8i6YbbIWquIJ
L6FkAZ9pcBS/ufEmfTUJcudYcvuCI/xNMaiSo+gg6yY1vFK5iwPummjID2VoQxVc3UFgq/Bz87mN
s3QhiINse3X9aIzWuxWl13JDcRXpLwhZb1diJeCaSXxnGOOHGdGI3EdrWpihKvobnvdTEqxPJSoe
9ai4G63gpWqbm8boDAdG8Naa6CmulGeIUndCGdl5wBIMM1qWxV7adahjuolbFVCW1M20flV6qWsN
4hUcLFBaWnDk4Lz2TfWYsKg8k6R/IKnhSprMh5QN3M3CkcYJbVOp9GqkxmxNX72Zgfo5zCwYQwMD
Cpsc/nnh5oN4iIrwSOu0M+Tjn2zu0JR99oeGlm2jge8bJM+AsTmIVCjoXsdWNoXmuKD37FYK44PQ
5KFDhuhObQR/PcI5cQO5FFZtYxyKwgJVRgJmT0/0S1l2b7RlNgtIzLeWDBm9aTTszugOXwgIqDGs
HtNFZE470u/Qyi3H48ckUM64D+zhyT8ner+ZPGtbKKMdBKuualee1171HXMrMsZn0RNvNPDOZtdd
Y7qk0/YH3KndAple+Yq/pI+DNHsg4GXYdXdWW+2GjoVcA2NYdOVtIxAx5OZ7ZGgPhhG8dV6BQUVX
rFiKz9qUCC4IYmspS/URnpid+glQZG8dCKbjwbipVH/PpgxbO10aFhF8A0LZnLZIdW8ly19qNJUL
8EFk9PFq/ZqDdaV/dVdyq+UE2PZmsJkifA6U8TryhQ/cF6C1lHtleNJBQWmKvjNqxQ50ANpduDbS
x1qKHNado7TVEkL3tWepi4JOiAL4biKVmCoMTiQS0WMV7eF4qOOxY437qgNoBIMzJqQrBE7GQ5Bf
d+UfUzmk/fNQQtwtNsicHUwclnSZuCM/2ODG3IkPMUyS0h/XiT65eg6/pBuArkC10WW7jVRqGHdt
VC19tXqxSAgE11pY4mndldjhdo9lTiZE/dSr9ipCfYebAWCyZgEmbjnhQp8VzboVbguyjSrxVyas
MUjY9PBitShaxwYwORDvgB0SW+kiTIG1tdK8NuzaFU2ykdkvQxlFR02/jFXdJcGmqlH8ZMEa/5aF
hLXAaCR706AhpXoQhF0SHjSLwlwp2CK2QNNWEMmF0alseWvZAjZXgsRAi5gAF6qGyk5DdlTfpEfx
JWIR9/tm9G8IfxbR8JZClK1A1TYqsdS4HpPeDet62Ywh73c2TbAWXjDTAyNsMevnNntuBMyIFG9R
mPmM1F8YuOGpCj4DkuiEtD1LsMmSZdE+GqIjac+ttxzyp5oQqJ1DWZR9jfiOrbiPuKW01sKMQ4sK
p0klGxAZpNF9Fki2FX2OmnStxzsDPjiOm4UGfLh2FPPJB989E3PBkhoYa3QeZPcGqQAwPVVFzVPi
ZhK3djlqy0Ee/jR1cUWrPODsvdX+qY3Uabh29zC0zGTEkWNyvaI4DAiqZGyL/UQ7pplmT92xtZBp
m4YtQFgyw2DH7uzgNLWOrd7OzOYQNZUNHH2atBsJ1ppaVTvuWS6ubPedbj2pWKJLarpPBHEds38v
Ri9dSdkEC0/ctxHt32q4s1A7wfRfzRjLpCTaSXnSIlurSesM4IANFdvRAkog28F8WzDClYH4iLYk
lVjCBEgL3MVtjFtthvEnrS2Kn6V2pWQI7JrVnPCeyBO20o3FVlXOVyFANMLwME22XNwlxm05M0Ej
GrY5y6rmWsh3w/DgAROOIKmLxVqQtsP01gSvSrPV1WtWdytjApGvxgEXHMWzm+xeL5BBs+3XiuJW
/KSq6lmfQB395zLY+N6XApi6uIm7ZTVcNfkfqf4kumrbraLt5CFdDOW6D5+jGlRVJjmqFKyhbU8G
ZZAoNPxF1S8L/MOCyneDyvhjjaGTNIbbdQ9ae1RGfYnAvfA7XJUstwPsp3KVqSrzttTvfPOPrCs3
WasdLNYNX9D2YMeW6nBsDO9aMst1N6qLvLyTe0zrvHdi1m3qxQcpHZdV/lWZ70ojLLO22np56rZJ
uC0RRGdV5YwdoV9AwiFKIJYEbjOtK/26jOmV8/uF4D/XEwTyoeatA8MgOvLyAsmrsfJoexZHZjir
X6WYmebdUpvKpcTfVTs69YKMJvagJaDQCbMIDbxHHzcAsSl3ZrIN9FdvvGmN5yqZVulwT+aHXSpa
aE20y4th2SMUq4XcEctgX2ftwrLu06lbjMK0MfT8EWzBqsiKm2qSnSQhlJCXgpTYufkm88W8oYW+
sxKq7KluYteqoIuD5peC61Sx3gBM3xZu5CtcDqCickmJRkyD8swO9cdB+CNIj9JIrloic0sqgXe5
6KfHMfowmn3CmtOQlZJXV6Zh3dQD9X4CQpQboJ5ng4pAB3NbPSkRhNfwoxY+clF3p/zTkNiks11Z
LaVYtIvoUWzCZaxlC9GIHBxH3QqO1KD9mTBfaMPa1bx+IROvdN1eiF6k4VUJ2lVFSOx9WDqxicJk
TfRdnm0LayeEqbIYJSC1SnfTi9x2gQZawpsMExy3MCLApU6A3cPKUfTrRLjOQecPwEpy9Unt7qF3
XWVicp1qm6GGn2V6bqhOdklPS1PP9ii3qtrZQwVqnxUXSe/SdBUPBsgzJ1UOfbMdsrtWP+Rd7bQW
AZqu2pLZuy27al1jaNPcDt0yydjFgQQ2nt3iJ5xjyDMQboiw62VE2HAYJayGOz3cVbOgsZv9hHnR
XnKrxvyOCc+A6dMsv5rCdPG1WSA7tIMYuwb0HVxF00q0TRVNZ+tO3XVirVrvizv5KtJnm4OvUBYW
ldA59LLauGt+qNFEch7bNg6sLmTTLNWtPwOEhaFa5SG0ocayzQH+ocoqVtggK6ncVhUnQlbbOlBx
MY0djaCwS5ilmGdoJht5kr6EubdU83I1TKVrAV8bTWEJ+fEBTOoW3uySuBYVhcfxnNmTmRFPUu8S
wGFJpuyS7FxqSRsDkwQOpqYLRckQAk1Xky6t+haqkmJ5i6pVtiqcQWqCmCM8dtg+y2PIfbVplsTk
qynygC8n93Us4kbvX8VegEFjbzgkA3AM0CGX/cHIYwHNd6PE0Z4U1Voa4esO5CBFbT2EklvlrIuw
x4sCl208oRfUmQ+yX+2rIl+Z4+DqEtbTcLagypWwbrMNdGPbb8B5kbloJckeO5Md8KbP7woVx8yJ
76C9VKrnSJm1k/vqKm2ix0YV92WlcclQzaMWTY9lrO993Ad6Xk+RYAQRxtCk09sKEOwiStqVVOtX
qaI4U9XhV6MUT4VYQwQeXSVV8SOBV50kN94guiagHiOcjqOe3UxG79ZcQGKvOjZBA5MKD69RNcBb
mo9Czp3FHJ8k3F2UaJyhXDTlSYFTmvizCc8JZNWZqG9ICebKcI7M0XIkBcscsQKPJToiR1qbPMh6
iU0oKTAZuqgaHzIj2gy5sG+qvR4mTkxMUoDgjSSapeLkypzQeI2amwHbmr13dBjJbTsCFCMBneGs
o77LubcSBgSFbcFNvEnsYmKZUEUoYG0r2psK7lXD/ksBVyiKKtmor7S7buS3bJRn/diuEqKvgJBq
JOtgygcteKZCYg/WS9k81NG7noCcjj80FHWF0Hz63gCUUQwOiEDRS5kbs1VW3ZivOhXKcyGm2zEs
XoUmeA5NLLkmmNxbz9O3UwNBNxw3sKmDjVwVjRvkuLeOzTsGOawo0kmtig6MrQS7CF2/sirN1YbX
XE+4aQeshvxa9vHmCttPqW29jeFXbhpxfbXmPwTcKAC5766HkcA33QllvKgNyVZjXggaT+aQHXey
K4i+M6KhoB0JbvBGUd+C4kiaW+S2EkvJS9J/psEeJt1Wa6aVFUjLgZWWVs+BPsx+GosuYfPchu1t
GZgE8hpuLSJZA52wjkhetdrVVCYPTWDsoVb3uIvg3RDpaBtU1em9N0HZlMyaSjrmqFNGbiNSLrmq
57kZvFS07qifl2Yhb0LkaJkCQPkxMh782UTD2NSgk/vk1UgEu+n6dWr2Npc6WwqKRyQ9ThCMt3JW
rJWaphkzdloDDx7M3EetW4U99lBasbZ02lbiP0If7RXBPPRhcii9nRTdZfxluarWdZEDlPPX+RDZ
KmLG1t/l8i7GYanu/EWWdOztV1OSvZDzXNc56pf+AH93I/riNq+tZUtMXOijg3ndslNuY9H7g+/J
KoswWZo2f0V/DRz28ssk58kBEpF7G0B3xdKXTApaCE2Q8ZOte/eN8CIZ7yn6qy64HeGhSaK31QVH
YPmMzX3t33q8iCzMFhquYVpX7jRRW2F91iKoh4AscAoKR69VNzL8ANNMcJojSy2lyY5b4F2vaY4H
BTgZyViXdNiHPcTRx7Q3lpVyE7c6xmA7nBScvnotjDnAxqsqZw22Y7MKPFIrBtk6Prke7PWmcxtV
fSbbQCouym2pFW0cSRwdEHsphUstLjd1qDu1dltg8hRP13ombpr6qii40VzRHgKSuOH4YXVWhbIa
A5MjXVgJ+WsUd1fVqK+1zn9sxNTt5PIQl/kWFq3nlS++roBQBIBeppUGOBqsnczdWrEhtpIhWun5
pzXKKM6J1LprrZUdb94ksfozMsh1mQlDbRsAQ02q8EZN43XC9aDHyajl6waQ6/p9EOg2Kfm7XmnW
9YhQEnKBkeF5Qf+MN3i3VrXp0m3TApxtb0o6NESyjBV43qIWlpGMPVwIFVDgeccDuradGXarmEyq
peJ+kzxZQrTFL3mVZ8+1eI8FCF5h4hLbtGUYa67H2yyIqBSqp8EwfprVQxs+xqjb40ZbhPAbQwtg
VgGnWarsUH7ARQ3YZmLdhIG+0Norrw8IQAXYsMGyDoqVjmsTe3ZfaHZCHBrH5Z3lmez8t5QJuCrw
9HX1iTFyUD21fu/U0Idhui6oz7m0dBCWcRBNRJ4+QfJ1UY1umb0VKshDC49CnUNsXQwPsLfdFC5m
2RI/+L5Tlp+58enH6J3CfS2/UuDFldIZ/YcJ7xK14iCBiVhgQwaecJl095PFXqcHb4lv7Mb5DhAM
TgL2j7w6Nk2UJmrSbJSz7aTL1tkUX3cw0uZz48XM6ROjPvXpq/PfEu9Y7HaXhDuhL77wkwQ5rMuP
mRceYhmDG+slJF2UUq8AW2CXqoiXXbZqRvWOVNh7HhmbeFLhd+rk4q6a5CbExMcgzA5TfZHI+v0Y
CddSg2NeM3HtDbehgT9P05KqI1SZ1LWvZ06MSZQZPRbpFXVOO46A/RLpGVm7BIS5Tj2aZoeeTg8w
wws/SN8bNkOGG76SFO8iOuwQBz+m/rqcngL1oKSPFQ1OCNUQrOWNrURc/tM4exMbbWV0X2X8mrSv
A3lRqHVY9DzJQruWC/1hyiVn9O6HRncHXXyTALgqAEx7U9v0Y3U7aMVDqdxIHBFJf/Sy6CaF8E6z
PlKjY6wQT4np1VzQMXXJBrzqtvFHiZ3doGoHgXRupcRQu6eFkJEmG/D+zu+E4jiWupuUH2bwpfQg
GKlH6d19LVe4QRx8et0nhHfylTa1WHNIoatp9zU5PN/qr3QwpHInA9VsXAHYZ+dXwIQUfg1XEUFd
q9GzR550BhNGZOZU8k/ZZIsJuScAbJKYrGrQZPRLDum9TlgvjQUeKXBuzI8WMC5Y/b7IHc1LCBLr
dUF1QYCIRCvBAtiePWFxlsuJq6LPwCfcAdLVJC42OHZYmXYMEkyRlf8j7Tx3I0eSdn1FBOjN32I5
lXxLKnXrDyF1q+m959Wfh73f2SmxiOJuL7DALDAYRWUyTWTEa1YazkFqQIKnHaEQozxL7yRKN3JD
vwbHnDrOP5oh3Bg4hhX0OkwUl5oxF37QTZiWj2TSt3lT3OQIX8dVyC9tX1rEWUjphqPsjW2goOpv
xIYCaef1gAmsyt+4WvaEgjCW89XWxcMQXwX8FAGRdNvOqnCcHKoSyckiYrpQJ409THCQ5PgRhzV/
UKZVb1HQXCmq/yRKln9AL3Ud1+kNj5Jnq2wxPOFeM0X/V5MqLX4GGNSgQ7OqtNLGR/EVXVCHl1QB
H7VOPsWwfnY5RmUzuNFcOnN0edDIqmL+A/RkDooculgPkS7qfnCbq/FBVqL3AqCqrjmhPRjqXdf2
t0qZ7OFDiivMPlnWMY5sNa82T8N+I5XwXqnzjDZuLL24VfYetC76lfLo55Vldp3p12ZSv+Y4ZqzU
Vq6+0eh5cZUa2eDoAYmdBznQDJ6ueIRwFXoe5x9iE9yRXmaNBfRbucRAjHyttMUEI7eiSZ4hlXzP
U1gjNXQDIyt+hTUmlmUd2mFCrw6/lsau0HfhiJNQLZb9vaWwcAMezHZj5T55awKSFNMHnq8qfJca
1XJqhrRBM/p3On0QET+loBQ3upcjvNEovBZjHj68AotdbbW0aHL9Cdva8Forug8Z/J2iNpgIKPID
4tWE8eGO9fTB15WO9W0iiM8dCjtrv8uxPCVDH8VN0f+Vgnfecus0rJtN1GkjFoq2p5q12Nkuqd7M
QWDg2kAoUs2RVzQFLFZtVwVq7OtHNeNxYus7Ywvxzn9zfjg3+lPynjJtb7TiFhAVM8iDL2EnSBFp
0JPCMghropKJqFmdP0fOkibTH7LaBEA1Qj5R0lNgtKMe/hW3gemf2ado4gJKttY6ZR8fV4YuGfBf
oumk0IUukUtmvLLuLsA4FmNPWBSx48Sl2inKEaWAtRm2t7jv4Ejge3d1p5Arm9cq3rNViGVI6n9b
AFyM0zcZ+ChlBB/d1KGmT6GhQpiw10tAiF0pY8woPeHkdhBRmy1yLOpjlPvdjeP9MIdXOefOoX94
+QfMIEQRaVLgEf7BsEyBipqIunkXBwCBFGU3hMeIlkjT3nGNXtMcRXjCXCI8zQBMLMVEIg1+pqZr
fyB/J6gqpYNrIWmudISUDlLtI4sWiH5zH5QyFMpe0CPRdp3K14lD3DudL9OBLr7dBvrvgZqVFnIk
s6kpqHnCTakugCLnUHk87VC+4jDS4Z2O2+hkVE6rmvihxuKx3GDaVW2VvbApNhJeJWusxq6Xob1z
0wjuDtw7tRkLHdmvAdshkOm/OMNRgIHnCLjDddr75bUxh7O1zJFZiCgJSoBThpODIHon6OZwzBRb
gkIbbJvrArMFQDtrfeU+6NucGuKri+4LFbOFg2cOZP8l+nRfgthQfcEY4FdJwP0w+yMxLDbB1lxr
wGNW5LyIQq9IIdrrvzj1vsSe4MhyU/GMWmLk1sBNoWjf8Op6aGCeX57hGQgZigjwF0YWNX9mGsYz
O7rSvnjU+z02cFL+bAwIyrVgPvr15VCz6+WfUFPpHBl0TWq4rnj0JfGqp+NrUnz+30JMlqRSVqaW
4dZzNGg09RVeHrh0Xw4xvyRPhjGepyf7TKPjP7QGw2i2yra/wwovwrSA1B9P5VV1aDYmQFDxDsOu
TFsvL8r5D2ZB0hENEzjeZIhhDx2wj/hgSSeA+khfG0zD2m+iYsLybpYGO/616eXAgwoEv6jJiM1O
loeSG9QLfSbURemJ+949KHe5BLQbzfbdEtp1/GMXgk35OlrQ9Sq+ieLRyYGRkzAOgr6Tu3Cj4BDg
8vgSIaO2nKELX3R2Yf4zSGsypYretVofMkhsfd69X1jyfDpX+boFsLGyDrhI2UsIdmluXgETK9y4
HNrIwXxdRFki1VpkqOKxF+QfXYi3l5qPIAeZfrZh3sro3DgISBh59p4Myk8pMn9eHvQMTBUBhX9+
wGQVyxQIMivhB3hDJK3kDhE/of9lWQJ+FPXucqy573oaS/k6WLWKa6NFyO9YNcj9h9UtRR0QeTlK
92XzozOl3/S7rn11Cdk8kzjCdJHIbRREUSCEfI0bxgr22UEvHovB36WOtw3V9M3VlsKcD0+huoyQ
FI1h3lFTDSSjzgqrsazhmIqPJI20y9SVRvMiw6GiytHqj+/05vPylJ5/vjEmr3FLRRmSdPXr0KKg
7iQ35maS84KuO80tXtAF7f4gWDpTZ9Yqsbh7YcQaChj7yeerQk0XYXgMILUxz7wLD6Pg4WB7e/l6
UTjn/JN9jTVu1ZPDtUxoZqkasap1uxFW7W7QduZavNJQljRXwkHcY27TVQs300zuNIbF4Remh35O
xWp9L5GzthPRBaogtUVrbx3a0crYqVtK2cvDnF0yJ/Gmuy/WyigxiafuzANsjXvK2jYwX79FIL9c
i9t026r78kO+AcywXeQynB94DJeMn5WDgg/J99dZluoBxK3kiUcs21icNq/kl2DtwNkxHgNAfBAB
9uUCc3CGrP416OTTunkbiAhHiywjTOEf0oO/ybb5bWyb8T3d02eUQnfAFezAXxXf5cLWfl3eMnOD
Rk8cXj6S6dqZVJkl5GVQW/JwNDt8O5X3yhEXLpLZCABkSFg1FKWnwPU27/JcKFi8VmbdOan6KfbN
wiBm3uBsQfgnyAfL7PzpxtdTyckHgcNmpE241+GhJP1o9hbKUpKt7/Ondr+YBs+P698xjTMebW2Q
vI0xDyPl09tG20raoKlj9yNtMFmZ3Fyvf/G1ONuoyclIskw1KSrOo1QYmuHoO6+xgCNye3s5wOyx
hooTQhs89qFQTI5Qqqpp1abVgJqttM223b7cRnfFCs3Y9ZKD1+wE/hPqz3Px5FRrex/kRkwoz3qh
hYWP5YIIy9yxCUONhQFFDeLJ5KZrDCn3JKMkg0E0dVBBf7k3WOnZl6ds/Ctf8zPWnjXmK8oo9DLl
3UXS4A1SI/Hg4x3kx0dJejGVn56Fnw8Y7/8+lgzJjGjcqOr062RN0+cIn3ARUHc15Vto77C6klVX
f3hLcjlz4+L5ilobZQFOh8lxWKW6MQRJyL7lxRCAYO7NfK1Ds9CBTYqAFC4PTZpbDqfxxn9/shwy
I/CLzmBsGm2GlbT1nJ3HGexu9JsOuPtOoAO0XaJSz2UMp0HHJXQStAkDp689bzgOoGcVfNmHah1T
qUxxbLs8vrnpJOHSRdjTsMmmyyQY6q6H9C8d86a2syRa6w7ADY13MohNEW2ly+HmBgZ5WuN9AisJ
YuLXgbltULa1kUrHUgS3kJWbcqBjBXVCD62/CIWSrqSy9mfULrseu0IX6NdRj+Rra+D5H2UFLBMl
eKhCyr+XBzZ71uuUPViTqM2dycQnGmhqV9fGG3PkdNKO8beCPaYH8QN20dv6Ovr+N8sELQM4SPgC
kfJN9kIc5fTF+ko8ykr70BfZDeXvJ0MPDpav7C6Pb26djAoQUA7VPwfx1w9XCLlTstN4SPv1tWWI
v0pBu+li5wavu5tgwLPvcrzzQqMyUhwlbDhGb5bpWzbOtExrKlE8YlX4ZgbOu1tKD0phFduy7a4p
cmlQG35fjjlDjQZDZUDQGwXFVG1aXU0iHEFTXx+OiTbs47DE57OPLODi+uiT+C016jvPgbDGCxSb
XFfaiiGNWWOpajFz5Hz5GZMjJ9YHzGkVhQsCU7cSfXiBNv9fDJVNr6njkS2eDdXB6VdLfaM7Nj+d
3ah5aXzTbwZb2KUoI0sL/NG5AWHeAYEUdxoN5ZKvi6eTFcH1Wr8/xnrpQbbRettF9u7+8phm8nQs
BPDYUahP0xWYPNN9Sfcr0vgOrIWBQzyigpBTcudFcX7rOl2ha7nUl6Zx5i4nf0TOCW1N/MCmK8Zs
1SIWHKc9Sj/B6d5p14G1leKVe2Pd1jf6XqKoBT3IscVvl8c6sx25aMeXMjIRY+SvM2oqcVbpndsc
TSODbQE+wfyNOVhcNjbN4cuxZsZILGq6nKSark5JshJujH0FieZYBntNOyYl+Hzp+/8UQ5tkrXJh
tH6hmvUxaKSVm2BygUSxCz71cpg/2e8kK2J1UBojWRWpqUzmLfEMLHJToT7WMiBCI8jaFRiOa1w0
ahr98UNRwnyM0/jNFOtrUQ4fYlfdh513levCzqqy+yGot5gZwsis9/wdHpySsuFJetXr8cH3+99Q
NK81mrhmEQCosABLxhnW5OBHPmPZPGAe3+0Hv3wtUytZeTnWq8j8rQOlxc+0DB+H0OeIBXrXDfRw
qyK5z4rE21Be/AEX5Lr03cc+duk3yd6V6Bu/FEW56Rx6TYZWw2UdXkWnuWpMcHj0z54HkfgVBCsV
GyjXMx9Ibr/3Tv80tMMdFDu4UrqGDpkTYAaoQ5yJwDbXXQ27yJJwOhR+gFJc+NQzBgP8qLH0omKT
wcNoksubWFXStOYbmG/ZFcgIME8K/DG7fyexQhI/tK23eq1u3Z80fb4375IOuPuPt4CwUE+fyUZO
f8m0hqmUkWDGIiu7zlPaycdQhFyXoHYVPF5edzMH4JdAk2VHpzpMS4NAnvCB6XRLf/wvAvCaEHXa
Oxr08q/ngRQaFX0soz5WODU0Dvj0pT7cXCKscOD8O8S0vyJlQ1G2hFCe9JfsSlljX0Pd/tdgawd5
jZT/ojLz7OdhmcJhH0sA08O1tXIsXCWRQQlviRRsOvlK7SwcW5e6mnOByEolpLsQizjTveGVFHAK
5BBQKqhpg418th3X6IpK75c/09xRehpI/vqZUGDFurcmUCR3wAV/kbfambyUZCvjaTk95XBlQ4dM
HLU+p40434g1uh4QaiCr/HYO3i2OuDtgUBtvB5EGagIFLCxJY7taqT+lHT6vd/lN/QyNaVchBdrt
llW2/7zLzn4TqTiCRjKazWe7fpAwzzWyBv5IjTFhTRrVyDCQwgQUiGNE+KOb+qukee9pFz+Pkrg7
yxTQv0kTaidBj7aZFHu4VcC0oEDwWFYtohNdvyuU9lnPcQCT6HUkbbHBTH7nCO6jXvTPgVHbStL9
Qlb9Wkqh/0SNoa7VKLgXLAfCR2n9GhrE0AWVExC990NjSVsBVQGUpN/9OngWO+8jx+QQWJN/I6vY
S0Hr+y1AXQRWg2xd6RRPoW8BxMKd1A5K/V7CLwo0WvviDBDCmqG6kRwAfmmUP4mJdpPDnuLGVn9g
a3LdKYMI+FiBZGpWthaJvxLBfSg7dVeBJgP0Kn9KUBISX3hzeFOtmJrPemjvLaP6WUbFPSQpwLCC
s6uCCAZyfh/71TXu3091AdHw8to9O8NIEyUUejArw+1PVcdNdPImFbuAXH0swbTFMfTfJOH35b8v
n22OSYDJGdZpST6UejHwFJXAz3bFhi/3HcbFsIkQedjC46OqnIuKTTPm4Ifdu9xR3KoCINVSdMxi
/Q+1GFhkLHyz6Of7iYoLs39oLVx2i7ZgMZn+dRfWhz7oOuhBeKhfHsPcQaJxYKniWJfGcurrHDlw
xQehKdh4XYRL6+9A/vAc5xsotc3lQDPPI+U00PixTj4G7PDMCOWyOZb1h+RDfja/ZeCiQ8xxZO3G
bJK/uClP443f7iRepqAj0JrEy0G4gowHyJltcj1du+6S7OXZMqBgdRpqss4SRdZ8USOUXt3gGrtK
m1ESYLGPuDSDk9WmDGGkFm01npFjhTtaS6/O2tnmL+OpWG/7tYt5ClZtlrBoaTQjUzUOEe9I3UR2
FieOr7MZoUGG4ATXgLorroAq5CuMOh9lu3tyN8Zd4NDNsHb4q4drq90LixXO2VVKqULlB1icxJOh
48RFbiYRXkRchUfgSgIgZvhPjrrwclgKNEkZOsdxJbEjEAZ5q6a4dyJxnQ93hecvbIfZNUPre3yg
0DyfFqAVMReaRICc2Lh3gfziBt8M5/PyjptR5SOFG0sf9GDQqdMmH02Pk7aPa55cCR3MlRWCfAqD
dCMIA6bhefm9aKonZNyekTX1tpnbm+tkUD0IduajJZU4vQkDTAMfD2Uz/bbw28YvNr1cT3/b5DjI
hxAVo8JvjsGVsvUhTSGAvcIhcAPK+cr77cd2+VBAQaNgvtgFHMd9HptHMKAwE4DlJLdVmja3vCHg
KNpQHbWhZH0Mj943l048wMa9t7Cmzq4hjgeS3H+Hm6RQNNthfGaEC9XnOH3JFq10ZwOwLZVRPwml
nsnzJGyLqixjniegNw9xkN2jZrlQD5lrYVKj+HeM6cOjFExf0RNiBBDD0Sz29/VOFHjurSxkfo98
qsMSikGe24ynMSffyTMKzfcdnthUl/A0yeVDo0ewF+Mc//osNdaqN1Kf4waqCCwl0MX3PE93Ugas
T+rgwpQm7jBisFEinrFpgqt7zbIOQdTZfaB8BgMJmSFG12XukVcCyuHlKb+qDuIxl5e7Mv7UsyVH
JxQpX4tuw/SaBfpZeKjBNEcvLlE3EWBa4NRz1TbBDzeUf2RF+MYHfEdrfxuTJm9yVf2lycZBdfxt
DDUOaw//Q1HbW8sN30NNvVd7HtuIV71oPS/nouYt490oaZdjuufdhUiZomtTbCLgg+u2tRAwqnSJ
wYoLI5s/ZNAB+PNIoEIxOZq7IS2xblDqo38EwPotROhk2+xDO8UqUd5WuxDpmW/6R/5xeUb/NJHP
ZvQk7uSkVs0OmrozsCCvnJ1qg6qXoZvQXmuvrE13EB7Lh+4zg3r2Ft0Gb/F2BA77v60fS12ruYN8
lCn8/+OfbL5+0HKP27E+CpbuQtxxrqqCI7XUHxcGPPdEwjkGLjoK/mA/JxNtOKigxH4/vmY7tHHz
QxxC3IVDsKpvUZzfFxthZ16DMi/6HZ7JSK12C4fA7Jl98gsmU87KHSoXIvQxyMxma8LDXWXxsFWb
5FuBiPXeMZHkujzqmQqpMiovghxEU+/MiCUVuq5Qu456B7D9wfgWQM5xsFIE1j9USGOhaOvVC1XZ
2S+KR4cx4l3B706uTTcuQ8MX2vqIqaJJOi/tRXl/eVhnIXg4oD+nUvJVUBqd3syFJxVplQFWqDQs
ZSRjj6/ytm6E7V+EAcsHIsGgrTq9GBTZbcp6BJgCIlqFRU3ahO1WvbAszlvdf55BKJVTjTBouUwm
zFHhG8cjqma8TxUq82Zi9/f9Vtn0e91aXx7Tedtq8uiaROv0zhwGb3zVAVHw99FafOkAKKA+a+vb
8n509LQW3hLnt98k5iRbCVx6xYVLA9y4L66gtaY7GmXfC57FV5Dj1+I+6XYLwxyzgi/n2yTkuIRO
3i+cbLnftgyzWHsPKklKfBu91lt8N7fFp/xfp2OTaJOtbUAqcQ23HoFR8EUh6Hg0It7SnfjjJ1d8
7a/yh+FTffXv3fUiXOjsmh9jq1QBeVyAFJ724sO8hbwUgsUwkjK+ClL303ITd+16wZWVyAdTQfGl
URDWSeoHwzMepVD+5nDXV2H4UkX5Nz0vnwO5Xzh5zpIqfhWlKPyXMT2jnjdJPioxjcQIHb5jGMur
2kLtYwHFf3aa/gmAkwcAlBlQRddkjuFFSn/0EC6q000BplgTfxjmg7u0Q2dD4akMFJtSq6VO1lIi
9LB7Io2xGCEG2f5DYdYfUTlm16qp2p2xlBXMnW90ef8dcPzkJ4u3amEj9Q6T52r5pqieHGVYu7G3
cBTMfiKDkqHFAUe4ySfCrbH1cwjFR8+Jb4MQb5LS+LmwDc9uXb7SqGnOsxOMp2lOpo7yiK67ULuO
hQGY1VW0TSUpr26ucpDKxb7vfdq6KIghKeS8DMKgLIzxnOsx/gCuCYNPh7DsFP7pu13tk1V2xzbz
HkIclFde2vyqxG4vdAMiY14OUSACB6qFCLU1zZIn7rjzp+cQ0FMKaJJqGDBavn5K9GAMupJld4x0
8yaOcTgboidDgxiI/Yy2dqXWzjUOjMvzPvdpyais8eNqYKcnn7bQHMHPjb47uma/r7T+vjSzpU87
XhRnI8NQjt4/MC3q6F9H5oq9R/ErH5ePQnGup1TXZc+1AFEzpBq6QqNn62QuPEbNvK/U9uhK1g/P
oXYHHfAvhmuhnWpaAAjPmqMSl7SAbF13NK0nv3rLzV+X//55lj6uopMA421zsiGHMBcFJSTAeGlG
3CfR2tqORlr+LrwSipVmFzvo2UvJ8eziOQk7foKTsE5cd56Wht2xqxxUATPnOUyVjyaNd8jYv8VR
bMIGLzeXBzt3n5yOdVxbJ0GH3FOaWo/4rnHyHqkR4lFy9RFG4hY/oSXs3ezM0r7SOewo45z1msNU
77xw8MeZbTcSLSYffr67GgKbB1AXj3LT22gX9nan2ZfHObdHTiJPO9Bek2mqkhC5Eu8q60cUBgub
cC7tMSifw/Zi7wNsnbxtNAFdSgAmLYkdxu3P7Q45U7uzxW39HB2i3RInaebDnYab1hg6sQod1yKc
EL2lUKPb/i6vEDZewkCMG3uy8QE96Uju88nOXYUrX+kER29wn27xEvaa5idZemfXYRYuzeC4r6ah
LPAqSNlrIgYV03Osqt20DJIWLN6/nJ7y23Dn22NuLL4ugavO38S8Ck+jTXZ55stNPKR/oqHIc6c9
ifawLh+71/LN3YQ2LZmf0e92XaxG2wQsu6I34WqJZTOzKsc3wDjBo3L4FHvhV75Vy3LcHmkdon5W
utA/NHUJbDWT0ZxGma59xKsduRSI4vvDz4KaM8CgO8+tkVUuk++w25aoSrPDQnVdxr0IANK0Qak0
bm2pbUiZsmif4YH9wld7ISGce0dBJiENps6mAXCabLdCSzIJaw/WZV0+e0OxZ57Xhda9ikA6mt74
7FHP3dcZ1vMgMNCL1GnuXT5T/ozjbMH+8xvUMR86OTzDoMyLTPLb/3tdtS9qZ4+6+R34bypO0d3o
Qx9/LNOwz17649o9CTzZKeD3PYOXN+vmqrpKtuFO2nn76FAuvLyXwky2SFQYEN5lxtcf/L20L66x
4Nlmu6Uw8/MIn4XcQgboOE1g9EEQUkslTglvFv0c66dutVu5j6/SXMrtWFQRjsvDQ69l1Nj7W9QX
0GHUETuuXUxVg66ubC9ALFkUakrgfvD78oeeOQOpCJDV4Y0wAwOrfeg9RlM3R19864zntLjtl6w7
ldkYKOxb1Ng1jsDx35+sJVNhPNSMmqPU+O9BliO3m7nCGo2h+zahpU5Ns113WbDBHAyBRb++D7rw
KtP7+yENkO8TkHnRu2/i4P8oTCGwUUhyEZBFOcHizWj3WtFuorJRN26M8p+IYdVK4I/bamn1W/rK
KQIG6TGNksce2SQARe9eGaibtqVN1cc5fuQKYj3/7byStmJGxGuEOu0Zc0rLzFr2VUE76uJt2dHF
QIG0cf2lbXqeu4JD4kFCBJJy9U9n+mRqZUEPCm/o/+UgiKZMvRPuUJhfxw/BPjkk9lIid94AHIFP
JwEnL7oAIRoEDglYbrKr1rR1zx4bgf7GVCi+r8x1dTBXiq0hWtjY8ircGlf//cSe/oDxRjgZsYcA
v5SjDYfqenAlC+2PREYStF4Kcw4amgx0TGlP4oRw4iShHiz4t+oBVSHwD3/shtKb6thfocu9/Ysb
06RrI/EwVwHATOuNXR67iA/SgneEu0y7NRHqvjx1c3nclwiTjBgcAfwDg65mCzdpGJCM1VWE/9AE
X5lK+kuo3GuviN/qsv/tN8J93gqvoTzCBl19wU1nJsWjEQYwk0e1YYB5/Tq7desNcjX2V6tRZajH
985OY3janY7SWig/Xh74zGFPNKoQ0mhNdmaWYmiCGAGWaY5aeo9S6G1tJh+R2F8honylB8a2zSIF
AYMlNNPcRU5cmroG7V0e55O1iqpM3wg4p8AZSH+aJXe2p16lVbnvLPMl9MpPLwPfYSEq6TdPYu4/
Xx72XHzGOwI6RpuTM6aYkdZVq4tu9ecSL+/KXbMnvV3XV9FBW9iWMy+8L6Em96ljtlLVmk55LPt7
JduD8EBIRFs57VNm9rZWiX+xlr8EnDwpcdhBCDwJq2OGeYLdZrmyQc0ZfaUqoSsIk6CiBNLivmso
iDGKjop8X6L7aHhbj+agxNv/ca4ne0urVQ3nFaE8Rjf6wYLBXq30VXWUV/8BrXtm91Aj4CqlE2Kq
XN1fd0+oIoLPI4W/vpO28Cp3rKRk9RzeFpsW9AdaFQhvJvaiK+NM8guGitx3lJXnKTiZcyky5Fq2
/IrcTP8dU3IP1uhpwwkEyyWvC3tZhuBPWWuShxKS6o9ucSie0+dqv3CswSxp76mH5hlRwXCvXFcP
MTzk5/xNhVBqrpHN3ejb6KBskndvWOU/RLRI3qVDv5ZekA5cA2ZfTlTPORfwPE5+2pRuF3SNZYYp
P01bNevsQds3e2WXXrl2YcMf/q/zCYLhzjqysTV4cZOp103HLSqX5ZUX4cbJe7yIcgXbjnYJxDRz
8REJHj1IME7Ls6dqXCeVZ/r/Nyx/H2zjXbB11shfaTtO6XW7l5eMkGfX1UnIyeEhernVqhGDqwzc
WBAzloKF3tR5BFXnEoE0C0GGt9tkx1hxHNS82oRjhy69K2VPpSMvMI/nQ3DOq4hYUM2fZLluFGJY
INTCMUfxsRYUtGKTzeVDZi4E7sVjHw9a/lmP3YhKwfLcTqBdCAgQvkFevF6OMPP1VWR9oExgmAU7
Y1pm5hLtBdeJhSMMt9GmLdn6B+/egg6GVYK4rmx/vVSumBuVoUIRB19rwAuZTNygFKhUAAXFR1PD
bAhAl76EblTOrycoqzpbh6FxH09t9VB+dz1gVs6xSTuZOmCjrHRsLmzBFOO7UpTeKjd48CTZQ/Wv
fY5UXD9a4Seic2+uaiLt6TmI4rn8v8Y1b5pGQSAkAkwh5dmL4HaIRUfto5yCDjMLeee1vbEFOUlW
1am6rVbKeywizu65VrypQg8DNS5itd9rHKarPLJgSvaovyoqAsJIQ9/7paLYlz/s7CTTIxkhA7BH
pt91UHqpafLKgTR+i/L0ShKWfGZnGrKUBnnvAN2mOHKWZcWyZ+GeEjHH29603T2S1in2V5tyDYor
+Ya3k2ur+8ReKr2e34bq6BFp0HVGheOMcS9hSlkDjXUQiDrKsYGYNLqLLWYPlF8vT+K5KA9sIlov
vOr4h8mR8vXiHXH4Tdy7DvBHd1gl+LEgZ1B+j2+03SjkIq4Z30t5na2T3dLLa/zTXy/Cr6HHWTh5
j+QI2kZD5znHAURiKN9XuDx04a+FAc7MpUG/0xzzVbbLVN1LGpIi82LLOsqP8Ts6WN9RYO0+cNy5
kWzjd/MtA4qHCtVffMIvYSeDy+RUdTFdsCBRBaRxpV0bsAxUGcHn4W++IZUYSKfUfcd23teJRIQ5
rjonMXjBNv6qN66N7bCvlZX06Pk2rrkmTZBwjQeHufc2kR0unbBzUwxTEy4qzDQ4KZM1VCe6HnJu
GOMa2vPAelR/mDcA1Q6IgOzKD/FOvV6WBpipQ9G1O4k6meG8CniMDIw6uHF2fr8OfiKsHL+EtvxU
IulsW5+ouwS3jbb+D4oG80NG81BSVW0k2n+d8l5tYBSwNY+6um1gjY2KEpv800CUdtXwP20rrjNE
VyJbXvzcY+4w3TcQtkepDLiO/PNr7FgvdDNDH5ucNXpIgKRVh7HyPeZo7l9IuXFA0B7mLkMjAfGM
8SV6skt1h2dQ7/jmcbS+2aIjj2HQN+01tfUr1KR5fBVrpV+lDwCzFusHc3c3HjM8CGhDgY+2JkPF
W0+MszA0/7SghFW5Kl/cDUrnKGgodvbob5cQrWPWNJlbMhGAy1yoFmnDZLRm6kDkTlhUhSLdhBgO
iEF51er9ZyqIqO3iorRwPM3cYqcBpyl302pBESkEbKGc2LItb/AfxhyOEabPmt19snMWLs6ZNJ9E
6J9B/nlkn3xScwgRd+qJqYCb/Ik+RK6uxF/I7Uu2+IzRXrdaAibPTisZGJbtY2V2muunViS2XuQx
SkO+9VXlxq/jT8fbhXG9FmRp6UAcD7yzrwhkmCoBwIazziUyEV6RUvJjUpu1e53b6c7akOtvqtu/
GhnaCeLobkzFeXL2unqOY5fa6UengBqDQZXW4yyWa9+9RtpYQ7RQlJg5d0wgNaPgKG8ZdbobM44E
HN5a/aiqg2RHIWrsrnjXK2m5BmyXLa2UuXCIDIz1XrIgbap35JZN3EZBZR21e4TlnpMEnB0+pWtc
92yGu6k/SCArsBLr7i9Ke9RlT2KPO+dklQpVNmR+TWy8v3a63d5ilGPdNXazqa/ap+QWV82FvTge
2tNlg1ALuAy+Js+dcRWfREwjBRjMaEegUoQY1gXiUniY7LoNBYin/+AGm0mA8I/9J96Y4p/Es8QB
XwwhtI7DT/1F36UuLpNr3Q7QqoA/pARX9bA1RTyklzKvucT2S+TJMZeXhRVbpOlH1eFNFPwaURM4
Q7o7RVthGmHZPPl3zt1SG3z8sxcmeCpkmXS11JgxYUdqhEJ1od0KO/m/56pS6B6ZlryN4Tee5bQh
9idVmzCvTv0RIusWCrktNvSLrb/I8r5EmuQgkmOo6H4QSUBrtM6cLboHeyQKXmS8OBZW5+xqORnV
ZHVGfmW6VuGzH66yZxFnLbsDNQn4JNvgWvQgvyqf7d4slzbF7DcbRX9HwREWzeQKFv0yUgXFGa9g
xAaE78ipPNaf7pv4EN5YjzluVba4DjahuWpXkV0tzfBcCsCb/Z/4kynOjbjrk95jit11e1RtDvPb
JrBxRkC1nnWavWWf4cfCXM+de6dBJ3PdBGKuJwFBcTOuN3haDFf5LnzBhbaX1tF1s1EoiVX4hcO5
eL0ce/Yzqxqtcvw1OYgmF4onOW3bd4TuhAiXgRC53l6oV7nlL5B35mcWFS9J1YCCnkkEW105AMuT
zWN3322DxlYPw/Pw4ds4C8iH8cWAftTShTI7OpNMTgXrT69kMrFpEimpn8d8TVwd+1X7blznn9m9
y1TaA6YcOwzDSvyIF9t8c3kWhUYgrwyVK3Ry4lFZN3GdtvBGh1PTytqKs35z+cvN7RQNxDs6R6D6
z+7mFkZ12Q0qD5IrbVvvTLQXy6tl9vZs+nYSZwomyp3aElSydq4pfy9/jpeUdAh/jXV5rMEWyozj
B5ke2cBd2Pxkb5RQJ/OmuaUYNYFuHkUqH4qAUFSNSCeF6PA98eT15Rn8w087jwYmU6anJZ2R5RPJ
dIQc2XYOG+EeA4aN/Cj9lLbxJnzEZ8m50eKd36y6jbnPwGjJb7Tal3qWcyt0pLyM5WLAYdOip6Rm
gigYPbsCd+QszXZ5BB/VX0rC59bjaZjJsdbyBbW6GkxcqI6J+Fz4vy5P5ezfp1GGlro81tcnx0gY
pi09zsJE5eJg9lgFLiojyfLc0jgJMf77k/TF7VIZA+fyX48zjkUsKN/Cg7HPfmGoSWd5bBdRCDSv
RyEj+dVorvp0vVj9mKmDMr5/BjomdSe/AqSuEA5dbR7xC8POS13hZbRLBZygKxqv7iON2YUrcXaF
nEQcp/4kIh6pLraXuXksB+WuToRdFli21S3p0p8rR5DGgOVTkMXk0MLJ8mucINfLEOtM81h7QFs5
UpCnpyUDNsE9hNfxG87bm/LGReBVsp2VeR8/oARqR7uxGYq329VyxW52UZ38osmiHVBWN0NfNI9F
h6+6/j2oF+QY54o6X8Y8uR/0qhPCPGLM0dVwU23NHWY1u+66c1fmU3szKs8EOyyd1trCMTd7qOp0
5eDMosB31oDssdu2BjcwKfUOyOUre/eg3fEs3iab+ElZiDY7jyfBJok/xvFxrOWZeUSfUVK/9yQY
l3f/7BI9CTA5tYNYHeDUpyY4UB2rPKzlZcyS1SVM3VwYtLZNC6A55Kjp4zeHWoMEN+UZLUp2kWbZ
fVZ/Dxzhx+XRzN1Bp2EmB40mu2WRxoSpNXxVxfg5K+9E/d3TmpswWIg192kMqDqIk5GlnDEv/DQM
lC4SjGNGOVyoMNyyjpdHM8799I4zR20geB2czlOGXOcJVWAonXE0vPC6F6nQBslVk2u7sFI/gdRu
Elf+f6Rd13LsuLX9IlaRYH5l6KzQCt1H54WloxkxZzB+/V3Q2D4tNN3wzLXLLpenSrsBAhs7rL3W
Q6/G29tml77VpVnOa2FG1pLSdkbFcpac3MRVIuj91JV328wCahwCNxfL47wWSktjCmUdFp2kT8Ae
Ny+Gq56jZ8gaHSG7XGKy09EUN9IcIkCZLj5I6IYCYQpqALhNtvMXjrlSlRYtlRZVpt3gF6Cjj4+Y
IUV8tANR12u8Y211eaWeQIwLxph1tbYCVxQ+LHqwix/BR2cTUTtLG/AjpA1zJKjPQiFqN2lOelft
sR3vjCm3tleQuxal9QtnF0Uo1GhRFpfxcnDOM42mTOkLC7Jb0I/tc8MPqYiRfiEx+maC81xGJUs1
Qif9VLeQ6mZrUHYVaSGgKqr/LFx6WwW6UgYiBBE7//rZek4jY570E41zSKcW4WNhFVAMnvdZPb+3
Q5H7t0/u4u59gZMBa0KpiwskssSSSAX2q5OJ2XmS/IxNQcIlMsD++cXxtGkwk6Kc9ROUp9+ralg3
KXm5vYal04ddYwjrvxbB3T4LAqphjKYeAugKbZHsj34LQkkvWoXrcUdBzL4b19kOAdL5/2mYCw2i
JC+g7g7DNaitmq3mpn65Dra2C+ba1exT5MuR/z+MWDLfz3lTLNhWTTYXAzZBLs7VIM4s6Sk2Vd71
W31fY5CDDSEYq/7P/wEgs+BE7S9CS6B3IH/Ek4ij0z20rTTqp07THtsxu8+sER2Rqn8fR1RA014+
WaHUeA3IDUJNf0sDUBMkFX0brNIDt1W4DjNg3G/v/TWbBNrokC5CM4h9d1Shvx8sIoP/ddZK/Qu2
07+QnQruD0hkUqd9r1YMTiTdSSfWMsEAFoIoGTMS3T58UAfhWNRSHPXtt3AOgtblENOBYod21lo5
QEjvZYQAATQpd/FK5PCWvBEGWNnoAhqB+O/vC29UUE8oVqGfECB40G2dmod58ptWFPEvYYRRif5t
iDvdzaTEwRxih6Gu55nhGjOSkDpYUSc6yVv7DlhPczdstU2yC1fSiy661UuHHFgxFGOAooVEFbfO
kE3r6gHWmYDK0tFXysbyai+r8UUTPxTKHCxuK8aWWdNcBXKX84RjpUCedMr0U4AHsmlRaGxGvwqh
EhgUgoLQQvYGbDD4PmAFoFn++lpVa2cDSfUTiDAnh02iYjD8uQjr0yxBQjagJ72tLcGFWXpaYFPR
QE2L2X7+vhilFFRtFOmnCCl+rx56a1WnvWsWz1UtSmiWnD7sABWMxriGosb3IxqHU1roQayfrDvA
dIo3ppBhol4DIemjDNfhRbtZpDe4ZNNgzH7YWTyhNncHs2QeTRNUKicjp56p6m6eH2+7nAXc9V9I
A4C2oG1iGJzLGRWlCPRM0zDDj2uO2cDAm95Y05K1/O2tiJ9jAff73R63JOjEqB3JDe1LUCz6iHfV
hk2aYaxN7OWXtw/nAso6gDOo7J9fvNOFRop+wOzuCRrFbltVTgViwNv7d827CpeNprYNjQZMHsPO
dxt6kuSYdBi1k5lndG0UxntW269jVz5lvXaMdK3ZKGDH8Yqs/lXU9NDPiVdCMl3BXJ+vjT0FAqnP
nTaNTdeya9lB9z4B5J1ATnt4ipQc0yQQy2wK9aR0ojbO0it4+eOZu7rYoE4NK0xJ48fLg+nKEOuu
GmSyognDJS+EQBbEt5DOxH84pzcHqlzEcYJXDaRzcj8c09xcGQ1Bf+V0+2ssroeJZbA5EPmq6T+C
/g1C2ZJ2mvRwlxkgY2qidV93/m0zS74Oc1OYggbSmbGbft+2tKjTgCghFhQCS15k+XvRagdMNj51
CvoLXX8u6kkkB7EYEUJhCWcZJxmvIWcVLeI2zhJbO2mma1QuKt/WWvMTD7ya4Z+mKwV+ts+38Vvu
VaCM8m4veXFnL4xz72avUEk1Bxiv648Z9J+x8hg2/6AKgTksoJ8AJAXpGZ9Q5/pAOxSTsUJoF5DA
cPPxnBnS5vZSFtJ222JgSwg2ArDKxxqxOedyOaBa27cWGu9ko8oGaIpUxLhFBIrapnZbvf7BtNgE
m3j9XDF5LLgjvJDAAvJVljTKax2kq+apDqnbYxZABWkAtGQgtt3Ur7dXueDYvxvj7naC/EFrYhhj
WK5qxRJJCCzta4+spi0Cq6h0tafbNq93lq2NLQ5D5tfUwtY0RaSRIQBu1CdFD/zEQHiavhYY400y
1ZHMLRn/uG2SufDvWQPEatGBYhKcOmuAfb+KgZr1dSbBZD9097NhgZhbIaJRtoV6BMbUv8hfUL1C
95R7JHW9iPspxKMF9qDSiSCDOYQ7VgkBSncd/4g8NnwaOO1j6nWbxkskx0qEIsBLX/Tbr+CeznSc
5xKaShpSQiYEGvu0/5p6ldZ0DfLyVhYmAQvT2t8XzhVipqls9bzAwrWf5Ym4xVvuW9v5WN7noEHU
ttCTA6245Y0Y64Mc9M423BBCJ4JvvJCKsF9hIDNAHwdDS9xHzqt5VvpJxa/AUbaxTK8FSM2Vf7Cx
2Ko8iLKRhXMMLCCkayEvyRAk3Oeux5gmpNfVU2VvlXb0MgwYWF2zJ/D21TB4QW6/2cDL/O2j/M0q
93mbONDMGgxjJ9rq930WPBRCzpuF2/LNBPc59byMJRsv2snKgh+hJXsppA4Fy1hwcrCBCBk8W5Z1
Ve7BWGwdMBTvKWknlxonsxodcM/5ivJgNIMg67gOLdB6BrcO6taQ5rsq9QzdbFkjlDBOrVqNntp3
a4jRe+agJI5OtfPtD7R0LKCyg3FpuDfwvnDHMNTMVFJzBGIDsEX7KKfAWOf5nYLzAh6IrPOqtEqc
tpZqpzbJ4N22vrRUwLqBZiJ4HAFq/O7p8GTkGOrNVbCxzpUT0n6jTcVWstPXyixXt22xlXBeVcMT
ieIvI75HAfK7LbWQY9vKmK2qObZq8jnp9VbrUSH5B3ZsDfkiU1i9gvflFSOxq1Kcx4jutK7ZAkSf
ODWEH27bWTr3GFD6tx2eiiEChojKQ6ZC+QkjEi1INttKQI+z5KSYr0C7HvuFmUbu+3QVzaK+jMgJ
pAizBzlTdWP7rXLoPJTKWXYoSevbqxKZ5CGnSV80RZVKCnKpXN4CFuUmEcac6x+gfNN9MRxrIQTV
L9fI400HI58bMGJDKH0VTL5VgPE+xFSj10x+Dp2b0O1/Vm7yCu757KcIn7nAMgXj2FuIbkDk4grA
UJM+SS0VxgMZ1wx87G8A9/w5zMZnP5BnBXvhTIbZekaEwYCpb59v7/bC/dMNgKcZjTNYyHncCalM
A4ImE75vitaHFTnamK3V4aAZo+AoLdw+WLIRoLJpjqtRqp5kRdaHIzkNzfusHA19E2mCvuWiCWBB
QW+PsZsrYF2YlIlVajCRZ8+KGTmmCT6HWrCOhVunA2z+HyNsRy+yy1ZVsjkOB3Jq9NJT7daVQIvw
9z8KxInAUom0QL26dLSo5ryNc8Kc4mdV9fs4jp91Kh/wlgpWs1A6RDn+t62r2zbGAQRwYCsAl+9n
FPnqKkX6lbr1R3Ju/HKbP84ug/ARJ/INQUts8erZQFybAJOhK2VyMQlNqEGCLCEIQaFtfw+FF3XD
kBn5obMdBtBg+MswdTXTEb3oS98R88wEnTicSZOPsbseta+ui7Hw6IdhbJHLC77iUmT7pUr2bwv8
STFlIK4mWKjBzkmgLq8krvHyF+0Jpl30rS3IAZfOPxDsMh45FP9xn78fTaSeciTJKa6YoTk2+TV0
OkStZsG6llwGkhNGvIt/Acj63QoonOrZzC3o8s2hT4CoJEq9VYxnZRSN8y9+IvxoRAZspJ/nbpbM
CiQtga2cVMwYU9105jZd/YOrdmGC/YSL22yrOdolAOSdYpWux2reGGH8ioLEJtF0wVUjLNTl4g8d
bXtEBKyDfyU6loIfTS+xUDC/WBo0q5OtEcyghzcwBKmH6drSEtkxWg15c1BObiNX2z7pt0pqHKDq
6+YFqt1T7oVluRol+6EMIJCCUf+mnFfo2G+DmGIEpY5Kp5NNwN5TaUe1CjKyKmZX9baK//b4LTwH
EmPAUTCscSUNENN6qiIEpafM7H1QabrWMAiO2kJsChMYisN4DbJhPmJrAS+lEEBVTnRl7NCq3ncA
ZNO16BFevDeYV8AUJXQOMEz8/RBokV21eoSLGmb7Lskcg3xmgYhPcvHaWChGW6gYYhKN61rUehCl
ow5XF9LMlcZPQKqcZn4j/+SdteHRZQSexrW+QUwG20hrXJqiRBu/ysYGMxim4ag9kQV5ysK+oaaF
3gGbWzevRuStOKUz2pswlbwm1bYdn5NYQFuygAJm006I28G4AzEFvkgxtEEbZT1RTjmACe8gqPKY
mpSmu4OKEQ8mVVCs57fbTmHB7zDlBsBfkCgAYsm9SlOWVFoYj8rJRhBhGb9aVfTCX4tmq1gW4L7Q
rcRoK/rD34+cBamXXhoy5RSprvU6hn4FEgv5xJrhGN01nfLDNN3yED0FCLOBnJXEWOelVSKiR0US
2Fl4I+4nKFObVPLck5P5jFFp4payD6IDdH+S3MNMyeAg7F3rgpxl4RZAYhV5Jtj/kO3x2SaAbQr4
kxCiQfDDIeNdhOQ5tDfgsPJvf8MlQ/iCCKIskAhfgU1Gq9JHiOMhFgwNp7A3aHXsbAljJPCWty19
YYw5v44qzm9TXInDNKkUpBYSljatttCcPI9Deahm5Q4qa62TBNZLWT1AhMevJvvXQPJT2qxVakNE
QXe0yfQouDFrAg1KFWFCj0qTdoCilZxBVVrC7Nuxzalv2Z2rzM221D4hoLql3VM670Bn57SJ6dYU
KiJl45OodfrR9FDVgzBhupJVD9p5fq9gKFwD7+FkOhaksuL+TyltPLmlrmXmkSAIWbixYKzEzcHc
OwEOnK93j0Ze0zhuIcgHJTHN7R/bdbkO71qMa0Nc3NVkRyRBf+2H0EHABAh8EISCr6i/4tyWJkPq
lFOJEl7zqfQdEGTN33Z2MIK0wrKB4MLIPfdIZCBtU9Kgxo0tLXeIB3eU3w2jWt8+TAtgCWjtfGnn
ATBCrqKroMJJy2VJRoWpOcRquI1tNXPKMnIpAWCmDyENWcarwhyMJ6MFWC0MrcDvtPFMLflxMOvE
g4Dgc07sXRgPgQ+l+QxCOma8TTt7R+Rpb8thAs2yYPSkWUb3MB0fyiwS+e3r+8fGYnRI2SMyuN6u
WYFyK1htulP4Pq9o5SCnPkqu9od6RFH1jTjZERJboWO+3N6/66PAzKIHAn0ZyFTzr2xks+80W5AQ
qIM7TY+3BDIRDsATwsEj9l5/v/XfLfGRI6pWbW6b3cm4M3b9I+MlqPzsffKIMznTXjSasrQwkFCj
S4ZKDOBE3PErbL1KdB0iFMmoOHK6N+JXORUF3F9dou+LwulDfYxhHfBvvkYMNDfaR6MKmAMg3eHe
3GfP8V1QYG7d9jW0z00cxcfckzzTkzaW33ujp63J/bCPBPfg643lfgmor1Ehh/9mlH5c4QmY41aZ
UvwSfS5e0sA8S3FzzKf6POUDaJ4gcu1aEIzXILbsaLUSQBrPUr00ih9VKKp2muW3nX0nteoxy+yV
lte5ix5k71TmsNIVegdSMH8oNUfpSOHgL72Euu2QHrcITQAlBdpVupczcmcZWekGxfTY6oafoULs
zE0a4f+xD7Wc3rVEuY8ZHbhkliejkf+AyvaPuaAgBA8eMqN/UhsLQF0DCQx6ZL1bVsAE6K0c+YPS
rue+qbyqt3tHbijyb4B4XLVRBW/uQqMHXpHhLpFXoC7Cf9WgoZLZpQpo1GOnOYyeubf35ATBaMhs
bb/IC9+YkuUu2d3T+9B9rsSw0+tgAz8Bc7qQ50ZqelU/z+OqU2NJlk8TEEoE4tHwAEAodSvGGdXY
brYRTyIt29Tx/CPAukZMKkYbzEkAcT9jiD013xetyAmwQ3h1SDWw6ADMgnk43tuEY2ObWTTKJ4zR
utYMqnZdz5wxyTd51HwoXbvVKq0AeYj9fNvNLQBOsI9wcij/glTjqm0+KOj2ZnTqT1OypTkcD0SZ
1L56lqrUDQIDPEXDNqixp3mw6pVOkPotDOhCjQ49CksGxxNao9ztnDPoWCaS3J3sZ21ygk9WMZUg
RQe9ChNq1jpoZ8QExwuRxTerXxMpF8k6QP4g1bFhlTF+Ny8USnylG95h/NGVPr+wNqKe2X8xCR4N
kFbDD/FXhyIxDLtI6YDfJG6LeUdfVjFcXm7RyncI+IEd860WRFBfFZTvxwrPJti5ADvD9l5FUFM8
xk2cd2ydykpjVJ/JukMM16/SO+DxMQJdevEzdckZeIzsZ1w4pRitvfDgfPsR/PtGDHs0NIr3TZf8
vv01QqSr7kQ3aKECyNbKxD40BDtXKttWB9yJYrbdqTIwRN+dlKBzKXh6MwK4YgTxFXRGtQk8q+qx
iiRPSqDrmlEvGkFgP9WPZLDuMdXo375eLPW5/gDAz4L+DZSyPFI/iEBxrSh5d1KL0G0jvOzym5bg
w6ejM9mK4K1bSAaRZiIVgwNhbQC+zmU2KopcegbJ52341PnqluzYeL8Grg0gvLyp/OKqqQ+Kz55e
oQwMWVjtpXnuS1dtleVtgtU2eM4bhOvp2niQMMeER2ojKrsuMDp9XywXyBhhMxhjA2v9j/x9BJ9A
7Odr2zXXvRMjQvww1zKIDQ10fQTbvFDq/m6ZhawX7iOVELFFAyy3Pt2G9/GmHh3GeE3PTMaIiaa1
CgrO9SrZZXeqoDexeNAvd5mduQvrUjyDkr2EdeqBvWFr7SKsXLq3XQ3w59FnakaRj4RPxGO4cJYh
fgcNddS4Ge80i2Mv7BK1xcBLaGC/S9vJ5LUeHLpmJ2GyMxDikK8rnMi3L2zxJ0mqs5JEsBX8jO7I
evIjN9lOPggz7/pN/dHLOM3SOl/ZGgLI21d2oW3IbDNZScApQNrIlaWR8BOwx8G2/QwWAH/eMBKQ
tncSMA/9ExAmrCEuZRBk5Lh8HQO6np1Sp3gXaNI5c/osQYL5nyzowgR3XInSpDo1//XaETaw8ArE
vMdG/iTPeLptbcHbA8QFMSgdXhhFPW73qFqjykCRrpmgzaYdchjVcJVQNFa8eEAuzDBXdHEYIzoo
U20haSpJG/pjF64jIr9Svd+UQ1K7emIiHJVHQZuJHTvOnX9bHHcFZCNPLGVkuSgtQZQNiohMMDuz
5FtgAmVKZCpIWkxu/0zSxgX6rBBjfJc25SnepDtkuy/1OkA3q4MWybRNXwAIdkNvEny6hT4TzuKF
bW5T1aHT6miEbUYgOdwr8KP9L/gVCANnft8JZVyXt/P3WrntLPNCk6dS605aCXTYXHpV9/ZPTqNF
kPoBKH417RoPadcmuGInk9bQq941qOHJ8h+3jSw6RvAn/tsIO6sXZ7EMuh54P2ybohwoNHLmzx5z
dzW4e2RVEE8svfD4RL9tcfFymklRqMewBXjrhODVXFWFI/v0AAfpST4Yv9sPtXGMVcoG7zD5SGRH
SCZ8na2wc/KfH8ErTJh1rQaTRtgL1MQOOyzEpxFwZ+CkezDvwwPjDZEjh0l2dhsRUwMYsJeuIWie
UNXSVPxj7uXvJpPOGhMOVROdESYHYEep8NDXhvUI1benjNT3QWaj26vX42bOszWSWeqg3rdKuumZ
Vs1zr2a110T9m6WBocMspTs7iGq3idrG1St0b4zqlw2pB1oND3qdeTQ1dlSSYwePI0B8iqOSGgCL
AqzUSvxqjtEhG7t9o8+vVto9pKXtZ9qw14pWdVuqahiElJGuxyRw7aHYzlG8Km3rWVaGXScZr+3Q
EscwQI0UKA+dofrpHEz7pg8wAhOnm9AysxVw7p9yNB5b2/xh0+KgBvE9qbRfamrdQ3jjo0wCoGbB
gImyXdg5YVTtBz07T2obu3qUP0iVGfltOOsenbs/0O97sWOrdJIxxnhsa2OgPgI9ZZl0oVva5aYr
owctz0to7U4zqE3Djy5pTyj5PZHO2hJlyl2pGaqVXSXbccy36lw9DZmlOOE0MfSuPWMOO8buT4Nn
JCrd2AoOpNJ1gERW5UtijKNTTfWqbuXPMup0P61jy08sY9Pb5aqcpBKIC3N0b1/VK4/DAB2Y+EGq
bQN58ZUwXVzVabRjVa/C7jXQx6eiCR4UTRQdXj2AMIEqPmok6GWpV42J1EokoHlt+loqb9SO1vOU
+hlq67cXcu2rYQYAQhSQ0XPBJBr3TvQgTgXjpta+Tl3uoHkKilpQwGkWyPhxlICpMtMnPTnWGnBP
yXs9DpiD/tsSPqzfzQZxoVmtXKOLSaTROrPs9jUqtCfS9NuxjR/bUH+qiY6ys/bn310za41c3Hsu
kAFP89QpFLFS62P67U3ZG9vOg5eDoyGevBd9yaUMA/YwZI1sEiTmfFVGlWzaRAS5JKPXs6A2A1m5
n0ymV169FfeMOajAM3xURBE+e/euwowLu+wUX5xSFbTKQW/Av8nr8Ye60jfWAG1AZOsAsUCXQ/JI
7vyjrYXkAetIMJAEZxLtG1S+kKTTL1qI4Q4kw9RpfDZM2d9lf4rqIUtVfbRa/mOPCzXgWDrUYmHP
yHpPp+1nN2WlUxqm5FSqsMp0de2/Ds5va1ygASY2akgyrMlr66ivhrsZfJdO78Jtuc0RFDv3oir7
9f38auOhxwJqRszF8XhHSAYXttyjHKGt58iP9+EOI8IPIGwdfR1cXqzwffsTLq6R0YfBIhQR+bq+
0tWNTmscmi6uvF7babVIdO3qm8HlsFFCINZAJi7z3ewiUkmiNW33Ws7bAsATlAiBM0x9jYosXZcF
v0yhvouiJNrmfCFjTkpiME6YVxRoXsLQ0V7bu3yt34Uvihu/GRvtbHu2AFZzfd2ZUaAPCNRcMcDI
u9RhGgxajQF9bX1tpxPWdET2N+muUbiOhvHe0W+e6LpwU/DQCAK7q3yGs83dh3EukqRU8GqE8+z8
HOcnrXww9IOerm1oQtw+KYu7C5Ao2mkMc3FFrDvaPbiDoOz4ahybQ9S7yVdXza/2UDkqHLwdyntz
TI6SYIOXzs+lWc59l0o9Z1IBs6Y2Pktp5E+BdLbT8EC6QtA1/IIsf3Oh2M9LW1yRBDFKlg5j0r1m
DWItrZYOkwTo+zAad3IXHOYMfDEkSh5mw9A8jajQd4z7g1w21FVbK4aS4PxsjZnqt3Gju7YFxQat
rQaHmhWegraHqoJkPxXB/J6UVenGdnMsZAnMzPIzmcLWRa/V8nI6hAiwxsbNAXHxocU4etFsYpR5
Jkebjrs2Sc+mRj+LZjoETfpBkvIu7GK3yYkBPn2IX6hWnLm5YQK8YWVH3PB9M0nGBkB35DNN+X77
ZFz5EPagA07CRjUx2sGXK/Nx7oM219tXU/+Mis+ifLr9969PwLe/z3OG2OlYaE2Pv2/09UaB9F0a
9H6RI+T7vG2IL7fDOxmot6LzraGMhP43954BOV+0E8LAc5PFu1afAeGlXhJarh6+SHPqjWr/R9NI
bjmAUHoufXO2j9QcP2ilPgt+CjN1cRT/+ingzMXIDOh2rujy8pJ0aU4t5azo7SoOC7eotNU4UW/U
o/XQ72ml75NAc1S7fOnNYi0wz3mWL/PYAISJyNhYJfr7y97IYRGj9ziflbS7U63iZ4PT5iZWgpzN
sgsHBJAIKpI49DLwjnSp9mMo5cHNhz527TyiXjFqQI/QEryfWunTygJHlxqILuzCJv3+lWjAfP+V
iP2nMUmk6WwhgHarBBxfo/k6R73oa3Cx1V/bwSQHUB5Hb5d/JoewQeZWBNOZKd0DJbXSxvVoghHW
BG1ysQZyZqSCl3nxC1yY5PwefoZaEzmdz1UPFSMQANzFQbaf9bJ05EC6qxJlowaZYEO5osTVOjkH
2OsThm+wq+dU1d8DomMkoIZonkQH4ktt3bt2WuSCbh6POfmXUQbKAhpEvioRT1kWpFreT+fxx/Cp
fTYP8Wbe1DtG01+tGIE7Gmz3wY/Sa9YIKu/1V3VHPIL+/+0zz9Unrn4Gc3MX8bOU9iAcrfAz5F2w
7iCd1a2Gw/8w78Glen/ZMQCPtAn+9xWLI7RGyoyY3XTW1uOheajvWQ9C8rUHexc8yF5bOLYn2mO+
+HFllKs2mVNfADRNp3OyrbZscawsSFZ0LdTRWzy3F8vjPEcqQ3cnplje4AbHcmOAZdABywuGGtl3
TB/VnxPY/9NV8PQ3swN+jV9VsIsPWGIyNghGtrFjcBij0IuS6BRrmPyf6vmf3M7fq+Rfig7qlVFd
TtO50qMTSk4/Y8g/j7K9GUbNT3v6PIgU9Bav5oVFPtajNp3jGF+QKkivMkhkTo1TWACXGHct6mi3
LwPfz7jaTC75CRvbyCYywJwng3i/dWewqkCsc1vA34ngNkJr3N1LTVvpeqllx3P0QJa5kjQ05Xpf
8UG0nTuxcO5fcAm/kEgXZyVXo1iLNJyVyTXWswdRS8lltfJhhVb2RrlLveBeVIIU2eQ8epyqcWZ2
7GaYINgdi5XZARunih4OPom8+nScE1dz0pVZObJP13vdPQjWwO9PPhS3cRL0boggPOPBILBnYoIW
byOaN6Bx4ZNWAGBqRLFqdQ4tpdx23TAeZtP8RQ39o2K4InDk9E4hd4bX2xgiKOKyc4DsELzR17uL
X4G0BLBPkMMCLPHdfWsoPYbDBMGjIvylQNqRAvlSd4JWDt9GhSQ6xNKQXqoQ3gCEmgdkNAZqLOh1
5OfwRECjZ7jdnbliQqG6bzyDwA80AAa4o0SujZ8Zv7LL+W/ZaKqiUIb8rJZK6yDPfu4MjbhT0v2i
GWogdf06GRvMkoS+npK9KUF9pM2jeyJF275BRSbId+j8e6Wqe3qaPFttsx5Ac5jl9CAnc+PNsiEq
m17fam6zuKdAReeXVhSbxeB8yR+5P25qz3DG9+R/EUm8OgDMGpRfQJuNHBWdy+8HQEGFNpmiOkeM
pv6YPXuVA9JWO7mbQgITlIqyG/0M7oWui8tO/voyF2Y5v4xRX5Qc2jY/15+m7ST6H+FG30eeVjky
tIUar+7WeuPMfuP2YBDZCty0aNGcm8Z8JgTUkB5j0aNHt9lq/FX8Cnfxl243cQLZsStHGE1cJSfc
VnPueh6aZM6iKj8Hd8QFkGCXrqmj7qxVtDP8/+cK2Q5ceGop6Yq8CrG/7LPqW2gAw2L2jHmliHU2
P5guuUiRnYdAXX1UzlVPKPlblH1U3Zl/AGTqDq/0bJxaSKKnwJkNnnnUd82T7EheuS9GIWqCbeC3
7I/bYM6Fo4Qw2YmOs9wAXxVnThuJsLY8E+nVEjmPUlO1myUCE/QD8xfKlnrBulqV6+KXqq3qbQmo
T+CKSelEB5bzCWZBbGrFND93OC8m1On2E3n4/x2Zr2D44shoxtzrctLkSCjy2FW8aYQcROSRwv0Y
XR2c26sS6n6/RNoE1w/v96/29VBe2MXk09z3LewOOyhBNagUY6ClOI9goJZfakBshOLY13E9Z5Lz
PjEQclUByQAkLfoq3dGNdKet2LEUoXgF3+1r7RdrK5p6mogMQxlpnCDctNJ7lwo+3LINOHFM5ELd
geePzKUAOJa0xFWvWT/1LYecRDeInnCBFZMLFFIl0FqW535FtrjTa+XMIr9p1R3ofeZHvrkVRX7X
haWvz/SflfH4DA30zEbaZ/m5X4UbaPUco8rTIBFCgKYpoBh5Bk3hyz+6Bb9tckfDquPOtis4aW1t
7br7oHayVfAYu8EzRp+c6qhCkdoRJdHLbz7EzP/1Dfnul9XbQ5LbKXPXDHmlbKpzsOm8CJIE2Tr+
JVjj8kP02xr3EOk0nGrGfo3jH2+K58j7yLfJpmJ+a33bFPNL1x75tyV2qi7Ov4EUcsoArT5bIWZv
pMAZx8jFaJMjR5hNMI/ZoDqh6NLxNfd/OenfVrl3KBwqUwso1pd1kuU0dvhptvRHV5fHUC4LdzCi
TTkOW1kODjQZLa+qaujQGgE0pzqyibvpyQho697eCtEF4h6nwowGk444zMgHHLX8kSO0Moe320YM
djxvbTj3PoWG3FrEyIszpr2TjQUqx1XfBYPbGNWqUPt7cJuiAqlJmyKPQpSEs0OeabuJAISgNL4Z
JR5grT4myV29DJ+VMDsao7xWZ+U51YbXMK43oH7yZnVcmUO60/oq82sJXfe+hgYbjXInnYsSeAx7
32vtwxwaGyvEKxnMOzBJa24ite2hU4OHMJ9PRM1VxJr1C/hCTwljLR/7+jiNgezmNmRh+z5pnCxR
ftSJnro6/m4b6y/5GOebZK5A/GYYEBSN+sYrbLCYDXNS7foKSb2tN8+6FaTe1KJNYAFZf3uXlz4l
ONMA9jbAAQXc4vdTrWR9ViRdXIBb72WYZTctIKglBwIrSyHypRXu7rRhXgcDifNzYr2GzdNsj14x
lb5dEoGhxRf40hJ3X7IqVonaR/m5zBxrZ6Bokd8Ve2XNMrPuITrKosdk6ZReGuTuQjKAtARlpwwO
qHunkETrnY/O69/bB7E2Oo/y+/IGl8a4KxEFUGGYdHytwUXIhiUmj/Yq83rq1GsAa1InAIU7kMzv
4xpNVst0RNSWfLPz6hdw0RuJDanArDp7UwY/3kQv6X35BM0p1/DMnzFsN870HO2rtahPLfqyfEyX
URqEY/H1aveeetA3mFRe/8VlXf38+9qa/Er5WE5O7HKqJuw1e1nqo4qUznblH6gIgxufhcYifn52
Unh/d/Fxvx7Wiwdm7vSUUlnKzkU8O52CoYrugaifCZyJLdTzENx7PprrzDAZQhIVKH+pH2CIKhz1
F91DvNBXT/JLAaBotxceHpaL3loh52zUAjJToYItRUcVPC/V4wBYtn5XvkzbZh16wtyY/b1b9ji3
E7djXtER9oxjsG6BLnPAr/ElHoqhLwKokx/4VPBsiWxyDqgZpEoPghCvVl6/SXHy0OezwOcsJqeX
J4XzOQrEbaPCwkmBGuHkSBEoqiJPvQ9O8REaDjtl159QcABQzg3uu22D4X0RqP+65Id49vIncJ7I
NGgSy4Qd1vBeTwZH6zNHGywnv6ubbWE81sYfDVIvGnzefq+W628X4SXngCQZxNQ4BPmZHOcVQYI1
boJ1AUoGlG9XIIFx68cCIXwuYkz4L+nyfyIxi8saMkmPpiaDYaa3CdjsRx5i12um8cv0BRu3Q0dl
Lz2KHN/STVV+L5ifK9BVyEhUYc6CLXVnV+A9Zi1gYalu6W5emmHv3IX36WeTDrmJsJ3Ntg33FcVE
HYZSIJ2s9QCPhZYwU+DHQvnY1uJKV5XeGWXUw6Oznqp8mrcZ3MLgAx7vpMdg2/jIx46Rg2+K/mf9
gE6zII79L8nz72/KOSST5ui/gmkYrxlOLTqN8fb/SLuy5UaVbPtFRAAJCbwySrI8y5JdL4TtcpHM
8/j1d+GO2yVhWnn73KeKEyfCW2Tu3PNeS/AiwP/z3suaVTg/3YUlyoK8Y6ACSk+ZAmiE8K5POJkz
T8DC7BBhHGiWztqpfSbZXZI8XH9336jeS1t6/gULm+OHYu8rc1pXiLFhyWEICOhIkkxfQ/iqNRUY
O1L811jHZs780srybE9bjEaHmB9VsuC3DEDsjEitDbvgtWqjbzCKmpo+1R6apjmpBuZtAumOVuS1
1AwHDMjMlCQB0LPDsGmM6REQP590UrcqWlNm6sc7qU08MdR43ei1iO78SxemLUorWWE+1DLAKi2G
YlHdTNxmC3BxO7tnLgUu6/Cnepf36X22QwfV4gc7vDe/MHJxRiN1ALvZSZMwsL3V88NEOJ/JM6TL
oRrs+keJjlT9JCOSk4+ZG8ee9hTuMdCAYtV0C4pbq9+kkfWPCuZ/fcePdUMRoK9F1cEtd24XYnkX
i+Bog7V27KRWB6K28CEkQKWysFfKrU5cD7JAEX1p5voYpMKAZZjN3AzMP9dzyZ328W3r0JsefsGO
b+qd/HT9+XAid8yQXModdSPNGKCqYetoZQZ/sAEAStHynVozJQsa46M1eTrwiywqz5SAfE7jNQtx
fuoLCxGUQmBMjYqKMuq8IcZyvBTUeIDdBawes1O7FxAn8NpWq17zXOrCbDQNw06ej+/uLXkHwqvR
DDfYKnUaU/MypGhm9oRchZstrD2gc7GLNyz2o9EqNEhPcbyVO7Ci1Ue5/+LcKe9EF68UMBaFpg9I
/Tp33qZUMefN7GrziSX0ucAmvPHARVZra38/C5D1l1qUMCWU0pwmp2TbUqw+mfku9Uqs5EnUnVGa
/onbOpe36KjFUjaQtsBLrVWyHYxiOyT+5vopXj9EbIheflJWJFmgjUZ6GmVBMtWpfS8jkTPUxD23
RaQRANNEawH0+B3csDdmzTdFD/49ddlg8oZyOZ/0bQvOQimNNBi1QdHqBGSomQuWuzm2WhU8u5dl
q3ucV9bZbEHlR3bIDs3BcOcmv7IFYpduR5vq/+CTVh3GudCFMrQ105S8Q2YDLCDqDb6pbYzcnBHD
Qk+UwKLUmPO8hjBY2SMvleOlPN+x5NmZArNLlFECm+0IKh/JVnIpVvStCRWPeaooeZKf52qA8Dja
sOFfmp3xsAC5h75QoiFrO9QIkTKjDzk3WzW3AdaFPRh29kfaqaCEbpARKCifmdefyGyZl6HX+cHP
+nb27QbLtV7t5xLTmDphCCCZ5rVWPPu6FI7WLgdiQF4qJ1oGk5mozAxZbMo1j4mCJ2LhgrRaKtQp
QcjRF4GZEwDkChw/e93uA3jl8qj6qKWtKENH+/Jm9P/IzRZ8yZzrWO3lnN/HwrnEWiYkWRNnyAT9
ylQyh5amKpqp1z+0NrGSwpsw88L1aUv8zmVFagl6ApAKtUh7KGC0NRi6iyZwe6JDtUUFcDrpW8lD
rubKboFO1uSJD4M1WdRNdrjKzkNHBCWr6xrDOewlHIrMmjIYDRx2nYa3DPG+kpOdFnABuXlyFoZH
ncSRhRm+G31w7VNC6W8muY9Okuc/pwfMOHygdvT7+rdxVJUs3NIE6CQ/1/AajGw+59rE4AlPj+a/
ceVdL3nEwqTGtkGFd53t0zsFhQx9T01Mn5nZLuTu+fDM15K2qYzlbGARbovtu9feER32OW2qmxl+
KXpKf2Oontsy49VsyXyzZ5aLZWVUNAQ3J3vkNb6ZNjO3R7rt9xXQJoC/xlFI3sskCwNT5mAmx3TQ
HGXXR3ZIMVnbv0wbFFBv1T/VZGJly7muJzzHtATSDJnWYGsVn9jvStTjK5tIZgt8D/XEEqv2qg3g
vnSwxJltboZeYlaJ6Yc4a25mw/ESZGGVsLMjqkKCilztVAGgLzTVUd4zN/1S7KG3R9k0Jqd9aF4S
izuhcz2pAtLH5TUXjRIIGp7oSb8t0BBktnRA+RqE55i8wn0fUBskx2qHzQD+NPV3rHPlFS23yikr
Oz/scAHzeFA8mewBaZ3nI0h4YKhhTZhhASIxEBAo6lhY04Fj+2Ac+AXO2SsLC5VgC0HMIuRWU9li
OCIKsOGmEwfsz7/7hKUcNefYJmVhm9Sm0rAGjZccs0eGnXIajP9PCeTyQrsyImEB2IqTLrMHVNA3
k8LD4Vk9MhQZsOUI9HONLtS1bvIQm5VzQIfFJezS2r4uHjT9XUo+rr/QVe9xJmihnEKSV5LSo408
tINrZK/oXVtJ+ee6kPUM46+U5UxJUwttSOeyf+mM1jfijJdb4gOC/z3b8abTVuuWAJv538NbTpPo
GWIBHTgYJ8lP7aYCXAIAJGj3oSWZQ4jvAmdhowS5aYAOk/Oh83H9eG5nohfK12tC3bQG7q10dC++
YZ8BuNoeABVloj/mgMShtdEcl03xBt2AkI8avGprzuQvVHPK/CLtBH828eVkNVugN5XmxDDfNZxC
DxQdJiAGxEMdWxuVRxy5ngKdCZ9f5rk/6wapGHPc8uCyBwW81cWzcVfO6w0DnEy47e00MgUdnKPc
K+e8F23hSouclFmiQ7TwLFuyowIZk7Vm7lHM0442sCNsMiDr4xXreGLn/3/2xUXnSzNJVHqS9Hhf
VOHDqGMPIBRMLTQ4RnQ9Qjk73UXwnjeaNsn+HOcd+3cZGhU8plZjYqDtFfCaWJuvT7wQdj1COZO5
MENVDFSSIII6a8+6F73NjTTpiT4Df9qqnzNPcDnPZ/YE157PwhqxEcOcdMA3qiZwF25mrLPerbfg
nObSna9HQ3+/bdmxqkKpwwIMvq14zbbDQcIMvh048rbEI4WbtjCi8MYLwTjWdtmtarJQaAOioMoY
ASK9e1ZE+MOGO+YxW5krx6gvrFAS0boiAY5x3DVbDNOB1DrHLB3mgezezDml8tXZ+zNzu2xUaVHT
UooB+hO9RbvcDcFuXJjkfnKBlgZosdwjFdCOJuyNKKfwNX8YX9F1/W9ZAv6V/p1d58L4NFLAIh3l
spNUPkbqe5VuU4HHrcGxrktYsbYygLtVQoaW3hq1bbQPeQAQwiewbHAeAu8GF4ZlwDqJJoy4wQZN
P8Vqvei+2WC90BvuMs84XJfGsWL6wrL0cUDERoKwYoycqT9S7TfF8lSRJJzPWg3Nzu5oYU46wCB0
ZEIgmBV9bEoj5ioEIX66/jWrlwTSJsCnKBIGtxauIBGbcOwMHdNUNYI/aXSHYoc40DUSDAP0nKNb
t5Bn0hYXBdDxRlEqFGhnNJOhQ/fSMjBGCkoeFcmqEFqxy2t5r3ZLgKUHuOBvIvnvpOvM60iA8RsZ
UCkBVwVWMeD11Y5sYepvrrcVTngImNduiwRgiY2F+o5h05frR7xmxs5/wKy9Zz+g7JiQZ4riH6Nq
vJsKvQHGSLXvQow+Xxe06vTOJS3imTiukigkWYe2jO6lcycsHMxEAtq1cDuCjD76FesuH5t4NW89
l7uwJl04kB4AQfnJmAzAxGTJc67oBfD5c0wit4O4gUH8FEl8FAeld/ShFgCsBFxqYFODly/LBo/V
qnRjTFXnVKI02J3cSaYYyL2HXDAzJVJ/tmmub66f15run//she4HWSJq4aBhpEcPBrNiyT16bYkZ
yphBMTI0MXvGLfz+9NkAJJ8xFhUZIMs/aL3yOsDou5D+q3vQ3qk3zUbBBkj1VHk8JoGf9uNS1OKx
yROYXqs+Av4WsHsaZthyyIVhm5tEl77zUsbCGPqD1KSaHyentEoson1F8RuQjKy+wpJC8lKlN8r0
mYqn6/e20gi8lLqwjJVAlH6UkuQkBflhKEExQkdxM0YzZED9pPWppbQDtiaw/eknG9ooCFIE9Npz
8hrWybM8xRGMTeBc/1m8816EY3IwpGMS4Ff5xl2MfkKX8RAnvzO/n8c9r3qDdQ58VYsH7lc+zXOM
hB0jKdpoRsVAVF4IpkpyYpel8BnNuDsZ4JXLUERjpXloWw1krKLS2PHQP6YEODZNMZVWWSifPYt/
KyT+TapSw6Nl1C5o47SKgtHPqC0cgOJkqDTRL0E2DhW6bQ6WJR9aDbNJYp3vscHx4BdKbWVj5RVB
swXVw5cxFoWZNOleV/rIGlL5k3SYOZyk8MHX5R4MuNlv+BuwqfeFpUfKqyg02Oem02B1hY6Rr2pe
NRzr+1YCfl6j7DW53Pip/B4I+GngBHHrKXkchRAAu5N/36kt9olZ19txJiUmkgvd0ju2FxGpmlhy
xL37CohJlPpX3vDSqJ+BwKyFfy9jYfWkaAIPSoOnHI7RGwltWtGDOOm3IeXR9K3k6JeiFpbKwPwK
QD/xzKJtsMl3gM+2iMc22Y7XG1vx0JeSFkYD6wFdJymQ5N/qXnAz9zZjAN3Kr/L3ui+vp/+zAnAp
bmE/wE9LAbqlx6ekCSOnCzS26ab+nQrVYE4RrIieSx9qGLxgVPm/30qfySHOLnBhRoYmrIvIh7vU
WrN3gpvoXnNqA9ZYcjCkZvMCx/nP/Xi8dAa6n8kDftAkiVWgFFh0SE4AlBTdppU2ACXcK0G1BTL+
YLVSeIgMYXvdKK3aSl0SgbsCDox5l/ky+hDG1FDLiiC7QQVzg2KmLbxH977dvs2D7DM8dYBpR6vi
Qf7Ka+bwXPDidOWRjD7I0BD+F6UtDC21SD98RQngMpmYYhxHrUaPqUZkazKw/vvIDgDEA3aDgfq2
lNMn5qs3UoySt5gZ9sCmD0OpnRhmdud3Krr78sxq+hYT7iTfz4ANBBNnR7Yw5HoSqm0V4MiyeqeP
zmRnYHcwLHYUmNUSMxvRm8Zc6I5X/18/sW+CJ3AD/CAiAI23hJSsS05BxsxiMjw6Zu4/Uod/y1j2
2UIg1JeNXiUouYG7wkKyhFJI4ep2W8B8YtaksQZqFZ3j8+nRV8rr88H+Fb4obRuB3g4NLuzUfUqu
+loAic4WUEkA1b1Nt8btNzSdbEulKVSoKWwih7d4pa8Z7fOfsAjGwUYAXDlSJ6ccjCcWCcUXX8o9
4IoCQ0H2FLJRM9XrmvxJpuFNZciebrDnYdKRF6nPgC2yjKQBbYK48dXeUoiwpTI7Sj02uJIvEOhY
Ez4qpfkGZfttM2mOGBV2CsZkH+vyOklt0IYC8Kl8E4dwWxgjArMIwCZkuu9T6dboYgw+g+cokKwM
VM5iQk9dRG1jiFzo5H2Q1G4zABUuBq5srWEi2pOM7D32W3tqRbNIjxTzb3EJYqoUwLSTGenhrlT6
XSNrN63Y7HwQoAYPijFaxSS4mRTdDqO+T9jvBPR6euubRDvVWfWu6bFpgIcmYrLlg+FrGonV6wfS
xqaWYtmQqJu+Fx5p/kDDghNGrbmE8xtaxDijXODxxcPcyVRdcjPXtBR0ntsN5yWsv/K/yrhw33md
l3FVFfPge4OjduZ6FioIH6oD2p1jahvbficcOELnH7/0Aecft3DkQSKGk9LgBQiVvpGb2qyU0Awy
pN394AEOw2EYlhYBeZslWE6LP0D45Ixgwbz+MziGZtnaTFS9l6OoTU5T3u4mPb9pIk6Ziydh4XV0
nyRgQ2pgyoAB3EY3elnx5rDWMqnzo1z4lyBKGk2dynliju6I7W9rV93Ng2v86ifvaxYOoYk7cAHJ
OC+aGJYhYiyHR5Oy0vO5MI3LzmPTARVL0WD7B+z0xk6wKySnA2YNccaNFDkSJyzgfNGyySiwJjDa
AeLa4F6tsbkL03Vdx1Zj1rP7WXYWG9gOpUtxP4rXbGtPQP+2caiLPJf3kjk2XVlYDIVJcuPjGWIy
YB7lKj0dTzm2pscO8sSNZid7PvTAyvba5Y3NR3xe1iHTEGUTPAnDuAyYbcrYLoBbMdn6gWIWdbhD
+ViyYNFBZKhalcdVGc4DUBa2xA8LlO5yaOV3YetQA4drLhznD/KGlxasB3MgSQJ8PUjbEExefixl
jFRCgNhVuu9sTOrJf5g1N6rIHRBYEpPdq3cR+IsaUwG4bL/N3X6j7cX/A+/J7J9/GNC/P2QZvzQD
aIdzH0l28wrQXrf2gheCOFbB6Dx/b29NsWZgNfRGgawGWJbLrxYInG1JVQSCKfvS6AQkTbn5jCPd
09P6lfNeVr4MUL0zbY5ECEhvF9eZjk2XIq+Ovmuj0h54M3PDagSsNNYv0ZX9733Ahbj528/Utwr7
ZjCELDqpSpaaLU1iEF6N3LmkFUNzIWZxhFEWJWFupPNX6d60L8GcOE+u9HbpAoPY4w1P8MQtnII0
lJIcTDjEsA5cPYnsCErIuagVH37xSYu3UEwNJVmGk8Pqvi3tx6/oWXM0r99WX8oN3/msVHWBP/RX
Mb4N7dlNtShHkqLHNzU2WMNtxAy9y1wNE3kwL79QThZvApunHmvm+0LqIlYX0qgJgYEcoeTQYQBp
Hr9RAU+pnHgh+cr63+X3zQ/j7PuEqSRGJUHSbMfCzSzrG3ghevx/i1p4iiqKwAdZQtRMGKG8TDeC
M+8ZEydHpYvjllbiSxwgMJyRSsJiLpvsSl0Z3TSrSatinboBrym7K5svjjKuK/xfKYtnrE3ICQQp
i09+Ib6W3QxVppV3oVA8yQkgJQxgcYGLhkb5DuTQm0nMFMtn3WBFueoKLRE4VoX30YvnjqQlSHJW
xkhhJ8tXOndUauDe5u71z15Z94POzOTzM8IuSFIX2ilTxRCYkOANdim5D4BvbEZTeEirEvOyQDAL
W2CvKJ1Nx+g1pMA+GCW3ov2diraWCnJDu1X7j2KKPjWifyZagQSgEeBGyuRF8JP7iTQ8toS1kwGF
uW4A9xP1naW3LnstpEM6xKdSKU6EAkCll6pjWEjP14/mm5J44SFlHeh5dG4yoI4w/5Cz5xT1I81Q
jmWnbGg36DW8lILyoCNrVJRTJT+kQreLwfEkHP38JLTijdaXVipjh6ZXDzT7nY2jMwaPHS0eBRFk
zh0I6bDtsJMNR1Uf85YBEq51q4FsI+xA16loTuQ+jFMTMBobptxnRWn6YPHwp1Pc3GnTrgX5kqKB
FIxOGHDWYy8l3QtuzDOmQ41ps0YLOpMZsjOw17DtboIetGUMFCHAKLl+NCvuHCej62C6mjudS0T3
EUsOAxr97NS22BVkj3pXWkaOn1r/+QeC5o4qkAOxWLNsqvqA3NCqSSXHoohs1PEtNQnQUVIsBdyG
10WtqRWgbjVNm/nYfjCFhXJN/Ulg4WlsordMMywdm7BeGhWUY87WDu9c0MJKz/UwjcZJiB6fH9pZ
ATCSIUM9rDRGc6p7bvP7pzwUSSWFzpcFHsFlxDkmqdSChQIfxhpjl+YRKkbYOEProbvp6hJHWYh2
PvkqYEv9DWoG+yYjdsOw+ucb2KqMyWvSVBt1oIdGqzeNrCumlpHCavryXvbT+3o09oGOjZ2aud9V
5iItrCgrbwaDvSA7ZrcDzV9yTQB7kaQ3bigw1Ys1XdplTaLtQwEQ1vXQPWAUoPPY2NzTgEo70oT4
jViu2I1BG1mUdm+5mHz5FXWvX/xPw4/zoTP9GKotqOwuopCy7cKaSoSdGqbfGqmQmEbFoyNYuwNV
pyIAKoHIrixBEEWlI6yiuPMhEU7DQB/7JtvK8fRY14N9/XNWesj4HhlYk2AvQgq9bG0NWokVAFll
SBfLO9BwbBo7xyB7fzs0CITnyXJi6TfJO6yRqZz4JHhzZHhpNi/lz+d9ZjbrsQCDKfB3T1MlbOEy
UAB90MWTgZersV2iDRxjtJLxXwpc2Gkp7FKqAH/9O+xp79Bu9rDh5Y17EaOOPN6DlSDyUtp81Wef
V6YdJUWks1P653um9Nh6foSyq4IiI+JII8EQfejWGu8r11To/FoXAUE3YW87MxR2EpViH6MVYIYR
tYyGHQM99CQSupIEKBSpQPMn25Govc20yp1EoAYy0L4E7X0eDb+v69r8NK5d9SJJyMpxSsC5w1A5
AlrJZq4wYtxrw402ed++eKITCHRCvYQc/Rf5HGzZKXdg6RxOdAvihGO7py4VrHHDw/n66RIurnpZ
SkLM1+htJ7KTH6DeXN1IXWsRePLrh8iTsojAGtAV9bmKi82HX3r5IKErQiP3ugzOAS5LSGM/TkjM
J8jwhRum9TvVwL9174xtzbE/658Dbie4bHkOES7fB/EbsQuDkQHeJdckU26fdZnjQf/DG/wrY+FC
W9o0QVz0/3rxzZZ9Sh9AarfFe0BXlWCiD9124xucAGHdrv0Vukh5RN+PhAnwcqexm0ylRrs8SZ24
OSRZbdYldiqw/nX91mZL+fN5/ZW4sKR90+fFFEDiNArWVGOTEy2M6yJ4tzX//zNrlkZDDYg8nGSM
r2gSOGId9cXh67qUlaHX+SX9/ZJZP8/EVGhAt4jZEUqDle5IUFv8ZsI0x9fgYR4XA7oj58O4OrKw
l0WlF60464j2HKloPc7rxR3+ARaX6Gpo/1jJrt/wSqi8K1tYRNqRsSokfChLABVVPob/PaQIEpGz
SGKh+kNeJDXozYwjejtA7/7l/wMs7UsJCz0fBqOs0iwPT13b1zZyYtQtMNtoi1kwWIqsb7tQD6yA
tA8FmjCbUKml3TSBGzEPNcETW2O4AUZvDARGpOstld+EpuGYszWtPT+ExcMQNTCrBkLoHwWBPOka
c+uhcjosNHHUdtaR5QNUMTMA5GpABGpL5FNt8sGiJkchqhy+B1aXkZpAFBDh7dHxvO2cQLGIM6Fa
S8EhlfOs3JrBoSLA2wnFzAG4wC8fjRJSQIiXpQ6GPBEFMggv3AHTuMnRwRQJFDi2o9vE6k2eR1qZ
9ETGYMAjgH3MQM6weDtK1qO8A/KWY/Uam6OVPKQOc4sbPTLjX/O3K0D/yZ6KxxzTD1yQ5ZW8G7Zi
ZiVTABpPAaB0+d2VZoBj3vf1I1q+D2oPJlns0wBhajdVYABQMB6cF+xJHTMvn0bH7+MNG8ctLsqm
E31mofHoJ7gsoxFcX80eQ010SAqmnjJ7pjIIMWHpkOd5AmkdwJ65iRzdVb0njc3O8LGoPoWbQiYW
yYYtjTFRLhEnpPpTIH20amcDzX7jk8GJpvipTemui2UnS4xbwE5YnXyMQUcEOk2zGh9FEbt+fWBn
E3lPfd4drTwBHA5KNoC+R41GXRjuuo6irpMD4ci0GHA+hjm1nzXLnOsvYE0K0mGKpBgdKI0uriJr
QTYUTKNxHIr21p+UXVSRQyfLHDKxla6IDOJsBRqHBEmXl3gTetRGrZHX/rEW9edsxCQbFcJt7Ev7
SYwA3NinQNdXEw376fQuG2OrDyTf61i3BavmnrDWBYLoFwiXNlpL3b6MbgGLNGItPwlssOcU1lAP
gz0pCsq9RTdwTmll1gs/n6rQVXQvdazOXWpsprNBjJLUB7fkN1KW1SpmhZeq7nJXFs3EKjjebcXN
qDMBFKrZFO5gmbManZaIudoax0B6M8B+GAHT4vrNr/lP/GGC7zJmzr7vcagzlz1QhVWITPUjNYqv
rsv3QTY86sG4yWlpGwm22FWMt9Q9SGPJEYi/jxLBGsYc8SXMHBinSf2tzwtTjIITgkpAopKZS/Dy
iIe0xpyEmgtHDKN6oS5tQJ3sxXJ4H7bE1fwytyVMpZrwUYdMJ08ExhOjuvKrKP+Ru8MU1X8mX7vp
NSy9RsxKFcOsg3Yyy/xLSVQzyHeqxJxYfykwVoK3ZdYZSE6CxKoyFPTE0pSwOJfpX12PDYWyrNwy
ETzFYC6rmx02Jm6ppO/DLLJ7NUDoiZn8mryoYntIqLhFkdIdc/k3qcfQkQjGQqsBbM5GDKQtoRgI
inbpG63A+8C5w59DxTJFzdyYCU+BjbB8Vkk2Ai4CPcAj6WuvlYKXqhU2aSvkZsFiq+gBwSO4VClu
gRnI8V4rqeGF6IXlADVjK6V+gRBd+BUpgOIf3gSSmpQBDwehUR29dXXH0dkVa3WhI4vgK86CcUiU
QTo27fA+NcZgGkHnyjHPKq445gs5i+deEKyQhEEnHcOh/xME6b4kwDVWw8mbekAc9n2HJfP5o69f
50oSdy52iQ3W9mUa+RHEln3gjOSgoR/RBPegeOEIWhkvg1ExdIQeIFYDtfLi8oSUdm0FfGasz7fA
AzbRKWPmdIOce0bFUkxw1tyNW8WV/qgWCBDvK173Y6UtIaNahgq/iko/nsR81WfWJxWKMA4joh+1
KSOmkrADq3qMOxov4DtDSVxBL3f47Q8Y+qERfW1CZee3QAobyb6XNc/vUYoM2ZvSlbeDrx2rcgCM
URFFVlMj/8Bw9/WrWbHHcMNzeWZOcgCyfvlzk0oWuwLbP0dF7J1UfkjKgCNhJRS9kLDQ7d5gBDvT
OBA5+QoxUgjrbMVgElfkp7j7uv41a/7sQthCwUe185XRQAQ2M8QIiHnL0uxmCuFjYAEiwhvergtU
OF/3rZBn1x2HRVMlJDKOobyp5H0xPpYT2Vf+nwLzrYKSmh0QAqT4daKAEm2jY6T/bgFnWCID1wH6
rrF7BuA2CmK8KU6tqs1dNe4RriN6NYK7AYP2UB9raFJHiw1PTA+C/9T7wEpWEhN1JStnot3FvTVl
+0HatLMHMxhK3p1HKADhFPAe9Pd07A6JhNRHMBwCrbx+Bt86svBw54e+XK8yCqNWk1rWjwBUGcHt
BYK22hLyzRxwF38AX6aHpnSbPEYKAKRlzpovR4G/3+PZBVQdmM1zNTSOBEF+VTGLcDWYJ2JhVGhZ
y2WcS/oxBQWUVn/k4+/rJ/iNI3TtBOdfcPYRvRRXY02YcTRGI39kGgHFXDQ+9dKABgdOrZRMKdFv
6jbd0KF/C+E4zZT1ki313YkUw6aP6SM6vJEpd5iXnIKbqWQvWiHvyqB6Lyf/OdTCOzHzt33X/Y58
3dHH7Nf1j1grlVyowcLyDdIAFM8KH9G54q/GTqlJbGnTbeo35VMMzQo419z6qoyD+XlwlOoqVlFA
Ab94720UlW2RB8Yx2Xf7GfOmcNK9ZM2k6AYfLGD+a1ekLf1YJMd+JeuQNmMegpwJLa/iUNdm7003
gZcc831+qB9ElNTdyClueeNea7bmPChaaIkfJOCgAQDIKSS5SdoAC0yGHQSRqdJohwWX7fULXfHa
F4HQ4j6nsGapONXByVAn5CLRnaARb4y6fYyc9Loo6T8oz78v0liUDIpC0KayxzMu0BYOKwGYYWpc
HNN01B+UuAY1bdxaSqj2t8WUJbZfAcw377dhKGFOdvqlZBTRriydxNDHFLN4h9GV8D7Vuue6GJiN
gQDk3pH44FM/NrGhBVAkhSR2nYSgDqPtR87AxAxYkYPBjNukpFs0D6kpaOJLDWpNaxgQEwGaylXA
emBrRrdBv5NgiTPeKlX2wTTdMDNpuO3b4nUYoi+8vh5j7SO64eqHGPcbqNmmUHq3TYfCDqn4FKvV
vVxgdi3INjQBr7PkCynA35S3TE9RGNHFFzD6hWZRVfaAaTGLMv8IzuKPKBpvUSEkZhfiVkTll1TB
AxBjSzsDL18Ftkrj9AZAa7TiXZhyV5dKRJLdvaiDOFpNCLiZxMYWwM4WYWPKHpGmm7Wqfpax4tUl
cZsg0DY1I+VGVssXLZUPWSW9sjT66PvEqUg5QvfazBQr8T6k8fM4NO/IkKVXcHznVtEU7xhyp44f
SMDup1hb1nUf+HmlOlq+AV74oPJQHDiK9XCKe/p+XZHWeogwQn/1aDYYZ5a0k1o16vTZHTwb943b
O/4OhBtb+av0gq/aLY6ChzWmHSgvZWCqod3FyR7W36ii6Ng0NlR5WQIiwjD2WPpEPDXSbY96ypiO
LjolHrjVN1PLo8r+yXVLLxOlxbsBuF6ej1qhHUtFc/J0fKHimxqIbhHthwA41zrAWH1B/SPVyV05
lDekfsbCmkO16FcX62+xP9wKfW52qW7V6SOmAd0kBPrJlN+SPtz6HYCmjF9Jd7h+TSsrSfjZaOvL
CrJiXVtOOk6Vb1RVEAUn0WtRIywOLUC6QW7VmBJAV7I78p6jF8LbrlkND8/FLqr52JQUpShGYTI9
9k71MBNNGMBZER4Dq/FCm+ueZhO5dBjn8mZtOdPGALMZAxqb+jHBkrND//Qexk00s7lp3zQVOCvd
U6oDL5TWnJBs1XSfHe8i5h7DBGSudRKg40NtJn6VGBFkQoF1guP1i+QJWvhfw4/9aagZ6q1RYsul
fEOD+FX0H1nDASRfq+qca8xyBFIUa0NiIY5yMswRE1zYswGt65zVybE7WcHvwOqfE4+3CbZ6g2hk
UlEn0NPlCJ9GRhCPRwUUVbptg2cCV6FyIti1qALU8P8WsVBKRUy7GvtAwYlEvwYUfwwgWTKtsnT9
a5pRH+Q3AIY41+9t/SWcCV1o5iiOBKlSGAB0stgSDOX6wDwBmd1OwnAFf4x6BfMED/5M3kIjgy4V
ZIbt3RPIXiy9bOywD90ym04A2AP0Q/US5NEumwZnLFhn0lSULWqUd1Mv7tNa2JQAYALs7q+GBF7Z
NGYQgiOCsV8gkHH6KrglAadst26hzn7wQrP1RAY9alIFmDKHC+4dDJpb9QCEJP3QWfKrAnwFVzkZ
DzwIoe/x9R8246/gJcwOQl3dx45ccEqLtgVuefYnSgCuQ5qXOskxzpl+jaV004OSC3WIX4C2cBID
ON9a3+w0dLWw1rMZytbN2bAtkCjqPXWgX1YwVHumAp54SOe1cIBKacWHxshHEaY7rc4BvOHru2QS
njmaxnlByznNJgrasRqg3vO64ejU6GZi7CT+8g/abbnPH9AdIebAq8OsDC9fKNwS0ifD9JgaGLAX
ftNarSGafT5YMjiOmEiw0h7ZregOk+EA2psTzM5h+LULXKaLGpNCrYdvS6jvRFJqNobBse+rKffZ
c9IXqYBoCLkWa3i+evuCwNmMmsmtdRAXDcqXpgfUTHrAWAzF/zD3Jctx41i7r1JRe9blAIDkH3/3
gkOOytRgKWV7w5AlF2eABMDx6e9HV3WXlFYru+Ju7qaj3JaFTBI4OMM3/J5XYlUqsSItar66WAnA
LV3AxoKudvZCVpcEm97Lf+C1aFuY/SEJOgdRUGFZQ5njhs3dz5lIPmX1fdaBNGGJfUr7CxXKe1sL
zrxYCPhfBtuxt9drR+qOGG7hnYTzpRKfzeIKYgYXHvWPjO38db5a5FyKr3AtmU/N6J6aog5BfQwy
Ul4XhQCSgnyqTR6Z6SdMMmK7cJNQzVOEXj+UDDhcLOqA2tPaEnrjTXmo/GrVpt8q+lxlmPZUIU9u
xPRFoSU6dDubQgSqQF6fgAEcjkUH7LQKG/GJZ5cQWT8END/6SmdJY11RyjTnuLWZCCltIwd0Q2bt
vewOk6y2VbtW1xsNec/+weL6moPvVsNkm6Y3DsCycHE/jAp6q5inlFVkdBtu3ln+9dRfq5avU0dF
5XAzKz9OuBdW033VHUd56obmYA4PlCa7rLCjmd4S1gSqyv7fdoV7VgI0vjOndkfRO7XbVWrSwITr
xyDaC8f83ZL19cY4O+fYl6ZqE+GdMABcO30b6QR2BFkBg3mwdXBBDF52KkwH0olHgUoLw8PY62nc
E+vCHn0v4rz+JGfRoLc5IA42Yh1mkUHOZOANq4+j+IWTdp4G6SmRpNKVd9LNfeagn6q/KfPbx2u8
/0BtG0ateHQY2p490IzDxFDbeKAitndT7ETOBgXlIwr7NXByj3x9SXri3UseYK9/r3j24FqH1oVY
vpa5Zrfphq/0fvwG2eQbZw3h5I1eN6GN0e0FZuy7ydfrZZen/aosMPNpwg2PZfmVeqJIvoywiatj
fTXGIoLZ1IUH+25R/Hq9swxTsVSZtMR5r7ZzFhd5jGqLndCGrlbG3UIxlceOxjDFtIMBWHhw+wIL
DNfIvvv4Df8QDf4p8Lx63mdZpz2mjj0u9RdriiClRiBKFhrtoZjVNRu7KOd2wH1IX3rJakC/w8a8
vD9M2glntwncXgdN+U3WYDgyKJaj9T34aZBOt1pcj8zduFMXwogzcqetgaknEMsWTaO0+crYM6/a
qxJ40hIRm2Ou3iDr8PrhQvl/cQ+f5bkFpmdupZbQilxnvK+iMg37/VJkttvpvogVDNRfPn6q7w29
IN721y4+uwZVXc61WNYstnoLb09fw8bgedzVW3ocFxO+cI6TPf9aYBj8kkP0LP74A7x75/+1/nnG
Sh2ekXkJhFa369Ff6tVVm7/k8lb1ZP3xUu8wxezX3/U8m7Sg+e/icvJO6VFuKbrLzzN8dtDECy8R
Xt8rbV891fMEkjW1yiWs8U5qPjB02NUQ+f7ncpwuBO/3UOBvvtJZ2BsyQ1UQ3kXL6HYhEQNfeMS2
h+KB+oSWxIVb691A/updnUW8ZMpSUzIU7F3z+1RU6OLt6uzLxy/p0hpn4S3jDRXQoUMcd91Y9kXQ
qgZaTRegN+92BF6/oLOoBkEpu+0hYotZn8yD6h5qGYu6jQGmAAAdGDv5O7L5L7wKl/fxQRA7B3S4
uYnMrMdxo9fJet6OUKFnkIMx1immDpfJn5f24VlEAZwNN/vosJMm7KYnWeildIXm615n+YWt+I4r
29vTdR5JZGs6WuCRkkN+nCPAZIAFXYujvTb2i1aMETgbawUUyi5bId9+HiK1zW+sW3VlR9nOO7bx
sJmfcBovMvyXffnBQz8fvdSVzIzBShFjku3cPI/phSB6Yc+ezx/gWTzoujDZKTNhMgfrObeZocd0
4Sa+dPP79tubP83USCGthTwKihVGYB4WnWkGkzRYpKb/hWzFpeByTnhrm6GrfAeAyB/ka2CJF8o+
2U4raEs8XGp+X8qnzu3QxGxCtkUhlGEgvRKo9/NNuVs47DX4DjOuIbk4qV8Iae/2ll4FgnMzNLc1
vTZVeKhFHmT38BC3gPZkX9oDtHHQI4Sw0QrRwDole/oVtDCIE+h1csz6+OOwd+Gg+mfxqCyokaTe
EschZdcphD0wJd3xG8vphXN66TCcpVFdV3rCz3Hh+nV9y2ATVNfsQo76g1z384Fjjg8Ur+N75xje
XAsC3g42jo7snR1m4XBovzvFivMgB41uX2RBd0gB782CAmZNzILuRAKP4cDPdunnNGq/QeYjWTXw
zL6ooPn+9//rs52dokZ1Q2E1+Gw2Deo7C5ZRAp2xwDiJrd0jeS12AE9eVDN7P0T8terZPV3ZBsTa
q5lhvj1Gg0KhFRz0doiFCkSNh5BEkGPCRdDeQMXQDbuohULhC8ZM5X8jXP/uLcSI5blAG1sgFb+N
JKMlcRdkmEUvOrpZvao3+W5Z1KCLqgK89y7hdt/d3n8teB6BczjH/olRSNwXD+KTWeOHhYZWl/H8
8UF69/W+WumsPVHBenRIEm2cBu+zGvYFu2B4/O6LBDaLgakJiPg5r9TPrXFsbOmeZvpS8ucS+7m+
6FH/blL81yLnKiUCE67GcLCIpohKhGzBrYwq0oel8a0fLwHflrd9flqhUoK5OvNNB9Tvt7vBQ17c
eq0JbXbW2iFVFovmdO4Dc4F1p8l8hylUG40NyioME6K//75eL768z1flrPBTuxUJvmqRzRgurzXG
6x+v4C5Jzk/fjwA1Tij1F2jf2yVG2Zczh7LZo+eDkYNsj2QpBLMg8d34c2ioksGcwkS/zfG+6kU7
1LGBX19A7DTz4GuYkE85caegmx3AwbJqm/nzHLiTuHac9Mrl2WacZ/I4OhJCKIO+n3v6RYzdvcRH
CXJtteiXmk/KV/uxhg+EmaJ55XEeWRYUP6Y6iQaBEZ9AjyRIi/6+MxEevTnxN8D1Qd0roceBTV8t
qK9G6TC4gVlYj9AQ6QMh+TFT7AE43ylIPbGpa3wXA6CyQOhOPSiDi44GqJevLTlBbYcqKPyk1RhJ
3a/tBPj5okuAlnDZFVhrNBiFy9ftVN4XtrUzkuHGkOWXtJpvZy6vpW3UodO5B8gvJmGVtSsIb5Yb
leap7QVEApGI39DbTX0J4vTzWOMHP90yMfElzPuJpS48qOnNBk9OGU3Kvd/AclK1MVUzlDFq4Grn
CjQRAOkiztjed9JnWvG9oJCwTns5rouRo6mNzHvXudle+3zlKLrzBv2VtBB65Q7EazJPPLEKZ2ua
4U/kkGaOrBkpqu3sGpVfmeD9Q63gIq/2p73pQlYT4QrqQBQgynO1BaZl67jtmD+SRANG3Qx+XNle
tq3R/46SBAQf3vp66xlQozJpvmt0lh6oVLAXmQ1jN0AqIvAK+ByWQt6bAogWNjcykHnjby8coyVy
fnSMzk5qBvaRIhWmcGQmZgjqvLWySFHdDcqhwCKKalXggosJK/RNp6AbLOlgRLJrNt6o0ewlLrDk
Jn0QAzy2s/wk8xTje2gpRkruk2lbss5a6xHQJDjKbJw+bdBvYQmQJhbsTRz8CvBb+L4py5vKmU9V
Sq7BjTjCjy0DKsd+hJ4FjWvRo55yfGQTxOh2pTGMkS5Na+UVKL5Rn6TBACXjpke65xvjFQdovU6N
nZ4YZi0cDRfG4aII5+chzJ3ucWBGv2ZeAp2JetbAnRb+egAPczOX6FvDszvdD1p4oZ4n9Goy0q19
UgxrRcV0bErLDaBOCwFtk8TZaHfYmzK2JWClrK/k57/7gn5cSQRK6YRCzOG8vQFQTF/Ybt8/0pw9
uk5/12iIGk+5aUbGjNiEVkERSlsl6H7lA67gagyMekIOZrrpLmXaiJiSq2ESLy0T+1KNSNfSYl+2
xpNVT9c5lARjlWA2lBb1M9PWY1nLJuh64a1tqxJR7cg+LEboKQxKHduEYc5eTFee299KC6k1S4av
SV9DciGpbgBQumWkv22tfj0nKVRti2UgeVICwRVQ51vaDF+zbJaQjMRowXR3aUdPWTPsldt+4RW0
HIyqsTDPz+y4SxMzdO0BcUlJKFn286Hq1I609EtP6GezcYZI5ynGD8a892h9aiXgmJISEmUqNaNW
kNNUXcqDf8oVELYsYModHyoUCPZnqXavgcRKqaCnAYQrMYvA9Yy9qdmFC+7nvtayDrTlwY0BkwiS
9G8vOIIgl2jwDqDZSbvY7bMHYE67wLCLJ3sojnYtbvBUbnIfqrM1VFfQArtEGvyZy/T2M5xDLIae
et2co7Exsv5UJONKaGfT+FZoQdSlpuLeg0VQDuD6JGkEoWZEVj+WWob2OAS8a6JU3drlrTn3cQ4Q
M2DfBxf9TmcBxy1RuREXEo93LxXLhSKdBzLRwrp7+9QUSQs+mKX9CD5gdqgTUI0/je4o5/jj/8Vd
3/3rJ1//q//033/8ttd/20Ko7dIqf34GAEhAt86Ttp+sCyXnz+3m5ZXh+rEI9X33JzX4Uk/OKGwL
2zNMbk0M10UIP9d7AvXBBL6PRuTcfByh3t+or1Y8u0KYPQvBWzBYk0N91+7QjVlzUCqgIf33DUHP
vtxyNl/llS3UksjQT96psbJowg7y9bNTXpqG/tyTOVvmrG6XvHecMbXBNfrUxeR3FcIDDIWcAVIY
OAOXW7A/92TOFjyLKYPDVSVnvDRy8G6XDkn+UIY+DdAeWafRpWnTT6XB2Wpn/cMuUXVXDliNgWoH
6fzQgHIC4PpwBQHvdEKhKI4G/3Zhmywl+JtMY1kV9QiIOMAC+D+1D4BDrxMBAkv+tFgbi7Ube5+G
6E9g9oVj8DN+/my15dO82ikKzqpdClHrU+KmwMHnUDTB9+teCrtAOqsixmcoWsmvYq4DkW8cVca9
hNKuhhLznK5TyP6kNYf8FMRDOQ4QgKy20ccznpKaV+DHHJKqDussgUrKJVWld2+Ypa4BGZLiUZ1F
/q6WE239lJ4ShcY18F9uOoS0fPn4hXy8imOeWb2bpZpsUrndoz2JmOciWnry3nipUFtO/8+v/V9f
xjmHf4wTr3WT47XzpD2OPl5EmZw+/iY/t/vwssG5dcCwck3ssLOgn/Ch6TM76R6z7XAiyNjQe+m/
gS8Lh7c0XKQl663ASGiAyvwdKNArpIXj0oMxL3Uef2qJ4JMQ66+a5mzb+WxQZj2NGGda91qA29Ll
EUAHsa3MSzv8vfMEnSeIYYFkDAzYWU9kqrISBo2KnFTttjHxxG1flyoaOR2/TSW+W5ZhQrq43Rm8
G4LBd/gqq6gMqGfd8sTXIc37/eyxGYrnWbOtMh+U39auboyJbcy0f2k4G48WddPgwvt6Z08ACGSb
eFMEfOzz1nreDkDdO8Q9TSnd8c6ILD0dFVoRU2KEVWI8NOjetdkytekj0k2B1dcbuxpj0gwrYXxn
hrmDIesqHbwNY+LTUPuBtpsNEqYgHV4c90Lr870L4c0HPnutxdSWmauK5ARdFAnk/Y5uxDq5amig
IlgyvhS7vw8UdlFEvnpGZ3saaT1zBifHeMPJb2Xfr/zi0EMtjhd6idFx7j10truaCZoWEKAmOY9N
DzhEE6LC5SXNnXdiBT4MEmcUsybkxc5ujHasCV4JYFUd8bcq20C4A4XWFH28L945PNDYoS7QHmDP
A6z3NmZ3Lkx6prmDRpGRRS2G/64aQwFZPudid+y9pAVYc9xH2IBoZ593/BKbZcKsG/uEQmcMqMof
KgjDtokZsFxdQ8jhcajUmnfZjclZbML05uPv+t4RWCip8D1Ds5b5Zzd+zuaZezOoUSBTw6/5BiE/
/HiFn9qN2ECvVzh7ZxiPcOZOpnMiONy9J68nB23p3r1NRi9MrKePV3vngXrQNPR+7FiIOZxf762Y
jJ750gCCZZmBFpERqlW7TfbGxSyQ/Pzw3q51dhzhR5tnbcv8U523UBucS0x40RYy81vDh4pLT0EE
vxk8dpgncB0cc7V0/ORYR9TC04b60dqrzK0lsq1VkzLm6ByaNpTW2mQIZsgRBL5oIvCXA7KoZjRA
3blusuvljXahF+CSEBYyoWl8sbJmh5pWT+aKgIDluU3UQN5UJHolk/ZBO0eIeIyj3tddtfr4ef/8
dt8+grPw0I3gES2eaSc25HtHZGDA/54VCZqSD63800Pu/zyP/5N+Fzd/XNfqn/+LPz+LZkKPJtNn
f/zndfOdf9Ly+3d9eGr+d/mn//7Rt//wn4f8WcIo4Xd9/lNv/hF+/5/rR0/66c0fYq5zPd123+V0
9111lf6xAD7p8pP/7V/+8v3Hb7mfmu//+PVZdFwvvy3NBf/1z7/avvzjVxd9OtxBr579ssafP3B8
qvFvD0/V0/T0y76TeaXKp/zpl7XMn15wPv5Y4c2v+f6k9D9+RVD5jZhgIKLvDsUJSLv++svw/Y+/
ob8tnUEf1x5SFnhQ/voLF1Jn//iVOL8xcMRt14fpIsIgw65Wovvzr6B4gN+4iKwvbHby678eyZuX
99fL/IV39Y3IuVb/+PVt+u+iL79EcBSHANUBlnue+E0+kBjAB8oH6M2uaWvuawKXL8UiYXYR/vGq
rJt1IaZLfI0fRPe/UsE/FvYh4ABVTdipQG71bXxnvmUDqQ/YeoYeZwaMhouW+CRXY5utcr+MjQoj
UtOqY2NQcHsBUpRXKmrTZWq2oIiEGmRQOzRE2rweODxqCLpBI1vZWf21gH4O2CAbbvd3hTTjClor
Y6LDznQCEP5iKLWjJf/NqqGmCLYiQ7++rsp70XzLPLVibX1FxByrmt0XU3/orfbKcK216UxxOYot
4ywy/TrM0kV0g30ZlPzq5neU+PemNt3AaU3Y0PpDlPLiKiPN2gS7yodr9ETypz6bzcAW1nPbOde9
9O6hmR+nsvmSp3ov0b1X+EEMMyJCoYMFE9j+poZSX8ZhNV2KeCoJWpfjXc/gtMIx3ggL6R2Hyr1v
KEQaJxglYkGl5baHWkygjGFbSu968Huwyacsi2CFviU2i4yEwD76ykVVYZRq1TEajZ2xK2wSaUCq
Y9jghBDpCbmZPNcNZhI8ZVk4zls+8A03iheTuzq0XJAmK3Vt+5UTuUPz2U+SeJ7Lr8AoT5oGXqtA
ua5G+DoaKxudH3e0HkyCMGSFbgPwuwvXgBDQlSOtvX0jIZqqd1xCawhANdcBjzlvWSQfDIgWNQ3D
zAb8Xc+ImaiRGx7BeXc5XCzZpZkV6oQ3pcqP/WmbLm4xFF44HOcjpVa1dTdahnwYBhp2XmSOdJ9R
tfLbKW5zekuG8nc2xg4briGkdd+zdJ/5VQy+Z1iiZ533AMTQKuIlXzfaXeWtsRNkegRt9jPGM6dK
4zkLyNsbdGMnGmJKE4RbvmcWPAtysgGv8rYAFYzYgEYl/nZqoTFSi+qYuRiMDFdzQ/Gf32p0erMM
G6xgV5UadrBAw5PrIgd2Q1067lvOQ/hmgfWvy3jGYULeFgm6ALH1lms7HK3uzux6GH859MrwnFh6
SSTz9qbKoMdVQYkGpn8kq766XhaUFcCoaujDmmtUD2IDae2whnh5YLld1E3NF1QUu7kvj65NN1rS
oJqLjc/qm9p2r4pqvE6d8bpp209+mkRVZewTuP7N/XWWiw2QBg+9TFeWrsIJLkQujjDutWNpy5VL
xkOfPhMXe7+ub1JoJsuMh5VfRq2VxI2lV05Vbz3eQcfJu8rm5BLd593tgAYsYjTEMKCcfXbF9jAC
qvnA1IM0/fuG+feFWcVuGuupgdak/Dxb1YvoEcqs8Tofadzo4qAH5AtS3CX9WhDo0dLxGsXDWrbF
Ve75sQnv0wZEAbuxDw1a7gNvblhi3JMJSFfoB8OFcQtp7IgAkuqR/JNhjXvZtls60jWMYA5QV95C
0SLU7hBXbbdG0IgTRG+VIDQ5ZM1xwgt32icZTF2vG4YipZK7ZCwiRxbf7BUZzX2nxGYcu88mdF5a
PpykV0RN5+DzAWucgwiqoJYMmTt/AoY9RXAd03Ay7VXfQT1CYzY3Lq+juel7vimm4ZCXfTg27Iqb
JY662ArNQ92oQ+r017XTRYWCpa877m30YIsK5n3ZTWENhxo2WrzJ5hA97rCVSIK7BbThH7P2RFh/
nQzNRpQvvgd7A7jDGSNGpN6ztPFVbGOHd7PrVLOxRuMg06jIBIa4gm0bB1dXYlxocS4Jwasmxh+R
AcAAqM6iZFi6/29vrsJlNaN5ox5YWkE06nOnEa4g2pQia1eEbxxDrRyHh/5ANwZIIZlS68qFh7Hr
x0bRrLUBGAYKmnLZQSPA7LTcNhLxEMIIejca85FIO17OVzOz1ezIlSRkkzASAuuxseRjn942SYNR
bveoPMgtO85Dm+TPywGzEQxSXGES6h7J5G87t9m6zqO8SDF6m3L+8RDgOAHxexO9Fkxs3z4ETAlb
iH3P+oHb5GGJhw5WHuwumiRIiWNSXCgHrXcXROfIwREkEHM4P4CGdIxmQL5AhN7RWqzcwI0cDWBv
utctfUjcYT/19EpKEY64E6Cj7w9yxTp6tHpMwN3kklrSD1bD6xTGoYgEy6zatyj0qM8xNg4tU9cZ
+uFhYAJelO3W8EGORPCZGdm0nF31HiCSDXKqiqylSzaFTSPFPw0aEBxKVzWO4oyPqo1HCXUuWLFB
9MXf8yTWEGpJ0xdEgTjr3Cv4JXweOb8pOPw2EcHtnm+F3x3sXtx4mK5iPBnnVGJsm+77loY8tx9I
IXEzg8pXwz5v6h7rrjjW1N8t4pWQpLmSLVuBYf1S1+26T2nkTd3BrCh4N2FBvSeFzMRm47UqsCTS
warsYjHD9nKSfdCmEAvzeY3uKfc2GJ2eUMCPQZs0X9LauSX4IUzucNvYxr0y2dXoZPumqocLe+Jt
5QfttqU34DlQkkSfj7o/4Iav2rqNBYZqluH5M8PZyIGsnepP7PrfKnb+Ywnzpuz5jz/1/2Oh82GN
s+5Q4vCnX1byiT9/V29rG/zLP8oag1q/oXQA5xmDtR/1C17PH3WNQclv0GSzKf5/KLWjr4e/+rOw
ob9BJsOlmF3/iB3Qzft3YWP/hl6pD2MjFD24ZeFv+XcKG9CH38RpDwRDCql4WNZjcorP4p9VGDnL
XB/ZCg2S0Xa+l6LhkRRC7Ar02uBq2LffqynpjQCNEYJM2W6zPatMucoSy94PKk92wspEmHW6j1rC
wQf1Z7E2tN/9zrvc2+oWF7EjVRo5amwOvWNkz5pl7Taru+GQ+v0Qj9PkotuqSwHdvD57ghoR7kuA
K/ba8+lqtBL/hnhpExM4BuwBfrADPbfCDMHLLLcuJpr7FE28K0VnLzC6qtrLWrLnFjOaFWRXnBXI
VtYaVojWukutYt1kg9gjgparmqVDhC6ucdOmprPl41jeO47gu9w33G8kKZ0v0BF1rpTD5+PAZXYQ
JcJSn3nfeDeTWKnS3Bq0wZTLLbPbebCMr46XAIRcj9OmnguyUbnv7/O+05AorerdqC26Qnprszht
cMeFsHatjryn7MDTbDp63K/XyvDaLbjcBFoDKC4an8BhlrrzpmWDBfojAtxMC/IID2t63/p5Xa3y
HBPboMxK47bPpLd2YfTMQs/q9JUHj0zMMo3Sgu537r0YvQNihCymkw81te3iMRiP/uDuMqbE1hBN
v9OmQTZaExOCpy14Trzo6DMssKF2inSf7QbVo89Y1WV77Q0LCibXhrnNXDpGtbLHXVvIdtXXKb/q
oFx/BUMuZDgiS+corbP6k/aH4gqXcBenvPU+aSKbLah31i1DsbtO+k7c292UHhPqz3Hm8RbTCRtw
w03d9LkNYWWgTfqC5mprt/N0dKt6XNls1p/t2q0iM6/MFcOMad1jaLfyascg4WQ1/WpQkEyDmnyS
xaIfvG+lI8ebohkR70Umog5ovzCXNVCvqiPOqex6dkXM1v6dlEbhwdwLIy9vTGbAprSMDdQRHhhW
SGYMnblLVagA5IAMiJvD4tOCPAqkx9oq4CIFCgjigP6JZ4b14Lk1PfqDXT/AE7TcDYAQHaZkMHa2
yu7GISUb2QEodeu4RlaEEzJCaA/DbAhcq6ID0auEphBAOrKcIb5Skeramy3Qt3q72hHba19QCfsM
sjF87jeQp0G7mxcZH8NE4XZMJOenvBzH79oppgdPgPQUJCUFP0Em4gEiu7UbwjxUlMEwS9DME481
YTW2En4HWpWQtZzFEJQdyPPrxKflNXNalBbgTpp+gGvIKyMU6Pm2cnwVQmUYzX7U+6Cru+kUdZVt
hzY642MwtQmwo4l70DBvgFO6Wrs1dKa7gauvbj9CLUfBjKNcxG94IdgOHczfXce+9Vkqnw3Px5QI
T2ZXqgFs0EF0IVyoWQzOjF8GAjDObZeMwK758DVC2wkdg7xhW/ziuKkHHQH5TNYd6UXEsEuZP5lH
o9OwfYF8wrVjpmYwSn4zO/xgVM41XjKSU958b7rewQhMTAE8bOmW+1ALA1OcxrzGY85giUIhLAoz
WsCMkqyFvXIH5aMCYMAbq0z6yEgHGx/HvysFaRHZXHrwirlrA1s2hh3VmgKhh2aSiuF87YV5Kx7I
mF3Da+v7PFEaIgu+lXn5qc29x8TP8p3q4DpZwYVy59bw1VMIFbFhIOGzKz+u/XH4bixCV4JyGJSW
mzm1njATpAfT92SciwTWDVWVr4ieoWNZeW7sV5kdpI0r0E2CTTxcnEpw7/MitOdWb8rEvNaNm65V
n1t7nIIF6si6vF0ByZYfsPt0oDKX3Oh0eLTypNsSC5MnSczpGsjvsorzBL7IrFBXk1E85dijoSBK
f8545wbSE92xVSNOYSbdgwllKNMZjjwbx23laiMsJugQQB3aWQ9QXgiHiZ7cCdY1jczrEJTvMqqr
lkYVs8qI8q6Mh06bMWlbWBKb8OFlo/ouROZ+9U1T35Ckb9YjgWQg6ei8nTHQhbNGiU44xH0qyCv/
3rMCr7UeBTvO+XxXddZ91YjnNDNvuTAw95ZliubGfF1IVa/8DoemnYZnszQeelHST80McmTLWL6B
F/xI1sM40S+16tH19p1+2svcM29do883pOW3iEvzLs07uW/y1I+9rhjXg+dWR2wdbCJCaESUTF8g
bszWsyoB2URxn+K8FX4Ccc62ae4qYWrgiFrZ5agVMcdAMyp30ByjtFy3Pm6eNbN6l4U92oOR6kao
58x9CqMv4vQrRLxBr2huODgJpTtvaz7x3zM144W2Xg9kH5/q216xIXYzPTdBKtPxmyBdYsRpy5Cl
K1fpp1rI7K7ECl9kzbxbgc6FsaKt7Q13wPFMX9t2GObdAFvmdGfOvhRraU95Grc+c+579DdP6Exr
L7AyI4EZVt80SVAbOSc43rW1csuU7UZXOHBCLXrjmde1AfUGB1BPITuVBiS31FoUNVJvlpXlNebn
0PcakYx1QDJABjouC0i+rTPTSI8NdTN4uPjOlcY4BrhHAaXhAORqKoCVqUgdjkZbb0x3Fl/6Fn3X
xOopR0lN3agrZx/dOSF9ATJDlX6WwPcjxe+crlgr7NEDDqr5YtK+vvEAjvtq9D75XaYiX3d+mTzo
1PI/DU66zLNyLtF1Je0+q6uCx1aVdV89e5xOUJ2gq6nxSmiYmpWFT8Kbq47l7rqYON/JwYMAhZGY
ub9KuI87caiqu3YgzYuTKPI4T3zaQ95Pw6ZGdVIFieumB6OFF9lsaO4iY+ryPfOH5nqyGOyfIOYR
qx6g2pxWkFNoubtwIzo0u11ocE5+obd9K/wQv7L7bsuRxZxX5tpOBwK2xpjg2SHvQ56koszlKoaU
tBOVDqhgDhzjXoYJnQ+v4/kVsdrpZu6glwWvqZoEBqutjTH24r709HDVtb634trMd8QACr/pamhh
QoBtUyj0hbiXFlu8Getbj85kFRSVYd+i21psrVzP+xqsDkixj4kIDVfCkNuDiifHnRtS11O3bND5
TVG3aRpMfZmHwBVjkj9T+zCWswpHYha3Vt3Otym0yHZToZKNzkbn3jOs+mtaOYimSTLtW11i5DpC
/QTTARKzudQRhYTbseYeBEetpe1GHeP/UndmzY0r2Xb+RWgTAzE8OjEDnClqemFIlISRJCYO4K/3
l+q+7nOO7+22HxxhR1VFqVQiCSQy97D22muPoBCPW9qAA+FVpyf7TIAo02Gk9hF90Ftnrl+di3tE
wIgWoGpaR3o2MZ8YmVHMm4n5+DTLazW/3zT1LPbHpkmO186ElHoqUN1S4XRWZpfNUKwaoqEf78vz
tIRfqxr1x1Uth7fTftQJ55gAZaijeoGk2xrBnqBloUL52Ti9cV8Mj9s5UcvjIx7HXtVQnDjps+qc
qxNx1s6PH3ityqqzL2e8SjdxnfZ+Wj7ykmFSk+4R5h0831K5mdvfutH/hczyXxbb/h/MLhmsYGlS
neG//Udd6n8po22/T9VHdVH6/Dyc/1g7+5+v/UftTDP+RpKvkuJblKnAWP4jx4Qt8rdfGIjBu+zr
XxTuHymmNv0bZS3yUiw/zE/UD/+ZYpJ+qg6tHjLGMG3V/D+qnVGo+lOKqbDPyMFIMP+SWk4fN8Mq
rqU+L+MibZN+oSyViNKSh26BPdcS+U9jYS9MH9bNFWkoKxoTddvpQl3u18XiinbdaT6+jNHevwdH
v1zewoI2us7rk3JWfdTxCQlPR2ijaGKiuRQxau/OdBk12NNFDDHPZ0JDDE0tMtwLXzM7Kmy8arNP
mCEV3tPcHd02atPeN1zFv6a6l8dKNCKKpkZF1MWjPwST0EjasApLpAiU4ByZSbPNmJOuetWiD4s7
DXyq18RN0ARgVYtscT0LNWCCXmR4yhxVwBb9wFk1t6J2oSXW0mQs2zjPPTM2vEdSL4r4GjU0noF+
BoavRJfETs7r/UpZ1NsqcRbn+TFqkyEiWqPttIkpQvjKfBpa7j62b8KyxHGeL2uoqje0sEW1268u
xk3cP4/JEBt+5Ze8rR704jv2e28fPMH3d9XQ9Apf8/c/psu6Bk1k/l6G4asR7+C1oe49mIJ9Zhi8
T+1qdk+K8BxSb3R77uwSnrw8uMFVePh62KUXTw27yHzr0t47BpB9PD2pZpZ/C6ywitXwtjohMnAJ
b5vjOg8eobOmlbSP7SBf3+j3Y5RlQopThYxMcE8hin50n+9pQMyTMrED/UdNqlX1pR2c9wES0Tns
vU5cnlzE6lCus5DemCb97BaYS4p2wZ7uwSpsoklw9PLoMoO9sRxno9d6k2Di6e5JtJ65LDdoon09
nlvSySvdMa7G7KgrwuYTr/OnC33hzPu42ja7k9/G958J81amseUxiSQoVnlK1xBzzqZx6Q8+cF9Q
zo05cWe412MmJzaGKLbWyoLQe2K1ixDFjOBRrcAVvCkCiTDNXoyoSQBQXpT46I2exsXa/nAo+JpZ
O5GxOaZ6fIkcNIzB/xfGRl2xE8M9TLzabzknE773dUnrnboqPjk//GS5tuIxLJAlSYxQCYpltS3n
JNpJPTPn59TelHOLE9DNyjhPTomR9v+G9KVbf8af/3nU5ff/ADKSfmln89yq85ERGNecUzh4DSyW
ProISzRcQ+f9/CAPGVicyjpu4odn+BOfdhJPedJjXfT+8SNf3dzanQjFk6KjGurjlXgu5DwvcUMS
W/MdWxBKex2D4vWgitTIGkR5KHzLZxe5MKBc1WMeRECazvPW2eVDamTJMWQ+F78Ggaf3juE9Oq+n
KbGGb3oQV8MiLL6PraitZIo+3ffj87i7RkNahdUOPex7VITjsomoS9BdhBDJRnEtV3k2vI7vDdH+
LQ/MuE6NGFUQ77yz37K5FquLrJiRY03n5pINGWex9vTYTDeW3wfXxJofrSiLr0k2q9PHYh/0AV08
oQ5SzU/vReaWqH3fw6mcTY32COchuLpExHz/58JIkY+3WhxOWIUbZwElR48pQcng6eLrp+T1N48z
yc/uXdsFQmAoIe/k9/E0uc3K6BqWGFaUBqKBLtxpcI2J81T0+cgy6C0/ATdEKD/7Spq9sOO8xv0w
xSQuGJVtQonP3C9s+Ix0BiFyJT3NHsHVu/g39+zT2bOq3Sn/qhaPYAjQS9sYNP+EDttBC7Vw6lmw
wSuv9mv/5NIBEyvLMZGfW8/Hz4zhnyI7oZrDCFH/HOQ+RyBuo7NvhFk08e9ehUiJ5nULxtR74PY+
AlEu5KK0QgCVJsOgCkASRReMIa1TbCpF0IsofjI8AqVmvxV37xRP0bXOcuHEJT/VRpNNG5Wu9WS9
ZV7H9ite6bDnoOoxI4R8ScYquTXbtbz9hsKy0AVSDhEpHHINzY6Z4e4fvPw/2Cd/ZJuoxuTPoP0/
z5Gsqv3xHFlFRaEK5LX1oWLhys4uYhxi8NpISuHzTBhEHSCb6HIHLCX44SznSVDjZHFufFfxtshd
Bhd/ypcFq/HcCtIH/yi+GILkXsQZQX+G57CSlteEdTJGl5SQkCN3DeSRBb3w7t67HYKfBbhmoYgy
yOiKYGS63wX1TchtI50k/+FlPleIc73yajNkOHRsJ3sMVRdARcFc1RzhyfslqWP5hn1ksscYebu4
By1f5RjN1u/5dfG7e2qjYwvI5cpvsYM+5H7uo6lHtxWPt4urjcEbtczactgS5PRhGRNmc7PyzVtf
jUs2y+D9/Ubo8fLgCWAMcnrra+/BrixjXjW33ZtrifaZHiHBPGeX9npuuVqwaDhxPcB6ceecjeD8
UT7x/qwrLeho/sBrDIfgwXqq3tEv+GUym0tLeD+Wmz2lrOrd3rf9lksaf3gsDP/hAH5OJiLb7jOR
7/q0Ze8YoVQG6V2U31wzPvKcC2FgO+/BicfpsE2dIOfMegaGzw4Hnu0oN7o3kQKQHJwRHRGFq//7
mqEYwMPMggzfAVEGxzhlIwPTYTinbGUrhnARyK189h1ep3pnPuTEPYAkTmeqQA3c28fydmSoNASX
dIywBDw9FKdDFoifUITcehAaWLxT/Hi153ApWI6eq7Z59sQT4T5sZnmM9p3cqJ4ZKkv5pC1vjE7Y
AIsNnAVdiAS2uz1y9QpvfxEn96fiohwuN8cqVJxZuRZTUXLRjDj7XeSBi6/4w+RFHIceNBqX08jL
ibR0CM3IRGpMiwpv7zuRkmKDUmV1Y8TfyD6Wn2UQ5ckzQu3bz383JlACfqbjATVhh4ZWXGMucTy+
xcmTW+I0wzZFiAyGe6zLhC2WYzz2fhcOLDFxByIBDHvxH6+P1zw+++bo5SHmimZgbJCFq7fY30Y4
0GzNzpvgldtPJ57GXUApn+/k4Q11ncvvTi0WtA8m10CJuiDau7cU3nCUh/I4DPzIyc0FEl64g5Ew
JCfUleL8SpTHw8HADDszaavq8MKSovv6e6t0mnknVlRnG3Sexa7SWMvRZ0VDjtTa3t3WxgKbxrM+
eur86Mn1bjg2SChFhL8IIIyi8m48EUQVXWKkoOM6TkgEsx5uwc8wNJIDiakPbzyX20Ll1dLw67ym
iS+chD22SOeqrjgKzgVh9CS059ODyfGdrMeQsix2d/SQWg/PmLUzr6GO+iz1Yo+EAXcMzw0bbLOl
O9ZbZ6dYgcaTqmPiV5ewLdp7J68JmCbgZny2Gtu+4509gjm3ZpGHgIX1Jon+a9smvzv8HtCnEkrP
I0/r6KrSDMHkCjmpNC3tBc123IIsK7FJ5BgUU86QRBWMIVe+Ggw5y0i4I70el3KdISrkXcVdCqds
8i/wdJa6TaZcKG3ajKDs+f/GdwjJ7bB82hNiN8tj2BKo5J6OfWoZgPCgDLQ8rsfveyQDhYHIpiBc
6SIsB0ddarG0obMAdLqmZCV+zTmu5llC73cZqBH/TE7BMamSLDmH9ThTeN0ShtO8n/ffUud5DJwQ
hNklCJqI464OSKkiriVARs5liDEq0EyR96TG9l0Uc7IiUYsLUdI5bIIiehBBEdwS55SkFAUTpamD
sCyqB72ev3P5KxjE5EtxM3IGB00+Gbc0yJKfgnF+WdxnplsiJzP4D98JBwI15k3YouftNdQKC38f
63QILZpIDx9+S8heuZO4SaeL/RNcv4EvJltr15q7sfMR/SFxy+EIiGNok0pMQ5NJlDGXyLLYnuOb
T1eMSTyk+5jiRvpgoxietryQhZxSbXVThA13bGfEGhGc/m582U/GiqZyssNHVG4zLsd8K76dRZea
q2OY+XUAhlNUIvPpk8nWiq/4XXQMcZGEmTIOVR9i6meh4rfcJ2Knbsa39+RLcPHEFXGRvTgApBNJ
TemygSbg9mJFbEqxuT+LAfLkrJhl9Mi6jLVjpHLjE+ZFff1htBEQYRE779MpYK/bv2rb/cSbsk/4
4vzEDxPzyceryKSPMKwjXgSgYQ3PsczDnN/nBnYW9UH5YdxT5Z3wlA2o9LN91Hu2yJ70TGhx0dGR
iDqVe/LKN5X9cLjzEPeHm3cL7v4HHE2MAgqZgq5Ui2u0XMs3hClMdlfvNezdgX+NNHowvY+wm+kr
HCpIUXwE/KWjXQlyLtLLieeEWqCqId8dlUEMPz1mdWjd8SxVFLMn7XCMi7jz88WDSvDPGHT+no+T
0e2+EHfSr5ZPqHl/qhZc4+9VCAd6T6SstcAM2kBeBtMcYFWJ7Kve1IsxC43gjHOTYR1BEGZtz55u
mGB9nFs+ux2znjF95OjBLOKzJoHKzzTYBnwOD469634MDP/MXC6egbIPFyicP/IBlEShMtiWm/uR
PNzdT0lDIrLxLJdMQSiQcDlQgHDRjTt5QRqAt7wmNSvW4bLlRWFQBAJg3NMoSgwS0TmJAJo8/I2C
Ht6nwrs43ijORNIyqlPSkjG6NckorEPNYzQHbtSW98Gik4aijTVwsRcEpICZ3T1GXoaDDkE0zZm+
HbRPVD8CJ67De9hx+ZSRQvmTuF/3vpxyA0bkJOyjpzZmvXBKN79/fgQV4TUy6/je0r+GdtSQbeBI
Q4m/DGEuzbAvV5kUAKNMWDC7ovHx0xMxKkHDB5U+Xc5E/PB9vYELJpAK8niSFIsyljE2bLYi0AQZ
iOHduRmNGKH5JtXGw8h0USGq+NfxN9Ss/wKx+gtpzVbuxXE8N+qcIJVIE43ME8ASft3/Ik7xofaO
+JCT7pIA8AAsIqsbeQVJJ+fbxlK1hE9I6xOfyTCXcndUr2S8dY8ZPgTCkWPgwKfAkohMxWO53+3n
+3k3c5ZdrPnXmEGkIBwOEWvvgjERVDOsG8yof66fRj+LkKYkRr65JhYbwrYEaqJj0s/r4Jp20Yk/
pocR8ov5kJqxtIiXwN4yGwu3lQfXl/vLXawo8vmQDHbUhZf9vNz239INqE/Sv9G36VX+NFKRrMPE
rK30Lg5XDjdlkF9T5QiKmrh+7DzezmA75x7zUmBj89+wzjHB9A66JSppg0wqpV+xvS6leBeonp2Y
PyqBL/iR16Boht2klMIn4mgi6VIeJJY3QlQ+X06VcMeAQY7kGQxtJauRTunOeUOPhA8HKidG26/v
gYxu0N6QUbPQnh+I7BHWkRJpfhP0GDK5EPjSUEED9+w9fm8nJ/jU3BYzxRNh1BYTxBv/HD+Sk77u
TY67OANlwcXmzN6IpLHkTHs5hRcAItjvW24dM7Cn4fj6rKwZnoA9gOmcFKT6U7z2NcIxhyP2Uvc5
HORZUrWtx/nfiX+6QMaRCLUQIcoYm2yBe9DJ7KfD0lkh8vxSro9NVEDB8Ms5Ak7ErdJSKZnrHgnC
GregAMAWRCOVPXnjazSyJumYZsGuJFK8xJ2AjYyNqNeUXPMEiQFRRjK1JbnmzDLIhhQQA+PfljJE
vBD/yBBP91uac3LRJLUvp5fKwPDOwl1iXCu2pMFqyJCuISwDySGoa/SZTEoszmP5a7mwY7P9oV5k
q5t3xyZJyOGImYGNTDz7r0/r3+cR/pNh+M9kWSbRf0iWj1Uzrerctub7b3VpJEwqBIaQ8d5usnls
mf6mza/Bw5OBrI1plKGlGpxWyvIGyjy8TeNiO12dU1C19eNQz/j+D6TsQI/w8b6d2IQk+XIPfiyj
h/0qS07ba9qkaqgnj58z+GZGzPPwNVDOMShik8BwmJFAE8aQGsdXQmKSuKCLxmVNrGGuutTaPRLw
PRQfcZp+lZzZIsXsOOtJMedvOEdMvzdZVBi8h+8zHyjWVtrbkBxneCECWg1ftg8ugJwt0IQZ9bHD
VFbvdriOoo3bwEjb1FnWMfYdKw58DvKmL7VFn1oxqbcvE/wydKLfR/B/VKV5Oh/5/df+pf9vyX+S
J/dfV2b++wVqw0dd/In1J1/yj4KMaf1N1k8Ym6vKuoyUcPw76c8x/0Y9xTEmsIJNFdUJaiL/KMgo
zt9UejghCtqol0wtQ+P9/tHNpNDphJ4JTL0JjZe8L3Tq/ygb/W+0M2lUcf7k4UzZI09TlI1EDs3y
/PMvZ4c+/vJIcSh/STP01j+6LKz0pwcIKiHpY1XVom7W14Mjz4lWJvVTq68VWqItnD0qkJ3nQGg6
R8gEXQxxrWDi+VWag92EIwUJOkJLV725bXptSKFwm/h8RpbQlnwErSSKhz9/E+p2xJPw2wjG3EVs
YJ+71aZkOIDM+SXA0jAZBF9ARqn9el54iM6KQGdX75g8npaRSvfhF8O0GHeSQULkB+l3IhYCtidL
xXyNAqCdyKsUx2DEztZP5Wuzwn3FtCzGZyARM8VCEixJLBKMkSuYuJSqXs8Mn4N3hiXt3GvYvFcB
8E7BCy7p5CgmYmIJwtjJuw72zsIQ/JHz0zDfUeylk4QQ4CqByJtwnm7J9fXCSwA85dXPpS1H0uU3
YBy9D9Xld/OBWhkNW/Hd7QlsR2Gu+pvYR8eZLbQgk6lvqDDxvY1oqAaEMzr3obCqc6aBcrY7Fy0y
Jahj59UgoXiQKLXw/hf3TDSfTBUyhZ30fuk6DEPG6t8hQqwmm/vJvd7cC9cKf4IAoZjRpgKNKMOQ
w/iJO0rCQCclRYzb6sY6flXPrfsOqRwQH2GofWp93SFTrab1prADbWPlC7rU7m/G4k4MjGs8B2pJ
PysjU/IE6f7Jy2lezp2n7NOJ9OVpdmO+Bs/2Hg9LUqaXYzrZnF8U6hrtNDztJi+DIQxC5opQ0k7b
1f3DCZuUoSd+gSLqZHVpvewJ/eU3LhsyyK96JsMSXJDjVAJBTETJLq62QjLrmTbW6tVZScC3nrrm
5n6NCnrfYZUykJko+Od8oiPH5f+O2Fkwkolrd8H55umSM+g5vU/3h8lU8YevElCRpQxo5iG+5t9O
8psPzXOYHw/dvt6eqSj6k49THtJqpLx2FIkw6AUjwUAcH16xuZBGWJ4x4rEcHiWAxuDVjOyZgzl7
DDybtsS5zSuZZklwD/IXollsHdAmByYMkWLwJJ5kLYdXYy0BJgLheCqcqMTxWP6xdCkeiZKwKTo3
jJsTUHWUJwsfDw1RXFIZ+OdznOJrMRFWvKfVNwNMsmLaCwE0nuW5BNuXkd70y3azF3mZ01cjnLgD
EI4uQKBx5vlcgmMA8fxksTATZlKsRuLeZjY4BMAnRUikawo4CcY/XXJqcD2ctLfC4/ASB9GKrG04
TeWcvi7wLk7YBcROiYa1E3Olp8OY3OMiub5kvHjuvNQD0IDEkfZzcP93Ryf+vvkD8XOfAM8DLjbz
PfHxFfCxJxZXlt1Oomu0bxO3UHaYH3MxmHhGeQaN9LKUKp8SSLOWE+rGKDnoYLJ6AOm13TxWJhCn
vUaxikf2YRAfZ4Tm8LPSwu2eKwJbZYEqS3qXpWIP26attQVzLddUkGf8Caxl/sSrNVIBYA+vmnfp
7Q3BhoBBm7xXNafr7Bc1wTQoxNS3D46h16R1J/oDkisH1KrmxQ6mV+YjI503nr2i2fq0vdzi2lkX
67tCr4N7pMWL6WuUNFJjR1u3xQyCOqo2DCQapv6tdRtC9aR8YqdpSQPKYGx0CNlb5m0U5fZ6D4z5
aWcv9NXwtifzLZaOp1PlWCD/SCKneMbi7BeLbAt+SzqYBcZCmcn8s1rS2pLUkUQjG+B18we1BZRk
FULB+XUlUeaBmjouRo8HOr2Ib4wouslChuvMqN2A7j3IFChexMNs8Iz5ngd19DpximS+K6s8NkFL
7zvLMnxskVpZ8+BvPwgxu/xDIpX0sLodHZCpwVuNxDh92GNVAtImKihAvrEZnn+YWaQLc3cBqbfX
zGf30Kvzs4USkYjyKsMt1uA5yiabU/w6DMnkzVkU5EFO0K1MN0vZ/sFA4RTpO7Cfz9aHegALRjgE
mExjWpCBgJzamdgq3iRsYor9/m2usG9aHvB9Pbw82DNyLp9ERm4r5nc93VC+/ey/UVxJQeBmtEHm
4rOnMACxgTc4eT0YYRHRqL6V6Q/g5oIMcFZxVCbumNZutpiwx++iI2dsK2HsHjOZdOIVeAGaSGn2
mzaJWvOuM95KPGaUDTz75bw11loCxv59TlAb5S6O6zOkho6nQAblPyh6OgS3Y8A4HXESDcyL6efZ
HXf1knsShc9AFjfHOQIPeqy+Ki5cGznhavyxxJjcEgKAN8igNmWpZ+o2NS1PokHKZhQ2Hcm9aL4u
73qEEDLzKCo1KJdwJ5Fk66mEQ6J8p0+08NuHuL3DYEWaEtSE6UDkyCR1z5jC3p1+3uYGiqVBuy4P
tQda+a6/oCOfoCLAFGkOU5bWK9iftYDWMMMnwgIL4K3pMwWR+x5EPtswKqPYNDM7LBbMCTXWxlyD
Ui2my2ohd3Irzon1dKWWQqZ4DSUB13JNe9v1cWnNH1Zy6t3T4DKXlEnNpfJqWJF9Wl+WsILzz5sK
8UNxT2nOeL03HDGUORd3mvmQX270Jws0WKdXbhH0tphXZMqH44xJtNVM4khncEmidXQ8suA4U9bl
BqqZpF+Iy8H4cjYTQzRbtmhqLXLP2ejs6HtwX5EMk/ZKXNhmGF3n0ysHdHRewtB1hwROCkm1GRNa
ZLNvY2uSmYBIAwJAyGjF41OVf7WQMVoCkIclphN3eiFVkVZPWUyAwbmADO3qhbbC6XI7dtylQ0qH
wT0dtiCG8Cu+92+0W03EEB3n5iqbqyXIAOCtSZBETbtf5J+OP646AqZP9HRQ7ozbA+Bnwc79KeFW
dwJKqnaT13Knfvt2pcf3a9M1fi/XsQNQ/OJz+oPzYMQzDJtnw3ewRoxJxmd0wpzlp0jbToi5EIXH
lNIsS9GcthBxeiGKPdSEV+ljPbmDKTmG0FnXNwtOHzO2EJ9WfTBh6/fmzHt45T7asB9DpadZkJ1u
GotspxULy0eo9kwo0grIA6cmyYytcRPct4qFZhk4kS00dwE5B9ttNPLCqzuNbLCUfbY9n7KnrPct
5xMO8sf5zxHw41MHp8f19wJdcLUIOsLQV4vhl+8Vo8eZdFPAQjrF/fMQF4RtEtpARu+yqZdcx+Wt
PbDUk3Mw4eSm/WG/7I9usTtIcW8gl4zDPaHOoR7Y/Xu8Akc3BEbqIg2ru4LvwBI8IC8QFIlx1r45
OybogSuttBXbunLP4SWsn3Iqgll08yV2QfBNcH8Ft8GOzyiys88hNUU83z3MDfhQ4E+nxUJCjxWZ
q+HqzzXDVIz0uFKTZhT7wIjzz7B5cTZYxzeOst/u6r1nvx05MVHl4/3zrytI8hOjoj+6FW0J8QFe
UWCLie5aa20pMfK7MGP8Kc6v+dr/IBnckKccTkuWWovvhAVvKJe1ikDsCktbQQErOTgQNa8PjxZt
l81jcq0nInMnNLzPyu13OdCQ+XG7C+Apz/ReUBYL8037pAIngL6+cY5J0k+f8JAApo0VYFecb1tX
J77HKqMx+XzjON8TICRzK5f/c59MqFmsLjVhAY9YsInOorEpWzTP/QxqnKi+THGYLoh9Y/uL4TzU
Wd6v0XRhx5M3a2FQLuZ6qKkcY4cayTm+zE7iEtSpPRsiawMIB9xDzTOkYoI46ANSWJbQJq9TgQI6
LDmX3SdBhcvoNDfWX6qd8TZdcNxMavusA/fw9uADiqkHv43wxOt3mPiIjZc4nyfADSeAi5y2OwzB
dGGuDip+iK3B+W18ddNAihlSijrH9T1iYzOzx/qm5AugJmElXNc9ZICAV8XFrPzRHHHQoNcM0Gy6
9Cpe9qQtzs6aZ5qYzu9Uhsola2AtupIIv/nEkkA6O2AjTlH9k39mccZEjc2QKBCfZpOVchePtb7o
vcnb9/Wz3NqJQwZ1d+Up8todbJ5WZK1ELo/uiUAea9j5DlHEpqK0cowhgsmHS0JL659Jsrtrt/KT
7NdHQuVsdqJMpIbqpg++pz3XQtdsRZXrArHRP9FGJ0GbLppQg/quP5u9a21UGOm4/WxOFYtBWN+c
D2gsW0lauYU6XVw8zjOl1oY3wvf4Ej+l6HZytcFFPMdVN9kOS2fHkqlkx1dhbQ52rNrB42VPTerx
Yr3AnQx697Y5ebeN+YyYfgMqdwwmz7LW2wRPCocchxlC+W8ZG0m9xFM3athcIg1w9qt503bTF1rf
GYNOAkh+gaU0mM7uqqhJ/FyP/gXaiOLXH+UzBtdZ3N4uBwWtINH9qOHU1xrISC+UMTNxMGOsTgA6
Sxr5rW6KORYJjGCQDuDyxghxrRD6BzqB3wPu1QluDFo6CqdBD1xCA0hTTkEznegS/aBNRrJaUxYx
qevLYjbYJh1rAuKyS/SLgK8p7ihwPOu4Z8BN3eU93q40sQgyTqqHTtI8lxsbzhxOBsUijneeWsxn
HT7aWE2wPs9S5hOOJsv+w1/ZW3E4QUPYcTX5DMjT38MQhLBkR9d5GVVUkBeoEPRPUzePNMAFDb0L
yi3eHg4CCskYtcvyBG+xOlzrKMOPIMmGisGMDo5zzLyQZxiPIe2NLuPtKTuxNV9V4iw90Tuhrx+L
7/GL7fTC+ClcCOsFOPFTYfsNn9NlkHJ+aCQ9qyuQsSp01NQAG36aBXjEC8t4/sUlMrqXoCltSa9O
r/JGcDDka3QZ4dS+9mw+bhQ21vySkgiI6dPZZ1Qi+CBkhzG9ElAmsnB2XewpCOtAp9D4gA1tOEld
4MzsOePfXSVjIHswGsGkSoz9qnjMq2GjLwmkZgNANy73s39B8Jh+0o1E021ASxCZvWCCyLedfjjf
Ju+tQ/nkCctQn+Kh7Rpn0S00r0k43smwLg6/jyx6UNoj+MJ4QEcPii+k2y8xE+uDc2y/TqgqnldW
Uka32ST37s+XuEBAoWBCqbCJkhFLoDj4VabQtxqZCutPI2US0od5F56Xpi0eH3ot7AOKEXgA9hLC
hxTSQD5m3ZrgD/ao6vNZT83iOu+3p4V5kEXB4gnbZb/ul9wcX4gP6mz8smIW/0QWQxIlgLnK2IYd
ConEnbCLj54RcAJ2JVw5WCt4sPPsTdYPIfaZCxUKCih/dFue3+4flCC+zNeeqWcGo2ZsgTW6K769
zDfa4cp0q44aS4KKhk+lZGZvL2S6H514O8d7sTNAfPUvB24LJYZYNwRNlM23vZC5fvv7OLQIgoTQ
dx1u+Rjcww/UPqlodpwOAA2v2N5I7mGZkK69dfNufSZXNiL7hQJccsnFJOreR8GEuCq4ri8xyFcs
y3kfzea0If75Ln1JSDpvW8X7eHB0YI6IaqXRi/ZUoU/+xG746D4eHI3LSveNmRlcP6RMNyIBI4Xd
4mma8LVNKvY6vlIA5yFT/X7FPFuJ8gNmRnXp+bZU74yzE8VS+zzJysYO9sZyZPklaWXIIzlMqtvt
e6qSEFd8JJPGtEx48HMkN+ZUEiEbUbviaFSulvPA4ftuP+zo8cznMEYarJ9gF8bcVk86rvr6zD+y
VUtx5eR3c+WpeukOk3dn9tjaoFvH7ZiCEtriOlchDg/PD98U+Yv+DjU0IAxlipzLYDcMgazQoqm0
mGx68JQx6QJgH5rF0mksS6pQLu9zngiCFz8TggIKsViliIhxWa3Q6Q6ozLxPENiN9wvb7R7u9Of8
pX9kr/fvET0Nhj+Lix5Rylk2oS4/qw4h+nCD4bjWQnunrcE8t3oVnhLr+zrXcE9wtI7Lsg2qw7C4
zaZJiwAoiEIyhZvQfBiHfjbp4slrFd+f0SGPjYhFj3a0oIKIwoAWzeIG4509O5vwqKeJPBzikTBC
kL/7+EV1D7j0bObMr4ke2jAZ6p8TZmH4tvb+aPgcWOWO3olonju87h11eKrkhMkAi9xtxUhQsNSL
ez3cRsn5t0NCvBNc8NV5Q+IaHF96SGbMgAJ35tSt2e9ze0OnN4EqlVKyQJiQsyyVaBDgEetBp2ec
z6C8Yicv4AImjMIJ1CbtBQ4yXML+Oafg4n/2z6SkHAa63sGzoLOB6wJ+CyWyO1df5d915jolR01W
+smvF9YbCj4H4pXDmSfaflafj9X5Uy9CiBshgDUoxTVA1Oa2Vr+cL0Ds8aX7HkIVnGREkw/7O34q
uri+QbPE8a5aoJ+18zYFuwN1di+SgjdTVxLxQvUIQKWD2PWLpyZEYvPiGcSFuqCbz0a4T/qqhyRn
k6q6qG5SWMpcvNFHH+/GFwrzbh6CpEUdvj/OADE4GN/QwbaDe5/LiuHDvT2dfA5SyKZCJcdrt0bE
FJAcNMfE00CCEMz2wC4C7nxQF5gP70qihCQLKzgcpCzA6c/tK+OyfpyfEhd/0L/PWxOWELnswChH
fcvcD/D/CQDYKYWACgkSPcBAWdHj+TWZ3emhpu5rzdX3R3L3pf/WvOLA3JF3tZPG+/tKArbj8qYN
tQVhvsshVhqs58w9E+IFkrE2feujejeKAas07KyVpAAeP2+YcSS3xB+qQf8Zgxd9hj+o3/yjvOI4
iHKimEkV6C98eISCiovZqflLQ/lg9kireXswt/2sTvpUCf7Nh1EX+uuH0a/K0Dk0VtCMMP4iS/yw
b/XR0q/5C5ACDW3GB8EDyR8nidWRDhX7yDRl/d/d5F8kTmUN6U+fKxfhD/XXgs782iqH/EU9nIj3
sOzv1GBerEo8NqSKzpyCr+33RH5f/+aOZXXqnxXf3+X90yfLFfnDJ3e686C//5a/dK/qgbpv/Ub8
LDN2cv2n2+q+qz77T8zev/5Y7T95qgjuUdhjnpfpICD854/dT+l/u9dj/nJJTFpWPXLyfs3s6h3d
pt+Of4GvRzQH+PjRr7S0CxFWuv+7avd/9rD/eA1/YYjf712fZyW3fkuyDbkN5ersHUrUc/vEyJf4
X9+x+ufWrb8v9B8/7X8Qdp7LyWNNuz4iqoQS4q9yApHTHwqMkZAEIkqgo9+XvMPn4fG26513aqbG
j5XW6tXdd+i3day2r8KxgyPePA+zRhI1Obp1eDjqt9VpnPXavkjdPCjstUa2xsCwP/wPpZ9W2PfL
vynIzrfbSzhJz2TecpFWAdnol5ueuWv/VaPl1kWCuif5ik9jy2uNihBh5E4kqbbxinIvvTJ4eBzw
qWIKQRUUZETdQfbHPbabF/6+FhtnIxFfWkBf+W1RXPK7pDyUSzLXVnVXvw4QwfYvdD7MimN9QP5+
nHQgt3H01mCVf3yfH2DcL1ul/3vxt9Ug5o/XWuxy8ddQXVVDYYS0rp50Poo9ddxjgR1dMmvBahR2
zw2h9verv08iVtoaVpiyInVkLEFxrHl79Lpc36punrWnZC40pQ5WOijNfMA4PSvdne21H9M2kc15
O1xD0kv5xyUcrlnbl8PcyN3pcPzwBAq9vCci8fv95kDZ3z/M2929vRsG0eQVsvv2tLajW/DYt1xI
6zrAlLVeKR/3L06uuKdRDot31rZrul90m5oJdIiXWOmzLhSvE4I7+MzICC4OuAlULzoSBlpdzWk6
8j2O5+bHX8YKNMBWh3TF+RkkemTmjP2kC9Bd+eNatq8Nb689Exa0xG6nCMCC5qw1b7iLNwggbZJw
+IA4Vjbn//1q3B2Ztq0d2+JWQceWOkECYFZsH9Yq9R8w5dt/7HXxn6DK+8KrVBQEhoNpqtL89+9B
tSVWCo5pbVxJ9MPs3sgYi9HJxm8E+uauQ2o0OHXN8qrfeZTeLdQwm2uwoJRjNEvszuGPL/jj8sLS
vCE+4KGEQfB/b6huV9ohWcvCFNbBMXOPm3tYjGDnoKmjqIJkM0c10Ss+RPOBjiC6Lc5AFnRc1nZL
DuSLSUJ59FpOTfPRem3XMJcKjOIY/2M+HvZMvv21Hf7LGiRY8gIlhfvE+BBHkXens7I4rtNSqoVp
+UEyE88OsyyAMo3U8/hZI+WEgdZXRijJqbpQlLb8B4ckbXrSAicdkaJPM03vLp/L9q79hx3f19H0
nyjV3BtvER/ZxnBKeXuXrVK5tOvm3lSUHrIdX+0SxR2w6MFIK1s62IfEF9N+6T95f6kJfxDgmarI
Aq2RG2Qx9ju34N5CfHHb3OCsUXSEiw4zPu7GlXKFPPBlFC9bXvuS0eq1UCb4o/gKcRuzdbszX5xJ
ehsrDadAhyIzds5MgeGg6ivw1izcDRdahseqnSHQCw5X3JHcdhakIiaIBiocB04msrbJZZsXhrJs
ecqn4HYnT8giqtFZgsz8Hj7eRMv/52N+e2FvR88zSaqHrFTC9DI72c1YmDZKFiQzk0YeFHfB2wXn
5Z9DkHL/6EsfUsCcuWUaACjYSnCk4xqTtB5DwStRCt4oyakljRQyOnw+92gy4Pe0ugzKvjr6/c7b
Py7Db3fexMVv+/jQfZQd4fESpto0A7MuULthRtO2u50mGb4/zAIayE7+47LiP+fgf1eY+paFdopY
Fi4PQZjGMzV1gdP3Ijz0XUKZ7hbGOmw7cWLG4aF0O9CUnSLkjQBFnXQxEAQ9nSoTrFZ+fxWi+MMR
8G3Vq28Zqla22hc844Wp9HHYCFh9HVFRHWhMDlsj4DZHsI5DyP6EEUb/0Pex88xTz2ZbNYSu+fu9
SH/dS/Pfv32W9NW9FPcXn6XlqsPXbD1rM3iLAKroMlNOfaFrMIBUtBi9MlAndCKTUSWa68WBLiGF
opmFoAQv0ZAKgyZkfHXEPq3Sy1/TODDH/ukcwHEO90pGQomq+hYq4ld9ap9fnAPXxbOtn2BnP3Rs
fi7UncBmtEL2UgOiUWFouyu1cY9PTMzbrWHqLoRNPr5O0ug4Kqbifo274V5zWIRDcXatMY3Tn8ro
aSKk7M40uoWnnf3yb4SACRj169IXNq+Aq8A/a41rN5dHoO30WMatZfgKlZ0wFPfgZMKmYnKS6L8C
fmqBZWUFRwUce3FLDGHdEHq6uxvcLyNj9sTiMOPqnzLs6tPk1r8PcN84uJJdtawKOs6CNXENX3ux
dkuAsA1eK53W5q7ATMF/aXOZlZN7GB/9aqPEfRoOql+AkcwoWGOsq/uafwi623RRDM+wYrCp6QSH
E1lDHmIWiQBK1tPPJm7SMajH0FJh7MAOWZxtuJjbegu6v4MbN+6Mb/4dBiqMnvCxP2yKWTopvaJf
zch64cuPHv1kcEId28AYBcQCu9BBLqBO4+us6yrlN7R/Kg84RjRQCv2xJ3DDVnrNjkzu7F+ZN0ZZ
vR5CAEVmhC7PVvRtDgkFcnTJ4+4eG9D2KB2kmpvddEh4kmwIGBhDFNsdfaA+o6aAvprqcNcQ0K9h
PlCxUWhkddpwe4GRng7kWcdVrg4TIu+QLm5u6pv1ErKx090teB0jhJclfOUiEIfq9ILwjbocSXw8
Vt30M7MfLnRkJAOtMF9p8Pc6g6ZxJdH2f0p6mlkmTaseDRbPz3vIP2lfSvCbH8bLXeThooDaLI+A
zPsK6ZiA7giuXsOeEvvQX1uuLXny8BkWoEAt6xno9zm6KAcyDZJrERBZB5/+6jGWLnhdkEfNv5ce
U8cAFVboexyGSzpKjxfGh7noYJ/WE05FPMRTJjVq90q/XjUUFxeyxrGU5Vd7ifn5sA9OeOg93UGD
3z/dW0+V9Ru89H7uSd6610E8vYUo/ESahPoc1jvUI7Ba6PrkkgQEq9XXdq9oHWFvyiTuwxBmHi1d
AQlGEVwgh5/C1XGlenhVw9RwD30WxZAxuWOWqlH0nt7VAzCGvFEYFfPoIWx/aOAGa6s9PgZ3A7Sj
URsacr+OKuvCIbwsee+L+kET03/5a2vdo2OWA+8KqDegMZAVSB8M6UREDDBLEHLEqQbtQrA+6dmR
T8MSiMS1q4ZnNx5WU8mEgyH6FMqQOGVrBFhllB4CKicmjdVLHHt0WhfdMZpI4znQaNAoNL+QdkIv
N2C+TxOnw5Kq7cm9cU9I9M1hDNPd3VXoMzD5cEADfNhmkJJos5FS2WOGUYAzNppRyG+2PGtafhAb
rEtQACJOmXiKVrbykEfCd1c84+qg68AMhDIWqjwBz1JpDCXYFCTQ4vnTwWOMPT6I6OxxNNnA7PHn
osZUVo9OaBEOYYWDBqi4ycM00pQ8rL0rDLBYVyBuXNAWoxw2Wx8wuPqpMbuaPTYqAHy9aKnuo9P8
sW7UtfGR7WXGVhzIZzxREgNfuy7r7xkKL4u/pIU4Q76IEPXYR3btv6xtMm77jXpXE424ByFg1WVp
XvaiYuNm2LXTQearA4KmxK7gh4+9Jrtbzsmie4SIopfgT5H0wzlWy0YRHgzdgqhgXSalIZhjsIWn
nwRd/wXNMsX/AKST9nyiNeIyAdLXC51aYdw9AszlaML1dWRoVQyUcm8G3Dwau3y6GkpYSRO4w8og
bR9HSVTOu0HnA9YXRD3J1eDQSe5jKqErlyr9jI4IDRErGnDLI091VfqyJ6/3/DjC15lBYlpAyYAi
XDiAVdYVQPgQbjtRe1zbhU9sxm4vuo7xvkSV1PTXoYD979KOv19xgLkYCso1et7cdwX/v2ufuSk0
5xb7uFEK8nth5pgxrwfRql4HT33eaPXA/1FgHUjnSiD3p+W3R110Ui2zcjMcXdJ9PuPsFqOuMe/3
7/tph3mOZtJHc8fzDxDYATyPofTwx1VQmC7i1e1tJAuuSNcsUBw2D9e4eKnd6evLdnAKBFKC+Xp5
Zj5MOW7sDCTzNMb7xZGaWekwNzi4jHuuT2/0UC2EjJCFK/dlU00CusuAJiDuDlo1O58BTg07Fmij
Nfhk4jOMRB19nQJ8g8wlAXdT6Q7jwMlWaFwoIGUOiKF08qRhOj+drVZE+DROg8tQHqx9zItcXHxA
6In4IwgVEuLf2pXMdFyMFqJR2u0wB5Y+OGtQ7NNAcikX2PeqH6+UYT+3Ob+MJ+AVqikPl5uAItzD
JUJztqk5qrk71b9HHkNKEb9WmAYgELIbfS18V/i1jc4U7hxeNGIvCBA9O6jyg7UNREE7COU8DIxs
CLOkYUmNjgtwULQZLB4Q0QCMGT8hiBTuII/kQWpLfWV4dT3ZaA5G4nf/HN2DJ2YjJe4+ZZCaD8Rz
xeJpSFj2aLwo1Tx6OAnl/AD5vwuf0If5ZqHqMsFAiRQvrHXwfg9QPXH3NyJghQMQ3DXiICJsQv2D
FdxZIABLHQJWFi0ggfB5b0PoW3TsBTiyHb09QLucwlaj1x+p/B/8wskYAQDOBFJkXYYJ91YHcZh+
nRj3cXuezw/Tm/Exapx8Dk7/A14yiq6uBYjmAYoCiOpkIeHTLKNGsTa66O2g4QE8eIWPzwTWZO3G
iH5iKCaip0WZUfVOy8xfLzMn3+B3Oix1ijMM3RtqKwy00gKraqRBd2MA74wDkMwxekJo0JYSh6Z3
IUMZwT5g08FCoXeCH0P4dEtOSG409jPOYqIoH04ZqfpcceqMYWt23sJQBXegTxTtfcF/bR4WOWnn
A1Ge24qyEXZ1WH0QJeDZnpHgZ/0Y0C6Sxi+/G0H6szi+3Tq4YC1167XR1HFerejSnoz21WitWk3w
K638TOcFa3pEuzENAzYwWlrv5uVwJdhHaiTz88Z9iq/v/gI/v98IntNIRXN9daEbUug1Aa7T4xBb
XeCN7JM+tT2fR93dkV8jRKZFWws6I5aQEkM0lb10kznbu6sM19CD1EkNEy1m5392NxmaPXTTg8Pw
Nb2gTGZsBl7iSHdL7+nOz/P1DkNeymquDawAXZhhAjCfgIiQabcJ0dwbWwuPYL44OclHhs0NbS4C
v0qHaz2BoHUnPB8ddceYcl1QDaakVF3rDhHiAittej7YT0it2YB/pTjp8PnpeuFrNE6uFjMClVcA
ifaj3SUataN43/iPdKjOwVxrJ/9g1/M2akpj0fpssxpgORHkz4MTYjwphLGGsvjgLOENg+VmduIC
GiFJA/BHrux8HqfV06CLeIRAlZisUNTidyhoT1g1RwcTn56M8QhwaBZxrsVPS4Q/w6k4vfjtj6af
d3QP6O4TTAxA76iasOlAO6jn1O8cpV7BagAq4mhuh5ObHhU1n0+xUxSV7WDR8HXPg14cNBrHjp4s
YmyG8vB5t7oPii5Yc1CLsSKKCv/sMW79ZqQIrrY19DOowL01KSEKjF6HczvXD4MzmvnTVhn24Inz
jPB/3WRMYHJ0Zgvy/HjXXN0leYDxWqiTNiPyWizEI9VxjHL+5ZVgKBwWlMlmh/lPiXkcxv5d35QW
iXp0p5dQeIC8ukBspd3QsPwaCTV4Dw0HhhOZH404WsD0KoMdg+ZTgrDVkAZJUMOj0fUr/em3kD2r
S5g9a3kOW5E2D+0aSEprvFcg0cIywrgFH7TeGSrgcZi3jOOwohVHwplhK/o0LqtyHGOncI1wSotQ
vPZpcUJe5AkMJmi/eCVrjMPq/smW4R0/tw+CeY0/1BKJJuhsPFWR5pw5LurgFBGdEuNKnPMPtA6g
5WHYuhEj/MghAanDGvZ8m8w4jZIl2SHFDJ+MeQKcBSL0RNR+aAK0YUKTVUScD3PKjL31hCUGLekJ
DeeCOgZdnyH5Ke3N9VJyVyIscIgQpgyE5jK+h117LK0LbIyXCRcS4Doh1XEYvQqcmljTxlsKo0iV
rJKCnN+menF44Q0Puv5pprCdMUdaHhotDzHtOJnLC2jDoydfjXELXdyFdXnc7VopUR2diJEHT+gm
5KwprxPDS12r9ASgE/sn2LyCma7tg6JjYVsRp/meLUshSnG9iGrAIDkg8+x1WfuYJGGUlNovyoYX
jMudFPKT3aZOUWzcFagJWqQ5zYBeiIfMk7fXjHPjy/Fl7+4LrH4oDBUYKbA16D7fYPZrwxfL+jGl
4b0IVOvswQRfxf2mKiRx94jnvEc4ToYUfB4gN9TGR7hhXPnorH+W/lkfnPRBWOBBkOouls4i6tij
AS20BamhnF475kdzmnZ6OBmY8kBy2vy6anDFeqLiiEfZhXj6wGZieY7vwzacoSfJiYpQgzjst1bH
ag7rTq4c4eJKZM+YfVGTCFGjIH7Z88+7/ikMrhBDGI+j28KAae8b8h3KOaP0yYO0O9By11jGxBbG
KFlN1MyMqGMhQYCoL08YxY06+MmWQqVUupaVB9CE4LPi3UUR3miED2h+037GrioReKabHEpBcKZ2
hAwZXBbwM7AqGIVtTpqHDd+9lKLX4OmD+Gsd71DorJiKLjf87rrfGl2pUfAlQTCqwi5sMSrPgvfc
6aeYqXhAq6dtBhlrKVIb8wXQ2HlamPbhQJGKQpoTOS2x+MAN5kU0ACGjitDCen70j0+r1qk9Y0Ph
WQuOiSTq3HRiDR39JX4Oov7sVdHLjunctpARuTFbqaW35wj+rrcxg03xuVhdg3WkLazuUB1nXn3T
230ygWwV+9rDVQFPLDF6Teh9mMHxbL5gtKjO+WpcGFKvx6DuUavScxchNXTcj8puYcRrZN6gwy3r
Gao1J+8TzkTRzEFQBXzA1HmFmCNz4ka7BXvThbADezDJIJ+UyJg4nSAkTYTwMIiX5WjNRsdOHyaC
EDR6M3FEn1gZKI0eSexdXzZstxISztV6Vs71QxScbKZ8APGQC2lO/QHIuJ49kRxS8m46pf6atcaF
ot8hqJDslrTvURV/xp81D93Lo9f04J7k8Nju1RCOeb7MPb3sBDdLJQCPS6cwjB4cYIVx7aHSRsib
NykLedhcpcmAcP4+gJj22GrwvlHJ916TRkYN8W4l0M6ovAecooZ7tam2Typ/CxX4YD0qh13C+0vf
XZ39ZXwcw2+aTrET1Gl93Q+78hGpt+DFX9vyk40c0GEy0WegRsEXKyxO+N0T4LxzHgoX/GiNNYYn
bKuWtaY6KnVhhpgSmgyaOCHt5ZTSlP8MTksDSIbq2oBOeKosqE6H5Z2oilQe48V+Q9OkPAuO9mOA
39PwRXaCYREuEECED2vbuAYx7vHc8BLkMBtXk1vL0OadWTY4jGUbD46JapNO6VlE3TH0M0TPqROd
8VWqLLVfInh/mvszbZ3uGJpjyzv5Z8rdNWRi1cY70b0FB5TRuPdajSIazcZYpApt+RBiWCzqKNWX
KAMAArGVieAXQSlVIefJw9scf6WB4IsyTCznQmYzSLGIToNrEZbFJlPJ7CaYMd5VI6vD4z24CaiG
yn6xXgrgX3pxm9fJ5/q4SJ5oJs5UahUpcWbBwqWZG1wieXsYpwzpvQVHOKQtt3r0c4Up4gpJFmyg
7KOGtaMWbuc5VBL3xhh1c/Lx9Df7qVDoUwEG3N1IYeRaKaw53GPA3q6YlNwtH5ePiWY3dlR+7B2p
TaUr+0tYHL3NYfIyTzPRvoSNG4D6URPbnpCAcj+D2woVDxdODCZ54WwWkxQPFnY2IY8dqkE/d0Wb
ZgDszMYvhcNmjK5lmGM3wOQ7igSB/OhpoiMUIM/B8G98QYbqNuzSoGu06A3Zc9y4DT0xQJQhEqFw
deHDuUfsNC/BXtRvjV2nUXlqQD+hgsuGTxycw/bLeVysc+JesZlBFAF47hJOWidj/OLYsNtnW2MU
RR5Vu87TTAqrlQwTfoHilqPHwUrgum9Oo7MEUVDZNIOQj0YzcgtNjHut/TteADdHZULb3RAmz3hy
WcKAA4PgdIYTjjHe7BG2K1wG19vLYP0hIBI6mJeD2Z1lF3O9zYfq2SdRwuAG0gf1MWaBO/VmXHFw
R1BK3iUOKKF9psUrViv3sfSH1vXoOsUzgMpUaC785JwJDqsH6tBVBn+Fkj+sYueheZJiP9JpjUAC
h0armhsH1ckwn0gdcX7iC0uNiyM0siPCFrsmi/iowiQocJ7zxcU6Rg97PIxgvWYPcpHOvhzerr7I
Cqzxp8ATLTPqzCo6vtY2jkuIzDIyzYtR42X3sql7ruIQn+5sAOSQojCt53LplJKf46TAeAMsbBAp
wsKsA4CshnmJm8RHfDcYfxe3TGJwC6w68VLSrcJswbWF4QgPAeaZ3D/jOf9ZRfzBKnHE2o4PJi+2
vNmcUcdlAYa4wuLw9CmMBP+ykZ1zbgDy0v4anxYAwAj4Lq2B1muFj6tzxUnmpGPyT2S9xvvMTP2T
o/Vbg9Q9b+b10RTB3nEpGsV/cR60d3REZaQZ83waAX8X5+T3uc7JU2SSWSqJDYxzG8XQ1XCF3bfw
+MDVo3tCY5jgHYoKC8NCs5h1RbMVab16V9PpkmCSfuHCwl72ewjpghf1i98meqlm1cMu6mEee3Hv
QM15CDBpR7RWhYfKvyNcJ8Y+/YeZbCrNE6Ffq6ZysZPKfNHvu1kNK5XBn+S3kALHSHeY4BvUKzYP
oQm1vMsBU9ASXzxRVYzbOMvlvXQoz3cX93ecq/1OSfl6QXgfSBoYktBtv+GA9/gsaWlZitOG04c8
kGhk3ufaRA0zbx3h1OuBkqZE54f7/IOL8w8GqUoCtCwsEmQZYsqXEfZ3jC1/nfP2FT/raZcCL+hE
iIaNHmWA59SjARs2o0qWDMM3XHP3Fx1Oe8ddvy6OiT9DCph21lbewMbi1kxQS7n4TGFRWgwYDhar
Ve1NUtXxtkxnXazIlCAl6wcd44Si19XoZqXRgw1poHChWSONW9Zp2+3Yg2og63oLSaQxhzDC110+
LQIxiAlsPjDAPcnMuHFyOQ+NMX4sqTHcuQY6hes0p5RiG1rDx7xrVm0rme4az9Lby2wsPzk0d79/
cbEBBL9zC94f/A3ZfMRrrXrlTLhr3Cbxm6TH07vp5WAyGXnOh6WH9wuvPNH3Y3M4+/3a0jsl7/3a
zUf5hqpKnTK+r2Ou3XQAgQQb/etqRc8gtVNzPXBGjnagE9gYK4AoCbq777bxZNgd/7A+/ocbyLIX
YAWKQgOZMg/1DTU9H2TmyTFWDi6UaTff2fZGzsAx+tMpj+3+8dzyv8/dFhhnreGqzgAvjET++9zi
s2bIyfmo8M6FHIl1Y3EJNdiJIsbMa3pEm9Xr9Eey94E0CW9hlbb+xVgmI2jzxpSITSp+6rEwsAmA
1/z7V1G0dzJA8za0NkMIGVMmYmXyxkEQzsnhdn+clSkdOL33lXViqFMbyeLhtNqIrScHPTq4qxWQ
AUu3iz1pivwaSJkxTIE0GM4qI8BJZJNMysQSEU3417CDSbwCMjMbtjxo9j4uBo0ldxCz4dpevZyp
zQr0Udj2X63BHaiyoWjv+P37q+NLGRvGdoMmNJDXslKYF0LyQC/UzqPoaPVe1mpxsbD95X54Lc4M
H4IFDpCI6SG9kEZyUJY0cmUsMLp60AvMh+sGnG8QyK7mbndCU0BJ+6nQLN7uz1OKnN5uh1zbF53G
SBK/TDqtGTRA+lleRXCnxFhNYM32QBzoYdDhuCDOXCEH9BZBvjhiI6bj0ABexFvsaZq5LfgN8sGg
3QXIwaAiYolcGFv1c7X2KZ6CYjhB2zjByktfJZOKdKw/k3SzZ59t+l3dUWpPGp38SkSmfTWDYaUj
0zT2u2GwWBxGXX19sxNaPXQw7BettCAG5vmk42PTImx1fAruzHidMTOn3ZZHiCdpndHMA/ejwCh7
DUKUGejLrvvacUYCxqFGMq7pgUfivqtf9IgW4MFHRLylh2SgLr6gqILIaap40OoDhjGPRk+6dBMM
JwRAxxUw7PFzpIDDXaHROUdj4in2qtcLOnfjqIMy2NvmR4yRE+OTrNNE5jFxmHE/+F2N82A6g1w3
NruDagtwpW+oSCx5fOjqozX9yGU1UFRTRBVrZJPKXHb8K9ZKvrvXjvp+6OPvFS7bSLWONONOAEJ9
DUUg/2QxuBHVZUexz1+6h45JubqRT7qvbklKxv7JmqLnA/MtYgdFmmjfvP5rfF/djY2U63Q6L5wD
hPMX7q7TxBq3exLGgkYV0TWjoInkcCrbFn9yed1DeHOW/pNuP293nFpXw+8jrTDCYoE7jNVn2yAO
svvaYpkcwHEeJpLau57PB5aVDfpJkC1Iz/3xvnJ3s8Rb9A4HMvdgFuywwB6O2xd9nJFY7xXU0wb2
2+kni79xRkXzsL9+ytgDIPVgVtQTi3CgMqNs/GhUtx8iRKOCDR162P1+YRovfRyPd4/CHPK7xo14
qslYzwYOESdnmICa40aW8IYxvIE05r0WHQj8ud5/eJv7kH5wMqSg1VAK0tCE5Lje/B6Zvti4/z2r
msDEeAulQ5TWxLez6pRUqnqXE2XawhvWzEM089lm1bOBk5hLpmf+hLWzpenEAk/1AZj/vNVbxo0Q
jq/Q48PzwgtzitAHtQ6Y1a4e/JVJSD/kmIL2NepexQhKVd9u8tI6MEn4yE0WuIog9EOYApabe4vI
3j6mE2/0ORK8gTw+7cPlgVW7aRvTi42zQ2wn0z9eWHOtf14YRCBUDORWpL3/PWjU1uOsynUHWxFd
od3fGMH0oqtgT3JzQsoy+pQnVukfQlV3LIqbMyo43XfH+D2zGO69/QlJzB4X5MAU+3/c2o9noCyT
8HHciprQ/PdvZ3+ZlcmZRJOEC2Ny2QrusUmc5JQwV2uH7hCaut0quyKNZc/qgHifr8EgnVULZJON
n6lQ95e1hRR1alSZMW79Qaj9+TN+u7/3z1id84d2k+SpOet1CMfGY6iCtGH2wP8miT1q4tVyHTFz
3kdkKcVoBhOUd2juTORZTdL2+xsTG0L2Px9TbcPWlkVVVr+yim9vTD2UdSFrryZTC+ySkyAHnfFo
Jw5iZ+7UBlJHcmOaFJU+6/5VGHwd+r9d/e19PNh3p0Ko+V6oi73Ivgwj+zDq9U4fD2MBr5kpjavt
agUVpNC3knkxJkDcE/s2nNycyWRybevbid4cDtLoE+xmewE4Vlxc0muAK+PSoxtHQ9sYfTL813FC
omF4M+fAGY186GZa1hXr2a6T9pki/sF67SLPD0sjBJnvb4olqxZNaIVlCaficTzupg7+TJ/F2VS3
aAvHVaORy6dDKlUSyJ022lUdfecS2kht+WLD2x/z1P8/L0zrSA3Fvi1Lzef89rnwiROzPOeFBawf
UmoZUFcJJoBfVDSKJUAkYL9xerzc/f2zSYdMCF5/rJkf6jkB/7j/dxNNqvftJoTO43g7JEKzZsxF
52PVmLYfrSi3JwMt1JEmh8vjpN/nzDs5boCI8a/M+udF+z838JZZ3zpH8Xi+8BYKK+hFq0ljLwE2
hXXBaGChU+xPRSJO2pwtf1z6H9b0Vxr77dnfsmz5djxqjBhtnn29ItsQ9g2auLqe9S1m+KW+mijz
JrY8wf/0J8RRNvbzbvAvReVlzVJlsR710YdshgPmBaapdwxDp3/i+D5Si/ZjY6k9OAqBdwPaeFCb
DiZtXWUwHCNcGQ9jkwSOv7MlURRrTf/c1FJjt0MHWDUue8Odav3xwX9832Tt1O9doduV3953Ua1L
fAhP8lRwzEXBujMmiTkarDGYoJer+8R1d9jxKKD/svLsNIfJPxHi26Xf3nd9OXJXJZduj2c9VBvG
DSTH8MDNnRFMvAmOqroDZjoPYSyhHATyrPvFoms4I52yBvHvni7doNIhTMzgxgmrRQ80cWWars8i
oWLY43o6iO0dtfDvr035t/xHgsL52EUBgBxHeTuN4sezxWl+kKcLExbXahFgB6boC6pSIn9bZ8XG
+uehN5pUzgSXksT+BJ0aDO4WudPLbNQfCC4d+tSAvgl/w6QtNzoVn3nvBn/drfrX3b7F4va5zbz2
11HGHY0CxbovAqF/mNMl8PPYuj8YrwFJ875YLOieRGnE5w85H0L0KnPCpXPlO9T+IMzw6JH0j1HD
9dCviECMOT3JEPCw79P4ZgWzKf/oN8g/pUddQVWaGlOVpO5bSvIQqtajOK2lKbQmJDmlbfYgIhmU
TeBo9HwkyHUr2Zp4RW/kJduP9nAeWl1uqU/z0e+TblrGmCMud4Z/BIzOTykJ7p2Nvyd/aytvEVt5
xXGdsQ6mNPRLxNb3j8bIErEa5DrotTi3YBKC8lnmRDr1YTkAmmDX3jigqQ4OVM8PzBUgcEK8SGyV
fXcgKXC8g9PFXYbeKzyqEhNesnywAIz0qGeSET1Fm+Eud6PeQIcNGAkdCNu8R1UME9X4fZn/1N6j
qfc/T/h2HHTVdizEKk9I4wEKU7x6TWGO6E7HryJ//HAfurv7K3X4SjLf4wJEddKWDvIk5b3pSgZ4
POcae4vMgcRlANIdSZzp+urI1AE9UsLJHJB2kD7NDXU+BcY4ozdm/nUW/rjyFE3oIPWTOH7fVt65
zOg2PfLmQIb3GU1073Pg6HNraRiuuw+GfyZszTb858F5vGZCn8KYoLf2lqAdi7V0+HrbwYK8theJ
n1xV8DCX78x8P7ZhA89+/8Q/trKaNur/vWjzFr6d+KQi18fjpUg8JRuLw4x0465blJqMXRobpKa7
P/bN15ny9pxICdFJy8wwVIWvcPXtkg8lX7ekUpS+Grd0VKCv6mtguwhCgr1qm8mCfIOpngZj8daY
NcHocG5Ygx88bDseYXOAlqvUfc6uM4Ny+AQQuRT18RhFpNj/42Z/yuvbgiormqJpoia9997q9S1l
vuZDmiahcoo6F7PzAROKjNTVzNJlbJ/zii5YFm6UUTysTz20AQy4xgQeQ4AYL3FnPca1yXzSwTqH
cR12oNgy5PrzL0nOT3u1LQBRsFZZOvL7kSTUpXCX1idpSoy8zNisFqZCcMcAPsPG/pbBK3PzNfpj
l7R/2CX/uezb2VKJalx0pQJnEfsxu+i9i49zES4aDh4mSPHXf4WkH84yrqdJYrdDnYoI/r/r9bCO
05d44DEZRPSVgq09zqGXCSbJM/51tR/So+9XE99iwLV45rIqcrU6CrJ9ZZ3MaNReMXEkLLzp/s+H
+/FyWqOvRV3cEd5DTnwUGc+cX6TpQgqTtR0Pk3nZKMybYRBd+o3TihlBL+f3EPBDW73N4fo/V31L
ZqTqWiEMOktoyDAVhHAq+ILzHMigFDdd6D/81Fu9enTZkcNqDFk3JYyXYKM4GeOJdqcZ7B725IKk
/JT+cW/iDwXJf+7tfXmVx8f52uGNKHqxgZBhPHoXR2mmFdFTzobYTEHJ6jIEATIzLksXG+k3RIn2
5xPnO7gWQHS/v60vIeo/0evb23qL0nV2ZXjzhTsS/BjrHIiKd9C7brPVatTpWKMgOIiZd/H7dcUf
N9q3674F6vstEV9qfJWwNSV7WNZ4fDL9B9ZTaayjivBI8xVi1tNgMAGMCvO25elby9/v4sco0wjg
NUVkyOv/xgK+x+5XmcdHmQ3xtF8jIGZj8TVMSN0hRiHVWkek3X+lIV+77P2Vf7/oW5Fybkmvaq1x
0aZLyHxqxBL4fTBJFePK9QTfzY0cIWed4dK37TIXlnbeH4Hgz1t4K1a6py4T2lVu4c4kKXwRCvMC
tDRAEnHCQCgeKyhEZXRzFn5b5hGy3bywfn/1P96CiISvDfDUmA+83YL8jMVzXubiND46D2ai5npP
NA7B9aSvB8Ju0KbS1DMQl+FaZ5AqdObfr//jpwfeaTMquGkRdN4W/vlyS7UqIz1hoEUjLPOSNoRQ
/Shj/YZ/IZS/+xAfHxUIY0js6E5+v77yUygQ0Z2y8jjelHfFtSSWqdjq1hJg/GyGqhKGEZzIk7c6
29H/IuzMehZHlm79i5BsRnOb6dnYxgNgfIOY5xmD4defJ2vrSL37a+1WqbpreOvFQ2ZkxIq1VpRv
Mzwrv/kx/zOchxfThPDS5nCL8JO5C4I+Q3okA0enr8QZT29uVVkEtRARm9+0IypGmV1kYv7vi/4/
snZABf0vF/338uW9a7yuh5pcJyh64nM2i9+ypwQq4KrkWrqb67kHn9VM0csMxCSCRmHRSkAN5lIj
/sTcNf8l4/unbuJ/XdLfwv3+cGy8t3eNRIHm2bgwEtpeXTCnIrQBTj2IdzRhvNQYDEQ3tljelHfu
3sxUUe1CyVr970f0T7W03upT63d4rXTy/3aib0/tc90+dZojMwwfqzt13Tkq7Z2M//Q140VznkPk
Fms8XScKkKfthqXXiNq5NTqIuXQYZ+UMrGjkZniCc4HVv6z8f0xY/3KFnb9lAXS8W/3+tt9k5QcB
5UiZd49mTF9z3WddwcRHy/CnLYV662Atncjn6nhiOKpd3WTzGm3AIjKmbwqEHismG/7LBf5DUx6e
Cq0O0iIaHVBW/jspanz6+9flVzdHN7MwmTAUlr/chvN8RiW2fIvBQPqzgA6Zk6l8/n+/v6ba93+P
zn/98L/FpV7z+LnuW3x4E9QsDG3PPt9p7EHdHwwGtcUoKpZN0vqXcND6x49t6gBIWC6RvKhc6i8n
0bG6dD71FurJRzZ2NCsYagp5uTaZYfoHUfacNe3G4XEwHMC4Pz0F4XEi3yG7PPhXZsI/JW7tv1zM
3wrlXvN17WmdqskJ1VaBiK70VdhxniKNwJUVLelFl+tWtKSNeMytaZVHMsvc4KkcvvrvfzmtWs0/
s0X+71tpESo7dJda1LD//XhaWNXMejujNWqHAVJSJi+xi3QgNPEN0eHUpG/aAeXAjN/kR/j0vQB1
Zi8+0YlgWjI8d8j4DVe/eCKfmR7Krr7dUITPJ8OqwRr66OcgGZ2KArZnTEs9iREU0/FWkLVnQ4G5
Ih4tdlcxRgVErwg7cF81lQw18TO8eeGCGYNE562AoE/ReXfisxsDuCKXYmg6Yg9qwBTEhNYu8gaY
7nB8qQ9vg2JH2gE2C89DFAfEwHxQHIIYYpEtIFnmD8W6qemtgicygpzegY4XtVDdtJ1JGHmL1PNs
uymRZPKaFt099t+xDtP90fY4L+Qpg7IA4GCWH1mAfaRJ5QbBLy6Krs9gq47rQblIVQN7jdwtZa6W
2Zvo/AsFUqDoBTO3r46XXjSiA9h1jJSOJFl5yqhfhPFJQetlfxkiZoZc5yUmrVBow8xCEZDHVu4G
nF+YbsgRH+N9jhaRezv7OfaxWPMaDcj2Yv+GNd+3kLjktl1+rLDoiPB5Au3UDm4HZu55XvQKdHl3
kX/XezwZp3UOevIEnULyZaVOF1zVE94iLq8MaIS7QdBtBd6OoczW7GB1eiSVSB/5tFrkcECv9Ejs
FvQ8c1yEmiyVwjNn9cCwTZ2dou+nM8/bFbfYQwCFPpXksP9yW4NYBUmnIR3vHCryQ1WLSwUpRKHm
dtwQoR00w4I3yTAmD+As3Rn2+kvvAXY/M5mafjHWytX+BsSFdHcZ0Mzt0VayWdZp2kR6ijKKj2uh
UVhcWqh8kI2Bn2gjJLLXCFgzx/fhYCJhafxMb2c7KaDmS6jW0o+JKfDdIUzwJvsyRXrp4XgN5nOB
Xq1+VDc5/vpFGS72orfIvX66frjL5fRARBEv9DnCw9HeWQ/bJgjvxKFdqx4Y2hrW9rq94kN2hshz
9kRIFvC74PQ3DoxaAHDhvltwDiOaKZAehsBM70nKEyJl2SFqiu06g1sE4R7jdmaB1uR6qhD7KdZH
Wd67PL1FPmMQiL33kf2v4zaqj61bFJjqmYUOeeLC7dAne3DhcT9Y9FkXR9wBghV0IDdzcRlcJIaF
yRCdhh4+ms+X2KxgimhXfnOhK8ZBxhdNVomB7IrpHWoU3phQMO78h+8SBjjspyF8txx7aUtxUVZb
943gULeh2CAMA5j/kvrgJFvJANvfFW4AScBxrzyKf7S3Uj1K2STntFzspKez01XORkTAkAn2zR/+
fLjo2XjUMLcjDHkdcGzq6DB4LSkMN6RWhkSQKccvZhTuHHg4HzneRy+w4dxrSKEYSKqxofzO05yV
cvdL3PPQYKv2LGsspYd49ISzTAlFOa7tfXtRvgakRhd+FiX2/mvMvDFi4CcvbNwxTWxHR3S+USUF
dB5UO0htzwmfdXTLe7ToB3wkFTPvCDHTWNdFaNp2ziBp4TUMvrw1ATISXlctNrXEuyOY92pAD1EH
ER2v9lAsvmpaz/XD7Bk6oErLsyg0yTIa41N5niRB+MhDMwxm65YSun7RYKlRFaSXCwJD6tEu8YRt
t5923JaP2C7LHWiiKIq3vWX9seUYuThXgflUjLFjZuybQPCe0JFIEn3oGoBYEDSI+SEK+LKBVibv
LOh1WVuuS9mVo4C2FuEbxlMPyxyGOc5Ao7Nxl6lxK8RFTI5p2vAnJptjvGHSPDiGcRYJINhXwFpU
7Y7fCv0UDTPMhtUdPAqeAqNkFGklofHFVyfN0Pzz0lvM5hC9bHxkehRUqQ+7k5rwRyOARcIcFqNl
1+h6KRHZbPBBid5BkmTHOFMNgIokV4kDNcvm5fB40l/q0DlgQXwcKGEFnxyEdqjGZ3SQVO65ybSj
GnvE2LgMeWjEoTuMcwyXg7CMWzsV8js8xY5oxeGVRKdvbvagENwxrLLV6mqN79b+xAcTL+NvtJPM
nVEPvQgNMFdWM2+KtU6MRuvM7rmekTNiLcHo3PyMStTW2urcS7fOWq3NlouKsW3FWJCF5t0Cgu94
CZU+KWa7wafiTtr8me+mzaZVbp9N7IxbYpV8gwxiffAIN6xXVSQR4spvhCKy5kwqmk5gSDNR/rn4
rQajSgdYV61uj5nRvPxvUpBZ6RWVy2/J+a3oXYrT3Jbl1zJDsAARqMnsRcsudreYe20aVGAKTk4N
wiLcrNtm+bTrlAPHXiyquSZnH6wStk/qtUJXAn2VMT3ZGhF+GJkHnZGz1VY75aQLqtwTSL+031me
n9coK0KC9EK9YsgLKpZi86V4fDNrgwDxKTen0WoVXN0xS6qvi+L8ZYmb5dYNP1Zv2YQ+apX0juAD
/udUDdJ02Mz3ENoebpoSFg6w8QTBg1SBXRMXjBcMitdUDVo9GvZZl6tdGHwSIhrpZpO+Gs+jrMaw
HETec+M4VP/iKxWQT17zoBMYs+LiWLMWUByI032Q7TVqSHHlpeM6oIppztGXLjkT6YCOiE+L2D5G
/0kSxvUwgAfHlKckqIc87hOFEqVkcXm6nNPA49jIyytWxXXE+9LkdSYhLMAWgMAAjwHpUbLaYiPg
tbGp6MDDNGk4Mo8BlxC547iSdBfIRFzXz+Q0mlPz2Ql/xBbDuEOzmyFuakw6QyQtAq0cG5abnc1M
hXK++5NZOxS3NrRn3izVZK1++cc5hdBMPKKziJI+JVE5RzP0gq0xcOEbOWMHmxkfOsgOGQOpMue1
CkIlDAijLUgNoGmS8CiaCIF4v+F58t2eURniGUIHMChhS3AWzhzW57hoUKD97PAu9nwxm5rJL+rU
X3zDEiYh/g4eWAG+MIQoM3C3JtIF8vDfITDSDe3k9xrpFZHRfv7MzdZcIYM6FVAqVXxs5cSS5yYI
gk3bzbITBNDvhG236gw5OBPXZwqwJd0bFO3hpgL5Dio5bjXsfoXsj6B+8u66c/IgBwEgxbcs1zAS
fkGSxLSIB6bJM+qZtM8EvBcmKrgWkVrhwpH3oKJgicdCIQnz9m1i0cE81zTqszzes8Kofbgjeijc
6qC2fxwOeLa35H6s0ZMuUHs1lnhQ+W0ZezmQGYlAuKc+oWWYvMwjZtTq9lhDNFk8ZGCKdIufjxPg
XbAbqkChItR1lNtxz0bvq/bcQzeJlVe09uT4nr5lLunTwrQDQXXKZCbiXcF10ViGMUOcd7kgTHtY
XM/YlUkdJ26btQmzhhM7ZIYWQblvwzM5mec1MIRtByGh7UCQB5YIvQvZb3UUixichx3HqQAxocOD
8Jt8F9jEl5GUcgAFSFiWf7Ay2MXKBvsTBG4rd5MvX2WOb8vxn2KBVMVgSO5WLi523uLZvdEuYkAN
dJdAx4LQJoyASVe6JdVowUfo/0omsZIsMYepn7tbRiejQ7lJWUcycQ+hC4/KnQlJ3QEE6SYdr786
SRfHIk7NIiatZmg5W54knTCaXREtK7MiToguCf9J6oy6ujmbkzW6DmsnAyjQJhlWLD4qZZkdGSwS
7oTf69ojg5V3CRumz9aDSLoTP6Q6gkwk2dpS8R6yCoTL0kNGQQ/ml7c5Qj/ALdSgW1bGmXCfJIx6
HfkRXBp5tZ/xfmv67QArczSFHTmKmjbthmPhNo7DoymvW9Nlm0B3Kh4mC6vFAzT12IU3vWmSI/C5
5rh5JSXE6SJVLLZ2CNW4J6DFh+F9DJWx+TGN46QoKH+KolNxbLlyYzEAQYf3afr3ihtAI7bF0Z07
PbZ5vG7wno5xDeXHqqNoWhm7aqXG3Kk/mkWbRHM3J2VRzXsFCBrp1miktiMcRN78R1FueYgNb/Ne
c8+wVNFebrJbgliSkcLigmsKfwr9hidPNsrjT9oHppFRfZH3sKED0hKWhF2Mz4HLPW4Swu5hgKFI
T3BI2ekx9Gz20TEtPxHlxnNcmEzcIzF0MTjwmac9kuTWUMYfdogLWDgOCDQH4f8IEYQdbgNGORZJ
lABzKA0sdYOZvdwQNGH/Fe3OYrQvYAk1J2h6EM/xmOpQjbi8ISv9TLjvpuu3rKjf9KejCJeiu/Ar
+MTuLWTVsFqt1/giRg/Bc/oAR6vK8hKqxXZcQHoDJv/DMUI4RUrwcZODs2lAnDmISAz6b9N5w+yY
PoErftZop+y3OuMt8kCfDXdzMl5B1gw2m24KJU5g7ugyxXbibpJkzOmArw/L5PmjW0+mBXvUIGah
Bx4tCO46EdzAazUvqwgsnQo36ZACXEkoZhvidsocgA+hnWlKHB9IfweHnBNWe0LDmszGpFvhkcRV
c8ZFicu6SXJAOq8I8GVprAEQQgIPHCC6P9nRzhDJ2av7Ymuyj1ROQ3yHqULlk8D/Yxmx9GFmw4rf
ic6an0cr22xtHoiBckAkrJ77296c1jzwTaNW5RCjEmbUGioKqN8ju1GxniPXqfwgaf75veWyJRXV
awXn9I5ffuIGOriueDC9uenxuvE0cL5fFDToxAbnCdlwbQVca8bT5XM5o8cu94hoegMZt4cJVBFe
5wXFfSUUiPd1ikpn9XDmkoGVHyJu3ZKUkw/zZ+Odj46ImQayCAJVwJCx4Xt3pzQI+RtVHTeWDV7O
E6SCyd/CYMyaKhcIVZiJHdOZc3g7us176ovFx4Gub2Ots15fGNFKekKtVpICIthTOciDPV2+VqBd
O9PpP6N1mqImd6qPUglvBbSXB9nVLs4fWV+2L5irMZJcMqdI5TxXvp0i9HcHaKAUZEAVWy5ybyuM
aa4vUn4xfMOqA2glPdSsOFfp+Eu3sGHDM4B5FaCc+/Xb3W79tforMDc+vBGtZ3unvRtT0X/p2OBz
yqftrVNMdWbxycFB+ZIwR64DPFSjubyZdnzsMEmvOvt9VI+ihY6y77QvaJHfW+d6YSJ72Yaihrar
PS6Pe6CZO7nOs4M9HypwXGCfvKqeuKMtRxPx5LEj6Tg7pGTjQ5+pYPJF6UOlTU6d4fcL3ANf6sBJ
cJ5gIjalIA+D8dgkXMM2EKQffwqvhhuQ6pR/BDQk33YYqC0H9AD1AQ0uYmmCAl6ymxkhjg4x4Yro
2XcRzlARXl1AoeKXBSrJKE7spJmTjEbSCAipN6VFUEdLn8EAxwUDTAhJL7sI8CYU9bKnRPCUKX55
Gz4vvnbkCCNr00L1kjwAFRIJPHXcBdAbT5P3mQJxOsBwXp7enlJNIoorMj/iZanKLlX9qIR3Kxoo
gbJa2ERRfovQ0SRtZqoRbw918Wr51QUsvyv+MMcOHF/DS6mqn9Lz0hTlCG4y0cBybq7jgVaBsd4/
AHEKYmrI9OK+IPr6J8iC6RDgZB/qKWjM7cdfgzeWFNxnJk3BIXa4+kXJ/rFj28PwGPQqtT2uYXFr
oejCnUXl/tz2jUGkuOiSwXLYgvT8fxEfZgENMcS84cEkVSqJrozZFew7phrQRicnVQ9cWX3wh9T4
v7ME3czzGj5dtB4e4TnmiHFFQwNjHef2GscFrWd9XuaanG8AY7mzQ34yuVmOR4JOoAWl6h54frbn
kcniaOrygKkemU6Fx8fdYd4LKBZ4La2vtObJtL3h8uIOHRCqXSbWj6D/E6jElBN1E9yFGh6qDfes
XmnOHkvXXRA1dji2MOwS9x3wQr7DZmVVlYCBi4nSFJOCedTaRA3eKFYcA9+aPnfmNOpeRaTZNNcY
P+WcDc94WoPK3jYHOhPkw7ptt3Eph8wJXwA9r9y3Zbe4em9rMH3TxG7ny/M7QQ8LTEh7tdc32cdY
EB9ExWjV6Mfgm6h9tVPotrJDFQwO1xO8EG9/tPhDQgk6YflR6fHxZtdBfnfOIeakIGPWdZvdpfet
TPjEFQb+erA72NV6zxDK8IWl351os8uwpTM7g+MhvO2tIwaG1uGXXfThNdob5g9AgLglWtBM+KHO
N84A7LFxBGtA37eoYI8XKzxMD0yxqrK7UMWPgq4KSjO++jXoPaB0Ke9KEmjGGEACNBTWorwSbody
/OkIsotGxq57KBwCqTEr6QlmfifHwU/D4XPgGbIzqVqBVEMl65pR/mCu0mM6X6Hw9WZCCJrZem3j
xeGsYGhf4a2vTs4+3tr/qUrG45f5QQIEUlSUuOkIJXfrMxwwLGq7l9EQpDwKL6TiypKKZRGCL+0n
GEaqf9F1kLkOOMffbCZRHt2GeHghgEIHqyh0b42+qD4j5R1HavTjFaOct045BpoapU+fGM7D5qJx
hkB2jgOJ/XmI4G0ynPPMbbZJBji91D0VVBokBOE9Lf+A2+yqg1dw5hQFpS9Q9586TynhaFse0IV5
wCJ8Lk7EyPd8OtHy7D6VBPfF2weKTbWhwMAGVDruPzjYSCJ89fTC8hOq9VPGH8rKh3rE343x/WMm
peQkuAYBSUN3gYH8XTkp2pLPgRNMBRzA4gWT2Fa6Gv1MkPf2Tyw+FUxYA7sTHTkaBCfrtlZzI2dT
L7+YTybYUCkr39avnIX9LZ0r9WhU+4RWxBaD8C0AVK56I2sjZzfG37LTYOWCJ/Jddlh+neL8aFXO
M1loBB6yKBjHY9Lul8JiyaD8xYODxm5MaINczC648dFU5941VLiCp9NLgMde1iSWoAzvuIN5Ddbg
NO34Yb/PIUK+sxieT9KhajemKmQhuZC/SEy6YjoYHSn9N9hxk0BKbH9mJ8wj/MsFX7POyH85NSOh
RudldD/j+NJl+K+5x+9mz8ZvhA+rh5XZc2tCMLaYhWbIHV5J13x0no5uTC8lhXd6DUGl0x9e1kdT
czNUmdkTk8oOAfJFgxxaL64i2BkImMrO0ml6aMp2TQdrLJI5/m5eb7C9PAkMKNLz2cYWHseIzM+a
ujysya9OV/vD8YuqK6OMxKwNqlrQH4+siDt5W3g1DJ6YKjzMQWW21NzH/Q73UDSDsyIaHYHJUnj9
faf3GrS/9vTzdPs9s+Uj/YORIKwuUN4fKx8mVpofIFTG1jF6kNPp7Bxsj7MCVJeQTbjWlJ36nQma
kHUQW46OzKsepmv18Jd7OXC+xWS4bK62672jv8cvt6oxl7/SEIp574bPC7wiOE33mHC9XM0wtZ+M
98Hi7gMdpBojGCrG0qEiL+tkLxFMKnZxuv0VtMO27nXrNll7KTbdmJ+ZqX71Zyacy2t7ktbB5zr/
Yksy61npusEoDslpt10jcTh0nDbgH7e43sO+mgUNqzeTrEzlg97Dlc6vyBEAW/IFPsF+iE1zURzO
5J7A2uBZxDVR1lST4PYWscvYhi/0eU32f6PnPQBPqbKIdkASYrdjb7SeqG53nsqOeHeqxCgbMbpG
DtdxGwuXHfDK+ySfDEfHiNfu0wRJmLpUFEZoFh/r9GRbCrA/hfzcx4hfCUoyNJwQ5VGe666H0IYr
P0hOwEeAV5gmyR3LtsniH9IuUrdGlGGzg8Fa+cW28YfWrI7doYkIdsV4b1p14D0VoNrgSP0jPuhI
8UQYEFNJALCB9TpxdQZ5Ny5B28FZWwmJGxirQGTpXrjjzrK2jaQXj/eb4A1kB9ud6VMqdSdQ7mFE
nMyTCTRS2j+swp1XEzPVDrrgyr+hpQL7NkOgtCYPjQr9/Sf5xMbobu1UVfDl5z4CRaM5pjqbnq1S
pW0igJWPrMzhshNqNiMAGWhz9ibnqxggNa08vB4HL2tII72N/cn9A9WuT7Ig+5gQDoaGeVkYN5Hu
1ePxZgQJzOJ+P1o6+sS+w8uhyYnV7cNDaHzqWjVUdzHzb+RE97nKiy6D+wM9AjBTTYJLFkmsvBMy
65ZFIUBD7qBAcXqFTweSDK1IVwyxeHMs0qLBYIKTGppNEiL+k+oHSdLUZLxnBe5HMtkzD9GAogLH
mVEcagQMj3ObLLRg7HNBdnbkcNDWTM8EzDf1mYMN251zkB3VJ5sbv+jcal7naRkz67e8zAA4gTYw
lj7J1tTVaHaSpH+xg2QiQZ/cvYf7ogzeynJ2PGvZ41ZFIewE95aHqENDVEa92eQsvqyr4EzA4YW8
REKZiHKWCGCIaoejN4iOwjEuspp8cCjqmapqvLh9zaQ+RJVt3xV9pNXl14+P1CL2QoG5iDpofoEd
BxWiX86h7oa1ELcG+TUhVWckFVM9TH5D6slBFNKXxhuSHFJgA4k3n1Cepyx/JAg3yiK9E/foija3
Mv/hqNdtq46onT+RN9AWAbnM05cmfro8jwgaf/q+XWZxuQZZKphcvPcRwNAJlDQEMVvEflKjpZJz
fv2Qq2PmCNtg8izbzCnkNhA3i98E75LRsJMuf5q1XNeVzdnHR97ll4tQaT97cfDbTAaYvw2t6fSW
KiOjWWwNcNdBcbF1SPWV0RzCiQdjaNc/l9SBTppfUGG8xKSyh+u8Kt9YrJH8M0pJ6/KWba6B+mT0
XDd0y2u2zXXDqg641B54zCz2B9e129GhbKniZmsdLiI/JicEMNQ3sN5oXD5bUHP9GWS0aFfZt4DF
eHS9mAMaFT6VW1GoPht1QUlMVE1mSlWRk5WgJQsILG9y7HfQo0tiNJw+xQ83TmIBi5x+e18aG1QP
jeWZcZKf+T4Kb0vQ2vrhdvsTvCD07LZUU5n1SpX+djtcYYKzuk+OMzPBOEvecCE7ViL7BJuDBVLf
TcEJs6YqGusSCJGZjTPzQs4McMRfALmSy/YkNgruZ/KlzqxHnMKs4H6OT0ICLIZnFtX+x/ngCKBK
KSe/1oJHjJfJBNaYp7qbOfR3NlsFbs9XAx4w2NYQi3t0GEJnUCyPGj7DL3hPqMtXzCx+uCd1/M2w
jmayk+NRAjBYd6KIehzEEBzti6LbK/EM8xp81XtkuK8qhWoWDx4IXECanhZ7pw68IyUeSVtCh/Br
NuEGQwo4+zRX+Jodsz6VpvGVMwU6wgEhIaFtVJgMd88OMyO6M6vbj1pEAQZEXIPPbUjdrxmybg3q
pnnWPSB6zS374qWYI8qlwnxqzofEOwT8juFApQFG5GRhWExa5WxMPnpvWK9ByfiwBgujF7TXJM7J
SzOfPBlGhZNwqZs4+jwnliJ/qKZePYa3/OF9GChCZkL1AOEBsxUsAzjp2kn/SeJaYzvH/GmgiYmG
HWOGu7z5LSjQ8N72501zNFtk1QuM1m/S1BLNt/wz4VhlTi8ksDZTa7BCCx612FRBMpN0bJU6DOyi
tgGRMrUW+ljOvTtmD9DjupiRAepwBzDCrrtizsj6fNIPPyZ0YywF8NfaYnEhDqUSNXfI3/a4gil4
9w3CADuXluzOwr1N6HgctFjEHxPP84HfZ/5sewAOiV0CmR1sSNHl2qCrySuo2lvui3cJNspqZCzm
I9RHfouvQX9u+TwcH6OKNxTFd/i5wUwHPUFMeYZ7cTMxfAeldz663LwZls7WN7G832eIKvvmbZTd
SqAWpSB6hdkNbFRvuAmBHVsSbGRc/zUf4b5AidIWZ4y/fncG4KLH+sQ93Esq89nx2jeaAIdaUSRe
OOt/xaONZpOs+NYZnq/gvDfsebaeizsWgy1Xu9FJ1twXi3B16Lr6nTa3aNIM41ge9J7WtWMbqgFu
MG2G/OCQ93bz96DforVObdlnR1mN7GXecYf3z/NZQifzZNdUpl9o+6SDoIGHl/W7xkby0Z3L4M0K
4mToUl4x2xLrakaPdnSzj7UBTXvcI5Gi4XEu2gzE7qwaWUEfB5f9gf61Kwgpt6dbY3/7YfbA+Svf
DedYrduVDQQ46N6cKmhht754LrYx+LmLw8XJ6gIHnO1vyzoYQYfxTFsxOtv9rfc4BdkG1LJCqEkK
SFxWNOmrO/ty6oje6N6R+smlx2d2PjzyWfBg0OO8vTPnD3GAcbJ+1BaofcK4CKYBfcWItzYTux//
0a2z6e+YsWB2f2xf3scMKah4J1HvaR+nB7c5s5sDreudHoOmimefhnwyqkBnIg+TRrZqiWDx+krO
rGI6VUBhAKNfGC4B034oeI9zEDQYhmOqfYXo9ellnTFact4f543rQM864eClWd9v+GD2rhrPavXv
0rIOdznBa+RrxHh3AaC8/gxp3MmuaPdFUzet586aKuL69PKzmDpCSnMuHFx7PlQak64uJuA/PAg5
wDIUx09907R1fPqPByGVVffyqSYtz4J3aT0Hc+udvKJqCOFMHCxWfcggPG6OPsN+sqKzeUoY8Al0
OLOuukWfnx6ZS8/TfTuuu9K94uKBFjLrk3+QXCeme0gOIYjiR7WFouhrgzZ26W1CMFhf5KztuNl2
iauqZWV16I/Ue2ARsOJX+mrl3hEcDV2aZ5jwjOvp3a1orvBi+2M/w2aks1LIZqb6JIMBkNBAQUfz
URco3t6wV+gruNwKkP0JgF31J0TSsIOtmdV0efiNIk/9dAFrjtJNE9F5yIRuoQHsKxOXiDaWmggr
q6HrJ9pBbmT7Z0ejjF0vM60pFcJfuUmm+oRDH4MPNrFFJGlDd1aPnIDkP7rCfzs4cW0svxv4EZZS
zLr6iuh+sX3cX9nRZ1SZWXKv7IRGzwGz39F5Ndp8NUJAZ5q9pJvtnOQmN64+7e9V59DcxpgS3d2O
OfKxtDubMrrN59GD/KeLQTNef87H/laCdNs5hugaxkCAL6QtKkc3l0NOQvjPmjmCAJ0R5impp6Pe
PKLkFNcl0uKBkksfvTOsUznyedI08+eShHh64YL5fyR9lgs3oxS7z5g2kWZPPlNSK3m7y+jp+X7X
Nc0nkHXiZhGUKCbc26qtKK+LBMOX6Wncw8YiaPKyD2Hif/KdoD1WQUDhAcqvaU0ugUVkZsBXUyRQ
CKA+KTjHpBOB5QVeZtPkmPmYc9GESTIoyS6UmwbyKhFggn+lhXXagiSQXNMWXNKP+prOEsJHOhkM
/FZXjHxl7KToSNUY+Gw8TkDKHw4jbLuS9etLhk9xQIWj6SHF8zDqjflWjOeUN4f2ImcDTE6VkZmc
J1kNV/vuDd44OW14frNYWYXo4z1Dl+S0Glg0Ec92hhd8lT9QGLq0EZPPYvPkn/ahbDoagymA1VUy
0BHm5jIihSKKbFSD5iEDlw6U2j5PvtPVji4/OWUH+aNr3Hbpz0mfg9WPrI+NnUoXSDSSbL/zZMWD
uDlXE2PPk3dpOV+vq8bn3DN/9PQYCh4x8ySpqCWknPYcA2fTHZME7ZvAxJNl3xj26PVJLajBGfgF
wqyEimPj+izt11xNYf+svhx9XWkQNjVzv2QccYg/JtuYs1qN0QYYCS4IvmiP0utmEzpYqNhi8OwL
J4pGfAYnvfULRxzV1IwzBGpE1y3W+nSPs12SjXyskZU/TO2wIR7WJdEC/E5sZnGXT1rUPjxsmmdT
2rlWh/IS+MIkLDQ4ek9+GxRZocSGnLIdp4851rjiCDpL6BYH1/8gAj0ooQRkJTyIXN8I5B3z096F
cRaqLeLedUkHsMED4H7s95q+6ag74exNGZHBH1rYW9pcwLlv+3pb8GQOMCDFHBsmsGndeYz76oMx
Aifi1g5+xrzya0WvgjfPd2WC/dO5+b2rGiQ+n5OOWLS5xWn+snDJmA6U04wyMqVTqmLdedGCgzPJ
8BslXXg4p2T0C1lFnZ2/s7BNbjBw+SKvpAxHubnGtOcxkxfsO1+t7gRLHVeL+qRN4vaNOOaBRFpU
+qCGbgPG4+ZGnGSBRb0vgZhd/wxW2wmchtoOy5bC+BjhlGPQ2HXQnhgQ8KwDgEtLtu6E/RMVrZ7R
ogIq2J7NO5Msxj8bxPZnlQCJn3RRjbw3xEmmgKWqX2cv3l6JdzJ4h3VlK9XL4Je9pjp6tA774PRw
q7b9tm8Pt6hjHC/I3TTiCGkWW+MzQQNxX+hTfbjn8KLqtiqDcKzevaJpGAvX7dEhNWQlW7DZ4M7s
PDD0Nka7eWs31HfDG2PcdrJdfvF829FY+gxePevygYrhM7pBzaxh8glBYARJh287SK4W9pwsWK+X
AS6742Br39qqbWZmI2nBm7LPxcTyyf62YoWLUZaRLs19Q1FUaKf1mG5QL+GZqWvM6jXmJ19muxC2
h8GHb0Pkwz4cAQqmLK6cWtoSY/SZ4GQhfkj3T7h5m1rPBAxSp6wbRcbSknJjqqhXNGJT84NgvPEJ
Wbx1dUY6Owd+CFfDFCyIurzq6YYi7cvnHRxDwv3EXYQYDGRziiKyjkQmRxhqyXZSyf3MauIxyoWv
jjoRZdxXxH0oGwnmsixB2F5E2o+tq2y5upntSaeNo4l9ZWxj22OMMe0S9k/mMz0m4voZDGBdFW0Y
hkNP/A7iOVlljy2EGJg8VKGz9eqgZnVNN8nVvSzJm/Y0tKutol6yQa+m1dlEUAteIYnH6tsTsBE3
nB6J9jbhPVgr6ENEkxfb7GBtNh2MZKk0ppB4cbhBdiu1s/PYpe9Kdh/2jaoPPQEirwGpb6lZTSrO
u+PNGCc1US1lxbP5YRx9nesUd/cebYlbJX/NwZWCY2mczA4sogcVGfoMnaLwRV/RZn5b1NX8jzHB
+tmCSXUYtJmMuuiQ+Bl13MGfmwYPiB3hqRgzIJlezaOofFUkEXMfUp9zIMoV/whbTD4R3Ch8+tdg
F0KoJtAx3Gob8+AZct60frW81aLH5MHgcSfMWYpzme2CaP+mBLp6muFFO3dEJL1hZCzhysIz1hn3
EBLSM5Zug1qcsUzgoIUSHdjgLUD6sEdtFggUB+ytj+QaWGXP0rZufQJWukGCDXrddUd8k12yJ+io
7dEajqn4E5NMar5zq0c4pfbn5Io+A+I8x8CXk+4i3aaq+N4blSZYMIhw8vYPLlnFdKIap48JROOI
lI5AG7KqIqu7HEGsgGXySnwckz4CAuNH8ROh07ly1IBfxa/ZNa2RS55HK7zJPk1c6eP3X6FYol74
3QQrY+P23tauvBBG6hFWdIFOhczMOmzIjWKXHrDAq338rBSlUUUNFZCYWEAtO+aT8NohYe1B/4HT
Ne+RUX2XJLPS3ZhJG04jmzrrrLMz8d0/6J519aaPh5gYgq0FjSjLNqtAw3skcH2XovohofzdYQeS
72DvF2kmbQDOM7AOsZtPj7gjvR14O0dIH+RZ00mnHHwxvt7+P5LOrEtRJQjCv8hzVAT0lX0VxLV9
4aitiCuK4vLr58uel3tnprttLaqyMiMjIrlMcJa7gDdKrlcVzqoL0ribjjFM23WN6Q8Xns2dcYeo
wnt5jiX1V12Sv01JlzmKGtsuzGFrZCuj+SOQwQADK6XFMW9fSR3Y24wnOZvkBuSdNpwUG5r+O7na
vY93RC5qzGh3QBAucKRfXtyd1YosqKvXGcSuJ6HzNmY6g/mZUAdNLyNuKvaHp9ImCTvCiRnQlwYF
oqtI0F8kjPChr/ea7dPksIBYGPbRYQnB1tFpRi3wn58xHBrsf3ahfDoI2ju7Un54J3t1+hqn0mR3
C3crz81uI8P76JZavQy6FIS/QUinSKARIGQa6kD4L6LPHxW9LthAI+VlknQCh96d7sha1LNn2wfy
1uAbct283S5ZwnsIA4wBbNBUHeg33JodOrCL2pbqsxUBjIzJMe8G5YD+441Gr0/GINswdI5BopkO
HVo+EFccPrqHuNOz9j2jn3GYKaZg3w1bLmwuipEXr6bZOFaDxLZCIfUVjpCzXgyn4ti6Oy5+Xohm
o/maQZDHSAr6yNtSYUi+WKUdW+W+DGCXmbMFykfVKTy+zafVex6+NDJL+qQMqH7tdEILqPFc5YCy
az3KswPnZsd2ucSM9eNSgGlG89Juom8D0UNQqDjcMR4h0EjfjN68TtheMNx4Pme4JDRelqdfusl7
XPSYbrFaX365ZlnJ/4CTNm3BAX7NRw9xiQMAJFMbWPVairDfAV79LxZnhs91C3o2VHuFqsiuby7v
j0U/UZMCZLM+aHcaxuHwDJhFyBZcIRFoOjxIkdU4SQPBGk2DiKc1ewR8UgLHnLYVbQVnNyN7MpA8
DMhiVNqHc4aHkfxjniOdYiLGA40R2FJl1yyKlF87incuXaGtc3VCam658uZOUWcjbrC8cfp3Lvys
4bWLnLTPofijE/7OGvwhw0WHASvt3ATCIkMYj0GbPpYY6Y6FINc1hsceUYvUEhhntVJ3pwuJ6Cca
koPCUkTnAPD//APq8hGf8yT5nxS8YXcN3uBoV2QRL9bpj9wqvW5QXSLM7IqlJuJQpl5SAm11dE7m
M9ydE04JlZBFEWxVVtiPgWIY7fC2Gvy20/0zYIwn7OnfAhrDyf/MBpwWkg0TajREXhCW8/zxwwPd
MBYRL91dxdwAsr5Vm8qtialUPNoW8R3RRP/hMEmGPpY2Hf2+vDIh4QBP0M1v/HqYpWLrW7iVoLEv
Z6CZHZBxgzvpvgQTMPHwDWhE3C1wKTeuHCW8wVam6bZPkf/ZTK6E8EgpKIFAKGx7rqApzKecCWl8
svHRwt/mxSueE/by7ydbIBjsHvwjyjf/BDrGjixJNV+kfMd1KzrgistWvLhtLyhMvBcYPsY4FjOy
sUai6i0hUGHf9wt7M0T9seP3vYz2hclGx6s1E1hhbK66QGdBi87i7Bs8o6bnKJVJ4De9vt0Cz4dE
9cKWHsrU3SmGLxOSlEdZH4A7vVfQUn6nBf1mAxEAoBlNLhg++egt9A7Zra+VgoQDwwr3AasVcVYZ
Estyl9yd9iNc5F8In30TBB8i+hhSj3lNp1I8ku97GLISZ8HgvoUFdYgT6kBUYiBGgnr84F9A17s7
cp+4nsUh1Tp6LoaHjBaLo5i9YnP69R7OyzzlYA1vUgf/KXO2ST7JNzFF47dZM8rXRc65a2PdCTTY
rszzzFqoE5LzgUrWKI/mGiIkQD/jdf6K6L/8d0cMvM1/mVZAquvWP7a9AoDjin96Zum/nPvsJx9z
WdngJwA6R24jj9Dxt0yiiGjv4o4MpesIhUYxZpyNB8l46YwZ7UKZBR1t29QGxe/ARIXA7hjx9lQD
hshgzB/wRVlrR/5BMuD92cQIgUl/ILGwarUhI5ZS8Mh2CJvY6XkkZnFw6ltDdUY9pwZ7kpe+Z0ef
k2wVclISq7+SWxK9g/8xC42gKQ1Tctcd/FH2O7GCC+rUk3Vr+aYWaoBf4tVXwZC01bRzICQeJM9m
3kzL6d0zHvBC7MmZU4yrEQIoPulCXXxs5zNElIq0VW2ceipci2cmStkZ03L3MQDRuExe3u73vP4d
sKnM35qWDHWfGPnSRBKNHYJCsT326WS2odhBz+IgwgeLl5bwYjU3RjvPfLO3oXLUtgemAk6E5SPV
4mLWbZBudgru03CEhWPQjjyipjbkREb8tNxScHSYCbxo9bwG9CmNRVwAlwiVB+wQ/IIrrrcW02VI
AHJEMO7BZNgM2hgue37QJ3UGjoUYgsuRA8dB6LnJ8kg+Jg+RPIp8H/XXX4Zyo7S4O8xzJcIzAoVR
ELRZMxYFfgNdkYJKRDqUk5qWzZ3ekfBqqKHCfcSk37upTem1LCApSoOEnUS6WAFgH6LjdahAM9ZU
B6KWRA0ezYle+oWr1Menn97vWkSWg9zswy9s6X9yNsxHk/bFas2fy4fqP7cwzRgAVdJoqvJQt/F1
fATtOrhZD2Pzx2CFcniwaCx9IT60MjpNMFLxIsAOqrI1K2X0VObzZRz1Wvw9d9waZPfO/B2srNL0
Hm5Ve/7ZpAwxNE/rgckfGFtWYrs434p2/2hi7BzoNBZvzKOKpDY8/wyHrg2hdq0ON7ljRyTgmNzF
po1pItKOrFzy32q+TRvTiHqLiHfS7hjsF+p3jfbs3unMsyzdRG5g4+k8pDXqFj2jp5r6x6oR+vYj
CCOIiVhSKJj0jaEO/ZYaTDyItvGjbTAUsmNjc9Dzs/1YKLS3EcKexnjwO+jAFi+v2zLUvtMa+snL
pfvcGGnRokULpWVL89nNmWyYicKNAaDJHxlSi2TlmDNl0WpGnMs8orEbReoHHzLWenvt4QJ2nKoD
S/sZ2C/GBdNmbij2OusiKO0+aRGjg0w4LA8W/kd63Fe4NeegGUN2wIKctqu/Pb/MbcamEooBvWnU
N6ho6X7OARcnObzMF9jGCM7psfFadoe2iFVGd9AB9LwZr60XRn1bQjWe+4liJTRmKEL1DeFzAYEU
IsVcjzdpliEP0L01H3xbozP2J+vkQbh+zmjhvuFnwGmX9/PX4nVg9bC+KaSw1/DeMDudWdpmwzRb
9nR8nDIkuuNsYVsLNUyMJft9Wp/f8Ov1GTVl+Z9DqFxpKEPrkQb/7ZKhb+VzalTQYDU91r495lI0
zT57xYX7efEiHGsiemLGnNpCueOVe8ZTs4ITyq6edmm1v+e6aNDe82zjlv68ZzGsiCXPa6ubbgfk
U5ydvzcy6ft6pvNYefoG4XHk9vhDCkY0oW2vcEEj2Lb2dFIoya5WNWeQHbZoKMOd47ZlVuFghSyQ
QG+IJh9CyhvfgcmEfBCVOpScyZmzt+2RJmI7uVEpnaEn2/PWNi1dFyk/fV5M6vHytu9/9I3tgeBa
mDT4e4U3gRcKc04klcj88x3iL2EuC122hY4aLIsH6p4qyE0D3cigyloXgvj8gXoKagwgF8IjCgWY
F4SnhuGSDh4DKEJHV5dmPfuVHz+b/rplOIPNcin82QHSRZdj+TXfMztK8dHs+lt4JGy4DgX6aVOj
5zxBmXBE0k04helL8YxEf0+mQBNb81/Aogce/qEPW5c96KvDnC+0e0RT+sMkzXhDMssymSjh84+8
QF+ZeiEXrb2I7LSUN/Xlc/oZg+Vsl+A5KQyeEouRQOW87s4G9Q1m0OAbnHw6HxZxEMb+1dQa+2qe
t4UUX2zjBDEfk7vstQPXY8JAeVFlvFwGlmPYsNVeASmeHLGSOXM39jVfqd0XL2vUrPTZE7ZNTyWn
fF4oSR7RvfYeEdxMtx52S3rqVGN7yEDcapy+a8EphHucT3QbC4YJ/LaCsa/wGVecL44qjyPEZNMi
h3z4S5aCib1b+M1g50xtjfgpeBVv/5bpDjpMgUWEHfwIER9gX8EaQeBdflbHv8+F5gGe8Agy5Ahp
FvRfjkvf8jWmszawSS2/ZmYoxxuC7c2Gbkraojrx13pmGPw5zpehQ8BO+83e5B1Wqk1mt1teV2Rn
7ntx+ZL07hsRLFJ5h/GCtTGewyq9R3RwmbQ4RCZt5n1zeWE/Ue2VegjRWClcrTsawJeCXSBcpeKN
TKbLCFouJna2W45O44P1dAehcJBJJeMFjTCIYoIFSzbV29HPZVCpblVMiNItubrPXGNkIbRK1ET+
91zhFHGcPTFViG98iItNJrkUkoQyn8iAjD9BMCb0q/fi5B9nlJRQ93JoapcIRlv5sWl5fHbnob63
2xCuIX4Qjo3wNnvzhcMEDwP4rtoLnT2qnL8iFIrz19dcHVpFCXv5wtxuI+8KHt2BBStc4Ktk+2DE
jBV/XaDyyFzPHc32q812L2D2ZPXqlNYrZtbxYhrL2ceo7uoeLkLm8PsfnrY2Wz5XLaO3gvYhHhy9
E5X2KkZgjCuJt6RVDiPj8EMSjmzxxPu8BgneELwjkZHw1GHUwmtekEiIs6m42SziU4rciMeqOHA+
0GNCwE/WFDW4LsDRmXOhiTWKTDb5/yQ2KP4QkjtPF0IynhAt85UaWIY8UgX6HoUDNCksOxJWoFjh
rf8DK2h4nOlGq7bRhbKixnr9Fa4IWz4jqDKk3YczWo6SCzZXrJTR3puUeIvk1CAor833+oCBiy3K
A4iGXxptf5kYMWPb/zXkGMWkPYubhtIcG38hOSLChdCBZr7cm1gXtLnEebeTTJOblT9wbEnYFFFw
0gxfLFqk3XcLTRXapCkU/x/SZswPDwDNoM6CDoLuXUguR9Qqg80CiSYipVbq/VaAPxAPBgh6mZTt
iSXBgLuAPAEzLlEU+LKcH04CBwmKPpLoXy5vd4I0w0GshCmx5RBaSyEJAlSxV7qBsPjJZJCXA+Fe
GRNokbs+aVro2ENYiz2zBykNTyZmoEy/QCshTtKTyTpezDovV50A54g0l1yXwA6sy2iMDhJ5aIAP
UKbR75MS6QaeEiJqG6OAFlVj24V3A21QMIcF2S4CWVBLm+LZUCnaPc9sGyY4mqLYF3bQb39oSVbc
dUURpG/Y5n1or3IeUTTLKWMlfDQ92M1Merba8Ag+U/7CHB+eHHdJ4/ERkcjwECU/EaRbahPQHYja
kvwCKtDG3v0BZh2MatgBNams6Wdl4GdVm1XG8IPdOLtvoDIMMK+pAViqt9Piyud5gqlQOj2ilx4u
k6dbLH2SMii7QG+Qy8VjGan8AmcAUa/cxGHbEhuwKaI3RwHyjOzxiGw75HxQ0zKthWXqcmMuHqTo
tAn4Lnbi4eycB+xaRP5aBWItcNbzawqAA2AmYSu5pxMMDmIZ41B/OcigPG+ffatDzRd5DKcGyhxv
jq38N8yElfzy0zd7ZElvvnSARkY3+0/5zUBfCyopLjTIM/fmm5B22lw4e5cxGjYcJIeAJRTlE+oL
0QHBGz2T2ELtS0TVxp4DxQwtrwsqBB1kNPtz/71NJ4AZiRMXQ9EfM7EhHgFsrUfeBUaCcDVvIfBb
zDtjtzIq5yD7U65p0jVvgg3LYBN3uKJtbeJm0PhJDwcIQwkzMfXvoUf73D31MP7ZL8e/OkNAaZwA
v1TM+XiFv59mBm9vBBwNvYHhH3LgbmCNo1kvRs2x4AYpAR0WofB+eXBIqV/M+8zWVnzwZzPpKlK+
mWHIA+Vtgjdo87YwCeg1ATbZ03sWMMVjd0DgSZfb+pVdxTUr3GuE/IvlO1piMcIHFJ8N/vljMjvQ
v0w43jzDIlvWWc88i7YLH550k4Kiz/E/ypJ7B8bvM2NTMW2FS9WhJXPGqORGmBJ6Z5Y9EPex6f24
h/TQnyBNwGdDWk16tHcBBHm7nFIatgIdPZynxubF9Om8glFJwERxgI0eE8z9yYBbfvmkj15yozQ1
O5gdRLoBrwhXIIuAWrWQwBNp0Cbf5BLpRIj4eh+DORSzr0UO1T2x/xIqGoIQKTBzxRLthYfUmyKu
HGnpceqn/QmlFLTTd3A+wMho760hmIF5Z25Pvbc7gT2sAPlXdrQ5rFPjB/rayrapf1Q7pYoDxl/9
YYerH2gaMvDbhG3tlibpJBiWzwowTM0/Thnx7emUdUwZhM/LHCprbgNgSB8NCNdlKlBEzfeeE0c+
wrVt+hQ2B+fsVg9KAbyhHqT2l1lDNanEMB+dCUNAEuz9XKi0WnLME/3orfaQNYzuhHpWg8jNZpVW
mngAxhQUHi7w1JDk575fj/zJ2+uRJvHAOhnqTCgZdZx8WK9J7pOr48FOUuz1J5sNi/MBXwl4oxBV
7Kj7dsR38epH8OdolzHQC/zN1l26FW+i6A/d0zuIj+CN4/aapmxE/3aujHoUX64PY9jfbDtfw+Wf
zQCSkhHdz7BCj1V8Hk1QIRgc6O8DCvHZTF9P7L0wTbjeiKPcKXwqI5VEGJ8qfKT38Aajzi7aFHA2
bJn9Q6zcug9jP5OPXHkI58KM0Jz428Eq255j0ezQCOfKRGnIXlIEsxbbNKYUsIPFTG1deGzxg3iK
xRgaDAyuWrLPM0sEEeNC4UmrkWiMEDyZ+Id1Z8jNPhhFhitFUWMoqFzPiBgJRRKM+NaQfh7EfK5r
pDd7yMbUidwZh8qaYFTibx2nroEUJ0hb/d6kRdnUYtTYevIOiWhqtk1TJa7seYabCaVc6ONvdGMa
hW6SJctbh328l0toQDlk68N8Ugh6YLbvdvMxU4Mt5K+PocN3QEquHWVEUL5QlFfCTmtm8JCQAZxQ
HOasgFit9VfL/q5j4U+k0r0pRK4ov+lodgYAJmU090lGfN/PvS0U3+yT8jyfD7a3CUPmczX2A3MI
n5viP0OARGIgokDcO3xfKHCpausKQp/r3f9ZQUkLmCI+lnPIzs1/zwf3gZPZJv15Wuz7/ZzPXBjr
vTkhoxdO8pVVZErYI0hxZNLhrYl3FwAN+MbZ/Pyw9Cej46atWRqdfc6oWS9ay+jnYw0PnubISCi4
Ji+YHq1O/IYh8sMkbLOasRZDxjEpdnCb0ILbs6Nl4i7aXKbu2bhRMFp9eA86U7OsaSH8QT+vBWSr
q8+EsF7EB19wMLKh0FxkStZ7tSq+TtdReA14JFyywfdKN4uxRed0eMEUQDVXUNHykO7koetC9d2b
kQYrxHic7XpzBhdW7OMrVBU3epuM+L3Jl3vM3j0OqAYRc7x38zna0oFdFt7j4gFtqZ/s6B7gnmyF
7q4zccD6zomqN5fWOPauvcbuU0cpudmBFT+tWzup+yjVP8wA71lMv+Q2lVYdSS3y8wUecpYaJoyd
a0uoxb+M+t8X054Jfy3C0w8i7uCM2iBpUezEk2LJHufg1QPjADX3aGzKaY9ms9EFmJ62eJbMuOen
BUp8jhqf9FQLNJ3Zj2LUpKy54/FeEpkzuTvTLZY4Vd0rlAZgCoKT9l1uhsTR/mbpgAisubjAAWmP
dQ3aKZQtOrVxhTePSaYqss31B78OydTSi0+ltDfLVc+99+xTdIhyuIf4riC1FK7uwdeWZ6Stba41
VoAYSRpB0pVPZyRYFQhXgQWCQ+4ayw20Xiuskgib1IQ3INQxfLkezJhBcF6TBQI7POmk4GxHyYcv
n7GfcOHlW3xt2rjlEH8CnzOb+WvcuBiIVDqX9R9WU0w5sB6CjcecaI2kReJRos3Wk2s8eY7WuCnC
jXhmhC6gSmaRBK5vOLcgId9keOXHsTcp0d98ksDwHUQEpE6InY4oQPgOmAQ/9/BOtMotJBFmygbr
fNihQD60KgQUPXWCSIMWdHeYczJEIwavhplxgBrNHOdJzMPpmOWcRPYWi1Db9QtuRt8Fw39bOU04
s4Hev7cblIJisU+8JFfE5VF6QLX93jysAQz4kWqdjzEMZNX6PKYQH+i54nWDKaQyvtlvKMudiP8+
nPwQFPChxp/GOuqTJ8N6hAVDJ+6bQdKefg5mF4INjA7GWDDgCdH2K8DMB04ORHu0U6pCJwaFPL1O
/g0Ufu+T7rx5ajJs4xr+Xqgd4pjsp20vID01OEPyaO8APgbeO0xZ7B4hz1Bn6YYDsG2TTD3Riom1
jzjZ3aQcphLrzminr3295kQILpT5MX3gJRb+oquCXR5MkPL0ZskaIatx+v3DGeiqne1cJts90ZDW
9mMTL6jYIKos4rhK9+kiVhJrCW5hsvmdm7lmd1M+x1e4Twr32HOFFv10MdcDo1P7fxTGWNyJ+KhX
Usvfv4a80AaDR21Mc6KqAd+YyEvPT5wyXlheGzK9hmnlmK9khRmMD8txMDym0EOCnfdLevz0ZgMo
DQ4vCA8XX4JRfxiSqj82qCeovJ0n80hhSuIyTwovLM0aDglF/c/ot2HdIYvRt1P9Wdz4khVK6zDn
WLWMcFckoxlzo9Edk3R/SAdjKyz2vOK+Y2lIlpPzmVIW/08WcQ18AivJTNwM9w2R+fnLru1MBCam
JYVrLSU0TZXPS1IdQeJyrKN9Hg5x5YXghWsthuzG8SRN63H1yYYHFSVOEvvEclLqFAKAxCjfSBmh
AbX34JF9cZ3dRrhyjp7uwcqgWDh8FcR2yi9IvtFzlBwDIGOcTSf9IHefYEmAMD7O5qDpNt4p2bad
ZD5D+bi6U813e11zy/VMQQIOBg9PwiDWcviBQ/fDf5cByC7TehrDdvEwIH0i804wYBCNt7AKEJQz
arA1ptGTgHSRe6aoXPlmgMcP5Tf4QEXXk7aJMN7F2wbAy/DLrVgI5jOcZN/y2R0FQSw155c+clKz
mUqikZXvIISUJ7sdA4x+NGJpiczOxEpRQ6/Ai/3RgVfUKdIKghzJIzVJ8KOFspHhSclEsMME4MiZ
MXSBwa4u4sBXRlEgHSyecj6lzHIkhiMX59k5VZosodcTThHEJkfbyf0cqAVtTQaY1+hc9NlJyPcp
n/Q+l4unJmXMZzyA3ouWyNktbYzlBuG6p0l9jmfTpWMBELCmMu4D7KRrPofwWsR2lH9cSLVba9bi
LsgbQFp8AIy547vcthXrYqnz9frdAE0hrD+x7i1DUu+tkqUpg2yuxvxhALL698QHZG8A5eeEX81y
Hadt69K+8ztrthVV8NP9bCmFsRThggURyn0aft2KTNHN8ogktAEzVYcGLyW6KXzGbNUGVPdc/Yzh
ai05vXhpar+k7vKb2LkLMHqka2nUN9z3SHER2234NhXzTgFg+xHDsx9sB+45/FFEsNbiigftrl9G
OTBoWEkw931Aes7JT0L0uiSJAx4pfeTrSlApIJsAAZyEr2y7P/uwR4lmOc+DemVJzFlY/aVuVDRR
EpAteSGqh3zyQtEZRNFxopLb9I157vVKK3JhqbufX5w2GgO4CFRCw1OUfYE0UOFEu+gh4GBY0i7K
tiWD1cmjaVr8tSLwl6VU7M3WJdcbN6CLNW92puNG+hdvOSl01kj/mODQ59yTuBIv6bXkxrLCCoAN
h6Fxtr3M6VtRHHGFK/8J7ZAljUeLE0KnUSyI8aZ5jvxBm3KU1gef6OA0/A4aQ6pdRt1k3qtt7kR2
AfchBeX4fndrapTgknxksghWYJyU1QD3Q3RzrBB11lPKawFGYikIPkR/54s9HavKK83nSkDd8te7
xIqf+qt0jSxZKg4pV9WxqfmIfInTSg57ywobyHRtgLYfGB4zsDGQuQ6ZyXuMWHYu9UHEVMQ/UpSN
2vbKPZ257k9l2A9TDAMozwGGssy1jToy0m0XDktaxLIN9uZSxLWvVbLG1ZeYO8bO3nQj1ZUK4/yh
A0dPbs6UahCURXd0BihJ1n6m/WjphdqAx8H2miTrmCxAgsAXa2bJX5hvYFxht2NJo09+ASLBppeP
lMfU/+HVMrLFxtiKJpv4NAA8nN1/pA5kr5b8/vcuMjBxwQYkdpCCC9gUryUhpdez7afoN9njGQ2S
p/t0Qb85DpRHLkfgAIAuhde244ITUDeptvsIqZvAjJdHjaSFR4LDTebnznx+9pmJq1BJcIrEvLb4
mJOz3N1st326BCumtUarCyNPlBwAzT3TeU6RKfMqMK4efuldSusdUdHRB+LYP3mbpAdScz44IYPa
1u7GAu3fjQxj4I3gZ4I7Gp2k2RADXfyIHAzGYBWViViyhYNxzbXKLFkGbRZez+yunkPcbAFAPQtm
4RidDlwFaaQQz0LINrI0AOWDLqGWgdc8mz49T/v5MlKCkwzVpCYqqc0wZ36bjcw3o9/KFqNktH9s
3OXtYcRt42j+dougnpMGpCbXm/SHnn276tOvlMfGnRZLu/C6uS4IJpT30ksj6TnboJBfk06EXNja
j19EvTEbCELhg8v1xERe4Akph0UFyqi0nG41QW3bADZYHRDNdS6NrKvZq5fdrlPHk9vA/pw2alib
irU3z3fzRAz0/+h1Z5NeTDEqvaOneLe4NXx4h4unk+ae407H7KzvDBHRzKJJrj2kCNEl6Vs6Jg7v
sBxdlfCqmYdxoQ37/H/TcYTXsHcfjuYevRfRVjfnFc/7PD0HX783e8WdEq7duETf3iqdGirj6pxd
V1J7cMVeUgV/cu5GDEtKT4pVncqN4Gy3yEmOlMHIgFNUwvOze5t+7+7F6dq526DyR/lrXRw6kL0d
8Cje4GW8px9x9yHLcFnfmKbVNbsBrqFBf1hS4n1hyF5trHpDJbqP33vj+sFKQMAjifB9S4vAfuwy
kKsCZol3dHv+OzxBFSfmaHRa8WZTrGswObundbHEuIHOB06UOkJvHJQgrJ6ylquO9Mq8rE7hPrfu
nSlZzJN4RzQ1O25BswyGMpuhw0ddHkd9mBB3Do10dGEpDIZHVxWpASSVN1BtBWBXBthnRBQZ6Ei+
5t3uWUdXIzOEfZFn72twhI6S9OFn7r0r1X3feLcNfdiI875okJl1nlDDfe4MxjrBblBoQnVP1jvp
Q5Ork06FfSnfmxz5kKSPPx3nE7TCI6kjjQTjO6nL4KhhajksQ1JnNezaV+wzBwnmmcOvcxMBp4ZD
lOR3EsYxs/sYr4+nA+HwnKlg4rZNWyrsuy/6BpVQ5+Bd+9/FNSO9vFSTyl/76pEV7pov+3SLy+uw
/bGVj9Nr2Ti71fgUEVhK4MHtfdx4xBoSVxGPktQ5dOTrZd/v+a8USOtD3ko2SWU627cI/YMwfxna
O+j9dP1uorFOelhDXFGzwxpjUG4t8E/4n2VhDNCha7+MMXL748re3hPEAgNLGRb2+gugz9gXpDUu
Vs32kXirkUeXLaMSNPCdYwUA5Yiu4Tt2+rO2/SUF08Cvw1ZWc2cevWdGsVM8svNgrj3WbZuBxPYH
XSksVCW6WOJLI13lgY2dwOkQ3D9Efcxb09uQtUAjcLJBQcwb3MS7Nn1slAXoLppwtf2XtqOLvWB2
B8/J1O2/zYQdb8fQSxtGF1ur8fJAJ7gCbh5oHpCQkcI9BkII6gVJHW8x5RjrfOsnbsKjd/Efzhdx
ORaJHNGWfU+xonjiZM3TbQenh3vdvew2yW14/QJiHyzWuJXdsehhGIWdvCjVv5D/lI7AawXLVdpv
si/IJuO3samtt30aPsS1Cn+UPGjISSBMUR0rLOYA8CXvCAmm8sqOlVvrImvoRCfvPQ7xqNCbtFgO
zDtPvePI/mbkpNMZH4/xlQ/7xVt2/8APRLzI72HhK0hXSBnPU42Id921EtWhP4oNAtZOwELIEI80
5fd3q5UAhU8/MABwl0XgnBWwqynwqdFhUhn3WddpW032dg+K04zUFnIJ65p80NHD8icWsKqwFqzj
lmOnjb/w08sSW53p/r2E4nFt79LKm9ctnHSQ/LPVSP70p3HBFnYwO1B5sISHxlFP8fGYAubdFQ+8
5q4LseoOJgol5RuqF5/Sg3V+QfnnQjldveNxWL/82z54Uc22LAVZ297tTqFKPF9+nwdIInNEtuEU
ilMv1egmpdYFLIju2qdynjo0NuxjG7pBQVF61376rd1bm14d3AC4DN2rux8Ap9wSnZyxRkDu7+tY
Uybfxh2AIH8crIwfhYuZtfo0m8O0XF2JDtWs/vo0uHV5aFxzj6jq+0diL/rbVdd8/D5xH9AVs+qS
QMLXpD7BW83ISwibiJD28dM7Tfu95Ky6iKEqm0SzpZrvFgIc3jOsa1jSg4dVFV54gn5YuXvoK3Aj
6EJfd/T0nzPSwG7hKL31YSCuFzgg4PiBJxpiALMgNRnizNVEHWefGxbmB9j86q3gHlV0WqDFdmjx
aNdZu4eU9JvmbbdFVDsZt6/3DF6jom0ojQ8DF95IdH06Dwygc4FeFM1/chkmfB4+cgfx8fA5e6Qk
MzH5YgPrgaBYSlUI++H0w9rO3153xWV7hxlh9qPHLscPowjvQm6G/BB8Kb9m7FmQ9l769pj6NXkO
zBY2S+QVlEU7/cJq6CnaTsIqnTNTT6ofHU0Cv5BJFPMCAksfUga+x32rkptGUjWX5cPe9eMOvPvF
vKAtyWak89R5XbMCLUFeh2VM7lZn51g4qrRtVY/LH/fDz6q4BNB4YPHlUb0kz59XfIqzffS0YJBA
/tvsXQiOuQ1S9Rp9gsH1Rw+LoEou8FJtwmDvG1d1x+gic4S6ywSQkweHohxiAmQ9x4z4w7UnxU5s
0d1VqRJqLeMyVg7O68gA9wIcu3xxE5AlhZ+v2aS3uP3z9VpoS6zaxQvjNiWZxWReXbyJK6pzmHBn
P/F+MN+qXeVu7p6HHVgdKKNwr9scSx8RYdthMPvB0zenSbvPd79wNorZWdpjen46l3KmP/1cDfr6
T0cZDiYMfvHFliDcd7e3vVkMhij02u41vDr54oyNKXhZArukG8C5h7AOR+Wn1K3eGwwM8u8be4lr
33lyxhVvH3fSYl7OTl0YAnffes44SK0ugbnl6dBDw9pu794WPoy4z5ud+cG5qG5F4yjE9okJ0IqF
JT+bblyuioO5biACX+eHWLlGz7UCokFk6tAvVhYVKs2oY92C2vxMxURtv0EI5mhcmB5txq/zKC2y
X1zJ5Rl9kHyaD3Et/mRvhXgUqXeP+6K/pJDaN/YO/XcvOiYtvz1kk+L7VvW9b1Q1hBybLU5KQqsI
4RRTlidq1+KaRYDGCnTP7uuMy5ZLsfPZdZICsO1uHe6jN3seTfniEXbHZ/gApB7Dt/f1qQ8Y4Tkj
YUuu00dJM7IMzh7OWeEDnjY4dlAs8xQQY3p0W+Y1lssmT5uODXJ+wBRm2zAQgPWiK/i2b7id1bRr
oIkOgHm+8EnubG6nKQ024yn6/vYy3YLpjOuRarYuZg17wrnE/QcSRIA40A/WeoK5fL4iZlzPGKRX
+EJ5JFAnxJpWP8b8imFTI0S/XAzbvt2v3N7Jbk1QsnJKj5jO5PZ5Xh4XXRJg/eMA+aqqffdvbW+A
l/9WD5mRAU0k9/s/L0CDtGb7ccXsX2HrHnBrf/BkpV9L/3aC4ZQSnVc8AHzE8Ao7n63eYPxFOvYW
4/VyeJjcVv3gjMXt6rb8hlCnjkucibVV+21SfZ+PbpdGRhV9WjPlZmuQwsLya4vp56TCuqRr03HD
1whDyq4/GLYRVs+7k15hyRmkDV94NWH73nNvpVuFFfTY+Ox+8UjSZsBR9LrRoqLbYP8T3P09Rk9w
wbTh0b5ic0HLeEy4RFbY+SUz7xzckmqYp/BBh1KCMJnqfO/A0/uGreEAcRspCXQFmBEerIbJ3WmD
gwN0bQ6TIpRbTXlwC0uNnL/tNwNYLr46wYucnL8btwOhXXWirmZQcBC8Tm4xag2v7mNMLiPLiqaD
2U+DmjSgpou+KIafne6s++kn6WrrcsK4hmdw/dHCz5guCR3wR9B4ZD/J3jm2RK89PQ37Ceq2hLqx
q1KJfa5OeWV+7ztUY7rdd/s7POMar2TfV9Tzq/ALND68Htz7M2WF6bS3m9G771AF7JOvh1IzfChp
nzhMHkKndtY7ucjR97aghpdNe4Snccy1TVyUSpkqxTmGJ/Rt0N/h9eHFEqv2Z/GxcBQYP7aFgxrA
/JqlqaWwf8Wbil32OdjyKZq0JexGSgCGiBCGp8dlH2oZfOJfai+PKxEyAN1+GCRwZ4DduzdHGfdG
RzL0GZg6K3reqtmDfG8Kb6dvDPSYX6LPb27+Ay6jvKlaiwAcRbVAKN7/SDqTJUexJYh+EWaIma2Y
0TymlBsslQMCBEJMAr6+D9WL18/KrDtLKS5xI9w93D/46aJqMQKru96pj7rHIIySWcfVDWMywzOw
LnnbkAkoWiY75KNxfXnyfGRtJqG4VCSBCGukzP6TlsovADx1OqF5vrq9zoJ+esDIxV6yr6YlbboM
4w9GTMXu9EcJNfpEgLgvLvqacAbBTcc1xntcpzLjyE/0IMh1XkPeSVa/jGkUuChe51zyTOExF6hD
/ULMnfe/SwphrCV6zaSQYhAyMJy622/4oRcjlsrY6FWIBxF8xuRjapO0h5Nr5zvAgLfzCp+F9/oa
IfaAFBSH79aRmaqYxPyMU/tv4PjjglRmQXNntrCTh5/koTFde4kjg6IpJK6X28QEYEZRucK8qAh4
g7GIkhzBpN4X+ZJfy5YmQ7InW2w4eXn36/RqM924CunpjuxGqltcsx25V2wRY2U4nNLj+y8fLQDt
ERFBbquKUxdejPQEkMUfCJc9oZEdtTA15h1vffiIaQ0xx0NUWnUgYLPRhj199dYER6HpZgn49xUH
AuKMbiN3VhPZdPvaUt4N0jw+vtlnfYa9z5wx+smOlKrksW3yVZ45FU5nMMPMRqYTnyZ/LNCE/lbD
p+Y8yl3h6hX78GGfbrKMW615/76YNdvNrHOj8sSnUxR7lH315b0V5gmYXomWmyWN3jKxIqARYf1W
35LtrmHfbTOWk8vEAb71AeJR3E3v+IMj4krbUEaUp+X4ty/E3k4v8an/qLE3nzwjy4NAVNhpDJ74
lXH4NjFT7ko5yaNbI8lFI1D6wtd9cFL6DseKg7SaqxPkMM2vJ9YwAE3B3WTw0mYubmQvjnyAnRgR
cHx9t2Cb1Qf1FREEVoR4AlULSbaNI4DHoV0/FHD4rrVe4d1llnjobFjoOSqkL9nK2QrhEDEGoRPH
Ik51Ce39UJ1via1wi4cEUFzhO0ozH2rcghvlGC0NWq3Rnx7ZvGNe43BdhlDBcvb5xYjB/Ivn5TTu
0IrDozDZwkN+/ipOz1wyEpeMX1E4qYZX2izgP0h2FZtU7pC5ETaseuzo5c6E7f6JzrNFQRYbxzT7
ZLz8mTB2zRdW6aJzNEBB1qeXW+SS3v1PDR9oAK/NV35UNslSN61nASin7gHjW9L69j0fp7ebQzzn
zkAwwRccpq6IP+Ck1eIXJVP935pCM2zGUHS/qNFUFEu6vN0G5wW88n+6AecsaN1et2Ry50lLCKQC
29fhm3FeHSjlE2+SW/qn8NVTot8OFz+W8l8Vb6S3B+K0kp8OhIYy4GUOzsleRKQ7EoVzCpR6UUD7
TAdBAHUX5gVkTgSOwm6CpaKLeBXOaearAyZWi7edY/t6GcPhh3ui8bFxL28x1wnYSQlyECa7bcHJ
HzzeqwaVNqD5yxmjXVW4bxN8JJG9ymSovjsNISTV1NLJmp9PdI1CWsrJbI6mr+kuKEE92AY6YYYv
JK0GDgnLe/Cs5skfA432ScFVdlVla4WHj9b7+WuO6+foayesenB99CuX9SyQPAwxGjesF2zDFoHO
U23A0BizOBRuQ0vi3o9RaWnsTeMCZWIyaxl49Fgl9g+Gp144xM/90yLHyE6sW75Gj0YTItnU7+OL
hEb6DXgJFxtmT6Kp/Xlbyb7YCOt49WTQMudxgLJ49O+X/tBCoNPlueJftYzPXeGm0lz+7lH99LwM
kcsaBja3B9aQY3q4v+nYUCOvBVzV+PZ6WExWSO4bxiFlBfGtN1DDY9ACUQn2DDnmuNfmOWMGD/ws
S3YG6N2ytcBVI/jNhBKxXQyJAJ5UAg/Fy+Is4xsU+ccc9MuucTWLZt50a+UerQMDwRS25U8mOkOI
uaLbLJ5hqlpnHZVJf0tWQPvLx0L6nrHbvY7cp4Bap9g/NxiGTaAz8k6YyBE85uWZVnu5j8BAwWNb
TswHVrgH4zjzstwqOeSb8euasFml7vPfJJzRrypMGRt1XV9Yt5ojFmOehoKkIlGO1GV+jm8PdHrf
ioe2MEYAvNcYq7iqxOp7XOaUie/7Vydsazv2iOb6Mzc01UUd6N9RCO1rva+zXXtB4cRvjL42duh7
vI4CaK4q6g/el8ocoOWb33SpL2ju+Y30FQOATnfsDZWN+mqh2NVza0QhPgM67hJz1eMHahfc9AYQ
holwAnNGX5Qta/S9mHrMS8NiWzp3tLnzFLz76OjgWxLMNS3u9FIrzrvyTdQaSC0QVy4a7M7nOXMK
kwd2xp7g0SI54n2uQxDWF0aur05zH0+nf/jv5evY4UiHugJU1Ra/82W8pODsI07YcKIV2ac2F7CT
WJhK47zsMq96KuK7dctRlVACSvP09HcdNkkwAO6T8TBXaJM00UXVR2osYN8q9XK8nNK7dV/ntdPa
3dpnlX2eBVTr9IN0hyvYfKyzYpSWOGqGlDA5RFm1vTu7H4HkG6ukuf6EEyUUu+NuaL9uqW0sZe8q
7IYcm+dvr/0Efr4im8R4867bD6gdN/Vmb9Re9ttceXdycjj/qwRs0Pi92+LBXOEQ9avNl1zZuH62
dBJWdJixCbHkkoEwpr9MvwWLMY0L8UGIY7+vTe8VDBhIBmz6LWqw/XY5g2qmm5qh5nGlmnHVmw3z
/Ikbz1zeVSw1zebmqUiCDkOGrZ77UnsswIyZnws/bfk0qK2FH3l2ehJexYHol9IbWoacWbV0Hsqm
+SBbo2fZAJBFvBnN5t1sQEDYmRBAV1zIBGnBQAHFkK09YdxLgh9x5VzVyGKpTrwgn4ymu3dOjcXT
t3jsGgaqsj8XpERkW7X/MVVPBoD7JBDhd4BI7xRfx+tpdhFevKfCFKnxBNxi40cLW0f9xm6QBfUx
YLyncN3ROWhfGppLD9dmnjieh/9cqyXug+4aM3rEn5PnL5tKDKgzF6U+yTFevOAC4KD703YOG59I
z0NsRk8ojCawlbsZ8INaahfwsuJK/OVTS2HpGlt+l7vAD+QC2jNEbRiAuaK9vKRoTQg+H54K9wY2
Qjj+Wk9WLo5roHKk4t1kEyZlsuGFTimuQJF7ck3XZj+vwYS2UyLn26OUzmmQnmfJe+2Zpm8J32eM
uKN72QnZF/FOlnzBnNBipUXYCHNFui0/dwMq1lKFS7ZCaaYl3orkGgexDPczXfPCPGWOrNy2dsaZ
Vy9rwgTwac6D2k6wKGZ18vWcIM3uFscBkpf0UP+iQEUDRiswfRJNWMoES0p2TAdRzQd8lieaoDuC
s73/EO1JOJ1+aUASTiqEsbYwoxA3nLACUCQGNiCN8Sf1WsREqD24K2JbCaF/lEBHXtTDchobwmbw
B7YnnvrlcU0/bsTjcltDTJhf2Wm2YI00yJfX8Q/YeR7vNor3WBboTMra1v4eP/1PFHxv0qfNCpcn
KrYCuVyr+MMGr/UwLXurZAu+LeLvDuISd1AW1PezbXJ7Yi6gHnAEUr4E9oQd+t04HAreV1nhktO2
ulP6CDyFs5IhYx1nYRJ7625wynIrgdD80X9HcPQsTlE3a5uUrTJH9Mke4ZZl3OZstNPVUdtKvlFY
CNUPQnTh57/ZOl3lvwVcqMALzx4WcsO1e6vQD/U+j4xXNnx7w5srTGFhUWezmMATUKA5bKQLphxQ
kNkX/H55LOlepEDsAqRyBMFLGp3DuJiha0SAQZcwzPufdIMg6PcRua/V/vu5lcNhQ/WKAjEwGCCQ
FIlBAnlBcjIC72EzQ+HJZ7Il3e4OBHLMLKhr9Grwcpbgv77UJQDmrSQzoUfTJ+GbLYf5D8Ik1OIj
FgeIXFUyl+/ApPplxOd3eNlIp7Ngql1j7b46rwpFtFrh6zqgshmtF4YuLmQpSVBH+rv7M4iC8u2O
hlvcuJKKLp0YjXSiaukjZ/fNVu++W21J52KmoXka8iuS4AxNAnrqiv35bhM79OuPL9p5vsHfGM1D
j2Fqa2UBhAQeUBvUryVUZtgmSOkJBhh9kUPqGsjsWC7Dq3aV08q+jxq7356wLZ5ubD+pTFdjnR/y
78ZqRow/XZNHRBWfbXEKUKVdmgXmTg55s43NM5lX+Z/GFdAKrtZYI2uCOvJIiS6HVv2XEaZp/4oP
CCvT+p3o16c3xRGVNxgOuKZamFwlKofLKQ7wu52F9EGbZ5Btk61xqbkhaApoEaFX1HD2J/9x5sov
7ZJsWX+uzvF2/ItYCQSRDlEh50fMfnpnBh2Wu6WX2CL+hNWqW0mI82QcNivsL9gj9p8urjKr/HAP
xY9sQ8YPmjzjowyfmwSzxMwdPmRQZZC9zKUQB7qtOSSdLPBPWOuBuTW3j5WxJw8txQSC7RH8yE5Y
4LT0RwRIJjjrJRMlMXu6peSWmV0bAKTuQ1kUMIw6a8XrGebebu/wrWIx5srok8OBGxevwBeYDNqO
dcaVrzhaC7fidhgwsop8ba8zlt3jpXS4/8128o5LkM0Kp3KEzy5EGPxYVD73bn1FuOxLvFXIUY/S
9VFb0lWoLH2vBdWHvlauyrZ82h1gDjD5UlsSECH91LiXwILqlriRNsomW+qfKoG2iBGEUx9Ou/mm
V67LNeMmyT7LCP1RHogXc1cv/7U5aLRl3CKx0zrefQU2bHSG5egwRGFZKARqgM0GTCXWwt7dqTeN
l0OQ3Z2nW+3iS7NrN9WnslAWzSrbxJtyJS6kj/xQ7KpQWXbr2Vd+tao9oG0ohONXfRzPFYTvxbiU
2rzPbb6y7AgDva0eoXTh+wSPQ01HQz/M06/hIgGLft/PCW2YaUVLJo+VvgdhKOmepa0A5JWduCFi
OqZfaUuxOeAUQlddfOjAEFv4diV4fKS3+63jz2gdunDcsf2Oxn3kXHHWXD7yvMOM8mmLthBSMCU3
+cmP93271C7GBmIMFuts4BG/eiw0u5rkFEd5LQVTDAe7nYHmGu590aw116RPM3fpl4raa4bpKU9h
3GWo02mIz89jQnm7r9M1jpxshTRsrw+2bKX+SUALj02cV63KX3Ob/ka8Yyfh5+EJmJ6rP+ZyFjwu
s8PjkvwVl/IiesYJeLa8RCfR01bgw/XfncLwnZ0TthXj8+yAzpcBRwXpaufVpfsu+c8el5c/XvWf
521AcYjV5Op+kpj02fTCJV19TxnZ8eHxGx8KZTLTSzbDLcZX7CYgeVyY12QyeisAm27tx+Okb/WA
eU21JQJh80VMOLK6GUIiOGhQl9mXsCmO2p/0QrVBLgypDjUM1HM3JRUlTkkeO+xYvcI0pD6VBv1s
cUCph2iMVTnEQgo+Csg9jrBVStgs1QsD3yQ5MLwieP+RUsFr9ZcGyTk+D7vHpWBTU9wr9dQ5KcCh
5Vzice+fCP0j+41d1eRAEm9ST72+PkxbxVcD0irljvvntiMEiY0HSL7JNyiC84O4EICXO52s59Qz
g4RiMvjtbfoRlAyA6gB3z62I5HQh7QVo6uJSXZh+JUrid1svk4KK4edqqArBDC9Q6rTytJUi4OvU
ITtLRxUXr3ptWKPu6AnbJsgIvTctFH3tMI9yh+5OyTG7gV0yTOfSMBV5mPPtpgVOrIQJ7zPaNceE
J0nBMoul4CY3I/cFPlDt/4hI8espURL/mZHyBGt9w/ImclAceMK1wY66tfl2zMhvRdaYcdkRUgfe
mjHMysEaERzhOwpi8rSKHe7iGTQdltsBW958n4Yln7SGTmQ+vAGGXu7dXAi93am7tkPvt8mU2wtX
D14O98G3DpY/AyhnYAH6EHYvADVglJbmo3rY3ERZkN1tQVsIXh0wP8yc/uXWQWtLlwdrufUyjxjI
2qAGt3Ga9TuxScHALA/uhkGZMjI6jCitPf7B5S9lDEDunzWls0cp1LlY7sYWJrqm4VRD2D6DwZi/
S9+Eav9tcLvCLBI9jkNc/OlxqvIb7Jrygct6G8eYB4O+Aem6/HOYY7LbZQuGs+QTkJTjO9z92cxK
3k6skmy56xGO9x54JAYv3Y3Em3RTv/3xdkeyT47L6lEvIhgTGJ73avTjHQFxaBU6OBi2vDF194kU
Rv8B57DnL5n2CahsSMFIbhjAEVFMAhF9RKQpiZumZCJI9RDtpAjds8qfgAtM/jutJRbJej2cJNsy
0nCSIuDp4DdbsUJVBF3nPg4IWup7CB0wa9f3DeYjRKQ6U72KvjPU4Ed5h+nUsO0Rny0gfqxmIXZ+
xUx093Ek4Rc0+29SzKL4LOL8Xs1f1AF9l+h+es64xwc/xx0V/QSDgTdM/jJIBPPmqq5TziQE+wlp
Q6+tTGUDB4z9SZKsu2YtzVzKeD0jDXotV4c7R/w6E+feiOGG5LBG0K76w8DjDshZmHLuwF6Z6spm
jooriR2URhrjyI3uRM8XzJv5EjChKJxBXEt2GZat3eJ3ucf9E9IGX+HezsUPI8KCdZ4Ji/KUOvhw
o1ylYnIh5JtXf+5Pzb5E02IEJojHqn/6AsycrxInxGoYxrWDlet+a3+ovPwXobMfCFdAezalHy3v
H6CCVoKrv98hofHeyVq+uwy1k05+nBM3lHlFsxZ1B0QGpJV+G8u7A08NBk+dOc8uyLXl9J0Fk25s
ko24JYuIEST5J21vuemRNhk/SiAwuEvu6+cJGZUdeAvtpPWUdp4LXqd4Oqwf1w1IuyWsoY9g25GF
nIonbR8Q2czhKjX/XqqlAEerqCgwmP7rLDrjnqZZXXTI24SH1w/BS/7WT0Ia0vRXOXjnrPTy7gAY
NoXkGE+XzKRJGHS3jc7nvG660nEZ3zuGd/R0zLe473qMh3vx+854B84vWwq0VnWmv+V5ZbXzYr/6
bZeizyV5t3mpSa+Y/zKwMGKq0wBU6XN4mATAa9ejBoVNGebawxpmdjWAP1sisCxTFZUYqOPSpsh1
tU2+1Ffc/J4YaMfoqGyVwPjRttoVsh1STb5Vd7yfwPVBvBnu0GzfGrbwrhI2LzZwMPJJlhaH7YDU
fhL7gTPRQxB7BE2csJPrzs41nSP0CSuDsVX/VL1dS/asmhd/cTDudXYCrwDN0lGrEE2PWMnObGGl
7xo6SQbiQP1UuVFYIycdyoQy4J/2bJ/+KRtM3HZd2AGOOQg5GT+rRbJqO8B2mBUbCkZYc3pyqjnf
FYsi/kuZpwIg5zhVqudvTYI1gPWRIWlwNE8hwA3+istY9bMQ3bcPE3eKtugMMbL9MPWJQecsPk8z
9KMJ1zX/9WdbUjViSAgD4K9Csfc97uJlExb0Q6XDrHHhkZhf6PTmhmQ9EKcJLMBSm21wsakV9oRV
45ifY8iWQHp+cO+FArF6Bm4hnu7hV2iQojC54LyW94J/PHLIlBlmyN+6J2EzWn3FWwN0kEp9ppaw
8/latsvY+mJPBxKV4c/cqtsUbGeto1A43U8a/awvBNUp39BZgilN9pn0XZILaI+090A+7uSRdveS
D7Aupl4sWNneuOoBVyBTBPenvpV1J1rXH8b+dasX6W96Uq/p72NFhQNxoUn6NJ8uYgKJlmWiEXZv
mu5jSaaAZgs4w72gAtS5hC6O6K6HM4RIp3DEuB9ztAg4feqwOLxEiGy1vdkFNTM+FYDDPa+ee7Q2
ZrdK9M/iueeWeuphqVkNF/hDsqqTYrozZnAgvg0j2AY11c086rbEFYVLHLav3eAZMwu4MbMVSLnM
6TD19mNWQveSC3KKYCiQQQnZUGY3k6a8BvZHaXYymGIYBrGSSmxNchpg3Luf6St+QYVIQ4+v0ihD
Lt+h+eirrwzNwX0eP3dTekXHrXyRXObW9zesEM5fJ2POwVc2grhi3UEY/T6xhoPoF78qRn59aG6f
7hS72QZSgkOusJvRBKruu/UYEaBZupsQNqRWYj1pv90e8AW+BSZFfi6So4EMxinUxbiOT5QXVQla
7kPJzQCgOCawPBC+qSexde+YX0aDHOtLPynBQCDLTs89Hc9BJiMs6b3UQyuzu4f6EIpPf8y8yfgP
U8X3DcP5k8l5hcdO+F2cUWRJVpRQO/Jn9dTFPETbDBR6YUr7r8H/B8qnkntA6Z6wwDMj5cA8yQRo
PJQ113fjFGsDgcpSNL2vYp39iEvmn8Kh7ilLnKKbXQROzBbAijnkbj+c9Jfn+UZ1sdGvtUF8MfYO
Tg0T+9uKdvnbYKn3HSM8q+weTAW6RjKsWl/oEoMUBOJoZ5LX8yM7C3uZSQ0cIEvrthLuYrE1rMoA
NdDj/YFmow7795T+NZkhTkaJ/cb0IzaA0JNCe0jzu0xRwy1oxo6F8ckaorg326MuLqpoj94BnlM6
tLfi1NMBaetKw68L/IFTyLkGpnKu0oNQnPJOdMqav0aW50ayQ30EzoV2lg6x5ZZkRYBlGNYRJHV+
j52oXpeNTYeP2kbELIsXykMGgGxvgK2HuMD/+bOhi9zr7LRV3syJLo8vpkZ+RoC+lpQw/619Fojs
092ToV9bg0gDm/OW7YZDvo1Z0ztCqE0gqSthDmjhnqvAKT72TbdU3LgNNRBV2eI6uUY/iPHZRadS
gvhIR30lG2uaDapKCHdAZ8H78uDe70Pi2mh95W7/avx3wOtOQJr3Q8e0mlkNqpNlpjoSMOtR2KZW
rNt856Lf9djRaASZYRhaL/6X6kLUZbXbQyBMljMEZ4l/MgILGUM077MLZh0rFcQM8jjo2/m60qdb
f9Dgp2Hz2ssQI8in0F9QWPjKAw3E7uU/DC9T3MeyHTbp+6CjKZLC18tqUH/BN+jB8Fefn+uR2+Gr
VlyeRJSFOvopeWa/MZSMHFKiWDbbRUmABLTRA2PH2ILkcxbWZwEHtRrSP6gUCwvjF4+0cGacy8ot
gvt2OI/L8b7mJW5peRyhCoYQqLi8KLs280Vu9fbEUItm87OTbHG2o2zKl8YI+FMzum1u95fOTUlP
RFrYu9RbjNmDEkMum3mBcjoXfvIXMSWk8GTGXOjDRsX2mU9f4cXC7qd+JhJ+9/DExcy04szt0QYu
waMKBIeYHzCxvvDDVEqHd2BLdtaeut7CoK45sMU3C9O1E61kdnex6h5Y0hUBX6BCp+plWNxm3FzV
GdcMLfbyn9nKfM+jfSRvBoyz3t/C0nDqD8RjyJg4r9lCBUvHx5gZWZnrvVdQ5VevDV/Y+QmFSN29
79IhxL/eeHmFR3s6ZfPVC8oARj7r6BDH/OJAJyBLIihJIfkq6VB4Ii9+p5aJ6sCnj0MZwV9qyfT6
T2ZOHF0/MjoyQC8UCxrY9+QsEYcwCPiP4dAAOc5CAz2JDtt0t83KTeQz1zTgFqBMfJ9uafYkpONI
/0VIF2LoAOD5RaQsmgMt/5RFfwY995Uf9Pf8eYuN+d+63GMqwB9rDDeHIH04j9O7O8txGGU7ART8
BfHAgrBBOQLB/yh/s013yi6CHI6fCg0aQ/iboXf/gnJaYiLqtt8JPb6K22O0f9zehRvBaoybPCh4
Gli2JYA0QlC2rr5XCktda7ZyzCKub+KqLKkgYeE4yaDVnXLklph2dmTFM1AfALDFjsyqtXRuv0U9
gNA5GOP2LvrwfWS/XjoHjlYPZsPmITgv1HrKuSWxEsWfviDsiE/1oqfYJrTk4NwWjdDHy5aEXbKM
Exqi1gZYzkdXFj4KXMIeaPdY5Z7AQG0Zd8GwaVh0Iq8L37zZQt4n3ns7NZwWfbe8RiDx/qa/HZAm
e/yLJqqMy6SjAeZOgn6fSlDZcBi1wuIjY2ZxU4B7FHcoV31poenT7Ann91g3Un1dPaGNgZ5A6U4S
EqGB5dNPmk0uLmAhmwUTW4cFLd8P1d2v2dI51N+YgULlGjBPW35V2rFgPA8HpfJerRO2mfV8e8rt
OSwzyenUtfRR9PTjgSxeipWe2okePstQexDc98jctloILnbOPH9xevw11ymYphzEidspaxxjB3Uj
EpmATvBlScvH7zuyh48uc7KNduP00ZD40Udm5+5LXEYwQJLforuLrDpxHyfiH4g1dumLxiQUid4m
scpBrWluI8mv+OVgDvQNFwk6dlX3C6JcaMuFUM44ckuRVuV1rWjAsyxoHp/RziTbeENYHV2Ym6EN
YzMBgd4TNeJwR2u7fS3GN6Grc+7svGUbiHig9oO/50GXStfGxyl+acqyTYtqbLAGI8S7fvKk9nua
O0ImN8CpDL8NkGAGL9XsRCi6s+ama2Vj4j7OwYDRno/n7ILaCfEebrRTkoBxA6Ymv4JcgD1idgAL
nNiROyLuoH5XNppwwAQkDBiIF76ILgvfz8cqYq54fWIT/+yXSb1Qla20V0oviuBU21VUAdmw7E6v
2meufl9XjSc/WLqI4hUqhAxPSMQVh1zxsjTUTtJavLQzWyYqnZYN3l38ZsbrIRrozaO5yBylOnii
lImVbN82U2Bd++laQpf+WtH1v1pcTFrCYFj9H9g7OMTFxvxkWwPOPIRyr5fVNOq2gXwqQmgQnBF+
AYBdHEMtypKyqS86pOvso8t/ItkpEZPO2CjixVuNyNHXxZd0YUDPVGtQttSNhnxEIONSP4pbs1qU
RTAj8gtIYc238skRh9VvuG/gjeoAGdXs3JD2S2Fhs6wMTZhl06ZxVI1NPvrZufsWfE7sj3l9EwtE
MtjvqJHjO29IY8tsgviAXc2ANCC3BPMPFVKwqISfAklBWIFsyFc4pJk3gv1cAJ3/3nBIu86JH0s+
gxSj4z3SatRwIvDyGxliclWF7bERN3qBPxNBV4IXfY9/KewZ/Ubh9ta1skCN3iF3ECdKGI58kvl7
oW9xLq9Tv56FENAKiyvFEhTx0f+LoFHcd1h851wwt5GbxpYZ7a+MHqpik4pVpYvXTUqt+6kkqVP0
RtIYEDXQs4DUIN0ePF6AGshzjyE5JcJJ2bDzMc1HOC1v3z6XMFiqOKcboV8BO0rsGQYwb1ZxEV/Q
GHHRI4TIPqtxM/t70x7q3CGjVZN5G+hn/Yv8Rey9fmtuZCIzEkA6xCUFfbud3TLRQ+vUjqvxZWN8
FwEJo/KEgwZKQ130L6NwZivVokA+NkET807zuTAWBq3akUjAvwTkatlvpLVwNIEbIHqqd/hApfW6
dMyLNDt2zIrXc/s2HrYI0KC+VnW0VuIV70VdsfHSv/w0iCKnbC1EnhmLHANNXYxrP131YFfAzVBN
fTikG6JMSsEvIvixc/VmEWymWpLimflehch6+90bRNSSbgYSrH8aRQleJLgH4k56uaptLluMa690
jvfPXD2BUEZrVcWaKag/+hTNuN0LQd6sGWYWNBvvD57MlBIJ2mwiJ5M3ebJRshUBB9GTo+yYsiPf
17gESFMuztNZcAZU82daPKCfNK/+FGSlw4KfEJWw7cJuRBpiTbJ5s70a5Asi4a58Z6snMCbsG4Yc
Dk16XrmoAus/CIiZM3jK57RuB6Q9M06vP+KakrU6gnTP9dvkDjxF3PIv7Porjk+kd3G9xbYcEPCD
ATodwEfOKt0FhX5zbQSEPg7cBvZ7U8ITgjRQeF1n06TLN9m4okdENE8xPaXLEd5EcxDDHSE+T+xI
0o967DrOFza8Blbuz4+G1SP7jkCzpUg6KMykZUUIkbx/RWRwMyRtDSRtGut+TFnoMuw8DV8EHuIR
N9c3YDR083cr+pRYxXtjU2CzU6fk26FY16H02ed7UhMYYYrvXrWA7UXRmXWHwVi/mi8F0KR2eQn9
6VkRaFQzNoGMTIk09IUtQ1q1FEZr/NK+P2TNNkApkYMVDhgwdjLmvKG1aZ0YWu5Du/6azpvLB82o
tAVATFbKDw68U793qRD19p8q0UOokRlBLJE1WtVCfAT6VrtSIFizvbqScw9bKcAthmPftBScYS4k
sSxFtpypofJOO9QvG0KGnNNlotiPm07cVGp3UpAmdHZzZD+dIzDzMyoD3rwXT1xwBnZQppVQ5b5+
XvQVoJ06WO+ZzVouWoZx3zVbEdKB1xXHhQcBSdcx9WfsVhhBkdte/6dQrL612kmOMys/9ufkJzm2
41b9hG5/b1V2wEDDvf7wWudrDaNsVmTYreYrRYgMKNxvKprdlz2GpC6/Hp/lX6xgTurnSxP5yD+o
mgEOp2l6sHn0st/9mmXQWbqbmsGV2vJcNVt8L8bI4XeRH3bNXztsWeF9skKxQBFIv8nXWDvmKQde
yi667On7BxpgwvdQQuTpue6Io7JN1EAp3IFVDIzUe4ZVCenHgb5aU34ASxgdErz+E6fN9lyfaW+/
lxKuf5iUzchx+xLCnJ5QsbKG5n/qNr9q7la3xo5LOzyJz3MRk8CGjOAmUY1C2G7pyk1atsFm6Iy3
in7ry3PSLwDr5R1dNKbWxNoVYetCyYColujcfl7uVK0nAkxaoG8DQIu3QJJIExEPKJcRtqaeD1WY
MHUZdsSQZYFgeVxozalfR7LV7Ie5CX/IQCs8LSDnCP1CeqIiC3Z9nK1I4Yn2jCKvg7YufpnBeeTC
mhwhguiqPfRwAqrhfCk+OXLYd7t3Ds+i8UBZWXUk4A5nEcRt6jktWWrzK9yZRwdpS567OAGu7n+q
ZzVegl71xuYUw6B4m0Yr/VygrTzGVmy1HfuP5LICMvVoW1T/gchjUa4n4cLIuMVKPTa89FXooR6L
N1lyrLHUvMfjFioLSw/EipSw68N/2s8D/e6ByK+dZH99ydbjS/jENGq24ziXbHhh5+Ci5sq83JoB
Y2PDyP9ujwVyegQO9/sBSSg2UD3+cM8euY2GvJD/+ax2F1eNR9nbvXLGCPIRRDjqjK556CIWYAB3
oj81AnbkFp03+GdlFhi/egPswQIJ94qy9EtALrsnVizswePTYx2T82c/0g0ky4Adudt1YYrcDf3/
MVUdoj9o/fLeHo1bBTD75K1iuSPZxQwhG/Z+iKl9T84tIOU9+pzu+PZayMDEHj6hxBTJxQgEHx5V
9Z6/T/Y+5vKeqaoWAiVZU4zEyGcBivkmmTZErjmUGJ4yqLkNxPB0YkjXMDsFz4NIQwZeHdjvYoNg
YvFvz12HvFG4PUM9CnKdvWDrgecP0H012oPu/CpovN5LIfF13A1Kq3mwrx/eUWugew/lkEt6bvxH
0nktqY5rYfiJXEUG31qSsw3GJPcNRc5gkgNPP5/21NQ5tfdMN0GWllb4w0U8Ry0t1sBbvRFYzqcf
chItaURvrA0+5qjutc19C4C57mTdBYySBgx4WuKrCxfAAP4SEug+jXcwR4zlurSZIUXTko2aQTlG
9augM3MEC07OQG1HVxQUToEiJFMjitExBLbdF7ZOGR7QY6SjP5BOZ/KFSU0BvCIRCEG+OLqJfVS+
uaNHSy69TGmAPlEs2jxD4zEiTpGbVsAxLjbnrGGAmkTZDf8vF0qNw+ieiwZjP3wUG5NORxgGcCLQ
CKfODojtl3HpYcht9MD8BElOcDsNr8L6LyYRbzDMK35eTldodgeA/4yBitypt4Z06QGVEUWRbU0b
UjEvQ3+HCSLdfeod5CzxL8Zii06SAkiDCQxfZGfmY+bfRluCvbGvF9lAW6AXGQf38PD62Xc9+NoV
6kZF037TpYqxBkQzG5kUdcxtirkmXOF7SCPxyHzY6jFhXpT9qHeyW7nfartnzQAU5ik9A9B5xfe+
uP+9pib9FM7+I3sUDobbumAgGz21VGdeDpsslDpxbJA7gp7WnvQhgT2A+v/8C+5IgCQtMEzEODBL
VSVBrJRePubreOB/7I6lOgVmbVkT7wxzqrs/fZ+Gn/ZCewrahcVNGrTtlI7OjNJLkISj+iPPHaf5
Ge2Wo4suuoWHsBHqX6C9LcBXz4OLwD/oOMa5TBxH59UhfKL+Kn4epZbJeA0BAsPRk17NiixHDPca
DKbam3rIFX5tOMVLhDlIgp4CR3R/BzR8uN7pAKJX4DE1bEMkA6QJkwgofHoF50fA7oDg5pB1sOCD
TmTDH2tqZZNlR5ZEZK0oVA/j6mNPlek/wxMc5cO4f5oDbKFjMLxUArQNMPP9HToUunXyEw/Aoyga
/tPGcDDpTKqE7vuS7hoCegdCIgixBi1+JoXclosbtnLktT+vXNx07sB7u1+vQ8VLU+QZdsW5axUr
7S+C3lCpzeCxizVBd23Mv/7foRk+N2gKtCZfSp34yQyeshJwN6Nwcf7Z9U9VgMkmj9bwM7xeh+VV
gfen7QB2EP3FgQfGnxF8XVrV+pZA3tWjuprMbXIrXKazOrHpqwp9tqDzsGGaIt6okDP1O7sjz4Xs
j+FPtXTQzu+hJgLfMDByv81UGeUL8Le5/4yIl3e7MORyhpzwD5AzY3mt2YEa6OjKkBEgOVjuayMq
waYuDiTZP9H+Nx7jIJbQ5igtwLyABOz/PU38gRxGszFw0gkMqj67BSELUJFUvLWrUUrgEOvMAPGB
pgaeJH3/AqMFiA9csevw+YPhqEFUrubkgD7+grln29L7PuRev4wexOD1ki5OWxogFFjHAQXgZXix
ybIz8K94xXVs4KNLKDLHcdju2EC8eyRX60FBp4lRGnklbdc51XQxNwBf2JRpxph5/yUyxm3QGbhv
TrmjTEhfAQx3fM4QVGKfV6HZB151JkGY9oZGQubT/q7f3wVTEhq4vQkpTm2sr64J5g4tHbpxgtCJ
1JI6JR0M/NAQGRvR46g6DJeBMXR6wMZuUWsKnbEcv3kvLEX+7rBMSS6SCs8RzhsNZ0m/tB7Ct/eJ
vj9F08B0GNMMsPExN3kRDuCOtezbpveBIhGdx9lpYjEAgwLLCPc4w0G6yfFH7FFckAvmed9HytB3
D10JaBpAFtowZ5970m2A3gdWv+kQpAJTtbIieLVU8+F+IwLgxITN1lLAGwDLrjEeaokGvTnyE9ow
MThyrXCQEzP8/gtc1St9oif+RA2yp3uFjSLiTtEz2GgwGmAju+OGAfJSUfQSXiIYp332Hvgibnzq
RvRZNVal+0JJS93fQEdh/MmqHz2TDuPWt0OFnD5QePr5bQoveR82SsVFjxFSTiOp6RZowzdRaitL
VeReszuFDPMDIXYMTlevt0OPt8/QDNDyx+tdvRODW6IMQkyIfbhkVR24o/SjhsYg/sJEB363ua+W
MJEnJH/XPK6wi8yDN1UFXb4E2ogR4uyLHsKkF4NUtWk1jOLjmOZzW4Q1wBP6cH2XVhEjcRIKbKro
HMC4YoKzAHkEZxbD5A44a2zKbKBqULji+j55AOfj5qVMlfN3+KHrl++BTIN/nxwDtlwzKpIX6R7c
T/GbNQWgGdCtZ9fctWQtL+GPXaMFdan50IhnhAvyhdlCAgGUjdxK7/s+wsXdsTVibAw25eP0lja1
Tp8mZXC/4NkEh+y4fuJMQBkOq2XS8853r9cGFoJCWQquZA5Rt992Wx1JFoTTVq8DbU1LUjWtT2kf
rLGhesiATrXxS3sOaezB8Qq+VG1MOsDpXUbfqP7DJWGJ8rKH69qm5VPmQ7ZdxjXKH/SeUV4YaIj9
MT13/0BwXMpJH/ACsqkkvJUPS9GBP+kWDDLE7mi3u8P3QN2Hb+ctmFrQx5l8sPLoBuxUPnSbDovz
2WJuDJSgR+sRwhzJOmHNb6Hq8Hf5Q8akrw6YnFTBY4owL8ZHiDM8xKdpyaHx9u7d/UUD/ulTenhY
DVp2e/5zgcm03b6NwCxWCV33/EEg/Czfux/WKTjwwB1pp4yDCQTrE9djy/5cBBcedR0CeiD2SfZ2
rdnhwmZVp0Hwypo6lYVOetn1DPdsQkNF4+oivxWFvWKXI4qCxhYCNBffAHDn3sDaVmA/6M69w5bd
HCwYV9zeXo3CE0FnAZBt9PaWtW3yXa0VgM8zzLVRd493VTanq9j4OPBFGZKiukRbj6hzGMWYXsGw
u0lLbXjoCBmq1cDGJ35gVXsCbaEHxJRybGLQZ5XsorYQA29ipNrgMoMfqNhO0GzEEV6hAAlQR/4B
/DDX6QXowxkc6pytN2+lhUDavZQoNocZM1mgi+odLjvAVBn2HK42E2rrjNoKKB/JCSrfip7p6zTv
WA5+tLhK1vPapS/GGRqBTa7PDrQGR+vuSBRLhufvim+HHMobseaTRxrZNefsLmM2wAjYLQ2PMf4S
dGBTbspWePKRgSsk0z8aX016OG9Fh3YPmaNrAYpHRsDjxGvfCbiLJQjl93j5x0TAf2qvYGY4comL
BTk1MzpYE2jRvFWn4TSHjYcqxWwQvWSdC5QgyAVw6UMi+WLN3FrPuZO+DIJGgglOtaAfxf8+NNZD
PFRsDw29OjvsRh9r/lLAsGzlhB05MtWumnsTSg7oHrVc58Mm5O/P6CfbhXNp6jFKNfl/c5r5sKE+
HxZA0ds80tFQ8OmXLe14BJ7sAgx2AlrQJ6nT+Cl91Kt/oubjejTqd/0dIwDLCoHRU4QAN//AXdi9
XCrJpljKYs7ZF+X0LSDfYYvCpsxGv4dykI4DZAYyjBd1Hsivo52FAv8YohAGZmOKf+BAl+CHPt+r
QASWGwEhmFQuKjlkPmrZExQ5PQ/kIdfqdAwi15zDMLv8TYbns7VGBw9CynqCEhP8fccBhq5VoPiz
h0aqbdIlwxNWnUF5KjPtp+wfEkLJqICuaHPxnFEkjEjgxXrSpergJnxMl13hLbcIcOrpm4QpyMVK
gl0gqIZy4Y7xIyQnXOm43Ct3Uv3wngLBCAiQS2jAxzTnk3Y4NCwuQqwpIKGTDKjmfNITw+sIGbDj
qFS1WERP1fjTVtYLpKjvmqrk8rGfDhqjh2jcHIOuawFVU/cVZ04hvOkzc0KfaLXimsh4o0kImhvY
AlyU+c8nlnXUPJx/N+d9walziO0mPSEZFvs58QEhWRleZ/g4Wd2rRL5UgYUkN9PSnsiModvThBFj
js02m+1TzooADCRMalwGNRSQEKaZX/THmclyK3RkBtPhbk17LkiZcDkMw441emcj4lDUGVKtPxCQ
uOwPM7SSa8VVxj+T4cOZ8Iqsn60dBz50Ay+85uNvAgJvi9ijB9AVHYZJgcq25fUYNyjcGoyHvPei
Hz0ExP7Ik578eThELba7WFQLnql4wtXiHYsqQL6KkQSsWrAB/CzWeXUHyQkynmvaqbHqMkP+pc/m
Kl5Jhd6HB0AFphxiyd47pnAOGfqJenfhnWoEJKmu15+OQNW7GKGrZH2AZqsjUsW1OowHTqtWpDIR
78nEfgt21uSGvPnk4e7wMW6oWhkbsJ3L9AVH7+8HBxICG7oien2aGwSWFpUOJsSj4DQ/i2TbH5XB
/kNZiHaOtQcCL/JCMU1I6JtIhnwoZC9oR8CTOEoMf9ZoSPz1IMOxvF1DDif9j8UkFWcA7hlWFYor
qGDuS9EDTao/fa92+BugqIYyEFQc3e6yBhMmOCxHSgG4ggiiX8LihZKp1hD/TP5M/Ia0+5LSMtso
X9Edt2BZ02tmcDPreu81oO79d86QcbhPgL9jPxL1F3/wsltvm7oC/pmtGYYfWojjg9sbiOOHpUEm
6/fmkSefxug5e+8Zezxh5NhgHBIeZ8Mz3MNwhgisfxYGYO/8rz/CropZIm0xEHrgSh0Y4kDn0xs6
NFq/VwMo6YB463KVZ409OV5MHgi9katcq/MasVNwsUOgI4mxny+BLixYab0N6Rd5AxyxUDh6CgRp
n87fEFWU8u/5U2aL2Q6yRUR4BPg4Qi+59I+j39DYwoNCx3zRoGGOMLD2e7rs2+fQDsAGoGT3nh16
0lxf/ujhjrSIquao0QoDtU0UplUAEfyUgEo92y/I4cfUuUUX/yg1sBbANMrQ4JuPIPQYVjRzwOoi
v9rtr1gveD5tXE+pCrAkU0TDymvbtxWDUD4ggyqohn5j38DFAUIXoCBUk4FVTvqLnMwTMYdNQyCB
BUYatI5JEwi9E229cYqZhiAupm+/TZtd3dEEgAL30jPWyIpZG6iHo8OwDMhRl1ECaJ8fgE4HxFlZ
S0xe63dY7x+4LMB7bInB/gm2s+lemBMQO9ZYdbS5Cw+K0rEJc2WHteVlqhvdCPuPKUzCnFXoahmC
ygL/oVWUgKz2nVsbksGs2wnIQ+ngcUWRdB4QHFp6VOwhj74gghRreLcTss4ha5q3lEnnfVigoMsN
wV2E3+G3FYDscj6Txv73GKLX3oKvOerNnj9iRmP/IFqBfsDHPGL1Y4iEo356nhSFU7w9rPZ+qO0D
rMGsYBFBtyX8g0AzbRTuHj4dys608rjemy/3MAYitfh4TeTBirZoLzDC4f4CqdVVlHs/ZrRsy5eF
8oIZMyrwqEQMMVx6Hpmo8XDhE/Zye4kBod4xbPA7yWeztK9fV4POLyAu2NUkm/ghIOC0w7xsmZW4
xwzwJanBqcBS7dvmBjDxCwGSg/30+3MA7Cik/ig9JBp8NBxADILFpINtM33OwEPfrEbK1Jz5DEal
dCRpst3oZ5hRa2h0fKv/twSBJV7cc3DFanVEACihSd8wwSx4D6Rw2rrEGZhOgdTbgnYzlV5l16e/
NmoJgMYDGs63CC9EwjPCQqq5Pq5PIZ0aXuEAx0aA4dFwjg3zpB9TNCeP7ii0iOufIXPUmZMOcjBP
2oit+VkJAXUbiMd3VMyOPesCgPOO/ALV2UrTHGDFa89MEkk+4eE4piDibDUTbqmvfTQYzxynl9Jv
HWPzBlEgWtpozrnkD6BohLk2m2RFBzXIusHDKUt65RTmjHDGvdSY4Xq4ZsoxQjSqRLxo10NHHU3J
Jki7Yt776Kuf7Wizfc/D/ryMUSm/kxg84+NBNirZ8yWebM8Z2qsZobxF/vAiC6PjRwcVCbzBju4/
YlFyiVzapOP/cGYDK30EWM3N+GkhTIOEJNa3H0CtKJral2mFRAR6rzwZi51nA0W1xjz5i8Ln87yp
if8JOjMnha7ssHyiZXVxz7p8+0aIrfC7UC/MMTBXCqpm+EYMFnwug6W+Rav9ZYheZWGv9XbaL+fE
gu4m/GsbLD1FEzQRe7C5uzQNiznmiYgec6jcLqwv9+eWHWuyRow3Ho7bUTsgg6DqvhH5YBEMKeBe
AKmvK0Wx26crjrg6CVY+r4f0287kzzBt+xyMzggh0hP+56I1QlXVRDA8bwoI+LaHuJDIwf1qTVoD
JuTRxqwKwNIp4lxMyWhHNhmFyUO2DBZP9ybo3xLFaIvxVKnECrrnZI63aWc06AGmaqJoUMsxzSM0
y7lRwyfCAg5Yl5dyGtv2uI+SIpoIwxu3hzWmke/CDico3aa011FuJCrQqxSkKg5B727TyCh33b6+
gPgiEPmruwvjx+FOgtfSn1pzjdakb9X0NeN8cAzgmtQIGXAc27XsfV1jBziFMuuFLV143f/i0sDa
j6QY4ykkegQjoj3E1TbRKzLQUsixluaZctTpmPqD0dv+CXXYMnJs4NpAI6AzBJL8sMLjbPCSmfVd
dP1q/xNzVEVzLeFo/An6FINKuzn1Qekl3OSAKmlEUMUxYju9GcAVswOwwARONbsEABAz3sVr39tw
9O5cPODmbqILYOhAT3673FRxI+y85Ar4eEw3lNmUwagSeuYSfOQqr6e3UYOjb+P84qY1ACwt5e9d
/UdatgT4pNPm9RBPIJVeF+nX0vuScehMx8p9Lmqg3WErpPp9JUAyIjxxrSVgSGfWm1Zny2xbYPJB
dTUL9/uxZt1+eAKZTutkOjgL/nje6T8I+jF+u1DTfmn5SzjN0/S88/nN6dVhPmcLFFEF7FJZr8ug
BaarFYCGB5N5sAUTBQFd8ZS2sIV1kNIz0BIj03KhCDO29EXZiwSjZZQSTnYj6CClgysvgErx3cIz
Ekci/IwB4OcHDtVabs49a45lEo3RF8jftw/+p/EVj5dLRRufWrKfLLmzz+ETYgiaNu2rwvKqsaHX
T7uKriGA14NTzcptAz2No6uhnwylWbN5A94xvVom2lY9z/W/eyiM7YJ2VlODtL3D/ksZe3Vu84MN
HEwzLnsxsnDJdceQDGxQ7oCBAM4stRy6mQUYtO+DxGSwxHF3CvQJXYJ1HQjgIIHLr7f6tLm+Lphn
nhgLA0WcEVEbgqmeos6P/jUB3QR797A5Den5XpPTcD/o09RT17MC6LPjGXyt9OsC32N0W6a3gyQ+
k7mcZE5J7TR3WPmNPllf0ngi8jDk24E5QX8DuA3GPtAIc1RYxEkCz3S+LmCYRgKc+XHDOuU9b4LG
+CqEYdulhU6rZjOeIYwy4sgIgX34NB5NcRgjh1HLuqJpaNqXtMjHp6XdPrlTn0d5hhOjP0mLcXEd
XRBaQfHFlAMm46bbkM0DurJjkEMmfT6rIc39hf40s5CBhJCYP+O+38733JygNn1kPG8yj3sXzTj8
0P9YIjPmUva9JgdzXV399r79G/bz7TkuWgySrv6396RrybupPlaw5C5MzjXwE3Ijiha3YwNnvMvB
+SgADG3n3swM3URh1kEM7CqUxZnkIa31metKW6cWhDW2NQI3DIMk/O8BAmE4Y1C41d+kGw/k+NNU
yI+P6e3fKodGYbx7UZFWIFmTm9i1sp5JJ4D/ymSW4S8lALXGlcEE7NvJY0eRXtC+wqiKGU6CqQqN
BWteSlwNFKQ0JA9Rdhoj1nPO+ftNmDGRFo1u1eTHuQrb1qdhr/tzMmW8yte68G8+ZA6BlBHGDlAD
Pc/KeZ/padPRMPgqziCcUyszeX9G5XHcAIjjl60dKY7jMI41xRO5VhzqOogyWUBjmf4wVNCt++sv
OnnMA0EafBFcpHNK6TwayB5fDJuYZO3R0WB9+KjtmDIBo+YzdiNapICwz9tPtCxNoy03xzVkTYgN
XB84aYx+cZ+jWzXwhgibDezrOck0jx8McMNuw0NoAUojtyKiYR+afMb0p4v6AWbMPRluKgqY4Zx7
49gLgNayrWD/L62MZ3+35gdazQdlTOE8HoNqvCt4eHLU1wAa4+ZW41ZaabwuTKbL/01pe3lA4gEV
CuDwBv2yBq0LiBuyuqT0B2tr/kVpuwWC+MJaEPmXm294jgcka6FSj/DaSvilf2zH15iOg/6HJgVw
446VPTwEkxjIdhVWhFgqado5W5sfU1g/bAxB94DnL0R6F1CLXSFyC6Ax5NNazOPBAuKUv8cH1gi3
RwLCGgQbDWvwO59cbFSYW/40dU0sDTa0Mz5LsYMeOAprXBGZ72U/FZPe11YWx9NW4N9BUFjgbtn5
o+QkwYn4PqurPfA2H25my5nfVwXSbMxUmCD34BHVhRUPgtQ9yevO9ZUIjWkYaoR/rHLhpgRUEkdS
x5NwaNFlmHr4fiMQlupHLMIkW+nevFZkUPPjzMkeE4XL5LYzTkp3z2c5u3zAcN48u3wM7U0X8iph
xrQX7BXd2OIkMgbDvB3ojBvw4otcgtezMqcxxPGm7WdcIEQVZLx4HMgeW1f3Jn1Ui9juS4vVS+kl
nGTSpi+DGZAX3KwZkY73/bAyYkUsWi586vjSCmhEpPGKq1Eb5q3i6XfI0kp8eum8By9xDnzGmM70
TshOAWxYe5Thu1bwz7hLO+C+6FRwB7es+B6DfnlOVnyUPbC2q8hi9PbIM1RJ2ajuY7xu/XRvTDQW
sCFj5E2GIdRqH6gXT0Xrb+BRlRw+/J8hE19lnOA204t+FMa8+0EG7VHgt8D6gMOKhe+WGmQANnJa
WjymjJaxKtTTowYOfXVoyQySGQqQAH8UBUWUxoNNvMr99M4vwFYvMtf144oDotTqZflpLpL8rK7C
FbFSRp82uaVobsesSdposOuujIdbIWeUz4tft1uR8WuIMX+DHQEEvLZSlGkD18VNdjBtW1HTjrCV
unsvyib0f27WLQiSfTX959mp6Hx/7ZCvkp5sV0zjpyd835DAW89iuy8xRX7xLEUwm3UxtwMCJ7t0
j2BVDTwyd2QAruJh+220dZ6279K6Bj3hXCzBHRX/9qfRT2SX0QDX6wlFESaTzQgK3P4a8fEMO6D3
jRA0XlLa5zaXM9d12ae4RsZgkXwFhBb8dGImA4sZuOmvxFWlbqKdcito4BZmxn35AMYYCL+50mY3
s9lCQqkCFXlX3c3NWujWRNRny07OUI/oNYpLk2TO2teWy2odk1MOJpl0vklfglU12Z4/AbcVwj1W
i4zQSH+eyOPSyl8qajtA2JSdZEPMFE4TAtPHD8G36BlGmGV6ApJphNZtM4XhhtKGblqm7IIjEspn
nLW1u/B3gM+z4e3Z5WiTgsBMBav39OI7X+8ELAbWzI1sTwTbtz9jZeA+sfJ6wRMXdNlUDUyonKSZ
M1+FUH/DUjaFBlJZ9LC2fQnxFOF2VjhJ2VKChcSrdgzP/de15lkpVx+RJry7i+bYS7RH22dTXAVH
7ktG4pVWAnNF7KdXFcdhuHRDR7FD9ueLPq/4wDE+cFMQZOV26pJcpmTO6dNevbexMp2sr50q0Y10
DmEOOAXi7GOjhdRCpi46hLVRZtIgSRWvCsff40HeWSNAjGemM5/PHz3ILQ7gmfggpheZJsuY9xrY
PPdzhAzxPHWVwtMzaycEcyJRNdPBfdVnHPncxiRnH1QnQItOq5XP3Oopz9bq9xPGE+Ua6R8DuHRc
9UH6meK6C/eIHiB6BzwXkvrgw4xSGaMTRx0Yqpn1OxoBQJuA6lRvG/1TqDv4h6/lX4ZpImdENtSM
wFDiHMl4xXCDJNkm6QNTZ/YKVSXBlamVFfupcLd4pPWce7hgr8+INezYNCb8dgnR+ENYjL04+qx/
wk8ik4H9XTV8o9wf69uD3jxLtKot7UqIkIc1ABZ4RvA16tM3N5Hmy/KZ8uMUqQxTBg9i49krxb8/
tEdfdg/y6uwOlwnWL2qFjclrfLbYHCHOvPPsHULZh365Qp+WgssbMIE5omNIi4DLeH6kpd+F3ZBV
tP+Bc7f+eR8L3KRSJEauib5XLvae/f3B+g+pDhyNvCJrlWE7ZVzO+uFSVFtnEOwDl5hmNJ1YtRil
aew/7HWwUnivZnoUl/yEiP2BO3173PdXzj43o8qOYxHTpjZHqc8dguFrF3moRd/J1DFYZWpOMEd7
Y5IxN3e0QgE7rjecC4xWM6A0zsPLiPl8LvKAKyqK/87Ll/TM8ge2z/ui3cv1G5+2OfaVLAQPrb9C
f3+IrkoEK01RLqLiY3Xs4mfxQlyd0YjNOImL+JStuL2+MkOe2JkTNeL2TZbM8ueDJp/jMyOI68un
tiSHDvvP0kqnU4aPSn8Ol4uEpflDXR5Y9hdj72IBpHpWim0AW4/n5cZa6kNNzxabDqw28ZLZ301v
PyaFFnedeya32B+taRxTz2EB7nMJjtygK9//AsdRub6IvywRCkCC1IBV1UbN3T3pQ21b1/08O8ZC
3fk5TEiFO3ug4cdFQkRWMYSW8zgG5sr3zqFcdOzVd8hOzWHp6VtVhRplC9ZP6fufS3bWGm8Tnq3A
NReJ+ejujnoTxqgqUzGv6NZuQnaACf0TKuPwjJMEKQIQSmtK9HjLeIo8iRtzk1OZ+ZwmIkusMJtO
uYOt4O8wbglbLmTtyAQr9bvIKyslBVDhvJtk/KovWFMCYU8l+06wguNImoorojoIHHv0taa+tkIU
CiNgQMqElcHYTX0VZ21HhfxXKnwhstXUdY2R6LixznibzlzB8hpNEaz0eVuxF37ux+8w9gtHZBVT
5Ziw7JKk7M9Tgi/G1j1ybS4F/K/VwSMU8AK+mxBdSEIukDNdAilZqp+FLH1KqTs9/rm9wNeTrjBX
LD7nJk1JGcP3QintF86qkp60RyUSv6Qqwaw91JdulwwDZKfdSDvsTU4YZT0D9t+erN57jFaHLZW5
ysfxVVH7hryOZYAZYTd8j5KErhzSorhIKYLaYaSCzDVRrU/+Fnx95JC9rfuJfAG2LfPZXElCUZ+4
buFwJmvyGB6SlDq5OEG0IbIrC1A++qQnL2SWH/PUH5KYixZP8hKpovGVVVdL8HtpY05KsG+wz5mt
+9OG1LvXvdgSe6VkhqcoWQcfxFCLt5qRoMm9IKc6QgN1XbY+ZVOw3efTfaJJDchEmnD+BLZ4AbEO
7AWIa15Gnmbk71mQ8Bl8UlQ+0zVWGXIVnOAOWgsta8qmTALD1Ukr2tC80FAnTJbpzmYwwwYK5g4n
97zj1rqKtJhOyyHp3SrLdZH9DMEIlK5IoeAhN3gbrdjmFt/M4CO8xBQcVS+XaXFVBx4keQPZgZ9y
5XDYbvYHnQZCCH5YZBLzG7umYfOxXuMVKaoIBXGTOkZutw20R+a9OEmWS26trytT9x9X1qrX7jaX
fE3tIQcL5xXqoYm1aA8D+Pj2WfDRaUx0R6+H3eFLSSSdLNcc7bkTzAbTvgomh16k2QxV/rQO7k4y
C47hgtF1EZp4GeqRDSY3f6bFmK7jLz4wnULU8wnpr5AWTaKHdbgjCExnG7Hm/zQxfgUCuiSB8mGA
l7nCGAF2kSkvDQY7A9VEoiB8mxJyzkRfsRyLRlPRiCmfDj+yrMfbHgPAJWwNME/33f74lduk5kJB
fkKkrrsc03IBuDsgwy4uMaKATpPy2JTc6Xw/ggL9+mQa85z1XaXTZBe7PQHkAT+VxQKhqX5IcXKN
tif7syMAVcTzg/AR5It0q01uu9vHeluu8x3XenPasx+j2AlbHmH+M8O3O55ybM+Vd1Yu+RwoUOaJ
H5NtA/KKEY696KkZKpekGTVfIXFn57NCQit5r/eXITk24rZB78/d9jP3NDRk/VT7PNJsNeKq4Uy5
My50xazOWoflNNFWuG+LkfAimPWZ6nkodY0MIgnEwJ6tmrSkKNXAyawQshMpZew4aTUsl1LKuiv/
On5PpssALtyc1cH+iU1iuc3cZrEDP46biEkpH2WLaRNgMbfjMwNwGOc+n96NBREsNhxBC/RCtOxS
Ceoek0/rdfodMduUexigJAJp8CAV6mY8aLuByprpbQfqjM9vd7icLu4evpXrYqSH3uXYjh74h1ZD
jmYK02lL2rbhs+25+dw74LCop9qTJk48prt9u+ytNsYms2Rb6d3ynVOzwZG1WvEWEyWewEOR+OPG
p7OxL5E4bVFXSBq0gdSp8WzxCZnIv76IB+DH/QWTxpy7GiLI5r6pPMF7Dqyak1vSjyRHm8HRpcjs
a98irJA03OY9o8XHZkfLQiwvbmdvt2Z/C5DBejjJaemRJa4Yo+QHFFY7+8ebtwIL3aJYqflVRnYI
3aBBDnFKzzDzJRHnqA+Qc/2KWU0sv3Kpa3a91mj56hEoUSdC1oVnSGeXiy7uEsR66z3d330xTff7
BGedIMLVycIkUC505S0LGcy6UtJ7cAkfq+eoIVesRCGXTiUjLlLWvDnabpfxFQoiJUB/RBQmIq9I
ArWuJVHbnQ6oObksfD9YIJvfSoAEkH5UQx0ZT5jnLggyJfODsNYmTnzF/QsMlqwRHQF/cH7J4o2f
W/2Il3+zXtT7M5+y5Vw4wnh/m+GTpzLqgSREWkpUj2mNshUWGYTVb/QMDlB8z0jO/Qq3aSCuntO9
xVqNzgxk0iv38OETDB6yfosbjRgcxMH/524D+WTWiRRRA7FuuCHfEah8ejQokPwGmYasRXalB1Lb
eLNZ/Pdipl76XtxRM3SnDDiyDEA8l6JfpquY5kQsWvI7uuApJZLTOGAGZK26K5d74m8hAy6NkZsE
y4qcfFsHKQR/kSwIk4eXNZRSB98k6WIyZCAiVwbYlf+l6cdZxQfaKfRecDYQZCxsUfw39v/WdyYT
2h1njh/SVXzkBmABfeyETGpnK0m3r2r19sgep+lJHiRXVMA7lrNLXJH8W+ykPrL1z9V5BMiJbcuD
qGwgFW97mSwulJVnDzgB2wwkRGtMPyKgUf9cc6KApIAVhfIYuIRfdkcSJA86JgcW13LFixTk7Op2
2oEE6E5zANtWzggKGUePqj4xQozCYfrqz6a6e6hTtEooqWj2FNnT3UJv2L8cv4nK6eqUAW3bEkOm
Wr7Vv8ZCUAKnFFmMCYbsvVXL1l+bSKimg4DYoxMsWSc0C0hWyfvpUSVkVFsZgezkHWzOeIVzoLs9
zd10Sh02GAJR9akgEdgYB8E1jKqTFUWaGm64CaFZ+G+PnAbjJIHpAeS/eYhmOaF9yllwE21oXciq
mi8k5RQ5j6CgUJy/RJ7mM8zG+vIyJ3KkaYrcJ0eU4JWATGl6L0AQdsD0vo1syaZXAqPggrRpGu5o
Lw85qxGW2PlmFmmgBExtGzBgceX9CAgMOkUQNUQkqfVAy0xI8ZinEKzQvCEIoQQsl8kFwh9mOR6X
8nGkMYHfbhAsSiXJlfQV9J2xnWYPwIRDTm1B9/aGrD9BlAmK58LHTej7/COr0JsiIXG3wYIUauBH
sw5LpEMcyCcebxeskaWNsik/yKfcs59KN2Cn5TaZOGLf+8KeHfWj59lzz5bWAu6BvYgG2ELlWklH
5JkNEIhdOuBlPmiXiVp5QDLoav8NcS0SLNN9ZPKmfStaIL46ZWm61kyHNtfdxyvd2ktrrhMmqetE
F5QN68PkVtBO0T3aIDiT9PS4gCmyVjpAgfLFkM1iBVlRJ9kzAKLzsqWxwsK3DfurjjAyoGzKA7Ow
dhi19g3RmOEiE6LGU4TRacUq77gsFOtVzwmVLdBBtRbSnVGAA058DxHdAxc2KCS+X6a1rUGmyKPJ
TbPsyRktHDqEEbB1hFYDExp4Uv1AwYoKO6HKShHZTfbMr1J95cMDZMboaMyBOKVMw0hyN3dODweP
Tml7e5tvt9ywbsoi0Gi4zMlVj2LWT8mQNeH394Fi/N2TuB8kj5EUh0tp8xvOMK/b9z2Z0DbTrSRo
4ST2QG8CcKZcfSpHeEAugO9EP5wLJZIoxPgtMmvWY7w+dsUaaSKopYC/v5igi14S9VNar5tjU86Q
9NKvedZ4yjYXHUxx9tk2imY1Raq1jBbBYR7oSOLyLKMl7BOujY8M8LnkMNOD386kjMr4D7IGt+BL
tieQ2UF7HWxK2vQ/zs6sR3luS9J/pVTXbTUewHarqy884wEwxkw3iNlMtsEMhl/fz85zU1V9VCW1
9B2dVOabCdjbe68VESviNSw7LjDwgN2cdn+d2QcWcNkIPPMgABiGoJllY8KA5QokeLfnN3bBZHgj
CerCbHgfpnwGwQSdE0xwIXGGnur9OQmJh0ebwvYBMp+E25ByWPYaJNZHuEn0mrxRcfZf/axws1UE
8srAzIQR0/d6/Zx2PHQg0BN/COCacisU94z6Aaz/g6cstyvt5dP2avPWpjwC4WVcjlAmnbBAYSuQ
Mt6rzAmpxmfTbwuRDkvmkbiYpGF5Tdh1gOnsa0hRKrrmNMV1VoxdW+VW3X3Jj7q78/nX9Twkjyha
AaKkF0Jm69KZqEjJObCZPiFfDMm4c2OnJU3xjOGPbbIr2r3xDvgcGn0pmnDLSMh9Ew9fglT4jd0x
XyxPvJRqLSljKyHD+yJG+iDtRTvSFk7DxBjTIpw0v8EThIB8RyNVPs4L6OnWBYqw8D1BUCq2lSt9
OjhhwPHdabDn9ngSLnSclLYRldYwAIY80OkGR7Y/JzsTR2VVGbOL7KfBBToBcpe2y252OWcH++oY
uLPiiPxY+lHQzR+ryCXn1bF29INlYOBhJBDD95nNTmduCyig5gyyjSU+lQ/6uHR62bQMTglsj7Hm
0U7O4Cr+9g/UnY5m2Izzh7foqwAWheZUPJgXJPU8pjcUAmAfTUF9jETo4X+GofuKF7O3HW/VAY6x
NmADP4DG8eQkZ02U1gFSWVqg3lXcb+0wKkRiVQidevOwMX+EX3zRrNXMKBh+fNM/wQVy/DfPAMgF
5A9Igm6ZU/S3YMfmCtH50Ptqt/5KWPgdiXV1bVz5siKs7bBdhr27e2F2EV0nbcOOqyv1RVWLxdLH
C02OZFa0uGo0B/ZbfMEopP7mhKfnZqv54k8IYLZ+jnsnC4FTy+FgH3eg2wUpEjb/3b3V7AxDI+9P
XEVUU288sLEi50XOezq5lAhRQoH8Ej8GHJgc/vgXKVX49JmhwsIRc//zcNLhKXOO6RiTUMP5SIyC
woGzb9tWzYA4vkU4yEvkJbXWRbPGmmThxm7hy35hwgS7kt6EufSa2VitPx53JNK4grF//9iCw73s
oYWxgRK/zITVypHs5mNz8Ips7EeGjvu2FwG0JHSF1fKYIrj6Ocq7/2BUzyIx6+5P6uxnTV5Jg0hq
s5QwtbALUBNETy8M8u9EAGmF3bjV3yakhAkDedbkk0/641tSz3r97bYn9GX1gUkfile3ZpwPjjto
zpvqNkadqJ2iPW6clokRWojTPDiLjDu0uimR3pHzLGS0LLewFDFeYtioSt6y8MA02F4sJiZvCKrT
oeqc/wTqjEmybdX5+Gx4iIPHDPa/8AlzOx1Pc/bdwZ5BFtx5+77uoq7/zHuU3HYvezysC7K74ehr
AuJ97snjsPpkVx7keSmHTyBPC55YeQRPd4Wbnb+6989fxFI96zqdPb+USzhfYWKzGMVyxSSe7V9R
wDmzB7q0cFbjiUA6lWtDO4Qu4Br6AkDvzz1lUiKFCzBsWmjRzbsALO5pNKvdhdg2VnPMBqBVNM+2
c8rRFE2oLWrNOeLY4wyLcCgcyTkoMxuW5WwNLqMFwCZyIxCw8gGvugiZ8PV6VGyUnIIj/GQZNQsI
ImAEoML95wSHanigkkhvkT6UveUpGi7nuFrPoy9d3CXQLUxLV7xl9+09DV/r4vBvEUvJsQqIoGfI
qNA8eA8OiurAP/XftJidQXcSrWyMtFPxYnfWR/QdT1NIOVEGF+nB2Z1QY452aQrTQ+ryZ6No/bJm
mJkeAUlKKDAdiBHathqKwBUXCGT9kKGDr33JMTWHEpPuGD7rnJQ85g/YkiOuP3iUaBseNNuEyZne
Zpy4x8IuqNPm9y/YjpxNKV0Ex3ROaEroFecJmnPqLZdzTijpdYWKYEoD0fCd7paDup5PGxrgYFfs
qWVeuGaDzewMm1R16+X/PHZUW9So0+8NQLJDYI2tV95BECanh895uCLc9MLuWbhYtdxN+Nqi7b8E
95YdX5HWw/nvZBVKkOOgyFpzrrWvYC/AaKBfAp2dSfCDqCJ4NlTq4fr19vFNkrATVKhSLpN63Soh
w2uNp39AP3qdkYQ0Df0hUYqKdUddvr3Vk7OMJX37oYXrRrNT/wmsxoAncw8/Z3KCtGOuHVWKZRAO
pbEjILFgjBVsibye43f0Rh9I0hLOrrLXWmXHYjij4GMMmbayJkerO0PIvZqixrVEQvoZByykGFU+
viAtvvk8dg5OkvShKPnQIsrIAG/a4BkxTWYSkmJNqFJa/D8CPGw7TCPvj5jXore1Hgyd4OeJKgXJ
ie61SELsI04dxxxxBW5uuNI2t2H8mvO8krWAItYhFMVMWoxMQIAfboN1iHW7UqvaowsTM7Guzb9k
dvrbtoNgxiUBlVxt+3uavnVrpOezEwaLDLXOkAxfgKDPzHeUqLr5ZjPXLKErkXK+U+JIshpy6sHN
JrO6ijS4Iua1YsxAwrOcGLT/P+9aJJTD/3CS+h0anLM0Htr3+shkkI2DedOnZmFUVLG600/jyKCj
sHdfXCgXC5mp2/4aaVlpOCXsECoa74d7C6poyIs2/DESKT50JTv4WYkN7S2GT94uILsC5Ix7ljoV
K6J10WXwNzWYWsbFflM8Kj7IBN92SIJ5BzVS41DYrU8jsrIWZrp4unBpLAhmYWq+T16j5Io3BX15
YH3wgUtrQeLe1zlznDCB5DHP/RQRXaidmJO/Oxpu52hGtB3RDSg2yxj9CNGgPQcylH0vQbSIBJl0
BA2tBdvhYsb4jOvCsvxJCzIenute7B7k/FiivI926Wt2oBlVJ9M0fUUSEWI2gxD6KEUND7UMUJg5
1JxX9sg7iJKRmxRTNLlU4CkPcQVvjgQE7paGIhCIBLue7pwMj0EQ0XSDEV0DsdFSXiH8XNgg4u9E
HP158KaGudfsXYDCl9kuPYOUouh4WbcNOhUjgrbGM9oyhNJF9O4uMi+fsik7DiEHcsWxAQuRUFMC
BFdeCMR2CZ7DNiLKr/MebIC+E5z/6+ONSe0wiNjs5/M6TmizdnA5AtoXrSz0uwBZqXhIRfnAN9RO
1G414LhiAgIALPXhinWW0+blBVwfYMiGVoYaiIaTaWv4f5wXPIe1g0wLiMWugsOPdLjBDhyFZW2f
c04G8BVUoCHXpdfY4S8JsTNiEq4N1UTYp4kHT8vMZcyA+gNyGyjiJWyWKdPV0qEspU0F+hYgToDy
BgiFyV4DZpeDHjDZCk4UhJfh7259hjlxQcAYSiwoUmdHdDk12we+A5qHwvboQPOwHLI3Z/VGSGAo
JgOiSKwj3jC7ASQ43miN28PAgTIxdmfvEFDzhYSQRD/O6Ls909F8dbC0QdcAcEUxyxwi879rkEQW
+gJ/+z5/nHJ94HLXbbQAPiJ5/8nOHlAiHPsypA2NM5hIiCrVBpCiqLdpqwXfEgFUBHaoh8JeGnGF
DkSP9ARQ/2U5yZ2vEHgmUdDuyZV+INgW4EsEiqDMOOwIZGYc2z3YMGopDIvhPjA+IGLV2VGSIjCp
wwN4kEG6ysGIaPj3xy1ephySZUqV7OQr4EZ/wUWQ0xg+l3rLynPGHIFMwXbAvIsgrlEW0UiQfDMF
7neSRN8unYg2KGJUAv4Dksuenv1nmgVX/2A/gZ51VjvLgJWZdvsC7xD3oASjvvrpbRhw/AKvcprC
vV6cgfsLF2/YTcjctBJwRUWJftgBDDlBwcXh9zAACge9OVqK7BCcgxAwY0CR3UOahcaBy+6w0gFL
xKFqR4hPQ8wQ8FaAno3j7nI2kxJxj6u+e+BRgrFexEjuYr4YDNoBf9NlUpNZcOp1jD2QPS3QeQ/C
nBhMSDnekKsgY8HKxPqF+vJE7xDPmu2M7Lsm5uqhcqLRWPBwyr7PHveYzgSD9zgskKaA6YjirYoF
wflGWewMFra9w2ZOaEHokNbk8I1G1XbGnxdPuhFUizCEli1CnKIZ4IcpW7/6DBOaKa/H5G68VuIn
C2qBL4bpY3Di/HQn1oYLl72bZboY6clMe9ozvC8E0vd11ojiYDIu1m53gMKF3uEug88Fu3sg7xzu
YBQKsh0Qke2MEVcxwyZQQcfRPJlbA86THAIEYz03soO15oWDRzoYIE0X+itFtKl2yg7F/tdOm2Ee
ZgjmUEwI9rVidw5XkDBfmjKWJbc9e9jw92s7LdkeuM0Wfxt0TLBo0wh5DQIa6l0ONx5KwfpqDO6T
zYsAzw0OkdCZBbusdDk9XJ6lgM0oMti+cPFltXRxgLHCb//T75qUv1mUvnTrQDgOD9VlI+QcUGcP
Bn1X66kUH4WusOSMEjqSK+SPiSsNmy4pEBxuNn2w7BGcNw7+MF+WJ+S06tJPeqJwhtEJgqjePpxp
wYMPnPz3JnOXgCJ7wF9OD1CBPLrl1uDc+OPp7TVqxYSsCe8x5dy3D2x6YlG6uZ19KH7BbyI9Y9s+
nDL8TpsZKFdCOoHP+kmh1dkDYXvWNipC8jFYebibDBB4gHI4gt0Thah1FbOLiBzMh+B+dZL/5qCY
yGccKA/xyECkootw28FgcJusUfJRMX/ZMoFNptTgPLjCqxEuBJCTlpx7eGDBADrBACOSE++igyjU
f1t73ebpcdcCqT5wlcFG5H45n1Ie/5w5j6SF7+KOiJzswLa76TJ9jW3hD/AKekm8EzQlPCjWHZGB
aPi9mqHY/kH4Lb6pBBzlZ00FILMkjXAJ0woOq4XS1rSSzpqRNhCVHljdvIjpHw7sP/gg2QhZRbUA
GF2MBYzOx0NCxt5WsoqcXft0/i4jVCrHFq189IGTx0vx7iCEI+0wuQVsv3Q1EjMwHogYQymwhlxf
8M9kLoP1OF/I/Sk8GRw0LPnUWXrJ5OQOh5s/bkzgPnMYGwElC19qEarewt4BjAn08EMsBRojkjsE
5nn7ikP2gBUaBT7ytsDBSZHzgXRgUmmBlJ7et5O+wn/Mn7Kc78HzTa+AoJ/TPHj4q9kzfeKDawmD
oZO9RohaEeNCkNZr13um1Gq/u1cfLa4vnGtwBd8pKUQo9NkX7ijRTE+bYZYSMpU6voyQAwmdS6wd
qfVPWCKG7DsNA2PWh42R7RpJdhXPBkL2Mwjtw07dRX8yhI5VYqAO/CK7MGE4JUnkx936cqghKu14
+PsxaNYfaHEoZHt5idEueFBrZ3nlYb3tiG2P7UTDo1aMB1BHhShAFqHGnkcJur7ehICoAI2xkLK/
UDMa4BjSdIRsA4qWnQSqmL9oZ1c2HQopoYkbrKF6kP8IHuYgZA3sLaMyiC1lG/uN51OwHRdrmFro
11Au+Qe2JuYtOCyRIeBXzKYFRE6XhmsjapsrixogHyqGzR0tyY01QCecHcSHWQ9CaBXXRYzZ9GOC
X/1+G43xbYkpUe216vKclYggUmUAuRo2I7h4nnLOPDmHPqKyPDOUcsAoAU3NnzZoNruLRgSlEL5G
TcaT29oI8Bcu+pucUhTMyZkfAe2p5wJHcMZXv6FkhU2yOV/xwusFaDz9AzUr5khnjBFU6+1BbGBZ
BSLK50KTYh3C7PxmF3BPnrQ4pwUIZ2UTeUeBAf52uJ6jV3QvFi+4Xiz6dTbF35meFTKeAx4YIRzw
+bCO8AaL3pZ6HBYee9k1XHzwSKCkUxnlq4BLEZfwKdMiSaHWQxmQM6d0SDm855HhJx6PHgRPRIsF
F4LcYLpM6hXIkWS9BiBA/uRcOxMG9WFDGPG05gIp52TjIxQpB0T2pXSx08gMHOjyBO8ixtCBrI4f
TAw0d4kZjgK4K0/gsgXkDt0tC4YmYfIzqUIm82DVAcXddgsdXox6h467YkKXgQIflEuEDUi46Agq
Wv2S82SD7s5l5p5NriQCoDfy0phq1dZw6bReATEdSFl2+Ol30GPY55ZzAm0a3KMNs4+MiYpy7uZv
PyNkC/LP/wgVd1owUYt5P79Bgga1G81dj9vJ4sEbbY8RJTYqjFu27d+hgorjT2y522k/aydY7xXN
i5CCSzGgxQMNEUfXToP92ux2kMNIWj78rzsCBEVqyggZcM1qqWfl9c9No8T79E1EmDDMgKVOjaVQ
150ae8dfV7GlsxlnUfkhBUHKE4A6Q2t4EToQFKp/BiUmOA02T/0PiQj5tz/ARW4gdCRAqyev82Tj
NUc0Fyz2K6c0Yzcbki92v9HUfLBA1eENrwZhBiFhx0j9zZAtBlIOzpRK3HonhgMeAAldF1dD2psp
BTXVpA2YjAblyG7AMQVpPENAydO22ylUzrfDFJPCruDPSA/glkPwAkKyKgm1nye0M6ltI8pGqke5
iIdAvIi7FySEwLj0YxS0Z6xF4KoqQQiAhzgGMiHgzOUSHUPrXAZzfWhmP6JCedkYJy3wo/j9hq7Z
RZ8AZQdrHIhcCoVqb5W0CyHCig4nBzGTEjADww78sOzyZz0ZUgYhsxFyE2u2nZ3ItrN6skMZ+DfV
h50eaRkeyfbESLRXaoOcwhUPo5OjxCvFMa/h/RqvYQHapHudYppJIXt4wSWxRCOUtPc/p5PWSnfn
fVqkEABCoOVPjyyI2TSSsJDy5QWFlDQq0s/Dxy3Tv2JbFV6xPWCqgfE6huTUjxAM0RY6uy8Zth3o
Ma626ZANd/T+4v40gtNfLttnEU+FGFsFOfVOkEx4piv2L65HHU7a58TrqP7mWfgd90h4C+zQSUzy
SxntN4OGDP64JG45qK4RJrJ93GZUl+ccbI+zEI43uH8tfv5Jn8yrnd0dFWzEpVYOVD30xtCS6NDZ
uFTr0YkYFVD7YnTtmtNpnu3ADETrC90MfZocIx5VJrLWCqYkiLW+NoUpdx4h22/0sr/p6UDBjLCK
0StSmW3QPGVA28Xls1EvUuQweWdjWMQoDLbeFDF9qfXT6wvtwcrBSfDorWxgfRrVOhQNfKFBcbRQ
HGJisSBNyq5FPutfC9Wtrd05MfFFsGH/xUl0rxD2/MmsOXrYw63TBj3KC/5PCmo9Lz9UfQqb2lQe
EStztOjbcXUEMDwOSx+oUyEuAVegqNzTSXP7RnBt08ebA+O3YHvaHw7iH1lGRODFgYJdvCaIwsMD
QGFCPeFix9Ndb5xKC1FAvJeQW1aGXOk3RiZ3xzjyJLjHm2NE+bNF8n2F8H/3aJ7bxNxTmylBdtlm
ygYcROienixNgFbYLCSOcJIiRFAUh1Q3Opvajv2UDzmlmddx3h4Rvklh4VyXQitZm5SyXA/rTtXr
nbwzFAu6KTYZfW07NvGLWQbUfeBbKNfBLsQDSF2FoohjgxPOE935x81/PwsxGlNNe37X9Hnsk5ge
BL0GfxcCkxuHSzXPUhh2fX+28uC+F6OV85gJ4mDyGE5Wzn6FdeMDcf5y8NesMjqToAtexKZdMi/k
D6oJ8jJgixD/OCe75ocmanhDUdHvWu0cBv4fxhTspWje3XLKs27THThcCSIh0xLBf2TucwzJsPF1
2QZQkgygBhhBycSVviIzKy2K8vEj2JeBTwNFqVav19cgpLRiEVx9dUEDyLk8CDmx3YXUZdjK5utM
YxqWTyjOccRpcUMy15nWYARje7Q1oalbr16iX2ar+QsRAB/2Og75Cl9mJAHauSlCaMN0qmjwaGmo
EWmGj6NQvEesI7mWa2YYkBpLOa0HlwJEgJIcWks/rLV40PsrMJ04RirLp2IN7HawfOywMMDl5Dqp
IGYNexrAhAWM6lvrSgYYGHQKB/0/R8vy0Ku5tKhWc4qnuPG+O9/CbkvQ36Bog5hOA0KAPrVM0pdF
o9L5cgMwFw1UKD+WrsTzCmZFX0Apx6a4i+R+i2rORjSp90G+CPHoP98QBGzbFydH8U8tjBFj7DJI
AvzDMQZzau2c0j+nF87I9PASvvWH9Io0ITmjKpdsSEhqK6FtzdDrtqVbNeyLbOwhly3oClkmPw2F
ShdJ8bw1OauQIGku8hJ0aubLJ6b1ZuOwGkuUSnR5f6eZ142Xf/JGHpfeX9XGTDNcAd37yg2AjUSH
DQn0KJBACi1KLsp60Ai0uwLsRATwhvs/PoRQFRfg5WZYYIdt8VaZRSE/cXJzvaHI3nkBEOvOkyEK
ZKNdkikuw86smZlwUqPrHE/UGQfvxo7HJIwApel+QZ7R0y9T+BZ9VCTyaLVnBCo51KyaGsLFcNlb
4FCYOYob647TEckqEUZH45XzYyC15+P1OCO8fYSXOwpXdEqw0s5xZgzKpBOwTekMn7zYQtZqcuyv
oqd9TQVaijmqTVPN7jmlWZBwKn0OyUkT9O45bUDikXbf2awYSWUbo4bcIYex5x+7WImCwUKZNm0o
0BuAWmGKi8AkO85Z2AaNceX9tRp0w9R7TCIc2VLuTDOPWAE00EcKBXFt//Vf/uf/+d/b9n8d99Wo
un6PVfkv5es2qk7ls/m3f1X0f/2X+h/f7u/+7V973Z4qy5qqKGq3Y6iq3hE/367HVDz8a/l/SPLn
u/pePkoeUd9WlrfR7D6EA7xLMTzC3m4tO8/vmZpnfJr/5sVV85+9uNFRVUOX9Y4py//xxU1pdWwK
s1Vy3Lb83xwRqD4vVGv+Wj/ia9wbS4E6LOByvHJROqY9Y/5LXr4tEz5s7BMnsb7iRUkS2ygkZmLz
TNB2ozdm3u7/5yL9u/ep/Mf3WdXfy9v4vpVcHWKThSlUQ5xIhRdYa/mwQqMjQwGCg1FRoxMK/rV0
Di+UOGRSY6If/NfvRv5nt6yrGJombppumsZ/fDeqVD2Kz+em5PXbWpJKitls1+3/IoWUIPSUladU
DBjF//WrGp1/cq+6qmzohqpoPVX/T9dA7xybS/dS4GP6ta69xjJZvB/ilBkrQZaV39GkfTGwsWSi
UKEFf/ZnfMVv9OvXeGswf0O0GRbjNnbv0N1mCs6IH+6R5tx+SYFRxipFxAZD+oYS5udcyc0mp7Tw
frWLR+h59iHc7muLSWNyj1DBk1X3YJAgfR7TnvdO64ST+U0A3E7tuXc4XxKwYYjsgFr4e/awHpCI
K6yd8usTRHhN3ziEDQ/A+gBIv8Uv+68vlqyIq/GfH6tu11R7PVnuqqosrua/e6zOXaNWVVWTWYtM
eLtP5tmGDe+dMJqTZZo5TR8WY+3Trtp+qbiq4W3xxm0z+Wbf0PdVtsh4dYxpuZPQf73eQ5ySlf4X
A6RFfcFF2zaFHWfLRU+OtafSd3cQWFzy1aKu+hLu+3udHA2IWzytnkPdCN67W3i5OAapRcy7PAdH
ZgPb+NW173gL3Z2XZybfZ0iXgOe/AbxUuO+Pc0GJ/bCulBylc9sWv1Q+ZRqeZBhLFOEPI0E2O5gC
3bv0QqQmhuG9CKtcDajZ9P25dD47mVYk0n7xAykApnv4u97z+8mTu2SI1WiQgsI1ERmPcO3QGJS7
jRGy4TqG6hJtfvMatZ//5lnuiT3l/7kzPbOnax21Z2jKf7oz8kutjvfvmzuDYdzwPT8/Q1q/OzUp
dvMnrGNtDKzCX+MUC+6ayrxs1yt37YT71vVOQbFVO/F5UQ8L52RLe3XZON/Rd1FG3+ELbZdj4Ccr
LDCJe+vjqdT1ja1UJA9EznhuqQRhWo/xDYLVxjxzrIiI+wVX8XfBB/30HPx3y/CffNaeIiuy2tM0
1ez+p52iOBnfV6fbyjlZoLhECusFojKi1l4UiIL+myvb1dR/skcomsEhYna6stLTuv9x1cvVpVt2
eoacG+Et0Ra91AjPQ3P8C75Iu6R4xQiBTkyLnp0GmluF+MuScnMcIKaL7hSuhCdiEX5LmvExuoTv
zXFZZJdBNVaH5dklXjS7HFYwCYvuqN2eiHNZPWw91kfmpEYPD8RxxzzvN7psTO/pXUNiFdHBaYhq
oIeaI+0oGb59LRQhJ1qCU3iqD3uJkiKn9B+eAVXWcVYZc+hy/zQ1kdp9x0Uf2wTkoioz3j8IJ2Op
uBUClYeCMIvKShrVOZKK+X3dxmW28o5JL+yRr/qM9f7bIzxlzdbDCYHjW9RGGvpHqvOJFGs+aVND
nc51lbcjJdGHaoBNR2iErBiCdoncQWuE7anT9a79j18NLutq+jqAGP6Gah99X3gby3O+Mf5MOym1
7EBJu3P+cMixmZATi74hBRCJz3ywrnd3675CdH3b5+vxB6rm4f2G17wXPZNzKgVdYAilsvEOV/D7
v1MaUWsYqQm/2m+ho/vq9uIaMZ5lORjx7LcwJ08mj95RzaFzna1iBTBZSy4bITA2wk5ydir7ksiD
X6ASfiP3u84140o8h70wOpJq0YLINNEt6oXfkKO+38XFC3/V8Ttq7MqwlfFvyMy4OVyRb6Pjtfv8
eieoeuw5FLpw5K/c1nqnzxmnf22YPZr0cmynNkwcFR4BSKNTpDckzlqVkqKl1HBYxZ3mHJ+CKvnk
xei2lraojaU5hoO/zkihinhzjNlP7OLMbPULFIOBkd5B+bK5OZIerB4IaZknEUmQxVohI4hS5eqB
2xGwAOrDH+PfSltesnc4rVVSeki4QZFkYtKKMO0JWc6LYFM5JziUj6YiK1ueDubkmz7mDYwOIxuE
kJIsPa0h+07IaMH1OyCgD0vf8gsf5AeEN9PmAlwdegwLEMwrbGcBtMCy+DF/Lfimz4UyxkwxkMJH
SvIwIxLv6av/W98n76SZXEOsc/H8ZVO+Dzub3oamudyzk2ube0bFooyP09XBjLrz79TMAGswBJlJ
O9W7pCRnxl3Kim7G7JgK5iugEdSK5NxQgi+MQW9wTaX+J5WzE2jBOeY8SHoJUzY3dDi7VyJv7ukr
UVVb2v4w5/vwvOZNfkox/x5RL5n8vYU0uqC62ZX75wKzGo78PVIG2vliCdzZLgAgLtljT4Fe5O99
NZQXrIpq3UPCLTL8Nj3gljfOfXJ84dnl96Do2Vq1+D3urquMz90bl7mGWdyyJJkZmcF1TvXywfVi
rkwbUs3v4RkrXWksk5jhqUgMSeeDvxiWeP7eB0wFgB/06/4PSgFUhLd96myeUoAADczw7PIz/00G
2mVnbO5RA0e5luba/pbj3DwsMurXVWDOWTPdGR+ceAPW/31cZ52bQwIl8Mr+x9PECd/OQGx3WngL
76kx5ajvnakHLq1wij6yIzJaRxjQlKpotVvxnibqDFEleXdMS3VxsrB+vMCb1jpVN2StTKXZZX/v
OqeQt9PXw7tnRF+81JX9bYkt5Y1y1pNWtvBpy+9Lscqz++y5/41um+6CI16anPvm7B11x+agnV2z
1eiWn7NT/hg+TzCGollpF0wxEPs15E7JI2miLb9T0hxbi61njJRo07i4Qh5WkEVGyFBRiF0an/iT
v/zTnsv9nPy2lWsQWmp9NvR+bChIK58gJvJISzB035+TzqDeAw+D4MhDGSzsjpO19Ry8WKJGG39T
vtd9BxVhHSCqIML4hiZ0b9Ne0KMWOvv67gWxi7yLHnh8n15mHBr8t6rdJ73c5IEdVgdptXG4BAqA
lRGQNVbEzZqoWWPfS27Ddl9SX3dYTx3gQ4z8g2q9Cq9bcj4evBnAsGHlqYd7RqNYkW24frN+dk96
guO81V2EFExzbK9i9qNZOZ20Gr6GdLoMHX5IaShihi7NYYuQwtN3VcAKBdOKTtPjRmL/via/IWdZ
/J5VYdfrEGRhcWox/Z2DxKuT1R5/ak6IzkFHpo2bJxN2nxdOlIS5Bc+43hIUO8D84m4xqtUthZvC
hTAYJjOn7+Fz/poy8wGfvnvsZLZ8TASXyu7Xb9HrYmQQPLevdZ2xceMiFOMwebZvXY8Frs7Z+14H
5Oz4Zuj9y7qHQwT5G4MzHprcqwdGg7iCbX4EblPnXec1BqZi30Dxbf909/mx2u1zCFFSbYBaeUTN
BYf8bax616jx6wmagu0xMBKTQF2Kee5Vb6CxKTM6nOKjGN3C7q5BnBd3/Dvj7jfOqNUC8+gm0QMK
gIHJw8WUi/dK+Ga1N3+O3PUfmbx5zK7DX3weNZAhG3X2HMrz74FGE1mZbpXwL/MfCshdGdeKjbmu
qPmkAe6JXmeghG3WcNY/JlT1WP4wLY41/LAg46wV8fVyUI6e2QccATu4c3Sh+8ASj31EioBnleQ+
lmd19phjSJ0xe+++Tt4qbwby7JvfuT14colBvFfY3fxWjjDCDj7JyjeDMkaZHZYeKUh5O2MrOHGw
xj8G6qL35v0+tLJdzW4bflfty5u6EfFpR5wcCf1j0dcu7u7ncXfA9qBvfjGVzEQCKMHolshWMYLJ
VDGTOz9bS1eJ1D/vGXY6cLe5YwAnXUZazi9HYoYHdI+ifXgfzDm8R/LWGFMzEcWO+2FHsi557yPc
Gomd8+pMc94rW8N6ZHhKuzjjnHELwPm7w8DxZXMaYO98mXRaf7V4DOt+NahH/MPgdWDvKkfNGk09
XymDXootW0HSatIBO8/J8EsZ/xyrCyaep/Xk+bRryb53IfWMSbv5yH1pJs9uCKYH6ozdTcHsF0P9
/VULDAbLv6E5/pB2XPb5srnnr6PwnKVH7SxO8WqEdeNNvNcykkIjMpMm6SRHpkRxuKhG3QDfyXLx
4Azi+accGj/qUGOFEtlLQtj4Oeci7otYDSpWa9jOem1YxHzsz7tfvz0SSWSONF2YzcEuiAccD05u
03totlNdEUka+jNsL0Kleln/iH8DK6YuodnNSFR4IT+gTDs7r+VDs/GyO9aOioJ9yUagDB7AgLPf
RI9xv0OE8Bu2JCN07RfZBLR9PeQqCDCPtsEGygNo/JUdOMYtX7NiUTO5LdmtGtA0suYe/VuDBQ+G
cI5xxR6aQsN6lv0b+ecpjpwVKt2re8k/+0vKii+6PiZleJLq9mr3mHWDU05XWNklDRAH44DAGJ/r
8dz8/GLchkb8mZO1MEAAcMTUFDDBUggXi7g6N/fNSIFzDwnHWtKIBRg/ofRzQdrQ7gORXezLy+ng
uYhfOH4inuyb+QmzdkovdAiwCGA0TVLw0IpUd6x5Mc52irUx/NBuab4yaQuP99TklX8RP+RpqLbo
sVanWCJPkeMI8c7DI8e1S1F1ydVnXDaxbtrEFjTDSlSK1/nxExht+DbS8hnp31jWQ61N1ZZjUE+U
76JV7N6XQu84fTdOw6l339fPgOt4/UnsP3wKdp3XtKcgxlCJEuwEK9JosZ6+M7jU+dCkYwTZEdLp
Fs/2C6Og1Y7R3Zr4N/xAUWp+BNFaQO6zlWNe9xVcFoGTDbgjWlmi9xgy3F7W6sX7td5ZsoT8hf2H
gX6hfPwxPiDHOh79uTqBfeU8pAy6Tfn/Dx56QNSgA8A7HeeOIQLjtBtWmYwdkdWFoyfbq370q9Lv
kSGBTPSKxsZVCD5tbLVrP59Oi6XtCGdJDJMCnLkvrf05FPl3o+Hw9SYF2K1gh6kFH4T9ILfhFvUZ
DJIgv5NrCs19HtUe51KX2jSW4kff+OBmZ3e9B7mj1P7lSNHtBzFdWJWxdNLb5J0yr4yGBTbLyJ8c
n+S4ZfrOWNIh0kmgXAFXYmy8FxBzOlFSTacpZObLnANYGTMj/fXv42+IFug8oS9WyW2CHhePoL0a
mDtAgHNsTm6DKlRxLwaJnV8Gv4jYHiLa019jt7WrenL2/tg8ipeZOjSH+hzqe9DOqURwRuht4BKa
JtJmjzVC+bDeM2xFibnlDNgjnDQZgjG8+92n1gIqOXYciLXfuiVRzjvfGBe7Dwy3TShngZupcs7x
mwocLoByhlaA2JSffZsiz2yGFP5LDJI7lozF2SXTNo3CDGORVhtlICM/PxBeQTYtK9ip1l3ECdys
bcu42kYnAWJxXp7HBfLNrD0Qu94bHkcIGetpb47AC8VtvTbmKhq97Dw7H7CeNJMCd2Tmjzn936GU
/F/CzmxZUaxb2/eyz4mQHk6lF7DvTwh1rQUqCogCevX/Q+6If1dlVVTGV1FVX+XKFIE55xjveBth
pIRFJI4JFJcm93V2GETvq4XRD/N6zdW9yxhq3C26z8/GENefO1gcPNJXCIPxPH5xide1PNFW1RGc
AErwBm7uruCpEpc6IiPDoapLYtkuj4Pp/vVGEmpS9l0CwP4EgD2uVpeljGE8r2cF6193zYjaSNu/
R9QFISrTJQb1Z6ZsftVZ+CVH7Kg1U2KUdrunNwiZkna7+9aYsXFzEzwU2dCbMVaKEXgkc47wh5tN
X+vCJ/RzenPNtcTG4dzwv6qYX5DY42kbc/lZVZCh0WMKvjZXJ9KonDQuYmyMGgNIJ76JIRX+7sME
qvZI9NlyRgnvjtsFJdkfwjj9vh+fISPquyV+Mfp3W+8TPOn7M+8WPl0huh2KH8orRJCwYLwyErYD
cA3SPzYXRiG3NWf6MyKG8pslHldj070sRAYgypT4KyJv2Gjt1L8HOMocxWkWAa6PK0/6yYIBvlhg
AC7Qsm4OL1tiF6fcBg8ek2sE3fK+y+3zPLebwfA2JgYyfldWPi3h31OiIdbF6M5cvMfXMVy0URWW
ETgOryJ27+YYt4Y5pUMVNsFgdQt7FIOzA47W8kGNf5leRyazeeSkbtFnOoTAP4ECEvKmPVvgwLUx
A/VsK5jw97Mdh20ZMtwJ2FDtzdBo04ojkxxyMX0dhcyg8gaN20i4OLot4yTZ6b6BfsXWaVbqlLbL
YXWVs7wflWMBdKPKcO8jwEi+PGK+j4JPq1WEWSy4CjGFGdIUKgg0kzE1ajKXhoKnc2u0cTXhXInL
meEmxCCyxsFyYD29qOsq5peajnW91Ucyf8BiiY5cct6hFAMHy1f8kY/36NzAksk8aQw9nr37fjIX
anB3zEAm3hpTjN3AKWZEARUhyNfFBstih2VbP7OLXgL+dLBvIVInHygKhxId7DfBQnDF0ZF1vuqL
m2JGZhbPOot4Kx7EdxUYVjnqUvFkdH6dr/vXPXFoMIbiNE6WcBZ2tz6r+YbF5SzzIOIEnOyU/KuU
bgkmCnsObvrdRoB18fbEZWZhbcjP4H/OMT4tOLA8wgSeQ20F9NKF1Vj6oatk8YnhOWyiV/zcGNNq
xjTBeztVzMmoSjZAQeWfQf6JhmFWmO7fscCCPBq8dJknfDGxg3P1+k735xkF+1HXh3xEHd+XyUib
1SNzyc8AB3LqTyB10ihyL29hPboDjQlTFkeEoG9C5TzVdvr8Ai5mQLjIvjo/mSZEA9DcPKM3xj55
fKFOByLsASpCUYIbmUPFr/r7PJIsgI8bq+zspDNh3npYw1kMTxmgXcdsiT5mMNEHJNOcoPs+idH9
K2WQRbzaSJrT0ar2hVjqYREL4zYW/cG4I22xXJ5nZljMS7dZXiixR7J/PdYxBY/idP4nevXJ1eNk
ztElTqr9uUeg3jOhD7N5zfMFaOFY9W+Hq48jsJPFOf2iNMZKL+hcDbflPVBSl7OYSCam7wXW+OBc
R4CIiB+ltiewasy/MoltdVt2izUi8styMEs30g998rhbqIvKq4kMAuq7AmE83YyEt7vNRLOeaR7Z
OpPHFyqwZ/BykhEv96ZePYMP6oUxX5Xu7XQb42aNCtF6bJXxefyIaFHPa2nMsAZC2cVTsQ6Q4pt7
8S+hFF4nRHLC2vQFn2xzgKlZcXjHRDj3xkpOPZQ3ldccaRRYZSwZcYrEJrMeS9oHwEYIxb6CJhYs
xBZddVhtyGVaP2wWK429NO8LmYANQ1/SMijkNLzwGaKwcoVliduU5uU4iQ1wZqVdV2Lm0r607rdw
lOATHuVJndwcsL8uMjCJqX3QZnwI+JjD64fnz5+7Mxx6X9U1prWHRHZ1JoLCpZamrbeFpeDyv8lj
+ZiaIVpDnkk16sLz6k7f5p4Je7eSqbL7eNBCkIomJDRq9t01+UC/djO/C0u/tgcuW6mNyjkwR8RZ
B5f5Azdp3QJ47w0I/J6/dWGvFn0xSr3GuZAcgw7d0ZzOTuPaxaeYXMDefkwL9Dnu8cdmYUwa57ER
5iT6+feFCQn0OOAn1rKjljj/Gl/5sfQTAh0EHvTTl3EUK2HOPpyG/8oIaWwESQSrhmSCclnUuODn
iAs7BrjMV6iidB80+Ua3sHgu0hlNFw3Ec/SkkpLZxMiQxYxfHZMSQIfkvVx9LBPxodnZGB9k5+OI
I2qRU0YbjrkM4xeako93qCdY5dZ4TA6Zaeld9NjIXov/H6bwIThZc7Gk5cOhNKdNSffpSoUUH7w8
sgHmGRuU3e5whMZTcFYEuEezITUbc6zPa7fzb0TOsVfgWU0cdkzBSjGauU+/6WPPQerxq45M+MwF
BXZ4D2nbwIHtOuJCnuEnzKkNomKWwi6d83SP6apF4uMwPK7wqdSc2pewPUbE7upwOykBSaNIOXid
6wgZJIkxNVc8zmEraCPdzyZPpkbsB/0lcUrYz406v0aXyfm7pbu0SLLeiX72DbQj7qoNhDKDDBYF
Jy/ONIcnTGCENwCV3V1H7OWPyCC+2MoYPfTRQZvrPpkyewM6cdjh1bk8Z7dfPYjCyF1j345km6Am
2nZBH7aHbKJN75OKrivUpgjKyWbhuvhV5iV0dMj4KKuYj1k5JkO4AsXPUJwrdhKRu+igFx/TaMeF
d8NdFw21pe0KsrEuMeQ7SFDlhi4YSiN2acsyuCwyqNvoK1wia1fFqgk7Gy7guIjR/uINap1jE1h4
VCJD5cstqXbXnV1b1bixC1/yVFdxrrPiG2wO/FbyKEoIVak9if+qh0n8+erhRPuJP92mgYVyA+KC
BPHWrAZDMJV7cuY15Ej6SX8KfPbOE9gZjnhsR+zBDng4fCtSNRZ8CsTXHZ2QV2zO4w89Hviz/17n
0wePqNFnku4wb00D9OIdPjfCjGy62XllRBCsbkE1uUa3rTjmPVacet7GzZH72SwIP+SQZlt9z7WZ
4nC7KT94f68rnmttDUbyRF9qMZMD0jfwum3DayBhEOy/Y8bCzbFcPHFHoAffME3aipN03rvBjozd
c6KskhHVcyRGdSyNmIbtjCXvAo2+2PCaMIXmXC6+b0ROg7Ay9ZnUY+mg+2n/wqnzYsXnBef5jdhU
1PChMgfAS+ef4L5gSg2wweVWzN5AI0Cx6zn9XLLnSicigBACqgMIhYLnXETi7Vf6XceXL5nhGqOR
/lQhQ7j02IHFXTeRd+XUnBQbsLk3rnku3LijyOHPzLtxki8SPjBhV5xkmUNIJbq5nyk6TXiNC8Hh
CB73kzZxgbCjBpG5w7wy+NYvr+YzizEsDeZWJLeu7mAiYM6oucOBo3+ZgN6w0pPVyyHSJzQCifMz
w+jZYUzIPboNEQA/33geML0dUbMfFF+dClNicYHsvrmTcBkuRx0L3uuKPLJB6xA0lUFrOg/5jTbo
Gi8K62pFk9wE3fRFy0xZfYFtv5DG9QBAJ5saMSc1o5cJTh+wBtK1HtypSW/jdpQHVAuLapRMH8d8
Im8IQ2c8FuvLi4JBCdM1Ru1WNfsg9mHSUdqf4BEx4oiTp50T61kOW87ycvEecYIqDCIRsshfCh53
60uAFChgHxBtEPMebBZd0DSiEqfdBsguzDc6WOgjzH4S/BA2AH4fR4cmmEwzSHa4PHype2Gv57a8
eqx5e+MP409tcY0wplG5SMrItTEVRxptTbpnLWM5bFHJURUKd79gS4j0ayzBDpywEG16iwArVjXg
wHWyAA+cUJio5CyBKU0oO0hu9I0R6Tq1Nqy4PJ6NVrglZfysJvIaJNA+r47VCODq0rjy+PGjnAja
k9mkPynK46C4eI/jdQYGS8l09uWwmRITN6qp38DhjCl7XxOBq6dn66WB7yLKLtn4QQFZ4iRjj0Wv
dMuvCo/HitNJ9AZxwrC1GMtR9v0kAQXLOWVdj6+lpZ1ZtBzmOtUSiarja6RMSb66Bp8fHHKi+tS6
IgnTszPd0E6aAYQIDhus5rWMk6DWMUl3ySx4BDD5MD0oxi3cNTLpHGh7FskyUHetggj4atWu8iXR
2lDu3pdxAfGztDhRmvAz63OROl9xDAB84JJl4huLF9shz7Eg4tGYyDOS5Lnb/Dy9Bmt7J/dFKPHU
dJSRDDLjl2tonc0ILTkR9BjquMbdqldYNfTxMU8QcIJB8aPor+0TmS4OIOzT0rQZJesX2kysZ7b0
wmfacFBEL/u6U2/eDtW42JO+BHlqeonpCxErjDi4eXUbq+0AhPLdhTm24tzDZqTYHy/xs3VKGqEc
883lmnBXsHLeZ07Ja6T5rd34tLeu6d6c17g9XBksPPG/EuHpP2gHEnaes8O2P9zXw6tTW4BYNtN6
LItE/IcMtB1hEZP5MBIcmZITrzradcKTSBAaKtPOP88uLtQB6+7C/0eExeaObcGLiX+/Tsju9uTN
Obz123GgMtHglADXO++prrip8+fm7uuxsFcpOG4RiyjGHynKxi+3tXUa7YwCalVuruRS3mJxbkyV
qWTT6sZPPw2kkzbhKAlxSpmZnNi0X4pNpAjcBDimPjWPzO/R59rXFVj+Mr77in3fUFiyNZZ8cH8K
l/5nhNNSwHmyE8flxggwIvYfGzbaFH4lKPgxOw6+8h9M/Jyd6d08BUmzsZBO2fzpQd+h+FPH5vge
ZvAkyuFlkRMaT2DNEfMDD9eH9ySFgvA8aQQUGQsixC7hGc+b0/vL5CMfx5fMw2K2ORYcisvpOShs
0alPgtM66qZOOWj0+TXIVyqV6lCcs5QpTbBk4MdgP0mBHmeQPNHlId9yu7hzDE5HbFuqFCySkQtR
a5ByWO3Xr+fZ0kfdqKSmfFpVJC26x1CL3hMD7QnZraSnmIQgkXhx0e00c0iO7Ujsdo0Xbiqw+P2p
2dgaoKxs66vm3Qe3V+wu5yAn8QWJA7WhGlFTcvwW7FxEiQSc5gk37ByQN6sEQizZ4ugFpYu1V48L
fiWNKPdByfvq8E4m+bPPB75DIC1HeuXlqvf97kbg96XTUCPuOEM1QChjSEzw6+2ZAFEMYxo36Xix
nCfcrK+LYH9421PSu6wEqJZNfHmZ3mbM6dhCKRupCgLjq22c/iwVmRz1tCd2mZvbfAljM05X2L/w
6m+rr3z88GE5Rqn/Yt4iZM67xniafUke3yIF0vjVY7mSQ5fe+llCCVOKAZYwMTAQ9UpExj34YT/Y
QSMZaL8YpvEjlJaXH0AGGoii5ZcpysvSZlLFn1eSLlPaPY5PAdmNAIdencXhZeazgvcxpthm2QxC
bSnHHbvZFtzeOCG/BuuXtmQGd2/flAKTuGPBMzVbvmzeD59oKhNlRgjBX8uc6uth2Dq+4HJ01k7v
OoC1y5D4W7h66fY21ZEcPLcN5MIX48oDtjj3seTDMlE8Znfm0xZ+Wsj/lWOeCAomQ9ZOMCnoLAxS
LjDezeC8yzRXST3Crkr4kR+UbMpWnGWiV73dnLr/6hpNyDyhPnGK8C2SVzBgePPFtRcMyfWgvIdk
E5dMH5aNYZEP/rKYSWiIEzDvW9fVcmAQ6Bnyvsqtrf7UN/cMNQQWIcgxgnEGNpn7yuNXwYnoVoKV
knOkue8AJD8rrVviXVukXJ/9k9Y+w3Sw897l8P6T6B6ZR2+kG2Mo6GTJvziBmIBdLX3/WQ8a68pR
4fVzpsx5PKPsOlIBAn9MgYAY+81owmqujl6EBshPRvQNAMx1ps5QGNxHGSYuUeaBW0f1WpkTmdWw
FQGoffErBRYkhG7vif8rthwqXQyhpUX/rrIUYplKGSeu54oZhEQ625egOWBe2lEmFYoRVWe9g0qB
VeoOHnbbhS8KNXmdMEycKsQEksPBkIA3apappDylFja+5WeUgOmPxHU5lk6ibpGxw9xp/Q4G2wte
Y+ZSRMG2uk71H/Hnhl+RQqSOCP7F0DkyqZCjOwDBB5Mm3nmAhzm/EW5SFtMoW9couztp7WcDngUa
4R+2vKy1hb3BnpQ5lyzGDqVZF/yxWyZy7bY8PMpx6xKMcD8Q22TgiYQj4mmwqLbsTwO0KlN4F/vn
M7rWQXpd9QYo+LM8Rs13DnhDCQIBgxp/I2FaszI26jrBa4fIW9PTL0EpjZ5w6A1PV0NsoxSqa1Dn
JVXu65TyQPFnYHms8s39WKkWy+t+ZFnmm2xzDapAQ91bjtUZDT5m8c+Yn/Cggc4kW5giGxxJiHav
UREA84yaXTJv4vO2O6jgfLDgl8kpG9NcI01v1p3XHMr1h487cCh5/bBAm5hevn6DgA1mWXT5Vo7P
VT358IEyweZn0uNUfttlr8wryN2dp52AORB/MCPxoVMePuvnuImfh+fsqlj54YI9ChgIFClwUMM7
9yY3DlM9DQugeRJoUw6TR263224tjK5fbTA4Zisw5PMhPZzX6ld1JFvjwixU+CqBYAGHBIttgE7t
573VlpjrwQIb1wudobAcQB2M836GXZ5uPymjGngU/G0we7L1Y3XL/IEC/m1DjVEnFfWoU24NSFwn
2Gg9JgYdpOTz2nIklK+gKgK59VkFCj0fCrbUQk7AS5gcdXglyytb7Q6DG7L4mNSIdk1oLz6TRHOv
n9/F8cWwXXea3ecLKK3nX9U/L+YCDW5yR5GGnDWgMzkaYtYhX/WhxOC8DW6gSJqHLhoHzJYGpF++
DP7CyzsoByOjtiviIl+sdLdqLAlpCBY6bB1fvKdqi3HQ+lbuZIMwqVhvDkk1OwujhARm+N0pm/ha
03x2MH1eHvM1sCInj+TJtftimgVT7rrJa1fU2YQtorUkES5Tziu81PeMhw+42r6NoDKCD2jk2+mu
o7fg5jiu9O9nixwCM8nOTbvwLi316yJrVjmUvGz+YEqSWebhkbmN4sGOTlrvtbvoQ8F05H0FAaft
005pzwClMsb4ocnkcGIg44SgpYbvlgn0UqBzy9WwHYQc2kXwjqrJ/WXrjNEHlsawR/RSw3q9LQMX
1bN3uwf42eTK+K3PmP6B/tG4MU1I0KTumaOy9bzBHiCCYmQECIi7KIXK6gw2VDjnzZOwj1OuO3UX
FcfkoO8oc7qduqQ7O29SjDXmtH+AxoXsm+SOJp8jMyr2PJ5by0Y2+xyUiKFfUB/NZQa7PLVlSqaF
eFIXUlxuc5io0qxfXnr05EZDMnP4/+9hQU735/SIsukDvmHvSfa+Ob+Usdjfgv6anTu4OQr2lLqt
/bzYUiDagZAXa9wyf8CT6bK5RlAmlQJjx+AFEmYvCK43/KMK1S8+cgKzEfOapTLm5+SnDXOQQS38
nbG0NxddpEaXUzOpD+XDhv34Wn9uVr5TT2DOI30LEXN/O+RkdyfuYEIjkA16lOa5GLA3H9+r16zc
EeL7g7BTPHHxcCHBVwndEW0NeLb/Ssb++oM5GvqiGzwNHDSv4eVUz9+d3UzU0u4ACfhrUk5VXs8v
QJd9XUYw780jDMXtFcuXHyhRZRVDzDRmrG6SlmFYCWKULT+1j6Eb30tCuv2VmJb8cmTZriT/IXhq
63WvQJXtgi6OWfzt+NCdStZRiTHCau68xWwuJuXm5863ahvIJIj5ypd3x9P2ro7Lt2dAF9XklXGL
8/cy218lp2SK84kkZkPn0eOCpuveTgRunFb6JWBXEZsfT3sGFym4Y3h+c7vbpsij69N/Z2zrwriT
Z81gj0m8+aY+mjzzUfqYcVJdrr4muOrNI6C4NSfidXEvpi3k0PvEMCYiY5dbmNLrAai3M9CoK1vX
q4/NvQN+2OnTBucoj88jLQ09GMPwBvS/2t/IW7QlSgIloEhleNBsgGmEwiHnzwTzpC6gu4OVVDpU
2B+yqY/FFs48mqvovSU0lLiTN5WTsG4wrtjmG3POMRR95tICFUmJZIxTFQPf2T2U5zUWATPzIO/5
JUW0P62dTiVe+AcFkhSVY3FdT19Bss05xOBYFP0xQ2liES3JamJtsve2/H1v0JmzPPBlwvUiswey
RViaATeYcQUHL2yZg/AJOMeadWX4Cndv/to2TMb7OoBcVfNmUxi8JjgATwYYHvGbKNveUTtBRL0Q
Cuu10PDmUYbQwwab+8xkt593Dj8mO1L4iBsYi4TjcKK9edmQgyTD3hbtbmNjIQl2IlDumBqI9/C6
S7ZXwhY9bUKyS8bAndo9c17bT0KZ7FBICbPrqfGK5SuiwxmwTlAKGf2/cHreKTmQnI2yEbRG3OWG
74BTBtrJ07A4Op9vx1hoi9eJumVR3myJ+i4hoBQHNp2a9IPwwyrn93nlctfasInbqD9KqiG0iQeM
OnhwC2Wj9h2khQ28igHWHHknEtEi0raEw+q6fZtSt1EonE2POpSnRvrm5+c6VQhZBulrrE/8GHUH
osCeY8x0OFrurX1pMaqylOUdTALQfc3vIQy14Qq3wh7YYpnu3lGBciO3nz8V6dYOboRCa/O1IACl
u8+hnOusYdr52r0yY8WpMHUeiSPpBwB75WybnZMSoKY4xPHq+4Ls9ZtzGQRKFbM+Hj/UdMoJoN84
PQXngkUYBrMxQKUUY3KrY33pkq+hFi7JsRwb/Qz6andQleRZl2/eple8RonUP9Bqqv5AMDUBvkgK
RaSYOfljzbkowV1X+0lAfu+lgbcvnpgSJnNNtMRVBtQwkw9yap0hGXHLWz9v+xS1fFbOu+8H3s2S
RT62uq6WsHcKtperbRIdSHajNMQn7/Z1Wz7WfZwAc5MYgBNLnAHw6P3U7S7fuPenEENNH7sjYthu
EaXICy6VitHzsJg+5xk7/orL7uB0jKn6r0saYfd+0MLHqgRA4RRn6LK7MD97bdjM/lvSYv6bxERV
JVmTVFURNe03ScuzuyTJTcvElbq4QD+4R9fDBTGvcGrXxg+EG84UPDoYsQ9iExFJvWI+MgMPemyk
KYA5QOz3mSlT8gUkf2S2wIiWqHFfIIDvzIwnPwpI2+YNwTAFWw+Gqvf1Y939JCdYRodiCpF+2lDu
t8ty3kaXEFnugvJKmL6O1eYV9pX4EU0IcN14MP+AyIUfFZcHfQnEysleb9SpHNxPf9IEysr//EPV
JGm6hNhHkw1FVX5T5127Uq7L+0NcMQjauvvLdlIucJgNvvGK2Tx+DKCTcog2u4++S11CZyyCOvzZ
O/yTpFP+lwvRTckwBrok6covYdzp//Sk3b1McuP6FFd9eo/eu2o09l73P0M3YKaHBgKwaTr4mhLE
1Cc0ptYBE8RvzGTw2/vvV+WX2ug3pZdkSL3KSxVlRdF+UyM9M/WqPotSXG23DGvNIbAuiN6k/V4y
a/tf+2EYinPeCi8PNw5VYETfew+xMg56DzZMV7AAQlyPpdOZwZIchGTE/PdFyv8i5vzbRWrcz7/c
r1yTi6wteHAUhDZmUBi9aqP9a15ZyyJGzmIH3vRU3oYbPUZeLbmH1FrdXBQRs5/eWfZPz080+rvy
X3ftN0Fw8WjMNL9xQVkQtw4kajThMK+4f8mPZCXeebzF8GNfjfdlgPnBPp4Y17C2oJkw5tmTi9BP
wLYEJmwHDoo/a1l7zHARdbJVAcVRI9DwY8Y6EOaSMMSXNY1BPzK7LPylx0/AWg0DRAVH+LTDeQdq
ll5IL2QUoBY2ptMwRZcn4sV6SxVlm+TuYYzhAFqVn9HIIlVx7GG5hssjls30GRlGaJgBHJr1wQIv
gGc8NPDHWdgGhkkL7egzscGaF+S4zw6QMTB5bejb8hQrjktv/4/AAFamaL1lH9+jloQRGEOz/tb/
qndxzbnivfHakGxFPTnEaqhywos388kZxcgE0fSfXpk/vte/bYHS435WB3fe63VGPZ7z1jBaP978
CbOr2c17N44orjptJFjSzmusYZ9fNcRxgVTRw2qRjLFR3lgLidSpRQpz6WYsAcesP6w++V82AlnR
ZdYfu5HCIvz7i33pzqmkKG9ptVWsR1AcO2hwxsjECQx8ecwQUUPQwktRbk6lDq0fqFrqT1TBe3Ae
2YAn118UQUT3drbCHrW0/7D0/nSFvTr9L0tP0AdVragfdNT2ffu0IbHWDpMZLLZJdLWbILNcnIJ8
Bv+upvslHCnd+mA5kc21CAHQ3ae+xBrtjFsTFiqf3X9f3q/t6beF+NcbqP8mVH0/RLnNX1xe3o3V
LSzxz5ISGjNbarQkAmCbtmynAqbLsNxz+7aSx1rU6Fb2A++c9p/KlyKVsskGIydqaFFgrY7cmqX3
xbhpRDEbgmg8794dCzXgKPAFGLVEGr3O9nXbV45NjL+CBxmM8tYc6ouWsBZ3PeD4EN0/fNt/OcD4
tpqGSlXUJM347WGkVae0SfGUVsYKri2yOb2fAAVnpjZ5PdRmg59YWYMoqogK2t7TWbalH9z0mIzR
yNdDsnW10TX8EDDopTE4StBOaQUwHDZplo+AbUFC3QbiWtQBSnlm5y4IC7amGMXde+84jsiBvelN
9Vm16c/n6zb4g0JW+vc37v9/yV/FzV/eOM2Q0vet5Uv2oTcIUzyi2aZImSaDH24vbmSMn8E2oJ4P
triWHAyfsccfXvt/uwhF1RED66KoG8avE+kvF5FLuXF5fsQ3vsQDANl2BEMD2yp2j47RNk3JAuH9
SCGzcDf+6Q2J/vtJK/9y4imqIQ8kGccH/X8PoL98vnjJpDKR+fwnhK+96WO8QSLPDHOukb7QJ8le
gge6Pw+/5zpYqjyDekRWfUC2wPAG4j6T4+pEzPow7YdwXuk/cdk2Yz0m13YIZRGaXno0mz9ctaj+
S+H5t8v+7aA2z5LwQTaOBXqERxupYYvPopuyAw9mOHghJ96/YZcoqGzxc4Td7rzR4raj5+n9tlq+
2flQ/QC1qBN58nEn05f7Pt3hA4vDARnd0I/wDtQd1ansHhltQKRfLoJyYP9TGjTMU6/WCZA/eG2r
bbauekcTP7ERFnPEnkPJ6ZZqP+OEUlXBxiPDwMMd1WT2eg8ged8T2HEGQfPJIl0KM5FhJup8Kl/V
z6zjM/qQRnUdXwgPYYOZpIfrOtnXP0gQnb6prPsOqYhI0qYJbrdgdtrk+WPuM7bC+5xOtJhWrsTc
C3l/z6kl9RmQcrhKHJWyTnBrnxB3Ewa9HPz3uySK/Sny2yb5t6fyW7VSGRS+4lV+r+hfSF26E2Mk
jrt5GkErG105vWGRDDOmwl8pAX20TmjmdtnkskDAxuipWOHlQWkD83UtzUDHQsRUhf/20s3TTddn
iAbDc2tjwl8M54x0fupegwI5QflSdufvZFqhxMsDc5KOQdfOB3jXGWz+BaYlEBKf5vBxwkK14ncQ
7jJM10bcuS7vtTSpU4c+E4DRyIYvwe2B/hPz5RHvRMZMAqVWpg2ZwfSzq8wiOXmms+Uf+uRYZJb+
BdFsr1yk3sI9oLVQE4GsvYsR5GQ48n1X97AGA+e/7/cvc4Tfb7c2GEgDydQGiPx/K6mNtqjU8/Xz
XsFfcS/4xTCjxajU8zAJ7gj8JSIcp6M/eTb865b114/9be2dH+8sb3M+VvLA0iri/OIlwQDfajyN
8MbcYV2F+5E1+8NW+ctJ5b++7m9vl6bUspxkfO56G+sulquYGj0I2EvXb2u7L3h1Jstv00lsggNq
spn6+yFZpIChzOaBYj8QYxmJ21E3nM+/T/0Kn885ri6Tzr+ynUEhYGkPoeYNP7DIAulUI1SE5LM8
LwdkoSawCR+YGmGIxloiYrIO61APMFwFewR1QX8DdZbCNR339kJ40yfjr/wPW5/8zzUmmQNTU3X+
MmRV74/uv2zYaq6/akF7diuRzQrK3tuVbnap+ywMvVzemC/hXQBYw/lKNqsRqRdQ9s/88o4MyAps
RJdRB6f/5ZFD0J7tQsJqwz2Dy6IX71CxWgbMJtW9nR1wLWYewBwSLOfXH17eXy/n35+mZIr0gcYA
Swza098Kquvl0ZT6XWtX6bpzmwg6nA//K8ZjwvumP3Rl+JTlRsQKcpPGOc4G7A7HbCIFBAaMxBHY
knclHcYcf39fgyKgeGAY7z89LbwtpDB1GUoawDC6I2GIMCdhqd1AOvf/ewlypf/Y8vgaqggIIqqm
rmi/mSYNzqouFaXarmCGuZCoDQ9gff5x7Wy6FWBtn/3EK4iKLYP7tIvauRkUjuIRIw03bzBqgnza
B8niUDCKYe0gCRfDfIJgjp5yYkx7Br8v+zpNnsD7HXw2t5UCl7+GTI+ZRACA6z2tmwdVaXn3ceH3
DcIpzPjjPLCM08K78/CEKUZxjhKQmxP03IfHWto+1spWh5E8b2n1Dm1w8SVbCzPUZOfFYNPi/pET
wTQILQ4RMEkCymeD431VejhlHvPY/NPJMfinD4ws8iookmECEUhmX6v95a3O3oqaDkTts4JsKHmU
INQWk3ukQhewqT/jfYZNbMVpgH7NNioLt54FePZSOwycjx2biNHwnnzTCLAh8bP7vRwt6U0BynPk
ZSTBE02SOlAWP0Pd3ceKRyGwjd1lMPy+h58xWkCKXH8j3DytmoEe70QtLIKXNKyFmC1febs1zrA3
Z3B62anpSS+vteUfmaXHKmTYnoSrbLh4xL65m6F/wU271ofU5u+59CcfmV834+9LRxZ1Se13AQ3T
qd9vViI01eOT5IOVVFr3JYZDx4Ti4DFj9nJGMcG4FxExWasViAXbFmzcptf8ll/XEfscZGax9F8D
x9yoiCi5l7h35G4uTEQ8eMqJsWau83iGj8ojdylTrQEdDs07Rnmygxy5hUmcDPOpgJIMXoDEe3Vn
XOc0qSfNjDFmuDqkyglPDWkCs7a7jQKpG3bqvqy8y2tq9PppxNlFzPzhrTPSHNbKEP+B5/QloV5R
VXTAy4sxajGTzfybsH63PpTyC1aSg/BC5UQjz373wSjWZYPCNLdykVzydB32YWgh1TPk+G2VGGn7
+3ifqSvcjyA0GFExGSxTCqjTC46RZj+ufoOcSbMNMyb05inhTDBU6FMmBapXhhpD/twhdrwaHFnD
vbw9wTszpTdQ4TtMUPN8pBhepeMxGQsPTBvdJxMQyKvw3V8TJm8qVCfCcwtGDFe7ISSOYkWNX09H
uDoSiDSzXiAXY9h8d5BhN4gNa9xlZ8S7ErNxGTVnHwBfUfxWXrXmrPmMrqb7iA03+1j5Km/IW3iy
r2GpmT/ga/yhQZJ1/Z/LUgQPk1mYGAlJmML9fVkKcmE8BeHW44doNoYf262tYPnZfIZgHIjyX9Z+
giXCUEcYxOP5f4Sd15Li2Lau3+XcK0IWpFt5i4QVcENAJghvBALE059v1t6xoztXxcquiO6q7MqU
kOYcc5jf2Fq4o53ADCXNCFnUTtCf0BRFMA8tBaaS3998JXGRTBmH30dUK5vV0TEiXDul4HTvvfrk
ZAAx0a2RbKjdmAKZqi8uNpomHQ8k7vd3Y8O4dXG923Qu7qZenzOa/hy7wt1FnkOjyXCLaJZZxui7
dibnr4Mw5H24rXOb+LAqVlhY0g4TdoLqxSOF+Ph8R3YejljI0DpLoBrzvOljqhbeRLzpXXCHnJJA
/hEVRp1GGHUY9ndNowlx5H3wLVqrwnlgyh+QiAUrg07m1ZUgG6MBwf9cnDwuaCAwj30jyM+9Cz2W
SbRQSczwcfV6eN0z7kEhEqH/ySuWA0rRK+2qK37T4dDimxBxxRzYQTkAN76pheIwmghZIjyapzQE
5/O7M1em03zHos1GcNsQPrAfeYMgjlt/VeXBznwtnc9fetCwKJPpx08Qk0QNi36bGidCM7Ufbs5r
/K9Qz7RCa9jEEwjKyQcV810uPhd30Qdw8wGxiGQQqpIvYIEm0tkHKGgOz/1OUMXPVawUYaWM5we6
DCp//p/nd7L9+ZXWMywQVFjgl2WA2Q92vgi66bc2628wMcbNmmY1t4Mewx/d80RM1xmu86AQ5rA/
DxfbmONFiIJiMABWj066I0yEbbgWG6Qf6MN+T7NcKimFbJbBBs5SZX9bYgH1d34I0gCzkX7/XfT7
B78/OUBJxyyoWQ1BLdBh3qGl+gLZ9CKnsyKhbtq5O6y3/kS8kT6G53GPARq/EMP2vdljozg97093
2mck2EP+PDki5351JmKJT1iXcbYbzFeg9RQuFRoPe2Re/AiinkyGqOO7jbDpE0gm2GAbrexvhhNA
8TOklWtfyBdPIShFCmQWORTEehbz50u+OuocqB50bE6zii0AYMSyL15F8SR8brt8fNXRJ9tZvrr6
o/t4EeHzqa6bsUUeEG8fDmKOW7yY9QzaV2ecIJQ9f9EmhvCBT+0kCRGPJsyA+6cxiSe78Y4f6Hax
zQuG96xmsQ/Yqrn2lWVMQBOSctrliouW6CvjUmOwhhF+d6Bo7BEsF9548Cn5wt1B3xtZXf7Pbv2G
GoTcVgBSz07tdQMj1l7M1gMZiKlm219Pp/CwrsJnCE6xIAR1cL++uMhE6MV97zGQdnCrLg8MJO0m
TUtxms8YxZYwm5mzaI6C99W2tYMIBzFdCir0/pzimDCqr5AgdAJP95cnTMQ9UBz+jLzIK7HoA0tV
lgbJVPqlu1bXZ9SOYIy74JGO1oOBiEpUHBm83JMzh4DHB4XmPKJkONhCMrhltpOJgQ/48TIwvGDd
EU6Og0U3pa2+JrFl3wR0xD72gGdwGR/6WoJm4upC/hv5KAKE5GwvrPpEQ34vtFLzj0334d3lcW6H
kYSahG5jvCaMEm1OcLc2Yyoxpv6UY7kQ8LDzVS7OYJpJo7vtsqAMIHEMGDG4m8+3Tn7E9xDMsB2d
gFGfQfTgq3jog5zlDp+APNwBmZM2L8rjpKEt4jH4TWe3aeq9vSbqpbOHYReBGWFGqds2ag7BIUAH
G+SjMGNUDSzUtsMLVALEanCYJFEpRort5yxTm37pnIbJaEQGM4eHQZPpnAP6dRhxPFR7Do/Fbq8p
4HJ/vgiyfBQtXDEninLU4OZ2dA0L040G0WsMJhzateqhYbvy3y4vwQhzeMMs/wmfUXz6hRud3RUh
q+1n0zziK4H2sYvBhT1wHb4yy8/8LlwIB4VtmEx+tnp818NcMu28q9qrRzGnCTqYvv2k+yAUe8jL
z5E0t49f3fKzEhwgYOtICNifLsZ2Ed1qHJ4Y2LB/d1ueODbCqKUCSoeraCQr/+liiNBmDb0IUSua
wTzrOFuHnzjSXFyFkbOqVkQlNpsYZlccox0O4SkCT2L40+XyHacldObPVFyEKh8dIej4QvQBPjsG
r4pA7EAsRkkGT1rBEVx13nZO+gYpq2O7n8qjLUZsfldBx+R+4R7kN5Tu4GEggeA2e14lDV7iKsyA
h7sG402m23EGVYZ6N9tHdCWtl+uVNpybkZH6UHCRqj0kK8S5cEthR1TsuOiNGgZwcxzhBFocOaus
seySp2QgqyBGUc9EcgKcPu4ukPbeNgF05e17QWE5weAd/k9a0QzUSQ7VlAzDuMZUiJibsLAfK5pr
X21eULTH4EDKd/weBGtmyq4E9p93H3IbteLwrvfcNZmwYge49rmQcG5Omu51XxqDs8BuabZcYnd0
yoevUFacIdbFHn27Eyc3raqw6Ngz5AgzPQT7QVEkPA421P2mjUh3ZWKyEc/w/AlL9kb6BcvFqdYY
CgYlJIWnXXSKr7IkMT65y920dpBbAVODpx6ueo2L+uRyaSbDJ9rF+GnTO8I09hnE5x4/Eq0dmQGX
2OSBRXMiMPopXA5OASywvuSoAFNMAu2gVAAnCNAGUbYx3BvUidX8NJhrsttCsshWbGDxC431eCdm
rmKm9y6FC6MIZWy8CGEc9HkgUpI0eRrsSPJwpKumUyXShEAOKBFklMhumNJNspF4uD4m5S4vBgnO
o0+40TdzYuCO6Lj/agItZNdC2InZm9EFVRqaCx6hiDwgEutDnzFThRaTfYYiQXkW0eABYIHgw16K
RhyZ7nQxplBbRSP54iNQMQTXPziy5S4OMW5+Hs25WBS9ZiwWu4fpFmsm+qwWYq1mqNyupQnziM/W
898jwsudlANFDRG950wpMqHEuWoRWOHnYRpO85hcrjeFftJgcLvE29ahKcm/zwSfHJLkmKEYtrmH
fl3ko+7DzsFXp6t7n5gm9jdTV/j4LwdZa9m5RnOQP9konxtsf4yUR/N5dBb8UtLnC4ml3rKdxS58
3r2d5Cm+xl+DP2Fzpw1Z3CsiIL+dD8ckPrfPGeYEVQ8Fa8mfGEVT7lz2/Tcmge1mihCw2My5EUJa
JgsfryoL29bXhP43OP8I6ox96cNtu/Tva/g2GDi9RwQpIew4z3YJXTLUIsWJ/snhztd3KupFH8kw
V9jNIOIm2ZioYqVk0m5sHZHQwEck1S9GRgIFh/c1+nNS3bqp+kZm0/KAqo/1YcEqk6hE3cEu6Lin
F+OMLw42VmnlYPUyz0QqPmkxYDBEQklkI4GQHeVprxQ4DNGfha+/A7yLIRWLGTUAAWmuCOwwrU6O
TsJvEcFMowieYtarxlD6LCqIq7+69AdIPyZrdXSRgsWInYJIrrMIC6VvOV/XsDMCEGZnCG/xneQw
ebT3B53ojYzKyS7k4Zeaf+LU9kcHnkw5qv537aocMh+S7Dci+HzwAYSKi1cElT0CSGRfenOfgLh1
hU/q1+0reNHTnm5RsWTMVbDQ9q44DyOm74fslL0JZChkIaBEaSwezGk8+HrAC7F3GdgrPGcWzqlx
dy/vDWIGNYlykafwZII1wknagnYmk7jLenSaq3A/RjyiHWnFfWZk7FzeKa+Y9ISvP0i9ToovOeJ0
RzKQk9Esotvei8TYAhJMtAfg8B7s6KLZKaIxs6+BNDhgYVcQxALdjrh3ajGZ3A4CGsGVyi85uoNB
t3YGo8OkjlZv9zQAFQllGEEHSM74u4b5/Lack7tAICErqFdrrRdg3YcJtLiIunXTQv2mRoup7Cmv
SzD0zgPbVTMajEYr36fBjGQMy5NdgcAG8Sk4OLzSgPzuvJyl6YD8hQOTN0HqEaF9cCAuXZwRCooV
D+2F6p39XpHF+it9zEHnm63t++xm2hKWa3mD0Ske2Dr+rh9nNwrKNZeAok10BmDYcrAgMNk4p3v0
cWwWHCScT3iHdizD6Tewpeac4209Fo5xDdbXFSt1DWcOK+u2CLBKSPeYRlxt59n3vOI9GMgz8loy
Q5sUc2nFOFaR/dLpLHjEXFNl9BA0lVuUM1SZbbXhLzIjdUuv2bqm3esZaAY4x4+t+z2Zsana2AW6
bgKewUJgDdYF5KNEnTEZB9jT4vSKvzSedL1t6D3sgQafn+0IluOAt0GTHgqPCw+Il3ZAczz8QlqM
K1qAbs5Lx7sIE7/DcHxye9pG6hvxwl7ed24MCG38yA5DGDoSdZd98utYDQlodVCd7V2OQeB4Gzap
gqtVKa3tdAYL4vnBJfNym2HQmZ5QD3G1uKcsl7PzklfJ/BV5EqaIm7JtfZpwpkUfzqETQ1vH3mgv
ZwNr6s3vKUWD/jdSRDIOyJEoxtrvLc1Q6OeHMVNb5OC4ofUNzA7Och0RF2vm6S41/rEEwbJfNdC+
eMvRIYZ57Oxg99h7XNbYwovZQPIC9r5N9XD301J3i5NjFjseUloel7wPmP8DKpKY/K8PReCe93qf
TeN+ANOjmJ7ou9Q6uthupnjvxWapZHFHdUGtHnt8M56YWwxwBi9UI1zFgY0RaekJoQz/vqRQXmRk
l2Ztz+lH6c7r48ke2sSjveiuYK6HjHrZMPGCmrxPOhwYcAvhh5HgEnz37mIW1ULhmFBJqCAXWwPX
AQBKvUCZRTIDWt4bEQukAXudgmTNSdsWZdAeiU5Muy8PV2n8L+1uP3T/3OZ39+vwAsyLy/M3qnNe
g78sJD7vvCCnA8sPPpKWGVZH7tHW+iDjp6/i07qAipnz7cnjm3a6k0KlmimH/v/Ahsx3PLo4z1UV
/ylcCHuEuHe6GKkSOmZLVU6gCUpr4+JtkRqFKV5Nrp7CFP45xEIYZ2NEa6Eynzwe5tMjE4Iq5L5A
7MoRvb39ztkfQ5p4p0P6gu7Vke20Gln9t9W7uyi83RtHEBDhHAK7losHuinnoDyTEd7D+gSDqiQG
qLasuHolrqZjJ4lMCpFATFohK0U7sBxSCgvp/QmfgBqvo6ZlGz490rvLk7xMbodLhTk+Ou9v94hl
Xz04FcoS2A94MZCL1Jks7vPycM2x+dTpMQGGVpE7s09fkhJihPe2nFp26ov3uCM/7CxxjdIARDyc
ehfD9p2rZQsAy7k6N9NGRlsgmxhIOZ+zr0UWvoHC9YAeIh1+xp4OsBjDeeX8PhiKvLX7cjCkGsvu
smG4zX1hkQMmXWf2KfuSEoE0pQ15Hzb5GJF0a01jW7i6PTFhvCd4kokGClJJGe6q/T9KXP33et/H
E0Mjk0Qbn+4JaC16piAvmYmG6kp4BSPpVIbdfYDs5uM125Il3fQQFtn5DbDrhoXpEGlF/Av5btOb
0JhDsY4s16Ef6F9CnDo2qK1JkRURcEybHPmPO1oTYtOIg9Kf27r28aNNQvYG3IpEzRIqZ9NrQnrC
9+T9jD4Xn+RV9U8mXEnHNIIDMpUou3ITjlLFDT02FWw+HRfEjpHBs3Vl2UHL6BLDAnNMfNxRxnHR
hZpY4QT1yDrsXJ2DSaEFhx+CU9dt0dJDqJenp3goyCsz9HRcGoAZam4JFBNyaG2GMj89Krp477QT
w+PwsfEEzIMbldBnhlX9cpQhAgHfjBAQCfw8IwmOAgJ79HmD4WKA3Zf29ITMFkymGs1RYb4Hp4kW
Hj0zAHfO0+Ln1KAXmpEwRxMP8bz1qmXVpQv58aU6PB3CGkVAUfK2SIGdQrSU6dvrveTd2HvyR+e+
aZ32xDhrX1FO+ORH8CRabPOiyXEKsQM0HiGJLtDLOWoOnwBUt3v/hF1xKbitwrbQwiyYLuqd9iDV
/g1DIcfQPUgbZKt8fp+6Wt3woS9iUI8s/VjCN7Tu6wkgXneDNVWSZQK4eCNKU8nTnaKkBdIXAgI9
5O1q06dG3krc9vfl6dc68hEfuNWII602UPGumq9dMbf0QquoA6z6+kw2WIh9czActpGAbnrCV2gf
VE9/v8acj9Jvv965siDwxWzBI8LdejJ04A0NnVuxQMbojlV4jBcVDn8bKGMA92ThJXsvzZrKuz9k
cdEEPmHcdF1vSJ4rtKeFHmJEoi5MXQhr6IXabBd4l28djxTIJHQu9wE2WzeW4GeITgrNE1JxuacP
vmuorejpMdw/+sYjvhoI6vFoQyvFS5omo2j83Y64m3YwupMD5PBo531XPtu8z4lBO7WJkz0C+TeF
fH6bCuUuO2QdoMWeTWgPTIW6i7b3amDydou6NY0fsMDEh9MX45EJBrQ1GEqdrTyOeyZH8wRKHevL
SR0q5uHwPN7UOCTJ0zNjIlep7WaKdxDgOAlcS8FHpItWGvESr1IsPuFQLNnaLnD5JfwOyuGTy552
7yXnabBBcZjNNqGq2RZZMtGib2M2+UY3KDs+guubfqgJFElA37ojLNOQF2UOXxJCdJIP+sIbdBkl
dz/+xjotp1v9QK2NEEI+7aLeYA1FK9pAahzU9UbGp6n3WJr+MFw4mN4ePaeXlqR8aIMbwSkSQ52T
0+4EalPB58xYnj1a0XNheOV5GuoAWtfvyg6oZXAkWJ6T7FCD7m3mE5jpHZDi0+2QawAjsXvisbJw
NgsWXIPEEjMc0uGn12dQTfCrcvCuTkbkOwyoyExn2jgJjrEJj8Ky8+Pezknnb5upf6XkZWDRjrWQ
pU4TEpqB/eq4k4bmP+IbHfrneZeqVxT26H2OSW4YQSHLJIolOnDUGnR4tj7cOuyFvGYXv96OloxE
OzhvvW3xdBdz2kq1+03/m4/MqiDq92Uecdh9hhskksn+Xf7VR+OYd9m6MLL8J7GAtZDBhpLggNvO
cDcUhreTG3L4bhJu5wvsnlW+iwUjPLs4ijkKafpwYGEIXKjoZYwuitfftCDRvcOwzyVedqivhn2r
AJuFpkLX1iRat/arjIc9Mlj68LKPwdaC3Phqz9KnkC04248TaxQ2LXkYOStVMBnodpnGr7yJ4niD
TZhWfNPXtmPeOm6mOJmB7YCoHSYgydhhc5DyAsR7c3J/KrRJp1MBOUFJC5fgCNc6HhCeWuqEbrmY
eVDGIn842SK6mHLwdJz301NZtz2GGdWEcFen2XWkQmRCViZ7Eom7JCLk1sBNHAiNJllMuHmg9MqB
iBZUUK3YrtEfJyjFzSYmXAHO1dauch7xpnKberip/IbhBCz/vdeHcxicLPej9QiC5GfKL5gNVYz7
/j14ZhzYMZjQK11sdP6g1f8xpTf3lr64d17y+MEHZ9HNVyxEUfuDYAW7b5c00YRd9cGXwQmLBlny
C+Ci8xe84r9u4Qf46I3vU2fx4hYw15sKx7TOBgvnq8rp6flUvySW5Wh0CC9dlKbEzZHrnmibPe0U
4hE1DE7xYPl2dom3G4mY4hwKRCOZu015txWLlEAwvM6ZBMFHuzJkOmB9Trz5f//V6Uv76+foKpZs
KqpsASH592S17R4Xr6p+y+Ns8vLoeI/oAyFas4h9GvrRmgLYNlNmkeu4ZIZBq7oOzHLvhBfU7Sps
3H/DFf0N1aUCQv2/G/rxYI/3z+es6K08TrLVMx996EQAhQp4ak5M3tgykGIiNvn+78/BEMCO/1hS
XQNGiGzppmr8gDPVT0k+PV6KPCZhFx3z+R88x9kdRU+6ptRsvD7Ur+w1p7mHltxi2A2o90Xz8mOP
Bl4AjWbTJkz6gfm7VTnRexx6QonA+YUcootb+Y9bNVVIPeBUDFn5MQyvzcX28nzzylwyNcgWtw8d
J1p1OW0h0Qph9YErG9Cg8kqvvLupFs9iIIj2NsY1FKAgatgeZo1Ov//fH6Im+ET/5c5+Yqkeh5OF
GxjvjkXkXDFr64q+3n3Jw7w7qod4J+uHzBShwuXiC1fAMY60IK1BsmEm+MvN/CdAjSBhWUDHLQVM
j/YD2LWVd9vrR1qIN0r2RmfYf4m+3Zvmk+UMDkdmQkxfCHI9zn+OCAdj+og8ZfWNuWOINKuD1PAv
kcv4yxPSuoqsmkaX/+I09e/tdqnPQNqf3NTNI0klAWicA0ID5vwY1DSUAgVJzTsivm+mZtfp079s
gIlaGEcIyBAFNEMKraJQVpHIRs9ZErx3C0wns5nvz+CSXqhUCOsX+hUo26oLqqfHegF0LtQgXTJ/
6v2ycdS/BBCta1qawi84HX8QVf+Ixfvr7dRgJCiPd/S3GT2ttiTX9/gNKuF/51h3+hufc1hxCr0C
vRMFmtcmeAYITUwDLPSvxnx/QYv865bES/jHLV2e19P9tuOWgP70H6XUu42puVzyLaBru2ekM4yl
qex3khu6TlUIUhanD+M3MNlf3/U/nswPLNlZ2z6f1pXbePh5W4WP5Iy3N627ReKgA/HQfsFj/S2U
a5DsurqlyJZqKD8W/Htb7er7XZXHU5wimoAuJ60Vxb4Nzkw/QU0BRQ6l8jZ+05Jj+d9QStoBy5jI
JKiYqymEeiSckvf4YcIV8lV1TOJwK9tF0v3FNvDP3vsRKHRNBC/dUlk3PykP+7p6HNTa/MA2MMCx
kFXmTXbqc2oOBvZX4FXF1b5hIPtwSNs6Awr+X4LDX2KoruuGYeqKRrT/SSzZny/tU+q8P+PpPL84
K5JU9KEZuaz409v+KhDL8p42LeeAZkrNmM2u3ArrZBBEv5FX1b+sk3/ey8+HYXZr5X6zuBcSt5vN
qAmpBcSF4UjagErE5WvwOOjNRhWH7i8P4reLi730j71yuzzl9rT/fMYTN5uzNSiPV7TWL4GNMmdQ
2h7JLC1Gig0n/sCQo2Hwyx2IA/3nWvjHq7B+7Nbu4fnYG1r7gVpoDOX47VOsc4q9aRya0QONsy8L
bAUm7DPD+xJg8o9HAwL4FQUY5s2IDFCr4bmDSrz932/tr6SUf97ajx18UipLuujcmjJUchzE/G7O
cctwZvCl28eJlem5bn99ifxADPJw4PBOUCciRoKMKnq1/cxEaxXcK6fvkNlpegu3wS8P8G/Z8L/W
z48zZXt6GNV5x11O6NViL0f3eMfI+ZMgXw0iIvBieuYHvw5qfDFEecPZQaEvub8c/39dyAb/aIYm
c8ZpP3LJxjAvnfPbaMc1sFk3YyChIJjH/CMIZrOX26Bevul//0Yd+vWyPzLG08n638smvli7BDuB
ZwkthurplnRHIMbu6OvTxvnv60P5c1z/XLsg4AFeAyEHnPgjFVtcPpfXs4Zosk3fQurntrSY43bJ
8t9M/TpocTLwjqsOZnNvxANqTD5zVEPo0T3q6GoMUN7E1Jbfy3GNyizNlY0xfVDpexcUU5nowl3B
c0rYITtoSIJFdrUcfjtgETBTX4sMB4yPQFepmKw8AWFdwTw9o2e+z4+Mg3fhOUfZZaYMyHWEcn5+
Z8hgnRiyLSjfQqSo0c82Eo6Kzuy0RqqxE+2FjtK2bBvo/rYBywehB3rNuP3MGyHDdcUhIgUDCljp
eogeS+azC1tBcyhoUw39g+muqEZqXr43H2Qkt44W0/31rsEbaNH3G+UmPQRYmqHMUKL3B1B+G97J
rKctQofysJtZfR1FlYF2c9Qd1Lub3+SfcTNEh/vtnPyqE+zAqAFKC8gwbnRL4FnSsKbBi1J/PVnW
GIxLdJ5/C5T6X9JJCHL/96r/MMH+ESir0/2h7029pTUoBwZxwIJdS0qrlDiG4OqI0yB4Aox4mDi6
F3CFzCVAKK+VQVCkDNjewDGuhARcWGx555/yOrjOn8F4A8TPlYn8v1Sof8PM/ovR92NbVI9Lp9O2
cju+4Mj9RgvQvtJ9hzA6NMeX2t7C/8JLshOe6DKxJAGoM2qYP3woudkFY4BXH4uULq5B4Gax9Ub9
mbgMQTTAdE6oCj5s5sbmbD+84OIAufLlHGiHAD+K1Vya63njL8JPb+d0FHthZYyeH8idfml9xq31
hqHH+4T/vNU6+pc6RerDr9xfdqeq/uc7U8mHFFNRIBVDOf5xuC1q5XI+VsfX+C6sLh0tRyc3F/JH
jNpRyOkOxXuU421kYhd+j4Fb4Q4ACct+yUAbkOzHBOdrP2prCHqHHlr68Evn+JWK9mVQITFRj27L
i9dJEN/f4DbAT5CG1/ElGRqAGaVRnSr5JQGl8p59cjRaM2kokeggaB7Ig+N0m5L3p6chXLhk77jW
dzt4ThV3QRWgFe1Gyqvhc3yPtS96eznvqA0rf+dbMz2Dp7JqnFupw6ML24E11Pu7sg1gbcbXCJIH
fL2vD/0lHJW/Rat8tMd1YgHW5Zy+uWxNkTh6+J2eii3AuaACSZ6Jll4GcETQH2dqk5phW+rJfXhL
qoGS77Aa3aE+3WTPB4PJa9SNcGGBvf0sIMWscBWOquUVVwEjl+PDREDJpos+MsXYvp1Rk9L7H4zL
niloc28PzPaD9i/q59BrbvEjxAikB0rOg7gSwtPsCa+NE9LimI5g61FxZ2osO12/8tn2u94TqPcF
qHQDWcUMFvE13fXOQZPcVxfsRp8sYKwYkw6GEd381Dv1lFALaDHa9pvublCX774C1qTrX9PuFB0i
xrS9Fj7PFa+KTyT16vIuZPCREakxSmV4vmPNQwHJ39NFvB3CgkFTFU2QVJ93+o/I6mkhpnAJ6XRi
lKipD/bDzuwZKgICc8kOMRrcSAMDATBntzUW6qiUzXZkN/0b9tj8R/YwAA4RxXf1Wevdk7BxeJPe
tVz44C68FjqwlNBhwuFOHlxTCyTaHTXC/aiKd7iWarTb76jSPlLgcI6JWRreWUgmP1OMb8CYdnvS
hKk9ndYqPGXmCCl+1OB6Kpr8CgKth0BaLsJOgXwrHjIdxNf1mYxLyABNU0eP+awIklKLhh8Us7EJ
nmBKNdiv8bpQCvB9wVgHEfBC8F8YwXaR/n9x1xXsoY4rOQ9AGbR03Qufh2XgnpDtAvcSm25NYoDw
K8PmK4qfWGUEqI8GSJ/SXled0xqYK6zZV4D9hX8corjP2pZSvBMdjKn7WxxzpfxcaH8eMN4L6QGa
NBsMb/iK941mGZYlyKuKhZVWAyFjjsOL63Y5iHGj5SOhfsqKu6ZY9GKcJw2QfKbt9eZJPFhc79Lo
VRjzGgPeXCaBnXqEuoPeI6qz2HYGrNmwXulI3ByCevUIpcE7eeJ2IUSrTwGyABjrXIcYY2ALgCqX
+3Gh2YLJzS/ixS+Kd3IckuUL5Ed4xbjhhkqRDF+vE2j+1m+Lu791J8zqbl7tAnD2fDIBJYQizKku
VJcHCHXzEpV4m1C5QQl+2nwlUH0DgwQUfKMW8SfUrSPN66J334EmyKiR6fE1VKNKaGH4sd67hzhb
0nlAdsmDMgI7a+Ff0mPQhLfkGNxCPUYg3d+5hoOEKjU739/6HRuxXGfGxEAaofKISW/YjbD0sxsa
TH306djY1fwTHsZb/5x8Abgcdnuv4tzrRgIbf3DR/QrUSPW7WNh8CsbqzjHFKwM3TKuQQysyeyZt
TokBRRN+IzM32I+bkrmsVOz7N3fhm3mb88Qiy7ugpi0UxM3iAPaiQ8aH83CBsnrwip5ZlZ/hjmEe
4O+Gx1ib6ThqdHMdiH8dnIqXv++hGAusddaAFvCfGYxclng1Nr/rzbavOPuJiojRaQiVtsPxDAWJ
3wB+pBTkZB9ayCId/LSDCgleBRIT0jXNGaKJjML0J2CYMDdzMz8Unanuo584l3nTrKX+I8M2C5Xw
RS6NsV7HBxleLiPMnQ8qNbukbKe0TTr+w6nKnbAomhnfam+/3sdwv/y3dwtfqDQhuY7ThpnekOLC
y9dn/cV3hp2jbnYZyV+8yhhF8XzBGfKOCW8jTtzdaB+ee/VS6h/h45m9xZLn/61h5pYbxc17T630
AXbdRmdZ5uFbgGZQk60htj2oRjt5umByj32w3ZY1gl1NqboX2AFasC+PWAp3g90QDS4fY9eiEzKL
YQ0+J1ZQe6XsY0hSWKnZO2BFZoZ1cIQxuIvQXnS14IwXMesBkGq3LxVLtF2ixfDGVMaat9Mj/iXH
5WOyz9TBNevwg3CK43VdyPYMr/MNOW5LnXVzd3DcjQyWHIcEZaLfBlpu8inb5Nw/x7ucJ8tzw+p0
fE10YLDGwByeCsSLp/uwTTt+jM0w2mfnQPs+lAr0DyB3fW2uxAGym+XRY21E6ugdXyLGu7z6B19/
In3/iLsxviM5a+nuVthbW8E7kLEa50RyjUxhU4FmiNr+iyT+wkc3nF16nBjxx1uwjG8ca9jHAmct
YMTG8pCA+/WMu9m5tyuUgBF0/8U23iGU4+1cJdcztIFzmMCM84wZZ0Iph3rS4MiL4nQi9c6rXXoe
X8oFNExp/kpFalkaM4Rac2ly3RjZIeVTE9WqbA9THwqhi2VhcES9RgquY+x0Qx2Zmh1B4oko+HEF
VhmtE5VYsRhASBt2ImvQ5hyBhZp0QjH9lvjdMzwAdqaV9BlY2QLxSbnEQQskZPTyjR4wauy1tELn
sJ0xW1N7uGLqg8MGEdQVNsK/FGbmX3rk/878fjQV9lfpaR6bLT7CMUJqjhBhwMEHUQuEGEhTUA8t
Wyzd7x7u2PGh7ASdvuJir552ek2yJd+osBKBrFXe+dOx6MQkq5xdwWkgeCbYAY0Md3LG2+oeWAlm
Qq4U6SuYvak2fKTaFNeMeU2fUys+BQSs9OwdxzVLospxmaCOO+Q120Qa3cOF94Q6/gxwlAvPaRM0
gUWTCbW4YBFcM+AMi+AxNfI2qJFjeEf7HFeC/g7JmfTuPbJX9BirSRt2ixbJAQPLrnt29xoEFAM5
uSQwnoAtnF0z0Mkj8DyJquzZpU5tYtRFPEEOwNA+fkTIDvg4W/twIX3TNcAS37yzv89wD0tqkg+y
E47nZ2L5tKRXqFVMr9jVM8vuApnYp9tI3PzOw6bBlqNFhElwgOEeGeIWsQsTGxLsq32Zl7DaIat2
SM0hi9PeDaB8LiANS+MK2fW2wC4rR7e+tx21gW65XbDMaEOHcoGOKyUudT0y7mrBAVdYAwWPVHFM
hNeUkqsELIvVkMwA2gCbg6MnnSS5L9nkAR6ZIMA0ULbfC0y4+A6NEw8EA/kObAdsXx58xi0/phNp
wm/UNaM7iE2GXzHQGtzUZDL7ljUh/h6ZcpCud8F29el1xx2yxi6VPi8GLblHyQGwI1nAxGsjhU8s
nZ5o/e99eC2YLlPN35an3jk9RzAvaNGS8p7xFT+ta2byQ5GKDp6xALBxvGWndIs0QEsyOsDZDATr
NYWDWCEsUAUC5/mE7qsRlD4Avrs+YGUKiyt6GwXi9UgWUWNQ9SAOhC+ElTQBhm/4q8FRGS9CY3BO
FuEZ3auTKwVOT4rRDfk2BosR2LW0ipT4hNrWwVt/Eabip9cJedQgOM/jR4DOY3TNbv4WaoCZX9xr
/+ZfkOpn5fau/i3rxnVwDo+l0pMCNT3lr7LDKUx1iPglmQLZws5l5ZJGSvw9EJ4MxCGYhMiQhEbQ
5UyUqAVl1/Rrb5FKPPNOCrwurMMarJj9Hsscp9v4MpQTDuI7j48cy+ORgM1ZpI1/zbqRhvfGM0RR
w+3QxMXG0OWBEuvBXQVdjA7RCB6Sg+HavY/BSfrbNXmX8wJ4g8Kif3KP/XtycI24wZzv1D8gVv0O
GBPpvuwKecQuL910NgiTe4vePTk7+JzUyQNfhy0l2ms1FvplekS/Ugk+5GcXFhianSI36zWkMFp8
zs4ZBzpkMiCFwSXb0dsAgMO3YJjLoBi+udd1cCfIatKaDlWWsNi680iASToHuPhqroYiTSGbI5i/
IR2fUsmHseEexy1jruJFmIX0/YILjcFzrytoCLNPz+CKPYZG0TY7sMOFCA1mO5S/4XWi+/gD9Lpp
d7gn18b+EB8r/AmoHwjiHthFp4oOHAww1T3SCRHYSBPpaiZdIANXGp1kdrwn2C1dp8MyfZHNPuMH
uAgwqYGtBWL9yuL1+lamAHjYI8cCarbHMuInnZGdv5KI196dw0hFNuCW3vzD8B10Y3FgdakBpBCv
JXKAR6DEV6JM1dOitsQxl8wFic6Mmim60vA0cWESGkamcx4vBiRfcFmAU06tiNgd6SGGTBMj7/Su
GTJubpOorhoeMzWgFfD/CTuz5cSxbA0/ERESmm81IubRBm4IsLEQCIQkND79+Xaemyy3I10V3R1d
5TRiS9p7rX/9QwiJCJIbz9xjknM+puO+n4UyTrUxl1CwkURzLMW5tdLoNlWHFvvII8hxnOMBAWi8
j3KiTa5zWpVxQ0D7L7iG8r/0hz5zTdXC6tJSGVl/Qx3bl3moqjZmPjOLj+UbGeTA8083e/qIkeQb
rcF+0qBVeaDVE0D6gcwQIXHsOX8Y+fODb7PQioOh7PFpezYbUxE8X85rBd/ufNsLGvk8YewNcXfp
P2ZCr0WYkktDdH4ikbS9MRgdf3IIWwYeEYXx14I183Dwhs/wenvax2YKQdRZAGCsoExHs5XwjFJg
CcboUDUUvtHqiUmBYLitBM3u2pDVDAPNgTUFAXYMj149My4c9tY1ss2bS2DsffXYE6r+y3r+72oq
koBuJXBrQ/l/i6e/gL24lz2bQ53LG1yiU2K8XY0AVaRti9bNfoPq/3dYymdhY6YZsqHinfANk7tL
r5cqPU1sFOFKzvpH7GEky1mXe+098LBZM916fd/lEHGHR4fVQaMd/jKwlWUxtfgvaM1FGJqJYUgf
SNsUF/nXF87V3q07ZAd5g5Tq4wnVG78GzBqELnjNBO5+5iXN7Dx1l2ng+4a9lSPPgPbnCtkSJw+7
lY2wcB2KATq8CJPQPWQCYzSrxdiZEnlrw2U7YosIYR8aW7P8oJYX1CjMRmE3DT4/tyNgKlfY67lv
n67gIwwfEYOmIpxuMn8wgNGEyJDrAkfqB5Axe+5Kvtn8UfOXifwPleJ/V0NgiH+thhpdenr5ZDUA
XUgR3k7aO9Auqp8Or3sbQTmZV2/oS07K6Q8nn/jF8OOO0FdMdYbaW7m+tq7o1nLA3XKOJgD3psEQ
pvLXb2Vt/+c7Z/WhPlna/1IaOkWpuvZmiTu3jafo/wftJjyvx8/M2TnDzYrO8PPzl+dF+d9pOgtk
8R/IFEx1jG+Pi/RsrCKuMY8098oH+cD1W8zZlA6vWqClwxpTg2Wvj3rHvj9m+O/r9Siu0D9X03QV
d26qL4zM1XH5uIzllyNxJuMR3ecRwx7/N0uoHwgo4lp1xmH8l4lz3n9v5rN63dSL2cjQK2DxoKQ6
CSLWCNki0oQl89QXPdpODFXZ+vruis3LgAP70mC55f6/92nFEPOu7y9aX1bwLeR1g6b27dGKpdfD
uL6e/c2bPKsgt+4nFFXrcumvBZnvOdvzcuFg0AbuxJ/5pDHOjA+Ruy3YuftiiUGE2tqkc5LqgJHB
VXVwuoDv032Yi+1sHQ8ZM/qFfSqPPXuPMz5Ks2otmEDyhSe3Pe6pVRmhkGTba0Z7/TnyLfIYnaQE
m5RPdDNC8FWtVJycJxXxnGHYoOS+uvSxt9FaHAOH2g5bMEqx/RsnPICAtCB9SoVdzQFvmXwItXPM
Tg39g/0MSxpcrNbLHuQTmcGfjEGHv9be/9ip+bxLwo+U2/D0gnc82hGtVfausAKs1C0UDQ727A7m
Okdv1/qt72F6s9qI2Q5u5h1ZpNy2eI5+SJB+JX+K8DuZHtBajqe6oFWSeYB7SZ/vE146e7qp9lPv
PYeLy3n14Ac3zgPCrFPMh7c1yhckGYKnCSMTTcIGo4NgKuOyPpxCsxUV0vCxdwabahnvjhR1X6sK
T43JKno5XJIWY6tgvxw4zaPGnyxg/TfnZ4DW58UwSkgcBq7pDBxneNg6zqJEPYq1BfFlzugxaWEx
D8vZtB4PFW/DHvlVvkfu6u4Pr/DC2Twbzx7H4ZwDgSWAgc4CbOoQgYfgBasnaYSTRERs7dV5QMlm
i2RI6NTH7VsmPuESQPaEAPtJVPob7O6v/rv4DSt0UtUSIsEvc6Yf37k+1pHi9NRky/j2zmXPntWX
6lreWDCUbLiQqMZRm6KFRfyDtLaYAB5BJoD/WmUM+tgmIb0jYXC63W/UH/l/Jz6KhK2sLumKoQqi
1X83gEpOivhpatKmZkajUbvU9YIgSOmT6DXnOcQ8AghvCOIH5sZb/8sbr4jz+/sbz6QJXp6imhrO
pf/9+KLrxXX/YkgbpgOUxJcJdEo4uby6t2XaOZdLgHNG9fJu0wrG6DClOwH5z3fSEdVzFoSWH10W
l3aE4orxr603A9OkEa/JVM5Xz91lx+Bkk/PkgbWyGyBxhIT/efPU2iFVjrP5cfWNwSv2rsTRhg1C
Mqc5xdwD1W4hv2W230M8H+jsd8CdJHffecmx2oeH/ll9Xl1+T44aEzUK6hyUjKFlOYd17MXnu8ZQ
+x4UdNMng6Q8+HTREJaKLycTYG1wbGS0h9p5oj1C+x17PU9X3fZsvV/dM5AmKjWZYvpCnei9RwEa
8QVpv16lDIixU23l1JwMNdCISx9YE5NXa6cTagubjdzkvePd12wP7Sfsb923iElt3pD9Yxwy1xX2
hZIThfH751NAavgvjSDAkT7kHlbJtDvStrZUVIpXjCUZAazkl+MyNGn/4GVjjINBpP1Ylm47p//G
c8BwwCuvhR0L6o06WFSB9dWGjOjsccEfLtbB0PyItiR6tU4y4GWnmyttgwireAlkFMCeol9ljL5v
TzXsdniXGKyD5qindFcIzZf99ZVvDjcHaG+QDPGSqW1+rD9CRzjAHroc9CcW0h0sNNz66UGsJjYG
JVQ6M+EkAWsrw027vs/6J3nTm+eTh4Eb4IXfAxKKvKLb1YtL7poL+YMTt+Q90MeUkulYE3Es2msm
Aob46n/iYoj50c7ISShd6KAW7BTZ+2sDeftqJxOmPMTdF3DY9+i0BAiQ4CVoeod6lg1ehtet/v0C
ydpPFQ5T6z5/yQbV+LcXyLzlvG8dtGo2Sza2t0/hLTyh+nSw2xntYZNuZzPGNPj1OLPZZOQ+gsUC
XnvloqAXnp2z9cVHqyukJNDlSYEIZkziZhyKPvC9SHEUe5IgygpzgJAJGRLidLLEvcS7O8vetCIG
a46LwzxmgC8UqO+cNUKAOz2uIBsMVhsEKUPu6J18HYmToXx/AMlKgz4OLwfUd8xR7KlgTW1WixGj
0MVgMN3trvwjFG4AGAz8E+eT44FEcvs3Cs5PDYZuSH2tr1Ehyta39Wv17PpQ1UraRMfLTrOvm97s
tngOqk/lvUFy3wAxHHZVePiUFO8ytZjOT1OGYsuS73pUMwgZh+O/7+lPO/LfV/StfDT7laRlCWxl
TLTJRoczQG4U/hS/7L0/dXF/f8y3Wsuok7qLCz5GTPpI8ZGXjcPXSza/NQyyoFN93+MNnk6rj4u5
rKvfllhqDr1bq7LHmwvEZC9qm03+3i2JhTSCHvad5KgtyaKL7H+vI4Z6P3ywyedaFr9d3N7/Hi6p
qdTPWOLeNhbUDbeDQCLbeB/A9tk91mguqxBHBywDoiEWPIiylBUp4jCDIRCjnnN6xKRtChfCNao5
ZiTzh+xe2JaK4Q34ap7Mbm0gnR+hEsJi743aifmmD3HD3EBIuo7zuXEyK09BFMUI92i47HBPNz0m
827dV+0SerHpR0K/GwOJ34L+sQ+dicJ7U5wj0NYTVrdE8fLiyj4JKuihahuus92PR9kEe8AE7e4E
kOLF9D7bp29q6llMLz8AZAdGZ+sVJYV5mFt8cbCVi92sOwLEO0ar0Vs75Y6XYEereNGpsxjTWdKY
Mf1dp6ptIqll6g+eOmmQJBPRKDsKOsTnIFb8pnDJxIT/1GEk0HMk08OUgwTce5izcIvsLV/3MGQl
eWxSn80kpGZOsmFk2DkQXzOJDKdA1UyNdhdm9STFxJsesTszk4zHSe+ML+oDRrR7Lf2MzYchz8HN
1aB3llC1H4YlEY7PdfyclBw1T6ekMq8w0vrIHuN7hQfk6B55BW/NY9prZkbqcVUqe9Hj4RF6t2bc
d/9sUbnMHstoW4D7ALLKdoLLD5wCGvmRLAvdZjQzztkLqrX3jByiKqXOhff8JKB9cBn0NlZwbQZ1
5WuoLq90v0H/HWVz2nfRXcNzaUJLdV/9kdp+XK4jRcTAGqjfgdkEEwXnAd0hsbHuH4cYX+nbhFDX
6XVPAgwwcxrmezhh0kldxh8xGki7YwSNSfcXvvIhejscTFDmoZJnVke8DSJFn+q7U+3LEYtjvkkU
7ZKazTV/uwB5kyvqRiFp6UyS32twQHKLAaITr2HyvWkfIbxqE7PtKxQxyb0sFZxnn8MIysrTQ6Xa
vxF8I9zZDjRdYH6Im26UGpshRtYP4oQ29B6AUNBd9D2TKmSny4h/Pz6QNcgr8e/3uf9Td2j2ZRXW
vPjL/EZOutVGWTZZKtHM187E97Gl8U9I4pb2cjweEk3mDBE2/4JA/TlAv+9ef3/qtwI5f0XZ66Hc
pQ3tKPpcDAA5HcOgFT4+PMkOsrh/f88fuN6K9PcniiP/L4ClLE0ZdOHPJ5YeHDLvQWx94yr+I7Q4
soVPluLOluN3YVzQd3cfClpP1FCyN/z696X8Ucb868uLrf2vS3nKpRXXGpey3QNrIQoJl3OaTyAB
+MSoqf/9cb9+8298WOt6uWVdwR2mgNnPMLYpvP0sCf1TZwfB+IhBNegYHnGg39gt/vvD5Z8qgb+X
/dtpYSWvyzMp+XBhWpTg20Yp420etLSrwS8QEQFLPx1NGoxfWj3TImzovwvbtGp808tDt8nd8qt2
hNOiGhRfZiA8hGAWcqefoe8zerBDhoo87MsPuxswQHyDHUeFajMRy/D80OeH8Wu09Lcvf58BLGHD
48Me9kCkT+E55OTwMWVZQ4pJGSmZiydabzAextX8TbqstaHNnNJK7+CoOLzgqw2+LJVDTQZf2xlP
sWoxyZrmCHA2jNrezFXrC4K90JTeZjXc6NI2hQTMx8gE9zPa+y9Gp/YEf1B74dmZ6319UWqL374Q
An+h53VHImTg3zfwp4LGAqPt6+wR8E6/3b8i7j+kKH10GxzsS1YUMtEAAtttfv0FAZV/Avgs0zIs
k4wNtqNvuhGlV6mFJt+7TQ15UH7n9Ez3HzTrkzs+hrdf6rSfPk2WNMKXDFI9kG9+24DKuI5145D3
kWXpDNXne6aurvRxOfa35GT9ew1/CMVR/vNh3/YeM7ZSw4j4sH7rXNflQ1AMiaDFbAUR5nVMAEL/
2KmopzUKl2m7N28BOqsGIczVUVe42+bHUhqRMVrQF22vb4/j/SlCDCrVluAxbS6XSVX4ZBn3mnVb
Tbubx2HWCw/wvWCS7oxfrXDF6nzbwf7zhb7tYI2WNVaXFP1NjesmvCLCTbANXFpb7aOHSWiNS5qb
o+JpPf3tNjQYE657Ld8IFtjdp/dEAojhzPaKsJrIP4oCUv1+eZ5+4OOz6PQeGvJchAB/VBV/7bIH
M+00q2HRqeAeM1z9LOjq+pvMiD5zy9dQXbHDmx8XLFtA2W92g4V+IOMXN1Onvx6zP5Xr/7mab1uT
9kKqG0esmClRk8YnHUsDKhaHQIg/mYG5TmN/3UCM/vezJ4tn639u1V/L8G1KdzGr+Ko/HmIZ+k50
HwGkqrtqGK3Nl10fELE/z0b129qLI+UfH/r9XS5fqvxq8ox4oDABiYn9+O4CCfQDqi65JpXkDs2U
BBG8Xkf3rUzWNbnP+qzS8cXGZFrpPAvH33+vxE8ThL9vwXcattw/JHLT54Gg7uqBtoeGZHdjHehl
IL+/wooqGAJhHsbHp5/A7gNm2h9Cda4+J2nhkuNO7uYldwwY28yattkpfv2yUfxUGUASN/qIMvHP
l8xve2ByM4pH12ryBpZPHDuHNAAo0+c1rPe9+nHtbBQIs17jPEneAVRnJjVu3/+9TH/0ed/v3d/X
8K0gvLyKe6mlXEMUOyZmewOjwPwBJh7JwVhl/lYg/PR8/v1x3zZiI+1qpTH4ODaR+7As7Gvfay5I
6LthAYUE6oQeJE34y5f84bBhIinpBkUhOQXfJ6BRpshNeZBkAnMIHx+o6hQsYltHgSk7XeY+Xr99
TQYuP70Uf3/mNwiilz9vWttP+5v4MZct0rns11qpfIj4IGyrovK761RZVbn7NHENV/d91gJ+1zXA
gKQ80XjcsI5QPmJMaMhlpjskg6UPAwtGa0tGqfBO0IPsvXbKN7gFmJC7t3hY1IP74Fo6F2DTEdlA
2cGTQ06H7sxj1L7TV0EcuXpXEcDcy938s4fS/nhb3jhuzih9i30y11wiaEkMLXtwU3Ajh63UCk25
tIA4dZ+ab9o7I5u2poB+beHREpkr/5lbQkLytL2xpDHXMO4ZkWbcd+/6lgb6QoAVgcWE12g4CNMr
9ny5IKP4FiiK0/RdOcXKtUJAxlD4AZb/gEzVDUqM5h6jqxX0Vi/91CFSaJ1LdLc7uDRmkKzL2GGE
fCMI556seo2PD4ycCY3F66No3ac0ulT8xkWmBko8Sg74drymbelY4I7rewqLrXdzpXcN0ooH2nDD
c2p109wDtnZMipsPC3cgMCPcEPHFUadEVdBKmIwWclJdFxluQ5GfvRFuQ5Yc762TZc4rtut9V9oV
HsWk2084kBnqU/e55qRikHSM8IxG/oDgoXB6AwV6BD2Ql2/JnjBtndkq2EGDvggCf/uFfwtx6v2c
hqXvCZgF51sGboIV1qEQmBqqQ15AsWTugkvUpMtwHoIVdgjQflkEFk807u4wYVTmye/W0zM8Hch4
ast8dzLk4OOSGMHNSt0Y2c1AugweChHISKSHZTzI4ZempwZYH5xkh93uhQxpMMdNFY0TPXxYA565
F6TiccI7DAd381I3CbkI5TTGdafX963DrsuGej2RFF9L1ma7SOSPzJzf48WtHivJOCGRJXaNcnTF
GLNj5NgP+p1jobF4jS9QhFsIGq+DXSZhcQEolnjwCC5tXI00sh1/pt8uog74KDbsmGSRr5ahPgOJ
bNqVwxQG4lEn9Vkdyj03722Uzlcvk1rfPQERLi42mYcembbL5OGYPAc314Dsge/2vBlfSo/3NU9n
deGn7UaaZLWXfNwQeQH4gxgAeoyyxL5+Fg/3xiF+x1ZYHxXy4NG9F6Zr8Zi3+Gw5LdwgoieQYpS4
8oOLOQrOGiVyW2j9hcjisGyUdEj0Ci+6hkU67zHcA5GoLbcCswcMEv+H0C6Cfo4tyZNhSuPSG7xF
J97/C+IFpBPB9p6OGNHi4/nH60ezoTH2PpG7n82lFh48DkAfc3RmX+S7JeM/GaQdbdACczKG90+3
dlD5CWUWXlkXWg5lxgCX8IwFBHO4EPuacfogd6sPnLawVPV1R7B1chkqhs8wGPvmITrm1RZ/5zWR
mdXoDOUTkx14Y+czEoQe7RgGAXwhyDgPR53k7haXBgJvgcVxEP2QPkHA3SXbBowcekbsIXcga7Zy
fEw7Z92Mm7CPD4Ewbb+u4AQtH+/LyAZLF+D8qEESYP+/SaYZTBQXMSRbnn1xz8RsCWfH9XpPiMpa
DfY6eDAIjv/YEROUH2yp84SLKwNtfmtIq/geizEtzqohwjpz+OjNTpa/xozzfBiYq2C+XK4xqZ4d
hoT72nsKHBWhpKOt0FKBLX7mLOvt7bIm0txCJ/Ma75lZQRr1llj94lYcj23Af8w7MPgOsd/dIfYK
uTRDGFKZRCfa8BNGWxc9jnA3e7kZRmQ8dDBl9v5aHoRwNiPbvkg0pFeDKTMBfVrjUeVBBcfRJZpf
lkVITJitspDqHO9ZeLYEVwi/Wp8FSzdgTQXEQPXBqEGT4JuKe1WNCD0NOyyzySceCAPPeLNcWrJ3
ZehF77rCCjnjj7K/TWqiLU5VHiAkquHy2tZJ6bknYZyNzCh1jBTVyQU1ebK6DWEZ5Tsov8t0mcyN
iLQEDRJXqBY3mu+tfg949vWgRkUCwQ8GR8L9MS5sQrahjqswRxDqsRFBjpqqjkRYEKlXZJC44sFE
wKO7sGrlD44W8E0kfwgNGO814mD1rSxk68txVysGvLJdPUJoV7xZdgId4VMMbtB02R0bupN88D1Y
hDH3IOj8DouT69oSBm72YZhho4nJr314O0mxw55bFW6sTCYcW9zA2Huu9/mY54zncMbkxbBd8bBr
uXsB5l1y+6lvWCQtkIVQc41a9sHA3WWPPOxwBRdWnJ2d4M+uNuDKfj7ej8jwcLRSvHt4wvxxbmb2
mgYYoNYCk8BX4fRYFRtMrgdP0ImsB5+7t81sFe2n2PkB3/mTIt2j8buP+sC4vqeN08Hgy5k+pkfJ
hSVw8BYADZMEpiH6JIyzxgv4Tt0Zj6vPNnjrfA6mN0444n9QFPGe4iKfj7D90HJspT0/3DfcBSvi
j8fCzDlz9ldzkE4tO12eVOeBMsKuEPBCLWE1x3GLh7vuJchN5gevt8Ya8fAY9PqraOashvUaFoM7
cPHVk1mQ2j54n0McRtzraPV0aqwMF2+9wQR1MfUbhbA4VrWtntiSJ2NsiQmVyCpxNVtetQzZ0Gt9
gSOsSOHAWXBymd+mYr9L4GbyXkFwhse+9f37cJ1tEvjd7GHXKx78OKxjr89zWHzBY+VnTacYmXx1
71P3XmA0OK8xYOdeG2JLz/vuvj7CepkK95sQLJ5lCn0wN96j3N4mYb8F08GjjPlXOOEpbZ3eDNr0
2icGvBrx04bwrCXNAp0UvEeCH+YSSqXD4HwIw5CBNwb17Ld4MwvHn3B+fcffm/SD8JTpZIaRg0UF
1qO3lJxaCqk+eJ0wiZOHfz4Lzzfel2ZMU1YwdJPCIhlwe/rB9TOmp1m23rVybpEPzYcjEbG3c3/O
OUqPXH7ruFvqGl4LcegRP7w2hcxToizBacXDAxKXrzMl1Sqb3RD6PycLy12wG0+yZU7WO0s7kXlr
Ls7kBe0QIV74VgyFm/YnHeFJGryEe+Bi8SnWEmtwrcWEu2OrQ/TKKWGsy2L6UN0M2j30noAZ6AZK
OFCtKJmciDyY2WqAErubL3DbgpTeecfe19AsmGnDurVb4TH4+anYyF/EkWbIwhVI1E9MScTjcu0L
zatwXyS6ZeQWw9ECqz0pgIfXjQVpSVhqs1Xs62At/ATUHiGXz3etRF2Hng74wL7B1j7hWI15tAjk
w6m5Hi5Il+G9mMC2itlw9QXPmZ8FazgP6wsBB+rm1Hf26RH7wZxvrgbJuPp4U2xC2eEz4/Lb+zQ+
ew8fH8qAxYVaC/OH8R7MZ3w4hPs8BQEYYJ44kPypHff72W0wo+ZecxXLeBCRucb+NTocXaIaOPAU
f8KpuOVhlnCusGDOevrLjqwFrlbRAFO+Ej/VZNPnJ8EkguKABZFWhg0MB0fMx4Y00Dm7MrREZ6tq
dm/1Z8+wtkSQOOvbArbV6SKwV1I/abP3fMPEfawiGzN9vrSw4cVpGgbIhD0D+oktH4YT1Co8tbiU
QQO+rPpXVrMZiZOJkgIXEp9zCwIJpFDaptnsFeL/h3Yjme+3vdEIk7p0MKqHgAfwUQ7BXrAlT+se
hyIUN1z+Nog2WBA27kl27NmcTYjUFhAt3kmdqV7cWMnTccHOeH+w5l7TdqcaNDLc1ulE2Yxnp706
3I5euxGMiD+GPVc8P8fC+VSbbbO3vf6Fs6jEp//x0KeOEYQTsTkn/qmd0s4z6z+EIj+km/Y2AT7i
GJvhYzug+hMpDg+UkRxtJwSYW7ddmM6IPdjBkn+ibmYkc9KlUAnqsHjIuRGlDX79+BmmRBPYd7Gz
mgO6HxA/jPb1IBeMO57s4SkbFg0HGnlaMdXmXoRJZSAbHozb9E0PYOzFg728lu2WcmqruIAhbkoN
tmZBHJRFcK+XsA8ux/d+eD64a55dWx1SVxOvnof7ahV7xonzq4R693BTKg8kMteYkzCFW3yJXZL6
SAAIEohFM3+vmjwYs4dBal+27Fx2RsI3JjxEraNg58i+VihBNqxM7pE74ySl1ionIIbmHw9rMn3c
cqJ614ejqDgbkxFo4a3/sq8aRKW1MDOHX8ESAKBsFciIHMjOLPHX+XPYDOJFiGhbvOvRkiog1IlW
ErQ1NlTFXS9f70vhnuK7omZj5jjnaeRNpwNsBvwCd80pRonHIKGC/3HH6C/yluc7DquOseTBJuF2
QlgCxy9E5YmIoJqF3YF685EOsB/RMNR0oVlx6k8kTunGyTTkguShjFqd55UwTua6OLrj2xADjjl1
5S3xN+DcbNb803iR4pvKDeFvb405PoRIXhB7zzPXD9o/andWENUxYYgXXzH9x3PIqky2UsCQKaL8
VXfRmTchE29CTc1Oa3ECaMd4ulap0e6CGSoInSIOAzkpplWPAUU9qYjv2OTT7UR+Pkh58peN4QTC
kX+JEPzPg8t17IUMSw2YFLv7mXiL4O9jLG2/q3ZMDqM+nrNKkRd7ZXAiq2K7jY5CUR8vsRtCXXQl
rnH9HLE3hBTDONsqqwM5kqRkwaYx7SUScgpUcockxf4wNnhZztvZmVARm2gaHBHU4URkZB02E+oS
NATItrbUe9vJXjnYPpWnYYg8Iv8cia/X4SbI9kMkgDfiQDEAoinUbURKqHQ47A9n9ul1yESdt3Qd
laQzDQ4xsQv6brmsRpGXn4gzoGDuMLQYclSzdDQ+4kRph/CAJiqlcbrRdz3JA8YvKB412zx1k2QA
3kzefdF368OMUCdKUhtokbLXr5YUgl5EUtlC8XK737fz422NFCF303B3bZD9JMfOkb/iu2/au3R8
uTOtPFhgptflc3r/VP3s7oxja/OCeZB3IfbeOOj3fKWdqepSy1FmW3cvf85Nhg0+uAc/PsVOe5jr
bn9coQG920cLLbg9fEZ4UPMDoshxHozubLWypwWDrYRoaIIE0mli4g3+VShOp9kXYGxr+ERgnXjt
p0UHPFIKQgtkHEfRuWm+ksGfpWfnyaPLcjeJ7tYzuEjJEkeSgkBZCHX25rUAZJTsw2jK8Q0RzQYE
yNygYnUgNUEHALS/hRFadnNqXwviA4O69GSEptanGqaGVx8GNazBJ5M4eiIDxoPyHqV+XDvROE/f
SJyY5yP9RUJ1jQkMsLNFsEkYO1bmV+RgmfBXBN4ik3dRz5FKEXlgG7k9RYIcr027Owqy7szDkV+m
OUyIlsVso3LlljrRSMS4MMO68sSrOTnfOHro8vwZoS2j7WyCEwC284Mb10KY7JyDdcE+CisFFTHv
92t+s69ZCC0usj+JM7xiI8BEb1EMtRWvAW2OGOAKecTVpSLlqjpACb6GgX2AMqhRV13YHnB9OcTz
J9GSDAadJ4EzRFC95yB0fMZ5+RDZpymkS145rkbEYcFpGJwRX4pMHZrogyhaVTK1vStRoQ8yQPrV
5E+jQZZTY58xN23YYmjMRfxhyLuZBhnUtgo4hevJNk+TFCn8aN6td3CNDeZAYRXSXmt0VzyOjL5s
gKqKlYIcX1Gk0ypdHX2J/Jv/VfthbwQUNoOsLIxkabhIcOEXBmuKZH3HmkImQ40DtYhakbLiOuIM
mGIo0fPEtZ3IxRHhS3g+3Fylz35IgA8nCkQ7fnjT2Bq72y4UGYe47icz3DSIAphAwaMuyJyZfsSG
dyYP2N/3mPThCmydInWUI6ooZw22Pr23GGmIZNgUUNpHHZTMi+tBD3h0U5QzEmpSGLPbaG1NHzPO
Jk12dCo92K9crBrqs8c0g7ieuNmC00r56D4rgs5u3hXtNbPj3csFhwBYa0icIP0Wqn1/fq1G9DXJ
AeoK8YKzhhxmTukoFT2ydOQ+1ZsOk69TfBmCuD1m/SRUyMK4DBSIRNHwuSqx4uKoJkUddiA9Czpg
5rnSOiWnuX032Gl2ysjQAn5PjmW/k6zTRUd4GbV4/QZNl7mRiVi9Mfz0/JgVS53GfFsf1W4DvtXX
1tCx+lRRkIB7y+Lpw2XK4M1oLkRezFP7II44rnxWkf1kzbuQaJdswvTwdrxUzkU9K7RCxwPmzLdA
7YIMf4Z5jZXCiC7x2k0Pw8bWde8SHRnXtFOKnkqcMu2GNX323AsJWQc/Dp70tUG6BOvun9tdc2Lr
bXuhUoKOjBRUCy7N1eNqFzXeSPKH1KIYeGIcQo3gc7hlTVAvU6IG5q/Ma5MR89foXPT9BpCAwv+j
Vqk8YzTUcyDF26jW3AS862VLqcNS3yzxvFfn+jbqkakxjJLwqbh54aYovcemtM9MHO8BGthvkkvw
0mB3uZY56FKK6+tS7k1uDzw78kVbLi/wg2S/KsJD8q7SxUHuki5AjrETN4RiSDWsFe2slZpdSGGl
kJRoDqI7Ek/yFu4vumS+RRUvL1C02+bGi8DR/iD+0WDCsZABTBrQzkPP78UQsnWEEOqFE2h1P+a3
ccNrpNJ3dddNBb2rMl2JLfvFDSRL9za43iEY8sdK/mGW0s29tiZdz0V/eRfl66L1nK7SpofiVLf7
NJ1X6awEkExJaeoYO4BGKCg2ev4NunPZ7qO7u32aoaS2bv6yfA11nQltutW8tnbV9OlfWr+OuF2P
HfZ8XhQxsZWHGaBudggq9SM9vNe5Yrd4rFSpJ7UecDGIp8UAglkCnvtX5o2rPoddmFC2vbwI3XEB
3X2qT/r0IXhh70CVo+ONeGjN1gnkurglRGO2ktkLjYk5f847yfYlNrz5tQzM6yCjS0MDUg+A8lNS
l1rP8HE2wpUlcmkhc5E82N69p8wb6nakdzyZ0xC08cIX2iMdIWH0jGsONX86tBTGoQvpT/StKi0r
2o/Eu8WB8oU3s3bMSX+GlZbBKiuRgeWeKtkscuJKo7ZbPhDrP12NMIfYhUt54/Q9lrl3jd7b6+y2
rW7ze+GkWHWon3F4nz1Ll3SNkL0Py7QzIZYNHO1Vsj6UyMNzZi9P+4HfFLOSDSPai7CUB2RsF68x
SI7x3LVf1ir1kkkKPQ44aS5Na/BnymT21BLfsAhh8cV5NPxKDHpci437M3MOX014Jx0DDNcksYNB
BfOsU8ucoCZWKiCboJcPD5P7UQqeQXW1U7yPDkO8dKbE1PQXxjbHPOV43XUjbOFwg9NL/JPcZKVZ
hDlP1NbLw8sHOCe80uV9QC+BduEsPwM6ht4QD4SRLo2MTfsKrm6f7IWv18UrMXREzAAMb4HM3qc1
gJzmCVedi/PaQqZlYy03Dz1Eq1DHQ30RAT8T5HapVs+DrRA7Gzsqj8YxftOh5wWAtLX3UCgk3AuD
uYMdIZZCacjbWhBAQqkixln8C+QGnCEWZi9Yo29I7qY7ivqDbJ8x9dKHXHWHeHlw2bZv6rL2ysZJ
+PLciHGh2dYagsLBU4jeQPC9jxbGKd4/Rhcul7BH+h232wFelJgQ+Nq+GtyHFKCUb1Nr1ELI3Cvu
VRNo/hL6SXsG2Cq+QCSfvgZwNSBlh3AHhE4czVPB5WCU0urO4VMZgaV+lJArC6eEWwvMxn4IjwAC
nRFmkNPfRO4mi8Q2zv4xh+tRTphvsLSAR0N2HvPMRj9v2YKwfvMVbFvALSuHSe8h8p9ratRkRP/Y
vEuhtocAGE2UQU9xTN3PMV5igTlOdUfCSh/AlJAAn861bqjsaEMlHVE7GGpFmUTiB//ydUOfwTEb
gVsE+MulX/ejyFbBdJBw7dtQdwuVSSRnZX2+6Y42ALzjxpiChcvIQPcPO+PdWiLWSQMDEhJHRLNm
97sNVWV1xRBjxyk4oiS4eZc1MkJ9YX5xiwAcAX0STJ+WEg8Wo9fIIVTwqZCzqee+DLJIRDiqmOn9
FrS6q2yTeTVraUTwwr45IMqUIPR4T5PAVeeBzqIHvHotbWl39cspE0wOUaKrxsrHbdkmbgeabqC8
R2JFFfKYN+0cfLH1nrCpaW0gPN+v8+T/SDqv5UaxLQw/EVXkcCuycrIk+4aS3BaIJJIE6OnPx5ya
qqmZbndbhh3W+tPylMh+GMsO7J6TGu97TxKM/Prm/oy85PT803dcjtqyXb1vVuexMuVQ3YycM9O8
B3ZbdRp2Raih434uOiZw0GpJrB7a1dSjupd5WzIy39VLXtKUWZSv00hEFAtNFYyWnZJr7CjnF9Gp
FCXQltDBfOt+BtUAiSfQWi0qWNFvER/Zd+6Na4BCuXf6dfzTa9tRmYEDGftHeaVMhXRoOeN3kld9
t1+DiHSkvnRQzH8xEQF01phqsklmzRJLL1Qcrc93UoJ2zZR2y6NLn6vCDJaaQRRI7RS7p/JR7Upd
4muUPgw3mknCjUBKlX6EPqN2rGSRhrCng91+EZqs90Q4DEcrdtlUxmwAa97yoR6T2LxDo+UiXTeW
IvE1ckBXfIsfjJWqNoDAtenWO32uGna2zh35yOAehJ5W2G0ZKPqAgM0IpwbRWBQwYiuSRlY4v+Vt
M+Wv5OMCF1diCzIZj9VC38Qreq9DCh8CuPb4Qkaef5wWgM42NrxN6SQyMEiL3RGjl52DgP28l7Qb
OvNkuFoXsNfkDvhVDZX0ohoLpyLhWnFZ0kU573lK80XDmVIhv1b6CaCHOStK6yY+txPDV7vvt9Ou
a7/X7K6cuMpnkPvpD8w0qmd5N4Alfuzh0i9Ebl1Mm1Bvit1tOwqDMOVxA1ZO16plE7tEhoMZYmgm
BvJfw7nKOs2n5ocG+gD6TKefBKPf3hhnXjrvxesLYvp9l0pXcwesRv8QTkiBXlLxa7956wznCkfm
pltQNoIV7h4Zzbybi78qfqjtZy1uESgsOUzidbHITiNdwErz2KkNI0UP8ap7eFLlKtD3tHzrsfQ+
i4LEHUh7RgJVQMbdGaX/yPvEcAqpoe+h3ZfU3gxQZpxzTQggGY7rFx0XVBIU+5KASrYipH5ruGyG
iJSLV+Uyxwj0235n+NVnvKZuw+mKGEmVPNZTM7WlNtwC8lXf/MfD39AacDpsGaEM2FQ6sm/8yut2
Cq2BluteHuVpSRzL0+O9eulZSlE0QNc6+BPMp51wJK54ct1GRhMLHIeHAfPn5jUNH6z9agsmZ3y2
pfGlyLamQBS/2Fb6nzyZBzhBVAiFtVCdJ0kDCBQlyIINJC0/BH4ABWiuQSHEzU2gQhn20iwT/mkV
1CwGYLs2DKce5jVpJ0rYk3dlkAMEr21bP73CMJEIwMF5EcqAIyfUX27VrZkYvRYl6AXxuyEq3Wvo
fLFffUL9WKe+aN1bFdEkgpa1+kf7XVsMQR3y1SdgFjYOOmuudG4BTLzXqA9+cmHWXbLg5T4SapRp
kd0ffGUFUYWrKmDedfGlUWNtxH9SwB6k/uMJ8McXj/WDd3qVHi6ljHgdX45x7qY4yV92GfVDOoup
GeDRRifaSgvol0oAOCvZgqj7s12fOgARQN7PnciCoQlFmeLGjKalLtEjFzoOoblA5JFCNYeNMTqg
AF1kxYISRB5dlV+7Ul2Wx1yaifeh90kbVGwqtedVncpRWqGh5bf7df+laT7nDL0ejCo4NmqTcd3+
8WKEq74tdlXrf4x5VO0bNSxbv6ydisHubkwQ5BslyhwYQZJPvbBMUYT8VPbnhENP9KTvGkIII4Rr
LFiB0gRByKhx7h8JoPWxkg8tOjSmo1Z2/FWQoIteCJGHyqUaNILDkhY4UJBTUcbMq6kICDhtnnta
lQatEXwZKofRNeUNSqSvtiYyCjap/rgvCyJ6hi/1iYJGs8FpoYQp0yr62sC6TI4MpJNsRDAk0hpT
JmPP9H8vh+CRbg77Nc5kBjq1c0KO32b4SOdy7leb4aY71i76pggmFI9bDX3OG3RD2isUyAK0DXKi
Sl72Pr5TRh41W1rEDoQC+qEKOolUrFEgCYshwZAKIU2xss/v8VfbhzSogPa0FBUWp2UMY0DEEIQW
63J6VK3frzlu7anAt2XilJf8CHwktgI1W1lvtIQCVSlJ7W7nT2v9CVmdn1vEpv+4dKOf6v+ya92B
S2fPS+SQwkde3+eEfONfZqGOKLOqIBG+xW1ysG6SPKt3jJtKsDDAnl263+IUUxNyGpFBuuCJvZa/
nFxmSD/Hec+daN9enMsfvLwzPK/SvEFPXFwyxmITMbekvsAoVZ8TguPUUNJXUb/qAKlQznrtWlkk
OJ9Iw1lonl76PLboi+seWzCZLWLmkwi1+KDF4m/sXcL/SZis78AKR1Q5C32VrKKdsnxAuKwACLop
uppoJE8/kWiKvXjxAbjiTTBHT56SMg8DFL/MEgitRU0/izCJKVpBx3PbVSkBlECqn72p2ZEQIGgS
rCOVPLc4p0b/NRyKlRFRbmrc6GAigB0oDw5G7SuR83ra/U/ySzS1FJjbTrSV6szxNZxLYTGNePS7
Q3rs+kXbLUk30FSbRltpbTN1P/h6dk+0dKF4iqnQXGxhFJyMoEQgRczbi7eQuEbrSsR6ESqzj7kQ
6Wh2KjMoS+q29w3Ul4HYm8gtd8aWqRuoEInYs1ZgWaXLX8OXiXCKq1yw5Quupvn7+L6ln+ADU5iL
oZ7sX+S0JTNWsllcayHQeeP8bI1bm5SUk14w+ysDuhvE5R3BW8RiF+gricsjQfAFmXZgaCjVKKha
7jHGA5gS49cloanikHbactMl3vgOHn3Q00lw1uHQbmyII3TeK+RPCjw31NHiwSVjV0dk36F0h2QQ
X44eDrtuochfGVGlh45TSwpLGBzqjs8keSPk817P+cLoJHnqXjoMTu83N2VKemN65KSWBO5AxRMh
hyOCi7RvPtGqXz9KnGSzRjjipMMBx5AJxfk8ue+nkncj0xNogWBydMx5BdjfV8+dtNT27Y9CBbEp
3zRY6LbOck+6smE3vfOAr5mZwjwmBZjO2fSHdh9TLcJ+WndokpHQRxuHuJj+DmiXb3mxS7j0qA4k
W2CeBwNVUFSDvBrwrvzdiCVJuLnxJophxaLjylD/CHYxBfdhLDJ9RnuICAyHfUxmJF0UzD1QDpeV
7qbflDUMy2bWFVUxEp6dsSSC8xhNIN+45qRvT1jlrN5OVmA66b/yCNCO+L7Y/GOQEtoaj06uX4HH
uZiJaZzpKri35+gomYX+JK+YGZ6HwrATxOGDW4AbtcRQc+CKNGc0Jif1Wi3J6LqSVrsrATJJHrWN
Q/ObAX0G3G5ky3od3vXwLU4ahu7I6tZ/Rlu6EII3NyBPKTE8oiZnKtPOW/syoE9pHOuQh4WLNGem
kwpMqKWL/sYFlAyBZWxjVbn993vxwEJKWU/AHHDvwxMJ07SO4tuNn4MtMSN1Gg/CWWAxvfSXbRGx
7ohh41UREAC9qXjF34thsKH6r1gB4bzoBDGPUi7F6qE3lq+UyaxnU3EeeiA+j6XgkjJvOeXnRgEk
sHXoFxGKUx7Nmx8BeRSDBIn6QhWIb9TXHgHoGN5Fvw2fx4b2KgsyWALSB/RFBhJUuiAz7J7+2Gmo
Ai8Vkg0EVaI808ZZzSRkyZ7/Q2nHi0FAoczmX82J4Ns9MXhudYo26VqVnTMMoFDeSz8Nkn1e0bkH
xbeVTt0IUy9JyeSsZipy4pQRzETdzYdqXanq1JsJ92s3L+rVm6y8at2Vvo4Ukgs4Jhr0PgAwjVMT
Y+G427ZLQ/J7J9o8k6vEUUsfef1I/qBfBCqkF45ir7VWYusKz38x4XqPUD5QAUWlXd3oFSLRGZAy
4rG0VqUEuHkBvH2krk7Cw1kfPMrDUZg1HP8tmtPudaI4qqO9pc9fCHLBkBKvAKLhst+Xn+MoTvPs
AIMaskq1OdGhVeqW72AQgppJe5r/+iwlFetCVAWvQ8N+ARw79q9LPC4+LwU9Cyiho/xEL1LgYoBU
plSqrnzRF2ZqV4OdBACb+VJB52JSMmzQmd+E1B9DzJ7tv3jwmvWwasC7WQRes5JWlj/+ikv9GeBh
iBq7sz9f9OL02xSGslPVtioR1KVcRdJskj2PFfSuQeX3Nwa5vq2+EsNORWaV8WUjM+vWrea+iZy2
DtlWTa8Zw1DnEvSZjIrUEe4aoNbdOKktJJTzPKqYiM8aLrPJr15vtbki+2/LNg+WL52UO+8/e7j8
VsTYKM5jh4QKy39Ha4US8rejfiT7m8gJhRmxIdN7a8GTIS8f4ciy6TDkFp+BUcqupHlG4/VLht+C
5WpffF5GwcJvSl75CsV2LTzclmhY66/FcvRkQs/7x7zUiTOcpJVOVfCFN+JZOyp/+N4fp0GjlNUr
NaetPGoS41vN/KLpoEYPKt5Qrr32+dshW1HdDHEOtnxmg3S+0vvPu9bWjngH9Mj7xSD/vdIAEBk/
RD8fXq6i2cP3QwfyR9cEXnaJxo1eLvQxHEeQ7y3p1F7MKpxJx3F0yUHcRPu3x9UErqt7cchyk4+0
xSRjUEZ6nw3YHuiPg4tXeHoVD+OP/B7yeOpmpXLLvLlTHEH+7sTaNauVltjJml9UPlBks+Jfm7O6
98a1pK95BG2Y919gqCzl13ioTuLG3LakDoqJKy9J9gt6iJvvN6W94RffnBaWr5/T2DaD0QE+yTxB
dZo4xJEzEigdM3fZ7ibA6OeF8FL2tG+KIJ5rpcK2TX1khGYYrJrYVQgzrpkoeKmVbcmICuRvmQRr
/UJwPnEdi/LwlBfZArJG60LhNReJFYwdk9WGUmBDxaxF2cxS7tXHq5A5WHbcefVz0t9/Yh9cMKHY
efq0JhPyj1iMYBlM5T2zO0V0AdUU5cGPpQYmoPeByNSLcBCZXT6dDV+RcNG2Euf/vALuUrz4UJ8L
g3nTx+4VNM+jvAcIB5+eHisU/KnZf0y72TGcy8hoHmY5as8g/9OL0AA7Ik3Cz/qtCrF2rbfths6u
AITYPUCSEJvrs0ixH5FvmDavr2QYbPj2ARXeyh7btyKE7RxTvTnancFss2RV/snM1MWVNQYvtkNM
hnvhIHQEvhoXluqi+NatNT0yQvS2ZSaD276XJTI5ZS6qx6i/UXXQHJoQv1eaGel3wkRQvCRBB5jF
4fjUjjFax/+gkUnv7RgLQp+BDv2HMifm7dEt+T/ltwfKp9Lp5RXEUb4trnkTQlwnDgHMq4+5BL7G
GE5Qy7ioQBVTTi/U6m7a/MhethS/88RGq6uwtv6mlr/nOczipYrU5zpS0xSHmnMxt+XY5z/KNbzP
UARabJMIs+85oYp98wqr3YBK3Qj0JswiusmdeTOunFeSPFeDdiGAmzbeRM7kDnrzD93On/w+Mes0
MZfg1wN/cXfVN+ZvxHA/xa23vIZePeXIRkW2T8hL+rycN3Ev5IJzERpOdDER2n4RaC6bnpkykoRh
1hl5vYTWFgdRga+Ql+qlO2W4Jon+bqZzsCNC4JvTJGFRMWx7+Pmc4m3cOcqOjGcMfxgN375KFH/s
fMZJcMBwl3ZrjXMGSTAP8Vztqn13ehoB15v6j334WorZXqVCL1yTppReujwX+lIBQh7frkT0wwcI
UnC0JSS2Fc2gA6JwWhEmvUfpaNK2waBvinPzpxfc3AzBp+M9xgFS61+LAsdD6j+jP4HuyyOc6LVH
A8SIPGGfn5lXMlarjv1UwNoXrjsSu4rQq2uXCQNNcruMtuln09F6Hihqqw50OiiI2v+JU3cgiYH7
5hMI2sLKfYl1LDlTZtEBsQdtrZEGuurqlwfwGMRj7ryBAj9edKmUYx1vBTHIZT8XGZkynMFrBBSi
zaKSrsqPioTz5b1vVEsajdM2Pb2HMC8WSRJWGFTQfh/eRcCh2n6WVDaFRlrqiF2FaA8yJEz0Q6cO
5RnIazI3oAGIei2d4nvA+cHTCA0miC+FHxYAChNCz3gYLzJbq18KMuLPa5f0NrQL+VT94BgBCZiZ
L0ccwoE0PyRoTN6RbKNhNINgHhOSf/EngTJlqxd6CK4xUBZmLnFCfXxkgMOCnkCgqMx+ZeUg1IcY
dDa/pXTjvf3MXOWWKy75pVOafUL9E0bmuksc9n7zD+o+m0u/KgL/11f1+FYhftHI4wviDhqdJA1k
ylutol5wnk0ob0qKRkMO+egs4w7tj2539D7LUQy0KDTn6CL1ZJXrrkR4MRJA5VQg/XrYZX+oiTsP
8d7QTUIeM9C6n0ucDRFrgkHrd330jBWTfDWBR8E1N7XxwvhTGYB/4G5MZASTApLP5TmqHJMthbMI
ply7RHowlExYWnwiV6wduUXF7nxe6JxaTj5Ptma6cRNRfEDZgXgYNByLl+BTk6TRIfuX6a5YTL+T
PtfD6PasUC5bdY8CB3xOgr7lb6JZpFvagXCj1TmbSwIYayJ4cZ88EEXFjgLQjRNNnjfIS5G+kx0z
K47cGsNfRtd50i+J4WRNoFFwC1t90S80ZaYzBMjgHvx6nHHOPHrHatH0Ir5wZGmOmVbVHfiUd++n
1goKhJN0IMmiPpCsUTR7maDHxsYOZUmLz4iQFWpY25R/z/TIVHDiX2q0k8yzFWyoZy42Vnadcr55
TyolEsE/bnZUCXXu5o0JEuXRMpvtfLgX/yoqlr+HFTQ/XBrl+1iQSGPZ9KgV8u9u3X03v6rqz6Nb
k7nSSjKdERj/kqx5oolJBstSAmviitqQXjnsXwB72qKHR0XWBpCiy9ACfHY9pKJuCIckrzh2u8ov
JTcb5jSZQtIDpswwhSuFbzYhtahAgavvOazzFuebh8As+9e2CF9PqbSqhSse4wIhWexLJncbDA9n
AeeIUSK5WNf1kZaAUrKriYBGjRLtTagsnRAd4sJJa2/2dUUhEBY3NMm4qJb5FZyclP3c1mvH/OV9
ndtDbAbCihzEofNUhKlmIF2tv2gtKE7MmK+7YU2lRiYcGvS3jBUAwqTYuDKCtF6/b4gwujPcmuoC
/QlGmBjB4wTNi3kD7Md+ajOXCh6e4b1KIDC7CwU3plgJBWLkUZNSSCXcoYDUOLBkeBE/zZxOwIrg
teYavsf8ie8wx2glY4H57keOF4ZeLQTpT2RKXoLuhSbFhRt6l56q7Z6in4IiMYMGY8SL7D7w3NTG
sfCJg+ctpaPp7eFXnthL+BoYOlhu2Sm/gZsQwjAyRrG13OaqfJNpMF50ya0ldBSz9sikMta9ni07
uCeKLKc/TPq43uF9DT9vRiLVbvT2RpLTSzuXwqT90xhu9kSY1zarTL/371mvLF/W7cllQpKoiroK
z8AnlMmprnbv2EnK5TvfS49lry0ax0DloGw0xRVF32AumfnVXOQiUODJjQDyhgeBaIENoZlXIKrP
BtwXLDmpd+yoAqJfZPgQr66qjiL0pQxgseM/Ogb4gVBNKNzm5TbplwnuGjuP/CAiDmGm1aTTIXGk
9aqEMLqOz+qaDUdeMnsLc94IWhCe+1PyI5Q7lArp+U28Z46uxFckR6tDKkiTAhNYPemnMcagvk/2
i4EeyEGM/rlov+gTBHylV+7ODExQ+FUeExexb899eSHIuUZDTjX094T+bF0sf9Sypp8WttYv0ISM
c3MvLt+QbvijvGZvqjblBc81+/emJFc3rPvnHQ9E79QMt0DzqLrvu3jUGM4Df3wYo033ml7kwwhK
8tQ4VAUg3+QU1Y4WrwQGHtCd76ldktFpcTNTP4vr9/rFB+AABPt6bjqwORYPjRA5ILSCCd7KUCoC
PfM0xj7Rj/xGKG+daF0yS+BgxcQPqhd6D0qX/NE5MLP0dorBDZCiD/0r1VltHKzBI33p6SkMUbOm
VNKMmXsyrC5HCzNhsmXKRzkIR/L5Rj60MJOu/Tlhv6iXiIOM9QUBAbPu0IpVv9bD4ZW866P5Iz5d
TQixAD8ZI1QEtOepEaqk6lBBNHOz/GPzduUGXZZY2UW2IwGgv1ETZOMvX/64jzAroGVwM6T/JUvx
9k63NNxvIJbWxg8o/7cY6NkI4FqxOh/UbKjro7OOKxrajsB+gasILOzJ4UT6vI4oyKl+I4KwqKPY
zJIRIDKQiAzj4/IoXlyh5Toj98u8YKsS4R9B48jSP70/5yFblmaIeQi/DBfyk6dsBsUeUhTNGspF
Iusq+1kcCiovD7gTk+eAUnyXLxdarc36/E8QnHd6M/ArC8COVCAYHNGl7fBuCL/SY83P1P1i7Qjf
qIu5/WI/JfaI6aGM8WtswF3pXxw51lJRQEds7rESyQHWezS7vV+ALYZsAtqX5tLfM3ne0XRiADUZ
UNMziuJCE0H7lW4rYi4YREleCv0sEzUQIjSaI7U/7Waqz449nKy2VobZ2LLdVwWMS+O/k/lDvlmj
XymrCP8ZeHPjFEfT8usH1Xn9zUtiFz2AJzC3HvLaAyNI4nNDVIqq2kmxeP570+nyvfzXdrjmDMnY
WD65lY9tlkyVAeUbOkplR4xJ65D4t88639qrx/Qk+AMN2lk5FuPMlBmO0Epu7pv9+ilyQpAUqlNu
d+xbcka2/O8AOvjzWIJUeipraFMh1yO3hZPXBZbjlzIvWozx+u138iqfJNG/PAqFvdm5Bv+eMkkO
OiNdNQD4OXuPKigf9yPSWMngSHYeqwqBMXQY35Ovl229DOqRaGtumbBBWkdNA234XqbwfbySE97Q
ktmYlD/nj5tfB+tQcYWQbE6yGtMKWiYbGF73OEqSK+W7BP6JE0ysrgoCsJ+yCiFOBjUw4mX9ZWWb
R75IWW20dM+d3h9U7lCj/q2o/u8lIHU3T/eRDAPkwKt28hwQAo60EZbUfp+GgGnGSX+g0KMJYTR2
HFR5em4RhmnzDGswjM8u5wKDjn86+cPTPnsVZ1VJ2wSW0ayjM4Yf7vp6MayUebMeIZVvzcBHphxc
V39Z/6dw/BBhi/Kdw5iIhpvcLwHrZLzOM5qJERCBlfZmLn39++4dcFTYBOZundrvlPEkqo/KMsWT
DmFnPtGA42oyjgY3ysQj/BOunEzRQZJ3rRnI0TX75rZ8aKsJ/yPR79xP4gTUzJ4sMjYA0n2GbezL
3GeS+0w8IJ308a9WgyeNd7LkBI9/MTbVnd13B8lyVSvk7O1Q7qBv8BIX/HTEcUjPnHK5hA8dbBZl
ng4nyglNZXEZtka/KMXtuzry/TnYZSwO/cnEGZVtNTi8lJyoFvwhWWtiRCczr+sN7W75pBTMPUPx
X4JHlaQhOZcPmuI/mXEwzPvn155fJUWO+/Z7NyphqmNm8QFxCL+cNiYaeOM+NFvafQ3xtPsM3z+q
OHsRZ32WhB23avfYR7vmhVbABTlLqx9B9Mph/nh4A0F56ckQ7mp2fDMsUeQGNbHF/zOyf7nA3AiO
Pam5m+k++7T+yDwK61Y1/wSxcBMKM0YU+Q8Osgz8CbFdcXhKilMTX0D43eDEH69RjqQNPd4I3zyJ
NIrPc9E+rlxvD/BxxXA0SAeDm87yNZh5zrnSuIj5T0V5rSv3UTBd5bVPjcWYeyVqlKVMR6x8S6Af
mb4nOHSmi9tmkqty6hds/7ebl64AIF6vxBGqTL/IaFT74Wx9QkLh7T5iZh4ZhrHEldLeTGxP/ULt
yC2udl3kRrhMddSJ/4mM2M/xCYdCakwSl+YGAwRndKj/JpeY4B6nwQIKJ5NIsINfnZrTCHVRMnUG
ddS139LhCTtjrnvybAdxyOgk4isJ91r801ejj1wHZoNAKVcLE99w7nOXApph6zBy5Oc6OgTMNHmV
7+jnjFpqOK0yh3Ac/intL3KABXIeGIHzPTDISt+a/+KvbEVRMmNegRoUh9Rt7CUubmkx/lVMNU48
lfFmzYkrmUIY5m39gZOns/2Ac2MLzxyMDjCT9Huwgvbga2SqMPiNyiy2sQYb1TyjuosuHxBCks0t
sm+63zpAlqJhsatjfOo8K4RUp6ewtjzOF1CQ9nORWZHqGuaz/jOZBt74IkxKTTq6B1HKIFaumcR9
ULbRVjJl02R02MNrG1hVNDblAeBRuz1HUvuDem9eEem8eDrEfgonNba7xB8mPTN823KgBlaRcqJv
9IYbUkB+puSzHGUPIhpBNoMMofXqlyNhQti3OwRAfbW3cIHe1C8mUt7bK3rwS7qBcHh+IeD4xyhO
V1pww3LXfxI3buyJIUuom6eTt1EDpfckffr1EeBvR4mZmRi1JsCQshGm8nNMBI5+8jrQmwWZCZ0b
YISs70NML+HGrQenlmtuNS4iJi170g1xhvxcRngR1EBEzajh2gZx4FEmoqMr5+fXC9m84RYql5D3
YOBlBdXuW6TKvWcUYsS3xPsiD/lq8KJ2gb6k/sEBR8gE5sGWjidbTboeAlH/PvSHGqC9K4++xFBL
kb7TTUpvkPY4AWf1HsmMBjdF0DxvBjtVjP1FP08HASaOZ0dZjRzdS6cJKFjDcNz4dDXcZhJjJmH2
yPy8qiRJbyxGF3IuYDfZPb6ew3qI3FxwocCq0heAO+XZK3wKG6M+Ka1nIB/cvzUnwdM0cSTOC30o
N2mIwm6uqE62MUgaupr/VaTNECTxBCnLz8D6E5diw1V81hnJyPAinjvkz8q4Z+oyXcfMA3TSDUrb
fzRBxlbG8RMHVf8N1D14b8aq8ojoP6TMASshjh/HkzicWyMohoW2E/8lZDbLXvUDQDUum9pONK8A
9qH24MNypzOSaCJiGurtE1yZxEzWVYko1ASyg7DZN3vA2W4JRWhRu7/tqrmOD3dcalx9zGvCDYPx
HQPrQsGoVTiU+c/C7u4P6L7Exs/Vcv+ZoEZOeX/VDngjP86tgAXnUgW/cHiSAvrwGZ2hAB4rP34e
6TK9TmxS7hWqO1S/bPfuzs/VMAwg+9Ei16BLY0/8I22twAZGumUT6vy7DfiMn3oL36SgGplpcykj
OedaaHxbW6cnYrzyFOri9/+Sz7H6ExOvxZfdbiXsa5BuniUcrGIOvBepGwmH/MQ6JDEQF8DPTMYM
8WP+ftKQV8wTHG8VAljrNJ6Beo07BQuOg37c8vaL6At9um4Xb4+W/UWz8wg0xTPIVidVAYXzL8hE
o3mC6IMclZQB5CLSJn8D9RuYCUUacA+iqWamxmdBXcf1NPmzeBLoQK8GkW4XhayU2klMp3wiq7SB
pN8LpC10Vm9Ah08g6lOer2ggEg5KDC5uzti3T2Cih5XBbOWgBVw5IxdOF69287YW8TsU/6nIBMz+
wjPv6STTpX4YDAoXt87tZtwgpODa7D4/ConcTESkGGLFE5t0TlFIdLa2a7q9am4i7PCEXrTb58tG
lpIfKFbBTMp8LkirqvXMZYcDbQeP2eXz7I0CwbN2xejNlHmN8a/ZvaYpm47VnMqEaRlXVmoLXsVP
+XDrcv5Zq1GooIxcf1Rbvk44/Tb5y/GwgIz8YajTga5nj2T9fthpY+fogDQ4olEPMcvHIIZd8CyQ
ksnzV+wDF0GmRreHDCK7eGII+yufPjFIRuYyy0EDO02dhrGp4EZ0Ff05S9yKwMyjhSLq4+ltIOx4
XHSeXNrvs7SP+ZmBgLZ6YT+Pykl0iq01j19zbSf9PFTn+aukQfUJwML4Y8VlojR+JqAMHVXkQiEP
2vyxlJBljtvemjTHJBgbPOXxMHFrIR2C9TMRsVTZePp754k44c6J+r7zBiT2O/qkJez7rjrrqHgI
n/opyPUhE4khBvRindtiTlO+GUtV0HupJyE79ypAmstHgNPWoA50yxtvkyppoy5K7BmW2241RhLj
2MEeuSuQFhb7vNvolTty4fWuYbo5VookMJ62TLoR5uyPXb1v+D5TJAFlFn7Q525gtWOQpMIDAlXu
ICiUHlEbvP69v8ovnEwlbzic3MvlMi78EQVqfxMQOf1JygLqjbFwPTaUef1a99It+QN166cPQ5Ul
HGXGziqINz3pt7fOGE9ClWXzcQC1qH9LMhhm0fpxw3qUJPP3HzaPrncT6l1zVhwUapeEcGhPWlFq
vA7QakkS9IJt7vGN0ACkP9mFkjD+TRlnyPXbw4l5MWlS8tSlrcCmODCael1dZSYIOPWZARg6Gm4W
ZcA6t+6pix5XXbyJwwJen1wlibyTf3nhpolcAB2iZ0r17BHvURfJ5TKDyYomK+Wj2mnRRfgwwWUO
RioCzkCEITMGm7tRWpjKIcfiPfif+pzfmCQBZh/DkaRugc1kpTZ+9gtpCIg4QcBfkIEoDsEUOJk4
Rk185cweuHXcIP0MSLiunGaOYzav7Ok0J08EOJK89Q1kSDMeUSdU3KCozdXNxNKuHt8pWGeN3Qvh
14yp88KOVy+isik8QXBjmysqqRZj4uvUjscJvAT3pftnG1nrKNn3oOQVMlsc7UoxOWBfGkiaqxZe
9rbbaPUB/AdDheLSTpoYcgk/5SXR2Ul+b6UTqd4yrTTR5wm1Uqps0GGY1gldeJ6tEvP4LsIeSTx+
2DeTWvziq9yIOSXc+DghKy/+EMUNtYu/bay8QnQjiDs1iHFsfBMH1V41lr9rqdhKqB8F1X3c0pDA
uIBa5OWT9IMzCYgJKzfZdBndloNs7qPds6uAEWZjIETJPYug8YMubap8N7K9KPoHsFhSvVyLSCHd
oaxvzsKpPEGJyFvKI5Jz0BETOVekk5pK/k4luyZ6iJYhnsdwTtx+1CXEPrDG5sWp/BVLv9tOIusI
lRMCMXOOO6hop3gcCWksUjykUkQ1nDkR2+cMCQOSssqP8n1c7rM/6iRrX19EyIuzMrXS4DQhlnCc
iPtu8+5m0v7xBW794syJnYbxjTttHnGiWPM3wbxIqBFe07tSs9bZ1mT8vH4uUNmqtno3GI9UEJi+
Kk7Wkg0j/xh0XZR1sPxwx+fuN0H9tixgwbcowLBYYRgUd+K4mXjmPGjaI/KzBJ/3hk+EFhHfaDjD
uIIrcGmxAWnGkWb6rxWtlIfst/3D//hc5d2hT9gwiN2KLqwy6KqbvgGYqRpvQOOLNoD0sI+HJqbI
bazFg/Ntkj8lz58MJCeUvD/ANfXWfCTyGMC2IfNfsB87VlY6VRfcZ7DBEqLg3hs7Uvro92naFtQg
qrRN+JTIcMZf3Zil0gIBm0HRA12/j5ow5y5XvegMvvjGrPIMALc+JKtYbtLYVQyhGI7WThlsIuLV
QIVhjO3a3Juk00BS8ZVgM3RDBgdryghx6X+cnVfP41qWnv/KYK5NmDkMbF+IWRKV8w0hfYFBEiWK
YpB+vR+WAbv668IpwBjgTDe66lAkN/de602rh2dj8/TSFlcgQUIyaPWc5r6OUab5lIwZVU91th/i
TjtP6lxw3sbsbA5J0k121pfGRl2fYNzRIgADwSU1mq0aJAXQUt2ScVVhG4P8ZnAor+zinx/kbw2u
j/1NGwvDjiOb0KXLUD2Db2ovP0UJnppEj1uT9oJXiRABZO35yVrzLVOa3LPwcfVBf+NmpTBWFQ1J
StyFU1wC5AyPkiLMBWu5ZQ5clm4FOq7r2DPSXdOBzXq99PU5ZjfIRZy4Q+NLvNPwO/AOaRdUn9Z1
2fP/HCx5uI3LXTmWErubcJDqH9BMpeU/v2H2LuXJmHC8Uf685vQrTIi+4vtynv473rRTi2pJcKHv
s8e+bfx3GiYce2nwRpspe8hqULGUp/vHm76/Z8dNVBYowBDwgP5f/ZhJrS/nlmOvw6mQjZ6IGhES
Rlrv9JoKbz9zdPSVo+LiAgooWSAG+To5WU739lvRA905QziBSaVAwt5TCtmF05srZHZjubIZ5IuH
gDLfBzSEhfzoQN4YvnML1H08lhYCAYqzK9zIQKPSAg1fdBN1JGde06G8ZfOWkgAhUIJamU4iaPUp
sH1czW9T8GolWd4sdI4E57Uw69g8MFFKXmzMzZr2mHP0g9bS4INBpPGJrbgIaEYTayx3PbKMlEZD
7wSFgGbJv00KxWnGdHhnLBGAEbWPTxy+CHh2U6ywUmpLmSgXH83FKO+GajyKEw3f89WJGf2gOeI9
EHRP+kpIEONDpnEcCYTXvfyS7bb1qjvPcVh+6qmrVr6gbwWo9tvUMLZkXaacpSlKqgvWnrF8Y3W7
xRdZ0Q/03vTQgcJejU3kglYb5fertomS4FQx1u9q8iZBastUchxgmL0Kz/zMH0uxwLztZeW8LnpW
ogdnUCHpC6oCwEhgyhsuIWRcWNeSed8EvGdZPK3z8f36JWi7dx50Z3g+R6BHpNEdoldEnFFAuoAW
HIQIXDPbn3cXWDn4o0HxxfiF8tTbCNgepSXYRTk02gHlDL5SiDnuDgFNBgBEv/YYPdllbl4suRaD
g5pZd9l0hypDL+3WjGS6Ms/iUS2Aq+/HQvfMk7C36M0hhKPqSdEF/wKbbYk+8q8bp5bhqMX+Sn3+
nrKhSahHZER/MY1XYJFQ0w4yJAptgBhRNgJw+retK/ZL/n5vwLvzwn3AP2TO5TqhBpOW1/LDutjC
yEAJCKsLkG15xZdIKDW9cQx0pEVAnd0MvVlFS8A4iCWl4KOz9df4vNQZDtx66Vr5fKOkkPhzCip/
tiAtTEBB4ZQ/UfQVotuW+/jiIQEqK0r34Yzi8gxuY7FFMqnEgkZGF2tfgpJ9zYGhlNnfmbkJ5So0
R0Ga17yEtw37rV4rxypmJjYCzZxkzD1BBwfpb/TfdphQzvHmK0QG7uX2EZvfF5MdcIeaI7WVLWMb
LzGVxYXZT5Xf0G4s4IPBi15Q2fop0Qlp5eSRfRG13IG0wZq6Bfohij2q/oJOS82QUkAEVNgLQe3P
T4aYoX0DRuNzPYgb7T2DOurkWWXYWI56Fm5QRqYKpczz/dJOdbLN8t1V39YXtwUq8Ittu6/YwGf6
p7LVrgPchfIKdTB4tbyjBQUrLPH9LOK9xTkWUt2QEijEjmJSpjDamcBZgqzJOlQH9wDlhXHxlZQx
uG6LQ8vOe3WBU4PyEO/YRiwN3B0VzuxANl0h9m9oFiyv0V2CZiWefUt9a1OoPk9401IOIggowi7x
DmNFf7zGYs5YGo9kIQXB+IfJ7PbVc6khh+sheQelJw6pDp0OgCxsic5AtLMrYm+5YQMmBuNlIoMZ
GKOWkAVEtaWfM4nlq4rAABLKI3zVjoTWKw1EOAyqusbTOztnyI7QFzgEaFJ8WZQ1NwQdg2J6n93o
IzhFYiwncQP1gcTAboHqYCPfLpGrR+FkPPtnQwdoWQ5/9/b1PpXzFzEOjFJDKqSCiJE90kFJ4DPm
amCQzKVqw9cXQs5LTcgBC/hT2xoAC/p9rFnIfZ3EsIVu82hmQJwqhFs+uZPnnc/O8FUUARQ2mE+Y
E7k+D7Nh4naaT5GCmosSksv1+UaZJ0NNfdJR1DcCmYbI+pM24mfouR8brkjVXNk8RcgYzI38HIaD
PAeYP/nRyomFadKdkkFieMKXfN0jdeGzqV8j+k9kdE9UWQCCvRBnIoujTiQyLnzJiICVCZZEWZnE
3X3wda9GjTHQGgcc4VyRunqb9chFHgBC56hUqXM5lFTsobj6kIOxvjjf7sKSrleItAOwoZnikUFP
hQizHj0+HubGaEKhccHVEhs4xmIjrdh3Bzpw+UhoVnRp9C10GjcruCc71EUXEZd2Pwae8BAeUzzO
UYdL80dq45U7Sx5VLf+sCVYNAWmwNCjI3ssp7MEIrzLuOTbGsdiXYsWCEd2gpRPuNJEdY2gGSAxz
+zm/H9EIwT5eTzFifgxevDdIaWn13rVz8InH4RqiWzyTbf3rNm+ONTNoO7P1+erIE/mEbG+jRFTa
8gyi/B2pAAD+2ZOW1GAvBrzrS2R0yNBlxsKF949q24aN4dzr8Y3B4O/7YH2hsu2L5Z5jDp7HOwaK
F6lLoH09kpeFlOvSMPkQHHXCjpx9X7eX9WPOS+X26E2wRtDMEYDnUjbGJ5JWD/pHN1cJPMx9aUna
lLLiDML4ZSB0XRduAh9q2MbouUWHAVUPAht78eKJGOojn3XTFIk4Co8+x6gLTT8bvmbJCliu+VZH
5iI53dlLZthjry6yvmwmzs5hvYophSiZViSa5r4xbnakQGvk6gxlyiz/sr7PIWMec2OfBuk34sUv
AiZSn5Jzlfs9ifRZTcXMMyfF7omD0XvaylAhITE802hgvAvZT0337j8RDTBly80jY5p+UsDdx2xR
WDxDzsPXSZuhLbAGanT5Mj0NJGiobBr/vM08RA17WlWomqge0rrAvNrpLB+3tqP3sQG44XECbHSX
l0oxzJflCx/VSCBVZMsUsOMTArEaXnY3YihdWCNrr8yK2ka4jiQwQojPF7SrPvsOqSV6xTtPG7f4
hgWfqWOE6EiO23FBXP8JldbXzbuN31gEdjcP9zIog3fXCHBCN8VQwpHSW06deK3OlY/LHhnehUnu
lGcfAo39ik4sWYDzC9Nka+ws8ljd23eCbF6xy7ttgnqcHemIg/s2BUKJ3eeu2RfkkszfEdS/Z1BV
H8w5IH6HpG5p+o8dORA5UNQ4jm7b87ROxvqCHOZyBBoSr0lYnZg68GaQuoRznDliCH7JvDQSAmP6
8qFiJua23ibfvYZqXszkxkE9UI6wPVCHQZ8LYbkV+66mmgFfYQewMI5kKB8d2aF+6tgP60keAGQh
SXksHnMqw+1Dn/UCJMw+07MZoZNalrRc7zGliERkwlbbg7sAXZUh2hFrgz2kXHLCXjw1yn2zdAGI
FH4ZAIrqXXf3w+PsC0mAXQWZ4AAKmQBpIHTOj00+rqbtij94+QLORceFLKf3qDsobgg7cNIIAxCD
cw+PlUzCxCaNpF01QjIsnpQZTjOFII6RwtDHjigK6Lud3A9KgMAtQoFcch/O4FkOhHuPuBUoWQmG
mL9dpFEdR8bZuRz4o9UoRrak2EkV4uDAFb02kAI5HQAsbLXdnipW8x5wBfh3o27VO8XeawCu4eYY
C/NxuSo/a4o9aWj5F5pyehn43Zk5Ev03galIofsMOTC6iTwkFsYvR+8G6RSrvPmgvsuH7N0IKjKg
Mzc75mQ64RS9QR2hrq6HqGVWT8SKzjkgCiFeo1TPeln8GXOgDqTjFoTxJ/3emUeIHfA2q1dXW5Wv
BV5bii5yfSAnA4ONiuErjxWmiYp5wfy2FSq2iVDb5EWVrWNoYwmVCppky28brOiDV3gNG2ALcYst
8eo0PaTdT1nrJslUC28kKy2FUUqemIDJAQH5eUYDfSS9hKCFMD7Ri9EHgeoU7MvtXOWsPRAnpwo0
rjMKXuU85FBM9pzfjzWic3SKBN1efWJ58qHp4WQCz0NVu0Rgp55Sl8+W1kwnFgHs7CM9gDK+qgke
8vErnWnzGKiJEpSGh3Tu4BGBNxaKLYwBJUGpyxkgujXs1mIRXr3L5u2yt/Ss9sAcbSmvWo97n0Hx
Q+TpXnEkma8Ikq8GfxxRN3wfH/VKmL16cey4HNEPMV3BDJT7TLlPYiRQOIdN30C/uZCxbIeX8bv2
0xCDA9aN5OOmhkYSIlzgNDandN60221osACQtaEMHCHq0Ih4ZNEjl5rLHlAiKiwSiOVvcG6KWvf8
qfDJLZ6Hpt2rpz5p4rP9QJcMDfSGWbKJYSTTLxRm1ShBpEeRBqrBPpvT1m36k9gMHgtjVgyfi3vZ
Y6n0TOqpYvCd2TeNHTbXqY4wdNDub1/XfHz7lAOm3oyNeEEnigtqm6KpxxRT7ZpNyYRRk2nXArKQ
b3larhD/8d/s9otSyLc2T9/YizyjF0JduwMbCd4ozb/4Ml/q9I2nTQwxx1l4GQT2G4M0XAYwYnLA
P+pLUfGYaZjTSIv7jiGRTIigId+aLdV+/C1VUVm4MoRNzAcl7ath56nfcSRBqNcOz43MIAVDAWA0
xWhAkngi9f+kpUbNSMxvfOFHeVq/nRT85n5sA5u1TphqyJoHjAZtp/QKSWgNxCFA3bZeZvT+6Ccx
w7vtx2WSuw1Vr+AhqQNt2+AogHb5og0lHoUOLKaQIKXCk0BUj1AIyrC7+pzae8gR6xK8v6kwW8/c
WkOAhKVxMlxlXk85L/EYGBOkfts2qGCtLNvw66m8e27fWH1tXhgtMCvwQzqaaPO+YxBttKi77iup
bJpBW1vcdjizIbzJO4F7UMacftHF1+e6vGI0Bg5ivg/SeVfgVWJsE82nUniAZVPCvNhJw1s/BFH9
yg4w2Rjl97yxnI1xQvmFqKTPbEqp2dkICAixfo3wvZ3EegZsdi2H7wvTIOecDPVMZQtYgs4QygMa
Ej2enhTWs8u83jYKha+dIo70hGlOpEXt3NiReioIR3bULnD8YWxikDNUWTZpO8K3/CdjGWgFUSOG
5428ZmQTiT34p0gDBAPj9JH8/pB4zAqYMVJSWyenAVzgKfOTgK6n+urYNEoP3LjASYj6hdZfsknC
6NhSkUbHky4ZCZWbKxsFH/gDFSzY47Z60zGcUXvZmhXpveDPF0Aummb5BmLBma8gkeiGjoJz2sD9
yWW9JzPc1hDcfebKDYbTZrVyr77F921S6/E0jc/+Qa6u2/PTRud3sWEdMDUQQthvYHLA130hFyk8
84m992z4eNqOlMDXMTr+CI1g+aB6OzsVGWMDYkHUBYSbOO7tICfr8z4hoP2k7c3XgCyBUA0wn71O
nFjJR3sfomiKf6ElbdDBH116/5aaRDj8t3pEA9+SEFy5Fo96eeabHecf2ZHiNXYrt8KAwtCCRHEJ
Hcoc7MkZk97BnuYyejHBib/5yOSXTeVtcqC3uJxpBhIHrdgF3oisQ9JXQtbOc8JeHlgPJ18jwyaD
NjAcvOm+TihGSIMKK4gHeZhNm72FPIR0cjTqUMJ+t7ud+nXJrkX0G/X206vLZW16L6lX6/Pv1/zK
hGLhr9NI7ABR9hIu7uEvVWtmerrXY1ZhSqAmaUktw2TTIwimjTBhmpi/PKb7GhX28DFvT4Dvk3Ko
YmgjsWML9HZ3CayxKHJiNo47efrci8BIdJK4kof3BHwCySHocip9WJ9yNy3BDACR+QIvISJQojnw
czeYN/MwKyg1hVFFPxhgVudfSOWvOW/dZqMFJ++7/m7Ecy0Jc1N8GnRaKiD8+/RKduek7tz4W13f
Q2uqLJmu+vSyI5WTMm1QRAkE/biiTvZwvbY8xCn3sOGePwzSQr1sYh5x2b9AjR4r9Tzky5emhGLo
hNYe0ML1R9tSn6RjgtPuzGJb4NV423l0P3BGiUT+Ohd5IK519LSr+1Le61+gJFAu7ZrUlN79zdCB
g7xp+ooynl3u2MaAwTwTHBhAlKA0ILy+baQsIZ7IQzBE+oA0EhLeCOac0Zk4m5Ocj1JangS6lG2B
c8+kRmI5VSQzYMIZdJ+PT83yr+dQl4eQPHB6CsfBm3jcISlB1tOt7xN4Jf6MyMKpaN/N2+zaHPFu
WaKnLNshd4Gn/nxUytCgWrsfnhieuI2+BbUpmIkR5O0hUQoeRkj4Jl9TfwpSFjyYpM6uVsKIc+g7
SOdQMY7FhUWCFOVDtm/muStPkiOJvI9190HYFwGB71mypE8Qj3rUOKVvjvUvWLF3P58nvrqia514
K3diXXQ7C+6cQIJdQQcQI5Y88K6rR4idgpDBVaSV83TVhDwWr3VFuqxZ6wKiggvZlhnW6oqcScHk
7mxGTvjneIJvEZFc0Yy6q3dV5s0eMFCNGsUueDzuOWo5yUaP0u1T22ow8gRaHy0wyQMoh9noBUbB
49qBM3xEFHXiQp6fn2NwfPoWCTfQ/npowu4j4QBBJfkal5gaAHde40L2ypGIxHNDSt6tWF7SU413
h6Q5IRmLDBXCLsp1Lzz3fk+OA4TBJQJVJvUOpYWICOg+FrSpbo0zZVebfWpeHyt/da/0Y8h4SO/k
kC8r0qekVftF4EnulesX4JuCLQd+lEz6PumBuUUNaTO0M2QNPh5U6C5Lly8gGRko7oXo9hinjykp
QcTyqHxlRb2DgKyrj/PFUSpmzyMBydyGHYcAOvOMAxljbM/XXeKwEodaFT2KQ1J+S4+IAIZr3KvK
C3zQuNcIazpjNutndFUAgmD10rh5OkY2s7JTYtoN5a7+OpzhBDKUUvyXfPiiSgEyZSvNtQWzXvQ1
fmgsGnULrPZi+4vEd/Si3bwGV6z1Zfi8H+JsLhrcILTV0Dh75RVhjzU8n+5NeFP9MwThC3Pi4Iyb
WVd9mkM5qu7bFuI79TLAeNMvPqyxSZNJPwHAnQbXKqAgTajvOcHwsODXJCM7Ek+QMtZnOiaph04v
6Dq/1+Ac6fSeASx0I4WwaRpBjogXlX5QEVYB3laLN8hviNysbZyz75qZAznf6Xl707zm5T25XyQb
9F8U2y+bqTrMN1D3BhovzCHAECvL8A0xbEVyl4m4mmD5fHdQMHcQXdWvkdY4BfnpPFJZ859rQILS
Cq8fMHDnZtas83Z8P4i9KvKKUhSyPBkhX0o+rnvoNCApwjTIiAULp1T8kJlFIo9LxFZnMjlJD1ha
it8bq5718QxNjMrVcCrjo2DYNEwtzZhMMIC0ShnMwQfUuVLsYmZrsCxL0QW9rOyk8j4zT401ybGF
XIzKpqYzSiaNGGFNkO8rIDAhpViQjo8GZLj1m/Zw5ygSKp2MJ3J5C4iPDfmETAS1qK1OZQdoHp6l
N2l91wPLBxpf18bghEa1UAn/pA4EIQJiQuKesiVIoQR8Tgte4/IamS8vrv0OnKXXwC/lxs9fa033
XuhhT1TSjH2waoQCtlgM49Sy29tGKsO3gKE2XVts+Ana5wqbnagPujK4Koc3TqJ0Kz8aJzc20gN/
cd9+goUm5BWneCTMRCfza1IiId+hpO9buVeYB20oKT7dz2V9PXWzALSyduiu6lMOrgbiiCaYtMz8
2B7PzeJdBaXm8ZI5r/LimJJIKYxISB3i1acoTpUJK3JqKROsKRnz6PyYbRDzd768/xrr+vi4GQN+
xO05eyMQHDFTTyQq1HnF/SxvVAKCcy2drmePybI+nF/jGkuvom7vd82LX+OOuToXelV8rHXpqkzn
Yej6PWxzEtiKUwew8IY9wPeASlT7KorhVfTOzEFJZmxTT1C5N/NyfJdwwKScdqR91XbOZoal3hgh
nu7I7XoHZw26covW782RAwsWE+ZJzB2q3ej69hkRClCtINq/k8Y9xJ9bvByxXqm4u2CF5PWL6LTt
I7wW6GxVXE7JAgunCOceoie5XLY1dEUcCf778ECu4pGtQTbF5rwnnuuTQ+p0hr9hQkzCF+S2agD1
RgdabeWJhgTUtLuZMMtW1Zj17WMX9kFe3pXHEFfohgEI2COqV/mivXqQ7YgMaXqQuQoDZGskSm8w
ilCRCd/dNxZVgikyHLKfl8iQllr44LnaNYlrHHu0QvMcRx/YSWQNaSqAZDGcg07SX94hcge345Wn
g8APYqcMafSJ19W98+byyY5yI0+MHpvGGR0ksRZA21cyZl1IpPzZzxgEhjHJD0KTrbZOjL2U7R/h
jc9C4IzrIz7O7HmmU2pBitlr+gpuEksE9yKtp6tv2V9wNaaTu7Qyp8aGlG5zJHtymKBeZBCMI+6M
IfuguE3UoIsg2862Hp7J9gJPen8Zmp0P7xPQM2DWAjNPibjvIgfyEspdDKwwacg2y0bxgvn242Sl
teOe88zB9oFRkVikE/1s43sqItq3ZnD3wWFSBlmcSFq3WRXsSUgADZ8TtvCRGKVugzOOORMEurPn
BOhLCXD4ekf1SQ3qMW+SvYcKPR3kJPFg9+OPCzWpgvUwb9yWox02xYPqvKBNui3pdJ+mE18JUiPg
IZuKjHA68GWpi2yK7nSA1/SsYpThh5HfbvpXGFmXUEwmF8zb8Cn7CExixtw/iDB1ZY9aj0/gtupu
PlUG9rTHV9/ZkPhmXws7aVg8uDHEl0NvjTOC3sxlPjC9KZr9DygWFIuRNOt/PIjYyDr05IXbsM8H
SmjsScF1YQCqFYsgB/cdyWQFDtspGH655JR60W2OIMybBnYU+t5Ju97VkahRxh53Z7RVPJDIFEI2
MXvvEM8VY5HQpk8SkEQOqvcH9ZMtL4hAoKU+pCC5WedcxtanPqedMWziUmjxsHfiBJ/LE5X8ZELH
Qu1XZBmn24Nv9FAdCarm40m4wQ6cOMwITCSxRGQCkUbIMbNFruSm28RiSPnoyoShJ5jlooctF+RD
NWPtQ56LjKfcscJhTml5GMrYz3giQLPAeDOoAqAm4kSGauIY8xL499hrQIbV9glzyC49qL+lJU0R
9mSGdJF/PAbDQQcsMrRA8cC1zpbXobKaMcsl/pKtCV0s2p8AMyUqA81DajKJ19WJv4LT6+KqEx2H
HldnDBE6KWQooBULkilCZALCPIc+mvJRvVGfkmgwhL9l3ckRUwkR+hN8/gTDcgS/3b01Dyt0YYD9
C7jHM0IQMIywyAb4BolPWDM4CNMmw0f0AOJFHgBso4RrP58X8obcuF7CslTJ2By9nP5HkgtA5IFE
pp9zXlCSkAnACZt+XuBJN+2QMo+jgx/BHl6O8AW1tBCfVEFqTWBDSHwT8mvlC4kfm0D1DM47Ocgj
8kTK2zYBVle+IcOR5KL6ZJtqyZUMO2yzQKh51LFJxSN9fc1Djbczo5ZkNs1RnqvPb6PyIZciZLqv
xsvyKU34dck+1NjFnDGNeVANaRGNr3YE9szIuwGKYfj2ywituUJqE78rQKGSgZnGHq68r/fF/q6Y
j+YL8RFtSVAuEY/LW3VRaDZAvLCV/ZJ1TirosE7ZWJUvlR2HiVqZo2Lqgc7SZhDvpEEUU4EzfsS/
mhw1wCDPmL3Ycx67Gl1Vv9V4fFoYkeUDswQg065JBHzz3L+vjN5gB0LUA6lGF1XabZTvX8Oi9wC5
eMaZGxqPUQlBLdQB/7bSwD0xpA7kq6CuZCHdN+8KgoeVoH2LHzdOCbwAiLNQ6UD01cj7egSJJucx
5iMjsPWosV2w+SkjNPGxrU9yVETTAr/gNmu/YAQKKH5QNmNGclMyveJD7NWa0AOqB0ebg/NUTg+f
4v+I9G/zjUOQpYW7egj5DbcGFLGGKIUfyT6bL3EuTPU30XuY72bm3aV8ofEnnKqnnUhtWJTflkLZ
xsZz82SPMKwX5BxU2MXtkRG6Z7CA0HqFt7CXxQ/jgO8eavy8VhVCkgP94z4BSOOO44mZ4jMSGVZO
/lQ6wMSL6uw//+O//6//8dH9V/J1m/2fqc7/UdTX2S0rntX//E/lT3OQZVk3TVHRDMnQfkxfzh9l
LuiCIK5r/L6EMq8vqzZh+k4zAzPDnyLYKicuo4SkBWpk5VvaMBbmEZkkzIGxYYq4r1+rF901GRmW
VwHbtgMr+OcfKf1pcPLvP7IfIf1xJPY54Zak/2aZjfRqr4m0Lq3JBcBv8g6SqAI+e3qIfIWIA6U4
QMCh+xHGf7l2P5f95zTs36/9Y9J9Fr+ki/Ti2teN+I0W6usBfkB+ygZvhPf+RuWI1o4uiNiDmTHW
9n+5/B/fjyIqkq4okiiJP2ZGZzcrFcvnncu/KFpex5Z8itrGC8chv2CNT/5yvf59/9vt/na9H2Pq
37kqWleJ6z12ZM0amotcVpukBDltsP2ynlFdeH+55h9fr6Kw+BRRNVWj/99/e72CYYmP7F5I60rz
OkyDpEJ6BqosO1sp6/X9WC1NxT4vjb+O5P7jvf6/6+r/el0p1S1d1G/SWvQT6hz0c6j9+wR0Eged
+8Ekau7u/uVe/zTtXGa6u2nKhqmbqvWv17zLb+395AmvM9MGCbxMseJiAB4RhTOUNjESM/Cav1xU
+fNL/b8X1X5MlRfeelNcpFxakzW4gB8lnLMfXnZxCGyxOSsXd5KuhQU+mNFW9EQOtae/phQNUnBR
kYBAPIvt/9dHrRqqpcuiKFnKjw+r0M27nl10cW1NwQSJyTA+gB6vR8MzJoqKj9BlW6GAFk+oLP/5
Lej9V/NzlfNJyZKmG7ql/Pyq1HtuqarEtR9OP/X1HRQeijNGQMhu8ZkFeKlJQycqZ0QOls3UR4Jf
yeukREWzdWDKjl07OLsJe4ZqjJIhI2uch2v5oCm+NSNxDjbi7iIyjeKQ/s5Hp8vffsHbnT1jn69B
wK4kYO/bLT4Bco//8miVfhH90+39+IhT45q+hf72SPG0ZeTuBpHaZ+ZA5rN4yMhHhsMR4hqlHuNi
HZnbVkZxqDt0qZR26kkePaOcopj/K0PYvnF8uk3n//wKJPFPi1KVZUMRTV0zDfHnj1Tv97oraxEy
GB2kfd1AqBQ3L7cox7x285ghSBOY8uAhFpRiR6AQvxwfUwRugO6p4qLt0tsVVoCunQEXo8lqkane
xrpmYz7uaBIqG3UjU0PA0tMXihEMcsSSLdNi9Jrxp+SZCfDFiJoLbk5SMvroXCAUsKHHhnrOYFVS
+XFuF1/avrkuSgUtUa8W6bXfyC1gwQjng65hrm+fzpBtO5I/aX0F9PN0Qw65OUUcEMcHVNfV0MfI
WwDkoLhHFIRtr2PNpsWcLM+cSFimcdLCEih59QokN+X1L4ve+NPWo2qKrqk6+6wo/9gFLvdUztuX
+WZVMLIs2OXR6LOfvHWAjxqXjK3DihiBq/j98p8lg2gT207kXRxEGTtrhNYtRJII8ZjZSZRF/mDi
PqM1xuYmGcz8xn0O3BcpwegtBvt9b8zP3XkafTuYP9AwtH+5nT+tcU2hcpFFmQWk9wfnb4fGxSqt
y71OpTW0MEEVw2vf99KFagiq/rJU/3Q+/X6pfiX/dqm2fUv5Cy/0GpdDeQ5UMbibDHjNvWxtGsE+
ZxoMVsQqgHAJ/3Lp/p38/JJ/v/SPyie/aXJ507k0Km2a+yt1ZGDkvd3tPWTx+v98Oflvd/pjT5Zb
5VUKDQdFNpHZ35g1iiYN2yMDN5mP4TIdyWtGKTE0REOMkcnY4vix4GwY/fPvkP522/3v/O2Jn832
LKYvXu57CZs1bW9Md3tNO5sqmHr7ny9m/KnE+v0Z/ygDxOzd5t2NiylGSOONoTtZ0LmI6kA9KjvK
et2EMx0kwObjZz0UjyWCWl7APvmmGQLkQ/760hx5LbwnhbGA/ioN7/6prrWFBMaVuFo+5BPBmgbo
a8Iac+Z2YRY1Evo6R1g/v+vHnL1JEyYXyy10R9inAqF39v3w7nyr8xkjVeCJoDpngsQCv/pC6wYP
/Ch0VcFtWaZu+peKQf7TAanxUCzDNCSdOuhfX8D1ktZPXWZzRlbt0HHZZFuRNsCIeq8YowBc4M+y
JkakhgScTm9TJGDllKFUo3tEHMBflmV/EvzbR/Dbj+l/7G+r4f2Mc+vR8GN0HxbxMYM6bHc6k5j+
9rX9aYfUDEOhJjFNXL79nvPbheT3qyxvtyd3baEoKyv+0Ti3oX+28yMhcOnob3f2q7T9eWu6rLEt
K7Isq/KPXexuvdo3z5qE1CzoJ4mzCZPQDfSxEoc7Tg5BWYwO5fGQ2tJqxbjvq9+RyDEQNrPKcRt3
XO1m0oRpFV8y9pqmj1u+3jyjoBm1F7AH3WBhjsd+60xIms7Asl2czOt0MLzN1u2S/4DwyAmSKWyK
qEffZFIw7hloo7b/+RuTf1Vz/3ajiqzImqxblqT+uNFLWXS58i7FdTvfvIbGIMZ64lgWx08xftmb
giAMLMyMqgUDxxs7uC5kewp9SPDrF/dNz4l7Dh8glastogYg0JG4Nwd+JzgcFI9xCB85CG5YfVNY
G4mLKGR3D2W7Gx+08bQ8XJxb1M+FZHZB5t6y4d27fEwj9ZthdgMSVCr37aUrsJtdCcjmVGBUg/Oi
WOGJ38TDw4tjcNpztQMxOsTfPdtRhbCX7BCy3eCcdsm2Gx7IlWKSLbM8pGJwWmXDEkm7tVhQl7z9
wbga4xS594F7bOSghrKzf/V2k2N7tcvQ8m+YRNLCv43Hl8sQogn0nBDfwR4uHVv8GCUO4dH7eLBu
/LRP86D7C6qlHAgEWgO6L4N29NnluLEHtODC4Pu8xNjb2oG6AGsrA/BU/v83KutSduE+UBAO5DHY
SngHuBiaCPomOlaywfo8exzVnboDM6RJaJzEAni36xW26CuWncHetNCx2QAl03446mR9Hy6RRTAd
c2Dssa+cPv959Sj9bvNvi8dQNE23NM3SzB/HgaWlT+HyFN7rFrHKpnaNQcQY7+EBEejuIA2mA1xf
yyxEHDsYv3YgUIP9yzmu7e92MC+DbPvPP0f+9VX+0+/5sTvq3auQCyMR1+LaO0SOMhiVW2Tng9Hu
OjF2mHQGMLMjOfp8jUYBozbtElUKBVa6Ko8looBI8ki07Gsv2JLBZxVgAvp8OBtk1340nYJ09zVu
36AtFklkUHSdx7MvfXa2f20AU5nJ3KtksIjH4WCKRPbA/uAturkfrqRtuGAAF+TRhy/YOnha0P/t
C/1HnQ22PaqLfsp5in7pSI1jYJQOpMUWVQPRBd/mVHoN9jkY51odldPhhKU5GeYDVhJDymeWM9ps
ePjWIAkIuawG3mEzCoLl01/ORX/uDCV7nY7sYVD4wfy9Rzy93fQj6SPGWE2jS2jxDA5TbXzydsZg
Yzhzuz59j3T3vRTnI3a15XWwyx6D0VyYtYNPfTFfllOm0UNtZrBN+V8qSPnndi/Jlsk+b2qaaKqa
avyo615dJyf3uMi2OC+obRKCS7MRmBfSRubaUYzvS3oinouPEoL5lI4HHfa3XyH9PGp//QpLB+AR
RV00fiF0vx06upWeBfVxzbbPcTykbHDJ0xg9KJoP/5uwM1tyFMnW9RNhJkACcevOjAAh0MSNTAoN
aJ7Hp98f2WansyPzZFjtXV2VlZFC4Liv9a9/uHZuHva88Wq2ThFZ/FTW/vXr//bB375+s1op77ax
WQ+x2Bw3FpP6XFUWqw6Sry3VHmHYv0L1/v3yqN+rre9ft76q377u7WSerInC190mmNzuYz504uoe
zs/J2d9tfipk6or191f1+8d9q2hPyv7+sI4845f76rxsOODxhKyFCQndO1tJ9iTab2aNAP8gCTZN
mgDDDpiQP3zpunD411V828BW1f08sfZ8aWZJhGFc/I9nzI+xMlUSYp/o904x5gftZBczQlDcf3+6
Vj/If336t+1qo23Xykur1sNNQNb9hcQXz/pa+SpZ9GQcOkzUTk6FDwes1CXGacPl4Yfj/w8Aqn4K
lqrrTa0Nytf8BVj89tB375PxaivP9bCVQ+ofbwfnWSMxMuZ9vX1Z5XgXTQIr6VmOnlC7xCgNMba6
hZx/XaaDW++0MLtK0f5hcVja94Pl13VptMQN0zLMlvoNgziq6xWLkeui+HD0r+MxUr7OCUzPGv4x
WZ0AkVFTXiDe4Xo+KVWsVLa4QkENCSBZoylDZKZGLd9yQe7pDlH4wtwnIQBtI5G6If4h/rUHuhRh
9rSPrV5lg75I3cVeLF31yO3jkwA3SF96hHxlimomXCTfHOyrV+Wt6NMhATW4Z6p9nx660BgwApP3
aWOpeTqFEq660YvcAYFVlH37aqV1ivZdqjZ+0t6OP33HModZRoHTYjJ0s9XuJ1Xdt7PuwQS9J5iB
2O3lhT9yUH8SB7xzj9dO5aKsk1uOHtNBE2kTaEdVsWg4MFPoBwl+L2CGIOd38HzFiZjRe/0PWqJ3
jSFWSTZluo1zl4SKfU22zmcIuYTBn7RGe4JNJxkZZhHjU2/lYqEUPuJtuslggTCvtMkPY0tADIvC
LF339o6eKtFdnofwOpnPhhA3Fru+UtuFtoITvIv0FLwHV2RkUTs49u7JrsuNSl+BGbwobOUNpm33
ylZG87QXv8aXLixBZjbOBg0BQPrO0WZr+MvnoRrsh81ho2NlKOfHu2wj9l2mkPNnZuU0W196SkzR
wT5Oq8IItz04Exr+7ARMIY3aT/HP7+wHDCQipp/tFpffUkUjafdgHcSPL0bFJbECzHbi9xS4sa91
9eTmP0JUqSd/4lrJOlSSV7iNWUFjDLdqSuf0YlPPcvIiuLDhhPnohJID903pNGNYSQ6SMxy2wPcQ
veR4svdfQ6PLzgrFcu3ck1f9sufMriNaWMaWs03Z7EFny+8OyUEkSdIlXJM3lpG8lwYBnb3bHLOP
U9HGc5ohZu9DyUF6H3PPvoWjnKON719asGHvaMBjJGKoXm1Ph28NvAmnpI4+bLsM4mAEN5JXuh28
3G2i8rtVG7s47+gpzosOA8oSZCOG3ugWhCWPX0oj1FLcmRop0AYRCwKBJyV49+Se0hMkUCZkSGYP
EbJESzYJAJGNbnPcIDkMaZiVXwfo5zoPif5vFbSSXToh2Arv9V2kZ6sCFhaugR2yCRw9vvDYUitr
Y0wMkLtLmB3bMBZtXY4RIAic6OZWD20EUSMuxrvex74EhIp0D7y7sCUltNU1BAf0Ex306/aJqI+a
2/Jx1CXGaYiCe7vI6Jwco2PQ4kD3PxBJkVsln6MyCgxXYzM2io9JuNuke17gRElIiNnb91chmmh1
uEnPHqFZcEhew12H0L+7ACD97GXTaXowNVoph5lNKKN8QrRAbIenJg71BVGbenpckspMMxO0M1Zr
2Y5PcAGwKB0/eyvigjVQo72HyY7umRny+kk+yTfJIWGC2G0NpkxbIyXepe3O1RItpxqCYfTWBewM
5I/Ldg6PcW+/OyZ/Y6qZrTrwz+Dwvwr2jmwXPAf67JhtM2xZeo3uoeIRtYsVwAgBYqLZfYiLv4YM
ixEGzatGVieSxpuzi1bepGCHWWfHxbqvJsYX5p8+LcUxhZhYULjui8/gllxCUN3sXSgh2uQOPcym
t8duH3Zp1wiOONcQ3x6za84geRWn4pqgh86hFvRaUObRSzS6eHBmDJc3CXlFMZ5i0Tq/zxiJb1M1
e8+brIoTjjBv5wvYeNJ5hcbonL8o/tg5tvn0MmCF2pOx3mNwzCuDM7fAMqVAkRgdyNkMzzlPF/Q/
Oqb4rAzVLm0W4nZe4Gbv6KN/MnICM+HuOo8xDFDMH1cB9KdWdv8lWnVVnAnwo3jbMKpG2DmHH+fs
6gtgo/zcwfQUHPXqoxbjRXSrkGHCosUsfRth0JzjddmfrES1WOXwryzG8yz+msp/iC17go+NYKwj
L8lhgPNBjPXSo7dDTpxWfeKJU8VtdWvr3DsWduE+1bvPsJkdpxPv0N36t2LVWxEwB5065wSAdKd2
9xDvu/A52r1b3Ow0o1OJ3LVPNEsX3xZ+ng9HlqUEVDbBNVjJG2U0hi9fCJimwObQI2oHSshVvDYE
Yfde5A6ITYQRR9SePTVERA/0wAu4SBOTjUvpkGYBDck9Rtb8DmRxWjxApSCLk70sYLKrMSaUgp+p
IPTC1XjCVmEAYNeqHVzD/11SqX8rqSyNoYVhmo2W9Wti/VtBs9aem/Zzf10PJ4sGVjgf2AG1AQ7Z
K9cvvJpW8KQ4y3/CvP+Y1v+nXvnvx36r5Brb6+N52vCx+giWVQ8WPHs3G/lmL3fFMSGzVKzLfR81
hNFZY7iGIpZbcwk32QMG4L5Qlpq/Rd9k9P59P0zjb3U2nTkT6pbeUkF5qEF/uyEnY7dvnJtUuKMg
NcVajPJ4NkB+AAfJ8bEAQ95wFLMgnpkigsEvIHhIRxNO3kXXJ7o9Kg+ZYnpLIPdeEKKIJOno7b1C
wFlye85W+h1Fpri68+cFQ2HSpT1EuhfSsuka00mwsxsS9cmFmkcXMbgLc704AriOjl6ZbUVKQgk/
TeNtsIs2RFaTtl5unKJ8Beqe2LIp/K4uvxZud9z74phgy2q5H3ct7BmXJTR5FBEayhDYyCmhAlH0
IFXnu8aDmE8tBhiqiC/0AjLl8w3wIf8oip1wo9GEYm3kwt/1XtGMJlcFSa3stCGh2xCQt0hLik2R
He2BH77FPC4/fAU7WttO4IppB1yFWsd25yEQwVPEfJ3l9O2H/nzlsq+xwE/C759syx6M+P/y5aNI
ll2c+FGy+QMMzWUqAKOyugadMf2FSciBiiOLJIK7JbI4tx92HNxE4e1lafllJOcvcnDjoMTEj6dS
63PLW7TlqlU/BXMBJOcYdvfSYwjKUOAmeviXSvbuAHYOjMjgJV3+fIZCD+6sUv9Dl9hmx2sL+QqZ
D+VOmBhYZwRf7kuM/f5E5roElQiuoovptXw43jDJo6dIRLdDRrLo+KHFmXdyZNgJnV6nLULLHp1F
5N9FfnGCltPhNyFf57TFVm05JZtP9iD2cHc8hMHiaov8i3Lbb4v+QcZ3geGu48Ni5clq8i6TXBO+
059/3Ba3Uw+/KtuDaNbRQ6G5U3Ausl56LwHYAhLOfXMWHqoZka94bBsxsKhawZ4A4ybCW5jSCclD
ih1AEa7LWRylyxJVuB1KnHSSUMgJEF7ME3KWji+9RRe/QdeZx+QA3h1L9JOJQ9nT4wQA9AVsc88O
cvrsLZGUXJ2Hrbro6bfCZ2YXaVILB3FbIscCbaE6sSm+0f/a/UHMP418k/WKvse7uQmdAuhLHGUn
EVaOvREOpFTQu+jupIOtTTm81EU+yuK1cCrJyqQpdPz+QDpdFudOJt64v2Kqt4z80VNwezmukmkH
X0wRjldy/HZfPFo1fmN39+GcV9Ctw9WM2N65WzwLTiKybxmXwa+txMoOIX3y52Fya5MA63JBfafP
1d2ccCfzbDR7ioFG027xGtS9Ez6CQRphAE6CFsWxnVHy5agz/FOyYQsIf0JKmn9DSn7f3L5hFk2l
baybZzY3FENypMWjjz2LQZS5iyebt7VXSRsuI/f+A+7LmtkHX527ew6GAJITWg3E1K7O+hb/3nZb
f911DbXZpINtW4wu/nfXfV8uqvKarNfDAaLNsBrj/ulVddRq7yGKY7ixV2HbJhIN2fOFPZRXFf08
SvLwyvB/Fb+yw2wYfjXynbN2saySNC93h4xfDGpqWuw9Og4xZ0eFwaCaOKAfLt/4a/tttHUV+M0w
dOPbRLo6nx5r88LlM0Crn+VbUPEfe83p7cRWyuzeXjDsOPfb43VIWR0b4/ZccT4z7JSacQNLkkhN
tBz6PXXRGzLmpHZNoAbiup12v4FavMGkYYF9EVgk4He71qI5/oVAzvsckzCoy8/oLWr596o7RQv5
U5nwN9yHWdL/+4Lfph6N9/tzaKqTamj5m847xC3jOngEd6+NxUad8YGjwDogaTmpwmZPwdTohwvQ
a2DpO/Tz+wV8O5YP1Vlt3CqlGtYPltbdvscsUjYI2LRE1dnPntIAwFhlBpv/GeU+RRhJKu5tgYWO
XZUbilV4dX08CFgSP42F/l5GgbtY8BGaNfnrf9fvSa3M96uhVcPV4EEtyEjiJqhnxWValfsZgT8/
YJ6//sA/7geUAUOjSrHajW9A3O34fBi3s1oNT7b5VXmQpAN8K3e1gt/l1YEr02m55EET2eSjyQYf
w1ir9k9vuNpXW2XqfoeapodopGySPAdv1xideivXxCAOilSb0gIUs5ZInRGoBv9+3dW/vi+/Xf23
8q+p7C+tVZPEWsLQf4Ut6+6F/ngPFeHimN5tgKGNJTXb+oEEqf3aSH6/bzX70GwZkEZ0rV0/rP99
UG/zemq81tqnz9TivGTx3B3VrQdkgE/j5uDDTGt8mlsu0EFj8fT4d9CR3ojoWOoaEiZIYOAfd8Fb
gvO3aENsM10N9owCDW90s6Py6ZSnjs3WHh8FZ0EcI2+CkteKoKIGwBPogglyWa5WYFcVn9ocvAcM
aJ+x6t9xrBo9a6tJYUzVjhEeCgZWGIKkbY+Q+uQCg6DC/Hv8dm55JdcImTC56YDvxwAgIVEu/jo6
JvRMLv0iJGTxiXqAFHj4+p+kVZqkdadYESvxHSYscj0HEzf8TtZ4LUilxNxhHzhJzQL5cjqMWEIU
xp2OCpKpdbudIc6AYoyG39V3IqG1NTMNonkH5yIlown3DlM8gFcF3hAM++CwYA5ONKu4okva2Thv
PkJafCwlPR1pSyUvH/99p3xD8oF9yd3ddz4kp6T4B8vH3m6PLgK/Il7guG6fcyJoPGyA7U22vEYt
lAcE+c2gqNnXaNefOAqAOFO+EkED5SdRBPY9srow17OHx4GaVeGxng3zU1darp1Xg3JVMLj6jHWi
17j9EQPUpTjZ1PYsWK/jN5Cco8kH8TbWeddZK8BIE17RfUh+zw/o7X9Yen8sSrM+OFRTZXby7fjQ
q9ausb9eGQuCexAUR7lTl7zq6L7USPPCs897dJQvJMIsoLaHfXnO2E3WjD8QWVsZrfAC3kOQw8kW
X57WFy/VHuL3ryw+jP5VnuyVdVO+HYBdfsMIw33dnSiONjjMdfcU0AlcAvDFDvYUeOGH9969PJds
I5Az3PIQqCNYw/zI7Na9J5Zg6nWxR7HrBqRCPESv0KP30wFutYFMchhu54w+8prheObWxTpZ23R0
W0cZooI+UrDnV+/dnyDiIBMeLoZ9TvZgu9g27ILaEYhwo+WZDC1Q2adselCT+aoFChc+zLBRK3oH
f4tzRmTJD0qA/raPVVusYk5FGJo/6ZgU1y9yQG0r1rOLg2TiCxjoRtAQBXn8/kIx6z6WgCeuGe67
KmEUF689hA4FsUDDy5aInaXxgMEmSc899DCica+dJpQ2Tugxxo5ZA/3KXr7knuoIlZa3LbASg0Jd
KyuKvnz0wZWCRmc7v/SIsg5QFrmorseveBMZ0dlFbCHPxTlghM64vFCdRgcmDD/cqAMoJyMyQ5QQ
FoBzT59BixRuQJ5XX/NDAE32R2NdF54sekzY/JN3ijHV9pj9k1t3iEOspUBwcLKfI3DCQAz3mWxD
gawE/tOfgOFW3pxXaV7FrS7mi0wk/XePc10yYebJ+fjW/Hu7175Xd/Wm29aaps5B1TTNX9Xfbz31
Zt28PRTt8OlHzFz3mKuyIYI1bv+Tmm7j5FDzBWHedF99fK0iHAmYXp6F/e/r+KO3/3Ud0GXVWh/Q
hBzzv5v/CW62eV2dPn0smrGS23QueEeBuZ7tp2G3wdosPLISVSPWmthkp1mis0dy98DCkGkJ6W3i
gm/wTh6nR6De2XHRfIWfZkDwioHr6yp6D8z2+HZEeZe/9PK4dXdquKYWAbow0LARXqDXVts3vTh8
Uk1xcf7+vPHvxdwFO4FIAXkr26pzHR5w9VEwUHd1plvYPWDi8/jhoeh/o6bBDYK4ChOBmfG3k/A6
sR7n/VZ590305nY00pgJ2/HWoYntnW2vo8pk6ljZ8AsZJ11ens33P/AP/pim/Xoev13CtyJmdT62
zjut+vThyjYxbICYdimYQbRyCsjtUv1iEnUZt4bn/n21uHDLy8cSftmGlHiKfCMzSysjCgPt3YsZ
CkOZVdiE5T3GjPffK+ePYe/3K/22ch5rXTu+DmvS0sP7YO9vsdcQm2HLQ4Szg9byw5j1j2r3Px9n
NSyejK42f/Ubv70wH+1oXG4bns3pixQqoa5sOm4VjGcGPEQIx7jeCBk4L5o2JmHSEJ1jkeA0FWaK
nV39+emHN6f51ze49d8L+tafrRrb06f5NJFaC7smP0DtQEQzWwlM0aS28mlqjmF7/FCnJySVie7t
BEME59RTY4xrhv5B+vBpkGPaFXPQFUDHdsZgwPBPX0T0fJiQ/dCS/X/W1n+v+FtFbp4f28e5PXlD
Em7VfJZpXcLp+SiOr7Jg6+amisVz/JDCmQigDrZSEV56vsz+vXT+/iwNq9kwmwbtbfPbIt+w45yb
+qY+3JmmoU7CeoWpRj35KHFHi84yUOQkmMBZcIzxAl4yVLeahg+y5ZyS9kiXGDFsneXGm//70v7K
km3TVVlQBEE7f3HdfltmFTPuSlP0N1w2CyaW2E7j9CqC4BItmuB9aLk6p7cYJlJmmbYCIvz35/+V
NPj753+7NY+9pq6qV+vdryDicOyD6aJ4trFnwFIfhg04JBgr/LO1s7F7MFcZZF8VH9tZJhEnUizc
Rc2e6z2ixQOpnrMlDomYqN5pH+wA+9RhE3oeKr+g+5Cdu+0APeVUkkvU3tlb5KhuLTujeYoeKx8V
7Z6YgDPeapgU7R6+dXCJT3ia7sX999dufyfK/Hq7f7vt3zaTq/k0VsaZlwnVl6RN4J6nr1mBvZqg
vjuLdKb7fFWmAsK9pTjdoi32P7jv1wU+OK2zS8+I10Vaybg8g6S+3EMQs5jcIgh6hIDvZNdE4Lh3
GHZ1zzBfob0FrbgDYsBKl1m1MHG4Q4ZI7jRRWl00HPDrPjQOXX/rwp48Dzl0Hryyl6P7w6L7q6bj
94f+bSvRG9fzRLeabxi51N6jMuitF5foZRaThts2nDf1r71VvOsXF48IV0wl0Nmkh6yGsAs5fzaK
9wOKWutOcIQ/UIpoMv338/mDZvL9+XzbOs5bpd02N1zhYdS6OIM4LUD92eLW3u0QMpERyUaEK4bY
pt2a/3R76jX/vRdgINMGSqCvb6v6/9Yoz+f5qGvnqsHWf+vsXzbZ3ZQeWsslWOGtwsysw8OhMKvO
g3AL7JaOBCJ7ZnZ9EDaEXPyCHnoS7IkycLfsytg0DW+9rRW8Me+d8aD/fa/+GOTU98pqIj/SmB1R
S3xby+vLZT05PdBi3Khp9ToI4lBsAl7mkyaMRnDoqrg1RceFaeJ0q71cnILJSyywBgivE++GLhX+
5dIAcEcDi325RroHicc/wCXq34odlFBWzZOzGob+7ZFe75OttXpCdMS8U+ywOo62MWVPgkAg//cd
aTYMBFZ/PkTUHMzT0Dvq1L31cfrbxnqbmNfndWN9+kp0Ge1wcq7JkyFj3h2HUCsn6SMsGaW4eM71
4njQCrDEy0YEo6s2rEvDK91tlELIx7xAAFZlGXmPMht88kEz25NX/LCJzCjT9rQkAyWMR/bFjZCo
MKocRXxBkKCz4oxGusiWy3oWkC8rL3p7DGyezkPjDx1RbjErCKtuPILncA0jMyd3uIEbi0O/yUmZ
Roe69hi2YH2+uGxgmpX9DuuRfFxi5wL6qtqXAg4QKNMM6yq4NxVGUsyqLm529zPLp10NsZ1iYB5H
+tgq5k+xSv350RmQNOuwu9+ZqsFutv23oDE5YNfl56cSjiZA+KXJ6zWfDxreCLs8yZvQYLoxUuCb
0BrHJXM2P8XzcGmJNL1KF2dIIofoMWvgGIyj12vbvaNsjylnqzQIVDs2xWiDNp37G68iKM+EZ3AT
jlO8vzs8lkoMRhuGXSzepzT5dVxPOiVFKdwfko/XEmwntmF5ZsizROOGMGiVL9s4PO6RbAl+VYv8
DBuXLf5zNnfarcYTQ8zgQDACpDGURQmH1N50ECNVEkFdAduVh/zFZyaASshUxRMMBKskBhy0vEmJ
5RC9vz2KogF//uDtRSOMooXa0fi9+oj/8pZr7EQu9MnYcdiX+tmBC4WDFa6dQMKTaHpK+rJmED/w
gZXXm8gG9VdtO/Ml6F4u21GebeKc81AmkFWkJnI7qrgh6wTaE356Uebnmt1fre3pq4S15K84QR0c
ORhfM6SbG0ALno+iUPZfjLSWVjBxsDPGlOYE2XY7ZG0zTMpvWUMsV3mmrqMTdgkQZe1l/g7yHI/X
CNdqF9dQzC5ZX/i9NpiSxKO7c7MHTZOrGJ06Lx4VyMVLY8Wjg5NpcWWwg8uhYDHgPsKU6M4zulhe
zVyude/OgwmOi9MYbCxOCtyq10xXTmG/Yvde1usRJFicZ5kfOk7Hih046ZKl6B+Hx4h6gpd2oPIc
m1r4gZhfz0yYsfVr/2a+HHxh2bH6GGcish3LsOnn0IXng9MoGjXePAQc/369cNTLvcY0VcWxhIdE
OqBQZsx2bdjHm6LmWN8s/sZAlrgN4jm9C+PZdv8xnvPKY2Cb5swFwRlhuuA8J5reILKZNr3zhoCm
lM01TBCrAId6Fiq0gog5ciNaYk1jD4z+mSAw/+oYdfF7wUkTYG5wu/iRmg/MqhtVMZZqKuQxBiMn
L39saL236TnXIhQbdpadNjaXsHFC7L+TPsgbvi388sUdVB285JdqwBYjw9cg7MuDXELbx4XaziQe
D3af93jOe8xA0X/zhtMwSdbVCKEESRVOhLMmvwKZi4lGibPyRafAbAWZD6OChrohQp70UUwr0ad9
gEaNWtwGZ4UvyLicGfnN9f1wWvWmmsCsEHtof2+Ht4HTv+dTcznV6nGc/1H4YJ+16egepKgkPGVh
YoYO/Ujk9y+1d+k0XCp2nmXvKD+6j6TfIMtbcAnL+oDXu0eHUjK0B7l0xi2PAWEyfWS8JBV3pkYh
WUC8DbwnFzveFB/s0/CWxqSucq5LMOFVD+YgCJzNCN5uLstyy86pR+sM2rtWdHt7WbjpjL2Jv+5i
1JAl4C02/5gVIuF62+kGyBl7Qpq/JrvvxQYUx5uMCQPprKMYp20qxjPLiSScFN7dSrgBu2rc5tkD
0KVvRmCzYuuD6jE47c4ObrFhwxQpaIYhgyMaE7H4DINZWj7By0R5TTS5voqy2Weisuba3RLDFPbb
T1C8MO8BzJtd5rNzNouZ38bsxuloBCRJ0H3Nj5jeG0ENTT6n8ebA/74qByVA0O6+RKH6QfAgCW9h
JS/+aDz6Z1d85Inwwa7VMTDmltdszVL+iHtmDtflzp09kz0vDCuB6NY1tnb2q8P4FEd1FjX3DDid
yuLaOZzjxsVt4C6/97R3urt7ysVvpddNYHivV35r4Uvk1spcblsr9O/+8p767NUR73fMJsZ2eILv
VMcok4BBbrgYbGqjODrTgjW+iSc9WobdImNJtx1+nyn1M07fPBDMvkwyg9izajcciAjvsonJqTyN
iV7FXE0es6J4wHQSM7WKjKm165ic/CCyx7Z9O6U7JW7IdUKS2M3Dp0qrDdYYh3MssgjDdxH6XFI2
J9futGfl49jFAVimDx7ivgwMyT7CIcXZeHVGZyi36+DJN7gLQO27yNjjlwfQG7TJ8rKxzydnnmGB
wsQ8ypeISj74pzw9xX2zQTCobHCcnZ3BnoQkdhxYqUC9H7DeVnp8Cx5z2XDSnRv0Vp4IOIXfpzlY
M0asLGDwYV2emhgYsuHUac4YRn6IjpsfXtHr6mCnvTln6q12XCkaL7BTtvmQH2H+fXUvGqZToAM4
irlHYlbFR3FvL3eDaQuHnJlz1PGoD0q4bblvk7n/dYkjLA6UW/8Q1N6Z4sy63XNm417YIBPXHinp
6MbCXaMZqpUek4yjcwTEPDEZjtjYANZyZ6iGZt5iI+bo3XswPZnjnD5Jew9k57W+3hr/zu+mVjLr
s5ajmUHGSMkvK4+LwTiWJdgBYe/EgxfQPXcINuRbfLA7oVwZrAajEZwmljQ5Svynp4P9lzjwsOoG
N9X6/P1hN0KQ4+BIJ9eUJQxJEsyD8jKeHfIaZmlK7vqSXzmHxdqBxdprjAP4gfV/UztK/fNvwfag
zNBs1eWEm+6dGW92Udk9UmqctcAHReEulHVNY+V7FktZ8puYnnrEiuyYDr7qSZEFgK+N91Kh1147
bvop0qKo2uLSAGmCCNqMlaPToLJA0zXcQgS5VKKoRjUN6hboLjb+coI+HQ96+wqYjTHkCp9H+6Dh
CcbvWftpI6bf5XLBgRtOiehpRTDRw0vhzQ/QmhWIV8Rj6BZpeeuwtWyX4DXurIbW3SOQ8Ro4kKkW
xm3oOE+KvGzle2HyL7WOvmW5BSF/6xAEnawhbFzZ3IapXlGCMSu2W6AZ205Tcc7TqmtsfZbO5OKu
iMplTxI1/fjjQ0C/LhskNdGNfGQTd9yaBoWL1n5wHuCNroHii8bgDTPHY6piid343nM/iizWbFir
etiaMsVL0edxVtiTp8Sa4NCGP2RRUPUXE1BdznveBKwKrgs29k8EfEzOCxa0NPUv+nwN7oezJ8bn
hN+TrNcANfa+Sx4OEx6q9wO5hKoSP8hwJsK51D5oC1Nz2Drys9wp+SjeDrcVW9mPbXLJH9YTdSTL
DYP9YR2YJgpqUuI1uU8XH/wu6Orx/QtrwzeeczbBXTeB1cPtGPYon33IrBI7EcSAQ/aPZ1D/7H5r
BxizimYw6Ty7rRI5FuwY+J+1Myo0JYNjkGXgJDXgsHwOTzJv+3Bz4UuC7UJeT++pJNsCtzzGjs1r
ONwkyfTDmJ6YzT5//3o/ZMIYxFy2xQ45HDlV2pdBAyXIgazejrL2DRsW8vXgrm52NXwwBqrXKS+7
vMesB3vvUfQnRudhyovT4ew/JMnRDrmcSY/SpCE+C7ChmkLBgEQ8O9NW/1lQcGiuc/jIFixNZj0E
qSgLi1aRLC/HCpPwnhJdXtZ80CWbK6qvhh+eXanABoNIjKNOpmev3VK/dD5H5/XsfBL1IzwtJYgx
O46+Nlc8kZyuBXHtNfMMe9gZN1zxyeA1U88TRIwZbjmEEZYker89w/HaSay2nL4SuKwwQLF9y4lH
daXmGl8HcaRM0IkZItyh0AhdeYjW2/ko3WPQFldleiLHQtPw69gXMJiWXAN+2bgNGTYWTUcijOR1
A5umSZUp1wtQGHbfpMvdwu6f79L+mpJ9gdncO5/ertykw7QNTZjZIj00StDnSZDAR+/08kj5xaKi
cWCGa2v4YBMn5Ci9RZXeosXEvbvk6SQt2d+7Ie4iHQfIPLOYwlqO0v+6PDFbYAo85GOv6Fd5Xzgb
XN0a8rShoEIk1lB1rrssKzYAQaweLNzkBXtKEMkjNB2KHQlF2LvGnxXjlRf5kbK7lj04bkXqluy9
GBOLx5eOHw6k81oqizYl8A4N1iwf0s5V73pI3xtclDFUa7lDrMkOojMer7c8i7Nmn8RrQANEvbgR
9yCp7y9/YW3Ohkn2If/35ZAvjIW9e7m43V3URbFIPFC/QP0ijYExsNh5MRMmyrBbY9E3thR2bpoa
s96YK8l0s3eKKEZGLzf65NsZZ5o/aMe4JUH9xFpXC+lJRTU/f8hZpkNsek01NGAxtOUWIIrkaVJR
3CthurgMEmRGogZKj4NEnkgG52xuziN6k7pIaIalbqck4IoXpWJZ7qfk4rS+OLCmRwPnVr9G+DFm
rJsNmD54Abc5GlWveucY4ir8RvY/TbZGW4qWVXK9EKkU02Rh2gcvByKbeI2Q8GhywOYJ09OJKm+5
OgInEmlXNe25TnzdirocdLGdbBiiOA8luP0aEOi6oPcCciC9r652RzuqyaeTNtn74c+aJJod7a23
foUra1DZG7c9vq7CvWRLkqaK5JDGHxTgXHfcBvZLVf4ZTmzYzAjjIsymIfB/7EJb1GfJJzo9SMlC
k/2rNj17abOvCtBWnEJSzoergH9fl2nUai7PysV8js9PP+MMjsB+lrXq296JRuuEbUOitZYIHlR2
V1GqHPZYGtLQsv3YVk4++KMuVuMyZa+m/3PLFaUvaXq0rYia6tby7WUQD4wEFCWCDO6NSlQaG9u9
5Y2z6KG/3qSUe0SZhawXDvXFdsGJg28de94pLx75rIz1epmlb8rDfVYoxBPHAfVD1QXjwF+QZkFn
nP8Qo7gFX1gdvbc+9m8u3xYI2GdXBzmBPHuUD/5eb/QBWhkzYmYrzuXGVmc34jdMp2VmgO+kbOPd
rsojraBGDXHun1CLka7h7YiUB3iZKJ7gaQQFZzC0Zf3hovht0So0l/vpLrANJp8nOdC37sq0Dei6
hkOAKgsjm9SdeQ0x0IN1D4hHV+llwZyPvhfzIiyu5aWfsYvnREVu03xFjhInhzP50NcT5dedr4dv
b1uXY9rWV2mDqJyKYA9YsCIYrH5QrA8noHngl87AUOteGdcFUUH0AwLehKPUKWpuzVUGG7cJgsHt
AcRx61/rBd1PIgIiPeRsG83eaw5mKkzK1LcsZ6S43kR7ioOLex1QF3/YobfhDkSFvlmn6915mz6Z
yHDRLHt+ZzcFzgYioxMpU9OfUSGBZ9TS5NmVxmBF78WF1dMPro3Cu+uNr53x8AmLYSeGqQvgu5Zl
RabiSCPO6+3w/pFc7dStAik5hB1tpM5cn/kuJyUx1RLoACZsiN8GR0QddNGfKl5IT5s/abWPIDZa
PKBKVCmIlZscXahw+QviR9urN5CBSQs6f/rLrVuJexrCau6+siGkik4iGXY/0x0chNsCQ6D5CS1Q
bUr56uIphJTugLhF1vgwwWHYkzL457/DsTFghnfhh4+XJwkrbYqIvx/SXT+h2YdwrQDGamQLe8Yt
xGAAva1XQB1J9730mcxOuRkB7fWIlyMauA3kh9RvoexFr66Sa5AIX2jAQhNYCbE9kgp565zYWqLX
l6XhPqqataS01Jxi6xTrIwzTM3uFzlqx2FdxxTHE+crIbuvTQRM16ff23kILeADbYNj4P5LOa1lV
bAvDT2SVBAFvyWDO4YbSpaKAokj06fubu+ucOtV1eu+1FGYY4x9/qOiRuKrmb7+2PMWbQ50qRsvW
X1NALf8iYom4aw0Fsvm8mXvjag9REyctyfyLxzHNLfoqVJr8gZb/AOhb1eZxXPIx1IMazOcqd+6c
gv58zOauu9ansGDG89baVfa4P/vaXJxkDGXb/izn4N6qa2l51acxdAKD/Uj5+UmFoML5VwsHdBDz
bu6l452B0fvTOVQPE1uNA9FjjPw8eX1Fy5Zlk2vEiWyRONkSDorDGq3lwH7cg/I+Xh8HdLD6H2t+
8KV5oS/sMcbarJ9X3iQ1hahkExfm2SNFYMWzVN50xPTvzdKViSYTpxQWKMeZixmI+NLG+mE9UPfr
Cy7wgTseNyQ/rV4iaWgQHubvwtxlW2WhmhgRz6UnBk5daTMrkgeEBaYgm6O/L0IjVcJ8ekzcJ/+w
e50a2zpNYeZAED+BzoE4E7iBnVPtUVcdyEqPZvhskxZseNIi4reZ3YGls2ZPgb5P1pW3Xl7Vy1w6
/ogSzqeVXd4OkOeK+vSBjTfYkx7azh7D2ROnT7MlJ6cLKEjRVEH0sBN5+4SPMEBHQv/7K/ySIAnd
LntCsx0MhqYij1GRQCnRNp3XZQJO0Fnjn9NrDUI9W6ehePjq4drucirGGbc2TQeaV0z+iE7HR3HQ
c5/4SNy/Phc1D+SfFQN9MOVORQ8BvR5tx2vb3F1wuBw8g3IC1QZ7Ar1vbCq+AKbTKybMWONobEyA
J8yRrKMAyKvaPtOQFoZ/fB3K1UzgQNkcMdNhvX6tgvNkdl8fj9RUG3E4wZSsHWVJL8VwvTz/gKPQ
/prlRccTTaOTt+ofwetoRQhca+1ogUHMG/M5jaVQrqvpK7ZfAFuYoVuvy5mICFotMqwEMQSyDqEV
dPW1zdQA6FcZcaMD92OZ8pju79js2wMVuQPxfP/XVFgufl0mJRNiGvRgS11SukBxpIYVQKC0qJxs
Q2qGD21RMj+WwbnipFhLoyBOvd+oh/1qGyrRqDwzPhBPJ5ZdmgrM1akYeEKSeQbc4RoXjzI/cmEu
X2cueB3BRL2LTbDpdce10py+y8kRAikJCZRL9N1tcIZ9S+e1RDPbt65XfNTIukWNqZZ2jwb8gcoY
dM/VS8YqyKa/XKxoo57VGT95sI4iUFrumfwDGKEV7uAvIw7Dwq+YxjolyYRgTbO5FX32mIw8OM5I
7cXufqoo4zLoO6X4xEXPHvasysPU1l7rKXn3ZIa7jSAFvoPeEPfjVdWfUGaisODuztpVoVxIr2Ca
wxWDeDlzB9j5ngyoeZyZKHbdH40C0SdIH+krOT/5yZgRYwttc8smtCOb4LvoIZXdqG8u5XnlST08
ef89wAKeoK3SWNPuoqlIPeGTVTIHR59khLhSA7D0CUZhyTeGtUdfuyDGDbNdnthrNkDscduWuicT
6wMabY6HD3+4gUCRmeNie/isw1DzKRYaMlPN1Zd4K+uChS4FBjRtxlNI0I4fGlXrONqPFvbDXYE5
f4QV9MoHBB7axlSaX+qD5qT3Wdr3tlxCOTgHLwAEKk65RoyBiPtD7NeZFMBKRVhRqGi+jDHWpHTV
t8Xv2DPZfzgSESPe+srh3GOfsKLI7WABxMISWT4o2LPD7Z98sNx9zJ8xoZNymHCN3hBkcjdfuqH9
w4Qdp7vDr8EbGze++QeRdB38oEdOHj9gvuyKigDi3wcFiuhsBc3bjMkr0vzCyQzL2SW67QwmPxWL
anPXuZAOrQPmzxHacki5tDFjOkXh0jbLhxPaPDn4iy4oT69cPGuNO59s5GCOGaTo53G1l12/IepO
wayHZ1cuMocKQzXJNgqLcPpqbaZKtVd6ymaqQ+kyBXuRmSR0XfoAEg946b7/YffbqCDxDFr1zw8b
Blxn3qj3PPBL5jH9Ke2QaJqe0+OojZ3f/i2aKDVFv2lYRuak5vY7Wtxe10Xk0EIRnE1Q5CwGMdly
PY/pz4WCKp0fotVh6BHG9LBORIVMsdp7Dny8rc1TDPfWjFMyQaywXpwiszwhA7qfBtik0V7SE1fW
ITnRd8PEPB3K6UmaPP7gVzri6yIB0ggBY6VML/LSsEoYAzQ9ODQK5WdqLG73yV0V36ntQjzCGc9f
Cd6khk2OnUgpQr8U47dc4EHk4J4a7TQ4nvhomcOBq3QmTktpgMNNelQa5N5ENk0JbAO/SBxCz9Ue
Q6i7aZDAU5mbXoiYpDGxLlfHMmbi4kcMPYlTJhSK8cbVj1z2bd/JX2ND43VmW82sB66jT2Bd+BQV
lAOKFY3Er9nutNUHCPVl/kXjEioEPqcly/YOWbBnzSP/I54t0i7+RmxtSlSagnGKEcKNer7yaWu4
oifd7kYS6iWXnMzyB7wft76Ghc7iKKZCUIUY+VT8G+YIAy/e5RscvGHwZb7FHK9Xjz4Os8ss65nY
Vb4qDGUaSkLF6ymCVyYGjTkUEW26YN7H2JicKeYXypiSQ/TOgNivPYHTDtwzpreKoFbefEZfvt8F
pzHqcXP3yGn7B+H0HYb9UeqWjEf5aOpeg7mOyG5aToG1sAjfCL1XQoQWUVMVnEPaFT4Kc+9VkZLz
w1rgqKlbC1OhjpzIG5ZWkXUp3W6xhVKuMnfjj4KL4TJ3ia4i/AN9291yr0hFzyAUolUT91dn0a3/
a/foxo6UsoBxQL+gh5JZREg68A77UtOjhwHZ3p4HxJ+DMrfR6V/BXElhlV/q3jE6vqg1GEo1wJ/F
+twSxYJvTGRns9T5Hit6jLvVkOU+pMGsFqJHfeN2aRJA9xja63UjhjMteX13Lq9nyAirtmSHOxCb
n4QRVso8C3JWaRuKvWyFSn4NrimgS+XhAEwPze7lUUSjjHXO30U9nyF/uHuPknfzxgnbeUqtBRpi
ZKs4C7UF2O/r2lvVYNNboIzfnNpogG8+lU3k9lwYg+k56uz8rDOMJ2EwgDLwS5g267Tq23L7GQ8W
xgzd+RPsBmPrkzyefoMwtlYWhM3i+rlDt8YzTmZoaMiOAAQli7HjrkB20gtPB+BL1N0noJ7/N/6Q
SZL5HCfbLz0VeQz8329quU5kYrJwiMd+3XETRyHH0ZmzDSB+oLTAQrR2WNlMfueoNQ9ETznTjfoy
WUDErXJCttNTXzandF/JhiRhouEKbqQ7Ngmgf3XivFWNTjhgOPQFUBy1opT4NatM97P3WsMUYDiJ
B24zgLvwZamVkOMkPiluJ4hoejR+7WygLGNj2l+kYqLo1MSaIpFsboiBgS540kyOV4KCqQSXoWLG
kvU5Rw6t1+i2wjok5E47xy5qunzMEHY0ESPNvqOFINpbzFruIOSta0x+qxGx0lDrHi7NH9+P8atW
uSnBP/ZWRLwyvN1eCOVa+SMxL4VWkC3+nzMThbs1NiNBbknNxWLFk1nFrr8StC+uOdrj1IT3d7fo
SsUNAJaNbT/bhFt1n4wX/tOdWtW4Ck4WW3ArOLOMXG6sKv7pC/FGjPkrfo48+WXW9hvSdZ8TD4Ct
tCeTozI+/lAFA54vxJOnEyUGcLSlZBZjbhpe3ZT21KoDZpb86k9ozgqstUxRn9CnLwVPQcOSw8b8
2cDnxaVSp99iS0RBxxQgwBGDUQsAUzeNQqZRlL4aYzxQvZwafwo0JBpsxlhPdS3fJCExz6dHGOdb
Ps3o/lcV1ruEOWGzVydruqs1EjOJOlMyqxiNRqIFmDjD2rFzsX9zRo1fjzvqgyaDqbBZYltGLqnK
Hi412prWyux6BaaYeao21XelkFQmK9LZQW4oQHPri+nOk9gje3aWGSs9O1oB1XyjH7vOaOM+v/B5
hIhoJ3ZLrdqeJZ8kJBe97uU8UYGjvjbhc1q8GDIKYxjkZMV6cCfMDQvhvUJjKE4psuwyw+80vEer
j63hcNFsvv1JxehIvD/NIzKJZzqc3Sn9eWSdNRkUREcxyuRSzGKvcYQVG2+HGq5oR0/mBQZzIeDp
Jp4MVeebmR/I4h9VcKrifKQ0o2e55Kk/zX/HSeGqffSVMM/fVrvXVH6bilTj9D2RVihbOMeUyOni
l7Onpv7cYJJofvvH9mYJMl45Rgvx/2/xA7rBEWqZxZF8KPSzMIVyPu7T3GqUKybrVXC9munxAWuT
MRW0PfVazNYDAZ45SgnuzwyIJRI76/xowP/FR8Nn/k4aLxV0T6wOqKF9bdQ34IFLX/81p/92OXob
r7dTxbPnp/zOnNBi0v4eIcdMpt/xFGOFdQUpgwGYg+CrJx8OvcJ9bXOEOUjgfxNsPMiySU4Djusd
mLZ+VpmVq/KYE634bNs+ZaCOehKnyC2ZD93xG3s5f7MT1icIvYpompXYNOzf5KPc6miVPl3CfR/9
aaKEfSSY71lk3ofWs7ayZZntHqjo6bmYzzWI0KVmI7OroiyxjCJIfrlXfKyiQr6lishbS973fgHz
jdKJSi8iT4YgdnINuRW5v+HAG+v7F+/Y+eHwCThCYbFYnSAbnZhUOB49OYI7TJ3VN/6hB0pNh6Xl
PS0PSIaux7nGFT+k8D0k97/Q3L1GVy0AvUexXTuPNXVwBKIzn2uX2owFx7i7JJUrec4BB0/ztHqC
f2X+tO5RG0hhvuBIYCRYWxowOq88ItBpepylI9RVK6akXPB7gn2B/5l/0g0EQWv+qeAtdsChgl4Y
Vd5Ot7BHNOCEx84SPBUNCbscxvq7WF1FfxgfgxRDznoFNhkDd0GiKMhBYjmysPjXcIbPUbRkBGp7
a7XmGycuuzNEkTgBWQhoUfqQyvAxEkvrYTbXpzjFirH0VzkTWtrgN1rPZkfMA1b/Jg68B75NOfSO
k8YD/MLehq95nnGOCVy5ZsxgHDuv5O2wyg6Xl4U1Z3/HkHe+HfpszVdwnzcncDTFwLqd9Bq1Nc+w
WO+F0+PsAHVKvcwdkh2Dm2mDR6hmlTSMVofJhmxCmFnTmC9hMTNFGk/zOWkw+ZrS1Jx+5zKMBlMh
zPWP/nNWWuVxgx0W1DNCmg2iyyzHiWbMlfbMzjJrCEn82lsCHmApO8JrCJ5kUODWZ90Ty6OCf1P8
PmLmU4UDm8wcV2+z/4+jk8B5wFFGdQfOnxosAYkCMaOeTdauSdjAd1+ac5p60MOfuV5i8qjZLwpw
y1s+J/eZmENAs5mnwIn0fwtwg3W5Pmq0z1hxN78Jzk86hDtG6BOMYsU4QlTX1JjmL7d5qYZTjtTg
A8KjO8tkJ0AWufbpFtXv7H3+vZ1rm5AA4yhvb5gs7rzleVz7Mal1tIAwHtfy3EsCZfb+2wIvHxvv
MXRa3M70XVGZx/7pvW5BgMpzLPORuFI54fb7mmNT5+zi3FspikNy474czh4fWOcB4/hrPEnO/Hyd
PlZA4xxCuLUptnvkR9hVOJIOIxs7uTIwIHPdLqLfxvq7nfMeAlQq3MEjaRYdh82oMchF48hX/rhB
iYGCAsnSe5E4MyrHksuI23U51JYAKzXX2QdvpPX6a53BzrbibIxK9p28hTTLwjm7+hdPQHctW0HA
pbKZrZM9AAU2o/Ply6BlYTIxX4NKuN/Jl3fxnbJL2/XxOX3Bo9MpK+SOglXQqooDs5yiP/1hr0a9
yykMgSODLLKHQjeCmyAmaCohRvDRLbb0m2M5x+1vmqxfY1sQZwTAwJNjG6RT7BaOBCSPnqnJbGGm
ADcyukfkxP1QiHhcp8mnzAO34pcLbOkNx0exfzY13R/clm3ac1JYmS0DuszcH8/6SPHP8ubMkADs
4daSfMZNBwuqFVVk1GI5x4FTU20R22lLB/rQS0Tkoonl0GpFe4boom+/ws2j59Ue+rPP6t3iRvIx
rZUf0VDHKqSpCwMvVScO6ha7i1r0uZTQ98lF0CD5XoC/E909k0r9IXGIsmOmA3jjoAadH5gRlkLJ
Lc31BTY9AIDsxISCYqsdbr7IJK2Oerd7jXhQW871hS6GtMN69ELYCpvAjdvZm/sHPfpIgwHBdAEW
MSgDWiw+CQzchtqubL0F4kfAiAVCNaFoc2EKo/oRQPOdQYtZbQXZsgQRrUB+FlB3V1Shk33/xlnM
A2U8VoilDoSKuAA9UAWpr1u89wSY7qMUyFaUGSX0RUzn/AVrmP4d9KIzF7jqbUly/6NuxGP16wM9
tvZr/iNJDidY1ixdGiMh6BxTgpi+0KXFXXCG14Z0Gu8PYgMJsOTcSCQzuNtXlElD2FAzgjvxZxtO
hui2mR+0ZkDJwFBBocIox4ZHBjd5ciswoAXmL2BSDGLtz5NARoxomfn6I99SWqY6ogmPHMSdhmM8
fL1CZvP6YxzFE0+BlwpbgacLJNpxwDl0WSdRNsedCRvmuYXCAwHyhj6+Bh7MtGUEQcp9LKFXDXFt
+2OqQQlI/Ftlbslpx7wHA05LO0J9ahUgsnSLsV7f5cdSvMshPCrBLgfmifyH5HRAeth1MJnWKz4Q
VsMaVvPCAQlzGgZhmbMoenh5VyOp9hPylXPrsoCoBoT3/QIqDLin8amh9b48RwkjIPuFlnf1yIP2
fs2aScF+pIVFEH53xIJ/pSYrmIVy+zVwG9rKfiAqP5IEy8lNdU0nhwvlzdjJOPSbw7B1WqS1psqT
WBuo22nudGzIn2t00hiBiZIjX4WbXIEWkAytUIab69AwlaA8fmjskhD/BH7Uwpo+5g4EBbwBFe8w
fg7oCgnIOp1SzcnZL4uaQTOMQhAbqEv7aaifNDesZPtELIR1qgKVkeHPSZZt/xhf+ARAcahK7ZJa
BIxsCztj2oOK8rQ39UdQbnCEXK4aU1XYyIBOku40wP24kDkR+8OA9eSAfubOE3x9/4FKoQd6LNIn
J+8xzD2UZ5R+WJtnLE3rxd7R4VmwCTj/5cKVyd3506QQe3KZ4pzZIg7gQslvCwyeTtVt7yd03GTS
twanaiuqBHgnqstfMthjDP0k6l+7jsJCXdY9TIFePZdZ3MjAv+W3koJ35PdRBZGe+IMNmTgSOY+H
L3sQfJqrFekIxS2uhE+3EYFsmF/APGM+MBMAvetyQgdCoU5+/XE9dN1J5B3P6xiO8W7Nqct4J5rA
YKUuWz9JpTPwu3My9NI9r6BQ5Jjg1IwsMO0c/zyFk06eJb1zF+9Tmo7SB/Et2eBorKjYNayO5c2T
BDqcOPu33vbZI8PLSuuJkcyLeirFzL1xzfqZ5DNBh3yQAlGOkbol6y4NMgAmOq/aRRnfas5QbIXq
CsBW4n1nDnQTBPZtrHqt01HQnofLKiHTdNYw2nv5TONlxRl2fqPMX4PwA0VLbsyyT0mOgX7uV9+N
bDhtNQVcL3K/xsAKmRs3rNl4fXx1Ftl9TBvBZ2B/PxeMTIeDUHqTPkiE8PjDF9FJXzdS+4MVbAHc
Wi9aPB+RKZpUpoXuPglGVnBbzN5jxvDVWnp5737wzVw1dd+9cV/38ibsKp/P+oUzwKmXcRBdlncu
YlrUFXb2pk5ZbmkX5nnMUIYj4uj48f/mCN/BNMc9gAwjmkrJGryE+o/f/u/u9u5vXy02PdnpGPCa
D8Zlrx5un+adpGyUREQtU5UUhii6SDdlbFus1nf33mxfQOYgLGaW201pV4Kx9BiaeKSMvxjVQzN6
0VSbxAC+C+tEW5nOtcr64jsOFvNXAG8A23sZnDNyDnC/9ZJHUPDfJEw4s0FHSs8bLA5D2FweAm/Z
O0R/qvkHFe3tNKW3OwwZu3rKg/lxDDXJk8nMMcniBamvbGDXCOF1HjC4rB0TM4PrHCMCBnQAfZQu
AWStDbiRqdwPAV/ko9CB8QVqn4W1uBOBTK8iz3vagrYntVg8/cL5o6eAne/2YX2JUu33o/Snujge
OWv/8Vr2//SozOzEALSIqG/5A5OKmkeK+R/4mDMcF2aBIGhih8bqRI+IWdqSg8imZSJ62swFBe4w
JTbQCVcMn+5OOwmn5ElNd7t2gTWw+d7xYgEHdckKlkOLB6BMxt40IiBxDBnr686HFn3WfG6OP4Gz
w6+BqSxma6rtLUmpuQwgZzjtjgreo07wjvi5BWKST7Q8jGXybKm0IL7L4RO2gjJer59YQ7hC5wP6
KcYFqFocBXaiaKpdJDlidCkDRYsFFEDcbJzA834eYKSlDjliky223qLejumkUmcZ/HWzwdERbDQa
j61Do8idkWGhSojxxguua8w7hQpJ/EYOwH9k2/7POqKBMnWKYPk4apirkYDe3Mip/Vik0H+XysNe
w7AR6Or6MZoVCibGABugVVCMGPAJbciDVgGuF89vnCW2Egzuo3jHT9QP1EF3MyHNRVRHkfU8ywUR
oD6T7lVshUzzp5rCnEM2Q2zBnxnVC0pA4+1wq+b4ZeW7bbO4B9z6L4/28EdDHmpWs4Szo5ejR+bp
5+/m//kwT0mgDmJgB+BAshjZVfQ9eT3RVFboc1Klcxw/eJo0QneYEvUHUlZQ7oyAjQdfC5gh2tZQ
LlZAxkeIRrvlfPnocIYL3qPfUl2R7G2jaS8p+u4Yr/wm0SdIGjti7mF3kJPlhNGv/dAdo+dp3HqP
Gajz0HkOlwO14gIa329q4cxfjEsQ1FmPXljFXm8yjObREH5BO9Nmzb6xlRBeQWxV6Mjm5QnTG0Yq
xRAjP+2PYcl7emp/5gly4X7cWsaqHzDumODfzdFlw5fsXtZcXksLYiN4KfbhNLA2+sdkVsLv7TBy
pf9L6BVyc4eZDuBCZjLZkLjaP6haZrIeOPyDWtgH7Q8XU6rGsX785GtZ9+7wK8c5lA66Y6YfoLIy
jiYR/KrMHo4oJ18HmL/xWRBa+jdtkYJPC8AQHFYYE2m/4I6TNbwAHRktwGTEbMDZMxq+r7Pa/G7h
kODigneacOiNEGb0lsZF7QWQH3Eig1PdLXPual7XEI7ay4Y0Q30u1t+LQad8o9/6mizo2E/7s3I9
YxT+nUAzB6vSfXxLTOPWge7B7mAs+h2zKfsIhnqudLiwSCmN+uYlBemK7EvhQo+iKv6E5erduP3c
ShfSmfOHpcPaM/Qx4/aloKV60nHHk4ZfaU/Tw8n53Tg5xw9rmDucjcuE7k4nqOQIkQRXBMFCicSZ
KRij0y4xpSlvKbP+hqcvrcSEI/8H4BSkDGFZ9NDY3dQq/TuSS7ur/X7JCf7l1uhbMToN65dxjVMM
uzq67EWb+8T4shzwvDVLgbByhLR+/AifYH195wsvNRufhVpGdBrdYrKX8hm48UQDt3g5rd3W5mdJ
mw91goq/aNweubnmM0b2gzwM0x5riIsdG1pG6S3oBUxrZvUa4l+MGfVUBtYOUTw2J2odAqud+Pjd
9MoR3tLVptY8zXCIq20tBbaCC86JYkGFZB4Uv1BqHCMP3laqebAxF4ItgosPdlHcdwt9BJbKBP22
AnesRlEzDcuND1uaRmDBrn3bEaB35L67dSRZShe2XLTONw9kfAFbKwTFiM2TlPknpoxwZLKw7VN+
BEUftqw4L6Huhht9G1OeWPp1Y5Qj5HhtOurvovthJU4wBlnWZ0fGueQYjqw/SZYdMYmgc0sXz2yi
Agvb+S7CxlPHTJnhHu47m5EAWieYhwXAX7SVZrrBmhyk5enXQB/MaJZGEDt8STUsxhyqshfjUZX4
Cl8fIcl2QoM9dTsYCz+C1whR/HgBNlyKsEQQ4gyCut3Lgv6hW4UvWgV/OL8wlGAl2c+BJzwfY/dW
7eiztFfQjbLrLcVb+5qDaPGdFkVOFMEqhfzWrBvm2ivmh+oo19Fc9m0FrItGllzv0SXByZNmZ5F5
CPAU1Vwx/s74l0Sar/ORPKUlgh0Dmk8TK4epxqV2PLLchuYTZkmNEglBjdxZ4p5j0sP5Z+bvVSkM
FVgDKUiJPgR5BcNQHibR2YwJBDOO7ryYoNxa0pb2dj8YMzY96ttVf546dFSOUHRGsOEw8uixR7Jk
9v7sHlgrfMbfiNaQzfpG8bYt1x9jXA3sd7aM+Mq5RQk2RBz8kp2kmj+og4buCyHIe7DJ4xWJ9q/K
/6R2W0ITCQY4OiQoATd5bvVbKxep4pYRh0lzwQyfkk8LuLCfP+dFmPV3zBXVroBRKHDveaClU+0E
2EL72dXzR30z+lbbeIOHl1Szp7Gu5lR1cQSZAX48UxF8xNdR5YJ3pPMfsDXHwCV/ik6oFhQk9CRd
qMThAKwFJ+3U+3xL69W8rRhlHGnPfdN42a+elzJf/9Fs8xfqjQG/ASWb4tZqOPhZ7cCN9lXhdOjl
kJRBbJQow6y6CfRkrnXjqgWUtuk46VHTbqxS2uL5UTtc72riP4ersvR6BJiO7gQUz3olceiMzw1o
NtZ3TJlJiBKlnf84Q4Qovvu7YvVAO+l/U+tJ6Z9MII28sCZPsZd01MhWpeVXMjV13AEa58gIKGZf
/QN9A05tEcMYzXnO1GJFw135DJU764uQFo4Rm4CpQDnVysyNkIpGnLnrO+HyBF2dX57UmgkjU+gU
pLHre3Lq8x5aFi+h3M6mZE4mSGW5NNmy/0gzebYaqMtisEyfMNi1zJaTMOdi48oDqP+pc6boMkPZ
mhLdloZh2ZEY35F9EDKS6RNrbtjfgk5y/nr7L0zoqQagM80aKdCkoCdz/VSkB7zvXj9aQQAgePU9
ScqwiGYZIBtthWzHxShFcsA9zegjCnRZbAd5gAI/qx3sGrHQ+w3RHNiG6tZgiwWArM0tK8Ply7Tz
+4M5lOI2MvAFxzG4SyyBux7bAetjUzeLaOBp90PZOCKR+4Kp/kOad9m6Y1auw6BaQFlSMxuI6f45
yoyTVLvxs3bNEfpR7BftIAEXnf2LgzcanE2cM/q1Mfx8wOynOaOXkuFEDixOiqofPvgmT5swjd6K
3rk/tDvNZlSWhy/3CyXk6zYgHv3iJmPooi2736yjlOKVx99zTYn28YcfJip2mm+b1nlSOsIwqw89
arrc1vNlrIcwNvBGAXdhZA6fAwhwocy3cjMerHHQe433uFwCEgajz/nio/2f7GXJ46prx+o1Z2JE
k+5wIg3mb4gF5255L0MKZMUd1nM84ggl+Es4wNCPyCcJ8vghTRg1y8eCKoCyvLFLQCYOc0jxutPn
ZtrdxwzpOrzsCtdYQtr5+E1YgzGNjRG8cHYqFA0WW3XusZm+6L7eZBUgYTA/h85XWuu+kDYxCEhq
DRIKa+EYyIx7XHcmCWI8e2HlhRu8TlfO3z/3l3y+h50HCu99Jo8zLmF84sIcqXpjaUIJfoeEvqv6
3vDSBc1DbAis47GR81+T1qvG6Vij1vvCu2lP3Ui6EJ5KdsU9+O1h2BkhSYw++II+77yhJAjOFO/l
+BWRyQsWTTMe9F7u6+8J1eANwcweMungxlgj7FLgdW2+8MvMYsQdgL8do5qV5BeM8Ccs4s5rQiNM
aJdn7RinM2OB8tQrz7iHPK3Pwgift5Kee5/6j1AL+oHOupwqMj59PzScRLpsKYW+T6a3Nr7hi2yc
T2mqpTEB4kijZ9GiDhoqpG1/+qzp900IWWA7w309r7/IsBqqvS2AKhJ6B3KpMkJDZ6uHjLGq/Avi
5ZtZICpkDgFYm5UPTv1+ze6o2lRbnfIgWIitZziUrU881URSR/hTHMbGn8wfjJVdz3Dfkvnb13+l
mHQ9rmBVN5QiXBeMXbjBDPGEmlvl9eHbLO6Kn/HAgFaviWqlNFYYgWD8z/BeNZPU+slOzQSRWJn8
ZnggNkhhY1OfPsbpsX95TPgjvV3/gRfMR4XcWDl8xOHs61FgqqodKZgdDmf9BUMEl1APkg73kt0O
7TwO5TchuoA79VQZeCo+iBFcF3sIxlC5g34YQwN8pu5DtaXEKiWLUvALKPL2Oat7v3OR43wMboM5
ahHKDwunjaccZqTYvieYBnSZnzzdAjZn4b7XPWIF32PZoVFACyIGBvHkrW+MRTFHKPlZKrTFAfAk
3JttDZ+AArh3zqffnpNvIwZwwW+NzwBJDDAuzpBzI9x1aRepKsbKiHfnktiT+EPUuYeagmmWrVFB
caUs3gGsnVF3lsitNVTvPu6t+qcEOOYFX5THvqQG+b3NMnefu8dtwAhDsz9eS6O8IEYnHFxe+wik
kqnuGPkQxKhdIY3IJr5v0oi00PhMD4JLKs7ZK6JnOuQTkxhhBBSJZF3h3oXT0yC3f3pYAskmtlb5
xro89we7KB+zSowbDjWfZeVBT/+l60IYzQSshSGSBEm4ZeZYRx7i4Zgi+/WwP60N33SgbOU35a80
1xpEPDRb22Hq1qUHOD58bfrHcv+gWnlX1qPg1sULk8cZ4VDERwXGhBH6HhU1SJbz+PmGgUxPcJwG
o2/iUU59p9RwP4JpP3AOvxaoLHgo9w6DUp9oSJpkyc4qkXL9s7XEfjYO30MfOIxVyrf9CbN5n3V7
gMTjaNi+k7VHRt31jbtGbnVHpXRkjnt0THeaYEftrA+UJuRC8DKgGmC5OAG21WFyTpOvwHuLdad4
Nc0McThVqHFKM9Ip55gaQmbv3OZulQznBude8NKt3jzdxfw8xdIm96tGYoQpZDACrOfc6f1lX7jK
zWIwL90BCwRumcN577D6Kgb7oFikd7NjYVuAAFGBvJwcpVGflJq7D7Unun5V9IWeAe+F6adVMPLD
/yHZPDBHr6wP1OdF1OA8bQFOgaki1iWJOq2WSOqfCiHXFtG1WKLyr8o+0BevCy9/UPCvxS9Azaph
luzqnO9X9fbbD5qV3kFhqnH85RNi1UD36qWQoobkTe1/ogLlaaNBBfyGMi/5HZ2hAQmlN8MxtZQd
OXYBWI3BOkawS1tBs/QLaSKwjYGl5ekzCcm5rVwwxHfLntU7S+6A6TvI+ry+sJ5l1YY0UEPggRv+
JpbqLk97jQvdX+nZEg0WzfRhMEIwVsyhDHWwPihlvmiUIdujoN0wQ69awGgE2HHxR1VI3d8SGX4u
YutZhITPL4czuDg1jfjDNiLz4TYL1O4IIMevoyK4Y9KMq5K43myfpz67tYU1tUsN8CWJ3LB2fIfF
eRrOlFnZsCGpV6jtVBCnkJ5CO/Vod6AyT6QjSY9vW7uJ1ZWLK6Fdv2dp5yVaqBE7PvvduQ4eV8qW
D0SEG32L0DOKPZql3BGkcoVENJU3YGzabthI2bngPS8lZfOc4MDVj5YteiCgn5vWrJ4MiUqLzPfR
u2+m6UjPJvKXmJ+vNVACuRf8BjinMfQdTF6Mq4ZqUO+ebYjdmHYfGezWTtvkTEleFrIvhfo2P3E4
RwmVs0Pez3N+N6b3yIpbL3947+ZPlnZckq/Ttwo/UmqlFwW75MKLdnGABm0wN3pmH2T8M3tpF0bG
b+J5RszJmZ5OX1A6dFYqW/YH8RBUGzkid63kAEb0mr8Hi7WvOG+Al8ptiNPj8ZZnDN8S/Vif79Rj
R8g6w016LFePJZXpjyb7QmAzjIxyrEh2f4KOvNiBooOSJm4P7UAKfVChTZ71Qee4qY8o9hokIer0
sUAHDlX1P5LOrEtRLAjCv8hzRFHwlX11wd0XTrkUIC4oLuiv7y+rZ6Z7ZrqqVODevJmREZHwIkp3
kJptQLTKfYpZXIXwp1ShCjolO2jgF+tmYH8edqaag7avZI6kM7jj0Jtu2Rn4K5YUr63C8L+fpwAl
Snxhxo7u0rnojPVpD+wF/MnpsVr86soNuU6wOsRwp43jEeW9/lPUVvP7uo7vqa2dbOVuXrZ3ojil
4DU6PsJXPUWW0Wr2RR4gEOCKzpekk3r59hr1UO8UNEt1YPMko/JvlsmB5Mlt+2Mm5hhP1W4CuGN7
wCK8gQ/6OOGOA1y/38YB9oKrKsa48zCX/VFEuwVKkcH4VfIVRhy5EIIbDBDPLedlouMGYzfAv0dO
TNoivivAX+A8JwsUGZYSLn3EZ5RW15hPz61zrxczYi5QhsnMc/zTDWBtI9Mqos/dBkBSrapywbZg
eowaYAfiQgNmSsrBegArT6Od+C8+7MfZOi24vtY4etiHxPEZiXBH+25sYsac5TajfBn2JOeKCScF
9oW4wMO8swYdC/FRC50OUIHmwQ4jAcKQoO/eKwuETwT8h89ovLz8jseaPUbqmJCoAf5nk7K0eIsG
1wCPEepCK4zj889KGzU7K97E7EiPZnVCw+nQGPcvE17vMAtaflOu0JsAwwg4PBss0VvSXOFIo/ll
J+w/o7jMdwy6XQsXKyMCcxqM8Rs4hbfS2SWkQIfCPdAMsJHBmwF6ggMwihGcU8N+/S6zj3Mnxs2W
Q7fiMEG0wAQtEKVy9SpBKKxhUI7xSL6AT1jy5F8na7zUn8aYFYL0PEIkLC9qTibFFqHAjYF6pPd0
aSnrvaD1O1Rzq2v+kJEHsOcG7zmQwRkNAcOLS6H+LvWTiVCtso2DD/pJLx5EL7c3COD8mzlzGaeC
ABD0+WG3oBOsEPj3flkBx9pAmYYbMPWqDN0DgNaZ6yzGZkKLTqvxlW4rZxvJbr8venB25RcWIHvZ
6rWRU31JUXNj9g1f2+cbQgCAr0uwenXs0oYzlJvN9J2ZW6ICQC3N2P/014u09FvhHtlI+HHbbgfp
E/3YB4wGJmh+HfWDW0vKzX3bDwaLagO3PHkl2mQeecICv8jqpisTuSVy7tUgHmvmTsWmmeRZHIz6
gP06VCIWy5sRoC7j4V33FLr4rzXSvOQ3BgGabElyC602cJaHnpzbrr0bJ/7JgcejMiPQaOn8BqcN
7LZAg1Wzvu507m2f0Tq94W7wcPrMsRvStDQOhbl0o/xrYhdw5LA226Cc9v2nXNHH/7j9ns/zsudt
1kYJS+x5t1QV0QsXihTkMRqEOPYbH2JuSALBoEwoQwMHJl1PLPjrOSQmNBQGxykg2ebRQrLW0jzB
Ap0RBQFadETUG+FPXFYrhGzYb3ZNUZECwNH6/n6Gta01TtvtgfmcOPbPv/C70E4h9juBHTfQ17EQ
egnb1NTNnjZq4QukObRVpoJIbpgDaUMDsrXZJHsO8znncNibPWhUGgxK+s2eRtBuW1kX33KU0Rb0
TJkM9uxzvkX3G6Ua1kTXN/hK7tc9HONGlONt07o7JGlwhovxfoJ6y3pDnWTVF3Lwoi1BfXLiAGfw
AenG4ZX59xK4PmdE09m5WgS8/Q8bhHgUt79wXwZrdCuIrT8i2fbU1AQayEtbw5utgWBxgQnNv9pX
rwVb2HobUya7me9+HPR6VvrglcEqMB3LLJDP/c27hrd6GE7qJSIZGxM2KPHDU2IPc4RDr5hP9XuD
MfYSkzCNdMZtwcSlMFl11T9Now5dmS9hHiq3FK83LLzCxZ9XEuZ5FDRwoOGfLboPGmqg3m2Tfgnk
RYdfWBB2ol7Gffs+Yvy+zRbuU7MMRsHTJB1M58wCUP3O9jOlgQQv5ISbDsUtlwfp7OuTxKl0fchi
jyP1GJJifhBCEu+uCOoNfPHfrmiJm3D78EmIoCegsrRfxq62dgf8CeADXiDOpX4j3gNEyY1CZ817
idsKtAoDmuRxp85rpHMDneGgr6lq34KGlxh/4gejVKkE1lcZOAb9Mmr8jJXqk4MOOjCE+YNZlmEz
Kf9XYMGThVTMRm5tNq2p7mLBxPCU1+xY2JqTujJmFZW/FAgJqh4knXGDRNQfJHnffVYRsvT9k6MN
fUtpVvN6OqlDPeE4Dk8ufmyosOyWU3EjhU/f0PPAfY3HA2fDyX4xNUCU30OcDkbwAJTm56QOffN1
0mKDJJpQ2lvhxctQjbY5oPOF1wEoXWt1meluOmkzKaDyVQxthhRNN2h2JH/kvPfZF4sh/omAl4/j
RwdrxCLJvNOsgDEzO/kM9iqAIrKkwKzvNx9/RJsFUw5fkPfvyb/RJnvCrKMDnnk6fovf3UkGZc6k
bjDUBZTVh/+0s2EFkwVSeUPQhxMAFo0H5vePJH6C8WBU/mim4aUy2iwWbxRfgFoEicaBMgNQ3t2p
E2xAzYaulK3TNQD2M6/h6wgta2AJe41OMn/85J6kuN2ym31QFvhVOHKBxKyftI210Tto462JSp6U
dTbw2snN0zCABUjFOqLYaoxTVRA2UpLq1DDVqgeV5jMBCuthXNbaq0Pk+CT/JwYG8D42rmIY/K3z
4QOaEjyqj9f2qHiNT9Rmjx6RQVlT0/s9mUwNyCzZrygv2WkLGcTzdZiyRKfhQtfP/q0OIpUc+AxQ
jYHZUSG2WSjEJvhgLA3zGS6g1fAD9GCYo2pSMBjPWNuyS9CGh/2DDEmhfwWyB4HTEc8Luu4z6Sr+
dRTlYHv4HZvxpdbVLTkoAZkxFDBmVDJePmn5hKOW9WFcY+VCCeIqfm4+7PMkGzML/meKlSGEtLuz
yscNnAEY+Rx9+gRAqRxmQzJoLOV5uCLn6E1VF/oaI18xQami+rf8Qe4+Qi6Sgm4i9oe7+ZHCnnUE
EIS6qh20AxhOKwqpd88gQGFM3BkyrEllS+N8jrifjpFCL6dL82h9XdaoHVsGj787JocNRfpT/l7g
xiNrietfVAnxG9sIvBxcmqk6xRqw32vH0NQdJfDz7jQtfMSfwYvPHb9ohMnCwZzSe5tfbFNeTtP3
9E0LUTxmgIQ1XnZTLFQXu42cUQTxt+/B+DtGTzh5Jt9WIAOCQM2o+BFa9HY7OK3oiFwHFv5wDDn+
GlIdzgZoNnmWV84n70icgwRRYROLj8u8mpcj8J5QGwsqfuaKwO7QWDGUJZSRLHoXqqIG/RfxnsYy
+ntav+T5FpMc6wenhXRQ3LdXe7dQx28q89rYiFwjnRwWg5gsALfqAEdXEJJAt8zbYEJHszc/Lag8
yGx7AU1eqgEtuPXtzs3ODy+dTWql5eSjzXJICYz7wGydVOTwMIv9d34qx+rVym5BdokLpwdZ1Yf1
poPlKNuUTIMFnGHJ0gpUOgmHU2lR9XLUPcpFe8sPqk862i9yJW3CCVXhZeYO1moI4sDlPEqbz/t+
zDtA8m0TgikyNqIEsep4n2Veh2UPDQ+QiEhG9o+DkzlgyCPtOLDT0xinu9TFO5nxoj/1ggHZjDFt
1Ri2mV08F6pFeR0Sv84hb3WMcGxUGD77NQFrLusa3gnnYABmknnaUOnP2mAq9ShHuUnDRg8wJutr
kWRuhPuQjsr7UFDBeqiTvuabf4Y1Xm+W2gmJcXw+6GHXitrV/XpaEylkcogvP4wTRgsEHHm9m1nf
Qah27k4e9eQ7cCEC6rVz5yivnaoJlc6iukJEKpYZ3npWs7thTcOBrWEoYbZulrKiqcHpNqAeoH20
qAGGFl110Wms+xpeQFoSS2R4DTTrHnSDi9j4AN/m5v1sDr5AJaHgCLs66aAGrbxigy9QzCF4yd0S
x1A6oleWAZYVSKHov6N22ONehNkavgKKq4UpbuiAgZxtJHv3+ER3NACi4+rfQIMX+90PsUY+vVzO
0XSBPCffXWS+NJjql6Pxlwzr68N1USGrql6NwOpo9JlgA3esi2z/hfbBJcXoAIRhcpmQ3t5fDr0R
kCouKUNo8x1T0isK6uYO5aXTfs7ry7B7t3sKtMjWpEBG/CHTup8SvUMvwjyHvN5Tc6pnzDLLGCFu
0RGAF34ECeCBQqCv4Z/tv3sgMjzhDnWCSAR9GEhUK7fyGQ2Fimj8tkuPjhEuVQiL4CwyLroTtrp+
s9TIDTnA2AwAZ1t9jNue1vPfDNwI7lxKAJ70DHTwEoPW7BvhxM+t7Teq3b15rellj6vhslfbZQgn
77XVo/vHBF6gqCnfRgOR0gckhw1U4HfZc+/pjAVGmdMFGvfp/lLdHDvzJz5KZAdvTOvM+uVfrl6v
cLLK0fdUWL2TW68qWvkQy3MTOpB+H9VPHi4eJFgKoV4gBUBUjYGhAiwBtSYf4gFBrwyvDiLohK/k
N+v9Q2peu51il9HnunjZw82xXaY065mPkIrqG2pJl4Sxbb5IuJ8+fYT2HikIkAwEJGiKjAM56KoU
aRRrYE5K5fJhry9Pe0d9Bpk/ncFPg3Vk31qX84wIAtgHybCkIeC8b3NaF4zI9qHUnVKz1Qsuivl8
Wser/zjHdMHPF4vx59n86KSnpGwC2huKgpQFcpGy6Y97y/7PbUKPR0NQCKATX1ohKAv/R+QoGxsf
iUr1jriuVFZL4eajHX4y3hGXWZuYCQdl1/OQ2cYsCzPdd3wKMMxbLDgm8P+QD2DrdfG7Qg9sGffp
iUKpQ9ZIc8nefkirxx+MPpnaiDz1viIw/Z5/mxW9piw5D2PsI2GFOfD/W6ONA96QQtWqNfvDE+Xu
Pb109gj1te7T3rdTlEd0Cqj6ZNITuvJlY7rjQxmn0DcYCARZjxbTVEv4nAKrQWNE9Rg002bWEXkR
eBeIW0puobvaDg1ndLPh5Y8gh0OjY8InTrpUBe1hGDMQFrGO7zA44RNABATVETUQbWkQCf7n6daT
hoqOMdXDwtsq0N7gPUKehiICHcJGCJqkUItn3Mm2/VkwT4sABnq/fyYj/3kQhTTUxJlYVb+Hr9HF
uYmwZ7it3ZKwD/HAxrw/PE5L/uPAcjRAL/tj1D0DCEluMTnBaIIS61/447WAJtXySN8P20vfHRtm
ZUQReJriLjkIg9NPZyd8KHhu5nF0HLWqwJ8VB6ZOKsPaOSNG9j+jeq3OYD+193248LlZecyP+dDj
3GvoELjyFpXA8BHAs3sFyuS9U6cNRTUMbwt2B8zYfNHaXCM0eX1Grhf+Izgc8ChKEpea3+et9Ahx
X1wtNZi9bIPr4etdHMxFCdWoHN1Bl4qGpXsBmIXSdZax87C3Bj+MqRAJHsw64Fc+M8XjcaToTnJg
BscR2xtMlEAq3UOpWlkMZzeB3GVlNEOjGXevMQ5d4XDtKhy7zUO17NDZ4Ba7wHDmdQ6ajhtuymq6
tcS34ON2e6z00k2wLFTHupWc535h35DUwhfzE/e4reCbVdtkrM7cZRMAJGGA0DfWdm21W47gcNge
jocdrNJxQ9xFEQaCZfSsg5vunvEOQFXLLCWfPb0gFi/I6Xsk4g4DdUEU8S8S70SC13KZegr6MaHU
H30Wq4hPNA6m2HlOtlD7TjL/BKTXeB9mWggGA587RzrqsaHfui38177ZoYFkEQcotbpk1XTahOMq
nFNVfNbOiTilYz4m3Ue2dNy+OofHtpShzWkTJFex9aywI7Ue21fYUlk/hW7DhutZanaYdZGUstyh
AL1KHgReTje3zD3p+VLlgnYxmYVEYCb1pI/YLVKC3mR8s040PeWVNdVjj/iHEpQTEq2pTjGicA65
gKOw9mAHYL7atmqcZJGQxQeInLxPnPh+F1QOlz9pU7EztzRDaVR6sLhfIUxmFitMLTGtVNk5R9xp
y3mCJdHN7NF4wE3M3EoM00CBD92E+EceABQ3GqPcgwqD+pDruU3oBS1Gmw62LSIkv10YrLdJA85M
eMF09b4GTcIbvFcCM6W5J8RrXzznZ8+2uIhB78RSYrqSsUyzpJWckZQKNA07+6C/g5YpwGbPTHrD
98U8JBqrG5n120R/ms31S3SAfM7ptMUlyQUEO8IRcm5dt3MLzzaW0WhchL/e6Pzm+/0xYr9D5VX2
2H15B1czoz52FEFAfs1Ul6Gtj9RVY5fj+0Ks7KMnOtPcisAq3dpice46s4bB1mrhdtY4Z4Hz0CE4
WmIO7CjWFudq+uViDeYfCBIYQmW2gLPKMjMMuK9jWLC7NrpHEsAvw2n08SHp78H0qNAIUA3DqGQw
dFJucPvh/sO7FhzPGFXj7Ww2MxImj4qDV0TDkkypTZms2Y/M2HFfjjx8HhM/fnWJKD7M2dQszHFv
Eq1vvIo+BpS3NHtnnyNjzLDq5OrCNJYR5LAjW9sC0ILExmUjX7YPOi0mUUwb7dzbi+iQriWSTsDp
t0xzeNs8MeAfjKQ2m2dysXq0ZXHtrXP2CI35k3NEAG+TDSNuNn2/mLuuHOwB6H/fQl3Jb7G71DSz
fwPkTp1x4V755ApYNwUpbkqf4QjlO0a9A7cgmOEF/+flEeMxzcGB7TGTsjFxNP18mty3LdIWHsUL
dJjl3FGcbPJ8g5Q3Hkg5AfpFYwYsrR6ypc7wdT5eBgk/JMfgScImCgc/N4uw01mhT4CUaf5gtDMZ
ovz+c7tZoh+j46APMRR/0uIAwy5ODkTafKiQYeP0s4iWIO0QphnB89d7ICuZkYV3Wobv8hC6Lkm9
fxM0LpXfkES3aGL56/Ww9/PTNRmG2I51nm5tUIKQgOqBjhjoTEOvNSCLy+AKm9rujZswV48gfoDK
BEYQ1HZi1mB1HcbVeltvtlQTPCJF5+jVf7oRdGUTvhA0fWOExTQMMe4R3HXdqnQPjhxN5Mq8Q4V2
SU8KZkdWPm8Fi7FgDsS7BjyAKYZqkyG4JqFQLZcQWWqMMNvkLkyVgn8OCcqgBUeX6aKCvV2vEV2p
67wF0Qsjro+C/3iEFAFGNFkxlNxJ30qj9poIJVqB/C8DOXAeUSaW8ZNmNudKXs56qJVy61WQ7CQD
O3GfDDk9u33OePOkWbV1+n2qAAHVhEUEiZIobnyP/hIZTW31XMb0LNuKpekwljFMr501VD1rSV2L
k7bBSEGOpChCmrzumt8Ftn1dnIGCb1BE2hxv1sVzjUi4iM+x0IhhANN4WVJw0A7H7kuu+Dgix6G1
ynTLrtFOid+I6Cg4j5zHpBYKzZpL+KTmtdrrlnmSZUk/czBDRoW8XcQ75nXDHIAMm/f/x8ItnmEH
Y9GkdUc5ULGYfcMsKXlMgCPxq2P10Fpbm8ueqcSWfuAt56SFvkOpQbZ/SOjVUpWSdP3d1ymT0MRi
iCj11GQDU/gSiMJuCNVZDDsVYxCiKq4Il/7syQkPPRpJpF1nDg1KHenve8iRJH2lZknr4D6wEkIZ
IQ2CDh0a4j92Z3tIQhbpGSwaJunQd8DnE0KmUU44LO181fOIjSWxb7Audfvv9J0hEpxgLUnmzMEr
VscnerU06pILgLipJUUsHbxsIkKk1vAh+GnjHg5ZkFs39EUc1LIJqG1r1em0J+wHEcVKgw52eJ3Q
avnM0VWE9Zzc1sVBD2hr9p19I/T0SDBFlH1WgXjqc/ilbkEsewVVs6l8qSE3hB2Wfsr8dBrDT1sD
FnIpPOP+2dqWHscjZrL8upk0rYAsCEz0f9gxuvWXbTxRI1oqs5uSR3THAx5HdCsLO2DKHEOIh42e
h2SA5iE/rBL2EXQavrDULcXD12RUous3QWZwj+VuOziHpL9bVM437vuRpiZD2h4hXWZ5DghcyQFK
lpOO5+CTm9fpsdGOyz6Mam6oLu7is9kWB947PbKcea1XB+NsjN1OyCiG48NjtNVQMwxZbveOmBVz
IHdV8/mLUTtEOfuIf4v0UoDq/pxDaBMg6BXodnTCRmrBoJ/fL3bJ4uhb28hrVtcfOi/MYjbeCXmH
iU5sliER5TTgYQSFJ1kWRi2g2UemP8vKRve9wfT3R7KvxpE/m4NtM/wmui1ahLxNm1ejvIVRRhZG
NsdQy+E9QqBNjIJaRdPP7YHUQQ+BxDKknCY+kY8wzghTEAGWfVzOybPcozj0e7lTIG04SzKFRRyd
/CzgzOETznOHY4RCWSqG1MqdL587d1IfxhqNBH4wH704VUZsYY64csPXsIeQrAvhgkEecJzeqC+b
Ze5c5+maqAiuOv16ikfRQTYenqbH0dkVsy9yL5tePBqsW/zi1FPwwzGKRC6O6ZQJ38IYAZbPsL+W
z6HIiTegNeonlChvxx2wT1LSTZgNN5Kq3ZhTqWb7WW8ndW7WATOYJDt0GYW7fnhVmLlyzp227fWL
uoh1MkYdfehjkaH6KonJd8jcM4aG70gyx+0pySEp7HyQcCcsMC/NvNLAIQW3CzYtvBv7JeyfMy4p
3K4Sl9YzNb6EmzNjo7JAuh3Y3Duio5MSVF0zomN7X0ptQNR+ahwjo5P1VwJ6OFn1zbP9Zs+e8eCn
laTHHVdU7F+nuxLSD7RGi2OJm8PX+Tc5pZhVy0MytnEXcOSHNQiA/iYFJQ/bWN48CCqmYc37dKL2
AKXS8PpbyC4XAimxpvqUCAVZmgJHCpsDjSTVulT2aZm5d++ypEpKPvvM36UOX6otEm9L43SpHQR2
1u6Fxfw5Ulx9isnbsqHLfrffTnunj85gLj+cQc7L/qzupAVYDPd3OaomjFTh1htYvK3F7BctoxYv
Sa/MPs722CxG8t9KQNKMgPFhQ5r4BnjCnRYPOx8WeNah22EqMbUqm9j9GaLxQklpfQawGzjyeB3c
Q4z0CXPFlgVxR7ZkPq1riuUeq6O9+/KKH75lndLHa1Pt6OBBDMgcMpmqO1Tg9T1GGkEH1i26I9D5
NnTexZuY2Tb7ARt/MCppGr2iIuHfk9ao83uP6oVsvsGU/szJh689qyLY3toKeqp5n4mCkEoKxBy2
WSyavbeJozcPNWe2HexRJIc6k3qGJ1hVHI3MmmpN6e066eQeFT/dHa0GUpzR05b67sU0q2yItcOI
cSIg+tgm1IsioUf/07BKXtGXI4xclnBpp2uOL7NvjgBZaFe+HNxBIspYa/EOQPzpsvVon2lTGs7G
ngZwNf+dhCA1+JBSEGG8izrQw6TljWGmzJtTXb7WMmImFMXJgXsRDzaZZPVsE2ZMMvNSBoc8oNeK
RzP9OAjmLDwgMhP6nmRrIyIkohP6V4rfTirBs8OWIz2qBfz34SJkjjTt3HIqfpkzNBQ4mM5bY7yB
wPgOR9hz8+fyFPfQ7i2Vl53aRxe/ErefHF1tT19BNN9Xj2lVdMvVyWAq/h998DxuMgzbReVvxH36
OBuwl0ZvTJE4MTVjgZfekU8colAjvEr3khbn5AYXhhbp37bBlmxE1xuyQ2M5pP0Yqz/xKlDWuasO
cSnnuXbp0Q2g2tIe7vrqkNI67Pp9u1jqzGMw91DhExmYU1r4bzJ5xmLSFCQqg1da4C0xxt6J2tI9
Rvq8Drp0RXg7zugj33td6jbW/BbAW/iAHrzqEC/3neEHWZJd06alJzTOITnSGQL5o7/2mzNEjsab
DwV8PhVh0cnll3mMe37tdZLLkQ+g+D3rGu7zmN5Rb9+K1KQ7rmmt0INdTM7W1TrzcwOLt8BkaXwE
vKBLwSfe75sxZARSDkYVlQiH6L4SPKlm39L0vjCzxFRw63jZjAWa7vEcY8sLs6A/vG5zV5t1fQAb
T5+fVs9A3dzsOuhT10AnGTEEAl9PAgeK9t6uJAdJ2TWS5oP80ZfVA7J4Zi5cnNdeIYJ1cSK7jLRQ
81Rb7NgfHJEQrh0k/ds3trSP6YNMnTqJJGisRNDMh+JVdMFBSb69AHK9TwViuw31X3iYHEHUCem6
CHD5F5snHJLEj/8bXZPWKnWPYzVA3g+Bix8d4ltEj5fjtef0HEo1EiDoJhxlvJsFwGnhH21fAxrq
bEJiA/5JCgx5SKVY3HzZooR7aHiko0Hqz7ieSS8kAZZX6IaAI8WEzIUbOWM/M7oWF3+RM8J0dhE0
4ZwDpLClgnXzqXwNph+HMXmoLYefyRiOwVA01XevMz4I1sXBJCbEDekWudaNz8T7Ysjt/2XCoaUG
KnAsgFEsCs2tEAw2xCNsnEE2kDuj2gxOfif4QJvob+QwqSKVHcHfnFknetpvG3RS6mjV3G4pEBmz
RXISyJaaUTSQhevkbTJQJ5/qDJ9WwtkJkIQulVPwRYlWJIO0aymj4ttcPjBZJYlAco0T4JDdGE8m
3OUt5h1wBL3M8d1jdAwV9EEHVVFxu+K0xXT/hvkySQknM+jPnBNX6gJSzIKTGRgE1r4HRVfuBlTC
5WVZumdXt+7bgZ1GlZfF3EHd6lv1ixQEp6SXV5CqQCA0+r66plbT/cvyvgXZIIfJre+WFIk06fvH
Tru6FDlcAL/q+DzBGDM4OU8XAzycf/rQKypHGtEVQQj7c+41LVBj+3VeDm4DK7z72FgtlgDwR2FT
wvPkwNTsjDoEItx2JEBTQyqvB4w++lpdB8sJD6MYH/QJDLocPiLU9gsIEhwVJx+ggpQSZP1pMwTz
4ez3A+v3l3YVssNidKIL+4Z1wSlJYx8x58C3crf27oC6xGcFmgCsL68aYFbTnda83h/pYpX7x64J
EpH7V1xgcHZi9mV7gmzk4Qy8vTLGyGXfBdaigiMjkeqZhFeQyREEBhrMfttlai81hyV/fkHei+2G
+ea7Gkd1H6wpiPNOl4wYj5gfSv+/AHCfAaOHAOU2XMQx6dAidTGBH/YZa9UPTjNZaNuWcZkJs8I6
Jy+MqiXUi/tRO+5GA4cWNEvkRbrGBARsSl3uKsBQWMwT0WVfeZoIs8HJpby44eS8JzzH2Kdq4r5H
8mXiZcAJ+jHjRwTLA3segFe0S3tYCYwXYGKkAcbaslkuZIMsOwqlLY0R+EdcUupyFg8cOJBysb1R
betEPlosRj+Q9yD6wQ6JmC7W4zQRohVDLqFteeJg25uK8/rVe7BQUoY/RGC9LwfvFeJw+wM/RuaE
NA60XPO+g6I3/O77tvj30IQbC3GCuWhzzacB+Ee9IBSjR7A/yQAo+m+VNA7cZR40Nh5mxqkshyv5
EZfj9Tcsz9/XSsQL8HeYKSxuUjRwfohNLP6WPQODJah2sfRRHDUgIyOIyLUJ94H4/kfe4IDgMX9X
CuPaAty5Tj4zT2rYH4zNwsGsIfBzm5yFhBP5LFy8CdTOetFIiWSAIrkUw/GaCHNMypsAaTb0RWny
gSmf6BNQPXJkQ0KjHkds4qMLYCDGkU0Gl5FPRLje9yJoeB4ui/b2zMGBHDboLUEHdLJ6KXhEBo6C
iZqp51C60vsmKP7/ZDA60P2SwMX0yqGhiC8UtZN0CDwpkaSdRFodyqt+4htQB1UrgDmD2a2XJzEE
IxuY+awvWWvEKVbZlUFT0pvi/wQpf4IVHwljR+e8EW4ri1ZeBo8DhpQXLB+AVrl2ueCtODsSEqia
mCfyWpK18R/0LAi6GwCUN2SoPrms5IbimMvPH4Uq2QXfFom9nIJ4TRpbiFJY4TQ81C7wRxEqhH38
5r5MmmEX/3HdJE5Jl0DAB3mwLxhLZMXucQZJzGDMG7GK+O76zmaBQzFfgR7XZ+apxjfzdOXn/+q7
xq+HxC65dxwwJ4ZLch9PyDpW8PEhG/3tI9n/z5+us1VNhl3BRibFRVrjt4ztbFTHs+1ARpO90cEz
94bUB6AaS7PB6Oivtl0rXTyHqP34rMQbJhagYDN1du6DLaWbE6ThoQaxj20IVQxwiyaHrJDcLxaN
c/IbnLckCstZdqKATcfUtnR7cDDhDiKib9sUUWYvkuOOP+hScQsVCeU0AezlfIKUkQErZdqnb9hj
BqTPNTGgQcYy45QCiQoZXJFIp4UioB1gt9/+0HrJAPFAIqLj7Dim+fi3mzX6Oh/qugE3/20z749q
Y7EQG2P+3hGGcD97RMeeEM/AsXErUSLFyoCazMf0Pb9Y+Wqg4+kP8MJxzPytdREWMDRI14bsFvr0
8ZWTn13A6bTViOnmxeGvLY1ZOaratjDqOr9yoV1vxEiihscuNQEZGU8SThUqF5pXGE/1pYX0TD7V
uIQTz7W+F/eXuWmsb249KirGNG53AsUhyy4wl92+7UvP3mB534dx7m/QKa2/EbI0W1+c1tW6noyY
am2FvKd4v9GNogIh3BH2mVUzWHEO7PK9ylqHnsK3sMYXlzHvZlW8CMdxh5RssIIbA4+QPBA10iui
VftLedYx9d+uwxlDBbXai6mg4MrizNfaVS+OHSH8gZKRe775lc8+Jkn68O7f/cpXKC8CHcEZDxyN
1t/y1YP+r+JcaN8kGi+z4EWuInNhO33ZfaiwHGA0FapKwppdwLd/RI+oteut+kGRSGO8jVyQP4YC
gYegLKguWWU5xE0DxtoANqaQCAlbSIEai3xsoVBABlvKNHImm34QjWRANWwdCg4mxfnYpGdokokO
3NrbULZT6lIkso7k/VpyoBFZsolTMmRCicCACXiKhcB+DCqVr1/RWRZVOpGPWv9o0Mp/WqO++4Ak
SaqBLV7FwEbhGXOXOZDpy4IgGDzzFqcsLDvykhkdbZSbvwPkk3iScDk5J4XUpwCVyNAxrTJO+yLU
wi3dO45dJ5bcEihzAx/kNO4zXfz/cNoNSaQfx0zH3ocmeMN6iAl2bliTuLvCLHeLRxvxozRCamIM
ylcQgsUB2VhZXhgEDHcDYsj8aK06upGZNmCE6VkWbX3P+/kwZfDHhqlh0hlLSLQIMbSpkDTQcA0Y
TzC8+cHcoxhjsumE1ncgo5Hb1H6we4XDcrse0liQAcab3cuomzG6dIjAlCjxXUIAv52DLsk38Ike
XhmPulZ/8jy8kPeenSxzaEqcHl677Sk9GxZAjkb26rIZn32hg1LyYKXKI2laMWv3vTgPEd0OR+To
pKoP5Bcdf5c4nN8haRdgLrV9ZXXxJaRev8mQSUtoqYiYV89FL3Mr7KHZJEDq6Sh1W6MyKfP48rCp
lLVVyS7OLVYhTCXpaJLns+h5WyD4K3MKugFCv5y6noe7hvTjbjkol326uuhYl9X0Hef0IPFBBMqg
4w9TjRJJZj5tXhHnEQll2xUWfMVWEdDjY5JRTCUX1DiqBwoBvbcDc/ZT3ppDhm+QmAgtxZRCQ0if
8qEAUfuTp26ywq/42MLoZbr3aQablPpcwEKSiOuoP+H7CnIZNP3TjmSoHfcFt+hpfDVfXjrG+Dvd
kH9kC86oAazWN36G+kRBso+lHcw4SIsTdi4RL0Bhin2y4p5OG2SD59LP9zqVeTfK9zDA+BE2Cx0k
WhYvC8ASDHazYeNylmioQVbVLGUGZ9srz0EHNY7ZZuWvuzAbK79svM+Qh03nAzZcwk7ZnC/sUvpf
4mSf1X/xKJ81O1Rut19Io/3JF0ElAE7PwPTyy7M/L7gBODgjEZ9m4E1cu69vEFwKYZiZFxjf6C55
e8eFYKpNEYBn2KU/dtr0FGWLu0U5pwSvz/A/mpXG6A1qGMPNDu9KsTOt/DMOppDID9IKEmqPQLvi
13o1vz2S5yIAPy7j8xxmUnHgtw44A6xtjyqMiH8g73mhG6fvaaR7VLZ9dHnUZ3hCL+9LnQK1K/0V
KdseS7zIOmQo64Z+9+FLfHuF9yUNknLeI5uYq/SY9f01fnjZIR1jq0wTCB8d0riChi6zbv5yQuba
ieK7mCS6RSc8dypELnNmlsJ7uM4fy5tI1lBNv0jbmi0sAea+2oiuSNQY7PlXQgpOTrWQO4p8TaBX
x7HiMGTgApAOmdAYAN1aUCQI+4cdA05/ZCwwDJpmSVVO2oI5SQgqbuwGf10wEszRq23cgF19/JGA
i+Ef3IWrjwbTg4ycZl56oRdcUtX2OnOyXIgxpIbquFnywvVc5mE+wtawYV5qAFoRt4aSDFLQvkiH
pabPJq8tKr6UznPj4aTB08K1UWyKelcPPsZtno47V6ru6wRD+XlXWEGQ6KAqfhk9Cy8RgfYBgmRp
pnR4aGjN3glEUyTO10mDnAaA5BZAsqqxGagcWjBSryt3l2beFSsD0ryOwxw/1FDEBkoW6pYNmmo1
92DxdKjBemZJR5VHnaRf+53Qc3lgWHYZ99gqeDJTZPQn3V0OF3WCiPbMJFUWNicHPC1PX3fJJUHc
ku7m/Jxkmp/RQaY/6h23yChH2iZv4YOFlh4q0wDce9XuWtrNeSIYPNnY7nUb+33zodINMMsyCh9i
A0ZbdyIc2jfwyLaLceNDCTDVezDEm8JvxdDfbwxFpxFrvl7h1wruGjLBtAZnfZjdyrytHoVfAZaA
3mB8SXPMqezj8ng3qrvRtANtfq0YbwkR1GshnK6xbLo75w7w9aUMeLM7Xhc8lGrSdWmqY9BCK7dz
QsppdqgzTg5+61lu35gv0sEe7ycdPTmBc09RTHo/2bB194GnX9ZqwV9AVUR76qrrAg15cbbuOUTL
cijltuDPatyZCNq4kIznSKrw/cfSeS2pjiVR9IsUIUAGXqUjL4SEsPVCUFB4L2HE18/K2xPd0T1z
u6oo0DGZO7f5V7xyAFr8OW6/MkyoaSVhNHq98thCSAXHXQ7ll7Io4JBh0wlVnlHUs86A3LuBjibM
TgHc4db1HMjgRANs1XHzmAETfFafHneX/5jhxfsGH+oEdLRo/+DF7tzZ5OBOLMhWtK9gldfJBdHw
dYRe+/AIsemne+ToPjUZP+n5jewnQGwTV3Bg4/fZM9Ab8WW3Pq/8wGLgAqHVq2ckK/UYSPw7+24z
SOl3Hncv1uBj8okgQzrE/AJtDC/PCXHn2wYWmyjKiVxDRw/n3ejXYiQBQbYpngjuBzTCx0Op624L
7FyglF2KRFZBzTfX/5DXZ9KLtkonCoSE09k7+gT4LgQ9vBaYW2DpxpZ3LmdlgoGn1whtIaFy0S7R
AoJFXpPTxVusvhAcAsvnolXPwSK5zvGt051Pv8XjCGyM49xHcSou8SMg0SfXIrF02MXXrmP8HgdI
rgNtdOh60A0lBKgBaUZKgdUbUxfdGX+CeOc8gkug5cXCvXqsr6BnhfagjfuDS/MlcPMBROjQL55Q
6wGHkFCVrB6Y9yDJLhzW5dZl1umToUWWn68pgd6/QN+oT/41Wgcu1bcemZi8ghEvt13VTOp0jx01
r8WVLKKIXdQuSB+BO/vt0cIcl+Yi5v/05SaH/qtuQechebrTy6T3jWp41bCKnQ4xWTyQjRm81XVk
NP4pa5ThSwCAsYKfym7spG9mf/D7AmN087bBJYQgKrjOua8dXLNFo2+jDbHpap4BJmwwZxlFAjC6
poduwLkyjCe7yoN97lmOkO0+qDyvWDjsCCGdH1Gk/Dz+rhhoYI7lX9/+lnwLG0Gie377l7Z/MNWp
LRKE250sCIw/vEVmv50Tx+FCWffApOD4XQzv0G6VFlnGwMSa4qo2e1i6fOin/gXvltz+EFwWnv70
rr8v9RB5jww8+I9t/4JuZosVVXHoXwIbmlvtFPuu3w5Zn01Q3b13gn3jHUHeTw8VMs7GKCp6ADkN
qlRgyy1OYMAVf4c/vFGshXshU+UA+Hd9+fiQyf/eqmqKg2/EQCWvAAZplU9BB/Ypn58ihPNrup1a
3Qhpvsba+v77ufqm7R0MHG6wr3km91+NSx6lnfwxisJqalTJBc8TyEHB1b8URlL3uRD7zxLPHT3d
hUhGdWBm14y14gRJHoXEzt0+lL464ZIwOBJ76uNgwFCQ01brd4IPEz0JpfhuEGpwttjqofcbYqsj
vDsgv3CqMtiDKAVxUkMLBKxVg8lTNhukUlUzmpDIGFwmaLEDiBORyxM3g068KL/uLpvLQPHlaf1b
nZ4mL++UtX0tqEZX1e06R7SSTH5KvKV9VnxY5W1noydn1fk4D5DpdRnCpUEDGy1DN+x6oRv/S5g2
jBTmOLOfeCn+dZb/QHjP6RCfvLOq1tjdOBljTeaiX74bz59DctbGuuF26Xzs9c72j/NqZHOwpC6F
NeHiX693jNC7Gy+S2X0Ty/Tau+Cv0A52rcGp5/K9xz1kRyoRXPXUZ2JW/natUx2sWow0d572cLor
/H2i+dfGy6rfbAPyNq5waCeLmRnvc9LL9Z23pTQkJfwQficHpk5ek2pxFe1gXsQ1sKqHPbxzj8aY
3Hq6OuDTpzo4sg1bKJyzkkZNiiQmdODBHbG6eyBHxkuSIwlPNTyzSd29BOXRJyEPEPoPVJMDaFK/
kYk9ELLK9OtFmQJTO0N3w9KCnALtWOj/lEgdYT4KtI8BsTM8uivLQQD+MIK/ISUQZdvLyYMsCznt
Tu4mzqZ/Q1pMxv9/TFtoc5OHBmXIBZhj0AD2h+QSShVM8WPfyA21ujhLwyc0ji4S3+mEUEBixd8q
AKQLguySPfb992hcBxwHCO7sHCFFyDZ7JxhMk3ccwU5n9MUxiTou2PtHVfJm47E8bd3BxS24EgOP
ud92wBEQZynNZhD9QpUB7ONXAsrzHhAnZiISZBYQkgHxCKgAIWJggiplnaDZkkSyyvM068W34XGO
NRwuJnMMFCu8Fji92IQLiDIDEnVtnh1WpbgsD9+jw3AXHoYYtnAaIjKn+rEcg7w3UkiYqjkM79V8
zBmbSbC9jXFNwFa93bJjbncx/nUrw8VObH7LWp3YRvHe8bg6o8twW6ljft0m+/l1pB+GfEj62X3y
9yjT08zANPWdYjEyWeqKZYJo6ex2MLUC+ooRnkRs6oc6jnoFjO+gSmEGBhYkNUAEpc8Y2UNaI2OS
dv0C/fCpMu8QZlA6zUACsuZdThI7aHbKRDqYmWdszdwdI7yZFpDRt183ituYo0bu3EuG1a3D77B3
97lGAZBmKcTE+Qfn1pommNyuf19+YF6jzHhLVJnPVy/Poyo1N2ckN9RpG6qx7qoX3EdtgvFsLif7
BlawXSNemlj+TaJzonuEMd9GjH7nbzU33Xe6nZ/zNgYBH7i0DvS5Nt2gumXV6DFEYnjJDF9XR9RS
uc6ntQsxeDd5bPKzmpRy06vWcnbe8134hAl5c77LasTX79mISz3VUyzukZFBTJ30Jgu4eF47bSJz
bHXBMkwI4cGOatqJt9QnH1d/y9oMQ3Iw+i2/31cqxMoA/QRehmHjPPpl3QfOU62Jrsbmx1nKe4Hc
k/D+l4YxyU6Moo96dq29bAkm40EEsRw7OIQXZhLH8LG896Lq7N9OUd2V9WQv4VPtApRhO0dU4mXs
up5WZF7Le5wiJE9hXDKLUkVip9So5mAGjCtjYLsUbMjvw+IDCAZCnvUnIcrAW4CmkfegmJRoPvdW
uD64jNjZfnGWvZVH/RNyp7PwPDc++zFb8OS5bOevG8e9OZyUduhmZFpqFpSSkzOnQvNiN764RZg0
w5C19XX3RzSEYbqP0my+C7MTNJZrOs1bBSYTtTeldqHy5Z3jrgMhFoal0aOqEF4/nvPjvOc+TTfX
Jqtpi7xMiWA8sFMfhfEp4cZA78+ahkcM4/eJ2XL9GVtVVAOyXNTy2HFiw/ROrGSD58qb6hyd8jNu
OEHh1Hhudh/Nr71gblydrDXJMqI4b6xajLKwZHHvjEnC/YIEgm7YIykXJwxsBNNYNqxpUkNl4/bL
PbyIPnuurxA6icUI4cR89ph8sIaBhb7u8vZhwcoyjIlQbzsNelfyYN0TDsf7V3l6pF/h88GdVFzt
x33w1MtdO4wPJwh3MadQSTDey92dnczckBMa7fMWi36/Z7vtqBPVHqYWlFxlVSEtOVcaHx7tguaz
QqUYwK+KKcvmTpMBXqsIUtb204f3L8uSxRFgywD91kktKE4MNyNCtIVyhGsKPVjBmjrnlm/5W160
5bEjeJvoxlQdlE2i/9IJhMWYUwHCLASjXtCwENIVF4rNHL2V7eFboatx7UwKRtv9QqR9z3iAke4/
JsykYSS1ALu85XX9HF1zvA6GYihCcvMYfXhEq8ZuP0cVSojVYan71+gcSXjVPXqmjapGX6/Lpu9N
mgh70uF5dMwX2HFyBJIoGO7CNhvwFF7Vv0hO3SlxLmPhm3kvX0A16Sk26l6VhwBskodLqT7h4qbo
iA/xCTqH9Xv0r/59YCUYWshbp9JN3iEyYhI32Cif/oNn+3CpNMNXcaDGx7QBGTRyTRg5vTcGDQ0a
b/aYpsoT9/LTiePMcqYcP+knNr2Hx+HJFcBJF1+WH6/FKceFz49E/+jxz/Bacia7Gn0FmBmdEvJy
7uViO2jEwffJXQgqQvLEyWtz6NdZDGn5rZbY4mEmQfHEVcrX0eX8aRF2EHQ/5E5SvR7AO99xUrBp
pCZ8pghqoElDUnfb0TSYbvOPV6UWzLQnNLbez83TKP7o5V3syHil7+YeNeownFN6jV6Tx7KHWmcx
0H2sXqOuw2f54H3fxu0QTThtkHx6yAd9Mb/Abg+lOJc/9R0UWacQysyev0D5/FNM6KzHgcsDvGSL
2Y1j/c04gM/GDo7R7Uyh+VZ0DBxLunpwHeEKwdefQo2ISS3obIRWx979EuyopP8SgQYmeBiSjGhN
5pxs9IzUw180Vh/PjE8ZgC5rsEdxST2WSNWJragrQSNv1hXMHA6G4bLtHytuXzvW/fkU+GwFmB4X
b9rZCeuIokT1cnn+bVyKwyMxjpCZ5joGVnzgWBOPL+M3CJgFxBq8k4a3+sypDYggmFrOnsxM2P4p
20/secTD5+z+tkSGD4/UJd1+75p9vhCb2lHXWfK5Hmen+FZc/dp9DGWdt8VGRwwFmDMEL8qhdZWb
S7i+vhFKC0vBeOvXXGNj0kyCR3CK2WXugku+Rk2U1xMzPtbet+tii75s/E7wkLOf50jBHcexEZZ3
lFycR4sF30eALzV5aCTlpkkOxc2Nm4jCgI7S6rJDe1vYg21/+Sqk972gXdhh/6A4258wlerUIivX
PyK39p+qW05NGkLXQifpBE9Fy8FCrNLn7Obd6eD7Z8bTsCh7iISpTuH8C5l0+AiPbuunOS1XB6q0
eufy62rfkKZ3h9yCJ0xPNVkuX5khzimHj4NPNJ1a2FtPWu/Y8u5C+zohS3wmPD59Whqo1h1yctks
/a36kH11ZemnZ4JenPYAFQ57RPdZjhlq8zHKvMqP7YnI05cLFk3Dxi+LnunSvV4MpzR+y/cAW+6D
M8ZK2GmNjwpxe/wKMkrLZbaFCMvTzy5eXNB/yjkRCwgyZsO3MaTYH90wJgqXt9Ha9KA8wt5hFEYL
xXovACWuyovvICIEB3NfWglYFzsDdUKjFrP4NWRf1H/U2IMi3qoQ4wCbsy60wjGVCId71x9zMuHt
YvwibvSh+4VE12buK8NyghwnJiGUNm+8J5kuzCbt/uSBdikHgvoMLhccb2BAPBE+E4ewhyXtVteP
s/+93H/O6GaG8D3ucDG+HxTVqGNyGG57P7wOkFQKEkA4wmaDC/rk3MCcgGr7RMLibm8xZhzSwUgn
Y1ueaXnbJ6YmL069KpawE/5co4J1n6QQQ7qRKKgth2v9GTXsLZdE4HByE9t7vQlffvczmG2zPfTF
ywL6+S5X0HvIjfle53A+OFgBmc7exx4j08Zq4l7YZd1zJl87gC2CaqMBYsM91HlAOXw7L7jYOGUz
+jKIGAJiu3JkARKAjXY9PRGYCRn1E+Nog5N3cGx7m3uXw7wClIq9OeXNdqewz8/mj4wRXEMQLegV
ZwibCPrhGkPjddeDzqmpMKRBCsqSV1sbQyLNe279Bi2S5WrDrPJDuSUyaoJsfPXHJeYPc4077PJz
czfvsMZ8y+3kraie48sDtvoviPUe0lhidYtzPkv1XYvJ+evohBgSbUA+1oIotj8eaU6108tDPSkx
TqOZrqKs5O4EFfKLRB4nAKGl9J91e0gwudeZI5DJn04i0Njt6Qr72hYBCqtG09NQOzibTTuEurn7
uY0bB+CN8rVfCtn6/XKWcSi3VG/OerDZnngeQO854IGHt/GZcb3CWXn9bHnEkPP8YYWKx0V56ZfG
lJxwE5cCQGGu4I7lxnJpZF2saNXyu6SqOHzUvEUZarycuDUu9d9LsGETlgeH9G6slqlzPHYkOyGm
/BoDhTC4vMXoHLzx9yfOqrOcazGNTdwN+d3rLRAhuAzgIDtcy8OKezpY9yLiMoECnQtEIt4FZspb
0jc9g7ut2BWUnM5Gizbrz5ye3gEYfRcN1NM1vi5vZPDOhuzDn5bh/Muv2gCEafPiUhzVsnbppsAX
OMy6FE01dG83i92Qt8HQUsOjprBa3rqTF5MJ1qjEC28VzkhHVFpM8teYut+8dQEoHZNxN5mYSE4Y
fb3siJ1dHNzz9IBlCaBbhDlLo2R9ARfQBYC402rPk+u0AP8CN3AneDLBeN4hnObfd+o8z1zvLxG7
neznQ/B28ORgAe9giRQHHGWqP9wTEWwAyf/pKLWIv3u2ltVVcSPyCrru8Uk4rfn912j4Rst2ypfl
3gCTf8o750TFQgAdwrLcMUJdU1+Ol9mYh9r4WMB9sWNG0tBcB0xLqQTrrGNRM3LQc80lBZWW22Z8
doK0nQJQ8/rCmTNenGqf/PV2JguAO3fXmT6BVxIoLU+36EETxrJdnm/9d+uDMejJqWhPDz9Es1gx
gN4uuJm8e5wS88t44VmZkT1D3kICMxfW14k6C/MD38zBGLEg8ljSR4BGkmsDKyHthckBlbQ1Q00c
H8EYPhOSTI/qWJJBT13J7zKrievAi2RtR/CRyXMgMoJAQEoL8tLjrzfe+7pDrdVQ4L68rLSmO9jF
hUzwnx5MiBeu2yKHvy8hmLwnaF0ceEkY2N2DBVNt2JEX/713D/NHrv9jkDKJyZn4MfBu+Y8UoxSC
NFjAgz60SvIB9YCJZ0Nz/1fDckshaQ9ZI5G8UUXuzO/jh6SpoPntwSAMDgU+5e3fLnuisBKjUt8f
653fS50wDRZD3HSd6oZOz7mMn8kXiEqdxic3sYJqIiNrmT9DIZoQ4rgoYPe0H47SSuawhMd3yv1k
u5zdhTEvzGCyDWuKaARE2SPvpPfCTLGHe/LksKFLsNd8j2Eys59/nuMPax793pZgZRv1ITwf6JDm
7BcqB1gQESQivXFHN6yVwmeBqUL/hdUftq5L4dX8IuJGqA3pjjn3d9ZZdfgtZcDToDbCWo4RL+Mg
2V5MT2Q4LpJm5Cg/wo0SCbiEx5hQ5v4JMjurB8MzYH+Y3YU5YPDS1kmwcpimp00Mh7ybmWoG2bHC
IVzjJ0DqgF315IxjSe9/hXt6C86DzXoNb6Fb3El7Mx0mDxOokQwktAEjfabw/fvmw8T/EsGUCZCu
TbrBDco1MqrcCroBJnr7DLuyUEKWcfuN36bDa/C30AmFLAOjoHjkgAU2/FN5QoTJPGMc5SCDgZfm
T164gZ5zyJ+wEZ3nsr2RN3sv+BjRgi3fy0VMSHK47bnQexp4O48RswqYuwMUAavtchftEH8VeHYj
GmQSeBBjE8ysDOjbohTgGD0E7QzWPctuVPs1v2cb6zVoPV9e+aGsH8Zfr1WXfzC06xaYoOEGFUBX
nEFgvGGUzhdfsHSGY7VEYgGRUXwxdnMhCh+hhotKC+q3hNSg5RnWU3TkaN6Zffa1IX/MpnJvyROi
f4bFh9Cd7SGsYreDvLDndXMG9cegC7wabQscM7awoB8h+Ck6pmN/H7RpETC8PtJR3VWneEGcxWZz
xdWM8IZGxqOiZY6SB3d65qf/pd7GNrNS7VUzMwYf5nr0KLVn9nHU9a6ceafkiMo7CII5zSL+Ex2s
HUWleWNOMV/McY69S7SuzPjNLrKzO+Pldjs5fiJhmOhjoR3Amff7Utr5M2Ey9Qi1gP6G/QRkfaiB
l5HEeX0U9wessVf6SNuxDsgJzcqGkwE3sR1bnDYyw0MTkWn+FeusF38RVpktWI5aKQsR7gmkd+hO
kpeiUeJp6RMjIZ4sIATWa13vH4XapVD74hHyAzHhF+A+tmc/6P55PYhjEPjgeKPu5y0iUuvbCZxC
BXyNTSvOZMkjl5DWne+/fpmdt3g3jI854tjrEQZ4HwifoNwRgWI1vdTWgQtUCKW6h4ksElj+DoLp
AqeNKQA3R+DvdTw6g4DzETNqZuLjA1ZmcN3DHZReKPV/0QC5i0qI7WFy747oQP6GCQ6HcCWxYdwV
WD4nXGrwdSF+D2AbjrQU56Rpe9jN7DlxMuF+8AisKdOpgOkUM6FqoS5jjRTYgyddImVUSNMBErcd
MIR0t5uaD1jPNBJvQY0gNQpFhWA4WCfIQyKttFfXM4yR6IYtcAw1DzVcK0RDKC4m+PJMTKKKGliO
kmCrlRW45D+KDqfrpQqFAsRIEMIfjL+VkHXhGqdELRBDiek07DdjokMf7ewhUoLYFu0GSw8lKbzi
mNEuFsiacNhKtnQvK2uM8TblD10+/zZHgi9ABK9C/jH76Y/qqfjR/NYlQtUQu0DVW+EXiMzykfNL
d7FRIoKGTHLuw+KADBAv+MGp3GLtizmPIrg5eML8/f52Esgi/jE+IFv5Y5boD9EKa7Bj8nOwQOnC
pOMDSAV3ZMs+PLs5A6vgPwEiOk5x4zghjBU+HaHCwzpvtWHzXgbnN1aLxrxOUIYMOtNOaE+rYnSG
+85EMCChNMH8FYwP7aVNdULglvhcHNStRBS40o/Q8p6SVQwz7L60ZEougpeXWvRFlXaJDtFphKcY
2npG4rD+IJqK3MFShGIL4Z1gMVHMynHM6RfLGXZKNWoASB3dQsh8ItIRm8YvWje4iQZX+RYZJywV
bvhPhCdWeh42E2ODKMXFrGSPDNA9dOU4+we92ZxFWnbut0Igbn8Rn4ciye8JFTO786vfcTE+xs24
h7pk3B7D866G+3CPJYYIs8HzM0aOcsDRhl9Xnf4tXISW6hHmtQ3aRHn/Hf/QcBJHAD2Rrct9l0AT
vg5/zx4fz20vZtlfBVGPbb3zOWKH5+D+B43oT+5fzHiChTCfUBH1RWH52wUxwCYCJKN/UizVXHyM
7+PRwNpYMaw7LCaHJkoOYeHef/QxcqY21c4rwtAcEqWoaOTNwf6FroE3O/k4S54KQ3T1y6kyHMCZ
NPrc25yAWEZBmIcSxhE3gNIL4yF7pZDYPWt5822fYemHh45jk4Ib5GFDYOWfm2flOJP0MSdijX6T
e//4UwXVh3ILedA/Yv2jFHmSaJ22YUPRcc46/ilvT2wYrgu8Q+XQ60FmFXYI/BwPNojPTIBD9aFk
sFKpLTeFvl51AtCHxRVYNjj7Mlzq0aWcwjp7BdQG4AIWY5Z5TSKtK5gYeFhMHjuuDeqFH2MTPonN
HIA+tahd79OJ6cw4HrkAhGIIC33Un0n/IreureipB9vyhIfm2sSR8J9fBKfIGwpxO2bCy+6f/WMV
L20UsglzATNu7xTZU7MzsxcaqUdwC4RHYXOI3cEeNDplelwK5xGUFW8Sbn3RiAsluvHu2Dx1VCOf
8Nl7Dt/Db2SQB4HTANuiM0UZnOCKIQPGDxfA9ocjYcQB/Ff9PUBQQFbYGdhCEdg26KXwZYAOY1rN
/rE8wfkgcurSf4e9iIGHq83x9ZzT4yxQ/qvyCppSNtMGfKzmU9ITQLlrWTIr4gM8OMQMIbsBNRFn
RRn582YprlBp/Qqfn1ZUzjsWFgBkiU0nwJFLA8KRvvcFl2WG4Hent39dadwDacXVHfeOLlMy3EKo
kgH4GWSCib5BSRmIA2hWgyPdEH8WHgfEsoElaWrDgNWNrd92yM/zW/1DAk4OngLM7L9pNJ4kNjP4
WXgdKAgiW2QsFxZmhBlvQiv48I0fyrsN/mhopEUnhPcmK05EsTbCTqthR5CEuU0a75yJJqgN+5pR
r9DT+/1ZXxHnixEePS1ZIIqmcojL3MjI7uAhmxeZPXwKW541Hn8dr14JP0p4Tp3ykCKHEoWpjKMO
qXBSP3BSH+oQvd01lwmFBK5B/cvq6fYwTz2kL3+SINxEVykS0V6IpAcpRS98rZKixKBEmX09Yl/M
2yHDCMYO5Zx8xhdW7xmcEdeOFm5ZLjMQU2yxgPP2CqBUudn0mwVzPmuQBLq4NV03z6ygbl64qAzk
N77kxHPjRQ3ZFJ6WxSEstfalz5DA8oqS2S5CNgT29J3BfNn9JZy2iqqI/jyLeefU6N4V/rCp2lTw
MjtPcxIXkNoB3PINLe+qZJYNHkeIh7vra+uuq2dUFtzrAGu+bCWuTLq8ecVWT6t/GvyKzjHXMk6Z
YJFTc8iRTxyN0y6nOOQw8g7ylPQMZ7kEotHD2EkR6EsmLCm0NvycYM6PBIbALSjXVFHOGbj9+wq5
EihJKUHbo1XPYyTmThlZddt8MqBdrHQL+YduKWwjfzX8RKtkovn44vL8NeRUXXhONlOUlryXe9IZ
6Vn3w1Kjd1Xf8jFrFyiY/PNsgRGz32DVg9GJpbrKHmKSgk5+XIkf2hF9To9syA8ydu/hjKVyYDGg
qBMBlx2RfQgFRRpu9ZwW5cOZ2uDKYOZuW92Gn0lnwjTMZ7qN8yjBb+4FTNjgiwIPzLVJ9gPZjlf/
PYI/jpF2x30sbxXfzSifpoTxBZ3toPXAVc0uznTaUNz8T6BDGfnwkx/4iC2abJfdJm/1wlEse210
X7PVh/Hk6LZkoh3UzN/vKXY9yPCFsJbFEDiYp6YsBsxXe8kdEtC84xiIwbZLWeDtuDO7QD58CxbD
+4ULZw0t/oGJGqrtF7lVIOxMHR0tWAy0fgX8XDvDESvExyWGYbvJ8JLh553F5x9zqEvqmu/AieYy
w7BkIBA0oc3bnl7+amZ+cRNuDOhO0JrWDdlWQFQgggQJwXx70OXojvxRpOV60g6/fRB+tzP6vN0v
RL6W14YUDX9vro1wcgQx52AHP+mKl2/NPhFTYSmqpdbBkv3oqCPRdXDR0iomRQ9h96hVtvs4soNQ
iKasVgdKGj04wQgEcQFNoJHmznmDOIKBhL10DY4K2jm8uNcByX+ccU/MkQHd6r8HqDb42JaNdPA2
pz6EPQfQXYWHeMMqmZu5kdUGaAm0qmoqpuR0yLkZXZMrfYgw6DntTtF1csz47eVPbqj7E04FpmSb
rsusCgwDfArXQlDY2AsykP6vm5XFmrOpaBxgszUHcsi3TNApDfh0wCtPabVBMLoUOaGIErvBcWnA
2OeEEemjqayxaAw0f33kGjhjHeDhTtOOFuvb9BE+OJpH/w8+XnX+qS5wjzKDw5L5y9wYBE9sNq6r
lQWnGfsrhWEUtjyZAbmHgNxOYPYr3xrZbg5NxHeGpGgNIvHr2Hp/eQDHY/qKyQRidTMhZ0oS/Iue
FoENujcUc1R0L84U9AYR5iRHF5sC8jjO9EdImqDwezMIsk9nO5XWDidJruSt11WcDbDBGLoUHSgo
HehPDF2Z9AC1ezavRZP6To0ZRx+gt2XT2ThPdgkg5ilL85x70A4YfAaLUF5vMhXfw7u6JIRmqvbg
s2MaZNFh/5le52cR7tPOyXvFN1TgQz3Sy3b5xZ2EIh+ZtwzL/mwIiTtuvrxFB/eHFZ7tLhgqHjgF
O8Hq5nXTOsaLK+oOmHFB/vQbv/f3+akDqOu0XAcA2QdCIRh/2CE0hdUnMxrMBf0bbv4E+QWnmZ2y
1NY1KC63LQsEawE72P5eubJ2/Q53D2f/aH3u+uB/nOswAMP3FBojQ2dGfk+kwkg6hZ91cMEcuWYS
NGn4Oit7vvcfGB0AL0Oui7nYYsw8XCqKhVdMdpE4kfw7cefvX+794Na//DxLAF8Q03H8jsR34Li6
+73YnMBh+Sx3ySPT4jvMgXCfz8EDqdP3weo7tNTqmLYHzYDDjbE9U1vYCB0Yda/+P/Du8nPlVk2Y
YSSfHxTPIaUcw8Z/L0Bjp0VCyqLcqBjksydvPzYVf9kioANl9JZtbEcs7/3vJ++lL4R1AIW/lLSU
HeagWzRul84o3i/pCZ+u5eG9XQmGTqVpZAL4dKKZKlzPm3vlefBmyfIRvOFCshO7fCZ68ukfZ0+G
sgcW2tNvKFjdL3tWsVaYL47PiuQCmdWfVQw55g6D4Lr+8p+i1kQc067RffSxuJkOCUG4llsBSZYX
AmaZ1E+5MEBD8t1f1XKhfO4VY5wu89K6b4WwObgAhpAVaKgiIpij3QbzW6iTcCiZWSpM3Lu/usMl
0ET/qFc2HFxSXGUcWXukXqU23yRc2z15x9gBwnXvMO3kXrktYWB5RwpOpxqcfVI5jxxzTJYuXIgn
6KZVaHKwzgaDkd9LoKIxOFnS0zsd1M2L5e7g3UHpRlwkzBS2/mZtQVQZtvK18dMp2z+32Q4ghl9k
UPvtbDu1vg6zVzB7cn654zkSiTM7IgLY2DPEb8hWZO53cPfTNpCqk/TlOKM9kLJN4A2b9GiKYfTw
F5dCwQTQe7qT9QLzRxlmLLjVqilu3NSxZDAEDX8afAy1gy7Jj3uTSJ0Ue8pJt+uX4CYUquW/9bXz
9v4TesD4lBHtK8N1rlJwYeqODsULSLFOqsbDV5AJQiPbQAL+5hcKZOgYzJG5HyDXcFkUKO4Y1zGK
5wde+gtI1/yFy/vwUSvuL1avmIhIb9L1ePQdOoSfW9HyaoYuEOPd5Ine6pYmocsiM4t7yrRVU2vu
rJC+gO8c7YLzr+jCmfGHhHvJLUchK4p2JiAWP+LJo3g6s4dCKSlK3Rq2etqa0bRBIhT+J+SKVF9N
cXcWR1bOsSt+E3jVRX8WiBOuneFj+rqqyy9qDHwMxOCwPP8zj8LzTBDBF3TDuXeKmTBDXnDJFX14
2njh792Aeci881ZyumqwDJnScvAzv5b/xOBRoxD9ZM2oC+xM3ZudMju4CVWQvQaLCH8YLTVVJ5ci
Vot2gk3N2juY4lAKHjQz4uovLPJHMW6RiGvicjm1RtxI7ajNkICSUphdlGXKBiEuWlDK639OfQE1
eeW310zxkx0ed4/wIPZ+j18R/WNt6Q1zZgZZN33PCT/OX1N45pikvCjsKt+Wr8Rz4IrFhf4JNHeY
B/BqmYXUNygdzUwoyAhGtGUrw0aW5cq62zxnz9k++uCUjrsvEVtuMzMLmHsAZbPr7Hv1mPKCu7An
BYFtBZXfKirf9G6JOGkhN/dfvC1u6AR7tDfZf9y+eDq1MHch06gVHNMXQFh5fDsAtu93eWRIPTCL
XWYCpXt23JlUOeSAUIgeN3wBd+rDFbV6wy6RfCnsII2BhYw23U12kxe+kLOP222niwH0TQ0FOXHl
KacIoN2KaSU8r53lP9MbXJQex75QhLar3l83IROVMTmgC0C1+vYJCC6lB4U4DuuaxDkY1sc1xFUW
wjaHdcDxQt3U9QwqHdpFJsc87I5U9vMOw0zSeej0QLBkynOJP38xVdAH5p/2YxeXyW7Iiecj2AyM
FcRzoVrA7lEFy/9I5UcbRp2UTIDlOGQ7FF4f0FD6htTIkitEQxOvCwgYHn6g1N5E3LvgpjJfYvtI
zdYaMH//kX6oUMw5dnuRwtcz8P43Mj35UcRdOfpvyZs8D14BrQRsRTcuerzw0R97U/nttB+jvG0k
uR75j19FMhyWFrIF4v6VQrqFeaOBqBEhgHvzhEncK+SNVTM6zNpzoFTpXe7kFvyXsNj8d3F38u4Q
LjYWS3w+olthRsuXm14qaVNIePxe8Z5dNqnnFkx5keXY6XdwU1faSIUqcvYC2vmCD+GFnrQ4D2OZ
CfN+QjnnaX1SOZzeCfgFzLb9iylnp1hgbSJ9ygMp5mybo7gQJhDE/8gLYW+uOTXbSR3ULo+JmKwp
Tpyrmv66NEqWmD6DE2JCne760lbItCGdQ0saY4v8RJ31cqep65ZSZHT4dFuDphChfBN3+xdkKMxd
RANq3f0mkHgUBpPuHKgpBfTY0m5v1hOzFsuLF65A8ogEZDjyw0zKgTaNshDw8MpmjsAlDvUdqU5G
9YEzNvlRc4GvTpCsnsSFzL1pENjeXzBPPWhHywYSIX1ax4P2XRqQbGBOZvWSlbhpOF/uCj586i1j
V06pC/yvBc/3qQyqwDxvxTZbnQdcx1xulLhWOtUHUxZA/E51H46AxJLAPocHhCBnrvkT+ejBxdkF
8Ptgy2x2nIU9ApLMHZfYlYnHhearFlBDtkkBC3/3j70m9/R7in4FDiXNCPvyflfSScLBXmK/xk22
cAtNc+Dkj5kSANQgia6DhrMZbi80zQ/lbpqNpYsfV9EFrQbz/oZHVc1WxAAoC6DxPN4Xgpceg87Q
GrUySPlRB4MLMQdOp6xS3Ynn3UGlvJRK6BaMY52WtONCADpWFKfGcMEvyPO7xcvW5PFRWnzL4IOz
wEI+M65QZ/7pw/YEgqCAR9qLXkydlm9lYUUnREz67GnQgdeJTnVtRHYm3uGU4GOb26tvoYfxutGH
CB2gDwynQcCUMcIY79eA4/MKDWy8MHkBm/inHtIhFz6pgmjceekrhG8McgQ95LYfU00Pz8n5F2oR
hfPFdTPdv1P5VWsp5ECCGKl94mu6JV8+2v9bSxxvrDChU748m4uHHV1xL7DKqM/icsMpg7zr6NM8
Uv8/0y+Yw3KKA97/iDqvJcWVbYt+ERF4xKuQNwgJYV+Iwnvvv/6MSe8b93Sc3t1dBYWkzJXLTEMK
1nCbqVDYARvjYeLEU/XqYeXNrSIDptFGQgiBqNU72gwoBF+kIjyiicFqMex6RjU4r41Ko92g4Fhz
xCuZBhEoMBlCOIY/3Qh8WDXjYRSUxCKms/8ENLJBloKzVrutdeCPUCMBKIRHtpnRIl1zFTlhV+YN
S11Lag7E2q58+xO1a5CEBVou1xksZaay7VuA1xNtVZq6TAAutPIcWqm026WXBDZnRrJkSFgNwb/M
yLa95tuFQrJiDXNgUGqfe3cuDtUFWthpE9mOYTE/ORX7iDJq2a06xhCztR9kWK0j1CDhigw4tTTd
/HQq7QecjbDUnnBC5kX/8wy3y2/ajGtjztvT7OjxKr+M9CHOfGAXpOWGbizpE1iko2u0sSLbulYY
1mP1l7bu/OieWKu9CvmO+wTLpqTtQGoHMA3rZKeK9c47YWt+u7/LOk23MclN9/RjgK0DYAmdCXe+
2q5nlTO4LVTvsCJppSf76XCi9ENQOaStuJmjcZJcXhYae91m9O6olqOU6VC4xaQ/zr6nxmoB/5wt
paAm+0/LQgiuf7EfpIo8FLG/8IMJmhGRb7mNKl2N5q8R8mZ//2YQKw+r73A7eqGG+p4Npc6072jS
iYQVwLrNoBCtY/UEm3nNep/N8NC0eMpPGfZcprTTQjRBikwJnlb/PBzG8FWbMyNguiKpmg2aO5KT
QVAGhjb6x7SkzmF9xGzsTTqp+crBOxPiKRKCEpmf9ChISJND/8n4FqusDtrJDEGwcCG2cT8r5heS
6jpiuR3CbVR2Kd6YYxVb4ybqOldEnJ4WkAix3aupvLGAi/w0M9K3LNCm+QZYSRU5oCbrDwSBDQG1
Rjvm7uxpC6uwriT98li81WRf4p+KGRpa9HoClnbI/eRxrxIgRYA6rB1TGmR2LIgW4BrGD16zoW7n
jq1AW58hHOgUlXgRUrPsEhL7c4v/lejckETceVh2yIyjvc4L3Xqqgp5tNwdN6JXTCpKAX9bHzlrO
+T4LywpUvmJBcnDUAuOGw9bJC+l5Gx+YEicULW4MNSjuVc9D16sBi0yZEljs5E9gxdS9DKwui8vO
Vkhsr6rExVob5SyMk1CUBSIArRJy/fbqMqyF1Sam/hTFZ4NrR+XjjQLy0amDVUGoLMTGDiWgWQFW
X9HH8Jehb78OXwflaP/xwW7AfJFK0lsHmULI4HLeyQmhta1X/GEkHl5t4lRBApGTdibkvPmjAQf/
5s2bYMpPaPG3P3iY0O6dXt3NLKDq2cKVrgTCTwN6B+S/jhtYngOVpVj/lcZbYNrXVgG8DrxEpY9N
f6n5SoHJBLX38qG9taXjTQeX90GW3fnDdXje4yiUGAgxeN+a03ykDi04S8D+1IYM38L5sXV1770j
bUYjQ8ZmLG0qVKjsMdVUHdAYTQjuqX8Lz7SjKFSrgDXrCIywbjXAKrqr/nAuEwW+k8kKsNA1sFIs
r6Jm3oxoMsTVNggtNdtbQ4ztghv778mU4mSz6/bcheyTCW16rFrV9nNUpUH/gblMOnsJS3PqX2pA
5Udfdo1cI55gHE799RpF2SsbCAmcG/FFApkg41g81ezJeHEA8zOkKh/dqTeaVhE0LmNk70Pf/04J
S+1sMCWpWgX2HUbeLxP84HnmODcWBwptd78CFgcqonuN3mvrAdEQCZB154rIzA6OyQZVm1VWJxbP
oLRL/QVsFAkqGqkI12gCym8oTjk5wIdpk48pWA/ff49AdrC+aqgmQ3ZZlhFrIoh4HOjSFtxaE3/x
hkCEyh8q0Tf6hJ3BfTlglvxkAp7r2UzSOEG/gcfqBRQateDgBx4tC27VT2DqwVO+eAbIHOg1tNmA
3sXNjsEVc+c5HGM0/nGwiYoIk9AC+TtkX+s6N/oY6j7gp5C48YuZo1j4k7FBb4OX0buooH3kD53h
8PGHXAizLESgflOcUvRqo9HVuedOub+dHzsFkGMlmkLt5vCak7NRfZ8z8KEamj58uGoQf2kVbb3W
Jz/MEKAh639Fu44xawagrtdZwx0gsmlDqLkN3W+whsRRcSvptm2eM7HP6LlTH7UOzsU5s9wLAaIN
7josWqLIoVwdXfI/iq4tNKq/Qsro1n7TDXLbG/oCX2yKn/y6Uq3Wk2b8DXYYXSWUi1B7r30Sk5gZ
gz9Jdj4OJ5t8+/dtPSYmhkTsKpSdoCKtYIJUbJL/G7aNsyIQlD8sWis1E6lgALDqyK7y08YklQMs
PioEB3gbX+qhkdGkDMJRgHwRYmVwJMEgi6SsJJWuBJdo0t3B1eG54QEgIlT/axdcQIn97R9fnDEy
uZmv/NZ5+boFt7xG0nAMXnNIdc9UBJbPdNIWd3WxYxqHQHQC655qgXnagttAx8Yi3d16JRic8Tl9
MZN99mj8vXtrsPEZZNnWG7QEeBAVFzT9nz0NVGFJMte503RDsR64i9NtBb1anc9466qYOPJMmI6n
SJu7r5yCYZOvs20G0YWE+NI5dCp/BK4xT5nHDkc8O81XrWZw8rdt0TuL1hPSPtyJBN5d0CObd87p
lRvDTJn8j9aclAMIeopEnEHOkg9G/xauOSknbfAUk1ZijoGkLSsdlV/AjkWzsgAmAlYIuCtbbKs8
pplUg/JSSsgSMWYz4J3OLGbbQ5bA36ZXkjALeZtgB6MFVZjW3qaqHwBRBWqOniUlESQV6xKtcqR9
ZzefSZB3Noi3JVYK6+dJ6xHDjx4NftJ3El0bZXx31wMcex3snyi0tO6DJtmU/aJdx0iwRBdk5eq/
9QSaL6UTEndMrhuutAPgGnIVpRigBVIGjIOdTbK2ix7utUeXGNYYvbxjDKxpi4PEFLxB+zui7feC
+wwpppga4xp6BIiSpXcOdEpTuvwgxb7oYWlkIt1DQb7f9AA61UycgIp3mgI9Dgu1FtGRe6vF1NvQ
hcXY2D0yOZ8+nk5zdMbU3drH/Fy+B7xBl3XsvWG9j8vTwmjVLU9patC4f3Hu7F2afzYPgFOARl3B
SfsxrXhyK0jwiDHC/Say40tDxCQ+/wGD3HhMp9HEUrLOWdBX5xQl6IMOjMfaYQLKfMeuFlvGNq3N
J7jlIcb8HV28a8nZTQ3Q2J31O6h0ns/0MCjxvdjEwXRYaQpXz2ojjqtCfiKlmT8LoL9EHLviChLg
V8mIv8c1gQAul1hNryl6AZAEOKsWH5Q0qxZMPG+Fk/B4ZTHq5W48363GYk/3c3W2oAixVBl4u0i+
OJ8B8AgIex+re+AIhl/AEJd5hxBsNfRzXq10bvQkOVnEW1mAveEBobjyEpePaNV+D7+gNSXCuSTv
NXrIYD5Hx9mGSRvGXo6F9mgYo/2x9TfLJ4Ji5+EHwUoMfjkQrxuTsWCDX4e/q7XGIAz4LBIvZh0+
2QyAVKcyPPwd2uSl6xyZpho9j/Rl43jcWn1bgMVg5ML+YdS4n5UmAAx3bbYMmm77XLDFDfBDxKfQ
IZwVA5L7cnpY1selbn8Ck4BEIx5KsUUo8Eqi5gSUElQaVHIJxqrjEum9MsYBYCN43isyRT5aisiV
NCvpSNGcA996QCblGK2RoLH5QNhPc1V0i6lZNOV8mNBhtvS6UbhmksRxL3xGPWN5KImUHoSOxUcr
RLm5u/Z5WgEQG2Yl2y3taHAJTZ/0qBEZLbZMBbHpUJ8QSK7b6AI9cRKmdYlTGI6bpB8NmtT/iWuC
tCuPX2nJX9N3F9alb/WR9JK+4jgx+lUbpwDsOmeF5HCgjY8UH99NluidiUX2boqm6cOZE5UYHQDC
BRpPhgwhRbWiKBeAYEe36dbtGzZwx1CAgEJ08VbTr5Qii23Y52bx1zTC1EIgS9Ji+n4cRC1qInrV
lG4buw4U16uyAudPgiDhDMrk2WYfNOZkVwVShpD7QF7EP21wLhvgRUp5RjrPDJXvoBDyaFI6hRxQ
YRhSCgyHFbN/CE/gKHA8pVpywNmhqHMiYd+6sIoGANaRlgLjCmDHpQWn7mGYplCivDSd38jl9c7r
SN6tIaQKH1CLhwpeFXBrGnqeuqQ/1ga3pMayZSrQgvUN6pP2rMnzmXOpvAv63g7cCNr+UkVHftUF
gJMJu2DYMGvg1ghBNMcKvOV155Rzmo3w/mCP+CQ3QLFrUiMoaJpltGBkEKOodBlbUyLj0E2fQfiL
5dZd9zRwoFUqNpD6pq9Wn48jTO1JJJm2Gvf6JBpBcLu4GIYiKZN+luSBEEO39uISQurMOrMScGiQ
272K5BfqVMp0KgYQtvIm6NVKfqJ3e2GPZIA6ZggRHYdbsLLdyZ727Qr5mCsJ9zYCwV5JCt51BpK7
hJ88Q+C/8rgQGvGZUhOeKpkoQI4PvSJ7Hxnxqr+lKVqj3qbkpAtMF4OIOtxHYMLcDXN4cklG5ylA
Co+Gxtsh9SPH5sAAWVn92OvOCkLosAiar2/EiJQGqC5ztdwUXgAO4Qdcv1tMvdB3ST9pf76kN01d
SbdAhtMyljeAIMSoasZNtn6JsN+cVcCzgxrH9/rQJo0uLgXAB4DU76fpkvLup0WKg1sriWNgLNE5
qiUhakwwbNLNYLKge8OS5yowNkBYCiznffiecd2PJThOtKAQlwPNSQo/rCLXNeHP5WAHDvOab0f1
vtF/5xMEN8tooE9cI5CUbnO47ew7zSEX/GTeyPCcIgBywJMDsxpY1/zyh/Ddp4+xbIA6WIDqID/n
HlWGFInpoS+8/TkqYIXwdI6RdodBewWpLlooKsb1+GB5lAn5bEirmtWs5+hK1pRSVFFLsrvZNmpF
0bGgyj8O1eCFRse08IGm4j5/ggKRBSXHuLXxdqE0Ma/+pY2Y6DeagErWTWwkE/DX4gygUx+pLhgD
AEFrSmpZRwAhR+I53gy8krsPxt/CnMurBye2GAtd5CNQ61Y8djaM/CWau3Ez03emSYYeiVAA1NyN
EL1WxBUvAf5IyQ6yB9FbcvTuMTnjXXBQJaVXJ9MSL5HNo2miucIshPzRoPlpI2XDVNb5zAXdqnea
bZyS1tTDSNlWkAiCVL34xK/sgVrMpnUAFNu/+18QsZRBiEPMObweQNBZBJibMH/cUKZ9UeSkjb+8
sxXInlAe03lVthGKTauL5vRLRorpC85qCKbjeWK6ndKnRb1xN2cuvV9XGu31EUMy5JJps1IQbh3E
sfeYw2CfBh8G+g446D0QZLkwyLteeF2JNj3AKVesN13AJkcnwNuNmZfgaVwTcL0e0v+Ypr27z6T+
B7QV7BuiUv4aPdlvtO9wWVdAywgKIpspLtEdZdNNm2u69euYDFwRGI7XwJYTqitpScrRnrE5E+rz
fAfjBcep5dOfBPScKhLHY81JvFt40o9NngUKvMLz3ue1YWWILziPXNB2ClsoHhusQnSgcFACJRZG
l52PiPUHmhMhyzpaZ0ypksQiQenPWSLLD09aHacmcVkRg70ySVfZJqsGSuiA//JGEp6ucHNg9egd
DqwWYf4YQVH4t2KtYARRbeFxJzRR+Yy88IhDCXKTrE/9VxpxrFy7aa7CXYYdPfFALTj2HVK5uNgv
b9mxA/9q4lZbqM3rtn2R9xdZZpPpztE4w3AIue9o1+ZDBYpulOBUAuhmV5wnt2DDG0sjt8E8pWHq
1uRfFGeF+afeviJXX6Tv909KOWd0LAFY1M0jWQookY3jMRhxwNZcR0rD4NcbqM3KxAeFO35AO6Zj
BOgbryo+pV8C8Yk4Dc9F/39QP4MPJhMmGoEGNTBohKH1UQw/9N+0C8k+eJJEb/DB+oA0NE994jyp
EQ0p0qYPvH307+hwEi9e5F3DMbDofz9E8vJKSPa5vOadgkkCNmYKyMmJTx/49eCcU/z3C8lGcXid
r9rElysBqNA1CJxGqkcgAb6SUyfsfeyxQdTcZY/25miV+0+W3t8rOzsr0vh+KX93X2iEo8uMHIYa
4mVySvQoyPqQYpbm9dG/Eo1PfzRRPBYMAbtfGcqUZh+t/bXPWc0yRHmdG/L9t3rwQVut8EFrOlWi
9c7DCWM/ry4xuC7RwfPuPrbb+QPu1lstDVGR0MSkwFHzWFVGxfladdAkbpNVqYXQnHErtOJK5mNc
P7U+9Du9+8sBD58Sd87JIQD9CdSblmq5X2etYxXx9QvoA3RrUTEuDKbTWI9dlmoJB9SVptlOku2s
zRu3EmekmSXxe45Rfutfef4O2CZh+MDvESeORA5URyAL4nd4Di4LhDXVmNyCCush1P4LswgK55m5
6PiQa2AZ7OwdwqBiFuIrRLy9d68wImByxAe76RBxBaaH0Uo4qjnjfWfl1UDDl1m+3IHoxs7Yd7Qc
qF/QCj3ihykNWLoSnCL/1iSazSzT6ZcoKZZP0eZUcWUhoJBWDQowVU6YtWUzJjlfpmgDF2Ddxj2G
QN7xqmjYmZ8nNI4FYK0rS8yFKwZRyJoEicfC1BtR4rV1UJEx/GJNw+PT4/jBCcK/YEHAJmArUH0g
5xirZFU85Wsth3dW9UD3lQ/CtIV48pyjueg1vFNw7urv0gqXPxJpuAIF0tq/vxGOS6jPv6lzMb24
MG1KKtxR7lkdu43PGC9kQnnJwxLDUdheI1ZN5/js5HK+upkJif3Dzf2FD69LLAbOX++dYyRY4TAQ
wwv7QVrOnBuM3b4MPyyjw1ETX2LoCu4lRmSVf5MVAPabljguSOu76wSeGM4pFidAiNIXAq5NfM45
LmXQwFkbnMbXLiqnZ0i6vUPAL/YAgZ+YyYRiWKF1rUD7T0VfGtxltui0wYPXZisTafU7qHOCtx4D
CdsTQ948/3eSc1f0QDOkWWllAA7J8E/NtPxKIQSfH0hRiOU7Y/c3xzlskp8dl2Qz6CPxTCCM4caS
g5hmkMGZSMZGpsdMwsxZtznsEhRl2EEcAywCu47xrH6foq3d0quksS2CkK7hp7jdEhuGc9Qmwngb
T+FLlzCeTrH04795PNYyH6PLz++EVnpvrIl1hyscjindhug0a5XRzNINsMcYohZbQ74cDsc/P1vF
ZZaFNgPp69dKeL7UeeMpHrdic/G5f/eHC0AADKbaii0DcIh5wdbJcVJm24vZqBXLtfPt8izgQrnc
PGE2xNd5S17+/7/yHJXs3E/yXBRYrnxn/34Ge3sX5FkOV46lRTzgZ/vZf7a1dvbvMWFnSJzgw+Cs
YNc8EgvFBCdnkf+eID956nzJR/TtTp7nWjvyR1gFPEx3TUKjr/BnPdqcd8WNlj4IG1Z+QL8PosRL
vj2/T40Nj5/834df6EX//XOjrbfOfFyoeTXrZTHL6LDxofMk5gI+WAf/bkvp98l40FNuiu6dyIRr
i40AqwcbdGxO4EwRBhnUyDGOpYXJxY+a9EZbLmcBTQmPv/ciHhMxdaV7657sGNiIrER//cQruXZu
Q7J38oN3INXDZcPBCeBGDCBqR1OYYsGnz5PWKtJawoFuPFY6gRh/+bdC5ORCwqhloV3z9CVLfud3
vYDzhT3EghkmNN+d2ImHvzaHQRFrob1XJHOmeTIGfxaP44TAJGPKJof1i3Nz3CABr3EKyGMMDN+k
B0CFOluUfQHpKE/7zEdo3LVW6PGfoW40OSEuAdU5TLhVcIqbGcjlwSS6QNmFF8EwIC7Soeqsel/6
JkzZY4NZjXuDLNquZPtpsVNhEwsx/Oo07Fpm5LWVefUq8RbGhf9Nq9YZnw+EBgn/9I69+gtVQX4I
06m8YJur3qpX7rxgwvSu4eSZ0rcEHQYft8Lkh3yPuASbt7NbwA11in8Ke6vAGDX42VeQCKUxkLrw
PqXtWR+VSrbEC9+o25nPqZwXK56e6QEx/IXScGPk59gcLo4DeSznVfvTFhUMAWhrkk8izGidZ3AP
ajFYWncG3VQeHNCjYZANQ/JgIMOPQKMNNJvOTCkL0Z52iiaV9ANatBsoCshb2IyKUw3nmn8wskfx
NNZOImvRlkXx11a2JGKgjBCoUclSodUwb6Zy5sERWfQwjVR5qdYRNE68GIqk6jVyCdYf215x5tOi
atIuwwsSQmRrFAGBYrxk34PC39E7REYXE1voxNLUuXtGh53g6zasE/4M+6SAMTmeWcmqtx/Ij9EY
7Zgow19EoxvXe84JviXDyRKG5qF1QFnggrnLKcYAfp8c0luGpI//aDfIRuAlpmuu+eB9sezgoqCs
3nG+c5vhq33JLtkOs6dGeHaeGHHUoEvqMCHX8ibLy43Dc9vRzRg/4KWKsap7PQ9piHgfuAR9eZPo
NNcy1wGjQb3ASKi9k3QTkqspM3uZVExi5T1V900e/uZ7MAYyxmfy6g/eHdBjnV167MIDHRy7iI9b
e+uM9YJKBb1thXN/h30SpSqF3qZdG57Zs8FrqRZ2MdBwagNs+yU+fSOpkq2SvErSnl5D8U/Ie1xe
kFRun/ql4aaNQ+rmDzJW8hzSNmh2K4lODzX4oEx9aIlcHTqtQokIrstbUTyAWwPnkdLO06IQkwuW
NiuAxcIK0imjFVXgcFNeRUCyb1AsiWuIXyKfhAbytIE4afvGZiOPte9r5wzBnDkwHKcru7kMAWnV
++f29QJngrvlfopsutgCbHlj/pR/camNteyOs7hmX9BxhqwI4YBvaLQNq9S+YiPaaK/cZrsAnLKS
EbMX7ykcdWQXMgPyJEvIA9v6HEw6DCEobYNvCM4J+Cun/Gj38rccMYvMdW2GLzA0uir0ltJZQ0TM
OTOiCQL7L4pcH2qU0A86VEhkTDixpDIHe5pwuOqerMKxkhJ5UFeJu1MSrQuy8xKTuMLwYH+QUf5z
TNDOorX887QpE0elv1wM1Dq5LSEpp5JT5NHYzGQpX8fQfMUrpzt79JEJ5tpKrfiIUBgTFsoBpCEh
iVfFK/BoGPJtDhu8YDv1jmjpvu9gaBbFjuXnvu/6LrLAlttxyX58DuB/55a83lT56yRcEF+Z1VwH
Bbbfyn4s/Hx6a43LjEs7coaT7ClhBbIQJxHhTC0EPLTR4FPyJutZJXk390kzj7AwfTFhL9oPNBOf
rR03hhHxN2Txk3D+Wi0YzWL/Rma0CUlrVPju4iP62vzr0TlRkxzs3CdD28C0Ri7LdfEbceTZSYSC
5yDYZ6rGDZhZW1fuZEk+5nj8ms8Q7r9qxyIghgOIzwOd9ju97lJ39fVfwYlNRxCtdYvutwsMpR5P
xvWauWb5uTQVSzMsmKk1C2wFJAUQNwUBScRM62kTVEeze59dZyAs0R24391vch/2b/QXU+wiY1Lw
6NMrggUEetT99M7dWwxbmnvjoZWC0P8plkBEM4PeHOFt1trx/4nDNgnvg+cAnQhOELjgOCIYHYwh
7BelCeSSnX9zXiOIJlAt2F6PUald9696AIDc8BbwPvOrd/fuIVR059JaLGZsBG7FxgTDB2zTzeDc
UFcrrO3awB5c+JE27nNMHK0tQxqg5b+1JlspaOwbmK/Kb1F2YNGrUmElP5EtuZkvd6pIiIMH7Z4H
cQPmKrBTk45hu2RBipbvKm6p2cemeqdTyfo/6dCgoVPKv9S5LybEc4jUy3P+80kS2oChx6puxtIT
oKMr9wwUIVyZr64Ailbd1V8jUc93DGml+02OM9QfomMkqY+rc6bfDw6umTciIEU/zFQB+tU2QuO+
W6a64fwIn+Gkg7wl5l/yqbgOyM+c6/RAwXJa7Ojyj4DUTABlEdcaHqIvtRuoqAsx2YHDwNVvUCEn
PPwJLQAptS+9BofcEost8Y0byWMpjz8+/eZv09/0txuhi6/D1ZI5RSVf+2goVVOOgxWz2G4peSNo
Epf8cvbtnOC0YvqBjQF3fMkqog/ZQ0gpug9p6tLcqqaMuL44AUwQafh1TFL6rWRV5AS4FeIx9XIh
hIcPcn/o9gyYUehGtMMjF3pCQCDsNq9hJdtOP7T1WVifUX0+yc9hLSt3qsQLLctzcmFKOigu8ARH
kF180BBLRbY++KGFikR1pKRaUMdunZYnmU2ALRQRIZsRB8xVNk/DUB2NbY5VBG0aDhWODoNe7Xr+
pK33ppvHPm8j0ECvVnnm1V9lKBnQoR2WhpjpIhPebSSatm19gcPYnmu/4N1syBOMO8I5XGNEqfAZ
h3AbPXAr1YCHQYsvXDgEw865FMIxrI0m9nwOxuuEpek6At1oq/v/k5wCpmh/5xeyu863C1gaC1SN
awGGrhitzechnT8qb52V2IERtEnDgi2+gMwXOEf30SRWX1oLAe5KpF/lY0exWxZoZTKLEwIC57ms
tHTbaKNyYqihQc0dUgBjS6mD85BSKnND8Zt29Z1qp9LTrLewo55SpXSawFzvwc1h1B4/gZLfoCOB
5sWlwqSNuzeJwFQmRbZ+3cL32nUlAYMMKP+ORgUaqbufVebb1IPccnJkwGqL1E3k+YPFD1dbfpFY
0em2T0LZVkfXsDHBxvQ+3cVrq8Q+J1Mn+ynGughMTjli11biThCqAOB/JdejN/LBQJqpeYgiCv7a
vhHtdA6TADElZA5CabXIZiBxGS1vfviPErjpKhcg0pKUKMWBxl7EmQmtDBugTRoBAAEyrlme4dSA
yfVs4+sV0qZH/NcvAGdZ0fxa3uBXPKjTUeBo8XLjB3jGzHqnDNuZjnPHNV1owFFtXBl/OQW/AdRC
fiLfcYhXNDDA4fyOeHpFtD6Q8LC2YPiRtsHBbUC22P60pRzwaqtQH8cWrQXmF5efkFzskGwjQO7a
tvzIC324goTNpJyquyxv05gFSkJNhYxIshprHAocbzz3FZ+wYwf1wR6+/q7TowXHB+tklJpuFLX/
qtHfAzgKmqvIjoCvh4wTIdbovIMzKJ89vThNnFiQoolK5oofMNvC3kRIH42UD45OcqtHeApJJvVG
lLzV6YEqu2X3sc+QaAImhfsnGSS071yV65aT/MTzM6zawVSyRiOQNcJBjAzKgvuG+Y31OMKTWRD8
kinxAWM+ckGZ4W6tz+IQTKf/OhzSN9GsRBrqekuOJxIURD0OvCXQG/Lhr7m4jYrdN3XaoZUDxUKf
x31gWq3GOcPMgXROXx6TxnAYxnFC9sCJqI4XXYGE3oIDdALkBYTGJQBB4WDAHFsfBDelA8+w77Mi
BgB2Dj+ku5o6A7gne8AitC8Tb4ZwWGZIDsddM+Atg/qDSfz7guhqa1ybNMoHQmggXVQmHsj67k6n
XdZMBazDEXmzi8zqFQ+IE5HMSMgHsnoPDDVYvknvy3zran2o1WAKOwQnQlcd/vAW+5KCg+gBlRzI
TwDBL/MFFd6wpSAKnA0LCIn6gKXuSlwXmQEoxfidfFxd0incDU5hI5+AZN+6t1C/BMaQCi4Qlvjh
TTLOdXDkb0p8JIYac0PASKLWLy5ydtaxRtQnEhRxv3OMZgtpREbZwaNBxKzQ+leHXQjc78/BFojN
Pqqm4KOdOuIpWn1QakiEALyuo+Ow6AKhBbWqmEtx4YUCOdxpRlWSJ/hc1Kxdig2A0hIk0V1Hq9ys
06JXwnZjIG4x/7bmoAAcdQ2IxLxWZGp9XX8Lh8X2Puozh7frPfTOxJumFp6nyHOqjEFyrMWTJnzz
QuJWiyzuVyD98g9UJ7Y+olK8pRUiPAaAw8QX4WT3hxZq6+qOjWNR63ikVzHPeSkaX+wOsLeaDmnU
o14b9SWOPwxZmiCeVRzrnJuqxUaXDhRkR8Vf85ejw0MS91HADMm4sTJYSRowqGNvMNtZzwFNM7Ga
uESjsNqnl0mfbjzUtN+yHKSmGi2XrPvXfFRqppydII5V9Z7OkVwGp/mDTpTa5FNa5+cuCS7Ri99/
U81SSO45vu2wWUf1CLsV5K1+E61iC2k+6qch8MhXn/o3eibk5yj8EFlpVvExdAjS4tOGbRKq4c1Z
78FWOYGZk6oW6OpyyNCVwce3x7zSvg/uYYkYxqFCj4utr2LkRIh4M4A42KirdlG3sch/ycMklFZr
l31hx8ggetLh3bkT0HUUkuW8QqEnTV5uwKz8gLHEuXcGeLYgdRHVdU4nkoalQi7mYw17xREB4NZE
q5qEZEYcjDp7lZIFjjT1eztKtqVvRinprVJkhVxkrXj9bNM6DcvzO6NqIhTnH4ZfnAMJU14X7TlS
ajVHaRyE6ryDtCZFRzbIO3Yl/aeqHU6aeWZqg611uKY/9+CdKxQBDlNBzNi23dN428WWNqwjWtGJ
gh4CF6bN4dO06XHUfdzGSNLbtvSrLbFMJc7SNVp9BD8MPjpGswvE3ImjHB3IMjXC8mKDHXfd+ueX
MxqR5vNHu4ewqDKED5x46MHcZTnpUji9yHH6iBN0iwEnAW9Tid5shQchQTPKF3UnYXtEHsJTo2Mb
0oTkFhmdTdyZKVIX7Ab8nBpKmRCFZ2BH1Z+hF82n2rRWJCAbvHW/np4J8x3q+mfrBUcG/Q2U5BCo
NKk6eZdWR34EEWBk58L5xJnIoF/CbGI53AkaYEzokgMSeaA4giGO/R6V4/uo3iNoAI6A5mDFE+aF
2VuNGljfqzagsGVT52ELFUBHjDOdG5A2nEMXHUmwN0LboBanJlcXQAe4mMfAyGqdB/z5IwQcaBlA
K6tAqtbxll8bZ9LmVVhOfTkmdUR82Tpg+r4jqOUhqWLFB4fH6SNckrLyqxX2TiP0j5foWPT/kTka
EioTGohEBtwWNtCTHhULWAdEzNjRSykVCjaByguoBkEzXm4RE1iavvSFLmmFIoRgQYdOPrY6vLZx
rdMYGW3RaSENcJRNQOj8mrSKLtjDtsr9ArGPoEuca5jT6dF59Jjpk7AzU+g3h0q+q+Au6ODx5tQs
Qa1bS46UXKQJ/RTKW2suKveZyAZZT+D/OyQ96m7/SbMLGZYjdBSc6OBTDuMngbcP2ca89j4mTHcY
DqiWd6E78SQ5nzjG3jrXUlJ5E6GDJmx/lI84lsQKNjiNrjxHqQcJLUfejdoyosNjIflBLHrrcenF
8VUDELsUvh+V2VjIjQIc/yrVE49izVkHghFwIypHeK0ghc5PkdDCip7m/FfttsFlIrSKuEIdhZla
x7A3NKUs6iEOncEblC2CeYBjDzDtqAG8ormUXA2o6xX4az4y4FmJ7BR8yaAU/I+Hnj5/ksTDlsW2
Hq+DB7ZEznVRBw2J5q7uyT749v5QfbfRg+BFFCTCzkmfRE+NhMQTJxZOguhol1DAtFsAOK198Vjz
nBdNXJSfzqYPywVQPf2ilw2401kPJVHnf30iTY/Swjt3as4mvKAuhlUy7c2NdwUssQsbDK/8woaJ
MugLfGBP2cvVYfUGkVCKdphvNxXN3QpiorVoFYKuYXys0uWRPjvv7k7zyoDmD9gXZXU3PBAbYbFX
ixgeUSpjT/voN2djzSo065NUW4mzEvA/gDW28g/tA4IODbTPssoKaVNGgx7CB4JGdvd1cPcRZV9F
yMNjfmqXwUcRW8wvuqIfBv0NCMRNYXrfw0JJJ6MMc+mGFfVmhov7Kiv5J2VKcvJAY5aysg9FYddf
052gAaF48bGP4CvKH37GOdpdOPeolLmRiLw6Z3CewBUcGqf0KVbeBR1boFHoaIAyYgphwxzKq3Gl
CwxNVvBQ5yDE/ZCsswZJNBDrhsdsBdTO5JKVzx08mTF6suo1543UIwnRIwDx1WjdUSGp2veGV0Me
lDVfRQfJaawRDkDF3C6cOLQrD9eAnWYaL6u5tqq9D+QBotXOvQKkutg3ZBBWrSdMR5QmuoVn/059
bFjlTedZixnm1+7t0vHXATpwJFcLsvts1TvHKc11q0nLqD7/0jDMJ3lx9Gb/v5EeNfynR6b/HKy7
hewNEx4m6FhT3F1aCV9xzXvEDciYHHUgB45dKsXWnWae75iDjjuJZlQBcuWcUU9tyAXUpKWtxXlw
Z+4iD8wqaEKmdUxv4CZSut0c1pevmkIzvEsr12iRBm7V/66dak4vbEulUGhzJle7n0QaHFebw20f
borhnZ4yHT5Byjnbjhz6qPW3J440UhscQzdLQmjtwUwKgtIxre1deK06Bhd7jiFchXUeAnfVxzZ8
jXibmkDXX2QpaJyOqlv3fqcThPBeycsnTFZG76/FDKJ3i7n/W47z5uAKJp9I/VlQLQFqQL36l4+R
EVFF19qa/6lcXltneCttPgUe93/q0OljoWlyIKig5kEVV0qRYooe0RpzIqwJVj4k8uxpkn1MrOq8
AVK+EpeuOO6YGK/ezAUPtkf3kN5gy511qPBXMYqydHiqXA3jasR5sHWdYGdfXrx6OrZXlFGkaNwf
+zHatCqx3DYO/mA2GMAFQWBv04Hh8VcKOndzQKcVjZ5RlfJMSSYf5G0yNSW21MzS+lfJUZ+C9EcT
60hAX24QIgMf4ZY4blC3pYfa2fTO0/uAidZIOplqpwFE+HAkddS3nzjb5YDI28r+FYRAB0hvlCPS
8degCK863u+dfmkI1C3ed9Gwv1kV8TEwa3Q3BqqC0XPYuTMSqZczOHvvbBVVqHzxTfu7vMwC6mMz
6KDOIbpZapoUFit3O2jYB1YNTf9oVvaxe5jk9ZwV/G2bdsA81LVdP6GXx4RrxfqazJWjGogi8a72
E8APXOkzj7BM+qoc99PBHnpY+KvFV1QzKtnE2UNoNm3u3wmwUgkjkElCMopEUv9u4zF0tdftJ+pf
e7Ux4JSgjwFnfvb16PSrG/a2jA8eApi/UnVsc8IU05iHDQPv6Iv8Baz0wzxOlQjrEI3N6dSZCvrg
M65mqIfabEL/VTK5YAHsJ2gDFLKtsn1PcirlaUIeS9qCWxCn/kpm1oBNAogIVEsKbI8lTUgqYHqU
VUi5wDlJJz4UOMw5yHEksAWpApneushiNEY/5Bl1EAwVVCfjgyew2hME15fgCO/KQl8BCl2vksBb
s2okUy4t4QhQg4SyYBMQm/tUaTKX66+5Ku8A3B2R26v34ITgKsaWrlUYD+EZ6jGzY5quOUtyx6NR
h0frOyN65L8uhAb9dV+ttbdhMrghd3dv8RGuG9sz2KVrpzRoTKzStBSe4iOrGbkQvsK77BGHvcX7
5Mhw8JSi/8q/of1ICaXl2wzLPWggzHaBDJU4RIWAaYQCRYIOUCB5o0ff4i/0UEx/scGyTqMRIlob
3ZWJpfkUIsuIB7jomrgDBIIRAIFOu+mxoX8dlVdnQK1ypD0FNCuIaFTBTsaSGX9gCwa9W02eVySx
3viz3SRFMGsgwFWSQob1hzYGPaKyd9+ZPx2VluFJTuWCCABNN/R0TNxFkIYMKrzi4B/Bez7arBk+
+oIfQCBAGXDE1/Ae7TbdR4Q+SL1bI/kQvr9IJnkXIQEp8aVB7VDuvaMj0xyiZlYiVhW7z5b04/gw
NmM6Zky4pMcAB1XS7yN6BMMwndh0aWl4d0NyWYryD9a9v8YCG4tDXOMCleg/Mi4fDagFd5PuEfWZ
Zhguwl6Yu8A7OkWIBXCfaAS+0Ef6IlnnXM02w2fEvxC1MSw36zwcn4kwBvUxXQSWN4u8TbuexhOI
RvbIeAtCsOIIXmugW/5lx4HSMtwafZ4G6t4mWcQGVGQ8+YERWYAnPuz/WDqz5sSRIAj/IiK4j1fd
B0JIiMN6ISwMiNvc4F+/XzIbE7s7O2NjaHVXV2VmZb1ASh4LqZ3X32DE65WcGWXTLGhH7J4IYP4N
ESSQp0L7i2YewEiQUSYq6jCNHAmUatFvLql+pR9WOGUyL+2NtugBW/w+5AuuoYoVmAKrOvhnGSkp
P71h7qq0f18mk2APDgLjtcPvMPnAtGslwOt0Myxs/VcEDiP55P/xy/n3IW4+EIeSJZTSrIxI/Rb8
IOiE1JTo1FIFmqhuk9Hv/dbiXxSRgu4CnQntUwDm1ldVakWeXFD9IGUC6vbEEZHELOufJUFDTpYm
XfeB10OABSP+T8WGLumjh2WNKEBAIkUsy1NAWlGH0jkrPj9EiAsHfgaiT2mhmoDljzGfE4gI5wuy
XR9iPMZVccRQB5qYPAZwwl58DhW4Q8D1SSAQWHhP0DCS0ALt/PpCbgpAET+O+G3b4BMhkDkbSDaf
iKXV/lNzEMe8wbUQbUJgRaBOIW3NPJeSLt/dzZi0ZcGIXQBtF2pbUSVEHTQ7Tz7vmtKPJwfAqO4o
y9pnh7Ru6qUismMn+vXRq93Tqxn7j1C6n39aDJAaoaGFSFHkP1y+GdjIyU3hY+3UbRLtmkNOAtxf
lDFDPRUew2UGteen+iYIKr6R2jvshT10kIqbFAr8u0Cvob+VMKlrVaC90bdhd9k2XqsXBT3L2TA2
3NRl/EdkPCS7YJefkg6/v6I0pne6QwcTkGsXYZ3klSTOIWuGe59UPR3mDrf8H5nsNFNyJ65fZ0JL
u/mEqCZ+o40EZ2M3euGEz++Tk+padf1cCnBYYfjkHkBGz34/UuXhkuhLZV6a+QtFQz5HO1v9Pg9+
h+vQyVK3M+DiNWx5n/CqmLDiGMP9TmjVPMEkwXiFH4jL3evb6N+gHnZLJCVdhClrX4aHF1vwSNsg
AbMH0/6QMKzMr8Hc+VMELm3FqFxVFsNoXSG13mz5/Oazp2cQxdiSseXzPEKjHzGznUvo5fVS/Tdz
wNXQR6Dl1mFYE1FeEF5MSmjN+ByIciB10ltIZCstIef5k/aKV58HBGXgZ9sRYlcH1t1gc+4G8W0o
xgw5t9+TqjDPTi4ooINsyUcvchbQKDrtAQsg64FrBzPsT13f6lFg0f5AXwcdZjSRBC96ej7MeVjF
tMUbaXQX8YKBVCp7yyZdlupoZ45VGCYA4pQawLaY63KL17nUf30djHWqKqq1uNAIBcZZBfYQ/C0y
bC0gWLU09bzDkWXMAHJ2XeIfQIIeS3YmjH5WGbAOpUlEYX4gS75ccu1hdDTAJdZYIsSCIhhUUpJu
rheW67m8jc55hc24SQQn7tHGdTykFZuwwHECK4waZWMPyhG4lfX9A8mef0/2fVqc6vjg7uBBiKNo
zqoE6cfavq1JTX6tenQB4eBsc0dEhJZagUrxSEW7MbrCccloFCw6aP3/6YH2cK0qxJuM3fggKwpi
YgOwVmflcQYniODHVrU3HvX28euebsIMGJCtTOcC1cJ2JtnnjaHaP6QR1OkMAPnr3/wrDRrGL8Ab
ORwe6mLauFy5nE8qXT4aRum5qAYRnfYZLOU/B48RVyNC7WuVk77/0nSDQ6owRwMGOyNHRU8ee08+
L7a2ERbA7MRHEXQbVzIZybYIC+Jxi1wQtK6/UqIjSVTmeR2Qn1nMfEYJ/2liMqhXxdhWmaJy6Z/J
Knx96O6KmzLVQon9fjRovdzWufDDJPzBH2/EpnL2ZvKDHvBu02e4VmnFceTU8wnRUfJWtVnWNPdw
wrhD1h6a3aLGk6RH5uX94SC6dFu2u1620vQYkksxLcO+wETu3CN9ZPpkFiWq8j6wSBhrZJ0+p4jX
UDCjvQZ6vD5G+7smRYbZ95D/INBAhYbQqACt3Tg1Gty+FJd6pjKuEgfipDPWoNC8liwWKe81NejZ
rs+2g02mvH4gu+Dv1rjr/WIQBeHyNkYtswlGrTGjQwTO+o8SlbfTntFTT/4CLo0tI0QhxRsTdpmj
fe1/QfBhCEbVQDc8hgrgsu52sqZaYHif3Yh6R6vLpCm/SQdPza0kTwujLrPGeMXH5OvP7LSwd7r7
9jeg9wlvp3fPIA36nVbMBSV4sMD6r239etSPpKTUn3LSOx3NobRWEkSGXYRZ9hAmdu5J5Mo6Dvi2
V7BQHucUb1t342/4138iqLG7Vzpo1rQfYJYbkj9JuRO2gPUyoga8C3lOacvQRh42mOiIOffrXPgn
uzbsggjpzHHgSPHEJK/T1uyEh7UnlUP9XxpiNMeSv7aHZHHGkZJwzkPNCpp5nJoVlZnmO61oezV2
vvLfhysvX66ik01HHalCfRJaSTDaesDOwHPRKrgOX0SX0htvHEwc1YuhZoud/Y52XvGb5bTJoyKi
5dA88LYAMNf4MV4ZN1hdVJL9hCIN68MHWB9TJ8PGcGtDY9/j3eh3vB1zy71ohaNp2Kfo+O0alXRn
O0gOSSUQnvcGMY51JF5vDlpM/smdnWZZ5EFngFL+/DClRCYUyRiv92Q2D5T7/CS4gLcRyRtH2vKV
R9BUQXBGuUnDwAxFLuIThgMLL/1zyiErymn7p1iI8mLDj5j304dVoPSiUifl/QwYaRmWNL0nsyPi
Bm0/dzhaDeIaV7H07To9CAJofqJhBnFnXCC2hG0oZqxs1Z1FHCpUmV1/syRGm657dRYdkrC2NaSA
UE3LSAwuKvIrCs61AUCJzpM87fQ03JaeOHFW15Z0qmRZ9EAiYZPZPUKuxodU0tiLOLLeyYf2QwhH
okTag9/wdPsNra+6Sfpr7sx81hs12TJ0idVIGXTxXhklwGUwU+LzD0yW4coz6OY3pz3mWtpNZtTL
5EKWj+exCKqMUo+JQttP+L2jw6ixyys00pAd7rOuO09IBBaS6ola5B3nlBGScKAF9HSTKSIXTbPD
i4Lfs0WvfP5dS6mlPmg9oNKBNc1gLNZe0WFsw0cLxXwE1R+V+MIV3gzmCZDmnXFKMHIU+9XgeKWJ
8QnIzRFCiYkmSk5gfjIJ1/SLvWYzNLe+O+WsL5d+gSCbR/TkDFSTWZT7cQqYgwrEr4yHQ8NNY59V
p1lITWv0jX1zecMdo/OcxXWbt7HDzUVL1iL7Om3M7oG04351brTFfVbyW02ZIkcP3w1NqvqnqHub
FiTFZxsKpEbjataUaFTd+XiLwI6SidNhMX2H1Ieuyn4lAh8UvYrxM6zI3EyujDfkAvmL6lEzOtnr
Vc+bHPsU+pI+H2GfS3/OGLU3vLv4jAot4rQm047e+II4hj4mbvRGuJ+7JWIiqwXB34ePfsBNQcjU
uXUaI70UcLN0rtgt9WjMtiLSNwApO4p9VMiD7tZApafyHa5zbbNJC5wWppcRu8NprzZpjY5wbCC8
ap8aWebgZVDBO/ZOsGcuA74Q3XS/JB0Vev+zY9Dtzuwbg2s2x30uwOSSCg3P6BjXMSw/bnlpnLMG
Xii7L01qeIaYEl/M8dfbGQRt7xm3TL7FZczn2sRipOo8NBvbvnDjXJEDOxoxO8Ddr4EzCyXfz4QS
RcWaMBI7uYb3osHawUAYYxxmLxhOycpKfOJ3yVwKj3Sv52+cnaOB3/uWgWUD+hJnzisyFVlenlgj
Elm/Dr6Gb8vCCHSs5dpf4299duYDDp83wxvd45PTxQGUV8WDxlg94FRGL+bZWsxlG/WG+LwzdmI0
kn3mpcXIBEaafiFSIlEPAv5o+azIscWj/Y9GcnN0CfRjsaThxS6J3TWGnQglTM1u8yX88ipf81TW
vpOnSeQiw3kTZ3vsKJ1PyTXeoFRMFpUpLtofGC/7DDEutEwNMPcEeMF5kMuqJRKmg9ovymkbpxfh
BTFA8pFfTQvhACwsoyzxq/llFjn5inUzfy8mU9eX5MtfZcCIOVfuyRW8vEYBmET/CxeTk7/JXrAW
1lvGVBaL/zY28Q13lhuXFOaDuIrtseBT6ShQQEK0K0YN0J0XiFmnnoKEweTtsVB+E6P7pZugWLMp
qTTD2Go73yzK23kBIl5wL6+P7oz0Ei1+8pt752vwHRyRVvzZa6brlh4mW1nXuQ4PnBuMvoDRhaBg
8oOvrjEEIV9QRVWzeh8jGt4on/cMS7ClFoBctbgO4Xm/u2Hb+fw9M64x4tYsDJ4UVlyj7+9gzDRr
nrYMap7Tir8ZrRIGeE4oGClKPsKJFiVI+EQ4+zTBgRr0+f9CmGJ4gCkBFgbMwIOi0+DiC6PTAkl3
2FLOgOmLFvM2q86TUg0QV8gYg96/guC7znwTCaJusHLsbmbRVLCM6a5Za42DgbelWZ48lz+Wjrvq
HXFaxc+z7f6CGzp8UDKHo4EZm6hbLlDcHFgaSnhhNdT0ci58czKYLaQZnl3nb3LPsNO8qkrBs3Ue
cih7LrDTiJfnByQYPkiLSTFRZ/xC0+3m16DhY+DsHyg0w7MTXK+8mFx1GhxkniGQ3SU9DJsORprO
jWxjH9QZe3zUKHScHNrhzqo1Gaplbhztw9YXle7brfnv9A7FMMbsA9aX6TvTXyxKV5OJ6k1a2kmg
2b2WycBKCyhOBbG3KlmsKoefB2tDauqkQm6OOHJHhrrivYa7ogmoBC3BFRV3afjNtzyM2hISrWsw
GZKZMb8mhG5pI0sSbXsPmXYsyy055mI9yjDohq3wUQdcth6Tv8mFpR8z17r0GthBtZmZzhYM8F4F
GWcnM8bGI5KaiHcZE7tN+CheVQ9t5GlDbZwbs9MvUKZV3u2ZdfomdHEpWQS1z37jzYKHVfy9i98T
OxS3i6e3etNjRFoW4bzOh/2M4Tm6I+aue7z7d8hnx0WOXcNkURw48IPHnnZvBsQ8OyixMEVZirV2
EjIxkI82IakE14WS7dphNeX+YNlDeGrr0znBDDb2Mo2fMuDAtM/jcf2a6A3yK9H8PqxF91G1i00d
AojRuMZM9xfNLTxd7JdaTIe3DzQanPhSxrQGiBoDIoSqchcfuvoUr3bF7eCiSCkbvJ/DtEskeDa8
zrAczwfn4nQ1W1iOwn1fa/ob/PWJxIfFG88sHjqGUg+XifNvpu4eoeZvbhutj1niVoWDfX/LdWLb
3yZjuy8mSCJCKohxVOEfoFIUPjJiDoJSaHaJ0fqpDvDv+LlP110D4+kgGN2nnDjH45DgZRoxqBND
NcIWBh93k7GJ0HgOpUG44g64mWuEWOPR2bmY5zjoOgHm0cGBC+QV4by1lgLS1oxq+aEuiUDhARNc
HmuXt0BF8dQcEw75GfMnXPV1ceFCzaHxjjtuM97ksgw6Q4lnXi0C7M+ad7fBoq+Jv6KPMpD9jkiu
9UUGf1yyx7kG0dtx8YKp8qyxRfFxh0EoB4LKBvXg/Wx8k+YsCXZ7pVsyNBJfmXrU65+wnKo4crJR
f1vZl4AYOehkgv/qnRiCpT5QuUlCAoyC8O8Dn/cZX2uS5tKlYU0QCy4m4j3WzEq3WnUwk2b0pDvu
7CX/hBHSBfDpWOTntOM3OP+TSriZWmdmjeNNZSR1YOHd6iFOnLjDxjHRXmuGJsnA3wzSvBpcNuiX
uwlg+8Fw8pxE2ab3HDCHDvgHbQAd3JFUNMhZBkUfAVH1GhmM4OgDQmzyLkCJpC3gQxab0EHMAr5B
8Vgy17tJ68+cUn+GU799Xb2cZkLtz9uZ1HwO0vr7jVcBmbrzXkUTKIBBCHQiQWEz2OPQNkD8zfSy
CCCR8bkxtqdyp+2af1+NXx6IdjuBQTu5Mlypx22VJJL8nRH/Ib4Z4ns4AO7jlvVW0lqwedDHIC6c
nDkq6yKsJhZ6k62J3Sbti82gjVvTbHJzkPj08GBNMP2hT50hOi6nngSXmiKmPXgojdnFNqB4aZpA
UwRqLTdWwgFPyCZDRcQXKCVlPq8dNmIKMuaYz1CnGnTtxW2K2yiaSHpCeROR6UeMrPZCXCBmFA8A
XKCRBk7VBnUI/LMo89ihMrYceGl1GVGTkDdjtMDO8PdDzeaj+DYZcvHbh0vBUZQo8fWzmvBNUZQZ
Cz91WGesHSb1FV/LE0UR/A6IrvTJEMykm0E2ZHFPgfczoNQpyPrVP6wmspl+NjsGgyR+dZgxhGN3
PPuF6CC5Bx131HkMvoPdCBYWCAUt3g/ejKifaZoGlENAbZBb2HxyXhfyZWOmLhWi7u2mYRNw+4uS
0hEMZuvEjX6uRsK5S6c33RP0KGJiAA+TdAy285Pp6NHE412DnycktazZMHXoOLxteBNbH1MXjF34
ynluOcBR7jpVx/NkgiBIgLzUsLLEAp0W6mmh8lYxiF9RKEyLHSzQbsb61D7LSjnyDqTplYz6Fz8d
Pag3OyZMKl88xLPdBfxtfjRqrAif1XEoo9g6EcvrTSK6XtwMe2Zrxg7bGXm6MPBJsH54+E5s8N75
Mc8JPdhKVR9+fp3UeAE6aCeThi8CYYtr2dvk7Lw0/MhxYARBiFLHijiorwUIJTWw6x4NZh7ww7EV
lmeXrBF8l3zwZhgxolFpyCjbBhh52RADBgShTecXD0S9nhuvbsf+Dvy4acvhSm2h6lsTWtYVYXe3
Izq0nJwsAnFQ6KN+KFQj3SmqL+TG7HI2fg9KgZ2vqEGSvOYKC0t/hmaWd+BwP549Kwqj4oQ2la4x
KipQyj5+Ae6fZ0zZ+Wjxa6g0GI3rw6OjHqHHPx2mvtpSIUhKK4sbVnbENwDCFE16T58z7rpSfsPF
AbFbZ1SHLoEnExNcOvpBiMHBE11jYH8vqOCCje1DbWJtTlZpAcKqrV2KipcHJoFqsRCfoWZeJCix
49DaDDVBC7vtCCmp4A8bAQXvHQNQznB5G0jYx+rc8pkINxrBcm7pq2ubGf95wGjAO2FOzRnIDJzi
+2lpcUoi1SgUyBqQ+yhKhzEVy41J3n0L/B7NbTGtVowdAtM/WpcRHETkX5e0uLq8MJR9lhe+4FLh
pCUSCScDeuBH8CFZxRTpCp+UXw4fJo/IZ60EgfwmSNP+gNrfMJseo5KmBlyBI/x0mTJgMn95H4Ic
cBl8J+duCrnvrdApnGX6h085mYNp7w3bsw2Wg4eWTuUk7x6nXWs97tnXrdVmSqT9QA7atZrAOxX6
ix7eZkzfocsDmRPgiGCsVuZAHIJ/y0ioF2YoLzj0BFrFyXRK0mXUaAKk0QxzJTWbZVgeOFBUhBOe
J1jTy99/nVIxr0zvaQ/APhwHgIj++PgwoIIHG7LIXmmW+fMcXLQYV0DCSDL7GaOVCJ+M40ah5gOR
/BrTmjKlDvsjw5Vw+s8q5GkSXfrrtB4I9aaCDMIOY0rCRHWd7lQUB3ssCAHPJrUh0wJLADlVo59S
ej0CTABoV0jgVrybEor7PqyT79oDw0Ce9wJi5LhaITnIChLMyStGJpMN4Bu3bzIc9WCDCyJw4dDb
aANSPytgZwl8d3PyWkiEGEaAhI9p1Ew493BSiGbZGQA/9KNw3/PV/HnT9n27D6zBwoj5RNxA3LYm
7Gu0NTbPUwJxXDjgElH6tA3XZSusuTWgP7J1gvnTiFMJOsMr4llkhd7Ig955cTzQ2XMDW0movwgn
7Lxlz4bwQoMCcclG5qtLMfy6xCi4CYeQd+rCVgj4CzcE+g3U2j06jmhMDZXHe5/bMYJ2cfsMFyNq
0AvOgQ850XibSCChO5LttAGr3dGRSHi6g2CCR3MRs9cLzm/Bc5Q0XvL3Qm2LOxtJAjHNMOxvzCv2
MRCiTxDI0GbzoOhRbSBRFv2xBBrzi8Khr84pfLbu8uIRZ/MrvBVieWv2kxD7+UQWDgw7GxASEmDI
XQuA5xTcoawEq0/ngdUxhISJmSNEnQC5eLR9Mgi0HryXHj+OuCqNzY1d6rFVc27ttGkMfSgRN+1T
f5iUI6nPJwp9OiXV2YJc08JlwuA10GB5HJ6mC5K2MZYLACG2mMNSdOKIzyXKmGWNEDqT59K9TDgg
qEWwWHqOCYmHFknNt5Agc3bel8EKuHi8Gj6IJPQ6TJHB1/IUuKIxhHl5uFxsLVzCDAKo3kYfM+EG
zmZPuqJLPg/dGpD2YCwQLenS6Bt9pC7wFD59bBJAohHsEpSn2no8iQxpyDD98+C2UHTRHw6+v0C0
TwTGNwVkuWmyqUGZDNbBAT7Nri4PV9RXJkUBsYP7ZhVaLCJFboxFBf3BCxpbGSnOrm0ZM4eUhD2P
sUlpRi+LfX0L8Z2F8GLT4Z3OMSEDbGOGaOU0MADUk6fxeNvEBy4mg4MTs4rVFIBQYhH5+3AtStRP
kHfym7D3SeTkLBjKIFaJ/ZIOfZ7OfkQMIMdOQJjRywboesiKmCzMDTPCNwTJ2T5EMUeXHJ+ONids
KUch5Uq4GwhSNvpghi7ojJ/T6DQTAg/5rdYRg4fmROxRYeG5fFa4jxzS1DVRfehyIXAvKicOZ/ok
Avhj0jW+rAnLTgZLlhs5Q//opP4yHfb7hiNGoOJZAO2Y2E9wyYkyHr2FCyiN4hyc1LWNMeGZ29UB
oucNqdEN3DtYGzEiDYeWhdLRrR37MEbuJuK7+lxKbHt7CKpkTr/4kwcvxZRUJHEchBSsHR1PCnfP
73bBcbSj75ENz8nE2k3Mv9IX7swWeycKGagADIyTJe64OjSeOdY4H8Qq0U/ocD0yPVq7j73P3wYq
YUdU9jYTdRLC9tbPnYKniwcHnLpgaosELZSYiRDNh4Gh2BBEIIyU0T30VWu74P0QJQgfbCMyT50K
tLkZNihMbeHkOqyZMgVFvYJHsfR5AmxZGA+ab5QnXCPl7wXRIHOX9pS/wAiHhwSwY15cbHotcEEK
zMC0dbLtLxMJFsv2bfdRc9L1zq3PMvFnhIYoIrjwJqTdYH+o9W64hEIi77FQ6fLDmKp9QfjrbWdF
lS4kkbe6sNiYRFUf7gTh2xhKdEyclY2GOsJd+1sPhxBFlvjiukU4mIcsNh6CUUbihZaC6OWmjynZ
4rjIQeC5Y3KfUMWOyjgT3MAYSpF/sl9skzlGXHbELL9A2cDmYjOxKVnZzxMiAPu8GX0lZCdhkQ28
SdgT5MZzErfXVJGei4mmGkmNRZlzpVwJXhRPMWvN7vuYKgVLgvvGXDIF6WLaiEFZFJVPB0l3K1xK
ZloxkQItjRSNH44iuI1w+92xaODwjw9RqhW4uockOwdPN65DaqhBHAsBnZwav3Isrzh0ESbaXFMm
qjm2IAEHPJmFQA/EvjgTBHJ/iRC1Zg6vZLEu5wK7BSKyb7D/f42pz50RMTETqQzmgz4rMuJFYp4l
1wbHkzUiT+EmcIjz2msSFVA/6PKWM5QCrpE6YNUxuTGOn1FMAUGOzeboKidFwsWTIpQIeOT1ENIQ
gbipcQJSjsFG1cwgHoTFzcGMv4ylc9n1pHpsJhJEyPeLj2FK0cBAi0/GBiCG8tE5D9ib8QNU8hei
YMlPdCZwvWiwJzW1MpwkeAGDmHMJkUDwbwLxjOTOMZD4fG5RtoyUAU+OHFSTWw2UEXDJlEgrsX16
kc1xkSJaxieqw/Iq52iwMErKuCQyiH4y59QnaqGW2XjoV6Fqowl0IamgCkMGF9J/StIwYyQDUYIF
V20QOzPH39KWjpfnWvVSBG53DX8qLDfpSbAfKV8BAVyhTLCImlQQnBqOgVOhETZDaFNaUI52YKdd
lVi2OfICg1nhSDnTq8Prblz1SiNHcN8SEsOcd3lgRy/lvfYGojpZQ+7OeZ/8JZsP/da0kKSJ+2xt
5LdMwly0D+UPfRKU1Fi+0G4gQW4zYPNpv0nDRM5LFaq2xBZvkAcqyHbFJ+UaorS8jws2k2WtBHTB
joCBTKI61HtokSdUmJ1GlKZ4GBF/hg9M2PVJTMiLgFvc5aMhh+SPfsn46xbnnXedyvQrpWpEgLro
WuzlqmPQ23y2aFtbuv3hixehkOljyMIMWLfKJUMElOiBO4Oo1e4PCSkccCojl122vHmL5WLqVnKM
a+GKq8hPubYkjkW5Dz1I58GLLyYNYA4E9ARXJp0MyH2oICXAxfYvaBBZf51GFxts4gBqmmFRUDrh
xVbEUTfgM2tlOyH7M8rlfyYKl2btv37e8Yozm+6NedGNBhiZBFLV5ufvBpsvx6NAgzY4MNitUn7L
cZW9GmgmfWUhz9s3opUDd6/1wy3Ido/WKIzQw+xSWjgafD8WFpbagC/YcfKzt1mEC8jcRaotXpf6
isc1NwEDYOdcbUArWSHQTKLzQD+LRIJIcDFNC4PhpGpY1M9YOKColuYy4+TOyCrAfGgMHq5+IPu4
rcmUohknkMxuRHhKiN1UCRIkqR/1OJQjRJs2vAIEgeRPagGrkB1LjLfp2SRfx6mD6kg/nguwKc6Y
3Y1TTFzkJO7KPAX60RoVIV3r8YlpQrMoQkj1sJNJU3JneDxmad59hqQj12WEIOkOQYCoEqneicBQ
PeodzhW3LG+bLTsDcMolUBByhPEb+w3zrpRNoEIWbUI849qA3EYWSI14M1IinEsjo4sTDynkDlOS
jsNNy+Gq4baLBRlhANZ5BOULB8z/MAmPJNbiA9TdiBeT/AwTHObo8KMbfG4fd1eHp8P7oiygVg3T
uIgxOYQ2xMaDAtWzDrSdHXkiBJSDep6ErSiIZoeAkVUUredIwdYpiiz2ke3l5JtkzeucqtLEGOhp
gx9F5E2JxnQZCSFYOQdpW6zIk3jIjHOAr5yYoOr4VRo3ap6d3SskCZWKrTJAH+f56ZJDxllLKfjT
WuFHLK4jWz5ekBSGUMf/6/rDlkx3EHfv7J0Qhj9yQyIM8bYodv83B7CX0Aq6HR46JB17UorMdiDl
nAoOnnwUp+UHyiF7dgAzJTJxuNVOYyAi/ozSnWNNmne3QBSAHdlNaFJ4DjN0hsjzKe5pDCf6vaZI
r7DkUisYaG89OHesVox/yoY2NtBhqQO6GDMzyInyUM2JFaOQ6G95QugnVReClNGfR9fRmQL+hX+T
yrsCXBRi95BvY2KbLSEbngSf0kyOLmpP+sjwuV4+ewoIIDugGVVXGgL8P9Od89i58Qf0c3NXchDU
rdP2F102Mdgt0h7aXh7hC6cnQQytkAcfUYWjrKlRq+AbtexPSWNsenQ0UOkeyUxQw5UeU2aqInBi
oCi+gbbTwHSGi2RnNrrMZkpJ8uB/xtR5w+EC2Feel3LQon5VfTMjcWc4N05HS6RawwofWX1OtFUR
NksL+ypSndqAyIlsa8rPEZy6S34B/e1225hj1N092vOz2V3JbPc9eU42XYvW7jv9DXM0XIP3qgEy
XOLX/0eTxm7wAA74PvqN2QtZ39toopFYlBjxDH77vbjMzpPKqMcgL00/wHj35dTQwchV+42mS8ZV
TFwe0M6IQ2FGo1DbejDtlAmZftP4Aw5rJNK58QFo7ZZeb+c2hzePphp/P7ew17sVV2YFGBue7a9d
LX+2DzqHKt/Pxfb7TX4IV0rxIDjn/YF0RGLCndkwNpG0FGuEhZqEBy0ADzuG5PvqGw16vlv2nsGS
Xa8JjknPtiU5wyHTnBHkchJTqHGgSyfB3eokF5LIf+04V2tKes0vDcB8yHmFZPuIkSCd5GuXieEm
dz7IDlFJKkoeYM/m2lcIU0oO2Iie7ZOJ0muH6GlM85N7wCIVAE8ekDxPdqr2NQkBgCC2W100SFjg
Ijrmrz42uDLhlpkWtzChSb+Ds3Y3/Bz9eoQHOuw4oLdp+gm48Im0XH+cuwWYEh8F8dDmE/z5J5o2
z9j6YHJicxaCR3FCs2eTB58joF31vMh+BqmLfruxG1MxD3NqmrRNzqIjKLGkKo9USlyu9IwDAB7L
tSwjMCCmj6KStymfRr6M6yMOZx5CYgi4Nu3TohNWo+9fA/pRRZlMMsTfSBu0mwivZnu+8J2vcRmR
3qILrk33mpqV/DJj8vTTr63mi+OgOhON0Eruzp3mwekX2hQmLI6Dlbf6KV1I6S0U5dtYQQN5FFYe
1xaEl0L/p6AMOb1oLQaJZ3KTLD4eJkCcfXs8/v4WwyxKedW8aY5SjETAUzYlDw0oHCZsrXHUQEpY
HOGjf82Nc3Fv7tHe2ze0PDDJ0KcXpulIh7Bhtl+5nA+uhQZiNg+0Z9w1okO2Q2ulaVXgSqk/5oCI
K/FV9ykzHuGnmEroMYOBT+Ju6FDa0gAiLlPd0j0UEj3oGfmCaHyhOoVfX6UrtRHeITLRCMs+fhuL
KkLatVveA1KT3z/ncLTLNgFhWMta3hkQkohKLQQi+8+Wl6YnslBxTVVaZKm0eAIKiHAFRD6ZI2PY
TWN7PQBfEEIDOUqKMXnDqbzo+Ljx4EBHchIs/fnDYZl/Jh3mEzEiA53VE02J5q2JJlgzMXvHEYIv
LhON0KnCvzKJHPJ17ez5IkhiONeedS5Kuru3kRZM/w/D8lkC5+jy92tefG6zbAarR8XPPpN0iDkM
zOtgDfmOrzvyhC1KG81gXUFOS9yytrpsR7n965eCBt8pyEh9agwQcjWu4AF/KYQOeR1V9IO2Gfxx
MBlXgzqTTXAhezil38YP5gZfCnpTd1ujG194ZiRJC9ZTWZh6QZhAHLdiBKXXT7hsM47hTq+yvg+S
yX856uVvYRKElaMpUy86oP8X6qNC6U/4At6a9LP0G3GrNuRWk+dkVS1+8WO0Dfa0x4vh0nt7oHVT
s7gUeEKMELRyrCAzuV24+pF544ypw/BL5z+d9jxA/uGVNbXkx2MhV7Tri96RFwSEFukDkCW8k6r+
yLdMz5pwerkKJhKEd125GooOBjzCgcDjafzb2FoA/QhqOdNSpYJBH1tLXu8cbuC8TEEnVg6oPEf3
PY1vyBiXKahQA8cSKTkFBOmT6FeHrKz5OclrL1dl3As1t+3l8xKideiIcTHHbcOHnE05gWqdtFIO
M1TQzLJyPcwxyYHQ91sFynt+sjJQbFSI3jIuRLdPdrj/AnZi1IH4FHT0V0CVK2piPFBLLEEbMI2z
ieW9XJXUNSvptM2RbB7qmDzt7Bd23JSxNUMtwWQq+FnSqexFDlMTMSuLpQLo8LYkPMZiygTYwAoP
Ln1CHRrQrDcnnnWgL7w9kePC052bWP1A5/FIJ1ZdzVzIqjBpZ2HIHnusvjw7qFc7Dn0BT/dFRkzz
dAr6SG76Mhp89RcWSWTdDShRjRcV5Vfcx+8xQb5JPs2B/nBI5EYeuelcMm3m/WgnKVEn7w9XqGZE
qDA5js0tQ53PJ6AUJNXhAVKAk+qCURIweA3NhSWbLOeGuGplepQp4eoW/UbX+DDylEZB8lLfUPmr
1YFFIteXqQmMV+SFABdn7kZ1Pyg03d3GkX9R1Ve/mximoeQHXsMwFjU1tJbspbq0NpAQnoJ79KAm
BKyDQnbpxXcfn3Yv6HuoIqoRXLYYXkzbkJUXT/J+D/51Fmcbuzd9oTrmE8jJygd1ytks2mk1rtKa
0RDsot5E5gr4NwfCW8wR2KxOC/YhPImaY4HrISe4UvK9oVnJ2odUaJKxoggG3QyiJ9VYCRxGOm88
+2aKaXZS8HjOlFYwQ8hAtEEGlHbpcmmgjP7hGZDb61FRfl4cIKeK9N+hoyNhhSumBdHoRRZOK0ue
I/MHfgKApt7gGzWnhDbNH8h6VormimyTaqrRRzDRNUMUUoj1wNGrJukCGLHKE4gnjuzKC3hSQOCq
sz5/CPIAEgb9A1EY+dSn6pOOVIHzbY8+hTSj7kNAFMj2Oophhwo1r6hgkDBth+h4HW4zVQJ/VgNW
iEOulB+HZrs3I2Pdf+2oAQBeCxaWNDe7Mj/hoJxWpUVVHH7PKH6dQlxgBJ7KxoOEoe7XjXUeMJAg
pVerQvWbb751ZKjEn0zc6nJ6OSYrdiOPSwMXKMhxN9brSF+sXq6LtcEWhwDqtKPSb0ZnzUEmrmLj
heNDUvHoh97PSlJkJAJc6d+ANGgBwsnfqMFXMoCW/b/vP2nM4VJQ62eJvyaRm4pXEhF+t6ijv2Xi
w2bVMtYTRqAteE1NyXmTW/M7jP2dDva8GD1z9p5Y7l0Q65xsiZ1x+grOug8wRIRd4uy3GGKG0Q1F
Fle1NiYe8jwHIOcT/T4wr4Q0te9n6mfGLir4aJtr9CsfkvqZXV6o2eiOUp95Z4d0jXeIUq+DffC2
i/fgwYMqMsqXK4WFGghfzPtiTd+fsN6b5e3JgxEQL4YCMLF38EQzz8yaU5dwIfyZRiSyULx3Ee9r
fBCGqNjMlMN6l2VqaIoo4EqQd/G8UvMttopsV7WCMuXEeq+oN+m1ewJIF2InyXnbSLGsU0QGS9q9
XGzo2FOaXVqVgXyi9yCP53HvZlAoEhrIMexM8VD96AxJERc1KOqTF2+5hg/ImbZHlk0+pDX+lv3W
F1h0G+pSgXGKnZzOhC4tyQzYS7XBEE6Y6/ABKyfvL4kp2MTOpUXOdERIfPhYrvBHDAf9y+rqHNsy
6tjprlpoo7IaqREgy6D82aWaMoMTSfaeAFgNaw5jVDQU5ZI1uJzbQfttkLJVzfdqnVKaXUouCM3G
4zbXmCVlaCBTIEx4ZZIvqzeeKKqgla0DagWQ9FQ2+FcMvmiv89+UuLdMKyDwgdEOuMV3PHWwo8kA
dWaaK02VOb4vTJRgrgQMWdFTrgCTge6LZ/hnVSdr1lHYO1vMbBHiC1j69vLzBdy1G+/4o/d/8Xsy
89wO2wEfm97qGbNTEPwQ9rgw2vgOSlWSgyX6RsyCyExt57EZB0WjD/hbYFIExR0/0wZu2M/0mcp0
tCgILVpzgA0wJ+FTRLq4N31H6w4b9hRoHkGpiFkfwt8uwSk+Ps2hMh9+tUJcAILm8pn2nO2W9y7w
Xw1h5+DNJf7HhlCLprIlrHutR3+DII3PopF9xcG+J1BT+HbDaJMXiIKlRbA3BYi8cxVVaSn7dIDa
KuB2Jp4qVHg3tLa8JfAUJV+nRHdUZboJ49tI7X8dR51/8jQ4sR9aREKcyr2/7AZ0rXiruRk7ZQ/g
CSrItuhBCIytfoNdy2DaH12d6pruBtvh9RvpB+v9YFrv7OOAB3xP7a8uXaVcrF7e0X5XGiBoxics
pOvxOpI1SwUfD1WkF/mS+FXk7vTUCUxZLGzU1p1gYBtfT6cTuRduY2Ox9pG3UD8BItuV8Xa1oNKe
roHCexS3qmZ7wG/EHuBbplFbr7ONx8J9ubcqxaPLhwPsqnNvC+55MIZXu1fbsL2qr3p8NI0okAve
9meTbuh0dPAj4/DBy2QN74lwYF9h9vWaEqYHyQMg4p6iR9XABsZfzr+EpnSHl6Jio0T5kj7lRv+x
V/ePb+t6tprWX9LIf+0d0Xaxp9s3ugXtOp6qW4Sx2J58/bkbvL3c3nhOyV/1Gw1M5xrRX1qZrN1u
v+6XU4CXjGvOrVwBwLuU+LtoN6b6xr0f9CMF6173586S8pJ5BO7NA19nMYenxSttZ1Ua7sALcKkD
wOnZDSgELf0S5GCItkYBG8KigOrOtJm0kdZRJx1W2FsnfO85FSq3/eUvAyVIl1xc5kZK8z62+uad
XmomCOxYdWyE0K6Pl8RjO12eIhZliikGiepwP4WsuGCSi6/eJur6WE6HLTBjkGl4eFCbmr1Zkjfy
JFPs+Yc0OWGZQ/h9EhIyQmTbwCSekWrMcLvbjQb43RPpPPchluckW0UhvQV5ZYyz2Or0nUPs70VB
GgJIGtE+NMrB0zmQZDK+AHO84blrl/voisysZtzedm28Q+JHEZdcOmj+/fRs+nB6T7ITpzYoi7p/
p+uSDgfjUjOzx46glAHAYEExPLAHXgy02dDBxVW9An2hJ9Z57+j46RmsNju7iTqqRY4CNzCV6xWh
eXADVwFEA9SxTr92WboHilfzP5LObEtRbgnCT+RaKgJ6yyiKikM53bhKSxEnnHB6+v7CXn3O393V
VYqwd+7MyMiIZ796JMGrjfgEwkhw+4DaMF+EJjXPNaCuyIIDzGlskYNmXyURwr8ceya1yRKrPVBd
HgVbJqQcQDiL59S78N4ciWQceom6W0H1iwLM9rYUu7CKYZponI2OBHXQ7RsApD5z4f4jbnNqpt+5
XUUgzvsuLmrmVh5HFtuI1JgYlfo0C5jbZqmY1EBIjfUsvDoLhyyj3mkM6/MXXyYEzmUy9KYArAxR
5STaVd0lYmOIwjSheWoGgpMJDQIIkYBEzM2AN+xkh85McE4JQIa73gK/Htf1xOB0ZDocMyrK8gb3
drUAGwSNgXYOrlCmajjyb4+pKtVa+FlZ/SfkKVzH6oyNyyGq4ZC6CXmX1pZm99j73rPLYYVLGum4
QH/4N33cgTpAX8ByiQ07+UgLmcc5yX5rZE98GjjDDMCT2iGtiUhHLczGDxraUmT+xA+MyMo+RwD6
CEc+W/ni3IEzXo5ZJXn7m9PUKJ/c6vC6PwQLdEecvFQlPyW3GZPmAr47LNjgNvigxzPjG8IBKB7M
mTQ0ECtexLsJDVudTuLgXqMTkDA1+AA1A9NVHjDJBuXPvNjnoP9Tr/M+ArwH0cFFeWT/jiuM2ZvN
Wg00gvFKN5vcg1p6j6EU47vVMzPGAVVF36oc61jRq+ZJneoTgDKfIgQ9PqSdbcs64P3gbzf466Zg
x4y5LzEtgYjpfZoH7wl1OXMWD4zwWOwN4ifCT8CvJrF7C0mtAujIt5AWRjT2GC9aQN5BNXMGamjQ
Soc1wMjyZE1/s6ANSq/+W1gY8Z0t8kFPev9DMR3jeOMkH9o2FFiq4Dr/x99fnHnghYTx2k+d3HD4
SORbc+ybIE0qT+ypSh/k6LhiKmc6jP/JZVT2GU+ds5A+76HkHVsNHNJMNM8/9Gvekum4xw2UYwmv
/B2UZYu4WzqQ0+M92k3zlpCsufRNerU1hXLVP/+9YpxCdtROVmsHNUTVSPMwanAhH9xEbpiyYIXz
+wFGoLdnTGtQp0hVnl2DptqT9DqboyCH9YO/X79A+kUcaxPsJ1tSUSQ7OGJJSFYrEXqS6Ljebmln
8kUFdfhjn9CKibUvtLM/3UXzMHnKfybfOa/B4+AlkzP0y2M8OSGSCbGjdYk+CGy9gElsV04aMKU9
QiJFAjpDPCLuVqOCfLfZXvL01taelgKQxo86sKKF6emICYG22uybViw/E05ozuWh8N0LCm/KPS7z
/VzQzJESYuc9UZEeXuvOY7mFoH6Udc5XQg6Fr/slXPzZg2sZAFsw8f8Az4cHlbYezfvyjZBTSCvs
QE93/6NmzI22shTN0B6hFzJYCwrnkuCLPpa6uMNwv3fSObKzLS0aTgbRdmVK8f8spLWwWk/gszy9
Oxy0CSplyeUAGwZOq5RQ0AritL4F0Elw11kfOdpsdShPTWhH6+jF6/GeHNIMunMQQb+Xd0I9yjqv
BVoyEFv5CXWSqCuz/pn5fUAUceV2qwbZljJoBsMFQj1ig2PbO2FiHxik6NAz8AcYlFYN2UAT/KCj
XzVoW4xLPZOv2YX7OdDUVyUs05iHZ04hdYGjSTsIsoYkKpxKhLo9JsTZsm/9nFYa/L1RTVKuAw8t
3A26+qBzmjYZN0Z1zQjuN5JbFgJxbN9a1e57QLYlrdQc+ZNS8KTMHUPSwGsVFpUDSC64cMxsHj8j
HAqDMUzg8OamMrjfyUvRl/AffFDQGFGgbvoD6S5Uap5IEV5hUEleBsxtPrInNjgAnFjwSasjRAqN
eAZdaDsKG9iqPam25nkoefsl7VXSTqhDyaQIkjRCy0/aVoi6T1cgPXhvAbbpRjM+jQRyc8Fw5iPG
dYEoydAGZ6JwZkAPF0MFc8h4LweazjnI+FMIKfRhlTlf3JHyJORBkOS9UAMR47/urUv83Rz77jzw
M0JRCHqRfqmz9vgOUt5WV5/8om/OF8GNFWaHFfeHmc3ONWwydu92X7SKUMohVtbYetAUPOmEmagj
2m1xs1jnbgJxyfJ2myLYjs++2THObgPMzXbNDvrGroFE1Y4+1vXn0alPLr3qt8109o1dy5xPDs7v
lnGwY8CEqftA3d0Iy72zj3qN7TLjjcgiLddJbWh3anwlYcFHkIJ6t/mD+v4Ic5d4M7l4r9a7d706
i7trz4uV3blMD5vnAQnBGtkqgdQvGHBkV8JWSjKm9c2wcQ1M1MN+jVZ59fAb/Y8ktSSPcxrvupwX
/l0iyrw0kQupSKLNgSERmuWIHJoDM3XeQOFOwqDhLE8+fqPl5snzGCCDYX7c0+DtNVq7rmXwmSr7
pnVvPfy3d5+cIwDCUq8GIrCiVW4UoSasLU6yv3v0xiJgA6rEWtzO7iNiMXlcR23qDs1xPeEz0nes
k5TtJwyBIrVzRxuI/QiEEFd9u7kYS1WYNIhfgPNI+O5IasYiWQngll/szc/f5HJyQZXXiO0sRCXQ
d9zB88F1jw4MUsY12LKQBrv/NZw4cKT3/Z3NeUHchwTXfHMu4AmM3vOjJwuHbKAysuofOTxu4/KY
MyXkDIZ5jVAklhmI+7KRYCO3nzgKIyAQ4IkLfPbuHplmllctBhnxGahJTRYQoML9u7U1+IUEbYeG
VLtGd0NeFmThdIDq3aIsFSbiybOFqQsq6xhpMCdzJ9W1EDBgv/9WpvkvAlW4qHBASrkFCD94by7j
el/dtzLx5jYuNqiBn7ippd7x98qtBW8HMGAXEY2HrPIvKqraFb7SRomVQAGZcqX9488lxPeH2mTJ
EcqmeLXh18Llg1j5pICxJ/z0kOo5uHVVBf639oU+8wvY5ssiRHUwrlLBC34FZB4iyPfo+nlglQWD
HNbWHjVuSson9Q/NcDob7cx/kmHoDEGc2j81G/6d2VHGg0+O6jJSe+5oCpni6FSeRC8WpZWR5tCG
rIgLp29BwuLiNToWgzQa+2qgkoL1yVd4HJ3Lnz3nRcOnRv46WFkErgZt7XqM+xQcJkRGQ3G/VEzp
jL0jJw592kvXUqnhG/RtyHJT/Nns6zuRpILCH8xFM7x5RniJ1Q0QxeHAgQfio24qhHGdRmJtcHO5
wRyE0KLkwJSr0GYnb3Xw819xF1SoHfk6idP3vdFBAwXjeHx81TQbgyMXqb1bc+h3ukXNJ1hRtdPQ
RmzVkTFUwcB6nEI8VJeEMorPDItdBIUfnY9VdENlsvdB8ePi3YJbwLSL98Fy78HXFoGEOhHD5DOQ
efAvBHgC5Zl7SepGvnJ3igAN9zo8CXW1J0/6uC83iwrvuaIRe/Eu3qwb76o4GbmX6NCFXWJwe66+
ScMfeYWoRp9nZkcL/7hMvaEare/mc0KLkTbjtrNlVlD7wUPS6hQyAOwSSz3YDO65Jcj/QIt2qwHn
4Ozef/LhNTx+G7ca3x66tAcZUP15ByZD5wZ93TozqWZYeBf0ZfKoPDVaBoEr/aujA6CXMtTxDQ/9
a3htVRmrRV0hpAt5aza4KvSfXZOXPIc7RqEPvq4DL7W4GryDitsI86iOcA0HDp9OHid1KKTgLOsM
2JSpJ3QqH7JG9f8vLwiEHEkPJB+t3h7O3R69U/0uFl0VL3G7KwXLSix/V811vNp5aDbPMyRliDas
/Au4qdHe9aoXjrwy+057BUOAAMzXn1MpE3eB+mjCQA6DF0O6WHEAZ+kv+XNY0maTenEfRgaMMtwm
e3l/gYqr2S1HWVysSp0j/OtNfViap1fPDq1phbu3bZaZ3M/jl2uHzERprTmVQQRCYXatkpMqrYMw
gweKCeq3wN6d8MqgKhLq2CDk4y3h0KSRhwdalEDXYIowdZbqOY6gHxotTmj/1WcNkYCNsXPp3aBz
3LgzBYTYtHNun5pZWBmYXZSMAWhop3dNTMpkh8Nd6X9kV8pwUUxwpnew7yLIJyqc2WNSVvmGOArq
AOQYSRzl4kvVDm77wtuY6cB+o/cGr9rTocgQooU8AtkNdCWszt8D23tCCNjT8GYwm8ROCoyylKY7
7I03zT5LsLzMApZtVO+mw/oA1mb0bG/ECBgzfNS2OcXMRW/hnX933mTFAyQ3U4YBJYMtHBYAP5pG
uEIsAuRdYmpNAQV2BM2jXxrsMFZUk0l+rXkItUZlnpKw2rosUPxUoZvGwBx1AeDikoiBCyl/alL7
wZIClQoFpP4H9ATcbIM9OfmSZov6H0eQ8UNY62xBwRGj37mXdtFmN26dfY8R8PC8Rg29U7S3iMyp
oVxJ0ArYuaead5xUkhwSQnhePc/4Xz3wd9qOvn10WlDccqn3H6L97wG9F8SBYOhgIP0C/1Zv/Lwq
6J+AZJgcgs07WvSHHcfd568MwY6Govqg4oAuc1laf5p7uHCVZmWZkwVmLTbH5IwnSbiD6gUlXP5K
o7yTtRqTfZ9whSb0cr+2ZkRtB6E07b59B6ARMB2CTUg1R/l7CB6gowFyWuc2jKAHjUv/w2Q32A+R
thy9ezalhHS3qknVYMzj1AY49E4T4Cz405q68jF52C0HYG6DwQVNF5S4PXNAeYtPrBjHivzywWTb
1r3aaLckbv+AZ4aXp4u08Sqc3KHJ59E7mPhF/PR2Y2RH4MKcnMWw1juPn4G8N40+gshHELUz75t2
rASgEk00+t19jeqmnNiXFhRS7nmq6XMmnXjQabN0IpOrJpYHsD7VkXjzbJSN06omlWeH8aJnrRQV
JVD78EtzUsW7nz5ktvFioJMYFVDDTj5hGu3jWm83vvqgFLSAnRUZovNopaSzjD+iR7WGd5xcvNUz
IfpnHFUJaa6TxZ8+31waJ6WfQ9tCaGVchV28OhPIQw6aajTRUcXL9iQ4febYQHyKn854KARMApuK
TbqEGp5m/IhpIG56DlDkjCrtIuVoktR4QWTUQMbLneiiwYYLyHyu+4Mgwi/mGdd5i4z//I3NL/cS
c4e73V277FV8VDsI5inKFb9V7xU+I6Mauq1L0N3/Vepu99c/IHfxQVShCqkoxzTC+e2yFYZdqye6
LE/L797d1sTnox8c+ps9mEy5J+4apT6iDA8NTL/ckwMOmo2KwOw8Wlm0gEk1td8uCXlhuCjE8V/U
gG/vYNvdA3yE1QCOVYpyj79gm8Yvzt/g4/Nb10VkPHQHPHaY9GuOb4Z2GHCAZ8uEgDokI9b8N3tI
AadTQGw099wYkhVhIBI6DyhIzG7Sbb8j+szoC0WyyhFn5rdOfjcHj6Dt2nsielObok8U+zNY5ZwY
QQmRSBJ6CK2DY4fGgeqKwguZSR6sFyW6+MyNOus4jT4hhSE9IoZkZjOE8mYMVkwm7+Cju2GpVjk3
QYyvzYoqrTPRvRDejRQ3uQF1PTgC9DPG1SLi1EjF3ejYkaLoGgh5oBNtxDwmawuiSTwIuRnqH/fo
4eNCDXoMJsBhxdtfvJC3jVcqT0MoKXVG2ZATVjwVKXZJX0gtqXu0lA+6ekmaJhztOHhB/+eHLd1X
BoMMsGBZbc3hXFMPq3uEy2A40AYntpDerVaJRAYe7oE7soCbxm1P8mmNLai6FME/wgDfy82d4Wsr
VoO9VPWtadrl8iv0qJBsU3uryIFgDElX89D1SOgM6uYDnqxOWr2QfhdTRhGOR97r0VQB4nI0bgJD
WHMZFvQvYGD5edNycmka07g5eBAryCrRyCKIcOvbSL2tFRpZQ7Rqer0lfwbcJgiu7rA+Qwff0Q4z
IcApCJMNGD0i42MFMARFSxmLm/Vg4sSOO2T8iSz0NbB/iAinppzZikBoJio7Wn4pRNwHm5uMB0VD
bXMQG++aOudmLSGigCL5IKCSUkgJ0RFwE4mLxlxYn/q0elO7ySPjYtI+4r6EQAFe+j2nfKCA4GTj
JsGf1F0SFZOmiQ5ZfBDIUtd2mefEc1ljaeddm/oXWQdQaxBoiCUvnvaVXheDMUwJkPpjfkOujuDk
Y/iyaMKpBIVhoZEaZnvwrtIsx5RE6fvcplNlCEIyxEdQwbmLxthXMt5COeYsGeG4zDPycVi6nODA
XKok6iCEGRxhgAW6bwqet4AtR5CSatZvF2Uh5suGX3FoeF0u88pNtMUkrPXxnZdvtBD3LjFs1DJD
+cl9cY3OoknVHdNcwRugZdAskevCCcF9xYMkEehhRcna9HeQI/DKXJzAhxiwGahhyFNPrhQ34aFN
l5Cti9seU4YpODLBht1Pe5ozTbecSDPg+fC/gW6jRgYqkwXFpeCbZQ/5OfqcZSxGAHNUK/B4ZOZe
cgP6EyBOvCcPC7C+Pj6zzqotpgkYC4Jv0BLNxgShp/dJf5sDIC5vSG5bcynqyemq1DtXHZvOvgOM
JMZc0bIZNElKgQ3T0ohQHxHrSmkNiFk/DZDNCcU/VpmQey2689IPgoOM9swxYLoGQSRIim1Zs/1V
Ekkhi7RFBwVOqoQd/lCrw/4caAHuSXxB5MjFs5I+SNHSfE/dhcSZAvFNmV3oC5KQbbS6JZLwl/12
Ma4RftnuGf35pXI3XJlwfH8ky1soFMFGYRakV7/yeQFhh3Jbu7YZ4HfcquCsDiviMqd7H4oVdSox
XCU6wJIbq9KMcADx15x8JjUe+AXJy67hdp/ew7el/8VWRP6NIsVwS29aJa0FoT4wOOIZ3z0bvTvN
FCcoxnl/SvsphZnu7T/0nutwrw6j10iUgg/EC834P/ck9VaKcfeWIbkIP2p3RQRIwIU1zYgqbGUy
IpxEA+ZJo26LhfxTDPOkSCjenMvsybPqfDj7oDtuSELoecGDQUzh7dHSZEE+oLap4knd48tZftmF
BF0WWLv+7OzAKmw3bwDCZpVw2v/rk+OjhoPgx/SUANiaK8v20kPLWB3HB56AZ/+9eUYmPbniK3xz
ZHq7FKhfx4OWJNexDtkULKFES0VmpeOx1+6AFXGLNixEEhEqJ5QoTsGy0a6PHwQcFI8b3ZeBKmYR
boeUI9S3wZ3F4RU/NX83vSf7Y6sYm2m47zYOTN7TVwwKTCFIpWs+5QkNORopqP2HNNRssK0DqpH+
m+/UonmH1o8M9iTJjv5QBFNUKihPFia6KBwU5RDQi5Kmk30nbvOuHTALpHqgB8OEsoh5pjozyqNb
Cd4vdRj9QsCsE7WPIhTb6YqCCSyuwHgHu5G5UhWEsw/TBFlXvz8rDJegx8h5QpsTOjJMaQRVmHah
67hvLnGQn+j0XevYXqmtMSFjXOCpcVhulzt6hhDto/cfv9W3ToxxCrXeerXmIObYAdkH2DmATp5Y
tzvW02N4gC5SowOJ0iYHGoQ6ogzpyZqjcBs4g5iJD2R4wTPq3mHZcCsDuAOMJs84Y0odox87GUtR
Rxf2oRnZMvNI8mgpgafouK5z8m2Xp2aiQLenEgOS8apryHLNrJ1hkUYsovfPQAzqdHIgQAHVcrCg
Md16UPG75JQzxeP/7PBzCOP8RM1PuqdxOFEGNGggOb85zC4YYOKiCoekX8VsNSdNOMCIBkQ7ByqE
N6pKdRowpftihC9ZfRV3AjgyjF4ymg6ESaOV8SdOHh4Ec1s4HRhA6z1nEE64HMTI/FnMgakBRzxS
iNokRHZfA3yWDl625IRxS96HNgWSm2SKvZ56SrveiEJh/U0OtL3mhYXns+apRVH+Kj8w2ArXtgTO
8B7PYQ/3bGCGK5HAmObjDLmnB7ZL7805zrqAjisUpLwU6zYqbf+xQzlGvGzJ0EnrSZx3oTwIMCL1
N8T7IEQFCjnEfJnenXySN9+wTaB4CwbN0WgzE+QYg2O71LQY90RJanCRF3RiR8guBvsetPP+WQ4K
xHisfgc5xr93w/nU13lzp7D9d+F3RPtGVreEPafI4qhAJ7TpFdJtGrp2VEFsG8I6jpvMkzZGFYIj
/4pDFZIof/icQbiC1tIUIPXm6CJMRDSAjcgkPa+4TAJ8at7uZ7c+rAsmw0wsxVBkugalJmRvOOc7
7ud5VJpWCdEibzOiDuZHnknupqW3/BJGebILjkNxOd9fBj2YAxxxbfAnkYCeOt6k9+mNiM2OT8EV
KH7huYtg+rS9auu5+Q7Zc9SIKT3nmUmfOGcecU4C/X9sQv+1WTifjOk0VpPoW08enYrttwvJkY4M
JXunPAcMQHNVX3EbTVSR0EtnqosIAPsS/JyxvHeYTVBEHGHtR6QsNkiTYehp4KtXYyoYkBoZ01/1
eRRbpC71if7LoF/IXAGYoJnqRLda1Va5ZfXxre2/Wwb2zfITPa3usxJyynVidoknrhWxxR+1gSGp
JEFfAR7gYcC9gYxQQOE9RAigEbWmHIMkxK0j81sf8HvldOqlpIj4Yv2EdQwkJgpm/9gpgW1SgkSE
LVJPZehgwF2KVOBd1Z/VROiojdFTRlpWo6a1vNegHjMdOzq01ZjZR/Xewz9GCnnK+28eedUiPrfX
W4ROKLwjzRSvlPE2+D+nY8fqZVhbnXlqnX2MHrcV59MtGd+X6RfIfA1GPQlYQ9/dfwcgjLHMW14Y
NKpQRYLRy1GgxcC+Wwrt8Dzedm+eO2Qgp8Ic1L5K/+cYyVDlGFd7dqfcu02ptbGYp0w0wg/TzK+B
0XkNoD790k1abJ1PX+bDVypv2RCfmne6otCMNJuEZVYTW/pQqOY7uQEJ43xT+tYfSjPojCg+C+gG
ZQSLzijQrKTR1Xi+RhdhGgnVTsnJaQgzOkf618xaYNxy86BVjbkw7XUh3uKBkoyDyuPzFK0IzXpB
8HDtFzIh7RbBotA4aELq3Zky4wQYcBnLI5cM0fXBYCcrm1e6TvQqYtpkP/Xkwai75ryqM3hQaQfj
tQne6V3hMCW//HQOYBhICOGrFpJrXCcko6o3KZEw3gLj+cGvo6s/6UIzbEg0zwU3gOlFfJ6aAypB
ziV1DP57eF08huaAL/Hr9I4JmVaAiCaqoNcB0t/Nu3sdvMK7+0NvLqxj9SMFT5CvMA9OreGrw1il
wwCuQImqQ56qkRrlqsb32zLskO+uFEWlS18BCUBeBMX4VqlVDbpV7w5E3VWrrxJm8Y3mx4t2qGD9
U/M2E3yF58hMy/1MnU4nnscBCZKWhMpemT3N4Wtzr9XcgosDUw2GAyCZ7mH6M6CSJM2nMxmNdDCr
5FbfGZ3iwqfoFGKn8hFqmLDuRaAKb4GWGfr4EXgSbf6aA4Kme6Xnjf30H8UzUNb/WKhnnPklDjJ2
o8+5e97UqAo5xsGrNC4Wzrp+8qGRKgt1tZtxOFvRaj2Av+8j4fA0e3lHyBfQEeieUOPyPisw5iwK
0TRR9oGUBAuIslH0h30LoSnisKc6XImGkJMBSwzuW11JDm3LhH9F0QkGFyQs8UvJ3qhHqpCPq7T6
ZC8kTrwi/B62FfnV1/iSeM8ZrgAlyjr09NYUthlicIgO1t1ayjmjg0ezUhr7Mak0tp1aV+ZDyv1e
gUTx/r/Yi1Cpt1BF+SDGfznjDc4O0U9PUITZGvql3t0evpqADH0+AQTafNou7BSyKhJYVdNazF/A
pEOh8n01SJQkF3o7ctDvgZE71DgkHzxYPWGmPiSZie+G08+CbHjqMLVFk0QDYc9miqhtpv8zo/V/
jEmK3mNlLzpmPl7RlbcFIIWuLP+CF70nFYz+yrEInrPvM2ze+b/j9WGwnWXWUY1DzCz5RS4rnrZq
cGEx/8nMJK7Yj2FSffagxtH7HUFU4Ufe/vIjtsfXjV5NkAZfFDcWntOXhBKuBro7gglEexKLqOjL
GofSntxLIyCq6bl8SPuccjwyVZTZ0mAcSqrxGhNatE4jcUhktKEWcsWzg/tI3dR6S4CObqQ+vPJZ
4W1H3KDfiA107eY5eHdrTEHpFyQltuCX7iCinKZUBBEsP8z/IIjDRF+FE/Po30IDArH+JtyIX8Q7
0RnZvrzCaD3iRqKExRkH+aaxxPM+eznFzw4tjKXiJmm6D810cruwABRiBSBit0R4XGsUVQRrlgqI
x36tP8kwmWKyyaW0pxdflsL6NOLvFRfeladE67YDnfRx5rKw5NEuGkniA7ybZcbq+7IpNM4qGJdZ
nv59D+f8BH5fmeBNxHsV37IXRjVkLbtZJe2ELoj7sgZTl8bkAewyPg7gom8frPYyTVToJCV0VYrO
Gye44/zDBeYcMpihDGX3gwkh9Gdh/sLo1yBNi6DmWYBKmB0DCL4wTLtz5E2wjm6WcWdMw4tndOgY
s/8lQPSNek1cNLlNWqoDFDWEc1bc11ipvk578NgIznWbTla84Gg++TbgW9Mi2M+enl9Qdx+jmQHu
WwR3psOvzVq0VmwS3kMNQFecoV0tfc7HZhlMdv6CZk5LHIYOPDQ5PEfQsuGqfEgt7iQUOiStaH3k
+eK9vXdzzYtfOsaS55kSqvW5dckD8XsQlMNamC4794uLhWjGeW52rDilQUg1vsMdsojv4zfnSZl0
vOJXA9IKKgbOr5aOfPFSEDVceOWdZ2Fb4B/XcLM/ZFE5CClc+Q/TcCaDcpwFl+7zE97Zzc1PzIag
7bkbHufb4PhDcx8JuJ8yCe3wSCyWmySYr/Bfrpej5Y6B5ItgGNdHn0E5IT7/gFQtRQimYb/NAiBB
fIKQgAMkLs8wEZ/tv0PY2wDO12TPhREjvqtb5wanwaO9SC4/YkwuTyx9c3Jxy+jfMjKWNp8+TnCM
vDsGRyu9xQbnIyeT4kD/DZFkfoSx9mX1weRw6+vHXz7I6h6yhd5xfZFs5PI5qMSiTwgVBDBMGeFq
kExqzbOJ2zbRFRgcCIQVlLYYxKCl1GYzpH0mWrLUzTvXDF2JY4d7QrbSBSvjaUHaW2b4iaccVUwX
titlp5hDH2A2TYV1DYVJ2y1dXc7W3eTatBKyWsG+gn0G6/hOT9WPQWqJXV/kN4zqsaBmTZN/VaaG
+cr0BbS/iGohYggayKNil3UobLoQql9Sjy67tu5qFbkCwZEoxsCZ525hIeyd3m7OXy8eBzuD/3uo
iqxtZ5s3t2cPVinABxdDI/Pu3JjgkyoDwnm3vvWrE+k0+yh9fbOLykFjfvUrLkkrPCwq1EWzEuJg
wBqVc82ND9s0GIacgdKOTGCAGbkhICG8TJYqUyQzk0LxjwsVlZp/xe+WFG0P7U3c9lPJzbi91o5N
RCya12mX8kHJGiSR9XLOy92mhoEOSnbr9XNG8483pdHHoAHUTowjpGICXg83me2P9HxIp621gIBY
IySsZqcBnJPvK0kn0wIXh7Xdk72VOCMVdvKniexN/nJZLkDRSj/BW/dusfPeAH/zO4cgGx8GDKas
W+7UpfMmG6Wz5613JMch9DLwFP++JI1maalPLBdEwHcseAHKk3UV31Lup9KsffhZsuh0pUsmuMiq
NbQRfW7kMvKaerW5a4ukMdGYDGcjw2uONbo2T/hLJnRdFrH9Q04E/Pc+UeQcaFH5O0gbpLGfltoA
hC46ku205pX/yCCJ0wv3YTsF+BxvJNrIHTpag3AAw/jlbseGFkkNyppWDUuOv7HH3NuMy907yXa5
iO+6+mqUT435LXcSOgD0DqeI6elbP24NHAOCBG9udB58Snncvs6YB98psed4JhHJe4sh4eqAFxMm
DZDPWGIcYht4b8S/buHtSIRvHoyUgDZl6jwLvFOKIIuqq9L8WyRF199dV85LRvheHTblwuEt3n9b
NLx3PtcGMLDUJ6/4zFjkD6YxbT+NPyHtjJNTom/6DJ7Tmi6g8vSyUZY8OYeiRh8uDL2+Z5BRA1LB
h/vI7DfmjKkAhjEoUfqBE3xk3ufuXlZmrU05aF6Cag964NUpVrWCH7X7rJ/4BFlyVTC+NaVtZq0a
/X10KzgMnoy/dHKIkCQOkM36V34Oney3f1uVaD/MD/jw/KRxFm9JjGnXHv371aG7WOqI9GgNr9Bj
ON/RaUA0BR2GnGlI0hvTsSreszou1QL9GV8AyOx5Qk+SR/QCyEPP+Oi9QJEB5pk4w4s29Y0avHaf
hs5eJ8uRJO8SGC//YXncR8ZxXoD3L3/LMPnFK/28/9TllTrHyfk5ItHwmyY+hBo6iCUk6h5+PIiW
ysI0UaGMl+2itAV5SRd6cM48wi83q84pTJb1B6D4hJPa8Fg45vzDKCQX5lym2/EBZwromp16gZ1L
62K4b8OlN4IPreGmEIeACqG4VlkktSnUFgxpyC+6lda+1HrUqajgkr0Llxt8Hlfezg3Yt4pJFw/4
s8lvdTy+bmgex/oYNjr/28F2cKkCtqezamC2bvFjXCdPIFv4+CbEIUddfiYI3WfUtaaXqBRms2d8
SR7gbZazHewTPFLitOYupnYLS5j41L1+3Gru/O6aL7+yqQYovXj3cY2Z7Sk0zMX03LWCFNDYszcL
fElyr6yB7mPCBoKtdAe3p0VU9XBoePa27cbBqbMi4wrd7BPOJN3POE/wk7BYao6fjz6+hUWHFWAp
i4h/6tbb58Hh5JUQWAFBnNDsT4jPz+CGMsHB2f7StT78ao+x1KHlRSe6exRYVLzBZ5ON9hG3/x3A
8YkmTy//dokndufGHzH4Cq0eJs6Bxc/doTYcxjcvjXmFjEqUxfFyS3PW7W3Kqmah8cfnf6SCNVys
Pm+XLXSb1odFQBQf8k2lYxuaLnsnY6c4Fdv9dI15o+EfWJ9D4mQb9hDdl5N7p3hiICb8UOU3EIDd
ucx9ndspo3kwfRWrTCK80S1z3Fgxg2Yzy+Pnbaa1t5w7NGZ3DunyuU0XkVjQoMf5pKg2D/4DKxln
ARri1Xq13haeRPog9pR+JhiNgX7XevY8LahBd78N9uCix/odljoqzsVRZO0hW7OhLZ7GIa7Su5Jv
gPSFr5bZ578brE4iVqzZZ1uWp0fIJSBo3xVMENh286qTcs8vbL/oPGat5rQ1OnwPPGBW7KLHT9Sd
+HFif70wbQDNrlT71goXliBxgouLrCgltB9f4tIuOp8t90l9yksjDr//pdOJqPUJr0iG7n36EvQN
JKcrg6taq7R6u9nvy7vH+e/+t+CRd2s8J2qFHbgiIqQD5UY9akx5PVUH8vNh9lMWZAyBy5BT5Z1G
Gk/xGSj5NqbRcATRaBDSnNIKElloI0VeDzX2ozJatgNpQEcVOzOK63G1dVerB8vb/pm2oEplmd3C
Dg0w2aL/dqZxYvXLcPinxeYQH8dH9QqR+fAquniY998vOjVIf/TokIMZi78Ktppf4YAtcBMqEw6z
6LFCj2VubjE2oGWz23m4+XSM6CysdoeJRG1gJLUupkgdy7f8yuwyAUNOl382gjNmct75hhXv3Mcz
rA0sWT3gOEDfEJjXIoFFzWHsXVGt38XA3dDM8UDoGz1VXTXyQaIc6LDVMRD/B3LNxjvyPJMWZK0j
VZN6H29i1Dz0uc9ADKICLX5w9O2XQ9DbKRPpp9jEW01cN/me3TYoYExp93m3DaomeGnZqZfVsZiA
MYxsylsGa16xEf5c7tOUij+rR7DDvQv1R9TWEIjsUBKyG0EMkJ3CsPTmGzziP8hitNXEkZNhgYFp
KepkK1kX8CgQ5pM7ATjcYGoDjxyxpiScHn/3MKW1Hs78enilIbiJVAaueDrbq1rLnr7H2eCDgRDv
Lu74aO1MTk4VO4xAJnXAm5P4xbkCGZ2uuLslNjFnE+dM2hTemarNIDrVncWKMJ3HjfkEDGi5ZP0Q
qMCTq321VmQYLfsLiDGM1jJkcQh5KlpmiIdAOkQml+s6RDtewwEZYvjuilLChcq2JC19+ht9JPvo
FqI2CNX6E7/iyw35/pvIz+AoGnHiI1PAqxTHUIAGI7w790nByz4AqlGNwqGDWvM9enIMweHM8FxO
NGpy83Gqo86H2OkuORjbTFdSrJJ+ziqAIBDZK1UaNTXIgeN9l1lnRjB4OqYUFJfH1lI9geOAoeig
slL/XJDPjZoFmU5ffQE9WVTAQC3eiI6F28ScHrv11jk5JPcYu9DVNnlVeckgG2gSmVlALkr7bRFa
mzdjf6LV054S0UGgv2CxRk8U0FOk93vxI1hHqydQYUNz9fCPBOHzbVOcSpM9UimjbbIALhNV3Zw2
VmfG8T+gUlVPPneVQpOgPLP9756c/vvHK2di39q6/P4KKovWHfKFux/vImN122QHp7zwP3fmEjUo
SSP0Gn+mhBpxQ2nQU7ezCKl1+7trVO2XSMb50upkui8o9xxG5XY5xAPm7dqFc955V9N9QPh/eq9V
+RwuaMNRRd8GC8ZebS87hQeqeriKTKReOpdS8kJPkrzj6e3r7unVrh6BRBgBWrQuVhtrlfAqNREk
FAzXWKUmPmDuq0GgrF2Jl41z52MjHsELTwmp1ZZolNYBBViMv7Rh+QwHeLtO/cZp6W9hJDqlfVDv
5MeQfjHOhp02TRW3rj1K+c45jZA7gr/gCgNopNR/1J3zEt4yQurBXodHLqgLqs0AGO3YnXuAnHdz
h337SdtMliuMVywzmLCYiuHKhCET/kZC+2rwwiPvr9Hk2p71bol94WXXAGpnOq6ifjN+rJ7yEWTU
tv+oxPeG0/4Y/tgc5pv6rplv2DOXabX/pstNhNkZ7r3m578LAjodfKlN9J7yfJNCo9rGq+rojhzH
wQ2fyuryejirct+iyeH3gVCfyPfatECym4ZixWgAo+VJjnX4hWbDkEyXugKwlP74AhHKgTBiOPF4
M9NYA521R5dm3iRcEZ3LodW5Tg2UEDIHiUmgNTKIWsN5Tl/9BhKEeHclDr3iuz+0Q8iHYWeE/C5V
OKYhsEZi0/mTKtMdUua7xYRYGdEq6Ye9Q20/qewyKgWFlerO+iO36l6+tHuejhQxaLigU5eVotWT
9dihmfRwJ1bvsblNd7f4nTF1uLqjuTLcba5+taf0vt7zMRSULuuFLQWTltbeu0VENXriO6AWOEWN
O2Cpn+RtAOcnpVkupD6f3oJnslrRPHGzTfXlXxrtDzA0RQLaIix0WsJ5BCI1BANGkx5CTBXhYEHS
kKDS8W1jcUozZ+ugJvIKjBiIs4ep6XSqYTk0V/lGVFmmD0BhCBKc2r0P0QQ16IuHSDd1HjwTUJqR
mi/EwpAed6eDvFopSul2Ckk2OLUtrE40ZMzG5bMRixe4wXwoK4E0P4B+VLzN8w1sCbdVas/jFBiG
7g1oP/2cEVQDc1kCw4MiwBRP2qEH0kRT7QTiK+iUudTrpJ58JgvIagwJDkAdb5l85BHyQPv53rOY
rmKmBtdLniBT8lvvTP1Ow4YazYQpwTovKPTGJWDajd0zVhrXSQf/SDqzJkW1IAj/IiMUN3xl3xUR
txdD21bEFRQRf/181RNzZ+4s3YpwTp2qrKzM63bzdRloJVsZjeuDUC0UYk1mdCvRckT+hQhGxvV4
a90fhbJupB3pydBNVdFaHY4fAS6hjf5aHiEYltrx0CmcDkFpeb2am6G4YSLOdJ0fo7vEh1FSEBUO
kuosc/5eImFOAClKyXNEdUaeBonOFYZBZ4y154u+Qokvsa7Qr5e/FlaTbEVWL/PHHO1nUo8hp6he
4UL0Wo0CsBeAf9rdD/R2HsvvqjOh9U2eUmlKlNn0wvXOBCm/fVdT02HwXeGOi+ZUWxvN9oi+6ffd
yNhE0jDYRNRwOGomqQjIMaXOCpNGCPmET/5EHLEocD2szR9hy33ohyTH7+2hJbB+MApjEEx2kwhT
+4eenyaKr04fdmbipHfjG0aTFPs1+OyKk2kpt9nL77o4ppsjmDTYXAIaARiAxk2kHUNG1wPf4LPx
yhsdg2FhdolGJQp16cU7jzdR3x2Jc+u88G82k5wdF3sqq0yxMvNwNruOT8bDPiUDh4atW0bUimbU
11Ms7yRqQksyWivnENco4d3SG9c/H9DsVvU4TuJm0cMsEIM46ayw0c6LJ5sAFBTXTa70vsNez3vg
XYwhaKN9B/rjtxftYTT45zGh+oHF2kPHeXBd/jaQLhDK2+jlL9/5CGvuiww0HJKSrvGh2mV3fO5G
k7OqtVBozHtatt6rOmIIICH+I72gYyBUCUSquVPyXCqWQSGWpBtTlAq7bqwyKt4SMoXeCuYQ4Mv/
S7zRbwxzsN6X0AjguZwIeYXj749j577Iwzi3B1NZfmKOqR8w/gtGTnfSn1SOn9HdmQr/Ia7kpZVI
WfsMR2/v6N3/pzhjYAU0gBxXzB1A92/OUP1SrM/me1yjfQkWVBZouzmQ+xKfiFfzcsJp2XPPDz7X
ibuUBDQYJfS0WJWQLRD6c9A2U+IOlyTMlSTuuFdfjgE+g6Zva4sTEcizi/I1KNADtJx5EQvCNpuN
evctfcrp28ymD28Lx1xZKshMXsJul9P0ge/UMDjtDlkst7G0GEbBwv4I7wwdSKgWwjrhX8SckC32
mTAaLGTSO5n1vBVgEbeoMe77kpD7+AzazcPEHdDjvHr6+bp2WCKcVku2zADMssN6fdF2DxvH80wv
/b8SRtAi+8xciZYlzTpiYc+ofM7y8Wnc8PYMFdusce9ubdiltNQURBS/P6/lMPmwe1+kuvaldlm2
YH0MaAmbTlQEVaYwCT0UYEFvQ8J/natfp+4z6/HXT/wia/ex2lQAg40pfI9yyZLojtvxkd7vGK5Q
zQYj4dA7NU+kQ6UTbSIEEemM9o0RtVGfsZPCwYETSY2RwVq8xJKIMCqG2aQKIc5hRz8XGxMOz+RI
8gJdh3ZlsD/vClIYdgw3SyJLtSOpp3Vj7YfGiIaSuUlF+769ZgPtK2g+EIfYMxQMuYHZ5+4pg5gy
ax3nvxIFCGXmcMXSYEdMBqTm9+C+EHdXMUBtzSAR7XBBPmpXBjHc7l84ae1ZTqe+jYXdNLe/mO+a
ct/Ef26A12ThD/f7Ed1SBMBosBKDwxE+tFCaIhEmVbDavDE4ajOClnyibpr5jfuKN4urcVtfk4xI
QGV51Ie/qn9x+vPvms4GBM+DHgVbseV8wLDKSCSF+5SHLePBqGnBGDnbaipRVkRF5FNtzIOMM59g
MxFS7YfuNVbhtg3mpluEuvBNZXTWiETE3kzEC7GF91ZfL/BQPTFbbuPTFrYUNFbJgwm6Bz61Qxhh
YZb6xhcqA4EORZQpkKl2JxLC5+NCr9bF6Vk3xjM6VHKMVLNBT4biYyfIsN1RP9S7eL4nljuoBeN8
3DJylBtYiGRROViFeIyq0xMqrxn+qbSixzXxBfdm+8QuOSUNqjSs218Glf6uSzHqjE7ddfxH9eVA
eOkghZMDU4D6ynPiHq4J/2nclCyWOPxIES68pO54xB4lbymooAtzmFRU4O4FFbgRqsoIkW039IQy
NC/eM9qTNuOtNIdguViPjJRG5SCFugp0y75kkIVeXcJEl3dHUTinWf3Ho+ELPUaY7EIarLT2bETI
33R9kaegM0iHhYlcqkdppSHn+UUmZ8AMEkx3tIKYXY1gvaA/sZnQh6ArQ8PuvOt3tWJOU+mNGip9
j32VFr8lvbnoTOyMoHkd8p8uGFKuK3Qxe8RtYwMGaF9mDxdSH3lW9ATphOVVgukMlyKQ8AqKmzkC
S41GPx9x0qOgQjWyMov5myYw8gjVASbpgWSJFxB98pv7XQLswCOmZO78lYdDOvZUi8VRiKSXvVjI
D+wiKpANOTkb1si0nHBXpwyMz2GCo/gC4/Y+FWWBtnnZd4zSLaIuGAB545Ve+tFhjAOuItk2Kmaw
9uYCGbUhhjUMYF8htjZbaQEKma41+gNLrlwI+SQFg8l1y1TfA58e8lxwZ5EBReyc0hQpEvLMW0Am
Bd+WwCJG5dQ3SYF8L1k+dDjJVWRkle2rfyfsLvt0qLw6fnrMqUNPgFYgisV9uAMo7pivn5eVBd0j
hSRwyA86E/Rs6XjzpsKYQx6Ltn/Co9+dwjan6xSF8D7OtekAPlOPYupuKG9HXbG42EjMGX+F5RQK
EUk6kciYFAwxZ1Znd01ljQ13jE2t7+uMsnzRQpCZvj688zodoR+XL1FsB3JY97wRsML6QuUPX4KV
LJSTC9Q60Qil+AEHaP1UW1AHCODTEaf3FZ1I0JER+AxcUBgnDuzCM8vSRGfTQHNI0V+z2wNxNaa6
IT2QwXo0YkikNjsaz8E3HFDTTM+r77aMBjgJ0+YeaN+tilSPL7bpYOaM2n7Nwq3grXcP16tYmXs9
RnjbVg5yDsKuf9YECrj0Z72A0cYch3Ud93akO0+4gydLAqJDmse52DDR+whH7sjgD4OpQhb8wzD+
6MFDhMRtqpEQRAmTexIll0zohDcrx5CdHfVNTnAUvWiSlRbJ1Pv3bvUcEYtWLdWhSxRcZy27o6uQ
dGHbnVyZBmv/PJdA3kk/BHFytdVLzDmY0WD+tw8/rxsBEQubgA/tnQMV1jKaELq0b/LDffmAycNS
LJ3hWrscPvqTECxoL32lF8Iu7kfVH9unq/4QHI3T/mvWG02/wlJujBQ4Uxt55TTNHChneFu/UHLA
YtsAJDKershg3MzWQXVKxs3aRu3SYwg6X3GUv9lDqLeOHkhcmSARZj00haTRoTMCW+DOH4OzvqoC
0bOBpkU3bEuLhRjgHfeN0YpXABbGxzxNZDpe1erMaCtG92mpI/ul2Bma0JXfqV0yVUmG2z7AwgK9
4j4H4t3cC014IGMaw1XCSZPrnAdHyLqbaOg+eRo3AjbWxKEIQEvucvk9WZzvLCs5TcUrdBB9VwWe
sLLhNtvSGIL7IMJALgXaa592Ock16t3XRO5FmoiPKtZnNWmz2ZpJLobeMzFAdiznnWiBH63bL4Pg
8Dw4vCh8tORoIT8LZcOQtEnqI15R1Z0USfqP6SlgkRnEPtYjquIDVo1kHywps/L7OcXFJrrYn5yY
UeI7rIT7mkXKwRrzbrTFHhx+HdzpuwzPbxcfobHNTnbN8vno+bYVd/RX1Lhcvbihky+SinEI05eF
i1MzWJ/hSd9fkT3toTQjSmUs11KmidbZeV4GagwQD0Y8HJ/mgnN0SaqgPHM6y8cmJKKaYSCUCi1a
CrM2dtdovZOOkhtlWvrQwFrpO3Eee13Y3W+7LZcsa0FGum7OD81cIbCaaYdOGDykv1YxqASLfESr
rqQPzZcUxr2GWtqdfoGtHcj7Hq1CAASjm36xYl5gG/4zpBSiB+1V4w89r37XUxSWG025dp4OfsBc
zAy9henI6wUqGQLfQspNIsMsv+IgHID1e7G7vOPuahO1XFk6OKHzgwDKmodLS0NVGleSu7+EC6J3
YiZT98xPucryse0eGo4C1akCrqzf0OTre6dZT2M8KydjwXqgjdICtE7+UAkVyKtY1Wt+QXQeBXuV
KrNlFEnbPybYgN9shTSeKSRfEiNu7V8AIfthdeB+YHbhrLeCu9/vGne/2A2NzqplsAu+oZ47AmHX
S2ktigU7Yn3W20Z8htwqabRmwZssHutOSuWH//yLTF4svJnuHrKuSKDglH5DxbkbLGgiJAcHH+FM
VGWFfsJOqJz1NwU4ovZiW54SNLlEbiVPlygRN4lKQwgv8v5vJxTWUBmmTcbkVP/3HSboMPB1rBPJ
KeMG0IZUxjg89PSFesKRH3KH/oPwKhFFsVq4vKuWJLYbv07o6vqqw6oOmqAi7TzqRFKrz+qq6Y50
yf8vqORTjrNT2CNliHO3NmBHkrUJB3a1HdDy5E5QG+hOIh+DDUmnyDlhL8GTD/kdcMPRkpy0RXJf
42ogy154mMJkZASAvHvkiOxKGxEn0Z8QDj6rnpS0hU79yK24CqzF+clWcTsUApKJirUABRiO9yMD
R3p0mGU8Z8i8GMRBVrjG3eEvKfOmWUi+T12B6D9BlhSW+MGDSpniYKgkHrrUM7yHzJ212GzHRKYm
+rigy04kgJDG943G7hsyhSY8REE6GfGxBWEfAYII/1DGeaQF9L+D3mJLi3C1oDqNToPC94f8lRig
SMnJT6p8KbREvwqFGUvKXRlUwgObxI0OAlFBACKJIFIrjwzOTblzknjn3LmL/kjlc9zxWwj5YUtt
qJILFeRBFUFVeKNUuoXfCvrIPRqf8ZULorXFjNwwuQSgjDbYFl8vHTuBkMiuuOFyG0RLSyiXAuED
z7JFuJg5i8EXwIQ0yhUD78644fuQYexy6S8mIt4WQc2R2SkkCeg80P34Yy72USAUnj18QWhXQkD9
k1kh3dmhvFpjKSVNiVN0jJA/dIekitKV/AI5yttXIHLA6TiSv6yB2RAh7wRwwRvCHVrsdDel/UB3
aImngExnyCPoM4MlP8TJT9wXGHAU8LJEGBpZb1pBkJJQ2BQCtUzyPdAlfkwURGuFX7/jEtGAEYrq
k+neo19FZ+f7N7wl5u4ypVGinkD1Greo5S825bHUeiyhw9v+hh/kqbaM6gMFjCaPtNm1d9Rez7Hq
fOz7mI0fdcK33aN2LFY374yKimqlH6Lv7ppbA1/1X2kbsnZHz72b/fS/BD2Xx0LiC5zhFk7fffpX
EKoLNZaebmDGaV7bf6F/TwAp05YREwAOh8svNSEUYc5tPDhkMzfga9UCR44kt++LDMbYgpXERM5m
Wv3ZfrMDeKeK45wuRH/FvZbRzNEkC0U/pgJGqhYjNhDHTggMlH6R8yIASKAjyGujuWpVM4VEBMEY
ar/c64GblWnJTUyUBSuWuADw9Ugf6xvbUwb8kbE0H+EV4V9ftMJu3sCBT0E+mvN/dcGLHiqIHx/z
vIGV8zr8IF9Kr/1yoD1PUwCGiHGeDe0sQkYlQH7Ge2zf5nnS8RpDsS7R5qecl9uygIpgHKGgctKp
0DW4T7y7QH7SUDlZoGGHtuZFmo2IAWARdu+YoRwy852CwCA9yHcSLspC0z1ITls05V2XMjgVtsGA
dGyD5oL5Qs5PBirMnjulnSDKeqSg1BEi9YjALZQ5SGz2r4wDKAip/EDzwCNSP+hmy25g6xN/ESyU
/O0/YQcqCANnIl1YolqDdoMIQ5SmpHhIKiyg9yN+ZDCP30AKodIjzZ0g8iBSYtsI3YRVwAvxBw/o
7KT/LEgsv8iI3XC/tgM78nQH87PNNI+ZcNA6cY9Dlul9OjYYkSLEEP28PXQDIDN6PzRt+CiT9uQJ
IXRAJf21h3A5bVQHED6qkY2Bn6tBB0GmBsXGD/M0Qv46Mi0cr6Lt2dqmCSla5R4nV1rEI5uPVTA+
IIlV24K2u+EusjSmOXsTSMJjHDuNOr8lWJEj59wb0OVCFiHHoIAsL84pBODWnZCdxtIXOxnFuRqA
zrHiAENwEm2mxEegIR4xyG4GbHIBYyEXADImtGOAgt0fZ8ihUHGZQbqU0uXMvFzbP41ZARINkQzc
X5BoGQViNyOINE4TXqJsSErZktOKYw/nj30rkCj86gBgC9LMCbKSNxAki5k8QCd27S5JEn2fQVzY
c8TSzeGfR4Ck/GgEk0W+JgvasRoqMYk5NpKNDrgoL3Ins96YzAEI5DNApp2PxP7LNZIHycKPRqya
YLfxedFxYX1Ed46DDfx2Z7iXDP1iK0yegmSjoUUM+X+OcE8QXRq5iOfQaQSz56fktpvo70SXQ5f8
U0psevKqOSItOhtn60yMkmyHHcSq++BM2wRbVCwGf/gRBDqSsHsiXj4NowqXtDU5GYDbkm5RATJT
yNk0mBLMZoLFO9i7+TFhxR38qTgK4sfbcWNmUk48gE8+XntaYSEXOH2SkzI5tbV552h0Z5eP3R7C
xVhSASt9C5sRTrzWwB0w+HbTi8UwNzrESA81Z1FQ2uDUynZIPaBFY14a85iT3iV956ESFHn+FEQE
AtX8TBp7gI95e922W07NmJzcU0YmL2D4JEQC6XYnD5tIMZjKH84dsPkBuOaT8zYj1XXq+LUaBgUn
fskp390/KIbN664dnXavFSwVZ64KNFzAU9lENXgmMCqx9pzQiYBj5yhgszYAKqEb3O1tMiFPIEJ6
JwI4qySNvBpoBNJa6eqnicQyYhgQIbPWNHHBiCvdmSucdCQJ9KzwSi4trpvc9zyuSV+pIMMHv0o9
yDq9uJJwkIPZhz/pJQ4BKnDz9tHaOxJ/ftzM/vy6UowGoejgHW007zrpQoCYt43KjciXJZ276HOQ
/0YX9fczD9vDPWN1dLrWEbpsVMjYTzPvzWWqEU4T6NoGpAoRQ6Y6OMm9zM3ca89a3s0eKmiwmvR5
xxV1nb3Ri+4LYFXyQ3g2+gkSdHhhmLWhkWodx/kvafukFfRgftfs1ha5zCAdhOBtR/aU4Lx9jsDn
QvpGvIrZxeFI7ngs8AP4NatMe/2yWs7GkL4US4RVnLRsOlXcP9LWvUSGkspDbjfT8as20mYMAM4g
wr7hlKEZhBQE+C2Euxd+n9cZRLBL9IUd+6b/Ywm/f1EEiK7SFqX3zISwxjyawvQCZSvwDem3xMOR
jYDOZ9s/DCCaQWz3vcudAXWtSe6SG7x47O/18LcFhhFXT8O7rjKQPlP/cvazcBwFmTiODz3GvPk6
FIslxIOpwQVtrvlM+JRSYnADIAZ0xtKBYRDKLRBGRIlB+6RXFot+Hf+VMYjukl5nqWwOzvMeS4VF
kQrS//TmtEB7sXoxsKSF95XNEDP/GaA3heIjU1dwzWRFQemRQSWBbAYW9auVDzSvaw5IbiG2mvrI
K/YfO9Moj4gu48aPix05hzZ0PzedwkaswHL6muAFk6ffJfsBtaeqyIGpj+BSfUTkeMbWaDWcFItW
gPx8MghPc2XNEnAJdy3oJAUZ7tfCgy8pybSJ+pI2cWR/THRy+oQyND8gmJjR9shvZbFfCLQSsoAc
cHiUITE2KGnRf4EKgSgyE9jc3X51SMOkB/JtrRWOXNo5aXbnsbJodpejnsUlxFCgg9/2Io97/uv3
ZSu7c/KkRP/Q+cs8xZEM6RE+GmoamkyEy800+x0QgyoQbxlo3mBNA42ANg5cIWDPC7y9AhBBITYJ
6wsAGPZX410PbQaeWPssd+8BJyoEPOe/+83+Lj8/5/n1Ck0vF5ernLxHhsRVXypqYKQeoyhdrw5e
HNt08eef+XWi/pzEmLYVQiFFha62Ot6qQuSxi9JJJ4bJDK33HmyUeQf+bYsJy4E/+Hs9IdwOibqb
xRuRQPl5iXvOJ+RTX28aPdLdjfl0aJo09Ozy98j6kJshGaIijdaUhbAr0RhsExfrBeDN06+8S/Cy
xMMDaoU/Qocv/nBibuHcoYf+WW7W1UGxe+vBehDCMAIlHz+hB6ABUZ+d1hjCHFVBV28fUHvfCs/p
5jIzxnLdhJ2l9MlUaH1Sf4zGCOXCWuyFvfA7rr3z4TjnBaFp0pJ7HlroDGFn8/Q2aR1/GaI+bTcN
ZCKhaHKmPBifJvgTwOG2j59DbT4/wZM9SN8VVSkhU3WBeIFwYFwSrKVWYr4bNqfUlfI039aSC+//
1Icl1jxLmFg4L5s5xOnZwOsd7tF6VuguasDYFxkAjnqUXC1Pf7r9w2uu8PJk1E+rzfQjRlmkdQPA
oBXMPHrwX5h55eE4q8HZ4FPAd11FEZW9oRtis4p9jzSHZXXfdP0Rp5FJR5Ua+eJ5Efl0lDp6zGD4
dYEsu3HwmGbQvC16W4fXISMrZrorgDtjA+pAwE0Q5xwkHTtQIA6/yehjBabv0xJOP8rdMGLIF6F7
n93jrPnJ5m/GoVqH8+oTFatveDGhRfNpjle9vQT+meA5CeYWXSI0/QTlhXRL5j3uct6NB2M1OSka
7H8+IuTdE6zDBvG/Org4mXOfVW7lNsl7+hzDYIhu0+vk4oyAQoZeRhEmOMyJ8VW7XA926glrPbJC
oUaQIlpkZY70GKVolx9sLnBr1GMj+d2TI27LjpNyW4kuS0EwRjO8DzBBSIcTarZqR9d+Vyw2lSVQ
BTVXFoqcwnPHOxBpS7JaQq7qI4Q2pjpZpT2qDeZqUGzgTIV3caDawqUqdpxYItLVSBLqlc2UrFPi
+GbI/7g63aG97MT7/Xdy99vTgfm/qc0lI37NsS7FI3YJACQ8Yf18uC27yWc8b9HpvTvzHljlkcPx
MwYpWLUpoXnOBEoyzj0L3uTIHRrS7C2AX5MD6MsOHZ8LqFcPnFXQZOn9lWjVJRnHEs29v8Y6iMQc
CybxQ/8YUG6a+XMEzVKMbpdkRn1jHwtCQzY2Z+kBkIR9PNBhGdScKSggLFXWx1agk/ZcoXL/ozGJ
vDCcg3lX8/cIQqKXLTIdJYO70suhfJ/dDNijVOkhUvYybTturaoDXkziizxK4PrRXZIsRQZ7FW/J
CSGEKTm7RomgB1C0QmMZShct3KGNfSKBwe1oVgwRpcqXNYWQKTpCIrkN70x8sGTjQA1eiwwH5OFJ
h2Emh8zbIYHtRUr0WlVEjGtD51fMraCxXISWUzhteFlSaiJC4b1B9eh22GX4ptVBuhFDJFitPjrj
IjI+4tL6/bk5wWKlaowJQPqH8v6hoGME7wSdDLVXm39aSW2LVHYU9H6+h95Sdu7ol0PXutHGJLkp
12+euqEEUjhlU6qxeJVNTzOUrJ4oGFHrmgB8r0MhQwKNRW00aazBuA/yK4Dz4ueHNHpVBFHUnglM
THf3ZRdMtVhMZFjHZZ0M5+k3vBuvac3m625fpIuCoTI64KHp4nRSb3udnCcbxk2g+fCvX1orVPRd
+7mU3swJiJjycfkcMZH+qA1xK91okUjaRcx8TLbbSEA/3VshvaBQ6dfBA8qPjPC8zYgPEPH/ldkh
gEFBVm1Q5Bbg+IfBo42z4AaaMqrh5dPM2aYiRvWCL7wtaWOBwjZBJLENFkfb4O+65t9GbLmCGrZR
zKUZLtUXf3s3HCABKdwOzitVdrdUih42hilSYSD2fc9Ux4jhLQoDOcfFgolAxttx+BWpPlTP+ED8
ixlxV+SBvc3t9moMFtIzYzuFjyMVUk7BW/KiuUeJi2cl1Stckr7bi649u0Nav7/BL2A7CeoGdiZ8
2cxt7M+kM4H+h3QIbGu8MhVajeKLRs7HoZ/AH4n87rjxBGijwHFbQSPEW+F+UafBxRqfwc5FPObI
h+l4m58bWWpOg4EuVhudQqF4I9OzENkyVdtiDjxn8USrDisym6pjcltWNQuGXG370LyY8deR3VgC
GPB9tL5MKepbBmEGFhdwEoQy62UDb+v9+ZZQ9/lt+2BCphQ550ljXKLtnexa5Ad67k8Q1WQoFWNr
D/MKnYX7acAWgpdGgHO7tcH5IdhJwFCGYR7e03ZAS+y3Ska/gjx1zG29v5jEd0p6cIRfxZEyCiLZ
+GErvK+TKgafHhQuxEN5IboQiqGD1pSA/35mXjC6pQf6YDg/o0e0xuWRAcj1e3q3EkGf2yhi9u0o
gk9B0o1GMhNY4A5tWDEcK0dLgrIwVITZteEEuZs8TYDY2CdOrbEEIFAFqPS/LTxMtTl8LnpkHR4z
zLVvUhNzIB4O4EjcIfbiIkCxHhpw3luMro9D6rD5vG/40PnBqIdiEQ5G3S5JX96WAakEfaOQNjxh
jokEHydEbEZ7+DwuMXdEolLm6yXmYltIYeDIV+M8NkUiEdkkhGXLAO+Vs85fiIwBE/lkU6qHDaOR
/L2ypYGyuhQDL/jwLEw6Z17jnaRyr7wjlCUAT2bl5Vb4gMcbRl1ExE+U4ddwUA3DTxyDt4WBj05S
2OjUGyJ1BAf0g/cVl+PHocGsTO2RJMGrnxaiuayWGukT8PP4FNVX44R+/FKcBgUo/l+LD4jKJwjA
gOpC6JPdCzlr3F/Vfk29LUWsnH2AEAgAQTvJXE4rq4hfFMv6kKPIFLVlkRmAVcFt/XIRfggxxMJW
DXOwEaR+wGnkgjz8aQpwZsYDeChrRohAwVsoId8mkDIAlPG1mIz4ulIod2A1lTM0QOmpyFienO5T
aUv0qAJtNcp+YRpefrlICvLeAu08nJvAlJGaAxCUPUc1SV+J2Q6DU7qJ67P3+JH2gpQ8QEOS1WUm
FsFJmkYM0hFSS811cWtFshJzOwa6hQKNXCxQ4FP4zDrgI+llyin0NZ+u9JMiJok9BO6EkNRj+hv+
CEpDczb6PTO+3MngrJoPGFwpdJgHPXH6e31UElWNhMZDu8ekk3b4yz45XcgU+/HXi7Jt3+57lZFF
iy/+1AKoQtA3+9tckMovpkgHup65L7CDSGNDx9LJS0s7ITZ9QwpBOpERh6KXth1P6rmrkUrzK0ej
TDMNPKsp+GD7W5H+tp8EbnAAruRKBd/hU9E1XNxgdcLjIMsBB0NXRALu4zdH8IqAy6WbungrS4V3
8aRUzmFlxVdAIyBE8jBHf4WOqQesHVhwMRSGtOUKdz85SJ9KiKBnqGOOLvEQ/1R5JIYDOKs5h+cO
GuiFvDAjC6OXcCfRkrUKWfEzzuHBmTHDCwy27hF9CLrYIiseNAoOz/EHGsuQkCA5Eutf6CSiigKm
Y4Q3Y80+2pisKJHQZk2yQJcvi5E2YgeKUlJdkMKMx+Kn1eghSc4NdUg2i+cbZGaxT5IlLRWGMfhm
BpftgUeCFZK/yR+7huqdHdHFmE7FXpV5HOjt9E3gsaCEbjGCj21JSPYnYmvM0Yx3TJpuy1kxFdcJ
WEyNF74ZMkXNXzyZHkuqVhXaVAfCl5MdzSFP6uor4QXdlzCna0nXhv3NqejI1xhdzBuYnrlqx8qq
Y2ZIQP7aN69PQ7qE2Gifdh8wLvqFNfeuAMfciRAZo5tHrZaMdsT4NXudnNZqnDJ82S8WNuAn8ToR
475gpesJDUWK5ZjRbz0NkHQIJrIUzgiHFRxadC6uwE8cwMYag1eSdTzbU8DX6cWOWE5Cjo0rhxId
etdeSk7OYAr7I31qItDlVxTMBF8Uy4mGXlfjjZzlB+6PWPsRfgnjBs3OBF3Eu7azEM1DpRJRBFHL
Yb6Eso0wjg2U9NUQwBn9739p6lqJ1XSp8v1dbR4f2PeQ8YCFeBrSBezTk0Tsn289IbtqLOfk+X13
Pw+NB7Ji1JzwexXTYgHNVUbnoJ8z4obuo4Oj7aGO0Wfh+ZOGQwAOl8w7QfzNNcjUNQM3k0HU3fMb
1i+Y6XcFdhz09/2Z+mR0Rvs+tPaUX648gZkPzbjyfOqrjUmejOz/rNW2uhB2voREYL5W5SjT3rQV
4J72NufPXOdViZe96Ok0mTVQnAI4sK1B7Pjk5h+P9dkxaSsTQWEr2iPeiMTwE3Razh2QKbjQGEkT
6WvBFuDoVp7UL2Wo+A80qE83QVTZ3GbbwWm9SeoEUGOh+kfa8n7lZpCOamaNqTNfDQPY37gHKXDq
rkc8qtMaXiG6Tj8B0fXsth76h+FgSP20a8jziJ/k3EDnR3IZYinB+AhouTEbQCOQL6FFPsdlSOQB
cLuxCLEPhhhi6DVIv1l6UsoOrDvZCdp+9AGECSO9YD6pvk1p9AHUoSIAln+CeN/jBZOD86m1Lu18
2oVtOsizL+HixobDuou/B02+0adDT58+HvYK1JsCOHf3fO0fV7qGffj35V2eaYO2IgQtYfzWfmty
h/MP94P+4o1mSwt+AVAWI1SFcEbpNKrToyVAHXMa0gtYyAV3Qg6npF8Z7492GQXfM8PrdOzNMm3v
yt83mcTZLD/c/hfhv3Wo3XdccK/Iqel4vbQOVVgLZnLtC5sHvP4GbigMsZwJAdoiFO7gdlwAOO5N
o99DqsyDtPhn60ESN1iUNq0eMbAQI4v0AlWX0pXu6eP3PM49PpJTkdbedcn/svVZKK5rkuCFJPzX
5EjXA2bRJxSqVNtRdo0vxW7OoIDMPvAUOZn7A4A1vhPvo5dNodX5VXfSLxESyDuswVsUwN6f1/QL
pcMbbqs9rApqI4/GL2c37w8Ll37Kkfkjxter2ZC6iAH0yg0G1hmy1xcFj+tMNOoYSpHM+kZNlE/v
7gB5QlTJ+of7rHNAFWPVttSfkf0x727vB2mDfHt1M4BjzJkEpL66ICVI6HN2By3MOoYYqaAb2jPL
ofGB3WK9O7Ywq3BVpx8nD/lMcwcMkXy+MWjaAbj07U3yueInRplF1ZkqMEJqVzL2x1Sxyu3IzqbP
AHCoQugehh7j/Di3DYwBpNnSYfBJZaBqIWySwgW+gv5cG8+AliEVJuMbIus+cHhwfnKIOTMLE4Fh
dcoiyHXMtDda4nQ1B7idGimKskhoYwwE0K6OM3toyFNhpODgk4ZJ/x9ZYEYvJNgrOyHc0MxKELWk
hfD3fPE7ecdvu6Qrdk8O1/ElThLPRMceAVIabdCyJak/Ww79dVTifQAyJM/fuh2U89pIo6sh7Elu
jVABz2MuYk54/KO3S9oPfGOTP8BOusvq4NKi3IGFIsA4duaIcNxdFIyoACXHyBgPZ/SMt/7jnLEo
pKZoWJdXaiQKRhqlHWp6YVS9yS8vfF3zRF9fMXqkSBHeBjplLCATH4ZQtIZQxF0CjTXIfigp9SuN
cAIOXdk+1fDXRLL4BgwnHi5n9+P1RGcDnFrjC4AwZ1JKmRFFzU1DA4XxO1aXrAwpeKHKUiMS2K2E
FK0DkSifSnr5pRCWXwHWq4msCuEXvaQ2cpAzo4amg8suqLHyIhSk3/Rjs4iOS4AKaATB3SgmKmT1
cirdlg/LjFFC1AwEku5TSS5qo71EUsFYHfUV2PTZHYwAr2u+mCcmYP47ZOvZr5DzO66Uv64lmH8r
lr0j0GaRPNmQlzOdSrjs3NzhHZDtZUPYQNKBD+dCIJPb6LP6CXjS1qRyC+nVkcD1osLnDFRNbIOF
CiOsFARIwZCfUKArcxNjvcGMzNNsOeBQYOh6+dNiEuC0ozUCveZnw3AuWC9+1PWfCcrXEh3kNy7q
lOIfhruGSKD1okH09BuSCnKF+CptyMMlpaqUOqVv/DU0MEhoE449tKto/AsCpHuyrKX/R1lDCL2Y
pBxM6Ric/WIWft3OAQ1k9AXAEs1PIhWtk8Jk/pJ29fxLexruTcgAhqtEND0pVGhkV053NbiSrcLx
IlrJGqIdzBIR4iU9ZN6OneU5+75g4U53XPJraW2QfaIPWntIqpoiWgpVyhtq+UyqKFy7seRWS/54
jgZMLjLLPXu/YYhv7C7ThjaGZpiayhcJpUd+3ZG2rgf2Q6HYgnlF3SmD20NqUaGl9/S12HFdo2r+
3358JCpNDJXjji6u3310KwBnpCt5dESCkYSqDnc7mZfGOjXaUbOhXHqBvjQ++gqi0uITTo2E6tmT
tFecLBvYQjKJfnLIbBkloAgWOv05UkmTUOzhZ4epa5nVfgBik0HL2PsmbImwswg9D3ns1+jEeLjI
LotJuqCXxbxjbXDxYZjwxvxhA8EfHhQTjLwhhmhSgA4zJsChTB3awImWKLZ0DTG0/gQbb0yAhWYF
t0kRahXvHzDcDZefwUoTwtWbUhuYk4xfLvKDX7nYt3NH+P4eI+WKx4i4u7E73OUP1ux/douIWVCV
8498E9bSs1P0cNFVxzyQrjI8sf+sKyHDUcfqd6w//+TRK3vN4D0OB9V8TbmMT/ffTRJBAXQDTczo
PtQtqt1lxJ9bJTZKeIxeXBE2uEGYlT2E/gUyEn8cLphdHvMFSxGeZQB1Tp9nKROTDW0w2omrSlf+
5DKoNphZk0cl2pmiLDYy34g1zZiSl6r9MmsODK5tZeRdFsOTJQMTTB6e1FH5jIF6Ia4NqNqfiBRi
MbdGO5d5f1ajdWemAUk+Porq/WEtD7Gr7XnM1LKY0G6TOe+LNXqxoOq0w4zBkNXUd0ao7mV6Lx06
FSJ08trcnBa/2Q3Fwk77zLCuM5kN4PYzMTGHXkhLPMxnwHPz5oAGw/aLMENbr4jDjOY3uPdhAYe2
MR5QrFRJ/sVjffZf3hUzIj66anSnLxzUrnB4YCBxnuriEtDnfDGKWJzmnlzUkMc12ArI3bXy1RcI
wDz6+NOjcylTC0gWdo9iUPFhaXUWH1xChkftgeOA6Dp2dqAbfOWNK8CcQmVgHEsqX8QV7zr+xkiW
ks/xMsjHGxjqxvc0N6RWkQ1Scq8fs1alvxFKc4dLpvsZIPlwkMki4bPOqTj88bqyC3vGbCNC5ScT
RP9t0dVfQzboUvrmojbCasTwqDFRLKBx8LWYnTFpffbsLqgXz5i22jApSM/sm/AdTyg40xamCdDA
Z/yOMQkWwU0ZPeoRAvtDWwGfMXP8uowX4uJWTVWmjhgrQT8Ar9ACVfZxM91skWtm3hR3xNtNL3Pt
u/9MXivw1S5V0N0n6hEGydD1zS+2Bcya5RANDQpYlEaI3PKjmb5XPW6se160ESrWITrgwmh/UL0E
hVg8h9qAqShmf4XHc9q1p/9YOq8tVbEtDD+RY4go6C05K2C+cRhKMQcEw9P3N93d+5zdVdWWgbDW
nPNPhzacog7qtTudEf3VFST4DJLQiFqZSOLkcdewPtjtrIgR/A4rY79C4kf6tA4TdAC/c0VXADNp
VIJjKTMkd7SCjajELoH//iaPNOlmWnJfSTex+WlyhTrLVBhVHVAQfSKbD9iQcPCR2kEwlOf7zkrm
V/Rs9wljswOCdPxKZEMUMdLClaVF/S3ereDi7zJxpODWkXnYzS+XsmDLGtthsMBmAHeINbIcK7BS
WDtrzgAQLG4msmxyTAB9W65KJGmOWJuOthvrOWAtZSu4OCwQlqwpvNsF2hH62VPUwu0aUwDn4ciB
b0AlrUhsZxSIKBre8ItfYQb/z3f8jrx4wc0ftOJPNhZbnUsk3t+3KQjZrMsEnb27lU7FHEfsOwQ7
usGofTAB0SCjCqS7y+J9ssdspe2SSMIuazOevZBbcrfvDHfkki2AlJV+k4HAJZKhwGJ+8JX+c00K
Qf++Pfj4Ju6SM74arHdEcI5x00jfToiIibPNIWccBeIs3wix9+C3AgHHpbVnkuA2MwJtIeiqfBb0
VhQVwAN1pAWYBYw/KdcghF8OHPphtv7ClyFRK8PU1S+iRvgKGuD5cdWhBnhwsIQaLFeJ0H+rQO3r
itHbMRHAy+L3CSs6XRvSFGNsun2pOkx1Bskm1Pk/DLxXuEhkJNIYWHSeuLePmL7+9IkAhVRT2xwe
XfpPW/wPG6W3k2cRXTrFx2YrnrcnkDJ4P/xoT1UPV0kmms3wR9uSakj9VURcA3THQopD/Q7tnGcR
lo9oAJiuAW/QFWBoRMUERXXOAOcQ1EKlLWkZyZBFRfChoNWcXHitgEzSzxwon57mUhgsUhIjWrD3
w7MfgZOxUUtq2PZpE+A3lD4HNqTFqHGrgavsx5wEYQtzBXQQhjDm2Vy9HrZEgMp8JFMI4XDgh8Jn
ktvr11Cb9DooP88O8L1Nu3WmXXjSfzzMj4/tAK3Vwhgl0t8Zs4PBFBtKC0eBNhtBv9St1PNxCwnD
y6L0buIrpgDZJPAPhe0KY5dyWxqQG8WaVIetEOSRn9KNkE6Hjba2TmQOst1wKyCadQaaxSw4AL4Q
/lu6DUZwKawPfwhO6zNKZmI7VqHzfOhAnnBGB03rlPW2iyno3vRtQ4a6MDvWGfOefdUlG2eqkxYq
BAU4BogKsjM06PCStiePo2CJzz9yd8zjTOieLY/EBz1YjkbV5o0KIblpxnJU9mmVGUGgKt3nDWbj
I1q/BkopajPOX9trT5DimtBt0IzRujEDEOpnhRCAml3coARJhg5ew/7GrclnjKVTRFIZKixZwBay
rLDYUYRjgq8yhS/cJi5XB4pgZnespb6W/aMrqQN5/XIFRw8deG9waDm7vMdoCy/RQY/tz2m8KKBf
uLiMmO/wM9yEwFX7xR5OBh9Dei1CfmmTFRff7R68yiM2nReUZ7TibPm0d1R+rkG7DCcnUgJpDptr
4ttwwLj9niTS4ydlvhFl4l2Lk7AYmWJsj3e+yOg5KS5mmk8j0/w96fN/Ihwi/outKnuwoeOrKUbu
g7+Jjti+E4jSvhYZFA/CBtcC9F04PMEbkjOWmWnN1hO/w+dqjxFDUDjZ3wA4cDD5O5vnWKEm6N/6
97dB0E5O7h/QrPldIUIi4FZnZlzFhNmm2DKSzXQMKJcuzt1VJ8NH/zrXV1JoNDiQK7E8PgZa1/6M
OisceBur4T3G0PhsE6nolTC4KTTO8zJ+t1BvnjG0Ps8/f09GaBSr4DPE2SghrEnOJOVG02jP8Pz0
K5q6SQN7Ej0jbxYSMq6aGPZkenLnNJkcjWb/s0H9BdfdFT/M3rK1IRW9nC0cPZ6sMYhxYSw5mWFP
RnSROdprIkk6KfON/UdSAXCJ/Ky1vAtHxCLSk78haMPYcKqryBFtu5vr6QnYQ0zW4bdPIM+IUqcR
iyR7SfQJYDv3/kwwmGjWXJ9YYzQeoGx3mxfjxNM4mtm/2xW8lVhBjCODz/r2cC4fg6sAL7qKVtg+
T3Htwx1P5j28VgfrRGYxU9I/4w/kVYY8Wp83gAzyY/FST845pPNZz40iNHCkYjHaAL3Ju3kvVsDO
8dQUM2dmQycj6W1FJfpCITyohgxIZMU4OqyXSnyxj9NDWEB7snLafFakH7Se57+liuXMTLjidxt4
swMkk5B0S1aM6+xNECfcnALeThNuAjL1Nth+D7f9xlac+wNwZIiQTvCIi5R23KF7f7jmchvcZ8+E
Ca7wKPFSCIuw8OSra04f7WqhrG6iChwtZ7MlQrIEG1JmAMv9QHdVEzI6qxsI0kO0lcsWZ2DagA53
yJoOatjp25zYMAQ/IN4cujk2VRmhOiWdRYcmI+rMITh1+91+G0MUGT0osWozygBBhmNRi7b2lhAf
cBxyG6DXGA+4l6LB5Bytdz45UNbkMW6yaTBgOUG973KMSbaAS+8qwZuwCPcbYCPoA5jZk1mEi+nw
PFz0+fY4tKO1nDynl+L7SJ/J25246AQU1tiJLB9k6gBqaJ7wHUYQHVwBAI+zYPSYf/LRk11igUWv
m/DfOJR/IBogK2YrkmkztGPywNnfVLdyRJJgu00/etg4sv5ECNoaXC+QWRWTIRlz21Gghfhnj1/+
CK47rp3iFRfBLknIbISZkTwxTLcvAXvZCCmG58EOz5moMea6+3bi/TJPdfhA04PPdAIAG897CoFP
CLEVymSXW5jFCN3aCJWMETDBDXSWRDE3dUZt3nVQDbRQRQ5AEW7rfx06O3bDgPcIGYH5m9D3mXUJ
t0rmYde8xl/mDBNStau8CKFcPBApI/YUsd95uFQZ+D+TZPa2mWXBKjMS1mJyIMa6KEHkw3VQAqwP
GZMzq0ELl9bcgRysjzHhDEYvdkVeansYv4NvyqKOECph7mn1siORa67kdgDn0Lhj5XyVPASxTsYn
ct2c4cLLQv4nIdj8DMkIS/hAN7OutfAHPXPnYk6cQT0eoD0xEH4QvdeDOwNQ/sMmkIa8uXBmV/ib
pGFwL/I5mR5JJaPYsnC1QJa4adpM49ycuDtaFWanptd1AioFqLXoQzTbgwWRd0VGcYOBIjxzJmE5
7iAUbJQU9ALqQCqPyoNg/IC7l6OcgXHjewHJ03P2ZyulrhQvkY1w/huMjSxvS6nINrwbCwvyRgW8
G4u4/zjZbKAIMHFvL6yakgdii8tsv445z0zQAeLKvMvlLLCt2GcUxonqGG3j1eJ25+ZjGvrxjyoe
stbp6bTBaC+WBjfwYlUwUanrh6Lb/qK5eSTvcZvfbItuiBtfCqXzBurWsIQvjFHG8IH5LZNN7FQY
LrJYspB31Wznv5wXY9Inhrot98Zy3YhFftOeYj001gmCoiI6ZBI3Ek3UtKQa5FoQg++G+XfGMN/P
1AShUNLdaLhJ4C89kbmmqGcwoR6g35Gl7N/aiL4LwOoWdJ0m0oU2cSZ355leHaVjwS0+YMrCx3Qf
3aiCftQbVCsdAjEuHYqYuQiREVotx4gZLgjFc9Sd5A8Grwt+SIHdR/AiwkyZD8qk/McpTBjuWbnm
gTSl+3XbA+5mTaCeZLCMcSU4FqC7PQIPGzatGjEpw2s4NndYlZpTDuvkgJ+ZtZshUT94ld91Ern5
X36rNrDCrZdQ56uowwq4JhwPN2BOWStaLstoP5CP/YkW65NmqK2g4J5arOHuwKJinWm4qFfZAu8R
zDMx8T3DBKPS/lkK36PlhbK48A6ewslC1g/LymZvhJvtyQxdzipuuzI2r1NQXq51rwlPt2dtQhSa
qCIN+v+bFfZyQC/mbXOmCWaZlInq4NFnrxr8DNzR7jiqNa+W+6wYiGpRS5+Wpc2BrceExbXmin+V
pumKnx1pAWaKwps6kAtdikhh2PJnjB+ZHcNLkVdSyAiD2lhsRBOh0y6Lw4NuMfUZX7gEkz0TR1o/
d+c1uc2jzhpbNKEMM7mAWXPk9pF0KioYCC5j4YB9GWq1twR/9z9MqOaQcuz2soPJmSXpAcxe7NUc
OspvIirIvugiKXsgdHzixR8S1KQMGjVI7A2+Q9bK7iEQKxqoiS4uQedVx284zYSxMerdbkYMmIyD
den4JE3Kf8/uNMwYZlA4P0nlejqf7Eg5xLTACkFDKuObq8M7XgPsNduPRFfxETBogEm5xDRAHG35
LODUgJAvBPMt5oT3ZQtSAVoSMvdaZufKnHHeYxIgk0y0p+LriI8odT+ekk8FlkTN70P/FGZm2OEV
H46yYZaCh+zdO6IewXVIACVMC7zyammknq8eUGhueHq1IGZDmHgafIHlU4NPzWivjYORCL60q4Vb
lq7873p0pdrnVrqap7/tBtMu1O+YBTvwv1eHu3EZ0RGcjjZY8i6H1TdrDE4jvHFOaBhfxkPjtsNh
rDn51A43YFAg87nFn5V0Bw3zNSnmz7bRJM3nj4fy5ReOytFa7J3Tm3GFdUiFJH9sWMJdA3IVZMLd
bs0A6Aiv4YB/Wiuo9S06vFN6mAMcE51FF/AmHtv/7kwVqs8faBD/K/ND0OBFaAM7f19Kv1wZjRoB
0nOzx3TSPbV8tu4nnCrnjSkAjnfbTpC0nYQ0ybu/H9Ts/iL6c//QNUqCnx5/g2JJ9RtDUvNlTbO9
E/3jIjORjK2JMR2QJBRFAIx2xN7V8kunR/H9t34GtTH4GxLBTrD4wur6B8JgDTUj0kSc+VlGSQiD
Jep3KC99kdmwJAjb++Alh2w3aKRfLBvZFsUbQWSPEbUSTpEwV79BheW1wPEoUTJ6z2UHWX/hSa1N
setdIct4i/BOVakvEUJB8FjA8oShjSFUk+1+pY7q+ffv7R5Bbfdc8nblt7DCxi5BilpBLIFE5ieW
ofsMs5Wjf8mWb5t6oLLaxDis8ZJn47iNgTyDOniysFEzNqfUnWf/OqSGA9jqSQ9e+SfWRgFWxTr/
gr1uWx4CPsqCels+mUUQhhfcEnUM1lPbh6xNB/m1285zqY6vtXnyhBnVAaukYc3fb/TFD6D+J9Rf
KARoT4xDegp6V9ic71Fh03ibFD8nG4crrgp1tAhrJEn9M8eiFZ6pMbExOM/YfKQjD5/ApLKXs2FL
ZXXvq282ppJtQzgBvUGNpdWZooC5RBWmwlsX8OziHvsiuRRFJfZiK25CNCxbkSJhARpCas1kurM9
wVGWJ+W1hvw9r/oVbwOHCkjSwr4t5njuAcshgGQvHz8AHeHyUqzfQbboel2mHTXUM5LWoV98Mc0C
teQEX5ZqsKcDWlLQ8oDjQDaRL3sXNXSCBS9Q4m6oBrRZsOmOwzsg6pldQ4w2ShBvTkwHIxzhIquQ
VC80LmdHQbYMF4SdFrI/EF3jYr5Al0HJHWzSHm2qTpl9qSxTCVMsRlAWVqesm8jKpF+qVjhnjSpk
3T/p6OCFAKo14UkMfahHXfhlW4gK98E7aUa7GeYRXYbnNMhma3rhMqK4s79ANVSnB9FlxhVSPGLN
coRrO6di8UA5urNYPfaIv3UEADJ8AptuGlyu4mrfrI0SD3oqcAojrOlx8AXOIzeva9YwKKQj3Pmg
q5xgaxIx8UlKn9ob6usejgPqK0ud4V0io08EkS8ulL3zHJVguzl3Dd2FVOIaQ31L3Z47KBY8nvnT
5rPXZCzQSF6WPey+15Bq2utu28aRNeqd7daaPABtfSZn7EyTgq9Pc7qrDeVjP7cavtgPHxsSirLS
1vq7IW0VLLJpvaUTVoXe8LLwf4u6OZhwv4fP7sta5HTlt61KU1Wf7c90TyKXrCFHwnCRXpDukF7G
J8p08ZE/GY8tgRceGQqxXDrFUvJ5nlwGHeL5vm5jhKn1kXEKrSOs9HZ+jnQ62oXDhYVFLCHXA9qv
wZqQlfhhXzyyfeaqTLx49tZQHzFZ8fW4udFZye4WawHPckqOEXIBQrv3ZiRDMokJPEfVdOG189IR
bv4iQirDexrvo8pZ6zY5b+aew8SFO+kQcbgm2jDK3iSqisBcw1tF0mYmJPx6O/cSthF0da0OISot
wjUw6rej5QRoh+g4axEdyOHgQQtP4xvdJv8GPCtTrLvZOnBTtWbtmUJllLVnatZkbJSgJrY1C+71
42yoMZYyl4mSKVnb1/bEeWCqZK5VPJIheXQ3u/gG8+xGZEl3qCatGc98ZVk/u5nGAevYxUqz+OWk
uRGlbrGSqMiH94eqnFRBCUVpD2VsE1aqUUP4c6vZoumQm7L6/egAqe/GTx86ESt0SmLFhXEwFadX
MwzL9jZV9t5VEkk2yQiQuYV7Pmp3+PD2Me7ECQmG9sNrzsQ8fx//sQ/tyc1r8/0+fkrEUC+TzQcU
yiHhV4xuSU5KJNTvsiJlpijNDwMm7xG+FAzBuiRRPkJI6r1f9hQZjTsxE3uuxBm3DVd9QBDeLxLo
Tqo9hnQ8dQfaXYglMpCebHI+MJm3n/MnwDaDEERMxYiwAsPdgT47Q+fQr9K9h43vinzo6J4ATyeM
MqkhMcMozJ4jbGPGcDndJdc2sWBt8579A1hKo0pB9wAACTUKJPPtBIKn4dFcb4TPSQY7r37KryNB
k+8xU7v+Le+szrYeqgRQAS/ab2/hq3DvMFn3VOgwFoHwbg83a2wQ7q4EvS38BXlM6mSHIx8h0qDk
x5BnB5cVbw2xjRNNAhNYNfr6EBpB0PGO+9intgiDFw9q1GO46jhSiGuCx5og8jFHwSp/6WzizQFy
zzd8VjTf1jXjCYBHgeGXQNVEsEAAp5Nbfiuw9xMQCCrK7T5pbsXgnkcCAH8tKekJAgGEZWDIQZi/
rf4nlmcTTFeC+wrrDysVDEwaoJ2SqloSyNZhink3T3BITIWgTYUP1bbPHgGNwKwS7XawuFro6ONv
SAfPSujv0oJV7498oNUuJSxuZ5NItgKSZUQJbxYiwTss+P27y2HiKvgXnMdJEtvwHZFCklzGVcFZ
a2DHSieDdbJclpIEdcdGnKhs4iWPdjEV08JqVPEzxguBEqos2PhTy6mQoD8ejmedMBaJjJL0s7cn
n28x4HBi/E17AQzn+66Pu3RfHsJFoZl7g7sITqZUYVgo/j0wf36sZGSxI1RShhdd0pfqCfMJqzvr
JYQAZlwNpEgBHTONtrODg/ZZgPKMzDDWlGx4NX2f/8Dwo8j/ri53meQJns3sKy+WwXXgFNAx381M
XpdwJ5fgNg7uzjiSwkYrzdhEPlcs5wqCsE2DHRYk30FKVgzut4MFERnrxuHZBJ12WO4kJ28oSXuS
cYWckrQpzh4vSL4fkPjdJCiRN3axsM+j7ZivFnRfYvJzw1b/Y2vEi0M7sRZBy1aGxPtaOw82QGFC
b95DF5GfFDMEuO5tqE9hNVSQOhjpW+9IiBQ7D3g6nuNJT8wABM8mrBRRkfXbMDwQOsy7Y51FhsuA
C0n8zuVSENhdUujY+81VX6B6gqHRpgnqL6aJjJKMxwYZBH/a3Mf3oN9acvdIrGGfq/JFkLSnWCth
qcxxEFxdBqsyI9Eg2YUludglv//mZPecPqD3BllDBOnarH3uBl5rKvcpUDrMk7kCz0Qz6yEUE7g7
S5D/8MN71syhRPm93OMvwPDE8kIOO0dlKFmSF4sZv2gMINbwBgvzmfM1b65iSfpCAoJ5/ksyqFKO
Ip8mcGBxvP3mUrgkZ+/lVrgrmN+u0eQ+RT7rlth3m8X6TIaehZd4Y9UatUc3p5IlK5flTsNCESIH
Qj0lBHO4BvyIOiXmnXHxyAVUxqTc74ESWO0Yi/POVyxZ3IaVOyThDNci3joLF5cM8zdBXh4e+8cd
v7UH1SVxwVOpBtS4ww5fMgbL1KwGSSE3kDWOWIFBJ7sxvJOUQDbrhbNjf8d50DqsZEMkFNc8TS58
TW4xxjGP8MsW2TBOq6fXoRSXO40txSvJk0UTkvw92D8a5gllxWRHEwmv2WfXoSFiQxzhM8N9pxrK
zV7Aa/ehaUDP5nbpJc8J0MfC2rGEUrWwhXNn1iEbJAMT58xd1CFidwfttGEqOD3wN7Rto6TDtB5d
4/Wnsh3c+s+8LnB8NPqa2UHz/lt3de/sVVlrec/uJQSk57A3FbsHQv86IuZJaxQ7uFKLz1Rl/lS0
8Oa88bh2TkDqzEzu6FTv9gtNQnqCziPRKi101TgxT7GXJoADM4moXdDdi35HpCyLRLQTIkz4mEoP
xTQa7rQYwpwjiobBBnye4NhhJW/a9NeQbe4COU0uRAp2gPdUSFk3/24sxocpF84drejXOpfclWSH
cuuq7AhkWvgqN/9F8jNZNcXfs5ftmc29vV1AwCLLDWuRxG7u7Q78nU6EDZi/995t87E5zFr2bcZm
iz6D2PYKI9fn3uiybrj7K0IO7Wy/Pj+e4GN99d4U9OhBLc7X62BpFBxcGO5i2L2xxj5C0DQKrsEN
ewGinmtvMVsMzn8k75WxRC0qtIfwgESPRNQJqxjkMZl5FBw6LHxd4fDJhEQoZiqLCouH7OxnbLjN
/qqBxYwt9q7szIEvBrrMudrm6tknEIA75Gw+VnomUd1Nv3hS3vTovbUIpV2zv25bL3wQSW1Ss5Zf
QdgFu6S4pbztS1VaQsg/G4Omj08QIZEI8yhfUYfzl0FmF4pCsKMFI1c8FBj+UAbzcyaL3fDI9KSb
fQzMsoXdLTRu/AIOzJLbISm4qBHdfN+HwZqWfTjn0DXNW7YEvIHSTPIVpFSwazSJeGlOJme/RY3+
IrMGsvNSNZcNPDdKQPQAo3kcfdDuGakVPq3pRhz0N4C03maDXKpHG7sdPZiAyLyz9EXDKtxr3iHs
QYjKN974x3oxtWxaaI7wQEChWhI/3QNMQeXK/FZiSn8AyF4c8wS0v2Qdc3ljVoC8pATAka6SNQEa
McAc+s8GIN3e55kYsHpcF2h/4CQI37rtaOSmCSzbcVWXnOn001fcN80sQARyLBvqMZYv2Nnz5LOb
SZcOLDOyedv2qAuzNRHJO9LFi5kzKm07Led5sUsGo2Mx0NrTBDJVW38kia61rhnKROCSPWDIz7QR
v4MX6tlqLQ3Rl4qd6nzQwkk0oX52dVsibaV+fnjPUBKvGcmQJcXk52ErurmLdqDVRIgY2RE73YzY
yXB9eBgMgRZc9ogI12ico4m7sAZrhLsuAY5cNe+guVbQjsnQhtG/fceegQdr/duWAEBG0OCoEa34
jF9AnuUhkT9zWVwCLJ7QWd1C6Ok2/ZVBPZ81xt8MfeiT44cO2N4N0AyzgNd2IDpQTmPv6DJba0NG
8TuED6LBBbiEz7TZIt0ExgL/w9hKyN6miQ2K8IVxepRhxO6XGpCqQ9SWmDYxgTBDrO7hoki+tDT1
pgdFY9Plx02oT1LoTkOYUwCwsG/E1knOSQOpqML4Lc/xRGQ2XDsMTOVeZsOOp2NxK5IhPYqKPIVL
pPfDcZpjiKqYTG9kcI+bEGwNfI00iMjTOVPMfu00ITKglBe31XAHdwsrxy1TCOGayDcAPox297i5
ijeiLoZXBBYUfxhuiCeR924wINdnYs57+c14eavImRodfktcIMpJZ8acc0csj1kiOXAwsvUXCXMf
DCBxxptBfhDiTQG00BtAzB8x9xTIYifeH3vng3UAN3mO1iL/TJC+CxGHY5tCASnSmzBBRJ9ytbCF
GLSj/VrEffgPZbi4cerxdQDvXUzlayAdxmDAuHm6wcELgQZ0FgIggBbtiZ1zN909Rq0N6zk/ZRdu
mabRXTG8eoBFAg1iaM+JNG8xOg4Wmz2CEWH7gzcibBJKPtOeQHLkDwaTPQCnIPn5jjWh+6MkZ8jR
EI2iN9ODZ7K8JU2IMCKcFqSJay3CM3g6ewl+yBsSD03BEkHyGe0zXboZs96HGEII7Qj5otv4wGJQ
JGdfrO1e+GyJVPwa7Ya084GWgwXXJr0+GBLd7M5w9QQQlzbX7dmUHmvuRgppGBfGHzOAM4pD16Wd
/dXBbPsxHukU6xTU8lvHOKPZzY4u4JTbtrg9s73JN/6TggdPAeYYzGhHKCGAcRhNihYtnLKl8C8M
sURhsM89PNfMfIS4Clu5HJgvZRBYcwhlOvjPtw2hKmu4gK7QM2DZ5xwo1azHdmAC+KJIFlOELTN7
I+Qq+xAgAFxt5j3OShMAe4tZGLR87IctLMMqfPFNbCPIpDuNuHaABrnH8tP87LTD7uQLHKwBY4rs
BkXBE9wpCyr2G4WBLXCdywFPLsRLKAGi0382ukr6UozJc/s2MdWj2BN1KpOkAqxJ4CQUsyRD8i9Q
K87XUk4wI0igrrNlEhYpz81YDDeBdMT6//IDPiJAHtqZWdCeYDclgS7hZjyGsGdsrsCq21aInxE7
DZCoDFNV38uf7o9biToUiR5LBB9NcNsWW4dMfAX+mkVLcXVgluLqgdjndbjwRf46ibh6Zgo+3bXN
5iJ2DWg6eBgXHhNO9w/lDwSdhcUaCKImTrgeBEhGgVy6ATJVLwDExoUAY0ALXMzKA7HDwzECBFGU
HThDcMpkHBqM0H/I+WTrS6JEqErwUUa4trA02NBM0CAsr0MJbhWKi4hHLoYBpwQRB6AOYqOey7O5
bHWiflkyzs3B5UU6EsgZ/p3f1DLhO1X8vTN4Gm64IIDmAT+PA25sGVib3LQ5K+ItlmgXID2Pd4eW
zRrJshv0YAFg4WWa+yESESxUdLzAUpMUBRN0roNQXTfGrAxcTmJpKok8cHINUCrW75JVk8kts1L8
psGwubxgBOIWhmUmpwsSNTc4GyrqeFnEt0HHrCgWhEIHJ8/zxqz6dpPlbUs5wRR3K8UYq3hIWsqU
V+cPDO8XNWf8dSjghAX/a8+EjvZ1+g3DAZOUb8RUH7sSq1wSzIgjUMToAkIsu4BUeFR6LMYmFFbN
FlcaaGk4qrP/sJo3sC3cYBtq4eKSkVmD8deBjUJLKvArhKcHg22Ju20j8/gCX2rJZxnzxA2PyxX7
MABFCJ7CfiVzKhTeL1uDh+zFA/DDK9Bus88MutDiOLREceiz4g/Gp42iuYRq4C4yBFd9rN1fBkDa
YQRZ+C4hEj2/y/6z0qHAKzY7ADVfiTVpY1CVaBNBsj5iePfPmnCRQW2k6AbpJ1owhjLiCPWHGXt8
Q4CBYUNzJfRQIDaUOhg1FAFfNFeFzY5+YBc5pE1uTLThgGHfrg2YgVbGeT3cNzd5fJqL18bx4FyC
U3qBFuiw64gES6RWDypTxu8ntIEPaETAI04TzzS77GuTOj474Ce7acsrn1z1ZBgDNLMGiFarC6US
2Pxiv3JoUN/4TrIOoNJ+evJONuo+agxrwbyA4fi4gHzCYL9kxk+M/bDFyqLYyP4qsAfw/yJU7KsT
jJIWZc9xIF6ZTavLoC/Qt0DaUANhI1BCn6NOeuiazLUr504hLiwixRW3mCtr3pOSGLMRvGSuiLdA
wFQq7p/y3u24YBtu6cNaYPTuYsrnoNw7DsSN9GWxMYmeSsqlDi5gcDPZF7gdb9TDokCTVfaE7Gw/
u28Qxr1RvxknCkyCr5wWR4Rye7lcTGWjTJLd8DEWyzTdBfKiJO/2G8z+eXOANOImWU2hzhBK+yDi
tReXTjO/W8eIT+MUW132NkkEf92MARAl8I4U+zjtYzsmcv/9oPTL4X0oR+mWFMwYsVXtuUt8Zu5U
Ch9rKY7hPVebypGsx/iM81O8y97UkhISwKTegC7zYg0UXxFipcHeZstqCJDGn1FhjF7sa2wuLFHp
WJYPPLu402jgoKn/piSibpF7+2WKRECF89tOuoib1cGOGslrMQlG740o+ohNgo+8Vp1dJ23YNZE8
0Z3dcdSIdmI2QP0E6IwmFS4NPCgtw5d3JTxsMfYV8jDtCwtRyg2PL3+P22IPQ0ccfoUATfvUXLC1
4FDA0eE+geOz7x/mXLu5tzEbuNt02SIgMQNRsRuKBI+tmqIwvQq3B7dTcK0cSh0lUAWas4QSBKb4
4cuRYs5G7A1UT8aBCBzRPV6HbxvPsXsETIPRq9VcR0ztBxPdnUR10GPqwmWDZBoKmdCTJC9vMjn6
XSKIILl1BMjgeq2Du6UNwY+ln+zmSvDbhWc1Bnwvj0o2DWWbkA174c1EGQnDCM9K8/owvHx2Yh3G
1TFvr0bRjuDjaPl033CI3CcRFZBgVmYqq2lNPqaME9j40hSCwGdFxMHfB8cPF8VJWIy6MDaqrUIE
HGGf12SBAH6t9C8RdqCO0O3FYe/paPZu9UA1QJGNhoDqu2Odw87wqhv7SaE4T/aIykG21xJYkASM
wYtViYXnkpp47MLlYfuixseO4zdOaPxGfVkXUS+A8yL8wI/A/BVkMehOVNElNqwx0cAy3y5ta3u2
1GXANeC1YEjRAoinC3sAnPwxSXF2C6u7K4QWPhDjEr/nXXwia6M7fq7irHoYUa//4EGxmYYib0KQ
CA+jDsoSmoHZ4e8QlxQqEvqLbpHD5tf9lj1tp4zc9zb5OlfzD0Smy3T8auoLQ29Z8/lmy9zmzKnw
IKIQXmfMnTdaoSHvC1MbmWoaan8M52bMvRIjKKjoXDgTdN6LETSQRHIGiU6FhefdgNnEsUmiPdw/
GcutnPmUNKD9kmTOFKQnwIZ5TfW2pyxu9isnq2xFMv4OYPMJl2KiAy00pqfBSjPPwfycsNtTep3o
qaVYqLh5WXzcExDlgE/1nZQxXGSGRAR9YsqAr7fPfo8rwi+vxrxu347C+8ZKB1HWaQM9JLjRopHC
uq3scEzS2gbDGmkAH77jn/o6FGlGni/wC5Efh3RgnhamPStk4AvoYDvsy5YF/GF1pipb/fDWf4ei
f4l7qGPgvwBJ4DM27TPTd+ZoRfHXkFk2E9vf/OlvCHIhE6730xgyzhEnNBG/7Lek1gdtnMaeECkR
TBEotpiLcArnxDtJxN05xxFDBxSlOxzjd8vSfqo8WJQ1HVg0PHiKf2TOnA6N+FRL9ZwIw7zcLubC
OUKYyATXIv30Ob3D4TlFD0LnRIUlLj6i7fww+cAx3i4YRJ38NlfQP3OLk78XIRsv8QmIhRWriSez
QHkAhhVMv6V5fTsyz2NIxm+2HbQlYs1Yr994WJ58xonfdad/wOmq6ZKStoZGRdLlKer0RU+LjX7/
7eyXWLnhSD/VXDppNKdd7nMS0GqHDE4i1jiwD+P4EqIQyctHBhX0bnzqg99ReG+/P4Qp81oEUdFG
cxQgm2zrNW/mFaiK8cF48ES0MsIkVGPT4xmJb3f0IsS5wksl6OUHrlO6OXKIHpaeP53nWtLXiIXG
tvK81QHNQRzuPqZPfS1+IlEDgj7bTQ40NKbFXMHl5Tjuxtqc3NAW6Bz5rFv16CzmxGlvMaS8brld
yOHw+d3bDlPQwr96FRZLPBH/4+M91/sxPCYyhcgTZSCKxIf4gvzOK97eTnuOUyVxkX4FK9FrptZp
h4AH2yC8PRqe8oSw9d3UrEOjDpYc1jfXo9taj7DmnaO3DNoYeQx2bPLOGbobYNvoyrScDD2EcCUz
i7tTU9AEi+XzZ5PYnLMqHjCLR2w9vfdEVueUQROmqqMzYbV5oW+/+zY06uLC+AJ7o9WLz9si6o54
KYwNcgTW8WP9Sfk0HGKEUymHA8kVVCMOL8EAXlmYB9TFuZZ254u5mheMXpk9r7sx7lLbGjOU97T9
MUnt5MBBDivwFSMrVCX0x+6tgQuPyZuKxFWm5fhCCAH3m6irxBtg5+i+6MqwHRhFQQrbjMK75tN3
jBh0tej3qehlECRmAqUdX805qbbc3cKQwRaJNZia35uOX9SH0TJloRY0hTqfxOd2MH0PgTLnO2Yl
YTxlAs1zYiZiNH3mY2AHYMUT0ZoRI7EXF8SPydNyo1Gez2WVKI2f5NLzdyHYyJEVgoE9qC79xJyS
ie1FsHbf6eMhM6aphAASSazfC9PCN66qUzaTJn1mkG9xPDD+jGiJCxiNkAe/lJIgXFL0BeDWnCrZ
zHTouvLZaFyAkfG/8LpLSY712kIoZm01eadQ9M4eFkQyknS2/KBpXgZlSjqYZHRfLH1SM80zlSFw
TAAKw/b3BbbBT8rSAjxVOY84eiNhawYQFOEJSlg2l3Z33hWL17M4otH9FxZrDVnrmBqYHBpi9ygF
iVkvhug9m9A7xpxwHr8bf9e1QxKibN71Wuf94zUX9fLCP271u9Uq4E++CcyeqkTu+A2IOtz45y3r
B/M6pHXcPXJlcVW13E5+ITdZQaX1shoMyylaWYOmXG56zsoQo1PmNq7ZLccPB78dl/eqzZtpW36d
xU6UiiKNZLneitO4oCFUGfVamKitlC8vPVrS3derp02WHMjREk5/mxbRBQGsOKcFLbdHfx+o7NGN
h92N+axP504L2AZCkWtEatDFnzSIqCRHh+jKws/r8uSd/NtveAs2rrSVsnJyg1VsZTcaRV6ZpXz6
xiNOhIrducA0hAVZkpz9CeQ5G14rFm0bEmyop0HT3cNeYzdhdxXKK2sGO7rQPzuGmF02Qmipp0hL
RSn+WIvD7I8sq+a8NTSWxRWlmzgZMZs0TaZjJow1BgnLIPe8EADo5E8lqAAG2NZLTC5a5hRJQIPN
OGVqhbTa/JqNs8eWeoLRBcMKj5JwI+lL/7Tp+2zeL9PVnN2Bl+YmJK6GygnVK99zmzN/WphTKxbQ
5mWDPNYDLkxuKoDAQ+7fnFd8wwYUeJQ/sjQIcbftsvaQRrjnw1cniyO73zZZI8TWnxwaqnbkDdEG
62rsAGiKd85WVAcv+uXiL8+ZKvQ2BKJlBOoyvs8pC7Z5D7kk745m11JfBAWLU9dYCjLuKYIK8MOL
+cQ8VAa3ctTiuE+AcuwQCy1S6Ok4HevMxyr2vjO9vY2Iogo2aZpi0SCDN6E7P6wpTzxf+TIgdBw2
fd2Ix1SJPDjEEonGOxxTxoQxfk701ynyaHC0/tWI23afuywMj1/eQdeEyGfhGMY/0zjEy8nwEAya
sRWv4KAwGDCm8/ljUBOrItRm5MDWRiwVxZso9XCq5kVknDHnOXHnfvO+Cp/HOUqkESgAPOztPMGd
pXqaWunWMkPUvr9Y9f7qFQ/n/Xg+ZVTlie+PiV8SyxEc2ZvhYGMo5TUTnnMCoVqoJfNVc/RKOvyn
OyUKDmZDeE8+PhKYXbXc/1g6s2VFkSiKfhER4oivzMgooqgvxnVCnGfBr+91rI7qqvZeESHJzDPt
vU94M3pw9I92FoYguinHQ13/uuk5vjleOaYSCD5AJ0Jlc00vKN3yE3QpqQgnd8uBk3FwQJtK6SLn
LSA6Ur4/Od7KcyxiU4vP4g3azElcQz8FyROjMmvzEGi3YUQ6KVrwDjQo92DS6QToQaCnYBfS1YGE
JBeaC7VPw/+x+xFM+kFsh9dgQio25MvAanwSCk4B4In0OnoMP1HJSCG0thj09WPSn97+AAbtEyyC
CEa0zCX788JBEoOyKYusN8K6ZZiHYU/SuzzrB83A/ema3OR2iAeFNSCjxZjShJnhI2tlhsxBxhxD
k0KFixwHiTebR882LOpiTCjm1kkkJqeSTiQCoCuSFDV8nhiTnEwySpQW+w4YeP+3+VysCSm9te/3
KeOKbASWMsS2uoTdDVLCJ4TGEKsmlabD/pW+U/woc4ixJJZCnRJwV8yzDef0lUDOLAxFms6nSuNj
WhFo9NLnIOWRyzwiUuGyWAtUTnMya1wmcn9DImqZHzZ9Pr2djQH2OAcq3CbFahnv0O74XYNEhKdn
9pKNmlqpYBnCuQD7TxG6GZDNp0x+FhF9JgQYLjpyLqUkmZLhPMONB46yRElvuB6hAsT7wyGLu8+8
uzl8m39lbPgmVCskBXj56zNdqOJMZFfmrhh306ZrJXVt8oQ+XEvDU/S3F4v4J3lF286yVtC2qPcq
IMQ+Tnfy9DDRkyGPLLSXthnKskaYD4U+thRUR9H2LOgO34/ZDphSvJYhwX/1w2V457JZXWhO4Jmw
F/JQjx6/F4VBuSXbUyIZJVyaH5kWF4BtQdcdOVGGDCCn8k3NGrq2WaAaGrIOQi9jtdVAYAxZc6Iu
wozTDAYf78tkFzV9bBRoERwZHphs0BLUvqwwbMmWNzVRGWRR4X7JTsK8a60aJFIbFviBEA0727uN
Mx42oQaPQypvZ0+1RXVgR0SYMcGg6YfxU2VJyNOSbYrpJVB65sxv6jISDIu3EQ0RqB/insQP9jiK
ab9gT0U/BHBFXOq3YcvP0FD9mjbzCIFSrsDOPGYJkkmencUYoPmXrZJjWyDhQgmJQbnQmRbgEUV4
HFP+SHEm9uaMPeijh35EUzTkZpaqjjMIbJKHnmW70c3ghMtM4HDHkUdofjYvA1DzhfS1mqtcAqkf
eTLLkBuZ2ky3m8EDoZjBU5GHq5oh2wDLhtOTbQb65SCbbYVsQXsGVi7PnNvAw/TUsPgHlKDtsQNx
cQjR4GDUoAqyy5jBA50EPF2qtnit3CrzeoJpImYnc2/LI+ZRCJbpw9zmMTEzgLmyrJiRU2RS2XlF
POUBiCtNnYBknBOkaebZVJM7FmXjjWJ8gR7nB4rEC7bivdnKX8zYwl2GoLoE3MMswQjJ5OZrwTPx
bSkpp5S3T1bGuEbg8XgeKY9SwIl8KXK3tr7pWTwdwQSlfWvDXcqTwQ/iRIsEwAdnyVOeUmXaHjgd
0CCAfLi+xPFSL7ZlhHTnwH3xvufoIPYDrn0PeAb8hK+z0LhOewEmN9WdXD4k6ArgoCtbFwsoYwwE
jueTBnrEgpFxint+fBtLD2JmiiUaKw/nGGd6esQ790pQa+w6NaArJuLZWZP2WlN8xuqyu2dMGoBi
GUiuOHuNsxjLTbzFdYDXAv1Vcz7mkYNiuMw3YR++TTBhfZuTbUUzzScMwbHAO2hac1ZuHwNDodBY
rXSKQ9y5fI7RzFL+ZzODeIKSl7g4sthU7sAB6JFLaZKBR4wHwBrrRjRWpsIBImqyY/6EocKebfrz
LKXySDMsh8cPYK0VELUOGE4P2gjT1cuAul2iaWhi7yRHgXniAQE349ZsO1UsLyY5FOKy/r9mp+wv
opgZirbTw2G45qI52lldiRfoibxnG2HDEJl5puObOG4KSLQxEPjM07xsiz8UQ3C+7vitkl6gwCEO
PokP46dqwguiC2o9pV5hPaXJyM3C/a8Q8Kq3YvUwp0h/ca6JOEISMty2pEQqW4MxVk7o3I6V6OIv
ihZrh81UNAcq0oySrpF8iOQynuL9k2vRQpUwDFebvAkRkWgvKe4XmbEiOkwu2wdkSE8LYTtqUZdY
l3BHI0wvJpI8GJIL+AVObUcjwUFMdTS1MV1Epm9AUlfjDQaf+ALYVV+SE/e+ju7NlzRIUNYScTFc
Y3RFQroxE6VIGmQX1IRkd3xnUkOolZQRpcvv+k4qp1o9YGzDOGQ7JEW06oIAI31NDNQb1cNuyB0E
0jmwixXjAnPljPz0QPrEfgZoZCC3IOEVkU9OdxroFiNS6EQRV7MAzExbLkqmqjUS8MIWygO4h0X0
Dgt7fKMp3vAJeVXGkyIW+7jopW2p+1C9/huzQLa9HfxqC0FfinnC11iz+OKzzcTB548z7GhlgrmN
pxNSe2db0dEYsSASQ5T9O6JqAt2jQbFbo0u8VL6a8Ad3uAu46iQTm+5oTW8+kwSb5AXII0vyDvPo
Mymr6eFPQodbpA0WA21yACPH3k6f8lKXrJ1kEMCBs9fciIj3bBZAwRKPRWCAPAaoyIxllUkrXYGe
kAlOyoPIxxLAXEhia4jYSPMbZImm8CazDv49zEITIiDITuJp4pq29cQwVLbI7DyG8RMZLWzdm+A0
JUXNcmkMaDPAUsX3JXYEx3canGMBmbXABqzaYn2AzZ5A9V+cZYWuGdk+48pKJYAScLbs9R1he5kb
5dd3gdsCpOsIuPEG6SBh26zYLlj2H2LpivgKi81eVOmbB1JSGEV98lsxfE+B5hbHowMFWesLuoEE
cAa+IY250n3Avr0ze9HVWpVhUg3ojsBLGaeTQREnqfSwBjS7Sg4eJA0K3oAehqfxg00TvD3WQK41
TSHZM4ocSDLL/E2C0zD1HErlvI1tmodglmgArKtzjjOuS4yQf5h/xh/nVNCTom3UdOUhKUhXNz1y
1x/yiygUTT09oZh08ijB8y0xcFdTjB76vYwIUhkktJANYiX5kkCaAkVe4SEg5PWD8YqJwvKRTyGU
kuzSDcZw+ja87Ak2XEFsg1jDSO2rXaNurjmVCQwHyBwK4pJlRfvU/SLrq/+Q1uTpSwblIeAOjLMA
SArLIVCYJdBUBGEqLc0vxmdc4pHEpCjedJpplYCXj5k2IH/ecd8Z2nFQYFmBBjl1emGCkMfbGIrw
WFa5j/HO5uRdsLP1wdxgEeeep2cvKz4wQ+7k81xVP8YM987MwC6HR5JP4sHTLpowoUXi8kFHHTwj
dKvY+uoBWzxRizQ8YjufL5GFI4PriCIZq4vZccXuCzhTWARXT7Tt/jdkklR/ZwehUtwGPTDtXTMF
lima6zgN4OkdWBG8pvyAdXvhbvRwbM4YL8n0hpm9qVy8s5KMPcoiXqZ5Yn73hNg7W5L50t9xUwya
XmWQlDurzN3bXEbmgJIflQdwlpM5wlcELmB2eOK/DD6b0vQ9YtGbL4cTg0z9EQOg6V84gYqu09tu
salxWMc+rlv2E8g9V+FfUjJmfIONe0zi0rt7u1mVgW91mcML84dXr/x+pAJ418xU2pLImut6p3Bv
x4sEJ8TupZ4Xz5fZwsMO48kC/MW/AOpp7EYPgK0hqQ90pKbnkYLvk3ZBdF6tHnh96QzTcEIcxytY
fYhb5nJvs6Z+7gURJU0FyMx5S/DzxCB9K5WzMUGNG1UUEcLbw1lBMM5HRmWzFIdsgQv4c8vogol6
qc6Wm9QzxVAQROh6UhdsJ4p1ZRv8QpHBERu3IcrosGjQuod0g7wBR179Z75IYNLoByj04K1ZwCV0
H4gsJmH4TsgH3s58tHESqU2RWjybb4D2KltWg/ISlb/ogkyjKGjTuAy1TqIAdqX06nodv9BRUQCY
yPUfpFUnMGrmC74cnAwoEYfwtGEcoYJAopKE5cUR3LhMP9Y6OHrnFN7CYnzBT/0xfPJyvsDxZmz0
05hdJcOuTHD68UeNQ0g7F/CTzJpZIwHza95RcjMhid63vaGmz96wNEcUZPeOVIdROcTkCs4RAQSh
l+79wqj+yPevLwk8O1rLki0eIlGdHd16dJt96VTfMF/rwnjRa77vXDwl3E9QGgDfWbahyQNTszvO
7ma0Y5C7K15GT0sJBW1ZAUebXq3N1eqHr8JS5/utMm4i+8WAMIO9810v8Kym6rA/Lrw22de4P37Y
CqCY4DS91gK1DJ5UApK+BZf5I3h4xWp8jGf+9qGedOAHyCT/SAMCS8FS4hSG4Td7DckGS1w0ldol
mZ+70S/1Iw0LyRnfhmI0L5u9pu+JeGWMO2nP6oD1zp55jeArJDR2j6w56zJlUVdCs4Hm4dPn5Mum
1wANUKMOS7GHXNjO6sLKSQsFRDESsE2/DUmGauKIRgBPTOXF6C6/mIydruU08rbeUdPUmlZfgG1d
yMwF9FSqA81le0kt/de5DNgg6iSvGHL1FVr41ehs8MD8E0TJHSVd2KJjcB1dEBNozJpP44SMBWX1
2kVuz23Mv/DnlUwazQgakaai0hsIACQHFDEZxFh673UyHFWHwhv1GtQC2Tmf9jnox6fJkW6rojiG
pjAeJeJjeWfdEpiP14PYrlG6vvi9dY2s31Pv4AU89RYo7ifVjd0YUEKvY/TIM8LTfbnnkA6QYTmq
l01WZQOYjMKVcL9AbYaosFxiyNweQ1OF94EKHgGEC0pcd1wv2lnZCLmjvNACHdKbKEe9T49WSsVI
WBz7xov9+mFeEvjKwPImV+oOLw9G62JarKEzAyXoAGypTe1uPryaUm5yjhRc4Gl3SrNFZdjZIroB
dnxFS2DRue6unpPnnzxU9Dom36064DU03e6q75To5Kgo7xS0SPsl2FCukTYNx0mfYnioDtrsBzBB
aX53u5vHE2xPfvOurZJUINK3QK17lBAoNNilx5IcwXFHTukSNKCZDsFF18BQULYeHifnLSiHeUUS
fgCaG755a95FzxwGYidUh8/Bwz5vF0yG0YLuP8BaKC2tjmCUZa+B1hq1YINQT29RGYow8uOueYaf
6SwSBdgxpou/sDRUM02sQeSx2RLVJEhSxlBCurxzcg7hzu5FEEfwH9mWoC7tdO9M6RgivXMYQyDC
jskO3HKxhebTX3jlywTX36D0TcQ42McPZr6m9/PP5lIY2Rfno64MlSRTJ39tDoN6/ECTPLw511GT
eH/Y95usD575vOMiunW1j0xsKAlD5eL1EAF9UQEiFTkvb3bLVxWjk7dJz4JFIhFtfzB9+AbeF+UJ
4xu0zH5+mt9QTaXA617j4wj7ZR9tKC9RsSlC9kmA52+3Y8G8THspLp3xxO7tMapCZlsCNuji25LT
hBcI7ajl7k0NQtvB2ZkQHhqbcvAaH0fnmDIj9uGLW+Co86t74jT9lHH/wiT76Dc2kZ6hzgvnA4of
/obdr81yrJ2NthA3lZ6uzSoWQFu/bHaj/QFz99mcGGEh9BFq9vCjbuPWUs3PI+hFYAAe475qKA+j
urqfytir+h22RrJbaZuaOg5uPZt+WgV0RoWXuEsOZ+uM55sBAPirqL4Tyw0vJ/OMYRsSDYKYKCOp
PikvHOEmtfu6puhOkEcRi/iM+JFCKD8SFBL+1cOnrY6omH7jXqBSEQDqmEMNh4e/p0pz+cdQBzfn
7oey1H+N3ZzjuLQRzkE5W7rgvfyb9P0Gq6RRvihs9m5jHzRgg+r9lWof0taUC3397QCy7sz2pOJh
Fq6wb9oGsBHvvX5E8oA7bic/gAeBRuQoOXYTumJFRiQIlOGhqZ/okYVqg/9N8RgWQafQ4dESyRV6
H0aLjbdGkgSGUzEW67yLF/gdhB3Lw/wx/owvBJRcP8f799Ee4C/mVcvOfrIhZvBrWmUdlrg0mJGX
cxkuLlzdK4TR9Bh3DxYffnBhB+MDec99AM6y4NDhWzZR9qVDBOQZgmOYcI8IW0S6bs+a1by+QRJk
NwtJaqyR5pZkOKRU/b3E2zT7d/Oc3f5gtE5wptc9uxMAYaEg7dtTxAAoa0lpUBRM2HpjdE4odla2
Mjpt9x6VpWufHfyBnACl/nICIiGg32MOoIhuf1xLbZQBm03p0cORYgHA2j9i3LuprtjY3E9NcAWc
gnqdSsQPzGGF0Cj5AzAfgs1AZeYfygDcxgB1Fr5MpD+PPFeqyYPaQcClS31ZHVF6/FPcK+mGYvkZ
NqP+mgraGRjte9aVtlXjnqdI+460byLWlU5AZQAMHyr2ZPtxu9bV/CY78LIPAcLSP57U6mGELIpA
JBXku2j4qbf+RLbptr5dgaCB7aQFHqIqwgUQ8PjCKEYtMDEAT3/9dm54ksvH8oRLir3qIbNwuVJy
xnAXMRro4EbHgi7fahH9J+wGTVWRW/R2m/34Q+Ip6eytblSw6dFaPihy4A5B+2KBZVguaE8ClH15
BJPaMF6UZxPRF0aslcyEmNrOGuUYlB9nwPJoWJR8fBF02Q9rwnX4/fQnH/dh7zmPHL1RfLU1BrZH
6Q6afHKmu1Eh/cPRqISyh+gowfxwV+k10NU9Vh5VrZcBpl1yQ+2wj+fdAX2jrp4Ur0lZE9jgQ/Zy
Zh4hG1dIrv+Gj1lsqjNO6cLrR01077xCs9703xlBvBY+7D6GKqa6F4ihbPzhURSUhx2xHbJFfcZH
ig0XcKEGO/JZ8tDs/Ure8e9M+u6mGh0Rh+kRCvUg9bCXQcwGc4iFmX3+nh7QDV0hamfn+gZNCyXx
oK8rq8JFxcc60TrQKNLzCXlcyQ3QUAxVZ8m8Vx6NZT7Imn+o1vayR07QT6yY3Yiu+H6rOyOpR7RD
xXkPyoKcJosMrq5REjTMKdACtkKr1gEbRxJn6EvGpweIpohwF9OKrMltzp0T5y3M6xIGfgB9lrF4
ofCuTJ9Ub8sSsW9teLNIALWoBjwm/ansWaX1ct7QGxcOy3Rv46/D8iYns4GBizFRoAJ+NirBrHBe
0xPVPTL1QjRFIAobKV5+I3w5KflIopuef7BU97ERzvV1SaSJUSKOIEqp3CMNxdhC3Ozg12GLjMQn
PZstmLiLySt6J+DF0qe3S3YL9nqRx78H5GukjyaxSEymQht0IBZT3HNq2uSZanBKO/YzaVB84oaI
6fbkeWMSzTaiVvZJzw54GVn2NQFb0DsXgBsX9P4SHp4sjykCwxNMk9SxdmSNyeoLw1+JZBi/OWRx
2W6lxFS5L3jRo8P8sjmOJLkjLOpLCCe90ouhBucv56zvZbVkF8VTF3HNFBtJvAQLdoNMkn0blwMi
pMHbrSDJd5bnGB/iSk6EpIrb8a+jwxAQzqBJl/AWd9giom+wKrQhnZ7Gy7ivd+lGQeCspMDefOY0
wqHXuBzc4xqeASno1vI64kuse3zHmR8QiUHkbXAcXP1y0KJB9uZyIGIVeuWCQPsYF0M1fy8XCRRa
7M3OrlhmkPZZR3Z7BouWxPb4FC4+0POJFZasukExh4m5vudXUk6EhF+0CUbQ5IdvCKLoPQ1Pg5vA
9E5cxWHe2HSZ2Xv7MOjgDrXwwRTOT+zjdJgJwq7HxtW0ukeM4kxODRkJuJYRgU390YX6W2bFuM8A
fnv6521JmA6E1jjnn1krbGa3KSKRWyQ/VQSFLsF3sJ8UXvdpnF3s6FM/TZselM0Hed0j2G8tbkxh
hcAFTVsc/x2ozhUAjVvCMG5FmnlT9JoNFOEr48h8zFTN7iMMQvJm9FTZWU5wZz/GiXVQ5TziEdDD
K41Lhqrfw4vYXOaNG9Rlo7d8OUwoZlVYQ8t+Pg0lP7ETCJ0bxSNDqiaoZPAPjpHX998jMBd/59Jp
Pu0dAPKkpPK5vMwRinVvyNOuRRSBubm8UupSg0vaNZpsqLO3d4lEtQE/d7hjCeLWMXTFuEWh6vWR
YLCi1QlC0WQ9WsZjmrecN9l27rj0zu4OO8kG6SzsBpyfl16vPmTALd5+rDQ2q5a9Uod36FpOeQdP
3++amN/nyXmgYGRWg+aoZHveUaJCH7cRI64SlMZzsF8AXZXcmvCzCviRd/dgHKHwGptT2E3KUDRF
+pb0ge/ivbdntWrjf+Lb4lx6opywME+/rOWXUFkU/UloyDwhy/HOcV2XyAHkJDIZPt5FP+JLYlOE
IRCbWD7G+Fii6IGuR97CC9/j86rLR6jmzYvxAlHKzIQ9jCei4a8+R/Xmiyg9PVCsx0Yo/EshBNN/
ayP/FzmJq72Y0GqAfAuBgMZiJRrbvJi8Z7tJDSDpuX1/Tz908HJv4z47klnGD2Krplqc3tL2pLNz
sBrkt93SVQNFL3y6JpIIIbsVSVlIhDdK95k1rHt2ZReD4WIR9DfB0TYmXaixa9DFzYnGTiiiAw1r
N6vJGTT+moZIL0hviSZpbiTyoEJ/0MAZqBAPOLI/3a8/cB1I1LbJJf/RgfjvUpkP1I1IHGX75Jrd
0Y5adwrnuRi/1LCNVDu6R029omH20zpUJlIkx5PRqe07qHZwXoAo4Cx96MBR+CU79xFf9IJyhYgP
7+zb5jRQO14d7jHpV275np3SZ9ZhsU/qV9BWrMff3ftMLtGBvGxKZ9ZD9JggEMGaACA/aNGJmHYm
vWl7uxjQA2Fbpg1K7kczZuf7lbJYXjsq4tJH75S+A7Ds6/bkkh6fbj0hff9tBTfMubS2mHZx1680
66iJZFGrD+ce2dpsPqd+Thu/lovPjmxMX5cW6AxWB+RzZTIC2MfWywAGqVhnDzgtfiyoSHu+DGMe
8zKc05SU2sIlFWROGVXBXHj40zm9Uozu4JC+vZIGEvK65sq+GKi3Kc02NCoMJHS2Z0CHVLveKA7q
cxN1Oh+UOfg64gnO1Daudky1jjriHPWJ/uodXCJR36COtrpNjtk5g6+vBtqWR3rj4RI1neH6eGSM
mSLHDAR501psu1saWx7Rwo+IQgJp41GHxJxn0EUvvHitzZohg5d3lq0mhh8g4wqTgY2gBFKjIsFY
iVBKYXlSRaagexClHP8U9s9e+SHTiV25uG//7qPUsDCJolmZfJpz8rems4x/CTOytQIE2pv9HgFj
l1kB5x+VF7RY9LQYP1nEfeit+ZftgXIjJ8FtYavF/8LLm/XSckwgdMV9Zt9NLuNbSJROsGMdNV2C
2Rap4Gdc7I22ZvZgLNr7BD9L2oN04D/bDVrpEJs9+CM9LEinHyJlRf0zO2YheWeqFUqsTkv07274
vCYeh3L3qtZkMXxZF6rSJNnIL6PlwcyFZHVwiU3PSKZCB6JLUxuY9yLsNrPdyahezgJd7oeNy9q7
U87sU+pbvTTjC7Zx+CZQyvZ8dmcdLv75G+14/F/vzplpIIQjiegCa+BkVRQY7GsTN+92cItrctW8
5iWi1S0qEK19sCucfeUvakNBeaCPJ+2WHfv6HGi1MW2iBVXr+0tctYzeNbtoxo4sJKBDnrY649za
I1A/fgs+XxNjaD+2TLqzD/SpZ2phv+e9+3/g5Gu60T7pW0vhE5VKQoDd3VwcBVe6v5uUcGlOczW+
K4qsLTR1gMQvwg8MZMoai3k5eXAFCIHNQZsC8V3RJuFJjPUFmr6YP8k20QJJ0J4gwYFNLuacha86
BvyfX9WDYgLEXqDqz+l7ymn5yAeU/o1DOiMKsueWwZtAy3nNF4A8pYcJ/3ZI/UOPx5Ps6GBMeZfS
bjHhJW/y7x14N5EmMAmg7De0Y60d1ePfJziQT38G/KKs5RR8+A4rnA3zd67f7+V0R0T/HX6ibvwh
i86BtNpVifkF6n4M5KIoL/2uRY7i6iacmP/4TvpJyL9EdIAy4XTV8vo5PWz53/9ve1xUk1SWfKg1
4gr4DMfJpdR6v2kcthXJC5DHSKAQj75vJv+BgaVXCy8EG95o+3UdHqeNeZVcEeKEXt+3PnfjQdKX
eC6urnr/bTSixd+bG24YxVJdP2dV/IbL1jAI/Kq4kdYOh30KvRmqa+RMYYbBzW2ZTzqQoLgKOf1p
3qXDhpwx+eL80vQFQLTT8tqkIN7Us6qkkTbIzFIXJnD8aXxwvotE0FQB8UiSKjnSrXL9HVVxxyzz
Mu/TvaWZnnKaukTVmb7AKIUk1ayT0QjVoV9px+tl/aAGgkt5W6UPWG/9aVMVuPk9BAX3Di034Zm1
4Xh2I2XdjTroshNTSm/jh69Zl1zJGj39S506JRcsxxMKe/xJLvkuVGg/sacYd8vlDwd2U2D8rpL1
1z2vM1twsGbtwl34gCZKs7BxZ3Zb7sffvYnaMATTZD+WFhtSz/ugndBOyZRFr5xPpa1kTxcaQLBe
L3nRtuSWt2a3vKKDX6ilt/xLyxU6MnRmchN9D4XC5Eb7Wzpb0g9Xg/WlRX1T8YSKBl7WpA8yMgT/
zqXR5hNWGPkoqDw+9OpEbmKNTKvRQQvOhHiAziI6rkTtJWniSAnatXmH0TpTE8XGrfY6wOi/SbNn
7xyFv5BoccWD6uU1ojrd4QhDiKhhxZJwnz9XTTQZBBwnfaFf1COlTZa4SGiCHdjid2APBWliHHGt
ICkgO0TMQcBHhIKkl0reqbRQ4srV/BZeiIIkVNnbHmJr4H2tY0ycdIwvIWpWMHqoNTonZD4odYld
+GJaCNZDcl7orIWiEqZEWsIrilWU8iSSM97uE9/39KvHHcanMVJj+WmsWIuEn0IkAcgmUzaHjJVo
ySFElcw6hE8+dAC/xNcR6BCi8Q/SQgUFlp2pRG9fnEmcQsHxEOAe5viEuDzynVIUR9U06FhqdPc1
EtatlDqM+0YXDNeWLgl3sqsiSt41oW5qRNB0k4DCSTY31LwF7jpeqhmnxKaMZEYF2TwhTvDMT47I
XQltQeqEHk2sKPIhdSeycvJS6rWlgBEKRHmIUSUnR0zIx0FPyNARWh9HAL+osSoEsvILObOMkwTw
4nBCNeBslRj0VElPCMuhV0VFu8NDwRVGREsyyDgAVBDJmfsEPHyFiNcVfE6yK5SzidppvkZuhkHC
7OMVZMsslS8i1Y7qHQJvuOWEk6648phYJHbaouMH0pigmy+S6vsv3CZ8QoWJsBRlPfPEA+MP1UTF
akLTsPlhXPkHoOnUz94MscQR91wD7ipyZwwVD1dLnjnJobf/JOwj2GDsF4HCsKRcGaQUhsGXfLqU
NQuevEbIqRhJL1J46grPNKXLRSrDXm7InnpMHW7yTawJ9gtVK46SIeas/FqSAzwA6p7NZLNhzoab
SucnQUU3k56VFA4VOAB8Es1e+fvku94uZ6DyyYy4y4+c+leoI0g6LutZCQys+5tXDYJDOvAmCSX3
aNP1EB7iYs/+++ogclEn97vfQHC6p1M9veY9csTcBA1C+POFSZ+2PYJfqRDcfcaJGvk573p3v9pz
OV329Fx+2/aeFFaAMkpDkDvBvVxbGUJFcb6IO35AF7hXYrcDUT8oGN6Wg+RPgVoX52IaZ1Jwll+h
mRWxgkkt8pneQ18tbPlsGUoU7l9dcoeZCnYBKFmE0mVK9sFuhdSBkHuyRUyz9QWQLl/2b4S4Bq7i
y5tEsAv7pJqtuSyehf2w67iO+T5czei2Uh3MsCEFWY/AtY0MMTUFbrNOvk53tN/eIR0w5VdJ2dcX
wBLwYCCIrQ798OsQH8OmRh3HkQtsvKSoe5pyOAh3T6Lc1WnaLk1OesIBZ7lDDItvK07Jf2fYICTD
QLsBxYYQsX7q+y2v6wSpM4c76yL0Qor7bPIdPLye/phxDgaBo3dLulTMuR5+ZLQO1MBlFIF3OPRI
aIWkLK6IbF5dFUzC19lvG7G85sm7XNBr9o2USZ3w8JhBQR235lz5jSD8tkKKVKQ8ZGrLSLbpm9AK
GZlqsIB8C7bH201U4nMtw2+3C48mHBXEc62yTxSGPyZpkt1RkiXKfD95TbsU/Ui3d0dtjubvAQlp
3j9uK6PGxqxOwSmAwc6td6z26DtElWnAk6CG/rJ3k4d9CFRHhT4wZDjVuTr8DvfbLke3RzyGts5H
Ig6Yc+iK64c9wyXJWXhOjVidI4MU77eFx2V/nfZIZU7st8dtHZN3eOp1TKfWp8EwMmjfodIn83B1
uU5cJ/BmhflogV46TZUNg8bARPws7/MYeJPHAOLgIPkRnpYyYWEsSEmQr4vqpM2+/WUNMs9INCNe
W5r/HulrxuNsk7iQgqPsGsh9siwEIXN3X2jkJ68KRZq+lQkGCWCIoxi9NMXggLbpWWRkvQWrht2G
zRtbYaTAFlxP8zI5xu/OPKqfCKFiYsTiJWRFhAfH3oUGJkYBFElMsY26pk8YK2F/ZQricrKmCR+d
LsZXY/AnIs2ox0zrH/WEocAkA5nGF4XYg/mwdG7A7kRt9hmRxwXN/3avSw9Jqxxgf5qSPwJjJvb7
IEAmlNGIHNnjPa858zCOkr0kwykvsdYoZbLHpqSzdqa3ALoX72ygr1gPslISD0qkSSsijsRm4Hwe
dAqUD359pNL5zdN9zOEAXknXgBQWW0QcSlJZ7I33Akq9xAZL4RZgl8ixCl4uBY/NK7GMhIiYO7L4
Wea90EY82pehJ4eTn84onYm5PNoxl38fXePP7+c6PJtPpE5JSmLssjZ6eaDgRSYyjh/pwRcsIAl5
e6mS6mjQ/hNVSPPgzulc+STrtnCIzonXQTnW1i4J4WB8gaOB77LZZ5zuAICyNQ2lbgaxIQzbA8De
xDYPpABrA9QRbKOK5A9ilGSWd0a8lPKtOFSXwRW0vNwqS5rHdcY5IOdJvld3si8JJy4CwJ58NbMN
jkjNxU3t8DHx57+vCrug6agNsg/1LAGMiQrokaH4tadE/86ShJngx8SVAUkkqfuPA7CH2rOeejpA
Qwmapba8x1ZvuD6kEmXbJ7WPWkLfaoNNNP7gShKFsPiDBm3M9Lw0NiDfwB+C8sYkggMcj2mGrDd1
+FdPJOCuENuSJDLcAZ9PLHTohBcyBkhslHQ10i0aqRmiAmeUCRp5hoEkh7dLkVZArwyFK1oAFUnQ
QLcoCC4BQghWjlSFNuIVQeeLDlOAceLj9mq1EbBAX44ro6jaHzc8oFX0KwJbYDvZj2mZgcr6jQ0y
UYC6nMSi00Y77lh56Tkv+w3m6mHe0Hz7Rv+kptAmdLAiv12aFcNdIiabSpG+JKEneaqbARrziQDV
H/qAG+n1eQhxKXmWqZ2y4O64HOk19/AURMhDthr2BrKkLEFs2ApD30Uon0JRPENtHChn/jZEiclC
b7Nn0JzMklYeGA0DZLiVR7noaA/+GGR+tP4CAjwUl0YM6CD6ayES9wpEsIjmIUFkMdwRv/p40usI
1UCjcv7QTdfswhBdKx4RFNjx3kIPxmETUTygVlvMnAXQh0ZOdFVGw0Sj/VSBJKC8xqY4o7M1upg7
Cpj2WL4ZZTGq1/5fDXqlMNBKR0ylBfaI7Yi3OKQLWtmOjtJvGykkkU7RLU4Fa1F6UOswbgctS67F
RjNdpwc5uoLcbqRzA7RrN+igh04YHw1ArcwCOlm9TNTCLPnxbc3Of7Nqq6GnrgxL9JeYOPfJyWOS
WJALrIBxm8krBMM5qSiAUD0uM87Yc5Qhkn+BRSO6lcUvboFVZpy5P7SOf8pwpjHurQH6KU5Uixb+
ffK7nohOZAHKUhbTsshmFqpZs99ZacheZo+AL29ORUFPOt3NuKJghkbVVQ+sQKT2g5ke8dLiWlAs
sS2O5EsuHo9TNGZaA4teU+dJzzEQanH+HEYBCgtyV0h4kb8OKmsmDY5QnOo5nFTOC0joa8iQ7KNc
o9kaF8gXcN8WX87ncwaCn/YIV/3e4vu5LN1AWYvfcxtykfTU4xIO3sec9Yf7P0ZBHchlRs7b0mJ0
UyJH053ohJiN3I0WHydfsifI1e/+qLGsqMewHrX4+TEBNlCikJ5uO2NRmL1h6bWGKjzhuBnTr00b
BfnCfRtWa/5Nn/nu4h3xsp9mCwDExX7Cls97JA2ARZRwnu1H5VxofHSOWj1jl6OR/jYW7mpDAJew
NnvjHlRQEh9sS1JLkEhFgNEEJWmqumkK7wbLi6S110mbZxxkfGfwxdgZrAVRrInK7F4v2zq5yi6w
fTIW7Ls3h1IecuAuhKNyKKrkFA+urGuJicCER5uF5+H4e5nnIR5PhEHc4F7Cbw7u0eArJFLA7CJg
DamGbfZ1wx7d4xdbRDE/mvezvkR5FOuJRTSb43p+GbRcsWmUOlwlAnFD2ZAt+x5jx6UoHAqzhOI0
PMr5CZodlNsf4apk1/6C/AWpjQ9LyLWsLSk22QAtwvD9RulVbAwdkNnTiYglhgkZxZSLZO9BdJ4t
LnA8LMk+8AE1+BP4cJBMNinb+828bptxPjNGho5XmjNRFWdPu6JBU8QqB3+XNT+7r+TldSaNjJ51
F+fI9t1AgZQakUXvooIt6Bjl4rOvEtgrENve9vQeNLeo02IPixQMiifclQd1Woh16aoxEiF/nEba
u3dBiLJp6QGcMoC9U+jgpMSsXQazhLQl0YV9K405hAZoSYl0IQhmqhXNHMtL1eXRXooEPHlfSuwi
f3LQ1/72TAtW0OvUl0nRYw2jJ1ElMjOf7ZuANXqSWpfkPNhKTHcN9udtQ6qXzrrAkOz1UNq7ammb
+WpQzKccz+EqJEEQ4xiYL3Xt/0g6ryXFsWYLPxERgDDSrbxHQvgborDCSlghnr6/pOM/Z3qmuooS
YmvvzJXLXJk+D1EDoS/T9AFV0WgAI75hM8FHUckNRjEHeyXA3wfCq8uriEAX5ixvEg43zGFqzOGW
u0bmKrupxYLXHQNnQPYHYhBC9n8xEBWOHNA54yoWorM+uLNoMchnsrKh1Gs6LG3J7R6BzA+gog/4
HebdM5EKItwTao+gL6gUqHuCisFBA/YVRjuzBRUTN1tZ//RGtmjjxNiEScCwAV1h0WBByr8oNlrG
jsM7QkWPpBKxw5fvFmdhsF8DdSVjL5mCQN8MIkBxClRUUNQ5EN1508gwHCxbZpMA6Si2B7g8fHnJ
eyhx4LRYqPXVxaGF/KZmxUTfRAWBQL4PfwlWYT7QRv3NB4vKI4HOfVzdKnAK5/s0O11ftVQUQPFx
uzTycYtXDhojojsh/zG2h/fJh2904MBIWZRDdcIBYh+/sZjgAfDSm3u/CmLmNTCRy4FajE0wMxcI
DEUSjPTl1EHUU6U1ahJK8RlWSJn/hz8fWpmx6aL/q8dIGiAmBJEI5WBLr4bDZD2EEY1yb+vZKGHN
rA2/OUW6JUpj0kRcyipDf9mhcVofAwwBAhHmnkUxiMKwvZig6EVlCMbn38ZdGdtPy8FxoDwRjSXW
kHs9ELZWl63tOz34QxhbsmGJSz5ibmTXqMu4gsGKsnn7hukgiE1BE3Ko3OcKzIhdFZLxWHoWYlMd
9s2hk2zvLaNL/fqb5QJ0JUytE7ibL6YG3AdTVpBCWDLb6Au4jlGSbS/M3smVePMjmLH+ghK2Z3wm
qjsWRp4whGPg2c8tYdIw8ZQM+IP7Yu6FOtmuYtER6GsKuRt5kgolQyyGj9Z4zHk3fhoce5/J3zHA
2dYYS60hDr/4EzN25OA5x99dH+bg3vnsepo+LU9uP+0t/X56pwidrgUm2TvtUTH7GW9hvRp/McqF
wxpWdj+CDM4P26X1ZFKuRQUhl7aF2TDaaVhKPO7U+Mivg54lLmhiWQBNHXtu52njm4FroEle9p3Q
7ZwNg3XNd8+CwgpwTmBe8LQLy0x55jldnzsx+/34MGwhpFkXwOfoW3K8JYkgAwc63ATTOq6u+AWk
NEiEhLjkJvTj/B/9tJKWHXuqRdM+vSvqnrXTxcL0zCF7tw404vyYtaZN7dD7r4Vu+LAPhiBFTJM9
DYqTGFcr8cFh6KYgxMcyWAdHO42HWyhQnvhdJ0lnsE5gs6ihZjHVPxlJ8jYAKtZ3zi5yXoBtaCmT
ofRlnuPhJpr0DSXeAhQl2wTVJW/mLrhkz+uAiwQn3prkOHRjDYcJ+u3Sag6qNW+8PeiWxvkM/aBV
GhqbNsBW6W7FqHUaDrkscCHkVZHSh8nJshNqgAC46Cpk40c4SVjJgEK9lzRiYf56+hCwDp7Lo2Ne
W5bQonKT9hzsV1EFRGQPFPhS9Z4ruARTjlEBHPXteh+2+TAceVc8I2KKjwYJsdRU52jXWTc8cgf8
wDtmM/kMj6svSi4XkSunPqQYdc5h9NQTfoIXdZ5Y3xjdAEYMtqDUERzzzEfgETstaAdivfFR9Zv/
yZoWje5KCWXMjhMDfoaQZjQQiQD5z8CWgLul3+SpYkNFICfiydaA7RfdlOchHgn3kUIrL1025NFI
44TivO+NztMGirmH3vZUjiUkQE7icFvPU5CI4OewAHzqcbk0fIx5cLIEb0iVALbuLb2490SgcOZf
lEQMBlk2ruI2o5J8ujviDfh6PSfy8P7Pid4BCe0bXTagmH88aEjzKZ8z4GU5FSnyFlgezBeIV022
/IMBCkhtd1X4tL3GCjt9JvwwoS7Gl9oFrGym7u5e6dmjYQm/MM5bVgLQx/PrDYnHcJwk5MTUQ5Jk
HZahnnSypStoVPKwp0TPTmkhxE0Y2QxEdSHLx3gm1+5LwWV2zrmvewJZQ/MiUuRmoAI2fzraUSsg
owH4YgXs4gNPkJpQM/ASewf6yAEqQLsiQVsIBW+zDHFtWcj+S0Nus811fiyGVuANk8RxcAVMOlwC
NWqpP2n9wL4pCuVYUIF6T5gVNxPyEWLhx6x5ZESvnFhGTFIppRfGMDR1lpFb/pgmQFRtpB79wKEV
2pqDL0w724awa1JdRSDt3MoHZYnGbnXGYkTqx9xYwDdYwkmgMqwN3PtovfBBaKbLcSd6v4hyhhTb
NSewbKG1UlLTtMrL8W8ONRt2Kz0nH0kZVeJcgoibtxD1Y2Ed8UwT5EllvoXmE94DlhfSpCFvRMiB
zrajb9sY1caED4FpefuXUMpEQyVstT3qKbJBKd2PkOGIGygzcQj4yiPx9arCQscJxyE3EC7dAake
5mkIGbANEFYKaXB0HC1bjjK7jtr44iFlO0Ok5xlErDFUuAvQkY5Tmm6sihW37RUlMnipFg9ATpA1
cGvpOUzTcd/l/J7NoidiRZr7IfQ8Ric8qMwR2iRqY3ndh953oYWHmE+2tsgYlvbNbBMaj4xLic8s
/3sAr2zIATrqjZreWoLINTY8AQb7Rj0HAnB63jqRQ4ixEe0KzEDYNMZyI6MB2RsP47erEc7dm8sv
uk9FVi7TnhHjJZlkSEvxBhiMTovL3itSxuMstlPAKM6zyYvctgLqucGiTF5Dxb6Bai13x/mJhzGu
4halhDQ4YkK6u1ABcn2CBzr83kjqQK/Ysg3wiFIniN4fjjd1bM+QtUoBroS4JlDKol0CPhKAUCZ4
I54USw5B5J0sPxgw4COgW2Bkg9GQ8+fJjAfz+xX4CfOUI3dViCKgg5fxTdTqH3PFzodXxOdnSwLJ
9W2LN+KMepFGieYkwIwE2gKCd1YxE8fVQq4CNgH1GmZJ+CPvXsxMJ1SG1mTCKJrOwLuIaXwm09R0
0t3wFNHRimEyvbRgLNnuLK9p8Cjgr3SEgysYnS2uLTJWFQNrof70KUZWwK80V8v53udyhfWiJnmG
QlfOB2BRKLMcDOukMxeUGNopIJNKcQ6y6ch4lNYRk8eAYB8+GSi4AnbahQ9lkNHpF4ZtjQHNI35u
7puOpaj4ktTGoP/WYUKf0UQOfnJUyu0B2R41xfmIURp6lwtVHHu4zsEq0hoqOFbbUBg4PE2vGOcc
6jbntO10zHfQRAkohfCqw0ModjU/35uFDQLJjlUNC1hRaTN6ZgqZVy2dIwUHh0SUwQrV+mDVXx0R
9EPuoerCIH7RgWze4RrM76KwJQkRxxro44HmHTqk++VRL+4xyp8vMWATh5vFAvqp7J3eLfJYoVgR
8cGaMwR+2QtYYYxubHvH6x9VzqL02yiHNhgIW+f0icpXRcB2yfiN4R3j4tyvVncIejgrH8c4/ONh
lmZU0DQDHMLmeYwFafhwj+Qb3FaEjqasE1bVfkXRv7jjeND0myl/oiG+WZ30Uonlmg3L2m+gUoaS
8IHHz+h+RWILN01nar99QR3AKmVw3cq0fUeKaUmi+NVBMG/sDN/IOsyrSAO8mLUOhyLJCAaMaqQm
jQQzrB/OBvO9j+t5Ycuq3N0Nli2ZCzi7BAPagr5d/fVqKWFIRUfOZWGsAezbnT2xzHwmi6ZBLS3i
YB6MQf33wFoSTlATJ0fYS0dPFO4mVLe3uaRM/YM4LKZo9NSsngHPVZ7ge4F5DCRmijNZkNskpN+g
IJK9iGEvVRq7Pc2niKMK1Tr4sCut55OnfwuiTKxQM6JN/FN+i1KaxlXEpnsPq10fclK8x4DpNhFq
GqcNjJ+43l3IZ9A4NoXPBk/p50drqnJZM8WGbUR2MPE4ckQJzEFTRjt0DtuS1FtZoldtQkPASs38
z3vH+Q6/Vz41FPWwCcU/Tk48h4qUhcrr4G1xNjryg50FlgyfgeRt4ruGFEQR68m5BBWjFvwZfMLE
Z7l85rlTO9i3hrBr4OhD7vuwTdqUBh7kcxxlOANnL16rcJd/+L9N2o7sDTfYIbcpHj/VtMcPTcW4
G01ghDnXTTcASjFsNMZNs00WKa3cnbcgJH5aAlpO1r1cSTBjbhLRyA/YUk2Ej6zhItikWCcB0hks
kJxaCW/u3nQ8/oJYu+gm7qa0FpuJgiZlgy8UYz78kNMmzSRr3MSffTLhY18tAEioSfhl0Q3NlJka
ZLhbuRsX4Rx7+1hfr5ejgwNlfztM+Js4d8E5Y0mPxy6CnuW/r1u5oMfyd31v8pxfYYVaykDLorPX
mkEQvRAvR7NuaW04iho8WMW9IQu+OUpQF5gz4tbTauregdzZkyg5QNqeJKp+/PeqdfUUNOW0lldt
dCTh82jWzL29ax8CaXrHUvHj7E8xIiQ76G6AIGwVDiZuZqV5vk/vd+fDfKabqefkvvSqP7U12GNN
nJ7gSRdu3vc7JALc/MPZ+txY3Ms3/1jBAFWEDAvi02JCSERHHw769ALAd7ceoHBfuLgHFwztq4MU
E5ueXnX8gWCxs6/jchzCjl06MHYnKmRVTXVeE1R/9rOt5yRYvo18BHdv/1fOOICULACwuTHZ/jMe
u9bd65M/dp41FkSy5kD2te1UN7OeFW3z1ID5Fddt4/DSW2Dve6M3LdPruA56cXt4dSA1YRhrbQ6D
9vQTqSvtYBwazhkq2xHNHKyfJ/z+U9AFN+iau5YXzdSvtWhGTcyKmQc3MfsZAgoeho94dXwxBuVJ
bEOWWnX0Ob8654zjDG18nPuRTdxqBlnzafSwE+Hcmyl8uXKrh7F54ySFybz+5uxHuq5/4i/LU2/A
XZrUwy6hsDA66OcWlR/hMIpFQKdYz8QTpujZXTwVJwM0J+R+Au/9VVZQlRZJzVrFrnntmtXqpdk5
wdDUypVbUCeTe5VUOl7W+5Zx7hmTPrUFiQvHoL7glNQMlFFRhb1Fx6+JYMLU86+hq6jZCLITfra7
7Y/J07GeKixp/YL9QfH1h7DR2+BQfgeiPHHnehkW+vKmM90jzM1fsJHxMPvQ6Eq0c361DHY3TGRZ
Al6qIKPLfG0OzJRCN3wZpBr9UVd2dOOW3PPorp9dpbQLVT9u2xRAo3Sv6pgH8s3+7a3Hb5gKWW/V
HIl8HciavGS0bFbedLVqfP378A7Ac+MC7gnmCuyVF5PUY2Ped5r2/a9b6x861B1htecrumz3+rCX
gzbaNAv0nRfyGf9ozvmvi5F0V6xJ9C5n2cn/+sDbA3XQuttfwAbsxx2GCBePldd3P2hfRlr0ZPjR
XuMZ894dr2D+ldm2Ze7WtNt26AxHb0+0QUOsDBJSp6yD9zDRMTKlwPiI1kQnA+NLmoVlD3WmDX98
XH/nOPQtl3Wt41LpziCYdpzA9A39emZS5+g2G/diYTMgZnJu/TGuePsOTU+c6z5+iViwubHFhKac
LAe8xYL3AwrEUAaIox5MGfbRRTr6NlzfZkS3MKwwxnfDZ6QBbtolxGmZaQuZp5FAywCTYaWgKgpg
vTSgxHziGvFhQpevtiroqYBouHFZ9JFbwRa89faHz4vh4SdFy3y36CPDue/mOGqPe7aRBWnupC+x
F49aSOxh9mN8YDcqA90b0ej0S9aVLktCkxrQ+nbi6Xl0dlkPil6GMO4c7dqQGgRawmUSWyI7c3Ms
5g1X82pE6DuUfGmKQTvYMT3R4DSQpJ/dpvohmBw5SNmj3a4JiFiaaWO0tIRRiEhxvtkUAY5ApC5X
+rMg7+iGOvEIpbCAyZC4Wtc4jvf2AVnsA0Ue5xXnTtfDBBZu4zHqgafy617TipHcHjl5Y4NZr47Y
Hx43ZkJt90CN83aOVr3qVpTdFDG8RcY0PLkOTwZvePdz8q85STSv0vPFntSSnNqbU6pBSbjBz3ky
wZ4cwaOY93PgNIe7FJ+fVyD+gJRcTdLi2aDR4AYgwxTl/aRLJdVA98C3E9+CpaKryF0k8+PB7XsQ
Y4GOM+17qiVauZTXT8l5Sfn9DqbE/TAgkGQzwXuB1A/2lWkR8Ae/uGE33Lut0iP5zSblKsUxy5Wm
o3AbtqJ3FpMNxy1K03L9bukHnGVzT8FTVjxXceo1KBuxG5jsa/ynOJ/tJhHfDeSNNIwD8ZDdTJYW
MT4ANT986mIkQwAL+mN9yvMUymSdhl73QpACzPJBY4CbZFhS+wXbslvxqqr1zXgZbZOSKI+JG+x3
4FzBJScTMKCJigYTk/++SV3rcjcCUg0e8Fs1vKL2g2pVbq8Rlqz+x2r4uXsbdewGaTZn639s0adN
wsj1RswM3ZJW8alnmZTZ2LDydaMY7Kpgx30n4Qv9JqtqA4j+KC1c4CVo6/m2OsNWBXG3M/wmm+Ds
XKbf5GZtVIOY+QlH1/E/NxgnV+cFTK7hf7m0zkbt8uFELF+KqXRHAsPVwPSqYZaL26DEqaIm1kp/
jwkW4ZFihk2BxaNMjB1rRPSu2HVy010YWQ4HhJjcpixYE24uZVBK4ydmsqyFzdFIu9Bwt9ctRlKs
ht0+O5N+JVa0L6jLzGbku28uC9vlmwUdOVou9N+KBC93Ge+KqWamubwg/02JZu640CzdbIKammsi
16ElPXjBwQS0N+UncjkazWvEet3tTNrUMso2Kfb/Hh/WMcLMk0/LdMeuTPPYIbKH22S54vzNAu2O
YErIrQ/wxpykO/rTKlU4DUGE/CURKpmUfuyTwt3HMVyfMNVhWjgwF+K4yBQmUDzKweBnH8dfsG6t
ARiKyNEaGSvR+3n10Y9hNvdrFSDlnya44poBEDddsCGFqMHlUbRSfgkYhJbmaYJ94ayJlzq2n7LC
mZlSDhO0YHVxTqeO5VmljBeUIIBXvaHBuYGIgyo9MSFEQoUzv/y12CJd9LvoANBMLBpoS1PM7DEU
rTi8/Muwg36uRLP5oIeWYZ7MMbuM17o0qI9II9KMVfsEowQPEEVUTd6lQsJx4eNHxGAngmkqSDAq
UJcCQJAkSY7s+SpOsIg5NHYu4DvgzD29kxBspB9nGTG9EaLrBxQDB72SRrGILzXNxst6zwo8rIEn
cL9CREDcQNPhWKenILtTPoYcb3qxmD+yQyAawFhIxR5+jfK9Mou/xmA/7BGBy7vGhJ/p03d2hFL2
1+Rw7Ms8zTqC4dCl+uQ0nL3TpEa8e4jh/NM+YEQrHupNv8Orox957JQ1MzT51Viptn6T0abRnb3b
evdnY7iCiw3UtWIuR4gSPcETNIP8AUyJsd87/F1xw+2g56X8wbWSlAZ0EfyKqGdQS7pU8zR6C22N
uKptoMWVz+Dh2H2ukhs9ezCDCJHXAxnbLI9rgnPTawLzicthKFY7JgsZoBAmrccUtKETmMpdpjPE
Ji82JWvBNBkKqnAF9deOBtFs4FBPnQhw9LJ4bS4p4p1AtyKo1O740pkRWvCzgkhftcHNfVxIOxCQ
hgnsEPUUaAteXBLNQNeYiW0gnw3IoeyNHHLY+doz+71k9At61Ku4ABNtTn+Qe4KVUnMxl7qbvd0T
tfFMXNIWq95f06osYosnNYGGtXWLL1gqsTZk6z+G9zWm++M8/GZLjZOfWg7NJcVf0PcqdwnoIEa2
DQyju9nvoRDjVwykzeYCHoDB7LK7Ob6t/oa5Jf8Ok89S2Uo5gy4rtibeK9l4W0FTMMlRMR7QzCZu
+5WuUqW8TK1B+U01YR4XTbf86LSMz6gdqG7DN+Kuf5/cJ/rXF54VpZOwW+bQrqzpx9gfdFpMivTw
qFOvwVip7BvpOH0j1CH/1EgWXN+YM/2CULScdql44OGQJoYTJAlPZMEtaW9SLaHfdXZdetddRYPr
yglPQo3Vs/hQiiELD7OhRe247HRYtG7Y3tjv4IVI6A9hiVQLON+qxob5CXWDhAp0puTvkP8kLC/r
CKTUGWLPQ+CLgreBQRzR+sR3/pyCvIxfx3liHMydBJuaANuy3XRxs6Chlm2J+0Ronnm2OCvxBaVn
1jgbqLbIHzhk7iUzrguYlLEOZQcuDaViQplnjZkcGJYk0o0pYgVEzDFsQPTLeSBZicKCcjOOWzJp
0gnvpXbvYqskoXh/NNqfWp8zijR+mXiSXtciyaoLEctvQpkaU8p2nZi5IuhRGDf8h0fslelDpPrz
JdO0Nn1fDsOfJdbZIXct27nspOku88fiFCFn9G4HKAbgxGG4yzhZsObb7cSwqS1XKEUaw+qAUdFm
A+WBP056lnKacKzIsQb+ucFdXWows1415qfsZOIAyRvocq/kjVI68ZsfJGJEfzF5snPmbNMpRfrc
AjGY81kf8echxTTG38iFEMYJztWVrEIp/Wr9tdp09Y3LKZpmF/Nm//kZ1g/slxyHfNBud/xhuDqu
OWEbHr8S6MHi5s25SeLScjE52vem/07P7jFYHvTGbm/0YRWeEokzrWw0keYaElUobDMLlgjT6S3z
OYbd8xDSEGmE44x3ceAeXexnmnHgK7KmfoVqxbKiYHUyUsqyHcf+i4BAsezH7Vhc57m9fCNri6Of
ktHdZUd2kZRSsGKzR8fJJ88bEcRkx5cnVJtcdBlRYFAP5WOBWeVwoLwJ+CtZRBvBbDQ+GbA/0EAS
V6WaARIxhTY3r8yvUdl5vG+bzZkwwgxeO5NUngkWJymSPCIg2ghnZ2yx6KPYa1nsA5xM+9Cvoh7O
1cyegyuM/b052aT5VtxDAc9f4NnIp7hybOw32Kvp2ogynm/QRl0exg1bjdvwBCWV058aRuDwLl8H
F39iZ3UXuRC7kTOZ8Ks/nOHq+fc9grtj17p6/QDlglPqTkC0nKZQXMXsrMnUH4XtOfmEK6DrkaDT
AkAK53Ql5QiMj7PdwMuQopsXZozeyGoiUZwWGRZiEnt9+IWFaSqVhliyMmUQeFC01B0D/wiLWO6U
aCAGYC3zP2EKfFHAwZqJvYQiRGLF8Ybnu+L0+flthHyx5tSXo3Pw2HUqnTnx158yflszKlXx2xRi
wzd4bTFLBjtCKMT83dSY/1Cfg/sbp1QEKqJhZZ7xM7vBHZs5Ic4lKyXAQQSXCYD1WMVw8oQjKQJ/
bou4vMmfgniKvTYCb24A5vaHv7ZcKid50xo9GOmxv2eHnnFYYCzIxLXHLOdHWkMbi+Kf4al32YJ2
ic+jUDz6gWKe59fkFSsmw4QfAw20PpNJeBf69iG9Me9mMsvbYjjxhhkvKSSYGZJDiXvHGftTrKaR
0d+cVyQkJmz7+NaOCY32C1sMPgbjekGLMfBj0IELppjOgdMwewBVjlTi3g/02Fp8xoXVO23vq/YR
zvvSWzI9ixn+YSxi61vMXsVMZMh/5ciEvRaukyVjB22KNwWccoOaj+LjNTy4NsYIArDx2cJFAt2u
YYnh+dG1i7sBkQivZvwEa+4mp79MCTEBWQHTIWgvRxoq02Tp48D2xU6SymOFMVfhi0FFy7wNT8i2
F+jQZR7D8OyI50C9ldlKbuxZPDofqwxxIF7plni6uRIfyibHPj7H9fpAyDNqFmEGCLaEOWIE5waE
ZGkTZWADHvCqmF4jp2ZcJxyCnrfNB97Bx97ggt6Im/AJtlC1+ESYdnLTRyNsrHX1D6ifgS7EMe4/
tTzzW1YFptCRqLj22D/j/tzzxS0Vrrjq42ySPL3BjNx5kzE0Vy7oPg2l2M8KQ4W1Dludo/gaUv20
TMo1m5ymtv9LmvmgR6NIlHrIMU/x1/7wP9hOESUb1uf8EmovR8p5fv/J6jMv5x7zWfAy4OITcqM1
xnBKZha0efCtfBcvMdHWCHeVPUzs8Lh7cuYLQYpNnchTA3tkg1oy+hmm00OyN+WRa/jhyyZB1foT
6CG31CcnXYrvsodNH6l46lC2VLYALkGoH/AZU2QELBqZOdoTtj8iMiTAxo4GfT7K0TCBO9fT+ymk
aifZY+6Nr8bSX6AZl3c8a5NnR/OHtIvITkMM/smnJUJcjljcpyjDKh26Mmdix56T6roPdWuOwV5m
cuJiDOZQ5UISMiJVrgucXRSTF6ADzs4TTomUDXZqTAJoQWisneuo1SWGXkVwQyKT2aAvoX2hTj9m
tnjWs0YZ49LW4FQkbKrl/DhoubfFKf1wOD6NFXQw3h8cEJsRLEtsz1RaWR1SFhW4FquO4Zp44A3Z
prZr/IyoCPE4qmFItDMFM1oSbbDeavqAoJedkrUdclaXjkw5nrKxygf7TKAQHDCz/6VlEIO0pQll
5gt3pqj48hCP9yf5Sy0TaxI4mli6UVA/JrjdJjx6B/c2LDdoMeQNsH5oO8XiQCZbQJlUVcpE57Oj
pTgEfXdg05XW1uXrTiDmcVQjt3KeHb25qgjJHhNqzJIpnWuU+7es0zCMO6mo1J9nqxcUg8eg4xa2
HJNXJ1tOKRzuzn1xj5pTkCqFYuSRGa8Ew0qLek9ALH6yTVhn5RklVOHkbtzIUc/JkAdTavK5H2wq
hZ3Bs84sxg0IhuXJwIHZ6IBuDTxu+qqxpsspGcIQW8FzAVDs8KzwmABayhNwBrnAzolQXsAJ5jiw
67lgt8piWOvGmCrCiP8sakESoSnCqct1zen6PhMfH2onJHLqUL0KT6PlLJ4/wlPSpjMBcI+rsA5V
tx2ODQVgcwUywlXzelnGAPYZHcm0cvuJsbvYrniD1QHwl7E7mMQfgu5UVFgnHiqyLH3SMdMKhEHA
HAP+4e7yMLSRuUOMbIFC9E057ukTyRjj0Je6AJbPb4hFjJpwMxlkqXSRld8hf4xGzMfYjcIUChcN
3uzIAVuG+7/mjg4ZQxIhkORA7bdfohAzsBaGX+20DGfBrKK0YfWddDA48pYYIsNQOewuwYeX3FRp
KxE80ZjrCfiwsfv1GRP3uyG3jW+gTKExVnRXC9FCk2T4tBGsD3PA5hlTdbbKSHAQPhOzu4H9iRda
J8bHzXSJZ+P5lreGnwfbRtBKBJI5rS4rdfjd03sJdsXmVgf8TkG+9gQXjWi9YkpKwE7m3Sf77Gbc
M4O1RaozazOj0L3TQVGRfqKP051ok9xqh0DTTVYf2gzMQuGaAGtCJsaQnoYn3aUbQVwrKXhzRyxR
cRAy0wd59Cck/5Sn7fDjlH3pucKChOyjxYq9DO5GGwI/k3OW8mnd1Mf9v+VUmSBYs5ektpP/Cqkl
AygysrdDuGn4RcQwdvmQs9KRJ2V8FAHJX9s0DM0hmziZFxvFeKKPlV1QBwRS0ZL3vQPiQa6INW3X
6NBbc0BWyG5mDx6PidWcMu8TCE0YqwSpgid/iLgujVZHpz/z4xZB2wy8znikMvR2K2T8incAWMZI
Vw4WNqBJNHn4UojeXHBYOjTNAPhSjZZAey93Y2phc6gagL00WdSgAtJuePiuXsRFlrzem4Y/AdMj
WI7cZUI+ccEcMjMDDfRxreeKgdhutDM8GXKVdIZ077UjkFQgfBM2cdwLf3RlzFdYjvL/73lp5nzN
wppgTIlNyQtCwuZL7TnG9pCxt2jyQHAmXfvm17APKTd0bcmBugArA2dDwcdJfQGCwuCeqTLcB3xB
N0fsr7EvM2a44chk8RNq+LUtzD4IjSAYBfP9klhGTA0lhmohySkIEwZkoNheiQGgdcKyjYN7IVx1
GQlLYSwisYU5kxDUW3DjGTRxeXCe8w6cEzwV9k89YFYBjmw25ldWdHBl7Oqg+cf8whMkqSdWKCAz
UaQ6gCEzG8MerkYlOkblNwlGhoANxd2ivb0xMbtSYH6hDkMrmr5XjSGc9HEjviN0hG2JvK+FruHl
aAG15TeQ/0Q/ReGrUKiDyEmhwv94GyOOCylNPyvG4eBWIs7QYtF6SyWswHPhhHaph/AfX2k4hv4P
4Nz/PDj62csncoLmoPYnJjwfhlzAxXedMdG0jd2zZNsjFxqzX9JMpzgfgiCoQyYVGc+tQ+v3O3ps
BhC/U4JKg4X7t6R2wVuJxh+/UDZPtyjNe9SZ/mLOsWQI8q2ZsoBFckHFRQm4rPgX0dtdzQsyyteQ
Uhx0DZZSNn479OUEuLME5SDa8OQIniBfoIEirrabMO6h/UbX6aKdoqtkHKQTPSw9KPHg/NAx7bMG
oRew/l900SQkkRIiAcbyUpkRNxxoFuZ3rLrwoimkQkb9Z/fJhkRC/cuTvOgvpw4cQi/xBiPH4buS
aWKh7WAMs/umzU1b0VUGMDLLp0yHuQsoFe4Rq0uhD1HUCeelXnuH2QNr7oK9iGIJ2g856MZGCILw
VH+hB3KFsm82QR2olSb9jOeUGguHZrLg1KEK5Ob0cdVoXnBvfrGMO1hx6hUmrt1MAR2mZXUnL/9O
M8lZW5EQbF/7Vkk6NfnV4yt4fpfkxOUleDPT7kJgMVuVDuSmIYw7WsWK4XkMowOgAUu+4D7DS0by
SArrsjod7E/Lft2cG6yd4ReABp8l40X1GlEKaqPe8Ow05jwq/aNOhDrn5wlnjFWDkTRk4mPyebtt
TEBHYIuEjrbuVrnWQihneJsUJKCT2IqradtpL572ERtWfKs/SXtY9q0jT3Ggbfqjbycp8I5uDB85
k/QjxzAvzn7qtgmPpPet/OWDG4hd56CfoTDBsvjb8xu48Afni6eQD/RFi7/f+/2jQRt4Ptp3yMVk
wiDf3eK71CaysalTNL4mFWkXly0sp5oH/2TvJ1oeKpLxUtMaPCxiIskE3TtFV1omwPdXEX/Zk1uo
6bCv3DM77cKL1wgoACA8MbAb5tSwYkf0hPQBK1y5489XqqM2DA/V+jT1C7ofDA3iErOI9PYy6WOb
jO275lnzD3u8yQhrRk+iIq/xoDC0suLoV755hfR79mrNeuDDVtkv9slB568NTfFqNaqsYFsYXqBf
jsq2zs/C9fnSIhCYIqYxZs+5e8+3cQC7vqSwPu653mK+2ku+b2NPfBMubsjUjvTl1rs36mEQfmeZ
U0LE+4/xcCikgcKPTmMI+ZcFHsNjYYu7kJ7COCGDHtXD/wMnaeHZIVqrXvMjFVovvByDA1zyYImd
k3V0Co4FzF0xLGV/JE+8JsZchevERDq+nqxOd1CvzqekTxCm0TrGfNwqDjZXwNnwugbJwURq/7es
3Rab+E0MgnIRrbw6rva29oPmFIbEh+3ifdMzqZWPGKcxCsEx0M7OfgHhqHRfWc/tYKv6dJshvuxV
aV7xnrX2L6a24/LBziKDuOVQZrL3CKrduXQ62DksMIO/YSbRsi7PWMOEk+TLzeniPUFx9jzJvZcN
SlujQ6WxaWNzYl0t1aacZktTg+Jmqe7ZzWHSHcdKkVzOdvi03k/UlW37SbH/nDUQ/xtIfa3uh82s
Bt17oMHH5+YN+kJpNKI06xpUG21soqfciynbMWVFhWd/h7Hd5kHEQRNuZ8o0O6xye9aMyxkmigBo
hVday4Ol8awX1rLyD0X47jgwix4NV2OrKVzsKqrkNct7+ju+DQ42I+t8i5+PcViphdXss6IHanP9
OSWXQf+8FrFqUeCIGPe3Zc888g6Weg9lE9ETJ/dBMpHmzO+wjsFxdt9Je6beTIzVL8uo+6EnWL/s
QwNhMSdRF9+tyjwPC2buj+D6sR9UGBhM86STdnOzvt/RBYzNbcBpvNkdwkkNv313XjhTUMQfzGfX
7FLeQl+q0BG3jPprCougUCwgfyail46n5JxPnOh7Y9+P2nQ0lfsGHKo9WCXgi0X2fpmvb3hqrfHl
r30VT0YSFYBFcFI6EHresd8v49YN2tGrtG7kS1Z+P6v9qh40DuGyb5Rr2DotMFd4jyenxklc0YuH
u9T+GtHFe3ft8DLiDhVLvPdXHypJOg4W2p3j7dIwapgbbftk3q46HX172nRhFxU2ZCzQXz9jfiGY
Md5o4Cz4srFAwb5BRRlQoHZWgc8vMFYQEVfmG8ntCf4JfCs8J6C2II9eMt/gs0LJ/HRE7NylLv7+
Ccwr2C1wP8cCByYjaebM54g4oz7FK6NoHJpJQBjvB30hEizj/YCxgs0lcz2y7sSWaclPyxUxC6ad
wqrZaQdwKjj5rpSzJ1O+/zdD+YvlE3gFXfiOIBwcOXQXTJXlfVA7CP7BOcUkSniAatzhoMIBWt6q
MCaOVntawh68jhs4Qx0jZY51Cee+YPUMhqhw4WgkbE8hjlDUsg0Ppyi+XwM7wVMqeUxBUPoef5ic
pzf34YrpleItjVvQCKUczKMlg5mN1Bp0gGwB/KD86Fz+giuj1DzxVcJJ5RJ/GDHhCH1eoROrDHRu
Vh420zzE+trqm4Y6PI7P23123b6wmV1pDX2fHRewteopHcAdf11GUg3uf8Nr/u7zPttjhe9BlOlR
uEf1tDHnG3nHzhWDATxq5ZGkIcWPfQDPllK+DkDkaUCpTzUmJVKIyVyD++1TELEpuZ2g7fKpj1nf
UZmW/it5lMy0cvcyZxGYUOuSS4JZjPGNWuOO21t1Ah+p70pGKDkvc03hswRPcILdDrhGqpkLwAE1
WN9QAzy3/2it6OQWHNX+zT7LxqWM7/ye2uNv8uBW6kXTvm38lkWAg7mcVWEZ12FNhEbZdr5nILCm
LdJv1q3fnOUYJyhOZa9/WUusgB8YDncc4xfzqU87uhgcYLjCofuBvHSeUOB6B3hWXeDXNaAO7g5U
mz2cdEClpU4GckS4rf2qPVxboxcPCfsULumw/HVGfS+GCljimtOLh4xOUjhQuEkNtzf+eN/gVKr7
BQNN2Oi+1v7pnTYKMizjHp8SGjDra3XgpQ1vXtu+jLp+iQulzWiL+gZ22JIjC3fdHpYNByGt9WsU
7L1B19mPLvjCYBjB+wjDeYdx3se4hGvEU9ZUeC9Ti2rC+akM33qyFt8bdBp/W1CsER0Bwd44Frc7
YKeYLphMC4zOVjoEUUoQwMTdaqJ5O8BfVlEnIPC4TolNsJYj1Fh7fGFUE53QP5rOa0ltbonCT0SV
iEK3KEuAyOmGghlG5CSQgKc/38L/KZfH9pghKOzdvVJXBy80BoGJnY8ALyZMeNibvgdHBnqXOBvK
XpYgxEuIdukZaJMrSBzP7t59oGXCo3mNzuhEVInTYKObxYEImcRFwuriGeB738ZevB9EjpO1uyua
XvigGF8vSghdaUME4U7pVwqXc1/QIn+OYThiqnz6byFG4pQu0NZMz8b0Cn8uIAm0cyrcRsob7gZi
O1iBdgm99bV97aAGQ7DQRwuJMmwNkdV5Q+k01twerkjGW2/fdBgwYvMqrLCn4bjSrrVt7oJpNuRG
ScbFb3n1HEnO6Zb+6uSChJx4y7fh+g6Yut+O4RWO/NxnmgfONRfzm/N4C0lAeDpvxumcwrrP9Yy7
cBnsIH8I9FEOVg1fE6eh9lvtLIND+wBF18JvQpYPOrpSJ3df9CAc/67BpUqsptvlDuQ4kWMxDn4l
p1c0Ann/cw44VHZ7OndXnIcxtDAbS6uY6bKeY+YCukIneG6JNfwQJrIPurBo/DvS2WR9PHhDNlOO
A7kSNXD7bleE8XAFQsOp6zv9DucJ/xbmXo3WBuUHUZrwd3fenY9xi7Fws5z/QsAR3BpPbPZZnU50
e1pJ/yZ7MFUT7KAO8j56xUkZXByAzLdoxa/eer0esU4Q8koTP5tMmGmUelwccIIOPSFbNMwuuxCj
frU9iL4WP/uH+VfCGgl21Nl7oFRcEkrn03B0viONvIgk2QFNUKwlGHM8+w55dCZqvIBMgWOQaoGU
9AM2WQAtrla1Yk/4QD416De6hF/h5aBfXKu8SOHyLkiwARbnyeHivnDH13eTocpRqu3sDJnCH3Bn
mA8QlWhePXJxu9I9TPXKbGouzgaN35iwqXxw4OM7A4xbdCBeeFp+eFJCOTPDzSMarPDXwBZLX/IK
FDmA+O+oir2Rfp5QwgO1ngE0+AQNiKu/u0sENolKnCGKgCV7Z3Ll5e/xsSDesPpLJXnnLVFwP5yg
TCF+Dow3oN7EyfjELn1i7HyqREMe1rtqss/77+LnFrwfKWJERiOVvcqAF7LaeUFAK70huyouEPdO
QKI5qtKqMc7i6X2QQvufun3hJiWwrDTLTZfClCr+MqU7rSMpGy0NukkeXgV0yF1agSV4Xc2nybwx
dCx8AxqCKHWRqMWEKCMSubay2KIxQyZAHuCULuJcjuXZCWgN+ZcGIj6Dbac+rxIheVPQZA9YDrjz
4lzK9g6XFf2jwwZrhXWuUSoEShrHmtNplwAmnMm/S0ydNRcA57g6xJRMm8qR5+K+wyBJblbrLMcz
cRk1X9HHcE8VeMwOOHjOpUJvD9JU0rD6F1EOXqX71fJxtd071/Efolf/2OEz32muqJEohsAkqMXK
Lj2EuKIqetyL6gIgT0uiD8gfOmdUqhcH4eIzKM85+DVLvDPfWn4oS6ojShOQOsndxBkz6lT5Rc8+
OwOZVfR5RHSAtLE9MDrnHkPLEQ9io9stLxhK4+2nFZBhqMgMcHL6gSdJFxbdvnODooCbIzm1Z5H1
R4pIqPQOhqFjy2T0rUgmxSmQsiyqNraCiShcq5Vg8oQjYWg5oNvLQW3CHbRnJYeLDwUKyfi/dSCN
+Zr5MIMD/2VjrIMIYSlgV3LuHhEQfXBWlpShRIYMVZFKtGKjsGMxGqqehHP8MutO/F2dHPnLZ/wU
JhG2J51VAS8q4CbxL1gH0lZOJPG7jiauShrF+UP6tjb4pGCIFwyNil0WZ4u1ATQSiPw7e0zLyIyl
o6pkBm58YkZ4VtR/1S9IDojOfcuKEUx42WHByiosWGKHFwZJ0fOsbkCpzORxSfnFMCocldsFhZwu
OVg85zBlFRM2y8VPlIYQrgNN0WkYIfSMgodvsIXB+PUncmLpp3SgeGnJx5eLK08mKZwugTJzNYS9
VpGRw0QqnkMTcS2muPD2YSkUZsrNCyooYr3g/LHKwPlqCjerGlIAWIe3FsLJJZAPEM10wUZcAZNm
4ZMc4UsbV5j8zFEcWsShNvqZG3MCdMAWiwVRCsAj/OLoMomSd6PbRS+mAbccAH4EDPi0OnUbfgMy
Re+FDooJxVzLFB3okZfosomL5UCn0kQNVR/0/5hvyvUBJ8ICatGIHRmge5vkTo3xGJ8dF9w5zJkT
IfGbxXUXaiU+Mijp4Un0oEP2naLI4N1tz+BzgBLwIYjhwe3K6RbFooPI8gsM7WSSR6I8xBzLoHPY
Zp1pDp4cndqEAKYlmnxOFD5GW2evzXidSM2wnRNQLyN9QlJOBIQrwgUNKJpeJn6ikNOlJIrFTqcw
O/5hySqt6/WXONv4n8Bb/MkeafHOQ4tU7uHbZIwsMll+OovSaRZd4ZMsJv49W4/UVQwDWjlIKCH2
M86hZujW+jrJaFekPEn0ecpAmIeFVCZkvAmz1yH5Fx/CKjTiAIdbrswLKpFPovMuOeuDIJim/+/4
HEluz71lp8z/ig2Ic6f4e2jsFBwTinGHfbgK4fT2RX5JmKJ7TfF8XI5cj2hpSx5343eO8ETflRSm
7J0GXHmMUSYDflbrswfyzxcJ8nqPZqs05GMbfjzLOfMz7j30O3p2HUkMbo6yaTT9RTrCvF24jzY0
HKdZa1IaKPxfulWi7JWxr+JApJsuV46pMnBenKCEhD38l8TPR8q71/xRTjiWpVYMs+mgGENAx3MX
nG2NgeL+0rOIroDKxSKNmEVaEkL8UgLr6kGi8HpkpBJoiBVh6gBGQIgNBrc82trU0WYICiccmNE8
5aDeCv7esK001tSq6t0fdhfJHbUbg+7st0K+3kCMvW7XXh2D8cuHx0LRb3Pn8RKUWIDN3Cync+vP
+Z3Fx7Bexcn9XzFSGhoRaimGQdX8Dzx3ZcuNjbdRNPxssV5zzFVUTWK69P5EZ5/TgQq5muwmjU7u
6dapDlnDScrhXGq10vLCjqcqTguhW32Sn43+M8TwhRQUuhNJrwOQwmniNP+AUJ4zgmU4LG45LJbQ
aNvC7m8R5HEpFPaExa+gZxguQZrBUdwKq9oSPACnKDKJ/bdwAJZ2Sg13i6xpNz7xWhCDc1hB7E0U
dmdKpQerf50SCpHowkDBWbKHwzJqVf/ZK69q3h0W+Z36Kb0eUXGWawTHOpJ0hlV9y40HoAOMeJeR
ytPKza8T080obvsDxVlCDjyydorMORZBBSqnc0q2zNTyOC0m6gUMqx/7GETG1dldnXwDyY3K57e2
fq73eVh9dJqLG5nvRj9d3SaMkCjcE3EUXLh1Fsifwj1XnDrhYle3wi1aIdGlBt1MStbNfp+8uxHc
2nUCXZ8lr1al3btR0pt1mhqc81zMKHtwbm6ZXvJgxWcVyj3SZz7LmJFQeLVoQ66elcXA0MbGzJzS
bY5e6LKz9z/LHijgkeKDDr9/gZAiGH28wZdomO6Z9HAiQupUSzBqOAxblYt3RfFE28OtcNiURx9U
U4dWaK3RTRFyAOpNihI4JRntr1YG6jd/DQjYNQfVQc0xx4rcoA/SH0ipSsRCM9+V7IrGb/VKfWFq
0qud2w+c6dsJ02quky52rxsxaxkfGPam7j9nVc1X7B9b/s3ZtdtGWBnVRr0SfT+vAAhWGlurlJjg
F90X3jD6t3mBODLt7Xr77uoZZsSMAGsA7krCZM0xTqTJo5MlKFcR3NoAySd83N6TXrcYHoF0S39M
RsWmReNX/lvR/QbmX8W7EfCliLpL+/X3dsouYXNH8AewLQfPEuLWCGcYVAmp1PBN6AD87QYCpQmu
Xe49IYjS4R9Y0NV+dB4M2xzSQcN3vxbvEd7WQwuThz3HQnbppXbV5a53V4CJaQ7697GNn6q/axe9
XWH7P4/ox+jx6VsXq9UzeiZ13g/9pP148+54ig9IC4zzZ3IMKt4Lk952ZxsemUA1r3ZpuRcPhyEj
R/2MTo3lKyj7mSOspf1TYS6j7RsJB9b9GfiQLMYV3z61G1/PU0bzdjjQ6Xhwc2pJ4bVdRE5Gwsv7
23XNubuVH+gHuz44bA5jroLy3g6JiqPaCglyALUh/gkv9abXa2fOKUSXPWFGLWMJ2iTDtMzo2AVM
6hUOb5VrgX658mvyfMVPfVFLDm2z02g9Z4QgRpVWd/WiBy88wRctgGCugyMZyMd42TboFVKYuoFE
afk6vIwRA5EXQsjsgchJ/u8epx3eXlU4CWzWvdUrgEV+ege/R0yf/+Mf8QbvSFeZ+gzcEwi7QpQC
cvDziazOy66yrMwuu9YVcOrxV/c1KbTeN35KnbqPfpVwRZijss8VBFHhmb7VF/jVnF3C546rRWrn
F0KEVXdVaUXIqTb8Ltu6uuY4D+8Tw8tXH/p7Jc0xTNIvT27hg8MUckEKODgOutCzlMPzlo9LG71d
uzWfo1IGairz2vgT5XAc2e6HYalNqiW/EYztx6AKjHOl40YwzmBU/+7y+eblCXmHxEEeerdRY1at
e27FU6Yj+xFAg9ONul2cDkAfnCJ/zoXEVN0D4JYwabRPcM1v79iafiJSnQnw/ky3yYN15EfSSOKS
FPXZmxLcwqdjEuyesZskNRPoIYme7mLCQ3/q3L1M1PlmxlOaj9MI38l6mzTDmianHXyJLhVcjxwM
FcApMoM6cRrKu6+F+3U27w025OlsNj4vdqCyJ8HV2ZD4HYs3ZzRZgiU2RRzglpAr2qGmMl0N4n+Y
LM3tD8k7UDg+s/XIgGe0ORRXZ8+bmyrLqOlsHsF16j/iWpVFzG06ZHE3nKxomTRSe3v7RzATOdjl
lNCuPcgc+UoDVj2ze+pgLSfshLAa/uzBx3g79pWz86y2dv53vco8I5k+Z0rgbtMfTd1lAp3gNryS
/1oRGAV97SKjP4PZ7XrMcr5zTTWTPTw3N8sc1EcX2HmyHaCOArbim6jRCTjF5eBPf9pkfKKyV6XW
dxDtUWEAZ7JC2oA/qYeTAU0KxnpMnbqcXMNBdp86J1D5WnDmXZB12eqyVlGLxU7/LxqyTD174yBH
wOVOewSn4DxVOo8txK3Nsjxot02/yYWTwmigF/XRV2XhDSCtSWHjRpJmgc3ItobNgZTcKmsnnYA9
LhhvyUUmYKzZsudMVSbZrIva3a60hgiCAJEBZQcXMPBtKx+YaKmixvq6sHPUNjfIQBnfMDqwDPaO
NFKN6RHVggG+zh4e2LeQDouhkSIb6DSY6XxxroNiBPI2RJCEN/IvYrElyYIouiHpYugIXhCEQnMU
8pr7KJuuCO36pXZgz5+ebhGQcmRoGyY2jyu8q36A6wy4I8Lyh7aXJh+ROKodRHVgHXsXSVP/jukB
oSKsinTwEJiubc5FEHhSYRjrpc3ZUq2rMAPuc4yGqJum1H+K1ki9X4oliXcslGJSf6mR0YM9ADzM
xlIclLy7R8vhIutpxSkd0ctDUkRQ8tPVRCVKEYxaY5CiPdIYJYbgI0Qktf3iu0MIozF9OSAhvvQ+
9RkfgWkdFPNBn54XQBhv7jMu9cQQ3RkeS8sWNKiEOADYEpMAzRYMhoPfyAwBnu6IbpnwjXeLv9CB
0AGjUYLBwAhA7/9Xg9rQqZswSKWf/2RU4+t1QiuDTG7GT6thhrWxOcLcxF/BCY1Ku3PqHgKV9/QZ
6h+VXbEP7w5RF61fAgXZXSkTz0RySBr78TABIiWlV0XBiIXr5WAxk7Pp2m5gNKXlTWiWvrM4wD80
0Upeuu2MzJ/Wpw3G8c0fyVwj+vBpCDSdL3IGDn8w5K3LXh4aminhLsi7e3lxE/RzR2e+7Z1a+5GS
OpD/hTVOLGw9ouHfI5NNqkiO5Gx7eZru/cScFTh/wRBrDC7rHRF6v+rJnA56I+n2OWd8eBpbpAnU
+TQsa0GsZHbxiQh/ZZ2jj61NsgGZXV2Gd0SbZm+k5pxwIcmIWBE35BrRtl/+jfFacqQrxE1S7yWc
m9ksHVzDxbFX+5OZ8M3UE9nI6JfrrcYC1Rn/ApZsdBhbJBktYMsnuXs1tbUMIbpTMDMR52nYXFiV
QW1Q6cLBOTmYAwxWUO31T9NGt8aIl3Kp1eg+yXawnMYAhTFJ4l2aGebXYM1A82c5eEe6ODIAdY8+
JB7OKr6d8jiXQmqUOnUowMv0K8LD4Lsuv3zLqaGBKFogbUhxNPT8yQBaK7QejjlfDpgls2kMeD2i
S/mJoPqKjpsLkGS3PkfuCUQ4IKmgSswLnXgJzT6FEcPzpjvd/8fvYGT+LYq0/9WM4uK2elIsEgiR
eldf39QdFBXxbmjA62+jClp5mLPu2QW4P3n6h4g4wyn5c0rToBWxbs5PISY2H1Mag6AHu5OdERw4
q08wRzKHxjEcMg2iW2+8elKiskoeiCJR3pOhWIh8o4wdCOKGtx9sgwqLEYtgAogU27CDV98594eB
OJzmNEvqtrVZPU9sJewasAWWn/4SuEBELSyYKD9okn+9J1UuAQweF+KHBRFSi1GQgw8KSagPaAms
UDRYMhTtcMxnU2SnPRMI49umn2k6t6h1k/fg4gIqYeX9dt/q+QQylGLu76CI3kCEuScDitm6TdDd
+SSp/nPD0HFqmrFae61sAGqgHWiX0m6zA9bz+rHY9fpvP508vFP86f2VYanNkYlLCM1rGb8A9kIs
YV/DV6wZW/efZ4SMj3tG4NQ1rA/xtseVlPV63wqc3zrXp8yRl+AGuqAh0KADJPI62HyBvDWMSNcd
fkaXC5SrMcaHlmMCHP6htr878gqJTy+CLOb/iIDyaG9/zVBCS0C+4SVBRuew90E+MQSZzTPKOUvI
Rlhl2d3EuouPBgc9uhjf/D9ehWvVRdzZJ3EXQkTwmDbTP1oLOhj+RcgUS92blruwWRAAPUYdpJig
UwT8X8hIZaAN+pYh8nk7H35ALWCMJ4TVIDzH70L0DtL7pBHtBqcuyAYKyxHBiajtQ4JK8aBoCsHO
ZfEp/LN3B0nmmQX1InUX8nXBlX7Er5OAo6CeXylJRKgkKAHayQVuxHqy68rXK7CGCcAgcFg/EYUC
Lr75x+0vg4r0YwRBdq1vfpGjN75izitnSqJo5q8hSllVEx4SNfpHTKpcKR2ur+WGywdggl2pzemL
0XH9Pd0HGASrWebemFodL8d1+PbgybD0hFSozj4sIvge0FWZ0s4cj0srRT6RujhXSXFsyq41Ndwj
9yPu4z0f99nPue+4OWTUaeDd8MvrZ6dxIY8y7wGykfh0B1K3iQJKQQN2g/3Tr/4cUDClnRuyp31w
+3TSbPC6hYbhp0zqe6yYS9U4R9YyaFaCxtaD9irPpTg6h3t/O25AkDDNz+U6oIrjDc523gliZe+a
89IF+ZH7mR+Qh2MLT5mDHZ4fSdO9Pb2biaAcK29K2iTz8lCGGQ7CunRAinODnY/5yqFWcwuEcPam
Sx5amXtm7MTBy1BLW1TB8WGNSOsOYXl1G+PlPjIQ4VA1gzwX/ImkD8c0nu0jmrOaV3m3bqunRVjg
k8A7oB5iRB/uLfOKCREVjVZzHx5rJCMQ4LXsXzjcaZcBfct+ZXVa5T9Hq3X+qRLOZ+9LP5V35/D3
evjZfvri3YJvImdlqT6Rt1GFqkEA16gvigvWdGaiEBAEzzs8Nt3HwS2W2IEZpoVGvYwrHpmBzJ8s
p+m8wgIqWMJtH2FdJytEWtDXt3ZRc/dkG2X4HGjBLUqgwk63RCgfSRxFTtA5MASn9ezd/UvJLrPV
z/ds/TcWvbJ9O6GRJEGfD6piZN+ntmTI+id8OXfSsqM6vlyGoN+dUvJgtAPjYx3mA75IwwX4rLY+
w8uq5leiJ/gpvm7L3/a+GeXV2WdY5+42kXSCfZLItqoxGat9bH9df7KnZkO2qjBnMaKdwxJfx9HI
UxzbWyazo7mz0VvWSST8lOwCN3gv5864u+VS+GKtJUwKVI9sMiQ4+02NbbW/T6kOAVrf5HlA1CH+
rJyDDwPaLg5ERgaxeNGqZ/H+fb79arSNxZ7qZ/GZp6RWIZ/Z2pzEWhdey+YBS5juLjKBRm/JHUye
BRo/lzQVH9SPQ+sf5PVosv8pz1iSofv4VnEN+q1FkZx6J3QG6CoQKl5beyiP6B3v4VD88kaKot/z
rNgHp6J99zC8N5DfHKhvq8n22rkBE9wJQ7uj5Wl2G/UOtcCN+4Xgtj0EQmWRuYv72+Otm9i9S60q
GNUlMpHK1pwtSaWlODUclIVV1tF6YpXjxw62BtgLtICot7yzBFlAVsI8A/CcEqsa7WufOa50gQBz
FhOrn917SMGH25E4kR9r+LGSD/DcfevWUz8P97OzZ+0Tk3Xr5jBwhfEPZuf4g8vJnF1WW8ZjdxtM
lOTMEA7J2l3CF1J8OvWDVzMxzt+fQQM9H+st027RCJQfzm/19/LYtpZZl2uKcfM4MS72lVCfJO82
t25OSUlcn8Hm2uifxLd8tz6GxGJN4l6tuzfkHaOnW24E212XR/ArKbrGQdPNoizeLyrIXrGfIwy4
hUiTW+eacyuPP0x1hTMsXCtHjL10/w5cNYcO+VsFw9Jz73Qb/pbzUWmHjNSmLCwFj5/MfVmtB1Px
DOI4Gq3tYYzbivHlD/eFnDogqaJsec9DfEDitz6Bl3CTDx9gxuT+luwbqYAPyFd/x7q/McaPoUGI
hVL5knr7NWJSMZnf3nlIYu+FnAuSLqiFn91Pu44ok20wIx+0Yp97p0ExOY9k2VqXW8laMP2Vc/YC
1b/RGmjPxFtIrsaZQIgKNrXKXxO+qoFi3T412ZP2VfuToC+DIFGBAa4N4q2IPoMhnler9TnAVYl0
y6LGQqRdjhKh3pq8knJ4CfaNdnX0S4nbN6aK3290y/OHFO/cag22ITqcgnxA7tLGOKNxS7mvoIAb
pgeJfLk4GQK4UUUsfmXAoX0SMDDdjn9h7hSnrxzYAwa0RrQf3Qk1xVdH0O2Eaa50F7sWnA02lv6u
u9867AQ8Asj+htOIQNVLq8b9xFaL/YGgvs4ZEgHoP9m32TVhbrD23VsXBqfeCfl5959cKOUWG2vR
/zzJBap1qhAu/R2DtcmaKPqG3wDSpYSipmt1woQMTY352qQYRAcjpTAWZX8fvn5YJ1klVlI41Ejn
w+HhM4vZptaCI5fXu+YfJrSp3f3vG7Xq6BVW2znhaQ9A4VbReS7qiJwLmGkO+jjzs1bFzUOC7d4E
4GIA9swnaZ9WUqIAeboiBkktQSZ9AywPyj3w6uCIi3hIvb8kGh+1wo3QBjHsojGsHw18fLKNLSNC
SM/zyir/rViaJ6WKiU9B/cGWRjnTVxyJms4GYgJxik931+W+o+ET5SQ3iuV9p1axhz2pEB4ukc7+
vZ12v63VoEFSz4SDqDREUefY1ZEwkPVAyLD8mxACVZ5WAhII14JjQYbqu1MwzanePmPHSzqLGXHs
MXVp06RNouhwLXKH/qVAwBJiC/kksWMFdzQIKRMvL+6Dhb/mNznwdyrrFyVZxW8sWJ9CDPXRtl1A
Xn4wnuGIOZAKKgM/ihTexo7+8OXAblR4H2UWM9VFndT9kFp89sjJ5Y5Dkk6gK3pwl0qJvGzmW+B6
PvRvY41Y1swF9PHpor5jNuPBzZn06lbGa5gz0WPG6oh0LxLfrJadRerv5W1pKZYNhysu/RPLKAP7
C7chywnjL+hgC7/UMr0T0Yt5cojz3mN4dih1XQrXwq9Miu69949dhDNu14ifUduBBdS2qAuBGcgF
vkPWiR4W7lLDvGJSEH8FTGGV8pazyJsDvyZaqGbfEFzIlJPAqnJYuBBcGGMqYyaTZwMstzjm8T27
3woyY2HRsoTxxymv9155+hyb0zLDJj/rG5ABBySSa//t0gyJNFejD8mmCxHRkNyjGjg5UKS1d4gV
l66rqiTD0Po6HK2ptfO7Q1ln4G+gyJOIBYDhSw+iTrCDGU+C9x9IQ+QwjwZwqCfNRTppjtO/LSTv
A1WLKD9V6E1fqxpBl8z8hW6n/B68kAzo+Om2VkaM4Yrql6fx472pcDTG4oYxLMf/+UCnZLWbtrjv
J0uBjFVKsmHbxNEFNMDQMIFVgBnYhWOCTeMPS8c3qIR2UaKpJYNstyyS1P6oe8C6EPfKz4bdBGIp
TGmUMkg2ZBK0RUq7UkQbGbjfr2c6capD79y5dkpfj93O418oiRUmxd+H/Dz5XEfmz+o7itxQZ16E
iI66CGbhYit017Ug98EnabOhjihr3BIvjNqXp5IWeosM8g6indoIvHmU0WrA+azYxlvIrofDP/JC
SfcCOyA/RcJdaU6BO/VIYDIAtbt//b4ptXHof/iqx2t4mIZByfDEa/Ib+Z4Qez0H2b88S3dJluET
GTh1pdgCvjWWs5LqttudLxPaez0835D5Eglf/PeKggz0JBKHGw6+IX7dISPe6BsrXp1pNpKWW/3C
85ViYNlXSJKDxKVQhTtYH/g8wB0HMg7qosmrpuCjB4f8Dj4C8MseFpdqz2/AdzXRLVTJ1Wjy0YBy
XOE3xG2CyYgGA8XUr30E9tnCYwa6PZFCWGGPqT1GtviVfVtUXDra/+Th6LzaTQQ0TbfkNdzd9ERn
jAyu5DXdanjBbl4HMHujeNGVaPj3H/1Npj4gqu+VybaEfAJZju4rpDBrDQUaHb06AJ6BhxmUDwb/
xXUN5LDjFjSZa3fqWuzy13aO7Ip+Bme78sQEI+iG11ctJdJENDEHm0OJPaTOUC8sC5HGuQjHFGAo
fSRWH35DYdjH4d7DfeUzYYnvkdyBvlfCEgV+cWdn3OFrCQ3qXhrcSYSl5Fj619DkSfWUaqmlhtCt
u0QCouXCIxEAIbDLXGBXlMa/iZgWfzIMFQ5FzIU1OPi7saYz0l/E8CQ4emSgGpdIaWjM6eEYci9x
FN5DR2HeLzEo3/wPfb10ECV/pVMYHe+ZzU8xN3brMVF4fGIMnyg3IjSCf3Bj6r6Yg8u4RFE9F7Ey
DvMOkWAx3oehxowz/k6zBadg9K/7iV/fmSwaw6sEZmTebCw8p5u6JXpdxuyCYTJq8UQbrgANItUZ
hnuyv6ONx1sHXZfkZj2mIvvE1NK/O4Otx3zcqbReJx6xgRWs9ZASkGHyCkiz963vzGP+F+VciY8M
b8RImcuYd3lDdw1JRYiEChcd4qv+qKGpAIN9ANzqLHfIicDRKRHdB6JJQ2WodZixBVfFs+p5RUDp
wOgRo5utYY88LdcuA3d1XKQjAXnWyg5O+x1rxE7D+BwUWZIfUV2q2NCyOXO8r5aNbWFAzE9PQyv4
ac2R1M/DmNrArST1FhMQ6/V6y9gA1+TCWzMIPuALo5IURzDbj6SSebElsNdQxbK881mQySF13Pa0
Ay99XbRonJSMwCvralMZ8qKbUMrNTOojpdxyNQIjo4uleWwteAEixzoK0iPqD5uddtTfQFEAIFmT
X00vks82cyu6O2ck7PP2PI7wBKx7hsROr6aNGGvnA6UYpqpx3QErB+vSNgHfhh0fuSESSIC6Wif+
/b17E0S+SrXCKv0bTCREkXCMvzDzeyh5kjRFFf/OAC3dyfotaRPbEKrFrxAPwbHjUBg14hfrqVik
Peo8l7xBGSOiWjA0CLyKIlBbKNEtVBIIbME6phVczI0+MPhmQCQa5ZJe/m3PkDgBOYGNYsanIEYF
kfZ1zkmogL9Xbgr/uHQoJxR6o+sI6MEfcSISzlb1O06agB1MiFwl3AhcQ4TgaAqjJrjpx5Co8Pvr
K8YZsaMyIS+Qxx09xF+gfCw1uuuoPoABmXDK4JTg/MUEKUz+u3J5aeyusaYn8QgmtF2/k5R4IN0V
byvCCotd+QxweHTgUHhrWq/qsUlwzsGtx2q7TujgKlAg994nzHvlNjVZ8PS3xBUWfGXw53otqVyH
ukyDGZA76wJbi2Xh5SlPtECirKNgdHYIubQc65KS5op0YiBDhJy0Ff/WXQtf52KRvFE1au3ez+vM
LtEiq1pNKj0IG/4PysDX31UoLgy0WXo2pMwuL1/6OYdc7moFa5EKzhejG3RbqOxBGsiLAX2jYCKz
hMV36b+Zc3YNK38dfkoarxe94JX5L3o5mB7KSNgU6nPdSyosr8zS2I7+q92pnbjnRLispUfcdUuJ
+Lj8+3o0I4FuxR25gAgdj0B1GZn2NM+etFz6JebpRVN5xBOvPuM1M+7chgbac3a19rkNDDU7hvmM
LAj9tHSoiEUBMuCegAAkAeM9AI9iCuSZVc+r4gW04j5U7LzyW64I2YHeFBswlFaAjXpaYn8vuMxT
jxKsp51exc3el2+RKD4HeXb712ojIpfAvIk3qslXGswRFvy4Qs81oiuhFMiCMpw5P1/vqcSrpCDe
eK/gdKh+fGXYUh842TR1bpAKZBlsQHIgf5a8b0LFsFqppKJ8kFxHdpNotZKdstlarcYPiAxkcjCE
GOBgSiL+beGnoMSo2uNudMZHXoP0PUYynJ9J2VVx9I1c48W1rqDQBfNXlcvJZ+k808w8O08feTXF
e0H6Dw6R7zbNYhq/sdOuidq2623F2DDMiVOrK8IEdC0lFWjClFZQ9YFOhRrEfwhsxT8S43+nZoAa
0ZlSC0GAE+u4doQ7w0LQT4R5fEKNUPo3yAi5dv+fkGY5Z8uj5cJsj1NXe2ja186srY9dF9kDe3ag
5AEtDuye/T1b5tc0BZS/66sAIVFU8wyATfjKWhGjSIyVocUC0D/oT3IumTvM/Vh1zjQn6ne0VuBH
JghG7YxwkgZHgxsKazZAHr9oCAk0qhOw9IVeaMue/Dp63yNIAJjpLaNitWW+ke7TbwPpHQIhaDX3
NXyFuCBY8sgNqLhrzRCqOnzVLzgLRj9xH2vfYedZCK1R4tGHm1NMgpSauqm0Q/0rzO5tK3k41pBu
jrhTYTm5Rg/QK6rToT3HdUxwFPgVL6NekZfhRZA3ItCb/asDP851VEwk+ixWaVBjarHWFpN+RkGt
6nYMCNLDn7aWu/dKZNLDrv6rbhl7AfQTWXEdMh62VDyb70JPNcDG/8IPgygKcjCmKojpjxl9rRNW
NiCgM7/O9Oms/69zvPlHyBoa0kAH+eMk6v3S4IExXcdZv0v0pOpPIX1fjlapWkQoGOtaidOjFU8n
Jw/fEx2sMstklZP0QpUqqWxOw8Fez3xn1anS3GpZkMz2/zVuTaS2lkWE1x7AFv/1XwXKvWIA10so
riQ+TeCQAvhfWcyUCTZd1afSfUMhYHAv6LoFZuixQtd0tA3WoQesNnw2Ktrzd2s+tykO1I8KiNEK
qYcwn9D5wgS71uCnJ7NCSd58EueUM6d9KE9o99mB1CTXuC/ZqI7eWgXSxaYBXjM/gSPy74CpySdc
jginGkeqTFGtQkvHT+WNLDv67uWf9JeD+acdZMnA67zdjPJQRz5jg9u5gx2vzLLAxCTtUNIcSAMr
Pg5Mg5tFw3FUzoO8Otfw0S4Te6LxyfW2zjBVJhsqqXnMezJpRfRIWHx2W+WzkSNnG+Nb9B3jyaym
NRAJl2rde5I62v8kuFdIA96wyQ6LDz/lLT7ew4PKfCNqCXbNlrXJpqC+vw8kF+WEQBMDBBClyk73
68m+/wo6S7Y/W3Ic+s0NgX6kdJjxPcfwckPPZbo5qSU3err4tLMf3JQzgondEo5jD831hKIA8UKn
Gd33HDSLi9opT7MO3D5IMU3wFoG5l08yFkcaUDiF+gZ7KKVje3txc2rWemv69roPQkixlZ6mTdST
rcMs75cBLMbnhfEg1+rYvw9uy9ajf9x8ho2+2WbkzQt/JAk3a5g0LN8EAx1Z1fGLEANwJXhehOpx
fOYr/lha3jqPMRBtXpwqA55PKJwwWnil0OqZ82dszk0lv48RFAwYQ9jbbjAisa8944wYWwV2I5EJ
i9hC8pImfCX6khgCYAHEO2SQOnf74sltW/O2wblrRmYTudGHucFVRgi8II4qnhmREBQWYe5fo/L4
0b/2b0ktvkbVTRNHZ3Dv6/d98RxmSSMg7CjKhpeHvZw+t0R4Nad6cN5p8Gc2/KSEdh1ddjPTrsTn
xU0mEqLACMXBgNkkmJzMH8KZSj1iW6bZgYO7hVBJHbHT+hyM5EmWXX6xmAGUXJAMQF34SJkfHSO4
Ewz+6Hw6+8DyNSjh4VYZsYy+kEPnk1mAzVIfH6M2T/MmErF3Rs9a6nG8x8YaHTbG5mIN+jIshdJe
YNpkOkwRV3t4/v8dzhJO/fEzuMX7Dpv/BnAFpnZOhLk5T4c1qT6AeKbKKOfXGON0winniuJhKT5W
oPMedUloYVSV+9qck8a03fAH0qLhccz5oWrZiij8IjZIytE3yQwoSEbnHb0GhiNSI9Jkh+1a6JIG
EDzX5INii0ciggUdVQHKAgQsGdkWmFTQQNW6tAvs24RvUO7TFmm7IfWDXxcWd41HU8M3Gh2CKt6i
9UCrP740dme+m9DNOZNfhFGASZIGIEAuvgDHH2G0pJDqLfb3voAOdhF2GHPEAb6+bJO3X7cbV9sa
qmbcU5G+fgHAYU6e7M7E9pSCLXYf5hPa2ZPXOzHZVD02vTggTo4RuRaihwyYmDXd9bW9f/h7JXfv
JDBgWcSUTulEnMDc6hq4z+aH8W5Tgy8+tZTpg4F8fa24V5QOZK0wHzFluk3rsOAb7Fid8rqeUzUU
0FBN6osLjxkWh/jmv+HNuIDH74P/TO3nGMD+fm6xwXGz1vh+QTUPLIT+NyHTycBjEd/Am/nfW8t8
6P8gut7jjKmL6/r6suAvz/F1+OaIrG+KYOobnXpgTgkZNTbvsTXl4cX42Tkn96G+cYEpgDSwpmdM
PMMC6PWyIKSqNC06l/57fOVhlz4PH5ItGj4peWibaEdUCtHt8AsdFTvKyUXfVXRMJlFeIiCaqM54
vEtUp2WiNkyopLyMiRqa+ROVVRqOT0x0hB+kGDL5893ZwgIWm3Nyit7jopNRTKSx0v8sEjkZNCkU
itYpYasHSc8AhrLOc5P51UCbhDISz3T4AOw0IsfeN4Cc/SinCqgTB8qWt3kM2YC6Fi0ZDKd/iQSH
054FJ5fjEzyw6xkdK75qpqbReXdLU5OHnii/zCBPeCiffzvLe+8OhKYPHxfrz8LX909Ujo+EHzWD
omsyBYvpl2DRJ5QkpH25ZlwQcFUsrl4xuHrPBSoKjIlIyYGyqg5jZQL+x19ODjzu+HMKTryfA2mt
VH3hif8rOzzbKfgAlx3HjXtvj4ardOBjp7xE/KYpPNr3+RGu/DDYluglk2Wtn7zJsqAnRkPZfT9+
roV/GVx3Tm1S2dmvB1OCwzt0aB7dbui9qXGhzRZZd2ks0njxunE/ZJPiGOxQEtNwN503HWbTueZR
Gft21rqyvzV/Dia4C7ugEexr7eUhtMC3md768ervOE/jJnpMPJ0P+0EeDiVYqXMna2rnVtIRQ7XD
g2XXWVMP4Q6BHkHztf+RdF5LiltBGH4iqkCZW+WAyPmGQsyMSAIhIRGe3l+va8v22p4lSEfndP/9
h83DoIJItW54Z0DC4OtJcwq47xS/fSoyMw+ax9AA4UO9StOWJwb9QNDXsILF/zwuHuN7ERfwFrtD
pE0dM7y2gVohhKPFWzKDw4rwY9NeN8N7XM2uwJ8UrQ1wKNYX+FcgwwApciyo8AumvEtoG9BcTNZ4
Id33MyIb6vPXRiw+B7+iPJbAT0adR++xfyruQ+KZcBFzE4qOG3Ql59uz22ptGO4NfA1yAzmPMZ60
whukfKs69NSUeJRC+OQhq5PS8IJfa+3DS2lgYAxqCku4KiEjz4qq8vpjrhUZiAS3Hm0KzxIxp33T
WZkAfle/9L+DEhs/NoemHJ/xdqRQk1nt6xYUXdSWUIximH8hdjd4nfjUV6hhwyqCnyiGIApjwGNU
UzrAWYJocXN6g3qvOd3caX8uACzMo+FGv2eXcmw8p4/led6nlesq8YUM9+v2uLPv5fgGpFQz0Ngh
UMKrNlUmZgVZhWluA+PBFXeXHhySMzMU2lwStBGE0laPTbthLMRkk16eh5+i8Rf9wZNvDtX8S2lH
ictZsizHoqOS8MbzIO/P1qBtFdfUaQGJZwxlc0grQx5VlLq94fPq9gGN4C5NVC5YkVwHxn4XWPA3
LyHjp1fLLvZFofYNiYtotvRgEHFecRe6HOvhvLBge2TM7z8ABTfNuYC8+eZ6xxZXT+mOlgAEo3xZ
v0edrgtv6Z7wz/PLeQApnV1jNzANfFHyDGX4EUDUZ9D8PLTm3igSQrBosga9mYqZLHzkB5J0AnSS
AvyO6iZ3lQKqrvb0darfiLk0jtdYXNWdwbfndk2XqftDBdulynwsBVR/wfqYnUkvwptblwwAwMW1
uUahOjJH+ttfKzvvq5GGAMe5xeYKzEMz+fOmXUWsznz6RZbLBF8F44Biw5LS4LqhyJIQVQB/haAV
1XnzRCJ7VaBoeR2mg+fotDev/gPyx7hopw0Oza1z78Ny3eaUvAroSwM0A5GgywA7PQ+EbIFjBRkJ
9FhMTR8OatULbiQVjkkM+PPM/Dd2wldNjfBEmwChtn7Hh9WFvYHm5ju6SbowgNR3QrXvWIuK7Y+d
op1x3NDJcxx3pl0Ix591ASGi3BhLiQiG5wqsgdDE1SBPMkcM9Q2RY6SQGhBZGWPdJle/75Xhzu9c
EEoJJv4KnhQqdWCo9ptWycKgCDT9iLNS2n+Nb+/lbtxnKU2AEWJz1S/mbP10RbcB0sK0id+MrFAV
xR+Pjd2/jU4v7w1HioQakMljGRVgNiw4vDG9Dg5rbHlYpYzhNxBTdGVUQ4NOGy/bzLS9x8cR2CQG
bo9fJB/PWR2YWPodY0qAB3a+MmlgXrK9bpplbw35qFnCH/w7PgOVmeDqdvexzISnvIPbXuUBGZDH
n278OTr1cke29BUfKvr1SwjrpLezixv9j5nw0EcverfJY7JV6Onp8V92O5sfug0lU8YmZcUK5UDD
nJKbCs/G72D+jju5b0AtF080IuNpiFBJGfEXdzA1qsVi1fmQZ7Ff3XVnhxcfiBDEFvR5KFx+saQ5
IuhAxxHciR0m8Wl0mbPLISQzvsP3sOM2IdzZD3ure4zu5/DT+ABn70CYCjKvF+sjvER7+wrvK9aH
Xwzo81BhIrOPblPj6vDyfWC5QT/V/kFhcAHGmpW9kRYS1YTixK/XJzrYyjYOlZnszPC473IrlmwE
9NW1DZfsDvdJwNd9t4DMxp2W9ti0WczGx+OQe9glJoRwA50PEl1otPW43JLLNhmok15cE73eHbUV
0rRj137GF+Ybrs7mjx/Fb68Dwd70Vvn4ChbiXbEEMux+KgFqHVTwGJa5B/GZ74DJQXxhpPbPXASc
QwANxJ3AsxrxNdCHZAxtCVWEJn8EXU+o3/oYps6Titk3aBAZPxAWmnO5kz4MsGMZkyDcUoCZPieA
Hqossm0XnjOD1AF+qM57bh7eEYg4CM34zOwcNJopVMahltFo6RuYI92pYKaQWoPj7Lzqc4Q/3U64
u7mp6uYQwifv6TfsXux+9sA/Cl+4a8rw04w0hAUl3GgAhoji5THNpxhIV3aHzV2whrMVfiY0uy/2
KFBazp/vQAFchoHAiSVP1Zd9j7GSpDffJyekJTdfW3ALN8RLUtixesO8cWuOtOtoZ7nnp6MteoNT
LyxM/wKO0pnloWkeBKnuXmPp4b9VaXdgIuw5ba4io6exQUhmRQbOJdBIL/6jgKc37n6EK/Vatp9Z
d9mObuB2RI93I/Pt7UI6T4RRx1lHmKqw1AfqzqbaaQfFtF6ex2XE6cZODDmJkY0VU5MmrymeASco
NkL26MwEkRPgSMQM2j9fCeYiVCJQPKcQ09jSiSLCVIYWPb03C27xvC69P3reMkBlSWOoo5b6xdGS
FCYZv/R+jthy1kyRFbea95O3NBb0Z0N0XXrj39MiqJ7oUXuAbW9quDk7w2kKo/kLImuy45of36Tl
y1N4mq1rXMLzZjf5TCoAa8O7DDm35ArxCGPLy8EB53POemM55kOOKXAWXgCnBOQe9KeNZEBhlv6y
u2z/GOy0IHwUAhEzviq2eLse+NsdemGR/EFcjQ0PGqlPTMXOv3Mhf/Dcy2DVXkBjhPWWkwqgbPOp
6lt7xaPYfeECsGOHpwsNT9tecrbsG1SIdlAPAfosrO+725QwxAF8IuVrN5z0cPsRVSKO+stPEQTD
TrLNJw/GFA8Bs5s47CJoInMSVBdrdKk55lvxK+7b88sv8UsA10XYAe+qQ4GxuxOTr0DorcEwKf81
nG3jKdsegVE5Z2E/UZbFFFRrct/eISEpfvfslXg/wOM8+V86yqBF63SMGstDdUyfGN3jPKEog0cJ
1ulbE+i0ZZSTw1SAzomVwZOBD5gfRDEsBmYYarKSjx41xY7aMRy9B3Bla046VttxpjCFVl3lnvSx
31jmyY3Z5NmhtGiBJKlzaKyIyvXWHUIsGD5h7YNe+vO3y51ieka1yNHF6BYO8qvv3UY3y74iWG05
Uftd76bHRiMzdXzd6GLpl7cPp/rClLaPsJY8GuwWzwcMYXS3B7pKnOodubr3mNA4QzJOeGZvr59n
165xiOB0hp6O/mh1atwHgZ6a3XR+1Z2DyyZmYLMS6NQY6i31qwo2w7RX9WlB6v3tGJhWdCv8+54n
GWAXtAPn5uF1bH3sZjfTdU6qcQFgAlVOpTd4e/rqFBNDz9gTx09oJSVoBMI8WG+eeQxfMIhRUHcC
A/sK2KmjGs74N+qkiv/44YzUIYPgfAZxhmGplpxcUDvcLRHK5vPaRZKd0OeT8Y7IOI+Y1Ax1BzXk
cVQzyOXEcC6W9zoiKCe3lobvi7edx6F/guiZe4826p/CPhcbWeZn/NR8PX1twAvzwS1r/P6kJAIc
4j3sdq54nMPjLnFsHu0G32F5G/fO8SW6R6qH/ei08/PTce+z/tAsPegtWIr7gtmJ+dYjAmfdwSnk
3ftD4jGdzm8/PQ/bqByknSe0x/9FBndP4shO+xa8+OJVPYc3vNHgkCP2qw7zoEK95Ft1cK1w23nH
xqiG3An091DsnNSafTm/RdS0TPLP42b/nDPnHvYPIMWj1zlm0U1bCHrOcaaNm7OrvOh+dB71kzwm
iGqPlt2BMIfp6q/KFWU9hNrd/xDhqavhlSHZFzEpdOK4V3pcVFxvHzgXQ3GBRpvHLMsH4zqoqxzg
OJbB9qGM+9OXlr9bXaFVXiTjpVwVC8u1XI7rsZzIq6c9ziNvGC8oe0bM/2Va9f94QKYw+H5lvtF6
p9K/MkjKqWAmu/GrTe/62NiY8HUg/7ODCtGED/diZ+I1RjyFOlsI6TK5LdQ1ZgGSjO7mhG0/kgvB
8JcluV5lG5k9/4qpEpUPaOGlnpXcKG34fokNcm247Ei0hAVfc1hwu7K8iN7RZXvmKIVf6OXv+fE8
+iKQQrSUljOjWlQtuiyGgJYY13fPPoE/XEu/ZQzwdXG2fq1uoi/bfdyfAsUTCj0DsxXuMfvZO+sw
3ABKgEWFnK4Cd8m6v69g1DyETrWvUJpauL4B8yNLvjgl8JVo/8/MF+BV4pH2V7PN9zZnLNm0pHr4
73wkttp/ZHrkNo5amG7BQzXntxsmNC0T8PsxAg8CZ0tey2rzubj17xcbWAYC+zuI33g3pMtySqBz
v5jcF8T+gn1xM9Ju7VSY5/zetrpmV33vS7v0nPVKyG8Apt/NA33ADRdqBQAi4w30UFlsaWExJ71k
DR5PgKgj84WB2Igjtjx7NdeNe1B2cO3DnR5/rj6TMEo5DJBMmKI41zw8AzrC9svTz7lyCtFSXJGq
YDbsPBdQWj+M1XALo0KGQtW6CrFzpFgYXg2HrIg0eE6doG3n1Faw2RUMYBef5MkuwZq7IcBh8gAZ
A5p2ijmXMvnggAKe7R/hHVI7fc5wubFIbvbn9QlU7+iqaQXfFtc77zFiu4upTxR7hco8OcIChLBE
us9lAiI3vUwpoSmEwQTtK/YDDZEegDR0o92gHxYruO8LMpen3SbIoZPaPVHfNMleIaSWUNkX9klf
hzYj/9Ke/sxayJGjMxO6noPQjYZwzuiGGsVMKwhuq+5v9wr/tW+rZGUjJ1LB16wcH2jgviNR8Q8G
T9DR8vDCYdjo47I2CD2B06S0odVA83sfzq+fE+u24fQ05+ddYihcs/NcZVjAw3ftOc8EVFe/5UnV
31DqWOx2pvfI4/5j1buuP8Cvz2aY86b95ZnZjTFW9NWxMy9KB4+QDud4EagN7Qgdb234Ok4OV5uC
xuJez3bf6AYTm/7aEMISFJDBdcyDiNMJTTQexHZ6gienOhoD2Ns80WTIJ/kwxoe/kdOqxX3bLzfM
uwJVSCeN4OJv2aT+Qa7ubTSy9lQxAKAZR8I9nu9eUfaAfk7KJYKAzzfOwF2ubVxgdDtnHKcAl5iz
o7S6MiF8LItrjIwC4Opkb58tw88qMhATsvkUH5rDvg3CCeanu1lvXg9hXkiXrZgUl8lDYP11NYDu
ih4im3OtUMj9TxihkR2DFp/s+RFHgt+CVEp7Sj2Pht6+LDCWmM41XA34TyY2LPaOWCP2b94JFveN
chtIkWDUSiaEWPI4deF9JvrNRzYrA8OWjwfqYcQ0F3sarPkWCi41B/SB+AbNLD85KWNpg8YMmYyT
g8rCs9YHdwIQeBZt7tEOkk1QFGAHtG8+LnXACvwIjjmgH6QnI71ExwA0zNfdfexexd3a5jkqri0t
8zpdY2Zul4V/2wWG9MEZ4VAxYC7dTx8oGBpyuQHM9eaP39x+ZpbJ9HW05UCDefgm1cGsHf/J9bmN
QBjd6dsUGlw0BxZgO37bY3wffp+ri2N6vcr51dCViz/EOes2Hk3xr7YxXGVuOo9DTo4d/kwycI0g
TGnR+Ii1Q/Bc3XrOdLcLcbXm0jM+n1+2jwUyJWgnkV45xslt4/fHGWMygRTgbP8SsdWuzGlrv7kr
Tqfv/Pa96B5AhqKSizNgN8//LBXnDNX8h4X5jeZRoUH5y24bw5kzqv994AXkYmTSYmMRXJfIhsnQ
luHzFeKr3UeJAX1rN+aGl3xfbjynzz2lZLsx7rRAil1hAsJU/NrFds5S+9op7fNNdS9PviAqQpqd
XiikAP4E1hQQLEZfxbUw87RH8p+fCec/KB4T7Bq5y/yLfR+zk5MNRcQg+BvswV54xHZHQtPwo4Ge
2lNO1HmWwapb77YpSpC7PcpE8/lJEWWYw7eNGr4c5+F7JuOr/P+u63ogXQPSB4B8aWcYYUTlasoG
1qUFHe2WGbjtKMum0+hqD3ajYQD7MGJO87WrnfvbccZVYR/OH3sV0MIbjFnb4DXbkS/QFZ7nDMzJ
xAn3TUnY1Rgbk8MQjM/dYKptEAnq6XT6sZaWS50LtoKFRm6XHLbQWRCxPhT/zpPqNfztC/WTU4v7
hFhPDY1rJnM3rUEWGmqoBbGEGpQUh7g7hBoD7B7mhkbE7eFfhvBCBxenszcxaTU9w935t+QUXHi/
Nux4p9Sc6sM+DkWG+9sfPpMqo1i5LAqIsJcYu+HgHeZbQcOErwHh1aNSv9+Zaz2AhBh9o3TAP4mt
m1VBGc/QRrzhiA1jGkQiRqgxMgF4YdyT9X11wNbgzLktLnOQF0+d/KDQEwxnJEosnk8IcgU4OLRA
OCDsgOyWUADtOmUHgxmCULnrwXoQnvAFzpwkAiJdSesFczTWLEkrd+Qw2JHZGTOcGA8c4Q4C38A6
hczHhIYtyuutWCkwD1hnUyt684GFVCGLIiMZ1+vZU2yZ8XihIsR/HbfhseWyv1HW9Z1A/v0z/vVW
A/4nsA5ZYwjFX/5qdXLUoT781eY48tOiB2WigBXN/7/a0/Oo4FsIUfE6IzeQOQSof4goBLgqfYeX
hRUx1nzznU7sdt2UvdJ7/UqMH2QstDoL4MI7btRcbUZvvURN9IRB4n1STAAZJINEZ9j3CMAkekzX
rjxCUBt9NSEGAcrGg2wFqiJeXEYwCpqGPrQMzbsk+C0QmEyMstCkuAhSYHnwweiEkyKGA/ZPHyIM
EMZ1wi1hRDc48jmFQzIn9BFQDGojBbywlEAguY7Whhd05kJbhmnJnXwthPEBLPEjP5B9iW40YULJ
lE+uPKNjDMQxgVgLqxGGJE+pkHiy11D2U/mJf9xOIFEWmCyxTMZu8sY99gzca9iF5dc/yrV8ZrYO
yLuwgeSDs8eUM6ZifHjG0kcn4qbnlFdkqHHh+JA5i0EeqyqRu/VcSfQMqezA7/xnIVMLPHcKniFD
jB6HqvPEoPtQreyq9Oh/dfnzQginPt9t5GGRFfmPcfNvcT2CXsajxCWB6c0jDsObp03DuwHuNjt7
vqUem3JsZEKituY9NHOMOh4uiL7DJo9blXgYfB0DN2tyyTzT+Wx6UxOGu4S0TOFfB+N/q/WX30Lm
zmm6p3LtCaqUe0LSIHJ3UElhOENl9m3MpLB9wjzoALFa7LTkr+7oga3VRtyPECqIJ0yPX+J7pJNA
b2DAg88y1IKPjXlC4XreG2lEaW9EFRKLJTau1CLlgPsitv7wU1IYh8g/CpQm0BPwgmgG9WDHn5EX
h3isJXQvoMMKvaMoLdRYWffifH4cevdBjusXLviTAtMlDeRp0B1JMsk3zsl+0FxjwGbm6FwME7N0
ZayJ19sXwmekDk0uWcXr7Uao0Pjdw+1tGcD7ZVh93Da3X1z0FOD/AE4ScBKPx4cVgYFRJIfgbq5F
XwogKlGI2DtmT/rdhTLQZkefJBCDmnqBgZOdcTF19rRMfMq5/APN/kfUOvqsBjQlOjWTSagRqpJo
KvdHBAtTcUkfizhAWIz8GOIFznvTI55zIXczOPz+FoGF4fnV3gDy2bys6XSjc/baGOA3QId8ncZ/
YY718UHtAi4a/knXqWiOxTLr5becPez2A2uAexxudB/icqRsuHBZ2LGAMeh4D3hVUdrYhzzSsHIK
y8TADtcwvSprkzbrUAXIidQSPBMJZe+xUFclsSFwVyhlYjaaO5OEagMHHhoB9IgJ/JLYwlcM63q2
T1lGHQ+gCwqZEJXbUTUa0b9zclxnvUyIU0VcHW2rcSnqTcUjQwb86MpwZ7R7kHFin9cXABCUCDRf
zPYB6rDlRVaCZOwEY+t5cpXljcxPIS0WQ+heVPDvwukyVkTXUpPTVUzTCmdLYWvKLg8T3H5N2f2A
5uREM6cnLLQ+fi8u983J7qTAQjg54YA+/HqLR/TBcY2JNhDK0+tMirmYN31ONpMh/+m91tSmqnPd
K76F2dze4vta9hG7EfEVQZuPoVjtDkoU+TacqBdo02qMbx2XvvXKJe5Qe8OvJAX4+SfOI7rzDnSe
BTI1cANUeeJeqJUu4+PUOtz2LYHVG3n6x/WmG6lbbQbsHKjBZaD07IpJafRag19h5tZn6Z1S9qQ3
gmberLRRasG84rPjcfL0CBhwzjx/oIrxk701aBq7G32nGEemfSlEWOCsFmXMDuN0li/aRLa+OEcS
B3Pj6qmpyslBgWj8s4dvBhI+cMHjTrzxDPRTUHKztx1caCQTHryAfWzxnfamWqRPu9FxRRUSMjey
Wqd/c7+8dH24hSpAuJ0jiVKd+/qBS1qPh3jnK6NuVKxvyWuz89lrRyecHfiKbAMqUru/gkaI2w6V
Ez+eyXHYY/8oItlDanJZjs7zDzeEYvB6BtroxpDJOaEOjL8T2kS+SZeHX4sY2dyyf1s7z7bp7SiZ
v5SDKG0ZqMcwdWb/H54Gg0UagmfPbqbHzWdJOkVCWlBskA2iIrYjQsp9kxeC3J9EyueiDCoYxOl1
QtLFSLy5z4tjCgKgDfH4HLyJ20GSesaOqXKViba1tv8ItrVHHwSmngdP1JfwTGWmq8XPQTEEq8X4
T1p3ZvvMFT2pdJcIoEXH2vqksKcmZ54Iw+Uoky2KQQ08c3O8RMYfdKcvZ80BGlibNwqHJra8oosH
ve6qozezEY0HiYxP29oeqdzCJlY5PplsmU5RQUJw+piiPFw+OBwArWaK3kmU4Zv5U/1xTn/3j6ub
o3Ld5q566B/Al2O8idERdlcGq2yGo28f7wHwDYQThptTYTR2SxDJw7WYnGbK9t9FQY0NOwLwGdqF
INrKP/sSMc5CfTf5EUSuPcAz/iwyMQPWDLdCncSRJgz2Eb8t3d0bwxx4Fl4P1hn6AV6lAoBcqmvm
HX14y+zaWyxSsFqmSNgKnVi4sHhCWRNh5CJMACgBb0MNW0bnH2ZwzJ9s/XCcfw8KzixETw0wc2Ho
fuhOrFRH0zgxR7SwYghTTJ8RFhVCWmHYjcuBjkmCgZ0yBYcz8tcTRNjLcq3PgFFeDPqROTQYtbip
dPGY/hxhDYPwpA/cX9c1kzxenR7Kfh4whQme9MkgC7Tj7o/43okjpEgbL2hCYZ6N4IZSKagc76cx
BvMIGJ9sHF3X8i2YobMXCNU9+XmhKQhjsIQvRFUUm+4E6rbxVwxvqP60Cd8TNn/BtIDp95jEwmKY
9xkMAC78MCCv7d3fHZ3I+I0Fu0UXL2PLtQo54bU8yo8beNAQL0TpypAAEW7NfVBcrgbAfIVtpJV1
nvFZ915/1HC7VXeqpEBp781lBazWmKj/0fxrMDaCIjO8Tlhit6RvIFeCzVmQr0V5hEkarErc51Fi
wlAcHd0RRteoQfAcp0gDaMUpxFm+YoLPACFEyEhEFuMy+DFILvrCj1/zENl1aA6OAYb0Dp9irELk
wuv5tNRH6qiJ5Q8oucj0jeEjhIk0hLExtrjPG2OIF/oUfqURXPHjKxGFWtNb0Nik4CDt4JUnbfDB
ngsJifMjoRM1Ci/DuyefAPIEhl8dNCb1LTKmPEzvUS0qiSeO3Ir7+dNi0eBosTgKnTlwlh1kB4VX
8ltMOGvvOuiWTnfSD7lg/XAHNxuhuwYh48ZbkyxyDAB0oy8wOOgm7Un4vvvm5gH3MHzjXgIcSkaB
yOZ17GPWSoptg3gcf0cSF7wjWb6JX5P3WNLesSfbvkIRI4870WUkKwjk9outwIORD/Y9j/AKmAj8
+cM2AQYDyYXhYMPGglDtjL6HR4WcE5SoHOE4U8hg/X866ceTsFbE/dtmaWEowGZOVd8Omr0RX+fQ
uzASvkW7SfN3pmFi3WPrgAy+wIHkNmbEILRs098yLz+giViqFLhskqpLp2FnuAhirAlgxShU8TnT
dj+k+L3ALwhqgw3x/ME5w8U5g60ACxNYUuYBxP53wLHBCc053fHaVR+oA4q2xosBWOwG0ggAwS/O
s9yr4QVae6QGHktdlAioFokCVGcanj6XvcgEQLYZWp43inef8NigfZcyRNqYVwAgSMclrQoJysPb
/DR9Drp/5qGxkAL0KJjgAgqpsElBHim/5AdlZWu5Y4Z0s4dq05s3Q23Zcy9Jn3ZDyPf8MHF2/IYa
TbiVvfCJjyTMwg/FlsjmvuHpbd8X4NohENZ1Rq69R/ecMsVPmKWKzhRFKA0LBFXhxmUw/4cqAzT/
uFHhxXHNVMwYoN4G0pmNA4hNl+hmstO8/F7ASdv4xyVJDGpKue11f3SPYoNS02RobkVV1tkxs911
5Jq2YRuefok1ZCh3ZxIoVILwCb2AH5d/wkIRwS2DwrJG1WtENaIu7zPmNgANBBJTeQr0qT6lIUNH
RJ29KVL+ZEZzR2MVHWePX2bDfi4siGgHkKmNq1CLuhst6jgK+l+dWS/hpfR6yJBW1PiVTDzgQSAu
nGeac6aQRJqMS1iNL0cmDfwZ85WA8dl3lcdIj/AQw+N8O2dowhpBgPt1geGSS1pm0iaenH9uv3jL
LaVZ0gNK7ZMDJuPRqvrqSprW8Ykm7/AAwHnG0EjiU9Q9rA54Ep9ojsW1QnYGsXAQ6dRl+GGOrmDE
JPZtkNsma/qP398cWMciQ9UCrDgF1xXYX0AOnUel0/gDiv4rzYeB07FG1fbxLxF2uOR6M3sxeKoE
CebkjV6M5omqKd38gxE4+0E3WPuRdK5QSKAD33xz1ckK7040SEBBpN6EWYgzDzV+NS+m8gzw3BbD
MrpwRK2X2GyxWcsOjAQJswWxx2I3xhAf8FzMJgw86UWlImpK3b+Ojz8Ge5+5vs45rHcFc0gteB+Y
VONUJzwOK4a5YMSi2mUq4m23YKYAqofSm85heWCjIcwKUIPHXhjrWKXBQhdjfMSvS3WzJINFrNHE
rIFfYmPPXRW1F81cH7kP53twX2LO9wfZq0RXdYsgO9wgxn2c3qFGJ4voEFcryo1B86fC3ovZle8C
OM23gl+LoCZDSMrnEsyA9pwVEiBis0cYT9nJNYX8rk1//ndkqALxAyUCIudgkg25EaLpdV3HNfWj
j6h33Rkd59XgjhsZ7TuDxBjUEjee+Drozwg48CXep8LlAluomC95xlD1LLN+TkXJQChJC+CD4YMJ
hipQh8iz/3cKpsD0ovldII8QDNUHSLgEUjaqSZYauFmsIfzXXB1BSXKvlzA9XQiAByD1xelJDxm9
sn2EzeI6e6QyxgBdA/JQFkCBaxHNqhm7bSqIImAtqepy3Z0X8kp8ZnFEyN0fKjViuOXg5AMjzKQA
k/RYTC+xkOWCCFwBViZYhkCR7FE2hAgyAByLQ9X5SbZs9YIBcYFRkXOecEPlMvFw0rpXdLVVaP2w
jaATPI46047X94C4FYaCiJaerkbHChbDaACDkm76jkZX8gajUT/pPO35pxzAenIrDvo32+V8hzvz
7DMkWKQDXY5Cj9DzmtRFqCVXjqad3e5VBwtMCgIUGT0FmsAHTYNjfd3zhTBIe9bMHpsYm+pu4aAE
imcfXBC5ZxvTVaYK1Aqvwkt8rDV4PTArtYaduVwKCUfRbX8uZwcGNPD2kdef/wd1FMc3gAm3LDCU
ejLo2Gaop7hgjCbGvysYc94gGAO3TxnhkFXtvqgBkOxxddeKky5/iAcl+ZA4nnWaiQZAIFMIMNE2
5afErkMwnVhxERMhOLoGfz8IXyMkHOIiJDeNhS0/eAcwEgc0iS18hU+mv1itiZ6EwSlfMPcvo3KB
zxljbYhyPIVQYubmT8PYGXQOO+EHbiUAalCDEY5Coha2PPN8mCZzlSRYSaEnLhVvX1MVxSq33Arw
ox3smFxLr8RGyUo6B6c9ZYE1oXKGKm0EnVEx/NLiCINVn+22zFT8y7Izk53l8vcAgMLnQI7tpZLS
K8k32qZMMoEncWkQFFYPqxG8Hcysp8+5CXcopHYFVuiKilumPoCaMmu6w8+hUUOVl6l+GoGBHl0f
HTdjQQ92Hr/6UHTvTL0kbEOwyZvbzuDZTEXDJ34Y5Qy4Fr0K1gpMo9gXIUB9Xfx/+yghIcIi4O7y
GOHLsMRVCToujXC0rr3ij8MMsqASw7mhiREJILxale1VyqKe2446bFRvCI7EykTw/mXfRWeZ9sj1
1STsQn5RFB+5nRCJj2yGEv6VCZyO/YGAqbDzF33oIP/A0mmGtS4awvXkxRamrU4u3rGwkpAWT5Wp
NJYIQxtkgrAtN8LUZ2cDkR5l67UUgHeWzNKl6HGwWhxAqP5g7qkx5G43XXinYyvIBI3zpxGDJHZV
SFzYO0EW51vw9PE/mXVdnApOFTsB6Hxu178qshBljxMibTHk8OMYnQVo88cTS8YLH/c4tibm+Di8
zO/zPpDAsm+hV9OA6pZaYiHeetCQ3JiD0T408Bk7BON23Jm3F/cYDGkKd1i3PE9MxgIBTbWROmlI
FIA74P2zY2dceqj5WSQKPGUvO8Y9G+xnAT0JG1MCsVhsDV//L6T5dnreOdSdzxy5HkAsUVmAQxuB
dRiF09/1QUxLwhYMfyF+2CexAQrKxaxwzX35L8ew65OaZ/n/C/7AOZLH6O4uMLwhVtK7zC6Y1/xy
mG8vCs2SALTGCsADg6DclwQvDNqwD7dgDgA4JgDOAD9lZrkXZ6WnB/hLY5JtOV/NIXDo4Ds9OUE/
FisePYBiFVTL3ei5NPwW419iRrEvOmVf/HE/BJCPaTvD0/qcYOt+uO4ttv5BNXzN30OEdQAw+9PY
Gj1JZTQO7798jpEvsDAAsj88MdU77rUDddAH3IoDBZv4+8nu09WNGp+pm5o+49ZRxaH/NbBgmHof
V1sbB4utas/Vp5XAg/jm9bzbMB8TJwDFJXmD6inIC6Jz+HaUkVj5U5QR81lBjNrTvrt9nIE298Gj
CscHsNpLMK1rghE76NcwCIj3pWB/ruH3ly2CexAk+7Z9psd4Nnv4ykBhN/hnNjTkNOAXrAqfQ+Hl
gpCLXtLyNc5LHx3cTAR4xJWzRP4+obhp4FhOqwW3xJ0tSL71ZiI93E1Jq3+Ez80j1Elcl3vfoQvL
RyUbhrg2/wGBhu+3c46J9oTn83fFRz7oZif/wvnKRw6frwiZH/0oVu1ss0dYv0LxSowp/tUJ3uEz
KNlPFJafZCZOTJ+Q0I5Fmd5eEbVOXKXFTMuUbMdIomIASY3Cp8ScAFlohvU7PgePEEyON3jxC0fo
UByNngsjfPiXMwZMR3YkvOBhh/0+AyNBgiFnCc6YDhw3Zy8JrwTHbkiKvbC46Tej/M5jBwl8Q59Z
hy1+bcP3Zge1j4tADC1vhfqcR6tGT0iqnH+dGBnMRZ7SMuUT044bidhN5WgY+9FfS9oLDggFAb4P
v/65uwqdDeQftLJ3H192mIbwFfAk9MLyfPjYxC2TbdNkuf+na5yU1tGvYXTZ/Z+fM9SDEmvED54Q
tyCM402D2zQERsQrQRH1cAuw1YmC5/M5fLkvN0d4ix0SAS+gkKKucnuxcWCu8UINwlm2Fs9rFhUR
m4DFkhVbDDpQw//uoZz4urz7kCUSzzx4rMDMgw2fXC/t4wIhKXSxP4tLKVb7xUGSDfQYsXE/rkdt
wKvW0VAbYAihx9XJubdodI11MW5am/3rTupCDb8+YcE0d7eC6vMDe6sxgHcGyAE2JyJfTP9eArns
Gr/XehC8eueko85YWyXJ7oMubmEEFbyD/WO+8U7zjY4KyC6YYRCssccLGOC5xiFscQ1n1+0M6a0h
6TOl03zdvz+jC/BUOo6FUXQbxH9wtXhckp3sTeftRFGx0PrrINV0+cm4gilPCo3D1RwMBleCDTEh
zd2BRxztUOzjyUXuCyJ0chc7y/6oLusKWFviszsbUBi64gUBrPFzinB60Q3j79fmmVESUDaif6Gi
WjZmaWhiQziWw4QcSoAJMIvrj/ilYAEAoIFFJaUBbo+6/3KSN1kCoCGLjhsK0pEaLwqAVCVPAgme
/aVy9jAUNG219mgl7r34tKRr+CIawrZKZtU+TFghUmCfN9+y71cuVg9RdKFquLpZxoG3lxPdoniE
eh6c/m5kn8Py/3aXQJz5KinAyL4b/QeR7jWVZUJXSrQOF77/dvV78MKHe3a7yBdrkp8HJuBwY1bf
mdJ3OyfOoZs56N5dQJ6ef6p5XISJ2LgaeSWSNy4Gcvko94n74zb8y759Brctu8LF+4PKR1gtZWG5
PfEQkosJanrDjuiTod/9+zPHP5N7mLyc6x1udRJeF5OkF7nvOtaxWNpSPgvPP9ltkzc0APvBZSKu
dJ50kvsKXcy6N1rjbd51UJP685r2Yp6mrtQZucudWacoVs/uKNuu1+BCa/wAdynuQ9CjRE/2oTt1
uBnnHdmm0JAm4txysd0zarM0IXdASWaT5XGwJNt0m/bmPo0qbnwbvoUnNk44bKeX4ba253I3DJWG
P2JaTWgp75Ump4yiuPXXRpDSkUEUZ4LMtF0cM2klDzhCMQnD/9MK1pcl9u6+toQqbuMWWPlW5fz8
R9OZLSmKbWH4iYhQQZFbZlAEEccbIx3BEXHEp+9vWdGnok53Z2VaCpu91/rXPzzYKy3Ma6hiXBpF
1kCwrdSg8KAWHIFDGEAKLMBLDlcfmj6pvWazu1w45t02UIMQ35G4uvQ7VCpUrQD/AEZMeNM0X6U0
TCssCOBqWgBsVFko6Zas55l4fQgZMF3aQdYNXTeALUKkzjLMQLtSTEsj0hbQieG6uSM3DpRk68ny
fKauCUskDdw90Rvbi8+c6dxPoD3CJ2nAgYRRuw3aFLrQ1hdRdrcCBQNJN8Bm/TmJYvIGxWgJ8uKA
OhmEb3L+47lQyuGH1h6CKBgHTqGL2HUFfVosKlBMkwkI0bwK6epwxpa41ag0g1XgrgrxFekgCmei
/10x3F6cBzEGnCwS8aaLIvg+QRAog7S7Ic6TbxcXzV5DDD9yEg8RogD+7iIQ4wjeEOSOANdWYQWE
mKZ1N6lB/WnCaOOKwkta3P8Mwd7Enak688ZWZeJC9RI2BIwtRChQt2CxIK7VJuLWIneIrz38LSFW
VgL+vfQVQCbEQ1ta7fSzAqeaivXc0uavkkYN7YoYeohZE7531LrX9i8IFKGqifMjOilObUkmnEWQ
LxdYo6QMglGVTNhSgS+yLHdJG+sERCQxZZiVhrwG0w2HBp/3Iq2SSInuTufmMj/h/RGPwQ1jbamV
s2/3unUwc1dCWa5AOm0ucxTxAN//CTmZD8icN16A2C63PFzCn1vxoaHzcPkC3Hksz8unSREkjWDt
pcW4nYJ+cPHjB+6p8rrwbbYoAzh93iaeby7zG1ovntvIzcTnjveZZqRJ7neCzzChGXbwc0b+j1jo
nWbZdQybxM9S4eAwL0wCMeIiTBHaKJ/Di8tYIAzCqOHfpClv6G4hGgE5mz3WPD1cDblSQQAI6XBn
b1ydkPegy9Y+A29ZUjxDVoALi4ZVUvdwPFBpkM8p7Xa2tIVFIRjR29GY0sxm+ghwq4N4FT/uB8dj
AF0AaO7n/mk+WIMacBQc0NGnaUdXSjFz+B0xXPjiAHp1hG2rIN/VGK45dTgjMVmVaxnHPKRIY67s
RTffZo2yVy646bJ5SWHAcpBCx+fB7kWMr2JZcBkMsT2QLyhIfBVT3p09OxC+STyODEuggPOh2LKY
kKgm+6ikduwO3uQ9nCAsoaBmrAe4WKSLF5WCeW3JM4Tz05R7Aj+BDKjEDTJ25XdpMSziWS0TuXyS
09rlIs7oZemCwb3yNZSiU/z1uT2r15n+9YOesxgsOcc8oXy+hBGk9rLWuEDmxLsWIuHRQwJBXMcd
MJa/HqZM2mUeTteGquOHzgLDuFkmzkDPq6fd3XdhFWXv1QHtSdsndymE0AecP6szxOmf6Rrq42G+
9OGE8vlr4mKPEHk5nZHM5vTHHEwORDAGbqidlp50iXeeJ94kHfDJ/ajWUeeBee8+IgZccFOES8hj
EYOxoB9qQq2F3rLBPonthc3+A0b5hn9LnwxVBxRT0MgOdgrmgyHYySFj4Iqrks5Qvo46SuUyMu1g
5qYOvqiz2cepoHtEXD6OtkrpR4lqP7Z1U4LqCc08WiGEGutEH7lMSWyCWgN5nBKfKCuNwCWSXUZU
SqplcWeH1oNxYAOehq3S2CCVJZle3+6tNk+Lah/aMHacMt1bFL4+ZeSOWRalPO6irOJZBJXiOMA8
kFpj9MGeIHubHWQYU+oxWkleanzo0bh+SbTSIYIx8gI/Y8ylojGc787xjjJiR6uzHolrzPnmjLCM
sUMBJvkyusJDSGWr8kYZy9DFtNj/rO8GbJanMQBUoigYEslUT0mg+c43YEq7N99yAs92jA3lC0Mp
4oOeKwGtmNplz71p3GmrL790A/bKHgEC0IyktarcHudGA87gl5vuutWInb58mGIqHBep8FOAOKC0
ge8FcUQokABgKJIlGnU3KuznVA9Kjo6fwbgY8jGJIfwdc0OZEchjKaL7IKfMx4AQ3T/7yWuasusu
In4Mp1h2gjci0jMY7C3kAK6CVRzfx6uVzg7MKDWYzfIrYLU9wWHbde9e9js/A0yxsbyGjNFA9jlb
qPZiobozoU9zoMGOZjtn+8RPkgIkO/s5/G/QlvUlWSw42man/k2gbFMFx+Xh5CT49ITipAzKBvxd
P2AXZCvXaZrxSn3gdo3x4A/lOTsvVARMUYi4Y1yXdubkR8dnjJzhMwmpB9ItJZGYsOKbaj++drql
UFrionr0Dk2svzlAcWvjbGNvQmPbg+IjBgbwzwHmvNZPf85Y+0C19aD20zdiq4tdHnoA7jRFKRef
gJmhZHvBIAdCA0m0XHbxUzARkK9VcybeVog4ZLm0TYbpYkkrj+LHpgIqRzIRvk7Y2yeGfwJsIEhs
x/qjVSaJu+XN+GNtx+177oi/3Z0nuQQpH00NWIp1uOacd7NU4UjhKJTSQYcaUdmzDy6eUl9UvpnF
C8mXlp+yJ0q/B3YovoPwj7lpMnOmoIFkQkUW65g0cJe502KpL6nAbyW5Qbxx80QM9JocUcz6wa/F
b2wZMpac8bWSvXXC2gD84gVcqjcO1MUsYq6OOSMg389VhJmEcA+kVQH//VpRYwJWF0aAajI6Whhg
fcxdwUwD4mh4LWyJsV8ENWTp3sPeUA+GFKkF/iQ4m+MUy+JGvZqxPhckc2/Ac4abjWSbMTYnJveT
LaDcl7hYcgPJLsbkDkhcnMTQ6LC5s96o8XV/xbZpzBSO2qxkJVN1EWPBILzsf3g/V6hYC53RGh6e
zNMw+7M7yaWE1gh/5WujMvg83ar0Clj3ayNSUU+bpKN+U5hKMB3PY6lsjlRs2kWmb1veMmXNb5FT
zvGfqeCyzI1DQpCz85DPlcWG2Nw+psQlptmJ4zIlWLV/g7TwQ9vmf43+YPDdvW0TRtPJ7HaCBDXI
phts1dQjSZZpI7EzVOmaRokU7/dSeATUxkvbi9t+FnRFugw5kKC0xW3AzAoPMZYsyO+aIv1uBp5Q
c2CL8m3U77121qOkIgTFLAaiLoD4Hrg8b1nAbDtufci2ulC+bVEtUkFBI7YyNqmoxWdyAwzZOC15
R1sk5A93nUr8AIWYwSTgbCbLdn/Zr55ug1AXplENgtu5tA+ici04hkxMB7JxPKNVdwI0nCI5nxUp
PBd4RsEhgSfnZJ8V6//ThHZ09mRHg6osVXeKffAoC8jb9ZG+Xgdal+0SfgvfnEKpu6+ne4971Uvp
VqTyY/MAEWcPjmAr/4jEcuwbzuEKhRUtHqNbCnXYgDeYP07rNHh/vfvJuWP5dR4giHnc/O4n2B/C
s9ZT9xNYv0RpsBs1e8LVbUFkvT+zJXAKPNFgfhI+3VFoeMSMpjnrgt5j/PKUo7PEmhIBKq5hYFAf
Mn0r6w6hA3AI7n4Hh92b0/K13tnFgcZeNgdvLPIIpby0PIxOrpyprrGrmYO0ADKO4GUlRnzjwh2/
R+TovprR5+LdUGTlhBVDVEuMv3XZ27K3Fm5anobcdMZ3Hc6Xr6dUGDA1xp2965L6QDtMl/P+K76i
/3+EX3BVMnqgV+/9ck7ZykBfCtqiVyavh1Pl3qJ1to1r/OozcS6cCmNQ6OC4qS5ZZKvaWZaofe4D
hhjKVO3xTMJJTNJ91EhaQZNQnP5WAY7xOh9v+wACY2oTv2aT02x/82T2hL8e9LScwq0mWickNoXq
yRpu/BNo8sHBDAQ8lPbfG8HNEkrba94c6ZXDDA+L4NqlctfJjfi6iyq4D+4iOTP2g6LF8tY7uxeJ
xLCPemV3Y0hlsc/Kwml/6WGvTAPaNF34sbCkgV8wGlJmbfeJe9pcU8Ml/JecT1b/3S+MbxkSX2FG
7Loy/KktuHM49TzNSW0hbML22dWG3aF43baRJxT2reNCtuCRDTK1x2PUrDEt5yiliXo0zUPlnChj
1gqQHlnE4AtIgzh5zie/LiyFTY0NjFp5NnvlojJv0xuws4H6uVQUkIU5KZqUB4JB0DYh6JNZxURs
dcUFNH+bNKk0KHiYsV3Bz0YRIDP4tlBiIghg0NGoAl4zzjtqFTbSXwCBdXg47CHFhP2XaqzkkNII
5DhknRBf0e6f+Iu2doRyyc7OhHoCYKGbbP0o0Fy3s21i9DlZUXU0OJrd28dyyUtDNblB+EUeNuk4
Kk4Q7co3mlyFyaG156wRe8tDVpz8Eg5XPOsM29ChSGxxDGSiNyg+E1//ySKfS+vDwMdpjhhHUTkn
gBTdyUKf0Q9kGeG2nCR39mL2Ag0CsgGJVyQUv93MzrCusrLnOM2wbWvMU4Zlx44VxB8mYtcU+JEW
5DkOPisxSCrM4mVnz+3BbUHF3KPtuHo07u0UeQbM7ZUCusENir5rui1uwxJ1ySyCXNlmJib2SQuD
x8Au5yvD1BTKsRz9ZouzCR7DCzyFdbHnCXsOQTEwlgxWiIB0zAUtlLdNG6XDZO9fB6A+mB+4hJBJ
hcJ5/nYW4BvCug+7rwCyipdRjGFlhmMHVUsnbOzQuhVnm/z4J43Y++O02O0j7C9uZkEHJ8sl2qfA
hnYUvQfuwr39ccpK+wmj6h2K23jTjVZHfMQyHfWgmUHO5pIKfZkajcn3HReZ4EGgPOQ4aOFvrHA7
7OZACz2URI1yrOgsTsgrbtnlHwgNpbl7ps0+nCzzzeAaRkkjwPGKqxRr+Hchd7Sb1EpUxTVSDpwu
5ahwm6IRVJF3Nacis1Bzyk60ijqvgnKQWihsgJGOWK4Ue+CuXGA7vnYx92TQ6XJhQLUWpSSk8BJm
CZeWZ4BnJ2mnR+sDfYZj5oH3DlYVZ6uzYSrXCr4l5Wb7aHb6hSKjqIbKyYZ84U6O8Fr9mkyooMqs
k7sCUf4JSRry1hnh+1Jg9+PVnK67hZ1UB78Em5BAtPmp7U4/4dSrKwhK6xYDNtZQ/rV1IpHrWfOB
cEiXEWf3zbLTrzbXcomNU4MvLeFFLZ/Zus3+BZdmrrlQqR3LQcWX8vFWeMuB90kNUITbI4Tqjr3W
8I1ixPKgnR1o3FNukwsh5+810XeXVBOTNSZfjQcIfrE5sG6qaI7fQA5H11U1tzSm6/vFrZvm++2V
pG9uOWDt/mvHEcjHLHspu8lPH0a/hw4LddE7ygzY9JSHZxQnHLVm621uQYiaZmMsIN+ss5i5HMUE
lNdIjeBRXS1CDSykAP0uuo/wzaT4NhkMlAvJ3a/JAdsa+evAAM24gn1N6EHg3W2HFObmX/NjW4Dp
PpOsIWCdjwHpYF7+GUQtmVrtziunfnifk90hqYOJ7VHD1Y1eYU99gc1eV4BL6raIqhMdwh7BQ5dR
EXZLWAuQu3jKqIE7wwP7tM7zo5YMY4bv1Qfxctfc7fydEcAgufu4cLXqIGc1jmDGrOsd+K/Bw/2g
ELAriKQy/P7Yh0oqbIzIeMj2/oJ9MYD4BfjkUBhS2DeZ6X69BWeLj/XG0S7gT4KgUDKE5x6JxgdU
eXY+/mV+/ba8iidJuMbkOJHvbuGeVDq085TY2HkKWVJL8RffQMX0jQ1kqN6katoqlnZxi/X6szVn
H+5CgmFftK5dsiY9KnNjj0gXke8Tjy5OUuUpJ90Bg3X+7dQHVy9navmGbqmAVZg3YVI0muP242pu
bq9clPlLaJ5WO9jA7eTbANCpyt/p6nPk2T/p4LE37PGhuGAyYruXl7jz3c3Ft2UK6t40qdtwcjbA
69Z3HreXTLe882x7mipgdd0kQJfIws2FQaX2Y9Vd8AEIi/rNK9oVbFfu/xJTd64NfmZYWUMMhh3x
HXRC7Nfid4ocRDWobTo0wawCXk/AcISvpT40Ln43WHKZrK2we1Ksezw4fB9hwItAVJRj2IY0zdeG
dyu7yekpDshuFuyH6RZBrJThR6Gq3a3rgv35YHcxocbzszPH0QISYiBKVpSB9LVPSgpsgp+QIgIR
nwBHWTzpRwRwF/uz0azll6P+lO1TyBUczw3r0ZJzUSI6Janhiv59QluOmB4nPnn6qfWAWLfaBpgV
iYLZ+QM7/FAaumJ5rN8FLVN7TXbYV7LvGTB4ODhbk3oARBABLsgkgMooZ6u2FXS8sFIGSHt5UfxP
z5x0EdvN02uaZ10e8yHiPdmWzcvdUyB22qv6Cw9I3q8gAPtUWsAYQexPtptuNWgIybbiLdLiS21m
/iRK/bbHTpYES0Vuf1DiQDXXUUmCWutsMyUjoSHIPnUsII35WBkpV5G5r+2pA4bsC4/U+nLFhj7f
bnU0k783nFPEmkHyfJsBrwEnxokz5LwgCI8kzkD1zHT9gVmgjD2PjThdo5Uy87+LiTbtrkrmemc2
N6f7IHkn6FgpIqw2IDpTPYfSnm1pyrZ2xDicq+ME23IayEVF5Qcwfw1jHuWccl99UkxfgOqARThy
+wsX3iInF7pSTtB9mIHsVaDtqp294abSdDH24RR6Kmb6WNFjVX67YZHFIh+fBbXnjAq+vvxYfPtz
Y0E1q5KcCkxwczNo6lyVZZJhRSiC58BrzPl/Fc0sSxB8WphYezPuelTCuKZnywTCIJ/g5YMBgwBd
Rll3ElNHyJViYsh8zVtu5F7dCA1se5hP8+nlUG8AqSJZbmA7Z5cPzNJrxPzZ2eKp5ZlFg56ugLeW
2Es4jRecoj1Jgx+7vNs5MqZ8cPYfMCeLjtv6Wq2ubeTeATum80K/D6v96qSM9TK+qyG9CKEn9eja
iLskvhbRHTLFxSkhXObO3j/VPSO3b+mPE3o3UYcZKEelWrgzx9bLXw46uH4xYYPiGYL+CnK7LJNv
FWm7ZhdrH5Ab6rRzC8J4qF23ioFRzfuv0RoubljZVsH3M9XZjAE4Jp1v8EImenY0aBLNjiC8L9pr
qPjZ114IkM6dRWsvD5nUkjzRNWEvyGlwTzRrQWzOTRbBKT1WveWWL4VQzLArp1iinqZxwhGokQge
xgwyejrKSN71fgBdUPB9wGQ4YuQ4cNjM2EJlSXCR8dlMmCowe2OpQSPgvGHLZWQUu1m8gqGJKQ3u
uCp2azZSYBC2ITRiFPgLnAZvHi8iexYhTdftx99W0Icj1IFUXuIMJk5hLUSxj+AVuBGk73SfRnlG
Al+MYYVSu0yo1NLvwMDAFBv1HITw6/BCpMEvWoBAAiwguxNXXicuS+o1CLeSZnAfFP777xG4BjSr
boiHlNBs+YcoPmoHm1cJ+uiG3dCYGRSmFaPD25/Q18ogamH8yY0L396LKph6Tph7eYL5mvM+22yS
GBFC1Aczwk9WbKew7ww5kWsnTx4kTUFGYwTfr/rHwRufMYmUUPkO/j0VQrzY9j+dxQuspLU7Drhn
nDH3iaSQkM6LzKYMTqjncdogazYs+2D7WBmJs5t49H9cofmiJ0ISIXOP3FPoXMhoJela2I8y6iF3
h0DA7jDC+Atavfq7WvDHWAQNy8bYYwWGhO7CWSnID2XDFcvkL8POM1Q0qkzvkOQJhL4djmfWAavN
waMvBhuPPm6dkok7AY6WKSbpdHp/OGPSwkTAFWJlVtoKegMBLysTh+CY/peSZTaph6BuPbveuZwx
s7xPnjN9hrjt3/h/bdhig5uB5nRs1qYuzFmZwEC75uHHMzpy22yJKZs2Mwt6zKzoSWBMPRE/fuE9
P2ZUU9+b3Vkwf4oag2pv28WuQp7SDg4WrbaEPNgkSvCye8xrmXdoMJsxFe1aJc2i3rQZYAMM86vH
tCC6bO5csH++SW9opNIlJffoRdyDCBc446mldbS3ZzldiAZ69NrRBTLHxVz3IcUrE021T7tG0+zr
w6bXby8K6zvce4xPu33d2V5gykteCMDgw1QryzSw6mf3Q5xBIcopkFP3Bq8bWgbCOsZoutYaBHE9
xj82YmeBamnesNIugXKjCamYEAQiw4zIUQxQoROkoP0tJFBwJluHfBaJoFJGEQu2j/+lzVG0zXi2
Z3UINyCSlYDnAZaY2DMQArRgEVX08LQgPmJ1YaUy1KKf3wzz7Wtty5PwRHX7x8ByNrP93RmGVqdH
ybzZ4FrqPncitsLgJXkiDFnodP72KWuv3ajxB4YKaq7tOK8itybmaBlQELHzU264T/fZb/T/HAeK
AmPpDgzNCspfjL/oMHchIi7jt30ghx0GMMAlZVM9xkHpydS4iWadNAXGmvJTGFUctxyZ9HMK4tgv
UQt8wGbDxLCgBe0TA9kqqUbHts3I97EqX24xFkm8FlBqwcCkqT+sWgcOvW2xvWG+J9gJBtXUrAcA
XrZILl/TXTEM+GHRzH0t8ndMRiQNGlwOMMbgTE6aVubObNt/roZ2Dw7CFddJvGFbZLMxtoCbgsm7
2juSSonHt8PR10ePQLcdcVSXIKsMHRx4r+MbWMKLDE4+qfiP4xTBFlEMVIm4Y3JdjxuIekR/LHUO
nYwX/JKjgKuQBJzmjQn5wdoEFwQ8yQtmNkiTumZrW46WxwQnFnh2oF9snljUQQ+XdgYUlsqFrZhx
pdSVcgzJa/LG0zwuhpdY08w20tKMitawqGjxKgbHhGYluMXbgsWxwEc3Y6OxYi4HrTugOYGn/rAY
MQCDEACwASjFKEemLsdhMXQj6BFTePAwA4S+y1bCwr3gvyZDkAy4NuTSQ2ZABkJ1ReVC244HCvAE
tR+l/YsrlhVcTN7YZ3UbP7fNFfV4i5Mg3zC/hClNNw7DL4+k0J0sbPIC2iYbpM3sgHaGQ445FBeY
2amceoiVrEPMg6muKrygmGdSoeFWwWyMZC3Vb20v9mohH1nnh2XG3ZstmGGjLkFMwwniqVN9it3F
fnjkGLxu98M7QP+CR/weqb2VxFy9J+z/iahzGCkP2+yooJR44YdEnq2/ezb8E0pGqAO4z6mUAMRz
PdMG6UZvZs4Kk5Nl+GVL8pqzknBaHFXDHN3jZwYeP3z3CpfJuBoMoU1yytSYZTBNY5fdu5tNZ8go
TaMwQ7dTI6zJaLWZjW81bj/5tHL0440s8q3VeytOG40Pqx8IDlGLqxAVRFPBtScmpafQfQcx0xPQ
SXcld0axUOtjNyGZSAVP+BVXRAnqcQlB8pLS2YLZe0n/aUszPr8HXX8wx2rQeyMm7pf+hx4w3S9e
vWLcnXeSbWJ6bc/kOqap2f9aulfbTFDubvJwtHXNAWB1ofAeBpDo2hX/dZoUAdCCe12r0Xdws4vg
3IcM27/8GQg3TcWr3bY3Z8AMNQ8xwP1lUT8lQiU8BkgmsAULMGnAqfvFRs+8q7Zz9kd8oSzNbmM/
g10FH1p3DlNtw3jiBA1DBobYhwYahGNK/zYVEPYB9wtyL/FFkHL3sGLTnxbbzlxLunY346extqGL
oxt8rDgO0ONFinNZIfPoV70rLmxT6uWxGlUwAOBRLgzGszCMMLppOyUQ5e6wU6PDtDHS8FGoUeOM
oBObCX9Z74bVEHypjvWdfr422zsehS/nULiAI+PP1QdSq/GU3ZsoRpYJQjC/Dcv+LDkNlxFFl0xV
Ovy62f2Ho3twKVsAHNa7f+PVJxosP0AdqglsBZLb7DN8hf1zVg1yhH0Ek14GV6ydEGjRSnmfYZ3s
+wDmrrLt9oFOOCV167IzSpwoa/f3KvtM95rhGcSkOYT1POvGXcik6u5E0W09CFppmc3CeiYS8Fd6
l3Htn2MNiRss2VvcpqEdFq5kgOjzE22slM/oUSmJOgg21DkM06jg710VdoVJQ694/IJfZK6CNQFU
7Bckce9t6yE5BQgNbWX37OOTEHywE9EtTFLwjsIRiV8S4toOn6xC+QEa/EHd/+xeDnoR58YCYmKj
GeZhgHUkZv/RzV7jPeCgwCT1sT8f/FUWhAcI8yibfNWa8wOT/nz8ifYWDgp8fNxsPZ31hx1PtA8a
/NLolWhIsIMyocac2TQXmRzgtcPOenDZ+rikbaw0xPNEPBsc0AdMnGqYwXuqiRh35fQ2feOZmC/2
o/tUn+cI+LuDe49EVobOBrZ9R+QH0WMIzxSGBnBRNWz1cc9zb0HDvrmN7ODv11gu8713n/+ZThu7
kg79fGKG0DmWg9z8w+HjYn5Cjg6W+B6OrIRksWeUriq+PEAtRyCYnFGXGC+BU407rOVGXPpJ0gzF
5wT95d8X3rtG02xEeqSZV1SHd3vfr+AW3Z0iMCJjjP9BwVyCT4uhhX/xP8P9E15ax24RldINNAZI
m3bLF8RSbD3nwKeH3Cr9RvAI9egGzjdkolUEYHK5zerbZx8H+HNv3eYdPjoU9LD2n36HGBkjEBeY
cExqnaOh44wPzmOcU8ElpA8FB++Gl6DU3z2dafD+T4+Pf61wyf77DhVCxYjVIznHsPdxGRXMBVi0
tBJWMc/9pnXvfyBDD5ThvIO+PRETFMkFPrA4+AWft8UNLMcFLHVwiSgf6wmyI7ueSvRxE1+bJlZc
X7J9vb5gkZww4tUipp17kBdbR+jJesWbAg+ZWFk8nALVKzyFsy0xxPd+njb/OWkowzyVQbFwuElB
LogHHg/mLCUj+lhl21x3Yiw6FgCqXMjBobDuD6ccqJPHAAcz+Onb3KkkRLm2xTekA0R5MltrNXzn
9rzJssYv/ewWEHB5PG2sOikTD+IGKkop6Kwr6GQPnDpIXTD6zeAAc9BrMtDAtG5pVe5jXrkU+Etm
8+DUCLzVjb5RIFnA4z55sIrORO5stcJt9RB1945uBWEIZQLHdYuxJscpYh6UiphawqnplXZ33AGG
7Q57M8MfnpfIDEbOdFo6b2BKAsgoRS9tHsIm7BLkhMY1XM4/K9UHCOIZRngujimwBnEj4JGDI4NC
gxkWe4GngE5z/Pv7g81a46WuTDsZzVn6oh19cBdXcarV5pBO/PMW5M4YGOl2m/SJ5wACx8aIGgY/
PZRd0N4gitpycEqOHMDKq789rcreTyD6SeVw+4ZG9KRgeXqITvAW5xQ1CbHy5gSasFG7d95EK176
d7cILqys3bFlikGLIjIhnW3070ZKFGT/8OEY0bH/DTlEh+KBW7tiYDTg5r3t0wA5T8ttYnokv2Fk
IyxAFMRTxD4jQroGcpFi/uiYx0wZNlw501uxNrohA5aTsssjiZOOI6Zj8k9mXKQjMr9HyNjDWMuT
/5LU3RxGDj7JPwQUWBddOu57oEwFhl5nLLKpNMBLSVcMRD7Jn9iCnAqVlRBAakGU9XQ8UnJK8SYo
IUaEB1vH5kqG/Ly2+IlJHCrVHCLPMTSn5VxqbWx+sGPhjuI3tPS/njxDGIqH6BjQftPswPTiU4n0
+Dp7upeJGN/wHDRDVE3BH/2GLZT/Q9jqnTCjOPkMEhxcNTc634Cux9a9YyBCKMbdDrtZUK/FyUn+
GjHEypHJfH5//QcbfWTnZwxx2sgw5IzZZ8bwQDKANlua+83fd3x1X6R+ta17ILEB1eCSKtgmddyv
UyET6vgwC9ilKu+MLATKPIelB7WfxDQDDB0lpgOIZcM2I8WKoG6sXsgWQ0KVhw2/1bs17NdQ61eh
6mj9e/IMcp+35Lz7BpbRivfh9x1f6RsWzTUmWHwXAWl6+J1Ug89E3pH8eZPvUlkWmquE76Bln8VN
JqyJam/YdV++oxxQR2QtFE+SvHYPQoR4/KGsKfkluW/XpMkmQ6CH+w7k6yqal3dQseIgUyJvR7OE
0osoBQ+O/4rzlCS5mlGFZMTvscy9UAqQXj7owBGaK9mdyLLfH7gGEgsJOxVhbte6I4J4ILNkWo79
hmzo1xX0wYFkiL1JS+POsmm3ehoSm5PTXVWUix33mpwk2e6OJ0oormKN2dNGR/cwPapZvK6s0dBH
otAbjkajq/uwHOcg388HZuftmH0POZrisDKZ0xDn0y8IUqBDkuGRtDglpWB6w6LyzgKHVERjjtwQ
jz0xnSK3VwyiyRFlbIwpLurKEDc2vAFAImNcoyGpjAQ/pubo6QPiw6jillmBQVAHQb3iqPCi+YNH
D/pbJI/hHir3i6BxRo1jKWTlGRUldQcmPyMkm8oNs4TcWvxIBNIUYQMLKCfYrntGYKv6R1CEO24U
EidyXWCExShiSLuEoppO54ILI8axU4npUnt8H+3TJb5HtOUEtWIajqUdX8AaDwQboTWPsgQif+m0
cG7wJMaVMSuxZOcFY3/vOJQr0fSfjFMYEYq5Q4dLJc3x0hP0zcAFSBA07EUCYdtj9j257iTu/dR/
YzrwQH5SMPHC4BtUl29D2yCEH/mVwYTDjk/8QfHU+4dLyzbMnWEA+e8NiXJc0LMrRb306Zy89Djy
i1sBu4Rdhx+3IIM5Z/JAsXzgNxgmbpI3Bk1I0PnWM7WQ2N6JQlF2Rin8XhzZVO+Nebe/5spTFrzC
m/2yCgrCypFi9Glz+lBVU2SxhHgJTiSsEAhjoCL7pl+crloZvTtF05H944qrjrjtiSZr3kWW2XCX
8YuAQ3kdOcKmbOh0Uy1XComu+LQBr5tj3KnZwA4ICUWPKNs/zyCubExBZ9UEDRV1e42n2NOWc0YZ
4+5Hncw0A+Xo3SW0zl53eN+cVlQ91LA//z+mblOIaLwZEqvsd6Ag+6SyQs9Gf+vIc3LoSdjjA6GX
7JlPCpUPP7RG7f/POPHLXRf7Q0mz57gAIBEBiTwH0Oc4VddT3F7TFBwEgru014iBpZGV4ekClALs
WkbJAuXLkyZNmZC28KlmI0aAVdtURLgJmRCDR7va9EUCWGE+/vAekXQPCvp+CScUtR7yRORWRxtO
l3gVDZjEOc+AKSiUKpUdDFMXzk9+/a4tLBgTHRlKekvlwJWzQHzVmpgifql9m5iLyU2T01MIfPId
cq34U9YBClizNWI8ZYze4LCEOyEdX0r4xwCcmBBpZVTwbx9XknQFvRW4HmCBGQLwNMuPj312gN9a
oNldGOJYElsHcZIEV/r6sFo4T1msXA/5LVaKXY6lZphTT3DPkiR5u4l8mVsoRacYgMy9JUY7obRw
dxvzMgr2ISZtNe9fpYdrrNscYlJqipnfNVjGsgwZEYCuZisQegJlCR4SrpOprgXoboRkvoRiGtUI
NWjCqOOH8jU9/oBuCLcVl2tCtvGZ2pHnJdx1+aSCAQmrhdkhz6UwnlkumFQSuQSX8TAiDImGHIDo
6yFhnQmrQq61hteprC8elL6yUIFuQRT4+pNZvTxtX69ETWuzU+sODNnyQDuBd7L3Tbu0abxCSGMY
0pNiFlPxJN1ZsR8ujDxItx+ywcPB/ZR7+bZbs9dOWo3kMGi4BbaQeN/zFHXW87fb73dH79mZ6poa
/FctPJzLRJ5OLMqxQZR3STcfsAbiacIbYquw1vgtS7UCWYrtQN44sIrsH8s+bXuWTzUeQrHKld1F
zH7EVkYc9eS/BdrrAheePb7Oc0G/wEnz7/ChneTAkO0F3ESe4BZkJzEAIY90+vDlHGkP8inF3W+1
yEsbuPIqTmcuVjVY4LDVkXjIb4lRLH73puXAOvrT+P8CbjfzNGRvwlRv4k8h0ybhb4lEkPBgiRto
sWjZNzlS8G/guBAHAWUg2iwjhQUipHZ+SJg/N44VsfBlOkUNyJqXmbS8MrgBMLNELzd/Uxjhap+S
GubTp78M94wKxVC1zGpQqa/d2VUEwnc9xRi39+ROywiPfyxOD4dx4cd+/mnoxLBrwkOSMckhkUjh
/19YrFW+rkQjy++yj8UdxOUSwjldOTOqvONgKDMpICPtoDTLDGLGKMUvaZyOruaP4GYcbaPkX9tf
jwjgQ3iLS2vUpMxBSi6559a/jebqWvR9dPhOyV6OGUaFo2nIP5u7wYCvlFSAiKcvW6q66QF/Cmo8
9NWoE7ghiRihHCwsuxxKIHvDXmb5PmgspAZoKEyBMQrADkNcLropwscazawExbfhsht9SYLnx/wD
Oatv8QNAX0rVFN2mH4Y902vTsXmNxkD92WyAXJriQPBNNpWtsmsJ5Grzl79NTHk0nHW/UO30DL4H
sVkK3i8MJAPaV9+gcIHTK1v6B1yNqiUoV7B+sSvxgfkjJUVy1ruKfThtFP+pDLbSKUG9Ea/dtuSj
UyydQ7Fahpkwldrk4pYjOTp+fUUowimDMineL6AgmLL1iR0vLLgNnkQA84ywqYhALLxuwkYCe4SS
h+94RgFtAwcPgjoAZZyooKBkhA/ICGNvAtQfqHyYkoP+lvBA+Klxe0oGBNXRBxo6xY9F2IQVkHXq
xfgFXRhKQFTXpHzicSEqhKEpC4uZJWRITiIEZ8C+tSNDzEE3bE2UGUGB2IC0hZ3JYrceT6wmCpf8
KVQugHpY6JkTJnSj0HKmS/9hTt+uYwi4dO73nWswv2dtbgNuEs4tpzsBZePAGoo5kxHj+TOJZtag
KM1iyR+8s3pUhtd514db7C6J9vqxi6fL3uftlGxKo2fbI40QWfXenvQiOnqBdpwzujO3gg7CZ3gw
6NUFJVfRx7A4ZgvQZG63nLOgYaG2NF90Kxfn+3eAbeeewsPiHJfbYlSvjqOKbNptY1qNn+TT8DDD
C6MBBaZpWmMMKsPW9Djy695JSnVgQSRlkGYBIV2x+RBtFNvJRNYk/T9WLXvxtoukjUCiT6ugMFnj
mS1gt77opXfNNUpXILFRI/zOIOEWf2Q0rIl3gHLllqCe62rdWqBBFX+52y4HZiyDPFkO1fWTHpBJ
3XNCshFJMa0/mMCtyZcKb3eFY5dBM9BnMNIbFfttbrcHnC/kzQDqg1rvljOtMFuzgqvCGBkYaJLj
8QgJzpCUGIOIB8A+kN5vqmXfwRfuvYaodSlA8zFqY77+oH3ehwwWn3ZBWJOxatMsKNNvgBEg8rRA
h3oHLLocVjyQa0iw4OC+NmzGx50YBHbgc8LI8YxAnxuJoF9IjpQXYqZrDzSGx/WMKAxRxIVIsD0f
FZO22+ozV+ftpFi10noPbJNrNg1VQbFRm6RJiDijxgbKZkYLq2EE1QvPzBM7bQU9QHEJPECree59
3AbzV3jmUJv7S+pITNeYfXFZZkXvSrgxG0wEJlL1Lhxr/5F0nk2KYlEY/kVWSRL4SkYwoW36QpnB
TBDEX7/Pna3dmpmd3u625YZzzpsu+BUt5Clkx8sIdU4dfQizImf+JK0Q+3BxbbOe/V2pm5JcvNaS
MfxDODCtro56xHs1ILFoTT5M37vURP7hoORi7fNSApXz7U38y7h9u+jYiIXTQX2w8fv6avKQbK21
b1DPaRixO9l8oCN9XYjGxhaxC1B4s74sy0M1LDpb9oms4Iclh61iO5aw3Cr3ssTsAa7MXCsc9Dk9
Ok2SokXkhojpKMjeGlfn/libSmF6YrHyDZQFcp8YDSDfoTg36FCgHdJ4nMn/wPAlVjACQjF+Q33S
TIshJ9XoEn8xSq8SWDKPJX6e2gR24PKduUR9QOnYQfYuGTJBqIlTgEBEoHg4oOPzv9iupsmL3kkE
AxEyjP/nO/yxa+f5To+ViXK3v4jPhJcXyGcamgmhJQykB1dayMHxbToDkgWRzzFzLHymW3eEZwlP
iWdjhBJWjcyPbn6JepF0wcN9wfOF7j7rhCyxN8lpEwx7IPka3rRA5ow0RfoxPjoh5NYaBQw07FH2
GZKrlABstgKI/a6SVscPC7IdjBWgXohLk/134CpOd2JPnxJsqO/R1JjLim2ut5iYIl+ZR5id2nLC
m0p0GUExt/nc2GdWGuFfFZHi5j8AzBHSGDZnrxIrMag1NPYcNkNDHsFsAMZEJuuhHeK4GV/g5u6q
XRlj5d/+kdUWGRtae5AY9x6RmjYuY5Z7TkGCYyulLEyQt32lPS05GJGp4b0lOaZ3o1i5DaUE2tVB
Jei13qBmAxA051fOBC6uabX7ri5uTUDaB6+nzjW9YgD967bko/LwTVzKc3pLEF+D5N8coBwtSlFR
8PWUuRSiRmth1eOCyYnCWOEtnCD4V3yNYzXmPrw6LYyhEW8lELoW6et8N8ABhUg1FlJtWlVmf87m
wfRAIjoSyNlq1HOQ5/DShskp2xmxhUqE9chowHZjUQizSsauuHVzm8Xy7jUDCU6nMCgglg3C+wrU
7A/MfqwdZXKUmPpwz2eWqbDprIpmJeBV95NqqCxQV/5ai1LjKmY+92FauETdb0sfO1ifm+gK6Hg0
7Puac61e5+OfKU4gzqEOt2xsWw8cWOy8L5fdtjd/A2N8outfwSCYeQuvUbMpSvTFbZ/SGyKg4TFM
vqb1MRisCi2Hcaqgwx1+ixwd5M9qGFDwU6xVjIIyN+Xy5vvLXu1LpFt8HLMNXleP+6ra/zYcmT8l
aQoH5+A3RdNZQqDCwWjAuufn6Xkt1Mva1y+uhsMeVT5TVxKp3yjSsKaA9kulffqNtOWAYxRQCWR8
/YSA+oYsYtfYsB+fpw/BLpbMPjh1w/bMk9JlOyVbhcyYHY7HGmNpHGlIS4Rg+LaJhrxmDlWqioPT
7vYF8nQJVPkD/Vc43wrIT1A6eZyotpp5t4UsX4GJL0vWV7VUmXV7lwgtAf6QGnsFyereuGBk/quc
mn/roL8bUOjSjlCtYsCGNw1XKaROwlJBBDmAHqh3Z+XDhtnc7ppjCScYPBOd65EPvTiyqggTXeHd
x/1WcpbBzcFpD98gzRmgOEKTwm0WEoJOWEQ1u2/IhFhBchXu7SI6bGbuv6mwV6SfPXyGv/lPIRO5
WnY4rvC9Z004OBfLJ01Am2CM/C+fB9ofFzUkMI6JUkbFhrEDRQB4iY7fB5whaCpoF+kjYFdiTkMg
ASsML19kJih7LQ1AaYVa+421tq0QHHg0mDmd1L8KR8SFOpGBHs8wzshTAAFllLLsMB2jma48LXN5
5Ky07mf3C1tHsn0Le8UMkxU8+Qa4audnml/SUycGzSQu6WN9Xg1vjC45rgZoJS87AwMj9kfm4/bL
GnUvSbuDlNHCs5xhb/hdYLV0E6atpxqjxm076mCKvRefAqG49LGFCncnkjTY/PfJawgJz1hKMllO
Dfo5tu3TVjcwmuUrVpwoJt2WcVjq9LmNjy2TieS7yl0sxkdscvLsHL51duiPmiNRjBWsYSZfL6Q/
EqLJS6Aum1i19RXV+RBj0/nTuR7vyIBqoM4jpm6ZI4hyVUGt8Q+d9ALFQqOE5GlZBJCUO65dXvLQ
YLMDMtsEkJnYQ16CZ/w9kHM8VUjQRgSzH2DnhoZfdd9TKehQiJCSEkh4aPXs6pRH9yMsPB2K+kTj
Bwdw480YUe6Qm7h8xhhswucZXYCR2oATdMYDgIMXZO5zaIxl7HwvO2RKd+yiyUGew7D20LhB67N0
GCEkDe97/NH+HGjTEUJxIsZAc1/qO9CX4Iqb4t5wgPnVOR+YfQSnBvY42iCVsReWU+Q2WuW0Prb0
L/9OBp0vMf5RpBRQEXEs6Hxt89jLaChJZf+j9mGiKld4GNP8UnlDjuXmurz8DgenHFWKw+ky8LOj
jPk0u0BcwCoCv49PTTigyQCoRhPhNIDNfBhrNg7RKuDPBfUz/mUgcSUaPe47acK5+emcmzoyjxA1
7ff2xqOqAvgVxEWq0Z2ltmX4/ljVXh3rKEPNuBo2xGoSeTzkwkvM+W3Xn9Xr1/IbqRvTfUYF5R8F
E4WBMWtinhcasYh2YnxJDD9jzofHQHjBoPbwIfBeCsroHqWLPhFVlgl/P6j3MB0mnKwYGBxggDpS
UmBuOK3JiiVcISDlN2iX6tmEIFrTsBdjJhSMwX/EDwgnuN64xuWTu4qDDQeiCC0K1RS6HoWhGlbN
Tj6SkjJ4rqhxpEgPulEetdsrhrt9nlY02HyFV/GAi8C6bnpr0Z29KaWg/+pBjrjoDcf9j2sz3SAD
+mGm4LRTc/vcdets+UKC7KpH08WEhsLqdroOhoLajrnRqo9yimDF/SJHy2nljAVyejErB+V/zLRV
g60mATst33jPaHOUb7lLIcgRSEmoEnBjGlcbIq/K/eXPJIoA4NC/HARKVcWP0Nx+eaviCnQG+z44
LalT0kUMbDQGvFahUNCD15amdnvbNlz1VNAiaigjmNwZ0Noy0rQ4WEwY46nHm/dWcHtOqZJgA0G1
j6GWsrAkZjX0q11l1Y19oZXAE9oIpP74I+HqCvH6HijfqAFh+UbUMxIyKng85azDdXlBjcs03nnW
Lt7rreheAywyRBmdjhq8nAQDC3eR+vieCqGWxc0jc5xRHDUO1FgMrCF79u07LDCMq4S75faHpYEJ
8+tD4B+HC13lkCUq6NzbSXJC5Y7enTg0qP75CN/gXPisTAoeQ7N4HkU265aNrty2/wz0qdRUXxwO
v6k0jzQHJuyHyjKKBj6+Bo2zfR656DmIAABx58MMKuBIEizCnG2JrcUU6SuvmTntulmofxN5yUOG
G6EzK6JEHn6qGLP04oeHsEno/OGy5FIfbB+IBLlBsWRaYx12ZnwTrTU9YK9vvRsrwMoTrhImrv3R
hAMVDuYIVxQew/6JxGT/SCBMTjgVMX62qoRoq2CvwRz/MIEu7C0c5e01hCSK10SbwDeB/koAM9ow
QpcED1+IV9Ek8EaYtPsAOkI/t7/zs6pS2D5gh/V3uCVQndomARVP14BAothvmVfMbUauekiJdQ0p
2SL6T4XrobPXSEHxIoiMvyXOD3WIWxYXbAS3zGRdwT5bj2BbRh80SpQqSw6W30SI+eGlYjkBuZjC
ffnZ4XFVDCfaHl4keoYIcx1GAcJiqzvLPgw7bK+YGV4psqaPnb5mbQoBJY/BeYxhNePr+cBYANbJ
v9wKjkqMUibUBgaBLBYLD23ul9nWFfoHc6wn9wIvhM9C477UuabXTywJxErjuwjEAemIKSh/g/OW
xwPUh0yY3SrepDzYjrANFWUaByAaoyXfGlY+0RjVUtCo61Bdfs3AY4oCrO09diO+F+EPEJ8DY4ul
xlKPrzbhoCwAKex8zFnKAyvlI4yn4LlPhNcC6MGCWYBqOB0O+8yXBmBY5oqIDSHF4eR6MezCzRsH
uY0AkKS7IxL5Ds8VZxISTpHvhE7nT4zVpJ5Dxo1kpUtqubyIZFfX3AzeluyDRNFB2XdmLWw09uq3
GNVv9FXm7idy2jEx4KDHrn3XangsFDso9MI8ex3pld/XhbJUn6vI9rpJ2Ydo8x4NUqw87lmCdK70
FD34uHlhyx1W0YScD0YZdpXUYDp4wNPcYSTbOsVZZp6F24N2BMtNBin2jlc4uktWD49DXd6PTWwe
tiS1I7dwehzLz3/2ES/mlbTpiDA+wxnx5HwKFlwoe2m6wj0hpgCWdoSd3pbJNuwrab/Ybz1x+qRa
xOhH48/PmDHRRxw5PCRHYQ/h0LF0bn0hHKGK4ThAoWXDVPXQSY/WwuKHrhRzsX98WPK9eGRMiDs7
8vZQWWFDCzI9eyE37DWlMbtpgMPunix2HzkIzvY/qPHUdEivoXQ+WE0cDEVnoen68YK2W0qCfRlu
xXmYcTiu21vAHLqBUueNyrXYGyMcu4SqlStmu9ACWM8AI6qYqbKh97f7kFeZ/nF1C5KsB8f1tyr+
Ft2fQhwYwlLJFeRrkQS3/aJ0yI6UHV/8DhHTXqKJfLP2VIP9ERP68RZ/obXYXrikUbRF+FwUJ9Le
mHFesZoT4WtP+Pl1uP1SC9oTwFIhzhPJNYs9P3lhs3bFymGZmZxkzXwi/IqzCi/hx3hL17Q1LQ7Z
YkdKveJICzw+HGfNYkjd45K3hB6KiG38ZXqYnNlvYVjIMfo9CIsgaEiUOGIKysCsQEl338B15aIF
kSg3uW736S8UoebmkuFeg1mNfo3YIIczTTF5AnxtzpjmQJsv1I/QgncC6LoueG1wg5mc9N3BULde
FT/Ca6nj/wDb+boQO+H7z94YnzMuG8ScHnEqs9SNlBDa0mCGih3HNkEU4L3JMKcTI5Kc/SSuR7Ya
A+gxNFHVA9MW111axbfbMH0f2gaegdr8y7xfMZUPZlGXRLMcu8oRyAKzfyHFGFETUvFFNFaYeM+x
OwWGOB+PbyficJzAwhGONSNtzq//4FTEQjTxIpUAfy1vS6HNalqXB3rvNV59zgizkktpj4hjp/mr
Xq60eHraHjuGBiIPplpMjcKWo6b+7lOk+MeGmhkxJh5dxemf7pyEQeTVHOBa1LGEXludEoDjnBSF
+X1SfG0SDEykG9z9upufEHdD3C0TrjRTc+/3uNHQ3LTpGPkOz4QezxQyWU5hNF2s4JDSOCLXk/Ye
cRF7ZFKMkfbwPaaopJfcwkhgEsGwH+8ZjLAG/xaFXU5Kg0kJhyFVXytqJm2sV9Psc6RUS4wNSaIr
1I6/YW/fv7uoxRWxSHUOfGW1uP35p/78oMwgS4Upx57V0plABeKghSaqbK97jTmaBkB33z/WKkAq
Fr7OzfRLgR+bw13e9/jDJl4h0vawPkAMjD2AWNOOio9WCJOErFihZ6H0xuj/iI1I4TdP+4j9EPYB
5FhjDl5w4TJOzbFu59G/zg+iu4QDxZbG+qvSZnm84Yx1IDNgGL6ict1sr4S8w/rOOLuyAw3s90iB
p3u0sDmwYrf63eIvtzkb4105W2ZnnFkQNTW6ZrU/GqkEAL1IsGG4zsRAcfEQCNfYonMgC1duf/Em
fw0K+i1iYrZNZ+KgG3X4bcAIAQokS5Ol0/4tuKgyxIFWxvDR7iWna2Wnuf/okxDB1YUcQagRIDTD
KvkFD6Ktblxzb6+ngUN+F/ejQlpkf7nl8keFLZTUl8A45wG0eqZwWGbJtjBBEBEn7Hv4Kya0HJfW
eS9woMKGLQ/GyU369vDIef0xYISAMH/gAgBIKZLZPGp9GrnX8BFopIMKPPpH7C015G37ngivxaRh
hTDWcPn4uJwy9WBcQku0HQwRTSC25qXx9Kx1FM0EXSs6SlNRobJJccoJsfkZHHuoLiYeppRwHRKz
gnSYwgLFvCNkbgMAW80qf4KRprkScCidc4UPAwX1lHg5TCvRhhB65r4XAiXZl/P92okCwYsS+U1Y
ROXjbPqO1wOkUt/Oow38ee+L7whDR5D5nTggRXG4wKvjHZPexQfE/8NDLmP+9Axbyaf2EEkOryVx
Gefe/J9VHXX/WfV/Xr6rGY97/MJEhY4O4QyEO1xGZYEPcNnccbgXSarRKHCADCOEYR78hYJ3Htcg
z3MAMPFVC/C1w3hE/GdqB14kjigKMX7jmhKOJ6lhTyhbeaocASNqeibJgh6C2gRbuBEOnx52iHxW
VLmO17OFiwnVlTCY3E4wOVskYaLbJx75AJHD6RQuFiNsHgU3FD4Esz5KJS5pHi+F7gVEktmIYPYc
UNnia0HGy5sNtoYRA0Y/mECfAOHRZ9+Hq/jZUqHEDNEahOpc8p9B/QDYp5hGHk2QrZ5A0eJAxM9U
BfRGNyS03gJibETsTFawesHCydu0TsbCxLed3Dro0dnZ3D1amAB8BQZ6LMst9P/nXJhdiAn5XonK
uSBKvOciK5WbmUqGgd+T8h+jQ06qn0EH/BLUKls+MbxinM8QUPAsPdXy/ZDqEK0acDxf9e1VI2mP
PvaOlh5bvpXoSKtZBqf3yHCUHhKqhY0LmBOxXEXqgPA+c87REh6LhbLnMrOu+4T3HVJW5Hm5fRLe
BT+WoUfHwsqNcLrxqIMSyyVej8BLkXpz8+nMyj3khSjf6nCgClc9lRsyDRiqM1Oj2eJYujCZBNhk
ITr93QNRZPcncOX873611b4HFaLvPlQHfcdBZUZJ1+bhaJHBSLIAmjyxw4R1cnn36pKlv/XQwT/W
jQ3n92rAy9A5C5n64LISmP734fyg8XYVtB6csOP8YceKZr0fftWjtbH7SLBccgkFM918BJDVj4mQ
1LsCqiZr1WsYh3MDHsGSAS3e3f98682uAHqtx+M3NOEdlKl6JtNv25gu2V1UwXrbdta8HNqPKbNU
R8Gyns2JPoH0vc5Lv+OsE0mHuHfIA/f6CE95M7s+g9wepAG0GAi2cIcpfiydoyLTqLnakRQkOSNK
OPOHr13AaOWOXOx6/UCFe2piaebKRvBz096w3F2miCeKD++CAsl4ueniNjTRi0BXK9iGdg/tna+M
btXw8Z7FJl4KjBjsdFHznTFG62+eUeWtCF0CPXKY+ADZNandV6dCKkBUT8sgg2Jk3sI6+ETHd7Mw
7GXhGqOSH1PdXu2rIBeIuw6v5107MwMgNgwzq/OFpAyKLOGpuqcReZHdWYZkhtM5IeKBpiYqvMtD
5PWKYPqExpFJs7CkWPNwLW3K+EqDyr3n/f1T4Let4p09lLB4YMhhw7Noreuoiuo0uMFZPQKW9hav
iLSh+yDoGYx5Gm7VFzPCD36/BV1hA79lIFogwzcxWJhAqPzH+Uw3aktFvbimXB5orWH6Bp9+QKsi
oziizK3Rdv0DNjCiqICWmKp9UYbZL1SECPZwYq6d53WP8OXu3mu/AIl7nX8MQnN6d1FY0oLuibgO
fc19PSe9u3vAs4Dm47I0GkTDsuppEx0ltjzs5X9ZPew+uyzENSunT04LjFs45t5Wg/J1g0QELhJk
Nrz61eDr/0gMv3l47duGp8DKfYnsjOCxLBgfCqPjr3Ot3T79c7tT5aECFAgjXHdkxGNPv1ZikRPI
gwaUMkKzmOXpHLemMZgXo5hLvef6ufzsGy5H5CjCbsJk8bbVDiXUK4RgREKqkA3ERJym8BlCC2tN
Hv+FcDq7N28hWJgP2SurdT91+3ynirgRSEbX1b3GqPBR7ftVfCXG5HGWquGl2hdntYPV8pLdXiUB
WQQ5GDR81Uvj9QrTqTla7k8aEqgHNW6Rr4XO3jaK3L69lqw5mdxTxFO3uvavyt3r92eSiQUAS4WS
RSoZyKTo0L/jZ7qtb94rDzUmatJcfPTaTb/1233gV//C4EsuGscoEeNl04p7QU8Pg79Kwuz88ld+
Qi09aJnufnv0HvJYbWPpcvjpX1LLmBg/kIrlUNUqGHI9+PUgMrmvDUKJgIqmY2wha3WsPfseX4FB
sDzR7smLJ3TPlkx0i9560P/7cTW1cMe1zEMcTnPZa32jsmZRDTKNSUjDvP8T8B96O/xQOGSLpt7c
s0P+RtCN361aRo9ifqfHyt+4VijjBv1kyXSjBzaepPIka4K2Bjj5clSST/LxWqRk1u06JHazUD2z
4BpvebE4RlGAgG/SXgFrDCDdOQ1tHHE4TIpFSc/JaiPMx3JeiTEFE85+oZ/bDHWHVTxOgepsY70R
UbQEKXMtJjQX9ZSiHJ+YgZUBFRdj1I1L7QFpTP1jVkxIGoAcVT4lNrVT7zA484NAY1hrOE5wWlPe
2QUW6x2Ye0aZvO0lTIFF+QlDBnYARIXCTztELE/R5pClSUpTLHXJ58LNcdkYua9wJ8ukX3b7H+WG
BCsR6CdTgjcFcvv1uybo0ZOO+L28AIvBgtPjFoNujmpQ1aIJzAFq/GwJztpJOLjJgX77wXLsT2+9
UEXHjwbgEaYZdlFwv+RQLjlGvsm7vyief79HWGrD34ezBcQqta/VOCujErKX6fDrL1s9IxZd7+W2
ohf56K4ONGrLkP8G7oUZR2mt9Pv53qKYIWENVMBTHj6pESZTj3T00fe/Ybf+pe7DhDfA8zwodG0X
/U91CvidV9yM7eKevOtdczvndovaphrfJO/23KXQOlTrRzT4M7i/gpboa1yrghqO3ndokHXMhNk0
PB0yuG+O6QZuNmYm+rgHUJjmU3Dp0+PlqfBBoIilXPYftHmSq9aTng2KxRf4kzQfctZtSMWCl87V
E9xHwIFVCGyXXn1qGWorOj5p9UJVJawPLwS8I2l3kMyrw95hKwzZmL9gQ/vwMYCqUTHZJjgyFafz
TcAieN4QCyT7l9roiJD5v6MK8T8rExNyOogvL5v841UPidvDRE03A8ddmaPiPVM4wqGixpfpZkca
uejPO1T0ELr+NvEtRkZTeCtDsqaFQpVpZxylg8Dv7VDQ1CjvRJpPydfyccMv8MkerjlK8/GWXiD0
v2CFgMdwjiDqUpc4iM7Q/lJ6350vTGSkCSbjWLrPZIOnwVez4nthrwYW1avkrP4FSuqPE6XslL2b
4ED+Yr/hmfOMYvGCh7UdQAokwYEb20Zj9s9rS8iN/JWIVl7xylpqyH6IEw/BficuyWCaLZ/AUoJ7
Piw8qI3B9GvlJzi7B6aUTtzHw2K7ycb3fsCngyMz7FK9mgEpCezBkzNUt6W+e4BOG8cWKE3o6wz+
GcVuKxpjw96sOhA4A1VQH3r6SpaclCmlbk/7IZ2TDMqNUMIWbm0uwoslOjdpGK+Uke9/YZgUGmT+
b5ScKFB8jNBOL4D0J5nkU8n/2ZsxnmnxBipuWzgNadvjKZ/FYELBTGftUPRQUcj82s4IiAudSJkP
/vDHPSwvGe4SyAY5TRDy09u8OQk5beQz2DtWmESJMgVklsh2C4VZMtnJzlohcjlH96r/AXMJrjdt
GLdKNBF+xnQMAZwn1oboLxcPTifKLCEQeBMqZMnMzC15wV3FfmGA8bLrlcTSMjwhXL70LEqu9+qL
byViORvkDCMERgw49NH0ToUtwtWuycDTbCWNTWXd6v5zwAVrf3W7Rbg9j1lYjebdn4iFOq8HfZwa
AAUfNNL4Vobv17QgfvVVrluOisFrkQZXlkgRGvM3AKWKsQRzt95U1YO35r0HkQZVhlizu/eQl4Nq
KF0D1ikBBL/NNQ/z6x5KXAVBSJnK/eiE+S22c7Fr4YfNZNbxEr0+HYT44A6blLKZORyAzeiix5fb
/lpFHLb5CLoDnVV39VVzqSKyR8DxBwD2Y5eCxz5GJjRRp+iv9ebcYDdwwYMNpq5rkuWebWRzSdtH
tQoHNcw7Hy5MR8Y93f2Vlqpq3e8vxvDmaytEXEJRIY7Hxv0BcwguDYHWcil9xj1X7lm84RwQvMAS
wU3JfHHWAG270D1MIYVAFIB4y/qd79jkQRMUqUyyZ3LFGfMVjSboHaxuGNQv+N43n6cK+4csLZ4c
wF82J0n1q/l3wGV0NXenj6C/5InZDWTSAW8WTdqn9oyL92Fmh1ewoLhkX+8DHQJuGuSPIX+XremH
L8M3vC7LJIuHtpArj7cbKi7Nn01Hhq/V9NKNS2koqchACL70TvJ0emXgCUXf6h/EAYYWfPEM+NP5
vSQy64PQ+G09jn/0MAxrBkKyCTl/cg3Gt0O3qMLUypJsTPN8HkzE2gBT6JiM0VhcFAjqwi64Tx4F
AhBkIQxoFqChIi8XVANjiKs9bUr7cDP8FGc1yLYvIEQ8U7CztpQk8fbeCMJsvjcD7mExPKXEhguN
q5EIHDi3AYKG1AG42jzhQt+xbWFEmpPjjAjZy1vHGPWQoVz83pzSHk9qEQ3AcCnJAy1uFjf2P121
zgxNzIcqILLP9jN+Tqm3vsA/OwlHUhIYoEJKN6p7hJ9n+FZWxgUGOx+9MELHuBfcENNFiIkXII1c
0BCL/7nbKlfCpK42aSE09uHjT/T39O8LeMKY6tsTEfhK+MTwQ8fGFPQerAtlATtCTMChnqGNd0Ua
G9MV8iHA0MQUHcSQaXYn+TfNg1zcqMAvErjaswrpSJj1Tj6j2wxTLDbIjRHJvbZhWhhvLzOGfH+h
gGr2MFJZ0ieGcPuro6kBLysP9Aint2zCFd+sFq8Lsrbrx9IjRqBHAibC3n1hmPFrGz5O3GQ5qnuk
0/r0MjlG2lT5OBfJkka1/eGsnUCaPz0kwYsvWg+hDtYbnY0xBUMMZiY32ALdltYuHdahjGBtKsQF
OL1iI/A3viZUVMzvDw8aHgQ+XxiL/pX4gTePyO4WQwgelOqXHvwzXeXtuUPztgarm1ehg/DUHiTj
bGC/gT8tVf2TuJDkvfYRQnG8JMIx6uC39UXj6MikEpW0PY6CWQLhlRoEHtighvOjebY2yD14f11z
xmc8ZMfovN3tuNNosGcZtBF6fDz/bQNNNVQmD1HWnYQOI8lvXo70GO0r9KjUJ5IN+VXfJSSPALLO
uszn32bEO+c0VxevJm0K58mSk+cBNlztUEdfwHd90HbASYFZfEA0Wc29aVkCNcikon4nIJoZdSQV
OVY4PFz3/Crct28oQVCCGvQM9/m1g8/+4vDhi/Ph2lmRwPWDhH1zDBVCyHnGPsFUKZgbwd+AHlrF
aMep3sMe5DGnfMWD1/DzBtCnj03Hd3t+Y2zCauNNfdry/sp4H/U5GjC0ofpQufpNL+hr29svqcp5
3nhyFelQJa5j1XRkOagYDNG10//QXoBNI1d4BIaAmqtx/S9nClaxenfMS1I7kN+0F/M4423RWabo
HZhw/ExLfduXXqxuYXnrcLYaSCW/6bcMcp0QMokTh7tYD/Tr9oXYWw8NLvLXRGTwXDCvI2RWbpxI
7EeWbAFC3XDgUGxoPaj8du2Rk4F9T73L0qFOQ61faGSYdw58uPx32cFgV4hRyAR5jEdrY9TZYl5J
NRpa3GmrTUF142Opvt+SGioCOV0KPBa3wNj2qttMMKE0/xn29K1FqVGGnAzF4lA+lavTN/EPxpxU
s3DDCoxRMOkj8hgbN46nVK6xPkKHhB0CNehq7OJ66hpWfND/wJhsYyGE8EJWxxvPqXo1rHC/l4Tr
6iRM8r8T8GODRbKvjxOscSYLUdxheRj9L1zr3bkH3thn2jHUxc3mckQTt97cZDoylYnove8zjkO6
p0XCAubztlbXZVu5Ehxq6xLG/js4NZHl8x5A2MZ2K6lXX8sXxdrr4McixPJtuSvhj0taYR920hTv
cjg3mBD2kMRspCFC70FQutOFjJPaBzHqnWVP1JJxhoJoUq39EHGqsOLApfshLTqjAtpvfrd/h5Qg
CVh96fArMP6+JjI4HqhM6UNFygHRWwMCYRmnC1D6H1uC5mC0FdoDx9g+qM+AMtKZzBhO4e/A7P7h
Z08SRVSbWXPtRP1EmkQcsUzsASyvRIyiDfkQl0O1m/BZkpcdBYgIe4V2tykRFzHFIosFpAcmsuGP
MEXbQ+MUgla+ImDtG0y5ugU0ycwpWKA0+vYVkAj5j19hLiLoOEbHSGok0l7UWyCYMhfo16gnrvOj
mhj2+0CK4ZJFvMx8rJlm0WVfBUcTSf3Le+TevM/O9K6nWRGZCyYcs9bO7xbweXQcjJ27SgFhXQtr
JjQFTMiso0j5gZbxDr0tzmB1jEM777LcUeFWvEXYRq95a/ed8PX7OjAPrQ/MMf4euArmxsNakqti
z2bdfkZQ3P+WTeu1QvpSgCk4FrxUvUO8yoRLIvg+aQnrdQmuEQztMctiPHx4s+UaRg0MeCYIihWg
3QSW8rva/hvvNh8UeLXrunMOrsicA9cvz72QCbozxoI/duODj5cB2CWMktcwTPypy6e7JqLvwcTd
BUNoaMxKLDVhJPnaYyf/JteQIbl9nc3LbTuHqGzPPsFRmZ4v3vzqzsFipSlyKEKNcB3hym7tWrHa
hhEAtM5/XBbkQHWMeeMQhQR3H3bqJLi01VSTxwUJhMN+HsqPCIqBeg0eZ9hixEWmEQwPrg5kz5ex
iiek/bsk6lbKthp0fnGylAIv/rgZwbEe/CO4NaYlYA+TCLrJlv52T+WH1z4M0HjSKsMJDoqCiAfO
XBjMW3oT1ryEP8NrwvZgKT/zREon6AxokllyxLfOOpt1yPojE4qKizvmjfaFf2TCjcS+EdwEmEYg
q7AMDvfGgrkByUl7L66gkJ4B9dz5rQeXUdatvtc/vcDd+jXh2REtoTRghjinVX8JBSgKMO01rIPf
M8j0WY6QjzAy+pXE96mNOSZ69JyazFkGWusmQuYOevNrHJ/TS08GLQUtlQvOs3dHRb7oUdlQPCIr
AGQGBMmB1IQACyLbY54xQoXL6j0zpzrTnuGtBeu8xkWMWfyMXCOffM0etCQRJgXISvsg0no6YT54
K0FCHslDmb3gXMAmYuajYgRQQkzUPxio4l3qDtRZUdoFd89g+erCF+ERkOvC16wdCW/YIYUTwnSU
uiec958vEKFTbSyMqdpgmTjUUypxMyPbRm0CLUXoT+ZFpTrPy4Z5/n3dc5mx/5vqoJxImEG1fobk
unOouPy2tS4c+Z8aHOLJYftyBMijJ6d34Fob0plabACE+p2eP2HMApWssoonDaNGPwCoIM8HaOmg
mdqrB8NgNMH/VM63xa6Nx7SGrbMx1qn1mO6GfWt+mbP3533ifcE4LjbpE6D77piWcmYAZbC3NkK8
/qBmdp6AjMVykyX50R14Q+oquzO9c3/1WXUpXtOQfXQIcs65vLmZ2+J2PxSpm8GcIiW15Yu1fAWd
zxHHjxC/D+xQhd4FrMRhVNnigkWC0/MEeIcwAWNGujWr8IZjkQj6rDzU0Pyg4U7/2WP969Sz4WBf
bkUSFQAXQTv7YcMeTj0goL/3jNn17GvgpvN8+X9Pzq8jccu3Bv6hZadU11ZaOiq2LS6eFy9Qmw56
vDd+HHfqy9oQ/SsSW2IJyV7rPO7ba4VCeACXy61oXzAoPF1v3Gj67CGLHGHEBphoCMhKGUTMOG9D
44KTCfULwNvF8XtL39eAqdPa+eqzVFhH57SF7A6UO4nQNiYLOtKc2p0l17MXk89M9zingYzxZUUq
FZ2ffy0nL+ReH4hhu77DOIEbozjtC/j4F78XMApLqnOHAG4xsOCw/nHLjSjHhdTtX64gCATIKaFl
D/qJNQeJwNqFmSccgvG+2ALLuYvM+1pJ7vdD390M0b3On6fgNxoSKws/wkcWKuD2+wTC8AviUM5p
D+4+ZKbm+kYskLlrh0kWLiv3XizNHhwwvC/0aEb4ya3Vx+sm9yjb36FdQ7KgbUWoGQBw4rBhOjmq
QFcPFsJEOQ2te+FXtHq29I0Np+0hf3N/OpBhTzi60crR0MOJO+YiEV1oajGEwmesDx5lv6KH6fym
LRMZZ6Y17vHWLGHnVdGsWwl3Ijag4syxKAmA87BzwF1lLPxLYHfX1nkmjFq6f/FR2qLZPNcZDoDI
+5f3Kcxte02VoRSh9vWez0ltDhGVKFjYAnrQQ4qMjpHqMqxmusOkwUpeTcDux2lH8Hm5IFG6Vn8P
F0HAnewxib/KLSFiVeB91guRO0FAH12ou80DhgC4R2IMXC3pSGUIRmsRsjH9wt1HBRTs+b9KOH21
Yn9rX8E8qaKGYn5kSVMGvBJbKtu2Bfccl+EMIoM8Wt6W1FDnPp670ASO/7F0ZkuKKlsYfiIjVBxv
M5kERBFR8cZwKAEHHAAFn/582fvEidNdu7vKVkgy1/rXPwDAbzMKFR5Qqd70Dip5se50je4VGRtC
JiS7pOXwVuTv7czqJeJpAzPSjlpjKh+eop3RgJoDUDOFvADie7U9qsgIoMllEWhcBSbgMJUygYZs
C9+E8fBpq3lF0MMxlQoLV2TirwYr1Tsr9g7wj7KcgHquSEZ6oWLs4W9y7hPGyzHFzPbCP4O3h4AQ
duDffJooodwtBZUKvzGoIBtVmGfq9R+aNWu4jO02aq/+cTOoon/E0O0W3iFPnXJr+cssa146lviD
nLA8wF/IPdJlMSg1lyhe0bcfZhpDB9IrqHJIvZjs4sns62M/Dq/zJ2ZUjtAcJnegKLnAAhzj8JIh
f65/5jMqLmIyeV54tpbgo2PACJryn54ZrRcmJ3c+WcFRgh/E1ZjBdNRM5qac3Grkb0BZeSn20yOY
PWOQIoxSlfdjBpYCDTOameMNpGyFeWzzuDw9fooA3jZAx1SdlZ6ms14EvqXDdmqYoCuX/OVvTdIm
GiW7hZrJKBa4q0oGsoCfOVME461mnlhoUzw/hvoX7cEG0gh9q+IfdqdMnW6bVZcCo3/EBHWlLOGV
uou/pDSo/FmJvbzeG0Bx2nEGoxQiFBqO8NVnsaizGHaiInhgO0yWLOsx8yl/6qGNnqi02o5i4727
aJwQZT4L+8skDZESBBLUJvQCDMYQQDENQjmipk+APT5Y6fyFLd8D5pqJ88iMNAaTqY96BGefD8Qq
0gn+eEAYEszAAq5wMa7wgjKj/TSxy8FPRl1S5aoLRXKbQVpTgiBwizvLaGcxKYbC/aCf5hr8CyTq
i93d+jUmONH+37CMYbOybT79/21qUF5VCgMzs39ELKjRRMuC3rDAZvy+5UWRoOGAS9dAkaJBfM94
RHIdrPln8lDru92c8vxqbzatq7I3ICJtQjmuSnUqIa7bgFtw2zkfM8UaO6MDVhiSgl0eC86If6x7
qOPuy3g08n6GllPwGIxBS1BMVuw3il9ZK327yn7F8RUm5LTs6LTVw3AFW40jTBPJ+t9txeNhsuhj
QHao53DFu5Sy6s+nMNPRcO2fxNc03I9dYE6/FmWyAFjngyOT3DLL5UvFAoXMeD4FFWE6b6y1Mcc6
utQAbtM2vg0mB+WLyn+8PKm5vpvD/2oLZp4v91Sp5GV3DLXbZrrvBBhm6X3lw41+cPwU57Zru6sN
Zxkl7c+8GE+SJc/ZTImPZaV+JLF3i/MzCuFt3AxKhdy5NfovkTkOaebef2bSfxHoPrKdwVPfudHY
yf2Y831Ea4vhWjzuWKC/cCxGFWOiAXMb1UvDUnn0aJLbx5jJiLF+UI2aXm8T+20PZIx/r2iLk2Id
1ziUyDc6KVBknjTRBh5S6SM73w53TyObpWzSMyc7+d/U2OcGOzd6/hSXM2sAuKvn00foXMa641OB
0SbdGrGG2LTG801gH3uaV2aMtwDOV7nhOFwdOhDXhQl681aFMzCCMA3sFbPeiwzxJfjqEqPB4FRT
ZJXsPcCqFyw9YeVPw4vbeD7jo8Z2IriEAnc8dYQXqeFDOiCpU4uAk5Q/Yi7HKtH7ErTm591QIH94
UerltYXs2s2n50Q/9WhV8BqRp7A1t8mtzjerX+xeEIn1ReeIMh2CBk2y9ZVNxwHNeQpgm6yn7Chy
E22sfSJcNp9+GUuIwh5PznQ69MIorHRWyehCN4pO/GHkPT05oEs70NEhWS3WGI9D1AB6t3Y+GPJ7
ChAX0FL3wZBfKE6UJ+T5qp+5zuZpeDqdKGPxL0xh90SpTUeglJ4YA/hGW0g+393k43x5Dxr4Fi8M
K+lqs7ZhiVeOHdR/+LLTkksa0gjobuHvw5aOEkXle+PADYBMU6YPfNrRAHtL5fBEGI507HN/QikQ
PaOn7IJ7VrkAI33Eidwj16Zp9l9myJ1addomzf85uBjYHcly7zv11q9wdwvxQ7pKPEwA7ti6/yCI
iuQIj4c7qKDCzhQMJl3EnVW5f+/Tn1Glui+N0goz8J+fHqZi5PpDx3mYEU4lNMer5g71nlb0sRqH
8PJbdmqdblOby8V6xsHBqBQ+fl0HPJjhcxrAcB33ZcVUeJlaQ23e13dAlYin6TzdYEA5x0atV7XX
vm7ajf7O5prS/FL0dhywhfHA3k1fjFkEHJPtbQ6qRrF6X6Sn7SxzMVuO7thmc9K/w4NG6bPlfCFT
Ac5B70YqEDsXtJ7gMilNlKq7QrjQX0RvN39dbZpeJKKCTp12mTRbbgdiqX8Kc9r91Wg7QDmXGCrx
je9aAbIDUYHOcy4idilEx/t3ik4htH+URQpaCMAaRSFqzUBxlI3T12pHAHEv/13YNNHE7lEelU4L
rMnffiZdOMhsupvNDHY3uyDzNHoq8lUlaZ0tKC+KZ0MSBVbPwwkmGMhf3tBddwNx6DDFJnuTU5yz
VJmNfHilAxk1uBis1ch8qdEsSQRLMoUZBE2PFDnMn3jfNyo/ua3ogXIDshWdbldbouzlXcHBgj46
1OEcTyks6TJyLAIBJgSGT0BRV/wqYZC/dXAbR44q6UOpYFl/Q1bK+SvorTW0CDQmjDfQaE0W5gRy
K8XF9DZxhx0BrN2adUekt2vIhu4z+O4t8y74BFeG33Qgo3/IBM4G5jajUIQIIjqKyH8j+2/2DmuX
ISE2QTQBMOOo9GC/QP3+Rt8KHN+oYBAanfXrjwHe3Wrooe6MOf6Nm2BKGxPYygCK2FdIpmP4Uzxt
i7nz8aK+u9TsBa3XgdFTEXXEZ0BVY5KgiJvfVcxqFPRYHaTKavwCVRFIejKj7NA2OpBN46y0sMR1
hkyKG/U5ZTqKE2N6vdrasTOygLoJIUnsLtW3e+9T3FVglC/jbwnXfjf562KC8vVGS0Jw9PaH8BQb
Tbp45PI4OuFRQjbBYnGH4c5yRrPJ0QYXEpq4guTo9uCRfdGe2uf3lCApPYMquaZrXhDvrYmT2/nK
YFhNeo0Oqt/HfIVTs8U61A+shE/Yrqnu0QEfvjxYg9zoKK3bh/JIT+eMBilTKnV4TxVmysIvUevi
P2EgMfgungdYAjc3aZmpSlwnMgiLngSmtbm4W5M/6BVkILbhoy5gvYGKWObycDCpTlreieNX+R8B
tfGU2mzBHGZn9cZPNVR0HS/FyeJKW0nHt4SUirZH7RYck1wCsrfBZU+DRb8vT6eef2q0CVwLOubZ
B9aeYsW/Y+jXBRX094r3xI9aD28DbPJh8N4ljBXVZTfxEbIL5H7eezaFy/KVywUSzpo+gl8UFZzi
HwejdEIUYSfmaip1BtsVB3iPM05Fb53AO7+BCtOY6rMZjvLLsXmoPd4GFBQQyfowuTtPKoR/KXSo
5/o6NYo9QlwxTQ2+hCenn7CuE1E3V2mXak50LqEwonSytZ5+DqlScHaBBQypNGzbbXHXE9KUce5t
2L4oAKA3fnKavYKWn+5R9Uo8EFgXvVTCn8v5w/5/Mxxtj/pVOI+WHj5R1YE3SCW9GeSTm8XnUOyH
r4NNg8jpQUo9eJf67WKhuwKxZOYyxS3k6mT7TmK4+GSAE/Yc3tVyLPqa1CjgG5bOuKu/J2OC0TYV
JHYPWSffQ2gQzzCTH0XiZDuvdnPguYIvkD6I6S4Yi6wCFoYX3Dtnt3X1m8HCVNs3YASQxCVj0Ibx
MzUzjtc+bL+KGabYpeatZRd2xZRUb7AMwjXDfjWSgOuXqRFB/kYL0Wza5MdX5gv70lJHpv2urXt/
Sm5akBoQsBKT76K+aUInyFUt0PJWLZsG5eNNN3xht+JGOOWCqdnYG+vhu+YUbbuc+XY+Msiq0u2A
3QzNwWyj6mJ3twiKL4tv6IQ7xBBgVRGWsEvIeXOEd3+ZCY6F6dcYa7VChqO3VX18FQJH4DnXf1bz
htBpiP3IzpUa+C4NdthJxA9t7QanpcxkdGCpVVBvsY0+VR8rA3/N5I/G5Yn9h/zh9/rDh0OMz/hE
fawhTrmEAd3WPyNNzFemD1T1BqauOfF4iFms3zFyI6J0w8CaL0AEmb6lRlyufBq6u8B7HXMVlPdM
RpUb8o0He0HfD3FpbrFo3bdDVgWlhFZDp8GJWJORUwa+sZvBYOoElhcTCxD9ptBAYsPb1SYT1/yK
K7Jycv9HzB4+Tp9GQPFW5oq/rw4/CQoVnAUykY91cFzHRap7o2dQ3jkYgJXe+vqNk+zjD0Lt0t/3
5b63i+rr5Ku3GAnhu+s3PdmCinG/Y+zYYZ5yhsg0xnpRaKn0DOdm4LKrZrFjlSOvPrg04rVnWYRy
TRfHxLLibiU9z1r//Y2U1MDio+ENvhxb8Q0HV+NfFbYT+4sNCVVGRiv4SY8E4JBSqcMImG2MzQLT
bsafthNTsr00z9tnsQIe27rf1bw2qCH/gz8rsmVcG7+X9C/DjU8hp6yzQqeLpW1UzdkXmGLjMKzv
3wIzS2P9hIPuS/sW2T37to3u1P8/+V7td5vheR+ivwgdx0/m2Dr2Qs9QkJ0tA5cqyA2CqEP5bjD1
Y06XMv3VDfoGKkcAkZlz133De22IkJh4g40f7e3WPIwcLikLUcI48wxeNf7hUAwY/OPaGn4kw50f
qh/1PBWE6cF0iwvM8+VdV6haz8O03OqJOazyuTa1DL/q6vG6y4ix5u7e2WengxhCD213zS99d0bT
rvxJ6tNhWWE4Iy8bBdggz5yrk4j42iEKXHPbx41lTizaslCmQ6CpncUVrovyioRcX5ld5gsdvXcE
I78wWsen2c804Y/b20dqPReNV5yQ6jdTPEGZn/L06PA9ab8YlejsORuA4gWeo3fhjzZtTk0w7+SD
yIv6/ymilJvBQvWAMUXanmlnwqC1leYY83G0XsfZElpdKkm7ZMLFvjy7BOcVoUCbroPLoOzEJ25f
yK0QVhvniMgS8X2CmmDh1JY6BXQ1bFpt/iFqbmmqqiuHYcRIVZMsK+lSKethbcl4bBmNp+bCUAOT
eW00aEmN50j/t45eONxOw6veFfSIHrJhl7OPS98iHOkHw1P4ktPE5gSgL6J3sqV01OLgGeboOX2+
8pSY+lOyjXnxXHnJ3g6EoyrSjgc+umcpC6Ni3otnKowc/Ec9ZaDP9uPQF774YxiGx9FHerXjGZe2
TY8ZOblsTdh2Hy997zz9PTuXaiL5f+1HPFqvro5mAjMGVG7nUgv8J24sglFDA5E4nLdbptZxNGh+
A3JV4W6DziMMEbffdGcfB0tQYObGiiiG/TJsJI77vs97hx/vQX7ccfdKOGOSARuBdeIx9+M1D9R9
Ptr0QQpZOjh8jqfcZeMLaW88hZ4/V4HvvIYn/ERyqDJfkKNMSN8jVWECSCj4G4PP1IVg6Qn+SeA0
l2Ek+Yzqi3kzP5JmqpijAb0UDb7q15hqQryCMQobK5kuCBesIlJ05sKQPe4EBq9UMT+EPsvFNeoh
QRDHP8kTJJ3wPQ3pFbnlBtEslItVa9JQ3Y/MMTgYvC+CE/X7NLsad/5bdudHa2dbRGGQMbQZPuaW
FqzJRFwM0DhyrQbzBTy3W/U3eoqFKoWBeEHxMSOSk4y496uYW4P5ncho0LO/3mnk/WEH2aUFZMpl
/0CrrfZXKejaUFwIIDhcMQxj2EVF9U92NSAWGUwrgbzqoIHJyV7kq08Pi9oRxYe4kC/xI6CU8cl4
2n0s8TgtnHUPxrxlcO+P8Rd7kKHKpH14H5hwV9Or4UukKKBZxj92Rb/090hVNvi6qh31k0xRaI4u
3m01wIy5D8l8TeYP63HAAOYFs0NYbOOcV8gVqF3Y8/pvTF0f6VNC48U21msxthfQOxRBPRfGoMWb
rd+Hj8y8gYeP8m0nIVOsbyugv+1QtsMEcHvRaOx0WUT9y8r6BzQ2SqbGVVPxmr0JJMIfz0eXKZwG
jzftBjzWFbCuPkY+3dWT+J64P8CjJmzd9X0kI96RSlRp3HSb0fjB96Z7BxBj/DFhAj+WTrZ5BuBE
YAz73wqkKK74Cxa4k3SE83b8nICK1No/dCczryHkgJ7YGa0T0RX65yveYDXyhlbEbIbihC62pfeX
VOkU5ZyQHzszvxwVQYvOHLW4C5cIaKCt9/cdDt5iWXP0/Ji2t1NcchFXja8OdJby7L30dmhB/xnL
XGmr8jWBwXoPeEbvL47Hn8+6KqHqTXqzYkOh4EONRnwPnsh4ZJHbYn2dCDV07HPL0qutqgaMd4Hg
xYsBEkwpq0DyMcSMbDaHJav4s935Aibw0JgXOkKJQVgAYtay38h13DDK01pzHnAsAx8uSM512XHI
eUG6nCXWutMXYybPimqg6MOMQq8vnUFg68x4cFTozuVhPVHzYfOK4uvREKLxK0zEV3jr939S42yQ
nweGoPqQRq6tZ3gaIvQgKk3WvpMvfJKDxb0/eVLtJ+o6huEeUppDMAApHf7jw/ax/wHMnF8HtQn/
DMqvIcOfwIGbMPBvf6FDJTE8c0ZdfkbNUNWMB5o0OM4xGbnOHLhp1KcU+gSlPPgXYAdZ9s3e5+SB
OLLnjdR4NmyX9BL2FUPvx+JdYz0lFe6UmAFOgLnsILZTQcIa/eN3eX0qGCh1uMwNoR50+RwJ9Afg
VQaWfFD7Nu5JMdlO3cWK2dr1Elzh2T9vWDcmCpv7omGQHdC7sjavDT1+d4oPlhhq2GGt2hb0Kw3D
SQsQJg6uIGJW/cUkdQMJhCyz2nCBVHY9ugSlhO9MVr3FqXCYHBCOKCpniFWHqI+r3d/DBclGLs2M
DG8afZqTOzOUQFUFjska8aD03qdLgmfw4vm268SADaNNTmi0khkWeomD3cQXTDDg/jnl8eLhS7Dq
QFeSV7oOogn5aGvGyQSzK4sE5CH0OWq0ApOAAd+QeolHKPiKJDyHZQSLJMCdly4OYId3D+D/QL7W
D5M775hXBL0hWhKvFdf9nVTGOx324At0fS6GsKYmPRgXlRz9IP8gFCF3ndrnPnRhJbTxfMIYSVlE
gDLqyQKUiG6dNo79ydimaJaN2eU4dvstmRIJDn0T16mOCvZUANr7GSObVD9CQ8akRfGt7iuMNqCi
PGYV5XCIuQn6EAD7YsUEFZHcmU/8A5nLzqBQzFkYfq8qEubpV8DNoP7gkWDnR/dj9sUHrip8JbLO
7jAtaqZActUyiZXhsvLXDCMUhRUKlFvm0SizcTElgfw0zCyWRRJ/O/s22hAwWLYk1kljubSZzIro
sezhpKWfCO9pc2gPTTVKgFTVvTgMD1LrK7SW0OKBfz/QkX+O5FHHLa8CSH/gAajzHlclCneobOcT
aAjVzgG5ABj86+0yzHiOHdhVLXtINtLbSBHBQ+36ygRmBcqn2/4JjkZ4hijQYbkNUMrFqIdGUB3C
dhcMA6x4J4OER+cim7da8AMfEH9xTtWDM1IBTXkUPniWoCJ9jDaMdb3+I/4vF9XpAh6LQdiC51QF
pamCyVn3C+qJ2NhHavcVWJ6kwFtm0DtAZq3mfel3+wCG5quwweG/G4pQwQTDDtu9SfdjKnTii/kz
KIL6rLDoN+0bBBGaJ2jKBiGHqtpmwgglC1WcsXxM//5UFQrzZL3gfLRUOHKMcpbXpUWw5pNeSywK
HsdbC20KRGM5mN+IQ8Irvy3ID54IfodH9AGyQTFLyR6iOv7ht7dmVou4WdmfQOimwgSoD1Yr7FbM
GfkTgKyHvxQ/+NeaISkz1AjW4nu2LKBPitH8vX5gVM9prhQ0hYmUs21BP1UiX874u54udlBBBkdY
PG9qz/pCfZMRxIZmFL8qjHjwVDSf4r7818JSoaqfg4b4mnD1IP52ICQWk57pfJGSMlHEsxw67c0J
nxHjAYxqmA3ksv5aYFxfkUa7RWtSuVnITmifBg3sRIhyXOKgz87YXRAyUZpomLn7Y4R0LAyERhey
nr3eohiZ/ADbQt/B9yHNjt/cfpT+VSPtDhjjGnQfelsj4Gr3YdzdOgHXJbpWxT2MRi48Sb3twx1c
Amx9s1nh3moHVev68jB/DaAN7+Pet8qW/c14aMEooPMPOGnGk6BPt2/fppzdEKrPXP1rWwyxlcAq
nNgmcKVsxoJFHjuslvff4ZOgyRh6Q50XK7juSdh5eOcLNG9z558AXkbGqWI3htLJA3ECHokYJGgs
c07Gx5zGaPz3wIcDFaMoISr0vF3lAGowvhcNZ3ilQyDFpfTOh11pbWKYjLVx9Ua1iWrgg9gJGKA3
W+crCrLCo/CKETD5A3OfN5OqgIY6QUd5/bgInQm4zcKbUU+LCwFcnS6Jp84Tr+lTwOnyMiC06RWX
AJdzWt+nOglGko6GhxC5yzkzof+R145SdmhRDq47hLKQ+vrQK0jNYre0mpm1rvTYkHhY260JoBED
wzxbjfVWH356gAh5OL+DJsvnRa9oOi2Nkd5XNLVX1s7rAx8bNov+XSc0bI2o/8jbETnTA9oAoCwB
qfqH6Eq0OOX509XwJvagA51aprVB6XYmJyiBrozcD0jg5qh9pHcAdcLdmMVNY/oWWjRg5HbhCD+z
cqT2dZKXdUqRLdFCsww78RCBxB31yc/LUzsZm+RyqVyksGCVUF0k8vbxUhcGHiCtPhhY2Rj2y7AH
20wOgIQyxlv/bEqUtOLxmySrZ2k1ARveCr0zLRzH2Q/fCqJZoDvcgD4U+VlhzJpyLFEkSY62IQcN
94Idm4NZ63jDVIzreYWce/Tml0B7sM0RBjbiRcdMtn8m5AXQdeBi8omZLAR43A8M3CBaAH6DqWKc
9jhoLE7yFePv2ZujpeUw1+FcZvwzZrY/440x+EVBDWFqZJXevWDarALrKRQUf0FiNj2CcxlxDM96
1sBCWsAgdlHBrJen/PjpeJwjeuJ3G2O3ZbL/t1KJRQlO+f0QHTOFjKpWVnXMA87lyXDoh/QW5DI8
J1SrMuBSg8/z3pRvca7KgC0GR6SSiQPgPRP7IfgPbtGgplAxGobaYnd+LH569dFnJcNExicA8UQY
UfH+N0fHqOv87zU46jHti4oZD1qE6IgnUWa6qwQeFCOPS/AAItARzODaO7R4JGybUjF3n5zwNWr/
BexAf6BXcRvCaekn0+N989r8HNSMS79Y7qtMv8doSGYhjOgAEJn3ZvQnjFTfWGh+5cCgTqi9wn2V
/g0bYLaV8X2BM8pvd6Zeao635C8ljau8+An5fwniQ54FzjI93Y2JdQLeVgqDilNqPOFa4cpECfGV
vxuHID6tYjjH+wFwyYDanDqvjGMtMYtRQHhTpTQLXYhMbNmztl3+PfFdeMzagOhcCUQm2AlTQB13
EPeIyNQ16vq22XfG7ETgNtF3RDziDnv356L4CFznHbjAozWbRUuEF9Y/pPNo/JP9KMIcB3KZvlMP
35tDSWFrMA6Zk3M/WqzZlndR9p8oJUrp3AbCRzzLrcAU5KWgFQUIvjCLOrXa0AmNFoubm0pRCCWB
uquR0MPwhVJGn5J6ET/bcNXyNB46VQGFIArMZYh0c2AlQyli75qgVYaCGwPMNO69TYlugNsEZBvC
oTYz7Dorq423gqZD5lYPHiRtFcoCpQN7tBrnLTwKmDeu+jyjuL7ugbw5mWFIX+TdXUFy0jZIGBhi
3JUwl7APgXEdYejQSACOXjr2jjeMguBBI+igzDsS2Sf++R0yqjUKxnior1i2FMrw5a8R59kQt2tQ
LNSWJdIodu5eNkNwwgk5y+Xjew6G8Zci+t+OIswyF0uehYRidgsLmTI124OaWq4ehHapoCC4FWAF
ANP7apLI8Yrjm6vDevqJYORrH4OWqMpMXvnBbpAaKhJoVLpdLUK+81NU1IzbgT1o5+YnGhMO5qYG
zKSa3zor8jp8Vg0QAa36Cy05UKX0MsBfhihvBb8lIaXdhX1873FmgblV4g3b6mpSUYMV36OFWFut
AGAuvpZgC3dv3VnszDVk05VS5PIkShpq3owim2OeuyFKZ4gHAOlnar9trzWZzWPQdk6Mf//znYjO
fazfIlxcR27Uo51FZUh/bClUKdPxJKMeBaUF+fXapaWyglrBaCP9VHyuugMDxNgdMYEdPYTfVQmR
11kogc4VgtI7jvd/7wPUvDRcoBe58207eMQXYkeXqFKeZ4AakSOaF69Noad3AF1onHVjeN+bedkj
KG6MR8HxXYPIxB0ZUbLiNMvnBO7l0C8UWfht8L6U9pj6zPPalfAyrudL7plb+MUEABSYlgkUEKw2
ZJJA607G+HgxXAzVjHHxgGU6+kByxrYeKGwok4nRmvaD1vQLvY/hH+QGkMO9uoP8p6EFEGLI7Enh
s8qLP+JvAf0km83DYE69zedbppsu0ggllrKxTuF7dqYw9gYkH89xbPvWEq9ZyOiKyuY1GVJSghgL
IKg1OscLvkpvgZh1rjyBOFXA/EA1t8tLSKntD/1jEc/z8xVlNBcOgkWrPS0qa5QY7/Mg0fMz8VIg
4KRH9tD8iEFfdukxsBEAQ6oRga3Bqs5PDDQEqUeUwZzi+MQy1+pTryBVRXSTMGMZzB5w1MTj674h
ct+AUX2mBu+VAsbWH+Yd6GzGaIqAOdT4Bgqy4u7ET+ZMDC2M9NxTF0nFQ65VVs09ZmQwf9E96x43
yvj4+0utG+/bxFdpWrzQOl3RJSGRWgprAM9uqMCZ+OuBMMGhBVFg5rFvdKYaSUq9jZadewme4fpQ
pznM3mZMEi/joLae2vCb1Ir9ltZ3U57zsxFz76/MminME5nxiPVBPECGi4kR1+fhbl7poDZGq+Eb
0EmpkQIC93BwwPqE2FOnCQnjAa+/0Ssn1uAftga84onO1jL6Q1Cqd274cCwY64vfnm/nrUCiRyzJ
fPWVi/P9MYE7k1gXskChzRKyNAIX4hKv+47BpGNwGNGI7VwWt8LdcWWY/6WkfGDNuJv//Q2l8s3R
CzUa2DA14GJ8T28mzxb6PIYiDGd+q2ufH4Vj7j1wVgCQDnggG/F88AuEH8rS/uqVWnQz8xgLqiP+
c39Pg39/7MRM7ubc9eXibVhxb6OWfMcYQB6lquRUSvTzaaj3UvM8ngDXssGyb5wC+wemq2Pjzzkl
/d2RSQJ7Aj1pa86wFUZbpJhMg0QZuEeU2KUIVBOvFCEZDmdu6gW9BYBsKfsnYl55j/IehzKk20hC
jjiYQJ8IdlNLV0AISm3NBlO6EptJ5dTGXt+t7tYGKgzO5mqw+0/LNS3xpcQ5wqRtmbWhyCjpVO4h
qhErIJcZFbBqr+2h/s8UJbDJXwIFO59d8IcnMqKxfaoQV4sGLGIMcVe4UAMba8QplgJ4KLbQEPMz
HfsECU7TmeS7xa8PPS3JTKpzTowhRJNp3QNgs0NEjUhLwQntIKyhdTz2xSGhraQDot5HNdXYr6cD
VSELPyiur0ZzXfY/8WNspo9FoUDZb9C5ovaxCG5uMrOhTVSZl/zuhucW2cPkb985RPUxTfktGBbb
FsOV95/6kK+x2W689jpD+uOmTusyH+Cugf7DfKqIHRIHslneWLAGEnarYS/kXkNMw+BsMFfkj1/X
LRunvLrv6ahPPA/qJFuR956pk3UPkA7e1ufmU5w8KrDKa0zTh38UO4Gqjm6+zwHx+xqsQnCj2fcE
BV5tJewvXTZqBpwQfgS0rnCc8UX3qUf0LQ+9IfaqBYZNnjgqHb7T65z3/ncCnBHj/LDO0D1TlMmH
HoW0za8DyjQ+DUlYtKj6c1ryGMIYLs20TQAzqBSMJ/iv5lcfHNc7NkmOAzSJT2VF0X8qxH2ekGrE
maSOCU5F1aLwWueQhsqKLva+m1H0UXIH0PdziIk7VKVnpQajMPS+5uc3VR8Y1ctu9n1NQXSBlXtv
EP9dKYvNh/PbK2Fjsk1BW+df/YE2DBZvgkaKSfYzNQdpB7wfk0hxxsuxwSiMvVMNELbzo0qZnzNv
x4JN0d0fU4D/3XJ+pNgVXxAHNh9esT35GF4xFl78VMchzpUrdkYjddtELyzg321Ih4J3/iR2iyJF
7fsfeSx2U/bZN4db41GmcP4wSX76Dr2ow8YsOdhy6/Q44JGFZk0qpHfauBVCKf3caYnh5KqGgaQu
h0yMme8fj+WTnL0hy0v8iED+UxMi1C9+raBnSI6cDmtOC8+g7GF7oozins3OPdrC+7EYg1v1FJmA
+dvFVyPeZvZXJ0yKjBLi7HXJOkcuvRlw3KhzxfgunwsU3ubgxnmwv8975nVk8zf+3h+5dLAUZXo4
nOBfNMQ8ilOP8Sq55Q8YA+yVcj+wGbdxqGvTxeJ2xXQP/pSw5t7HQMDtw5TYuTm7c235wOK72Xi7
9pmWRzcuUNRlnv5e7D5ir2Y5QzlfDB/MvfIDp3cPCQrr7L70GUTiWEWMAiiWqtypzWwaHrY7qlNo
wMWS2ZPNklN0CXZNyrfz+GFWXR6bIUefQEsyvigGRP0ye0xaS6OfTvOW3zW7FOXl5rNKTncEQMxK
KgYOQ93/Dahh5zif9kTUj0BMOI2YZ1ZSO7ecjzXA9DfXD5lbQ5F53qX5JWbzA8G/IyZJYE360AFe
ZAb2uyJtGTH8D9nrLyAI3/UnfB3vTpieUY0pvh5Ml1/z3E+xLO0Q0K0X+axd4wbBz7SX+Vg/7pYL
TjExSxgHQbLF2bKGCV9jtzOCjXeDJWV1FupyC7+cwsBx9+rB94rNumSUPza4JeIaXZSVBooGTFUn
3zneL5RRaSDDC7otSgkKakYdtFjhdSRC+DE+h293E38wUUfnbha/+Qcq/1xlIe4meeNhHdSSncr8
DQWznZRaSFxrOL4CPhdvd1pCkqOuVi+LmChGcpVgI8cI6vu2eX6ZB3IpILz8m9zgviGZP6oNRfTh
PXasO9j4XUY0fFAV1hnbjWT7P18JUFQcqcJtv6zwQv/7vhl4cKvdht07Zje2MZ2wwr5kdxtwmvpM
eBIpOZ0pdVqWjErY5vCbx/PwblK8ePSGavhcLDNlc/B2yEkro6d1RV1Xyv2HdQA5aZazWkUsMvZd
I47uLx2LO7z99ujy1HrMZoSrHzgWaVDR5LHFrRNvTpKnlOdiTbpcjikywE5zld+wmTjJyVCNw+xM
HaVJPyT3XlUIgVNaUcoMancXNsCSUtL6UQ4JGCaS7cddTcaA0SWjMLargKWRSQ/yMu9BgepcjtGP
MSBnRKw8DXsb33GgNinyNyaC9PpcTE4eeb5Fwe9iVB2Dlj8CVaWRH1ifgSzBrW5DdaIojIqB9eQs
/d9ZsQAgP9VbZXRMl86RYZ+7FBJQi/jIjvNZGZG0CxeUjV7fphX7R59zUpsPezV5tfRKXuKPTFw6
h/mZO1TMwpC3wWABbwwu0W1b94mmv9WTjN/4QNhYdFMT37A1lvEZdHS+37JppRzscij1qYfBHIDf
kaXoSmBBOoFNSiNTOo44No5M9ASJrP6e2igDMXF4W+Ft6nZy74MnMfYgjMOwAzy3bQjez0VtkeoN
2MAleRxemC1IxWV//4GbPODdl3Tz3KIurpoCkmCPnQZ4L1DzjJbLP7/Z3PcwYJjS8J+AMRRA3JTv
ETcJVAw1GcpXkHuIUOKNXkd5o7/BdBVWUaArUujQ78RPAZgjAkY5hun4WEzxwoZaUznfgAoKhBeV
hRJOs/azijvJpF3BiJwCosdmDJb34sx9OsAl9pkzx7Vl+N+2aSf09SewadmZuNPNZb4d4bazwDLU
Z5ITXgU8OwVd8BKQ6vvCaXsl5UEoz24LKb3ZBaqYQwfelnrbUdOyHnJURa6zB+pKcFEKezWkRnw1
/GlnAoNr6wDZj4lPTy2dyq9j5uycPN44CIrPpFrc5vQ/iTUlXqKZHrYDJQI75JrYTq97lRHYs96K
D95HUz+4zwcPo3q7o9amyO0auOJlfTtROl5dWous8XC3UFTV801mIz7JrvR7+UQNC+wAXmHIuHYc
A7P3oNXJZLw8B+EZVAsmZ7UO8wdndCtfnNlE5mdGQb3Kv87gk+56ExWgFcENTJ3UGAymj9J9X//H
0pktqaolYfiJiHBGbxkWICCKqMiNUTggzjPq058v3Sc6uvsMu6osWEPmn//gXKBm5DfYZG2WLNNA
f88kuqvGrbwGeDvhGH2jBVpwhHyo4M1WrhGguMVlZDP+huaf/vk34qA5+LNfzsMsHqYI5y8xx9aG
mwpEi2ypljFG7gI2Dx3I7k37fC/wg15wFOsPiIp0WpQoMP4J0OJY3EwhyV/dXz1MgVvzZSxFz3e1
S7iAV6+ojAv0CLekxOQsO9Klta6kUQPsQRmaH4e/HoY2tk9jh6ODNKh3/guzho4E7X/YR51ADnbA
fFphHsHJ+rG4uLji98v+4EFpAo5XQ6qgThN30qebEb+vATd4f7zl2MU4gKZxAB8PdJ7DipK6A2zS
AfYDuzkBq91hRsDxx6yV0760ekPhcVoZsvoQ2qw7etaM0Xk22vBJziAD7ISVuzmNeLEutHUY+9kH
GxVsy410Oh3BsuKk44SA0IqgKfR9+ioOQI55h0HDCDtAQbkf1WhEvpsUClcXGaoImABuXDGwEK8g
mA9YUW0ttH6ZNe3SnXAWALryIbHAkiksxiFGIfPZN7k0hOU8kPRg5RniTWZJ4gEhWN4p+BZEerho
eu0aG4bgBuQ0pFcZWPlerB551luT2DF8i0bYQRxMTt+ga+/a5hRzn8eOburMF0PMb/UxmOee9eIL
XRLzPY9cBfKN2stQxHTe110vIP0TtM7QLuc397vhC7ukbXZbvtRZorHMO2hugqgNiSI1BaxeP3xR
oDI474wEOuex88tnfDu6tz40SZRpW48fzpEEuV9l2DExWagnN2v6mjMQQTqFgkhnbs6DQJMiJ8N+
YKVXQEqr5TSXrx4D6AfT47jnWul+QKRLgrEdMLiLR/VjjH2xdwxjWOZRwzwN0YeKgAKRAyNJAMee
sR+EPkmU/LHII6d6Z2BdfsQI2OvO15/KWMdn7KLQnWDuRJJMWo3afJh9zQF8bA9FBXOzdqUxRW7F
UlvBpJmAGAM8jd2DM+oMVq0Q+j6N8NnAStwfuTV3mzGqzXVP9xjIbZ2z3cEM7GA1IwYh/Kx7pix/
L3MLGBdZvqVNN5X3wp75F8lyxh0SRpwx1Xm8Yc1Okh54q3EPt2MvgU4ZpjTvv0iUxxx755aDn3r2
TvDTpBMXoPfoRnFhbH+uAhIsBKcSXzvMbDzwP0cpxA4EtvEWcnzOT0SMoVmAu1Z5AOU+AcCzN/6W
yNX7RT+miPSUZuz9A/7dOCtSrkpQ6O0hT7EcoTyHV6YPhtvNEjsaSuSL4REjrdR2iP1ItFNxfMe7
FOizzv7cuVdruIbKlniHpSey6Dgm8rsZe1uVeJWThmIxiqscdGTkITCuJDGYFB09/yAuvk8OaHUf
URXz0mOme3VdHZoeVDvvGt5tFnUBD6NAhawYpi397CQ+4xmEjDTT3ZzhEcg2Klkvg3gh2tTaKAxJ
Gyj4pRL19iIszWAp2ohLErFvQ6GTZSJnBKi4GojQmKmxs/GDp1VJsjKOwuRU54l73SGPBWrdbEYn
6Kx5/HlPvSAtQw1VJ4LucBBkZGa3HMsdv8PxRkoB9XNuCl+lke1j3io/QAc4ICqVOTXEeAjwNu4i
cqrC1JCMG/0sG0rt1wf8it7EMyNSQEOtoTatSAyC3fll4HaPdm+EWZ83X11xD2Y33jSQyXnXx+3s
bK+aEBu4dmcnWkmhwdNT0WUJC0mrqKQhcUrz2WJaQ3k1GeG7aeh16pTK7oHh708WvuG3AN8ReYbF
X6pUEuMS+tPkVg67Ew6lqD1EDH7nP7+IYGocoZMcPKoG8CjGYFaZUxgBxVxE7Fdn/LwDqaK28ikm
8Dhx9tYYGamPFovgmqe5As0iKQOWEBmtKEBRvdZxUrfC/SzlCH8ygGsvn5tQPR1lpXpAxCtWApBV
Ulkbh7vHdOaPl1d3I0S+lc00wZAEKtjGZzNe3xam54UvFLMJDgmfnRE3v8aQpTWJX/76ratdw122
hqxZj/RW3KVwcQFj+xipxA1DAmKvMqj8DK4ZNM225bUQDtoh4xg4G9wXHUpGLbB4laxRfiQP9MNM
CE7VhPpjQ3eC7GyOKTdSjumZS8FHDC+npfVdcm5khftlyzTOZoT78Co/9v9nVcyPmDPyobyvpzAM
ubgVFppe/BXxMzjmCVwSl5YWBqst+hCq24D+urJoEY4evlRrD45e9S+C4kvMDKZPHWs4OwYlggAn
fhvImKP3FljvRfklU86ozjO6bcVQZTFiAcDb2No8ilA+JdKjpBTS6Yf2h29Gh1fwH4Y+DTPT8jzL
mmkD0fsjOAHoVYPkoAjD2dv4CxlnCr4VcyRmbJgCaquWvL4jPHepAXuGwnT07CTOnUPb429ylbUw
64PV2jPz2zx/WxWcYvuRtAMuIPbt9Jr/rlhujx0FJqftAjk8pXa6Y/cWRlbZKfvOB1Ur0wnTgRDn
ZcVP0zDIMTj0ZQAteWq6m/G7XZ5IEGUnXxLuJOw5+TfthkVIAD4NwDLMZfgfem1W/Xp/UWxPp0s6
nhwHO4tzGZ5TrCsEf/WEmT9eBr/R8VOSoXhDzjKAd8n4qz9AucBYhKHZnYQGsyWZKhevl6LYl9uv
7ifc15fh3lXJaZxrs9N4pyogBH50Eh1D72E4TyvQ+3Nby4Kh53FpoHAbMEKfXES+RBz7fhQB0GYH
TC+osHmYWBxYDW6inR1XoCNmy4L1TiEmdiCJx/XCW+y/DbKYtiZZP4sRss/e4EPVbHZKyRbLuk4m
mwmnfbZ+kvd43q3RyQs7JjEwe5O6k7OI00cfIrXir3infAExIKX8/txxeI4APhNCZ37dq1M3tBz/
zHnOu2zj0oVPCjMqhCr8CriyEdyDWw/4sKiXXkjUsQ5iyNi/G00keg6kw2Kapio7uiyu/eg6wU80
+emosk9bYcU3PgQhuRtd77fHqICNx5AXx2VQZtwvnCxZt49fOurJTOl3XnNNoG0xxSCr96FWptv/
3pkv25STlDBMQlfs9TTEsCnjgEiu4dlk60Ar7JAXhWhM+rLosFTb0l70Kz3FAAqFWtOKughi94M0
Fb2l5+ErkWAFAeWhiKeiUds0ajTiaNWMqY/YCfML2A9cXpxAJ1wkAAcZfPL5aI7kuJCrjjqJgbQV
9cCjI86398wbilbA8XKvs87L7DghmNNoBj8yYi61GqvqDRVVYQ1AZvXC3FyAsTdVvvrONwcH7N5s
M3OyYLtBphJKJKSPKcJoHn27NLYvvEYK9zVkNTFW/pjTm0K0DP4mXNifGo7HNBo9+9M0bPJ2SKWg
VMq1+Wgqd1TYdULMmBp2i73ckGCJjByMn9vYG1vLGj0scDzDcAY4gywFMJHzE3IK/EgLLzJFKt35
ZtTHoOHQq+mvN63BSsPVk+987RDdR6M6eoRuBfXQOpMGlPfmDVpz16/kd5BxLRRWnbnrj233u2c4
AbawKxVBvs29qkqvWZB8STPdtpD41zrWZSmU1ZQIqm8KGQbvQ75VU1xTwhLE+2jD8mgbXZ1fMC3j
ozEqxqPpEbE1HsMsQQZpHAEJy0vhZPv1VYLxIl+MrQ85Lvj68+UpBFFuGsABtz6EIPPRzYeiJsbD
6ylZqh9ze8iejKGwYaCFsMJqk50S/maKxBMFdWmUt2lbI2VJw2M2/r3vls0Kosdk5s2xxIi4mJwr
/Idje4Y9PPivc0R4g+oaBwMjuGJJ02JK79i4cPytBRaU1J/Yu6dte01JiRvH103IMAmvZAURil1r
WfG9YxKvFT7/9KfIlTkwk3TLiUdZGXE24CTR6IcSrIOCl2IyqZ/YcLyDJx2M23Bd5P4o6rO9i/yS
K1c8iR74JzuiKeJK46uwj1H41wzeeNyyXOAXtBUqaYiFJzZq4aqKWjtBJXw1iRiR+ivt4YXE/1N6
84moBbEQlJ3+nZ2iOn8F8DORv8cBhi1N9NRCEqiAUE+FVYfGeMy+OevBuIZJhyG6bKwzHwgpiYwI
aNl+aTuUIr9ACNwa8YQ5U01otuflRDdSDXw2JK5AhZwTccMxylhTGofzoHqzgesQIo13QANDppzG
7Fwh2BL3ogkup3+0+pSNAESiRDuczc3qiaIowwMlotPsWp7k5aUaS6NhdTc4dxqckmFY+1CyqhIc
2NgqtLx3A1OSHaIJo7hxI0e/Mu72IrjMETvAa5xx7oBCcLoUeLqSU6sRTdSnCb1jKdUkeSzmQMZh
JsHELclr9i89g1JlzxYqYuxJ5N5M6QpZ4nxfznWhrND6NBWxYJ8JDQzJ6lM2rxgthQjlKdH5OAtq
d3/nNYijPiO4HqRbMnyQ61PVIWyftsw2uAKLamtQl+OWLDJz0CjA9N87m1B25A/u1i+lAl9BnXJK
P1wn7ECCDJjHO0SE8rSS/YgUvXlpfNYRbdF9g307xQUEm6sZc3vymrIE4UIdf5nKDiN6riSUD5c2
l5yuFzZX2BrxkjJ2mC9Ca/ZZd609kAlDiSfAO8OWCBr33ZNQkGjv5sl1QpSVOC7ynqWt5zyQvHRd
Rpy34Pr3zxSGH0rpBLGEDsmIaJ+y28Mm14On1LCTz9nE5BproivXhipjoQGdp1TTFKFSUsZh3RIX
ZAQq8SJYbzlSvFedC/M+8bCWi/HGOdift/GQ3cO2SDgTxFMsKewGNWQBn1hsqmhouMNpMBJxWpGA
Ter+jGaO4nLtzHBt74xRcVIYExZrVDTeZO7W2GoFHXnPLglOAkOgAtj3k2LkGe3wbq3ZtXSnD0H7
GUEYrfmChilB0iWLcn3I8TLltZSATgb92PqR89XvMfNMOH7YQfi1yWLvlxIXsK0o+nFhpcV3xGoG
NvpnBMJA7CFFlUAuMCtKtCRSe+KddFCLaf7mfGCrJWn6Vn6PerzTcEs89ohCFdNQRpV4G6SWHtBX
8FANmCQ5HmWlXaC3wuuPI4djqEVst3D15MGHPw3D8N4HRMb6RjYg5iQyykiSG4FGX0s68QNfJaXK
V3GAy0z7Y57YJfhWZGHKwuBDyYRcK6zrzltA5DpuTdjqsoH2g4+d7/3oe7FAabC0MhAiw5liw+NX
kIZdE4bXdsJh0AVOxloEGB0v5+FPw65xzo11FOP25WHDUSSukttJ798JneB8k3SETsUDermPmXQR
Mf4OBJUiTVs+FYPZPnwK0F+NGEj4Nwwjg+YIISbxNJwzQAfO2ZRIQn7pochz2hj+w30PEL+Vmmh9
O+KBz1QU/pGlxW2GiAAMCCot03ku29wjb/g0bGQqOp4t32RdmvVse1p1tsbsZr/joWjIYIZDzJGR
ttbiU9k9ion+3z4d2DQurz5izT99+vf6GxxsE6bCBpxzQ8UxDSBSiCMEAqT+MZPmPv7Gzs9rLHYC
hiuvv7/gWTDNRrSVLYNBJ53zBaxClrQXz2xUkMHfMxi8netJ/fXhHg3s+p1TuBhW1kJTN7KsdbuY
rDsF8Uogecatyy0jbTjvfNkx35qJf+TOKnAiMU6zYSwulwQtbtmRP2L9fCgu//zLuJzE68JZzthU
iHXgLQcDZrW242wt7zSuY5BxDBk5oyidtdswVuzhWzeQW+HdvmREi43vc1l4jicBZcP6YEnryo+i
nD+aDN2uKdbwCBETFb1ZCZdVXmW8f/CVcrTdGiRKDAXROY4Ko8XVgwj8OWKfY4AWdy3SLvimHFsR
p5jnLYaaCXYzLwwkik68D2E7DQ8n93f5nffWucM9m4cFlechCSlCJfHjyTVDvCx7fg3MFGOi4GJM
K9dier8ZZMURT9F6mEPHI3fczO8DcVCjh3XsvwG0GxhMf3+Tktp32GfSi4vyIN7OHJvxnwmobLLi
Yj72dszh/8zQDtdLfre8MUlIWeUH70wPNb+n4s+QAiJJ9n4d5OiVe3mLquXqMJWs5j07/spzxn75
OMHCMYjPpqH9DQk5HDZDSbI7KE5Qu+2AgJtlhSR0OCQSYU/N9HI/cy+WEekQqSAD+DhJckkwDvMP
MK60FVLE2vH2buKXijuUpXeY0fZ6PEs5bqUIvwPNlc5+5zxYJmgyyewQCVzQxAciRTuJQLGOhqct
aQbyNUnp0lXQiYdRnuwiJ76rITwF2j4ZlRssnTg6s/BjngprDrhtzx6HElzzZndQJHAO3qtmRCmx
UBRGaXi0OXY5vtYe97oXa1OgOpFJ3oNZ4MUY41Gi8eaa/BFzDX+pUo2u8ybpCa5BVTcgo7hrhiEW
5YZZDKg3TgrlPbVGyGWqgCNHNLOhzG8Ay9Zte4nOr6JRxl+6NX/zCSkhc64Q3FGQ3gZBux9wERYU
/YNzeF+L4fDCo84qcZAyhoRqdftZ9HS+PK/bjGW+Qy843O5mdwsqCUsf6W2yd59/datyzqRGIkXn
FOAYGDr7AEY0+WmDC0wdNjat9ncWxy3DYFFhEYZJKsVucCBrBXMo4dHcI5t/Mjv4DuxMGdd0oPZA
HNAg+A8OItq9WqzsR86BarQSwU7+Z0gGVIf7iZi9bvOTy4jEFOcCaDCNFrJEnESRuzCb/TZGDWUz
DxUEArYwvrNR12QSw8yVuOqjFcx7nPfodS+DMrlMjwFkiAeKyM6ks1Dam26ojF4LvyqBS5x1vW4v
4L1V5cXqeu06ALIHCoPB4WVLk1G2B9f3CP0RXMwaklOOKgdmAEz/8Lkm3f7VsE+qB+HrM3pxtbyi
4kDKFr6rE+qvaMewmyVDh3LymAWQCwY6N+pQHfGi0abR0AYs+q95XcAW/txVlu+EGMt7r1MgYZhe
8IP0/I6VXz344n007fYjabSaeJ7oNG/9trHnQlu47Vv/oskAo2t+h8WmnAIEarRdpGV++oem2f2Q
yu52e7jKoXWMCGpZThshtySDCSgkCEbkbkXZB3WWPFZil7wRzCJUgNEiLvAdp6FGE3ip+qiCdHtV
4/59a4pRi/gZZigWmAbgcBscdjb2X3Lhv2kjXgBfiGvIJFCY9mgUIlkpZV8YTrsdMH5439gcSQGI
49H1j/2A7z5uOguJTKYdywW91me023mU1Tb0QEmdZUwPyyymSxfdIMnXo+ahZM8yIqaoX/e6RfDa
B95q16SWxu+cxOL0IrDwAhlW3evYTWwPTB9f6qYH7+/+tfjt0Epi78X+ZrcADsYH0lwB52lVKAc6
5nOU78bIYL/sPnYXPPMoYv9isO9sO64efJHa7IhHBy3jQ6hrR2kYh7eD5ASqoLRZC1Oq6Pul6cJJ
1L4olkvd2FHXt1Xjyud+w1wwKZRu1kfGV5z3FEGbJopOfzoqIpcXm/qLUTdMcQo2D6DX+LGupvpJ
ZkgZBu3cExLNg0VlxjcNpAXrrL/V8NbLKsSLuJGDs3Og7KWO5J56DQ9W9OkSxzMGo26YEU1uclyv
YdAY3C8gXmb2YiJA2LigTBAojUiTecEVV03LiwCx19LwYUTKtOZqX6mTrSh5ry5qxw9naNo14ghw
hiUl9eH7ajPD6NkHTsOgWSqcPUfMvfhuuFrSD26l4t0uf5K53VMCQOVSIrRjxx+lnqSLyehEgaTF
DbdDaY8/UpZSzuMM7/shlS4t5pHjgxKqN2CncsMC/YFicvJ7hgeFVM9mpenEcv3XQXz1GHnDtBYB
9TbN/d2uqLxoRAQdfzVY1HQ6MlR8Svrtmxr1dqF+5TJBV8UGshR3aJQWG1o3Gp/rWm4bzEmRY9Nu
7BqgKPF90A7uhiQEU+MLcYnmZqdABZX/lTg5WrY/ufbaQc7Ar+Dwffm3mfQWQH2AhMhPe6E+pu+B
cxegkRCV7gpmj84cFdHdqBUSKkX3CAa+6lmrZsL4ZdOpMbuumI6sri7khHFnhohr5Pr7DevzEpC+
jqdqteZjRKF/U6lFtwnLlajdk0xGfVAgKv1+aK1WH74TfJqb83E/xmq7HiEXYp/oEaDMfsAkJqo1
HXDqXQKabbZztARWCDRxZCCHouNX3pDfYsB4bVDSE5JpTtFMV66GDRBanxkaah9wTKyMhqtVkzkt
LUX04an0+AbMo7FjcuBaHEbCUEVZajJiShF7RJ9Bh8OVVQ9f9uxON5AreRBgSow7gozN5MvEYLVB
kgS155QJQacCMGFIwp27919jUFNm2TZf43ZiEv/Mz8uarvhwIgtfNAgveYRi1yGxIbQuTKnbPkuZ
/ujksfHDvZBPsHzEKOmnQ9ESEJln/yte8vwUUidHTEfDUM6ldAqmVsCE4DsRcIDp74L3HmYWCncX
Opjmye+GGpEfj1Pli2m1fAWhm2jh2jBuYDfw4dtQuUyI8n3c6ACFsuzhgeXkV2A+zuG7kIc5BDiJ
kSr2djZcE6M3vHF8kZXQc+mZQEG/Vr00Uk1NmaRcQsvlA/lyPEf0cIx7cg5nyB2QKGpi9OED2u4y
2Eu2Niwg9HwY9KfZm6nGhc/Rs5MbhfrblWbn4nYDB+LiDAsc4g5j57gmeY4Ds3612dxsdoe6iAJM
jA3QlfQvlDCgLqcgs2AAsGGdxo0mkp1Eeyr48YXoYSpqTyVnB7MNKUwSwQY0lpZofdjx9Ahx8cBU
3OarojBroShm1kURjoEZgkHj7auoOlr8gocgRVMtpOuWDYhiyigcqCP5rJax9Fb4/4Y9gBKGd0jt
mYnzTFTygIcw5PPoLpD54KcraiGv7GT3gzWVPwiK+woyuL5bI//8Q2QXxpehGfov5uF0zThezDlV
wB8uwRvABXuILa+CaU1XyhFjmh48yWwBr6ZcYObScIqb2l09YFS/8+bOxFEdQImhyqJt+GSAnh79
tlAJTjTdUJc4kkgDXopZ4wWGpFk2nOzeZfTY2jS6JsvtsLrSbIEIfY3DGCQC88AMJPxAFTfc9tz2
d9z4A0MwryOso3W9fx0d7QecYLBujqxj6DQ0h/hm7w7mt0uPfQ97c2/ZWA07TeYnT5ojYLqXS21v
Sx9/Uo/xewVJ4IFWH/CJ2QXzGdMrR8eWEf8bfeOiAmzSZJxk7MavmVGX5nMxhPNLk0R3mFQcLOWX
yw0Z+4xFRGpCh7dUkwsM7AClNQAQxdqbxABzj0+gk0QNO+/KAoi+vyYHWKpwOUe1mxuKzffUN134
TMYug6k1mp5BlznNKpv1UhoVXU6X+UWLd0p1kobfRXRk2tuwwnoq16Dh0ULeWOpI5akd44e/phwB
0DlwQdUNugqskR2hg9RBMcIPa4yXr3KBEBJ6N4ZDwBPgG23ZqXCYGe8y+s+IcueOo4Fq4Rk2a1n0
jnFcwtyoYhzsaZcoxxsegwIuW6t0+FEtuA4bnQvxr2d0No1p7U8qFIZV1t5ZAivIbhTw9bnedg2V
gLaeUOjyO3o98gthd3PTxTFdM1nwbAZGcwq47Uv2r0szdDcfTHTA6K4TQV/XV2gARLiQQkAHg5FQ
D/I5MklwVgNrmYvbsaT9gGYQ7nnV2d7HgZfEhZZNWqKj/9qgN4IN297FEx0842/+mgp9Vs+06ZA2
CZiE8U/ZN7yZM8cEoAA+TWFM1VQPjTqdw6TZsxmcYp0GqluHhifE0VbQR7LUSjlw9PA94orV7QX8
cQPaIhzYJ1mS0vV3wbRblmbqF/uMuRE9teBc+tcCuKb6eeOoepOjmKGJgzUklzWvN24OlvuCMEiX
Uo/z9aIUocEkglnZBTEUv2tzBruxAs1ItCOUBtZ+b3B29iCiZczYlh8krpz0yTy34ZGzB3HVmvcq
874q9N4yxAScWC8IxTzNI5rmuIGWvDCA/yirBDuH1ItTJUvcir0mMV+MThkC/2WdP83oQDyVKnq6
MK3+fomNFWwovBg5i5jX93cN4IQ9BuSufnMSsBVjC6kX+01MH3u8KzkDtg8TnwJ+YxplBSP85TIb
t4ZYpk3GfZvzu2d2LFRvw/1EiDGAJoyfqRnk9K11jM706Da7BiU9w7lSCCPsGu4gigvmmvSgHU+7
A2K4wDwFhEXhUx+sjHJ20YA+DLvyiNXFiPoNO3azs75VTBTrPugaH2MYDy+sl78XGm2d9sAOMMRj
x7UqL1m0rCZrQDP3hXnR2In3MOIUic6x3Bip/x42OQAYmMgnYc5MI6ZEwuNzoMMT6wsSewUubqqa
icsGpI4VNVAYNrdEXvI9gFXvTq+OZwS+uPGTXE3+2ZO9w6PSvvw/zQeDg5p5GObi789cg13Bf3BY
91IRS4cHhKbbHc+J6eW2Mhi2hz4FmJBZBHtbkTogRm7c/+DdH7IP0O1wvD84SiBH6CovZWBSnx3B
CTqEpLxkwITlnA1ZgadUDfZuw4bR67TalljEtTvOYkotQ6mdvZhhx5rNomFc7IKkC9Qct23p2Lf+
AG61YCn1wMNiwz4YcCHuaJByqUIPS2a6Tiyef4L8sRynfwEApAPUBYPgMqSd8er+m8M4qa0P1n1y
No8cERB8IKSzeODHB6XJ8Z00/UPDBCbhnwur794yElBDBzGvjW6tZwpRgudMCff1+MMccbApenFr
3taB+bAR+8M7z+BLeLzeccT1vxcMjoNw3UIpuyMwh30y/7JmGdTCeZ/3q+RhYuHnMP6Kk/OIMbZJ
76W4tgKomHofwz5SPIbCxUoYF5Quxy7wEEAxLhVJzmtcg+TFS/LAAmNI630YJ4CJULqiTl95uyh+
gOZBBeQJEXRmOIIW8i8hmCS9mwXRI1Ece4HdCMhqXRuwokgukFjDjK5AjhE2NxPAmL2vIviIVA4a
0W04qxiw0h4e3RB/DGD0zC1XEloG5s1AkALoZJ2UwVvhlkUMNDNipfKQ2ihT0HcEmsN8lcUUligh
IRbx3OX+oV6lRVlm2Q0SMzuB0VpntfbgxTyGjKKkUMZPMIy4kaRnBOyTKTy3d26FVhMl2ZRGgLqG
aG9zYcVDfbKW05onjrnbTjeGVcrYk2Pq+KKfuGft2dbac6szleUYzMKGQzXVsnN1ByjuWrFoRint
PAhcHKh4ACdya1YDfkIxiu/kIANFJR5UAoc7n5kIQOtWxVDwCdqcomvn0uIRKWx42LzSHpzo1ZSS
rJV1XB+syQfSKOji1s4RaOyaOo6qhQA6sEugCDAk4oLf/drE/oFe7Efu+FWN8NU9tzL8Voj4RGAA
ml+WZ8wixSeXNDupJ8+m83U+yvDICAP6A7BMI2Ce5CPuMiUrXGqBM5CNodLuxEr5Nd4eNTU7oKkb
9N0EMSg4XWll+ivM+6F/Sl/JPC/j2M7yKzOdek57CPEzIGcv7q5iTyfoiW7FgPVPTY6qYrNyqf0t
IlXw1EWaguJclIoM36iw5DPwiGOdnQ232Dn9BcbJjdc8a/LNWn1uh3OfRhbs+QhfEXTxxo2gmQ+W
v6ObBnL7+fxuzTUHbQ0LFU04AdRSguysJk/UFAvorclhz+oZM89nUkJTb2a1MO0lUwvuNkAQTAM6
TclwRG9/oNTmDOK5M5KzX1LuyXcqTE3zCbxW+Y/2AfLzW7uoIQVx95sLBCrmo0VFyfjDvvw+DDf3
bQy58TxKPIx8gHnjehb0Qm00ryGsQcuG+oTf7otjXWrPCqd4wa+kpuSdODJ8ZhaOszHjgbnd10Av
B9CmKR+earivAEVvblfz1h0K0HMax7sxT3IbqQeJJm+XOpcLzT6gKjVv/r0CvnYYVXD9MGGjcOac
4HSp1Nuc33FGR65rHjZkWSU1YPFZ8JjatwFemiIta6VPmgXzDsl4DBhMwiSkFPP8DOs3v/dhF9Qq
U6fe8lkyzM/NV17025KKIuQOTz95SdG2uLpZdHY73z1IGIJsTVGUUbsULT6Z3Wt6H2rVE3JC7+W+
ciCdjwZSz5z+bp7D2wtCb8W5zNLkUV64rTHc4ncpCxMy3v3jtEHgqfqgdMgPwe0IDkEDot7ghIfA
mUj4/q2ndBTyqC5fmIT0Ow3VvjmLvbN/h1RGT9isd+cQNfa89z1hIox9WhPefvuLD8rZfPL+cQdq
7Z0FlCeUiVgbVHbz6Z/4C8rga583XQMt0kYViTFdxrV6Y3jSRh3z1LTeX4WvV17qxu455k+RYckM
SX1fZrcwr9vZi2Hkrt8B8zVKeulVgXs/F39TtfZWrtfggWOvbt7jW8d7kPfRjQ/H6FGll+7qe5tX
V3+3V/yUztm5Il2+2a11/kFlaj8InmzRxjTfQ/7Q8QNjGU42DpHxB8RyQcBLGR57PhjuCSlNB3+o
cXda1Gz+7lsM+Ytzz+wSOawN9oWqveIahLfCv3b9O8NbnP+97NKxGzj+XaAjYU3P+Xyz2pV/PYzv
jVHP2A0lLQiKdvoZwSNlt689mQeDhUF2ewQZRwCBLyGXdcRGJCTFFRK1RgdwpC3hRtAYdHIG5NzX
oO+rIWdaDM+LdhjJOWe1PqvYvTdPmosQ8PSC8QzA7w56ZSanzO9YTDxP52z44X30CcIvoBza6Esd
zJf/gkxAaRJOg/8IXhbtH+DS1MenD4c74WqG0PYvSdT94/Klfaeuihn8fVbDGmA/dQLOmnIFCsH4
3LFKH+4F7xIGvnBkc6zgoDvlJ/W5wpxr2ayPdzfExr315sU6vWf/g7z/el+dVmWh9IcMobugdxeE
Jz2HZpdv0DPqT0dbZo3b6qRFe0J23WaRX7ZOrceyWHzN59s6PphBOts5bLSwe53u7hfMulHc6akG
lxPDqfDanHc7mNbdPV7/g26CIw+PvV1wPw8/tzzVKUc1jgd1gXGG1pgcCxeyzogWPuS4S9vjElWH
pGA0oA0/AMFQTCNY1200NZ8cvvEcrTBz6hVsKzpJARLyV3RS3Slg6HMKPtIw7pvXkoFDRoILas0p
IiYzJP+TJvhrU6YSASo0zgaqNad2U8zUkdiQ07ERfvH5Qw3ANQVBhQEkAxHakPw5oh1ktgxKMskh
0kcxbmesVFiGmFvR+EvBQSKbBDl07/AeqHHoiyAwJdSda46d5YKioHfmJdZfqpBTxztECk9W85RT
nXFukTH1gDZ1vAa80LaKQmYk1VThYwdc2qO+/M6804ujtus1zpMG9GIBdrcRXWK2s1qIyTnNe8wY
pC3hmOaIf1oXLAs4R806lxn9ElGMF3XoRO2H8als2oDaJIfi98zeXdpvS5uRaTUoWDP8ptH2RF4F
3HGnYUZ7/wS55AuJg9lhBCs9C7t/J3XMAKjqOs0edT0dVfIet2dCLt3BzOGLosv4gVrTeFDa3q/+
lYKYRUuiMHQPCV9naBF1Nm0g/1AiO0KYRyCk4KX70W7Mtztz/X8GIdgcg4Mt7R4z/+uV8/854SFt
cdsxLgUF1xWywxdM4vV0GEYymAQ8biOY4lyv12grh/l5wNgJ3dvC2S7QvQe3wtf3QSXOyO7naJWQ
P0UF5tPSduLqMnw04SbiJIV8pcfoRiI6bzAvUK4IiTrRYkLLzEhhPyazHP1KcdjImD6INPjsf2tq
R/ZMYWHSvgFzTdM6SoLkjfPGtDV9eccYvtPW2lE3So4ShMCoOT6TZMrS7AvBuDLrY8DrTeWvFuYZ
4jfObWA1iFB+oD89JWt7WbuYV7Qhzk5wvI8ZsrmeGiIb3ZCEjRSMi4EQRizwTdJPH0brTEZgkFDM
mqBqbaX1vI5Jz0oxI711hVWtkeen4ROwYPBqWFm6wHWL0kuqv7Dg44Uyk4bxndQhRKdapPPhOyEI
+yMcbfxVz6VUDM9/MLRw3SSV4g8nG/BcYzWdwvSt3SivHwgTMBgafURROFr95FMy0KdgYugPpaV+
oA3NIrpFHBaIzaWOSyWYShRIjwCVEMg4lWQPvY1ClsxG5YugMmZh7qk3zQg7icEN5yWrniWGtF/g
CUl2x1mbEIeCjpGmzwNQy6Nr3FagHfe/1mV4OzIfhkdqPt60xowXIMIgAAD9fIkUifxEon3Zc3zb
HJXJXghvWS68389kB20R/nAC/9bLVfik2yclAWhZSYgXbMZDdP5345BSDrLCN9bHKbnEXCs1m2K6
JA2WHJM2W70OrkefWJPsTir4I6yApp8ccR6h28uRSCRoeVTPf07yCoK9tIqUYiDJcTNnFvdxvL0L
ILJhqwDhqLg7jxNCCQT0iJ3Oiu+iEiLn+FUAPSLI5/FeZ/VDz5d10WBb5bzjGLBizXroLXtsSla9
NDoCeyzq6nwOSmAbgdfuGfwExlKAMuve3Tjla+ANCd7gRdTY5gvPWQ5t6DA4WQteDQPELrM6xKyI
9i/uBlRiTQv5ZSTwA3qrP0Y8B9K/wAEJs/vRBJnOyPSTxYaIbCRr8mPTG9J5L6zWBRRSREmCLIZ7
bmS7vA6eKG/L8D5gqtcNv16zxW2iLrpzbkEM4yCJuGIFW+WgBBRs48CltuqDj5nmUPi2bdKtD7gM
zycfhYB7cmWgcVSvNdkcuA4EDnY399L/rGbapBXhYHPqEpmjAI7QL4rrMO8LWLkrQzlWpBnLCpHm
asvTa5ueR0MDBPNWIcF9pUFEiRfffI82ij+GTfjFxfObsHs7WPdiB67PGiCWEkaoOFQXhGLTItGq
l8hRWSoAMFz8HqQifp+4tI31oz/8/9f7cdaff/x52EkAbS1D8CqRS9QyCO6qciIs6FYRrLBT1F5Y
EI8YFvJtmh+LGhw0ji4owDjaGIAbeALEUaBTvP7H0pk1qYotUfgXESGICK/MgzhP5QuhloWzgKDi
r79fnr5xIrpPV1uKsPfOzLVWrqQud25rkh7aoNiv9A9FQYWccAjkgUXo9MroFxIUf5P2RimZGRgM
SAYAq89jWpceolKS7DqZMsA8YCs2okTdaH9XqKE06c1Iisjt55eAm0dtDATGhuXd6Mb5l3XxlanB
gLIALfr0QP07FOkBTFDX0WFFMo9qlnaSr8sExs1pyOmdEtorKjCEPhKCmKKXFvMNN66mc11hku2H
tvahRuEEvKajVZkSNsM8pj5Dykirg/8aw1LE6MIW1M1vdtN3OB5Qh6M60yBNz6gZIHGMMqSeO9v7
I57C9GLziB6Tf5laP4wYAkz8Z8dQ69MzRvu2/Y9c0leh+8ugiNT8g63g4qREI6BH0XMzAjINkHWZ
tkyA8IIVCA/ra9R8nG64oyENTjmm08dI0Z9DzXE8cr5r9kiYMAYBU6Yhu/GCwWkMEKyPgrEO2Jof
6O8xH0ABzPDsIm2iBpuzz/7RBT2b+VMc7k/CHsPNzzhKzF8MDD+oWOfYtLJb7MZ/DZ0oGHCdITKd
f8kVoRnXUPJmkLJBqb6+U5xOgJiiUfXL1bQpZVnp7MrpTrLV7o5NqNhB8KVYHHECiMB2fjJgyu5Q
CcAkqLPc6eEzAeBh9PpuBPpsH3rAqDwbBP4cM4e5JFqyuEFWR77w1JJkzKdTi714XGXhPVQ4TgVa
gdWoXDr03DLF7NB9+k9OSPo4Gjh7QqvX58T9yDgtjqS+c4nrCAUR5KMWYE8c4nNG1yCpkK8HMr8a
EH34CesQe9v4HaAwDc243ObT9s8aGRPfujoPg/mp13H2d5leht/1eYBR9VwZKIPb7iFGA2yI4JqW
4XHw/dEnlcts2kCP89AadRiQd4vwkgt79GjS8mQBjGiSt24YYhNcfSL3EIdZpxhQhTIS905x1Gd8
pBE0iEeuroHLM63XzlFmjONPOety36FL6HzT+DcGk14Kq+D3gxe//U36zLiV/idUA5h2uIi2EHDl
DB35ejyNnNB0diuQUYo998PcTayO/xqakvOp6r7p7DiJ2xfuysC23t+i4vI1j6m/9lgmZK2aaGsx
FCr37uI7ONAXTXojhHeJjyqk3NlXk36STyyndrTkx3S7ZJyf8BMSEAF2u6iECfUwZQipl/1RpyW/
rmk98vpu+KGawb1lfPrrRlqgwFsNmdrpX0ETK1eNTssOnbZXKRDPoQXYXARGoHmnieJRJjO33YwL
ouN19kkeQet9fDwoYcmlzMB9NbltPrOaL5uiwICxpWmUorNLqRDRc03SnUcHwX9wacH5gqZZ9peI
ZFTAW1pd+HL1oGYx0UTEjgXuOpGPvePLMuMawNwh0EP6eVDrj19hlah8f5kS/Q0wBHPzmHWbKMDI
gAKsvNMEYI+X2wj9mAKLXgBhJBYRhHmV0kKOJvTK0BZEWPxXLky0QpEfsMndmujZASDff4juFqcL
PBCjmhyhlJCUuWhSwx4SSolWwNj8HI88YT+DoPaIMxorQyG4mfxWzjureC4/eOdPwmEY5MGP4WJo
FD2pMS7xE2XdHTCeazGDr/tKVGChR4BcOEF+Hb9BKhuP1jjep+NIgkdGzxXevEuoTzQEWrdgLytF
Da8+Ewcci/0J7ijDbx2AVWbaun1e0/Ur6T57DOtBOTT/LOcyYEpm1PgntJJPKg01sZz+4jh8ROWg
xaqJKxw9ooa/r4qlfRnjw+N3aSDl9Yigh3dWb47NMlmqYwUPpiFxh7wiOAc4A9iXAN1q69aLCiFy
L/3G4rSGG5jT42TmpBnOUDo4/dHLX/Zw377HRdCPbqgOmMuF10LpGq7XpbEOUM3D7Dvhs1y8m1xx
YIAcdzp+6x7xNLCCW4TG2OtPvrGV6qNT9GG6ifRT5vxRgxqMMW58sb/ez3dQFK48XzAxpiqw9uCo
GnfL5Er/hxvCnxjPlsUPWl/+vHnOTz+P8F/gFjV8Njmraznn0ZHzhIdHaiBt5WeehuBsZ3ffDRnN
yeLKZTLQikoWjpltQ42PbVgHfTXUIYQLWBC23SyJnCAqv0qtCYr6dBf7rQ4kPn04kG6wNiUaMqAW
Eiw341O4r85Ysec1AdjBb8Djxdz+r3OgJRbgBWtxDuTVNm791ofbtFdl8GR487LHeX7lDV/OAQSc
wpnT/UkBDx3FxlBY0rW3evKdMLemyuQGlUAEpGPOmCOQB1Z505LSGIn47d99GqPVwMKGHA7paolP
ksV35sMCWsa4JdL48/QMvik0Ih1iXXv58WlJdOa90TWSGY8Io911gwDnifJC5xNk4wI684tS1SKC
4m0Ag12p0N78dJ1o/oxijdQSzh1wnf9bBncXC00/G18Cgy2v0RVeeOaMgRJoG6X740nMu3Cr3hwk
Z56jgMH7UwrJNH661+V5+cbekhoCI+Gvn3sQ8AB07nzEuQ4hHwVIft3d3ETtDZVQeVueSIdjgo5S
5CEX1jNTYt94Tv1bImKTtOiwFhTeMnP3yGHsMc/AOZgsWRIeAsxgyyC9Q23vL+SAaBY5mv+9FnaO
fbW6kJ7xyTIi+fTfd/26OwkmeOLZ6KV/ZtISJmuX0Sz7A8cU2Y9UHB9RPKKP4S9Ub0DCsk1VOgXk
zRRW+Zv1e3PHoB8YWqGst7eo8Pnrh7sjeBm/xhQ6aki6x/j0jNOdQZtgSowYZGlJ0Ukr6RdMg7fU
+SWxyDTAhamQAel4HnxSQKV38l6hWLmSGYCN6GwAiV1SwjEgkYfARkGrBJnoyaxY7Gw5e1iH8S1V
OUilwbeEQ0GVghaE2uvoA4TY7yCPs6hmsVmcM0QWLqDAyBrw29mLzqjCIRkejiUmN2iPaev2j0Eu
/774zX+z/VTnEdXeJ67jfKBF5rw37E71LiVYNq+S7Lej0CljDakgz2yD8JLe0m+iJvZto4aUHZMy
4CHEBSjNc9FlaHr8XLzfXrMoEDxUozZ9xG1aoLrjTOBQv/u95Bng2JDkCWbU00v4iqr5bZqHxZxM
ZNhDSPQavCI1FD40G9crgxr055L2h/mih3z8vsoGVdIZ62OFZEKLxZKIEsYZ42JnLy4BYYTw1QQl
1Jo8RiYHJNZQxsRcXcIMVLm9+6dzItjdOKgsFhvhTGAEkxVxIxWWnkN2ClKI1vllbbJ6T44kNtBg
sLYMv0MscgkoPlGDErTdrrs7efsfaQ5G5svJP1PY4Zon/Vqtt0TbwmN7cgcECKiAfoDJ+QR5Y9oN
BBRg+sWuDIipXIDhHOgW3m8x3+H6txUD4bg0AE2OWjrL3FNIuxtxDYEJ10/C2qYI7gg/bx40wih+
7UzeRqnWcQeyZOcHKXLEC4cwL9DGRbQqwc+efIDCEshzifkGxiWy8cAY8ehiZS1YifwSQw641MGT
iNPnBWBL/KHvabLZv+ydLHAqR44oCmGuXWONkVLTnyknsIAObOnDYS4Y5YuVFh/tAc/Nl+Wg460i
lixypFHHiCXtnuFI/5QmVI96zGaKSKe50VQpEEz/jgRpoeNmv9mxZEEQ4eEH30SJog1pE9Q6jKjs
pJLU4PjL59D93ucVX091mDPXuhf80uQgRz9FYKH0oUTujJhndSOXbEfa7LiqkxPJiMFJRsPYpAnI
K0NkL0GPdSXr6e73VwZta/iz4zfPJHZ8Wkno2GkmT0TSHFEvjOhkpmJV3V8lunB9JwY35DLJge9N
96xbomjgFIj/9YrFV4R/clpl8Snte1ht2luMFNd0SZLA+Tj0+OT13G04Q4/1x8M+ekC3CAQTCYV6
cAYwkZP8h5SRllc2B9UeB7x/ZEWVqc7qqXhGJe+CisE3fzIeMEH35ZsOU3rtyteHFCgePB5nCNbM
7oWZNNTnLPmPY/r9oRkV4ZVkaL97el3QdwUtZclhZjBQliYKAh0HHCvvlXR+6tXx4nRpned8PsbW
UyQxLVF+1N09F30ywxH/gPNqOEFZjs6VOet2yxGs2xr1mADZkIrUdmyWjvteiA7kw+wx7/lxLnBf
+jvsrTqscrR0xhACuvQAJU5e2yOyngpHIbgp/FXDFg6c4TU0em5rqZix/1zvk+6FNpGMRghpqrXy
QfsNjObif6PbLckR/lvvYbeZnVgsp/UL4LifQaf5j2ukZCS9vLF+OtyLKLu4xXv4LqdnCz6rmbUp
aNo3oNHAzCNlV3Xc/DvRXyO/30+zb/zOBjdKsWtyx07hE5rf+XvYFCQEzM5gMqtTUT+Sox3n3czv
PKHz3sJkWQj58/nVWBo4gla/2TWssuj8ihvDv70G55P7vsWGGinlz/VX1WyLoRzlsFSG6tHrNcH7
7uXhFbS6TXTDr0kjNCa6J2DWqsTSdvPcfOe0Vl11R80JR1BOCQK1NqXs6EJqul82bo/Y1+95jbk2
Ka/U0dd9XsPLlHfz35fI6ESPgiFvwwpetbl7DxUoSBlB5tDMRX0FX1JElZ7DV0YZTerfWc8/d5gz
QynBvT0Wo7d3M9fn/lRtk34TF0j6lREKnys5mBVc69DEfcyuL+yQ491XnwEcZYtl6puD6rp4duOv
Wz3nm8x0tBKn4/66Vsfd3kGl4aEErb/S+3/5cNJVk0uPeuXe8d5abJUT4zHsqMFTm3er6KuBUFyz
WFX8qzWqFb/OvaZG1ftZd1AkvaKC+bW0PP99EUexcG0NafERb2eMzzhWH4E41+IXjxYpWCDDcrv4
+mF3IXjjOilcN+SYwd6YYatwtc4TF0Unns1+lflv6S3pvA8p4kbVvEfyZvuwoUhbyL0wkPInSIYX
sxDwmwZcUgz6qRPkrdVaMUKZJCFZ5RPqC63qaM3sCORYIFkpVjBJ107Ej5kPRYM9BYQOwYYSTnqB
aYGM1dEayJgAMb7CiYKGMHNkEV2CiFawZCR+SDSIizdQOvIFkj7vOYvDE4Nb7EuMCwiNOClTnyyg
tsr9dSkN8Dd4eGv3c3QRURzxDHMm+KDBTrp+4fMU6SADZIUHaLg16DWhK95kwmKoQ+69vtPpUfmT
bpefLc1FkmK1FNlZGEjmD95IT+w70A7tRlQj00C3AwyxPbJGlDBz4HEMkMaAiSlORLhfCM1xn4tT
EqAmr/RXBKMpuih3pzmFOKdc0J2vHh8yeLBnzIP4n6CE9IYpzhRLgm/l7IHeQItKhJ4cQUKXkrNt
N+8haeVtuOTJ4tk/m3Q21BLI5yGBy1hAJm4+RTgM7ab6uf6A8MsN/8fioDrxUPfd59KgBr6kY0aF
PAgdCcAVm7HrA/VLtq9PAEJnKTLatSiskWuP6NaXLL+dLGkiBvv0pOVij2qCRB8WMHPpT7M63gHA
K0flg1xxBA24oZkm2RCL/EjTifhf6GFuFKH5tubDIfsAWCmBS2cN4Ug7nsWn38c4c50RSyXwM+Ae
yRqNn4ih6GxIXR/s3UefJzhaHjzWMtZ6Ou6hQVMmK8NWFqurLWMOQW6UpT7fB/po8KNhg5+Fxc2m
NW3QGzJ0kqZZclt1gqMrVuFkYSJjM2eI48aIFANthyu0jWewRxSnP5UE4j1zhue7l82CVTseo+zQ
e7QXIG5nsvb9hgxXZVCIUz5ADYA9gSFefiXiwugiq5Y8o3OmcRj3fLBVCkOoxzk/1N/OqwFRzX5Y
AxK8kT9jevq26x2HCBNHYABfXxc/HWDtPoWpyGdOExSeRF26mGvVQQDGTbdFh1qppEEgo57CSyUF
pdPHqyqIG6Jgs3j0mCEUADpf/f+HNBs1P1xq23YctBDo6Ij0bxQLTnmDEvykt4lSJ/fZ9ewr30Ex
AkGa9xWnUlyyQATPHs421I2VV7WcsqUPbc+P6T3SwRVK74N+HtAUtQSdbKddR416VgRhpzv3EkHz
Lc5oG7a7L2dzvg5OZnL9Mbavymum55/nKd009JDSaHM/UsP0X055ChVK6G0P8+Ad71FkgZ5PNGWm
MnDT7SIUsKJn7msFGf5dHXbgFu3+0bsbv0qzRhHwpl62u/2QcvHPwo+qkCLzhN6636XK7tOKIUPe
HkeUqPRsNP7vOX2jkLYR4uZ+8oufjtp1dDFSok0s/SJAOCUPzk4G/LAnvrA/XSSjCDaAWaMdOlDI
bR7S05axH0oLalQKa5TSV4cW2nnLsJRikEJh7JCXA/n/WxAbs0U5hvzVB4p+3ui92VHGbXzajsi4
zfHzw367aFRh0fhEAuwNGs1eHf/GBxkI/83A21h2QI0I6tmlquQ/iDrlnJnPGRzfALzm0SU+j7TP
3HyjwGqu41vpk5xo3xhZz2V0why43DYBDQOqXdBveKW9rYPhvxXe6PXDI+w4VzMaYFHN7pHsaF4P
c82LlTzq5bmJjsbSqn4Kkzq/2bcfVzmByagjqxyRSFisWpx5X9P6OyuerlEkxOov7vWehgN5nyBE
H762NPV5Tnpbjl6Drv/qFp7axHf+i91WDp/dSU25ZIZ5kVxfQUbodY49vGhVpsvU61NJQey/TlNI
qug853Q8TXu3p6OXSx1xx1qZZekZTmT22j+W0sFIjwF1D70ieEKlBUdwlvbw5bqGCqO8Wvu5XJv4
7rk69bdwCrCrZ0FFjEmT0d2XPpfIjpcIJ9DzzKFZXvvaTeqfzrD+0dO6SAsrffYSRs3QgQIV0fzR
18wgFNVFLPhqAoOmfQCYPipBdQek2nVbsmrv89sbfPh5HZFelM1UGmTEAKtPCW9wjCDtmsjieg93
F+Q+4gX0bwzig57LGqkQAkPGfEmjE7QRURH28bxq47UlLTgbyqWMHMpDRSIqFLgOigZYWdEUEVRp
8ph0Z2gQHffrszbhjQWqDdF80lu8I207Q3NZAj3A3faGRGiYWLY6ImdMBCgsVtO5VE90RSvJXBJk
lr4vHLQIYKXr87XiYJh1TcRtPAAOfjNYNxAPL/c8rwcFQOC6RwXBccIIY1qDQI5KXvUcjm6Fs4Nn
nQphKp0W3bDHaQg514H5FBYFdgC2o2Iyy6Edwszq7ATSBoq9CRGYp0BeAfgVL/uagx/TZQjn845T
yOx1mi2Wnfg/KEATQ6nGI1dA2fsegN/TvXbFuqRH++sEKQJLB8JEVKjSqdIPkeB+XYvhsd4O08ZR
mk1ah/kIqHJYj5vdiKICLCKU79Lb9zlH3ipg8aMHDtcdkbIsSYxETTLqYAnzU/JSYmOtEe1RcP3s
pC9L7Aq6GRhkNKdKYfyCBBaGa7GIxMTlv1v+QR7DdgcuoU2XsgEoBBSAkq9dVuil6HaTz7iiDQO+
p1BHD3XWnaO0GSn4COzIOqShaGclo109R9k76q6IVZgnOpcDEIzd34kRmwaoNRpdWJmguKJ2ILEA
6aKTaEOsQndGtrN5bmHx4w5YawprZbdbNnLzZX4nZy/eP4ad5tvlOjtg8MHp3JdOS6TzQ74s9OUn
KRlBAevp7pFdzvYmM10ltErucWKtUVASEKhrxUhEZ0weKjV8zTAExRAerr+2GRmdU9ER/0hemyVq
O59EixCajf9JdLgw7aCLjhX8WLzTRrQHIJOsqQFsUWpIY98pbIfdJ1/neqKp1fjS94lf7pmbXQB2
0hVCJkt/P6mTLMkdvRLsC5zYHY4zzfHfCIExpMIyDzcyDAmOIwuxQcaOOar8Hkw4x9qOm8WZjm3y
6jDvID2mE5VkelRW4Cmn8EaFjsnNsHhj2NVxuHUbOrA4Lq6zk0fZh9uMUNvwTSrVm2dId4NFGnqC
0dzhIdN6OUnYUbrFcnw00VcT/uCzxCOCloR/4UFNfNYwpKaPvka0F/TIwE9oMQqSp+w1NHo0y7HO
WBhCcnJaKCw59ImXkhVzmzyRi7pXhBmXA48KdhbzIBY9x/G8Y0BCm9ud/nW4nq5LdnD32ZigaD6L
7hqS1FJmkjd/IkKK7FeggkjrsdYVEsXzDCSB0OWx1wWb5wF8T9LIoYKxzl87kmZM3eQ/dXaZ8/qV
DifeTRw/5F1xycbj3TG3rP3qxT7z31P+Suxolj2/R5/GlpoesRStprKAuP1yq0g/UFqIY2607/xz
8OD27chiBc86oR/L+hyMkn6VQYQiDWx/SlcF24A+sBQFTcK+Zv8jo1HWxj3Y9Pzd9eOjVaefwn0X
g7n50wBjprB506OfgaHAnbOeXjMdpEqeghgOPDka1sYGcKny386HQksmoG0kjadXTjJrTqDdropg
49FZaUSpPgBxyreZi5YTbeTG8gGTuPJdNKdDg2zzgx1M/pIJrcwhEaqle8M845pOUXYzvBqFGPko
cuL3oZ5BghJjnU0fJX2PVmEkYwlJCx8gPWgAzOIcqKHEj7j7Bld9CzWHSAXShIPrmteBB/LVyBLF
1faZY42DWP1ak5D5oJuAg3364XreFLg1sB0jYa4PLIs22p/QbYg2FT37anChGRwyS1UG+QAnnUDR
U9JqTWEtF6/lTcZ9hv0P4h7jzSQcvi1yxQ95rYnk39a/a/pk6AOiECGTbo/hBwayH0dFx9U4vjKf
soWLu8iihQj0sEXu+2omZg1u338bPorgnuKO6KjERUAlr0K7nXuWOWH47GmDUuLaDBXI3K9b6GEX
DOwSlItr+8uxnTzZZod6N+38HKwtDnwQzHDXTrNvBD5/eWoHq5/vH010zNJIr/3CtkAL0Znm3CDL
ua9oAIRfDZXhK6T/IeitdubBEtT2ZpCOq4pTkHEj2bGvO8N94G57dtvReGWlg+P2DD3ROPnNbwb9
c+R9J+PDhXTyThwmFuNsM25H+9uTJoOTsz8yZIM2UsAwOmAd/bB8elnrfPfrCn6o+Pg3Bk7/3naG
zEdEGsyS2KBXwnTtBgpHTsk1wKZ9GdMa5KaH8+Q/MfrqJT4nZ8VBV/RggVDRxOoqR/3ZR9OGBrU1
xrjnycNh02FtBRjK17kM38ewMdnmzp0W93Mv0vKoLpA9npy73zmcjwM180/QUj0R/xTcSsZeAAZm
y+JXQm2HmokdSCxXZh//s348ERuS2vz951UIl0ZfXazH55OHWPtMg2LwHXCsvQ8UUcgIdm3aW4Es
ytdi16Jn5SyOeiGflLNbvc8cISQpLD/uI7t9pufXuD9UX253eB5dJNLx8C2vz3GyoE7mRMFqDtD5
SN6AkNe//r6iT8TgXMiS3YVZJv5nJcxxXvJu7fYUEqCRCe4aNBwvogqJMsD0O51zp54b49AdyM3H
b4lc3b+Et9wnKL5Mu9cNwT2/vYWJ/HVGrF4VjJUMsnGhR3gylPH56b7G+TEyr+NOqnPEPiaKMq/f
Q85mjmATg4Qn0iqAvnr+Ucd9ZQTK19s/Wvs7szr+wzMXnSBfqpiSOK8BkNrgPrsc7lXCoa3BqIL8
tmVkfWw8rimiMVlht+/KWP+45rJGN/BymwkhVz3atDkJKv5akeKBp9NmQN/CcdZNwKC9OuFAysan
VDJQQmKf3ZuF40NB6Xta5BAioqt1rASTR9Jl6jcOGvjcn7NvDY0fHtIH2ujiWX7Bs5gjLuCYRkFh
sS7wGtyq8PAcp/7Scp+0DwvbhrCX7IywwR9SX9Fk3mHkbsJxAYKTCaXK1ED1IBeWuQaUUI9teeMS
OQmwpB5+wwsND88J33DwHXTwwRbHIjhN0gq0wnK40/bHocOX36gr0GjOHGBlZCI9+tiOe948RjH0
TyG/WUpv2T2iGKLJkFWJlzNFoRMIDJKj2jFoBT2sGh+S4ARBgwfUhwghXlSKM8d5G5yd6pMLs0Ad
QAgcg/N3R8v+YInnwBvGmaMyFGUolcN/kBg1NkUDX1nYzC43Xc7YWiZjxQdBGNiQ9vXXgjQu0Ykc
HXFFlklob8ro/gBaCTrNvc+v8y/UwBxg1uXxCVsESVGgCX8G6HsDTcppEkhnKgSlBGwx0yEpIiSO
xNiAzM05wPkHXfpXswggiAvCgBdIg5OaoAW4Jvwi2UHtoHFXDvqJy1YeCFbwMfHpLJrSCxWfsHW+
J/cw5yRwrL6DPwjdym/fgFBV3c6oG7TrbHYevgem/5pq7pEu1HkTNaMuQtZBB9gGbWnUBTL6M0c9
olpUrpXFbfCl47+x2/UposclUJZvtx3Awgfl6uJrsB50z9EiidIC2ckHUcQKxc3LmYrc70U9BK3A
XZPRAkRT6lNnjjrBCYpt7e0NerF5ZssTmqgX2qWuT2nI6yHLnGymMkSRaU/uN6iozvj0EpSp8Wr3
5Z8How/OECYMi6hRsbFBau4fB3A/+/Lvtm3wsmwY5wfyyXM6DT9dppkU7O11b/0Yvng4AA1Cw7Bc
SkRiDA9kCJGbL8C1iHHlopvQa7F7BpbQMGh6JscRvUZssscBop1fjkzw4Qkrj2wUAk7E8g+hw3go
5uAbPLhcTL5esUhqTDaWPPY3fiJLWhR3eOrR1XngMaXGnoB/xD2MSTplxlwyfXTcFsuO/4xoDQg0
XyQskIQ9T40viDAg4kl7dris0j3RBwp/MEBpCis2yMP3XxtrlG0ANRjf+a+os7R8Sh99+R0YH/cT
SS/TCj+Dg44iKziPMHwmLXozaffyW2y/nhmeYy3BkQqKrMIUQRwbBZYFa4YWI4OMM3zhAQx01qMM
SHsx7stpkeVdIwO1DzRrX3aZT2dWeE9OTp0UySv5nNmNnCJv6TpGjwzs8gT5PXnkLESJNeX6Ozh8
yeeSTpSF17le2WvslxhxQZMWQr787pKooO/KUP88PGuNVdE7aLPB9U4vbvuJOou871hmnF+9B1c2
kn7r/jw/Jd/WbflE1QdgAXcsD/Bg3xpH2qhPE2D4piuBz76idCnToy/0oIxOwusiEv3Sv6o6MEE+
LylE9wFS7YSPMsggwfzs91bXUTU7oYikDeWzunNG0MnhKoS9MaiPRwMwXC3hWqTtQS/tjJA+xN/J
i+UGjVvH6rAOjagKhVo/yOtGnPT2AFFPL9hzESORAe1r3BcRBwQYKyIFgjJEbeZ80YG0aCqYooYq
4oNg6YEW8c7w3K0okci4+pNXDHecNBx9ZMm8AV6QYiFgIYlQhN5FpXILypTlxXFHOihu5kJP7sfk
XDC+40J8+BqfmZicBnk0Rn3kvugVrpwfOsvGhE/uApk8tLvpMgKVsXcJ1gEirTkjWhXO9ZAWLm5e
0W1JLAQNhCIbGOLWxYg3ZpHQSEHqMr3ORZjYg7wgbbKXKgWTwvkLqsBJKTk1U0ls1K030FaHYwNo
lYcyfhKnwH8nUkDJELFgx41m/SAfRIF0gwbhgN1T59KtNGljqpLBfXCNCrSIbUCKNORgR/5iIuFR
RWTW+Xn1kZFx1qLmO86oZ/EPQsHCqCKnTczh6213prXfG+V/Pdeag7AMT5tPonun6RvHXNXVKh8r
r2pvOsDbweTjywAYgi7hR6QsTNZl+9L+FXQQeuAgkpAc+jvRex+koGITC33BLAj0dAxSIgSqhEq6
+hGPQihDeIu+pwu87d5iRFlf1iL6OwLV0al3fQ+mACfYPuurCAsVoYScSqRPQT/BegidHnVV6b1c
OlzC+7gedPenITpWkglGYP5dB/CznY3pZVPTua2KVB4QQhebJknn95O+GW5mh+cEHNUt4d3PKGBE
unmO4ZTQ0eHriyHTfcEYtnhScQsMTNlaxjxeVEYbPhPF1YbWwMLnWh/25y1xPkImE2J5llaBEs9o
VuNGQ1rc04fPfAj/GNxc5rPBXRR8wNk2fNHd5Uy1IEt3ssSE9lsoDHS7DRYmbMZWc7uMlaDWQYxw
9Uz2hpoew8pZtO45vLmtG6uLjvtBxGf4qKZwsh5o/nNQItLJ58dplxOXM5hPY7YRUqOOC+QePP09
YkPmsC0e0Ss4+RfAcqhMplfIV7+mBb5mThHdo0782n8AyWFfnaWJHoVC4q/GtejpFWs1Oqb1GZrw
gZBnpLi98ZnBrdnNPs06u3PchpcRQ7UThspwJ4/pMbAicSo/Tqr0eqgOBR/8OZz8q9f1zszHVmiz
Q4fKBdQMesw87m1Ivyc7cMF0mkkXPHLPb2IDcWbkeUsfHZRwF7YffcCeNHjXbPRFPc6TXqgO2mEW
38evSA7Ex9CIzbi/7q8xwgeoZHv7/QEcDlhq6xW/+haE/BudQjy5aSZBenh0iCtGiWnvKdGX1309
40weguWCqVdjUdiSBznatuE8mHcgT88RnntRf91ZNgwq847xOdZDZL/OMa6cb1oPSx/NpxJXcf+g
HzFNaef3SRFrg1tBmwOz4y7rz7CK6+k1hCBuZlnSYxyDfQ51Px9/l0ps/Z15tkf7NTx7W8NmJfjQ
yq+gSmOWiDHblxy4DUpISvsJp3fcDT+TeyLZUmZft9i4PAY1Z8NQG0CcYGNVRmpaTe6T16beGGHx
cDQC6+VHReLLeXhfmxBQVCwMew6ryRGSmJjJKtz18+hKJU0DMCOODkwQZ6SUgSkNmN5ucXKf1EfM
I2WKjFulRR5pu3pxn3wxfWSOcOsqfxT8465n7u65Y1AZ096IdmDyGN3TrBu+QWgeNBW76rgBmph2
pmV4Dp4Q5VzN2oIzV4LCMb1HaGGTn08ZNQMruVP80ss2pyWty4Kg9RLwJgQjlK3PUvL194LyUjvg
JanuqrG1ghmjS/qxUTK3wZ0HOBEhM4NMMa/Z3EDSPpGlL7716tH+mDQvHgfamV5pxksimD4CvS+g
AzuLK8t0fd6/0U7Yx3UZYzxlHFowhgFt0wTkkQ7Qwn4mwkFt2Tk0zbyZzM2Le+szodAxcgfw3dyy
fBmVwJrO7BY1KYPDyZwKW0G91aHT6R1w8frhuD/ueddmY1AKMG7tQtnIr/NyTPINUHGbxWhuM+xG
h9SSGmJ37m3OOBa3k76MqCl9AOVL0nnaJE78e8GCpo4mVUP7TOyXYbwurI+G0nSdLbsD3rr+/cwp
ld+YTb1m/GY7tPhYOpW35rKPMY4FytkdQAjef2mdq48Bxecr0r8e78z/fyKYk0ToEj4D0AM8KTh5
jiBafdMW+czkkxjulQyJAevD/kJpkQ6BKvVu6AsHoE27CD0QmFBC770UhJZXJP3FJbL3iAsRYKWX
lHyLDAxq1EaPQvpIdlLReXFZoJcMaYJAf7mbU/voNtT/abzComRAgiaCTrhG6IVpFhIu7e0dmZcI
mUXkBMr7gpIjc9bf2BPmBxIuspQFDnzIHDOXQs0fm/YeR1HyAZpsvSo8pRquvH2vNyUHD8aSXfYo
pimAgMJMF5EAAkx33Ik0wnzmI4DqO1dOMGZ1eQp+4yKYHY/B5Umz8UJAVidF8qEKO3eiuY4bAipC
khES8iH72rM8ch2Dj1QQK17wz7XI87rE+gVx3r8EYiWUPHASqVaY94bEUFwWpeYi6cUXaSWwxYtp
ASLZumAtRnEsNYDUDcYPgBXqLDOqVtXuQ/JLyYx/QXIw3MxnWIG7+jjavnGPUHdxCYdfLY/TDhMS
5934Nm9JTpbVliKA8uvt/mh2/HabSCIRJgkeUJdXB1VQ4YaMrKVHSMow7T1vHwMlxS9KR87M7IaQ
EZkvfsH6kmPUAZBvkqO9RS7bS1TQDO/h3nxGuuJp6B/TvxOPy73Sxe18FnXKcbKpKV2De4wng91G
FrZd82MI4JK0EXYWwYMRUg8GZ/IZbQT04fZQ3Gg0pjANCxWR/WMywplUcaExzffmX6idli15jMt3
MkfGKGfIANfk6iOVaRmkYcrgOzWa8H22GZROF6PpgjxdUr2LYzCI6WmhdKMO00bqIUYet4AyYqeA
+y7+IWfWye8mKNcqE/qVoa9i15MjjVuxWcrAhPTm2SBxZSb26CIVHUA+jdlNHla9DQiwVQYQTDo9
LHqUy1pF04JN1Ie7QXtu+FkJxXB/Bueaox/IhsT87Xcuv1ckeoWL3UCqDpS1dV4Uc6P4s0hPK+dJ
rQP0aLrK14fmv5VDhAKNtrlaoWn4mjLsaeOqy3AV+yokwSXRiwQc64YCphnwTyuBYOgoEf4fg8aS
tdDxh8VQVWY4Fr8HFqloFzqSJDVqVSZXv3Qf2OmMWcfZPWAt9FbCC2k2jUZakvXG1yr4nvzjjbJV
U0Jua0ZjCGLdjY73ClM0aEIeUORtSLtU/82QFoOh7I8Qj1lzmBM3aTkrYiZnMpH+iIC8/AUe6MXK
PWHdaqTwuPJ0nYwxI+RLowx95vJZucVfr6BOX13e9hF1c/h0We8QXIMHcNT6O7k1E2vbg4dnkun/
SDqv5uSRLAz/IqqUBbfKCRFN8A0FtkECSYACQvz6efqb2t0ar8c2ILW6z3nT+Z5MXwiv/QqQ4AK8
GzIJGvUrkMlXU1nX+PJbvB3CUYbOBhjtkIaM/WoUdZvxmUuISvhqgrVw3YS1u2PSF9aZGsrEIUDs
gMxIDkjaAsoMboHMpnp8PmkIhhqzuNWxjywuHVo0S3l642+NEY844FFpEpH04SF/o5ZU53LaX933
hLKb7mmSvmX3qvva/MXMV9P9SHa37wjgfc8qObqObcMMxxfnheAd6boZHjoL+GX4bXRbHxyT2WMU
fUMkKV43RYCGZUk4qmZqjJbyseqmHJF3SFT4rUgavMPuxnSDTUP1uvm4ClvFY6Ybcb422esHi3zo
sCG//+MSSZnccFkc3GKwiZLrx38SatFsNkoPzgNhs0z4DIkHg8hx7iq/k/3n2L42ASOM6ud6gnkH
sKgJnpVfrPMnyj7XREoAGtaEI2a6H+WE41oRWjRIgWZxi17bOuj3Ru4UW7MMi+0NbUMVIWiQVgcj
vJshUA3P+LN2tvty8O6cI7z/Z+K2lym2k6UQFN/WE0Zigk3nIjl1whhcmvxyOc2XdaItmKOIAiXH
9gbOgdFR3k3G/iWFZebGZaE8U66rPA9JL2ar6JlqEhSk0KjOa3+hJj8sq78rclirnDUz5qLz8O9L
MgXK6AM/oDhiyn3vvMy4uSWve3ylgtwgpsgwnySX1q0OqVKTjLHi4r5TQ2JrcRjxO1lfxRAm/N/W
UMb6O0XEyJr5eFnrklrxLKKGKd2hzpDCBud1RgqTiaYffa1it3OYTQW6kdzNHgw/zTTnUDkllb4E
ujdyhqD9U4Ln7EMT5wbjKmREa6DTvmbWwYgK/321QLeU781kPKuS9+6mRMpg3ypflx0DU1e9LGke
9Kji9CWYRqNDMP0eT8zpKduPv3xMmiq6LMgOaBuOz4zdxeaqv3clw9cJzTUZkszIKZHrlCMxTVHF
vuH6m2m+QBMRmCU+1Pq14ViXst/7F+dlUOIvxFdhLgkRQ/CRQzWhw0fGEN2aVA5RO5cWkQjMWr/n
HjkCBTBu7fdxc8oYm/byHiTvjCx9X5CK8Yi6oAR/CXqoq/mhtnWnX2yeZwWUCBhLdlijV8hY0GLu
MmXN05E5pXhrhTNGdT4XFgSlpy4UkXeylExO2NAULx+YCzWnpoX18gAoGFjxR8Y5Yg9iTRnFd/EY
hnlxOPnIGtbD682FkMqm91ha1Lss/JCqRe+jYt2EiTVGmy6Paia3EPwDMwJwr3LYH+b3KQYYLYTz
4GrpDgQVVAahWq6+FUD301cUz/fyP7b3S5Q5zZ8clNEE/RY0cbc5LIrwtun1WPv+YDMJTNmqAX/H
YcvAIYRddE+F5Dz99qQul08mOu8+vrLSVnfVNlbZWf6Wl1lraVAR1BgAOFCSStTirqjcz5e2ZQbw
++p/KrvdtxzHTAVESLTooxcYwuyBrR1IzyePvrdKPWz9Y8Qgb6rUfQtPDUVxNH5UrGb/PGmOwjb8
87aNn5EpjnUYPeItlXg49UzX6WnJta1KGMv3RXHNHn96cCGyhKYNQB0QEzEvLcOT3llMDP5MebiC
54oHrAJC+uaBWZOhdNISLeAbB1rnB6YwnjYft6eN13M9wr7qaDEvYVDvUE2vWvhxeTdIiPXH6a8y
zUJzdjOs+8htE0hvVg2PqCkn6HnNRKO4XrMgacBHtvrwPt9DGxQoPpgu0zB72htAKC3FSVt9Ufen
/vedhaN6nsVvw3ukA3VRWnYgX+rxgkEDok2NWsN7Hvy+tWW6iOT2W778Xks6orYecXeJ7wcIQIsT
rcqjmznNXxm7kiJZIxSNejppZy8CAXW/5Xl8mwliOfLrHb116OdoC/U7LtePlursgFUfHtzuYPPt
4pGoOs85OVjTsbFQEesfUMe/4JhdBfp3+Z5r+aL7J796JJ/7nkjvx2hKepBEiL8NC3w1ZyLOe/TP
h/B2J1EJXTEObvMG8CfOydfo7A8j+1TmteDtkGJ9qV7RnbljJOsxau/6O58W3byBWsY7RXUfsh/d
3WfGhi0LbYbzKqYdedROS73cI8izmj9ElNj9pVcwkuzD70fzM+KrQXIWLSEeqyejOr/H7CG3gEWp
LfQ8EYuTG1+fPvCwSNjyZRu2WJhNbCEP+vOJwxTViTNRrf6zrMyki5v6bS3su9eC23Sehg/zSWQq
C3Vi37EKz9/Irig++eAPrxxb44MjIXvk5MQMX8COoSlLLoYlo8tgmhRQ8xDpyQ0VzrIK5TpEuUvw
7Zrd/vJB6elitMafMbaZx94m9breKwReO/U8h0cjE+RgaTWD3WEhXCRJaFmo3kY/2a/sNcfeNWeg
9pQiWqRE4oj70aZiGUA4IkK+YmKcooQgc5lAGH3NxNdyq84NlDG2HqqhvhdwzJu/noWXTX4q/Me0
+nqS5PE3BOrVAfOpMLYeTIuVMqEbhbh3iq8BrCxbFNPRXKCZ1V8Xm3saAnMuY0KjvFpefR0ADoQA
DlO3P3uD2PZqlyWHv37R0Dt7Crbs1ls1Du7D3u7FoQ2cJWyXALMuVBujkLGKkPfeBZtYi1BTO4WN
Z37zywngP4F4OlTaJv5u8Cqv+KIBISWQmew2qIj/jFWOPkL2Pd7Ty80gFoIuuGLv7YPKz/6M9Ioa
1rqfBMLRszXoPPl90CDOxy4CFdeGIL8UlavbEUkZYDPYVXOU3Euqzz7Ee308nPdnMLnjwUcdulq3
4egHWwJ6OgzZvjI/JMB+uv3FvbGz5ZYc0udyjPCW+pzo9fCdMPNrDm0QX3C8HyKUbss8UDZ46mZX
krs+dAXKUQTrNfDWNhYOjKjB2G/B1TLKT+HuZm6TN7gqf+kWvBMDpBuuA+Em27bKlMASTvGOCDIP
ZIf5wjgFFAZGgFIBcoDRI+wVIwDlkHxSEH92Jcb46ozVBeiUgkFMifqiBMeA+HavAaCAgEqv1pFx
iYyt94fYcM/7KlAjbIzxc1bglyiCJqyXwGifo3wGQUsmUY//3Xl6lNPOK30AcERGLCW3eb4eTSVP
cqpo7NXMKenX1yV9PcrVSI9ke0lBBLsjyNAfzlrPwDNF6HHp3OZQvY31s3/jvRr4hMKmhxGFjqLd
DPhR50p8Yx49IxB/WYIC10SpvL5vB2wLLCeOVmHPQ/EuXHg3IFDO+LMB1jYKCQbzylBmotM7HcfZ
QhHXwenp2gEW5VdgzgHfmhlkGhNYtK0Wy5t2cY1Mxmj8Us1BEEob9WXVhjvBsIbpjcMpPGwQ+6GC
WL5X3Ho9aed3lLqEJyxp9jQs3EE9v7C6G2EgAlhiFfBz6LVVcJrrvtqjkWSmYsBP0+1Ve4Tc8y7V
PRaChDSZlDMcACBBBfTy9fcS8wbatbHhTz45fT/w0MbmwFUiVgHR4r6ajyOCK7BOYn6tIJcFfSxt
il9t0x/vbIxoNWAPlrIj1Ke6p2z4Kr3Ew1Fxpc1zOdrdAtXrCOCFVkh5QfygEG9gvoRyJYNY4Evx
3sXKBJJCKiCmoO0IL7BvyCfRDpBdkH6SDm0zL9BivxWarRoEzmVYXm5feSjoZ36/xasffIz+/N9v
48yfh9QlFtAW7n+y10A4ePYIVrDrf37GZMDHSfAPypjNbXnwcQOtIYCOwt/7PII/8xfrkKcVeVNU
puPoAMkoe/mSyTP8ZrPJ5ldYDN4n+WI882yZO9UTKrsom+dL86dOMHh0LlkYEZkcC2K2WsInriEy
oGSIMibxMDWA8RG/6l6YZL5R/gmBnUC1CxIhYGYeSFSULyib1CRjYrSj8kVg6yI5BzOqGIoGG/C2
ZS0AG6XUwz7wWCFVKSOGb6Iunz/LwHimrC96qH5iT0Y8T/XsA9WCOzeXGBsTcsjoWMgQ+9SzUpmN
xw5GtNe6ftm94hcq+0MREgH45oHdm4cvDeandZH9D5jQbIXGduz0rTcZB53icxEQjutC2Cs8XhUv
97iLVgsG/xaO2uhWBNWHgzM/3sAcr/J8gEUoye/7ISzrBYuo+Kix2TxlLiYt7GU3Akl1bzf4jc59
ae5klqeTWXnEd8ajSyTo5iOlNXF6vDLsiPhUpjXOo/s4loFIaxTTxJA2ZKsuyYAeHMgrNGZ5fDNX
tZ7ULyb9WMXF0SEUx0tCa8nPI00SnZnkMU9ZhS1km8ri0WhW3Y6ltqAKAEVB2218XANopUAnFd3v
fsWLt94oc7I3xx5L54G5HmHZx2Pdlrxqp63/R27px7pbKBLWjvwr8FcCFfdjMd/xHfcM+buSwFWd
0By+QM3QE2FkEXZ28ESLBnYIsg2AxuQyPdz3ynNaDqu3KzXB54AtvqMqxMziHn5KIEyCVmD9Kn88
EXzCecSSSqCbg7fKTleAzPesSgaM4LGIyxPlXRPLvyrFHmYvDsIROiYr+37TO9280fnKQ1B4k8pn
d1M89k0meQCiE2DELh5dCD/xMT9IiIGBRjiZsYOX8c+8Coa5IcWAGuUhwNttJK3MPow+9x1XE0+u
0LIjpqat6q18it3nrjnZViJgkg8CYuYpMNp48lZKWG2N3mbODrowNTa3QN4sPdZw8ZsDfO2atJgP
56F0/zVsNE/A3Q5NkLx9b6FZp0RXfT2nQlSWRzrQDFbNp2DY/zenfmO1rkh5/qcFTksUqz+Mxoab
9y6KmHGuxrcYSsy0wC2FhZ9knUV7EGc8mzhl7juhX/yqVxNvxP2/Ovg+KCjKWNRRlHnXPny28WSf
fUHiyg9LwlW6Z6Dw/VzxF2T/5Uk+rNSIaoYSENGBGESF54wQDt0zTAd5IDTp8+A+UL0wQUqLJSqO
3FfR+jCfBeM33aNIBVT10610JThc+1MQ4GdNftCj95vHGpJgZsJQv06YhMeeESJ3BGa+BxmzAJ5u
dwnHg1/i8Ld0zt5uocwfY2+geUOku7xS80LmMBWLsnHGaAJGOpRfzEogqqAnNTduY+R145fQVOCt
wqFMkurYVudnOuoyZjDuKDZ/ofF+mF41hXpFpMVe99jrJA0wxpD8aRRLHFI4OylJeoTEX6ZjVsvz
wSX0Vg+b08i5kQqEZpYLiDLjYjGdbEpTiVZL8umymkj+HafFdJx7LxSpaA7+QDX4/hwyz6FA7bf5
I2DNgjqGtDmc9Sbpo45kwh769c3pV9QMJU9ZpLuPoDFdNJrU+lXjGTzWQT+DQgvBDYZD/OEtObDx
Y69FKoBUjzL0gvOHZMc5eyATgjk9jHvMUIvs+B62qLuBv8DpAQufuFxKl1qfCv7e/EhndgE5uUcm
73Dafd8RinFovZ3JjH2OuIeG3yJRcxwNzDtH9YVtHpkL6hhXdqjKKpwsQAojcW6sUEiKtDhO8DPu
HXWHGI6VteD6MMvjOg5Fd8oHVHGf/VuxBDkxjF44pqMKpRFv0MIjD2kPI+PmkpvtOSnpZt+OGLO8
YZ/VIrUjyIvaAqouurvS8g3zyKg7x+QE06IeUQNKmxK5/10O5cyRBuu+eY2igfZT85jOcvg+LOqw
S43Nwzthx0O6xGVfGnRzGdPladH+qYejy8UC5KkuMR8CnKfF/fyZ+C/GAOPZuMS17lZrCRMw71FE
ixUNxXPtKIbk3J9/Uv0rvY+XAmQkxGvwbK6WWTElrSFtmEbwVKLtLBV/2LAbY4WWc6fKgeY/Hsms
1cvOa5vB6crrVLRrRljgy9GQDatPYjstLMoILJslwbnmy+dc5XiQyqimeiO7CoXd8v3y37Ay1Mcv
QtR9g8OrDTo5BJ9/vSypYs5sKg6O40QmFTlteT7rzesAFI0FO8i1dXaJ8bCaivNi+hkPWhGUj1i5
hY8hbrFpIYU9TkBR2SiQ0fw7jFlD3PCx7j3GgQABFV+rfPYNWkQ+ZtFFb1SSDWev1zYh91Lu7JYY
GQwK6NDG9th0MO9xnmuYESQaTqe8hc/GwwzVjFwgujZzL8REHI61mtyyaX+PGwbwNQG+J/pNdXdA
aMu6OFi33L4f6VYzWqDKZ6GDJn2I2WKHzBhy6rKEujN/CmxNaZe4wMzn4s44v6OKWoaSfeKPLm4N
7Z41QU7ZRJWB6uQBpUBjT0Ntv2tnMvK0HnO/22zoVPAV84gQRPZ9uNPxXrbAsqDMoM1wJ/bZeSwy
d3Hx6P+8JzGOwBw9RT6DJfDXW/SWYqzMbz57xuDGkcK+KTAfwoWd7jR2SfaO0PuFDMhl/oCMzkX8
hHAyi4SHCd5J9AcK+/jAecCzh74UERagO2iIxoEO20qtOKYxfc8yes9fdhtCCxAlPG2TFnkJoed/
CKxX3O4Idzstl2AB54zLzQ+smFMmrgtonFeEORj8Rvl+Xu2WAzORQ3F+SzajDjjEFojp3Rv3cMZ8
pSp9//RnA8D690nl/KEDvIgEZzimCRPBfKanYRlBwl0QoXX1ikdULtBouo8kU9Buf5/oEAKIDYKy
6My2CKNRDZkero231yJ+If8MQeP4nBmhbPzTokH58vDibsTDM+/dLrPBFg33terGRMPcMNuR0XKi
L0qY3pITi+weEgZFZKs8GqUTV1szXxw1wl4YdAWzi1Rr87YfLkEXOumzpEkxtqLFS8lMUEdoDoOS
sXhiwiTvEJmSE6LAYuDt1VbgZPVpzqghdDS6/abDp8CNdIKzvj8pJfDyERMTt3qGWaBu7nPJqynY
yQ3yf6QemlZeckO2jU86FZKotzcjzwWBFlYD5zmnQuC9CAUw48JJxIKQhcRG+8+gUqY+W8dDjIKD
v8JlYzXxuaGmlXBAKpbXzrFdcEjveocKDQTxmCNzG7lLQtVW+KUILaNB2T02ZI7ZWiK75Gsihh65
cKMZW/IB1e2LX2Rft++wnczjDBHDelykh61gZkCnxxusYHBnuujBo4+PPLL5E3+7uThkEJMYcI0u
M6UK4alj6TAlN2p18OTUcP5QobEPA+D7johtEcTkE6IbDsx5LV9pbV+ccmvO6RRA6x4bCusxCUO1
/+QDWohNPONH+hHSQqbcUjWJG0lqJmxuZPxU5w8iVsatc/VfVrIveBuld7ErdMjLhkpPt9SH3e2I
X90bVg9J6MIdRCRyYJ712micyMvqBNT8Rre8JuEOhR96v5JxySI2jYQwBNez546b3Dg9KSHhD5O3
4PCta3pDh+loTfBy4eqTwkpal+AbhDUddWxhV6Xbd1bfuQia+xZnqD9Zfopdc09ADumxlOvmOeFF
MBHinahIEkcuwVHRwKFAuzfeLXxxp2DB9Y+bMfyNBoIVQlgPCrTZjbAlFzlNg5h8PJVaW0WbUokv
Roi5ebhFlfJKNU8+d47uZ8vbvGisw2E26r9k1Gw7yA38Abbpj4W5hKB+Zl16E8Zyku9H7tHYHrSl
9u9rDQ/JYZq3rjoGQXWqpcoztGxRWhtgKTKw28W7MRasspXlw+Hoc+GdYOqQ1aPiozm3+7QO6foX
+qo7H9CsX9KX9yFnciDq8zs/AyVScTBY1lF/iEx3s1+kzeziC7ysfh+J+XmUAmJf4iC1wtJezoRX
apGe44DFbD2mMFPttGcDhSB42O2iTfuV/MUysFaPvxoNd47aOLou8/V9ru0axTpM0FyQh9MeJY8P
5t9CqEc2kYE7wANnQweXoEAfF8AsGJI7gHmdvhkuXqeTiGIjHMdAiW7lokaC+I2qrywahQKTQpDH
aIn3uU9At2PJ60mPm0STSLfvziTK5xKivMvcjA4/413BAO/DrPN0FH2w5XPFu80PhacPFv1VrjiT
hYEx+ch6agFkSZw7D42Qwo5XsLFUzTdIKrB515hps/4HaNtEQqL66kLB5npxatR7OjEXyv4RD/CZ
SP/JA6D9J2wJLhq4jLkYuIbUlFqUwIR3NPlO1bO2O5L+YaABSoF+ffRrmnUuQCWFgvJDBZiCToPQ
Y1PyrtYXaYQiMpC384pY8OTRdvvrSSVlqogxlLB9sO68On5spbkSSjOd3eTD9oLe4wit7PE/pydf
yYw6YL1mzkk/L46mX6SCg99f5gUCm426IBaPyeU3ewtF5HXr8lfDEaVHyg6tCde0WvaKY565cRoR
UVDjbGADaTdWdWS2tMHOJ65udvdldJby9PXNuORHqttGQDF0RBCZKt7YitDtgfZC9IPAru4ecuyw
CfvVa9rNkGB79329bBK2wwxjra64qOA4uQc0RPSmzkskNHGdETQjB2JnJ08tMX0J8R0lpohfCsbx
zROSyNF8tL8iAN02BKk39qH2lUega9adYpuoporX7V4249Y+d3901jcS8i7EgPNqeV0ipz/sZGR8
mIdq50q3VQQtmXdKJLcJ+gXjvZosxDKQF9Dn0ozVUFMrs7ct1N4pQ9b3Za5Hl/k1NXnypCmtfA0w
cpmWYalYIwoQzYUKG1Q74R8XdIeD3dHxH9vzA+HPOOw6uzYd5ed6BFMFAnAhLmH4d0+S6QaPlu66
eSEf6MEFPgtp1e+lUHoyTkJpbfM770hasqqaq/M4uMqKz2g4+rfOiMeeCe1Uuz8oRdQqrV0OLZyF
tcAaLhOfN/uibWciI74vpN6lz7/li6cZ8AXsPPK+XXvuycKEOr2wekysi+/4UIf5Wiy0u45l29Uj
9bl5hh9MKPDmghA0a4trgqw4Zchg2A5iJGaZoHto0dPOSJVGxij7EEjGT5m5T870qHVr4iZJykTz
QWxm0Xjy8O8mTxaQ1HAtTLuWdsVxtGBPeRB0eGH+T3V8GNZlrkZNE9yE9PYweCxYATJzY4BVmszl
87zO6JtMh5/g8a82nfPve3zdnltIhg0iDHivn2zMaS3jwgU6d6U+FtmcT6f5ufD57avkS7B0OOjn
vZmgMeK/N260pZ8A95gPLIY2IEXnKRc+rxLhEyOndZQjIctF9bmal7V8zudZUM4HDXnWEPYztrQd
KlURGNcnvP2Z7k+mF870M8P+wqdBpKDss0PDPYiBUSPSBUQPJso8lHu8nkhTqVZyLOpdxsvfiJU1
7J4WHH8RIXKjuLg719vWBJSC6WK7X3InYZix2whzFqr44HMiEowKIRIJazm5cHKMthDp+cTrFtA1
QTurFfuDkg8NpHgVkBp+zClW8lYN7hFcxZGUkV8hTh++CE25OR8cMC90DZ55sInfoFV0zTT/ooyu
Tzm2F1T/LVCmo6eIQ9EhbmG/OwdRjjqiCif2BIzzEN2XoLqi2QWBokLBzsB15MGbTHFI0CDzvYqc
kkWBbq8OTHc5ZVhu66gguxjJ0WPY+RSF1wVr2M9eJb/4jxN/vrwwNnF/Z44bbpOanMHx7DBj5TH4
aP5k+V7TN6imPfpit68O7lsJDeeN4yxYvk+8DYnU+2yG+hV1w5QAmgDXmnyi4MDMSyrqCXkag4ke
J40MkxaPQ0IyVjT+ySdhZsYatn7/sBqBIOHxIuhTiBK3YnMTM+3osJlrqeEWL78O+wmwyUiMFNPy
WC1Ddmq/va3lk4ZOF9MBc91kZreGF8xemFKEOlEOWob4nT5rWv5hAwphgK7TbtJgT2si4Z8UWZgU
vibcBok8yRzbVOtyGNabJ9YxYdtqCaCssOIwOmgrTPQYzFkpf8ByHpTAERjto2JZw3q9Q4/lAAJh
HKByXooP/Ig/Wvypl1dEF6oFuDhiaGRHCip68h/55rVeD1qPLevR2bBsk1VD/XOY0UvCQw+RTJCo
hj6AOcT0DPc4M5YSigKCe1eHowKBpYmyNnxuEar3DHOukLXhinRfn+jrSijJMD2A8tmldyXtqtmO
EoyZYwLoLMO0JpXdbI0UOf78bkbnavFU7G5VL7XkOkFOfv7d0Espm2kJoPciA5svblZQfDHPMPu7
ThsAHwsVvg0FmvkdxOVnFk9PY6c4gR7gzrzblNHIrzblhplRsLTorBeVjSTKWtHRdoE6h5wFdNmQ
su09prdZ66tiEhTYbB3xLhjc2tq0P4jofGFaQM8A/knYEXrRMw02OSwfNuCIwUnkU9zJeWYT193C
WD4oa27f98ajjctcELJoDEbJkRA/KJGA8uRfed8yyhmCtLI7DNVY811jsO+fQHSuGgwHGAOdK567
CAIowN2IEfTgd8dmA3FJdxAWvxcAq5/n5rZ5ugi3iUReclqCwnXhRApkGF/QAtxtwbND/YmKevb+
X54hzCkUrNYmFkkG2FAQAtckAyGvswa09y907KOwtl8LREesNQwPfMSAx8yV8IB0UWFfF+rXv0BN
CxMbmQTGUej1oKyO74QQEhKzQCs+FKB2SyS8vDP8hiNwArabGAO0UIabYYP2BDZMUEVwwP4rxBdD
rcZB0LwszpmfR/CBoavXGhAa+/1KY0STq5Kaju0AKOIOHfVI7hv0FKiTRMbaPRinoBTqfER8svP6
Pvc2XRqf9BrdKY70xceuoV3Jm/b7rU7Y5HAGsbofTTgdmyM3ej7p4Fjv9P6+ELFMVgYpssKNipaH
kEm0qkJGGygHG8kTmN4bhZNIZlIioOrPwwLapE3g5SdzwXC+wTyNlO9jzVgyIZi/4T8mJ1XEuCGG
WeTcus/siU09iB60wfOLv00Hy3D5FESLhG+YrdnIHubg+8vlace4bdL0ETqRp8ncJQRqZAIJgTh5
IWIbEUNhS38N4ABeARwHnCAYPyW68EKogViXs2uoLeI3pNoQkSm4Gw4YChBQMiRnliWNi9DR3pjO
Rvw2uwo2LOE6Gli/SAE5Tt7ey9PFqPCxT3ADQxP9O7kLPEhMfueJPSzgMr06uR1PiEgAtrEp8jii
ZYeHwcHLiTbzvuP4d4VlZg5/dwN4r4kBuqIkyFcdsP8vogFrMx0QDbpSVB7r5BGS7cG2Rj6EQfrL
N/ERjKqCnPBeybBBzglG9P0vpQc4DQ6bRAQyoG20DWik3NNMlqw1UTBctwncp2LHv6DPjLEVWitu
Hu3rrEzxL2NNVfwa3y9hPXxUpk6dGPfOI8JZcPMnLqXVj3mz1Kk61dG0n8EFXteIObycHKsGN9+3
4kuLzy+jGxjYjToMrRrPGHGFsUpv91nl23/OYyEiEUiQ4YrUnk3m62RqLUUyqkMo14lwpKuvWpsK
i5d0frwQcZK0I3bp2SlfrMFU18b+zWRFPmOBzQjghcdQ9I2n3BLDLME1TxdsZiLk5bLE3IPMP/NK
2+RUewdzg6EwAoEGWGPIOJPIwMuvocjvmKxE6maGov9lvwElF6NvCd8xQsmfB/n7S9nWqXv5B37W
MNtc0OOHI2AZYFyrZgUncyZiEAM1d4v0Nn9v0mjifBmz3jOn2JCVXXak6vJL1cYM8GKxoAUei5Bn
IJ8vEBguVVwc7OsW7uCOgBlX341MSPS0g4NUAdvkEicAOmsIMRg+W13ktiQhvUAuxiQ3JG1pfqYS
RC+N7uyATt50KPS4TB+PblonaMQ1cNUBc1Y/WfJwUAt694BAThQM31moMijqA56xgMwHw/lWR96B
ZqnwYI+qJHth7ns5p28geCjKJuWmbFZGEAU9WpgLzPT75/MjDOL8J60I5ZCxS594KMSGyz7KOhLj
HQZi60jL3V7wlGqMZwAjonvD/8meZ34TMGtFubNKkxuxF5B1FEmII3f3cAJHhitBsG4Ve1EIMrW+
fJErPqcmGCGKR0l+9Unje28N7CSYyd927T0S9CfPDQFEoKTooLimAHyQFRMcarzgqfDqyrovnoTq
k22Ocsu9Q2pevIa+8Kio4qMyEIPfG2EugwLppRBWTeMYl+a6NJean6ucvsa/15F/3clIgWyiXt8r
qMV639b4TibGjNzaTHU1wqECLL4PEcWVdWGPqgu/9tv9tIsPNIKgY7DgqoGIDrvhcXzzNBtLCIth
O8ExQexu+UQqGbVAzBn0+3M9sHvmPP+XI2O96M+EImf3vCHkUJN6lr+nGQDkzdGllQZkV7jI+PED
3CRXHwvsO+i/qtVL94nv+QdZCm0QxfQX+nORbvMKr3PJRW88RRHciOEr1zVnF9v5kZAoTvk8LdMO
son0G7TfAmqGHULgi5sUYi3WF4OHtJbWFCnGl8wnh7hcALMxGx3lxfI5vyOxUeLi5hfGts2iYtH6
GsMvyR4mD1kNjWVRa9ZohJRBQZDcBWblXdTSavcD7wvt47e8eu9aUOcX2zXu2UR/LHQQXSSzbyu+
Iks3Ocr6u6OvicjY4w11ddiBhMMilCOSA5JHxEmeXiFy0uZ3T9v9wilyLNejc5XS1hHQ5xTfNR5P
UvaWYy//kRLUkfd14Srb7BuTCyilfCx/ETxzUzmYK6ChMTMKqTmYzADPha9N2vbxfYtsDP6Pt6Bq
Tr4dBUz5hVL4eh82F+jJmRIAN/e/l0oUXXXavOBTnFbxyTqQadQBHDOnPj4/Hg1mtmylgLbytWk3
CjJolWhcZrC+NhdwMDiaGmMOWWLL4viExBssMdpBICmjhRw98C5h0OjmAiYG7PucH7hLaf03uBoU
NoX/ha1szYCs+f6V5t4YKaFHou306jaz0gN1qy0V3RL2gOjtNuChbGnO/ogoEUWcK1AjVHMYgGr7
C6z0hcTrYmuB4WWB4snuv4rYApC5ppIYkgHWaUZtOlaTjBKSOKeLk8VcQe4K6PhA9VXO9N7qArCp
/W1gdzND4Sa9ujfszdQBHCAT6hHFrxIFp/Q16RfFTjLtLhoFtbeBZtx31nWqpQbzMoypshgF8koj
5naM8raL5BW5vvsM3p37Ae1EqDZRYgw74pgNzwdebxQbU82HT3MEh5GFxpQywodguW9qCrwDm+f7
R541Eavr85uhJXJg8Pn8MPPlmXOQ40jskpipA+2bFID178j5ZW+hFRDUCnNcavqsiGQ0FDUjjrIi
bErms/I7gtuvvcMf0kSriXXns1Jngh7Xfwe/iwwGYCG5nIrybfemMqUZcm61tUG0cjZnl5QdgdFA
mIqJVwBxLcgzHi8kpKDp2H8TcuLKuzyFEWMipIIKD2gUYedoBfkm79CR8//O1zUPd3+uERssSLci
qyJLnqRUZOv8KJE/9vllMDKTd8p0xLQKKXqehVO9J95Zcl9rMd7xtsCSOSDudO7gkbVPe7pAMkLo
qcilYPbRd7Wq8Jc8EHIRj0VQUea1J+YfEa8Kw7zS8TuDI/R45/gjWPkv9oTssNdMSNmS4e4aKMFM
ADlPTiZEumEM3d5RpxCZQwzRa1bveR4XiJ8CvqHgiQH75TRCTGN4xfwdGqpgk8mloKbgo4JHC2Fo
dwRu29UJjc1oBk93IYoQuVyKKTg5sOZaZzylgozEz348GEBKFBIcUaPBoynEi91S2cvWOwTBD3h9
RgsVHI3EBuSpygChtA3zZQnTCr5jBnwQNk1KVsZq3BYa1VsRHhYVjHdJpaKKo3XxSC5HbuV9I/I4
dEhDxNJAGkBr6W2qxvTbW1LsuIYE/hCopv2xvCINLRcICilQhZjjhcgUbHCZpyhdilDkUGN3GKxY
jOn4eOQectsIDykIgqhDkXHxDhrmu9HlCHmZU6+RurEiFNY1dRzRqs8jCTc+ywulRJxhj273T+bP
EGcSgudQfAy+lr7nzIFdmKsHktIfzqslkSlsymhitRTvRBk/ekvhQ2VTnqDDF09IYiZ8+cRwr4f0
FC8V6jPnaSMkl20F74QH8jIG0UPEgaQa3z7VMheHWJsQ+YTgTVV+GrM9BaTuqZmD2s840/jRCWT8
CHdVOo9WRTKeljCOX2SRccL2CAOQCjtdFGPNQrCokwckPRFYS2eqaw5g+jUqRxKNfv4j6cyWVdWy
NPxERCggza30Nth368aw2dKJgAiCT5/fPBlZVVFVmWfvtRTmHONvQRv+U/kTqDvRFxL3zqJbGI4+
K5yCR0EAxayofMrizyE4D/MXJRRij8K9h8kJMKvllCchgUTAwb9s2m3lvQhYvFRou3gN8z2vPtmm
BMfMILLX2Zq//DUbwo1Qg8DbysuWEyPUPHpr/9jJ7kRkX2qUfHW4zpj5+D331Om+ccloPLDk/EBg
RPYPJxyJTCJGQ5CSAE7jwRLaYRmL3kYcAvyGhUNFmJioY3sBT1zMIdCsmQZnKYVEiJDYNHLz9Y8A
2DP7AlQUIYDiN/vH+e0jXXEJ0VhjCRwLilWxz8t8J6JY1mQYD+bXYo2JGRGSDerMbLglskT8FOqY
RzZdwjj7LdJImfkW3QqCY/YwwahOE9cWTZ1DTLLI2hiuxOoZlDzHiGhYo8Qquk2sQw7Goz5URJcG
YRlpwDqCZFojEn50E5LLEWzlBC2I7qoXEfwU/6dTpaOK81gIlcViUnv9zgTGbLDZS2xExz0vKamW
gJpkamPtrFFYXreiNaRj1yCeZHx8WEMHDdR4z91sz5Mplh04XxMy2hthpxZ/9JnURpeUZ1FXme2u
/SNHAHrN/S1/s3P92zd87CKRStwC7y3WF0v7g0BwdLI/KkfssXiKgoXINRR7jJBDDSaido0wtcf+
0fM6iPhi4BKq3kADOKY4if4zphxb+y6yLV7WvUGZ8P8VSOQJCa9U4vxd9TGZ9Hjt+UzQio6f84h7
RFqUDIIit/EqOL4/lkoiIhx2mw+9hVukiqGy+PvRhPgLfv5wfTuAO29zqjBrjwJI5XolF6ScGd5c
5HjyMHLCHgYUU4gWFGrcrMHSG04OCNWdbWEF5M0vRDSjaSOq0NiyE583kKeN92tKKth4wRli65uO
UAdwSLcHYykOrV2eTPdlr6lz37A6dFiVeMXgWKWQOPjeJX4LLdr4RpFa66xJBS8gb2ZQ4SOPbhEy
FjsfgZ9LrTcIGGcR4aGgMioDPJ8zcSvi6UJlC6ZmLVnYwG1nWN/J1v/ZR96qi2wd33b34lsg7Y/c
sX+InjEm8WDENm3OLlf68elpawhEDzQHEIi1NGiAtY3guxRwMfyGNfQMunC4FHmTco8lA86UkmNa
b8hMdaqp6rVHmQODq2z+ulYQbIT0MNEu5CAJEK63VkakT3Mh/IBCkjP5ZBFPmTCBJo54o3DhQ5sZ
ECUErjs1jwInvkJw9ZM3cSTSO5CP/fwGuJqCD/QDpY/WLNAno1MKRWJmjJIdPsiCgTKaZYE+P9SU
WZLNyA8aTXTQ29Yarcl9WTceC80Y8hYhgGS1W0opTkiqAFPdYo6oAMPAyE1Qk7DYErqONCPdItAg
AWaIlz5eDPkqMebgyo1FE2+8QFp27JkXdesfhUGc1CSAOxKvc0r5LFZgh5YNfs1oHqFA0/Bdcmr7
oieMXrE2eIm/VWH/B8VGFQvk3h3MUPxl/PEY7wkt5ToVGyLbtXwndHb1FfpPcy1/gV3KQwPc3VpV
za+YhtUdjseqN3kAoOq3ngnzrE6bxRvQHG+vI7zsvY/hHSieYXwaylO8RFCgb0zrqW/4p+/xE8NG
lZfaruc/v16d6bjrnE/Y81pAI5ukMwbybTSHdnlNIV1wd2hTaSU+ff5sRFX8dskMwsQRSy1/S4PB
ThcpARv0tTMS+fL5x/9wPvCVGDxbLV2MrAHAFb68wW3Ixi1MD8Xx6zYkdjynBxnCB+1sfKmO6cVc
fchrOt+h4HgKjIBUrD0jP6A82xOpImwW2qKG0k62YJZSgNswUFZ49PfkzZAHJKKetvmWxCWoLCQO
0oq87sQZsc5Q9aQFI4+8jHX+j8wtOpmwELNGT/j70fRSszMXEUacHuSziyILHDxC8W830D26W82F
yObvxxnJPSdzZJQDKJ2zPTqTJlpYiz/wPo5gYjl4FwuL9sEpFnXQUAY6bDtiBhOwxPVL5RT84RjB
3AenQLQ+Ru4UoT55Yyy7AYQvC8VLxHqI3gALuvHAG2ZtSXdlkGBy5zaAUy/9de403uI4BVbnUMAb
K3oLufgW/+gd29JgOwRDExHNWLTHty+SARQo/KxsZ+OxtFqyvfEnnf03zY5I3kHCNP5diCpFgMB8
HGty6MUB/7MX65ujHn/QQ7DCBAqSuTEOdB4GGBK+2gQqK+EAFrc4vnDmJVYFao/Ivxe1ABRxEQjH
Ny/KkrdCotOhbREg77+lM0GSyP9H5VeFNGJguXY2k460aXm/qvFigYwIYY8g6wWfyjTgnWcdQRaU
ybTcwTy5VtODJc1FZYdoFH3x6y71FWoSh7wFyGzOH37zoOafpXRDlFbP1QkMJbc0gj1kqm9GB3EC
7yP7jj0qCuWHGJqPDCxMFKDoPOwiWzB24cZAVDA7kOjIr19e16lLjIY6Pl2aJVg0IB71htCY6Iua
gEXZjQCUnuOLAVlPKo6zezytiSF6B0PaBzuGysiazTiETJ6qf7fZhcBSVtl+vBtav4dI03l7sfP0
uGOfDpo9a7NhD7ae/s9hgLodhHaLlLWKvBD+2PdYZDWJ9MOE4McPkOyHUmY+FVIYX3wVHEjkfqiU
JiqTHDEW0RkoXMcToqDI+uaUne3EnMuRwVfUbLu9uTphXrJm4uuRt9J+EPysyWOVos+tnGkHIExg
5HBTgMe9LGopGxGMqE9aaGz4Rp3nrUZyHbvEnaGMI88iREDwX9nGCakeZ64+R2xKReR5rOxlW51N
vlAesFrWTkhbeGFfMBFWepFvHEmXkffmYEkf6aOBN7mj9JaD31oogLlXNY5+0qmoGquXP05DHjNL
3XzxSsyJxHmNB3eBZI7WL7a7A1kvjso5hGnkNlx1ky9r8lw8mNJKXyVL7TiyzkcZKKm5l+sujH1x
+yjhZ8rJnOyefOiThB1bpMPwRlEQWrPWCqEGC20Cfv5G4kgdjhgheV3QyEyQmcy5wxFuaMdqhu5B
FVGGMO4kTSJID9VjFaRh++A7wa47gyStqd1j8wqgk04/pw1jqGKRsRWi8rIN/uOchNvzgufARUEQ
fB5PiKzVGc0TqgkNQdss8ios/yxznKS85NhsxJjAzThlQdl+yNYrsf4jtDD/0N/xZSA6mFFuhEyI
iK9Df8xnJ/QA5NoB03DfV3YC0WF/BItME85v1d/oWZ2Mnh5XQ+ugahL2xFC42IR4Jtvyy6AEJz8z
kE8dAagF6o2xeWUX331803nRZFxxBxEqjGztePZRKQCbizOKBA/CJs5/0eW8ykO0xByi4XABm9ct
zxynj0LY5yUoReK61q+g2rezPERB7oKOsBirwPnyhEWMMtY9e6c26R/EAywZEziXjUfic1LNBsQv
UMPAizUX42wf6lNMt/wzgnLvpjGuQqSBDN0GeaJSOMBLjO7rY+PlfVW4fES2eL/raCJvHa6nmfSH
GBD0HdyNVW+R8nqCjLksjUirkJ9Ut8FGB/iLhRBUPsmK6CcodkNmBv3I/BNypkzffGHgw9xnXvww
OZNx1CJNwbLlxiwf9DcPsJb2Dr44wxtu3rdkf2YrnIArUW1hspfgq+P3P5nMT2ekdMX0y0xziL0X
OjzAyeIC8vKiRuACcnCj1dlYgSvRcbHp16P7GeUV5OdgPOQ1D827fjfJehhPv9gLUwzy44S5YItD
Iua8pyL2oa5wM0Qq2rv30H4BLYmtNKUXnlcAYgfyjISEYxT+iTxEEhXmmTxOZs0J2pjs3OVnqp10
TKks3FcpEm04bxK21jBXqxRdWTItTyqoE6lhf91C/EjR4uywnuvB8MRPg99XW4/QPp6U1HvtHtVm
QJiPtv5xflx/rX9ekyMm4cfQQUL99K9lCN+Vf69VTehIg8wuPyHrVBELBJ//VKPc1Nwt5fJdByyt
NTkYYu8FaC6GXvGQvSS2BkjY6qlKK+fKPFUHxIr4pdh1fXnyph2ZJ2yXzd9+czILJ+X3YSJlo+4m
ben0rT9QSVrFXD7+tg6/dfTvPHS5+8z1IGXDe3LIYYgMZe5S+GimJaJTkZEQfsgwPHRy4psyuG+r
QydHYlZnFf+Sr9NJU/4dUmwItalRdbMdA2CN7GhEXtsPYIXQUTJH4Z2E+0IBhgQMmiUs/dyqj2j6
386KmO1NiOMPAbmYKsTOYHIzdi5BIjDWtD5zBNBP+nZmmi2ULgb/t7lKUXBJ0IWyMBYp4FwaDRUD
Jz2KzneiPJjgvvQsvXmnOfI7v9gRIgEjxu394H0Fq4BvcmKHmImdmLqgh48pg0Y+YyBkkK/FnjmB
WWTuXm4b+xRfWqRS5h9X66WbrKs9DsktJPiZFZy8Wauekac2jzATk0iF5IdpxkfrP3J1Wps/ExRw
PJpD9OHgr656InM9Gd/U0xq0ZpNgymuQljDrzMrrgBbrzJFBycMUxuHHecJyctH6sfwAqoQW4fwA
63iQDALWelDI3miP5xVkZqix8fRiIGRmhM/mmrZIqMeStFCR8SRk6sV4pdm0GPwZeBtkN8rL4eK1
RwzAEOKAZ4SyufHlBxOqEpilprxnIt4/Q22ZTZ809fLm9ARclG6fOS0x3fEmxY2lTypMWx8C/fo9
CCaCmadkaYgNCWdC9ILnaSmzf8qLYlaR30jJbnWDLuTg5x754QeABCtYFNG3RfczrvVJxzL8GPDr
c4EpXn7suFMRYuNnaiNQsBaw6E1Mlksl6N5g7gxpKkpyjEDjZyy8+6CR2mcGHkiCJjiA6WvkAmDK
F0Amhs87rAVAuaixNLca5PeLorDznJPPRf6Bdhsvr4X8y4nRYxHTgVLraZelP2DPJDWRynNYCF+f
Um9Ept3sP+y0hEUMqguGlPhOAuNY4kyBnIqYe5FfA1vdhd4IvDfCpWbx4XWl3e+IevwhTIJfpTOZ
I8KPT4A2g0Hw30+veSCrSh8OKOkGlHjg0THQ1WIhJjQL7ZEIKDX5C5IAJ9ab6TNiJZUcUkniI2Cx
irmgnitEbxm2zEPPL/RaFqQeE8P1m8pcBBX/zQfPWUvKV2OjmhTTP4HI3otGlTm5yn7i1Qm1swwx
HECUNEwxI034WAVkLOBf9cJFh/v0OftOBn+FX/koazmuoCJYuzW7YuU9plteCB3mffIiCGT4WvCS
k9YLQk6EA4Q0eyTI1TMYbfQZtpS3C+OPToGLdQ7enDtFD15LdsmtXOr+yKfNPXwiOBVhFR0g4GGw
GSwYLpgxwjeZzgnPOCaHxGKrnKBBbsHeKPqD2h+uUrpIAj5frC6MGl+7u3C7AjJAUTsk1Ed/3aFX
w/d/Qt92Uh+1xYAO1QJJL8D+VGHInVI45CFT+6WbQRX09/TwFk27MMqL10bDNsIYT1q86oFF7HND
DDlBSh4FB5Cy7x46ODoA1/4J4FJuB8cXutBtBa1IxtvS8PgsgfW6ctHE2F26LV/ET7bqleJ/KC9G
XLsrZJfXKvunLfX1E6siXcHtIWel8EjoQmgkUvYBhs6kMY9fv0AZeOcIv8MAdZzBQsqFT4PJSsZe
nq/T3KUB88n+vCf4cTVkPxtR9PmmC9OteP/ntIMMTv1y8Ha0rRm2hPHY/FfBFDYr1hAsqEX29UTH
IYYKB+QN1g58rkNgau9EI3w9gZORpurTe93MTSffTc3PHq+bAV9x6L6Ex8T/CBhSaaSgXZMFl+8K
oR9sGkrDv35EiABzBBjqm2uhdWEYxPWub5TN80NQyX97lXJMd88d+hTQ9jidatG4JhYqkJZG4cu8
0At5SnLZAu/XUuFEXldutUjh4M9EuSol0tuxjrwZbNfThACoougPtJxatTeAEgzPkjoluuR66AEC
91Qf5eYLrr0ICPZRm0U0PKJN/PaMxpBNJPuD0lvfbmxUMwOrJdQERlJqF8o1aZ2YVZALxuMmxVmL
rIOCZsLs+kcVB2/kPh9LJGKak6wP3qemcFoyBTRGoA9uocFGNmxK7AzYL1pr6H+Kwq8y0S7Pyv9s
zkty2g5K2J/k7UFiN1O377XioHRDbM7QjdTCMk5qwHqYb4h8ShYv4mi78Etijzzmf6bMmqTkbUk2
UwbUV216YBewLgMHl40iGwCGUQq5vtg4b+1EAYaiAzcg3Q5drjnF7mUCUvz9pjmKD/T4iHm/5D/U
eM8HPlSn6vIXJVg8ceeQGISS6iSSDLu9cUtDbcEIinBhpm05HXnDu+vnyvrz/Vp4HhNU618gaZHZ
eIlNu7mbSL/VRW2O4557+UHZYGg0bAX9sXxIO342pKqEAmyaW8EjPX9NMewCh7U+KCjLyfxzTebR
/HuSNccLz0xNoE9DJsZspioO7z0LCpLpGO7XXD1Rx42IbRfiNUu9B+pkdHvNRpIreCo8hIZhnX9s
EOy9UKm/E2H3HIikJnB+AcJwYcN3g24+SeOJCIZbZKAnJLDrNu69TFoO4K+gQZStGtYH3RbR/Dia
4+171tSujMQFmXxzpCEVyVQMgc/Sa3hGbDEwSqjeap8k4Kdb6TYlrmqxzwEPEZhiR1/8bjnZ4sjd
HzVmGMKnzHOgUme90cCKWHxgwluHsbZb6vFYZExzCc5GlC8DaLdBuxwQVI9FM598kZzeaWNcVyQ8
EExKIA6ubzJ/oAKMMJ2/evJ7WWzWpRTkB22Nhp6rdgSu0RNIvFDxYK3wqqzMO+FJuJkd1RseMWf+
pLlGgEkxLbADjyjCJfnP64Rd9s236Q4XkgsxriwHHlI6KK/eEqloMmaird4v37fRlrc9XQ0YquKx
H6HF5dJxzHgcvaZHZbwpSEplTRzyowi+CkWiKI3Dhcg8A2N+x7CLjGe2XaSuAReIh4nB0ycBhRSN
el1fIgg4kJlmPTRhHYdHPXObPQnKpKjDn5C0AdcJavcJmEJFpxP2HzpLK0cOlaFr7AjxRgLvgMjm
QrqX/VHIgngAPsxAafQXgRE11iidDSHWG77xBJqaD9TCVmR9AlWYFEcbjROw3jAtMGdDArKP9jyA
Cuq7yGtukYfxCe4Fv9XsQzgbwB8/kDBJo7tjQUVvMz2fllzEtzOYBMgNPJQN8IbxECSQ23Vv0r/b
Bmh26jkXjIHGSFQqArWVPlgz0dGvu3SDGIwgYPsFawRXJqOCwEcOZ2iViK/gvfrJNimP8BiYJ2lM
BRUCqCC2xDPYMMN6Us6+c4RM8OSDeTSVFl/K0ixC0N7QeOg0bYkJh8hhKEh6hhf5zth+da+N3e+y
mCXHeB3vyVhDfB7gFgLPY5Wt/mkUVr2nTeL1pOychv63I2wu+BESKq0TZiLaUAaa1SjTKvMyQonO
U7Owq92WekW6uQ8vhBoOj3YbUDnwnssapkX9wC+K6JzxsLRL0bn+jQKtmg3mXPDlOBsGeND1/0Ta
n2mhhEMlqFNbww8/dFMULxzfBCC/racapAi0iZnESPW5GD5yGpQxHwQd6b98w/IVaIuTwdLQEBY4
ObSAAxPecVzaLEnljMccYn7SbddMF5aULwsIUjSZwuiSkJhjcrIUBsTs2SNXA3YO6H/R3bKc2zvQ
CGkMDeFwFf0JNb0w2T84gZ9fyg65EoP09jO3MgznyG9LW9goUAoeGeeSMcE3GsTQJKXlw2Pa5IfJ
H1zuZ5G4qJK7+wyLnnvWnGlN+IGjgI+eEN6Vb4ZIdxt63jWUxUz3HGoMozeqvj12xQIfLwhGzncX
TXIeDtwMfAc/mxfrDQkmnXSJ1+hFs+ccX+4EhqHA28ntfeFUw1ZDstNzMaDHhBcz8yRDQCVERq3h
V44ScDKFAljKQTgdOWKmxYK07Hjj6wufxk/Yuc2jIKKNr4DSeSGRen+J5+kd7J6AE9SctNvXpqut
EbYHZHMShZacAzuejHExNZfKsr2ZCxFZxfdPvTk/d4FiY3hepcZfaUyy1o7fkxyRW0IeLpoEqj24
KIWI4etFmcNMoOPreDtnhjBssENy2j/M4ShKThJ1sVU4isGw/4jZJFVuJmGHuKn/UkMMx9KBl5Pn
dBhfnwUJMtFyeL6ea5eA7343cJ76/YVN/xsfOw1sS7GLEgSIWZ8a+9zWYIiLS3qnalw655g93ToL
aq5qlQ6+hAQ9foxTqcy+AxH+gQ6AhjpkGr+PCO1pdEzwhMMMfJFWk+hs7k/knBd5NAXCQtqIXJTs
JVyKka3gbR36I9mmZB35oHkkcWSvkkQICQP+zmuFppSnCnfEh/6nakXSHxYkktaJVDIlu8A4jdGa
R6+2UxoQTRG0yE6w+GCrfFoK8vWHoMNJiij0afcL8cfXiSWkizjiPiAdwLQR8sR6nH1oLGvJlnP4
jesXZSvvuzlyumai9Buu6+EAgAVfp+7y+4FsKe+thHv/vWrPly5eq8hB0O1xPwsj+A8myB88vZqp
FtkiL0jZehTwxv3URAdJOmkvplKgiCxy0yNPGk8XDxEy6Y4g5UCl4mboMFJDgSv/zTLrTA1Vmpoj
X1XFMZOyojr6uqSsJsNki7oXxJR63bcDEs1DJHyPRrOg2i2P/Vfh519/WPgfJEqU6yY+2ceV1bKV
DvYo0PPOZ8GEA7GT3TmZNlhQNMKws3mGuYoIvmsBIQjKmJY+NMnw5Y/WqDzh9dBdMkKQtgL8CrCK
HTWdfG8G3wjboYYgXPOlyn31dsVwQKTWWrMJEQ8SFGU0unChG+7Hf18H6VKiClgmhSRfK0Mndhtm
MWLmoeSkv8bt1vGDbZWTBdNnMsPErD+UR3Y/nYAfIAQ7NMg0o8jsfz9o+2I8P/5d67m8RfTtFmvk
oALxgUCBjtacSTY+MjHBrb7oTGAOjyYyZmYy40Dn4U1Qp1x11NGpNQAmzZ0YuBZzMjhXyldS3Npc
2MSYbZ9rmgpIYST0Gb/Cz3p+d8J0TMWSd5J27STlP8JB/MNe2K7I7xni+U6WJckknHlXQnfVGC0X
Sb8Y9fpQrXwFO2KSzJ4ENIpc+OFl9FlyzM5J+xLKd55oqQv71z57TYccNHOgHXZl0OEMWVYu9Phc
6Xqg1TqhxRsqfH+bgWlT6XuLyX9lKn+QzlEuW2TSyHxBzui/ZtFI3NgQtZrc5Plq5Efs6fyrDmWn
Ctnz5o1GefBRIqji52TqdihNorUojx7d+LSls3tnV6RWaI232ep1OkfJfiP6oDfDV+z8CA/fMLXw
5mUh+V06Sgqzdgxcl4h5ymXaeKWCJB8/+ODtInKAhKSQG5/2Z52dDzaZFfJvnu9xiqTyTEYXRrn1
NUstoW58zlCdIWtYv0ziIQXa3JA39gvk7u+cbkadS99xp/kpE03EcJNhnkLOzD/npV6pUu8yVdcK
XLA8LX5it6OUhCsbQexpSCuB3XvMHAzsrUu81bh6+RI3gNC8ZSY5WRUSh6GXCdeE8fSQsX0f+c/J
z2Gr+wnC+VvzHiPQQErAMO4W0oZT6CWyPXKsp9KEOwrBlUbQW/YiXwh5Fj9/Hs4zzTXB9QE3uXfm
vNyHYTQRY2pPmPbpvOD8G+sXOjCuysVY9MtRmIBKxAClWE2xprZIZTbvHO7sF8/PoP1A4In3wxQN
b5aiYC29plm+yJhkNpoT19uzK4p2DZDmr4csGdE2+mnM2QZ11Qt0tjII3JOKuRfU6+WZH0yenr6f
tiYRhidDmsuDsMbkBLdmXvNmktcBwQiX3xNn7Js4MxJNDJsNTsNqiCAh2Ut3oG75qh3kr/t6TUYq
CUAuuzCeYNVwc7IZmmmR0aV9oUijVajEGA/0SVzvVP0PDL2PZpRnMAbG5Ltfk5+tDZ2y9zRu5W9Q
GCsd5gKpa/Idf6Q1+IBaEJCJw3EqXCXyQ91hikS4Nf2W7jcLJXk3wi5Trn+ACfwq5CGhk6CjrAx6
aOaBQy0VEW6ZgWWYZutqbdbz/rPPwBjNqSKiazjcSds80RnfvDZpvks+tzdduSjEQUeLda6eNGR8
5UPX19/LB6UEm3WFBwrjXLQaKbP+9zdK1umSa3ZwRmoh3FJsaPyFg4myQM3u8w36FQT6QZ4PVjnB
G/4X/cFN9WjvDQdzlKAE3TwnheZ+ZsyDAs+toWUip5rTyhv5SBIhVz9LUvzIsOIdovKbFwzs+X3T
JiwpUKp74Qx5LmtuyrH+tNrvVJJnQ2Ir/R+RICJi1VxipiKNGi4brO3xhd8H+P57LbTIHw1FSJF8
+jf/rftT8q/619Lx/JkhGEVIIsZfNQY8RjH5OaqSY8grmc2Y/nQmnjXhWjqk0JExgbdoRETmxpRJ
+hu6o9kQfO3pADdyiCdr/l4Yuz07H1C8dV7btRCytVtaTFrqLp7gdjYiclQGSwTK/pmZLkfAhNKN
ucTTvtRgmnis2IeeWyghV74KP46Qe5JnsDK+wgYLV/2zo1DbHedsGEJPgR3myFeBIWNWAqaD05PT
p01N/h8A8Sst4RvJZmditMuQ3tpYtgePfuixp0nf6Vu9f4kgAWp//esaGi+VGWFC2m/xYh1hckeQ
WZUitU8F/b/pmNMwP7Ld0Hudv29Y5Izc028coBJHG4dNxFfMsFWtMDdlnysYMinwDVQ5GQCg4kLO
UQ/mHMA42GoytYk9U2onuzSPHwU+LMJgiW+GoGAAn372q9I6Q9xPaOQba3ecxT4HcVuuGrSvo8k5
dlOIVzbfOUm0FQl1Yj1f8w/9boOQLnnyzGuSSDY9zXtBg/rtX+xFh5Fw2DRjJFWEiFvDBbeXgg7t
zB2t3ggKQy+sOjHwgc81si/2DOQuhTBIQVfCfNTOnncwzKQbDzqRM9y9fL4UctTQmxw6Xz5RoJsp
zJwDTKhwqC4jEURUF1zZDUhaCodsayWaLbqufI1MPXL3TxDs0RhtWbNLazKe6Gmw+5AHsyFmvnMl
2MQw4drboUOZVXfmAUIyWysGGmdumRARXe4N0rzfrvqxRiF6KPQCGj5hONV98xWVKdchMa74oL9r
DDcNQvcr89hPJBLMy379XSor+O9vMx72gjt98xl2zvNBrkWDlz+2h9ZEc1M5iHtUCroHi7Z/OyXu
zuE+fozqCxOb8VCf6y9Zp2ulF75oBqY8JtccsJPw6TlWZp7c9PbqZxFFv/AlUT/BHwzZx4f9eq5+
6BuRwqHCK0JR106Xky8qoTNC0KBFRSe48JaXd8aIAyTn03QVGVVuwUbIP2bYowPapGle7iJyfxWf
P1Ixt1GzqFlTlV1F5DqSfvR1EBTKldjM7IPHCqsc74tM1Oc7YP6Q9yOc+JiyfyiFKpNfkc4bd4jf
joVlXYAP8mMx3XJqb9srNUbdAdP1jpAjo/N6HDhlEE04bIwluUKIVOQzapaT1NrZcMbYdqOBpMJa
d+HGA39LyGhHjY+GBlnK0xkNnGQuNe4Qabk/XHzclb1KbB0CdpaUTmHS7XRlRR4qHCujzVsPwOE+
nAD9uD1+w1q0j/SF24LIDLNVU1wwytNjyYfNdMtU10STRrWhTWOukcLWS4JFH4Oa47UEohsF6tfX
Vf8NYHPut3W+r+YwMdiyDohjCAc6nq8GxRJg96hBCNgBAf5X/NFS/odFoOVe/IPKgNBBuWLwuXpg
SuSVUi5Uy26F7x+QI/YHbOaE9MHWDcaf66d1kwylcc+VoEDV8OSRsVCR/cSJkozJQ1QJNVu9byDE
w+WAkxNAckgHVpAsiqFFvD9Moq8ijtqpgJ2vcUJkBxe57A6u72q8ydwSFdmU/xBafTkkFBw1WaQT
sKwRlQRxYfb37DkdGpSbHDoFJS66QXLcXyuDImTOhY6Xv6bsa/nasnuZkFfyuqaVcQSoQCYOhjSX
5zW+a0CSmDjxitFG78i4eel4kshYwRuBwo915zdiRrAqopwqj33qSZhLgS5e3qX5XC4uRPlnnaPU
CNUEzAj2bNyR/sCvedpMd9IDHHbxjwYaFT3Xf5iW0oSUpQMLUUMiqrWdZmVMSDicbRhUuKPdM2im
h35IsODH2qPafAqtPh2aU/lEBiOpW90iSx1pNPkV9rB0Uu0vA7lxPiREo55uT3x1GeLRq7mWOGF5
4pcwJZ/8WJ5PGu+FShSoMTpPBt/gRX/IKIzzeQV0FnWr8jNNK4f/paadFf6tn0jmVmdFwxqcTeHb
GeajST085qRGO0OElPQgkrkViw0OzANw5ZCmp7fs9AxDpBVkZAeAe+nLnJyLNDtFyeOjXHvu3nrJ
MUmCMqK6jztK1xIxEtLuhWYzWrJp/Ag/+tIgYfEE8lr+V6oUQg3yC8qHhJQK1dYBf4hE7ScsmR4S
W1tjWaSOl4ChnuyvEDtX74685uNRmSLJQY3eAL0eqZl3yEWAaQYJ1IC1UyDvMr1MtRhTX2cwPokz
Bk8Cmzyzg8afiBqCRHPTIWkgYNgGVGCDwY+XoRtDdWE9305duR/aUUIgzxyLXHF5Bd2x5sl8BxXJ
bvvnMQWi/YTJFc0IkC0Msk25nehWx9XQj6U3Lmg84SQuQaQTYszfC6vKERtL1huPeI5ej+iA0k+f
C9AbPrWSZsA98hx5w0eBhoTX+Tf9D5D8TOOSmMYRGXQ+iCRlWr0QX6TXiKaW0QAVj2eSp4Q8iyk9
HsMRvXn15/y2Y+t7Z++EDCcvlXsEzAnhg/DOclLUCL/QU15RbiDZR97lRDgp2QLE99KoIcmwy+om
G5dGJ/gFyTKT+EX5WQ46xAahO3KdD5hhTUrdzqRXDZEEqtjIj7uZSYwa0RkHqbffpMC2vzWvHHjm
6zyN5jxLGsr6ndEGceKWBTu1iBh5K7zp9fS8NJslb9PvSpqxqxyMJX8qQbLouknG2bzqwyg/YmWK
niE/vXl9LwgohbOeZn78HVNOza2BuXWmIydfq3fze8vBadAxM5ieNIoY0AOUl467PAEnok7CKuJH
nZGruCFQWKdnxcvoZuWb0sjgqOJJzhXiY4pSAXG/2jjL7tEI/gqdgMGufTibsyeGZEtCKoxIh0a8
dhOh0ge1lIPqvSw5szCev08lkC97QCE344+CDt0A0nseni1klLLt8cVA0F/So/v9R01oCx05NU58
2wAjTGCksxFBkB5IGgFF3NVCSLPVhQd2gMcR0DGpiG7s6F3XVwZP0HAnnaeob5LfkQ+jI5hy/aPZ
lzyaqvMGy/gKXWvC1KQkB9nJd5W81k8GzSbdDxvkemxbxTrdfApKxv6ib2CchHu02qgfu/4sFMOt
X0RxArmPlhl5xe4Tll0N5O8qVRfvdNGapySecA8yfX0LN9txhhLHssBtTNYKqPFKolppwz/K7WKx
mpwpqwGg4R4ijQBwki5h+LGNQtvEpqCT7OtuZUe4wARAk6Dt4kMA12e/8mM2klvum1cN7R7lYu9y
kqkbXRUnnqaN05txina8UWcCWWiIWv18Ig8KdCs/v/JElzZMFtwqd7FP6AtuBv4F4kI9ABJTIJyQ
f62NGaHHnm51KwxHfH8I9vlAMBqQlEKmzIRJmUJlJN2n4f61Vs/jciUS8xWnm5vljMgScUj7v/33
nmzLMNat7zaCHNGm2nc6QFdydhTv1GKV/6A6fP11QI1Ur2F2R3AEI0nC2q4ewOo6z3lyGCmOwWd4
qGin7V++mizY/CsMqGhn59y7g0OfLVotPDMNvrZxQv7YY0hUFnFViq3z2JHuMZAm2VIS6U7IVrGh
9uNSP44Is3LIUELlh7fUhGlmTdoJrGD5C5WJ3qH3gXb2jYpUCbQfS51nFt1khRKjRlc4yUkK5ebx
mCLSwUUnIoZJj2mVAUl7ufAsRnJVKTxDv+hxL7botXm6g/Ndhu/ZQaMi1bJQ+c15+0w8Vof8WNvo
5YFVM4g5J5vleAgfP/wtN2JG0qejIYIRpImojoDUx/bBhYCVfYid17qTkHHT5g2n3pPghwL17RwM
J7sO6ESD0wL3CJ9ecaVBlQwj57++Ep6VXVdaCjA7AgF0spP/bPEStJVajklueF67dbGjcxAF3HDg
0AvO3gEQj+WCYZh0Z7cc4OloMCdho8zD0ff2ko6d7GvaTAtI3a5Uu2f0SNl8MqyaMa9lFhIXtPgw
H7aEDSXTD2J/tn+lveUkgGfIGUzL2DLJc7LjZOlm8IPf9vTDkkym81SmUe2b2mkBVh225eQrrc+S
37Avo8z6atYncSH1qF16Wd9EeAkUkc2lU0qIv7glzwLl4XNlxn7ystJ+R5Y5laqs3ktGIVb9OgAp
0uf9nW+zJh6DXaeevmHxiK4ZJ0d6fipiAxCKIDp4LnMUu800okadcGdkVqD0JxQJlRaSwsj8oEzN
s/3eSJ+pcPVhDRk3p+Fo2nVritYOEqfBf6p01qX0qvOh5gEw9qeb8b6VV5nz8GB8GQG8cmj1r1k0
TxGGDMZxsq3UpUGJoryA6P8fSWe2rCqSheEnIsIBRW8zmQUHxPGGULfihCKogE9fX56K6q7qPrW3
A5CZa/3rH6hW+KAr5U0zZFg5KJQpd44vZAInF1oh4iA4bjVCm6mS66MlBt9EQOk1GyT/+N5cxBfD
l1Md4QdfIehSLoNA5kbE0UzMB26rAx/42aMFxb1gxaZCltFOO0fFtLtq7bJd9y5vO1D5mwvzBu6+
N9zHYGHlkaFV12UQNSIVA9cPza0gL+XeffqJ0sZsLTjlIGV/9w+FLw/+eBK4hDh4vpzLDOwYWjSi
pmI1hAAwUs8nLa7LZ+U/j6dJSweAAWJM7fszxBEDDwBEMG0YWGsd+VdDDm/8W8MUhuKAuqETGn/f
r3X7oWNm2ig6CgdrcNPCihS9ios7k9Oof1wXlXiuoJKdRt88LOCfLbRRamwYyelhllj9kCZTx5nm
ZuCWiXmRMoJR6jdlyBrbtevZXl9HeEBCypNAAJeGFInyD8YYVTD6tfhqUoQqwxHOgNCbeKyRI9ay
HFQ6fwWMDx740jK8SzawBkS9p4d5bfUpo4Jt/Alj/tDFKgErSWAK3LQ4W2LaRWxFlPBUHR2YfXzx
PRRnXBBJ1oAu8LJwHZtgEv2PsA/iCIo2yiiBedhM/QYZljNsXfJ1imD7gN+3/85jxowvyW1UWhEj
N7/M/uvRhS95cV+C0XqGzp7xHNRnaKfXjb7kMbQ/TocGmtQbcTr7cwyj7ltulC5cf7g5zXRKSCqv
q0XYz9/zY4/+TJrXqwrxCfEjId0UpJOf1bC4hxMlb6AmtFOdhe8CuGoq1zOXr/mbdQYtCOusc98k
6czOF/O700AbFzPQGjHrgbmE4b43moQhdjFoRWDFgfFyLxSAd9JMFcn8dno1wRUunZF80r2xtudU
7w9xyuyH5eM4xHAKOo+0vrMLeIfc4UWCiJYBo+XvquEek/eXvIoPHIn+viUkWc4Whzy9E8M9u6L4
Mf03fsTyseWaGx4Eb/gcPSLaEfkjgk9Jm9DvLhjnuryqEr1qTZ5399Xyelg4OlUjzC67Fhjk5m1/
YDaEvylXyJmdHnLG5g2TJCzInVnlUtfdXD5phAZkOZInRiY002W+Czllz0laCbKaixpvJ83s0oWR
nPalBcPff19/se/bYDXB12cDJQ+PqfSChwNqCAZmPX76fLjC5unP7l/3d4E05XG6YGmduPC92tZl
9aidu2FdCkghsxeOPwGz7GyPc9J4iNbEaSWyl0X5FetNWVOZVjJ/BFdsL1iE4w+8L1bdg10RBvwV
GNF63sLeW6aIP9HgU/cNg3cSXR4Ark7dPvYrnIu1w7O9uGJR0kbFxbfvOp1yehtgvcQTRlYcckK4
NS8icGbXDgIFDxYP9FYc7u/mFb4VUX5pBksEJ8DpbdFZAFJlZhs8eoqVPChjDnT5nPzgytdYQsF2
ZobzNlxtwlTSqwCLH/A6Je/BnL99t5vlO0GvmGjguqQ5cFJ7PCmZrdH78QAZJsFyAwNzi6w1HQDt
ZnjWsdcSAmi/P9BKIRx1IGndCreTmsVj2mmRgIQ/BAX39ULUn/stmSc2Xpm4vWStXcOaZ0NVgXV1
qGHeYH0HV+tsqD1HRwdYO08eQR45fQsQlzMPvQ82Z8rO1H13XQai71F9mdRdDFOY45BVO84eUUkr
nN33OjemPaL25QA0vkckSF8v0xCuUs2wnHXPyNh2bq9FP18U91ARN8nfgZc0QBFDvhaiYErgDKno
nF1wRZ0kjF5477PVaKPncSIGqUuXQxeGMWQypSEY2DH72FZ/BqnPvYHofb/F8Uc7KX9CWhl+tHLZ
KZmCqrqZowkvLIzH2ETnl+15YtteUmzZDKdYJMId9sAUQPypFZYkemC1bHseFwnFe5xsYpUJwI1S
mxmNP6+YTG2Ud6HabCEcK4Yo1TuCdptqPaZFSHEvBH+lpY9rt40bzuSyhecKfihh9Bbf6Yeql++M
GeAdGIKE1it2zrwanpJs378R5xz63NGDbIgmaJMeRxvnvxGRzQq8zK9me0+BgGPFfdZe9Z7uHfiW
w5AJzH1OGzGjMXhJr+tmM+S6HNjk8YCzkYwRXCdwxVHgKHH2b/QK+f/qzZhfXxUOo/wZU+s+Z/Zx
5IdGrL6W8PjUdgyKyWe22iOI2QoM5prEMd4F/E/eSF0I/mbsOWxQw26BJ0Je7ymHfGkH3jNLl89N
8QZOzfcTkyt2ED/AK44k5WKZD/hhTIr4zRtcFPVjZchWybdRJ+FLdr92Bc6yzXX3cj5dLBYSZDj1
kvd/2cc+TnNAKE/5VY5JuSI8ZNbQ1pc/rIjl5Dba40MEDQ04lhKYw7cZXw8lb0nesTfAxtD2YvXB
entUkmE05DhVd7hr4mSmXL14H8aR+zBXwgbbcDmYoe2DlaJg4KL58R4TAh4OH96PzXo529Gkjvd3
s7OYpESFB5T+0wwzUigso3hwkfsYXZF3HFR+GqqXyBagAuPo5ndHHw6ZIyeJk/oex7V6nF6KhEUt
UIptb/0UE+4vItWsElOUx5BAUVZ+uCP1Py5o6lTTA/Gz0+bv0GyaShhjlCgaZEwMfy52RJxGn7tx
28YQaCH38HfFYOD1vXIBHsvKeYaZ3HvffcyKpIyt1HiH0oZOMreOicmfMQ+gdpl42YIb5PLLkJoI
W/ZYMPweLxKz+HkWdBF1nijbeYYUvp9CykeyglD4y0OM1/+livkixwiWGAj4ap8s9xd3y8BqbyBK
uc6V/NbjVbwJmLV6xQlMg3/v6/Egn1lD6bZNbAupiszN28zuYKQcVaHDKtexrhOPfRuCiFtHzQTz
0wJCBMB6d2g+9g/23aMSVLKFXdRmzOOrnnuuPKVXnOimh0zsLCI+REglDP+YpYefVZfPzg/B91f3
nseJMxVZTuPjl7ICHcFxlhuKBgKYzH0jfDswQXECC+BVoqPh41xkq0ASQvX8UdOLRDw3uz5zEjE0
TJrPCip5GjZtSDELwPeB9pTUrfJ1w/t3RsLw5zxNnpDOahQmT+uMU4axzLNR2hoZr9Fnk/HnnY/7
wACK5vJuxFnvZbYvMbAJ1+IHXrHJYP67+qbUXFqvHtHA5KXJFguqtz2bzH/ar9XX7WNw5bUokAjp
BOe+ha1PPARFbhBLvsfPYsvEVTS9KaBb8wyMywR8tkiYVRHsIWM2De66qgbPKKx5enlW8aSh5kWc
PxL7hNVbr+AzKln81dYQcMsSG0dwXdZqxL7scSSBJ1nTlrdaAevbYwt7f5ETKTj5zC8YjVINwl4S
hJaqURMbAJeQyZAx2uX4dn6jFoG2c6BU6jnX5cwBom1Dk8cKHfUFRWd32v0jK2EBhXV0xv10dkrn
LtszQymVH0Xd+6corok8zX/fsLyHP+jXf7hd/ANciMrYvoMQmimLUEZVG0QgKu2POcUYULXIUGr5
spDjsLl7ifX6Giwx+KQMIuH0uafB+DN0c449nZF6cHbRIm5zJ6e8HW5ms8seRIXUR4yJ+aSVkFJa
tOOlJvS/7tM6fGzytaxXMB779bjYNoiHwTKeGSy1UVmab+Lrno4aBXSDR7Tru09iD7MJGuXZCMsQ
Zbyj4dFi+QaJTrDFF2QJUjw3ozlJ5+bJqMRfb/pMTGotTh/6c/dKh971UAwaZ8UGekCxRjGKpBcq
Fr486cVT/0Aja87++vSly+EF2dfLPZ3cseV0/qrpj7GfCvvSPqStvtEP9ny4mzTx+XbKY40fQi1R
jMoc/QYD26A9AwqTU204AhNJNO9BZiepnw+XuW50TcwONvVAJURPAcPtkYbTkwJcb4aIsRj0hCvP
s4cipFalEGDnZuusxpPPgkfxy497HsYibI0vK77PrzZ+Hq7acTNO9Jy4gRdNOCbEmoy9HnUJNYy4
03O32Stpydj01RwOfgn7FyunhX1Tzu9SYZIK3RaT0vlQAqj0PM5CjlmAPR8bCuA02Jj4Dk6i29Gj
mkjJ6oIEzcWnK1REIhib/LRdHlNYmyVMzpYCBF8+E92bBaH3dSwJ7eRbZGy6TDOhXIZr5WfQVR43
KiKpb5h1PcL9O34JlawcJmEOL+Fwgajkd3kQz8zJtzAhuSb4FsH2RLgFR96E5MrIvinFJGwRDzpo
OV2iV0hSmaxpRDh6ULx1xMTWOYFTDD1izgRVT8Rqy7uIyrGxvFq/4EFgfRPjawMzjPkFqEzYNmZU
iOy5Bd6Km+8+qkfcBlUwtfcvdgpAHh5s/ssVH3sTsjUynBe8iAODy0UNZsbPm8XtgZgJPu1e04CE
maENQq8fP4jaPTXswhjJZM4A4wgDZ1oDWtzU3d/cPbpVTve2Gycv4R3BAdQS5cyqOGDY8lFhUY7N
01nsUb04kdqCeAgZEGEbTTQY8zNYui+gC+TIQMtctEZAcmA0312lZ74lrtRxKmJlpkn5/EKLn1oR
9RhHqs2zoVdsEYM46lnBhkPgJB/W7j3OkAKtNaZDGMeUxJXAH4AGmVl9zCMg8jY2SS1napu389Kt
TI9aN7v94U7U1uC+6adLdvzibGvdLUQsLF//6oF9Q1ZjOlxOnksQOCbYin8N/ZWni1rmgukMThdM
GUWyW4fQrKl2VRX9sDn+nvKIbjdvSyeiaIZxz0R7or6/spVLnJDkrsvYvtPxd01MGLluqA4Z8EWa
Bfb2RRmVYoZmxlTYeJdiw01aYAtG3nmFPxHqTY7dHNemqm23NCUFpszCmuUlYyVFTX9CExNjxOJy
hrhjqDukmgd8jGHYne2cuOoVh1+oZFczjEPfAez/9ZooICKMOPpjgj4oYsN25hUuvxYe1Yi4RNaq
QBIU+cHH7kyMhQZvoeerjZTHoOvpU7ofaGMRuwoWhrwh5beAm4MoFkpcBIv2GZXKu+pqR9/VkWfU
OycIfACbNISf3fDro1aDjGDqH2nVy92Fg3bJaT/FPN/52I1mty4BYtUuFEzzN76TVPfwXwRKQxSE
hKZP9e+sm4xQf33eE21osi92oxYHT8suN5f28YPTTBr0htP2y/7SH5VTo7Vo4+pVwdBepHRgBprY
s5l8qcn+HbpUW9SsA1W2jpBgiJg8+P1gN0F+dBfbGyZfPwQ02hzD4N8cL9noA7LTcsyBU/7kdoLl
1r91EdUCC4ybJL1n0BYBY8VO/MAEqQNDZR4E7+UAgwnT/yfvMsScEFriMDih/V0xZtTY8wfkXVpd
JQ5Ga7KEiwwJBBYqIYTkHh/RDLFcMPBPX9thz+935o/O7gePTbKvqBI8bq/IavIA6ypyufCcm+3j
uF4xlFsAox+/8NJRT0PmwsEJfX29oikBUfRKivfseJ/H+46Fkw+JYX1/i/lLl4UKsSufq84l1uTR
kKVdrQvcLTfGXYwrc/WbkcvTlsKXdejTxmJ/aDbk9GXzRqQTuiDQErCpzmruvzY79EUNNQexNliS
Duzdb7mDAYgNJvVdgaSvL6zW+kZexKy1LjGEwovobgc1dT6G8EicVGhQ+cb7yMCek4/DEqA25qwC
KTH1ubZ4W8ll0VfAQmW2+Xg9pyKRqfSxLrQ77M3GAtEweVml1SPA++Yas5qcMyhJzbi6Qob6a3ln
rCVLETmPnt9soMBomTf4hMWK6RStT49hiTxy+k5z64L3G3Q9ryJydzguzewJCd27i2+H1BIb/IBH
n3WdWjjxVmGHcYzb2SmtOL3cz7Qb9hdkPZgOJpi70NhGyTRHWEid7bA93dBEO47Ax/M1L/hCDhZG
JPopNdx9XCxBE4L+XPlPkbfOwtVN9n5P7V22LpvlpBdMMOaw2NSAfd3vno7Nw6mJiD9GWOCd5jRF
IfDvjteY27F34TM3VETxra0qNOWb5Sih9pTRHFachjRq6wKnDaYaEwH3GAFHUN5ThtJ+yv2Er8L5
SFyisDt8Y2oFDd/axcVqjswK8JgCqIPNeSQct0vJ6ICAwhGRnALZAlg3mZINoZHHwEmwUF8fsXoX
XR4xQmQtXEgXxT8pEtPxjgrQnd8HViPm1kYcHKYJysPjZR5K0+pKnDdwWJs1hvgId25ZDlqN6c9f
qXr4gdZNjLN4rOxP8VG6vOUchauZwsmN/ub3GaXHei7nd+meQ3dEejj4qLnAsVUZoOCkEuSnYHOL
wQ9HZ6Gv5uq9EF+KHE7Z1v2s8BjBTYUKSj4catPt/KR5kCoHVgdHI8lwFUT2uyDMqyvHhGMDOx2v
tfDvFkFS3ZNFJxMUVm97+F3DaZ98cUlQSm/GyIkJW1tazOxGC2buNzmvVqdOJkhGB6E1T9XKTduS
KIRSzE4oAgUZSsGGQe/qzpOizstxifvEaNddsNjAU4n1fmCCQZoeQXtAlco7FieJ9maA+90UFhUn
B1SlP64OKHEJw8gcPm03s/0r7uUb1uvPyscfvNmYXYjx8ETST87VxWhWnt6L/urUEgDBbJZDcyZ9
sEh+jKtrPuj+gJlbo8tZcPme5gIE+HcaL6T7t3w/7DdTP/lUtq9fXJsKy8A2zVJmsLP7cY76lnlb
bi4bH/0rkfePP1Wz4A44CEePA63RdNYBkvtaYNIztiA4cF1xAib1XRx/iZnAFkQlRQOdxBSTSm6n
6NBDpZ7aQkyjpFO8cMiSMAkognsitCcTmvc4DicVDBUK5OsUBe0PU8ncA+AImZ3hx/G27+viKtAt
drMoZWVQbitaFoeSLLDbIJCvhUdin+3ARi4CR2rU7B8LbQq7eN7Lo3bKZXkv5jlCxXxLV8BV/+xn
DFGWpQHe/jjkZoYQF47j2zZKJ32afz915JFz2EcqfA6Zt+4Vnq+ZnTf/aGtLXsnpuCWdKhf8bJEf
Vct32EMpvIDTCNNKBS4lK6AszH0+VrbJI835YTM2JGJ0WansnvMDnzIt/KxXfTzNlG/YVdK/3gB2
r6upbn7W8BsTj7ymrvM+QflyIFfTY93d8Twlg8YiVt5x31KOaVI2/tX1eTdSHh5yuIHFa4hSdWxK
4Nme4AWKQISD9eW6PJSsTGsxfnnB5ktxwEDkkMJbvAVXYIGrhQK7eQsQ+MfxLNSytU+QcWdcNATd
kK6w82CcKdU84I92sC0ZhecyUxn0ixddLxzfdAwzjR74DWKkYw7Xt39IN2mv1rXlK6cHJBLoSwuI
J7JtjDZ+NXD7HVOD+wrDfQeI/HtY/BD+CG7rg0HVeZYNDt+HdWdm9bMq6LdnqwdDByIxf72R88uy
ojNfbR7Kk4m95OXT4VBFpkfIh6oABN4DFU0l5glIARWkFeOw/n9pWAMsQPuBtYOAkwrbmGdrwGtD
TXVxKTRQTrY296E5JS5nfpiCq+HVRVpZgBcUgVYsNYYpTFdFuoZxw3RHfDoWhFo2q+F0RjJQwBiE
zhkTbHF6sstC1Wfm83CSKLGgts/nTPBctiwHdoHK+LJqcIPbFEXHWT7Yq3A1sZAM+O6V6hQCL3kU
343B5h8vuTGVmPMrYyRi409MPO+4A2vZGfsL1dGrHAEtHk5PLR5HTjs2jFQuxvCCJ8SjzgKaWnlI
g2kwDnyeJjTzznhMK94/cB1XiX1M/o4tjwKyLccDe9Fy1UpImcUiZOcvf7dRSQEWKbAIcSczZjj4
Qi9PnxHfKrWJuhQMvzr4XsBZwXjzHF6PDHUYBDpn/xsW8hl3/RW0WiBJQpSVUVcygQFWLOUYnY3K
c2jmc79xK3d2lafTWYwZkvNhFrv/cx5AKEqAoc0LZ27yXE6nioAOXtwyrpRLFSviZrscSuMy4AFJ
8JomATp8eobjY0nGNo0L4vgzOs05KTg6CDYX3Lj7kUHSYMzc9RryK2qXRJ7Lp+24neiPAR8WaWhY
JRoVpntIFqm18BbLYutMqFFQrlctNY7Xlqr7//lBylc5u3cXccrsMmEr8fq5dbrZJ/mcaC/h17sd
x1A+Lnb16+9X2kbLu7cm9cN6s/V1bos2iYrloavGMy1lZEYg4rcdwrkbiN090u3LlF8iIY5dpsd0
Tf1Z6erU3p99UszQ86eZbWAvMNK1MFkXu7PLZKdACYjp+3vXf7BVtMOxr4EDIkZuk2jtDB9ONu2d
Q4PzQrN6fs4SxlUKB0j7HKV/pVfGRSl86PCY+9gghhTXhbjEPWfFIqzMgonwNaqt7OvoqfPsowQS
Xb4W+rYbUWJ/fdCa1ngMmy3nEixZ9JeMYoC36f/GVCQU7ZcpOnec2LnhQ5Y6jgIahCovx4KlgnHS
SZ0hLI+BwSUqXe29156j28cvP/67u0l6pB+LK+eOyT9JqkYAk4+H1Bp9xbjieTVGDwPXCBoOrNDY
jGkREDg8EYUNufyU0/0Pe27nK8avDRGDGxg3q8GkHuSyGeyTC41XbHRmBXNCfNawsqrfBRFy8/IS
dZN58pxgmJ8If7gc5yr2xribKxIrAb9+HzrVIEXL9caE440w6/0OnoM9r5R3UX3i+m9p34/c3IXV
vc97zrtaMH/74Q1ztgYgmJiwVI0NpyzDu6BD3N5ZSLWf4GVgWRevgYw9Q5P0Xnc7G40KX2dAzzUa
w1XpyjOTDvGN5q/KPj1u+Oksq/3sJsx1zuE9HKkI170xANrHV5IzA08Waiw2GchkMQHf+B+heZTD
c7gb/iwSD4gBp8sYQLl677valKxN0g9bYct+lR7bdSJ+S41JCDf8Rt5ziatcM79hHvyy+2ycqM7e
CCdlSzxZFfkxs+egj/XN0gYWlR8dz4CTWJQY3gwDBtkNjz41vvT9s09tVT9t7WqRZYyzxUNyZs35
nrMfSesauAINJX4ELcL1sP4FzGvscz36lIABAp4RuQ9dv1kOQacQ40+q2xxw7g6gwsAafUXjojPs
m8hMrsMINVLL6X1H7UeMUf2mE8FeIpbDmHVrP5EF5P8zFmAdKkG7j74U3yDeg2PDsdugRRhPSCJz
zaEyKLq9AzwcCLdhyCweQxfqM7MguIbuuSsQEGPyA1oKjxfXETnkan2h1qAPBnugwQxgKcKELeJr
gcwOmyAqdMoTIgEEpdFMN8QfpZjJqJYH6HPinZDboE587UvDLjiBtHhGBb2Yg8JmNrkGJ5rtkQEU
0zap0oi9sLY3FwTLfJOoLsurWZPxOV9qowGX1z0/7Z6XGTwOLZj23g/LWzY42BQmoxMgeNuSwLeI
9djr2Yu/i0U1YYudDeOT+5wWqkTx3Vlayplm+tIKOvFdrALyRGn3rtB8Bfwxwgn9Z4CHFIwe8Vkz
Rt8x7IogKCpAaxCDlqqmOTQmIchIDFgEiQQlKsZAUw+TRkj6zFocQHDsJifWRidFBlfRVV9OUC4z
ovKy45FJA1Mw5jNX24sOhu6voKabfXEBFrudHaxdt4vXfKFh2CtcHNEw8si0oNWEaGJwtnCYW6O5
dLH10+z+/CECUhQLzuxea5IiRBPnp9UdjIhgxLQR+8c/1sptvfghRkKHPfS+0BVhzmWySZ0BgZU/
xpRycN4OcZiX7Q72tLTluL+CJouu8jb+jZkPGZv6t2lB1MN1cOjX0XRoIPejFglq3S7Ywdi6zv3R
K3VYe4iV2K8ImkQqADewEZsXDxcQyHr8XX6Jx5BkPArNUHgRzEMvgRWn3MCmKbq+CsPd39nu8q5Y
LzzfzgH+0nmVr47st8XTnGLkQ3dIFyEP3+4W7QvciP3leGEolzBQpMnVGIn1cCQ1j1fl/mBHzPe7
EYaQQn/GHxNNBzLywgwCTAyRTmCkAkZz0VkXwqfOuGwUbjNkv9es3Su+5BPUkSh50gtjrT1D4DOI
0mCxbk5I3T4OYCsnJMFhZ2df/kRFfUZbjBgEh1pbtTEEkYucsLeru261nc7PM0TFA+bRXE80RA0m
g9lOD+96yAfY9FFdmp/nCOHTgR7hAxpdfEEeFWuj5XWwXURxNSfWHYL8EjeBh+Kr5eDRDG9p7ymk
RRyulck4qn4dRNz+BckyWbJeFwzQa4EV33UQQwxgqtgeAAUV89/IbgvbHNUTeCRn56Qn9HgjeEHs
T1jDrHU/DCcZeLcac/ae5nNB+JWyOg87Tk8su/FftofwPKXoGc3ns8/qrx+hsA2SI2qQLZOWQQPA
/g+NgFOAkuslQ52YOaKAda5W18Ty7LIFuWSqpTHQvYopZSf+nL2rey9Jh/FzKgMkpCK9BvqkoaeT
9/465UCiHiuj9mfnXPIB1CZUUTf/TiBUj5PQaunWc+D1oLQgqS3XSLYKirw0kx8TJ+hNG+Ub9p24
naGIu/kGzlWF3QEKGjKqPre8plznH5Afq3PgXxTN1iiDi/73Ka1ujyuDlvVY93MEWW7tvzqUuC1s
0HSGEe3ZQKcsJ8hvUtcdM+cA7kCkzNubJxacw+mq1TaNNsSNY1XNb4nff+KLgPqY8WaKfoM8yCMc
eYV+kmal75Mu3kVmPmQxvvX1lO0lNSwu0uAthzv6JYy6N2fgLnpeLBOSvouESx4fXY9FwXgHmCZW
hMfPjMZYek7urvCpxDYIyybZUpAwK3GERhsNfV8Tv0S2vlb/A5bKEJR5RT4ihZ0we8ngVL9axwc/
0LJBLI/5HkIloFL8wUTRPfbGnb9D9IQZp2gvx+PBkCugvxVmaQdW+wqhDOoqjAEWxzQcyrffmUwT
G3MHbFJkdEwDxe8Jfg1WZW+wnylETxwlebvX1702UUIY7eZ3XkHJdXVaAQpsaTwtBwAPuJ/hIwPa
88MbWs00d79+gUm41Sr9Ky144/XIFCqi33uRtYM0wapsmCB3uke45KTVTMtXjxU3vhhCgzQ5evpm
0w8KjYf2G9co3DvnmzhC/pt+IW525lUFOvm6Oj0QQZiLtM+mUQUFFDV4D+zn2oKZI7qyHSy8xp2d
GF/Okgj0ZA4uwpYN9gXumTk6rZb8fDadr2vc1/3Ppn6Aj40SRTFj3hOXlVdnIYJ45Hw2EzHmPoyY
jK8dY6m8HfTs7eTlA7YpjVvykDkGOcj2zvcZnprILYx8ZbQAhxmZBpb1liBsuIM5FIH1gfnv29Ti
LtyICkjthFCzUgDH3XGlP+1tHUB2Rop629as4wBvl79zMVe0pWp2Q04CjU2UYazDXExT0MXhiI+R
bqPEZHjyZkSR9cwXKr+LjUiJZa2bZ6CSluRaPRBxYLCD7OCriBTCY0d6D+zGsF6pzyj+jesuIYlX
i/fpktGmdqyBjvfn5M0z166j7o/ztbdlwhwpKifjti+jCzFhNEYYAcgYNJqShZ6fgJXPS9wt8JaF
r4w6OcSEuBTj2mHA/A2l9QmYN23wVlqocwR/zGCFlEXg8rxZdC0JVuj+5W/z7zRruTSTA84Tf1E8
TADHZJ1+fHLfwWy/YsPxkaTgLKypi+u3KG9Su9P1qHhO8ARVDTtLMWoz9fa+wT6fOlP43zEvM3gK
tKzhfZyIhu3/l2JJfWBg1EfFQwSjg8FJk9o6IqFCXiHj1WrGWFnfAfCT+dBd9D/g+bCJHbRvzGyG
HCMvWjSqRzwThglMRSb0HraHBHjJagE/RCWLZBJCyCHAA4iMBMbOBijE9YKQlfsKw2T/xQFnq1wA
XwKS7KU2QypAPHGnKYGEhhnWB+Cr9RJNL1zYmvCuFAP42xI9dekCNqYOYmTCVLAhZ//GgEE0Z7l+
dMwagAW/l+FAEGP8E5SmTBABdAr31zYZrm4nD8pWmitmzWrkG4fmfQ3mAOYH6wsmB7SFU3G8H0+5
vPoyGS2YHwIszC+TE6R+M+Sc3D7f9lYDVK+Z/TT1TL93RVzM0aemstvzLre/CbobzoY3RkBYV6Eq
/Tysf7i9WkzJNJr2rOuN+UIPujUzPHkd2E/KbWzV/Ew6/Y/bwUU2wSXDQq7OYaEdD0HnLlevtSGH
ut8v/N/Fm2q7pkfM78t7a0G35U+9y0yxcsgk/yNo2qmGITXnAOo/ko2XEFHrb7qq1joPN8cA2GLQ
Q78NFsDzmAsWAIHzr2oUNPYNNzNB6kCmQPLP1WIZcM8gnMNUQ08xZeYHPV1sO3446Y28qDuOghVi
yoHiVYLsOJb/8OfV/vRqW7PUnP8WC9yE/+T5IjcvY8/K6a2bYTh+Wymib7xvGvEa7H5XN8+cXssp
m/H355XVqNsbFWVUy0TbnvFduOkRWMq1PdNa/hmx1td8tUl6st4XsMQ3ca85m006FC8N8Q17S/E+
fsi8h/3QWvSYk3245YhpZz/8dAxSyDCq5p4zjkwkdjbsAsdfVB5U0Q0X62webSiQfelRenNYTv5t
SXHcfMPW04a7gDag6DnsitAhsbTmpTBgqZWDKSuGWYgacjyd7ipS7Cq/rQIG8BFWs3U2XsUDhEpo
2opcpjiPCCzVqP4fcectMDzhkjOTf0pG/7DOlEBIbXqOh4/Y/1SwemR7tyMS3aupyJqwL1DI1KMJ
+j3GzZgd90iimpbXUaO0DjxZ96fL7BW2KJrrbBEPKhUX4LH9b0nwyP005b0UHaLevySftD36VKGK
MO2OWoxofY8kBErBOVN8RHxXmz9MLS9mVsThyHdVDKSr4iKOWFzF1W5C5vbYeOVff4vtp5kAlFCj
qSEyRZV7QXlFiRgNzzYsKLDZ61ijz+p3515ElenB6eOyM+OBQ1JTA6Q+HP6fyyQbIsMDva5NIcre
z27Twb7EqeC48jso92Bp0tSgzeNfjqmbqYf7jVyn0VDcohSiPJ4GjwEyfsKwaIeptPEd+OC/VwQQ
WfA4VnVi5y8vWWA0r055HTM1zpTjNA8LfBXNjbzEyxyMpCwt45PwUTr6+MWJhLrVTMnXw/FiYqiY
JMKH4sSM+qoVw+ZucrwwHxtkqi5AB3xBznRkgqeeOcbwHUoOI4B+M0xF6870jUAYrhOs2mSjQF4e
qy125tfJmV0DRnDBrEwfG4g9H7thChjwQkQ7btFttxP1cTnjzj1nsMnkv4cXSBj4FfrAl92PjYg8
TfXG/LvLEYRpfNSiiCuo5AUMuG/Q1k31/KUcCZySF6FodwNMsYlgapv0IRW+0STRmU8rUzYKeJmK
FlRtNRlBvD/llEhHFXbPooHrx4O/j+GJhts6dbrqPG0TN2nvcQ7jGZluGxJpxfqnCEQ/ZtFpbTJw
geCDiIcKYWAeVN1Trp0Ho/IeHzNVe5p6SpLaVxdoChRuMVygONq+76LVla+73S88BuPoF29t/sV1
2djJ5EnBzJSclNL7/NKLsK2tzJyEyxQzU3RFw+1PUrPiEIqZDvzziHBz00isjuHVcsOmHyhEsHiw
gXvtzgzwcPzdYfJMgxfQ/ia8KQGRaG92WmbpjY2A6SHGbKo/8kFpR6cdZkgeK49kDFuRbgS7KTgZ
GiY76Xufg0pzx6MTSYPKYSj6dtalHMhhowN/fxihyfZpHOjr9xLhn0PLoMYCOoKC6e/h6JcowXuE
Mz9AStaeva+rS4NFqxwC9uAYpTg5LZ4HzTLGZ9I8Wt2pPsV4GKErIcEHynv+A0whN4P15e9+d5lZ
4CVnM3vdK1CaydvZ3THHnw/wsADP3rxpvzegsj/hF75E44Bfrjtf+O0+mP7MME9z0jF6mbm57zbg
LWH1Isrmn8v/i4Eo3xWPQEdIIBf6psaGb5esAhJtgPpglJwg51CLKLjEhB0xnOkQKfBKAsHvH/qF
uRH0DXAuKf05sR6TYT0p++4vl6tvYd+6chWQ1yMevMsJccVYjQWqQ9VekizQcwiqvFOMvTD9lVqI
azHdGkB6fvNXhNyje5DVQWO2DXoyR4EVlCpz0wl+RaTV0HRloF5io1iQ9Xgwwrlo+5b+z9pcYj6u
fYAC06FNK1SHQ1AOyoFBXZOQGZXr4lTLtGM+A5hPyMnN1WDOB4CXCVDRB1EdB4/Til9seFpWfXpk
XJ0obBLrY3cb93zqMBfEUgJ8ozR7zo+gA6D5/NTB2IQU2EoAdAwfy+EdS/O9oRiE+NlVFB3nfc/K
bjaeDs2exupit1/sYjXiiwUPRqWphkHZb38e/5F0ZkuqIlsYfiIjlEHwlhlEVJy9IRxKBmdAAZ++
v9wdfU73HqpKBTJzrfVPjjypnI3JkS5qVWm70fZIyWi+jNmIssfYPCmAo5t94PNr7uYLVrj+lc7A
LUTFZ+94aoLMLk1zl8VhOKB2qJm28AI4NHgYyB9SiDjwPPTDAAsSehlJ+JV84ZugdJuxju3ADOZj
1QK2FwhgM8ZBObXMEgh8Z2y0Fc0cPzqim9ttbLPxFgCGPHDD6HrEGDbu7/vuJ1gnJrhEuQ9uHsTO
XzyTpu+TCJWwDciq6xdtrmaMvdINIggbBq/pzXMZjmULz3Q0S7D/uJlrz6sAnXn4gbhQh85uk5HP
KIJm62kGUFJYrp2zuWP+Ng0Dcy5xJBANb1ZjCnW+y4G9cwA0WO8YLLAUw7tvm0EJ1F+6B5sHcQ/L
hyuqL3Y/CKjB/DPOLaEKijb1ZRd5F215Rl4+yZ1z5WmzuRfUkwxc8nKWYlYasMzTjwA+TW/dzlTm
cxSzVkmM61rmBlCHjedwBdBwG/dZfagPIJPfynn70OGW/TA98/uOuZCl3S3uPn6tjCKNcMZ0jKRD
HsZd9IpwfNEgF1ib00m+e6eBa/hHJBpxfJqxWdjg+DCvwzZgMzIBWm+rSzfGj3FszZ+exRAb/A2o
QJ649sH0LtLIqo7zRXQADZul4RfVt+WCzU7tA53i5bO5BJFpz1gNVvw6ihOTv7cNe7H4HPFtdOdv
LAfgzgKd2z2gsMBm4gKhrSI1TDPFawAkvkRRDycDVm9mrKJbFIbdlGuvTO3IM+lJUTZZCxO4EJ4D
jAZYGyvtbZhRFN7D0D6AvHDPuawdtwMRWjDHC9E8S4BmN3Nxt9hXUKpKz10+jBOFNs2G6sFp8ws+
I7ZQgkpsUgd2+AWCfcPHY9gAIASJKoaQw4kfz6i5NwiKv3yLssjINKF015cwXEcy9oYKtrouhLYl
LzIVA9wiMiOKXPDqscemGnGTak4PitQAGh5Ml9aAE/4HF9yKPz0j1kz4zM00IknMIIGIfVI1NTKw
Besv9gH0Q8c3irtPL0L9bW2GBFMbDLzY065LOyhp5wtWhJ0vTdgov4W66LFZ2tjPvAyexIsHLQ1u
FkDSJkTfy6YAeXbJuuzOkJxcG26CuhybwdtfeR6zv5eVMICyBwuuurkjmgiSycswz9xKmtn5WgH9
8KGQs1LZ5ZkaBST1rLyR9TzeobfCC+h7QWcdgpX3G3JPa1Bbg96afKKbDfU/84yw2IT21zaZRQSL
wpw3G/g+H7CTl8suwh3Spw+DO7ta3Kc4RdMn56Ayhm267vAcd+ePs9GNiMXUGMHKZlGPXBKlTB7h
m1k+4FmPwKBJ6AGQOgT2btbO+d7DwvRurupDcrf1EXBF/nY/GuNRpPfmuCIHi0Eu4+7T9rGE4juk
WR2Wgt2tEv6z4G4CNgPzSuN743xXuVW7FxY7FDgmFEQmV5mg7oDMGQKXHQLi8iuJ/9wh9Pzr/ZM+
bWs1rjS4IsUKQb9qXh4r6O42rSDm42RZ3sezAjqNw/EWYQXZR0uH1SL4vkpNvtQe7gGLHgCo+K3a
oLBa3xtdtLf5iK6zm+QOfvsR/G8LyFSgco+BAvgFLtyE8nOcl1iTT+X6qGL3JljuAxscbXQhQwo+
IcN6hWO6b6W7/Fx/YnBMtVm1z0tVLl905pT6/etKgVDN4ggBVCUH7LPs+1dcIDEixxcqqNdUIeRQ
GyswNAAeqDlMjwHvTDVBXvhJEc36LfM0rIiXmYCt4BLo8bUGIw3uKOq4NfmRPRQm0MO02BGS6F9o
dKO4mctYtzHnzxfhqR9OEbGPsScjcDBcV3V3kcJafN0seNMF3XB7nWNbMdNDlVH8LkH1LeAWGiMk
w+lkxpmtEAR4YMjKMdyd3StbHNdcCw4Kh5jh6fHCDNiFvraNVX1kf7bQrHJmMw7s4ytOnMAcmKZU
MExwSlPJLIQLzziVvfo+i5KpzeZy9Tkp71aJH0okIWM5bEYMfBoqXE7XLhohEvhQWm3SUixqwKcc
gFizDApZ2HMZtIyphC/bbV+/1x3m5Hi17G7yrnrt0pIbzJPxPVD+IV5HEwlc7EK5HaDDJzCx6kd6
j3kyltbTrvLrQ89t+PjYFA2w+zS7UNK9RGbpDnMeL5w2HlZ0Rbr7RlTKgFrHq2MJ7DGoQ944NXPm
qqBvywTGxlMA9s8OYyZjp1294RbkDFB/GINyCbg7HgVPtqqcbt6vtbH6RBAJFk+Uof8M9Skzrjc1
lmEKYjA3se8AgVLdpd2mrx8pLyTifhiO/jC3Pz4Gk88DL2c3qmZAW1yB1u4+2Hct9REOJ4aUHR4g
+fITaFgamvmsA38ST/Z7FzyinmpAQ5Gff0DuyfB007bDbXHzSiwOCRbjc/eG40ijExJANbaTcsg7
uyqX5NQeqKb41UveZZAZKGAB7lWSxPmNDnv3fR698I2xPgow082rX7OKXz2SKMSEyI4OVFZMakpY
DKDVMomY5P6QLPMEGn4Jl8QBMkGTt4KjUx3yObDE4nSxm/A1ZE91bwcqEFFo6jL9I9UpZT1QMMYl
cENfDxdug0wzASvgejeLdAtnsc9P7ZxwA55FHCW1PSNEtMKu3JBK9JaMpLJTDCOxTqaz4gVvizDN
43AHQpeUJKwVD/vDnF0ejqXO6TD2EyZIlU2903f6vO0SygAZqhc4GOat73N7OEiLn+mWqqPIpuby
SLISoA3gt1p57F+9CmkCX3VNpqVGNyR3RnLqzXGkY7sJteuml05e61DQIiFRZdEHkn8eIwSjxLJR
/ML+0azaHgzH99TdNNZwZNywevX5eDb37of3I19kfHinN+dbx3x/Fm1aLsQ9maqUb7SFT+KYKnT1
p/LqfSHYWfCO5QJXZQwh/BJyc4lWhACUZIIBcX8L/sPXhAx1lvBIngCjpTdoLBZ5jgMtH45fNcmk
X21z3S+kOdkqCjaA7+v+NhwzV6tt5tkf9wEuJ24XprazDF9NlQMXYlhI/BsrnEyHlgZKFsG89Du0
vRohJMuU2T3iGMCY0WTH8H5IpscYC+Rr5zQfvj18PMYVzfIHRrWdqnGPUIsphzPvW3dLeANpFu/4
FixyCVDG/1GS2NDUeZrZ787BhvBdhDRpHegXV6TjcWBAW4RSzYF93dCv8lmlatuQQ4xPGsOJ+EFl
1hH1je/OZlSFAoMDVxuh4lkPeD253bePcZGy4CjwCkJr08Pme6EwYYxO5CYbSzqpsfKz2h9RaCEV
FFBMJcEDHZcQgiE2kK/V1JPTm1knI4vLk+dwuIVV6SwWIygMT09e8MZS1VZjIW0ya8DyYqFJ0/5Z
JrBDuTrt3b2SSDEK4H9ryvZTBUDdqBGBGvHdrYJfgx+8lWHg02Exv5FdELvmVOOQQ8Za6Yw6j+lk
v2VCCO+CBWyP0OBj66k4+CnxJ3SoHTYCX/FemYH28MuFpltir2UiQkTK+BmEXWpR2FRX53nC3paT
pXdz+YOs8LrpXY4rKfpJfr9xh7IF0a3Z5ejDGvOHfIb75EkPRLJE5Zgk7uGJpeTjpraAx8A4UDL8
8MpkFAZWU7jJdw6APQA1rgUj/HYEI322LiXksOePMPWf4aWFRvCfp2PtJSr4mJw51KfpX4rm4Buj
vsHjbVrMU3KHEjPFVyt3rixrn02Z+InWbWVDJmR7py1z5zMuJmVjyohrjN8u3XTuYDaM+nH22jds
e9SxnO/JuEvM26SD8UY7tHgxO2P5bL+x/NdSz8SQsnN+YC6oxHjQaH/1vp7oqBBHVjbpc8xiR7zT
ZgwbJldDm6pLfVURPqcu8k03tLQQwlt6JGmeRoFGpI+g0B46NFxGuOqMi2rNU0ouxsnWffz2MG6w
5otUNKQiC3Q7zW3NeThglnjvJGcGj31Io+vCTY/XI4wVdVnzSZs5a4AP2iOti7j6/r7D2pgeto+8
Udr349KqT4CyzifAoGZc9JivOS1RrYvfuYuhQC/l86uwm/l3l4XaEusGkvjs3llvYQNf4WEe6yc1
G/farHflzdRgfjvNBS94jalTf9ZcanxAND9bXtfKRPYrpnBS5jwh1aP0lr18Wk7Grz/IejURlKvn
LJ99mJbILtB4f/tefqBY0soq1YwCHVryEyooDB7FaYUDr6NQbQSY2mAG0b+81zjYEruxwOfPSy+f
YJRz4YYENsDDBsCpdz2/QT686MaFex9rgo4zcNqQltm8/tyGSS1kL6wWmUj8hJbv4zIvH6fjZ1QB
ykc4/k9+2DLmODHAnBD2FTxXI7S0WA8y6cYCd6bh7ziggB1zqmg9/JZ4298t/gswy0pEa93PwC6a
QWFyLmS/ZMo7inIE7btsumQY3zgfbIFznRG+dnpQCp4h/xK5RB1eDcyS8lg3+MmQ0TapNR/s7gTL
uUmEPc2eoVdzJi55WMEEWuW+C/SVbZCXdG5BfEp8zyPgBxl9lfDMA/nH9szmlZDTAG89nGvP0Gln
Lr914f0mt/013xX7l6hVi/nwSDcdXLHJN3C8zDDiMrpwpFLYqPPOYZPB+F0qaDmIZ0MIAW8F2/1k
qRKTXRUImpBNQTnKonSGaV2scdMkzlv4ihyHtyiLaFiHU22i56G06KZsMmDWIOIvXCA9HTM8rtej
Z74nOK9vBoJJERMAtO5tkwCcm213/hFOZizNZv562dK5Px0K+8yxHPyQUVKwCeoQdQTyHtEfPtY1
pxeDEpGTmtOQC1kXVp8QSTE/Z0QG2VTDL1xZ1PgCG795tWXyRsSEN6KNAc3d0DqDT3A4Y4OMbC61
Yw0J4PuPPAErn2ixGlFu0PYwDOh2w6VCmBm6nyVBZ5OPw/lH80MU+seK4OUIsTibh+J0obz+wcts
EevyR0YMBQg9jB6UswFkJlwVjGeMEZTFk/KnUIAXESNC+Jn8A2TLDDJz3D8KKfukgxRIMxENj8Ip
FFANWhXe+9DCr82/rsgoHbf8KUD2WLHuW86VLWcMnfnIzgs7DSsHXphdkzqyvG2G9JsoLyyMNJ3u
RGvjcVUYTSrn1B3cqYWEWZdy1kOEWcZ0r7v7yvBnWCTKwdXfnHj5FVmr32PCrjoesq/D28BMYgmI
uYR6phCLAUbx8zTSmWvzOhez9nzy2GjMKylTQmWJXTbsDWXxwHWrJDtPSAVniafZRDDgNECCG9ab
oGVX/AxyDBvgTrxIiYYXeCWcBPtCcOMXqiLW6oa0oOCN6URlYAM9WmwpRoXkD8MLdlRh1vE9PidC
biQiolM7sXqRAMT4MeMnUNRnxQ/xhFOXGAglHkYJZF0gKuUL6L/c+BTH0872UZli8zXwBv+gJoEZ
se2Zx2O71ByoQWwCwlFAOHRt++62ddbCNQnMKAUwxt7GrKef/XuebZm7wzcNyU81f8tBWC+xv2Ga
vwTH2v+I126tn7PPMHkCJAHFGidW+qfMsII4isewwtvKrcc6lwjDF9x3+7AcPUU4SmJM+PVUticP
gS/i5h6SR1YwakILfTrCKOANIrdNol25uBNBUOCrcTkg31S8dTwlbNAik8RGwBLeCs8+JQxOCL3o
NkV5B+wmZMZfZ+9AWZOtnyUFjZDsgroA5uMG6uTECSIOhZOgYltRwGYDOfZSruj1rz1yudCeIhil
hjeOD0JAxG8FMIh5QzHFMGPC3AmHkxu3VoQewjUjuJ2HCW1yRegDr4QQUvBJ0P7Co3B9Z7/lUTvy
0Ww8KxXTEepf5u+AZzTNSLLA817oB2usJwCl7PjveEQ55mIGAr6DjQzPFxZq+Pk4iZvNIMKY4nK9
gwGf/LPCjBH3EFaokDkLJbJIQB6gKtMcZLDhg5TUjy2ipbnzJsyDLwf5ng9ETJzPgzj1Z41zYhJp
MhEn5kn561bEr4qsicdM4xjRjPW8Y4yDs6DRIuwfcn3XDIc1Yzpcp96ehEPrHWNkYmyHNtwILgB5
OvHIyGYKVE525qvdHQYhVpu4f1G6WxJ/HPMQGH9CIclQjjrCoQpDSCS+4P/0a15ZgsN8WTHvgI5r
3QVdIvOJXud9wAT+F4jJqmWHEbsUGPLsT0S3A3oyeWIKAQ+CK8vntO/2keMU6LXHx+DBtvjYFf9g
DxFAqjU0njgKmsVgg5ZELFisfLD00RwaoEXPLo9fYxaqAZ0UkDRrjBe1V5BZxda1AsqWLXxqAuKr
MEFZvpEyC9I1jteJEwv0kOExOydBdZTWK4Bb1M3iOefRnfIU/38ZdBYHWsvt0Di1/B22LZQBNsHb
LlNRzJ0IlGI3J/YbVzux5MUziPUhSc8KmmS8U90vPzQAhbcfPH6qg0M/KmWhU2bLk7mmR7FOxMr6
eR+uC60+Q1dCRmxs0AfxH1RXqFPKAr2jqWBaN3BAGMUWDmOAIpCsDLu0+sGE51z4H/hatBkE7m1T
biBKyJy3p1jwkjH9Z5oE9YNXc/6GPqm98WfL4QfDYlnBkgYgx0RPAah9uRTlfdy6vucXpXMF+19I
jV/ftbJDhNVQpdzBsDb9rwc8nE/qaozmEWYIyLPCt6lunz8vlSnHIAoyd0he+s3M7gALbXzKYFc0
TNgEsTft7e9otgfh6+fDCyQdhy4EimqiTfvaodQWNa7EXJEWS4fZ6JAjEa0AdDYv3dzQ09ibFwPb
QoyKr6o4jMMiYXeD22e4wjiEMYq7SImgIxTUeIJLDSYj0DBcL94OXqwb76k7xR/z9MWvNT+wNvYZ
ziGwbFJo1Jf58Mkg/zVhuN9bwsfIx0yZv42LuuYEsByOwuHIOjN4x/17Xqx+zPBsmZfcZXASmH56
vRDXi/gGbJJPF0VwdxTvOjzC3VaYPpCLG40gvkL05uToTxmife/2PXyOjBnOxBkuxuYrm+rnv4rU
YyKzN7Ap0nlMmQHgnlNxG9QaxcnROK4aF7dmzJWEzRNkC56NlT/9zhDHsShTyBwWf+mQvXplg2O3
uRpT/TBBX4tfG89RxrIX0ehE/0RTErMY5HJ0v+cfeHh3b09UFBSlan/kCrBFoKnuM+CY4PIEfZ8m
ouDxzeDqzYEAy8Z4naR5Mwgg0ZJKTnNiqxJQNq2JAiODg6u1cE9h+OycL/3joqn/FZUpuyNT5JJF
Ct92N5pBYqnMC8yn9cecENmVsaOrUA9axtDiAxzJCxUEJ8gMUP4xdMCHHNa6MKDaU+55NerGL1v6
qHFSpqT+azd975dil0AE2YvYmbAXSnD+AvlOLNg1ULDyObGy7ucPqsl9P/0uREH3QYJjQgp1jksh
IwfW50zSdzEuFLXhfOYjRxJmxXACx/ofRlbYeugEaXLCpFkgrILYedjOOI0Fvp6T3EmsMyfmU1im
5n8sGTYeaPWIjEfM1GtTEbQ27L3Z03leAkF2qVYv4T8OD5tWBFIMx6V1Za5GjdE18CBIDOegdo78
6hdgXSaspYRJ0vIGPg1Hh7uIpPSI1xJ1zcBoMLvnnnOzv5IlO3eORLiVLfy094uzSFg/1OckGNFN
CV3F1wGMTeC6pYdXjhKgshGXhu8DniNuOobrgrr577MfjevZ65yOtcxuriQjitOEo6b2SvEQ/pis
dtZNtrFYkA3hUOLUPJMPTKtzp0WQYgqCUZAtuDRXTGCc32aAkRb2Xp99SgrB1Tw2V6ta/atQsJdy
UTzC7C7HsERiLnDh4LG1ob7HAIXqP2MNtB6wFkYPOd+UzAbj491mBh9IbHh8em4C7O7yh2ECehHn
NWsXlckpz9rpMTfHdUy8FGC5AMZ+HjxyFIwfikjc7abQiXCvwBQCuWOB7JEiYkrysqASPXg8tdqg
RnlleDDYokpYCS+vYUdmMKcEHBj8u6iouBGxvsYEn+UzL6xk9+av3xR8Wl9UXe4NQq5wfHbfk1xk
f8hHWPwbtOfFFO9u4HS4SUQT/5GGeIJmeko8do8wB7ArQoamrx9sEaZhf0PlxDBPn8JZINYQITZW
ATVWDOtkmsWN9Ygk1U67cfuJPwilhvGQBgx8AEQb19ogk+Y7sMTRbfGV4HPicEBo0IrRvkJKpsJI
c6ecICm8meZB7/75+gtfBAwr1VOPQRo2QbpJIl3f758Yyb2YU3YOE0sb9PalOi0FIBg8mciPMXPE
X9AvPb3ndKKJrCFzSZe3cqqvi9dg2cJyfD3O2Wjz/aw00uiWvTK+kph21w+PwmOS1fXmP5K+mDGP
ZLfq+Uo9KelWSWV/rpQ+sWLqiFTp8su533Pz7zzBhW0laxySGy0mo0KFR/j1YaFrfIn2uXy+dlOQ
QW3pM86UxISYMBgGYAbfcb/3p/SIqDBU5E2wsePvkZKf/0NMIgKy5am8/70zalhodezJbDnoYbGb
cwo89OqSG31zGp4bjPpEtci+Me/IEtvXPRPHc1Y2ZNfPDaasmXdmvWjPbLw2UL1EMcuwgywkaX1j
xGm2zvZRB7V1+5jbglqR6vhrQSV2v2jCZTaUx2R5Z4+oBGH8+iftqsH4DaELVxJhfk4QhOhin7kL
jXGD8UO6RIS3BUVIz+jJckhEzyWyPj0Bhbld/fbCTJv25fmHGKFi/dCyQ7DtQPy7rdaZ1yL8fl4W
7lwEsBjp06mZ6u/+NDwjzCFqHrScFDoZqiuHFIgcq0sTLjs9K6WdFZce5BLWl2DWGL05uOcqeOFi
sDojMhs8wzmy0eCAAj9OPwgVq0rkHrdmdmC4SfLcprV1I9nuoMRAmnILXeBRmMJfMIa5vDoEXU4/
tSkl3We4yZE0MKAP8d8ZGs+wxE+bY8p66vwWTQ9TwykGG/l7Xg/mlQVtCQmQHt6Of/mKMObvkXJM
N2KM3ozThtk0aA2IIMihUaAbngxhAr+NRX+8WOnjIOrCHeMG5sWDzqws+EyzYTgypZ5bkgrvMk9m
eLUA4rt7zwEsnTWFUlDbLkNkaDNXxib2IHrjGbJ5XTY23vb3zBZh54YYUAxgFjUvYzbooPALxc/A
bZlg8NFUUl7Mg2yjxjcLNpDbnOgiggj4eY5CJYAdjtGR9ZC5hZdRjinLF57wjMk0iZBKu0fxEyk5
6cXME3hvFuDo87rK+VKY28n2nhD9Gj8ghBlD3WvC1k6K1ZCoOwXjRsRlS6SfmNzxLyRA26tkKVuJ
S6+sHypD8J+gxAFIvChIPjDLFP6e4SBRKtaLv0ApwV2UGO6FI57DHSN+vZy/+p4E7EUybob3nECz
EJzmVq/meSOqcs4T+ToMRytYYMVgcl+yt5HDBUz7Vcm+esFdGMqIfBnuJNOGfUBGemsQXCC7xUHa
PrJJ25sNLihnTUGfqt3P2z4lBGogpmKqrKV8Wya5GODgxx+pmgXahFbmxbq4Wy58mocNTNwBoADN
8ObVFRg9koOwN2kZ+HCH0Jp56r4qrWB3yLi6RahKgV5t9entgN7UVRzMY8aJ/ZT9H2onmQ7ojTfw
vH7OUsGBGZQOuA6QUTpLgUnNEMxG/lHaC2jr1rOBe/TUBjm5V3Z54Vt4BkadCaQGWgb18AmIbYhM
EGWb7pTwN4EZaVNw9zpPw5kWSbwE7osRjIZDA455a1AcTfijP8kPvL8nN2jDpfO9DPDHAPeC+YkR
qflTx491acNg09+WBENMc3PF7tduKZRJwUd3lbcvA0M0ltoBza6u4e2CV+X7tUTrVBzQyknIz/4a
D4u9gzQfyJY+qZExbZ8PN/tC4UaHkPs/lCC0MtQkNCn9sRQrsW4rEVN9llvJDsHSzX15T/ncIqdj
G2XlNk4RXZeFhwYPC3YEDhquNGRjYa/wgF6Lb6ffgesy1LCGmx02v6oNIEZwA/4A6kp2AW94qj5q
BtmluC/QTiAZ1iaDPdAi/CpixEBFxsp2d1BIV0lvUwka8H16heKnW999cyR4TmL0T2Es+3QhNrkN
j5POrGRSkVxgtSHj5IL27wY2wTwW7vIKuOpupPDZRhOV/fnqcgJ9BCInbfvODir5NzWfEF3UgFnl
XA9F3+WXd5801OqJAMK8zxkT/PDeUsy8td9D66EH2bZxQeCWXxUyhNtL3Qx57BDDb1TyE7btbUNy
lz8MmIRXFzK8T9pJFXnoiSvaZhlmKHm7oHgfDN+JChazdsGlvtpUqBSiQ1N6kurttwuZqlX6U/40
h3qdtv0vJRCF/vIOiQkqa/CycUOZfwcuzytPaPYA1PqnUMMQiaPNeJ4YI3KQyuOrPH7/sTUS7Puy
6iPlzrGEu9QE337QTftYu4HkwnIVCiaOth+Glma1+7kokRZN6T1UJ1BuhDzZ3/6kO+V+GxA4RZ/F
S0PvDEUgoWuncKoiOLI1+Xeo6NhGHmxXsB7eb0CoGBD0Rs6Lz/4NQAfAjMFwWDOnx/GDhJ3abYH8
K8Q2nfx3z+KKWoYxyXXR27PdvwFRwdDZDCt7MOfDIkMbTQApdy3TTGqPbEOY9m/GAOPSJ5t8EOgL
JqoOmKKZr/Ke/zyB6hVrhLG8/NtqZqB3BnlqOVi207ErVwakOOYT08ph6iEmFYxRAAwTr5lhKz/h
ZGA8iwExDsOEwaFA04RVvn+3mc1LSy2m62GoqkbpvkJcjLdPgSBHkLURWZBBUY6lz05JkBaa9ZEJ
MAdWn7HPFF2FybHnKTP864xNebfZJH4dWzOLGe+6AcwxaFqtPTy9kJWC4+4GkGcfNN/tw4KjwnC7
8cnw22i4G+JGjJsEbbqlePTrHQGik+dU/lj3aRaki+JPwK4rPYYvM3lvsglNoyDzYak+LuPGv+L4
gj9C1B5G3ETYMwxizq/oEQ0xXwDF538Dil9QLrpIjHJpmGkcD3wKbg7M08Pgwn9UWD0tCQ/L+7Jv
6WykMJ0K1ExrZkGMK9+Maj5GcN3ixgGEpBqCxa9BE8NMjZVJi5kEDwIja79losYc7hFUszYiL9us
Vy98QbCuD9fDSLPUpbzs7/NjQaLo7a866jYRZiZz9WTZ1RaR7A+Tz3f+Rd00ddHjiCOjPz2JnFwe
y0GQRfly5A63EhUXuxKU3+mAaGxBn3AIxBsL86KWHid4rYgs5UVQ12PRccW1blGurg4zB9QIuCYJ
RudjlYGB8JvCJsbaec5wwcADTfE8JonCob+c3Elwxy9gPvIxG2/G2JE8VsVeJyRiDktstAOvqzZ6
DMKlw3va9I8aQTgwOgYmXgOwPQYmiaY5FXqqnb5rmC1hjiqq8GV3NG841xkvUdwXy5L7whP0Adqy
RsPTne2htVBEnFpmsqxSIv4mDD6yKQmVXLFnKOEFj3cFT+Xm+o+FH+d2hanv00zn3/FjwQwlYp+j
E77PZSpyABk/w++x9XAWpBkbvxYkO/C0Y+n6sN4ACeWYYRPO1UIz8jsyV0a58UbEwig8xef3Oak3
6TybfmH8N7uHR8YcLEv4fu6mj7mScOKuhQQCzAGrN0+jsqWzJzozj4fBK3yj07/0A/iVp47ZLNcr
EM/VU6dZfoRvm+RSMRFmU6babzDqZo1qKzz2pwTtgK8hAwhTimeq9HxJ45QspJNgUd19UYqnE9x4
Xf2knJLpz5ZNhjHuyIK82Hfo5Nyf/T7nuxIBXm0eKl+HfTA0QnxQbEJw2qjn39z5GTTTPECwhtn4
ngIJuLCFb2TMiiQF2IzX84EgEPcVPNZQwh6u+peSwHW3rrqXpmOic67LWtvWNnsiT+oHZ2rdf+Nl
edBcfi+dWs26+uz2sF+Gmjf4edUvai9I4wkCP7WlM5rrzRgTW/s9miZvf/hdILyqn2tkwrLwGICu
QaBGFg+vDtGEV2WGFyNUe+QmOUyMvjnCkRJNDhLMDxRV1fhNOOpV5uUcEQCq+Vi6TgY+BOpfF+Fc
4BTvicSqRhQhHj+sC96wF/bwf+rhsUF3Hmz1+Wg6OrWWxjhPpvaw1PeEFNYbrBlr3KzHo9Na/UU5
nn98e58BnqFJKa4FFuaD5KjJCVeBAmsqDTnozCpOguTSHQRU+dgpdrt4oCdhJCA2Z6bIqKLek+xE
+oBVOe95TkIBNr4O05pltSaoIbotixkactmpFyRoBGmU+VQm8pY9d/H8k8VY4j7PA/lIFhqSXkYX
XCCTAC5fCT5r/dLYQ1cEnhAwffhtcTkHkjyApTA32eQAYQxs/DetwJT8MgSz/nWdRr1pNutwme3b
pY948RnI3ohapsD019X3uW6KCzellMKWQ2DvtxkXi/2Q1bx+U7vHssipvUcE78IHsvpEwXzsNKou
r/CVMblO8KmtOvvZGTSxVEeZj989Flq8ekRLq4NbAO6wOfEpflPJfeEJgmA4ZovJHXac0U7nnV1h
BNC5RXk8UO0BVez6i2u0bqaRRAIhfbubRoI6FAmDgA/z/tqDlMKjuM2BOWHuWA+GVs0K+BIzE/Yz
+zkehS240NO97plJ4RsyzveD8X3+cBjo7Wtv6OvnJByGn39SRUwyfT2EM82RC2N1wSlMN86BMxJk
oIxHd41G+pLqREzZNG0KXPLUQjkC/YYjFeyW8FIiSSZYX6m0pkzJGEgsZWTInM6T5KzjS85gazSG
oGDLG/BgY2CpjrS+k9n1j50Q5MTLCIUUexqeBcBOTOeobMU746gvjzrZZfkcldtvTPs9xAANPAP9
MWlegBZgbcSnxCr6R1hFtX3YJNaJlTPNQ7KV0GBoGIP/DaJmxxJ7O2+rfyZwlNpz1vuHeOthKwrR
UQyH4cemfOQFelHeigBFxpnf6a8fflymywB+JLLhkQjnB1/gN1nNPFelr+0LbFw+Hiv92XM0JBmK
r8YKdJ/U1n0CORnxAzjMyeiDDaTVs/y7xNIczEHKTslS+viPjTC+gFEFuRyVnNsjSfbhfQnawzuM
2+TXRHNqNoZYx9LrvUgotH9i4EOJJK4c8r7bJhO6HNawYKZudStfMQTkXM5kr/oKGVzio44HOXaH
y3cPCwEXy2iEc3i4kn3J+Og+IXrnSJRkAyD0ZIjPVNsm6oExdMUL7wZ3U66IQQoa2kWYa92Yf39g
WK5b6+s3zP3eq3/hiABMvb+kdR4/v0vwrmsD5mK/vt0wDQY10PbfxGZkQ9dG+ZVn8WYEwUQxCqgY
An9iB0wR76RQ4roZTLT2MdtgMIFkB/lOc+oGf2lJtWUWWFItpC2I27g98th84Ubw7ydxJDwS+PoC
0xc2V+9x1HH4tlDqSjD0IaUtUPl05L+x+3Wz4qj4ypndGG9WPD/RfV7N21p1KyQTL1yAvx4OMAGz
c/SdP1Dhnt2LyJ1wCL7ifgzx41V2+aoej2zG1/hxCh959vPoPoH0sRJyTqahHKcDb8qiYlXGgGsM
kxgo0SUz2MPhYOC+oT9kDFfB3OzEHzHIPOCgx3gc2eJEQN+KxfYwT31GPVB0e/PWhrtD9LsUdn5N
jBr/jjDVjBOIGCnRmVHJQQrhXt9SvyqOCndVvsgXbGu3+Eb6Xfimm8ZhhbmO+IGUYtBV6ULnEJ8Z
dl3NxPnNNx+LYo3kY9pr2gJ9IU0/W8Rj8lydcwfhStMaTbJ1d2JyaeW+vmBruIb0LDQF68E893uP
CO60mBVl64IN7IREi53ljivsQqERGlrv7Rso3X1uSRplROKmPlASamvsTr/C7ELgaq/OfJ9ossh4
hNbSW6f0CSSgSUs95B7WzPn/oWgPZXI7QrmRZrU3QjKSuskZhwjodrpPx4D5N93A+OqCjDYEC7hw
Io5M7hliyxDcrQfGKQOQdwHOAF7M3wGD1y/qT2Dv+lyeVade9vkKOSSqtovyseY9QHRfi3eL1TPl
Gzkr91V7vK9obOk6NghbYQDAI+IWwiI0If/VAGK8ARcqCkglT33JXYKtgw7yyJNGFmExMOvPjL2O
2SJzXDG33RBtKyq/nocLPRPfK6x+/hRhsuh9JLuC6UGBmfgkzzYQ2yrR6wyzMdfnu+gdIFOoFvAn
HiHFyEl6BlUovg+F+coxooKmwgvD/ajFXES5szw2zLexFnpWAdNHah9mZRBcddlkbJkMLBYuKrps
iNiVLUZVqeU/d1M5jSY9TF3+o+m8mhPXgiD8i1QFIr8qByQQmOQXimAkco6//n7N1r0u7117bYJ0
zpyZnu4e2yyvPpzoG+48R2kLrRjYXlouMe3EofYVRg5Bnf476OaaU6Xk3FqMITwpkBvDSsbzwLwF
8yqntAm2Z0TM8CPptF9dA7fjlz0qP5wC6JYseITEllEMTK6JT08Pw4a/omzJ05sxZXhcHGiAYegN
bxILzrX3frjTJWYkoN+ooOl44RcO9eScvjCTHWyzLQNA05qmeDm3Erx8xjS0y7sM9TfW3pjf0UbL
2s1xvQ/pasx0aXedh7ubfTBRuRn2Hp6kLiFpURltTxV2so1JyLQUl9BOoIt0Pyl0YnyLUBzChMf8
HTP4UQUlIiXTOq7e3TNMGMGhBozRJ/nhXkHJGL64xGwC0jd6Yj/HH3QQRIS6g4HGx6bzFpx+d8ne
sdPRLhYIXXIedPYx6UEBy6A6RoHJDpp35ExEOaDh7coH/G7gB9UCu6tQpwd17CBPw/z8Azh42YTT
U5IfJjQ34CGjgWj9ou2FSftqjZrk1q3bAJ2S0fDyAa3y7Qu1bNpjDDVN3DLnkse83eYQ6KUOYKNv
GvC6MKcDReJ8ZT4CIueji8mTNLLKJgA3MJPfO1ChW4nQYRyrai6G0c60/7i1G9NR3n0BzFPs8o7d
er/BZOeMAhDwGUIvqwLJqTE7gYSuDsP2hjU7e4Gq8VLLyfVkPcPqfm8/25/h9uEjB6hWh2XDvbd5
r09KlD2G434tuhxX51K3vmBSJcT2BwkYfnPkXJUhZPwqVlI17wK3De2T9RpSNdRvTwtSPXoJ89Vv
YXlMUXFAsw+KTV5PoX6LYK+zdeRa9UBlAck5pB1lMvli4h6w6nOai00dfBQNF1y+5qdb7CJEC6er
d9oG63Wvag6B/cGgzcUDy6BPCNjPJoNn+AlRo5yxjETIu4C9f3u7/ESTpr7o61xQLkrVbGOGBV++
NN63L6t3DimatmeEPuZIywTZVFZ80Os2/KLXwOE9fVfAiFFggDgQClebaZ9fXrd8/rxzTXgFb/e1
4jEBfcyiV3qnRIo99ENs0pDEXq1dOdz/0L1gSAD18hsm689GwlLeJMsXSQJaBLU5MNnrsc9Beaed
7c9luJsxEcy+7zwadNSEJqM+pCx4qwOIcSsve90+0ynEgrLqkAbcuAUnPqjfcOPepBxO0CC50L+c
B+xTNMwdJIU1EOKoNCfj3v3u7GP8RAfsVzplulKsmsIxqZVq1vVt1X8pRyADvJ7MYzu6tT4l76Fd
XMgXwV+9ZvaM3lk1eWfNAdYEMcThw8F+TMq4fkYXqKz+x0yLp70DBkF6d5PPcCUPmEqX01RqZowU
3uJbhkT55GzosA+2gz3JMRq0RrvoX834w9Zh7BcHAalgaRocW3/gDk/1TtZ4FU/Ay8ywNdA4AAWE
0zvIw0oEzRrRBbSh0eJvsQAhvHtbDjbM4Y5uHaGC//Ffbw51c7H72Ju02QHr2gw/9ITQT+ZJRZ1i
2msw5qLt7zG79I9cuZWJkdzYPAE4e0bQCnivosWVgxftQ5pi+KnsXxGYJaEJJebRILg3qjGHOIcF
pwdb+Y2FbICJ6v9YIgZa9c6zjP+jD9aOtIL8/4TuxrmsgFSTZh2Su3j8D503Jll27rZ+L8SoersM
EAJnk3h9FNNhQW5GNX1zD2RoT4GiWhrh522jJEDPIJie2gcWC3xovQAGmqGy9OlUtCIwV1BGRA64
uTSC57jeYZUXzHg50Fa1MCGbAtTTiSnQJ+Bz5qHvxCeo8CgfKsi6efcgG3jKYyJ+d09xFWoqeX/l
d3pMajCNteP+bXeev1b1sGzffbAiik4cluzpFZQh8+V94GOiIb3AILTXifiCZ//nFpOn4Lse35jA
dBJvisje8sWuvS4QYNSO7geefCBYvdaDUAMZqrBNiGjwSEQh3Pqca40er5GyyNRNwsFC8yR4Tbgb
Wl3x8Wit0uvddKAGBPtB07BoBrOtY7KfJ08IwZR0ZbRbe6QD5JzUg2+nhk+U0TuNcs4TtyB/wewv
qFojbHEjA88GqYVhrYmwCvlx60ugz9Ldxc8JDZWQrKLUbZCJlXtrtsV3HMPFRauMVAS46RTkDJq1
uY8wqUoLkOaGT5IBzHlmXGGPyIH6hhiAfmhPMV45UbQPzXK7MJlZzPTDWowVQJu8AtrNT5PCmthy
cYsV7GdsUgPkS7EAZrpB1U45Y08cRiQH278p/uIxDFzvEdG8H6PHgLIsgecLqhPVZWnChGOGt6YP
EvoN43vIrE5N7zJ61VGmxdc/uA4bgC+MF6fOkZniJTrhNU7Y3+Nv9dEhCblvWeMRAAU8EQ0pjz8M
ZcA7ryYPSqguvSPzfXF/yLA/VJf76K1fP9R0DE2Hk+Tr1ZHHkalRwrV6Tfo+1Bcn/KnKVvURs1m6
jzc2rved/aSbMzYXdNRuLnU7qD2Wlj9wI1R7dylWmc5XjmvIhWHq7eHRkoYyzSreJusk90udEkJe
IOXxtnttQ5SgTwnqBceq0sYK9vHoGdGtN8Wz5eAUeQeoOrrRTUGqsPsteqchLV0kiBUCy2VBw2GL
Nie6sftzHJV61XxmPAabbZCDrzkcXBWfE54XTr+PkuL1CWp0KLgxJjrOa4NZpTQ0Sy3MVGmKMsEa
0gcw3DpkEBraqN2wipyK7kUja9Xiiv+IdjE87wtFyZ38wWr8PhdEuPUPRiGgjKQTlQhV2JW2Phu6
kZiLIuUgwjL57WxSzjR+mGMTDeJjVR3XouNPbcXhQ/JAJ5elV+BqAshjeIdWujN/0IaheUYJZniQ
Qcg7qeoeg8YWMLP1S57L675c5+TNuA7Sq73ygknG3qR2A4KDWR5+WiPggXc9wMbz9OpcmDM9qvSI
ws1uwUTG5x/TaZgO561r0LGeTdeAaulzJFjlvw+ZYvz6e/gMAY04c6sLNIif1W6GW8UnMKEWYzXF
2A26NlxG44JdS2AuOLkhszCgfH3ssIm4syTrl+ExpLeGngkgofusojfxK6sqhLgxlx8xYnn1Qtdq
HdLP8EUXvhnc/GPn8feCQ9TfLlggbgPZKaf7mh5+t8BUE3q02yj726uz7U6xNAvRnuLAjvp5l5IX
TMc3uZ/s0nxqNXgNYGbM7l0jwoLZ+NPslLcBXQA6SQssHRol/wm908jyDx3QyqdzJCNtF7Q5iOIm
ZpDBw+hWQKyN0SYlWNA+gPVS/nm++o2MfOhn2udIeI95v0YiDSaEBIpUHNQ5HvXl06O7tRleXBX5
yh8zpAwVv7TYt4uyT0bEt2j2IPZYh/X+I2okrJe7NdK5Y3ZuJCKELtqXBgzXE7U7sBND7ODYEoB+
sOhHnAAZBswHSVyrh1MjNZ3smOBIUd1fYUmLTH0IzQiLPUdem3C8M6ZKgZu/YOVQHcL7Ze+/l9C0
HpBOQPBh5sKfgivG1F1ymPQqirKP1UQKCNoxOBVGiqqHGUZzlixR7s65XVqc3DeKFPzoyfpz3+x2
0fUFlV7rY1FvgQNCC3ZxsEnxIcuz8wC0UDgsjQNOW5HaAIRGexoRe7vBO2hOtoNHgM8fCT2pEl2F
DQznDVPjxEbktds9Etxo5215CCxOO9TXsYFyGYYcNeY6EUTSBHSDQcO59fRRFtB/pc2JjgDtjnQL
DADSA6KCRqfA2Czm7+0TwKsbJ+MlODaQ5LTuVB2I55ybKmnIs4ZtgKkgHwGDaZEfYhizeFhApaJi
/2H2C6KBQtmGKGXY3arDWguEfx4XupujP7jOe7GQ+Ym9pZZMvavzbA0b+0L0wMTB9GByfHvtF99E
1Mf4jDfmGUa3yEgG5msPjwBvl9AdP9i4XMhOngnMVaaH+adk29861J7WM8j70kBtsSWoBsxP6qvh
RVsL+xL6WbSsNGyuhvbqHFyDZoonf3BI9p3P4LmkXfFiC8yMqIFvw8O/pfnTKoIG0aw3YlBMk/0l
hebAcGjrUuiBftRpdW4ixgcgIYAlxKMfwRooutI1f+Bg1LBqy8qyYBhcjxEWLKYejNhmb3O0maLj
m/FhYM6N7sk//JXip3UNPhNSXKxaA3iiyzPe+PgvkmBjGQntCdm0X8WOAblC95JcOUlfdtPbd49h
bUVpWcG74jK8zTDupfjBdC9BMV0ebOJPsoly5xgzd9xvQvglo+kfkdcNymvnpeHuTV/9y2a6J0mB
qA/hkDFHYMjX2Y1WzVCuZHzCfkBXAYLsCiHaeKfOA63Vr+l+PPL9m3/zgN73VpGVOKS91vAO+gVY
3ICMBPgPrWL6V0G/uIIpzSeOAIMT9v2fAUZ6lLRDdE1esz8iXDydwRN3iscCwQocPHvJycdbR1sJ
5bQzJVU9YOnV9A+UEXeLqdxLDO0wlVg7Q/o6uUO1cIwb4SZ78svlxTNq/gJuIeGjkbbKh+cVNwKb
oXx2Hp5+iMKh6R/G+aiC6rN7nReQhd0ckpnD3JJDzdlCI8Ij9OI+EfphKNZnjKZ1o/UaF0E6UWWp
UCDXZ95ueBhK2Y2Y1I4uFm/wxGKl7HGOLFaNhDGcnJnVS+51TB8dU4gmf57j5Ypu8sWnk1pY2FGl
LYy6Lv+8P/ielJ0bX3NEQJiQW2A43n44UFmc37z3hHP7dIG9EdqAAXsluzZ+uk93DDvQ4Sxybt7Z
ffusD6bO1EKNnamFyPmWEiHe0Z4i8fV3TAh6MsJeH/KoUddXLx1Xl+8Lp7x01QW+2Lto4z6SrVOy
qkGfTpI70B8asyLToT0kpSqEmuLCiHMsOmkOguNHZ0+slGkMlAVyiiSXz6PDscf/IXJ5lKm2Een7
N7vi6mf0U8zjDGGVOjWgE2NlerOXizMR/gtQCU7WYADgwoVcqhP9DNj8msiBWvUcNJnTzjAfNnyL
y/20kLoyDx4pNAGlcAuXyZpBwYp6Y0dLLkiP/eaDs4c5s6cwAiErbkSTRvQZ6hvc/gkmN0wbmpXt
VKq7iTiIowmG+FD7ziHUK/vptJkS0G1PUq7JiuvH1SORTshZuWagPeAqZbfkNLBVOP7g9OweuOF1
TmkImwhmtBoO7ofZP0NmSmJzjKaUbKLTyJ1y5xjsR5pawnhTolzuPYMpNy3nb7nT6hoT3SbgO8Yb
Nbp8xzn4erNrKRR8zcUhj2b/0YbkhWC6a8aFq6tFKGRNsP4Q6hgB1touo+G1Hvk8saE2ePYvsbPn
Mq69y+DY14SdrRPpfrOoXWKrLh7LYOMGEf/Kv8tyarnasXqmfMh76DiqpgG3gBvScIaomx1uCA43
+uGLz3pyo8FsNujjvKlFFjBTCeFExUqG8Fe31pjjwqHuRA5z8WiBsaOHvEwf9jAdbGyQ4rVHfvpd
Ocg3iLAOrgj2pID7YI5fdveGI1TETbEjvJJmmCexbvrLeLi3kni5te449hx8Xnw/iD4D5icETYgS
mhD0Zh9/VpRR3FRGuPDxtvqMWSLQ1F0mpNo7ToJNVB89MHrRAjexmdl2a/ZsY8GSqAemA9buTrHy
QNA+1kzfQRlkS/M0xEa9t9+Oa3ptcWRGbsA1igkz1t5yOEs4T8hQEV/hPOvpTVfxgOFjsPOL5BrX
wsKvdF8HG/evORzNBOH078Wfzs+FZTLB6tq/d5reuXt09g5Ob9y/ouZwf7T/QHSQhIqkI0+hnb0E
LvResgMq/OOcrcR39x7TYdnKG/eWoOjH+cjfYbH0/Nk7g1LA43WYAxOzCCJO3QDc5R2YHNdlmF6c
trqKBqmsx1DeG+SRwy9Lho217xZQDsAYi5gx5m4jeg2FZzEQhl0dbkisGIEmNlXRewzfOLg0VvU1
+89sY3XoscnaD7BU8CzehVYysdRDVxO22me2D6/bZ+cppOATZg8gKmRsbDzYoK34zAN212j+D79m
TIj5JGmqkWMjOE0kMH8/UDc8ckEyQWRtHwfhDNlW150wkcztUtmv7QWOHJNJOjs6ekzimsd1BnFi
OUP66RmEIp6gbuu66BppVUYzHK7bEzQYPAxjgNjzQCB266fuvrpLzOIY9BNkU01oU9RVHLr3YdjS
SWJiw3ITv/xn55S9/DMGUDfwZ+JusIm2nRMzp8z56sXcHtzStPbIu11dM64lBFNrhB+ZRLEXmCaA
KKjsePlysJptApMjRoGdLdd0CaD9PmcV7xTVLevyopzGGuBTxkgefLNmtWjWx5ZN6nLIVSRiip5u
NaZGh+ACpUgRZsfuIBw7cQILjL79cJhlQb9fsqI9c0Zu/iHTOizBNtpksmaUXxmub5HL5fVJGX2u
D3fMAsZrha3uc84J3Or2V/oeUn5XGRyxj3B+H+GY5Jc3VszCddjHTxsnTxuNsPgMV/cd1Tp3StRh
EOXaiyULQy8njp3ES7CFjw1ZZCNUvDg76Iw4ABjBpg09nZ336oLXFtawCJmz0WrLcIGIBS4ZVXgW
xUbMjWMjxkOEheYV4Y3D+O6WooYF9x46wyksex+v1dmFm3DXlgE0BFu36e9+qpQi8DNSE7hlXPxw
lXjkWvihe2oXf3pH11jxiO8OyWXazV8ylEYH0U16CAGpo6JbWp3Ct4v9TvjrIRV4HTx5ACrwMhLC
JaL6zMgzwtxbc6U3v3yTMxIrKxYGGaH/djiGd5DmQfNIlRHTRc3RiykhWtAiBA0ePoZW3P8pEaIM
9Q3x+x4PslYG9ECNB+ovz5o72foLaWMTVfwel0m6yjwaB1wIAylsJKcV8J+6nGCHr6hckzXzIdaM
UG0DTffhpqQu8XgVBMsgW2bOs1OxHt0hB02/L98z27FZSE+Xi7FU+hRNyj6umxZuWA5D4FYmi2Lj
RlWL/9hAjsMwlH5kkgOU0WUhbdsEtCx5UwSBrccFUua/wgXOhIPTvQYZgYFTkCWIY3aJeIJw4PFb
5Ze0wzjUrNsvQY6BVWZww5/jNTj9Xn7PfUIbDLmHD6nAmZXITHIblqH18AekKTSJtZpRMlInNmzM
MrHvx49Q7xjN0pcOrERhipk63RKiAkSsezgAwHd2Ls1+dxfAWcftTTeIE52zreCg1Yl+p1q5BoVP
auPGXJWze3Iq1pCDMmOH3GBd8d4H/QiLuYbPeTer8oSbntaHPM5geNkYACryA2VjrDXtizH4deZa
NTK87r07d8d2gz5ZBKFoTWjihc1mJ87TlHDAAars1GTfpunkNKQjtA8xWYSjSil4g7ibhzduyF2O
PtxyD59P7Ew5fS289gcD252QNX3saUesuHa3zECTdUINTkWII5fTxNdCwvSOdFKM78VR1a5TlSBL
tl4YHTO1muTWwLmE7ohjfMXehT2vBRwmiKwls15TmxC7f8Ke31WlzjOpUuevdAQLor3evhLHdHBw
+/X5BtO8iZI4GHQUHa2s5t+YeLPVkoZji5xjUXN91bcFAhSQXNXxe/tPA0Phu7iLxYvGvtb0g6jJ
EejMZrBCWZpAoIhE35wB/0K6thgO98qeSYndB1kP1xb5GGcbhn3PEM8JzHOrno5Hk4VLcCQP0vG8
olpw670iuQek6ukmaaZkf9SthgMrLzlUIVUWAAlOM20pryL9EomTI9T9Vs9Kez3VHGtq50ZYppkw
N34Kv/FTDknHqCz0crHuw8JTK14hvxXypPZyuVyhp6Sc1pth+yg70ztT1rkjWjWceq+iPIRPqb21
Tin/8s4hUSpHSU4YUuqocpwlxctgZgcJRy08zuupqg6llopE0My/FQTLy91rj/lbkttdco95qqT4
U2Z/SIyJ0c233+ehZ+9+JhQzRM+cB6d24kCkjCbzPSQ7v4UNTzMtklq48fF1IbGtoCA/uzfP9KGR
mT6FcHZADvXloHnbXsXD9Cpl8InToho2FpBOp/7m59Ze92j6tR8wFFEqMhQnLbB7uKG5gj4fNNYs
T7xaWJJPF5F99HQpw97uG1LZKXwOK941zeN1YLo1/lZloc5FBr78HNMag2jyQD+KcRP1NWseB+ky
S3sK/VMC/hoHUqwpnXrpNacc3qMnOXopxQWIOvBpP7waXF2dUKSxVq2rWke3Z4e0ZEpmqOPrnzwf
G09rvKbrAr0KMS1yWeYDD+l/u3SSUIp9vDrOPtiJJ+hLdI4PcDs9WefQ8K/h5Vu8mFRy57IVYZP3
jeKYwIKGXEBjgncXeqLdSmQdSJv1ynJWDqH4qCz6ZFEk31yxffbtWsakzW+BPAO+DS/pcfkMMRz1
IL+ouKTEPHvsiSr5tD4O7pXMh0LD02rC3y5WCS0sgA0WHxK8lhifi0e7V4o1a5DMqEqyqh/XRylm
QXV22RQVqbjNXskiZ3kMDhSx0/lgQIk+eCUocphWS7xj6ub3zV56zGciS1TNpo9/b+VioSUknh56
VU8g7DVsRKYH/LrnrNxj6/eJKv7ZyUMGc8OTq6SMyaXBIV8AIEfaUOoGQKvy92MFmIa79vOkgVkM
A5+JwMK7FUU0yZIHppyHetTEptaGdQGkuoWXRLTFhBVTA31Zywhsp6ECasrOjEnk9TG1aw6eYZYR
4ClMMbePzeQYHIOa0wrevhHIEwAfefvm3TyBAkAL2HHWuspBGBhNlKh1meXSbaJNUdXBUppcR1pe
U5AzAwvLi2MC9hRtOnZUJjhwOwwX4LtarEf3GulZHzw27N5wu6phtf5Y1BmO9IyqtCc6F8xEpwmu
EJGBw1C/cqfMgavKgn9R4VX9x7jqlxdas+R0Fe8X2B//i4eTMxPtDWHzRLZ2dVFXsklY12+btgTk
zUO7BF335fEtZzgcko6TbRO7Qoq2NXXyIUE+/pzfRzmHWx+vVo60ZMWfRB1SYlYHUUglruLV5ZuP
K7AUpJ595Q+qX1tOAwCl4dTCGuFzR0UmMX/TzuI+zzesWMuhUDxhLDslqZBRq72Gcw1AeJYrKRW+
VbGKLIMYW0/12XSX+uU7m/iKgKFIqilTif9dWhQeeiQer9XW4xDKfNXCykdpD3PVIGbxi4y54fsA
jtzgko/cmJusj5unaFFzeHSdD7mzWvXtdhql/SCOYyaMXJyxHqvSUaTQPbhxM3XtSW4JDovbeNMu
Zei6/ScXXZ/5sJ6gyoNRkpTSfDSdUZ5apR7j19wbPsbOp7uPm+5tUvm543q8AQSgrnQb7dsEcYO1
rHB9jKCyRCbBFTjOr5hhgUWAQBmkOXl/2gMqdHA/oP317pL3QU734ul5fjJ+z/s1aTe5YsKSyx2J
plhprK3mr8nbv3l1xsI1+Xx4Qy3+h6fcXcuQ+S9nt9zRxXlGRQi9O3xG2gG6SA9PC3DTvsG0r2N3
UoqqPjVMdmrjfHsnwUfVhT+J1httGIdpND7Ym3eBN8Gy3IUk81hvJCSspzYyqazuw0fG9sMzOq1O
eZxDAnTLY3AeCgtyIxzI1JL4pVX84+GP8vHu7nO1C3chbXV/nap4wCbJR6zr78LxcBjEh9DzxvoJ
uGlRNTvwNPdVae8yPq0Gtt9ODkhPji7M7i2veB8/SH79Ksq4d3LjrRrBcSXM8EXJUumU9j6eN89G
lIOVlgM60weMZ2QsICeSk/fvpKM9TfKWI8pHEedW2I+fBWuEHUrwqLHfNiHcCjBvLcOnu2mXF+tZ
rYMNAFuRczQPXs4eSmK4aVn7mIZ5xlBnFgDUcEhAeETUgByyPa8LhNbmbKs7nw79PO5C8aPTT5Z4
J+cFFZrQwcyLVjC8jV+Le4QzM2PAC0IQZOzYaIMzCUvFNoZ+wG/FQsq69iSpm7p33HSrHJhGjM84
UC5OvJwcIO/YUVBBIh1WjnBiJkTz98k2EZpQ694Bj/ejmjDlNhaS2cPZ9sDNvTcjh9gpZ3cfb6rO
cYQ2LsEIBKPtiAADDPcF2UiRA+j8wT2u4Hg3qk5tx/gXPH+aiGHq+K0nD6LEnHCwG7Sq6QFxI4kT
/8C8LVopYLUEazZsmHdyT/Hn3n+BuB6QCoFjcWYJXxR00xJPhlMeoq6wOrCcHb+782lsEDH+oaDL
OE4S/I5aZNQvD+knV0E79sgmPQeKHPoaFrI1JBDF42SMk65/CLlebKMLF0H5heIWhWpCh5nrrWcm
28AbkUQrAJayP/3lkmSMmeQG0dOcAxm9AMXxh14zhH3aYwYlzCYlgRtm2lDZ32NOGiwPVdkwwPX7
krCt5pDhtROtBFzrfFEcF8AydWmY2Mo0lcvpBektw2xjt+trfciF6OG9vBcqhpujzdTq60RodYqf
PG1hRTwrfox+eVwi4xmDLOph1owwZ0HpQ2mWIHYmDnKCATMKCT26ejWsdS1dXg9l13ic/M4bAcRq
a36VMxDuGHCK7/LE6iRHgEUnI7Ne6fgAzlzlHrlzRp8Io2vfwMBESbkwUmW/4Cwga+kAPbu+4Bp1
9I6XACjK4qH/khupJJjNZhMVlLK5R1XlXT02blx1um03ZZbAMssYxppO2nDvO+IojlxlBWYglKW/
Wg2HeH7aCNJ0ywV/MgfQljMQKSx4CAfmecQYM9ZdkzJw1VctwAsA7RVYU3FdywpzbOAXUKEo6dLB
rBHtetB+QVufjsA7ADI2q9OVpkC8a6U1NPaaNNHe2PGq9qeXxuvfWfQOxX/uMkWFuRWkMVTJGjdC
+azB6CBAlE9r6nDKYaVlwFbCcFd9xs1Si1IVCzDTRlaBQZEwgHwQ7udTt6yt96+fsVptOemXAqHZ
Cq6SYpUf3JU/KmzuDTAISeM/fFzVMYWzrhTrlUKLW8CWWurUzwLQYVAKTHyeOHWrELsCPoGYB+VQ
6ZAOHES4VKh1/9JGX8RoWY4IHRuCptSN+dAIA9PWea3KFoURR4d+vu6rpi1RW3x5z1+jEFW9b3Lz
snBITopk7GT42w8wD/3mo6Tk9oCWJzkxoNg/6J9F6mRL8EVee4Pk5AyanGPGl4IHfQGeNVMBznOl
EuX+t3zgzGpGTJqBeVZ1rym8xPDw0/R1in3GvBkOT2L3q/vOOFY7TzoVY4UJigj6MQjB2jCSZxIE
luL6vLBm9fFgdZ2rk8GZTkS58kBG507EQQdEzldQSUMSIpH4dOou3h+ES5+AvGHRm8JhmIv9U61I
vS/HBJPbz70i1ackhT3unEeKhzTlSnOQXsIqf0PDo6xEKc70ohuMnm+uM+kdXQGymBHYaVD50/w0
ezVnaXTv80ZIGkUFTlH9bGCn6o6qP9XwSIKHYBZZLI0+r37HZaGWlTFvgNOHXlOtPDUxkAxTrw5a
LNwI8uvbgaEB3xePiwo0bvQCMgK/0h6XmBZeY/Qew/vpwIQQPWzrv3Da75pPq0r4hjnAW7cvWPjh
YHgL1gPIyMw8ohUvoAF+Q3GFpmBOwHBdBp91Gv50UYJE4gk5Yv4cMtQPHQRujF2Pm/Ode+sJFqe3
M98l5hFbDK/RbUwgkRuMPZm0JtTlUBtxf6f78CACVXAoZHbYXwO81XBw6MdYZXNivWzo6ggSwLj1
G6HetDIYkHKi5dJMjwg7ufa0cvC7W8/UkixTLXD8nOzbL5fpGhPiZGxKlOOKVZafCVkrckbmWPI7
exyuSALZqUoMD4snMMHijSdtrNSx1Q6WG58t57YpfSAJ8anA8UbkiKmBZu5A0FUNOWlrkDzGAla7
3fW7frudTlKGkpBu0Y2blIBHzyFlZuQyTpHR3H2scldKvLfEYz4CoAk8lqOB3V+pcUbB0Oe/FXaq
armu9MNEAQJIHNDfWmV2P+rb/Kgsgb+QhK8wzqnLm9ePEt/htjqgFoQkiAr8z2uF+pbmH/L37qqA
nkbkyZ0NiBY/lwUMCFBOTtOXC8z/3MDOMh3QPPWOi6lURgfgt5fJ4655KLINNsYuAWuxTwxfUD5g
gK0o6THaTZc8gxbRlZZS7lznAoxoSmBWptOZM/ofuPi9s1wTFTxU/ILZuYEgVsFqheHABgdBwhXo
AgkLB5/Ax6nNdeEyOTcnHnJGqv2qO5wth8rwfNLC4dmtM8xGy4NU3FWCro+Sv1/B5B1ylhY0smlB
f89aMHYeYKnSkqhtf6GM4fhOqs0f/6q+u0uxSUtMQyk4smkH0s5WM1AtS6oMniY2fc61tx8P43iY
rbhbFdTunIAQYSOmWjM+GVJry0bjVIWkWMlABXcsGsGBasvNBinjMVhOKsBP1qhsTwgKPAAnmvid
jEDDFtNgmzah6XT//r6DOrvgjFBgFt1H1B4hptAjdpl94HKqacnS1avjV85kkET/5DKnAbTOI6S4
tBTdyLb7GSZmOlV498BpnDXEbKU5OzvmOAfO48hjSQmO04dKSnXoBM5xa3RmK2XlsrJGWSwZ/1PT
dcUxkCmp0WLfccAt/29IizKTs69JOoKU+UNq/2QseAW1qD9Lv2C1xly59Ez7rJ8sXqoPSSHpjONh
knDfybhJ1EihOyvWIh+bRJkgU9Q5jnG2ecbqU3Pe+kvWN3zglPIzCyjG9VykgbRR8ajReR59x5XQ
YwrsyB5USG0ZHUCfLGWoiR1w5AYJyeuYN6oE/5sFEoST63wz2ICIah99w1PfZQQVGG8d9FtgLHNa
oigQ4A8QwKLRiftwhBhcXdUvd/o5Qy5YgzxD0Gmm0OCwzzMWtMDOjJXkUNGhgCDKkR6Nx6RLPutz
yDbT1d5wtVuhTjZvSDd5yJ3TPVutuDZLHppUmeaOpQdc0X1yhnGwyj0FEx6EbSU8gGuRBTQvOp5H
CWmq8vzSNIbfRBjUVvefFsaGNjK9HLEWBoMTGRB+OySWMDN8tccGLF8SwGi1aoDcakPxBrRPm6m2
la7ckC0m7EK3i6yHPa8PRXileYpOaPc79zk3EEaU4fDEffBx2jEKhOxM0nRu6/37YFqfQix0Qza2
8koSD26vIighkEtJABcMAtrAY+lt9vvEF/VidLtWORnujp/4XsRK2FQg0ZohF+CVrHkYkhp/xQGi
V6eW6T1gITrDK/cNe1EuM0+n3Bj8mz+Sd/zkVzF6Ykl86TIZoYsr8Y1XAkWJwd/OK7kRru4Od2Ef
b+eURoSZMXcny1iSJcthg73fi2eg9VUkdTxkzjFMri26Kc7s9BxzS7FHY+0VaJ++Dwxva+qccIDg
axJRIfas/t7GZ/wn4TIQRM37y1ZPEloG+xDt673WD2eyRzAk2+ZJloRacCzEVwBiFrm5ksXf37m3
hosV4q9ozcM5ol67gJ3FhDc4r6zjIiTaMTLKyfbWdACnSfQIBV5SU11Qh54zrZAzIQlJwHtxIwkx
kjZkBnWL2KYkz5QbYI4sIqQMCU0sEsuLTwnCzQiqaBdAmTkOzeAY0zP4F4bArNjzFGFvv9U2IQWg
w+iy4tSbEB5Ghs1FalhrfJaBc78UKOrAMh7IlIdk0wzDieo0sI4xeYNSKvzTJkabE6fpXsAbmY5D
kbgsmEuNa+EVBG+TAeIWoZwqSqz7/tpwHgP+Zs6ngPh58EHk5GCPI/sJfzd44Op+dlvPicmdQX+L
uzqyCUaNhjeW4XsOEogZtRbruTONy1ifIzCD14YyrIoeEGPOD+cdfrqLBj6MB4uG/v7ir9bIDdxL
ssmmKa8D73PahVVoTLtk2ruPXlXrAV/MNtp72p9MbQMD72OFc8DHik6u0p57v17Gu4zB3c6gMtiL
QkXT7AIjBKFTMUOIxMATiNCMbnjiUmBXmaqwRKeAs8bRrpK2ufhQ0NhsWOV9gCbsEeeZf+hPc09D
66cvf81YD6im6HPXED53wI1oqDUzFo+cHHNcpG0R2iVSflP0vxYr+1czVEMjRZzMhJi6DAfqNZsx
wbglIhGhTrEwuGjiockgWTv/ZYzlPo9qlWCKPfcAQYVL4+6MKMBmKPWU6Inx7Pz8cM8N98pXnJpI
hyHYYlWIelkv4CPV3F+3S2OQsUKjkX9ySfSU3jH1hc8yhBjh4y1+F8WDS68Nlmi9bRJfePEFvnBG
itrbK4bF6Fmz8aM/xdO2xKh1JAW06V6YNGJdU+d4xvBPhr82/h36AkkE9WtX6jf0h5A6WrTy5LUX
VWI0I9ZPL/xyUns+pNTWbyOpkUg07N7fH6bQVPfXRN6PvV5XRTD5wyaFYn8HvGdw0VDdTwa0v+1i
vpsjgkaNV+4dApN2SFBODzHZxO5ry6Zq4Cm2I2nB1dF3VRe/sFV+sBquXsP+pBd4Dd0Gkr5LbLg3
RB+3kbgpP5L2HyaP0At73RxvP2vRbjBKlTk1DxeRXcg4R01kYtAMDdg7pkR0ZO5heSWOzW2IsyI5
D60NW30ZXPlpeUrNKP52tVNHC0VrIgdCYN2T9mxtqL2M6rBPAQJuCaWo1iuZ2jkacQnLZNJO6X2r
3YMkEfQi24dvT52QI91lGOu+iUoZMreeRB2gb49o8cEfyML2XXZZfmmMTZrFkIDGjkpfvfBq/H54
dpuxb0f8VeAp47xp9bh8jYRGyRjnsDrp8Q4t0+Vi7W8+X132/gfhqoSXNwvBd+wDMZCI4cxvncfT
AKVTe7S48HwD3o2LzhmfSAzXyNZIDf22JQ5+uu9DCxyIR2BS43Bf/8XG0wBaFTiE2ATOKZnG+27p
h3mYtLdUf/HpME/JgiH4j9uFr6CNv176duDN18eMy3JmJ4lSC/g8dKJocYnXswte/oAz9nu8KZEm
qwsykiESowAkhDY55pK8H8z9Rhg3X+lmi2S6D6e0rB/sngP5EjMM4ReRZvKkkPXL3FnodMBFdW9G
z1+DE3Fjy7BxpvOvhhIIEr9Iire1223GecEZgLegwqlt+X7PcllLrqAQZvf1qRs4UagHyTrAYgY3
4l1hnTuPQR3y5o13868p3L8TJDlnSRmxtu1vO2IMbuglFi7HHlWnTkWVV/APi6y/9lYr1RpkIWQ3
0AuIyyuGVcDKOPMj8C8ySEqQhwC0KdcwenJAw4SOIZn1dK2UBau3O3VJufRPudcXl5MOJWANh7AA
nxICMPKeICaLITPpwwRZkUBGZCR7UpwdFReUE6VEOS+ImRVeRk5L3g1hCYSlsII+c/j0QoOVEr5l
rsyIi5uanGv9TAn31oqBGxMqD3J3JyZBoXqEYQKBJU7GCSj5jIkjK1ot/z5Uwrwj/cnYck7uBr9P
9VJKDU80R4d0t2STs9asGBdljskrh+Wrk88xlRFqlLO9EVSDkXj6ZX5yqB8WoqMH3YSyT1bOzghE
0swiFOCOW40ISqSx/DwPdP2PpfNaUlxbtugXESEQ9lVeQoBA+BcCCg/CG8HX7zHpfeuce7qrq0DI
rJU5XbotKlz+3HpCpDV/NYcaPVDP5cVZOqmDYsOlI/pGLjeOvvS4E76DiUjLhfpugLukbNH30Hlz
A9mDwU9dMW/PSbUE8OOOcnmyiUyYZ8nF0h3YaPH7EsHUz0ge9D1aJCZPHAlj1B3P/4W9sOMpaeVq
taZP92x5Xifsr3osyXCfCKx5AiaoOXh1mjg9Efz+hXuI8XQ0Abq/UWty6yDVLdoM29J3tFIBzrTR
oExGegwQd5JZhBJ9iBSHACAiHCugalfWI2kRaziVmRVGjt+HgKRNP2cpJXfFYR3j3Yv2nHPzcMtC
epz9cDtXy4S9uMskmng7r/jCkDQpGNsbShiBFyAVZSwwHC3NSZvJkAHVKiU26kA/ponE7ldhtKw0
K3qyG8i1/gl2EFrxbCO6oTdjiMqYF5JoxcKWqjQkct2ItKalaJHWyXhehcTVUxbKMV4FrJ85nPQr
0qyPe4PoOzBZjwk2ZIwaIV7uoN5nMAYpgjjWcNFkLTbqFiG1JLcDTLHzFGxcJ0G/3+kgT+iQylyk
plBaNcktpN/jW3T/bbI3QnQxfZBeSsqGJDIrUveUwiFnC8keydZh0sWMSmMVAvNG84i6iLmULJsz
rWK/ExNP4lHy+/MkRpJ1s45Iyfe/+nSdBrSEth21sbb9rVavoEcNwamdXKzJSHQ4c69Z/dTPM4MQ
raiiOtEDf7nuiN/if5vek28b/Lng849koqHP1PswetbSbGABBILTVRGrOMZgKL23tuhEn/N/r4uk
Dzlboe4+CcKJcWqDyUXVP3N96J+5fXQbvZF6IV4FnZPM4OY/0PawJg4kfT9K78JqhRwy2kevlZqx
UvBba0X4bNEnSLsqSlqCNFS8OFpQ5CLC51coq6W7xOpLD/Svl5PSiFIbLFYSfkAjWqKNV29vHJqx
GosgSybNGIOuaLDUiND1q9tS606/RSujZp5a3K0AQCz1bfU3fIEvacEV4QInIR6coUU/2KGYMLQK
KavCKZfdZ8BqaLLsvIXjBE22sUDtoxw3Ym0EItFuqf8eCkqFzkZtgsiHVxRorI6VhHhbQNQPrANt
h0TbcOwU9fQqTKikg9SOw8ODR99ZI/ThGOsuS64QoY/eWNDZlY5VCz+WIT7UJzgO1J3y8WgF6HAD
Ngw2Kpbsj40QVFMwtKA6TnP5b2vRgbBH/DplaxDNB+wCbdMesJ+yXwOmcIqf3CB8xHXKZFlmwPqY
ysAgRyMqQ9dlsPKPzRFQwtca2JoPMLPXQAWsusxa8KS7kVhV9LNABhEFU2V+QgqgADIgBTQ6pBqZ
ELJvVmnxj4IxtNYL765zRutscldsIcObA4LAbscXIiOGslglVzzu17uELKJDvb7MIZse0SAs9GCw
SECwmfNipGyDkBh8/XvLHGKghivmwhiSQqd8Y6d5rivcAaHkrNBrfD04etFt0gv8+zPAEB39DGHB
WnyZrjZaxX86hX1Yk6pVZCIfGTZc5La+lAz2iC/hLX67dLVsZ/p0lx+6DKbCxZH4owEZIppcVBX4
Oe8bIUsITe5W8sFMZBOsFIzdhFWHbPj32+Ax9KRpulwCNqJ0e4KB0OTDI2kppTJMpJEWk2VzK1Au
AG5ginH+EaIZGuMf/1dMv9xO4DISVcAtchZiKYY/0T5mbAasT737dLdEVfs1VFmIuU4hfiLOPD5+
NMnHMJuLOhYNmXvQkmOJD8x0S6SfngSdzx0xZLofGtaiTH/PtV+fwm1y4nQfw0Z6Hoo/QqrG0ATL
m3bQSfY73kIno7NgTYWClGysYR2TW7hPuHlKjAJFIcl4h+CYoIrmd8f5uNwl6a27x/oEyV7q/lN5
1OD2676u/Ns9tHWiCbG17lgGM1dx9XvFEhBcj4+dz1Sys/ZbYrd1/XcBv2TgmX9HnkU8/17xr4be
gag0rxRJRpF7urdEphYC8V4wo3oJYRv669XlrhTUQSA5T5/cSg+YNP0T9wGsVwmdGsJO/Jjycz7C
rMeDMM+dOmsdn4lTClk2vcVYntZTKDT3askFpUuw7xMxl+940BBQUCE1hcyBry6ptEoUXdxYEmrr
tOoY9EhaXQalsz5SIIJfoDPj4f7VepTumCv7EF6ovk4sAQRR8x02aZXiD8bgfnG4URa4UZtvaV94
eqpM7k6cMAZc37TdiJqX4hTwRZSKeOGAAHOLhYUyU7CsED32A5ZxrXDZDwZjidO6jhzy5+IQOpOm
gnQ3HsClh0i+gwiOkd+X1YnwzpNPUEqEUh7OmLkIQEWyKtBU/d5iAMPQjn3Lt2XZktzpiA2JPYWd
hKL5sSprOQPlEO967D5aA0FiMCSU/78f5/jYfjB4YPrJPHnAoLV/b8d5+jm3bM4VZQoDLdnP23PS
xSFp2W30kdmeumxi9iVS58AtSsZrIdoGd0SGBeYoXwmgrkTKWsnCLDzQRpo+7mLKqGIkVBcKGMms
qvGUT8wT23A+C4F+wgq3OVKKzygDBGYKNbvHDnBFrYVsZ3X6LL2bhPAFvxHBWUrTqLZM/yvF7oAD
Nzyiy/+JAGnmSLpU68RbGvyU6ooXE7bxW/5YYuHl+lAUcOztsMYBFRqDZ3EYUYaOgPcpRn1WF9xG
Oql0FTcAT7Ut3F9sv1xsagz2CIlfKQa4K34Xn5KBd3h7I15o8nInwsQ5BhoX0dVv67rQQiXlrKjR
VB/y90/YQiRX18V7tcpNXl+b/a9yQHksVSMZ6tjs5BJR4fVLz88QWXL8lZ/qUbBAVUpxSqGK3nVO
/uevmGpTTYU55Qv1F2vlvhWkGFsosu0o67vwBgUHZgypQSyjxgVJOj/Ejq31t8TgxpRij3+mX2L9
pSQADl7z9wFvYjgYAeLYxxMwGOz+eBj0xtg3vQHnN914hLzsUfwvnyMBxIIKhepWwqtGtD8mZ/Y+
sW8g/V0wVNO6OE0Bv8MuZkkOYAnYOGwg+qrbTWw2dJEVRkGtJB5QRcCjJOEAF4YTuiQ2D9lwLVwD
JoOUI6uu9ypJJQRKZZTpRLvEc8HJXx3RD+AyRXFMjYCVDcMykMGvQf4p5XVVjeADJI1P5lhl16cy
OjcL3lL8DuVTdzhbkVJDw7+3+RYqp2SLlxWGpZhWW+XpO3pG7DvEsndFO5SmQIqojqxSNCwxW4ce
D5872wJruHdDkHkPahPkSPa2RTROLRQqzkGpHccPCZK7pf7hBgEptHhSeGBsk16GT1FH1+M+Ly65
pLXlF/E5Yi6kFQ2GrpJYyqmndKPYuI0ZUBKY/e+F2ZgiFyGT91jnqCzDE/br01S8YmZAP1ZdY1pM
P5DtW9+c1A3hoU2Fcl4XVKHxk9xbctkbJrRQMSy1tgi5620Ep/Aom2GpO5tWUaxJ5Ujlh8vptDq2
sLMomdinAE5lkLigO27lq+/q6pU9Q2phxszyqQqT80XF3upy5pM3wmqPI2fTllY0R9M0435jS9wF
TLjunZJKgZlImg6zdRruidTeg1/o1SuEa8uOf7XfLdMhObRsqw4ihyS5oKpUxWZEDCLP3EJ6Ijn1
y9Z4jrb2iwqGQgqyEhQfDoYa4BEaFCj5uEbPFFb9acUz2NA/NlcSP82ymBbTq1vq1tIPofLdOkGn
9mvjqra4k+7D3KBuI1XG7J6I4OPSoD5rnYebNv+CtKnF/YHhmmpKIu6CxTgZIksItbh4DLJDV1Ji
iq2dP21lEDJ9pXWZq5NUs4PWvnsBkZcBAQf7KDFb5Frale6Tpp1lwDXdeU6nP+s0fPp0elGTFVgB
7dthwhxs7xpf410/+3XbRRZWmhxPCyWU+n6FkiBpKDa+BeWy6dTbJ/+QPhdrrtoapySLKXuEAQTI
is6Vy8iXUufCJtEFtJfq58Ec3XPnhK+t5DSY4v7Gg45G3OhX+DBVshIrdOQPmnh1/Vo7yyPMiUBR
dZyPwpweZ/tFdvpCB7RjgQT9Lw4wqAWnQSFEhFAsoJZnRi2rMTW84B5WQXrE8J0Cyje1Pcs8UEwK
XqN/XlQQA0pIyEMCj8SNLn6l4ElJhZWPylHrg0jcHxXbGtMp9zsLKpGxKjyE2N5waPiUpn961PGT
URp/uDPFa0uN97a7cLY/9tto/2PE3xYLysfCAo7HHOkTK4j6CK1g//5XdLD2E0hWWWp1RA28Dmpc
1CZpNZL2a88OA1ylze7GdifD0oWwGSZGgNaw2mon1db8q0gCtqr5/2oIWhU2l5u9Zi0HGNNWqteE
r0bf8OO01FHWyKi1JDiQnUPro0jBDepoBB7q14DRVM5wyzVl2eIzqsGkIWyzk7EiaDUHvRJ2BSlL
O4JB/UepqqdR2V5jFZEeWl48GDvZ5d0qhJrkiPeRVm2OT/XTTXsYxZHe/rdQc27EpP80kLHYqkJT
HBYvj+64BvG0ZVu5jhh1zSfCmZLo7C7VrkgR/I8m1uX7d2zVrnTl/I2ac+bLkMSMSormG4+5bB0a
b6h/H3KZIDh/NRy6cjBM7c6cOe5KlU2/1pu/lzhYzra2EbXgsx63EXcXi9ZPdMc5wwLk8GVROeiS
4sbRR6Pmg1VV/VdL1IUjtMJ9o4/FYvrl7pKuiiTBuODtFqRZuvwWSCseXipDGN+MigDB6liF2AAY
SZWrQIw3BeuF4R8C1/659PCutQfcJb+CTpx6W7fRP8MUv4AYkTsU7Qklh0BUfTC6XD1QQAc8Fyz6
yzyhm4Ky/ScG0UWAl0wzL/0nv+NE6c6i5NLXvfPyZYOTR0o+DdV6WtdlY1SlqftJQlF1raQ6hDCq
1KsCujlEzZD8i1VlcBjssvwcNwzPnvAAQQ+iGX89ve52femOJuqGQrQU8/Tr+RhE5BYAuuibOEfJ
3KfuU6nUnk/eLI2q+ilrByx1cO0qjgUjCybg03sXLFkCXqSyUcEiQf8S+IPbHtya67r7lRzLfzw6
dKceX10sfSCeX77+teR7u5icRybnThgJDzq3qGQ/ulnAtfUXPUN6QHQmHsj0ru4VEZwA4H99vsCC
crTr7ZMCNypYAJ2UBtYZP0xAWIfQBoEJLVotXPZ6MZ0kLTC6hiya1nlM8Q2Otg2IGXJMSudjb2bV
1oImtz2cwt4xMNHmm8Bganee4X1ZiD4AbGQ+hiWsldy/Hoo+T8wyZTikR7GVMu4gwJgdXFZH/4aJ
ZOszMaB77pw7mj+wjfABJJfWbYDyNJf8lHQVIVncW81agUHzLg+KJkvj8qTMhfE9fOM9GbqjUvO9
fMfHKi66nFC+QXlBjbIdlD9Iir/MBOanbyte8GDx/TtMzeRJlPErPDKdgRQwxigCFWHldQ6jtXaT
i8XcdrB6iohDsL8mubv9uhea7ZYxajDkhO4S4vDifpd39E5ssgVQkWydUyPhFfa3g+LL3eAoj05X
RskYJZnWnaqmU1CDmr3Tgnk4Lyu6PyLDaazOKYqwF8GLvRvdMvwno7jP8cYpsUbyICPmu3VYFcnU
wh6xIOwMqrT5gmlq2O8Xt2wV332hz0gG7tpKd1OExWNoJfOhj4Mn9pO4jNIgfjRroI+Z95BKg/NI
xKGDpXSgvUTl67453yV7pvcwkghkG9VYqXnD1dn4QeAQ3GQEIXn6yKHkY29vaB0d3GHd8MOsc18J
CANt/ie/fMfpmHnzSY2OYm9NNiEjuFB2TgbV5hykFKi4HPIIzTlJNvvQe0GWALe2hHgXv8ioO0Yy
cxRk19EMEi9nv/Y2YUvlI4MOrk7ee0RkuNqHFTOkeswmJX67lxfdalJfHnzmMHKsZvsI7Q78rJGO
VbufQ0dDrUYH5PI1hxTCcloYvoSPrysEllrXWVQC1QM0r6ePm3UfH9eF6YkgMCSMmV/YB/X0TqBh
FXiL7m9oMtzSfiC98LZkjeF6T8mL7FamL4otxGPNwuDbLXcIueLBTb72hg9xhawTwUuIOEregs9s
Jqa2u3WyZInyZBFeM9YkhHUAUh6+Y8PbMcxh13+sr3ExaqBM3WmaA+GrT0bF8GeHI0IXFz89jVc3
oCpOmsqE9fVjEaXGB92BgNdxCbIFQ1OQxkNemj6SRYRPuAtrQEzMENn8uu0dNHzGf8mCI8GMedDh
23kxNIHheu26Vw9uL+fk/mzE8+vk2S/acvq5NtKjV48AlwjXzmVOtC53zwRqRnvKKMPmnPmEVQPH
2CRWg45ClsOaxYw5Rwr+9MTMPojf3MHCwhBNOABQff1b3i07fpygj+iSZ47XFkv1PxPc+09MsrYu
Qj4oJb9qy8lt4ZG1iCSl0hEvKwZlJr9EfrduvfPy2J5o7cr5McIPCXaYc/CBg2ao2cUkMQYUIokF
HB6H32WnIGbC2gotKKd1oVUk4+w+NjpFv9TBIoyK4M3UlU2/QjxWPTzwwchVj7a9Z5wPSZLaBlr6
znBdZ9KR7NOPrXlDgcOIe9U/Up2C2rSEQ7zWuv6Rpkhw6MvNsPRhQ6bM+AETsLkb8gKfccljfhoF
6ju+tMnJtRvYDhv+jDcx7RJiknt46qE89nC9BwV4FT68VcWqyJ/Wu75+Fq8PVsry77nN3Qq2xlo0
A3q1oewkH/7Ex+CJG7NOWg/rN1tx7uftL4nqrYeGwZGXIWMtVLvHWcFJeYnK8Ts1iQw4O8iJNl4A
Y8EIh9bJfXVf5AhQ+QV7V/kU5cUeKrnIMVGlr17TB0WD0SyPpD27rJAhtciWSMpN2aMpJQYs6W8U
9gxZkN0wxpATEuuLa//e3K5IXokLoMomOtdr8E1q8Te90Fdu6afNRF47+elq/CvdH+VUbYL9uV9t
P9HDUqi2JbtC993MOkKg8jY0S7CfFsLGZN1ItMuc+MfnCB67+aEBBV+TNWdDA/PhIPWPhcnRV+l1
6BSwAlZ7OTaiyRuKoRB+Fmp+oE3QrOtT0RqvcKlR7Jvs9bw65RmwNB0HpiwbLIEi+GmXph+a4EqC
mWkDc3EOqu2safbPrqyWAtJNIh0aqOSMthmyPKb4CsE/fr05NSPRhnY+KYb36I3DijwhYeyVDu42
PMmCDZguMKy3tlRYFz/ftR+7pnnvFE7ebSw5X9V9dymK2xLsdwvgKEjtEHiLM6okImgK/QoS5ot/
HdUJoZENVPV7cWIm14AQtUjXp9HnGDqPvwxZGR3Pk0E9UqTF2xj3QO9LVb71dRXqOI7UVVVhp5eF
ZhV1nTynDG8iGUoyksFynDsdRpUhYS4AbTwmbKfV1jGsT5kIwteujfdOJjMZuA1a8Uss0JmRIGaD
LhvowFaIR7mLkbT3hK4ooxCx9vFpfKCk0lgjiug5IPjpLxtV3ZsHaSBzyDNc8yuHHlmzoE5DoP0/
NekpjkrMZgb9opkUk1Lvp3grf0EvDiO1JMWw3MJMB0bTPcaXMU239wZW4cjB59Nj/PrDg/CELPjg
OlSVXrlYoDQY+DdeXnezVPlDCCub2xZawQCGv0mmKT3VOTDa98hoM/7K2caldiPIsAgypQSWobsN
5eM7xopa+f4BCOwgBDkE3GC9Ivzs4lO1XjHRYHaNiVTId8c4xT9o3DimEpm2OtoGp+BfNph4vlcL
VFWPjWCOGy75Wue9D9UAUUFr3iAFjf/ucqxKkqN8RnHHoymA5eHMuhAynqk2mZbjGFexuf3mXfOx
EL09CLI4DmqTJ1O5eDmuSdTowCkB+VQx0lQmhdgAmBpUksKy3tsOaIK4UpQnPG7BlrXjxjAFEmTo
myphkefkNEZfZ8Bg3Bldfhjmfy+v2Mk7xRDN3W6UNcnau1tv9ZXV6T5u0EP83TysyYGkijw696Da
K06uzcPoNcm4xWd2Gftd+zzSyxdxnvRM3NCFJZ2+j9MX+wIRSzZ3Yt1wv+nvB5gl1vxwg2WjD1kK
1+CwKOs6ym1zb+4wyKxm7WovG4F5ASVipkaoouw16nbim8jZQwO6pPWkx7FJIYPlBHqrJFfwReC6
VYPJkCea+w2LDDrKA+4b/8rY8gUIxuQIPvIJ+FVOK5D6dz5YvrzyOocI2bpzUkM1n+IafhA5fODE
c4RExPfbCA+YKukVXamDdk7bisndaYC+ag8PwCHGEGByC4qmKXrqF7zWuBkQgS0AXOh50dVLCiSC
7lCv+FhL8I4jg2KzmjZapo+wzvoro6xTdZasLgj8Jonrw42SlIt+jIFYbkJhr6xp+Vxy6w9xUOi7
xKEoAoNZbZY5VyYKG7G4DZpMMRpiw7VvZTRL1iW6ROr5gTS1mnJSWZIFrRbiy89XcLSzhbSoapaE
2f5f6zZCtadCfzekS0CRs6dtPPTIikNbi0uW+LuWsHADy6thBh6hPri1lBYj7kG4qqB2ti5+osh/
S8GzToOKS68p23g5KINnkSV7iYhw9J7pmSgttZQoCc6UFiVgNzWYA85l33QHr/aZf+FrSK0OBK+/
fdJtU9y/BFYmu7UQOSDCuOS8wwFN+cc5LLmMx570Zwr00iY+L/HzH9Iafjp64DK92W+vvnYA391I
wihEBx0BJT8cwLvYZ4/QGwp5ZTiBR1DW0ssLvtaZ0FlasjYhfD43aWi1WZBCwTf2/IltrYelOgQZ
/mHE6kAVLnCBgC0E/1znOG5HYCpqU5/8ipryt/0YH2N2p3EtzccVhkFbYKmaJnVm6YakbKSHYblb
/Ju1Gin/yIq3DxnpiCX7E2HyhiQGXWXR34fXtThVubOfJCLKbMfkw+jK/xdNLH5dsBKgDDS/+l3d
19OFeFmlXrzXs4pVAGB9QSXPWnpBeUZP8evMqtroyFhW65zwTD/dBi62fbhpi63V+yGT9TKJsLUE
vW0Ozz6FvCDOb8M2/15OnT+V2Jv+UeM6COwaL5ZK0ZYs47HB9oy9vFtm5NYe3/cdGKFuf/8uT3s2
nU0/Ee0l7/Cl2xkq0Krk88vaReDQFZtwO7LhPqEJToQlwHk3oAkKQRlj/m49GxSC01hotZbyQlMM
gWIeOL+KEuGC8ayo9hBYVOu/YGsQEXx6lB/ZqNQOPoAIzOCzHkzHcIrLYtjgsu7jMhV76+OTmAXg
d20a2DpKvdvb4ie3fsbQZLv5EWKR8bqKmwSqYeM2UDEUvU1wQYhQxlV/Qu15j3Oe9GfnysJy7p+o
Gz88wwb1HVlSAyqltDY5YkoD4WsdB8biPcIQuofu28Pc7LslhLt4FTCxQfxtaOpvVRuFYYMqZfDi
74Pt9JBiQN6ge2SRBPZAQ54YdN4oxtGz/v5jLOpyUGzS6swxKj7oNNEyiBZX79GNiaxnG58hCUxI
tPl9XKLCjJRTyfO17d5WF8aYYDXkHcCSGX/jvMl9TcEWqBZBmM0CZd5vya4ubrlVxEzfunZw1TXh
XCFAr169SQHd2TSs3bgUN4YIVsBxU8gFer8dgc1mpP5KbcwJ5QleSKYol7zaerOknQ4kEMv572tI
PjjSM5JfT22V+YhvYVElhbozZuI03/PV6M46BpP3Mg0pQFE0P4Sz1PhDHDz+EAO9nZf+RAwwNM8h
P0yxKqynR56G4Vpc7pkkffmfdlGBGGbukdbWmyGeRmvXYZ5gSkMdQtSStQh/gObtykhjxiDQEHLM
zgr1l8Vsjgb2nJq/5yB3SUZPos+1W54TwylEJfawSwQ13COCd3oMwIpdrlzK2bUfHNlr+upCGqP+
Xws4sOvNw5jxkSXJRC9R+uE2fdvX4TYp/G0n22TWzRB2dyp/l/hwZW2oUppRmRI6Qb7AllLSTGeD
2cqYUqLiCR+xoZ8Bv7Avsi+ONpSFpMeyqFJpYFRtjeVi1eTOb1xkjAvzB0hw280L6XNNkXcK7+vb
37sLRr1kk5eHX5jjNgYVe3q5PXgvwJ18bmK88kCjAYMycCqANw/uo+uCmIGEHQd4OsYVR3lJ8Zcz
SAo2hfHfkBSNPuaTKlMJks2o5BfSxpMpJxZW2txZwh75/N3kFFU7jemBuQmML7QrH3sSbajHzEm5
Bvo4yfx8r1mIp2BVYtI7KTSzfl6zrm+7zpQ2xk1MKr3Lon6BdHLKPPRtY7JrMWN29WrOJrPkVtHA
rbp1zu1Dt0xN2a4uSyETMEgRZ1TRtm2ML8MavE4bQOALp1uJLvNNv9Qxp8kHNqJiv5hx8GUysbUD
AwvfppV3i1gBWLQ6V2ZSXf8+neffi0odXf5dqdpjIU5MCxiDGM3GuXvgPsndEt5a0zcYq9L/hGXC
0W7+vVMOjvxvsVUdVZtlDpIdLR/UF9/VpUvypM+bt8geTA+OuSoFpeBCOgS1BGmm5dEDTJzgFXB4
hsmWwbNlYsJkJRKKECr2SbAsCO2tGx1xCE0EkWXoOAoQCHK5oVSKyf9jk0Eq6iLdN6ldbDTfUis8
wIKfI/jf6BTdohO1RMnvGuzhpvvontNdh8WIjVaYuTzVegooq11jsXfro9moDp55s9Vel0dgsOqO
pmXGju+79cBcsaaQCjl4DV5Xqzq6s3PnxN3bxbJitxBni51mOCsEKkuSsaiOthE19QA+tbUD7R+h
bNOs1kvrwgLLENjRhq6HkpdsDDDBTm3yAa+1nxFr+1vWU6CWZnW5H/Eu0IcQfPwYz2h4HLAkt4jm
CungKJqgFNsKnsAmTJkgzodCa/UcUaxCqHf1LpuU8DIZ9wkzhSNMhEGqr96Jh98OgBORN+w8moG+
2mx103i9FfSp56U2oYcnCJyvDq0DNdob6SCXjUtSQEaoSAnMj0/s+XAkbIEv7/NmW/+A654Twgtj
llFOJ3FpcP0XhJYnujGeoIGY/4ZkNtwgVIjct/TnSohBJOAGF7/OEfLNgDwyTmAjPI9AeYlAosNB
T5pxmGhhBoQ3NMEx32S/HSCVSKdFQk+YGXp48qhSdB5M3iVe2rsuMFFFLxAXCdyBhXVzlpooQYnd
hFYMcs9EV76Pu9zTvMEuKcWbyYmDK3HY+65CP8GBwFTeow/sGh0S5mvmX6RP0OECigpmfkHLnLoK
0Mo6FISImh5ccE2uI2Ar0IqapTgVUb5QPkLBjiU0unGrPTtFpvxeIoMfwTzUllPh5FbBjYsAPNyK
0Tt9w8UrsND8JbedPV4M5vaA45tuPyaxhUCYbXgmVJZxZYhzqe+Z+pxRvDYizXIuL34pXqAps/ad
+08afGqUXrUnE6L44+2KUCpIVYVvqJZb1yF8uFy956JBi8w9xFWs6BltnZkth634co4FoZ+jGg1X
3QzzPOKWIKQTMzp+1CJXbHVfcHYTGgJ+XOmdzDM/9TMr5RRM5i6jr3BQeMi72vM0gu5NHJYDVobn
Qn0GVbAqYvkJiG5JBA111gh68GEjG+sXYol74PxE7alxoDQARHJSCVgZRwrEjw4N/o4/V5DsUTc0
ryMCTYn4kwRWDScfb8RDw+vxZuJkrk3BLtsWchE5R1HXMloWGOaqkBi0kugU0bWoB6rbwZPyo3kP
OB90ng6VnIivB4VH72kNqRnpa2Xkazgl/RNcFE2SKv5U5CkHvCOxBh0HJ3O0PPpVoBOeRV0E1WWN
pVJKaQ1CGTlxcQZVXkXRhLyb3l7XnjVvpbPBJsfJJhiWFWbDA8FHXtNR8AyxYFBtnVBCkXA4QIq7
5AEntmLFBkRvNKCS+oX28wh54olQAxxsqEKevZxOC8HXweOvMDREPvnHqWwdyifWPvs92+mvXaSt
ca5UiHBbUb7KmGRfGvFgA6dooaRX47lDH+VVF3VMggxWoG/hcSnwUPLQ1lEX01kGzwWXDAoWmUCz
+fAkf1YUi3hCEefcBZw/sbdHX8Ii/J7cJCLsKpNqDzURP3FVzo9SAJBDrZeBMl5xEfOjLGE0WD8l
NdUf13nBQkQtvQLag/3hldHhbLh3QV8ARaDdWQ/JNHoHoBWKzSm3lpxAa8ApwQX6hgvl9CvnkQgd
SDTWQLLbOFFit+8/fywaNDBRcZSog9DWfEYIxtkMJL7YdlHQNdHysEc8Z0inC5NNB8E0T0p1TyKL
EBzW7lW9xiXedNgBAFGN0WXwQYXIrfoBIlm3yb2r2bgc2unvW+oCuul6MNdRYN6hwRWNXCcQla2B
sh+TRhBIfZlu3Spif644297A5C/15p01TxGp4Omf+AP4TTA3jUOBOlcx0NJKotcUT058McNP8Pox
kIF/EwheYuLcx4F5ifZzRuHAmzAMcdjo1iJB0fwCFAUkoDpnBghxhbvIY3LbwOfGXJ8QwgKfFds5
OAfYBixUgxnaOTTOl+TbxvSKH8T4284/FNYoA4mjuLkz7H8P1/RJvfVFL5H0RVEJj6Lojg/WKw1x
IC4WoAMft4Zpw3rUcfXtvUNUdkvuoq9quYrXBgITYurpFabv8ZvJcoXWy73xSnLRMRanJQfYFQuK
Igw+XqH1gQY4Qcrpd03UOmZ0Dg2A/w1NBLPlfubAEnRuKbahKgAsktqa8MWk6il8sd6kISEjg7hw
tGE8SCiH/Kp0Od0HlfcxuqYmjEzrMSCxfXBbHakDymyQBa4XogYWiBqkXam579I8VOXKZvFrQdde
Diy7T2CSA08olQe3M82bYqQLgGLklw6QDFW4y6XMZ9HQLI0TSz9oTMaW+QQacs5XBGM8WJ8ROp05
4215/PdMkY2opEsvr8BUJ2h/wDHmusIG8wc6PYqYTYp5AUcE/l+KLRqbHdzay20HZ5R0YPPbLjox
I4j4VhuNOI0146J5EcjpBdQzFjYMzN0Iq1E8T1nXKdQk26VRhxY4ugYOfnql7ZTXZysHxmbfA+5f
bl2Wul/YIMvh7+GnNviMIFyFM4PwN/qwFO7DtAyQf+XRkauz3rTBsm9OiYFTbcJHPx/rRb4LffHM
eoRXptverVbHHJ9Ify5H1WjTy0MTiZGiMgiWA+PQlBRcF11y5jbtAzEcN+/2B/OLog9HNqdqugHY
QTpwdstTMOE8qaOfuxOrdnXxjksiBzYDhd2wpmAKY+DvYpHd5uYY8BFU/ekvufGPAdyvP4AFp46Y
fUY0GwlvQCNv9OJ4urBwzkVAELMaV8BQ3gwVB8ogx5T8OA4NtjJznutGeiLEcds/9pEigN/LmMDE
KiaBT1EtR5rDjcDGrTGo5uh8Bs/Wc3Vw+3Id7VHmnQfo7aF4L0H4pbbxN9M9biVn6tGRDzAZIR3x
rn4WnJKdtbN6LO7QxyFzc9xKk9PodG9ErBys6cyX1L1onbv3LsMUM/veJsDeNhh4cgtPyWee9Q5f
q1Ua1qNdcFo2AARtIl+/zj75IhgJaQr5sTJXJym5DCSJnrDU4Sa4hYur3QPl7Egwj84IAAwNIm6O
c/sRVrw85Bnxsu7dkpsX6f0aPTsz1BvjGelLRe+NNy3ZJ1x907tXrbPMHBUAWdSI9/ajP/Pvwwfh
se/5K5ayo3/ww9a44jQZ48Lcl9h4kzRYZLMHXqtPzwQ2Zs1aTEj+aENmfr+G2HK4MFo4UvycsOVW
lqKnyDr1Ub25uVI0nr3Xr6+qrGD6ohejrjVT2rqxKwOkMK/Un5GZhhajeQffVomuwMqihq6csWe0
zf7uRgn48EDeL2MYqUr6algKZaMpB6LrHpjEfsvsM2PfH/0S6DFTml72eWPl6WdqOjPgY4SMj/T4
V10Zd+uRoFtxb/1N88JZObSzeREfEVOv0VFFRc+waRNqREHiqOggp1HeAtWi2AvTqjacWj9D+GVw
g++dCs84mNhPRwfPAJM2YTM1ii4UTyNhHWGXSginWwAGFdDTEP/EhIMTxgBFdfLoo0IhKImOgBja
pERJ/YUIlCSe0oYS9qWV70kcLQXCrFn3mBX+mVnnBP0iI6/YoNbECtDQzhmWGrPi0sYzQKbiMuZg
AwqRyCCcD05T6nwq9TcrWqpYDubkUTHRWgi8Bra+2yw6TGBgnIkGmtwGkuvTLw6ytLR4rV7gruyt
UItdcYYPbzYFz+eeebu7ucwkV55L4vA2PQOG7E0c1w2wFBtH1X8Ob7BsRoTRheqYAZWwrNhsufF4
bz4VIeucDzzxEySq/tbq8jc7BZEhySoynDsz7NqHJEsgucmpCJ9hIyr4m+UMldX8HZ9QtVeG9eAU
oUIhwoHGtaTgqm51QemVGKPXqrTIKR8fhM8q+KFR4JSr4dm6bEDwFrPmh3FpeBYe9FcX+zM6OLw3
oDUNIKmlEvzUVQJn/DbCY/TAXTi5vzsQLmmAPLoMvQ4Yzfq13vNbuCOAuQ6WC/BmAxWR0kYgtGLH
UV1PT4z5TE1oRGpxoh4ZvDF9LkiC6Cgy7kGJf+iUR8/0NGWfWgDdJPsVVTBleDGpbj1qd3JT6623
vUOYjde26gbrLrQqhSDd5MdS8v62WaSeYdCMmxGxhx/dQu26s9rIp6Brw2LmHgaHXtZ79F8YKZPa
uIL2NybnfGMdgqJ1SR+d6jDEHpv5obU6NjWTtH/TWMg9WWObluaf150amB3yFfuYMjSsRZTEJrra
pdxWZuHuwCj0uvPcI5RBVCH8DkxwbngvRtgp5w1Erg2G0nv5KI1uKCOUJf/2rk7NvprWzi+CeLkV
4jTs46gU7hjjWCek2+U9q0RZh5vo2NlED0r6aN9Bbt01Oe5v+GQSQzW3PiszuK+erYLBULRDbuej
IjEnxzSbnrCgpObCDMyRhqWZwRvHJZaM7md1t19pfchauAs2zVlUJdTEykN8U+TXAc9xCcMXaF0x
s0tD2bBqxHt/3AUz3RZfIjTqIRAXM0d7iE4cs6v5x0+HAdyXody5BdhRVDdHZmngPJHm+T3ekKzi
HrBC/23XD7ImduRsNNpbBqndfXORta72zmWmW27N2M6fjDjfRbsumRg3ipPM+i5eTXA0jV0b7dNZ
Uud5azL8LbeuraJ15yS0GoC+9DM4M6AehsekQUrecBa92Co+Q8PNgqKTkVDe8BjIjb/ruOSDxozd
csprdoAq7K+VL5/TB0rOzm66T2to/lYcz56Zb3uPGZoczHcUbnCvvInwqO99UkH4T+ltn+5om6zy
pFizSgyHYS3kgiMfxJ1Om8MT4D//yj+IlwHkoCe3dvb3mm4pFxc1KsIpomtmCtwdSvQz6r8cEcqX
Ve6Q5AwwBrvrAIkJJEaQhDO5Yl3Wzz+i8Y6uf975BojSi0EcDBxOGr3ywzEYAh8U3JmzRRjaAXSE
dEOkyn1Iegewvfeyeh0Ma9Hi4B5IUmOk7g1IsGmUrfeqErz9+8Hq3wBCOo3m/m82NFpc9EqTG2qV
EQfCU/FJeEq6CJ+6OT5vsk2S3RKJ1I4poSy/X/fZL6zJgViKYDsxDHtJxOXDRSpza88FZ31o5QKi
Cr9U3Wi6AOY14eftoNSmXBZyo/TMDX3FACkSxmBrtCM+BGTWmWT43dHKY5wIy947frRR9DglXpL2
ne4tPjZH6oAfNnOmXshtgXD6F9zzIv/0PmVgibK3SwgfOKK/vNAmUxFfQC8vgD3iZPml9aCCBlOF
v9ypg4ZP337zUo6mnZSdkcaVRV1Oq8uTXYM2wMt+pvKPDPy6QJ0HyA7KfgQs1Li0ySlAJauq4Ai0
hf+xdF7LqWtBEP0iqgARX5UDIDKGF8rYWAghRBTh6+9qzi3XST4GpK29J/T09HjqdnktaGYicl5U
TfwexFxJ08L54X2es8lf7pK9cauf1uszd1oEOANSkZJyhBE2fsRlY1i2eGxqn6N1jqIxeZmzgPzG
zgfk1Xii1qQ+ebiXCyg6nDWNhUshAjLWXlJGzBulPezu7udEJ4XU3NBQmTx+DE9/UtmA2w1DDDg0
6KBuCavPrI06k+7q9dNeVfmx0jq+7MrNzb8Srz1bM5vernStGyHIePf3hLTEMEinsUTa/bx5vCbd
btXan1nJNoorzEIG3Afqhd+Y2ZM/KsipTWneyyt0S7NAUYMdDO66eC2oIr3Ozp3UDBEdP2UDBo/p
azLD3jvO2a4NesnD5B/X2B9Vet8vNFqYlQpdk1U5AKn/NejnJ53mMR8ZVmRfu6Y3mJF4m2gdLnZz
aM/mdhdj4TH1UspB3aYaX6BTzGXfbiZAoHbG3W5AMGuPeGuYAOS0WlL2ws36EPGwrNADqNqrCYRV
DuCPOE+yaUQWsPcn3syaJVNl12IIMgkQW6kGyLXJkMeFBEVo01uS0cLNhMWnVLXGIkpgZI7QC84G
tQJe6BUIQBghZ4YM3OG5qTlFDPQlr3K+/23agen0eHbDq4sqAm8Ba5KLfblJCd/vSWCDckyftAwH
lJBj5ig3kb00PM3dESsIUjORjENHNAVIOC9xx1v1a4Q4AA38ot8T4jPa8v3dkL9QWKZItOanJckh
2cGYxg2NHHFXxtdnHFc83qyYFib6+RcNuNB82po21Kep507W8jX/7VjzegiNcC61OPo/pph2pOn5
OfUD08ezo0J8RJtDosOc97vVNiux6FnS9Gh+8oMMbpN6ldTO01fcrCI2TcFxKroEl37w5tSjuXny
JQ2vgOLj4/FaoXRk6wiWd7w6AyWoPZIFHdzzaBO3zc5IF/ScigXeCPMuIywIJ/AM5xHTcEmZ1ss0
LDKnvCH/vXdTRtpAWgadcZqAqhNEIWbY4CSxphkUkEUtwh9TN2PaMh1HFGC2OyaMNl29Yd+IktV5
+/Tf/jG+zmr+SR4pT6x8dXBPbDaYelfr1bLu29fZNBZ4q9HePk4o0nk3vH2xqjHLWz+N94+P0JB9
vKSVh+fEumt49nkmbYocbknQzCxmLW9I6kbM840PsS6S4dnjLspH3jZIzRVP3bDjZFQSXRA+Qyhs
oUTBBNNBd4zqxZWo6O3HJNEvqAH9DSOVFB/UFuMtVmSxHUsZS+kmf0qEyC83pJohwhdu0U/CvOMk
o4TSjZ3N1kvmuRJdpQRWBzsDx2H0M3y+2XV2dP81mRUIarDC5nRT5QExm5XWs521t5+mNywIxfbu
0b2jkLUO8n5COIHgBs2/PoV7GwXEF3vNavHeZ+/qtawuKeRheXTPoWGf3LZfDnPnSTQLUsCUkRYT
SjYGNfe3zbioQO1g6itXJMRWmo4RU0LkakA2Y0NEoQespyjxZg5/WHG0CzCfoElStRJtSDPSETMC
VkLVhHPa9qxvtCth+y6GW4RflkhoSENFmk5SNmPM++uLjmdJTD1sibAa6L1InEoD7+hB4jv3AIGY
J+pQTY8gC1ALWRPOO3zvoDFMZ2WUkfARxCCJnI2LgbLi1183vs5zUsYqubAmrUiIXz04tIajIHDr
Nf7UcKdnqYmYd9gmL7ry3/aF2SqCIdQu/zY3EW1EGIY3+fR0Z0PsEICyHum8c6TVp4/iv4RNf+cl
vX0v8nEJ79N+56zAMEg3xTDpvyx7tZIoyhOyRwO0o+qt+6glhE9X4wNuMFOwPfP1SEyqNXbgi94m
7Eup3qL4ZW3IiG1IIwgblDBBVCnBuHQB+F8IJK+u5qprPub6bDgkvB2cGdCZkjZGitCu2uKvvAGB
H5cr/FRQMTg19MYdbRVICwGiSHagNWqbcY4Wv/oOJRvRpFauSQ8ydOxt6XAzPRkZgYLupbUImszT
E2BBskh+qLEwkl6VZkM9ZB1CKt7zRliHwPIlWwVcNBXwApUM8MAce7zXgYVrs/zqNEEXgDX7ssWz
ljSkbbFhLKB4MBhUMy3IOWpb0bDmymQfdOP1iHJ7z2BIWp3PaoQk/INKvPYajNRhDi1M9mE6boEQ
GWTPoCbVeRum09zotbFIicP8Z/QKbko2HJRxXDplmbWchnl47x/j0+RVWMbm2teY6Kafh8x25keY
ku1fvQQDAM8Bpjl+SSsz5srVNWP0DMa7F/18tsMgShnnRkS/swoL98p5OsZvRO5aS2ZRj+mQ8LuD
04KImj82TRoEYEDR5hhkHpnAIu+vA77sH8BqhHKAQTBpKejxxwvOwp6HqU59hlsBciHuvlRTFPNx
PtW8nUMOLKIcdFmKxRKGKezJmf9tAOSS/dLaTwN8gwwbbotL0QDUkQ6t8Nkvx7u2257DHqPtvuPX
HOYbQxK7AKpTwkP8rPa9ix7BLhKH/O0cx3dY5S2X8BN2uH6qRsMCuacaXiVB1wjLXuqDTUGMYIkY
Zu8kfoNuuDS6joWCJaQtdYd9Ol7TH9t0ScDqTgOczLBrhF9Lo9fs1ewseniFNUb354gpgg3iUf9h
fDMzD9XK8rKXS4njNcx6gDDeCJ7L+EKf/sn0priNEbgJ+SepS5cmkH189aozz2N6rjGv9rqhJm0p
bhZL7hEYVC51i4ySzVWI8Ku9Bh3EKmESdrrP+RGrdCdCh0F3ZZGoMgBpQEkMdoyfvAYaQ1tzSMt5
T+kHMUWSTXSjBVBKG8+ejOxt+uy9vs+YKcM9M+Qp5+aLcbOJOsV+WIL7CX3ogh3KTddAI2oovmT0
JDMNKpIXtfXo74ixPwYPXi8mZuJnftttwFpDJT4ExAjehAUk0Eyg4lNMORSWmU1ceAfX4APOYdfd
4QWq3/QcM5jqNWehncxJw6tXjGQ6Ntg+PDbdzVfrEl8/E6A/ohzmpobuI63v5B/DXSwBxwo1ie3N
/NHfpJXojNvWdhxsNhs3MfGk5IvbaQtlqLOHw47arI5UKDUxbZCY2x+P8K43lc1C5AQru8lwk4VF
C0aE37On5PpneUDUIa9noghNRWfUAL4qbuAjSbL5uZov97wn7DgX1m7yXuDsXbQgOY2wWB0uj3bk
Zc26fV97JpHbihFyTVdBj3wE+9Lh1hkwpzPeeSiyQMCKIemFlc8Czmb/iXMmRRS9RWwnYBOnZZ+i
jl1LSEobw8xrMJ8YSazTgjN9WhyoYTBqedAYnqLjRh60FVx8CVam3nFxh3tsb1PrEKVcnxSxMuvH
+VF5ps5JvdN+oAomAKkol6B4f3BOwdNgd9KW+XKXTZQZr7bYtOptlGbhdVkNaJqyf9rWKeLiphcu
zNxtHoyZ17UmHqKYvUZw4T8vfpO81UYDkxZIK5kZ4JAVsxWk/eYg9byfH2bODhPvZm4bYDapl3iI
03OJYwJutdWcGONFI5/jxk97dQs2KzAmBV5dp8tm4GU0vJi1ccveb4i3xglvkFqLkrpXu881qlHM
9BpwhOjigRdztk/+j+Co1GrzRTdX0IhVKTz5u83JP0ZvjxMSF4Bgg8Mi5bpOfuVNg1hJJRVbKpqS
Vvq44VJnp0U6ayzT2TrYuRV2AY+zXJR+GXXHlcQsN3xnSA3gCTTDLoSuQhztlz6gDXeIOqSj5qIW
3DVwrq82qpGoeerm1Yi1dlu9i98Kbn7XQUS064y1VZ/woEo/9/iAcScg+nOQCHDzWbdt7lxtnF28
5rDAipMqmgfnrT3oDsqISNEa00E1rIyL/tsH72en1/wru9GgXCCLudG5nWpfjrH2Q8NbTxoxZEaW
SdMHSvJjJU1v2r/e3is2+kmvPjH3f0efpLXdF4CV9EBpaCWiWkhZh5aqLHiSpmnkWs6Ezn+CcjlF
pEa4n7bjdlwPxVpd92mjuKLETidArxuriiTd9hsyU3XyEAR0fYlSGDW+3WDgktSpIY1xfnT0uij3
eNyKl2PTkwjYzLpMa8wjj3ZL5Aeob7zNLZuF9A4URNiwdE2owL1HTdQWGhN4XowyI0csgQnzLUE6
f6BD90Ti1VwjYNtA7fhA9HwmSk+dbHXtI28QYsRY890kZVjvBVXSpE8dSCq1Jdszt9g1PMRgvcxn
N84AmyZokhI0ccx5P/dEabuAU7bJFHhyvG9z814UfE7NPz/x4yRA2EgsEiH/DivBEyewoc8QUQhd
3zq4RWQBznjnSkgXUhtXM9WC8JraZsdnF9YpBhDsp45WqrkAU8B23b0r38lnZzZTk/TcPvcLjy3u
3L0qowAI6lO/zkJeWbkHBRByiQNMLX6o8FKny2ZDnzYigInL+EiAlXtItLIWPJHB4ee6NaJdzczJ
hdbUjq8MhzlEj+ETC4EoxEsdxf6b6VfpH3L6FnJO+FiUIsgmrCIkYxmVmJD9pkLs1LF29JUoB73E
fAw1uPPq5DYXumGGseWjcvIOajxqKqV2m85K4hyfThvnzXEsIJW8+ITDyTR6xbiO3ylx8rqxGg7g
Or4O+FQLAd7UGk7hRL/dKw2JpC41d9X0DbsMzuOytzuZ94HCjFsQX/tHsjD4LGT8ajvt0mj3JFyi
jsHoB69CkRUxKCwxScGc6YW4ySMfeB3knLeGVU6vg6v5iTScA+h+7p/D5+97ekJy1u3Mj8sam1Wl
p4AIEB/EzuYgKlM7uNM1umUd6D6oykhHvcSZvgbENrBwVs3e7qvtV8nyzHPY+T6Hj0HNL5AlLsPq
5O2hngYx+4siKWVVMvCEOuNjXNBnQkSZRtX+m8QM8h4CIiylCQXefvvrgKiVj85YzLJHbwe0Mlgd
pArwqI/Dy5R1wsu+/Q0gRcn+i+cUlAnkEXR2Mv8+vtHj4e5/gMPDctL0yZ2dA5l5Y5aTy5a0WuAo
k2256PRawY6SbC3Y9TQ1XrkJ6cDgarUX59EZlswkD6/9WtQFj3/7pzgLh2hy849ipuBjI2e9eVKq
ZY+PjOg1o35KAh7mnjGozNbmtuDQ4HQofVJeDtokRu8eOGt491CdzkfPC16dGNy7IF38NE9xHrbJ
+mrcn8J04AGFxcdF3AqL8Bg3N6wepieKKXVwPAqUJ6EUcK5uRJ+sCb0YURJmT9SfBU4NhonTsIE3
0IQeYiLw9jLOhdVvmvM2STVgCtV4lISAY3JN+pFeHYUjTiw2ITL8fEW9Ii4EMp+3B45aNsrCN/Nq
p5Jj5xsmVT5wEww6h51DSoW+D48Du51awC4PgrLNwysnAgCOnKM8BE0gUaqRdorYPGblfOrHdhEW
KywbDnXHO78cFS8Mm08hNDvx0ox9+fB4mGGbX0fqV1S20d0m9BkEX1+F3zYxQDqHoocV5oYi9dpT
THlYXobHoXCAtlvrCRpgwxFpGT6wlRLHw/Rt34Ji0AnLNa0Tap6g/Y6Hi5HjNp7WzxNP1AFt4b0p
4btaOD4F+sJcam3qpCDlBnNSmvy0VWFcFQNpYzTIveuAXKArWHJpa6+BUECTcLQr9ZAAmakp6wpV
QMe3RpqIehvZfd3KxukYETneGC08p3P4BHHdL8rbFCtrX0xnJS87MWNu7VEQ4x8O9yxpfAhajM6Q
qh79HZLM4+s+53V/zZ8GN0di5bhfD1LXK/e/n6qz4wK7m04MevjIaTWricS7zWUpEY94jn/qMRRG
mGefSYLpH9p9TbPef8ennwctKXWPHpVT79LrQGxikmsn1II23XUorkAPQUfqUbXew3sGWfQOum7m
5E5rW4SXuOkfoAFkYT4CL8ObFqOMMPVIDE+fn5eHzagY5WSugun2Lg/ZL7b7OCMARsweGQO01cFK
ZhTbOsPOsjNEqb30ky2BBEPfFWFDYmK4Mt8DCZ9l2xZ5UmJeqoqHSGF5UYB+K0/l8yvqyMHhWQr+
XfrNglAm62d9tgJyq5QJ+fGEFIejtLYVMhOEcbQ01xSRefBMh7gpSvsN+MIEUBcfRvnxpopSixIj
bhjFacXCxw0wD/+1oR5DQOngXb0OLQZdBNObAxJvY9B2OlNCIFzSD+490j9qBK7SJH/9NoC5WzZR
2m99WB22bMrnBOsSykbdHVkElIARrkFlazJzQLqfFtwwmghYDEUpJDt45YGYJCwpB1ECt/LQiSO3
TKkms46E0Ce/jrJAbaxOtha1mdew1cthFIFhxVe32X8zHUqhbo3Y68r47LsriPuNSncrfnz+df5K
gtbkQlwm7eTyM5dk/bVnE/6eBrcBegII4e397zrNEGryktQtkj1K8T/yI1KWvc0hvn8y4Yon9UHa
yx2kAvYcTsKqp9OBKa95UF1Pf56+n84D/vRAveQqfwjJIC+66fs2BSlE7CqjZEhlbj8oENzrjvbf
cqYw+ymu0MsOQar80yxbAH7oCqus9wxLpnsTi/rVmik1hjKEsQ+WDzBIsUBZir7aI/1NN0uH/ITF
GV1ZkOeo5N2ZHf8yebvL33rSgSnoPq0bH3l363cTSrmuani2Hf56o+yq/0LWngfRstc+1Yrvb8T0
BAHAriEPqlG8UWlCPSsSX1f7WwVSHBaMf9NWR1a/8+GRzi6WA3vrU5wbQBwTprmO8ZB8vRAogeDP
Sxh0j/i0NO+Uju1N9kwLneormgzSjVahj0YEdKljIXYqKG/YK3x5P1JPXzq94RAsp2QnKW9UEtEm
S/qXlur0jdkmTOQj86PcQWrAhv5kIJRCXWV4P5ANuTGN9SMt4SM/asM/TMdrkEVlvbLJ91niL0kM
sLNYepWsF4rx0ViYtyTBDXbqaevfwVc1ev3fu6A4TTpWA7jF8TuX+REqOX+KR8hHX7gM2mv4293V
4o7j1YZD2lGGqVf9cN6HVC4BhhVcVyido1RhcmUS2ud6Y+0MvVKDAX4ok2c9ylUfAaEFDAK23MNm
PPK0GTbpZtJ21nRjqeS/UJURQAx0PPjWc6BTEXEJToF1G6QqZ6rkSVkMRgxt2PNX7x5oxACYMZWw
Gtx3ID+z0qAwNhDo/LArI2BlUlZ9zs0ZbsHUMKEYTs44PaY/nAPW98OXlIyNiMYJLI7BchE8UTkV
gEnchdOj2PaPh/wtrTnahsDR4PWBpcH3pVdBWj/SC1DDKC0VUPv4oZxWT8hAwq+Q+de1SseRLq2/
nb/z02ExBfaOqeB5beABjB0rCThAOFuAfnPe6NYdwGJ0K0MNL0epmf4gRAVgAEvU6yBm8lCahZNW
VAWjQm7DqjA28uxSd2etJOWm1QTLJHSnw9pSUPnwTm4GDidCBDgKX2Q1LmmS0pgFNIgU6y6LvqHi
QGHhSmgK+4zh5YKmJeTaoKj0dAtEF9RhS9MzwSxMAZDlh/KIodCrpouHrjpXKClGzyVQ02ruYrBS
fp0J5giKlRi7OAqP4BPkFIqIs59AgiAlEw6Dq8Lv6XWG/w8cIu35JH+PGSguxD3alqghpc7R/QzB
+fwfeWJNFSsHooCbg7IHvCtR9CdpJJQnMsPjx2fJu0q5GMe+AS90crCevctoCVDhdITfje5wUA58
OpGa+yDfkMx5GsYbxQ+reJxxA8Jpwap4Hf9HpoU67hEkU7AXC/fB3W50J8SHydvf43RgLhLseKIz
PDEW6Qj3gqvd2ao+/XO0uu838eOBpEOBUUX5K4kl6jW4YvlEPOPHkOid/lWeiCBjmCeEf3JWaxC/
p194BAOgD0HJhwFTLYFFrGQr+fasD1jSxwPzX1bBY2eFWDCtzRH8mmDSbX2LAqlV3bFtYD9+simV
Q2JORhtsnhxoScAxXg9JnhU7aBzJepp4F/8UVZdMrOWLWYfYOc1twfp9XHGrJ4SbXIr4QukzVUX3
VPikL9yzVrgcCtdkY/L5B5sdST7xKUns4rdvRKn5QT95ahlFktW49ANZxsRk77nY0TE6RLg2HPsB
7IAV4fqo0LJsN/+GnqQPkmS9hl2GyChuACcB6ILldIgUa3cH2vwZ20xaj5TS2CwFS/RECF+Jvux0
Zr29n5w0JqXMF59bHB9ttR1GZc0OPlvT6TvQsbpy2UKimdAiaESxbhkJb3iClhxlgUjF2Gzs1P0E
HI34qk3XBjuCD9oq4FJ6SGDAyoAXgXsRTKXEYl0elVCLZFvRto0IAAEfduzGyni7Iwcj9WElqeN8
9peyMvXWK9QWJ+lqTZm1AybJBhZSxmkPE7KYNGS1+Jm3T8HVfQsLpaaZjw4Api0rY2/rnfSB/AJp
ZWQPCRCH7+49AHxcBgnpRsFiue0GNVquPfcFRwIMUhjhqQvVUTZW4cUCzJTcajX08Gl+icCfP5gb
T2YoA9wkOQMx+tkuFr1bh8ERjjmumV8U/mByvpl9TYWbCD9lpzSsS9CFKkzx2xVfEXFN4CnK8VQc
AMv3Q+qcxaBNkR/pbBLQqvW5+jY3wk7kAVasN9HqoJilozsFOBVqecJsofDO0IRJcwHpDKCDZDQ6
UnFNnSdWiRM8KjlSxMHgvNyku98BgUGtOkzaZNXOSRXrf9E7fzmD92UtqzO8LBqIZy+zfhcAgdQK
FIUNt5BfkMQx3bNQgH6e1vUL9K62qq1usKR2jKYpw+Pf6X/aFL517Tf7T3oZ6Ga4OtcfiDD84JoQ
pQcOGzSW2AA4dpClSRdAI28LQz2fdpWu6M3+0CcNBqQd36n3T09+NW46uwUUr93iOUrAAQYM7T1S
fl332rME5GXZpivTWDFY4tw1r+gVoQhGmGqED7e9aq8SfpDAe7BVNT3jXKV9yGT5LGNXYCJISE6L
i8S3+AhjUNBXRABHF0Y2vdu7+TusUgIhHmQeEYJOP43pe5BgUZhBRYZCdvz2H/12ZDD8KL5nZrFi
Pd8UzkCxWwG3xdl5wvtG5ROgVNSXitMd84X3VgMGlei/dcx0EhAyCGUcY+WwMuAUEOz77EAGphP7
D8CDOWBPhdwAOPiVMfkUp5PBFcqEPlqwPFkK7ZRMoKebcxrqXYl2vqz+lB1DLy2cR/B54drMOeJu
LxAEG0NlWNmMKso64J6OXC6GRn7ngAeRR8x4WfEjywSvkn11i+rLW3SJCA+VOtljKhPgz2AcA4Gb
OsTtz1tMz1hqEVUfzuZMvIlN35EbsvNAGRp83Qc1xajwPEckcDO5Gd2wHNwb4yAHrOMvq62wszY4
+f9sYpONpLsGP+Ux8DJdKwGs0qtD5N3CDIPO9Q6wJRxyPkAHSjNDdD/cB78IH59cLrq5fMBWDr/z
CbBgNCj/kr+k8Y0zqeuvWhuKRITV0GMeiGlSDmMTP8GAZXVRCGHVsWG4PJyeSj6YX+AkIgfI4PA1
BLdWYGIC2owIfbhF1cCeLDyrjlwkDlR4A/vmFBksI/Os2FO+ijX/jI9cqWpEoB6UpwCfxLAk7PHk
+V1Ntn8DW0oMH34qyBBbiCJzkz2FrdRJbjhI8GPghfTrCihqgTE8/TFImnDhLkWOMryjzCaE/kA6
csOH9cCu2CUZnJAMn4MBN0FkqMrbEnhQyQqaMtAPVWecnwY0g+FRNlQJrQvgAaOI32kc+NCVCHAE
VwhxgjUR3D2tadc8UWMsbXouSgSjGR3wcNi+KrVLGEeKGUImqb+fQW+RlsYNSyJDQUAaUVTE2K5K
wkExHmiR8FSgO0wUd3CKJpBXBHXjPmG+EEe98SXQabDPWEwi6Q+G+XF7UwOsjIVx7tBdqWqrKMfb
99nGhDFaLjYLG1aU/6lCMLW6SLYSloxfBqv+E7zxrP8HlKNwSP7OJgcbaoSshUDiLrDLhXYSTdGo
Ep5CTBDRQVNJJO0U9UG0eEQrwsAI5gbXgKYIPlJhjOyCosYUGi61UADjNyVKHEjMeBlqkODjHIcb
YU5GPsTwcg4iKKqSng57hw0qODDxtUkEnvHuDPG4BB34Z/m34DhmiAqZg5MGqcOA+bujUNgYypGI
1cpEuvMHwdC5wka4GdKHslOHyXECr+DjzxscoSCYwuPYaBfubG/Ypm+JsbNsY4itgJ4qgyezJsY4
6XNjFgUs8FEIc9QCqfFZktEjT7yFPWUgUEHPNjmjCruRNqEMgXJG8iRCJGqZaJGyRMwSFC2ME+2r
upL0t4o9MiI/HXIF7/I5utxgDJ4MpgTT4WlWHxCtckFHCmsxCUqsurxBbk0h0kVPOLCYUptnS6GX
UAvo947OGRQtdNrUnio9cSmWFMiT1QIg27PfGL9RivqIjvklWjOAOsCITDMPLsy4sYyh2h2vkQS1
6EUd7z20FtDQWOQbBH/RpJK66q53cavjB37EMejOlCYUvd9oMqmHteK+vNG8WKiBHYU1Z97yEPRU
EwlzLemt0sBG8VYkWad2W2mkIdeyvYcR3RMwhE4cS6kBN5ypzC9WEg7zQTPciXb+gWrsHq2IIiQi
us9BSUJhyTl7XXaIrAqbc+Od3tifJmI6DapuGCS3v1HA1+JnxEd6gcNK/HXHOBGGsLhfnVACxAJn
IfzAyADPfLtrhpNcMSxUo7kXerYQ5axpBADUETpFkW+X7iuCwT7vZqqFl6cyZ7npVPPb9m+BhAy3
SI+1tGorH92Y6BpKyhcpGc7bk1kfcGRcYb8a6HLqkTCCy6K1w/XoEjRNhlqNs5tq/ozSxi52M4uo
nJST1ufIiT5huM8rULeykPp3GuEnyE8wZF8VlMzsVlinwNN0Nyi9cPD1nsZPZfJm5QZSYeZurfXo
FLSRQrua97mA6dpXzVWg2PFutEm13dcAWhzI/FdGPi1l4APyPGArNoFijfcWVUJ1ow1W1jaoWimu
5gs8NsX541xkhpWu6AnX8LCKiaeYK49mpWGdUImvA3g7BnqaDQ5TkGmIRMDa0NOCNqGp0uo3/7qw
VjV3o66uxIfP1tsx7JPus7f9mMumvYMj2MdYWXyXD5elVJFBiUb9ydVV+CBYnk5C+DA4whCjNmud
v/X5zykJL+B7uF8KCiBiZk3FEFGWZfhNnzrlwT7ivP6lkFMYLJO9+4zOlBjgUpJ2wb+MK9SoZ4TB
8C8Emmpf038WGj6Vw6Z/79N6kllP4oG6e161/cqiTptCCmbev8XP384WOiceLH738o7d+Lu24LKx
RbDxVB++kCWO8TQnFpNSaZjPLhuFCafFrmrW2PSD5pjw8vf6DOtNa02rkHeK74/g1MG0rIfywnBL
6sxD3T5ojVaAVzTs7oX4CJhYnsy5ISMI0YhsCVpWQJW4V/2tgvvRw4WM0tV6rq33mni1O7gs4HdU
8ZeDvP9hrGTY9hGFpNOOchNs2Ezlrb7R2/1Q4LQMGFt+9+2+g2phHTtmDps3ZA5rv7bJYTm13dx5
FNbj83LwAMi5D+c8K+P6d4PSb07Tbp+a1/CxqhDU/SZQxxpqKcydy7AYP6eX4f73Nr0EavqhfvDF
TBu24Btlty59D2XTuaKWlFr7Bn2FOyRBf+7zB4T08WF4GEIN+rkXUQnuxdRd4M2dbTDkjOzp3G91
Bx2KNC9a3bxyZ5+C47Tzpxr/3an8NOksodSOM5ZbzQbZdzK+BI955as6v01zqElPCJYq4ijtJKZ3
h9msBm9L5dxiUPnhiji+vf0vr4DSUDOHJ3oLukgQ0YocXoN82AyRZQVlHSRLWkOcxhcAM13KTUbT
aWAdYPN8DSGjE68nBlpZ+HKo0cim/q05hF81tE4vtOpWaezdIA5FT1VcoGVqrA4RsRzE+goUCdAA
4HFka4UBsEsS/z6/vx1KpjYjtEJBVxia0KBnnk1381t2PYbS/xo24O2lM/qwvfZVIjWt385ve4wj
uy3Ww+diNzmosnmD/5eOjhOq8keKo+ewMGGSPugJfn361umiwKaQLCk8mT00cHahZDcXYSHOoS9v
SJaY8QoIAQFQoJAc7xheUI++DwH7cP8B5zM0Y75bP9zO98vtjrIpeP/hex2LOf+gqY5QBVbly2xD
Hx7sBuRRfJfGifvdoq0CcSKOLKQVMsYJfRV9KhQhmdd+3hPd78WI2DNc8i9DK2agzINadPnHm9Zo
tFfPOH+90WIBipwGhrdcitvPU/Eg+S9OYMdA+AiGtFCDaJp0BEzyHkrDHf5Ipus4GRp/wjJrFDEY
LSTiokS+EPsClJ8VkjOgjo4TRXDzGpzRJTQ8JkCqMQbGQHiac6XJtGSUHgQ870iN4txrUY+DgWxW
5nUAICH/ypvrk4J9AXTOBF2gbJ4a9aO2MySv/VNJphEzjthHN8mBh9Sw3wMNSOxaT7hKxwUZ66y1
hM1GMSoiH/A7v1A6yYaSoD5tOvuFeil2i6phbi8LMAwLehK2B+sjShXRzFb8IGGY5CrQjtJti1Cu
jpkRQsUFFXRAKKRSDYOylwcTLBlaTAX90wjD5dKEct2jnaPnAYsNF17vB0ALcjjBLZldT36Clus5
GHPmTkaMqsuYVpeM4+k/lImKobPqdKw6AV2AuXfa/mly9nYTCt3sKlUnqE5jfcQAb8Cux+IRkAi6
vJoQVEAiyYhowIMOTCLB8XBqPdSvnTdV4ssQ60I6maD3lfSpD0a5isYEKBimtcf5tm+UDiCSzjKg
BjgzNML1IcACggjw6ELUatJItlxPO8HxbaezCyaagj5AN6j86DorvGxFk4EB6kQQHSt7FQSX+4yx
1rRz7+wlI7JP+45npaYuwbEhLH/35HKaXSKJOoE+HkmnB8oZuEWT5/qmeJH0j9F+c0PRcwhmNkhn
zZOz5xpLxm9+WrTrznPy3JFrXHlX2Apo3g/BcHBLtiH2qvJksBu8e5vOwysicLgRIF1Qv8qYudOD
9VQUdZ47nYuniaEeBzgJiu4A1HmI0RsiQtE/THaZtY+L0SmzoLDgdOM6khQrwa47i/hwTVINSwde
S3t2CwEaFR+n1LbwZp/kFyIIDieJgNXtlKzrX0WbeEo5inihBEXQyEQgEDIOQs42qMH5PA3xV/Zj
1o6wPc55BCnksIT3AqMmy80KtT+KcgFxUpd8MfUF+FLdp/MfkByrScVd7e5DlhoQXIVfSs5QqSE/
DP6hJEAn3MU6zP/lS+8eb4RDYt6auAYHWhSzgQLCtXeDF6oW/oObrIyoCM9Xc48bpm4gAAaG1fXl
HQAGBKDnrFm3BjmbaIT+a/Zrick9ToqR2lneVfMyeay6HbOEK1JjTV44L2YiYu9xi9hF+wfE9GZ3
ltkI+ELoF+We4WVzQOUDWGgBiTOA+FX5frat6/KwaCF1sOeU7N0TUEiVz0udy+QOPqj8pjWsL490
0qZ93gYUHByXjdmm2LJhW60aRB8grR2zoN2lwuJDr4kII3bUIjEMBrDqjelZhbuLabqdcaeEEooX
aY2ZHFhPpqFP4KGzCjVRyz8BQzK6+YdN/ReyE/iMsJ+21eyD/ZXEnqs3QVHSX/dO/gNAadMYtnDD
VPyFZMPoGTL/HW65iBafMh1ZFTYKOH4M9Nc3xlwZm3coem3RBx6epX2q/4OsD6jJ7+BoLEAolvse
+JBgiLmwKUTN/GOkmQgOUbRLjZJRsnSNHXw69MwtBDZ2q+xKyfDB8/ww1faE/ghaz8H1mcXXu3yt
ARLSMcAU3TBEzeEb/n2yoi9I9qNxcnOgi5OD/XgDjrCkH2APW9IdEOQR13UtaLmNYd0wG78XclqI
mTQsNwfgOpcFw+Un6yAdiRAxVhWWvtZgh2pUX72Ci0Z4KCXZJ6KV0ds0sTEf4IHSSHsM61dmKyde
oD5BgQMYS4EoaB2Gjz/Ayn5vC6GCwEwAhRBhiaKjGKZzpC3av4OLqDCECbS6URe8RvREIHuScMAn
Ki6AQEAJb2+tp8Hi42nhNVNmB0Pey6awXMKUiTiAlD/llU2d4Xo8U6oFfCanY0ZF6f3pPyDdnmBO
8VgUKcncW/ZhISeTWvcl/YvQdgRpGb56gDQ+VHH/mdMp1Aee0y/2vmn2V1MVReGmesOfsSKRlVKH
FWecTF41EUEitHwlwNj4mjAL4dXyNSaMeS4ojxBi7UhgP/PhVZlncAB8A8EjJuunPJX+K3Jn9LHG
dOmE++HqFpSl0hFzK2dIsVp2bioCPFvYJdEBdfkUKYHDuhHZA5zSFFxFeYuyaVrcp1VYRhtR5XBH
XNyWg4K5xGjK6DrpShe+cw+4QpVdxJvBrkcY3yuV8Bpnrb1oRvEDpPQxk6EHraITkvOIy5ntYyo2
DD+GHUIaslDUf/fafmfbxtgQpbtNv0tiXsJrxFHADOCSd0Mls8BjK3KBE3xJA4pWFh2Wh6VGuKJI
gaIZM9SYY6vBRVr8wlw14HXRlghMgS7Y/xNofbH61yzULcgH3Vhk25bT/UUzEoG5RWWJNsWpZZ22
XXq2C/JxpGhgLmyPqBEncTZBDY35M3UfMYrFhUmO57i1uI3u8eDCFwqifxUvXd6DE1QH9FcDKe2j
EWWnMQ0kSLfVJYiPjhxCWx/RhX0LQYW11UbFqopwAHJRqUAVBH5rJMFxDcEIY5r8oQEc7qAUl18X
6cW8f+sX6w5iopm8ktlGC5OyeOk1P53Sau6owGXp+G8eKj0XiBTYkhxEug9UPY8Q6EaImL5kyeP2
GvR4VecGufSK+aaLo/3qX8fA58Q21LWL8DG+jmFtQq+6TEFN+FX2UMtRR4TQg4sqVQrEW9btF/Y/
m2jbJXX89BeAXcLgnhCVZNszR/gdvEjSbkODrULw06Tu04xIt71gBaqCPD4Td7b/5MC7CINp1GYX
ibkWOvglxrgCtIQunEShaaFq2s8lsEqPZs0L2u1ttHfQ5W3GUvF9QP2CXJ3OaVkFxAmN2JjAX5Uu
evmFgI4GUAlK0pmVXjDKPKj9QrANW32Uzt3bzlbnFcrDtoDK9bxOZ0mdLL3qPAarVnidpwMmxz1s
CN2F2UKGuPaVI7dynAIHM2H1BBREUU1LpHKaBqo2LLFLS3hLLEOt13XXc0VhJ1xhDl7Q3lCKdYTK
U/ME8shH9VnXvZPaDOgnIqpoknB+P+YdtIqmJKMtJhD8geh7CV1b6TiBntg2f4W33OhSFTaa0s+C
R9DQV8rzb3ulfq8DIi8pHfwnlyZSgH2xzKZTfKlZpSIZwnm+ECec+4Ld2xxE2QAZXjwqT1ZOr1xM
p1eQNpc0CymuV6wO8KZX6ZOaBB+9B2VfGu5yhXVDMxFVamOcNWyF/oAAr2Vnagw+jaHG4LhQS8W/
Fq2frkNQcIAdwYDDxRTBBxpdT+xE4h3e4wwVjfwDD2micbgfXJlOhUxtabFYFFWtB/yNmvNYDi8v
W/XxrfuV/Uk+KZmjUBNfmU/y0xp9hgZTpSHMHFDjpa19hlPt1UOGDrsIQjFq1+N5/d1yZuZBtee3
3e8utZsYzXewWSO43P0I2qVuDegzalGNZczMTEI2CHJwlJvAUQys2TtXCpHL/2g6ry3FkS2IfhFr
4RGvskhCQgjPCwtTeO/h62eHmL51Z6a7igIplXlsRJwyM1Hc43CNRkNvD3DEh9OMMb5Smyp/zO2C
SO28OCH33S+RK4w+Ig37SBvhBtwSxb0z5m12RfjPpd6dw9AilmtIzoK60BWaHQH3Z/yJSS+SS1gY
3YJPGxpB25BaWLqO+N4ih1NDIGB8nle5mPm+uerXJPldRHlq/liWAHKz2zErkB8NCnVAPR/WKj0/
ISN+h9dmNcgByaIvQKGvQBxc6CJRjD8Axe7twg1kNJKONL88UFfDRLO0AO2pKDP+h/ofSi3o3Qlr
w9Quu/Z3ZagaNWWErAltAUBTGaDAycQ+Jjav+swwdq9bLgC981dQbd+WTMOGn3+1L6DxRPSk9jqt
zzkFVZoOXr7/ildUMXOz/fw6yg1IOd4kC2q3s0bfsr8bPwgI3+xgJTYXQThEczi1iyj7RGXn2Tq7
NyAveGRSDxCcUSlPn/C7tYpbZxMRHQHc+SKkmZB2VEm6cmVPGAGIxwERJ8N26JV8It7EO6DWhmYp
m/YKQoUzm6GKHdrW7OfwER0Cve5A0EpXhC4uPfJcf88hKo8ogqx6wk/8EGIbwSIgUBi0CRERXgjk
WXGKZF9iPk26JbIwinBqOXQNqEi3UXWxIZgu26ocHJfCEhbGk8bNfSWMTRpswMcoD1espGbIzrsP
qj6pMO0MxUVKhHS48aqEmBunxGkT7+9rkkABZMBSAH/hwR6oc5l/+hWDsAQRIrL2Ve9Kg6c8ysg8
tFaIc2gdUtEhdUu9QcJIAvL/X5imZpY6GsfBNaT/MQc1MnHnA/ohoN9oIxOwqJ2ieJooSHWAFPKp
maYk5N2uhogqAQMdhIWEOCCTRFII5abb7ZJvcyoafp2km88BZaCQVd9Uy5BghRzkRNNH9WWoGDy2
bqtLr0iBzxpnRLhIIs/Fg/2Bh54SMXo0g8CR83nqJxNF09EWTiEDQ7GlSjOoIQ5BnsK8NFV6DXIk
a3/zw5AL5rdVH8BsWZv2N0xTf/7npylNi/TADiB1pvHDntz9iUTFBQNZUyCsW1d3FuwWT2wN+UmP
IGt1+9XkjtbNqu0/Z8IH0/sBucK6Qp4yoE+p61ESFUs8WIPHkKOPrL9NyAhZd3WJiAsxuueZsJQr
T7y2+fzmouLqoqd4dVCBQF0RROnNHpyXQCeaaFBj0mvRY1iLoMjRSbsHc9nkDUIUAjcKHwQWpUlp
mbcEDgVCmbIvRZ1HBro6/IE3OPWIBCADlqnUGS+hOhCi7yimZDHYncCFkD7XwlAM4cHRvFsAcuKS
VRRSAnSJ1MwEhw3wmeMD5os0ZV62gYaCigZSRNtP1UA9bL1ONQ/BqElw9FK1zc+hcD9v84++nACW
G9BHW2pn3AZtQt5O78g/6XgYLvqLcBhCQG+12LccSpNKDRfGxYAPKgzUZVRScbAAQoonV36x93IW
e5GEgpadroOkm345ZQbuIP1Lq82USwHPIWSOgKzYUpjhKn/pEK2AkOB4eFA0HWuwK1R3L3Dg6WPT
yQYGQrpYbR4bCX1/4V75Yg/kyId/SwIAzeIeII9O3FL0QFw5ECSFdmTEClEk0xbhN0ucVepHWme1
yWoxG578zPr7o+OQNSL5Rs6pgff4gdUFs9IHigAoGnAt1hOrcdz0Oq08iO6BIElq+lMrivOcb/1Z
XxgNfp9bZ9krxA3cBJWZqg+/Uxeknbgf6N+7Xo48lE/SZ+nfZR+K55zqbXOAFMK1wfVx70nCKeKM
Z08lMxIrnbVZV6trvqGOYiqrWINND34c1d85xQlTEFvuPvEG6KA0M7TzDSR1mdxq/nv2Ca1ZsNIB
Rom6YqCfEGyZg1GGbs/IddsYQLgJnpbZ4VsmiqGoMgIgCyDm7giCnv1qMmqOasGbIQxFF5Ue/mHI
o73rAnRGuF213RuXADw/RsadGejP6TlD2cLfI6oE8a0PlHSM/qsXFqyTzx+BQn8d4LTUl/n9lz0y
zCNcXI0muPjTfHMKrFbzxCdmAMD9anGZeNsk56lXIOzqBA2YZj0a6X0DxNGYVo86LG+r8erUTR3n
5EvkVIBxx0EliTABsS7DDGJe8AG83QkCXj+Ne0eHYSaaqf5B40I/6WWU8RKdz5hxN3OvyYR2FNyQ
9mZkD/VVdJQyrDghnOivINFV/NbTdEZotaJ6pIHlgQOdEpaxU7KmI/6gWjSKsW5Tv1P3DHM+qFke
A2/iuNfpdND136L1suSymHO+5jLaSySkGxat+4dtjaY8CIRaxftnraD1c6+jgQdq8Y8LdByUcek6
W7onydlefMH8s0cj7Z5Bgp1T4i+wNih5gOgsHFj5q8lysv6MjcgFrEPAKr6dUdEdNU0PoKHnmbp/
5rejQN/oBfFUz2CTGGDdeWjxdM8YOVaQsW4dppxy9dNaAJ9AjYDRqImDTwZo8gROhxkxnY4VsCxc
T2z1ApbaWS7JhKQWxQocnU57idoUEsXMadXwDOZDIrfL0i8bDT3gwAo6mjWDvDQii0x9sipIzvPV
5tenKAThpJOkOYgRoUOkgMbB0aEGl2H1O5AKrBVcqkSzZ21kEnmcKDV3Or3pNNAD0sZXY0jcB2kG
FNElRtMScVtd6xk9io+5aC8elt22tdDOSONvhbFneIMtwLa+Bl8GalyazcH8yWJzYokxsKuNrlqt
kTqxqgrRqMK60w+EGNcauxCzGOBd9AyUQqDKAg0RukZKGsBQ+D+UwnAYRa2W2/W7eOjzgP+2KOZT
ipGoBlwoc4gmEaIg9pDmf+R2Uyp5mPjGH8GRgzWRhZQvUdojkE0Lh7/OPFIKJTzBlArdgiVPMWOA
WoXZkpcCa+v7nudhuKoCfPD/gejmQu7zx9RMISP/YZzU6ZDDuRMv0f8JAC7logH7x7A9b49ujMV2
8AZVE5aNhuN+0CXTqf5ktmLX1Xas6JyiAcPIQkzTtFcN39FWEHsB1qc99ieACqYELKHW8Dx4CHHT
8TCiJF2e5zQdK+YcbOxGJ+hNY8vqaGwCc6qFeM+MDs9HlSdRcRSo0QL6S9M5+FFeCxus3Wjwjlzn
IPUwzLhXjCw30owxMMuOQA9t3hu72fSaXsrtcjzQ5up0YOSTUTHYsIfUFhNMsDbS/dKuErXmjNT1
PCFwavHg/NT0OIUp02DjmxigGVT56vz/QbBKuGPAX6MRQyc5RCr7NwejAZZYCycCAD/ESDnxwWdE
5FAU/CnFDJjTP3pEJlT9RTfLCTrWktVqNDoWk4mnMh1b3lq2uonc3FNmfiCJrxGKm79Fih3wfIyE
rCLT2WOCTS8QswG9dCubX8xdnmlLcYm6SS6UdcaaItFZbDCvF5URBkIC/kzxidfGg7zaLxWc72BC
vkBt+Riav82IdxeTBf9v+gBms33ENnNYUdw3oR0LL6+F0Ns23sY/lspbvxEoe0Z3jHhOfPZaVCDM
e9CtzLU3iYy+qDjl7CF/U9gu+oYsodwXd8qe5DzQVlIoo0dMKZmW3Rz/TgAijpl8NtEqQTBHd57A
QlBYuLMyvOOqRxAKztoAQa+oBbBbT+XWE20eolayC3XVrkQDKQAmIu8PlGKFzxKmACL2SgEyuIU1
p1DgECNYLy6IDUF8gAPeUFQmCJWuSjv0Z7GfpqKOBKqeIjRbxWS+oRBhngyShHiHTwV05aUcT1aU
tSUs/wMudnY0DbdCd0C9SBUptPcTFpXJqtkyPdwMQFwmlEyJ+FgaRdbYAwJ93XTdSlJdEe0pi2MO
OR5I2JkVIdHj8zfen7Cs80QotyLNU1AmmJIz3WuCJQt9qkAhlcLSPCFQBbae4leBysiSisRWiqD4
RToGhH4UVUnVWK3WTLjPGwgXsagop+hhkTvU4xTAsGrlq0D2KtHt5lhz2HhSYcDEKXSG4MmXaBUk
JNCxjvYM5YRxtInHLlBLzKFIhnrQ9DJArPOIoFHKLMssHoWAP1iEWYqsK3GO1yk+FtTWIFal3k56
x2I4PI9Nb9VT8CeQgJZLsZmCbNWblQNS/464ZGDH/IZW4mLPc/x8QjouPB6xKIxMep8CGKptokcs
CJjK2CBSgMeRm8A75ILYFUmiAEKTJ2Cw8aVBc4yRyGs0OqNo+YliHvrkP3we5mLAGVfwKl6W3lse
6QriT5emHavwVztNoSVPcv5792O6GsnxaVw78w9whFtT45P09+1bFiGTE5baLoNpbA2woFWPVaYW
nBIlAXBgwh0DFLJvfkysSA/pQ77N9HNNxZPGv6agTxhwokH2xRBDtdKsHFQoF33D6hMbTHD3+x4v
QZzoAQAPWb0X06QovzBkIKq8zNKLqO3oMTWGER+ZX5DMZObsiROYowQja09RWnMyNrj8um2A5ptY
i7NdMoGoTajvUH+F4Q0EGHEV2ucfb8E4CxXJ23C9hXVDKdcxwA/yRig7amwXYyezj+ldXESUWHpF
CooRzkx8EblrnT0WPnHMVAvn6R2DC9VtLYfmJiBKD+LhHUHad5nkwkNU1ZtRGkyLKGLIG0y60D0A
ukuEUmQ2Zm+Lh6HHn7PzDBnhpvir3KBCRcWu6MKwVuhrdlRZ/kcM3Zqb4d7hsX3Cj3YI9jzoLDV0
Aplrw0EPwUSrmArnbMWECShjusKiOdV0QQmTKnwSlJGHxnM/e5pzwbIqYss8Aj866xHx4Z2ARipB
8wXC2QFQz+9LeqOauazpA4S6V7KMZr41wA6j0yjGpByaZCQHsRP3ph2NUJJAtqZ/VJjOIwadZmFp
GiOIJDYVMwT42crlE7mhjIfJEAI81U8C6k3kz9wh2o6bI4qro5ioQ5YBPK4OToEPzCPiVCIyLGa7
EFIeaqZ6b25afNosE2DADFuFATMPxgvfBkyFTBnGSZvCiDV1YGXvo2WRNdWAE8lqn8cIm/I4AK1k
Yzlv1DG1YeoMlN8z7eLWuDBVgBCjkCxqiXahAaX9pJ6PcKiMrWNDNW4gmW3UvJlLx3AEnjDbl+9w
vpm5oi/dvo5bthwMAmWYACVA5SbjjhKl3nKJ5De78GUaTNOhm2SCz+QpUz5+MHdVIO4MxMrJQtqA
KbP6Mc+eQUsMMvLzKHdrJzA+hb3OmeMimSWj48wt8ys6J0qSAEY52njsx5VLWRSga6bu3ckSsZg5
3y8OiVaE48kFZx/D7WjTcgueonLpkonYmU3V0Jux4a1FhaO+t362gLOnTcovecs2uN3Fgu8jDNdm
ILDG3UiXYdHfen2usM0jbHRyiKkz6ahz5Jdq2fLp87KjYWXmZ83IJG0ojUXlMxm1teN48Cua1dLJ
nj0nO3B6MXmXYzlWzyKXIQUiBOQXSGHOnKFgiYkj4eJasBncq6b8NAghKadz9ZzTzpI3uzOUC8Eq
rLNWS/aBb8pU/EyEBnvwLeAE7q1VbWAheX5LLS9VdfMy0ppg+Rrr6ABrjc6gBrro0qX+xO63A2cE
2ZiGJCU7dCXU0cS48wW2RZ3eK0yGzMzT3ydUwbn9XNwGpww9ggif36PK8210cYbKELb0Q1GbUa+b
YB7QjEDcXvr3l1JcbolCqS4pgFC8ptzo31zRFM53niRPK5GPITRQcVD1vjShJvpwOYFKzfxuF60t
RuTZUZ0GDzhFXPwYYUBlOMxipZ0lDLWwzB+rZkbCCqMGeLcjnHaLPMR1x9JbiEA+ZYAlPkzd5Sxa
C8XuQFMP8TwYjIRiXNuGKEm9Xy6LWF2gBYFzoDaySIKyQ7Hs/MpvXCA3qAqoOB8bej8rP0HnCohN
QgA5Qos+bmJJUlZDhSnFMyRiK9WgNvh06eeKFz+Yz6U2UEO1iOBIn05Fleqzyp9afuFzFWdk1a2q
7fFDlVqVbaXy0FymKtmsnAIjpWS6Wul+ZvYLCaQhVlNVHU3H/XXTUd4QqVzVdcH3qV0R7ClQ4a2Q
KVPzMiu+6t4U66oWx9VzOZAMf0Gwdgw0A16u+qQqmQRtvAd51URvU/T/YB7+oiLqiwmVBYs2sqTp
P3Scs1T+5wFI3LepmNVYeEn4fnhg7dzZeg13ENCfBBmkG7gBpQ4KU17uBt2DLfIB0cqvIVul6cDX
ZT2S7LJW9l/MqjeTQgFhjYLYbDkkIvrG4awzFULwq2hHVxGoLsLvR3+WCkge5OeL1ODMI6SEIQPK
5BkON9eZh6FWhxd6ahqIRw/mg5EUhivKUfVBVS4c9XoVkShVKWOS71AGhQw26ahUEgyyqQ+ceGp6
gztmQukn7Z8TOiX85zdRtoa+sLaz/ov+5Uk6RgAcRNxBV7h/Jw5hAAVWmbawhFOyYah8Q3qMl8EF
Q4wPITKh+Y0rkGHG41hBwm5N2V7aY6IBH0iblNCTsrB3fntJMT/x+1yq0EqRJKlV8zZdkf5l0XoO
5T4klQBJHnmqpkdeW+MbF7uALJRK5LUI4CEFLsqwieqI+U6ZvuQzU4HgSeggmIMBSg72yIkxomgQ
MZuTZLToBnGPOhimWlGcorflUgYXN32Yy9YGPeyupp/xRxLbNxWtqX7haC2YQ8XD0syttXP1igxt
1PwGDKMsK8We3h46e69EeQcD21askhWL5PTvmFbcZ3RwD+6lVWbMsuZvlQd74s8Dhl1ORv5yxRti
/Pk7Wa4+lsYrwR/2HNltvJvGuMq7a2vrQjQTCBXSvo30tvzxmtrX6EwWfEVcm71uZCUGqn9WPOVG
elZPepIHu9PrKA7eBllVUNWItVMMGb/hdYLl1WtIk0DFwr2JSGVXaJNSSIOU0pvwmwiNwTXPKu+0
ZZSaYJ3RWJKwGQSFDT0fikDsqbtNKWgGA47iUvfhyczImMkYKw0jfaOjoLrT2I3sMKuz4a9CO3KR
A9+Yxb8HsHkBetRApOIPTwu6Dt6kCnIM5JtU0gyU6a4zOgWo5CHaoqaBbAKCCWQQyjH5elJ0zvZF
2adwemRaeLstgVxWTj6YB6sFx+EXOH7TESdOCF0ODkNOmGttTWPyf7CtKJuB+kMYFkZdTn1/YXvI
Cn/Nsqz/R+In251SWdsAp8GNcSso69ldIXqAXIHf0IGQx2uhx0GcRFFtjFdRK6SL/ZNBVq7Jsgln
KfB1NMa9nMBc9YAP0f8UVk+0Nb0UNeZIsyOkcTtuVcUMAxnKI3gBlnyTQuprg2Zy6ncrgxkfKWaJ
Jq2LvKhEVigMJEHGfMhYurx1eHdycar5oRAsfJOAFsB9+GcGJWIsvmMR2dDq8uOcgXp8eKevW/WE
lpJcbh6PKQsi3znEfOic9cXbUwFRcrzwRkRVg8fW7SqD1jNVaonv5+bk8kgBW2vhxMiEgTV5UPgR
DVoRDAT0huBts5A9dZblluRL1BSSiJWehVqH5JQjOkks8563lAKdGrDKwvUKcMjqPna7a+sTz3yC
EL+LQDo1jwwSQbyi3phP5YWUXLGK2KFyqglpq0rmHwoV/FGlIiw/7S9rrn0mT6B/o+gv+PTKF0wD
50EeQDZbtk2fYuqWcVOSL7zaJydbFhg9EDUZxKrpUndCjiO8Htln/ZkxRHa9I+oT0u4Y5BoD4m/O
sakZ3Gt449I8BavclmXPdcSg0jsPNZ4bIopZjW4ow7/QSxSAJaSWiGIIZXLMgfIUFEEI5piiSO1a
JnFC9KqvtsFHKWhcLPQAsfyLW9AfEukIOCuJPwAPtB2z/r7qG78gToeV7p22L/C9XeMAroeXsxHR
U7QlBCXKKagmdt0EKI1Ih/moBtivDBpXA0NWjWcTuE9cDsrLF6oJoR027DCimwzDEnJQE8gONKc8
Eh/V4DK9Z8jdC2+6tlBYXqVszgNwIvGH7ihaXZuwGJHBfgM2qkBV+qAlK1jWLn6CUBfXaxOvUjFR
P5yaty+ItQhwxazUjWr53d7ENfARN5C62tlFiCIfiKwS2BICSMQwnSEwdCjYlfgIIItzKcVR76FF
mrUr29ucDAG7F6yPIq0ZOhX9VaMI6WsYRnjlg0nEOcRmqIeu9VPAk0vZ/QLnMn86lc2UTJWsZ/I3
QOZUbTVOzq9XfwMMCKRAsRImGi1GHXpMDzGcrK47ky5CC2Xr/zun2AdewFHT0eNMoE6HgdYb6Jo3
zozLoBb400KZ+JK/0AkVieyCjZIN05WotjRPvGbM4A4l5EwvLxLlUK+mDCrCxd0ZsNdWuEA8MM2Z
4rDcmatnSeAXVBq6Va7Pkb2HRJQJw0mZZJ3dwBuvk+UQf5Cc2UCA4LICmj5fUfY1BMnOmsjeZ4BP
XZNQ7ECGObxqh6ruJ6AxVaXsmKovJT9P4NzkOgShmv+UP+Y/BVw1Sut0Scp04mtOfkQNECSxTIwe
JY8OxFddacDNkekGiZqmSc1qeg7BoxqX6i0qspH+UsV5p8aTKVxAL6iXda+gYEQt/90uzZex20Vw
XDJMMZLysUPMprk+RPJYkcHo4DuO5/N67JkeLQ5Ymid+9w+DBKRLQiz1NIviCfvBlWwAeXczIAiZ
RXeW7YEMssEva6V5Lz00fviFBSeZyRIst/3IRXpOs/iG9axn80JspoYlF9kP+w4x+YL9oOMzhJbG
KK6Iy9C5lsIphN6bxaqMo2xWBT6EjpCq1BLXFMpmR/lQQAbJBUn/SSmC/u7RZR3RMyUMnjpN0A5C
4UKk0neId/xHgrSYSk8KjWisOSAA2GRX6j+9H/hyijP/uLCBsK6+NIY3fBAGm6JtBWSwwwfkEcxW
JKanoghTMZ0KPyV4OxeeUI3foNQpsRpa+HeGK5B2wG3o7klubT0pt8qyr920aTZj3siJTcbJK2mZ
z68EF+AIdBSgO3Nc1E6LIEqLmFZui9WotSvBboW1iwb+2t9M5XeveIw5mDj5bWxHk43A4CTccR1v
nXXicGQMbQJYJRMqTg0a7ihoF5oild8z8e3Mt+PUZlgTYaQ3qUjn64zaIOIlVhGm5tkXdlLkRdBz
UG+vfhTa6skxoANvjR4oX5DfMJBy8HVAnbouucKuoNs07myaiwRlaMVg1mFOEvDMWjMVwKPx8Eau
hW3Mwe6T4n4NKJvIndqm9BUiNh1fM3H/N6mEVVU517bJFIpw1CJmiBaqwBJSPdghLTrqkplP1usf
fSIGEII4HxnuaDxTGV3nXWukV6ekHN3ZTAFZtniAWSDqZD9J5mbqsrj0KXlrcVF/vyLj5QNvEhtd
Vu8AVl8oo0wZk+/82pB4NcJalBCgoMryo43IJAeDlElfm4ZUBpj/iJ9VeAMsWkRTPUm1SVlGhneX
A5z7fbhnoDRFc/cXBrG6lA48Tj5pGrnvAC47HW2a0LB86H0dTbqV2W5OSXT/hGiBIy+ykMweqf4f
q4NwjdOKWJV1Mp7NCrylPnkYub6vTEthlDhUxDtS7yVk56xmD5YoIxoOn67tun7qIZPGZyjB14bT
6vh/gGlaP+OhlflZKyR1AIdhSAlux0XEMbUEY3l6cbLYtvY5qfDsFf3Lff5CkZ0OBNGoB7FqugsL
mRcG98d2A9/oSBW+yGA4OdYf9XzVuMVjtqZiH3G0FT6G9pBMYsw9KrTTfBJlH3RIsHE8QxSreKoK
mU/tjdOiEKNSTrPKeF1WXGMj9DC0q7VKBNaYRcBYeNvWeExsxPOxo5BclzK5vXV2Bye3Dlawsgu0
eI8Qlfb2uRrXxnugK5Rg9k4Zy2EaMODmPIlfeULouW0HcSK8p6JMpHnG2GWvyHmlZkFFyJpXnFxf
tl3OhaZG3doPyBeAYaF2oDaNoD0UyESlUFYlX68qEsuOcSf7YfmN0a8280BKGvoA0DZeImFKJVQC
aUmSDOAcDXWiW2pihGC1UHYEdCmJy+9xEWTQ99NRebII8sEFogPhxol/5DWESebH7BsdTsJkLkU3
IZ8qY55HUsAWWXmC1jjAzlitNY4QL1CNqwoXBM4KSDN5AbFbDhHGw2e3ui5ckrlXpn2Mg1O/722x
24msm+YKUb8BqEX1AJW8qlk9+tg0mRVF0N+losv/5FwJsKvgGvUOFAkgEFsrqeMFgF7aJUoy675s
s1xCkcNQ9BP1sFR5AFGpB2H+uVhDbQmE4TEgalsa0pOYuGV7P/vzT70fYQSUZ537gorpSmKo5gC4
zu5TUQfIOrS09buZPzg7k4bwevBxWAZJUglsp/YtGE2COOB7WBrktwjKND9HwdQvvVXao+9o52jF
lR5qT8vQ/f4EFZuGNF1I3wcRy6HWNmMXy13oeWn/y5opP5XDwA2YzLHg38iXGP23D98bDetVqOk6
dd5BzERAXVXZW0wRI6DVjh4BDGL6NKxZln5QbhXaUhdkhXif34I0adP+Hpo69rxq1W3mmSRnmAI3
Cfg1IMzDs1MsoTyyzKrgS6pG8EeURzDdFNViNa5oFDAQ9EOrbEsdJJ/VSarM/Tg6lFbme+fu6Xsn
xmPSR1Fc+fYu7tFRv4jRFRZ9FvoiKtqoOyL5S6Kvi8vIjKzncKLCAi1EIZnAXHmmuKnl87IFuRrR
oPdAfbxQdxxNGZGtOzGIJeAQAHGYcvdX0CTaiCoFSLFSNN+dnxv/vqd25gvuI2AFwQd1uueJdvOA
yLwUCYJXlBQV9VDVuD7uqNxCpZIvViyrFz7Zahv2E1Mo0bEswST/oVfKfPLvs2tM+buBO2aXq186
Ryi2OFK//Oxchq/5E8hBdkKmRoPalkHLKsOxEEoJTIVwCD0vFRofhEEwbbjDAZMLfx0n7pVypMG+
VSQo2K42mmj82jyy7EULh0o6p6DzybZN9cKfaxY5AZgq+xkWVwI0B+sDoDqRy5X/0K6kUOSgSFSA
waXyguoHwzBc8LiZR0utamU3ztSxmKAzdMdsQgoflHfY0i037JMQ9Rf9lxXZSBNtbU5n13ftYX9R
o/yoFoucwqLdCKwf0HDQhJncl6+gGkZpq9NuNz6mzYRkLiPotkiSqRZBc8eVtCjNtKIorDf6UeQL
WGQJ6I0aYAQIPERwntPun8Niorr1xM0TWFJKnD+g8PQuwxuo0Xk9swIFzK4gFao4qea4gcl7Q0n3
TEu96J/pvFd9pSE8ZcTQAGXrG9ghAJ36VAE7aQ4c6NXT/OYbsvUytKAwJd47l8KNtgobiH257qvA
qcHuUP6BmjRFB5edFNf8Sb1ZD7lAfXllIVLAgBf9twj5xpsCYbqa+wb1YdRKUybjMCWGo37zR8yl
i0cOIKoBNpTIm6rA2RRq8mrW6Q1rgmOZUVgZpEYJXgZC1F6SBdAulfF+gulhKGSj7CLs2YSk2dZP
3xlVRT/X3zgazHuXuqtqu5lSLHsPFDP+oRvN8PcKkvhP5HoyoWoigF8z9wyt5KrVkBPg6hfHDzh1
KrpQ02OyH9/OipsqbdJJLiOdy3eAZfFXeBFr0oa6X4emRRFXPay9oJXLzq+larcVYzxpQQ6p/qgN
9KJ6IjH1krmwLIcaD1hO7dQNHS6wgb3eNI8J4V9FBhfdWlnBlu6n2mRCJizbj3Cx7KgDzAPglMmu
kB5PTFrg6qhOiMrutCeO0cllbA8mI+Ho9SBFhmfNVagCNQe8DTLpSzNS4xycr5QYca8qARg+r4Fj
gDwbe4a4oM7xDKELq5OmA0oNtkEpoDUj6LWp6WQgPVRP8D9KwJAHxK8CrrxkUNRVd9WtM0BE9kzS
yTuO+rLmrVNsJtArMqe0jGreyS/PtSksslF8h9KWj0WZ1vW9gYphpYDHbVeiUlTZmbXxbmN+Wisi
uCgXbbpI5j3NKro2CHCkteV7+nVexEPwxO+NEq578cFg8ERfdvFknqc19uq02tr2S4jurmHpHvx6
lBtflyhD3J16ez29AZUvPsxypxC/Rt/0672D79V8smfHG+KCTrXzgaDWrbVX3deG+6hIZTY4Rx8K
79KdFQo135RrucMgrDFvjGGGbA064hX/Eu4BiMQU76B90DBD2mMLkLgSPPuV5S45MfuR7gwTQcs8
vgoqDwWAFPnGkd741rkwCrlCc3nioPM0oEcfXgbbCHpj6wys8s9guwfbqBzXm8u7cyDlNZrI7c2o
WGzzSCxWatLZg+3s7dnVurxr7/63pwHT2wbPi/mMQMC5h8VpwaWMaDMRiomOsW9deohVoRNxDCcN
ncsvSho7Vr7moUfxQqykfraqBN8fsJTVUaFubotM89bEbP6/Q4jy5W3Pdo4hI6W4yGQaiBNryFBj
SSpQ90dCgYAG1hVTBaDmNz8baHdVGmUbYvdNnOus/VyHWXBVs4iXDJ8dxn60T8GN+TiUDdwKBPEN
6qZ3eAF0hcpn2CRQ2IfsNsYVH7pr8hObdtsBwO/ZOmHaqt0VSGX5P1QGKEQw6CXX+KRXF5JX63aw
X8sz3Gh/271zMOIzOC4sL4FDtzAskRB1t104qPMJuh4kokUGaG7SM7MnIMJCATk3KgSJ1S6Dzuie
bc2TIfY2xKR6/E1v9qZbZc1w+cWRpEaLf9dkskQHYLqdl5q7dAgRu/ntkmqsLAR8H71XZAS3dDva
QeqD7Om/3YpdGl0a9YYR7anTltBPUtLfR73mpskKZ3tCOb9g0hVNs6EWD3fOzmgB+gdP9Q1pNJAT
cZrVwlBs+UtHN3i7WJGMCCPan1ITWfkctsewEmE1qaZp3B/VM+BT6HLy0yy9Vp2lEHCcrGpjagxP
fi6qdr4f682pFccEAU7UK2vW+kSUS12Z3Ohlrgb7IRMBx28kVmhlMBTgwrVQAeRp1ObF5bm7X0iV
6Yt+LET53iSRBMKfKlckApgINDlRpHrFKGqiGj6HLw4PBb1fwmEUTEKj+QEVnh5nyBHgQsk4EVgo
t7aE4GczN0VE5zLkNENRK8zrD3PtF1qXRjXN6MSbFjAr3OPsMqi8zAORCMCV/pr6QPuqCvkpLPnV
tGLnGW1wt5kNhPaIBVCcsX0ApcNQsojSU67Q2UQlbWcuDOfW4PTbhzAMKSc1xz59GzFR1JBxW8O+
BhwL91JJMqgJsPCwj7sak2z/qaKHzB8ZdQWds7BPbFK3GQ0omcJDdtJYjGr7Y4W2DfqDC+BHa/iK
97pJDk4BkSoT5vpDtVkp/Jt/D4eMWxRiQ5ExiPQL0BLwJC8CH1FtOVXDKz0BKZghngZQ4e72jajY
lpKaHFoZ+T7JlanFq0R6h2Bc/8xvPF3Jqd2crbVpCY/SviCTtjPbK+Dcd/fMH0t4vz4zKIYgSIRT
A+7mEq8TsUMNXiNRp86pHGQ5Un9Y+CNJ1UGW9o245gsbxIVLVhz+AOZ1oUv+pHooa+/SWHvVuOLn
mmuY45CSgdqp9SCeeCsH5OxlanKzMHDCreijAJbypRo/oi6M1ZFmtTCq++QAOVd1fRWxNHwD1cLg
nFykq2tvR1IP2Cb69xppKZi7LEq9Mxkfm6vp1p9Ex2altcddtrYcWdWwpMFGi2umR8/Yoky3G6aR
auzCnKvARw3aKlK1UE9NjSRVyHTqKK0QG+OONw5He9g/OXf3wjpr5Mid0t/ap51inUKkKlkV3eMZ
xV48BdjBfgNyCDsjanVn9AAJARF20TuVwsNYmsswHimEH7ntG5meNIyprRGgX7sq6otJLhIULRJi
doKYKOznmhIfvDSkd17rVp1bqJRL8oQG39+DrdJennBqYGER+Egz8y7xUqRYJGWglh/jUDZIz9VQ
yNv6TBTFguXpqryRLVG779CXMl4FPRtlC2J6v+H51vjTzVlNJfens6UNUhLOq8aRq8kq+JRHdfbQ
3eNsvoIdFwwAXT05lrKbj9CUox9EByMsk7buGk/kDpjN408Caa4w40iZqA6MNvbVxnFf6XRpp3+o
yRc9Y4wKsf9pa9cpzSQAokb2mX4RDaPzaZ+mR9QHmc6CxssqXaUaYbrlO29m+2kTvW0Yun6uZcBo
1oVCkw0+wQUVQv3zCHSWUNNG3GAz+HiP4ORsm5MecgLQ7E9oPOqGVfH9eDohee/TvnBVVxszU2BG
qs5YoRXqjw84yIh6tffDN+AbdCLfSQ5G86f9bZXHmDLecjKlcDz+8GGGI13JB4oEBti9x0y586NB
TLu8Avxbso/QLIhhn9h1JCLXzTqzz1RyZlYM0a2ApZzoeuvInVW9svdlDus1UyioBkdkkdQCk+XR
cy+4lyoTXw0adBIfZFBz84w/LR5QMTzEmVjixtx2DWRUmlLvg0uN9EPBlrzcl57YTxxQx+Q3Okjt
wuua3BI2vrtdUOHjzHBMqJhS1itLQvfNueITlxo7wyFgN6wpTkpfsAE1IaWgAvILrBV7Gzu4IxhQ
iwJOc1iMqg4GXJg8Jt4KHMufFyvgdEAiXPClpAHWu1ekdrRx106etHPtrIDkCTpoxAAOyA3sBQi/
rXUIC0mmP2nn8CG7mXQvagkIt4eLKeK0yBhuPYLEhuGUY8Q+GwcuYDJF+cF5Iykh25tzwSdimH+V
3hcd8memdgCexs97hVbeOw/P81y4QWbgzF5Rr/xur2KJKxRRVnjPHxVsxZnTo7dDBjaR0dShVRsk
HxZnm5YgC3unGhaYl+fd8esne0WUKyjRwSbDoUxiV1EvKzmdAHgmPkTd3p1NxYRiirIjfUcoFKVE
GIO1OamB5st1hezBNFhr1EFLYELX0W/f3RqFBFGq+IqQTYywKatRa7LSLLUaxg/CZr44b1qlGosp
w017+0CzB10mjOKbSE5OTgdVbi43RLcP21mnT7Gh+WqPkcD01IpQp6LC6z80gDXQCLTdzalG/T6o
Sj4Cv4QLHdLjJtQy5b6rYKFLGUxp7UswHbK+t22ySQIjkhkmvft9NiM1sWfn5m3J5CQ2oLZ7JhmF
baM8fKOk7nc9H9SU6QFi9AtAOU4ENBSaKbbNVGsbj+mUUTfGmYt5hSdUKcuI6za+69X47bq1yUX+
a6bXuwDEeY2WVmtDMWywaPdZnHCopg+HgCiVqjbtX+jU30xi91cLAKBP7RrEPTwOOiJM2eJFVAkz
wA0OCkXpH76qlhY0Q3BDJYp+GxLe5BKbC/5JJUWmMUE1P/19kd//Dr6D92zdYbojr0+oCE1cNcEY
qgn70wCdmX9JnQduAWN/c9AiiG8mjAUDg4i4tyjIyHw3rgMloBqoJCp9jUSeIobKv7yOt/WoxuYZ
TAdGkLIHnA912ZS/IhAuejHHWU1VUbpwtnTPkOmRIDWp681zH9noQaW+qAWBO9qgdbZFzwPZQyzH
wckzSxyxZwbGyRMLk4Q0uJrtXqobyPTBcRFary4j5lpjdUlo2WpStfZBpFw/xxRJ+QPkcMxzVyUq
1a3k5nnKeF8RzdQzzkrwhARKrv81nARdojjPhCrV+PmHT+JnPBvtkBkoKCEb0JUQWECPWI01GVYZ
UNyqDKssqdoUGgOmr7zFpLh8A0v4McuB4aGOd4glIlMN6BSefWmSnbHT6q7QxHh4DH92nsnZzaOV
hhiKcxxtt0AYvgzpklrMa6xqsOpxurJLdOEGWc1fPPOmpKAcr7N2DxH7hCoChXuE0LPGPE9R1Wr1
nBXV6O7erIxqzFnrhChjxi0MBR1iZRWccUVqA5HN0RRTOMFR4p/szKCzSQct67toiQUBqfHkAB2p
kKAkgjHBWeFRj/JCLM1NasXkHFDP7R5H0lEq04Bb0fv8MnhUC5h31EDXxz+RGC4zhE3nGbfhS/Fg
rvqQSfMvNZ2BQJHNpwXkNzstVN5wKMCO1OH1hcOiH0YPSDdCn5UbRWWf2XtCTqyQH/Do0NPXp2bm
WFPYYF62LHBvlJzVLWBG6Awg6SZQFsIzEdc107hZfRidNDRS0avVYujsUq+hr5LqwIi+Aws7kWPj
f3v/0CffeSxznVP/say238MDRgIzKltRY0HG49lRzXUqopBKVcqFIa3qHKODbOZT3VAtnp+o5wmO
O0/mNKd0DBAsjFbtLTO+0UfjtrMtm5VbQVfRMoLihXXY7DwU6seF2bZDXntBQAB21arddVmXAwlJ
1IoEpeIkKuJVBF4i39VpUsH2EEqiGl1scvRYiuwFv4r2sobCLxYNCzQjTMa2jOXCBvPyVY5zkPH+
JgqLK3ZV0tn2ZpBz114FB6Q674Nt6RL/k5uFKukK4A6WjJh1OFTDDlMPW8Ev84GnQW5BJljxlU/I
znaAQxrhBc5ss9KbhB27YffDLe5hi0wLAyiIaE/9HYRXM2SKe3gLXyQwZw6JezXXf9tonyUwyw8e
UvBAtRiKDEe6+ZV+1aWCStETcl95WPPO/RM5OAPEikicQp4eUWNam51lm5xNMxnlqvBsX84/IrhL
g+eq3BONlgqwGwbwIW4dycXJNpVZ1Q9HYjaTyAlIJOflPdpM9Um/iKChjcJYCWRW7vC1Jza6aphH
7A/aXzueNdpqwEBOCF4cspl6kNt2XkLni/YahNIGSjEsqfzQNqr5DygeYgxt3OrXPhAIDHatbRsQ
T7TL2Rf32+vF7PqYmEHwUfVP4NaCZRSoncrJ5g/fZJBDokK3i/YTTeowEnAT5YplqMSTs5jbUx5t
vEJcQ4XLNLrVBcp2s0J6AxCDNKHRPavg/kZuNc0nN4hGOO+4lNZvVAbUXlTPbuU9EeSiLqVRuHIy
B0olGC4KrGMNg6E8RZUGJGAPJzfg2z8lC3EHfvh/VcOq5nOpCuc6Fk/4ulzH9XYcBFR28dcGBOx1
e3eG0EE/Ksz5ZGZraPE3a9WBQnayPjMoKJ3PLEfQyQuOPf4SHqPcSNpfkLddosoob77Hq+HhP57O
a0lxbImiX0SELIhXWRDemxcCKBAII4EEMl9/V9ITNzp6erq6CpA7J3PnNv7NNTqL6IdLy7CpPfgc
73bfg8wtsLYgsMZvWCCauxro9XhiCHGyXGw23J8g4N9WQmopg3j2XlEriF9C6qkTfIQv/EVGsMSN
+ALayMYKB+so9GrEfN67RyHAmHKIIZSsLrL8y2RHNgKZ5XTFnUOcOtLe6SgrmBQNxzFrRkU6fcne
8/uM0KQ2G3t1kp17nHsgpkn3N9wz7GIjk9A2W/gUDgJrHTAwQ8JAbjEk9EwPiEdjIrj6NyIQcpOB
cbJIf4WovikdzgT8pp6wugV6fnSBpGV8Uf5mkKL4hcBMtLKM0xiDkEjriSAHWRvPNDdcF9MjRHQU
5hSDzHVsd+iNEXMAM4/xtZ2ivtBhheJ4KAMVnobp10amMdgOuv60ezxyKk6IexmiIlIR4Qg7jnBw
pTYVyAYq3naANh7sh7G1nL250GNZ64AHhOvAas7mRtOfwbKVXUnYC/+otez8cKG25C+gUxH0SCAC
8MSgvRP0T7YTiklZQ+dkoHJxGK4y35LxG8ETpEPzBmLjKtui7IAHPPm27FBCqdiO2N347Kcp/6Vm
YgmXimN0OAgFkcjSkJJDNuUXn+EgxQriFjgO/7VtLhnoUtP8BCLEu4hmQu5HtIsdA1KhbGOx30X7
D++Sxdn1uyfuK4JhGPZhmTD09tCvmGuEi3IQeuI1INHcMuvh7EO5RnzrrFYWbhsylH3QkiwYrsro
Buk7M0oC6VhI5Pqq3p7R7E+cJ94Q5fLTrUnGw97ZFQlDviT0Gy6cXFLxXpFgeuuv7cmYLTghUo0p
V3LAUobr0/cKzSqfklh0HiDhIQhX77f3PhDKIIrHzxiYUwg1MlGT+0oOGxU2B8z0jp+QFxYZCodw
GlMbUJ3+9s6TPFZjVPI8JQPATSTZDMoY6Ms8NGKLRT8Pr4gKs2UD6jFRZHon4z8Bbvnw8trAoR7/
i1sk4OzH1kn1YDt7wA6SPq/pSXffQ/UJAgQfZypN7s8zYbBmdwR2A4wDDSTWFYRHqODcB0AmcCm2
0HDgoUu9JR8GmYUnf8pDOYLc02P76aBdlB0McQBuFQtntsfMYE97yP7UmZCO8Bup/k0m4Jl8NLv3
V9j0gue/CR9Qt7VActNRQQELSjuKMITtTF5YoJ11gdNfiVHEUgnox0RLIp9O6lwQ76XMfeV2FDat
FVKowdw6PODnAHXKq7R+SOjA96nzuS+7dhCsxkIbuf2TPc3xlKfgl5eRe/oCbUFwoYsz4i6X5o0B
F5XADiISp+MqLAaEH32cBGSZkZkmLlOgeVgFhj7//uRhEeDssK35VBKpQAmSCV7nA+PyAQR+A44d
8Ty9KHkBIoQYPhqMKDZQfyGi600Y4f0APOBKl0aOLZy2E7M1TpKMpwVFkKqkBgwowkZniRwSdUjv
14JK20shxWCbck5Q28tcVpxfFdQj+bvXkV52+ZM4SpnDIygYl1SAGQDUB3hLAVQCSbQbfRBg3lfe
Xd5frpyI9DQ73DGJ/DmHYAzKL5lLyy7RWNwgm+nBOJhSbFrcR9Q/9uC3cge2OoEdsIK8IY+HkCCO
/F1KGuzo+ar4Db4YR+/8XUfG4RDV+o4DBC63hRy9wMGCMAmJSmosEcsJh+tCtIlgfOWIQBtQG9OG
aZXBxxLE7O1Gy0sX201adKq8pUCmEvUDTsJyKiDAj6CDBEHISXg/0wTIL1nf5Kbi9hfs99f/cQ89
MGygv4BQfkFNIQ+bGDQKzCTwSk4qyPLRiw6iHmV3sHsDf9C1/eC46xsEirEZiXGa0LnQsoh0AM7x
Ys6z9G/eybnKXQyrtnJLOiol2GdAiU8XwRouZFp6zalWkBiFDr/BNBs6FevIz9A4vCA7lH4SvTyp
auL7JqxDNgDxVBIXXAzWRQkHCWDefPI3WEUkLUIQYLWXVQQ9hLAD4ESxpKPIkWZCmk+hfEWcDfE4
Rx4pH/3fzIJ/hCe1oqqHNZSdSJeCFzw6sPFIYYE/G1sHnrj/qv/X4j4SmcQ/djc4HdvQl+E7HpUP
rxo8MY7FYm+Rz+ZyLoBpFIfdUlrRf5dCqJniVXiQeCyJiM7xlJBGT3zbhWYmxNF/v+Rvwgptrdic
5Js4dRS06UyuHGeVv/+Tacy7vC2pOr/sErZH+Re4G/IHf2GuJRHT8kvl3MvpwECOh1ZaN3qskNoQ
ItqPRgf5TK4D5bEn7ZCMoKgKqJo5pSMZocsv2adprORSPme/s/J7I2l6+RqdnVD3f+8OKMGppy6o
D/+xsOTv8qMyfOfA6XnlZQgVdATWxhIRnteNQYJ8Mrm9ElAQ4YCJzzBFKnw5wVj+lbZi9CEoSd7D
QQJjMWaUmAqijOQQuAump7xzEnFpTgZac9yailN1Q+ay3G3RojWUrh1kQjjQvW8ngrZvuWJQiE0d
3T3Tfd4Hh/vpP6dgpo70/xq9HORnPB8QUonXWluIhtRP03/3EpjMAm7ZhOPhook0N1sIpvCPHiTj
YaYVnHc5/3KV5RL+oxPJd3Hc3FrU57+GU86USKF04kUF6pLzLl+T7Yuodu/EcyDnRh5AodZx3Kzi
vgC/f3dQNMZJS7aMLtdKLgHHTSswk81efo4ziyuInAt6FM7kCS9nniC5flMqL067LydHniYJlpMd
UyIyeI74CkAPL8AFcvgMfCK6Cnh6/FdwnZ+6gmPPUEnI0fEgcKT//k/uSJFGyHmY8+ZoBXhrvMrl
WnB2OPtifyIXTioVIahjqvELHse4nM/zf6Ynn0BO4pRxgBCi/3tb8D9+Xgp9uUfavJ7UGHhE9oiz
EiLMlS8KhfSH6LX4X9w5pTTiN9Z3oHh8j3jKccx8QY6aeub3gvwzBC65VeS242ahGuLfeXE5pQl/
chuwHvHG+NtZ4+ZPW/C7afknfoQeDYiQEmcKh55D+a7kqknV9uBN5cDklAI9HMCguO6vQKinTN2o
uuUekaeY0/rvVuLq/M4dyyD8FmE8izGIlGBSnz07ktKcesL0FMMwiHaT5kyFwCzK2Ct8pJ9tIlzN
lnPDy5htzyAd47HWByQQ/r7cRCeKpowXlFMiJ+138pyjYKCZX04y6J//vlWc/aIfaRQjUc4tOygH
KzAoZ9u5/DieDuIGfltcQDFMkSPm2Bly150pzBhKSrx6RbkqSgOm8YSwj8XqRohb1CetoAW3pEVn
Vfmqo4cq8SGSHy6Z5GYQzaUzSti0P8z73yIhEx6Y/BJehChgJRG8FRQwFh68xNdTQ+HwiDoYJqC0
VB83g4rjQ+bx5SVfBLD8i0eXmn1TEaXSCoT4Gc3ve8U3cVGTgr5AkyucSbHVU4lokXjzR1fKKsiE
btLdjdSKbk2+bMH+esEiEz84kSlTMsBk3I3kheWwJJS95sAgoEyeS6MNhbLwq7UZWKPGQPiY/6iJ
GQWL8Bqkwp+a6E6/VOpomoMH6e2tgQW0SN6LxL/9TgBVSNTVB9QjJLv4jYU2EvGd/IxcPUg7XHp9
W05hO/aKcXtfD59icHxZmUjgW1zAY4sr2iQ0FP4lbD1lHB9gIxh8Ie2lsfwbSMODa80VD0wslYXj
uZvLJU4I//iHoYm3KAiIZP3K2icbauyrOLoK0ZreUPRTbIfgobpfuzGhEjBB1h9vNyHoiN5Oo+ED
M8QtXjBt0WpGvRKuwnVoBYOMFeynFmNNkVVUCPR36l8V2ry2rJm2sb/yW6i80u29UNbJeFro8bIX
CVlcTOHZKufcl9B3vuwpgjHI79Yw5jn9V0CwTg7EYK3sfVfEgrBLXreyXku09GdAPyqZhRL4e+PB
hu7JGSEDTvjqtJBCf8QfCEWRaNNkgSL21RFXU54Wzm0Kh1Lr1khtSPEh1EYsIYUPCIvRxRf1iatB
24lXsqY1HJkifHnM4T4+V3Ri167JzQR0Qz+l8APQu7mw8l78/BXyC/wp1tLWkBBTtkhZkKTQmsqF
Sj15G7nWGbfkZVj4dQBnXSAYcdQreRwNujkpeOWulRwTIe1GfG7GGi4WhuJ9BjrDrUJPyALMV6If
H0fujrxnsu1q3CW0daxZrPh4pmLaC/ddMrIZa/x2lAebHoEqnFQB6tiFfoVYxvWWAhbGAl3I9hay
JXH8tCBSbbAgCh1f8UTcOGqvZIkkzGypdxj8S6Zm31g8CST5FXvhblOvIKuTcFDbjYOIDsXBtcme
9qL4ajoiAmCflJ2M3EV8mGWXhbHyou6U88b6ypG8ENW/WOO/DJrERqopS1oXQYmk73FLsq41XWX0
7CgoFMTMoc3VkirmS/ZQy8OrDJcEYw5SQ95HC4PkOrK1cR7Z8nVZRr89oSwCBhJaQRoFPyNceW3M
JQEaMz1lNH7iC1KRUmlONeADrtTqy4s0YDtG3F2kOGPzm0xueK9f0ZG0iCGREBUCblBAz9srjAtl
vmz6X0ajYCNsKiheihfl5qOTEu6Rd59jE3f4vJtNzX5md0mRk2EbKDd6ixzccmwOVTjAqIYBzOOR
JWASzwWgKjsIySXQeTWG+nQgi7jhqGw3CRC1w2Tl4jZIahoihujXkyzzUtyYBP0sVedCwYnhehLu
5qRuz+vOcfWB+fdwnrMS92kxotUDnM5k9+g3fe8YDQAPQPW/rOzjz/EBKUM5txLvDprs6NNS8Z54
8MM8c9Pl586i2zZt691J1o3A6pAxpmFA0M/8wl1cJrufxwvOMBgqwXLM0LpE450ddy6T9njnEVVw
D8qFBdOXTAAgNhPf0gUm4j/MG4PNCCtymOPB+0RG2EzCr4qO0cEtagoVl4m0Nv2TKAF1XK12zNaf
+LJj9INTUHvDmyNnGSxKAIjPKl0onJKudrgvtIcdGmv2M+cZZIfYs3hncxyHOFiBqfbTSdV7B9+F
uNicwGCxldH9Jhj14ZXbRe/R44/7iTSJgj9Tv+hdoJPiE3QbPbdfmMaj/g0PhHJZ6pI7pim475Xe
JZqU9UhbN+3LsHlM2PXnWRQkbXrX3dAg5Wk3M+uG/aazIzzT+LvDJUwudt0Yf3aWp8AaRQIM1xOn
WBLa8B4w8tA6XurtU+mq4uVRPs85X3bqytYrPPSNY9YIc4khk2Cz1yTgu1YPHSfwXLfb6qQBR2MP
TIEqEd5q5dxeA8iZ8a3zzPslrKmI0rH7pOpORq++/bq4vEbj0rSVdycv3DdA8LvbtAK1GikwAxhV
MSk3jzFFqOm9UJb363rQHjxo4UxgXQNrNTzPlm/TTy7yaXFE0CdUFlAc6rEK/S3ylZ46SIe7kcZI
u3AbVUdTV+QqdyPLEfKd8vKbLSfaede7rR+h7NPmJIyEMYqEJZNMLsy15TR1+HlED5WT38/p2USO
fiynV3kWrJb3SPopOsOHrRVO8dkQqEUTJq7Vd2v+tPwPYXTYMmJaOSgKJ18Rk50qQol9FQ6oNisX
oE+QnJ6cNazpJkSWJAsSknq3QjxA0UVAWD43sOwPyunYmkfkcMTD6cVtVmtULF+Lwmh8lE2mbNnH
BJHpxy4n6pB1psKyDpY00W4aumsVLAujrsJ+087RWHJAUrEeut/ajSjPFLv9Coxvl+nHu3en+GDz
uFKWcpKVIx4tjlnbKUcCY3Z1m0Axfa+e11E1xvdX9WLFcaKNun9rQYkpAGXGGHtRpx1KHh6+mgte
NYqDGhOXxiKjd4sWTUgXLISdU5Nx1vxeeRcyxNNZRpHsgtRARIVkS1CVF7aX2Jwpndt7Yozq6Rem
oxKwVpgeixPDvW8P/3DGpGzJKoamLT1M/vZEqtQtN+U6S+GljPRBu41ENus/xsbDtxruhzyt0d1x
P89Oc/hntWwHn6pi5dwTZ1KsPoeqF5nde/jMxuoiUfqm6eanj9FNSCSw7KrzNuwKEmtJfo77DkrU
WwbVNCM1TwMkGd0ZlgzuZXdW2Z10q2u+WoXa13/fgk/hR5F7e6JmWCTwCsOin73dxmQPLVyz06Hz
pDiwnNqa7SL3AV+KcpitDoNdCoCmbWmul5heshtVcb+NLcDH0dhK4b2816lXYKWx+h4ujJOxO8QY
VJlFXfTI++vx028Fj4/D7aJslL/o45CkNy5g7q0vUyxBQrnST1fhMp1E141Iwi+QIKfcNKDbCo0b
zRkGbNBf6Sx2fxaz59scrrF/D3epd2OWiIFMPtkXI0Zl4Ek56qYdiy+rhz30bD6+Drl6dA+N1dVt
FPYNbZZh12goD+kHr72SUwaSf75ndvxe0jvU2+9jluvzGJJNqO6f3Ie9J/SP8DV+78tmL+rONW/7
2scacu95e9gmbem5wtwo7pQINjLmt/00kV7hw6CIwEvN1da35lGp/MvwI1GnQ1abV4zhHrk7LEvN
Y5r3azW4lb3W65i9BtW7m+wGTa3/bPaskdE6QDf/5lPlqD686EF4t+5YZNq0h8qXLiAPjeeId2XN
y8xjcxdmGeBhe6a1R99k/GSL12x+kDZFnZjBpTE2J8bdefVliXkE73Mar0wgy8drUuVE1qqBmR6f
LTeC1Y4M5ai0JTdli3IGsuuz4uR9bTVrMXL1C9WNmXXq9UBFFaROrBeyqcra3wnCcfRJrvMsXxeZ
cazbK/OR+sbsiaK1PYiVjQ6PMz2mmai6IuPYfl5dmhBcyp9zBcSvGN84QMbPC6WbQaLdOcrHq2g/
7oypaMKvkwQSQ7eeWnOkQuBnQ7pImDWE7R7gXa9aUKKIIxsb44yBMOajBLZIR39iwaLSkh6zRJMp
UQmCsogC/73RXQnQMzsUOcCf3e4UABxrYbwSQ3ZQoXvNgIVnCzhibPK6x+Ak0FBBhLi8MczBWPHf
gHuGYiW8e2ICF6KhQYHfkRmmZKSx3SwZ24l9rag8RHOETJC+1fJcJFizCca7OCOnOAaxqdsYiw8Z
L0S+izsZw5KNsM1kbDc7d4DRl70JQ/yKITSkKU9Yv+LBA+t/JiaCotfB10gmFn6OiaUkm8gH5BhE
vSOktZ1ME+XtRMZhrGly+22kS7LLSzf6+P7XubL56mF95qHC1YevvpcxQ19AUe8yVWiWLbZdu7nO
OMVPrwSJuNsSNKXw7C3vneF3+PnLpylI1fKDtOXqPLB5X9Zqpw0rJfZN+E0kF7X9uuhQpMQ0FDeX
iqGy40nqlC87gqXfdNJFBAzPHUqJSJvGFYzYiW3TdBRKzjjIVGyhWA0NrgUQFi96qEA6BirP/IoC
Bv+Nfs7D83LSrx2b3oMpIZxXDBRHaf9OECL/Rt7MwLzYScV7uu/jDscXfi5t2xE9Drp1ZNBvu3Xz
P0rAVwhuQmSJGifuIqFoBp/zKP7a7rMdmGvMhtAUNfs6RglY7nA8PIGr1xPFea+CGdEzhfYbeTlR
lesrQxjIN3f7YzklhKMzCTe7fKre+m1zehljYFNDI37bt+mbhfFFZi1w0qBu2bqB0u57IEKpanhQ
m6wBCenjC73t5rYy57sFZY1bbdtXeuTr9MWVWWNvwyJp/zX6eStQeot82vQxU6fKrGjAMb7x23OT
rgCMXXVa1+D1AY7u7FSvFw9uZMT8mfOkk9AVXLucIwNy1IMhyhkxjv3ifuqzIORb1KrR7DJ4lkGz
chNqzQ6mZgp0gK+QWiwGFjdkOSZOPTBIMCjrZxw75nchCLzz2DdvHSPQoFUg9SkO6ua+vjKPYVU7
lkeoHpc80D9EZF2yTtO0kVTgRUDvbAIeL5hXwAEFFMvDHDHVvN2/G7ZV/UiFrPsWLqAoE9qjJg8I
/CD7OiubDuVyg1JSt9XNzivZi4jQQmjYcrgkSN+Nczoupp8F/imM7BnMvR5uvgvr9W24Q0zrHHT/
zS7l653MAOijkA4a6wp/hScL4DIFdfANrzQ6ZurWPXt0O2EK/Pdt2Q1opIbtE0MMq1M4PpQD+rgE
yeJugpel8wwMBaWg8WJi+HdfsHkVh53eqRTbacWBEwm7wsapj/4Booh3hlY6vQStq1umdsFw9NTq
XmK3ZbjNaR17eqNbtrx40O62xn8ZlRd+SGQeIakS2uuHNQyezyGOnHxgMnntlaTXnZwP0Vg0NatO
dXi8PKUH0RcFtf+g4gY9DODOwuArvO/qyafxmZUQiAhZ7EomdupRsDUBuiT01Li52YART27738OB
WlBN3CesDued0nH6ajlqLJoUDEhtNdtATvVgFflyBSL3RaGRuQXqo/vqrgWPv3ftqWezIgyTfZZY
4JG687TdoE4QASM2HhGFjNA0OyI+/Wv226WHb4wl9Xg0fgFpEXlxGbKT1kGlshZrnyCG8g+efUyX
xsuFZtHsNfE3dz4YcUASeTma5uI3aDnR3zeDDBxW9mN08fSbDeUFd0+V88bDUbHKf4B9A2P1RJC+
YGkrgYZsLlIE0ThGidlpQW2W5L96/u3voB366qzh7xgEJa7xsI3KjSH5TgzufHk+4IA3Rqr/JQal
/4Zgg6QmnldhSkaiSvJWzZM03NE+TuHlkxueBeVBnZuaXeNAcbS2BSqcS7+5aMOsycV3twkN2bC5
dsaq6vS48Xut3N2h8B6Uuig+Of0ei3AvbFp+SFtogc76D5KvJhbjZybaUMqU7bvNkP6Sg7w0l6VE
u/ZbupNMC5jbtxd+qd/F7Dspukbf6Blf6iCsmTFmBGqGr9qyR2UHG1Iw1xSZIiG5Fntbwvj+2GLf
IDsDpaGpzj/rFMHS5NYIgN2vL/ukAWhgHw72rZRgAFppf0pb4TZi2jAD/UcJ9ez0b93rXNCSQvwn
SZEO84XR39/JvdjhkVFR6zvtJzelCnilh7uPs2lMqndHn6iw2dGtOZYuwSzq2ymYw2bjG3pjXJdg
dATflboyVS9lu0PpQPD8+IVIrCA3OGzvoQl/fDYlOgIKg5aoS9z3n7LcBVltv7uXTfknnnvKKG7a
Kbsl1+tY4puJEisPmqXf3po1Gs5f3QXkGoAv66ECdTPg5iWQ5V2Tee+UeFkrnVjpBiFjYyDi+6y5
NqIgHT4RtUDa4ea7d65syp++2WSDH5ZacEcQkU0K3S0HxexC6caz1XaetZcOzVONFnL63ZN5hs8b
T9yp+aJ4KLeOI9K9voLAjLNBRvdsN9VTuz1+zVS0M5hJNG6deJq4LTCcp31JHEZKCg6QfHsywlHc
pTa/jljyT5+/eJpST7wrKocM3Ld7yzoUv/h/sO6FRj/e5gN9QdVAvxEPtVan2oWXZwDG3ZLMWR5y
E4TS9FSMxdMBGzw3ptDkF8aBFQ8U4IoMGOM1Wp0LXTg3NOK2S6hTW5KcCDfIVTeXBUc3Kw5fnM8a
9n3xGP1lRMh3ChBQNFYIunL3tYym5bxGZqRNn4H2pHJSN1fXWPEZh1Fqc/+IttaDuBNjkFrYWsQW
Qqc94FhnieLWmR3uN+997WjrCyPgBgMA/BCGQ8OPIzg7H5g8uEPSiYBtkDfp0l28bf7JSuyhWezT
vcIk/9ZPPviWWjuKDm4Tv/G+2TthgANa4NLEZWEtyrqL4u/hUple8XO+rlDo5/5uAI1wwvFvo1to
bKO3/4KW578AK2OeoeCTuDXWD6qnwiqxXwhkEzgVCBYgGdgddpMHW2krzC0v1vwJTpgcosj94xLN
xm76h01x7CiABLKNcr45gTagFiDWCSafT5nOF2ZXvzg8mSHaDeYzA6NmFWg23FADXiKs4iRF6GtU
cXMuTJC52UxZ3SjmWCbPDbfT+4PqAb3sIDwSAezhi61b8Hbl48Qe6ozWafFhTT59ujvI3KwYsB5Q
Ndp5CVxmwDktKXBfeBfEW95kiiBOTg3Tgh4v85PnSf0bUcZD1fRbJy5dOoh88nlE24UMJkDIK6yS
3qvX+IOI+bAnAG0fu51sc9OpMTDd0TFyCV/02XUVnNvjZdbBx2Vx6VIOggsSu3lDnQ/Wg3XHy2fx
2XATNx74ZZWg4dpIOHt6DRBcbYi3oh8Z13ZhSGAlM1YSqZ7A8cyt56Mv3lFT8bLJM0jK0AYvA9p0
cb9IzzLEeUN/3eqVc7Ecdrlv2LRpPTe70XNP0cmOddZc7tUGAnrnyt13VC209nmL/nlYiSpdn9dL
uGVWTxoF5dApemexXqfCbg4fK6zxY+dZ+oVzJQgVLy7q3Bp8lDDRBoj2c07VqgJrQc4vyDJFps57
2NFqSUmORoseyXkk7l/jbxJTtTpPkx2IKn4yu45KVn15AvC7Z9G5jTBh9YFexGvd4hrDMxmdZ80D
Rt/xgMBckttvLvLt1NFWNwi7wiKexac7/qMNtlMYVRBUkMPcUSPY76+D0u3QBdy6TcSKSYFcY+fz
rXF+jpEpQPjge43AlMxJYTB/XTjj/AdBcoK0/+9V2xojVVtpS3SyEKcKGMVIyvsZ7Va/pzeFZnO+
4PIhqm9ebYbqEW0vTgb7tp3OB7x9myRRMZkTZr4VxHMVicRa1Z1t5R3qnDq1y6eFN5WoQdrP4Xek
Q7qAdbl2b297eQk68QlWlGJTceP2cuUbRU1bDEefgb6i0KKecJGJqfC6ka+Z3Q+6VG2wpJWhIOAq
LNtfzH1c2E2L2YsS74y1P/O/hWJhB39138i5itxZxF4cSmaBPJYzaq7Q6M06l3B2+dCSdtoNVlZ0
WlCiCIrBIagP0MeNmC9/D9/XS5doyzf1GbiHsqjTa/hgz932yERuVP8eg8aohTTLyym5pLdsBMPs
7wWEUz9cBp5CrUI5HUKhJBIwg1bAqJqQekX4Cv68EgUAQ7wcnrdoIlMxTehOo4B+/yLG39EJFxLl
Dm/tR1s7XXOXp6UxbDbgixAoB+GSTkD2+7E2LzaZeCJVH4furXt5M2Mp0gFsf8n6Om7CsnSLHKPi
y/RNmokEbd0I2YkcnN8Dp4M/jue9l0M8QUJAc8mx0twhD9tRHVIpMbKxN+b5Ou/vYJUNTGYOt/kD
TDLjQQRkw/VjTiAEmNOLoTl9OgUjynhCCgT+Z/X0vl/PbPWrHhTD2vJSaExuCVp6et5Jk6i3jbDR
ctvQfL39pyvuyrSpLuscC548PTTO7MV3p2SEijOWa6FILqArJjyutmesSy3csMfu3xjdY+7yZzlJ
Rw1XEQE2bQqtxpb64ve9CYCgEI8190aNdC4+4b32NtcNziQJJ6NehvsmtwZu9SLi+zJqKvsEBBx4
XMEWFgC5AVtK7w3j3VpvQMHw1rnbyrFks6cA6NM2Utc83E+XlvYYyjBk1mSb8VTqsiH95BvZVMPu
aZZvCcWe4vgnClwTe7t+2Wpf8bbFmWflNtR5KND7yarTgscHdEoSyDmFxjWmEU0t7xLWmp9bffCE
D2RtFjMnIef6ul7sG2dFs19jXUxMZtXhfdpBeOs0xo2xqKkJp1U9U0LIeAiBiK+BNkw6bSKc5/SJ
krEw2Q3pn8tgsWFGC6jEfkUMsBeP4Mt0mTBBTQD7RCsJ6Vc1Q2CqJPaCB/i9m6cedLTpaM7IkTEl
k7X3hcWC1j5tBU2kGyS8457DQwxVwoCA/sDLTEbAMfCDc8VHwMGZ4/g+N8msk8qKaoWoeg0fKAwe
7Lz2LiBZ8EwuQdFlqoYZzWc+FFFjh1MQ/Onj3RsZyHm2v1Ii6gBalIVhfrONwwvuvgOYzJIQ3GAk
Pgnx7VFGzQqJXjAJRKGujK7ulw7M+9AMUOAU7cDLxgtuCamjaFt0+JUsR+It9LHR8T2X5iSg2q2O
Jq11mypGW5PVxg9T4g9k88lJlrqE2dV/uUoXbswXAI6DH3bHUCQ3eqhboJVuMs+/0w1Pga7RwiXI
Dyx3+BnPtM53kjvDS8c8izN8hB8J1xTh/BkGQuVSnFK4dc+XbTIijIHndhhBclhyD9IAJO9BA1zT
buUHixU/wJQH/go4xNfevBoD8YVPLRfHg+909pzMjIyVFGApiJu8aiFhLaNzwf3w99fbRSP94y0R
drbnf5XlJwdTznTMdNoQ8f6y/ltXFBZCgOWGHMtzCJJx7SH2+UD8lDu4SWvz7GICQL6vN7GcJkpU
uxRYQIS5MwDvG30+kQoSdwd5hJxST1OmeYRgtWLDW5uP8ItBmUM7QKWeTuqFfvNCrcHSc7Efs/Pn
0JzuvNuqHAN3mb2vr4SPZRszjYJFkT6y3JTBXnDLfEnR0rrBhClxY7CveFChdHwemNcmMmWX2/Nz
Yn8FlYicgg0fCw8hR6JpsYvCpulFJ0eYbQ6L4ho+6KHmu27x5cJ+YX2LS9sNTmQSocyxzp+nt01q
exCvdbfGb7aPArof4Y+peb4QLROYnEL9NhOPWQwZnigHKM7mb1QLTMRcA2GP6QTPzqpY9+/spZPL
kJXMsi+oAPyhAa7wcgMTjoqYbcHX9IVcEm/gWs6zYA7pSh5Nu9kIGkQGC/UKCgF5FpTULRjiRQCD
uSpwMmkWYSnzY+w3HnZXZcea54Iov6KQoRqJokdl3OzjmEpkIODvKHb9YiGkvuuEGfb8OSPfq7Yf
W0oDHD/s5xc+brFMP+EW0md3/hqwqft5Hyzw62IHQEnx9IqaWHT9wt8/V6TlQtS2AKLWr7MQm2/D
7agaIjfgEwOCNSEXhgnQBBdEd0fbF2R9wa16uB8c9FU6u8/uIIjpjE9BqIWwK+sG9DGEwzM221u3
DcgwLjy98tv2G98zrLNxHLijvhZYCkHhlPLqMwGDQASsuWnmthkMNu2tKaVSu+cnkXPAI5lKhGN0
AbHsURdpE6CQPfiFGQqdWFxSuT9FzqcsuAKQBS2WQygDTrHgbsLdiU+DZpNpCS/786UW4gc809O0
7E0Pcn+pNt85F10rh/K7Fe+uP2VaeIJGiPb1xwgC13LSEffa9kG2snpgqiQB5ZjKB49JSsZAE5m8
rsAN+hJjaz8hTOX8+f0TLSj+MUwKnQTjAfSSxSPcnaklrx4mNhimdJQaZ31unSqG82EVjt/1S6a5
dz/l6o+yk5I4RWkbcl6FntRhGD1ID8LlE6Ym1je9ts2F3TJLus9Y8aZyZ97dL3cHsO33r0ZTq+AA
4uTIKhESiLRAn5vuG/MDcWtQwuv+fvEupke1tb1sFFbnN9wma89wJZsCU3759LvSTaYNBkHfYIf5
TO6NdJ6v+NgAklRcgEj4kXB1qSlpQEAv7nydIttJ4U7YORgQwB2f5iD3DdQL9xWzkSWM1KGOwgil
aSmnJKqwROgAp5pzNZ2T0TU20IhGEkNSnA7x8ZBshbdNjnvhMKLGWAfnYshzQpELS7wGvydtxT44
WDA5GP6iVMePNUhMyys/Ph+iweP7lQm2DIkT+u5efJhGp/a7R63Y2jnQsgFUxdP+QxoAQwS2Pi49
XqmQN2jvHI3BgUgF+XL3FR7wNo06t8jmJLlFw9s21u8uMHTaDtrUGQbxVbyb3cJjF/0GoqvwoEGR
WXwmuJRsGvboFWqsLR6tzTjhygTCtd+ylu3pHGhEtvPRYytcMoXH/6cajoSQi4lXA8UQcLUotrOE
O60ES50xT6VVaWGNwbFwtuH1uo9Thj3prY3eaAqdZnyNPGUGh/IPWS5VOPxE2Fxvtx+N86VX9WO7
vcTHoJE4u8P17ujQHt3EL65gbxqsKW7pieUr/dsY5zo7XTJeH/Tt/YyNpC3gIy0wakLEmjTTk+Hj
T70T/2h1ZhmenE2nebi54c5inHVb0/8DRlK4PoMv6V5s3bdm8Mtfuvq3EQPTCMzAARdCyhfQGbi3
9aJFxWcwCNPPFWkUFJiUDpkkRZQNb4gBxrBNXf3pWtS3KYZsWFWHT8X7TrKR0fmgQ3EMWJQAUOe/
egNQj3at0X3c2IOJ3/AW9SBs1c41c7FPj8SlT4VHoHPggBBVd1+RJb1/D81o3UYhrTPofdp0yGz4
lR+No7F1lJgy6JQVBVXrgYtkayLukV+GkAPmxOtng1MmvnvstwVVuLtKsylLDmmCFDOq01xXtc8w
reqGnVdn0skDMGIaaQ/nDPcf3aU+P1BNggupcHI9iCgUNfqDCSI1fSJjQpnHAZTVzmWK3xgoD+wV
FAAiJGmF0WZ3TLqAQ6IvvEEnM4RVx3tYQ6RYvWocxZ5BlgQfUIV9pAbXMfU39yXl0C3lQkTrmYI8
5ES+mQzLxP/kxkO10plnoP3FTQU/AfuG3Y3mZClFbrfRUbvm3PxTn84yCwFGaLDP1/3XXftqf0Ta
/BUp0Xbw7qd9hs9nc4aPaHM9VJf73DEXs3dAyymV0QtwRNumSK+eXTYqLANQ7kx6k9mDoWpMJjAV
Z4+xm09zsW/tRReXSR338mcU7WHCBNhuw05kCo+83lk8Ga+2ohFjRIaJySZsn1UQ+qtNAbhw/4rK
/bRsMrUOyYr2mdrdbXcq8DFt8uoO4703JD8sYeJNSJ9ExuChSavwW1pIqKdcgYGESyZEa5RpoM7G
+H6ISZf5euNinPn9xrZfJXAf3M0lQ5sJH4Zp+orbmlFuI9wTi5v0hxu0zFxNMNR9RpeRdUyLW59B
AunKJCqAWQ3T6Q6qXKegzKxYCUzvA6sMKzYb5so3dZjKk28P3GB/yFYixFMI1Y/ClqArpI6SsCUN
8WCg4q7BiGaKsDDC3FAFc4EnDsmPFWR+fdjzmzcNGvEaUTA06rDfF/nolRqYoW+Gdz8UOLH+1Vtu
H3Lp1fk0/kfTeS0pjgRR9IuIwAteVfIGGTwvBGo8Egjh+fo9ycRG7+yYblyplJXmGhixL7pNc9P0
fp217a40trnXCO+qNbkDuLa85+I08xp0m4xnYo7z9AFMhCJj3ZoULXwq+VBiVnvMjQ9FHoz1Vld9
wdagnZUVRiXUuZwCx5uDQyCQtfi48FLnbJs+vbmTJZ0eejZcJHJLGVNsG0czDx2qkwIEZZ27Gl8y
9rT+YtZunTwyrIToHnHoge5x37RLdqsHGvnmefQxF8AZMfUD3Lfp9tXnpn+gV+ini/mBlnexn241
erq3rlXTrc8AtsApaTkAz2FSTwWERGPf2sSc1ii3HzTAwsT31ijvObW/AxqGk/pV1Sp0J/LP8FV3
2y+jiUYWfLheZeWV0Wx4KKUwtzAfhAsIi+WLrN+ndhBBsidtGDL8mYZKVt9523SVtzdnvStNenE0
WW3EACYQBL+zipvswxDam3UIGTqp8bPN7++d3SGZetJKanui5PdRCziCrELMDn47bn8wksM7Z5Bt
gaQmFVzNQohufSeMULgwO0EUnkesHfJAqEfn2zYFbJkLurSuWhDKNatZINTfC67H7IsmiP546Odt
o9Jrydy7wUhtqAGc5QIvtMdYaJMcTqa+EmbkR+dWxTKw5c0rEyQZ5Ik0JW1OUYQ1KsauG3J5gP8n
YBuBPki8whDrYcGKo+owj5vrB1sTKyG8+6i3k6EagKEPRO/37ZB9QEIuoOdIt2hnIj+RQ59gTJ69
3ZZjyacxzVoCG6/KjXcyZe4CUnlxNQiOgi5GHE+HEAOzjTqHh9VmhxS+7q1U7JSwxnFpXbkXjYNG
iFDNQZFpuCMpCIoFYv7PNQmwrs1uE+kmVuRpQuNa1AF6I/tXke0JAPmVRjWdTj6pMhUO5OIRieiF
FjVYM8Ids/wRPyK5cH92XIf0GY3EKQwHdbMJSXLeVse4ToqRZUKHavinkyiO0zfFkg6z4QbNQvXk
fna0enDVv+wIUguOexRP9oUF2mGxoOQOo44vtlHPOCugbR786DUmG/XvJHytINJmu69Q/M4oKzxB
JFha1IBm2Kjw1pGor2FKxvYJNL0WvSsA+MsP2+2j0H716eH3jNXSx9f95ay7gzps8ouHC2sNhbr6
oJfbzdx4cSLxiCfY3x43yqurg3nIRy10aujFjXpe75G2PqTCdKKsutJo/th+d7xO8NyWo92hjemH
b1loDSYVGmVXgN/RGRodwGyhBWQnwj56w8jUi3xhZ/jYq070MNvIp+1Jz7eyFNXoM8hotSDK4Ub5
8ISg8TOOmphNDx6Tx2SRc0mfa9Z1A5RZpON0MHs6DRtQbadEMjaEr4z+EkpPQftPuj0W5dZoiffh
AQFSLHahBlyebhu8cw7hoyUa6Y+XXY/pCRG3nataPgAs70Kggxw1UeH0zqZ2cxZVQC5v+xjAOV4P
zMxBDNCGjpN0hoSLj0MDC80EB/c1r9nUBww0t/OBM0zghWr0Y7Asqozf/OSko7omO/G5xs+RDvUV
nmMHNZUvbKGTd30aUYiTQifq2YsrGoBiJkTtdXhLjDC06WlBYbvEmoDxBJmthZOParOjubGRDwGI
ZVSdiDVkMaQDLTzC/YxIw9Tf/0JF/JlAQDjR70trgRoQEBqDgMQnPehnLdTIvI6Uebhq84JteoJ6
wSwRhdRfQXjqGYsWZSePwdKHAbN8aRZ/IaK911nGjv2FMzCz3GwzQ8Rm0MJHFobrUUbZAxmBhv4J
M54vsLLIBTzvWoghh5MmW4Evw5ixmQw0DGA+GrJ/ohYyeeLL1vFHwqSi9srSQioJ7jeumycG2bDn
+iqmfLOx/hEm1uY8FXYpMyo+GesMXYR3hqAG7QWhLbC/TlRVUECG8ige0OdRIFKpWxlio1pgRUuP
O1u8eyj+eN2st8rkuYQUiOAbnJZGJnvst9bIO79ClEFpKFxBENE9kYty/dAbIcRAQ7VGlNL8LJwA
K3woIzSgrZRIQAm7D0ar2kAFEJ6A0LqeSEeYn1ktBIEZ574b1j2I8bO3FbIrbix6JMvMGBZlI4Zw
+z9RDXoHIJVo7AsPmFv6w5hhcRxVRHVkWeTsoQRdLDhTiDEUySQpdJXMphfiqxHRx2Ha8VFwpiP0
JRG6Q4mW+goqziLMRyFRh6emJmOoBHNH+MZ5LH/W+DUrIG6LPdcsRD0CqwuEx8VYbREhS/Vl1WsD
SYtSV1if0O5SOYekPXCjumZFOdug4oVxat+9lE6OkCTlMrFnHXeEVwMDe4QmPmYYPWxREGVfXbb/
RAN+L8uqoN+rc1ICs7KlXdYfPrbnYJkbd2Z+nBA9heIQkLIvyOmDfpmwTH/7uGEdgHD9E8T4KGOG
mKmBcxkIL/EV04Z7pO6A/+QuzyK6ji2GnW+rxrRx+LR2UGysyZo8YNIaggkLy0DI7qxyyFsk5yY+
9xZ79wHgWW8Mj8F1r2rOOzpsGSG19A+DZczFACuiGwn1niYARat8dl8+fc/orWlDV9nP551RClTV
QyjiaK2M9fAkGW75F0/YMVBe9AjMWgpqjhD4nF5rTrvmLJ9mjvFR1q+zZ8+o7UhSWgXwQxAg2xtV
ds/20Xt6HV8Xz1GNJtj8vtYAEJZ0TjSfm+CO8VnDuYWwSOAsX9mu9fDrcpr5dYhaQsDCqzZbzo8E
bbivb/8Foi0j1kyLpEgqogqnKxww2SWITv7hvZlhHoPN4fAajoBipdilxYsFMpRo9eh8rqsKT6gP
TGbcKylCiGD8pPhhkPAZ9HVfxBC/VvTDe9H22Ecvj/iKHjGtDSjcOeOpm9UZlBRfHbJt8VNs+DdE
xzH68HGkBWKaXscjaFgoyGyk/9Ha6aUji0o9D+4eb5yDd6bwwgyEgTBcsIfdT5ekOtCAyLzrQ8Hp
NrZfD1Ym/TEHIeqgwDiLm7dhH7MrRfq2ltR9+iXUj+mXhaN/g1g4RRkdCTx16oOXKjFg68LsaxjL
eeHt/Eb2zS7jPh1bwodm7rPPuspeUHA6jKLL7Tf5pm/vBuMJXlRUMWNEGAmpS5Q8siaTKzqaj/mH
GXfAOG0q8TC/DkF69wdNogmd4DH4bkxUjVby9Parnctfum79pd82vMErAvQUgvCj0GFSqO6jA/5R
r797bjRbRgluYN1CtA0galZsmppZr7kICZhfEHpzlgpO0fHiHj72boG09gU+MAIlf92Zxu0BgwpA
6fw0AyTxXbX/EOnWkj5vAtoyAWzMyCnte3e+UwQ7AKrb3egWPLdPpmezfFICTj3F9+2OhqB3GDG1
M7vrN76woCweuHlyizA8e1O4v82gY5uM/kpdXd0aTY03kvNvs41OOc4XwhQVVaQXvNK/gBF+nsVx
UEfxfzDoWkCtVVNnLvbGGj5fPDfXYWH0pgwU8SpXN+zKSHFXJVaj+AmCcEf5qm5RzQKhp+IFhU5I
4Zvk4hTzoiXPwF6QwHuzDIfkzOIXtwdtPL7FVFsiNQWEjSlnjzD1Qc/3hZ0U0XLAwB21OHq3nD6A
QdmQSOIi0ycAaHR42qpyJZdq0faWSEHEF79KOY8xKgMhZ7Y5kSNi/dPo2YJ0AIR8R27vZS4M0szC
4cAhl+VMo30FvJrzixShwcl6tZkjkEUU/EuGjrA8byayPIcBpw56z1ezEd0tUZkVEQzxzL2j9Ulr
ATYiWuicLiKLUFLM1dU+JmXEPeoxES2/Je8EAdXWrOT4oX2D2io4eFsko2E4ODVfFE47+seTXHZG
h47TkvYgWST+aie63qI4JJ+Bw4fpIigAaYdMcvwLRGXjBvBBPrAUSLjKQAKNRMudLjyUQlmTf+kK
8YN+fIXvL3/iEYAhQOj9U0OWsTXvkwe9BuhgyglPOU/mI0es6SJ4HXLs/TvoaPRSXQD74bCJfok/
PqG0gNVpUAzk6UWjTw5bEIPIHIrBqKSOH7kkyds4DI4jcWUUtAJgN05f0UuTnwferH5CMyTXSKSo
iUiLfK1Z6Ph9Y+3LtQyJnLMQVPmHwjQx0M4BiSPO56JjSj0i+jU+ytXSIKTF5aghXiEPHVv0ndGn
kwJi+wc8p4lIW24LNuuS0WND3WTGteQK0sZ+oOAL2hA8AVAfn5kYU2q+76+dIe6USNMN1TZB3m7o
DD3GghjXkNWWNoMySlbjRTvHcNRKYZPuDJnaqS0dpoeYJlsPXuefaqr/UOtvvLepm2/eugsKRZSG
L/xzh49xmE74ZA+maj7QDxFeYRjHcE1UhpHUy+31ZVpkL11zWzF/A/NUQ50VRVyEw22qM+F4bVki
WYN9KP4EL5SzsFr5cFLw/KKtsKV7yYJULAM0Qr3tVFhq9Cf0x8AaiY4QXUFH9GzWCKkckXnlh2su
6lsMlvR2IvLnD12k/0AwO00bVNHbaooJF2yxr0F+ukBrBzjTMVhvk5Zu3dJ/tyqd+4Dv/DRDND8i
i9Zmkkc3ycjoWU0EtSMb52c5hr+cbOK2eM+hBcxFkMTCjagdeD2ApeIVugiPNLdDAIrk0Klu21Bd
GN6NRHEFTGQMy5ypE0MTo4/y5I2tLQodBBASjWhmGP4lS0qFIhLQUJQPaVjNfGc4HiAqyKB5O6wU
ce9tzj3FWFUfmvMgvuuBbqL5J8FALhMJvsh4oWqUUq6T/4XhKAsplXlfETJgo5u+nGTEFnIUqWZI
jJEIeW0Q22AGJJleHCOfupFi+8ukQvTVvLNHk9EFmfUwrgTL+WreAJh4Dd7m2wT7AGRj3qNHbQY2
wx2ZNFHtFPbmb0qvb+nwJJJcXvnOJtdBjOyI80HqpkHA8NmFfOGZQQxVELXA9m+FMlL9wU9/Z+eI
yHr0/GXHYcsltbtb7z8K7Kb34MYlpq5nYNVC9tLaoYNfqqGnnPUEZtHv4n0mxS87llDxnF0mMkyr
ccmiTCKsxBVY9R7tKt7dRcZMEN9Fj2PEwNPPJF0umMqKiIgYopCEURpwPOP8O2SM94Iu/2SmAwdd
8mOS6hYxmwKMsCjTfZljc8v5/TkTAIvggO7zXkeOMmHeDiQEIJGIK/Pef997+C86rADWZV5wVjlU
Fw259CPgE9HimkxmjkO/QyxxgAfWUJsUNXVxqJQ7AtF84MQtKI6gTUSKEgXy0YhcZioFuphAAyyn
BidPE+mSmjpnuw2g8sLuzvkA/tKlpVswqxL6cUMG1mLyKpUjwVpGmRGUKv6tBpO6lGyGGbPz5tML
LINS0Ebt03vrsjA1IuQ4Zcq3JIEWy0QmNh4CiSjW8gzU9OKc/HX+zVZlKHagyKMmYXHlO3vKNkpl
8QqT05DKynrz9sSGRkzrRG1NZEnkTyLc1TPiugtIdyrjaoj/856xG/cQ8EALkospUzTR/uhSmjfN
hvEY3NfcAa6+MhmqLdECkGQRahgZmWibitwFCesCmy35p3/6Dh2zF0AkZZSdjoBb6rrp2QG1HI/t
oxbZppaqnAOKcV/I59haNGP+j01eH057TR5lWZll6TaoKNP+izds9CesrL75o8IjP7lDzYA+Hlnw
/3Z2p38Pn9dMDQmZPp3qIwU4nTj5oqxgjs+H/KlEYCDKR6VR2FepNjiErYKShZ4kkgJII/BDWnoI
d+O9hfyyL+X1DoE/wdqBU+cXGKFF1FYWlrJ/Jq5BU2lQisQyYCm7LVkllkmoLldTtsagn/apmkXA
Du+tTNSFUpHNOegjjuaCA1MceqyRrJFp80oHVNV/DuriFbQzUykEvo6UTlKsH4fFmB3KbhBFi71o
/Pii0MOOCNlSL7hBYgtICG0QuqnfKWC5P6njZdDNdQRIAQlNXGU7Qdss+Pq6ODYQBDFHplqVVIiO
SEZGMqPPfCSx6fyyMc5zGQrIl2Q1kordeDaRDZZ4RU+HaaJZ0ieAUGR2ENOQEwDyBjnH2xLh1B9m
Byk9jCtE2ou8iYJo1oqaybPP4bKkeJrJ6Tnh5pXkgqTpJyDr04X5l2aA3+J5miRAb2s3eFCPSMoS
+muD9AoH1Bl7hkNGUg9W1LVjDhDzsqC+RDMuRa3+aGDfIObRdRMZOYEUjKSTLdoPknGJYtleheJn
+saIoEt2w80MlgXgM3pwAoN8yBWTfiw9LlYJj7KHmi1wQBvRD2obdmDbKdCL3uQey44BhW6RFM5I
HRPJimaRxelFy0xaCEhGIRBFiDDTkUXfglxXDh3aLF26QXu2ijSy5JTZoKgoOpvTmH0kUeG02A9P
bKPcSn/fp0koGpVypUXk5BeJF+ThxFcaFepmt3yRzRYxTCk5CfZoWXN3syN4Oo94MRcZKR5NFBHn
TuII+TVbcCPSIxIUJNiIzBIVGiGICL8QwSk5kkUQPGsT7Ti2Ja6P/oEjJJKJFpNofv3zxRCZMNli
NO0kKRWASWV8kH+Xy40qMruwLrNwkgy5IiOuFamx6KTwItKXYkmkV32W9y09LNGTg2HNZ5TEW3Sh
KcT5HjUXv3ik6IAyr6ApQB/mkUpSLcgLTBDIwghIVoNlkC6kNAP7+CksxF0hHz1MKG0vs+JlcJ3g
unHxRUV+qbrpxSSlvYggPBAb8fPmgsmEAn1JSULrHi0ZOpPS1ZJnXWSyEdxRSjLO2dDnbWZizDsa
uSYYokDXwclgDkV3UFZHdiX37S+P59yVK4JuusGn4baUzpmQTFORQeQiKRf/Jq7UP9/t7kF9CIc6
DQUoeTAFVt3C6DDfZrzM6KAxqs1o5x7jdyB3fPXQO0u6st3VOf6YXzg0QTvpJvmoQxvePU3Y97tt
y/2cnfucIugb3J98rnwJJw5Vk3cGDOhiA9iAh8XAxHtOd4G2eGH1fdkc/xgFRK9Bg4ocmzaju7kz
BwPC/ASNae66qoJafuZsws5oUpvUUGmdMvdugXymVdVnFknk7tESmNMuBvZSgGQAp3ixztM9ZqLf
bd3tIVFKPx/W+VG5DcZo9Gb9B15bKPhoXGpTc66bfWRpaMzcCetoINC1qlsHNPtKq+Sn3sZnuww/
hX2d9P0RkRZnp7o+qpn5tGIaoVIOjTXos6jQaExdQhBctELaxlzGip+YQXtNvWkyNTj2y/nOOcLx
ZQ46LBaw1vinmkEL6tBVd+lyNDTcqs+t6FmpHW4v4XHCoLdRGH2vI5CUM3xa9IzpxD9teP7w0BGJ
uBl6865wUQNyo40B3+uHJkoqwfGrlpRcTaNhDvqbA+BOpLe/NpSJJunSMKehvAFcCUq1jwJPdDCY
dB99OCa34E8bl2fkT4KrWyaFBWS1BNX67agXdhW1FztndD9hinLxYfwuTsPu9IEQSbnStndNMYJV
7dndRL4KF7D4zNZ0cxx3xXFxF88fLgM7tBKKpw2wEdGovgvzH6iBylfLcnSdnRoBfP14/gIVGpUg
zxhats2nZrzxGIhAZdwVWiJgZlQ+vm86oIQZAxZu0bf5mQ56EbW4nIDyhM1+BHxy9yAr8cTIZXzP
Gw3vrP4gnyCBfNBrS7PLhKnEEsdoeI9reP+KIMeJJKC5bXzd5jfuAmaHnHXYQ/FuzK8fNtIXACHX
vGH3zqJFcA2WZfJENiofLqvZ4wjQFwLuoHP2r8egQRHdUqeH/YKzwFT3GOzpEp1p/kQXTrM7Up09
tb8M3oyf9BxZkvP8dSPkNEY9gAOdjo+FWoNaPkfjg8ffKz1oRx8LZ1y7Yb9pTs3e3h2/9If19nIg
rv2wG/XDu4kiCEJqov55N8m9+D9AEnAlIgtdAS3pRr1IjBwZr2Hm+AUj5xUwhcttJ+kky6E47zbs
6kNLSl7ogHJZLbwZFBIvSxTPmH2qJsDfqJW8vRfCYPKMGPuxX7Xw69HIcl+zg1uxB0DmhS38y/ar
QNNyo9uYNG9eHbxJp8pqNUgeSFvXNFV+IPsX6sqch2zFyIvtwzjQVYmaNet7dIA3T0DO8x4PJ2P3
Gh6XZkGEPAR5lfVvq/pyURFrwU4yWbiAYeeLmS6mzu1PfKwn56bzHRSEu4bVXDovAWuC2PxgtdVQ
gtTDcvEKkw/3Q6lKuvh3o20yAFzQAnoqxMDheYVUzBbZNPqL9vXv0nUYQbdewJbu1uVuH/vT23X2
V4KEaQSwBrutv/wc78C7vR/r3m6St+qYGp8rveiHOQoX+3FJEHNbXOeGgeJL5+suh1yG+9m/zb6P
Mc+/rJOMVr67Gy+tLopVeALsAuQNyVbptOPKcHO0l7GMuiA0tyLt0Ew0OFvH1eU9fVTwWu2cG0Ez
inqsXdbddspefBfmvT9sEz1hc9U191lZfWjYIkdXXga9vg4T8PrXLZMjnYN8O/3a747fPL7BLogj
wROXm7+WLeoz8Bn0KQDqxRvQfNLcmVpYmTAaTnIrqcF4iwQ/BRU1tWkuo1uAUHi1VwfcH28G9+pD
AfsQpblYAATweAIaDBCkTpMKmViWiVbR0Z09JfVajESqjMTrwMn/RWQBfb9FM8pF0ct+/LGoCMI5
It51UNMbXVDEC64AeQYrepniL81mtJCgWCJSwS3BXdMFdVYbizpLK3zAe0TnytTGu+BKKwJGLhB3
KCYH1fi4sLyI5QeDXJ3DF47CLpjK3pvZG3Yb/73iGHTj6Js0fga/U1wDQFOGf2DkO6AGuyPXphwS
PbtyG8T1oRj0tQZ51ltDdpSWNHm6f9u4X9rOFBDcXE7zYr0zhCbReLm2jRZ5G4cCcH8DaR363P2B
aDr2OB8ZQNtN0of5bvxTGjVhrSAGOm7SenjpX6TzHjBf7XapM0BGiwIJR0blU/6O73Wu7h2/f/Ux
1CaecuWg6tTs0sEj+xNpCLmaIH2efAymYarK/mI9LoJl1NM1cO8dj9/tO7CZT3TsqdesQRN6Uczw
QXaOE9hEmArDluaroaiLxIGlQGBt+vZETQ5FHVvCkShdLgVJ4faGIKUDGDrMJAjLtH56dps/cbW5
CTQIazesEttWw2xSymPm4ADysyp1B8HHLFrzbshG9JPDqITBuWoR4oS1ecFJsTmsjdtGe9geltva
mCb79e8TtTh2oZQO+qsdAzAEBOZSB8J8LcEpXJOXXUXvmoHubQI23LsP6+HBP/iYUKL+tGqeTYvU
/wRWmaE+HaCXmffde8d8MW9bQKgqbuAH8B+jtGfLAl7VDIFXcUyxHFcFDOvTc6AEnI0nMuq7G7+x
WZfUXOo1KqyL1USV6xFVyTfczXr+2fuOywTc06YJaCvp+rdhtehsHsPG5h2OL5b8XNe/2/A69RUN
I/tJQuae4EQ9rHZ0CFBUbKBWiR/7rD3cBXW3thJtz9Se9jiYEfQyDrGobpxGH+tjdbwLJqg96233
rJd7ie9pzXuMqhvgSPlrM1h9gr3fDB5uE/YMEu+jvd91crOw7sAka5guWm3/+ZYUwxTqSo/uWR3h
8bvK32b1TbS4ifqzj2tmB/9WsP10uMuDA7/7zoBhPgdaGCx38JVpbgopCRZo/6jnuKIB5OmgfZbA
UKewkyJxS76EquYKeoOXL6rwmNSn1Rg1Bfxh7Tw5RcVwv6iLVIFYYVQhdJLo4zf9AnjoaVhtDlD/
aOg44L04lJE+U7AXREeFo2HU2UDKaTo7BLCmTYdvJk0fKSYIDDLqKKwWE5Qxn8pZvc2B57z0RJpS
Q2c8po2Y0HEFvw0/JXeKuSa02zeDG+6zG7zJurWEeiqfUBrWqK7QqIvr9Oo0uGI1paPmJPqcpS4E
l59Ls4yA5J9W5G1J36UJhfnY+pU8aIsYGobIOH0YbeZxhFuk0rmLhecGuI81hTlGi1qpYGrTCaH9
MXg66YYmzAcn2f0qn5AFfHRE7KZP0oU3Mp7gj5kKYR3fUHBO8hSknOmsEBEySq9nFfPH6GsKM43d
JjbxvEvmUSIvMx8wNHoZtDQl8P7THhe91Mps2ETmnYsE0G8N2jqak1+bN2EzaEII7UdQ7elTchCC
sX1HqmTuDU5YQQS94TTwlurmPFhktdLNeUyLSOyn+opmyODOuwWRBVSaFIYjlBcjFbqb1DMEBkJ5
0GP6tdSxgZ8igCI8O7q9KyIJyEzAqEADgUdaYwF5CbqWQ+XPns8HYy7YPykc6c5ypfwxRwof8idH
//aQ5gHsSWdU2rTT0pwG3FBz+rhfkyhrQ4VxYCLLQOKj042t/YhhSOSwzUoFtFD2N+7pL9qSuS2N
xS6uY/Qt7dKuwr13HuebWrw92r1BC3aG08e+TfqS+Nyp9c0Tstp1mtvw7bAOhIiOheB0OXjR0r/R
zkfT3/nG71ice2oWbRQIP4LVPwa9sJ34Hb0bogIHInWSfGPu0Yz2+Kzm7Fa7QdO7TqSxjRYLeu8d
HSH85eABGEzaGol0wyvLP8Pd0uS9uwwQlgqzHRyTN0xxOi7PlMDepomaIBNEnx0ijD3gF5fJY3l6
FruSJRgmoAxvzC0gd/NhuMGn/zxHUYcABv6a9ueCE4aWh82aixsQLFyHb+y4hw8Wsw14T0fqobPt
4OCiPzhNe1YtrgCmECvk3qZYQYHoPX6GwHUTSh3ungu7eAdI9pkAwS3VWsY1WGmqm187I3inLwcf
/5W9eIV9UkRNJBjF+7RSZ+85+LhizNd1UHQAVgNy925fsGSoFD7iqxISG1TrLdcIT70loYv3ElKp
YSgDs+9s9xiFcWwdoJAfYAtG1HFoCiFgch43p+I4jiaCKTGmtCnyrqYwYiu7578HUDatSwSfnRC3
A+/OqAvNlA+18bxktyypQsmriXpH8xYVFphVib7UeYzN4l56kB230BAZQfWxiG41xRqdoTQfkUqd
dtqG6H4Akc5qzJr6JRz09X6MsA0UrdzukMXEDwdxGpy0x6dhyTB23uZsyPIN+Pq9yaudomdYJUD9
H7SioUuvW+Dj87Bfs/MXF49EN8vpNdX0Cp3UHavwQsmHDgloVJRUtkc05rgKjbjjciVAy7gHwUzX
rOdcHBgaL+ZZ6AsgW1CwesuBOMZATmO3i9bM8qvf55XVXpQoUMk77tL9tI9tY5c9XzxXA+/3q+nv
x9oaJZpxz8R/MexzI+1RcRrD9g3FDRKKPkgGl+4dXRu2MePBnSW76Mi39zbIaRkIyzmExMA66aVa
qddGrRj/Siir/keEKZYmOPUY2CFE0G/cxFexm7bTZHXWTQ4VOxH44dtg9jmRiQXMwNtd3x4sFmxn
lZvxytuizLKLdhwxY5DMCADWQYiDtuMGBwwgpTpXEn0A1oJhu7nleljl+OPwN2S2/MbmYnTgHUqM
CtAGG0gmLjpa3b/daFoEzT8Jby27JvUhof6GduScSRcB+67u9snysGwRS+qe3sEz3Tw6PYsbi/EP
qMqJP5HIhSEFExJu3J+3uroy1oCPwAwhfes0x2sMB2g00ugi6bMlRuOF0BmAG+m6G/TNkYrC4D49
qde8NejS+q+cvymGVMy40s3ekg46uNhfX56uu1BVsW7potT66igS4YKnQymfGECVJqq8Yr/g0u7/
tUnpM9B6FPLW6DPOBJaTZVdp1WFk4NGfZVhNH9h6DUAWWOg7MZVedEAadL02TR5+oDZ8fWDa3cwP
HdgLfa4vTsJimNuJQrBRqHJgAI7gAyPwPkmqeFh83SySLubFE3Hm0+I3+kuQ8KWbRdly2SwZAvXi
Qv2loMXp5ALPQcZ+g4gmjRIqmVYoGQ/uNRuOq9hUjoN/jGMo5JUkPiaJMVRsC4Zd3PTr1hz+PBhk
x2/pDsfBkQArsdSgu3wzmaEiIeD7TP44bQGLIK9gBi8LKRdk0DnWZLgjq0yL1sIbiCslwzXLwq84
4bJij6U+ELolIHfBdXUYbrourN+3TpOLkUMCUB3cVictafvaTIXWTXTiBY/dBbV/9vW/Vrhzl9bD
Itukt4Dpu2gGALCL9D/RedfGdxA+hDzoJpR/NsPUHlhf2vCpGBPJjhAvqybcHBzC9vTF7DYTJ2Tw
PJQDOE7q+nDF5uX4DjRKyKUkHR7BrlSDoaPYppwVc8bRiWNSKDIqYRLueDolDCUu2VHLRW0NHCuY
DIGxoQzExb4CjGcIzhhept7E+9nXk5McVVxkHMmSERFw0QjTp7hn0dn7k/aLbouPAYOZt9UL9y7V
Lv41gtMwQmngP0zxJJXPnrE5GfiWzo0y8A6FB8S39OhUoFpwZJnm2K4wNPdKt3RkDXgd4rIxJ89A
64BsJE1BwekZQ/K3EVkvxu9gCW24Ecr0EJSfQ3LAFg+LJmtcJ3bsGVxD5keccztEt4/JrPHDKwzP
G3p38YsD7ddElHx4S/LIiTUsjO2WUy5kkmkinGMdOeTDmsHhNpQTq+ngNR8EiHXLdCmPdnTqmU8x
iTfrhvkz7coR+t1ZHKDbCYu5TrZkz+RrPzRD3wC3EB7HUNpJCyJgWIMOkFqOFWLpLnKUh4Q3Wdx8
pbyTNazYtDZ2GfqTm4vSRRfpJT3WPTQlLCo0cjGEPNgNL72b/oNb9Ewghl/widI3yJln88LOXcmb
RwaoKeenMTZN1Nf0KRGEQQp8QSicUIDD9E/Dt4HA9GcDp1VIgzPhQ/mkLy30PdAhfmyUXhmnCO4V
jqp9jAqvWDDDVml8V6Y9kkEK09Zxz+2kukm23fvpEjjbIV5ae4tAKLtHaGVcJrSbklqSr86TK1JR
sArNKWyFmIwaJLJNcUxIeCu294FbV9oZDUVl3EE9v8s1X4GuaqiVlGgYQG0PxlZSxzWZJm9EnEIk
QoLulmVj6tDgq84og+kSk66NpiC2b/jwjIFamayBmG1RrLfxuLrTKqmQU29RnLPzgidCCVRfdh+a
BcVKWk00DzGK+UpOM6hbjN6To81JRgA6WbwVaSt/YJWcDKoNdr2ue+bw/tbVbibaOoAJEu5AD6VX
efcXzpbKHtK5FSdLqfVFCFPmNSMZiSwykBz+XqFKgmHiyYQmO+xDnWeAkv4aKsStkMBhjWTSxXHD
19eVqNxU2q8oH72NFrsfbCvR/zxaVqBPwF49MSQ6DL4YDiMlAzJL5ott+2r2nTPhr1KPuvokexQr
QvpQ4l8EEvY9OyLaDBasZ2NsjfQ/WBZkw3Yd4KCyJ0okchCVY0wo9iijB8Jg4XlYMno9MdwqQLNs
RF/nbOHHMjowRruG3wy6KwwML7VN2hnD/UlX45fB5qfnYc/HxGK4ewmFG7A6al/dxBP3lODPO5L5
XBM83ddKY2CNukwJ0YdnzPdkQimDS8znGD1ao8YUWADYTojPG2Ihz0OiWanhzlCk4vTpfvyYJghA
4IOPYMAdK+7GnkfWEBMzWVZPOO+ASFBk1j3ERmgnE8mJwcIgOxPAaRoy/WSRgH+cGZkyeiIzDQs3
1pmwMmBi3AfeFM4UdCfY5Yuo5D4iIoLcMaeFcmkLiufMT1n+7kvE/6M5bQbTzYZPrLqcnqK4vzNp
YMVzklzTZKmVCKeGPdBikSXTfQw+JCmIsEQMPrPXrJyIXdafDbG3MM6mZFmAP2Svsn31FeAaPAkl
nP9KaxSJ1Gf0cgvLG3et0kN1mI9qxroUuvoKaTkcuCHX0RVRDlCktc+p5XsKWaWSm0VyJrlO8ynS
atT2Xatn8aD5Xu9mlVKcIU3AlLqRcBr29SykQGmi5WVP7ZHEe5MfeJp4VFvWddWwwMDJmNJl2B/I
I//9omvHy+WDwgVceYopvxvm3hmsht5QmiIGJEaK/9jG2q9m4w7aNyQC4uz3Z2LkKDZxV4u/52yD
0h564yNCYQMbHPteRSAGXFDogjpfuIR3mYR/DasAmhiFNXFbNqJ0EwTYoUqdTz0svzWtWtK0+BiS
NAbSvXmg23oNYCGafJ6e/jGC4wrRFiwnO8T3enBZvwdHh1Y6ylsIxhBCzpS+xzBBYHGqxf01h0R6
87W5+I/3465oXpHEixzKAD9PKY2I57SVUdDgmNtS0NF4EWk/EQ/jpOJ/QLo4/4iJEMSzmyPfESlR
ymLn4hvOUY4l1EfQkOzEQHuEGvhLwUEGsfU5BlEmOofbn5DN0ebohPqDn1/i82pbuT+ufkJZ7IPB
43STrAF9Tr0dsdts9xB2BVBjcPEYurokvfwp5XD5BV2QH+zS01hiB6x0Bunc/sLrIGH+i1kwgfQS
AVB8648a9Cny6W58MLPPRCQLoDWMeAYCJWiVHo4nKXACgXMDQHYAoCi+A4hIXD3qwFtIl213b6Tg
w6NjBHYMOQLG8QBvQQjJ2UAsWkLNw/TB75Nyd+M+jlQ9IxWIAAD7JdNk8u94c4ThpoCweGoo1yBA
hlCvSPUlAd9bxZi3Dx4IXwUAJTk7CcS4lSEaMFh64uwAyAHBoOAJJL90H5MifQYCZm0B5XQRjHT3
cYEVtkDSNAbSva11cHYk54KhkbNL0K2ACG/gzRjewP9oMpn+mMc19CL3OpBHtZnAR9HJ16wDv7Lv
njMkH4L+5f8jHgymxeWww0SD42Xxm8czjbepNFxeMXLjgCZb7nRpXSEo81DzneIERk7KjGsMKLiw
RD/zTLImTvKAddR0KhTeu323tw+fpBTK7WQqHTtpNXrm0xSB8CV3aTXp6vHNYml7P8BSfOIUfwM+
n/7RYMdT5wH7dO4BQcTKQP8D605cbVvIzTDEONtD05x2jSlRZox+sjRIqCZBU9FTS5HxlVOP4xIm
BSl48FNO1qm0BG13tM7QD4iRNi6JquFjqHFGbEKgELsESB5QDVQU0DAjrsplBDykZwiC0bQe4Ub9
cyn62QCdJ5IVQP9OqFNOvxWT8kewCv+wGYI1niBQR0tEjDBnuVv3OH8Ho3RT+ncHVcqUrH5dOvUh
TT/a4Y5YxZ8gsUu2ovgHZPsJ7WjSSv9TsGI24JjKiVl6zgjnT36XHDhNNynu3Wd9PtUp/0hdYIx4
3FzcAFJx7lgMcEzA4Zjn6xxMITQr3hEgn83f+T+WzmtbcSTbol/EGMLDq7yEJITwvDCAg/dWwNfX
XGTdvN2dlZUHI4Ui9l5utwpUaMxSZm44AF9GKftGlel4CSyCY40BMdUq86tCCedbnY/3t+qX2Gwo
qYkPuAGwK9MHXaWVhGNGIEWK3falxmKAWchdSFMYsWGUXpyU4Mt25EWmgMqMk5RJVSGzRFy6HD60
XFhULUjw5KDKEaz/Hl0IERisLwl607bWAfu8pns4Yw+xKytXZzp8MgftP+E74An9BvvzpImuVSM+
wTp24IMtCt/VAXCEcLouRXyIvpkT4m1z/KCicj+A7jlidPi2RPId+cXoCokwYV9w2VXQ6SDMItR5
MqlAs6Ua1AkzCkmiIawwKNyzfy5wScwY6LKNm8kZOwmfpNDG/4Jst0dZzAEuOdDbRPVhBujJkCLy
duxaGQ1Rln1xwzU6fIf57xKoUWLEawQAbzkwhhp+Pk4wHDpOxAUjeZ/FLy1dyB5t0daxUuiAaJzJ
cnbTuvXOVGjD8fGsXkyP2WhLhtmWQ1ZVhD+XjWpJD3xAOcjWyIqnoKBA+NGEhjt+o6KdcS47KYPz
jtwnon4QGi61svYTZGFM6jMXmNb4WJpKRTXNxi3Y4dfhOcns6s6SsVDmcWSFocU5RJAa829MkMEP
folQ1uJxtFhw1J6YUwxw4LUDbqw7vzLRT2IurtNkIo5D6moGFbsTFGQfJFjIk1yALFtHOgcqsJDZ
ufo7D3XyCI+NPKiTL4v+N4x9gnCNuor9oc3oWM40gZQlu9/F/IEpmvUQj5iuw3mPSK3KrzwcxU/n
FH2whL3QSHPctAN1Nb87AvXrRJES7yI9VxReo5gViaXtd8AVJc6NrwMwFN+6U7PgGunLP0y+F1uM
6lefpvxhUyGjyGYCKiI/RPdyWiDR7bRa1Kpo5MAx1K9ySnN3IcX8UJJ7Nhet8xqJQ/p2wDqI+GL7
+hMqT9QrXKQm9JFaW+6cDR14h9OXY0FNBb1OmlXsZZAFLsrhM6BjjCL75VM0I0fUOYmiO8d1l/0u
fhuxZQ7cRw+poaY8MUzEVitY+AnqIAnNpcdCoX6ilk64KuxdBMmo42K+FsESNruEmtPOyCakCDsc
N1I4Os0uKns0/8iNqcF97kH8tfnrnYvnq+JGegPaB25juFbi+3wCdI+yhYziTstfrVYYIMDcfRxi
vr3SCxxGGil8w733IZvwEuFiYR8wkESyhhxEh9Q6+BaQcuN6lIxuwoBeqoesQFJNPLLB8Q/8ag1a
H2vXYynwrxEMkzyAuJjf4djj3LBUZ4G8SD3d+dPdkE2yyNxdtKDRnHIhe7CLrz2Uy7C1UFhHBmBh
O+aNglhxbK2pc2Y57LwzfmwixqTGVB+GM5MPoie7nNAJIAiURq2KTRjKn85lubjaKRO79LqLKNr2
6Ao4GzI9LDo4fgUOKdn+MmtzdE1+7p0WOnWfHFdVaVgdO3x0LoM9eDrr5MPFEkHR5Krz1R72gFzF
zt9fgfIZhwd8AeuSUAL8tGgaGceKSHrdv7E79toli7mqPDFsVb2UZ0FnhdCbnooImpt4qcSLzPSc
sbokMjEoP+7AQh2Z6Ts2t5KfHkiN7q46BffvB490/iBKuKhxu/dGnjvXIDE2BIKRMD6Mqjb3EyOD
Bp5yGGpk3oL1lrFotbRRo6WguhgHIgcRKyrWIh4J2+6qr2sRgskRqInDaIzivCXeh0vCcGKfpTef
U/JfrWPYprbc44FySfGXDFQbvXYiZNNUg3zZrGGzX60Tqfx18mso+sW9dqS+ZO/r/KQZ0C48gQwu
88vDQxvNOVUuA/FAGjV8TGYAfEuUXZhwUV+OSs5ccVo9Hlr8xNvO12emCVpcDcJSZuM5aHqFDuE4
Ll0qUy5cJX8yBYcphuNjYLg8gETk2m/aiD6g9Ns5JBRxXycBdxIHg8QfuJC+ivHlnO7SQCFFQKHH
TfsV/FAoZteCPp6a0SKdRrS44E43szto8mAR8+Dg9WB0Qo38a9BHuxULKJBLRb6A/pTumVcdv0Ie
JOl3364dT3rsFJ40VwtOhqBHZ5r8NhA0g0Jd2SdVM5UJi63a59YAHfLdY9Q6N5UTyeToEsYoNwtN
hNtDUwUO86MbE45EJzQjHgZKUxJY0rHDysWqlJyDGW3JatUNkzFPBw/KkBSTxNHZlGZmD6gbIzoH
rh6Xdu40QjpyHlqEpnQHHBB1nkY+JX/KH+okU08h1cW7Axq5KDNX8d2poNgXK6tJkNwIzmEWIx98
SMnztXYZHGhUGX0Vhp/byH3IZQFIGiOaorB6UT9+iFv8QHwztPFFQdmMeUrAbLkILxduRdsidF9M
55jRFgEHeECsuwEN9dhJUEvzbdoxRyF+G8BPrgqRaCyJp+ulqPuB4pZw3iQvUfrA7pB+WAcXO8Uf
qPvVBXrj0nn3Pw3z2z9NLp1r+xGPPa4QoJ5dbZGHUTSBGuUdIjO9i+wVeyJPtR6Psq+E27l6J24V
1PQdh85YpzxXlNxWu+qAfRNVyNXXtFF5KBilmKi+EBqDlhrpOPNqzUMLQNvSsMsXl0OhsyjPoU4W
aLaT7Uj+HdjvU+uGnEmVMmASOg1ph5DMQpUsYbsv2c4nxBYlnv7GReBkwKmqk47VvbcIUIzqfSZR
8dEolPc94CFrQYT1JTBWTbbuknfX7O5NpDnjWN4OcNAdmliQbOwoOLVQD6NXB8rWRj9Y23UO5R9Y
LkL4DLbLkRLjgsNGIy9blQNvMv/gj9IhFA/q/EBHB6hNpLAtYE2pM4Mb53VuGZ4Bl6ZHCL0C7Jat
YgQ1GX/QIG2Gow1Hjv2FFHjhSb87WO754Se2+zdF640RipwXvYZEUdO/Iwcy86Jbe7AlHP0YqEcv
m3qgwKaHwIRMlBHa57Y7sTnSeXT1orWJMZGJiQpH1YRk9BS/NFJ31n8Jy3IDLX+REmcSE7vsEkjD
THAl9pFbwllbDFQVYIwS/1Ny8JuGNTynkHMcXJohrPJgSgHNgmGvp7qS+JtzVY7KB/7AKuc/0Zxt
RqeTqO78cRL+ItP3TMsCQNKNeLh3IkPkyM8lIEddBbXzpo3lEG897BGHg2oeuERXXjq+y2jECUEo
LcPEEZHQ69otOFfSSkaTEbsWQXK9M5kHHMMkFsBKyAh5hpco+nOsbHKX/1Ap2u+hEbOBNJ2HCe1j
0j39c4Jq2IvVZCDi8iHyDh6H4UoMkDSHs/7M0bO+SGtsiCVQtISZ9Do/eHy1XwzroIiwBP0xCGNC
wwTNRDXM4Nmyp25J04VKfuIUiDgbXtisqfyjlOHKmG/Ys9lL2HjeHeNv0WSQtuqKHrUdI0277yGz
JE0VueeYDyQWivlLVO3sBghdHq0GyPDGxkjPV0YTT1FdZZtRcch2fBtyuNP6XC0uHSvl44wAH7wj
GZaK9rs49OJr7+4uJTWCTgif5pe7xu+spkyR/I4R8ufBIXZ8ywZ/G7TwnIQG5TiVTog+x/CIi2g9
QxLHfV3fyYBVY4Bm3IL31MxrLDiBldANAeUqEQIbVg+9++aHvWgPpHRtjzCKnocHC5daXEPCIbcq
RFP8YCgAIPD1RoInWX0PaljSdEMopU+3EhGiXYpKEbmSSXG2A/NSDwtX0KISZPX+qu4DTI8KDxbp
kS1uDrTE7t+rcUGvXo9FJXaeaokkfBBn2oDF001/xxorWzXy0yK5lVdjvG3Fki84GFbjlI26N9eo
UWwvBV68zjUnGQB3rq6jDMFFt0bcuKJ8tAyr1Om9HhNNYS6YgY0d7vfM31xVmao2TqnbBoCqO56C
t1WO97YTOkrKP6Vmv39dMwURR5keYfYwzMcydxOAXnXbAejzv4qmmWW9KhXPzs70RhA2/IAWBy/7
6GqPZngG5zQtovpMyqxlj8Ux9YCd1kfQJsAW8nYybyHKBm76N8ob9Wf37l5h1jWJER4bczbWp5D0
jj1qmhe72a+BgAI+mGYRtfYFLXbRY/QEbzLtAgcxvfGwju7OaNo5zkohefr40Mumkfwr7Xm8yXCE
B4mvwm2wkQ7NaxQtl9hJ5b8jZ/PX6cg4yMlIezr0ljwFfJMgTZFIc5WYx1r8mgaKbESs4RA1twRi
atTE8TTMAzWWAcQtgVcJoFkCr03rHR/tyhxUNTc3VDjSWIFq5YEUXyVKsFn32L1QmQCEcDQ5uW1S
k+rhVxkJ8gS29Goh3QWqE/oS31rYNag6HtghSPQQEoCviUJTeV+PVl17J7AjjYcsRKpBNX/74TfA
VYmctLGY0Hgz/aZoGm1NIUZ7AobWAIs2UOYcfjqLPhMQOflA7EAGchtZKmLuodhFZTJydmpkMBbi
O3mei3+KO+0Z6t+IUwL/ALjiQPcPrVIXNesHQXDRY5ZX+zl6uuQ1HJ2rnSO3l6o4d/EZ3HkcUJtK
21boa/orwmKr9MfoYzSud7vO+BS2SF09Jl16OWvl69V/GgzZe6+9T4Sk0ieMrui80Pr0JQoU69oA
TLRvVrlPZCbz2xJuEY4IhM0UOVI2CgJJmZdJMgZpOrJRVmlBLWIrmGfDLX8gvK57TXIirj1dHFRn
EEoIIb1zGzp0DcLERAjr2Ic2tBaRkxiRgWbwA4ZPBsQbdwCZEyuip8EviL6jN82DZ8CFnAJyycN5
A/pvLKj5GvIfJ4hZKduJGafeU7X+YKIaD0WZ0h+Z/40HSS483HidUiiCbgqPJivVBflAmM9uQVlF
6K0H9gsnlCclwOHj1jrXzPvs8HfpNUdgUTr8GoP53aoPr0yturJ/NHmtJ2DAJzRE2NU6R54rztw6
f5ntw60ORUtNqRJ+J8fGFhTboFJXfaYeRp2U9lsUhYZVBU5X80r5yx27R2qthkt2NXl4uU6MHIol
koSHFZVkEGIIXf07dfoFpwbwLq9tu4zTzRL4TeYCxjEehw5PL79efgPLSoEtZm89H7zVb8sT0fFC
42Le2Vn5ZGkVmzMqoxTBG8q6UPN9K2uT/1f5JFv+Jnq4L/ySFcLRAGsYJMIKbr0YjNwIb8GOEclF
Qi7IguVakRYFKwzEH5jkSFMFEVBxTEB7yy7zk5EWLI8MXy5GQtrvDrgDkr/ftL5S68RykYpOOYAA
GAR6WHc+B/ViqzQ5+2pjKkkBK9A35dzjU+V0QpsXGz0MavjhttQ88isQ1ZRuVBP7QYXCclDrFLra
GzVa6sVXeFCP3aIKjjjt+OXokt5SpVnpkn3JWAQxqnGhREoQoY9O5IV4Jne1g97dANTirs5K7/Qr
uhRRodO+QeHHQogVUaEuh+MTnykrz/vgf59fxgq9E9amY6kSFha7tAgxvkXis/YbfPpjZqDnTuCT
G6uyS4p1Prsma38Oxfq1b4QEUW5Cn1F4sYacXnX49HIvj4nTaZF6Nblbz4y4GUzxcjbmSNovdGM1
q+nO7xOxxgeisWCM25h+GeX+JZWwMLu0QKs4+dvYg6IqDldcxNqcWDFNyvsh/n702gcCDYEfPJqw
qkMfJoj+NhCNqNFjl8EQ95VzDohst8mHdM/808cmvcXZtaatg3NNHwTe5hB5aP7ZLGcvwP631eii
ddmypRZ58aLXnNBpGG6Jlk77AjqKdG09I+w4hMDcAyAHGpyN9Qqq0QnkncXNh9wMheaUEBTQkHy9
qS9niAa8V5DgSPxf5kO/kDq8Qm2VtCs8a2iffRCRI53JIboShyR1zimqeOXFdpZbX9qRO4PKrk6j
P2D4n3OhnVDTWDWfSBMC8pgBMXh0nOfqReNB7UwzUqOKLnSVHpij62ImSP4Dz7f+S6GkNeuSrlnK
fPxXkM+2ftHmkrOMFG0ummnvG/xpGcDRBb+5WSGKVUkBJTlp2jmZHJXk+auEBi2SPpr+jUMbJNV6
LwS2fWilsAZgC2XJV2n5y2To1/pK5yD4NkC8RQf15HkuBwChB2/dVogIlV4DAeWYOP7SmsErNoEH
LTrZVqvGC5DFSUvw+teB/PoAikRc30fafC30Se+KOqUxphYCaUJtg1oyFcWa+88hAldgkQDBLeoU
5q8iE37tVJvRRdOvMXIQNl2NoCJjCm2MyI62EUpiFWIMEKD9Ei8tIq5GL6WpcMUS1xERnOggyAnr
X/NyiZrkhb3Hg5aeNhlm6aUBi6UT+4w5c5PFkjxTQSK9ySu6zx5QgnVqxtvTKnTZPbSliyxUsVx0
H4ARJIVUceIdQKoeRMCdE04NAwKjSlF+cwtsPaCiAkMNSBHATt3uOgV9kXCzKGd0eLhP6ph0ySuj
m3x+TMQfN/RfP1D0nDxnx6RG0Lth3QfsFWwEJBBRToJV4f3tNWEWt4Qo890FrmrqkDojGd2n3s/t
D7+JCMK/hwO2ssmWRP82++vb/gWvOQoDkByxV4R1o1TVYQ0ksHbeeFd1PNKHoWH9t11xMX9dLCHc
v0VEtiCDHW9gydTngKXMPWC7OMf7uMGkA3c+oc3DoEpmGO0v+QBvQqDGi6HHzr4Zr30iOe139Ohd
UvhRulEmDdrXfnkI3PguIucqzpn5BKeMkq9OabMVhGBRGFUTnHl1R9VFgQ8LOImBGz4HldKQAGl0
L8ie3GsfAsnddyDnpN2r2AASxGPoZI2VfkLwV93eVdBn7LBvMSexMXUrB38dM4wXXdK6hafmmp3S
a3bmV+HXDtTduiv/dRGAkMoBLzrnpw4DBVf8zOm6mlTvgmTo3fVJ1HyjwlEII+e80FLlIkiudupW
h+dO3sdhfCR9f0OKaPfYIWKv9mtaSKcDrm+TOTm5Y/apyHa+S4/ZLq0S6binx9fuH94Yr9kruvuk
Ojr0Dr2px2G1urJwp159tMZCNPgwaI803myfHdJHIP77/aJy4d9xprBKXHbyc2bw+hQ33gbBs6b/
kkxP3Jku1OTcwXxOpXIAer/w6R60VNvWrfvsAz7N1axQ+jT4Y0CFoO4aA2JTpSiWJb5O4UAxdEkb
hFHpk5QIlbwAaZFJ82PIn8lnVrIOd7ux+jhl6MxePtulz6PAlk6NbfTDai7SKDMDQndvYwcEapzp
z7x1D0cnXBzGucaB2q5QZYmVYc+laoBthYo99usJUb080Y1g+nca7oZelu7IvSZy2VxkVfxWO4lt
UiNY1JW+9rpYtcj4q9h70NT00ion0x7GZ6xBzoPJF2xojXEdAAo9MdY1BQNKvUCkLtWaD5e96dIo
dyFslji/yUPBXM47KwbuVST37hhPaTN2FFfM4mMGCcuARXJ1DgBCd+tBpfykUQT2rAr9jF5keuka
liC/phPwKp+TpU38lrOtmevsBo6uvnna4bZbZUStHPdgfBlnjrJoUIDYVfasrz0NIbJIyT961Wy+
hxFFPEDHRWkfbR0D2mkPOvyhbtlQeHxWk/lCZXZap4e9RS97fmZAL9DmFQptmM6poDwGDKEMFatN
8wTil7XLI+JRCwgLn24jKiYFa16lS9VAV4hthDVp5Y8/x7P7cJ6uMA1pmIlcZb8BwNEWfEJaYAGf
p/t476VperfJ+75UTcao89FAFlOqXJytMU0wxkfHQ+BEs1ULgHxp9JjE2EtI8G6LAQNhr7VfxHkn
fQ0WhGW8B9Sx9Bbk0aFAL8RjoQ+MZmIcIzqbnQf8011TPqNzobpYAN4+QAK1mFL1l7Ro/ZBxOnQ4
IJOMBmMAAFlIsoJj2ICERwEpGdQ1AG7+mMPy0UFNLKVkThlEqHL0oXNvQD2H1z7ba1AixKaYsQ4b
ILV3/t5ijz8d3Ba0iKVr9IG8W4uytdgTstpgRV2GKMwLjPM1QCX/an9NZzPHMlwLhqpgUGkslmzB
mWJgrvbihpv6ivraLrXTE7AtNs1lIeE6pyDEuZ0u2KPoB9UknXtXhrIMXyFDQlFSzWjCyPByOhfU
ZYRyVVpczg19FK2SZiyWRmDfxXBDPj++buTL+QLQgC2Rt/1c6V9LNeYxPQveEadAma/Hh0QyfRrS
vnjMidn3eZ7QWWz5MHzTu7obntB9fI2rw0//4N5ZuKTesuHkv11cZP3eIop1a/FYyuuN5aDHTL9B
xX2TgOdWV8yo36byFBTr2HgPuL33dxY4Zaky5zGEVkbFn/nraX/Dd1jpvsK7XeyA9dEh0sIiIZIm
jRGb1JRiNtCaYsrFZc20XCDxaBs9XYzumwShGemGdZQW31/FWPWq1LIG030ZeHYimXCb3mlGSYnb
/2p8ghXS3Kl1AIg4JuP2BOILVE5FotTAyL7Bzg6SzLr4AG2MYUUtUrfojQnoLoaow7udvx/bPDpE
69ngCT67dvdoo8OwumRKmA/WOTPcQ8K9+XW8EWT+FbFblVmGpP+x6q2PizYAdiBxoPrDq2vYiYVq
uT+DLUos5ips/8AselNz02LKHV4NavQEG0fJlOIoAihNeIFC/xU+6UyoZxbv0BtH1RBo6WSiF4yG
W3yaDXPbW6cyceBDe2Mtnnbf4CJssKSLOxX78vsPc6uGDlNc7zy8Xor+f8EGETHQvUr5Hm4cJp70
+8/0zYdzkJ16JgeR+/gDy3aCZcCiVSBSwXn5S5Q8F+LSRUUoF5I7zuL+cVOX2SaTkhQvHA3CqLF4
DJAA9m50xTBCJuomKZzP3KldxttIFdUM3zO0kWC+xILTmXxorExyDkBltj2mj+Io5IHeYt5LZmXc
iGwTPDsRqfunmXpyKCX1I8RswNbWXKtTJa+8As/DgGOnM0UiwbbcoUD3eZrgrGtgzjDYfF+M0Lgp
IOL9I1fQvbALYKEr2Diott1DH4OdS0IE7hw/L1r7Blqu4hVVLmTfnTt2p7l6Rufg0QAORGJyDaSJ
/lpETmi7HN6onqZunnL5uWKLYW5HYOE7W0D4go0TYRe/EJ0RlD8CYG5aaDVBXSA8E27usBwTE19y
UzNz3aI7Eqk4+cXouUKNRVA0zQ1JeKJh/7nmKTXJQuJfUfAsl2kTuUph8CJT8WZtqbq173y9GnOv
Sc5f3N2LUwW64Oni3d4r7slv7lp/2tr5zSUeWOCMygbPKApt3aGqhv/e2UspMpyvo2EehdXHfuCD
KxM66iSJske5W8JJWGKM9FTgAm0k5hOBXfhc675QxibQNgjYF/3sJasuy14dIpEMqNqSyocCBQhC
1Z6qv3/RWcD1TZMk/RMT5fS/X4W07+guaeChQtybrQ5RFNW0U/Om6FMNspgQpiRV/D2Gc/r72jQp
oXG0Gb2A/gtdQwx1UthQij9nOL/oxwn7ha9+ksGNFWaBHUAEuhksF/SnuPotzzVt6nJ1Q2KiUFGw
gzQIUKYFwxijl4Q4gHwDDeCshpvkH38tBWNX6QxG99WX/gIOP7da3wUqDYO+9Q6W3n6wIWlCJr2L
XX7T1gr0ftiHoMCQLd4TMs72HQti4WlVJiRJxT/q/Ua+PmKpiQs59YSUotSFujSVIUzD91NEuz2Y
Y7c9imOK/Q0Aw6Z9j9kQKfCBEJC7LaBKQaThy2wuCeIEPCIEY5FyQPR71y+ZITyUD9/NO47AsORy
WmY9ABaqDAC0aU6MD1CM+5rL8MC+csJXg13JwSzLgirKw4ROZKXJM4ipIt5w7RTnfADSxl2yjV5Q
WxM+ncBKMF56D+GuvTbX8IeUI83hGxCAtaarUJV5GmaZ+iXeFywR2WCf6jQ4M4hrbT7XCEjabmMp
3u+YxWv/mNzBLpQTPWt4he7TiZvtw8autz9hjevNknamcZEhlS7Dy918paj6B7auyQgSfDrZJlpe
NN0fsg3VlU6uBNQzuoiCmkXJT4AIzb4kdd1pIol6CS5bulWVj8xwYFzFok7rvE32s3p7m9Q69fY6
uUSYDXCTaflWPC3gSscI9QEuUb4qIIkakMIJ50j7phTy7Uy2pJe96TH2oDgql6181ejcohueGHuA
dIWZLZxo367kjUYoHO3tnqBbb5EUgm2R1WT7BZ7S4p62E+jml30qJfvCsIWJMTgjpxUt+sSu5CLH
YwVxzSd8QYY2jBHsfu0vw+gYXVILaWj+RBu2i0Rb0/5naksrDKy6hqzEErziAHZVdCqKMvLu8IxR
z1GMwPRLJMj0l/atW5/nGpDq0n4aNgYAadMQS2QcltasS1lgXSgNV8iMLGkAtJwZv+Kd+1evh5JC
aA1WO/P6m03HnSrC12F0cKn6f4CrlvTR3B7k8wPF5YME5gKBoFbHZPc3BbDgsntgfeG5YVU6SLsK
/lFh5cS7oF3NSdz9FqFI53BLPi4Z1Ns/TKkx+RIL4r0WKiQ2wT282UzzQcqVM4peZpcSRxG0gkG0
zovoTpQpsuQRPQtqo5+5MSBhPVMDsd8yULA539K6PNjonMuQ+hJKjfBHIM7tpJARdv/2v0Vrs1A7
u62DGTCdQaBonVvy6E3DZyKybZt9VlMAmtw5pQ+6Xh4vYAU4V7TCmNvZZa1bcshA+L8WuuCPTU4G
3pIozSTwgP/k+aV7C6C2Skwa0ETXsRelZ+s2bNi16Lizm/+3UWrnBRtU9UwSFLkkBlC6VWg1BU++
uFwojuOmLFV3U/p0KWkQX9b4/bJNFAYZxENE6PaFdI/4QhdDGVvvM6QtEl6wUFGhY/1NYVt1lnkV
FWdzxtjjBLwIYTM8UK8I7zNcZnCyYmXFrIB3Ah96qTFee5Kik4riAz0AkKydMtYaFx5H9BhbfAdM
TEIK/dtCtuvyG5HJvBSTeUmA3NKZwlRLYrL00i3lkgG9I/eCLgpjiag7dXvXPY7Oc1QaRY+VSteP
S73LETmGx56u7dKC7oVoMyAQWlbOf2TE6ANNpbeaHCkU81MCuLGT4K51UuYtEOZO2mBGFuyXikoB
ldkb3xkaEk4f+AcgZU5Tdkm0LTqzUaqSh3C1nT5TsTpUMRgiNK/MCqlQrgxd8RptRT+JMv8owObB
zzKZDt4iPqKg1o38UeOoZgia4eE78q3hyihOMWlYN6+vs5x4WTQ9kBtPOFA+b7D2+EwB3aePRo+T
BorYByRQpF+5daXRYoYs/F45IaBNxz8DrtAoXfxytoaIFHbN1p5z3EGYq4rhZhgpHdqbu8PNhTyp
UzJgdHPyAFQ6wY58wNi/dvkmC5ajzdsqQbCn7QwnfpjUPSl9uhbxQpStbCMeF6cZi08jIgY7iIM5
tD5JYT2YgsH+lkZON5TVEFXXMvCo/M2hPtgDiMSVb4gQ/aZDM7clz76Ovv8D6n0Cpk4Itm+T0AH5
s0wpBVfdaQIhCu15CG9sWIgiSQcir8HixlLLSZm2Syho3yusWUX7MMDFAYVYP8HRPccV4BHJTaQO
o8jhYjZZjl6F2u2bPOiY6JcxdvZJUXEZ3PxyNtk1xXVkAu9/CQrezJ5UWjen2qGoHNYwSDRJE8N5
72qoUGH59R5rMokUezo0hzUTerLU5O/XJ7T4T3Z36pSrvRko6IMhcq8QfeV5TVsMAMFI0x3qI7Lw
K6QJn13ERZRCrUqXco56bkPIxhZL90TQj3h3vev7APNw2vlX+4XewTXa77BYhUHgfUrdckz9mZUz
44+H3d1HU/5WSCgPYwnqzpPwluTN+W6WJ3IKfyhPufrn0eljn98uPbXPqiDbb2NOCU0BNf5eIA/W
hAN10qsNBfwpstpYoO/O64O51sj5XBu14AUyEQwX0BI6gZCdU1jCjbsz6zkhU3Zz1zkMqSpeiwt5
K6xYg24oPhj0z9BxN39atmu9aXQaVgLwzwZ49aUFRtEITCBrk3UYkByWnwgerAXbZWVcSvVoHInG
K7PkgbkwMA9Pw2rWTNgGSIhdrvHH8UrpOmToz6l790AiSXCkXF0jaeuZLqR9MUTiZrKTVXITV0az
rhXSrpNp+G0B8b5tqk2X3cHtgUXDRcZkwzpKFPYQxevWofxCkTre9i+/dd0meFYDGzPv65nsyTeQ
gBhTax24SRY1h9IM/yXuFZawCEy50zElTDD7BBqFzuaNKoPXYPfKmG/exgI2sq3Vp3Xs+vjFRzFn
MLh1G1ECql1EKnEjhewPMsCTI3KhRq/CsZAuuH93t9Z9cnu5d+UJkVJo2VoFjhd5Jz+xqDPeGk3A
zSB/jMhkrkGlilygwkBBLsk6nvZKf4UZlHqL+1Vu2peLs0FQj17XSzdTi4t+21nVbN1HXlC1DH5c
w4+4pX/GuLw2GRqhDOOmU2XMGXsZ/ywhXoWupew9VrBSnQaDpa9uFeGTkof5CyUCKo/AQ5su1igg
KjpElteaZCuRWS+8O7l97kGpRR+7ttj26G3IVhtAyzUsIhvhjVd0sRWQX7Qw5NoFzbBwtT7gc4es
bF1lLj+mtwbhOfWQSfYHa5PcbzbPqlG2+E0xrCzIFWL2wqFjkAvScKv9KnlfRI4YZD29On0AjDWz
Cj8Un3wEQW5l55EdyaQnu56OATWqMnqp6ABCBghaDx2Fy+zIviA/q4XllO5ZKUVkRQbfWTHOGei+
V8wUqSYo4Rjl4DTp4pzX5IHqoHoFmSOwfE2eBw3CHsDKqiH8aTFzy7RecalFA48374E0kObG+rZb
g06nkeDThj/+aOR1C3XDuAn26b9md2byra2rizfgBqZX4nIUnQ+CxgaVSh5ct84jMaYm+VNJk6O4
fuOK5nYeMcni5JD7FZPn4hKHgijhFoZ7vthhiWrCPnUa8wcVCdIJ5Kb+LtyEzYp9/+IxLI9Bistm
kaeX2JrNhKPzYe38m3nFo5AHTJyfVIi2IsYSA9aMRIzlDVyu7EyVy8IpwN7OFJxPywBAZooF0ORr
bb0m68WL6FKzvLxMuqUWU8kFKhzbXEnpLS5vxl+jNrUa/n5cnJVXvPC1LfjzSvTXi7uWlBle6F9o
gswqkVJ036Jaa6MLQNsuobwojY4PZ5fVV/v0yTDYHqc1R/Y1KG3NW3I/up+o+rWMKOdugyvNxoAu
GacLhIhpQG4QV/y1G+GjBw/Ej88QhS/22TuiTdhmYiZWVbcxOPxJ6HQfYJl2b+nWf0SFdq1DT4qk
kl4KELpg1kFpzH1LigkqfHYrZ2w1QaFv2J3QK79Ar7/8DQj90YHzz91Bw1LAEm1AQPRojgZRdSRs
KsOAwbXPgwYqgC/TntCTez9xBKI/1Ro04moVxbUhGym79AyqNhi/zdbBdgRF705yZ5NezbY8kTr+
QYcAGlHnclCuCUnkLoKf0iaAuD1m6IP4RAOnMaqQNUhEOc+fRWYQ8AnhohTGdFh2s4PNnhQ/8F7Z
nezd37zMrJKKdfmThCKYu+6ETU/9Fj3U5O40cMEoQNqk0/CAf0227AoAA3JP5JcajnyKdpBGBfPT
/6kM6bl3DEck0JsHk26Fxu1Gj3kLzndMVm97nzVd3ItUUTPJSo9OBfkoA7dIzaelYxvH7vQCe8Pw
9PUWMPPjRuvmPfpXgTeAVXhSQslRAq/N6yM1qPr7zj1mBop/6ZLDSzsPh7pSny3L7xxJw7+WWxvw
Qhr506xCxN9aC79/QRDFc1txGwKALsDXiAvtg39yvpMij16f96LpAZL0PM5Ncto64GJgn2SG+XlX
ICNPNXP5SlEDL+QYm7nzJdGvdXUZ31lYnbLyAPALSXPJBoMyCxxM2ZRF5in3bHMDV72cbCOq1sya
ghm5szlOdbzHKKEK3j3Y/m18VKUggmPeia0LWmDjr6llIc+39nVca/FsllGfxacJGxRD7PuHzpQQ
gTYBBt0+uBv8N84+adgO4bm9ZUw8EtWcOET4s3n/u7cvnZXhf+ODw48ZrVtstBp0WPxQfGx/hkTM
tW9AJ8NnzSMprjQ8YUZmSoO7C++ERzVcwyS+7438nLm35/aO99iFxX6pTrm/PJ3C5x/s58XcEEYI
EW3Yt7Q5JQ0VRWXpiACmsmzUrPObREi4PITqw12JFE3zmTuf/nnSHOZeE/CPX5go9AghT+wU/XKL
vyMvZNUnrYJTjryrh4ZjIWdnfJt1jbGDhqcuI85jKd1psjtV6vmj03vGFPRU2sQt+OdQMdz0UJ0r
0qVy6w1kSstHV1706V2wb5Be9bCenTvq53NH8EJ1eLemaCrvTNli01k9eh92FAPKsmLxbaA+pys9
VzUglAw516oWbkhYlqCgwlM1ahFrM3BHmNf4G1eY6n+DFRktEGx2qJseNYfs6meWsx+hFOP5175E
KCiTxJVkfzfnCKHgUJ14UrQZut3bG862tW4d/fcDBprRl0fnHH45UPxHG/nNU1vkK+WHcrXmX/vS
u0x5QSFrEEf0HcvsAaK+TGHetpbBow7qx/BCjDWFIaMMPWoxcggEsuGaFClJ3QmJhHshBWqPCHE5
ByzIkILeN0wOQgTO16h/6mxCTlDuk7uJj0NIEfoey3PoBMoJ1alFD1TjmQC/RL2boKJ2Zh9yU2DR
GmDdMG/2FRagYfabwcbsVz+kPRGKjnKQtAIEPS88yOx+fQgNYZeDwbvdcIDBCYziVDqefoK+cOYg
z/OihSTfZKKAo9AGYSBR7i2nvQrE1ZOjr0vIWy3p5MPnHCg3y9K6s3zjAGfDZ3jH24ch4KNUrTtf
CV0/MSAMgViS4xurIgSx86iDvVOLwg/+7PPw3hRfjTWdDOzjkq5+MYy8BMfgugtkL+KgQl6QvXgu
tphNZIxTWCKt1q7C0Y3u0Z/9LKE/EkLko7igO6uLPZ4N5KYshsrw1PfDPjQhJAyJEciHpag+Wrcp
p4j6iSvnBfJMJt1DpkKssr1j1CuxWmsz6YTR1WRHoAO6RL8WXZQwy+3+DnkYmSmulYC0ZJeWVjvW
MFIY9DcaCsW4PUiyrLJ6YQzJNhR8U/QDODjdwqJYgm3eZycs0vlN0UgxUhFqbOZdJoFS39lpUfWf
AvsIbPTEoltuTzlpXu6FXoJf8aRknf54vnjuQZ/zlYvTtn1msNWJUBrgiQn58PERPy7oVfyKpmFj
9gqQCUy+BUKuroZfC0nXbD45gktWYcEfDXCf8n+a/4Tl04T2d9B1itN7Z0Z7QQHOYi52uEsSOdIW
SJ+AhpplAJsZ9umof+giw+6EsRdAx6W8/EzqLY3eqoxR/lrLdWyMvzxLnO44njAevbTlqVeI+S/5
z8v+M880dLENGUBGPpKvEcC3y1bGadWmoMW4R8B38LfyuypcFUIxm4VkgpKKl/sHr9tliezbrFbl
0rSYHxxsIfnwmiICcqX7kQhQD6+E+EUGhwp4lhX75/wEpEA4BCDPXOKfTp7QnMkkz8CsY0xKaI24
PcSAUU39LAMH9GSjrx0XMeow4g5wpT0R3j+oUljYHATiG3F8duQasQf/pJox0bG/C74OzxZlCxcU
CxCmsbEaklJ7IdSGxnNB67kFlpj+lXITcYV14ZsE235dPemynKXFjG2GwUOApKTWuDgeI9lx2EA7
f51uwf7ymQjNZGh17jcSgx/7WTANJP12yRtgD9kRqzd8cm1afDZ5QgxrXiAkHr2cINS1f3iBAB/S
50wxYJnJEYz5yabYCprk9FPekCdJ+C4jbneMPpApopT5Z//b3g5ywHN6WB52lHij/2g6ryXF1SQI
PxERIGFv5Q1GeHNDNE54hPA8/X7JnI3e0zPb3UMD+lUmKzOrRYAVUbJMlG78XBgInUQPSfW5kdhx
no13/uvF2vhYZkypb7brK0pKsL+fqwRydN5bR8rZYdCHjVdEjOTvfUBzEe3ejuGasUcCqTicE9p0
kX/AA+CdHztzgZKK2+iYYNrVkvlv8jIDTaa55lg5wXHN2HC1YjKY0kps3VP/0Ncx+tmOxsEo1pau
OTpZLaiidqOQYk+qODzWYvuyjDVKIbxtQt8dU6TRtVeamdeh0uOFw19CiRyYTZZKsBBKlJxFx/h7
9Yr4jeFJybuCkmP0ZSrCBi+2CyHlIaPffGBdztTFLwBbtvnEHxD6GKsgjH0vLmtWEfbBCnYQoPra
eVACvM1js9cgT7G50AeWwZSYMUFGzGP0V8Ti+bbcNVPelqiEOQYFsFdFWbC8LQsHi/9hSLe1vtj1
6t+UMtJQTgkaEibvPt/J4CDrO+ctZ/RbdSqzQ/O4MTqlrnSAMOVPZfdBJwurfPguYwbW396ax0p8
j/iV/Pt7RIH+4SVYeLCnziPTfLI4oPfeNTE8588UUCMqPZ0brXjVuU33WLBBon9CrK/39yNzCzzp
ewtWZbTeizSqvqzeEc4QrAVtBpoP6iEsmQRy2QKEwb6VYvxNqgkQwBtQa1qqWSEAO+SiNGIJxJC9
gNYltXeReHiadBuYBLWqgzu4EXWPbyRfMHt4dr1knZR5JgfyEl/voWZwWbuLcrYF7475x4qxII5A
BoRTXT9wk5KFvErWKuxMojk6sItWLJccchMLwVzONrkPPb3HSQejxGZpuD2QTi82lUQf6fFUP8wN
D2Dh9qrh9QVo7R64SQQmgZ7Y3C6Pl427YjksJpcKCNuJs7F52tuvLjRGeHypPDjH2wUlhT9v5kGR
d5z39d3D6pysd5ed+7dilT4wLNjXAL26U4reLCewxPVC25cB8QEtdg8Mdi9cWZSQtCuw9yB77fya
24DfDpWXto996fZ+bN6s6mDHt2B09dirhOk3HqRtXl8LI+/gCMuZQBTKuYQTbD8g6Nu1BSS4GZcg
4IxDzoc/G7NbtfUdwy7sNoBBaWIpYAkdcTaF/qJ3CEj4bQHESe+FhaW4NhdIUxjgI4rorqSfYzuJ
XXOwpcMj1Y7KTQjLpU0tmncAMasd6Cbervnubcfrnc9uEFJ6Ac2Y+lqrSUUhOI47jjJQxG3dpF+H
BnifZOEThdGb0btWni0GqoDOhBItAKtD0Koza6eW5B56ec/NIcSRWL/t3QVvZDr+899MkZgZ1mfZ
mF3pZzaNWbYxYBJzUeBcbO03ZDImUpaJWm44DxrDKzsQ/LlhsxABP8DK7MRtYnHHLAH+UvTELX5Z
ctAXP6s623E4VhQ3vU/nOpkH726ewQ1hvar/bfOnb/SPgE+TT6fCVAc1EqgaPAt86dOmpKzGChiG
cGEMPp1fqHh+uDUE6e38PN4voDfULDavfNtZ8GSs2L5hqgVDmBb2wmsHaBXuzz2UIWM9x+vU/0DT
kQPOABLWAxzBrcDcxZDeoSvx7taaDWcuSTAdZgsW0MbG9AbZt2cgQ/jIyN6YAqQefLNnJMB/Vec4
t3mAd82qDzTgQJOoVMnitfF8VXWKJtAea2LsJ8/JxXnU7LED5gicW3UuL3u7KA/eyAzsYv+fHHfX
pLKBILHFnBLW09w7B6fJOUhg1Z8DrqJQQiz8BzpwZvDkxt6X+AutF3IRL0PS1mp4F57PoPr34qy0
y6N3mCXvwRXGRjtbNQznnGSr7bQIlzhLZMOHNYCFWKb0B+oDVcZ6hFXvkrwGtwEWROFjcG+bf3Vv
H7zb9a1/fflZ9G6fo3t3XvX3kcky+ieG7/OxOcRFAvn7pVOUiHZoWBf6zbtvWHc63VamngMHkyvw
VQn/9fniHO3jO/rhCu0ucJf1Bx2r4NB5CPrDJHyHa+TL6g9xlhAN/GNTyRysFc5+COpt+QxuDPBi
wYZySLtjkJ0DENi3u1srdSnwr4z0xzvcySj8IdAFjL5a9BV+wlQS8gibQfCFQxZOgzsRS+QM9gpv
DzpoxPwBXNVgrbudhtU+iitB/DW71GWeROcTvGDX3TlTVegzJ9xmwHOJcFd4fpAYmWN1RE1fMML7
P4ib0W4YYR3ycgPJyIPdIRClSCZMHEDKHSnRlFO1Bk2NATOiL1s9X3HwdwqjJ2q44dHtpzi9i7Q4
b9M8bQjzjYC1ZPLIO40lY5ajHOZ8UZv5xRNLOYwEiH2hbxbtjL1FuL1S0BkhzYzUiuPxOhyUeJ7Y
Xyzg7GiuB8jHImGeUh1rfsnbfhoOi47vaY3l9/DxElHp4BYFjb8yt7WGdwCzFGPFDkb/PwEcZLpe
zkXlErvBh22fQ7pAhjbjK02WRpU4rAMZ+1v6T6AcScNglD3lLg9vkxcBYyPj4mP3O9y8gkJC76fr
/Ff2GMecfqYuFXzpmyRBkr+YqHB9p7LSBIrCUYdtGXR1dwhecNjmkD+ZVhEgu/verZmPTqHsrcCt
AOK8rI2JHf5YFVu4CCjtDlsWfMv1tM/0sBdZImPYITGFlM+EWpjVSDJKUKhVVor9I+mEFP5azij7
SZrr/h8D0j9eDSBqZaQpoBEEnzF0Lpm2BaqNYWpNKH3NsIGyQlpsKRuKiGsp+/BbLiP1GruMHEm4
lZ6y86HBFWEJR/vO7JM6Atcopt7+l9bmAG0JqAFh2TYp0PpJu7tMIPQS7OEBzn+jWF03TEWNkJOg
EIrrEDqyFhYPzEHbnDmcAtBIHvA0udNQr7Xu4uHkI16JAHJQ80Cuf3UuNy0ZQ12974ehv/Rh1pns
i2aM14bzNzNnZY2IYe36294NphQcOQ2pnzmTOgxzz5C1DoOiJ5z93hPE/JZXAw/B3DhiYxy8bI3j
mRmCLkeY9LUPA9FTEXdO9etNv943Oruw0io7l2XmFoZVznStJ3EnPA+O+bIK0/bIXcck232yII7p
q3lGQP+OKbne8RWzhYJ9HX6p3kpYnVA7o4umN1UqLQNXmyBWUn2J2YPK0k4hgWzRnuuO0U8Jrn1h
A88ypITQpH54AeRjcjFIsuh4GEszTWJSizmK+ovlBajYZ3/P1x6Ld8hYM2FgkibVZZrsz65BBw0D
mJGt6MgKoh/sj7uo35DCFNDHIPbxMUbOiLsUqQqDLg2ofGcBEZJHjGOF4GNf8sicYFhiMwpU6AfQ
7I834FELS77OLcIdAoaE1kNkbpzz0AMfSMvb0fg4gixrA+sDWTsFH4d5gB/ASfllyOaiER0S2RDD
C+aQ97d4nL/o5vTsLmiC+LPHacbGRpt7R5g40YyNAH4mUMUUz0shvkdSudE/YyOtcPbixUD1Yqxj
D5GDOsGqwI5f/J4RVov1AnnNwRNn1YUnKjGq8oKZmKtXfI2vC0pLfl2d/q7DnlSMFCFC2eUxcyNs
6suxETzZyyVfiQ2rvXy4Shg0F0Iw02HeQtwqwzwtx3j/XRI+EwLm46KFLhXQgAdiZZJfgfUJTZQ6
jNLBm/LDpm3J5Xvf79yA9jgUa1BfXGRZ99wVcfqMvLUPdhRh6AhgZmOQxEbziEjSxzKvaQ1hczpE
J0y5nDoMNROY3P3rZ8OIvQ5Au7whm25jgGGa3eQmg2dABPwE/btPijwx48/tYHSGqZT7zrGbD/ub
FcpMQq2i5AfE6wTuqxOyOUb9QshxmcfMt4ZaHXLowy4FCcDckjhkhreAz4nRq4R7vwpXKSxN6c8r
KLMaU6yR6ffDWsZ+2zp9CDqxlDAHm2PMqICJDMr+iG79PTGXh1GjL3fbKi4SLMx5uflgOxUy+g2l
fGVuY5lL2WhklMK3YGUCtPgYe3fvcJky5yHRKamM0Ks1AtoRfWcWx6H4Y0t0CW5n2WszwUxX+AsE
ZzQSx8SwveMUytGKQUV4p+wVJMw+IrICMaAYXieqqij2ykmRyp/UW0V/jmWpRAPanwBl+obljhnB
5ca56M4gdfsn5XyZ7rMiYHCpCuEGqr+khY3L1vo8roYHtBOiG6V09PfxbkjFnq7zsYjt+QJFw6Ic
5vgyQl2nVCMCuZVePTzjQ+vS/Y/3/ds6ZxsITQQOMOPLlYwvJ0QNrBRmfra5ejVHr7S4DkVJfLAm
dRcR6YPrGvdQioSHb2DOIauY4NqSAkPPRo9BP4+AkGyAxAQ6KxHpt4ZxAAINxzXrmDFRiIdgMb1H
5UxOa0lj8zMvkbWYahD5AkNnAMmQhdASbUEYLrCesl4tgAWaHkIiYBgGVGxkP4d8I1k2x8t1Hg/Q
4glouP3C5Ry2CztGKWdwOBC2tZ5yzu9Q0q9hM2GgP4AIJSLxToaJT1T72LbSU4TM90tWC5SS8OkP
+LbknGtaK5t/PfdCSHw7lpDZNFm5JVNKxj/DP4gURwvrpDU4AVmDcmmztdrT3MXFtOkulzyBgi3n
RlhN+NpR8lhTSnZAxEEIq4qRP0XStgNC6LJxsUY+5sLJhmEsLP3KuJny2mxei/ZnxnrFkwnb4OrT
QgOCXPGFOTZB5Hrf8Ei0TGgIaPuuW75u4AazD8t+ZYlrHErjzLC2aPaYKUIASFsnG8wRofcKf8Av
eVUb9LQVASx8nEBwo8PkauyCAcYKgKoLmne0WDkKv3L3jjHNKyr7DxiZrdIkaz42xgYgFXgHViPc
IehacvJDGStGco5WoPueVOF7frFUGNxGd55LcgYoBs2Fi0hmQ3X1u8Qw/3jjMy/t7sSmE0vmM21Q
NXDNLkMoFVAY6GvIKCmZ+scXg4/HXKLimjNAdHQnUL3sZLlMw/PmS+khm4En3zS7ZEJoYVGjW2ay
jP6OOd08eJxtOvY0ZHWOVqD9ZDMYCsiqnq0BLdAXFp6xjRvHpnn/BfSJMgV8egY4vHl3VVaeKAip
CbraKngcjfF7MibqbsNp+xGOYX9G206DXMewET/hHfQz1lwxXPni1jKWtegYNPjiL2YA5tyMaQSX
j3Zs9UkYsY8ewHHAlffmM8wZzpS8Z1NaOWLBBZyE903wH7zZmzV52UxiOe5JT1pAbbVm3ECB1QNg
8PgX3SNmFA8f0BS01zNjLjLe7oE2eO+6cyg7mSwt61PBQOvfEu7F28rGUj0eIqB1EAciC7DQ7Sxe
0WVZ7ldZrXXzCiNad7Q4faPPG+HX/Ofo+XdmBrpbPTDKAHGhIsj+0lVp8wIuq1q7VSUq40GEZUSd
xRy7QWlTp1Bj+Rl1Yymqdb8UfI8QPwhDw0k2fLVvzaj/wj6yzGr3R5jaZQaoSo0CPOq/+Jz/Fahu
KIB3g3aFRoPLx//X+qk5CRSrCsfw9jE3nm5sgOoS6vUM0eWpyF3mZQOcFfK51Sm2FoZbWxA6IpyM
XLaNn1r7Tqe+Pk8XO2iYxCpVLuiKpPqDtANA+w7wF8fNk7lXskVlJrahquUq3BkahYbND7io9oQq
wAZeUmGmiYwsaCzCfbu+vJIP/r6zKcMV8dSvlI3EIL/cKffH07+jS1HQGlId/Z0GL6fQrUSm/egY
TZVrQGoeY9/fcieeOTJdIjLKEY8p5AIBBUMXGQvAvMZ9mKk+sfhi12IA2QxtLrcxE/kdPgTQtDmW
iydkiQKjgdnZ6+SYExcJ6o+hB4GVASZmFZCcZbR5wyiVMMvrW9dceOgzVNPXgKEBoucWw3sbf0xy
NqOArS0zyIIzHNq1aFgIYQ3aK6Ra/gSzCr/Aavk6yfnMLj545Kc21awEwiqU+xf2AmaUFF3olegr
8WS8kwGfizWbbdz5tEdKVIt46G7Jv1uP1wl47WnucRoH5xb1H3UAtxbrVqi+L8yxZLZyga+/bY+T
JOy0tK6C3d3Wgi4d/SSHHbMVGp92wzVK3poClUWpeacUZkwF2k86iiBbs8LImffmrCGkBGT7jvuI
NwXqisiIX2OqFvzCWHRV73VrWFiwm8BMCh4N2qp7cS+51Ro02gcIDd5sdaBsarAhx2hfxvmeSkRe
plt/t1i92D3hbCnkrkGpj/gRPgViNn6CutwdFaOG1vYavhZ7q4GLgyG8oL8gyJyA0Kbx4aNJhTc6
L9HrWptCIqI7jo9bv4BGHKiP9pFFbt3nROZHOHF0KuwXAMkiwDjBcMOePguEBEsWyrpPMMppB140
pObvp7NkFgfPboAIyFsxV6UDNIZYfVjOkYUD2D0+KK1sAAw26zWjrttmMS6Nd7dO2S1TA8cZoi49
AJbz3PPwHQ6IXThGNZwHp2C2Y4N2AYoLzOCd1YrxHIjPAz18DMfLQBgYnVHuN0Jw5lZBm0eas0v0
Y3HH3WpAC3D3OIKsgXnZMWNiZhhSduzaR8qRIu9ihYJSO/mMLk4F7qmNkgSJdrTv1GrWGhcjbmpY
6A7LIuP84hSn8nQgpzUBJC8IcW2fcSuCLtHgqqDhNZ9dongXyll5Te/8x4/UrURSjdbWs5pLNTyU
QE51dA+RQjcm77A0wLvFhgA/OKMBNzF7A1NtEn4Q4f5VoytpANjfk8mZojtqki5arqvKVCf4uw5s
Gp84nn0hUnv5anGdoQd+ESn7VRtbB0Q4T0jnmHbwb0fdqEH4vUKwrgd51wjurUN/44wmkvTy0Ef7
hpnhAf3eFmgS6gX9n323T85znftlSHJa3nZm+WDFKWEkcd0Y0TksBKUPUP9lNG+9Nu9mNfo31jLc
GXR/RkaNqaSDe558FX2HyA28FBypxE+Aldl6YlegNz8NoF/VIcVDvS5EQJ2QW66J1tKlHisnOlpH
w1imOWTuwLtsdpvnb+exs8bkYq99xazn6UI0brQgkGhGH7xQgfM+GSc21jh8LjMoMOlVEeC33i8r
vfqN1YMzzW7Wg/fCTKLc/qB/Cxyzw30RapZpWtd4UwnZ+cywPVLfUWU1Dif15m4HnBc68DoaFwsC
E5MPJ8XghnLz7SC1woIDA1om1tYlLoWjlxVvm3E30prqO2ULhbmTx+62DWXv7A8/TpH7GYADkl0i
Heaj2SwvK351KavPrM3rpE/ogE9thM3gf9PDfJ6QEJvypTOTCvoSyAYv67aohSt0LMjeiM37ZLQB
5uLEqPeU40W5Z64ITGZYSsyQCNDNWKH3dCp9Bg2T83IbbsPSstCBDyd2G/UYvRmXO2wExW78RU3w
sF5kmlkOi207gM3JourBBCxiIUecBssXGTSzluzNZWfu+UHXU2dGRvo49T5uGT3+JEZ9AePi38YD
9dINDtS7c3WL/tMDY9XSW6pKcKgjCMSOppXeG5+O9itmz1tQZhkdbfihA8hLeS12lNxchFoAAdNc
p53b4jwkHtVdnkExIlpcXBRco26d68PKsBWspOjMHLzFUM+HK+YVMRVi1Ry/iI1j7P7ecT3YJQok
APZA2ON0dB/AcZkf40BCyurdQD7nfx8/Q84iB0kWYxNGqLjNI6YdjQ4yKCXSp9PowB3kRZv86tRp
sAUZOsbZv9Gkt17AoGWrW5i+gtqULHKDjvRparOjswLng52Gsmhekdf5YkDnI8wsUU3B/8cXl2rF
Ch3MIbbTEgzGj2tsDHawMpNq5hixMaOpR7teATJdkYv0wb+kocfED6EcHcN9+ESCJfeUy4ahkpSU
nw83ovweab0QtoDuL/KtZcanGWt+HIpEWqmdNQNqwiggb9KQ99/ex74x8a5i6VDGMkS2KB2aNnZ4
8qMtfgNPi2pBlCSK3eDqVygiQf2ovipucar9ARTENCFYSoxZJm/daXDzWNZGzDIoWTWXVM1Bk3gF
asSY3wSTkcWVhECD8NIa8IzeyMjUO9zDzpYelHluB2KW/KyhBcww835P2HGjf4XTCc+cC4XNSD8u
d9/gqDg96cxJ6cYcH8cywqEMbktMrfGH2g4mOHbm1u6Dcc0teqTEgRWJIx1/V9XhjQuXWichUPnZ
fk4bwYEhgt0tsLysCvXS2W22zMrC+Yx7RuAEJJPRh/SG+woGLYZPZIY0az859JQWDDJZ9jhvbw/s
K8QyvVNcsKg1SM/WhnN5RqArZ9hd/7BVoGPbHaAKZFygH7tIVVwENjsiHRFbCt6vx32iZXbgNv2I
DSxk/tRZyZZl38TGMUo3p7J3nrw7VUyvQrngyNSKZ14biLacgY1QuWmMq7qh3uLu5J37Yf6bVYGI
DALjH5ssqz5dOaw59jVpsAvqWQwo4b379dF2bzl0LIOK94AJFF9F9Bl9Q6J/KL+Px8XGbwQ4YL98
MnUK3v09w4iDA/PTWH9a++V2ghGI0IT+HqCrAXYaUKGFzyAnWcBElTv1q0WDyeH8Z9Esx35q+srT
mlUjDUI0JuVMMhPHcQK5lUpe8A1AFIci8918/TUwuarRHh+5mXEGHdV/ezi5Y70g/nmvfuxW/BmA
aDIDIDvmUQ2fTzZpXTvbiKxZhPB9JE9sWoh7oSaK1/ANXsNdlMOsY2My4BPcWXLyxT3gccasHJea
mnUdnXfW4e9AVnlxNvMwxyslG0g0eBmwIwc26TEG9wnrqx2N3smvhyc/W9TDK+9yi/k5UjNK394B
bhm30ZC3pzpFxqUfrfWedG2/NpZd2YchXmvJvWRfKE4Aa1y2oDCkZl+fsA0ZhFx5ozrHzk/+g+7A
jLd9NgrOeCx8B6mKGXmy8u7RgoNL0c8bp/ZAAQfjF8bAkGep/nezB70qJEDEjbCWKAy44Rokoy19
gKAj9eSQJX6rruXU12STV0f7vAqtXYhexi/31cKP9ZcxU65aK5kHZusMe+Mc7CCrGWGplwXnoAwF
ieJIEh8ezVvW3CR3l6woh+nNj9Q06ArWhb9U1HRar2JYDveL13QPWM13GEJpYAZoVmrfOdlN5ho9
s/3Fc/jhlbqaNcn0i6FSk8dA7SCvkOV8cIG/XLHLq9RPSt3zRkPbIu5eqc8GE1IwCyEwLQ7WVSdt
QUWAkiHAqGEnonGzi5FGomDXNN/lqlUZpfige76v0W0xPMdzPVj7nUJySpbF/jk+B9sFIkAztcqZ
9XrhcZwHWbDz5eDBLkLxHe7BwQczYsKgU6B2Ud6XB7+OfydsA69Oc1RP4F2IpeFyFJhQBOCECWND
Lvuvo+I8qG/aRWg8vDdVt0x+z5CT6Jrg1zC0AACkeKU/EmAv6p96Z9gCCHwwWBTNE7cPVlLgjcAE
mrDOKp0C3BB6LQzNbz95coGz1mMb04Z1wejDNKARzboM6LKzfYDphJ0Znt+kk+1vxEiWD9sdaqLw
GD7o8cSsgPIDhQ5rDP13BTfT/JKLU3GPcYWfFtAq/KaBX84SnkgeGzgB13DslenfAdNQogb4Br2F
zrY+DljkKAWJ1KemGxgGbAyCBr+IN0B1vxZSM3KFSsRsyFkWO5r46KhyFHE6yCDrs76b64CWn8P6
YceLoFfax4oNVgAWsE50ThBKgdlx0ZjU0mYgRuS+ANWE9wLUGguJlX0TSCxoKgvTGLAJ6/09XV5Y
/tsik/5ABYEOa53LjMX1evqYy/MwEC/G6jQ0xl2LKf/PRle0Bdp0/g334C8BY9vSJmLMQ5YY8qK1
uE98Z3jPTJ5kMwWuPZCLQB0SU7lJgzH4fPGhfPzNo1vqPQHqHtz5b283RuZGVITJacAzvAQvqPWm
l3nhMU7dnPWoL/cQVQAerviVIQex5utytzQBFM7s6xum9wsU+sAr2TVFLIWQjaVgycnkUKYlrwCU
4asLTEAfkQb31Rvz0HGBbrIjzzzIGdMS8v5x9WVf14fgiU4E1vINshA6P4SrmDSV+3rvUm0o6bz7
CAHebiP37wvYI2V6TLIQVljuHtMdbvuPVTWsKTwuGrhcGedLJTJlRMsJqDuXIdVMgpKENxL5Xqve
yWEpLylpgt5+qQlArVcnNELZYMQBy6JfW7xXVZsXWBlDan/Q21G1wYhacDNj/4IdDuPum+PW0S9+
RB4hMtTA/y6wsp45HKnK+NBwym9nf3PSnY29VrtxJ63B3SS6gmRw+otkR2NqDFJu/B6kgAL0t6fN
0PletXJcY1yUf84hQUWaLL+oGwPm3XbWK9NEo5WpdIEu/UKvsfWA2/H34a4ErcP72TZS5kkMqZ/W
9ysz08nNsQ7NG6F8wov7tjFJLM2O85gY9cRbbJfBFcYg28XVd5C7qZ+Pd91C2/gBb6CmLjvPnu0z
MZi/1zunhgWf7gsf5OzRU6MM/V5cLsprmjHvZe0OEvc6uHnmlmCcojRsWMdzjMYxrfsoI3flpD4P
Ktyk9rvkZjQ9BTi5fXzQ+RLmo3MTqjr1Q4Etu20DkHaGNA/lOnMBGIfXYS91s+kMqJpjMgIrYUyM
jRFPpEFuwVKXNQFPK0XFGmD81WUAzuuor86846ua/aHIYNbaBwMIjosn4GVPbZ0ihUFOkN0jeasF
8kzUKDvfHu8qhI0D4QV6VcCnA7es/MhR+IgJy545CyoxNlQ/fbRYvdp8Om4exMvhmawZHRQ4x8Uz
nypt6mSYJHZCECAMNLUMw5hWAa01AqKYZpxOZCGMS8+Agp5xJvGXqYW8MJVweYqeQQRfg9MD9a5h
+eyIUOQ7AjskJRkUe4W2kkmNs46bDlkUR/74TK1eUCNLtnxGh2b6eyjWDiJ+USgUXM/34cQKTSLy
aNTPb5HF8BEqGn+QuoHYlHh60P92vIqG7Sduk9lvEXgHgLOCV6c8iTLyu0JnmdCZ43+s0Ek188t8
eoJQWqHkLg0MnnmL7vARjSkvgCpDIZs3Zy2OnWb6zi7chaUITTJwMuXGmwW82kPF5aIgHRghRg2V
9jk+8oGoKA35aEIcRMPwrJHb0lbOwi5dN6Y/yTLhKVFUBVkR/gI5NuEF47Y2TSlsb3Q8MATpeMy4
ik9aDuR6ZJZ2scEf2e2imZfyCki7Lf7JA/HB1+d2eCXvXqn9hHI0rbTXytssTQ6pdqF2hYU2V7zR
/m0RIa7zEPDbcdnCTVpgfqH9jJW8xarEkJtE/g7IH2QWRpP6OrMl/YfAzmGwMkM4O2MqAdcUxiHk
fky/tAwNzgF6T9IGl0cPo8+Qa5WDlDz1ZaZ63RLdGF0ZtR6bB4KfmgaLQ0KAjrSKvbXqT+JGUKBc
UP2gokGnUYWjwXxPi4GhWzO6v7jp5hFdAYC1I+FGMczuhdm3WbBOgfRu/CYssmnnOC9KdWIXLq/4
KakE0MBUhkNlPqiZuDMqnNl0qEIrH5NP2KCLGTFlLuWReOS//K+0q6HnP+/zeYS8DDW/fBa1zMBk
YKmMuOWnqDcaFBTK0YQFyJcLulG9Hl4mkUQZVomXoci//5Df1kkqWN/xTwv2TwnM3QeBWbpiee2D
J6tekML2t5oCbesfpCB/yS8SgU/TLSNRl6zfz5v9w9gZpOFVoTErNHsqcKGCCF3osP+9nfrKfw6R
tM0xBSfAEReHsk3v+tZeaKWFFg5qPYXkBbQgfMCS5FF+nDH6IqwlUjFbSH5slRNNU7VyBsyJhR73
SoduwvbX+sZYVkc5PDJ0zKwxv7x4PQ3uVHItChHV92XnGH8wXFdAWYopdeYmqjr1AVWam2LaaSTc
pEEFThELh+FU1tpwcHrzFdJtihyZpMOkYYKOI3qb3oavZItqWJ7y8GE1IUCTASi24UVOYXu73MA1
sUuIvtuR2bpMvtT0O75Ss5c8C74hEgpKl9ZjotiCGHvyjI4bfU0svCpzJDYrVWHFymSg5p/QN78c
dhTC9saiyvCYLEFlwOwMRpkOnkh0v7BG9T6Hql3sfDpfYhbMoEnF/XaZR7ZuHlrnXg8cgw8V58SN
wXrNNtp/6+B5Gap7SBDHsd4zTsG/JYm/n+UFoocgiyRQC4aVk7UbyiE5GxcLFqFHpOw71RDLJ8dM
RgkIlN2ca4E2vwKxJyrxzj1FD4r4Avwx4F5EYwtx6x8+iIrkclDsd9xrV2ZdFB1jOgU+MlrzrJ/1
0dFxF6qo5IFjbES9l68GEFyDkEYHho8zwlXuDL1A+hEOsbZW7Ci2Abz4exUhMVW+6Nl4aLTqZ7qU
Bumy4Z5ROxyobDGshMdotlXNE2kRgaiIP45LbcI2GRB6fv+H/UKeN/3XhPnrGzYxFRuQKqAqOzPY
Xfei3KuL7FfmID6mRQwJjoteHsj4sEaJU6PzbED73kE3Ut2+X9R4riQyvpOT/JSi2P/8S210cccx
DV8x+UzrAwjW9BJA+SDkjASqZPpyUk60ZFoNGOaRvGbIXmXCdjUp/ItRDAL1N2U/DZR+bHWcopJC
bx7WX3Z2YVcpPnSJFb64WoU21v7o15VFnuNz34AhTWsYlaBaQK9Wsy3D1JqHKgu7JtyWmpfRjlUG
hFLc0fwO8wPHH7vNv8vKDdlck3cGMkolwRoDCjx7XOjCqW2iYkXEym4E041E6IH4JE+XEs6DvMu8
GyeuMzwMmlNiO+b+zDcIrVDy2+TJE9fDz+oe0INdJOMWiFK0TQS7g00hTvNKfPt5Muy9EvW/3uzE
Wnu9CwAI7E4cKt/RM9p+IBnPPTpnXjUB5Yz7DH7mi9NQp+FqcmNVIcuoIFOKPo5pf3+PLIcjJt48
2H51CsLQZ27qQTrlqZAl35AyCfiK1A8f3AqcENurM5QFhlFOCxsIT5SPctQKB2t/DCkQEf6oQjnC
jWepH8Xon0AAJbpInUhyIJVzq8xwKAXZdCHvsypsDw/eGIHnWKGyEqjMPaYqis1ZqftABL5Oh2LE
MOD9R3OjNiZoInBA94KYnTpJxh8ULvxUtzqVCsDy2QHzx36F9rx5OTdTv8hQnU62DfEb9cD73jbQ
twwZSPUvtMxli89mbOAkipi0Dor49KqsVcEcg1YWfoGKC97PAEQBaHqAHV1gTB9pQI1i3uxnsosI
NxW3RGCkwwWzQUhwac3TiCY05mmOKs3T8LWnlwdJ3WZRdUpJAOrwBQ1S4lRbUxo3GAjTnSLDhxeJ
U05QB39SyUELax3h2OyigeGyvUw+PKK4UM5g1DU0gweqSQ3H66CeL2v3cnk9ByyHDwHE/mY+KbMX
pbbk1cjyhoLdqT5db8amyI/tyftmnFIs+lYv3PevPuAviS3qrKlGOQe4VFCGIdR19rzbBChh5uQ+
nAYwzf478X79RtPI3Evcu7hviK+SB2VGP314TxQ5VOMDdF7j8TT7Y4kZb+W6xOXMMaJjAAc7Ro50
q+ETzrY83Cutpfr/tszhgOcx0eOL0+kBHvXjF70JLq36iitDRbiY4WvmNccMB1UOwAydk+NV6ODo
lULTZuzN0aKybS6hQQtgqrlSkBCn9Z/pPNpEZnr7+A2o8Q6ym40sgJuRIyxOkoCVnKmklBf41NJC
NMjniHdbMNKiYihBEcKg+Fm066xdh7CArmE/Bj15cTvL9Kc6UAxUkiUNs++bPC2HFSpBIh2u/AiC
n9QisLKAKOqJiktVKTeb8ebvRBB+VYEbxI7CEI8e/wA7+8GNfOBwYOEsv3I0diqJZAdVx3VANHw2
3lFOKFWIyq7+4OBWAkFRAj/nK4o6ntcZNcUdNyz5cV78o6ey7ehABOtpj5KCG0QfpogGxkXawKHf
DJOe0qAwkqENLQonT7jmHcRszq3RoAARQlpoqwgu9KpTMivuy8N3LFrMk6vHMmmSK52HDqPgEcot
V3uZTMT9KI2xBPp4LC+DK5k6BcB6ree+EFzf7nuUMamSN1oOBRTFMZ/w7hCbuYR1EH6aTOiwwfc2
/VPn3dp5aT/1ji2WfzMTmLO5bQ4AWLO2LbjesCbYiyKTgxfgGK5DBJxzjb/iP7DvmfaHHjb/QLxu
FrpMxZjGBQTT29Loo3nhUN4c7EN/5JyaL6bNSUga9R4oarDdVGa1IY0eKiVdWvZkWAmEXOy0kwvm
rnUUX3ZIuXsbvsF44RBVKZaxhXBbVZCjhbbbvwlva+IbDaN/ZTXDnBSN+Qs5AyHOpNqU9sbEv1Yp
mgNbc5eX4fqpH6AHQmd1IrEjCEoH+9Fn8shx/wC+yXALwcFtclgZhVatMG6cIO27UX9u2wF/OwIm
3lA/UMAQ/OBZkjJK/st7f1xcurVhveEzzgbV2cY1/KGDY1TOov36A20mtwpRCW8QTFsLUcEvM8lj
MfthYhQGZ+7OBTAEs5UzXqLX4fXUu7zpROb1JoAoEA7NjnvvP6CYwcUC4omxLNCki5uXRH0I2Hzy
G190jv1z58Y0yLQAmvhL9e/WLeGUFp7Y9V2ZYIY3Pzlpb+6fIbV7Gg5tj/gx3pnPQZWrNazr2X0Z
3TM8OhFagdQ9TbNg6ngsCI/ud1YZMstgJ+1g4MkKj62ym2OzNsm27pxV3uyHBMhqVnCUHV2jtItz
Zbqm51fPreqX8MakDG4fk0TRgbgxr0D34hy87GqXQbGDp1VE6B7XVmUYL9MnE9RhztaKVmM1BwuD
cQj1gCH/YbRrs/Lg/rBrne2AyWIV9v7XNjLoGJxf9wooYvKqrOM7Ys/C+2ibpHjNzLYhj2BPGGmv
Sh4r6zNW1AlfLC25KO03NuGE1gHxeSzWETYPdNSsV2bY3WchRFhrMpKqNbVYq0i8J17+eKg7jrEq
bpRXVQf+JZxCoth/cDhFrnYzlXHY39IFScMgpqJeuS5C1dcWlhv1M3vkwyqaMEHEanipCJREIF8C
CFVXyC1XxJWY/qPqlNrbRalXaZtt/u8/MabBaDAggdPaQKpT3EKUCcCiGEeTFZcYS2CuBKiP6Esf
9VAgBv+ijIxGzNBKGwSERVg0OG2Ga5Rorfq0CkePeU+7GjJOCItTkDAhBiy+n74xXhcCz29Jts5z
gVFoX7Mz6lDaYJAhpqkMbFjpuHM/LTT+6OZV32s4q+qJIgdAgIWmXWDyA8kaHiEj37YAAVVoX3DZ
9nxKNURDoNXduEvQ3lPsc0/zvNdkWp7lP6RdMzkM/umrS3SosvuCTqpVaRoOwxQaaTWYsACQyWah
/9MxQ1yROF2aFBl5qm2VsS3KBioOnOyIKj+3ZFwIl+c6TcCbimcta3wB+MBiZD50PepFZcmjmgXG
nbpVxAROie5Om17gIHL4BekwmEJ2KIBtqVDEB5GUx+QHcXXV5iqlEy0hx5uEdNXwzagU4X3lHQBv
2aa6QAJCNH8hoqhTvVZIwCTaQTG5cRVXZvtDu5C2MObCa/5nqFZrI2mlW+PCxPuDPeDykOTURmAJ
3FUHw6yAcwO4gGWkGIZVvocFwEVLhNlgG7KPEs4ZPBYfYgbELL1FC0Ui5AMEga/35V3kplkAR3kK
Vgvulho3iIb8Ajno4taABPaNBlTnkk7l1/JTrv1EMzWiqJzkBUVcbWANtVH1f4AU7EEOnspa9hNy
ioDgcRspI1oRxKJjyTAJDiJrBgiITOUZMH3ZgqsTT0sejklf/BqI7hFzFeie7+gBHPdYyolP76XQ
xH+/UYikEMc5pZHKUfpGMEArwXqPJKzutoTdyYepugGLRLJ0bbLqQbFublkOpPxf5sYFTqFDYmKE
upSIJxBSOCcYJ0dH0mqBGok2igh2KcGRhhYoopoiijbY1IgL6NVmVg+w9fcstftL/YKKGBlGak3j
082wwqZ/6e9wru8IOtFLPIE0qArT4Br8inpD1ZUAKgpQ7kWVUP+j6cyWU8eWIPpFRICYXzULBAgh
zPBCIFlGzPP49b2SEx2+3ee2jw1C2rt2VVZmFioo6OIy1DoyxO2Cjwj6AP68jw6dC1kGVqZkEYZd
ce7BOTiHFGi1bHE3i7OFuPaJkrDCGS9h1L7HtgX2YEzBH3J2VLHT3V95UB4YSS1Z+NeM4XfQzlHc
sQNqDN9b0X1n7M2oMbijxGGQ30ylIPICOjtdPP0yoJT+ucTlfzwqa1B0DMxDfgp3FuKhzSoHJEXL
uu6pTukrq/6ngiqPygOwczT2z4q9r1r7q1PqSf12x8y9CU14S25Wmm9x07xD1HLK2a5pG4tOu1ea
I1gqZ9XhAhAQ4SNO3sete7/7V2hoHA1c4VKYH/+JMWIVXODWa4X76en6dzl5zyoayTISTKZcmLfN
8ApeQpx1SmUHfBXCN6559YvFt49PC1gaG4nkxZHHiWfz57MU5BdOWJqdFlkQWQTE0OGnR7awg7i1
sBro7n5RvWBvsbLhcDLOEybRxYMR8EKz7DT866jSM2zM2+7JB+P3Oo82wSySESJtbxtt6B9eoKA2
cIr8dKrza9Yc08yi3F9x4TCXS4QYvDy9K85ILGT91sfBnsl/tWGLvYN91oQT/OhdR7VUb7xnoP0V
VQ6kr/k/RsKeJIMRV7qKc7SfPfo7Z+820v3ohkdbLb2heGpM7gVmUHzbN9DwlOz75J6uIKtefaNf
eNf/xYIQITbJ6zsw9rfcxQVnjemcwUdsdceYfWJZF96W698N+21S4ATvTcpZ/e+2JPGq9lYAAU24
E4az7qtU1bSqOuMt33T0MDt6Wwbzyt4dw8NHTElHiSFpU+Z9XQj2HAA6BqruLiKUzQdzeY5gGErK
lQQYuVJ9Bxr3EbEB0SohWbIi0A71TEo/IHGPTkaHPRAPU56VamWT69Dl2nauZ3M/rKd3bz8sIeQt
zNKDCWTKL5rd2hivZjzbvQSkAQsn3GbocDrzwQP2igummnASMWUcBrl0KvEgweuC3YF8cTCAEphC
rsC7DdQVaCZh4DdomY105F8rXWfl2hm4MLs+sMjoFrjUL5BTKsneb6IdhYf15WVj2Y4RDgSlo7nq
t0cwd4KX2wPE4CLeztTV3D/sanCGAyKSkU2ZYK6ffmPGIIc1WBhYakFe7Ml8WRy7ruEtxhCA+IHu
ASGHKGMrOKJQ1jqiAYtbpXsOAP+7708PGIJjioOxG65uPSyu9TMtq9cL3Nx1sbhpm9Bs+QEvNucB
V5qUNNlcuh7SAryHhWBJOwKj3b8ypl5jcgbojDkNgBK+LQEQB6bxzZtIXx5ka+/SN/TvvdpsRcUJ
jHiB2aTWw8en9Qms1Nn36tXBGzjTJhta54tflO2YRBgbZ51/G4KLfUxPEkuM+iu8iEhfIzebwZ6x
D+kWQq4yBYGY6YfW9gpUFf0OpoA/BSegAWUFKPyVboeAZ04IQvbqYWuqCbwdGmgtgFRIiIl0o+SK
gWBgOrJpabmZ1CKyH9Wl63EZF3+ODIRT7aPm8RhEGsrVwsUPqhglyLH8dc4nqxFVUf4RXtRBKNVQ
rVNaQUH7+6D/KackXuv5CbCsb9BxaFsGTq4uofSFMc3xR7wlEfqANyrZnY45wkRjcjQoW9YQ0381
yUNk1e5v9+ofji5GEJDzh72rw2NLBnHgmZ4ZAV/ExwdYfBwrBfwSSTgwKejoUWhyFGgotLpVJzjn
hSuVWAAjK99iNuE1W3E9hcFFfWheLmbwOFXdKwlDCYH/DjwAsViVg//j7+zWklG0MAmejCfBGXE6
1BiBHy5O1DzYYat+q9eEBHnwmseS3VhZ5R6UIsj6lscDBjyTtEIXyPhJWDXQwzlQO2o7bHuNoLo3
c/Jzr/w081qU59jpyHIdw9cXmDXxkzZ6ct2VWWLM2/hhSBQ5ySIimV4P7gcHmxQq7SP47v3pv1o+
92OTQGrowG4rafra/p5vr+YbmtUfyHXz7lWa4WfzCj4tuKoYptjXewTBrmk/aJIV6DX/bk0y4G0x
/vwtrsg7m5WeKFS1JzNUD3/v3x2dZXC0TRC2BuhUhrfOeWOeszUpx8ZcvfD+ic8bm3XMB63LSxuj
KGHK9CFJWdhKq85lIgFeizwGUIQyWJJrWkl0Pl1S61TbTjmaXEjEzyk5BxZclEvigwU5t4ZsOTdw
D56QLz3S1obsLj+YHRPeC3R6ugIrcs5v1wllKia10Oek0ppW7gTEG2oQzkPqppePwon3opTCjiY4
jXD4hYNCL4IdvAIvhB2DV4HeTs0NeT/jbaF+OEgr9RFrDnwspnFB8FHA00DKVkeh/xKC5MqlEal3
JFE2pr1iCW3QAJBqY9G1jWaC35THq8mDPQLzdk5/p7/GqDyqo1zZkLWUhu/wsqy3QAR2cWNa/MBd
aGWn5Q5bAjo7iLqwHSkxGYIugsVdzNDmnXzIEzTiGcTtTajQVEiweEiTabkmLRI2vFeeZFxCHZSi
7y1MrCgwV51Y9ene+QQfZnUdx+LjfLrg/jav2a8OxSuTOhzwA4xsXpGpSVMZKM5JWK5T9HGq0NcG
asRWgDYC/3j14cPKNCDsASgXrL1d08SV2vZypo8N5O4gd5ordCSyQAaWoRrlBiF5zzJw3s3fmTx1
P5XDuIYfq32lgc2hR/qt/wT3E+I3ztZBRPeDmogkezWG04BETQGbT80HVFp/gCmoGpqrjJH7r8eP
lPaFCmMCPQpNdqgKGaF4yC8pswc0l3iwdSqUW8AQBeB0l0TeC48kfw3zC4VxdIq1PnDRUlyZdWRm
jIexBoMXk+sxKY9Ml8isB1QaRi7CwQV+5c+1SRKFRwD7xkXejLhPXuVfU2NAJ0q//p4ODWC8rCaY
PflTQt/5CoVTisIjllaZzVN3oEbQDumM+22vQqg//chWQjAVUhDQPAIkYb6TBZDpaESgC5ltPS+b
TLBweLXQsFF7e9BzPmHTBQfdEyhZK2qUf6OkHv5n8jGbZfOZA+/SXQa5tnC9Yp9A8UGzii6PJk7Z
ohyh/uCMZCrel47FyzVBOpjdOi9+n8yjrA8CTIxA2q0F5UocIOjjhQUCQwMFl1KlzfQXvPKEsu77
LxAAeun6xAEPT6TbM8FfSQRexiQq4php9HQ2QQAr1vRKfBMawVmMH02MUIoi8Ao7ITMG7THeRwt/
0uzhu/C2C7/iXDoX8xEXaPVfaPbfYRMkzcH+YtKQdYVvdZZjDXlCzcAg1pDw9G/yNCnuTcYeaFIw
gnRA84UHxyeHgIegizLYcsbObBu0mDhzdrp/jEDrNtwPkyVUZRt3KnPcEqHWwducMJ8ZB155At2o
2TrlERX0zqNAMNHYDcWz/PhxVsH/Mq4y5dzEqglXm93kRAb0e+pyttxJcQmOMy13Fn1KmGav2x+4
H5NaEN1YCfuQYtK+akaRETC/7OtQ1Nzlt7esWWAOrUJciKin/HV4AKATpE4twfRDFBWwbMB61izO
6NuoXgVct7BPRS0EzMTvhf/xNGwuw8OLAu0z5PbU7Gd0unBHskVYQSxCLzO/PjEns7KMqkscKheU
f0HYaOMrs6MAdNqfgEYbdDK4Wvb6bqFZWmNqRA22+av2KAgrc3UB3tFi7dRoPqJXo8b+9t+pVycg
Ti/4ie4iYQJcwK1pldhEuArdQcD4whD1gC0IPc/nDEo/LGS6nsH5RR9MLMvFmobByvvQIz2pnmol
GefaZ1iag+mSRIGMMFgAVyeICNPmvNIBs+Zrb7/6NTrsaGD4IWYGgKrfhp2PU/h3xvOqI/9hEz7d
cOZ0OADwa7fkNyOHlQpPgmGfk3CGrB4+hcqekf/3Uw+QGY5KT2R57LNR2devycwT56TgD/vEUYc3
YOCCxTMNOTaZVbHE+zbfu5fOsuTtb07Jq7Oe98n290jJXZtWedDBNbyGTL06sMzlqolGTooSpqld
cGhouMuyvY+ITQeTBV9Cx1rtONhbvzxaraEX0kQORVe9urJU1ZgyVi3oFA1jGhuslEz+ahXahBBF
suO0pDYJzZ0RE2xmS7Qu5IoeFh0TFCs4WZpHPLBu9B3adnN27S6sCtHQx1Oht0GwhXLF0rzBZzrC
FkJ1qf6p9K6DnTP+hzG87XDGGxqDiscbNvt6evCrdZnwvfw6C/c926RcYjEBC2iwlIzkSsKy+dn9
6Mqa4wpjFlsj5jswn22z1FRMCnp9swq9m6l2nIXA4stHU8bK02JtNfA8eNoQCzUfr0IFrN/Uo9To
ipM5PqJkkLD1YDWpeXPNkEFd434GaEQrADjmYVoEF8Ztl1x91vOkhW4N2R+fuWDPSy5BVoYslqF1
+F+wKgybMvc1rk02w1susQS2Rhhm+EaK0TF+5fhLcDuv3SvuII/ZJxKoVmfOzRaLYuIydRJSOSoG
DvUvF2Lba9NzIPMsKBYgOX9dgg8u7sB75xXUXY3MpVDVkLIbRw/12Fd1+AbU1/NZp/KcwOVihm7K
KiVXHEkAMvp6YkjOhqeXVfYp1OkZlX0N2MCqnk9Dmt/Txb9wMMLgfuP9sohZWLpTGMGbDKXb9I8s
zw0zJ3V+ZZB0fC9kdt4Mn9C1taw4rJ8xwAQWKzX3EuNcjAv0279Y2F70xu/RjtoBH6ReKdjkuo1Y
mnQfYAUFlkpl7a4TRjlHlNTsGQ/iIea+mtPZ7pcwwHzZlPBdtCTdLsIQUBq7x+i2A0yRFBqSzwj6
wQHEgc7bLRWcnkCNe/cPM2y+gfFQG9FC2fu3CI4sdmGYk/LfOqtklY7EKNDEYQOLzjlo8f8jDesB
grNv9+CpA+9DAunSr2/iATG654iCqjwMwZAH98rpCzOUWnJjb7GI3s/r6Y76ZjUXlr4alxhngbNk
zA4QNViPly5hwmnIXAmGp3AXiTAVZ1npoY3E+lqWKzewudFoqGep56fFd0F4c6QBWOrgb6ZFraNP
BMT2mEey8orJ1qJeEZ+R8gbg+tNtEksa1r13YIjwcX4b3EZ7VtAlQDACfgAOxzAkWqIUADI34LIu
PuiU4scLj0qPNjQBBQdK5ktc3azNOaMf05cKOnh+epOPz9PYO1W7zJNqZiKDrX8O+NNTOjptHOtf
EK+ZdIWkeNXX9+ngvLn5dFnL3PU2dRoOsKAAHMEwsmvWHCWLlHanI1vl+DYZbP/u6OvTBs0nwndW
fQjivAf7iJrvhipOVqg0kNwKNV2MWXiv7N3cIrybJXeDL8wFgEjjopqhEZfcV5Vvs/G1Z0ruhfdW
l+gS0F2jDpcc5eBC+WV4MC4lvYKHpjOq0ucmqwVR4h7w9DjwsW1iFCznqXj4+vY2LwZUpaN153vT
WSF730BXx4Un7Qz13ZDx3QP5yjRHRVD2yt6Tm/XugKfOa/Pvp4RJd7P56IfwgjYbG9E/fWaSFW4T
axRE5gcre+x7q2aXb4hjqHeBDf9bdxkwgCeBc6LztvKrIDh1ynoDBxPtG/VGNLK6xMWgng3mg2SD
+cjgFkjXSx4teb7h4PdRsbGL6r4BrGiM4aWrm/DvNkCsiRPVa8KEet0fAKGOnqt+HcWt4hktFXSA
K9iA8y+qRKt9CGTfu453LTL54mSjU6AxMVvngCnUiMcKRSQbQmNGiH+AHE1cJED/U7pZpYCGFe5s
DrKV4mpR3LzwhoPbBLLwqFL8kAytahAK3vfgPbvO4B+8QcirjW9ag6iCbrK9RwUHxZm4CiqS8AZS
q6y4R2dzfTY3dfmHwZIqH8X9BemvWNWbCdbQgBeErawKhvJf20zJJbOGqQ60UHfaOjQBZBt5pac4
vz8Z0vPpVygKnOqHq0Ba1H8ufLzyDp1HvQMlDMQduS1jv2NSOREE9uBGa/6BjAGdhjnLEXyjNzkv
QixRRFGoTR6wa/z1tg+xZYUjKTvQepeCPfp7krwTnORTV2ke1ZG3wtGUviH9EnF6j9Jv4R3HifPz
pruL4QmUBBufDfKvNvfvMmn2sWLje0Ah+l1SrZkK0BxODcklq92jbPPMsN9f3oNZaIJDwiw3rJTg
kef1mFzzy+42YHYikEr5TMAJItOCmliR/pqPTW8Fxh59RPEiAHugSEQbDPPF8iB+Eoo1C5AB60c6
S3RJTjOs91nV/0iACuJi1YoqDP27g/mvfkUrvA35UJuL2YIePsXQlJjrDoIpsrTmi4t7qEpEq1e8
GGEcYrZXe2uSkyduK1/+JjeJdhD5MLovigdYwKsgyuTXqVDIj9LiIYlFXLGma6uKWjzWw8SIqm+b
VUqVy53KdpNF2HT0HnuBD4QN9ZVi1elUP4HJgUaFzKtnesFMZBjuO/eG5sY+R85xHuvzUexuzUTr
kHQHlEsopVjU0IGD1kyPtEGV9kgpibFKAjkYE4X5ObVW1R+lZ+oe4cuB5UCnhGkNBMir0PHjSzcD
vDCWQzaPUHUZPtya6is0W1P/6LsNYAFBKtVXe2PlKADKAJCXVFR4aJY0iyGtAST6+lK7bMVJvcc+
Pn6J8qROFAXtrVujn8xD76oTrdqf9UEuD+8ONRf3KAeFTSn0oZjjcsInlJIQeYFwIprChAg7FsfZ
f6XtK2JY803pDDWHvcKrvSG7rqkScEE9dL2YaIzfLC08lmE3A6+oMWy0YedmXrL0PyjAIhbimBnn
sSC9HH4sZjT5zc+DPGcL2DkQXy0KCDEn8gj+Qj9OZBDs19Y2iWDJ0QLEZv2G6xLflcc6L4b8zox5
CES1LwWPngBIzRUwkPPkQCxN1RoVoRVUmh3Ev2k7oIfWwlYfU48BJoFq+LUDqs1/xvpDoD4bQsv9
O/QUDwAwdY8j1pHlt6tX2MzOIFtlvB7aU1EN/lGyscgM8V8p4+IkKb7aIoyQ5L0bX+V0we4CWvmu
ls2AuVQrM4o50dSvzOiX/utcyu1TajnQP6h4VNQUHy9YRlLSzUBIqJNUuFJ1C9OItKQRElLnoxLl
nnJnQA+4Y2t4PB15/RNbfIX+AIROEONj8g8YVuqki/knGdPnBhKCAIpUhEyDVcohAQS040q5tzQi
1SCpmAEc9CzVgXZJPqQZFfdVkIPQpyYWKESBqvA6Imfwa9yAlf/mPh37a/8SzGlv0GrRm6U8GEgY
+84H4BFsCcbWA4oWKO6X3M8VaOnQMe+KqgUe0hVdP9WTbbonjrw6B/EmmtPR+YTnmDliyW5wGG1B
L9WbFsNM20Ao3j8J+T+pADvQIQ3km+xBze/U3v0Xojz0IDuyMUhv8BXhIMVsFql7qJtWeFpqEUfE
XPVcix8RonCZZGFmTQetDOoS6v2MJBrNFTyD0yRNaJUTMehPIccjVqflBkHjMSlx5nLA/q7y9Vhk
+EqTgwDOADambN86nRC2Oru4qaXePDm3zeDCoK3ZDmfDbZdvBE8Wfre86mwNd801vqwd9p1++afB
/F/Ydl6RApptnCbDpvCVJ0VNr3B6hrRlbiT9/nuc6KhQw+MMw2d+K6zL3qEBDLLA2VodGoyMrXeP
BHnKhr3JPLK1d6y4R8QKvwCx10PYKHfbGEQe7WdJdF3cMS/w3zlMsVOpMbryhtxLmvDeeX7PAao8
g5/TgaIuyie99z5np2ByOGfuZkKq8Jy9ZyiiyBXauLpYuyr3hQdRCsrAOfA8Wq6YL2hjQ7x0/56q
OQM8RI4IAGDikQxLpXNjM00IlhCrbyZHOOBP1ECzVUxoDIMQ0Qj+ym6NCISIaAmxRl5CYHcVM3Ya
U/SEwyfpxG3TqUODx58Z4AcpH+nOZoKUJ2aEG1KGhw+AD6KPHLVbpoUOGHFjPAEML5vkRhqeywRe
PMZq3fpRBuGN2a7uHa7ddd5sudD8FwRzUp9KReqsqBiJ3INax+C4IAihK8mu9ntKH/0YihYPstyr
ImeumR57m6Q6pyyg9B5tMY76cjzu8AGbXmv6puV7emL4kr9GUdPfLg83b1Br4nNLLLmNW37WGcOi
sBvhY29mFQyvxXuCBs+RKiXCYkbCsyXBooxj4X/S/RAWsfVgnFlQmr7ph6PIPGMm0j33mDwKGeg6
3Hf4/1Abwc95ZtCAeYD05EHWOa6+w5Dp+wBd+rTGRIP5oHiXUFXZgY5juglg1siQ8wxxWf4g7SR5
ITXjFsq9rP+gy0FHg3/xoOB+MNQ1YeoSY2Zfo7uHWflIXDDW1/c25tzvdQ7Ozb6+FbTcXgw/Mnej
5iSJ2dPS0nP3MAwvcHwLMfaLIJTiG45fuN36BftDxkaTw6MfoD+ifKLInLGO1iDbZsDhyFmiMdK0
kSkPLl9MAOOpOe2NV6AciVFeG3zxqoT+b7xLEWNAt1Kys6YpO1qgNn4NjcEVLAQJGzTfAtP0Ym8L
9v65/LUGC+zM/grwlwdjoP7g7gMBBueLfWFyARhaQbEKqOIxq8krEW/+FUjEycG2g9EW2QddBIBB
+kGdwx/K7PBAH3JwnbLnwR3ZbqUfQeb1mPUdATjXfrEQZ68f/FVQGiO68SbcJM4Ui07ggYkId5dg
cD/b5wyaIancKpRkurS8z1BsmTB1Gc7L8+gbuIOdrBacAHEQmCO0woV4h3ihGzSPdKd4okTzndvu
Npb3WB5k1PifL1ORo4iMgG1FhtslmDwmtZni42ZhI60hxWGF8YQHG0ZMsJq72+FpgGZluedJ81Cu
1nssftqRXLcBW8vWDA78E7rVo63fZFwrmd41By3g3GGKUH4B4RmW8/dYR78YTXj6FUAVqu1OOPU/
x0iMyXidHSr3gnOSM2pSSdUL1ReD0ZJHUKJpv/AWDMl5Mm8Av0kKPcbg/lOnk0VxtqipVPoBzv43
pfRp3+l/4DMeVKxN/yKSkbNO3piWBKhejuGBOYzQJUbixikxLtKmtQqM5AJPmETBgMFo3PiOXCev
Fq8vOnh7icYRgYxISrIbJZeAh4W7AdnsutOEplEEqMSHdZy0XFXteJ1UgjcmZkyMvuC54t6xUsVC
FcOQ1+Ad/zzg3F+YG7P+e6Loa32nQlAYtwfbJYYXkAkMUDkIe2GtxUDvBjPAywi0PUxcqTOZPF3q
VhOjXwob/XLcDJ44T406exvQ6vBhGuE5qHeeUKmvzHp8/ODN/EVeQahO3u1u4xE7OI2f/mFcsrHV
wZaWtuymcxiehi3/SgoFWtMq47xv+Udtg8u4cMDYxjgC9VaMsy3y+uw6KTAxwoXW6F/AkSVAB5KO
29HTh1uzRTCDGRgjpOXbK/S0RH86BZbztoNDw8IHGNgfRylM4vFKd+oRc3eOk1a986ADkG7Tc7dx
saoJsGUXxuy9U+4zdhvmyxMkDm733y17484PHA7S8YpgyD4N+S/F1aTG73GYIpY8TTGjMYYf3mR0
wAIcz5pBuwJV1ugUSZEYaKMggHSM4RaPOA4TrGcYiX4010sEENenXWPyyPxO26xXBYKcr39uJ+x0
W70nTnzlPnyBltOIG/2Nh+vRxlnBynZ3c+CswRYvLO6sKbO+Rry6mb9VLMh/5JcDvtCjp5Qy+OgX
4xTc4+TQvLD+bgDV1t1shzResfPdYDtXT1hGE9CcZNMDuJMP3QlKg7iJ0zkt5/iSQs+gEQUgRwh2
ez2/5TSRf8dgp43+L86qh87JA+22/zDha3JKQJrbdYwJjAdxkhexzKgYO+R/5x59MJwCCE7rs/Pk
ge4rrtOmB2b1yi13TeVNfOWl2uHVryHFGONQUA3uoMlcdOHVOMJ7bT7z+ACszMg5euajdoAVNnBr
g8VTBi6Wk/R6BJOqjtqX4E0Fx9l4t+9dfHUQXGEy3GYCr3mpAngdwfkwDOqXKXzHrxnDh5oyU7CO
b6tR9VDB0rkF4jHs98++f694uMTwnO64YyFWenbvpXDLgDmu7uLs/448CNyzrLpfwzBl87cDQmf+
KELWH5pJiHxWLWcFPX9hXyEmAk6goIR83H8ew2K0YiTiZrSfq5Bb0y+DONxi2usu5VB7gwc82GhW
rdxd/CqN+o7UgxFCsdkAos5bM1iGiAGq/rb7Chb0ln2yKfM4vFqJDi6YBohHrhvnO8v34VfxFyIW
5psRQ95XGmpPorphHxrOYbSGOpACeBWRTCMRi7H3oAdp8N62exs1fahsMzxvKNUouAcpNE/OCo8c
LBik1BcagYKNjdXS76gEW/llcHvTXnibpPZzj49xE+Xi2RvMU4Dog10H0Tx6lGsUe0/w5/0339ch
sx9uO1zWfnxLVTZTOy5CkgxwAShLHABr80nPFaiCDwPqIecbFQpBAgv1EQ4aDSvZUutv55cRmSJN
QPptID9Cw0jSgJ81XEq8NlH92TfuAPCZOXQMEyMvGFT9dw/aBoRs5lVSTaaG1fLSCr/LtDLgo3UP
fgu3RhtEAiIGnD1fFgS2dsXicQ5eH0Zwqe2NVsVuRAi5v+CNVPAJdxOz6ugOk+j2u6Z6IJgzV5PI
ilau2+w+43cfWrbsxCzmtT3C17d4pdphyudSWYnqYnA4oEHJsqWWIq2hqvtX87Z5KLtA2oQ52CWi
EI5XvkhwGgCPpHd89Xg7ZtF/pT13iDjcDAFKTcLR12sqbXepVUBDVQO+ACc/7gNPb5WMJfNBniTk
iOLtDWCN8lHmUo/gYxczxnRFK6BVmCPTtyMPyhoDCWqIEvSnSHHQ6rKWBwUBAwCaFXTIcbiE5i9q
L3VhWOMQ5m5z7HEW9dvZKRDv/IEjaY20Lzn+fGVpA/ltil9Xw78LSoFzI3Q9O1cI7C867g97vdz/
NLA6frlSH+4wRtkFULE7isrg7EzpgsvVGmKbtax1KtMPc+7qnH4f/B+LSNj4+3s/TlCOxH0HEebj
RBX+WrBZmYL5BVfvFpa5EVJvSw35ZI2xdPZDuT2oZ6JMI+XGi7jc8logb/LCwhaDBFRwgtgaou5A
7ZnfRrB2yKnsxpLattGZDgA8RB2qTBSAk21Xd541qBRGOawMZatcmm4plk/dExoKfV/ZLeSdpR7Y
y9Zbtt2mrwYO28zfwwRk78F14KWV4NS+zHyBZykpMIsNpNylyEcQeZCPV5r2yIORvMmUAIa0fp0P
tOfQufLemAQAzqgKBzICGtPx8223zVMQOUy7XaLEnWcKuPAAwQ2C9MqkGhYvkA8zDnu6QHHTNRp2
y66/9+RfgHVVne4DglGbj8At1I8fx4l+g66SSAr/yORK/pgHjhkfzUHBodqkoM4xzGpq/NDjKv6h
ptxLJ8HYnIXyczd73EXwCYyVGOsGkJdjXu6yyOtwSQX0xTvinFQalxQUC24l1y9MVfgMwwzZGi7t
NOE1CGZB6r7mD6o9rJyYQID7QlRSgiP/EJAKi0F+Z//k2mKNKM9XSZPj/oFzEsmixGFSYVFpkHdK
TC+bIIlBEkYDgg3QgpIcVvYRAp0LlWBwmRoJpCHqVeotZC3KWfOoxMX/+13eA2BIBYFqM3SDkQBx
IOtioBqOFs23tgFc0rupnIO9y3iUMHvOGIgZ9kd/GJN26eFDWpK0dtagOyymPSVtBqBOdYRsnHob
aBGShtxXmE6OWgBQBcqKTY0jtYcAMX4dM1WH/ADLKZxGoFKPx31UpAazY652aa7mM+MxGBKCKoq2
NKoqc0ZrHKcU+D11vLpeHRif2RHNnNpJDW4baTOl2AQyg4TEMDLRGgiWq40Qs01Exqp4UmJWEBir
p28MqsNt0ByefiCwuHhRT+XxskUnKeVjhLExdw6oCPh6b05mfU0e9ccz5mgxiMq5zkQWibVGtHVl
75QHoQmPvoWjVr/CZZbdNobzB1qMsAzEwIq5seKlnWBJAulAGQTbgxNJnKC79HYWxMN9X/oxCaY4
1gaFzbYUvCT9CSegTh5gOcA2SaxpiEjlpBs5e6LorFNyq4tB4chyYdwggDIweetbwSsQETPwFfGw
zZvEwKZcOjtZG7LuRKK3N0wzhswtJXVMGa8tI+cwTn9vMeNqWMyYYGtdRt5iNOtvnD5EDWxmtID3
NP+eXl3CPygoNl0TOv0vvFUfzriu+oifYWjtZYJtHMxZrMBwUeix7ZAtsTApdQUZ8Ep838uAo6m4
uKvQd0kHuLvYLvB4twH1E8e3Kj0IpW6cybCMcRwz6iW0sBx60PA0Ew5IIl5TSEo/ok0bhxPa8N7B
d+gajzUfCYlqxlRCH5c6eib4CHyVLXA5CQ/p/JDAnabHC2VP/QvuRsV8egIbgZDW5BlrDuEYmwxc
qUA0kGiADVSGHgDvE2rAyqpa/RHsARiLk4wtoCb2zzHLNBMsBuAMiH5JFL8w6Hta8wTmPLkdyLyO
ZEVlGH0If5MyfErePQanITr6PAI2qjeDGVO1ZmwfxgFx08R8kDWgY4016xlC5nJ5MiG9MCRQ5waP
Gc0OXvI80Fj5Gj7/A1znaDRhDAKUYbqDU+DSowGqDkgmYmB9gaQzgCfeSXLWuoXBt8IX6Q7tDM6M
X4xxiPdfV4lbN791oljeK9gXmegy6LZzZunDIG+MBYUfA/ibRbcNNQ0VLkyXBitCwaYNsFLt1Xss
ZdAkvjPWEyMcR9HLirAD4O5+kUciCfZCqPLsFklx5iBX4XUrHfEEmdyiyV9GuAyjOnCbwkHGLtiA
PzPNbQ7qPS9L6x/fTANHcXoedJbQiZohOLww4QkW9Q2usuyGbPzJOZwB2ZqzSodyPggB+DaDdCpV
BIedwK8Vkr48Opj9pWEyWWbJ2Al+7+ITlBOkDE4SZAwaoS8mq4FtT5T3D7RhPrKUTurdyjSP/QTR
h5WKMxOX9mHsWBTriOuSfLLa1LHiM/Ci0NVEPdqBNxCpkjCMWYMyCCJUgcHrDnEAs8fonRYpe4Et
dLFKvFnc5D+IB7e0HQPLKx41Qpa8/+aIkO0DlDP2Hcg9l5bnEcYdO26SAo4rImlAbMDXA27WigMU
yiOXq9zjw7HOzZDXa8EHmYTc0Tr2ylozs9CJdEmyTYLe2ZePEnQ+mFUccHRFAq6fI7yYXmEiM3lB
ZESCfAPwGiE32uqZfh9sH9pqgKuHOW4wAOrxpchW1V8Vm0DxXlRgQnUICHDDSbi/mDpEcg6m7Akd
bx82e9JVf7wGlNyMQ0XzDPQ3vLqWmYIgXl9oCyX4Oo2hZhVdA4Ik6mfGR4CwE/Wqfvw1KPRI58cY
dHmiiT/hd7xibk0LHs6y5ep8C7EmyGAG0zyf0s3Z07/ldoM+VjzeD96+gwUW8PDCFwzZdjWmccdq
YL3BsyWuMZhOvGomw1gc0ZzMz2jTNPHOweVjFpcISIIhI2a7vTDOlBUYkJEcpvgoJ9iuynskXgTn
NieAMqMN5K2GS1AAFrYhDcHq4tU0eDHPpeQTzqq8Kg6Q75jhd0wUT2jieUkcE27iGDazFScUOgFJ
D8SHIK5zWDOsiKPcJsLvsTFjbbCRVj0OzowPgHEaZ/NsMokZyx1+nb2ouxZuK/Q4WiT0FLlOG4G3
CL7VVi6bf6VzNQpf9bRSWOEelogxj1luQRdHGsiiv0raw2qHyXm48BGxCK50fTgOaWBKp6hbRDgj
X72agMyxF0+cmfyC+ExRduny8zqNG5BZVCsO3B9tadm4YObsBnC1jbvJQ9VexivSoacNcqzcCQFr
wl5llFeg8dVNUxM3GYCDgwkbU0mRwxxWXhaWl9m/Ocyonng8VkUZQtUNsmyFQGq4LYiKrDLzaRKo
NSqiSdoA545X2IMln0yWOeeIjI1YrzMlQE+36r0wNoAc3oNIGnrlqg3PoAFkWB6IUI5of4RZIK1H
iSDlL3C1M0wrcE6lv4vNTsU7k1WuWTTFX80GByZzYNQmGLAsNCHND40gu8Htly4zp3GjqCWSg05m
OSod8DCh28QvYsSBik49iRvJh76HT4TXSGoBv9RkVgO2qv0VxhZyouM9MZVB68eqZcdtv5vuPqbu
IYU99tjezGMh+rEmylFZ4nB0JJxQXxvRIpUrBiRdFSh0H1BuqWEsjoOB1F7PmH4iZyN5sc4exNHx
bbLO13c1JL+uafyWmuVbjzjH59ky/dF4knDEOZZofQwYrVL+uJDwKgp679+YDa90BhbaRIW7wqu6
E9QHzF4S8g3eQJsn9pw+LN5OgYf6xSTlI+gopWW3ENBkTVG1kzhi/gDZhiCqrW3hj0CyDM9MqABH
AFErXI7+/H4IO1iTDmhcLDNoJioAxLFQHGZLcVulUAchowwgenxoJc1mOFZq2StV0kTedt+ACU+Z
QbglSrA65OVnYL1EJxFBFk9GlQF1QE+JZ1UtSzEBdhNNItWQKnMNlw2A3j3zE2QUgAWb7wEjnb/O
IHEh/hUhCNU9Wkga4cFl/+v3qMcq8sgrCGK2MZcBeYUWrI6UbMLH0M5TycbG4phSds7yw97I6Vvj
EcRYvLFn6DtIq4Eeg5jJRw5J1Ihpd6ORZbgvB3J6HSswiLs5J2Rh6X1MyOYee1WxPKX2e7iSVZeR
KwQxmRMZ68mPZg92Vn9JbF+75H6YyfPMxJ/Ern+5xDEEqQVOmdgnyiuFNIlMAyq4Fj9NaL6+6TKQ
BNL3jqAQORl9qB6lXaNMNr0+woc+S+DBwTltmaECJTXrQLwIpo7yN04fK2mUnSv7b7S1DUlZrgTE
bzx6YPrAJyCUEfEdpz/y/Z/hsE/UiPgeMTDW3aKSedJAaIVy16uUGScENYlfok2U6ELlf4uDRUiT
lx5D8o6glbvyaT516X+qn84qsTKiO7T5mzOpjRi4O9eOljsa7o60wP/l4fq3bOKUiQq/4CN6kacj
1oI27WWkOV2VkpwzrON/PX+VtzxyrLjoIK4ZRI3GnQa/qIog7gwc++ahHE95Tm7piL05dpabvc3K
4ADkGEam/eViUl7DPBCM8YYESP5OIs6a8SbaFAo4ioxi7J/Il0y4ExhtzphQU4bfRuu5h3zjQ03G
sd2nfwWwsvcolbAlXb29LfYh+XZrX3M0fbglXcfttJgKBjSQarQ6BdlEXky4TARFObKQBnSbUbUw
X7/nGErKXBcFeS2hEY9JouGp13Kya4Qtm+rD4jSZl/ioFBFyhj2h/NRRcTfrtCGOTONgpAUoBS8B
wWRw/Cujw21i2o0hrga/rPtPjD8WnoiBJFY81EdHyUom02X8ZUlo1EUT3KgTv2rfoiCO2kMFCtX6
z1lpTDotrzysaXQQo1gwsj1doU69g2YbXsqbeXd2bYq/C7g8sxtRWTrnwHBX1nK862BzrabWHo7K
LsZCAZ9BTLlxLFqELCJYSDo2ATIRu0C1Hh7gjTFLHkpCYSVIb7gs5RPagbD/+AxCaegL55FBv2tN
RtOAJDGhxQvHhA+44984PjF0VDgE+YzpgRjIfY818k3RNIMOvEkkECErlIhUhSUncemJ4etfeLB8
3UbMjZ/CNYSJylpaSaVIwuHjAzZtDKpUCaPZnrRW/HOAbkZMmrXpOZw0TMo7GPtMPpfySlQe7ZGz
TeaO1ZJYKNQf7F0Y3r+/vxvrF8cUmikcRShgDGahGmvUETOUJi70hFpCmtAVZBNH2ay/7PwNa/0W
9PfO8sXmgfJgmM2dje6ipxayClmSV++5IizXIqVjMOIoesJMLezyjXJrJ9Dp5hMHUPoo0XmY0IDw
X5TBNwA9tkgMJYZW/QC0KyyCjrBfBiVzQ1rDeYrGdYVtGlDnke/InUKg5gAHXJ0GENJIM3ntG1Tl
zfJuZ0EKhBsN4pUXlziBcN99m4XuzQSxx8oix2mC4FAPuGzXb8quirdPellnqOfG8q3Z02Z+X2hZ
f46DIaCykQkiGOVwOiBJl6UewTZtvhov7PO4YlNpkOIJIuBSj8iYmUIyvYIJ1gGxGevOIsL6K8Sb
IMgA1ugXWAeyfZ7hoFqnJNqGGvFD3jSmI/XLfFH49eamL7SAd+3UHUVJ2awn8+NyHkRma6CUh4NG
E9u2/dqwRWmvLSXtj4bIaToxh33kyXwSayg3jxUJyUmbiAGDtP0fS2e2paqyRNEvcgwRVHwlaRUF
scHyxaGWYi9gg/j1Z0btc+uefm8bIDMjVqxG4MjE28ob5FRnW/7dxkWh5fHte9KUeiHgj4c2VLF3
gmZJHQRrZdP8qZ6c19Jxmb9Q/bixoAfO6rfHVsWhyiaQM5MGCyJSIRFNBmVIwiuINkb+bFi9dW8t
cQQr7OnEiJ1OQsOnO5JmVJwXBfRkc9xAueKJOONqIfBmF/fIq/NED9FbCNoqRSu9S6T3H6HH4OYh
x9jL7nI8JMFwScyhQ/SqLDkx4xcfki+6AZVyQE/F4rRam33B/A0OLuqckWkR2QhJ/q/p2TJyQxqG
HB/ynHRXwr33ks0OkE9wpunbspYbRGJOTCSAzTCHIT/c5Qmo733NwOixrvCEkeJfTAan0ySENbFC
nEQqNOUxV3baEiC0y9EcDaV4B2AzsPwU5WUXir/uZVPdgw2EcnGpb5v4HPa4eVlyTt7hJutvAIuZ
l04EHaeptRIsxCd/+bbzLqjzH1DI2U+/JsYpwnMA5eePCH0nTU2ZEvEJmjcNIl4IEi4sGG6bvBL7
H8RanROITYCwQ743YxaVRJskwBEB5jF7ijgMEm3MAnrhf9lglQh39ANQHCG39TbJTiBY4EYsKqP7
2oX9y4Ync/+mQ1P0tLjD0oVEw2Gl5k0TUYZMYhhhsd/mgyRCiM46rxVHsOB20jdyZ8VQhig/WCUf
oaTD4QcU4TLjLwPhmAFvlydmGqcUJHBg3KnsDbHUxnh3xjvhK0p7sQ3O3IGQXY9eVspxOiThopQD
xN5v3/Ni5FS4/wKEtGXYwJhEZkeroch32lY2ly1okxS26JJkS0+gR7O0IIx/bPx3Ep5MG3DgwV0R
+2Khj2Nux6yRoVVu2zxU0yAOutZgPJA7IviawJmAgn+jBLhdTs/C1yLaMBS7+hsuVJu8qGWXW2Mo
sdSSYznnMBu07Ym9wOyKbKtT8Oo3/K61fLtcteX07e+QxUqjD0TWN3gbb42eG30HUwaYjGjXFQjI
x11sNnxKE0jlsEHIx8IK0x88jLbYiONKAbgnOz3E1zc4JMoV9ontWx3mkqXBbTw7uyP7sRWIYWHA
TVjYfA3uLV24CQWImpl1zlk0e/7tohwO4OtSAXEnaxwMsd3Y7gC4cOXh6zGVQKcLjEfDG3BFNNcV
hSAtT0LNwBDIXS4kYYfV8Ca4iMvRQt4NtMhjgnAcvCcadjyZiGKkkcQCmYEDsS/Lv1p5nCUPxnRS
3D4U10RidjOAVb5AcrSCOAmmXiztaCx0g7GSh9jgwQtHDmo84FAaQbqrN2ssdFR/BT6hqM/PbBKG
1V0im3y50AHxHuLwG+CmyDnG+BTMjmOV8nJ25tSADSs23/R1Z6q7hP0UXB4x9zK7uN1aHUypgXrW
qWvnLPzhHecyyquah+3Txx2q30RZRo1BXtyUZpN5BeXshT1aKidtz00v7QJDK5Hw41UlhC/c41mw
rQCmWU910aCBF4NBrnw5Ix92tRCIjEbb7kxE1M09Au7ucvLcg7UjlUfUmJGRSmC5yEmvixNSXXW9
qMO+JDccJeCBbwvUQ34Jt7ZU10X1skqEx5X3SbIQZd9t8LRqjLsOiFsPNQWHjg86sxUXp+ORfA5x
kCsWDFeaEYJYbaxzajQXX9UY97wcSKbDO7YBNDi4xUnzQP9So5oRwoc57kKDeoxEBiCjfry70ntH
PTUFxgh5q5dkMwObHliCulWhPqO8ZPeTTkkUIBUlHSwv+IJTJuMrhhZ028h6CECgpkHHerdvKZrZ
1RTyvzHUDy74S0t80tjxRqharRXw1Kw36kGr/TL15e0aNVl/b+ShyOwpdVJu+OhfVMfQejepMWk3
RNQOhYV3QVzgtSjNflvxZcMrJ13aKT/HDaQB/AsI0HwPz7MjTHQYbFDJMurUfg7s6+qcI4YZHp0q
T96UPKT2ybG5mmeDTe187IzzohjBUOZcfqPVObJu8pc6murAQ4IyDDnSanidt2qnbXo3wvLUMoLH
hpSCM+B/oRHyBJzAXV/Uk+O7T4G2X95HmyKJKEIAE9x8AtwmzzhLpzsjhv1JUwePXFIQWDDiyLXr
gdD+GbshsQ3beDDE9Hy05ND+QVPyG94MtTMk2HfBpniVGFCZOFnBojNE++fuDAiWNPo75iNxp+o3
epztr+0XmWiPeIQ/YuRS5wC+0sZPgc7Z/MXhrkmAXtL53RrTtAVX8Bq9XtYOFDINpvqA4pRT7bqA
mxHTj6Rc9SZHdt5Qr12HRh5AkpOdQrOyigxlsrqPCwbW+Oaqc+WfmTb/GenTbtHLDfQuv/4w+fvX
1dl5b3bQAE0KWElxldFIDQB2dKeXlppec44DOsa3bUiTePWX9c2pmQVKzERndzthKWN/Q+En4imD
k0sXcdggQ57YhU0Ei2k8v/ulDZ1ncWXHDJo6MzwXdsCg4S/Q/jH7xkFoaUNbvDjzt4SnygbIODyR
La8ZE2zEfusOcXREvsegfiroLhaCqwAG6sul/svnFujn46a8TgSWaLmI5WC6B0yDWKZGBBFpzkSz
n1tfJgVTcIP0qoOjN9lore6emgp/zbg9RCqu7ndAMh6FOkqfKF8peGEhrhajxvgeprhxM7zBTxUU
zg7rLXzHdeqgIjbFkDkIdGpHa5eQ0sGQUBer34OtX6VYcbR0arIJbNp4NUC9mLLd3/QA4+NAg80H
bEutEdwmAYz6hhx/HLIFw3ksnBGWEQJ9yTmgoNgD+t0pL7mjR+vKdjwVmgMtwuQ+DvIchxtWanJV
dRQjQMYPNMXd4vEjQ2JxXgOQMv6yphG67XqyAca77ogrKpWZIo2EURNHKL1+xIsIBg60AwGZRgwT
A+RUlr7ROdvaGCCDqgeZGVKHCaoQfQKqjvoCnQBY+d8Q89qg5HEFoXlf0WWRRUPtXnKeWEi4Eja+
Lt5YbVvHO3VY7P7N5A708GyHoAGCiJQ/qH5kK2BLWNVKb7jPh4OqElHk+HCyf4d4ZWCIbC90jYg7
SbsbQZA4RdR13HAZA3Edb5Nph+MXFo0wNbTtKWh5rbGm29kcT6j7HPY+O/geliAPmRaZNMxh7c0J
z/T84XCJZ6R13QHei6PCEXwXH9dcBW7zoBbLKd90t3u01WmD4awx4TT77gnsuTopRyKVW3e2W93c
uP4tDxQSjAExr4Sj29McYPOj1fzHTTnTCGyufjnhuThiRo6x8OWnOW8xu08qCG1cgQdsFiHKGf0m
PEzM7PuH45JVVtiwSqlisDONKy8aNmEc/sLauxQW1kjzF/LNRTFfENoopUgjgn8FDNK424EOa50r
Q4v1muNPcma6xZzFjvEHsEYdd2Sx/tjHgPy4AnpDEaJu2bdwuOm5PAi710+qe7SpbH/s8g6MkXJS
S5VPISU7W7T8U8+2xgsaIYy/SDzlEWYDAmaT6BWEABwlPHiiLMFUYSC/fIit92+R/vKRBfMPghq4
zOJR4Q0ZPlPlMyq5D5OkAb5FNci2rNgfrz5SVuAQgLB5dB5sOn3TI+GYkpwf8e45BYPuQbiXbSMm
kwgsqZmrU4/bby2NixVRrgF98My32O07z2GjCqUwgtOdhljlMFfIufONYah3McpMzacIQjDNaU7A
UXay926k6iMSdUOcuX2KURtTaVf771aOiQ2XliI790subtO9B1RfaClpnzcUF17CAYtp1DNeDrNk
YQ4ftRrwpLqQsrhnXxd3Na7RlYpMFg4CnTObDQZ+tL48hxCkXME1OYsTzO9JWfXRh+3QdUB8hsKm
YCJyF0k0B17WWP6UFz+MV7q+gd/aoKhVaV9CYCTK8YhYril1vF2Nh+T7TaHBrPCVEjCzpjlIGRKU
mDsCRk7ZyXpfm3nncZZkyynDWB46AkxpWXsWK2mux2dr3sXgz5Y6n6IbfekuqAo2NWo7tf3jp2z5
xIggQJnwM2pcIcPimicTTeTf7J+5ppDQux1VJYwhRksazCGQNKsOcQhmrBHnMdXbUsc+S0U5bdOb
luPAI4n37+n3flSHX9Bq2ULmFyCbPXzG0hqwkhru3V+hyCQg8xIMOK9+WxlWvIGOh/5icUUhXE6X
PYGF5NueNOp6HkTkXVA++2T5YiXXwM6LF1vciZr9JewQnlab/F53obvDQPOTyy0wT1RmH2B8MY3l
BM2RZN0CQsBLe15dkX1zLl6uajFs+E8MHBKU5sxtI9iB3vBpKHqUEsa5/rR/BzVPNATA2tFI653M
704zqVnqJ3VbnI7WnFRZoarPEdbBaBE5UEastv290Vmw00NwvQyERxlEX5YV47+2gqqjj7W+53V+
RPJPDQQExY3hjEZR/kafGLib089wWWbw9nUXphwM1mBu0DvxqDw4aClEBg2q9N13dF9otYKPC4rV
pFE4pbIgEDAs2TaAxEr+VMzFVWK5CVDzCKdBpE40oL3N619tISQS8lM4c2CD/u03pJm2+kMXw+Et
/JGttMUHJjL0EDsQEDkyIKTdv85w/p1UasDFk4v66rJXDq6j5e1hL9s+Mwq6GA5k9ovIjeixBjmO
GjWyQ5/dER43LbhUd9pge0pBf/HHanhrRUpoZvsH7LdSfAaKAIoBTYNVHUfAmY8FW9F0o9u8Og4K
NOFTsfv9B3Ut7ffTey+4iS1sEdkeLQ9iMN8X/9EQGtHFTuMEUt7wNCWloTsrkPxYuIj9/VJ3ccMe
UrkbGT2KPLyJrAQbmBelThssh4kyPX+b0RoudYOApQ0DmHe+2dH0QwAZKRuvn1hEX1uPZgTcDN/+
uPnLOF3sTOB0aWhXLz8RZgzJXzAkdjIvO/XqeIfT/6xU2GH8Xjd7gqXJL+w74k41GpUK7vfZPVkQ
QXpeRecmaAZSJ94CPUvfR+jgzx5R31zk1s+twBSTD62NmfB0pgkV9dmhpOuETqgpctH6BKc6IleY
3N2+Yy4IbBUHlMy+zB4PtZ80+ccR/h36/M/k4+N4dUQoBwDET5jvnRG3B9t4iOgD40wUPJax/XHl
sxwuF2X7R/c2K3gZ/7J8es8Z/G1I9F5tzd5jchEM1b55ZjG94DLaLmEB1TxaP9KtCY+PupgB0cqN
6aZvVl8dnMkYE+/xDYOSfb9wRxUUmzsAR2CCsuLLdKWrxWqVIcKF0ZGpiQ/J4hHWLUsX0xBIdyR7
brOlCMZmYoYk71OLRp6h2cN2nJVVGcp5zulft2nbCZIDGxzMKB4uzOXI2CPvKYX1QdV1VE5rURw4
hFpEgcddLfisKWB7ZAvaGZbdX+gfB4GvrwsnVLPZ2Z21rDzpeUad3r9p12t+Bj/vPay/NhMLMBQ2
dRCyaiFwGaorD7ygnBeB058ZG5DoNcQDCSHHqD41rUPyNzXr2nd3xHOlrejBgZlhYQELtyyl5Ikx
/ZlTvK2fQ6FwZ3H6BJYUkcMzkRYZWK+j7wFoDpS63g2klCXlcUAdsQuE7bCGAej3Sx63jJZoq2v9
FxRtjCVVaZCWWXxccZWWcSm0gwDefUAfizcvz3EXP1RH3RlvHmOYW31UWp6PU0mfG9DP+y0/k+yB
j30AI8aoQfXGl/lrARDSvtj1BeIDpMXaD9EKGoXdNCMICs9b/IYOCfUwc1odTK70K2rO8E3fieV9
bWmwe06EwgfNFrMoc6Qvi20d3Y5BFxV01CbV+EOgBQjDK7Obhf8kNhSayFM1UaCW/XMRfJt9/t+d
GR3nduo/Pq6O2S4jR2jWmU0DeIbU94jPDQ9dJrKzy0D7OJ9xjR8Q/O2LwzvkwGOajSmygbHEw325
3KgGdrg8iYt6wZz0Oj3432E90MZ82t6MBdtevrBQBfSfr6KcPz78Wqgt+IJOH7p6LGAf8Q2LbYFT
v1VA/7d1pwobLKPSywkkQB7U4fCDRADyiXnRsJleXoQRRto4A4X6YhX9wXUQGgUP9mX03ovJ8jm4
zdt9cRUWPdExbng8ImwsvDd8jZFwimSW1hw0YSY1MaZr+od+EzlUjwz7dmAmxwhDIP/hZzaFG3ZA
Hf/tPT18bGfHSeXnuPU0fXo3F0eq4dl+QxXAbeXv5+TM+KwMEJg8ifU2FCRG09A5w0NywitJUlcZ
zVIXhZp3Wre9e9DDelgSLPJ/xkBxN77MzIyQ6gtVInub1aC1Q2A6yTnSZ+w5RElLWDQC+HHHa/ZX
Q2PMzhhSAF0UfacMwlEIz25DrPG9V/T0Lg7mxJObl0X0GYqYdQLre5gPiZJqpdZcR4mM1SWzy21u
symGyJLgB0IqM0ogMRBtFrNrMmHEIxvWUckAjIk37KNfHT43cBd/tG3TWTm3oZgqXfp3F1/k3wfk
8I51wvDqjVGXudVrq6TnX7TFEBshpW4QLPOAq/txUulLgc2hGWqIt5FwD3GYXPKU9YlTZA+aSO5J
U4NiwKiIVfrCvqt00g8xidg8jx9boLQScVmANJqy4sM1ZOQNCc4DVJwBfK1IcPyOXj8liP2bRQjH
S8kpUFsqpRwXXiU1QgSUK66NQuOWzVBiFzMwTpwj9eFpjxSQBz5vU1j/cPrM8/ugSdgXcsHnhd7/
Pe+Nmc7i4EQAiXOedharCzygEONtnLvaFg0yVX++oQznGBdgrrXTfCtpBpi2eYSh9tfri3+8qdFj
ilY8HK3X7zGuE8jpeucRpimor1CNDXDvvuypcqh9m1huWy+xuHJvu9onwJwTiRt06s+Kwh69Ozzl
cAecYsQgijnaD1UQA5jDRH/+1fk7nbMSxxYPeLVdU3+wCCDTiFkGv+LICJDZesmrWhUKlmrNokQ4
jdof+v7d2RSMld6h5rZfCuBx0Zn9anE+PDgVPA/8cE8egiz6xAYQWYHX3kTi4rF9fRSqu+j0pRhD
n93/hOJIiqVKLbKRvigyRNVigIqOa8Y0GorO9qIR3QExFjq6V0frgdIYXXVHdoGyZKhNkPr1q7Ex
LEiD/7jHfWfJG+J91O+GoiR5ulp0YJfh0bXmv3NMkPgR+7CK9WQwoiSk6G+YKu5XmCHZTSSBDaq2
uZRIYlgmP4KvSu6VFJoylT2vW/3zWv6ptD9bgnLFG5KSEGUgPShALDU6xbssEPmtLbDcPmNlTybd
FOLuKWyNi32NoLNWt1C+bGfMcZ10AVp+v0EH+LKjcvoQ9DlJHn/Dyy+2PWSVMU2ldL3Qjp0w5ln+
XTzmRT2XBhADLqBU+gcR00OfE/KTyJpEprAD6eNYoqgVVwaqdhpiRu/k1aSeix+H3FdRFlXDiz3d
4C8qupSXJz9HuED8gbb7/9/I0LAMTtPTtAy5IvPzWls8EY8clAx5nwCsmLQhYWIA8ZlkjIhcXu8f
9Wr1g4T8OuNoJb+bX3ZOsptN775hScDyohlsGWA72FnzNbFigWAhEqRidPh5hzmipNxtgG9aoWNR
tFBdMj8QMx8aKHHhELpBjwUsnNzLARYNcwfSnnL8xnBL2X3eXp3I3RM2CzkxuOy0afxgwLrv3yPv
CwrZl7BowQsyFIYuZYPAsowuvbNTRlJ8y1y+gtshzI7lFyARXEQ8xb+uaLFoQ3EiQWKGe5ZYtEmf
yevOIQuxQeKNJybSZ5ejh9QBHSqBnBUk97K/NgGVkXOiwlyNkMdiNd0Lap8jiR/ZXHPxraM8PmAm
12DVVyl7Ozt7h5RPMSMvHHAv2/Ba/ePovDZYdDLbRoNAZwgBHnMa+BT05ySNYi5zn91nxI38nCZA
iv+8RZA6FQ6itdRw0Af1q6QdinHLcfDi8vNgghSwdKk7VC+6z6t9tm5PDO9sPbc6iuWBPOeLoVip
T7/Q8/KHQvU9kjzJnvOkq9uwNb//cgJ03A7Yrb9JRtgAuFNbaaW6MztAL/XycXmQrRxyS5uduNaZ
6kiSwCpskZYLZMK/EY3Mp92HhExbQuBUdVP3rnPCpCglMf2OfsWYFicHBSPM+KP3etqUxEfvg/cS
zE9zSuZewTP8jOGw5AihU4x5bGraV8Vw2ea3wbeG4l0OLhuiYNiPburBkIm5yWqAG0E7k/83Kxx5
cJ7gr9qNL6wzc0MtN3pS5/5lzPfACB3QTiH9fcAS2HgSnQuAwTJYDJCtsL7Ja8TF+ZkaDeytVnRw
jBGg2JMkewOfvDo9kCccykyPG9qYiKoOuaX4cHvw6k5zOkREUEb/xnKSJ3na6PLkaszUNZvQ5syH
WCnIEN02lshUQkIRwLIIcQlICAqE2j1PTyOGEKFQ3A1SrTBoYpTPcoK76MXBeZbsIKNuQaESkYtC
0t3G2MNKPBfChNZkG8e7cgODwsNERVRMVNIyKMth30I/++PCQU8JAqJvRrKypnrIaBJ8GQCLp6k/
WADU2wt3OAU2+OOgKdQbzGXJCrjDO9RGzcCjNVhFzcUPCDsmPKuIvokeiNawN9OHiEqYYGGg9El5
zhl6FbOjA468KSclQd4iuoE2D/+JFhyNBfQMShNHJ5lP27TT11JYFzDN2BWWggFTKmE4N2RRN2X8
/E9hEQibnv8FKO8CNh/OT4J5IC6fYbGIow1Qq7N8KEDiOdJj9gkBFM/CyHCnePEbyII+bBfD5UZE
aUKfE6HCd08BAX0gJTlvBjnnISbArpOmjB7wEBJFnA50hxU4SQfXj1W1baAMvAfZ+fDdg+tLWjED
TG7gCooX9AR01jPZpgA2uL6uxkzjMNUA8ZqObPH/dIhwaDCL3gkrl1GaulNL06k9IGaLw3UYyhfl
1woWFRB3iG9qSjpt6r0pvcFvdrHwIodLo//mawN9C8g8BVsAghRUn6aaUFJer4qhwyLHMhmfSrHu
9NXk5VfksynxmnXCEOBvmyBTgalsJyCvbLjgrh1mZtAtKxjKodO0hZgVQ1hpVRRojLugZEMcPwY3
mdXyIhpE2g6ngmnhnKx+kBGJodQ0YX3Lg4dON4KDPuRuJTDF2awxkmJmDq0TxU4Qax6KH+Gewg8W
xEcklVKgdN3vE1kmbIoIPEfn5GA6FOBeItf75cawdblq3D1wLv48WmMzQIuIVUwJftC0VyyCMBVG
lIxb5NCFHvon+/ILmT6ZNmvE8qw/szIIOPKkwe4dmTaod/KoUBI4iK+QZ8H4gDNOv63GpjKd8cQX
oV0aN+Y/6xOddDUVm99O9DgyqzKg5giNnWEjFLV8L9QmvG+HkJM1AAQ+7gMq4g/U9LUuEh4app7x
17F07d/92O9jTG/pzntEz12jyapsp8NoXNxkc6sCuroH372uZic8DPaTsf/r+/5EXfzZit/Yv+Au
USp/wgft2vJqxHQpB/Zwg0NaG3HBQKb3uge54mdFLHAaosv6JtUPgpltCsEWlv+bO9kdZyBhOEHy
OHqsNR3aQ3pC5khho3bCVeDJwYFkLYqTP2GhyLUydQF0m9MHyuPGKev2FVgN7sa+v4LivVf9pkGb
3tiPWmJg3D8u1l+IDSEfX7JfOullfLCqKFM/j5ZVxhtzZ55JJrvZ9egz1VbwMqYPr8aHzbqVpPtu
NkwOBgYMLdIL8MMCjJ6Q0YEiIcH6XZ5C8eTruVCbFmduy3yJ22eHKrdByrclqSF3p8SJYXRNf1/w
LK6p6WBBO5gvYEEWfyltsE4pKs8UsPsOJCF+B9UpDjQcxG9XqlkKkdcIEqd3R0rDjnmCssS7okZs
Uy6JlrsMjgkzBg/nWBYqH0uaEaERC31uW/oZFkqOHHpU7GxNAJVOAFs4yIXIknk9DHyEIgHoKvxk
giGEysgpJsoPwUmknGcD3EQYdGJ7+af+Y03/o4qL+JPtWlHtOOwrMnilErBCah/HikWVwliXaKkn
TGYWAzDl1N0MGb2LJBdJD/9bTZDkOJ6IRJGz0bXl6QkODb6EGzIoWsKvFAWM8Enl+cBgzwfpN4NO
RXDAO73jcsmT4h4KquLThB/30lAFQmta6Ij0xZbTTuudFHlMB42Z6L9byJw76jjQbMYCCcaAPrag
bjUvA8Sd3nkkShOk51LB941x3V8tbzRcOIScAigF5vDywqmV2SLbCN5ET7fjdJw9hGoXWxW0Bu6p
j9UwNCluELMXPLOge0ENpD+EfA0dm1qWZUuzTBSze+jaNfTrJQvc1j0Ik7f9tw8PJC1Y4ELN1Imt
rLb/2nf4dghjX/xC4Xl1ubqwjLCSg23DiUJRBslCjsMt7FpO0QP7/40oK86BPuKUPqhUDuhm8kRj
SC1EMW5AwrgnZtMVlggk8iTboSrg7kh9y7MSUfD+zT8DMb8X6akD6wA1F68nJyQHA9MKUTedge1h
3KUJj9PDbcxOe1KoA7al+WFUuSt4MG0nha0VCqeX3/0vnuLP8vvOXF0Ai9K5s8vtuTSQXXXa7Kwl
gV2S3pkF25iJshGzQzAfuUJrlmabhcg4R1HCxGkM4gF/Jtmyh6PKAcxijM0tWcMYmmWq/2ft16Gw
EGq6l1NT0yWnPL9UTi6dktDOOMGDYCfsOJEnGywOaNUuBwh1gQzopsENOSrN/YAn/wfBQF+w6wlg
58w5JEJE7ULUkO0L93o5vQW/58dhWxOSHh+U/Y0DAyx6WAzfuLE44gYq5C1hrp7nGLsMMLxauIyn
XT5MApkfdZroqbucvailkjt0KrVLP0RcxDsoPF4GeQWxrdT0zbUrob81+3mGR9lqIFs+x4jkoYFO
umsYXnKg/HBkCK512Kecb4K1it8hRIaH3Qa2GDlqvP/99dWI8wVlRMiuyWkcbvn4//QO0Jphfe2M
6XeUgxcBIcsKNp5yTXFWo2ok4hVEBoaxHGcUJDyXooehKKIoWZBhZ7fHAHlCLeOZQE0Hni2q0Bjf
GZ8s+B9NkhwDnSiaGOUKqELAMWFrm78NSYwopFEbPByBq5iUugwSdxaj1u849kQSQhUcI+uT1eKw
RwHGlzwFDqtIfZKHzmdpTZAqkPg0Oc1bkXy4bUyngMMmwbkOqXSBjl00Oaywa6GL5A5Lhy0PYzN9
mHqA6qmnxgSr/jjoyDyAaYrFszOYm2o+sBfZaOi6lqgLOd824kEiy8T83X15gAxbHO1h0IfO2p/4
YMh494KSHSmC4NlwKbkb3Gwo4BTDFo/PP12XqO0/ztHFKYhSLkblZ1E5vwIwy+OUGXMIr5fNVnRl
Ej7hHjZth30dFhgv4YkqEwhNvdqKGqQ9Mn/NTnj2ys3Kbq/QZTz9PKWN+n0OdMihTx8BLI6pLRq4
P4369ELjK2IhecVT2kMNzLXIwlgWUYuwgfCDTdkVEwAxy4Olvb0xLZCLp3nNCA9EvhR15rY9LNtI
u4g1J4FmQIv1tMvewDw6IMzkQ7Z8eCpHTD7jbdehe3yiZYVjh3YhPNKXVaG4F2C4w5eMgQRJodeR
0HgZFJzXNRHP2obiP95eozyFntYoJg1jSF93gWJDGN0x1l80m29CqRZt8weufoFd0Km11m/+5bJg
uFKSglUs36b7fc/LG6FFIh+vk5umGIX7mYXNGsrRoam5BzgZ7Jv4KMXM4ftuoB1+kukKtcquvAwx
1DvQpcC/AXNoe6aBAyHKCgC0U3zVMtUx7FobrJiPPkfXTHra4mkzDtqa7TDGJzJkHPFDu3/xAf16
X+eNdkjGEMbihpYZCLJaUOplvzMjxMAr9x+dQJDcO/CvOoEuk2/3gHbUxVcWO3zsvI7R03TYr57L
/KPMxhTboU9Qw2i0Jscn6yNndj5rQsqiVcFE/wqndVJbnx14db6baLQn1gchxdvNItiADxy/KjqR
46DVdZ8NrKH0l3++2xm4b/i42+M5//hQlfX48nIr9pUka7nHXUO12urFsB8/cMNrrA/5BG1bfUI+
h3rl+va5UXdjdLuLFE6ZbzwOubxt2Iq5kAhXDXEYOpD0akD3g3vx4oCDYkhBcWJzqYmic09zCo5p
BEwiNjFfTGQ6HgAjwEnUG/Q2BNjlJ6zQDwrOvf0AMH86h4PHQcz4vDqoxXm0RMMA1Q1PacKlejxT
Zvh4+TGZJZSm1/C0Ts/sPMv3ddAeylG2vtp16Z0IjjsjHQWMxwLLvjetcdW09lXPLT0dJsKBOQW3
5GDtSdbAIosRqYLg82CJML47oVHDVJ4l/pOzcPJ59lKXFgWPD7PwyYg+6UwZml3sbiN8Vuzfzrc5
5KjroEk4y3kPW7Ux30J+No8DsXEGcTmkJrjUe3Liu8LuIDbXP9OyMEREswnC5BjQDlTY0dj3i4d/
XlmjE6lpCcNYmWA0mCusVAtwYzCR+pnF4q4WP6dRCInlUNlnkoTVmzf8hTbFbcB5FOpF90G1Uw6a
ZNSyqVDJlnQIDKeKC3A0Ayok1eyiLkPHMx1vtAWEaI8bw5xriBrNM45JuxmUEvrjPedV2AwznnMO
LQ68z3i363YtQr5EEHRYo/MubaoiZnGIYEs/wUtrZdfmqOZTk512NtWrdl4wxx0YhrCMH9sjyTT8
1ul1Xj6cF7U6E7phG5c6YN3P6E1b/drf90deEdssWB0Be8hvOy5W6lfvOF3dOYtcrBtcV8SIGEn3
V6LZDOrvwibIgZLtz43+2Aagwa4NqFcPH6PhFS/577OviRlPdwJ7DGT99ww0hYfcfXC7RpCMGjQo
J/+6ctA+Yw9b+pX6C/Aocu8GTO80psXRfflm0pgy7AkL/5HBZtMnZW+YfSKokrUanoJutPiUdhe3
TG26eYzqOc81fRE/YB5fCZGYPWZf7EVFtqP3/DbZjVKE6DC+w4cgJXyFJaR8wKklDAdiGV/DrmlV
s9fFuYmOrB5lTGPoeZr7Vp/w3H9Wheo6B49bOd3J12Ui0COH8WEqlt0l7Ixf+x5rC6kQDhHdwSmP
NLiRXfv8sCD+cdMNp9qbw/kJXtWAtxXRh5gkfZpcv24WduklgLBPbt2izbhE5yyoTOcl9MEGykvu
03d7P8/ZbHHozEQ9eJpklVPMMp4wzPL7jEc6rOciDxEz5zauZV/q1yrQgMDYlNDqYw4LEfmx+yA7
NMRJld96mlzw9p/d8TwqC0ejluJYJdEB6u5M2wj8TgcC5tOO+CtAd8vF1pX5yoFT4m6GJ/tFP5lq
CFHN8VfYiVXlE3LYTIpZ92vrd/9RESmVV/zqGZ/k5L6KWQnrio+GQckGeiP05yZOhI7ms83V59HK
mDRhuPCu5KOy4VzHf1atvc88ZwHyPTLnWThlz63PsWb4mGpmvbCuhuU9eN4WFbOHNilrn9yn062R
eGGQSaKJySTglakPW9MLK6sCBz+fzwPexDTrNeyIj06bsRUA5hmoY8bYJVOQs1tn59kCFR01TYch
FO+GcvNr+Hzth9ybJiZUKKSgGjr3tn1fHscvHIRq74tXbwe7QNP6mGP8quj38j7mdydGGzmUcPtM
4S6+ER3x8Tjj0Ys9HifM3XlQK0C7wvGn6QKyzxlLcbDtQczl1NPy2QPuyOANSyp3V5h+reyJhpaN
wZdd3aF6eOXLPk5O9OLoElrOYZxzRrBvkWX7GJzfcWk6twOg/J0HDuAdhjDsyNrj73VjlE1OmHC/
GCNXNyvbEnnPR6lJCXqa8YWZ+osJwMPAaPFoMiX+FPBQeqIkXmXx5+sVxCkSjtSwrw37bN8ANMYn
h6P5df7J6Caf6kzODPsFMRH9mjkrR/l395xVnMI2n1P1Tt6Hi8l9H52Zk2eq9O6syrxPSg+CJrwS
By0u6NkatdXo/nWLKbN8W59z2HYcsJG1+Qx0WG03O2cKonJeEU/fluqCMKeXZevuM4u/Ersmzo2Q
DdIr8crsPN6LXf8W9GKx9cSmng3TesS3pnoF16NtIK98xLOnZ/glx7KOjL72OdpuSs1GIzwOUgGK
Y1lPzLHISDwuGeq+ncBdfl8eMpr3NLqyODqZj8PEmUZCiI5MXS+ApVDtQQ+RNh0HTbKWYwlwSBJC
I3aroN21SDRFpgDkwTwopm2s3JTxrGjs7uXwu//sARH3hw6p8bxkeOLAXJMxnJOjFqat0tERN7W9
Nw4Z4ghVv0lFHvcvX6C+tvoOKZeeIEyl12ur/B2Mj1E10Aq1WhxgUffUzLTyNRTpr5dTYZcD+ueu
kPGZBjw1BzdIIBdJ/WKKLTpSBKfPo5swrfK05AWEXrFQGW57ECAvE9nFBjIRwBsSMq9szGw8rAkN
byMsAAQ8l6YxMJyCAZ9/Tq7JhQ4SaiU01OzmcLwQL8Fsj9GCv6zWVwSAsArcA5MX074nbQbTDOod
vaRp0ouhVvqfenS8TBZ2Ay8/BGxtdFIMBRtxh8Z5BAaA6mwKHVBkkKhWiqDBA/626VESwaxx2k8i
XrUkAudN8onPgPA7al7RuLbdsw9yRJtKma62veXT+ZQWVY1gFjeSg2jZk4yQ9X8+ETx9uEzS+wGn
IZQMPpsE8jA6HRNCF39Tsms/7d0Bt0chF15PA9jAok6JW9zJP2IAaHDjGmj3/tkzfszfs3pT4TDU
oZstYSg4UPaNBtgjIlQMlvhv8AsHBaQlnskmpwSlHrsbQM31bOvpBdI/3P1dZYYEC+K9b0XTL3Us
18SDiXl3kxMFKo0OZmw3IzhE5YbTkM0ACeAXYtrXBovJBzGUIlaZ6gugC/UOIw2rWIK8k1+y4kHh
4U1WFXvck+oQXePsyczKNdYbs0MKnVq17RVUSN1i1tHa0ctpPghFQpkx1Q6gXsotcFhW7+hDJQza
x2RZw1EUxIn9c0LzwzlG2yFz/vLl9FYoB2qS1KDIkqLINx6Lk+jLaxbMbB4EaM3QGsmEL9gsl73X
fzSd17aq6LaFn8jWBANySw4GFPMNzTBFQURFRXz6/Y1V57TaoWqtVXM64Q9j9NGDiYslte+SEmC9
blyS0vKPo0cnbGKP1jsoDLKPsPETYbm24gnxr3La8+PGfEfSOzc8EdB8gmKiH6ODv4Ff8k33tchN
me67SLrc9Y9wcmN9gamMaJ/fmmh4dCKvDPejLJIl9UBNWJsnceLu8RGNmNYmfmMAaqgcPMMv543x
OXvNKgPQcy59TIcBrq9/U5r4WYbZwMUqQ7ial5V+vLqcoXjfTl+jLhAhh8QZYrxxtvt7Ci9cbTlL
RiEibKQA1DPQIt745UHY9zRmJ89AGwQNh5fBvYmNz9fuMqYw3pTz01fUgi8wxvrSlZgtss6vLhHh
+fqNjcRrhBUw/A0vHMA4uEL9vcy2W+gmNa9SxykmfFRGrvjFy9lXKuKMDzFEHUvDgIYmnXbbfN7R
OyZ7VR09xgUGcWP29qsArFLy4XtXPI5dbX2OavuqwW2q7AqQHsqunQzMrX646e6n8t9I0GAvAaxH
949bvpyScEjVSImWgA6YzdQc6/nkPfswMQ/vE5BTUxlWO2rV17DDJvlnEEu8UxXeRmKS8Dghx/bo
jNc5gX1iMm0pP+dVOK21rmLlbxaz+885X6wnL+nndE8DKr2LmSP/+A2LmQ50TZGZHfunZjkgaAWp
5TGHDQHnmlPreuysrxF/oI8pNUjguBuUxIxjBd32L5jpRB/8PMHQBX4VZ8qtWH8OghJnhkGQqEG9
vPtYskJ3xnCd8T2Po+/qh27DUDJxqcMZyQPk4iCKn/i4hG16yIATID0UuxfUBnSnkKL4NEulsvMd
S/VsDqYZOZFOCwrZ0+9Oy1NDWaoYn8PjaSQLWKTh9BTTDACxWnfE4TPW3azVdkAamOuxJqbcS+Y0
QdNEHQRk9SbjTpyeWXcuxipxaQUx25prnh5AihUvxXdtczNPBC8OHB4G6qjFe88v0M+JO5EdeOOG
yD5M7BjSwH7COGr7UAz4hSVkmLZvetMpvB3jmIvA5WtlG57pwFUp9dGvTlml+Cn7Uy9e3OwFMY9B
DFdLdTbBGP8VAheMUzgdhcLXZvTfsXDb84ApIbgbS9QQb68/02C3Hafyo8CqIWwCD1EcqlnpJapd
TYxBj7DjKa22wnArPSyseU41oZKXyTl4mbZMoCDjsvd6VroqQ3XWHR+nsVk69UQZDZw7n2QBPja1
wnC0dbhYzhgSf4+IJ7npRLOCvNpaDxZKTHjmQkxmYW8zkrFGFl+U93Llf3j+UIKmUCtCDyYDqMCW
f6tht1rw99ehl5meZ8YLE+7oy4yTl0HpYmJBABYv4Hk+7G317QeKD9pMmUfKRDKImXYup2u+vJ0u
hSg0GGXEpZAWH6+hjEj8/GV3GV8gU9w4UKDrUd0aV/IkMDsPa5vn2PI6BswMY10zjkYXaPPpSuQD
EoRW7BqCAb0p/BCWIwGcTI70l29ZuheG0FxjRpKzxQtCIyB5uJAz8hSGFuUAzlo5ZgKqzIoT9inU
cRui2GNWeCgmy0CZ9xmDiBAsYwcMcNYn48x542+5laET1Y0FJ6EWT2gFi+By3IG9JW+eNDdS7asT
0BzHD+2lJZR1PrnsMoQT/YAmiPAqnSO0PnXWKlKaLCJ6QGT3ZSCumfJpkkCnEfz3I4NxF4s57HMO
uhi/KbEHeRgoR6f5lAKIhov7QLxtLjL+3s87FiWJIP5zhtjUGHNhW6MB2Utw8Yycd1VlRAcn6UJF
eSZ+CakHCsctZtaoDB2H2UU34tKf4Vstszy4hKAFkBNVVHkgjLp9YdJEepjMsbCbJGSUrqrfw7GE
2/74EeqRWI4IiC/Qfm7L1yj+/plaIXIVoPU3VVx98cS9BR95Vg5ArkzXAG8soC+xfSox+cBsrx/h
stl1KW7guxBTAuxFA9THpsYU3xD39nRv6F8HJGtQq3RWYobzh7iSCgK0h9jAYtT513M9apvyJcFp
/uzRPepM2CHuwrY6EBGOY7XZXeqovxgd1iNRvUyuzO53vAribg/d09cqdq24CV6Qhilena4mU67K
TrY9kd+zo2T7Cy9NpBW8cgkFguNx4PrARYvxGu4WLJ07RK4tLwsfAHhiZMr4n/W6zVWvclMC3PkY
J9z8y46lxER8zgsVypWG/z4TzBOCmR9ezYyFfbpdJ4tE984qk/0gtg57CAupEZVleEcsPfDQBXIF
OQpXFe4ZgOuc9S+GeUIPuMzeBdFRr+MVEeDogs+Nve/ajOgx/clH8HTgurib/MxAiowtMQrepqiH
4A1I1YvSBQ9ABtrRN0H+UMkcCCSQgZGXMu3+7FNevRhpQUZmCDxY4jINXbgMn6BqkDEo4O9U9Bi3
s+xuznk9L3kslHpU/3SaGb20ZGigcJkMdsJHKLfz/TmjyrzxblP7GSLWl8Hqw0dh7WxcDe8iqPuv
pebyO1gxLPZzOHWzPzBBEaDgpoT0DxziX5OFgGvWokSgZSgWPwPYQGY1GnQbwrRgLs1gzWxSWzK2
FaP997qjMn9OGkp+qgqgIh465taQeuYE4c0SD7xTa8w7CO4Ziv94hjRHfNBhmchsN1BGY7MR1E51
3oUzvkRIY3EtYdpqXHGK75gw44vn+mHVX+fO11ECwH/kskvJoXuWgS5MsGqDPudttbPFhR160BIb
KFeN2TgaYKRsRl3Z/TgTLk7BKB+E8R8DBEaXy35RP/6FmSp4NNEnxQKzHmbE+aLOXIQj/dps0YnV
04Q27CUiwjOQDqS/zo6thSL6vIFKmYdXLQCi+OG9QWW113CHE/Cl6lmV+6IhYOfaj1Fd+51VCUTw
/6MAAh2BbcSSvhC7+wwFHedVG7zda3eNCUXtDf86/obttucruMWAI+MKhkXh7G0HcLMMerLrO1Ap
mrZZbZQU7XjOT4pbsE81c9/fNV+rv/z6YlReLz4AEU8XMApCC/kKo2ROhjSnCUFabAI2N46NLiHd
Pou2MaM75FfUcd+BQ3MK6THRSCX4enVDpM/tZuCFr+yxgstC5R58cAWloRApHnlT6OMr+TCak22+
F4tPxrSS5Rm0SZv5Qcp6fRzk4vzQwqCQnfzebd/CiprVLXFA4j9f/pJWQEw0gSApnlNz/z3uH9Of
B3GTqR6GSd/py5AIZAa29dt8nUiObhztbPYnTDieilsiQlkS6Dp77ZRT+xVs2swRqzVZrjNIf3Ds
oIVqjKE5Z46HNnz8qeDxt59Zp27Zg2+iYPNcrRU6bkQMq5QKL5AJFaHU3mtKU0ti4pli2oqvKZDL
1SToQiud+Pk1IS86zzZdXE4pq4Vwju6TtirJMoh0+GkwqIK7hq9oYqR3AzZ9mAD2GOPX7qFaAyO7
elWXyd6FO5qKTfmjqNrDMvTDdIWW4uugxEPoYdX7+Je7bYNP8pi8piU2zSll4NV+3634xiAA0UBm
tcOuR281CnZAFElrlBhPagMj3XTMFvT2LwbA7Y+x++ABxCh2iVDsarQ5X6f3lr3plsauGT6NJi4s
Mjdu07jFTIYMFvM8QgkFNe7JsAaSyvHcpX8x27P+os/0wB3Y58WbVDur3IehNH5ktjKKNr4HUjag
VV/wf0ApSFFDj0g+yFuxFbYn/HFidsz7X3eFO9WX2VJFfUhaKWXK8+FU7xBcbPXQAoqtmEdc8Hzi
uBDYKJ1Mn6Xjed19TgPHc+g/7O7qNSoVA2VH7uibMwI8GD69vxwG5poJN9xZA2PYRDNO12286NLn
8x7C+GmeztPUoTuMT9fFxQHlO+WTBrWeEd9HahizXSGY0CEbrWvwg7Zwgq2fPZz8cGb6cTcLMt8s
UFRA5CCN2+GXUpm8Vi9Z18PGQnmyuEyyRRW2hqgliDV6ms/M7hxVMn9Ap8iB61jNrJ5+3/ajAZ33
+dX6aWbDZcXIt5k9hLnkPMnh6S8q+7Ek4cetvPNW33BijYmUjq/bxjtPCeLmeOfhbHmA923pfEeP
uFDNW3DBgmRaEh92DQs4Rsyy6VhTkyea35zPjSZZHWokYG1wVukYN12WyAVitctpSjwPJJRglx45
9PzCKuIfKjPeT1BN+t75abzPRoeb46/2EZ0Ei84yMx4DmnAaWnXfwFiWROcWke98QwRuBF+b+rJj
N8x7d62HuTM+fYd9wffLj89xM9RYmsvLxQKD6xaOHuhBFQ0YOuzuQHgQNxP3zICASvV4u1n6w1St
95ydl8j/98928eFP2Re++sPsqtaHv6+sEo+W450KhEDYm1XP31Gx0SEi/Bw2RREpfXhtDeQL+QcU
cLcZa+YMxDfWbqTP0yipQ2X3ALq/G0XH6jB3iJqhfqrmbLJzWIBamm+wXVRr3bBu8a2NvmoX5Njb
9aQFWrRgiSq7FBRy+dXNen71Bk4iFsmKfYcXyhVn5Jnx2/Wd98W6kidmDTB2Yabq3UgMZ1gbX5wB
g2uOKdR2L5OIr4xjB3dAgF5GszECilW170W1zKHeq3yiQ+GrjW8tMn1A76s+vE+TfJJ2bHZIFyMv
HFx2vOnLy2sjRtpxYN1+lIb2o7VTsew16s/DqCtPHfid/lrtmEkXYUuKz+Fzeh0P6OCMFzaASPL0
f6+vgVXHlf7E8/97whF8ypnXmtb45J340r2H2T9b8E1m+nL8o4GE9AG8+p9YfadgOWB8th0IWVZV
uyw3ykhDW/JaYKTMID0453BXHGsA0s3Zq48L6HwoXtohz2L64j3drBae/3J+ct44RFX5A3LDm7DH
rYFtHIe+f6ebRrB1fHpRH7IzJKoOigWmmtX6QG4xfzHKG5FC8DYqevtTF/0XsIoIED+1pSpWerZ7
P+/cN36/id6K9PKvYBeqAefo++psElwZ09nbse/LHuKUpzOs6lCHxYZBkK3mpCG0nwwXUDP2JzWH
KXHVv9FNsy5ni0Epv+GuUjxDWsyJ8445bLr2LQ/0EdmCQ5EjvcJXOKMswUCAnOfvDE1ga8kuxUqJ
3EoGfMJ7pON4C70LbsNfuV4h+k0RM73hvd564ct4NhbgOaPPv/+ydjBRgDpC1wTRCrbu8HIcd4AQ
DBXvZ644yBdQtUoLOn4K6A1EfOqoHrbO1OQpoCB07UN/uOq4A1xKuGKOm06wwbjtAKekqKHnRSmM
tMTjsQubbRArgfBI1QkEDrjYqtjmt+52f0NB2cA3gTxFPCX+6Z/v8C/bg+jf3Swx5YcEwhMycoip
2NcAMqfMTo58DJLkAFTf4qxwGUWMfA7ow5HYJQO3WfMa22vcqCaYQ3rwGO25DkShVT6VH9cyrWFv
NWe4RKcojpd85EffcyHaoehSGwd+uUwJfie7ZL0KdV6D305/yfBzEPTWn6d1Uy1Rrkt2ygBZPL5F
i/QNlpHW1lcxltaIbhKoBcsDaJl9q8KeoCAoJQ3L8ZMkdNRCrYdf//xWn2v66TGPfj29/Lm/8kKf
ms8v/bRF2hWMf4rAiF4eCJGSd3pTOCWmGBfJb76sVvyooYPeU7cjoOmNL/Iw24nNlejWbeCOzwHX
Gxqqxn4obtdVOiZ8FO7mx28kd3Xr+g8CA9MHMovVaU1shY8Pij/qVbbKfowrDJJA8EF5BghT5yqJ
VeOzz746m49TtwCdaIEMM0K3lYbgNQeEDDZFgrwpv4FaZMdi3GkF2O4qAAkfCnXMytrUCQOG7a31
dy4gAhIwPjwT9cJYA+bR1M2EVPhzwvfZHD2WnJc9u+Gvn9NZv09YGJAFwjy/QZjSPQEDPp/Tbf/0
aHsDEtuspLC37bafvIZlEj8vsxaG9O/ZIF+l0PvQxFSo5M02FLzc6+EJYyTP4eNsLomI04eXfTpw
dNYto2pGwNb5Y9/waDAfGuo36xf1VLPKPP1lhhgWbD9DZ6+FQqw9x5/9nWqZUxgeag4bLUIwQj5r
V/971NQooi7sz/XL9KVjQlasb7iG0sApp3tiPxOhy9jq1/llXpfLNPPvj8P951ekadFvFNnwtnw3
zrXZ6rcjB0ShDjlAzpmvIHO2syWAU2cQf2/hg1f99LIqtT+N+Kf9MJ7jXyaFkCMlp2D7oaysw6+C
TOonc49bi/lmHvQa71PNLurp3NgqStwseNRxBm6SQCzURYn/7TEldaF0KNOyCj6ZV/f2Sv3mnFnk
dXxpbVsImAd4jvFSrvYvAerpmGU/h6yWtpzzF4UsX+FDKPzTvKSz8uFrz+GggGiuGOdT0dsPtMmv
OLY71rM9z9/TZ9vtk0xaRF/Vb2AyXHe/r3394HwzGLUL0HqFQuHhFS23fPvtuFv9kzEXEAHaGDu8
Rr2uaj7VyY+ssn4flTU1YdSrwNKz/f2DVFjA8LGKYUrLd3+q3ybqtNqU+uzWWh9a7UUyPHfdBqLh
LXh16djkkK3GpU6XTGVGIYVtx+C8VNhuN6QQjwIvpsshz/fPziT7HtpfZEwfT+luP7i0v51vPkJg
9CqDb3eUjgZIsM6HXjMrP/NnhsOLTK2qr6u8GJWdJxf99CGSMCv8az7qWzXwkvm4uL17nLb8DqRy
Uwe/PvS2K+ZmYFqg0ABOUTarfMqdRY+iuDEDBsCn3FFfUIw8sn/KVa82Oi2vgdT1tk5MQl5mn5HJ
GfOBK+TQLZXdOzfjr+pUxLVaz78ffcDXDDL7lEhnwRj4u1gMUFpIECHTTiOx8buZthuTnO0q9/oN
qaMsuvjeIBX3ztmwD7nHb0+7CAoDiCq1eaOWzrNpAi+lzVBf7eHj5zzKoK0ZP5Fj9hsrB6kiKNj+
tnwVWOVKvXwbanMpixWn4jDbkOt30Pila21Mp/pmag040yqw0/YYRfKMSEVeEAQuZJ3H8x8djCtw
O+sjbWOp4PSS47fF7zB9Nwf05/CcZp2o47fHfbvnv41asSvvQ+oC3BAzmTEq4quTZuiynSNGNYsn
1JP9GYMJcGl32jGW3WltVgFnRJiMhe5LdorYFGNn4U11f6pZ1xGX4tf0yLyMM2gUAFc4TxfT112e
NRUcciDYGyId767uZi+3Bqr9ngTxi5GjhbhiUTo75IJXggVcOBRCZaDp4lspf6f46k6PjOAqe93V
rEJjyI+t5cWbACJUfxNg3KK0FbxwTJ0wN2Bb7fCydIWBgZly15PreGbypDdRffFz44uzTk07d7b/
zRgs/Zh90BlWwbIBjSGcDaoXurgxsZ7HNrpFMOvKzLKwx61LtmTCxa0t3xqtaxfKhd/VLfwtclgk
2rDP1fahPOtA0mTNjVKIFgqgThjTuXCCIomP6xA/DXy+rQ6OytmYlnGV3u2QNardjel7FZ9iBNHe
pzZlVcNzlVZP9xOyG3NKJAWR+6s20bKoqzYP6eJoPHkTJtaVKcqp4DvxgSme6YHe9PddJ6jnu4GY
tQUd26TWPikZX4+eFNi863TMoKebmU03zHylDtkWZs/cURQXfstdALPDLKGd5RRjREEW5m1U0D/e
JH6X0FJa3yoAxxfJ6GUG6Hn2mYEw0yT97L3t2heUGpfZZdwEX2dbjVsOXR9e+QXtas8kgCWSCFpc
PHBIGD+cxakV0azSHpZXa1nBRuXpULpU5iV+lWx4NxjnESVLM8y8zximXRi39zw5WbrZiO43+2Mx
FmGIXnOLvtOYV5j2dO3Jdn3zR53Jmjd1NkOqDVib1hZm1wVe1McjDj3SUBIjrGfgP7+TNTTXDqC8
lAHsy+XLwlLqPrzNsQB7WZbKbJ8bk5lWayN+oczoZ8mRBTg/wCRMj+o69dt+tu9hTXcFkNjZMSMf
fDru9nEKaeVst/zHyxDnBU4pelBIK3bui0WeTgCetYJEHARX+wTugccLu43r2oWtXlDx/ssGw3v0
ALr+o7bViHbYxcxYrff+/HcdnQAdzK87DoaC9Igmig1oBYK/NIb6s1o1y7BP7jk1JjcvVBTUacLG
Jz31Hk3aI8ytMMPoIuJpu+KE0Rp9wPO3ORqFfurugva8MapchlZX99iX88Xu8zD2t5HgRyyruxe3
V/zunwfEwt/IKfadsAPj3gH/3A7KnTYcXuoyGaFrrMTSydeyXgu65E1yEOkmprYfsxaHva+RQxBc
VGcy9/ogiCZIr4R2/2OaSJKHK4uIXgQt2sx3urZP+8BY45/r9G84wRiA+hocz3aLYRdnGOB3amg0
LIzfqbxA/Ifbi5fh01cDokPxAtEDfBoYOiiP8dcbR6/GkvEHi0xKaizHZioakg2kXYYkgO9UQzBz
EzKfxEpl1Zv+ZFRmzA0GIgTo/WUAxbS1DlX+REf6hR4Ug89/kOkPlJpWFdXAIN6AHI9Tsz4GuHqk
c0BnMfr+It9QnV2Qrhe2RkMcPQkaCksGrSyRFEzoga/QwRBh6VZQ1cED7/SODI7qBfMQyrcLkmvd
gwFR2Px0RHEKjjmLBsOupcbAgjztrm7ANaI1WiHRTM2FdKBn5G7IBezoExD8VLrV30wHLCJEZYYb
y5cDADSZBhXBDRZ0thJC8FsB7Lu9EJYQaVTi6IyJO5x75HFCBsKtmulJY537gbrR8WrBwWZEz4jA
o2sNiIMAmz6l4vRUO4DPBo9xMIGgtFRZ9oh5u045r1BbinE6pUmQYUIjPHsRtWC/CxvfWOGhHw8H
k19wQPhDDg3XzkH0vMx1f8h3H2t9VDsD3bjuPvYq4q0d6aFh8keEINKO3cKchg4Y76DBqioW/U3m
iN4CqDn0UZa4rVF3EolHXMS+ctIoWJynrehuVlFvsbPx4vgnmnisLzjOwM9BIiIxAhIYpnho0Rh6
05gW0Bww0kbmJUqCAa0XIwqs7jXa0p4dNYfDn6wXMdvXzOEmjXSMT0gBWa0kXAI3mx4BrzzQFgOd
bKLsIZxYs78DhOAOsMBvlgxRMM0n6GpQriINjQ6R5Dxd7BlJOUgHxNE9N5so6rnfk/i4oJBBCR5W
oTaHO4IIMxgTBSNfTrDkDAk/0+pEZjIY2YsOaYOaBT0ODlUvj5YVrBvwnSf1ZOdMumC8s78GIQv+
vmmEExLOMjAzwepSs8DBBTsoA0+Q9vALotkiHQHop4z6LOQnBZvhxar1A2zD3XMh411kNKzJa/Ce
xNCJgtqvJ1X8HIHYccuzCBetCNQOuCyow7tbOneu3rb3XQB0OqlzDm7unWbRuP3lcYYGprTGY45Y
Eot6VJd3kZRssOjyWj72OPZih+XUh4Nb7DzR7nIEDrBBlVSGC7HhnaghKwFcAC8wp/ABlNi1mrjf
727jHhQLu+duQJDMRW5l27MRjDOG5WAyV1YWqMDYnclu5zQ3tB9Qk2Ji1nfg/lNG/JB0FJyzlLwT
214MPLMaivEKjbBtX3eIw7Ll/URJz6q+edFqxdKffGzIlXaPd8XGlZ/CenBpwsuZ13MskEbyAJ98
t7bDj0VUh/woO8AnSJXwQGDa85LRICM1YZSMzGWuMOysGDcySxTHB7Yp3vXI2W3SQt0D9rV+J6BV
M17wAq7LxqmGPA3uMNVJJi+i3yT2i46qg1W/gghXPCBAhtjSYF5Anh2bffz+p5lG0dwN76B8p8Y4
coeYffyA3kYIM4NRhUUdyjPkw7MUnzt5Ev+SRiJJwIlwHyP2LopWQzN4bQNGwzC/ghUt9hUbpTPx
h/MS39rCRx7A/QBvVKZ01bGxwDskOY9+FXchdNZI7i7kP77xBEKKb0B+5ZsKkaoxdouGuYxJ04lc
hOf22V3Y9uh+PyOB5EhjAwQwnlgEqaviJfKGK1mh1Nc+WQDBgslNH/ep/r7PWHGUxDD732ZyuOj+
tQw5tLJVUa9aV+uT2K6KtRVhRPnHLjNirzSdFZgPUf+JIioXKc3j707Wgc08M5Gooz9OjwhkpyL2
FHbDt5pxB/axZrqgRcdUVWYNt2mfj9t12Mw7gt8ktrTdOBoWMU5vWlUBTSLAim7VhI8lZicx09p7
7Vv/6JbJ8YHGlP0CKyAX2df91IA5na9BG7PQN/iRngebQbxCesGJCf2xxkm40w66WHYJ4fGDPJuW
WNleMltO/nH5dW+gYJyr+s4VsaJ8VijhYJ8cKj+bV7Ip+W/hD4w289AWkeQlfoWktkGh7RL75OfT
+bxrjzJA/nVRwVWb5J7P+DgjnLA0P6sCthhWocr4UK1tXimYJpMo4FtaC1B//M/mycvNVOC6F41/
pMwiBJWP0bwX7tWd5iTLjrdPGws4zcyxjwsll1xBbvidfQmJ69uvwM2Wq80HlbleMHg1rnTc8/uD
n292u4VDlkp/ctvZ3ONQd+KbWRvKZklwu/6NfswBuFmY0Syq0k/u0OURzsKWZpiDftfKa0d3Hygt
iwU8/vjLvgkvW0gdSkmq8ecVJlhpcHZjLHuBUYIxMgHSbE0C6QpolCLWAcHrLyF+vZc/MqUvy+rp
XNXhp7I/FiRZhBdryD8tdFb/nEa1taYLKoVYQg+KtnvGAIZ5KQ6GaXx6jmKziRcDKgpiZJ5t++vG
tAnMxsJfDBGV5GPt6b3tvO2/cQRExD1A9PtSqazxzC1PN7w9K824lk5/fF7oNU0DwHZmYza44Ll1
TBCjmsVAA2jGqTWl0RRe2PewvqnGAAaz0c39pO1TKxagZcX4JxLRzK/N5dMpbeoJ5FpOtVI0+9xZ
9SwArGXyB89q0tMW35cbwuQxztwrJ3pqp6FqgAlFqzswdXxkQQ57Yq/6Xf8GvpYNPxZ4X/YkjLpa
4scMUQdep2S2b3uwvcAq/hK8BGCw0SnTufdAPxLzH5WN1qKD65vFVNMLOl/Zdi1hrzHNm6ROy5oW
++Vrs1Y554Kz5g3QtmOBB64qKUrb/Wcyn1/wKbaJAflHVq3MJyIVcSyCVABa2ND8NzgRK74+PA7G
+pzviw9rjSmNNmlN1Hskcm1sWWlLVBcMtTGBAdsmncrjtKT37Y6ACh5A6Ru8/HP7p4SX3ug8elJy
9QLNaig+wjsunMBUPnVrZXeIw6jsW+r23gqyNfp2Prrkk+e78xw1Gbymj1WMhT4I3pnPvkPoLJ0h
rA80ycQthdcJupNtWfsPROPkrxWmT+GZwrdnrY7qWXmAbj3MvefFqmakv3B+fAKyF/HQpzYFf7pM
bw8vQ2hE94ethELlihuB2MC0YWnpsLr6QQfSY/IvrVyCzbsmS58/K+IYB9rC6MvcRYFrryFeElJJ
hRP/nCk8MAESBgcw0n1aDJ+Hb4MBL84mEBeP0zpMYcICeTydf+wtVh3+KfjNdO0SkbFUN/F78YEd
PeqsxEDqtyesDokGtBijzzQCwgZgFj9wajPzFzbrA79hjqUQHWyCx+ALYsofFfWMzJy2L6YiDAe4
b4VJw7uy/b8vhiBvB3E8NqE6IXDsFJ9LSgKbk0kS/xruOWYNXCnbO338+DOgTNBUrrrKapP6yXCg
8PM5wAO9w+Wo8+fN8a6F4R1QLxdcKoXSbsekKHpT2fkE+qGhS+LVi6rwy6MSWU9m8bPOdNNdca8i
Q++5nWAVrWYp2LXRgMod1m+bHfkZWhqoNma6p2zbGKkzDVmKInSiKLwgMmvD/jibcCqIBn9NziRB
oTrkxT/9z8D7DVukKPXNPXUGZw/mU08fUwLmCsCZ/lzsbzkGXHULbo4eXLJyc7sLtwqmFea1hIrw
vLdc4hsGbisoIHQiyKF4IVwV5BFKbxVFGu70XGEJIvwH7bW+FSlxsRbDB84fziQGMLdJhT9YZzgj
SXvHDcHtzjQX5CqEaUoFlVCCbQjLSswKI0VvscPOI/dVWosxVGjnMWQsiBcNG5G5BM4q9LmMQIy5
VPj8xRqXyRKRcziOM7e23gvpKjrelR+odrvmbZ5FCEqwXKhNbVhiuiacWhU7JZC/TMV5rXe4+n33
6st0ISWTjac1VA758urz2xWH+DDh66j2M67El5wTHlHvPOG7KVYZcLUFrcM1kvCVG5ukE6pC88kc
KEE8qU2HlOtLbpC2Xv2Jy05LsgmwsFvfEmiHDNKGkgD0b4noMzYqdgc8+whilvdHiJ1EgqSEbypb
EW5TEG42KMIx+RU3NgYpfBw5jt/29/923sPG7SMEjwE5fTq6d3aVu2H9O7MvSCngLHka4BkEc6MK
7tYj7M+UzcDk5Pf6dmLe0Pa3h4vFbSoanYZOoTa8I1w99jakPN0R2yOh0cEMJFShXN6HEgXc4ors
b+77HoMxuIqaORNbEdw4xL8dZiIu4fp4ALiAcRXSWzwUg844J2ZLWXUgfc33cOpIzSuwEXvGQnT6
7XmJ1pk/15rN8+BrzHAGEWhFsfaTnwcTk7Hm4Y0DzM89pCAHPI6Ubyb3i+QTk2m9V/aoESV4QMch
QnoEuO3Yv8019BJC63TkysbdSOHflVMCkijmrZwclFIoYsRgDkEKMQ8jBjYjCRRimj9KyU6D4Oa9
YvygHvYt7nga6Sx/T9zuBrjxcM1AtP6TAxP+IAle/zJv97LBiu0l8P8OPx7Ov/y3hTYm5Tzg80A5
N5E7oI6CqPenHmdlF2aOOXvuZ8XIn/c8LZww3wTyeLhs/szAn83/U6EG0aAOIpydCBmnfxzqQURJ
J5baBCJ4+/es4kchKvNKTqV4+aLVl38GUKXihDA68rsd4/I3IwLqYNhxDDjM5hzs8/Vi3DvRlYJl
NGKqb2xa7maFKzRjOLEPYcjoX1+JEQFv4PRKuMA9HXUKis8B2TWcHMN6jSWI0QlgXP0wZ4ZbkavW
C+NLOVXyOeSA66yY09wAO4onazEHDLV+Nl7IUZuegWG/OQ7g0gTP2XdcWLcpVsf00LiiLwWbPU+v
eJdmXSR2Bqhpa27CWf8tUe59TLrQwUQ44AYgimuQM7pDTOCVVjmRHlbJrF5UeY/9gBrcum4/s0d8
d+ObjdRsoXrt1Y3Z86w/7kTFqnVxxeMRfS5+lf1ZJcxqfGFgpSFTRtuHOv3tvVeXSdt7jhrvZSIS
o2HATYGjQ3T1+NR2AhxDcJy1sovJfQEyqXqq8Z48oMN8t8S8uPn65Q48Gm/nwUVt4Ioaq6v7wqsn
i/cqwze4CmnXfiZdJbIUq2PiHyvmG68xtCKcZ1Vj13Wg+a7tMeI4CmCLZjQAZr7SVOVr1cMYinMD
2wtYJSbHTgQMhIU2Zk2KeTBmrIryj8BM4lm/nqzF/V6cgKpxnzOV1YTPVur+YX+AUPOPAhkiKl6I
IMDiY1ayoVEsVbgo9iMJLEAmkhnXPS5BBiFmyZFAQ0z5jukoE+qeOO98Wbf3NgEwQFVf/C/81hg1
rQd6xc4ms844A6iRHErTLGJ7KRe4l66Te8x2vUd7MUSTAfm/lFqKBhy2BDCUTLIUNzfEuhZnQsSr
J2RtIk0yGJg6j6LaaTtXyDjzn72r4X8AmjH9OocJbQxAFk5meOTgv9IA8mPFiyeqbYMSwtSzOnbb
oU+lPaaGBUpMwG8yLjFUPlHc/PcPsAK8QbgIyDKYtxdvVFPwyjHpyz7OU7KrEnpd77tHk2d2/lF/
/0v3ZVoH0YSWfEU8boEyTlzUcTtYdCfnHZgcH7HvMHC92ipd8GNezfHX3qyuS3y1wAU+HHH4FUpS
s/iMpH9q1JJDFlIluYSCVA+HfzA4mDzL7L6mYEdbnsZHbc7/a5sQgcSIGn0kaSNSGpyPPTpIvNvn
vIcvWrUrpwlVIF49d/6+3Cpwf+bvZfeUz9D3ta7i6prOPla1LHYoOifpOINoQ+5bGwSPq0I8UGVU
/+KbiO3n8OPIdEO+11e6JnThKvf1nkb03/19NvbE9uzfoOcSp/ybi6pJrDcfQZ9adSvDD1HnfIfb
fiDl/r+7eXub3+ctREAowYIkALDVQhw7mbOrKHjaSx7gRnP2vRAEr5pRzQszrhtcRNBALcUNQMNL
CuzMdS+C8aNJ5KYQmkk3wyXmuQL+thkwXM1ujA/EzUscMZPE3oUrnFGcWBeDG8FSArTziHaEzQrM
CbNABjm4emwYLVOKfblCUTCoUvDdn9aH7IU2fidjMZkVU9n+YondXPvEQy13jEbliqc8nOxxaHDe
s7dbj+qRvBmwtB9HmHn7H0tntqwqloThJyJCQBRumXFARBxvDHUr4AwKAk/f3zrV0dVRp6r2oAgr
M//8B0gT1vs1wroyWxOB1sN0pi+ksaC3T3NZjkayE+JxpzkgIbxX+/z7wY2F+ZmkXk0UhxoOtiVP
SB/5LUWi37d7/IVeQwpge4GvVu7g6hSQRSWPh1hsAR7ow0Wppg+xz2+0qvEwrsGqCzjcw+MsxlpD
rAfQl84CrP7KNcRvpiROF5jY9IEi+iAdJcMeysz1We0T0a38DQaOCH0ARMVvQmBq34ddTTDuNGsW
WV+BrnEJLQhlzuO0hPIH9U590BO6t84NB0jPYNX1KGCjC8vqNxpPNie4rrM13IdFZ/PJDUXBeFrF
4u58In+5DLeOAGHYScT8XahwskMWgmQ1DrxcULLbhlZ2tFhymn8CJnahUc79EuwtF8mc6g+HCxGM
nh2uK5ApgclhQ82WpY/VD77n8hBKcDhyQDZ/WPIJ6enb7y00wNAcFK2yGUYepKmxMMDuh3NKA3Ld
tlccNUr/vlbgZn3N9foRkJkMU5XzBvR1lkNzVcZiJbkUp1hneRPwayXSwe5goWGFgbPFabDh//zp
9n95UTv7bPrww/ozQE/kR3NWE30bHAhLlHM+4Ew14mKsRUYgEJbX8bEWqRTX4MoE253eExj2MyKK
UqhDQ5nNU8cgLbukhWgzzB2Jt2GbviphqFls3DcrDhz4Py6RiXhqIeVnRHaOR9EFo4u4rYRXco/y
+puj6oKdbbNbv1pzpsb9VPdKoras/fw/4YaOsA7PB5cfOPAwrUUBNIMb7h7RfpA5dafJ54tF8DJm
W98oH3/QJZvF6O1+n9PdF4UrPNAxVox6VEdFfyGJoeaBhMELkJ54PXaWV7s7CumCLCwh2OZgzgWh
HIkTLr43Vvnx9Pdxfw8A21e4o6lJUNImMs2kKHnw0LDdZEh+UxAVqiYg01oc/eTjMSeLFU6zroQX
A6E0xH/A6mdqHlh19IppQr/oIqhcOnlh+4pHAP9SiYGXdYp5g7LFZrML+MTWbCWvIoECp/XJ24m8
t+yIwIRJSFt1oDaLU+uGUftJlNjvOHVwuZhNm9xkqkxjbSMG55tPJ2sm+xXUOZJ1nhRyhF3CVbnc
7vSLBg/9tDsyUK5ZxsUzfVTTQp92028kxo0CkkhNyrbqqpNjQBQEZHmuFIbA0K0RCSB8WMOb08bJ
Yyr6atHHEwNC99yNBZd+COTHMuyOD80tGJj5w3qukMtH2H/iAcdMzPNllgvZvMK559Pg08Lgmk69
tGdMCJQYRGhCS3KPpBP/wj8GQgBN8aRpsDlhviKxJHPP8Gf+xbEk2kQQAVGlMOvjpBTjFCecrRzz
jLPgSZz67GuBNixkfwWbWyeooDIsk/wmfhybkPOs4kxLRzB97Hr2Za9q3VglcJhBOBDDAy8bjTSv
3WQBlTvFtGIzNacR2fFulHPbNzvYseh6HfaHSNwz7ge8BnKofYqyyOGklFYhAtoQXdhSmMg0TqLZ
YiGEsVQ9/misTJAILQhIFXcc3Cg/YduJCCJoqXcc83+wLtkJ8viCaAPBh5ITRUyLVlhUZuiUqwpK
3eWDXt0WOZ2JO70NzOkb8Z1gEYiH1A28MxlSw92JLoIvcevA5UiP09F91uOYiunDOHsVatdGNhgw
WfOKo+FdWfWGWta4ZJwbtXXD5YAqtklj1a3CKuQBHeI86SADisQl6lhRiSt+G6VzN3mNIGjGvS1v
JaJtwe4+htfUgxpRIuJ4DCc/pmDJZLA8N2vxMYqtHwbNaPP8M+9dzlwpTz4sUGvzve7h6dwP3k9Q
Ir3GBkBekwJlkLJgsjr7TzKSJMp1jKaFz1JBMhj0mKakpz+ISPVi8UeaKV7XzZg9sipTwCvJLPd4
PZ+bGN9WldUIRGaSWmA+D6/cSS+chxB7iUO/OvVNeLmh7Hzj5ZYb+xaJpYXhjHpsijoqCcXi8qaN
P5SkfEIc0D8WSTBWBqwDXxsVAKUZeywpekHgP4WvqIzDJ9Xk33qF7nT9zSyvi099wYOFwEt3lKRz
0KSaIGJmQSbH6unGfWXBu+OSFUCRNo+mMGaSyNtCLXYb3V0dYYWpHtlaPgDPWnZWbGppaW5lwCh3
P4jlmHHzWRbYHd7JT6f8mIetRtZ3nw/Q0lknCl4XpOoyPFQTY4hx2Ha/SXECKZJqwoxHCrPHlZk4
JXkrhwdTC2NPha8Mo5982ZObXmLrK3TC+w6b1cVg7V+gnw+DcalSAaCylNaSvXoEP5iNHv4KQ9Xj
nHMmXErFVUd06dmKehqdPW4CMQV/x+eXRH92JoYRedC48IBGE24LHnzhDV0KGWhKnvSVEx6vnO/6
MWUbYKu+fkEnnvtd8sB/nlMYqFkMF1cXGzUS4sSN05g0SR5X+dR536tPuwW58HZ1EJENMEIbidfy
jzICRu01Bz5sXbLZgk1oDGl/kltjYkxElbfxfMUMKAj22/62wvXS5DDAYZ1KxbMluFaceXtz9wh7
VqZO0ND+7KqKf8VK/ofZqbm5u31pdgAI1Q1WU+YYuP35I+eBAL9sgsEjnSNoxdOdxUHcbjkCm3/V
JzlS/ji8d7Pmb9ZMOpEHl5u/oT1ozemsiOuZvgLmsj7cbzf/t4Ijy1aEk/Y2Ho71FQ//TfGKu/gX
EJqLeRvqL4vK+JL9oXBreACVMO4BOU+4U2qH5wEAAGlUinVAEUDikzDbZA4GxHofQE5LayHBl2KI
HeVRODIKc+lst3DBo6ZyY661RqgGZNe1tFsLUjauxhI8thCnT+90igOibBdoKqk4Rw6HIX15FElL
/DCo6zh2f6aU0x+TLSzIK2koJj8KDD/62DefPRsuSpjYuA0NBRzmPTUdi+d/IP91opFfSED4qYeK
HnitgCZMvyPNsJh6MyO/hdB/N8xBVgV1evMDHYN0I6Ie4B+LXVDx9IqHfYcbJK6otFHrEdwcUDME
o5fPw562Vl8og9hYdG4efwA9ENGGSNNYbCBjvkeG2b+A8IoX2oNBx1Jl0WL9PvnaMi/tLTqjAm2c
Qj65g4qQG2mEUZ2CJ8Yp5XTd1FKKWN/qs+69203r9H9j6cGecSLzRtqABRdMf5rsR3DSgIVNZbYm
QgiljHkwqklIjlP65qlly0y4U8NxF+YPkJp9RivLIbBHW4NqJ0bWvyGC1CcQ9Tv2TqRv1e9oqz1A
H0RTfWIdxckDuAe117u2ZofKHhVHCHYeGnPRJHNeASkZjzEDF/53KGcB2zmETOEEzIPr7V3+fNl+
JhyHWySK5kC1stBzyFSNRcYsBYSJQ6wgGPf2XjEg1s8MxBISBIo3ZcYAsA6ZsWDlFOt5cEzHtJ98
4sJbPdvC8aaTMNtwxmdwZNNCvJWYdulXeib1H+RNtD194Tv2RILC1aIjwWFMoykzhdi94KDlQwOl
GJjp68KDM6AXBHnf1wfpx98eH5D+pDVC5Tned0HTZ6DLQ2BkfiyTR27PRMQ8ZGBB8SPjo+8aC1zm
eABh/ZjtBfzx1f4bAgnrHljgnyw+NNz4n8fT2z9pAO7TJ1zWCQHP7HUrEhHYi5DcTv/wk4hLxWBj
e6LT38OcZAElcqv5MKDFYQIoHH87PZR224fhfQ8NaxH5sCwJeWOZEdJmejm7nZlISBP4XDamdo2E
PgtS4cWY9EuIBYbt+6Ul9sITZznCYuoMl+PpHA5snYHzEx5eq7zsZ/xsxGLOYLN1zvgTOYGQgvZS
TucPsCbt1w7Pa2WOxpbV2Wc8Hggvg8J0h74bS3H8XO//zgraFPTz2YLPVfVF5siTDtYEGYqF0uPr
A4Cmsn3m2Gt8TNMIsrA0GnRvkNu1dQUT3Narnv36azFGhp/u6CRIWeXAgkhbSXD8WBvL1kKhwLUJ
L/haRGzQ7QpH0XCb97mBeXKyGPNA+zo+sGvtrKEXlpfhvEdIId6KxE7BlEDgTQSWzOAF7/B0oiHh
Dk1u48qLX2d0wdbMcKUZoScukwCpe6o93UCHfPn4eQyjdnxf/o0lGiraMwKcOD7UydNOmCqAbkXX
+Vxw9s5Q9jY2cok9tsNWPUl9A+8cvPasI6A6sphWFK84eMxx8c59cA6iBJDqC9wb6uocify/AYsE
EkilM7wLcMDL8BkZi/6V19j8EbEIp5DdromSm4EB8tSWxugMtk9c50OYM9LzZv8iBuxmDQhIp8qU
f7d/588U7h4VzqUOoaW1crFLp7beRi8Auz2+rluHPpxEJxRMH/Q1roNgRhgR83W8gTcSP/6HjRtr
JOYjsaan1b6Nd7trJHZCm0Zy1dPQTHGH4pqfNGzCGB+xxEH+yqp6WPgi4wRdqVjssEJ/sVqyBlhh
sTCtg2z7Ly1ItX4YgJs7g20zY7hwwGGq1efASg1ye5yv46gQDlFx7+r1cJNKzQGQM7uwgte5jyA6
kPhxw+ycD5aBj5konUY6Yw+Ez5fLvWprQ/MJB2jGPTBzKfOMj6zcmLdTlgLa+uFcN/vU6mgFVQyq
AVH65Pn1oRayon01vqz57TnJd+xeuXy4DEKUxUV795ryI/IzLwgeHFxJbOmYBkgg7XxglRQHP+zK
GTmxkG2ZJ+kD2ModmYdUnpiEhZ5M6cxcBcYxERZB1sOB0DIMi5mEy85RgjwA1pRTTcBKYe+Tihfm
17DdPiH2crIIKwBQWFyvMi4UHBKeubUs5l0x8UINJREb9gGvVApjr28TGwL3x7j862kdg/VOcl09
V+tqAyUFyZpT0tT+m+tRCmIIQ4ZoBpZs4X3ZuT8K4oy4VYKRDXOjePVpwyoZWEykVGR0IG0DhNdx
IDPBHrku3PoBS5M4zndxwCw1gOiiyeDLmF/0uPTo6sFnC+jK+qrNrdn9hIstD5Z8fDFy0lsUuDbU
dGSWKpzI4xhEDBhljbU47ae+uJMvwh+4VBh+WdIB10Lmps5n9AV95tccr0emXSDBNfzVmBZQtiKx
QAIMGLfM//JYbCv7zrHl/EJZxxkBDsPsJzYz1kfyf1eggC701sZ8MCPkgGUCqxhMXREnxiJw84NB
CCxFPvN4gJm4cD5wQKm3LaFyYvsyqTZG46y7ESGLVGoATyK5TGlOEln5cUeMJ9aDo458O2eEeLWP
W5H/bmxYkbTZH2e9LVlJBL/N96LgI09i4H3Iclvc/M36QZtNffxnXUa0csaKewipijQ7y5Ebc7mV
4fLIKEXUi6Wtlv+E2IJHPxgDqP/b8mIlfxIwOmEUi1H44A8vG4bsE3bfkGnRYuNx+/pb3sbzQo4b
3ZtobtaKgdruzSDyfJgsiR3vJtuPgR+VLek0tJKl4Iu9bJEdUrCMpw0xuuWJoMT5hG+lEjlSI3YB
8LOuawCULoT9yS6k56pwALcOPvNQSc+s6LCyszTBFpbn+W98+3raM1I+IwjEXxhexccZSK7ynt8f
Z9m70YEP/LTF1KPSEc1aOS8Txvjdzngauyl4sbT6/CwFj3dy6bjTP5Ufn/diu1KTEQKcCswCgp/B
HyBskXnd4CwU+M3QxT3ecFjbtxf68N4Uk47ApJtd10hNMfGIhsX4dOPjVTby5WeXT8cKjRx2qG6r
OoAl0xTD1mUQIoT4YqMoLjRroD7afXmqYnwPnMC0dHdxUeQGNQEhSos+WqLHwMgf33fZmqiezg7p
nC7/zSwkKwl+25V3Aa+dTSTjptj5ckQxBaRTeGulYaugD/4JiLoXrGtrMpxPOlpfs77bUcvhjlP4
fU3+am5HeVA6SkW4CeIs6Fx80ffONhymsuCDRhN4Bg29hHoNehtYYUBdL9OhY32utj9uZuiwBnf2
YLHm+DoBVgMMUJnv0EdpMiNB+2XQCvjzhN0j3WlvwgblEVR75stJ1Yz/fVkbeUQLXMUsR7qssTrw
SpItVD7eU7fmAAiuR52xfQIi6/PzGrPA8iWq3xb32XC+5juhofS4U6PfCWyYQEdU4QgrZAv5P7D5
VFnn7lWz31M0AybKY4UnjxJ4Z1qykQOv37xbRKLmYNMVgsVl0JP/0fPivzC8ZPTSngLLHk/b3GRU
R28Kgbs2tyoyO/Lb6KiFdMH42eDJNNoYOEz1xS2zy4fo3w6KbcGRgx88XmB7hwa9hYCMg8H5Z7Yv
u7+3LiwdrfZoLas/yMVVpCvmsorSDXad1nUu2Y/ZxaBXNhc1xt14H+ABhh8e7AFt8bbp2mvIYJ/R
FAbbTGx8gIcYF80PGDpRhL+ehY+BUCz8mLbcJuC/yUFmCVjoNTo2lObdEFsXc6PNdOhhQhvOjijj
IAY2JLdS3f6pLOgDQnqzOe3anSP1HmVOH3kWDutec746vfEFjw2IYn0cHUbl/PAN96Ql5FYq5peB
EKGr3BRoOmK4mYXV6da2OexPRguHhyYYkANpYUfzqruLxd/1fLmOfmvEWcPtLcDXE/E0WFNKqYHW
EnSwkF7hdQt/bs84qIkBHs/qEvTrwLkhdKdTWQCriBOeTvphau/sT8dg55WBlnqNLWW2MFAeYF4U
f2Jgc4K56SpeN+eV4rchLFOo0+CLFFgwUZlecTCw1KNwzCdj5WZR3l/4vtOC0foK8vJjwrC0vf0J
s1bD22YhdyWADht0JCzz0dJhUcHNEGJMUJqvZGLM65Lon15hq/DCqSBEq4FdTWNeswzF2kEQxLXh
IQSt1KxziV4NeI6yaqlUHkEoCPgw8VgijQhEE5SSV1aSxuIi92AfJIggN2yzQEc9AnR/Js0wfR1d
XPNPDk3FPh4HKJ5ohGn1WDFnOkYfzq926JWThMicKh7W1nHo1otuHDR+cKZVOZ/JPDNxjjonynJ4
FAyOLhHBCKeP6zlAvKG17I9HMJgdJ3qX5il830cTsPE2iumI4tsuR2RvZ7J5lODZARUxLSSEPbG0
WGGQdhnjW/Ivn27IoEHjVicPPyk84rqTGSPZRp/yldJMBUMVs7hBT+XeRslriQ/SVVR3F8fUdyKY
3vkAHGE4E+vOerLbfaNZwCQq+FlwM4JfFDn7gsEkezohdbvC7sne/lyOBGPKxM5quvmXvPH8mKjK
iV0l1JO1rxmRQvq0p26dOdQFLKic+Kz2rKh0tmrLzpdlkxChKyqCqWifcAiSeAOUTccC7+/iQtR3
7CGOcGh1WjdLhgAaWuUxdGl45AQbROIrYXWoCqyD3UvLxvUGwsHMrG1238Ato+OeKC80HNg7bhmF
Q5yn+EjMJ4QwFq9QMAksNgkzxljszS1blx5jxReWJ02VaPOxXGVN+BqJD5SCgxEe6Jy4U3ogGlb9
QuyCDxuzAz1q0qsTxB378ZOH+o/JS8fflBHji/IT3g46WS2W0y2dVnNMRzmR5Az8QASPZUPHQlwG
60gemHTL+rHKmRMhUL9v0x8mG2dN+D6A6EWyjIuT8XfCxhdCeDY+cbSLjk9ULpoQ3BZE7N3v5nY5
zaCgJZsDrFYcr62cwWRg0x0h1B6ITEB+I45p7kl4+/VV21AgoygqMP197dF77/LJs+/mVj+n0PX/
oKfXbJkGkyH7U6scEsXdbiknTXyz+KEQBkJluOqG2y+0a8MCH8flzc9/VsGIX6mGyVOJDYtweTPi
m+IGys8EAfiO29oHDQYPpVvHLIzphS0864Q3pZfBBeQXhx4Lo/1TXVqRnmCGabHAPHnvI+1/QtJz
Ez+GDpzkH9twFi309KnuCC7mFJ1W5iJWjzq8MKQlZWgOHL69irrriZ6N7qsjaUYNaXHEifXxYMyA
yHCYQUY0O5lOl/f7MCN0ZNtbMkHPEZ2fawRQayAO9C/ctYKfqPX47n/HH8qjG5sbO4bTmi2wC7sB
+7LyaiDNcbjTG1/fDs2JHNOP7v19Laj+HRk0T/tkWNp1jm/xyz2DF3pN6f7XJ5glCUnQp+7YTvNT
6ACiB79XFKFdlxjr4g2Lz7vrAm9M2Ckw80rhV+i06mvSZ7pl2A7ofXiPwVd4eJ1VlWTCvsQu5t/+
ATpgEOe6SNVkcn5xED5V/5y+LK9qvP5gApfxOSJeN6fEsIwnOXZMQx8j7zqzsG9MTVhAN+yu39w6
ElaVABCoYcRdgpyAz4ncBH+/d73h0AJQ40NwfrDdmkVFAnAFr+UlRjnaInmLj0gLYbZfCaKLccGh
upo8AryqV2v8WpxtePsD/7PaJKSXn2QrIkJaa13BD2HCtEraTgHrkzpIiypqDQ9zQD3ZNheyf/Db
ivYiViJ+LGPTO70k8DtnCBVJILwKRxmGL28Usn0XJy8HsEg5ChvbO/kh6DaHyhi98z+f88vzjPIW
8Skk8cKcWzDTTGIlTo45QgFQ8h9/rOxMOQLc/Vl7UClf4E7PeT1Vz0jSo9AYhYUGPOq8Y/g88jRD
JL3w+T5fJ0DALUAlfzABst2bH/5BUvQeYW6UIRj3UR+E26JdMMMobpHwxKUCukrxaDJfMyB/cPND
vQBVYUvrSPSwVmbtUh8YmJRpu6O+Yb1NdMY8QzzPvM4ku4BoR6E+U1gZav8iLyBJBMPRSRtCUdbI
XOBJwCfQme1hYI0hNaVzseH7PpEu7MU9JmSlcL95DFKGcrECgt+IYIw3aX5SZgG8Bb+CPEWuCWNF
MoNrWjH0sWcmawEPt4ScMsZxOBrwpdYB6GG0ByItxzwLTh45tHwhtCZAG0HSp5FfpySF4O4ilH5h
NelxdoXa6P0OFRD5B9wSFIYQso6wcRjKETSdWI0wkls4NjKrb4C5afU0KmEVs3vGX1febFSiyRFO
vJAwG+YrhrSsYmF00n9OgsciVneY9+lcMZKfe6Y7g+6Dv/iGk4r1NXLSf2X0bi2QN80LvzLrbTNb
jafvyhNxpxmQhElh5k9EIwIe7AyzVTyBsL41Zwo6MNkpBDayY6GrVLg43yhpzzPwWmjX0Ps1UezY
WSJ9tXH8xaKcf9tqbufC+AVbPwCfZViyBNBDeTBlc6ZfyLaGKadhG0n5hzRl7R46MKApVSOiJlhm
z665d/wqVgp1gWCZG8RX+hwFtCUGnOFUTJ5YhtkyNEOfbXU+p4PI4bM+3d+U8kq20s9tSdUGfhbI
Bidnwqag+QNHcj226iRR/kdlyB/mcdZiBUwQE5recvGe/VjVJjP2EJhvw34SIcOcUtRAwUZP7ifI
u5Nn5mHiaKNo/ZgP9R8mKQgKtf3zDHTdyABqCN5wj+7YJkHAH+CajRuFlVwLvJeHa9HfXSXu3880
zmZnbAE1VvCZXa8puQAtTkp73yTtsjiTU/2d9dB7QWT7WQ28sIHTyEuqW1ITveO+ZAGgVqfv28sx
x0pUbz/TdtdP2J+h+WJboU579fj9E1MS5HFsILCKkC+qwWqnmtw+vuDrc7DvUzJRBwuwGY3ydPXT
QIOr3kMH+toIISw9cEaaOYWKUtV5Ks+yODmZMn82TinSrv0tGA9ZWXz05Qf/fJJxXnc309wcypb1
xpETYZ0e5IptdEHrYrIOc1UaHbZZjHadJtSj34iEm5S+QJJlhwfd99ltXvRwzkDB+Ohx1pSyr1ph
yvN3Emt7tPKlmCab0ZpvAZKAc8TIcuhPMIFYCOuI1NW2NPGta4XL73SkHeCBMKSPSTFDwMZDS5NB
x+ScIUfC0vLiQYDdpSdUYRy8yKfA/L/mJcVy4O9znBvgkDMM6RhXPUN3WzzgOHNSh7Y9nwNKXKEa
oz1mecpeFCIDt+QL98g3zC+BdtqQL5xSceAuB+eCQHJLUAZYeoLTjmZa36IDhKnGqlAWCy8kFIy6
+AeC4QlaiVlBmnOLmGJ7VBBLrAS7L+NSYmVAFfDv+0B/jPCa5ZABbq1oBmgi9+QFBpC7j59dLw0G
IlmD1dGIiVw9clMSGKLK1kOfuEK7nc8FnDb/7D5L+KkqbB0td6WXLwCXq4fjJAHKv5ujSz4FmkBn
4QUKFY0P8yo6Owpl8oDbrwbceh+7D/CBDmUK+qlkJxg2ntb3OmLa4RuB9pPoYNi0RO8xnUuPMMJt
T7MAVdtoIAQmkJUPQOKj52KPRsTWwt6T4JlF74/VO1svNi1yzIdXSH+CiNBHoyUebu0bVWr43ouH
hdt0oDr6PsDNqzfLMX3m3ELfAsmSrdUcW8vhw2llm/AiCNhP52YE317wHW70dtEBEZDz2bl3dBKz
592RNbveNTssdrQlzn/b/qRi0Etqw7qi3NYxdfxEn4T2mPPeVHD6R3sHAQkRbI/gDhAAQk1a4ABq
J6xlnscPpIaH+50O0KXMl4piwbEDfHrvoGuc55DLhdMcXzK7+qFOleIack9eX94XKMMFn3g6o9/A
exsEYfB4LTDCg2vwDRTuhVPFchpW81f2eeLOtdcflzes2xrdAZxmQtUlJqYKEN+phSS0xttTrSad
8/oroqXR8y3Y19prfMtj51XUSHdKyNOI90x+4+N09Q8pzQni0wduMRYcq0E5Tw0+FqsbctakeP3R
BkXydQQLzC1bVO4NtGih8xAZ8oZjngrbm3SXLR3OtkSo2EsKF0FZEg5HIJ5ZuF3XGHz+cxgrbIIJ
Ma4XnRvU6C1V3Nv7Ecu452yPOExgO7oBsDNijr39He4cFKYAVK/heo3yBgrdiq8GHaIG3w/a6Op/
DB9h1wZ+mm4uPgrva7CGVqKah3LA4dTAAYK0BLWYlE4RakXTTMo4EyEn9E7EyeFOWngqEsTey6Fj
fOHegouhN4ZwN8VlBHD96UqoQPwS5zdLpVmlLDzKiOL9W6rrUp+TztOeOxaPPXQw7RIoH14dtgOo
cGiMapMNlzZLUVSbBkHsttFzCx+rrHRvz1vOLUDEfz4xGpxkKqu0gn4rkkKodBRYZzpmG7oDWBpv
ZEi114TtemPveiS+8EU4fjNc2/KJjbxwepZOuFax0aXiX5lMc9R73bwbeBrQCVlCJH5bACvJiz9a
GaKXM0Px8siB1bdYBtAN3JMvHqxM2vxyOle6YB2T+CqGFJfy1o+96Wyni60wm6iVIFMd3QynzMuH
/Sd8X9GwYBBt/ONQvN3XG0DYPj4cLk8rRh7KCtvjm08kA7RBTtBUTMoJ6Us5Zti4hAi/jFmcCjDl
H+YDeLTQWA01UDfQ4mHGbXCDv/xE013kImyrwS/6tKAgFDL/oPFlz0U1LSX4jeIlI0DltzKLQ7f2
r+jy3Hb3XTzuUCU5fnsXSGAcyhP3Tp+L6tGq1BEd7EoXnIR3UsIuT17hO0C6lMglEXQB/BFyItSR
TEM7IaeCZ+cN95SEsKqIUn2cF+Mq7sEH+wY9yXlve6vM8O6Jpjm/zqr/nhHklv4Sz3F91XC4IATR
7Sf3RuE0QSZ4Gs3Hk6V/aVIiOwWPX96U9rHeDCKvAC3SpI6eClbQYxyHbyi3oPG9bRfmFxMuz2UO
/vhZJCpm//ZQI6r3jpzKL3YFhupGOGxtUhnvtznm2UduAyoYLukgDrLq91W6P6ubtyddmbCn6sCL
iwCIvxvdUq/D41DMUzKf4sPOS793kke4+eeTzxYco7cwIMI97RR/M19vGOgyRLV/+nCi1L4eGEMi
QuqgJLWAVKRGbKOuFC5ImHvCZAQWcm0mVA1WqQjHlTwa1HPm4+daRvuHFnusY26AiwXQCIk7UxDj
12afO4yMDLgA5z9BCR9MVG1MK3P4KGbet7rDi4ASZY09E5a5tGKMuCm9RH40eDHttIXNhEoxNUdD
UotGWKM+zNJjRAr08W3GbPZYlKPB5D3WJxhIi7XyFyfysL/4RdBVEcu3f+V10YDuZu7+D38ySfEJ
u/x2WCT679J7LGH4Ic4380OB7L/ntI3gQ7Ltu7FZt3luXqxklsUceE0ak605ZOUdB56M70k+5ukD
MOz8PXaeCbuWdb0+6le7fcZ1jR3w6OF16wp3hM57YidcLqXCYYjgIcGyQZAviaVDhgzAqLpEzb0s
ORkcNLr53qV9OPLmc9BHzR+MTuJv1M3wbsn7Uabw/L/i/oirCiw0oprSHqe7VqgXyszR2wBQ2kg0
3FyZu0MCrvoAURhNMKzDXzX1U4OYknBo9zGRoKmicAKbloI7eQ5Z0syU1sbheBDKeJu93EFq3kk2
KzD6XXfAu8CSOzW6ktK3LXM8f3+rCh4orie4icFiB6nXx09vD3ap9z2/GI+y5Z3eIpHGYy45a3zD
3XtEsGisjx6iL+K5kAtGy86/oSyzSIwit61XAdJhOL+76Y6bznlEnnXYx+HfBIpFNs2hsf857cu5
C9c6Osvf8gYdgG9/+wEs6Z5m9282P1Rim80FL0ZZNZYHXtsDkKdZAgVmkTwackzVrpL6/Iq3D9bK
y4YXy+nLY5vOQXGYStll7sTOmmecuYWMSy4B6x4MszmzcI1d5AmgDMQWKUZCIA7g+5aHSLHzGA/l
qdyMK3x9L8a4IP4XHV0fjoj8HNEx9TFu6pnv3/mV+X2Gpzmg+a9YwkBV6AAx49m9F/S2pc7Sfa4+
g5lM/3nk1q3NGQswXt4+Hc3qnjl7wDDi8jExQmFFwa5cI7b6WMG7JP2p4FOEu9nNK2gHUbVsPgvx
MrX1vppl7rf0uN+xxO98dr4e8P5vYJWl55Y3C1lTweOAYgzi+ZyLM5SscittHqFWWYpuyyxzgyfS
b/EtxQj2ZoMlhnMFEODzjfCiZJIpWCTfxko96/MCR4IXdig/dnHoKXNGwgqGPAsK1SqDF1Rj3e4f
sHDmQKzGBtcJce9a7Wxy94rlg0II+H4ln+NMJdplG/YN/DwQDVAocAbLcO8JcMfsPh7qId4X8m30
2x8+m15qs24mh0uxr4cBnzGDQYuryZuoGshRqvkduE3n/MjA+fi3RGLvgFYOvdRssEAs155EF4Pu
r7LwIUrucZE57LVkzdU3nF+50+BzggB/8tXcT21Wf+2/vCZ2a/TedEvIkH62MhmscUQGJwwUXL+8
XHPeI9rJj2r33SuZkKXdrDBYjn7j1qzn75enb1IBtw/5BCZs1aQpOO4rCNECHl+zz98eFvqUYeIP
oTJTCZlfQ+8ZDwc84t/VF2mOsWgIXmS/iy0Eao5bhfMPvwWN8JBmfu8izJy+YA1+R3mKw2yP3Qdr
OXZvHN1rWPMuCjCf2xsG5Y9DfcRg8QCip00ovOYIZosYZnmDOEqs9+18X2dHEWRHm3tdZevqBypI
/PktHd+dPmiHX47Sv+tY2kJq5hEDm0Z7d/xb/NbMfBLNdHehR19Tfl8OLtmTF/orhLwYbEaPm3Pk
9ocoAfjbntiN3TgEjbBHspv234YSINuwmbwfpQ+RE5FhHrQziC819gYHFDkzQXGGmXt5rxpneGC/
rA5tiRUuIwKtJO95CDsG/lI57v2xkmk/DrvM0LMGkPD8kpMputMN4B+ME1cOPVJAgThb8OAP/ljs
9rCfypNrnPnXUDqXF6VD1Nrsw6s8Vdw3/dSA6eNGFmOHIr8PgwAGJGbxOMU4380b9fdlqZCYY14y
DFOAkmxCEFmXrm5/aee2d7e8Bko/JiBO94at88Z4aE+VX5UHDkEWtP1Z8ZgZUxBQqJWgAeR8AK4R
Kg6avtsDg5Njad9bu9GtojY/hCcr3lPxvoW1zBEyeI9oD6GPtLO91f3td9LH2cF0t9tL33thX26p
G0X4dHxJbg1/JjW6YODHL7F4W9LEiN7Txrv9PR1xiTAgZFHEhZqmTIWI7ulYejPu5EpEB5wGH7/K
WPoQAYr/BV4GIU7vJstkFs28z1eSo4BgLQy2+sQREgdU1CE9ema8ML3LvvS4c+5zY9sA+6O17ZsL
bduBu/VHKQ/z5nsaLOkXemulZ/dOOrNTFfUpSC9xjz3cfxqohbAV64MAwa5jMRN1Z3nad3nC0omK
RVf9Zh/hpju39tu//gKhl/UQa1saHWg262rReD8zXavb0i1aPDr+KuwHrHb+vlu/+SCUoj5Ohb19
oKyv9ESym5JrgfMfw/cPaoCtsdyd9o+XFcS5DSVbnqk8HJoNCJjUOUxc1IeF/QV/sH5rdLzvxqvY
a7ES/ZmDeH8e/klDp5b8DPciGF+oWWG6dKd75n+gE2ajGsYnVgLfdfUO8k01w4pdesJH8FvCzSFh
GFPh8f0nXfIrJ7vl3RIsi478ZxdhVqcvUv45dV9HBZrQ3jfQ72NbZeNRPsQpHwFHPSr2pH1MIDZc
OduEv7jmPTBTeJnf7+QL1FsLakk7k8D9dvuovx0u1UsRXbHjXTGy9ukAxbaAkxFCBUnMHLUf538k
nVez4koShH8REXjz2i0vISSEJMQLgRPee379fHVmZ+/Gzp05INNdXZWZldWh/NwiEslRr0gPPjQv
HcUaJw8slx72k34cLIEDF7zWc8m1157YzGFFGAZbJEwPGLueWXDl+Ih1B81By6O8rK05lXjaJeab
jHCIGxR5tGl/miDnNY+hqDI08RxwCjSdLodk/zqqH6ya/QtvHfUuTg7ajfF6tBle8UhX6cH5eB/z
jnvIBP8ClEAGyVE1xM+5ihrL2uZMZDXqTpcBVDJkAdvHV7znZrC+Vltw9TG6CrVdtPQWOJDVVsdn
7DMk34UzcCC0930i3Ac+HdacJlvgHUaelvWkPtpufVh3oJrHjR3zHdTsO6geajMmv+Pu0dAFMxp4
XG/3Vz505a025m3y9XtRZfTejnDQl5lK5nsfQ1ec+s38RBd3Letl20V3fsES2LhLucLxaFZRWTDQ
oG5T4l86xto9Qc2Bkw2mo/Yx4EbW1FdNzuD+FbcwvU9JochkGE06B8Q/0xTA0UIYujibQSOHHEUm
wLDRW9ng0ZGRdjw6ztGJKEYR+LhSx8+zupEJIp2dr8059c+UELw4PjVDFpjWIN2HWZ1lfEA8dUiP
809UR5rrvePeiGEAjKwF4TlWrfrGxPhpy1OZPTRkzZvxG/SBJEjHztETH5SMTwLOMtgOlxgeheO0
Eb8DUKTogR+8eiZ4ZnU59Qv04WfsCe/j58IMwkvXwM7N8QjaWyve2XESe0hPZodhSKMMSP9bVVxk
Z2b8K3w2JH494P4yQRzkYA6Yit9ukiSlPHm7fGGT574aKvaTS2o4Wdb3dzglY8NDm3NXL6+fIKYH
tOofYmzvNh2IH26k3DIDcuelac2coQajAXT2HHFnTzIUHiUixeKElMDrZalHXI4leuCW3l8yjI7f
7uL62dmAR3Udb/Y1TDtvoPl6P2wb8dRjNvvYCWZ/V6ZThN4zST1xAQg6Nmd3EC0ilD0oJJU2j8UM
so4evyyvadHn+TIbnOD+xISAEXh+/zij7erZ0WODLujxmMpEV4fLuNvBXrA6R+Nxv+t4bxG00cck
JNcgzl8n9rs6QwOLRpZO7Xnm42f3dZK1hU0xjrw9h6wrQKvpZ+V3DnyHDI9/phTbGsmMB2yMUoh3
QlJhrwHPznL2YVvIMisC6XmaXZQo9XqTNnh6V7o15GFsTHmqJwi7qs8UBq0NbOgYj3cJgHH8zEge
e67RYzMBjubpJ0T/l07FSye8zEJQ7xlroIGzoJhAhmb3yYfjWsBcCFQpzIQKEbcZm36MSwlzEfGh
cHeEB9yUnSo4JTq4S1hwdgdHtBDXmxOYesY4iSJgtq750N79pPSjo9OEF2rELfysfAPfsCR9/FT6
nxMke1c/kgXVos+2vlXel5mIsFNPO0cRIFIx8el7B2Erw5EW0Y1goaDrHOAUTOouQwC3Zw95MjH3
ZzAehuOMEmIisXNWNQLUHPnji6y05eF2PGShfGy+W54eJmaMcBQ/we+GDhmvoO/hAk1eFDzwNZZ7
fN2MoUDh7GTSNEcn1dRkdiDLBDn+F3tYNniwdBKk/Lyd9oJahOtttX0EcBwEv6zJWX3zEKalXrrD
I9rEcYM+NJBiB2aUK9X8IMz5XTF0dsZa+DolF48ipc+xoj79FOaAZ3evada+s+6qUk8ZvJNel442
Gm5MF4Cj/Z02kivP8au2SelVPNmwT5c7S2gjcB52gndhEJos966T7i1nXAMlxR4NLtIsPuhJNU4Y
as/AysYsfbGqjxdDA4gKZ390Q8wlq8zS5B1p55473n6hyyuya1PiARK1d+zHHm5oSIH+JlAyQxWe
mPziqRy+WnatkcTlssr02bh0dAPCWPMsw7g8Y8qcwBLzMNsnF+Pkkt/Q9/iyqPn19WrXT8767su/
W2NiKVOCMHZODPYgf5wvSxyEb/qEUA0syuN9xuQqRJ0viSqR0w2JhqSaTAmRLXNReFOa+pFxW+wt
4iTxxmENIK0DrYnPF77jZGePCrlQfCJMdufeuQgrSB/zfN+1cyKUl3rx1nJwJnb0suayNU6rP5vk
ZQZkUXGqp3D8s+A6oUnb8WaEB3vdpmnsr9mobVcq1n/BNX98N3uDL7QQdjp4K0W0q2QDS4jG4WOO
CwgEc3/iV7963F9vNb54rUHfYEDTeHIc9sevRSaWbHwspmbqxad2Bn/kMLyquAPTbIXe6OcAzJ5s
ml/GkzMoOl+FtKrqnSG/iNE362K0U6wCGtAxuGJfESrIVAWmIp2Yw3k+ewl7DCjUwMWo7gAcGQ2Y
GbG4But7mb1o13+feTdT+FzUsvpwJv7ftUNKXVFbY9nimJDVkHKYp0eLbv03DTrqd2FnfCYsRvEL
h45krUherv12uNTOrAOCrj0284HYoWdfSPObbmNZ6ZHkXOidYXM/4HNxCU3acy8uy3iNmA/pQeK9
bL0uiCXqE8oW+ibrBbXBILmx0TsecfUVvmgzxMNaVmkZnx3DSdF+AioxlsgwL6GmoZetvx17NdoB
lO7MZhunw/IW1keEzy0i5gcchqSu2XJZCnUjvLpYxHj4mHJJHHsnE3JCkKrr1fCmY2qDUCaW4EEA
T1jsI/jKAKk5EYBtmnQo+OEr34O1xjY5UKR0C8KeqTUKDl7B30ugj3O+a/rd7gTv5D2Uj6q1lUc6
u1GMqMeFAngsm+HVsG6bNYyZuSh6R8lSfqhbmauIPEkIIfFcQLApjiyMmjjRMIAUtq6wBA/Tk5e2
j9gkFAXOBgp1evG5W4TNsx1OF6gRzO3dCc3jmWZZenIZ/YBoos9g+/roAQWd3MzaVwvhS17NsXBe
23lb2ZsjFscmfatFENj4dkLGnL7Gn1bYDAkcziFdD3COAGEmECQ4rIcPswCaQII9tVBgwOBb8A8f
fBoHcxjKmnaZzUl/BPJJGCudbEzH/1T4cfl1sXWKSrcIKhMTKTw3qlkITAfjKKPJzaMrSc92Q56z
ncMouUMaaEZ0CUE2kUvD+QQ1L1jwxTYTGjX7cbWKDj4nQ2bawWYOk2y+snDjexTPCF7SVhbCrHgF
7uP4yprEO9MrSI1hlna4sDEEl7VdZEbVw2B+2TUl3fAJCP1JIxj0x4aPc1+J/4128F4SwwbfJ+ch
KiEoL50jMapj55grR1EDGdePATwmU0WRYB5ClodjNPt8hMczyy4kOInjtKlupfVT9JV+R/nPNd9n
PEl1HMfzsFX1qB+yr41TW+xoLeuNhYgSVbNDk9h5Ug/6KNo5uMq3b0xNvx5mDi1oyjOxo5LpRKhW
AWj45z0g93jYBOW45S5lo6PH2anyop2ssYzjr4OdiMMK5qD8zpfxxvb7lOMM4DWWb5Vgh8ZJQNjO
xtP4Z1kdy+r7h/HS4PbJBLmZs+8kJrkQr4V9psW9omty+uEFSDWKBSfHmIRwAyMms+URnpPtoFye
86Wkc9IIODaWuzTm/vdffRkzZ/c0MsbG2Vk2yGoST+tAXIFpJM7ykLkC7GCDmRQtskCDZPCs+n5n
o5aNCIvFdYKnnoN/ORHiOPqUeQ7NGDEWdrexopzDhBw5jv1ftJRbahn07ZEdllNeCB6iTuqx6Eh1
O5McW+SueqGPYAFz5SHnWMJcivAzI/V/c5Yn5bJDkoNmyzFultFnyrDX97925pc+5pxZg4T77yDh
Ar+sLP4E9cONVScmVVC9KWG111CyGNYWa5LxbxxkDPoi13T8AwliQ7UMlppTOpDN3rVYI8x6mVH+
iW1cq8K2NaPBA2ba0UDgNfIxjz4hXWia6nkCZs+WzIBU2wQK62IuzZu850tNgqF9hhk4Ca/dYZ0Z
vDM/E9OCPo3TeE0wp8JDqUCGSnbKbq+PQ8+4O/4Ffx72yNMcd9bGODvSZyYJAxHY7LCXiYfhI5x9
cCsP27Qn6Nh/ehk8IPNNkMTzgT0nSyDk+QboFXGPIhXFPoieQK0iGCY2CL5ekiitB2V2h3bg64Dy
J2MjezpsWIRo3AshjrUkRg02X0klxh6EB2p45xFZt3dKS6+TeWj9NTMayX+gKNBLbcivmuyir4UI
+hNHFDmh3i48M2jZpMe1qh21A3vFJt7rKLBN0nkZvyVhnkUX+4/CobuojmTLLVhJ5Sld40pZD3kE
X4eHwH4IC1CpgjKcZvgJDacMzTQrGYh5j0WNcBI79jUu+tG7IJgNUWFp+N2hWrUNwgWpTtxxHXr/
bRljETbHgWljhIK7CDS1h7baGhLsEJS4ro21DhlSGM48AkK8zdkopyFJbmDbQ9jgKFLsmoLN47Dv
YyrR9DVD0u+xmBg+7PgxV60ZwFmQMlGFyTG2lXUgy1bkzyJUg8ClwCKZ5t7WVEFgAWb6dNeUc2yK
cwHG9BrS5Gr1UEOpw6Sby2gVGXDTM1jZoHGBfQK08H50MQ+H7nzQALceAt2K1uvb56gQCfQrp5EK
VbS49tHDLucryoID2873CkK9udiUtgo4GVnrMukk9oHJfCZeaI/OnBj3Fw+HuJvN24l46C9R7z6U
aXep1YhMLW6PHyQFyTLx5/G/dPx/rLfOXk9ZzIYh2+xXUU7s7RnMo7ZdQrNxJpZoitmCQkyXlcLx
61WSIWA0RjY2Aw+61kAgiqHDBO9uzjNNnEiTWx+7pRXrrVozl4wN5xzpY0ekJlVtsYHuHSLtE/Ad
6OYJjxtfPEZJIv6oA9QYQKVgjgaaXIB+oDliIScJEC1e3pqpv6jk8UaneWuL+Jj+XmizB8CJcmle
RPOIKk7I8jttfZZSqvjbLSnjNkO9j5BAbHWobNoPFAo7NXpFk0v0tq3h1YjMAD4XUIKec/aiG9n5
pcQvmywD5ShCE4/1QZTyfSx/92BSBE6J52wN+1AGQdUKTcfDPDDxeGWceuw07nETU+9caEpmHAo1
BnFZ/PFJ7O12sBg+nL8OhiNXu6b0HNz1qJbLUudPGWKHHyP1yuziwXNc/oa4GCXpg5wINPMgSK+V
SARcMv6ZbE8ajhnqDsglnTnVefIg9Tw4Ho+Aqt1j2CdFXsqxwPRUxfUWOtw/Tf4CDuu8cRqfU9BX
sAG/L8bLPHjy8I46bdW19LPv8F5Nz1O9POLZZ9TOVKawdxjpbi1KmfJb43/3g8uEMozWaoNmIZNV
oOn5T1tRvOwEmS/oghRiDKpZHlgjjvSgCQhyMtNXv5WKGV/HDoLOy2BmS0CsSpP9gI0rPaMU+/yG
0SjLxkUtsbEnLdipGYTO7Eo0pxFNnfOYjh/KuVmbmdYUj/CtitSVZV+XxG09qM63hneKwZWEzSFQ
4c/RioNdSGP3Q35ngtgrhxLXX05XpB5AFyXnuxEnx6Tt/H5IeWCBZvg7lox01L8bShpGqUG4VSyk
iOA54oZ/ywqwAKZf4VRGv26EneorZrXA9NugyBWDVdKeM/9Xv+LHXV3xV5NG9DpZ8mWSyHiIjk1y
+RW7/WmC3b64kFVsCVbv5ZXlbpEZMKGqU7G/yGSQsJE4UoPHeErOUWPtSdXS1uwxXKN65wm/bM5u
Ylu5rIyWuN7Sk/g0u3o7Z2TG8p6Dqp0NygwSuTVHXcHSoFOXaBzKh7KTAQbMoJsAnSS80rhWkAW+
b1REjYgD3O0ZpDvxxQBcqjwxwsCdPCNKlH93szXaQ5m3xGavwpkO7t/gKdYx7TmJFbIo4gbnxa/s
kt5cStq0A8KfVdAsR1dqQkpSrjmjOYUJIv35brzRfVQ+fRJQBLGUU+3wE1W2xK/60aEcjNvwtbre
tPeMlsKonCWHSRHJA7hzCUj9YV5vo6m8n+yRC0HNmK5ZGk6cwC5wI8Od3SEZ65isUjKknlEm9fkb
5+e2DUi1tpZdWsD10z/YX6p5TgXGPNAaAgaGCN4MnxG4kX2/gj0xbvkKw8I7rfVZOERqoMgK1Ts5
5W3yCrcUgFeUE8avTwgUgIAVxsc9oJL0a0jRcU04B8+DGsy0RnMus13ZEsxM5VsOVIlVn3/XdcSP
br8k24BUZKNfvq63g6LBV0qjt98wiFEkdI8PVzJ9ONdGBJ5KYPgaN+/ELLwOH8oXMo8V+0CmA4af
PlytDDpmdO2MZUkLVVrvOWv6eW6mvh+tnWC9s4YpsGnFg2BDjFeC+MI4ghBPoTmYqiVSta/BTNwt
8j4IMRwKKPnpe9tSfVGXXTOKtwqnR2VP1Xq/0XGn6+OfrlH5dYyPhuZ4MmJQTWnPrBmNjd7MPvpp
3cc7BEwAltCrm3JzxM/wXiya7uLM5E/0xrUjix8XK8Y40LA1jeiTxScGoN+F5Ab/peUDHnJ9VnZz
AAe6jhh7tXNwfN2omFwd4G+XajoE0vJsnQUza7EyCded/vUboeaWjp81LS8E8ZYkyqJHBDvGH4aG
AwAmQcdpfya97IxQc7L7VcawOXqfJgxZu5cdhXU3FnrqTNfjHok0f+FNw1PxZCTenRpwoyoFweEx
OXik6u8LkfRvdjiZ/SBm4PTUbOFw1d//mE+gn2dj/wmyGnFWw7jsVtQLPUBPGjjRCeOS9zTodQB8
3tO9mbAYk3owq4Fsy+jw9wO14O9hAaK9MA7k/d9fEmF41Ser1n+EzbriVdeZdh/cmxCp340NYYsx
ohX+iTaZ+sAk5i6zBvCN5mEjhfIOPYrZc49IXjs4D/6ezZE761Zm5yZslN/xGBaMwOPhzq7U9ihi
ulwESwD2gj5MOFPgD2cHsENvu1k16tA5ID7WsQIzZH7ohqjbbywY5duqwQzgln3U0N2x9yDBAWLm
bJyxgjCsoQjXpGvH0bmpLzW3pm8ns0MYirFNvR28s1v5OWLeSGWAg+RzN+x19Y98mG7wun3Bcaxf
/fgdTF68F5YJ7yezqHnV5I+A82gVbrO72OBgjtOmW4CFct4HaBIqFFK1aN186O7d0b+saGPh9GQ+
2eByTC4hoNGMpcNX/3hO+MjWjRpxMXq3liSXl6iycyu9cENLV1FvcvhzrZzsNbOe5DfyuB8/9x3Q
D4p4Bqn0wybrXAsT2KQ87G3dDhOUaiyYX5++JjVN1nsyfOkBVMce2vYptgFRi56ODQ0GknVOGaHF
739no9Ps07dp7AYf1ZgP6TdbdSAOof2BG/hJeucF6KD3NeieGBiy7BrfNzJztC/9NuIl1GB+r+VV
TDJv9DFnvWI/dv6cvntkaaQ/1raphjRIqfVHknmMVLek9dXkL3GkpqBwV2bOhwvSbN/M/IOJTvL3
pVwC8iI8NkSiKm6Lb+Z76Y/ThiZkGhJLBGaSzclBwuZEYaZt+tFWjZ1eoSNj8NWUDrcd6fkZJo1W
gy7JNcQoJJn5UVtcUlbkjEMuG8GpPjQc6XwHiCKbpG0Yfk30sXTpDCBeA2w7sHG/Iv8WgdtiMz+P
1w+DdssHzr6Smj7pYMeCTBpTfwqRNZ0Pqp3RvWuQR50xH2NMGvrSjBkDf30c4uZ9pSSycH/4QMlK
3xvp6bXvDhHoBkERUsF8lZeGZG03YBX7itTYrhco+qUNkfcMVmnjgubKNLYV/Tw8vSKgQqMX0Kai
gBynn1EjhSTyYPlGNyRNe6d8RSmFLSumykhoB0fGOruNoT2U1p/R0WSFiE8774tfty43M8TmcTX8
YV+CMAjo+GUhFwUilkfiDkUr39E52aWB28QwsmQ4oKuGP4x3mFwxtJ8Qgn5E8xyZN/4X55RFsmpf
uGVUxzvecWd4mOMqm0eUgUQq0SC+8zLxTG2vZFbd30Ja91coPrhvrA7YvNTN0jBxcagIGIGF7y6n
MDE0iWs7mbXF/C0V4NpHd5ZB9lXTL2elArtgvWlSmTU8sR5WesaKR4EYmvIJFgQCpavBhf4wrrVR
Yp1A0MI4FnP8PlmNh48ub3wRDYfdNw9G5mIP4Zcj3hBo4R+VSO7jaWCenV1qGFmZ7enAYzOHAEAb
zboooCs+mDKZBxyZwvyOOS3ZhxGa3QnF6ZL5i/grGbEOmZn1tkCzNsR1x+8YDqlkSgkvBTggnIwv
iWNndo3CGu1SQB0EI0EQyCn0GnKP4hcyEETBhUxBI4XBFwkhXELH2M8B2BpJ9ipiLPhSDuLpoPBm
IDolLSqJI9XNi4lZDKFlsQUFeMqNdMFL7jk4Orswx2knq/dxjX5r3zcAwk1GDDJSC0RTQ9hgDDXy
cUus6z2OrjLZsKSmRAXEXMoYwT9HqzSmU9UmlA8gUyB70x4ojU4149AYkQe4Lkza0u/SfMI52Vsu
Y9JSkylqILyFje5FUi/hjsHiSbcTsLovs0gz6BYoBb9JF55lUPTzyh2gL0E2SSBJVh3/nsPc/jAu
cBzeG8muswS2eprQ+ZgwCuLpvWIYuoPz3Bqz/bKYNgT/oMUBhqzsFXJaR0kCnl5BuocHhuE9sC38
YbpBu/csRWPz5QcvJOIcsI22hR1Hj7IZ87P3A1iN+Wa0gC3oybRpUX2Q0zTsfLMFaDgN4QrCT/kw
yVMWtC21RUwMkLeIpKdIlvwLjDNHp2aC9HthTso0jgAZ8G8ffthejLE6zUmGUjYjO0pTOVaCmCvW
GmhA0HubxaoBo3oG/G/JSox5VrFjmqLWypHA6VkCgSTYYgz0G+IlEHpA36ZiVsBqDwWkIgWwnCYA
dInj6bASCx2AS0SsPS98QSjslJHIrN+NbfDVLVQpDHMxFsyKB8OmFmUxsUwYQ8vxzUCWOo5QfyU/
ulSDDvcj5p86p8MQMQsj649MA43opCR+0MbcCfHbcSXQoolvS1tzRMTT/Id395wL5uUIvT8zc6FM
b6p4CMTkOYdVQr5APBKCcHmlI0V9h9R4jvagYoPFxW8uxYA3B3cARWRdxMB8glgn50ECXuosj3NG
EuGzj9wsyPGPhqMzsnUew7iFupgetEmpz+d7ZHMP2zNDDCsRA9tDARfwWCHYckxRgkNSm+TnoIxn
C7BodUxpIMYYVWHvokPmspZIiimcxtRKRSHj8hixBLIYMQFwa1dIbAnRsUtH0urgQ2Xk9bFpR4yu
jjgwPzknG/0CfkWLBT8ZlAJOW2zdQA0Z6jVUpirQOdb6HhOdAQ7gWnGZHkcRDAitsTz2nHwcRiS4
VG0sFHu7/h2J+G9Y0R9OVzqSH7k0iSFpxQtjBJfEkyRUcIS4bnTy1VAAmprM93jaI2xI8U9hDiSd
ZSRngVyK9J9wlnJq5bxjFVyJoYevySpAYI8dNgCfCeIt4eroU9o9mc1EpdxnopZbj7OblRFAPc67
qzj9ES/k/S6vxMhSh9gS0qqMiMIrjbJlyMsxbZuuAHuXg3NKC+ABi3f07mLe2unvCTmHjT6V+e7O
kABM/0Og+79ln1adE5BOvB448O1mRIve0BbgkpMF+HYdmGRaPKmbQxd7/sQSFqQQ/QW6xW6w6Jlt
Ny+IZTtAJFYUBmfUJOIm06AXPuUob4/+zk/Vfx+AoNFsu5zc8O4MRXPdJ54YBw7kFfa4PdoODZIx
MFlQpptKHYeM30kF1uHfYczHTZJpibWeNVphXGba5tXFqxZe5aEZgsxs2SXBkdbXvQWnambytGit
DgUXalTJKWlfxIOTOS5RBIRGZHREkBN7iWlS+4ATsy/wewW9MEmGIQuw1PkQ8hsZVP+u7zB0gijx
NLhl2Rit6AtgsOETOG7HyIs4nJivgFIkZfY8e4NJC4DhAuYXdkSDvoszx9Sg7d8FwCxmIUzBo5+g
VmHHop35GjOiRwC9xpmthl1AP+YqObiEbCXVRKTrX5z8OqYbbYB2gP+S1hNpzL8XsgBPtveuKFXA
ftiBmjPnstirNT6rutZgeXH86EKdaFw+8wa/8PfAH7w3QjvMBEI4ijxW5+6mYL2gdrLPRSEAACnB
7UxfxPBm10JxiiJpQ4S9WrTpw3wBYXEkVwqwkcoIRMkyNYb8CN0DFrrJuUzZyDqngwggCzaEZb2D
gb20CNVXukCNqDFZMPASks+++S/l0m1GFTxjNwHVz7ypCSQZ8i5YHRz1Xgz4xq8EjpKGLL/p/sf7
taa1w3EQqjkEFtNcIHAdrlpEdbBJAAaSDFRWJAQpLxEuOUeYnHNKy+A95mYPkv9REohIRnvYw18Y
XXsqQmhMuRKSpiCf0UKRsqw4sR9aTleNvwBvwYMGEw7xM/Ax52MVUhsjwiUv2ucQ/HR9XRSdMroa
9oznPKmj2ucQZkYWoRCmJ2BjBZSFklrAE5oAqfiHVizek+RenkMdDHzDMDmYLf9q/iIfbgsdiaP/
UC0xZ0J02gnxqTppLpk+XWhSciPAwT+RDIcu97HFrJZhJ8yH0Ew+WPXITl988Zd6T5bTy5P8OuTI
OqNNrgLzvlG/3OyrxdmOmUIQ5NBQtph9DLFbQYNLVzhIP+3+vAQCd54jTMcnM8FBU2yggDhZ6LIW
MMogISace1e6r0dD5nBFeOJC2CNtI570IVrqzrqmwF/IzqYDu9ZSOef+lpkVZNZeZ76mi8cRj+wd
Jl6Iw7kSTh2s15vu2o72rp2zdNw5E7RgJNjhNupGwuR6RDm1Ic3DhGZIpYsgB2M1W1luw8AxfUHn
9QJJO2uLpQAZQhrnCWJ1pOE5DAW3lWJtMawCtKpRg8ugbsiHPdPebHQkB40DTmjIa0NITSQRYli0
SWurPDGK3dHfoKXTFgJTUCsof/Gn+wAQIbtj6WPoKQpOCwl4tLW7BoWEi9nNJrE4AF9iOTY6T8RY
r+sOcVcebNcUWPTwjydzWvUB9AdzVNBRn7BH/+Ck9t8MbAEOTiyh0BPKiGEfgg8ZkvaKDA1cmyFD
aGxYaX9LrZmoAjVCeLTK+J6XKAFSgqWs/Gkik2VR5A6jVTdqUGPz2o1rn55KKte2y8inlkklbhdw
g3/+2bM9lsdpN4e96kU8RiN9jiAoMgKTed/ITFVqepKgmspB61ngbGNc6/CWoxiQMzElr6A71IzW
Lpw/5brcBTMcfh1WOQ3HcuhQ19AMaOBoqzC0G6If1tHLs4NThrcQJ2bPzskvqZl06fjnnfYdY1Zg
JybIAyxvkggSvmHmQ93+jFuqvwlwl+4sehh0qU4Cf/QoWsa7jqya9JKTMSXi298iwgakwSx01nR7
fAzYm2/mXRMo/Z277Woa/m3hdg9jYF2tU6FZyEXb7FL0fEgSZt4hDEPEhj7ZaE0zN44yKCekwwkt
sM2xc2gioVF6E1F8SIqgSfrjuDVCvGfFyIP8PrQ68iW0TR+rn51NZ/knf2zyzV1WwdHnQHtBM0Id
LClOGFTzWbRgPy4LJu5B7kNqQ7FvVLbsLcHewOFgcqBQIFU4SiQ9WeBu077060yTAtGzGzcr4NEV
d+NUBnnBYQsX4mjwa2HkOXbfggfGyJDQKIEC86FbK0FLJwvtAoL/6ntp8eRhkVRuZRQRLl318dml
fNQ4sNMfwVm5jgKV218ZW19EvzjnSVOOIjVImnPikCg53gDURFEoFxJaT9sflu+NtL+Ml352Q4k1
7tq00bbA0TfRGDaQ3cfhTLy9Ud1AZKHD93iswZsSgeypa6XcAgLS+MchpzvFicQDBRNcQdVCK1Dj
PL26C+gglXdF8k0AhJ1Tgpvg0TP8o3ZZYzuxZKxpT58Hcif4OQuu/egjWEV5OVqWp75oIHxj/C7/
pLoizHISKW9KBzYceJuYAdeBdOvLhRx0FwVeXHO/QxzmkKVMUARLzdkJqpOreYOAjNFS4DmATSiv
vU3dDfZ6R3kn83UkkbwYUy2aOMiLLfR/56QyskwmjzBqh/ZNgKzpiAJDyEJpAf6DPZiEo9aza/la
m1mFuXyDccXy4xLiYblGV74zm8PsDLpufIRLZsDezX9UbCqG5dtPTh9Vnlaxhzx0bTVeQK2qRBzb
ZYzLG3xHf65St//pvnQCHFyfJwT7DWQWMG14wHwdwdO1iwhiPVUf6L9qk0SrIyImZjHeOagL8caB
JVTXeQx/8Pf/OYdRygEV3MDweQg3q8upTCQm9oGcMMZl6/4d8ZRjnPxZhb/6sk50HMiTobIj6t0N
QRZp4zECsGDNEkMx9L1ofyvTXxEp0Oj8zd5mnx9ILuSMawNl9nDsf1hiZ3SyuBXhUF8NUdio1CO8
NRPgLaoazg7Y8StMjZdD+XaBfAvPRFgj4ot+N6Z5DT08r4dJvrh1EAggg9llipSKZIXRs5O3fow3
boacOIbOJKhAE3Kf8gd8JYYSrHVEDWorkyl26GzKm7FzQWEeRtZN/bvJUlhcDDz7NgGiFlCBTmDE
ovAByPWRuCKAQ0LbROdMbsw8AtAK5hy8mSx2N2DoORSkfym8gI8ArqD/jEVfgtwDrYQyvvqxeBiM
2ngg1c5QWqvecorOUPeiN9xrd2pQiIIiUCI/uzQVVDnqJtBHh/jWRzbqtf16V1XrFJS7ydYoJZTE
fvZEAF6zJjhT/Pz7UPrzaB8c3IpaIL3yN6K4LdbI+1m/RycmjfKdBUOnOOKZ7EkZcqN0f1WIDIxw
aAYpZCQpA48a0hRtygeIY724NH2IIPCarLtVMxmpXqcJom5dLZ3sYvqqOI5YpYBbFCFro/cwOm6t
w6BQcvW1tdsbzjppnK0Ty5DbY7QklFhCbgoWD7x/ZCEd2Om0uvGVV6w2adT0dgez0jUf6Tl5vc0N
abn1Wd309krPp4FTQ9Wo0ROGlcjX9lpQCRbS7M81uCbecym1mqBCf2MiLCpbcKW6KA1SZ4nFwFNG
B76weDA36GeeRtFMbMkLac3dicpphtMlQ96a/BB+5fg/1bfIhVMyAXgh4aE/bBgFHINIYFjHxwkL
t3AB3GrSbKg/tojpS+Rz8MYilTqiV9RE9RsR7Bltrn76bBi7M/jRJ2yCqN5VCgp0ldIRwdpqBew7
ArPFMo3CFCAOLM9uJn+o4maIV4VO386y5TZAwOSwfWjzhBqMU4H0ibYCEqqfybuFh8HxTIE9oY7H
n7g34ZAINDnke3kTBXT7DydBLoHtyYpUBWYQ2KiKalDU0SmhadPf42BmGOCeHJA8GGK9OGSJ3ecT
GKkZLpdPKh52xU146zPq0hvtbhnh/2ZgpEn28tRYFtOMAwFNWcWvu8ssxwBwssPpLoJBDHiOI06F
TY8f/gbpx77E1HnlE26L/r8rgQBSzuXALHcfjcLgdtbwtxeb7eHsvMdqt6El4UgXK8eIpJDqwsUn
dI7gYeTDAofN8IIO9gL+BLLFo4PMVa2zGT0tNnDHxreAm+MCfDpX0KsuvqhyzId9fPoUHUYDwnD9
tu8PF7cU1myb6oaz6DgQvUMVNKhByyEV3aWpmjXKlBbzAlHzAgaiqoUr7XxgWlnVs9OQd3Lp6efD
nIUbwpFRZ7oWnLBaP8091BHNiCejakzbS4rdOlX9rw1IO0yeFyNFMZIfOsahy7CkS7YDw0EOSQSi
dEoZ6PAwiZkqvzMow4laIfhiOGxR3zyOUhSSOeGASvWLDTTQHGVTeQYYKznpvfBrIH9A7Xu72OSW
pL0UUEB38uhqa9onQIQ7WU1a2vgyKe6uItCRbIRtlTCkxoh9il2pZD2O/DoT5/Z0bHpVxHfUYzPK
E4xR9I9RGIHZEsaq0t8yyfaCLlNJJoq73dDdDUaA8CT0FPHDIUbwOYDwFa3OI1PB6ksYp71V2J2j
WcEaST2btGVTruZscslB6KkpXynwOdfdTwAyPELLT7dsuzroyOLuvgG7eCACeAq+D6LW1mRyMsGA
eh5wBKj1bhE3yJTyxXdJiSH+w8ygi1qS97eY3tZ1Psy0qT81mAHF3clZSWkldQdoW46mWIi6NL70
k18/lBMND0/rpR9HH0Ogl2KkrO4W7ug3f662NFB/JyMKJIbRNMQpEFRudbcW8tG8Dug8DAzr7ga8
je48AerwkwcSQmCJ4WgfC3lv1YTghq0i1+9p6vYq1XkbJdLNtIFcQ4AOKbHYFrQ1lAmoCbo4IkpA
ofg9WQvYwLzuLtyh0DtMZFOfk5r/1KnLGUJjqK4QjcX2SQ0vuVBTDsIkYgTkCzYTUWcSkexxvLhd
XgXjD7lmlBtAJJSNLcC6uLOT7IJCLwC5XpCTmBpYATUFmTZZGE0/tH+oguX3XARhEdYDUYXiPOh5
dFCU15zGU+QfHl505AKCCQoSiEgvvCM8QHBGtoNRrW0TMtem8HQ3X27FrTkuF4XrY0AyyjoCsku2
sBLp7JeFyo5cV2ZL1kaDEZWtjcod+WCaIswgsZ9wUWU89m8GBRS8VrefGdDJKOet4sHwWUB6bsOB
GfKztzemsQI8EQ2LOR2gv3JOfSSv1B0Nykv8cqwJjioyh1hyScoDMb0hVamHzlLUOik/iLk5BS9g
Sdxes4seNjmZXw19+VQNFG6aXNFXGTFoCZnjKnHuPu1u/d2IkSB67N89UpXlFKstgJkvhyCpI6Mr
EBmJTGA6LDmjIauOI14FuT/eSORAXy/ze45/9Zd3jxQYUc1xWNd/RN4NkTapOEV9/effNIc6voup
H5+Z9oVl86FmYAWE1NdGkFOhb8JFMzvui+R9cpcpFP8VY2RUO7nju3d2PgUllLtERbNNqnNEPz7M
1WEmcDnwwSSJ6eM1UMj16gyUqv8j6cy21NS2MPxEjqEgorcsekVFbEpvGFoqiD0KNk+fb1ZSJznZ
KUthsZrZ/A2NEjk+9JDFA7jdYxk5cjBORB/PCxAYBfweHjAleFPSpdiCIi740G7ONKJvUM7VcDbz
G4Hvt4f03tmn+BRQq/3LD802986B9dgwpGE4GC8MJDXUxSdfh1vkx2852PLdSc1BXVOSYM3Q3zny
akKtxlTmrMjgYp2xwSfChsDWpYeJIueGILfFnOC9r+H+zDH35RG8Fhd15JyoZ7Vncnpex739G5Wh
yWB8EswY9xhy3qlt6tjZ1ZZcVJYt2NVmQhHIUZKSVqEWEeTRpgMEJUum46+rgMr4YAyLdeEpB/oe
HQISM1LVI3MvVh0fLy+q1uQAzGbChLl5IO7pOn0OcABAgq0+LMNy3fldetqIuH5JYEOnFdRUob7j
3gAUvUyb3F8XFMbQBoddvc9DgCVjGYxTBORLaJdcIY2heXNiE3ADedwvZ48R7b8B+PuBR28H+AoP
HrITyTf24czY4xCQkhvZr3j7lPEu0dED5k+tHkAj5xrehQA2YERttwWauKSyhr0l+xAIgxRgqez3
Uno68ogV7Uy2KwC2kJ3IAs9tr7JAw1XkVx4FaId5v4Z+S6FzxiiT/BfY65kAfzUPzUGUunGpdGl/
7velR7ZP1aqltnR6jiDb7yMoEwSJAEN4eDwnUlQecUbZVBgBlGkok0FLQCWcYmX8gNPMOUjXqbNg
bUDUagGLIzxOKOskdIGTpOPyY3yxEEEGbSEd/NXU/Wcc9ivTYvpkcIf5wmKa25Yq9LY3jXPeBAI6
q5szNlPkzMvBC2EqavcWmDyVxNfFHEgteC8oijaMo2Wf43vP2d1ERI0PZNmJXMAzEqIRcbbGkfAh
u0gQaKFtiJIn6OABDggDkjFayqBImXNzYYlC7A7mvQF0+CGh/fi/XBDNMJ8aiPMaSe2z9MB8evus
K4SiJBuxIXFYQnQJyMjZProTMXU72OVuvweglABXu7rfHYlVsSNul0SwHpKHDEj9YBf6TPa4dNtM
fj++REmC/gJ0YYKV5CUHymUtAdsTtgbOSMFt1+S+ksNLki/0QpbA2B1jQodUEVpRq4blwtyxxiW7
kFMt27BI3uzXoU8vwY+33Ofh7HGX2zkAxopBflmhYl/R3GvAGItI5EM09KwrSFwC1T84vXwymnGM
23dPo53AVdpyVKU5yBaHgJHgjWAERNDOuAjQl0JgJCnREKMPw85CAA00vhccQHJII6tHQ50J0M5d
KC3cQ/xXrkn2D8JcwT/a6cPaSoMUUy7FDs90h05JZcOgihPNy4vSxWuRPBOhIuvqHBfbHGA+FQbu
s8fmMtdWBnt1xeRlnrkfa0sGSvG941xpzkOBkc4n0T37iPTGTTZ7VsecPGP+t3AvMDE42qgsAZE8
eQ1OCRqWeUjfkpRUOqm0bnmKhJvhTEaRjScBJyGHOv9MOIbDwR+cje/xHNdDGs/CqYNTI4WGDzcw
r1i6FWtHLAG3/GIOzCM32oCYGbkj9F85kn/6YHL3wAQgOzu8Jo5Z1/EW9LKdhKGAnP+YaNwnh3Sf
SteKTv+VUwpcNAGvInalH8V9AqAHCE+9gJSQV0Y/P7wMay2EXeVjIv5rFfVtgP+gCfaMg0GhKMZB
zd5ydTIQ2z0XMsPiDfzaLKW6DY0D5oElECchKUwmUlpZwGldq9mM2QIKb04HRKafiiltUBzgdnx7
T5jNYIFZAZ2wB4AfnvwZoQH4LTFf42s4nDH3JZaTl9GhmQ2Z8GvJWGmOMZaUSkh5BEHIRc0SUobZ
miSbzZ1LGHhUhan+EoXSZ6SX/ut57Po8DrKrLSMx5/Sh4cV2zVm53V7h6rK7x6QC+z1TzbcJnLwB
9UOWHe0p1g2tb3qYqBcfwQe1n/ZuDP0M+e6Ibi0Buc1k3m6ZBfwmQNkKT2lbsD2z4NhwmQJMa1DZ
bMsPnzoIjle8kuvA64pBkVik5VJmpha3lYdLnhFTBAKxEfHNj9OzOqFEHTSNhh91WF+oT0tZU8pb
0kPazk9szUJ44UlRnrbme9lGORAvJLUZA/WfzXmF5VZybaX9lGqdKyAWeRdm3lYbooDIqtsfKNPK
vswtzbdfykKwUR2ZDVt7H4e8K4+Ni9/2mbAG+gK1i7R6XDkCnRceCc9Y5mbCMma+gz7hLgjiBQXP
NM49is1UYLmvnoVotC08GSatuA/2WaF9Ts1o5bqiog/VFqIbT0ymzgv8JqQiWST/nx4TTZEUx0mf
0WfrY6bInBFcAkHeX/YAAY1/T8iBFdup7AU8bkaVnSRaYXoQ2dwTfGWwMGuB18g78jIBI7EiXDyK
V6NVFMFo84eztdw5AWMk1yy/o5Fp2fxieRM+ULH1ZQHKY/xpevzBX/o/XKwRpOrh5x6oIJuKPOsp
5ky0+6x1d4M92Z2Bk9GQ4WMUYJFVbA+5d/eNoAsta9h1uvyo/LAsXln7cqLJdINvLSuaIeWvhEOy
oTxCDjGmgQSr3KoBowsgPK2bD36rJShuWjw8CKo2zM/53KDkLFOTNc8exnDxggurYT6XqSmkD7Ya
YEpfKmVy0DOd2BKZHfIlbypnrpSnySho2bFeBCcOVATk6Fp2c0IigVolHE9MKfkpkAp4s9NtkUIT
CakcZuuQv1N1ZK9+sWAouDOHACZDdNo2mNVcHLeQMIkYvi0MEyAvibwExAI7Da3kMJHbimMkQZnO
3DF7jIwTCCgJFMF20akB2An4CKC/Q2Gd1X7vF96W6wLq5sD5kL1ZRoydFo4Bwy0fd2HM+GgZGbk8
zg2uRMbhpIQFLwcMHyxDf+931XUB+NJ++LwvsQHXSxzx9w9U6W0jyKNHvztMnR4LClA94/lnz24y
R/6GlenHh+vI3jktVN5zrzXuOGcOrXZ0de5olApl76MezimonNbv24W4xcI47in//+0IsjPIaZZi
uGlCQ3+xMFMyMjHi1JBQuwX5uBwU09qW77ZcVp9IjYpjy99SbLLIqqN/CUo03Y/Dy/TjyObzci7B
caj/dErZrz6qCLrRHW2ahyOBrsnvp30Z5AHVXpYo8vRqK8RWWY/JnjsiZqPNoSmMWmWOz3/4VdqV
UzlPWwsbIy2U6S/HOetTvuSKtX3Xk+uk91aFTe/uIM/CADTDttcM+282nnYMmYujq6no7qyk9Cx3
ddH4A6K9h5EZS3WEhjiG7DQ5uFl3A38fhhvvyY06yLNWOcPJXF+5beWyFckIyLdkXJ/sryWkVdoI
zpyDkm9/kV/lhv9fpYy0Fv89l0Tixw47quypeSD77NOtlESqrF3DzjaG3RvkTKs8kgGRvsuTWGUr
DQum4JaFj9/P3+MkGGEvFpPJB0EMk9BLHZO9UKPV7RjjytIITvopGE0DEGrQC06RLMvMvTCLMqIV
tINtOc76MKxDpi4oDHsrBwFPhw4M+xUrncXK5OU3H0KLzghkgurj9jD3+BRbtmptKDGxjpA6U7Bk
GEgDucWHI/v+3TkNPuGDJ9gMIVIDXpvXf0dBGmvhJdAQkrwENbqwKF//ouY2/zg8Ih17RU1tVii9
bog6eHzzjvd1u7EAhN+63aVwTzcbjFeDXnrPOXqC0wZ0RasbLO5mxPCL6q0YKiF0u9lwUvwVOTLq
IVLN4TUr5rTt2mwHbAMcWTQ14DiglsNfZ2wZsuEg4UIFi+PCZ70x8gibrzQvQmd3Felt9frOPvf+
B4M46lfvnos/XpHgBSlKi+BfR9++9JnffkMgsaI53qXt7e1Sd7x7greQjj34M0pmtDpwh5Tm+AEf
anFOFwBtFooLWuYU/KnjHHl0DF/b3VwUb8e5uoES9k0OoBcS+5vKQ9uPfj6DtxoxMmCYVwhKaGfm
eDlg7FXX4xBB/dJGU9bMWdUt0S0rK1bP8Tk4BRyfSCFZJY+IHP6n3XSQOn41YZ8j7ZDZdR09/B4s
MzAkRAe/PGi0X/hR9rRe4bAREj4zkdnVyb4TnwT5YJ9kcwUDQjenpboHl0kWpwuJkIV6ddvJ1ErQ
eWgy+Xg12DMrvklKzsQ7zQiU4MaxdV7Ie10i/oIjZW+M519dBLOhnLhtjHFgD1E8Yu52h9sOIcgW
kV448vM5SiWmDUZrf/OSUGwuZHumY2vaz5a7fcNlwR7H/jKCVjqRCziT5GoOOv4i/X4bNH16c8dR
gfQLbEPSavRDJMhnYy6i1OliFeVc2BtEAaO5errnUranFua1TE/3Kn206LNvqifAGjbO89davbAe
yLyokTDQtswlhFql+JfOviPUyOiiU1zaXtvBY1NUNpJYpE1xmnJteh3RIrST/52lfaG5XF18PYFn
0tu2lqp81nVKNJetBlLBYz8h5/yOr34NbntYqDvNy/Rig8DiYjGUkpZfyebnfY+uiQO31UhOQX0i
68g1K2ORY+URZPM3x9tPvcy9l2m9OcdSIgiqEGacVu5Jla/YxCoUJkn/hfu5h1DvhE0HLzN6ydEn
HXOsIAs76FVeJ/xrvTHlJEbrkCAxMX+w8BamPruckbSRjPrrml6kpJZ2+ANI1Bg2118hht3tOuos
srd7xDIbIiVIVTBkqsDB4uUKbxylpBYsQL55UzWD1xlxBiPZRJvkAJbUaRiqrh3O8SuXXHx+Uhwc
rMZjaeT9uflEf/bnPMf3umX9FNMfpJ1r9aJkiEvK0y+nBKIoBg+LqTimPghA1DnnR658FQ2Q8eBl
WQo8hV2q/goupv2Cflm5xWG8bfdsMeSgPvajSZ+9TeePkjxOMiAM5QnrY1ZWh1G9+HG7xcx6tSBE
IrVHO5xKQ+X+vaUg6rrsze6+jihHedJZf2gc6X2U+qgrUl2ziscoTX+MjtOJsGa9xY3SKRB4TNda
qbYZoK8PKrn98h1yBrzmeUZxj6iNWOJB15xVKMpKOMXqzxHRR7bsmY4Uu46OTDaaldjI7ffnBnwo
l04U32HJ0kqsaQb7lJh4OcGYSI3deS+CSLAdLFnmsYRPzYrFC6yQ3ONS2E307+0t+r286msT9F1a
QOwuWOV5oGlFGpG+JCRGpCyEZPCSxU/4RC2Rlxk4NuCEht6vU6jPBPZxH6+b1fwlOdpzRnT6/8Q6
XFF2pncM7GbTebIBgKyjfxqCOJCSMIupYWsoKDqH30vMGq876s2m5grZ9Q6c3wxRiObfZaPai1A/
lWfOxuS18RO/t9zrQA7chJ9q2JSqLjLTMvdv3+KGGgFhMSJFfWN5aFHE+eTu1ec5aFQjrNcJRIcq
tEEbQppqe5/CJ9wwetb390EQ14neLVK96wK6uEEzW724yrfAIGI6aLOmdPfqGEojneqDuk4hcUCa
VBhTa6ZP4yWn8/HKaHl0NPUUAyiAmwisLv4YUMu34TpLjAVeI9qUI4DULtUwkmVqK8kBAhr9uz5Z
WXUJUaD2t+waL4JLHYvfOXOuqx6bM9ZcNOtN57GBJ/vB+Juh6bX6NCW52N54j1DHnOWEjionoF1/
F5jHlJw6SKCfYQ6sEYq8q9YzMAZVnKvPrEJkfsDJFty7dsThjqAfkFHQShh3WfaTB4xh8Yd6TSiZ
c3tCGS1jPmgATPLCLqCPDXo6e3EtqxFJOKlBsp8SsgChKIiLPoXaI1hJSQnFQDaxxgDVuxLoQVRB
QJ66q80FqKy+mG6QML5MGwiiOt355vUN8x98pQLcgu5gJlKM1KUS0gwxQ9ZUJFL+m+ufdWMFNtbq
xsSsEuBJywMXNMJqjKivawk0z6K8/w5a9irKJj0r0sEkrFLcDr+COrrCpSLEsLbP5dk67EFEHElp
2FLeYSE5lQtKeUZWqG+p+cXoHfTsozhHfLOw8o0nR1mHJUEGUb5k3VG7u2QIn7EJFsIaYgZzkMPI
RrqPr3rGPsoU5cS966xZtReFglffDIodGhY76oRsBQg22CZEa6VvqZe/2faKq8X8FC1/rKWrj2X8
loPT9L7WFGLKm2p47OcY0DFW6G/SVDrYeJpd7PuqJz290RFfg3ij15yR1gpwRn/zeavNEyKZDhUV
ihVRiKj8UvglADo4yMMmTTrGsYHpfPlUZcKLihEtug9Ig+AeTUfVhN7CevV64ObTQtkb3z2OlF7b
aZ+djlcZLmA36KXRyyG1WJXjVdT4BXDxIVRtdWZSnUDzQQ4lRq3wEcFAcZXTEMHVoLnHsEpTI33A
DIWegORweIJu9+YuiD3vkcYxYwWNYVfMLwnV4sJt+S1MHplI0C9y4gl4fTRqMBZ69+EwZBhWEYHG
RKBHE2Ok8wo5YXyIrJYV6IMDrAQaRoI/m1O075JCRPUPnorlIBs2mB7uk2mIyXdfJi5PhaCURPb5
Q2LncjjQ7a9Sa8tBHRvcD0WAD365RFrsB4DA/F7ARvekSoceGxt2b5nDsLh53U17U84KTj52L6TT
6cRaZR4Yom0FiAGYVdial1Yhgh+n+AsIxuc1N6X5bEPvWfgEhyCQklnZRLvOvdE2ePW3hvRDoAYQ
fBWOkeEmjf62pBUNAAbtRgir+WU/wJKsDwGYugH0EEpzlW2glKh7yAg8Bb0MoTOzQWRqhPP8hDKP
gZCqWw6eHtowYz8y1F136PCsAQjMhR90sw5TQWbBqN4j/vUITs2RjiULaIUX5eLwqXv3l2e+LRQt
qc1dp+v1azsDnbCGqjvk7x2NKqOGoQS3TEGxNPutiwPU5/CMNRvVjA7sr1SE9Zqa4mwQlNKYU+YG
dryzIdBcD6uzWt7QQO4F6D7/QLhdool8HVTf8Rv8ojQXLlYFKx19jxv8EFwRFrNbnNJ6n123Xzp4
tMU6pJF39Ri0u2DEEcJ72VWDjhKs1THaKvbdRbDhaJcRtRfBW3DGoYGxzxoqkaYDelDd9ghL3Q9b
P8Ry9j06dvNs0X+SpqIjRzGpG47Opcp8suKPk49rm7gHLTqE507WvAeb4eoYZN/ornuGPjR5G1UZ
kUak8510yfs4iP02UvUOaMaGnwa9IZYaLfe2yXavurZux7hrl08ADWfMLOMMymExBwFBh1sQYWXT
CR1usgC9Wawb0Tf+heUqtmvNZbMAIw4FRhbVmaLYzeaAxEuOdJm63ehhseOTMNHlto/gk6HwotXI
F9QcRlfrI8FxTHAnoP9NB5zE6uvfZ83d8e0fM7ahq8e/w5tKySPsaXr781JkXT7YespRy3onr+Gr
i/OFzRE0wfbrbbfDnq6yCaUNRCIu/Y6nhT0Wag8ZfScN2eyICq1notur80G59RbfcnMTyB1MS+Ba
1t/nyrYw+KjouJZiSPqNsOMw/Yvpm1au2QjXv22sUZ5VKO9Yjzey27UW00YXazJ9M2IfalgY41Kt
+CJFPnyO26rxg2sJZ1cjFV+BjDNcnGW4tGVbHft3sdtbmVi/TbLM6uxLaOlvu/wmq9dQE+OUExoI
W/2sWobDrcy1zB1lPgfV2/44o2KZF+QtnX3Pap0VZ96b3L5EPF9T3TtvWYy1fV0rMnIDH2plHNVD
1dtmt99WOEUsG+x/3mnc7qquSXr/YiduJBhONKPK0XHNdM53dWqONbpjFDPdzO/OyWFjNsTwC2Wc
KvrRg6llbDB9gdxK9tpSr10AsfxmnzSlHfvVzcXkaooNw6YAsAS4DJe3DuIXyEsYAb5PzH0wEkk1
03hZYQvDG8rBnxsYrOOydnXdL2zRqXvs7hEvP7l377i63HgO1ndz3rGts9nz/HrIKGCyIF6U1Q0r
R5AyeJGxyaDT8eS30Qz0kLm3Tg9WPSn6Iu16ICMkv6If+ASFEIGISjLiwXsxIpMjPtH9vQgz2IlO
Aaa4eZnCYjm9sh/Qw53S9BVEBwbK+KaTS+aKhMRt9qw7WZrbYRF3g+WjtoaNh4tdOQzda5K0b2BF
tAWSVm//3PyjZH5YlIVrvOmCs6MhTICG+fGHseKcQ5qhB79t+B76+X3y9L4GN+SlfeDmAP3ouYA3
oZElaqo0d4cg6SbDBQrAJBUn2pPqgU/3flnvaVSKwSUy5xd70Yr53hNi1tOfcOTpCxk/9Pk2XZv/
Zqyp27CAOcN32naH2RllMojYlDkY9MxpOExSzuLvD22UMaRN8FBln9V4tnaNCgZHGkygPHYLr8Fn
YGfjonJtnTHVy4QDf4waqkfpTd04vwuc2O1dq2f/frYcMcDCkKfQQUF0saJ6r2cdMI79WcMDa2+h
gChkOSDZ4AFmOi1VUHBw0H47P0u6aG36/oAJl84Oec8Gi90NrIA79ngdW4BVr3EEU+8VICEOBkIn
4JWgV2ZfHRd2frKxp/fUdMs7b4wSOn9WwlgTsWpuB9jSmbdDUVtpNyBM5LDC3vgtgTs5O7jYgHn8
E7Azq2VaO++EVx1euoI0qt+D9MUeWIIGASL5C9/t18mUAc8WsN3RQ9CSz0JgYniDL4fpid8uo0Ot
OOQyFA0VChLo/JB1QR9bdO92MTdSjsXL3BHYBeCiVwB+AemyhlAXGrEcwrJ9d2uO8sz0wnpy4pGe
6HiG5tGRzgN4Xer8UlVPiaLULVP7x8FFnloq6DUZ5fdKjkRwKmVLgxhVBOZJ7e7JHX85j1K8dvHJ
8CA3tiNSOgoFPYIfLJYsI3fYa7MYbQ7kUmoquQ8njUAkslJIrHscViQN0ajXH5UDkMVkD42WdX0h
rUXvWX1waBv+9YKaG5TdiTGt7+ojgA6q9Um1IGMFZEX0Q6PhPvok7+EBk0HBFT6mHxsYKc8mTtvO
ohUidvEY4GyBCT0YLCjQp7eda3j72kXTxxR20YiMAkwOXhhtCwOFQ9A0gfmd9s3k99YEAUmPPSeo
cY2Mw824LC8n1xBYVOVwFlC6+5wsvA9SndJDxUaJS1hNgijyKNb790ORvNRwDAwlmM2eRL3UA6FN
AluTszHIRN2FsiOlRTnvMuuS0O5iu9+MbslU3HZ33W238lGzQLzl5S5A8YGgvE9fxE29s7MYsryz
s6zw1ErffQlViJ+gyQPBSkcLqw5NZ+wBCLyvvmh8jzXKDdQ49aud2vgdNhzcf73jjA32VEO44XpY
6uAOa+e9ySzdf1B1B5+q2NcziL0IPRypZGPH4taVs7m5l4LUiOJZely03Mf6tN1056PbiHNnx0bR
UZN2tj17N7m9cZ5MjtGuTcApntfAGsEKVuJLCLih3WKN4Vv5Ft5utfxtfVhjummBB2UpTYQnPZ2+
onqb82ytN+bjen9jUmOVOFxHYpu/ED0dSB2YUDQM2rQUtMtY8+57+qKc5CfM2xFOlCqgdB5MlgLa
St7LAYkgP3vZrnq/ePUp061156HuK4ZjNcG3e4ffwFirLPb59j16mvbiXonN5gPpexGXxh56/CUI
04KO/e3ZBwiOnaDN1g1/Ss6y0ygdT7r268mYP322SHjFsOpIpIk07jx0fB41N7U7tR/8D6eofWc3
t0jqgzstOOta1rNhn0RibzrpNthrzQcebASbovhPknOfiRXLNf5ymlkovrDSVxzNgFJ5hqeoG+xu
C4iAkBGIutXgDuXxNfbwHJ+0TfbxitL1YZzVvsE52nU74BCrqIe1AXRG2zhDBWwvuxc1gbGa4wwu
khfX6+A4o5rPrv7JdlhU/j+B4bfDzo3uOxwqSbSIHjkHCvdJHQplFeRCsvjSm95qd6d/bCH95aQa
3Nn0KzaxTLzO8tAe8qQK73ra7FB2qf1O4QiUM8JK5vdk/h3qv73StLTR+IYyM23VaV3N35fQ6yC9
57Z0NhhQoBDXUAoxreZ4Mr5fXf61O8Ye9APmEDYZlf4ezgHq+v1p6f7hbh1f8bkYMgAiY2I24QsW
Crsn3TWcjl0Vjlegy4VVgcBqRCX+GkAbPk+R7r1ZrzbbKl/AP3yO4DtYiTdhgNGcvp8gZolOVevK
oVAsUjHIzoihwHNxk84EGvrbf179dFlvJu+WukZkowWhLCnp92YTOt16SHT0UhvALYsRaGuLRL31
8F6kkShKvyAqSUPDnnI/ud288kROgnDFqG+LJGbCiU+AjMmY6uXKCDvv/oO4Y9goCU8q/EZA0rP0
SurM1wVgVKZ71fBPFATbDM/nOpjsCMKnu+l1xuZQ++Uxfvq9CQozNiu5jRASJu2EnNxvG4FiTBlK
0bk/PkPUD9qZ02lgLGRGg1+YlFpmIzND9g8Ah/nY4xnZlwMugVbQETGV52F0mL2wHa39Zu2fvcZ9
0RiSbPu4XxxCPNZYkaG+yG0sVI+78uCmQbkhMlHGZIwjD1IJe8ZdLGOWx0/ystkg01F6mL2VERs3
SMin/YNiIQpLfK5/6dk3/7MEpX01ndtCu6hdyu+Me+A0cs7RNYP1f6cNYiNfbNTuCaI28/Vr4aSF
yo3Sxemo0WGfYIan9qlml9L9J84t0HTZaBY6CV3RDtKCZ8RPvKlGWLwzLtE5/rO8y9WbHo+evrig
fCTOynmHhlAViTttJeI3REgiZNMwQtLiAyla0XW7l1nXGDTWRo0iUP1Rt/2iNAHVF3L+ARulxCmt
RGNJbxpQrsQuuEeARO0W1jF6+h7BEJHDUhQrcvitcctpOW9JoIloC0QXdec+bqLjJlNaAF5tv0m3
HDtjt9k/gspiz/Q/feAoAHVpV3rV4uRRhXaMANsen49+t4faJchc0HMCODvYV+npED2X6mKq48EL
0UE+gDAtYPiVw+YAKxyru0gbKn9Imm3Srdbtjovh1rL98B8akktf5Wi/BIayst7ql7YGIOn/X6w/
WzifpB32crkY/wLwHkP3xYVYUJn5WvQ4ePZQjZ8WFNcO4RibIZkB6f1TgiiLQJ0/5Ueol0qAXLnm
6h0eggdmVbwbP9MAzi6QdhQYAOQhNha04r8X7+Qc65LgwlhmL708rR2lbDvH1VMqZOyIfMn/X9mP
mcitTeFOW+Qz0jPkVbzuzTvAZu7Y/99rLIFlzrsdZqIe9ewTKks8G4xQOgqmTCR2sKf/7D/77aUw
ZbVlFhn0KelUDjqDfNGtVTNIiT3h3H7xisAeOqrDG1cNds9aLAfwWYFrU5OK0VsYMCO46SUQyiFo
Lrj7UPuRqUOS6E2tR8gTHYYSeY5WiCKzh1oT65CviScqpUvMXaCUyhOQQeQV/x8LXOH/PyqP7APX
8jAlIBHia1e8nGsxAaNYQhxTIZlneJz8IBEhYcpPSQhOpIua5MtmOX+5joW8+xC5nCVKSXKtgkdb
ghPjBha/45bXAmwGtgdGKSUMchv+xzQHJQ+FFHgbE0Me8P/Lk4+ViST/Urlc8YM3Fjyp3IZc/1ch
NEKhi3eDa8WnIGvz51Yrf75JQRCUDFEBVRAXnuEYmgC/eL1AyYBmP5H7EN1JixsGfAbTb2+NmVwD
hlmEBngxVEABr5CA0gahEERDm5b2G6wrzW0wnkeYq1dbd94A7XH3HUK1Ehr1eOiQ4AGwu1qoJrBa
Wg4o0+VwwKdLHMv4LhYPu8bmt815Kdx/QkQ+CtSc4ORgNqBTTQZMcoAUAL/+WMhDcH0iHTEUW3Du
Qp6xhd4JNb5eBECOrYY7gl/ONFhAYu853q+omoOlQ35MTX5/oZIIVwJAN2gRZhVKaMgXBkAKJ7sx
2PHFwPKswAUPxnZPJIGUM+ociMkyjwDxOnT1AXX5APX8PVqYMeAi6eOCOYrnW2CNJlHaD/inEDGf
FJAWPUTKhEP08PBaImuB80P1dPYVxRmDHYOq6HH0vSqARZSyEJ0/WaxzyRyXjPlTMEoZYLIYQJIo
CdOtAi/Ic6jblArxRfCLGSDWJKb35zgL+OsUxYBKipAEjwcLo6Vp3wqwHDGdNMQv8ReYhct7sIRE
LekpDL5kRo1L0Y9LeKiIS+WsEkg8ZDFgRJqmlX3ZNhF0b9vbuDUiNu0A7aRxz4OApJj+rGFaSC+r
CI9YiILtNuAPS3e8omISJZR1KWuuEl+jAExvlepuRmwm/4924xaOPcjKmJ4Lzec4mbX9T2C+VclX
QpfQBtNETxwfBlpW6igdefr//uw61sGnY8gECICPfqsbfDKQgbl/N8PySEV2ygWAZyNYuTBl66PT
EdIbmhygqthL+3uGkGLyTdEU5sbNzvhMvRkBXJnh9c3Vb1zsW7K6489jjAxDklOfrRbIfWU+lRfQ
3X2NB9iDVyBsRJyyaPW7H7xcWSTiLNE6YkSMYV/utFDxJSxzqdBcsHcBWPAHwnq2OQXTIfDzBvOo
TcLCWqemSP949GB0bmDO/lpMApYUlFkLzE+6Sin1AYzybkFDp9ZFGtsjnwUaQDnw5zifp0BfVOmC
KKsLBo+mPdxbim9OA6YV5+X+ZHXe7m/NYqmWk85jNJ6UJD41WrgUnxoxtf+2wpX7LZuf8y2txbft
mtGB7ZpC7KK95OhAJ5J+KqXEDqE9kcWk9EUMHD14su8pULvjT8cveDidejg7/vDsMQ1sWbnuUkJq
fgdtv0spV7Lmp1fC3kCeZkePoFSP1H16jTw85cEB2IvzebnmDaxHQQVu17z55Zvgjh4rNMX9d4dQ
WK8fQuvfNxc0DcLWw8JU0m9UqIxCHcD4EndujFWodAZ3hsJrXqIc6BCdgJeb/R4ePCaka8uj3e5/
7xZPJ9nSKQbNiMk0YMWYR1mhphxVHAWIkyzTH2Qxzxjiel9z2GyxPVH+7xhg7rngrMKJg51SJolP
l707yWwf0tCeejlQBsCR4HEZUg47kyMaaVnSsGZDtqYem7wcHV2rGnyePCmP7Bg/zllq/n7nT0oy
VoUwkJCJv866IA4Oh4/ao/BCGn1eZuqTiOYvTIEcdqzgB2Wj6W5ABsD/bdbqk/e7SIU+mL3uU/Va
wbcVlKgnTtH7vA0pvJhfinP6QVUAYHaf6gfNT8NhFkiFi72ddcAq+atFgbqXViJYkAmLIdAD3gmd
I32E/SOgXCqsliCAtJvqsx/e16tRPaYETbdJysl6DXYIaJzAqfo/MNwF651OaPguUV6BNIp+MNIN
W5GMQ1ls+YX4l080F+VQJuaS7TDHWJxi7TxXI025NIA1dfDfweYVEe0uCF6IdycTz1S/C45wR4mp
lKF6e5rWEBmGCJBR8BwMek1PDIBgTrKC11i+H3UyJ1NNjt4kFfKf92LlqF0HCc/zDPFKcuRcSmuE
qJYxRHwGRZajxkOrw/HpNbjLqfNHyhwsKGdQFHn6bzBcvBG1A3HLYL9kV21u0JntDu/4LzCQPCvW
CYQIWNLVCUUsp34LTSvbftEegDwKRwLVEz1CsZQKxKHtYJ2ZEH3Q3FcGvXLkIKovihDXoBgW68UF
rQjkhFjdl77HUltOzqreAA4zOQRBoSFSQXu2B9+UB8iEAbSPmYKQgoR47X0nXiCRIQkvduqouojM
jTf5HcDGeQ8xjgBeGVNpa0w5Bw88In74OIaSH+N9Q5Xv15vQSkH3XZzVAyzTr+rIViF1V2shBxOV
PRaalKwb4g20Z+WDBhGx8srqlAqgALhIygmjIKK0b8Mg6teNwLDnAAkPAvVsTAWlmm36DGXyVFyS
kLHIKAIUYxAjuszA/gs0Fe8jVhxtb9Dh+MlxCMFrIa5gU1uKnCwxyHGwQP9pQFq2kIAHJSk5MwUa
gkEm5zztb67ThdyMFR6QlIS0Y6gccWzQ4y8DTcIyIUPa7ShHP17hLwYxltwN659pCL2Go0bB0hgi
xRUNwAQCeRbFCGIpGCFrxxk3ieOp5BEvCmUj8fEAIKCCKABiGgcWEiVGGysFgD6r97jZRHchhS3G
uUVfLtYyi2MzYXdwmGPgOJrWjosQdXz67h5Y6AzQGkqdDzlyejToZYlpAGW5EexqijWP5BM4w9N8
SaQI9QMVDaC0L6KjtC8RIdqWV+dDfZHSolBfyEOBEjQzEfQuGZBtCh5psc9fvqBK6AHv8QgtcTV7
4dDUDR+jCsPaNYvvQn24JC65ktOBsFrBPMXSDi2KweJBpUfE0MPZZUVwsEWpZCt0Ep7r8D0fwk7i
ZOYbEs7AF2BPvoSvJMQH5FNbr8GTooH3QGN+iQcwqr/EC85lj6tP26ITBSLytqnJJr0XSjgMi4B5
8KWYOYuH67GfhsnB7i2zhPHZbu99HMPn7QlRhi/uYSbEaXPSpOJgvXpeimQStSd7+F0B3AcsyFLK
3M+Gp9yuxzecUzndqVXzdoiyF16niKt6btBFBCkFyqQP1cVPWtBhkf/cCgziLAyD0s4rcAIaDsHs
ObbWinsti76pyPlzcGvgY01bNwT1k1ntzrS5Muwfwfk8/8AeL85/80Dg2eOAESGeGE4I51ycEBry
Mdb2p4BfJAjNSDCv1TDncARIc+r6NPX8+6RnnYdRZIyAouuEWSA9ra08bMAyjdFqBdREg1oJwtcy
aO/Z18wym4MzyTa3RfGhqS534Nx55aCoTAxqGYCRD4pUetpRKUeydKGHGMQrA8giuYABVnRyzvsX
DGpPTuvep3fy0cjnu9hVDa+BZFwizvT7jjkand3F/0VSgGxI7+LehzuAyJ9/+O9aEmwSnQcUsrv9
rW3Eeo4fyngOoHukmwDedrO+7hAXnGlVemeYXnS3O/hVgzl4s9E5CW5lR6bU0SZSvakySnvy3JG8
oCpOhxG0S61MUjAUuKhmw8DBAOyrBBPFTGuLOokE0hpE2YEe4xrBJOPUpWejKgGsJUlGaI5wIhyj
/4gu30AMNkxQoGeuFLM/QTUYwD9C820NelY2WUWas5k2KffauVqB52mH0pEQVDqzBbZEoWD6zGlY
0AxF2UH1JTmYg3z+x9KZLavKJVv4iYxAbMBbYAICNoigrhvDrYKi2GH/9PWlf9Wp2KdiN0uByZyZ
I0dzvdoMWNcPNRjwoLn148GfZuA+fP0DI3oMOmD6hq+vGPN+WHIQJyVkbYhiH8n0My05jjoAaB4S
/wwXbhNPtl1BW/lWHUgWva8fHdgvMbCc4Yn3WnPre3E0o68Ca/Mm3WiNSQ69toK361MKJXhuroIF
bqwmNkHBoQauCskzrqdUJUfDxnCkRMTAMOLL2EtnAmhXzXHb3e0H1COr4PuXoqWBNMvGIiUkPk8z
ipt/OVuezfeWrvAESM+xbaiCSXz/mkpEyWSPBMv3YIDIMlLIsnAxZqfFNWAVzdA58yhpUYU5KRlG
XtdaA59/44KuWWZ1mvNJ8Hvs8/vicGnyW0EzRcEByRBYvpOg0OJYQXuKnBuu5uGiRFfGWULgMboP
dJZXJCDM+HwY9ZQzVPM2ikWHHYLWiIGQy2naRIhSPcWSC9Uph/07uKkPUycb70xswCNtvJxSjOC2
dvbEYExg3x6F492anaNZ2/r5I/dxnYsiVGHAXb/eBRnMlcN88VrzM4f2CYWmpbZI08Bp2n2P+UzH
+9nIJhQfhcUZnnAs8vHjzpd6h5OEb40GkiIYOnuF9M2v/U28H504QthZhHk6aDkDSPayecAyCmHz
hTYclnT1XrHMpaRpWzmnFD8YDwHxPBeHBp4IlQbcwj2Htk5FSR9+c6DUrTmmQ4ci01bRjXqvFYAD
BHbDYc7MmRjYpPTsrB/nkvNDXiPyTnAP2inJPFssCIgJATtEvOlvPpNMWklIQ5ZGLR+Xg9iEH4HB
MUiIWqjZ2sRPdO81CfpUtnzbnPe4sDa2g4ni0/5FeJH1AqepD502K3JqkJJu9PfdMIYjX4yoKjRK
bymELZo66JpQ6ERaQxSHnWDOKTgNeCGyU4w9Mwd5l6YGkPnCDOvJAidcjfXMZJwVvJJWmzfad1Jb
qEhcsGihN2R8ENiWi2xEZCpQ1DFL4OhT1yTN9xBmpVHdr+k3XrWd8KGUGVBgiIuQU2jHhW83nc3n
RKEGI69I8nOyX5d0zPqMTnRUAuow36RLdexqQT2kucqLyhzwrWPxQhhM3pkcLTCQ4UDHTXq11sdk
GD/ctYEHBrsXEmUTzJX+GggEKCJdLYoxdv/eFz418uBfr08VxYH6KABN9JBKrwekt1zxNqPcCSWh
DS7sZ8bXbWFVyUOmg8aJTISEMNWlKGTtha1pZTXZ4KT82KFzIns2PyQXtqxC/kXhGlK18chYmy/0
fI8johqKP4Q0DsFZgMPswpQPyw9QRrOBjBPeJhJxZrU6Lnwo0NmvkiQGC6Y68MsCj66Td2HezTei
uSfXhnv9oqfsZPsaDu+UdqxtY+qUyIkhH9D20QABoKoKzhXVNVTv3z5y3ohGd/Eb9+78M6ICK1W1
7qhqTNZsx7Tx35AjUQAGDlQnpRn4yD7IJ7QcRsw/KjXbxs8Ek5VxtCGf+oyXWXdtMAJPzLEJnuEW
Q/fcUXqGMnXW4Q50vVciwliE1CaPBZfXFRwMYJgF2DbbaMj1cpiwfyEbWw43rT7nSiapcPM7yQzI
lNEpfdTdPZOkOSAiuYIjLeRpnUGlDfsbFfT3NIFa7iedBt/t1rXBOSpJOuc5WsRxy0Ls/mPKKA1k
0yQWBRUeqMtAVOsUucy5kN7lr5kg7b0Xa5w1ETegnCv2Ji5nt91JFm6Mx3WMZgOonovjDaD/ZRMJ
KA0xPUkM4eJ3zyj/6OBLeBPSpTwsQou/SfZquwzbIiOenRn2ABK+sOWyGApNJkUwPQdQFQPJO+hx
bmwteGBtUG9YIVgmM/CdUbizQ69aWZOzVfM5MGsef/cJD6OWY2GLJRGTObcMWp+gxUAEhmNt1Rt8
kTb3vb3z6d4/fa7/rVJMoJcYGZE4M90zK3EJkAIaN6W5JpX8l9rx2pydYwAS5ZKR4mN3cZ2hxNLs
1h4VsfEWXw8KfyFPBtXiGacUtDVHC11Uef/bxa9/vAg8HP7vE4ftEkfIhktVTvKOq5C3I5LGiedm
7ULOu/T1EtXDH48KtrZmIZ3XGWxw/O18+IKr4UlT3yZOXmQdCClnAeYNKIvuQwABJcezKBQBoGgs
2Evox9I3xkpAYTiRwUbCrYdnKg58bf+yoijT17i8HBPWI2SAY3PwiHodaIvr3eNmL6JyBdHc6R5d
0HTOUkFNjxktOvxJ1Z1fp71g1Sa2V4ilyDLO7DCXFjUBpJD64ujfCJrLvDmAmzL8Dmj4yj8gEF2V
kKbYAEdkYrJdYzF+iq9QXucdeTPfNEs8pdUPOQJusoLeA9IJ2WIMzntcUy1FApAmzQikCGgH6vaY
vPYSnWYS+uE10NxYTHCYTlZq/UZSat9uLmIKt7Fq9EDZqSDeNtlO4iVLk7mC4bICFx+aHG0EO4L1
yUa8ulGrLnrMlfiY4MJ0kUex83GrHOJfJd+UTQNM6CLFpUZJ8ZqJRklA3fsQAyj4ReJ3hnUzutlO
9JqiYk/OEDiPKYF/9awYNRxtRs27tQmWw6m9DV9EhnGkCa24UE6TWlf4Ofiv0Yp4+6J2xBZ6tbjh
CLHquiSLmmBJRNWlS9hLO6DZ3rhwdPYi8AtbXVagKLbkOVOhuqDEKCQxwG3MRr/y9Zzhg0PRxH6J
dx+P5sdaI2avRvusD/j7cKoHf8JVLCZCaGyQdGydMyjctnByuoPlViRzGzpPeDUlfcuZg+01K0R4
SNboOYHxykFaOFD544R9h5OOlwuguR/UmEYsBfOBtnEKx+W/NsJ6qbHkiMOfFSrcOlKQucQ/9rPB
vSzqQU56zdl8XUmMpIUFO2DsJNh7ivO2e+BnjS8dvJcA7kazVpvhHFDlDRclplIPIR/fOu6bQKXZ
+jskQQGzAGZF2DBGGIVzUHrRZcefRosVrhwwfnMOG8VcOIoaKedrhSmxt5Wgkhs/EZ54lU7Gy8iy
7C4rXl53wef9xAzFb4TDCWdScygnJ/FbdLWYVHHkoZHZcFTC7EWPjt0cftQOy4vHqNN7cJcSfgBH
HOBJsvzH5uqcUO0IG/yFIRm/dHmQJ9/ob3h9ciah1C6oAn5KOqexgOYP3I8VFScp6c5Be4bAJo/b
Q/SnU7B6tm7eHpyOgmoNWWxo8K6vnkqwJplZXtfYrNh75MCO9+pZOAXj2UPsFrOQkjzEgOVE3cX3
bPQx+uYyQC26burnPwVf4YiIdMOKCvYAdZzKfXCCkVTlbHRzjMgq8pmxjfJy/hqNN5bjsompSBD7
5HfWIxtMBH9ERn2mKKNj4dNwf9zI0hIt9Qbch/MlDwBlFIm/rALC/HLT4B+JIQTgei62PZzLYo8n
d4dikuuvP9SoO6x8nNJu9vG3dSlPmOIstyIOmL/U327TchsjQiKz5t0O9fjRDERrfSPcjWkNMqCP
z1DjTgj8fnRw2zQjTTohXp2LSxJG+59OuqkSH52ezU3mEfw+gkr6erEzOdRFmbFcnbHAYA+WNSOH
frJ3c+rUrC6sjFKqMxaoepYI9V7G4Jgp5rkjJ0YDSJ7/gUVh0IGmp7sLiOugJeLo+3PkkoGhjw5G
vCZ8Axc8GjJq5KjpMc8ktkxSw2OWCsqD6cZ5QWDcUmpTxG7APTdAMBcP1zDZFpNo8f5RQDsezdOJ
M5VXhNc3xzK5q8Rjl/6ZKnPDog4SbLGYBFl1ENMDJnGZ8iOrJCGvEDkp6zMXwp1OB0M/RPFtEmAH
QRAHIqS3vbGsGbkxNxd2FaEtESoUe9/22Gkoe87WX+FDD5TeRvptEVdhdiCl9AvHTq8RnZ4xN+2J
Nkwz3c9FyQdyuCX8f3Cx5yJrgbc03A0KzhwnbJj9thY8W3aniR2q7pl/PKAnDo1OBuxU7EB0p8MF
tVkniGYCW3mLOlpBkdAou1ewDlhuvJe8jfYL9puXdP9xcQ6Lnu4kbo037xG912DwJ0Zof4b1Jxum
pqHNX6Y6oj9nFdTwXMQYWHRePKoPErvdQbH/9lisbKQPSvZxstwvzMfwcw+PRT+pGYld/NdLBnst
3BDJZqs9IJETlRlTm2WDwpSaRyrfg1PcFBfofRIUDCdMpxUcR6n2pNVIDhy9DFtuXk9O66t7ZXjt
flfPBgYrKv0leLR2vvzVT391eP6OMQkrQAdhSEXJP2Y+I65rWBf/jpbsYzfXc94q/WZXOLSxUnX7
C1z1XaDgKrhVLZa7azYpSn0gSbA5fkwqkty8qqj1HIwsZXgHGajK0otm68yvwaYoMoaV8xQnJ4BN
FqrjA2EiF3MM62E4x/5HkBZgFdedvEH24We5MNzDv6/b/sdH2A9giWWIrbpM4at+dOiXxQB8hLmx
WG69nPOU7OWrW7FdU7nnQdoCKiAxhZL0exPLoogCi2IdKAQXvg6hwQyzj2HbaWsuJvWdjgXYQi8M
o+BECHjMaaaR37smvhy2jvAwjSFjD0bILW/GZYONf5Wio/ABcq9cBQCvnBniPEcPyraHYzj2oz//
P0YgZITaoFy8asJcUSRVAG5R6gBg09BhBMv7QtFOhxGCW4pcKIzpqfG+nJm7n8MUwxTx4gG1Zs+t
5YXoUIhufDxLYBGA03CNEiPAi/s7vnA+kXQlCcngyL860uh+vJD2hCkNnpQ5VAjuERAGyHQvOpdQ
bmkC73TEr4Bp57VC4gTaj1UJ3T2VN2GDQ1jrpHf2w0Qs3xRwImkBZaXG4lsrcG8OSZh3wrpBUBZZ
EVAwVALD/mo0wE2b7U4k5wMCN7FLgCnJ/NvuEd5DRRtgSDx7MhEFXwk4CiAAxDtgVwyeKmfIXhbd
ciCGlJ2Rg9QCUOAUf3HWA/8hkTzz3lDa8zYzFBR3X3ETt0OuYRlfV4jKkGL9jJLeETjq3989wlcb
y+48lzeESSpvPbZU5Glz7STIQvCc4ql08I3ZCDkc47DB05nTBAOnkGSIwyi7ftogNgBKuQR+lsrH
Y73n4C8HltOwkjDEOk6jZdZA9wj9dOjHZYkclXTMeWdBjixgG8T2pEeeVQRreC9zFXlMAMXixzhg
LhCHBcow9ns8mbHaEKFiw3pO/6QLZ1tFGu063CGoIJe9eK9wootBUyeprLf7bfPwf18a3MZP2nQm
b69lS6zh6ufddfKw8fnJ0xjZWc5xhy8EezOsBIQk9C52MRSHDDDN15cZ48OrWm7T6q4YNgL+U6LQ
qjw2OxKG027PfQ7AFOvxJ3pmsLGYx+IRtn5L+HHt4KTPq0Vg4eIT2RJ7i80bp8xwUSHWos6XBdwc
QnHzvksJzEP9cbUnWyHXWPD+bfJcoYV0saC0Af9s1hXJzcRaOC3s9U/kodwYtPPDgVpIWJ9FQuaR
Jpa9CeeDDcQSGnaFxzI+nWKhEcf4CkI035ggQpAM2BmU16SKtz35IQGbFpts4eKgzwHFa0KLdWCa
4hHzM2OgT4JxavOoBbhDd89GKiZewsVh9/WxwwKd9ykdcMNcMN4Gu8N1Nkn4AwgSornDfghfb1wF
iZUOObHzJt4DLt23LS+o1xl44GGM/obDI98mZrjCySc7JvJThqnoHsMw83OIIsOTdBsgorS/jP7Y
dwhrgS8k3xd+z4U2Qza+LrM8QNXYd3jgQtlno7LZok9Dij/Gc07c3PDiiLcQx3wT6+c9Qh+Xdjak
pqX0tRfmeolzMzU7H8BAjeWcoltQWss2dvas6LMXwLqL92T3QVwA8lTetcAhfTvp1950sly8re54
8mMg8i6z9umN9BCkKGBtKK9nT/pl0vrHIDrBjkyKaRgMCe0b47y7BUr7huiK5Bg4AdIQZJrLBMMw
vjvVyG+/fQ65RE4kBnsfmhZy7IZHnJsFJKbr5y3KsCCN5gPXcEfcfoxsEKL7Np2tVfcxcJWgL9lP
m/yC/yIbDQWd+NDMuWXYWPbF/J4uKcR3hhMLCw+Daewhno56LntKtRpQhDgOmzSvRZBcgUtyNnYq
dFj4xUCCimgSpFLcHP5tfhk2Nlw70uAXZ5oh3WEPk0oZFTHeAkwWBwmoo4qgcmEcLIFTTHy3ffK1
MApeGVmSVNhgAL4OEQaolemmJbgaux+HoDmTn3QCr8XtklXTPVqjW+L+Gzh3N/RzViPwirfq7ohE
wd5HgUcHr34i6T1gtwvjY62a7I1E/2U3oQoyuKwACckkpt7Abm1AqQ01pv93R6ybhQmHRDpkpDFc
hlhb80wcjBfE16VEke4aOo4nlXLJ1uI4Ho9pv2ScTVIBT6Ixmu8pE6+KXHs/1SgXfJtRGzG0YLdY
7nFS4hZ3swSR8kGMK4PakZaL4Wx3DeMQZjW0dgbpPGkdDwT6DDkl/4HPz7rJjCGS7cD974GIt280
DZD1MfV68+3E4IMy3qf3swN2aPHeukpfkV1Vc/TLu5WkBby/KOYA7sPQHYgAvYp/8NbnoK72tK0o
Xd5IHkMn2+h4IjEnXVAiJz6T3pzEa3G0xauvEeLWP59fCo9Vs9KCYzQn5TnGQB/KJf1p7XidgG2T
9x6vXscfhMsY8iPWUGzKGf4KzE5BJaWJNC4WYxKxCA07ILwWupk81yXPWSHVI2cz2pmQJosxMASq
NSsJaJ+gs1Hwix3xA7rjHUPwtMuCp3dIYn76c8FJfLPY4IxYeJBCJ75x3sZEpMSDQRs1KgZk2C5I
TywA8oFIEB8zWxYoW6LkyMtHcXZDlOH0+8RSS2gBja7H0brxuQk49zIKFSD01J//3ad/7tywMoNe
lyRbfvx3nEmkTPjBVaTsz3fTWoXfBMJVLvLo55aISI+MD+o8rlxsmcL5UsZt8pA2GgIHi9LCp2UQ
PuXnH+rSA5gfYKwCHppw0Q3QYxiVdCw4hXdQOmGJQleRDULE5PB/pTtZol6DLsUf1v8E8LvLNhDy
1grEwnUbEAWoQjjACFVYmfMUSB5mhDsIz2ja+fd/MloQj6rrcICmZdNAnr4baw8el1QOGNSRp8M0
ZgX/J4VVAaLKeSDueqNn/4+SwXbm0okJHi+UBOEcpc/JECoKfEsPTuX0oKzJGBLlokU9id0tEzSA
WaxSpMwBIXoow3IyYFtqqyRZDgG3fhSyekw0oWrwgAVvtNnKHCerPzaWVTKuksNnQS9OR4+hau5v
sgLtm8NMVB6qPHbxf5zjAtgf4YZLkcIEPdImQl3IPsF9zt9kTL7hYPRoPqhv04XXYOOzcY+lpw0Z
mGNT7cZAAFLZNRwKJVwgMqgX3Jt0qKj0oGXfKPRl2inNmIFlrnhQrtqufVQ5WsfAgj4rK046ZV4u
/EXEgezg8x6yreO1yYYlWVySOs2UQVp0tjbKJELKAT9icrbwEAgHJ93hGFa8s80FXhNuwzVbHlQF
nBTwequeLvk4/AEijXFW3yyHS2uOO5RjGi2j3Rnn2hJcZ1M07RwcBT9/mLeWiUs5FtBkFQkpfcl0
FlD3wyj4nQkrQ3gxncEM+PLgwX4Y3/6h8RozwWs3KWYpcziFAFiEQ2uknuJNXSlE5P5+RAnQm+YZ
H882eHAotpS6iJ/IvoNuUIz366WnObDXGiZHPsMOiIbl5EPoNMA0HlPxG2Ub+FqLYxpayIrNyZG+
ZRdIPc8knY7UfbySKySy3ghqJdSRt0fBJT0i9XxWhZSpRzr7jlXgA8e5EDYX7Jl4CpHnTW7Py7tS
4JdpjsEIYwcBvay6qY5eLdSdAjciOz+AP9jdkPkLcesz2DT2xrn6TECYPEpEjhS8P48WplesfFF5
2sP2nPeWHsOmeAMZwrefY5+vHp/WYkQKzOJ9uFVEtF8mnQ9XN2PeS0/0pucqFkPbG68bcIp6Num3
D9DHheIOxhsMrGUiEoM++gnh4KuXc7/ay9FuONtRYnpSpUCulVSUEH/1x4c96uYSXUvBnxCZglr0
SKlFSbOkKPTGQvDtpMxhHMFeZUE3P/BwVKStJVy9GHPTb5gb+y/kCjQ51PSYjPyh6j7SI2iTcN4G
qMaIDv+4KaftYCOroUX59s14maSIJLUWWOLW/zsMkVyG4DgYrCsivVcE1/CcMOqpWZJuwjbJ6zSi
yaNt7EuBystNBg3ILKWWN+lMyIlTnjYXMqqk/ArNK84hBIE1+/Qb2MPhvfviJML9Hp6UMF0Go1aI
f8gftrOMUTstR8zv5tXK9Pjbc+zZMWLcPJiD5mcIy6xbqPxRi91deHUoUwdd6e8kNenm0nEY1m4q
U9jLmorq7SyD/19VpsELY0VAA7pAKznGeEjnMLg4Xuj0qVfbVDd3lgXBizDkmPrxVIVpxpZsc6PJ
2xp3Ts76pqQrbnicUgkZu7GTZRLKwwQTLBCe2FthLGEy/VX0AEcBvz5gjxkYn2aAsUXZj/CGRHX/
y/3CIP6qDjermGkEdDCBRncP3YLeKn0zEpG0FKgKDGLiX2ztj4iEJTt37zvmwdi+Go7byWy2AkLJ
Ywc4H6MH0SuiwVrCMqpW2Ku+1y8pQNoTO8ZTaPfx4EeftszNL2Kqj+kLHDLUizqrNeWpkcxERUA5
5QJEc0Sd6IA5t+1oSeAqOwclJX8JlyRnP+NZnVpc5XEuKWE//Afzt1xWotStg7/PqsfXOIkVWjig
+uK0slcdhr5O6d8nVHbU0NDWsooXAZhiGm9wncIrmrP5bRG5EVCfQaKeczaHDrg7Zwj/kyMxHmA7
6NBvU8LI1lA4YXtIJ8QZglXB2crqAIgxITOKIwa4EYvJw9d+qCc+GOF9wWf1zzNQ3iNuGkz33sLV
7y1wMWdCwULHHtGmtn+hmnOd+c0lNHl5wU/nCIb54Gik1fjA9SPtihaaAGUOSqq9uNf+AfyM8Hml
r3JQUDnI2O8Vks6CoZyDMXgCw5hZe49OgPI0twOgNukO6SjyeoZ6ALc5iH0wCQGnSjfJ3w+nhR7o
qsxJLyoNv87Mk6oH+FAk+tBYXDBnV+2wyuAtf+dLvPJ7EdgmjldMn2a7JmdQ/1Lg/VpGGPU/ats8
BzvdNYH3So+aa3nxIJtX2e3rGh11bDmd0SNojbqDJxFT8F6G37k5aA9obrMme6ukLIBj79tiiAtk
1KsiirHizjTbma21F3vXdb6H1IqofYEadck+zVzkza+Vp+PJhIC9M0FrAC72DfZ31R3pMEpH9a1f
jK+bpQ7pyG9jUHZ0WppqGK45/u7deue/Z18IaeegGHzbXvOEdq7/DBjcIYLsniAoBc+ZGV2QcWd1
H337oQVNobE40uMcvKbutgr/kGARAjqrX73P0y3TRundWDx713j267Pfe/olZ6juEiLRbPh7sFAi
3iJ40oev3wj1SZni3lAxTNRxC8D1rj1o9hvj2+Dc9l9sH3+XtBc9gjdoxrjauY1xzRU9+qZ7N+zW
ica4FWvjF6SGt1cV/dPNK/40rL9L96G7d8LRXqp19UyYhGHNVr16RdDFdbu7dw891yg91Az4/510
90l5YqonOqeH8z14BQmCukJTUW7vWPfq6oyBINBo22JuzQzi2vabL79VekwndFub9eh5B9yQXtc2
NcjcB9P6Xlzj43V09zN70KikNZjkS2Egxexwcfl4bb+rK0wSb8ib+a7cfeeLHdvbPlx8jPRrYsHf
yEn5K3YP/QZyAxF22Hrbvv+1ny5QBNIAkNQXLj4J35QfWY3OD0bjh4bT7mEPpm5/XUw2NEYoTqvf
HZQ4VOpMbfGbcZsPe8muHb1H7RqfBbsbl9P73vnO+a2m03M7d6s0sXHZTXlUbU66vrjMNfyuaoRP
t5dcs87ow0TgMYOntFLrLrmPl+z+ITG7NUE1+5yxpMClsLuOdsAQfGlcZLKdgexJm0Ly745M3WYM
2xi3prx57Ga3fgu6nW1krZe6vtwvXrrM9nzKMiNDgx6QzZHu4zbKxov7YE3NPqjMY+je7dEJockp
ZTB+bjjPDqwe68LyQNdwVa+Gg8VSCeOxx0Mo1pej+nac787vdRwM6joHtQeg2yMheI1Ofzy324FO
5IXWI0BJ2bEfUde9MIBc3AbVTOZKMywXEFoJ+9Z0rw2nfDpdjEF0+8H1IAvkbcBwECYd2zzmjAZ3
22E4gIfES7cvOKli7yrGi05xdfgnS2RDN3Xqqd1R7ZldPmExOmfo9LVzbonIsvV2TiCJhbO7umUZ
HLVg2babMHsf6vuVScPHIeBPFasvDnR7+z4FPN1rCjuZdlZNQBT2k71fjstp6+hWtQtkqJf+E9eY
Q1BibNx02kdVYiqLz6t/rfot0LZ3h73SOkOs2hzb9Bxi5kBBO34i9PC6YKLln58uWS1W89/ZvqMt
tl4MNr0Gpo7oLO8XZfaP/6oXxixOjwHdrIJ5wKaA9+lSlTg44NNT+maizY9DbX79uqg7Sh9aQPPt
aHBb24AEZc8uEOlc7UalmvkJix0Tf0FVk5igOzckIV23vLuXrvs8KQ0BuO5UDFBMGAsev9PS/G7P
OxB8VczPPe/BRGh0o7b7uie0gYd+k8rbOZs+wUyPjtKO7jK5nbwz2tCsDf3HIU/5o4rpgaFU7XbX
2sc1vmw8uuFfOuTO+fvaf377PS65GXzwmvi4jba7f3hmwy0Mf3lwm6VP6OHj7l0q77SfvVitb/fS
dt8aUJzSu4qs2Y7uH5ru4e0diqB3Dsym+3r5F2w3VTX5+1d9nAJrY3v3su7J9CSImtg7NEVpTfY2
fm4jUSjj7GkdBubL2u49RjK06tgsD9y+i+dBzeCdebItRfaXdBilKJ8FOGP4xAyYnk18a0CR1Oox
5k7GpGZbY8isZC8R4vsFwrtw5IAVfgNwYhD4XxUTA98kHQC//RTC/xA0K31tgFCZAYARa8k4MrzI
Wj8W44XEdn/VkJVr9aCs0wGQsJnK4OzC+PM2THvZEOIHLFrkLTs0qkOCYeBYUKEtvsQeLiASUj8+
4w5ZXJ+Ir8kLSRfUGGByNpsJ0YTcgfaCX4iDh4WierxzVi/dbgkq08fEE2OqNer42B/J3Zu6lfpX
IOqedCprgmyY+Q8NxUhGq0zPE3RFU8ZCx22et/9doM3k0CdNhfkr4veQnpMsmSM1C1QfwkmHHW9B
9pV9gWGDSy+tt7jn5sc4IVJc8NzHgxvRSAFcmZyw6VbhDFq+NyP+mTHr6AoNQLQXV7pEyuMVdJdg
KMW4V8+998TbvhGXI20Y45AEUgSTrsnfG/6XE8jvTz6L7etirckvlkYc0ijFJ7jaHne3MWaZRtTD
xJJB12HG+7yciHKPfow/FowAMNxhLlfcFeteXJJ+ubC0QHi9WhA8GmkbEbYH76JCvd8FGP5gVu3C
yTU3InmeFHFh/euETBWtKRLSzuSEo6XzgA11gWs8i3ZgKDC2pD0LoL4Gdh5KILNQZgBXou0Wmlkx
ONhLH8ktqevoVHxQUa5BsHxvsm1M+tsZ/5L/HEbETlH6uYLzUP3T1c4dgMuDz5CeIbtjLOKNNgG/
AI/AbT/Mk/OImwlnZD3evn0oLz0F/wS0nfkCykEgEym5EhSXPsBOFvLaIHkDCQQK4HeQnAxwpj+m
TmbadNR0UB8ZEmHCCJy4XDBzbFoMy7NNPXv59Mt+ykEC9nHbmkg/7f0oX1a0a6La/L014kQex9ku
CudvFzDnQY3PTBuqLrkUcqRekCeEG/0wyDbLLa38f7jfjtdLg/jytYcqhXIN7HyemYrmq0IiAbkW
hq8IREjTbkFcXdjU+SJ12dyJDIqBiZnKMWQFW7OZfb1kI29DW8qZvfQ8wslgF/pXqs5EInzgD/qE
psy7Bx9zSoZw+hG6MxU5V6AYKifPrfREFwJPEibiwm4kg9MxkdhCWMwYtIzznz+0IMDzwSvDDcPa
h3/cpwPfF7bHI9jEm6AoZBom4MD5H4IhUjgmtHvzhjWYYlc5xV/HHWxAGSHmiHIJ3/YBYrpRw2qy
IV69EeZwlOpCnMo+E64GCW/OvcHlnb78Y31dLSj7g4zShntvA0fJyumNe7hNiwOuGL/TJGYcOGIs
gxLADYHDjDFdHD0LQcRAsrYglCxaxh4iOVs8ZcUoZoGieokP/+DG5KD6Cv5OBGAJXKONuM82TBIf
9qVZs1D3Gp6Si3l4JELk4nwTcFUDME0fZPEjPE+hehdP+CKQVIcEKwhnJ4GAQpvEXJK2zmdWdRsO
PVHbKYuNnPVCOEbUYqQqai3JUobqIfQcxtw5DZI+gXhuNa5gUblQwaCp1gLCfhCqCUrAcxB/p3nZ
Bx2qlFkNH+D0d6fQrOofi+ZKW2UBlXXG2CfvXQhNe7eNF7STUGkytHI/CeuR5s47YoeFqeMbO8s7
ZoMMG53FE85XE12gcXTECcnEgWWxYpydnrGBA0dE5OsHK8HRJZxzhgSKLA/oAOFO/YgKD417hik2
w1YhfJdb/cwSoYGXadF1tsQ9hcF126qwrdvqEy7q9fGfB3d5dU8N93j39Kt7bntXLJ8RchrKOLk7
bGWWvln1b0//W/g0LNTzdRsQxlza1dmvu5huBlqrb06uLZ8OpEj4pfH2yo93e/WNsy2fZ2LM7t2Z
7Xw87tDyHPRoN54ubCAcg+G+HoclBO9G1Oq3Rg1kcl0MJabLqBjXTxw5ev45e0fdWA/pWk/quz0k
96eSjrA7rPunDF+f5BGU08ME8XJrXJDlSsm7T+pZFVKuaVi6ju8fAOFd3OIf7RN8qLN2TFVebiGi
7GJ6LzrTNxKXtv/0DDKvzNlz2/53R8N4hZFi8735L/Tcw2hJ64TN7dPljj9TimAK4ubglF5DSFFL
+Ajzfc82Cq8b0zK4V6zc96hhVkKC0ABzNEdosAdm7xZTS5n3/BTm9DxbbgSgwe2AjzPiMJdRDhAt
zh/WA/CLXQlD7IHYBrPZ1OG9dDYwF3kx92v6kDg3UNjnHaGgQzxrWKCeULwBxN6w5SHE7BSoPgXp
QXTpf6snO5eE5wBSALly5EnCWmvMCezFfjUKsIvDnw+rFPZMF/4fZbIlFfsQTR7GzM6P+42jSZjY
VPBbyAqFaZHUliCWFOpWuYUzFRoybI2xA3RNpKgYOKD0scyFqGuB9YE8oaLDLpEiakvgFgobsnrJ
UUvYZBu/qeUyTOPOImcap4TdSPTnYtupKTvQT40WcswzJBQJri3MgzCDTgGfwHB0gCvmAukdaUtc
z2QKCY6J+AgIkzGayK4ktkz38/0Jggs/gAnsioGH8Hxkb6WhUtH6AAo+QphY2h5IKTYXOd+MnY0g
gQRpisHBwEfLNNKPtWG8YYYF3MfQpw+K6MxZYdDksl3DAgLLviOcwX+6UnZPcHvuEunc2FxAIknQ
oi6gHfY8ZuvMT1MmKD6QlXEhPUAGRYJLYnDsIGIlWqsG6vLBh3XrOl2lX5xX2XQ3WWfK5DttknZJ
Zs+RZAE2AiIyL6h0qQOpIlg6DtK/708HwQv4QA91SsGrdHicN543XK/bRGbfkg8eZlzABkAKfJZE
Ora36h9MyCAYX0/2GrHSgtjiGz/Xx8Ii/jIOpHgDjKOSxRdlRscC0+XQXwi8D0qWyIHORXub8A5m
kyePvp2zoBnB+MBfISeHOPY1C3DcX+YC6ZNUBi6bw5V0YriMyXICkNGNn/1SurRi0kh2S+s4xq/0
ScO56SJvycxBkS8N97FzlxN2IDgKfAZn75PXJpA3/7S5YK+0Y3g0eLovW+86KP6o79luqeOwCuvT
tjBKeLUp0BFqlBj2ZFr/PqvSY8crn66OcxdLmkRdWjDM6qKzCyehCZIMnnHzDl2vcUCKw5nZhF6x
TpMbdRkV5EU1n/1302V/ldyyj49sjskA5wyHLKwZXDl4EHZwnwT3gRSXkEKYkoKHIgPbNB5KJqBU
G9TZQtVNjnwEMJ1bDmeqhOn+06sLQzqPO05rugmh02pSjgEOo1IRl02Q5twxYAGpj4Ycxg+FC8hH
4YfCyOYMrIu0isUsddWdlx72Vfz7JBEfS/HIctgwyCtWUDqW2x2Bo/xVvqEJlCyFpa7xCysatkcQ
vIWdIsVD3GOCAqwn5eneEQD07/7u31CsINn/8YR7zgs90Z165v72lmBpi15EcADy6SbsP6vbcc0G
3uXv+fJvj6SEXmBegK4TlLrbPnwNqMi54rHu9wZGbAR3el3sNZC7Qemp3B66XsA9KgjsrnTMs/pY
iGET17Z5vHTE1716IbHupcfZHZ/bBmhBn1ZSB3t6+Q+wgbhIl0Q0gw6dR2yrelj+XYAye4Ip3WIQ
luJhnRBvMO4RQ2oS2qWiZR+1bxMKRXO+nEM9tgtWv8yO467a8NIhl55B9fISyhbI/KwX7PRdKfcr
B1xqAzSNeMnHFsrl4bFZCnmLW97hdICh5YigC3Y2M5PDHqNNqHoJ7xDHhiKWhMfl9MAb/JTOcLw6
L5gCwRRnyfyUVFLkYsO8tLUdRA1KvrYFHQj1H7IySOCMISDdQT97uGN9+iBVmpkTL0JqMmOQH71j
vB0+Kd/nfCd2+R8crxRvO/HTvMWUxRSEEbgsQ8rviOLJsJqgnw36flpZnROO52TUVEJnDv52R7Vq
d58QkxheBq+gtb523DsY26QHZ9nXfeR7JyxrTLfuc35Pv3MQmai4Wx1DPXELDMkboXIhvSJ4faDX
a3MjaIy78SvqwgwJjqudTxmAwO0UVFA2QsqF6Io3Y1j/6xoSe1JSX7A94Apnv8j08Ot+I64fdiMG
Ro3YFJ6e/I0HVG//XHgFn4NhQtzsV6vW6JydkfSDgUwoZ9p7kC/qXyMprvYzMgc6axL2EEjJERDc
GD28I1C4fUwbMH+RVmdl1Ej4BoeMbakSc3UmWEiQIfF2KBHFOMUY7IaLYsxIE5bNM/gcXTzA9fCY
Bofo0T+ld0Dv4RdKasCxtfNBSnkXjqPu/1g6r2XFkSQMP5EiQIDMrUoehPc3BDQgAQKEhHBPv1+e
2ZiY3tlu+iBTlZXmN0xcb/M8TJc0wG5hOs4mBZ1AEqoV+YsxsmJpbFn+i45mmI1Qv6HFOgNcQsEO
F/yheY3teZaNycYu+1egd49PTB0AfHeGdzCc3LKqg3TcolPev/XNESOw7KeeyTcDam7G2ajuPXxS
eBph2uQ84wvRZA3vHxJelTFNRJMhzJancRV3hjeviag2AiZxc/mdaMNinsfWWOYD93P04H2hQNoG
r9T29a7RN0Yb/g6vk/wK1xytR29zeurlZGE10OSxHr0XAEO3CMUk1vwZoQEz7LBgCry15udZgXUJ
lsPIimAilrTDBymmQUP2sS8SK7F7FHh2rzP41cpGODfv19Fpavh1jwwypP3O2qictIefYj+dmLQE
KsWv9xDbmh62IjCrOIe6DEKI+iRwrUE+7Qxy+jC5XPTIDvOYv9KKvsAQu6xwdGWHRh8JIBBusJRD
DJ5D861qIyagmHf/w/nC5Ui7uN0OCoDkiFP1ADQYox+CMraqcaf/eXYabBBQb+b+2QpZS7ZPCtAk
OeYNvyJ+4E1hy1DH2mRTOg/aFbegRePP9G9hm8tjSZ0RpNs+oaLoPJbvHp1jo+WkKAEtmAA4ueXr
UdPkvAICoLdUsxmchrQOLV/ajsAf96gzAO22XBLd0yCP6wi6mhk/kksaXWYG63GDatngGj8bbrN7
OdNb8RCKPNf+JuwQDU5Al+iAsMeRSvsGrOuOy27NdXqMAfJQFB8nmDd33CQipgugw5uF/0Qp9O2x
1kj22UWbhDZAJZ4t5EhxtadP8cvozvC/rdl98F5sHkHjEcD4Mh6eSPUN0KFhQjujCgi/Ezt+jbiG
y1nmLV/Lfy+YVDAMYF3g39H0qXioZxhg5CBYU0WnIm2hHg5Fhr9PeTyjxiJU0aCGrvg75IVPTnAZ
NDhS/PMI9iHiFYY6UWIOs9ELR+YnYb9MiqDRhT9Pjp4OKLFn1HM+IC6ktAmkEOTE7qYhDDshsQvO
T6I4tVwxgzEGwfaAa5TYi5PApi5mUcjEhqQVG5MeAR/7hhzPJLr852Vgv533jjQXi1jtv+O3mOUH
kMoDuDYBu9U1ujo6VI0dQuEHKTsbi/aOoAgCf1KsX4erX4wq4RA1wsaCQ8vlMORI/AJ3BYg0Qv/+
cPb0LnSYC6iKKhQTFCab3sv//EMXArBd6vMXYz4N5U6dP27RF3lE5iOqgAcklFwmztQy1hhKEdXr
7HkAdp/HVwKDLaxQGK3yDxcx4uHNuLVbwGu7gb3c5esMyh5PhRNY2C8CLaJS0heXCYec9Ggk6xAJ
SRtEZJfhKvYkAV/DT/mG5pAuGR8g6Y/5L/l2oAzFQRhTja4IavMVxI8n5aGBurmxIOBUAywTdq8D
luLdMvn7Xn5AkfCeUXCjDwpDC2mP3Q2hmttBc+X3OSK7DboDttscposqRnRmXnv68dOrPFQ7E2Yg
Iiq5WWy6NUFI3gxCVMcZ/hf9DGFRyiT4vbI4XKv/gVaFywrWMnDT/faiRPmgixZy9+SegQLn65P/
SiNuJ4DeuuO7eZw6fL4rWAvGLAG/z2oY5utSwUTizWHg5Da6GY+SP2js5M2WPCGm7AW0DdYXS4md
VwYZ4DN5Ffx6YMXwX/JX+QnM0iDdYNqSrYG6HIqgWAuOU1/oXW6rvbvQK0IL1b3NBLKYRU/3G7fX
VNuoNwFLo6wEpTtoHZCWnkJxhkRkLUUtjdl4m9okdfH9MbATyxKtJ59O3YJCiPKFmhq2wYDmsw8v
Xz6Zx0YX7lNI+ZGTcmLXBU+0qTIya9IQPiArzna1vaDf+Hv8Hi1cuqyPCNKU0+ZB8Sn5RA/ltcVz
9OCnM3cPeGJIg+LQRhgRciQ6qiCLuUbdtZbfXoeMqhjlrL82L/pU8E31AlYbiT6yIXbEF0/y4Hag
Mmc7SJ6MCDyNwlbEmvvIBtvlwTlJMcBiE/JwpdlD6J5e99wDD1quKxf/N+gUQLfwcEBxhQcZ6P0n
oQNQdOXWS9GLFQ0rFkv84bd/c8Ds7KYy0YaEB9bGZWLh80ObYM0vLaSZKMSs3QtBnXTA3qX1Riam
kONXsgKETVCqd3R368lmQeRbcxsEIrRqx8KNuO9s7lTbn2cnglg1fPWv+3cEmsCDtazMPRZCO2ql
iSAnkZqj6OQAl9f3V4Du6yn+PLT0Nv8EWCa1KFmPdwsqUAGKNc6DI4Sd6a/TE2vvCJUuPg893hbp
cOY9k+eMPJK3xWiZRLRQGyaOFyRd7wRrcuMNfmbiRSlsRZ12d0H+DMcbhD8Bh1f9XYDPoihJfd7J
zqCxhyM6USZBrH6Q+nTK3Sbz8nE6kRvWUy7eUulCyCBk0wB24N6j3s+MoJ9RVaMwiH9Xa6hN7WGR
SOTmvRLB9QVVAv8Ua4zzCG7rDEQxr5gQ7T9nIoN0ICCiOcMfk/e1Cf1EnyahtU3RnpP+b8Z3vrUV
fSDnyqPjGXQbLCCSLG6OpkzIsSJvavAe5DwlBgA+Hk6sFzsiIMryYbUBJNo4n+224VQT5AjoTuJ3
4RbTZ0+EAMXeMEusPgZP8rhAzGrgyCGEBNWEllbI3iQKEy+72lCMftkVPAVzuOnzDTQebeH5Dh6L
5orMzBFAYu2VUya4IvAVDRLaIbIMhKVgYacG3vA/tyDA7m0a0yIjVKuHJ92PX+7TWwEwk09LCPgg
bn0ykBbTVo8xOOH+xS/6ID0x8jEVWHIRgUdEeYYWWZK5RkRaj8QtGnVUM3YAs35ewdj9Jzq5JEuQ
/McWQEUTK27Cq3pBk6ArK290hvPiqN1to+nEgeJmiAfuWQKtFcW48H08/S64bDYnb4j5ifAFnOHh
FQ6HItwWskvDrQqCYHyl/8UsEUwntTCrOA5nnsPvZ/7YGaK3SlcahBYY1dgb/juAlLwx7+sDUUak
ExlHtFN+OA+A597MMgbPSU0jR5CSnGkwH2CaiIpt0IhQFPsbfEETBgXIRY0maIRCJFstGP6hGsG4
owYjLSNJtZ/fQ5h3k7cCZ7f/A7lPKP0+6veVLiWaZwyC+CzaTGqcoQIcjF+ord6jfkz/T7pUIYuW
INFkftMkXDQZjMJd6oHC1S600S7THoMwyA0090HeowUzo/klaCx4d1ATlbROIT5WIZ0malawjwCp
6MzEc6zHBDocWwu2NH88ZWUzaznHL7IabosITuzemxFIbYA/D8Fhl7kiErR7pxV8F8QaGJXZyQKF
L4/6Gzg9irA2bHBfoHTwWI64ft98RhpD6XOVjGVBpWo2Al+uQCsZKbLCAUuFneEou3Odo1ExkyYs
V4NMD7n6n/yInJm0AanLdzTN4P9N+v3eormGHNbnkdNVUYz9i2TWQdZuJdKce+nscn5i4kdQgFmD
AVT/Y7peNl71IZ3wuwCFShXKEhPz+qe4A7XPeJfIEorviO8cNdmhP34YGmv80y1OzIHsHuA56Q4U
/ExXdE5hIqHcLsAEGo90DsI+8nG5gy46ViQr4oDQDvJE1NjQTmQuZOUuT9LnNK6dicu56/WNJcLv
lGCMlN4LHOCEFcPC52vohs6UoJqz+YpFKyEupNfNnBVBXIQwNjf/eXWCIVgT8LdItYknq/SVFEoL
EqSh6gLShkCbDJouAo/4lFM7iR075uen/lLQfLUCSwZikNg/499Y1VMBBF9dG2g6cPfZRBhPjDBd
LkDINr9Y1ij9rMdK0bbszoGNfz0/W62Bg2yZR7r37rfXv16ZDNK1fCZwacgc4MfQ+kAG6h6cXYwG
ojEj0L8JFQcUZyhJN9nA3+umkk1YCPsuHAfHz1vOTnMg3yhAsTJIeKxkN8tJIhP/VHOZT3neF9Y+
CxNBk6QPZIP/+EEym8E8Qnnub4x7kDklW59EnUUyAjRPocg/eP1m6nLF9e/voSTVFlkEBoUg4ENQ
VIxQ4V11Tba7IgyjdyfTABb18TVjrZwGIzqB8vUfBRGR16DFWytzt4INbZAGIi9HRkwqWSLJAhCV
OZwRAm+fe5+4N/xCLCAY0GciRpEeMenxCYIi5shCZgbJAywEC3mEYwWNgxNUNrT0DGUFs3z+rTzG
/gJqlFjG8JY45zle9iX0yeydOaWwyUJ4V0QzMAy0k+FJhKQsiD9zNJEpAK6kbwWUVQltTHR3cG8P
YaIqJdpH5OiwgmQ+eCTJYiBAA542LzaK6NuRcACK3B+1Ifhf9AjEiQyBQmAcyFzpNx/mKyhmBgYV
r+N7ciGkM1sYAgscn5QML+Vx/v+p/tfw8pQ1AD0NAljm3jeR46QhCa//5tPVYWd2Z+qC0Ayw+GBS
IovmoY+sGDR8hX4mcqgS1EYoV9KpB6o78zyKbxhtfSLlxTV27AyiZUArPizB0WoGgZroim6lyHP1
rMkCAMKW+QqD+L+WObpPxOJr8FapRQQ1B93vqKIDfy1l7gQj2MYZQIR6QWnHIrewURig3rx46wE+
CRj1v7rj8XknEvBUzMHNuescq33Ks5gVSbOCqTgYdtwx6JnMlzgvCh1sb0IlUFz/ovTKL/LrIgq3
l8Epq7HLFRO0Sap5u8IlJ1Kgch+IYhizmEULPo4gaiY3RQJgQXUwezUWdzxrcyXVGocF7nRchucU
3jjASwlAhQiyOdAsgZmL3NboyKan1aX6eihjDqloWZ6SJt0pQsj9GPS+ibpzeqfCzanivSEaDHwC
BDJzEUzfl3MuuAfUEzhlZAGH0QHJrMwAhdxUgfSluohnpD+12uYIFmwn8WVwzA8yYqckFCZy3sM0
5+UgpLzk6AI37noQh0Vr/YcSeYqyOaJNtBNXvQDsPbfYlEcgcoMc33KmdMFek/RwxgRAhNg2sA57
cNeopDmAWLy8fS5m2xc197f7Y/hloMMxH2lhe1S6n6WJnV+M60QAUQjfc24Xvow91J+cl3akyMBH
t+QY5h5qZpCklnCWYbNBdlQghMP9O3VCevdAEuFyoyl8FF1hRm2frQjH54YcmR2VM8CQGT2ew5vZ
y3fXViDMN9ybwzXJMwACURL4PFwO5D1PWAZMrKC66cyOR6RB5BtiK4wvw5nF8SmMQ4QwwNciRgUH
D/IQRA2ejOm9Kc9XyMgTGAt0Edno/Dj0kB+mqKdBUUAjDxz2cumjKicO7ZwRWeCOFIlGyzuHJeQl
xjdf0Fd/+PgJUY5uBEACCwZTswLmzZHOMhix/WI5UBQauYIE+RxJdgPOT14uMhoUBbgRg6j4orcV
k+DDrz8K5f4BSxgBHmgL9DukOqJJzbn7dpGHJ4lMHQBdCxgaG04psqXuYwfxCoiCkYAmaPG+XJdD
a3RyCRD4nV2HUFDZd6apgIFxhiYzD2QR0nLDTcP9J3pSsh+3E+qx0dycdsMj9BFJPkk/XJIqpjPL
vDe/C+Smq3+hXIA0J9xhetCYcjSOoPdUwiLr2oxnOUrpX1gkLwhPM2mdTKoB+cfpxYQ1MBPRRmwD
jh4iggi//YvtSC9AzG3Vq1ANJImVdSnTS4HFrUixtjrYrphDADZZ6TO7hDAhOmrwB6RqAekpravy
MGEshUIFZTiKUv0cy0sQWA/6rLRyHHv9aLqF9xlV/sH0kP9bUCu0oWs7wi1M/Bp8XuZb0QfPQ9WO
xAhm4y8a/x4n/jJvhglETHcKEjUuxD2qATKnYjf+F7w4APP+6hzOJgzaJM8UUsB8zpvgXfiIMSQy
G5PRM3kO6RVaBZjjLkE27dFeZU7Gi+z9gGiA+4I0wM3Qi9ggEWJiNeWRilO6062RSYrhf7ZqxsgI
35EtAyoQXQzBbUes3VCyZf0g/Rwws+sRaFKS6iiNQVlFkL5QToA7TEqDuh7y/+1/gBdVX2QXt0D8
J+htTxirzwR+iAwECLyXRVVzx8ed6gJvZZbLaSjsO3AXMlCecZFkBPqYQQ2yMNRr4sW2XXm3eW91
HltO60sIfv/rDbXDUGi6nNYQZVkUUs3lqugA9XA77pPBNaNldizveAvmppwrONiFV3iHIZZKzvhD
jY3OJAzodkSH3xdySg8CUTxz0Yhj1IhvnSihXiIIoCRtPMAzR7+AhHrI7OIus5hGSKlhlBOCSue3
NsCvhAZN0kgSRyYsY/x/qCJRLzFolo4JsYzVHRK/RoTICYWph7gyROLx0FTDay/gqLA9JNfA4oVI
KvEOAUpS1kh13Mn4y/Tm2NkQB75B4ia6GkQtYHnj8wDE426doKQA4AwOYQifQFoctfMbzPfGeL+X
bJ8R6WIEwZIMtoiWPKduNiMfnydLIMXkhkLbfo5eY5ohopAz4dSBbpgg0zpwGbJzLk4AZcwmLMj9
iHHaBZIkZByABO0RaarJ2kyMLRiwfNqOwXZF03yCNi6tfnggsBYpPILRHsJ2lwz6VbqM5c463aAN
tD+KrFGD2gWKMi0A6eci1MpJSw+kD9NOavLGejNbJu0S3T5STSnlgFBQZMnqQnpGiDGQL2eUgNYA
gYu/2Z48hkqOEgVNjTbuMYQ3COAhhu/08LojUsg9mnvASgiJjNU2S0kNBTvxlUaJpdqVFIAi/HYD
q8BHs156nCeXfnFVa276Hp44bSuyLm1Uzg1SY8Mx2Dyn3vCf5aYJ9FUXkfRhsOAcZGZJt65hOSZb
suH2zS3DFgCnV4SHBNol0pAdUBHcNwnPn5BbTSpwSxjA39GyBPuBwwvqDC/1HeCZw5TLF6I5w0I3
D0mTV62jNAM8eEZH7oI02VzlgTRaJKhlTj1Ea5qsitQ6R6CHX87zNql9f4WuFMaFVJJgzhBHodCa
kPHp4/0ITSM6BX1aL9woKlTgeaY8dvcp7OdjSD8X5c2AekS2PpJcHfLuNxGX9hBpQf/pLQTGBt2M
QTvQivFkIphiRsUxlGmRDudmsRV5+gincVQUSvR10CZBXxpePGgR6rxuoh/h2bnCJc0CTla6k+eg
CrUe/9cOfxT0vRxZfjGB3oy+6sJpKUg8inVhItOlPyLtBUKNkGRQQ91SoNBNNGmnFpC83mphuMHB
GkYw4QMgxiLDDKS1mXC3JL8AMsJuN0PtX+iGZ/UiX4Om/gpe4ye4Ac5L9F49CnE0KR4uygm0VF4O
HkAcSmRMVNXwdzNJHsj0aSu+wYJyznDUifAHDDYEWywf7UBaunlyPiiSpzLgrLx5aAFKMtem3r8O
vvyKDg2ToiBY8SYmEzJ6yMHicxM49E6lp2fGkmmRIFynK4meJAxz+jHdl8vhQAww3Q5ZBdku9Yvg
dZHwqdAPBuwlNY9gMgQILZ3Ubjt3OROpjiiNrgOE3qWNf+Q2/rILnYhG8kPMGhJPnXG+AHvkeSxf
kiRG6Hwx64Ns9Lg/ylP7U9JBucUUKRt4/tpwz+Pg2t4K2wrvP1HuM7BAAWhCcnwRZUAJHibIPfKT
qJ04nGvU6vfofpE9NAfzJyCPFq6XPM0jhU0+smg5sqoZiTm3tWh/Zm/6OO4rQUgTZba/ysKYcPiy
1MkTw1g2BWEp2e//1NBPiDgiGKBJz0M6vSKvee1SqSv6RDRohOjMlu0vOpAK6bi6CvkEW/21z2Ig
MmAl7NVo9CCjTnRiDOs17NK7/oOazUj9z56BMhWVgIyb0t3+Cm2/y6cIR8s3W5LARqdJJLXW9pLC
r79bI2aw5HGNJhDnBCVB+sTjEAwLhyk5IeDgWwTNZ7lkCwGZEbVXWZGkRtqILJg1QAVF8409ywBD
gGe0MJEXgGFMJIlNVXj6FLx6jfgLYSxYEUEXDZ8zfCLRh+qco3QST+iQodSEFWR/OKRdiEYavGjQ
7v+GIoZxVaaY+F1VYzi83tRQzlK51C4wTDRUiRms7xg3WNDZIUyS+N/B2AcdL6DKQikEHAbRlVev
0f5xOW6lMccOGjZuPmtbeLOcHpIU0xhGSC4Bo4bMGBu8W3fBA98dq+QMI6ues2o4PSZ0u2goKU5c
Zfmp6tBGpmfOPbGM2dRHmjaSen58slD4Fz0WEGB/trH4bYldAYktpRyXIpMjWm4uXTQefDAaaf7t
35wO34TUBsWgcE6SSiERAzLBB7yRk+kXaG5AT4ypqrxtyT7jRwWwpND65Dlyw0QVVu/5DwfIY6Jm
Qw7C7fVEzb+iDdkco+FYg2NXq5j7mEgVDkAMWoK3vfW32y8tI29B33JBiksg8SZn+o/bNwMG2g5U
AQglzkNR10AiYDCIfqHjP6DkoxYMDdGj3mLN1d6apsOA9OE6I4Wg1932UD1ApDLppnNO9POwoThu
CSDajTvrA/0WsYAcCYOHQeZHnM4p+zsRkXifHvkqcfj+4PtpBS4CRpRf6BsVW84+PkpHZd4AJIgC
VA+2G1IkrczZrX0JCnM9Ebi2HkBnk0tLAFLwOnnLSnCFIiyBeCaM9BCerzK2IBtMRVXacX6R5tz2
yVrjB8IMbjbdmxwF2yJKKmdXz6aDBM6Ts3x4S8q/P8WmBAKV7eyu4WD9ctfmhFtktn5VaCnMYZaz
J/dcws9/bLDfBkRNd0KIyjTPfB7XVERmErgCdIQb4/1cfDhEyPNjMx9soUnBknFcGgMsMRq9JZ9b
zpsRWga03O6wudnnL9HBRxMSe/Ndy/fb8ZMJ6SN5Z2R1FxtXAQzFdbVuthUeBsjlf+gSxM+e9fXE
cF6dpwDgjzzl3Nm9++i2xl8UdlWDT9vLex8Cc0OdKn8zegNcc362c6Pg/9R8wKC8duptNW/HWavX
JhjRMoregJoefV1hVp6C0AC62i796heeW6hIeR0jfCv7qfIeslhg3fh52DNt8Gu7ARi1TDo4hYtz
C2mQW2eDu0kbNMXh0rkt6bVzbJLuuVrOS2jrccqxKOOR3/L9dq+m+znNCv1wY4Zzmp1zgOtzHuw5
/KoaeE7Uau1/725rkN1W78+6Lv3X8ht3NH9Ze424AGA0qrUhoAFzyc/XY7PpysPRBmfQ0A+zW//4
0uqBAMj9PXt75zqG3v92OyBmnK+n37xXytPTULk9fimEcBypQlIIxo57+LOMb9QrQl4Lt4GTuNau
eSW3IXHZowIjB33zbWmH+Q5mEh5J7VI/R5/N4GNF5CBXV9N7Nys682N4mHjqqteyOWgNGIRpLrrt
X2xvC1Bg6OrSKKWj5j1fvDeaEg8gM5/luYw+Pssny8ZLEuWllfFnlgy8bNsxfqERcGf23638PF1V
Y+MaN3tPxmSATKOXjbVy+PuBuoM34xSbWC93Heeh9S5MYlEkJc6NXsv67fLnp+8gi/IotyL+jz3h
Gs0Zn4VoXuFn0GsEz1PvBJWvHdM7OnunHePWm/+xjh9QWr3nSj8nrD6T8cRbj05ajxGvGXXwy0vJ
/KnvRrVntw5IfDRU/vTM0jUBa+UG+BLIYAbb4Ewo+rK9G8iPkQ6rps/S7GB/hkK6B0goWefR5ssS
DljbH9eswvvNs4ITugsWV+eagxeB/Nd/3PtNpnPkg6cMesURwxEKBs6G9frRt4XZj41QrcTD6eOf
LMV6f7utgYmtL00p9mXJK21ZAfEmB+LLa2pt1vfc1XOvzIbtWkNSJO6ciKL1Z4D6wO+ZVFX//I6N
1vLxGbwFa2ddKTVMMDiuTHtaiMj9zKDdGRVu4937aRnHNsBHGJLqcUkKhn29DdoOTA1yjc6vjZKL
GZVu0R437vM89d6xde1eMnU9x1rW1cpYC5l7wDeFkvWv03Slj7cZ6azst3caN1SReZtR87PITuP7
AxzZw+jaqVc1R1dLsUw7JS5qNpvaiszO2GZn4tucMQ6HEebrLJV/POwkNZBuYT8JK4FertwIw00k
kRBypyrrbj6cnlwEWfZJFEVNUN+3jvco+kXHe1ohUQxD6LGunvCP/EYW/c5QGT97/j37P8abznNI
rIK0aguTh+varF//OkJBph1jTy2aFDojdVLiCXkViSmjmJBRzOV9IEUjLbmNrTFE1dZbGa1IijWZ
Aum0E3+cJxhJo/iDLnawa7QCeME0ap3oZjnR5eFgmlt2Nxs62/pER4YP0+efQ6namBWrCqolsHOM
AryWFTJg3gS6esPxC85Mk932c1wxod9etzD2/u7aIeAXLn7p7V6BSw/MxLR0e1foPgWgUW1hOQY7
NHjDUghNg5zZPsziakO64q5EYt08kYZLaYq6K0XKyGDEuHo+LSfduO4388nUqt3bufzJmr5mOUCM
lIJGaMHx17XxWUXJe8uoZOMPIWSjLIXsjYmgctMbHy5i/Gzd/dS54Zn0ghEJPdJ5gSNxphF/+Ori
CmnRKXaNlXV2DpG9UWPH9IY9fanjH++sEDq/ITeJU5YAz0WE6vMhp2q2/GcL7ozaAkvOwkIPVn/d
4ja5NdKCSBohAC9Cp1Sbeo4ppnS0LlGvVaiHSxp0XbZaQSebkuCJwmdxpNkEL5RO5giPeGCBwsLa
1plXp2C1kUp3jTJ6mi4quswC9Q86JkEnQJ8LfN+qR3KVArRYNcmpn16LGsC5aPGdsRoTrD/5fHtV
Ym1XV06Wxo9F9p62SC+oZFrtPoobGIxdyfdt09OffXAtaAIWAWr0l2e/2VG29XHq3w5XXdPLwD1A
QFn9nqTTe0zmZqCoQGdSbzDIBP9GP7GJYRGuw5F1SfSxXJFDsDSi+XXjkbQaiUaC0RzSXwB98hCK
5mkgyLQScO+LJi7rgNkxeJGJbfZY+4K+Yewl9JjOAaF3cR3cPunM8QIQdH3aals3fEYjUvwA4KJ5
QTP78wamwK74keyX/mbLAeTJ/vr4za8PdhipIgiOzheaEgyDZQvggen+KPW87/HlJpzYehtHBP9x
288fX/Uu1Q+SVQslmKoV5dQPn3NgInB4PBuqoHJQ9upakp9rTEJI0icFDb60l4/KAqzSZVAGx5fe
fRQunwVCbp1BVLXe0YUJWgaPgiM4AtUhJJcGdyHAK2zqNSyLACBNipn03RvMei6q+sx1IFHe80OS
r73DRjtk+AyEC4H/o3b2APWXwDFE+LkCTOS4ItvG8e3uTk6n+2AwXW7gs2c02ws3A5rjfG6SQrVV
Y86h+nXooH3IOx+U5DY/7cHQZnzM4q+IqvCSDlR5CNBRgf2oEu1pa1rzSp8+YywLHYGUPNLEUwa+
9qQoRpm2boEAc+wBx1TAxMGvnPfHGZCbOAYBm+4Z3YkR+RA0OyvajMi/4F2A/agc8LI7s3tzy8LZ
3YYc6U/dfdFtM8MXeVzpmzTlG6SA7+3a+Dg7/aB3XFtThqp/s6cdFqsLXbWva4aDNFyXveVzKfUy
8lmrjvjiVbt0INgc5jfYhTJpPJ6ATu5CVPF/4R03bavtRtMpNhH0SgmahJTDEx/2xZP6RQQS+9cV
QL+PupUi0EFjv+E9716J0rDzZMPo3oeGeN8+rs56wBEbw83/lI4tgtTxadjHd7GJu/X9TROaGHLZ
lzRk6jS4vWds63TKPG8jrKHfhdpHxHlp4rLjaYBDdynDr41Uin64k1IiY1GoukhITRN92hpbrkHe
rbhmZuOJ3MoDTZIdkpegEoYv5zcWe6dVpTsrmAJnZnFWOKPCKj7q+G0qIEIcOyhCwA+khQBQjrnF
c9wv0XSH7IdKBkENc/fk3y8GqILMEPGw1Ya2CR/qZ4D8LvptK7z8fI1AdCGncu9grcl3mld8oDD4
hr4OhMrx6nK6QbE/uqRDrF8Z8gJlwakTz1PAyZ4GsFGL2NAl8KThpQBhOiuJ5xaB4Jhf+scJmwJe
Eq29Nz0FdqDZ+1B0nFuTXLVWGnLyeJVry0f4oewP8lP3VU8NnC6cN4kny9zgtP16SP0ZyeWrykZX
zwaPTMDYj8LbXJIzAOTJObhWlHytND6Czv2NUQkqZ7CI6s/8Rxn28PhVSyO2YwHKAG48WL4fgc0c
mkORZ6eH+nMa/dIv/fs1KMqQNDNHT8Z74+vYr5urLNItSdl+ZoTE2y+6ndYvOyFvtJtwa3tWc0RS
dnLW35+3tjMUaZ3KYBe1XNwCUidNrNqj+/SiMQ3s54vzSvjqYv8tJ90Je/ey4lPXePqJBuvbNCGd
JG8H0W/lzJ6NdeWZbM2fhIjX1b/epKl+MRzyJgq6AQVMFd9AMtE//bo6bB/TO91INgyvbih+xLxc
2tR7znUz0RtJg8XiFCicOCXV1iZ3tVOPHJ1htvMrRw028/SXBg0DCrpG9wYBA0CqcdN2GuTgmwnn
jbitAZGcX6VseWzcDVTxt4vWdiNiHpvryMzEJky8wQlN9YadgJXFG+4Sf44vwNdRZQetI95jV+Dy
/xadwG77bSsofwOgJ52r2xZ1DAovqpuvV3oaPLa2Bzq1Z9Z7wsuma9UR8tAPt2q6xoSd7SC+kJKq
QB3snv7FcIuxL+PA/agHAzZgs1f6ns9jg7kPGBtQYsRpptQBR8Q5gZ75O2BN4rPpAQHXYGqZQBZq
m/2EniO6WaNuc0Ix7P8sboyypgHQTfNJ5Emgtck8q9XlHD+1qP66BnXRmYz5TIGzmv9uqhM9uPTP
v3vVNaPiFUGl01PnDB6ZJHH2WNGaMYd/KvT0jDugKqgDEmE60jksHJQDjhxfAoW0mD3cWH9Dqw3k
sNSjex1q3maVT84DcHCNN14ndkNtDITRteBQLggsmJ4eGlGvk2HKBx7jM/5n7JtUFKEFoAHJD7aH
E312zP0iHE2DV4EZIL6KXF/hteuoauLl4+qp+1FV27sxYPc6v6RBld5BICVNzvr0xbK5s0vM6HmK
+KRFBu+mlYfXm34A2/gL7evhXnkVVz5qBs/Hrrr5D43GUSd1LmbPiL64CdzD8enwcXJ32lzw255W
4WP86zbD60fV77DqQCl0PtfRQ6EZs67b7C31JDl/eygfRBxOQBHbnADQlxzrNfrBNyERgOG8f+qD
zrqu4trvrHOMW6htEVaEoeRbyNIGz4ZqIxhmu9embzzd24sp6FhrqJQYCtEA4X3ny59zuRV8j07y
PXdRRmnDO02KIp5eJXb76eg6M9FnWJ1gHLps9tGfDgqXnPkPFZ2wXewooPRnnIweCELdVVX4vzAr
wjqZbuYV4rBhudrBOUMThDjafe4gh8PsaIXTVk/DX9WY6h6Gjl94Id5lzOjWZvMmqQ2kcHLCDxID
Zdd+xuane78KG+XUEVLFYBMU5r/3HI7508M28tGMNj+44Oqb2Og4qYbun/334bJ+KEh514/z+PL1
FzK4CStgQPrNkZSQh8vcTmqPx+yeiNJEBR3zCcUtMq67FIuLg9w1q4n6xU0/iru8uL/FPVXwTANY
W2cfv2jAuUyHeEWLEyf3tLObnoDCf+O72mhiEswkxKJS9wmSAFUZQxdft0nhRnha1xs0AFvnqNbi
EtbXZpI2h4iAPy+hwCk4XF+q/je0bmjMfMGkbsirgahqYKo8tsAYQXAM1Oa9mj3wRp/k1Q5QCy8w
ws0m+cNLAVqUk6l1UiUDK6nyP5EG3OxH2unaOknZhqK+Qw52XXcqdX9wudlFIeFiAk1Aaw03HG18
bZEIO4dzUxXMH25Rga4DM70wZ5j7/QQv2XPnARrlqXPSQv3UtX/IxUDmbvrfDXMYfWVFz6rbeQQ1
Mmc1ID9FqYPN9C5F4UN/T61XdANRx3NkEtFJLDfn2Koj06uNXnGNtDflihFuwgrDpun3g/VXc96h
f3ftfvX+p6EelAgGOqndGyyicYsXCkg9Obz4KS6bMd99qn56HVuGd61HutFxL/Sigb9k/5oN7/4g
GpA82WjFfJ8JnfNsZ9n7zjVsmZNa7xfVsHOetNPxt0m92GJ8nsP4xZ4xyC28sMYtUNLizWQ+aQia
YdOe3H4DRpC5WoHIuUft3IcopZejzRJeAly4Bwc1XDSvc0yRt7EYTF9RYup47fa8RC+p47885B3s
0v/6JfXWewI1TOl23MzddsrIAOyCtGg8hj1Ubm5hd29V/6oF10ckUkdeZtDKIBQxPvE6jWkTwax3
6hlGaJizG4Y4j2cTg9O+1TxYzMOabnk9kPZsvBMCpI5m9zPW4Rk+A+6J5c0zW5TI18vs3Rjaj3+v
FGNSrKjOV7fMJ683PVkayDqGZ99iyrH2U+jvWPYAxKw9suzt19c743P/hZkHBirNYW7QXjRZbo/V
9TzGfa49bVfh2exyrPkVLuA/j8MpNzEAbESUrxybn+P5lmF0F1htr/2M348pRWmDkql0sFR6xkWG
ed2AMM3X1zrsbOqeWr3a/rd1gpyW3QIirRVs3t2q8r4tzlQ99TJeoQtGRZzQxaxMOwJBbcVZHwqY
3eley6hnU3MBfL5h/YBGw2/YMomYfgmV7Rn/voMPJFE7Kf9H0pktq8olW/iJiLBB0VsmPYIiis2N
obKw7xvQp99fuqOiTp36a++1FGaTOXI0YDNlqO3TJ5jSud+p97Z1t13HhbbWGnagppQ757iMeZ6d
PqyL6u7sOEpP/gtTIn479Ivz0auMkL778pZP07cnZykNiGwxqA6bilo1PuRMq6EI4tWGtgfIjik3
GG5QNkwd4JRby9TmNKKwsKmXwVfrVqe/OSnEp1jXut9i9tFtONqc8jnnvQ5H52kNtPHLeVjf4Inv
j6hmXqO912RYtYOc5VCKSw/xKc5GvL+6DajH+k0c9Th/kfokZwRcIGs6NRJmW6gXHjLtx3CVkYpG
kw0W7Zb0sUew2vfgxr2BR+DR+WyUf571OS5NUNQd//FRn6A9B7D/DnKGabPOSfh3Z3QUvPS/JMRr
GAfNmpIpyYMjG4Ohs7MzoznwsZoyx6xmJUXH62tBXEOu6l2wircZAlKpo1HpDhiBXibd0X1PTyE6
AzhccNGLGjMo0fkUWi/RmGJRoYh2oBJeGN1nqY5TMsBywKDTpwcRtDhvSImR7zhOUVpeBQ37AFlQ
w2ycg1To+YOuP2VIDABAaw79ruGNu5VK22g3kOtJShCEKoMmXr2papn/YA0zeRjm5qFgycJnR/YT
PrwHI0kK+Y+3L7FrwK7jqrqDLQk4AlesMHmQUQwKd8bTDPuKy2A/XLzc+JoROgBTW93Dk6J3vFBS
HDDd41hua97vGjuBE2zN4cJ6egts5P66Tb9JUsQN/Gtj65A2cBoIcIq9Y99iDmUihTvhqN4xdUy2
nWGb6fzXbIb+sGwyh3SHh7HOX1Wc/3XTP12ktOHcCN4QtFyuxdeL27MLPcvsPHHNpMINBj3UF/Y2
G4A846NGmcH1uLXq/JrDH3zNv93bbmj8TP4xH/9/NPxwkWtf4fycoo19mFcTPg23OLRO3ZfME/A7
HEqS6i9oOzYB97U+NXkI2csFYeMDT5B3DIYDoH1fWEYkBIrT2XBxtQJ0aXZaCbP8qfbhE8rte1lu
XJmXnQYxLWEQb/K2s6yPg0sKCgQapGHajIEhqpXQnknW3mm0FFYdaCaiIOI54dzhCyE01I9jJBf4
octHHtukHFcn+B2Gcv0LK7kDTAgyRVWp9xvMl9SW2GN9DbuN/E8FCzgdMySfvdZSnR6XD2vn3yQ9
xLmiyDhxcHDa8jCRqEBjwrtgAQDQh99CdwKKB3oXv6Bs/o4VAD33rjsbzfxrxZQhWM11LDi8kx79
zWxy/JgTXK+CcepRlkPuIDscykoKv1J6D4ai2lyumgMCmL9TdFHOKThae2vLvzqWAaWuXTfPW/Wm
0Ug4VdHLl5h5mw1w16vigjzwVAyG21iqUPJ7DGIg6JyXHfPJV8Con7/AZcNK/Ov4zB6uaBck/2Si
XRUe4upTN1sRlfpLEUbCOJhB7G2FO78KejNOci25gg/wz3ECk/cYzG5Q+U+qWkKgfruiFhX+NLIF
TM33C0+DZS9O8By6MPSqj7qAIJllx6eEKC497JTQqfNwabza5jZr83R7KhZZ+08aIUqqHCpW8dk7
pKjwdCCQv4QyPTv/eCixGnuwR+GeCsvKIg5dzpaPMK9+KS8L0ENECOVKqA82px1LENo9oPriT2D0
V4ixHbcq9FHoQ3DgtHnH3Mfju0lwEqKU9WD3B6+Fj8+yFJ0BVM2FOk0KbK4Jw03vCr0paRaIAL2L
/22HHblsGIErsa7Odif84XeZYd53HKGMORiWQ9+B8wIAqHstolzVRkhBYjSByCuUmNhTrn8mZ0Jk
xw10Pm8oMOwk4Oi4A90BBRfoDa+ABhW2zBjL7PzMvHJEtDuJczf4rubpLkwJH8jj3KM/fCeATcev
evQkgvYzgllHAC/HuYHDcalQy6RHu4QRtRn1mHJv1gqwJc2Yz0DoKGohjE01EysTjE+We09+cQNm
O0zSlrklFt6sp+QkcPbfx7TE+XvGsxd+mSkZo2JjsgM+5i6Az7AD+jcyrPCZjcFSsqqSh1EKFe/j
DwgjedtBLOyVYYA5i8kMCdto+ArAhiR0sAjHMyxzcKTvcDkgfoXrAORNEC8TCC06+SLwgyIGSz/9
Nd5wmuACn3qT7RBuLrpmh7FsCJGUpz9eQidrwL2C5tCFI0A7h/4GpFT2Oq8bioLCWSG9pWiF3fSM
4vOBXQnsMqjSKboUYdIgfATIhu1zsblpPi46HvjPv9TUOL41LBjO2xCPe3464sEz36DOTS+fHm6R
QJIwoAiYxvlgdWBU7aHq3GPnVnAc3JzA6EAnGHtwNH+xVx0TCxtx72FSwS7E9FZCBD2sTD69Zkdd
44AkYlFlMnITpRZgzRsrHT4cxJ6fIYyIHBsceB+rXJDhqsYVUCC4HerMLepB+foGox/7AUfc2kG+
TWb3LI67qNSgr2lA4cKzxPwPckPKB5BdXQWYMbGKfQosrNtmfPAlxqbEC1swhggkfhMtcE7wrb1y
bBTlikTtWHNkhH6zmQrf4Vvg34/6s1ylDzYnC0n80AVX1mEjtpEeJDjmpHsoLixkfDX3MboSlFSX
n0sPnm5cuGOsqRCosC/sFie5Ytvzlcaww5YNBsRMaDCQFhcUIuT2aN8Bu21m2plwKxtfhhZAhcz4
InmV2QMK0pjKb8zFsoR0fud+gTZ4HvJvc1Ix3cG5hzUuVC0obqRegbYwco1g5BAxp65zwgUiomqA
kDFlIQMKlQywZwvVTOdC+oUURFkTa90hlnAfMm5Y7Gmb/DoP4J8XwtlA/MHy5NvuE1/U/nAILqEm
WOqZtwGL9h5B7fFEoyKaMoYoGyd/qQgutrOiM6EM6d8CUlx4XxunCO4JYwi4/FrOWmdmcVkRO8hn
YLfmJJKjDgCpnze9lW5zOVryNbJc+Ddw8CTISGi+JHZRt0EToQQ+KfkjEGQ2KYdn2kSBw5PY9dMb
1glEdP5VVJRXhVSIg/mqmZImGhh/kiaLzOH8xvBWSfVacfhHeCLBs5cDcCxxaHIinPB4WECOu9gC
mZGPQu2Wo5niMUL3SslmR+4pYPUWuiDhu7Hi7dRdeFxEjJ4jMVfiqoBiPuxSCa11q9HH8XsAWjrh
VsV38GGVTht/KRd3be8aYkLO3dsRNQBGQND5UEOzYyGDVM4dUjKVQvPIh/ey/O605zwbYjxQpaR4
ussQFkQtxO09+Ykffz5NXW8qT4q6sQ0zDntEvOp4niU64sqNNbfmLMesAih0MPZIXW0za0r4S78h
h7X1IfFE810IhwlKUqky9Bqp+DqwuX6BgzDOPaiNrFbYMA/zw8CfTC/+bASDlNUEnxg2Z8bdw4Lv
/sXHIUeD4P7kZebCJZZ5d5eglhzVx/Z3WM8aa1i7SMlE4tWSpLAXtYOV4xnP35W7T1IHJH2e+lnj
oyflBDtSAeS5TvPHFfa7i+YNai88zmE8bo3VC3M6zomUkzybnths0I5gULfn0gbk3AlJNbvQYU4a
sC8ZZDfFlPROFnaE92xCVpUZOnUL9ndHQfLe6kJYvMO7AMSxAa+d0u3vG2rVhem1p/DQ2NbC+B6d
rX5nOYd/+VF4aiq68FXUQYfGLz+Qd8E2mX/mDxjdGBTxEDKv+EqvRYJIwgcTLS8JQOgSSbMJpyil
oEJvVtYhZZsi5Les/lat9lafn2JzRWnSSIS84gw/T9qs5WPp9I8Wc2e8XvureXMakck5vJFs0Npi
veTmUNWA+oSf1Qc/YkUO24MLFPJqa/ojoJ0/Rta1vxE9wB1cdSQ6CwSYiDYYar74q7ikKoZ1vAa2
HmilBIPXArgRbEtOs+n0kTlv/wEWinEhqNtoRNNwi+S5dAHopUYKcwvdkiScRv2H6mN+b3bjUd+Z
NtcXDH+g98y7TmMslEwUmixiwkiP68ixQu5i1JgoU3LUZg9bS78CJEpKkwMGZ9Wt/t7xN65vaiaj
uMPyRgAMJy18tH7pgkNV5v7idWr2Buuam8Mb62E0l+1hVrRduCtIA9/TCMrRwu2vfHpQB8r+xha1
ZdlRp2z6ZljmzrsgDvxSaHs8+BCM/NoiT3WuxwssjXCztPUz0L/mn9cQprkFR3SAGcFXbaoiYdpc
siuBQF2PLAYeghO0KlY4cv+neca7rKPP64NON9Q0ChtiEBasIed1jD51ECim1DDMWW8YafH8gQ69
+17WQH18oNIilMbG5wYbOVxlygntxZjJr3gINGy9rnDVLxoTbjn+4ophlWHXZ5K12C/E56Jzs+U/
7sRHcFaTc165TKEn5dciy5sJmck738GEYP+RpMwhyoB+H7db1BHVhoiA8LHCEZT1is1MbYU3acXk
6MZEFy3qWAMggHLClJ6hMrP8bjmitOla6aE954Cn1n8sSONjsE+VPpasDRr0l4x0Fh9zXn+5hikD
81JIfsQQsCZ69Rmmr9oInrchZQdxRnp/33Jq05LC9xM2DQtOiG5fDA+UbqHbSGsePgqjnULWK/YF
kFNJgsRpcNrtt/rNNQdA18ubmg9ldMIYRe7D8sDUke9CdPse1wjC4XmyH9yuehbKL94F9h0bYpbw
XGjUzIWcq/u5vqLkJyAFzSntSGWm1UZhFkoRt3EMBnIG2Wj8cilrSp4sI2xFcd1lmNOOP0Puuun0
8HB0EDnYUuGBuZd5YWIu6W3QjhYsx+NIIIyTxVTx9mEqypiPVdzAwFXtIYVtsOz5eFdcw1oU/9pT
yaNk2NXtL7bWZ2cyWWqn2Mc/pmCNLxwgzSYF2rreMnsNyJEvuhFyzAXf4o9fpO6oKJLAyX7qTwMy
IZnKbSZO1xpM+XbXrVmseG/Ma1zET+o/BsMXCyjtZXJdfgWUeWG90C9ab9xMXyZ07O0YMjnFxF1p
wNjy2CopcHURKP+8AXmlJ5y+jJzK4Rh5NUArVcorgQZyp3J6msX2BTkYfz1953Bod2xj8HiaOYvo
IZHjXf8D0q8uYnuakphA/IPG9XT8o2j4kU+0UUd0gxUWFDd/C2T5UdkJJtv3YXOuvOTxn2h3qc6s
BpLRlRx6vHScRg7Q8VnkPgtvDVjcNsXQLQPKo6fkKTMtNXc5+kS9Z/yRul2ZRVX6e7vYUbnB1Ggi
KAlfF4bOlBKsoOu1h28ZPhQYPdUvSoxaW9SsBEK1PsF2XoZpu1rwdW0+AP68Fj1j9PKXu+kYczWY
hqzO+/wLVkFvgJdv/eB+D9T9fFvgrA9IWF6f3R2Yoi9FNMW0u44ay35ZqSYn/MV1XKpZeBa/yVXd
xJOrkwHdEdOJ0A3+DVQ2OcYwGWxCw+Oe02vMy3i1cpk/IKZllbrbW7QdL80Ep78zzx/AN98u0b8U
lHDxfUjJR8EUnSOoI8lP9ztneEdhfWy69UyKy9KSRPtjNjHmtXqvnF6hySjW3izuAiSMuMnlnqQQ
3yio89uYRvxhGZV9YjNksL/Rr2NOW29T2rBe3As8Itpbj3+nmBtR4VG7Pn7ujnTvzbrLGxr0LgOU
2CVyATFFGhfA3QkBhsMke21E8gTOIKBnRZkCV+gputCW+ZSZ+lW8MLH/+UtSNvLFiYMDvrhYDek9
uPA0G6guvIxz/0X1wHmqsqfDBYwpKrgLaWfligZMfVHOKv3m6mTG+LWawk8VIcCHYit9Dfg//FL6
p5CxeIbsXdSx6H6RTuTSRExhvMDXdsO8HbNhVvRFoLZpwB/go8Oaob0re0zyS/iljHEPYgYtPdAW
g6Ezj6k5lm5JcgJTSRWilRGva8T1ZKeq403yDehh2Egik6bMMqgBT1DEjSZ9Ex4tmDNFxAZYzy6r
g47cemwdybSi8CEhsymgyJOHplpIhXT3eOe/dc4xZOdPcLO7tEKkSVHpU7qmbyghXKOhOWSmdlMn
kgW2tBL2ARbbDvvVoAV3YQH9DFvSOK7by90AnVSHw4V+1EDmKBr2wZ1y92Lv7+b+7qx3IMc3q5kA
eV3JgT2C04LjcDyxOpEUv+OgXmCrcRHaY4LjSdOsbj5HbZ2hNbwMTjD9IilRqKNMLlBO9gP5JnHR
eeKI5OlX63E2OdPf88WEfIUl2RrxnShsizYNllwPDz3fOFtYz+D40egyuAWAfXn3D04pHwfPBBRA
e/Wp0WrQPCoG96onrL3mx4c0E3MN5W9gIaYApLq6QNVaOrWQyORcp86W+S/AQwhWv1mXea13IUYm
WHKwt9eMqBhWtmeIXFQPIKF4SUCAzRKq+vUUsi7GQxZ8LoCPhrkrTTGx4EGaDXGhQPkpDefTrM8H
O1er2V0+Fa2PKnTKNmN0OPltPFrSELqd9VgRm/Mxv/Mr1LjTOl084VcG25CgcOIaWLsc0XBUQNKl
WzKWwfYUXJDO44Powf/Bnw1mBvPa6Zj8oems4nUsOa1k977oZAvygcSXjR3Qyp+sE8+jA+u6KOgU
KaC8VaVQ8h9ZeuEemnF7q869p4B+tOsAbymxXEcYNWgF2u6BPAI6+y0llcELRbAkdwhlyE1UHLKp
SMITNBTNVZhfYSpT9FGgIq5n0WGubgOccrvha4zqhQgCel+xoeILI9wdtHO9BWqqqXUdBHsyi+MU
A8L/wEEc/xf7EQtN8qFbmxnSxCPB5dltqNkAodJir5s0Ve2aqgv5ojnifqO5k0A4mEY4m9HBoWnR
QHm0EdYJPmb2OA47BPHN7MENV4LJNj74kxnrSMI+2tMrehV3vxVpDYIzj0uA0mTi8b9LXgMgGLtc
PA2a6DowopTmC0tfZiV4+a4OwFIJFkGa+0L9UhU7Bg64CLlvw1x/sTDizwZ4GJOIMciQi2YP+OuV
c7GRcdaQeYtjD0/0rJqc73+kSGAamRHFUM2wdUJhikgWsSAlAT7mcEIwd76oBOTqVOf0eXOIAigx
MGsSKgHMLZnxE5gXENrYSjV/3epaBCL91WOiCkVRiX6Kn9F5OXSFUhO3fCDWp/PmZ5X8useGi12g
FVyB5IDreKeBQO/AxjBaXUaI+yMOFZ21APijFivn8+B8TMLGPBTnxDzHvZWFxgJBhzUYdhjQEyHS
dMEkkSp7QAIMk0Wvy7GOgWDyImJE9PQ0jnizEKkRYj8/ubQsH9+RfiOYTjuV/VHbBsdmq8+DoX4G
fdNc8ugNPj9GjVLCkOYl9Ho0tA6Zy7aMafqr/pzGgVuQHw9WIHG7McNnkDBgaQDII7taTF/yhoFg
q+ov/vgY4gjIuA0nFeHN4jrN7WEgA8OTPdo5aWc1lixocmLQJkIJxGqgFT5R4X2LDnJxZigdjOh3
LxMjbOwlLjCiSiw1Aex1a6e2dbV2SXWl9nADOf6Ayf+OQK32BIN4MQpCawv0lo7VpB4Pn5OheQxd
wFK7AfAKgCi2LQnflQ6dcT43Eo5/pAKERZEqIIdrTNmumxNO9Z5I2Gbi6wJ6JLz1ZpOOOKOlbgfz
68vuVz18CHUabcBusc0QFu6C4Tw/WNpO8gXZwbSPB85H2hz0jjWqRYT95QQkwm4KhXbX/0JVTr0S
5JUYPIpHts6kWYIkUz8CXB0ItQHkefWuGQuG05OOhqvrr5BchudQnTvW8gLEnB4jqtxckGecPu/w
9hQ4LOY7Wf4TlUefOPrppcIsVzfA6pCnRA0MVpY0B3nTPK8F5rl11AV7FZDob5rg9E43VnA35REe
km695EBgHTRo939mrnw/Twz8s87YAhjfOFkjnjq6mo9uakfUR7/jfliASNIFXcfOgFyMew+eNAxI
1q63/0sAcaZdVF2UVReYDkrKEha/xxXNT2cL4VsfhVAbeNhfZ1r12dyI8XSXhfpLuQWoeHGc8h9f
tj9oSsF/5XbfdEz6Ps5dF6SVXmE3wwoQGzD1TkCHxCZRHfE2mzU/DMKad2d78LjJXpZbFdgB3fmb
kvPtiZWDUcSbkt3qvxkNbEYuG/jQuzzwkSUeCuwNMkoT5smdLp/DsqbWQx0OhkHCj4sh8Vm0tGvf
30OI2f2IMz7WIngHEBg8khnHmztqd+b/OVi2O9imEJIBR4ZbzCeUCyI1G7/yMSBsiAEcnnoJtgFU
s9RIK6Y8e7t2UIHIqf2LuQgWrrY2WH4JNWLZQygsDATuLgQEeDZY4RR9Grf7JpPWbkUSJvv/ytq+
rDjK+OFUgeKIQvYO4F0Xu2d7JhJovY5BA25WH5/6DYgUe1e8LzkUrpSLA4AkWf3I6M7WCKaPfwqu
/X4lgsM23bS2wzJqmuOTJNdIny/MxxcHSzZCIX6motVNRMCP1QVozMFky8AkZPS5Ahbg0KEPg9NM
0ZqH2dz5fMG4+J0JlUz6oejmJOT95+GVETlUkV/ZvO1FVIZsVqBn+8GDvyQO2BJGTKRiT8lCILMi
aRFawdVgQBWjrUceyN2OhM8ABjgNwRtx25exPTLAPpzw7R+3+cYrDKrhMxpnAGnO9/scy5UbNZI4
d9lnLvUSV48sJMx7hU5xjuAwxLGtOEY5EIPkcYNdwnVBds7uIL5dFNLU+j/3hGhe7/WnWw1ht+5+
BMaDkoDzlgW7N7qpy3y0kvzlrDakFE8wWIKOozH54ODhq9bU3Pn2BAy0WmapOxlWEJy7YN5C2K3J
YZ+LXVBjxU+mHgfAZITCLgENANLmgSPKFr8ru9NzgY1pkmZNBSCaelnNPVFAMqRAjIL1C80KWM+N
V2SOgy7bhSwVVnBRaHlIokMBvPhjb3BUuWjF4xYmG0HKMSNHJUTZrhm9XPi7W6hydWbyK12MWrj9
eMfYNkgvKnZq3ZzQULm3CacdfxomUcnQHqSSMkBG+Jfo76mfwuuD5W9JzcXIRk5yBhq24U5eDmMx
gu3p1TDy410j7pCZHfcHeP+LJo2heIrNLmUf5wepHfxEhnwRZ1yOIYf4OrWp3tLPhEp8fDyZOLcE
pzUJJfgo0JjwTgnV5drF/gdSXD0koSwicgn9MtXBk0VFo3SdgyHLAI0+L/Sog2eS+4Pz3wvOhfS+
zxGYY4M5BgGtwNhvBrBVW5wU8KSZjUXjTF2N2jrMvmuRRQMlxHRuvF1wQt77B83cPGuIXcfcOXhC
cWTLZXXKSjopvjLSi0JWAVJs8jAp70chVGcJ8/AwbPaKHPtBGTYyhhJA3vnE/UMwephzNuRJxpM8
1nIiSvgv+AH4hp9/ByxjBtEuLvyNaLfirSnk2DEPK8+Z1wCoBE+nBqjHrLDLRI2BH465F0VSAb3O
TtgtRdqm3gRZh5yD4fYPZyRmCyJ6ztczzGQbeMxvpyHec7cAd5sxgzMOyjSlitnC4wPkYHht3MLy
6fa4unsB3gn4MwMqPkgM54who/F3DURp/U8wgUIaVrwU8ffr5sCcZoeeQVFV4arBRLMg5ScEdJnA
QmJPn014NjVhSPEJqSBLvjzrj+9ahrXV+e9xIzD4KY6QaZ0VOadto5HEahef+B+AQPYvzuqifuGf
Vg2oHmcR2MARql2hmMCyt/LtH7lbJ9pdcKmOOWbk3VTMr5niUuEdVXa7Ko8eW9YFv/iFBulYBYSM
vRSWMIkxkLYlhZxE8s6TNokOHM6zd4yYbets3uK0kp1bIlvmTXwvjth1Mo+RP/Cq2wy0ZSp51xhA
Ynjf4o82U9lJWCfgu+q/qeqlz8AlrxnwyZYS7YdfiY2BX43G641G4kYC37UycUBeXofxkZP+qWbX
m5pR0D8TMUQDkTLFJvPBFuTdogLEfcyaaOMeIXtQ7hjIMI+hGkmFNoNPlQTHAG6Rdng3mfAsmlSU
vPc9hqJdgg7bDMBs11/0dsqFkELeSYA3MkWnzOcY5nm4y1Gd3DwZzYXPdUIDZQtWw/TOoUrCBEKe
7VdD6k9y4HsOwtgbtuxdBIPFnsUpIAVMlVvOxUtUChYjtV7cLGxsL5ksT2CE0B1Mtit3DTmQkEZ4
ZSqlIRkmhfdmJsjInxpJdjm+QD91P3NoPvFFwfAddmZwU0akhIzEi2B5omwFlZaS6O5MN0StZfTp
XR9uEN6DjPRVfFhLKVPgbki0V+XCuYRyZHMrx4Qy3rG7AyCvDUNOGY5x4jPGTRpg8/p3cMA3+cl0
dILpcInj2yIzQDu1MBDC+odAF5h/AQgVR2b683R2CVAEJqEz4HnHPOK/Q2RgTKo7Nt4qM8LSpYIi
XV7G/UUHYEFucIazd+or/GjX9vLyMrG14cheHm1SuOQPMEPw8tYIH4ggximXXxhzLgvgM2EWUXAZ
i2WWMverP4ofX+Y51WTUDB2ZbOILBbw55m0WBnCQKdyqBNOzSapYCBvMa2exjGGLLgg9RSRuDj6M
4Nhb9oDu3nDObAqhmN9WcM7zzSxql+zoCycEU5bvA1xqzMhwy5EKa4QFJJ0dfg6xmP5MGMViUWfW
XVMdnFBcQLkpMH6CYDUY1IcDYYuxzMNU9/DGYO+4MjsKyn7gDprDPxjfvrwqQVMYZ3C3hE8BNLFA
SXJwKf42vR4GUR9aWbfH3JxZP/+YKo5pL1jTQCyH4Kb5Q/GxPWODx+WA9YwjhyRDZTiS4G4TDJHI
EmRb8mBTxYUhlwauLLAdw90kRAHcH/lw9pFRwRVbOREVOfzIgaFRzFzoH9p2hkyQQWJkcVZQQ1fj
fXB12QvcI9QApoXIGPk8tT30DfQHzBcZmjHn8xbUcUe5uxNwIwxImdS/vIf3TTPZkTwsyaqAsPjh
WOUhbCjZLC6WUjEuawfH0SWEfEVM1JA/CGORV8n+sdo2tYx1cEgdYoa/KTC2JVyNtDaMOPP73syF
m8m8WkG6smdLyQNT4reUHy60bcxtsbX7ATRCgJO3iHcy97yMhfmiAEsWUwEOHM0HaYEFmZVIiZh4
uQkwSEIjW5pUDWA8oO5GtNEcFiIKNzH+0TCcpvK5QreFUoNF2J0thvrl6egRw7opWnI4E64IDXcW
UkZhUukAsRhAcS/h9iq+PCHnt5AmUGDw8TBLWTbTrf+jUXEPT/GooUsIiHrEvC85rKAq4c0INYx/
wTFNAglZpR2B+Sb+TnxVaoVETh6Uf/Tf/H5yT2X6Ow03RRkcI5HF1iasC52r3hlVZr/OdLiRiMcG
aApEp+gnNeUS2RKxzQCEEuxBr6X1qcwlNZEDlcE15kFqTOonZJqKJEFc5FZsU0F7xjq20ggJf59F
nNGwwhHEjIJatDr/WToaAy1wwvFBwIwa3LRxDheCB+bRJASKs01chyCNMWPgWy2bmWwwzneKRL4a
Fs6hDiuKTcZMX/4sfAg8ZoE13c/gGHI2c7yIdknYlcw8uDRbzLy4UDcPFWb1VOx+5000oyMHmYjK
MsNPJbBtXGJLmeq4ptHt08VPZegK/tYx+GHAS1JwlbaOFZckO5xYxaxL65PgXNHAEIceSno6G0q6
nIVY9faBQCiY8HZmnkeVWmNcz7gfeDFMwUz4REmK5864go6NKBZXf8x1ePUoVvq6HXVNYJ32fHre
kgv8gXZwjVIy1iANUhs3eb8LyhwEfkTQoerjRgO6q9uMeumqqF4DbHLMmVsFUhzVMPPiNzBxCLmH
kwPbgeYecdUoY0MwjhYJjahlhKosHK08lyzSUP9yVDKGhJ9U38EqS3HOFZgExXe1MRsj8fkmbJpj
N+PO3AwwqxFLRsoFlTHPSuqz9yyBDP7NcC1MObSLDJoLCjs8NxvDth1N96MpowvCtLjGNExIEfBB
GC8yxLrAEnB9mA+oPiUKryS7/QaneWLIs8d9qPTHDefMkShVGlEILk6UsH2+aySBzEHAbNG7OSnW
6Oakkbo2Vtgq4RZ5ea0cVILLn1fGy+QQJbvvCgvj7jcU/EoiWviA/EoxfcpeBO+drPgjj9HxZD5B
8c6JjtsVRQRFMbUHKLL62g8fAZMrY6Ye8yKWJqdnF7ZbsltBL4p4HtwSHx9IcyJuhtyPKda9eMhQ
UTcEO8pCldJ5Fxz0cQzThC6bx2GK28wDWhcbAiPrDj5sTTsGkN2bWJQ2cQijqfE82OVsXlUN6GyF
6nVuKZxyzUjnUAfMg47B8df12DupqHApZujV7pxBGjZPm2APj3uNBg9kbhZAMVQEDzDM4yiRsARw
Wvx6U+BdLhoFM9rcT1yxlOT6BMaw5FjnRAPlvibUBuReUPZh7myWK3x7Ndby2zr7cyLQTWNVN+WK
5xo5IT+qe32HhirnHObFnhCcCjps9C5FNL2dXRn9HICJpl2K092EERPwEKVNAliQYNUDys5MeAeT
6Sw99bQNARTyA/ARrT1kdRzr1geaEHvNNI/KhdCK4NRrudevTwWHIePXppq9YB96DSrp59NrBOH2
zGa+wtAR9ilouGf0PWhSXxUoy2MF75Uc3gHRTHbASUdBbXrbiCR2m6A/WBcv5pgQ7BPQ4Q9gLb2X
mVNH3KY7rM9B9WZ0oK80vg6fcKx/oYeaIwvgzBWw+AuBqZ9jIqAEtoZESRyqrDKmbneKaqmnCn14
OcOxyYz+Bos+9F60DaAsNEn7DXsShtnCIhb4JT0QVwZgH0cwsiPM2bi1c+5pKLLFNeDVJXmd+5/A
rCc/aBQ+yIQRfIFHzpRfCj0LB0/K2giS+Ozj7EFnbdjSNDw0UReIIinnNhGaOiWMwVzCpBcLKCH4
H+wl9wG3co2CmCgh4DrIC4gZux+LUILKxFT+7+zhalpSyze5025NtUhvMiPSgTldcC7O+pZVS74H
5yFTwZIKScWkbgFrO/o0hisrHFMr7/ZCLUXo6wVCZAOr4qzd+pv47Hf726+DgQ8w7dSwHinUZ0zF
TxYfTWCFJ/+uhe1JQxYv4xKYbjkDnS2iLDFiiaBgQVJDcd8Z1txzj5H0TkztoMuyuh9B7cq4O2cg
0bI2BZ2ZHDkNbqAtqG3T1dqSsBwKYBoo+yl328mCvxBxMiQX+2ZDqfME36NdaLZ+3pac8/BOWbaD
9fDgtrHxOCjUqUgTOBKg4PF0QQJdnLoY6jXmfH3k43SCXf/h5UBhIe6Z8Q1amgJqS/IOH8LpvkYM
K9R9yQnCfJb7leYFZBz42F1sGWblXTAixrktxoSWPt014NdjTcE6evMlN1ILeMEYM/Ueevu/PWFL
5kDLNrKFkPKruwvykpQhKE7GzLpZOZ1xR2aOXEQwfjzRDJOaXBU3i0TLK5kUHMbQKKOn5LYJDrXp
P5mRCXZS0WOzmTCyoPTqoCgwghhjei/DoKyfJV4R4AracDY68KYN0r+LBnbMukda/9xKrAIAPIcB
hUe3i9l+aFGBQpzrFd6SsqUhg+Cu3+AapDOBNWxOtIzamsYosDgbi9LcsjNhT9d4CWbvgyFgjLZB
+LXLVJrK04oLjNMJJMICo6TaoQ6K9+ix+zWHQR3Ceh7ZZN9wngybOCBNfO/+zjdXUy7mnBKzwCMj
3EIb8LI2E2jfSnFPc5bys4AFHkE9jSyoZRZcCGqyISMhKtWryutN/OsrBJnOuOBAyRn8cyhAlrbf
+EYKEd2F/vlgyO7zohhgSG95o+EG4BOcUq66AhkIGar47lqKrguIoSB2nVnB9LQE88w8/KiPhE/I
X5U0FCp70z2GX5dNg3Snzzi6WN5NMbzzQj7AA30R/njcuTpOnYLOFtYSdMHExpRkEJcaedJNWjRQ
Y68FseXqXkBVzi6GxxzWUeR8w34fAhwQ2RRr2gjbuFCPDcbjnERZ9KLETm6juLdfYhpYsGhit+Gb
JnUYd+cxKgIiIGxkMOiQFrw7+i2eBASXlEuWho37TjybLPZUkLTjagCjIeqAuNXiDZ+ccw0kCpit
nDDfjztKOsDDSuuB9bPhoCgDzYsN4h8eiZBE6QDEBpGQ5YTLMxVXw7tt8kJ5YGqvURR0GKyKuRKD
bI9JA4ef9IX7Hk0fE7O9m/1KxiiTJwWIKah1zc0YgmAljkR7Y6O0Sn1n3udl8HeQcE32zKnw16Q1
5xwRI7oi785SaV9ARpeAmdS+eICY3aVLkEAsHIdizNqtpXdbYFDeM8DEa5VgmkPBh9Wv1DbM/Vsp
81F/2kfzjOUIXeF3kCQtzJhKCVqQj7arergMS60O1d2uuwY0eAErsCxxF0kIXEGBxbwckSmzOmw4
kDXI/r1hBRDypUqeBZwTcFebSTD7eWu64qnMfSll1gLaK/xwiAmqt+NvC3aRHsfNAU5JnYdkMqBh
5KAC2rB+QOp1LdArYBjnk0zmcaCVcUT6Zjswkg+eMU0kUpm2m3UJ9yildqdJJB6hK3cJAJWXduSr
5ZcJF0QFAXjIyWh7+qpgtoHBwAx/O7wFKY+VdjVrCzRPAGdYJL7xUgWFkQ7swOxrR2zJoABG+Zhi
NsoT4ng0WTYuvqSoIoSHL2Wl6BTuVlk8Yeoy9JLPWa54lbCmPMUZg+XCZNdUE85bBv3880EKUizH
hl1LJyhubCy6TO/itczwBruOR4pnvOK2PGB0C7heJCeqotpcaGUQJdQpxiiMP/ewkeQYwh2FtZwk
5z8MVVMP0IY3BoZgtwJmqFLDa65k6rBOBXZkmFhQw/fc3p+mnqvhTvXws+sFyiNJnWmSoMrbIOGr
LyBIWtPjiI43zFgwoEEGzIcF33INEIyRIjcBt1xycGhF2uadMo3jD9N6yzJwn1QcM1jTC3AAUw+Z
jvjqAIc3LWdnY2NlOWb/V0jlErySZRjeoHiiWWJowYigjo8Ej/YBsq31hA8oihM9lA7U5szpcc8C
IzAJeTqEYLN4tlH4/wNBSvHI9PGyFmwXoU6R7pJwYMTQwX6BCCGgGSAFzbo9o2dI6bd8LYychj23
6A4Yr+hxLoX/i5EmZ6ukI2LLK20jj/wtuEvCuIBBU8f+DJ8sWf412ivqK0verd3p631j3vzthDC5
4WCtpb/OpzPOOgvYzzBDzL1hd3uZYDyKVbNbUcX5uJyC11cuZs1yE01yHqRM96eXE8tr2kG0QIfb
siAaXUIqOrB9jZWJk+usPaaolJY7hYlrMd549SmlUKUyzwuZRNu91nwGsvCdAZUpG/XnzZoohVuf
ZDekQlARg9mzN7EtlbM5ebXHiH9u61wmEIA+1E7sXq9pfyQrYA1bBehY78kYiS0DNaJGEZrVZ5un
GbIxASUBeXmbHOOIomC/vCy5NrzyoWiM9fS+AfKiyOZsZnnFr1XqPcdSskTbMSZtktgFStsJx8vZ
cQlyy20r/CY+JnsHso3F6T8oBFaoQ+hwbK5yCWaiLHIAB7je2J23iaTHW9heg8iljKtswoRMKQO7
RJnx4V6EMqAJFSgbRuKQ4caE1lk6YZY0CnYTNyUK2cVsa/01hwZ8RJox8AEOXJSKZnssLK+8gMnM
xQqI+CSKh1oeHEwgCdotxoHqM+SnU35CAVwaxRiFRmtwC9vDVwg3IOX6b0q+L/AkTaq0xS9bBpRR
BlTHg1xMX1Y96C0lWf4y4ioS35b8JHPaQoRnckXRLpIE/Y+k81puFdnC8BNRRRbckoVytnWjkiwb
EJIIAoR4+vl6T+05Z2Y8tkzoXr3CHwQaq71gZCeMSV5ol9iecA+ZleNsAHGerL+ElwyZq0QByPf+
cSEYVpAreX9ivsEldzw23MF4T/7zrP9MgUG5ExJibxULFVlUd69Yn3OuBn9QHOhaEX3nTkFvnRXE
n6syzg7idEzmH9xuWQhn5DUy90zfcUar6UtFm4V2Okc2kAHRp7wJbeSrQtiDwrS4cooyjPrl4FS+
i0sasgOQ0mEtuI+A3oO4Veruf4GayEN0EQ0v6uCvIyFGVBM8FzJ7KkbAM1TNOEiLk4QASwtPDOFw
EyKB5n2L1cqmOrZ7tpU12+dn8NLOhB4yVX3UE1ZoEMxuU2KMvWUuu4b/zc0SKqMSHXroh2zMz9rg
3FEIANcqogMoDkvW5+P/6QEnCgYqIfPnq+gWsn/if5UUNEWRbUDdi0xWETNe8auvondBtkWgv425
EtFJ1r45xkgD3dOIAGo03BzL4h9f8gqbBFlqEMrCtJLSwL1yov17hZbPBMi9jrYjj4WfeRNA0rAc
M7rXaRhRYffgmAVUlbpFcPA65hyC2tXZ02Fn3gLhSBVdRa8aUPfLIRVeMWYZrSDlPkJubcRg2C8M
7uE19gGvuDchp82zZwilzWUjVpYprPbrB5Rk4SWfn0+3Z1vhiSTG6FgkgjQOGbze4bfQXBZELaIZ
LSL+VcCPRenJ7CAV802ZlE3z6YxFnrbdczvkrf+AlDLwZX9A8YCdscfZzCXus2rEuKEOURNiLMXg
qP/dyVsQRfjOTHUcdfl9zs+6d/rJODSneCLtBOk3o67+ZRBO9BcipIgu43EqXiQyhX6EI7ZwS+v2
JN1oNYElcUOrc5e+c45phZAy4DDUj3yedjp9fgFWANfb+TTdv0iAoaywxUS2BwOIjDYl6GGryPun
OOdyfm+z4kCusoDz8vlDt/Lt81joT1W4Khs0aJrGWzFVROAMKAdtUuDEjCalMacyPUxIiJX/ie8Q
im7okAolLww1F2LgA5tI8DKCOuR50wrigDgKYzs65Sd/3/KTyGZBEnr7rc+mEcnL60AngAZ4yY/I
mO9KFNQq8yBiHlSGi7CW/VzIbVjLq6KmgEfujO7Q1x1EjbAzql1C4yeiM1vhtxlIY42hqJ/OyGpB
Kb7gFNNw5TFgz0rv6SnmpACbTL6Vxf+KGqDfgv0JGwYoMpiAG3GDdQUhRRrjI7Di1Ze92/0WaN8g
XIJ38f3YFS4IFxQGg3QnzrMmuI2HwAyDzgM349iYzriq/+HPEAgvzTqUQTEK7AlXw42jszUDWczP
1Kpjj6KexOPhWc3lMfgdjCTG7qOJhuhTUFVoNYf19vHcAGp1ciR8N4N3QwL46fce4m1IwHNZ9NO5
fzBczh3iQA84vq7D1+zuvXtHcYZtxRy/3VshbKD+C1XkwVinqqei+gWziV7WKCqnSC5jWe42L/+h
rIyFboBq+8QgZ3js6D+jFRj0LsoyKkBSlTMxH6uneDSMP7jbNuvhNq7E+NR/+sL+UxAbDAl9iEYN
sF82vA6svWtGJemBMxqESZwBuFF0BaRQusdJCfeBsKm5GdaUmf9kTqwqSw4pQ/KfowkjYhyM4AJb
7uH99XSMN6Bm9HkjsMMQNkFKCxr4CM7YIv8CXNG4AO93VPDJBltyGlwGyERERGQxsbOBr/N+rTXD
c/Tx0N/vmQgzWCnd10ZYOStgVkn3HgH2uyFrS6wWNqzK7Yg3LwQrU/9tETfu/nB8kqVxczCQXEo/
4T0PeYF+A7g7Ppj/zzwYReYLAhGOOpMKZyJ2hsJvy1n3fD1jxv+Pr5NTuvycDrqY+AMOGNaqFJYX
SSYqd0FreJ/7vumWOgPN5+XVHDXVNwCAw1hONwbXdnl9wk5emyAj0NCxgwbICRpUhywP5U9Y6LRK
oCmnVThConOh/942b5A/dYiKhtpHOXzLC2Vb8o6UKrwtEEQygeKtita7ATimPY/rzCjWMoRDCtnr
EbKpQ2QcPypOYV6H2OEioQds7LoZYAEzYpxffsJ6h+oJku1orcQAJDCxmN2kXxIwxq4o/x90tIEm
b2uVL2ggKsDWcWnP9/yErW9GJY7smEJGVTPpIZZ0C+Pty12gPr/aLqhUv0TQeDR720HSkRiPspl5
wm82n7xHcaLvqlvQzBImJVWsD14xwIQdPCP/+YxGzqgj7UcYLDvRR2QNSf1KHaZ9HqrIAlCn9ONP
6XEJb2PcEGVqVHP8pEBSblKWQVcGLz2SP1OURgc1yEg0rfgte0Y/ZsmQHS8IGsyiT6inRc/RkpVF
N4lkBpliaAKW6KvyVhpkUCLOSlI3SRhaAfC4MYaNN+SkfevpFwXxv9bLurnE4SW/4FqF5FArSdvw
snNG5y/RjMV3MYvkdmJOymPN1icAqP79KCRaaIIJyhC9D3J9L9LQiIk1QgbEmwVwlJo31At05B/X
xCGRT5CQeZfePylVE6dgEO+76hvrMY3jmoUtKiKeoQChtNxFMS7ey+437+Z/GTfqPhZ65SMubW9L
peSb9UNhEft4gUYyltK4w/+cxy0kNFWkRWD6yUxdCMouMf3dTBI63CXzxlZyDXUi7g30FvuA//Tq
lsN79ngHt9dOKqcp6tR+vnnZwaed/1OKtfPJcF8WVpwOobgLyQVRw8+yCusd76BERc7LJZSXQDt1
6K2lcVxW02cWPXvfLgPcuC+lGrBye5YZ/LdkTIuCDXRhXydjlGX/QdFT0KUuCwSTeQMAIq8Uqfqp
rvqbe++rFi/DvH3T9gUPR65OVpBBd8YcFfrFBDEXad8nY9gXN1+6L0t7Wg1TOeJ3MnWz4JmJbORp
ghElH2IMAUl6rvVbUcKfCpHN5wt+9s2ubxf6QY4kxL78t+a/G7pYWu61ZnhHZkZTvnIDjtaYZYRO
XhmxgolGgzAm3IxQYqh39zTOR7GRL+8a8ntCjzW7fVt2MKSRjSqi7GkqS3yXNZv89q284Zk5rTnL
9F2hrOtuodvBqUepY6vKDI/1x6T/Mp/hA00/22+QtrtPns+V8do09+2LUiaNawpybSKpvn3i3Jyf
cr/Iw2f2XdJaz/P9UPlqGp32TzO0X7A2x63llZnfPr209j9vv0TVmA5Kfz3JX+YnJLSdCPXae94Z
U+XlmeosQYEdeXw0xGmjj+Z5uW4HFNDijl2JJbLOCS572fOnRjn+tDLsKIU2yngrm6kl4LT26WsB
2uiVa9ghU8vq2hjoFzV+pYYmurGNryMp8oBRjACjInTR4s8L4q6VrBJ0RF+UUG/0GKHtxQxEkMpS
HWwMVKTPOdcHhGFcdPytx+9TZ2DizaqaIlmjllOuak8hywnG6bCTLTA28PyzAL4cAsfs3420TH0A
WQkJtG8K2gpp9isLriQ7ZX20Wzja3ugKUeoGYVcokX+ro6BMf/p2bEcPRI8+sg9bh+GpTZWDpD+I
+QMEH1lJnZ+nPSksNB6lsB+xylFtcF/2L5KMHU6KDPA4mNBhck2h1tRHqEKy4AAuO8CKbT3CW0Ca
JE43eDUM4JdrA/KCkBdra6FR+p25H7rhf10dvDXXPhKYqz0JAkk1pG5J9xkzUS95jK+9ePDrh/dC
Wh/hLckfZDwVNoQJpNiG8+jpK4/4M+3VMDUDNUC7BOkOCVE7Zib4A0D6Ao1vj2+9l5ULI7ZJom4v
9Midc9lN20SY8qXtlO75+blmqrVtcKJxy87jtH22x9qevkxQ9MlnXwp5XZNc9VN8NVrQaxNxQD8Q
wCH1wE+kGatEtxtxEFmYeeNWOUwnazq8fQ7D2/FWBuIwlz0dtIdZjDecRCdOK84pW0CXGvzPUT82
UDUKDLQ2ceV9R8Q8Kf2ty/PndWg45znJBcx/nqlrWVnrE+U+T5Q1EH9JHIYz67TKkiV6WtX9+JHO
jRnk1HNf93xsJD8D8R1FgLf/4mH3zovg+z/zl9BQikSjmSmQJAVS+iETOnLihgi2afxCoX6Bslq5
orPjFdw111t4LzqhQPEskDFAbTo+ku4QMXTWrYzEfTXuG2btJlNdJKpa2B344sywoM3dShBkaGoC
ltAgCCKX5Nt3Kpo0qpYkEM3gVN/9UXhjab1Tr6AZD78GL2UF7mtGYnXrx9aB000hfjHbVZzXgrfV
zLjDfyQIfq856WYyMVX8nfpBHLE0ANcGn/nwVK/gaf0zzep3d1peKqend4d2S+OINBLHrIA+KFNq
OupVQL4HDSqEix5wFf9wZuRnqELNiLf8xc1AEtMvaUwid1txglHUMLunE8XUcKu4py+SRj5MQRoY
Giu/+OEZ7nvTcoKSSQbkc/iNmJOBfBBXEbS5KkoOcNMPsQqrBY8W9H0Bn5D6gqOVX6geniHlVJQC
QhAqOKpnIcoyQCltAMeakcIS58znzfAJYgRXqJwCnO+gKXB8L8U7w4HsqOMqwBsjkTIPIklN/TQm
R3gsSBCeYYpuG6cZZPHQwldnAEG7gzkjpqXaX4eaLJtyxOazcCKbZuDL3VQQpjWA0eIZ8zvaDTcF
T4/FA5YZCkI/M+jrTUZiMcgcfSPahy9fD/VQQCgM0m1UE/1qnFwtAibiFn+W2OYpGAiG2P3sH5uq
CMQqCnoS7LugFuuHHI181tXp5aoX/Ekvn8v7cFpT80M4/S6mJh3Q0+KOToiAvxRLUnwUH8SzaRec
FQUreabsuCjZEl+kkuBKyZawUCCpEQkr1gyAUnHHc6kl+gxJYyGdkv1IyIS0Tn8kEQJGZyF5MgHt
wHTOEiskZJk9giftrf7YhCKwrG7/NvsRYAOUAc5UnSXXhCXNo2qR0J3Hemv78fKl7DXIkIytwOD1
ck0qL/FG2VGjB8PVZR7JGTnygzIX9SFvFEIoQy7R1x/47Z0YtnqKf49EVcRiTehO0jwgIMIkVl1D
LP4bzduZyZaVg3+wRFt3TEtg5ggMXPWi7t1RS+FNhRMWWOCqMSNWBCef89EqWZbM9Xooc5XuZt/v
7WdruAo9Pz14LYtvMAFouD39B/TTwSmRixXPG0MH8U/DDLbFkRLMY5EOR81n5SqzaqFG/GaiBdnO
vxqaLoy1HtHuYtEJ7qUUVlPogNtXRzfNzXTX+OvoHKreaVKvWGWqw5vk6TNp5I5gjiLJpJxNFNsz
glXGkHTZo/xtu6/rPaIqUx3+Upj2aH6F2SD25BS8Lnuon2OQYZzt/R1DEqfhhBxL8FS4WhtgUYmd
Hq90RbAjk/wcTnO8GjKHKiG5VifngeXSXqtc/sqvaMPjzMgSQUVCrCrWGS8oQFZg4GmgEVBxAe8m
GvyWa/W7UHw7e2fK0SEjHbfl70BF5lbAM0oTaNg8RvaZDDZG3MGUJZK4wHq5TnVqBVyiOlXO9dre
o1xlBp+xmYayx1JyP2OW7eDcIhnOC98nHoXbzfm2t7j8e/TedDMDzCOXln+LR8f0LHqJz+34VDZL
QqMrYqcXItSAI6nZgXyNDx9YmnynJq5JfPWzLSHJpTbRM43Q9BscovptYkV4j7zHd76knijs5al4
8jqVs0cDGAivWEIqzhKujq0sBEZATjaqrrGE1NpSn3bgV5B8Yht2cz6wXrPKU7HMH2juTR/f9pMF
+O/Z8qjMgDev7ZVzZ7v8/OfkQLhn36oP9/0SahniSf4Q0znvqaJkmknNbxm3Y3VhXqXfmvQaiWT8
bOj2Wt6rC4tHcCvCm+UZOJW/Vir7MV19UHO2SVXd7h49mkhGEHFrE7WxVSfhwxUCxiEtj4erpyg8
O3fuPQlYU/m4kBZWG9amYw9Htfb4XJmjqY1VhmhAeMZyuRjusRr0e8zrc3v8WJZO/z6b90ChFyTM
Vdp8mnwmBguuVYnhQMTsnLiPEmqyqt/nvrw+EmZc3fnFI+ZmFLKbCgVcphVdHumvr+7vO3m4KObe
KgrVbd6GLY5YOJAgkQGqqXVfWNSE4fxe7VOwX0bFaffwNZtZ4RuQpfMEOjMusLm5Q+f1P2XnyvmD
C9lzP1p+UG/gR6Hfm7WnUrj+qPJc1cUpYdPwRgwb2YXj3edwF2NIuaaw9+UikpL4kW9p+l0LpFYk
J9HHQrtIn8ObEAiUgZ/fiomqCcd9kwSADzgaTt611D3YICp8seLDWb6V17o6ztWo7+c0LkXLWkHx
Xokbxcty5NQkhKjaT5Td/zTQRy9MxOWQXlCD/vJiv0c+qfnpKVkfyw50ie3a6rzDMD4LbzdS1CL/
y17zrPBOzS9eTVzWNw2EfPBG36tBEkQo/pmrAs/5jAwa+/lIYO3xVNlVh5pLwTTHJbAxJH8WwRUE
LcIhbvVy62KaBEZCXxp9sQcTVJpQOhsWyi+4gV9BkqS1W0yZR9C6hqoBnCXbkFsSpw/1DuWRN5Qz
8hgw4hGFq2i5tB71MtymvzqNcar9GyHtPrsyoazJz+C0wiVHPd5jjoIQYxU+dc+29jaT5GKScIlA
DFY08ul+Arn7Bg0JO/NxYDZjA6tESZK5kdO9FrRIk9IHZ8QwhTiyFHywwxOkiquZqNU4KXI/UD9K
LsZtUW/J+EeGsH9vt1/IICGMLEwI0sWEMQMaD7IAJ10L/0sN5Viwi7ETpWedotXs9q9vQc9MgLOg
eCHgd73iTVKTmTUc5OrOC1IW1pFhSk2ZNn75N83NRx5s7c9yVM6Qwf973mnKPuBfe9ZnYSR+fQ9G
4JbQHgY01dRjGlJJKEmBBrSHMo2TwUnt3S2lQ52ZzquCAvf0Ss1ZWHFBXHZPiLXDFD8Pb1wooF4g
N+y8HCuHUadEA4Mq5KhpwfYXomtchCNayaWX+TevAnXnbnGXIyHK3fuCrdx+RM/tRbrOeeifyqmC
qntUbl67Nd227EiWR9d9hdMJCsZuOppJdVhqvjzLy5CU4awj9+YlsPRaIZqucZYFhk5xepJxpHpg
edYJzqENzt/v6P3el4aQb8KSDyuvo/WHqoPqHU9xHl0qlONBS2JHDtHrYuoo13o3tGa5K+kCKL+x
A7rFjsGtOJdCdm8/CxuWayfa2+eU6VHGe3YC1e2EOtKsRGcKZiQCP7il/eA09c9ep7Oxb8CvjCtc
YDdjtoClc5Jl50FrzUmQKEqjnBYE9L2g2m3rTTVrd6jY8425r5go627fiduuU/eBBv/5gVcg2oTO
Z8bIjc3jpkxwTpDXQOVRirXYkuxlit0vwHvvEs1s7/30Z7kSYfOT+ojwbBfGtHK3olXOZ2ek9MGY
BxFsP3DV+wNVAdS0QyWMsmrOELJUL01m6Kq/Xj5y+AJGVt2DnmXDcOr+vGK1VqxQq40hzh/gSClB
jgkIHWb6zqx3uh6Mm9roYYBleJjx63B9FDGGp2x4gGr1LwiJTQXdgNN7d19n1+QbediiI/0BXeZu
2GeMP7yaQEAGRyFiSe7tPqFBaaLX4XcczgiPuBy9gowN84kchLGUGO0JKaHHhuntaAlJ6Zf+Tx1S
IOygR2Da1fuZ/msYSOkH1idA118UMuiN/z3G6s/n58AZYFBmO/8kfIGVnq3FwR6BfB3t6KL93NC9
WaL5S5azf07sMyvaq6FiKaSInoFaxLTefx8y98dmiaOZnL1jlO0Zb2TLjDFNGdbNsrwBhWpORG64
/uuH7n2gjdGiPKGD6494G6RbNBwe4BHhGvpV5+ehVoX5jAe0Uw49/YfkE9pri+fsVr9Z6215j/zM
2uiC1OKLWUzN9f5F+/mSoP/l88Xk7d9J4ykFkSSS1nha9JF0+seqvoO/CE8I4vvHI+0f86+Gkz2i
Ewx6EKlcsYlGiKHtW1+xBTZDSvwyQfEaO8bb9EaXRcGA6OnTZULO2c+LcDZI8RGDpZEjrAi7IAMk
8lWc4XmOOudyCt9arMP2UsJjl++wkxvTGZHdxrMpOYTjjQCMwoBGjQ4N6sx5BkntLI75unJSN9gm
q8X4EeEVdScOFOev53QIBM9X3R8XRK/Ku7yAYjmf/amZwrfR/ZqLfeM3BO5n/5VYLiJc3AKmCWR9
wubSpkfu3r+P3ZTY8fENcMAP94isLfBBdltMPj8mpfWO7HIZMZWX+LHFiGHjBzhRNmeOiFed2/rD
l2lOTitMN/FJxHpAeDCq4YjjMhV3+9UHHwOigPGDa4YAFwm8muxW+yfxytwfeYwqJow01cACIaXV
L7CD/+fbSH6IoouT4D/4didIh4abHudp9ImBscFd5HC5CHEBb28e32QKvr2ZnM4A5sDDEBPEXLT5
+dJ+HnsTwmkLS6mrkegsnOpcYPX5vALYR62z94QbRbHuqB4Ck04q/84iEAzj5IN0eXW8YDH0la2P
r7VQE4DQhJsm4fXBq/kI/bcj5rP82RIf6Sjy8pmtBa9YII61xT/YhQBsbK6rPWB9Xs5GCAL2AnWD
NTCDa9rFoBoBdRlLbazO91JUvjf7N/KgDHthsSeOQIxqWxrlGZ8UqewWCipfoIbeSMp8lT8j57Zt
/a+J4Qk6MKitPbP1FsXLwTtOAEWmuzdzKoAtwPx9xv6w1mvxMvagKK73rxHKtlMGfxzdjrxqBNEJ
XyKQIkg8Mtwf811/Kv16wFtZwC+Al7Bhdn4TZUizBtHxdMEWa/RFRKccKEqJGDI1B50aKaTrh6DQ
NzoaZ6FTZV7eG9GeYDrrMZ2lEgnNXe3pJWAkOZ4F2nQhpCB0/3K0FI42ttRnNowvKDblJBCu2F2o
uDPzbskh98D5IaIk6/tWdTPbVblnvKwMIfnw4fj1c769Tr32tDFST0vCGo8LX7LpgHJy6SkVwVgy
L+m2QXLgeYLa61YIhNFM0Gb4QJlnjW6XdzQyR/4rp/vak2W/tVn7jjxy6OAyWbGYmNduzMAzplD1
ANSaHs5yBCzbzdANnx4+U/C53crtYK8cgTRdzPkVP74PtoWmW9y9oeQA92Ax6BrUdbLPURZqUI+A
fizzQxHJIefrzEbkXGyhkdP/ePKxC46jYFT5Sr7o0Xo6XpqlojoYRwHoOq16bvbhcny/WYa7bQYV
EBLq2x0uMrNdWlM4EdKJXgxO+nS2j+PnV4kk6lMGroqr8i2/9ou+c5j/SozTkV57Bttu8/weVOdF
x4QjPXVPcTk2gleIItZjR2EYVUJHv5jdF/1E/W5iHVF2ayn5GuKArhKlG1QY7kv8PunJU/GyKS9J
XMVFzETboe0OV4dPTqI8emYoZRrBbXu76gSnHL9WVFJWeAUSnTm48bm66OhKXD5kqs5zM6IbG0tz
KATPiQnxsXLr8cvpliUh7OU8QksQB/w04HUHyoGrD/Sw9wiYMbtciLLcvO5ShP0BqV9fXNidC78F
3cVccpxErx22diJI+YOHs8bSjAX/MDlrrdthbX3/0kMcRv9Oob2Q+IOweEzcikBb4ez+Bk8ZUdjc
fouL5JmHbJESo0Af3uj2ybQpyB8L96+cGewtukeudcm8EfhtkZP/Axqm4zeoF7zzOG3auRU/vdu2
GduX28J842WUhFlojS0aSrNqx0VvlOjlKp58JqYeXw7vhzCOn+S4nqq+xcPOfVXciNMd9GV9wXTR
f06yKRr3lacC3cOe1m8I80sZJGVOXgvIYWqsQHyOy0mKecZpmc2UxEm9eiL5TCfZrZK/htd5Ilu2
16M5vlUH8bjty/bxewv6iRZ1ywaz2f5L+ml43OLZazgtPa/1N6AIy2HlzIaoxdXPrVyJE8F0M7+L
6mgIbf8RZpbPbOd+8iyI6LMmel7Kw4iEkMqJQmbNFNGvo0eYbprI8EfuyesYddGWm9XRc4KzzZKn
tOtYhhAMQmP2grg0OD/yuEeCBOatk2Uo8LuMuVeWQ25DLp4HJWDhy927BcLmY9guzD+EQGgQjIHS
jhK63KzhfXLplwKNPEsxaK72yXpmBNLJyUo3qGbaBGldlTyUBCL1GnHwTj7/1H6QreTkv9UeiYUe
Y1HbB5LiVX8dDuM3ilfYbDGHB+ungEhJlrcsfIYpEQxiIZ60ophqQUIebjOByDvR08U52BXRHeEG
wRiCc5VydIgxYxTPXQp8Jx/7RGfIwxNC+r8PA4n458Zgx5BEBX6GnzzsypowHu/AaFGWroB8ryZ8
A4fEiqWIpB60xiR4gUlieA2B3zmTeY0hR8RAB/+R5rw0zjz4m3/iCtDRAesKBX0CmWIEefRyPEIs
7Tw1dTHNVR9+Nr8jfoa1+mmeeN+C8SDQ899z5sW0JZTYgirLCzp0fjrXYhVACM1Y0bGwnG87FNrb
EZ/99cUjFDHy7X59HdmHQi535JADUIKioAq1Bs4GYjYTlID3E74IZBMkIldIprxpwh09opDUWqiP
U4rLoPqgoP7TgpnNJqvJKha4tTyQoWAyK+5/a54luFW+M36NET4EasvRx1He4YpIs4fTFvyVy0HJ
5xiCPyRg1bT7QnUmU0gLEiavUA67wIQIGps4h/YLNL0X6oy6e76f7PtggoIN+jU1AihyaDKa2AGr
Yr21cb/0wBddSRVg2FR+E2gbAfzdV/5ehUuGqH3CO5YiOxoWexJV/ohzFO0YxbNZj5MZDw7nWMh6
gm9E42Eh2DSJp3zTAvWVpRRIUyGNz2APUCUAxxf/E4AvAfLkwNfgLLpnwAIlawW1Ckb7YrHduesc
UBiaQ6u/ktG28Et9hoCEQpG4saKQbaPf7f79XVFOhRBg+eSm/CL6BuClxC+sA2VjwOIu/M9KZnQI
Lh1F1fGDuTMu3xg5Yo/qf4AdJa+AY43wkJ+ZnLwnaDfWnbBXl3GH6idwxyn5P0OUrD6a+9i9m3X2
3invDZpN6qT70oRu0M29IlsuRZjOjyEUuHu2j/aNzhSYtcK/KkswYqDVm6CNq5on/UWWBCbUXKVE
Rc4Q1G7Hj/O/lI8WCB2Fcz2lU7eR487TvkqUbnUkVkpvWO4BaBDxnzzmzQYaj4GnCZOJUKNtzfoB
b7tCPVpZCqIiImXwJUDZItmA9QewVIEivoWwdTHjJBljb92Q6fiLWNEnVj2hKPKp47wetb85z5xn
fV1dBQDYZp2zysFgeX9kW9FmPhcqGWzdPjRxCwYvyPd82G8gs4iCcLOFZQxzN8HHBtwvlgU5Jbjv
nUlz3cIJ4uN1vsWHNH/lXokfxP/ZJ0jn6MO6B2NmbvCJcdpAC1HGRCzyMX0FTP+JseCKltND6z2m
+oIxFQKQ6sbknQdge36EB1Q61wFRGiHVH8O2ml9Et6pjVkP3PPsu8IJlOoJpFR7Uyfa0EJ5SzIWl
VbFV/uqz/nVaFNP0bDxCzMnSJOXxnue0xXGUyr9vE9k7Qz+yDgMjijxAVwEk5qlA/1FaJkLRB/2P
39vvJ7LHbZRsTDBj328YLO8ICRoU2FCIgat6AVE2B37I3hQA+wJSoCuGD1ag7c+1y96nRS92xGMT
Ye1QuKrl3OMaeUBPoYXu6yQBTDILL6XXpSO8wNglp2NyFbMSMgHcHJiwdutb1M8fV98vz1USfjOT
yK40n99jbf8Wcy4FEGXExMkcBNiFGoHdaVaHppj2N8/gDX8LiVgb+ssIA+swMwJ7IXJHaiAQhWAZ
7t+gD2d260pUM/VPr01vy1Fwohm/kUnI4EAvMkebmgOdYvdJNq87LyCYzFRqr8TvCfBglESWOL2e
Y+0HKm1B7zesf0ZMKO44O6RjqNjQEp6gLt3sQtJM/gOLEokfNUzmIhoaS31dIRy31EqaaoLl0GIs
uU13DcwX5POud0CbVBlP2q0AkQWbVl6Zu9MuSYP8z9rpx2EpIYYDfAF4FUDOAHuXYUMAPFSHdpLu
FIrIZUX3hQ2goL5851s3/2uhEXNoBCKZwrgZ0CoVCVN5GESIVUlT28M44r5SJ4Y15fEydAbUWQq7
W2SSPxdAPFr0sFZAhNAMYQ4LWv1qLw0luCOahQjGFgY/nWO6OfRKPjj54nftrcC1BvM29dwdLwvS
C32DS3TFFaCO/RZ2h5B6hbDlAeNApAJNPobDF4mjz1xKyw+j36MYzkp/TF9gKuyER3Hdu+1G7mCD
wzxfMQ80n7MTKt5IszdjJoLPe1jeZjKTvS5+1d8QIJVfwFICA4ZOML1OH1sRppfTNHrKkfnlM1Td
ufTvn6td/FrOmX1l4CrBZqZr8wc4aG6FmBcWsDshHSMx+NjqQXyaME+/zd+3Lda4j2auGrEEL/gx
lofvBhSQSql283M6bRxLLdaJTEY/ONt+wL4bsayHNf918MocAFAAz8hSz6Y21qEpP8E+0YYfD7p3
Z1VSBgP3OFUT6/U7knkNUEM+sxM9mM9z+SKQVWOb1KnbddbFQjt4aMN83W214DkWC/Tp5+dyWtMg
UJwbqoxa2GDhhMsFW4ZITVHCIsEe3lqlaXz/hCdkERALBXBeY136Q6l2qqdZ6r7jF61q+9CmGF+r
7oDr1M9wHb3j+ubdR1PkxIGnD+DoDMZoz3L3srZ3vNq6laRsZDQoTl9DMRtVUYm/Ma1uBlC43QLP
zST/Dft90aL+vTHqeGijJqcpmyK3T2n++dCwpORoUk/llKNHHUhY65ysaf35pdCjY4QKN7WStOgb
3wJORubJFS4oXVDhRovYUmL0EPZDwNLvwNLMT9K0s+EYNhTatIqAiMs6xvBLfcYhnM77b3bm5DZ7
q7tRF6XvSMW/lWJrwb09Kh+orMHMo5OiHDzs352WjtHG+Kg271C+R2VwURj3DggjtC7gqIY5VEr7
HqhvWFxyM9ZGvo4Pi/+uQrbdSY1WzB3AN2FOZ3bHXA+7G/2PMtRvK3gR5hrpyAikYeZhs1fu4C73
M5APobGPOxMybYhy7+A92rmmsBKOlRWQAzwKZMiiBpH3Ev0N6i+2aLWoXjPVHndr8wC6m4xu+JUb
hvPdL31awKZN6zGtyQB+wsCAXB0xCdk2P1jyIL1u1OOEGhWQhuHTX6PJoBZzjKwrJUaKvAA4xpeK
IbprCLlPdNLV6jVlXKUeRyq0axyt6ZRZGMNZY1ym7Lait2DYJ6Cg7mjR6f6oD14GL91BRCPFDwZA
qhGyvbok/jdOOtEBeM+Kd2DJ65ra1ZhnxrhmMIcwuDknT+QyacwrtWf9ldeMM/T6OX/kRStw9a50
URysS4HZ0WVc4IdTUAGy4MEL/KJz3wUN/ce+mbw/tMxpCWj1ZpxTMUT1ott8IJ47xUAW+dSnvUFB
yjgAKBeVG3zFPDYWzSm2IHTSfflLLA9b3OweyWBkPgFyJzQhxcynF0rv5uBcO2J8t8rb5aefPgxG
egT/0fUpOaz9vZYz16kQbEAYwvx5KXS7kmZaMgF97EfOm7ITvF7rFLhiWLOsDUQMAXl/AvcsAvI/
1QNQPM9j0psYHOBAiKCHjjXi6rajx8LwLzkom3Q6InYpXv+lNuuPGBXTpA2ByNPe5EZUTJhsp61p
T5phdQ463b1z6GvBmKf30iYV+BfJHSSXcUoKAvayHUuXYXu5Z96xV728Y1LNcPLNKnaRo8jy+FlH
6opz+XH7euiBqjHaRq3g4Y0U796hWFpRdZAZwI6JrMlzb/aoxcUSGW8T93iu7nprfsccvUZpzk2w
sC58nPuwiZP8FoT8Rs+DEeJjjL1Yg7S7JLK5G12ApXXZgeE2yuAx7Pt0bOfXtvWfBJc/p/2h2NU1
70CO1jaVh/F0Uix6UEKcpqzjYcE/3N6eNruPnAr2nATEL5T83sEAeJvEshrk/Xgo/yPpvJaU1bYo
/ERUiUi6JQdz1huqbVtADCBB9On3t/5d++x4ug3AWmvOMUcINM1e8y8IYNa036lVbK5CaGFDPxwq
7vce67rNBYk6akpw/ZpLTYxQuUVhgEMdA+kJ2he1RoQujyZN6X5Gjt5MdYF2KtZDdpWvNVrxo9U7
fmHCim85wO7Xy9MYTT/z9BGodrkYN9/gOR7+TpW300mkajCzh2zacUx9VsLV21bKzfXtpqPAHDn8
g0CU288vWF4rcZLuUiQuJJEIWr8V9HnUJjhZl8v6u7s23o0mbXu7hZKvgVoiv+Xa3BUKWVCFdKK3
HpnzbPqFrcQ6ZLsizlioz2UrkA35Gb6Ymsp2Z64l3ZIhyz0CGYHI02mphhAjZPZwpi7G6m31eF6Y
7X/NlTyY8Pi1H++2xfD4l5RBRj2kjmjhDf4Odor4oozgyYZ1MqnwRtHiqppIyXyIiMso16N3PKzd
xiWAcVpRAdrz994sIjmzVRAfUwAgQ9JYC6TrSBL1SCqhZRJQ3dV2Nckgf8Idf9BS2bB2cywSwyLh
tFX8z3FUWWJYYeqEbFg3LTJZ0mY/5s6HbB16iRQ3rP7C+6IjaPU1sl+HeyTzk866O4dK/JwA7aim
dVPC7HTD7qRIGHtgkLFTiD80tu3VeY+c9zXWuW9Xt34LxGa4GlP6/KTnUrQE7AWvm1sCCoOWEmCb
4zlv1xTghs3JOkm8YfhFEfIIBrKnMnLmHvhG4a6fldWA3e7qJ0atLdKITb+YawxB5QVjry/29C8k
AhflKJciTLIF2a7WdBX6QhqJMGT95eFokuoBf+1pPGCN1NKsHdm4t6VAo4K0jgbicz1og2VKyGIG
JEzd70UpJJ6MIIm3g2JDZLZrOQfWBE7GV3Ou7cY07RS6qDJTasv/IjbcNpe+++EZwyMCJ/l6LOc7
+Rp1GORQdVz38HlbUTwHn7lG4T1PIcqlh6zmrM/n0sgvc49tvfhDCtGxIv80cEJl1RMl97bJ0H4h
EHk64GLqcXi92lUyoZtTxOPk17/P31fKb2Ugx+Bu12lN10dgApBF+DjBO0OiD2WJaTe5sdWxPJW3
iZzED8Orid1d73qMC8ELp7BsRuVMK8b5PGEG3+Vu3vqlOe3pE+wCD2KeMYTXM33yAtaXndG6RvGX
Qq4cwGEB/dIkxu9MBUeROaQpg6ShBOozGnYhtzYJ+3gtsrhBtB9hRzs3mlQJmOALKGfk1DRtRIJI
jBenhTp/o4/gXRWCKIfrIcxsM2rK34oa6D28EBpq+GCCXFxuy+isLvPJspqU8HuhskWpe109qfh1
4OwEOhx+u+gtunhM8MPod2CEKjd/Dq1ZBsP7zpH0196nDvLO/5Zxm/hJNVO2322JdyK8ZwNyrE3l
13YwaCAXEb6dt5H0ccXOOL4DVFPt1e5gVtQRZpcsX2PPAtFfc+3uSXcEWWyHNnsQ2yBcnvZLjWhl
y9uSQYQWSBnDl+bv3VhOFXx0j7CbBKSw9UwqUmUet3b/csksht/BcUnJTaTLfcjUGH4bTCa39yOI
nhBckUmiIn/u6ihu9pxK+228ev0lS0EipZVk2dkQQubHN5a2b3ff7Scq/Au8ITo9pFriBsM0w6Qb
YjxHmrxICIeuA0DATxFmHKbrkp7d0vcdbfpyvX6s2IVGc41wVhRcbzvkxWrOV+ejTysIth8adsRt
zqQZ34ZILj1mVvdmbNwcE7Kt3UlEtrJrS/NiBcH3QpnKMC24bJi6D7DA+R4oq3RhjAWEPobmxFBy
v6fYcrpDP0cIm0l0o/L8+xgnA/smwQSbGjj4So4xdBG+CHkuwulC9Sk1DF3UMeVeqhzqwTKZvGhz
QrNcMDGm2s2kiVy7oy8ucmOaj84rpsTSgNXdKCgipwTxR5mprrG5XzV/RvwZczPpt25Tiob3zXu/
Qraa6jkzGNHACB16lWff/qR6trj9kf1sk/wBfNYfRor/8swgvQx0mwYb1BHD5pdrbnLJG2p4jICm
2vDQaYniT/gyHC1zssB+bfHJITBymZMePGZDZ/6UjzlKSjh7q8cWW6YqTBS33o8RA94/3gvhEd1J
CQEaB1aby4zXLhlX8YiBIpSL8wPZjwi0xsK5F3lR6EDLsTCrDt4z5JngzhJ6giBWQpIO8NKgsdTK
6K5N0NjhM9PbqB+YU3LsukPI2kK5vilBoIoZwrxHAUsadjeR3Bv609Hp+fkr8MKH9+Rc++Cahd0G
891BCQxZG8cKiczXb8qlngWvI8ajmrrRr5erss8QNR++aEKMO7Uc6UEe/EgM2zFDRIuoQDwyZ7o5
5eQdGL6hh3kfD8yfETABO8Mgul64VIK5N75uyXB17wc3mb12Isu4s30XN8OnY2unW+BKi3HRolwY
7Q2+0BACsrMzZm/yPS8pZq6KbfnPt1UxbkBF/sCLDo+R7CtS1SO67fEXEzFsL/K5q2xHA06JALrE
e8Y7WM/9DloD/gZoHJklQjLC6X5y8kL2K49wuAlIIvq7d6w8cGFa3CW7S0MYxlnpjeo4nxFixZOl
87uLYUBcCb5cFI9j+weUkV8xnXrHzvH5/B/6RBIeT7tjQ9cvmBWA18DlWwUrzAenQxw6AhQryNiI
Wdm8sDJE2epjtcnLg7mvYF2jGbAbJJOQbHRUp3+65n01z/yy54flIxowcIFNlAH1feFA3XZqsuLi
jHTcpYmrr2C72tpSDllrNGOMBZaDHfzzBXs0mGZUHjf8wGd8NdlHBZhaYq/zOd1PeeYNpjLCggar
Fpa4aEr2WgRh0Nh+S+fUr2bl+o5lOfvnLwL4FaakC3PNh/5i/vi24v3Ee53NPUNXfnPoxwiUNTe+
byfxcMkjz2CF6wYRG9brLvVinJDHzoQBLHbxHNzkbcFcinjb6LnDk8CBxtHsoFDD9QA6sdLdkF5t
4nxXTKGHrGB6BGt6z5i/4bD1YzP4MSYZvQ/Q/dshcS6FPSTBV0Q+hgRn/PiVVwYiToDGGlQkhnF4
VbG6BWgaLEYT4Vw+ujId0120lpLF0BHFJf3NhJwITHHfdvMO2hPC5sJvGPtKBXlCpxebzwYN5QVy
Ib9LkmVtr9hEo+SEM7FhrciYxyB7HpRES5vhxU51rP5uf9iZxGAWql3hzx8XA9YgjeWbXIkGpSW2
C/gBzhgDAeDwsuEiGJ4yQl0RlCKOzRY04BdiqBO3Z3uNq8wbLjmjD+cn9ndESDDqBxMCRXxDHMEj
6STmXAFTHRzCMLmjHC5sNIp8OW49FjQHfFUjm+3+nGFDhZcFsLufHQ1k/1apeGhL9MK9Q35Dw5iu
LjCSlngkrYBIVnmFXxg+7bHOQ7TESsU/6wecMRnKQJtftG4PhC74kqvVpYWVgaOqcI0W8aOPnI/z
Mb2XfYmQ8eCXoQY6wWzO5kCZwNP9z1/jjEZseePJIYNDnNAoRelJ++6fyyrGU6Wfg9rZZghiH+D9
kVC1+MbyOgFRYmR04lOuAKtRLk8T2OswQ0OcsSGC/JOAAnP0mKEhY0B5OisclmYI0VHainuAiSZo
9+W6aE0P07hztqmY86144Hmfi7FcCK+AgfB4xwlc3EBKWV6C8EWGInhfpAwDhf0wIPaFvwlfeHxD
4VFRWAtjhHLBGA0SHGKYCNIZuS+OjfxTqFrepABg1iomhMCiZiiGXzqO8Pi+EAX578iQdCxk4LDy
M0y1YlNjoqkizAeGLz5jLI+lh6c7d2Nt8nvZn7B85BKZIRf+iOaz8FNzMTw9Z6ZIv83A5i9POgAX
TGH0wob0rPEN+DCoIkcn9CDaCcXUhEHUbcOgkyHXy1bX2nCG+cm1nYA5GajSrL4jm2ahjxwy06kD
0JBjUszD/S+9bnXdLGpgZKgcOPhlHqo8ICvDLgYbWl72buOFmM/S//F7GerjDikkKGjkuRf8Icb/
PPm589mh/m02CMRGjGyLdMwauxs8tgwJAXuchdxH3zfBKQy9EHfR9ztBc3XO1KCYfQ7wd3lZm0Jl
RaprfbvhikSISqDpwLACZmaiSZ72it+EfcOD2pEtA9zN8yXB0+YWq1SArCArVTfy6ycxrAHM90g1
7Tef18LJMp2deeYxVvv3bS40xnyG2UI5ZJgtCOoSAPmKVqnnW630Nwab3hdBIsNaNdDoyGYRw+E3
cH8gTP1GASqH1h0krIhmYUItXzH9QElH44YjJT2UYERhoY4BhkjMfiPCU1EdQLdPPbKz0W4w4RLX
T6Rbc/2XK7Hz8bwiPnVuQp4/lOzySK6l4EsRXwcH+3O6iKQ8iuONEH3gLghXs2xJ4ABKQupwjYaV
i6gJ1A3IgjEd3stQr8mCgmf2jJiD5rC+XyyzYlLr65rKV3NxnFlsHypGc66yxtFE51h9NlA93ly3
oFX9Sx2flZC6NJvje7b8gOlfBdHnOrmJn4kExBCJ3Uz4gqoO1afY4N3t4IiMSWEqceaEF7NiMdRX
HvwYg37XgFmSe2y0mSvU2Wyun/iNlUiOkR0P+mb7TCAMbKsn/jEEWi0cvKeDiA092Ext2osDYh83
YGAbnBOwTUjj4n1bAGZpDD73lSE88hw/HuNnMzfcZ4IJmjLAEo91p3bhe8fSZyMRImMGH/gAqvTp
fNiFqs5TZyg2qld6Vucy8O7IV8MqBsEX34Cc2EaGGgCkiTdnwrnkV+ZBCXPt3w6DWSgTE8CXFSYJ
sMMYUXB9ELRzg+gGG3gX4TAgU25QhgrKOeMbKz8qmAkUWpqWAQcoXmtC/bzA9/YfRQxogF/zbz8P
gm2m+eEHQ6cE0o3NJr5Qkcg+uaakIMyF3eQkIGWRQPriBdcTUemDFyQt6UsNRnG4c+dAU5hpyraN
oO+iSmyePJOsBRkavkgLePkCdaxPF2YV1ElcoAdP6o0/F5JDY4IvL+JKW1jVWA6PBmQO3CoZDFac
v6gxWXLlMERvl4TKz+37Y6KAfS8RBT268ZWkSHvT2CumhPbithF7VjNdFOwTgbFD4w+0BoHDzIK8
tTay4mcqM2IdmiBzD6EFZUKPoz+h5p/lCxNnd3CMn3HWLRqiM4xqNZA3TA7xdN+11vaFLa2toheY
/OMEvnHVHWLvTMhUMhe2U4YK606ei9GZUyYc1gDt9Jc0Hx0WvDUXIWVHYD6acio/1bA8PosD2wMQ
bHnEeEBFd69NM3lgp0w94Pgbzn2OqHHC4BX4gLAnDg5CSOtVLVujDu2QVyFUA6aCHn3fjZDjjJmb
Sh8Gr2WkxY9jVYHtGzGv1VFw5DOOGZxAPgTuTvKTHj58ux4IwWYNHIo2d8yuYvq04rgHkQiI/BCz
wtvGWKoHvkpheOx2wynZUVwDEGsIFIOwmN7WKOThBbCxp06Hz/2ZrORpExq+MIUqovwHG5iFsSDp
NoNzeHchuZD699zef/LlfVlPu3OlwS/95IjS2R/dLnxA08iRmFggNkxfKobqeOHuq9oqG/faYDWA
vwHJzvTNcP3B9N+VnWLgA8UNA+S9PnILyc1R/Sj24xVekwmsTR56qzmp0+ykrY3xAApM6xUcLT+A
LcaqRX0NJSz6Rvw/I9HobXUuQRLTtMCgRnP32GLWGV9P8gsYR0X2Tt6Hcz1lO9P+nE0wWBRLSH5g
ngj5d+qDrjz+4YDZ7OaVKEVJx06D50/xo9BMQ5Si+nG0ZQlLN8B3aNZe7nxmDa5srcdP/P2QdsCO
osi+u1yuG0qmdX0ZfbFO1mcjEqoUp5zJQRebRHJCeIdsz5MNwa+YtFf3jfcw33iTolr+A5HnbFvl
x3Awcpaj+W8L12sLd222k46PrbIot/qicjQBf6F3t74wjAoYcLn/+wzxoAha6vDbEpzWpTELoQzO
YLM56RHgMnWFXICv1lvVBow3xAl+kEYw71DwMyQytn9LAqWtHMEIUonHATMeJfo27mOueG/aIlKI
4RfDf4btDW/nzNHCaZHYuvOQPVi9SsMKGk6pGSdqB2von9NYBXGZpNIxWo45gw1GfwQpO29YWGQF
7Y3tqYbMTNTvRZCesxDKU3rCLUqcQTWGMVC1KMs5fQfWgjKRmkpi8+G4IVPGx6fp5jDKBIj4fYwf
1ULwu0Fk18AotrGdkW8OQHI8JltaFLsc2Y/50asXa+jorOVJONdtv/W6C3kZBr595DTOP+c/E8kt
UCMXK3HCDizZ45EFdEXksYCScFozdMqtzwRq7mrvCP76aXIkx1fQ0jiQIJ3BZNpPZl3oTf4lFMUA
CWeRinQ70ppRITsUqJczQdRxsRUEIaOIYOUxkhXinuHiwbG9fp7OnJPUxuIvlEHiuMVvEReNFWfz
Y8L+L42Nr7WggX6nFkkRHJAUELuYd4JX0xz4NHRaZ6p86DXVhb/giRWQLEEeh33ePj+4XE32Mtwz
lE2kpcdn/B2oMpkob8mwF0HgTJrZKLzbe4UYAMwKJQ+M1CVkDC5zkSM9GrnrDL7IwFkLF6d8wewk
zJyEdHuMeJpYsj8kyXKiOu11+m+yAERxYntRg34U8Pc9F2T9RS+HeyTgLVa6cBob+3mPtwVTBQtE
TFtWt0lCDx1jKM3mnl72QGCMmertkRvazYsYlnvYW1YorMeWf92J6LlqAppPmwoah9WDZA/eNhMf
Luahwx3Au8UAks6ScQKbys3SnN/cJxV6J9nSchkm8xScv57UvbX+8hrGFVmIFr6Cv8/5C1HCvbZe
Y40NAX6gMXF027SXDJihGsO0noggl1AFyhVPxm19PN5dNpbVWu+8NeODIqisI3RoKjPrhuCLMaPP
9TVnxtvB2IqnAEgOmBOxl7319lz0enmUkQwlcLE+EYNuJq2Me50XEQ/We7FVzpi6wjyhvKauiZEr
1yem0oRkKULxxZnnrwHhuCmAzXyzgbXsA6r+3XOSMe/pSz5vz8zkaevXWS/b7AzMThM7DG/tVN6x
G0Oy5leZO6SuN3sc4CbiWMgSx3YP6xoPqUkIrDw9ys4zWisy/GoAP1dQR9EloNiCgMrtqNldxB+m
eEOy0F7zx5nkN8PnxidHBqwTj1eYsT4t7qJu/cHHZi7NnVQffCbY02LhHU9MGJnaQjZ1ttk4ACqR
7e1gCo2SDQgGNDvA/Giw5k8Z9lKM+a12MePB3ROrJWHdbE1Oeow8jY1H4hMmYEkWi3XtYbsJ1GQx
hU3dXx4TybrB7QiaxF6CVPDeSmBo/K3++1qzezCb6HthIwyD9sPCzfiHwXFRBQvcsZwaIShFRuy0
7nGSRLP1fRGudTQRAYxvuhLn5gw2p+xNGgnHB6aWCD+5Auj6Okco+tbVBCx9egWXaC3Ekr2PV2S+
j2C/iAJxgUbyrJ9hBV3/oPHQLmLtQTN4OcO8Z0LMdkHlRNlENfr4y/BDsbERsxs2e1vks1yIgKKi
UGGUERCq/brvPWOi8cD72dDi0Jg6gOrRpd3lMGKxf/BQaaf2dNrU3o8ZbXBU8MgB5D9FTLISXHtx
MkUSQe9GL+lRPwZn0DlDiGR5NmHTClMHFQUZsnq6MkrKtLBXdi1Tfl59JJ6lKKnP5+ThnKnoKtmF
1HuRQmSlJSTdf5kvtaOghcVVu3MFaw7MGuRxiusolRqCDGFdS810BmxhZbEeRB7z4BMq+Ri+8D9B
yRXXEys/kSM4YMWpMw4y505JfuMa10FME7AE3oUJhs8kUxcCUJGXgCdKvb841wBYNSYk7sUUiWIJ
p1IpGFM40zOe+Pej/jP34NV5BajMnB36TjGalCvqzHb9j+BKD46U6AHHkuoW/15QlkhdY7I7JnkM
mTGvRdvTQlZdZUdKb/TGTb9ePWdMNtzHVLhE8ykul+rELv8mOaCbmL2PKm+2KicL05HJayDpTaiS
g4uIsfiA7nCEwL38/xy9/v2j9gKNiBaUFoXno1zwmjdfhGa1T4dSH5dl3q63D4cNLssi4TF6Wfa4
xiOY9hTC4Oo+w+0Wemdzc6B5fubv393hCjFTGM4cnqG1ozmi2lXt39zeEQVAuHH4Z4R3n+nTEiA1
+OXsZfbHJupyaTYlhp004BwGpHlpImVyRfLMHasSbDp5iCc04KZoKHEa+QINUKyDJaZM/jC4e6AX
xBID4Ogl/LHQ0f/zNvmRf342YDn4QeKFioq74cg8XBguDF0wAIuGmr+i8WlnP+3aAPFCwshFx04h
3ZtbTBM4AsFnsMpismZl5RKogyEKMIxoa8kX17o5VEY4bhDwYMm2qKESehi8BOjU33yudqcBbaH7
EJlxw53G94HcBvCiXh3OdA1fDIofkmfk+A0wwteHep2vAJU+5DJwOarCHsb9dEDBADMEKCZbYFix
AWon5CIVYFQ3aXmI5kOPQS9TwRe3DZKwNWDC9dkph09sLJ87pgBQAG7TbGrMQMpTnJvaYDSVV3qI
H9GxJhDluiAXgsv7pFkGFH6H0AnqM1QlzLHZwrkkz/l7NozTfWP3WGh/Qj0q5uVy0FnPtR69lp8w
72zMtjq7VDA3g+EubU0IcofES2TLLcJqftWxRTL95HfgPb52kbmDXybQRmvffppLMtMX1PY6en9q
C+ppTpAZmlZt1V1KEFhGjV7GTLum9oDIBm7H1o0nPxs5stpm/oXbwU6iW+h5MoTU1gPPlMYpTxrH
Yu5/6Zo4M9mitaB4BR0VIXEDmlM3zML8TxcTztCYTol9zohTB1LT4bFjHMs/GUw5oIikoXzicMw/
vs5xhQcCcMkzusm2it3IvGFud0L1an28zs4ufdCc9Omzcd4H9CkweVlRqF3YLjJYLiZq1X33FQ0g
ptHxfWZgEb8rWa8N9/fVQ1NknWO+KuyD4H6eVDlOhy5PClje55TO2CFUnAig9i404uxqjFJGsJ3G
0D7Y6xWcRSEDapE+V9+0fjwYqJqd/upCRaG6HHD6npDzjNGBtTF6/VhhruxlY3PMpILaKcg2wHzA
e7S/yoGWhVfBSIApzdcbEAEAl11YpvTTjoFws+ToSXYJKi5mXSvsoihA7ieKUj7j45dCsvlMtWvQ
PXBu8j+PmMYyAwyHUdS7MuyPB7pXu4fqSvPLm1d+3/tt5b/U+ZA5v+F9aZKSOG0g2TcS1heUyNnH
K4djdfVClow2DRF4UMDvsJhYvjn2MKCumNm6tGVINZjcVnSxbrm/Zx4GwU+343ug4wghXjIeKZY9
LewPWlbW8ZI5vCV7UJSAeNHtYiH24magAGP4Af8Nscc9eC/zoP3a9TabK/sKijud74+0V/kA64qK
9GnaUBtq59rZ1c9HdzomiZlzx/g0t4QVLXq9cbJgctOEfTj4G0xk9pxB9Fr1bDf7W+4/Djd8Gb6u
fLdfc2P7+al+6m1VBAr6h9R5jGXsTZl1dygzWuYsHySDM2ml419mWrAwv/sCxvrlZVrNL4Q6FF7T
+jRM2RWkuPuVVtkc3aoGF+TlIAie3ZiEX7TF8O2kU21x/7klwlfg+dMpNpfnPjUREbUjSz0pHLTz
DlPX3uGT5Q8Hm49xguJsKq3uIq8iOZoztHs0x0Ifw8CRLyM649f4ekajen54d78GQnXTfDzUQooq
SnWgDj8Jsp06hfAAQ6PbybEefKbog7kx9y1wD2fx2z7Bo3DNdQ0OegNsdLutcEaGzOq2AWZow2kd
DRcQ61ru7xCrjZGvYTKdnpoDKuqRU8YJJT3oG4I82i1sHSBCAI/5/ct6bNO1soCcFTaxdrjSCXjt
tBsPo/t0yDTb1VcN4pcl68+aYTjmP6OayEA8zEBMm97LaC7GOGOobccqyea1JQFCOm3EnI3fS8UC
ats5pODe3ELFVrDzOjLtLaNq3aMwdAkcRM3F9lv8wwvZ2TBWFCPeaa0hm6TQiB/qvIYFMUWfQ8f9
ojtgF5oWUB+RWP91XYANN6cUfLyP99z2+2ZPyVOc2N+jwQ59Jn5PGshht6FIq2YytkT+PYS101BK
wRd7eeYxgRmj46YKQ7Cd1ISnrr6X9FzsOWmGiCta73rJMo+MrKUyr4R0RwUorxwEv8wCKOvXEOUk
hunc4315QR+C0hZCFHxrUR859O/KAX5yxMzujnaxcJsj3/cWKfZ1qqgosVBwbqRQGwG44RX39Aep
X1omeB2+v1+bs+KJPY/O6BwTgLGU7L5YF6x6XHBkhyJDh3eIwl2w0Dq3Ql+RVI7pF/PXQjvhwfz2
fx7Y2WBotRnLF4mHc7hmkM2g9lHOoVzxgPvKAooHhoM9UgFNPKGFgtOglX48ZZGEt/gPs8cp0s2e
Z3ZXuO9tDq+0NKx2856+QI6mincDLemcalrZf3l4nT6JCnurLsekttcjZgQ4UkFsxxUa1m5PpycM
dB8ojkxO+0OFcAyaQeGab5i4G+lJeHtXCwemiiKSB9a5xpzTE2aaoKIlrLYlF1PitlIzv8dYcjqf
uJrdhRMgf67wU3o6XxSCv4w4WtT+vT0arHAEwrWJ5CL8s3QE74adA+8jfGKwDM56C+ohVGv6oD9y
r67u+c0ggoID08HvF7KgMzAg7trZNh1jdE6o6x1dG/cRJxdXOp+Hy2esOwYFsuHCcabGxNbotbly
QJUEtd6igskFCTBSeKV40mk19CGd4j/2uShdn7LLlFQ2SK3w3ytzri0/UAz97k8fCXeudeVJB4pe
+pvxBxAAcJRnM2E0pG5z5mlDP6EmR+n8tJSbdYUGDYkeH7OfAce8jqIHk6Cf0oV+mtEa90ztR5PU
cIfpGUxtxGrNYwXnSFg7fIjWu0/qxzLdyASNcILGr9lt1nWghHaK2Vvvd1C/38h2m8xrIjyX6KMT
T53cw2J+/x3hejHAYV4OW1QjQLK8vcN5E0JTD8BuP/Z1q/tmZG4LB//MPzRgQWJdp1BXsCqMDgKq
gUPGLGUB1MAz6L62KlMKVkoVGvt2DPJL+70oayvDYq/xOZK8knAJUWskP7R7E0QG7/CLzGG4F8sr
nW0wtD6K7Krc40inXqCUvRP0Qgs8IvsUCQaOVGaUr190aVcXm0LoTQuuyHAOpg2dqpvke6VA3Nbv
ix2GfMof8OsPSxZgPWe29VjkvyNP9xX+UKMskHCCw32VQroes/Mtpam5VFjop4SNv2djMcN8RqqP
tNhgk2epUekP4Jw8ych6kxtwo2r639ACDwB9LvbSA4f0YQCVyqU29hu3GptwYykn3DbFrAYoAbOs
OUU5Q0hWCbg9i6d/ODA45Fsgb3tX8etDDhOTe+G9mUVCwh+xXeUujt84rj2h25ohi+DFQuF/3AW0
xPjLxPeJFo4cZXF9+E9OJ0bufC/RCw58Gah9Q/uK0lDE16V7yByeBnfDGzir66TjiHCM+L1Wo87O
x/c9da3bhsLTn8+IB/1Pf/lGeEnbDeJjCHaTIdRBhG3cQM6QNuIgPXOE45QSDAN8JYtfeTLCYq1Z
ZqlVYCRWe0oybUg3libNLaqTmXQHfg+zdjl6zobPmf5xZdVDy0JMdfOd5RjIUhVB7fl48IDNL67W
jjyYwI0qcNO4WV8ZL2cXJtd9yJzX7bQ4xwAtcb90jnqQMpdnnj3mMih0btCOHjh8OeJbDdZKb5k0
ZQzYd2Sq1qd81ft6hKOgrx7f3o8xbQMKfDI0OXgOGq3/lGqRshJy579BPdXNBzdg5/keD5Z6yPCJ
ORX7xFhii2PStalPmptuS0FsYJdgjx6jJRJKN8xsBpyLS9yKuUzpjFQf1ITVoRRGdFR7nQXRJj3f
Q3Y8TGbpLpDaPX6KzjJRn2w/Ie5/sB1QSzFIKLnckRzRekA1G3iDnAkZdTbzWee+7tCFDh2u1vVn
sH+x3RnQ4G0ddT5KHUgvghgqq9bod7Qvp/1WBiLK7PHtB1uzPHMkeIRAvr8cNuaE2DkEgDV7NVJt
RMXjPIQwx7+nQytfazMuUJgvoGj5qlvSSeE8GH7WryX7uOL2m25JQ7Z4hnheRu0pi/C8it6IDKfN
TxW+vcopJj2sG8LYhN4JqhFYVXxbPmAc/TymT7YVHW6+ad99OfjDI5yaa+goF8V9esXsAw+YfRIk
laIId2XGkQeFPJGn/W1mycd5nqj2adGTJXondGrAT0UdAx51V79InBG83adI1aV3dV7cA5Rw1xnN
+E5G+n2NuJzlX4KimJBM58r8ZQQHkYQt5vOPPwO1+s5Yln+8q7HMRQXLJgrro61XCdf1Pm7pTTlg
jFMpyqnCo09dc80e4u1g6NWndwB7rD7VJ3ru3oc/IloZ2X6j+QO9gr130ucySlJdaKdA05hy0obQ
JNx1K71kiDXpgNFv4QZ4hwMkjJLigXXAVojDwhkzVVlJjzEjCigXSPyAlzqaHghmiV3F+ek2Jo0T
+196VlAB3B0mCoG1+8Qv14+5xhYrfAXc9Ac9ISA0igW8VS4N3o0Pp1mXcwmeHYU8rKv1ZzvQrHoK
wPq17znEw3n+dfs+xkS3nIIf3lVQsgZePC6eW+YovOTt5mU3r8uF685VGdeSyzsqL7wWgtc+pTh5
YZhnP1XPy9YAcHM8aJLX8luF9XVV0oPTVOg+FNju5rVsUL/Xxs8M/6sFCLl4Df7bTXYyOpKECYEw
/QA3k2BHvnSXy9bRAdT9uObK6h71J32d8YpbfYFcEe5B34iTB/pPlK7YLqW5EOBMKtAkSEN3K3rv
cg/SJ2lssXR4HfnZ4dTM3WG/BLCDvqANbI2nj/AP06FN5Mm7j8LIhCIdK1fCKXCkbBzQR1WZajzR
VdmLRlhySnI+aJkWNZQUanL2+H82xMnVg2Mru6ov/SThB0G85quxihOFyGK59A8c8SdtTbmYzXew
PB4TpwFrw2DvNnmSbdAaOP0IxI64MA1+RKtOgPPUHl+V6EPX3VLXDMAWKOW1MYFYT++Tr297+tIG
d2fQoBTrO8i9arq5k9aFmb4HOeTVBhWZQDoN8rp6hDTwz9N95Kcl6nnUpneQ55HXdPR0KHCGiKOC
ronicqx97OE1qAa+Muv29GMFvpn36Ia/b+58nT75oJYL+ruNssF++0zLovvLMyb6K0DidH/EOm3V
yEthpsEdgwl0P9UVRTbloy/rY0h1AGcDWaRMkzAiYXWNSbUa1Kscg8IG5TCe4Bktzp+mBCxENnvY
74qDLK5B4KjzGqEuHetvkD0PPTmfsWz4jIPNWVctBvZjTK/8GMy17mfwjIfD1FFy6zUXNht4yD2J
aLVYFuUGnOczmqJUuXkK5fhyeC4mjBiMzi3hsFBqMFGMkx7EfYAJiGzPMtSif/UQw3irD9r3JGXa
6s9aklYgVtF3DSiHvKLyBrhtvUP56zxmuIjf7pMXJjo0TUww/ikXcwy+izHN8czR/Ka19zhhSC/3
mo9lHX/aOrqqNsLMgvudYYPUOtozoOkDXUDxql/n5V+6iiBG3aE6Qo6jSm1YtDPlHQCeQ82CBTjM
4c9HeekIpWzhv/T5vZveV9Vn/LqiVVtUzbQ6wZ+QbvRYVxEMLuGzZudb+nXdjDphN5hcrudiOnoj
oxux46/vPGJzU/nzYtytCtmvRx2MMBhrgOYQ0OlYTcl7a7E+82IPp6neU2c8CCX2og1PG3XVhZn+
rRgbg0n/nMX3YaSkP+ArI4bxw7/7YMJj1yVRq3wI3XD1X5MDyW8+8zYPxbiKBNRh8KJa/c24/R4Q
EDK21AB4f+xHV9EqJ2A0dNBNvpXuP9IXocb0Ji1V+NiAAiBX5lIWmjvmA311FBaXMjZQYxWFcc8E
3hucWMtXaNiFa+NtFDlffay8jhxEani/TUSXUWLmjPntyM9G83e/lEHtNFhu9+UN6sl9/MI8jGfn
P47ObDlVbQvDT0QVCtLc0mOL2EVvqJgYQEQQpJGnXx+r6py9s9dKogJzzjH+8TcuYzQOvbuNTWE8
MhIh3OG8O8CGX7zTeYv5HDYeHryz9uE+H6PDcvHcZskSirGobx+zndfcz1VKdNMyaxltFhIyUsz4
OlfHDlK0dAj7N4Hxkn2nZ41NEF34ynC3KE+Ir97SsW21U4MV7MvGZn142Gk1z0C59a9nmOgmtnui
7sdoGAc7bt2uWmnium/DV/sVPS9igkAfauiGj5asYENvMBLvRu3cZNV+409rIbumgpzFG2hrr9qK
Ro+BJnhXQUTxk3LWQ7KVt1DtR8Pc735yqR9LnY5PHUnnUFBe09Gq9vV09J6+0XyxNHfggfUO8tmd
qm/3hJo43KKZx/t+Mk9SN6gzIozdtxEHKZ60g/3ScQJDnWDqN0ykk/gkn5qgGF2GW4wWC7+77hhs
cV2aiGhZVV4fVDZNzPavGqQZF+BddICZju1FORXYPjLqw3u2W1GkIJtscDahYknhr2LOHL52kLxV
Uuz7P6hYSmb2qxc60tx7MMDDnDVZDxMIT0wRjoLodRht59RvmosKsY3sR3WV3ImyACehPVnDcI8+
C3GvPo5xNUd4iwFxrBsFx2yaMJvULgy59G6lzdzyMlyQ23kegUwfaez943M5Wb17S442sRJKj50K
WCYxCpGzQwf9hmq0MnUEZJ5cwuYMh2IhS0uaMGoyFFRPwdYvd3ihHwddYE/ynKU5bLcMgmDFj2UN
VNzShtE2115uMbtIyNAQQKFrR1uNXWsF5jVzY+txAa0tt32JxodQTR6H8mGb4DlTBiH4DMWYqyeW
uCwCjPUZjVQyLf7uAeOZ+c65sU703meIwXTeFXxl7DRolPD6UIxRhokFkXogNHX1IFcoxI4oQ1wx
CpNKndp6EsbL1jyNgevZ1GIpUSnMwKPIZcUYw+RJGnOKMtLWeqNyiSwknguGWuyInx8dil7nZanz
H5Im+KrzvNc1Y4IFCa5trL+YKz1+4A2nZLXCPH6HLAP9F5xhOF0j6MbOTHDAH3/sIXTzKsz+2eYf
QYx7BPxq3LtxJRht9XcwrHEEJNQdUzjhj3Yej3fs7IEHPt95UETGN/drwI2kpjC2B/Ba+3vWM8iz
RCu+G6P9wDekcsVuZHMOMRXsn6Omx0FFcw6vUTmF00G7jtHJT/2C9IyRSfat0sSHEHJ+E9V5BSWD
C7pQqkeH0IFLYvzBhE1HbySq69HQBtsBOlCVFpvO85cihyuDb0fP9iL4EBizFPzmdEe1g64aSSli
z210U/eWikHbvuWgWN9xbuf2ZBaTze6xrQmEvzdm9Fk+yzB643FC3jHRWubnjgKeB28MaSPdLJtP
G5lIg98nzjGi8So8heNYfHqV4L0GC84vOxAWujPCUcRtMrllYJFveCH8tbrVsq10d5lVxBuCbwHy
4bkMpK+beuvpsRdFOM4yVCnCAlTmQ6X21GwZb5UiZAo7+kV07IDfk+780bcvZfXEAgJLyTEag+1a
yhakziSg16kdn1EUYgP3NhVs2oiUqT9LkdqlkSrz+Z+azCsO6Q/nqvjEtsGf4GT4tqJ0M0ycyS/v
PmNN9vW8vvsSTjvY6wR6v6OEapqwQZndAQ1V2XKorPrvreO5CrissmJxF8TEzkGkgZclu0O0fcps
Jmh2YA/jyuFJ2MLUptz8sV45cx4k8JRLxPFivlI/zEBsBf5F4snSofrMX816TCyqL4XsU+sq0aKB
tF1tpL1ApwlaK/uDarc8y5K47e6AaG6Yuy0SCSs+uE/GY6lLBcqTyr8gq/ku7eoaCDKkqZGNfcin
uMB18vcjR8FhyKWASJshIvqBzQ2LOohPY2ms4ldbHAAdLvHlbjUwgvACxmcumfnsXlO7STxp5nYc
EGbSLBAfYtX3jM6UbYBqj5VcOGEGmyajUIvMH4hw+ZfwcIPT/UiIVsVvQ3RUM0sBtuhmv8TIyEd2
ZHjiuIoXlCKg3myUP3U2bsf60x2SFR1dChHaqpd1vxgXs9HOX1b5MX+qheE7M2fjhGF8J6Nn/sG3
ekHjuMTxNTTaxe0mW2PE/PcOh06o3TgQaZucmWzuKdY0uIEMpJtbSU+LLSKnFWU4/DmGW58ly9Vj
guzkJmVUeeJoFG6EVBxu08J5I9WhUD+83huuaxT4wsuNrFvTz6UmGKk2le4UMoScqx6ZvfGozT3Y
8lZSXNzX2t0M0qgzsWooMhKME31qC/I38kk82TLJoSDFxGBx58YIMhOU5pbNKVXT+X5AOOHiQltg
ppfOdUBb2Cy2DnER+dSYE04bxLqxcQSCSTQXi+8ehpuldHBuMs2G5GJH3Jdsj0PtR13K703TrhTB
yA78NB4O8P3uNg+FJlv8QPLbUWlYb4mFv7xBrWyNma33bI9IxE/Bzyv++eCIheWk0XxBEAWAP3Fj
VpDF6sM+CrQgspixkupR2je3U5ehbiuouct6jRcmYzBvWNNUS2Zlq5RZxlTH3m7ABARFzfJJZQvP
aFnIP6UN9KQSR+cGueD+zCiHTdTZN+hWcKGMmbff4w2xCaeqLcB2rFKnN96nMEShWdyigMYAzGO7
B7vZ53Ztir3Jg7zrX3ZxweQ5nde0O3eXaExMB7mkiG0XPTQEbgwXAVzbHkq7AG9ZfFR70M4ZbYnk
NYJxe2PSYj1Y6zBPsb7lIwCWnTIg60i2X24KJ2ux6fg3lz9xRpYarDSt8Vmppd0IMMoEjSVv4heE
UpCTkawiq1nFut0c8tLZb0pw4UufrBmWH14XVuEekd1otl3CNMbFZMWtI0OE/pI0jYBRzws3DqOG
OXC44omZA4+D2x711tlsLgQk8YDDnYwh4pnZdHVpax+zamB6CGf2sGy+If1Wfv856ci2RntGUXKf
NO7YIUoWrObvyxhzxfRMVVz6iZctkHDXWnUGekqXRR8Onkz8oV3NfOL/9lF23EN3ZdzIAy1MiBFh
qyQLz9n7o+FAe0L7DaJ+DvdKa4ch4trY2GvnHqKPOVN5cLXCEWy546tostCzLe+/sOCKcTcVKvU+
yJ5Wr9hMRzRrSkSOMeCTbN51f9a4FF6KC2eMEFqCjfHwh9QAM97y/vvGfUHzhqtrfX01DHCt2Qbj
CHNI7jQjBMSojEfY7fOZoxAHzzRV5MKJT14IY48FLL+7JZIva3QZixPbcPIusk2RHeNuNYxHD2dD
DM9A0M7axKkGi036Q4VFPw4l99qfulv1xoKBqat4mOrIDi1WPSkY1Bq6C5jTv9kzTeczfyYsCEvH
Ka5cp2CZaXPFmLLai2TRUnJum4J9l+e0RrWBbnZqJbXfiZjGhjV2Qqwye7Jsf3OGKpTuOdxTvDC8
Xp2/aHkoy9GfHFqGTawDIV5OqRZjUq04Yaw49bQe9IK+yRz2HWobUgjsAagVvy2/Jp0JTHQVnxJ2
ij/2GnyMuExydErSsHtyTroavmKkkTKJnKFyXouSc0dvM7jF4OYPTr/lg4VbErRHQtrEqPGQLD08
3+Exf1yncB8bESXQ3akPEPOwYsUemx1Mn62STX8aPBjO7LQcPR1ZN0/YEARu/DDAfiduIc0zZl25
iddl+8Sd9xmUv71kDcvXerZg1v+aKzwbdBhApBtAoNnMnSywv2djVae2jM/TLt1K1xnG7AwwG51s
BfsOlC9Zb7x58DrCuBA6XSsIYDTn6fPUi1YBSfQ0wwjdKVA/Rk65qXV7pqBbBtQyaiqGgZnz9Cgw
siSLYwdWh5dzKN5QOWMP5aYnAD9FtbIQr51n4n5gf8cBvOyqNe/s66LFWhQfrsQ58FmpNR+Ugtt6
/8pkAIimyHFMv8ogvN0kvTPR5kAaU0AaBfuc1adfSTizTrFfyjb6NVIDKd/eazfGEbHdqGQZgXiO
VIWnNldRSwJ72M/zRLmVrQsuqeboG1AaONyRbjx4okBdN2e01l2QSD4EyiHMv7qU0Jjfx0IDzHvV
G71e46P+GIuwiYnDfhToGPN5Gj24PRAlNx6Pd6K1TjyK8Fg7BGr2Y8ftjgCcmTIQz7GKwPgYPHQq
BqqtbomRJ62bmI2hYrU+P1bcz19AIhzGHStTO4tPp/2gRfZ1HFfwAstUwlyhOySYyz92CHZl2X5/
Li2+LgxEHt33g3UDli4A3ZKKwUZFfzc96pfJJWWPXZQeU3MCCiDkfvAzCfr5k1GRbEtMQhkwDwTf
MeAcfRlmsFEA0pizvl1xMzq5inaPpUFp5Cv29vSSuyJ61Rm+4wuqDylxGMMDYd0LD3+KjAXE6QzR
8x7EjXV7Tzi4ptPFBMRwyZqoXnaumPv2es1XWI7kKzdlhtysu26Fd7xKDZWtJ9exOOCltvzDGScC
mRuhDcD+GBcmWpO7sR//n5QWCXqYo2ixx52hjPwUnJfQnZQ9bKuC5xprh0BwH95nVOLLoGMsmTGr
E0UoS9KFtVYpJpFy0PpiikKnXJFASkyYTzMlnMsbJljCuZ5tcuYis9Mjwchmx0yxJ/wV2wTSjeAu
E0ch7eDJ4dM1hzgHpa460EWDVTChIyovJ00CuwLXncK6SWHrKV+PgVyA/mNrujFtXPVv6K1asl4t
nvy2eTKV/lQxA+Lermk1m35HpZyYxplm0VaftwIkcphHjGMyJwZyzPCb1y1l3zZOIZ0a+EI44sH3
vmIn1RPCxX+1Xjpd4KZlpLhwkZ03c/N2M1lmvUX5im/bMnlhbV1CGXEovbrCkeGincERAXVBA7tR
hHLHyWVB6QR3PcfHCf73z0v5mcbEB7A/ERg8CYgTeuBgpxgZxe0RKAKmfWw/xoeRubDorJG5xuby
gzHE4bF4w37yZwzp8HBA4VvY6khhaLC1Z6A4M4SbFPZ0kDxubnZ3ZfrxzB/WOR5yIewkKFUUP3eH
eTat6gRtDmxNODJzTIRgQkZev9AhEnGp6ORzP4YmC6rFttNv1Ic7pRzpwHI3g/AlIgxSoTPCCx0Z
L0RzA6uOY/OKRuWUZWso6RTF6S3Gp6JYNkxhsFbiTr83r2J5x0xLw7NhLvU/r/t61i9F8DvhY00k
zEfO0tPTZ0BiEGmx32x/BXQ+grrXEuZT9EIqpCyhOb6RzvIMTp7ze+4rs2XNXpVWKsFO/rsO0+dG
T/3kWDBu5H5Ldfip57QOSjQvVO8xOY8un2mL5yRdk7LBcohUol4zFYjSbRk8KeOeNkxHcclkN9QR
V9OnwsENPsaam4NnC1uZjCrOQjCwxmTnTWEGjgodBAWTBpngGEdG0Y5uGSVjHjgLjmR+LG0DA5Lq
9onPP+1m7uLywoC1YatAFIPtL1xeAHfJ7M4dI1Q4xYTqQUVgiPYJy2tROHQcEj5IkJHRyUCaxYxQ
gCVnKwySO/PVepSnSJ6w0dGY0Nms7/Y6AR+aFJaMKw61MiLTm8gfs2N83JLdBfMuDG/Qnf/nQ/JL
OVlrLL0pR9mVKIxrKHzkuDHbYFhnFQmjfJgFdEN3dEjp2E4C32LRI1tsxSX+W40T42qnjW+WBwRi
cHYrT03s5YdsxdO5U+i28gPPC5uQCCSQOI8ZTkNuQjksGgPsSMH//GLzgz6BUdSfcOxSdwLlQDQ2
XF4LWzA7XQm2wXZMGrI1sNBKiyNcwj5OsQEwIhi70Dcji+YoJWAwmdPLgKrAIy8wZPGkyJxAsKdr
RUqNFxGZk4VD3Mrn3Jbum5kGNqQ82pgXAfifaIm3+pp2VsCiQRjfJpc4PSROgWuRVdximz0gAilA
gmW8d6pHsIamWRzDVMjJ/5AZduQZ1t9PwisUPgBlQA57caywJnxB7bJ57kBY8gNXUztz1R87bMNp
6gMhzA+8b1YrPj52P//8PP5KT/vNW1zPWf76wxYnhvj74oABB4FoSG6dnXwAoA1syWYreTeso9+Z
jX8Ss3+eSxUFOVj8wL7j4Pkk1iw4dKweawBmBFwy/pkh8GPxfEHanQG14NUI9WrmsC+R4sV/2vdv
bKKar+RbeFi4d7Wvnx6L8G91q4x2UPozGBgZvr/lKc3h021ke0abx8D601OMusIh11w4/3B0q8SE
qQTTXL2wueF7+ZdqkfGe7sFkPz/lZK6S3QQKxXfCFDhAD5Y30uhL9bI6R2SpONC74Mrgu6u7xejL
seR8+Cat1Z5+kZ+yi14ef0+BeZLWU392AZDxiWRZZKvYhVwxL4JGd5n2c02wOpLhJDJBob4fedcs
14pZGVtIZUSbZlmG7aXZk/KGY9TmcYRWuBG/chhguC/v4aoYL9jYzOjZegd8V/jxD+ycxkeBewCN
RdCtCsSVw8vBL8ng9/VWVTvdEldUn/zqiwz7aFdf9X0L6lNDiGF6yM8lh+KKJdJ+2Ey3rz9hE7mi
XW8xtSMCypP/6ALu4/ySugfE2mfgnK3xLfQiV9vKWxEaNFumpy9V9ZhRsAVQMcofRcNJDdvRgbpp
8eFDwtfeolGMzkzYshXn/qrcaBCmEZcH/TJb3320Ywtl/XSzzZS6kfnSnGDm52F2TlYACqvpFoHT
8AO+GJO+9DXZ5CizscgVw4GkrMEp7+HracsXDCPgi7WuMH/x7CsOpqt8CQYaO4wT23MuuvFJe86j
3JvspM3w9YKT/DOtHKivykU54EI7LV0kbY/mzFX5VcL7Idk219c1x9T2iSUmgyVGq/GGjPEFy+Kn
AvJlv7Nxh4d3zc1R3VOYgeic1qOpcml+f5zaeTKggV+VXpYT6Mt3Atzt7gfHN192BJcCYFn/DGgb
MFzfDc2BfTte4sb1wiQR7rLs5JnDj093qj1bK2Q9ANpDin/akL8ZMdbUACSvOR3Kd6ZoMDlGw5gG
fj7Mq3IrYWEdn9MzEYqLigyYG8QKqNvMhdV9dsIah1ASvms2Dnjul1FPQA+zeL6W6BrAZz/LbEfP
tW18jcrhS4QdbaGvWQmgDmPMAzN56P4wooQg3WVE2zMZxk/iBjcNxgjTn2E1smpwH0eOpDhpbQkP
mHJGFiResykv4+UtrsifAd6f2NFDeoSjtLgTWT8SWxVYIqDMEkZQE5tIQl6cPfXa8h3wtoLnHMHK
RuUNFeObvzSbnkqQgzRioYEqWXk7B4LfkgJqQlzHYyPAAwMuHC+EqpJLUbqwyfDvtKOZneC//vYn
q+e2OlBrnoDDP/ggeFXs3YVQAw0VFswMH9vuN/+tKAsw88b5NHIBt5lqNYFAVPlkVe/JUNwh1MDm
hKx6HJA9/F42k1s1L4Divt5rRXdf2HpDrtLM95HAQM2DSkRlgEaCsbBBJTbYf/Fgzc7FFTwcUnz/
CONqgSduIzvdByQOUcFIYr8jZW/Pwi+DiggJj8fcYEZyL9LeKWS8clVtqznpKKa25rkFvb+7kxXc
tPXvGF7z2JIfCQBBQBgOlJXVf+d4tqwB87DSwn3vazQ2YjlOedZfy8yHih8gdB3C1E/37R9KC/yQ
v3kmRCeDNSQ6jxA2on2Hp2vgbBMUC2FfIfh2p9cHA7odjwM3p8vNCANVzdITYMLVhBRYPEEgpmKE
hbkGuWlvu0S9xsVEVVaQEhyFxUay279kXXEOVN9FUAcpnNLUxs2KtN1AdGA2OBW+fEBZmdlk2N0Q
MYvRpIH3Oc08CLIFD2j2y3Nm0lj7FYRo4A2D2kzenPH4GqlFyE9q6+O/3fz0S+InWlNh/SbgYytz
rQg7L9YxXqVgzZA2VEvf9uDW7geR02sJL8dOLjBm4eK2YfSlZt54IGbeCEDvpSNTqnUd4G91+JxG
A5IavxqmqF8Jdf8TlotFczn5y36nS96LBR8Ni6PuP49DxjKzG3lU1Q29x7xbZnueGchtUH58EIPn
sT0SmOsVV7hO5mw7/apsTfEhk9FiSu5aCR8uJX4K/xPyV8PwLd/1hw8cWoi09bXCS1ejfmW8b94F
T6GmwjuBrzEOoBs70HfJiKrZ/06QP1EHM0RPZ7AZEFgQGscKYEE0pRVPcBRmYjsyDBk3cxS1x4RS
EUrx23uHemxiaiBDtPqlPiAPFOHQX/e2kxi2Eave5Yvoq95LoCJYa3dIijgSYOmPrvXiiWnXeWaN
mqTX+SnipwJP8+MJsPwnPgEj6fdskyxfnsymcBWv9IUlhAxgl9KiCeRMYdZ1v8EwmwlopWDqbO8X
hY3XqVYEML9XjLv6B47Jhv73DmtiJ+lOJQ2fBWac7xS1THXjBiBhEzr/rtvv1Vs25EU1V4/t+k3c
0G+REL5g01a+9pj/wimEEQbxqzJ3cDGvpfs69/ZPvH16+bLf9uaME+mAPaxZfOn2GCxvlpAOaazn
0CvXilmb7SK/UeuqobyvbB6wvfp9Zw5hprH7ILDTHfMGmDNoyw51VGPRkp1Kr59DlYJZjAmjwxIr
YR8Yuq2bog+nHJv8MDuQSEhPWp0qnHCgqMY+7UpQ+LVDs02sxRC+pIVAGYpo7pAtskW/A8rjD6jW
r7QCwAAFYmlMMJsbIUSYNENnyxb5pbgkm2SjBdWJWjrtzJT6kaEHkdX6ogAynzj0f+mt5ZlhjoCT
uVFuAAXBM0Ea0sv7pNC2+sOidrG9xKt/MjUc+fj4ERK3Dlvor9zZNWlVBR4IkLGIDoH2B5Qhjr/q
MVpfWt3tdWgOvR9hr7AperPAmnsk5OhYAiLPIaaWOCNp+f7V/t6/4GfVefR7jWhebgMDvJNwlUqy
V7F4cPQTEU2h5Ihz5EuId5Q/UDRtni1SoP47CN1ocLBU4XSP+PQcShuC4ZWfwGtw6xUdP6p2lpA2
+sjqXO7fch+HxTrzqh2lPJA00nI9H4OoUJfgwTC12+tjU2y79Xv/5iUpC3G+oNAitRY894Pc5/+N
SL7eO8ABKniAh9eEzCl6thjzBTCq//At4AqqlsEEsibAgIBMxZnAagOEJg3l7g8/0eXhT80aQsuc
WwcfCh4U80BGJBYhRDmAfDynXUgZqXvF6M6L7BiXr10biN8aWhGOLbIYrMeyfpkRYDdbjITs5+1X
WN2mF83Xw3iL8fSCcDrjsRfnqGYhfLIWXovZHrbzanCSM2KpLxHqsBMd8bbfT6iYbdDG3CuDnAJT
hBM/5uOlzfK9FHZv1K9MVa3HrmFOdCZzSTNfxzy8Y4dL5hJuFMALrKGXDMJjRPP8W94yuIZc21vS
Ur+K4/3gWpOG+djwK/r94xclsAPK3psozwFjmA8sOiK5WHEL5ViEDxnB0WRBhwk0qS+Bb5pynEbI
hJzvpNPbE76LL9yES7tnqz6APvqvkJeb2tlitnjdJALJEG4hKZt9EbsHO+GXoRwtymA1R0xPmO8C
IWp/iWTgm7YZMcnU4a1U7DeBmhozZ7bU2INOd/7Ae3rcEVu5VbvuNju95npik654RB9VG8qf6vRe
jvJyVcw/uCObs6VOH+D9NzO2yI5a9Kd0S7TZeIO2xQEcdII09FKvZovBb/0sZMycPchazLf92L/y
aMXz+yZnMIF6at76CS68O5ght+JWr0rn7eOA/twDgC2aw3MUsswW6eLRzifLzmXspdGR6o70mjMe
oN0vd3zsorU6WkYvtpnDjOFodycnkYtMLnpHv1gngYwfYMKzAn3cJuR4rsNg10iMM9G4rEAYlHPN
5D98sLmdIH4wWs4+zD0dzJvHNVc6M5Rty1z7eoVweijGzXhBINh3XCO3z0nOQLy9a2zZhCywFuw9
PCPAYCXIVsOpdps1AZFTu3apGk1QBpc0txN4GW3VfwQPrLk4aEDNqf1hi6nXzOorom6k3YdgK6pN
BlsmQa5sZpIX9VY2H9NT/XYhhBMPljI5I/WKIdc+89AOjfKfZIdvBHAIEDjAA3pU5oAAHe9TsmNK
QCIcm2BPaxPcz9of4iD7g/gsCsa4r3hZfIl4OC10/CkE8oHEw8SLRn+X9tSfpBOTj+eu3Mk2Bia+
vsFOcUxpewTMKVeTKybUTErHfLh28bDiEQ9GQigt1MECNS9W6UpaFz/30+Mqn7PVyK9mb6uIYSvW
DBeIqvlK+IyFK+DbDZvaUaCJExgHEbxdDAytgFatJCCMMwlaX4cuSWraKT9MEI8cWk/FRiLdPq0i
JEz4vmMg1y8mHr4PZnwQA92+O8UWZRZQ6G+9nTGieXvM/O48/UdxpZ6KzK0BlDrMkL0PnWTvTTM3
e6wJb5GR+OPqEgIYamw5QFA7ngfSeMPOFnYDI8bnJrNnUFGNYp7OgUPuju6898239FUfAQ251wQc
LEXK478Pe4CC46DJhIfpn27KBwyclU3c+zJQV4V1mlEK0EjL1NZ6j8cbhAh0i1xN+MsgE5xUzN1m
NkJRf+bl0jxez3YPv/TffrPuK1zBLZGSbgeTlAs8+nHGIb0HFqgeU5rSIW15FAzDTTFygo6Z33SM
5zWA4DHl3EgaDp371wA/7Cf5yXQ7VqzqjMEMFzDnzOiBM7dsozO2DyiBHCErDoZGM+GAL57nijdS
Lu/RXMH3eZXguexCJFYuxd/kB3eX79h7zbUjmzhhxQghH454+6zfAXRQkohdbSX9gPVjvp2vWwcF
4XQOcRvBKlR0qpfjEzt8JLT7EkskEATaHOO+mXL8z+FfgmRQMLn5/HUT1jCBfBR6Ju4nXr9vRmMW
NvSYQxZMD/YozFQymnM3tiXr6T/9qQ2N4b2Tb4/dsFDDwgVGGJYtAYUP7iNr8k79DprGUNsSfiDB
Tw+iLY9Hd8oa45SS3mRgM9lZtxssD/3WEzixiy1m3CQXbNmNn0H2nSkLnZiHxi1CjLct0FwgIPyk
XOrIv3dQmICxDo7Cceu/A8mKqeAg6kjmCGI+rRuSdpPm1hJuYjDFNIrgTGLf14XLfMZKl4D2NE7C
qnEG9loD/YDD6butzxB4bEA1f9pRuaG8pvjjiYvOlYape7QUs6ue+3Ia5AUMW8lLOw98ZWR+eEhN
YIGOtYtwVU/qlZFavE0vnAcU8VBIfgg/Zg5lkRh4qG/RGAi94cgsr6z38L2DbpCz+WVzHZY2+9YI
1TNroB4kR7IAfqBZ+5mAOQBH/wpXfOp7S6NFYXecHifGTZrfWFwO/JEVxR2/5L9peHFgcYMwBhoR
WxEqdwYuSEbgufHcZ2ayY6/sTxNqTZCChhP6wzPFGZxeqIjqy2MXndW1tFYPGskRS0RT4WQOzfyi
WfHqp8WizyC5u+CXepNF7pbwHmCs2wXJKUZ+Uf4ok/b9+MHuvx8+0Z++yxXncR4Qhg3OFKJA5uK6
7sC3JP4r9tnxsCcDJeAaHhmtAMWDOXORCmn054axpIB6Ejv1YHt7ToPUBpvbiA7Z33ywirE9VSOr
VjtPTpliidS+ZnkVQs4TxoWOsI63HSPbbTZXAgTrtAablwv1Bb2bao56r9p/H9/2lGq/Qwn3DKnf
6foPU0+fV0cUq9RatJucift0NW7cA+bLAWHp7JzMtgxSxgmyHGNYmXGiV9aNZK+5MieaxG00A8nV
TSUYf5Ap/2yMG02clEmO5Kqu8jMaJkh4O3cOCHYo2A9LuekpJIoXk7t591V8yb/D2EHzN/Jg8lfy
NyFAtBg+VSMsIYz2l4olsPtkdnSMe4PFA0ePU42AgjHFdHTlYTA371zm5S3MjcgSfZ3dbaBmKswf
bZes41+Q0joAhumWFIdzGDxsdyyFK1SyNw7C+8mBKUicGpx+d0jkiGxoVw90C0a7KR36/BND1yDe
zrz7l7547mJczmbr2L6KJsYVlDOAZRCDNN4pZACHQd/69S0e5HZZbZ6b+649kVgBt6XawZnhCfTf
Hn76VjE1mAjWS2WTLaf7HgQEHTO3EJQ/NtQ16gKKeehNjbzWePWHpS5kHoqRKEmsSk7dn8/fujNc
2xOUkqAXTVSMND8gk9UqdmJsE5jPG6N3dsJMQlqnB+p6VKNeuoqWCZAlrVq0lAM9LA7FSFwfC0UK
x/N4zqxls5U5fFNuMbJAV8a14/ndkiqhr/NbuhKD0pawA3lRvv4C4TjfY3IhwWMsKs0BS2Hyscv9
2u/tgpQ6aHgsWBQI+NtQOaze46ozRaLtGT24ZdhBhHvPcerDY33qHToCxJ3ojXITVIT/TVKfqCza
vwqeOPyG+cTFOENhyPfzPDLOJmnhg1/8u7TulSO8nIYsGgJJ8+Xn6ZRY0aHNf+L/d5m+rfRWHCKL
C/1ob9r5P0cNxhoTaQ4OHuWXuYqJyX06Y9Bufrjv7juaAUu34S1Cn/BebukQihDbG5SxOIVFLmXG
9rl5svxlgnyx4leOSEhszLhW/XYaaP7gMXhlVIuDOSe3LplZKFkIquGjCSwUjFhsjipStoMWi4XJ
PvnJt/RQmTsJpdV0U1vdl9AT72Imiaml2MqQJWQiBGJedb8SDWORrLpAs7fKXJW6FGSTT1HtaKcl
j1JngZHhr7omaYEth4ZFtKPc7ljuqYl9VMwYMKTyMgMSIH9fS5xMnqhp8Z/qTWYGPCIjr4+OlFjc
ByZdPC/j9jv1pbA6KUHyFfH8r2hiSJWlU2UtruEGNVvAfshmsFxxPSwoYTR0qjhp0NIw4deOpOx0
4/v8uMzrsv+/8H5lKI0Xo/EIIKLBj+PkQyZPqoYFH+uYfKvhcH17KiMUuJf2Sf6NVwzobMJdOHvQ
FvGcksLAGdk45YKJFzgED9n6uZA3kdedI/WoUnHeeWXGbluOLqMjwbymtqxdqlgj9TrE8kzHuDm8
eXIq6ABo9N8B0ymQvfJOLl92LI54ZswfFm/8ju3cjCIZsqDFnHzVmsOcVEVm8Pya8QWeAWoDprYm
HGjKd3pdnhLORAYJHvxP/XskWl3Z9JwGMwjxD5cHvAGJBQoIJv7qjtQZ3Cq8VKz3FV4D1xOasDku
ln7ez/mMqCXBYuz6bk3PVHZjE0K3TrHDHodpXcLHQo/AMZabPy10xQjy2ZR3Q6SbkYzkTdW5Ukih
zEwsTNgoO8bHaXqYLVO+gpoxokLjvvKDx6sH9j2Y2qZj90LdYoyvL56Z1nD1x9OfUf14vzHZQwDF
UZbi5K9sar895kFlTEw0zQwcmK2j8yz24Kr8YgLCuM3qfGKW3zHejHwLbSmdeza6H/Il39EAhN4X
0rHlkRiXXjYvTIWZq4OEGeYr6BYvSRsO7X8DcXEGGwDWx8euKeTN7sjwm026O4JQcDEGFgeVnA9T
/kDdVwLsXmbee4f/IzijMaHxws0LA5bxSBhfj/kSJzTkNjO+0ayNn2qkqIwsSUyR/PGjc7JzW2kv
dvAZmN1y+Rez04QeM3dzviszYTvzMQb+jRXQRFgAOIGf40lharD5GHfYJe8oiVjRd8RWVhfSGoUs
GzR0VCK8pLZ0DeQOxJKqRyb+E/exYIMBK1CWoAWgRxdQLnY1WKF4H2Iz4gLeb5aGbt7gVe8RjZMD
DCfXD93aCTSj/XOXRjAJn97S1d2O0R9cF4nLr+xk4weSheDBgxSIsK/fywJ6uHHJ3k4u+HDbHj/Y
rkLJeyDFlazZiRtFGdJs0jkcv9Ly93oomHIwUpITZ/9yfVTrbsBbslsbrUb/DVsAxYyxREd8a43b
JDy5lX2C3wRl2ggamQ8xud6ZBUEAohWbMqhmqzKq4T/1maofa9MJT1h4K0zfYf6x2Pic/n54ozBm
WGnG7rKyR99sO/k/wWTbq6zlstTW+vcNaQDIPs0/S3jkFBqr7Hu1olBk3fgCF7+fs0dUeIhAnPd4
KYvxPzeTbeaBjHmGqswf3xBv8sUqgQvKcsvHN7nvTwCRnT1SAQG8eDiU8+1Oi4Gg3GyvI0IxmV5B
91b/SDqvZcWRLIp+ERGAAMFrplLeIxDwQsDFewTCfX2vrI6emOipuVUFUppz9tkmn3sphO9ShC+S
mvnWoOg1/0KNEvscNGKDePgrqshvi7im4HvYrxFKCyDvKsJ4D7EZenLwdKYGPiUzcqXFvViQx0ac
xRU+4NAdMRl5UCB8/VbETAqWgVzAZNGYeYx26pCTV1IqGgdTbVXRKA0sM9dHhwX+V/aQFk9oD+ld
GWzdRPnn/HkUYDAxrRwTNefnq9/VGb1IXIiPLxnrw8DhtoPlBBrTAk4lKH366cglWw36PTukMCiE
2CC0s7fOuttW9hsUXNKp5T2vhzGnWPM6P3VsusAzggJ7ZtPZLXmsGKCK/Juk9CSkXAwxvlyvL+Xa
VH+1XU/C5gCxD4S4waq+hFVw2ydd7K8xNH4rqDrkrGJbIvBjNCScKqoJ69Bw+riWwb3SyMJ8igPM
nZVi7ekqL9ZL85OpUxz4DnB1NAiLPxBooOaa04vM8Uw0Szgj1Kk/a4ZvZ9saiJ6PeYhtG+wGcpV6
j2mzdntNez9f63pS5pzKImcbor+UfKW9DxcDruG2E1dYUOj/cUl4ATBSYD7t9oXRIxuSoOa2Oy92
fXuPppbjG+5TU4fJw/m+yjVVG0hrTa/T83VeUgEOGTx2fvM3GTSFMbf3+2zJJAN+BtsD1oepXqfo
DJP+5Z3lmi0Fwgn1PVgf0dg7u5+1Rp0fyunB/aljlBcPp9iKD4FsO8a9zuFe5nus6LDqxL7TS2Y2
rOVJksCSbnNpL2eX4p7j+UX/rI06+WWC6/XG/dG4oFc6cAK9Mbymuk9miMcjw3px9IsuRV+X0i1J
jAD2oyhe3IFbhvvbjKgfeN0DeXYB9uHJGC6HeLGcVcXsojnihj1DjBt2sWmatWqfIzxctgilhsoj
ky1Iq7jHfKK+7O5zIkw8GHmMEbtWYwnD+VMMyqRl0YahGXvhoS6XNFEkut1VArYmBkhV5AzTNN6E
+gLGEdo4kLMEWg9XR0vYUGLty8qAwsmSPfLITkH3RRIPvrS1LrMYTepP2LLAfR94wkVtSklwXjH7
6DM1vooA9fpZTO4L/LJaCeCzXvoD7Vb67+ud898cMGKA8QPOQklySfn/6ZW40DoNNTl42sCxInbF
MsUNoycFpwHrVgASOj0cMewnMS+LaAenL75fnH+f58rfMLs8Wby3s/3yoP3jfVYynLnwfcC6eZ60
595VzAgD/Fh0dfunPcNCrIVls4VyCTtjUhYfBKLPllhvqULPmArNvKLSW2vbZioOcu5ou3ksh53z
sRoNv+PzeUy3VsbSMWGX4pm9NxGAV7SLoenECmWr7sAtBgII2F9IHcRTvnL/1xOLEUscdRkQsw4o
AFlUIySJg7gPAb8ntliQj6vTEFcm802Y4BhmnKZU+WFfC/OsEm7MR07nAxw1+rUTzz8lqsHSRLbe
55rsICIgH6uyrycblA1GETKcge8bmAbxd6HXYjKcnr13y3rzTxy30cY5CsC0LMMLTAyB/1Da8f6M
KEWHiqiZM853CIuW/OkYhYZ/1cAaVCGELLhBsMrl2dFFWRPHM/Ek9EyHfdMO0yVSHg2irQecvjkz
/ep5jylKHb+G1fFUc5tmYTaI2+kdq196GEz47GPamzQTM39i1FcaOT8vr94x/egxnXwub+U8vJVm
jItQz4IloYswk9sPcJ+Ox4PA97oDMm1nuuGvMYlCDeg+l8huDuWByNRX9F0NsEz9R71mWEKp/I6P
TanR1PSZ3JJtVvHbs3rUEpy3VwdDHa9bQoSf9VJQ+R56lSY7HGYOVFCMgeKb9z5bUHhusLcKTG/x
cYM9bjJ0LpC2dxZUMb1FZ8QFgf6lc7T6mp2HmM356jb1Ta1Cqp0EXmYUYCBn39u0FJRnD2Y9MNxE
01R0ajwcmn9IftMnfo2YTuLfl7fTQ9nBQ4omB6Yetkcb7FdIRH0NkbJFH5dmt2KASuNJfFhn8twM
RtC4gMmg5YAWF8wTOcx58NzlejjSWHI0AOa5MLVyGtMOiqqGSpE8UPqSffp33jrfyfHhMii3WiWc
O9WSQ0JIITdU8cC5jM1Zc7gl2h26J83eEJ7lIW7/ESCPZcqdNLFtCF8MziuZuPZ9sivfac0cFhRY
Vao56SXdWWPcp95eky/ug/45AwXs31VGxuo2MaHBuRx0yd+uWuNjWqPLONOjX9NXvkdt/7BMCj5o
ZWimiZUdGlQvzA8Sc71DeQNE/8Bd8zlu/+0W96996Gt/na5DtrRtDvDcYamzZkk0Rb7ezZDR4oGJ
AuVvh9HeVx6ZDg+yuf2vCQMq91oxSTJYogwk1xD6pUvZLqBPPv7obQdPez/YaVYpfPQrlNWDZRC2
Wms2/ZXqSWvBskMLXJfGeoB1RACH0/iErL15CqkUl+hb5XzX+75qnAUG9pAHCBzgReMMp170MW31
/Tq/Bv6Je1A6KoOvj9LFXB7uVjWkDWBYQZ0+kHp6diOOWgCZ99uZxp63bsfvZHC7tPtew8Wk4PVn
XKNW0gXYY9lTLiTXmDmrx3xx7ny8C3Pkn30ef/5w/ttZH9qQHPkT/WV78p01Fz9PZ9gyH3kNb3j/
5wOQ1mem1REjLqDbLkDW0BkbYCgXB58G8ghwrAexh/D2XWwx/7rjXMe4fLSbMEV5f6zXqiKlc81F
szkviCmdDsJ23ImO47b/C/vjFyM5eMmah9qNIQFDZrI5HMpngJtW8buSxRx86O5vorWzK8Pt1NGu
61w6SFf4zxzVBaI7zgvwhd2Sd3RaQtkl4xi1IOcKPt79t9gaSERtNkE/NOP+6tcr8ERpaf+hf8fh
FVDkZUET3216uxgEAzC0dSshYzc/Tmf6KimLBnnlbhvCyMCIzAwi1OphAw/jvjM6Q72hMRrY8H5p
XPcMMjjf9qJNSxx2mZqDvyNsiw18y9AKsWmW/GQL7hz11MtmcM6BwGmOXZN7MFTtMJYy+PSUTzeL
F9+iPg+PHZ8VPGKYhttZFX8pblcQWTftDbNlXChIyVXktsczWIYdOfdnXyYqVvJD1YfRFt0OXbC1
hHmvPwBDDl2lzY6glMAnByZe34iWEp3OR+DeVg01YZk1gCxmTcorVlWs63/8ZZdSGZYwc35yELYe
Y1ON/DbvYvmlr59SXtHG948up3DldR94kN/wIR2g5vBqZVIcUEDs1LkOv+q9YJori+uaKryxvCXF
Ffmgs5uril6xXDPXQgNAB0Mp+dT3d4uPA5rDXwjd1XnPtLJQ/0PJHf4eWs5qfKMm2MIvD8X0s5m2
bcOflo0Rg5v75CTixdUefThDMS0kBKJuhU1z0cFzEQrlXDp/jfEfexklBDLI9cHSml+687iHOEmy
z1/cOAjW6fB2dZrDVmGe5iWvVXL2KZ9PmLd3eKscuUB3PWqc5J4nA8EQVKPHFOvAJf/mwt91wYjp
KhPKTa9Acdmne6FAMQOjXPZkdNupDi+1u1Ozy9vZBhfMVgBFGtyLdHXgA4Bm4ARuE8eiKdb//wNC
usPMH3TrnE8yp2kCnWfuDAVO3mC0+leK3+uNSpcCqx738C1jirsDFYdXofuZJp7NIYiQw5IIbD3s
nbWdcQX+rlbbYQbxBIunjU73Gt+soMsY+GltwXpZxNR3fM+ot/hZTfnhGM+7W4fSrdjZ7FWkfh1w
jjPVJc5cekxI5JbojKm4C9gFtVNgH8sCvVloQc7q7C6hIkiPkTw9lKn2shsZEQ7zVNQ58AXPF999
JNm0YwFvqOY94JmdV0FKeOx5H1RMnTA91Gose9nfg5vQKCQznfE3m70KFG3LzuKyYqqDvaYhkkaJ
GS85C8CoQ6gn4NsX79QI6mv47QD1OhwiDcyZ2EGMGQG39Fq86RFDQzLJftO9lroJX58j+nCHZpum
4Rvrhsppey+t7kIdTYsNFQJGvsjzP5TGL7AipsGIarf8OKiqal/gozBsIbAQWgbYGAQf7HUvENHl
E//4j7p/IJ67rKFDz6tzYIWBYPXROOA7QlFOm/fTOattRTlNDa51sz54vvPynW1BDQg+xLpAtU7Y
h8764NUYFgJX/SLAQTRAi7Vp/INTm9f2KUjXDX5a4ybinZZQ/kKlieNguOyQnJ7z7PNfuTMHWgtj
JBlol6fxF5RgykjNBKdd5E4NMEZvIh9Rsfx4Ld2qwm1gejKic/OZmBaI2rHFmKI05/PpUIw7D5Lm
lld8djxGHw+xHABYfYatYmtiU+328Ps5iGSwTFrQkyCEX2xtRPywsGpqytsnPX1sBMrr1/B9ThNz
if+6nlx3r17zzZABiBOX5qAV6F71PSouFw4wGOAt1xZAHdQFykcJINrL9ivtYhGO+1q7IpHkJtu9
CJ62S2oFXfbHw23maKh+M8Sr9nzKG4PQJxOU+piCCLvngX+9Fk3Kqm721gbbcy5mlHNWe/jyMZex
P3hbAwxjjaxd9m7Ysoam5C20V/2WM6u8hNNMnygarcGz+wJ2SSeHYwMDpOigDZ2g6YAtMumvWhw3
An4M8hQNGqGr24eVpRNNqAkn0cy+TVvM9RdUxuBNEbri1xDnMGjvP4t7qSNng0lzw6I4MtnDv6Ai
7r738U5gvtZxxgXLqfvS67cFpUsHm+v7AeIPmGIBWK1f1L+jmAKvnm5B1ZqKrGDbZrE8sL9/CQce
xMFG4SAZ2tNlmpOWPbmEk9lDaHxs3S88j5V/o7cb32h69AGKpfK/NIvRWRXbjsibNxaGGZ/Kv/ov
5ZpOvVdJ+06/wrlJp8+8otoKJ4z9vitjznlTOlwpnA4c2uuDnRs5Jw/T5vIjPO+sEoAG5w72dlmw
sSX52DiIUUf6p7JviPtbgxjwPjTKwJnrbcN0za/v+FAUQlxXuNeOcs7ZB8taeWv9E2wbQk4wMWhU
/8DNpenyxXLc/Sm8cjYZEjTbAcVkHsGRoOlBbyo62Z7W01+298LfRomSMiZsJk+RArewK8i58EBG
yWzGVc2fCjDQQh97oGK508q2YXj2yqNca2IcG9JR0zDlmXoeMCop5ODVHpMeJi58G33Vo4IH9wg8
RyghfRibd/xsjkNWvZI0prEhfaxFg1bpcQTnnndgCsCf9rf3SoLRFiiGpXrNBmMsY6CWynp5khvp
jpQaZPFWxui4xNbj0+f/sCDh5R0h1LUg8/RhgbEuHilzToLsrNyrhpAkxJ4bRxYA+4JznHVgukuo
MCpfd+N1wfriqPtukN4nRSPOuT94/lwz/DbUuhx+y4K7Dwi3PC0AA9frPV8PCKntNYelOsUq5SMs
DYuvjnfCzvYYG5TQkw3lT+swDvHcF3+iOSlr+xGmJ/1D3DQ7qyjuZJJwxPUKmpjHFOSRU4o1UST5
yfLyNFT+RhtdxgPOiDiesqz0tuDMigrhtb3yYYFWO9TDMCCgLeQeVb2+Ai5LvaYY03XD5Xvt5X8f
n87XiRfYDSvhpJyCuiZLSO0Bv+aY0rMl5x46LeePIvQsO1NYBuXbpieexp8FDaM72k77IvRAig8I
RcbQTML7WfIn+i2llLPWZ7WeubayVPEO/oUDbjQmq0R+jfK1gnV7WcRgutJyDW88lGcrDhuR8eVc
75J18dz0xbRt+e7GQjl0FKvutBuFV3waBkc2HQI0a3S2XP2bLWKD76H6qdh1rU+SxW/2ZGvkf8ls
qEaYEwUXzLeaJV5JvzX2TJLICLjprNu91/yrTzLMWarYncYetaHHamGpxqefAFRhFTmfrBTTgS9F
Tr2tKUNUP2QqsTGpa32mf/xPHpjSOyauE8WCfOJVqpR/8f1pCA2gZzA/MvP0CFiV/rErbyJMGUDo
2JprVkAEYMuZUk0PwVMO28FmO5Qs8H0x9XsuR8u2cCA2a+cTmkE4CLyTW8ByBn6jMCk9oMryI8Mw
ZrG31iHfpWDSzsyIQpHpG7XrwRbrS5AyYwehqZQxo6aMOJ/aqz8Bw57565RvTTg6R3bCmmV9G45w
Ck7aV6ppuPUdnlLO3SvU4u1NQ3Yo5qsJgwYBMu6zLJXjsFo9u6084bwnFKUee3vKKvFahe3lex6R
fOa8WygSjuHHyrVIZBmPq0lfBpnCA5i5hJiOiB7mhNgw9BiSSClGOHSjpiBusSWVSEVRdGQCFsmq
LhxugLlVvHaC8xGPjpwP5T2XebrjhMpLliiPlfIgi/3uQoXzUIn5pI88N0UMw7RAWkcxDgidceUP
ZG24HQ6HiJrIzq607IRcLxcxNllKkWHTzCTAcWdrkwUkRFmBNbxacXsv4ifnkKG2E/ylnuyOdjhy
s/4VlcomG08uxZ7ez9p5V3voVlTJwQzvC/FYPOKvYNXrv2NFNHT0gI4Z7+Q9ppg+s7H2YkYH/RKz
d068l72EuefWa1KOoq+MziCmIM7BJz04dSCHTdFz/eeIuPRNLydNqFq/1nw8f29VqJIk33ahv+s7
y6Br5UTn4eufX0ZkYoK2Y17V1CZi8Ui61n3purGPhHmhH4+2ULawBt7KW7z4OHKzCc4m5lUGadZN
yd0fdfmZeUzJfrR9g3c1YtmSWR5Xme+isBbGChEHNGpL8uZ1iBPSTD2/5VnJ4fC7PDlzWme1GhyE
3MxjVCPZhm1T/nxW9d+tJL7SjuWTXGYb2P4hstUpcof9snIINZ7u/M3Z9l9xjdfua+bvbbcfI2o4
QO4UIJccLxlpukEU9Z3Z7L2Asz752YEVDPvB6D0XPqZ0blCLSVDjoEQmUYTZyChuhr5lBe0ZSW2m
Za7ewiVohkQN2u2j3ASd+HxTY/LZJvNo0ibJ+V+Ik+ue0AL5OhnXrxMXfdqQQ2aQybg1kuckc1d3
Xv4E+y/xdcaY0uIdJ4cVs0HQ3a08psp0qM4giSdABaWZhVgRa0c2sP7NQuo9odPQeStTZs/iNC6h
qqJ9jBga6clqYwwIG2PKBLbVFyXaHBpsO1Q8Oj5TBs0adJ3xmveZfH2UbzLbk1rClcKy1SNpHAAY
o+KuUL7UwpfZW1zLk7OpHP8ZY+c8ZY742gzwj5u2vkKxeVZ3akLxSTNSelyJNuryh0svYD7IOY42
OzmJun/g+3aCX4drHxJEBg5DmOitmjJoZ58/RCiu654tSUEfc5ojdQv2JaiV+urhwsctWtbM6lor
QoeC4AvaH9H6R0EtM34pO8hJEJH2N4usxkWMTR6eRLm1qNX7lzS2/CH0ldeYZlPh1X1ewAu0x/hk
syp7KkBCrZPOJk3us1qO902HJD7/WwyHGXAPLrdf3hR5UF12rGFHGNOML3+GR0o3L3qDQm9YzYZf
bEKJYDxiUoXEg4MmVDSd5OM2DuLkuONaWsFVj0dAbgo7iuaZCXdilQ1SAmprotp67OZ5BmOO4cZM
mzjK75jp/05NxgNI6rIN6scCzTY7MtOxORL4Hkt3YK16CpheEVrlfUHYfnoiURVMMtItsJweXMTG
xBQMgLB7wuVePPzxQa4GXkZHPSHtxoFTNesKQrBYPpv7ZtywrewSZeQEsFAm783TwibGvQcZ0YhN
l+3ZhH2yblhvEsjay9Zd+H53/FPTRjaln9hJ7hZmDgyIwvIF6Js7fYqWjsXwuVeTEEyJqPMHHRFf
U1/uMl674okRUM9PHEMQHm96wQdBjCR74uaPzkO/4T9zYptXgIvuOAKIreAJqvlcPa2PrtpJrGFP
NeNuL+yr6/ItdghoYJSLGtUKsWyf9Z33R8PCqDcYHg7Mk3e44I8H24wgFaSuEs0WYWlfSwLz4jzs
+4qpR9lMHEdHJYKho6YrLkHZchQJBmA/0B5GzBYJAdf/3/oUMNhgc1BMTUefNQ8hTNXAiUfGSDsz
av6ZdEkHjgUl1N+TyoVFgoKYWbaU7rj1lGScDYc4jkLvitwDGbf2sLOUWNA0ufaa1uKKy7W8r9Dt
MXdik+74fNhF1kQLXBYnAkQwLfcuqo9VFajJfTgyx+Dp4d0iJtsQTql2eTwPFmjfLOyF/r8O6iAD
WBVjXLZOImrqbYJyIubfzjxVVr0duFwp9ylZY+ssIwpx9h23wGms8YoTY9ZritEjIbF+3BrWviGy
77LpPjgd/3TSNpckXnc6Va5dDkc42MSoK6UkXsLNDNGJKssctgAR/iCmNdXtLbNGV7be6H4R3G6I
Ie6CQEDnyOtlxlC/a72PcrhPGumZ7XbYehvAeXeDJTV74seYiRMRLe6mkbqj36hToruZVGJR+aMH
Iwlhjv0aBGD6g52ijqt32Ne2dNOv1ZlMecxk6125Lq7pHG14fBCjzc1x/Z5NdNprfA/L8BieBHs7
JnuPq/UboKuNd+7Xmk77yWX8VGZ0EYL7CcUYlemDsk9y75n4B9gZserSV+m1n4R+FVMX53QUqRGV
IZbwRENfIrLhcLny9SbB3UmBenwtn7P1i6s58JdziIboe3Wh/pNli95FhmqqqHx9FZd/azNf61lW
yZFPuXmglMjau///XlZY13cUBIGcqbZJW6JGPRyhqRMO7tOkAmY17GY8uf6Sy1DGDVYy/D+fupy2
iSqMwWRJDTG6Cb5bY1RS478tzX7i3vzMFjF8DXxG3U3WKLgPOdLeHIZNd9TmyjIwhaZ5vI1j1Upd
lgIrfHhn9aKetVQcfvj8/Oo+eWPQ/XuL1W20Gfbp6hAeXrldfkexiPcpIlBZlmTaOdNp0+IqGxI9
P5Lh3015OTennWIUeOJd+Tce2t7m1CUwHimsIA+PoodzJ3Te0zyctiR3PSwnScm5IlmdYO/M5TmX
h47O+MYlNVSXAOs5OpeWyOnbP3Swjzt1rvgLVUXGY8ZfwRT2RF1DYLlpZe/gK7IaB7iSHFieIQEo
2KZTpWC0nbWmwZu7VR5PkWGIutxshkcSGrnzATivNLGc/ToOaDUgOIjftsEqsn6KDa7rnNOksVBB
uFbQlG+lodKrmHBLHZAe8Q+VyYOLUxLiMIoPsC8FDJcBCC0nWF0YlKxW+yWH7nC1uqsJDpp+RIIy
M/sYy6A3COrk5L1pvACQFlBjlc/FuxoUCLUG/OrX1W8dZ8AeXLfFJ/bPySajTuf6HIjJ2+daecAO
hWtl4wgQZjxvv2P3JiN2+FCyQPKYb9lHEJ1uk9UKAHdyOMvkWcz6TvTg1q0oPqh/avIgqR/0k6j+
GnZfcX6jkidvaLil7qTqJI2jS+kfA9nFi7M10mfk8Ovh+IuSGoKsIvnw5my4ZLkbmOlXLSt4TQO2
FBsENTMDavEb4UdBx7c6OX01DqhQOPJmH28ZHQqYMj4sDC/bDDl6Nekddh7TwUdBRU9q5ybjHYwp
dA9Exj758VMBz+NpX4OVrlSx9VneOb+pKCAosdiuHiNPSoDpdrVohpLK5d/b8qMO93ufD0iETovL
N7pZGQa6z49w8W0fpDgCSLOb3taNKUv35Uj1USzcJ/CSPlr8Jn/JaltSiUTXhSnGfd5wV+yXnJXI
aa2mFZuLSl5Yn023io5WU2+0m9wQX7MVG3XI6GiGZG8Qmcmdc7fGfWVtRrheIlYGvWqLxW8MY2pI
9OQ74JTr552Zll7vV5eTTwBRDkJz/PNbEuyQq9baSzObi2f2JCf0Xb4+TheZ510ZmAwzOFMfriT7
tmknkBKZSoYm9icXF3WCcwgYf9tb3nXLq2xATtYiLyHrYQ1A7kobhmE6SL9B13/6Xwj3dKrIwLvo
s3HhoUqGhBjptLFBdkZpTRadizIpahLqkaFFLhu26dVBX/GtNVJyxZeE2au3a8pvyAzc4x5QIIw0
Fj/wAzycIsT1ISZKLk9K0dg03I7TpTw2IbV42s+gR3LZNq7IEMVwYn2KT1QkPdThvDOq9j4HpuYi
6SgQjCXpkhgG+qfRabZb30t8ome4VXuIZRiXHULdq73LqiYtky3sv+yG/QjewTV5ZR37DhcOScDk
4TUyPKHHWIYlv6jv/tbV6LY+Y4nhv4g8GWCLIJCoy4N/HHIx3EQT2iia6MuIwIU62KOivvnHyRd8
2jll0OIOGQJ0nM1NmjEYxlBDZ+3y2rCebbtGgY5MmfqhEgBTW1iztyC82/ta9IKdT3TTCO4dJh3i
ngJJDw946TfhGaQ7pnC2AQ1la9/xB4SRsk3NrD3B1sJ9z+3tXzXb//WJlMTuoI/CHP+KsEE/9WXe
Af5o3eds7SMop1X55FDNjI6lWX43EFmodeAWDYuKMz0+eM61h2wBk7A6aQb0e+qdED4oxvj8Azmv
iLizt4XpgNacp+RIksRFDCiDpuzkf6g0+fOjhla2WwuIMP0hrcs27XCSOSdcoVfmgkCv08/ZNy3+
c0ywrOjMCZSlJVjgpnPaywcMZspZGjO4Pj7emai0pw+vnAOQvnLwqPERAm9vdZ58/Pbfazzw3wnM
ga7T+SufzFSB0qAbs+auzi/4uJ20U7ywsdXW3Kj1bdhN+YnuspvOFRmOwynLVN4IWUWuGYIaQBbW
2dFVtDhy+dIz8tovW1n9IwqdnB0zYIXZgryUlyX83If9Y79WcnNdDtLRFhqkakQxg3F9EPTim8T3
AWUj3pUSk3qm1VR7OtbJ6wstr6KsbQUfkCJe7yXr2wuoo24fGjUsftrQN7D1T4uGJGZ/GHbfMB05
qbeLRRwfBccTvZ1BbwugRlxbuikW4+utZRTHTR+wkkOME179ImPR2Aw4xGuGUe7BPbnvRBvpvEhV
/YYcZ5gntLifHiQjH0hv7dg/1cBYnqEI0zGbCKxRg3/ji6xMvEChfWLWktPwo7HA0C9l03v4SXKK
v1ntGIQwR4XCcWJ1IMxAAtv0VwznSdtSW3A9/OsuGeYYTo2meYdZ6o9RNlkovATum2yuBuGOT/E6
EtL35qwkTIhs2pskwYpYOW5Bq2ZJrshTWXxsenv8FSr/p/qTg9uKIKA2pu2yA7CFK5qc17Q5hhzd
OQNbU3NVB21cuCACM32e4uLSw7tgrqkcO2wB4m2EWIoWJ+xgq1r7F1IOn5imqUOOewdJQXt5Lo5I
bmufSolO9AfHktb/FLcnh/iBk0UdviFgmWSXCBYWHLOmc958KSq/RJMBrI/nf/01ilEHEs2mgquC
Cwc0AshRyKsggOVHKsGbcEBteuF90p0xkduTXpMYFTFI3wkkhifhWawK/HkWcBfJ/er/7XSsUadl
wXaoIIRED2DLnGKx90fnwyHXdQ5naz8QTR0m+03eU/jteA5/U804Ikdpa73U3Wupvs0qZaLJ8Ny6
xPWKZIUnkcufRW+CRVuD1iBuIscUjYw2qDfBsQmQlK3AXp7trJsL9UGaqIIptNyDT5AuMUX8NXjl
PIpDPB8aPtdksE8rItw6HHlPqXMKac4mR+39CqvIyNqYcEFvHxk5Op/lL4B3ZV8xoeqlc7dSGJ0Q
xPd2ObhezrXPum2KRcs3oi9qibm3j1rUJV7JmtHtAbA+RxQcJIcqh43ds3t2nxV/trjfgZoOIUia
4ub76N5AR3VR3Ugj3fl4Vw5NwPkufxyVYAOQRNfNWHnb+/EhxGEJoKGTDzzM9EeDbJtembvYeCKJ
Tn4ur6pNImfD5tMFzSWiT6eX0L9S/XKSw3R7J5stlwAxhg+P11+N9xy6TfTe4+0UfaL9LX5jEgLZ
TGQkGuGBT7XQ0rwzC79DGLFpGSC1lEAY3EmDqh5DPgUrash+5N72TjQMmFmqO0wjKiBybYAtfvaT
6pFyxdlyaWOkNruA3vFFN+zmvU0QA3ev/9eD4QjNiogstwJkvpAmdiVG9Mcwbw6mZ9imyLbAOSe8
WLpj84llCYq/ObqQNnZR2phN60unT7kfDrgDvW9usquPoNNYkhF58FL6uH2gIqA4cfmb+QMIuxMV
x6V4LUhjd1BBOPOYrHZF0fOHEVYIE9A1dNCrCvYJGN0fK87a06LiJOVA2hwNeCo7Fb/tX/ZSnN9E
ns4BWbFVml0t9hVg/b54WOtrBnsHcoh+Ptvk5nDemnhPMpxWF7K+tHKt6/HohqN52fD60ij8D5uY
fnVTWXNkYzMi6O/eEdzaaFAbX44MlFV/Oi/aXEoVpVZj+oVndzJhfZ5czhXaao6vDyZUXkMb/1hd
/LFa3BnNggCHZYPH9mE+8OXYUGShOGbYzoj/kkZIotV1fCgGiNZEKz05EPKhbG7aE0M2Q3ISDsyO
7JMzKL5ihJoXnOORaqeZOeZjl/AHhQMVN5+IAuK2PvmvXDNTt8589QdB1eGuddq4w9pYWYDgfE3x
JnaEU7eLSbAuX95EFWNYyap/Zw8Fp83Sd4mu8r54FHEzjVsgYzRA3BI4nVkbKwB4Y7wNyQSeiD3G
rlFV4GCMcAjo+KnFISDbO3iXuGbikoY7LZ9/OyRVwTWtSQPY75fSkriY7vnYsiFSmaueBp7sgftw
H9ydbBgzbU31guEy99jH+OCsoErze8HDD0crewTsBehtKQtIvjA8If4KbFr5j4AYShZ0L+FaXTHE
d/6gjoAoffJmMh9SafPt+ITUu4MQiB3fp15uFkM89F9+bfH7vyQH91SX1aFjDIEGbRiIL5Jrddg6
ZmV5F9PNt9gP6xI7IxxFmyBCHD48MXaoYsOic+Zb1Zh9PIDnj9aQ9Inkw5f+El/OGqCC5FK3Kqvt
953/nzk9C88JLwf3gCkbvMrhZXLXYVLHJd5tbUy5RvivyV0+cJ4xQTNO7eIwFXaTPdm9W3dfNrYu
eA0F5tZGcUo4a83BhDfd3xf+drrti4N/ISAHeRirBPvajOOKnoy/loB0vGkwE0CCRpAd19JzzN+E
h1HXgswAu6/OdkiI9hUVLZgeglt74AELqox5e9t+Oa/RRaHLYPrkQ3Q+jR+MxXKDEmk3607vJTWX
nAcVk7mD/WOm9wzmNrKtPxO8BP9FdUIr/4MY1GEuqGct++RuAzKenOuy5XWR3sTBN1g9lJk8FCGT
eIw1HP5E1mrT/1ItmMCp2UUZbBsWh0PDO8L3lHPcQaTOyQ9Pw8wGTiX+ngE2RLypfzHzjuE9kGa1
VTs/JmySmOxS7hNDw37AOG2rHTQO1uBNof/6kAcmvsMdA0LrMLvbHZshMVl1w1MCzzqnUVF36M1a
l8wO37kkWOl+RVYEWPORg07Q5ec/4D5bTrJbdjJ5wDefbbf6+m8sofghiiNUx5+wxcns6qX+S2q/
y34EdjjRkBr/fiRrrX84Ll5YSxRxtI8tZehpE/g8RMWLxxZshjXp9e3lIbvbyLNZxSZZryC/jxDr
A3s/vIxISCDnBRH5eKFfNHtAW6Uhq/0KIBX1WMw3MMrqfB+cmxI5dO0YJfKzAEUwT/he3hvwxvpO
L8o+WIyLs40TWr+8RUABmJYBs+h/gZ9LPYVD+mCYQcZc3fnTazw92qR1TXTsIV5iPs0CYlgDbBR3
ONVIDh6Jlrwi0odywDfTb2x+M/zaOWk0Jw12HjcMRLgu994lAwz9rI+UHmY6wCWJoZ6uu2newIhn
ZxvPXLrK4MiRhq8V19pzdVk9sKZVzwwj5U98tokrtd78CtZfYEo0y03XWOuM6kbY9fTK3QW3/KZv
ULbALWxvumKFs53bDHvuJe+OP067rIMj3bd1UGE3ajnzpEUv9cMhilrEq0uQ4NtNPCiWNM3OotUC
hY9+mPR9QzKCqd/tS0xop9VYgRaRSU8IGKcUQ3YwW441wY8OEY6z0uslF3jwRe7YhSquL1lycuWb
bgiyWdl80Hkj6Tn+/UfSeTWrqnVp+BdZpQSBW3KSIMZ1Y5kxo6Cgv/48c5+q7urur8/Zey2FOcd4
Y+MpPEQnBljnfqc9x+TBfY1Z5Vqy0gl7ILYd8yt/WiYtpNph6NTT7tCPK2BTWaVByzxuhl8qrd+c
yPxgNjAUxsel6jShMZUoBEBbo1BnKiKzniuf/0M2GyRliGGRfmjW0+5hPMUffPFoTBBGRuogrKmG
dVSZlRg5UXLhfySIyLvZ6M8H1lRcvs3oa0Zn4LJeIEIViRAQAPQQbGNI1/B83bN7DE5Qr+hhEIqa
XzDnX8i0jhQHUZG7AqJ2wfksv3HUvEzIvAfIWlmfJaM6Y9Uta2Peb/WFMVqsZQr3C9oJJiRG7dqF
hsn70fLlYIMQu6THTV7c0IFsOdE+XwJWid3Yr+wnR52M0PM3oW8Eu9gxkx3wz4hPn+WVH4wJu+WY
Yl8g4YwIy7uVX1xuRTL2CI9SvC962g72gZ1XYBsKODTvpUvgL+3PVfgIxGtIJVe8EONOS1TPwOWa
m9633I6wiZqHoB6MvfKGFMLxYFwDVcyk0d3jGrcUzyA48jWiFdRxd+TQsQfLHIfiPBcvUgMVa3h8
OTYwCdPD8MB71UtvXFdfzygGRX9saI7cWoNMR2nKejklG9cEDsTKYXND4YA1kYzHDDAJLYDEsAiJ
2iqRzb9XhpeCv6d2Bm47uwf98JpxgGgufmD7RYICx+NEYWapQ4PaDCS95ImRLAF7ywTX52/1enHZ
G4M3c52yXkdNLvLyJJ8qs5pXIAOX0WhcJx/VO+cVy/Rg1qafaTVl7V45XJlSUiKvXdA1fPVq8lmV
IzMgb7bGBznv9hLQ0ojeOF7+ayiGbH4S+5byCoHdWNfxRcYFihCojbukpkjDAa8IV9aTD5dFkmuA
Itr9uzhtKXym3m9dnkanHZcmMgsxQxIJIVei8dYYnSa37LK8oZNZ3f3r6Jwr/lnDTUNUJgDsWloQ
r4v/UUM3CLO8qNZG/gNEJm/0spWnTQIDVa3LZrwqiCFIyTR/M5N9crI1AD2xz90kjBtP+nQHztXn
j0Dy+TeYwnix3w39Icp3s4XJpm8AGTrduYKPO2bYMck2QjtVRgrLhgDajs4Ta0p8W1Yhl+m89g9D
LEedsOqS9jB037wa7e5QRw+mzu+mnZ8tCchKnN+/tNlqqbwwti0/OsuehwW9c/ve+egzKDUYbXtM
DbbO86GZNNR+pp/cwGIuVqWrL9pUga25zLk1OJbts0feNPJQOLLbith7U+VSBebjVyHlhfzWfMg3
TtNQt6LE0eyjU98ckepG7wgErJ4T2Ekt1LPg27//DWmEUrFBWP3NnQAvCC/QW84juiAwRialJzEH
Tgg1+8QiGI9MAfZN4LLKP9HN0ZktyD6BjPyHTLshL1kqMfuPB7a64Xg3Df7RmLiWxkcDP9PzPlEi
bu2DMjGBY5xmhb0UtKmHJAuRBEdhnuFzHPls+t0I051FAL+tjYfLu1vPnub+l0iptCU8jgnvWWAu
dYFY+db4PM5WQ6z5melud2a1mdNYPLlknOxPFqsyMGYMFz3qAIkHpDkct1RBrie3egf7pKcUixp/
H81WaofMgljaEnuKO3m/H25rWrq5bb1bQPTlcMuzYrXhaaam2PzwnpTBcbab/iz6Iowc5CO4g/zf
R8ObKdqoGbiSkreMcvEJb8ljwhM7XKzS16x2X1G/+HLGfZn6n9EqAX3mqON2Qkdh00rGgyeSBVha
zNNCLDhqdrKdLzn0oHBARDKRt/iY1sTMWr1gYNFmD14tjgImc1aNa75GZibT42cwxV9ssKuMYNYx
wZz7HwFN9neixFcOK9A/AXeW8FIne5UwXKDtHRaDkE+GGJEmv6QriyzoQM20AOuq+xsdl+RhAnwS
tVqHbFbR2+dcHrGyQkycp/Soczm11ldncuPMuk6r0WfPBEo/TwwWFjw3PNLUtDnoBCC0CpAhTqIX
FxzD+T3u59fF8I/jD7L2suaIsfWTeBN+PO1ZmfOQ0mTp9/8GxWdgy0gYeOhmDcLwlH8Po9xkUDSL
n4HapfOAfY5BnzYWFNm7B2FVID+DmUqGxdOWOcZ8Y9yUwot2pKEGLPAd91128qken7zXRiHRM3+M
IORx+yEtJy/lGHThGX0ZQfvgMws6NKGbBQN+h1rFAkcU1CPovGbE5IIIgHEk1gdciIBm3NdJ5QGI
qiyo5OKKLBY5fBJDgqKPz5E9BOHZ/cH3CV+OVJMU9UzlmTgGa4H8E4Q66hVoEX6yJRBJdmYUh8sa
XWwJtPrh1ODNBcDxdW40zX44T6Qnb8KoMgjuwcV+FOyy16mC0IXy3AkHwnP+BRtgoaHNXk6O0KMl
vUyy1VP568W5ep1f5/17fJ+/IpnMmCfWLCIYTdYaSwlqWw2xnmFOFpPCiwtiNWaaziqeUEYUb9qb
ESTHAEeJ6IjliKe45oSkzM3nXSUGUCxcgG+ATX/aSBAt5DMjmtTnuP0AQ34O2b4e2LDTR0Z+j0zN
74jjfnO5gxnxrqR3dIr3cNkBW7ymUoQcLi/nVYTTO9SI9WIgEaGpLDeshOTE4jlhCWQyPHmn6dE7
BoNwLrJ4Pv4TpOGY90C0Bx6wIMH5FtMJway2Sl0MKNsLBz9Tk3NktlgxP/PnwSW959qk3D+c4UhD
SDIHTaUk25VFpbiaPR/i82Cjz/rJZyuN1IDocIb4QAFl4MAmZA3FJqzZpiSbYs618bAoWafr91qJ
DU/HlM5jEoFLgJP1x6/pLQD4IKGRfdM9BQSd3J3BcrXnGmA03R8X8qzjgrIA+G3+s+9cJ4nxQNr+
JcMAG3FLcvORs8NS9HI/29X0AeI11dN1az59fG7sPEercd50PuMp4pb2QAOS80z+6/ieu/9x8IiB
vduia1LYMf5I07U+NMtYT/+XcQYr4ysgSN+HD4PPzrp02IsVZNBJNXqmVKxKBJdwiG5W8Av5pYke
xaOAWRCZjzaDP6HOzd9nhBCnT03DnuxtBJun0r6r7pqQBAyM5GHFv1ByL7y/lr74rHnbeDUb/zI1
8BgpnJu42ajuNdHF37zHqEkf3kV8x9b05pZcMCdQCTosbItThEbxt99PWCRTAlRHvbjecMOK3Neh
I2fnPWPRF4bWWA+8iungF8o5Zs6Pg7r36WtUR+zBD2rgkhXvCz8rA26BlTjteEnhKikYyDqPhth5
M2LxdHGQ8pMe89uUSXmk26rDecSayS5jBNpeEGnVSCB+IGuc2yxluD2zSqQZH105O2ELm3efQF6W
Z2+IQai1QFoGyydyTI0y93+iwWMqndzrnkMdVOPFwTqv//VzM6+ep7c5T+azMR8bZlhIiuB0Cc5w
XLxPoJlnzNuW8ggHH/+6pzT1hrlbxCKarF8ETAFK2Kvg4X3MLTAsgyrQckM40JFZwiFH/hacLD3A
/CmGflYAp/ljtjdRBQtQAYkxpagSbFK8skWiCqYlT2ftEYOsEdD9zhvV2Hf42TvGxCViL6bMqeg9
N6vpnZZetr6rAxZBkoQvorVA5w8/1J2QK8EvU/76IIZnS0SVP/13NMjUjEiDuOT/BwM4lsYASh6V
3B5h4WCuWshZz4L0Xnzht472EcMTZvc6+8I3PfjL6ZS3hxGTKAfWN0jQ49DQILK7rtGb8U+Ec3Os
XuzkSfzQZapzEOpAbKS6Mm+sWLF4ufkZL5lEgythgK39nnTei21KBqzCjm7/lnWoeFK4GjUxqjgw
C1zVGGwF3Gw9YIDxaEvefUvOvM0yXjyWYlVX7cuMChL+/fe/MP0PZYuiUaqacRYfcCLxYPNJvs1d
Xnnic5IH3imoHBHJhLv5uxATU+cAnPu9iYZwHcGly6Lo0b6y0TAvECsYHZjywRd5gMEMJme/QMMb
5rqvBpW1NP7YRkMGV6bW36h3+MaP3XX23JGRQYUNB09WE6MOHfMZ0TzAf8nHsHrTR/AtHukx5Qbk
bME6rybVRkdIDazGL+5jhVQJxr4tFJFKxss+FhnZqgW8JHEiYQ2xm0h16m2fQk+/T2K4WW1IPJl0
+SlWicv+WCTcjyrn5nWwh7Xbm+KJjhW3cwrEhUS6UtBmcpUyuIyafz7iEaiRuQYFe28v2W8GogIP
F0upnl4mNEDxvF3z44KWaeBuzNTKovSP5LikuBhQL2/e/jc6QgySMjlZpc36kkFsubxL4JsCLuMZ
jllj3cbjwQpwRh0+5FrBcvCnzwYzhYuaGYFvCYpXnSKlk2Ip5svwmVxXtA+H95c1mHXJa8Rm0P2t
tn0I+Eg+VIb1nPR5po7MeMdJuyjH1Vp3xa1U7rVlBZTgodpLfvDeeF0GaPbeOyxkSLZ5+etNz/4Y
LPEEE4+fwedwieXRdXPBcEKg8Cc980HPCRmP1Sk/Iy/n/gjexFrNhPTxKZJl7VGt01YjtoMgxqRc
q0QUqAkdUsN30L0IHhKeOsBDGleEbOM5bXzmhfSbNXQSc85sZE4HHHXo23Cqzt7xFUfdDSBFjAnY
o5FG8NRA0aDnaX3IuHeFl8Uh/yqUqWJHXAMXe2UKgy72a3stDpDHhuEH3apbYZcsymjw4zdHdJlQ
2kuXACRkCW0+xB0PM+OI9apJWh4ZsgwAOsQgU7vkYcEUgfiERrjumNAAexjqkBeYh2ekgjswy0xQ
AL4LUfT0jAqxpMghdvFw3gdBOQMdfgFZfoJFQWXxcltLDkg4pufkHh+Tt8XSN8h6u9cdfQ2Snx1P
Z1Lm1Z6t7Fjw5QCoIiblsOvZNLYvidGzsEKjFvmi0GScHuvgGavplVEJTQWoF8mnwr7K0G2VJKPG
H+9A0IT3dhawyDezI0wD10ZCon3+2RPPNqbrgwuBNHWoSTC8lA0kGE5RH4R68p1DaWO7FkA2ywpr
BCIp9pweIEfBYs+z2OP5h23/2dfwSSl1k3yLigyty+HlPvl9LxBGuApNMRbDSNMsxoN3/qvTweyZ
XUMFkTxwaqLZHFAIulTbCK570mCio32faoEcQCiGpIUvCPnG8leC3BAVGfzxO6FbFsyb8IGfIJDS
IdXyN+DAC4fkbXZZVzEdL210KdAMq/jv74vb4bW4y9avAONoF92Bw+wRwGy/ZaHsoYjvGb8XSIgv
DEDbH3hhxaQpGJA2fQZkhRVMK85pd00++XnGF/EWoBKud9WSVVjgey4RBxA1gEussih+EbXEZ2L7
LpZqywtwafjWNw8Pw1zjcafYaGrRHp3hEKFQIGf4ITmVVpYWnzE2/uP85aFDrEE6WNRQEKm2lcI2
pP45v0sCN8jvCMFe8cmwTuNr0Pd6/jVAW+cc52A7G9C94LeDmKEI4yeAGbJ9RlCtwGVfYmB5VGik
YDr7cgOIl5PFFPXS2zKKvncPViBqLOzxkKQYPO3YZ2uYp7YkmP/MwRiqgZaB7f6D1svgMvvm1KVm
76iXQcoQguPBmZm9+CeTOI/wkJbTdDAVhmoN5wXxciMpgmXj9C/DR4qU9wnAdXEeS7hEeDwRT6n+
DUKdvRLik1ADf97lF+hCQWY8/TOwc5vedrRR3RgTfAyedjOqpkb2mPcm6vIuu0MKMwM5fwTXccu/
R06eS5gZOS1jPe4vRdam0JOsdVR5Q0jrZwo9sP54F3et86iLLE0+jyOeAybUsZiv4EBBeOjNIruZ
H4ufXrOLhhYVqMOw4CyLyhFqWqdn13OWrEMV3ycfmyudTwaZRUAG1h97Ckvdvp5rthZfXqYclCM5
IA8TEDOtSPYx5QLYf/nLVDL5AbIRL1lGgOj9BbsB8THht+RIY+0w/OkjJpbBgcARBJxT8lwhiP5Q
I2szofp9RE4zQcACt/oDZNw4IlgaK9DYuDep53rl6Imgpnil0eb36ECDtyIB22pw7k31i9UWMDl1
634ZcCq6ViwBp/C6b95LlmQ1Z/94W0cUWu+xwYm5Mjsa3k6OfLelFZ2GAN6YIUh7ovHSu/UJNUm5
QM4oOZn6+WmP6Qe+mFzL54sqOAvcXQO6Ns8PBxpX+id84uS5jiVUAEQbxqWGFdiUeLUow4j4dIw9
xyUz/MlRaPi52XQX2YIENrupoZhgOCS+vCmeW2MGf/LnzcpZOf9y2GrwURjcA6K1GdcqngMhRyLR
Z6u474CTkyURPW8D+FEHT1JmqCuSnTmxfxlqVCYbrv5y/Eo07hTFPHmXveEIoHsw+2AI4m224T1q
Qt0gr434PEUzS9QEkgNWMZbZS0A7ABQwaxbUl0+EJOnPL38F+Ec2dDdW0keMsoShdCKsWWfSi1eg
wX+fPWPxWBkrSb05FkDL6RNyS1Chv8XQo2bePzFvyGT/C3xLB2ozFyuvh0kLDzGn629Z8Tw+1sRo
Pe7OM7lnX6Z2grUW0GHXyXdNINApUbyStJLWP1uvrWbf9zdXiRTOpUQL7ph34QBGsMmNDAGKPJww
yvFHsY1M2/VaMkogkW7bW3r+e0cG1NIeQIFxbvT7002021+htSNMtejtbhvuK55MI+A87gW0v7Ao
8EgSj79yM+46YDmqewFJtW3tLPoJyxVbjwsDxGSjZgzvwYNzG6GHsTylgstccT1xSZ34oL9es5CS
J8wZtBSQL1CWZkvju/csXugfGU6ce/yB/WCp4+zlNPnZx8UrwVHChaGPwf9GX2/HrRsbO7U1X2TT
ZD+uF43sS+XlcX0B0g+BbLoDmRvWkyk06WanieRqM8m9Bavi1Agd1bZJeH7pfVIWRvjOkDSi2AYZ
F8s8C8OWGYJMP6YdvHqfvBqfFm/eNrsPoH5DMSIu/i8Zcqb4ldFko3GnAW3KwJyCQvK7XZ1mfHFL
cpl48JFqdgk/bdOaNRhXgn581PfFbCI+BgJZc3KBye1KkvNeXX4RZKSN23KVgqZxzDpkoBZDp/ZJ
K6GcFRzV/QxMHQXVVN1LrEeYw77wZg0g75M7A5rA+USfSKKGhMvtVmCe4Mjk76HxCawcAXGdCvfJ
zRWSJ2OJNxDmXuaXuaHcrERPVZAL/9Arnp3Yr5iv/7Gzz9kLcPuS9lD6rxbf+BU2f+j2u+nDJR3j
4Z3+zkRsesNgyyrps0eNjgXEoj0YCdiNDcFuiwrdQG9EpyOLms47O4zkffewHgAqLFRIkWTL8HOV
q1GGI/+Mby6sxuuv2rebfw0VOtguGbOHof9AZ8d5zRiPSwhFgjYTsAlPv9UriFVsbA0TYIMG+VF0
Mwly87lBadzySTSjD7zL2flG8lJe3r2kBXa3GREhsdjdUBxdUWqibmZ45gL52WznX3N5EgkcAu4V
Z7fQksbHeHl2HAWdBoMdOg0qKKY0oXIbclzf/aUQVz7ZWb3bFvX/BMsx9DJofqot+XMDpGe5waxB
3nK0mkEfQ3h8wZnLEQdGsRwiDCwjCWQCJvYz5etl+HbQEVlqqi5IjctbR90SBa7nJfN+/lo0fCTq
1Kfhdjw89C21qOzDK38U933110a4O2HOyDVIaA1Y4GCbn6cLyrSDCgFkzOGhTsLaLgXcp6E7uDr1
huOwWfTHtVNHV+odTT5KGEmqXNlsOUegNAA++H7yM1umsz0SUPoSswEPVOeIUi3F7T8QEwyQLAFa
wX4HyLZDZBtq/rThjacwYm6PxjJwoc/m9EdqZHShTNfj4eXwBZ+iLDElt5iJjmesJTWeJCouCq85
PMGBgdODXnANly2bku5++Gde0VbZrpgSpOhZ3Efn/flfIyznUw9pkpJw53KWPOaV5tw2Hy1erSJp
rJA1i/7yZd633ZLXDstRuYdHNjKolyOP8x43CHL4evJm2Q7e6piiXAaOcyS5wAHAfMyuzkCGb0UB
iS5MqI0EAyVMmGQGF2CJgEu8XX9DLoOrt37GbYBvk0mtB3zRJadlmyICY8Hj6mXlYffS5h2NuGZP
vM3iAbU6r3OMAx8+QpxBoAh3qSBgNUrJWlwfAH2oR7EHsU0PqehaIbi483UjF9AYMA8w7eOzfyDq
PJAnSOxyhZjPhzk86H8dSn641cVpeUvLqcTxnUjECDa4VJwjBzebQP+PjHWGnGg4bogs4XcRaKMA
Tl/ucT1YnDMZXuQW/iY/KVYLkjgBM2G/z1arUZrq9oeo91CXdR46dgiyNnpv7ntU6B9vCAzjMX+g
nbtOX55kM7eDIlUhe88SHfN9ClIPxsM1jUi7jiUO7bPPHgu165bhGy8qAzIgsl+OJLAFqBag3qJ3
opqQ16YPN1SwxENPW+/weTiuny+O1AvVZedYQ3uP7aKPYCuVvKa0pYMUqvQVrLxX/HYGxWNGVtB3
RjBh0bi/7PN12/Ch0ii0+Y4hrON6wmhBMceiXn+dN6e2FhuxcD8AziGobRHcRHLq+AAQu74NyWzg
YRXOaLYsdpBBwbGHA8lCIOlYVu5H7J13mBnQamWMXQUDLD7yfyaNglbzeWseYMcO2rI1MX+yqaBX
asNZXxPesvzuFcVgjxeO5kWeAGZ2U2dh840l1riYFld2KzOXd5iPUEZSBO2WPVeePAiql+0d7vAb
3r3OSxKIXVw0/7xTCHvZlEssDnvDGo+72hpPFEeBPLKJgPAnk5ND7sWJKHZv1bfpwWsj5I0WGoWn
7nNVmK8rLBdSfd2sXyNGvngu55mnBETSB9jW8PbLiIQrLGMnIHyCIk52EZ7R4Vlh9VfgvrGAvOJ/
TjsF3n9WRsmymQlLmjESYKUV1ullEeYYPRZvx8Z9ZQonG02PaMiFQbuI8tEvjWzbwsxGjkAM+IsK
8TK5TfD2gfvhiLNeuMAKCX01F7/vDwLbLobzaRm9S7SDul8wFdk5mQCjc4bb0V7sdu+VaUWzno/V
+IMcIhMimqjHzZP1Oi/nDigloaLYD/BQCE8nX24UjTTTXsx8nOwSPX98JvCVJ5BojOZRboXr9bLl
vUHkAmyv4GdBBTY9fM2PcGOspw+BkujmcXnccrE+zSm0BxkaGCaStS9+OsIkPRvFcORbnMIOfgaM
ePj0/QjrbgO+SsWm88FguzKn6notBuq29j+q2yK1TKbCRA6Qle8AF7dC536AmMxRf/Cv94Wwfcj4
wuJY+IbOQ4sXwQYGwCOPMsTn1reQjGFNq+yZ5LF/I5ZGMnS2ZsI3ffrFN8AxeHHs93jINI8So9vV
2s7jVXE35wSKaA+Hi8Bq0ck7cxTxvOqETU0q0mGQGYf4vc5alGA6YlAme28qvPpCTKGDO6CoifV0
aLJcHHUvJkZ9saxMPmV2aR/12YNfIb96eQErS5vpmPwQI0Mf4kNVBWXygzmzQB/42UDO3uaND4YX
zynIIzMP/NiQzIkuCVA7lnoAj8ZBDiEbp3d/XRS+T9Pn+MDvX60f6Dx3zUwnZ02knXqDyNxrCXRl
z5wzriW+5SsSdkx+LNgzsjFaeFRiEUTqRMdDg5YakTYJKcwaBHNcN2e0h/xPEyui65gflrd0NcfE
mtyThGAG1HBFmDDgYUc1RnPekyVP/zopxw5zS5Hn/bGdC2jKnIq3kKwGNv6Cxl06iUZ8gySlhISn
WjZfehkwz5szXOVv8CTkqeZswaYSjMi02O3uFsZvei31fMD5BfhA7O87MHZXHpT79IAZ9ymhyfHx
TOFhRz+HCBc01xzofD1rNAFF9ce5brUbZva0IEwibpAU33F18pCGPpAdf6swOdZzzq6TbvqHZ6Fc
WFUOfFmcb4TAtTkPuVaUKBPpPnIXLzeP8maUJBhET5O5QpNx+OsjpO+sGC8vqkDG5nD6KLAE8Dw8
bMuJK6IKHLIcEhJUhL+W1M7zLE70rcOP80KBZzGAdMSA0Tn0eBDCMyZ7hzyfKYUuQ9v0HEJg/MT0
9FicIw4uUX54McHKWW4EviXx4oIjOKineQNFZNlc6LWyrDH3VEUQ4PEvbQquNHi2pMdQZAXZwlPe
ppYjItJgZMiuJFppbJ5iIPunwcgUhwQHkmCr8JJiG0hikzSdHo3jVKFQCA5xvLlHK8oou9ZGik6h
os+EaxKbIDvPNhvi83RfSNxj0VyKQOU1bjjj+7XPg07TipqLOJm+TC1AckWBTBTxNfypLrkRxsv9
IjpOMLqXN8JogyGSZFdANi9q0T5WSSwgfitD/DFUiwJgH20VlHlnrN8u7BHjYW1q7LG726R9IUlF
xXP+WWXyOkDupD9yKlb4CUg68OmqofjhFcE8oYc/Wh/0H++YMNV1y6UubIziJsVM54B59jDK6cAc
JkWlLBX5Z9yt2bOP6AWT5msqRzsT+tbB+CKarKhlkRAPwYOj+SdeF4XL9QBI8Obww7JG/g+/6sN+
In+8COF1fiJVDK4fN30Z/TgCXtbnl37xfmxJ3+MYVmkhXVOgYqugBfS+h1x+BUGO10geX0YffIAR
JTgNsa49UjuvkWA7mJmheQUZBJYwuqCJGLfAccsViOXNpLYeiS9BwTpk/5UMQeuXD+0vxuFMJYaI
mIQ5ZZ/LE8y7/0GN3M1pQnPLoiNMui/yMynK7FkQZLEoTFEhzfeo7dFMlMkpuC3uhB/3Zn0Uybxm
0q7Ei558ZvcxKHSP6A2UNKcJt9W3RyAtLNGAPBfEcNHVJQrx8HVkWhs0sEswa2R8iKgdSkPgUCxb
p0w9Z1Oy6EA7uzqZU5RsANNSL7A0EjVpEBEFFyKbf052sy7Q+NdIKXDoQOGkcC9twGNF/BiDPvyd
93aXkC5D64wPwE2uM5QZRK1f9no2EPmsVQQT3o8U37sjPTApSfUbH1cPpBAtx/9cQXTxsEFAIsfT
2mfEKcgpdf/JPASZiTErQKXI3saIbiVDX0caeeQ6EopOXGtRS4RATGNWAZLCkMfoOH1G8oQJcfH9
Wsrf2yqSCw5RXkeAEn5W4oPZC/+pblHIZg10M29TgLilYQ6K2yXfOc+P0CiIBVGQIRf0tneQqex2
t+YCx6/hROVgtSaMcYw8cYt3ZvoQHqo2u4jEF2GigUFxruHaa/whG+nH6uXrS4DoAHjj43BPjCDv
7j6KiJNNydsL3Jp/n70mTJQYSbsFyA2pvH9OcAL8PbCEQpAq0NJBeJnQGWv+NrDHKC5Eo6gm4qCo
EEq3LF/BG8GLFNW4r8TiLX1tg18I/huvp1BPJdlvXNtzngNLDYBKdkLQiv1hpNmXs+Xj9RKznvg4
JapR1PCRiRiBBi0psrvV3+ycHG9UqLzMnZzOuAj/9Dmicv8GpvY2OSkGIZv3HCuwcwLsIk4Bi8PX
E34f3etxnH5JoOXPCrEH8he/WMoQgUDCPJzV6DF7ziTrBvgy+1E3DdWz0K2Dap1hWtoIiyKmHDgg
1BTVSDwt/b7V8IAd6kPt7NDlOEuYTXSEIrjliGkVN2nW5yfgHzqPDjH3tza6wamgbU5uGz75yqEW
A78Z0NoVDRtko9PDs3nOhwlWs25xmrXO0GqnqqsRlAm8J/Lk69mbZxbrlIMwQwi7gNR4JtYC7BZi
hidJOL0Rbb0A62CTLsz9iO2In0GwvNpflTBkodp5wdc2rkWK3Ie5kURJB3i0gTp/+ye+EFY6dXn1
blGHWQCnOjbNKwo8Dk2Loxn1RHTCyjIeeOdZn7iZGfY8cGCmecx5Yi8peui9Li4YN1kjhG4iPEHl
zv/CGzTRBwBM2HfYXQ4D6xEL5lLL2YvzFx8Vncm6+HlJhuoyhtrepGPI2DxKN4yxc313zbrvv7e/
G38EyBjTaFyj6eGkva6FnoteIl9J1CUrFnhzumIcGKBC97kdpoNc6Jsg6OYlTwGGIltjmunntN4S
Kxmmt7XknWnrRCB4BDY6zRHslB6auaB0SDx8YwmH0mRcRDrmaZSwqzkWCtRNqGJvAbflG+XgA30U
TziMNLyC92G5cX5LRFyOkiseEAoDL61g5Bj0BQ9RAqob/AW8JTxuSoTuEHeOgiLfo3SNuBF0zc20
RO+AaQ+eWkMN0fOl8LluCAUDKMI/iBbLH44O6/tasn+Hz0HA13fGRcAlHmSMX+8N/43z4kLzI2as
grF9pEATHemQ7qPxhIzDocALck2Fc6k//mXDqfIn0/vrDaeSd0pkQnYDAuVlt3vZvcVAse6768u+
lo68uK0bRJiMMlcXkMkofkY42PXi6/5hK5S+CDjK6YXnsI34IoasstEDn3w5ocAnZUv+7S4beQnd
7bGrCIUAkoHwuP0tCxVlPPtn9oz0McIqX+HqICrj7JfCMnnjCn5uBgcYID7aCg2aUHpDTKCdQ6vy
sNQOmPsBbhdj147mX9BwTCg5TxmV2sHQZQ0BgXBf8Yt4zVtIwwsxn7gk4PX2gOU62UJmPZHmNNuB
hgrcUO9M9nb3GvTSPna67TVQcIBckUpG+tOczbgKoxvTgMGpLnzPZ/cGdtVPEZxEdAUzrbUeQc68
LBZDDG18yvq8OEVVcck/xX13jN45mdEq139lt94vfqxfSPIX3fbNGk9Majz0pD8Uycis0ails6vX
KCbr6KnQsm553GjBDemhMOQA9aGl72X6WBAHEm0eb++Wt/gTNoOIKmtS4briN7klg0W3aGIFdebT
O/5xFw9oF+2Jtl6KGL3OrpgQx6/gSN4uNqQ+XMUAzZjzFhUCDS0kSF/Bo6IP0YdkPzsG6eQ0oxlb
9I1CkWQkNZJ+AKQcBPG3PYHGnuJqwVKg/AGoobTuA4Z0aRk05NUsPguWjtbuYxOCywUq6Xb1+M7z
nNUD79HaSIokKOTk1g9OM+XlPhCMV7QHNksA30FxlS0JrxTbj9GflYqD/F764/Cqv3739HkV7/LA
tKvtgFXEAMdT+6rZAAHTeDpno2Dj+iFrhUNEU8Z9NyH77Y7qB3OIEl0qX9oQXMXENEXJWDvgTSVC
pCvLxWJIIK+2AiQhooDYAU7cU/FTTH1Tg1nssdVEqmHd9x+6IoLa/6WrDijgtoFgfX2Cr0aAOwXz
7BOWhkwR4Gdlg0kdUy07D61rXo1gWeYN4v8a5yLfK+pgzpHpMUUexinyNmz1ZIPPgUo+N6ioyPDQ
nV9axtXZObFiHZEaUA7Or8jfyIU0yO4oN4TOWEX5tWs8vpbgCzbELwSF8EKkgsW6AALF9nd3UJ4j
vUa3AVGXFJxsCxwF1FGkWqAFL/uzoGecXwvOeDcE6YMx++btvA4fTNfX8Ao/pzoDHosQIT39nFTY
vdwfIyEjB3+l5igEIVOb83FR0Pc0h+Msqrbf8HmzKVYmXMEcAPaDunMtTe/eg5Ag2CohzG1IMgCh
bzkLEJgREcHdxisO6Tx6TS9szDyjScclI9hhIX8GncMXQvJXqPMW3aGy38UnGXLqTDpUlEjA9hiK
NN2uGoqXvMFaj1hpYORqQkTpSsNrFJRyMKBQJNP4toj86NPWLCdE7Q4RZ/2wl32BLo+ZcXP0tORe
/rrI26hq00lpNazBmm6HKvyt8Vah++DRTGWID2NkIJXnTebkeqRc/4q0qfiT+SR5bQ59I6ipw4Fo
QZgFuEDFLYJofD86dRErnxYtrwtXBWIIafHS7P6iXH8NLIHS4pThmKhE84//w6q8P+/l5QfXS/YO
6bhxfif7gVU5NFLFU6424LYC5lebDTcmLCLaLsCekXgXN/hC/LY4+yKYgE9dSHXmBsp/GApffsKe
Q15hJJex8GF5G24UdLF2nSEwXC2uPgSQTR7bdVyTP4CQFPHOCDkF69plcaeuIe4dWoQGFZft02do
/I5/y3KkJ1ylYOsm79LdGyxRnh4lWyxvyLrAP6j8DMTcKs2BOuFJARmQ2tmQuehiGGZ6cZt3R/vN
SQ/K7xAYwZK7fKIcDOGlVws+TvVkcTv8xAeKEQGJM88UhEEdEfqwINfwoKFNvuZQSwG4E+Y6Sm1X
B+Ew4ltCBBB/w5Wnue+8wlKIz7fndhnnpktLOi09JqEaHRXj/7xC/EuB7tVJf9aRM/qhbp22O6Cv
AWpsnkmcFlDe1LdTItShcaxsVBu+CE1pCZrXIvSSnMCpKEYASLTph8yrdIBpjEqiS1LXrrB3vAKE
4qe7PYi7Qo4lsBeWxMUbfWXpEJo9w30ZDh3l7r+/kGhqdh1BPqFM7nHCNXk3Ba/f4RvGePvLgOUp
A8HHeY5oHuT4iDtsKwK0HlDVbL83/bkSoWlgWfqRe/RD8ZArG74xt3N1ET2q93008+ZwmVb8EKTo
HH7b37blTL6JP5rbNTNmj/SKyK6k8bp1jv+xdF67qqNJFH4iJJIJt84ZBzDhBrEBY2OyAQNP318d
tVqaPjNzdsD+Q9WqFS76YNMzGVa94D5hUvrRiaSYN9a7FZzv2pFmqtBIDanOBic3Opzu0a5CJDhv
TTGZMtMMMNmkbXpxsCKxJ+GdLLKXqegCmA+NZ6M14C9P6hJxkrnC7AbW+4DqOfz5DsBdhrde+FVc
hQl4y2ZNffuBAguUQdDdggAzCDljSl4nrxY9V2dDofCD51pGQ4CxZromvZxwPRnl9o7G+SeuEcc9
8ySo+hy8+EwOH/bFBxqTwQxEF/Qt67MJMHEaaHCCzyzePs955P3w2flYA8hAP2jKsIK/U4QdxoC6
kTKD8BlzMEX2hKiRDgox9ZK+qUYBm0ITNLrCDwK9S2Zo+oAs7HB+8jqr0oGEhgSP16ofNjjEYObo
rkmETy4bKbXgXSRHC0jiAde3RTxvTVLiM7wuL7HM4q/TgfllCj9CB4oTH1NFuxM3kwFOCbC017Tz
wilsMRyG9t2SQ6Nn/NxPgnd8/IbYWFFT40YJWfa6weETzJU+FTSmPX2ufvvPqm+fRAVzdNHYofFg
mkVHwT80JS0/h8bqClnwE5zTX5edKvzBAc0gogu6KJgMIc0/VsrC+JM1zPxxxzC9Ropwhr97iJrF
26D8R/A1NBCM4K0jlFSGaan8kHUCJ1aBDQJ1CT4DlyzVuc8io8xA7sArBMR5TcZy1JqdBOd/dwxN
GMLfsvCaCTIYh64QjPuxp7/m5EISN+33tXqn5F/md3BzTq4cQbMW6ZWcn92hOmvMcVxG92Wvh2Ja
cU7a5hSi5y6Naxp/ESXTNt+nJAhCsjzZDOwY0yAOyjozOHnQLFFV+v2/X8BsFQ3/M6jMFweCDIML
g6aFPzYwNrGaMR7hObo66wlWLdC8KaJdqlucm4ScuWFOF7xnxVvnC58ya2//HWPY+6iNrAFLinBy
Tlmk+RMIVyJgHW7KZQUTwC1CzBo0BwnZmcEP/kGADyxTvKDccalxMZ7giwNw2hUlavPX98CPMFRG
cSrxR+K4xNxpN3SOe8huAHJDzKcIU+MdQQrAqLGNIWRcAQnDjdFkhAoVtwXK3rOoej/qMX143RRB
ELT0u7r2jsYDbuJNjLSWIAX0wXqzJbgbUv99+ZlhfdT+7tYGxwP5VJSDUsQ99ucU54vuH0StL5zH
0oS0eguukwfpVRYAVbW6XrXe/Dsy7vsPpHtIgaBJf9WeBrxB+ID844E0pe99ayaWxV6+HJ5Trb2Q
+sHPm7OA/TcK7TsAu0AH3fhFes6ZeAxtOO/iObqibOJ4xwqQvpHRJjraE/x2eFuDtymYhlrSSqAD
2Mdt9l4XhecQse/dxn510dGH9nkvvrD9BF31CIHhW684F5u8yyHZQRJeZe3Ya5nXP5ZxRz/PxS7q
ti1ThDx/sOWQle5xI1tQgyFYoDBjJnnQS1GW9piHn2JRAw2pBIzBz0R0opWUYIxkvf4flBwHPwQ5
VbY1QwCw8qEW9u3zFqupSdfGcZUIt19ILwRe89cHebBPHFmwOrhVoQfyPflLClPrA/pZqzprwMN3
aA3w4WbVhPMcxGt+24vmRu09jLLQuiSGIlH5e3FTIg1wKfQAAkIeD3RQIWkqsw/gQDOtU8wiKHsY
zg+XlGkhkpSEhgXioGgMIcXqqLLRfIBAARi12eUUy+LhAMcAbvQA//eCyRQ1cnhl+r+rDCbFEJdK
8N9yMeKGoy2G5vv3ckerWzzcQeeD0PNlPEMUe0kvSysiymmoJ+5nA5jNrHHIvT724zvAI0QGpp7s
2NCt4E2ieGGMQewci34A3xyJpQXYSR4y/be2xohjg/jdvu7rWcEMVVy0OrNmejffmJS9bIZ225YR
CaPyrR1mlTWvp33YNhAAtvkOC7npCq9IDyc6boeDLnYMZThwKW3dp9M1YIziiwHnhSIB9yXEpl07
bq8ZMK49+oxnUAQt740VIdP+cX4yuqS9dlhdxo9GHv7r2Vyy2Skrgl7c3vanEA1bKJCBRSHFP+Ht
lVqXGhrJ2pL7hdS13dnHwUgIL0FhcbQceBHFnxzJ8CJ4R+256OeO2TjArp+GqoVdN5wAszu92D0L
Gc6USccczb5Xp7+V7DpYU3iCjXGWRMxNsCsfEDUqkjRUphTyJKtPz/MSjm0PMPWozjeiDj8G+EVg
SiMJzQaroYfh4cgT654KbtrVXGM5NZh/JuycI5wErMHQ1wm/B4OXGdN1DQpO9uFMeod9rE4xKIMP
kaJd+Qf5EsaOq4Z2iQ/mABouUs/hDMqefcKpx4ILmY6z19+dng4NSXL4Gz20UdjajX1YoSDHtXmU
PFttwBEsRsEd4C004ow3CGy98au251CZwXbuRo1J04+qpdEuW3Rsaml30dTD1LFObu+idZh643vN
GZtc6fDYg9DQSv+AMBsVDQl6OBVwt7VhbBVGFxYnTaBJB64y4nSA/2gNZxs63IByAxSZLEV2/g5i
fHwSdlGZSLjmR69xCXnP28ZQjEzGkzJ5T/tuxRkwXbO4KAlgaaLmdu4Iqj5Bt6VR2d9i2GNw/7GK
AZRy+vTGpXGKDmGVnQEzyknvo1bbGyYc58ka5FTBQnNsvzKFCpsjR8+ujHgHXD0w/43vdAypphMw
7a79HpKCBkit9hm2au/91QSYQ4MIR/yHrk4YvAUQDlZIVXY3bNQDJs9BfB/RwUQDLL7BKynTsjPf
kS95gSSJMX85L1PAUtCqYkW34NbO0CqJtyi8tkflAY++ZV8ciB3c3kbh1zl/oGCFU4xXwMm/OIO8
5aXcTowGMOg2/hk4x0+e0Qf+Cc4B8RlDSZBvyB8gQIc/VoXaGugkBeJ78rS4wCcFyDinlXX9Gg/4
U8gB3HtCBo1XB8zwftrTf2PwvePBdqIHeDH5OCYpuUzMJk+/tEdWuaHg9jDQpK15GU+S9L4RbV+C
seSEtDvySAnE0gk0utvYHPg93F+A1fSzAVsovBEpsI7b7nBCJI/+8/BHx+CkH78BB2nn4su2H/RX
aAwhBHRjoBgQj8fL6RHHh87pgnvXOQMHq5Nnus4wO8ETpq8sX+R+AXZTC3FBMhREQAvshh/Dp0sU
stpQD1UQl0bqGCY3QhVBWXmlP0KMPtYakB5+Ft9zDQv+kMCNh4pJuWDxfWDa2pjbLQ7aiBMJmLLB
Vxs+PLceWjY1K6YjcHDT+xGpPlogq+htbmC2U2i6LF7u1BOwI36TzMmEJ8gxTlQU7+Lxg5PJYE9/
JlBprEe0YP5nQS26T3pj9BrP7E1JtOMu+GlfRtGENih6QxPax2fwzAzCesNvPEcdu6JEAB8d852A
S4lq7TgAWgtyK6AVU8B9py23hPZAlpf7rNX0il111kzBHN9nF1CA9W3lB+rrWiwzj8EV0viGJYAR
5sGE0N+iU+/OiQvCBA7iwBCVFEUubYUo43TKetAgWht7rC4OJ3rnRR+Y8mKClbBpH1SE2K2R9xYJ
XlfiRKzMqGUbjG6a7GPCo3/tWu7I7NYCvn5d0OxguG00fCiZibzoa277IvhHSOPn4CKhUX6uE2X3
XnK6KfhygPKVfHBT/87HEdMmQUKYQiF3ciltu2BpOA5CXf1Oegq5IyjBueKIIH7p5nl1iE9PRnkK
1qwyN/pYQ0ucHWhekhwgYQVrm8IClcgnUQwFS74C7ypcxmeMLtfLs0W+z3QI0jArUgbMTE4lYoIF
FLWfqDthfeMg0LKGGXRZq1o88Z9YfjT0cewHegniWNZ63xib78mDJ8tqqAzisM3H8ris7Hc6xOgd
vnrFhEoBmP9SmIg+dNmzuIT6e6pJoqtIuarI+iUSU8VMHFNZE64RNgksYhQtEQzsDeM/rGq1Hoxy
j0PMcO7W/tDwKQHp7A0tPBCCv4YHBsINh1UUI21kOOyTJ0p2ZjFMr/1f+Pkr0ZHd3A7exdkngyz0
yy6bLcN3PAJHU8Xsu21DEeBi/9KPCc0NxFde4eQWkFbg0TQvBtiStOkGrZqgxtvf26uCC75zIbUF
zpsQXPvqfK1yCdYG4n9VfAd3X5sfeOQ6PEecYVRhEBlf2H0780/42ffheUNza+G61tG7ICN3C4QW
ajjjJgCzwu07jbM2+uFBB6dZEh+xQ7TjeI3xiCCja/gEyGiOEhCRKeY2XFvTo3YIC4fRGdMrVTHH
1G3wWt5ItqSm6+cfnEZR5EBJ6sstj9+saBDaxu43+dB1I0rR22HbuvkfGC+56FcUEMkfDjbYqkzG
EQ0cUgzR4TGmtH+gnU47qilNdw9vFI3J14DDQPYsbpTJsuK6MJ8hlGZCOcyOjUpw+oa/XDuNfvdL
4xl94aXjx4PwiJd/MB+JPMYRYum1jRuU213IsiyNgni4YvLzxjBECNvEAkguElQ4HYR9dQXGTdA6
JgjmY/MEaTPPtkx3Dkz+ISPMjymiB+f+RrHLkyD8DcL6tfA+0CSJE6dVblF6e3c0paIA/yU3b+0M
pmtu13f427fxWqXpNgGyeweT2pmg3OuUYUoB3qIr9qsiKEtg0FqvmO8fYqI3j6wEnCq0GyP/wZSp
/R0/FjpgJ+NGDOjGQFRwJ0xAnj16vAVbxOuEzNV3UmYtKWXVUUYqfZ+x0M0W49wa38kep9qZ4n8U
yunGk+VpS5va90ah6N8Vy8c7lbSljw3ArMrnw+tv0rHqxXaoHTcdKst5RVTjzUCZjLhesXDfFYEQ
QL3JnAcqOgYc2j2uOR0qsbpBScaPfAFS9u02GpCB9c126K1hifzBBN9f/4Rm3Exepdqfls7RRq6X
4LrSBqup/cLjxCOqjwZSzliueVboQf9g1ZnQFQHSyt8Hcxk5J45G52ZzPVwd+uyos/k6pSnowMA2
FN7pZDDhXQJU3vaXPdYb6CH1qxk97XNQ5MyHTQSnnO2cmogkIO9r8DqWjCJoLNM3kUYDaoF2QNMO
MPwjULAlTgrRGmtQDHCxW14Hgs2hCn0HfNVhQqQolUqNloGp/s+8hiO8GymwsN02xqTFMqMkR0gb
xURSZ/XmwAfE0mujuPXuGex6DmAhjrA/c1hqO1FWfh1M1JhgGHPyLzGaQsjIiILCCa6OXkMJsG/M
db8RlgA0QZgdqj9x8Tv/K/36cemNuc8f3KOkAwNHYmzEzirhjjw3/BsVVxGc8dgHOoPbgQmdhixK
+xXaloOP7042g4vMOEMChNOleFsg+jRpcNExwIeGjWzjbztBSUkFfc6YfZ2c7GG1cO6O3cPirIsl
j9dGvoBEn+K7yQ925fUAdA/ed9MxcRM0OYtbtlDpL87unIKrtnVydyRQ/L3BnOu8PItEsbYVfWBl
qHH21JLzk/RF3FUMTIHjgEXRxfSty3SC04REKtAR3Y2Rd5i3NxiX05oeOMjHONw9EWwgSgRhozgE
3NvJr3aEZPHFT6bqAmWvWTGo4lLMEi2UrzTKDdUVoHq0TopV+w4v5HJQ59VVe/xd/QbrdRdmIoOU
grSI4e6scAIp7oECZPqiEABf1fILzfLLHjEVlDhfjPDAIZGSMEtiSsMTpSVDUQqAwsLnSxwF2hEn
GGas1HXRY/YJcE1F6oOPIhfKP3aNmDYJpaQPO99vR8nYhCzAq+/j8YeUbkPPDUvEh4uEBgdYQj/j
VN325Dbip507eAyMxbNCEDtEkT3gfEIdhDbTRZ5wDKBac864Lw/FAi3mg7w5Thq2wxbXdEw9Y4yb
ErGmhhbv/9AZZaA7B6qozi6uIVugrYGG4XyYwl9t6hCsyKIfPlPTn1PhDa/8m6RDqM+PDhnuyKPo
T0Q9jLey/TWegLHxnQL0YfK12oEmRMD9rHHXF0THwkgvgWdn6/QUUmzE4rPzsodqP79TXcsQhRiT
7zxWKC66G2YJhjCWhhDTANsQXi9G+YG9EWPwFSOXwZhK7/k8HMZl+LpNPlad9udd74mLksNkh8na
3W5wOK2JA5NeEXEBkz3M0ddIZM6T0RxnHJuNCqD2tNiinewLKPtObphDCtFXZssKfIoPXeEa7T7v
2Spm3Ni4JhItBIiJpvFktTEl5+UJ5E09iRMhFo7RxSxXNabm8sgY2GEPh3tq1A1HdOv8xOCJyUwL
7u0YX6XLNp1fOV+4e9BazZiTjZcKQt6DGrwCaGYYYPCx6XXBABAcZMWFwUrWQAuq8Dm6g0Nxr+3O
8860g2FUDGPo3+KhpLrtMizB3WaOslLvQvHJzgmJpXFF0TW5peslNa5gmx31Mh0uDjkLD+Q14oFC
YeKZ5ZdgnVQgdGbjDqxX2DAJs/BfQ4izbBD1bZ7q/C6mfbChvC5tgZC1C9wyH/g33xJ8WDWG53ir
aEofZ0g8AfX1Hzv7nlJ/kIazeyPOUMyX1c/eU7KLOANZkBxVjI3Md6m3L8zbr9glV9vR/J52/87g
84iTAATGade92r3JyT9qs0KMmRHrQ5Q5qIU+Fzmf6KPOTPQ4jcXOCHNyD8CNcf+YSgz4FQAIIHIY
0bdjkEq42o028kGPCPKMQVytFgsFUgPoJu3BDHm3SWYSyPDit7pPzrCRRPGEmEAPGos3coeNou5Q
C7wx/wPF5G+vrQFcbPvKaMjgiOWKgWz2BMySc73JRhb2e1F8nTCap89BOW4oi6dTkQ7a09v5ZYs6
zqyZHyGo0FPYIHg4fCyGubIzMboG7foLre1+icOERXvEkv1jaTnHXV9rFcZpKQUXAH3Wh0UV9Uk1
a7sjt5s8W6QWYNVDtcoIDm1+seTCoSxCOO6gtHO6ST2HYRqd9T4F75o3h6pexpwtcLMP9yNrHHn0
rs47yDs5h5ErXpwnoeKFLy2MTgvK/Y0hQTaiKo0UWlrE+v8kpmiX1PeqJnpgtHgaGOF4BdXSISq8
MYZUpe5KMTGWWgSxoh7jJYfF6i+4WadZpQ75JwZo7rDiHur8YX/sEyO0j1oG4h75NZWssHOgQouv
wkWRZQsPu4Fdwi9OdsaUO9pknEVQZBsHpLd5SEZ0qPDK7CsA2fKg091njAdBMXGtZWHw0cQ70/xa
J4cx58E7RkenG7cm9U/uA87R0xstMW2IUJ+0AZbU0UFa7e9Q88Y2ak+mYlM2M9A1OG0/gVXJfjow
Cr8QNDLWjk/9C8pYW9+22Xeqo349Gmv0V9rl7zw0wALzH8chVMiGiwP+68X7cSF2hYdnjP4UbAJ/
8XdB36viSsIsXajFmFBVzjBWYgiFUcv1h8kB/hajTHwgtHLWZ8yAX4n2xCqeNlISOvg2QGdGMQM1
nYRDY4mQDAAMNNcRDhc+/U/cYDh8qBrY85CTRUI5rXER4+qSA6A0nxpxBiYublghNNbN/BpYEQf/
RPEo6TuBjLe6Kocf3gMIE+9PFUJiuQK0vf49TRA9FdMO7271WYXD9DeB8oLREN1C4/WiAkbETJSN
b32I2gKWkYaxAiVSF0ReVVKI0BhbDPg16nnb+4ErwQrULlhXcwJRN2A2lR6hp/ys40AfRejoWIeN
Xf813nP1RJEp7A+Ci5CTMEyGuUYYeE1drVJdMgDElqjkSPkH1Jr3+U3D4alnwccMAaBumxbRLXcT
Mz+EG9JtgwuZpdYLcRymDsbCfUpjZ84exnEOXLuo/If99ERS/gvgd6s1VBtq8B81+ZtsMjoCDrCb
+8RcyxgZWAeYG8xivPmITvFpHeNzF1uqESO7DyAaczXMfnGiQVj6jxAKEU7ky0wPLMZarOVvTlVl
UD/wi1u4NqJqy4QdsauwuRHoD6MFHZ9QqAklpS6m1EZLCt4/5jsI3w4kqYhRFHGo+gloQDbWE+Dq
DWAKcaYls1hx02JBceGXzNHH1jMsvJZbUFVxU0DOxpHyYcKA61NYvvhF4VwijmaGSIUwNkcQrB2q
C94Yj7PkieKgCs8dlTpv0T3CIjWeHHxMdhOKrYYpln30+ElwbqBl4ABYTWQMBekEq6z29Otj695b
Hlctv2LP4mbB7Bt/VYvYUn20FR97KVlYN1gbtCb90NMXncVZzcYs3oflsrZD4x1v3hsynlFkRDnX
VY6iimRTLzBJg1sFJE7p2aWKKDZIhDrocSb2x1QSjJdX6zMWpLUztpZlmSDSYdwsvgSI0yV+8sJb
e1izBvWHeJc90SQjWoUCBTpnlDDuxZ5/rPd6KpK4eS8gxMtwARbWT9XNgRkAn5K2jQkZXDgYIybF
DhNo8YlR/b2SvNX9mmBL4kPzxt6RUilYE788K/GENQ1jQdWYHxC8qj4LaEmENNfVkQmkyJmpbZ0F
ylgRkS0yLwelV2HyPDSqyRwOQGxrBPgSKDo2ptzaDr2FudSAHBhsp9RAmxBxCSemZz/NFioojgDN
8576gsEdopiTu/aw1izN+IZFMmSwuCPsIca7y7W9DGcpsUyUHxqjRsK/Z49ZOhuZfBKqSupcHPvI
mLm444hcLcTv8ksdjZl4sSH3+6jggyCEf3kOT9bQ5n4ylRDcCBWRgZk8oqdyIC4SjF0+PO/Ch9Rk
8BHv5DPYaSychUr1fuaC+FY9vlkpqYj5jhzNHbYy6Fkwdk49JMPcxixU81wyhpGRGnSgH/ODX4QW
EmAv4RpQsO0triYkDGgSN2rQn7oDB3i6DUw43t/ugu/f9DQf6GSTj41kzSjkF1oJqRjueU+eifMB
/OD/w6JbhRsfJckdKTa2ZU6Jx1nfNPyxhkDmGpAiGdUmahwBWny/7uhz/xChHNnCu/fnw0rdRpW1
3/oWSrBQRFs/RCzdCWxyY1Nz609IY5nxB14LjzB1N4ZhDXyVIOM3SEM9YcDYqay3aN90aTEYqeMD
cGE485rv4O5+1cueZSI5WYqWwnInKYs/NxOkk4S0ISFEo8/c0EhRRPFvFtSQnGlbsLaUkg7+vvvR
/I7Fa1oyHKMo8X6BjAmPJvYiDFD6aM+t1+pBcB4WAOQ4aClt+xcNHgxXRzJ7Yzs/s9oJnNPtnhos
TtPGaJDKPRJgEA8PFIYJTaGmyM12bOCPvgKi8HjNfGgmHT0RFtKcx25KZge7YJ0zw2CXkuO3OU+/
+j3q4ArXTHQqt7axCoIFZZMak+HrdksiQqluXFvPAPf67mJBHHdskyX4cDdgDsxoOPZceHidzThj
51RU2G7byjzRaPbUXRAEfcPsmCtPjIlU/tc0vXC420WcnvUUQqS0x/e7FQ8jluAjyOu2Gq81O+cu
zRvSY8Ny34cPsNaLNGGcwlDc+HjcXUqyH2plBKFMLqZO8qSxACxCa0A4AyMutu2XLBCuuZiCH6NX
CbU77w7o1J10vMRcwkpdg66+QzQ4wxxcgI3D8mIopZ2SZscDvblMChooJYBT0cHZGvDz68kTuUUF
Rtuko7ENBQrANyyrGYIBHRzy5bhN6rJhOQ73HOsyB4K98ZoaoQJlhpSPFiW5eV/0rNMmGkyt+ZwE
3g0yT6J6yZzbtUw64NjLW7pEIXOmVi01Mlg6Ls9u10CT4OI7ebgovWHswM9Au37GP+41hCdae7Qq
3FGQkrDNZr79VhdBhisU9NDcdj+I6BTw5X9y3LvDqTuiBoHqlObUlXG8a0NQRvoMVIYFdtA28Man
HKHJWyjAGKOY0OMrEOZDh5lAZ8sNh4Jw+kKsZe3GlM35Zdb+Y1rK9bzMWbVkxW+Z/uo36WF/e26F
e8R4ZIyGiIgZwGhq49bqSFGAQebUB7hTnauWWE+2C/VCOsA8gYbYOIgW/90igr4TuPbrYeXiscoc
Qf9aNuRxHg8Ugl/uuzN0lyMNpSrXSwxdiU8jFObzZqhOXuGqMRZvM3tp2SEdtdU81eOxv/OY5mqx
7mVtTnPWqOZKs6Wc+fXIEdMZW7G1eB/vGTYa6zCvuHzksICTzEdOIUcynSrI4PRSRv1jRU9zfB9F
QhB7bctDzhmwbW5siJiDYkYwNWGoUZ3mX0uZXCVdjuolraKhVphn945Q8JGNth23BP46/hFIb8xm
aYpSoHFmzKEp1gWAhGmVtHTWi/d1kR3bYOFp9dTsG/5tX3VGH8pr4Q5imyET1ZckqNP+Z6FGGZDB
OHEDkCSdSgshseTMSzYn8Zaql10WLw4PjjbwUdfNCzeVc80Ih9ZSC4knsgGxCIMleQ54SJ/1+LqX
H57+6WKd0GYb67uR5gXrlSdVj86CSO2TwRviIJyrIbc3l2dWY4KEJDq3PzREXoqMm84URLVjpBSl
XUDFMMamBEX14gTo7Jo10wWelLo6Iv9bQqTRJBERVwwuNpw7wCVx2PY9m5XeTNDaonROH3v4uDby
XepjmHghKl5QQphlXkCgI8JmT5f70c51W8of0B+ZRazsnBUGbZnrk6tzxxUIPfWBwSsXQKlrhKOy
43hYFGnMVdmCEiiKD5oNrqvMXATutk1YQgxpSRgrpyAuLGVH9rMD+vzep5Icih9PY8c7rhfO7wml
H8dHg2BupPW3vvFg2i2KMCKBVp2jxiVKgDBeMK7Lh8HlHNp2RAzoQ3P/BZ0erG70I0ZAdfiLBl+u
IqHW2JJejyuAgcua9ywXEFyJ/9NeuVFBFuZL9OM2e4WMDELQSbpW9DgGkOphkm5V0QNWLzPWzk3d
5fzuM417t4ksA6W9Hd8pHwjFTsmmManQyikaZS4BUer61u+hbZPnHMfpaY8ddRQlc04peYYsAGrE
m9eoqVwM4BDPMhtj5ifTYQt2O3w2t56/yFZ7I30m1YRHxCraZU0MD+KksbAReQ8//M+21+WlcjY2
LLXYWyzKkGKXZRPHbFmO3Pg0w2w7TjEqRKZPQTe35gMgpLhcgJhzNVI5Ef9HeZXzwkkximyEKmTc
LUZ45f69JoyqIG8de3SlcpdS3iYY/0E5mn7MwVcO2J76XuIRwelA2qEzFJ4oHgSoDUWsyCO+qJQn
+N2RjjRx84tlZ1gVBD2TcZkpKzDP4bChhdm1C5NFIzCiTU/IqcNERO1v+zxNCh0tOUJUgYQVWZRE
G3Jp7YLzLmX/rsVqYKnxoBjNudxbd4K2PcQ6lUYWUd+bhRydFDMsaGx3ewhCnIN7WDlqsl/7Wzlt
yT92USto3L24RMSkKFEETrjGCuuxZccY9LCbr0aCMy40+okjosAyHMK5wdm26PIcFt1Aws1LzuOC
RnPlUpGUOoZ6KUscXiA0/l+Ew3w77GO61+JsIF1oAYuVs3FoZGjPqHU4xdpz29Z37H90CKzfLp6/
R+6ZTF/cN7zaAeSdrjm0lH1bZyofGlZkdXvMXc1o7l9sNTlbyR18jVLhzbyGfrOaQWk0xg+PIDcM
UdvatshO3hgNIAuFcLPtyds//hIGDNE/5fiF3tWgEqde10K/1Pa3+X4f+eqZvc+GJ5xVTZyab7rW
970QpqRBsLk+A/hjOdrHmY121CCFe+4b4WsaLtsmseiwGZGBe8NkQG6x7OPvFAR3QhNkRBaXnmNt
DRWLm1D1fXoijZuMpoN3ObLpmBz1dlYv84/L9Ed39q0Nnhohh32XOcYGFKGebpYGIFHCWNmkKIbH
O2Zhtyka8xtvmqMJi2tVM5aQ5izHqmYtbb+n6Z1GTlK55BwbHAOcmfiTYwnRSXF74D2KYQZn/9js
7fv0Zwjrt2Qklwd+28TnXqJ2eFbWl2LxpXaTnTgeoJQnIxvHBBrH9R9LwcC7rsAWmJt488MwTp28
p6vL9B5SaC4g6cb8HCBdAkVTbLfUNYgwpxSacw6DCynFxNK1ceFpp1teDmUAWODMzhneUOupu4yd
jvqtMVZrd1UlZuVJActJxkFqBgBiZuBl8X3+S4VHM+SMk1aNd0UPy11muPQ6NmffImiMyfGorsgO
w7SJ4/rFt2/R7nF0hfBImLGcI8lu/C13+IGIqjPI5HdnMwdQDNWFQuWAHcOvopFtvB2FRAC+GwR1
soJ84XldnG69I9NoZGD+KB3IoRC6VH22gl9kwxPgDmEsHvoEj0NXXnYBsrDgoDJptEWTY9wwon09
UC3NOSPDkNL3wVELW1IXgc+Ggom7uc+tycK1QRz0YLWidssy3c7BiuspVzDTYywCpzcGJT0pCsWo
gopAR2XLnE9+Uf6LTgl8JLue3HM8R+72TiLhiVQeLEJDcoQ+k88CmhJ1Ff98LQ+OGggCBYjbpU5Y
LzYMxHgK6Wzz8l3uCfkJvJOvoIYxaC9YMxTtHZQ6VhizMTCmD7kM6dxq2Ml+YQ/gcYMtpTnEWUyD
qOYHvpJAn8SL+Kgw4qFtZ0XC34PrqKb9LnUw41IF/gfMCQ/3DI13MVt7fATMTehEHiyWmJONmgwi
v0cTQ/G/nN8X0LLO4GqEPxhnY3JVPaAPPc45+ViSRMp8XqxKxGWBrefy3oNFxm7S46Efs1BSKu7Y
TmkrP4lvhfQtA8JJqcLErec4y206bW83qqkUdA2b3iW7ls5R6swFlqlUYJ5mXzkp5ddEJEW7bQTg
tAEDoMz+1w9CefaotTSX0TwOIMPZHInAcUwzv+yHefyax7vOEkl6nj/7ar5DhcbCldL0uM/pcTi1
tPDu0MPMufw24deZafmXnclplTNKZL1S/uuKw80jn/elIsYYkenucLMgYYvTDkGaWg3lSddYsr4R
cZYlqglfp7M6YvNuC6EOsp1gihciNjkPXrYNX/S3/+WhwWKQC9wYTwtCEzQS708Z5Ao3PExq+0TS
j3sLOUh4BOg+c1CRF5ae9TxOj1wGuO0S5meIqw77uVZXstev6t/q6LT0BnXdMe6kL65+TC7U1x/F
KslQqa3NwyULjwdaYNRDYdfVFkGZZUEx5XCgOCW6nreEOVWHOk7hPPjMQLc31P3IHdxhTvqLCnnH
v2XGfasuOYRC1rbcaCYf5t9vK54xkDAMutmU9iBNuYa3LcugxU+flYG1AZkbstJjxnXtvybFBHj0
NW9MgSCBkKjT1Y724ahzm7QOahKVPkwIDd9pPU9lTsV/8CNDoidBePixM9e4bKjA+Tt0h9CJIjwN
qXB4jyTnEVaGfYrYBMOXg1IXZb8lLQPtyUS8kgxINf2Rs+ybtOx0HqrO30NqyYJfsS0ZBOpPFPA+
cmXwMIkTT1mR+ZUm6QsYqVG+00x/qDWZfdnQwGIPJfruwL9pcRZDvs8NLzQofCdfgbn0phU2oBCi
U9Ir0w7B1RCHswIbHR817X2R+gX/lPTrxZAovcUbAtvHxGzJy0h2isfTfy/V9QIg7lJbLIacOmaX
dhinWepytYTY8OAM6/Pnqw5FZAPC96PGwt5EnQ3kiBdxqNRk6uuGvkP8GYm5wnGKE2LCCyeQDMXs
ABUGOhxsbMQECncyns3L21HyKrvhtAcR9HhiHEliofrKF/e81fH74nmkpCiXYcRqhfDiqb6wm41G
r51MtcGDO/Tp+MUY1c1dY/nAb0L8WSuifM2UlO75epy/4GGYrU/I4d6aPJwRI7OGG+rkL+BGcK+D
Z91UenQNZ5xYoecrZQrLcYPnfAHR3UaREB8t2yOfCvXDgf9zLNuehKF/6J5Nq0owaSprkB5u7c1u
NSY8slrsZv5V3S7ghAX4SdwebBKwolWPp1YYb7Tq6ota5gt9JB/quwMQ8Jf/htEWHrKcu1Vbp7I8
7R/7moXCXYQayqVVzGPKORpeXjwXM75SVk7QBHU85Ek4VDA6gX/KNKVnltfT/KVU+GFR0xFLeirf
mUN7BDm6SNwwtYcRzMaP5dre2ZN+UWYBUjNz2TJ5V5V/bkacoTwxfIp4QzrLaHWHowXAps9IEl5q
coXm60T/UEq+tHo07xUhx/GPofMNgi99mCs3fczHY96dt3CHzJUr4OcR31AYQaClQ7Q4fBhAvbim
IoXLHtsMjvaAZC2IRB+fkeOisk0g920QHOxVoHC4u0N1BZeaAoQGUBDjjLsDZC7QAV2VKYB8b7IA
mb+yZ1AmGCYOTDYH7dfr7N5j9Yf9osaeeC+Em3Hb8vGDoKX+BQu9Nryv1V55CIShgMb/AAb8gb98
I4lt65kT86J/5o+/+wxFOumRzJUaV+kZfZTbcQ868thqsJ4+5r2AxouAXagRUNxlki/dQ9o44WMD
XOX/sMWEUw2VJN+uH25vdWXgSOTqgkyF6aCmQqMQoWpJScz5wfANILX0AThvyQgQXj/ZDLsRsX3c
54mzg/IcG7bD1tUuZKouNnfzuQc+W/BJfWi6HebIFOP1AfpZR9NmsxwLKQYOWhiStsLBx6aXE5Eq
1OKbcVSHdwZYm1529BCjgJTCA1+QL7ma1BT/B4PnQIffAr5Fcc8jiz0lYmMfsFimTj1KEUDJmX5w
r0XC9ls1XQMwA+T4B+FJXX64BE4Z9rnwZqI9bUWhO0QHuFPg64QBA5UOPZOc/FyMmv88URBzuz60
2Qv+F7D+ywYTZm2AKontFoxNR39ThhCAJwT2+B18fshpjPnPmlucz0bFfSfQgZcVfiYtO9+bFjDN
b3sM0/Apo5pBwgVoQM1jP1aQBrXN8M6B9/14mw0CH+xxl0sEhjxJ+FG0nv4SUddNO62QgKjESYYb
JecOP0znrZvGgFNurw93Fm3mS/Ot15Lmo38yfeIFVYuxc0tV90/xwwL56UL9Qb4t21bTeAtqBLjP
/5WCffFTXHxdoxiOCydCdgr65n8knVeX4sgShH8R5+AkxKuEvPeCFw6m8QgjCffr96vZu7tzZ6Zp
WkhVWZmRkRFv6D+0uok/p4XY8uQdltsjsDeOYH2y8qGaGT3mC0iQPxDv4genRfNUq4FdxOScGo+D
++hKZGQkADjzXrZTdbgj9/FvehEfyKrd8UKcMQAAoOUnHeycvFFbBb9i5Yh0PODgMg9fnSK8bwQa
X5yxp28WWYBPO4TUn/dhBh0ZNbdg9UwRqGWwmHGIPsgFPjupyHLHvrtYmmKrCvEG3CXhAF1d8i4A
QURE4RGSB5lbEnyJ0gnFMn7KmjME7LWjfmGYk6EbUmTRPABpGNhK7C+oGIb0xtTqCQeCEQDEWCR9
8aKJMZtCyZf5eUNx7jzwBZLY2BdPpC43VAqZ/OIIlmeoXTGZs6HZ5c2Dk8UEnqL2Ue/flPNlGDyQ
0hEDfPT5chJSmc5uuif4WhM2wYzQO1Sx4mP62GbBTxy0T/goQlqwmqh+UVC5W0Ab/GFUVdxvVnG+
3e34JmZA0JCyeeAx6AUws+dXU0uMNcw7yP68ZfZUP1OWGwRy62qQrljcXV82fZ9BHGaYtacHN9dP
NRSulyQcKROGVjHJFNpRVizcWVSNvYmCCdTEo9Ft4bdB6BYDPqIXk7bAQqv5zZ6DycAVU+gjtbwX
tVRRLCaGvxC1pWulrZ8OaL+jo3Sj6tUxu6FtqRFEwJPIjuKiH8Rk8yB0JgXBx89ZR64lIYp39yZq
sd/xdMDE/unkoX8PfdXTHdQWd+5d0rbsfYF1KGXK0LmDGj9XEG+LVvRe+BhyMsgRc+lm6J9CD/sJ
rx3krDQEKVGXI2qy1RlwB2sUJzL567mkIfeHDgOIoj+IowviEsHdesNnIOXetM4G/JR+34q+FEjy
lRz6dtUCWlwfkhpKKdSmzHj2Q2GJ+veG89hVxXMdLPI241XgT+TEb9eynkiRnjOiNwcyzQqKWLqo
FB/2L9Y5Ghzqx93JjMVTECp0S8v86wUfyHwwgS1snLy55KzGGJ/Jm7nId0lwkSNFHZgYyOOH6iK8
Nbic3Xa/Bro52Uw6oDK3maqTobpAbPDOinhzGxWcIQCvSbosJva0FTrv9Cc6oETQ5mBsBCOMNBGj
FpT4pxbQvNbpiST22Qm/PzVUbbCSWjZOshGs6ptOhER0WWSEWoBYdgANFq5P1aD0KdrYkh1bHFEp
dbvpCj0AiILwAGZ0qdYH7XFWQwjY4WfmC4HLGET65PAhOC3cPUkPceuhC8ds1oeiUZ0xlbH6rUgc
RRpLwesMuV6dGMMMIHilUBNl4lts8Q9UhPuK0Y9rFjhUXBpGhMTh6wsgSNTqW0CELwPW7PGi5xYE
WTA8kqpnUb6NOdi9g3uI84VjaDdVQ00tGjcMJU+iq+u7ZBrG2QqpTMEgOjem8KFzSGVsFhfF3A8Q
fnnOHpCJgPGq84pISnU54zoPlBck5hgeemwmkGGaFp6Wi/0oOh2cVXwXBygJ74poJYIROYqT6wz7
cmhwJ1nlTEnS9bQHIQGdGoDkbACtmf7QJYOZ/S9qTdApnoj6H3gWzQbk6VbTarH+Bkf1wNCfFi6W
mKXjecE3A6oiXTOpbggGuXfBbTyBosMU3gLokqjB+Tsy/YMouWPhlaIxr8xew6BscNUPIWOd2z9E
lf8OSy0a2pu7XvcpVOFVh8cjpCqBM7NI6caz8oeuozURY0UH/XFlutgAe9fL9qCxAHto8KjMGH1n
CGR4UAkiSA4cqFdK8L0X2aCMZkNeq/5NoCmwMUYBv6eO25wQ34BWHl7/zF6RqPZ0bQOaJdHd4ttZ
3vuIQ3YYet4KjpEdzFUPDUi1TlsA8B/nKgbsKmC6rm7+4YIbjl8KUS6Zyg28RPvRAnNbg1QX7RYX
zgLPI7hmUAW0vCYO5NdOJ4//8V86i3lifW0xLvwB+akPkkRnhyRT1TSav4jziK0Sb08nfaTT6/Qw
MyqhuMxzGKOrN4CbqBIoX2e6Diyl8UlVoYgZ6Pk7ZV2AwFB5GoJ9evPwBzJt1W5U1WYOxqPdBAz6
IleyM1s0wF+Fx5uMFia6KsPKNqMxQooQzPpqJOmkCqPYCxBo/M5WX+BMTwWYTuyw6WuGnQBXbn6m
KaeCyu8doBdtdCphWrIEBDOxbXjWVqPa9g94kwCFmjDDl4j/vtUhB4wo7cYlxRRtxBWVpyM6Hpz3
PnNs/2NesMepnl2KXlBV0dH7FCuMy3UN6OUSp0uwSVxMZnc7/NDUx9SUNOFBn70FMMSay3AeFKzq
rUUngMpJdO73JZneAQgobYMVz01UPKj4IMPkLR7BQ2D/5P+pYOWhCTKcPW1kdqgs3Sqmr5zOuBoe
HYimbxwT8RrIeCJlQq6a1wPOk/7MZqwC9jU7HZMd+mC4JxBXRV9Ip9fhEPCfOc+Ia9L1q5BYJkRO
Mmw6dQT36FBgXOl54xQ1XSAZTBzneTACCamJobBxgJEsKxepnqDFmaZXlmT/cAha/+RCuiPei+00
f8/AZd8hq9Yr8dqmXUH+7ojT7VFaOzSAHoQazhla++T1NLydVQoK1ri7Hamkbva5CC5Nsyj54mLI
mUySBJrIimSt3/iYdCiF+u2CVgrDL8I51ZCZH2W5w7vRprVGWABSm4TtbMia5+Dk5laDTqV86qX/
4p0IeCSACQkROu35xKZufuAPYR0AJwZmBIPpAsCvcVLD03w+DdRjEdQFwdMomVQvilSbEuAPHdeI
eVFFdVY5vU5r20zg4zNjMueEdeBgMMfMmWfROzjbHJYt7wbi/2OkMRhv5gRvUmGBJKUs48Y+mTVD
ypmYS+TsyjEA+T1UJ6Bkovz/ogxrM3sw/wBA3cGXwGCNYO5BRyi5OYGTvxUIPtkECITQM7QT6hU2
qqTPucWptQNh04pvwpHg6HNOk3lTeYTu8kg2NDR0vdU5ANAsflAMM50be2x+Iemda+cqvTg7wOdq
1iNwQBqiSQa6QJXKgRdcgtXMGgbUXRdzy3HjotVDssv8oKFDdSLf6xkFOQ3iXaJ53jEdFObcICq3
I8QqriWgxCcRNVL2RmAitfunlRz6KxYG4nIFccqhacMjE5mgRZ9kXjZGREjSXwCtdA3R91wpQruQ
HCSFjEMoPKnBnjbYLD6Sxk4hn6J/iiTLbmycPYKJYR8IJuZEtEpK70krmBkqciCNJTnfZ94gLkHk
LVAVOYAGQMwzzfaq/pXDFCeSu4YOXQBWAcDZh8M9F5XMWSWtxWEZ6I6RJu0oq0L8+0rHG2TY5VHz
drQIiNc+zuoXg/MNuwW9OJDiD2nZaQ5sOJFq7GZAJiQLg7RfsdTl1ARrE9/s9heXKecu8K/u9bkQ
na+wHlYiN7F07SdMZ7GaMduCjSVxu1zB5WO0G7SdLkTMU7Pc6gEDI7yxYTlkwf62MXnglCsmGbHw
7jur05hSHEm8vtl6WIvZY+o2ksGXEP+cr6xB/rVhbDscyRWRaEJSMIwbhvtuLlc9yq4Gx9AcxOAH
b7xxZHQp8PHc/CLciOk/I9Lhu+QQHELhxQjBceEfiHl3gePQJFkB9P02n+qQ3Xay2dvQ8xvTocPt
g6RHfzK0s+du7+nNoT433dJsw2VjaDlzDiNGgp70vFFIpzQWgkyYaWJs0TmMi8QS2fKM2NaDjRpJ
CyG3ekLGgUY19ejUjlP0HbQalgp72vkK3g8g0ME/mSzOfPoXzJedinz6/jBDGbqnCT+d506IcAdU
N+ziWo3/gRK8QSnFJifgYuEbY80OE5tFXR5IN1i0PBcyrVFczinVUg2cnqcON5dqnnOHptBlRncb
LorVZ3fd7ODkBo0tOZ6qQ4YDeEh+nKtHrSXijkPBCYEur5GIcQMcXYR3z3uC7/CDoAFwzKHnVSES
z+AP/xNLrCh+IQSeCcFJyCicU+IMRzSjuy1yZ92FISqbZYVuLPg2O9+dZDG8YWoEIyDVE3daScn6
NDYbdyXU2WeCGWFt0xMS9fqhKFmw4JUs1BrljM1LMzn6DXEqJ5Gg9Hi080gZ0bsniRHAiezixM3h
3BEdUS1VhwIfRTOEMbsRgZ1tn2rzq62yBjnRgb7xfGT5076PuJPQu1EMq9BLCkWuSiLKAAQsnoDU
nHMFYoTCuJ3ObwTYKRhCIvUSK4XKV9seIYZq4DMgcZ+qaJyCcSQbVoZBKZU5c2AZh1fCaguWIQIf
usT2844kJT094TD0vOVFnEneeDa2v/6Gpjqt1astxMJ1DAPnVE86I540kCPkr5ONeK1H95LQ34s4
HZyvASEm5gFDnZ8NXKFpBJpNkjhYmPgheDIWdehcqTQf59fM01FNNv8dtRzrePbRYmHuziHAb+F2
QutiIHWae6jjADPEQ7ZLbdH9SC2MlEs5g43/VDfieKD/F/FLx/DeA0/gGTdEFNbBvCTPvLGPxHta
nJa6Rrjm8ALp+veeo38RjxTaXC4wVeSM26U0ha82xyMtS1KLBj8bxOXA9LVcR2C7ZOUHHKt/JI4P
PzOTzx4aSznnpTkl7w5QgiM01R34EuLBtAER/ztmiYE1k4bBXOV5ulAiiGSiXwZjoNFFOQ5Dzo4F
77byryufU74AAR6aZ+iCB4NIv/Z9crPjDgRQAMYAqYCBimmsByzHq8SWMhZSteDxM8GqLvZJBSt4
TOpAMOsIbs5ljq4I38nsSqxc9S8m6VBkROmnu+lhsZ+RoKGA6s580Wg2rvpePYUfph90O6wFB/N1
mDF9SJyj+OqvdxeTjwAoXk2xHNLoHgM90T1phEjOdmALHAXxh4wUIwlDg8PCh7ENUrzliGXLWNtx
oCQ9V4n7WrcKZS1jPJeRObwqvshJ+yirjSrJyOrU4KJFF5fBkCk8K//jNYWsMR6+jzMjHOrh4gnL
iegLOFU86IdS/86QqzeOejaG/wkf47rueW5NtGY4C9kExukNIiIZaNYETVHh8csJhmkV7o+cnzxK
Thq3+hmL8KGtQ5qkknrbNfp4wZZE8fKgupx9T/uLARTq2if7BxlGYF4/Y/kVd1Y9T0hi5QXB6QJS
erIBnZoHKa8rHvYEzwEMAb78mdT5QqaitjAHrSlaI+L9e63Zv5pvDrQYaJ4jjc8ThmE2sOxQYEGK
+T9XEZBx5q/3jOh4e4bRxLP57iS8KamMlgt0Dx7W55b1rOY7k2AAToyTpD16EKnhGd6nhE3whdoo
tjVCTX0o982H6ayCY23I/ORQQpN0ybTpiVbqBDnPMcgOKBujBAy2aRAGRc6wlcV4wF52Lt8KSOFY
TtEYha8PXMPNRhMF3NC5Xk3EkiCQdrwlxmAdbKmRukeeWsMXrUOJ5gNkzj/vu16Mst8F8dWGQaA3
3laQ1WhpkoGioEerXJOY8exrD5FEuBX83fBDffbda6HkAXiwdKaU5rL5momDAQ0HLKfUhk64ykMc
GF2jSnQylnftg6zE5sSwJn4nNN4MwQjqnsaXfxlXQ9ipZxV0LST1vLsiyKvugwop0Qm3eClSiNmP
BpnNWNH1h7uVAAfuVDtvBOdU5agtFuMr80fLwuiVZxcA9APFetfb0/5ovtrySPOEwblW0ZlgoSMN
2vTC53JPn53+5Nc80Nf5ahRBX/QLJqT87nVFAWBQYl21F4U9nqXkZYAQAKgkWXdBzu/GDIYWLkqZ
ZDzBHTqwIecFE18C5EUMBMEURBW4zLF5qfhZN53Ps0+urJrVlUn0ol+b14uDRQVvQ53HtAu9gGjr
Tl+Ulv+oA8KlJz6Golm0FfsDwFlomRA3yJePs5hTyXnbnwDRHmunLLUdE/oMAlGIHpj6ZHQyLuSp
fhklx90+eRdtFPbWwotn2VPD7HMyslP6YZZdOzLxxe9/sAe1h5ZNXOhdWsj87g46hLtGr+CI6MRP
vbTaeq00xhM5DZUPoF3GTLJhp0NWBQbqt+jxI3K1IF+kky7NFYQTCMNQZQneJQ6m9CCLPnu6UBYi
KmJQOg2/B7bvMaC9wWC0OnuJgEncJc+Mf2N2uwrh1kWbtPCrbvfcm31GVsHwV41JDFv4+4RQxEAZ
V1Tbi1rA+7iYMceuTzZ9KjexueCg9dh9ZOsRpjAjqHbozoK/TqA3DXQqdhicFNd6HvREuSDqSloG
FZRR3ktcD+u3k9QRRgKszCtqHNp7bFTjuLoMueavRPtbxnlNAFQIfNcewa3e3GCbCMMfKHZUwqDl
YC8weuMbQfk+qybVKZNxq9+nBGje4OINMZ1CtIqUkEnwNz1SlVntnn1TBJd/POt5JCg3i+OLG4QN
BdajzSG8ui2yc9loc+0JmV1p03/PaAxPQjA0eUIufqla1uYLESdGQna7/vq296BKiHEA+h/4PqWg
E4fFzqFh24vub13MFODf01jHpba9YfeOKZa65U0UnUbmL+yNNpDwOEjy49O9nv07ifXyvn4j7yA5
CGjWSGrSupB6HMxwdPjuUajoEGjgao0qI3wHkvckBjssKrXJs0TBalrivmqsS8hhDg7IN+37Adar
59KNQWWrj6o/tQn4FQA5DaxY6QyGznb8BEHwAZ9Y1PGRUVCqOfXZ1/MnT9v6oebttv6NMLrpl/S3
31aHrirGOI5wrBYpCUqKo/mbdWIwOKFKhGC15NJsMvPrDB3+TnQ5lPVTBgWmsvU/2nweyFDDhEBM
uhOkAMCwdKUjw1Lp5K4OtjWQ5YB8ia+IVScXhs3o7gjsRhAsBO282H6xsJRUOAGtcYNJcFnwLDjH
Re54nNX+jkrQQbAlELXkdEY6e1xvYSXT2z65QAmlwFtFXwaJdN58Mmfil2cVf/y7P9niVO1Mc+Rl
XOanaMqcTJR3GPxHvYLe9D81HiSimUV0yV9RW+7xIxj6N47pMIBasv5EOCjmx3K8GCCkVHv9hO7I
F+YUHwLZE/jhB5/viibR1PvS/p/EeBj4PUuokE3tE76HzLQ6ipjlHEVn4xzdaBP27b3/C17MUr3X
TTkyzj5TbcxtoEZY2+f4YB/ApXzhEHzRJZwgaspwihsXA048244zLt5pDTlZBjhgpM/NIJyEj0K2
7sWYu4N8L9Wzdw/QiDOfovY9raaLXrBEaekXTBZCOW2yPYY/HyALjcgJ4mtKIMeT7W2NxEG0TA/J
aTGIvmuEH2ldt0B/3jg4eBcUod4eRc0yHPkX6+kPrR6a/R1FFI416AiuJ6h9vtdDGgVc/ynfB0dX
KmnZfSqJgJeym/c7uVE/c44A6a5OtueyrhTnM7+WB/tX9vgUWAh7o/DtnJP+ahoioEwEWNVQrYHr
eCOhCH1BDUCmJ8x49GJi3v+IrP0E6x56r2ED/bEYRHcfbVQbyvepuKy+M5nhI8yI739D0Mh9dsdl
GYa4YrXJeXtKnvj7HPHTQxMBFdcO+VRfSb9znLE+fK74iF8xQiX2DyvOd4RehocMSH6MRg7inaDi
tGfjE1NnIw/FNgbVkYGFgzZey3rrcUcdHI4dxEMZQ/IaBP1WE7joKabrnargM3OnMPo536rJ8KG2
MT/mDCrH+AkOmUuZsEwGMbJafvCxzrRC3Q++3Z2N0SUuNnduPINhDG8do5Zk7Yddq/rZyPEoZK7V
v2FlfkQW+oxM2g0dm869GTI8adEs79xh2Ro19XkdPIypN3TAVPrOITvox0iupB0D5Hgwl4M5p5J7
BYH9/NE2X4+Yw/vjPiFq2FU9fzz7lTWTQnlDD7xNvvCrYcUg1OMd3d96EtTcGhgYxdB90uKY0Kcl
98GKYBo2yVhHDt8cl62PFtODAfsvRziuTHJ6B0PqsqF7WIwi2HMIOflvn0wr2XN8ve1bOMqfCLAq
OZLT8UNHx9Z+Y2lxxWsdQ2oGmFoH4Tr8pxFEdi+4gEspo6nk9/zVJPziy3MyoVJ8YFPslrvL9rJt
ZARZSIRP81v8K08essy790XYPUpYJW7I8jHSZiQSAHHEIlw9F635HnLvPnq/GmJagxctsnjJl0hJ
WJ7g1g4jot3s5FCusK5lJjYi5Iq8iEqP4MeYsH0tCQrMfHO6PdxxeGeKZPskmUNzfK8eDtqUOwkm
srlmB+fr3t2x/TJpz6AF4T15sDIjRHBMQB3mex6jP5tkiNlvvvFvPuipoy1Z7SH/5NfsASn7rQ4Y
EPx7Fs98Yo5Eq+WX/JIzckHuY33cHEORC8I07sUYozgA1V+3jrli4vdWNs5r9vg57CddOq7G1We1
DE7JC8GS06rzf+t7gS7iYmS/gRXpx6LihvckIrBHe4xNCM6l9tvf+0/0DvruG5XPpSXU++6sjJff
ZfJhhppHeSs5378lAtyo3OLtuVwhUDJOeva7xBLEoOOGFk9tY76JEsZn3jlUY8gyuGLM8+RObDzg
7a87Lk8MQsgB+9A4LJTkG7+ijzdAjrjHa/7ZwuIDzHg2GfDAvmf91devI0S8ISd1rKzW/FrHQNGQ
2XKZ4mPAeSjEiiRbyI43LvPN5aOsN58I+pn9FWAd43lPH1+M4E1zTSQlwwR5Hrakx/SwUy8+aOp+
/g60Eabson3IvWVpXN1f9AFf74XtRsqW+TB5hEw7ME+CmjT8envkEKDn3ALmsVEmlVAVwJsjnoZI
cUPAHpIh9Dkw3tklh3nVT5gB9s/2d31icH0LbnyyB0L8RYp4guWz6ogH4xK1hJxofg5Hc5ywTXCg
T/HJ6TSbD6LqHwGU7EX2fxspxcWCnF+JryuyzZ5LiiVxduJSnAz8QX5E05b+qqEcUcxlTR6Nu3tK
IMXko3DqEmIc9M6Cu9fIvF07Hy72BeXYD9WTzTtm38kBSox/PetXEVIAyJjeRV007DwOaEx7+jNG
n0eMmvtcj8juCmxmGdvueVhJwdlNe9krJ5qGtf9Nb0aHwUKfpP4SjdaSoSwkQqniNhCd6aUz+z/a
TDa3FSf7nSGhm5gNqnMhaMvUGcofI/sefdBTW7oNfRwGpO0OvYdrNPYO6FNgjvOwYR0GDKkA8qxx
WDUl6xp/aa/CLrYYZZGBXb4IrKAuaHXxnmjZxArnALRpX1mzmilK80449HGi0zo6kjmILYsVlHNi
KuMIOjONHutx0K2ZU+nKccIyOqf4RkKDcQ6+4kiuIJNLM1TfkTxlHhFxjjeSx0OTf+CfQzqzpGgc
MGLMITVkYIH3n0bTdBoC2zr9mIS1l022l6q37SfnUhoRDKdeZ7UMZjAP4H+dnnXPmEbxB8jNTObf
BK5mMpk/4IagZbC6xORVsJ4oFj+RggLVrL8aoozwVCkFSbKntO+usyejjBRvHNaHGb92u273C6FB
fPGimPVAMfiKrJKSdNWbuHp2JIQVCKMAVYMVtkivFWLhMJdI9LNP+Auv0amY5J+E8HVg+GRzWPX8
qSu591KZn9J6fSrb9IH0//tPmR/W4JjfDfZL0AB+BcT80W7CEqLTr0AJzGiwnmdnjCaxwmXc9uOz
2bAhwalY7M8mfFM/cNOb8DzHSZeXH6uPDxsmv5ft7sv0KitudnfP8aAcxK+gixDGxT0ZY+WIrwZU
aOmzWOqDaDofBi/4OIj4jpNR9WIj7oN9UPuXuL8eutjI+9NI2iALsppal0zYhDDSmTyMKzyq9/oR
vorB7sCJkQsJmFyZSeUllfRj9czlNTpREcz8Oh9wHNbpxLohCY0cTdxiFYz7W9Xy+wOthj9+wfgj
bdZN+PW4G0t+shJM0aPah1QkTuvxih4n9UlYXqPzMCwPueJeEnmDBNyZgsoHSz6t2IY4/4h3uCRS
AQfJkisZSccC7wpkh8OuTJehpHPTm0wqWD0oHEEYRg8bXCmnR3krekTG4Oe9S2V9rFASjsa7NhvD
BPS+uIBA2U2pUHKc6x2lvLmXbB/8KKmqTpmNjL3Yrr3syenMJcuI9XLyT72xv09/PoIKXSqveQXW
JOo0uZdNeFpcFjTJLrGUSZkc9/P3WD2jyjXaHFEAmm4eydd/7K67H/UrMsuI+eNvRtmAnltUJ7f5
yZX+3umUlUHch4KTvBbnOcpJ20Oy3CwrBLmb7DY/Vo8Ina145MjhLZpGByrKUbRPx8GJwcl3iD/1
Fv2sv+OqSxoS3vQIipAMUupcp9lK+XnT/v1yqCsX2CyMMKevxbJEro/td0z7CBwprGMOP26k9Xam
oEZd+s1aUGeE5drsHbytR9jmnfPM6vl0jb9F0fgizLMO2PqixmHcbNGVEh/5WQmiraITgZSEx/Jg
EhJs+U0icfqrq8tWqiDyVl1xiA8EqfBE6n6juE2BZ7r4R6IcX5PT/BSd46/fBcdin/Q2F78JGQSy
GzToHnF/dy0u1RVcrHNeYR31Kjn/hN9kCsiLgH6bwBxAHMsGHh4Wt+Q5f0bf/JH0UeGb2v3ktD3N
XyizbpoVZMF6/n2qdfWARodlyk6hLVH8sG0VNC2sOvpiQT23XXzcq0R7BWYO1vFXFUbxj8NuQlMr
OKfjpFmdyaAc7nzLJ3xt3ncNXH95tZTgQfPFOgF8Uz03awnYLGmzJr4LI+unenA+i5ZiuF3Ui31H
QdqJ2CDUNIn2ztI/2Yf5xVZczOKJ4uszlk19kwd2S24h9MyHPrmpROj1J39QK3HIbofQ1En+SKj6
Zbug8pHm53To1fAqUaIPzlimxzyY0fybIpsSNc5ygyS01TemTo+olIyd318vGmNNCxZn7zcSs9/1
H5/5ulJ2ym7EzEZn4e2CjpTb/iFZOYfCK7KJ/LfqOXSmiOdE6D0/oSmb3T27rZZulzGSD8P0ntPj
D8boLsKLizFI36I8xRwIkXjidfaruCxAYp4V7mv+oxyk9d8z/pY//7o7lkOQZUjRpCKpspaxQRGp
o4lKPcHclqoRwg0Eiy7jRLEbuOq853lFv/PJAGO9oCwruox91ssQYg4OHJtgufHQJW2rOlTdxuW3
bCvJmoST6uXRg22n6nMDIkT64CvG1Jb5rSdO45tFnnCK9k+tDduI4DKGwL0jd1muPiOyYUv6N31A
V+O5qd/0Psf+eTc8aDyepXmaX63T7pS+oM8AV/4tyZVph0XnRusvRmixtT6btEbu/LlGFHfQYgRx
q+hg/5i62Emra8pozPM0I4jsfzMU4mFQ4N40+jHWNUMXtYcEBPKw0gx45jUGiZ4NW/V10zBGOCvi
j2AKkDoktBlZkzetoVZU1C9KSoQGZEMfxuDv1hNTD7DKpb9xZ7JY2KpL+AxbXsBpwcjGG2I933jU
+RVrJYQLRzJfx95HIUeAhsCwKEIh8D7QSJ0j38aXP7Ih/bQR/DAAp80haTGdZWjnoI1+WrO9gcqT
vHxUaBHI1VARSpLGv6/xDH0XqfaUn8DYe48ZqV1HaYfM2EQD3FdoYQ9m6GJe0BS7YmirPQ8z+aDx
N0+IPRtZih9zKO31UWuGM7lT4W7gYA7V+kE1gGL3Q3s+NJkso8NxEWenC1z2qYpuJRyEH6fGZXYA
D0aekpSSP9JUn/e4OwiCJpO4j3Dl+omO2N+F2RgcfSbY7c4kuh597XSfSeS6zCkBxqN2ypbgtu21
DxNwY/XU/Xu4H1XGFZNni2Yw79ViEKl1fKncQ8hnsIWxGK5n/csBGPhzmyK5PN5Iu9fquWJJSMUz
RhdzVNwqeaQe1lzP/qG+dvoAKY2VLAr2Pg0Q1CC+Kp/9RaeW8w64bTdQNA5apdNOeCwAwW9vG8rB
+2560EiPIJFd7+p+/t0wXIRHFBOhrU/VdFqc4t/fG0X4byVj9d6DJf/XWffF05kuILl+Cr3BKit8
pM/4nh/8YXDx8cAx3xnCl0gWUZdZTdpEV6qCQ7a3biGKp6UQhjz54+DiiKLqmuJE7XPSjqKRjYhg
sDTe3iWYLuTwh2Etyrxpvfrh6DtGP+7mN3OxQ/pVHZBeuO/4a7YGMtEbyX9s3tEwxYLVRMwQR4Ip
IFWrY+3r7z30wXAyxErYrdMmH8RCM+yGEdQIm2Y57MX34mPi4J5jekhPX6ne9tDDXQW1ySYQWfcN
UOFn7aODtbRuWZ3gsWJhMtCiSt+b4++0zkmNg1+shKyYYaO/Kx4Fmcs94YjykcJxPvh5TsG0Pqih
AYJE4KY5DNjFACmsW1jHrz8AC6ZpsfwInj43lHD1Y3DnnpNE/cnBKLtEj+QYUNFCYRHw4DgYo0h3
9SRnfg5JZCpqn/kDSFk4fXa4a2HxTPXc95qIbc68hENIgy6Ey28OylS8d4f5WN+viO8ZAoXl1b1C
00S4Ntp7KFSRdTUAYbVD1VhTaj79NiasasPynn/LY3C2evif9NzaETlvg95zTGrA+MAJBZlDdgwu
+J8pyTimt3BeNbtxcvkj2mEE0TOQ09hdXdQiQzTHmZwgsTj9UQDbp4TqZD1A+xPx2kQxnvFrcdIP
aCvV8WQ19HAQg3lYI3opRRO7wyJI7JpsHIJ6bV7FI3sVZ6ytqR5vLDoGmpJ9tp8rrBcWoVev6qBd
3Z2Ow+PuD5zaGs/evuR+XPxTrQ7jpr1zNG9eHdc5tNbORiuOMh03hXjqA6e5x5y1HcnRJ9n7179x
tJwvDSmAauryd9RuQyKK/4m7qi0uxUlYqF1g021a6LqbPV3M6Py3dylfXYWKQ/aOf19/ur6ENSK1
ufJWP+vOvFvKvHWP82vUFvvskLxWYFAMtOcHRm0FY1aIVH3I5aT50RiZ93K5PcEqXRq3uPPvZFSR
8JcsW4Zs8SLvxV8kvZYh7ij2w8BELOz8zmzDq49FHH5BQoGnRVvnhC3ugXr0he3SMJzopHwuDDyn
Bp9cLiTysaePuBkGDEevxzKo9U8hate+M80a55ac3Yajcv8Pqfxar8UrnuAYcZyjZ71ggN47R4+0
sS8A10oCsZlug0uuBr4BhSjsm9NqWl1QJLiGD2ufyKDB1ww84CKi4YOuUb3gPyrXUDYPHNdkjenE
br3v6hldjuakHK3fGEJLNgfKywd4ruNHWsfDNVC326tobtzoyyn+nqZg8szeiLyiWgZJ/OI8hROU
i6F6hgth3Bqn7SG6ruoMjO4U/QzFGhVYvwB1V6dE0fsmJPeNEIvGxybFXSa/pi//htb2zx3hLP/z
32LLmAfznHw8ISba44RHC846k4kqu6N7Ti4YExBvH/rNQCIOradp8fInttDL7RmHSODzY2hhzwjw
wLjoL3L+N9P674y8DhFZBVXJvUGjNOho8CjEOEo0v29tmXg35NXQUUwc4rzBH3cAAlF6ySfZMTla
V+fMbAkJupCn5Q5vmuJdDLy32XdHf0vk58cVs+YpVdHqkx9iUieaDQAoQKfay/qsfyy0DgCA+eGc
lSGclkJCH0AHVp4ecvMZ4rJ48x2t7R36ELqqmAs/oCZiNxKNPOhiyaO4zB9Ol8vaEQHS06Lvfrw6
VHiFTJEFtK1/DMTTSL6ewSV/lA/WMNh/Skryol9xxBRsEgxtBtV6cUcJ36AJuGejCF3wd1n7zjSh
3+H9HDinPBKsTBBZ4v995N6E7AxN3fAHujNaUZRTj//+hDFtt2ozpXjyLLuQFEaIRBKzEcGQcWUj
KWcm7LBdEsle5gO+3Kuabl5H9TlUX1mflHxxpm808GhG/L3zS292W0jG3Zdb6kTgmWt6+Xt5n223
+DLDnA6yJZ+FCSe/n78irFtwqaGqAx5aAF5bb2zI9wkWwtY9IjqbXwePkJeKELW3dH583iMWnK9s
mH/Nez7AT/0kFkMq+vwotsbPtN220TkZalPg6Xr7SE7VpATcvyWHTFhI9lDNRvqQhASfyRqh22er
S973PBuUS1Q1kTh7Gb2QzGoUokVOCnhE9vSCRHPr1UxZniMywzpGy/c/ks5sSVEkCsNPZIQiIt7K
joAsIuqN4VIKKriz+PTzZU/ExEz3dHWVImSe/Ff45O/y4X2CKv4CXqLF1ThVx+8ANYPPKECkazGT
l01QLSQKLTmiUfI+r1wOsFMYV7O0eljdc6DUGYnaczn6LgujMi9OQef8yzOvcTF7x01aO62nrGvn
bLOo5fNB9valpWh7GHhj6pUVv4O1ar07pNiDNp82fUXc3nxi0mmEgUK2yGNelus6+nIY5LCXISGZ
FbP22C7yNQnifhsUh/PqfICiWI5Niq4xz4la9IpTzGPTdz/E/mPeLOIXZLMIm5c9Yv5gNFiNzgcQ
PwH2gvk7NC2Hzw3bx1Nj6eB0icJk3QXyX7u4IAIJJOuesDZYNw9RC8wDqGcxfSxuzmg5WvYwUqkB
bWNrTjfN7hlJqcQBHkQs6fwyYFpyPxEaAI4Kb3QqLHJ/HMg40wlMmDYPQP5YDhpTPXb8rANALLzR
5r4HlgSP42yITdjsZsxc+JRgnu4ecFXKMPfO2NwbOLqnfiPjUVlNBK7so5Xsx3eYoKfT3z+zc0YM
bUgkSEQ3kUaC7VGJeTDf5DkPUXGiNDkiHWJQb/DqDyxpMGXXY1qVVy/CL3vJmW3iyDBULJ50240x
Hiq6QlPD+rK/Lcm5mzXZwx0vHryeiY6WisI+CNr98Hjm9LfnODd77JUQSA74HYloVuicDPSbdfFT
xdtyYyxH7jfL/3oOfafku+ZBHw8CVHeVqYs+rCOhviFO5hTKfsXHt++Zk5CSSWtgT+YTATELou+5
h74C42D+IOLTfnE9fmIbrbJh/HWYUNRYic9s92eHYOw1MoF5MwNxplab1Q3oaE1qlfkQwecUx3Wz
Ev22ZIPVfV0ZuQ7oWpaQPDtrQgLoIFv42ZSaUvvEGoUXqqI29pxsWWVkm4Pvxf/ql2zsi9hZ8qFh
OXK2a+KjYwReyJZ74Sj8hRTvnCBVwueSE/bw0AT3oDudl4D7AiOEgX8BLfS9/qHLoN1i2Xu4pZ5O
4hbLMcGwp+28ZpR9kANLzG4KLz17He7L53IUqsZ9PppDsHv1jrfJzOU9M2aq8D0fw9JnN6+xaZw1
wCnGYc9WtW0wWQt4lcAgLuBcYcCCl/F78H7Em1MVLNn5UgmvIjCl1YZItHkv8E1kmt9OX1hXVnm4
oHzDaD2LXOQ17la7hTxJgDGvRTHr07kyPk1IWJBpLGl0wF5+s3rF7+OD7QBFtKssqzAPv/z7MVcg
AXuHLmiJsu5cVlOixRHwd/HXxaOLs2CsXwGbejoh4Va74h0+lz3anLnMizHg/cXtqJOog8lShfu5
JzdxRClBPSF8IJb5Eceh9w4o40Df903f6W0O/kNANDunlPG139mX3b7bbVEHtMHzeA/BXcPzSpoR
iUBHbZVCFc+/dFChgjZa/aPzSJrP2cNTNWZp1VaymuaJO8nlr5BrYz3m/b/RTAFlhRBb3ifahK6j
eem2BC7QipsoO67U4ziWxNJy41i2Q30Hhpfxv99xGbzQBQKvrmSjH8EagWkTB8kg/KeuUJNW4j2T
3SXQ3JKlunPqGBzU6mjEE2cR4CWLKdyQCcMXdV8K6v6HsAHdEeJQbJyJobDHnNxa5NszFV0TDCCm
G6ocskaQq7f45X5tiFzz6YlgZzIo+dQ/5Eg3DjT4TGJA6Z5oJmlgX37Ihb+7soYCiJPWzb4S7996
FEdgIi3oX+Dwbj0sSE9HNsZ2NadSKelxi0gMHaLZcQtZOKIpQLWG5oM/PTP2ySfwGKuwX/NhMVVO
DbJNyRp7fJuEbhY0y0+jWfZW55ibgE+GejOzH/SwZF449ZCATCcV4OibHj9ONv4o6NHd1cS9rAku
68+iCvs8fY012T//yJzafByyNmLC8L2GzazZff06ob4toQ9tLXGLK/GVXV/ZU5cIl/r/pC25oExV
2CwJsyBParwkJXl1AU4reUN3IzfKpNE4PoRV2FmqAapFJM6dQVK0o21nHbWDPbuMx+Y7oJ4MlS1p
FJFKxeAwVGw0Ib+UodjuAL2uMaji0Bt4L9FumLSbltP4hRh8vP2IOB+hrJiUG7PlJJ95m5ANT8HN
z2sZUKtwDL1YxqU9iV9OzoZz+q1aGoTV8Da/L/PwQilaHt3cIpDhlnYMSTevF8JH8dBcZ6UxspFK
0/830rfuPf3y3EJ1oiFAtEjIPDUJfoUwF66U4j16uueo7mOgOPuyfgevkOG91qkGWl/cm0X10Prn
9JdPt4HCn8zqRe28aEvL3Vq/hM2un96jy7zO+HNf4sfzmmdbdDpscHAd8GHB3a792i+C2vk5D2yk
tXU2h+aEyVQgg603OiB7CMacoBX7OSuDejH0KjDxfPVNv5sn1Xuf4z3+LZ7iWDMdr+RTdeTSjiS9
wI2+fDGQgSlz6njr311HAjP0Y9LQitT3GYvh94VYsQ+yc+BPvqcGoUTFnDPBtpIRWe1999Uf1B3M
3it9A/7Lh271AZQDxt7VATUGGWNtHVUA4WOA/QVHlXEESXxZAkBI3iMe7AYpmAPnxhWwxvwh/MVx
DQP0hWJ5/L3ST3rmMLWlS/cR5xY1KyA1YjWMOS8ltUViuYcic1EqZHFMB3BqwJ1bnxGY0oj5c3Zf
fhZ3CpwoFxMw6Qbn/xxw+rcqT22Yp9Xqc5gch8crgCgwGYEqLNsTvlCJ4EbobO4Npwj82bGEFvei
DxroPsReK5wk2xh2jh2ZsRTAmZQYkMGPwAf5mwCpbaUJaRAtVqrZEiCDIQvEjLR8RGH9KeEr/GKC
/pQyauqiSK1B8Utdz0UboJSgBI5vjlk5Yi8m1yvNF5eQ0kx5Wm2uB6CyEaf3L/AcPBADF+QHRWnn
AUMflb2A/Ejgtvt6A5iq7sfM9BvxRRsWVWbKtJy/QDOIqkdgVoPXSHyI8lsUUyO+HFJwsL4jnMN6
ndFOAs3547inOpWkN08BZEqljvsW1SYostJpGHlUgDxrhdDAlQ5f/IOIfVSthNbATbBmKoTlImir
3t3/4X9ttMWosUQvc15L5OutMc2ipBMb5kMDlciBGJnIAR9Js94Xi8uu6SHnmwJAK6TR/g0ZH9Yy
xZ+IgRhSYd9fwfMgUc9y1wsoUPHtq/gyAzrlt4zKB36lzD/uwFJWnARB4qmB5hZFuHBZlqsXKbX7
AXioPeDun53dz2wclI40B7sp/IJqzMLp1kQBxwM3tztd+FeAgng+yQ8zG3PCqRuYy3gYAwQ99EIj
Zh8ifMrTfoCRcCVFABT2BTXWKMKGQd8Dr2/J+Yaoa55Dk1xdwvcLzpV3uiQKU11R5ENnD2I1/4dz
qq8jKjXV+GF1es/5aOeUF/Y22Z5NZjETPNIe0LyN+yigiYDBR5qhtH2T3LYoKJ9AyyNFk+R9Qg2w
wqeag7Rw3Z7IuqgZ9eiR1FGcRn2PA3LM3LCQ/F7Y8wisjEd/HbV3pXe2utWYRVClSSWfdfpgzwAa
NE7noVX6d3ArdD7B4vhdcATj1vzxkdRpSajGNuWNWc2hl+bL0uGHQkMTfkw539CABwIrKM2RS/TI
0yzMcbL11Wi4YrIin4GWYdT4nfVmQOpo5rqRg1BrfAv/4RJomlFVydGZGcUuIC85CW4IlFyMkpuH
2mbx74MGyGjm3+R6ePHJsE+Co1D64I5RCVKGNK929/BmF4s3HY9v73JSFq/996/0X2gJ6Ilw2a/C
gsn5YldLAfhCDrfRSBg0ntFnJlq6x25hyMYNtOVsEQxyRwEHHGc06y1u2DLdone8BBNrYGydr8Ux
QO+cykB1ILRaSwrlqfOgvFgH2aNN4jnnGBNt3aHXevLpsqg8YGq6KQZLtApc6iF520R++LxBdG24
o7CcIpELWve++GicSZwipJndxJTAdkhlnfdw6DQAGXvbLKFzFIuzYvnxRCFRxQYinV7YFCD3ME0N
yGili8THJ+CdHdkeJqgnLGh267XoA5ZIthop7mSunFhr422kBGgJ43PIx/7YveBTdj+fCx2KO2tx
NTlWi7Qq5imaqL2B3jPp7eONXe1LCMeLhmYCLovJfKxvyff4OgN69SAegz4qpFuYrx/8FBqluM3u
xwddnt8d52rzGbBtWkjomLAikaDA9YNm4zNc84ygyxE17xdnojq9zlRG5mjFbJ0BuAXVUwMcDz4M
hxOv7wr9vUEGK9MHsSFIJ/XKPVsNCrECUJN9yMipk4Xuw7E8yu4prZLHC1KiJpHBgZ4RyuUfd+43
lGeDOcWopJddg4Entu+xDhwR8jpnz/UjutjA2igv4PBLky3wg/VOIzArpT/O5hFJHt7ArvX3nmaY
FI0F50eEkN99Q3/ZeD40q1W5hPz/edLpCQPaQ2h58Zo9uQ1popqX6LLIw1cx3cyuwQVwBv7v6V5n
yHq0j7WluIUpFcSiQsnDMJ18j0Ll8uZzb4IvmCo8Ip/yJIGYrGADHJISnKHJO/pqJt2dV0pZUU3t
rgheBC1fm2zYS0BuiBrQz0HPKI6vXYNKrQZhuO6K2HwtXpQAX7H3YPe5lFp+ZCvm+zx3avTGgl39
gZmyBLe7dvlaljAWGh40esuNEahiL+QuwvB6o7/36dCdeosrFFVUyMzLHadq+q5JwsckfqMECu8h
o9uLWqUSzeRzDs6GmOeyEKea2rmEKiqc3gzLbihzi8RUpu7U1StQEF4iW/MBLRgqt6vaUrELYobh
EDf0yg1cuC92R3pCgrGHrOwXlqd7UC5REyB2+LnFYlf+kzo/rJ4NYEJzxxDkl+wW+8EE/TNf8zvd
udQAE2cMCq0xlnk0JdoiHV6yIHodcSSRXMp4DQX112vZkf8WC7UO4pqaJZbR3kU2bv4YosiV82kl
4oSYO8NVIYBbb4JupqQi8tB46uoa0jFLU/OQs84XmuR3ZNDnZpSWqst10FofMQWHRYTLLvm55viQ
h+9dGTycPn5MOnQ5p3+htN4cYMbzMxAusDlnyIeHsgxcCYba5GjNaBU3HoYm4+ZhnQhx1dJyjbIG
7TIzogviuKN5CXy+XEzcnG8i/BjcxUC5X55V2Zbx71A5lC9G4Jo1bcJsUCxMN//Do/+eYVbgAXrH
nDFdCYrne8qNPO4ovKa1Vhdlcl3SNz8zlQV2CNoF+K1dzIINW5qLsswnoZ7MUyYRRHOEfXafJ1tk
1tOv418QQ8pumbDLrIW05EKFR0VXLTLviMOOrc4GzNZ97KIXqJ0qGmmq/kZtCiwhjpqAHlV0XwwN
Dp/rgT8EveYGovCO2T7+zLsNzDvg6M8fgtJuZ8N0y5EcnfYf2tG9EqAWGxy2cLgnWHcelJgsUuxX
lxCz0KpcUExkg+IuzqDCWy43EbNOg1R3YtPCFvV4l1TNqfZVLLYlH3bn3Cj0fhG8US6+iyKsYQcl
1n3qqm01IzjCe3isod45KIPeoeIpr4Ji/dj1D9IBSdorYG+PZHbOMatJt0M9SIsU+qmYQz0gP6lZ
pG8R8EOWGg7mhqao0jpHg2BAanIoL0pPCJ4RvITlHEdwNwNImr731Ae6uYNpQLwH7e2ck8bgmIMU
6W5zN/s95+v+5mwDHFlvmI7tlFsP44rkwhqc7rubczfrZXmcoI8K6mVv07rt/rpoDWqWA3X29S67
F5STjGOFczqB8yNoUrS6+vVPcn7um9X/zPrPp2dReMosRaUg+aFIpV1UTrpsTiLuKfYj5OcaeUno
WVDtuQM25UA1ewxglPoAQxJr7o9D2ni8JwaaBLCWnvTvbEf3KLEfZwjkqzMKIDG1IT8UDtesuD2A
Tqc1YwLOAAIkhuzDI+3LCtIzZaOeIStwanPr1ngoG38AE4FUxZOju84jzPrIFELyyQyHqEXJhew+
g3+P34wTqGCtiBPX0G2jMNNpINYnLIZMdc8dh1kL3EJk7J0Xb0bpRbWb4IOmMli2idk0OJyxU6MV
n+XGlyUAK59fEu7ROvAzPCaiLAg7YRc/DmNP2VSrftSdfnR1tubo0GwuHrgi9UvswnBboOpv++fd
/4lVClBsQEUOZeBPwiZDyRvN8SMHRMLk3BKoq+2eRmjahuo/EvXdi1UyFVw2ACZIXfv2NpYA50cO
vWwgfMy6iJHRZy4mx553c7hgKJ+BPc9zznj6xZ/o4/CNprTjrHJJOTqJpxbtdu7fUuKdfeKEBckI
W0EDh6Fwh70gXUaC2E/vZKCNPeybY2gt4iW8Sr8yUTYZJiDURe/ZlqQGqChERGROznMhIOQ3NIGm
nMKAeE3VHcAO9i4Gstzh2ODM1lD38Zh+gK9jqqq565pDn8xklbHoPe97LJQnefVk6EJkarFYctPX
Rg67/Iu+TLq39G1CnOp9TrkXt3RQ9G7ySEYS+yBghoZW/7ERFNbY6lkfUuypM5/zODEvVOkYRRn4
HVED0NLImGQgwcdyuyIx0eCE9XFfsy8WpaE1mCl66YyNm/lNnxRu33TQjHAQnK0hKoLS+1lFiqo0
2zpYSDVi6nQORWdxQGpPVIzQU/xzelpHgzolgc4AGPaS3L03AjDarHichoDZtzjpWepMIfS4cii6
d0SnIAAlG61o8s55qMvDd8H+Y1OhjTuiXWxdhmHEhL/NRHS08fDdAsZbnTUbpQWCMo0nDhKdjj3Q
jwbbI2Jz1QdDy0b2NYLKisZ239+6vTlyvz2pjfEz3B4+QHovX0weZNDG/9ZIqjP55sRpcfcQz9aY
7alxHlQPqjaNxwkgViwDrpRLCu68HD4T4DoqF5eYN2B2kAvnOZJ58kjIYaL+jul7pSIMbxkgcQlZ
ySTq+SNtcpRF/eMAIkD0ktZLyoMsmkHRPtwXsI+o4+kAQcacG7A3nHkwaG3u84Qzejl/c3/TTkbS
Jv5gX4aY5ECod75kbHE5Y96FP20tsXXnMzGAwqXuOzGpxT8zN+jucaEaPJErLbAz0BA8uOgKWORe
+D/u6J2oJ6MnnHOHJQG1ldbPRoIFtX2dk4jh5/oI8SvXRCsIHxNKDozL7mB+84ku9ibgZA+fHlb0
I3is0MGV8Fck/GFh+KRkrdriBANZ59LpCog1mlVmbQyR5KIzryJyXZNthscCXS54moR0e0TjbKH9
wGbF7f2vtTB6o+iB+YWXCD9Utyq2kkDvJ/eUMmP3zAMtvvmbmIG+Hg6gfc409D39fH7T+ZmmeD0C
//4QdPvl6kuMiZIjmSOtNXITgsruEQA31ARuB8scFdE3VeGJGSnoPMIwtlBmJa8AJxManJ/R5zWS
cYr7EwcTBHFDXCV92QTuUXQc3IlUGLAiqjP4SpcYQcaNDnT6ytqY0zlN1lrAkuffrJbO+EEwCYqU
VmebwgByMT+27PA9OCPPbnOZzjopY02ciQ9AIh6PPCuKYVOkaPyCVZX8NyTU3Qwt2ictLix2/eyW
4uo1+l61YRph4pBn1eayqf628Vk7+9v1mQtBo6dICV1N5g/nblcpRDlnPyRb2ecPtRjNaAEOpxBx
Y3caoJYlhCkZr4fJldjsbYwXGTJuRij2j08RnHku7ynyxcEouQzzg7C/R7qMnYVj73Hr/U48/tA5
MEk4q8q4CW7AgmBX0CUPefoQPxESmInkOoNl7qdwJk/OVesrHAvrpsvK9vdFC4AUYpJNPhxg6Cn/
Q0CNlHrzvGqch8haZbEbhcWyJRWC1T9v+dMGzB8RFxaV4Uz+ozF7kin+c/cIqYO3t6hQ+9mLC3mj
PbnbPX8oq1U8au/wgm/joOyL5PQyGYRxNB8lIb/toNoV4wG3wSm2d1J4nDq3ZXzCnJHeONTBi2PC
nzckH8BTI3jvLDBSbGKphJd8pvr1eriC01n0kO+6TGUq8qOHP5lXa+WvTt5/9axgkqqzAeNHvbis
H2GNZmy4r7Nh8EpqVCqfsIwGSNSQL7GULyQWsy3ibvxC2CuewdiW3c9iMrvaQAUWffF+kwpaTdgG
b4nC4fg623o5cmuOX7kDHuRsIYf7KdY0GxLuGtfAt7347fd3+ZHD3a0Ew5t2CK9b7+tCjbGntNpr
I7SPglC6JoM/kBq0GR/nE47t1mMinAFKPoV/5QEvXHktwnUxM42h1cqEm63LhFWX0t1t1jDQ/6DJ
WZsFC8bYhrNQiIsV0ACBBJBy18d1VKeq8QKxYKOzFCI1Ves5nWH0ov51OAOgN9/wN4QQRB9vtGJG
D3EPm5TfsRAxUUDEyFkfXg9gILhyQsZQGXzCkVOstrM6ov48Fa2b5J2mQycPFUtvOBK9wwkyNIhx
lwzIkV3z/9WMkwDsSuWQxJR2pNATo8qS8GXcwboPLP6MmrTvz/sGzInfpaAAYmAghMslmxDvH44V
N1/f3THunMmiFJmWubON3jEc2Gr01HORSdB0U4TjyJK2LhgzY84/70uqclIZHiqgZJZm4T7apmq8
TQfJbYVXToq3mwLJ8/bvt+4deXiBwSWmPb5w1S72kHaoXh7CvIj/AfGseOxhEmBrhwDSXKOvCRrN
uHclSe0fMg2aDSaN72fKr9q1vLkuefh/K7AAlHy0qLVg86wbWAjrFLUfM4EYTjhGMrhxho2G1MSR
FjJZKSIEQttucINnzEig4y/kAQDUmxYWLOWu4hGWx1j+NDG+oN77CEkv3P8QWaw3XhZrdMCP6HHX
vhyQZfHnDUGSNNCgao/LbgpE0YwQNb8Z4vbXJIVhsPssBFmH4RvBdoeKlFYa4jCR3SpTdULFjg5I
8c0tqad9w4bz6xK56pCzcZ4b6FJ/4MiVxpOrhhdTgMorzMYpPjw+DyoE6nSUSnsuFI4TQml5KZ+z
Bp/cc3v+bZ6v3mnJ9pzxF9FcwkFeUg6JxJdNx/FzhcCVYjI8V8/FCCtrYzF56TSNmH/AK7q0Hvv1
ssHDIiry7s5t2WMTxQWdIKPEXTgJ8aVoHV3jd2cSMZRt57dlZRdkTIKWalQirkfxZffB4F0Fiv2z
6vM0X751xSRlgc32EWkKK/gzZF8VeytdhNmDrf0M9/ZYEEiClq0HGPvZ8UXzGzMmZujwg9rqpSuE
kDwhyDpXnI4+SLyF4XnoVnvwYvMDq8cJDEHexMUYhdLykrIOsP6LyTgZrAj4mMxhpVYKS/0GSqHY
sb78IAeEygE5piYndzKiiEo4/E6PJa0A5uhYAtWwYHH/byaJmnakLCQELEhu6/SSB8IbolPOJ9WX
NaDEEOI6e0D5QfKLJwkFRzamWNe8OspTJ0DvRu42q99Tq0/Sit9TlXf30DdONs1qGN2BfgXamePw
fntwBagYYHx/uAwkX6n187KIvxaoxglGuqHzQPjfB7rCyvNd3hzWYCKx7jOerG3cZciuvbFXr8/L
z+ojzDvP4B4X8SQR6nlMj9bby2PJqyGnb4aQIo1S7Ja6Ms93hdesxtEPquHr9Tk99bjKk2jky0nt
ThAJc5CJhlEDys3IqPGB49M/EwV2M3L37PSCKhsFXUgSMAoMkilWT69aPow+JXooaXzlpo+/U5wT
2ComTm69tXMEsQV5Plnz+B5GerGvVmRQbzf9DXYHDEjImObk5gj/QB7+VipTOTbLGGtR+jkofoO9
Wk1/eE0QFYAVjBY/+vw4Ua8F8JUb/4AJkJMC2q3US6+NBpEyn6QoKChs6GcCX8mjHjK1KsuzSwCn
5zOsbYaByk4yAzFglMas9xAuUOFTLmfNaZKQF9TFBQJPnsIABjBrw+epO9F+DAviwuUVMf8BOMRL
gM8d3xW4CxKAMXEJGB7UFPfEecdCWQb3fbXBelQc2dqYIIZ/zULNcB7AT9UxaO0GrqqOWIh4zFGE
UastXJY5wCXnYndyaBPY4suqJ2GseeAyPlwGFKBXR9JKcKvkjr66w43jDfgwDmC+WPDaQVHxGSyg
CBEyU+H3Rk4p0aCHCSJjQYRAxOvAAouVAifX8eIfdQ2TKws4U96cK5O/tZYkyh8r6HRAVgNjDskf
eM8J4DmO0/cEFzrE2efEyb8ingabNoXq2LC2GdvsMKVi7HmkEw6Tdg3sej9ej3zNO1T3RGgw9bny
kQJUeaUiCgt7p0tcrKnezA1onC9ntDqFVyE6RQj7c3qNa7auBEsBD5XEGguy+sbaD3aJ9fDYLJ7H
8QmD3PZsAbrmcMygG/SVIGMCnig1Dnb8u8Qi+dWeqwkadZ7L+wrKj3c3RkR0NiTQlYL8OdbV4fTr
AFp7HfcHbobftM9utcGBHUv7z4a6GPxLsDHUQLJ3cCFFQhIHCaFK78cVh48+3lISF8Rof0eBJe2B
c1nIWd15fNm2OUerszsYdnHgUItBeVcexfsJYIuwKjXR6/Bbt0JBn7yzFknfNv5E77D2P39A9MiJ
QvaKd8bnhSN7r8Zvxge+p+RBbXNW7xJG41W3+rHO8kJVnzAcgM5h8jsMoPSK4LLYjqbcwi2yWuyf
RMqw6LHXLXBKcQcwA/f3BCZm7VyOywXk22K0wv4KMfXhDHrdt/O8FuUrezjqVtYvqZhwyHSA2e4x
NJAdz+zMRHdmovs8TLQ/KJ+d6w5KMnxECt8ed+lVQ6/HIeznQ4h84hxiNLmLZrphyrUYLosDSl2Z
cVneVzA+FUxyOlljcuMYg532H02+RQxB7eInosHVJ6cGfu+yKTjOE8WCBAsaDn37KPqdnsdHDIFw
2xHYsU3QFq7pUPW+qyFhN8Gvm5JpgjoPou0lXCAX3KCcK3Du4dJnhtjU+0+W78fxMBvEw6jPDBQP
mRLX3C05Uw2TB/9kbIe/4Ly4hqwpKznbUh2y3cMl0dEyJvKijsU1acVTruzhy5lOckUTakSCuqCd
7zqLD2eudtkclZ4mOvqgPPCGcnmQreiscOWeNYlbkuGBgACGgpFWyeLzylut/bvzpkAEsFYTliuz
UIDP1VhxtAKRDhJKJAKZNJiW/+ymuKl4u6PflKf8QYrlv3/KtBd8lhDU0ko5jNBfbGR03VuPr+lF
rBnDNSkHBb7Sa8Ir7mKwKLR++d8namRNWdU0XbMt4yYj25I4qwx9c1DPx/sy/qxu/ng5XOL0tUfJ
ddnMioViDv0Ph9n7nr9xGM5HZN2NQdNh7bRtIs0/J15C443W/5ycnhTfbZW0BNJgsgZt3ZCNGvnp
BIkalXyLMXfZZXoFqao2IOyuDMGB/6NhPWSvAXnBgXCQsBfiESRxcIGjFi1TfXrsao4MqIZgunHZ
a23WYx2k08QZR090JWBbD2u7m4TEoGBxUJM3pwrUuTzf/tnp0ASXPWp0pj9CVb6ZgDWjMySV8zl0
2EfkmCtWZiSxbCOesiqUlgOn2Q9DKVAnWpdJPvsE8iyWDL93uCQPXLTXrKRc5/AllzpiTsXVtqnm
nzkUNZNVB06CR/50X+LFOwdDgvUYd6oVj6IaMDa2Ybcfey2TAdM7x/SaMHBngEOKlpwc+ThDOUZ0
TkMJMWIPFiVW003TaQhSwELOU16utGED41pyRdvwlwyIX0Lf2vO/hy8LKuFb64og6GM1ZkluOMwf
ULG+yEnLxfxzrXFmD1BmrKD2+VoMP8dizaOMW4Zlz2ZOvNK5O73zdaLGpKS//fbHc45Rn7ew6R36
cT9jOUVNiTB3zXKp8D8KYuE273Dc6GK9BAmBuvd6G+UAJQNkh98+T9FTwsMAsMxVlGtyrr/I8kdA
yZuM32QUSPuWQsV/kUTkkyQ3zD+Q6bmm3jQEQjxsg+X9MX2RhElOB5oM3FW18dp1CE0b8xxO3Dqu
gbkGU5kqKIciYAvzDZ47G2Oq+ZgOTnip/Lv+dM7cjDwOSE3qQLqYjQM3/TEQCYOosQ1n7AIKCRJ9
/rgj/UhNCFlmozahwmKFaxk0b/u5UE2CpQzhGn2dtSGaJJp8nSeiD1xSjGQEHY7nxMtD697sZkHF
hAzmwBEZwWRISBJPiIjAgk059GAHEF044khfUexE0KiBDs3iJAT3d4NCuvkwZ1aPmsEhYxAWEfpF
mVOOQkH6zs5ztDfcWju6H+6QZhN9pCvGDQmn0M+Xsralz/XfAMB5hO82dkgXCQqoKDBPMghwQ2A5
hEtBbAPuJWTikJLmMOqgWxWTfV41gWYlBOYsxM//dTwkk1aZRE6aBtfPDsvieBMi3zmr6NeWgOav
upAMPm3WRP0bdlxUUzI7sz9vQc3u+oBcLHn+gTB0WbOB7/r2Q9G+9hBwCnSNOww1Cjuu8UobQNYx
MocXxTU342ZMUA7gkWFp2zwfxBiNuYxEc2ubgb4sTNZoiRWIoVBDAwbWV4giJiL8+jGoLY/bjS/G
Uo8BkykJyaHOQ2IT1rZAKrPEF2Yp2S8VIO/H/Jin62KEigKB3ZRsUre3GpI6wTd7wzhNXBFZBfDU
zV7oPECSo5a7CNWFfsbdS/0XjJImWQKpIJnAvaB3xkrAC3xRg3BfiPIcRN10RHQ0L18WY/HH3CWE
BmrdUlne8Bzk+hv28YNsCrXoG5YVE8d991amqC5bAjlgnw1l95yKv4uHx6D3iHOuzZpoDJ1R0kTl
aDoQng3ixJDMkNzLl/FjLZ4BPkrJTI/QHwE1aOgJTSZjOznrPzz8F3wV/6C9J9KL1bJIznwDymxp
zSLyaa2QZLvVXjregcEKDehSlHD2ibvsG1d3vP+gUV+S64OEDZDdr/w3qXkEWQL0jLgmrU41Gs1R
vdn/e5RouPnjQiKbw8O2pbCGbiZAi4feXg2gQqRoQkk/HRmyMwxwHDbmrtDJV0yod04aE6mL0ec8
SKfxyC2Je78ikWbrNg6MTCYOlGznEcPMUAMLhD9XE/qQqRyGKvQ42SQERf1xXiJYSNwJHbRITVUC
AD/AY5/oECkTN0Cj4Ql4zynkTliGhf3+y6N7rDThTdYy1fmxZgCkP3jkacu+uR1cE8NlDaHRTl/M
lww+TBY9gVteuAvZchDNwdqBrdSsGGcYKkm/kT53pYMPVeD0CIJlH0ViRGeQp1FKBg4n1kg+HR3I
IK0TaFqSVHAvOjdUGqDIP7pI6SYnIcgfkej/jcmaMPDc6kUfn5IILZxMx1xvnU9oa9CErCEegvkW
zi8gZwJt/hhf+EkyXLnVOSW1tKISOfchFQzWOvQBucHqD4E6lY2roo9nIwQxM5S3tdOQ9Fai3gnP
AiU5my+remk5BugnByrC77B90+dVAGKDhuP7RpJCHDhBrbxEWrA5ZSWjM4l62dkA5jcytlqk0RBu
cLSKRTyE935pZzKBzKePILHDf85tt6QaOGnoROAmPEKrmZxb+PRmk7BHZ9Yb/oktTrUbPV+SUcUn
zoBjDg0OU0jA2dfir2wRZ9jTGcXA5DsgsE6X9bU4nTKH6ITNudyS/PMjP+NlSJT4aXk4oP8FNd9g
TgqMAXodszV1MEX38IuGhXWDW3+k1ziYit8UHWF+rI7fOD/0SGgkg8wYmOeLRrBDTllp2jLQMjay
saN7RbT2V3Hw4b9HMN+xiUxZ/CX+yg84VI0k9x5w2uwMlANLJKpNVCwfOmwxDhIfV/1ls4WoR9CV
4MXZ9Zc5dy1yymMfpTQ4zr8bhmFbY22aYRPg9isNSfvpd3f1tDejWtvMPpZCRKK8pwP+yxLazogl
+OAWcAbTDQGtBgGg7hlIU0YLDccf9TxcFXTpwLbgBxSumHv2NPqYsYDzHWGA+LIgsyH+dpOKj3v7
1/Ma5BgUrsdDlEncLqFktujiiKWJ7/rp3zItw22Lwp96eT7mIM4PvVyOhlrOWkKwpzGmNazHioJL
oNbH5haFST+qvJd3WatWZ9RJrUtRE8mxEE5jedp8qbZh2vvxPN8IWhLZSC//0Wo8mA9RyNIZn1Nr
jFi6fwnw6r8nURAuLx6RmyeKWxuixXcUyiEWRKdB4uPwxN7xJv/laorVpK/LXs9F/jbBwa4XrGrs
MC1P5REXQMy2uNUvf2zkOKx4BEnBotwROInsZwSNGCJLm5/kDMXKw/MyzWGJC6EOtzqvpKjSqpit
VaucRqhQoKmw7ZH80vQ0nlf1rVWQNaohoYW7oD4CluNO5xDEujjC8PLSG+eNbR0ZMs6iz/QFsAkE
6QK+klVR6Exv2ijgaKbQZs1qBZKMJIRAEf11UpKBC5Q2q+1z1CNdRtYz8UGT5TAGJGLVA6Eyartn
oIjenw2hp8RPxRNcaC9jx1RFaKnI0fxZCmAPRxp+NtMfXAaRmk8PSA59jTzdCWv2iwKvVKE38z+S
7qs5kSsKAvAvooocXmdIAoFAJMELJUTOOf16f7Muu7y21ivQcO8Jfbr7aKwfxdm7fqisGRUEQ/mt
jQFkbS1M1D1EpxqOLegu3oNBLxt1HhFQ6rENFo1E81JGiPx+lgbBpnZrn8K/cVXEt3znWIqGyXyK
OC0EYJdouPwHtcVh3yBtWM7HL+vxlQoHMXSiQ+UPjnrzp/QSxdRg18gXjyXFc8H+RJXQ+CORCHcP
9trn6q5xaixKMo3Hl2iQ4n1eq9vyZZSbPIPPdR0v3E+ZHa7L12Nwae/az8n+Ep4HNFsRDRCO3Oaa
0I+XE5qdOxq4CpIxwPeuopuF7hyVTf/XDbEPhVvxVFYH2WEkTgbjDyPZ4Xqwr8e/cLZrUQAqAAC4
9S0ZnD6CppF+owBBOvxtbCTYTU9Ugz423BViDPW/utUHWbqVkY2L8KfLJbwMruvSNley6ezrUOrP
C2i/+/4f7mMrMnkf/K5Yy10iE8XI02s9i0Z+tCfxYHqUYR6lvk1rVZx9gm3BlYgdxkw9hKZM8sAn
3rxbrjMbiBkfEGf7IHaM3dP/3+rPW8BNkQrMw2Rfwwle72zBvEntDydJKt91cfu1LrcMHmvNZ7sA
0MSDh4tF1hqPCky+XAijSU/Yyrdy+A/ehvYTe0SF9HtXvUY2ojtl4RwG/XOujouYEY1jh41FuUWF
CawOFzNCd5DFabZrOIaXmEOSw5iwVojdv9s4zbcKzUwpM4Jdl2fHr0OlUHo3s8qrvD+OIqVFP1kU
0VsUtaDz4aMVFYpZVlf5JkFk5lYCSGm3EqhPgiIMZVW0/yTIVRhSFk27h5kS5qS/hn+FRfBHrFFr
xcLsx6Lyrj3dTOSmcF80zWQT4oKd67HffTUiA8PQQk/ThkzkMeBD3mtKzMv2b7q4+ojOkqm8BiVV
WqEjrD/aVvjM9yWwDeDxJW6AtfRpeFDq32XrFc7zVcBF2Xt8tbXvmZTg1nl9HoQOxut2A6E6h83V
I2RAdsw5TE8rdRhZQIvqkSHbQ+FXCGRuFA6dclQPcspzHV9f7vu/oq5AtZIpLjjmZcqy5r6VprS9
19dS1LPYz8nxF3QLszzaHqDq1sKHlP4tV7Pd6lsnlP6kyg+uH+NaTpEihuFh0aZcxLe+aA1zxO4t
IfCoJ6YHxBviivxBzQ5dW+glUiR1l5LtkRLFPFHcshYNDRzdBRH65Q9NEnWHsTZuT2Ilko92MtyX
lwS3at9S+VkF9X6e5jcrvUxmYpoV2xN0ZgiG1NyD9GRZyjYvKB2xj59kKZat7Kp9GW4TZAgJJszq
i+qqMDnbM+J7NHMqxUX5X0YH8wTbciQ0MmMiRPqRARbFPl2u4bLq4Oa/jm3hnWUQ2hGja9TF7Ydn
7QPDPyv+mIEWrV+qjUvvTrqiKPSxKrZLjF/undhkTCqWDg6zu/KQ5cilsehlH8GXZR2oPMGhmQ5v
FRP1/Sbk5wJizNZMpmvcestvZ28T7kKrqcsrJShpEOoYpDvasIhnb4vm0lT3WLz0o514BY1ZNLl+
amj3Gl6+XMEpRH1FbPsBI3fNmJ23ybr8RX2SKMNCypnyqnr/TJaiozD+0ByES4UtBGtXThA1JnHj
zx+bb1Knj37aynUjRSzbYFfliNMZR2WHem9bm0YPN1W+s3t9do/lRcmF/sp4dlheQaE0MyFBH+1e
wliY7F6rz+pjtqvaBxBJhThmh0Ip7ZHzNXlXdcNO8oG54rUXtW2UAB8ZaHVBGvxy4y0Xj0rwS2RG
UH1UDiHv6tJacsdi86Emq9g+uAqNI5RwwnPmS4814Zbu7nkqdQy9c3FSPhGej7YWI3AT5CsGBVUP
L0HFp0lsuvwodKZ0wjQTkXee0WV1OxLx82TtN6+OmDszHFCUHGu9QZQRh8ZCVVDyPVdKfxuXdPSS
9oGIE9s2t2yzoESP/pW596HYaeoLKxvq24KdbveQ/sriccZ90msvFg5EJKVjJZMmSF5aeXdkx3HD
2jrpgfeRp7ba3Dqy70IwxT7CEkL0fboW1z9kOTwPf/pAGsOzJojIdUziF+Ufiwzb+yI62epYPdC3
PYMEGsBMS/edIvFVvdDZ+uVNOJH+UJOvN5Xlo/pWhPRu9eNs20gxoH5IQtCOmQHKC8VRDYW+tA9l
NOEvM31+jZ3GxiHsOg+M3bRjdF3VcS5MNrMNkj6EqnxUK4eP3k63ExrqaFvZbKAKMLuUwsxRLLrM
tR/4l8yT20Dj10SZw6rYQPRWJ9v5gjx6M5El6bqi7gOXZVydYaK1/YmWavyt1XkeB856L6pm9ohb
y54uu3xQ7TRAcoy9ZIMhDvzDTC+FegvC5UaJazGOtGP3R2DksLPb4udVKdClFcd1uElgjDPeVzPD
MwpG+vugVo4xfCLBCp6T2LeTGG2EOJTehOBY5+0Hjbq9Ifdi2qoGQutJSrp/FpchA6Eng/9FW/GP
xA5YGjeNCfxxDZ29DcV3+RL9fun5ITLseoXmjmSNP/O6eAjSjehS3eOBHfSTa/HuGfaOxZ8ojFM/
1VNp14Digmb2VjnVxNAyF0WGGob3KpU8tV5U6V4JRDalLej9GuR2Qfddpt2rEcM5c1/jLoOwYHMR
587F8dvdeJcL5c1ovQnzQjP/2GGhNBFd5tGyjR9XvDkuWgssAMTKuS4fph8fNjZtTqS4NU6zRQ2Y
8qUXL+N9PoK56/Gr3RVsbBcAkJU2beGx8D3Ch2e35bv4QE71ROdaxNgZtwwlzmx/n46LHORSxqbJ
71clZjxN9eKJrkqnMAXkGK75MIja9m/4aHyo2vgxub4dwMGmdEFMkwQ8mktlGW6aE1siKtkWV30N
8xcAPNpgQmf9CN9Dq0OAAdy8eKJei6w4SqeG/wN0yuE/XhFFFfQq/cTgPklyD0qrAEJ1jk8IFq06
aG5L654tmx+7OYQD8wdoQyvtOdkC+v0kmu0WgnGP7ZLHYskyaoobMBHy2ydVdVQUF8q7Gg/ur0R1
U5kkynggo3f5bslurPp0lCKU8yXsbn5vWraINgayE4J3/aSvbhGE158XkX4Au85S3rAsHo82zXF7
S38AAgWGUGCyeYVj0sZd6gJN2oB7/L0ZF7EzTNxb1IV9rym86ribmS7ZcbCoTaKzBvFAoQag2okY
+U1lIyWMLFm9TCDumQ8olJSoOttMxr9MWkuFcn5uDePjF2EBScHsuv5gHXvmNfVQOBqPZW3jcXyf
ZQs6WJ6GBJy1d8fgTqsXP0MhGLcY2oU2JtdAbeFmxMItvNe16lEt3fXt7BHpcKhHVmQ/EtDG6w1s
74liqYbOsmRArJhz9TI5KMLNAnJ9Sggki1JNBt31ZQENHxNMQzW0NUTT+qJc3xMX34v93orM2W5i
K+CyzUPpMsd1/kKJCl/sX6Zn1rpB9P3zt2LKQZBR2o9NpOFvCkHYk6+q+p+7UHgEGKvsEXOuRQ0L
U99bby+R44svqnyyIu48CPrrPkKGtvtkUPjYJIH+Nv3I74U6OpT1CbHw3EkV0bKSiXA7MlkdxFpc
eKvj0MtIA2z/WCuZ0T4mOEpw5RiHQX1cmK5MTuFqdKY8Hux9l4h/PHoEml2jpJOZMsTIx7G1X6QX
3dg3kKl31QwaugFpuRAtSBpQLBRP+/K7vi3uP1LVt3AXBQQI50edBayjBBsrIaQE+Rmx3c+qmu4d
O6cKvkhRvTkwF/F5XytR7lnW8h7oVBtKgrJiB3bCDeWy4QpaWBBVWwo0T9vepi2OohxI6Su6Gva2
slJmMfP5rm96HLMqNOO5YDb0UR0DzK+jkm/bWdQW7V3jLTb030Oe/+E86qykMeCOuB7rMoKvWDXT
kF1g17CQt/WkzzK52USRHi5qcTWZvbluuakimuq6eALKLjuFZrJl0l5KVPfFszryJx/CabznRROy
0WsXWoeBV9hWbCvOZkMWO7BXbWBP7T16ibRR3AFapFLU8NFZSlV3JT6UxffQOs7Ifsl4d+ZtjptT
F0FF2CBf0wyjmTI5KAu9zVWtUMY7qW1q7w9WUNoH8+iCzwNboH4V5TuqgHZ8Joa1zf+XHTHbrXor
fSENbhmWNWLZvnhqFL7zrdXoPjjULo2l4+n/qyyAEBubCGKl1zBWMuipOKAcICw1V8VeSiO0dz/C
QfFzKrmTl5BC9McjVMvv4N/FQyWhcirwWRhtgLUSQ150lEnL2dJpkHMdo8Dot5Ydtmbrun9LDLC+
EoxfbCBffe8/OT2Ye0EZqxGwlg5zUPFcFYRWdg4zoYt/qxOQhj9uB3Per0MDci05XxwW6aPMk4Ze
jvptsC972gWLYOLuy7F3pA7tLwtlvLdleT85hJN3eTX/dwLqXv/ilNOnyUfcsuD+xc3IE7wDY3hV
ql5H6+K+2L/UV1ryCB40vrRmgPuW6+DBGWMOssdgL5wWJygMNZVz8aT7bVjux/xMitqGnIqo4GjP
2ktRI3yUWEfu+fyJvCr3Ba3MKhHKh6kgVgbf46HfaAx2DajJTZPgFqjiiSpCRa+dUz7H7ZcNo+/J
hC/lpwpGbB6b12zLoxe6ZyQYu1SugnzFQw9UtmhlDGVmVKua9ihpZYIRmyW3Bd0mXesfo3LUyhcS
YJ4jNRAhNzmmV0GiupvlJofeIhvuKlQC53JcVbeppSYXy13JCw9fcdTUJcjWufiwcaYbmT5E0xlY
HbLjEYfqXN5+XhUoUVw8dArFyNumQHqVEdZX9fNXRt2mDkoHccyY4kRiSWsHy342Gnn15FjZOFr+
JMP6+WSWlzDWeuC/wUNN7Lh/BKNEEGuW+3dtFFq5BxSvRO3VA4U/EuJ39n8x06h1w3TnI+/z/lqN
Yhorcyy1ZREQk/Zto8LmVoqXxpUfG8EiFv3LuizlE6Iujko96kx+OLT6ough5tklkCgqwDo+qipf
Mbs4cRXi8FqlbbyOxoAhItQkgj1UUD2SiUCSffBlP8nZYEh65PZNJoaSp3qYJhsW5gEjfRI3Ip19
7wzdnOBv/ps/DN7F6bj5Uvi3xkRPiKIvnZwQC4Ku3yZ5je4nZGBdiRsDRRPyHMxI2C5nPne1bSfW
jA40KVaVjdhCXfOxKPYiJKvzqK693COaVec+zLB6MN+uLRmhHE1QtTMs9M19Xj3eJMHZ5zu9+9g3
X/lvRZi4lTYjlNV8SA8bEqKRlfupwoU66BwoUPfRr33beczErrPX5GEjje0Mp5KqVPXZylRvM3Sl
Z43nTq6LyVCcA1u1W/qQDCu2a5Hpc24c1J1yxTE7PyUWrqR3dYx8Jd4ptrTo9FGvn9KZQoXtZlri
ub2+fRcNYpHULTgqJJMhF0N3fvMMR9Px921cvGreUWhLGectwQBfxJMeJ4cJbE0kY5SQpsN6YrWU
9jQr4jnE39v58ObMq9UDdyMFnX6qmmM5n2H2tGIwfajxaMwMYlwrGulkOTXITKKgV11/pfh9pMpq
ztapLm233lhXbRn+0Fn8uC0mBOUEGgcNXX1ZgbJovbKF4vb+kWvtFEg+g0tlsnKY9sUEwvwe7XP3
z9Whh4oLVRUzLesqMhBOc7elZAU1WCbbylnZHtV0qTqb886qhvm26+EgRKnaiOTwvah6gEWTeXB5
Db4bbYIazZ1MP9+3I3MoRchA3KcWHfttRKk7nPifQd929g4pJT3/bfE64MEre8L+JIXQ/j0P1AIO
BRM6xTI49ORzbzXKv85TsSA2YCayhUsBB17muBZVfVG4l1a1f04VUQPzBgWcNEri7KK2a/jKYl0Z
3UV6pTTCrFFuM/O9lGSYBn+hBGpX4pEH79qklnjpEV7z5Wv11cpOb2hExejntkoOTj2mdB3mU5Q5
u96qR2FoIlfNfCs0zJAZRUVv6cgM5p0Pzp31l5RpUR/n8aeSgLVQwNkzLu2YMRXhH81TOHIpKvef
RylZYnmoKXmK7adgVznWtwM1Ye2gfn9+vGY5Thy1OydYickcMZIzr+Z7HaPWbpaMZtSNM23v4xQ9
1o+CNuq8j7rCxOTQ2PVA21r4r83Iy79gZO9Kvp8xfWYzkkhGM8aaEH3rG3lU7zMYl8/+TsikBKhk
h8symlYQb16LIwUG66ZVmIO/L9prMdGZRkFwqVLgaB8wzZBeaFfxj7yRwaKRHqpESrfmKRvZT+0s
F1n7hb1JkeSiyBnjxm5UsR2RM4PTWwr3CZv986uw1t7cBsRZVt6csi3VyEe266kAeawNs/oyDTxI
EVYs2he3NaoHLwcQmcpqSfM32Bim1hPdq6FptHgxatIhi4icse+VlHMoJb/FpY/nV1IKMPn9U0nF
TUGJ2WyTo6sji1hLGmym1FZpZ3bZeH0rceTs2lrUGlfunXU5bypxrO8kk1WTXR20UhoCH6FoBGyD
vM74O0LK3jxzZBIeVcrx8lXuq72ZRdxpf6/8yx6lRPFYhi6rgLK2ckWvCh3BsPTTV2LfEp6nunxH
WeU0Yx3VWpt+zA/Z4I73iZEtE73Dk7Esy0RevW2rOiPkL127/J6+X6UDivWYn9ZOfUh+c+sbjadp
5BgHSYXvMD6PFr5Rw2yqBWsHn/UFGxZT4vazw0xVzeJkdXal+G9U3i4MFj4uw3xxhyQ9SHRjmdJt
5DpEouztNGUMpq/aI4VXWNqs119bUrxT8UKM8SwljdMNrIE46XKsd36Fu314EMPjEeUWi/D1tbw0
H8fgoPfmtSDgPsLXmsvMx4ETuO1zPsBlOZWuvK3ARsixRMO2y+fPQUmYrpyuxfWmkTqU8skQWyvT
Ti1DRLrNOEibaurqHbNiDpl+aV9gmLX/13muPMo8A+8WqnkwuRL/7m0izD5rG8Bb7VTZNbLF5/ed
ZFRzVULfvEnIO5UMmk+mYsGfnXiv9NciFh54YlnkGDFcWXwEuw+IOwt9Gsdte6XnfxjoUbkh5JaP
9ttQ5Rp4vurLu0GTV+w0uXj8m9AMKU0t5Mi1jpWzIdq4K9Ob5KwZ+0WMV8JEi1ODbdOOtI+YSqf2
jCYRS5aCODMW4qXZr5dvbN9ewarFjgcDCQCM9k6hivVYy5T2evRdkBql2pGUfMVeMV/lkJ4J2eDS
OGYs6mMz9pGZp0onFw0g2l10E3Oyj0x7YTDCdvhStpJrLBzgKHE+U68SNi6rRJPVZ/9eWnxEM8nc
B85mMqoK4tXNT5buNOIibW3AUcCY+ZtxAhtSwInIpsocsJixhPpMGmnAESBvgoewhQjZDTTsYaN6
fhvuXLBMGOe3Nixm2NRw1GmhqqETWSzlEwWwnBpJ2fw6y5cTlj67WUAa0z1E2P2l7HFF/u/oWc1X
+VIuNF4/q5YvvgmQ++y0St4EPx9U02JGfV8oIUfX8l/bZv7rOc+9Px7JTxzS5bv6hG0zGQelVtIf
6WGSYmWQTxtqcFYvOqbVBfeBPw2j27EJM42zA162paodE0RPP/vBHWvP3qDJwiBjem8nyxGlxv2l
q44XT0ZgNsRPvWm+jPwXTjrZpsN823wuriV/BykaWPsnX8EddPGP5n0ga0xEXojxXPV2apy25Ucq
fB5aqZv9KuEiV129W2+uT4QLuVz5gF/19USw+soX11/X6m24H6B61vWl22T42LAxHhf3k0VPF5GV
Ew/GaELnNFuMISovy3F2nxONL4YcH58Tpn/pSnu3KoSp4kxk+ni1LuX1/PYsx1KV1/CBtDuQ0hez
s47wrlSQoIhEdczWtvay3aWWaFxjCwLTX5U8N6oIHkkfUSnh5+kdZls1GZoIF7djtrZIs+8qZmNR
tlNxAf1OFaTr7/H8qtL/kZUp62Pe1PpLJfCsA9DqUUOmhDALHUr+mW9z3+1EXi+swz0SAJLEuwgP
Pbxqx0I5NfEMTEE7+RbSSny4BzN3Mu+irzf2WMqzAxDj1fP9ynlapTD1HSu9zUBekI3nR26SyAeZ
T0Ox17u0nP4bt11WtrwpGFRI4+Ji5u0/penTMzj9QwAulUSXNZyVu785Lrq8h6QIvfnTI9l33lUn
spT8yhAQoXmWORnYWXDBcZoXehk/iDCw536U6bHEKnMz/+i6l1Qo9+mimhIVaoittwx1xn1bXny/
+jb0cp48IpGkG5mPZU+1rIZnxGK7kKq2eQFUHqHToKh8Y/nxmrMElDlltUaKjSva0Ag8ri2OViI+
1MOogYbUOH0RT9Jp2X6O2w9rjKOOil0K3yvmWpXD5GYUw+SE2cdCYWdAG/V4sNZhQcBEEA5xbNAp
rw3C3MFjgj+hxu08yxgkREE5v77Lmc4ZrmuG35iqsbMAt1KyuQ8t5BVUe2l4WNTONgvTeDNCiFj3
K1KgOrNXz8n/NXyU6ngJf0vl6hdoRBNxa1smuY3XXgjWEOUuSCCydKpEK0Rho6Vj+WJP+aYyO4SZ
z0vlTRm2qkSKs3z3Wl/AYQQuObuWqDoFFhqeiBhXJZYilvfG52Yd6X859zV/5J2STT9dy1ayI9sf
IFiLmdjAyeFYOrEREFL59mWwTG2eTZcPBiIGpxJtOQ/nbPGdbe84FNSTrWwGSPyuH3WAUyAobSeG
utlr7014Pi6eB+oVcAl0RodnTNO80Awnyq9+VIIcVmFUp0MRDlR2IE9EngZqUXho2rSd+kzqeQf6
qscqfLEIkEdvNZS6xJ/GohxZcvKfLK+/zvWjwrmeHyZb2Kskdjgx82zwPXli9XZH5+FxeKFSqTzL
bEvAly9rg7nYjSvXrsf8eTKZyL4CIQhtP0TufdSiZ3JrpspJzLJz8an/7eSN4fdly7qRo2cv+8kQ
oFvaD2OTD8RtkET1gVVocZ7hP+29nZTlexuxrljoRoNZxD06V6wlg5hN9VAjmvxc/I4bvnla1bXT
UJiz/7NFte48xhPWQJbcrzP+XWRqb9Sneymts2TAfqnqy6zq9HqPCUw2Guo/gyS5YzraemRCh2yZ
GR4jYGH/k6yocFOXUgxshPJ5HJp6r3+IYHlr6XDQCjcsJAr184dlXXNjyFzCVvU4XBUp6SeDjoQ4
ydDOZaeoLgQFK0dj7MwtjGABbRO9/d7h2EhnXeSFqNXdV+7fx3iYrOsb15W3cEMiErMJTwGzRvu0
C7KyjfZHm2gXZokSlNCWSCyJVwWAhkAGfVHFRGjHwr6uR/3m/1GhqcZywQJVL1Jpel5xRbLuvoCN
DVCI0Dfrl9/TWDWuh66dpdskJsLNZcrbjAU2a+Udqg+DARDILRe8I80D4m1xYd4NIQytD6Lki9ee
fybQtVgH3F9YFCMwDYGCcMch2XyvePSaBMgaC/jY81xE8xzPMT5zRuPjSuozPlsrfz+PRonx0qMZ
j1hdpopvQVmHVjD2ykSa24WNcrVsw8JSMGta95AbjPswN/vNlzAPcZtEch7/zf+mC2H6Hb746Xj+
yhU6EVA0vjxJBY9abBQ9zpABb7Qq9NAeD3ft9aU9Tg2PXGDjo3GyVshMc96oG03Dt2U35xvofxh/
ef9Xv3P+WJ+LDt/B1+3mLgRLlRnP4kTgLBYSQYHprMnN74XaOtvI2rm7spICGKGBLxSv6yJESTO/
ZUPTOw3v1re9o+W3KaWaISGQJNoEyHJ3kvnyc6f+PFkNwTd35A/odvL7Md+3xv1LE5vxZjp7Cmmk
vP7CQqwxoA82PkxOdE09Y1G6i12k1vQu4yOfJEDp/uN/3vCf1ApN/H4SYWaaQC74O9l2gevGB4ng
7RWpr/JwdIq4c2As5d46w2aukANU5eyIMuM6TGD1teAtBscpbZFJ3o/IOt6Hp97t16x+Nc8ItN1X
OpKxnS8hetlhtkB4WQW8zzxa2e5F4YTmM01oJyaP9mEeI8f8AUWsVCBuacO3Tc5v/mNkcUL0LxB5
UEBsRhuh9cxH3Zf2c3sLYpOUV6/svl+7IqPAaerv/ZcaXL8sNBOlR5dfBdNp5IFQsv7iKXyymLWR
j52AQUfsB0Wc5VtLW56ryy5WU3rWp3Z8WHgH+8n6y+OJdW6NdWfdXXc0epRXfjLTthawE23uOuB+
/Htl22Dei6Mk0qtdcvXb93Vwwt/tJXvPbmS8kew9GuDyVdufu04K337Y9Gw51XOzvu5F/WTkTX1T
rlFN0+sQ15u6t56cE4+tbffefQ8w4vaZr3Mn3fNaqUkExJjTNYSp8+QyRK774qoADO7f2kurmCI+
y3WSGKy++UB83juZiZe49NL9ws9+FyW7aJDrLJOE9pOjROQX0C9MXo2ttVAqIYNH/PtV8/i1HPz/
nkBoUBBPYDc7izOQysktFryGl1jwMAdU7kHKISiqjGiIAr1J8yh5f9qicANB++U41cfC+boJJnvT
PHPTfswax+zwMXpCYuO/d1wawPrYp4/fYz9CyQObeQM69Al5H1LQKJaLSGlLGnq2w73UPnh3k7/X
6cNOg2z/3Eqz+4H49K+DXC8rVhvTyVEGRC6vuSRx2LcuttBLd+OdNN01YdnxFOb/1tqNSCEkuafO
gX5q0V1prJT7vIssFmkQxBVXDZVA5Mv5p+4yjnjbVMXwi22of8IfsN5SEbM9JaL9g0+SrLC6PpT1
37WT5Asw240Oz8AWmUdU7rg4GdgPwGZyGF3zQUp2R/EBwKYjPN04/TCLAaRnvuqIXmY2RLxG8V72
d7PQbRfTv3YkYVMuSoEZXwwS4sFYK0EyhbdzTwZSvLjGNDFt+hPJCeu7VejvhD9r3mzUiy2n4TJr
3JfOSJ7gxUVRbl0RqtMUGSXPt48ALcN8YqP51dw+wv2znMSylwwvFpvAw09tVTsZ00KHFyTptHJB
rO+2AEeiATwK5zsSsabEonnByG3gq5byzO5fmc/HLHONHshKn8x1d4aFHvcdJtvBUsw5qqeuEzFk
2X/8PFrbyWqGDzHuviwvrnfVRtUTxniQmby764QlXE+97ey2CGMDV+DVe1rE/PuSS0qLqn2DnZWD
Odlq3VsraA8ExYN99M4RzrsbiRQQVXJENYC+y13MDiG+Drx3+OqNGYM4t8l+HO6w6W1moM2NpdS3
UeIeYrpHv6HPigaOierrdz21LqdN/l6/jd4DQM+ctVZ59XuAwLUK0fl391cAHnRDkcql+V0M+usw
Z37tS0ZinCJJFY7taNXJNPH7BilFPD9yMF76I0MC1QRfL4H6l4MUAXfy88HpxY4BdphHs7vY52UO
ivpe/5yZIiLIzZI90fLWljMVOlMPRlRWZmbnSekMZcs2buQ10fkvTT6Me6an34aQKOft+nXrefZH
4IAopUBQeZq5PYIdeM2/yAcY07eS/zzrVPznO/rcX8PTzzkTrOd7zWznNY2N0h0fq29zjj5X3yje
evW4PPVvzdzh33FdhqynD9IcHfBc5pYUT9af2SLq8dH0+Mo3M+ti8dC8/Ebuoq/ujncL3i2VxzJM
0Sh2EqxG+zl2ET9Effc5NeBJgofcRTbJSqvzTK3k72cmlIfv21BJd06FMmKSCFV4UzrhRc5N15aF
SIC4lTCxjugqjNqMEo23/2X4TK5k3nPKBw8i5e5muCCkADy/I2X3ehV6dQLEJCXeaPyz4qVjjDQ9
jIMLVZSOGuw1zf2iiZ5H+YHZWLap9M4TFCJFb8ODQo36zbZsskp3kRuSfZh/MakyVCQo2DIc/P79
3vIeOjOLara2+VWeHB5FRcIS4/gls4cFzsjGfh+3XUCSf4Zvv4p3Hxs+2kEBz74UD7d4gHXZU6Jd
07rNkmik8SDDDQXvgF5hliIiHHhZ0SJPNEBivyzCqmOmu9YbYOJO37vwOM33rUMR7O9fN9VWZuD+
mMrfJ6uRWe1htsZ0nq0Q1MJVW5d3USWPlqlSYfLsjM1cHqNbe43F1XdADWUdlCm7Ii0OFtLmHRzh
vdr4U6i8Uwuy4Fbz+eeiEIJcFUgFP3Ku7u6szCay5iIAims0rc3+woAfJZnW1q7JpeFtFfYfYqaY
YA7ib9kbJ/3fQNoJTxrlnkOHPI0MYKanf9hXndbklMb0NU2MDo9oBgKfeA2B14vZ+19e6hpXbLHs
nR2hA/R4hEH61gKJCGMC4TxRgVNlgaE9XlXD4OCVh49LkOTXBJKglgH4QYuUY6dQ8PajnMfRVY1U
eKX1dD+8IqBuWHoBDMo/m+qTzenOfjXyHwhevwCmaOV/1Q6wNXOYZ+fynalTAtA92wrQVQXXDm3k
smhAXbeFtbSqZvgojds/78+46X8927+zGS78JaIqOD73D4Ub104zASHBORSirIurpH6o+7JuWSP1
s6s5ia85C4oGM9AB87qo0eBA7G7lQwW1BOnoxHNFkSaqOXdhLhW+U9H3ypI4AcpdlJEKW2A8zI9/
iHZRPxrVk1hkauJ5unkfrua56UH0mV6wjkxxlSOaw7+N08rAb1Xcsgz1LcwvksGD1yUC313rU0pl
StePJDolQ7M3vLl0JS3ZF6/duO4lWWOKsc1X8ubi5+qp/1K282VKVVyYw7q6jZXvV2zwRWv7bYnV
PN9NfJPdJUYuNCAbXnmekyHvogue4/0jvQumf8lEtEDyCUxAFtEdLYuLMT0vJ+7cPP23wL6qZ/qL
QuALFny0UwT1/BLySonu0SzmF/C5p/+58apqjb+O/Rs95Ijk5talhx+eIZi/XgK+NLpZMTmAq4Ml
bnRUemNRhBR/UX6Zr/6KxN6uwQCVf2fVtUCu4p0Wfr3RqyOkVEiXE4ZkPpRXkDliR0XGMVfGMatw
aaCipjGEh2HhwjLO6Psx/FdG9wAWNKpKhRfIjEPCyQLAKl7m7fQMUnmT1+DF2nBZfCiW3mGOI80/
KfNjLKdd38Fp+Byl3ZWfFdJs9GsOKThWfPcSFFXPIBf59fvS6m/1cyDcGiR93FLg8EXYBWKTrMZB
PPLyeCphppbF9E+tTF+WXLjBOMs/LJs2YmQk3n6mg6z6hVlHIqTGY+KhI1vlg7SpOJIAOo9C1kgI
CRM6k4mosfgcel/9D47lgc3ysZLXSo9DjVah+/pmG9DStU3fLf5U1mdnv1Lm1kFhmlgX116Nbco/
+yZiIVp6rUHcPJYQ9t6zDHlFiXIYcgZs3Hk/jj83/wzhH58bTOJj7QJovvi3ddXCF7sNTVS6y98l
JwS+7a2DHYq59qYlwRWY8nIWefY9j8wvNdbQT5/pjwtVi1Ka1wq2Qboeq+3bbEur2ckhWmN8bzBc
mXjZn21QYZlUqnU41Vrou01HLR9hVXagvvCeDb9VRXqVXCBNZOseFHdOfCi0ny+elvRZR/rKQ+vc
XqD/kH9Wni2UwBVoycYESb2fKwRnnh5/ecNzmVaywUv2QD7z4Jy2+f+DrJMSADDZTX4ni/HW8nv/
fY0kkJZfDGBK25/UlC+geUolG1V+OoIiTQxC4N/tR6FhkZV1RHqhdahz5c/H+ZuOwxhFrdIa/yxd
OAtaxoM47gWysKbUPymvnA2eawwultEG8MS/TzpuJmYajwQqouQC63zzuo6ue+ItQe+v3/TkzRfs
LFr3rsNwZVKjTSFYaCRECwCZ8nUcShv56Tte2s9djPWvsjeTM20I+baob/VJ68GxT1nOsWYUya5g
/bZuydw/7nSyo+U6zMYoHFAhVhoDiO3ph02E6/1C6ZvILlq1r0frQ8vEWlAxw5kAcdB9P4d+du3y
G2MpB6cMtyy4EXMSoWIsFr38ax9mpw+DyunaF5VzWodEqJtbD1rbOu1N5d08LsM0qCYT7CIIJNgj
jTFZKxY6CXKAfgyPUgr+VHIJFZ7Fo/tGa++yL9HAyVwFcefyd6KEGMbm/MheSkAl0aG7Nt7uM+jh
AWIC+ErywHvYa761zlbRO3zRiY/yk5dh3eQ5y8usanjUOu4Okztm1MCNffZWQxecKdkAGRLK1uZq
imI4upt0RNRKFdl6NDfJcuk4447Zk+BRTRLDVeeAgM9hurLtZVqSB2CNA2j4tBJM7cNB1oKUzMeU
Xd4k0x3/nom4KfNVESjgDXsE/pRHMUjtVAC0PLTytJ9FuLjFw7sz5b033z3GL6/A5ykWxgc7b0Kh
aEbqSKkS1RF60GjBFVT++vdP9PGH6Sj4xKbOpZslOBHuKsI2kWuTZg5ic3GGpZW2WwBSv6hSGv9c
GMToeaG972uy8B9mj7Jwwk80X86XzcyqR/s3j6N7ZdfacJi5Nt8ohCNrgyWabg7NcB75TPye1M3t
jKAkEyUa+XQ0jo3/FaBpDYJ5SeVIv7gIboh/UWWjw1+NFDnjYexXE7QQuLTO8alLp3u7JsLUJNlL
z/RgX5teAvYtHLfH0/tkMdIxJNr5zvgPX58l4qJ1nyc7clOyE6u4SG/TjLpTYfXJfs5Z6TyRhNaD
5XzbfwsI+nJYuyxoArIzf+P7vr6oYuWStAsJv/y1QpD3DvrSM4T6Pry9uA9g8FRaDy4ThByOGj/q
xFO/2ABxaNTV2etl6anIZhBA/7rg3Hv/O+qEkyHEiyPJhnyRRBuMgdrZ8XkoPeBpPhtdALM3OJ9D
lncKAA8y8MBneUJz2YQFbWovYc9iM7S0dHT/A0t3SM/aPMmV/rpNJr8GIdHC9UcbElTx7RxJtuXd
1+jcMe66zHaVsjrNHK20aT4aLvulkYlWJtaerdX83t124yqM3/efsuneegCOVFm28lpcj8/Qzf+e
moUBrALG9/yT/U7Mba3u+tq33uow9DNRPoLjlDrZc4i2haP0khJFHRgFLt7DqMbMqJ5oKxDkcT/i
JtpW82zqujZTX3n2jiNqjvsoO/DHkJYsPRlRrPJtFldBnX7S9cw9jQ0lkNRQjkzW5xZo1ZiZT5b/
sXRmS6piWRh+IiNEQPRWZgQRcb4xHFJURFAQhKfvb5/qqK6K6jonT5rKXnutf/3DqgPao1xOq0UX
gM9LK3KPIsTUnIYT5FNONnygE2Mtc3hcIHygG77WQW93JS0vJgcR/5DXWb5wLWM/4JM2KvzPOFTN
qVwOT928H6kku+bYTbHoShEQFX+/43PBE55e6sXvrw4oGjItQ3SfftdNpF3GczVWt8zIQecOI7Lx
/jiYfQw8Eq9lO7rBehgK2WXsAjNM20U/YtPRYzKmv4WPQkXg3oIGSRo57wCfqKbqX3r9f7dPuvls
lYDSsn8mejew8KTKAMf+OXER1EoZFWYe91D9k4LkTGqz6ASl9R1blymRvtteUJllLJixLw8SuQwT
iJI+otjkMe7/6OFpmi/1Dgia65U60l8A1TLA4lo0VfAB4xAAdg6j2h0em3XTTgCxeaApgK89NYxf
pjwxag5XSK0G4v+ACUhhTVsInA/LmyO246nhivyw3OEKZ7PHu62J3QHfUtvhBMKu7ZRv1K3s5Ctt
o50fpCKcO1zdCloeeV6JAJ7xFh9BsN7gCYENsI4E7dF0tGg8bXtfUw45YTDWShgiTAbUyyJ4RtXq
HrMXiAaoBGhxT11PP0TklYGXq5WdfCxgbAI912BZHXYSinUn0ArM7anzvx/oNX7z0y97RDywyHSC
kst9CtmMnAOcaSAe1VA6GbdFU/iRpoAsSMJ4DXz47FMw7NiRIsoSNVuPgX05odoGfhMAdbNq9ndP
dlSHeVd620yFLMAHMNjg0W2yFcvp+ZtbFkF4blDBh3w8FbxNnTGb+iQFfOwNP+u/zx/TYGpKObYE
21+bcA9yQgYnCbwqxpuGa+CTCzJxOqKjNUpUlmhdmSd7k+6lU6KGEAbj/j9cFKQJiIckezwvaHT4
ZBePgMyGu/46cpbLTCcEYa8eDwNjtGHGeK5BUGrmoXWxqv76Pu61bov5Js2K4nCmSzF30Wgxsb2W
6YI/uYzeC4oOTxGA8u8tJE894om4uw96yUPVAANCPBKtFo/M/aQs8MTBMl5UUv6jDmRU4d+DuvRu
lHCOoPvw3JJ2DRsLptYcy75sR8swwHmF8QYTkmQyZtxnOGf8zPQHAxSXALxNGJ2MQtTQt94dW3Bs
wBHKFQKNLU6eU+36WQ+2xUy93qZ0G88F7Ys0Uy7PE/btzu+aXoT4bCX9NTGWFOWy3ZaWd3AAEE7i
EZRMekHB7k30lMYP4vd5NJpof4xyv7vOCIJl0/iN9h43mj7o6M2orzInh40l/L6xeFN/VwBm3mSo
Abyw3+LBL+/LLWEOW8GLYmw7/67MV9zRON+/5xUtMN8RM+oN08OINzOS/nhEZJQcDJB94d7Hyg+Q
Vnb/eV3/V8jotPOTeEj+0OfVmNcmeMtCZP6JKUu5mykDFXMTF2k1S7FFWI/Xn5mIz7hfCHMnlOva
XgYuwVFTvlcFMEdaAtJEHK5hTIUznAhiGNLOAV4iL6D6S85NPMAG9CT/aN/60H1eTm8FMXNTErGK
4ScKpis4O4ZWfKIYCDAhDsDJuefZGdOvH5h3iaKJDmeR9XXDZ1UhzaXc3khMrxb5fMiiqdPpAAa7
LuqtDhcFIo8UoUUhFru3+wXqcbj9Xek4MRzZY1czpb2j1fa/y3ohdowy+RDEtvL2KLQbAQGxSzJE
CJQEpQySS7HOloymfDK/Bb03PfEIG/OcUIgbXebtT9th3HXtoc3Qub2oiKCQg8X435z34YnY11fl
xOnjVqDmNxHDBN8+2bQgG0hyIVqh0P43peSnA5H1ApzCYJiTyp3AYeriakf9BHRDaqucMEOXdMSP
kImp7Q3rbNqYj52GNCIUAHoxkfB837XLD3Yu53wLMGCWS60xahvp4wmbRz6W6HvJdt1aOde8t3RK
1ZG55bBNLhyP0TmtgUhJiwvLcyIMPT5r6Uocb0QbdyiNQiQb4lYaJv5tnbkasQElgWoizmPEud1o
4GOXknAgbHdn0Dk+q+xSHEVnVgsYgo1Lbw8G8J7fNP17wSTG747CgproKZRD7yVxMnjlr0bw6uRp
P/guSBuL+kfeGbDmNz+2JmC3IW8OvgH3ORRAADcNW6ib9T4rYWMM4zHx5tL6HXLV0Gf7r1N/9z73
UD6RQO4XeOD3z82ZqcNnP7xlAJMWuCElf/Ke5xh+Wep/Np0t6yx1hAnY51p7tdeGtcbk1c5e4WcD
Tj1GkwcNxoNR5RbTUfg1hqTwvHBy6J9hTP11L+exIf6XJYKeRDw2t82QWyko7MrjXzjjjIivq+ih
WbD63gqfbcIuft4A9TIBSsiME5uMDutx6hb87rFwAX2sJdBoMKKWh4ynusHo9ou7Vefh1EvSQJ9k
V0lnkCJZz4OKiB9ZEilG6Y5Cwh/W2LSF0OKAJ8YONAeYu3AiJ4UzDnIUayLz6xCQRuITFgDfsbCx
/Cd0B6mQl2ELwCUYDIiXLXHrfZFBmfnpMmdgSjCzJwh5nzuweLHSwlDL7hmmjpUgXlPDmSJiQ2FX
KnCU8mO6piulawDfw87zazI08jL2eP3FyRpXzCCJx4Afb8yGWUl/1QkdSgNpD9M/5AMT9AscGXSH
3LgUIKqnC+Z0xQ5nzm5j0d8+Fi2sKJCZLk6usKZ4o+w1ywduvVzsCjiHUC6YtqB/8Hx86T0vNCeU
Sq7SNzF4RURvnggRMkTNOyj3PjsXzPZjjFXUPURAnA2zsDsCq3DPUFUAAyEv/fYUeyqnhIUKe3SQ
epJ7GYCvLAtXG3bCM+w0mJkHwoabTwhqH+auLEa4TprJXbDknkx4/1ZbQAFDl2RJPCxBHDbE6E2R
JaK/0OwDZFa0HIjLBxsKAPbKxtNTNrzfHtv1gO1F/FyJWQEeL6YTLALobzF8wEglE8Grc/g3KykS
Th/FeuC3LvUuJKNwQ+O1GjsSkwZpOTxMh30yo/zwR1F3PgSsNH7fT/Ryi8+291sTtEQG15N4qBIB
U4FVyRjj44b0DVLaj8m0WmoxlaC/p+gxl9L0vjeo9+LbElye5cRwhSKVa5qKOmGmLfYDuugph9b/
rPJNjybVaaIhXun8pt+u+jc30fp8/gDrlA0T0wzooXE1fJUPkOsOiwcJWIC4Nh5OKDRrIvpGcNxa
IueGMzC+LsCVFUPlvoCmUKOhvJzJLt/+4aR+sakhffc5fJDWINL2cep7mviS7ccz8iqd/uYBFQY1
jdNATk1DcnD2iRGTgRI9rvegRkI+XN6D3yIl1AZoFb+jZ9SzEM47bzwMsd/3EufAgaxwReDfw8GC
sZ2mR0LJ/or6m5eXhaSsrR80G8Ppz64JsBiQcMYRNd9YEdaEAeVOHrZ2ssCm44KzlPsKIKRDR4da
jrpYDhNsOqTzzSxdCEFkXObi5brQjV0y8DAIajYI/wl+ZZglnQBXJqtPfgcsq4hYXHKxXivmsNtK
xQkDdZfdnIQJ05i9wO+cWtmydHEtdfFu9t6bR0C+Hnbt9DUE4Y2deGzXdkom3DAQ4mmVo09+i91O
osS4NBPnO7kIW7NHoLnCCZWzCDOj9jOinNjT7jsXmT0B7PfZa6mFErlSTG8ipNuhQvSvLaKBcczR
FV8xXKOZBg+Ia5+drODtrbuwPYn9899r1d//5kR4nt/HxBnsP1sEyiWjCBJTZq3aZI9FeyRjjtgJ
0IQzwiP64+mkDzuPt8jNMzxZYUbRgatoPJkqNyQvnQDuAK9o1djVAQ1eGEW5boufTg3Btwe9baWy
UODBBEbJSB8FkZZ0nujfT4fVgwaLOWAkJrHXD5qOieVd93ffDqecryVlYxR+ro8Z3q3lEhWv8zgR
tIaJlrToPIUQ+vFemd82msfOoNyC/WLq0J6SXQ6n8TDH7y+k4XuqukRnJF0TGt8QIQd/9+cDg5Ah
EvZASSByMc6ht1/mZ6JhL3dgoNuMDoF2dLvD78BB90uFbrj+NH1eTTYd2SkDwdjDVaoyMTCdjxZq
WPnEF6JAg3GIwzvcz7DS30TekV1ljPCWwrsyTN0HRarBWWXV8JzJs9eUJT66M2LTpsQEJdbXupGl
x66Ri+5rKRYLBopMGsKtNu3GwIAIK/gsphZYspucZMyzRIxTe1J39e7GN3lyYrikyLnqLRGD+spU
SA8JlvIfTh+GeIonkrgGP/rIkudUMeoIjrSWGkCkf6zVCGA/EIdDhP48/C7m0MCQgnJHJ7l9zorZ
gaxQ+Oj2PRRttP0FbVcw06VkKIveFMt0ZuUzw3FyGsxouHHzJGzBHQcEphrS/P8u7bjBEhhEhA4y
AhXd/G1azETZfK7SzWAhbAoLsraEskQ1sNqlJeZ6K6cgkrzZOKlM4eGRWws1lbA+xcMwcvFYIqUw
oB5RG754VeJ7iJ73ERAq4JTryio39L3z0SyZ3RcDO930HeqRLRwGWTKaozOqUp9QwbVK5k+Nti9d
qyQmqjGtGpAKvvGf7UAwuiSAZVIXiGKNUNvxZnx9DiZPAMxaDzsE0e2lm2qbk0TSdxKy24HNE0cN
s2u9pYNVz41d+MAqr+1oRb0gdxIqYvQGxAPOvbLO5hwnEP+R3xy54eFBHLkYfjREvhreT+mJDwUM
LQQOaFbdidmZ7o/OC8TrdqLhb+dw9v7eK3VThMliuErWeJiydqSz4Dvc/lSO93LMeENSx5RsSBrZ
s4hsJ3cAY5z3vlqS84Arh9eftvEr0nbvKRfgvNkIbGRBSDBALf7HGpaAyQmAdQtQhjp4RWzVjkye
E6iKVZBGIF97PDPE7PGGEKHt36LaBnviNptXZ5xA4QfC7UeKvOddAXwYn+tYO8k+bCSokTQokNC4
aWGdJkcaBPaBJyAlGhzRmzBS2Cxf8GMC6GbGeKSGCi8Ssj8T2+m2YNNVHYsrfuD5FgvqVY9WFTbc
GmCo5/GCboSKAeXmBjF3K+mSnIaLKiDeZ9/GN+IxyA7FXrM9DSY7rG38ysNwrsFrDNkM8WW4ch25
bi175B4uH0c41Sq+cDBWd7CcMIDncwcVmqBwpJv8nmT+s4RmI5+/usntZfR98uei7GMDyXtDY4wH
nIAHzRe2k4Ss7mVwB3MgMrp0hpDX+u778ND1ZC558gwcoLNb4Orfqg5avx0YJnNZ+7Ryv0IMxNpZ
NlNwHT8FKCkE34SvoJtSIG2KxBKNjR3yMvtuH5zSGE1wkAv68WGgj/esYjsaoqH1QL19WMg72kXy
H/aJBTE93wDL3wkGRPkAJUlsGsDdy1MpSLL1PxvBJ4cRwwoWM8cOF9qPLx7spzvwWCiabfTwIatO
3g745nDWmzbYAUMBiaidbIHjw0qJ3uvyqoCVENrhH7yPO8QQJZ9SWvDS+Pd2oGnoERbxJSavnOew
8rrZu3SzmkToRB9RJmHgEdQYCxc5rJIlEzET2T1oblTKI2gCdbzcAcB7bAsxZ36YPfcrwpFX9bll
OR7+/MpNZxW8AR67f24J3m1ek3WJqddCW/YX8HppD1S0bg9XuZLoMdWgngIYseonrwFIfcCTjDYi
XRSHyYcb383Mdqay0FPjyysCcyKG649sHuoK01XMVWEwbZZMSX1fuo62vfd89lmQUw0YIIyuxw4n
OFIYFFpBHcDcA3VcQdxnawJPaYQrFoiU6FpwLNzWCwm2GmZ1MEzQfSOrGjKYYA+HjdTBJIcO1Pmc
ZaYSpbP0yFgOA7XRI/Bc4Qq6OvA+iDYCoD+W4qeP6BbVSkr5xF/FBght9OyEFCocI6/EhIaFFia2
jECFQcMTfzCqu/GCWY274GZPV4m67wQGLGRgQk1kI9vwZdFlRGfHg3QDkmEwwkRXCAESH/n49fji
pnkdRbwfvi0IKQ57UQl1ZGcOw3h9lAhEeHl0Fff4sGBxwOBS7XLYdVi7YRvQwrY9HKdG6QlGltnN
D39QepKNvGxtipZhVsiyUEeTq4dofVHh44yNsn27ITVcv2hLHqS29XwixjhMeEPjEEy9vLDbfm2h
3c/BVzF3x46/nfQjxWan150TOOj6E9kJv0gG3YJrWrCFCpyACdR+OApCrAE0NWwmcQIx3sQdcFKS
DRvHYDcO7q7k9Tz8TG31D2GZ828Y4y5nhrpjZMgW8cVemgCUPfZPvOb3pmLCOT4Tcv76DJf4MhLv
ni1lD2uaOPURVPF2IfVYPf9FEvHaHgY0JrJaKh1yCAfvs2VwpDeeVRiax9IY/MYtkOxheNqh0cEi
0oSUhHJi3aGWhYyHM82sWPbOUO9IZsatFcoWX+UJDwt8wH78rRn96On/0D+T49wwY7Iu6sVk2KsI
JMojZ+qL0wZfzL111FQzSSbP+X1xP8xkvJ5wlQ2zNR2HVfm1UaGtoKEXnxu+VLyt3Y62G3o6Gy2Y
NF6+QMeh+n04cKmZIwZRVrleoUPihfcDnGoWCbRZYisLsgwTB1cNxMuRfPramJEYHxrOcI/lANsa
1cVwVheg8eza6cfhBmYaEB5uEGzwOb27g8mRpdVhWtOayZv9DkUVN7GhjjEVl0+xAk7wBhCL4K5T
qvDdGS7+LW+SuKL7Bx748XOUubH+UnrJVJ4re5GQ9EK+uJPnbHdcbtK1MCX+TsY7MHz+lFvwC2V6
h3+4JBkN/wzuWCf4GW5H9ZbLs++BqMnhSAh8YD4vZbwF0z+N/qwwh7inJ3blYOHF9stG30UY0s0Y
n0WYMkoE3kLcvMiCnXV+azJ5guhbsgELgZMv4RuCaLdkVnjNoYdJqLzZngszGBTLjKX+k9ii/CQk
04fFPRRGIR/uCPzIYThpJKcRCXQt4Lh4FZMue3nKZYI77G2qEGSeYrMNNQIDIYY8MEdQ2MbJTv3Z
4U8hw0zaYo7DqljHTskkQs+Q/RGcYB/7cJuIcbRZyIwyjC9wwTAoueSTpqjOSSuf/dy3jessxlka
y2K781l4OOMZCr8VrOZmLmhG1m+NOa1TbEZcirnFrNSxYWBxEJERaiFFLo/fo5ARey+f9wVSMrcA
99MYOYbG0odVifvWDJTJA4+VUDnrB59lhp0huklCjPMjp4hhwRvjdJ06A7bNvAbosbmtYmRY0aU5
ZdQKT+p79Ma14D594evSW6gL1USAyhrM7WNFnyKlmb7/hnNSHyeY8k1+eg6/HFvm4LNJMenc4HBu
H8D6/UTWE6rg/HDRWLBpE1xn3ZTZ+zfNg3w1mpcPA8Dkt3nx4yEGf8GW5M/O9jeAeBZEJ0Y1qKf0
rPbAZZKS9zLxk8/FAGYYFGWmaMjYlS6fNGdwrBX9uYOmgtSEZGb1wrqCLBdMvorl71L7e9rHmTRB
eqbTUjfEZP74s4ahErdsOjy0nlzPBFs+T8kflkOyIJaTOcnCG94GWAR0bzjfcIIVrN8AwOgBhzat
KCziyqeaCAOwwWxga3F/LxNZp+KK/0AW/zRKLHUkC5QfT5KfAX9vf9/Das72Q/bZX375dv6SjfgI
MVDAWwWUDxMm472vyfZOZwNPtQwlIul+p1mJQ++LP/RddAHUv/MgqvADYyeKfQqSce9pUFWacnLj
fayQ7rOGtKWFNoNG0lvArX7FjxgayZtdE+z/GCMhIVX7gYmiTWRzjMVz5cv+3XkutXNzHNmlOH+J
WcBRmKLXxRSW1NE5O2l8BGWrnGEwCnXz51KOeewggsQBnhu43Liczgo0lE6VKy4zUo6FEuBhx0o4
rKwuBBzowt5UZux5BpiB0Meki/JPOCF8zZpMoi68bwRw6GbhyyQmHM8YbjyDsMD1KPrBlx/xPiAV
pKdK8Onp42v6xS7mReAbgX2IBOZUBxa3BzwR2isCnDlB1QpmjgndIQaIyezhf840APKSG1RjpAdW
wwUTPz8+KHajKjYYNCHg87VTE6F6asS6Ps/1JwKnGqgQA3fssHZg61mQBOiIbVue3vc31JQ/T5kP
580cugTNLOLnxhoaf4hwMUgjJIjk1VucYkeA1mWmOhJh7+kfGpvhbrR8OSznBvGb8PqvSz4GOx/a
Dpmk2N8/OH+JZ/A0X+EiJsy+oTPh7htBiWZ2VoRrPBuYz3p4JlDgrpdz0F3yxLvj281cSBnokKlL
5eyAw254925owQuzbidkwAaQ0ybs9vGobWeHLyMqHaNgbDuqn3s4gognnQgZhQbqeWnZesyE1Oqf
skpGzEwAMrpnHO8fRot/dL1Jok/8CSmntIdw2yYfWISJOWXWSyD7VxbXIIV/hAMd22Ru4HXKZQhW
bo1xbsGe/QrRgSkZUIIGQfjZ3o/yFlcLE83Q3VSnqsWlUHb4gZBpYb1UU+KiP1MWP252TI+/MxSf
xCZU0xCXARRB9oH4AuAd5NxZkO+5BtAacje8Vs1mgDP2DgBE9PNcdK4CNn6bHBUWjI9pvRDhds+I
FT/DUwluATk1p78kYRBK5R8vdj1864NOF9x6qM49A5hLTL8rrbaKnq5hUzNN9rLTX/X/7jgrM//f
Ma8yhmVcNeZItd89nRgQMitYnm/hws8GlGFN71KdeoyqRJricPtdHVyVTU5IHwF1Z+xkrVHFd2zs
9pzn8cj62ppzYBk152agZBDEdOzPPoZiw+LF0oU3LvP6AcRxnZTDL0adb+cNWADCtwNhYFm15xYZ
MGox5sF9XfHe6MwM1zaWglJsnbLSgPdZzpmeJykLXjiwx67Dz5SMy9b9wh56meje8b+CiQPY+/La
woHlqVhwwoCV1pjk84OFoNKCRGp263Q3xuNirl0Lr1qRTB+prJ2W7JR2JY5Y88ylMKuwm9nejhkN
WS/689/ps8HnGoys8vqXWgjtU5fJm8UgvUVJjgnHxR9in79l//n2O3Ki+bncwqk9GVTN4xsAyIvg
VkA/wswsAP70InvtVooGcTuvcbTxX/BnzZHxm2bIvLieIXewPU7c/AysCFgHvgqCh5KonbeX1Ces
TniO4/eKuw+cPG4B3migIQdxskshVbf4LEP0zXSEmBtyTGYJwnDiY7bjAeacKJ8F71ZAfhLmsIay
LV3t72cqW9JvGtQGnFLU3LR47fQwwE6WVt6ja8ETKg0fDl2eAXiONv2zfq4Fhof/Oa5Q4DHw4CQT
Rek/4akwLCSmHSAWRpBAqAmBHc+JcOemBVmFSLutrMIPUgctvDFGdRjh8k9LPW+unVX7eAuPOXyZ
Mzp+3Dvmzri3UKTZa7csM6hWHbnSFu5x9hiazAkqLuDsq3HYeXIEWZ7evMxYNRf1r9p3stWBPaOZ
osuJHyb77PTcExRhsNp2eunb2fXlvpblsaPT1wdRG0HOI2tocfuDecopDYCf6Pd524C++FmGM8zB
V63xYduRz1EV2sieUYRwJWkxQZt2F7P1t58mVHXIzhZToj6tLDgeUNKYYZHR0apiQgI6ErIBI1CJ
HgwQyZAQybPBvYecWg7rE4ddgh3gpaBG5UHZ3pZIrvXDLNsAW9I1GukZBAebgLdfkl5E5Mg77Ezq
8h2SXe+vmA5fGBR1p5EBNQX2uEZ00GhSrACMgEjh+JIQ70JqUSB4tGL9T+mSoFCvoJk57bTAg4B5
6249//JTzJ6rtVgA+yCaHmuwkSQMQJDAwaiGU7DS/iSUjuxsvBxeABih8+/VeSyXYRBg8s68Cwqd
Ydlk1zOWaEyaG+yZrfcSpxL2Q3CCcDnJLVytMcOu77p8ZKA3+5D+rzL26JjXs7IS6m+EuUzzbMjz
N6dB1lsLGZdA01lH4cGOLTpCXJrWGMNUvTkVsPB4KF4rGH4HhfxxxX+NdS0zqvVAMdVIYN3i7c+Z
W4loZp+LMTY4XdC73i/cWqshv/g0ee5E2jjKthJAXDVg+gxnpLi09gfhlHR++n1BxyNvR959p7gF
aRMFJiB+XQ7xYNHHqwCv+xYcUbw2cbNwkbVbVDERFYfLG8bq6CLwWKesKad/NjMegzn2iO1JsHvw
+YRY2CMxqo8s/xeprKLLEKB5CbhMR0/UjAGdhexk4DfKxMDiu01LEdR1wEyhb/RgXJ8gySwbbnKr
+iOUAmH4E48jjOOY+eHh3VlZYMy04amYMUAHHGJszVFCQ5gDa4RhRNq60wWtsGb08WAmWks7CvBP
eCxB1qJ48GiQfP/HHFlhOM8eDdMaLG6xqN5XHDv4R0zxH6P2gRvwcIZD15v+5uUU6vuAUoHsDK7z
n5D+A2qOXRhzDq4TeJBiJDQnj0DPHfHVTN82y18yTITLZs//AE2HjdcZhT9oacwwHsaZI49+zpDc
C8mROU8P63Z+YnRyqef9FTD0snPHBU7mff1C/h2e4FG5EW7icGYdVDh04g9EbG2gpXrqFSnmrNp0
zMSS/RUI0E/cuCXpzUyIL3fAJ4UYD7+IDzdnwn4Ozf7qsSXTFpqlO1gPdRgCIaJ0aU9TgjPIG1fD
5+SEI9nHvG0FjpZ8xN1esziJ3qt3gMIYKARuPXog8LPShq1pNyh/w84fW4f1YweUQBO5ypcgQ3QQ
fJY9grmE8gSLPEvkEMDvy5fFZMZGmz6HjhUTLVIB+jxj/MSagcGnjdx3OcKzy4CayP57qFd/Hw8c
lbYXKwePyvODvwMLuxaYbtD309Ko1yDMDGbMEje7MJhUHjobF0jHwErvUF7B4kCicYMJWZ54DjMd
4lYA/AJS0ExHMI2rmfxXhgMfC6R9Hr5W2jzGADeAyWiMc13ICNKYtRnsRgjdErG5wdP7BDQUP9pG
kPmSj4OWhemHjfycsdsYBuwKVhq9egFVEnxxNf/ggSPNKuG3bnT2pm/UL+OAuw4bML5+NO1+E2Bz
KPu0E/HuA+z23r3xAuEN0LzuKI/N4SaDPyBYnyoHbCoinEcbrh+e06YHFsra3a/fUCBKySYx2Abm
veML9sDcj5SoHev2CSSKuC+4rMK48oNJxoAbTQHxgaWu31jDQcEPahP4icx0Qdd4b0BgSufL46RZ
fGD/6s1IJ33mMMNXkVXkfDhDOrNOJxdlCs2L6LcZnM0Yn/F47GMoIM4wr5BqPCyxOoesi5IHhnEs
7wTzmOEE42sPGYF5D9FWUBebUwbfkDM0Fx4r2Aa0AMBjvVnnMHnOrDgYlkhBEP5+9/l95L7R8ZoQ
oCr98rN4rCYDdto1bJX3BveJXXJiBSZlfsssPZ4U23r7dFFaOphwwvUxRFJBYnYO4uVk0p+9cB7u
wuHqtYXcmZsRllrOuwNM1ZbZCUCItRim/01B74WezCh6zEpTCa9Zrtzf9s3qCO8X9ibFHJU+u/qd
xAEACGcJ4T0COs+Q35NfS9Yq8DJQzO1qH3iN+mmCSdGVjMzCFill1yqiUnKUU/qe0em+/QWImN2S
nJnS0sDDo5/X345C7Dse9D+SmeHkSuGL2WBDryK35REcPqQiPc2hddh+1mCYMNI/lM2byHyBMH0/
9RcamS686OOANQbRWZPdbyGSBSD1is0xopOdgjIEEWRPkIyz0/30QIquoSadtqrHLxA4fbMS8Jl4
DKDB9Aa5iiuQ6CYJ9BchXIWxgma0V5wevbfJREsmR4kp3td8+fn1AfNDkGyE+46MPWBPl7E8xiU4
+trfBdYlzD40xkSHKCB4MK2J4lAvVNjRjE7TKU1M3twvR8lmvHIaKg+hen8v+xdUIqygB9OmBsab
yctSRNd1F8YDb4DVOa6ADrxdxA/zGh81spdgLGSnjyjtA1sNO+uLxQfnwhQ7qj95DsIC9piAQF4+
GMey9aUzC9IZnF0BTnNDeYcZ16ewJRGGbaIbZT/KT0wWB6UohZUeRLdAmkMFPeJ4TixiufFQy+lw
Mmleb0EysrKpqBvtBqQziVUXTzi/PnjSx9EqPPn0TDNkxWw/kxpKpvU+8uCgasxUvHx5HRjwZS+T
ld37KJ/hKhAnhgMKx1e1QCYw0Sv8L58U2GImvIvoltiIQ9FIvUd8QOMBVdJ4heONokzyfRPcp8hW
b7wbwqg5NUGc3DGQgGwgmsVjxhbBKXD6zD5781M3wcISkOjhDvb3DeSRB2StkS0ZnVNt8gAm2Vy6
TQDFeEuEOSLa24IqfsFHAWKfDcIJsGtVcyCrGRDDyFN9yYFvlOzZYvvdEptCpmKuW0z/jOfyAYhT
sVqQwl5cTjTnx4q1W1bYp/OpcRlJBmgPW0G2sZDkvC9+BDQD8W8jjB3pa3EtzOznpqRNsfNVD7xu
wW8VBoSYhpmQ4QioQtRHKFCzG0PiF5YTvVAyDgKxYQcKkIqATmcxyv6bmQLRMbCpiBcfeB2ttsdG
9Z/ho56da1oW/tqDWfPcH+zv7GvXZLH0tnSGIl1lQLyhXrNpA6+xmTpnKWkMB1dgEwNggjJq9oqJ
2SKyJvAxCCn0FqzVLbzHSa/JhcekznHBBAgnbqzlRu7DUoURWhIg3JyQoOFgkLAYupQ5DJA+OCPJ
OC1rYe334kPESxWLexWLxofF0BJhluqLjL/f8rV7WtAZ2UNgsgQCxlwvTKgA5HEQQ3pbC4BXszRr
xDOQO1wUrNX9lu4fd9N7tCSyNdP3IFFz2bFq+JKbLCqoLQaNx3hbEw9JOzPkTzceGIEhji5c8JMb
4UlLZX3AFGWA91vuIf/1h5LdC3/b3s8aRTDlyGWh/qPIJf8IgueN+tBipNXwTzYjQ0FK2KFTNAv3
4aZr8V5lzh2FFG7g8E9sNL5iMMKMc0BCjikosSQflI6IVegJSy5CqYA7bwbdBrEGIv91dlhAmMGa
iKdY22aLBlBchDqWNtYk6JBfS/VcXoHJDbCL2467LATuTYMOy/XK5ZE98ASNY8XLZkiUqWjvI10X
3+i75sJIFz0eiRHtKCIPhwWsCVC+uQWoOcW6EwIgY6CZbqHbwFIXW0Q8/9ENNTEWjqw/IJHJl4P+
omdawZUGaEE7lVslKIW4GbhbLFYd3Dn0y63zsocziCQ6SlZGHWZE9+fzYiofgXSvFKgoLopuc6yW
zduSluBinQsMuumm6rSOudokGAut+XEL3DtA8jRcMXiEXvM2AAoqwjoUntSsm9c/l9F628Ntnk8M
cCWG1gTL4GNlm94UdBcM84ljKvWLXppNqFMgWvnqmPoCkoKyOy9pwl++dhZzJ3Vo1swwEMNVqU/1
meEBO8b3GKSNjZmwOyVvAy5PAG6kuP34S0PTCaU7UEnhtCHj7gEr3jsQB6UFlHqj/CkodIizxB5q
WxudwZFccfRV/zkfbxXaWv+QAEXjokr2uFv4fXALxvTfNmUXDM5BqHRYnFs2COQt2dWYo/HxWxxf
s0g91VN5Ue5qQJiZwi6AemS8hZEisjX4+xX3NiByZr7dm6PZavQVdGYSYm9GgXiMW+Pa0/QDP350
WL5O9wDb9Cmv7VUhYtDfQ6MbCeBbZbsNiYQuzlPY1cFPyRbDH/FRLaYyBxx8QdW4SlVfw2OBC0Ay
mmAMweUQpQuVWnUVGUfsmy3m+ye7qZi3uQKRGengtfAGcpAQkiQNBlhu2OGMRC0OIqMNZB5Kxbw5
iiYKN4zoEAgGCicLPgBuhXJIqv3xYDcLunH9A8WJx4Zbs6LR8UYlMnui43LsBNLTCHcKrzBUeErH
99MYvS26iO5npVcWa6REM2l/9WHEvh1cNWfPOuaN1+KULRpWb+4nsfM1K8k6YZ/OEjU9Ppfip5e5
LwgyWdzAbtQtht8pAw9YttsSU81MgRuEGr/NdXICOMLH38Md3eeHVa1S03sn/Nw4p+lRC7WYKimH
g0CEo4jtWAnPcLi6E4qAmBhK8kYlBxmU6yUW0bQ0/Ws+1nFJQmao87sxFMjsoaaPgsoX2CQL+EXB
/ZxeuSplXk7fLHmyq5Alqq0tbqfB5WYErX4bC17YA47XcJqcy/AmvOKaE5HU8G2R4OxIhcpgb3IR
9QmafDAU9Ax5lxopMgr4zcZ6uCIJef5FpAI+xGFn4z6Vd7CaVtDMoI/s0zNU3YPBPvAxEYt+eXll
OWb/PGgy/5E3Zjdyon/BF+57uqW3xiWyQNCNFgKaG5jNFnDp6yr+u9aBSZDfr9HQlplVLuGDfMe2
wvxwzULU0hz+cfgYGFpCpgoGX+S7CM+0oWr90OOj6ud2bhY5rUuHG8ZwQmfDII1gl80Jiw8cKMCE
GkwTb/5FZLjEn0D0bTmEnqeZh03MJDT+UxywbrzT3tiQYGLAC+yxvLKRiA54DyISpW0ANAQxGnSB
4A6HFd2yU6RmFZClja8QBiXxc1a66Q8IaMC0MpqACQDctFNoUC50R/oZarcpLxTjawnfvI932EDk
u8JhhywALOuPvY7yTBAVugAL/fbN64AYmAjhtvJNcr9vKT5utKznhqEEk/7j8Ijp+U69ysh53i52
wW4OUbGNGaqBnak/K1xF6De5rUiindQkayYxoizw2TeMlZuDVIGAS6yIW5oYSyOatYnBz+5AfiX0
c6jBBmTplw2rxq95qJpNsSL5WHgKO97A6sMMHl8BzI5IfYCwsyWGgG5zZsSafTwFudpJ/iNAnbDY
fx5+E1QGwY2RFamL2Bn0T69/YSKcpeBn5yTVKxYuDOJ7kZ3GVfRA1jteVyygu+FEQ/E+xxEiQkIm
8q8PR0iyrV3DOWTIKFIL//0NSq2ArTYDO17CfZ5SwEyzWKCx5rln9vFA4zwUS/K1v6WEEiGGpp/0
up6bhlLQ/OMwX+4sUDFsZJYdEFN2Y0pKMHXm2YcEAg5+iJVYsz+wRYg5Ioo1PTaky5DW6vDbdPAx
vCO1Cz2fCMB08/+RdF5LiiNZGH4iIkAW3SJv8faGKKyEsBLIPf182XOxG7Gz010FiMxzfutgLeJi
t95Av0gUYlSdLqWo5vfIToBKpXepeShqB8n2hlCM8DdpBv7Hf0UqjO4eWPTjqDkw1c/LD79DeeBu
R/cUQ3NzBogQ0iFoK1HUQc2KS4eXzy1E3viuDpCGOa+pOForh2UW5QjMokg6FcWxFNyThJzaiIIR
gIhjSJkaYCI85zf+QpmCdPR6Kfqtd5DzSsHHvxaxMij9RSNMygnf2vfJNWy4Ajh23CEAj595P3dA
UGwB+TzvDjeLGQ3iZbCGgrnTHvXw6Fzy1AMwEO/bgFTz1LmR8E5DNL87MvtIjI2NpyfDyct9/yv8
baxiW407v7fRvQG8v9+udKiucvbefhcpgUPgu7urh7+Tkxdv83vzWFHf5pEf6f4uCMrNLlvlJNsg
1xZAHH4RMPmKAsXnEgCH7oXu9HV2tzFdsFYeUl8isokycpdukXzCqim6aF2MVeNbNPCzg7SjVXn+
WylTJSgWd2s/QScgwaCd75lTec+QQC1pUoiJGiBOXtfLLIC7L6gNy20C8RQLh4RpJA/BMj/HNdMq
62MhXASFA+MKpoCXwvyGqcPuxcsu4ZqHMZq6Ix5wotfz8OsPGBuYLT6od4ToCcK4Qe6c7tgEDe6w
J/j5vx4RYF9UgW9EYOLDfdnIxR2QBjaCGR/5wIG8eH7tAiQROzCFTswkDh7Gbv4JyYW3WBNFeu6F
W8JHw5H9nIa09LWWTzGN7m2IYZUe8wlRGB4PeX3gujH8wkVoSGUejeJ8hVwZgJkSkRBy5jWEnsiA
lX7wjH2cNmgOkQZASTiN016Q8SHXqKICPVqMCgWPJyka9UitvBr9+bqKNY+Mcf/FQU6EKDg1lpFb
6jUvU/PeCZY+D7BoyOoc3GFe+CMixeO9U/H9NRecQryfEPlT4DuH1E+Aey4VQofP4DTAJVgyR3fv
aacBJz0sFXDWy7kD6VBmCtE6RbhG7aIUDEFmeJ6MCQc95+OwsxCcUl1Qjt87oJCfeBekGShprI9p
sgN2EJpmmoKmUgyHysXGayq9+vDk4KlRLRFvWuR2K37vq/M8d/FnDOPxpbO+JwT3A/4/wDglN/ch
zA3S1H0iAbT3+Lk9SkekpONtOLOzC9ojyZwWyTRNLUAJhvUjGgT+A9QPdK8Mpigf6OKV0fVS+UD7
zsfjlsWkK/Q/KnU1QzulA1Ca0VMLfC2+5hiOSQpAqTfgz5rZ323RG5OJFMgTeXRbIOvauwdC7h30
P0RLUAFat2jrmJUMwiSrqKYOfGdws8IIJP0z2Yzw59UJFAaFBKFLnVnO+ndXRtPKw8aFOUOm0TxQ
oxn7AExyv0sBqTMW2P6qEYAtqUUrjXEUxkq8nUqcE5d2mxTRprQlLCrvc7ke0oAKrsCb/zgQzkO7
gThVJDCp+M5xs3chGkkzxCmMnGHCwi5xSA4ondFmmoHQr/ae5n7dWs8VsBUGNiGU1McyhpV/8xU5
Zs/dszArbTR0+NgJcIiRVBFhjxiURVAUTyu8COQ92ry4YEDMC5/IiovEzPyhrsTn31LGrSMkQl+Y
1F6Mtyrjs31yv7MdoQFjl0APSH+4oNhuaBSAkxyVajAkTr4qULA3xzKSVguWOmgQ3pFn8FgbqNJv
2E44vkUFrwluS0WTDBdiRG/ETyyPor+PM2Z0at3h7nFpjtSST9JIJ0Fy9UO9ukMB0LtvMbHDVUBJ
LLJZj5FNxHoOOOHW6RzTsTV0FRXymTdXED9YlT0cpkNHOWC8CV/e84hI+E0CDpBxXFK3+2YbAu2L
QO7Z2HgawfufZ8mDvYhR1c4wffCXs2XSR2fWa1E1T1Tjcs/myR7xwpVQveFcSpjUKD3dF/uY7Qk9
zbS93CdfmHDXaB2ku2Re8NAhOLiADQAMweBd2DO+lMiuWhza2MB7fR8EWOVuEulzhAh1f1dQV8am
1Y8pxFgx+fjv2oK1rjGoCBQUEpQZDLWrwj5kjK7w7khgjk8CuZl9Vt0UGj5DsshWGr3vVn61VfTi
LP+IVBkeI5R5yIRLCHeakyhVWVaznisHsmljyeviJ/QJKW/g9TLQ7N0WP4wnYhDwyGBj/UFDIKZL
3txuzBpETSNILf6KvzbqlwjoLU0wY6IMh7nI/JHXy7PCYd8AC/BAiBL5mk4/9B1DzuCg2X0c4LzN
z28g2Lg60IZLTC+oOgBEHwg0zp/x72ti/MbrXBc2vpFbXMMeo0Y44bKhKwZufR8OztUy3Q2TW4C3
WhZliuzs7nX72GrllJnt3RCcZxsXsSrwyYc33jkHEcQO+Wttc3ZKnozBiwmVTHZb8SRkt1xgsHoI
0vGBSpbMAFJb/SOVEjwc5I+4vcVrbxYceO5tBzk3/82lyrwe1fNjq3Zmqjk9GAeRm9VdnS6WDm1n
cUfBoQbQMw9L55jO+No1wlBOfXpxhvfDhAfR0UB1uZj1+LwIC1o/xn3D4R9jPlsQk2NdNyqRZk7F
3gzIuGIevZaePnBbet89BeV9GhRBzzWQf3C73AM48iXrL+ymNO8f2QmYpDkUAwioAYcshD+AOOL2
YL/pp8iAwdsHJvmDs/e5uzGRJkeOCYiN5Br9LMPtBcXsPtsThzXgT8gBksiZPtuf0jX5McqYxKy/
xiXBjMG3Wb16cSmN0If4zezDVUfbx6y3fAGztHA2KlOf1dCSzW22SNfMVFQlaZaE2O/yt80Az1hb
8NZEcmspE0k1a9VUdUdbdFN9B0fPcrO4c5XjKzmpiKP0uD6SIPAvGq3B0+DILiqQvqO6HGY4iD8H
trD8QHS5aOGoQ+5HwTTAkk4kT+EpcK6LIU7vPtlfmBCse8yF9F4yOAdDOztc11wdtItfsZSeSW4x
O/4ozzfe0sLss7QcYB9+fGVYF7dPLk9E1DNlRhg5CpN8DtfOeE/ABFlJS3QX9yV+W+JNPhkZQu28
Q7vABX9+bSs4ehppcO2LyDf55rO0PXVLwzneIJlBZiJ4E4RSbxg1D3gft53C7RCXB2abx/hOeeSD
0BmgDqaQpBzY5JYG2HVeq3v0eYN4smrMXza8Rz9hkf94DU4+pqp5p8E/07F1o6C3sKAqDvm659Dc
KNwoe+71Gw+XEC/zWvVt5mADDBhK7QcifShzaN8laTHXk0H4qPl8C7MvUpvMkiISL5YEoRHssXic
mtXd61u3BEipg9EkTeLG8TTHg5uR58S2W477HhPFVwRmymxr0Sf8HNgBtg8H94IPxATof9Zvwl3q
cVK7f8x6MSR/DtHM7xJX7oevKw4GIiE4vyR86brdJ8ngHiIb6lEX3RsVh2p9m4NEu0TmmvpfPWfY
MXhLSe001zBz4AJn/SMSLK/2BF717qgq3SqUwvy9Z98/IAP+6h46FYQf+9l8vT8B2S8R3QQaOYyn
cvagb4x4jwVoKagpcjY3XdDhAd6dWufSqpGeEESHfUMJB/Yr4gRHVajuWofWWfwpzUrZPAifqwWu
ZnCum3y96ARnSpj3Vum6oz1o9G9z55FPoVCOueHqmIjTkOAeJkBISjEa/ovk/7Lacna3UbMTFYPs
E/L8SwmdhIMY4EKfZziN38xyJFtAVJHZ9qzs78CpZa5BDDwjGzZnJieZ+11/D8/DG2Hxzx9BfLo3
R2EY52xDZwQqFg3HPffLgb5iN2Qj5KIk6SJNQA/JZvPLWqDLAPKcLYf9aoDacvKLRRY5YfyYCXmq
5jpkAcEEDSJ/wu1XDzu1JJ9iELeOB2Hu9qk75LK4hSA6I826LocWgfcu7+aoOjfuwDwq/nUpLX5H
bfxdIUCBX/i5VDmdO5dUSo98mIZPPKkBI/hF2l23GCx0slTxl1KnQz2u/4u7w2/5PdHU8GusOrnB
7eeUdVVM8mwcC81Hbku6wauCKKJqbamGOmaANfk1toREKyQ+OoWzKGECO4+5Oxg4hI1an+UvLl2h
cK6ZuLwHElNE28/OIkpOIpTvAG9RIeRdN146f8V0JZq6l+vmeyx0rISO7f3r9MdDumyR6Nkq/wAv
h4/+ev8e3ShyGwjJRngfAy3zRtPPRSg5b8Deynb8inTOM4BCE/2WNdz2Hx3WNgJ2mdfiFJPcw3Qj
E13+QfldLjsfNTW6DZDzavEUcPqT8NU/1rZ610U3UqJ+EGtfyR6sW3qk1egzK2dyiC66RJVb+PyF
TJ4ks/yVq95YnVMiOnsFVP2J/Fo000eKo3/e4Rq+/uraUuc5fKSMIPwT3nV74Kd03TxmHQQAvhuu
fwgwGKHev6C/r6WRJoAVak6oKUZXrsqaPXcgXl2Uz/oB5xs55bA5IXaTfPbw9PA5f7hqMkjkmKlJ
R/L1RWs0LlEDVZfi8trcLrXzOwk4Kcp85MAQdMl3XYWNV8d7S6ecYFShnx/gYot5DPj8iWiTfLeZ
lhsh92UY5XEaLgaJuqs3IFrMNsjuSdHmB6WHUkZT9vDRRCq0aCn+3mKLNnOTkojkHhKJ4rcnQ50W
Qsko2uVuF91uQXCS/qShRBE0XfLpOqksY1lc9BgsD+EkTUwoiIebmyBkURf7vC2I4Wmj6r1t5uSS
4KgJE86KyRNNKs6Ln91EVN3xjTLM0pI22vht19vKTFfCBPQhWYKse3Nt2Dxruq0jRyNQZZZyD4bi
kn3bxhSvq2uAtL6O3K/ukIhT8lZByg9FSDEdqOnLRpEeYzUWtIZDQA3fdRKpeJavYI8vYbIgrWM/
x5vM1AdkaP62VdAFHUfkXG9EZ5mm2T9Ke7fDiNt9z44R9s5EMir+F9K0OuiJnKiJbjIImPRLYYH4
hn2/AIgdD+fKaNYzEdJ/x1c6sQ2eAdnBForhDgAgIvieJqfKU2paC+k/UPwH30fWIpjhq41wHE6f
QD76ziquBg3y3lLGV1/iJ4taZ/4aC5F1UHjZcsyjMJplEd++IfNLQ1rIxzKAy4YRKvwpmm/XmCmL
tTD3COGos5931BmPP0i6DQHFanOVgpvOrAHasIs4PJhf/r25FumzAocaKsf+hluyPe45sqbvELRm
SWOiYimna0Smw6p/xAUkmnAyOtZfQfed8F3gLOHTU6zKPoLb2Pf1twgV2dIWOWbOU3qAwUiZv3RT
uVrvi0p7emMXr5Wx4zF7krDh0oil4CXX5ozpE4RLZJaix52gcb3/ERH011z2IIlAEjwjgIesizPS
fMi3aKiPnXwTCroiHHhM23c3W4srwAiQxg5BEX8+uaoJmbf9MaOgfd0N/XZbhXhSJpW3Pz0Zn5Z5
oOPCgBNfSTYAlKfasssYmSZEDUR8FKefIx35LrqIEOO3rUyuZ4SaxpVjl4bapFxpAYF98PxDqzIJ
/fR59/gOdrMBXkFUztwZfE8Uv8CqjTMpX6bpaPFoRul877/x2T4W1QoC1aw4zktKK++UG8rMNXHV
WvneyxDGbRS/l/RsFrjREpP9ci97g5dDmlCnsKNYWPfQbUi7lrgKghAe6zJ1GGSuqM2fHlAnuokp
iFBAqlWJw3J4aBL17zMxnhhRH3MS6FAt3pcIbBktoG9RaootYaslht/EokeWqa889LbkHmjkWbSi
j5d9wfCRajC9oaQHcjffAYOap4gPqaYnAjEuFs8ZcDVxefKCE9b9HZ65nb+RzYMdvAr2Al5MUCIR
18CgMKPxIqAWmdneM2Q1QsTd2/WdF6FVZBHSuPVYoMgU6qvOrqbEiqLn6i0M/F3tDNv6YI41/G7V
mAum2vIRolx+IfysPea0x3jokUrcxdqBmE5GWUKlbq7KpcWJzKIn0tkGbCVPMgNgEtrow3gMuGFp
jEc5SSRvsmvzeY+4SCvR5u/VA+Pix4dkRNWPYYnB30Ps9TkA3/HWk5SCI25cC/C5BJLd4bDHzzvJ
0QnYIEVPpMLAj8K2wzDlVwakLxYiwAgZSxvCjALNxI85fn1DfrnHo4e0Bmshs6tbr/k8setYzZ0T
08Jd6l1B/oGQ/y+dr/3bstuqWxJkPGFPgANi1rVytlAfSyd4Ay87HWHLKi2WLAc5LtFsDjpE9Ish
OVNRtpDde3gljCUVkRnagpV+7zQYHN3ikCKVSF6G0M6HPRakUacTPpTBpTwd4s4yAfEwW6oDlzny
B1ix06L7y/rVo2xJwOh+W4SZbtdfq4/miF9kjJeqVa3rlG9UAZLCtLXoIUXhajmlVMKxp82ukb6r
2E+w4Loabxi96cl+rL853VoiqCN8B8+Z6jLce5wt/NjoumW9d3WdMy2BodsYU2Ws8wUGmp5WdiXC
tvsbtjbdva/KDTdLSv9X5oNgZBEIKt8xgMkPzZPijcaeMmHx/UVQR3FzvlJSfeiHDzYu6fB1Wz87
sf72Nx/WRo039cXjoozZNcyGqEjwnMZGQ+2Sv+F2tkT685XsmRxi6xnAMyRt9KUl1WIR7sXGDpQh
I/CeMRxFLgAySqkxIeSDaXG31ETD6MBbztjWvYMUtet93K2Lw9Xt+y+kMO6rpl8d/SuqjhiXwo4e
XMYOqv44eLI4UyzC96DQ9lZ3MznXVfu1+W0JzvqKKflQMhY3iGjf82tQPH2GP/sVPC2iGKvCNcgu
NAUAj9yAjsWPm99tQ/Husk2bzbI+4075Vz2MbunnCmPZ+F8xhe61BFyAs/H/5kHbTLHDEIBAyJRP
/D+g5z6gnE27FKdmUc/0g5iWcRi4OcJL3vk1BYh4E0OwS9gB2uxdigZI6mnW39LEiNVSx2NfWc79
TqR3gjlJY5674TxT7AFmyj6qZeZaIgQIzGFi8DMct3gVdjx6H2JJZnwt6q1G/WNMESC8hHAQXqdv
Gp6uos5NUyxx30bDE/zGY3Nfk1SGQXMB8x2/V7cZ4mws0Ej5SUMIBjt5RpsiYBhrFtxWatJJ8xYq
i3TMrEbtwyhXbD5jnjKzWL89fnKE1RdxVFT75B3MGMtpY68v+vjTCvsmivLlEzLUOPVJUGKqxUpi
EYI85KiZk0YekMjGNMaTHj+i/gYI9gfP2pn3y5dn7u6BZQ1+VoFLDcqbATa5TliMBPtKowYq4EQr
PHZ84hxAoY/NXzkB5GWnrbhvOaJZoSniKQHls7lQNRgW1JHL8p5by3siTzsW2RdsNKTnHn+Tx68q
kjTBNgkYG9KZY/f/qcNDKIWbC3n68IlK25NBMfx3ZJLm3LdIuqwPgM+hGM76EXagKefzndCBmowV
xK4czU/XWFxBCCELrZzg3isXnqMUuZnKwBl7lN3kPIElvNmPm2Wn4GaH6k6R/9AMi5uEaPk1amnh
pDDZpmm5p2MN20u6u8X9VwDGUkJwMLaC7va8IXvkB+EkbemX1ns4sv2XMKj8i3VkjsqilLqcmuiZ
7+X591xhSGid7sKGnmHlg6u5YvbtwSLIkOhgNhgi9CDfaswUTKDed0Us5ztpCFjLEISaSLgFdYta
aV2dX/P20D+QOMTvXZzvU3E5t6JPEY5yR89CiA7LlIR+XDs8A65NPAIxfFCJaQmRcbfRpjdu1ZvH
pwsYcDWLKfCpvnqAqzwY0fpHjhYie6QNzw4KUH4C0LOA/pnSWKQcZfwkcZry0+hxIg8gkGM03La+
qmZ6oIBiYhTgyciJm/uNSzyW2AORPXIF3FxkWPrPRkMMfwFKj0pgDtPVjMU9BuiBVBcJIROu/bG5
5JzKQRF9W17nijA9KKK09mdWROdKydVBHJqNud1D7FtOQenmtzC/09pPUa/eoHMQyQ/nBJk4FeWu
JA1zTTt4YUQPsJNNgGZglG5I3aEXG0RigjwA70jKSwquiYq5mxgLtNWVZmprHCa5KTdiAuGd1RxY
DAvShOig6BXVyCaAeSWvwcBwKL1Sx92HllcBkuYDX6UEOfAzNvsYMc6H5ZspRbcGxD/oJtQRamXG
ASIveH8ICYa807e9hbxACJxfuOXRpAwA8CWrSoUHRmilOPlzUViR0oiFRKTzu+Pbb6w92SQVNQou
BkiWLAwDC9J4CBcSXMHjjWgfmkGsrRXeiLcw9r2mcnQ/3U5a0EQZ4+qe7Ywaj8kHeeon6VhLN7dJ
Ppp35mDFydHZnEEuQvwiLvAAW/rHlIn0jIYedQHrATDyOAzp0zt2ZKLtd8ZY3ygB/k+clqjekfSq
Kb3QI14LZvOjwkOCNIetCjsb6pGwQqZ8+NgE1yJvHvgDTPz4n/prfGFx6n7sigy6PbM8hKR34dUn
eGz4tqIoPtWjBtgPC9ECVhQ9DecX3zvEKx2KDQmh3mvNMyYkVykgOvjkUpBIjGW4Ch3GQ0JhkCT6
uCzmGkg7euAFGvsDMgiT6Mu4HUvz+piCjhEh+/fdgWWuS5jGbpdtsBw8BkSOEi8hMD2fXMBRztK6
lfzKTKRwz0z0tfE6UZeMI4IlLCbYgaiaHPKixWhYsEze2JASeAGQTKw3oEmcl9s8BnsnkIunA33G
22Z7S667/VbzqQJmzFkQYxkMghaujCjCxyIJ7sGX+VzEwQlUdk9YJQOcjzz3zYDIvxwpvVF8j1p4
rFA+NZBb3CCIteheI29nKR+AWzy0cCwYfrGW/MGU4e6xqR01eBCVk2DKxI5G2R+v6eXmQRn3kix2
dZPlJIuFEZk5DzKZg4OQRMQbv42IOPuKYnr8f/oa4UOMKJ1H8GOr/ZGT09s4MB8gWSLg/HZgQgS4
q55edu7AAYiC5ceR/uHczlAjLaiwCQg1/4C0I1awK/PJt5Gh3XyYQ7qPahMfNWgq7NIHJyk2P7FN
fltsevaTwL3OA6VP0QtOmSBZx6KWAWMNqsG4RKHc/109VIjdB6Nq8l0gQwbpXmDJyWbfSbtT1z1b
SA+VYw2liqk/YO9iZS5Jwls/131CpA9D35jdx/q6j/DfMG8IRXnMQ8oNCV4PZIQuH9y3Si500bex
PLBZkhmz2m1/DlpA5HGOl7xxqqBgmHXBUDlrUoAMgIE7C09C3gHpWETW/uvZK9hONfZOndw02osB
M6TtJzYO+vq6+64LBnQLlo1B5jqMPiDBxfgFAmAAncKPjJkOz90Ck5K+2aELJrwkBCkbBvSgIqUr
/Dzsn+uE9pwquvk/W+JM7o41EhBkpwTMYb8wmyMiYPTB5a5jH1zTyNd4OUZuttQEwSV6KVcIJtXD
a0rhLmLx57rHGguuCibAewabi/98VAL+NN7vzHv1mGa7KjSIM/B+1payZKskQdTuTzqhLt9DtDej
clkQSOPXqwfSsCRXRwYHIe0bHM3iLaZ9NA8y4W7uQt52GhITsHOoWj4TdS2Hxfw3fU/K1ZNsfBXN
tcgzS3RE13+fzhadw8NVOVWBzYvJk4LpV+Opa+SVQ4CZgbdffXBDP09yhM01Ew58YQWgKc1GCFsz
RfLfoJRTAGTw43XpvuIsYKtOmLl/MaDpVpkUZFFWI+SwhBY4whZABDJgabbjt/2S4X0X5VRvnHcQ
1xj+D3ziX7xCq0/y9vXx0ydHDol+sN92QL0iHQDcv/RlvE3CtsFMAV1GVBJGgnGGPYuzkLjfuaa7
gDno7tiC6h+MIGggQMSbz0CQ9flmuH5Pb3ebQEwm86/ZR94UK0uNU/T0mqEEt17E3tLSxN3NN6q2
ZGQ5zo5LqM+SDnGOAwYCm53cQNs9Br06D7hxIC4oDCexhoaqK+A+FwYCPYhn5Okn5e/upBbQUr57
j3Xm9fA1OpG5RJa5J5MujH4MVYrwWZYLSOnr9jehl3oujEQUn45vPvaj8WrXW+8pKtrg/ru6e1QW
EZhwgbVpR0xOFeoJmWYhtUPB569vS/DJHE4N4K2IVkmPr+AFlE9Uds4z2KIhpKQGXIbHLsUyFSnk
owFeTYzWGuJ5Q/s1Vmd8F4EgQb7wzlOnR/LOsoxZSYCyawL3R2/ZW2wY1C1anNna5lQzYBQpFuih
neYAqMQ7A4MwTVdAXhSu1KBKH7YQ6a9d0sNFETJDDulDxc+lnsI4fv1qXM86AoAWvN9QI8e+3Xaw
HbpNFC1fUDwEAkPNXTiEe5hHJB+LPPHH5glGVx269S9u5sIu4JAlMK1CyBNCXoxDI26avsVR6tHF
hjfRNMJyOQgVChM/K3oxuqMKuR8PxmRryccvmvEyhruw0L8QKMWja+MUoSv7ToIYkw+hl3/4M2zw
HjqzhGprmAwTKe5PGbLuGyIVLahwYoFtEKZl5fZ8nLPa05MRl+PM/tk8LgQOoCQHkOeyZjSSF/nl
erld7R7z1qU/Y4hUgfx1swUdAtG70/xnswTjkskD7DNcuVth9OdKIkfwGgCMA2HfhSxP+PJRlzk5
gmUPOLo75KQvy7PUKZdg80uCQJ1voLsM1ybx5jBiRyTwt0N/m9ce6Opg0vHfpA9agjJ67WSLJxov
LNkrT4gt3LBBu9TObVwveQ5A8D4a91KQwd/3D9n0tTSgRcd8ra/ibGoO4n+mI/Ug2gFyRqQlpSoP
1Ids0aANc0FbgILgV/kCBxtYRwiPkRBZpTFdnd87bZLd5rVKfeGeodSLPEWZzsnPWrO/m25cT0WU
a4vxe29TaWGt7m4Lsa5bUiwxTuVkiMn/nPB8XAsh286hlKXpB/nKXHOx8sWSXdtCxaiY33FDmOlB
UfCxezce/T5TSzcVBBoXqZE6YDMPmJH1a6p/RwcoFcTevDmUjDhoZT5/JXFbsiOcNhJCq74JkKOR
SqCTDXPNbUCjOWW7rnT+IWGHCcLCUpLONmLXJqrHqZCrk4fEJaOtXuADY5IiScNvXG7GZUN/FLuB
WTsZNwWK4BeR69bem4Hj43OckzPqK/gQfbLHnPO4JhiAx+uvOO3d9pInChUuJsi6r1jpKoPgADTo
CS+j+1sisA7fnnRSZ0NRFQgQVYXgTUw5EeIk+3Pe+1kMI8BXvoCTecBKSNu9X8YU03odlBmPm2De
5oD1SbrScFy6lKipwXUhTzXrf2y8PxEdUAo7tU3kApGoaSKU0Cy1lFADT6FNYIxzATIEVrFkWvrE
34MyASNz7lBFvF7QJ3N/KnUbFtaV3a1OVDixWWDCkMT0bmPWhPNFria5Gi0AfI+7iIILhjhHAU42
EibKhTKX4+HiStRiM5VOOlp6+nwB1LCxewMUzEZAf/O4nchxPQHrgLJ+22lSWre1msD26XZppQmZ
FvnIxaXwtrcfTtK4IeRh/cKLupW3meqiTlApPuf4F02nH5H5wVFBLChtu+zPAg9v532rjBCH/a8K
o0fNKtbXKbJZh7MX9Fh31KTgnmTndQ7YyC79KeWWoO18reApTaY2Hk/nFd8t6e8TGBhqAXkJf2Le
n0KXhPcB0E83pUIMsQorRB0Sk+sJFhcACEzYZQz2hysOdHJ4ChBlyUqOxYFgHj5ofdZOmLyFQupp
s8sD+1nwzLfLbwMqeBaqQuAdxjvYGHfv891xVCwcTJG6Mya740KrvcN6y49p1rmtkumBDgyrJKCu
+wAfZxxFig9CYThMUPn0EfxivlRtgnG8QCwqxgQJBove+TXYUX/CczdcKAt6bb8sTl2sP5Pb0Nz/
Ri/sgdzKq4Z6v2QASCrfrSeaSUTt8TDC0oe3E1CMLKHhhH2WyS1OnRfWCKQ/PlnvqJPGWcLIx/V+
TaTLB08m7ZI2WjL8Bk+/BljalE9GQMIZbG1RBRKIICQb34/nBSiVDHx+YZh1cvsBtonrlV2ZeE6J
7GDJMVyYnOkvc/vj3o4p/QfyzS0jslwk8h5t0ltiQ6ALfzdMDgnwyB5CanonD+Q6MlCt0b+hruqx
oRG9IUrjWr+FPY3lF6d3Q+QbMSdLqTQTHscSvG0LRcBRvKYTm6HchkQmWjldPw/8R3z6ZCd9uE6D
zu1mWDmWnN/C1Jjt5IPoBj5wxim3MIvJ+kotJjbip4rFOwLP98o0ePGLkuzi4gS10zETHJLOTgyO
H/pZzqU5dGVRrqnkroab6JAH9/E3fOBGUiZDBao0tVT+eKySawAYi3LfHP6s+mwYokCUZZ2C5OrA
R/05822IB0kfapGx1oZ3XIsoqMpjOFEmpUOUtccAZSkRKw/UfPh0/2hjsf6QzNIAIHF+LQ0kOjj8
0bJM2IbR1BBHKYXwOvmQMsgRiQFLgGmRwfkMqGKiPBCl/51IR40BiNfaM///F4kfgRXSsX8iyAmv
AxGI/UAhx+sMyRIBDLQLAmT5yF4nzVk/3M+ZetDJkMVU0IzUtJpMV+8mwqSaL7t1GUuMJOy9eCxf
VOw2VOSAEiIngR8U3/gM1OvlIRenzShpebV5IYSHP2sE5WxfCYMA6cHQ5Rq0NBumBibfoF9apkn6
4HyX42/wUmwwK2ZXF0qNaadBg+bsLRmbJ9eAyh71Bn2l2WPOImJY4mZb3i0qNCdM9Ami08nbGSOZ
QLLMOuI+ImXM0GA3Id9cDVbdzXxKMH1f5TRm+CN+aOgDPEMlBL9oQmbTmkjTAAFdopMU+mJzG8xu
6x/5Q+BrPNlX0IwVLIDLxoK2akX+rfOwfgtcNfJff0F+gciu9x9D90lq/Ryvuf9gdP3E+221vstY
WQ/kE2N9TaGVS/goCP4RvCXegzFLkYQyHQnNrvj3SEk1iRqNL4cZETXnBwVGGQeuz0C4JhXjkFYO
YhCFUsAipLqAP86DTecRxb64uiOdQhz+aoP4rI9gqEPWTeZ6Xilfp01dsCOMdFI9HvbzYV8LxGFB
zVy+lSZ8rzrmfdkb8gue+Xu5KbFOU8krjM78Q3lv8Ylfd/zz77rXssha+gwD4ESagKxycJgFSfs9
66+3e2CwIntljuyQcYfQU4dQOtLHH1aL9UdEvSDTHRuIBGQXMtt/ccrxq6LyGxv2fnJdqnY9YdIf
3/++9p6w3btXzv8UAStMCKPCxGoWGpdEQyrC7ONBNgvBW25tUXqMVfAahhRYbqI171OupQAF4Ugj
n4Y3K/5WuAhagRkDjc/3poiyaazBokVI1OGgVoLB8Ra1LgrAg4LQZmj3vuhMbzvpX+D8Q7KHIoYM
kZ73XBqTkvaueqrO9XEhjbpN/5LN/km/2X1JMgOxo5Fe+M23fe4IUgerjYZjoOT8C0QwpzrZJwxY
e7K5zQYijxK9rb76/uWVqRG8d+xwKy6GxEAbeNd4s5xesA9pdztTDYrkkEttSRUbQrgPnx0PF8A/
dyrE6tW7thFRDu0rKKGsD50qwvX1LeVj1zlEGS0H8wfDrSWvwBDRuRoW0aHqidzy3SesKYZ4jXuW
fpIXLUixla1+AcAozn99QUhCTpIeRTBBMx7aCOw080Z2bzdXT71QsKlbzi1KhplyMJCOlkC05aRC
qvyz4Kmt3oLoNR5Qfh1+fxMJpTERkkbAXflmiQ+OmPshJwunb9gLs2LEL8fpZkz4J7+bSeoJWsOh
yHOAKYYRiLF0iLDPXnSPH4ene1JQNDLU3mwQX6YJw4JiryEAOkvjTITLZmVG0rhn06T45B6TpWCc
UgXTkz6hRoLoCDn4JlwfLXgWlSTLFC4OM3JTow7u5sJWo2FKeEe4/XiCED1NhwITnf4OfCS8uz1s
Pgfe/X3SE7NVz8HFCJhJohT8DHxM75Thb+uI3SLOv0/qeZ+zFHYfNxDKUTRzgMQI8HgfQM7xYe3t
nlXOS6i3w2v78nVOomwOtWk/IB55i/u7wZY3dTHEJqaE8nl5NZGGO5AnsDs/mCdEXktShyZg5MSg
jNJ1b8mi2z8+mJAuQvR7925T6jYYm5i957/xQ2j8Kd7kt7/SQSPbuns0QP9sjdHMnGDvXspsQhhg
iE/hDkQCiVgjfnKj4JP2X1iec5sl/kMWFsetOuvPq4A6qOi1EHzLHWvZl3wAloDvEGelvFIvEppg
SHqOfa4b7icOsg2aKiSPt0t/DGWjHPMIJmctbb8vzp58+cFWqhHAtRcwpy9cCnw5cPLROcjJI81Q
il+Jjk05BNyMhRINRsaWvT8Zyc15O+25vxz+AY2Ze0+N356uw7R+HyNm6e8aRTNnp47inNz2OVdA
MZOiN/0vPUtJkFmTLPJd1Q60emXfPfgbHBo1ckurdXvRPgnoxVKRiqiBGqDLXFyZb+qEBL9A5JCT
zcF9VlDsiiOxuLSG4KIj2HFjB4cM1kIjA2HDRB3s7g5K1ChFddTa0BQdSycEccHXCL1uUHNIu9+w
SyRCUKtAm/fifEG1ENFmV5WYIvFe0M5C50PuZ3426cUv0GngPZtFadk8vXbbJbIOGA3k8XxZ3eyx
6U+yWOHMW0unDoYI+KLdauJ+uCIfYsLXfN0+atYzFPmXXE46R4fAYRjFDbtllKjPrWZKCAc9Lm/S
aSl48RnCpk9iOe6T2+aHBZNIPW4nMlHAEzgM6bpXmJ6ZC5GKcYEf/yPpzJaVxZYt/EREIKjgLX0n
gr3rxrAFbFFBkKevb/4V+5wTp2qvxkUzM3PkaL408zvarbWaJjrcWl/3O9BLc7iEj2OOzMJAYDyl
276zpGhddrxtCisqxtuCtRh2kpfkiT8Cuj1rG1G5jLlK1fGrsGDXjWVf1Krk4VkAKj8kOsQi3NDN
yAR9ILM4SIch/qD8AgxKoTQqwqYaXcho1mGtknYHLORbDPZeREuI0vY5U1cTNFO41vYhiFzmQ1dg
TUITrTEpesMfUn8aALb3hHs5mTBDRj6mYNKsYDiomoMDAU0QUAqDEHYJOCd6JJpTzgQ3r2IYyXAz
ffujsMFcWUARmX11ceSdo8+DpSH7fRKCo4Hij1pSh8GvRout96adtJ/jKRPP5rHq6G3eTzHggnbQ
F1HKmTRuknmvLWkKUg5eGnxDyN4Idt4RfvMKbwrOXs4LC27EglSjI2C+Kt6Rx2pLzYRKiY53VizU
eHuEUQhkbELaIKiob/jS4ctAm/09vk5GCAs5Qn2BpFxBrb9R62A8PeFSYzjhYVbMt+qzFjosQkFw
J9nkqdj69UliN89hoMzhdEG1wVFOYDqjuCDCScxP75UGy+9jwewTJ6Hwv3MZm/KJijfyNiCF0u9Q
dubOO6wC9jlJFjwBTUZ2FcAcPpFZh9Ebb43BOHMJR8EANfPbjH6Hfk9w60xIFiw4wEewboFXOG2x
aGWshQxIcIejht2qZJlKtYW5rfDEQHAYIBOVYrmy+iKbV+X5XPCX5zMd8pL5/ce7axDAIhSUgN3M
Ia8YXDdezuQWQ0dg132zWJUoSdWDt1YCbjHwfy1WJ7/kvSeRis46EhEQQ6+lnTFcGnEw56Ce4o2M
oza21BCO5yL2iCW5x4ISBQUUWf4fFS5v69Gv+YcqKCIMVTblfkSz+vCgHFriyDWF5IzRkBcaOLKx
lDk7nhagVbSukxYbNsx6lkW8dcsEbc2pDXFwWD3XV0RjnNt7nV1xUvOXMR7uhQtuO91G/bn6J7hJ
Ftf/dIHM7NUHHCsyXCMY+m9k0UAWNUnETGjf2dogeoglCgSeJ19BVx7jEcFgKi2rEgaLCUOyWXM7
kfK5mUn+jLEBa/Hu8KLeNsdGbbkPkDAOb1xFWf06rfGw5hg7Jd+AgRvs+Z+DNawU8jpD1h7MBw2P
LmJT87OWUs5kEg0kqA9CVrEbkJzCiomUDgrcFhZnl4IawfAJqiWCI54265nyGSd3Ww/UCEPesJ1j
NQf+pd3sXy2sIYZv+3Vgc5eN+xseia1VhYovlCci266mkXJWtc6AdJWc0nvBQ4FZlMMwueygZanA
IQlTQ5ce+kf9+Nu8KSv0Uptmo8ye688GOjlE42GktHHp6UcQ6EBWzRFMGrxTKZlC8QUTUubkuZt7
LiqbGXJm7wG7J06F/oy/UzM/SP7/QeXvcBsJq4BoeBzCaqb8vu2tBZV9ENcbdYz9g5Vj69MHHQUh
n7xYYGnT/5/sK2LQDk5T53KJLmfRrzYR1AQQ5lTgDD+MiLjx5Fl08yc/R7d+k87dRnz8rQO3tAQF
qjyMt4J3CL16MD1B02eC6wAYeGo2kHfhYzPhuYz/NSoJXuy+pf3BRJ1rb6Y2wfJRSXZAmWA8Vl+T
bQuhHbiS0Cqp4iOIwATxllFoZOYMqtdzrGGA8kTjjau/2QcFs+VJw2QcMWJBZsYvAPLaewnoNxrz
hzHGwQ0W0NTPKpJBUC61tIguS4QjHKlm55UTVgFCrsn2iyKfW31L5ilwy3AAeEJkJmaZF5sbwkbq
7mriERn60MEm3Og7ftu0xh7e0K62EgAziutAdoFqmIKrVe7ka1Ya1lsC1+BLwpqWAqd/n2fL7gGb
o2j3B4d2DaGeE/3ustliNpu2086VD8UcDA82zzUa8rGEraKwYha4F/DLi63uzf4KSn5LlO4amgNJ
IMVOe1nXM3skhe0CtlAwNekIGO+YMbHQwiNkgAYaeeX9TMgAjVuizrA1+QEsIEsBCGXIV6CO9M0s
AMete85WtRiAmw2nnMwSs2SdSumG5UXcxFEoLugwmIz3AFVX8GSyq6d8C5/fJ3DmtuJf9IkjWPHD
BJQFsZSahUFCab/Drna2ILL4RnW4G+ALfTP1RY/3C2AyahFEInC+Bs8xhzpVsDix93delgRSUIV9
gquy+YHb4rZ7zkXMDxbq9A4diSXNhxr0YQT7ozXk+BYAGaX8YfJCzh5QBw7SlFO+XTEQw5wFNtT1
CGJfBbFOt5/4JKfPFB04zLyaltArvIprwnu0Ga0/sAwSksRdRG3/nLLuLoRyg0ZrcjVhInsoHqCw
k2VuacHPwe4eTPvOSkI/a2TQiY/ei1sewSF05XtjaIhdWK7BHwP4+ud802EWwEatSCX2zLysdt/Y
dGY9AkXmmZINH3BLxZcSahatU27cTdTAxiL+UpbL1YFt/mkYypGweKToclR//OhloRr52oKTuh9t
0HLt7NHA0Nj8yu7nMPqDebqlt/ziP8xoz4uNdfq6plAr8x6nAuMJNQ+EXZ+BAdhwWGI1EduObvKG
dkbMIMzmRcVfDqVVUp3W3DzMBb7N7L5RH96tYg7IztpKuJVclkiPuXe9M0mqwvQDVR3pJw5mn8n9
CG4Tb6GKbGcZ1tEvgGzFuk8AhSFitIGUQqQRkSxwXOB9EolZHmpjAehTQryrzmwHGCAhcw3M6H8Y
b3claWJw+qH0VTdyZYBlc0pKuEgBHzEuEtOEov1J6rewsD0Lf+cBGywYzHSWnNwqrngi5UlKv2cO
VsiE0EkWCzApUhlcgXFcWabxBJCiLDxIraS1i+P1SNCVXZCTJDm5C7zBpcnPaiwf6b/dAykKpL8M
XMxdfiLY7opvx9uRcW56+GxJ3NL8wqGFng1NijUFgwbiohRGQ/LyLhH7dmEcxp4WAeKQ+Rd9Ekpp
YhfQ5EzkKdPOrFzgfSoY/TBgvvbDG7CVRRnNfWSpg8yHqUIJwRgmUHXt15q9gv82zhc82VDAwveV
IW3jI4yhL7IYu5hjpcO5THCeOcuRy0KASbv4Sa+AwtWpCOcY+Czs+KlIShcoN7kP4ASMpMDniChq
DlViaGWc+wvKvZr+eKaeE2Tc/u8gkY8tIrAKCx3lvEmXIkBFJgsRj7UcgwQJH2hMazZCscpyBLSQ
+8Ga3D1zK0RWEAAAVKRfKEMAKsztvItZL4FWPS38T4+4/B46Hn1IeCAm8zrY3vBTQXhtgw7edr/1
7jy0+zGPMWyl8uo/dt/zDtY3cXRQ1C2hyWGPWW9qJJygGG4ytRN6WEcnQxeaHA4eN8hwEGHQTfed
C/ys6WVKZpGZrfBYJOmpNmbIAX0Gd18Yxd6T1+Zi1zhcQLrUefCHthbtsgQH7KCc6uBiN5MdImFw
yIaHYCkSjFSc+wm6eNrerLPfy1HAr4d1gOEBgq5v+DWmgp4kpSOy7llrBKOEPBWU2j8jCMD2EV8D
WltDt7HD1/Iyxz/7IgQs/GjstOwlcBAOA2iyiCKDtbDKPWFL3BoYQ7wNu57jJvOPVXjH7vEb/cwj
fhmsTHFAPg7w/FBMBOnWbIjsUsbfHO8A/2MfuRsuUhFX6uG21A8wnvud2VUvcIIAVAYlwhIvFjS7
lpdP4nswUsQih9pE80vJeu1E3Iew3CTyCYY+BjI+AIWZf9lVQT4KcDozmUVYed/meA/AYm7wMGEu
yxMwjh1GiWsd0TRkAJiJ8ll7W9JNZNlsSUQVY2PNXhATZQInkLBVTi/hj2PhYwkBsN2wQdXWWEHJ
7nX/80YJ6X3uYNabkGsQnyvygMX+5WcsGdsof+xsYIqYS3Y/Z+zIeusKZ5MGtujWHU3Wa5wt+KXm
Onwc2g3QQ2OY4UfIdJVP6KVb+nTewBL7zdpLTThLntQHx2KTnY6I23t6ao/tY2iFcuwZzb8oZh4Q
ZJk3D2eD8Z3bRkSbMZREpGbxGGf4oMhWwYWn2nteDoWZNoXTl/POENKUAQ/4C6DE1z1eEzzG0cPj
IH9xn+H5Q34wll4AR3gU8XFuwZPr3RlN7mpnEE/VrMCz7uQJD6EjE1/qf0Sp4WOXSDts+AJCJ3zx
vstuibI27a9g6DJDfaxXAmwVKPhKrFAgyx6A5mUhQctesf3c3fn1+OcIF6Y67HvDD+9WgVCfRyr8
/dO+84LiqtHNjnkgMf/BRHwcIFHJN6HmeCCz/RkZTCsOJ+84xLOp23TYbUBhFczXEbZJwP5E3wIU
75+OvAVlV100ao21QzdlFWjL9HGNgTt1AT4E7zJY8K5ZQur6Joi5xqNdCcpD7NHu6//EBuwKFwRx
P6gCZolxm0AESPDgxBCdoLwN0agfVAwji6wYvJBh6bvrUsQ4wzhiv9nitVCLPC9HOQr7T1rxL5So
p5lRVSBlwnCZA7xLm/eYG9ByEG/tx4HdDdZpvxk2acQHxrDK6XTZ4WxbhxVBV/gQ1XWDDh4BgvHE
e5+JZ4FnGMnn45ejQ8XbZBukHIvR6UIbT9fIJOdAc87Dt251mFUB1cxlHohHgLqFmRX3gWeiYLAp
DgxMJDLEG99lE72n9URftewKC+fdN3o6RgtkV4cono6N//27hKDiAwi4PfdBtRKqFTFhCL5hvIJH
iBsAJL0v9mJSesNVy0HczlprOymXEOXNKhBuJ0zV1EnZF8vmUSq52wpn2bD/deXCrv4QOeF1A7LO
9d723Rt6Mk+BpDqA4QqqXu9Ja4UNOiCKmQcYoPbl9L8GvYK8Lsl0rBON5Qh6xgWGlSDySFF+GNRz
R9HN50afoSQ1PRNplj/AMlsuQAzYnlsvCLh4Gbfnkdt33jHGa+NBSoXk0nFHXDjmQHgXj8BpUi6g
K7xhRQRPtlE4vrxW2HG7F8NAXo4sBBz0iRULnFP+7ZN4YVjlLwLev+y9Xg5WEQAW6ZOLdpkW8xqv
UcxEzlCJyykpFJTzMcVZfC08aOKv4JHfqXw9hDENOMP4N6+j7eTHvg61H9V+xaEC5Cek6uwYF5iH
0Rb+jmoqOAqzGqIgj5NuFj5zJEwVCy5qn8K/zuPmgNaClA5yVjwkhcrsPjC/tCrhZVk7mg3ZVJGE
w6X8JQKTIeGxx+uSHguqTtCFMHkguYDOrJ4L+KrN0BwUG/ax2+Q+ZlGPHEVHEI4Ej/3tb4xDr4zQ
FumJDRaiBBrySlZRwoOWdebWygZWy7qR+kJjVVr6qV85926h3s3X9D3/G+usyj7i5dVTkDyO/efu
wwPgEL9OB5u29PL4TbLQ2xq4I5JuYAwJUGpRb8U11DqngMRJFsL8k76CL9ARSn8KJjUkY13/tjQG
izXQHzXkhV0rlmDQdD5WjyS5h/GeqAJVYb7z8DYmjAxbLa9Ebd3Nc5yIXL6vnPcDjKLtl+EMjDV/
4BkTbkyzvmuR7LFec4JBKTPxoKgoTq4641MTe+VgjZMqEAfJvnCvXjW/HLvavYKtxejqlTOfrPAa
AFVgvBAD2tMrYLxEm8FCFAYtsDnsSRXo6T27p6RLeTIQtFjXybMPqUqs5vCa+ILb8k1uBSAy7ptd
VLuNmzEHxoiDAiBivHlvs95+4OVwW44a4nS8yGCycw3RtDfui7mIxKwPsnM4rT5lmp94meBznL79
CjPh7ATYBI3piDbpPalTKKhqxcxlPNMbfswQTwYeQCYosO63ob4DsegLzO7OkAgbtG8jcoqfO53j
9EomNqtUIgwsnrwrDkwqTh04GP3lbFHXza49DkK+gPt40nm3XCLU3MeR3/VK4T/hQD8tIbC1DFzg
nJLg+YJG9nuOYFjZV4hYMX3rAHEqfVtlGC1rbq4moEIkb6o9ODj/xED2Gy1LBouBeXc/f/CSpVWP
053zHZcHm4NsqQU3aOl5eJ93wXYCw2IB42mm4E5QmduvCWb3qqxn62K7wA+CFGvDxm2tPwzxfEZp
nHuvPDE8AWAERXifXr3h7oGeDyEb+CzUEdqgm8P9FYp6zM+F5o6zc8XIbU5wap6zXDeGJwyiTGXe
Td+s9iqznpXCztCQlmg32T0ntADJy3mM1d3V+ey54nP++D+R8fPEjZcVC5shxcSXmSjlnjE9Yadx
JcESWYzzZl8Do0I6MexSvmWPlRXV6rUiEHuDOSK++j1zhTXWaRgR/zo0e0gP/n1Qor2whYBiA6uc
5VF/0kOSioTaLZcDzSzPYlmD3xPC8lGyY96wKljq4Da1oCfiIYugmFlqtVO8HYUUfH1LOO/WZ+E0
qaz5yOZPQJouNNk4EFM4cVcPpQhgERSXuXZNrAKh8tZoE6O95bcwLsNHmlzSgAQ3NYb9YQmFgGJh
3pak7ELzgOAF+zl/7LSUOYdvCB2AHKwFoTK0HqAUutI1UOVKkCc6+n7JNQMzuDvFTKab/kQRZZa7
lEjo81eVt0ITsCj/UP1Ae+Wh0VKRelSL2o6TFU04NVgXu1eTHeTT6yFoQs9K6mDcI7biaUvhjb2m
FJH58c/6vtp8KfknTDADEm3G0nEAIQvsvxFkseHHCBmZc2h9f9IMLDcUOHMWI9/52Agb3MawPMYP
lIiNjVFl/Rbt5YSukkgbLKa+nZHDVSX+9R5ovfELJiCQXe2+UU6Ay1CXOjOjsWKVBJYh2T/kCoql
lkvsrZ7RE+9NwF/OmgL+lmwDYT9WwpBR2Aai6ae2gTNSLLEiuuBjVcbKmo3naCwtPmtEtHhA9dku
xt+gwhH4bQMwdwz30AUaVL1WT2PXcD/xYt8m93QOxjMGRnHhJm3nb9UbavZIg8LBW3JP7/Zctkfg
Zaxp2GMm+fFqa2wh8HCPOKPJvvLYADvP4ArZl/YXzSWMAP6LGbDUuHHVEHPp4yCCCdvAe/lYp+wP
+JUn4Rd3RrnKJ3cYrhQokuf93MHZFXvnFpgIIxfYrggeLR0ZLpwy1ili6fE0E0hhvMqZ3YB08/DA
BIO4gyAT4t2Cggc/CVoS3ktMorCVTZpFwrfiLXsq/bj1hrP8zHePYfUw2wPTkXLI0QEqMYp1viFh
42vCCIsH7GuSp/mH0SO/9TQaK5MDg8PfaHq3ge9P3/399CDZEFTKLdIsENtgTFCS65hxBSDr4vjQ
Ta4nZcP9u4Wcyyxb9Dl7AIYqk/aaneNFZyEkkCsi7h9oCvusvQGlULbscGgzH9MG1B66DUlFg/Tq
oz3vzpcpbNP7JhlRqVqUIjh0kBr+I2YKOj7kAZbhVVrAtCpYcH+8N8+8cuGnfv755PGbcrvdnCuY
M3ASNFqQoAehrTxB0mJ0d1BYU9ztw7XFp81kY7BR3cF0hGErg8Pk6Tzps28LjgqEtRyei8ypw1ll
ePpU3fD+PdxN4ROGRu++0dkz4xNwGc9aG1jNpMYNzBP5K7YOpZFuwTzJnLYjIbbBFgSsgLApojkX
KG3RZV6ju2/swcOcz9+L+zLnZBTNDrsoS+M4r13cXf6lV3f2Z4Yh2xQGFmNQRGUAZ+KIIhWNWfti
0CKzVV6Us6ebrAgFxvL15tXzdokEJ8ZeDtGP5Nd0shH8EZ5BC3Q3gOyBdJ0ci9xGbHc3ZnCjfOga
KaSrpKBy7GQvpg/kWcRYFcR7GK1y4xUGz7nwiCTYaIy7x4jwEgijAZGkXK+fEXHH+eNrH7sVMCAh
gbI+NEL/D4ZocQ5UqD/EI2CWAJ6oWLj3jJB7HHonV7yiRA+ISbV1ImeIHyKkSbWv/cCiLgbk6ysr
3XbSBwRR2VcBUcFNgfAihtag8e9JZvU2WDRw9j33+BF2OIFdbH1/P9w8hUaGIQexJibACrPyfWbH
mZFczX+Q1lWxsmukdT7tdRtkvgD2JCMvbdGmsM5SAN5pcu5uP7meHoWTna5jJC1sJDbK8UPzK4FB
c+2sT2VVTJkw0ZpoBbK/QbziFgSOAulTQo4juy5CVoSPlao5gLp3h9pJDBFCn7/+XJhW6QalCQCz
Ds1I2jEBEtlrkgRnDOaCs1FANXuCghNe5tF9sH4bxCXgHjs7zJt5ElwJ4p1yoFxi2bfZepuRasyE
8gf/JA1WnmSftsTptTZhgsFzsnNzi7tobJAxgyZdKNuHxyyfsZ+xKtvPwL8vYNYsj8MvLI7vnqz1
cDAdAiW0f5CgRktgBZGxzgm8FxQRNtT2brUTQ8vfcLVBETam/+op9r015bE8NP1Jbjbu3UOoRCNp
4ZMPh5CyFV68B3jly4GEgV2O8SJcbYtJtRJJLv8Vby4nVACJ3iBcE4oHmNaKA84t6KLF2UrvDlj+
Il6CEkQk3u5tz3gUGsPWFlxp1ogBxiaRdqzNdPPgvWR1xheK7AURARiJWp17xGULVXkLxesxXqyq
+CZMS23g1TUizp6tA/+twezswXzGMQD7yiHahSd3e2zNuDQXkMJwh9bQYa+Cu/8PDQvj2gFTfRPJ
vr/gjvMPGidNB+BNs0beZUzljoED9wEpFjZStjJ8eFixcYZ99uqxBI5FosOlIRoOe2e7he3N8NYL
NoT4iaH5/LIOJWMW7ytbXBaVtUO6FXRSKbmkO7oQVgi8ztHscZr1zACW8EpAWLGe83IGmaUeL1hb
38YPWPWjlFgoZD2gF0gQf87Hqhn1BIMDciN/l7nle7QxpKEqXAnLGDB++8xrB5Yq0AnsYfT4idR5
5CnTXBhLxouUzs2C+kX8XfKJREssFhUHnn66q6H/XeHaA0v8xBtE+biduGuYjlwtmJ5cL57qGEIM
sH1eOjxQEpjF5uoevqxtOiOprVssBV9XnEFABUhOHjYHpkkzOEck5Jac4xwSqA09jsHuFMH7ZKfp
TKlRxIgwpyFdFpAfWZ+SfeDsI5IWqszVJTpb7ITjZs9TaAB/ctqr7uufb9laFlMOy9OQcw46mBHA
IQuSR7jCAi6AiEaZB/2OJbajHZNvFX6xVZSt1/yXaLAhBqwVL8YO7d6GrbnD2M1UnTsnSPGVsVLY
Mew4TTkidm/j0OOXyDzgMKa9Kx9AVP0TCWl8ks6gjh64ftxj3gawUQxzvC0ncmduTLNf8qAMzGSA
UmEMC1gsEV1IirzrrD2At4xiEl/NFVY7wpsPIQ3XEYTamPJlnSnew6uf7NtZiR8THkn8c2naMCsh
MoMpG8mLQnXomdHpjjg1w0ypQF17UgMFq/YYa2cby3RXnr8XWFTytiX+9AQNHAG/Stnscc79+IAQ
FpgrwhKCNTMCtHGIBfuMg8iIz88J8lcj0Y0pzQ6vtuJU7L8/m861gfs/sLo2KEphRm0Y6MPfvh9+
8WXHst3EZOE7pjeDXqiAfdFam03UzEfLPGg8kRNdZqg57kscsAnr+hdQiMMJKDwqM67Zd8rq2dBX
3wUcv1BHRcTYjQ7BEmTwkXVm05rgIs90sMJtzRYlKBca5YCQ6sMn0DhHeBAdVCq88sdied19XqbI
2IKsirCY1EIQ/O4MGon4/rnKg7iLYeOAC2F7CLoGVs6TeX7EUFxsceK82FH/lh+JDBdYcXB5ehZ4
E8obPlUJ8mLrQI+3ExkFNBIjSCSAySyV/oUrjPxR8tsLI3lYmgO/tIgYwaqXVbID8vATbt+4ShLh
qLi9mW4OyY+CeW5rPu/zeGs/7WqTOVCmO2JLJkXScIfwssH1Hk3DvxxQPAxZR+CxxO5CS6BTun1E
15w5TGk+5hfRb36xO0TZfKK+a3VEsXqvJSQs/wM7MadwqKa0kUOo8n/91ScaIFiGLkkQKF6dmOEz
E+PmovDQShY1D27yZWguEVH0rCGOYC8m/8IbLgsPL+cgW0IMYzd2gMPMkpRAtxuxkvmCE4RFzc2c
dWTpzl84GFT0Y1xmPlJ681qiurb8XnlFSRhjAmtKs9z8GwajCSlA7tvCz3tcc1Pg4nrb8DPrY/bB
V1WONd66QES4LQJwoI/8kWXy8Alc5F4xH5lElLaEduQwUbHXP3SH3mQ4/qI5Z7PYHL+MXEObwM2z
sE6mZ+Oy4hCf1MtsWv0fsx0IhwB8N0zmMZv0kB+DvJEy8hjFtN69lkQJXSESCTUmcUixnGoGhjGu
oJWTA7fU4acigYMVB5uPzOSAfCeIXY/5mwGa/UQ1J71sQiABscLNHH/10z9PkJu5ZOXM/4rgD3Z7
IDP5sY2kCQBZqIbwmACtMdP6WksCDKcArg7BHvyHBt/98fWPeQ9IasrgB7mUC7Hj+Q+GZ7Yxs4qk
tCKES4O7aT07h8W0db5zPZBtUtlZ+x/PIn2chE/+5M55YDWNENZCHGtnfBcgqp3tnksBm0FNXJbR
cOA843paIUgBqEDUgcbT+5msoaDswY4zjjImDhe35wvyeJXA1ENHRNTJEjsH7wXS7r7X+vjhZ1jV
I93DX6QTObRcZw27w3KThcqCJDaWVQRgpV9WdnKwbLwlgwQG4liUoezCCVHoobcu+w/AboKcmNSz
PQVbPYo9aH184oR9yKyl4h6h15sQhjxh6DVgWQe0vNsdEYhaDQdxj9L+ANPNoWV/bP7ije4OXSHv
rCG+DNMeWGSHg/l6e76LuB9nu7vuL7wsX/yP6I1FcDvxt7l3CUk0pBHGqNbBZZXIFI2UUcHmfk47
a3k8NjY3CiGJzhoZc0K0GRpW+X2RtkMWIG/KWXE7svZsbZ1DkHGLXXVQ/pl7b3knFPdxGM2vGmYf
9xUIBbiBTCOncrAtWL/M5OBqcLxydqVY4DJjQKoW/DbYcWFjLDEm8hEz62dCgmyhCtXsEz0dtMlH
JIx4GnKl+h6uvOwTspGh40ovcjzrpQTnwTxqBumg/HAAwT6PhjAMPyPuMHY5zT9rV3asoqFb5wlp
oeaRbO1gj5os4ipjZPM+iBOs4Z/5WtwU5sMF+AZjUWbB9IL11IM86AgevbNdDECa59e9HKdk7hW0
RyigWfWBJHrXnvnRDEzZRhG7ljps9hn7h98Nf5rlwDqGIVHCGOCSDcCqVzd7WJlwseoQo7PHuIXh
CKqzeu3JBkeqToTJ6s7r6/5YTD54VrA/m5H/qyON99/ECf+C39a6MCJBphs5EiSBflyUMHd45v1i
OJZlo6qtBy0TI/rT13s2vyd7+k/Fzi4OFESsjapfQLhB/yNMfrad9b5aA8VhlXKf9EDmSkeFacGw
QaH+ElNm0ePrV6KebHk+Qo0p2yodEqousAA4mM8vSnvzSzYwazfOYvi7HAOHAsUIUuDWuP9hWUqH
0iFPwioTadpOUD5yOkwcdpz8wYOvCvPoN9YQo6nooF+MYMyAEKzHQxyGPyBlsEiEJcl569SbfzRv
yC8zrCRMUrK8EiLGAYYfBEM2t+I/GGlwj1IB+1H5cQj6GUCukr0KSub6ly2eLJoqQhq49yiOrPxl
wJ+R4KbT0RkVDbRqntFUU2l40jrrj7XqTKXM5mk2YcniE9di8KxRAIjEgMGCkV9NAF9NOvBwqiU1
xQHGnP2gzREaihFJNWkPWGJe4rGx6CXP/UA8ZjYhT1CUMWezxOm0RVTcgS5T1QECUFERNwkH9cg4
W7JyH3rbkX1hziHFkpU0/dVPeO906AvGl62HG0yHOfa//9GqcQ0i5nP6aIX13XqXavNEpFYtP9qs
AK/cPCrrPYwurHkIEIJu0rd6SMKQZW1IPG5k44JEgsG676si2iTnOOvD8Gz999Aekt9n36C765tt
ZYGnkcXC7gn17CnjMa/SctpE6vmVgBji3v6alBjSA+Rl7H+V6B3/FIsiPMDE5tw/RLTcv/nH7yFV
yJFVsJMVgiCuPKvhz0xwSK74UmkBtD7huDlwc/zc7/QVvAIROxWKZj2jZNm0Yw759Abj1INSDQGe
vT4XmdLR9z5XEaGLtyWdprr7HK8EEfHB3Dc9HTdZxH4xu/M5gXqNI23Nwy9h3xnp0wJtIT4ByHR9
wfwbCQQqY0bL8gBziIV6wO6N45+Nqz4yj+StkGC7ErjHy6Gl2N8nv49ZXBwljAAKaIJorJmm5p2N
S0KftrUM7knu3T+MMrLVnr6nHc6Z0NLcjAe/mfVgDtmQ6P5K64wnLIyqJeY6NIboDgy07GfiHkmo
+FGB4T290KpDw/lr4K48hO4QqRkCKoVbp9iqpwGXWGsawibNHAm/7yp945ElKF2CHgAyw/+l02N0
kteK04PmkINN4lqqsBEGA9/gkGHXnjx97kfiPRbMsNZspzfe9oy3GEoEgU+yxZ815sBrjO0aZw3h
d5txIvDlIpoYBQkud3Q3XDxqS9AerrsLAQ4Xwfl5rwXiV50FWEyDRE9/SQF32LET65m0jvhjSBt9
RKmoWSORfW31l7/OxGhF44ZLs4oqWgPsXubXpRyIcq5hhXHdD5Jmf0/UM2lSDkHvVgqgCIO8XGhs
FEjueo+x3LwesEcb4y/DjR9ZM2ylYiZX66gE3ozteX8tarZk6UIuxVQb1jZNp3nEbW9ZHL9TVrP0
vmbr6uQbIjQKRsDp3R+bX05/ioRYrHz/eoG0tQFHzTsLgxWyGi51/A0TwF2OU8Q9ucdTxoDE71c0
D68inNG2PFnJQcHPeJROtXBONt8021RTOVKp70AygCQ8i/BUMN0ySG5Ax7UVxLkCPTGuvt7LV6we
Jzh7LExBWHfIxqoMo/vh6eTBkAZPM27MO8ylJUDmQLSjwr1pd0EzRjC59cZtojZEB5UnwvEKxo1D
xOgUrjPWh70V7TLPKTQdIpeQc0wz/PiIcWqdPv4sjLhC/VetLc/mL8G3+9mDiIdUGNqSiuA8EgyQ
rUlYgrRB1ESU5LRelWOGJ43Oj2aAJ/tNy3s+IjZgW84ZgQ5M9bHRAAV2MH4iF4iYMMDVXiqIA0wM
+P7fcZES2FHxV1ESgHnQ5LFnWitrdI3odi4uZugh4ZRACP1/bAKuEHxOZnKAYlykXj8XWfJX4O8C
kxRsxDuvb59xOqDVCTTxcAu/1Bqm4vvfWY/2wXrZJe31BCqrOqHdQb4cH2uosuyWWQM4xBKyFAAe
5HpiTujV+yuORKGcMpc5S2IVgUAFwQakm/FTeHfR99hlNFgzauSC7L5DioQSbII9vPeboZxzjoLs
IkPb0aw3CjZRZHeC+4K0L75E+oIBI2CssXYl9ntuRjwfcfUL8iWe5o9T6Dt9GOr4C3AlMTOPUmAC
qLJcNLCGD6st4d0EUC3I5jhwImrAeotHKJtciL3PA5qtMwv39G2df1bvXMwZ/Fi+4eSPSo3x00C1
myEb7sDu5BAajI3Bmz5WR0IcP5rgEHUUs8YRStXDR1ZzBepd4nwBLAkgik8KrLALCnYs54bTD03X
vphxo/BpJIPq+M8WBb44JFILtyzQWXae5hCbnlhn40pHiAk4ICysI3E56qBYDgk2rAnlJlLXOUPn
OnBuIbrqISwHOy9Qyj0xY3k/SaqqlyGOeBQzAyDQ6s36bukL0huP4QL3Xu6fkM7SlmWz25jMa9p3
zgG/XEGcdvpOP9oo6JT7686+Mc2rjXEmCgm9eObgdkQHTji1qHjIn13p0ECCbh3RECMsDnE6t0C8
65W66cc0ehE8uuv0C4OckcrVWDRzAiU/Bn0kmar9wuwejfoXu375QiTF+1QtEIv6ZMrymmyn8GAh
2ApeO6AWakZCvkhbXrzd7HBJc7oAQ1nd7FfSW2xX0hDiC2YuAfbmxLlMeADA7wYEEoikvQKMwiow
jQdeuZfCuXdTWA1VVucwRYObanNMhlb1HlfisANkZAYy36B12wMbcMhHZl1aOUvyEzLNH21SSpmn
B/q5Q+53kK0axjKNIIacxBNKM1NOd6BGuFCsbHSDbrmQHGX8ItEH06V6AudMohGFsJSK4kNKI6n3
AN2qeDFx1c6ibCwIKscWCJGnUEAsfBHX9ucVE6z6eK/ibU94M8GGGVrFgqgJpxflMFcREwF9jNxV
h1VBxkawoNPECBF5ElyT4LtPYNYoHmsRWPLIHYO3LYo3pgrErUvzes8cQncqmATYwrERBPc0JKNZ
tj7GTlBk8J6Oa6EN1GhDK4xAME2HBZhxDrycq4MqFFMnCjO2SaAO9IcjH06XArUDHXEC+kh4GSME
EWi8LgTw4Yhgq7kQg1zOaCeGPkYrb8ggI7rWgD3+NbiyflEcV2SAdt5JN1ogx9XTbGenSmhHycLg
hAWLJQ1iSxqDMILUAXkwMTRkSFBwESR451f3CwZdTmnZmc8OBIrwTmT4bDIdXNdwHv4e9ij4Rbqj
eFBdoRuZN0KC2vgW57uC9CJShI3sxMEL5q7RKTtPjr3mQACGuFhsLoZRf9ZkrNv411CjrJF9X2i2
Qht4iVu7AX6s0qtFxcae8prg+1mw2ig5dbntDWqBkb2KhsT86DALBss+UqF3zL7KYSTCW/jloCIL
mGLEUpF8x5vbn1IBcRZPaS5pUncLdgH2iD8TUBW+Poqsg+ASiMCTvodrwTvM4zdLjTU0rEHwmIqY
N5Jg8IRIFMBH1L7R63izyzHbdKiBvJNm0AYbFsMskLzfXA5pOhRW1uQFYqE9ZSgFjh/CkeWMNzkq
VPZcc7GE+FqYdKG5djpUIIpZmwMh8G4oEf1Yt88NvNt72B+/zv20IbeLDTvCSqCdtcglINQ5eBNc
LnmDScOO8SuSqUuGRbjDF6BwUvoAOZVpm1QYqlnZSmLcEX0Mwln8AF5EIza7G+86m0oZOKA4Vw5H
YhPR1UVw6veArnTq4mBH42hLGLUwAcOXZ6dv4BBEAVeTD9l8xRKVOdm0c3y9EKjRIi0yCBsIiOwe
f9u2gcUk2EA0KTOinOc1AEmDR2mJermd1zQ2LqzwpIfvf55cMag32I4xT0R12uB59ccEu1JsKL6C
JgO8DyzwH0fntewolkTRLyJCBgR6FR4EQt68EHIX5BEIZL6+VlbMRE9PV1ddCY7J3LkN+Ngt1vDx
qeYYEN2n3LyYJYN79ubZtmSU/MR5vbPrWy+EXMTkFisOrl0/ae2u0dNTvNMig2ELJAqjBbC0H15g
60On0AfGw8Z3967bd4C3to0neQWkCBzC6cuUHb010uplCqI80xm3wIuSgL/zfDUSORXvwFj/Bu3l
ptrpOO6zeb8erHCweF4tn4RHDccbi4T7pJsF+NFDFH60JqABtPlZQVbsICuDFpt385hy7jbH8oiH
7/wGoaBto2e/Ue53nPIoImvGniT+bL88sDHBYlxycCkgK7pPWin8t5ktNWsdFwWMYdvR6U6WGOV7
5fd5lLxE7qNtJrYyJ9re2ED2CvsR8kceZ7PHTO0Mun8d6zO/8UItdq9G99Mf3wGyEXdbQozESWQG
aRWwv4nfdDHbDJpKSFN3OcAmhS9KuGNq9nny4sU77u3qEa4n7QiR+OhFuDre6MklHWRrBSomn6PE
h26B1a7fnashOn3VM8S3wGwzAXX4gZVfTsqe1YUygcHbRKOUmGERDD0nwdGWkTpUZiUIbmvge5vd
h1AckUFzLFySdpo5Ti2QZo4aze34BjlA+btO3iOVQPTRa/KXB00END+B/kmVjolxG8ez0mb0W14h
Tr2tbG1gJFxD3a6DsmsaPF8qVI9MhcDgzGGVQCzIpsrsHiFdqDhYIyj6NZJ/XJrHbw8tjf35y2MJ
CpQZABNvrjaZVsIxHimjh/0hxb3NSXARmPFlRVdamRbbc3SO0GIgghr+QBn4DEmVqIzkznzhQYv4
yGfY4mLB2VWoaIovCWbXoLX8MgWzzh4m9RAf8C8CSQaFozn+ephQ8Jg52FicF1w4ThY3Ty/+H64J
Ze9lVT2rWfcPDQACxXmc4jtyuCUfiGA1vOgcB3HrNWdebJc7EfwB5WApHlFfk8R2Gn2XvV3pQi1q
XBUHaQ6Vxu3tvsuUoYTiKU7KEdAJJZMKNvsy5ZHivIKdM7VPZoJEgSJhV++1vM7y5b4PWA0Te5dX
rHPygMEUhYcCRGJJTcN4b/TwxeX4dEBiYDGxy8zjjfOdSSesK148ANSaemj6XBoM3T19eB/qI3Bi
COdngHze4oeYFK5YLmZKW0wjzcojV2tWOukGA2kPu+378erSKWOzmuHexfOoxD9XQ47eWACHhcUU
SGPHbYvFl+L0AolwwAMyVtBdeDo1bArV6Qw7znX7ga2HpihW8eERMVJ/nU7o1jcseYLubqOGeRRD
mwhx/Nzg8C38DQzV++wLpiFTKD3IkiKGMB3Kq9XWgnhekybpYbPtaVJ6jth5CtYmDMyBogVD4O+w
9LW1o0xswD7x82Bx9AEqziF16/JzfI1VByxCGI2voHPgAucsAd+GcLKe44ElxKWlxseFSg19/zVo
/iQe5DH/9DGs5NZmc4JGP5zXHKYy3JTrWMg9FeiMxJB1kww+BAcET5Ezg+AsCDuQxbc1yoPO/6Tq
9qY91mxMReeissawjennApU1OzfjLsK4xVYOAHZDfUon1gEc7hO2B3QD1o2abXaf9IOag80uFj+y
kC+JgkkwioBtnxEp5u3lgl5c6gec9bCSSrj2r0BUqgNLSRvDFB+ROvJ/YFO4z2lrl+7wGKfRT6UK
spW1QcHN1krDZvycgdwtux+G9BR1cHRQESGUTVQLJR/W2p0KCwkNK/M7OhxG2IygqbmWJxe1VG0V
u31jU2qvWO0oanw6bIw1e0A1t1UHj6nkCt0CjTLt6f/etnzSDjOQt3rea154R5ICKLBeDI0OtZWg
xO0AmaMnwbMdQpMSkTDmdudPCxaq81sUwdcAliF7EeCTWQmDxBShnRqWgQIDaMtF4j2nub3l+B18
BjOSauY63Q5AkV0e/7vCVB6N+dO+Mv06edCrxeY9uaASu/mIqbDOxCqQyendZgnTBhRzHNUcsXmC
ZSqVb5dp/Q0f+Y4jz9DVh4wZhoWFhAMKGIuOSd44m15GYoY5f0uHxZe/uEKcEF0bLyFkPlgeOTP7
a0r8K8rEr4WQEzYoXfukH73sc7z+OluExYARaP7En31Hk2q3Fz1QAkyZlIl8xp7TygdlBFD++rBF
CzfH0Y4B3fGNXilb0ptnzJaIE1eX1Hegvvq6iLiOoPQQYcnJzl0CMmx2xjc8OHWBms8D9POXGYCo
w5NcS9iL3XaFTHGRH9bMOVXAE76rvtgXL+VVPtEF3JwSHoLG2PhlnjcEm0c07h8m8ZQxfOJf+EOF
rE/uHtS1K8ZO3F9MfAJ8HOmdHXWt46cDv+iL0m4LI/LCuJDfwQ/idyOorebFyBD6MO8TVaPkfGAc
jUdLNftFOf0V4jCUFChnOCwkYDNEXUBr+iG6VkeMh1YQQRyHPwHgzLS4yjiYREB3RhMCucvWI6Fh
ivKg42D8wD8wz1PWJW03OP0duf+PibtM6+kWQjWk+USe4AbQtxn6/3B2vIAeMw5eXuegrjx/XER8
WjiTRJCL2/GPmMpznqAHKefXqF4yn8WQH+rDz6p3DKgeHsY26P485siTh1POO5xZGSTFPiEWGANy
BNa7ct4+Kn5fDJGoydPUnMOFGkI7YdaERISJPhqSYwpeKN4cVsm8S7UMcveOXxgiMCSYWM41rr9j
jf+Z4ah4KhjWK7X6cYp/AoRGThIlJhKJ5Q4P28QvkfVnpMzLqJVIInW5dJiewme3ZOl+hBoR8TxZ
pNJ+zvgkWfAhwxv97ynIHTwvTh+sGxPc6B3eUi+ki/EwY+Tp6DMAXpyFeEqU9iJwhLaBhkpPaEfA
GcVN/eIeK0wBOYB0Gj7S4GNwGl4Y+wfI/O4Cszhbians0SBpa0b2HhcY1keYaold0xMdWMXz65uT
vs16gpmt2Q2kMjkbBR1SkhbdzTGd3KPOpGcTR3gj56LegT2ZRXTenCAl9jjeM05NoRtcxwzXumuS
RS90WOIrybqbvTmgQU/iMsj2wqw4T9CQ25TBPLw9EVA2SUW7XtxQeG8Yp4dENezgNYLL0lAwJ0Zl
k04L+4uZDstJg2UH5xMyJ8YxPZMP+AKogknXSZoQI/PqqC1vUbmUcVLLMnY6OqIVp5Xgn8aEzQXa
C0kN/BIrQ2yWqGlgKwc8Le+JjuflVomoX/vJRSGIFzm4zpnBcdK1mRhFWFud57mNEUa1ugHc4h3N
FEMoldjdRCAAEmi4r6yqok7DY2gteTZtmgwXtCpAOYVtGr0VBJY9zgtYxRQ7VY437icCv480LbuS
SSTIzDkmAp1L+GPLC5Ix3NdRxqiXiFwAHYNrJnMKqYloo3nZXFib6xHV8X3Hacrd2Bp0udqjtweY
Vq2xABmRDeCs8dKPupP9uiLa6tKxLyN7j339G3PVbEycCUsLJmCAeJGRcpJHn/Vj9+LTuPBlb/4r
IMqeTCTD67qY2biyw09uBssdePECQosquB6MO5CYMGFlU5NXe6Hnz4YpzFLFpdv04PRW4A8FKl3g
PBZy6inbk8+dZMPqhY4ufFvUdTTv3JisbFYtu1MfMNjSsdNMXnPQBmaunJU8KuszfvDAQQdDBXAB
mD6sAgS4wz7vk7AtT91BLTWRw+/7UdeMT3sCnk0MLQGESwoWwPM0nuNlglsFT3zAM/MIQh68l1wJ
gO3Q6ecwh44Xa0lIG/mq0SlKYvQI3qex38vL1AaUykCqVY6ycgdZlXNN8c/z3oRWkkDR517Ux0JL
RA0AUcmET3YN28ydgVgVV9+eaNWsN87o4nPBd38AccgV01lyopg0nweoTHY7aLsldLvb8LtqOFJ7
xLnrFrc1Zkh8XGB44a4VLNYAYvd/Sq8ouZ8jhGzLyhfwksH1kFq1DeGFG+aLQq5AN+FS4QEs87Hx
A/3goGVgEggbfSieWbxHzIAMSmdk0i64ItxH0F+3/hurjPLUB3OLs4wxuHTw/eC60/l6cqkjhiQm
QUpzmADnwd6wPju5s2TDA/xmjJ4KDwuExjuy5JxiDuPxRDGyxhaEXUfdJmTZdT/42Uu+dyQEdVJM
QJ3YlZeo2WVzaK1mTAbMxzwIK4Fp/OE5xbwTrUgDP5FhO3OA1Gm7PPBBcsN4wJxo9ppx51H1OGq5
K4vBAerr6B5RbXJeorTQhzAY5fknn6ibaP45+iSoN/I5RGcGR/QBX9T6bXxtL7FMgHHxJYSshusB
N6rtfHyNYdfVR2aGhhsWC5MkHbzwO6+QPfVHiMV6449D34jErsZWRFuqjPfwbUqYKTBdqALSQICQ
75i79Ce/5dUq+XIykTjFP6s17zs3Xg5X3ugNveH9RTPsPs++cCZ0bD20ATH2H2Y4xazkhSaGTjbK
aXuhvbC1lda2cOC1iEafQBCBWhQVw2KWBufVz1HdDHm5uGOD7Vggms9xNXkzvyiZXvTQgEOOeYKr
Y3QYt7ZdxiD1d2BIofmeqAQnQMaaPGHZpO6lNFffCTCN3R4i6uatJo1/3b+3qNFeM32VMU3wasIG
VAog8zm+7r8ENKCzg9HG6noApotCDMH3VA/fG0HrMetDUx8qsJqwkaOei8AyeVnm7hK3B8Zaic/W
M0jR/L3j9E9EGrPf4Ij6dPULdPAasggHRoSryg9sba9434xAPBJ0EmPJ0zUziFJrbfiedHiPV7bv
hUbZMA9/Z/vCfCaNDez3Wiae4G513MGUmuAUBvwKj3TYC57xdf1eAO7xu29xDw8SMmQITVxgZn/o
mCtaKxAqUDC3NaGUcyjBBXIHsbCuBz5ZRGHwY5oobIXOGKw8ef89Tub77zbhnb+sa0Mnm+PZgx2+
SIhAmGij25xgFRaHFB1XTCgmP9XqH56hBqMQFprh3ibYyFABj5Q3cQtiUnqzQ4hP1w0lCTQjoL1T
mMMx4LZyUatgnDKR7LJe8ltiFmhf6OLQQQ8ok3XrO+5FwsBq+Mpd7xLqqzq+MqvtbLqzjDnTobhT
7nN9QaOol0JhP0PJ6w7uhJy+4Az111AS5jJak7V/d74fSkhxKOvx3FrB2Tfm+IAWIB8QczjEAcY9
6C53XCIJd7dxi2PphflcgaQrLpP64Q+N5bbn0HQJ9oJVByb8HXCN2u6zGQfF9MY67pEj8Eu0aQm/
7TmlR8UlGO7P8kS9UZPue7ZasW4hi4ZzfRmlcX/2FItIsRBomSevS4yQGtwT4RItF8oUkye2r4uY
yGrA9PEzYe6ZTXX/hHNajPcAfyfmG27xp7lk7ZFf3USvY2vZYorQ3hsue5B/h1CeOeBCTosurt+n
4fatgFCQwsGTuW2IaYUq+ZS51NmSpK/yzAz95dzxmKkIjMEYtpqrMAS1wYE/Bk0bRKqlvq520CY5
mboW7m+3QAa8uKvCojOkPGD9xwRG4YTXQ4gKIwK2Il1evVXdBdQK50vgHt0ShI0/TEkBf66cDGLP
/R0LuUKuG37yojfWiSbgTzwqs8xqDQRsgzoqQDiGyRy7WtIF5YAjhq/mA4bhi8gOvW2doX91E5xL
D12fKxeWFXKkn2es8SoD4X5DHvLzGjYKkg12KaGF5nNR/V2eeEeTAwmqDgCrH/rQAzjeLvGP8Ruf
0az+OgE7z0+D94QYA9L3TmNM3Z3abTAYP4Udoj7wEw0IPPmSpvdKYPoFOOb5eBfWkxsiV3gY7DXk
BIzc2YFds754qm69GZcgYO5PsxgT/+vsB5Nj/Zliw99Ubr0BT+/Mn0EGfZhMiGbWgSM8+/m3K9lG
gysWHz+ElzILlRWDZRxvi51qd3JThSmkW72zx0kHk6jDscpnycJ0MYKQyFCZ5oY+xy/32e43ZQMh
FBqKXy5lhicxXa1AjXLIPtDm2Vh8jdyp2TQxbLan9xthl7iqAmqPGzg4KnSOgA1++jKvRH78hzNm
0Ee+w5g07tAWD3P/hOwJ2MN5B+rYGJ9VO42gokIlaKBCPu1DqCtAhgXCGuzVzU4MY5HpxMcGXVKG
AI5Otqet7C2/NCbufW7EbAmwUEJV53qyEIFgvWjw/gWKZFmwEq9UWCTSyiaAUcKeUPhPFl+2H+dQ
uNX0Mj1TQ0rZxpCYsT0/wZFJOsPmpAM540wKGnN0kGJlrAKKhPf/1sEcatQnm2z/18yzVTPPN33r
HRwgFLGgUYmRega1ElUqRNmNlC8PeEhkurNpa5DQJ9kdnA7Sx2KcvbjN/tOaoH5RszEFip/wozg6
eZbwmhmUNIxXMDZ2ci/tmrrIQ7VA3UN3kwYZu71AiYhB7W4a+5bUEKNxCuUWgUO7Vyk3FMZMPngX
crZ8co7zSRE/Em3OS3UJ3HKA7qErODTiwCttgB50phrVlPj63qy1wCUfWkIAfx6HWzrvMdHB0zu1
I4zzdCJT7d/UiKo/lvXL+uvx4OEKXqm0vpwbeXIXGogzbo8UVHnqLmUmRbrcWFSkKEabz2B4Dytk
dhV2Ql8uQwgILrU4LZLZnbesLOm6j/0bvhAfaiqwOOuM4wzUdSntEWkUy9dgCeYz5SxiSoElgniT
aGtp1AEOacEMNnB38MBJ8bvRHZ0L+ez33HLGnMLJRoZJFsfKcDmqvvZ3U8clrJhAXGzO/i2G/1z4
pK8ESPths/hsElhJThcmHz4lUP0qyJ7N3hiTiKdiePM5ZqtWmAfT9vyP+lUbQC+ihuKbrl4YwQ3V
RX9woamQn9qBv3k1VZLTCA0Z4xVsoRqkGaXUe2PVdBn8YdEwJG4xNnj3UwiVZo4VPh+B3Qs0qzJG
gCGejtOIyJTpb4VGetjsS6glw98avjDUNfp15vDPA7Q2e9llVveJftt7AFVnoI+K4W3RgfT9G6B5
p5DAWYcuoMrN+4rLCsuYn00nKOPSeyzcFWB3TwRcOBhWQ0a2fnK2Rthg/Qf+IcmnEZAEbDdKul3F
wriFr7UGwbdatFefRPHIrxnCSUBvW4YZhWdti9BhYwB6JDKzfzA8fjs/shUz5xlCyRowliOuxkaY
gSjhQkDwaQTsAhNAfw8oq4X38l1q8AHUCLq1RwjjGvvRHJKyPsxonV74V8iSk1L0FL6GryGcXfE1
xuF2cNti02pE7/EYFAIkFCDb5hLjcep73ancs4CsIotvW60g9x/eL+kxoPVLSrFb3K3NHSjv/4OS
wzaAcLF6a5RaKrk3/AS4GQRj87px+40JvCbSYztfAof7LuM9VNUF6eU1OV6oJEHTxBdfGVyJsqhc
fo9PWT7uAa+eIZGgqcBiATo66/AdGHhI4ARmRLhRtPgZFf4V9aCTkv53W6RMOK97HHmTLnFzr6VE
qd38eviwhlzWD6RnZlvGm1a1pdI/86UUD39je1NAvG9Fz7FGJoukth9hID7Qo/aQUGkY5SojWgUH
ZJi6AA8Da587BQcUr3qD0itpe31GtW/OKmIlrRXfxGmLjJl6j4B6NEV19KWi3z0WOwUWWx/8/zrF
TbWAoMl9Mc/CcvQLQb14wKMW5TfnNJkHeGIxrEVHTSAYguOnq3ndJVgW3ATvhU8l4S8B+lLfeAeS
A2JQzhBXG+J9iO0FH0mCddARdoAbcErlH6vzCn89FT+eF12tmMDJRNd6oRXjKq/nl7BgbvzjmKtS
sw3Zxu5EMNonxQy9AAVD2ypGbQwFGBZ8Rh1YvPTaz5Ojq9YJLSoWhVQfPpcp42xCX2dk9g75ycCh
nsqZDMyIsBEXDImb6Hr0V/7EONZz/jVIHghIMT7RLDKqCJizia6jabuOMK1grCmqMuB7hiRhGwe+
9o5/NZ9eJMioTGocYhu+7iXWnRSDPXQNTMPdYgNdxlz1V99FTSYL3BZGxlbveEIfwo3CBoLSaDL7
l97gt8shqnSBoGCFk1g65W+vD/+p8ipbdomEEfvi51ZKKqoBKCKqWMsK8p8ZgwXmuHPS1UTh7u/B
rk1yfNshfaRJiO4WcaxrAKmgpaN2Cu74lAjhXx4HOQHsTv7XNRJ09HzndCGa2N9g158yw5yoC3VO
mh+n9y3ml63M/gxZBR5X+QiTieGvY+mlpQnrC/LnMFu2E1RJxNd+Se3+Q02+rgleR65DU9lYbcxK
f/BDKT0hNkDGgl8EuYjDa/N2iV+6szF7LA1GEgDzURddhYPlZ4LsPdQe8vy79OhcngisIFtEnQ0F
cshOYFuQfBhcybMwoDXo1NZ91DgLjSDCgRrD0KhoaPG1AVyyvgwrEDA4/12aXxAuSiun6MYuMsQa
9eZKYfnmLDrtWi4bHM5Pj/qVPUKNy0FNFbfA5C/6utdh/UeFlc/STY77fmbXYC5TSsqPhXeNd4V+
MKN9xQQan2YgYNzygWRFrHunhq225J22KDqpmYHdcgyWuFgcbChGgGdtjn124bJYPb6D+mbrUwWD
PN6914ur5X1+I+GU5Qi96WKmmiv8FJDo3blw3kvlAGA0JcHcfDiE2x4hIrV4bhtarS/0j9aYkQ19
iDFuaFevbg3uJu2bvepSOh4zljKdJbdAgZyBl4QenLaCc7xlrnqBmMQSJXDMFbO7FM1NvX1ssUOm
dPOo9N6gcc36Gr2XZ/dJ/B/8bhim/Hmg2opPYcVOhYZXLfu+iDjQMoQ5HZFUrRobpy8Vwoh2hB6c
raB5j0nh5zNJSyg0prh9mhGoBYbzGsNkAZAhbJdXlTL67hArg2DgxA8FzyAMD3cfSCp3VqkW3qfi
UBN0cOK+bI2IjcMFjWqK/ooExPvg8faROnv14sPuuHMbcDoyf8NvlD8ix7xaw3Ccseysir8QQmDY
L65JnqCOAZL5mtdVCoOWtNH+VBu1xYCRCxWKUTrhwV81i5fEHE3+ymHUsWlFebDoOxhEq8CDFB2T
Q5/qWKQ+n+gyvaN00SyWgRQjdzRrOucOeZa4YfN9lpdsWvXEC9yqMe1BAYedkBEYLkokcC3azjYG
4SEVGE+dwwB7W7eJKN75P1zdfWZ/QHO81s+gTnFuGrAFFbiKQpo8HzQwkL96gVLETQnAMCEyQUfK
/5OSXnLwdXlQL2buvYjjfYx9EhMX5ly0TGAJIXlmj03tvnCK+n94RcbfY3JjyL549uTe7+O7iXGQ
c2f74s0k6b+9L09h8M0hmVbbe4KsD4mZUD+dsrJPhgmpNJ/196LZ4mnnZrctubrIOjRyoAuzXdoU
TkJ4rzg/dzkFBdNrG58AZOvPaY9iHoN7WBVzjNgkLQVaOkNywkvYGFrSmQA0JN03Q52z15ZsCERW
3P3PxRuq9ntJU0Od8cZvylqg2RGJEOIDIAiP9fff6MUICL8EumCNQv9FhUXm7HX1GfU2+lCdnKPi
2FlWRAcQuS3LgS015WWcbYn+rZdtHv6h3t3noBNETVyYyoCWh9kMhjMCY9GoIxSnQ2LYBE0FMSLz
pnTy9grB75nAP0XslMatHfyTBjnXZ6ACuNpl0Jap71AjX0rkwJwFcOcukATvwLy1dwPmJS9p3lsq
PnjftD/TfGGIbmUm8YmxiuOwZLcPtOMF4cZIyJ8ixwJzYoup0Q9B4MeXu1jGz5AbInRyKDCp9j9A
pBGJbPbDQWuIdAYZHjuI8Hq8wR+sKJ7Y5DV9RzfkAC06e+izdgqCN4RRsNGcevNw2a+/5cfLInLD
kLrOGg6oXcY8DXg9fiyeYHVEBY4Vh/smksE+kdxsaYQL+YyO94bg4y8N8A7nz+Hc+wwQWXOpYnRW
E7bOLTt+05O3ghWBkKP+oJw+qYpOR26dHb96nhpwBz50pq/wQo466mx41ybV0g3GDcPmaQcGzlCl
idCHDXBGOWqjk+fYTyoXov3TfjXOZQzxHovUDjVpg/cw/Bjq0xNN8rQdpgkDSZJmGE2F1LrY1TAD
ZxuhAt1k6P+whkQK17WNnqnO00DsMzmQ2rs7YgZBd6VeEvMc9NiB7jTAwT7jYeNtVxerxRdInfuo
GpM2xSk2vVDk4+cI04PqrbH6yzZKYyTY/EQzRfL19fnlPozL8W3ze9ptPVDz4IWrw9T57Qxchy9j
0ia4gHZ8RD7aOz6zX0Bz8K2W0AGgjO7+DdhATcuaI4NteDb8Ex7zH+e0+O3pwq6ExoG3UOQrTnv6
4oxpAQ5RbHNBclCSaKszi/e+aDMpTPc6CFE5utSEHVin1vZL77XSGbwPQXe5EbkMwUQawAMo9bi7
MW4bnpbp/PYnbU6ZNCMtJAkP1vO4dczCtgPeAov9pMsnG2Kn9Hf1rjEauCsTh8LMt3eI+HeGf0wE
ATplInpihs55AB0PLhokr4vfm5a5+R3ly4abHX0hAgwqQ3baQKstdouwfKmykAvSIjVyGxZUL0G6
u4zojnAYVJEJ5xIydJreYAykOVUKQ8ds2HYN5kkQ5DAmASnYQv7D4/bmX2MCUcPWtB8xGDKhQ8Ex
oK5ZVsvvrgUpq2tXCAf5ra/oTtU4FylURaX7pyKZIBsNECboL55+nxzWfPGlkf244DdVCwqAzEIv
u+fui8Aw+oCQQNpDuHA/vo4Iu/DieYD1KpX1pajxcoZ0wjD6Yf6lBS8Sc8ke8bS/9+wj3IuAeRWD
6zZ8bm71oL0CRETj9No0x8UtZi+SPU8JcZWrjmi5ZoCcecFG+n+Fv4OUuoTj0NHHBPfOdDSF6/O4
RgIfSdiv4nXZOaMS3yu8UOHEIUuJ1Bkrl379NHrvoNXumHfTMFTQ82p90MLTF38+mjmSXYMy6YrA
GOIdF955XjzIQ38H3T2nOEDdb/WWi6dtIegMPjjM9tzemM74tvj+hwdVc5dtC54x1JeJ4WbcwBSL
hMvF+VC8LI2xtv+tpHz8hD3ot/PPcpNGL9Y9pTVeRVwVePkmxpPKF3XH8DciQL67esZ4lsOycxq/
8N9vknepIwZgAC0yfHt/6GfFeLfjXlfd0Y3cFX468a8a86Y+bB3wtSAnycdBHoyfHnaDgNXP6der
KMCBwUmOJpt+VAEvBRw3qJ8s9mnj0xN9UHaffUhXI/XNd36twSCHVzKmACtwlX8PM7Bx6GR43XBZ
wDwCokeI6hI6OwH4yUjGCoGjLKSrLCJ4Ya0dL9Wg8hAkW1LBWoh1kIT+qfT0XE4prjZkHk1RP+9q
UvVQdmmA40XLXu5/IVKDHBI6tED/PBG08E/cmV4BrDVMTk4Dt2t3j/0j9nxAUwj1kYx3Z+8ge9KE
P6ApAHco6/v8w2Ids4CQXIH/3OcMih3azhDmM4hya0++54Q4YnNNVsuSOSTQFcUKztrd8QuYpR+8
Jhef383n4LfSsBMQ5VQ2rsab0tGHmt9eK7MKCtL/oceYs4FZMQdQVI4Zc/fC14SA+g5ejMMyqEfl
YIn7Dxy66vCdJsJ+oyApzY5Iqt+MlL6IHmuPDLQxjAocmeA4UT1hXGi2hnhTM4BUx8WwM5ZREPcq
ni2gwoK8XY+MqYB/ykDFse9z7HmwRHHr4KlS2iCaXTyvgg2alwIVVPuIY6CPRyLI3DkkSd1HvhgB
lS3J/Ap6uMGUIrJwNJApuENpeBvBoDQ5rMHioTkiW1FmXb817vMAru6NQStIukxbSc9jCs0DhLBh
gc02xxbYM+pLCCfWA0LqfXzfvJAdAhwimwwRli8+4gofjnWmn6DW065mQYIZMtzD3KgatSH4mClx
2CL4RcHMjWhtcleYxpEYbIttP4IWmAMlgPFdDPfxpOm6ImWUp7EUITIjXjp4qDQeRGHhTAK0fU1l
9ZYMY1k8p9HDgOoCdyaW1Ag1vLOqZNL7s5jUelg1ek+skqJL3B0xHtopznl29lu06ienWQKMRASb
4GR13WDPRZmDtMm5edmmGeyFRP/xFayOHvHdB70M1Uk+JxgWnAYiEOEBcO+wyJKy8mSpSzXcunvO
CycNhypRCTVG+ug3dqJ1xZ3W/TPMteCuZ/vLonvgNAunFHYNlsuMovhgQ7rByxY3Ttz8iOi+ixRE
wx5mXo+/MSF1MRHFwm7jxS0PuV1s7rg1aLhgVFuAK+eEuwVNmAKC0kFnPrgS90FgEjh27r0PZ6zx
CbXkr5/4HChruAkuXN8QjI0zkgZi2SbMGsEgmWvtpDu7muZp+EEu1h5Uq/YYSpu6ggMQIxwX1iL0
aF85fCflXu95D+bBjF/pyYeXGTOQMQY0rEJ4WCMIlWwCYlV8rE6t7xKXh+Qc/Q7KkNK+2uGIFrZm
8FYgii3PoWxx9C0QCFiU7o9K9rw5AzbUHijEMOMsGLanv4M2a4lT64D/GohiZvoarzZwuS+fYYGe
KKPhH/MPUJigZYogYfd1NmBj3SYfJqzY5iQvBHZbLFQxkjWAKzl5F91pa9OZFLhGURri8/TFIb1h
GHeJ0bc6D+B6YSG1HC7u8cn/mTmqn9pqUE45Jx9XOsz1YQJJfjfgquIxsHOfjBKRVX0pkHVP3z2Z
y9z3XT9kjF0wlhmeFv02AyYmxsh/OZ0+a9B6ukYKPXRBZGXAb6PS5D74O4Va+J2X08Zn9Bdk29eq
N2fYixh+xVWO/QCNOk2zK6s/2+p7hvL8vhTbS0as8J6hqsN6HUpIhQxxRE7bOBrcdl4xwwIwXtXW
9yW5fVcUfCeUhW949is+X1H6K0BsruxMt5jD069VGDsQkDJ7Ps2MUoC8lJ//+FMQ9c96AegXQXJt
Ileo8AMmgeB8yv43fPIrBhdlf9qLmWrBVhV2PTZbu01N6aqgIjkj12bbHDXvN3sN+yMKhj1uvUBC
pc8cgRkpY57mWC8PLQHqyCV1HoOFoG46jAQae2NxpcxGN7Rj2p+a+jo8hfUPR8liVCCqigDVY7Hr
KZMO4TkXs3XUGU8WiMpSH0bjYY9zwrSYQvTbXIdyHoDsDpTdF1ULHveHFwh/Ou970GAP9H+gUM+w
tCgVrKufbS/x+ZAyP0TysxL/J3oLLB5xgkuuu2RPcWng79Ym+BYOBDAK/ir4KXax4GCkdOjFnZgx
BQ6ruaWzpBCi8AkZlzhU7Y9IiXu+4LRYMCQnYDGFLJvGu46UXbH+sv3Pfn/foilTPM7FGLoDvsN9
x3AfNDAAjFe05weivjCXxoBSpYNjWmWAivB6nUtAE8w1xpEp4h1Qlgq0F+cVDH5hFXiSd3aioNlQ
TdinoOSMRJuG9y7ulMDJSPZOGwIBfH3EzJehED6WnpFAgBmdCEo4zTHl5MW3/lTzEvwoqmH5uu3Z
+23XXA0VsUqgy53tbcLThb9wdm9tUxEQediMXtMuma5wkjD3BLaxoFo5jOsnLGtq7iAf7a4MIkiW
2jyQCDbeJos7fP6fdzkCOCK4WvCSi6d304V7k/ZQf0NmaZI7WuAbBVuFK2mPj5Yy76BMJHzDbYAa
06BPSNnL0+Izjq2ylB8L4BHzNu4yXa8XT1sMp8AepTu9Uu+BUWF1fCGEGQXj9Bk9AkJpBVvkuKER
IlTnNRT8xeCePdnNNDcZOOmhpIgphMgR1Wv1R/WfwIwV4UVwmQeqXfiAohg8zy6CQ8LwgYbaQDW4
eKwzMAXUr+YJmwS4A6jhKMbxV33Ejc9cXP1SJ/4fy+GoSh4rJihsI3xgLDpKV59ebnj04DbzZ0TZ
Itsy5WZEnXl4bn+pKnME5J9VijlPHacLKC3MsJ9bPjOHBOQTWP8kUHR5TqwE7ICzsOGnaKvNY5tC
IQ50Xkg11zm6xI21H+ars2L1gUh19CjOE5ieV3Cy1T4j+0Fj0KmnQJNJqtiVTN/tGur2I6SS/+Jm
DQbGHPHmZo/kxUZDEAyXHBOqq/W54rA7VZ4W3SPHVArORJQlDDCKPthAgF7kN8PD9bgikINNOnjg
4oeSL41ZsSSVrMISyXlTOaIHGHwCZoXMczE/E601fNowR21Q2tdtvW9Nf5P7EtuxqoAqXdMaQ1lH
iuBji36ZK9jnMvhl4iuli7Cy25jp4gBA3glKGTosen7vlHBXkN0MD5FxsEjkuzEJyz9iOk1t82QE
CAgKlLvvkrgMaRVhsR6UC2iiLs69hLqlGnlJqMXpLKGXrwb3sHdAc51bpEZB1MxcIgvh5rAnIaN4
3RCkhUA4alD9a7WQmdgoU7UlzD1OJEINK9BISE0ormsrJz64dLUd4E01YDRxwf6uGvTYQC5R097p
SEL9qsa5so/XeTdszc+wdHBF45C/bfOkjzRKwy2xIpBCDjV99ll/RhpjG6gg9o/4DtpCm45FjEGw
RHKRU8B1ojAEOzBpS/YkLvu33XUlWFTXWVBvMrC9D5UBoETmAWIz+hMtn32Kb/FrRvPP1eYyIIPK
l7GwqvkpZHiBYv0WdmIQdbw34HOkMloX0gvyFHUCzreDZq7bbWq6bPBBS855+wyIpkGTzCn+4Xo5
u/xjW1kBNIFJAfuR5LdpjfEQkBppJ13ozQZ3ggQAOEAz9EXjc6UKUxeiMVJI89HRNpQBYCzp49ho
MKCHCcbNj0s0m+ZtZrvOVzJ8QRNOhEtO2w+zxSaIMudDV+WkcIXADhwUx0+69BOOcltoB/+VYlSE
oMjvgOWuf6AcgnfvlIMaIygvFQbxzV7IhUbUm1PzPJjUetC9L6AfFFt0/1Q1JNVawFLwl2grhq/F
IxE93dcryfNlBI72psAoENk8tNXPhCWjQpx0KMTpj4L8KNCmL7UDdDWE5nSPgCzcvqVdrEDNm6d/
+Q5yjPzc7GbT7Gi6a4CwpTYb98ljfDrV1dJwcDr5T4Zq7eF7/Pz6d2oUffGitMuTAlatPsjQHjQL
utN8jkaPLrSY4+aEEqFwgVzg7SK5ELgDKNk/FJBY4dHiMVH5+G9BaxWjIGgsF7o/5u6OxlnZXXVX
BuAipmn0p/LulURceIURXJgvSqj/npUAovIwHjMJd4EAGHSCkIAOAlNSWDpf8zSBdVXCmSda2spx
77AlJCpHmAFcBP8d07zU7GywZPtH0pktKYpFUfSLjEBAwVfEAZln9MVQUwUccQDk63tRHVHdXdWV
aSpc7j1nnz3Mkt4RB5M1MnbQ49D7k0/AZt1B9FKWZ0JCvbc/NIuVirnwVGJExcH4CcuDzKSMQ+JY
a/srKZWMUEOeVxHfyotEgF8FrxwKRiBTe6n63ROTBwl3v1XNkPyr3dF27xSKSiQr335YyHh7qBcJ
pT1zaR8ywyikXP/yoSfaj4qYYg6Z7Uj7ZD9aiSVoszH5m1DZA8j9gvOehYp+dqR37ojKajkA0J1J
ECkYDNFi0A7+sVDL4Xz8028P/Uw+IUGTrTWBlPDRYTMRAMXYq0PsJmn8gqgjcnvf05oMdXV+BlfD
n2w4B/CuODAiJSTxbU69YOPcQoc8IdxC6f99hswcv8PuKIOTneGACmkRfvdKBLp32WMDBm4I1oz6
hLfbY//EuUDfBd/mLfFs8IQwyoAQNdH5mu2k1wwj14U3KD50vh64ian/cAbYh4aw9/WBQ8kCFB32
qkGEpzvd8V++YLxgnrN3+PLzdgoF+4r1F7/wUOcZJtOXmgA5jKz14zxBexGVAlXo2YOJDIgk6kyg
FyYC/E8G3MwHGK78lYwkKcqZuR4Q3N+IjuNBDLYoLtqkO5XJOBLXlDMT2g1l8bVqE4iYhMcuwUlH
x07Eq3W8Le4BbQhVR0W2l5TQm1iS+bAfUC3xgHXgJcx/hnbxaPExJBmjExr7nPfQIAKmJnKq7rEJ
cHHFR2X5CIkjcys0K2/3/Lc1ZYuHq9w1xtZEHUnZNVqoc4Eetz1BX4GTfbcFhz2VLY/7hBExR1/M
R7uti7XAivx7oNQ/YR1PJC+uyag1fmZhkB+J/r5wYYO6uTmwG2ucbcOrKa6rrPORSfiiK6zBZZWA
VFRXApyn1iP6kvioRc3RqFrFTPUvZJQNffRVBuml2CpCtCUorV6J4SCmh9OvyTURlwN/sJlsLnSM
YW4zfSdwDkwItES0JUzA4JlCn9vGnTtAOfgEP8LHnMf8u3yYZU94kwNEcQGjns9xeMSM8o/Zrvwv
HIZs0BzVylo0qkxeM8g3Rs4lJjs32lrniAx59+NgIASG9TDh0walrx5y0rSLI6nEIaZhxo0I5/Ik
rEG4N+/+7q8vq/NmhII0D5TnbLxukZLfl+fVx6Q1Ta9IVkaziY0MFYEg8JSx9ThCKwoSWP87wRwa
YwdJFcEazJXH+wsRdbIDRWw1yhiiKxZsXzYN8FDci2PR4vbn0dDDEdri8fxA0qOr/+NBQPSlmnze
wy1p9rh1Bp/4HEwyeaXuK/fuMzvjGRGCAbS/lw9VZvU61kEVNRn8HKJ6MR+OvghhBYscHeIvmvTt
SicEV5t6ITHjGawwSEpfK+n0O5yPygbPJVNaD10xxfY8gih19vrFJ5qqfXFzrGXz3ZdcnDwAX8O3
C5HN1QG6XlGTEGvdB+1SQ928j3P3oUeFA5hg44N6GIfkLLoQ+xJlhYHF4rqq4NRNYhJ951Jc48dS
+qM1hOKsswpazsq5hV9sa98slEc4wepYnRf2O/6Amzz9tydaTao6daawcOtEdu9mHzeiRBMcL/lw
Mbh6VMQfhg4BwZsfSkBeZOuwjnyml+bD7WLENmijg9YsexMSFKPv+eM4CSjW8NTjUEm3PH6CVdul
8eOStGsAcTReT2ZMvQroiXMHvjsOUOJMcqlQGOXfF0WEHJgx+tdDWKQYcH/tD9SlDUyP+QpOjfed
Y5aCoQcGEgODx252dSazdn8/9S4fBtGALBuGzfYoxAsV45vrirzSXYl7AY5hPSGx/LsF2xVcHDz0
nnvIwfaE9IY6pd9xqh7w2JxTsliZgPiE/pniggGSAGaWB6jSjXon6uvJCY/OA2JXOhXSoQ2uyurN
rBdFt4BuXVmycOZfF+HM1hlmMgJRzH7S0h8aA3OM40ijd8nHViDhNM57p0IcBxeH7uy8bESTcN3R
1VNL3dyOSHpOfx9kzRy4tCiHMnoEdDcQ2d3PfOLS9eCAhDbY+jiyXzjyqZ3D+94VdDLb6YeH7xyw
8+OAAzwDZYhATabNPz3xpfBFutwNYvmLyYx7B1L/8uaqEwNXr94xRAqfelZn20Blo3z6jHVNOYQO
60rrD1R7AV0exmennysvf+jIivjmoTgD+xVRYebJyxm75wiPOqjqoeLSBEH33vrXeJSoGAncA3Hp
IzHj7Bs7nH7FiZ0XRc9zB4/iDcNvreChGr9TIgRJ3Oo2uK8EWyaYnOdyMPKbw9f47fPjw6RIvMd1
1ho38oaHOLEChSmhuEFe4Y9PUPT+HVG5P8qwPi3Xt90zfvkPk5P5Tkje1qWsz3rSxJdSGTJyfvxy
NkNuxeQC80gTdY5PymjwdarTJewV5epyGG5XXYgX8bJxRx6gJ4WXNPvNyaampDeBsfINwzVKC7zs
FA9Bn1U58qq2+DOz3vB+zKkZr32Kp49RgQfoWTitCx78Ich8sOwyjG/hqhe6Et4Pwz/mIOiMU/gQ
FAeQKYuILYEdC6tsb+w0VgmSjwMwpHGqOL+dPfeXCGnkEqNrSwzvSY1ingA2/AUZn/NCRNlEl6i1
++n7CARyPQyZX/7McfZcvcMWtRGjA8YA3EcmAvuxieGdTV2IV9y62lPicK9U8toeiCu3wcMsdt9U
3Hcr1GN4mnGAzLfHfHYLFet2omgX9lCD/GGg9GFhUKizYn3tZwSORwRGaM1yhhzvwyV6xuLhOpM3
CtTZ0XywxhNPXbImHoweH3+iWcLNx2WPPZXxQpNCUiqSAfYRBZxXJlT+U1+i/8N0A9YxvrzUfsPw
ySqoUonXxthheQlzSoZufY+w3qVz2UPemBwqtuoRpUH8pcaGU3GCTzubN8kbChGl6BU+wdlXcY+/
4CWFCQ58iu2u9wJDKaG4bCl43swJ9Fsx97eUfyB7oz93Pau6xCnuhSs0DBaPdk8KWzdfwJIgNOC3
xPD5DPDL91iqf6Y/wrgNKTSzT7NZMVWDBNVrQUeMjltQnJs9CvK5EMgOSjp4fjWxM9sF5JuIgB6B
wEu+EGzujf0G5iG93Zdj97IhYqxXQgCVg6mvfZJI9G6Ny4xzjhEynMwpfQlJRiVCQ9kvPSFhHmdB
bkOwcEZheHnhLSCtb+ljJrIRwo9MLubWv+VzStT7RJP9MbZxXhn+TjjKuk97QPwL6c/+yLythqbi
bje47VjCIicbb/6Z30gzfEDZLFYj82VJXlua/wwzMHugW33v4BX27tyQH5jT3RIYNviVn8D8qgQI
tgje+K+9KCma5W2veJ+1CjGXfxgcvrHzxvkHwHYb3zM88ZxLCgOn9S57AOlMMqsVeNDxllb4VmKf
TbnDlnNGVswHu+3+nQ/QBPLobrRLdFH06SUXXp6R17jjrACLzl4ZP52dwXokt0Q+wQvDK+i3AtZn
I2s9EaIyD8ip2A37ZJglX1r1sy91VVFa4HgMXaXQC/e76rjEbFQdwF8V3CNFYxt/J6J/hqA40GH4
vM0iLa0CiuMEywJ8IGZ2sWtOMhQ0/3x6Zd2hX5oGPdpVu5xG4Np0vs+pSGfa25ifd7dk7IHZQbG+
ICRpfMLD42dakms/2JyND62mIySq/8LT/ZxWi2tIh7dvpsl41jVgxoUvAu9c5zLOY8+eF8g4B62e
IQJEYdJUWpek3sPFImAsnyuYe6u7UabQHhaBuqqjy+6bdIaAgf0oe7l5RMVo1VblQ/3nUx+AAgfm
aD2wtjHb6qmj6VeRgHXW8CAG9GTItdYAKCnTVB5u83F6J3yLErJiTAK2Y4bzMHwVwo7rKUUqNQHp
TqYYyYbiYP/lF1ZhHSfEGryPUlr5rdXh9lv+IdmP+KDw3E24mfBQQHz/GEEjNnmfJPfqkSYenn1Y
yB5wCgYVEPcuPbsTGhnf0MTX+WPTszphqlQJ3zU+vZnwMaDi0U1GMCEYk1eJVGgs2C+odQFzth8d
iGqfHsv/YaCe5zqz9y0qdr4Gw/nsebiEL1u1RfsXSG7rgukGX6GfVcgbsrmqBCPzNcgNjjf7PO7+
IJAfuMmbp/G2z/aP/Igt851ieSbiHrpgDFkokL3OUE9tpBzop0chLBxrElxWUjBxoLw5EkBudMP6
Aic2EP523+0nwXMP3O/AVjFpZHsrF0LJOBDZbpl9LAntJmVgenEZLjUpodeayQ7SJMIJmVJKtQK4
shljYr2N+XrBea6oNZwxxE8hGMc/H5IcK7YLh3/VCaFTd9jCwfb5aOkYR4EUZuM24jJLlnqiwOHa
5BbNfJHUHCoot8QNip9z8hS1d1KcLjBQL8ntVJ1YlbytcLt++20fStrv4B1WS0P7uoHqyEFv4YEY
MQeaWNtNl6kbHj2GEbFMll5UHd9+F1U7HiJKxNx6Zm/n440OQ6hXzNU48DyAWSH5GIQpnnc8/Dqk
IqQWvMgDa2+8EsF15H1pSqdq3gAlpfx5spZ7+WrCoo1Hc8zR1jzFTMvmzHwdsDrYM+hJMKZCOHKd
nk8diaYEM3EZMvgO42BgQSR8LuodLBMMpJ3R38eWTle0T9wM3tTdhfT0jCbpxYcf/nHl+P434JPr
uOtd3RFp1RihYQowumm9YMAmsSxDIUKj/L5qPeGDQKsDQ7DfSueDskgfTrnGoT1GR5P76myKqXRJ
d3uPnzDSuBNpdRCZSDIVZQzqNcMpQAPI3LjTbmhNWP7AH8yszz3XiE8A3AIB4k7tSCsGpAE6ogwo
j6uIv2RhIW4XUgrmK4PobaZwX6hCihDmC5/v3W9eo4h7D2fE5oZeoUP9dWQ9qQXodsu5unW+Icf5
a4cLZcEBLq9yUcuyYgzzWPvdZlCqzuKC13qtfqQWJULQ79keVTU3Dp7B3cfyMOQqiJzx4834JIWM
S5t0mDxpOb8WuIHPrr1l/rC7U0IwiBhmLIDGBFvglbhgmBsnhC2eWdqvWDW/lBw7wpF8wJTHXlZw
w7zHeYSEoNn90xZPsut6kEnUGnB8aAppoCmBLbQzu/sfx+cfG8Yk/AUo1u469/Jr9/D0kGphRPX4
v70SJBEQ3wEpXH9AmKO/tzofIq6hm26mAIz8Tb/g+Q0ShXyeH/FnhaFBC1weAY/4Xli2+ZHyrTyC
DoFLgQjwfseAKXGTTnF/o4nGpWZSw8TEjH1Pqcm97tY5r/ynOvhi+jhuHbf7xuVpf0KkZfUdeYmL
C7l+dXphpqSNU1xsus3oSH84gvxNX3QH6EXrqE2OxKvkMC6/mnLE0410rTdNJAQ+mnAGg9lkrDUY
zUwIA3xqZ4wVoUuijsGT+68maAkweY0JHOgYPH2mASDe3BTsMb5T6TdHuFMg98a2l6AR6JjorFAm
4u5STOcveHGYfHKgkXH3b16DqOQCbYSSpptCGRzvXsxPCDfff1jlpMJge8S6JvKCEg0T5KNw0ZGI
Mp6AH0kQlJRSl2B1OVK1AYGyoLlYDnBuMpc9KqSSXKdMjcSYaa54RAkA3snwFr+1vWSih2YB7CAK
XmN0aB98g5GFPKbIqmVoTPh8ww6Clwk1nyHjAPICjoAatsvVyKih7HPxoIqGHX+/KSQuCden+EeC
Ge1KwBBmbzC4uFw07XU/7cHVDMrbRrzRUssWmdA/ttn+cnMLJlQP8rR3t7tNERRT6G+GFcGS3BQQ
PmA/zI1L/LcBa4c9UkhDUBIa2i8oJoedDMdG2V3W9D0q7UN9KgPJFrLKAo/g8bOgVcwHOuytCAqP
jYc3esNXsp2hR8edqUpg464v5i+hDnQG0W3+QcPAxvvrj4DRQTrI0yclJHb1HBbfE/kvORTnMy4t
TBk+BwJbKInAvjzknM6HzbXlSLaljA26WTARTuTgm1bpZDkKaTBPSjoIONfrlMTZ3qRNdUYgNe9k
YilrRH8A6zxqBwhzHkwjBk2ZitEqzDeUP1cyN4RsslKDsf/Jbi4N/VwKsROAAUflz65w9TjlzBo/
BlgSAEsTY5ghePeZOPcVrGADpS3o11bn4LKHenb3L1kNkvOz8vi7R20CjMh5DzVbigZrBAuQ3Nnf
N/0+0KbC6WMN/2qbPHlbdfLlhNqJ4eqcVdR5z9U37YdWVhXVHEMXl7vDDtD4zDaGa3jpZAFn11Bc
g+mBy5O0daGAeYayx6kAkfKMw9IAR7qQf5EOi7kbt3OksU9NDt8AcMTqMkr9xu9f6vCKRJsCgfv7
2Ekh1hc0Vyqdd2c+HOrtjqd112VsN7A9nT4xVvpDIqzGl6T0tptqR33Q3x6VsIVLLC6oHvzbUfWg
pgkGIp4MWnuXjTeUtJM/6Q8CbzrGCwrt3/5HFfxOGEvDrKT8mtfZwx4e5M2EB4wH759x2nLMmA62
N8a3BBthSv3LYLnGI+9yujhPtzR4YyPv7DzAS5Qot0v8U9+8bgHfvPCwq2l0lNEerCZShK5Ga/UR
Ofc+WgF/RFDKwmWiaffBj+NACtV4aPR7bDpYVvENKohHvcqxLjplIhyg1cZfKgQWWYsekdnTbEqL
SjKDy+F0ZmJMbUuLt67XUlj9oIXkiRoyZM2uSR5cYQA21gOrHLSv14Wy6WacsPgBb8j+ponlLhoj
+7dGPIPz7mTdwhpUNjWZJbyFP6JgoBMmrI/ngU4Y4cLn0LrvPjU9fh++GfimewO/vGLZ1sBx3v+C
yeF9Oqc3F5YtoCon4uQvP3JmqGRrXwIZa6bTBQ9XswVy058RHsU+QmtEE2gmUGOcQzkF+0bbcN3c
cPSQ44kpWWzNBop5LuPLI964jp7Q+5VkbI73CDFDYueMZwyJRuixk8LDCeAI7kvz2wBUUFABNbDV
U4RDmEI5OhXdMxhLKFKiv9LhQgBLFN2hfw3uK5T/+23Kc4qUAjKhz53uYBUsGPdhA8dF6P74X+VR
+YOjdjt1rqSZ35VM1lQzH+HAhzmFgLSl2tcLPvU4QO6S3vaSd0ml8LPmW4u9Ah/RV8zHahR+VwPi
fusNx79ztZoEir1fhp9U4R7ZTTxBtQZRon8mOLYQtzcOfc0Yio+EROKE2Na97F6hwBUnGNlEDmvc
gptJGaCY4nG8QihNsuQJS5d9br39S4zATMnep0xAgZ9ctPliT4ihTYibA+cJNAGbtxRMYXp3pWVj
9831wGJpUnj1myOVq9Etu2UBsiIstg5V6jl8LMc+ZghgDbkBFXpO/O2yM1+hPPvaN/tCYjPR50uc
ySH3XW0OKXItq/iOJxjHQD/GVAAQi937pGSPXekV7vZwi1rMMc4e1qwon4sEWXQ4PBTJM4OM5jLT
6HMuahu4MUYlbYCfene/4p9njPKFOChEteLqZdQWDxIqprNZOZN5L0Bllq6r62JFDo+xdX4rHrUl
EyyY2S+bQmXg4c0ejFyYIwzdIVkfUYGC0L13nYc1yPxOLnBnqyQbfRwCLOC2kbNAcGHjcrh+0MD0
kayz/8MKGMJhcYSbce+rizN+T4ssV1BPl1iRxLCMwAvgTD6N55w7Z7f7W3x1G1v1uM+Lzj2Tcsb1
RWCIf8YjvC4e0HO4snptVNjnAYrMRiiBz6uL3SejI/N0QVFwJb9Tm1bzj80VZw2+mC+I8DnhvBt0
jYb5mffpDuCG8ORxo/uaT2CIAedWvwDI4zTZrHYv6+mVh9YAuoLUrehL+ArLXIOxK9swAVqXvbhz
O6IVgVG2wSUlvCqQPKrC7x6nYGkNkftUWk/jcSwqrU1JbKf8hPAO45Ejaknju5ggUgTZQMnPDnz6
ZIDmZGzeVvAyyvBxVJyP2cNl0Hj6QueZcSR8Vz8sA063HwfBD6V0kVCzwiu8Rnk0gsIssRU/wpH/
TN6GyNYMbqFDMoU3OcOV0cZVa7PdFKfBXPYHnHcD/009oW5I/wDwiLbwFR4p0Jb9ytgtRBROPO5b
jPoZHq/edrG5zSYRTHwOWlzcwSGZXqJsw3JcDeu8Vw/4N6TmTGdsdO4UpNFtLxPzSD0ctwc4hrAy
iNvRmEBbW3C+X4DqW9wAGLKRN1MeKTTjdFYqrFBAGLeIBOwTVCxoW7d/Q47g0J2eAz726rVvqWku
KV0yL+Y8dJU50IRpn8iIZbQaH579s3NsvYkFMbRd41Fu5T+tWXd+F6BFmA7XPL/QUtikBxFb5PCP
HQ3Ds+B+2MawQGUfQTuYdrMAFpVCMP4DTkeo35kE83Xj+3LECkfujkFUTl6ngM0m9XzJIQmvFPle
t+ZkYipGI9E3bIciuMV02Y+4wVvo6klpHgFDctxSn+4nUX2Q1lD/ir35MEd/Ndx7582ucZ7H9B4g
1tJf/y+vW19OV2AJRvDc8f39KASY9fvI06KP90gfe+xxPTrJc8p5roSTQwcJBxjcHQRofdKXy3ax
KudztOqIBbqQuoASLqb8sRTwuvOmQJQFs6y0uLv1Wm1551LEB05yA4bG8rX4Mqnh7wDfEUg9jZ6o
B5ciFZ2br8xZMJ9ssOTkeS6+GnOfwn8ao/6zU7Hd4ho9YjqBOghDAoM22l6ezIiWWojHJzCtltmU
5HYHbkre20JsccdbM3zZ0HJ3+Knw2PGxOIGpi4jak5MzHjUj7Hne6Tv5MXmWCHiCHEcTwBkRkH4B
FLmjYX3MldODSgaw8o6tpU2blwOalRb1CnMAiVAwTvoGD1LoLfkK/2G3WH+S9lQxtD0bFwt+mMXJ
vIQsDeqOnwJzieTsMe3ebNnMBjiHXKKB/zk1hkzy5M0lk93GxGLvUyKzs96PnCGDP/pM2q7hOnwB
no4D1g+knOcRGHW4ZhHyC4rmdlectkdwEayZPott+DswEFhf8SZ9JUIKaYI+tYMg1XNi2HqYPSAh
hL0c9ANbQARM3CuHolRBNjUKRf9l0dHX2R0zTTkitxRLJH8EZMGzlBCZJUUq7yGjyOlP90xcsMDD
h/84/myIcq++GCM8EYk6un3uB5ABrCmkvFzqmMkyqVVc1WZfH0WLsWj8jAG6eVrqaOAyUTo8AZx3
itsetpxI3UEB5xIwU4KGjE0z5I09nFvY+vnmZjKUnkvWjxkiDmoHW6YJ4IHvXNjpaGnk+OV1ugw2
D6EovOFcD78yhs1z+KpEYuEcFMF/YQ/92rhmjcwLPGmUxgsJDL06Pl3wZlSDpQcawgjZHjPu/ZmE
yR7u0SD7IfCXZ5P0bQPH2iOamy5qMMUOS5zcMEpCQgeWqi6Efts1v8HdeqQDtNCIPDzBFnZnU45H
FmAG3iFDsJa1sNti6Af40PYALbiVdXPAMFH87CAPxHLw9CuX1j/3n5uypzZRDdyiG5ULDBwnp6Xm
nGxOI+xdJPA06XDeSWshLTmBe2O7LyXVL3gQKCCjx67clz9EhdFdFqP1tneKcUS2ecIJ/GpVe0qo
LmTzAT7K6H9ZetjbUecxDTY/xjupApRzK4GGoDOuBHGeQ1SZK5FxC3kyGDgXzsu9GoxdvdF6vHr4
lY+3P9bO1JtoY6k/UH3BKG+x3mW85MuL8anZjaz2gKQgPR/oV9dixsA+wiB1soZvxs6AewHyCFKq
ptCq/X91PRbUTzqz60bFVEwx9x36doacKcLw7B5RgO6lteg3VFSldUd+ehrgVFaFBM0iEUFI7mFz
4qIKsHCBc97QnDC1tqFuByQW2Eh6qQ3ZGZM2qRfXzT1mN2WG6XS4RJOYyqZbW7LJaGvTe7xJIfMq
lx2hBYhtGRPe9EeELzw3/G3S7J5EQtGFTFn1uF4iHzpQm1+A2RX7Fx3CgRgt1Hh1oyvsaaeCs/ZG
BqSImT722YTgfbEuglPPyFhxJ6jAMBaCevZa3PSL9WZMXVv4qTlVIjqMrVeMJS8RJB03PyFpnGxa
AII3UglKjwOkg1MRVcb58LX6JA6Mn/hCxGLGN8PFGOQ5eGOhKfgYJkwltIPfpbrhyW+zMSxeDGlg
APRM2n436LUP1ZRWtvTkxfQPq39z6HHckeshz6ncz0ytqdrAeOlreVwIvqfBxxIFksrY3S7vLpmS
EAPeG5IjEnBqityw9amXl0JSBKClbAU4Hh/4oWBGY2MSlJRtZ5pjhRTSF1g6pASCSSxJr5fEV+6K
oHYv5tU928bEuYYXE505I4A2+kSfrMAEDx/z6/KRIAq+emJM08tLy7gzIkPEkmzZHYfJJNnCUXmn
WBVCPuRAhcGJstCvknfcwBZ9hu9FdVQoDB8BertPBKqNxnstWXBsyB3gkzE53gz2hAMtzvYnIorj
j6rMgjlz4tTbU9KAQsFh+VD2nAOY+uKqSUu79N6bt9NPz1FrOtBanetfY7eRmNTuncncFmyT8nYF
FWChhoTKwfCobaoSj9b+e6JPZ/b/Sko8hVhuYcFsCakHzgvg9d7V0tn4GBa5QzwUwNceQRVDdme/
23LO51OECVAbkIQHo+wSDA6PHXgOUxVX/QEK1WxRXh4S6M2vIq7TewoliovfqzRA7nCl/EBdUdLh
oVoIa5wI/1pDCuoUCUKFFKA2MSzxz0dhViUTuANurzl4kIwEygvGy3HN0TrQ+4afp13xztnYVJHA
ijal3nZDrmXE/cBSKQMBYXJHocXWZN4thjLr1+rGYwctaacGzNlxBomYjBlSiHALMcEdy6MXoMUg
+a5zjJs+ezxWeqSs2UOMAE2M2gPsUQ9IOCrXAN+/0wV7gl4T2vDYcuE3pNIGPXm3tYZ664LVMEeA
KslvQK4Y5iJjCYaR4sAOx82J4QW0J5zWXCVtkmfEyu6VfmWEo20fy8vklt2+90YClaU/fGOsxCHd
BwVnw8+ity6SMmFKV4msQd6CBWCJMWva2VvOvqvMhi+vEtABe3z+4yFrtKU6A+CXJbteMyKGI3yv
CVWBfXj96JKhf/cn8rcHU1hX0MAfVg979U4reC+iicPVc5pl1wj3qRvuG5Re1PDMROD+0uoNUYTr
LZAaiGSrhVNhLyMNx5pxMD3RnyG04+TRyYAMsAL+TW+GEw68MHxp0/UsbQ7prNGdn+WABM8JEGrR
nq/QEcFC4mlbQqKbTpf1gixOPyQNzwEP3bFhLB0mpTOe1JVTkv9DshVY8vSqLbBgDO/TZbmcklHL
t3200x+1X8OQ4PR3xWIaIYxe/eNT37eAPn+KEcITn+E3a6xW4U/z0cntTeTlCdKnJckOhqkwWs3A
Emb2vg+Zp49f2PZHZ5EaNjIvmxacTkrz+SHpCRCUuI3zCTqqf0vMLPG3Du6hViJvzDYzmynWiZLH
tSVMm3sGR3Y0NihNTduuo7mdUb/S0dPZnZJi//eHo8J2L6cDT4ddSwtGYl6OERZ4coFYkbnCDJcT
sr6J3wZKemiZElY4VZJtiq3Q8q9Z+lTa9NTYMepL3g6jJzpXfekXZG9gOhoCUhORXU6Ro5GFhjR0
SWeMXJSr+Hcz0ediCUcL9dVQRUBviJiyoHTS/fLoE3v7YyTVfz7GBY7vh2HcX3gThhKEdSsrgDGn
Za6jH+FBwFI1ALscwtXITCnUs9b6zQgc7GFNW2GuMN2IM3f+iI2I6CwQ9xkXOWPIcdEQMtt8q0Kq
HDIPzJvom1C14CeAJUst6g3+r/ok+1g2D2Oy3SiaxAnA8JiR+xjH8mmOUc599m8QyXkzUKkjGbS1
6AkQedBxMOOZUgIQVzRebRA5rnifGoaxcC01l7tC79lP5BGL/3hrl4RaQwN1LRKMpf2/33P2ba0z
peT3jREMIwEFJAubl2kBQAJSxtgXv8Dp/eM+8NrucD2sHqsfFLvptVwUhSvhlGq3SM0hvAKxUS5L
+qvRBOrxBePdDwBA36oNxtZT1se5q0I4YQnAc6HFuC9bxGvbZW5L7eKPKWOD043yJ5ZTH9sLzBkD
0vloEUiU3er0CjzTVahO3+aWFPN6WQG8ICREK1VBem8/jBTMNwjBiCKjok1igFj1erjJ/F4uPuc/
cRh39PEwZ7kAdIeYHT1Iy3thEl8bE9lj9lpRYg2ktL6zfH6TqXzJRCYu2x+K5Q8YJag+PcmDsnhG
08NHP0/PA9o7/G1Ob3R9/6QPvbs3TByhb3VIWSDDVhMeuq++TJ/+Eg62xsKnZ1aIadVFR4n+utcM
AcBLH2+YBk3rjOeBoaAuonzqdHdkRZw0UXUxi9mP1aPhjyZ1OvAd59UZ+B0PJoGZKO4RGOzm7nkb
INF5ztrt9LkfzJrzSvXGNFzok16jBeY1RmTganRlxOSfcbmY3qZ89jXkD9bGBEkMhnTHs3aLO83g
ABR6Ndrvsnjny0IzhvtS1fjRQJD4op1n0biJqPtcrMEwWdNcEEnIa88ZhsXGze7MMcJRjQuNz+h0
iBAdgnRDx8R5p9UMPsCyZ3itI/udTvK56glQNZe5/qrnAdHwdK+MnQ3DQHqlBYYhlF6OU5xU0cv6
QqmjvQk+6L1JEOv40jvRaShlY7HUVZ0sEn5NnI5lO+ajL4KtLnPBZEaWczjZbqlHyh7oKsXX50s9
W8+PxlPQjvk8YChqBosboVhcKrRoU5UBQeEhSwGVV2YlLurMSNEdbxoWjTbChIlJHSu7QStysQSj
lowS3h02eMq6RIN84SJ8gIL1AbsFaSfkXF6caI5aRJjK042tS1pCMiwij+UIC0q2ZNO0L0tbtwdL
2mBag/nDj97aHIBojptU9DFwniGFnW2uYyOsTOyd2bzZXet+O2UT41w17UxduBig4jsKV0qT9jVl
NnsxLB5+w0ritj4FnboVnON25IpwW/19L7LlVr7cSOICvTGTQIDXPfUGLyayOvqLzVXHiGw6Gs7u
fM5pa0LEp37qeQL90jly9z/7QCQrTmu2S2W2CBSwJW4D0l3uvNlf4au7NYxFfyU1RjWtdoSWP2Wl
G0H30yfTyeyBBa/mHayxlmqaYcBMoD5jIbCO95dpwNs0ua+CtwCYSY/4Hhy1qJgZ3Fw9kAKa++i9
4U8RIPQ+AnssBX7KFZUA5v7B5K15/U8t53wJfxlcZgFaUnFt4Iq45w5dptR4/MR2GWjeu9SOwScF
g4HjZh4Po9liERWrICjwo2OBBCoIgP4rWaeY1fjFiit5O45xsQPyhGayweonHpo46s/uJA+GD1ve
DdI6ylGaEu7Tm209pMUNywB8xM/zF1yhkT58GHeCX3l/rJ3CbrUBTpzztv+QAXW6zA2Masio/qda
Ygt8lfQxfCAcevEi2yN0NV3+PCCZTYOghL8v5hl4Y7x3GHvjRYNFDy06Mn5c8Wlq4MrlqjEC+eW4
u77xWPwxuPoEv+EKawF18RT1e8SAW5yw/Pr5+IQ760Gf5JBkNMwmv9XYnXJ3KMDQwLruggkLRsaI
P2YR7BL08+T9zLkLNZaW5l7ZR1cWmE4/AYN6zmrrDNgmpW4Yg2mtMbrz5F7Rd0DnR9KO17VgcJoA
Cqzq3K6zps23KyUl62NxNxfpa2ZRhjUGrOOflmsnwJjlMmYWgzckt2IRVYvLjIUwmUPXQfjCetpa
F2t8mXtQjfmBEuRRrvPUw0kqgJdpNvVM9ch05+wkqxaJHxvS7KFM8airZkzei5kQo/S8o//c/HZc
SRBjtHU81OMdaICqC7P9Nuk/IAGAbE5vfcM65KF623nI40ZGRSMTrwTGHUXyUf7MC6C/O/7zeE0l
mxsZM9MXCAH+fwozIuzq+SH0GM4E0pNe/u0l3Zi3KZpyaM7T6HmhwOMRDI7HrXXI9wu2So7zuFow
no8Lbb+B39M3jL3/moIDDkGS2DioR95wZwF/UYZAi9l8Bja2Cf/qGuw7dsJo/qBN7VsqhO4IVR8r
7i4/Gx+GaLiMwHH5MTk72ww1Krt1hUUUKkmW2PWPAoinHks0oZoqPcWJyC2+QGhmI3NIAbTHv7Ed
4U4q4Sj1QKNZe3LPncDIejyY/Qah8pnVf8iRVDTYXT2diDq11BUOWrEb4M40rVo0ZYzKFbo53Ksg
j6HKdioNviU7kKoHrWkAZXX6psIPcl9pVHAyaAXdyIjRGf/p5pnrFhRc2mZYa5snP/CGZaRwomym
T7n9R9iZ9biOJEv6rzT6eYSRqH0w9z5EMEiKm0RRpCi+CFLykNp3avv180X2w3RfNKpRQKHqnEyJ
S4SHu7m52Yp0GmQ+PVKFci8PiQs0A92sSR5eHW6AGF6OFzXtLNtMAsTQMo+gm2XFlRZwcTHNLKi8
NfhyWI1L08v6IkAlH5HVj0xR9SPgE/QRbESSGvGfosBPKvI+Uy+CGHcSZcRgSlG8NLfmJMsCBVvJ
zPqdZ/50GM1qyYIKzaYl7KVNsEoAaJT9apXnHEkoxjy8mq5VByUTw+K13cbrS5sGqDzS9PRqgMaH
uWEEuU/tcUDqBP780YRGVf0ggG2oe+VvzcsfSpkeZPI0OJDd5p+wtoceY1fUrimqhleEtViIwfjp
L5nxzOB3DYk+Vv7wzeVF6soP9FUgMpS9JE3jlFzdAfAucRV5c1M0RstNgG8Fg1CwhWCgd8xK+ylj
9At35Ei+nkRcUi3c8vRH7+0qc52S9IvacEdXLQZ70wUf2o5v8evHssa/7WjFuz/lEtIjaqTMd7JN
mbHXIjnUWOhiiOfX7e7RerE2Obo+aOJxSE4PAXWUO3BWlzC5uA5lCLJdqNlseB0gQ5OClqKpv6ya
86YIMyh1CLXqMlstuysXntLyYsZNRwsYk+VPYt5h/EwSZFqQceZ1RqiRiCOyQ2D2vDpEPKLy8afk
EaeHDD8DgtbTBpuMWRYHxDxkFDk02+5xHEdO5HXuwnOcED0fKtKILGyiwhhfHiC3UhbRSV/+yeUC
kAsXhMIVYszqzIiMUG5szPlQoy8iJ5Yu7jSokixa8jT9jOKLXdbzpYoQspH8UNQeRY6LQN5FSEPw
vJjpE8yNLOeuw1+/HJozdOrLRxIPzcaM5zTwjqjRNMX1ZjdFbAhXuaGxFSs8xuRGRT18YZdNVYuS
D7/8lmpDM4oK4CePqrI8IK4+eE+XTBnqUrwyWfc8bR58ztdxPNtlh5lFUR7H7T9N3jK/DGGHArWI
2J2Fh8yllsU0SK4US1irqiSP4DV236vVBqVuRiaRo6Edd744p5NahO4KNlmTDiyCLRBTi6g88Mgc
PZ7HBBXLAfRA3OzkGbn3btHgF0eLSvaWQrWk8m9q4T55OteC3sqLJ+S6Sil/3ot9v2mFksd0+BNR
nksFk4Iqvxbzru0P825uI1W0QshMstvshmHpW75eBKACuuQs5bi9N2Onc1F09IENsFvMFq4blVh7
xhfJKB/jGSGM0YTt0fQgU6FHHYe+OIjpd006dPB+uIqBkJAIE8bI7Ukr9NVbKXTXfBUOhMK3CdLB
EDEZVMYEVxLjWFlZsWuIEN9HTHu+A3P1TLk9359PtujYcb6Wft9WbllG6btFsjpkG8Sy5ySr61Ks
GLfbm4ZIQnz5ZEw7Q2/ZV5HEFzYwguoPtBes5UNh92TymOnjmw/bTVjF33IRttNw0WvLRUvhROSy
goOPKGVThPtJmNST05SVHJeVxVJhsuGAVdW8kR+4id0V7aAbaEroUvQTSQidA6sY/q4Z+kxBFMFr
LIejkofluhfkqRZ+I5g3It6dS4jYKHgCcskYZjRfXFbdq1RfhDFQPgjDz4gLBRnBRwOZ8qi9qD22
EKCUSRMSqEElX55pchzz/qzkMg31ZkII/SvfKJNhqcXTvhKFGCxtzrGnyHl9J8y0oc9NX6ZR2S+T
6cszP29YIUWEdA9RSfOrPNk4wB6SkqYHwlv8NrPZFcEELEafBIim7k1Cc9O7M4/yZ/OR7v1uXmch
c5eHHqNY28niEupPXCXNgXizpF6iGNzkEy7SP0LGSbWThBi3WsVg9YJnvBOxw5J/Jk9737ePhE8m
cndqiM/pnjMBpGzDVDTiTAgtGcyAd8+y/ac3L9E0Q0lPB219hOiBRIUXlsGVN9d0mAmdO/vM/ITe
JWi8ivczKHm5vCpi1SlPDLZb98ujHErGrMwQgAy+J9uGkU0Qfdzqv4pdwMxsDP+tAOGiF7wvW1ig
cyLaVw9/KF6P97W3ben7vDcKErFa1L5evSBtJzGnT6BvfIhhUVRNpHJdLs89KdbDdrLC07fBgqAK
niimRxmt0JP9oxMn+wQHF3eFoCLDc4/A+XilviENGTG+DRHiILn/uDLhGpeOAQIvBgzoW1HF0AjB
RnczkbgiorjHuHyh2nPhGKrnETG47OLfIEv9kDbq+cK4LEaNHodU8krzfHZM7hYLHKx04SJi61x4
JQ+MFtlHc241EYlNdmZs/zd7KDjk0DkKOcNaUG05eRa88+YtLqMz+QnP/tbj3GNiV+lr5VBiZSVt
snUMNvdjPpqfWbNlo30dlhyQTdxLIaHiiKnPBfnomIUxAN6472TCoXtzYx2kBvqNgl2++biSmK1P
DhSRCcd3N6UURWkZ0xQzejml5LMw4YWOiovYWAePK+MTtDxfUGnmg5NzXgP0MEFfo7aHOEKGM519
Qh/duV8U7nNdcpvhAmHhZ3dyP2bNZyVqEkfTaMlYS93FtHVgtXZG5/Po94pguj4v1gV5o4syBvAW
sSVSfE9xIrcXH54OelqfH/SQH5i1botWaz2ddITC0c/l+EgIsh2sncUFhKAnWEyfOGy4S7HtEFPh
g3G2oaLuhvunhGzEmcMxx94AID5BOqAFk8QOeZ02deFQ6jdGQPd1H+yxRBQXnPKlJ8sucNhhATxH
zhUMk3hGC1Rp0Lu9ACG7rvmdFvogbM+rKLFcxolxfAgKXgeLkCD0rHmQL6/gG67e3Sm1FwMm5cKD
EAA6oQ1aI8NwnAgjHNYXP9sHHk9TL/ikCEmJO0Z+IA66ChzijMGNrhTicw1E+IVurhIw09X7ZDIv
Scrh+2jhdcV8cjcrWkr69NxTQYmtwf+04N8xV/ex7hssBH2oBmnvpmhXIAXB2bTD80tdf+b+8yb8
80hKV0O8KK6IKCJtYelh9yrKkr0sm31RoDkcuxIXe9gs33z1oWSf6Hip/J/X5MdGIubh/elOgQe+
U2W/pVBQiie76UAkzRmRXbK5FWedfSjvJteIeKivJgyL2z1/fgfTJ4Oq5WKOIKrYhb3M8DkZ9UlN
041DCSUE8VavNnC+GrqheyB52ygSMTQ15EVwNoSGRbzFFRv6dxZyoEvHvDoOkSr0Pz8Eka8kmFWk
Tyf3YcdEf3LrH3ScYY2wVygZdCRLny1SwRSkuFWg6S8ObJxqngIxen3M3MiHdWpannJUJ0acXVza
hjB3EVAbqbHda43GDggARMcZzR43bN/EgvyCwM7zpYOj51cQ2TUh2yJMqjF6qnkg3gxguy+yx81B
d7o9TtsCEYcCzCiNjk2By33awmn6rv5RdwYeKDLtMno42QEjF8HUlm2ekXuizzI7z72iaQNYUdxb
I6shR5YFOAUh5sRnfJEqA9Uf69/er/qUKIDmdJgQ6KMWevKcH8iT01AAZre9L+ZoELKhKh5kSs2h
n8L+aRXQauU3vpmPjCkrl5Ci9dXJ6e/eppLx0Tz+kNEnCeexYsiWtHfVClxkPT+jG0koDWXhku8l
IUw33yf1Rcd2yCva7UZQW7coLZ5/OiYI6NmcfMZMag9ZBegO+XOs9oCOxc9NfQ/m1se3dzHpjOcs
FN8Pie4OtQVZR8WD070hLL8lJ4JTaKofF0gy/BojNLqOWwH5GgcP6G9yk6uFQvIztIk3aCPx3301
HYzIQxQ0dXtO/d6y/Vt6ncH4jYhwoT3M5y/zOBx1u7Bv2BefmANXxUeyxjOJJDTi8k5VVS7Vjipp
v5eULOjEM6thYywKXWURXRiUYUFhgKV4gAMkbC/m7Sft6L4KXZizsMZbABgrD7yNf0MZDWk/dBMp
1LQIOSZiaAJtBSJuAIc79VgvgQWBnyEGvIawnM4KdTzZiby6yx9SimJqk7fN3KK3k0YkMfE7pyBE
u5Ki5qwyMwct6STf0fjr57vJS/VZFVnax4VbAIFnATgIpaMhAuSPsuyuwEFu/varghxIgCWsAo6X
tE1agMN4yqVhqUDDi6WlmebBeO+MZzuLojUwPVh6LOpDxo/SkeTTBxuZXVd0TNaaFTPGbWNK49+A
jfFGi0BPu39EfnpySfCfAf2diDdBQ3fEXKtIGUSmhZJVYa2677g5wOKvzfLv+tZs3QzWPcB7kDc9
aIYI3Ywth1CZfiZd06Q2LB06WAwbk+Vpn4uX9JBoEplBxnT2HmhmAUzAaaRFW1D6UNrKAw2TAn19
hgMZjn3JFvQlTKx5hXcXciKcllx7z6yv2IUx8ZQAW4KL429hYfnRk9F9XjZ1/VvW68qkZvmtmeP4
FLmtkwmZ6uO81uVFxicVUmG8w0SSFJykx8QN7xUtoxQ+vLbchZrM+KE2oPP6ZnrhUaBQhbcqaUU8
0ClQXM+HEJrgzh8wyCo76zLyoEVrrmLGuJjajAZ5xmuj53a0EhdFTAReBGMLet9ExVkH/0TNDx8C
9ikMH3exCpc/YchGENSbNM42QpcQymGTpQFCa8ZdrJsJAN8MrDsAFZdpUVZj6shn0r2iiJSXZENc
RMPzilNiRl2RBYyDXEZjlMPXSBFBCuft8I7cLDs75HhDXcRvjsK9yVi/9eXade8d6T6j5Ju+0OlY
fXNDOAy0XAdkQDqNK7HlEt4DEhvtSwY6xzRfezYh7uFbOWQNRuLW4J95Q9B0LUxYXq+xjDtrjuv2
ggbbjpL2kDhxO5Ho0lOy2Wj3Ln3kHW1Ok+UPcmXmkqY0T/g1j/naOGqYRUTkKfgIx02kmveTH2U/
qU1Dw4QKQtV74FSNKUK3ozlnuiKR1UBShB390CxautXA1F1BmvkninhLWZAPrcd4HOgIG2Po8Jvx
MnoD5/7IfGa2xQCAaYSXPH/073LLt10YO3zDB1oepY2g9PTvprqsWEhEvxthb9OXLrLAkIxIkk7I
7CCZTP1KRqL9byj1zej0k5JQ8wfDgl4sqAF0I2yoH9PVYmHTHFc4pA24dlTFSXlqrwAUi4hZXsp3
d34GYhFSjBJIr6ZQFPB8CZ1gJXdhuLpxKKNzzlucxk/qZYC4XYK2Lf1f6Wh8w2+5yp5MhorWBV+l
VkvPYXvSuQehSVEYFodfDcZamPEGw6xlWNJr8QIa6OPxeE/HdZZbrbPApSUPiEqBRgwrIMMICPBm
4bWCrDc/nY8Bf+0xvD4zN0q9GbqC4//oeb9vUKed9LtZRcUnSun4jvJcw67Ammoo0lZMEt9YOHFv
7V4nq7A2xOrAptDUsY83nNAwxzATrgRYmhPHq7YiZ+OcyuYMcqgb9e9OOeXuz0FuyUsFDMYbT1Ia
7Jcj0CbzGcQW6BEEIqKULsGo++h4uQs0hGNp6libPbWTC0QbDxnvnXMY2JtRfYIaAI9AbuyIwyjh
PdczSbiPivaFh6VKpJ+YTgApayUuU2dofoR+50fx5CmfWLcLuxP79uJjfkx1hQ4FnqDRe89jksEp
WBdlzMJdXbWOj63sO3fUyXz/6/pNPRhnvqyaU73vquRqub6cdGCUotdIA10sr6auAasN2Ssdhelw
SjfXZzrP35UtMAT2xUKXhgIxkJY6MmkquQzLxw6e2TzhA/YAtsgYCAGCfAj7i3r01pTJNSbbLpuk
Fby1BKkfIlO4OK1CxaVTqgGGyGVGj9ukKK2tefj+RQPwkb+JcPsktSWl5CiAFKtpE17e61rg5Hrg
8Gttw4/s0oDGbJVDsUez1Lw8BechiwhSEecpmh6aurGdF/irM0/m6HLCu/xE0UfjhZQjyCujWsYa
A3KG4RTQF6R9AAnGYnIzGfNZlxF09m8G7Dh0hn5bn7lBfl81jyZ9Avf0BAbPB3sH1g+aFkKr4JL4
MSWAwRFzdky8qSYWBP5hqUlLjNiB8cBp2HKMLqvgaeK/p7UNPzYT06EHZBfrPUWn0/N6OkFo3FR6
/CBvXnRHKG0E2xRA/JAN1AtUvg6KswKdxkW0Y/eOow6Q6bpbj2oY0YySrNmbv9DCd8r0S2UiZ0Ph
wJF14VXwYBn0/DNAUowzKPpOdHrQxbdEB+Qh6mXc32NG7IcXCw2MtsO0MaUHvlNLk7b1NkISkB7o
ztrnV9lh7lPUoNH0JS91iFYB2Q/93DfecthjCdqydZhvJrw3Rnj7+gFtw55+R4Zsph1YfzzGN/+Y
2QN7kCeMrXb8IluhfSY3jGGc04xhF6SMv+YWrS7bbZqUXUcz7Lvh4oE54nyX8irsG6lTpv9jk/pg
VEBZK8StFq2euL35jfMRpJeDG4gKq2hITDdc2GgRXP6cwIcJ+btAIyhLCbL4PFtMZ5QlysjUWmho
Ti+yBHmIz0Te4R88+O5AlEDLO4dy4rLii4YpyFCbKGJY19GGhpD9BZl8siNMNs+LAkOEq+MiCb8N
tdo456fsnYUbfgNGSbsAyKifkcW+Yo0ja6hAL04mF8AICEBplWaQ+ZYfcsJaOgAtGhMuk3jlqt7P
V9pb/0dgdzXlRBT+Mga+qJSvbulCGgJkXCMOaUfPtfRNDsWSYpK/eEarlapmCzbkW4NFKFa5ISTQ
JQTOZdYRNgplTz2iU02gec04q4AD2eRQtfZLKv7dw3p+1aqHyTy6aJOva4znP6/Fz4S6ktpxdZ6E
L52Du6yyvUkqECf9tMGQ98/dnw/5Q/EZI4Yw2b/EpB9QraAlSWwxBI73qwtfcGkoFd4iZAqYKBY8
ZEA5jj0IG3bYfAqitj+v4BiJOSGk7S7023gAKcfEe96VBQBQRk4BBSAzj4gdkjNKshzSFZ6ATLor
J9ZB1MvO6dMMlm6uXQSzANdvVuduxvwW+a0kA+5mGYQBPqenro5ucmAZTR6C3mOxotIFvAUII0R+
qYeo3wm3qD4BWa/qrmpLmh+uCeLjRZzlEe0u2FBtK8v5SM5nR1LsbImRTUOuOlb4GgM5lgD7SUmV
wpmATCW1bb1VYOYeaiVFMaD71QmQXYyZGGWBeIjyy0OAaCdLKEnCdnkRq8T47aj8Yk8QgUREm4WA
CrOGq+DyqQnZSW2VgMh8xJXK/TWGAOwhqR0wPuPxqms4X2JXCaDSAbjufS9BU8Ef7zXrnInxkNqH
g8fTBbjuitSQ2ojUbFbyuWBITIRpkRI84eK1FqnXnt2IbprDg6IGxX3k9DmtHdpEBL7OlbBUnvYK
1CPyuje4VxHPRri/WMMC3DxxybkIhCl3PSYxYPO6XRn2kQqQHObxdhyfwZqjes6SX7FAViCLO8EC
UobHBo6oD3iHXREgw4VpoxpCeWTAQX5nPTrUKu9zvbaurxm9r5BUsImbJtTvF3M7mqJXNPh1pNWw
mcxa7AMAoqeZw0MlK4jwN4MgRscz35OS0BsUWvv2nM/2Tp6TOQR55YzH14io2kmRarcgQJyDWUuM
+ZsT+Uuj4Q6X2Dsyk5cyyD2mE8ySBBaC+SOuPavejz6q+51ftxjhQZNrvlYtq48/rf2PquHK/uDU
6EUs9yNT/XwkLWXoCxClaOLC2vt5WGnnN49f5p4Hmy4iM/YiThVeGZKOmn8H04F/UT3ieKynIrDt
sNFUsKq2zf0RkxXUBsjBEG6eY2sGeYDkDrZEYXBTQ0F7eFCuMXNnjpxGZ8hJjKgyedyQS4N7A6TG
JPoAGyp1vTGSfqbE3tqNvZbx2PA9FxKWlhHvdzOgPYah0NzsA72cntHyMtfA8uGpi+12CGoHCRRI
9CXg4WMZk3wgow4sBHTpYtklgmkoyWmfHBiqL/Nx1ZtLgx2KuDvwYnoNzNYD7Q8xgYAuTaC6EaHa
SRO3rUoXUPux41B7ZjSoETm6Y1wPQQjj1Ot03fZnNcVUkAckg2dFXWJDqaQ9PTF1ogqtYnWc3BHM
BwWlLhvcTfQOzeNSLMBLpzryQ4n1yaITWiw6Lf0wdAiGJDJ4BGJZ0kV+HUQ+pFd8xGJX5E1IukVr
VDA7Q2evjUc8+103DO4UbFSRBDsgnQQxgY14B9JFc5CbdCggiienNke3LGmXHaJ34mwJ9VTo/VFx
etESpW1GNCRYAO1C4KVX9drq69T8W92glDcXu4hIy7WSN5O/0n5BnrjNfZb7Meh8DwxXhx4GKxAl
ZRiMW3yu5BWaJG8EPtBqyce7sjxIShJUhVsavjhkRdUUtOpL4HL3m9cUrRemGii37CvqATJpJTGH
7hiEu/C+MYJEDBBayHXQBm+SSrogEcKl5cAvhq1SI4xvKip0ylavMbXTb9ufgN3iimREMrTBvKNP
dXWh4IrvNHTU4Q6IWy1WOyVf80iSE4aKvPj6o3uUixV9EkWTCgkJxWih0t0OKMqUS3w1WGIJfGmY
rhOf7NLssiovJomL3GkMDposVEkyUAqp6LebsHO/HawYzc9dEqXiDvYudcHT5rOk+9tk0rB2wawb
lxptFN3WSo9KOfGbtILn50Rkwrs3j9FNHsDBJQgRFVSXSAg4RWkB/qKJ0Ds73UG8AL0qa6Q4rZIA
Rtw8AFbsCbPJK17tJ7SdUUqE/Qe1iFzQ4EkezVfBHshPFzlsjfYnGXZ4wuZ+8ZltkePlZGH90NS4
xnqZoZubU4frkybkf7GrlmSZLygdGsY6/iSrb7oTK0ACDfLVa06bUAEMxnokxSZBuIAUs1P+gf5z
4ToD4k6IbRxbrlOxQW1dyYJhDJ3M7NkB+E0Otvq1WsSrX8pEDaFlUI4HK7jFx+n4UTSExcSioCiA
wD1YtRk/B1uBvtPyePXLPrcA6MElsfM2TnL8IVrcSVbWcdL0k++Xa3I5dXkBnWnEBGmOcgAP9qBC
uZuSfwyAzZnAp7/PznOoXGnPM7Bg8moYYm8pdlUfSdguVQ2znaVzky4NYyw+WCRs2IbGgJ4BvWAK
bl5xZVGI9jrogLPOHaBY6dMyAIvXOc3pJmxfZ5a6DqIM5HEp9bJwBVuABvWgKJC3vmR5S2itQ+7S
Ce+N90JxyVnOPrzJjgfe+VmjLX0/0cO8Ou51DEID4oFvu9ThI0V7rB3fFXL+4BYoPe2Rf5Eo92MR
AFuasANnXQOVWZ5f0fBsiPy7MSm6qRLKIf9jAg6Ot1g+MHmpybBwvJnLBMhmTPSoEfHsmvJBj8mY
UTA53Fro6c1G8DT1gQQENJxhZQixJ2qGJFj8eNb/0bOchlxviH4Xxg8e8MdeIaPcRwsfK4mHm9/C
qglGnqQxw3TIb27WufOdO/lmDw3N2iuJgXK76J2E27s45DM0njUyFJmvKDCBXTspuhj6umZHtz0n
C8An0mFY6WttJvkFJpU4PTiKDwtD5uQKxN+P3VPeh6NeUh5QGbyxDdWdmQLRa3Yd440AgbpgoaJE
Rvt6Eyl4MqT+ixqQs8dKDcZAJ+5z6sSlg6+2F3T4hl/wYoy0FmUo0KppdS2qJU2runEkmwbJKAON
nqPjN6I9R4v5kgF7Sk/7RpvkwXglOEpvJ1lThAfcs/UZoduPDBqbMq5jSj4CQYvWm9lYlPHBpYvm
9GGdQd+gbwt/hu0X9XCtpNx9fjClQnTe7FKXINy9Xafpzv8l2AXB28+ZECYFShteuscVGgBiv+ZQ
Rs5ET5j+JtYHV2fej4T/6cPWRneqPASDKbKMkEbEziNt5lJvfwgJhkmvMKRaIooYdAoQ3DcLNtbJ
ZsANyGmTzn3wAQCB25QuE5ABVbIZkfF6+4HMQJ1lYUxRSx/D5B0CNt1h2FUKRjQrcdwQ6+zN6sh0
t7XhUzJFOHB4kNauXzBnkipxrMRa1+5U9rw1DbDfRhbDq6ABftDBs4IukjU6gPq/QpRvUJ4RzauA
Jal9LPrU3pD32ia6E7OOyrcIUqNDgmMIFe0nxTfDh7yMFJAGFRDnmjB8wOteRhq7B7sad08s3xFf
BQi6GwUQRdtDcLEBxUoTw7fJJ23UrIjdkY4fEbDNuJGF4w8rBoqgRNAMU3Yaqf6pYd3M1sgDaUYb
JSCZI0SemMsiBXzD5TwtruJzt3LkleinSkRZ+28PSH7f4AeQ09E0xxNpvaDfgBccmN3sKIXQBZYC
CqK0tC7WGGCkdYNvzb77agawTvDwaAQ5IdiOCAZBG5YkZFkCCR6+VO83QDnchRX4RYnjrK6xZUFX
QyMgdFxS0mQ5zhj/2nCH0qNz9awARO5oPZSgp1zc1sB4uXcTwdtKN8wr3S+Ms+znER3z2Hm/6e8s
YSHvTebY9yaNQ9zfCGwUO2gvVIQDfQRDULuZL6YHsi6nZZ8u26c8Ci6C19xRn7zvrRm8azr6TZL0
rj+qKYc/5GKMsyO2BbjJUIulX9Z6eZXrrg808kBG46PquwVJCAR51flKUtgG/xhfme9mBLctshug
5ig1BNZ6y/QHy2woboYZ9OEz85/1gcVAI2bDfR6vxWcPsEeTBEKa1dETNd0Y8Fy9JyxvKuAvB42j
ZUwZAhlRPTWcGgTMYMNaiAlO0Fc0i/LCexaQ/KAW8Q+RVRVDx8MjlPdh5eAtv4/5ZqZ4ad7dFlr/
GuK8uxraugmeP0MWKTl6H/WkPA/GFkuJfZXpcW+qii84/fS+Gop1TzLToMnhD+fPiNEm3Qey8mVF
/OfQ4JcOPg+bsf/IBKjQdD2Clddm+LcvrC5RlrEeJqyJtjxnsC7k4LrnpMt8tPwSI+yXaOj/bi2Y
7/pChcF+iYVuN+d7TmDdrAQgbNiV/IzgINYEWRPgbzvNK9ooeXbzH2bAptcD9NRsZlcwrcQgECPM
qE2N9JA9qc4FGiFNaRJ2zdIYMDBXrQsvKsvyiUILnQ2m2B6pgrbzTOIYmEBrUmTMt/fAdHsXCcM7
botWkUI0CYiBfeXBA2W1OC9UqTcumRKJJlbXIk1Z0neIgNgeQA7/ynq0Z4Rh8tpNv0ziz/dIt88p
nmuqS8qIueaf0PuJB44LXzuG1kjCjPjJ0GagwfhtDf8YWoUUu/edgztPxkz7eZWP+x59ZXPHtKcm
Wn8NsVnwOnjvqIjyPGir8ETSCA4uEq5fzDdZGHu9iJGZge3+W2tUjv6VAcRe9NlHy+2IjnRDHdDJ
tgxXZwnUsqwjdBT9w5DSE2Cz8nIYvb/VHcIQMQcZkrD0ihGznGJX+1Dbs72fao0xJCi7aKeiOFFb
bbq9Sdi3yXdQrAKUKYodjE4LZ1ivzf67bNRtuToc5cYw+Uh9ENLW45EjWMHmGtATXEqNXT4ovK4M
B51RvB2iL4SNtGk+tml07toO/Ev6iMACiJnvjgDn24zTB71ofTDpTK4L6Za8EECSpNTWdMFD0lxH
ZUHbhy4vAxoZ2xEaMGcANjMG+ezooqkh7IPxcwZmFGQ4liyDJ8d1c/LcKFqb7YjogFBMdn5xANGt
1M+sseM8uD3Z9RTNQ8pcJqOt7ZQh5yDr2IMcYKJNf+l4T++hrqjhwTexRV8zXzI7OpiIUomgOaIa
hmAL7bbmuJ7ONEJ7hBVjyNF3BJjQdsZbVgHSeMCwj4yOZRSlg4Dm0XVgQRb4LoyQpXhF9wjqTdNb
ntxre3xdekW1tapDMMSCtyJ4bGHRkSuTRySGCckFU1l6fbg6GtLd0z1wOsR/i1tY4zVbaVSU7gm0
t4E6kV9CgnxYHgD6urU189ykq7ynCplHDhQGoO8cIASphCw1ph4tE9jYOMPI89G5C9yBoISw2OTW
yd+022d6/vxmfnqmbgdpOB4IL6odnUTIiultQU1ExLg7MLw9krXAWA0eVi/dvSicybBOM17AKuv0
JZ+B4uvFPg4nqLt3/dtJPvHuQXixT/feqyFcocRVMynOdB6ZXHumm7RUuDp8kdXjP9S2h/69wylE
2IC0Df3XAW6kpt727BqDMPtWm0ymQi/g38D5h+TLDAGpHVlgXwuNHNeXh9kiqlewuM8Xs9wFEXGb
hO7P0ESoA1dfUa0v6N2J+j6l7Z02dSg9008iWLugDFz8hMLo7lyoNmGSUmJ6NwswRQfcFKo7Ekw3
/4P5HeLzmJSI5Z9lQg8FdSemB7fzq1NTp0Eio2Lt9pRxoNWpxZOCFj6gzwitG12SwNRrdKFFFOe5
nrhaAyFAOX6M0SH94tvVnVBGlRC4yCpPTJwiKhH05sgkGg3Ajo73JAFFMe93NdVoYHZHXLjD+a5P
1fWw+IUt4HPC8UPJrmMOzhDpeQh296U56LTfi/5JMsr8fCp4fpRkw1EcFWW7gxGUV0YQvjZvwXlP
l0lDIQN6U/rEaCGvDqqB8D8BiafgEjvJAHrcL2EhQmKnRFQ+fhH/5RInZQ1e8pWMPFBL02amhK67
NgWxphRBnvvy8k9wxqLeVDON0IocrHGjwtR+Zw3m7MShui4tENEP9LA/vR2jbLKsBwJaiahAMQwn
2aCUwDSv9YXsREV20qm5rka8jY5CMdbqZ42j6PeNiVCT3NkGicdpWjOPjfXWpKDjhhYUnlVMfdPw
iyLGnOFI+7rkxUFh2XB2mh+PnQuQ+v2FaNAp4ivi7paNe6Ye4CsAaeHXvZay4igj5ZPHGHQhbB4Z
dTQ3nuaXXkQDBzHIrns6krAJNzkFK8+qZ9IaADHG/vjHWS3bAN49y4BZ9QUhHejOyrkA7hLDOyw+
ulQv0z4aYj6/gcgrKGP0Ik6UlhlM73Ft9uCrfEebsG5LNHDQLPT7x43wX+fxy2o2rN7Nabl9sv4X
kybwyiHLwWHFG5u+zlFjhKMeBXITyvhbhtWEduhr1rGgcEPNowF54KdGcLgPq1Dr2Wvtfva4mDcz
e3Lpi0k7UPMvByY2GhgBgNNzZcARH4OI0vR0+ZJQYX/M72oI6Rt/dMIh5F9BH10YY18xGE1RTvN0
TZHyzc+Wo7FqFtWSQkzDDb1ps8V6w0EUe13597/97//+vz/v/1P9OaOO86nOp7+daqSvtqfH/b/+
bnT+/rfLP/54VPzX33vdXrtttHqDdrvfGgw6vWaXv/9ZTbenip9u/a/r/t44GU/jkzQ17it35gN/
A7sVYmQjsTPA/ueG/u5DngD5+5NoO2eyDXnjv76KdvM/XEXvX6+i6jb6Vb/mKoyAsAP5jYY+ynbo
TDW0i1zUrBjYZZKpZw+IXlZf3pGHnG29fbC03u6lNH76qKo9bRihvfCvr83o/7tr6w96nW6rORz2
f//+n57QslvXw+GWa/Os/LZoiYN5xo3uz1sMpf3Q9AVGPfR+M2HL6Cw5/Q/f/2/f0D99/+Bfn83j
0egtuxe+f7+RlRbTPoebgtlCXEqrvflkMBkmJQfMXVYBnE+0j2/u8y0PuCRrrzW97SBj/fVFtf/T
RQ3/9aJa/VP16QxaH1CZzJo9Pd13IGv1yBXujPqNpvYWcsiS9v7QlS6hnpE+66+vwfi3i+b/P5jf
RfVPL+Zj7B7PT/f3GtpkdOjtwINkmNVWF1iiLRp3pvPXX9nWt/U/d0u30zOGnXar2W122/9629Xr
9P6+3/d3oslyz5Ghvv59+vbbiIED6aNrj2Xj1eziuItF1qos+wwSsNtLxkjIElFfTqBOWmCCTvTX
V9br/7tl+s+Xpt/YPz2Nx+X46i4vt3fyos3difCDjQ/4/1gDdOlbnJM97NdOHGCbkeY/wM2D4YZp
Zfkwremf6dmGxUYqSaafrzW/pknBjEUnhePN1IQtLSQyIC+n+6KLn65IpeZ8MFGiLmJRzeqfN8F1
sfcfDPvAm10wkxPDKqrNkJKHpLENPAt0nHpMu/rLjtVbTrokQ3fnfjTb5zGFP20gSD3NTdDI6rQj
b/6dtJBCau+g29A/WI2+Y5RG3zT2TpsxU7mZ9AdM17Zpf3ytV+0PGmppb+9E0wlzuPfOosLztLL6
JJxDBHDqntXlkLzPGo2AKnnA0QYsOqnTAaI+DI8OM12q3xDv+JpYT372o06Jrx2IyYDax+Qa2jcT
IBMdLoYErGr63vu9Ei2ZjcTXz1rf5boB3kPXD/dvxDEiunuaGnnFl/ejNSdIsel5fQYYm6vbFufK
3YRfYzacnuFz1FRb0N83ZpJahKDVkSTnyPncEZ1Hk2CjYcMeIbojMSADKnnTU9s6y3SHfrj3HNf5
DErFZDKf12bbPYnFQ90NSL3itTFrQK8TbqI9CLjovsyqAnm58M67GTo9TEbRACzOW7M5M0w6ERL3
aPfdtknC6W4pfzoBA6MrN0irvvWyt6pyG1JTxJjF5o/36GAOVpei8/84O7PlxJktCz+RIjQPtxoR
SExmviHAxhKDmIUET99f+kR325TbRHT859RFlasQUipz77XX4NWU62MKb3CQTXcDbtwjuzeubF+t
MWzCGovvUdHNVIHAMNLBKtLRiZC6K5J68LLSO+X7A+kzniZ3j/S5c6MM0SL443s4xqi8tatn1b5j
UgBcSeqBUOxaKWSMyq9EciorjjN2yrgFAhIKa0/X6SbsaFcNqRcgy91DsiYhy2uWf4FVRBG2Jm5K
87IPq1kHTrS4Mj65xArw+j4gA6lxnt2GRA/dtHCOD9uc3tWt8P1v23kg3V1jD3n9qx4g+2tE5Tcp
WcEe2r+tjLDb3+KSc+zIPjyR9YdFO9jNmfUNzsDva++Oe0Zwig3ej0dQo+Cln2MxOdGxptP08vuQ
y1jjNQMyG5gqnNyI9j5rn/GJkkMgnfbBDNDG7Rm3089/iFkoo1v+w7wAkxvEceKOjPvd/ooTyoOn
felui6RW0JCIqcgpZJLpNT9BftAD8Eoyu/0Q1YXM5FCnrMdBmhicOuQVvUC2FZaUynvJ+3HzBXTI
pBqSOd05GwFtDrYo6/aE0E8Se0cChQJlo7+2wX31CAbukIlFAwTQHcQuvAzmDlgOMUY9MqRzDUJc
+R0tujIw5AtzF8Xzq8I5GXqUUmwz0A2pQiiR3uumeLq24BBMoygGRezE/feLj6lPcNcYdlAaEJer
8xdNvnm0urnv3Romf8DAY9oeokNjAnfxp7YLp3zKM/DE4I/K96P1946sqeqLw+KptHK2ynl3rq81
Z6TQgAu9NPDFHNFzAgq2H0CJLQEtGZFjr0yubbf2swZZm33+gE61EnE5bHMQE2+0++s+jfyI/GMc
1eMCi2H4LuzETOaxTUPw0YUXdpeCy+JCwsPCOONmIv5w5NgxwGJeNk/HNlJsyNGfGkRsyY6ZjyNK
33X3g2uif26Zx9iYu3BhFcbuYDla82JPdOkNlwS1aM4pKVRKMB0bBOIP8aLAVGK19SwP7Cw1okrw
dtrtds27m48QSthvCq/IAq+ChSAIFsmlest24aagRD+ysSyCpHbfeSf9g7oyorviyyBHzQzPrJAX
g2XM8F9g+7BXPvz2mJIbuCIM+JipRFTiPrI7Oc9dCmysXcOHd0ogwdqcSTeOJGESZb+vr4FoJwp/
/u6AmeElwQs3n2wcguvmkwq6Icq1kqDWBWRERuwYdPuPYIv9XL3gteW2Nh5BGUMf2hD35zTzh0tg
FvO0fs21zUnTcEvkmxCnxd+8J5s+keQ4FfP7RXfX337keFlDRcTWfbHv6yEjYiWAfASXCX0rcVHQ
eTw8bUAf8VvG/Z3QFY5UDtWF4d1Y5HARjpB9437u8/oEUnT3FT6p6fn4dB0aQHxFq/SyMT6zUpjh
gcUh3qiObHtuiZKqe2qB9gorH21qdLUuszF0S/PAgWCUCDb732ve/K0sNHTH0mTV1jVdEa/EtyLk
UJa721x61ENAl40E+0Su/csh0IWjQYW8wr2b4ZYQeZKOQAQa6ojhG2GFRbIBg3U7LnoMZ3aB2Yy2
iHA1VnSswkDQWzUSzLdrj1n5nGe4vaTOIyg+dP1zDm7Rbt/6V3hPtL5NJUW8FO5MyBlDeAVQ5f0X
31HU2//UgIammKZq2IotP9WA9vpwuR6Muqa2EsNMZBJsvIeVeL0BO5XBkqgZdmKhQchh9fgA80w7
mZrwnjc5S5tRX48VUvGYlAjXjZ2bPD6JuJwoHqLW+w2128IqfFaJJ6ZbNPnMrjZ9JFwgj+Ebw82/
v5D2b+VoyJahGYpjWoqlKE/Nl6nslSzfF/chOrUUuA822SPB04FkXzfO0qjrTpseyMIQJXSzTQXL
K7lGUfWi0fn6nJ831jAUU7EtXZF12lJR739bPNZGUvc3qzoNJRi8o6LR2Qay7tOK8jIDfeiNGuFr
+aKk//VTqeR1S9FtW5afu4jT/XCS99n6RN0MOzf3O3sfRsnMjEGGGBb4i0NYPnz7Rd+tiZv6/GUN
VTUNRTNovZ2nBqqs59n6KGkk5nFIFgshbPmPhmWJdZP7fiPNfZU1+3rnRgnksJFC/OCs5mYgexZo
yvxlQ6WIA+n/viZHfnoAtVUf74edfgTdk0m0BmKm/BxgpYlSr4SbPty/uAvqv/2UYamG7Oim4liy
Yz01Lap8WGuacttzRDLkL3wLkQ8I+CC+NaQgS7u7VrKN29BjbawX2s0mR4FvvQIf7H+fhaYa397o
p6u46+p1d9Tv9bBsnv2J8q7pAZWMTjkeMPG1H7PbecDMoVp7RTZYbg3Mx33QYA4smA0M8D4UCdgM
e8Wibejehr385ulaU0zlOIdTZlt9oTKrrk0jchntqt5l7dmHFlPZ+T66PsKL1SLE5objoIoWKSOx
9IEYssfERWPueA8g+TkA84SJrBxaivZ+/EDyPX1Yrg1Hz8NijPNmONgLRxsxlN1cEGGJcbEmJm63
c8OixBB+M8wdG3RZYwmgFweZ87gitaqfXf3uFWQNCRD70LtBoeW4upSq8HbhzZ+R/DY+d8CpgIpk
Rbfe4I/GMiFynKVYBodt6XM63aroUPWw6rQDsisJePiSSbJYF+QHQy/yoTMI0jGULLcFikxfLAT+
yCskXxmqNqYRCJJwBvYpSlFqTlLnPS3boZhwlwqdaMf0Ovg8KX4n3bY3MHcm9X+UGlnjMXdD2sDJ
ZPQFhc5biztB0I/wykO7t1R8hvTpzfb5zQN8H+A/3G0YQViLkoW1HaCzjfqPcY7VU9fyKBfHNgzW
gJtx/BxPqRoUT2gTUKXCfBDUo+YUNSIFpbebQY8LajS27dOReuCLuguV6wb9KaliHSWEd1Qa+M0y
TYaBFEowwu02XHsf70Eye7AwJWoxOtj+jKXyoICnTQoVvnW1wPtZQ5yQGnjcNIS5CFXNQtQEsNgs
yobw86S4Q4BjwsMhUwU3MuKWueEOHzRZTuPq1fPk6t2NkUHeReFpzUS6IMSkWtpfwqlQBmOy+aBZ
1OQU6S4xL2i8Pnuwa/8+YKxfC+Fv79dTIXw5nObZrbyJ92uS7gfQfC4kHHnYNF89xVcSrJrSDOkj
c1xejROh9Up4ZgXXbwCArRoPLtA2ududhzaC3o40E+TuqoyCBY92uJ2AijOQy8WUxIQaprn4Ksvu
0IKWBhyf9w4dT8o84OYG2qdLQ3tR9Vj2vyfozw3k6QS9K/tDLcl8QRB4jn2L7vw4EG7EdhOr1m7R
vtHDTajYNaZUBKNO5hGjv6bWIdSkUXlhbjdmorem0XYj2t3I8lYFgog9cs06vg0eCa8N7/AZTQhU
8ikmFnCBXVvGlY7oNPaI07Erl5qgFlTMweC1afbyPLgHOWm6zf2xA5TxgfRyfQdKmC6Xt3nooO3n
sJcDmDv4Z82NEEyDsI0NXR4UgntwF9vxOYvqXXhGkmFjRNm6+SqD/Vn+wV6I9IqfOKVwvJBv0ki3
9QhtKrGnvOHrNuQD2as+mbQWAXTcS3jHg6HDjRCIiD4qaUJxt1picSicrOI1qtMmJBKIH05IrqM7
M1ksLbhKHw2cOQQHzR8KNibU10t07ZM8lnl2y/uE+dMcmuECtXqFJJ32MfeutmcgxXbP12XevzuR
IQUyHod9zdOlJuZPbAi2f3NwdIB5Pj0XnPR5+zhqK7TJbAtkqQTN+b3VJk1vmGuMBHmN3jRvs0c7
3DxM81beOlxxFIYRRW/SKw6QJbKwweajAubffRW4xNXtmC4GRR1rj02UUj8IrKCL5x2JlJlrjQdX
xQ23zUG/73Da2+LIvzaiPpZ/rhDR4jsoWM7bkVD14KO7i4g0SPUmHI9waQnp8NzP3EhML6pQfd8z
w3gY7pjOaxxMATdwOVmD6hThoinvYdfuYYD29DZevjQJ2R69kjOAHdFjLIdCmVtte9CeIOzMpXFZ
9itsF/FqaB23yf6MqNK5j+9kXXAeNo95pHp3ucOZCKhWrdNqoXpnpat/GhnLEmLlwfWhfxyCFmMm
KPwt0FJDhR2w6R5jrYykMtLmHbnsiw28OsFHibSMf3NuAj/W8fLIl9vhzOGeeI7xXmYW6Z/yN+X+
WZISHezeiQON91N17UF+OU45blmPFkhL4764L3Dkkybni/9I8BXjdSsILlJJFuToWKMlalRUeEmx
93OBFO7B4E5tI6xjmpS6gN1gNzdTuOvyAma8HFza88/jAHAO+8bkNkhnos4/8mbZhO504nUvC2IH
Q8IdTpaYsnlgkPw69xWe2GAbSZ5MZhfuGffpnCRWITi3gmPDOowtgtFWp72nx2smuomF0gZxR8Uh
Ck/qQXdJRgxoxR2QBIW9Gl4Se6LZAhqhu90IRRCO/ayww+D68M4jTqyYSVJ73aWN4MexWAgPA84f
ckz4ZxAuEj0jRWpYqv764wZiJUWcbETqIDtyF1JEVdmdo4ZRPOuTDlfCqihvyf4V52QhhDnFqOFj
uKL0ytjZePyI6h/xd7/ERddoKiM12QckmwQGozTfwghQC/JG9jGfzCf1SIrEdyq65eAw4OW4LVAe
SmqvuAbWHALk+T0DebsjCSn5ClcwkqOg1xeCdQlbvOWf4YDu4qOAonV1oGyG27Zhk5CDY8ijrZqt
PdSRBw9GkIVghPBfT7CPhcqQS9brVlnKLVRGNxn60051QUEN76TxOstZawGc5ldvWzI8vTqSr97D
ASBzDp7CEoaxTMducO1aUM0j4/ouNdear8gdZde0ssmuXjiwiozi7XKLaE4Xm5YKP50vSPXkiscJ
uOXXgR4KdwoYBh5YGvdG/IprVow5EcFZ+Jx8WCePuGnmvFQmgntrA/TteHSyf/nIpmZ46kKw4hIf
w88X5/Ovx5ep6TRelmM6ylNHe9RvdZYdAKoOMCLgmE1QKube4OQNgG3TGbmco7vnY4Aa7hiwuN2+
2o0FOYTG9+jPZxBSSA8+DmYTvSm98apfvt5ckm/GnGcWS9YCxXcvFxEFvuuDO4N7jAQT2WNwxqbU
+nh1JKuiZP/ZynAif/tKTyX9Tq2lhzIva3rac4KsIlhiK+oElqf7J8TS3GXIVOjOoVNBJ4j+vqEv
P/2p4Dlddyd9Jz69lWveZGYJik6njELefnSzAJ0wUnhLPfjiDf/vz/69Fvn2zZ9qEfmRqXf7xIhK
A5pgfhNcE7NZjqwJlOck77Kp3SmvIBqSZn8cbD5QCLVxbyCh1ycvvAHhvV/0sbxvysG8YP/EpXGZ
Ihti91R8dYSkPnJvzTI8+Zy1Ot4dWjPvH2IV2C6Rk+LCjsH69jhLaxa5EiweQhiBLygOve56uqGr
wvGmuZ2S5wV5GdJPAkL1903Q/+1kxeNnKcsKwIb69effoARzfjk8bupJPH7IhwF0CkRObA4nYNSs
D8zIAbxlA3YChqju7g2T2xVQJBWDS8TfUOxxwMxTfIfYseFNcLALJc4LiNj47cUzHV3WFcU2dNt4
Gu1ertd5cXe4TKG0EsRQ510SZSJnC08IPOCL0H1DpMAKas8jiTczDPugAXQox4VEUdEs/XGbahep
SZQEyAeVQMOQLxYl8nSKe1Tv4+97+0vPrqm2pjtANYoK/PX0apnmxSjOR/tBscslMxAQ0tuLy4gq
95Zxv/9+dd/HoLGx0oSPgTc/b9jGOwR/X4bzGwz3/TKe3jEe8flc7pzH8AxtW/Ctecxtp6Uv9t15
kxAXquwNwDZYFheYUzJfB8tYJNevmxv/NFxjL1tFVuvk7aii1sEKB+uWkdb9MszikoKQhGngYJlt
HMlXWHvObDMq4sR8ZwaER0TAuVJ1VKBjh6NT9Ul9iwrKeULNeo23RyqsYeDFtS5jCISEm2U+dBmB
2gDLagTfGS+W/K9N1vf78fTeHy96dtjteCwj8VSufOkUO+BPhpOhJXp+dyAofFlzAHkyxQU3fDT4
zgK9L/0bluR1K4qyCG5MAJ6tCuBZGK2Ds0eigkths4ljFXHK0HwnwM6HVdccIv/U2EwjWJF4N7xY
afpvA35HY5Vpmi2rqvWER2nmXbcu+v4xPIB84oxOqEgpcqJyAk2Zikyli0cXI63xHAsPKxyhM8tb
B1b7UrnbyJnjmI2Z+oZ8X7R/rjo4BgessAxcWmrXxHvLYFA50y/RGWqW49fdvxeoqvxyBDmGYmmO
qrIbKeLPv+1Beu6cD1qVPYZ1aC+yzCOhPuxGmBh56HYqF5cq6IKhiY3c3x+s/EqM+P7JTyj8Tt7Y
uWHkLIVLUAor3bsn7KFmdFbHUIyNT9BavRGkUxb/o8GEl63QxIIbj/bODGvyyB1HqGNAlUJ8yU+R
210NKMmR39cuNt/bYBfy00Kns/O7ATO84RhFUu7aDcbH3htt0drveZBe76A6YiyKiSwTl6swikLX
3hQ2L1cvgeAJigzh0VszJESZJ3jTf98MVSz750LAMW1HcWRHZSTxtMXqhW0buytPgehAjBRE80lh
k7mhG0fva1Y/cyvsLLchj+Q1veqXTYpHL/BsR5Vt/v9zDdSqmqvrk3EfloAaBswqndEPIQZV4++v
qdi/rLYfn/S82sq78qhLPknsyim9tAjPKNkUc3LLZkvxLAf92I3OwCQnjzXREuz9GozQcCiblwVH
jUymBhvEgJ++oKnqbDpLIcBKkViBSPR5+BvWQz+6Y8/HlD0xP6Rgm+pH972YRPxpFOsufg1R1M1i
Od56cX8Zxwz42D3voXDI9JJoFY/d4+gamB0kZncYf+ydzWntBaIy9lgKWLu2N3TqOFLCAvQppNsL
Jvkha0bAZ7shlEAErsKvUPJzWGkiyA0mst43YtsDOMQDpjVB5QRHWag5UYvjwgjOIvw7/r7rxi9l
xo+b/vSiOfd7nhc3bnrhhvf2xRssMaPqFFCB9uEj3gZLZNk7xgkXT2vQdLY6NGSC4ftF2dw18RG5
wc18GwI34KQCQAWzkv+dmbbAJ4dG/vf1/meU8/Q2aMzmWIsGXCGmLD/X4zXfUemXxzv8pXhAJmNr
nRZDKbgtISZgfTg49eVjd31N5uvxRe4hWQqPdniAY2Fr7b2RbmS37uUyiQAYDQI+D7r5PLgykKRL
Wbeqov9+zrB7ybAtjDa5G26mYd+Mb2pD1/rreYopYYHX57mhWV5xb09hTMgYV+BPsDt4KCq3WmOu
pURrGXbuY8K5J0EqtXtq01Fdsjque88/Dnv1GtsCwoMY87MGvV3Q+8ArdtzLlqWwaKTsPb0dzOYm
OgoPzt0hyaHBCcleg3irOF/hRdR5cVL9MjnRftxX/ed9NQ8751zf9/chxy6vX3jrDtYrJtF6Arcg
eElJ/G1b0RRHg7Gpahal48+P258OqnmuD5A2MZGqcPQQQhiwXGxPloN4TpgDSUvxObAhUnaSBbcB
r+lXq1/59SpU1WZbdSyGoc9bzkXdXuqMLy01cEBgwe/C7Wq1GXfx9UxsRCvOxn+xgn8jYzIZ/N/P
fHrjjlV2uyo5Cxhb9UjrpIBWo5SSeB5Gcd2SPNO/Nefh+xSnQMS5kfSiYtd++c60yWDZFu2FbDyP
7Ta1bJ53e0hFUONRGmDB6MW0EmnfHjzOXh9pxbYXF6QZqN1IbG0QQwPyPDEoD1vM6Mn0ed3riu/8
9FJ/uyZTfjpkcr06ybcN1/To3GiuvbSj+WFsPNxjYx52gwSsZehDRRz9vZsY/w7vBGTw3/fClJ+e
/8kynN3N2VY8C7lXfELBlD+FCx+73olSM6euPqWD89ugjwK+rUGTJd/0jXm+cJKJ1vHN2zfeC2+l
V26kxlHJYZB1nShBRQV3jnRvHRD51VWzVl7crqclpO9ytdb1ohoi9CFHeFYGqQBTHy1maJ694XwT
eTEHKyBqkKgFAcdC7cNgX7za+69fGPADAbk3213m3qHfEYXRFm7MdhucTqTsDmp3pU/Nbo0A2uuv
dsubOwgvM8wR4/46whIVAzXTccdBxHp1bw1oNDypa7AfrZN4RXwOaSjpNrpRnsjvgBb94ziSVpTm
sEWGGxhjAg1vXgDFv0xiu6Z/qjxBRE8WzYY05XhBWp4cSkqsI5y2asApOg3er81odRxrX8gkYLMC
i+/hOVETloJ3S/EK3gpIpNtT0Zi296gY8JxBmY/gETnIeTKxb37rihcVYsIOPM4GrhhUbc187SLg
1VBknJboBxi5ZCiGP/EadpUpQg32J7QvHYI1xEgA7c7IEDK+zYwkOO/jZLm0DieZ1sJsv345fqn/
dDYnOCm6AALkpzn7Zb4/rR2bRaqiK2WFeukxHOTc9XVUdW0a6QTaXwPvFybLGkbK6Dv+fk20X4oE
rsBwNI1PV2Ba/NysT5LmmLdyUw2FqDBliumMCWLJ3DKFP7VvwKTE+hSrwGaJ0LQJU1iKFm9cjqhH
s+XfF6OIveCfveLbxTx1iWal36vjjos5BfvEjiBrpvOG2dm07i92SlWUEn99ksA+vrU/ytWWH9WW
T0INeoZOIhESQhGqNUKaaD9K8H3GZT5vUp/9/R1/OyN+3HCxAXz75Ezb3bRTzieTTss0rgQFm80Y
HpNQsuofG2NIpuJVEhb2WJxjcPHi83/dYL7d46clV9jz4/Hs8PmI0whMZxoWzjrh7i1z7bi/WvPh
9tvYidoK9v49pKnJqwt4cevtpwNhLc8fm43Omj8FJeJ77C5E5w+txFl0wY6wZQkadGcGIu8XX/3F
Wv/qUr7d+jXkr4smHrrUwFEJa+cmHMZZSI6PtzLaUYKl7hpwjc0L5ABPkxcf/wue9v3J209b+1yy
iv19yxffT1ooUtGg0sRyPovJvnuHHQ3HWKC/VAdvxxUVUe/FBfy+2/zPu24/1dd5cdA3h4wLGOGO
1hGDUAX7Ba/DzW+sji3YXgnM03bzkb5hTPDiuf9C5OJA/t+FZz+VhdXlVJ63KnefML0dnH3mbQUv
wD5RmwKB3nLC3Vo47AbjLjRxriNoW1AX4EePNxAnsZ0U7jOvpAm/XJYg+Vhw5RRdt6yvDfLbojg5
hm1v1yUxCpjsTmaKP9gQCVZjSIGzLjM4nfEw/Pf7RDn4pBMVXgV+48lxNMaowfV6itKqc9UDz4UJ
G+e3QS08iJyk7vz99L524p9bFhfqGKai2YYJifHp6Z1lCVTFPGBZi5qE6Z7iaq2Dl4dxSeJdrG66
53GcNWv3rvtfkXnmJjBQYG5ah2i1u62K/IMQujtD9Ky50WOrfr81zvLWXfHzq9Wx0Y3wVTGaojYd
Vku89MmmOCTn/MOsk7Ueq4+lVkfFLjV5ZM7ocqo5T3eejh423EgrDgR0BfrFa6Bt5GR98erqv+FV
P1bP0zmlaPeDfLRYPRgnnj4nacqMmbxr/wR4lDGpzZi2gaR6M47IIyY87qghdXtf4OBhIWxNwuVy
JmF0iZcKqnHhq0DCJ3Eq7WbZEaTBskGtELfqUBKF16VJ/ulX9NLHGzY4bnsshHTiICSrYIyTDVAA
m2MDgdEaU+cZM4QAiuisVn3kvXHfnpqsHVwW+Jew1KqiwWX1aOx8xMquP1+lrWqEUwc6e+xWuW4J
JigDEWElI8TDMk6IIrregCHKkm8OkUq0KaryAN8c3oW96+4+BfEcaF20T32LSZEdyP2Sv7cZ4oNg
p611ey548mnILIzCqg/IN9hvvFUcL5nTC7sV+GztWagG8WbZJxsLzMzFBJmw0tQ4oeRmc9CDQV/y
usYFChKj7XhVbPytZzAOIPGNSXJ/cHujXlmtoz5O+tE07wfNIQE1iEY7X/JeO7yHEdPkreecvUj+
SNwpfCCGaxl3FVdKHPzyRnuaJImdQC5gNHfMXcqPefdCwt0hKjzm17aI8gCQEUaJ2mfl7y4U49cA
NBiAGNr+LDzGFfCZEOw7751Tc/BooDmj86GCJvyvzT8MW5HXoPU+xlhujUKTzeS4IpgX1Q9WyZIJ
YhSw3XgiIAhDdGKMGu12MBZ9gJkDKMErx8mg7JqYFvL322ANF2SUKFLKxofc1/sfDW/BSBfrVbE2
Xu2eVGJ/VyxfNMFv+9TNqS8HR2yfLUadE4T/yvQjPScdGKEcIbQCeneV+zBVUB1cRumFVV6HE8yF
H24/W8UHzGKErUcMI2A1J6Wkv8EZKIQQLHg9XTocAqDgGHhGGqDJ4AjC+gwHLSgj1J+r3ibapNTN
+hh1GB7VXcEt2SC+LnGWZz3ygLiBbe8NTykMdl5Xyi9Kw6/B4revv7OdsnbE4XliCoyrMq//V1+W
iHoBsUiPK/l7w/1tTvpjy3mq1Kz1XT9cb9xxssqCDqYwjJxZSTCOcUzDjNyjSqBHODRefK7oTH9u
9D8PyqcKTXkcS8UQZYpo4TsCraNzj3bjRPO+IEixrxkvoAtHFB9/fKjzVJUZp+PhVkviyxIvKlAa
N8T9pUN5ApWoOzAa+Az1H+0uOi6U6BjinojntCs3fhevTkJ2ESNz1kDXZQneh8xxBqSvQp6CQjJG
n7DAjfntbTe7i2amhV7YDtTCvYYfsFJdu3cKhOK+0VBdiPVsrS0i0xBXuz2VFm5Ek/fq6f4mlvz+
dJ0nfKC+5PeT+vV0YcOjdcGqNRI1Wf1RBAqhs/39WIRL2vHKChI3gfEBytu46mI0z3y+BeGKGKDj
UFgUvugRFPPFav96Wt9W+7yUK+t8ADTRXB3pfio3LWEkmGeMuSbCTgkrJZwSW/wugN6Mt31wStnn
J/aQlkEEDaZYpDBPQdIEgQmCImR5YaKaI4iFaEuzc20Qm7L16n5kds246oIQWIH8AThuMjanXdeR
MbEzW8ME/cpCwqFKwAHCB0cMVmA/UT1OnDdxfOGTBKjjBN0D8Xqu0ptW2NMv9LNP8sjeAzEWZIq3
N3I79riO9z6x90cAzxHnQt8S2Rle+8sBj3MVGyCmdiQHecehj//D+vzi5n7Bj3+t9Oc6SrreskJn
pa8/jc6DwGd/gnRSEKcQRDid2mcyybfrca5BEDE/MPCRA2i3FKKHJMnbURvREFYum1HeHue2FxG4
DveWXdE5uj3UsxjaVMy1Xvbqr1pH56mCNi7HY1ke2QP9NDVCE2yvx+lMkZqtulnE8O7MKCtvEkpN
fDugMiGSL/bEryLzr5v3VIbJRrU/rAVcgLmYIAVQI+CVh4M2qiFIkR7Fc5/DJFnHPFjkhoxVICVj
hiVMS17sWYrYCP+6GNHvfHtLrufLIS+OXAwx4dgWCy+Y/jvZr6IMYbQPqPniE18+gSfYQHfK0+Gw
5wlg0zhBBQdXFMO+kO3y2mLL6BMETEIQyiu3entjwt57hVu8aGG/eAffvvJcv15vhdi1RvgJiuMf
W72QQOw+yUfjgEQkMaQhS/wVbKG9OJSeoeWDdM8088AH43BQuiLXIFyqQ0pwTHniMDHEGzIWrAQA
K6S9D3jgVAitV+fUb2+vIZu6bWoKRA/09T+f+aUs92V5lW5DHE+2bfwWYadD7pVg/1Q+8aLzIjhi
BTVQ3uU7ZLrwhIt+eU0MYl9DqkMXG984iraJZribkYxqGc2udPfyB3YFwpDyyPi1a1sNfPrK3D8u
sPzfLfTS47R/sZj0X5avqRmmxeTVQVtkPOEBx/19Z57OcEQOQdraDaCm4Z5sR+ypHPyhxET03HC/
tO+bd3r07TC6d2vTHxc4gwTtPZbVTJRESBh8WSQM+56gq+Fl8+KdN3959KZmCgGMqlgyoqCftzw7
S8alOt8Z2K8/xShn3kMuN5oNFNKBFAKbXHQPFaxA94JcOjUINtcpOsURkYp22hVbE9yUDJo2qDJ2
7dxlGJvCeX1o7r/0rUzY5LlvCZsWUg8xcs182cKt4ow144vbrv2Cgvz4Ok8ryDlXln6q6weYKx5X
KRpiLcN46EsKR3DOjAQisDAcj6bbVN5wRM7JeeqyXgT7k0YM+TTBlBv3IfznnClb/d/1n/lLKWZq
lqXLqK9sQ7Oe1kUuacZ9byuPIUCJSMy9+btkR8SWRhG03iMQmNfsvCI0wangvLPcsfhUYcrTZd5X
iixaqC1TXnXrdnb+gAT7q5tBudIntRRMr3i6dRId50v/CLT7noz3gge6k+jcoJTSTv6/SFk/vtHT
kVuXmVyVNd+Is/YCA9crSGU2mEMudyHRCdxjnGTd7pS6Gj0rAayrIeODt1eMNv2XHurHdeg/V/JV
udzmVS0/vpoIzFoFIXfdF7pPAOCz5ku4+pwSoqSHA9YysNhysE2FmwC0Z5yFmgaahG1oQH8tH7AI
FzesiS+wAoTzbIuk5r8Xwm9cNlNjiGpZsm2qivy0UtX8aM4LnZWqp/4MqHKS5oBmvFYTEWSvTndj
OlrQWpyGSESC4S+RgPP3NRi/VKI/ruHpxHO2snLbHXn5yYyjMiIDZIGbC7wrG+sNBJlnLHFJXB6h
CHD3y/M4WrEJTPAwYHrTxtqByARCvJEFo5YVKYlMEjBpm3vr5aV4Udn9BurDpUEnivwVZpP81LBd
11lVWDoj3xGIiuZ1qIjJdQ9VXHGEwQJWONg295gbYbD1YldRfzmYf3z2U9N2zR+HuXHmswVLGQdZ
5ezP6FHDUxT32bNxDCDnrmk12bfFVfx/lsq3r/41WflWFxzW6lWyVVSyvhyd8BPlaESIwWHXvzWi
q8v0bgyfKHGbZTy8pWAeL76/8ttpZssWCCorVXP+Oc2cSi4M6WFhPuMjCSRsDUocm4+HcGc2GVHG
j4TJnLBfmKkXt2igfGjD4DlEIWQeQubxxqzQTp9DczbC0RRvqUFLRC5hHOwNbo11GlOVq8AwrrZk
v/b2Y3WAOj9BIg+5FK+77qprpOMpXHYPydyqXzciXUxy0PoD29lhW0gII/QGbTP0ggqBkmBOBlM7
HH6xrZHINHMita6pSHzGA6+XxyNUJ3hYlEsCdPAAa+D8++ot/40NzI2zVUVFXGwZyvOmpNV7tdAM
6Ngy7i2ItKvAn9ymhLi/iQw2H30NMWadwbGzCcFyzq1VsTp47iNCiD+VwzVUT2yuwaxetaHqbxuQ
LdsK5RYvFDj400lUPG73eeaoEJVRkgtjnQq/GdJdkjR30DzCsSFdAkNBb8sPkCF59wpePRoBHhnJ
gSBRFfJyQbwtvLAjdcogw3EMCw+cXNeucI6Br4dnC/GdLrMQBEVfdptmi8kA2x1BDlSbeAOqdWCm
vvFuid2PLk2cfvNdMLkg10S7irprMb97CnJSelv6UoEgbqOVJXvKxospVrEDFIB5HF/dCpYjqO8i
IBzB1/r62kfqLne6uAIhZs6FSUtCNVg40VcrSwisRpQUiOY6pLYW5Hy5Mb5+9YWX0DABBp3U6Y3L
HZMzg8RctMhn7Ft8c8J4oH3CtziLMpC1qcHFOtFUjJeYY9jBm9BjsbjYkkZq2hMBoVJOZVR02SpA
0lotvizhALSm7LhJC5+SAJkNSk9hDI0D8McL4AlaN+ffU0NlK4qj65ptaZbzrDbPCkM9nOsdz1sl
ugUSFtOFTphiBv5wR6lO1pfeE069pelDZ8Wj6SLccnhy3O9odYWr/vm+Bcomt8pNsi60vNXD3UP3
iFckkSuzSFBQKEls/tWSHapazAAtACOobLt9qR29R0ne73ajUGn1313GEUFSaN45GLcx4Sz8Gqoe
RRd6ZuGc0AOHedunDnElJY70SMay/EXtazuiNPnnltg6xmqaBWX/i6/xbWM9luv94XaDBE8m1ddL
oO8j1QBDmQGOE1iCxiexBEcRgxPwkBYnNAHXRbTFy+/Ynpi9M2XvaC9iUgXgLnImRWjJ401KJOzg
j74Z3JvEsk5aZvCBUaU3oi65+hPQA3bB0SVjqSOJxWFYxoez4Q9xjmBPgOUg/JYeWSRmiDBhAXfY
JDZhOFMmRZvXQPOhN0peuCRJikBLT3pH5SHCKJV0zYPqntodpwXZ9JDGdLD7Lj7Yjlc3sJkOY14e
QS05eOF5SsqnP1jupwyoBU+bc37bTm+hgH1Q/54wT5LwR4LddYN3grXEAwUHbrvCZMJ6n1Xt2VGE
FGxQhuKTy/CmbH5w/LZG6Rw9pvGOIfiE30sn6OuaxuQ8IDOWVTfYtkCqH42Y1xklJhATIx7MczGx
YHLBP4ZUHMfmyUQ4y9MzkbQT+KgpsNoKRKrsjfawdUFy5mEgyetCUyEUhGwp54RtovLIr2uRiSpC
d2Q6ZiP+ICNQCCvB82GX7wLg7wr4u/UGzh0psTXHT+OAWbd7uQNsIH/kGtAVrNhhCuJRBOhewVI1
vRlbG40P7ZuO3gCgNMKnuFgo4RKPdd4U5kS81xCY007VXvJt4Bki7MunooAHWD2kfZHp2wZoFq8L
xyOesD4vC2gwnuXwpPmNDelrFP67AVfxX4Sd13KjWrSun0hV5HBLBuVs6UZlybJQAoQS8PTnm951
zvZS+9i1qld3ddvyBCZjjvCHY4Qm9SnGJyVeheQd6Jq3WMm54SHwPTPht4KvQzjM13eGdOUUayW2
Iq4Gbteb0WkdcjseXquPMi0hsuXzi/u87p8CxGTfTEwfUDNGSF5wJ9UUZpUYoCFRem3PHsybuFx+
DJwsiJvOBIxS3BcqYJxjgiGqIW7OHbu4LWi77m3Dg7nMqoDATi/SCJdWAuhkjew8qGcuTbuNrlko
YTyEJTFCRFxf5vVHGpyuq9tv+alHABk5WzqNu7u7kfKhfPK0i0d1idvGuwSZ8CAaETUkCTgngMy8
7Z0r6FX8XJUXhqajqoYD7L4whPTSKXB3Rho7hkAy7lxxZ8NHFD4jZ0fDxWB49HBL9P3m03CuCHqu
+nNiG46WhGoAYTHxGDGYd0j7Diuao6Et5ChUCoZWKHnpqNNCBcysfe0tu/ANenh6txzZZZiNwZXl
DkVQ//oXGSlC/wioC/IV9MqMK4XlY2x2A3hKFBoCAz5EzjtD5gILrCiiv4auKMpjD/fYWWS998cI
9WwejPCh7eJTOfx0p4iOQcbsvd9GiX9Ct4fOVLRAc+h6D7VbgnQm1mU923IfHMvxqo/Pku10NCF4
+o64zXs+EYMgPA0SKzI4lIRzWkW2VDErb0F4PuNGc4Xlyc9QdlyzsTGJS45aO/cvO+QpNjh3zPLc
9geeEDinCHkcdL4FFxmSppMonsi9MClkjkn3eGMwQ7h20ndoaDRemLWVM1atLksGeGC1rXFnP7Hu
zoJJXf3GBXGmggxmUBU83/w8LpGYhmFqHTu7BfrXwpAHutHKMeBUIrg09mnUctpKiWBhekjG+Mrb
803ZNO5V8ADK92ucRrVHUyLRuFzTcHa2mPIrgQ1HZsH5j4EYTpa/11jaDzUWdf6Xwo1kSZr5UjuY
J+OkGK0SFNhwtWQWMlO93VAJc7+Ois6NiEUIDZv2Y86Yj2SWW/Xwj9j9Zl386wI5wQ7Qv76Zw7xT
9PIOVxJD4/l9jarIQl/PwW9rtF7mQ3mxr543hTUWsREeBrue8Jiz+2mwn+YuUEoX+iKz7la0tqBE
OwoOeQU+s1KQx2dYuFK7GNbz5zrbqvHvK/tqP/2zMkMxLE2zUef5qgq/ndD1ocl255KO4KpAfVBv
m+3ndNc7dNOlMTL8fVCAwD905fiUgPfrXz/tSBmaUd7NxnaQjVdxE97G5eA63IYNTCQDRIXuF59N
b7et+3qy7xj99H1+c9vTwxLGXayH9uwysLF+lzpG9IxqJHTzP8q5L6T7b9f0UhM8quf9kmV7UKCd
ViRF3O2ZLPrNIs3Je1mcYeQCJLR9Hu6HVwyrBUvs4NnuPUCH7tzZDyjAjxOrd4m1NyDyA7lb9uq2
2X90LghS/aVS9ANTUCc9guqjKxY9K/NllpZejKOuHo7ZVGUcRKFAIYc3m5Sc0T1GN2SHYE2JU5Qn
C/kFVPpIJJCaWErv67qLx+YOA/EZ6se5d3+6BebkjTPIIayB/CnoUNXeXYb8bYZPK16gjoCvJcVY
y63QagbmiRmrGv/xSv7QZgY9DR5Ig51DSfY6gIOKbDQ7kHLTwkbPS8jnPEW/+SHEVHWUolHBhs5/
9FGjrzXhrCJTWfCH0lWv7uPqmiAPPoBNVJhbfOCFpgJt4JzvnDhCIhsuJ5oPiIwhsaUIn9my2/ow
1k+eFdLWj9xFsVuZ404MmMbIovu8unnPddkS9sy/vz0y/Iof3mwgqDqSVooJk+3l4d3MtHXLV1cB
Gt+Pjj1rue+Rh3UuKPrLnbRbbI5zfWBP6vkhWfXz+ePN7OxmDeXziMOzpDJB0u0zxb9Fb/NgLz2z
Q+BCQeJjtz7yGfTXlveZKvp+5/fV8kFaiOsPPkqONJP7yqhCzJ67O7xAsEf7j3SZxqCn7pEkscJ6
hCXBwuTHo+x48U/ol4pM03vOToPVwdlv+Z85L4Lr9NSXoNFSllRBM0AOcsEi/NYmH90GWf++tUfk
JWkf29r4iA7/ISaDz+cZWbOY/SZwMsOmX6KlitNBULZJRSMsZ7B9Tw4fGrJ8oOW04fXTSpoeG++t
Nc57l145zt+vs+atTqzlGSjI22kvINjq2Fhay3SiEMPtvh5reEzn/nGWt+9zYOMJhkck0BolKsyb
WI9bE2WHeXYRN5G+QXagd4T/ee42m+aNqbTWNTuX3q3TDKTRZW52rl2z3Rrrg9U0n0kji/pgUvXT
wWNj9/Ersj+UkTpOJ0VcTFodZahvDNNNO4HHDxzu+lo7m6b4NrbL8BDlQdm94gST9c9JBiqfBn73
8LGP8uQ+1RJsNKZG7/PS1gdQVPRBizyfcb6fd3fDZk370zsT8RHiZ1qexTyoNhaO3QeSbGxTX8M5
AP9QmtKjgKskVJnoxaRjHUkXO1gNraT+FHdkNWIsE+EmgFeCDQf6xFdji9C+0xE6JsUYbRj/EsrR
jabSKainIrz398sg7x6HmXeePUOD/dPNh6fxquVU67oXWIuyX81zMgbnGp6XjeRch4cxv9mI3dy3
Vssp5pbqlGN7brbV+b6t98sgsKYMTA8dLENa47QPPWi33U3TBwInBTtyjImRpVP+II/DnToFq8Ac
HYdc11vakWkjwCPq5BzD+1AbyAgAF8Gtc+tYA9Rlepck79q9Z1gnytAIH20LJBPZe3QYl+2MLeel
sTou3nb44XjHqfR0dMKJ9xzuov121242CI4Xnta1cAzCIQuIX3IMqToKyTndHAWeGmntiCtafdwX
2ezZTiN9iLR8oL3tN8bE8rY3rIZoWKQ3J11TpOMt2b7grm2MMOCzRqeRPTT6jAWy3nVwf1NDwP67
jhYDYEPINrY66qgO0i4pmDZpzVYIn9CD+XwOMmxRpweJ5MqtebfmqBfPD/PV+ImkSNYuI+vjsmlN
+eKm18zuGwVxI3L0IUaUpwRMgo6U61ge5rFA01w82nmBPZQCacy9gfg6MofZHOaWNjn5ZvcJhWts
T4tQweisY0y08XNgXh1j8hzIo3StxJAhLh0t0hbK4hmuFvvkOFXdc7B3FadFTneYyonR4Xdfig+I
Ej1Dtg8iEeU6p88/rZFrVxbEaJs0hlFJqAx4SNKCZ9GElctFqszW5VE1NEHmtZwVyriICZGf7UId
2gU34YNbrCI0O1TQS/m4Lu40EnHIUYXy+QNPyg9zeuilw2J78g0IDMEjKdvGwbt274vbnAeeze2R
vTRDs2uzb5kxHLd4BIlT3ei2erDaTpLDNIphv9RW2qdlOcr7x/EqyqhCUKMXPpTc2TuPlss4DyF6
KPFuWbRNwoy709BCyLb3uTUu18riujU65ogVNj12wls92E+PzGP4uU+h+3h5K5MrzDBKV57V9Dng
ulTICQNljBDyLjY5Bw7DS/88sMZCq8LqqYO6U9Ene84vAXJjRZS19dFuwqxqqU1qXtCpPNJHz3if
CeWWgQ7wkEo5c/XeldeVL2CbIvXGwV5MMRqxghTG0m1+S51mzbLK7lOC9n2ObcjCHP2TO3k9GEGG
kfzFgnvCuO4ecP3209lzdHIWx7sJWX3A7vAc9Jl5UXADA7FZuuWce8LPtLsFbbwneJZibnTAK8Jy
TLeEZengrniYi9ZHhbUTyNm1DM+ke/CbRZZYaPlf31ZCWYJnVX7qSNDla36oFSn9J/ri8EnDU2T3
iug4UEeVJPC46D1HT5wwEZVw71NuP2I1xgLpmsq583J2tYW24GYNsSwlHE9NHjK+r36J0u7Q+tAw
2hpoCy6+cubGGElpD0nOobKGAr8Vsjnvre6N5F/v3aJ9eOqVfh6k09bHJdgN3gXDD/wNQAWaPl08
UgKuDY/rebif1h00Afbezh2tBs36OlXpPjyc2Brcp6xbifOphox1T2kfhjdfCVLsTDkDPlqFM3ZV
bhsOEetietoe+2NlnXcImvaomdZrkLc7JorYpCd2j6jDXZGcQ7uaftK5Q1sd4OtlbkdQZXE+4dZd
MfMblgDELuMrH1h0lXW1bYUo28S3tuybZNjPsdR5DgpWIfs+lzt7cP33ORv0OL4EfFKFULA9sfAl
Y7Z8BRIrbZrwgV4QPpT1GrOKbMl7Z+uuevB09gFUtM7F27vp6DLOtlzadX3twACjvh4+wgUaN+i2
Sb2TkAWa28kFqS+kYH1lowyq9W19m63a+qfSMeblNh09wkNcoHFnhryakRRLnXq+G6WhPabo6F4z
EdBufPR+ToZwn1MI0U4eWyOs2Lla1mL3pR7F0xAkizrZjcvtc/7oIq+znc5bC2xcZPb1GM3uWGmr
g1Onnj5iJJPbx6B9w9vsgIaKRAqBoHm1zhM7kjnDtd55DglwYSTHXnp37wlHG12VRJ1Io2ukDxB7
kBfK8BLZA/vj0DUX6fC6lobmxPZO22db6tw+tbbI4wZZYg6k3qVvT8quRvzDs2XLBbCh0uV9vmMD
L6zpqpeGSle4k1ECqnPZO7eLASff9ipwYuzoMthHlB/kkoZ/5eVdtsby5kF5s8JnDeki+jnzAy3E
8/xGT2xymXPN+DdF5odOEE2OCtYm1ew4bk2s8BHsA3UotZtB9rbqNv0TMox0ELu0+RvNf6YuFV6S
zQDsz55xMywBsmE6Pfk9df5KjF+LNGajCkxCRZUp30msvxWe2TFncKLaj6kxvMXl5N7VkAqb8Joi
IczOkgI9rFL31jMn8iBfs/vYrc3i90VoX0PNX1ahvBTmt5N1qKsVq7hdvMNgNdy/58Mmwjgan++i
n/fu3Ts6GaR+odx+kH9duhY52pV+QjU/+s/eaaBvSG19qHAYERvjeyB0QHa9mn2kRMIg5xrZEdVb
oGL9iC6390zuPWQRF+ng0AFtNigSKcK3ID4sz7wjadeOaPBNmlh81W6mdREnS6f7fhVaAfknvIFx
ybM7t6sNVQQfMTHo4Z9nVs+Ojj2MxIJ6jvpEgrQagkxdK7rGedSKLv51Zm+oAfiTvUk/9j2u7f08
ojdcz9IFRUuftDLeh6l7TtLg0H+GVMYReQhpVoObQdYvfOntEGkbRPxL6lBs7GgjMRxec7CqkTSV
OyZBOMeGa2Z0butWlyNSGfC/1cDs2aNyvEr27SYSPY1dYvVh6FG5xVYMuuWK9YA8xNE8AOkeGPgl
3IijKOcNZP/OfXyEZiKSm1avCUlmtDGHbpKPeEioweSh0e/RWpRDe9jy1ciITYaeZv/WYeVJk1Tt
1fA0QQIRSE1IVKXpJ4f3zoHyHtPvvVNxIFfJI9Z8I0ZnrXMMnrEKafURWcnR17vHWA5FplW2b2RB
RUTb8EDBsfI5RruIjAV5wGnuXfviAZ0Sxm+Q+/dj/JvaBU7KNcowPLbT8JAobdFxegYWF6r19RAZ
tOAco1TuHxK0xJIeg2aRCKDk3tkJzRn6cXlchLcwhVD2fvf2/Vasu/u+kJlqec2A7vzddKuFOSG9
tab79XFe9e/055gayuTbz20xfnbL+NKzgzp8bMttMdUXaXiaqLj5MeO1A4wp0gH2fZPr+32WDoxa
aNYXmGyyXbp3t+leBk/FuU7Oi9VbrTiPXj7Yf2idivi+6skDQJt5/9rXossf4zT1x8Jao3uAJKdE
mHgprG1dvTb7SnpANzuM9VEVVP39PI1xuQvsN0ZIbRXhIdC3Mk27PcUmk0NhLSDkpLEzjszFIeGE
Q6Tw95DxEwDqyy/o/67rZaqrPJ+abOzlB/z8HXCmDu3QYOeboz2g0mN33zXiXcgApzfa7AFAi+Hs
qmN06v69c+Jd1Ob2gOAc6xN7cJ3/Cc/9c3UvWKGHVNWr1YXVqeMVNCe8ulC45Y8lbe2MdTZryFaR
wT9shcuGFSNh2F2NaTeGqLoz28/YdSeKyTpAm+6PxtwPz1SXIMoimqOgx03Uf4n5d+toX3YrgWTS
Eto7gJdypFAv4c5/oE002m4rOLO23yRo/qG3FPmoAWIr6jEtmdfh70/yB8zFf1fzAhDSdtaluqgg
COvwa6DTLQYY1A/7+nqSjkejZwueznFKSjfaQaZxmcWOUUgZYX6EaDUOw6Kff2jC1M/HZBd7UHd2
bDNCwIAVq+w/WsimWM1/TypWK6uqbilCR/2Lsf/tvLyvHnu1eKIBZYBsM+kUMkFEFJHb5WA84MWT
feXu8JvB+hEEW2z3qEX2DCLLlSfJQSP7Fd6lOmJQ0gH17fJArrqjQEA2pvABnvq9Z8wIveLlAZp3
cKbJ+WPVThjmMeCxvQ8c8T5SwEl4/11w+mOLPCEIuZ/2IO3S3d9Pzn9sFvNfuNl/LvgL5f/tgve5
Xdztgs0ijwFKSDhj4LQBOgKJ6TxqI3n6CT9NCLsv++chKAm4g3E/VtvxMYdkIQkeou1uV8F8joJd
gNJ6CPuC8hAh6CacI15tJp0wzNYhRwLO0e7UYLCSFG66i0nsP+2D86H9CQHX/p0E/PeqXsLa4WYc
GzPjqmZaKLxDvjxD8Oe8MPzLh3sn734B56mHiWmjweYBi91ikurcx4mvKB6yOYnURjOr8FIIVOYA
jvVf+mt/LvIlxtXNqWzdbyySefzTtftfxE7UbFss+IR87VqbWu+to0snuo0ixnZTjbCb/4KsF46Z
MII7u+cPZC45Cz+pcdxPIYtm/yHurv17RIh7aZg2YwsdbO3LMi9WSqc5TyUBsGF8LxAqLR+N3QlL
DG4PCIWTSRyH8cULV2PhB9LMkukYOW3GwUI7aPbXjfsh/LIiFe8wGvlCGOpl8tCUVz3PVb2Zvh19
VM67gDRhkYinGoc2NL4BOkdaQBE60ENm5210NU5ohz+ds3fq/qVO8ANgk9WYNNttC+ix/UXi+fYG
HfO9tbduj2YKTV8CQqT4DNqBBa3vw2OkJSAD2pPJWXTDKmcVU7pP0bAwRXjrnBofl68imVJg0hLA
bRLqGrUOye1fCGnlx1fif5f5NeD7tswDRobWTmWZgITpQgMqRQ//UQB/8wCbd/zezn2Xu82ywLzV
1b3fTwGeyg+BFVC8LGDkwmTt5VBSzlmGqoAConnZxtn9LX9/m82QnfKQZIbzc3LPjiIstlH/FjP4
O1Ig1wCIpPBbF7ADGYdp79i+9Jb8k4JHVkt47/bRCYGNPejUwVzvDmxfHCHAGZ3nYnCgqeWYKKTQ
8cRHE8gUw9sQKdmmRVLJ1R4wmfEvED0dA5/S2nnHZHJaJHmfADWuthhNmg42HYfEQPVN3JVPoHa/
35cfuCo4Z3y7LS+n41U3D8WtVAlUTX8moAYVPvb0k/vAYipH7wGIJOXqYLPUexfo2X0QCbzh76v4
YbjLKmQmk6qmM901XkCpuVxXJyu7NtMTQHPGCBCMGcMpM+G/0KgonC1VYHC7JB7o/hxUgt2VYGea
LkrZ4NHw7Hkve0iJ08cRZtuwfK/RxfzjaP5xkQgGmcCcBHz2tYg0TtnFPh/LGl7LrE6Y4VmANnwY
FXUNWkPDT51maTw6rcOyCK/BRoWUduHW7SB7BO90d8irp4fovJmK4xb1s7+e5b8jcp7ktwW+HDq1
WT2VS8YCZxYwrKxEvUFwoPpxWESbbdMWjo7iEMR9SVOcKXACVHp+f5I/oCH/u4aXYG1UhzQzSzC2
gvrkCeAj4XE5Ab4WD4zOwBgvFgskoYH04azr/FFN/HiimRIbSYL+IuvmS2C+XIx7S7Z2GH3O2l1d
DIP7/fVkLzx7nIH2MULzeB4LqO/iy4cpefYxcvaGMmTR8TjDkkl4Lf9+R760EV4zOhN3GgiMwAXt
L9DAt7hXZ4q+UuRWNdWGsK+jFucDPVjnQbmF5eTGoMxDIM8pEOgmy7k4o8FWA2UpHlPjY6fhH51G
h3HwV0j8QQgL0yCZHN20EUuw/knT5UMOu3NVEZAV9/NteWdwc/SRhCQ5XyEquT1B3B4jyU5zPO9e
vYKqCyBY2y2wpHfaT4AjH++pr/whfvnFov3nhn1b10tIujx3xxZU5moqtAbAxPm3YN9ToeBrqB4/
MCFE/71rzvXo6GuuhmUB0zVvl5wRhpW9YmKEaSihnbgKDW71OUzhXNLjDnVfBQKjJ4xQkDbfuewJ
fz45+1xyIkSlq6QOaAzQkKo3etjCD+2CtQgToODmPvs5XZs8OAdKuwjr9scwC08hhtm9A1O5c5ve
T/D7tvkiNv12F144BVerMIvsCuKZGazTvYgkDObSWODMUKhgglu7COPStufBOGCClqDjkK63eUiK
R8vG2YrUGJiBuCC6ERV7yQYmXePgDX4PbA+HC8/x92XLyk/5/Pdd9RLKb/LJzIw7u6roXLERN2gz
4XzuZ17ZP7O7L4g5MOMLNerTOsEKE8Sn0DCtIOcDjfOxgnbuU57cEE+0Cs2VK+tUuPqckWcVLXNf
SnYjPC7GBci5etqscX4OHmuePUoQSMq556k1mdijXZchDODa0tcBXdXewzn4N/IfSAYemvXhCZgT
nhBt7gY3TQrsAYQq8jZ6xKBkKfeMQNw+LcLCEZ3Cc3D3iuSKAr883Y9XvuIxLhBtWl8YFuJcosdP
nNdl7nL5pzboT9gRaAOGAXMAAaz/6W9+iyGP4infTRO1wNIj31Q+c2dWD9vAPekAoU8JLHCUBpYu
1OvAucYiy5tQIp1dJ0QmaXqRHfx/9lQ7g094OD0XJJzAlBH6hn88f/XH5/9tqS8N31pr5avqchEH
wFubJ+TfAYjhfShHfYW2prM2PknbJzIg2jSFFdc4fTvAvIS3NY4HaFW48xFeIslEMB5uYH77S4nu
LBnJATE1CN3gJ4QuR7d7iyUUUa9dxG5Hpm94I4S1d+2qQ64wmSC70QkXPbnbSt4tpvjZEFWQBEnz
+e3T7yVjgK7RkGHWIXon/YWLDc9LoAAbHxFPwp6xEmfUc/0ZaZxk3j6Dya7m4eUWI3SC7fzvt+1L
Jvyft/1/75r80qDWzpe8KW+IIrbJi3FOAa86ObW83Qkg7BmAKzOn9WgyecxHIMHXAkp2WaoZOHFS
+cGg57ty97HMUWwrks+84AKy4Vg9OtS5B6SRnzeeeoJ8dfuPA9f4qV3x3XjuJauu5ePzclJO4mkf
KbREqPpKHgULA/RKH+Tysj+ZyO2JwCLTB+rGQWv0cEbNKITdHmi2s0eyD2N30LxF4yRRcnIROph1
4SxAbEBpDkD3wSBXYHDl/rFbQaf/UBWY2CWgMc8UgiLzv62qZ7qzijKDvEHFi+Qhvf6QvQiAHopo
iEUxmT5IYeLW295jbhNouB29Ma4kBhtoTmTYKcjRMVmaoI9pvJB/pn6bnixQZFzf+T6hqbwPMldZ
2x6YFC6oEtAcfr/hEVyOcdvlpXh4kcoU/ijGCv4FJBgkEG9asI7Ka0GfVtwRXZwgJcRf3K2gwHAY
4KO66XwVJvAYBc/85ELVdWcSbGtMPoGYC+0qFbkGhQAL0yhIUaOxQS1fudiDh2I6I2/+E86tOACh
TIgKguxkBD7h60vXnY/lypz5yYPN6l+hBwtN4iZAcjjgI0PkQhM+NjC8u7eo0TPA0wo0LBIxkzX+
zaBT9iBTTkgSix/dIhiT2rB5hXrf3CYPegDjbdwQGHTlCUV/w4mE73flDs4c0IvPwglRMvY2MGA9
fz6X3dqDyIIm/Y61PkKVH4ayMN9BK4vZPzFe8UKmiGDjWDkYbMIIAo864D/xdB9cbQYmwaIJWnsY
dEJd5bWg8QUUuHZmbtLQIAJ2m6FnfSLv2eNFuyidOWK4+Ha80zYDjUuA4AkKp5XpO1OAADIpF7Lj
/t3w9Sv4Bf547wk2jJgstzh3WZznsswESPhX+GJb4yUNQ5bYEggzwBZNRYsDE+3jlufTlfoUEwWW
hpD7h+ogKrjzzD+q4p8P62/b/+Wwzk/H/CjvJFItp1vTLRF7UWSDQiUcAUvIDWwFRunc3feEnYyW
S+b+Eft+LBm+v4MvJ4Z6VppjecFxVNyZpwPJQXIRX0MIt6JcicG799EjpmQmkfGmESTY6R9L+Goy
voZfi27r/7g5atpL5ZTbT1w1zYp0YufB2xFal7QA/NvqHSLH8z6qfUw3lFkTr08BvISWe0D/5S7Y
ry2O3AMDdAHJbEZXpEgceznflUMOExjy+wk479WmlwADl2juNd3E4K2clWgfTLNl0QX3AdrARcfl
w/JPb78fKz+2hizbtOhVmQr02Jdbe3jsasjzVGPtGv6C1c2EfJYHX0EWhDSQaXF3aRIOYuozovJ2
ZwohaAHUvwcdGPS95DZMeqyYCacwv4n+rhh/QpGiq/7/1qi+HH2P1eWgrc5ijXvAiFJHH+9p9FXw
GW7RdhIsmVVxqrRnQ85d6CfkjzPIKd015I0EabfxaNv0TPdw9hUoUHo4f+jBAq88+m7j6I/j7mst
/+yTb2t92SelflbM64m17g+REJlZIlwcT2LgN/tp2Iw2FeBi/Ma/ird3ceAOD3+9LoaY7fy2hpcK
+3w0SkTiWYNwVKJlTql/omfO5Ofrea7XAMj6awRomfI8Qs7XvaslZaeB1iO03/YOlTj79ArMpfNw
q2T+8AU7VFkFSU/PgHLQHjg/nAWhrXRvZA8uyIe/+gSWiCyvV2FDm4S6bWuqob0UeaeqbhVaRlVc
euLoEokeoFke+34EzfXqC7/dJn6MZRGNODJwEuyDHogdOmjwfhB3m9vvc9qGMFlpm7/3hAU88dcd
wtZ5O/beaqjXt8Bz6ad3SDToL8JRwOCRg53QvWh9Xm7++zvBlXzjj7TiB2Q6hqiyLtGF1BT6wy9h
df9EDsLMeURiiPMI7p+mg2G3g2oCM5xownAC7SRoKSREDp1YUH4gKs1gAJsPCgYkx6QlJJTcoUpN
cXQ+bkyi/d9DgyG26j8P4NsaX0LD4ybfdhf1UFNl0yiSk6OJgkI+a4Ll2Q+c0UWFHRz318tla7O8
smvEDI9YV0aEiVN7UElhdUg6B6g8WPUJP3fjDfOwJEI0eOhVpQ/cfFhMdwG93Jip9R+9Lln+qc74
33usSy9hw9zvK02SjuI10GGy0cKNWoExndXIpZpCKRDl1EN0BVsirGBlzb/io4TPjciKpGMkv5X0
Dt/IMvHF47UQnUbBrz7Fs+PnDGAt5cXyQai8ftZuC2ogFgx4bIr5oDoHLjg9E/OtfW9kZ97z7qtd
qR8aBj/PwiHCr3C1I3+o3CtEXudeDCV1zx9aeJGffQYoCjuxwpkm81Gh6I+nZaIa/JVFoIVep80/
d+MP03uC6rtQsmujloqS3dX2bkCzwAQyfazIXBjT/b4pTJGu//83BRuYf/9WZyq7On/KBjd1BtvQ
dFLBMO4SbVdDfOftEq9KwdefBKCavHgkhLEGmrOimP5sLef2iuvGYh4hQBrd2zKCzhpeoZiR3ifj
YorE1fiT7uwuIP119uv2jacGHIpuUuR9ihxISDhroz/3yo/H4Pe98hIy0x3io7cVl8UtK4OTGdUy
LQho9IiZPkSi2GxaNxeC6QpMkuWeMPErNmYV3Hhqbw324BhkcuHr+uRPzkMunpxebADsYMONSjYt
RFsq0tmb4XUE1xmVIRA2CumssNe6b8hIow20uueTygcRXdAp7z6GgfXHoBP6CIpOGfLtxmPSWp/8
phnO+a63eVi0N9J4YHcBxxHyNMLE5kYnsyH1b2oy2SudiWMHuDGSkfKnRYaESEeX1H2c4QDszEHr
ofwHnjBqtrjh1U5J2b9DSV4FI8p4dxqNOceKP9LKr6rpn20EU99SVE72/6FQf9tGx8vteq9EG1YK
95Rx+WyHfl31NWJJZimTXWFvKlFZMRZ9nF0hhHDyYrisCLPq7vZLUluxuHOCGFicQXzcfGvnMSGt
zt6C9ycnUDLa7SVsKW/YfMxakzoNGFcPj8GfPW35S2H85XpUGwCbpTKUh/j9UiXixbHPqlZ9R7eC
I1dHke8C1DdMoWe42cQMkFOCqwf6vm4i2B7qxTOGXU5egXHg6FoWHWobf01PflNxCENAhaO2Y8KS
oph4A6XYBApIHto1FuYHSM1SO/HOHQDm0ByDgW+i9L5phF01lekA9pgWw9e03cfc9IXOgcjXSJZn
RRauNvYnEMs+Ucge4mA9uQxWEKvJnmeWgBgKKGvjqkMane4xaCF265yWuwB08p90OOWHGI2vBGwa
U0bCyf7692/7YFXqTwlX+vv06epfa4d7DQ6c2yZKXNcElg8oVBEJHjyFsKGQXECknqgUmGwXJbwF
Td/sqwzlpPBGzEidPOLvAhBm1JFYYOHJU+ugKU3a1jvvgg3s3S01F/X/tVf1aUE1lJWP+coDy5zN
q0gQJ5hwbRT3NhDEW4np/AxCrbu+hBPNXSHMR9nRLiTnCbxg0gT32YWC+TZo2mmg1lAP1Cg9iOqo
O6GJtUJ99UKe5K9Kb6OWoItbI1tCprli9mKET1dKOBtgu+JMfV+sBlnE8OqQESevQcu9zdNNvgse
feXu3UcmGnpa1Cq8o49uzaDuL0i5a+/6RscSFVfAPLENZnfwiIQS0IV+dfaeRTWNqSxWTz5qTU5+
9Sts+gAtg5X9kucyoeW42puEga7dk0vnQS2MSt+md8H17IkzWvIIT0N1e+gqwtv6SX8gVuA+uCZG
oHw0YOgaTQEAbRs0X4VDGGTxQAqtpWj4fOgLGC+soVdpvpa6p9TH3uv8adHbC6Xejb1e+yWl+JNv
ewol1Ep2rMq/u3mbaicE6l6aLnlq5Rk6V7sP3kv/GZB57qiFrZHwH+BrP1ttabTa8hGOxhSNDXwB
H6fNq9DXxrBlATLvPUDFof6RIduCDW/p30xPRZ2+cIUOAoz1vhrqQyhxQ2kE5tr0mvGFqR2o79qr
g3dR+9LJd7Hf2ADX4NcHpNwJnOe/DiPzh/Rdk7UvdI+iaMarRtz9bGf7tDJuTF30/jPRNwTA5exj
bMzPqESbHPcloREcDG4scupcuFshSuDhkS1zEGK+Bpmj7JgQrDG1aMATtqYGnmpLkP+hnegGJo4P
X6eETYSiEAm99wkpR0WGoh3RnmJv0YoSfnuXESbjPBhKQQ4ubu7s92ziJxzYt0s1X1O0h/K8qXVp
3UQS/GG3yeFpfdXoQkG8F8jFik1NCwj3ujrIRueJGWbvKsGJM2pmopW982by4Pc16T9kOEziqPUR
qsCv0XxJzeVHS1LSSr0hD2nQijMJPUuwrAESGwwjgnWfQZJrxZMuRs3rVby90tl6gFQTdq43mj/I
5rFNd/2d53ZEA+smuunhnu16btPu7pLL/L7inxrqmmKjvq6Yigp+4aVSuu7r1Lzm5xvwjlNshShC
WF72UcWZJ3paKzpp+046E/OtfbeICiYox4HiCTvc3dvBz1zDF6xSJfnU1qK7+Bdi7QczFh0sDFKD
BoA123gN8vjWSIzGVzAj+sbwLiNbo3wKHQTNT9meZRsTsay9mzwVGBXCbnTVudPMZUz1jHP4Zi3n
+tcMWvs3i/3Pil6esSI91MPJtq/TVhs9BZDVpkYeS0VQEpPzZBUfQwnFgE+q3KKmKQfqtuod3+5k
WdM/Ht4PVRYyjMqXWgzEX1ks9dsJWK3S1bVqna9wFg4xU5BZfvaRP4e5Nt3zoMLK9jJwyg02q5ab
zqHnCXMJPdEiCZzxORb4YNnv7IBW/ZHrKz/cJV36P4SdaXPaWLSuf5GqEJrQV80DYp7MFwpsIyGh
AQkE6NffRzlV96R9Ukl1V3cSx0bj3mu96x1gMGn6ADoMlMP/Hlr8lJS20Jt6/QhKtkDqFc257bvw
4I+s95e8rBRD20uuzufXUew8QuRmK0X9Rx/6J3rmfw7jxxWS7vchEoFnvW5v/q5ddWzxLnIYtIJh
fJ3ItvJZfGmOvpVNHRrd7E3/5d3ccp1Hd94+8qLa9Ffw+siFky4lTPKeFmYN4maAisRv5/X+sqTc
TVPkLy83dmrwOpWZH8oO/+83u3+sflSJ/zmTfun57V5naT7M7/qrpiNVwbw126Vudf/+GX/i6/zn
Q36sBpoitIMs5nJddyM6tCHvWaC6zRvE8hI2EU6YhcgW0RJT7RJSf/fu9O1X2PnjJhtnX3VQRSjc
Jinzia9HZ/1LavFrNfrbRfhRKrdtWmRv4V6vq5czulqqm3lXKp1Z6hPvWpnRC/w0D9oSf3Wrmzw/
Eybbd/udm4+L9ZzW0T+gmF+knL8dz4+1oHzeGvWacDw6OrnYlmFZTCSrmKof3YSUMW3/YGaBjsIE
MsRvRHD+fr/+BFPAzhuxCMAZ6i0K//tQjMRB+hoqNW/ZGaGvVzjCRBiY9QAh3xa+V2k1y9hRseFI
//V+903tzzMXJTzTeoaHzGb3308uRmSpVAP1RtOLcbgEtkHBYPDaeNoBWgStRsykpDq+x5KdOUUk
L/612Yp/PISextzHZ0okrv33EN5Fnt7T9/O2Vl0QsPGLhscpQjjn4yEKWSxS/hH/8cerjQvb///A
H3f7PWrfQqPxge852vugd9zW7r30GWHeSXNV7y2YlH8yXp/Wv560f53sD0AtVYVsWB/E2/qObUO3
kksTZD1KS9Q1r4WKcqWasKoLjH10fzQB20FWQdX5D2BM/UWH/e99hyYgy6PeGVURFeXHRX++VKW+
Qphdiw4k8RFByKvHdwZllgwWv3BeToNagq95moOxlqvyzB9Shh2qefe7VZswjCxewEwwNvDiOYGZ
jdDwMjjAKyD5zib1KvMqn7QXZozfwwB0za+nWHa9MJYbX5bK6kkseVy6bWPdRE+kCZbN6qOJ4kj9
rL1DZqkZbJ3MEz6vn6ghpTCHeQnHCSRsr0rG7Ttt3OsUiOU9Gt+BmMaEnYoeQd9E1SMKKuxBpOKB
SKBM//sODSj92MDKXvawclAhl/MWpRxRtb7Mbhq2OEjgmAOj/eA/O/OBqbtoNgw7vSxicJMu8/2g
NEX2ZJTfB+P6whnmEElj/iLPaxzj1luui1XyKVv3Y3d6f7Gyg7CjKtYWom7gBRDE68fFuJ/p2b4h
6h8+XugaMp+soKB3I6mNoWoq9sGSdpQil30d6pztjT8qKYCx61rrvV5qXq+ET2IHgyver75k3VQD
N1OFJwatsWwmNaqn9FxPdT5qma0T8hJb0mc8bAhA3KLHm7T3Ynz9rjMLjeP47r8IpaF9QLj7mOnn
u4tL0Iy+9kWICVau3NvDBpnmERCql0Mg/s3d2o/Dw7p1Svf9cZgqZ9Vv1phC7C6+uC+ckZv1hBxt
rq4Osxva3pCFRP6Ka6NetXRyivukrpJOyiSPuG5qZdynbZAwUAb++pLGksXHcy1eITDY/YQ6SzIz
hmGTbD/4qOz6KOIWQOaqWVNq28xUUI7JlbF9ONU2nudXAnwuNJbHxhnqCKyI8yE5M7Yp4QqPVKj5
nXvP9XZgOq0GWwl+z/BTmVw7c7hDzIYi/eGqHxIeFexEQ2osZs/4EaIlwmeA3kt3c8Vu3Se2pOvL
TMZ66WKMJFN6mxA4SVPp9uL5MM2Qg7GEDcfYFArnazBEfgfrR8HjY2AKc3l62dUTDJGq2iyhzeEr
V5gjxvONOQgbLArXKegcCPRY8w+JGbNv289wGNXYgV/N9mHELMk79qpBcEEbwOkcpQ+NKPDzA7Bi
YNRvF3817dErQiTSY/qGWJyle8pozXoAA2EQEqDmfW7vHNGxYN4QaZgt4kL4NvrWKxBm6TcHMiB+
iWE9mX0FjoBGvGP/Q/iVORQvGvrjmGPErs3j9RecEi7w/nXMXOWcfR5OdyKQ4ZFiUTUYN546p9en
agPTnojHNpLAIIxRx4w81Ma5ozroR6q325xQj41xeWkaK86danEnjHwmMWtk/vPZVo5wriM2QmhV
XUbvDzaggXLSKfLGFqYIbszGfXh7OvIXfAdSk3OuMkO0hx5NbVOgaDMPQ6N2haCev/1HS5qOcV9k
/uXjxazw881as84wU4mn1V5YS3Yxf83SFTLMiNcXwXeNtPrwjS3JvPssdpXP5RxObscK/eUMextl
R275dd2u83DgsZ8wKTeH2Ahs33hzqSfuSTONzXbShK2jdtbdTSfttxZbjVdFMSr0CcrygXWjJ08R
AUuYO8hWRvmKc+dWm41Ss9ECiXLuZj/HXITGv06EgCPnbg7DJBzee14ajjn/oFtS6/+fQuEXr4we
ky5z9H9A/1sct6VKdNT68P222ZcAvZPWyPf5PJtIyI6CNLrOD5M307k+QiqrDfx3shNIj7p/DuBo
Kj6/vn9cP1BgugNIdm47a7zLhPUHTH0Qjpw0kOfV6rl46ayuAEESD274Oo+8fESfn9NPV59PtgFQ
4o8CAYOCOcG+YE0ZExj/oVSGMH1PxGktW9X41dIhyJtXiPPBwIV73f+wAMnQ06O2F7zymHk1xM/o
PT34cKfamYoiFbahAF3wnvDS4zXnxPC3KT1VpyXPYqtMZsNZFQqCmS+6VQN/fP10E1ai8HVxHhFm
JfI0C6Rx6/A0Iu8GgcSVYMImJWKT8JksJas5QyCCyWODxufRcxIvpHEyFXujwU3ltKWn2ZexbrN8
tx6TAEVxy8lrhgpTcNIdOLF/p/2UTTBfifFDbqnHVzkFUEPyyV8aTCQkmJsyyheK5vEM7yhjxM+a
ph/1eZhMpSgOav8916aj48uLfa5g07DiSQMj7nqvqde44PGdVePLpCsY37y8wQeSkKbAPd3gejWq
SWlaWANcT77qzipfdFbOBdiRzaI15ZvJIP4gsPAHiRDIotsi41XxdkljF/tCCX39wEVBATyeJjah
AjrY5rxguTzFDytnSRg66tsVhrYOoc4TWlxZFmJnFbIvLRQMby7e7EmaNYMUMIMSWXbBqgMYF72/
NByjSMuaJQv5c5RAUbAOpyRqo7ds1iNLGXhyNh4h760mo1eYY295MB6s2fXmKgViPH/ly6sWXho/
58AyT3paCV1J7Qx8dVY4Q9BGNIDfCjvKDTyMrrIx66X8NItw9PVAb1pa8IF91WGXeH6+x/GunbPw
DLc8C+K6IABnKdr5VvCkT9Hv6aONecvMbq+dn/5oaNxvJuiauhVmvayboWE677BfwN+XsfcT8yv8
6vlh3NPT62k+T93TE4YsRcLDKgfWRTTejSvenRT7k4v5+GrGN2dwwoZw8xwD9jFkYqu6FSbtbtVb
NNy+Hl+kdbcGwer4vVysfqZ/MO7wjMBA3LvZnYeW/jaG04QwAXgtyFc0nnU78RoojuZbccVjEuDm
8PkK3NEna+tzmWPvs8cNehAOVpWrfdxYoO/7bJcO3RaoksO4WC8IVlCaphh3KcfRVvsorVxx66eh
Pc1rdDlfSgtJYU1MuMf5c+YDyLQH0HkM6P7edP0qcX+WwP3siWR3IlvFnx7njVAN9VvxYEWbk1iH
YF7za7yGRFS8sTc4vsYsJ8HBXUneyMcjkEFCGbVm46tW4+hR5yLPLiCUqr4SdQHFhT/wn4i4E+9C
s6YFtVtZqX9HuzqyK7/xWkdEvt14/ziL/4sn9NYIIKgDWZF1cfgTTxBH+aCt7yUw1jBB6wwdfnzY
U3MOLYWlb6Ky+X2Ogmd0CZCu996dVECiIzIyQrtuJY4AcxnRLW5KjROvbmNTM5H858er83Bq1k1T
RqH+0fivCFOgU4E8fbjDqBNHj2Ks/wMcGSr9QP7HTSFoegSC2QdcDn75Kv8GjyRqk1y6g5KvE1DM
ApZojmGfbGdus24yaMs+xP7J4wTXATrLVnYb6ot7NBBNb/ew2/F1Bu1/T9lZcd1vhHHXUPMK+qqd
fV2QX+9Jfo6tLtBj7b8czdeDgZXPSFp2cLnHkJsneKrg3mW2Yb5Oj8wIPMpRHHUowWsf/ol8ZoLB
DofFdpibBw8HE2h+6zISttn88o2tw5nxEKt0F3KdsyjvUyQIek5htj6POIMRAdarwvXo4Mh4IXSe
ZEle5mrcBWAZrG6cpzdEfnO3odStFRxCwk9qfQiNjdWsoYGYyf7OaONll2i+MiNHzM9J+sgM7JhH
LLE1DMbe+Aaokwr7HMnFd/vQxyzZtwjzd1+YX1wMnjAm1nGDGXlJcMc0gos3U5zaEmZZwiD4MX3Q
eMNt9A8cnLjFCQz+j2LHY2VeLQRXuHFI5TqZlqsDo0rQGivZCzOWj1nuZHh65avrop5Xk55vXEXg
zGHiHo6KJTudjbjPHEF4vNrSTIarX54Oc0BeCpd1GqnMfVKGemnU2c9/pl/+gUcGxjFEySIxqFVH
v5Cg356vC01xl0v4KzYHmoeFui6epkTz5MmwGrnHtZUdeY8O86dmsWGV55r1LDHpXA+1o9VWU1i3
yMnRpj8oF2GWsTSxzs1El3Hz8EvCj8kXcZxlxig7986/QZtBOe6P9W7KtEmgP0bKFzsvGrcOPpox
ON0F4+9rgt437z9fIlKw+Xek9bk4P0AGVEZiLLScpHazILAoO+qf99t8a2YlGAOGQ9jMYw3oJyfK
HXJDtiBND8XstlJ4n+qTw8CqvYtMkz26WxfFOmi2gllNzykZ1w+HukROaSZTxVc3lFcSNqk8TcT+
fF36NpEeVjZUbxR23/Q9Ik7FZIR+C6eSUh7jY56px5g2ATOlyqSBwJW86nwwWX1kSd/ieiB7Bc9B
fMpF81ZZ4ne9fp6gOBXrmuMBJ7Du0Is1ByeDClIUkalwNegmWGZTmn+4UP+6ntr/BcFV0gS4lCqe
jrKi/gDJhPreiu9RivUZiIPVQSBqDmb7hG5V0lZi6tJ7UDydatr0vTSWwMzLAc80RmtzzdYxL/ti
l3GIPROwA5hiJUp1erfz8cgD5QHXxJdLcNF+ys7NkRcFrzN7qXzzLynEjZoquF5jfhhJTC6LDGSI
zdG5YNh1ZkK6qMHeyxXrgj2yE7Dr4X74j+pfRBX3h0dqgDePyJqs6FwDvv7bexM/q1i9jQbleuNU
HDxD8V2x21kilARo2fyO7hMyC18pjdP04eKagN76MHvBgVH9ZOojtjDSz1Xz/Z4IRvIRQ11A4+oI
B8zwbc1oAUx6j+2SoD66CVsFBQaL3LTWqHY6SFjWq7FpTeu309iYn940ayTD6eIBSGqPVviJWcqq
1IDKQt1fEo+4xH7BJVUTGlYvjTuYSfQFX3h63T3g7mv+ZbrUZwQlDjRnZFai03iazz/wR5/eGWmt
lpA+ikpi2TeN39muMuvojPqttZl7+6r9etihZpE5AGMp9V74W0EziXFBQLPpfvUckJ2047UhpNZm
pD1Vo4jgY8TX8Dj2F+9UYHXRs+JJUtjyPuUmyjSQH94lYB0DPnO6goI7JFrcpumB6gxTHTyNoS8n
6W8EbO1JlpYkeyMhxd6Eb3fXh8oIECKn5JpiW93rz7Dr8pbLRwjrBZMr6G+93CZyZPuEeEay4O4v
GGl2PuIa0SG+zwi/IK0v5l8dYRElTZARhmZu2e0G2THyENK8FYvT0j530hJn2kA3rl9TyAv4la77
+egO2O3QczV6NBcowz98v5AA9uw7SMWVj5nQtCfOWe9FwZb0cB6m7sGD6OU+L080+qgLa8fpzvPt
XJv1o8gHg3aucjRg0D/HWxJjrHBXjXtKEleGs4r4ZuAoh+kUFGD02nPqA3gj4Y7cGkTtOS3aAuaI
4bMA+ScyX5+8mj7f+7D5npN+4PClkIGRuXKmOqNnzZieHGyBSRTH6qyyrwfrmUI+kjCO32mfsGkb
yNn2Htnswq8qG6uB0vUdSxtLRe+TDw2F2rVA9T+wIwsVpLVUKHDd+YbcJifq0bnOIPHtNGTKjfyF
QudqsaOkVs8d1GPjG1s5MmWNaUIm0NA89bKHku/LMTTA8suP19jx+aLREwDQoiDC6HQXgsTbaGvw
2scZQho0oD4AIaEkmNJ7ZxlyZFZja5BiQvUS++t6g6tB027QE78NGTMwK56e6U7AUQiFqF3yhY6I
EMTU4PmKN7/yeKZTwo3buwFNFck18z84ScZ7kRkXXOjM2GGlXnqHRWxVZr6kFPbmdC9Xk+QAPNwg
SyAwmkMcDHnE8fEnCVZYACd4EOamC+e0jyTW1SGzYcwrzRsm7JiR8Rjtes4IFjubXc89fax7amxP
kP1WZwJUGGfFqxUpQ/OhBIObw3U3ycVgabJ2c2uZO5DCrzxTj/AcVtZmBDpmhBuCDs7z8Jd7iiWu
Vosi9P2HO118H8YcUkdQK0o5encEZ7AlsIFavIx47q+oBwX7MrI1DMoWqK6gpREc/vVLhdDCVJZ4
dwYTqFIPk9hZP//2p9Ge9UD0NzAW7H2EuQISevxyBWTsIVdkWVqeB6sD7wosjYD5xkCVKLyoKQJO
LPHFhwHxeZdAk0k+TqyvPKo+ILJBaKBoIHHTKen3TvgMouiEKG7hi4jfuMxM0npSLqH0vj8lX2JB
tOSUFKBeXDOQCDQuUW+IfcQzBsC9m6PNfa0+prxT8QJ+tDLtEyqcevWy0P2yYE1BJpitYmRxr4yT
1KLVQ5OHHSOwPDYltptDXOzOdtH7L9XHj9wvMND+CLr9xBhfmfa31vaB/z8FEJsn/3vs5Jt12zGM
xNQNTv/BfNGPGN+J882FxhEomiakjhu9oJGABrx9SWBtDWhSY0OqnWSTnAe+cMRnqe79bLhz6fIG
MtBxOm4LewQupX237R5+HRlHhQQaazDGZxUvPIKzGegNrIkSAO9BI4Tj49Dt1rg5TTL/XmPgytIQ
kQ2gGYuDvyB7h9r/5KODaHBAwVWmeltXbQWQcrP048WtPQmokt2fC5TbOH2sZ6Vk2uieet75B0i1
qJBu0Pjru7kUZrTYgskkBcyOd89BTBh6y7kkeF7gHTSD7qaKztXefMyG+HAYqW6+Nu3A08lhvC5v
yRHc+hNQVRKDRvMoMHTCUMpN1s3yhymsb7uexA8wkplDnhUQd8IEb3MWkogqLgO76FUcsHJxd1yb
y2e4BOQ1Pwrjo6PmfTl16mkQpuwn56UE6lfmxmsIaDdXig2C2RcjqyErg34SD13RvCLJ4jM6Rmkr
cQClbgUDcaYf8X1tLPmBeQ3Men7+5Dqh1HkY4zFLlj0xpXUwiWcfmd9TaA6C01gQ0NL61Lnlk4Uw
ZHf8VrnCfaRBZQQQ3wM8eq6QILoJpP8nucgDXtGCeBfBkSLSIzJzoJiYUsDfAJcARC3RcPVysMeq
wXVYsDtbMtujcg0GQlQdY5yTa4Ps8oxPeFp9JiGxJcFkXBzHY3Rlrxq6xSsAh7a3ModtH2sjMFlP
zusXu/CyXvcZ3r1NCNKnUYhGkbWQQIT3DoL+mQWETM8+YEoLTJjb+DqQRE9wm/AM0HL5b3oA7DIB
cWH3wm7Oidw4FdEVLddyXm6VYvxgPZ4/0P5oFCeIBfGsOVPnnQoTNByL3S2nOCF/iwYN/xAS9o5H
NazN88X58ugu5jEasrkXHAbGurCPoOlQ3MiQToyz5s+vu9A6ty5ZctZG4FU1hNW/3A3+IN5Sld+r
xx/TxnubXF6xAngseAgjTd7nPk0tc2dY9vbutRfe0/4t5dpTf8VTLibYV7T5e18k/QlcGID1DFVd
0qhhf6gB0pGYdbF0K9fdlK3vbbCV9ELGVZ4ZKRv53dgaiP54ijcd8hHz5a7Zvv4lavkfLtbP9uz3
w/jBn3+/05JmAuAJkiPcdiWkMhq50b5bna6Vf7rPGqM9GFOtC+PUPLFzHAcmCCqdZEdWbj7Z6+FU
2qbTV3ixF3pqKoeQ7RjJiITc9MamnK6QHPk+j12CBrW01QGopPGpzN+CQ34eNoLHSYxtK6QvY3Qx
aMcTg9ToIOlzqlEmBW8RX0WGlMvC0N1J+bGu9mBJq0AIlDOLp3X1kJ7w/Ny/eR4pbOKLcz5Tah4m
MuIIk3WEcBwc0XR/XkqkSTGKORz/fjMZUv+hJVGGiN1pSlRR/Jkn9axfj0Yq4mJdnsGViUZRXb2x
mY4NA3wgNg+8sdGf3iLhZt0ZAOLRphuEk46TGT2xPmVsdid0a57eLao1idHv0BiWkxFU43Mdh4+N
TC2Fy+Pts8n7rfpx7FbVSiMvzLheQcHU+QUTW2Znb157qFpZMOyiWMSQO8iQveCVTfN2AtdAJD5s
z88LQWuHULvta8V86yHMZWEiS9aLXBmyCl5jUZ7qJdoGZtU6hUV3Xw6Lk6bPm2RZdI1RD09JBur+
fWenr6zyauukhyD9PGl5dEmCB/16caqHNDvXVaNYOMC1iqvRGpqlspVH40wf6yoVlOKX1VjSnYdq
dhdH6SxFgnBrShBkCYCZDGAbMNsVY3i6lZHoQ/NZIl5JNzpGuNTyo5V+CG+C93wSTfZ5ue3VZKOw
/5VWiWSYPFUdcoAmmsM1k6HMBmD4H+rz8jG0Lo2VhhdebbySVwKpRCMLEP6KLo6i2ZUyK8sZ8MG7
uAY5z3LpvSLRzlY6fRgxSkE+Z6i7kxMIydLQHXyWdN7YBuwEqjmk7nf7sLtGw34Mawxbo8by4Wo0
NKszsKzBWAoKghKtt6tbEJ2vIIBM6+xiC6suxmciuE4G2DXgCo0leX1StlQLg6tJSi01Adi6myyy
r/sZkFxlAPrxODUBRqyXHsJhPFXo5tvH7nhBrhq7+Yia0tYxgHhiJG6XR9p2G369Wn1cPt7b/KOa
JO7liKMc8wDyp5y7aqjwS78vVqWbt/EFkY9XMU14hK/ZszEf05IRAcdztzN5/Fjxafd2kXXLBNYi
kT2JXZW6WUrjWF/L5GXcgSgXLzLNny8id4sp9IVvLL5fJ/2kO3mkUcClJ6IxotxtsYZepVPMK851
YUvgRBeYopR5X+8J/vuBRlNPBekmSxVM/pRFT2obQjiCfk7Q+SOqjEghGIjhE1keol/Y8Qf0jpvJ
FPrBOqHuRMURyRtK2FEzf7Di3Jot0+lhJOAv/EZcWqzYwji9hQx8npnqyJBP3TcD33ozPL32CgKG
6N2YowU+mUsGqtW3PJaWI1MGaIKyBhILDWVkg+IpCCvrvRwm3y3ruubFG3Wtj3Ff11pbGFfYyQMK
i/YNiVTmqNz+j8PBHED+nz3PxQdHUjPzcMpNu3vIUGDKa1CDdABO3U3p7h5aSyfYdnVF/8+wJzUe
DMYIvrju7y8jA6ilhHP0VUMjg4Xa5LGUZt3uspVp6ntD9QMjEJrs2Bwwwhyru9a9vOHCCDxtu9e0
ThDWwargp76N5G49FUN9EGFiAMemY9yuiemEjH8xihUmo7yUdNlH/iqhxm+3Si0x7Y/saeYwA4RF
gR3+NXoge0+ca0QzLPETby5qHpG/UnqS6GSy/2ptAJN+UCkaav0PipH8B9BM+X15/gFCdsqtEZOk
w2hlDZ/u+sBuhzXvtbssaE0fIxNiAysubXQ86ca4WbRY6kr7wc0rDvb9RDF3kS3hTZ9qkutylO3h
TJy33hMoHpwoNocQsFHef/LCKcd+0AbMvjzI7t93Ganfi3/u1QqJLvjO4vwg/WKv/4Z7vZIsjYev
Z75WYktf6oZCzsVtLfHJgQY56wTvx9X3iC7Wyn5oQb1Xyc+6IqYdYUXxXhBT8zTL7U1j5Jx+//3Y
AHP/dHDI0ZWRDpaNcRRf/+3gCqGW4vfgnq/rleoe1kzAf9mi191ENRGYXJM+TueBMurz/tnvcYXZ
fnIvRmeGvJdvWDsnaZwv3oVbEgj5KWZOCxFBtTQ4OLAm4uDdWdqxWmfbd8suYTegWZj0C8YQOUBm
NT7UicJ+zmu/jsTKoQ7oPgYTYUlIfLFiCoL9smLFi3xyn92Xz84QtunuCikD9VllNXMQaAYd4IC9
BwbPRDJLwHqiWLEATgcYLT93EGXcUWpJ2xdRE51bfKhntu2r3031z8EknkBmhbpNMM3Q5vSvZhmQ
wgD4/J1OifLQNQcUW5iqtLI8IB8MZIaFiR//YRwzF2dkh10QI/zMe0SvcT0yylFYfxz29LTacmjX
Hsbei9fpvX6ttC2srI4xbQhHbq5H7a8x2i/LPs3UFiM8oy9OdfkQ2GABNx+WruxlAE81kFu73tLH
QJX24nWOifSic3U7nVZbaZJu8IWjhaGBK2fSYcbzc3BGK8bbUNQyxIT5utJgOSdwrkcwPHCQUIwn
2BK2VFEblj1Aj+M2ALs6liIxMelQpEWyvHtM+sfkh3bMoJdD0jl4ACs72z8Xoqc3TNnNko1x1UBr
KMJGhgR9NQciNTiEqsFaOoEFqCuVG6ox9Y8qZpg+s3UBWQg6ptIaHDxh0eEwsqLzu8xp/JJBHwhY
sg1Mu4Uw1/rwFfy5d4mHJO89lb+UCdhbIwPY9iC4wjxl+v4U0wAyAWXOIhXMl39riIy5cJnu29sk
i2Sr2DRMnvfUSDqCgd118xAccf9gKqya4nZ4JHps0+0frXHNLbIh2DIAvjQjS/lIraKtwKE8R+lw
mLYofr9iV4owUWRPf8D389p193bh90xQwtF/HQerdC6sUoHunxhclmnhnMQmVCxG8o+ZGMlZ33lp
Y1Jksi11rSraAk6742absx580ZV7WOh/yJ3FttJtGIMnDrv3eyn43X16o7QZTQq3a6fXebJPZCPl
h5PtgxFP8MBgPXYaXLlkdk78NZeKAD3CaB7mcClbMpZVHFZYbHICZcqrIw6JpzTKj3qhnoQVrI8C
5/jrmsbVUzCrvyFvMqr5BUuZq3nf7QbneHLFCH6SdkzqULfzo69eZY2YcEHrrTaJJ34kY305cl/j
EZwlp24peJMvhR+DUc3IGMURicJU0BTK4md+fJJXaVYz5aSFOQb9nXm92/dVsnpM8qBa3QE/y4Gv
v0KIHm+qcJKjEXIdGLW5h6GXpq4su23sgbZDL++zO0LgPsmH33Q5sbWNzAt08G/Bv2xTFHxzOFWF
f0Ez+YhquDtX3SjeQRyPIcrWuIUN4fYbtwHLrw11MXrPqOmgz7FlL4pPhRnWxSKyzeeOYtlFYRsx
LxjlsBO6tTArZ13EuG5UWcLHzWtpi0zts5gx1XtngQLoeDOvis2a6b9ii4eDHfZ9QM3DWACx7HUu
flTfTHCSsbBkohHnFgGd2SnHEgxWFlORU/sK7s95Tq5LibQSptfhW/v4+1Yg/WmzxToQHq+u6jLW
hv/dCRpJUqtG7Iq17Mpz5VOY3imrJLQ/qk+GHV7QrdkzuVvoPLrJpMoEkSl7XafXhC9bn6EHhKAw
ZPz79wNT/0AbU34/sB9VQHW/jIYHdVisO6z2ni6hbXTeXoH7nowzEkMJnH+I1AA+814foiXYJ83J
5jkapV7dend4u1zm1ihYMz8e9/kl8MQgZFzm5Jlg4wWfaSujabu78RIxoosI0r5O4iVUyjSCGHDq
NSl/P6dfM+KfNcH/ntNw8ANGGKlakrQvzgliGXaD729sku4ejvzuK+gt9ASfTsZBA+bW1nDx9w8X
1T+1vUgCZXIC8aOSftFaftv0de3ayLl6Z4IdpL6wLKwuHBEVodq8zm4TPs+HuYrd0tN+0gYrHpkI
+5eHxGpc8OiN7NuksB6QQR5R5WTeM7pFh4+UnK6ezhSyTcpA/9497CYXu3AudhZ15L6uHmQTEDDk
a5OL25H8fj3fCC+qArKu6FICaEphQyTU25WDdHVxrosRZDbGZDWvIEoTn9vpv79eQTW5EfmgQWAM
VR48Ca/Riyejf1bNhiSNhumE6Gm/zKHwcQvSSU8tcJKxND2SfONc7XL7HOORfDcQ0JsVeKGGTyhc
XvwxB17iPpG5XKM0kudYw/oM2JhVgK4MgxvvgECP70szhHg7eDLeleg4emL/dhrBdv/7bZL/QMuh
+P3fu/TjhYxfUnZ/JI9ifaPABXTAQZJgtcscaTMzvwY7/nRawnI+0Y4ReVbZt5XuylAghZnu8yYa
RdSPI/OwT/TAV1cK9HkHig3ETbwCKjGon0kg+X8/bFX65QP98+FGCqKO9MEAYcjgBzgl61oWt2pe
rlMIOOSUePEc/r0aKGExvbKslOF1fIVaLiz441uULCkKnu6DPMdyUmPHm0/eUYNssxsLu3whfMoj
U/+EJNsyGd407Gjn7lNBrN3NhhOZjmn53KoRRrkbHU/wxFVmeViP47BPRIEBSucNpWcyIl1C8OiY
g4o5XwFL68E1vbkv/zJ5BtnmMjm48aIdUyu5t7O+lOcQdDWya9So/WSU/Pq8bDIOZJltUig+S/7T
/5qdJttkG530ok2Jznl+gZW2JPpGw12IXzPwWubn/r/JxRjOxam8H8wTTM6YXx0gXD2YQL6D1mrs
2vn15I3z8BGmdhUl/t1/BoNJHgqc1BX99ICIDMmXiG/Nl9l0QDhI6j69qw1R0YWLaLOfeRfi++6o
wQCMbB0mPdsM+mkFNk/pQQ1d3cLUfZ+SOblHfP+V6Jc0ypdDr4jeRJsWLu+jq4ZIn61ufHCvphpS
qjFRyLEkTf2nJ3somb2393Kq2cATvm72xaMc4y1FEg7zXgvLoCAwnmRHb7jWUcbXzossFM17uOks
Zi0BPpjAq4zqVe5lYeZl3iXM+iNfEKM0yYiyzShxkO4GOp8xCvKgntZj9PPe3RNDqLE+1nmu5uZI
O/rRZeY1UJ8atx6XAZ4nPnxOImrUqLLuY1qaIAtTa0RTAE7mHcZldAiEHbeZx/LiEYUWkg74jroQ
dmiYe0qoQMIq6Uyi23e3Ldcv6CKldWG1mR3G1y1l6DIbN7tkM1qmk+r42sBSmhT/j6/z6k1eW9f2
L0ICd06Dezc9ObFI3uCCC8b0X7+vkXny6dPWltbKzJsQcBkeT7vLAcbJto7xoUqkxMCuT46NdRE1
u+5bSucvU0nP3+edHl++2w0b5HP3fpvP7+G3ymbfTcL/V+ylSHsGODJuSkD3m8Gn3onImgb/QrfL
V55wDoEYAzBO32DYbkvxVdu2LnSndcV1ea5nYSML9hNuP+JlevCIbpkcom7En4g/rYLnukvP6/rf
a3teA78GKr01jv2yS43jaXlZQ6J5bLXjC0NPcLi4eqI8fbgd6nQ4SEfpWPEwDstHfGJYG9/iIsDQ
c33B6qWP9f0b+Pr6wZCj+hgPJ96SqbQipCWMr/5YHNrt9Fiv+eVU7GY0Rfiv/NPhmn7HivQi8YWx
f8dMTIxW+wNfVAF2uG0htqj78x1lI/2HeTSIlQM/6g/8qD/0B17TH+Y/tFfV/WNb/6MXlGpHUhfR
6DiLU4KXtJWhuOxVOt943bambni8xXCA3PD470rctuqeg1B/pkeatsNB3/MX+l6leXPyBrxseiR0
0q97ifERfzr/4dPVPShv3o1v+fp3wOoeDLVhINbRrZXjY9suy88mHbccpLyvU4X5o+IPW06j36L4
sBy31YEt5LkHl3I7PveyYnFdJCgVsK0PfCF3BXl1Et/yPwAs/JrX/vcbWVwPvhV/0lr/vaTd8l92
SgCMpwOQGC4qzAPEPg+jPwaTQGdnM/x5AmookqwuoePqD2w34ByRUBp9NWm3k1VkDpbmiEywjZ+h
utd8pgdr7v8e/PvTkxzJHyPCu/cOMYAKaXj7eST5mi+7MxA9clJ6JZmFItroVhPOki4UJqRXFB3u
NsQXtl8srVZ4tTpGhDksH3T2JBheQuqS3MOTsoldkF1KsI1OiCNMPBQ8SPUazJ2e7jMQksywSu3o
dDAiOWmP4ry4DjVAW9YadAADK7KXQ1Otd29+vUBvO48ISPQMLuEMmO7LUZMJ8No+pp61oPmYDSKb
nTkLn5DbVRrFtBT2gHmhhOVebsIxCIQz3xCNkbo7J0C1Miy18Lfu42aNv5Fd/9P33Zpbre4HsaLF
6ize9G5ZUXjTTiz9h0Wi/8x/WOavo/7z4CfyPpL3JSbXQOD27YFb32JiizNdS1jpOS3Y7l+zxPhS
svlqPNYcOwuDgKYCLX74CnHigVAxEXXNDmx36Rgz+obczR7wZsNUg7PNuGINdtQ5r5ikrIURl5GJ
W6gHI3q3StbHvT8Lc39OYO5CsenqCY624rK7hCCnWiZP7wqYebZnF09ULHCb9ev4Z0oWc/k9ZXm1
W3cKMWBO4WBk+p79M5puu7RJh+XJHTIs0FI1PPl5KmhrfXRZtdiiVXQg2NZOWMY+nHf4im72PRhw
Ncd8N74G92/6LecrWmCXXeVV0PvPbhs2ByiOA9LCXYzoTDiPntnUe6Vd4NDZU5fMlc+7C83Sz/wT
nkSzalbjLzjTlYYuCtZPu1uEN3LSpHU63crB87vK3gG4hHHzDm5Ou+HXbs8xG5/lqklePX65j+iL
HdiaBQOeZg33XWyl95TUIbimRfAnkfEO7+sxfhzO69NSARz8xCjJvnhI8NgdkKuHJdCSCmTB3G+X
z/AZDsvcv/AeZ66RdmQFHYctWBt65zg+n9c5fruyK15891oolD3PXrEs1zSvWszWLsmJx3iMx/iE
B/kbXMgQTLM5175IairwGqGjWchjnry23ZoiJ5hGc3uyRwfo6b2iAUtlPUA5e4u4sQXLBvdccZ49
g+aQc/cf22Kp/rRxDRoaxLR7J13Str1PR9x9h0j+BGJB9RlfmdfYxAT3wqXo4/ne8IvgHr62nEH6
IEyfVwW3/c19rb6GqI/Oiai83rvZ7rmbQ+G7IXWjB3cCeRXoROD7Snggq+4FnBdkPg59BIcRXNYD
MYcOz/ItDBvo+D6qxWXdxwoXj12X9b8t/3FN1xf0v2NENMOOO0yr8EpEKD/HuEslNuTptuVPOvEn
7eEv6DTior6wu57tldZSf4hI5fpxBLrWb2Wh7c9DzWglZbd/0mPnxu5x6WMTRrsbLZlDv4W6RWOa
r+0Wg2K2oQGHeB5l9H/QxdnDbSPgITtIKojh9Wvx/jltnz9/d4e7Ph7zr+eexx544sviO8y5Reb4
l0pWW4z39BU5KInjO+n2SjQJ/hJIjX3vivm1kbWHYSuSK5qVLEiSg0wNmHT9irRixJtFMPaXs7AK
XnGX9BudR4DMu1n1/n9ZwevQce9um1P0DHS2trencIGbf03aLrXjHKYQ14CNhYkoF/F16Jft8i97
4MvtvSCK3lhkU/6mCOpP+m5LwnAqQvFNRL7zuhU/INd4xQjqk+JwPPGd/ObvOKpMOEl3yemr5s7P
TovBv68Gf/DPWBEJcliGrtPvOdFpFIlfMUwJxyV+lnE1J0ehrZLK7WIUi2NdyzBxAdq/aUqL7YeP
wcapdftssqzwHb/uaK/WK0oTaKlsEAVo2w21CAyHXbdCx+C9AzBEoypkBJR1/pBOwyqdfFWhGulf
SkJ3Un8t6kORaom2PoV338BY9+pLqxzWxmBX6fWoRkYI/K6KsAEAIzQD+NiGRJNQ8mbxPGYHCQpv
HsmR4iGrlECv9R9wwvLPBktHHavaeSxzAG//ts9deVl4KE0weqRT6Mv+4J3WjCGtMoA3m2EQjUGg
YYOGOZRxGWvCoxA+4CRtMs29eSSmiZI8fvTo6uccbh/e9m+n8jCj9nIcnmWrWucuQyJ/U+M4PclO
4YtDQVtFfKCjrfjw5MT3Ex9HW0vHIfjCsHJfhEaC7TA9v140RvFhx+TKe3iqP4keqeRJXknNfoOB
QL2+LdJ5djk223yl/AinZSyoHWxZU1ytITtRe2SGPcnOx2nC8e/Y9oPZG2ryZFN44HdS3Yc4YPfh
jO4jrjDWSgu6+IKpzehdfM7Rem5rCAjv6Ia39D1u3Cp9cH7ziI5UKJFguuflwzvHxT89q8LZ8g37
ZESLoDL//dPNLhrs25qOQCwf2/X1cEonfr4/rfVs+tO5Z3eSvf27P02NdNw8XdWSkpsttKxR3d1L
Ng3xCFpT1KCyhSqSV4DTR6jSeXllhAWrSvLx+MZil+q8p1N28QFZ2RApGoA6FwdmWL2ADepieh5K
ywuRtAyHgNYTNNcEzpthgvA/3bEtvR/y26J5kmWafMO4WjYWDG0ViJKYU5IFLqWLeTmUTxN9l6ZD
f8I8w1Jh21rOWrNd95I5Q6nqYUIfuLFvwZDorLG07u9kCvEeOhapdileY4zWZB6/dbMqrbY0ZV5P
NnkxZ2SYhwKVacyN9UUD4prqOOn0j9ydfDEpiPI17VpMmE9wmTOlMCeIyTUm/jkDUqjYkiezr3c2
+3ol7/j2iVV4fGdQkHJl/82XDAsIQG7xVWWTuPvGqn1z+Z4s9WX+r9oAZYD+In2W5Gi3aBphrOtd
qXl0V3wv4gFtKHYiErNHpIat2/rv7zxV0oIm9udzN/7O8Xgco24FNcE+RdfvekUNiT6PGuf/tJSH
FTfWQAa8OfUaaOXTtKFuY1pINIzzNf+BOci63wyR+LS5ff1Wl6fNedVG/E75rDYiSdldd6NiXr6Z
srx3Hcb0CLcnw6ZH+PjB1nj1SOqUrFg+8EntktdvnxVfMgIR7IfzgB74FyvfZxSTr89il8o/L4JU
cf8uERLf3d27i9CKl4eKKZy/tLT9HaJZ0G+uAelOoKSnX8Yrsx1Tn+r3wYgbbI8glDKY/+xBJfNS
HBvhmWZFKP7kHBR0k3KuvwLylFi4AJmXYaEY1Vu8UpfKSkoAATD0UCO83oOZW64k8fGrImwYamkJ
+o/sF3QrmS/MsjfY1nlMvlaEwB2VlWrN2MreTh7mqL4XGI9qLHwGC2BD4XomQ8izTXvq4Z4SzQYl
EEHRr9YQZglCOcX4O9DYIyQocQxiIqGpUca5O4urCPNXHkyGGKHEzgh4wcexFpZRET4DgPzsnc1h
8IZQW52EVBncBoWpm2ivhhrYzBvcaPHrFugBi3eGtqPC4SBrlhXeDEUkFf04EM3Ba0cvNLjEOXvd
g5127oBIBB8AIyN6/BiJ7FvNVuYasCXj22GEFAgY3DZWxwanmGy6gFyhkrNLkKpCy5pHkjdEJ99I
0SEI0KbIjNQIke7GJ6bMZJooePd6tH6ciV3RpX6Fr/ARFv+grx8ZGWb3rTjEk9ebQPVG8h/wDTy0
0Je30h7W5HkLAWQeVfRZK+caqFQCtCIyUIN42hbEnfRDj54+Z+BgmesZIWq84Cslu6fZTAcI9/Ih
fHiyRf0ToVzKDZv5gFjp9PRrEfKei90vok2ECGlVhVfeiYPh73VsShlic9poKCBIhIvlojYl4puW
lIc2vIUMCr06nmVtSIiZoTTB5MU773jQ/dOmiISyGCgQf5pAR3ebGCaUksiZGinrJqCFAja4IiUk
QXDfvAfHu1LcWyj9aLwXtV6Su9OkCvs9Yp7byZexMlaE6nyVryoxT0TToQkYKCbTRP0ywiKcfKnc
i2ZX8LXe6UvsLRcjU9xzesLEdhK3tJgqgjbaHFwyRA3JkXFiQ0FV9gmlbhF1wYkVDJjFJpLg36yF
KsS6OkD/wnk6d0cEX52F8kp5tdeuZcdIuIy28pOv5Ixjzlda0hCfq5DDTCZf+RXhQCUpDXbVJ0wy
E0KYlMw3cqTz/yaod1VkpJjcOPDV5RBD5aj4Im+iIzywtdFC85kiC/1IxsSda6yZ4GIz3HuvH43n
sztyObNp0gUMsPsJxSzqEuJfnL/hvfAmYh+PHnuVxGS+KcJhL2dSorOzi/tEuPbeyymmxaJeGn9n
wcOp/PtCdVRW+clq/dycccV68xZcMTOAEwrvUeWhPRNfnxY2x/GF6k28U+HpUeeKtIM8NxxC8QTN
2XX6EGaff+EouDpKcj3qHPD8iyc6fu7UZR5OWXN6dNu3rLwCp+aTP7KOi4wdPZDNOw+bkYoPedID
xUGDp4DXYZCmx3QWqD0L50FGQApj3TzwRNDQOHvESFwpOZFpAFrE3dln//BeGMzDfMQc8+zUGPNo
tob9suzoy1M0cxDCteVsAmW3DpiAkfFUHM1kKXbhF/dTS+ZIIspsf1MPm3QfbZAd2yC2ZCdsn+5W
uNjtMEYlN+KsXBb+AfybIzv1kswg01Yjxz5Nes7yTFtS4ymV0QtRHZGxlb54Tut4+nMKq/CZidtI
jhipsShvxamw5XKZJe/Bs1CsCeuvvZqV2yY4B9xb8WiLtA/nPz3FVVooQy9J4+w5EwFKG80vsKoX
N61ezv16qeAvyQv8m8km5V3cjlkJA3n7HCEiwd5aZ68A+MzyjOzALOPqs3MU/tPtKI+WSOgEOHGY
cwcJvnASTZnlD0yxR1hrUtBFjL6TKkGyKhy8Nu3t6a5YFasT2zZYui3JG8RamffAD8kz7D65Rn2i
cpOagMaBKzP1QW2bj9O8KkTxOqKLhbIX2onmkDAidpvlhHHRc1ui+ajtb6Hxw4OWtZJZLs8H8sRE
/zTiZkPb8aMgFz27Ggl9G5LVoKVEwxf9Pmw2GSO7eqxyu+TszI8rLr8WIlnjUKsGCMeI66LDvjt5
PM2ezrUgMWRLV63TRvE43BhcSGisRNbLIxDwKLi13bNmWnoKigmByVNwCR8BrKjUB88AZAQ98fZv
iPlennmkRYLSs87B4yb34MKeeCYZlaEAS2luX0Sjx0K2JlMIbYbIqaPHTmJihuubRUvM+b27uYcZ
LP9kxkibrYDxInjEalz4b8IpEHaH6s+imoFfzDjDeXPVyfpxqO+E+wpGbU/MY57Cr8rsCJJXoQMJ
JK+CG4MVS3Thg4YNajn2n5JrdGNsIMzjS7dgMEUTPVE9/RN4JQk/AlWEB5Hq58KvnQDBSlyCao8G
S2GyO7Mod/AU1XBsfrloOBPmJ4HqtSahhLHhK+z5zFtw28EltzWOq9xNkUIRtugMNjImW+7TAS6Y
Tvj8U1ojR/dkyY7hFDrUJNaXqlNmCKUkN25QzkNMEWRNkzPnft2xEEgIACimEkwCEP7sYnL6cgZW
ouoU/KZ2taCJHgHoUp/EnkgAbj6g1IukoGasUlo8aaggMKbw0PKhNOosw35GD5ZB4RSsV8U7hXjU
s0W8qC2YkMF/y9rfCvLrvyG8eQMDHhbl+rorNs1Oh9Kls+LZ3BDWpU+qEdA0LqCREpqsKrm5Nziv
L/viIIHiSZ8q0EttLcdqLLMvGXCSmBIKJqhwsUQQ/kEwG3kwVab4ua2DczmJ7deiPUOdeWUYPpK2
6cwT5ywY8q8FAvHejpoQ7ilHA+0F9ZBg6jwC8fLePsdzv/Pfv6MnxMJdaJuB6JReETUgkSa0nXmA
EHtgjVO58t01elqEjHVPABAV7TMqXc02gs6a+2MiBW/lo2WOUkWXAP9Yv6UeIrtmgwNqY759ljur
VwfTl9scaqbYnTWjvLpQpSpmE7Pq7PtS2ARBdbfb5By9gvPmFuRxC5v8xgisSsBDZ80G1XvQZ3fS
nHIJg0ckWsrqwmaJ5gkyWRNOrk8kJCwu3xcXrvyuSprfE8sFpG9abTqXG5VMd3g9WxoB8PEtOrJS
QNhzLpTUqA4fGsZFlEO3cIY2y21P5uw/v3HNpkvzpuQHBkipuUVZONJBstZxQ6dZ8+rtSJoq9GLQ
rE9Gm8rJ5zEOUyT9JTunIEfceclycpR0NFu7Wk2Yc9dObSmBxO523gy27BtJ7SrsR4zBuV/uPRpJ
8DRXT+FeLxkqEoHJvCieO5oIRqIl05+CberEfnEJ2JntMnj7vddsyXvYbMgtAhoU7ongVNPxuEc8
+TwFZdyub2EZU8QTDstEQlC0Sk7EF7YhwmcXAczOxL/mtDIgTLkjo7UQxKyJUorZeQ036BWeUFRo
wlNce7O0SBrIJjemnYL+X1FCoJqRqYz01QyyuP/AN530IyiYA16pjnJaBMRKDMgnzDDxoUtA0LNA
NTjNN38IZG/YKS6yMvRI/+afEXID9iuos4tDAFrX7t0hPFGoDDwnJPDABagGzNsHbk04MlI5NATi
+wL0HftZmwA5YpKOwX1UZ1O4v/MznsYCJqQtYfp7k1DDH1ac14SZ7RTQico8o1higMEap2Rg6xGr
C+Nts6VDQPOArRVcsIcoBSG5x5JbiyUmJLkDBsPXcNoq4jvSRLAzMaXCJ52htWzTJAYC851wLb0L
8wx+606Y3ub+HXjMJWKbZIYsPORr7wlf957gF8Smfw1lJsQDZOcXV2XqAsAg77mKSsCVHKYfBLvf
CDIr2AcLrSkwGgxw/r4a0QWNhhuXlqE1wkDpxMNZ6MVbPVzBjJ7Bbi6d3i3ZagwbuEQilDTeFgQn
j4tPLQRYH4XCl98xTGIgB+rmZAMPdPiNrUWdp5pG/LZVkwkEjESJPWbuleuCpjMDJy+PwcUQ+1tL
Nm/OyddB+UhOsymds1evRbzSAWRoaCWPDNMlV02lrPPGYGarNpDroEOtYnQHnMbuDM5vzh0OPTeC
z8UfML4uaqIPgyvvyuVQ0Bd/WCVnLNuANxcMUICCsAJx/CRy2pI/IzYwykKfrPSbDaNr6gG+Wi/K
xxa5cPCDCSoDURkW8dkbuEG1V6KVITm614WlBz07eOxgx8YXDz02BHoZ1tL8druEloYzgaMbtlvV
nAbDSgomnw3zugnnYDD01hmMlYzHWWI7to9P2Stixj9TZkPMWBfFUkxp1M+5+8qEyFUZqasHB9y7
EzfPXj5BNhuCIaANRPHZJoo9deXPSTiNQQpA/ny4BupRWlaH+lrc1LN5Y60UK26/2RFqBzTlZE9P
+10dGWA7g+pnyrNOXObHMM+AKxgAi1rzGg0ouE2d3sJvIGqi6XLmzcP+e57q6SzlAV8hZCY6dWGR
Uqn4pfvyLmxzCjAFcoigpHl2pwN48R8e1dWOA4ABUfpsdGstwVjoFXZxv9bZXCSEayQ2rnF9Yjjf
LHUqd8kGQL4E0TewSxGbfegSHxK1yCQaxZ4/yfKfclmk18P0ttB+ypgMguS+hzM+95vlYEMF4vtz
dNlQxa2qhKFX/AJ+YdisS9JghXxzSG/eK5xtDfsa1/4teC8qqvWWEuAt6jRK7jk17ilxXyCSkKEF
TUH6TZpKQkwFOI90ILdnN0HhZXuhGVwgB1PzrxNqycIBrP0tVwydfIFz/+vHkhrSaaD3rHl0bOjO
PEG0TeKrq3FeV7qm10DoQRDW7QXbMJYxBNaLEKcDbptdftn5ovpkltn5t0gMRHHYsZMrv399I0Mw
/wSJQivi4imMdEB1mLnfsOQNZrJQjE3IpoMLxMQscOrTHNY/a/GdTlgqWqzF/bexrDfo3YmkfvrN
ssjAloAUlQER6oQMlQuLcrJzj7jFEYBn66+LsBD2t2y0MEH9pUazRmPj7RHixzkFtlkhEliLxUKS
hRUKfdUGKXJ9wU0F7YK4IqRxxaQcJx3Ffs9vKMbRcfAu2MQ2C7HnAF95BdXqiqW3qO0hFXlcIcCM
lDAQe+eLnDqUZRS8CAEMJFGuRJirJWHLTeENSybzAeucJISlQwuFPfGFKVTrNUBwpoSa18dnjgYN
bFHKF82meW4LpA1nENRJndDbdBFK4kjFE4e1oKguuU0SWJ4H6xYsGm/F9Bt5dVBzVKwF0Y5lh4IP
lSCL8BzlS51tg7hmMd5dwMZK4aV42j4HWgQbqCVwaWaejjRoCJxC2IQ34Gmh9yZy+yc6Rr05ctlU
svx5xgeRxrTs1BpidvwVPAmZtYTcC5leRSOIix/1LvFhcPWQTjYb9mACt0MFW0wlbgj2CIXEMxIL
Zx7KljoX+TOXTnbpq2nD2BMdDuioEhBRka/DdoJSiiglofGUjAEC5NEALavOHoH0F7SKpCV1odqg
lmsT+E8R8tqSjgEuWxO4P9pO2ApwafGTuGJtN8HbN6hBI1PXoYLULkrkQCmEgVeAS1RjmL6cq0bi
NlCId7ZCVTEyTnn6KMauKboB/TDcpGiqeZYp5WguV27roGVszdyciqk2i6hnf0IIkmdeibkl3nmL
yLvHiMPvSSbGkJkR9UyzrfikPkHDI7mTRnzWWY7U14W8F277Lien69gm6kBhA+k4Za4ocVoyn8Tj
bjNPL9Fp3XrUckwyyHjcivq/XZ9Zrkx+0GshX0e3kdKHDdIgyDZ/ye9A12Jit4EKppH9HIVKYLJR
v+uZzTMjts0LacFsX8Svo2o/TRATTA7W/HBx8xAWY/IwsUkLaQWrLGoJhAQqUF6zIcSA5uCeRioB
S+BD82z0RUFEBb00lnmM8ShxAbXwCKRGkLO8pg7zzdWFsK3FLDaLRcAtBIVmiZv1TyQ+mg0ek5yw
8Z9RlZBhhURrHzQfelw42GfIgeYQ3Ix4YushoG0eW6S6COFvBAsIf9YlFItF8huCy5wgKM4yp8UO
iBwoaRcjc0PpB6yXOr9IelBz4JTZttFqWuZAR0CArLg2LrUGkSsxlgU1p74CfkJ/4hXIVk2s0tgN
mvjBIykv4BaLe6aQRt+tO/1ICmifsEzII9WxW4ZVc78MELaiN8/my9sAxSARwO0EKC+um2yJtx2k
LBWQ5pP4zxMQXh2DVm702ql0mBFJ7TbFqvvtiKBnxMo4dDhBeJScYkAL3tzjs/zSn4Cxq8gQYKcu
r6BSVBfgfFwdAKbL6UBaO+GwZJFG29PgRp6lOFXMmIn9iZzLMoC5tiNqCACVyCHRcHyHzHXJpyo6
A72PXyy7RksLWUfAmAjmA2V3x5hZv3Nhrgw2wQM8/F2mXZoDjpBDkVRivjy3bzRPZ/yjoOaj/rNy
8cEVw/TZHngD4pJbyK7IZE1WDMvb7d/MfL6arIajcV4MR/Rpnz/AL7P+qGRycv+Zr8S/9ZXxJWUG
aMwyZPS9KsPRfyZIsASvZR/MvHc6BGWIR88KfFS7fbEna9HoioqNra7xUZIdd6Q/qfoprkv/XdJ/
OtOtnXmFi3AyMEIOOmvo81bksNxOF9tUwJUVKH2ejgJtgwfP5isoueNI0gZEmj/UNO2O5MUK0GKd
muUBn6/AIJ3nkxRgDGTu2SWs12eEy65bRO9IHwxy/m5jQIp8kvppywcreZ5eHZ6hrMf6XU1PNi2s
YJLevvW0jl4OyEacWycIeosU77k/xZJ/OlTxJBEw1runAuVpAbkbTrMmsfxrixGp2ObenFQFmhsO
J7pjIqeEkmXmJE89jMYJzzkpszPhuRJHASkWQTxVKFPvCxe7OoHfpDk4smV3FokqqCtkstH6EW6/
OMaQBxAeOAud9JqikjX+QG+IBNvJvXJBNfE7SUvqmQsNJITCzG6DsB4qDJR8KGcv8Jhblfa2dnKr
2mlWT1KugZkBqbW4LeD0EiNpq9OxrWz8ikO0p5EafMFYnH8YXoXadZ5WzjeaIADPFGqDt30Pr8T4
IuHm0DucABLDy52OdJmMFDVzEOkN4DTwz5aOEueZpHbqXmyF7U4AxC4A2mouwpwS6OXoieZIjrzS
AbCJtUKKsRR1zdzMcOfiOt5cOUEzxxHeOTTcAwU8bLWkerJG7j6jHBF0/4YCTTZJJ+njuxAtT3Lt
mp1ycAEZgNKekcrrHzxvUlyCRwYgRGzUXHqY2Tydp4NYq6noVtC1gHcST8KWZF9IRl79Z0ZXAgS4
4YlWwoTOzZUmVPNBT5Dgw3e0TvBjCYr9dXNx7qS+0E5YxM5gI/ZFV0osBIWtkpauR5bwV24XSZm9
XObYrlj4fyxiajG+56oWLHY8c1Y1mxCZrz/xCoSJHywOUabqJIosMRciFQtKPFct7arZvgPwV6YX
lgWJJAeMUqLJYrOmFhNBSwD8pq52/aBhvHlw3c6ZSPzPmRQowUBTlwxxo7ka7WMCrOjGLDC19E+O
jODu1ASVbOmM3q/WnFtUJbTbaDecCcWisn0FKr18kR9OvCtKH3CI3RMSXWdzDmOF028+uvAJBBsk
FGJkJeB/zSJc8/LXrkjy2CDZaghtvasQpHNCCdrKUfGTx5N/Rjx8qwQVeEh6qsUTUl9iIPG3p6FC
gGOGSLm5IWUAlw/bgz4EiG90CsdgShOTyPBJj4K86ShFQLNdaE+o9aKyvSYdYBJGS8PiYPHtdLEb
m31Db7JfKOXzCJIbwQlHvMGj+ORwOYTrBgapX3BtJ6lac0tgBCPMQkJDo5axv8U+rJvC7ust6DsE
RKaOSGrNaHLQ9KeVCI8Gnf4l0vlIOUKHBIV5pYBokcJEcJGdAF7aAlNrmGoz0v1JULGvid9K5Nqs
aijtFVZdWrSZ+fUBRjvR/RwZlpZdSeqp2PAwUmnRMJrxLuSUHdJ8RaIsp07DY3C1dYzEqfEd1R0i
zQd9+k8mZykdtnlW03Nfhj1Jh2hRDLs5E9OXx82PDXKJB4nHxVHoEvM76Pou03JMLzvHWAB39MGc
W6dvFd+Wt+UvFqvNYnONykw0PxgXuU2CHTntFJUFUWfQ9SafdPQohUibs4IdjhqGWHIyxcW/cb/+
8iJCRBfloiomxqMFtJkw0ibxMylLUzI2YBFiPKE7HAmF4ov3yikUDEs16TEtEDQPKMjYWcegslnl
1nnDT9wpMeSZosQZIQSb1DSaa25Nx7vXNKBoMzu3v7+SSNgppmmlaPacrxPEzmZ0ni4L1AA9UnrR
PGFXRk4z5nOZ8tZ0fWUqDxoV7Nli0i1kNqBLs9gp+fIlWxKde0GEQW2bDUoUJnDi7IEQyJNhEWT5
84YxVE3nVPFHS+eU58BWdHYQtn5XXenhnMJWgI1oNvu373ypMVRCq4CO4Ywnq9iOPkyNX1H+TLif
L2Z+T3q3EhjPM/F4pGGBEpi2hN0oGkaMpuapQVEjse2gVsiEX2Jw/g5apxfTNq7igwmKFJyp9Ros
QNm5RxLXV0A7MQWyzbLkqA86u/x5rwNHnv3QidlPgj6of4fdLEWdjISMgdj/TYaBQv2/8Kv/XzHa
/49fXb+LWXmbK+0mj4b34m7DV7nxIAkAOGBlooz8M6DZhWpQKK5u48CMPEpoYC+u/xi4eAAM3z8g
BjEfzBsLtRdkCUY6WOjmRY0nfc3DJwR/YCIogi8ZaoqRWw5cEjw2PM0DnGcLBOzMmq6AZjSDJe80
ZB4uC5VSA0AXdd8oCNTlj456ar8ofjuIsnOEuMwX8wsq9NniPi5OcGZKH/XcKxV1CYtUfzP1mkF6
BrijsgMhX5FAWMB57Z8YDUt840nEerZ24jW5Csbmz48e8QKzCw3Uo2Zrjt5qv06/YlZ59WV9MTnU
3PM1gia9upjMF/oItEZlVvZia52bs3wBYdmwh1kwvbuQiGf4RXEQqnNlZmTBJKC1h7QR4hAVNhtI
03wgd1C+bcR/6UygoOw/0zIdd5imBMWmIwOApoNCMN4e35wuPkHDL6NaUztqPq2Oz9pWx0XvXN33
XlqoNvLH1GDM3ID2ZWt9genfNGH8GeLuNcqC+lzebNwfoZI4eqCBzUW0DRby4bzS/JOFjnvNFLul
6f+6CfY0cJFviXCMhiPjFx+mJe1YZaOTq6K4g1ajc3LuvgzeZCpbEK4npf2qTbk358tp+vRPN7xj
P0akZ/kDaCLFotyjAUwEBfOMBBWywMqaq/Q4UBj0ECWN45Ns4WJdAnDpX1X0+ARzTA1DHnfsvxQ8
ObQa1B3a+W4+MylIgLzENKhxnR0XMhgadF9TqNezpbpETitHBYIlARVPgcXrPqFw7TWEX77BoYCL
3DIYt2dbyH03j6z3oDsT8/55pfd92VOw/zCUaxcFHIqoBhdtmE/mpcr36d8UoebbYorYj91KH0UD
/d56amZL7L8uAHvcINcyyCqXlbxQsZ/CZWPFzBabQXw0kpkzPygQGSpzulbs155BA+JwQMPIPh8I
UyUPNFdgAvfB/XfuEx9WgI56QEKGDQoOy47hp1s3K9iE8XRfrBVcJ6BWmMwrxbIHSvIA6dOdECsS
L1b9lw2N/nqER/0m/j6RWbWvx8vX6L7rDwnxojrKN6P+8UKllvFBienneXGmMVaCy3OwYss6RCw+
NAuBDbjel/lHm70Qfbm5V+EeJHvtsXT4IMYDCVfyfJhY8jcfNnFQwKGTYCJaMcg0SR8u6l/04e8R
48/ddKljTroyjqiQk0iz11ARIbYDfYY3tZ/4v1xSSCvl53MNQv7qwWubciHhcWGNTFaLJ+X0bEl3
+7pka8YGdfQlovwU6xam/76cXn8waSCNVFBxCFUP9vUYXH6ndJpvOO0BgLwt0LiG/LI5oeVvDZ8I
m5TeiMtaDbqWxutr0fGkTCCO0d8Bd7sATg2j7i1/IFCGy8j2cktOcxv5ugJR8i+ayF/yifobSw/8
ehyaimiu3L6hsNvj7um9P9FBo3JQCUHDFkTlFkY5RnLkMqRTfNI/5hP2UNuvlbJD/+W6mf9C+Wfq
BW4cSXIJuJGNGJu2OS8ea5jf3/RlIyqp8weMVKS6kf8E+yP252EHxwmCj08mBUq7Th+RcYZ72qyf
du3ID1jckIYYL0H3MzkSRFacy2e3PgmrXIvRPcJyn8ovOgXD31V/0VpXE4TqX87VY8Brq4mBINxs
0Y8LhF2g8ej72VooRdPiAdD/nAsd5hHbTe/+hWiAKNU4ULTlHUylux+C+Ozf6Vg7ZwqZNpa+UGwh
p4TM3EUj1mQp5GbGL6PFFWIHxGUVCw0Yg/iSe+9NAU2f1gA72J7qEhSuD+Tc6T9b0RGlBVqiePOr
0+Z+QOVanNm0P3F6Gz7AbrgMgKjnMQCbe8gbjCBgQNXv/oez89htXEvb9b2c8SHAxbwGZ6JoyVF2
yS57QrhcVcw58+rPQ//A3zZLkIAede/dbixqxS+8QT3gNUJkGvxiX6xIMgnX1d1H/TxBB+gY1Fvo
icj6L50X9aZ8164JQCkG/67fxB9TTif31n2zd+0KVDdWKaSmNbBj9pOy048j4P636NW58knH+w+0
fIhXn3yaQByG/A0hTcwO6DVcq2DkgiVKRMZ9AIqTDiE1ApwhritAh39AaL3WkD/aqwrl082Ilh2B
6o9oA+jkqWJzAqycpAt/ZFTH7CebsmWPRTNTT+tr3z7TamCl0ELElPzWP/IZwVP5h/7m+WjiH7ky
6aiWie443tCO7jjGxOv+eH8MUq/6f/9H/F+pRKIsitI5WAQ+6V/8qkp6Myo3ISlHgoLFWvXXIZod
V11L3t21F9Tv/qGt/88HSFsifWfbQk5U/S8fkLjSbIa+dw4tcMaeZwyXRDu9DUZvW5bj9qOCta0B
mg2RfwmLZVs+9xTbumgVZ1zYkE4ixA+uM8u+NDNz8YL5h808Ji2/j1Mz4cNC2CPBo5WuByJHZduh
D6S778Z4TGJ7Maprs4uOtXjrowv61tr007+SnqcvcGy05IQK89myZ+rWQxSqWtFGzqFOsk1UwyMx
XEghJHJMiN5ii+1sdU6KFuOqgGBcx+uNVfy6zqNlm97ZurWjzoREzpDgCV2Mx8q4Hd2r8ztoHo3y
kbjj6qruqBgD/+MJnDadgol6Yh8M63rolwMsOjLd8S71dn5/QfdIiLlW4vfR/rHltcNAcwuT0TQ1
uS8LFd+nQ4smWtC9e91HitQpip9djyQQeP6Y/k/1IuQmkz9LruxUfw5/COsjMoK1PbiLPHuR3ZsZ
rGtDLjXUHTVg0TVFIPkzT8RKTv8XbE2sEmGrhNeoWKUmZB1CkbEHgf5UQg7PuuvYeue6riuk/KLH
zFQnZX4JQXHq6QwtEiD2SyGrbZjtFV41C0WfGnl/geWTCdRuABPd3tnkF12361E2qWLnqq+ApSsI
TyRbdSQ2SN5zsB4+xeuujR4CahEJdS363QaitniDD7SGA+vBQaHUzrlxY9RLrKVu0nspl8oUWthw
Hl1i9BBaYEUFvb4P4QK1BX98G6skigj+OJLSF5oxwPF53eP4o1GuhxgrgewmHPamTv3WllcjUE1D
XDhtc82o+brO+P1aXOa5OrKuOdVn+7qjfIT4Tafeafn6v9ivGor5tjSFg6vH9/vGalp96IfUPnjp
Xph/w+HZ8K9Tcaub3tIpLiRr/zjEfv4uXTURw7J1JnkmNFLa1aC2ikOzW8NRbcAmibezVXYu1OxW
uXZwnSmR0ckMKOYY5gDVUspyj8Zmnac3qsDxQ8XHKlq1+Bv2KCQp+sKUP5yS1m1oLHKdJ79I31zt
Pi5fFR8D5Sza6IXyXvbHFjUoKX+O6a8+K96lWt4aAYIJUAniPNs6ebgMlYc2x0e7v7bgs+X4lynE
tV2/DvzN+UmffubsJkOp7H+n4fNYf7nkS0YMktgDvExBwfNWan2rU2ninJr4Lkh7WV6yCD65ob6M
OFvmzh/HIc+ldXCQGKkOGolKsIurD8f4b+6/LwPN3i+9UcbO7JRphW9CDFfGRw9fdAqX42Py3+xd
Yaq2Y0jTxmBn5vhQNZFWmnVsH9J6bQHqzW5y1NJLdFiVKRO+sHlPLZpgHJw6VFPXPjU5viyaOtSO
aEcWrax2NXiyLlprxl2HbJQG4JXCIJpr57eJmFZlvk8Etq+2ZhOOGHPx1Mj26jJpWTWLo1KpS8az
sl8hDRUK1PWjaT0F8lDWl6xXT/1SXTrCZm51B9W673eC53r6oJe+RNGJFq/1JxL1jzEhN3Pz+j6p
3qoOxWSn5FYnqVcyWFLJVZgv4+pBGtG6cYvHRC1hBDg+cuXywqRMg8/nhCWQts5S2P/jgfFlGTK9
SDytduwDl6IHYhwRBRYiubCNL40ymwJZxiFDmzbKuPt8fOyavYIO46UNLE7NNBGNObn1Obo0ZiJF
ueoFqVkTVEX4xVmdTRiDg2cGCrNttqIat7qWIrRqafeBs03KQzgiyFzuw/Cvjy0uKUw6AMCJXOhI
2YUZOLn5JJ5V2B1LzSAY/r4LEtdO1D4u7IPQxVI1D3XeLTr3OZQvEqQO3lUKOhLGu+I8n9/1p+YE
dSwVvURDFfiYfB/XinO7FE5vHyKDNpn1J9BfNGoIHlKgkmBYo+5/cR1OLfeXMeea01ZXdrWSMGZb
wNbWD3W9VoABF9syEdzJVA08TCWLF3VA0k6hdSkfuqJc6zmwgPCCKtHnqZ7vcLSSLduwHV3o1qyg
aajSNCM/4Frz07sO6cwW+pw3fUT+MfTHKG9XukX1fZ1TVcjR56/APSW/qva6kQB5HMRsBgxXUKfO
LfVGFIAS87+NCVdRepvKbRahWd4ldn7duh/nl06cSBLQNvvPp8/2TNq6SeIYoX1w1deGYI0XLfaK
bZI+F5ROnEM+2TAVydUAaTulKdSXzdpB2/T8Z2gnl9MyiZdtrgpbn2VxlqaMiZVyVXu9stUib5Mb
VIrCd19DWqqy/4QlPE4FzgHKuLL96zvhUyERMsZNUS29Zd88uoOPevNjnBcvxcbWwMUmB88tbmzq
rti7LSJpVpe+esqg/l33/3z17M7xTNcYdIunU0nu7RYXrj5a96p5pfTKincJ16SfCc4y3pVogOH/
HTsFeUyIJoOyzhDY61W8ScMFR7JMtFfR38ZauMqDC1nY6SW2caciA8MLff4MSk/TtdGK7MMI1bx8
trmAfRFdNy6kXiw6zeLayWghR4jXUkVJMrBxKtzuTr0wXeLkdP3nQ+Z3Z9O2WeHkxMgplRb9hxvu
WOGS2mwnJarHqyFC4IVP8NxsaWZoPYsLobN2+gscxzQsk1+tzg6qqO08CTui2bYBJ2V58YocJU+y
m8qDm6XF62KMf+pmvS/yIFxM3+OhaD06CELLRr0LBVM2ytVo9Eu1pDNKbU4pMGagQJeCtYEPe/5c
nL7S7f988Ox4SsWtEt1hh0Vet5wOgwrc3Tn01aOKzW2q8YbjHkI/SbtYWDkVgPKOmJLZsi3rU4j4
y7Nd6bZI9MqwDiZk22wIllpwQEl9XSAp6WfFg1KKZUQBoQbO1ih0ALOB+CJYDi2cH2yxmWcex3h3
fkaMUxGWlBRwDBPTMGKe749NVJn90CpcWGkjFgHW4Umj70Yox4M2rNARQjnep4wuuCeIARosXDoL
tqlOZTnLl23f3CaBsU0oWKZauBY0B2raez1S1H2AwOZTT8m31t/DIFoJHcySJxCPVyCZW8kfRako
neKokoTNNZnZXvrmvToV+pcRfeJhX+fv53+ukNPNN7tjHFW1iCUNQ1dVZ3YzuklZ1KJ0uWMKDHrp
4KXlvmigAmgc3cH7cPLhORyqfhFn4lZLXpIW5Qid9lCEwb1C2c6G7Nvw671xpynA/e88u7rzonZn
2dWNEsQ7C5cDZJB5c5R1nnSrrLR2QsbLtMKD3Wnj62gI1qEPsF0Ea8W7NrrhsVPzlc0VPcTDcYxx
bSvAeGaAUSxUAcMcj0zrtxpE6zJWbj3cEtRa/ha1fxVy+dQtde0Kd1wew7p5GX1E5eVmRLEgjjx6
Flm7ThP9fmNpmFN6cP1RSA2t8E2Mf7J82JdVgfs0qMra/dsBx6MxaHtvZVmvYx8ZWJT1zSZa9bbY
1la3akp5RLY0qWWK2Li7MiMIpS26elXyczCwhCusaxH+biv/1tCRwG+XfjXwBKZLQzkqwlplWfnQ
ct6ns2ZiotN4IFA8gBNcn4H7LpWfThzcdB5cAPpSlbMsMhywn+zK3TS+3GgBVoBS3Gc+TVarWRFa
PlljfmsBsXAe1WqluewtZuXzY/gtek34KJKb6TOGzF6JHNgT9TCFx5eznofABgwYNcZND5U/RZwm
cXcq1mCSH6vl/GMF/78fIPjUGigoBZV/ezvGyU2CpkQtcB63sSyh5JOYy9yFY5NrHI1+LXysa4gx
1IgAijDJedEz56HLbQzL8PqFxVDd1RiWU7a0p7phDeFz0TfRosUH3tEB5MrmoGTd3dFMnxqk0tpc
/5FkBm73Ni3H6M7ArVcKde3TvYlLmIqaQ2U96vNFEoI0DcynC2fnxG1PbY9c03Ykno3zG0xRPH9s
a5NkjH4ThAFDu21aDOaYoz6+UdsXET4N0B7zZaUm21rzL8SFp5IFiopC6jpPr6EJ7ftdJSLXHl1b
tQ7aQC+7zu5HgIkl1MPoL+3vRQD9yMEhFLPHpsBBrH1P6cPYuOO2/j5BsBtX80ufNA05v06EquFp
S1HWMD6r2V9u9USp8rq0QuuQKhwSvE+oWsti36SPOjHKaIGoi3Y5svF43Vv78wtyIshziDQd5N6R
fGc+vk9H2bUaO538JEjXZrsc4CiJWzO8EO+cHIWisCZU1aCqOxulKsqwy0KfzKDZe+zpXts79ltU
Lc//mBNJDyvrfIarNv8xS3r6RqtsM+Je5r3oUHmjuk63ipcF6g1mQ/JwfrgTr/HX4eb5jix6r9c8
hovYKMqesXpz7zTbi0X7z4bJfIdM5UUc6THnVOf9DJnHY2rqjDQE+FjUgIqTASMKkg90Y3pspCAW
QPTiat5jWZLBnWtvg8agmfoaFI82kM7u6NHPtLxdhxYmnuNOLddeTJMZD+++xbmk2tkjImYh2KbK
2QcUs3mOC3ebAalBHbff1PHWz5fWT40WKPfZSmTJRg+aZZBfuCOm+OmfH2tMj6ul27Y5r+u1vm1k
pZpRm9gr8K2yNdLy8ETErVdciD2Ffero4YltY4z9WT6YbczQdxLZ0SghS0TsAB/cPoGhUXm43uW0
i4aN4XQPsqEFN344bv5jysVypcW3owBenGFxHpDtVMFVFjX0wkfrKclBQYCtaldxvU2hf6AcGF41
jfcS9OHO/Cnddi3h3ZfWRhdcsR7c/e7FjWvMwOne6895faUFyarswnVSPVsZxowF+u4KysamONQd
mmkWQAcbdf+O2nnwUvMJA7YGinTXbqu8j+V9KMKrPGr24HB0Kh2K9+HZNl2eZuN5R1M+W8W1q2Eh
olALdj+yulylKERpgMCy9qpX12NhPBVqi2b7y9DJjUFUQfX+UTSIIzr2TWCPV2nhXmXdrTG+V3q1
6vGSGp6lCjYNonnSwGWjk+uFNxUN25gHUSdWBR6uue++f69X7TrQ74ritsxM+rZNgn549Ky228h7
MwT92ahmwD+xYS9ZnZXS2ovchBsd0rS0DwpF66zTtzERbZr0dw2HoA3Mh9Q0CXrogijjbS/LXSjM
+1bG147U3guwJkUQPSrOsKqUmtYfFNcIUozYuFQl3JziKuK4U3qRFnI5hZkmcLJG3KRFcGUjsulk
7WaIj3kqt1Ua7PsRdq/TreVtnBofowc4xEOtAuF1S8I7xwHYSXed3hyDFm2QBOZrqu+j8bevqhsd
lSMruY3Keink4/lL6dM2fH582M6OQ4gqqXfOqmEy14ek0+vPBDhoHpWUpxRBAOfPlBxUIDpEu2nM
Xy7BHtssbpBZrg59ju5jjo5lqF+4+k+lS7wuFlG01IVuzF/8oJReV3iJdRhVYFbIx/cyXFQItcrH
RCsfI49/k229EpDvxdbeic6eo6McbptMBsH/7EGoXKey8lazDnb9YgdAuOXGhC2O6iadAg+bnxxH
T2u4tASnbpUvw84f9LzpstaSo0VVeRu2WwP/9vJVDZ9TUB6BPBbmjexXgXE/wvw5v/qnXkBcsB0h
bNvQafR+f87tXokMGQ/WIRnXWnxtRCA+kcXKgmOW/WyCYdkTc58f8lS3n0n+z5izfNiOBb+17a2D
pMno4UwhW22jROZK9+TCK17pB+oUrijw62V3NTiwFbBKCMpuGebiQjhzKhV1dJAHjm5rmmp8Vhu+
xFKChEa3e3a/ad8Haf2gAOEX3Z6ObpLuNcCaIS3uuNtS/s+OQQlaEXVPP/hMgiiELBuVbLn4PSyF
Km4ieS0mMBFYnjLolw0qkR6Apva9zyz0FUFyN9paN9GhlD4B2m+pgj8JPZAjZtLudO1a79S19OTu
/Iyfiqa+/sZZxyb2RKu1Smkd4uLez/a1vaI11Fo350cRp4bh3NAbooFhm59v55epZEUH2592ca/0
a+6bde38srRhM+V+TcCdyX1ph2T33jIZkY9yIyyrj0Ph7Pz2LeGOPv89p8ICUCU0K6YKg/WJYP3y
OaVqRo41uuZBqeN1rf6hIGBjpEVBW0QTbOz5/HCnThLoCEwHqN4LVOK/n6QkTqtsSBrzkGV3IQL9
9a1i7bviKnaBmcqDlb2cH+8zrJnf2xaIFTITplyzZ0WFJOFjEi8jFSZ4jZ5M9z3LgYwi+Q8BBMHV
lKzuEhrk5GPBWdE0SWLnWPNsaOjjqMi61Do00dOg7QMr3nrxs2k1C5IwnghZ/pkSau/ei2GzwTYE
ARtv1en9rou9Dkzm/CycCqnp0plCsyUu9PPYT1d6L7Xi0jy4st1mXr00wTjoHlcLRb7H82P9Yy9B
H50kwXGoOQpds+zZZem0lhYGIYNpnbHS6RklebH2CW97o32NbTDk3UdmNetQD39iH6OOQDMkdtLd
T301Uns3E4wIa7gH+Yf+s8muA2ZOQ4oezFbO9gcOa4DXSNVD4h/LzlhS1dXc/RCBgfOAIP3qic7y
O1Ed43jfmb/QPxyGpxoPmfFtQKyq3iWU8LrI3LUFEDd0o0BIlJlYaXY7UYEL45fF41lRunF184l8
FwBghHKdly/5h02FZWLltUgDX7hkT25V25L4UFIDI5mfRc0yK8Oobana1MYjsZ3Eo0xQZ9XxgtT2
vcTbW7t2m4fzy3UykPg6qvb9RCo5jQq3Ts2D3d9tiuGowUZBMH9slxWOfxnyukSNU9ni/Lif4I35
wbRtyXMKpk2jwTUbt+oqc4gV48ABMcZD0KxSMa7LIbyuLG0jDNjzoCT9RsGWENxn+xY1EV2QVRNc
l+JWJFd54ayj9sl35JWPYyZoKUtUTz7FfKv/ZaHcrJUQVtjidQEDGOHjxv5vVowOuEkvELML1ZrN
XZKlWeIkuXlwkoccBmd011OUYwO61dqAXG6sfGCy5yfuZGAgCftUTaq8I9rsRpN2XhsOa3PIg0e9
Xndxd5V03dbMy/XoHlr9vWvWffsI2GQdZO1NBGg70gFNgQr+r75kqvk4jnCM+duRhQD6/NBDvN3Q
rljDUGmOYHa2beivovFohSh16XcepsimgliK2a4yp7tVMuqFKIme/5h/HIK5dlgDi1qIQzoPKOH7
fopavU/V2NYP7VTClvRIw6UTXNUGDeIxWBVDsVZx7PX0fC/GyViJ8z26R30AqtPicPo41Q91zHBV
HSexbApkeQOTvQGys8gOU5HSSNrtAP4s5ERcfKlOvIzfvn+2rLGmiBBfKtSQtGXovuutWDjhtW3c
VtpdTGzA63h+xi4NOHuK67oXRVWa+gEz2yrd+/Zt2PAAv3PZJEjWd3Zwab/oLMHsyPMTpcVOwb34
n9CnawJ9MEahc9gfhRkvRngkCZl44iAyI8SCs5qg/Mxd3Jikplht1d3q/I8+1SKUVAPZKbQJqVTO
XieVADfOkxrwhLwDKipBKRfWj644Bl65GQ2Yotqhy39W8aGnlSrB45Xh9vw3TCv5zzR8+YRZZK8G
Xd8VNp8QQrvv3ghopX/pVp9unnNjTIv/JaxTW93uapdqjwmcHtkD68keHrXgl+hoAq5aFyOHTfyn
l3/O/7QT0eTX2dVnWXKGEabVZznD4ptYJsc0vG+jyYz6p9HcifbCmT/1Yn4bbvaGaPlo1KVGmVVV
twboNH+XwBiVy5Fnc2yPXnPIM/XSDjoRTH0bdHbp59x4SkZX9eApd6H13ivXRohfDkOSBAuBI+yu
0F4ab2siZFlH60w4G356b8HgUd/Pz/fJM2wSb9HtlsCiZlspiGJnLFpQZtwWRbZF3B62cfVAGg5K
X7swmPjEJsx3lbAMDZyZZqnkat93lUMDxVIljdKhxC9lECuRwkl0cVtQwmVewsIDTAFc0nJRydJX
RagDeQV7373VurGwkb8Dutq66SYEoSAQ8+1ofVfDswaD1Ef0L8XBvn4e2m6tBd56UM2lJe/MtFmM
4U2BJgCKBZ5fEBjEj1n5bPo00JU7DQkbgetkCS0p9VD+zn5O6TJRk5csySj75iWIlTvLGNYiABcT
3SgSoQeYs71us25yqaK7Xzn3BtYFISlq+LdUwc7wB3l3Y6YrLeJhoLyeEZD59U2fRuuYepfVmki7
lkO+1+kidClgUWZe/lDxeR4FCt3ac2+85kr9q63rrRqht1cGqz4ZFmZKrb7/lb/a6rJQUO7T4OEU
Snvoakx6f7XqjzaWy0SDe9UdzerDqLFZGP5afrnU0fdLYihfMPHEa1o+x9mvQDt24UhwijG3Ouxa
Fx/wxjhENkLCVniw+o+OifV9pCYBjHqVc6cOaw5njRdRzD4N3NeIyJkms98ehw6065g9Gll6IfM9
tVcFVutT0kslYR4t5DRfqfU21BCUje7dgBdsYcQka/mcmNsxP54/GaduIk3lUOiaQ6z0GfZ+uQAT
oVrq6JKCMfcl0q+glEUB3HsNoNx0H88PNj2V83PxdbDZleAUfteEXkH3q7opkeFKrgXucsruwijT
8To3zPS+fvlNYMrtrvD5TXG5G80bXQekZF65WEw6YDDVGIS6XPYlNjYh7rKWvSr6I+UcMonXDKf0
PIIdnr52Wr6yFM5hctN6mGXpmyH46xbVuorr9xTuhhIfogRBI4n7e33sEbXhFtMxyQgybKKpPnVS
WXq8jj1MUt0F/gYoZChp0od4f4bRMkStC80mYMtOh22uj1aCDRez3wZwi/pkSxVgUQeIkpcgxejT
D39dJJ1ls+id4MJbeyoVl1OHxxDko4Y6LxoSing1oHnr0KmvoIw3SmpuI9h+KvgNDcUZ91eoAJtK
f5c94GMq6uFtOR48i5uLqhqO8ql1IQw6dQ4McF+qrk0JsjnbLFHVFSIyqTMFzl0kdnGwLZH5V4M3
HW2AqXCaX5iDU/EGyC1NAped6qfT//5l26S9aEsyQDI8aFG1OOQIX/T/xeH+OsYsmOw1PRKBwhjW
8FmNrilXQTvDtqZ0V3Z5p0O7PH8aPmOJ76dBCEujGE/KLKe5/P6zRiWniRLqgmgSBVIKijJBNAwg
aBFsJmYFrL5Ovy0yfbsTabocKmM/gXgap1i15PDkB1sfczav+Gma5aqRu4xKvjK+meYqLB7r9JH8
qi+uaj9edrW4cJZPrwkwZpXyPWdwCjK+rEkDDipMSspucLkAvAf+48Uq1KUhZrGBozZpZ6X/sySw
FCrjA0D2+TU4FQrBzPjfXzFt9S+/ImqKelRbhgjkNXEQldwKNVKuJWgT50c6dZ1/GWlewXJdbMrB
nplToCNAafGDXP+BWL1CqLq9MNip6/zrYLOd1ZRdUeQti9MjV9Jct9WNeeycC3Mn7FPp0BQQwzfR
BIDi+eypXZgDVkQbN7038Xy2cIgvOsrfvnLT2CizgCixs35rDQfVUVYO0RRxPLBoUlNnRRQKmOiV
68NovHUdy6PZb4axXHadtVA7hDh91Cqyrdu+uogIuZgCJBjmWOvmTk1RlHL7l6F2/yjxcNDsY1/q
i3gYtzW0+yDr7/U85b9ThFKNpYvZSEWN385eEuNPRa0+p9VTWf5KwbY5xGuqcq8qo1glHBj1NQzg
/qbqYopfLNDB4QT2LamDIkfaYVaWqAerVilsg3vUhmKbmuWyHsHGjD66m020dPL3ETEj6hlQrbSG
gAxaJhLerr4fgtcJONIXqHG6kKmhRwWQLy3lzXJgLXfhIncxFMS7JKZlqOouHw2Xh3BLD9YC1nIE
HW/607CEao9y+Q/0E8zfVr8mRgjuwmrXpFu92QaQgBHBx2W1ufGIvuKNDU/LoRy2UOHlo079xyGu
xelpvNPE3RSODRKxb1zElfbVlogi1/lOgYuQyGTrY/8s6nEdwmn3CXmNBPXA8s1Wn2P5KxWQQ6D1
I5cErFCLUGRJjhqPc6Le1vnrKPG2Sd7T3FsZnlihJ7GNynQZRdCa02Jr5R9pVu68qlxoNc1WpvMo
+tWgAsuNPvxtX7vLKRC06pfzB/Lk0ae7b4GXpBs657fYYVvbtVpRyE+2MQqZSCt4Wx8xd/fCc3nq
GrOo3dMzAVCjmbOUUiS93o0aA/nNgVGk/dDpl0glp26Xr2PMDrxdtYycULJWlQbmETzAwF4N+ArS
j3cWsYlHHS42rnFI2fCCTWxaaGCon7up8IYnBysB4qPzM3yqMiu/ftUsUJCGF0SZ5KuEs8v9dU1t
PPQ+7IZy0Dqo1oDwApmvL95++qmlhVtDe0oz6dV8gpu/3OqdkkQlsFTj0Dragtb23YC0RZQQ/xG8
G/o2a3TCPTr8AsHjodgrlgYuMd/lOoJ7iKfZ9zmURz3Vr1MwkoZ4MTh0GQKrJt5perBp0/iqoTrq
/y7AA+gJ6k8OtFB5kB6YG7XbVy9mjzBHsrDd3xfmdJqz70GDCnuZTpDUdDKAz+7cl9/Wd4oneZKN
Q4mQB93cNrvvkx+ej7zDWr5Z8rYt6ShgRq9dgKOdelO+DjxN+peBW6tJEt9lYA4yGwlqFsTbi4+K
OVU5//l9JhxGogpT/sPKCo3YH7TCxNQRcGWE8sQoj77+y4SZGoxHp3srDCgX4D0q5NPqYFWTNDsa
dWpSYIkcRa18dMrPwaoO+SARNtl45VsbNw9dPALuPIhhp1ZyMSWyY4cpZoaCW2LAfMzfkxHtDvdW
HREPD/1b2aGMkA2rzC2WRlhxG+0MDs9IkuoCqo38lQomNRhQLILGC9Ky7Q+tCyG3E7sIJbCLOdrJ
YtHkSi1tIF/UzmcXCcTqQVRhT2KcDgtLe/VybQpQE+dZ97jDHDCi9ibxrPX5LXfqbuGBB+2k0V2W
1uyV72zwsHEasyLJ1sMlJzmK8pE81Ox/kIqeH+tUbwCk0P8OZs9+Y6iGQdoNEfuLJM9rHsMKjFP7
MSbDoSQc8CTnLEbfnXNJyNmjFkE94sqIhoNhXGJjnAzQdTmRH4GpTIn49y0v3dCQQ+/pB0VDhJ8s
leZroFkrOr6Z9SuQz2OOXpFe3rUcOKXEu5weDnUOpzvQ3lHa4eqlBrYVQXYSg7pxVGNXpDA3O967
/t4w1R2wGiA2Ba26wby9MJXTnf/9JAnB+aFKrYOntealNcMcTF4E4BWRvaIJ576rlID8ajkOn91x
AzVBczvkF57VE/AAhpW2JuGwkLLOA91idB2tj1qcxEdKP1NQ+JrLDgzcpsi8Fa0lE8x2hVRTAze9
e8xRk2TWuoBadWVeeHpPriDISKnaNqCPf1C9ml9TCHA77ZCBWtSQeYjSZ68GI4muS6gYt0H019XF
IvbHtYNqUxI6D0MaP41ApRXcRIerMUJ9vHj2w6ca4pruX5mBu+panoPk2rejrUBjNXvsG3hkOXIj
0aUuo/bvtQtLD1kGmF9E9NKYJUGaGHrb9QpWMfmt5MZjhFGp+1txiiUIrRrACgJDQfme2ziaxmhN
oVUh5HUT2QvUK7LO3orkIUIOqwJm7lntjk5Q0iBWVj+CnLTpA13Ydae/19EEFVbKZGL2TKhW3tR2
UJHXtO9DBpYHjp9qPyP6EbTpqhuQ3zPGvRofp/mq1D8B6Pgwy1cCrrrqX6L6n7hPmD5KFWRWADbY
Bt+PcJ56TtmqoXbIyytwvz6tGYVwPXHadY36jFNkD3EKOxz1nx7EKzC4ttvJSN4M4/jjwtRMY80P
JD0bOp/QYcCaT+nUlxcUYkhiKsQah7I01j40gMZQiNJ1uv3Y5Yzyht6/sO86C4uUEegdfSVan55N
jYreUlfUaw8M5IWP+jeeYIIsaVDQmcBh8zuOw9EH0gYHJfVnFW0djIIpefXs8Bqx20a5BS6/0CCl
JP2zWl0AAX4G2f9MCQAW6ls89v80YE3Pb0bNrLVDA/9DT7RNAMA+wdfP8u9ad9yOOj66/RO9po0H
pdCU6FPY7SIyDfhE+4l4RkE46YJ1BoOG8t9Kah+d5SyC8Z3G+88OyXJTuzdq3BLksGySq4DqX09f
NEPV0W9vjHJEcc3fYVSulcvYl0t4GdvEfLQdFZGiP60PXkISRJp/HMC+jfpQYn0QWIuecLHt8KJA
qpBEqutamEd/Kw0BoQKVb+42DdMa669QszV8Cq0H1LcPoUCFI9oa46GFmwm8sUrjfUWDtyv3/FWk
I/0O5UGRe7UQW11qV2hqBQlcGraqkt0bwEgovl24JU/E6ewB2LAgN4C8AI/7vjF1z/VzYefawSie
+w6RNhksrX47QUHbN3D/VrXNRxVKzfbC5vs3tKACJsBRTRQHaH6zB1bP8hjcsyImCIXW075Vlu3w
Fxmaha93wIigQXv3YIuc8F20b01qoUQw8u9wiLYfgubOVC580RTLzPajBuhJmDycPJrzI1q1pl3m
Q0tJTiUhp+dQrMF2jeota2VSe2PM81PwGdD8MyKIdtBk0Ex5qmdzXzaparQZzoLotVarblyP3c9a
vwnU2wIXiRi5Bdy98m2OYRecnGBjcjTtCsIqUvWYe9T3widduXV9lu45DH9EA3CtOweOcgqkYt0p
fyoMBrDAAfPJX3TpSIlh3Vm/te5Jc/xV52AfGrwY5W2hra0OzSsBg6hMF5YZLHVPB+z/VGLsIqIF
v2Ex0aVl8FuCfbSQXh73trlqb0X7qlEaRwIwv2vafdb/NWg5tVtyhQq4c9ZcWKcTsTBFxy/TNgtK
ZWK09liFgnLt0pbHzFQWbXwomisYXa1482Dx6JfYKqceE02XqkVkRsmLyuf3tdJgNbtxGqkTKi4G
YqVmyIkFazZJaiEhkdJATT8sinv/n7Mr63GUWZa/CIl9eS12MHhfX5CXNrsxO+bX36CPrs6Mp9W+
ukej/vrM9AwYqrIyIyMjMCZBV04NPZxHEJK63f2+aL4x//dFI+B/EiODRMPxb/smCdNeKRJM55YD
fKDzgGTxKqTglhKwO3qA8Nn2xQTbKpqIefMirMC4l6GGCdus/uHXRaZ1T/hwwmsrdRkMOP9+dz90
LKbSDdxuDGkIDFoWfz+m7jXkoyhh7DOGjyWDqTU63icDmjnoMk6bioM0y7hlXhhb7AJjYDFJjIHs
msegBC1rTAlf3jKyQ6Buv98YPxUP749NpGm8Q15kcf6+3diIXmEj5JjQzQnF612rDuwMjdkIoFal
lWjkWUlBxCVzzRbdIj8l88Z9YAdxPkOrbak1EGcXNZEoJkyC7XiDVBbK3gjZvQFxRt56wTBD1LfW
73f9Q0jicNMgsWE6jkPZ9/fTDIKhzjDuiSKk1pPahCSVpsRWxHoY+wowmVZz598v+E3ufHtMf13x
DUwSymebdMAYljXtJMg+5OoroFYM72JeiunRZVvm4jaJQp37VGr+lO3+dem3N8RTScs/S1wa2UiN
I6eHs4E0jjawc3VIj88QkFUIy1WK9QfBC5TB2UvDKZZwIOMncuCZAQV99JAzHhDz7EEjmGavY5BF
0TxWcG6M7f+DQwcZCQzoIX5LNDizb6fnqwIgIxcxv0waJ1FuAUXPu+IaIdmMlxKGM3MZ4lvoi394
S1O2+P6WJhELgYfGCXK3t8vGQ1kKecPCOQ5yixCNnIUwNhMATPioPXsQMONVLMKTqxQ/FJY/HNrc
nxee8M4/0thH1MRKiaJzKQCxj3WMI0bQq5yGmJfZJ4LMp2tN1caf16rzMkkQapYN5XXiHecXWM8v
DDBN5LdPM48/5Odo7U/IiggmOfqtf1+MGoaKSnqwu5BTgklWAWNAesYNXjF8COA/7WkgObxEA5/8
t4Naxb2QxB0eIZ1YeGcgM6fFCrsaGRfqs+z1geb5Pa35z1qB3uE3Z2zqOf79ydi6KjuJHbjlEGzT
DE4E5dNmY9hpF0sFtmev1EqhADCtmweNtxkj70EewA1QQNom47KvaK/lYy3Oe0MKE4f7NAz00/OQ
AWlyHDhA/2LxQ5coEsQe+GWd7uPuJCKvn44FZH4Y+O3FSouUD2/ge1e+PxJgIzJOchnb9v2RlAGN
IeKxmcC0iLDxcmzhnVOiUdX0i1oOnEge7mWWuXT5IDmoMWmEQQ+WAXhzrovlpOEg9uEsfA6EfkCX
glJWSp2cqVdjVD1tpEjUf9/vP0EZnILEA7qVUyNBeNsKhSJmXCZW3H/oxnBIS4BpA9VoGMFn0Sou
GPi1lnB0Gqp4G2H4o4H86JSllBTM8jAv0AKPLiXJeLW52nXnFPyLIHAY2UUNpgL+KjVZgLlwHxtp
CvJyBU3nHr50lDR8OId/St5QiiNWgoTFowHzfsAk4C0FPD4K2PMh60nKsod0NiR2wFZV0h1OtPzT
3v5hheGSU4AGCIT50be93b86IRDyBwKJZFbyBaVlikX2evmAdR6jWX9qjnI/hGce3QduEgQBGEK/
5fWCmCV0EcjMMgT98gWACcP4DygMQlC6Dw+d0viT/EEUo6XAxhD7DUUNtOfo4Qpo3SkY05doR4b+
TIQX9jIGHkanzRNSNNQdjHaqPSH+g3sCLYn2wZAAWgD5qBxrHmlTrw7Cw6vK8lPOPT2jty2Dcw5v
DWAKzeBz/R1Fernv2wBM6WUuwW6dgnllnTplCBd40BbACFOEyg3F3pEAyTdYdL3wKY5Na/yfO4Aq
DvoeUHBVlLeF0yIryVke4NK39tF4j6hQF2M0fKFkXLUBqHitHrSYWAdOIgKoa6FXPaJeegAdQBFX
SiYGMA0mfpHmhdGAOt485F0B3asmdptn4POo3f8PR/UPeafI/HHbb4tPGTiuLETU11Xn9h2EOfj7
FOIwgc6Cepj15yarIEyz/D1i/FTWi9CoQB8MeoiiSL+9LxTdBR6KyCzTdpWFsMyoIPOe6RSWUXid
xBTS1uhlr8Y59+HKP60UFofohHTRKALezpuqD5MkAJyzbCE4A670A8rsgESeSKaFC77S6F39Z9dV
kKb+cPEfdh7Gs0CpgWYh5qXeWQlsygKNkUpmKfdnMT5ErD9FPZYKCc81ahrYTer3hTeiZVYgzvWf
gPfvYcr3VQr9vClJApcUSmt/75P0kVVxKFD0EsI2Ve/nwQyiJ01nBpGlDDfgy6SrtUhcFd2Zfyzq
l969VlLzVeTnCv4fnNvAigmmiHCArpdhuZCHE9uPBD1UhtLy7JLiz3bigJEWr093vDgbY5sqHHQB
UxrSuy+ZDHlPuKcOZhHkdJLXTBCcPJkN+ZqCWWOxYgarr72H6Daim+ROKEC1fsahlu3g/NEAx9JG
mPPCJx4ecTDTe3gKt8eEZpTemWbe1POYuciQB+8Fu8VkRCt7r9YH2Fa0X8xj9ai3CdqqFQ6bHmqO
ivOId/0nKYCfmgyowjG2AiAVq1uY1sAfeWE5pnVASRxGqKDiDNkfgJVAeE1kbXGYgRl1SRinjFeT
4BPOuYg+NTjNBpN/XD8stp9WOsQeRIDMmGFGj+HvG2FTPgHDa8C7js750wXzocVRJnXX0JQrzPlu
A2WTU2o7Xj5c+D1ZxSwrZmtZ8Akg/DRd/u8LJxyVdFX8zLcI90ZjP4/KBXayqSZrlf7SOv/pYEoO
VuJgyKq/X/qf1On90m+VR8dkfCg8ixwS4sGpkFVhDuWf8ZrdHsgOCXIlKDw9XfaIOh7y0StAlyQ8
CmcMo8JDoftQHv+DNrzfzVuUk2WMgPDKI99Kc3EVn0U45z7npSlr/GFQJb9TZZdzQhUWyZ+u/J5T
TFdGZAVMOM05/4PCQMUyy7Ioy7cQvG/vCqQA0IqGPQinCa0R3WEkQVv0iTvyk/4/TEYSUzjyH/DD
b0Tyz2DzfhNv64DL0MDs5RQGLdvEfnQEbh0U6SkA3Mawiw3ISsP+cPX7CvgHCHu/6NsKqHMmYB49
LgrpA/TA4FoG6lAIFWdYO2QAveCi1hOozsd7uPkNn4ZBIQeLxf3bh357523IFEzO4J330FoiT5gO
9xjBIywcoATM3vRajIoGJseZIyZ228CxpTwL4ExtAq+HvCDasTfQpmCwvn2o0QzmG5CJglUj4p05
zJoFLRLZ6e8Q2bMYCzK7MESWrB7miki3BTewmVV9TC7ILWAAUumh+XTB3s+/xn3nYvOnWwZWNfME
2V2l16so1ntfsJ63dNWewNgC66ZW6V3sPtfCPoV4eAmjCRmKFTfFoL109TQeiOBWqsOzU+NhdC/B
CHaEux/+ogI3maee7Kgdgw4CCWccPHXhv1Ns5SOO1NdiWKUz3FSp8Rt6Tt/g3IRuwjYwgg3MTlsV
GPEK3BfJk9evRaOj82xHu8eOUWHyOqgUZngJBQtFWQUMPEAWzufnks4eWfgMj/iXSw1TD7RN6Zkh
a0hZmJcaq+G2gHgZPGZvjQPEhlM03O6eF1VWb0VS75BcuQmsqbqFtI+XzV7w+VaH9qoJR5BBVfxU
FedtpSEPKCNt1CPC+5mDAdcc8/gnGEXdAvipGFDyOKFWNp+wV9SyHSyoDiB3q6k37OPJvxRWKOjP
yAUB7LqmL8yivtcF3O3gFDF/hipc3om0jFb9ZnQmT2ZIqFELvoTB6POMkVyYttrRkiPPlzGmRpVg
XIPQgYrO19hosCsS8EdY0KuuJfFlsumUzWKV+s8Crmat2h3xszCswE+gG5QQuCRFKpK9A8xCMepP
Jts1dC5WMJUeVDaHAg+OK4OvVenISHrGa9KsvLcQkOE16P42R3Er65OI/jKaySr0w2T99+37Y9xC
sw0UbhYaT9954x+HJzKWJ9fnTbaVJDNDzQEqS8ZZQ6dBml0p0bX9lLZP4eCf7frHBd8OSbEaeZRe
dbbtl9kMzwYkOCNXv9IZ+Dr1ITAUfbQw7sq4ITx3Sxjm5jLp9+Ve+sDx/mdkd4pbSAohgQKZMRCv
3/LSMBvkpihbRGyTOngRr7Y7fod2JzdLlzAhun6lZrh5LUr4N616I7PKGfxsb+UGX/eggGXwHK9h
i1x/OEn4f4Scvm9MQp8fsuUS2qBvAY1pkkx8ljJeyRrEiTPrPDayB2/LF1RRCO1LNwRRLCAJarWT
yczjAIU59tSDFtqbzLrEaPoV7CWg1+1uNLjZc9bYrC9vlXUGHAfmki2BjmcLLxbK6BnzBfrQE8Yp
IBWMatOaEHqvnRxGI9KsCnW4Skkvf+TU1IBqf3jOV5NsCJSG9IHVPOla32HrhvoqJTDdoe9tbQTf
TjCsp1Q6RWst7F0yjfXSUeN4DcbsMBbf8avxlkdqcckYjav1wqU2j0O+k196uwP8gDvqUQJVCOHc
BkQbutPAmRWu1EyZoaDcgEcSP7ERmut4hYiS/7xSnSrAeMduDuMChxx2IISLQSUUL72NuaKtyFnQ
EQNxFhsLR0MGh5xKRdCHX9o9ODWRlgsGumivDIWXyt/Zs0STdpscREic4tegZbe2JOGpdBpMmsB1
ULIwvt2nlgDyTjPDrAcmHWh4GQ1Ghf4Br77OLz91wiXKzSRY0DDUOw4X/KPMhQ8tzGyUJRAjAonB
xwsMZwKzqniL8anoXqB9Ax+ie/6CDTq7AVIQo0fNqBmlCugonQKjsTg/i9TsEjqQKGrcaI0gjh9K
9tIqWmFyO9dClkDZnmdVavs64q+1GF/ZVjCD9SWMB9uCJ28GmgxAiNGoCOcSMAZPgWd8vKFnTWrB
dt4P1v2sXrOzgCUxeJFLeSYbsOnzE0ofFR/TiFWxyHn9hVPluS6cfFA5N2FUnPug8sbL8gSbLrhM
5U7pQHtRXlcCWmJqh5EEjMr55QD7EJ1ZjSvKZ3zJB8+bWpVfwSyZY4hGRldlOh0uyUXy6bkAixq4
SzhPCY5W0lPN7cGFCHydkDbU4A+T2mgewdztgqak5DzOw66HiV87n0ASAsdqQYO6UTA124mSWhTG
7imdGWGvVdGErfXoTAkkmveTJWye418r4MMBM7JjfXjscoxScGq0GlGXwWf2CjsveT7c0dkPNq85
58CB2Qhn9RUaMGZkYYjyK/cEYIQmvtXLzEDaBxf7TQyWwky5SzYD32y4W1GbDN2vefsycJ7Be4hR
j6nx5InQExhkwkScOcpeD6tJaSbrr0u1RaSBCajb73O0FuEOnMGm7CDcsi/6UvZGzGDWSMMIUImO
VaTBItp8uJBVhrjxh6DJ0D9lW5A5AOoClT7Izb1FzejVAY6E2u42v4fnBI6JAgHdlYPHXIbJGIuq
rFGeUk/4LdC0neEYNkv/5bEYdBhhsY6kSQk1xlWWeOetByXRx/zlTdJeA1aZaPE2d3leGiz1kGDo
lr2NnCVdRtjlQUqaSLkJgVTIksaVxsc4telNNmgBavfNE8ZFGYCdXbEIA9Ie8JsttgHMBjE4A29S
cAWjU7LpIk0xJtcaPOTIq74Gn4Xf5JVabF82J8JRavgSD/QMIs/ohCtr/iTwGsa5goFUV/aUzMJL
8qGDgnboDyciikYGE6+w6pDFtwSaiennq6KZbMt77BIxWkHwRhTZCOtwRWmw010id8gIQvEwh/nU
AB+2+Jx0ZAAl5zxGmuyx3pAZsBwTDgUsP2G/BdTrQGUgrRghwGGIWMKF8hoIqEw4+LxsFVqFAluZ
6DSoRLxW4B91uZGIF8ijuogb0RnGBzgijEQk8aa2mZ14BVIxYg7ZFSx2La9xWKdGdq529OF1nUxL
ox21TG35qLjyIlmHs2QleNElLEjmY1bP6mc8TGshPjL0GsSuVpk/LiG1f2NhNPqAq7iVpAQcp+ar
MTm7vmCQTFcWnKHMYcjpAE6sLTwY+UPpggTnn0cPYRLkABDCgu6+8t5PLZkWUj28HG5RtKk5zrdW
l4hCTvAQJ5Eak0wbSaFimMEYyGoFVV0NqQok4nXsbnUkI4ENmqhG6mT9ezFCsnoQ0xyJbRsb73Ky
DcM4GcRerezNySuIh+83c2OOHzRyYtgh2dirRa6ubHtjm6apW45MHMdReeM4M2dfX7OFadr2/DK3
bXOGP+/0o++sX0RVdSJrlPq1MvVjqD4J1GIQF7bbiDjSDvUt7NpYbeuwlgX5V7KEB95kTCaQ6cN5
l81mfrkU5ASrMrITNPiGwh+9JbdAhad7ovbui6yf6joi2870t7Xtn9X1/ZaoN7x08nv6+Y/Uqgg+
6p9v4A3F7cI+UeSADbel7rY6c+h1+p5aMP2EaWJGZi+DNjL/pTWr++8XhkrkP+9exMDHf7fdW5r1
qEDmTiF4veWXSEOHKw244sBd+V5LvHGtzFmdP3WHR6Q/ZwDtHWrWYfUyJPVRVZa9xsxx1D8zg7um
rFnd2BR7I7VgIfpcg4i5gDkeRo/X2UKYSfvgCDOj5FbBoVow6LsIb0bMEKrUfkB5VhsZvD8aXQhN
0C9S2BOLpHyYimSVif2qDOx7kTHxO9PMak24azzCPK/aoFwUoAZyZlwAXSf5WEBnEOSxr+gq7zLw
/wtIn8MmUTkUp2rD498EGrTJjvIufKkRPC9D1WC34z5gDG4fT7tPg3OrbPeHYSWswFspBihCg8Gu
YuYdqDgQUqpS68KojY4moSezqoJDDI7n9PHppnq6LbBD5/I6NBX0m4l4gw9XrBZ2tmP8x5nFRJRO
PwkLu89shwOWPoj4FsnKGqb2LqNz3uvGHgqt08dtd4YIXtfCo/ux7C8xbKdFK1wzx8lnV9zzsxLn
JuE3waa9xgv2+hxVxJDywB448PpgAS0Y7YbHICQEOnGqP3f9oTzgx9ECswScCKnxuj128nT48vPv
3CLalbZgpztu+9ilAQk38S2BWWRzQE4RLoTT4yzcxXm0itwCccJ+WsDUfKQMkvfYSxbq6siXZ/z1
YbJQ2QTsaqBmTlFRzKheq3b5Bp1BaGj7naeYkkedim04g0ejrFY+qFnQhz5P4MFd5vUaIwi7UiHd
vULXDcm311dasgRipABugG7KIt/AxE/cJxbGfmFLhwK3Bsamiixh949W45xB1vtRU44weBSRNcQ+
q79WwiKeK7fnAYu8e6htuwi2ELIb0UzdUAeYLnpVCgdtahMjazXQ761rOBoWNhRiNLgtw74LE8QH
0WsOL7OzMZMNNVCc7czhtUK+2CLv01AV4HRhCbWuDpDPe3R6wNkK40JRoC/sctEhud50Zm9XDrsP
j3jE80h/bdJP008/RBTsa+iUsZP4PTpUb4g7fu+RZEmVQUKRNIdog0N7F66YK/w1NVAjUKavIWlr
QmNjtPk7/oTXm0PvUnAyZubNMfRhL7vIYLyKM2c2HgpfWSUGg/9mCPaTiZXNI9pDZVWHT6rPABVC
AqdDg1kFCUaD4a8Zq7CT0JBlom7E4ragIGrz89zDmdu4vK14lMoBk4TQxCK3S5s2IPFpKlu0AyUH
+9TujdEdTRg8PiUNGQylKRo7L2wW3tWjKujVjtVio7Upp9Mn++x4zi0iL7Oe22wL7+ff4+SP1egf
j/ObR/UHQIDGeNYnZZltQfvNUA2sMC2ZrgLIl6GaxHSDVtzHm7KBZvMKkgsbxuXm3Lqx421gKad0
ke3ZNdJS0AssfKBKTWe98brGmYEQoVQGfy06QjmgESzgNEkZv988+8/0F2rpb5KXhJE7DBB9f7o/
7j4eBbFL6RjyEAfIOOFuEayRMsX1VE7jQ4j4pQr7QaOdZiYggwL5Fy1/dQSSGJDm9vJQjSLw1/oT
Q9achroRk/80emWtgZbLHoJ7LG+J0yzFXGnUYNAfM6hk9yhhI5W7IgeD60IIkeQ7x6n9roEP9VUy
BCt2stbPewumfRANIeUuQJW1HyDMf4dVQ99p7RensTvElgsHeAr7VVgkFJy0q4Dw6BBnegdbtylC
m8D5H/MePgLroSExoijI/d1LrTAaeoORJqYXYNEhofCd93PJqZEAe/SatRHbQ5OtnbBVA1FnFzi5
ymWUqi8PtWGEZBHSUROInc8SCHHC8hFhO7/BP+OGaoZGuHLym+LwcNp4TbUGKH2IpK8r26JKK+CX
ggl2dJ2QpF+KLaa3pohvcEuYG5cbBGZQIjD6ARM6HoMfMG/1ORhikPyYrjlEPlRBUBpTRDJ5k+Zr
lPS5RKotdS9nL1TLQPMbn7XYUwixWjcKVWEHpA8nFiSXYYcAu/R4PmyZCK7WwpnHtZGfKgsBiTJq
Qae88QH+WusUbhM4rF/sAatNrr2wx9gCaxzM8Uu+SjgLEujrqcMpGchTjYg/IPzOYSqsSvbvy/Qf
Ose0SllMSACFAgMF1BykKn+s0rCNmEziH8V2J0FvHoa1xDsxxE600AEbPfRQtptgbzlWbFiDv1YD
9XarPwFz/+bCuAlM2k0zTlAQf9cPl7uxZl4F/0AZ4s09OzhCG7xUB9e0Q3MxOzqFtqb3vbu24MgE
Y90Pj+AHWPCvq7+3LkKK6p4S99i6SJljshkuwGm055zbb8y4hEv74mEhESJHDjny1lHvmVdcmk7P
vkJAQYL2++38ww79fiN/PIy3mozmnzWtNHgYO2kNYIdWvd6nEd7nduqJ9pVKvFglR7Xzud1U0ztL
CwCtG+92lHvrCZDmh+paxYeH9M+ExPddIZ5B3gJDVbT0drQVcsoXLw4PaRfZBZL5E62fpjKl9WBM
T+Ye73gHGMmdPF6/FCcEpfmIsuWx70i/yEhvzJCcHHlifhXTXzI3IVksFjp7kF7kSfSEWBq0bj2B
aHc0yTDWesm2IQqDZfBlKRrorfqTcHcVukHkBTPjG/uhFOZ+qIQnKab//XzvkGzEBSkjxvh8/XLX
q7GvwAh6PtoXrIdI26C6XC1oezQhxqXvsd1xIjqJtbUoO9QQaPcfZS2mffeGVf91P2/FSRoxVSOi
o7yVtxqc4H1GKxQVnGUtJs854wKjDtXNVAYi1NndU89VdvE1mgj3szPloHvh9pRKk2A/VVO6GmL6
Wh14zQoNSPfNUWCtMzVTP8zm/oQn/HXXbwh70bE0FynTVtrB2QfaMCj6MOSihuSLOuudup9C8ZM4
qBaV4939tEr5HyCiv67/tpWH4RVBQBlPbaz03cEzNkZuQkDF+BqQE6OwK9VCjdZfubpg7cWDzHw/
IhYGGMgZucCT+KploWalfTAHPpWb4g9F31/39ravqYgF/zFmsYMO3qB53fxykh2Mdqg27qrVkME1
5ILdA/6fNkb6iVdzHUiUg2eHCgZcucumNEOU9Fdz5ssuEESLttDocQDYADDa1ZD92abzdWggLK0C
/54a4mUZGtZy93uE+vnM+GOvvJWvXCzKcVTiKbPeATktRoN8DzGAwWosVPtL3Igz7JJwgQfKqVsc
6WQKSj2RtA/r7Zuh99sumQ6WP04vPi3FHFRa7Fq1IEaqI6x0ruKDY7MB8mzPJQNgAwO8gdMMYCGN
AnNkspBWX91+IF/XwFjsX5oPI6dWcwJ3na7v2BVft0Ai1vIeNqQnihaZUqyhsaYm3u33B8l8T03+
e/+YC5xmKGhOeHuS6TgONDWtCcoV1hLJNqgTb6fRhgA8q89jF492he0vkQPIFVogqYeHDYUz0q42
7BdSxhmLpu2p3ilzgSQ22oIFWoXrXWdove4ZWFoAjBzJ/xJbG0SExQDKE4XuLYgRUeCOiSo2WmVh
nuzYQjd8JJy3JzOVJY617skNCugt6a2llWuOHi5GdHdUEAIzchQc/8x4EV7s67KmbESUdeKs0dTI
iXrsNXGO/pk/lb+IPScsSOuOPnykx/Mn+A/LF8nQ2SANsqU9rGpVnFr468gvQu2OqmPz/HCisj9H
hf8+5bdVAgNONg1SRKXG8GhVdua5s5lANWaFwlAbdL3QEA8fJhSPgEf9/o6/dTB/e8VTWPhjiQ5P
bsjCCBeHbKoar0oSW3Nb8VeLcbVIZ8gqcP1K3d7DOarAW0qUD029f9zA/nNy//fTy3/fgNRlQVtN
e8StgTAW4NiSk2LMOSBdBQBDyd3U2w1OZQDhapqYqyn9GSzQZdAvQdxsOAvJ/5OsMveKky8b1dle
Qr+dGgnAU3fRGg/yQOx8ae3CWT+WyQnrwqERn6BKYDzMp6os8IYL2UB7/qEC6ds9NfeQ2dPcks5K
KmZKp+71MjPXmYeDSaXspfupHPtm2/3zGsCSmRxbIHT1fr5TUsglAbgaWANuQZoZICrjAnbAwyic
muRwFIbSIq1B/fEUL5M1TgtbURUVyCdGaozmlHME+gwPv1g48B/P57GBIJE4oaYsHuqa3WfLp7lE
YvL76mHY6VR4v29M/CNFpzF8DZ/Lv99e2AxxVIXCAyQnbwJQS7P1YpxkK/AsVgMiLuPGhNfnLx0t
BjREvJycRg0goDangPGOLgF2vCiui6PvO5mj+0dRu8r5iqKRMgz7zYq/2fBUIYgUnRvyWAMNirPJ
aUkTyf5Y2oiPU86FdMFSaDeu1V3uQmR87kpIfORV5gHTocmNut3QFFLxEpPlHV8dFXgCjoEH0RXT
V5HgrTPzDt12hJ5G646/P6cfE48/H9PbIu86aBJROQIpfORQ1o6GJ6q2sUI/CBkobS8GFWw0dYv0
Z4lZ808Czt9WSr+9pbfs+NXBxx3sOOyxBvD6oJ2qG1L2mCBFnjPWBlQda/M0gt0FpBFA8IEt23Vn
84uGjGCGKd7+GMynLeQ7lXqn8GAt1JcyqkISA3OnZWLF83xtFYF2j/T1ffmBovvjOfTfxye9S3qM
TC/18ZTdj3MMm9R6v/Tc0SiQnFwum1DHWdlIRLTNxOAuhbpCu1Q5L2bAPoEtHpUlOoOHHEcXgT07
GXQHTX18BkDX0Vy4fdgSP1YiAuxS0DkB7+0f1n4wFo34pMFwxLEHPg8INo6yYeaxH5Zqij4aOq9L
CIo6ggGGkS1og1Zva/LSYx0hLp0xO8YMDDx6a3A7ZCZOZDAWNBbQhmk1aMgZz9OgN+5oCUaGIPkA
6Fxv0Mb7rtMNatncwWgyHk5iwrZFE3ag/4C4oT8caYF+ksPvAx+xHhhZ4sbzwAfl4WU9ltTiU1yX
piX9vuYw1gg7BjwDBoT4vyMDFXKtnAzAl6g5r4ZLoKamdBsBMKaI8uAt7V7gc2MEFCAH7I1IH6sw
2OszK0WjHJsdXqXOa8QgM+kznTdpvfTgIVIh7DeEuzw2kvvYA1PTEBVm9ILVowmbVU7wOFXM8fza
yBZYWgz6odCGRSaCOSittl8bYUubEPjG9eY1AC2k3LzKbHtXXNLoXCMZi1Wwrb7Kp/b0wG76PQxg
4O2nNBupFMYCOLhisFgnfz8WhXv1TBGxxbZ3gGVrrP9yFAOuyUY7k5BRcxars3qDLGowOJtbYHjR
AzHKfBihCVLbjDYbo/Q4gze7GaTuZ6UOJqeF9SADmq32ncWqogeC3qq2SquwRLM3n/PXFip6pmCk
y0gDHrVPMd9PBpuZjbPk2ANLQsm7K88QA8e7EK6hCL8WApMZfMUvzMfga3/HbxTNDN8OL7R2Hix+
i7uiHctd+zv+H3cVrmi9ctfweStYyLE6IhBzCF5CiXrWZQZoIUplMZJVw3Clshv0PyMNmPN4UEI9
PgNORiP3/OqBu+O7+CxNv4svACcp8MnObK6nZwAO8RnTDPE53+H7EdwY/DDaTspaWeO74aCs8W+C
bVuiKXsYD7gYfm7Az+E/ypqafijdvRw3mw3XdAdq2njtDiDVhOfghH5SiLZ7QdCxhzBYvCtGG8aW
7JLNoIeqscsIrftl/wKlpruCyzznT+z310ohIr59Htil6EFU3OHB5bBLl/dbK9Ij3TnOYhNnlSvr
lf1QIcltShp4hnpr1U6hQ9jfDa3A7N1mer16pUEBxuStwczM3Gi8Yh6qD7N2c5eyIyddWxkyNZwj
RrKUbBRZXuT0FqNLem/wFn7QgoZ9gaahxamKqbMa4ESNW8Akwc6WsFRyGAcCgHpwEfGXMj1YSXaG
zgPrsm655l0eX1kEh/ZSuJDxW0WL8pyuYuu5kIxRC42HHhrA/4ynlp+TxWALs9zh9rlTe/JixBJN
d8CJTTDnjdKXDNlJFplNm8K8scE2XYlON+tmoc/MBfvhPbZTWluDCKqXxuCxbuWBhpg5xfrh1fsS
eVY0A3udoPVgQyQF1kCV+TJzv/DB5HdrM1tQ8+csx93xjrQWvX6poJ3OgD8M1PwoLES/vNRu4EvH
l5ssc9w7PrGV6LLB4cx/egGejowmAxQ9HFar1AQHXGoURmUqi1wDWQQYVmO+bNFgNU7PjdRI541J
HeM562bLzkysyKXMwXmghQ+JGxc6R+7LKvDOaK0x83m7jm0eV8Xov9rpCf4kMTtTNkQjXSim4FQe
taAW4brGm883lFlNIdqCLq8BFpbJui8XGSuy1c6LltEpnDdG7Nbe6EpG5iUmu8f9etX26bVu6Pdm
auH1PpYxEtV+Ty2kRX2JvMirHUGrjHDFOsJCWQQrahN5iV3ZndHMWqyjZAvMF2tVAlzIWrBQsGgz
mQWnwKPW7T1aYODSjvXaDN3Cj1ftufS7zWD3poJDrcbqa8zUaPFaQwsKHk5oCeh5PuwIC/3pFPjw
TzQx0NI6xf/D05k1p6ptUfgXUSWgIK+A9J1980JpEhUUELBBfv392PfWrXN2YhJFhLVmO8aYS+Kf
vywe+Szo+OW/TuVaS9otXBuPfeKqy196olFmKTPRFWy0EhNO27xSxUojMbnaud3Y09nUTqn4so7t
JxkRC66NMkezVAL4sYNIN77u4zArZiG6mqOETQA7z2eMoP2waEBRn0UP1hWB3xZr1Cd9JQFXCTj6
M2uC3KWq4aX2w2Xk5Sx1+asx9oYa4tjLjll0A9ysUCkYFkJppwOlwPw4rd9ZDLlzxlRBFZqEdKDY
Ho3NfFSWer3g3MApSzMmW3F1VKczC9b6yMk9xbmz+ZkxHNzj0hofx4ysJfCXncLLPJWmeZ7rGHDr
5hNKeOpTr0NGNi+ArotccckmCKbwDVF1OL6hzFObHrzzdq4g+2+ziaMaqn21GEpqvSh8Zs4rSlG/
fAYPF51krwyKo2w9rWmocvVU4in0da3pLNtkXFFagHyem8cEZfdLibuyHvbUuESgej0x0E7Z4hnA
iwyAfIcMBcZnUWr0GjoLuE9LcdqYHW1X8cevfBRck/bYBxf/E3E1wHRr1stuYtkqnMlw3YLCATIY
4CKsb1iHNwedOHfY1g8+N3OUjNrMzcy5sPAvjhYVs0cCFNf/2E3AOc752coWbyq9TF3/GduVw52c
yduL9/Rva5C0brWRvDFroQtemI6JcwfY4zZxa6ZmucycTwT4LcgIq0Cye4rNb8KP/bKLeeoW7jsa
gGv4zvgaZ15uXkE1OhoVObbGaWKlXrOq9dHsYz+3z+19+Y7vSblKgdezWW6LckWd8b5qN9I5W+SJ
cq5YR9KZKaF8lQe3V2yuK0QfB38V/vNbxQY32+/EHcAGkUYtkNRqIyzxmTcc3xgYsGpeFvnFpjs2
//fUz8f8EO5Nad06HUjwj9nenOuK1/9zedVG3OHb600+HAuA/3xEf/ey4IeW3wH7En7+/3O94WX5
6ppIbH6AVi/jvhqd2w0IMQoExzt/aY/vgCQOBvTqupJ/1FiIswXh2I+ogaSqaSAeWFXxezeJ88Eh
BPAJ5PiyeXmM9eypxIl6RUi2Bh3byLq8Klgk6or93O/F5MEMygQkLKAGIVB/J4n6O9hz4d/Xfj9e
jKN0ZGhBcZKT20kLVPSJDDWQV1PZBkK+vgaXrRSNI3Bq2fI6v/+l0T0U9rl3nY+cylR8+Ca+4is4
y/ucZpnTgCfkv7XmPtf4pLCg3qPMaGszlFIXXPAlYYVTGPkSTbIK5pDqAb9mjTORHSjhx3/YH1oa
YOdw0zgtetDjCEmcmegX4d2ScPbXsGDXX21WoVdHDWQK2R3bvTVyvtRVUvuNyx/brVHb6M+S5qem
goWq9aeVuxpoj4f5tL6DAcTCPJKHRWvWEuLcVWZqoro4SXvspeQUojmyJRtBYOcz54JHRfQBif20
X7MXhnNi1bRULw57a5b54xnZQ6iYxUxln92cO8eV2Y/FrJgxWR38dmZVJmEBO/7iv9gOE2f4u+Y/
rLcr/vRxTbSROx92G6NcLYHyMDuWs82WspuGb3c43hu6RwfhwFWtN3jrNwe+29pOsCpf4ZDV+mbf
XWnWUcYhqEeS13tvc4thahFKo5Iusf1VQGXginl2E0/YnxpmoHPy5Qv/P8aw0ld3r6HIhSjDfD3h
ZLqYyCWaeqVbupgyfwx2rvL7JHdlTonxo1aJ4Wht2QGm5BczNEO8dPYwa+wA74P54ztfiTo4hhC/
9Mbo8TrgmkLVbR3ooIZkpOAmssHwGjcvI2tjug0Xv3IabtbubTIShLzlbsH2cBoCj9x5go0DFGcJ
M8V+W00wwW5mvsTzEFW2kT60IjomM0ZRzMAeEd4Ts88KzBWSmxg7TBo3eDwbzOBwE2TnQ/SUWXeq
k7053NTxjGVh3qz+L7dla2KV+yeOniqqW3BbZbPjSvPWrkye3zlvFhPDiTFctd3OmPhsTLF8xG02
OTXmttVP1PjJTCUQfTiol91v81iLXuvKy+PJovRLRw1fREfqjL/5oje2mE8B0iO3aqNxikoPLi5T
euOJrZHAUdHRuZchqS7XCwXxpHH46t791iLOMj6mGvYDQDfhOeHz1G/hG1x1GZuafvRuO/Fp3c3r
UPOhY+rkxfhEv9YlWCTMa42blcJKLeZZKLnd4hLKzigsnGqex6ATvAZfXC3qqI2u+2LRRlMAVlNT
3Wk7iQbghhG1kx3IfaSfNiLpDvlQw92+zt6dr34tTB1pERAEYab+AOIVdwBmSI+see0MkUblVyeA
Hlg6wZfCl8f+mle2EHUOkj2OGnztbKOEw6OPB6goIWtjmRITRKn3wKddiDQu3ICRh94k/ipzmGRi
vmzWh5NFH7/2lVDyeue5rejOjBeym1OxAS9BZKBZ5VL0p4C/iU3sG583Xw4JX7+7LNrhLDHE1tts
gn/JEkkQMRVYh6W6/DYkQ7chhep2ZEWo121IlaiTYDuqs7b8nzO6bfjd8ESQprfN+wfuxaY4Y9Kr
szRnXMtBjtUloubjOc+T4yEVQlT4Z7KEA38e8WSGAqidVV+N9w+0h5fnizypH2Ah41DwH7s+vt95
KIXlTgol/qIGCt2bLnnui6slLfqEulyBLVqIifwrJsW2Q8NuRams2lZbkcrtr/r491imkP+n7Yd6
/vy+FnJCQtWWvZL9PXXIqEKJgvojzD1id7/CA3QGJDL7RRpVeoV1iSd7yS89MRS8LGkWTFVx6qSM
0lg8dxh5LFcwSah8aaQYGmcCDH2dB9WxirpA2D1Wrw2Y7+KoLZWDEk6W7VmIxR8W53KCc683t0Ub
Vl65LDDB/1xqxSVHdW+mLgVHcHoC/K8N/foaCA6wyRheoBCUpIHn3DbbGbQUn6Iu6QLswZlk5xSj
v7QpFe9OnCQ6jOgNAHO5+ZyoPLwsy0CI1Z2ENX9aQoLG1jUkYLZHfvNHEeiUDfQuhCXi8VyLBUfj
ozehdLoshaAh1JbdeyJ5sNPBg2hLzsvtYmU+pHEaydzUI7crgy7WHJZyUvKGhIihEg1RerUckVKo
7td5+bTNrTfukhO3lFABTdQEBJHAVADeYWHhgeEAcWsr2RSdd4BNgvg0IY0oKU5W3gkTOCM4ibTl
9PAxHqbgd3twXevPiWl0wy31eVsfQe+oWmGM/JHfulVSW5KfH76kSArIsgwUGDVKwbjO00X+14Ta
XnB/VfN2moIDpGgQpOGYwCBf37ZyIi4Z6cnpFgEjv2HNvT057PD8pae5ciy4kiOsmPRuQdW1+A+E
XO1M4sYaUHHXsIunIZ73KOFfpUhNJhwvd+9mRaur9JXfCbZJXDzwdWVAdyHHOMjx2Kuc6981nLhk
rTSBJT70IyjNNKnD2q+ITh8WnMf4GSDrwC2WiMi5KyVWcEgJs3kxv0R05qgtfkPYlxAzJ8k46n9w
InjsNpS3jD5Put3LayySSqpKfVL7snsD1Ud/njO+BwwWojQx3FJp/nY1EnhA8+7r9LUbyCyA3uPL
vAqfQ15Fkl35LWq08TtgILNVJn0gBtKmjl4b9Ueg9vSdM6UwKBOZsU77lzcBx7TKE+FnwiJCjpkd
UB+7ANqDsExDsivijxEBJx80IcPkhZCzSIHLEGuIwR/+DRZ/yAjqP9FXyRcIBSCDFuRUI7bV4LBx
god7fI+rv94njZpdPCRBLlwU9FzDYXAU6XrLhZw4twqvzXAm/+F/gemqi3SVOvetthAW6kLaX4Zn
Q8NcwBK6rCXQFelq6o72ciQlz9MEUGs/Tx3Rllwb82FJ1ssMEvBXZh49Zy/zy29E41gkwPk9aJdw
YYQQJK2XuWnM2JxZGwhziQV2dfrZXqUc89RFDii5k5ExSj57JZCjUQ4o+AHHYgW3Y7xnyBTNj/Vl
/X2akwV/vKynY/O9FRagCPbK8Fdl32z5JkMsoomn7IeZVPp0/z4BgOtOYJkvh+zA4+KvOwHYVMbM
0eYP/RaeSbclIV6/TzxMc5M6dX/KDiCcKU+vB/d76k6g1YZvGiC026zf9ifYWnB1b5iqLQ+zw/++
idt6YmYHxv9kB14OLmQrbsFQt2uOh7Pa8itxKw/fbvPb4fVXLvkT3QSe/e9p/15ZDMfot2U9q9e8
BXyz3qcQUS4nxEIfDG5PMlc48I3P19V0Lu8mOMSSBdQF6i5zSIGJNN5GZrNsHNyoo7IkZJOggXRS
dr5YHYJNBxFCT8DsloFC+J2bD7e07lbq0gnxSvPr3V3F02Iwv2QOE5OMaDgWblem7PqkBXFxan1s
sKRgQtTET5n/5rWoOwZ1cN9kLA8tIt5yO9xxab1Pgv61L6S3NcWSB0VYxazdV9DrJ2CNUKgfMfEK
1ZCvTRGV2kU9F336FAuA7r9XFtxk9nYnks6298YUMgqiNxEQANcqqhcdxvnA8DS/D+Tg9fdYVdF3
8wGGdeftYBsNua8vn4o570KlIboENyLicikPJmRNyJHAJUstZSl7D7/3WLybD/nBCIsiRBcY0jcC
cdm/zUWnt6/HMmL5hlhDS15WFOeKlbgm5+dCgfx0pr7qTePvjzyHgX2gLRGLh/HquhUjJfjsR4kY
XU/iQl5AnnlsyycrXLhaEP6eJ1VlhQ5a/eOBAKhddAn610JKVhkRdrsZ/ET91ypGHlch6MzuxCjh
50kZGH3wrI3cykh8XpsOEzasvH7Lehq+aYwaWIyYqkFyMLIvkfrzZrE8KGJW3mf9iIu5uv2E6ukR
N3F9aHKriRFJOFAnOHzDT9geqnkTpxVI0NGaOoUnbGEvCFtIXOtRSPJyYITd63Dzv+F1p/n8d2pi
YdvE1ZxheRdgZ1o0/b23xv2fv2HocNz/XFdU8ReyeeJGw8ya15TmVwib+v1qONB7yXHnmg9bcKn5
vdst5UDzlY3MDVY2vXvfvyI56JbF/DlltkHNFqaPBFuQcto9EJadRXq/KpP3KvM7/snBO9H8G0f/
4C5erBg0fciq2BXWafAQitGZQ93qtamix+o7O42Np4vqSep17nslUm0jPK4Jol9RH3yPZUKKyddm
NT0/kmox4vEQHDxW/+Lo69sYIzq0KhbpuVlVF4teA30efvdYwb0YIu9sag4vH+YxEFDzzAbqxxEv
Avj3WB8fw0+PVb6Xg/EGE++/kw+X/jXv3NpDHMAvHBa7lSfVsQSxjwPgt8NW0thvRSQGiFwATezY
RJgXG3MU8oy4Z0GXW8lVo+sSCQFXIhdREiFCjSNWXCEa6NaD+2jtwr55PWXCN9lOuhRtOLaoD7xs
JWEQCgnc2KBsB9kULq5789BBWIjzT/B1n5Fsf3jf0QtwZvSyMne0q12BOjMF06Xk1NZteYm1RKM2
/XK782UFJzJLKCnPXzTyLvtHdEuem6nebNTv7H68vXXGzqBncN3kmxzE55KuJlTmnXCAKKEs87Oy
/O5SQrgctLKuwmugnEFB+SijUpN5Rdhs1eiO70KsUkomi/wkR58Sb1P6cjTBr01/L2t16Nxf1v92
Ehbha6oLHMpj+x2bzbbZyugxbZX9CDZ+MXibkyzOmpPy0dN9t60GJ4Jxx5wT4jKOeI65xyUMVr9e
i1twT0oiJd99GvBGhf7e3tZsXzxYod+4ls32fkqDNBivOJ/F8LTSF+djS6NXL3pZMFqWPnRbzpIT
KZ0X4yx6Ji8bDQAZ8l8YMpBB4BVPsRomEd925JaqPokuf9IHgtqHQUopn1xKrtu7L4f5eRKixaHB
V3iZ0s8W2xqqazkccSHkRZka8mIwUaUv4djtfIvOtpcvSjoV7Urz0t0tyZIXXUOuOkNTlKWypJvZ
z8X55ND/+5dKxiie0l0ADTm7+3cfGBPcWEwhuP87BMHPzyR8etvxUg3V8Ing0QYQB/zA89X/umLY
2Q+vWZSREgtr4g/nk8Co3SH5jWrMG9MKGRnywChuoSAru2n82Lx2iGsey819wwebzCcwaq6OYvX2
xa0CaTdA8gp4Y2p4C5+zsfMibpXdgprvZUlwMus8zR6uQm1mhgHKQg1THNmUhvJ4+fRuAfMbvemS
RXdFWeN+hrAT3o8Fd6mgdDV41I8nLLOICI8G2pGSJmnysYgGuZBhZ5DIY2lQ4CcwqymNvLfoJtn3
eNhl9Zo4NwTRf41ZJh8qM/K291cToKR5jCso1jVQzdvmmjSSCS2M1HQocpKmD6VkVm0oh4Pehxxe
qEoO+0OcZ8FkQW/GGSUMxbJFYCl8pBnCN64WjwyF4nG3uxJ9fxfTkAjiMI7abWMJzmM3DsfhFNTb
OBSX4xDUWusNv1RCdaUmj3Xzly3/sa7I2e7BPYDosVNpUmk/VLExp31wW7xjOtWCaIjb11+3HZb5
qaHjshWim10843tqvj+bsqdma43l5Sv/UaW1WjOqzro9rF5btZIloW1hFsXpKs1a2EG9WWe/iL/3
/uXq8OeHNHuPneIDAWNXqInY2IpiPLU5ww2msq+mdotWFfzqA/C60Xuewo4n15okk0moafpVMkpS
VUivH/2LENaWEnX4YTLXosMDPbxJsSuB6Nbrab1+iIvXIxCwpPkMAUjxMetReqCVNbEVwSmzfV7u
uok7xJedd6PnUzkXbhWlftaS6EPIgB5+g3S8Lo81Dh05Xq7HFa1F5AzDt14yRtdkxLlzp0b72X6B
9N0dhkiwlidzCZsLKYLbCjUD4TkgcgB3CFHg6GN5DQpPmA5fcpFagR92h1c2VL3v7ay3RGuiK5EU
jubdTzoeCIOTZR9/FygcTCE+IJOrP00qo6G27ESTnN3+0kogVXuZ2R9GMzefjAH5ML11UT3jF52r
V0hALqir28V5vWdYv750tXz1ERxUxJX3bCI748f69uKFQZ1uLp9ZPnaE6bzg4yBUk24+wDhudkVL
TpuL95U8ievvSvnMvh3jwJHCMrhaT3ExVQzlnkzfMTJnHSIbavil6gq9rqJvdT+p83rH7DXimjt6
N4frzS0QPrstx+6NIRentzC03rWRKaVGcXoy8zPKVEMeO7kadjdgFlHbe/As1dprKWXLtnC17z8S
KdFto4h+/2R2nDEZh/XYFKcrmVbcoq/t/jETZpmwkKlcy7GYrer3CqubwpKUrO5tMXJdzaz24j5r
ZjDsruLpXs+KLwppTtdt+PpIVx/Jquh3kxLV63e64pNyGhI14DL8qMmUWLXxbog8Zl6lze5MDmCA
VItwKCNGYYDCBHpD7EKYGiYPehgN9G/jC3WocGWRWQbRdRyPX6FaOsNpUg6srEnpTgEXcNW7VTqO
MCXsL+YBKZXVvy2YHO3fRAlvXfiUZqRTz3T/qGeZuCvesUoZQmCSQKAwH2l2oc/wdrj1Gt3fzm73
k6uVLku6TpX7GjviJ3zKPliotPaQrlHB7nWu8jDb1EJQUaM1BR4RPHSrPzSjz4wpkIljU5oXNW4x
TbIOAAVKW3c3vz9IymPBWwuqzbm8OVKmFz/9Mb/s0sss7aJGci4rQuJGtbJR8rwg0Rinv9Wmq82h
oXMnfqOE9psdb9BQD+XTlOPcytnyYW1d3w5pCIWjxY26f6KExYmW/O/lqL0NJE4YzrJM29moBq1r
QZSStAV2AiJUQeMT5/+FAohWFVzWlyERukN2O16mLuyJ6ge+3s24P6HZG9CfYjQN34dCtbMfgTrr
eZQHIx+Y4qhx6usMvQqPHX3HEkDWhAdvMxvoGrGFp/SIOO2fEdpFIHfavfLL+iO9Clv3Uhri32Nk
MPmuPCqFJd89Lbwj28g4ALpfmVsI9kcEVM8tQiXlmZu/FY1rgKNIXs2VCDZj4+duEcpt1M17iq3a
Yiq4b0pOyKpUgWi/JZthRXj1f2PQDOGvbuNCpd9mg62gkBGlAVfhFpaLYsUk6eC9fsUiwTFB6u8T
mftzc04tiRyf0CAYrZ5QIOBAQnuE4KgZPOOTDtyustVVJE7hCQbqId8Q5W2pWK36eeNlvw21c2K5
FoM3aAtc/ZGkv5D5xReMDYX+zdu4DNMajRrjXhjRB/qebGDJR8M9MSpJbwpToaCq6cXV/GroNenY
X9w2X+/nT4KIRLUbLzl2ohm5yU3Pt2yi+wkc7XePWSEjw6xc/qCmYaufKJRdMejw6HDN40Tt9WYg
bl91ukb2a3/dXrcsQxOXmixuIdUTYaDHMUPxRj7vjkAfPbeUK8ShoDFN4AS//elqGsiDOBdnJbny
gVPifW/r9u8yv297GhuD31e91pV22lza3TfwPHdFMI6vG6r7fuddo0vyOP6LwMbxN57G73N/lnYd
vcflZH7hhnApNN1ugHsxbJdFS/mzNVbVn7YAPlsuR3ElG0yOYc5N+tuAugQQcu6/OjxocYio28YM
EIBB5kssIJvq6tTQpkahuZMCsuPwPyRu6WqqH/MLE1nRufbsB9wacTz3ixdyhbeIpIn666c5czs+
g+4Gg5IRzhju/7s2SsJ6Q5J0tTbyVq8BW9bGhCYRA3YAxBWGzK4gNUMWVzNaCI6SKdYQJ42aYA0K
Gk8umFysC4cpWPxUV15G9ZxBOuwLs2ktloXSR92MEYIa5Y67UTXml5WAQgaMxJfONHGuF8vmy3Hp
h7Qur8hHLitduDFzZ4bWWAO3T9bfynBsqTE5bZiAqmqyzBQW2EC61DFq35EuC3qnBo/D9KmPTjKC
iywDVhq9c1depL8ZTG+oizMmdNDDYezLH94r3YtRfspLnXHSz+Vjf8XBZzpwMoSVyAO7wmAWfE8b
sDBfip6jmAlCg10Eruyrg/RCXQjuKHzhh55/dQZ+FsivYaFqOKkbyIE58mG9/kEqCfVpLALKAID8
z6IN5wuWunjgx/4o0gDhcNHolxUvLT/Qa/5cam61SiOpkA2JWX5PY1B1Y5fkBhETBxW/w84Z5sBs
P+uqMl5/7U3PRV2r9G/0pj+4mxCjAjiheQhYC4w5ioMweYHN/vBMqLVX/cmE260cUB0oEHdGbgp1
cf3BjO/1Z3EnODp81kjlTX+F43OiX6Rht2B4tSMCvKNfAPCYUA7cqXr913CMA9kP5onb9/aotizY
vOmKT5AIIVlotctHuvLb7qsSO6H3qo4AkYzwhaojP1T/gYRh32/53GrOj5dOpwRK/RCdvnZBz68y
iovRIylD036qE92qvPviGxFmAtzzJnDoDAQ2M9yR3q8e++53fH4AuF1OtsT1VB0n2x7BhKhe88nf
J9Kzl34/X0+VJxygvH7cd/hQmNHBjLjBxj17g3WLZA3OJZP0Z6OXp9GO0aoSahO1wdf/PoCidwdX
y/JNdXbhpzGBfYpTA1GDR22IqikAAFF01A+QM1InCLYP+/JW6XLE9e7mrBbp9xs3ODd5sBPqgevH
hRY26epmC5v6Z9JzC5oTtx1qMDeIW/JNyPY4g6UYsaYUsmkuKsbkk+Qnbkd5+iC2RVRNKvMZLNul
Mriob1QRH60xlDmnEF2Is4H0jAFCIqeMOiEluSkSJYKZ7xBE3HFH+V/d3l+6uEo3DbCJFUURFZG/
pXZSU73AonHKG1bKk0Z4uplu+iA7pvPXWvXbaLy5+NP9xBFInMpVEalbiml5fPvrFlPIxExXyg1C
9u9aAO4RS3vW0Pab8MmH7E5K+JT5qf1RgskhW+UHjI5MQoeBg/ZN6HA3m3TWITp1x1qZRBSpbJIz
129nzDnx//6zuB3I8qX1M+5W7WGEUgawjwO15MuBNY5gCJrqwwKT/nIA2VyEBUwyDbjyP60sYUP5
7/M3lIUvUAHkKGVf/PL0xwm5ABQgsECYae3IXaSW3dSzaodwBM6uIRHAZFEJODECUkbGDWBviEzE
FzNcbh7ziiIcmgv5QTuXf8/5frx7z68XndUVQOF+hPVJe6DKCcNKYlXM02OLe4LYFNeQqP9yWmfa
Po2eXLurjg4GE01aRmLDBL+7bwrS1FQoKKX2szRRTsL786Clh1QxZc4j0ruOSNOMD6UxuE1vg3hw
oHu/9b4zRUZ0ZIMm1zfV+fr/HwkbUgLGh98SpqW2hiDz2OAxB1HoRnfDGyF08Rob2e4F3+Uw8Tqv
2YjGM5pSlGBPAfuhaYiU0b9nYbF5nGWEp/rIzPajwrg8dAZ79f3gjnigFpR4BuvfiWEBWhSR5iMS
YVN0vogi+pnWx+0tmFax9qLGIiTZ+CxQV22Q5QjFu4eDGgneFA274W7iLqmMQuIiNt00Z0j4HaXa
AxUZWPEivBCEu9ix3wSxq/ZjKII7JIjoZgKs/aXwRyMEdNV3cFgiwm+yntL4QSbmZk+uTvaxpq2P
q3pWKDYf5Ma+CsiXNHs0BYTtO2nvbgNGtjBaLULZ4jqZvepB56WFDiAa2Gak0kTY8giho77mp0ek
D5qk2fUuGxJdG4iPVLaeSHbNGnY1m67WJwnfJ7+gUE8tjWQk8FSDCIltnpPS58a0RCjBJIjCCHSV
OWK3M6YFyhHwOAbVsQByQ/2auJvqj8bGd83s1tagckVoolGk+gwyX1SLZcpt7FFxSwntNsfyToIP
bW1jjG1JDbwewsE2To7gBTv0FQfDhbeD7cA+yoleYM2h+LoaXNbher5ui48xiWS05SS32BW7fq4d
mvM9ui8yxrsKs/fmgnYBXqtI0CRh6tpk0Dnt+riangYcfYtg/AxmXs1ssdGsW/CQXQr7QitNPhI3
lBICbuY74QobpOPM4akfKHBbmAqmCiJL2mo6GlnfXyJO0gwsRYqxKIciHg7yuiV4cF1tNngh8H8I
OfQ4Lfj+B0oo2AKNhgH3wy4hcF6YYYMlpzlJ+/JvvMtcYa0sm9mfYgJUiEIG0L2I68/TK0fXUWVJ
W/1Fy2b9OhSHeo3NFU5cV1QdsMYEEVRjvgP/8BaS8l/Z2lvQfaDhAnH3AptZHOiAYOmFOQNBXzrm
qJzoTDvD0OB0YZTTI6UrMK8XOMnbgfbZIDnbUXCtchMWBtd9cQM+T46zVD0Qz7+33+emPFOWpWQs
ue8NONlA+h2vvr8EDe8zT6b6tsT/NZt/zoa3UagAYajKjU4xi4iAWXjCH0YL9Z0UJbmvUdEqJEoB
KP8ZBBTV1HjGmEeWygNOLjPdMd8AMe4mUc4DHRjMJTZ6Jf2MlthWOi/UfIlrOGVuR3ciln9NjCk5
JLXVnMqEwbOQXbzdzO6Ux8rHeKcmkhZqiwLS0Am8L1mlxQHZjXw3/ftG0zNqbG+YoK8NkpgrpNau
/9SiEJD67Ul5caKb17EiTEaELbrva5SRjkwPOX7246W2UKjwqaSzlzmfYHKYbCjXnlgHeTzajGPs
4/uQYpzXwpqPTMrUeWNC/HKl+fJWOHTzF3rTP92cS8nyfWwfyTXVr7+3OcEgV41Inah4+kOSwIXM
z/0/f/305EU2c7t5tSO5ZiPhZipkqu/GC003aUc0cj1i0D6wx3/yE7//JMNVyQdpEbZbeR6qr171
c/mtl6XTLdIEc8Z9J+omAOnsfM0yrLfNvyptg0ZfHpFvFncGouj9mVvC6WIVhXV+Jk1Thxv6EkjN
xr/5tgOwDY3+h+1DsAJjAcnO3+rQE5aceNKEJQKivjIIHei1gFtqVoSc6LduHqtnXC4flJuVn3rX
nElWqJfO1VAiqUKmmbIKNgTPybIY/X5297+MFI8CSdyuRj8NWm4kwA+DK4dl5npArZn+cJrvMzk8
B0N5qtn00EbORAnKz7Xlx+YIoWNRUosC38rYadhJ34S1XA0yhETs5UaJCcWQL6T8RVPoOtgMFv94
9TwPLp7IhB7RgzyBnYnRqz98TCLXfEuWZ6c/dTOIqyDSLwJvQ6IBDDLtJgK+LSZQ+n2epok8zyMt
5EglMM8WVS6aQfPX/hJQpRAOQxzYD1d36KLfh2Y5wXjmNwADJnOElIf3Z4NTDiOlfSzHGzDPfrEb
kJ4f00Bdk17N4WWC7i/P7f6K7ugWhwcMwycpmKf7OvyG9yW98JjX00OldsCYyNWEDPcZZ3M+2gSG
hey7mLsHXKYreIH3LALxHHC+kRC+4jooXIFK/It/oPDtfKHQo9XCoXJwWcHOo7bljpdIWgcVhqGk
kyQu2t03EZEr5XNrh+lyWPzHanVZTcLLL01drmtv0FEiFdTmoyFrxpbkU+PNqjvim7O/2kuD0c8n
mHLI64K0ddDrIrJ+ku5qw0ouP+b9q7eKwwYZ7Arrkh2oDTlJ9mJusVFecdCDN3qQdWEYaJUjF7Tn
I18EXVkl419SHt4L38TSg99dVmYrIL44dGo+H2Pw+gQIwtAGvv39QwHuiSdVBblyBIuGusSY6gWF
9wvjuwzcOWkGwm8v/Gll3K37yBzBGMXqUXzbMgIQVTlSLtqowk6LmyU9XpsZwRE6x8tprNG3HgfP
9eTM8qt+xMXkMF2JUcNSkOfPTZ1QwSQBo7S8hrTpSa62zgLl573pQtrgi89OmNdMu6NwFk0thBxB
dugvnyAS4ZPceQFQzZaQkU9MF0Sxrd2qq8r/gsKHorIV3Md6ekr9Yt8mUkBCfVtJcUtPR/a+wW35
iMj+iVgv+y9lDfTbnsfLPvslIuep6pl4Ld0pP8yupDGF635vUBRj8wjhx7puALiAwB1bZPVJ5tK2
QdLsGXVMzY1H2xHKrG8PRYT9fXtzW5PZSABMl8JhhEulwfk3k0MSr3SZrbTD0IrLttfZOJZikuLn
pjtPY+FAjWzX7kY/eVQFQE38h3tdXkDHPM+31dRPF7ck37DnZ7BWFik8qCJo5iM/94tAch/bxhkQ
Mf9h6cyaE9eSIPyLFAEItLwahBa0s/tFAW6DFoQQu/j185XvxNzpdndjg6Rz6lRlZWZl0QsNEvZy
/4aby+ro45KQtAtto00fc3V1Stu48+8rgQpXAP/f9OhQNzR+vTjtzKDYDtcPfPKaBe53hGdxBBPO
lkluoyQKzgkDJ7ezsHMfC+ALY0M5cPPN4GhTSzgaX1XxYPIBshzAUMBkdopVHBZmQ0RCHUyeDm7P
GEoPEW/bO3PgfHZnLw9o0ayzlAzbuTpGBIMDxdnhsvsc2CTDDSDeA5JlTttjAjaj1xZ1J6i1klmP
x7jIJ6PMkpT3HAGzEETZTaPTxGB8IsGrs4iCgFe3o0V6apITHycqvpvMfgYvQfe5f69JLHPSS4wr
/jJMWAXnG1tmQnnF3vjsG1tdmzM67DUI7gieIUxs98SpCYVFn6OWcI+7SwwbFo5g5tU72unh283j
nsUM6hANQ6SML3OAmvi2RUXhfDZFypG6yuka3zbwmrJZb2pfHMzALw5JBxkR7U+iyAhMuLPIUgCl
5hys77T41VHC8iMczaXPtmiXmk9kICotkR7bWcQ4p+6rXjxXGkJjzlf/5g/jLjo7HOgg4DuewqR/
GG4GxHRALAoashYyv/hJ6jrwC9eI8YzozUlhCEEb3JvN5CXYKSlRb84xM1hwdmlzfUkcojrkP/BR
Pi7BXZOXmOnx97THgSJlxNkMBJfWbhYNUW+9D+zuEK0oIOx9pxyKxWCuJ5dD5nQbuooBJzXCU3q3
7x3N6hCgj0IrNdb5rnR2SnyL8V8c5WBWFggS/xX4peUYQEt63PvHWcqlUNmVHN+Mgq0mA4Px6Ez8
nPSDfvDB9/U8AX7r2JpUktg/A4oAIrZjlbkNuPki9YC4jNMR4DBJIHgJq5SU6jRev4dT7mq1xTib
JAhwEgN7mgnaz3BqdTHvTEbOQ2PQMhASQZnqhCqCAAwFLIF6+demff1W3yO8Es5fj1+42889a4vD
0ogLH+vI8SUeWR+PnekPN/W/fEfo7LYAKkSDFHPJ4Bxxq+8HjhuqcDYQT9jhXrFDsg3oKQD4YHFn
fxPXuA72N0d3t5Xqx8E8+wf4lSSNzw2Emjn+cWFsDKeKuV7WGQkE7RpMP0CfsUs4lDuNq5lpPimW
ep2y9S4wHyQxAShgLiIR4Uq0YFQ353OsHrC0JhBU/16Dr1NqHh4D8rDehgyIU42l8YovK+B7poP8
o0YuHRDQkX1c6F7F/zNL9f46kDpNi9atFw9f9ZSg8a8r+apYjECur/wLI+STyh/8mMlx8T6UoW43
LuDXtPOyMYeVdeX2yf9uQNEJh4us38kF9F+bnw/9pIvaTS86zQaL06xcA5nD39BhKDYJkjI0SlVg
rCCLoU1kqKonjDeYiXGDqqJeqggLYPgEpwhXcGLsfaZN3l6LveZjcrJG1gi2F2h9WGElS2ISXGZg
mNaQj/yaVsHVGU4QW3+NImXWQZ7HHiCu7DN8/Tf8Ofzwv7BrxHKRRYMxCoy2yT2op/qE6pyf2Q//
oPpQsc92Pclh+2KaPL3MChuDTPq6I48lb2lIUoYwqgFVSP3GI7cfn1BJZF/0JhPOLccMJArD5MXR
Cm2a+5peVlAoodTp5EEM6HJbOAlwdANZhmaietzhfGzitzzinHlAfNAtxkVEGKxOP97VKsbQC5DJ
3nwVPe5g0kxo0HPvll74Hjdo5kqiPeX65L3DepwxFJN6YozhnCFoZN6TNfKE/HsP8GD2MngXR6LE
ddX6RYyqNKRwnpzCUdK3GQjikQ/4pL5Wz3laty2dW4ckF3NiCFDoLMhyGZDxRMhznx1dloFdbAdw
jrKpHNsUOQhrMP7xRGdb2qZ7mVRIxRvRoExGHoxBt4h1miDalJPTGaDwNaa0AlCrVoiK6LNEmuw9
0j3kFRcH2szi6mQLzb2u60CulFBPOe4gmcLwHT1GqiVwFKeidyk8vOy5Y/r4yhPTcHOXaynQp7J9
bMRP8Fgf/mVMvuNWPm0z9kTrlmkZkqqyO8CeLKt287ThH6tF39MTE4rUKXpMmUbvdVOyEZiyCqEB
03gVQi7b06J74vF8eDYcIGSb8HanjYM3s3vE3hMxoXdxlF8QOhf9Muun43qB+1jLAC3obhFdTcAB
vDPNoZF951/O6HpH3yc2nc7THn6RlyChKAJ4I5PBtJvIMJsjxHjTbR0FrfOA4Ucn1KUK1F3dHkCV
QW86HY0vIt7CrVcJPl4VwBjFqBQijCtxKhyxDs2gdu88GMYc28dYRclDOmDlUL1UD1KOb3r5DMoG
BLCbmzsvN7OqVWuZE8XGVN+FADKtoYAaiGBa/q6kTkGK++D9uVFTlLDOEQ6NFqiRkVz9fDFMSB0d
Y3oOEPQuWlFTkNbRefdbF6t+9LOdfQpytG4onMMMRv7DO0PT7PEztIS3dhADoKgryFMpMZI+w14G
6IiOU5TrieKshGMPeRCWdxlcp+hZZiM3X6ooVhryv5Fb+vCGtkaKemBdJmXS7e/Q/4f7U2KsLzDO
+sEFucWTxkOZkpCWafHvEvY2mZP5H1uRZ8OtGaDBe7kv9xZ3bj4bHRjQEPYP9eK4NTb31d+35Wn/
0MR5euT/yLDRyqHDi8vwsXl6+aomJRR18YUHLOqq1jUT2HDBdZVFR9J1PIaD2+YIPUlbDONj8gqh
oqw1d+AqKdMpcNTXvd7UDPt43pYJSyH6eBdr8IW84rbuTUz7lCjQ/m8uHWLLiAqSSqx27HvAGCD7
7hFZprwlaBHem0iar+hDslDsxXOiXzb9qqCpXO2ej+8E7CvYU0lOKjGIMoc5QaGevmdKmk0/a0iJ
02ahWljxo1cVKuFjanxRbY5FAK4iCOggC3Jf0XJflggr3CF/CwkB9fDNw57VxXJvEkGd/+lHXXLc
D1INE5d05CbMcBqgiKxnpj8IR5jR6gtcLdp1u24EgKA9d1qW3jt4IvzNl5jp8zZZinDEGsyoOwKU
IssOeq8yJ/YgjlAgPyHunXbu29amdUz49dr44b44/xtf898EYKBEItMp3TIvye18AgZWBjVru/PP
VjdTYgbiIZTHUN+T64Md44oKUvlzjUXfssyRYHbr3Lvap1DFrICQiu/7yx9AlO5cxCVuBWBy80Hs
qQps0e4Xk76FShwGkZGebX2IsSkfj+95A4Mb85weaMlZy4mSNLGIgRAKyrQzvJP6Vo6IX/Zl58q7
92bHqFsPnD7Udq705tdko3KIZ8AmSsBYGILXzVVZF/ewmdAAHXksiKQm1ikEJnAI/0NJUMSE8KSa
LEkyjnEDYxAWFv7clIZITwnUuDawmLj9Q96dnxBj2DG9LqFAUS1ySPM2CnYHNFmmJouKEU1ei6Qm
TxT3wyXnNg8bcrrC94rmvXVVq78bOA88wUfbMlBYJSVpCsYgmICSPxPQOYrtxxhTag5qKCDyJ1jb
pVcGCCgZqKFPdG5iH0nOZZL79BIccy6vbmdXe+TWM3wB7NHXKhs/sTE6cfY/p+9pj4VaoTpE0WlR
0IS4TARNH31riaBWmx4XsJB4zo/ZfdxIlmTzqVzmPhFcaxSkZXCyexOuAUMe1b3yA+sQptOkFyIQ
DXqE5Hd085jwgSZNnxtLkQJX1HuqBTvWZoJNMIoGQd/tE6EUAmW9EkYe9tb+G/sHkXXdEBd/0JoP
rN6yCNV5PzK++1E/qneoo1Cgi071EVRoSYzfawRE8P5XIUYRJSiiE1SkmOC/DMaivcmh4YxXOKrD
6LhN67RCNHPzBh4cx+QdKwTGKxrXemXOB90YPf537jNRMpKw+ziMotzHI2VRisEJH49JJvLX+cKc
F6ucn9OuVVePukO5wGS5XLSrx0GZ5/yex41o73AS8oWr+MRvfBQ9DlgupA9PLGLuxVeWnBZPRABI
C3wUxij8TUdFgY3yJnr/lL7KNyi4pHx+RLHXj3q2mPGY3F0TE5JeqKDj7cfMDLfPEfwMT+4N/UMk
PA33SfNuKyUSjdPAa52b03lV2ECsHpJCqkhl67DdHdMLEkNAROSvQ9tgGAdr6E/OJzFImfXC+7aX
Ep4Y3pLtPvEnHv0bpi2wS4qgD1rgor8diYxP/0/LR+9N3f5FKnV7zCYfOu2lRWOu5UwGJhIg/7Ye
4TuYDvCQuI9NUWE6/5BE8xo0YRyB3mNvwoM+s8sO/zLMR7vZbaay05gDH86eHG1vjFu3p6AXmv6L
MxrjJOcEDVFhESvTk4tgGR+ehgfTd1WI2vU0S9knCN5M1wiHqclXRNERhdP6sTaZVjRXtrQKlW3D
gGikNMUz1iFE/nYyoKa3viwLunNLHJ0vy8H6/nuxc6ue35fP32beAOdi/zVmNOn1+x28g8e8iYzZ
Y371Lt4jftu0DiXwMrNyU03muY3sbFVu+/55ARu22cH8I9TsnptO7Gzqgwp19cqRoDiTmTAchxSb
m2Z3za3sNtOT96GIK+GcU/Tg0bMyv+kLgKfmqfFDy/z1k7fju/YF/fjHDKB6eaTwPnwj4+cY02QH
pxhyrBaee1uKz4IG1Imf9WzEVIGrZf22uGm3JMjDH+of14CZyAQ+GgtSoBQBaWX+hdbXOc344Z5J
Wti6IEUE5mNE4AvuWGTl0wWHbCS2KeekIV07QqeH/Aw09kF4rNJDaUiTJOTcmWEJtIR+zXRpcock
Tr6Ytgz53p7zWutxHmAhANe5AAWj6PktgosDRZgElmYhUwqolr2n90AeOiDpgvQjSeGE1AK/GyqB
ykKRTFacYx/CuCdeoMci+u8lOPjMVLaSQX528kVIeXZvnioCHpKnni3i/Bw7FPq+thxqNzSOKCpW
qNUtbVYGpv/EHp4JXtdpi56xmQ44ic6wszkR/ZxMCxUnJGUjuG4MIhxM20hbajRvMTnoxwO4/MF9
qxNl7lsFifuRv66Y7PeJi/0gHKQXemewO9aGzoyMsRGOyIo5/Jr1i408wPuH2i0U26Sf2+jrsimA
dHGoaEJItMiqCWBDBI2i1u8R40aETuFGa0sd2wX1Xx9vhhs/eN/jnXi/dJBW+2GKJleyjGZdyyYd
1synua3LX7bIvsQddM+ufCGhxUcHqGB9XmK4+fd1t36t2R+v9Wv/t4eU7f0xuS5hEtZzbQ89xMvW
GDfM+kuDM/sR03vvB+Ws5wPM+fmsv+p88sY81JNyxzQq77EBJU/gUyakcaSfFQUYjCLrhdiAKRMk
yGCbE5F7XSjfTmEdi272A03y4V7Sl898FQwGCxD7JyZHZxDHwaYkh8tR4WIqJLYVa3nUJuYSWmiE
HT9H8y9OFYichOHpqFDNX5XHzGER9CLEVnxNo9M9BjcUgoYj+eszRdxgPylUUVU5PTKS4xhdk3v0
svjK394d01KCi3Uj7eimlYu98p98/2LZmJ3ptpKg3/ToDgewgCmbEPbjNnDxJKvCeYL85I6vKVFs
8nC6Lw9vLPRohvePJv38DipdY/TEybt5eUZy3FWrl8e8eUjTpt939YVcFwdTTMMXzxrF0ecZxS/v
MH6SyONfw1qlPHM1BoVScllve4SQv+X+5hhZ9SfdWAopRMdTSRYZ8sVcyZIiRZwDyTArajcwPLYq
PkykRhcSHhJdC0CRH9haJ/RFV/eGRY0YJUCQwJGhxA2p40IpOfjRGUYRx/AM0nAMVQRqKkNA5QgS
U40XNQ/xkNKBoVY40Cl+Ti3NQAvG+rwx8cHcwkFOwGNQxwYWH6/ZcU7aiRtWjwNkhFLnxG2kkGOp
MGGSi5JXX8ek/gyBxqSo8zHoQjeBwQEDPCjJLOyzKGqkIFUIEAZTDyCzW2WAstvDe8gywjMqq2Zn
JPmCIV9VaG5OC4qtRZY+obiSVdotyRLGcHza25ppgyRLnYfLBfLuq1+k3Am04TljdzC58TSc/iDm
eVcXMyaSQtNnoJWLc4ozwBjuPEUgPEMvh1iYIJI8xphj6pN2ThaOfhR3lMG6njJxg9mg4Cg6K+VO
5lhPFWIrMAKWoUAgZKMFD0dMVAqcm0hCvAviywpbisbrgEZuIWgyGcCVzOuBgxQhBgnYeTFEuX4K
4PZOsmTgocb/MLdKJXfknW1zMmTEVW92wpqpoL413So6BR3CQcVmfojFOkBJDq9h3Eb3wMCnhWIh
RXqcCNvsQTJKkuM1KSPTNmVcp6JC44MsIGq4REaXpBZhsfJzik8LI8D/y1Pinn0iEXrhCMZhQP2M
r5QLvycwgnYlbh+kWy5pR8n0HQrpyQFk6wuWII9NquMB9XRJWX9FlgzJBLRnJBAilmSzDxmG6ZJP
S6+B2HBPXm5B5lBg8zbagvgFmp3Z/KJPwuO//q7A70U5CNoldlcnhsnQFwKiuBNjvuK1yanDtXvU
KD8NjcZuBg6EZPvhkUbZ12nOYdF5zCDiUzX4llxRimNYxStezmBmuhjvjOVhUot6GGsxwwPbbsLS
3b1hkK849eqIlVeLGY3x+8F5JcNlRRxPMCXaYeCA9kUsLTRsJoxQoVHF2fZjYGtB08oRxMEEL1FI
4Ll0r2RdKT5jgRPS+oBsNNTS0idTw4oL4qyP95x1jJiLaGtWucCFgoWiUUbA0FoSGNDbIjec8Pwj
UdaWMeUGfnid3UtK32CuDllycMRYgyQ11ULFJxlknVCLusWc2ZugY5Qr7As0h9O3e3GHiXyHOi99
uVsd6AluiLPXrIrkoRaMjHl8ybhv+HqTz/SF4oPc3mvxVuFT8yh7YJgY5jiIAwig0H23GXbl7T65
yaVLMUwQ0SzTKW3FvcvqBs4gFto5XiA6mvrGUZFeMq0CoX5pV5HgFogsiA3XMaCvMsmsHOe5m4Mx
Fi+4CVo3bnBRKPmT9Fnhj3k6EUwUnDynCfMcedsnEQ2jHYyWRlP+PX4QkwYYf0KI/KqBa5D/S6Tz
mCKKLwPJA8/5AZ7FRkQX3Yayyq8iYjpZko0rM/mVx7M24AhtNRLg/pZhOSzeG+Zp+VLfQqzQaSjR
m41Z6NxCct5pTj012tK3TMRY77W/NGOT72tm1VoDQsm/a2rmimeYjeeA2i6Z4gROnDMAhMJaj5As
N1ZxOryakB7jgnN1G2Y/ZS6eWsiqqV0QrKqbOwBlsWMmKO5n2N8Adn9mCMRmlDyrC4+tRheNYCHU
EexcFkMPMmThSGP9PRuleshBb5+ZN1Y551ifilsPc6pDUmAIKOoP2defheMngt9VIKn0G+SuOTQp
ItUQr6tyUYSfKfMFsShoQoWqrb8Z0ElYKfMX6VGbZjgjvg4lTOyD1KUynHAOsnYYYgjZUmi1B+xO
DHFCwRASlxPVyv1sOWR+2p2G+Ib3fD6+VjfvHd/YQe3oqz9XZvLHh4e5Q0A15hUruCJTnZRLFn+2
PNEQpBCu1sQ2UECKvb3uM+C1640v1EN70x0fCe4yq66xePpYzbDP/lR5o7mY4SnMS6ITavIeEq0v
LJle0tnyTj0OEPhLHC2XxTGlnMRiAK01pu3sv9zvz03HdMQwgkQv4aK+3xTdlHOhFHGSZur/SP5w
y1oYaf57mxnkD1Jj53DGKLivP+q8l1QHscyUfLkfZ4x3EIvmJ2sTgbnVx41T7p4Yx/SZk6R9y+3o
0ppzS0tbyn/T6TPfEwtUDxM3dPbVzmBFyy1usaqpYBdJsXz5rxJucZvLvAo0DWsBGcy1qKjzH5gk
3t0HpmniWsaL0V6XcQ+erDjZ3QlEUp/jt3bon8YZlhj6nGyDd9TscqHMme8kKXBzAIfgbbPgs8FO
ipmdQzT559jgg4mN2mnB/StBbHZIcn7MOXU8BnCZuKiKsQ4V2nXSrORdlLkS4XIHiKBz8HCo0WgB
eADol/B6QfTOU/vMdR7/GVfRzzynIDh2X+LP8cHukNNQFgYqxUiWj+4Xa7EfMpa98EVd0o9HpKjy
3ZnVOOiARgumIr/xVcM8bT3EIq3eD0N89Idhs+9BKoS9FHOz7xSzCuzzfb4ssgl0ubVafjGneITp
yttcmU/M79zROf2QoWZjfTih7j0tze1xzhfn5f9/6/aQQud5NVFisa6kYo5Bx3nkr/1xwrAwXseU
KKxY0KQSxGgCWRxy1MMdddcx4jUzioV63u2L6XnZ7Y/4fEO83itb1M14v3wmZ7vXOMW8t8+xdR+K
SoV3L6LrbxVVUW9fR28I6Yx/+i6T4frk3QMOHIw7m3kdVWD1w3UVfSC1R+dvfFGD+2+ZnJLhPsMe
Y0rOIU6c1eNrMJN6QGOkJ2AvDZfWp9SgTrtgYENDMKCnQTg3lvzJ04EHESEt8hAyxOJGywLEn+YQ
Ds3khJh7IultsMQy/PuMqV9Uwbp9hS4ynBrhk1KxpvbTUg5+KkAlxjonBGEHgn3amIHKnGH3ujKi
0+oIH0iYD3ownH8wHgNRpi1H+excVwJZajAMYu3HQMlu0qCgosWgFONRmck+eVHII5OiFAFuHK8e
bGtJqntY1zZ0pjlzxSD3bn7V9EEB0zCzWT1RlxAvsAhL3pMjfm/XqZZgTwPb3IyqMI9RtuIwCqbO
NYifZbvqY8LQ7MT5kbXullivnXCjZfSefQZW/sOzsWHl+jiy8DvE9sfAguD99zuWBBjFNUwKPlpE
eJAmnOpWdww63riMotZiS4qj48Br8KPMghv7C8O5I1H9P8hLIVZgx+PihfxbMlX+ccAANMmxqBxM
rhNuNS6OR4wtqRCsOwPtJBvSscA7OvwcMk+Fs6KHpWXNOTKyRzZ0vKn4FkkXZsA2V8kcPpssOaY4
MBInylisOnAzs7IDNp+WGKEOOfB6ZDUZ+W3GGaxO1BkWOtM+Xm3MwgsqJE6opvm5ldXHSewzHTIv
VeZKGW6dmD8fH4LTKG2De3Spxi5qgSd+aPq+9Qarc1Qth/SE9fT2+1m/13eMMJ4efMlgFAyQVjUb
iFzng5oY88uBabL+YA4Tvt2M8Fc7QUjFgogZI9Cbm+Uw1hZmWi/RBqDvSt/IMTAKAaBctHymOTaK
KaA0C77FuPW8zH+J4Qk5CKSA/Ou2HO1xZfNUutLFUnrT2bYC9Fpq8QmeSD9UVppfb8DjETLA+jjN
8nUDXyXll26rfZwcv8hurEa4N3M45P5lo/Irmtt0SFhn7AjHylAOlhFIYL6k7RSTj+611IzbyKA1
/MZBl/IUbp3/97pB2HI+4yHNsTwM31s8z3blv+MMv5QV0z1dc47dGHFxQJZ6I5yAyA32NbbH7+Uw
xxW8c4tt59O6j9mWAKL9aJDgP325Tl6oSn74stoVux7M6h/1h6l/t8N7g2M0Esl+Hy3npKL2rS12
zwmjplEkG4hkLRrYcrJLUnrdXDe46y6vgLgiMr8R69VF333HpLfoqFLSMfl48uHl1wKHywq22Ksc
i68x0CuVrDKt8aJhzjBeZmrc/PX7MObH1xdb4Ot0xF8NWHyDsKYbIJ06bhCNleUbIjIg231MdTqB
PO5yzgACAU5NTmBMF3Id8bDFTTKgYKAZLL5b0pnnp2Hgl7GkT+S7OLzAElIEN/5i5JWCGe3T7ywd
mLgIS7fnwTemLGxtlXSqDjlYa47TCwjDB0w+DxTqRA56/+i9OJv1qNox8SI8L3AXA0AjDVtRFkfN
CuTbvT7GaKvJX6Sa46hcDC28jdhhRdhnPmdHXgA/eP7fiaa65K7gVOxIn4p3hr8o5bNNlBA78H5E
dZSUi4HFoc/DGGGQmSWX6dV9+08kcnjcKtMhbWAyA76rl8qdZwlgJV2v5cA0/9V7ngMz1AnTGG8u
xOjuWGMSJMcuh/Wi59zWuASSMADMpzfuEAJUjyKJolQGbpIUNvSooDq4w4B1A3+HhP+Caydi9dmZ
4uV2qPAErCn/KeKnvZRc0FdJbBB9MNQ6I+IpP214j8zpLXyByde7K6Y/OqOY64QuBgNvb3DQxSgT
owUMY7i8+Dg7xbCwS24sVpzYysIH8nLEJwc6EWqE8zmJygjp2px4vcDED5e/zQeGFJ5/WUI2wwOC
ZhRlrGht3HeOQYcgusEdrA3rVPoDANAZE2X/7GYRSZLKmfPs+/Nz3EkX5LiSXY2VAmfMnR2OK/PG
dCQ16XEDpSyR9sc7bvA5fMdkQ9FnQ4xPJKUhQWEdVqJqooOic73iBtdwRFXhDR4g1uJjqrJZ6dOf
4olpwAY0mEGwJJxTEiXyZMSpTWUHZoG5MThpXjg/YyPiHJd3wmeFa2TtNXiMPYEUHn27r1g1gDtJ
AS1PDaTvNlO24sdvurd9ty5oEavxm/QXP0d+vu7Ljn3jiAYmyF6l24rVCZvX/EeT/B/VXqqjZ/gL
Xe3eCHHiIwmKyl/TxWyP8m5PKEJVgh82bd/f4/wPECXbUbYVGRRehgBeexr5v8woWoJRAouQJAHm
0ex06e/R0VDdYUpLAMyOzzuhnKNLY6Rk92MmHngn8bezNfswH+AZzTSb8QuogHwMCxoSLKiglcEY
+DwhcVqTSt2XJE7wXHAfl6yI5GmJrPO+fPMh+dMT5I0UCPdcvNrJlJqJOgJrH17YQh2eBIxyuQfo
S5nH+Ma2/WwJ0qnN+LbZHN0oHvMcH9YleWLedycpuwbDG4kYYFR0TrDlBfwwrBpPciPERjCG3k/f
U9rROVes+Apdzyx9UZEqgAHklluyS6zpFZdqFEwxujbjQxFVMLnJMWkSbcUL/bFnYvKcNJK7S7oq
LRsN3QZhkQ6OERbPKXPJpHF+WjIfmDuNSWKJEQRDohjkCTStu63FOebB9eF+kDqWiXiBXJZ3jQ9/
+v5z6n9Ny+86oqfL8aTDT3im2ewCE0w4qQbUZ5cpxj4aujcm/IaPvIYMsvVfUDeyqFrAcQIfRgG4
yOOhTTQgsgCujEmbmdAJwwCP+lT14Mbiwd/zS0TQwNa0VS/hBYYVnCea7DU4FWMlgJba6ZW70XMq
PhDkapLQM7lf6+4wG2SgAHuGMP2hrwf8EMuN4xlhQi8o4BOAK//VI/iWHIS0wjlkXv5xa7oMG8O0
DnrK6g9mWEo87wMgfLbCMziRCd+c4w6fU9oTZ1uVZxmOiKJU/Gjw8SrHHRmyATv9D1KiwwEQy0rl
SKNLowCGUrwuKECGGJqDcYIpcaSBjtBXnmBNSZHwIFA0dGHogoJn09rGXBn4ja5oET4AplkuoGd0
oi0F4FomLNzYIDds4QnnZIatIDtgyS2jRV6gpi+4rJVrCoMDhAj8i1MLvwvKQskasX0huChOLxlR
sN1Wtx29YKQmPlZQDDdq6RyLJW9ldVQwRfSJAcmcese4A7rRnPqRgGp6hCc40Q/fVSxB8fpEDUeW
2sOIjOnaGwCGH1Jq5BqQaHd6xG+cBMaYSRdn26i+MPWuSW9xu19pEjG5hzjozx4OnS46YLglbzHg
dVq+wmsraSmH6xWd34g6UQX3lIz47L/sN27HODFPaLADAmTfD2+QtiwGdXMmK/5slIhmOPkTIZ1G
wE3AHldeBfhDJWB4Hx/zfOaBy4H9Qk+Lv+iNnjMcFvrG53k5f+IO1wWqXzh9/OW7A0X05kNH+kmb
Ut0weaOxKL757g5hVbXr/4Bzz+4PCo93TCZP2gbo52O5wvqQVfqB2AI0iBQTFE8+JyjOn30b7g3M
l7iCPnIX6WNdBI7zMcDHqvQPYcA48gWGqNEvZyVxDQRwaD93V91oFNpnYCYjYZA53/2HLibtjBVE
xd9aDx5pZtfgM5kUGLy645AhB/Sqr9YSjyMa8gs+fzhgogfJCm6ADwAqDkt+7m01wA+ZnJOMgyn1
PDCdu9n/Mcg9Pm7Pom7AvRC0M31v3hsdzqzXJ5sc0fqHX7DpHU4L5qCNNnn8IhGCcLATEgCm4ash
/ZArhG0lAntavACqFBoXdm98FUgBVDe9AVgVqQkMwWG9EfyrYRB5NXuTWAlgVqS9A9bUPLI8BsPC
XBiwY6PBBkaFA0UgX7DyzJ8ifZE4G8lHHN215ErVpLEnOtKBN+sUB086zquaD9YzGFkH/r47hiNG
gd9x9ey8FyUdFFf2I2iUUC/GvTGJYo9+yIm+VouvsflDhrcr4zbsHWrGv7SHYtWPztwyLehvxFf+
s+nhJH6iZ4Q/FU0eIBgu/HbgE7GNnHavsCtVthNJ0Qp0yxEkH1yM8QbiQzXwyoXOc+GKbQ1qgixA
JTK8jueE5fJMXN0qjn118sCkvXKgwSfdQbYOu5DcltyjxIdZ8Blod1AjyXax0Bb0SO6L9pfdUy5/
S3oqTJwiJQ+cUlYAn+r4/a0MRsdMzpy8UruqeA3S+gAratIC4kgDpA2WPCP7DUc/vOUxfMoTZ8+p
ZGIOU3MyW1Ji1l+CrNthBjVpDG46kC1uQd85Rc99E3z2t+VlXjmtV86x/qMZ+PSONhTwUVgtG9Cu
U1RhQzfAjQ18/wa4WuAcqWPprcyZyEaCBhpaM8oFi0ywkARxEoMd1b8NO9pgZfONL9d7rJMZ/Rm7
4lxISw6fUrp5dFWHmKiTiINdPL4OH+IxCa80Hamzil0fGRD9RCViaU2LZRd/8L/9hBddLCYj6Hue
hsykDWhoiqs73uYR6Lx0hQSmMYncrClKKHmy7z+E65X0aC4PEZ1ioIexfT574aOqQjB9cRbW7hte
cgEEg/Pmbgj+Ue7KHWxcbM4oxPIJWerr8N/zZbLJg/lFBlklG+BHmfd/Lv7JFUyOLLY98AvI3aE5
ZN+k+DoWOlSUR37TEpYZzJY6wx+QjtPfBHNS6GJ1NZlocN28f1Twy3f8jiQhfcELklQ+99lpFFYa
htfCC+jj5HtMqZUI3opPs562vRiJv6N3zEgDiHo9bK8fM3P7gsJy/lW23VrQ9RdpTJaaWw0+BMhX
wWFYfvfWgoDl37Q45tf3uJ7XUfld8keAN9KdX3IknDcoAUktSURJcvhVMlOagAqwYIlpNqz401LZ
CgHtBLjFvQvpzC5pzkOOAaOGeNXZ+lwO9j7+3J9IoGNzQbHOtKkhY2AYGs4mpo4A/8ZknFiiRpwT
Um8UhCWTfX0nEI/gIDWrv0rhb8xFs2JKkwDmK+oM+AXCZTIpui/Ux/0fCdEtcUjKOZSGGEh33EK2
BsGdReZ0KS7I5OAP6UhGuStHSg414cNNfBGmCFo7scDHOurCqJILvvl/1KafmrODISNgOn/VidRd
oP2pdB3wfgp1YpNMM+jziU8s43bM8vmAhZ9eNFtMnzkV8OGatSll5oL6mJKOlGRtwFrrUweYzp3Z
F8pc/aEA3j39N/jwmzKzzwFbh8xBsc3pC/NasU5m5smqxElw8bZbaCtPu/opYffmM8E3IEnSu4Yy
MWvXZlxF/a0BcgFSa6S057AMgXAheK7gvS/vvcFRdgJaDV+6QhoIl9y9BOAmJNHqVo1vawzBzEm7
hpMx2ppbHYEwXSccf4+i9BT49ldB4QHAwqC2LxpijNWAJQZ7lLkaNk1QIBwGTadn2A0FnFX8mZNr
wOqS9Umlwvpbyrj6OdORfu/LUwKpqSE1poRIzuCw1ZykvOJFw/2zwVYNtzOb/2oKB1yaXtOPhnzP
wksrg0GIVVg1vkCcVsYdN4nRBetnQG69/ytJvhu+Iu1ONNjHFBD752VaR3X0/JWXsAOS+y/UquD8
l5dr6w+mP99YathDqgzy87mG0fsnMJhSk8NHlQFPzM0gPWEBfqZnsp3rRrBzgWGYR4Lsn0qBW0XJ
AeTB5XK3ZKQRf7r8XqkAuAAsCWIGWCF4//rXnxq0CZXJWhGJAYWOkGlpLFZSK/zdjDrqwHopud5S
P8jHauiTcjF0AZ9LaEtfAVogeNJrmcol/wJplNHZZ++5HM4EzqYmEw4H3eV1Qz1o8I99rOSqMexV
xETHPpeMZ2hwhXb5gMGgBw0UkQsMA3BO+4Y/KkucRgTM3z2dUUaIVagicueUjJa6SwT+xhAewHxI
W/vNrSq9DtBcAg003GiEPC73LjAvcPaChNq5x3EY4t9HBFexRyevXEi3WSgjDFKgU81xR8Xb7c/Q
TqQ/QEm3Z6zKmhlXDlUgnHuJ/b3ZcH1kqDr9Zbr/osGQPmzJu8C8hUyPQENoUmC5Q3/os9wgbbRU
cBDbLI1hCXRUKRaJmkuh2GpQgYsNTN1oQJP9CX8XOkMEBQX2yTHKUmKsew4gt9GPFcYB/GeGU0mZ
LmRrLP+iJ1TguYwFoDadwZqh4G2jt332kH56GmXwY/5ntEq3AByRWW385VhmPPHW4oL8++DV2INc
vM7lN+rBCzPkme6GcB25Ns3hT9C52ewNzC+//vf1CWtlXuP0aT/I34memrq6iYQS8bHwtkCcIHZH
+Uou6Ux3FbYFRLoC5QVVGtxXBpGFlOlB/s0lnOlxUKk/0HMLh3Doa3yEW6TBeXxwRfBk55pzTVhc
9vP7OC5gDomO4Y28ottTSEpnRugy7Hi5C3J1hCeGoC3Hb+sJNY7jl+Ly5l+sqwOLbkK32HpwSGfj
FwRhTATAYGBQCtZq9/Hjh7DFSA0RGNMu6TYQnWYfZqIVsQo5nEgIaVn4ORC15zfGysB79U+LC+QT
6SBOGPOygPlHb+kCGFH9MaVEtXn92qHuAxklqWFW2wl6NaScaQsBmqG4fJDn1x2SP+36v+1uWCb6
khd748X3nN6Qz2BjOIweIwGD9QoPr+baZTgEMpGZyH8GVF3MXKBsIkpSWAIhSiEZKhSpj/8RdmZL
rmJZtv2Vsny+2KVvyureB9gg1PdyuV5kLrkLAQIhkGj09TWIeIk8kRbHyrIsMuMcd4Rg77XXmnNM
Hn7QvtxhdZKEGMXokTOeeXI1NBeHBnoKyI998AtMcWLGmNFVzOgR+XN6bfpB1pJFFWla38bNxn/K
DXqhgUmGESoQntmcd1klYe7J0Tpd0AegxSCHxRZlyqwR3K9lPEfy2m/68+ZkLfqwEKwmU41hEz8f
E4FCexiEo0jdsOiLqGlHiM6RBScl2+DIkZm8IbpqiPf4wFRmBroMfVkGVZhPUcOwI0m8xS/OQ86w
c0k74hfhFclxULNYoFlXVwQ7cPdMrFMKg5new9DLd+g3B30fAJEN1i+ycYZov/mzXODmyu+8f7wI
jOAL5uOjNUNBQ3oCx02ZHiAybCb9DcvhjWKkwzpFrHpfJG7ZEPs+N0eOnDyk27aLfpfb2Ydy/luW
qW6bsmMaqkMKumrrv4R2akdNi6W6gizhEl7K/1muDCb7LQCWeORRF/ANfpNiryi/+Z2/pIJndfp6
GfFT35gX7UM+P5b1GFLllC0TOSTD2n/91//9//9zbv87+rkv/vws/5W/ssU9zp/V//tX/9P+6RP+
kuOsOXbXvjs+obxrx8TGjVB9/PNvUH/3gX4JhFWO17yRLX5FifTu5d/dE9IL9+6tFrqru28P+1vn
Xt1L4/7mVv7u2/sl/diy5PQmGfzirEdFlYyQ//mT/ebnGzL39vy1ivOIG638H6VQ07aS+PnSWf4s
vqzfJAr/7sYZ/Y39y88/PiWru2c8CZk7Ppxid0M6PLQ89+lOtn32decuv0lm/+cPRVLv3x8Jy9EU
TXMUTVX+jP7+y68tVCc3VNWRN8RpYUwl5mpw3BKRjj2H02ixPtJYQ0Cm3ny6IRGxTzEHBO0z0d1+
7aKLAAB+w8RY9m5mqBXumz1icc/8l+WZh7LykYYc2bpPNBk/c2z6DZm9xk4ec97ZXBHHXw+PU7Pk
T5mH6PRkOrln6qaiOofmU7s42sHlXymAv2QdKHBveoe7BEjo3WN9QOgLQwV85UKWMRlOgASLvTjr
/1LBUB8yTwbMwYuhLEIJguZnuy9OTsDYZPcBjl32KsOLIYZ3XnXzika8rDB+Da6WwI4PEARgqLwH
gtJTgE6q0mN11Aoo1jAi17M8d1cQsEylIUQyiwcmd3gFBnNBDqBkN0D/JOoJYo7s1qAsuBKh1i6s
rWpR/uCdydvRbxcxQ+mf8397xzXTUhRHNjXZMLW/rWJt9I40SytutPYZOh91IXeepX5bwFEgWtLL
g7BCwjRC3q8EEMSYOthCwZsRoO4h1168NsXUptZDPAvPKxuYYIzSICnD2hpkydLQFkdt8MrD7uiZ
5Nixn1uTSLu5z2tYvHso4R24IizBU4Gr4GC/SWnPkEFBNn0zOmwq7z2XrqJ+Ak5AMymTtzhKdKHt
HW4f1LFJzzrYRyiabpXAxJCf43VZ9oM4ZnsNRS67DgdvSffly3H42IMPoa2F1Buo4ozQBv3t18d5
d/Tfyo/OTtX6DQ/FY8bTYVR+1CFBej/9axsUXdDuG7QUtLArDuYdyJZ2kmnho1zfH7BlB5y7OJ/t
MGJ03DL3GQkaXdPmqysWN9pIpnBMDyVs1MeGTd9zzuSucQa13D+nRyhs5KK0UBKD5Ck0KVB3xd6G
Ul4M3qSw8Q0AsnzP88h/IYok6nMtSYdj58nks2aDJnUZvq8LshivUHnF3RLo9olmRC30LkUKvHag
oEndm0c6PMjp0Nuv8IVw+tsTt2Jgyaq4LFGbfkxd1IVtPS6JsMWPzd6pcYYQbYSuZtYxPKRTT2tx
r1X+UxE5zNnLK/L0VIAXAqP0xBozYkU11O2D2TF6TsmjqVpDSRzeiDO9MNDEHLZWWKzoawMmKGbJ
POsDz20CDeapNAJ1JE/a7gABoHGL5wokZ0RO3HvWPckr0LFEDSB/Fh9w47pNfAyhOIC0NTJxXBPd
AHsVLbrTU5cUkjHStVbsHmrQoCnnsQNlaA6ixjsuyCaClDHPkckvsnXFMwONBEYEgTSEeV6htgbm
MZBKqGr9d4NUKy5FJoUsDuSCUAhtoAQl65vhX2mzVm47fgO4+LlhabwFpjX0AU7kTFoZ/W9h2EAT
tXVf+npM9Udf70fE5xHfvs+U8XGdodfrAiUfg5PVyGpWIVCSRoE36eW15the2Dv+6QkOlpvyegeQ
cTjWQe/LOO/wLV9g+Bq44ulGWF7SCqjS3Unb5ZLfzMubJxU7uRK3cboAKKKzbG+fMwWVQOejCVJ5
Ne5z2K3AUNVF9AwRajYe5DDgUTJYLFCfiETgPx17wPD17b0cl0yGdbtSbF5pYeENqYOGWbPMMLMC
cQsidJGz+FmuaQ+azMMeBAhLOkTYhMYVb8nVf6/iVJjggjYW/yYXMU/SifUXaI8GeXeR8AB/3pQe
l6c+BCCIZu9QvNe+hM3r48qTyoMN4b/yuK/QSrspDv9y10Wctt3j2eIoBZwC6l0XaD+vyasc8rCU
XyW0yRncLHkIKYMFuATbuoU0C1EDXjZJhG+XvwpEy0FNO3l/mR/NTaRwCaegNFijmw0oCpBdskwz
o7n6UI06mKT3AbTGewXeRMDkOc7SK4J+bCgGqazuLRqwoEWFfwQpkQuopOCQrj95ini+fK2aDXjS
9/af92n9P63qqqHJpilrpqyqv5RVpRQ/JbMz0q19oL2ZqBONow3JtV8PzigY4FZp6xbqlvxaBoTE
p4FqK3xAcsSR6Iz2THJ7NgZPD5cMsmZ/PUG2h8yk9BRVs3ZxgtWz4uGyhCmI8xlos3VyAD9Y8SR3
XHlmfJY/ze8qbvVv9Sh7lWqatuz0JYgl/1LzxLUaGbWqpNvs4Ul7s0NsQGea0SsgEHaUIwdnyNXt
NQDbV4YQeoa0jWjkRG71Dq40t/CWwdFcXRP/n++39rdqr78yi43Usg3VtuX+3/+lLDKeSd299Irk
kh/LIRcVeuD7OL5CWwtLxdW5eQwuvytpcKzgVGTAOXidigsr3BAIJdFf6Zj5s7HhcXMUlzkBY/uR
Osl/MGY9rN9UcZrxHy/XtnTVsCxds61fCnvlmEp3oyuYBRDraLMJetdN18HsD/JDTQ9BHr8JMQWE
NDmSpYl0C2OZOT7SunaE9e3oAjumRF82B/qSeOmJGuxa+fz/iFsdue9zjXEEhUK9I0sVKEstJMor
UNkIGbAxQaHKvScg571ceEzbFjLhdnLQJyKzLThQQ1TRkgCWjtR3mHfjB34MMACBqg6kcyp772jQ
AdCATclqI40kqMMy4SGZUBQW7yE6q5hkVpCmlesoXgGCFjumn5aeDQFMo6Rz1Wj9LgSwzCSb5rcl
ZDAZtuXW/lYOEHkVOl0nI/Mclhf0MIejTZfYYNWCKKMKRfXJ6cC3aMYeF15mU7sbwG62sTHJIa1t
k6607nVMtSMQsCHBCPoxfMRnHswHDgN1oyFMOPoPROpWj+BpCL+ljXMbRUBIjfPRWMWETkJdkdlX
oD9Na+ILEbFXkPVPTRsACgU1galrmeuDSA14bwHpGCy7Nqx5cEjSFzQkEGsRAZCTYlcVwthidWlZ
z73mDUQowp20NCV3SIDPu/O63NN1cYyF/BmPms9iVW9NMoxTDxrPHSQHqCl7yKot1eH1oJDuhfXs
scjO19R3PgsKZAB6RFqAIyPrZ3uddQsUqSzKk44dMkwVT9IF51PEI6hVcVy9IbW6jwVPAzDzjr6p
7V1b0bwGEOdSFMxnFsnbRd9EkwStOVekPsXjJyMDT+qhqzI1OCaC0WvTrPUTaC8YQzFfsuXR0HIa
r1oYu0r1WM+l1oe7p6J8y3vGYm3DzvVKKLuO6/BsHFgNKLuLm1+n1PGU3QNrc40G0dHrW4cfdKX1
YqBj9qvAlHpoJyS/M4KeRU7C15lnjsgU2xTKfXpHqZzAe/fis4ovmOIoGSKrljCakpykIhwx85GM
6YuzB/Rx2j6ijJhUgTsBr88poocOmeMWdskoh5L+EJie9VlCJDReZsLB6DRDgrl0kaiN0VnaGl8w
1KN17pnbpvBTq/9b/7yo/f2I2S9qjmybiqXbqvZHM+Ivi1p1rJ+mY1/TLQO378bn5NRkgtcqYVAn
qOpciBQqu2Q2pKGl+b1tc9N8AP795+vQ/uOy/5frUP99cdUTSzINKUm3TBug5Hf+9dvEso7WggF6
8m2NiVEBFAu8K4FE68oLGLq3y+0r+u42OUEC6fYlWP3tcw9bo5vMi9DSB0URJQ3/+VKNX/ddS+Mc
ZbGiGpppyJb9y7577bK6Sq91s2LMiwM2dLqgg66FjPHqk5BGmeh8ZC2pMOGr8aMlyt4m7GjI4ku5
nUCr6uBWQcmqWKTJriD5cZ+El/fuhhjmRdWMCahe2nusPSqZpW8aTVgi7TPZDnRy731BqTCvESja
+m/jQXL4+J8/oKr/clz89QP2N+Avz0RkZXf7albN6viaxLJnmOSgPUBEcZKXXfi72jRNfHkPdbIR
5pEcI18iGS+sAdE84qB7fPzmen5zw51f2iyNo6d2/eSGK/s+IZeq9eUh5KJcrT2CYVygG80ih1lF
9Xr3Yl1Em2L2wQDpREgmMc6hzbDFFLR442Jor35zddqv7ZI/b5fFu6NptqOYvzwPrd04mSE9ubx5
UbsJSVM1tSrdB4Z9W4elf6bZkJ/iLxv8593yOB34pAUfuq9y/tgedQB9lu7JW5TD5wYnG4TQ+4rs
oGMybiBGpj50UAq4UGbjJc2mtt0bKDHkyKAEoGOdqKfJa0pRFv5oGCZkkS5vkhfbvgZohobDuhUv
sjafxjxDH8OOPS+Q3E0okoQSXqFp5q6ZDK4YtIlKu65PyEOxYfVoriVpNxSRxAQYPhDm11SmdfCZ
MLd8/PlTkKZb91ENP087FafnW1S5RybaYFH7cPz1CXDxDM+pWojmPiR4GT+97r6y6ZZgCF99+Dka
QVclthTOp+1qtV9gWMAGYg2b9QNrP3NFZDeuNGfOA/+KTYZTS+qhm6koTiX6CNJQ2UriW4Eb5W5v
q0xIvdse/wlQZzaqH9r2zMxfo7gQ9FyKJTovxKXRGsbUkLJhhNOhHFjfksi4rT7WEnt8kWpfDfkL
yW0cQ6BnVNc2YT8G9I9IdokbAKLCnO6ATtxlnxHwrW33LhaYHHDnFtQ5hlsZc4OjcYr3BccJTYFU
QP6FNIyKNhFdHEi/aRYav66gvz6Gv7y1pUyDJ4t5ax8dpZfbAtZGwINBe/fCzU3J5RLx49+eHjGs
JwJPgeB83omoHRF/K7m38X24oJa1Jy+xOH4+8/BpBSp1DqTYDUh6mySDucXaxIfFrfqTh0BIe1gE
x7Y19GrmwHT5ALg2uyj14tNvXjK9r1Z/bWH1665iKQ61t/rLpzPa2JKrLOawg0Q08vMbT9I5Q29C
KCYwEigBrdtjJo7ArrmIeT2vwC/ee/m+urwyvjW82h4oD0qhQIsGaTF+SD69JBorWT5+PpYqeKlS
sPnfqpDuUVbMTMm3zT7zwhTmWoWKPSVfk34hQpMo5FUCin0rQr0dvUxSzsT9oEk9CbtJxzmxp2Db
cJEjrUXS8xaq4+momWDioScAOXT1r13QJEOYM3ozTSBKv4Hw8iwOAVdCByWKiA6DDjD91jccJW1A
2kLt3xfA7qEUAti9fjywb1l+WQcAzUnLW0LTJdaDVLLnbVlh6FupyJk5md895ZQSnHXKaScUPpEr
1yK8ztOGN5AMiWJM76XIByAjky3lPhmioU3pdi4X1w9pewWPcVC/gdLLRC1A0AxZPTgpkxA7vc5o
wNDZmBOIgA70j7k4hQ81z1I9GI0bn2kVkA2QIKDhLqYTYFer7AdmMMhu+Rv23xFuybrTSUXDxnGU
xjLW6Xp4vQc1yEk+L79KD59LedOhKKbaTOiQegUSB3nysqEJfzYg0ghoSvE1mBpz03qbq4H5dF+L
CkLk7PbD1L03W19ZZlnBhs/Wa4sJg1zL46JtiIOmS3lWuUAhjaUOEYIqm6kYqiyyYKzw+qXhrZiR
N2Ukw9zcvxnf0eOGPh6TojcpSnoConGC52PbIuzNVk/5N9uxYmtOX/387em3ZcWxZNNybOWXs5xx
tW9O071vWwNRj0LcKPOuUSlIVsAeXOBkrGaZDyzzG/Ds+E70FM0lzE7luVfHPMm5fQ9pm8SFp3/h
7nKxyvj6KF0ZJE8EpUBiKYMSwo27UnoJ4Vy/CWtO50699adCNrV+go8UBBmvcfOI4e2lPfT5lZJK
zXX2GkddGvPzmAZT5rM7a++FxB8E09cIp/LjN8YwB4VPt8ToQuXdWJ8WnqDaf/Rl7TJhpyt8mYPD
B7gB771jzMws00L1ppPVCNV8/fputwX2Usg3F26CtWaJ628DpHOOb0UeOJJ4IXc77rADE8gsHJCg
AZKeM9F/XOp1Ie3L2ms36QqLU7p6fheBNpZ96ZwzkmRSQQETB7iwB/cLr6ZEcFThycuSU27fMG7p
GKcWuTcihlokeykdM6wuuKB7VA9VOpLppY0XNj71AD1yJ5D9vAMWJKH9XNEjG0MGGfohYahBeiGj
KNRjROlWM/MrW/1hXsXYOW+sAL6L8W19J9sc8kFKFgbabJheYW82g8MbPAUV8pBPJ831ixW7Mn+/
IRmK+fek8vErbTnjcAbF89Ht4jG1BUplMq0Ie4+W2ZT1C0NdfAs5RQU1WSyCxa4YyqR99F1e/ZJ+
tXiMmW13XkoHZs4XTN1RIibKETHAS6UBwKJCj14egm3VSdAACakHvPXVt8QMXz/Dp2dhEBYKDtmv
Mi7Wj47je+Fb3xGBFeOYDaOdKRFac0lU4fpL7kPUnB1vMW+uySwocS9MXwjJAvZ4YRVvORIs2z2f
mk6DpfSOLP4VH1uiT0n/6kjWiqviK6g94pIFBdgdJBkjF7Re/aLbigfDIO7SCih4O7yhK6ZBocFc
JKb25T7T3lWFCSXuoS7MvtmeFzaCdZo0bDb3ru9h8xDRFuZ5e+1ePNidy52ph8me7O1JG6gDdUoj
vhCOSyz5lMMefuouEy0CWq50h7Rtlo0S1bPJDP8iy+pKnXgjaG9gMrpHyc7IisVIHC/xisdD73wc
5tdveaoE5uDhoxhdP69CWkfsGcj1QbJHvn6QLS9/DvgQEYfqjjJwkEhuwfjD5z3jGc0tn6OpgtAP
IsnTSz9Vlwm/h8Bo3MNNmTpgRVuW+z8U4fT58AO0FtYZtIx71LWIcChoCzfRyTq3xkagW4J7kBJa
rXuNbxsusLMc/5QyuRtjrfTVVf3Za3E7gl1a7E8PPLLfXA8n7oR+fk8GGguu9cGKP5aX+EyR2PGt
Gmf5glAvJaVjVxsrQ/PoE9HlZ57x2mWr10wba/SQcUUyv2r3duG1e2XfCmXPk6Cd+3b9l3Gm1/zs
Ta4oBmL/upZIOrHoouCMPTNuIAaqO5sM56Dea8uPYwh3XicPC3QnhuI7ZwhivFBQ+W8nYKrZGEJ+
oF7l6cNlTxtqQoVdr5kiHlvBP3aVS3uS6haafiuubAJsJEeXcQrf5g2q+J72WrZDlRfQMyuHGSFm
G0rr+wVjaOZzyb06McfQH+14uuSLejEC58OiuGaHJiWJ2BHkwuWm8XHqPsZPFBA8cayHQnN7cwUd
NFFUYYZqk8ELBcEteHU+Wu8ALoOf4zcl+RqrGAHbiOpfHtSJEyKM3phlimj25NXq4zdc89J86V/B
9ZNNQzpjWIf7RvhGHsRQE0uymvtcB5pxSR9Mkw2UkFWDZpxOMM568/jRhMVuwJHhszMDZaKEyvi5
blbVjM2jgef3+HltH9uSomkEwmFUj18/0dLiVqJJY8LREAn4mHKnlTCbYoVinDtMgvshYnD2of60
G4W0IwgStxGXp0QDXnXKN5YGc8QGpagXKrb3c8QxCymON0CBNG4ReHfe7cf2U7cWt/6mq5mfVCH5
P4zlOoy2BMJQe/DoRAOcyoYvYfXH1Nq2YMQFj1LAFLjl3YIUW80BjB+RcCl0HrxOc+80n7a3ahRX
4xZKFSlR2YUVAu8csk/NrxXBFLNbRkAxeuHOzX/vuLELk6i2D9OHazRs8D9gEh1kY/ab8L6+ZKhg
ETgRzN5tGUqaX/Vc/mp2DN8jiACQ+j4buDoo5ltRLIpvpQbbovcIiiOUT54Jni/shB0XiJgHjle5
p0NJh/SG/5jvmo8KjYrODe9s7348bvPKt0ofBuhQo5PoOqdy8azpBPo1PguKYlTPe2rUDu7F5bjF
JzLGL5Wj6HnPyz0qfImUeZY5v7pAhsGybw3puPooOFP33R8P6wk33Yp87axaDK88dAOXriP1SnDD
2EEbvn/4Fsih6GQ0YXaKiPqZ6bTphEXlch/J4CHkpXx4ERYFOIXWuofRltuMoZKlWLwf4o7Yizke
UyBsgJabnlJtmIDKO9m0fj7lHiEI3cByte+CN6civoKgR09evZAz8BjAwPiSl9GluQY9CUhamwNe
sQ47mzeOPpTP9yL7qD+v8CQ7OJh8CzkMDm2YndABF+cHb6QUMvgUHZROpq+l+yc8K5nQcuYE2mK+
AaURzZArUyUtT1Mufv/ek2u7YAS6IZSKz8kXQEnFGbfxWFGnHRhuuqAuKSeAcUDRujG8hF4ERvoG
J+XLCw+KNWE7wJnEDitYApDy832D2UBdwxBrsuce7+UDPxIsCrstGg17BOoSzo62ZoA/TDwiASg5
0DfrBwVAGHAmmpgTcHG3RDib9PQqfIT21+1xlUy9fHohYBVXFUpOTuLIAYa9cRDPFe0U+r0DzMep
m8PV4aS+jhiZfsEhDsNw/BQ7ibPxiCai7gKzAdMVoEz15IACAc6t6fqFu6XDKLoA8d7N99CzEJLg
rkvvk4olcL2Lb3k9ELcEWbo1BjPUgfjYKLWMBXNVH8tSBqq0p1xpYn/z+OwSN4+UsiEHGP5p/Frx
ZPBUccC/eWMC7rxp4x3wa4f8MXd6mObenoyG8LQ/brsVE3+WuA/6WRPYF1QEF1jgJZXhZS/TcTpk
XB8HqaHymf9wnh8X6HtH/GT/IqbB1HC/j57NOtt9lIMn+N9MhPvDNAw9PRhFAfbHGTMYqH38BNRO
rKzim11xelkvhertnwFaBPF9XTJq47kesSnvDxVO24PjboIhQAyXcGRvP9X409LdDcjdQvX+nMge
4bD95U0rVrz+v3FDOKhi9hoageXuaPP3Rb+XhYqwL/1DhwZnaMyfAbVxx2jTpSyFCATxtYAaupMm
r3HiaZCSXu5SdS9LNmgX1hdPOjHZ+JofYxt4Qh2Iyx0+2Mv93hGtywvwFN8OeFlnOB7vyyEYzd7p
RoXQ/0t+msZVTP9whKwQWsPjG5Js4QX7BqrsUwSHtxsciuGBRjqkhxfLEzZpShc6fKqf4lthZ/sq
hw2X0XjZpQ52RwBORAsFvX+oGi1lN9ztDICMKj4d6HNslRxb4HBp/HryzQW69qEFWuk2XEKYQ2VN
r57PWHghL+GOWA2QiBjBhnQzEDZytb3ir99vaZpNDWChVxT1Ry/MGZ8ym5ox1cATSQUDsYRV17vs
Kh8+2LIQ4YiMoAhKOV8lY26Y/7H4st1RONbYwokQQyW8JhNCrD9zzp/LMV+DoKkUUteHeHT7T1UH
OKkHuAxx2G14BpJA8k9U3EtGy97dY4P0M2/zwKJdDFnDgyvJN0gUWLpf4PL4LilLqZEe/d3DDp6N
Hu60x/Y2EHp3x4FF2jn/bfrcEELt67ABH+780HDiQrW9fUfCeYiU1b+IxLsZGcP6Myv8VnK/e7/n
/XQ/KbSyeeAjBumevYI+fKLD5SwspBRm36hr6LdhouY/w8TfOgOeJNg6W16T0Zfvtq4L7dAdDod5
OPlaJ2BcS6zJCR22EaexHU1nnmWHZ95jbRkGVN9uNOJTisqdfn+jKAVOwxdjubyIO0yNXuUrAXNY
Tx/Rlt/dqHNTEYsHhMOjtyRacKSdX76zZvYa7YqzDAAu/ZC+aTFctwZ0BCDOoLChRxFPFTGLoYlh
0I08MJcbG41vUe8sOZ7AikDK0/PXvKcHJg5BsVfOZLGOkE1zlHJzd7TGvRiWmAHWeGj9JVuUP3IG
sru+jJ6+Mfpah9+JF16WvaT04cLugnFKKEEwYpnGvjfoaABNNLdnKrOGiD2HisO032HpRWE3uY6W
y/4xwqPpH1a8Rtis+k2oBzbDHSFW+GBNcm+Uux+9Epv3i/KAtc27z248/+95Bl7q8zVmTNhrasve
HpG0Q3oqZS1QdmRnCW0JePYax+aYDqA6QSRiO0MLgDaOembwhD1866pLWiSDPmVXLVCXxy/Gae0P
fvAbqJzU445FNy/luhflCtXFE65K6Sk76+HRUCQmCRFIRgv2vr4NrttS6g8swM4wpfkVOTgXfEC8
vbRjPOIFYvcGrx0NIRKtkUqsMM8iKylMsg8J1FGqBzWCtnrc8CLhCAXjgiyPNEAaRpzTWWfuQdpO
SvplDYPFocmJH8sDM8BqXtI6YoMEdEmbHcaeM329p5FVuJmyLJoPBFANd/W+fPRdXbcvnpXBm9k9
/TkQ5c/R+/xgDqKjhxOV3yDbkRD/kPhA+eNMTTz4RAE567qbyYi4gGwTXa8M8MulI7M96IDlu9nz
OJIegsNUQroSWwfyPPurX9coXHVqWb5fVhju9UI9+nXlP7D9XV7VCuAIQrwjRmJL1M6X08040tn3
BfWsmY7K90yPps/n6AjWVaUTFEsf8f3n/px0lCCPTfNcpe+5mo4U62QrS+gHRXpAX2ZmAyk5dNnl
SBASPAMaAjGHaHPP3L0BmpePHzZXesE4msrDx20ty9Nnr0fjOBJpoxaRHpQQYpVaysulShTHY8Q8
3rBG958Uli8+lSa0gHc3Uwd8ZjLX6kXaMoYPsnTwBhL3EglUPiSS5eBF9xL+FP3TlDGqY8yZzFto
ugzmIKPX8sgIF3YiR+R07MSft+Mm05AX6V8NMkswEUAB6MVao5chNgiJHKrOYnQD9PnwG2LROKi/
ZtF11BajhMhxc8GQpHj4hokWiInDJC/CuB0qkie3CEbDmsYT6Q0Fh+DQQXUSTSSM4Nbiqfoc2LRT
1IYFYSEAyF6iUL2nPNGS4A3dqBCm6dlqcIQK2gRmPa9JhaMBT/BqJOpjEB8n+ntQr63nB/VzwZSK
bB1ZRBxfSj+noUOHRhvb15FljUw14BffTOya1m1T3WZtITqEVibJQD6XWqLPpQOQ+i0C+uqjshZZ
seoMvp9F1g7v5gd3UGMfp19zW6hgevr+sCJ9qqmo12/Js57jFt2eOe8I2DkGnTMx+Ln8uqeX3fzU
8elWx4+JfTtfiXbkF9uonsZRO+VbaICxtFN+DWOGKB7pBmchUph+HHPKNSsqbWIAR3rI70pw9LRD
uuN8yFwSOeys0k8p5h4jS/IarrQNVZ2snxFXo/9IWKNSgeC3fozIee2vkIYfqdTvyfXpNfGPxndg
IPny9ZeQmG+Zs64I5J+kGuiNf49HfIMpqxvfjUkHJj/FfoopMpuZfH0aHQmVpEX+Y7zG13KUdZ9M
flyOM08jrKiOHo5fzpEP8+3wVFeoFN4cQoO89BO+QIOG+aRraYztLNWPa5FovrxVI8/8yR5I/qZv
Cx+uiGmBWzxKzGZcxn5x5zWrApEBm0rr3TBkYlB5hPYX40I+WWd6IA2Hx8s9IqLU49TNnea+JnsJ
QQUSrzZMmIB4MZqHOY0T0ogPV81VccJ2p/b+cbR2g2hiotSlfxO8snlBBhn2f5cft3H27ZXJkDmY
JyL26pGCuCfuARMEDNAwqjhqe3jIEPLgrbuvW2p9qqc34HtKv+NK+rQrL4VohdmMp4Q+UBLkxaCL
Rbnkf+ilj8S5M6afoMGr1WnDIf6brOI+dpgY90/ZJLFAnpBztbsP88pFA81u0jpexlD3TTOw+u5T
l3b1MovE10fr3uYZxKAs7PiFotzYF55hkXw+59czus3mgAqIf7nVYFiBpF+VKo1pWjasV6P925UI
PdLpHe7086OfZ+UrlXBx+BTIjA5RGrDnsVNVL1/jVEHxPC1u6Pl868foo5/rVbkslxKv67I8VP1N
cRnC18uap7lC6DghdSI3BVnQ9EATOk5AxQ03Q7BKOBNfq90sHPwr1A3mgM2xvI2jM//tDt6WnJ8t
3rFMcWVqSUP0+qHha83fTUxRPT3EPnd+4RLvhwlVnnbtSxxP/LWawLvx1cLl1dEVvDioqgjhQZVe
nesCuZLbduJuhh3S65cHzv1OXqwRaBfrYhAf9nmM3VKaldroiujrj5SwlsX1JmTIKhrbDONhg8yo
bOCQ9UOeI05qbh8tT6a21iBlhoAiG3nXiEQzmwcT2O0DbSmpouq82ndnG3o1eV8MdXCEMnhcIkBC
P2Lw+BEhpQ5Nc5jQfeGHO66SrAtjHOXz4r6zScEzxnkZRAiPu7AieuaAi2pNCnXwXkVDE193ReNK
pKJvOdDtQ2a2NmnT53vGTTgRqyEJ1WYXJF/tyNna8+sKZWAxIyaRDhhN2CU3Ixre3M8W1DBRff2n
R0eleRVvBq33wCAm49FPDvWHJ+8O12+63/nCJK6KxkNDB+Bx2oHjHNCg0r1ykiICkb0TsNSAj9ud
75PjvKUziEZOOEvixXfOBf+eDIOp4jvqYuooygi/U/sUpPLdK5jSd6BZtIlH1VU8LxQ5pAXK/Kli
k7KbryVTPDTeDI87KTXzF6eZxM2g+2gIOglEK7bKc3ZjZ+NEqYUatOrEz98r0/DU2k+bkCE9Gd9b
dLDUJmQGFh+IX8l+jERJj7/qU+kMeVAg+iQpzwxp6nNHHIxxBJwwO6lIux2iWba43HzgLJFhq3tz
X0LUxdP3RBHYC0ZlzTO7GZorfqwKzZFTG14VIuWQJUC1pQjklBdycpkYf3x1oN8CtKqAOrXx+3T8
7Mlerff59MwTDw762SGiMu/n7dYb/es1AHkQxoSP3QM4RDYNBMTaHw4iUJtb50qzG6VsIlQq3bfA
ytEBCWOxhK92FwmRTiu6jfoCOaYuDfMnIzSvsyZPEhz1YVYEajqTugn1RnpooX/Yfj+VJZDrPqjp
Nho+NgRGDao87Zy1CcJ65eyhX/kypenZWiec51ElkRirTdK3nwCP5U4xESOay3SvGYfs0Nrnav+s
Xr/p88eOZ8pDnXaaNLLIvqJKg08N6c0KM0L+CJp8SiNDXvAY1pwacPFWodWOaTSbtvc2V+YlssVD
HSBRe+uUNDy9gxg3KQsmHtcvxn8GCNJb+IIwANyiCyjLbBIY8x+KvELdadYwvrlqQW/oMOcGhxtp
bd8Yk8OU3ahLHvNuSR5b78ojJK1PWZOHFv0PwyM7fG4Mto7g+LHDkL/yYKKh0sYJ0SJ/VXyLMFwU
KqmfGkgOfIMqraXadVn/siBhhzoxIRwo1pYKF1YAsyNwFTS/d8YkfgQRgDWtdKUqpIsO8gSBSh9S
q7KqVcP3zoxdxP3HubUk1J7MNgjCC/Pt8QVxU0m8C3utlepNjX2KK2+eXixAszr19rB7hw6JMQRl
b+lCENxn5T8m//OLSHaiO2v/Cx+HkIGJ1MK4BY3ttV1gEe6ZfEhwPYy9zOp/e0zT7qAVGw08aftx
s3mSKBTQ4aBeeTWCdufzf0k6ryVHsSyKfhERkvCveBDI+xcilakCZECAMOLrZ9ETE1Hdk5UtA9x7
z9lnm3STIVr4OjWUpMoXEosOoZqFswETho/b50sd2UwcUOW/p6gt7BQYGhSfL3j3yajXu3nDrwoj
cKr/1jg2fR3tQ4ED0gX+MkF/BdRmgv2vVJQWtdMIqLDofILZiP86svsiMTj5y3+IJC3IL8p/UNzc
34sCB2vIKZxxNhddxnjjE1TZJsVMFD+Ij3Y9Scp8qvkCBF8VoxPln1BFQmU9PzByrCQzgd2Twh2H
aLLzBJZhQvPCcucF3oBF89QFO7ITzGa+fL7MzkWDIPT0tyfljWA3gt45n0AiYQuldjPARV5misFl
LmQnZaAHcyPQuXx0VMoJXgZT44IUTGIE6BOfnpjMJeZrg62xJQ8mpMAU+JGSAu0+PykXOh7xP7Pa
WH5/WKuIu9q+86catdAo+WqedtNa8eH+mwC1tlbZ21PuBx3t05cx14sNRXSKic1KUrHSZBjSzHwa
jrydqySt69Yb5XZmMmBWY5RMZt3bDq/BbyhwzTGKJwtk2ME8eejWkFnTGjI6Scm2ACmBmomBERBM
b8oPtmpzkpgqh8mt1m1FH9sDKTEpEKkvqfohkHy5SE+FN6/dGOELsK1sUQ/OdDxBLSrvambm+J1T
OzznVMCfzmGgWOXRGx7x+q0F1fSXVosSt153+/S3e66oLe+VXSpbPQmpdyfjG6Rh2VrD23+K7HIm
vzEbgh4gE/11B5mRepT5nT8q5mLnhbZ6YjV8wMqevv2CUQKf56YBOV7aP/2YzHnFkvOutbgFqAWr
CgWHoSVODskMS30g49rKc0f5GS/nnS7CgnXWJ4cJIzTJ5HeVn7TxWtr3oFdskR+x7GcrsXa5qPfG
lj9ejlyjdZnrJqqDugrWyjlvbK23+t2MNV9vZETjCD+gdeH53W34nVy03or9qekG1tIrqBNH/kAo
4Sg2EUi0NYC7XO907AXOVW1NsogZOGHgRL2Q0ZJb4sshJBcW85vG8sVzEw4vRx6cu+6JGHV8nJdu
okZok0X1DHmBT71rQLUpHb7zN1zp2mJ/bn7aBC/j5T1jTjBhy54skqk3w+JpZuQtTCBrIIu0NF+v
AO/z1K2YC2c2Ui1JDD5YoGV2gq04V4MAV9itOaogJoiatVSJFCx5kjYNdPnUagb7oTg9jO+dPM+C
z5EKIU5XWmOza6c1KdJWft9Ovz5nfa3uNabYiKFSJs8lHaah66sBPfjT+lTGsVC9Hu8q+M9gD8vm
V/vwgC7ih6NNjY6UsGk4oCChaM4X6Kh07LTyhYC1EJmSZKY0BhRDR5TXJUXAk5A0YlHSY9O5GvIn
vESwG31EbykqEMABVixKpjK5+WLwoDrpd6NWZovnIiZgHcHxJong9fc0A2/F5PjOHN+dMErC9x8v
E3UH2wnNptgeBuDUwlH5z1Pnq9pSsefnqRLEf/xToBKeOvx9cXdRpU3ZbQqCd2xKNvftQ9YzX3hE
MeE2sohxJLpDKkNyQM3ZtjvNgJtguERQt7942D/H8N7Z3yz2GFQ2sqnjWp0tX633RPbY/YlEq0lu
TMwZztCyW+OX3P1RbEgfa/xYr40Gp4i5WbzhG35xx2/9rPUpY7L7vMYsmvBzStqPBdH5Wy+bePPB
9q4yiUxi7AhZ5nFVgZqRplLIEEv/d6cPeeE7fF/xwtOeBOIoh8GowscNxLfd5ZvsCc+kjfhgkoBW
ihr1UiFXEb0Poo2Rox5wSWas0M+q7oPPgMmphZJWltz2bZf3xUwFqzFfsCnvzaprIceNL1RQj4ne
y1UXMa4wgp0u64iH5Wngzp9vn9sCl68n0cqbhytZG6JGHWitcAYdbKnm+RFl1phsQd4J1E9tDsnI
zK+k2x9IxfVq7PiEdW3BzVgryzaonS9Jci/SeJidGB9awQu8UqwZ+n11g6yGg6BXwYwOcMwYy2t9
TQEr0xPffRnE7H58Dz6apme8SvCPnYZxESnEU/QLkVZFRBW8a2LEDtZE8JGZfsYL5bJ6Coyy6mUH
zxmvF3FbJl5B0hJSDtBE2cTC2xTxYtCge+9oSGR3cKmvu4ZkUJdHWo7EtfarLOXoOY/D0W60dp6E
U9YhWe0nlkJ9Gkirxbk58yULcYH74BgcLZpRtK6bc3lS4adRnZONd+Bzz3aS9f1NXElGF2N0LS6L
IxMsHFkvoyWeHVtoq7daYiM1Lk+UQh7kjQTRGfJZiksusfdZ3pc8Jj2WWU3DThSJU3eGTvCf3FnQ
9JAMUl11L0eD7gVrOKAprnoPTg7U1fqKMJkw5ClqgLeBHsiYHiXFBIhL3/73RuuNBu6slIvnM2Tb
w3qOuNVXBPERzmHLn99Qzf38HQxHdJ2MOnA8B/nOAljFMQyXs3K+I7cDkWVdAMLUhrjoYfzBOH/b
LbPhuztcn0yw7HpiQ2MDvNI5TzhexWObOeQeXcHuQvm0ZmOYOt3xHzTBksR2xqAzk2ZbaJDQmm8I
cPMJQ4pxlgXAjpUW7tKSKwt+DzlQRfLhxINRx+YHr+7OWCs0TBO4RH4OevNYdkRo6vSdGBD+POpx
B8dYzYVKiZEZhGwQIB/o18LnBwdJkfEc4mEb4zcmYOW/jzOcRcFIsAMhOpmRBnUKnBeW5YJyRHs7
Cg0hpMwX88otFJC6sYajJhgOPZ0lBaMZGi9wfhQeREi+RE0LxBhLw2kNABDU2ZEYPIH7bJi5cP4f
ZRAtfEPK1PiBaZl7D8XrnNGeBdMgep3UaIDOJTZcnlclzOnOPBEuVDKO/VvncWw7c0qkPIN0/rTH
WXfzA6eJaZq6+h6/HlGjf91oSIHwv7iK0IS48vA8I5nhqz3DnhoV3qXefjaEczGQwVOdQj3+R4A1
XsWQyrMbmySkEnbIPLbijyV8N8pKz70Un/ThOiPGPvde97ku+vnUZBsrSfF9rEW4ZEmg5D9POeIF
voKn4kLLM8veW81+PrlfQJqLZtO5hhkLzKfntW9W/Puk+BFne1laaveVjjMTZn7iz6uxZnBAGsWI
74tc8pW71U6usV/TrujYCuDDDXubGD7hn6aGhSTTff8Ksx95auvquu8OEnJhLRSb1TBsZIK4gSjh
KWHonKNBZB/6/r5bJwGdJYpGWsRspR+a4gaArWnPszaatJEOC7JD6+ZnzVJkT4yT20thhIsJL1xq
edHruxesqRfo4R0PtOwNIJiad3ziZBc1HaDqCU8GvZ4nDPoyp1BW4OcDj30q7hU+ccKzMtQmP+z5
21uJtS1RRZyw+Gri/3KfN9IWTUGC+fNIuDV0m1Rug0TRym01W7qikjq9NzOCtOVoskIzzI4oL1SQ
AdbqRt+kS84JDpUvNxyZCweEYNTgMSgHAYdKDygAXjlRSm53Bg1oi+BdWHFHzCQU/cFqcHR+2Mp0
jimYh4xORKWILEY2GwnlMTsz8KKt/aET5jDk3WfE2sCEpZJwvpXJECengjjWBHUR4vu1QGkbn4f/
eXc/nFitzSqelC7t6ZRQGQm3BfNunqZWtZXDlLoS3izySIQAP1itIkYU2d0Fp/6CgdrV2C3B8+hX
IvPGUeJWQq0zX3gTwx+V4LI68B4YcBI2hGMag9tLDYuDHf0PUsWwLBlRX/DPwYVtciyXjMTGGEGA
IrOCdgoIrF8nD7vToOmRigj7Wl5yT3vJf5dMFmSrLDaNsno9fuu3YHx5Jjra+6piY1Q1+HLprSc4
8v3zZbcvomd8noo/JaBlhTnF9B3AQH/MHFTYZTcxG3o2FUrRB8vUZoFipGv4efTljb+Ql3I1mKDj
7nXYE595292QmgyD9WRFP3h8Xs2yrY7xvSErhKEeo4w7ZMgn+YUxUDk9JOBbs3pFM2GjiEQOhNNq
q90ticDl7lZ9w9mdbRM9dAF1Aa33WenWn2bBn+qHIp418Q0zQluUy4OqLu8Z2PH0viKmMhlaj7yq
EGGfs8lpJiOdxV8opzIfTg9lJXXsYaOCZcXiSTC9uy8TafuujqocVc/1RDp+X6gDivAtYmLRRv19
WbHYX5OTktzi+0poVqm8ZCRUNYvs6/ZoTGy52krt+VN4LefW5JrEJZjaKuE61pdBmLfCnOXGKzDJ
UiRuaX9Iepo7p8U/F0CXy/VB4lhAa7JZwyxKubulwEVFzZz1kNivTjM66MS1FnblXmUQIJPHKXVG
eevGW/GKHo/5o183ENXuAnyIB8JJi7NhmHezOWJUQcBsWvoZ4rPCFHWQ2ZzF/SQ+KKjTM2bibBzl
A6XM75vb17JXPHuMF9mhVVp5cV++rjn/phel+R5+M4wFkn7dvk5sBols6aKnyCuN8IlvWCS3tFl8
uJctx44tiVsRvnR1SR879q24d2sBXwJrRtWMSwZSebbJO1dYVg2dwQTboNaxen/jfPNFD6wNFCAw
RnD3kNt/eXXktql4a8ycljlws8z6XbF/gan2T2uoQA8g/E+4Is2bJfz41Rip5PjP4cOCY9iVCZ6E
CIp7pwnjVvji4eoOceFUM5vfYUbEaExmUNGbObwpBn/qhev4RAsDVIVYECNwWEK0EIwQ9g2SMo0D
ONIhNdwtSImwPgDi81OrscPyhjz+7nAUr/JVvJY3dtMna7ZdMWciADVSUExjMJveHb4/hHnJmMI1
LmiV5gVGrCUQ/79KY5LBTix6NXsHoZSMJJUgue0KZj2pFtTEnHIatvPXrSaHm1yzbiN6hCvRYe/f
S+nWMh3MDZnTEItEKAr5qaCMKtg3WULIkzjU5y8eP7M9dHB6CJMb0/yee5StNabRmbPH4sJ/4NdW
OiXc9MKsIWOTSOdA1HHHVGgcyAFXpS0prYxkTawS1/zWaKo20llQvUzhV+VueoGP1eAKWTvKFhCO
rMcx3ozZfyip5hPew2j45/ygaTGzqEEZXqKikddfq78wsSYIesK/cnzsiAg0mSxABysB0SfnKQym
PxkwmABQvg9GJ8vq0l4oRGXGK+DKxMqJzpSM3HJKLhDzCRQKVodJh1GtGzgY+4e1QPthooGCoRPP
MYcg+eIgEVvBQoNA7zE/ngPZmvoWrvA/iLv3PwDe9E96WfUPbin/KtG0wEgJuwAkNxVDjKSxcL68
qG1f5nOBlHsPqt/+PLDvACY38WKFphJfsHm1oQaU8OJw1sHefYxQjI8QZIzb1Lhb9Erg7EsxKMKp
W9mLu60euuUEM0Pc9eAFvU8om7S9rvjkRSjRo3JUSFeQ4PaKLf9NXtgMgLDDUftu8MVdlvZk03dQ
J8ePKbjpRnYxe7MBujkp23ieYJbo6z/3f6zMEvmTyuxjtp1hDskBRCOxogdiAHD4HLI/zeHgmAHc
HGfXycS4j76KhY2rq0WkFy7bmGBGTJHhoExXMMSgMImEhEII0gknpiGNzbo2FarBm5T7REM9dKeU
vAxHRQJayIejjg5DDY4gO1hvfAXzTcj7w9J5eEHJbhZ4sZDgAWCpKQeXr8rHbrL5jtrAY8xnwy3J
rm1nDKyZXsHsb+kJbT6kHOvAXCy9ZQ58l+ccJIdAcZkRXKBTnF5pApAV6VQYd4d9Walcfebw8gOb
FtVNbw5v5/4990S2grhhEUpeKlKht4crKRG0zduSBqvUQAbhzTHDX1QWU2TS0lQOH/j6zK8D8Rll
awJPAuGXvGzZKAYPVgZBYpM1nhmzS10TP8d4xKrYP2AeSpbECVR0/wgrUFjK8Y456wOMjYv/ARaF
VRE2GGfjS9iDKfsUcmrPpHCGWJ/KgoFr7w2SMXlb9R2Hwh5WL2D8XFERhlLAsMFRAVkCfM79tCNr
DRNv1cBoNJjOCRxyOnNUPSyxaLzSRlQPN79UYyo1Xo8gluxISI7pq7mZm8qh6Qjfu3YXH4r1ML+l
i8nJxb4VUojPxA7Sg4ebU2GMQUf1prMfhwsD5UtmjzIjuJw0iBgLEFP5wOaVcmOhIpCDNqDYFYK3
qSdnAKwMOD9Rd62v+mjKwkbFEH+NQ/YOsmV64ZJ8LslvEfufywALEnzcxyy63Sg+7TDhRfd6y5FF
id7Wc4p/6gfgoTe7ej2X7q5EEUL1iACfP7MRw0juQECqzoiVN/+6w0g5T27CJmG/h1+WjrXMeNbO
7M8DsBfSf7POl69LQRTrd9HklnaYHF6L2b+7j5kNl3OqE3Wnhs8OK3tYxP5nlTvD8XF7XxvobESS
65vvHxAOza22458TyQKKSRQitGU8x2ACkDG9/rAieO+lLJgih78hbLRVHMpMcxZjucf+ckOM2vMf
RM/l5Dbbvxmq1djokZ/IIJjiWViUtxkWkprxZqw/4zY6ki9Gk60WfjzwHJ3JP9w1+OuSAculvLWx
xRsxUwfyfXj3s/SvIEMiw1de334c8Vwfp39PNxs5bmhxFonptads0VXc7nqtHpv96DyeMP0mygZZ
kYro18bo56ka0m62o/yX/vjoOv2C26JeDBC/Zsse5iw49wx83B56k0cPUKffKxp9kdUvNO+LsmvO
6bPQTv2i82F311axm5ZmveuWQ/S+TPHAnVzziJ0FBn03LlUIyVDkC8aZW4zGWK9C5+HH2oMCCLsW
FwBq3f8e7uTutA9rdNplmcNaYJ4/jTg6KIfem0fqqu8Fg87+3xNF/0kRQQ7MSjWqq4x6aUPv8ojK
m7AAFMqvOIvgQcNFBVm9UvYSq4trFdziypwQylrh6mDTXNRNCP6inxLdfL/ozcapYMeQBWBuLHKb
vUzYJgTd/VTyoSXRgVGsNDek41jVjwoxxgelCQ5PPhjHdSTt9Xm5AGzTT+OLbUB0XQ2SZI8+u75A
ezKpu3z9nPA84d0BXgXegsEPXBqBatIsirG8oWBi2rYoadSmTs+5gguGoS64jUg1BwTf3LT9iA1S
I90Bw0ERbe2cLvPMSQJhjAfFw8XAce8tmCwc/uz20k0MmZgS+YTGgkFMvuNUZd40fv6MHYUsi6sC
Jrqk5HpDomK9sdeh2wVpoiC+USPVnE+a3UU9eSsz8B+H0YPyQ4HcrO+/0JrQSE2hlzP1T+23ZKqP
fc2sGDWmDGruKpBwAcvRtATYsmE7495XY2oRl1lYyIgB6ABH+I5PAsBC5NlRQQvEWee8ZzZQSwW6
ifEg1WAzUo2wlxI4zzhBmCtnDEKYk8Py4gcw1LroCS06rDcxBUB+niGga837+ftk0GpTtxebWrPe
f4wOmCvxtyIeUnhQbmOqNtqlHah+uUFIKKDEJNLSLjhn+zU1XXODdaZei4vOw3WEPwK29tlSgT8W
FQMZgKHRNkyAB/Qm6qnf6SPLaWqIOIsPWOVgqpdGk38ZkczQPVdwrw8IRK0swGWPSILObnc4VRDg
97UH6OESuCgm0KS2D6vJGus60nBrIDqFYai8bH+RHSoGDPH+hIV7FP9QADIlfgB0k+ZKsBorp7Te
lTf9lU/VDmf7BWKNS/IPSiRPBVHPPd7swhZHbIJKI0zXtuBMlHbiv5ytC30tDBUozxRbYy1DK/2f
QSgGkZa4YV8GybR1W1oVLhSZA1Rd2Ep90AdKKAGcMl/afZlOg4nCVgmm7v0KbO+wP80nwPjfFVuT
gXeOjSc+BsXCmnFvtsM3B5E1qXgZcRITk5GEljvyIok0JRw11Wh9jvfPqHaqmB6wDtb15blMLX5G
dBTHAA+UMzvrANvd4gE8xsVtj/QC7AAslxEe2dNDJHvdbo+121wm+5ZmXzxCX7YnPp+Uy803IYbC
G8e0z+V9q5vqHjYN/om+sAFhzyLg5M/8c1U3mNalxsOddDzDj4DZmQXWPIfFwHnAKQEpFlVWFlxb
MvueCAIk7LFia/annNUNIyobBW6AzYwxO+Omdze/eKd9rNk5Dr8CaHwSxV5zmgb3TeNPbfKPIWa3
x2KPKmYE99kAVtrfzM+g/xm9J2zGAcAq9xIXOaNbR4nN3iFuPnOW1APQjRoOrUBho/8j9ZrsB3R4
hG0QPKN6ZdR7nTqeQlkkbsQon09E415YSMNMZTnFSRoONPbMBMIb35MMX5znxwfZVP2cujXekp1N
DLSF7daBwL4jOwBOnHLAjY2+Fo7YzqLAkQTaBQRkyECLX1Y7DiGBsC7DzIdcbE89BhSMIgikwB/y
icENmLpVhGz5KpWzbKuL3IvDHBgPQtBzAepAtZHxRPFWvyIDCboqeX3/V54gTI0GTLxdhoiAUpji
EoM0rz6W85LPjPKF4bnNyznyWvl9+UDnIUDYENBNEsDZjp76yG2AlGsPUImkmMPDATWYpwI0QwPz
AAfbLJDyYSvvyiM83LE5q4w6LKm3jPeGncDpfjFuEl266iijTk9tMraMgkk/trpC8HVahDVvszMe
ZNiNBPXv7/jLGFlsUjt8e1pYW4CJ9CpY8Dr0XyHFiP88PHBCKIxhfLZmmDMNLs4G5qa2ktX7hwpi
I1jn1ynzGY4d+gOTV/DhFCkbJ68/DTCbNp4ku5J9fcUinrausr9OSg5Y4asB7Q8x0/DyHc34Pyts
pMQXVuO/dti0I5+wAQfcqTm90ZiihIwYEWzTw/NnCNJjEsmbt0ePw/BFvz0czJF4N/RES5Y2GztN
6hgFNyUWDf8Lk+tixt79qmVsD2IAi7yzRgIc3P5i26Gqoni4AsqDc6dBiKabh3nBiI8ZDNdDQq6E
f3Yo08jihg/1RHAf26nNBZ3HNrUxkfc5btyv1Z3G6xNMN2Pbik/JHOiSx1rfwM2BvTauwMGu2bok
a+ZTO9AKw0mrNopj4u8gXJ6LhjMEl/KnWZ2QevM9iE7b6G5v/rKIMefPkD8wdaJT8FCaWkh5lzRo
go+lKI/4/ZpClja/zmtmtCi/jXSt8o3s82Sp8F+IboLgcfle6AHMsDUEv4O+5/52q7f9hpS0mDn3
+Wv5c25OcWvq+1eYLjIU18tsdV/wnMPJiZcvGCCrl4+ri4+q1Myt3vjVI1wgzFUSTTdTYmZl9+Gr
0eQPPzNjZpANHuAWGQwHYGOXPWjxgSZ24uGdBuI/YfTAx8v+IKzlAMcOX/mFHr6K51NbO2E6+YKM
QcpMtxp35JU4DgtAZr0rZcRisIQrseAI33G5CGIL/w/A5gjWI/Xyy6jmr7BiY919FgqafkZ7C/zL
XabJ/iTUfvGScz92a7KHHhk6MnPx05+eyAGMZehXLW1DODAkJhi4qVGe07kUPnBHDeHvdchcewvv
zQl7z88Z9p7M8JyJgGRLWxp7kUMERenTfB5ny3wuLsQFXIg1/MUgDmNPuLRB7Em+bGf+uN2k//id
NfP19PieK37usa/uVROO1Tr17h4Di6POxGdYfRgX4V8/xlXMYEaF1YHHpvoab/t5jP8+3vNKMff2
GLpzUKNrd9ESrAgGNuNf6ZTsutV/27e0SsJ4x/6fHtPx4ZTIpaOqZXZIDcb/XUn+rqbHTkFAJf+7
+q7OgbZJrEUbaKwxmFL/8TUre7KCnOYcAWhtxEu2Er7nn3nsMCUH5gC799IF26Xx9RBFOlM+Ru1D
t8Us54VdE7VO0PM933P+JniE2vKs42/EWyIEBJOorUBnm9+yu1mwP2zkOIU18EYMBSvOCJAm7liM
2Y9JqID7NH/E4H0YzOlmPPpXrce3Hrc8NhKmhwHmKZ1D5KA72pEgPoQrDsD1dj2WNPsGDFCoUtlf
HfJwpsgjow/NizX51Sk5nf7fJ7+pMmra1ePrUDSIGf0URoGb+I8yQd2UbrUUTC3k0ExNwFObjnS8
8gPyrxmjPsgl9nSVEDkN2MUcX948DVr6/zZllHK4QzzN/VH/YZP8uyN2Ad1BJ8Z4xjxWJq2lgUXR
08CStcAkujQlhKa1j+f8i9MM5wAD0iUJBpMaZ2NXpeynGnvZDMFFwV6o/yDM4bo3nbmQsLvBwWul
f/jYmUxfFmxY/AG7CgOEOXav+WiNB2iFsCWfy2A6EE4TJjhC5jeSPZC7KYYCGCchCW/gRqNngjE1
tBJPKpj77idfPCfn/o1O3mnRS7IjtB6Wkmj2paA2asJJ+7/MvhH6wM6n44Bk0qVn+2Fe7tsrbzwc
x1Y0gdbHI3QuIsxUrmMKH+AxxdCkM5NoRa7WlqOBEwElLFxHwmAZclCwQApaJ2taKMXHf9fo/FAj
15gRiq1Z2f7tTbYo/YcNnEkXh2EQGLwTKa0wNLo8Lki1D7BhhGUflkHBXJK3xJ/TmdKmtN6MRTBy
FWLDRX13xMaXrNDnsiT1LiUHVTCwfvAViSEuY1G/PB4o6D3NJfSNF4HMCyarcgKKZj8yFs3BLyNS
reHbYyXr8ugRHf1AFq/Ov7dm8f3Byng7+MJx1KxqSMVxfvRUD9oEukXUzwaII0uFCVuoWPDgTGgD
mFiN4CLSCfOxz/aC+Vz2Gm4fT4c25sNmM3jRBEsE1bmzzzg8RvbDvW/pvWb7qUMEpJWtbx/7saPY
1s30B8x8HrNf0MuDSWOde3u5ABCQIKjZYLDZNfERQEwMciRftTWmIkDTFXcLYPv6BdUO6PdRyguN
g/WoCSsobFyYtN5YjI1uqc8lAgOPFGyuxyhFNV+dLZijlrFYIzMIJQt6i7LbfaxR0PiZcw/O6uJB
5hYnThFOTpC7WTgVXlNeMJilJVnQrTgLi4GaizVB7UaNOU4wa87/fRWQW7NgjGjc1yytFTbXZhfC
/BoDSxbiAcruT4KZI30rBdV03WHGdJpYJARhNAjYu9EMw+XhscZKk1f1oI8fpviaJdhTDiDXXuYz
3/R/GwBffDPN9DCBSB0+meNaHJTO9BivQNWc5zImrzc1YxdtN83PZ76sobhmPCBktYgmJxCxlQXY
/DvozQmbAHFu9Dk4ikZvKvozTBEeJShaqv3xsijHMXKOOmCcqXGdR3AZoJiNk/IOt57/QpsQCpjC
OvHvi8dqCFZwy8LanNg8zCwchd5IAovWA7hj1CaYyK1zqzuIFvR2e8WhzaHJnJzP8hgjVcwzbzw1
KUgyqmOGtXNp90HROA6GKaifNDafuUap3dq6m/6oUQOtFioJNw5SnjtCBosV9YKwwA2LaqK2sIej
qsm5MInbBkCybNTJ9gehLHMBH8zZzc1zbTXnHNrVSvOJVMeJxrlTUeJWMtqv8KUTt3MKH8WBdSPr
280hFMG4UUeDflJlXG6Lpbo//zR72DJEpbSmTg72vYmkjFNI2cVgVUlUnCraHyb3JrIJ0gpTP9uS
T4ommOADG8qPMcGWLsVsbmZwnxc6B7i6b4Nq3CTOYqRe1HXuQbr1MS8Bc4HnCEUpvzwDNIrec8zu
eBJYQt4S+zy+0CQojVWIbo9kqs+8wRRupYTHmEr+tUSq7B41ztBki+EtN5Wa3fhjXAFx/6xFFT5s
WAob1M1OBp2ee/77JkJHMcZRzu6Ye8pOpuDkhIvIxU3XIeuex5HCcPtLpWre+VDCH6i9Ym+ZN86h
5DqdP1wqLH6k+ZcAlmL7JYoFfoBBRg+54//Q834NbCNQ26YQgoCtr8j/xzITLQWxggmTtFEL8rED
ZUP5u89N1KKXJ4ORJqj2FBIO0K3mVRgGjFfHGx+q3FXwlngMlsdf7eozbQ2zIMquuQg7ByMnn/q2
ZM8fq4kjG39UHzMrzI9s9B6HKpERNalrz4g6CxIZVedsnl5im1KM2RXkMqtxKNJYWrQR/I9qHZMK
bwLXCEhoBYCDnJn2jqIdarP12K+gPUDk/e+DvZg9nLHPKZgVwYWY69YWPGEOEOBkrguS4FCCy+Tz
JMuMZgYyEOtAtf9bo6bg43z70nCCUC2y4bGbYFBJCg86CkN0JrbKg1WQaT/ACCJW6zlmZwzcZSTm
M3Zd6jOMfMiASm3VH85we4hoR0pK0OTjkIbYWrzx813Ei3yfbePFbHTnwPSUR0ve6X8l3xxnH9EX
/jpcRWueJwKiAAtWDDMakIMlqCvWJPvH8sPMh/SfBpDrOJvXPgjrvtqnlzEITmTX57PFG3k14YWx
tbgpWJzTyG6gVGAuQVIvXCSaNOKDvdadgbrMnLHuKQjJhj81EofGyGseGNa1dY9kVpcGhxXDFYPG
CxERmUpJwzhOJf8CKrqOES64y61R3Go/uY4XmF+6qqNPLs2WC4OR4eMPjadNPWCN5kZ3Us0ev1zq
94U4LVsPRHefLPXzxBv2sPwO3Za5IcKux6mEAmhKtXfPbdGlSU5/ar9aNOHw762ZGP/DuZOjt8dw
xeM5SBk+5HSiq7v1Uk186J3ECL9hzPf7Q5JAuaVGGVGYOr1Nd6rD7O/OKP6CkKv8g0PXbftbsW22
bx599BGF1zvqefQ/EjzMd8LuB10R7wCTiydew4vYkv9oQ5mFgtMRKgweNk4rJ6iLcGj7x8zNkseI
69HxTXKnjnCaHBAQHuafTY9FWANJZRTAM5gyKgeMzmLsG+Fu4OUM1M33hYuQcUeASnsrh3IB1w+E
9pBw6nN+IApU2TAK0PaXE1RRvtdGl8xxbJw5k5rCDjGPmTN+Bxa9jFNW2N5h4xc7VGchO481xR3N
RqzKBireGOLAdExCepQsgqLO98wc+fyOZtZ7QXQbjm2LhHiREPyAZaPCuOUgXTyJd6ZWZw/h/LWZ
0Y6eUXgCrCWvXJW750LBNDFESl7uaEeZvVLGVqgIcAAjsgCziFHLNPtLwBk/W3xowF8QNm6ohZwR
c+xtePWGEGDU0Dq8H96EwVmxxiULS9rm8QQRaHzYv0AyOYuv232YSreGVtvfxgQUmTxNuCX0WxNf
2ENpgrFBYUCPgbLt64zWn3sqPjoqSHxFpHM0jccUcQHe29P3iOE+NslyNOn0AKKZMb9G/NAzOTyV
VzSwl9G8DXX3AQ8yj2xOEsFBtfIIA273yXQfEgtOFjqzXv3QcZvZgCEA2tD/ggmaI04Fgahrkrjd
yZycFRwqBELvcg9w3MWrEREdxQHLRmAp29ocdznyyXfFn3JS1zTuvryQwf1Yr5zWmGBxQpbAqDqH
FLo8PjDeJR7HxA/wPYeITuGShPBOl1ROxW/LWU7xZ9IirTlPCmNG25NHKTsbPY8kmhIee78DoNtl
ZOiuJ791qCOhcqlzYL4OwcSpFgAecJxcVEnUceORjoftuoBP2NEOwhkOEcpCnLUzurAjGAnwlIxV
Ex+ZXQ32xTBvPb7F5j/gl2cObyHMWhUS46t96WBTsPscZIZRRNdQP9s4ajPgeZRGcUP4TD1KyICF
rb0TL2+JgZGKM3CGzP7oSxPwEibLnE6MywyaYXNwSRBRKcIbEuZGlxi2onxP68mDNrWFCB7tPAME
JBXS1FcVNhgEapvk0FNL0EkDUKEFoYJvD8xyzAowAstgs9umHva+dAmV1ziff3V4K8z7L3NWT6f0
7//R34aZ+0vgCYVN4i9iE2gQao0xRe7LW8lnWl3y63k/jkMqFfpoqtLCf6wgo5zohqJKtX51u2YE
eigpqckmoqP22F2cfse2xMhk/ogAnBPapdLVfIiqyPNK97tHkBA96brGvMAjYyLMqri9OUGQY/Bo
fJJCaHNnLANNWTOfP2ogBIQkrt5rlBKsxk/Q6GMEMN1L6tUrOCxheQKEoXKfj8RvHhLuKcKIOXoU
HvjxAQKfBD+Cr+/9YJ1v1TtSmzjU8wVk1vWXHV8KYWdilA9kpCxp+nagWv9oUgFDxAhCNeq4MP2Z
ncY8Qzwq8uDnWLH+4GXMtTkzHVf9IgKjmjMF3gwXVHNGrv14d0Cn3JIKq/YybB0pRgFK692TvUpy
UDvP9ziUIujkaSAmZLTRBKi1sZqh9WCayb2ISaUcqRkQYLExAtgYVlwfAIon5U84Enby9QTrj/FJ
HhnlE+e1Y38mUuEAqS+EwAEA+bCGaExRTKz6v7JoQ52gARbSgTBT5mRVz/8j6cyWFEWiMPxERgjI
4i37Du5aN4Y7qIiKCvr082VPRMdMT09XlSJknvxX9DQiDXNJzXy8Pqpxm1B5kqmRTEc5MTDUaevT
eivwkl++vNkweGPM27bhIfV9LhMYINbapyfRk2DrdMLS/5fTQrst8EPT0SekAq0vNie6rlNmDRFc
8+L6eICdfPq6LUCOO+2Rt79vpOZoZul7vPMdTxMel2bxXejBh2kCAsdJuW+nt0Vjx4pFYr9NNrRP
TgBL1zcyxsR5AGqKa6czynzHSv4mT0kPaEsMZRg9i2d6ogD1cGvXgbTBrd7kF9y8Ddz5AfX39Jrc
k9pd87Tisl1RfWLLANSr2fFJQzePxtdXxZkC6I2D/b8Dh6sx8opyXVaJxCB0K9NBQARohN3ZBUpU
QzyeRJ0jLzPRVzSED3CkISi3Ygyzf/iGnqbES+Pj7Ow3ucjMtcSxKEQTW31C5+bAN4jrT49Mw4f9
I43MB0qs9LFwx1MwIeVPvu5HJQuO29AAlWFolFHBEI7KTDRMv4hy1fv8rrptjZ5h+aDLtR+dE2KC
llj2EJ8qeQNsNh7mqCWJI/0khKxlwwNWjilZZc6XjY27Freg+fdI4Z7J0STK9Wkfn0TM1IResM9i
dR+h1CRVxb65rxylaePVCfgqnxzJevhPXes76cd0UBLPRezRrDfHZ86ZDxE9oxtiEIDZ0Sdis0WR
+LS60Y0VkI+Acgc6fs3hzX7AfbLCqPG5cPtvBzhp8HYKbrGe96zDquSOhrshmyIpJPMy+i1gYOuD
kbec3KL28AUhCA0cE2u3ZWkTxkvrtqAhTOyysFsX7+WDZlJRFgA3BpACFQ4V8HMoYQlNH54EDsnX
OfArtxip57AH5KpdvRlRJyw+//A23bov1i747LgJlA2CYvsjTrmlWYxf7ISVJZmv4MwoCQITd3wD
bKodC/DrJ9YnDgcn4qreoyosXMPuE3CUSxz3ofiQENTs286P28W7RyC2CYqy9/I256TNvqza2p9h
HespKx+LRf9vbU107zo/Q6YGCoNtuytjibhVzf2MLkRvrUgCNBsRv8zO2edAXaQ4pD1S2937TNAf
/ETOfSCosgitWuDEjhlQERpNDBdj/HfNlPPv6AVkj7HvgCjCYFwbZM2OVOyo828T8SYAmueQjMxQ
HHsIVULy5vWDZ1SSUkkgpJ/zqTINgKR6l9lv0fJoZMBzkjNYgXOFpCsxe4BO3o4VyDfKU6TDNufz
eocZjY/lOom44xFEPBKgmxcjoASTcoHJFMahLgRWP5Af6T/zWw4qlOlmQnmXCZigWuElQOrqgS5x
wp6glFzn0ssU3aWgiAtY19ahQ2yOvo9R7Tpn9sjJovErRkHDHH9yscGJ3WeQcYz1GCoFVoe6eH51
D7siPW+eTr3DQYShD7hpQW5ZuA5Iw9QbaMTh0wJ45NczkoMXXJ8mA8SDuyH1QbEm7gYsSUh0fgv+
SF49/SfYyNOiD9qCFOItfhbP6I6H6jph27Xxg3AShYid1RneV+4VQzBbhS/bj0nfXuFF+JgLanTo
mO2Y6u4OIGfh3rIOQIgsEBkIy4hhG9e5BleDmBn4/c6m3c+eQJ1I0nYHgQFq2YEwy7+zexC7+ZMe
YAGxlwkNMTbex1h8CFhmuBkqmuVMbcEyxF/4Rk+QNOCvER1//okceO6yA3blrcdr9VWkJgxWyEdJ
kxdM8mnEeMH/YeAB7td5PJXkzbqsp1waGyLKcU6xePnNocjylL5winitwoxBdQADO2tKvCICKI6c
kEVG1nDuU2DHrn99c6WksGgo8piKlDEzwDPSBeUBeFV5YobDGhKvgQTgaNhjJ8Ng3jqvKdFgLGFn
ZIwkKP3bwR7gea+IgfaZDNl7FCvn8/xwD1auvB1sT+7bnxmiYrLzc0zDXBEYX0qxKTqHq2Yn+Mye
3oWb1QT3xhHMgoJmvGdtyD8xcd/08uKAEtgDy05nDR9fZT08KjzF5kIqlWh4qTMjNcYQphO6tknj
5nuECiAjmrYUhwOAJyxFbwT9JmJxrWdl8+t17P3dYaglu5+p6cUrCXFjhmNqVD1BcQjvfheqIr/+
SbKqqwUkNtvA8OQjuBI7saj8NWhbpi/FxpeNDMMAXpMtuoENqMgafEVbvDOOs8sLZnzmf9W9P5Cs
hDKotOpqQ/MiY9O7sVG2NgexfrN8PJBPXCflySv4DLuIvK51G90ZM/XtgLv/PpeJ81vqHMLYcCJs
V2y0VOXUIB57sq/JEHJID5U5Ej+2nPd7wsZF+0LaHxPkpeRYLSisvltkgMkOJKSvg/SfGci5/+uZ
5FNmgaYb9N4ewLhXFGJD+i5aAi4thD+oJk4Oqol1sN6veeJ5Xn7CgmrE7Es63vVjRf3Tn/Hg2aHw
xOsiY//ZSgtONc5hozBE51f36rLIoIWwUFTBORj2dbJeidncyHUSLBKMQ3dvxcEgBI13kYtwSAmU
jDRgLn2Goj8TlD1XM/p/SORK+xNQhcQpmfZWLzNnNcj4lAQzD/4zpsHNJpLLoVXj53Rw6bMWKJLL
svyo5rmwpCpA2lRhQjtFQhf7Cz6T8/I7Q1LOzsRqp0T5DhrH3AnpQQzkmqnbbyL5bw/AVLicxIp7
jgh4CmQwZmB+uksKFkxpfCJsoYrFEXlNwCGZFRb5Qkzg/MX07FLIhKOVYzV5V+mmEh+I2N5YlaHX
WHtI3ifJg15PzrMINf0By4pI8ITNZIhcieO4wsBMFaxzE2cm3j98LKEb+CnZ0jHi4D5xyGvySr8e
ncL04X5YM9Gbhzxt+vhsbxmT0J32HXFojL/2DplHWs0U3voBH57F03mGXGDmMlfnCRc/FXLtVR9U
R/iNGCfgQ9heSM+XgyomW4Z1VYKul1mekBNM5hF6c3DCvnV8jYpQD+SUBFl2GStsXd1ZnXmxBYg8
KigfrifN+dA5+lIzYOqLgn/mPwdWZRAsiiiHunE4rLGWKQlmV0hTzdz02YGv5uIxk3MqsczdzyEn
EWfpkYBRrmZn5cxjPtguZ3Yezbevrkgx4ab6jVkUUNsE9CMyjM9WKseaWxpsyUCB8tl+Kg6weLC9
HX+PdRROmmH5Gr48PRx6O7FBoA8pLX0OoMN8O569Y/roCLQkNc9iTRi/xVGNPb5DWY2GDJLzmT/G
lYWKiRgl7BcITMYQAdZpKgiWFfEcQlViIyogXvWyJWjP4XrmahozC/gkOOMjqAKBa9cZES8sQRVB
m2/iCMHlJ2LHe9/gFthx3CmiWG8BhmwKYrqzOaRbd4Z2JAmCTGMF/VkC8Dy5hfNqrY4TSMXYz+bD
hUH9v4nBiUzMGEOAu3v0dCgcO49rOKI1nET8sicoB1e/8aoXNtmKUY5bsMwUrOfb+wz+lvmfa4BN
ssyEpaDx+x5nBHiBzpXcy0RAylCpd/MoWYgIeWmSl949lARX7ug1Ze9EHoXwe+ZvtacZzEEyF9Dr
7pygo0n5w2JHjSGHYaGWoE/WpQU0fy/QTKPfPP4zXOiwTYz+ZsoOpnjw86CRWDychuBZIvLmcoaW
RPXfs7Wdp0Ie+uBBRg/0zaoYJ0WA61OoK4ys7/ZCYk8cfK8+Eco2UsSQQ8sXpHIFghrtqOVNF2wL
hFcArIvNjVw3TqQoJayOQwQBymPw5ogWeXj1Jw/ktheQvzbRD11KUuTbJPqrncrsmmOZ9jx+sCeF
xdzIfp4c7BBbgSScZp6xsK7bZ7QTeyTzKDU7d9gsazccixXo4XJKZlPuk1PNdzQHNNHFWizWSn3O
gc+nSBFK4peLM3EvXC/RMjm7q6NFLQxPOWXAlJcAT3oIZncJRBqWrYLBGfYrhN8bTF4+Ap+Gp3YQ
YP1mIsUDZPf33eg3us6JLugd+L80vg6IEZVMwocKcu8F7yguzQ0lncD2B4ID312YthjOOPrD2ojP
SQqBv0YXa1W7oBbovy4sdb4aIANjvRqAcSu8mAar9z8sC91VpIFmIfxHKIX5g+3iac44twBDIZjQ
Z8Tu2BpWYR1Fk6WPVIRqWi79DWd3J0T7jOTaGnh7BVXLjVPv2glBdFfnRcOxGNcLZ5vv9oUdwK7z
d3DfdEecEQQaYBg9Nkv9j4tD/APAWUnhD5k7hzv7CrA2VNryvCAuqSHdYMOuapZjooTT8wJtAIso
eDc4T9xnrQT8iAG/4W8tJRkmxHSGD/fqgftPniE5XOKgh1TRucEJgvHyDsDcUqSinpIuiJcT/a6N
Hy4GU5YZVoOHS90fIB8zMxjac/OOAWZuqSDbhGKiZwvpH2cGhiGGLAZi95o+kCUYA2QhDK/mDcqd
1AMXVJgiCi6bL8NuAnMZXOgP0WACObrPWfX4YBV3cNzuOH4JdRZzQBfeGbpAk8gstgyWxpJhSai4
NAYagG011VNysXcYqIGlVEAB7wNPP9MCFUoI+m69knPqJwI5FsI0pE6ggreQdIgfSVpCmydmxN5K
mJ3aAB7sKIuyRM7wY+yltPmagD1wLyOkKixldSZapvqQxZrFlyDPEuhIQYBvYf7+qKuaqjyPuj0n
umZe+g0rbyiT0vtYXL2Ph6t4Ad/lrcf14uvdr9YPYBM3t9WLuexcvQsoHn3JGQXndkGCtM4a3Pp3
T12dJhfiOyC3gcQQDhKfw543XD299Va2UXMdP+l62zngg/bn7+q/vHfeoYDjiWPrqUuiPzlyI9EB
xp0yShBBRM6adfVwRTHMEHjHlPMG9b74H3KYz5zCn94Ie0r4i4lrsPTVeXwbG66M5hUp1tm722Rf
HufgII1oEG+ZFvPPi/AaqDcwMPHXN6xnqrkYrD5WCrwGxAMq+W8wOxoTrjlb6J3lhh3m4ff8y5x3
B/DTbZ48JGvrfjgnD8oo8Fl5NTAeUnpMPuQduwVyKDL64Q0Hb7fZcuiIDApm89MWKydHlfy6RSNF
UWXWLOrFnQxrLqfHyxQA1HkEeMZsO1iwXNaTQVyv7inTv4aOcIkIZqYn1fKCZOrCdkiIhfulJpuU
C7iRdfRYGS7JZexX74xy2BfviIM79CIheje/bVF2tNADS1YPtxit03r7cAx+j1KqtSDqJDT9q94e
8T9kJ6DWl1e8+K60oEyQ9AppBAPXTDxNlLavpBFOP4e9dFVvdWLkr0GRk7LqLt/Qj+fw6imBnFTb
oT/EleFec0LnY1RShI5Hb7YPXLf2iyivCarLRe1clwzqXDxW6iNPOTYejIXxd4xacrtOn8h5xoOR
BoM1dP/acDDu7aW83CqosDkWgyNwTIYcTTSnT9UYaonDu+JngHEt1AAb9uRx1LPbUskGiPjZlzbo
M6e/lX4XnZvDgJmTFwymyATzmrGDj2GkPIgqkjJAcmlkjWpuIaHUtoZ78fL3v4mIqccvzuLPkc1+
eRSI9tGccSbaEvOdXJ0TDLQ/YAbrIAwMZLhSfnwHfVd0jbONeNVUsHjU9NCTJI+1Jx4mWn4sXBF3
0ZSQvg2rPQ7Rj00utBYk0h7yBDnOCMjOIfYAnK3xkEtlw6zwloPZ25FHEMd57WvJYwubI5IDkQDy
rDIYwSZA55ZuhyQ1vPq01vFpYq7PoKxG9Z2COg5K3IMc9nl8sXK4XdD+de6LBYV3GnJDAQaxYEJe
LPh6/vPpvvkehceUbvlgWPbmiPXPbRnjsDreSd9/RHwMaj7Mh3G51YPrDFd8oOdi1qGNgUdn5EhW
XHBnaeZspI1aAjYwRFr06DifJU9C9Lb2T2v/c/sjHYbPJrrkPK3mdA0lVHhtAKJvJbtmz6+5VqpZ
LipSAs6OXLg80CcGu/sc2a5Df4GjuayvC7owhV8sp6bC/PR4vsm5QFbsf0N1z39/zxbD2XoGgs1P
w6xoyl44TDak+QA4SxM9a1E68sb92SNn5uGM8kJNKCOuKNPOJtzM9Pdf/HFJM/mk9E+zC+igdOfw
HV0PH3x1KyU/UVNu1mj6lvdgyQpx4LNBdQ2nGZMT3x8/fPlv6BcB4Li1urBjQjqHBbpfWkHYPcFW
3EfOLeZxqybXmW5XE5XSK9omKLoADTOvFSm95pKlk4Rl9oLSGne4achn5RPTVxfzDxcB0d+1//Ab
qkWiJ5kcrObcjJym9tdAZP1rTFP3WLTAPAi8Boob2hJxijwW+JAfHNTHEIKqRLsPeQ3+jTlOchSM
Vdsrxl142qR38kv+SRFFb1ycrPVv3Khej7vh5L+hbkDYyQvJ6gyVNeLotz+0Nz/rjgj0eLfXCTcB
96S+6i/ALKyTEBhwFmEHjwiZBtdJ+lHHuRIV6Qrcf3Q/XD2Sth1xk+IAZ40SLOfamcGaOFVGNglb
vIA0/2m/zJTPneNYEeITm77tYQfH2nJlaXJ2HjFTNvTiCPjaZ1cKxJT/5XEXjxRKQRfykjnlHT/c
L0w8up8Hie1RnRVkpsGf6TkyEYytsAIRIAwF0pGxaBEHnfmj0+TNmfaDrqFBL9NQrJcw64HpESb4
jp6WOhc7NNkqwWlL/DqtCuIv9M1i9oiIijDhOnxKmRJlxZ4WLoSwWwz3PXyuwwmHBaB7QieoB6YK
xfBUWzWXdKu5asZy6hfcM+BJXjFV2KjkEHgmvOakLGIZfwW9rDkaf4M/GTGug27+EkuCp7EqPNks
UMRe9bHxrJNBWKUETmS4tvm5kDAICESfyX2nBKKAjAIvJHJoYzKOlxbiVBQjZjlhLvHEE05ASqwl
b2AnbNGmuiIAKdQznYV9rqzu9M+JigthR+lZYw1E/2FtK+c+/cVJR23FWSbFGyezqDqR7It/Xd34
hCk3IQPfv9nSwshRvDrfhNzFGeYlih9KuHzmvGpM+E71cz60A1/d0y97vUkQCzpaQLhw7HjeNXhs
RLXSGQLqnx3jNNdRypXmevTY0FdEviGmS/Nvz2YdsVA5Mk/RwPuOyqtJKZXBnESg+fztv6A+OJlV
5vazMOykCVGvm1d3qvxVyVSKaJzEWGXeEPT0slJ49N0f8Wj0pzZzmh4HX+sNClTGD1ZvHk8AJKT0
4JroEklxRe+bXGPyNu/xPWbZI7ZygOubnP7jc/fPwGCio0MYZFCQQcwdVwb/DsTiK4GiYiXu+ZS3
e1tStlh2V8WE6ErvOx/uhpP7UlyIXvTafeEooB/QDZT2nKS8kWSO8VChJSXiaMd94F8WSlBH7O6c
CMxfoLiUKVEpRYUcEhdJXI+K79nM1Z1Baif/dbzt6ghHSaJdbZW0FSF4Vd7EupjNUTH3L0JRley1
nEOJ2ijuvl5JbQcqh0Tk2O+IVOmyURPPRs3ThAy/J9Ca0yb8eh/0qAPrlelbklvQSSB7XRKsxJCy
wIEUlIwkIjtKSIlqp5rjMndflNueqdiSQewRE6KJqE17G3QMuHSdTv+1tpEfARed0N/u6LuO54hy
E64Kh+/vipuKLoRMrPnolLnMt3ivr4gBfVDTew5InSRzqoM3ZXcA6r4yIepcuusEM4I9QAA8nLBj
+eHHg5DjGhNbDzcL3fixNneLq2CXHCB1f5ihYbbh/m1EJOGTZ5Z+gp7bRo+oWbQofnS42jvgIqiR
M1VcLazmg+RHbmNlvgsK1V30riVBWPwGFyffdlEz08GBMRZ8x8bsG3KvOVVKmQ3CbDaxQYqnr4ir
+Sk9kf+MA3NMNBi5Cw9/kJw2uHt8GsLsCjfFjc4icheze1ylOseoFZD7+Gp/pqcG66NNKG0zJ+IW
Q+UrFp1kl/kDSuIJrQgaa+lZg4GSFd0q09OG0jOtiQ0OsRkpspMS1DxHns71ROnqkLgXN61Nv+Sp
ciRGPsX7AI8issAwW7PylVveMG0Md7vPzS5umvAWFMGA4Gj6GNBcsyHz/i38N6SDYg9j7fU3nzlg
o22IV0jYtImayelb7Mxf78l6iT1dIxsi/kGOpL3JOmlHdyD6lGf9viwwqnMpGTmRGlGUNwASAKGb
CRu95+u5avPqXRdDq4hznL/iwegWS0vuqSLWEAj3LYVhugv5eF5IoSTKJVii2DW2hSLgkpmCtOiA
OfmO/pQujGcRah+XkgAw7SrBclJXo/I1UWVX6+YDZDoXTz17EmJcRK9sr2xz/04uLUYyIPOzVQr9
3Ii++i9nKPL/aslR9+gBiSGf9ENWdmfgwHMAYmAe0/4+yJN67g1mCbFRnyRv94GqhCrKhEUiKFbI
PSSgFVEQCRoc9UhoNCtU9hAGWTN7ZR3vv/HvyXPWRhRtbJmY9Xg4RQcbfGD2J1dfKOigJfo1cRjo
iB1StuOOpD5Sj4Yi//sHCawFFW6lsYpXenuDBkSP0HCKB79BYfHbcC6y2uz190x86JAeh5dz1ENc
rvhvRIZYCdCgDcGHmIcZSYxRu/1KBH2Gw4FdNpP+ZVr3x/I7rT+5bIyewnz7iupmUsHj9InHelwI
Il+f0g5N/RrOR0Gd0hB0fVv2ebcSXpoXoHZnPTvrOyRwFxdy3NVEf/lDfEmQwprVEVSFTF2OPsx2
BqG34pciu/2B/7tEuhHLW3n7RA0B2AguxubXOoOBT5qEDs3xCAl4UMCZwUQ5F5POkoLtnZ3WbwDs
GCIG5q91jMX3Yn0Hsx/mn/DBSVND/F6N1qwrmodWrIUsRMP5yS5rl2+zfoQFFDaiW+NviLG+8c6K
S7yCSjDrmSpAWPaLJVOwiWKSeFogNYb/zufVvy72Hf3nhZwlgiq8Sk8QfBQf+/l3LUPpoHASudgF
p6g//m3c/TN9TKSvdMkN6Kd1Hxzhb1jYOIANLqu15g0xZRGmr2Ncd3/0XnJu4yaioebj9Y7kA+0v
ALNYVd60mghjlzoiDXFRer15GZ/noHG5EQNsgek2B3wBYJuG4KxjxKLo62Cj4RLGny04c9ibKR5e
LagIjtLCnUlaFbt6InbL2Td+QXxR7oEOSMWQET6QM9bY+PCzGrnAT2UGfJejLkfEx0LNpZz9j6dG
JaqizIjttF5zAGLvQy4L8xBL5ZtepxPiyr7fZJcd1Dm/anL1pq39jtdDk+wbD7AvXBWcXTjHiHC/
QwV+fZ4rYRtTvAEoXYQsxa8baMN5VP37QAbxTygT60BzXx7Hc0AGIXNp4AJ3NOmo4MKqz2+GZVjw
KFX+6eYqiOabZMgJnrw7r7vSwxNUL99YYkmVsESfYtx3uJ0wpCLmQiqF8/BnHQx7gdY2g16h3/gH
904sSFYnHxQIuLCtbgboG3IUbAjWEdjamw2W2cFt4kte4mY7BS+nmgp7AGwivDFvPJh93TLgQ/AG
aBAeWybz/hazFZP4gMQdOguYNxXnlzCnuGfr4UwKWBdyZcCFhPVUQKKly252oexdmZ+HlnpUwqfQ
2UjzCwfxMWgSTCVSB0SkAc4yJH5I+4Qnt0ivKREN88uyO7BWtIS5Q/EkaO6XmB9lXGb82hlt1NDE
d2wpb11C7ZHsSUxdndAVQZ/3eSJqsIfu42AEQJmTN/hY+MGFKhT9g2CY4lIpedLgNfSRSNam66nM
kP0XQMCUnE6UEYAjINXHI2WG7KQ77XGRuCN7oWivN0CRUMjyqYC8WnPNm/Pxg/OuVBRHR8Mq4iNS
ehxY+RtahHxXpCen/XCEvS1EJInj659+TcOrhu6S59gW9nehIvlF1Uh4s5kr0ER6goRs8CExJOGD
qD19jPkcxydQbhPUDPVo4BFeVPhv1Ihele0VMgTjDjg2hjzAJhzc1AKTFooDylLGi3PGoRoOllxa
CDGkASHqJaARGQSLqKLg6k1QJ3jQeHDX5R7EOf9w5YjvAttbO62leRxVzH3tjpAbaTAde90WjQ1P
CK8fYDQZLOgK6AD8B+fCsOUMVSN2UGDeQUzHS0T+Byd0UeH3sfUJh3kGnAJOhRexBCK75HwWjMFs
YYwegomnKBqZOGfE/JkOMSNz75Bbln/t1m0h4xh8qPF11qHoTCN4lUXI+81vDA93NBjo+whe9Uhk
4uYWCPYXIlNwHEdE16kIWBqMJoYQeyMybuMnbDyaK4bzvjh2T4UmMKkmzxHpk5+NQXWEbPLzP3AF
qIaX/LbPnyFSZpvrEXBmnpbnSEJHw+U3/A7/NqIUSk2ZLuirI1MJeA8F64/eF5XGs0eS4/NEctBM
EfMw7eAmdM5jrudPtwfkOX0zSjvwJQ70gCKHG0BhReQcNc1njAhwFGQJoBhGfwtjhuCPb21gJ0Ke
xG1jTNer6Y0BuIDcRiLg4IFE/VpDNNUAxYxRQ3sdSItL+Jj1MLyxYVMX10er6spM7RmyDX4czGkm
e7QIE7VBhxySWCHgGuTXLTt++Uf4KaR8MdFTBCM8YdV0XJra/DGSuHXx6PKjIaXZoUZ934jYM75x
DzHKjdO80P+U4ZPzjwyNXo4IvU20KR0YaEYRTHbpWMI+tTJYbEXWF10rVozw2otDpCo5CPW+Bu5a
O1Lw9i+Tvr+JGT/qBO4JkhczRxWt2TJIdRrD8rGODWBNWHV+uInUsIBrAhLgidX5bzRfwTCs8tem
8LkZrOkruCGUUdK1V5oHI5PGfJ01GwY8C79Qm3DmYyPq2QAhBE6j+h4/nT6PJOwCeQoIBWAvWCi4
Irq1npYHGfsTLi8BAgID/pYk4gr62GqWa/e8xRk5gsn1aC7pjtgEErEE0zOCU2gQvUZk6Fwm9Dk7
bYWEjDQ0bjVOI3ePOfZu/ZwqYA9F7cBXeliHEd4gciH6LQfzRKAqrXicwusMDAUeCvgTzg/d2zU9
TaVb9N19M7Qv0FRYA1D5C1+lPBUW8fVk3CRoo6fNDnQFEk/1TvkABHqwrbLaJlWRrVMNbjsgfHgj
I6v4nirV0wToBtclRD8vcr1kbJTCQUbVoIeqQmiYeuwuJCu7WFQk1tsuZF8SjtLhWCV3kXBdxZNw
l7XwP4UvQNi3e4voDcNX/JxwkpiSUOoNk+HohudNCREAF0c54Mbm1QqZOXoQTbwYOOHFD6GLsCSh
oU7oi2M5EdEE4r6h/xLU7mLD5/IlS6G8L4W+cip0t23QJU9rY2QYqNnFuR9f6S3sc5uxlj3YjgoM
DIJQRxZtqRmvH2yRnlQcOSr2EB8BwbhlnbOAmhOJFRXlceP+Uq5qJggk9HtCjXSbqSt2n1AbnWOD
0+pYHEUIlKnNJWaBhKw1uCBorT5zz93bf0mCLsdD4ARQvza8BvLxx9H/cWB0dJTdgCEYoW3jGKO+
OHXV0Tots9fsOvpGwgiFpSj/BD+O6PEJkI0sFwDZc0xT+ubBcVHPOOr3wNqA+HZEXQ2nLbmCMsFv
6dOVdt0b+LrmYetyjkW8WinoxeQEI1wT91sLQDTvh2VK+lUKq7Kp08F82VJky7mF80RLv0jERQEx
Nugw5mUu5FSZ3mKFo72+Kze/ncq35LQHlLskMwYsRCM3Z+iSrkhjYscMJApt8SDS5U42LgoKgroa
sw9INCTtQieAmmjqvPiwJr9SGLkr+OXLviCTrl21d3x3e4OI85qE2ElxiRrSML/e+ZI+yPT8espw
LhX7F+S6ztjILITs4+TjpwK6bAgpnMAh+V2OovZAuwpCcC4nYIsD+OuBm70JUw6Kwsd+dSfYw4D4
xoZoGjQmmjNRoYvI6X44oSHjrTPZbd6bZn5BakWdaf+PQ+/pFuDWG+7VFYWE8ElZjV+PFYDoAGGq
RlDhgnHEGrFpDBCwFw8Xjx/b6j/eNGDFA3zW/zAx0OJ0CVpmgycjp8Cnfys5IeaSXUY5wLiPOGHx
whGG5oCNNMmzF2TEuaDZ4SvMF3uAdnzFb3Ipr9AbLm0NAqWmiZpzcVZH8phwoGrbi/nKkE+E0zbe
q+3akRfnmTa+z5qIaDf/uUT5jY1AhttIhvwWzdkYMTszuAytBfXif1aXNcMVeRiJxCAANkTBrEiL
ZKg0L1Mjg6NNaFmCVmZyAu5l9k/INcYPAzLBz78G61EbEnQWAYlnPIn8+Xr022tObyJ0bl/gfwGs
PUbEpXtrykHYt/mzBlznMfpkBDf15/LxSyzAkMHf6qH7pTaWcl6HQSTqbAH7r0N1DSJJIpfTP/xh
7jT/Mv7qtklK0ZR3iQpEPOh5K8uAbgCHg+jATkRphbBqCcvWh8f1GZdjyc706BW0iLPz70bPftS1
VM5n147k8SDVkeiQiKVbX5WYXH89wzEGDjRcU1+tByJ15unSJh1SRuEOaNYEukGuxRIR92LokN7b
6dG9QFoa1z8WYZ+XrQwwJy2/uD/G/Y00/QSIZiN0EiHoxgXJMRMctxGoHn1ccwM2Z2P0nQoTQOfB
f0DLkLooDssmi7z123Ob1guN/oP7ArRi2I9etUsaacFui2IJ2shArImnEFwyMNKHLwW0J3hfGoU/
7r9bN+Py4EtPu/yXiVbxc/LLCRIPwanPwdMtElynlWS1bAuckNnBt4YDvAJKXxPOPODUsr0foGUC
qKpefBTslYiEuSZ0xQKOKa4R0u+D6w4U9pdps+eyhaVL9ClE4KLk7MUvW895XrmEo29IX1DKDER6
yE8saiqKF0x1FkjnDoXBXiZtGp3kxcEf9zr0CHJHdyU70sPELNvZhrhjRyDQ2T1Zb0msI+Czx+vJ
fhgstpxSRdjqik26N2VlZqq6UwqPKsUqvC6HOMZr0N9OarYbUVwMQ87Dxu3Dj1dp2pmwQ7BoEAnZ
j3o5FwaPpcbrUG2JOAJcoupGL3xS8D6kQQ7QeYBvAA7IVFkKAGB/VdyW45PmnYdO/xECAGiDmVIe
nuxsIh5nnSqQfSWAxLbxAX0IYxyfOZZKpA3burS8yBwdhyShMi9dMjI1BaeD2arXJvcRXie8aPL2
xO4DGoL9kLlaQtNUjE54AWf4QNqI743VExqWM5wG9oc+gbxwLAlEB8Oe7rm1+oJyJMsJ5glF7aRg
7WiASoXBiTzQ/vYaAj10zFeEihTx4G6D3XBR1gy71CcY+cfI635c6l5NtmfP4i8bKHZgkYgo0tMP
bZYn+4pj6hrdAGsVl//VRzjVI022I7zrr4d8RU/lgsOaedmtYYwygJAOjUtiqH6bXThH04f5msFm
tSpiRUu52fyTQwBYLGpzXKqa/aFqBzAFMQy2Nj3tIGxlSy2C65VJowNqxpiH+r436htjo7LOlf/g
+cTnBJHFMZ2zwZFyhpthr6/uetcbvcHj4KljDU8bPi+yW4IKMOPE40M7RFBD0v+1jOG7wfa7AIrU
hHl6aKMycau0lb3qZt/ovkG5y7g3rzA/crjm7ExG4Fxjv4DKH5rSDtxfPQFW93Y33Cs7lkCA/t7J
0SdteFoQIVodKa76vC2i305EieBwsU7pmVHvSxQeXh+zf4RDOI3lENIAnj5innjFsvNOe8vhG+tq
tSnH7YavAGH+fd17AxtprfFui2hVGANqApGq3vZPKtjMdw/hrs1iBf7chySg5YYgMM7g/ocoaDS/
7cw4WQYCwnGxPHM6XNFfpSCAjQGfx73F1Z6SbLHX8lN4mxCScniucMpwInzbeHXOV1AuqyRY73jd
EAXTrkONxDkG/1j5F4BUPe37ke3zjSNrc/Jk5AbASZ/pxyDNOrqAuc0ef++ZxIOIdIQ8CzKGMQoO
zOZPmj5X1G9AeWnWLetJ1kC15dlgDqAsis9ekzpsuRLsQQTKBu+0izV2iuA7rzeXDYCz84s/scYI
yU1Qmk98N7hQkbpxURN2BeKHnG4Pbt/Ou7enoZv1+CSKqbqE6CLapPQfaY+EU0zHD0JLn/Fn+ZgP
PDlce0Ulyt8vm2suYdcM8enb6q4kL5DLfEo1jzWTjb9H/FUv7o+rI0CzX85rR8k5fpO9E39DWCtc
8nVUO8Lc5TEGSoGykghs8Frq41ZDf/1hE2+iEwc5ng8ZBvWCExrja9gSd3GDieIWRZh84KCEnAgt
+UqDGi1JVrK5l1lX+AuKQRirrV7y9cdtSW27JSxAsiae6kHfJkqKgrY7usHSqfe/DmvyxR3maGOi
z5/m/uYcDgXCK9aKAcfFhFNIrgffsZzAMzv6lB4MVL29CeVnf+NdK84kY5adDEoL6oC+M/lPmZ6Q
U0A/US041kZKpsdUhZzoS/gRMEsNn3/makiO3M7fvQizNGPaG8s0Jojeikfw3PkVaA1FOonEG1Ry
mRp1Dl03RmlfHjWhDN9UMHHgYKbZW53W29M9xC2/xsn1cV8XBDtCKiFB70A16zQjbeH8RZccgzlo
i/EnsceDXM3LRRsyk+95wfqUUdwe+hBEXwv+8xuuDzoHvljNBlB/61m3W2+e9l/hbvshYY4FssC4
IlQBaT6G8K0ByEJeLAbL56LoTOPjnm9bKmGNZoLWg80VSorlBVjvax5Z/zM8Exxs+ts+yRHsWySo
IThlame9F8Td5IQI587qfzzevBaHOWpjftoVSu/7H2FntqQ4krbpW2nr48FG+zI2/xygFcS+wwkW
EYCEFkAgCYmrn8ezT6qq06qsrLu6MyIjQEjun78rGkihwpjvrppwyAytEIUfOux2vMai5uqghtTf
HApmV/18jJ5DbZRGhMqBDmN3cHAUkHkd3IYIVPk3ueYecP1a22rf4oUp3w9c0fxDIAK7+Dzl+0jt
HqbDjGNehWOqmGakKRO95j0C8HHy10FukyF/LXyOhZlR+DzEF6UIH8wZdhOVX4IRE+kr2Q4msjbE
JkSkk2TJf57uxnIQUjN3w+CwtXknAF1ivF0e2seu8mFDYbYCDm1fRgCZyR7fDU3Gk3RlowiEl5vJ
nH+IPJ4cVv0ZA/xWdvbYxk+k7BH2tkfV+EGXgnZ8EYh4oX7wE3BGX1xHP0dfWSWX7Uxk9ljuecFd
2B9M/fHYCnY7naMaEpPljman/u7jmz+KMx0QTAmG6KxWByIhnAyO2AXa79MixrTk03jMP2X/ILuH
A4nNA/7UIsiGPQXuyLtfNmzZdT8SUnme+KcrOEjj8JkK8pymK1RCdjgPl8PYGTJDzVkwhDKnjBL0
IbAFkbmS6bCatUIwYXP844RVfsOnvb6ZbTmtBUwOPaGktPdvRgkM3sGNheqbQAJGN1xDj4efHCDU
nswwgGXic06HyvbacyuKLx2WD3yRoiydRHGxqmjf5fJ2UL4rLNvJkMmBL+fz9gx6MV0yspEGSEbP
mcUH8qb3HjSoNwQ7xd3C3Q5jCvwdKVsEHJBBa+JxOPPeHZW4FWMCNYY9ll/ytpAxKpFMEYdLpgWU
DzMmnLqP8CX1tC0/i+RxajIcUu4D/hCiiT8PC/JLSVqYa9/NGqaJF21toZ4YZvEAWFAYCBpRWsEb
BfbB25fTPLhI/cvpJC42ZLNX80/RP53evGDOS4eHk/OA9CyPHk6vnHK/Q5mfbUySVHT2jcgI75wZ
h3uOlJ4XulHRjyJua25wDNMtx947wRBYuTnromce8xoj5FK80jb+9QXTQIwPYqaDDR/w5+JQOhzR
bg4FL258w3I4Buv2TkrBPPscDJZaiFBy/lJ4ajvey3uWPb03MBXB54/BDRWr7VkwXjk92+GRo26G
m2p3Fb1WNTo81GwyDNNEHwB72SET/fEMtiLvpQVCxEHxLdA8ylW9wiWI5TEWmj8nnYoYD81ZkHgz
v1I1hbpj1FuTySe0yp0OGPfB84AMeWBvPl89GBISR5pAJhmLOmnYrff0SgZkHR5jSKZ4RoJCtjOI
xMIlvkPTdTCsYYYigivKdCtevUczNFsOJBz8WI+gU8ZTvPA3t7CHcBjgVZAnKybDa+3lhNE2lO96
2d6qwufic6CMGoNzdvNhgYxjX1aDnjy4s8xjFEEMAWt6dS3wbtB62Gt4eMkDXWaI1FsXslmNff6w
xkhbwyZ5aeeY5zvxD8TTsXtm4kBAgQ33Ixji48AhJZtaxbzGfVli+XtZ/VgaJcnApqEGV4cWsone
CIch9LF2O3XdZBu2pVyfXO8D0uZvIOokYLAzvQlAYlGnmNDuhW8baIhB9kgAebNPNNxWDXot/P/q
Vw90Lx6m0u5KMCgQLJjx0Rim15OZf79IcMu8Y7EDNKGBi+PC5fmg8Qw267rXUDpS+0F9bzN5Y5Gw
GbMSohtwv2VTHlYY0I94dHNKq375XR+UK8PTD3iqqB7gQb3CrpCwhDyY+IZMPAQAjnxVPKC8YDTC
sXgsuaVfv3oyCtSbxAeybmQwmRHMu6QQw6GSTozjMe5bGjEUvk3dqeTYsG2bBGe4GbW4pp9CFM3i
dlGYr4grofIx95VX2Lz8m4TWzO2yUQHRco+qkvJtryiIYxJ9G4ancPjsjdq9eJjRKaD6BSKqt5y9
0UY7SGkaZGKCzgkJXcdTjETuwU5ELg4HK+Lz7RtLYQ+5SPC0fKMi4gaM9RkJNq351s0+ED4+BCgZ
0jUbQkqMWUJJH+4JgviS795ZovWHdaaCBGDABIx8Dj48cGqKnTW6HsfGEsrC4rCBUIvgkGLX7VfY
G50WAukZEr81x67jdT/aMh68wQ838sJcNNv48F6T5kZ6g3OWI/P7OszG1A5qfLbnfPnAFOkSQgYG
zs/gZBzjIzZIk+/1abZkXuJ9gQKLvm4J7jAke1h4ZzGtreNhBp/x+ioXdLVeGQgnye69Tv0qhERz
TPItOCE8MEUJf6c2asMOmMaa1WPgGRBevkQTpSNhlIKzIt1AH+oJmv54f+sTLflTDtQNHcvsceCk
ELroGRZ4ppAOokTl20W41SvCRWCibBAk3CUNTiKy92Y7AjJWvRaLWMVJuCKZ6D5Lw2pxQ/FvLCa0
LWE/Jphuhm9/2K3qqbVNh71ZtT4iN6QEguXvGLGDEUFPpgVHaph8aCzOlPMqeOGmRUq+L/0a3zAc
JavWbcjDf9Sceqqwl7VCW4h2WDDbAtjmvvLXt42oUqfj6gTsgEFuowcv7Hlsh4tsiWkchwWSDgwF
GpMYHaYg8giNGXwKn1a3gRiQjgzyqidz4rcccIITiZ/z3hibLnuDgp3pHj5xUUs/eJbdDDE7Lipa
zACEmR+maoflsBeAARLmmfWXIjjOYIIESA9+YeUNKlc3TL+IHMDBYU2z1QeeJ4WySUjM4/WQTQFf
GAh7DpaiCTZlPoAY5fJrBQ0fECqB9hTqzKWykO88MmCun/AQF4Y13g/aipBxnPeEdAjAX4CWaCcL
Dy1ezfdABHh0Ss0B4wNrZ1/eI3HuloiJRd71EAolH3XvhE3JmicDAWniMuG4oHsJakmPmDZ/CQkK
mYg2WdRpi+ibIauh6llREr1hafESoMX2LWBcWBZsH3TGucqm6M/ZUGFk0qGQc7fg4O/ARtgeCJqH
RY5iNg4THpwVQRqIDOYCgo63oikG8O9SQVUiDXMshGEpwmYaYqdUtCCMQiI2yr4FXkjLw6gaNMCO
oCp9UpaSgzmgGU3BAArLlYUxUg6G2ufIuFxhiRn48BuB4iRDkIVlDdhbIT7tOEyy74UtSycBhmBU
35zDxslPt0G8TBgms1UkBSRYhm/IjOwL/HOucboU5iqbyL2ISiY1BI6g6JmXm4/y2gF9LDl582ET
hMZyZ0fq6aa5D4y9KBsIBjE9laQDgFHq4YyhVs9u71ACX6fJiv2KZPM3DBfY00sfyN2csgkKSFpS
EjACk7SIe6Ud6xwpdWwsLPWMIFY4Cbpp7Razjtyu16xeFav0y55fZ+rGYJoUhonOfWzQb7PeCja7
mT8C4fR7Dd9AbX2mqbtP6iQUs/4rGCpu+hVJ3GhKZxY38HOThiBFYp8mqk34LK8bQFoGIFFSxBN6
m+MVodRaRGeHCOHWjPk/NqIBoWK2RCBAiNACPp74a27MjvRp5joPgF3/oUB8BacIqSkFx/FFhD8o
O8pJV2hNxICXH3hqOVzcHAo4ULxHGKiW2dTcW0B86bnnQ/WIaqfYHbKuCAnCG3kIIywwGx8dsDL5
Wv6FJ3RO+A2eJArv5mQBDj/rLjTJuEMbgyK9IG/ZXqWj69vdEGtxsKbEO/N486wAd6B4gWRnFBbH
4LtX/fCFDcw/aVtXn6cVNTNdOtPOJZHPL5jU+zSe02LwHL0uyuEBDgKyZPFgrzREsbzVEBAMG770
3Qbcj0RfCUEPqDaUO9W+ekT4KIsEcyAlA3YfaL2tHXWn42y6INtPR5DACF9OcH8sGqh0wLAlOGys
POa0AOnojVT61mHcqLSnXV4QVpzUJ+y/ZMU4JDP2Z0/+brfV9/etkMQWv1AtUPxJFpGI2NcW6Trx
jC0Y8XGCSeXKkIUD5PqVrIrJbbYqh8SxfH12KdFQJhFJAVApl5OYIgIi6aqBqU0C+hE2xaZH1Mtx
bY9wNnTErZ7rLWA6zqWFjqtqakHl/hQXY15xlUoeMeY8snPE5yLsxV93i6AQik4kEFC0fJQQruph
N3yOoLXcE5TRKF9g6SWLSnDgygyyHEI2Zd6f0y3eikCo/RvdMou7CALLlp0a6u+VTPfwe4O+Ub37
lgm+KgDxmPQH5I5U1rEdLksODFQSEqbTotwXchIheRGxZdiI8GJkSwYuBF3T9+q+ajZJKKIBgH7f
EYvJ7DbBpkT/FYLPebMGwmWIbtZYI3dCXIPgKjTW163YvgoKyxF3sO+76j7xHnOAK949oVecFZPg
6Zfe6conaw0ly+0Iuu6Bcpgz0ofAggBSqR/o/G60tb3WwfyKkl+YhV+hPLMHyw6lDgFlPK367Ojl
CFWOrIQfxPayj4NnJGg7ADg/3t7Gr5CSKCjbwPbq3dvHrw7uyeeHO2ijILzXSAyBK0NVPbUOKnjO
2hxJBM6TJoTV5UKNKh0agf6DID1QFq/oNmYPiExaXKitm/U0NyHhgOXmVAjV9omnBn5rAPKPy5iO
LnAbFlx9zH8fJ2BIxIN1tlsSwpSOqckUKw54K2ESHyGrwSNYcudewVdSrjwIDdbmCtMewAvJIW9c
jGBpsG4a2GJVedbwDUlWhvdvGfsL6nHhf1F/Ghp1XfBNvzo9V++AzESPRf2BMP46sQoeysrdHA+f
03X76PWR+rZ7HjzUqK2Qm03eD4rnnXoLWST9YoxCOGnENczL9FRZiyfZkrib+LUtV1+ERmIIDpEx
jplxeysogozz9JrEzi4sllDjVAy8I7zb+ZlnhKVl/ljHS3v0Wb4Yphil/HQi7mJsXb4I8gRbyPA4
EFNCOr45VEafsRICndd8mpANLaY6smhx0qCCqZFowBK6xYa7FpkHYiNfi9KoGQM6YVahMA8r1loJ
UbVs9EuxsgnxQFSxMVl9clxhH6J6RfRuOUPdz1eeQyUi3KXfbTkJD+7Tt2jW5c2gcc6xmHcBZ03A
Rs+eFd/6CenyYwdR9PO+CcryCknM7jC5rWocgDScY9uwwJ6EAwKqO98rRA0femBI7c4aczCOlCDj
bGEA7GDByr7uF2vcW75ECLYMai85ceyro+QH8IlVb8LqxMKdYwNffndfV04MWA2G4rd+sSHUBI/J
II68jsIF5Zc6JlUE5rQ2kpAAWYi2vb7coaLc1wRvAsqgdTUj9npnT9MBZOro+RXvn4sbl0D6vk/T
SN3EJ5D45oIKrmJpBbAhLmHOEePI2Ay366WX7pR+0xNIdF4PR5RoPDBQVIPnBsZB+oxVoWbolWFT
Do5wOoSVfb9Al64TnZee+B2N0ne/LAU+zQMlMxDfRh/Zh9WP7RW8Eslvy1+xLSLIrEU/9RSD7XF9
D2EGlTH+NVIRf0Tj2crsT4+YQiSg3Bp7GNEFWzhRqiwRcr8HCJm190mXI7Ud3q8+2am2unwTG0P9
Js7iM4Je2BvOpSQ1zivGLG4U9ra55dsBxy2hDv2siTvBIqwPpAkqwzFWwk2uMdadIPDnwqnyoj+I
bdHnU2Kg+gAeyj+CpT5OPr1ftT4oFU4GLx6xqynqdYbaGOmHo2LX6aFOAKxihKWyYGy6TYd6wCAl
SvdpSXGBg7kLyRNcQZIus41xgPXhtMnSvOV2HR1/rqtsIJSGmEKiJSID9LK90Wcab+JL6+PKwKMh
zAVIBzjR0q7VCQ9XDBvw73/97//3f3/a/xOf77N73sX3279udTG7X2/V63/+bUv//tfjP388OP3P
vw3dUA1TkzVdNywk27pm8/Wfr8X1FvPd8v+qrrdn97hV6dpGCDa1qOZAWUFEVI8KLZjkDTg+DikE
RT86Fb/sBrhc8QfEixJHP/rhPNTR1LHeLIkek7fSWPmyfpjSka8jjD2OGnHg8x5MfzRNA7HBSy56
pKJTPSHNemdu1JZZFR8i5QKL1+mGtRiAYmASz6CyvOhMUTwsq3yBwXnFisSxxbmdHxNGHgFIciAZ
ZjBwDELpASKZ9Uz5Pi7YEPRBNb5v//5qqar+u8ul66Zlabai2tJfLlfW9N5S+3mna55XcszuMbCd
6CJ/8UThGmWJqe7T8d1yZWAineWqflM79ia4v3CaJHhc3Z2J/hRtInXxGyJqMci6Rj6kEN0ki/Xl
mpqnc6ul25bbs6Qlz6YSeJLepm9lkPLjHkQxHm0HJCGFwUCz8hrmaMMwRMHt1xMUOfmi/r6DReBE
bFCuRxoEQLd7YqAlKYL+PH1ow/v0/M+OVwxSxQEyevZ86zPO1ZGi+81r8CKgC72d5d3JAPCMLEAa
1Yzk1SeyUye+I6kKSkZKplYM9lc+bk8n4/d4sYuBYW1iASkU71B9LeXSy5CTErSF2kR2gRm1eb6K
GTaQF8+vo3stgq/5ocqbMm38G47V66u1X95GyhsGGb2k6MQzFzQmbotecB81GyOim+MZilwluf+C
Z8UCl7jqF0cG6QRUqa1KzYuPHPnfCDuJKyjYxL1iR2cmwT1UAgD9zrNdDwU8Vp4r2u7jD/13j2F1
Qc5M29AJIKkrHOWFwrpLvCe0KgAlVSuPdTc47kh3IxGNp5jlcRyvqd+etaVDmBC58ssWFolETTB3
yEYOxhvlx2onGR85m6bJARYQ7jpl91HGRDaVIRBkPn/PQesLjnGuzLwGeAPnMMPskV/MIxOJl2Nx
QuYHJniplzfMrQxQAwl2kzQfiHnaFPR+FkfkFJMFJZI6HSvzDeA3KwA0fbsP0lk9yFjtpM+JSEQq
JmgeRJH6Www87UQTeVn1VaiqQNCg+D/hMXdui2bND4wnEBaEZMJhObBs4PFTxnik04K7kDP6h+e1
LTpfuSe7RZGGrCT4s0CUh6UySuFldxzdJcT1nEV34H32XggT3v2CI488S8iyPOCPJYng7fFymxzH
rF8TDu+3E9ZyJXzawmH0i+r5Ydt5VO7fP9W68ruH2jYlRZJNS1Mt+c9roF090lTp5Rw3BtVItYMa
uiCEWdfBySLTl6voKhBoOut+NZeR7GhOzO3zuxm2ZOmJSsMi89SFPMznHM/YmbljnsgMzHN2Kq5+
b/A4oKrIDx3+w3Wyvt/CFOMCu9cT2RZzShn+/RtS5N+t6roqq6ZtyyzskljG/rCqP42n2hgv88o7
0p6IovSpupKooUQ8z9JOQsxFR62YO9cvtvlyzoIC3MA7RMnQjWMCt2GfLo8BvXzYVT4P0WQ6YFgt
hmSlDT+QylyMHYhGvBHl7SnpRNPGzVmw58RO5RWllwGRYuR4cKgFYiYZDP539ZwWLRaCJ8eYmV0H
T2l2rxYmmlVPBX04RknjK3is98WDIBI8gi+cBHTR+5o4whE3ZTyQZD7JeUYoOtRAhlbGUprlppvS
yMeZcsgda/G8e8aS8k8+lnSpEo7mMT52vubib55qMS1xyoBFpybZB4FP7wLIXM0ZeBMsxQ5o207+
ui9fWvgAMgGTJ2azczGW5dQwUd1w5l6OnQa2S4wJyPOsQz422Khz16CBlohH7BeDo0HpmuZDxN7j
QAdpmFg/N49vUFxjekMHRlS5U/oZ/+fMNG8dsNyvkznnDTxNlUaez69iq+Zsb66zkvRv2OTH+L3i
tD1nFmlILA9FTPW1B36lfoGz6LAf/QTADvR0dP05Lu0Lv3Dy9zeWpVq/eVQMSZJsW7VVXTX+cmPZ
sm3f5XuZrZ+q0+smD82Dkj2SjaJHD5ltKywhy7VFLY0tE5WMm6PX4fyehUo2NJ8IfobWmH5m5RmV
1NQxppNo+Ar5H+oK2J3508ZwQPbX9HPzkZipeM6ASanEIi/ucEUi0oS5FMk34f3tLulefs+UjHmy
XNAp+SQB8nK8nfA1P4g6Ig8zT0wxEjzgHo4RooMa23rnGHhge7M3hQQISVAudljun27JKUzep1iU
qOywaVcdvdgcek5Ctwj+Vrx/smcfowwMhm6LqyuX045wFiLZEHE+QMGP3pGAYGms45cM3z0fjuyJ
e3xlzRSyOF9u2/kpJWBryXASEoPJjDB9E0yArZ+8uKSffpY2BVe50u9phM2jHjCtdVkt3uOjNrse
NGL1SAS3ffUOAnfhFxNpidmmSwYNf033i00zeiFhcSlUfM5eNKB/GR+q5bkK/YpmhF/xS8nuuIk3
GDuPWG4JCd92Ewjrbm1dWCg6zhyCNEf9q5K+0y/OcBja4D5R3m5vq5qEPRc/VZhU7BHQX2yS3K75
wu482rkRajBXcH5hdAOzmz5I6Zmp35/JdX0tfXIEK2Kc0MDzOyrmmL51KoF5PBWVeeeVqw9HI/JG
QOUhQl+Ddv78IDGOXu95pY1TlOOoqAi2KgdKFWiYVza5xfaKaJ8HrmGXvxRoboij5ir1hjZHoIJ0
QJrXENLNCi5pC2iXJ6LAAvSfbMiraIZSGPEn5ct7TmR8A0inPn22fbsbmBQKARJyG+d+8wkJLWrX
5UohHh2GC9SR8I0iSMnHefq14sjlrBlznko3EsVG0KwoLoj0o8LGJmn7wVPZoQTxacSMx11v8KYk
6Bgp+xtwbOWSInMpiXy9lD89k8QaPhdc5KTLgMjfhwnY+31B9ExCtCq5wORqfXwIi5KMv8rvsmm7
OUImmQMMT2+WZQYFMuXIlv3gFf16ktp05cJRFZn0TYJJa5eR9S7t2vvgDsbCepyTnfZhCrkGlros
42V+9Yl71POdfBuWNkvbPLm7EITJlm2Nj820/CtIPDpmCxdq/Jjr10EBaXCNXq/hE+ERMVUGoLAj
k6QFul2u4nT9pDG9HR7rcSxHMJWo5GX4gx7naz3iRmwQLoJDuTc1rFTv8VoekccI7syB73wlrlSN
a05c4N0vR/+4EsHPQJTk0+HouM4qiAv1ZNpkZSJUnGHw4S0/L0kxhPl+wUXpTFD9GzHBqBfseSeT
c/h5uDeekjs5Vwag8aD6KsippZCQxl4EpJjw0Lqu6ZRlyG3V8HbdP+lGyubm7rFrV5nuPqS+jdjt
hOIpvWSz9NDANWzIndZCi7Gy83ROdvv3SZ1UC1jghzlqsfQnpPa8hmKvHXGj5qUPo5nogCBW4tM1
oZ9TnF/4HDCtIFf2K94KfXARw1JzgJ42QWtW6vp6gTX5vIXOhj0u3iVw4R1hE+xV8rotXH3CNX4a
UUIamE2EpWk6zeIBPg5urAQtzNhXsiWdpvabDSf8C3ZNNIkV0bkK297kcZHX0t1DX4sYChyp9Uue
BpyiFa6ldqEyexvz25pnhcM9ZI1FiSc4Cyyj/3yK2NYbsA7AOg8BhH7PN0w0da3ivrFCwkPS4TBQ
t49ZZrr5u387yzMTmNXyDMjA7f0bagaytyFPCoI5goVQAZGrEeaN2/SOW40ZAL/o0SkgQK5eLkfC
IHxigObMlxBmo4waG6a5Lx/PAKsZkW7NQOvGNt412V8+4iUigue6SWesBCAHQkirBYhjJPyQeVRh
zoMvI1fDdBmfS5u3THUcgUTcWwEWaPntSlzrM7ttvaupTCDGeF6uboQNkB/UIOZ1akBKw4Gm7IIb
B6lvmeqtZgZE/uLqRBsZsBbdHnPzrIHBghyG/5QmVRZ2EtYhQmlL3SMmeG+mKEsSJCwQLJqnjFAX
QwTzd/hlnxIEv/6mQPnO2WdYvxiLR8ddzBI7rsf25FUNyVTn/imIhxj0Vpx2YhtvjFcQ01UGNXva
om2+ytl9q1HIWbov7PKle61GskHeAi8QJWuqCws5LlGLSBhS+niODuq+BXZNh1X8ZX+noIYbjfuA
hGuyHGWOxLCAEOuPJdW355spwGi8e+hNPrVnm98V8iz+d8/Xn1xe6slHN74ZjsQOTIQ1NId3np18
xWQN8ohiMHc4tGrpGFlmq4kUkIayUySoMDnmRqPgG3QJQEYVKqYbwQXm1pA5W55LYrfZ+vGetDH3
46ufkcqB9WPWm3HPARnRwUzNQevK4NZU955S1csAZFiYlPups5cxoHmzwjOvTaqdviRgy7oNWtwr
9kU6Ct11oTgibywb9TjLEE/ezHk/N+bFU7VDOsAOWh8jnMt/P4AxYv1uAFNNy9ZlSQe5EV//w2R/
fL17D7NT0rWmoVBBhk3JtVMlQfWeNJ9RD/sYyyseiW5Y2XOJNYZyU7ZZ2Xsdmqv3trAfNpEqeer2
M6rqIP1hu0as20JwrY1rhIFZQypI+jI8Jqrk6I1M8NO/w4GTMRVRgcnGgjGs2zecDJGQbxWa1Sfq
rsuGLEpHNEtoKMiycPgB9siiuBwd7fzJwX5YKHOuOGRSvm84nOKVp9UBynb5TpwbD/+VfdTDAsnJ
19Z8nUC3WXeibJryrWKeWW7BN4yua8wgLUmeBBz3LfqpEtSrfevudF/pCptJMyjOLzFD+x0becxi
4VSDzuSCOD1lI31BzrRzmhlBAUqekgUrBTsNGM4tyObv/Wt9Ix2OZ50xJBJIDapu7kMB7qCVKIHb
J0yIHzLwBu+z1dHuGNRztu0WqIrJ4qATYxEl/uNiaZeShSkJbAsU7Nl5BgWIyDTJgQ7p/Ns1OnGR
7xT1EVGVRA8iGiTc/ehQIxsjpoBBRCKrsCq7rx+DfJaRiXSbnWlzhGqfJYB07pWEyl7f+DFgQzl6
fCsEBYBz9oYyMvJ08Ll8csztKEPUMVqa+IS8vh3DaC7tjpy2/vWHJiAUJsuiDqQqqIi10dxuznnt
eFA4Pk04aCBWxhLGZJ/IPvd9+QllyNjSsb5jwiXJ0uUOJGXphvhpkCauMr+dUVSxqVUXtlwJ+QfJ
IYCuEVPNfd9Bq0SmHjWXGCMRfVdCfsRvWH3WpOBd83Gp+Z/ZVcH/ztyJZLzDLXomSKJd1tP79sqx
GqGZ6fMe3tsXkOxz+KST9dC7oGtEGKaTrWI7WTOE6olJ1pH3ZkXtNEN28EC7wp3cRe0XCq18cxvm
qffiB66Kh4DOHhCG37exMjKZU1Gf00cFTbQXKSNT5GD2iVwJgSv1ELONY9PtFugo1ZMG1qif8h1Z
TAQBUq4H/DjK8RvUzsdweJ3kUxzv3t8vAooAGf+K2RqaZhqmpKua/Fe8orhnH0vv6nT9Gj5ue0C1
Kvbq0lHOjC7HNHog229WqknjhZ+dSYE9epoZNpti2dvf6Kx59znXSis6F2wacgHjqvQfEBX5d8dE
WzUsRbMUW9cVgU/8YZW63aqkzdJjsgYj0FBCEtA1/oBgT9NtUgJKkhRuYjXEB3ZFXWmSx8XDI//D
ddLM31ynP76Kv+A62jGRC62xeRVWkBDGwunZcoxDcnoSb3e5dVEzNYinYHapgx5HrWJ53BRrzYlR
R6DYJXnGqy4aKTv3cS93mW2adnp/eRQ8YyQ5YrO4MKiZLBYbhG4J2i7OYxJCyk82QdQOZ3JtfO3V
//tP3/jvd2Wx7Eu6YeuKolqGuPZ/uLZKkn+OUpNCMLBscSX9w65ydwff+CKC4Dwk6xzSunFmGf0j
RdD2F8EMj1/h+N+r6aDvPfqTyd7q86/lPBpHbohS9kHaxOXygvKGnYeLmFv/sG/955788z3751f9
F+BceRhdrDZ5spYOFWqKbCLMg/fAj7sAYXzf4vhVR/U6bkVSwxDWTEEW+xPT8WV4rO5YJoneuDuB
stKJm4I070i73aZAMrizDkeM4xr5H0EBEW1h3iQXgHbOObYQPnQkX+CwaoJhpUYZIBERCHQFaEVY
HiQtkT6/yGxwWegh3Gohyi+xCiSEndh7lCL4iStyYeHEA8Tno2SAX4puRnmK2w1n8hNJbUbGpoUw
Wxpi8uijW0QQRSxcH88g0X1vYJ9iVCKQm1FBMfxaJjBQXPPcCcc+pYj96WHDVV9EyWi+nBf9cdnf
Rad3H9fxPHTmsdueqUAcxYv7BCIRW38R7rD14Qr4VXHE2Q4XJxcFRQxhpKM0/YdHyRK4zn99fJpk
maYGQGpbf/34esfcfr3seB3tdgDQv/6ZTser2EspdYy90lldSff67vUPWJ3639MV2N1ienAPq8Fg
kDmLgJYxYgna/qzfn3gYbB1nz6GalA3AF+5Gq++gI0j6y4uNngOZsEfmS3ChPpO0LzchlFjUKM3/
/lmyfoP8WpJq25ImaZoBYvrnZym2Mjlt4yxffzSvNt22NxUTYB6yLDw+PmOogQaGD1GQzybGFPQ9
RDyEDBFM4vHT7abq4hPvJdIh3uJIWxD/HaXTK2qo4ssiHfFset3PkZTJEQq4xMsIr2Yr5hTdAX35
bChtTrcKhwmDfFvWjrXGmebucR5D033fw+pX8SAh1oeZIjAHFdvw8LPP12mIyTN1MZ3csQUVM5Dn
fp27auxhVSGzEkJs8ffXSv4d9mdJmmGaug33pfwVVC6fhV197ISwTX4rNB2Jc0oSwntruWC0FBNj
Wu7r1ExRcjl8ThX2vqC3/Ow/O14n8qOjNTKgCfDEbqXhy+i/zyWTY0Ve7SZlNMK7qU9Qk8uW0wp2
urdmCS4/fo2kp3URBz+/Wml6tYP2K8Xp/ZqjELsz8yT9mVS5Dbve/FF7HwSoYEBZZGuisPqNZSD1
qElrOSFqbk/2SC+0QfEITluwjhhIkRPikUANys+SCJ0HKcxsV72hCAdiSjpJnwnB5kBL1c3TicEc
Z7cwP+exUy8JoMasiU7y6n/ATNqg4iSAGBe25eYY0vrRC26aZ9de+6MsSOTlPkpnJVgWI/tAFrrN
PBWelnIL38mh4jptIRLOkHL1EsNEujZ1p5Pw9f79R6kZ2n89zoLuNVVbtjhiaJr4+h/2kPjTdjdd
M7K1xIYo0AQAmFMPZbXfg4smdha9lzLEkj4vN13sp4TpWOw09rQDu51/ZsrWCmVyt2QnIxrD9Fmj
OQ4sgTQJMXOQqco/x7VBKzic+/454tiXnFjFmf1vHz/hQL+5E3aM7ukY1Tzt2Q7m++uJuY02tZG2
ODJTcj2Rw3O4W16XOAVxvaRxhPgCb+K752UhWZHJKyzTgTF+g7aAPfnkWaW4AOA5CteF5OT4VXxz
RIzpDSFSBUHTFq+sxWOG2g9mi6GjOzpA/ySG3m2fwOO7c1+C6l8hIPtoL6WJMlf3THIcVJZGUESE
L49u0xqZ9RkL/21afumInzDJE7UAb7cC18Ap+sE28MU5VxtjSasJeLs6t5WMy50WTiehBgIkjrwI
RqMMN7/wt6Ms4c6mZeHqgsZqG6SlgMUjdafcPMIXFKE6kaifWGlruwKv7hf40bENo4W4h3CeUC4x
6iKu4BQwxZjziaa7zzdAXgqGFgG/5beBzTxP8lHUEMZ+AnHeFa0oIQFg53gHDDw0hKegL9H4kokk
O/Tp8Uz25vX2y6ZWBLWPcx/LZn9RaH2NhDwkJFjS9xyt4wAgEQ8pVM0q4TT1BWpG3tiwdO+209On
OvMGmWkShhKnPPPaVY5LUbV6fTV4Bxn9JnLYJv5nW89tLAtFXwE88yzNtdBNuQDkuRHkezrv2WyW
HPcqxgIaW7iVeICRpwMhQ8UP2xfy0QChPqARrDMiDhjqSflzI/IHThRxy1hDlEy1Ok4JWtkenl5P
HsiHQRGdZnmbvc8NuytBpC0Gm1t4ffjqcwlKfZ/bWAnjQceqMRBwD92ncT5LqggC/PUObfLtn6wO
BHuJfnEag91nWMnBDVi8desmoJxNf/kdty5qcyh2SrIS15JcqfA/1ACczK/H4XOozpAizzk/qYR4
Q0g3ZzHKTvb54713j1wclgHv5Es9i+0Bq9aLgHklSJGeqQvr+05HPAGwuYM4Jg8bgwTadJHpCxlY
8JluLaCsDNkm9mGUyOKsELx4EEmrp0LjnI0Thh+M+ID3lE09XSR7rZdaVFg5HZYGVOVIk57vsd2M
swdHT+dFbjqtcYjBfQAlmntw0j/OOERAYJrzda88BhBZchvamx7ajvB9dJ/ruwol+JO3IWwy31+/
/bo9x+bw9a1o4xcr3UijfOjqA9OBzaGHzIcpmizL0/5hCZR/u/PbMtOMwRgt6WLg+cMKWKp2+qm7
Z75GmEM2Ex7AbKzM8EAjJX8SovH3K+7vjmyW9IdfZ/z519V109xvPX4dAiNAPxiBAUkZzn2hgOqG
JngLm+VABDuJ8ykOTl8tKQ3Enou2dGCPW9wHwJ7/8LLU3+0DsmmqmmLblsx1+PPLapO0NSzOk+vW
hxCuBvXmSBPK6oiM86ucg5C3JFs8RNWx5ZgfDjo4fWL7P8KryUyEqHlf4GsBazii0/QfTg2/OeqY
kmxrim4bmqRymPzzy/t8PupV/v+EndmyoljXta/ICBAQOKXvse9OCHVvAVtEEPXq/4eK/+D9siqq
ouJtsjLTrQJrzTXnGM8QinJBDdadvfZIEyr7vUrpU2FK1AOR58Oz/YJispGAzDEWYE1UEil8CjaK
GiF+4knVmDTBGmIicWZ/SM4b/Hvl5kZn0GCZammWE+MheZ2cyPQR6d3KBsVH9TAH21H0WYtI/gpL
PV7T7wlVbu9j+gJd5HLR20GiYkEYGK1okrL9q6RHMMfAlxP9+/0ja3/v+6nCaCTrmsa9qo+Gf1Sq
p2bY1Se1yRfo+hWwZTHVH0f3GqMCPje4pjVJ4ARIPTfEm6vg2QaOCGDlMZcHNmjkDjEGphnN7XJ4
Fs5jR50LQh5RamYr11T3XoBiRozlXMqR1/qOIerARGMAMn64eLepShCk7iDS7Ke0kiVp7gnjRIbQ
2WZmecUhuZbGNIDP+46J4Xn1pM9FAQ2XijwJdwiNEnh0evk6A9nOBrZGuwsdKArUVXe12t0D6Dfc
xXuIDE/HNVhZT6A0UoQIoxIt7RHizhbpUWnutZkiR/ne0i8dZJrFDC7EYPSJT2Wo/3yB9+e07hdF
YaPBzDAJ9X7+EZ6Cj42RVvrhb9GnAvuppe3Z02iaoAZCOBQj9mwnwB3eL/etkxPBA/qclBPmc7k8
+968L63u5EZShexfrhMZvTmOJTmlm3HJNih/kCrP3+RkKEys7gBFEA8QWMR+0ZGn8amABCqMkVBg
gS1UXPxjHWIumUGCjNOYNt5Jc6omaZTgPVGv4WeMFIlzKn0khkite2Y+iKg6UrccX5m+4QMHZoLX
SYEj46uiO/qOG6LcyDIBZKBBKdJJ3B0a2kxgLI77FoZ13N0craNR71Tco04txxmOHTK+ni+7wLwJ
VP+3nNBp7dncuFpW2VIiO4DDrMi2w9bPxpkTS/FG7UJzlCcMpPE3rNE09mBIGbGvx2XBX3DFu+2/
/HwCPs2C6OAUVFPAB9HyYenmwC15DF7RSb3aRN4A7xvE96dFL9aDTD7NVlWF9gjsWQ8Vtc8/LDjA
BgmoSR44ZO40ew11SVcPuSiukY7sCqqdW3+0p1zHu+EASm22KMBQQfHuKmowUNp3PKwqg39QEFMG
mMxdruyLMYJwRXEG8eNkC+l3Swekx5h20T1qIcqkKmWQblEXimuRQyqNR6S6pEeh+0MThC6VNqFy
Cq9tAsLmhgBfsbA7Ehl6sUR+aJ9F0UsCcVGY7GmPPLriYuVScwahXOPey3FHFxdL1+wn+IVF89rV
x2u3kjlSH5j3PlXSBuyBK6OSUmiYOgX8dp9CQNZTkeuKpfYzrqoZE+fHQYNCT1No3qiOUEbfzP4w
NsLfwu2RW9JWeNpN03cnq2UWneEZkJKH1bFjapOKH0sF+Uv6PMOzNWNeATU3X+uR+OrfD3dcSR1H
aDxkXYNlFHlTCZHa/TbOgDE8WFICXCOG/9yB0u9lR6gTC2TuSl/zzdQYOv8WtGJ85SHjQGPxwQmd
7EsPOt1xbzMd4ygHGwRMd6ognvXoulYBMmjpMGTYgEi0tVXJft2cRx6/COLhuHQCKFfKkGQ8OA8c
vy5IA07rf193de3vOyS6sKE2EnWGLiNN/2PdHRZKLdy+UrEYgdkiJ/zks5oWnxmnN1GyKV1G2Zqe
S75jf/piaVNtETTX1RvBS6Jpf8OZ6xWq9zm2Q5cerfpJGqgtlQPwBMnRQbi6L2V6I4C22XNYKM/B
+z55DaHTAap67rItiruWxrWenOk45fFbtKSsr6V6bSeOkZPbtHHzcdXLUhAiciQAZRDe2FlfHkK9
BppL/WqOGGDKinNunBtnUdw8kwHme7rnHQPW4PmMOEkphX1lVvGgoCT5iwIShwZNlywR8NqymDMq
s95twClEWKocrBGG1pz3pInEXE21vvBiMkPB/8PSS1APDLzLQtcxZeAhel5nKsFGhBocHomy0pFj
lM6ToHLmAw79lPKUfDNSbTlLuwyVOgwZ0Rv/WRHkb/9K7ZMKKOVGQU1EKVgwxbtwwkIi8DS6Vy9E
bjWLOVXLueLFnM4myzLzS3hsBHD52j35JMMvCDLzjVfBZ9LFiOyphXxAWfRzND6yzU7W6H7xdS7y
L/C4ARVyHl+LN2Zs0gYYo6MnEYGxFARcDC3OTR9CX1Eq8NcY4Lf2SzOaMYhhUwbIysyAHTl3s2VL
dxuQ6mv/YpbNkWJeFZZVaP7nm2pwYohAeBqcYCWSNHkyFrRIGo4I/VnkKfo4JpgoXrZMqhfvasML
9vOKkU1eg8LXQ4rbPWH8B/CHpkreU87Y8pAPPzmI5O6ttPVLL77jKFguRYlzHfPNv+hk95GDy+sK
uwGXxz5/m23SkTqBh5A0xyN3GEqgR6J9zHvPHRKOJSlmud2rl87R8LIaABtgPou5d5JlduMzyHtH
MrD76Y3z+ER4mN1z36Ld6lwCG2Ahvd/OVbfqAg7gshzYXyFpjyLE08X3GZ4ucdaiM+QwL6fIil/d
8SVYV8YvrM9YuiVrAIVufWedf9lN/5eYg+nMae5RcfMf7uDA4qB2xN+x5XK8tS/YTproXSHiDO5v
lKzTCwYkZXsBEPEKyklRYmNwBky+2r5PxOrU7CQXfU3bzRt5J2KZIJBooKA760ymfpQELREfQ0up
PA7LaBjySdeZImlwOEqRU2sR81E5QHVGa2unMQD6BBSSqHLbjSTHAyx/yXPGUt63ncE41ZwpTWlk
aaJVLDnIPha3DafuCqPkE1oTK2LyUk12U/ClqTDX8Z2hZWZPQaHWjy0tbpaoJsiayo8xhmixoFMb
3Ei6AG998hlztWPGVETJ0jgbtnAOn2DdqdzQu1S2Nn8diw6gPtB9fLzizRYwdnv1xR1yzC65Gqbe
WbzUayH+XGdDGeIMfoAFOJANr/NwJDJPtCmMjh7YD930kUrcABCsw/44yDCJHGzNYO/I0O0LFvKH
WU43AItxQKWcpc3XU8WYc+840zxoDC3HCSrowjrR6iAkghbmnTgZLG+Cx2Y/QOvPifK7ZMrJsKig
2wKnhiNSomKb/dL5cOodp/u36NYrvTbvI2jMDAPCHnlPP+C3RoJx3QpzIYQkMUpqVwB/DtoYlOa2
hANsyui3gpeOe4P5Z/2yEFwSfhGfl/C0OOcqjHvt0aGdv7cf3P0sx6cIY5xX5C4axJNbL3CzgpMB
gYBDdai7EuOAr1lSZ9AWnevLfPz80VYl+mZIjuhQX30NQxnwREpvvlFJagi7DBYOFTL/gnRTt9xk
UQmQn/bLkwOyead+uBKghWl+iPggvfsayne4k7NBjxO8zhidIbuRno4YZ9NBQNIO3uax0lkl6350
r22MooVFDXFu3Q31Iz8vq+229skI5BTjAwWXTYJ6ILKil4wgydTMnZ99DNRwokeXCQIkunHcRLJD
gdDXULsLmjIKhESGIjkdTYF5ZjxNQfaIVRqcyH3pT9znjMZP9LnnGhz79TeouWBXS13QhRjgLH8i
2cFL4tDNnr925GE2dGpNipX+sSTIjOMKtwmgjrfDOsyyPRwzb4/qxdmHwc6378nTC2B6FjfitfOL
o51Ar4L2Gf3ocY/LP353wl6YUxiiaMHwSUG1R2elksxbWGQdMaKbV9P6V6O9g6mntEDg0IUjCyUL
0PE9mBEt9Q90M+PFwXf2Vd1rqlRjYCG3CQQSut6D+RnWxEpjHNXatGtGoR4JLEksFTgHqXsrQ7r2
sD24fl8AGkFTmngVa6ALO/nYXonlEnovQif9XBIhzNZovHrqBMsrPbDwnCApZYuyLoE4Zmei3My2
DWmYCu1o8wPbkAbmpkUqdgnu4H2sZol2eKcGzTIrsdRh0sns9wDsiTXaPKL7rMCsq1nohmTvPD8f
uugBmsJHECHhCvYwHsrjGv1FMspNksW5bRH8WfVRWDPqBA6CsO5NDjF7s3s2D6VdheWcEITNCwP7
9h08eXubzEOyJ3NZ/MHLyiItoAV6RSHqPtwyKueM5ydn5qa4w7sVPToAlJw0X9C3JRj+Q3R1XCqc
Pb/3k4MaTvVEu204faLJJBw+VE+zokgznJ5cTKreK8IMWsUkE9S7y3Gwg+ydi+Mn87dqMmh3Gayo
ui+H3NvVetd9bCVPDl2D+2+7UY6fWSH4r6+vcjVbRvfn1euKQiQbZ+wrNSKK6oDzUJQmQ3lZI6rt
HEUKH6or5FG+5ou80ATPDB3Jxil84LzM/J4KmVlfdgbquxtjDps1VoNMh4/s1OOIzrmLq0RW7Ips
bPE/psPDv0/eqVdp6uuyjk5bF/vp8f/0tbrhUC5reZAv7jUdfOoLms/qqmpmIm8kZLMn+hl1btBg
GWE2rYKYY4dhs/25oXHqm/hD0cZaOtB/qSCVgdt9rP+oqf+xpP6ft/hHV+deyMINdVa+6PsYbu6J
xLNB30G/jBnTp7KL0cTtRIMpDrZDVt/cXGk/KynAAO3JG2HDDrORpgOzW+NoTJu0ANIiJqTkmG8T
/YePKd4UnZ+TW1pvbIGSrQdMNcIreZ14bmm7ncYnX3OxzmD1ruMfUoMH2PbpYdGQaM3wQYiOOoPp
F8FnJ8Nlxh04fvh9iPczVP7j6xj+19fx52i1eYly88zyxXV3aWf3N8rzecZpVDHbTXUPyGBAPSR+
7IxaLBxlYY/7JEmNcIMuUgRH91GdDQhj+fn3yySJf2+R9reSKkiCLjEpUv/oWY6u7VfqFC1fUFTM
9fRK0BiZCH38JGo8JPmpmEI3swsw4tMh0fPZgmemGEtOMwfDThLCICn2skF4S3Aj+zLf4bKF1Kev
BPvrMchOGFV+f95r6IrTkvWhxbFKRboS/MsR8bPgYwYCIS/M9LeN4vszJouipeHfWEjDUZKzH9yD
r0VtznSk8d8hE0XuAQy2GD5HXF6WeCTG7gjRkMME3tEsknzsM0EVZYCGXyWx7boUzJevz9RIdhu/
sIQxG3cZw2V/cronrKEl+JMm1GrAfSXZHyObKTYdC9oVbMYgL3rwwEj4K/UMQdtslFzc3rGJfaln
7g2dLNS3tB86BdEgSQHo9lMOd33q7vCnXpU+fRDiRSyJBg3QG1J57rDZbzjhwK5gmbIoCOuFjhDT
vzqvyc3ewHRnawWxyXdtt/sdp3iGD8feF3fzBjGl1vgW5gEoLJxt3/i5Pzu05RbQigCW0WKvzT4y
mp0+lce8CQgB3eRIV4HJGqQTTu2bAan0yCYQCAusomhxOTX4nC97o4l1ntHQYHbWYbEn6vjTj6DF
H6UHEFPt9zpNHt6v+bFrAH29zZv6AhXDN0WhHYGqpmp1PwDylPXVOD4cckpJNUWAT+ActQd0Sauy
ck5gOow8bif6jIRgvccDiwInB4TXrL8UjIgDMNJ6L7asL0JYXOZ8sveQPPPC/Y/HQPmvx+CPFfXc
XYRvcZLzBXlp45JZ39PeI3Dz+HrMB9h2oqpF0Bds19mWnV9c68hbUSs0zokscL4qIo3WDXaZGWZe
lyAl+73+Whx4+nOWPsPKE7Y953U0wQbBFCID9IA+66jPFBYkdL72s59NIG3eZ86AWd/+Fq5KW/E4
3LWIzHx9PTLb+O5qFqlQO/SDNoYB6+UJm/OvlFkjHoSDCgLt69DLh548634li0jAHcA8qkaPktbC
e8rU7EJ4J69KIkdj/PLk+YgH5x37BvG3br4YWddAcynWx2ChfAb1tHeRtojTMi7SEZYNHt9XqEwz
D2/hg5hujL4RizVdABJ29V4CzaPS0ZGFgQKGSAkwblC19ciI4aEvPUQkDMmXUJHRut7Bipl/J2Sm
WBx4cKrzYKZqcHeizxi+r6UcG27UCAP7uJvBMlTHLRpEY2Dn484X0T8FjBxxksBQWbQpNxAgHQik
FlJ43OKiKboc2omVRmKR3KYVMRqL/P/zoYAjmKPFUeOJvIQUrDwE1Dc2dz3ToZdbL4eO4p4Ix5sr
8dnXDtSfi+kKBSUoBMLrlY0Ml7P11mUoOYNZT0JCrx7erZoTVwZLStuWO4oiol+Z3f2gd6C1bdLf
CQYe/OIJS4hzI56wC75pCUOm/Et3dIuIiDELXPSggKZ/ZS2vaf9YeqqkpDFXPHNIOD3GOOuHV8Rt
uMDy1MvF1QB5A2cN2CEpDfI1yWjFL238lB0vooc0wVbu/ftT848PjSRrGn7K0VBX9T/2jpuoKs9r
lRcL9dnrgum10B97O6/h8UJF3PfuGbNLmLS69Q0Ax+F+CT69cgMDD87IEYuPf82dM0rwXvabLWWO
qo09enlnVL9YXJDEngvsLarBBCZvOFpG7UYuEE7AtjpHerbCOloIGDfMF4sNHcrrO+z1hsl9aN8G
WEH8f//Eo74R+H8VUqogD1ERMaJRkUj12/z/FF7NrS3vj2uXL8hP9mtfiYTFaIdhMnhiXn5O6s17
pkT1RvSuZH4M/Yq2Oa0lzlU2x7bp16U9oJH2pAZaySm7MtUxaA2Ukfg2yH2KhwDZhyHZajVmWSJE
qUWEEE88rQe4PCyNxeQZfjcDqKD//sHE0T+NnmRZU4biX5/wT8HhqP22tMJu+aJnq1RR4eLgspmU
EKVdpSz3jOXGcJAjHdc/MY4jW2cyRS5YR6zhDakcdRhNbwIdwIySqPTYVmMURCTUgSe6QfAncoAB
bJcwL1rSCKrndFIJB4CdnfNXmM+/Zq+9MO6F6j9VWCOTcQtYNzhE0+/kM6ZUIOHPw5Jr4qRzuYn8
GoqcADRs93GuwF+BfMGFIkdkPPTEADCNdcCmSi3JnpibEeND722+bCy7IcYzU8HLi6eMsOQPJXwA
lsrCKIe5eUMICm0P5HwhHengPIfxuGUvH03vIWPkOzEceIjP1sCnhO5fJjkTt0O8yX6UwIuCM9ND
vEq2O6CSlsh4zfn3a/UPuh4u0UjH+KvI6lAV/+hW5+/zWW+e93wBSBf+mEZaAvQQoCb5vulJaB87
7ZImlTxkLBbEv7jeI1XwP5D/iL+zq2PmX6i6+kZKj/due8w0w126/DMCw/uBP8EIbBedw0Lscxiy
s9kz0gOYWYtN5yC0zM3PqqV+/vcPJop/FyD+30/W79L/83i9T/fzPftUbEJuPgX4SYJV7RBDQL6B
xhni4kDuXNMfRGMoz16cN6/uF7w34bkuxkcdnWG1rO3pHnKLahTuenu1mYRyaRHCeL+l2YSPWBvX
oTAbLCj2lEnDPfGx2Lbjjt2RhV1DNvQiSfsMBPDhUYe6DMk8kjnJM5IBJ2YxEZMzLVHHyCAsgDDu
u0/vcQR8/f0jCqPSyZPKF63b7GMvM5uU4O15fgEYxNMy5bacX0gC+/cvTv6nZYnhOTJocBWiKPxx
RzTt6KLlDyFfkImavtlW4JezaTxJgekFCCDwzTrUoMrGrYyOR9+yYZBl1yGKRcCEMNtvN+0ajJXb
/NKr8iFosQ2qRiWGxGvqHsqv/3jLvKm/S5xVQR2Joq5IQ44ew/5m+J+LPcovbSfeWHE0esT2DZQl
yt44I3ikpoV4fB+qPiq42Jw2z510oAKtWQGT58BGAQYFCoLQaQGQYMRzVhC6bedLgdZ5bWFPoRcH
evHO8PLd89tfvughPcZBgqP0seApz+E0XaJsO/BbimQaM1RmtnDhQEjTvP1YXwirJlaEQXq+eIyO
8aMXGN0p8yrjPO1IouLVIJ46xQteGqNnTUs0vmzJrs8OD6E89HWJ5oR7vwf3CthhcH+4+mtS3SM8
BI8VsrNLP+WFsKV773RYOq/4ylnAE1Z10uPz2vXjgGIhyDOXmEdwcMQo5SITNqCI++sBEtJeXsFc
ZDSA68bUB3AgT32O8l1xGM6Xx5HLkavYnG09AYJMK7wYo6y9xMNECM7TliV+RLwRQwMs+HpKSImA
Kah/8i+JvuCdRd2KEKH1IMwnBcEgI5cc3xDAz2mLi4v2ZTsnthETETs1Lhq6EBDdfjmIhTTJ1OgU
Mcgf0ZR19R/MX2dEszQgLn+N5WN+mD7yNcGVr25z4FcdpuqPLXkcFdEdpmD386Q5aItBpCW3X7iM
yXVPr4VIlFSaYeYAWLaggPIbZt9g34dTpKa5wZv7BLxatngA6hLWsNFc7IVnGEatQYOoJSUROMW2
sx/bS1rGL5/21u+AX92fRo2vBekfRrngzZH34ktrUmccKlmdZRRkhAPJgxak5NxSMpjp7R6lH7I4
UjkodWrdl2jQR3KaqFoLzM6+Dn27PQEpcTWXSRMg7IWJbPweo8zg+JQFYm8xhxc5V0LJouWHZL5h
+2wgnQSn8UvGBHUmM4wtdQK5aLgtmNgKNpyyJ+45674/Afj+beI36bAgNPAvMYFJUK20kWTfwJZN
z44ChYv2mtkcvsAx84ApeUOmccNeHog0oslcC+7TYkaGCaI8EnBBg5hPxOnV72g6Ch6xsByOb/vS
a5cswJLJXLxB94g+xoZfOC25ZWLMu31rR1md1tUPg+mZwv6tgg+p1ngapTmGELxBjL2mDbU1AkTQ
+MEozsOH+wrf+wIfAi1X8hOcISBUJ3Olqyksn9NXKhG2eKYxQPd8oQE16Q4EoUIGSjCiCvj5iLz7
YK5iFZO66HIPMtQDMpMOMANTUZtjpC7wYprNqtxW4YdmAdGO2EqZS2yzaLjg95sqKGT/nPvkq/qK
p23oHyBOT7PlOd6PEPnb373AS1I873Hjo+lgj5HT20rc89JXNIDfYDjWQ21zs9As6tPP23xH2PD1
8BNITg5D1s1cviq6+qhSFwU49xhza7XSw0s6mjOYy39rvx/NAwiOReeUVqkKZWhdoS4fjQfTmhZG
HULJyLcIJs0i0enyPRNtIyygANPANWHReLdZLSLcaDjNcPTyH5JxHjglb2hB7flGv/AjoDxJnzGu
O7piG2427JOYt+qrXy+7/WWirQv6CUd1S2tZOCxuobqQ0+H4qcf1xbodlWlxRFwqsE9YNXxfAVd3
//9vH0ubIRtgABAr9Np7G8bdl1NoAdxspE5Y795K9fwmOKVlJlP3et3oLNXS4SSQgDG7vadlmeh3
+8vtfUUcp7MOK48Zjm0ZSiLHbFZvlpx1Xdry8uu2eOB8JhsMF3C2DoJhKm+YwkqctKU9k0GG7eVE
38NlPG95t98Vx2mi26tIIWPYAEwy+Ua80ub+q0/RUrxWxVoP+5j0i3VxKh8a3/qKGN3KNZuafjoy
Rx1nFPMaF/OTw5V5TxF4jKWZcHzNsLP0qDoUL3TMQDva6EjZbCSL/SX5OIPjO5BYk/poTG0NctCt
gBjEWvr4oX0Vi2HpKgG9GU/cM46b4T67xe81AzTaP/HJfcykaQFg/ZkGpPBAMLcaQMY84y75SGzc
Vncg/520145RMPhOAfA42Z/KL+UMT8SWSZLqwkdoZxy+351V7Oh4XYjKxU+HCjxUpwMiAIje7jVM
AiC1webjAWJ9H2GqlMR171u37m27p0GvEoIEx0/u2/5XWC0ejfABjJfpaZ/7RAihI57g4OQL4i55
khJk9Am5uMIVo5oWU446zAdHJnfK2SHtadlZTfzdaOhJiO+JhsFjBZ1j1sSD6GQ3NnM54DzWcMw3
x/GumTxWI/sdd5DX1h+v3LN1vlgUXA3f5E+9E+NqpwOxp7Wb3MI2Vmxh3W3QBCPWca+LZ1RGcB3Y
4en6MkwL9fgSnmcaR5G9+IubW4NogdAmlBhSvI1yDMXpzJLlE3R0/2HW14qEEZ6GM5YzgjEiBW33
dOTlm+F+tH8F5zHppkhcGlYehLHVlriAHiUqIEJApfCwUNjo8S0Bw8izCa5FC29b4QV9+nJ8M9dJ
P35vh29gCGgqwXu9O/NqnecnxN907QJwMHB5qNnGp5B7PgIqjjk8VrftWMAE9V3QUmQyCy5KMJ79
4qv6HCWfM7wmp5AaTgLZeoNARPtpOBmEjG3Lyqq2HWUukTyCUa7Y4sfMKUcJ+9ubfb9PRWtAdMou
L10vyJUb1xG2WxB477N7X1W0LBj1cq65kLhFAdCZlDbC9KQbRaz7VfwklO6nm4AK9AczxT8tTrSe
CIKQ5mLmXTWn5ipg7rpbZLyjvZcnOpsct5CBo/+x5w2/aHOrkJQNaay4Nxg65EBF+vgZ6hP+OzeU
zb9Xz38Vmn8c6sWhoGqqqA+Hojb8o3qu1FfbjrpvhrOY7vsLCWFHEwOs/qvYa4Pfc7ls+nKY1FqZ
QkZhO7vBnrivX8Jk9EQIk6OhBsH45gqLpSU3i/KW6Mpea5af7/7f36s4VP6hbEanNNIFhYb98G+1
vnCRrrp80i6Lux1SocO2QayDpQ3gk4psN6mRf996KSW+JkxmkLcAYJLPS1epQIxpLc8G6a5hfuQb
d2IuTvyKtiCufXaueRrrsFi3xNhED7sTAgmx6ey8+vnwSrQNu50Ov28KiAV+qeLxdI57XQhkmMNj
J6hW/OkjGaFxTibc8T8/S8JyUARZzQXPQne112uV0iq+vGjjEt5tKNzjL7evr/3TmBvoTGLSJWoO
99MsP9Y4plZk+lVrVeQDtEdSMTnsEQAbpcg36GDiOx+YOE6ephTt65cLtOlpxGhc+GLIU8F8CMUW
FwFgMrwZg7sRI86iT0lcu09ykWoBIqgirbPqIdMpnTg/Ex3U9kGUrzUgZZY3RtoG419hDAjcovtd
U/jgdCanYpdCg174o5PFfkqj92ukjwBnXHbsJbEYIlr3uas5trY0v4Fh8vJPzXpbHFAoAcao60KO
E366V510cCinqHRvKG0PLUQythGSwAlofFptkgoIpgydXBuw6jDr7G3a9J2Z4RI4kBa8rcs8Bvxn
rtXDuhO8LFBfeDNoB/8wtXQpSa33ga8j4ukybj+0b1I+6MfY3qTeyPdZfqFP8KWAzH0ZexQHPbdl
AJnhYezVMC2NKWMGgx31YTCM4xfz9P0y2Vi5XoCU+fMpzZsvheU7nM/PC1Quo/H0Ffp3k1kdB62S
/i+FmNwruN9R7ev9u7EEQvw4OAyc+GU5zjNmf36a7aQ05g+O9G+P/4SMaPlf9qPgDjAXpLNmUC7P
WbgoGY0rvXmKyk/ibF9WFWHXBgVgxBCAjOd0z9Hjdz9c8PbdKpzmW94eLXAKJM2HQATjHFmRo654
l/TqaKtjWrau/HiI7hcLQQM/9kSE84lWFqJvPvmb6pma57QExxfYi8DjNMVx4rm6mPrmyF5mmuDQ
E81YueyzF8Pu3bctGaQItznZmd6sC/k7+tijVbwgmCAhJsa0K6BlLqHze2Tt/rf0VxF0mU9p2DD4
AyjSMwBiC33oIuSmQdHETM2dpBzz81tvUjpeUAeivfse7WgsbjEwctIxxqNoylZNopHRjGCjjyBc
095wgiIUOenQhxbCIweIx/7mzrzEcFVzjBMIGVt40Lf9nyUn4CmSdZzo7mZ8CceRnSQoXulYYuEU
nEgkJ3hjL3grOq24rDUizMaoDRzNSTarYgmnw4iUIHm75uxjaEmWkHJlfONF5+82em0k9OfIE7jF
wUl16mmSdNjzsTPjxotWn9YYdw7wx54+vDGVXesnp37qxxjKw7FyM4xurU825AfWxsFurcS+eGYf
q2VNWAP9WR+HXk+GlpkwlwDicXYOrcPXkEb5WMOXSmakw++54sNZSe6GyVdnQV6RTOYNX9XKUvJz
7IDEYkS9i1kR0AHxeWVx/AM7bpeIR6IDRMUq3tDVuZLKTsZJ0L8GWVNofIzSt6VjZDTBaT9+bg6U
QXbCqMO2bRyxReAtAr7zdoNoBvWM87QoehBH2caU9WE6ZhZu3nabgZtvzuOEmbY56VdzzbS82exu
BS8bS+3oYQ0vZvSxMmMh3Hj9yM7d369q/HItmVkwThGnLt+fvcPbs7BFM6qZRj6jBHB8QZ+B92Dn
rL7LG0nRwWJ2M2dtZh1vvz/X1beiUWCSjmjIBBPhWnFYmNx83lmaseEjeBCQ2f5jDzVRL8lmDsNE
SjMZYjIuIxxydx9nofnp+2np7Dgj0nrmLcxNpPZ2e3lOfXgU0BqSmb0bWrtN8zCjIJhhgO3vkovL
V37uIQsD7vgg3yT1ZLeLNMOIStNlIOUXM1YGw/0V/DGfyQ4IvJ8JhmkXU5tP6QLVGrgQNn6b0D3c
vNXXfBJWAjLT9D5THMe/XmBu+ieml2XFlD6HTbIbFi4H6U2EST1y7eg6tLijrxZBFh6XXi+t5Wj6
81nNuBwJ9eEL1IcxWie7JvlYm5cdRRydBjXm73cAV7JAT26sVg3SHrJZMEDbvawOWP3DNI0KyU+0
Kef8GyR9UWMcMC8S+GOw2/gu7wBHV3SOqm9cHZnXThK1/2o3aOOZwkHUD2pjQcCS4SUBN7FAZ2qZ
ERkI8S4FsZQkFUMEpEgnwztmU2/pca0mArvxjcrOZCV6Rnxr/U35WmrGLmedOd7MicJ19UiUm/1c
zB9RCH/uQJTPBjF0s6t17Lz7asJ3sUjMSHKNZLGYEYTgln7v60a0OGAj7d3dd2fBFeTVfjxLMGz3
FSDhsniM7eBqcSNQ1PeBgA3Uu3YOPI8YekP9gUs+4+fkZgCtrYuSQAuDfrlc/nvxJP0JzFRBZQ5l
QZSGw5E6FJU/NCli2Wr1/XquptXAgTf6vQ8pelRnUJb+QEF+SOy95ulAY2o6S02HHr8yX00sPwHj
Ne1vq8APKfNDka1OopjK9HzK0n71IoMzvV8xHMIzlFUoohWJvHisimuV/vtHEMW/jaBUVZNUKj9N
GIJzHv45qDnfCtQcXwktXZRP8kVDb3B2DZ6MWUbBObkvTwCm0XJyWPgEha9NhsFzWc1z7+U3M9rk
8TMmsQBjZpXeUpEmi7ZRp7KvJoJfeZ9x5jEPph+S0yKTVgwaJ0yR43sg/z4CzsqOQrshDzL/Fb7C
zBtMlADxkP+NQYq5NfQEHt20w3HrCR5JasHFI2TXVV3Mf37vIUhu6ZW5T52K3mX2iDGWeOjVnIpc
6qF3CeA7h8h5Q5GxTMfQ90H6fEO8zsirg4KpDgfT8INodpaN36E+rb0Rb1yZllwpPKAjX/Z/Navh
rZWTJ0lmfTBoQemGxlNZV/NiozqlN0i1SRbLExJsuErjiu/xnmQBhYmDY9wr+UdhCO3l4Rl0SBny
vaGMIRo5oi6jnzPOeGWU51GRFNPTtOATZmtEHYTODUg2ei1Vl9itieLdg6tdc2mqtHWVUAmvE8l7
bikLXTHUiXS68s89kDxBNjDseDiHl7fxc8r3Tb/MBZIXkilHm+wZ9zkdw+AWLUl7hlGvRo9Q8RU/
+/0wQx6EWTyMi77l6j/oJ+MrcuVtGzwDPVLG0ngQPbDaxiAsZnIspn/9Bp1z0h1pKAG0jq8sNrgq
rAo97SAgAj45JfpStEkLSgaxnJY+CNzguVYmyqRI5HSU3iM4YT6x8OPRlPQY3pAcj2JtS+3Pl9u/
U1ouen824QQC1lVJGVzzq57PPpjpaZmc6UIjMMpJcL3u+BfEeVeRHNyX+a7PJ6miE63dj6nPijnJ
5P6QK6bSrGZyPpNSyBx0ZGU3LJeXqP/DyqHuG/1ks+6upLNmcXcsd3lS+N8DZ59P8D1ksZLmiT6j
ufrXgzGK+4BHTOVBwUkZCDtvP5ZSYVJEXdDB/OiJt7WjzOr/R9p5LTeuZFn0ixgBb15JAPReFCm9
IGThQRgS7ut7Qf2iohRidPT0zO07VaqCSyAzz9l7bXZCgJTWKb/e/yUC75S2lLbhwv2gobk6z/u8
E5JNlxBDeAb9OV7p6F9QdcwRhs/DhbAV133LX9yXs+wUfIp7f+pPZX6tpTa0BNAbPcZTYUZgwqf4
hrgk60NZ2lnjEFe/17bpoj9ztj+P5Sfr3BVGaMJX0CXwO0j364LtKH+P+9zO8s9wqgNS4BY0OO/5
Vf4/eiTq3n3mDNmvnfJPfro6tTP+HJstRvqjvA8X2hZBZm8yhJHhFpRXZ8EKzRVbqIyHVaEckaz6
ERY68/1jRpHxgeyDl5ZwnE+F7WfsjSXdSvsfG0oDm3pdTyWzumMy9q0zX52ceiZ4562/D6hm1Ftv
mB4H6JGQ/VJvo+NEKwBAkzw9exOfpWJiX00KHOYhL60zhDmwDCFS6jF/JhlMq5SqO4Dv0slJyEGI
G06yaOpl62xHHWraxhayxkQd1/iY9sVHvac89CQ44sB218VL0T34HuUiVjOV3RLpg4bYR/nVIWGg
5L8XaV8vDGB7SOT9UVxwFsMaFpc79RYh1at4DlitIXQMbzOhCKj44F6xYn4TCSjUJ9cpNi7UHtBd
Kbeuike83At9lr2IMyLMluZztPCmMoeA/OdAR0B/kq50UFgbY12fjD1upwXyWWqFOpCc1JF753Aw
Kw/Btns9H5o5iBwg5Cre+D4F2ZsUU2/ChlFWbUdPRusBSNUP8nKeIczED40zGKpO8d7/s+x5PKtg
IsFRY4MEernXXVQLNrk2Vb6h6PC7+EAI6CLKh2KITLg9lsq+5/oM6mTGZvyBXkLE1qt9rscZHlvg
FmwWBbuoRlgkqEagaQQW0z0ALXrjG0CTxgIygdt9aPJV5QQGK4mObWRfl6/CxwPUcn6ahC/SD1fl
mLI/oJkY3fLYXFW9lzJ+zWgoEAoEw4NKUOzk5fRojlHrXK/IxFnbGW+1k1csbo1TQ4bOizxqWPCi
Pn56wrGAKnyxEtyZZH7tXRDzPbLapi7XOtGUZRpG9i9PP7/b9NGCxlDV2SxJDiqNlhV2v4+jR3x5
wQaU2tkKEq1C8WIsMyJ3SKxBXGnDMT5ktHD0tSx0gywb+ngOWzldHsG6nx/4G1zKs0+dfZ5GG85V
5yOJXmakf/ZaA/eNNrtFuARDRJwVn9ljxQUANLySJ/BST4MNzQ1sGVM+zFt5FuINCVfJQ7Lp0/Xi
HaLVRz7J7MnMpbc4nzyWXcZanP13KLkTadrLrdxJxIceSuXJWA+24S5byRqN6/OmXQyYxEGOwr6m
xDVJCeGrp/4EfZVdI4eU7ev+MpZw6/VTdMNUz89s+fctxkoqlBCVwEegiO8/eGeSuWQCgcKDlhCv
U87LOcV8YkiFXcZAIQqk3eIvoxbZUjRM5v2che5lYjjg2wgx6uvQRNL2UcLQ22wm/2U6S2CndsuG
f2vG+Zo8Yue8JtrqeCF0uD8z2PRkDnBSTGrPIAWIL1nzfzgOSuI3NLw58S549yltIL8nxkg5UcM9
qbNwF2xg8tWLbDXgWcscjoDtZX3UN/FhDp5oJW/8wxZCy5O/ROzv92k52s4/KDvkfBOusFdg9fFI
9B7JyAYORpnyfNSf5KfyOHi/zkkNmebHcu6ujF2NCv7eavBWVny7GLyRFdeq2wppKHoPxhafGKs/
g4lN2vaSCX3fkl8VPeLWYO4UZtnCXGuY8bppNKlYhUk2b+Mjjj1Mai7rR93RJ/Ikem6O7jRaZvSA
ApAEMh6DYONtshdG7oP7Fj2cp8m0H4Me8TzeJnlgVO7UmczAVdbmEnvtNp5nE0JPl83RmxlTGuUG
S8t0UjquEzBMzaWLuYXA4IO3Njfuyt2Vxz7wm5TaCXitVX4kxOijphFsksGorfzlYPoVkHW9E4si
/3r3VGRcGqhzMgFuRJ++EsuZGjcQ5pfuVrGzNTW5SbAVUYnky2qCHmgpI010ndKJFjjNSIS6wAkL
1t6+f6TajnS9hbS6zs53lHU/VNm4UBGZieixVFWCXnEjhPG7UHJVWdb37kF/CyYhhX17AK7R8WiB
QokI/OGdodRr9b4Xwfsj9pI2QVJECRnYzRFz/ap0Rqpo+/QteaRAqwdDBbsPFS4HkkyfokFPgaQD
aBHEUd+DQIi38jMOD+fUNFSTbY0p3WqaorLuZKX01T1hkWPVkS1Umi+CIzirbMzH4u+LlX65WI6E
eaIv+4uifFPxD/0GWJjmKntpCbqWiYmCJ71Rxxvu+mRX+m1rdD0Ne1vkHmSkETsGlqOc3TmNH/tR
vMbfT+PmnifRRQ5aqvmchjBDFJesqoXOizmgdIP/90TQyhumLgd0wzQe3zn4rWaoNzp/P3j/RL7J
b9LuKrt6wT1oR6eWkirFc9CNDx/TozbE+ybb+8Mj3pB7Gq8f79zNYfvf/3bYc3Zuk7wZKHscSWT7
BVu1V+Nkc8iao+rQzuPDPZnq19i5Gdr/XOmN0Cj0jcRg26yS5gn0k08b68qtgByWSevei9t/cP86
Vj/yvl2emfG10UNd2RvPopM96ZNymeFrcR+Qii1YcbwXM0BB+/MrRbbkzrAW+wu5PbgmQPtSeIl0
Q705uJ+kdVHxgu8Hk6gcPnes6BVUjTGrFep45J83h2wcj/4eSOJvT/T7UW++orUqGqEeyspeee7n
mQj50hhGpo3BApPeANEhmo47l/r1OfrrUm9KOY3acMRIVfZzhi+hbJPnzIFgPEp4fRm/3eOhGO4/
P9/vMi5/e22+X+3NjJsXWRLzXVH2xBvY/sZ0wASCYfgk6O71HhDm15H77WDaDbnH9Rvj2vjcWkpN
RLFMQ+syyU/y1hyfUen9/RylO8/xq/D0bejqbtKVXsgtlZ7VNXmm05xQimjrPaOX4yI3XCZp8Mur
RfzyNN+H2/aYH+nm/n0a4m9v0PdrvvkoCrIycKOBqOxBCJoljsUpX8b6JcDuIu6MPbOCN15hJJBw
dveArXh59xv12/SgCaqkmfyPhiD635c4yyvR1UNOAbBMKOHdfZH1Saj02h7qpp0xolGPybYhgyYC
jbHCOUr3/u/78PvjkFTDUA1F0uRbcb2mtnEcDq7KXqRpikrvMdtglUdUjiBni5pDXXkHBM5Xhw0L
0mcwpksJ5TUZsncn51/H/LdTuXnDz0mn5HndKPtT9IL0LdywQzu2J+2teomOf1+28uvj/3asmxdb
Ks/eNRW7/mtSzyAphMSusEalxgoqkc2+R5pwSb5ubMGHj9DXwuesrex9sILJw/2gjm6ArXsX1tdT
hqqesfsU0iNrF+FLTxXY6Qj35+h2Fa9PG/ERPBJVDMitm1whVswqlvZ/X9Lv3ypZ0lVdNwVZ/PqA
fnuxrlf9XLd+quybk0RvFVXgWD5lyNhxKa6aSTDGcc7si56Z/uP75bnaIv9QFoll3OGhYRH9MUPA
E1b6NQ9wYZEV378ju2o6wwizqN6jbTVii6JZwf1FwPyZJQBEJtfSSUrYqLR3W/4hWQoU7E/KUeF1
RKJPpKPp0x8QUyJ2pVKl0In6pLisUbPC/HQ5CVuBGFTysDFWWxovCl0StDef5nV4/pQ30ZEioUE/
286NEa4nD3IM4ilqNtwKMB7XrXDAU5GT4XR9hMsg0oaiqpg/omR/D8GDfUSTdCO98EWg0NRc+fQn
tpRBFR4RPKdTqyjBfYy7mGBJIHm9pAR2VUjZCPl4iaXRkbCtE3+Vj9xPVrhoB9AUxgSB0PBlXU1A
WwXrnMoCsWzFZwC5VZ0Xrt215PqNKLl/Zi+osWiYhq9Xlsb0g3GkzeU5pyzPBzTxcSnwFC81YSWA
H52qHQn01rnNn8r+fDKgMxACzEhGqdyOWnOIlIryBs0jxiJ+/+tJfi4AFotAZ0sW+3b5xNDobdaK
XdQWhIjsxT2B9sH+FTschr+FhkNNUBuVKpDtHEzqZVMcssTGjWKMfvweiBCoKY4FaCJXRmFnkz4R
BGRO80L15pPza/Iq7eJD/mocqMsyOhIKUscrmKtXE1RkhivruimCkcQm4E2EoIlkkQrGh/5EJ8rf
Xvfdx4X0UozP++Sp2KJEZR8uHQGo4hLBuCoB6UeSgsT5JL0VLwKnAkToE41X9pmf4s/4GB99qFDG
vMYreKT7JxzlacNzQM3AzYLVUvcJqtWbsryiLju6fYYIXkXaau8gE4JwSE2PVmiD34PXHi2wd+eL
/OPLhORG1mQZ7LWgYpi9WblWclF0ainFe94aVIeUM/M3qofFjCqjcg8A/nNDxNEUQxDZjdEDwuX9
75sal2XSRaUf7ynfGuP4LSMc6Kj0pJBqBUvhQ0Vj9fd36rfr+37Efhb49pmK8/xqDgKP67uiOr70
VpwA4egjgnVt9/8d6maOTwvdDWuZQ6H078sPm/jqBCSMLr21kt3Z6Ny9kzcbne6iGHnYHwyV9qLE
PKLvIm0SPmKVU0mqYUN9ubck/jFh3jy8m6EiFtfWDHwenvx2NbFfqLsa6TGUaRIskNp1T3/fzv6r
/c9i+OZwNxsc1xQS1TW5QnoslAqSQ0DYyor3DeTC30cSfyyNbg51s8VoXNn1yo5DVRaBI0ckz8yk
Q3OL0ndbksVF15e6F/LAe0+xX2N8v0YDfKeOx5A6DfMXMr1/R6eaez5bnijaS43dKe/GTJRGg1Gg
jvSlQpVorWJ6IIusRf4J9QlrenHvofaD8t8zoGMsYv+jamCwv7p5I/UsMq5tGvj7jiYO34CygZOG
b9oqrZSoTALPhvHpzu3+/Zi6BLcTIKQs3Nxu7kjqiq7vY8zSKdjXzxEgJxC3xl48hMuz4uiCc+eQ
t0+Ye6uLisyqUyB9QFZvxu4ljF2dPZ23F8bePIDtMW2oi7Ma2V/n4XO07gucPfX+zmFvVyb9YaGv
SeZXf/5HxauMQ6kZ1LK7YwkBk+XFdNK9+4SWwxxG7tA9xstuc+eQv9xc3SRgA/qorOiKcXOlYnDW
84HSuLtu/9U0S17cx3CPdHqQjBXHe/PuNu9/jqB/Dnjznhq+VAgXsXZ3wWPwSC/aRicyqWbEic2T
/Z2L60fjzWj951g3Iye9XMXIFziWwtx/OM+EPS6R/j/KpLnz+dFvvz/960hsAAg9RcIXa/bv7veZ
owr0c3KNzB19xFnnJHNvXaJFpe8bPAr4dKop4eJocJ6aB8z1z9Hu/JGtByewN2gMom28ibbEFxUb
eaI9ue/uhpbfVDop62YnbWhjzMmMB9FQjUxbg4hAG+BKJ0Md5yfCQGH7lLQuLkRklrDMLX2jL8wF
lKlDsr6gdltVYw8D6Nrsc6X/vsfSL2P2n+u++SYFUlBUrZ+Yu8xyEVx6C2SpWTqcYhARd9WxIcmv
WwoOlhirgdlQDjCWlzhblbWCWP6ujvmXR/7P6fQT/LfHMJDrMLxmsbmTnYAMVww23Nxgmx1dJ11l
CDMMDKrmJkCVC1hzeudm/Hp0KtYmdXSNqnX/+9+O7uldZzQ5gyDGOjA9I5c8z2BF6GjiZjzvI55u
YpAQ/2WzbIzPsqknV33m0nUM7s0VP19sSVY0tlsqwbgar/a/p2IG4qWupYG2ozGN5R7ByDGBsY/q
nro5EwN8LeHO1upHqcZAU9R/wkzB7JMTlJtjllqWNXmQqzu2qskLcVGrC+24GHlYsvbufKPV2/XF
18H6gHKt1zGxk/v3ApsqulLZFpUdJoqU5jN97S0jEPGyntnuhvCDeiyzCXiprMq6zqTYimJrYDsC
SZCZVVxI7YDtLvNdnxrBCv2diPoHbhH+Rjwj5yFNsfNbQCgDNNuZqjjxpw/1U3MKPFgRxCSb9Xe8
RFrehqO7MSQ/KkD91UGCpr+Bv5mNav94v40kIdbbNLoKXF2P2sBStSg/aSHrVhU4Hu9Zi5NwxGZd
mkREeb9pc41t6fvfw1n57RZ/P4n+3f92EnlgFEITcIvVt6sBrQzWUFVYDdq11+ZVQuD6kBMIZMsZ
eAqQNcieK2yJbh9VFvk2+R9nCTSaxQ4K8i1sCG3io+FFtu2O1OkkfpYW0tmKLCJd/j7xr/fsnw9/
jzAFd84mn/Q4Tbv58OfnKjrnWTPYknkrv+lQItDoTqPdZS/hCbu+V8WCTJNV9my8XuMtTM+eu178
zyMUqZ2uCL3iDreCod08QzkDpyrl/mALVOMhQX8FvP+6DSvC/KZ8lEiJWKXNm1y/K/mzF9kXaFXt
Dv4PeorWmdVTKbYBEGQj7yQxYJfXahRs4HharNhVmABg6ba0zy+PBc6WGjoZ3iT0W0/y1XZp2uXT
BoGsfOcT96M2hfDO1LmpClU5ue8e/TsmAq1nxyYDlw42KCQ8rTbQAkLYt3gqMQ2sB2tU/x3daqoe
j05ycIlD3F1IYYROjtV600mTZmKko8GHgkyblc3gsUPWnkzVcH9BI4wyF3vP9TJvaS1foq9EUELT
1Q3IumRX3ytM/egXkPwssJ/VJVJARLj1N0PlWrd6kXgVaamzeBqpw6QmdJF1rfNyXldwdqKhlaA0
cz/+HqI/dmRfx2VpyWqPz6Wu36wXIuAFwqX1zG04FRXeHguxECGvOCBeADrHq+DE9RNX+fdh5f5y
/n0zSLbBh65C+qX4dUtNE420CwtXN7a5bRVv8mWW91VEb5mGh7qiimhfXr0tKUaa5ZLfV2IBzdH7
U2SpqRcVCkl1ql3szMcEDbzuVKesj3+S8Gy9U+AQyHm4M6coP+YxUupNiXPVUaz2//bveKvAIQRC
qujbILFSdGlA0giuuox91U4fiAghIgog0JPw3udhWFCdJgK6SIqgIiIlqkq8TBhSmlX1qaHlGaut
pSGzAUAcDgf1pAP0T5AxDoRoMqkcSJVFZLsvf9/0HxtGnvU/13DzrNUyqI3kKutb6rduO6KEW/fU
/mYhU6uZG5b0BE8RcGqkLKrt4M4jV36s0GT2jehkqeZrskJz+d87aEquN0jMSt+GD4Vsa+MLQOcT
CGOwZuYQsz+j7akS+yJzgFnzhTkUaOjMBZqKbwc11URuhwMcR0gpHhpbyCfVJ2ZDEY2KQllrHJxM
kF7RUh70rE/iq/RNmQzv3MF+2XYzbP+5hpvJPhVlNRSjWt92CDQqptwxa0wTC2+5D9ctvKY4xSNL
TjCucJkUGCpt0JDqYXTnRKSv3eZfZ3Lz/cu6/CwMmo7x2A0BUBeYlOAF0ztXezbDoFhf3BklXSrI
QToziWU58xaNpvhwcaEvXoVnZlBkhmifkE2Vlto+nkkAfmVJigq/hHQ7kV7DnqyiUUcQRhADwB0Z
npNu1DXOYKzwPRbcbYm+WvQWLn3OUzRdtJP+U+zPTd+CPn2RSCyauKjwATW3uKE+LplNLoRrLCN9
GnZTtVy0qSNxg7SRi1ObyCriW7bEoarKGoC0z+/kG62BFkF5sht7iJwI1ekJ5Q9IBAFYn9GygcFl
RanUDitaTMOXeOldLH7bQEylDoky3xAOfgZo835+NqYfOksy3Mvv6iFF2VYdBB+1cDGmfUZNczdQ
HSObyuISbmiFawYOqfFK5CVMqgUs2GO6JZ4l/sD+Twk0Qan+fp0wL3qgHkYoPodEFvFliDcGRdt2
6F0QompzZhzU1XhnB5vyoRjH0tzUoMnVFxzX7EnM8ER5T0T/9UAyEm1pG5CnckKVY13nmoNPW5BI
2BlVj37uFFD95lI58l4HEdQrAwDjKkkQTpCiMG9zG+kT2Pa/B/6X/ObHcGM7YQgkt/UJIf++vIlf
61GmtvrWn1Ju0XC6XUbnQw2x5kN/9fOpObCUaqoTcfCkgrWbV+c+X0jl08IAfIgBsTLWLnNV3aiw
6bIDRWU1fPfnHXyEpYg+8V3eADkZlPe+Osovb2wf2sjkRoijclu79YxrrXharaEmpvGhEHJEhixi
zhW0EMXbZi3S8mhmsp8V9rE4OxMvp1lZwdLbCleAFpDl4Vk+L0ZpYvsv+ZSAMVuPrHjLjBxqI7GZ
gd3wSK56ltppMmf2GdyJIvnqLN/ee3bzogRnSIUKefPREVWh4oSu2rY7b9NTi7k8H6koHMNJR1d2
KuDaHoGkiKwcKFRuk4zBCufSLKAZkMoW4PamKQmlGTLB+PJavLrv9EviT42MzqPReWhF4UjUGLni
nWBOo6fuoyMjoN6UaMSgSyG0Zas8zxD5rhMcgfVwJorzGB9UiC+IUBR1LeIeBn3S3fnKfZlAflx5
L7oinkVjRXdTpLkO0iQ4d4VGJ+sU7cRFZwy1DxgOskW6Vb2UiGg81ctexN9chiz7Bd0GZjDPe1wS
m1s6NmruYCwRbd2WHsD0I64fQJcbRounQ/DWHYplMhgReHSGre1aWYXa1ap954JUYye/l5hkkGr0
0knpznpC+rGnkakPYClRCYMTUXnd1CsEIc3jVPKVbeYRBuJcKY8QUPbYeXMyQFJYG+ddG1pSPU5K
W2udFFy2u9WbyXmjg+fPHM2/84rfPaObkoXQJmqVw13c5uLSD+yLuBkMRko1IYYrlxxZnjJGYto/
gAC7kQFsxKUp5kjVKn9if2Uk0/u1+35BcvP8ySPCeM0iUdBU5eb5X7owFc9Vpm6vBb1LGw+w6oQn
UFPYdlsrRUWbeESH0DdrcKKSZWHeGYG/3RQdlhM7exO814/PBxGqmuCmA2WbrMzECcjHsEx32B7K
2lbITNx4C5Z3k5xo72ZYzBICX8BPFf6kvVNH+W3B/M+J3HwElIoumCZ7KgtmbYyiqL44+nUkPihX
sEjjdK/pdjoX2g2uLUJawGGQ08fWi5IHLFZ9CTLdtBXM3asO6e1aift4geJNrbZN4zCFpOHce/17
zqAE8svjAzZlIoNCT8gt/HfS8POBrsjFRd3GzRwXQ2nMS+80cGdh+qSER4UHiggaktuQDwATpMN6
BUx3pR0K8VF1HVfixjIBovClv/fpA1qsbdWbRC4U6FGKrrYgTP2Y0kkGMotlF5vyTm2P2sC+PCDT
uKyro0gXFM9yQ8DGFK2+budwRZ5jaXQNECqfvGzeo3bGV4K09bem6qU9/EJ1sXGoJ5ROh+pZxcn+
XmgaWnSS9mBfZPm6w/mkDFYDCZnDRg8Ep0NhTtICeQ3UI3x/HPOzZkyLAOpg+xxAqjCnck/g+aR7
MKXy+yYZB3j1Gr5PFlsjpXgVjGyY9odhBeYB1SQXrF+hJcqSspK3gn1KzhH9OZNAI6JmQgmvw7LF
QBvPKxWWK5QbeGKhAei9fK80kDQKkQM2q5I5vW5cvI40KdiGWEQtwPpFvsPUK+hDhABwW/yPF2NC
8A2c1T56BAGHAIxM82RS+4BLrU38YPTEc650UmWwVoZYDHxsD/IGWg6x8Oj5On2d+ismIy6aui80
3xO1hhOmKg0kYYVLz65oWXykyUmrphrt/Xoa5jMa9mFhE4/h1TsSJ/R4Yb6FWx/C63s6fow+sc/U
44LabSfSTN5K9Lvx203ccVS9ioNDuPHfC+IltGm9dCFSLzxv3Tu+yg+teVgzVXbzC7XtWhv5e+4d
Bo4rav3r3OUU2Hwpz7BXLzlovp0Hb7HBPGNn+Vg6Ow1on1feK3fwyT/96kNKdrIyrsH4QdhMDcwX
ySuFZVUc16WtnJ/pKtJVj8ytr48k1T5LZEsSp8GHIWy3KdNWYnUi8zVT5qjofdEll53QRCIL/lVJ
H8hM4amdx1Jpuzz4U0kOum2aPfmY9KSZSNIMhiDLS53LQUlnNNaTfKaxRCEKBgADkQ5SN5fjuTYR
CYzqNSNbDpmTYXSEHMv6DMqM9NCtfAbuWFlg8S0GE8ILMUw7yalNF/5nMhUwFjnt8CpNIPwme1Y7
UILKiSjN2nxZmzzhUbOFZqRNM7bbhuNpo/qpUByBzF15RJzDWTmo0ZiQ8Y92Wj/wKfJUWzOWeIsg
32e6RSTSGXk3+UUwMMxZCVTWhHiYrdrsqRtAquTgiOA9wqocRbFaVA2zihTRmnNymp0ojNVueoHL
1K1DttwG3xWUFTOtcnTt6JlDZBHd+AKwaNbYgI5grly00eWghTSTZq0FDCBcSetuFYyvlX3Gn7t8
qh6jk6tMqgs9aCxR+6sESWRG2QWBOWajdMtzlME/E5UwrPgeEGNCsfey6zUUks3Go5dtwK9eRa/x
xfrSauiU3Zehus/ifo2rLDh6e0HDLK19ZaawsgLvINnnymlSx8XMD7qlcnJiBJZli+ddHksUMEvx
vXrWhLckt3xpeWHLRWkLGkDbfoimTagCX/SvOo34QdrBuJ2PYFqTpA1st6G+/9HifKiW4aHdN5+X
XfWBubd6VltSH7PlFW+IAn9oerCue/6q86KNHAP/irccdJN+Gxu2JHdV0B/GjW57R7mcpSdwMeq0
579JLwrLv3pwKjX4VeHmIszVp4ZUysAZWEY5Kg1QW2NJslgp+DNFxLw2i7qFDKOEFedDpc8BMhjD
y7LObXfXUjnU7yxovgRUN6sHOuQUHGQqa3RBblYPclRG5UXLZeZuwLDNMFlqEKWw87gWdOZmEaDq
ATmXWAD78llCjS9fK4dsTU2+q6xisLlgfps9+Tu9DyG+ZK8uILOhcmwnqozbxNuTsUmHjQe5pq78
HuRjtxwyX+FOidrR35Ppb7Wbfy7mpv6EQ6G7igkXg6gLVZVlpBvxpH24G1rQvjEqPklbMI1R/WBM
vDt7qJ/9FITS32/kTd2o7upAri6ZvK2sVLaIhm2G5xj0RjZLCltmlnn6+2J/9lS+DsiWzRQoWxu3
4ednH7JvV8UygZg7Q3V8ckqDRSgeyoFTAytjkzwJCS6QJ4o6utTvmUts1i6jXKsvND5mGti09ry4
oFfzJgaBuWj5Tpq2LDwbTebAm4XCKBOmDE7eSoYsYRHsrsz0hWHaVbYhzPT0yRNn9ZW389DqD0l8
6q7LkBfh3j7gZ4Pl30u9rYoV10se+tdU3rIcGmCc+4jPE3IJ2bWpnGT3lqPwTKDjGsfzYG7AskdU
CateEQ9RdPr7tv/SruA56xrtCoO2of5Vo/7WZ0ldtQ69Abe9tC3cqAlWQMDRJG91i84iZ9Bu4Btc
tLkL/jl8JmoOyLPV7v4+C6N/LX+8tt/O4mak17kZGW4SyVsvmLYj63RpcMyqAGAzO89GYYscYLDw
g/lXgQX4t5ZMKjbqUHUix5eGWjRDA4kKUW1Xbv4GOiEoRwYq+FZy0IkNePJDF657tFdgslIbkgm3
ZmJ402E81KzN/JEQPKdKMmrTdcSPENLJtGA4UrgRUbCycgasLcCv1YC76C0spXXtBC7p6zYxRF6w
w7491naDudo4td7zyLDokFzkSVvyfgz7HXwZH2nDHLpvf986Sfrl1qEW6UMk0Lb+eG+6TGPNraTs
l2wJgFpvVRJeUeMOwSxOKXtF2Hijhxc00ibVAtjdpEJvSHftLuv8Xq30B8rLAH+r9goElT4NaOS+
MvNtNBWqGgiyq6nb7JQXjpDM8cGOZab/EZl7uGiX8spXnPBInLywJjSnwOde8DSpi0k4YGtQqn/f
HvWXoinqkl5hYhLGjrOqL1F/O6W2iDp5ULDpTjDcEtNKYDTqLNE6k5ecjDqQ/bxc0ahh+8Raip4d
JmqATKjhHtwZQYIF0s7+B2juaug9wQTgd6YXAevzA4Av5cgcTRBN5x0/QYGVnwgMy4cCKdj57tpY
gA5CF29RzZ/Aid0E4Bd69Db2bjqbyHYf211fQrpYEYyC/KBSuE2nuzCzBsJQ0Ppw8a4kfGTCashj
RsuHkWHHa+zBZ6qVD97ZNnIwiRZavhIsCj7AdL5uU0udD1BEgUkc7EzXSgFq07jT7bYeycU8TKa+
Or/mVis6HpYCb+ixgb1aDS4g6RDzlWeBvk9etMQOBYvaks7UzpsIPLG0fW0eazPpYl0E1PgPbL20
Ptacv6eoKFySdLNp9UU2V/Mx/y1gZ60eOoIqzocug/+djvhznEav3fWeBvI6CVfa+ToM2ScQfE30
9SGuH1mqu+mOxMIqm3XtAksyhMfiq9RVlWQ4zokdpgR60WcUv2Tfca8PIUTGdpFHdhY4YeCY55mu
LmWNgN5xUE8v2lKFjXeedMSm5Pb1wzPtSzkOgSxqa2LBLsAT6omqLknIg8potgS/DLn4M2ZcUmZz
Utjp2NcFq+WNXsxpKrI2zalsspXg8/KUh4AnCkIXsAeqI6+YDln7UsGO2Q8lIBk3jTqKXot0R56k
gQjCd/qcscrptBE/wvup0JAE0UNqV2Ln3QpeR2HatIepPafxuIEiHVkBqmfJhh+oCBZKYn4m98fE
MwkER3Xw/q08txN2upSdg5HM3wDsA+wvNG5K6M2I1Y3/IhaM02GHH13YKL5tEriZOGiwqU4nw6Qh
820Y+DbpeUo6ErwJpfaBOx/Qb5CnKql66P9Qwnl2nU+MwG7hRsEIL3cRtnrksQ4LJpau+QV7/jQi
5Y8YFNjPVLMzemhTulCIr/Y1QW2opT1bu47phsmk3bmWmC2KlFKc1Qb8+7yDQdI5NatwYvQ+eiVz
u1AyG7GBBhzjgx0Aea9nNq8fOkM3GpEKC8HEtdp42eZjBcnV2QqIyCXMrxmLouPTXHodDBh/UxNz
qTxpu10ebzlBn0Qj/71fBbDlCOhBzEn7yQ2nwWHE5BJM09KGopdeZk2GtNox2XAsw8tYD0jZXWn+
WtfsWrPSyOHlR+quJZbq9h1pwxjJFBTb/tfFYlpq8wINwxNbDo8geBCPoTVocMZb1LoisJypE8Hq
D1egkl2g8CKl5VV7nl30RVxNJGUiNtZ5MANW2tMyr8uK1CLGw6wlFA7Nfo7gYYjfKxEsXXQMWjv+
WsIQ7zvilZMbegAZ1DknTcgrPg7CFIYamctsAlxuP6Dm/kN8+cDLHbwXrCw9xyQNHXMEYQPpCBAG
pSSpp3XjP2B+5Srkdw0uAV/S/sZBfSenkOwtKsO14SjRthlMSrCR7J3JC7iuTNrcDTvkkSw53GAF
Uz+zN7MT1UUyb/ye9kxZglHCqQTneyvaX5Y6zAISKx2qVgI57Delqat3cY2q6uTt2R9VJ56EQbOx
s13MAioBqZag9swOGYA4gVVv4QLgMshsbAzNG7iP6i070YfGpyF8BU6zQOAT0AIKBYnhjRJs8ZlT
Vc7gbIWmkxBR7ENUX8lXdlwLilCNSTaglXg2L1CR2NQQWLZKGxKqecH4YCWkshJt/OoiHdKscB7v
kjfec8FnKztUsEy6to6UkHhhqGXXCeUdStx8VakgRc2MioGMumEn5ZQbxljtob66Ca2KoU/6yXXI
+DBVglNtgycDTJ9UX2r53oh9S0hnaeky4rj1xkI5k9AKhp5360o24cXKgYvjcKDNGVqxshIMR057
7HiIEmQw9QkMpV93lP07xXJR+VEIRv4joq9CMGBQLNduHpeuoSErkANvUyC12ah9NF7CN/HIt5ZJ
7XzkvWaU6e9FysPMTrByc6IBSEvCSsIMc7H4xvI4q4frR/RMpDbfeZX4AncoHTL4g1TgQPMb5GGt
BvGSWlXZjs/RqtNnTUVbkfXguCxtABCEoJQQVGMMEEOfno9iMVAJjgJqc1mr2qzODswGqTxNBmPA
EwBqCeYTo8mFlh3pNxRmaT2qFmdghGPftZIzf9wmQbMjOwrzz5GuhUIsLJ1lItKrEU+Ql/IoeaNU
HDKlYmfRYdpB20PKpNo5viVSvgUrlABYWiDgeQ95NLhGag3lG0/D9Uedic/E4RN2JcCNHTepc8yT
sa1DcswdEYondFWYTcI8kGySnWv8GqisZsqYARE3QO37aSkjLztwKASEBO1RyiI6eJdA5bn0t5r/
LUKLr0l7bxXJQ75d0/LoZVExVUVR2ZoIN8vIsv0PZ+e12ziatesrIsAcTsWoHCzZlk8ER2Yxi+Hq
98P+T6arCl3ABho9GExNmSa/sNa73tDFCjNJ+YhPEO6A2YI8YC3EYJ/pKgmYBjQ4qozjLNluZi1I
3c5EwwK/CrJQyeAhg7T0xtSXsULBBhjDnhe+ApPp7MpJ26veSPjr8W7O6QNKvw7llVAHsDoooTAh
K0m4iAGLMVvJa4RK+GdSif1fMaD/cBSqlGOcccfmOUY8bSzUakEAe5q69QfVz+1azrqK8hUdBypj
6TMlUZX67qUZlt1gs3jJWca3mrqm+MawEO8bsrubOf+kxKmTnDkyM/DqoYJ/4eBkn5aDDeoUb8JL
ya2FwAA/6yuhqtZWgBzzxdEOHIUJYvRMKcqjNtsbEUSQxxfRKaOQXBPCSZaa7MuwfTi/iAe3qL/l
1/iJE+E+LGRzdlLrLUyd5/tXYWKNITcwakS8tVe1fvUJCbyR56VnEZJnLR4NEeQh1zsh2aRGp86o
XHRhnWlOwe2jLh6dg1sbxUh5qbBb5uhI/nKeW/P+/1fPOC8SQ+cox7YAQ7a5Mfqfwj6yhHtdl5qE
SVP+zgtXnli7Cqb7wOxIrLypY9EThE6xN88OqptNJEQ8N4LrQVoMlM/YMm+Hr/IVFwI2NiTGHg3X
gsvnnrgVTAMS4wePJYKebYAvgAHgqX8rUoeilHKob53s5sZ44nbY2SyAtmEnzgUqL5PD80GGtGNB
/+TKpLYLCG0R5+9ZnZUTVTbXBEUmtXDfBQwsG5VZgsfJwSsnEy49DO+YX5ckaCKy4FYHtIPxcNE3
VG7jZ3aq34sbpwPef/7jLTmSGIxHBBka/909wXL6/SWrmiYBBYnE3fCf/37JVhnJQ97xkqXa1aKL
Gb/E6tKSFv0b0AvNU4R8MPIMJHv0ByRjQ5HJPHGcb827tRSlQBPhHPs3iEbUDUg+YR/1XlFt7t26
igKQDm6xMIG1t+BI5O2NUQAbzTQ3kU6IsFtEQNDzFudnjf8ng+Sr3DzIYQ8j4FgA30mxr6EwVz3F
QqLqAfFVJDh9qHvljWM+wS5+DumGYXVlUIIiEJ0fZznNQtPbMuxd/PPOEkk8WMAyY+tdGgvjRua0
m6d+rMF2mL83v9IlnY8WPu5CG8lBt9mGgmg3iVPTs/DvG3NziILMgdhrKyy0Sqrt3Kmxf0oD444I
0o6Qj/UuFVEGMKEsKs3PRh8oigKt3VFzUXpnL7ResySSMJCW4HKnu/LAEaAlDk/oAD/plNIzyB9/
NfWeQqSqMBu/Y1rL/xw96/uKUD/VnQ20YODQvJlBpvgjKfDuvIPfxsED5SUZm/OB60FfRyeZwVlk
UzoSHVxNQCZPPeOtfsm5pF0M8s84cFU/pctTgpyIgc674dLX2jVsA+qTbJb/sW0oZ+N/ABsNr6jW
phlOpyX4DUd3LPnxD6V2iIVVMR/g/JUSyYVfXFrznyPc4R/JYFE6HO0UYFQjjWBzgFDF//eiVubb
45eDg2vFEk3VEnXSN39BBMJHx+Ska1jTlUNhR+oSLNYVm38WNzN03irw+nZmGoxbdQ6+ysgCPX1a
+BlBCpn9zjxEeVhVc+N+cn7r+8FXriPzGgNGyH8/Kyqj33cgxY+kUbiS1yTCNv/3Dmx6wcjvzSAd
5WM+MTfyCiy1+y0teQIfCO9CwzZ4vTZqbTyAFTy+Rv3cudyLqxoW2p5uEXoYSSDwOIRruIcrVzI+
2w4MJpxWW2IM7VGn4+hqwmAktMgnMx13P3pr2CM3Z3/QMGR08vfUcmZZQ7G1eg/f72nOHTmTCOMQ
B7VSNPJcqpGuc0G6e7ri8aSgjdYNTl7PBoK0fXLFedJ867bQjeH9cYxSTB8mAAgfBzSstP3ssxoW
03LiFcck1er6WtA+MX0sRDCQK219ilvbI+gqSBNB8kQdbXXe5MvjQbiRXco8c/nAQDI6db2fqPvc
B+3hLi1hcjDkKzDbnodY69hVPu6creaisDbd3Vgk0wa+Q1tYc2FpHrTGTqiKjPxCFLF2NrBX0n9M
Fung8LTiUiRKvF3l6jV5BZq5f4CwOCICdlKL7stB8xkqRNijK69CejLnOORg/CHAFZtvn+OifRkC
5QVDvm2R+WCT0eRYjc0FQ01LXj2Z2xJMMrAiXr6uHgSX5BDdLoh74IovbMsKOkLFHps295hEWyOR
i8Y90KveU55SwUU6fkMK1+9TeIicZWG2zsnoQdkzrDTxoqRny7qKEZ7tt80DpnR/ib7GygulpaLa
um5/G1i/VeuEoZTiSv2hfIKMmT2+9HO10buXIQtoCG/yc0/Y6TM5G8WG8SWy7XMeERjiJPy3AgEM
dqjxEiCEUJQE5CnRV52yyzg7R8Mr0Y9b12GBQAfWefBYSxIA0lscfpNzwe/ptQ/8PQG7gG2kZp36
dxYVrRakQnktvKSYX9B0AZR7lPQWqIJ3G45d6hr8NR80UvGlImwnczpjCQ9XeANWmeACSdiwA4M4
IRTwfrGoA0pzGbNDba9g3vVw4POqlk1NwIDYZFETc8P5FJFgKbxpR/Agezq264E4EiQXqFiFHXeW
LzKY+5yt8YjzlJfcAveGLBgAKgXYGRv21E9986wf2pd2zZ6I0GwHNyay/Hv5+GixybuQXFQE1i5e
9QztD2BeMYnJqTtgoypaVOf42hJqPhTcdq4pLAQNypwdk6U3boo+KJunBk3GnhhginjKdkhRsAaQ
iSM9yvYdbyna3Era0n8Kjm/LjUwv33K1KoUzV5qIpx/EC8+xstupCNJj9NglQ0SvgSE7mG03HGPF
S4i105wHINxbmR21j4gtXXKBuuXD04qg4JrkV50LqsQbierIwJBUPDKIbzEPUPUf3c6YaHzr1Ody
HloGwMVSKCkqhKtCZKm0hn86+pl+4fhgPyD3H4F9nnSIHPErsIPsWpTl6jqiDQjXiRYwzhPpQm82
fvKl5RXAPNo2Ntw8/JKJGcRxQviajHP9oWn+pNCDMeRdQYkzyQk9dPQ5/MnvNrEZwFv2GVuASeAw
BX9I4X/WTxk6pYKcPUyxMyZ/OLL0XgIMOBVLfQAIKXVqk8K+W2CwTEUkZuka4e5fReLoZ4myoAtA
AR8JNACok55OypfwMgCClTVd2ayoIOQkqXYPM7fvHSDZMz7o97uvKl+9ehrJ05Lvl1p9k9odcbIh
ykGsZ1Yapd5rTcgtlJQElqXsjK+SvC9uqw5yIJYHZDkzn1jcKvg35MH8JCAbrHkYJwv1KQbJTpf6
a2hBo1i0Gt4pT82h6Hdj5MuTR91pyOdK/Spp6RKyjo4d8wrI2n4fnQRfwwOeqTcbT6dbWWL8SB/l
bMYNdvtUzfv8o3rpCJbfAPlsJGXRfcDOMqGFLHgVmDt8hx4n3mGONyQ44rtw8uvAX7mZUDRd7jas
fjpZAxwInhMhkcQ/A0hstP19iZls45nHeBedZXGrvN4u4Q/XV5UEZrLVXQMkQ3Wz1NUSX1MXwlI5
xB+yvKzIuQUHUy5VepJbHD0JKJU/W22dWU8004CO0a5xKsW+5kvjB2NFfjLzad+4f/FR5PCtfjdN
P51wY72U8evI7VCq6xs3fXzD5gIq6SLqrjUd1jcQ2exJw+8LT9PIBrhyC9misDAWD9SPjrnOazhj
vAHmiZhI4DLGwG1Oh/cSnszaW0RObCLAWCS+4XbofekgJQcNSGHxuOIFIUlEUICxBsW4VzhzZF43
GMdDQPmSHkt118pwTvDDAMIffdoS0Y/gsgKt3r163Fl7A2CoeRMx/ov8UXG15ztBnZsBJ73UZiIK
daA9FjVI/aremdiu82eq+yISoWPvh9IDL6B+kDliaoKXzzkxu4kPj1ko3/sYEM+Pa3jl3KUlvQoW
v7dtTajVspEuoVeVJPGBaPXLHL7/iYBvMN3Lg2HVHthLWCPTutsKSezr1PIogmAgLfp1QNpw+T0/
UraFV39HsrTsA8Vwiw++vXlCeV3NUVUMRwjcCUsHj3UGJI7YYvJBJOEWZ5lVda1YvU8aHvdLYW4P
ikvi043C4s3qS4/1JmMxYp6XnbCe1yiF3B3aKDcJTpftwoBEwocUHOM7lHCiEz8sx7RJ/2i9CqPv
8NlyBErh/WNr8jsCTBWg8IzcsJ6O9nCyySd+CSvX6ItF6Uffhvlcvt13brJ+6NKCqB9F4RCxJ8U1
nCbg51mHCe+MduGiwF7S8T9wzYf/1l5Kdky2Fl8EUssfJK0n2FCP1YtqrZNtu7V+9Fd4ZG6p2xbE
8m6plZ4Cx3xrOVbsVy//WHIm+br5uslzCHqGufGhdsrQJypRV5aW6IH8gp8n0PWD0DgSmSjKwUP4
snqMfr2U+YRInaLueiy0kc2py0fzpvVkbv4YhrSQnkOC/RKPBS6+iB4qu2xHH9uMuwEGO1scK9Xm
Czz5se0sLzRWDTRG0EWz24nKhcmHUDwji7lzrnDxam4XXrjVYF2Ovsq9T2FuHBTlifaBIl04RMfx
dq4Ax4iZ5uSkW8FH5fvuTCwbzFok7FI4fQgN0dYzlRtqypw2Fa1fMmUZEXU1eBMkD7ckfm4Ret1Z
eysYiWFDS0tNR2U+meHJyg9mXy7QbBtALFcdSmVucwOhWUiifT6SkKGRZwp0PPOSF1ifHiG8g3vY
ePYkdsEYIqhhjvRYId3OjJ/DlTFT8ISrcR2oYd1wN3zefS72pgqsK5ysIV5LHA6Wq/TYcJTEPSqu
+mFgpnqbs93EMhCShUbDhePxAiIAbSzqR47b+vt+JBy3Y5zj/6ivFyUJGD/RwsC/Ye7Ie9rfpMvj
dooCTDD8yXgyW3va7Q7TgnuKmFkkuouRhUBhDMc/XShAF8gdgowVBTvNjnAnvn+EsCMtbNbTM5nl
VTDYfmcE4UaybDTEKTpxZqEcqvpCQtXwJWLu3m5MH1iWlMOf9g0wQHThbCLCYDoR8NdWnBYrxFTq
AnQXEQFmXvRPobDqZAcuU7JMVTtH2LVmbRJsDhwHYWwtDOS7czeTb7eDnAx7W3SNleZL2wE+6XF6
spx+Ma7rYduQ+eYDWXBkaQfiK1qug5UxMxYRp2NMDCXKaS85xaZbvNC93k4Mh8xyFT6FhYMeja+6
RL6pEeLutI8rOXAYATPIqglbapDYY3bTEYGynvMVxiU1zJDsQJ41ZYdirDRseuu2cMvFzZu46w5a
dVGVJeuZLBXzIy1x0XLvmi19NRjlSxwVwgM/6nwpvDdeS+oek0PpnWZtuEhdAKqbpGtA7HeRZLMP
00UyUqDNRY4PHx97H55FsAUQREofMEY/Vv2KDSYuSto9v6022RvjR4CxEREDQcXsGy6mtPqcvTwg
cxkBuPEDBxg2WRIGDbRRg79pwe6vhee8CMTwmn1zfYis1koJHkCQ47IhH9jChnqBfJGdstDqbdZu
sU0/mzsEMUh2u5X+LqdfGdsVEot4CJN1bldMPyGfGfYgO1mBtztqgtAJf1oS1i1nbE7hc9esVf1c
8PyXUfeBEmPzmjKCDP1oiYF6iL34CmcFHOiOeboUmTy9JZ/94PSM3nJItJ2Bef26wFpM2qrpKmrc
LCQW9nQbneojvCangRhgCAntWuCsHFadGsxXwdcD+VOyu5FqvJgumrrKVhKjGO2FFfV9uzlEwY2E
0jNJnKGZ63BgnbyPdsePsS3YsADB3nOHSe++OXDtgd2K2cwVg0TIniOH1uYfzWFFs/NXXFe6T2ab
ZmfbzNUaj3GNVDBf2Tzga2a3l9Gb6VZPafsTWp66LbE8rF+T4i8ciT8AIpJsAaCq2M4i+VZ/4ZnL
vZ6XLVLH2YMeiUf60jL9qpf6aja+A85+AfWieQlXgCHILZIX+Sx/xUu9w9/SnVbhmbn0E4FG0UD9
Vn3kP804j0//GwqRf2OWo+VBK2tgAYVJiSb+Qu3rRYxEFU2YjqEKh/s5apYmE99uSbuB6mUgP5Kp
P5ETRA+XyH0G1DFeazjMwlp4p+eYQE04BgD7ijN9x+LJvK3H5JiXT//9nL/D0v9+zF+oTElap7rY
ROKxP6qr+oyPCgSz+0r+lLrrf/8k9EC/IVmo85EHweAiOs/6VWvexdVNNDo+XCI5wKU/ITPnR3MN
sy8mCbipieamT54lhL43D/jkLe5FxsQuQ30RcK8mpuYaGnYuuDHBQdK+/roJkDtOgzO6Sr2VsTOC
LsP2RqHbNm6f+yODEfAxiwGFfdMJW3md80GBW55uDnCU+Sw17kA8WWsLe/zwq3Q5mEshwVqv+bFu
MzZ0RkGoJ1twY80ImN6Q2DcKrritfK1wQmUtE805BqnwUyLdZ3LakEiyVvugeoAjPg44fMCu0TgP
K1YbilxI6ZK+5+paD1A8d+L9JMueCgH2scPAcYELdr3u5d0Ue+l3T/ecM8jzSW5LL8lPS7LisJKY
3hVBLgTleNLKJ9l9s0Ls+JnxnEQFgxiyngDdLXWtiX6HMMxF0gZdBnq/J371zaqt6ecCTV0PnKOL
KHkxLHcOKKQceUAU91PiBXr9605aTJWt+nkgkDSewu+uR25hULQYJ306RDqI8FpIl42VL0wtiFqP
LuveelTn7YPQ5g1v6iVnfmFXHwZDxOmTfqeDEKFtrfumA5Y3N9SOmLRTExa+REyJGljQ2CBI0obQ
nGSQw2TVp4EZpdrpC8ciXzxx+UfDshETbrzxNPQKXic6+jr9vCv4v40zVTj1B+TLzKLW6aHy7tnO
IEhC8McNcyACaRcMgG6AX1GgkQU/bpBIwtGADB0isfyE5cgoXU2IaNyouBvmeAb8905QfjM/4Wz4
343wC1u17vK4x/FgOlbWyxzVhz9WurE0YmRBTHBTf2HQErWHdM5f1w+sg4KUu1jwoIwTFmW2FNxh
+FE81qEHM4P+opHcqP0L8IxRwZ/2Kx4FBr4QDLx/5bgOSp1iuzHxmKNdbor3G7bt0bqkdhBzA4MP
BAW7Rj/K8MqGZHHPp0VZeI2+atSt9SVFsX1/XHt4BPOMCVnD9FHPY9yLBJ8+v0Ck6ouTid88KBQg
ij/VT323J5pHMhYV0T3d84PbXUqeoKCpvW9i9QCXYV2SZZOcW0C29kNjdXwCSkVrJoR8edhPkE3e
RRyg5vzRpQ7NjIkG1TMBtLfFux4RbhIyGgcgIiMoJjznfobAQpMxPTGdoRdSKR3ApQOoJv/4Eub7
Oy0h09qbk5peH+SA7nOq517X6Vacjl+v8mKSCv9mF4QK6Q+vf14owOk6bjHaL0dzM2lTWGQNON7M
n/ZNiFlNQGhKJ69gkPK2w8LvZ/GDaymblsx2KVyLVPXE3YQbZM5X9MXs8HzbtPs03dUf99LV2I7g
QykKZAc+k8q9ox37zCOQF1iQM3HcMyUUu2VTbG4NZ92phctgfgPAxKNnqq7yFqOVkBwze29fuuwd
AHFsnRgWhnsDkiQ+9JC35KaE4SHEOrIlqXth7lXEHVW9xBFyoEgp7X5dP87JNk4Y2Fago8twWgr1
SpWXyF+jeFPObe8zA9KmWBWqz5aX6Yy642h6OrYd1klMzhlbhF5/IT21ryT/cOx//pSppzY77fA3
Z4A/DBZR5qoqrnI4s0pYUfCt/md6O46xpmZyOB0H+p/QvaExTzYt9yUjJyqsfUj3n9gjipBihxgx
wrzjqner+FPBM1RizvAXvonxhznLvx7olzmLpDW6XCnpdJSjF1Fbtw2wIoshllZy76TCzpqHHiOA
ACQ/osyfCF8GimvpbIfdZO7GL8M98VHQ4DaDz+4oWr/7HA8hjEtgmQGSkOxJUIc07Eo+ynEDFJyf
xXpLoxOnbwWqFVZQc/f6z3pXXIXoS4IK2tsAabXs0Z6MI6qayVHp2hRbENiH75UEs+EKEUY/gdhR
qA7SU2guHo+gCeJ28f9xxqroMdlA6j/GR//+YjFqTeXWSOMxJe0n86aaj7ZOxjWQnNAGd/MzIeWe
aHV074WdEutDloe+GqEzYSsK2DWfGtP4VrSubn3EGKS2NoxEJQzi5Nir/l+eVvmdQ8ICMzXcsEQK
MhjJ/35csdClqsbF+WjV1qJfPTpfTLbQ/G/Y1UoL9OGL+vPx2pEghKOHPCErWEhgRdx70HiFvZgF
hrJRnDqYbICAUqAf4Vr30FzJl16/MlvJKnfSV0xvLOiYla1eEOMpL3LnVAvzuQXqcoRn4Cr8YKmi
9/jFIugytoQPoe1qCwcWlgSnMoA5xr3c0TkWAe1kyfgpuXYPJEycufn9hQFUdPsYBIRmADkxHrBU
D7d9A74rNpsKUzEGApus384D5cqvaRUJNrfgNZD7hd/sycSBASzlxJCLiUuXOKbhdmBzjwDKCjMx
ZUbH84DLSIN7ybzjKasDqj5TYGC8GhjOOcPTVPuMFvoHrETclRzrvjIib0zWEJTH7HCLSRIFsnZj
6jGr3jbVwcLzRL/tjCRzWstXmeOJ0UCmk+U8aANvWIApd8jSNcDHBX1oWHwRIZt1kGsWMiCqAsdB
2VmJi+1CoDL6z8IALNOQbVrFls2jPy7DsO6iLQphUNC6Q7IJz214jp4UvlB/HqV1e1u34iWkWamX
Zb6UIcyo697rGKPzy3PELolH1C/VzZcVuydv2Ck6nw6xdot0j/1CLe7rCvkQEFd7StuV1r1Xjdu8
iuixJlytGT0wxxKd/P6hlatuwHkuozps1iLjS/pGy+sKvua+eSyL3tYZX969SdkCn7UL+UkJt4q4
jJWNqJEx/7DBdTBKQWHxnpsYn7i3zOPG7JdD7+ZKQNy3/EKDmMc+xL56WKIXg1Z/+6i1az6u2+io
hpkvAT8XVNXKcZC3FUFTkIafH+amvkRwXKr0OkQvD75R0RzNkLXynrCgp3RpBqnDn8wYHHbLrkP8
D2Lrwz8BjcJArVsjb1QIWs93Ji56N5hmeCLBer+hBcP0FBxf+YbuZg1vGCHLt/eJ9DpGD8qzbC5d
gQet5SUCRAmQHoTaR6761BdvrWHrH9CD4zKoUEe0y+wNORxQcFE9DSUVzYuenuXYq+NAXN9plZvk
DND130eF9qcuSrUsyUS1zIHxa1mQDNMQhmWPXBNU8seZPLKqI9/QgJZ2lulX8VaiRnzX4IwzOyII
nizeNdZnLGNIMMophs4BoefUBnBZ7hTDBafNc1EtY9NvwankFeU0PIyPrvZHYQ1BqiFzvY2Cxjqn
0wmxyKPwalAQzu17ECMJVJeZ8JfjW/5T7akjq4cwxRn+m6Hx3UzMEYMtzkN+Npubj3Fm8zLjwxjI
GRhqpA5kVBYpVTAagdwdYac+ZdMqJZ22qBGaO/n0t5L4jzUZ5leqgtU/fun/aOD/pw6IorLoh5rH
6ldwd9rQlYzglgQcz+xrigB0BwzMzHP0yrU3SmxjmxbjW3LuiImdDnPm72jaSNUqZmtcGOVJiA4O
ALMcssIOK4Upg9O+rC4RbOaFiUc2JhHV9n4GGyo3UD2hyvImpo+xpXzGg91tX8Z418D55MYqd7Vl
o721nvsnUXJByCiKO5vgybsPoUDcl8+VvBAdoN1iL4R2Ssk3LLDUcToe6qJ7ttY7wzNcsnULx33y
GKs15CeMTmr4cOSeI5RFC0OA0m7n6vLeu934jy5tWFXwk1SGbn+hdP2BWykphkL9q0gipfA/tNv/
eeFimsS3bLiNR5GQ0GTFRKeHykiVQVPPAJ9SjPi9CYOBQHllTJt3J03YYkCSY6Qc+uXwBJb2kJ87
jN/TVe9jDAQxiNSP2xlDLPB0aStoZLZVn3kJ5eRoxMcixdzK0dItZmtl5oiw9GZqbpBLTipv0nM1
cFC7MJpuBvyr5J3ryCJql4m0a+4y+15jIyksUzD0vaT8ZQH+Y2b4bzIQr2M2q5QIZjEs7ZfO8Z4Z
Wjnq4j9VDQS2MAvkYjfwFo4GX+tLtmV9ncu+FSPegU02ia5avW4If65gclu7PFwjlFZiDAjJ9ZZf
kBIYy+Oss/3vQ+qPUI/B5qVpVBG36r9gdIB2eifG3XhsDZ+doI0IlleJ9p1xObXolLOZW76QByoV
AHunpaouVtLoCArOJrNTfaZSwB5ijBPuZ7F6zU0fYtpDOWZ3X+k+Simomi3XGkRx8SPzNcOduI+6
tHWnK7x8FNWAsf/9Oxlzv/Xbu+c3EukARM6eX0puS1C7Ru05eA3DtwzfxPZ3XJp45gMiIexcX+Kn
GxqdAtTafNHfRpC80EeNGj5OEIaoUAzTF2FPg0G1zvgM91YG5aIgoZkE6ZqKlXWiJtONTRouJXr9
5ttEXP4IWlirDPrt8cr03q02nbACI2yLtY67rbiMdCZ5uyLe9IyK0iCqbPAZGZA/HWYVvuTKazXy
b2s5YPY5oTLWpqP4Ia/Hjx4+wV++vDK/hd/ekiXNhkamqrN1/13IJrogKKPQjkfpCc+Yh8MRVWLY
80GYr8J6RYrudp2jD0vSGaR1gmQdmdr9B0L5gzP+mak24LRKM7stB6h7h/jxzTVDNaAxK7yC9P/3
VzX/0GUDz8r4p+hYNBriL7z9uqvCxlLBac1LtAxB3hZStW1MUisjR7wFRAdT7kRbsMFY2seZEzE/
hm7y3UzQRgjIAwkk9wriyf1zvCj69n7FHSdLbUG63PW36lO40Dir6nfaBrQUlffDeLx9JTFztMl+
RccFhBGKB+LSimaZkW/3GtrKu46EKQHFGustGFu7Y8RzgYpAiK4UUEkX/aHeMpm66pjyyDDjGEsp
g89bGq6N9Re4CsDh92+qEiwAf0cyFBqnX96R1KtJk4e8o9arc8/wMNt5LB9efnNaj6tNdkt12Z+g
XC6mL7VZ116/EvaPQ3/iVtmD0qPASaeAqU0NWzulSwD+NeV90+LQg6HjYSIu+EnX7jQ+seZNAtfk
SnIm0YnV0JaZquXEqwm0mx9zn2IRpWMPcK6Yjg3dGr47TY0B0wkOZvgqMURl0PYC7whrhsLvvjX5
ZLzMjknLqX/m28FOQvBPmjH8Cv0AUZlLW8WTCTeGN1GaOdVwaZasUeinfrJuUxd+HeNxqPQiedPt
zzC4uN4Oz0lpZ0fMRyunGz3DdO6WWx0IqP68nbPYYzCMaMmJ8TxztDd+jIq5VwRE7eqBtjJDByPP
DFzYN4mJNg+DRZmfwETZVgmP5lnVaqpS+9YfOxa+zXB49B+lA7VOM8mxddt7YGhv5pecOt13lp61
zK/NBXssQgvhWC58JghqMHQ5BzxNdS7ZCsuYPGCEqhcL6Q2/mWtl4HnC2rqvKTakk7nIAiZ9oNU/
2neh+d3is9fs5CUL8OlDnLYYPyLjCRoEpLdLI37ejRetwqd5TZnA6GoZ+7x58Bw1aAsb9kjs7Qr0
fZ9ICA7MZCCYLYyL6IT9qlIcWeCqxFvSsxDkNMDhtCYdril8xW7Xv9weADowCV8E4k9wFo09ai4y
Qk/kSzTVijDl5/CkbrsPRsdsDDXoBJ8+yGM2W7qogTKfDBGpfqs+enQUAMLfRcpdx/Cq3sBOxxLx
byUr1I4/bRMuZbjnsikr8i9HXzTeRKYGzFJu4VYuXKmAiOVG5xzfcfPCSA8VmspsnK6eiQa2xKvb
jcGAuLxtk/q1oLAd7xBvFllNTMGyoM5176/xZM8WyuQJyj+MKgioZpxRR77VwcNChbySUcrBrsCP
udO8sNzRmT4IkCGUnBzzJPVu6gvNXiKeoHikz8x6bIT7wIEVuJvdW8+PdqdKXFm1a422Ktu3jc48
Upk9Cccvk5cq4Juua25zRsg3MnxfVyzUa4qPT7IctVOjuQ+GUw7LGkiI7wY3iEmMNr7hWfKoDlqO
sA8b0W0kw/9/1a09dPRR3hCbq4joP3rn7l6q2GNcKceOIGMw+jjQbxd/OcX+SWn85WICv8NlQ6Np
onf6BWEJY7OnfNenI1DQIzzRZ6LMfxX2KXaO72O2ZCQ35ccIupO50oAxMHpy82KjwhU5T6JtXNCR
DpWdS7uMqUyG6qzfWswZ/uZH/rsqXZX+9aC/LKMuHMxcVZgOPA4ac1S3cye0EoZnAPrjLnbfw3HV
hU/CsAWOAdcagvxJcLqX6NuKD5TyaBP+UoVL4p9uSQ5/HHhVVVQR8P/7VtdxKx+GcSRDG1oDhGsa
nixy83V0gfyu0S2Wz5L5mePiybR8Vq0NSzTd94POlDgjDcm5/dR3T/2hFsxNIHMcPV/N6a2uzvJP
9vD5f0wEQu0BSohOW2pcBHghYTtvOaVw1MydLmLjtrw99oWfUoejTpYD9nDl3TjhFld8yCmEpmw1
qniWm45AjDO5F7JnfdfGOomPN2E7TPssIy14lchBYp4l3zjFLhg3wQHS9t4+m+sC+p9iuemnkO4M
mqsygC4S6wQaQ7UfT3G+xf8R1UBGyE5WMP72w+IvIZ9/wgHhzquEamAqQu7W/CH+p9/pTKUXRbGc
jjlwP4ooxYkOORLBfXK4x042berrK9O+ZCn+PJZgTwMRlWbiYMbU3v3JzgYHankP+ad8vt7LNXjQ
ZItO+tkwYsGDZM0t898FFM3vH449maZYpyxGA/kPYPE/j9xMSfIwhWI6ou7EMnelpi+RuSxQOu1N
WG4cUP0QCKi/6/NdfR7OIR5IeLDCe4kB41bSw6foumtfySHEkXMhIQ0xJ99UF5K6L18w4DLERb1P
XuHk7ofopFkLtoIwPkkWxY/+nLsSadHROs9cNneUMQ5aNZojFW/M0oLJ2A6Ykz103/hgyjzkW4ZN
XJQKTBFIiubS8OQL0SzKU1F4abed2+T+/FD2WslwxdP4Cs81WsNPfdEl0KEZMGOCbqdfcXsMGZA4
meBax5Bgwed4ifEg/XuNsHzVnO/rxkne2/SppJTckXl2d4k/zr0ixBdkaX5Opk3ad2bNE/6+fbph
0PqJgr7GwXsnY5BkrSB4aT7StvEVs896h99Hs4ebTGI1v02ULLgiyK0+Ty7x3621Ywuu0M1nlM0Y
HjgFE1IuXURhdrwvu/1QbMwdAoGvlJHNGm2TGjBfi5N9kn7CiEw1KIiiurEmTjlvLsNF5/ahy26Y
H8VsmwoORlWN3w5Hobyop37c0mdF32F/SJIDsDhfWvlbuyv/ARUnQEdDOifSMv6WEvG457comeLp
aHzeWdOTp2sv2lom4ljwjXCjmhtY9zmZLzRXIgPd1xhb0Te8nSaI0NbR6BweVkoghvXcSou/JWr/
7v7JUa2j0VY5Ekn6+lXU98hVc5BaZTzqon+b82lFX7z7RqDto/Q0KP+PtPPabRzbtugXEWAOrxKp
HCw5+4VwKDPnzK+/g3VxcVyyYeHgvnQ30N1FMW2uvdacYzpBf5JpvQR7NVtie6IxC8LLxsKtj8sq
YRY/ubf0dg8kyCq2lrYthm1Vr1DpoYpuKA0NVF9M5i1m9aBNA1t+22BGqx7wNEYfYrKgz9lGSxWk
rrxCLNSPNwj5VFr4eHNnEt4/0urXv7/w35mJFyd9sQ+Wilwch1IdTnRfEGOVPY4Gm1RAlExDsEqc
eM0YTjCW7sju2PGfoePEyAoxpqPyAGpn2jz+y05whIrahnFVrcAlAW5MJxsJ1jLYGkc2zKEy63Dd
HCyAIsOOYoZXNsUDxBS2X4CAqAEuxAuuiZqvjMQW36mAAzSi8Up/b5AUDgvWwA4jZItqDgQCKvJq
rz1I8sLEEJYjmAUaB/ZhrqTLql0Wxj57LrktmHWuTXd+2j99fUymFfTLCpmmQZdUIcMdrd1qAlq9
bfYZMlM+R8Y8YkCIvjNfedkb8zo8EpnngNfrk438JBA+iNC84t8vVNatgkWcIg/VkvymhI73PoZX
yiTph/07HRuFLTGPNcP/i73eoOqF2+TycAoEJ2+ISKSnuWjovGaIyO1Wm664pjPqwDx6pbv1U3f1
y7Eha/17ncwsSkLXm459qJn97qftBH7+J3NlwAy4svP/SUf2v500VQQDpF7OdHuF+WDrVcNJ3Rf4
6gqnp30Gtztcy3McBcxtcI4BgQ+RjW8wjozKejzDw5z+xQ7QXvTBKjlQM0B29boF/yD3O/SbyKpL
BKj2LdKR31+9v+vJZQ2rW6TmQAfC4Kpc1LCi22h+Syb2CXpbcMhrhz5ajb11L5tOW28VZTXmEwhA
e62OpbIY7lKUrVsJhQUwFSwK2pUn+zt3bVoLvvygi1q1TwNT86YfVBe2pgC2mTxDPpoUOqJO6hS3
iA9/vwZ/cxcurwGBGjTiFF01yOP69yFxxbiTTDVi+Vm30g6KFgX8cCBBKD2ibkDwh8dUZo9kbJF+
PxXFppn//gt+kvZNcR5sIVD3Yci8eEXGxkx9UfWG0/Dp09WZNPkLxTyL3WTVE7Y62BhbQ747ztzq
Wb41iO6sN+579CSB30EMiw5KcgQFywQozfscTMTHlV/40070yy9UL65RGgNKG01/OIGGhYDSVg5U
ARqS2JWtt2hfCvPsBBUTLBKI0JAkPo/YXKhDM4/kVVptd1NHyWFs71ZXhAvqT990jKEqT69syVMf
9d/7lzR6KAWt1p9Ag+sPob/tdxlRFePRqxhIkxjtnyR8AfjX2RW06Yvcx7Mc2FXLsm/yn6TxzlPv
hHgXFA8y7heIILSg8F9u/MaG8WzkCBEIlHXUEnTvwVohQstRGmFeZHkFCp3cBeODi2ojeXOZfSrs
dYWVFh5ygygAWrk2amUPJx1wLGYtdF6bdNlEaMVWXfauVRsTz3u7lDGLc5Vs86MW51F+Cpq7Bl8L
I3fvFplS5FT7IHZCDZDT0chp9dyNAoTQNZ+1MHDE5MYAjQF78lXSVtb4biFvs+xYtAFAoeUA9eHf
es0zwjwLWwbf02SZQ8ORNi3mhhTfCZ3jmzSFo5OcWuif6p2aH0LxFsiu4DtwjPNnEMKmejsgboIi
RWyK175RcZc9eN5D1CMFsvtVXc1bcM00oV98PA2gS+baEy8yFMfKPTRYJEp/1g63bbFXm3sIxguw
YeYrE9fEB5HG6APCK0SWZ7yJXbANIic0QaGuKfdDchfKZVjeghoosOu+FsUhNJaRCacP06qL3FFO
z14NwMih2IZNIrB5ZTaeDk5mTqoD49DspeRe7o666ZQxxTN+PtgnsvbIFphIICSYwU717D547PD3
j/tuUSmf5CUMtoJpKuEaDewnsMkikdyozVrp32X84fmmwHvS6LMUfLj4lEE5jo9IJBrMqrg05WaH
iQ6VSLJSgRxGZzgYSLixtOI6DQZbvKV5UVFpgj4DZvGu1w4EKuhPRHyb0IE3fBvuwoN3M3onRVrK
BCajebp36nlzK64MSvo57jmFRhldwntXmacH9r/3xYBtR0JmuTT613xEMrfubmmLYKnhayuKZyHE
p5FJfGZIjYKwG6BLXSv4PgPSxUmPm4E2A33rZOhLcfLSnXxt6eiNh7I4qMg5HG0DUQuyy6P6mJgL
cFeePSqOdzQQame8GM7EpMFysiHmlNlAWtFV9v9UUEO0BS5zvAIWVpVHfo0a3WHZmcwLzbRqBMdU
PUiolZmHM1EU+wcDe06+TM2pNygnLwnokVzdaK/tyc/n1S0QjvpFXFHNGBP+eK76Z8GwRXPNBrYh
01lfqs0jfn4GVgKgg+FPPmCSPtQYUQ8CzVccUW2+Q+7PphYJN/vBYsVfkeahSBdXsXqr436+rdHD
FdY6COwufiYqWGCfg8EJjlWK0hS6skhVWrMDQumR8Z4X2GkXHVMAA4QC0ej3jCXyB2U4GiehXPT8
ThXzAbVQAeTBxp7U5c/yeIuU0NgjxKdB+ftC/j1Dil0PBH5IgLDJFesSECu5WthGctlPfRfzpDTL
AnCkZBNzrNFMTeaE0/S0j6mGd+iiwertK0Yuw7L/aPlP5J20C5KV8Vj0d3hJ0WlCagEpC1FQ3tTR
o1a+e+NjApYi+wQjIuPGzO6SG5C9YOJRSQ7mhmUTUxad/jR8+/3cyA9npb/4kqMGlzWReCU0pn83
Gl/KYr5PTdY27JFccqPUc5PYjbQuyFPC3cdYnd7LKxVozM+TDhNNo4RDszCOrtLOYBuSVTSuB2MK
I1BfRNjEeLFsZgijdafe0zrpkILDvQC7vorr1YCadKGacJifhk3lBAceyGKpC5PRFp5pu0IMh85o
EdyEr1mIO/o+rW6FgB0H9BjvQSPUgeZWdtA3GYKV4qHGg4rLDZ8qFiSctxPJsmJ1p9Va3IrhMgJK
EK/jYCnH8KLtomVc4ZQYrfGWR4egX+K+Z36MrMuRi9NI74B+gepojNdVeIxvdXBX506D17NDgF3O
82GvCeWsvVe0Wys+lArcQTCKM7E4wdtmRMJ2vYCftpGJ/86aT6U7iWyMmev3EJWS7g+6FFddUpvS
Bp31/FFURhHfQYZtpBwqO7gbvFdMosDzmSRGNe8VAWXqDBDIjuEHjkEN8kgKv/u2IRTFW+iPTbsw
36qPboBmiJNwMVQ2ACaNd8+dj9ciffUfDBUar8FfRd8U63vRguxVZZBaUe5PEWzVcpUm7VzXQIgU
9AcHoEPbNn4R8lNn8BTth/S2xva8sypnKBeoxGKGkcAGwIYwf2p2ESYt/xbNrDJgW5+nOcmxE3e9
B1h0IwEg0lcuHh/eIR25/R9LXbTuTZSAthkc6RM4dLyS0seIvS0bWEQE5Qz2Vpz/gZvS7GjvAEAx
yMZh54viAtwTPc961ZWOuG3bdZ1eq0i1qaC7eJUIj5FVZEEmL9Ml+CaQ5a6IhK4/1U9uvIwglYsM
F9c+tUrBu8HD2Z3jakXvNWW6Bj1Oq9fMJ9Cvoa5n2LXVeAj8uf5HIwBhXuzJBwDxo81AW6C0jkr0
woxUmq1FdwFLoZ0dkoklwhNufGTdOVTnAOpC3aEwMmss9ng6V/prDUMQmQafIBCPE//ADLf45BV3
IeJjZxrOgppSAsnFoUpWjBbFPUBfZQvA0hgmS1vyJxdsyJ2MvNZ0ShiEqzlOjJmPXx4diDZpHUus
DTQ+X5MnCdoIW7FyRVc3wmxvYQCd93NWdtwK44EVMD6K3qawZjpDCvpFiFOrWUP7uYeeixyEnPm0
t6WHaCG+VW8SwxlSVZC2C4RMxRs0rySzAMXPFwiSBeo45o+dE65eQaY+nuV19S4x25XWTb3B7a7o
Cz74JqxYBu2rAUuLdK7HmSCtAc4rwQp/SfBMbkrprzGMulu1Wo0vfFQOvjKHXdLNxCcxm8Ux4Bso
ljM+WuEJnynG6MFRfUj1uLpuRWXV6XsPWWaw6I6vIyOcJ2W+YRiDzA+4h90fQPf80ZPXKX4ms801
uxJkuJsBxNicibF4w7qFZm+Oi9q8z2QA9NGxJFkgOUr9AVTCLdgNZJsriKRLmaiKfNOy6mDH4NWw
y085mFynA5X6EsPneE/WYrYqZuJJW6MT+u8TrmHjqsSzWZBnNMXSL3pPSGSDogrG/qSHG5Jj3cQh
GBgVCTwEHZ7ooX4Y7jCbXvlSyT+9XV+OetG/QafWhUnNUfkYZIB1X2MNCaZj3rafHqNHS7sxrrVC
pj3ktxf6yyEvdvqS5yVd04r9iTdYwKv8bOozl1krvkekmYy8T7TJa9rkCwaGWI92GuTVxyy8curf
Q4svLvjFBr+praQtJE5dGRZxiSgSW/HUKEGLZ772azdcUgIjhmoYbj9rjtE7BR7/RU0Kx+iId725
uxqY9XeO+u+1Yd9I1JI8tW90qiOu3Ze6obO6lCgerznJSzinJWNtcyYIzy3RS9Dm+II/Nv1CO1QM
lndGbHftrN1TPk9d7HRNxfpIeAJ+bgud7ZV67YfmhEwziX6wyRQHGffF5raVQk/Ty64+IQ3zbnPr
jl80ccGEFTs5NEOL+kVAUe2v+BArN/hva+QRV57W79+Cf3/DxYdSLSSXmFx+w2DclmsEcdY2mOPq
gAeVn1L1ypNqfH9SOVGKVHjsqgEL/+JuFH2km6Nl1CfCGuMdYXbQSrT3tH4axP2kfMb32tdLRVw0
K0+YsLcl3XDbsElkaXwgVkslOIuQoCuFAup+OMn5kl7bsMCVaZ5UdvpkbjCD02yqKtJQoSX1yTKR
ibWYMGOGyq69pgJ2/HKbhDeMr2eFne2YnRCmpc1TBNT4xRlIv4ZOla0acgnMmbjLH9wVe8bG+mPc
IxgAo3nPMLvnz43qp6rZDCg1wnn7/Pu9saaLcfHoMoPG1YOAl6bj5folSZ0wmLlUn7RyU1PHu0fV
xfnHKGdpDcg4z8VDmh/NEzARJOghoX9oGgGtcR97Kt6qIn1wAwmpJMIvnDM6w5Coyov+zQyWwr1r
rN0VJaQbn4GzUmSWb7B9YjQWB2PPIF5IDv0mzLbGQzkZ7gy+an840drYRp4tLL3GqR+aZpNny2RN
JPGwoBYcOPgkTGFqj246ICfa1xYT7XHrMWa5ZxDRMpXNHbk8d0d5RjoLlLd5xFdAPVtrirEN8niA
cWwkqkdUkf0zo+zfr+oPDTmZmakhQUfDrKaYF4tl5BX5aOp5dRI3QrQLgeSh4EIFslZQBf0h2NSq
bir1UZQwdjo5ZQE0m482J45ojmyb4Jx98Nb5xzK/19U96ubx4/cfCPnsh/uu0FVHY6bKyDYvvltt
F3Z1UgvViTqLoUiiw9GcCXe8ELlvC5I9wfUQhsx14NTesqD1PpCvdhjCFXIPUgH13tHzqdNZPvsY
4UdI6q48VULeSxXME2yu+RxsoPg6viUvnjXn/wJ4F+gzr4Se6bANxi8GzyAUbzL9yVceAp9Ykwc5
vg0Qa+TW0q9hGYLZogPupNWqrVZwRdsO5BymiGqVBZt+2LFnmUQRkl3IO0vcBOFS7JdYBczSIZaF
Ibz1WVBHwgom+iyb+/26NCc2SYO3BDIMMZBPYAgKgb6sCa0KzXZzJ9zjtmEWGpTMXjfGCDCNYKW9
FqytmpKd0nKJMF0r3+JoI+urPDsYCruSGXaEKCFnYd6AKyAOpaMPNe9OGMKLRx98ME6/3oYgWlTr
ogTdvMIEEC9czykYqEa7aHg02lcFNDyBofQcYOgrE/80AXBCqBR2Wlql8FEk5/dHQf1pBUA+rpkE
Bko08qda48vHyzIyOW56qToFnw2tPG2GjD/pbOvdegJZUZ08aDyETSL+Vki8HRgAPSg7fZPf4SbB
mUhilTsn+goxDZew8G39vSWGa5yjw9GgLOLaH2fwZtJd/j6Bad4AFAFOBlt1115TqvxgRZhc+Aq6
bIzu2Kwu6iJlMIRY1PsKg6jTAA/3bGgaBXZ24KXtvHOdWnWIvBCiRcs/VDR5nZJGWboMyApMHdBv
Fb5vxtlYv52Q3PMjjycLmbuLpAUulIFPlpVBzKRR57jGihiq6QERNpB5DqrHEjjDwJj2jmktQLtO
B2/JobYLdurGtc/q9Om+XLq/nuzFIlNURRK54VghQ3P0EAXMonxG1efdM8FfKBo+wJkhLaUBQBlg
igZjhXalGPthYjVdb760fGiRIF+K4XHV57k1dhURpw3C/JmwMvd4xXbJuURVseAZ+dAfcLQVcy7U
Qb5R14izNjRax0+CBnbBTfnKe2HKrH5wf/r76spI7e8y9v0a/ecHXpQeTVyVtRfwA3kNR+4PWHyq
MxKIikXhkzaAqtEZmbKx465XOoTfB5euH+yWcMF+TqU/JcwrkanWTH3AaEbvOeic8jk1V0XPzNwp
aXLkyDQmPjVAOP+TrTarhhWtCr6D5TJApTCg3YdoyvQX0BJ9DnxJluA0FjrpBS71pgWrtIQPbABG
LObZR848urfJadarpQ9AHVmEuobE5QlbT74PwF6Ts3XtVv7QzeBW6qKMmtaYdu0XM6RCEyNJduvq
pNeYoCf+qD6sY3T62G2nCJlFFq5r/mqil5rTf4Ihm6wyh9eKDweeMqoqvhzGsNDJVOiB7Ew8aR0I
Hm2wvwrKYWbEIFYcVhChWqE08CmLemBm865fRhBN2WAXtk7zGA1WuEMXZU0e3AWcNd40GeF9w9fI
FllhihNRRLF3SvSziNcWo1RC35Xdx5Q/X9/r59+XyB9MDtNaok6lvURVaV0U0RT+elUVSsEYuOLm
2CFbmzMmIG1hCLZUOHV961nToKEcd2IS0fZuZ70IfWderYOGFVI4sFd3txl4VAEuuLCK40N+fzuc
r40CremB/ueBp4jjJhogPgx0hZcrYBryyA9KLp0Mz87iGSCefG2+GpBjIeDNpKZiKikUG/9YZYv4
A4S3AQMm34H8693tEmo126aH8JbIV/oQe6Y60BbJ616zHo4zbUujACW8ndoC2Wbbgnb8VgEj5S4D
5S5ElXgb3zD2ghm+Mbt7NDE8STGUNNt9qT8wPJr1HsEt1B3aU8baQNY8UdLnnU11vbPcQzA89qBM
3WVutQhRgWcuGCOwn7McphOy/qDwJuEN7hbIVr3xQyfuwd9IBeMV1SbjcgLDDNDNSHaom/XvT8Hf
5NRvl5bxMhFbkomV5GJfISSF1JlRIp3ce9l15D2+fGEHsGVFOkV1DhdF+B6DMQewBMpOWHh/5Btz
3W+BHB7p8eGTeigVO7015qDHE4veCvM7oEMkUEAyoiRcGzc8HOkmQkhF+2Vq417RUmjT9+/fU7CU
yQJhSOjm+fvFGDYvgrzz9Kg7BbRM7onIKcKtq9xawlbcA2Ub1OfgtUHyXzzowLXi3RumAsldW5U9
dgvdo3KfVVjE0Jq3GxUyksiKSGZofIvIEShrhw1f3FnFQR4/pGCTihv4Gy7rQ8valxpbFjxOfLgl
8dAvdipfpPuwe/ZufWHlS1dq8G+6EcswdWkax7P1NmjTXry0RiMroaWTLcV3Hu1d7gt2m3R0mucm
s3kpIeVsOSSnYFB3Fc9NVV8ZLEtT4fT1Yl/+gItvj9gLVtIPpn/uh4OYk/zgoJaUitqhnd/Lm3Z8
ThEGigBXXn9/Ur+JIP4e2cSfpuNS0wm34pd9KelUYQiEoTP8M+7mKnrsMqfU91KcziOMo/KDGjiC
VdiGsPz9uJdrz9/DWhOXQEN8htvm38PmfiuNnqWgiKw3qXVq4jfLO8bysqYR4iuP//3BZF23FJZj
g4SLi+rHQtZudb3sn8t2y4IDjSdhTIjVLd74/f73Y/14K78e7OLVr5tczMIIjOc0nWzO4piTHPEZ
uUDj07Orlsxah7nRvXJlC/3awacH9fI5wgekGFNXAyHuxVYtSbSx8bsazDjQZimak24TIsGbShgh
dFLMaxnICRMTDnxSi0SVkUmmnEwsTwudeNE/XLka0wG//yDqa3L4CByULkqFsiLUvhn5QRGd57I+
lf0DDxZowC7b411W/a1rveZk0xaOiVfk96NPf/gvB/+bUvPl2S7qpKoto/LPbEUN5YH7DvdWK7aR
8uCiZOuuneylVG56qBVxmmHwMk2i4n8faiWN0l52C//sBo9J+dkqrxCR6pzoG++1LR8UGurU4HOY
kL+f5/T8Xp4nGxlaWSqOY/Ny0Nokiez6huKd4/KYkzvTLP3u+fdDfJO3/T23L8e4OLfcH7oyVFSP
COEzOmmBR4lJBy+RSIpF6p94lgfxyn7zp6d5emdFdmh8haSLY1ZybPpui99BpS3E/h8FL9k56AWu
xX//fQwvr6CuodHFmkp/8VI4SHEkjK5QeefQpEtV1bMG/m6v3cdVvZdDE6n2vmbiWUEKtNiUivBa
ocXbYvbSt/AOBm9pZuXKTF8y/cq9/Wmh/M8v+5aQbia+l3tVjeeDQpuUnP9bu3r6XMWVY/10vXWd
ihC+GaM4cfpKfXlfOqEupdKLvDPrVhAvcWnx7eFNuXpSP17vqeUFNWQqQS9zAcxS9cZejTlSsG4x
Z2kgGSBkB25hW8aLRNUj6JtRXTYdkcevYrtU4oc6Qh9+MhLV5iflfnllg/rTYvH1J118kczctQZR
TLyzYL2KyUbMXyvzpk4PukcF0B5D6I6/v1J/m8uXD51BGKilT0w5Q7r46GtumSturU0eEQTh4ywN
zlHbzN0BvMVmaNiyFHYOzSYcmdUB2BpIdqez2w2OZZbzGD3PgPkWQwiAhEBbpSj3DGqjrN10COCs
GgSbMdJ5hmSGiih8KlvydAY+tPgXADd6wZbW5+/n9NMT9PWULpZ7zVKH3otM4ZSPbH8AcW7VepNj
N0rPvx9oevV/uXaXS7uRGrqHrl04dVizy0cWBYTzWr/8/Sh/V87fDjOt+F/eiCiNpLyOVOH098bA
BWHpy/Ll9JwK2ugECR/UljSfaO2SFSjViFOM57Bm7prTw7w3rWOnHYPh3IdbwYVxF/M4M0nWJuHn
+++/9ccV2lIUvvsWOT1oU/79rYXad7LvxvxWtbOzmlp2znMklkcRTi9m+s74c3Xh/NYb5rPAgzs5
0kSJD591UXAUg6d1qWa5p3G8yWi3qzeSu5+4rGjL3FtIK0Z38FFoEc8IN1XFdoLsP2KjsA/9m3LK
HSxerFZfDOWkWMA7SECW2M2k3OFH050t0MCDoxYJ5yo2+eSQ6PfkuGjhn54WS/0+Mr3zzn75kBsH
DWGaAWOMWERS3vmriZkzPVMDXbnSP3znDZSzU71sKAibLpYK4FWVn6e5e8pIoAmWbU4rvgtmQ9mu
QulZi6DfvKi0LDq5Wl859HQTLx5IQ5lymNi6i6yfF9c76E0p64fUPeHqirm8xG0w1zyiGW47G9lw
U59y+TEbrzxcP7zXHBaUBSMpwFSXFXSkZL0QKYF78oSDOzXpxoPrvoWxQyjd72d47UgX3/y+tZrc
T0P3JIqYiYjJKY/eZBBnk98J/+0ed3p6EWND02LoSdE8/Zgvr/fo5rHQCNPVTI+5Ee6L1F3UmGsF
nfkcavicbITSE+dC06MaSnBbRItQPavKKUCVSSZymdy7ebOOLHdV+KjnFzpLHwn2pK3KSz2aHsRH
UqaxQDNIMo37rgmWkQIDKaiR57NiKacRAWeiEADZwobLlkNn0dUS7Hpgx51ZTBlaoPEEW6Wnpj+2
Qkvv6CEhFybKjXMItMnztSsfpp+2MIaGZV5n3sOzpl+sJOzYrNbzK/cUkhSDalTZs0WTyN8TlsR8
QLUPTWlmZrakXDnyNwDDdEPYD4IJIUSYcuzizVJTr2cvwQ1Rx4IUCtQJG8F4kZWz0i46RkHKJjMz
pBxQwhD/BOVcDW9U89gAdlqEIDSlDjgBonaG+iDLJyMYZggGFZ8t4rrW9RdpNw/w1GCvX464tn9/
dn8oIQzSjqhrgIZQs148TmFcY+GsZOuUhi9Vi9rUfeq6Z1V6zIJzmBMPeu1z+604NEWKVrwmGtM5
NIgXFUTu9l3sj3yeKMqVtCLbdNrZthh+qQOs6Mqr+U0ggHFDY8UjKBL+Lf90cTgrTdUgrfjC8FwM
A2p7IN8u9m2EQS3oPvxewYkdltnO/fxTQ96gRlNc6meSnLJrs6hv6wS/BfWEpOD3MXV8vf++ukld
aLFXGe6JcybIJfbhW8x9akjlGsbnbx32z5rLoQyZ7TTKPbw2+sWSJHUVsWy+655csbNFEmBbZvtU
YXLq2TyalbCnICUToxvOY3nUrAfRh6mI4bySbIP+USnf/v6c/XTuX3/QxXPmRb6XtZngnrp+mky5
kL6KbQ1ktLhyx7+hI6c7/vVIF3e87IJsVDROnbonaF90xDOlYC5iiXCG7FVBne65COoiJyaEz5rS
ToXpzQMoKlqn9g9y8EqFBQNkQ7MDxBW/XwekxJefw7+/b9pF0NWhS3nxOUx7bPi5WQoniSUC1zEl
tNdhVmyJk1YehKIgE2khCW8mMcVxEBCDcxq0Jw83SZS/dy0Cv2DrWcWSXdy2A+Fe5MPGSPfq+NKj
wKmFvVd91u697zWzVLo1QDEPPYvHeM8EkEuC9lef2MlAEtqN4r5GsHRkdV9rB3+87wgzq1HoliAN
Qto/afQgV29VugGJPMibFL9Rkx1aAM6a8TZoJ54qKT1ZI4qF5E/db1RUiS6+2dZ9l9hvyukWkJh3
SrVjBvIx6PeKyWaBbUJLpkQb2z3tdr17lSQZGTF9cDKEve5dtDCZ0FdOjtjDXCokqyEFCf3eICCP
JEihq2/Y4Rjt0mrFfX6bAIrUE6gb1tGkpA5AlSXim970s4bZeDdyAv5c4T3Dw55mOE4KSjgCbUZ1
MZW2XhcfLOG+hHVVI3BzA8S9HnIWCrTxwE1iZ1kwa9ACpzEwMnfLiMDB6ecUESEI85buqtZ/+vAB
MoxhtbBF6AA5T7QWxAyTt3KIRAheUfE2gieJ0n2m42qvYjuy2D/hce7RgWSwU1qTgDJC0iXClLhj
sf5WDK88skWc2kjTFpa2Fyjny6x0RuJREn4FNzP0DpLmL3vmcB3JMqn5J+bPLXufvHi2qKQe0RAg
HvLJmjLsCzJSlPgkAUgtzH4hafz2DKkn+6vBXWoR/bRMnylqZEvhsSbn1bRoLBR4w8NH/qjEJLBc
72cCCuXW56YxGfcTvHGsoCXguC7ERopJRTuLGcq0LN3RxurN2hYVghsTshvw9EnWdiDxuCGDm3ZT
6qr97NgTnpjm+cqN0K2SBakRAeKl2ATYS0LdNgXpLhINnpl1xbMdBfWSO4Ztn1T0B1PFdI1Tw1Og
k2PZ9WiIh49uwsDNYhRFhEpqvHjyXskJvrpPqK1FLb1pS/1YokgdXR2NXwBsMrnJtNzppHInu82O
ZsVIeo2gbRRIl2btEQhOOoQ1gHNhpsFNT7gZnlRtSkN1RLLbJGEj0p7MTY+SNlgF5aMV2RiGkw9G
9ssS/S77gcY88YEJNYm0+cJ2tbVZ7sUGzpq2qtGDF9KHDuMjq4ifUpww0Z2IiftAu6H9JFfWYsgL
sm6Tkmchr415leh2Tis62ApefyMlm5xOJbyhRRSgD8GU3TzmrA0moOEsN0FvjnZN1ijeJ4wYQ199
sGmXP+kBhd2rN9B45foF7VSYg7tUCqdMN7xJrijbLCVtlR9DvJeW/MK6wGdD1fZELwjREoVAqhmL
OuQdj45SXC54bWjM0iQtBDzx3T410acizBZj4nemJwVbUqCVtuq+6uydVN9axzzPwaT5ZRM45Bmm
fUggwgsdu6kHrETQA4BEtEys9Z4Ox2DTmy4xyk7jjun/6cxXlUmdkGxZkjRJ3IjByVBeTfgFVnYQ
kZuk2AD1RL4TsBEI+QO27lwHuAiP1MVsg4JZ59ntUFtrFtNNCM7Wo4ZEOUnepLJmc3Y/jPopMl58
w6KtdluwYAgSMk1eCoDLOw/ep6wh/icHSAmWFTM8qWdBU0wns14TZLu6j8kHVdfAhEkkDvR16CZj
V0KzFTMrel6hrXhjFpFy1pB4G/5dY50NXC5dX26EznjogycTscVYFEcje1XzWy5yHP2RsnZlMMaU
lXIRtz2+uXqXg42Jw2yWGGSNiCoTT2ot89Qphi3F+c5SH9k0xFLO6Bm20YI/KLJwHYcW2h1GOO2Z
EcQq7CbLVch4/4NPhcV94CWOpvAnPCFhCpcShb864hgZ70vllOOBTUgL1cuTWM9l42SRqhHyI0xW
dEYA6xKxSKm7i8pkVYGqZkzCoQ3bQ/DHBJk/KcZpbOCeY7xgHBdyQVOmqAE+KF4sGtMjaBvJV1ex
/4kR0lb8eIXYc/pPXBIsSYZVI23TopE2qqOJMjZklWGrIn3GzYFlhCa6JL7EyRvkaaA+ZPNw/9tY
3uZWvKXFLanBssayxZ3xTGIz/fdIJ+ub4D9VgeDLbKv0PmMyEUpN4nz0lTU1/6rBNgGd0012GR2a
4lUw/N9q7Vs1BzNNZaRJ4028KGm0uKzZ8oiUNDR0FZItIwLZs8BaJibTd05Xj/AeJNmG0bfWBmdF
/JCnjUYP0L5eRvgB+IjAsmM8PcHsdSaYVL7TR6a29LewxWiSQRUQ36RIX0es75Y7zNtgW04UF20W
SAiN033YHPLxXKQbi4azj1QtkO8apKYRK2yH/j3PzH0u6NtCoDOKbofvM+i9QF5AR264037MrpQT
oBRRJEjWFRzIuHY63f/gl9JQHIYej464DKlZWoZqRvdUdkuP8F1zqFZmMIW/rljewUkFG9Z/xapX
ivtU+rEjuFsjKFed+z5NisiVSbgVQADWWcRInWAX1uomex97BdLhp49NF1/mdBGmr37W7GWNPNT2
NZ8UszgVGrM95tQ/QdKyxkIsq1+1Xn7o4c7JSTXv+34d01MvMmObvNd592nl/OHjZEAWHG14znzC
yX0XfVn0mMo3fK9YCDkNFlKK7lp6SYN8q07JpYPtEoI4mp1DP5DmzRSzo0jHwX8tUhEP4XnEj+Um
UJiRk/K/h5RrBZqaiO+yMpI/pFWOmsO8iKR9V7O1LqOtEeNiKqEJ2KEfwINR9+wQbL5Hit+szRwa
NMJGFQ9OVyrgovcD1QQUpMXvle735t5U6Gow7DR230i0L7Y7Q6InbduVRPBQEVJ5QoOLtLlW1LNZ
12wKjITS/PdDTu/Bt/eEnR49WxqK1uXwZRBEb+w6mgB0WNnoscnggHza6OZebRt/2zhzdqYoIpuh
rcY2Vvt3M9caUj6UWkxDrT7zwdHDQ0pUOjeMjx4j7wjnwO8n99MOChW+ggjf1FgDLg5YtKI0aK5G
Wks757VQKN3YxgXqfe2efz/S92bKdG7kUDCWw/mBS+/fc+u1TjM9ebSmc6OG5BPshQQS8CK2b3xL
BUIc4715zo1rNowfL+qXA0///ktzS9FNoTIH1Tp13Yus3lYWciw2aiBXSatDW9ZH11QM027r8pGh
GUE3WGV6hEf+3yOqfZAUXQG7hrnrjPa/VY02cQ2ut9KQTTYnakD2RfQl0nvr2h396WzRE5is60gM
Ie78e+y28MO8Ap12otUs1YTxguI+lTjlMMT2Jzblv9/Wac//7VS/HO7iARpLPRfVbtrkeiIFOYAl
9z4NqW/Cp//fgS6aD7EZaVlFP/jUe1P5xsKGcKC+djo/XL1J/IJnB5mEZekXp1O3oxgMPi8gG2gZ
cW96JlSV98/yP6MGMMC1xuu3DrrJt5eelYYhVDcpIP+9W2bt/g9nZ9acuLJs4V9EhAQaX6s0M882
LwpsYyEGCQkQgl9/P3k/3G7cYce9J07ss08P1lSVmbVy5Vrq1dqB8l4NBD8gfD9M6tl2/9TRB3nG
0Nw5GVc7xS9jfADZ/WcFNLSm80fqKQAg2liiZgrGfCcittlwng9Q2HB8PaV4u5NMLmgaDHT4dVUH
57tdVN2ZWTMZo8cHkdRZMEiYEUmbo9GNObwD4gLEtjKJSdLnyMiYmAdC0zNubtCJH8H+eps2WE6L
LWSiFBBXGNro7v/5W/NWII0RlxQ6sE9r+GHvWo8jRIpxelszK5oo3dblzTr9Nujzj+BngGN1dBzI
NALTU2BoqcfjSdViJKY6CxrbxXnIlz4ylLUd/vw832hwwEcAoSAzbbhw4MhPV4L+w9jnjthXABxt
G/WB7XBrYWxQ7TyzhO13g7qGdnKGEYAB+gLVf6+ZsrBjTzvdIOjPL8Z1Uif5NKnG+oNzMuzRFBrw
43hxHqrfyRb6dZFQtN35MfddG2QKYXA4pIniJva8kX408WlnOqDNgTU7ZwhVtN0KC2Rzei+mh3zS
Pqvc2ebnB/9HdDAYZjXVdqOzritPm/bRSoEpyiYQMhuUuWwnDplspJ+v8q+i4K/LPOGAl/JoxS2j
IsLXsNUnJOqjVYgGj+XkqsSwDpFwZWL6/3NZSpGGaULz71kERbcep3RvlbQE4gg4y8amFsMO8uch
R7Ujx882rI3eLxf9RzlitFlCpBcTSbUvrfU/slmmIcxptnMbS5RpqnlFqU07Wb/alrPCQptYRSTa
jnTcT1saE8xH1Ve26xwd6k5bnV3Phgcs33i5/nxX/wqbf97UU243wQDy++3ylXQacqx/bCFX75Zf
psu/gf3fWYrspi8iDMC3zpHsaVVVt2tZxenVHhtVim1cfLjQb9WDuMaYW+eMkUdJCTidNTZt1OQp
dtbar6JJ/woeHJ1UOBs2teFzpmjXTYfmSLSoq2VDlOHV1qXiXkrskHBaaQAElntH8W9I1yhWCwEN
fMC02D/TlUk4H/xGkPk2UdkEGV1rdJx0GpQIPf+dS878x6ovD2t8bBMczoZTm5nL8ClHXA3DrAZW
01Bbb8CO1inQL3uZZfveCeAQ0Rfjko2uJcYBxVu8bzv0LRQAwDaoWY7CkXG+yf1xq8nmX35eOt/k
sL5um+YNZSHSk7Qf/77tx+l40va4ZIxbdsRGosTOc2B0jI+KWqo37IiMxOOMCPvUVsdkohLyEZtM
QV6EKWb7HiXMxhRgenWK9xcTFT/f4FcN/GeJY1BIsckpjjlKQTx6usHTLr3uSqN1mOfu4gWy5Gyo
+GTYVqg72cvl5ShebCaKmVgU3s1ncJmup2mK+GMSOzAOV3U3ESL1azAEUS5BHyDjO7as5ChNxbKX
LZZA3Jieip5EbAvfi88LLYRwDLsKu6L5LpBRhqdKy5kGxBQmypd084KoFX4G44N0fn7Yb8JOXw9L
d8eEb9YhAT8tos7xWLbPxe44B7Ri4g+ReyQhXy69qre6Dmb0c3m6ke4yoIngAOKxM1UO5tNf7uKb
88DTXWhPZVGaHo+HG+Pa85er24EjMsAYa4Za4qDs1R2ATveOXQu/vPKGqUACeUK7WqThYXGO8eXN
aYKeUA6QwBM4oeP94LZF5IzxDv3lUPNFr/m2Npo5BwKRQr39FIpO5x0tYs0+zNMFxj5vh9ditV+Z
zHGo3gOai0RJtPZR6MTmkA6sAnwyQHDA+C0BNmXpt9swbIoMCn9ax09fLbPPlV7U3AYm7st4aPTi
EaTXdIUmOFMDH+aIpPimK97Pi8V6joF8Jg7GtoWGHb5XQEl/b93dCTKYst8f54vKg5Ln3lxF3qXq
1c5xkARJYEXsZ8GcucxmSXAYaZKxoBGUoLarB2j3hDhzMyfzcl3lY3O5cya+P0Dg073P6AXJjlyX
4hYqTlusFQd1MRmje5TIUuBN75YTVCPEa0dCnQmxpXZjGty4fbmKw5+OsgmDQsEugAUj0LMT11+i
AvYC39+5SeWO9E2T/+m6/P3wSntfWec2axSRGF+LEKKOGIU+9Ojz4Uo8vDiWfxwcBxWGpghKMLv8
guBPsS4Wp62bTJAD9mLOnhAa1uVRtiUwr3wgTSIaJ9QqZEi0By4l0eQ4SmYKb4vbOhsdXtEDdPOB
2tMwq0E2KExQTeJLuy3sUJjz7MWB1QtzhgcEBoNjewjdqb992XdvmE/W3VlLIAQyVolVtIucm3/f
YKiU+6hKBfkKQChQg4dAHBnAeY7GbuLu8XpGOsptuTW6XfsNeiscJ9BLEQeM4UC3Rxa60aIyhfaR
LRNfX+1lLh9BvZy9haNHhNq5BFjytVdGIfe+mjsKfuoTK2TstTWouvt+1cU+pwQSnhAbH8sLvr/h
EYUnsR2axE+Nv7Xf7OfHPr8Th4bzusa19JOpwfNI61leNWHYRuydlw9gJ0/p5R42Z0KXhM7brPGN
ZHB8Su1ndeNl4W3FWPHH0xLJbVRFVlh99U2f9ShSr77xj0PX4hIDKwDlHFU+fd1yrr2VqwOO4W+n
zW51WF0wB0sdtrhYAXeKddvD/NM59OEUdu9o28euhTnzPbphxZ73Umki3oys/wbbgc3ey+a3izDD
KU7g4jg99bP+aZ7A7BHo8QZV/9Tf+nthudeu6ew/Yx8Wo+Hso7yPTNmhWRgefVlfcaYHP3YT7x7g
y0D/XZwSXOdfd2tEh/EOYDzMQ0ehe8G9gBk5vH8EP3SOg7hz7VGF4AOHzXYPARlZdNGkIoJqojdQ
PJoj8hXlWcSROwgNDGr5yn7zmSfyMR7pMhd8ZZrP24mIR9AwB58e5tsVTvRs13agBcmQK3lH5yTL
frVq3i/qtsJ24KluAFtGGFcuiX/bfnIR+ZJaOUiXyi/B8NvAThOV/tyYT/l6X3XuNdyp45xjkoOP
fPgIj8GJsXH3PjADa43gnYV+2oZD1vEo7oP7oO0WEfUaTtjIbF84Vbmad+/Z0S5o+VhDOLyDgbqm
2Lh+1H3sILHUdveeusEb77S6dw/zOxEGjSXntyhjNBH0KbD/9SxPEfag29vEuqbH+bUJLkp0CpPg
PMk+9kHatb14cRnd/Dzau+qy04X5OkUdG8bf6NHdTR/dvH/styb7eTzCptg1hDlOZ60xKkiDdsDK
3nv0TaTab/wWyv7Rw5zTL6Oqn61Yi9Qe83bAt7REMo3dIjj9kuP17/ETqWUbhwWYmjaEyaecVW+T
/dWui/38Jpkh9dODUPzcNVxdUDm7tVdil1CQ6FH58VgyI8Ud5pKzi4dwiik3tZj4oyUK9uK9NqXm
0FuMjGnHz1EuQPnAEut5s/IeDJAGHRa/Pvs5+enP0I3RIeMhXULrBAtziqW/43/yoH3bqjs7KqWL
Y4xPvYd3CsveKYz9QnzlwV7bReOPzv3OOfoI0Lr4evkovg2akKiJGonBh1TlHLkK5yIzd9u1gjYB
DIs9b+tytBEnOUXq5JfUZfzzzg1A5sYVuM2Qxt93fjwc2nbaUndz5hYo77BlxuiGh0B/x6MFJGhE
irfGWB6NAIHkuzDkW0j3hCBBOSNHPMM7/9vqLw+iZ89Ra5N4IwrkIcjIdNjEPEicT+QBI3YFMkjo
R/xyaMBD7tvGYDzNADZh2gNcRWue8Y9j8A5mi74/tFIsOUhPg/unEqEs2kd5A1WLsT3NBf4ZIc8T
Zb1iob7c7uL+mawRNBmfCc1tecaoTe0epnu3kHaXNskyn9cKSWc/p51MqhtnQ+ZH3lHe8zrOzsFm
IESYOrLd3M9X4ChUNbVni8kF9bcaz21jCvVVd09uPAW2xzeKykTpddwyUl2tZ3gWhQD/xUVhyKj5
KnYQ4ZAod4qzAw3Dp2p7SQH5Rk0Nc52VA4YuiE5IVrVGTcPUqYfJUpnYPXNkvsay1Wt5/NP5/E0s
6BtO36xrKlr4oAoeGzRx/n6z5a5qGVlHSec6xchu2Fru/dGJPEfvFWGJ34L1M5zRXM1k8zd8Qdv6
thbbKTSC6nZOWYuaf5crsmrzVs7+1eefrMHVS0d0D2HlvPBbhQhn/ugdIyHKnXcMkFmQ/y1KXHME
hT55aD5Y1/6Oso/9zxy2+EBKz/1NNJ5B/X8swD9v/AlzMm+XItf33DhHQadwYZ/1tXHh3uRV7ORe
dHVx8fg/VMUQMMRbKnI5S8VsUot3P5X+ZpOI8O0svP7LonBbHsp8TpejpEnooHZjefFXZsiKuFsC
BzWWk8rRstcz/RvbDGFm+UoFSOrGCYi9uHzf7OWokv5kgqzLjW1HIna2aOZP51TJzQZVZXTnd2Jp
/bIZv9n78Q07nDrojbVhywJx/r1itnrnwsBXls6dfj/2H97q7qZBEz+aTWizioYqxQtj+rIlq24l
Rr4rx/JjHEyJfjzIEpcjossyE1KOp+NFENzFlIMwEeTOk2zFNBpEQfAL9v41zPp3brWgS9KgAQRG
c+Z5Njnn4x1OZrydO6wsxgAppRUDTyzoV/hU0cKIZokb+qbrL61pJl6R1mVjDzjwXkeKkCcf6g5j
KL05LdlErrlndAa2UaZRFW4LoYeLnzPO1zDQtxsG4WletWmbX+Y4f8S8m6rXaqoYWwqb/qrqmZTq
4WTzGAjX9N1125mPiQeL3+qpr0T802WfDjr7s6kVtc5lr1E359yAiAMMOhAJ8WbI2Sxsuf5Ec95J
Bu/M7fui94pc3SAygt0KGQZx2CApJX/5eN/UglhzHLjpJHaY2re/Zd+yfSwu6uWxJW48PNUbZh8d
pxrqb2cZilFPRb+XfvYa+qU4OugYeYR/8Tn+5S7+AQ01d2GzemxQYCyf/175VaGYaqvkLrTVTXIq
irajPuyTig18GPWb5Y+7MHt6G4s+4iJCGezFGDiAOtv92PUW5KgekjENgXvfHSYRRU0Ln0qUV6Sd
OeeWGGXBO0LBBLy7hIrVvbfGI0Sxh4+7oPaBM9YDhxlgvnSSiiKi03j6uV1d+p9xwsaJJVJNuEKl
s84HHg3xb1C00nz5byvjfx//efiofmyTusjuW0qg66N/avfSfXSX54N4AQ5rtv6BmgFlYG+1wh0m
Fy8vN5eIrlBeoAF+9vG1eQtnofXKRMGkQqq30bVteaVbHv13e72Xmy2VE67zPvkX3GyihCO3E90c
pEpP6IA6W8DCWURq2oqALetNd4AACOVErlISF/UxrmVeHqYjzoz3EHrOmAwvPm/dD8Pt1t5Lu9/F
A+jDsN1ftuo/3wzi7WxUVgiozN8Lw6yMCv3263ZuB4W7Fy/FYjV8C311sLT7HKrW66kMfgkP6vez
ArRs9gLoL4mJsdu/r9m+G3wM5bidV44V3Uig+bw9op23ViXcvB2Hk99CwzdadLML/7jk8wLIqodu
P7b5ds5YqEN9NbniBoSFNwMgGyXco8TJYeou0pHqPpC3wvB5/NvsCjMR/1iFKqPzbWjR8L30p/hU
x+a1aue8672AmaIjDmyy1sBdFNnx6lkfmCWbkY4AiIn0EOMsv8bVqtJg5wtlkSpDk8ndEGXZFZy7
CFwCC7uSX9FB8LsnZ1FRHHvVe9bTmM8XVMz6VPMrpz8s5Ox8B1ixrsMEgurgsZMhaR1dFttRt54x
2yCEBFdTxiHuf6M0FEjWwNO7e9s14MqRrJx3SOTvmRgYw+URtjJYweIha917LcLjCIBoMA8KS1BJ
X0d6KtcPYtpteAWXiEqk9xgEbVLkjikhATf6jic52ECkiNvHVkQ2Ahkfj50YP6Y/r2+S+r9eOgOr
BhQxBeWo5vf/ykUXs9Lvh+allw4jbd0Fw/zipT9UneHDiaPVqYGwQvAL4eWSMk1UQryuky9cr3f3
QBsc0ctlKvbdVISxE6oklLasQL2G5BBLbGbDthsOmalwjzLcVGLpnx3EIDl9APgSKd8f0nXXa3AU
5+i1l9OxHd6C7lWMGfCXqMdH0w8019wP/tTduxFVdNcVctzqxdRovx2q/nPIeg6GagfiAPM6jXHq
U92c3PC8ujKSMO/eInWIYbEXYx7AsUqJ9CFdKWflQe10gbccI9TCyb6Pbr3T652EmMxAJ4j5fnPw
4k/tpoxZAbrFzlFCdgNy3zoNLAev+9bXg2IMfcXZcaysA0iOVFVW7yJGLL26i6kmfzH3/XAk4uHr
wF2SJ15fLcq/BjelqdBV3tBucxIvmM6nn1RZWzcarBkkEuvpB3hSNI2i9TV0T2IwJ8jiXXSRAxm7
5yXwsqDlgECwjCe2c8ZjB8Uv/yq616h6RTDjV/yDIZZ/rbM/3upTmV3e1KSlpayzrqdJr/sx/uiv
aLk00I7lZ+F21iRZAMyoChIxgf8+n6Ry4rUjLGf8pv5u+00iqti1V/lxF8FVLB4e7qYMYopmVW1m
Kw5xLKeZ5/uZIHKlvL6w13OXKi9+MqE9RmqnuYOFKIYWGDrGvI0xXHof7/bGgvJGxd/cUr+Qk6QQ
1qsRnrqnt03xTq425YDkNEDZHfPfzaSWmw3MTzFA+kn0MsHn75HhvCEdjjALPep3+V6JCTJae5+v
T0mw8e9Q8ECnrFGm8nlb8hKwJ+YVH7/q1sIr36zQli0wWo12R18LjVHSN93Yo+PXWqAeJlBfEBw6
7t7Vuw/PHsuuM2lWT/OwWxbcuys/FZE6JUjWNEYtnjwaHcHcFQ4a8dAavuK2kBFo8ul0D3Y57lLm
sGlnK2cvPqbBEcyP+oqXzNnFbV63ycKnWQZw7Zqi+9KVrt5YkL8OGpRgMNiJYOocvvbhkS1b8mMO
Eg8CL+AYFLsIKg2KYCfvPibhDgqoji4WzvgzWHCucpyx3TRzWl4RGK76wYCRD8L4+dEsxmZvn4O9
IBxxA305PdI3+4ylyZ9o1K/PwbmLyqA3/Twww9dc9O0GBR5F2V9qQ0jY/1i6OuyHDmpvkAefy3XV
hhF6TYtk/pgi9RYBEvlM0BPmvMewBSbF/UPLosUhWyLEuUGclmSK1zjkw/tp/4iCN+MCOBgXcyyy
aqEBj6MKhxqmy9CFuNBXvPbRlJ4Y4QTWPzbx88yvWMNNj24vOSjCEyfvJH5vfuR0vIEPtOc1ADZj
Od3/NAbtSWe0k58mUoWv/LqzBcKM2sIdoGXK/RB+5i13p8qkjyKro72ig5tvgLKaxmYHGWn3MEXD
DZ63PPpVN4nMyQGMjhXqXoLY2UsjtOnMcTZAQNY5iO3gPjvJQ59lQneRFbB1AYhoel7D86gELEYO
GtirCFNnnBNcBs359gFKVkdoAM8hCspDdwSbmqd7tyfl0hiVqOKasuPb0iL87d17nzEnasVChpPR
qIl6/iTsOKqjyVkoeu7NeV32/AHpdHrvzoNzcBN22KC3itD4scPr2z24BfAIkPC2R8XSkqV3jjpT
ZdwZVu/I/NLsAT4GKQ6x8e2aszM8XqfoHvwdoP9++RvOQCPpl1X0VN2YVp0yUXJO5oqk4QKg+NaI
Y1GRhDZ7Kx6/VSNAOvo3RXMmu7l0xX3sanHppmihFN/O9PdDG0QV9SSndprcvJUlPyCN0NzO52pw
bL4e+F3Kl4tHxuuxEAhyYY4td96btTivTkO8ZcCXu4fh2T/Pj3JLVlYR6Wqg5QbFoiVcuZqjOSmh
zBjFIWCE6fKhunuyWntUBmjvGB/aaE/kezAM0NWRVgsypjiuHnLAdbDva/ypDl0MpzTFRD+KTcoa
z+XktNw6PiEUYclG+bg/Pa2qQuBNzEpyT3NmlV1Q4z6zAHHHRwtanxXB47Vu3EFkjMEOAiWYFDNc
QifHUiUec7N7r0Nsk4ZNbwgT7MXDnbP2BtWgt2OlwJLALKdRgoR+79TRxsOHwmburae/m+Lsnnnc
C6/rhi2h3A6OtMIZlskFkrnlYH1BnaXRLTX9trcf3YYoznf3w3SKVLUCDjg4L80Z4/3qqB7t3yz/
pfQQW5ascwatfWV1i7RxzkC1bNssr4OMrOG6CZMILJKvKFtAVk/+z8XcVzf9uXL5M1A1OfiPWi5P
k4tS3fJk3qdy5phKML6x7nPCaL/vTSziyCR8o/m/mbyXfKKe5qBh4OB6Hhzkzl9cJdvI+fmm/nnA
//OmngrM40F/5LrFTb0MZ+Aws9msiWYbiqXQd10Z4CGD/WX3M/j5urB//7XhIHRBpmGoVn1mmFu3
a4uRjWMyp75CH78pX1fMIIDx3ZggARHfeTN7edtTEjRI/xvpjV4dGwz37SFfKvxo8Lw2xQGv8iDt
wJJYmoi77H7+B4djbkpSq4eUS/wd+uMuxTIOXvTk7q9p/21F1pZlUIlwVXxWFH5HdkJzBVIqzQ0P
QgaFttJHik1+0Hl0czrkDcZxE4uadfJBgN/J1T6yxWKczcfdpsFSIup9YM+g7tohePHN9OFNotYd
LG6sLIOTBmEzRbDQ7BZ4XlBTTRI/B4I9y6ES9WnOG1SjBdfWxWp2lqpTTnXvbevlfuHjGDUsfFwZ
OD9pEa4UDjZEUl2CpG+lPWwOVYfelbSluVAOBfigoAU8m9U9Tb5R2gR7Xx80pSu+SNRslWPzdmc1
Za/p4tnsG70DMHk8RQDv/fUVZxe/FPvRYdA0GxgidYreudf2ssmDAK9GHXLgzdktGNFnVwU5p8+m
B0od2wCKt2AbTXOn9AfZohSfJkbIXZpE7PR3RAwcv/3yiM5OQb4CmjyI3YBWMTjCCaTvq0pGoFEc
eygfyAmR2AHRDSYuglYDJigR2lbeVZ9ykglgDwIQwoU+rn3uKxkHPCZx5prH8B8shoN770477onm
6rgU43M3o6NLtfL5AQNI/6pVdCoeCrId6EbufN5EK4zdz5MPtsO/z35Z9//MMxg3cnaB+/ztFK2W
2qW4QEybX2Ur6OMORhuYijcaxgy+9k/MqNDQdsQMhafesumfI8d+Dwmr5o1pVWlqg7sprCMHrp9v
7F/9iC9tPCooZD4U6ykB7pmSKLZ5qzW7eJl39Df0WG4OO4kN9lvvo/Ov0wZ67sDBtPQsBKD+joRW
cbPMcx23Zofwinb65HoI7RdGI/DTOpQOkEIxtgiNy5QVefU0M9g+gmN4KGkbC/xkXOK22M2v3VNf
0YMThcLg14KgOUZ+C9Z/3OITsvQAhN/nJrdoTxtfGEMgCH5gFCbMcLnqKSfZBwPdFDtGVoNLYJJZ
WpZUWeXaKw3sNs3qZPnzF/rSWnm+JaPDbEzH4M111Ke31kISoFRzbqkzPA46Tg7qsu0dprigSeaq
ku3YkJNqeZ0fAyYX35C97HbGqupXUaw415eHHNxxLLFkHlpIwDJmPLGC0mDqTpbzk4+4fRaecMA9
idv45xv/urGfbvzpXV7jh2mmZ7s1w0R+N3p45vQsJldOBcAwUduJoiz6bTyD5uQ/PqABTVOBZIfJ
xNeJ949sm3RK7dG6V61Z1yGc9+ltn+huNR1vKtc+/SCFaNn1as9ssu8QQ12RTGL/xXGCKJLrlu8G
HxAgF/3+atUSj5CW/7U/bAAmwmUCT4ZWkW+72gjrLdlz/de7o3mu21u6S1dm5KJptA4COYVI6e9c
mDH3bkOQ2lGBzIM1w5jOZTCYShk4v5yI1C8E8tv7bnTsbM3u0Ct62sppahr3Q3lloVBgZOHdrZ2q
Vwxo+jVN/5fu4uLhOSMMDtcvCw7sYkF90dchAtzkC858zmrocWSl3H0rBgyaEnwnDcBGqI7w5nbP
zohDKlVd0++iwKNKowoWnKf1waYOivl+9RBvb7ztz8QAHnwbbq6ZPHvvYCTHnum+c0b2dd/0aSCo
pNW6v4tSj8pznjp7AOStO0VPAeOJwtu5SjC9gkf81k37BwPT0gycYdtosjeA5hOvADKhcr9peWs2
RPOas/mkM5gIQZX5fnJfySBb+EW4M4kFcvsOJ9uf98SXA9fzNzLbOJ8gx9ZQ+55gLPWi3/I6UZN5
PTyEhm9ExToLnZfYcHY9o3JultzidcjCHXZhZkJ6bBS/MWSnQpePSX7xFYwRI3w5nEEL82NL7d0R
un6JBai8vbhsDr68dfO39iT/LVH8g/gDTZgXh894I6hqP9Wx1bW+Xh4t05iVTcm+DRU3092O88CA
Y7aj9UKhgSPC6I7tlBPP7+fBfcJx/NS3DTdTPWtQDBPn2D2/HW7CHF1lG+qkzC/QtOKJ2dOHjZDN
HcJU8hlnDhm4C1DCsXFwDerhrq+Gj9rbfXQCuhmRhXV11F5fekhR1GA2JPCV9ZDmOwIg0ytHIioy
3CcheO2me//hgx5bN4Fz9HWBpR0p5mEJ7Ik4BulIAKxKOspjpCayt6JvoAVGmQVWGqabw3IHDQwE
9AWuqeaY+2n+HkPxBpzyDlqIbwiyDZfu2csWtX9aFCN7dBhfQUI4Hxpuiw7/pnItbwe2FGTrLLqG
2iB1zEWC+eSndhrHnU/LbhT6D5N8eEycLDpsKn+bS4UR1Y4hy2g7Pv62BL8FSGRM8EGzodY3YzNf
dop/BMh7bD7OOBJoM22VeYm/m/y8wr8l0L9//NeB+48fr16Op1w78uPPnym1Ww4D0/v5Ct87MU+X
eGqIM+1tKgliPTM4CyaQ2Gyy2bi2P6WG+/lKTUvnr836dSHoL0YzwgQV6e96JTl0IMGkqja7cKw3
AII7LmiN/Pz5Ks1P+ekqT2nyaJSX7TFua7N0ogdVN5+BdvyiuPnbgzz1ro4dra0hNsYl1seATq7Q
V+anOdJ/OVX+8iTqU2xN9bQudi2FpRUdB7shFPZQCX5+Wb88ifr07XfqIa6OOz4JswgT2p3wXx8u
VMJfvvz3svjvT//1+38s445a6fF9z3WyUTY7NWGYTPcATIsFYye/XY2t97wIOogWG5pu2ejEtRlW
/HupndJbZR5M25hVqhMDnz/kqnMOGSjT38v7FDscNB1NrBK3awa9StvXt2RZDfLrrcspOFVctLwv
H9tpx0K5M7BfMhg7oxNoaGPhWZiy7rVPnlYzfYhVjHNLZUdxMFB+nP3qw4b/dN/cT96RydJ7Lbc4
EHf3gKEENiik4N6VczkPd8RPY5xjH1sDlOx6ZSo6U7UKE7gK7zmg5PTBmQE6mI7IjIcefQH0uAtJ
Zik9ysxHxDJrf5qI32bDrNFvCeztiB+3pWxFaiabW/rwtF+g0o6RZn5FtcdtfZZjKJIpXR24o0zY
yrRwFQ7lGPYxcpO51AmrbBUP9I9k2gJaxLAvHVS0cxAQ8bajIyzbfe8yq6w3U8UC2a/o017oEaI0
Lh4dcXktvXbhK6jDOwjfG9dB3N32C2C1Got4hzumMUPfD7yNazqHq3Oa6QCZQbJWarnfnNoD6sNy
6x/TcTHXPdrwqj0/N0+bpMxHiJsaJrQJscBeaDdxwsqIVdS9fbZfOd/tHswD+feOyN81TWjQLyHJ
Xpo0dHXai9a6bjIqs6MMl7nXZKyst1tE4kU9y8ILUq5YY+H2KLVZxcRKLq9XdNB8KLf5HMkjg8ZM
Pd9i4y1PbSddH4A2phhTsbYuYVuHMrHO2j0lXprnaEsbAS+tjPGjrgoUOa/6TJkddQ9tmK0+yYz3
Ys3dl9Dlc+/oNhNo69Kc3z/zAltXYb6ZGBfj+IfhdL5ztRsZP0ojXFYIAIlMN+RLHEmMfbMO7+Vc
PcvLkGG63dDqOPcdVuqnqIwdgPCqMzQItYpjgly0p1h5igniPbnG1IMpasvrQFrbO1UHnxOZknrL
fkkWPTjnGPnOWWuKDoyl+Eop2BmWMitbYDgF7nb82oTmNdup1t/yI9OanqH4WdqN5/g/sRYMawCF
UW0vDh/W/Ap7937CC86zzt4JevtpZCPBAac6ihdM8G7pnyh9jNIx/0rcdN5MCnR6V5S4pGb6dIWu
q4w2uD3ddzumVDC1A81KYQtoG6vXsWhB1ydspEUnbrQO7lW/aHtbVVr7waP7CBWUoQ/BoxItvHwt
t6171zkaQGBG53lncKKHTkGYS/5+zfTdEsngIf4S28rTqVacw06e3k5gYv2MQQ+Y+/O0crdnb/eW
jvWesXMtcOhgD8CyRa2VfVU4lYkviqdCIHg5oCnaOKa4e256hYpXkgrKJ7b1+vraxhP0tUgcw/I7
AG7FC981ntWHvn6WBrR3Tp7gBtDjCiZd3f3ABkZqOfrZ0V+0jWGIBEPr4QWU9iq2y2a8IQnVWQzX
qRBXsCgwTxsfUoYzTh8x9NdJbcm4F0OVx5lFJD1rA6q971XB9n3HfnzLTiJN5A2r1IeDJdQYxSpO
LR2p7JpiT1nXLzYjGKj21QKJQIsBsjn6VpR5NgWdX08ULDCYYOzeZjp9/TNnnNa82kkl9a1p3Rqd
tnJHcTG4fKbu4TWuGBRx42HdT/gwqWdxPFqXSmC9aG1RtJ1HVJTy0QVhv/WyPjUPuP3kcsZ4VVw3
eV+dFJCWwgoX1AONQDchm8x0rMGJEFguMM0qa9tTcZ/omhZCZ40Zu36bM+8fn5w21/IIXZjQfapr
FIeqcYY8BgpTDlWmVfq3PExiDzNupvdsvJ9oc2HzYuBo5t3u3ZbSz/F8ZiQSD2QzvGde1q0ZrcA2
jIZVvk4wfGDdOoktFYiQa9aFbYm7xissDm7nhmKoZy7vbrkbJj1E2M/AjB8tw798nMdoVFUE8CuO
K572estk9mmUQevoKsysnD2sWl6g9dmf2QIfjkZRBOQOYxRARyyKX8oaF8w4f8UUDec8XfXNVq/D
MRD3UEKM5bc5uCb9yyA5epUS7HKcM0Wrv83d7cpe2MTI1D3bAc7o7KlSCfVFQT14mWSHKReFCWy8
uwUHkakVDyuOAyUqe87dCowaOkDZb3fkJZXt3dz+ZDkfKid/TYbqy3ly+9zaQtlJTG3bg9tUvzoX
ALhXZdZ6be2xCBJAvAj9t1Dac447z7I8pGJIPC1SSt94syFGAacOETA5BCbYNf2UveYyKt2K5SET
xyBuBRjPlFBYMZxsuRnD26gT3EP9LE7s4HM3vzitebJhr5/vHg/CQtqPqAvx0EV9sc2PlKXWLYBV
uzox14vP0hpcsR3dk73Ogf6eEqQidrSaOTFDjcN7l27M0cnAxr0K5LhgDdNsztFW7e/GfBv4XA/Q
XrrJoTm8W6KwvWLa+F/BEZ7u/FNHbnslg/JdGDbZBIGtojUsvNNLTWPG72judXhhygAveufxbuyD
/6HsvJYTR9c1fEVUKYdTlCVyhhPK2FhCQoCEEKCr34+8aq/djV3t2u7xzHS3bYU/feENTU+FLiSH
1wmZovQpSxyhYc1+CoMHr8OF8AlOqEkc1PYvKCFR5aMfstjSGHx2H18Gc61ETh7B6+u45sMFIoTo
9nmtF92SY6SxOfNpgx+sqk+J9Ihu+REB0G4FLDT1itsgX4IVVYMjQs+aJa3gC4NyWxvETNN8ajK1
e21744KDpWdKbuFeDxODWjYdsYt/G17v7lmylWk5YLBLDyARqw3eymVyrayU3cqCeV3d+4j11OP7
7jotIPhgswPIY4FW4aGDHZal7OR16t92iqcNYtrsGPZZ6OdoHVvbPYYKa35+QXvR3tI8rCKDVzdU
qMkgR0f3ts5soRdPlZW4YBCYAWfBhed8nBnIDuCj3t2ujrqFH7OEliEKoYmdNl0BIGTcjZm7ZLfH
IJkTebFbbHHC3NTjLTybVXXDVvBi2C3Y4OlpJ7uuQgkL0sIWFadJiQN5j8hon13sR+uHrb4hf90k
YR1b+GpgWHt6Yw1mu2OQes8lImc3grOhTlMZVt4UTT30vW62/vFLzP9VWvgrRWqj49bPGAQLkGLj
JbHQ1AfqoJ1Smx1XIrrFqB2K3QwzvSmzp6Ru8Ind0qm3FT006VIafZD1yArKftHgNzI6f4Irqegf
4oyquClUC8PruHJqP8f8nvAhu7qP2Lk2fnEmlArLEsVtWx2mWe9JuFNglN0DgyVIfue469T+MWY7
AN2QhB1OtSl9f+wJ+dcuR/JyXuDd8PBUhDi9LaH3h46g2RSiaqZ5j/NERh4CoAHQZrzU152IFXEL
xVV7bqldCIpwOtVufZm1NQ0WE2pURnt7ZeOmlaNuw1wKUR6EFOHy6KAb4nc0zrcZnFfJe1Sr9ON4
66q9mG2Cnr1I1zYsqh5aPLqvz85vJwVZrm4mBAYVzCfu1VGhudm1m9/n58Z5nujn2vrWSyyxdpUF
P+qGzgOBLNoWRKE9CUfydI7HXCo7sjK8StFZtZ/zCz6Lna7xse10UYUz6PLuHgaRrBUfRwVqyiDo
a69BOv9oq7Q2zD4N/sNzd72/N0MCdbro4rDAj4/SzLWrAbVdmDuBZbY3OQZSggVk8i4jJTD75jw+
T1SUNIjQ4f921WWeeULq1Go/nfItzeyM0OLV5sHzpyfm/fhhSfsO2nI3q24GmuoK2VItqPCJttlx
M2OwhXW2xNLuKXS3Wf+wTGVru8d/vqPyqF2prw9vRFwTmT0QwvbDvTaQbNXcEunmRRzUbaNykhYI
ZS6u8Dm+AqBjwtEEfwU5s4ImlTk+Ql7LujCn94R1BOdbgum12r9y/u2R3lPpCiIMdemdory/Vaf4
+R2sEhPC0cV0D3f/cAa78tyDT4pQgiTg0mv39OxxRN+yoJpVHyhhlhgWInPZz96KQZXYJXEfJBli
2pthnUzsspw0neuP6DY4HPyL4DK24i5VvL2joDC+TgjZvPLuki4+1AXBksQQ7anVS3N1qVsZQU/4
0FfKEEXMDAJp5fBH1ODoqd5CtrDtiiBKUhwOFw2DPhnMyPFC7HRS3A47EzHG2RpKlJrnWaSNoL4e
2XJAnFAYnwpDZlleheeaGOzQl1GtIv5dSsMzdFg0KUlCpsJUodebO/KbSJjjXDcPX6Z+mHbNzaXj
HHpx7Yget6A62zXqrxA7MOH5SIbaw44dYuIEYMbdy+ftsvIIugEUoDILaPro1vRmq+7lU0vsS253
NvXyInUv05Nf6bYGtxbRO7t8O8zqzY2gbin0RHDU0zvgMauJ3eNbXaXdw7t6cS8I8GlX2zjOs3Jc
zJ6gRh6O8J585rVzwNJB8UkcCJFNltLFrgj4g87EXFZUEbdWeY1K1cN5kDhfn5Q0a+xGtC5TZnrt
G5pjFlaM093DJqLQDt1rM8pmUk8OTaTErAwQF7CI/haRzi3RkNsBaNBrjn3lgx/XDGLgtr42wvx4
WBm2LHq3QKvCBHnEWztW5meOpeTFvh3wuSN/lrUey0DjYA0OTs0RORRHSS/ObflD4xzlq0ApPLoy
yJJhxQbsqiOSSADmwOHbgOSx2g6wtq32Ugrp90L64z90myClGHYe3gmfbxEvXFfT7XsWdKadHqeI
sGzo79GZHmk4kfRNn+QZk3qRYOBJK0EDG0AJlmwutxEC7MjLO+3eKecs6pSofzwW1cTgvRIJGPYD
EdZuNTjN5QYr7BWSdaxyvisemPZjc/NzdmiSBPdg50tOciR/NIy3kQs2Z3S7WbBy1wyZfqzVt1Of
qLnjNFNMsYUlvE2qHtmO60qt8zXEAw7B4gIK5WI61SBH9KevHNwEHM4Co0iYUg8LdcAk66axw0WT
NnjJd0ll3+TghvxvdAyZX5rs84VVv+kfGiRZeRvarezmWU/7OFOKnpJONOPtyDg4pMsdhpoevByg
X6sB6S275CrEdwIdQSQRyOPcdKA7p88HMpo3yxjx8p+VLXt3OPwtO1iLtDOgqhSWJErDHO0ahqJ2
VvmHgFiHAdteAywrqdsESWJRn0jfkJo0x0rqbP3tOxK24ypsCquoLKaaFl2AfjNIGAbPlKkg2mTA
7PH060PFFjdn7gy8Aax8LJMF/Jatu3c3nCslKD9l5GYouz58YSS86T7Ck53dMxvIZLH+Vd2xTLdX
59giDey7Oa8nUPieq+uMpXBgkWpIWtrbj2sZCLHdmVQ663YL5/IesKM8xum0DjiYzEjc2sm7iAye
re+wHxMHZ4+qCqEegtLgrmgPXN2CPG6kTlTaLEvTMWZ8bT89eU1lEy8q74VLiCzClvqKSXvIWS30
dvtgRDNStKaLjnOLdLzZQMUPi9SL717n0iWeIB9Ad5pDX/PJENQ3ThoFeFZ4rZmjx77Q00hHZqw9
wPw0Kwb4rGtdMlyR6dNYBRWlifaefVBrYF684zWqowPQ6k6ss0DnZ5tsyI5O0QFQ6UIqA51mK8zX
As4kCvkSvs4D4z2+W+RX5Njq+B5cezK5/VT7uLP837cdFwvhfJ5ioQ7vmVEpsYi8rtjzEltGv4zM
mYNsdb955qTY3OnegHCD8jBv6GYSsfgnjVkX5uA/ZFvYIdRNgr3Gwxg9ih1JFJLE7rHTFaBugitG
s9Q5OvfIpOAX7+A8Angda0AWE4ujyqS1TzWB5fLomj26iLi1Tpu9+JHOWUNZ61qdvT1DecWPkt+/
Kn5LfahMSg9pw30xPM7/HXqKP4WeEqo0mFGrSkuIeinMQuPMBfUpqzPgSYZHSTT5eNzd47TDQy5K
5DTAGX1qkxqYtCMbAbGV9HnZYiSCFWuxwIp8SmGrQSMUF1mrWso2p3MTcN6LEaUErOipnT1hMMQ+
aU4vJbvHUxbNVUoBqDUAKx8eHKholHXH9YjW6rxVgV6wZrZ+HKpjxc5Dqg4HP7WNnl53ax/x5ufm
ZIP+Y17f2f53t1v38qbY180peCzNpk9osd3dohxNK//87MZ2Gqkwbm1hIr8j4W3fZtv3HO7nPg0Z
eUhnKPjOMf3maAlpfxFcsx0tSi8RfPB3/ZtfjgG4urGLKNqwWIrzYi3tOFbse09bP9BtSN5y2qog
vYenfh5QUfS35BmecHXgDUW09uRW0iE6QrJLw9Ldbpp5Snq34n1WvcrluJGdFg5egKtKQswc5zSO
mctsrwjEU202rOvsGqEiQed5d5wb7k3iYsyqkkZip8ss/g3QIynS94o9YpstU1CChoSe3t8V+zwl
JRFPmTRj5kpPKwG0GJrIzxlB4dwWnIvG5mGQJ1Jlfn/ie93FGHa15RUfhxnL9mgLn9WNE1SinfrO
EdPxYdoB/Z/rRJdgoNDrsBKPU+8wSMRuQSEV0+43g9S9Y+VsIBT4IdJMKXHHm7unv6eUlfDyTa3y
XV/d5f5R8dWVgHwvdDehq6nsRQi5+tcdN7mrYo/8qYptM34rkPHJayhmw2wZL27mQI/o30ihYgCa
Sz5MAi/Zyk/2GX38Qb2ltmrH4lACZ3ZyqE/HhVWCFq8cjZC9MyLggJ1WgsDDY1UNTyx9V0QDApDz
5j43Ga+PYi4dJwWm3M45SCl4TolfKDQiqyUS/N8xOgrRSixHOyIlbXaGb8Fo4ohhMymqvUzqvNRr
WzUGBHzbjNzIRwuclQgJCQUMBMovBCnd6/qp2HKfdXfdtUU71Nuevj7ueCacEfvI9j3uqCstntxn
2QF4mgzUmcQnVIjyNmLjo9XAtDntIcOZaQAJNdlOhR55nggQtgZ7WoyEBHFptxNwS1CETEqld0rs
JWHguZ9BFnG1d30jUqUlABqflsVzuj2PD+/J3c9ERs9GA8XBX0FyS+ylaJVTHds/bt5BsNPSuhQT
UGDXwISFYjiafzW6ZsL2oDvC1b5KQMJsvbLFyqDo/gtK4TuI5qX79dLqz66VKiBup8wWeXezGQIM
HY3WIQTnXzL7HxuGAFVEwGBQm+UXNARWGQ9dOT2VWfmBBLLDS5Z84xcO/G/XaP/+j06eql9iuZG5
xg19fkAt+OC9/YYq+bEr+cdzvBwSOEI8ykZ9cI2FnLBBZrP01mKtkvC5++1Aet12UDIVDK3VZTBE
aP1te/+PxynvqdBk+rntSZdA78u2YMH5K1o3N+urjhhmU3F9dK5BfKK6aq7/fflvbcqXq78MGLZg
8lVuLgxYj+0GZnyDfs2vZK926/yr3PNylZchu9U6wl91ocw6Qz2SQuSVFJofIiIOCFXt00hAquiX
WfIDKkITkBmUwEXI4HNeZrxQgbITzCuXfE/chPz3l58vtW/m2zP9cYGX40LNz09RP1QsqRaMpXc3
QH/hniEb1d1DNIKKDAYWWZU3EGMwge7dj8UvQ/ddmAQ9bxM8p2yAHcND9qWKdjoU0lbtlODD6JVe
eneH9ivaHemKdIV6j1e7BZEBJQ+jj9a4o1HC8E375hsWKrTIMLBhl28CgLaDa47UESHZvFmbs3gn
DtWh/I4qCKEJLdOxsSnYmalFxBMcD2gPT7UQ0e0BVfD+hW4NWjJslbSxVjRhnGJcQ2TUhw1QcFQV
oZphNlEHWMv0jsE2vPfR/Mt9GtWROMYDKbg5qG4N7v10uF3HIRaa1mp87KMR54LMTvbiSB49UbxB
72Jc26Iru1hgJGhbiV3k0eyzdfbgc6GNheuM/whQswy1EQUKi8PF5jRAKAP3Vy/3z2M64n41PHsU
L67zYnzYxKGxxv99edkd5tkcCXqgRsVCdLeh4aWc+3QRfcJ823Ce3n2cR8iIzDo9KtrF8h7StQ0O
Pllc8EBKqLEP4cE7eNSKnKdzJZUZFYOaxxSAjqO44jSEiXQUogLwKbmR21JKHtGh3xnoE31ydwW3
dvR+5T92sn8OD7AJrj7n6ABuvHtxaRWrkbg0Lb3/GEtwyQCz9mlVekWv8TqDh92OP+Ir0XOeO+oE
BbERrcqg8ZSARiPQ+y8xJCexj+62Rypna+HzSQAcR6dhS3y+rnKAgozZYXKYPBeX0R1jnOE1c8wB
NSs/99Uo32Q+AnUe0LYpLLi+PDgEN7eKkmFLXmXX8jqrdF231R9urZtMt4E+OS3vBEzRTkbQ4uFv
gyaq/BOJqeAa0bL2iR9q/rO1733dP85yv9WNUQdgscKORdPHueItBPJkrvsZxkH0mDFcguu3gRQ4
IkNzaWS45/61n4UiIHKPnHeQDXQXwRonZWbFfj0imuae2W3crX1+wMzZegrkP9PJvWJeQPtWoyB2
RL+Fb1P4b0srwcUv3htfWGesGmam20KDk0UVHTxM6uHZ0HMBPgoXh/UeoIjDr8aTAvBmxHXjjrPt
Vcu8j2K5e/USl8emuNYZVJE5MNb0eCN0pjzVyQIjSGACpO5jiZDa6LJkKSHbRzjj3EAmTeWR3iMO
nm8HhyG9O6fqs1iH8oiWmVd6Z7vpq/PL+Bieh/fo6nd6Z7/D6iaJ92jyHL2nf3KK4ByIltJTXFwX
WeumXQDNxIaqnzh8o5sRw1/mrbZahroggXnlSVGJstqlnxKlyA5CABFZX0vwuniy9Qye0XaSevco
H9YTGQTN08+mJyBOsa0GHQBCpVdMn0En1NzczSArgg2VXHS3kTwTeoYvv+nejdQClxs3DU+OFBl+
tr4G2uo6BGKLAOT5I992abCam9v6uc7mybDN+ifxvLOgXfj2XGW9B+XAIY5CvSflCee0MN7Fzywo
2IooHFpnlyZ/oH+mkQI0CqoWqXSUuVDW3qpPpNds2OBjspDjWIkEVN4qt3yXR9n0inriKcQpNJyz
beuB4ZQwnowhJh801gS/WtPgc+gz8udTaKyInPS1oeiJFj2B6OMaXhFQfMIVPsEergfAhZdHC405
UKieOLoukSYK6sU9ONunAad57zDqeGALS6flFxfurZeNyklGEQkc91ije9x/+oabBx2vFR0rIqlP
q1LrH3uw7IirDglqdsfJIch7WZDPgBcFVK7Iww/DZK7P9N5hJ0+lMSCgc6ROuQlaCO6jn3OBGzoL
EoCJ7jWxmqkySPp6D9BmILajS+pyXMm0hJo+Q0czRBe75QreJYRo+oejg9tK1iVhAQhbgVVcBvDc
uh9UpW3qJK7hMEH9w04aYCjUF6JTH4e9/tm5hUcOgA5wZJLQJfoo0dN7uAnb7KknjZt3mjrb/mJL
bquBlHWADntF1PwSoWrfYxFFFfAa1mVFxlfhC7j1R7xVV1dE1vC/mQmcKBVM2WHSQ4wSwnnxWQYS
uGjv5Jl2PNSDwkflPYSjsaiAE92DinkQW1SlnhRo2KJpMdONpFqMQpHuJQMWLsgnBx0HNczsY+wm
SFNBWqYlM+LFlW+XN4pOzO5p0i/p8/oG2GTDyaNzs+vMfg36v8d2CjLbCMKbreiz9qVD9MeTXqoq
fjwvp+2MehbbFVsY5GV5V3BcHrsDqS2rtmzOLY3Vf0cmX8D0v2Ojv6/8Ej6f9UTKOxVXVjwogGyA
gBiQ1Yz9xBU9dJZYVOeg3bvz4YHJaK7P/i938MMoozSqgYg1VHgpr8n89ny93Z85dwCNGCInd8Ex
RlDC1h178GEvPmsW6ZNqAQOl3W89MnXn3zfxPVFRQIYLsixpjAGaXX9H9mgyG1tJvJkzc1gNOTJ3
zf7/bV/RytL9eY2XN905X3TxkNXmTKXu0E0/1IE+FihuSr+REX58oX88TJsx/TGZzvfYRPyJh3nu
r4h7wsLgWMYDLFBGKq2BDSVQiX7fb2rSXxDT16n0fw9I4e7v68ane2N2qrtJI7ArLZQ9LTooVQDc
ki7aHr9VB9uf9no1mTwM+X1iavmLo/7HUxpxbOq1VpgzpX/60KPOW2eTTk6OAqD933Pje/aAYhwW
wphcIQCGwcvfj3VDrapq8hOvMyzm2hTA0ejfF/hp8f95gZfETj6ldZKeuIDWTwKAl5NjJLjKL7NC
/Z5l8RgK6b5AAoL/x8usqI/Y75RJas7KFQFaRE43zAET6DtpUYSE+S33Dtb7eX/YqDt+fx5V3mNX
7I31ZVaExHNAWpwC5AlwmKHm4yFFo616gwjd19xLqK2S6DalCjzWe53p+fPBt1MxrvpH799v6wtm
/G3g/+9B9JdpVmXlHTeJxJxlUVEAgsQNzkp22YfEEUuJmkbYr27g3+qNLF0E6L/SN11kHvw9BQy9
OJyP6tOYVb0mKNdaeLRLp7ABHE4E8p5fLAe+k7e+LmfAU0GBCkfal53iZOC4UdzvBlz3U4DwmpuN
kSielxEuzf4NhrIO0fXeldfn5b/fbTsHXl8tdkn/vfDLHKlOWaOfjg9jVgapDfYv2naP/tP/7dD5
5TKvPAXtocePS8xlSDuxWzvPi0CjI6iv//0031x9v4RAYWTpEhw+Q1BeZsq5Vo5pJ0+N2WFxWKAk
S5kfzS3vFAGzQ9hSJH6my+6f3V/P85+2YKTs/nvlF6j8YXtNlFI+GLAtDfLDfNCq4OxLh0gyKFwF
nZ5fHvWnA+zPC77M0Cx9HsxDzgXT4Diib0YWabpAwVzdWQM8muWzNMrt4y/cBvmnTQWtWAm3CbRu
oWn8vTAU6dERzrWuU+CD3dzfjsyJyZieLVroUbYBPIV+TeHJyzh4M6Kzm0DII2kh70j62wlOkv6T
3EcfEX/9tk38eGs4s0go2BNRSS9DYBSVcXtut/osCaSwZdSdvaPdEv6XPSS0UROJ3X+PwY9D8McF
X4bgLEq4PTxiY0bpAo0IPH5dOfj3JX4oDit6azfzvw/1UirLY0x9TnFHn0lowDwtUmaqEtVSgAde
e/IIsZfot6n1VdV83RQ4/ah3svNB2nu5piEWTyk+XhF3sAtUecCUWkcI9Wdra3fgJ75VJLfrdpjD
o1v0n32wugiktNo7pkc9w5Kctlx57KJT1SpoD1tFEjr/SPPeu/NWcJyODJT0lsROOT849e8R/4cM
ece/OlDHgCH+SvpoB/9fz9Su3z+Ch+ak1pfEKPUZN4H4CAj46X4pdet+bP97xOQfjg7EoNHMQm4B
27tXQ3WjyZ91JlTaTHaVfRXcIR0eZ7fPZGUCq0Gw/jKrZyjgaJ3utgc6+/EJ9CFe5e9YxA6qgRlW
nras5uY6Hf9mWye1A/fyEli7LRlS1lrS7ssKOd706qrJVw26GOJvCef8dUEJxsfPYEqqpKyffWTb
stX50m02ABui0jsGyLE/f8sAfhiNv27kZeUclfullh7cyLYvUnmjXOm1At/yoHYEyjmXxXO1rimr
YLb9/sQXsfvvMfppVSEMTKsZupksKXK7sv+YDWesQTPhcdZmaC+u20x9dBJseSn3msF2lfpJVBEO
oQf/78saPz72H5d9OearQjAfWVJoM3u1wu7DHQ4RpBi2qtRIZu2w/wjcYB8EM1ZSKw3i7d9hyzrO
wOEYcayBFfrW2OcDBpY1V1EHbpnN4xNrx4bhzEZgf/xyxz8c3H+9qPbv/3hRyqVQ7qXEi1pFfT64
4+GM2xxuXJvCgW1H/VV/425ypz+c7YY8QdOFvt31SKzRA1s7gwHFgpBclntH9tb3rdByRjyU53Sd
kNsPx/euP47G/77v3wb4NRAwbnGdy+eLNgPE5DVBEZrL61yhGjBLoqJn9q9UoEkxr7+dyj+tMBSE
SYrYOKExvhyPqlykh7N51GbiNBnVs3Ra7qqwM94SRT+XFAF/OYF+3GwUUcccEeVC8z8s9T/GB036
ssoxjJpFJpJt8MGRN2cuadbmnQ34axTWAz6YMXNEzVpdst8aSD80W5DYlhSVq9MhA7nx9xxJ8+up
k0iNSjbTKse1ok0SykLboPQRGY9u7tYVRjnqX0aQ+PlQQ+OIVBSgwtz87bT8abq2IRiOqqYgC18J
6x+vg6MslZ83iH1fhhYpWz2CjJMHrTPd8paY+3wufplo7YC+bqmkCoIqqii4g5z+++HlJMVW9wZP
+9QTFrnf+LV1h1IPG+eXqfXD5o0aoyZpUMIFQSVP+PtKxrEjYdBWC7P6hgEmPKXbxPjsIJyDLbCT
V66YrzqLg+bHQIob54BdZksL6R4R1rI6Rk8EqvVLhql838+g1StML6o47et+2cY7ZUbYmxjNrNK9
KxUOEDHvEk4ckL8wN0Bfp/QyNEXP9uFs5bSaWuWsNVaB5cUxgEHpcwW2wBl8Kh1HYCSQy0FATw8f
MASyD8M/jmPkD9ASUq3rLt2wZreC8+/x+65QwODpyMwqusmKVV4zr21pXpNDrNczuFQltsx7gGHA
oJ9HRJBun0bYrMxImSbDJ8fjlJM6WTTUiDvIfXRTEDA7aUI1Yv/LTbX5/9+TStdMjS1E0XQRe+CX
4+mu3cS6OZT1rLSPCCmiqdEzwtPMQI1IQ6YHjigAQ2ipoUxp0/SyERDTtojPlvzvO/mul83rMbkJ
hXDG4ONl0iVPQ8qOCXcCoe/g4Cg5RhzhJHYf0+ceoAy9wwKKAhRVRnCvRulQ+XgQBs6FVT6rB9X4
shH5G1ib+3xIj1zYASxLaA2Bkbk4ndHVn/8a6bXbzbeXZ+g6DGt0g7nzv9fJLT9q99P2UM8q2UIs
DmGZBypvUwl9XODvTE3O/Dd10fn4raoj/lCo4G2ZyKCw8SOY/Lr9XIom14XCuBFW1O6l13bdkPvo
fiABUiIZRQT89dnaapR8orDgYqPrSvSxcJZ3cGN2hO1UmRSqAZTJuZ/HKm/XOniZJSHDySO0OiiQ
VkEOarYwQlCKjY2yhAVIhSpB+0ugeyOyB/Fpq6HRFdFxehu8hfP5GzVw9ActiDTWcoRnmzoWVncg
sD4UqmP/EA+SfQeONxBG6uqIciyQ5WjdGVqZ/fbz16H6nkC178toNw+UJb+pI3Sah1k9L0U9k2iH
a32xd1pTdopDeJ77ZMBKBNO2g0L8mP9WkPjKU19micF+qnBVFY+xrxzoj5PigW27+Ijrx+zsnIIc
/wzawp+XnubFvon/F1Yt7s2TFGxDdB9NsLDoadNT9E4pLNjOaI3SBQWd+Ow+R+lbuqRbFNQo6scz
0Fh9GVxy26YzR531ZW6OSrcAgSkOz5E0UEGX+UVU/BJRf0Ws35+HdEMnoEX56mXLSLPssRWPBc+D
yBZS7YeWgwPZA3g9rWTd7J4RJRrnE3q6RwAdKMW8E33Pjp90STRws3Nl9lznK7nskgHcg+OkGiM3
SNPkaiH3dxO6t4MrnH/Llb4fIPR6FM1sjQtana6X7aW8PG7FQakes6NsiWCPTWhSgODpzNa7e+yX
1HrV0T11StSMaHkq7gngTbYTx+nkPm3gR4vOlWIPIuvzc94XY19OnUvt54dZdfvlDas/3qv+BVgh
wBO+DsM/Zoxebu+dUucNGxtlLIQdH3hfVNmZz5YcqGjTS8yh3Km7xjC3Hix11YUQCPghnhszVGTs
wrs40C5pUD6cGgRR6sDjRJ/z1AeB64HG9JEnRvKgQk7l39u4+F2/lVRU/+PmX07qo6lVatrhRSub
sgbC7sSNdYXWadW59ewb7ORL4+O+lmmfbYxLFxoJ/KLrPt4g00x/V6VlCF7k3n1suxBptuuWLTl+
YNQGFRkMFlyUzxIrcjh/yAUSZu8JTzwaESWiuzMTjjRCCSgBWPXX3ANADTcT4kPTVUZcoRmAK8W4
7TLM9udVtSjRPFqAKlQ/1Xk9oJuQONh1yXP1LV9na/UzH12jDiyaQZZ2K2TpPq8ftPDqcbUhsIQr
UCpdJLZojBKUnPBDg2lStRC+R6ebt/uJsQE1WRN3TCEHZUr3vn+sVJCrs2z54Bln5QhIsL6U5jJA
xD7oYgQT67n4foC4PDKH54k43L4ZAwnzg6orrrcTHKwbCFF9mGc6t/R+mQMgRNngBKJhpAgWR955
Bw9QRCsXScM293govyS12s8TFOkUUEeEMtJLrlaeZP2uJ8fHTJ3aPDV47gbg7+gAi2RfDW9vwJgP
mHzl3XR5GcIEiDT7EmVhNX0sjyN9iFbJ8g66BEsxAqAbXPl3kNT5SJgdVqTIV8Th9LCYGpHuNQt1
H39so2sASyebqfPsHd4tL5Y3Istd5dpt3jEL2P17FgP3/X6082yCQGhksG+/9psSQzk/m8dDmLG9
yTBM1HfGsTMFpA1s2zq36vjbQJoe+sBBfezFPsteHIHZLa7WvexqOIEh4Hh2VMRdl9JngbI8oSm8
Eczc9segdBv3CbC9+UiBWSnj4wqvTlrPamVLmw7vp+xdQwT5MdvDndGNoyuja8sr9UYfRe0ZY7n7
OKCEgdsSNFuIIh/Xz/PkMoR6C6K86h0Wzz34rPvk+HEZir3D+DA/DWVX6seD26QBhNMBhj1CtbaH
GQTekzh9eeeLRcD1+Kh7dN0BSF3nBgJG01NhKwgnYRfSwUeyAEMkteq4dx4cQaYz+LbMenwI1m0g
RmAzxopTzuSo3pUq6B/N2vaTkerne1zYvAK+O/rboQi/5Q6lKx1eu0z761hNoVyB7DhYnYG8rHfi
ptJC4zYWvXhGqdOGznykey6HF5+4uH47vt16sBARODt6dxzZULPsN6sTp2FjSVNhBV8KZHCxEnqN
NS0jtGyZOOh9bCeH97ttvinvLT7kyVb5iI47dCt7nfCCvrd/glIvwkSyT/3UP11dNBVEoCjJGAK+
dx/ByaDc6N1aVu7ZPo63URq7MYw3gFUrSJZgiIFW4P2+eU6VpeFfe6kPfMPEKXHZ7J8zNDL6TGxY
F8FpnAcFtKStI21wkRtJPrzUTe2yyiuCRjOE+NPsy0G1qEBTMw1JAxChQ6n33zPdaLfjv09zQ2QZ
i20CwMmot6XuP86a+nS4iEUh3Wh13k52TPJTaT4a4Ggw4dQFYgC/GmhWqJjUs6wPKzHbPeEhFGaY
Y1D25LbowD6HQL2nR+jx7zszj3JpYerW+39MplrJX/Q9+dVAC2jNRWWnaFcC7IX9jcDZP7j6PSop
JdyjBKED4gXYbLUIDh121OBtWqEoaz9ipmUPid+aXRYkQbC4j5urXYPBi3/NtL+6RC9vhY4caZqm
EuUAEPn7reRmecVjr0GOaJD5+nA7zz6rVbY4f4rvsWFB0e2gxorpQngPy57sx30gZoPcOdkkUNFp
2UzMgTbezqU+0jdQ/u5O1dNdAJBR7EHnp/ZMu2AkwUuK55fl3RHGz7HSR+ic8BwP1B4h6rzsGYEw
qkJ5IOLIHeWDcnX4BEY4Sod5rzOgsRViXDh8vDcfha+OkhmaNUExufePwxjf0G1PHVyW27Wx7gyy
/cERhxeIXxFi6VghJKN4II7ynTIR19mi7glv8rBZpT0Z6fK4bw5Po3R087L5o4cq4oDHPfhwW6LT
VJzE/Xh+DJ6h0a/R7CgjLEbn+J+CSbqHuEZi+3axxXUeobM50sDeVT2xJ/rxZouI0W1MFqdP6rCK
NBonaQ9tgH4z3G5QCH96naheGZsKs5tqJvpScIykd1oCw2KvhPLwFNwn4LBc3eWpUco1BxKwQiW4
2XH/PspH995tpYbJ4OKooeBLKKARDoUX3IGUgFbuwTGxjgAy+AzP/hUyStO7DPMWhDquoyq6ANA5
e9CmA2iiuxaueNyddkgo7yeTiTcBI2h18fKDtEXhq9VhBzZ7octQu20dil4UMhEYlkD86bFBoelH
R27YZjZwRiwEV+H3dxebzaa1qWi/bI93QdFtZf5bqbMV/3SYUsgDt+qM4K/RbG66s9QeDlfQDGwc
E/gRiPHPdLtZJ17iaVg+oq3A52nFqwPvR/UfOzWiB3IKbXwl/YMjwnZNaMKPPbD3Nvz70IWHgM77
mSYKZHKntRLZ7dBXcFsbERM549aGQOAsquwFBXqebmVSaD1bqDwSUPJo+GYEGTr7rRvq/5B2ns1p
a2sb/kXMqCL4qo4QvfOFARsQKhRJIMSvf6/lnJmTEE88c97NduLEjpGWVnnKXWjCWUfQpOhD4lMk
xDfhNHekL18H8a+lsW4beLSREfiqef4ASMVB8AWVXq7XohI9LczplHs9Ysp1svYgJNcDg1sWOWCF
uOWSATDM2xyQlYl5AsKOYrCPPT7MZWkLfLNwUBa4WgRMrALlZJl7vll7Mc70OxhI4G3mDhI7O5rw
VlhTpkO5nR8j/K/F0wJGO+HDRnefvtMvW6XG140BGkd3XfwdRnHkrmib5474HQIdryumNNRGSH4R
OnZXZ3MB+48fucAAFldKwH+SnZvh0ZwW1pSEF/0kYRV8AS/Kc+FJCN1/4Wsp3gG1B9CxPBl776Hj
zv6JN9h+jIo3NI2P4cKjzr1YbXEYEewrE33dL8Ap6q/m+NdNiqL4fv/xsb/6IM/DIfrPTbOkpM+V
CasSxcXW2b+aq8VwPwz725RyubhATExqGzYmL9nabkCrg5REHBu2ihUCZuaR2yeGPKMWAKr914Uy
xB9CK1TYDfSxmkOruSZ8vnpfOHe/3UFzpKN3Npa8uqH1LfTYa4rz/f4K2xXx+oCAyS0KIz5hhImi
lQkZZRL4Z6B3wljhMInM2cWezYQd7na7apkPTnhhmSn+je5p5mLYmcomktdiHMVTNT3m6dUZjhvm
mnkrhhozLC4c803ecSESTeHochty5+i3nq1PcWHAljZO2z7ZCDabsX+0JL4qXuAbnTNt5CP0xphs
yZiCAWdhd5Bo6dx94SYsvtjAIOLkCtHTX38Wf3f2TsJpmAHBsAFoZzoSXiH8QHOLQLa+Fk9QfKBD
EcK7BSe78V/BsXP2W4MmU3feGCWdexiP0v1rZIzaoHvJOdRpm2ChgSQlqtHKWKK8DQD28oEvMeBc
Ap8TaiWXodY9j6GJBMo07Vdhvq2mEiBgrQvfCKmUaC2AuUpX7t0myaDVJxAKHmPO23SEOgLHyeoy
qN1jpw7jcTSOu61BMkRRJkBZeIzmP5omOY2GaJ4H55lClF7CWyMxriH3SxPofqHcK/ftIQMFV69Y
gKT1wfCDoLkGEeIIO/6Wq5dXxMmjhxdjhMLP7sX7634zBtgDFhGp1mGEk7DhMXsmii9AqcVCXSU7
rDzDzeLe9V9DZVyu/h0OfXUQ/nXwv5X0qtLYHM+tSugQZuZ8CYaJTeMCVEb8ToGfrUOsNZrOYpf+
YFbxITwckBr42hdkj/DYFA5Bo411oOXEyz/UNOwPh7v5mfwQv8kiEnm/4LYM6EoCzUp/8e2C02d2
SV4pFCUVesdpi8m5AJzPMoS2FSZjI7gNGz/0PpSf3vOtAqTnVUO+i/e8HB5LeXDqP5dQQAJ86XPn
2lW79HbX2bTp4zBlp30VyepbSEn2J2Cl9nf9taVhG6XCfqEnQmfgzyjtfJIap7KINbBMmdnNzN7L
JWzt1hafQynFNHA5ncYcuRxSojfDjoq6X+dpkResVuHXljU5jEb/nkPat8Pz22W99V4rXT7GesVl
Ldc0MQUTSOztmcV5LqaN2I1azJePIbu50w/wkxoJr53POa5bwmJLuEOM8Or592WpfzcM/xytt6Q9
Prauz6fCZc2FSjQGYzsRDky/fi3YPsWEJjLBbgnO0kwgKWZ4XbOFnbDM/eFa/k6v/7iW9/J1kV6P
8fPBtQhJa0GcIhYYYNIijm5xiEU2YddwtXhgxb6ircjlTCaHA0Zanz/hqZp/FzP+vBbx9d8yoKKq
pFK5ci0YT/CiHMMLnUleMCTHY/HMOtPI4qBJMbsiCpgFYhcXLvJYgOGMMxxyKPJ9hDFTDumrGfCf
PxnpK3G2fP577P5mrtMD/W3Wv7fCkuJxup0z8RxLgjQRrAkzrzZxkxg5jkEfPT1vfDIRCF+LL+Iz
I47boQgUxFzMwFDxuIPjCOrxxRPXTTwqpqU4JptMTc+jnU4Pkz4uow499JOJORd7GSckqBoE4Syo
4RV5N/UaDupfZ3V/hqEm5ib/08ylH6njUE+XShH7wG9PKI5fidK+tNTpUhiYifCb5V5xZ9P9fj/8
YMcdjxNr3Ma1KDhQIwTvNxn9MOzfbza/XcR7SliksnTDXnY6IFYVAwmf6Ov3/ZCmibcnSVA410N8
kmiC9yczruTTJ4buivD3U8S/z2H7h1LxV4vpr+3/t6t62/7zIj6np4ShYcdDXXw92L3E48Rum9NK
zNwxS5qodj8mWvI8ZbLaspCw/WItVew0Kah/TFWxWrF/7NaLDeXva4N+yUNDaEF9e2zqMb/Wj43K
Y4MWCZrjJS6m9DMrDFnTwjhv9Dnq4lONldlPby7u++290dzlQKSLLQmM5p9ThpLl/b55nvRpHVmN
j7wrob7g/nshfvcWnLpNQ+huUyZ4G/r09kiM5rOh0VJ6hVLnho3i/+8N3o43vVGrT+nOG2jBo7Mh
z2gM//0G33QRufbfbuHtpDrmTfWoSOIWSGfIxNTRpdMcXMITvKKfLDi+mQ1/vNfb8aNnm7Q+XiMd
qF/lQN+0s5DUw/qxoPXNg//tlt7xv8f8lt7rF7dUB/UhnpymH3Hwcn4YN9Esep9dbfxOhIO3gifD
WzOpTJ9P/anr2pRivm0sL8Fln8M9a/k/hVrfhXeYNeMrj4cL6IGvXem3rQ90rNy4MfkEvVg3d2Ox
8XhkMSRbk/kPd/XNofzHe73tcGle32QAJiKcWoOw4tTbk3FuZ4fDT6Ap9fsB/O9tva2dV/3UH0m8
4bZEkQTbWcoOmIjwH6mvt/BCR+SUs2ACXuunA1/5puT5x32+rSspf90b5Y03p7jAiSKO+/VOnPTe
YrUiu97OfljIX/2Qv+fLf2/3bZ3dknainM+8o+YtPzkSRPgFhooD++vM5oAm5HLwfuB/bnwy+eEE
/QIk/+sC3hbfK79s2Ep4tCJQQGqED1B/Yw/T8S0p9+F/ACuxs/x33r4vw/JRFWUjaWvTNEQQq5dT
FzEs0lH7JwL+N0D8P9/pLXyrj0mmVJS3wQ2KOGgwHbNAKM04VxPb0x+WyDeh/R+3JabWb8tRaj4e
yrnizXivHv6TkPwfGD8G9HfMH97ruyzrj/d6O8LalwqMWS3eixI8ixEhNiIOIs19iLHf5NCdd1fE
xT/d47fHmvZfH4m3udquL+fHU8OFQR0gdHieNmqrtfz3MKpfXYW3+Wi0W01VhiDIPiq/rf9HGreu
sXSSxfoXL/HkqELicr4ksOsu1+RxwFYLc7BTLBHYTm+9KYUwAQgFwrqmukPELSpInelgwPfeHR78
eE8J8WO4ZxZ8EBmKAE1kfmLPJO41R5moN04jt0Mo8vwVFHvAyI/8NWkjhry/LmUAa/1oevx7vkJi
MqXqOMVM+YkLk4v2Kj92zGMXVT4KfuOvrInvxDpTRKAnYugx7tap7XmhB7KWb5juvz4lQt0Tin3c
7XDIguDAFcEamwA3OCaWvdknazzk+/fQ5rnw0tw3iMnx4Bn/is1RWjapOHhUA1OArSGRL0qGnXqo
TR5Edx/ex+JXXZJtjHXN5MAMkTIEmoZBAC9ClLPMYKZaM752OBwi5zTAGq3C2515hMKoPf88fBIe
EiD6/N2dnP1ujvDt/fwcAdFRCb1VXvzd59EdiaT1MBFH0WR0oNpn37tGB49jHQ5lG11o/jUiQx1x
CZ+sD1KIuSiYVyZeyZPYodku3pjkgnefXK0DRZO2XdH/FeDRz8Pop13pu8xc0NNQWRFWYLif/7l8
C0AgSaW0penrAwnWBsJ6SDNjkAlPe9n4UEOE1ATCDET2BZAImo3YspsZZSta7DRBgbKg0qMLdb4C
cwZI8AxZUHfguXfjUUY9mfZhZVHnoopWUxFCJmovE2gL2WKGg2LdvxeS8s1ibYHRlHQhHtNCR/fP
G6qP9zKRm9zQERRhUIMCa6Iac/cKVDROvdb0OWrPTmGjN5TcopMGUSDore1hG476v6/ku+rCH1fy
FuzLddPYaBlXcl0Wh2pe94u1UQp5qzuAzKN1xc+jsND/qytrgwarZOV4DqPn/omQk7bMR1fNxBGi
KizUIbWrU+lelDjIswLFZEgRkP3her/ZyUFOE1NB4ZHBZ72N3Ctvy5fWBjOBF62l0ziaNpZVX++i
ob8/jmg5rTZX8yyZak9HqPkTeUYE3mnEnf0nXUx5n0zSi4VWOP1+Ibq4UyjGEkiAg139+0JJb/8O
NgV9uQ0QF6k6erV/PuOnHmmN21mWp9G0vZTDe6/y8mk2rrcANj0EeylBq9PHB84LONkCnmz7TYSy
QVnsWuPXSuvn02pcrFHtwEtiL2N4n9gas3r29F+7Y+8UNgfax2aggHOg4VCAhDlNm4ONT5UggANE
24+pn3flcfERzXHtGyNOarW7ECTRwChCEIjD5g53R0wAKk9FRqRla7j61aGC5sIh8nMnxka+CMFy
eM8DKlwNlM2WVHnpBgW111rf6e4VTstJfcxCeg0fqROv1TdWxa6YN4O40+o3OvWOoVWn/x7abyCn
NL4VCes9nj8a1G9z9mSom+RWnGVhOCRe4gDa0Sra0ayZTseiJeUNQbavVtvZrGTr/PWqzZH4798X
84XXfzsSuRiOShVGGZnr2970yF9H9WFwMTTSuJ6l4i0FbX43vVgm+73HqTIWzY4Es1FOHsTwZgC5
RKEOM/qfggC5Je79r8sh54A9D7AVUtifsy6to4L0NmdsdonfMOWQjGC660lW1+AQEC+smzkwwLhQ
3kitwwSdHno2ouLVJaomtF6ve6LFJ+OvkTgccZzu/HmNKqmFjwTMLQop/PKf7txONCCPvBVwkxPT
CGwXOnHH9QVHTUQj6aoNgLQ8yRWwF0NRkjeiX8W2B1I4p1GDsH9unWQbFWC0QBGdA7YlaZaPpmsa
yMx9gEWf8jxumnJtXQ8lInAAXw7Sw8xYtcg9D657mhRHW7ieG9wTp4CD5ayrf5UohRUtj6UnwmeD
3i2O7bRLhb3wGR9C6lEjRgBJAzpWCLo7J+DmfPLFR7NruGkT/Ekpm3nMZR7YFcH+E0cdJ59wwf33
VFL0b3JtFLs0bMD0FhRf6S2Tix7t/KgkhTzN5phPLSP8QoDxElLcLEas6r927MeJboORQ/imd92d
ehk4ulO/tT4B5Pw4LdqdbBDDsV8kgDpEJfFFhjZQ4LPxBFX3Ze82AU+M5vGASOpmD+mSs3TEuPDI
v/7nwQLcEHav+/FwSMBC+d2jh9cPPXC2TOwaL94dEV3idEAxUa8izHvBouC3ey+1zzZfHIjgDx+w
8YsfRhdarElqWYQ6nhN6YeksvhoytI1vFtNJxIDDvWF5pgiNCUx4HKItWYvPgpxQPaT4NKO0GUxE
e0/hRa02t/hyboFc7q9WJIH9gAYo/3A2mfGp6G2SiuK7fphsRY9UNFIVt+0BzHGFbyKq5J3jUDRY
Cbtyc3YbXkcI5wo5Xuy0QeyliXmEf3e0Hk8T1Zl18SPhS/6C3f61YJvQY2RQucDyxDHyW2oSGUYj
PepPsX+AD7QlPM+RIqMZjtVQNx8k6HENiJ0VWuDC7hiB4VB8JvAHv17IL1OjFH0uARz4ooqxNHks
MDIdcNJ8xBNsi1GPjGn4j8MVmjjcOx1wit5fsfCHaGSLDvjJ8oZUKVpmgegQzAoQ4ugZdsS3b0le
xJ7FekCSFKsLQkb2jw14LurJ/LVYHYyeqflwOe0cfaLERpQVTwaE222eCjGjKEn/e9Ho3wUEgmuM
+xAcG3bgP8dPii63Km5uJNojIkkmH2E+HR2X1KDHdnxh+6VttPCGHWb31AsXoUjVQ5pJ2+DA+i/t
7mQ02Tr+SGyDP1wdkMNv9mPCVkH4QlTxryWd6sqlLlLiFVtn7wUwsqaAsCT2BgTRq62eKLGCzePZ
AeAIZbd2REeAPXvKgnmaPHlE7Z0dS+orSxZZ0WIRhjLFFuoAImER6Y5ADfC39J1tHp+0/Oq99BEp
Smnw/upo0g5gNYkHHq4I0UX3ajTpJ53+6DBi6yehE8fofMQZsGbgNtZIRfNtxAILw4+Qn+pMDj+M
zt8uaxqD8tvgvJ2daXRL89fGkKhciSfXnTM6a26dapInEiKha0BXhnbGCD21f08cWRIVhveVx5vj
rag3hQTf21F5rK73m3RLQR9jz3OIl/kiLa0UClHTwi8BAHwMOCSxrxiNwa5g88Du3G2ySEtTmh/h
SPAswHH7IpH8gin8QpeQXK6+6uQbMAsCt7EtOvAqjiRzOb8iCe5c+y9nex7nJh5bIDgEBmUrkHbB
jF9DxMxZQLxQ15F8apPGF2pBgDFanNriV3HWqRy04Fj4dCg3TB0FwJNk4tjT+WGcvpKRP8YJmSWD
sqmKIAkF+Hf2XnmmG5DyHKdG4hpKyEmkDu5UwwwbYW1FMGOB+BomOlUSnktw/ddYzmAHZviPnWQd
F5e55DzxrBqiQQdPfIAcs9Z0Cxq6mhWrpkTjHfV+sIozDCaeH+pHOgUWP2oaVj7N0aGdN72oAzsG
R9Ew3VeLcnU7cBFJ7V8IOdCBNUvNaoKKCqAdYdPeP281U+0qDg7dHbnCZocaVmnY0BaEoix6TWwU
s1oJcTlqb8Cwxh24cPgWEXYkOe56psKtnMxNGVTtbT4/Vdi32e3gfvTqh6e1vdetjxAUMXda+bLh
ZDsd66fFv4f9m1qLULeSUKhg4JFnkd5qf2pTkopIV5UpOL7n3czSSSF1KhyrQOBG4CrBtMCKzt0r
msoPRwX7Au5y/hwwxshJjo5zSHYZf64W2svUJ9zoeUk4EaN8sTkjX0VAhTWE3AHFy6i0eQ/GG2lF
Se7Jr36BtMvdKvqbXqw7tWFVQNKvPcPNa5dAD7fc8DHV4xB+AJZgdebj96rlQ/oROIfw0FrNrrZF
lPQQF74BqC2EBoG1B0rzaJObke5AdD9ereO2IdnHhnPH1yXFjA5hySbmryo4dM0sify2Qnn9aMb4
fyEo7GUjxLmV1eviYA/xunRzFkNkZgaiXWEC1mRjEXZeXh6eeEkPYqFM3INZE7qvmnlqO5Xq6gtl
bpQdQlIQj6xbNP/aqZsj7YvYFyjxg4JdUrdkyLvKFOM/6AkYNN5r80IMlgvLIKyo7qgJTjdbJbWV
w+Njg106TOGnnUkYtdk3pUuCnOYuHEa8pJ6ElZHZJI5ACb4Jwo3T0HBi5P90mxGoWmFDRpptUi4S
JKfPZr6xc87cCDMPu/L4188QpL0204Z4YiCH9fSwr9P7raOV3Mgc3Wtt3qZ0c+WNc902su5NgYLh
aG2TvgaFqSmRTKT346MlwpjIKrPDWVhNpC9Hp4JytCUabTfcFE0d/bbYknt3xca3oQBhjm2uYl+G
6dkxmDdgnnr5oeCroLUzK64tSiUyMfhBCutdxvTqRU2bFaLQtT7c8Vbq5o46K1ct1NdYU0f7NUYN
GmJDie2Odcch5RMLqFvDfeVuG3vnCF2BV2aXNLZrpzV8XLpIDkULvvGYuonuqLehscJIqYcYvfxC
BRtpZ4+4F9nlW2xpvsqWE6GJDkZsr6CLipEIBkCEcBlmcTZA8UpMKwvpf/yjKkLj+fm+ayFfh2cd
G2mLeWKlT++4wr9HX2F4VqkW/+S6v9y5IqvZjZ52CeQyc/K18nEyOpLmCGl/GHNST5c6qTp63G29
EqRxBlNuDcpmyC5dooxoUK6cPLH7e/Eu5gkx+EmT4pRmbUCvtcyYqhpW8Ie6bfJs5Npss22B3UuY
aj+ce18B5dt2jnoeXHAUg9hhmm/7Shy3Hu0XfYWpFODy5gq6qIzO6X0fu6ovBC9T9+wifYnkbMbr
bBfeFcc5LAm7hXd2ZT/le3BS4nOh4yL+dEG4U9BNz07Voo2fuPE6cSUfLfD9DYilB4ZtnbkKAlGx
I34HYORuFuJPCCAKY/bg6t39HzZQ+a/zXddAWBmE1OAPaCa/ne/qc3POo7NeTZuz0kV0MWTZO0jY
wzl/oSZ69U/8Wq+w5gAPLQh7SU9o0T5hoQupU/FCzhXC9tlGRxWnTflreLIA+XSUSVseZp7HvjFo
Yx3e8spw48m2inys5Mi2bJdhy2NDOYdgqZeSV+LOpgD4lSfNNV7dHkhsNF0RcO23KBjwyRUSb8vT
kKVlvwefzzVjKcK/yl0hn1sH6OAGDxfj0OvygvhjHZTuxUeYElaK0BONPNy+kQyFCuexefgYhiF7
Cb2ax8GIwyVDqqPXBtkZcTG1Jy4pDcXPqQPl1586SHlgfKDad57t9T8zQe6qvuJsPFigdJebjtzB
yRDRDwoBexVfFz/3013OWOborkI3dV5fn6EsZxuQLjS0WF9CMJSPeH53xYuV6D6Du3t1Th3sWWH/
313NfkF+w/hrVPD3BvxlZXJ1jvwUfAs9lZccqF6NmqbA72ofcqBTltK9pCN7p85lKXvi+6B+oGkr
3u2yLFzxr7JO1kH3saOR9yXDF1KmpDb8+nI0csELX5Nc9SC+p/7KDZ8OX7VjhzkcnFFJvXrKAoUa
FzuNC+MIKHR/Q6Do1gUk7wmkLFKqvqifF91bN/LqMQY0+vTfUxkG4Xuo+jaV3woD8qW5qeKjVE3F
c6u9O6Zjd56/BHlY8Qi8lP88zLNqtXr5hfnT9K4hmsGhmFBIfIaCa5yHCbOtRN35Nk6RZGp1rmjY
wqJLOjQjPhI0HS+h+Mg6qvcKxBBfQtXTGeA7g/kIzjn0n5z18WBdXDwZMcoLIufG7OpImB8EV4cB
D1GTDio3Qbj2xrALDiO0c08kjCiC+m1oDy/sKSKuXcylH4bK+G7VGzKmzbBiIO+23obqUimX5+us
wdqR7Tu8A9k0Jvj/NvAXLIMb1NfcThL/cfduUkdbN/sGzQsfMyV8QB6N3kXuEac00R5GYRhnRxw4
UcRe3zlqV2XRpZ58ulvqxX/puNgLw7Hb6J44DRw0NLxzvebVlCY51gY7OHK39ebqEpK2F7icPhJY
lEYfXmO2VihNz9oJ/p7O7Wk9X/YD2pRuqWPps8bZ+m6W25T2xHGmTXk4m67i35baR7KKxnJsofUs
cyuolVUrfXT2688nHI/ERFYXQypZYHo3htPYHfdRacaHImxGjgpnd/+cnXQLcy8qcRkmaHLtyJzC
OH7hA+uotamlro62LEEkRKm2kwP4jUykFyIaQ1wURE4re3jVRN7mWNA5etNs0CI4957r8mmeaRUA
D0k8jiw95hDEHqtzuTrKuJKJjuwCWlXVeXEsHHWPOKqkD7OVMSmhBomcbGbiDZli4Ree0am9dyrU
wsdn3fr35DDAeKiinvJ2/CG6TgGZjAbtzXc5juykFg1VbsBz7SnAe8clCdX1aDUANEmwOgho2Kpp
2NmtUTGiglk3zVrGRVjEgOfKu+rO4zrAT1j/qC19ogsqdRNy0HkYrXA0gOSbXIIUCqBTs7XCoW2Y
rcMGzjjJZN50Glcf0drjxe6e+oLX0EQIO/HSIbzE1rzIcEXF5etZT9p4OQlMY0GJAutNDL7QDyaG
ZmpNLgCvqAOoeDGJkUsWwvHksscSRLiBzLPcyk6IlA8uEP0sCq+QVRwmvpI5XePmyx/Ftr1sUg8D
6q47d5VuwWYUB6Xlvwig5jqR3uiI5Ym96WrhS8WUc01cl69FAInnVqmZ7IzUQZXx56Ub7TH+ksbN
xAqYStpOpsh0MyfdtJfIFrX/OeNJ0IYc5NPKwvzGFLIuU2yK8G4nCJ1nBIa2AwUYb1Nvk1AhNo3K
vBnEzE6ER/ZQXfmfLFEou6+JsXFh00RdrcdUOX88Vo1Qy7ua2quwWzLPDQTjEcrHmY2H2pbNBnud
Cw/0HOqGf5yXWK5uk/7paT9xd8SJr8034skp164K95c6n3upqD6bve6ZWkzp3QkmifxkpJPWm96j
jViJc3kOcptvpxhD/OuNHqoZxfbyHhTBoPbWsWx3q6v1vPuNk0N6gIdQbg8iNNEpROmY6rycl+Hz
zPpkYkpwJSvOcRBEppg3a0kB8S497Hx3gnehWuTVcXjcQk/VJ9RzbeYh9NFBnrktdv3PqKTRNhNF
QGHYg2nRDAogsetm26R/q/VIDP3lMxq+eAT5gGyRCNPV5S6d09ItcRZ6WV1ucN7w22Hcu5vtFalE
y6x3pLUG6PPiZdecf/CfV5sT5Oup4g7TfjI8rQj88Xlti3B8D1MCruc03RrBE69X4dw7O6ZUAwNm
qEJxqiFcCxDCziBK03nLdnJnpCU4OtBI3NVdFVb18JaZjW5Zw9z3VS5dN5vlOPq89Z/p7JkzTF2O
q+CIsfj6jhX1w41v+JpD/6mYK1T+YY3hGNDD5ENPrOZWcmpMCBEl610CdXGX3eELuXAbqSGzs/ni
i9EqLiv36GS9+wU+1UY1H4sGSFRkBMg4dOcSkImlHx2p0Ydye6aznVkFcb6Gct0mOHYVROTH/FJt
s6OrkahtFdZunwzDPqpe8xGeRDlN33in7qPsXdt+tGLLUIkD2/5rwOo9njrlR2ZqI8PoPJ6L+8Zh
Uj0oOVlK5GL8tML2Hh34CL33untu2sUknhXUePubvr66L14D/P3OhdNdoiACXxONU2dKb4CDhk5h
KpznE8BtpZ8uDOeK283GvIcGhfR4vHFfCwDt4kh7LTBlxvfp4soI6yDnjtbAxjdyqGKI6libz2dn
p25MA1Mwj56OChW8wKYRvCGULeRtKDCU1H9sGf0KSgQ3/wHzGBD8hYNHrP+2fVBFUQowg172mAtF
V8XK09Zllx0tjx1pXY+fw6hTS6M2RuaZc5d6EVRLOlfkr5X9bNNNHlfV+HpymAyFHYNtiPCIiCys
5AK4d2qYwsapgFPXVjEuG5YLRgQutUTVFJl/GurYyQbYqY5i2XzAZYmxWqbcqruXFoYtPNNo2Aq0
OXfUMD7PQKQ/W4HBGoR8gOO23OQ0xdsetg4/Xi39y7hXXbtyhiqL6kqOIFzWqUm54O5coty0n0ux
4cD4bF2tRkmwliMNULWtR+zSAoRXU5K1YmB8spWzrYYdKbFjF7AIEkxTDncI15GALEDQJSDYTC+x
g76bRCiNxwblHNWWoVA5T8wYIGAtH047aPP4ffbfxzofJZ94UTbNVorNRHR4YKM6wG0S1yjJ3HdO
sxNZ3ctmjmyGZLFCNoZHwIr0MDs/tcInVvYUVez44SZ7yhCbDoatEFuvjtYYP65Ok13fk+4QSRMv
i7vponr45YYk1VY0G6/7Tg7K5Ws9NR5iBHH2eEDafOKxbjc1Mx8MnpJdFVttZkAHxfvVkcPiZVCD
MVooORReO9PMOguSYn5MO8fyIx6qx+7moLr2Wsrnpe5cpwlurzBcuUfrNahr60kZ/bRlo2x8FH08
zeeG7rPsb11qZRSv1NGLGk+BI5SdalYpD3UKJiHmcMn8NQQNE8EIwEyZmsRt3s7tRmtWW9lW81rU
5eHFXi309aNnt6R2McCfdtFY0dHGDUVzjhvU89l7l3XLqg7s2qzGbH4tPYCJgjKDItUz2d2NabvT
IMSY3mr7vFRdqkgltTeqt4OsZeXskP0sszlC2jjAwApYcg7U8/P05Ffrk2Fy+5XTevrVlurn47M4
2/X2hkwqCXQhJFsaE4PCoN88yBgipD71yxeWxc2AYwIQGMyn8YZYl2Iq28Wm3VeBviBFUuofDMG5
syk4kUc5ulkOx8s9887tQZ53GNYY8+bazl2Kt102gj7yW9R/Tm4Tq29P2V17ys2RTOK+1ji72CNM
l8+oIeLnZVeLOz4JkUZD1qgwGah9qZvdHDgH9eJkP2abhwvIpvKj/aviISo9DRL++jQnPxnNjwvJ
v64Ra9kojog8EYbqauONA4H2JXebY4olLQo9E9yg9a+gjU7mzan8ym93utExaJPL05GKNBvITpxa
gIVwbWv1iqBcyYOGOPmulrJDtqa5g7cW+BsZs4Nk91rB32/I7gi7aL/x+Ymc/KxVWOm6KOkAIAsh
pgFZeW1dnIL9DnOSS3gnnx7lvTt1o0G1i7HioGXWz6CcddgHP9XP/MZOh9Uxsa1jQBSWxQIOyodZ
KzRYBk2vhfkCsYoV3+3rjPDpMunGAfnSpEQxwMVkzSxYo1f/cF6ncKh7melXGxtrDxq8k1MdfhYU
/EXtqlXbp8LKWsRkBbF6ZhP1SUE8fdkubnJEsOeTV9/cUwwgvdK6+UoDWTeJo+5jKlkFIetWb+PV
R9Eq6nQ3Vwu5gnTZetjMkpoJWyA2sSHzbDmNCXa0duZUkU+XRAH7s9butgFOynwuXgsOVPSrfImG
6lwsaRJH5e4YhemBCuCLZAfm8eU1b+FDQUvCei3UnV52DZeZzOCc/OhsSS+LaXrJrcvdhp5Or6MB
tyVanDLrDC3NNOXRK+teD2QkRVgwsgfM4bwqTD4bHmaoNf4TDQVzB1PLHTxIKH2zjBxwCOXJbsFo
h5BcDdp4VrlsLlIapKVfwM4OVYrWXi/N7WjYFlZ6Td18Uo0bcmI0PcLFF2FiG0/BXeoisCE1ETSw
zqUYXInsMnVtN+vHnzVNgUE9q1W3wp7DiVdVX4k6tkTHYE621LvHfYIQDaWvVv8Ku7p2m4P6Q6eG
gbhHIBVshVYyTMeSXW4baYDghBAky5bPMapB9hHT6VaFEe3wuL4OUsVKW0JgDZsfEpV8l5T2R3MY
2ZuTdSk/Ksk5Glb2tO4942XT1Y9wxeEM9h6sELtVWaf1+PUMx/tjgGndcV/Jrr6xVd5Id9Jtvk04
+T1ogIRKXuojOna0s055sxojs8o7yRQjUvlJVtTFU7pXfxy957jAm5ZotH/s6ajsXFxwS1T743NP
Ak8GLoNpzMWalxGHg9GfcsShGXRvOUyjkrSQQhTFupZz6tIw6kQryXEf4VWbNwb19RMYxN2JItwE
rUdqKSO8VardiyCQiqqOWvdnNyvYb5qLPKgnDw9vvwVlVBYiWchDdstVzXkzyQiBLHaGDAwJbTdq
RTSJLKUfVRbIK2VK00kbNWdgsWa3yi6XIFZI87AZwfgmJ2AYIGSqUt4FgjB8kNU/3M204TQ5wthw
sIgStf64DtuIh8IcWuQy271FvZ8exhMxDL9lNz+Zk8W+BFi32FzcprY4Bk/qwRQdzMoIj/v8ZcMt
T0xqsLfAoJ8GKMBqehypzdlrcvPLoy9j7fMi5BhQxoBPtXHGp2v/Pr/rGG2OHorNkj6jYUfKEnUI
LRvdF7oX7MgY0iDCYeIqzYaO17Fm2inIhq6VU5FYnNyA7B04EE2Ii3W90M2PAmHXSCCfiGxHSyct
emjTAZu/EkjzjW6SKVU1ij6OFrkau1rSd3W/1UAaCZNfdJseQxbzM0zxtJ0y9zAWHz0k03DG0rB+
ehQkwBrEpidvNwpv6ijhbZhQtyxs2kkgfi97Dvtq1IDKqPUbtwUD9drYsjK79eKr3VS6Md2f9a3H
otBiT77YLcwkW/MnqL4VsM+G8yR2be/PXV0K1FE9oDXmRBu7qKYIGJXRKsc67ebtHJ4auW/39HQw
IAe8tms9QG+VhJnU/TkS9ovjZaoUQZKNJclt4lnoxJzgmIihciXMKr0kbMyuz3G1Krn74my1QoCS
SaPzwBg3RmXQee7yi29k5lA+o9CdL6gZaU3nUfRr1dTHmuHohZlR/hD4p9e2zdLXlmpKMGRnKw2U
C1ZLTq56qKX7DeSVTkNZ8rF5B0+sWuPJFSE8KWwU7jEQYRsW9nJfvbtPScVXWZKxmcYP1X4lPW3j
S9Q2UJrCC9ZchyfOnns/oeuGUgy6gFgoVM5tn8SfV4VsaJ2CAXyuWLxC0VE6+eULtXY+zjf/3BhV
402re291VerLKLogWsCpVTtpOBq0mjbr9LkJEnmkyxh1WrkdN9yL3g3W56dbNjwS9swgAKIqgmxS
238mblp6jYd1JQmh74Is7s0nI4w78+b6XoZFOvk/ls5ruVEtC8NPRJVE5lZklLOtG8q2bIIkkkCA
nn6+3WfqTE+3LRuhzQ4r/KGXNpcGZj96N/hKqXa5cu4bFMeS5CB/vShAfj4qnyThiewKnnF4MxXb
Hv/HwaHR3G7KCI919GeAT9nt+5d8oFs+b45FFcqKnVFbcVqo6yxCdIzQ40j3kA6z9N1e802mRAqh
5JXfffwW2uU+Is3taMbSYMuvfSZ1czYI4H1WrjCH3WKsTRPvtk2sBRsGvZW5fvMxA+bo5PBo6A+d
zT5g684QlVE155nYqjTMSuruGKmf2amz0pUA0LapL+FUPzWJh40pNlMyi3lwxLn11T68JwhOic0c
dG4bai1X+ZNrG+1CW0EfdZNf1WTbP8EKaL8Eh9o4H4t9jrZar8fe86sULqsuKeSbzUBVtkm9GhGM
uR1xcNWvT2mvmgSH4M3YlCarxMLL+tzG4nzsrIdtcbQnk7X2DGLMWRuUkyghYSKv3Ba1Xs5UhAQ6
2a8f+xeB+QdBqTbMi+7jpmwprL4JN2itmrSbUydhY3yjEp8Ns9YMzHjfksn05fz+IsM3ES2hMd3n
ZHkCCRfd3u69dUm9nh7uG+SSD0zC3m78Xg/jGWhAOQlyfvE2BUKiHFT+iu/7t3W8x8dslwTtC0PB
7ps4Z515QJclcuxxJiVBR41lV33UAJl2g7y6LwrJa8sZEbpZ2/S2m7A+UW1v6e402Kq7GZ3rHU+3
QcqEOdM5zzspobSmlmwB46nir2oUJsLI71pGOGDy1ngkhtDvjTAZ3ewEhnY/Aa74rYR7QIxx5pUK
LivCyOweFFs2etZHfXfiMWhVd1L/PE4q0fkz0OqDmnzcr5zw99oF6h5fW2AplHLwLyPSOvKEq29O
nVu3VMl5V9gvbEgEmlNaeOUTAEu8pWu1zTHgC/XLA7UyDphhEZ+k77r66u5UF02392UCxWt1tcZ5
Gn/T4x8zu5G2Xb9+aNvbHHmxg+bdkBtp1jm6JiviTqi+Xj9S+UoP3YWGfEFCmXocj+9gHGyyXg2s
hUjBS1wPAT+/8mO5ovG6Z26dHz7hjGk67PM68m0vhx53bbigu3XCULsCip6uJ+qGXXUS6k+3+LoX
cyV6HPBff6H290IYtF3fN1LqTJYcz/Nb55ifKr0vklgFfu3qcUz3BZq5CFU4JSnF9Iq58k5OvMq6
9PlSSWjZaQtl8SCk7hd55khN0BWrzpXWTLmin4+oVFN/+FYIo0XginVzeo2jmAzJsRBvuDk4PE/P
2TZfp1UEQJMjR5bCCmhCYSfhgELY2vx5I1tmzRoE9zpplmw5v/iZJ6l5SnGo1BfP1C0VhGLuZ040
+VNSPIsdDY9KTiqCC4o39c1Xqqi52X1iU/BQj+IxmAHx6MNg+2E3utDxuuLDZzxWEnwQr4YgqoKL
QLmQQzSk5iPAmVzKNN3yHSmB9F7ot/lDmVcEfU9laZBoFI37YDlQXaiDfqVwbGYJnL/md2woSlfv
aPx6I4pHVWy8B5r+q9ITpU/6YjPiIbwBIxhEyCVbNZOuXlX5Vwk8BA1PdhFgO2N6s9lXZfXQw7J7
26WhzuKo2CTPa23iK8G3Yny3u3B4edaZYu2V9Blt1Nhyb7VNzC67Ld7NXlU5iezV+UrCVRFcI1UU
kM7tOa2jiTJPtbCNPY+zHVQCGEn68OG7AJZKANbf3Lag96OqRNO/hjdJDobmctDFs/IRpSSCbzfX
3ep+lIgms/SDyas/T1n8EftP0d8FJgNQV8q9R2RVbjOnoDtTP8vjcykPYXxK5qylN1K+ySkZULVJ
5410LCmvv/LeNfJdYzZuRl2//3o/LnmCmyQ1cJ5iPkWACVEbusrp6OAX4U3bbYpZ9lh+v9Vjig5t
9Dxmej/LJVtBhKtEro8qnZyjwQYcaNYE6/vsoLlIq7c0k9hOgV6Dgi1DoE5TqhaLfGbOOTpayDGx
DY7zTWgeoiNma7t7txmmbgW1ACelbvQR3b1pewW+HCVenXpjf/t5RPf3lW74L4mI1ZSOJmo94fSs
KMIX1HSk27Iz3DEX/Iue9lblP8YN8qbHFwVu+TT1GwpGg92SlZtQevacftRzc2pRWOF6r3zN4m/x
TUzsdg44NSpGItclu4c266YL+TBuHjcvPSugbmgwDdGbHTpHhhaS8gPPSL+kx5RwRP5qL6f7tDBI
RxspiVJz+/glGC1B712YHIVkd709pOty8M3kauYrHYE3kXJWxH8R5sNlCg4xw+Ky3hoo/ADPeITx
vmZ9WjMEEPMW3Qa8REd8KzOQUp+W3f6pP69Tdm1Wr2TdIM71cJ/TRbmwcIT3H0CBaJPMxpft9ntb
BhPz9p/4hRpbc5cvCb/f6myiLe5RrwZ3ChZAACcG9ZPHXg+0SFC9raXio8zs9AuzDRPNPYK9jSZU
A7DNBAJNdT7MgQdMZ9082xP9qUgP32nIZgcgvR+v7jjVaMTZmRlB3lEhyfxWgv70pvXrzKstz9IW
JuxuKy+NbvEmIlC2d5AGp5pckBq9nwH3boJN/UFLuGpmJfh9a50AmfH0ePlAbwoI8uEdu4yQMrEP
pO2d6nSI9jazUdtZBTrIr5WsBpZxjlAK7baZiGATQoJWm1nWnLkwvTx/nk6PXFC2eIm8xR3K+Vgu
s+nphvokne517ySbVb5Tju9jj0mqEhqb8ptyGy3NR7JIcPIlLFvKwbB8HxWdjFC+k/QZ63xeZm6j
eVNACGdrmT98hWJHVDxcoEjZwfKfh6H20tcOLOA7206bzfD2iRD65XiIQZDQwfQNGhHRuJgYu6Zw
ip0KWPBw89giKOoVytWQiVcA7iMhpQyheW4v9Fb3ff/RvyKLtmzqz6odlmkRJ6uf26d3Lph83wUl
YjMojd9uTWY2zu4ROK9N51kuqQPNWwDV6SWjS2PkLKp2W+edO4BwU5znRnmcY9SB78fJdGVN1vee
osxKr9fJbceX/XNbWLaOVAinAdDVafgynYq9eJhcHtdHvbb+kJ6iwdG6jyvizgSGfxPLx86JKXt/
sJETdxFRfnHAfJgLkgmbhnSOUB3OfpDyys3wZ2yz8L3FnvHMCrRWpHuKOeOMexxl2HREE0hdhQOW
nWtpF2/q4zTIWxt4URmmaIy/7PFDw252Psxf89I3mM4uSzBF/Qc01Ay9zw+tvUpia2aq0mXLwvud
MJkUqe73LXl+SRs6B6r303UBefc0hoWJrIoLeZQ+bGrToVZxK11SMKCH7jGkNd6lV/mxKEkgr+/8
IB98EjrTWtfm98QM1Smt7WfvZSwTpWMfbyqv7+hgsHM9eyKIEgza7F7d7Qb7EK92lOV93m+sHCBb
ToHW7j4n+8SfhBlePgFYls/KtQZxIqN3CG4C79kLZW0QSPXP1NfAuwAAmBJDf75AzvrETol/P78f
swdyO5bTYGDcBOR0Gr9NwaSzLaCb0QRsC4cfWL1wdCxs2dHhBc6SIqdIvYazF7oMP1KH6CLzigaU
pmfuKxBt9uhegaDzUzRce4eiDz0QGyha3DjxB/4Bf68v84POg8KbPBf/QW4mFoAR8Q0NBVbjH8Km
XgxcGhCJh7qbNWN3uP8pIH4y4h3Fz08lG6VvQFrTloil+TEykfSh8F0liEjPIIaamQDrYCjP8mNd
UxVDbxZ4lhqOn/3no0elS0BQMiTVY84Kob3WeWTQoIvo/QF/djOGT7xh8/fiVqZsk8L4gK4XsKL7
vArSb9HY68S7hhgLgOB7hP/Bh8Rtl/KMvPsJ8kWAhd5/9y8SGsNnGAkxvAmj+gxjyqhCOtcgaP17
R5Of19+Iu3B2wL8Nj1+Dt3ywx+LlG1pL1N7RhEOLnI/cgXfiX3yXibaYRiNDKW5wJCQTNGC+5AHC
APRVdNlX5sdwUr3Xqt5MXc3uNvdI1UKAx0F69+v1UTIdfqygTNogmT1PmqVWXp/GUVN8Tsjp66sG
WQnG4JB/CaBUW/iv0W1cOdk9HWvJYtrG7fK9yhYgR4H3YAq8Sli7TINF+jXJjl3D9dcDltDPmQX4
5dC11QwE6sR5tqJQVD596eZo+MAS73hmTN3WQWGXkkMb7O7CtDmmRn83nRRspN2MbveRqbtc86zR
HQdPXlPQfKHM2wFtlWZdgOr2zTFgIP1qpmNNUJxzB1gjF0BDl6jxJzBQBoIHe/iTbgF+0dbTQ/07
Ue36ZT+ns2oIsej6oHwUmQwzm8iLXmcX9i+by1DRoAFCel9ucib2PZTbyNiOrIZqhmLw2H7UYUci
6xv00yw/uXIOsTVmL79Vt90hmjzYfsXnICrgUWntFxVmYAz1gigg3Sl2ortUaWQsu+XOvieEJ4O5
H4jLI8C2k8R5PdPZSIc4CY2Xk59Y/su6ZM4wt/JQ2+prDf/G92rcCPHSjsLya5+an8B6ssVYg9Eg
DdjFIC2lnX4Q+Lj+Y+LdJwHwdMNnAZeIvjKZAADCBaOIhPqyQONVVJ3AFqe77uYRp1j4p7+cp7oh
voIfSybYefRrp785U6gLFdXPfumnp/tJPpdy+xWACX+W3k9BpZjy3o2dw32iWjVPx1382O0K5etx
m3V9MNKd0ldD7VrAu7J17mmZl/aEVk5HZQCv6oHjf5YnDhpznc9hUEiHCkl1MA/kR7mDmjhwjEPF
kbmuCaDwgLmj+3ZINIcuaLkMc69bKo6GGK2IpUeKno2tLaxX9LoqOBlKZDcmkFk6X6nukk649Y48
SKnXzx3CxCdl8X3jpKKgCW8uGpfKYsqyRLdgGljyjFdVfZa0npp+0Bs061Nq7EhZ2myngg/H/nRJ
KzC1NXlRfk29excN5VpSfi3r2B5ebYATtmFPjvR20xuHD3juWf1L2ZuYPOtDa7JjkDgDe4Re1ZCy
WnJzyJ+GOS36+jdd36IhqJcJRdfZm5IL3AkBc3YSeiQRsHfKwiDRy+U7SFkBAm4XJNENrO0btjP6
ppyIQf1L5ZxRZXDLyOCG+n9axMO+4jvPy92TURwV8saejrympzCKFeXwNYHOQYB7EfYWPq/l5Xbp
dN6RIhKH4gs0J44iy8Rv5i0gzaW1qr4Je+aAAvQrfd9PfHkOFSCdcxOMn5orX5XRIeW4f2e+1di3
pYmpQRyCGkAMYS6tVIlUnGbxHNyantMhGsQMu/kJjazfl6iKIuYbUABv+YufC/KpzVfiPuJr5rOq
AvMqkLrclR+HGWVkH97Nvx+lDEYX0BdYU3HX4yfZhnARCjO/AptqgFekKwhNjRffO9JuxwzNanYn
3oYfzT1xtUbo6I0vV5ROaUv9uyOTCwjsROajMMdFIAmAjoXdMPljSshRf0o/qX24xplGfgAy2inA
T/fHAk8HgZye0iZ7+gQ/oIejkrsWnyY/t7wjhqPR0zfOlUeb94vWk6Ph8NJtxRPB34USOzJL1rm+
PC+v/WvzcKUPwMagcFUemMBoq6Tb7Vq8L8lR7YMZeDMaAqrMZGFezMtf4NpQKRRHNNqpB6qnV5gx
P2TXoinGScbSE1huMZf+P9G4xdqnzBJSsuUnuQOv+qT9Hxjn+v+jjW9GRMKNMc3US3byn4L5wUaA
llvWYk1n8LWhNLZmeg176wxOfk3p7eFWXrMvvP4o5tv0ewgw9AvEZH7zB+cUXp86CR8PJWce6Yup
XuIPZnhqZmfBsNAjxUs31KZ4b7TzEasWvyZw1uqppf5E/hdAy8LKld8FgUiINOR2yz/FxQaejXgD
VTyNgKF6uIA/Vu2iCqUf05d+qlCP2oPiJBzr62bfHQG1+vk/jDtLUdxLHLJIGRSB+aCICX9pCswb
bOc/kDQPHth3x8IrwIiz2rxbNAXScckuYmT/W0wCMkv6KUDz4L8oL5gRkuMhYHtYD9yQJYA8frHI
VqDE/oHyhek6Rrg9Ur0g9Og6MQOBootHDawF7C335CpUqEuKy+MvprkuOyxvp4fToPLyK+1mgSr0
RVZ8nbgysQuTUnFGtEACJbhdkHd4M9YZc/E/GP/03yaTRf+f0scn79Pu0x9QjwwyZZq7uA7/iY9r
kGjNbmL3UObiMsociMv3jf27YjI/KL4d2I526YdYCq+N4T23gius2+LzT46M97zeipETs56P5+C2
UTCsCi9zi2xfW2rgul3vLOY7TUD6kiwLjfn8Osj/7WnMbzEp7lc4YEXY/WWrSURjKmL3FvhnTvuo
WBTA6l8LmD+e4jXY9wjjG7DsWHmM/7wjJ9E9FH8ECF9GfOy2Ylr3JzGv+hUfmyPcEStJjF57UA0H
WtPqHvZ/I+9nUvzLmBjpp/iQhdNtJ0vhKlyzxMWKFM/98cte8kvlmw7/RUDrcU4IJkuxSSiLG+5O
4o96Egtc8IiCNx9PZU6oHGaKI0Ycy15unkyfxuh7QQ774k3/3VpYgMh3FDGrxYbDCKO0f0h4kZEU
S5/fjaPnLgugayEsywzuvgA8MauYZuqp4cGwosGbgAIFpTqVZ1QzUSOpwpIPN/7RvpP/DUwFjJwv
f6rF+ycPITV47c/EF1yEhrEsXTwIFKgFgiIgQOliPEfWgljT7LDUfzPw5hlEkdjTQ04QV7mgv3sQ
e7rmku5DyHBjT7nc/sX6+FhBDBAEAM3tgWbuDF403Ce4T4MraS45UebLn5l//xZbPcWFTwFMF8fA
P/LAQSRYhEt1eKdC4cp7AOq0lY6vKIMxQJ32jtw0yQ/NS58Mc0RS8W/qPz8SMozOkyh5/rSg3X2i
pwfpjw9fgbwmBLaX2sal+hO/LJgGRPCkpb51UeD3LkSEloTKRd5rbs21BIdBpBwix2vIL7wO9wRu
rPqzKsQMssbJSEKkiw7g9K8kV5mKREj9KRelGT6hevzJU0e6cAcjEbZfCYIQf7n33pkYYdo72uVJ
XP8gKlmOym6c/Mav+XS6JfYc8kB+ctnJZ1Ycp3Kg0FLr8FZLOmzszM/k5t55fNxUNS6q4fQerzGb
Y47OyzNNZhNzwc6kJr8lmggWzaZ5o3NKV9GoEU4tJUwM4m3Cdqj7z/FTas94ars3IVVC1P98nJR+
o+Tea+LE5qbRw/i+mj60mWZtG+bl1K7YH7eDvOu2RFAPAmM9fLx96xtECc2xSUVA5RHsETxZ9PDg
1P3cwM9YjpES0URmDujMlVhjxqY7aslC/r0NbgqXbVhqkj0BllQv0h/j21CDp46zx1wl9X65g+rn
6dqYUtqw5gaArNiRk0gZf1R1lfTB5BUmv3E2b6qzPLxsZTWlLQ3OsJ9Nbu4A2ge3HssrXl4nXelE
EKNqmm/Q4YdCpq/zbv7WwgzqA9//1vsgfy8aa6sZEX4FdAUKmPuTxdDaQwjWxXqGcrwnFnssm7ky
7CAO1JJA09FqI2Ieh0N7fjFThkWqrd+WZ5VhHnvTYQPsJnkeXyawy7ujnYfKKXS/TRaT0R/aeQn/
Kt8r5yetqGNBYOhwf8Tk/bHX7UNbcfBq30ogfo8W69ZMhag9yOylldtVvrZKxPSZARYI2o98ZQbD
AONFLoO4IiFjbg7VYwfi+pABJHqFbbNU0+VEid4PkK9nabphX7nR6WWvItMwku8q/nneQ52ifgVF
F7Dl9dW6qcLNmxJU3aLZPr4sa2aoLj3pJSA0/mciOEfTYZbjtpGBwlQF9KFB9KA7mSMe5hOi/DXs
Vfa/n/Qw/eltZd8btjw6+u5JOAHuwAdhmqpn0Ft8o33h+SV0y4M7NbycEvz25qnnN75RmDFRtcCZ
O+rh9x6nx+JYfwvF822/NmfyD7XBXrqcuae94p+7j8F+jxeloK0yiWfasQA9+EBUN612ifcqUQmp
3w6I0Su1YMLb2RuHJPS0du2DnDwoaXKFBR4hgPJGzrJy1pLz9AgzGBknOx8VKAbUWlivhGuaR0+z
MkNBV4k3sK0rwK+iRpt5lf/6VefZD8Ak2Ha1U9nqGQkVR6W96B9vazgWknPbLwoM1fUjoPGM+qIU
SpsewFBi6zsjVGCCgGmlcRrPtWJxHYsw/8UHVBuwP3h8jvAIPCJ6Ya+X34Nqpie+FGEwgGkM8ift
bNxi7wC6TgeGjsn7F70Q2Tb9HJhxDcAQPjdQuRPw9vdj/ThB7e07TmCw8PcQwLcHbcyB0jyYv++9
epHBUFyms9136bOskB78Lua9Ff3c57UACHnNZGaSNBBREA0tGhNPN0/b+X5C20rfgANYgxtNZsW+
tEGJ0z2CPo8ypb4EVT4Nh032XcewU2zlSptFmc5i3dHuNkjM+wGiR8a5V1wnribSqPoynQOSJdMJ
pt+H+qITNiOKwAHgyTbR1G2VHyj5EZLy670LhI+YNmwaB6io5NCckVdSEB/vh/EEO4goEtyZUERp
PsmA8Nfoaxw6lir5FC1zH6pCt0P8AbWatXKmZcIpBnEG9o4a5Y04SPwZK+dPXeemPfP12Ysu8x0m
yNNNv87xfqbGEZVxc32nq+u37p1i3yJDApYuQw2cwwRbFRqje2u2feMs+h/phICXjl3qfFoBcpj8
4ksPrxtTFemj/irBEc5iSq0xq8UBBP09ERzyJgTMnoCL76mgMj9bm15nbZMy/QOfAYecDUzZ2kRo
RCK3ewVV6mn0rEFpef0CSSknnd8+6HqkNKc8jTAb+R0XgF5h7/zkmKBoDeucTjfFiWJBC3hev9wd
xEIM7MHitLNd3EcvPESwS2kgM/v3MgBvkUXgyfb6l3lShUddgtfTvrh7uq/BG5Ed6gpA5GNKWJGY
nMzVZiZHNVV4hC2kDQVdmVXzBKL0m3gBC8sKhf4W2LDbVwfWtcWlzukuDSabNaQxXwNnRxGAHrrY
j7KVcIMNm83kSFjX75gdfvVCxeMfKvwwIUm6lCvrQxiyjkRilzeUohhOQJNslt1JMgL6ofkT3yHl
Ix6Bs+GvMtrsdywNkqpr9yV9XKZoHGGMcrVA8qLtshZqq90fAABj32mzyaWkte7/dXMEWdKLHKBW
89DCfIuVL/U7Qah5I01xKdHu0yJ5VWK+sJeQOspdef4XQ7/QPtMjiTH3PwtoTaKmB2QeKFq7ydhH
QcQSqkYc2+bx6cJqmahe8gXouUMkSnmy9iiRvBbQyFSbLdybLhgnxaEXOiwG5wk6UFk0skOEbIUW
vTy712ZbqmXIxpjg1RyolLMHm0fBDd1Qoar8Pxyfo8x70aQuaLaAq83WybqfS58pSlKOtNl3521H
T3cGwwCM6vsD7YjmZVPQSYgvCwfzSu4IcRydHHdtfEBVMOmhi1VYrDMBkyjxaTFDhL/h/LrEbrKn
YBYmdG5o4W7Tp1cSS4bmRnJb6lbUl7zatr4t6ZMtYN7soRWQdAVAPKlcIJCW76FSbEm6vccN0AVh
BigMlaOPxzil1wsAETQTHizxoZnri5LKp0tFmWwF7sji3w6LyvH7C1RiUCNcR4/nMFk8Np8TLzko
LOlBow9GB+3mq5pttmuR3QPGmQOQkFYvcsAXOPxbsdCvdDZ5V2Hps3sHovolrTN6MqQyI8Bl95Ut
3uaypM+MMdGHsa/4STOUjO9aArDCzLp7QnM+2/V/txPIZeVaJFRg8Hs73JHIOTWQPK3r2/BBjFyk
wQPB+rE1Zk21bSV6QPt37aQIfJ1e5Vr5ANghR4b+wxGmNz+IyegfxTCv3htTZ9sAfdl+taIOumKr
rk/Sx02bpbf1EuwPk0F3++Zn0oAdA2MD8i2R/WakDiUAKdRI4M6UfoHzXfFNcaXbUp2wKS6Abh5m
DDhlI8pOlvMo6ca88bUaA1X5rcQRbqAI5t1HF/zM4tkFz+eaGHBdqf4adNEM+GuvblTc7PTAlO1o
XNMyV6GxJ1+0Ldz8vlSz1RtaQAyoxp5c89PGwiipc8FJ4LRLqsfGRgbwjLR9s2hAebslP8kwUP1p
kFe63mR/kO2UUT2YX0nlvUyqctRfqD8Sy1Dphyk5+s1Sn8OGg5J5lFW7qWBgSd1S1pYJtYf5M/+Q
U5G5ciPbAu5he/Nomj5Tb8qRHs8bcIEbaKUkHRMvvtHlfi6SW7SGgqB/g6hTH1hNmdtLXm9L2thE
/yiXaApzAY5dEU2v4F/E0ZbZtQEuff60qSCm1uVGILjOaNZbBzAGy77fopyaYEm8TPeAStQhMuAS
H0v/8bu7bdVf/6OAjNX6b1CmQbenql8B/GGYINOoXuPAa6QDDbXyb8qko3rw83qsU6ipd3tKmg0g
bqYQx5wXj/mUMeJoMBZyvqyhZ/QQ6pCfeM2geHAko+bx0RLC0fSgqEU/SUWF4MQe8JWt4OUQWr6A
iSBfknyVp4Jeiz5/DXNlQRcDZI+yRgVDpRpCeBXR2LnB7uWA9W65Z3y9Ts9FSWUV4C8anLRn6tBs
luaHglTMwy5fPnzZdnBu1/aO1tUVyZPGb/2bQqp3VuEUrwdasKXuY2yNOTdR58N7P07mZOZuP2GK
EkZhmuoNfDan7eBw1+T/1LbtaupJh+c5TyJJs1A5Xbytq7GYPr6khbaRlfWQrWSgfIqbdzbFDhLP
FXg0aW9qs4x95Y8UPV4TXxqygwIBBBWeBXuV9zjqB1pdi/iHXOhvancMD35Am3IRwQq+GRzctplC
r5cB2CyK4EAf2bVWpa/DCKbl9p6hY3mZS88lsByINY1KXd6Pp2wfu3wzV4kAu6/+AQLXrk9VONCM
lv0K5IXjk+lIH80PVu8b9FNGOrqztALWgrgo3ORwvzqxM8TG3qqXyKUzrR0ijclm8kegxGdQeG5g
jLY6eioLiXsNik84VPNy927tjuJB71ogCwlDpnPgbvRKHgv9MNmTVr2ngKDfnrmVtw2kc2HHFq/I
gzliODDl7xakZ+5NDlBjHvadx5L6LWpCs3YrcyZY0dYAkhvdgEVEOWIjQdGF8W/ysuxHtX+eDODv
cIWx4esQZbP4WDFH0ntOstzN6UhPLAcMX+LlUrC/S0G+1NjHCOJ6W29IiMioZzoECT9pZ1fNufvS
Ytzxb6ADPdv6DHdY6XAHi3Zr4welD8nhiMgHCFk2rW5oIUfUTLoiQH1FIdZt9EWMsGNYWH2obJAm
sgoO+cpYlBxmfg81KUVgacppfbefvRMvbycMBcs12g4wUcMXC4IiBQWOwQNR+lwUi4ayKbwg8wte
bPYO0yfCPQTxfAVdqJ5GFQ6li2ZcCY9FjZZV7D5VD2OY0ZYoTHVugSoc9+B0tiqHQCpzI8TujpYK
KEFGM12A8htY5FYxa8cVW23hI3+BGo1MY7sL+gaS/KrTPgRTdgRXiIjxuptu2xaYFDo69kR3VDyx
gneCA6tQ2CgS90Opw7V5kSM4Jl/tG/QL8kR0Yoa1qfj7y0uzH9/ZuYOvKGkLqLrx73MAxGGTLiBi
bex75GimzEDr5vVuP4GcHIpZo/T2OH+eO07eEEMvmKu5w87B/kFCRCiFkIrNQ5I+E+9vMs/oXM6R
Kgzk14ze4Q+xhrGFt/c17itoMLYeQ+hGMMCVPA1NDhYcmXigIYigu0zZ+4eoUAqMtZ99ERaSYfi5
cboR7St+pcMDcg3ag9tU2eEg/5dQ3D2WR13yVcVpR/u8em8pNY0b0idwfpQVocT0jurHS4v0ReDm
1Jm0y793VN7ox9bxGh8M4mYSiMFGCMK5n56edbS+Spxwkd3ClJmZyla5gYzYvHfTqWusABLSQ0k9
XdtYq5kITQBCTzkTDnUS3h3UKjedGy8reE6Lt5NzMqs6nhv6afpczt9hTQZia68PPY+k156Daoq4
Jhn6Yj1BKMXKHGjgjMqQwwIj1M2+Ywuw8uxtLaHjfEx/biuIgjR7BNmzPLacgkvCMm8K5mb8BT1y
j38KbpoPOCvvCAU5vCHHBBuX6dfAa1F05NAYXbj6PTa2B2R7CpRzS++P5fKXL03Ty4/dvFqiB4mc
UYskibrMfXSH9FVJwnPmF8bKRZcNGl/qdbBzWc74eU0j+SHPutPlsct4b8lNkqWxlkeAdBASeBAQ
sTn1To8T8+ylAGtFLKCMbf11qouw/h7iPwJc3qell7hjgikbFLmX9TkG3Oukv+mxPKfqilAdX2E4
KC6JfP3NGVHA+wHobXfzxCsh07OBgFEhzDZnz8oZz1Dx9mwp7W/NK7+0rdtZAL2YwGmbJYt9paE3
BwNvsIGS8QUFBLdmUOx+rncooGyIU0o5sNAjL+z35k4cD1+LCgtHym17G3+6swkA0fS4MzaY726u
ULL9Ll4hj6++fVAZDuKvsUHyADQNuppu3Hix6Xzn6Uq2vQHqFd92dD8je1lqBO3c5pRCz82YJ6uB
tpEFz14DjJm77K3xaqST+838YIJ+9FvB7aEs3VDc193sm0EBX09GUf1OYAgyBncX4qCtesNJAYOh
AfRQouIr2Qj0jFCF4Sb/yeT08x6xEt19BuhYI7GjhWXA1XDv3OH1ja/wUkWwwhdOiQw7/98LoLYU
4h5IlDD4zJHQCoEKQ0vke2sLwed+LnRkGr/y7xiFIyDgyA48jn+yfxJAFR0sD389kCadRvoPUD2S
P2AsQGkGStYCuRJ7OQgWlh9AInqZ7OaujkKRKIKLVqX4EUhYETVJLiQDcXi7w0oQCovf/Jfb7vg4
bKn8V/wW3CIlyksf3Jdp1BOGjAGEqqCfC+Gm/IJm03d7TFEeF183x8ZvfPUMgpMwSagKlZ7QcOIx
IY7ooprIyAJ9h32OtM4UCZ2JQ2Z1EjhCgWGpdpqd9Lx456UpElBpJH4EEcDD+4Qst/t2+2vhDsuW
0Ou5rrZCFEqESzXFLCERVXqvoxy0lHV8ddGu1AXAKGi0DhAnmnFcojskn80XQDWYc8PJilQvLRBU
fG64hS81qLndiiuyKO6MgVDuSVGryj5FmYtN0ytJvngfTYj8gEFErQqki34WH7/yi4t8RiRMkKJw
uJzMeZriEpDdUbV5BqDxQwV42a8YUuTFxV/JeiRtHQXRlVDDK37bkmUHDNyfAOnkmhTiGFfEhdph
VkR81QJ3eWBFKc8ngXou+eDy3PzOKYai27Ya3+DC9duxbgcaLGQMfn+H4gkXPuhQ31a/K58L8Lja
ZRFRFuAhEZN6rGOZp0ZcESbreAVgI7AgjV/Zs0JWkFCNAnhooDP1P57OazmRZYmiX0QE3rxKQNMY
IeSlF0IW7z1ff9eqmnODkEaDabqrqzJ37tyZdV3eMofLd4cWBOb5neifdUWPHhZs4YmopFlrXR7K
7HpdeKLfVGvbPL5DI9J76sx26XQmKDc2rU0LZoUX52+4rTnNDvJJcftQRkpLESArE4RBfp8OUQ90
8SuTDfum5xNyMPotvKkW2zWzj3bmom5pcEApNyFXRvrK1ljdDc01UyDyX47sU62fp7XRmpZeRRJN
0zTzyDfxbZRs02BhS18ku2JtSmDqCz1Aai0aMCSjrwta3dPt7JUtKbllmEqCQIZv9VVJDx10mL/V
u0xzGjppUa3xXkRIwjQpU6B0fq/8MB50L+p6vzccbtkDZ0EqPiFIz95R+9ZafxevNxnsj3JAvnTc
xbp9ZjqXZNOavGaa9ArxeKuvjQ2jfsqNA6gtnYPF37FXr9MuGytzEMquc7ytSkeIusDgitwvxQzv
OjQr+jm/59IhZUJEjVyhybZO4YkqPFOa++Y4rfYWfxMa292Crs7fbHHFcDF2lzbFLPQSudCYfZwO
PxivQRYOiWIUknX5j9nf6m9O/68Rmc3xE+nQvOXlRTgWUrbtXP30cfkdteBV6OJJ8niXnB5yXVOI
hSahzdM6XdxRV96Fbphzd2r9Sp8yezYJRzJBnpt7vuZBhufjjKyvkFT7mV6uPUOil21eqa1tn/8I
zakt7Y2OBOngSp+cdS/fM7pT0YOq+nhsY/W6NgtDrv6DrvzHpmOk0jpIPDroY+/GiEvWN6gt79ed
PZtYdKvEMMOuShbUFx30Bp0cOXXz9ATfqYnPZfEWBo7s6vx+REqefh3kQSekY8f325Smk13q2WiY
SZXbbbEKxXeu55rkk7cQ34vP6VOlP7sbPy1pskULILKkVAs/je+Hgy077dJHQskFNCrFEKPW8t6c
/zEl/VU/kzsh2/tJSr4E90pbbn4gE7vDQZFENGXH+QGzIWXZZNhfft+sPJZyN9XeNCU9UunDdPJG
erV8lmnudXiBb78nrZ3SxYdEdnl9O3sxQU2ZyYBCpC196IrtEuHN/CbXXH0uuVXlv1FrndIO7+/Y
pQynO76Xh1x3q2wGfmmPu8AYzMI8c+NyclnNu5CiL+gk0lx3xF4f5KVR85JuXr47nFlSyvsuXRjY
YZyeF7alwyQubw8tivypWAXBYaoI3qdpkfVYosNV80JDu3w78zhNd4jQOH1a2qRsvt5DkZsMpy0b
5015MvdI4mT0JyScdukVlU8qj7R29N2Mjx3s6BXlpva+3QdpRqb7iYlee+QF1MnJ1fXBPuqXpPhB
3DDulh5pkdMtflQe6ciX5vqn0HbpjbfEL6UtECeB+otnRndssY6SYIoVmtytafNXc3P4JMNvOGXX
TDWpcuey7ZG7x/cO7OjQm+Zh00k9tsqDUt+tEYqDS7vStyRy196wkTGfZEVCWXeHPczUgmWI/EOj
TpaSALhZ7s1FxOMUTHx9vLh1eI8goOum4dmEv9uItxU3uATdPERBzZqoFlnPCBkGipX2olENrQXp
tnr5nL7vn+Yk95HNvU1YxPZ9VNyCuCpdIxosP5V/aNhXrzT2rCy6v7SmIF6yIgX6H9oWEk0GKY0C
Xd+iUknVhsIjJA7I2FQ42Ugy29iqqNHkn9rFD7oGsl3EpqXBGydA1Ax9DauNXScDSmNuBUOWTeyJ
uPijQ2KT1wl84PowtPQYp9MpXvTUOQCmDp0DpS0/pwoeatNaITTQM+VwgvSTSx1HyPNaH19D/wsK
oHEP+kgb5eU/xITSz5sOFlWhAr2wlreYfsor2AEap022OIfSVcQiusmBerKoXKcNuiqC/Ur3lECN
btbfx+8T5ar4MxbMvHu6XTDfvMXDXrl9eaHXLe3U+/m/swV1TI0/gg7yR43pj5VOjQUBy8vhE8kK
GgmcFu1vaIWnlyo8ZX5qQATai9bZ+JkehSLE+cMurcESX7rip2KTbQ/KQKMsfPisv6dCa8b42OWx
LHYXXibCnXy9GCAg2w8mFIGtUCbDZJwboKOk+gbYTWsDQi42Qc82UYcPim/zu+UdMlYwWxlkIgAT
N4Ch8TLcu643zCYo/qa6BqcaX/HuVnss674ymmXXfpLMWijXnlj8QjeVeA8O7dkfjohFXX3G6WAJ
2CWEnUPG6bx7YMXum8tvfdihrQsH23B7tUBZbrLHoZ9vuoZDGj7bOpAdCd8nX3A6rIhCuqZLRIMB
BH5k8LqXh0Pb82SWME+EJWIVO2Xiw3kHz3JV+k8dNjMJ1OB7dh3yopOvM63FAMsdsqZ1RpXkBO0G
COoB8O6sCw5mvIksQufSaQNguutT0gYsZuo0S8gF5qd0ayfGTJ/eAymqq7sM+U3KjZNri7zf6GH2
UhwwRmPIi+GzhhvDBxfKzCVhnkQlE6ZQA3Og78a6Cw3G6GKIeG7JzBmn1ARhUR3HLONEI88BhrH2
vX2itI3U9ra5IwQpcAfpEkpdSuam1i03NOjli/Cg+iwhtqNOghF/g+Rs7v5oSHLnLSombp8RHA6U
0PGbAuz2MQfsyHS2zdkfodacDNCf81dAcWlj06fY4nE6+2OuMKXznFKBNtEaMt90YrsYtULeyNkr
4VT5zjhpSrQ0TiCA0MF5ylrB3OO8a5tLAdS0O07o7mtvTZcqdBfI+z7PxxtcU+0ny9Wz+l7zg2wy
+ds3Fx1c5uO2eQAK7tZ0DPfPEh1a6auKFOyCLsruQ2gHG0oYcvVJawsUmLToiccWGqiWaJbDfMvQ
4JMOERemn/NenLWmh02CL8sxm3wG3h3WyEnqDAMoNmZfmq8affHE6HFejbtiUWbj867tVM99j+4m
DwWyvKPdvXUoR8S6dpbNkoEDExMXFIMN31kLO2+qybTHbqm1fsx1s41sZdvEnE+AKUrx/L0ZaJ1R
HWJ/N4h+obMbh19kjLT0DX7gg/61rwrzlKRSel4gcaTkj98DlcLs2NRZN9VWqt0rNRHMzfBlf4rn
arRZIt15RYwEYtimp89jETxz+qT4NdXsUKx2fD7S5cmWkfzHxTFtIBvBiFxaZVZEvp5rbB+I7O5L
t0dM6orIj0gLE3VuUDClJcYvhEaqaDQMi44P5D/YsGnZoPTh/FyjGTiR2YpQtPhKAIUdJHQimLGx
7apZeC43Z+8FDF++bkh3eNqlh3Q9oO0wk8b5hdnWFhTcbwvUUNvQ3XHzN8vhHtbgjPJgbJd1eOvd
pxK58fsIHLjvI49miPONE6iJVVdMaBv1Xe3RZdW1kU+YsdOUfvVI4nA8+TZJTqeZKsI1U22frkF9
IuA1kllFeXSDYXgnd6IMARA9mFTKyXkuWfV7Iprsn41aSTHr2l3n2+aJ66ADbfPcs2ettSTi5jw8
hl1si4zStGFwfvkyhB9/XFp0ALpj3ImsdWRspWPfZQNg36bdkogoQwp/eK8Oj4cfSiV6x7tdSgsN
SiLINeZvsvX1Q5FDSJngE5rXl9nP6Gf4XUpIl2W/7cgrgq/Qh5cq9z8K/nFTL8M3qQdPDzUbaMJw
LsOJ056A75z0ub0w67OfxQgaYdHcP9sQ2lPzBLe/BueY6LTyg4SGZb7p0DV7nNBFrpK6rLiXFKtD
ifE/w1dDsQ0Fwef3U61e+NGv+3SmucPCe89Rm3SmOXrqnd+hiyZfyCNYj6uOBwMBsG6P7/qCVafE
p7GQVF9BK1WwdfRfIP1HCpPeJ+UGn3YqaYnoGGXU7JcNNnBMmw7pjGdkR1gGT2jVWXhyPb79CM1M
u09Czz3b0JGdIlCsdAs/o9dwchN6YkAB0trFryg9GTcWh93hp619wYjwnTTzfwMCi3S0peWP8gcW
nB0BmYDOoSPzr/whstZPBkw8ZnqhpCBKodCd2IIIrllEGav3WHd3fwSECH6YqTuCvuz2Zodbrg6M
FGgVnAogMSdINY2w0OWnI+IsukW8o8QcpcTuhFWIGsWKqzd11lfev6esvlZq5Z8rTWo/UMJiVa4t
4jJoKVktaPRA/lCn2Ng8RiLs8OgkPXEsG0crBbXOgdYtfCNVbgJRSn9b7HMEHKXDATQDIJMEzwSN
tyeIthT18qV3uVM0u2cJLfGk2y5oLIRk0exLE6jy5lWIbxyGSEAA4hqubxrrN5GI46mDOmCms4Eo
C3xQfX9bul2GdQTL1URVCUDymTkI9RSiI8IKQuQ8LoUWrIjfK5QAiI01pqh8mIy6C/mRQBVB99uE
20nqxHMelBuLL2cx6JRpu+nww3O0Rgsol37TYt1MYDYERtUP3R7BAPDJcIlgR4cJ7tKszLvxUcXv
Grpl+a1nxpMRQonWIEOA2vpr/D32boupCYFPe3JXJgreEhMbF29TA3xUM3w7pAWnTz8MRg6QEvXV
S3pJ50m9oUdvTYk4onCeRksojdfMMKNYzCQRmbiOThNwqgfA6prxlWqefizxEdmOO1xGwyTEmsK6
6R0ocXXWrOraLVUrmAsYSGkubRiM5dcyMHB034bQkax1mEVy5QZxxujVqCKfbN/YL4LYKUZO3P43
h87ByoI5QfAMEvjD8bu0t28R3DNp0N0rsgayU5ZxZWc9W8JTCULVyygUomySAviBNpDE7vk2Nrua
DAnH8i9UMxAQo2xkpwsIFfCtwys8vrIQGT6t/VZSy0WnwF//UGhmvunWzWwdc0Hr5NyrMg6Hvqw1
i4ZyQB/XxuonWy/CWFt1hgdNfO7KK1hybi2Yie8qM++QkDGaUJkMGl6RIkOLIuljBs0sS2wZ6KqL
TCOlwhNnQeqfhVr6s56xkpwgWhT2I88CLFhXgJwas+73zPHv7IhGBy4QMjwhDLKkqI8MZLeEtxT4
OllRGp3hBPUinLh2gEJI+4tPKYE90mafxu9t/UV0ZfFC8tx8QYI876l/fFhx32u/R2Ib+ed5W/55
D9AOC5JFub8NDDRXyRRZ1At8Wa4BdsAPRnaaqnXO2f+tOPCy4bhWW55WMXyxHLR/1yjiLjfnrcuT
ARQSkiYl6r+OvhPPY4s4HNFLa/4RhJjBoULs9vj5hfRNSR6RsoTim/byOe7I8G7XqdwTyTZydDdg
i8Rdx9fHvRlEIDHHew3tL0sLfpG/SmQMLh14ZMb3ANM8tx8AcS9eBtdIIzWSYbOvmDJcfY17496h
Vb2rEbiAdKAkpz2aIj/siJ/HPahKnjX0rnXpQsR7XH0ezKUM8u7hXd9txa7dCY9/Noj3cmo+j9fT
yWqwNEz6Sd7oD1Mtw+Ih7mueqRwSaFqYIrlmgcsaXzMcGA0SlMSQMI/jAiAT72jOMF6YnwK6BGOi
M5zF4vfaGaZWpOQooLDOxbknb7cRzfIVFjhBXGBfRblxI4rZh++mb0bfz+i84hYVvs8anX1fzm3f
z7IBJ6USPMqUwi1apdZuYJnTKblQuVSEzCq++E7sGQGCtVmCP1/3/e75QH0N76tQUGExRiUUZKBi
oZ4JLvElVnIIF31AyDxYx+MRKjQDxB/gG8PxSZqAs3GTgxM1ergKdlwIlS/14kuubs2GlWbS3kPM
CaRht/J27PpcuQ1LmPp33C9iCOPINoaYkMnd+L5I0QbNbHB9iK9gyAPDBgKYd8UDhkmwv3iDPS7O
6Gzf1C/w4DcGA8s5xixjkJl2lxZrDNtLbz8AO6wAMLPAknL5uO7C+mM55YHgGnCMts+RUznys4Qz
YcEA7Fx0fsrg2MVT5P1uDCJT4SYh62T9a05kwVongURSyG/cUIVdS0qXm7Ym7vgpCqVNZgM7w7mR
eKmlqLDiNB6ylkybMz9xpdL9Xnd5cGCCaUorffg0olr/jt7xGMgFcYA/kg2yAeBAGrdxKAFkyPyR
no+r5dQir89CBIulckU0Ow3+p1N8FT4bjByfNTQTgpBpy528yuCdPeEII8SIOU5yCMFkwmXRX7SH
fWBdGSdSHtrap4u29SsULX7FurUFhZ+uKIvKLO7Zp2wN+O6MKKBApvsx7R0JUrKEsYa0bteRe90B
uixFJKAL1UDW40k8HWEtCd8I58qwl3ghKGb3jQgBvuF7nA0izD3JiMiiRHZtQrqk2tC4ZAqMOxp3
cHGZ0yAUJZYR9YxvWWLnR+IkFohljFTbMZP3P541nUHAvkzlHJw4cuJ1eiDGwlFyAQavLLDn85cG
oAycZAWH1T84DFhvrDlX7mpA1RRLREhJ6xnL1WKtI/WL6LRZ9p3Fh0dYsOX2hJ9Y90fFagCJFpWG
fjjsNYq6s15+GiWb0w1oUi8OxARgLkKtIMiSjyL+3lOlaB3ilTI5rYplbY4tI4tEk+tjR19o0SJ/
WRZGxIwLFyuJmRAq0drVrTb8KbYPRHQXtm4x95JPJi+BS2mWYUZdlaZINBiWy0bMbcmqV2ABK/le
Nq0mhHJDjVybmm9+KsmuO//MsjTWn0aCC1oI2NjBf33H8tPcNmkUMi1UOrGlRN3tVk6kvP1Zpbvu
BvCQbV7ow/9XUPx14gB+gb+rlKcvb863p2bmg8wM2Wc3WZl1w4FoTrFvD1ubut0ZMiGdYxmUbR4s
kiqxb0ixTmMGMtSW8s4SEHuHGU3RqwTxIqEzqEVxZK5J3NC7ASRPgTGXTN2u1VzGHNn3MpVcNMgg
2z3ie9wQxhjETV2GLTd6sdOD3zsBSdCMIin3aWDFGdR6md4svbbLfc87x/VSTtWn68yiO0rpstM8
0Ju2sW+TXOwab1hH7MyRPEFOTgEAN5ndjiRKdAUW6RWpL6V+DqWz9nWdTu5Ir4CxDRjG8FrVXqmf
AaPXCNSEuUJOQCbVcRnCg30TzsHbLwdq6PEfCiUl8FF+3r4Rnn5oREyWYyZhS+gET6hMJpaFmMWA
l9unUATpyr7Q5Tq4BQ4cF2iG9UjXX12qQWNkNHXe/lwesC4BD0u2S1mf2mb8tm9afmekVhL7+DlN
r98xAxhwaZX2cL7olEV/JNFd6h+ZsdLcQPoX4WwxpBeRFXkg6iA40ByHbxbSwxthQnbZdvpKFOFs
r/2f7ve7yEtRgrvmr9OfcYdpFSkP4tsPxrHtp2LU6m8gLdHr6S/HGisAALhrrBjFD+QuiBit7i5x
b/NPzBHaqTgfqNdrr1nhNGiyl8AAwo1o2O+RlDE+NmyOoTTegRHqIB/iIs0g7Zvn7wsVpNaHhvga
/C57TZTNpUieziFSDErWyf75okvDzbFJIj4EoMSt0Kk6/N4MYx8RmbIv/t8Fn4W/Sk9ug+MuT46e
NKlM955PzV51yUhYoAYKJNslGTctSBEYiNcd/PYOz03rBwhwwn7H3U/RTqinJCWKDcZ2eLq02HQs
i5pBkYfuGrcbHjIvci/TtqzaeqDLxpn9gm8hu2nwQZcqPqDfQt7yO0f+sPTgneGd9Acsx9OQDYWy
2C93DQuMYs+oSODl3mF5nMTqLvO9p2RGCzn8w9ZRfwcyilW/WnXDK0HjLrE6lqrgfx/Wh1l7jLS+
YZyvJWaZYqpnvTKussiPHQEmGBlNzPGL/sK8wQOEABz3QbrWuaOXlUEhcQZSKKHZEdGWnhBfAriN
XmSXDwBvtQA6/h1emtTQj6AZWUQFjH59J4nApgMhbBeyS0E51BHRLPD0hq2lzyte3y2mro0CCMaQ
6fw5JOcyb1x74iJCCWLafNira0o4teUMIgnmzYAlAx8hPiS+Xf+6BRW3jMgKShXyc/+cbY2JgMRQ
9KWE/tR4KJPZ9ffJ7lFDIhYz2JFEzYZwSBQSidiI5Twnclts3a76xZ8rQZPvKnanLcKd2/1g1zcH
5k71Y/buySOmoSDnAbHcz+4ejBfQoLwg+/rQr2aXXhuVNoIcjwDe2T9LAm9hG5l7F1hJZ5onWvrN
twjlYGet+ZDt9aLzXOa0rVilglkogKqPP6eHWeV2N2DTA+YRhePcVSG4P3s2RmaTUJTnjeOj0y0g
7Hr1V4Qvx6prNsOvs/Z/hwefqf5aOb4IzLnu29fBMFTbGcbbTKDAXzT3SNkSoi5bG6q+78Xxi4Z1
5zK6bu8mMhH9oG178D2eJI4C5yEXX3n1L8Mh/+d83gwyOBWhUYVrM9anyhrzQ/SPKfL7zQWIcjxP
VS8SL8KyPNt9lT+k4uGWiZeoo2PBQc1Ylbb71GJqv0cb+m8WE/cg0hLQaFQL1NZhkQ7CEiGBqxtk
lwi3DbjpA8jktDHUpa76Tb+D/urRKex0goPBsnkTjSG1QZ6LZl+OW+5Qq6gzIf1BVd0zJg+z52OL
sSukNbQyGqx/5BfrSeOkSXTNEBngpwEo32ITy6QP+OosZIRQJtu0uZK9kRbp+E7UkkOyJ3khwPH3
8LvGrHXOQs6FtbBNil/y3GToOntnHiurWL059ZWMSWWr7qLnD4vdkKFE0bpWei47hKe9AnzLz/Ei
ouXVVGijaz87k8+vmAki/Eg9bck/YO1vd1AahCrAnjOgYg1gySVrasNLtMK/EWkW6/mAZbxC0cqO
svBcsqnbEKoAlMs2Nxwiz23xN02KdunyQTZixXJbNa89F9SiLvmxYr1oOrwrBh4GUf5oMgjXIFV3
jxoT7942QcPurRTpeYuVA3r7pS+vDQkeWNlvdnMN1AdSwU/2j+jiCjisaR3IOQ4i1SExt6WwYTvY
3z6KT8w5IO/7k03yZ5dqbIpNbxil6mzH170wsfLNPZZQKaJtsfxYrpFpFwMT7F07sI+DsaSWb9zO
YttMXSijnFCS1lFYGeK8yCYhWOMVfx9ggJGWyG1koOydXqi5uJPMT9QO2RchOPvXqosQievp92yt
TTge4uew9DAxLjFbHfz31+7zCOdnbC15J3W8RJ0FVUd25krWbiVr7ordGtTgrWCeX6QJqyRuXMWy
z/LO7rk3J9E3fgL4UwmLKIdX1ItEiGN14KJh7VaAx8BkwTHgvyPbTXsasLE+zc41Pop1tZ0mUyDK
n9FRPUiDC1tL7EagX1z8TtpAWT5l+wOBkCDZeZh/VFc3Ynu/UToEWh/hSrBVjNSa3QCFVxST8HcZ
sCUE001nCWCAumAgcB0Ej2setAphmeln+pO7f/sIcs2mi2nJiVvVSpl/gA4K22GuISpykMhs98LV
x8GEXOYTSpwcLfPiRoX2rdDnT8lgToPn14Lruu3RIlQTdSn208wdlXX4BPszCCnl+1U7cUSe5maH
JIa5M+2e4hhDMlthwMRzFQIBz9NZk/0QEGQTsblIt8g1Ztu7P3GYGHDT2L7xCn8vsRF6f3V6sgM+
YN8EE3wKjUdgb+WW3DrV1h/7rz0k8bC5qV/o3c2q18Yhd2yIUXdQq6OEjqTsm/NVfhLF0BcjXYBv
QDivmySHjiYfdDSGHEtCDskL0o1HogrDCA2xJ4y8SdSnbZbmj1AW3J3azanCF8UdMbVMfjW9MHb/
ttokn9OkJwYz691kDm0TNV3k61p23RilW7ZDvr2SwqNhXnffthmHLzOrWkuuzOoAD2Vs6msezrln
Z8JrcvrOQuwa2RnIxnBdjm6TTAjUUeE9C9D0dcE3spJsYRXhondqSMcW15CpDnE4LgVr2oD9zHDx
6EjuCL/xoyqTyJxTA/Ms7Zcj8c0uVQ1aXXIr6BqDk9ZR+2DDjhBn2xBpQs4/ZjjMjcms+b8yG+dE
zm1PrLclM3JMvZ2LwBGYyZQAL2Hs3djEgJxul/guIw3/DfFoaAGybpQ+fN7uJUGxzcJ0U1mnN+Jf
cIy0oVMbS8O9NPfnfY1qVsRo3uJqjedqZDPMSAS2ZvGXaZ3w7QZ6+/flm46WMlhAPyEgSSgYBV2Z
kzv/oRBCk6hcptaS5coQsgRup5H7EQs7sC4GecBc3/QMcRdBCpsn4bcNUjyWKgZyS2HWGUtKCusY
DWsyhjmd9Vv52ZRZFUmaDFvk2owO0RCweE17mGVXghVZRpNfJURepSfOmADJ58m7khlN99O65LPp
sFgMU96hCnGdenEmuTzd8geUGWOkvXE7VC9bwY8BcKeKPNbLIJtmSlYmXZBNh0boAHMebnQqfaDH
viY03OjZ9SWLxNQ+LQesJVbzW9LB+UwTyno2uPBIRZj8dDHHFeVyPoabL7/gTa/Q79HXKJrEwTtZ
opMft/a3yOKB2MfgoRUSwfFTQBCJTDl5ZDFSj4WU/LKYK2iwzTlvOgZ/XpT3xLEfvU6+Vg00OfAJ
jMPw2bXvjxG4/6qArJsNNLXpvXUI5SeYcR/+dg9Z42xfI6JXy2B47+/rN13r2YkP6t7DmGc0ekfZ
qKVEOZmoeVAsbACtp/CuqIfjTRQYN3MILI8AKueJIi3vsS76340EftH4EZCaRe6zZbVJYZ7u7PQk
SDZ+O0ll/gZuBvNIZnhw4Ebo1LSeC3u+2UlNjk6MjQ8MFN70dU3aGpJJB7kjtPwXCzYRbnINJv68
SOe/2Xa3enEFZgeRsNj8OUbSGY7KONXe6jSGz/xG+Bf2avSt7NjINRNOMu4SyM5ELgeP4oCaoPXj
ftQVm02uB0YFRohqL8ekxnpZvsnHBDaGD4fp/Oa0jlPZeNX1D0XULHKXPCA6LKR0Htb1Rs1o7lFr
4K2N99wF6I0d0ayYbG+R02HlfnvLvKpgRVDZBe+GCi/o8pwp1JU5I7QkHltGmJc/UM562vmks657
gfGSNUIcKQADJZtrnKQXGmYWn3bOedlQWy/wEubXR3/Vj0v7zInEGQaJtA4KGnknH/s6bCzdu4KG
WF+n0YimwxnpDfFLJfHlZrxiT9RTdXxr/OVt9ESc5nJr/I/gI+bZXSHLt8jbyO9oNYJpg/j3wryT
DjgqD26Oryhg2377TqTX3tD4RX6BXwNAUHx8/GaF8HFki5fEsfDyHF4XBVQRFyFEYZcg8vQBTqWg
SOV95cQ63Yg54hCgbTbx6xGu30JGndyWUM+Q1MB0nWb/6J/arrF1mEPje1QfR9VlGehD3Tl5aDBs
2OwZoAqsQ7H1gqIJ3W+O1LMPz0rglyVLhFy6/08xEO6Dx6VO4A7NF1jNHaRNEpQop/S8vL5se/gR
F703yH5g/q/Arc3BJHpznIzOEc6QW4GU2vsBdqPnnqhsaAkgXSmLjQsLHhU8rpY2F8Nk9jC/zwWY
Rtj6t8f/EuLqKH04AGYxYrrLJNjsbpgsINhFC5HQ2wLz7Q83FKEzaB55y6WCnpg/MWotMLRidE9e
3Cu6UuZg7E6OrgMOefYnxu1g5Q41hYT+IZGilZq0Rh1k/c0ThIIEVfDmr74xpiS1OCFFiZ+nsx8q
a7BISFAeIbzL1DIcCJQ2MPDGYD6IZgfjzwPMti4nf09TSoA/TS9p7RA0MaObPB3T5li20l0RTzT/
yv7Ym7OKHKFqvpQGcyO0F5M2jV1Ipcg7ADXYAYSayGRlvz8vB2wU/gUltf1rxiV70QIx5SpLSDlg
+HfoHUpqlDPnmTAsvB6ulKa5ACqbyZ3uNu2AZSilCGPzD2M91d68xYZE5j4MKIDHgds13vKZMAlo
ysYN3jx4vAjRYurzdMfeijOq+wvfNpCzC5+EN+FFa00FmswYbnNJryXFBheKpayqI6L/grqjFBeX
6kvLZMueqM05+hKTk5cOYW3HSDlQBdIFIbA1uCWShhfVG5Pgg2l75e18l4G13Of0NxYBqivhASGs
XOQ/O7D6MzzAL5aR97sktU3+RKtsSpJMOnHsqjNsqBxAMwHJqMot0pAmAXWFbmE4BamEk+9Bs/J3
vBiq1ZFXeDqZNHIPy8RicPORYgc/Y50aYTSb/7xKS4wbiCTEPITXhO7n3y2jQEBPcxWPAqsrfyuD
a4GRKU+QtboARpShs8rNQWBXHEZVSnTag4bkrIpfEgMUlZ4wrOIzsoJ8PcPXN4pneOGZKaXyvdY9
ejyPo2DHQZ3UcTTtMYlfv8fnts/eUCmbyGJI3ywH08HfllNQYLGFefh3KQ32L/Su7hN2Jt/0pac8
HS+dC/SWklrnTm8Hxc4GoqMK1bB+2KA6JZHdMgHNCYYSV88qg3rVc4KbZIwkO0xNR3WpB/WsvAc0
EIGakFO5Qmn6pepCVISR8oWVmTbOPUbaNDfkyZlXTXcjwx+oBvf/57tl4/JEST5E6vjhAt2qFiff
nD+MfmxQbt9wFTm1Xp5+7NJE57YkGDLLDN2h140sbc6HhF3EFSHQ2jXpU1+5lTCrJBK62Xqpvb4b
3cewhG4n1HTv0iLP+9ohNR3Nz9MSktezWkHmmmzPBzyag+I9Dqpck++P8s0N54VSl6uWRJLxyZB1
zGKqMqGfeYGuhQVM14zk4KG5/TPfWCIVBz2XZNl4gyfXjQXWrkAIWQB4rxvnweqN4PABTozMLOK+
jgS+QSPyPiC14Nu26WTxPggoW25yYZt3f3zFI/kuY1Tj5wkmcERsFoiT1vDH7CkWlrCzSDYoR8mE
mXcns+F6FZLIf/3NogvMPVX3t4TAzGNRtT5cFFMCp4MOBtXbfVPpmmtdeDFFmG7SRyHN8LYDH/Ak
zt41KgE5o257FmTpjgMLBJcwTSv9WMhkOCRm0ToIsoxUzPBcHih1Jzzjf9HAAJW3Tcv/hRkiExKI
L/4tJEXOKetbIVlif16axAWho6APNV9vRnisDo6k072Cp/VgaQUnCDLLF54hMEjes3JHr17vprWu
m+GARqMuQJiXe4xfWyEaHPY0YyG2453EJBQQQ+FGxb6McNQgeUjKCxhCwCEdv4LhAwoTO/CnJtNh
FQgQjH6vGueAqagEtaaKYaUnjhDTiEY0Lq71bC/tDdJUlRyVfpUzMZb1eSILNLbsA/JgLHt9p+id
EiFSakiZvLtUBTyu3y5UnxqpWkAUOWjFvEI+iRIj2gz0uBZsTEF/9Y5iNfW80558bxb1L0X9/ATw
yKVyZMfUBJwaqMMNHhXb6fGRR5lMop7T4iRs++5r3sNmduheT4dNhkvDroH3sWvt1Zh4YJDmiI+y
pXCQf2J/Q1DMYakKpdCzPqBTiATolDOk+omhtwYqug8dw7iducfM/s5/kaLBi1INwaX22MqS3CJS
ZtRfURJpDLzY36zMY3FNuTT3KGQmzgDgGZlLzkGb/tHRTLjKPBXThmoMb0i8JYHr4kjWa4Tr5GQU
QnMzWDwOreS/s4FZHhAWMxVdErTkqE2zb5Vd8ELEx3KcCinPNAYfoh6k3TbKDfLw0ma2CZ+xzmm1
T6Rnim/5RftQ3966UrVw7YwGq94CIulM5yTFIqWOWaEShZ00S07sjE066H7SYnGYayEzw8/8PmJE
0V64bFGtDwv6ypTyVZMNNYz/8T8Ro4i1XQPUwvRpeubKJfwDLUdES12MoXaMrSxacmU565zyhilE
AW1a7bbpklYHlYcwBmUSiUwxlRBYiDpqzR5Uj8xagGFWdYCvBAaRMhXRg9m3N71DY3bneS5T4oI3
agUcXrnVCOhNotMfh7Gvkrn3DohwI/GCWqenJMz/Hf7YAJd6Dogn9wg2cKdCLwgCN0RuLkpFu9oT
VmWLQp9YzCO7a5Tkis4EOkkaqMrmq6+uAzKnTIj422zxpZP/gtOnxRHedV9tBEcL8Lm0au+w+/6X
bOAHCQYAA58rs7UaZoCy5ndYngFfzykYUBlSKKMRbtvHnp7Q1O90bMa9hd6YEzdMwNhs2NYYvmQ/
VeKsCAx4tEcdVElp/pOWYWbqaFaLZi/iV3NwfoOcKRf6VuoXKLPVWhMWETszVNz7C8W2hm3Y8Tzh
0LCnrNysQDWpkdHedrkHiH75fYVeoO4D2VmNUvQjgfIFoLuB1a8GhK54eNVTH42+sSdnT4gAqLZq
MvcVuE9MuuGC6U5ZzUVb+E3Lfia32XFDjUmbAiHFjh4gcJ3wnUsuZffM/KcIyFRA6Wv7aMdz18Sy
ue2biVctUbLtdk+S1c8SKqh6aUSpJOLt+tOcXs106Ef5pFjC9vukJ1yTCrJUxhToCh/jBSMbdnaF
YXWRGXJJxjqLpdtJH7RNq5IobV4+jZXsXz3h+wtobGYNKRuPO0bB4dGPHVG+72AzzPYTm2twkqEZ
NR8zt+rlevf9GpT2TQa8ZGoBlte4xAFTDCd/65Q3KUkt2z/zl+me3+Okjc4XZgLoqSZx9G7SM7RJ
wIKWYKN0w/QOgFShHiKsNIVutrg3g3ShOs5cq8ex7ti1Q/kPJ7divE2a0LyFqnvKCDX8yAfwCuJn
S1cx6SlGnsQi8t3sB+5fWG1HCdP5yirU/BInQJIJR1hpb56OxgQShtZ90BYo9vCyrJBAvjbXMBq+
l1ZGbD1ce7mSMq2hCSu/FZux7mpzP+3kGtTvqKI/3Of/KRMjNBy3dkP2djL9KBqNP2rEzQ+v0hOt
chqKzGyOwl/1IhLyEvKzPKlj+3xkaJR1TEK+lYvM/OTgqGQ+DLXxJ+2jhIZGNpAggYCaI1VBlf5a
+KG4PHrsoLVgiBwkdCVsIsEoaEpQsWRuDIO0J4ZF6lKJO9rTtoMm3l8TIwjNx40oJlBmEHQqPdpG
ck5GB3Z2QDuBnzQUtLQAVSrdMg3GDIkIdG6WdAXxhqkEOdG7o5ais0jWA95VR97zbEqV4CDIsQ3d
hD7aTEqTa6mntebj9Kn0vLkM4IJIAqgQfCX3dfnLpOuJDFB022p03qultCTefU151mv9GdXNbP6H
Fg4du1JQ6gggiKyv+EO2XWbebxe5RLsNrgAdiHWmyfCOUK1VoY0VM0/o4Av+AA/Ujyv69qhiEQln
kbDH4dFRaCTzLkoQLahwIUxF7+M3qHTxXxPifjJ8gk/RLoS4W+WM7xZLepSAs8MxynfAkadw7mjk
qs+ZjqtGEmaERQibNmBnTIT+95DY2AMXxALD+1WvRsFXa/TBBvPkkti7pnVWJd5jd2mfPvIfBYWC
CqwKatAC+5JqiZx2rNQ3Z2Xk1KIWKLpG2TOguiX3kbwUbEam0SxgfJjCiDlGuTCcAj7QNLTx4rxR
+1Xwww47yOEdaSelQXCN6SHahbxlpToczoso+HXFyi6KGgWHcbbT4ykImrEVAabpc2kpAOjEA4JY
kI2yFcH8B7X8jwlrTB5GFeEor8hYFvjLOEMqztJhL237pthb4GwKwO4c0TxjyqTWKPIkRwtJE4VZ
tqDQiKJ+SYvB35zIEytMrwCt6B2ImdXU+x6NvNBFakY1zEwHzCNXd8MCn/E9nF3bCU28z6hZiOZn
824N4cesvY0f0ouQ7L0/YORNCLqRxRKFD5sk8BVbdIdGJfIu0ohHXC3uFihj2tUkr9Au5u0yb55g
5s3BEfbpPCi+hhA0z+e7+XELCE7N4Mwho5MOaFgwYM6CucL6cgUYKYn9nAw0lKCVibMWGhralnIy
3H1EkFHYib/4IKhjCpkmN7FO7be5bmhX+iozAK4fU1FrpoNmQPrA6iabJ40R5xin7L8197yXs/GK
2YI+Q6m9IYLg3YjKUwxom39NnlkwSCQRC6tkc1y3pJGcXy7XA4mjsLRZ9hoAF/6SmhGXcUwpZSl1
7BTeg/1lOmqBoNM68x5m41UNnG/VNjk1tTKWZyqJIWqiTF7L4BRkqnfozQFqNJL0XukfvepVY5QN
RdPO/SLddFwXOWa4gZyIklnaHHe5Dq5IgZ7pIz6Ki/X/RImAUZh+tJGYjkC9eXgIeFLv5HTMUGlT
AG8EmoqfHL9MC5aOfcXpDoEuySxjjQ4GyC9Zil6PdwFH81UkeuccxLTWgllQt08p4O9sO8ugUF4j
Zi7SFAN9MpxFy/SSGuUKnWfYFQGuoQjjsG3lSSHyHLzEmt9yFMo1Cr1sfxfYC5PnVMK+yP+aNzYU
OkDg7JqXPhv/ZW4KEiN8z7xjo698mid5LM87bPoXO23ng4WsNdwySZmIP7a3oRwY+fQM7Kewwy4k
yhGMJdjhp74l9NGAOK+c1ybQxfnRBscp6rpQ9+KqUZ0vqnOxS7wrdhkmmTd2YhnMEWmAHRthpyri
GEtilMLMKNJZ9CZJ7c5MndfvYwaNha4cwiKEc1xqvRsz5rxGntxMnvIBlVCnt0kqoVRNc0RxrljP
p6ctM0iJsYysCtgvQ5+JeN7EaXgRc/m+3xUuBtQenMBqhjsV3jsl9UBeSdmymcrt2wVcBapn8oRQ
jolkFKCTiBDR7yz1Q7oQN6WpIBgLpkLi15zTKtAUc5J3MYZweGndyiuyNEf6LgWjgkg8sjhOUmmH
IpEgOTkmOAyLa3zVqLrHWM+6TIDevQcc9tiWtSGaVxARgoDuOgBhlQpmdbI4BtWfqqjGLelN08qI
26AedfZmF117Mdco3aBd0DJAKiC7lLMFdgT3JCMi3kVJoqnTOOpH7Jtiev+A9dbymLD1gNG1Z5oL
ks+ayEjKeEmnEjG1LtTZtsUlgY+sGwFh+KEoXnYlOhByNC7tsPiJOwlb2ydSQTOcjQVTZlrW/RKh
UZ4WNvQ34o6brqGah0ztBZE0d5Qp/GmspMM4t7adPBShyytSiU6lNZJkaAKyOsJzslmQHdXB2ryW
/vCBNu44EA06N4H2SToYFd825XEU9Kcx1WZ0Z2os2y58V/oTtoPnYLAHYeXgsz448LN+RRGSwWb2
xfVnbkWpmOWxNsmB6yTyobs6qRp2cyJtbQ3LhDDQEFGBTIztyNYQKRmfLeumc9yry9++Oue372NX
QALKM/susasce34RWxJQQYscQy2d212xmwFfZ3+JFWU5pHcI/vTuQYlDuyAr7DAb6GgsdFV5ek2/
nHM6dz2xZ05gOIjnqbDWteb6o60XyTY9uHkvc2H0qOD/Bm5CFvpi0SvC1Fo1OXfziGtdl1IWKm1I
2/WIZqT4XAb0OPlcEbxv8ZjmCQ2lUMmNaKNOTj2mU/V7Zmi11WZXTHhqEfg3yHfOdipT8yeQ2afH
JyRQlNX6reWEuIy2tbAvYYojC+OuaCHlX0YtaRSrH5DNQk9qJlzABv5awmN//s5s5N7K4iA3m3NW
Md8MQ8FHmQqAEAGHb3fpWjXrfeDRmYXqljKU9A41mMZ/1b3C7ysamqVTim67Zfp4Btb/gFMoBJp7
931osiUnFS9vcOGh6gUvwXax1B9TDh+KZWzTRIge3MGeXXNxCcJmntUJSY3b2snua+ytjjPiWdyE
IbfVlAtUg+rNPEtJdJ3afz/z12FrHEpxLHVWn1hFnSY9x5VREbUiKM700/6yv0rYxrdDb9XbAv3p
aq1KfXyo026jUhcYVG9hduiGt0fUU37eFJsz7uKA3Pz2plOxvVyxnelzbw70oAHF0m/5qf4zvy3O
3xazW6kj2bRVQ8+t8bE6kXama3I2UZ46/6BalodWF55cKK+JX/0Jh7VFlUeXNveT1eqCHvaO32HC
scTtB3Mu3NI/e1svU6l6/i4nnXKvsqkv33oleu/R1DH/dewVu+K1yLxanGuOkH9NXZkO+7K8ekds
vSClOGnCepHKMi0UpbgmhRBebzhrHyd6uoQ6R5o6EUnbqtNNdC3YMpFidzungC6z+GYzITtzEsph
1WMpCX0qwJGcw/+IOtPmZJXn778iqgRke8rivmuMyRPKeB1BEBFQWV79/9N6/+qunJMrIQgzPT09
vX5bAl2gEomx/IlNCgqNaDZiVJBKhCNYRPdHI6zXaGb+VCDHJDtQNqq4jpK3JBCPlDRGSDnSRUKI
00hcPB9nUca/nxCxhIBF+AiSTLnNgnytjkrwDkRQifLxqdB4bBFNksmO8BNLQERGj80mO+TBm+Xd
skHFRniAHEiMHv+CX7io6r/5pg0O9TFZhZMrbpdsow7mtA4C8vv3AngGRSOVtxsUc/C96HXQUIvp
0fml8mjZvtgYm//+cwigZ0Pa1lpB/svJ3i3D/zhU6TngJl5vEy1vfXKLb56TDLsfavZnNKoI1x3P
4ktQ/0D8MycWMPCgjC8Ec1y5eoiO3iTd07TmhH/v6oNA54GeSHgE7991EAJv4L98X9ra9DyciX3A
ZQ40WbB/ad9AJHGNptBb5+pEd/vicnwG9E0lH0OQiApPBWLN3gPKVu8Rjv9e41+812XozvvpCLjm
ZNXz5u9Y+hp4Rcpa9f+iBciDxzq4zw7dIFxjSi8oUMUrRvPoZbRAk/XpJoJ8NdxpPEtpL9ULnq2/
r6zttfSfL9CYf+mcVyBpaVQASgE4zQ0XaT8kplm1BwZ9TQfoee1JaHv+zIZgefeGaVq5OKNMeqOP
FZqqnvprBzUbPG9xegLfn2VDPkALsaB/J0JGbI22QGT6g9utwn+klZ1A8n4nm9nzg7PseX89fLQv
yEbUpRuDXt4CoknaG0hoAJwJKkRvugXBeEADYCqSDfDtx2XntuN6p1PGb1KoCFDrlPb1gYe/p3n6
l239VwO5nv/RS2BFiMstTTKhGEz0Oqon5yGI5IDL4Lio+crvQfyLEwmxYgdPEgxG5XyijTy8PqZ3
JgF9sQXDd0CnsW8CQC4AWPVkSkKPYH37oLvXQB2bizs9vXr5d4F1Z/qA89+o5as9BdR7AO/UgfMT
Loi6v837yrt6a3PRpzJzA3DaJvpL4cxhfy7kBLOFXg8uRLLch+5ZSxYGjffQ8+6rsPBCOZBmikvN
Or11Ayo7g2xEEwfak/SpjylX19WcNRw0tGv3DST3C2YW/fiXzwSWRiFu4S7LnRY47vKxU/1lsRi0
YFSTT+CTjoy2Uv5043E9xF9M4yJQXUiBvdPY9zkk1VzAthEFEZxOUOPppWdqpjE2z9W37iK3gRLT
XY9aqamWjazYPexVZTD31UO1B0dxQz+b399shCgcdO4z9+jz/m03k9zbZH0377sJzT7WyRbfTjxI
tuG/06v125XjRQHY4tnXhUYr+jfg+f7l7i3/Ev+2jFxaWM2de/ACH4gtsJQ0GMDkXPxfDWkpy3Rk
nejys62/w2oBW919wxd3DeEca6Bc/Je4xQz0sh964JwVSlf7+LIo7OMBiTd9/UyjZqmRJALwk//w
gfxSejMAzQW/XhnRY2dpg/VKjmo2ffj7dlK1bhkF5Wnv9AbxfC+g8XTP82ra1+yvHk4yZ2aD95rM
7geg63uLO0B63/4o8WLkVTh96O60uu0BGQs9n1ZkvrLTQR10QMcGcv/h331lNIXxniPfXtBsQF3t
cQ60PsBVNNgsN/q2Zcv4AAf11sinX2uWvHZEVsKbP33QYVy7Kp52DQSQV8yYdjJHqM1RpcmmL5LR
5VwEexu3BHjLcxpJ/se+2NLWWUq4kgbI+9lFAQx8cYY80rr7OVonw+wbIvaawG8lY1RkoIEDPT1f
Z0XwrH1fZBMtjnwMDOo86bIw1d3wN5lFlp8v6LSMViVeHFG2xX8ilimp92cBro2OH5NE9E3xx9Nu
DENMvHbiUAJfgjiMWAZivRIAW0kXJqkpFX+QjkAlaDJhd56rYxz7OJwXBCmGoGZKVE/0Csk0llNS
Q96RHiB+KnBCD9FeUqnF79BuJE1Z0ljl1jcqJWEu8au8W5d/4rIOH7x8AzbDk+QmKUvB8eWGgH9g
i4F72W7A2juIiqISHhJfiVhE4skuh1JFhD8x8y/+VpyH4rNOguiAxAMGu95KDV9LKocaRD8aaRjF
OKh9ayJ5GuKCF+wXZajzPR4J4KN47w16y1/pCPCuQFRJ+SANBTgwwwNQB9x+VA4poKIoB8OXhGhJ
4YhQRyXBn2ZxRF6zMfkjl3ExE+CmdCVFfZLRAhAmzvRPwk/51f+TcUuejEBG4Dbfigvp7XemaPGT
OfMOBSKWCfndSfeRL/IxKHeWqEHvHULGAsRmErUfY0AQ+ERhl7THj+Yg+oLo1VJaSoKH+/IoZt/Q
kJmUeikwl+J90bHjpfyMC0LSSn5It1+RGUcpqphNFXWlPZAXxb6ROKksgTi6rJUsg9SCSURFTG+C
3mKfSO6aWC5S2yrlI1Ko8oljCQLegzoCuSIlLGJbCMwjXr9D+i2eM0nW+sCGi96Gz0+SudDTJL0p
nlxuxD6prV0CyC24LmIfC+MZO8l/EAcZniqsd3EXCL+EwGPWZD8IY/ZxYMgghXclw0G4iC4FG2sl
CWbinXPIFsBMJ/hgLoS/5YkOxhK1ePjrxAGoj28K1gs6M8aNJBTT7IeMzjc4ktjiHw0ymVdEH4Q4
/UU+JUFD/G1SvP15pGjcMpRPlqy4D8TLIU4l8X+IDS1+c0Egli1dvhMMxHyX5FMx/XL2IV1vg3pu
0QdXEijFEBbjVvRLYqPophwRNu2SRbF8Q7p8t18CkijLSRiUG0Q5FU/B459GESZNbmwxG0VKvE16
1uXjwhc5IQVCIhFESshA5C65/intplXh//NcoOEIAK/MQ+YrHhCx9D4ljJLAjqTDJQJdUop/xBkr
KyYZ2m9/C+sl+UHiKCmm/U1/IT4dEMbkZeKSppn1lfWHdtQS02EEd6O4G4R4pNt/CvDFRyEuPKHc
x/8gFZ2fax+PRPj7yaHp/9beXoj9BgJ+I6QTs6YoU2RohwtKnvzxWku0RWwgKZUSWSrhfxpviqp4
BkdePCDi85BY96fmXcSs5EoAb70q0EoFYEYEMxa3IeDG7wJ/GarQukfDVzTk5xlDTgYN7jF6sZR6
aRSVSf6C0F58df+LEoOhAANIxPaBCU9PEjKaJRVXQhHiOxGfXvwj6yl144KUJWslPnd5ygfMRPx9
nAilCy6qwudlkJIMLG+zyejAuJRUaRmXkES+/89lL/ULwq/o74KDom7fZw5Ps4jqy4w+ESJhA9lF
EvJ5F4xKho1sT1nUz1r08gAwGAklSmagDfoU1R0LwbukBBxhLVW2Ytil5PJgkEuGm1QwRPiMxfv7
aQ0sTYLD0cd1JVjngHIBej4WVMVPbqAzJO9uWEj23VDitPyMlC84FDSf/7kieXjiN5APd4BwgA0Z
PEFxlDD3Y30dSQ6fgPnIeFT+LndLio3UADvDxHSl+rQhds1ZIkEJBVwxWlCMnwfp0ixubcA0CFWI
iQtKAPqBlJMXQAIJ2paElWUcn/MnWVwXZAFOipnxHlc9sJdSBSNQHLyRCYoTWKYrNbPir7sH/MxV
uXYZS5Kj1JRxEN09+YjgknQgeJBbaEz6g9dCZiNZjRqHogy8IJtSaAQSGr9FK2sYrehtlSz6J4fm
WJxj1voyfiPLMyUenM4Ehj6dpTPlS94g18QLTbs6bhd8MhmslAkJYcU6l+pjSdKsByY1swLCIqek
NbQdV2WmT/+GG+d9bNJga9w/yd9LUFoZenn+zLWm3ijCJR7xKlAUcX5TezS50f8Adzh2CLmREmj4
5EM+f7SxpHpHQ/vfE4n9TouySZuMJo7UthAxzT2gu4G2kZPws0L/44HP2iqt15wrIvayMAJbWC3F
SyzqhmAQCGio+CbeibEw8ONLG8lx/qqDHrotphFLpnhh5YHp2sPPfj1qLkbPQHPGgV5/qfr6el/c
qHQ2aFL6orlQ7i5A3Vu/rhNaf9JlYl08PVOdkcVqOQuyXrsxxhlWZTPgmA9yehL9czpXckAF7UVa
goP0Qo6rkEZIdg++GzqyvddCmLqbPLCMuEnb2jc3IihS4S+RujymP5Loy8d9JU4vSY1/TOmmKmBK
6dzmJXQYFQeXlCzK/iNqwpYSxpENJRV9sh9l+6RsLtjoH+rV+rPmArkqpZDy93xGTGP8CjJq0+EB
0ZOEh2XAH1bqDVxhRZ4KM+pnAWl1hvpZIVFX1LMGlhXVTZ4vG/J11HxtVlBY/QBmzuA3rr7/j9m2
AOdiciNLPoN8Cwf47M35b7e/ysNF32v2mIPsdtkbsszysA8ghfSakWCjOKQkoUFUzBLNDWSQN0hE
8c7xJV95YQ/iUcdT6JATiLHAS8U3JQVzrwCNsH1vB9X7ERUyHz/ot2LxaqGWIPu99wQRngwKCUGE
kjQy5+8irEQPlYHpIJCzZceiVL7QcP//4GjxRDvQ7asbGl81HYGi6WRix7OHLZsdbIvE9NZ0QbFm
0fk1eNAX/TGMeiN6yQrWO8cYiOox9ZanfI9Xr6sCws9n3Rq15z5l0J6hn6lwHmblqSDsVH+9Sr/Y
F/d/Ko2hTCTngdZ5JHPh7SmvA2wEo1vVll+/jiZGWbp4PYe0YaWhy5m+GAW9ESa/++XVpuebTkvo
w5IWz/sb0dFiHVLO7OY3yhZnPcvnGFJ174GtfBenDZx90mocTbbhRuEW7Svqljm+iacxqGzPOElb
2Zh0wTlOpRjllATRZeIMY31GU+HWVeih7j6ioWGNSK+hgTENMl/5D1Ex/FY3G2pc9X1q0hoV+0wO
1/nL7w5/CRrL8aZM+sTPfaaVKgHglMqS8nZAxHvzMPb6ln+Yal5W7A28sXRuHjw5vnGgPYecsL36
K+qN1YP2kKQ3hYodJahuw8vmSWu0aw+K3MjHsE705FKC9jY0KV/pFmvS6WpvSYAZCEsaadQEQSdz
ulLQRa7vzec3ep5CLqVYL3/7NHwb0PLTCueMilsO+sHUfvJqwMwSI1APNZbAYK4O1qbl3/QZY66K
vXXK74us88wWBwNaDkfnbVcUtCK8hIurEeyX83iXLWrbc2hHUo12bbekiyBB+eI6udLxTzwk4Trv
PIXQyUChwy4lAiyEgGA7X0XnDdadL/SNyXakaVWpe1HW91ra04fRHFLzkENLM+gDH9TMQ0zXw+sW
ToF2hwfON592AO27onj2b0fvNd3D31kHaKy0sdQsH6bLSFPqvBwHJH/J/N0BQtJjEh+hdi5ZfEj7
kGaI1x1rAv8xWqtbmKoR6AeK4Gk3cOIprPSApaLnbhkuFR3ZO2R2rFLyCPCK34bzXr8vbZAv4GCj
9jTTaNMQhqI/K7KbaWja2k7GTTSsA9qL6Id1tngG3SADlvKm+V2JIgtHh68j8NaXjSyUPmvLk5C+
kaaPOsEGmq+McVMWe3qB0/kslO3AG3pnyJFdJzVAOzGhHraK+hy+sMqbLW9+XTb0YrvunBLtKzu+
fHCh1jvy2cEfd3PXOM3h/Sd7u4Hf0Uet5MtMR5rtXbpgzkD/WN/0uJzb3QhB0PgopMR44EboWxq0
KCeDg1TRGEBlND6USsraOZxEfjBp6LHvedGmG8i2NXiF+diE2hrSLX/pGE1Pc5jBXxeuSYNMxEF7
neig+2tu9EQ2dF6C85926C+va7bh2mkH9BWHSVW5wunn4ucw6QpUeY9ZHq0ZcDe4an50X7BctTmN
6BCXRywc/tr8iKBAalnWSDpDB8WeJ2DBcFxnHm0wXzjXq1F3Jchy3XYPFCP48Q7a6c5IvlgPVvVF
N0gWqdq/9H2djlrZg1m4dZ6gm8PPur4HtkFtvHsG42yNYt3os2LfIuwgxfNPe2we/f9e4ZLFSI/W
CQWdFtAl4iw2T7aMCKrVjJyJN80WnflFt0d7iOx1TipxIiUAc7qJ/ScI/TP1gC8dcsMTtF2FfTXB
/byEWxG0JTHK3oqNbBCXIZ+5GyH7CorxJna31GliLe1rjFOhFQEbCjEI8ypkp6sHJd7ozXdm4f5X
5xEdvy3jFL6+rg7twDD2u9+ubga3+0+kfPe8qZUv6yYLknJ9uVxHOguBrVFfBn2tHSQlCWb0aIyP
L4xzOhrTG3iT2H9KuGTS9p3Qam9ld3N8FNREYmbaHvuJ/XADUzCEGXLanmHZsg97izRcmGXpI25t
OKUbGQ98dDUBH87/q1dgSuEdv50TaqQThmp1qQdRY2do3/899PMLKd+jUIYFrJzXxCK0UIu4Nqxx
a1RBWJzi9vud5R3Na86r5+PvWV09RDmMafWptYV/FTKfFzFI+AvbGHDAkEREuO0FBPlax5Q+dDQL
Vi6vlUNjSPovNwmADt3Cio5Fb94BnaLtNAD/1XbU9HK/fIYUqmo5GQYtaihJxYdiX9vPwKbWqjQ2
uravtZ5f9O8TmPbOEYaMVeiBGpWnAxtbjkUYuNir5I7skFvRRr6qwoNdsgKxHcQ7mtcmuzsLDevE
O5gclzd30N1xw4GQ7NSDvWYi8Y4n8Sctn6YbYjaHrk9jDI7WfJ/sdHzMSCi6SeP11znG3hrBqg5o
jVnsw3WGROjGtydx6XjH2c/eRgLI56JNsYc7EfHwdH5MdkhZXJW7Yn/dceRAWR66beRmmgZwEamV
8NeKp9LqKRryxnyPLL/tok2PTHNp/FJXg945PTpbK/L7a8zhijPU9jh2uKf2FZpkP/c6iXX0EVaQ
4tGGM4zpMrtzD70NAa970IyrMa+1AJda30q6FuiHuO9pZ3l1vlcPhbTa5dkVTZ3zfb6XzlMMQ1lG
m2RnHBhVVg2kXTIXZebKFsqE6wj6VXt2MndxWEYbZsx7Yl7WAzvnTJFyvMv3Mi7lRCRMOT0Deknx
IsQh3xk2dE12lw3nmxAQZYR6AvofMDkoGUOfaNM/a3zJ92Qnw7XXtDlCFcj33MIcLF87XzYIZhi4
2DMwtg5v5hEyZ8QCHLOPV9V9Ea6vu1iZ609OCgIPkgXE+AqPdUtktbh63bH8jIv2HTsegk8bJY4m
0JsaEv7rn58Bqkqx58mAJawZr71WDwxYFyYSwgh5oDjamVAluy+SHY9LVi/fOjlLDneZQrzjIxxu
O9SVWN4MVYq9s2Qg0eYVB2/egUDxznyvR7h+L8OOU4kDUMiOk0R4V2aobIWgexYdGmQNvsn3U+ij
EAWm3AhJw/XDZ/3CNe9ipS5snniX7Ko3HwayRWQ0sCApKSg6DI7GLjxZZtOvGRvr9OSOz+ChW6lI
5Uene3A0vB3vLp3slmTnLPmJiz11yPSA9xTGl3NHpsn8+B21kJVlAldfrTgIROMQdYSdwNh64kti
b8uG54kwvXq6SmgdkMB1flSW6LbsHWGfHd9YKINn8I3tmOwYGv+G61YG/d7trB8jYqVgC17qhBPW
lbHz82dDMaJoc4MVIYowOI8QUVHskVMwEZ+XNzMoOK3NfIgUrlk+9hF3wsh8SnYG06v2qqhO8Js2
kc8w3YbNR0M6CHtEmP5xwP2hHMWXTfOY1L250dd4+p9d090Q/a7t+6X/18aNe2E/PjayCtWfSniu
AzCQ5DLSDbX1Hwdhegv4D4XJcVtzanZjjSMmva9MaW4tsXmtR4oAb7zrs9gecZBfuwXvTE10dV1U
DXQwndbN6XdOUTFBF114mIsoBGVvdb0nfpcvHWvEGP7s9pfN9YfeX6FxZ/tK+8EMIGbNfJghKyWn
GtM5ObCkqFGZ8XJTGliAtO4M0QJE+zPtO6FdP83/M7vRHz7EMzZCDsQP2iKWgjVCcPPCtMlcmkuz
g4wS1exoh0G/N3/lgEYp1JOg/okRpP8HXADsFx8degPTb2PUH7KLWHKejA70VFbdoHfdsi169Go8
/TXFjgGZ2o4riMgDtMzrrzv1vbWflDsdYX5kPAUYX9bfkxKZW+3QBRe7WW1oju1g+nm2ebjw0x/M
rdSxHAWciZwTToWBParZWIjJaMjBzay7ODBs1mWlRfMqgNcSe4whhiQNzekVINwe704JG3Hyw0FW
O1hCyLQganf7r+rNHygSvefFaxyU1vs/zZyKWeLosVd3eM1lVBZr9IOaziHOyvW0Xaqtm/R3+QLy
IOt+EeMRdLejuf3Y6DyOx2DPYJz1NTED9ScqFw2Y3sYpdp4wh+lsM5X2wJfNBTW/4S3UyuQ/nCxK
YDwmaKXkE6jNFps3JmMfFVrvm676mDxg5SZfomwmlw0E6lDslcmlNy7jY4nVg1pgjy172A0Ukj3l
cqDB6GgJrXX3it4YY9SyUyw5SI5W4+D0SL7u6Kb0wmNX5cbg5aO5GfEGqXHl3ZhsF3WOeLqkI8Qx
woZD31pWysrIfzQFdWvEpESh7rOV6q/QPEQQBcs2XPAyhBf2MEdtjuvcGYrCowTINeUx4TnXcs32
uYVLNGs7/xcxAuFf3lZCXNV+Du2GMHb9xWvZgfn9X6LPnpSWAJh3x/bplqyImv46AFScC+X7/ji0
LDRy6Q4j0nuxDR7NNwyqXbftGUWUo4GdCPvpOAMBR4490kl61PNRjJgFeMP5KFovDJthUZc+9Etp
ZIQeyTDjIAI3EwYFbL4NSnuMPOQ6ZGYSGL+IKaUcJXFwy5cq5T0YSHFwB9pQTmuYD9OxMF2MzgtW
D30rRfua6FUg+5e+lWwuIixkX4LgZYhbAw3t5T+Z9tEofTZGn0opc9p0i545RUHXMTmxjm1ycsgi
F33w4VP7WO15FSo4PBf25ko7sBE95pS4KjVKJNvUPpqkygP7/3g9AuHqgFEQ3Hqr/L7Cz5E0U04S
xIVKW03CPPYYyj/4CE8yxOLGx49LCcunClRjw/YwiACELg6DHA8j+txFfCh3cnPI1mJ7is5c30m7
wDIaWi6rAFMsKxz3ygRuXeJ8eBmbtP6CCJiqCjyArKJXvFsrKy2dIHWeZ3YZY0BLfjhfJmtEQWc0
RMeAsjhq/phAmy9ezrKfTtLrBKIr9hgTC7nKycCa1aJsXkkdug44ujDosa6KPSsvnpEbKTNoD2h8
dQDzExpHvrO7es6W8yBjw3b409JRiX+FLqCokf0geUzYozzuFg05o/mvmC+pMAbbGPrDwdV1Atuj
c96xjEj4i+TPt3LNC5acbBmoC8SL01/4hUdzLHCwMFC8FLgvUGbhtQL/DDs9g0kD1EzmxhXOBNwG
j5Qd8HJZ4Wcfo/MMY2FI3zHpY18v5rqxiSr3YvvVXh9k7t8AjmYBos6rbmejnlpVENPepA1womB3
wryYBOIwimX3Y0SzZjwJRqO77PMMi0f6LuuW7KNEcwuM3N44VMXGg5R5/h9bhbVBa4YyPuajbG0f
jwYX2exv5ZbtjoXE6Yg6xj5n1d8nyb6RnTLCeRe321Zbo5jBIVCuBlJwxhmf0PyDiDLuIz6aBagD
CTTOlwh3JgWhe7h2lKAhhgzWAkV7tyEmKqcufi1+5rDIHyBR27cpJ2bXTCs0p5fb6zy1w9R3EXwh
U2IPwQPw4ZOzq9leUClZdVZHl9YwJnewgDfnC6nW4Qm71F/aff/K0D2MjUM9P1LnUY1Cbdcd2GEQ
DRudM4+9fHPoZz+C3VhBBGhPXd9iPy1PonYVO4SAnBkQGBO97BZplb5Pn5iVpOO97Wkx8Cvpby9f
IHCQ4yyx0Ukuc+thfYfIKgiG9S8SMf21YX9OdtQcno0DAEuUNayj+QNPDgN4URhb7MvHBJ0CxsPE
VbQZnjB2ASdIfkTxgahcYNKXfApjIhHSfVsO5Airv4SdEB/1g3gJtRL6Hi+Bof9nNduGYSBTD7oy
yHAdkstczGts/p6zKNEqwonpLKJ8+hS1SwmyoxkGbN/2rJ+gFKZjdkTPxBlcnzm55LKyZbuiGuJf
O0Ix8RVf40DnnxRYVfRw7rH4uu5uWIYZji5l2x0koBn7OFuwXWoOrSN36qfP7QfsjoOzVQ+f12z5
TO0/xaC8HH1y9HCTyO0cCvUZK8U46Qf1QA/Awkv3JBUd0mO2z469M+HYE5yfyc2Q7CyjsPl9z8dx
ip7IoDpmEFPGHWR7mYp6wgTmi0/wjD2m4HtQSPYTpvQegVifP3/lSomA4jcZfuHJa3McRPIFExni
upTHdwd2HkM8cXqgd+sn5sxM1AMn0r30GzAhzvX5crxweLyRKITO+Kw50HhFviebh/ynbsHAucE4
QWkou7fvaJ7mWj8ZB+OQrKr9TWzo7pCLktgdIqITiIg1TyWxipWR2csD5Y/1WT+8ZxPOL0es132F
LwmJdryz1/GTp9yTHhnxvj1n7EWhBivQHUwq1g5QVCSOLLgQT773KRrELo/4jKz15T1thnrm0Hsz
BXOFlPU538t737Yqxw3QDSwMdBeadgd0XNyL8Ed+ZEeyXVKIwuAohYt9WbTmwJyuzyEOthMuXTyX
wkZcy1l0QwirH9AzZLrdAVpbUBHO4lziPfwHsU7tGbWc7pT8CB/Lb2/2wByBdnuVyzXLkcETF2YD
m8gKqwcZiHp4h+Pf/E7rZj6acpsQCuKgBrRnGCKTTxFqhgTGSQ5nqM2f2zOP6nhAw1uEui2eDIQA
o35TV/4Mg0BVuOi9dkxbpiFjYXC8723Ey+BkyPwGh6MtniEtIlWXPYMmsheXMY/P9vUZNYfBVShD
HgPhMOboyD/DQw+yGiKBpBHq8n6oxhPhTeDlWIxwXpBIdmRObGGFdUVfRxPeN++9QYIqooa2je+b
dXzV6A60uibE8vasoeHJm9+smh2REjILWJL1QwnhbfjLWC4Lm9o64S+AhRAYclGIwmfft7yXRdii
kSezY6ANNBEeIxCz5ULKeLhV1kl2PcvEBubnI3/jrcIxpG5gOHEJ3UkWhPMn3Wsi2N8721xzAFa4
CD1nayydLcPC4mI89RnmwJ2EK/ncsnN4jdD0LXZSnJouA+YOMcffRHgzB84E2jYdwl9zDeVkUPCD
bDDWULgVmDTYuoQ0DFAWnsfjyuUH2e7coJ5UayQsyprCmQfe8NmKaLo8oTvgF9BPPBv35ZvEMiLG
wBZ/np0l7khPPFYybUJvG/FnCH/KxFkj/cSBgADTT0/EDduNQoUDI2RuMgZkFTsRVhO2ZnWo8kT3
hBLyQG5jEdCDuMaGR/Cw8eh4W+O/YF4MBjcZMaytbBvYCo2BO3kyQ6vODA7Svh/XHd7b401P9Nb0
yIw/+/O2w2J8S1l5m7QHz1D60lHYLm2O/7ah2sIaXWKgNiRaUOSAQEf3VYO91fX/PeLQu2Sh+yCc
rWMUguG3qWnG+Wi2akynU+zTgsCXTg1sv/Ofj81dO8eJ7SIzDHQ+4A04WB+Tq30d2BSQ22Nl2xo9
YhGcn9igtbYzzIZ0y63e4QWV2AOrl/oJ/uqcocThMiVFt+krHi7n2A7dfr66oyEbySyNCAQWJ96B
eUoE9IEig07QoUzcznf4kOlm+Cca+wuT3KAVBXqQ9voysW/L5hsNECP/SdcG8prUYYbC2ZvnDLjz
UD7xat2aKQbHk9g/e93OzmhPOOXD9pfzUCXjjL6l3eIJ8jkaP+HGYv2471DFzHxlvr4s4AHESnJj
sHRRqsqLj8KLXEBbAnLfwWuCS8bCY/PYxHrsXtsB42je3mQsunIkSnpC4vqPGrJZ8IlTomvRjRlP
djj/Y6eQHirKy15c6bF+xlrt5wt2ARSszXeYD95sKKvOFzle0YIW8woAhz931BKkJZYTUgWXjoTd
OAnyn4KO7OG8KgfIQgwvHqtdQ7cNv7Gz7GrDXnAWt2YrDnOUY/5aun9YMLwiRRt62V9CQtujCz1m
knFKcGqIZ4kS6shOPPgeRbd334cRk2Ef4GFzRPkqwaS6LdvYMx94IXjYHuWN4lzSdrd4+TFMMdqI
JEFakPv75cNN0OEw319Ys/kqYV2j6uFalEeaJqnn6K57BoC1nmJNPgqfkUXpCHUrTioJInDmK93K
TLdGvuslo7CaUU2HbYZZjmPhHs4e6sOzi9LTL1+Vs0gJHuQ3EoqentHf2JnUUfxdwyW/Wyqodo8h
C+fQyN0axUTU8n/FdVs7C8QUbtSn42YtuQMdLohqE9067wb5IVcv3ab3PQAT5bhg3mq7aHTT5SBB
w9e6uQ3UjGH+QfYnbvmqdrUw6KI+fgzv1S5seLK9TZ/5Pyuc3PBmaLDFJZ2ElzE8wimD0XTX9qrV
unbqePntPyVvZx1Nre7roprpVuim5rRj5duU6otk5JhfoeXhDiu65QvZ9WatLZiGpPJGAZYMGtId
7mZUmkUBS3XBraD7jXN83O+ulp2bdvGiZZh1JOXONKdPIm/V5kYQ7zEjmznv5qwyijs2Nl71S7uM
KnLyLTR9FdXvEYi6zgYI8vs+6W/ydomz90qTruy/njRF6L/c5pR14y7+ittFHs1VeAtNPk8nr/jr
UY57+b+2mpXqfwz9EjXuDQUMZsQ8vXzxqLkSCZYXmXtVGlhPzlMVgBan7xVh5FmV6j7JkNbDaJQo
DcYXjgryOCqIfCcltl0Y5ijvRm3+70aTU3jgZn+13TwBB6FUOu/ibM2KWhn15+bgYkCDqy4DI79T
bAMeP+kGl+ovREm4908varohYareJ3YLkPlt2YtIx2aHhOpO0cjooqyzIIxSExG4p0Dm5zUAiAl2
kempBqXl/d4uput2n47vOlV0NHdOFWIgeuY1NrBZah8EWyuy3da4+p2SuZH+cmNsUeg7+0vGf/UZ
j0ZDtKN+unmpeYqJ1L18N7ShN6acshiOoos804mCw1lzEZJVIB/kCSWeEv7zlu3jMrjsI9KvNfpu
xKarkXWrkv19+zFKw1X0yk2uL+9pJh5LiQzATUkkAK/f80ujdvL1hbekH67QpRs2RqL9pyqOFzaN
pz/dgmyuEsbV+j3XaU2vC+tp9wTgt0e7B5YsjqV4J/Kcwhm0wCgz1mzcf1jeBZrlol0sHxQcXlnF
G5ByNxaY8aQ81b5f/Aj3OSY7pyu1VZsUxmKXKtFloq0dp/NagzzXWBukGRlOtacni/oecCqav3W7
TJJfHCN3qqptAw/RVKde4mGBFF5dsW3PHYPm8AGHQYeFo2xIrd7t8vSzdqk537pOTG/+yvASOt83
KeUu5kQDyOoJCG0A6knzZdojIy+uWeJbyqA3QWJb1cSKv+x8/6Ko5LK/QGcHlos445pulTgihOrm
14B8EScPy+9omhs+v9TycO2bq4rtreQ7FW58wvLd1avYeO2NhI/nLVAecgzBfFcSlWiYeGKTdhod
11POmge960gkZIMkjLZE3SihQ39gU1ZFlAko760DnZFqD5XwMVjV2ixV18j0Cqpejnea3ZA+F2gs
jbF8XvqeadI7tPl9EXEO+gyR1D4HtAmD8hY0DmehMjNFdV9XclZ8fUmh1st/WF9g8r4IHJ3bZPTy
OXeVC86G1cOZsycpParwjl99h7yOGtDS57E7lf3Nq6xdZJdjjrqT9E+nATXChhnFGoOP6++YMIBB
/lG3YpzCHN2J9zEOKUUD6tft38HNqyZF/1D2T7J+9pIHaZex+XslsJH8ciQjcUsH9om/ek7ktc8v
Q51BBVnccmTeFj3wIYCLoBRSpUF564W33LsgVajGy8q//t3r7vO8DVI63GX/5fC7VQYxPTvjL47E
bZQFcfkcMZsHEgpB9rqvEfW1Mrvc/jXLwiQx4DJu2yWrauF283u31VUZqFXhKhcw7CK/yX4UZW00
A86FhmewaK/HMMS/7awU8EJjt7OPztPtP461fPZXj790Pmo+O3zjiBPi/2i+hUWTceSR7t04gV7Z
T1WbY+UJpiMAX5FvtCvQ5ZCRjCNnY22zcOU0BEf+ab0+aV7HunjwuHmCj8uYqu3qZo3JTaL2h2pD
uwmgUlMZfonTA3pRo9VGsPAjI3R+YhIdfQ7bIgr013dKdWf/YBeDhNWGSgw3bG4keFFJWDluq734
lzoBZ2Jbi6SelpFPPR+vUJvB0+u38142dey59Zqa7TihgVEU1BQi9pKKOI6BI+vPcCZaDxV8rlww
dWgeXpIL+PAaFYzScVri+fT5aGUv+i2gYxRS3ci4UN0L/Hj5vZuj7LZKuWSbfkFZhPP9TLZJtGHo
nICqvun1dlpBQzHr2KdEs1km8dcFPtMKApnX/6g6hKJNtmyTiQEuShNY+dpkr3E7bSnj2fMyti6z
vPVSbWT3Jko+f93RtMqCYCu5IOpMyxKS/QZmO4/anv96TRV7fn9tDyaz7LLls/izKtq/M/Dk9R1a
kdcwRScG8OT6c8lPVf5dsjztquJ+szpOI3NNqRZnjrz5/1g6syZFtSUK/yIiABXklUERcUDL8YVo
tURQURER+PX3yzo3bt/uPtXKsIfcmStXrtSPV3NnXfaG7FEkKFkdmaKNsv7s24wSHlC9npvXgf8w
e5XLOKtTXR+lJbLO97FaLFodP7XExPnJc5N+wLGDC5oJ/dmVqp778KLYhj5SUdE1h5/v/nP71bRT
2Y3tPlXIVXx8NH71Ginjzh1MVLUvt8vAqucVY1MsysvK1E59TprkhhGuPvblkuG+HRTFbSgHK6qN
wYJ6gd4HVbXUeypm7LewDCfmOw90JrTCK0zaU1cFKZPSLng/BqRWfw1jdymZ9NI2OvvXZZBcBq8s
6ObrpMXLmsRp9FK21XfILRhTA8TRStYKVW+dy7RSugOFjtMU4n00mB0p0l3PLmwT3TFVitQy0KqP
rYTa6Y6/GkvxaT93WZg0Sohrm0pLFA1rSDumfUm8B5+5DDq0lqV+lxVfOhwZPc6pl/uiju5GDact
/gm0VJhZhY3AB+b1PmWvaUuk+MP307F8i1aviZvnDp8oj9qMHyrx6EYZe2tXUOeOvR/uM/jCqNHs
K5RwzAYBFeQiPMyzuVQj7lGjRYuTBan+5vLu6Yb+oPSd/niMPI95+9pv1OMOXJuOH10W+ELb3S1A
To/h4y7tqdo9E5fnpy0AxwovRbVzw0Kx04N4hqhFFDY/4L4vhMdMmypVKULhqGip5FXG1Zfrs1tk
1bS2W/Pksa8WDrc23rZFIeqcZyNZ/WAQe0F64BCnkjaJZZSqDhm1sNwlhzvarFIvYYX6tKLOGjmw
F3J9sAQ8rLaruMnhGxVHC1EwIUexTvg1Uvf1nBGLf7t76karLRV+idejrKNzhI3CUE0yCA1CmuiQ
TU78VKfUcA6ta3yJklm2QnSgP6UM/ouzRrke4qfakgEzw+6kidSFNkedFFqjorr1XBkj40lziisI
g5ecu4bLeZKeeQtu3fmRoh0yoFS7VLvuhK0ftbNvsH4HyUGfZJZdhcmaiWwW74BqKmpFnqPuhFFg
ahi6hNIFFgV1osQx8Mkgqp+BBwqWAaMtk0m4gUvWk3/9mE7Dr8rtoj/4mDQMtmU/6wFlxPplg601
ctcyZ53Cy26OauLDrllpTU0X3IGOBgYKUg/Y+u4t8aqXq3VcjCkf5sig4PMbfeQ5rmucuyADFMtt
6kJN3fkWTn+FltJRm1P11pO3rnb6wlh0qJml1BQMoIb3udTm1811k2x4Z1YWh9iVVGaUrllSWOKI
RcICYRRZbYydur+bssV4YzN1WaHyBQ50ZCy2rG8WH8/ECycPN/7HPPV+mkW5q+dmqO/bE0tS3ydn
Vhffb0/9FVdHRcJYQfi+mR4Dm/UcNANZroo6YGbZok90rDMnOcge247zI+/FLVD+pexTDKnN/iuO
+ZZLFCLutdILh8raPv22Rx+LdMn4ebS+w/hX3Ve7zqnzU+3UxlXGECiyzFX3nR8UlaW4leXfLpsF
HWlO1omnYqfUpVvS6p26mENFuLfAP8pDhapP0253XfacalNfbvCGZnipRHanN7+q9hWb9xlQbqqx
qaa9U5fivV7HTjnNd0Xmabvsy7bVdihFfnEaELog+0ft0Omx0agDvqwURq3nUog+hxI4bnBgqUOT
yj9UCzuj+xiZv/umN48X7bwzp3HzAvWwEIlkZleUBqUAHQlifdIsvuiptdsYF86TFhK9pegHgCvi
vNdbkPR6i47UhJiEU8UuLBsPk3+K971ld59S6dyftDtc/3pbHUkQx3s1MiJ1ehkBGvtY4XjPHODQ
IapxxTWjcdU3kqP4Y5vL+hivOuypdNNf8QDlFl4PdzdD/KE7LLH+hEF+nGG8hU882u0DI6nNrmtj
olL7zU6UHsr1sQHbLbb59oJzeNR4rG+k7/OtwB57ljkLoSImeb69hiyA285E/ALF3qHolMWTYuBS
2R11o96yM8Pa38+fm0tilkRNpEdNVM+f2x5Kyd1hPbuaQA5ELPokXpGvjLSZaDx0ls8jKzxZd1DS
lr9h2NOztuQAeW4tv0pg5LjGnr8ZUgxfHBmWfNvdswsxDtx8j8wZEdjDbiJteaM29ajuE8akXVJZ
GXGOYW87SxbQSCqSM8od7sMUN40DFQUGTroll1X33Pl5jP/l8gjFkTULFFXPyi3D/TiXO7RU/kx+
ivqKHDlVPcCgsh/Fy+Jfeuw3poWdVdMrcPKQTZgfGQcmjn/ny+UOkvfqiWsXqZGoA0v3WejRrKAn
ZbxRu8Qe5sfb9r8rpnIFbsS+K4/4pPJKTdT5eTcOK78zQgTLWNG9iojK4wYMw8uns84cVVQRkugL
ccdGtnH/phLTYHlTt98+ZekU9UBkJ3i79tSe0jOWRxnHv9/ouhFLj3X/QkihaowoHA/nw1WeLrsX
X4AzvF/LcWwhoBTLSWylHr/jHVCbzdkds2Bo/3i1McFYvPyIwV4mh3YZdwbxLzaR63AFLBG+RwdT
u+SoWNRzliomjTdODpioBHxJLB8TI5faqlML7amo3PGN7sPruQhcLOQrh2KLLULxprHc9JBuOCrV
BY5Jd5EeLL+e885sfOuHQ5aT+LpBvkOsKMeM5eKZ1jtMHydnO88nvZ8x5hOPxiicRMXXBz2y49bW
dl8MUWn3TvdNg0Q7Zgsjhbw5525S2tYJhhH2xZhq6FUi5fdB+5N/NTGrm/drqDTb6wGLNHltMNcX
ZCV2og5q7swT2OD7wE3eGhRvMXRXRC06S7FUmY0sAU4xl86QCqAy2SUYX+D8WfOeS9E70qzNpjfi
e48DgXIHuQAoJjsuYs5vq9tK2WVBvu9Tn9a41r+EIseCskPKmuzCozqPP1uPUjqqifCxV7mDYzqh
+NCGhUARXpA4/xp7CUriGWe0WMilu5HUKqrujf5b911/a6CNi1yI86Vmo4fQlcgGwP6nJopiK+Rh
8fc9BtJ9e7mj+1JpWHnsF75TUHEFBwYVhg5EcTL4zhsxfvKkqDsUw6lUN9U0hLgOEid1Y89yVerr
nx5ksEEzmlYI4iUjaqLS4fHtUm9WeZoTwtyfGoOViETcnIvdt9WRxZu8RtBQndLhcbxiaM3x8GcX
L0UORKpjKx4Om+vQisJ9MgJMIooUsfNY9pwCsZLrshh+qR6jRHSMAUUb5eqi+Oboh+8UX9ZrPPfK
RQAfPJaC26BainPOP+1hq3C9M4orBIx2swWmG+juKvZ6nPm6o4XSbVenOAhNGo0SmQZEonTZ637h
rHsjBfk5lHXlDyiXVOTCVXZa6YDjiv4O1Lwgs/2rW9jLq40jFA5ImgTlT4ccFFPRGTx/yDdd5uST
ppC1EGwYx9IFRnSuqcrBFg8Mp++aTsYDYMW+gWUjRU1xrekpTutzUg1MRB8NSoEPopyGhizlkTQE
25f2nQIjbMYWMapBPkcQLqjDagRbawCrCQVnUdsr3S0Uf492T0OkQqDuiLg4amQuotXuABbK1+lR
2NC6MGfdPv/L+JscyAoctz1K1z5ZFVRSdKcavP2ttpSdiWYMI+RAP3GgIDkwZ1FaGcPu4T+IIt3G
E7H3rpO5ivcE7Er/5eFEs+HzBNBaPMqXHeqrfvosSinxW6duBmaWLmAww7SlmD4eAfXYbwcgiMKC
CWlw5E6lr1F/KMOO7BXF2GoAXhdoIWoKrGHMzYZyNd6FTP5IWlxRmzIV8UQU7zzlnLA7UDQLk7FI
IDQOXCYbEge7gC1HOitd3BkLUXKngG9WsPTo2DrrB5dd4t+n3XXtmrMx4kQTdXE9JMjn/PXVoZLl
9Q+aUJduBwXZ+zYsZ/RWdkRErkJYEsHWAdm+IWzO8WXCwg0an31IiTlJMiSY46mC5k7BUomHMMIn
iFuhL0CJAvT3Fn4C0jeATchRdNm48nXsJWpYyg4VMpYEdSxOB4kj9MnZ2hzTtGjp+/q4E+Z0DGhR
z7T4HzGX+/L6TvT1MYUukRtPlc2LsCZpCcFSJCzYlKVjbJ7DL+ObUR6kbES9wHAMZy+dimoqbKOb
Q5qDAqqawqnrLB+Kr/VlvEWmPls+JmBsds9NljqyVh3/Hhye7FKKyA6Ed3SrpOGVa7pOimVSkH4u
XcAMmi2hruRT2zKyBomHdCAyAmsM0KA3bnCbnM8EVS8X7Tf7T32edfsaqnMDLcQ0uCylKLag4vg9
IOhBteuB48h8D6gstklqoLxAVtg1EEQgKRr03XR4cUnwjJ4uuCiiGNKqQPUsOrPSrmtaU5z/+oek
ECsXlq2X4w5SF1uRpAm4pSUNZQNzcMG2jF/TZg0JhhxlEb6m9ylq/CEZJDp5ipQ/3eCRiTePkoNb
lAlFGun0+u8yh11szkgGwhSRdrUoY07kQS4/yb+S0uz1h0I0XFCTkj7nJX+XzD/5R9KWfw3X8KH8
OFID8glR/+bWW/Qd4v37bEx6sywkjL+ev1ghVsaMADECI/zgqdLBNsQD15YfdCZx/Fpl8CHVRdO3
T3+aSUg55OzW8GABWoEu3QvCCOkfDI5vJ07jEzAziCe966Az4zM4ztI0KpMPXcQHRc2ApGB30p6S
M0ocYsj4Ge5hiHzWLYRfz7X/eg8gAJLA5LTxhcIPDlffdPIQgDGXawEVfoIMEifjIjohlv9ip3IF
yvlCXpVXRgl8+cB3jSSDRfMKXGqw1hAf1ZjgnvNJeQ8I6mRrRlxSUI0Porm08RvmMBLlgbiNBZMN
JMjOBIrFe+ULdLz4BniH8ly8NoMTkAf4BMSglGupP3hgOGeYeTSo8XH1CHvNFbTZJ2hQv+cN5aF5
FIDLAF+Va9C4UPAmRNsYLnKek787Kj5X0SPUSCcprXGQAm6A8G0LPA/yPf/5YWyR/cXufwPF78y6
k5rQeZKcCRduIU8v+QlEVp8pT21M5BUvIU/OgOkMA/fmZsjM0usCEh+NHbkMumnMbI7g6Kvh3cCC
vwEeqNyGlwH2ZURmyVnAJu6P2yndNOW9PoFuOtLTBw8YH50ohxz3w36idj3jzw7t9vhxE6RnplLe
n1ClGeIs8tuEOwDRGIzLh8m8hM8jgbRJl3EeCSGRr3Ts5Pl5GpHDFrVimTuUV9Ar/QYv4G32Cviy
XA13uxnKM8ntmAN5QFkiMrO4pX5ypr0H78Z8+kwNY8wHZRZxpPnQm2/ycAQYEReJZFXI09JOlihi
QhjCyqNSRdYRH8K9LlIEcIEeZHt0Jx9AMPyFmWjFdKfMG2XOTCDrLv5thswruBn/3QwBqiyf8etO
/ps+RTrUjBgFgcmYZZ6bqUpiz+Te2ggkAsiEtfUNTJHNlcyB/AN2OSSXTVTrkKfpMB1yOXY4s0vk
9AkYEyShtzq3YZNwSXkfXHli5g76gAvu/3RoWriXAJER4dCWQfhvIN4Bbz1+BwLtsMwePipvfH98
R97yMZZn5BySNSdRNWsr9tjQQ1GslvWpzVgNE8brb62iJ9M43Fj0rgHPeV3QEyxKPeBu4/+mrDu5
1dO/3UO4yUKOf0FvHnzh7y3AYUBJ5JNPElHsQxkYGWgG8m/20rN8lhvJum9PIrrLArP8dXt6B4RS
4CfqXna5qG5fQh6GH/J11eWhyTaRv/qVWYh/WQljkE2NDpvyvGwMxaXPTUhXqb9/+3CQTizqHFmi
D58o6COr+xPEvzfOTuSDgFpAcBCyHD+AXR4WITYBmjpNzh/ZxFQ6WjwDd0aPTOERCZ/kcS0//ie3
5NKA3bDvh8bD+xBx3Jkwvscy/H0euR/SRr4ZcmWfsZSf82Em5wKOMmWqQFoEFaH9nhlaYUEUwlvw
EWioQ7AWbvMrQ9VVmcbXGD7ioTPiU0oIjMmg1vIS8Rv41QEJZdr/diVDc2Kpj9tTo3IJTfpCjZH7
4/keY+10ydwnbgGr8Va6fQYIV5WWcLgmPM3pVg+J0AjLLGXYLxwAI/kFtL7r/dD6Ka88Koa6C9om
0LL4x9xlKyVsFkSJ/VVfGkaoB9KIn/uk/FV2n83lV9tZP8ZUn8qiYB6X6p5wfAZq1Zm38+5CLMqh
s+xPdNoC0VJnrM0/478hRxqnD3aJPs/wr7V4sn6cRaxH5YiE0HWn29AVhzBdiFOYLG4/yRTCjBF9
kGYrXSgpkKh6iaei/7kmiYls+pYfSivp/qSAQSeRP7jOljkgW8HCxWZIVP5yu/vnkVXBMfJuRkya
AbKJZ7U2lyWMtHRtzjiIFDgn14THFqEicykUyeX9fKXgAsCoB0Mk0I7mskCok+TmFESXvY5+ItDn
P8xj8o/OjKPuvvejzfgGv2A7nIGJADosMXT1sUo88kH8y8trANg/Dn/lLMK0Sx6yBzjI0uMXO788
MrT8epwBg4/XiyTl2tk4hbiyxQKiGIspLI7FEZiATr1RfYS3B2pKCqALMAnIwUrV92JiSdg8JJVA
Uve55WmwcmRwiiN6Fvr+Y1BXJOgH5o5bJGtyVmAcWJb8Jrh+hZKaDAC7n8Hkqw14GI4fPJM/SLm+
DgQ6gWYthwsOAGVCXOJbA3Or+yccZfuv80q+BSw6p2eGjGSUCvoUr3pLrvfywMefx/wbgF7pEZ3j
OLj34LXgshe5pw5WvdehhIN/AzcJ5lbPuDlnFCcVgIQIzT5ubg/sFHSFE4qc5JJ+0yWtP8xQkNb4
X0xQtY1/uaI2E8CsAGlRQe7aU6djvwibaVmxlZGH1r3mT2P1jfLjH1aojdpT/A9Lga7rP5ZSvErW
6VnFooBId+hBAN6+wYbwhttkU8++Ud9yUmJxEi6NYFwYHEAgQK+PJFIMtrZik0QxKkmdPO5jMhu8
1z0jly15EjBtrHPnxHWBNPq8vQnDfgRqZFXOHeUwIqHLjN8Z9PiXhEyZoszGQAkYy0zpzYh/YV55
jRekChQNvrIYuB6Glv9kJONfErVgTevuJD1gMq6bctcu5ZWBVMDoGpvVxZjwTeaBMQY16i70Rb1r
55bfWXZppRxCUluzvhDLViRBg80pc0G7eQfeBwcoXklnPHl3AKCO4Fgg5KwWHozHuJ4ZIf4UrbQK
3PNOl/O3jRnDkPA7iP47EKkPHivZYL/qnQBUJ+xisnkeuUx/3yXvSci1BXRKBDWvdvxm+WxlVikH
BPdNgSN7P+nBVAfMJ5kDoF0MFOOBfbNwzqqtQmoYp5p+O0ROyw6j0kTA0j42u82dq4D9uBbkpASm
IwcEN0o4bPzZfjxkG3d0LLQ8Zjk5g+ftm4iUWq25fJ2MAkvoH95YWM8uhOM/6gID/ER3+i8nQgKQ
5SCHHc/auKRhlNT7Gi5LgKsz+KReyB8yduTC2JXkMqyOW/Z/xaK9bc4HEhAsIhYwAOPXcjmxOB8A
7simsGAejUvSgs9YKckFAyB9zK7pkzneppRyUTNDeGo5ZHe0JZuft8QoYpBwwB9nppa3xCviYOPl
GEteHq+J5A87Vc5BkpgoDGBGUdeSJEUxuN9HNYJhN3RfScoOuAOLl8vyBmC58c1jFyhvtirOkSks
DcyKOGJ4ClSgMvVPG+CPdwf+7t5Rw1mSU2ZmOPOZu08jPgWf4V5shMZwH3AN+Mkn4hUYKKwOBx5r
hYHek2cWFw3xchKBlHAxlJuLteDB1Ua2mgHm9nKT3phBxnlv6wG5OQgCsUWt3O6rDnEwZSOx+3IH
I399ILzjgnl2TgweRw0vz7zxdrwUD1XtXheHgIrBQ1xvxvRzzrB7yMsUSOEyLRzKCHSqQy4pjofq
clUQY3JwvD0xFTljDCKD9pfjBP38s3Aqprbj9bsBpoRJ10lbYrtv4pBiop9HFhHWRHwokgmK4OcY
MZ4Hf7PckWPcMn78kJEm64q/8ITMyOKyxDQxTfwdqyg/Od62EgmAhc91ANp2llFJ9PHVBX1MgMAt
8gfQC9Mzr8v+Nlb8xiVIOABCs1YlklulZ+sH14s5Zb2wsRhkfmfnvfFDOJYZULIOGK9vHoCdsw1q
kkYAdiQqX5CsxLrJCUNMWzoMBscFvwgYLiGvxAd5T4aMd+PuDCgPnL2kfSo2hflgzfJ0KetRg87m
sX4lzdLIcDMobIT65fKRm8vaYeKYx/87toWsRPMesnX5bPqQTUNymPnC/2ZG2DZYGqxr04zA2hku
FjM3/zI5LxdbReTBA77ec+4ve6aZ84D5dSCnKCkDYMibw2HBMcxfWDxMPSc3T8c48TuTycCzxRlI
tjVLotyJNcRsqwPOC/Eqn/KfvKS8lcd2IJfB4PNeTUTvU56TweUt2JbYnTvyzu+/tCiTTlaEBIuC
2omNM4110bFasko0wfDrfEDa8rm9okamor4mt0n77wnzyDFYOOwcromZ4edijT64nxc6GPKmLHKM
Zi91Zf6ZEyDqXFIWrCsejddn3vkWxBgSriwWCd9wjejolW74JKPK8/AUGABeH/nkE2OBdfncT9Af
OM17xgizwIhzdZYD1yVlxqNcrAnf12YaS9WYAhaErP47urC5rASVLk57GQoYHYhhV5LGZeDulwFb
gNwGd5RsDqlXrGWdO2QxSNSSBSk8dm+8xzZR89Nh7S1bFnPjaoizHTCoavSSDE56YEj5EuuHu/FL
tsLueZT/tyeWC0MM3/2Wee3H537cArPGrLzA7fB+UFM2bU4kxpoNyfORQ0HGmgu1HXxn/nrvD8iX
4MmT2miAO99OzNiOSKiusmFJ24wODTQAUQc3pErSfxqOINSFSApJqC85Y4Y4fxOQ5/TMsox/eyfO
SCIuEtssbrJvT1tdEHDiHuEXrYjBhk+StIsHIqKX37R1H5v00ERcpBulZ6oRN+aoR+pcROcFUH6B
xGYOoszYcxsBGNpRoio7z0agbflPPkL6wi5XJUmJqwtFBISkcDn15o1PrB6A1p7pxU5FHVmEr/Qr
oT+j5koDmJzi/tl9bVFlgawCexz+n0zokE3FrqeVzZF1l0OCDnFs8YuxBrxhQV5C8qLsI95Ddnwp
W5jR5Tzi31mHHBQl5F7Zi8k52WBW2QF8Hn9HsIgaczthCgX+gFHBxub7bCpuwW4XQ3cRE8BJwqVl
43APvN77CGMtfsafOdLzgF3H7uXAbOfJQXgrppgTbMCbw7jz5w+icUMCHjBIlc81jYul4QhnHdQf
UWm9qWNFedtxZ4hcuKJTciw7l/WOj8BbYG1Y22xcDjpOlkoR08DuhojH65Dr64H1FBTY4S0lrBOZ
ahYobu+Jh+PsxO+GWyB5Qpt0GGQAwsH/lh/bQzLHUKnpInDiKckRwtshs8cdeVQ8ol2NzBvFSQQN
y3ZHgk8n2DLkufKjY56wqtKhFdrhxlgwrtrp8RpayKNQkgOjkUKw8QXMu4OEhcfGahb63vqRV/hL
PuIcdfdCAaHNISf5hwxpl8jW6aWSo9V2VCDEqMpKRI6VuLeoUuAL7ZPqt5/OHqVN8JzqqArZ73Ka
VAR7NN/SwN+vLvUxeR0UdWChxK95lRm2eO+4mWFtoh43oheeUdo0SpTX4Yx/UGQBzdPvILmuOTpN
B6GL0PRwzw+K35gefH07a4aoKs9RNnT0o7p9hNZEc1ba5OqqtigT0trcpj0zgM5jjPcx4IT3aNg4
hrWM5mtJllIU0a1ZO9Cd0k1m+pg28r7qSudLMnolYs3Noas5V/cZvMPPww57ZJWRPiSyC41DOnsO
X7PL2Az0bWcYE1iFt39a8DnGy9Ypp/m0E2jT3pSobPQeFQ7lPj2n9YBNZjV0amDhaqHCDV/fkWHb
KhN1iULpuU9Uadj1WQU3JP9OCtpRMvehwQWyjektqPYcen5FHu49JSUV3Mgo0n7QLcI2rENr1qAk
rrqkpgf00Kb5yCUy3Q7WQaFT2nMlbRp6W4Of6W7H0ceQRQhNz2CgPbfhfTdkpknda0vmvxsZsdOQ
KjE2nSC7BZfpJ1QC6/dteNcZDugwW4St14fiRXrXJtFEHGxE9YDEAfono4xb0bbLKQf9RTq7cUpu
kmVfut55otmLB3IQsVoGb6zs+C7JG3KoLw9xAvIh1B6TJZ6VKL3gC/9rgnp3++Ui8bTcgszRPi9b
6LYy/25oNTmnZsrSxr25GqEYQ7V37jbTbrBWScZylkdUKLejPjt1+fpXzF+T6pAMb7PPlGwmzf9+
Sg6UBV2DIgoBvQw9VnRBaZ3j9Udwgx18Svfz+1jls46fIJ8HERUYhZd0L15s36aq3V/04N0UA/I6
PhUSpOYuAxrokpzb4tOSY0wDujq50kEwnVKbFVBaQaEb6Q8AenR0yiO5jgYZnyArHR1XfEbBKj+i
khXYg8wfoHTXBQky1+WkT1PXjdb3rnD/N8XHzbqIzsP1IXc8KGHEsfFHBWPKfkoP6FL9lLHdIyW7
NujM+JrpIAlfxNmc0kFWbKVtqcqlCyYRaURShgnws5aE02dfEK3iPofN9C2pyx6cHjffkW0yROx6
TxRrUsn5nRQbnX4GK2vRnd+Z9t/e9BqphqO2drZTjtbFs3TM1Ti/k1jsXIQkJudnPefEpVrm7om3
EJiiYJiMi2WTOmSbc5oH2OovlHR6In8XV/o7pItqUOlS7d8qmAnyxGtqvSjQIW8iKgjaMEF4k7L+
AobWWmvg2xBkCuhOeqfbHbTpSoFnj2mG+N7OOOW+3QElHe2s3loNC6cAP7oiVwuxvCRbac1wEDn4
iGvw16lvb2IyxKZGpd8Q9ndOMh4Sv+HGnELI7mjoTb6JR0ukDsUBJPbS+5v+B/cRQdkztHfTnN3y
FWxYs57ncLijF2UBWmDCSEUCj4q2m9OHY4FwSlIuei+3EdeYbM6Q2wOoUHz1T8g0UbHtpCE8sWFZ
Dl/Idixf7eh9oAxOzuozTJfu3uiN9YgDE1eq/w4JrSUYrmcw2AEl3pmfoBAS40BEBo4+j/DnB/I6
SPMcGRiqDWhpQSixxlkHJsP95HnEm6N8uh5cuwNSCGU1JiBpQbvwgG9enXi8Pi6egJyVo4wJUmHI
U7xtv2Ivo5ZfHcaEvQB9BkLihF69RwRRXa9y/4m1KRYPa46jaf20nfnN8Ik0gbIYS4JhwsMiHULe
gz7BIJWrqzVPaOulepfHwAU8IfpK82mFldtxCb6AkPnNw+XsTxiFdxa9xxx9p/QRgPRwpF1RxiRF
SdtaE+wpHSCsSHYaV5p/g3L8XIEK/519zXVS4ptPYu/Jos9GPRgeikuumZw+BoqOmV8aW0hnUnoR
htW2v8eLeZ2NPW4AKTbIV7r/RPU/HqvX7TPx6Q2jTrPfbKLNi4E1e/9DWG6L//QOej/c08NnQSJf
stK3EMYWKdNnqC1zHD1pViCq76hV/btOzaOIw1f4SKjKUSvg3v2U/DCvCzPvq/5cqZWh4JkTf8ha
ULMAp566DMsY5Q4BFtz7NPNzZYj/84a3lNIHQwIMEuYVaBp0dlJWkMveAqHJ1McDwg4clMaPx1QH
VLhAtGk+NgEKbv7rt+OiIGI4FJ+6JHdbh7yHL4Jr5OaRB33pO+o/KSIjNXKmZgOmO/vmSxeVPTil
QXFDUU9zlMtHTBpAsncvFr2P9BrqyhibJymcuPwUW7MIYC/h/0k5A4TQDbEGHn4Gp+Y77C9gOMG2
sk7MI672HeJjPlJML0N2lZCI7g/UmEFc4rLwpX6uS6aYoA4OEhbovUBaYcbsk5rI8V1sfKz4N/3H
0OhCacJh/JeTfoB3cJcG9Hhp5J138DGHRJuwdBAPgMsjMxU7X5t72L/Q3z0Oh9Oa2SMddB+nsBOg
sNsdTkrpIaC49PKiD/WbpChx831TbBnjuqQDE2Vid59eE0swMkAI68TDgInSR5UFTXiHYWrtFLVY
VO4CVLSo3Z2RPYCyNRQRvPBJpfEMhiWgF4hXMcxW9w3ZvL5zKDba2HCeI2B0gOGZeexU1L55+suh
qJdgY6rNKmQMi1G7gX0tKDsQG0dj/kPLIAXWF2yGZpL/3OkY9fUqlLXxalIxE825mN+jDiKsygjN
A4KWf/3gEbRig3lkqNozYrG5SL4496kFR40TwLFm7HOdEwAIXqqeqMYAb68HhRWw2Tkt9Cx4YJMB
73Bh+SB3SoGGljolB9dzfp+p35AYtqj8WiJqPAA4T7THkhCppznv6ItiQAX/gz7KXTih1ozc6y8L
tloiPAdKTinMHhtJwpwogDgne21xwZ/HfmX5hDnaCT8YCwMwx9jDExY+OXRtQl0QdSKQ65zqlqyK
QLhLcMjx+34ionj46eGxeU6EutZ6/xKYQdqIoxyO1c354G2tbyN2LxQw2n77yuxBLx1IL2+4CcSC
I/NETzm85v7iTQIKsp77GGcr4tbe/OXBbxzWLv0InA69Vz4wZCC2rL4b+l4FhDl+PnEvEUrv7r87
5BLxla7uy29o6UunG5ck1/sAE5UTkrCNqLHZWHMaOilh16Q3kXdbPeCZLd6BESmD7+E9S68O+y4L
qx2pBcA0TgJ9as1N9tvhxuXpmRwhq/uPFiPjd4hfwQMByBOSua/598CQ3Va09Ar1vp1kdCTpHq6x
2xzKbNx/LcE46iMGB9eRiOevBZs1QOVWujxIvonATIObSPDJyQL6QBTwOWvkQlB4RKWAresTjiIO
PVxD+SAS1tcVkooU99Dehw5yV+/wshuINHh+IyIY+kUpbA54Upzq0ONodowgSc+/r35gmkPzYyno
ER3X3Hxc0rqzRfOou0eJZVrydcAzJ1/Fzvjt1bh71610eHltvjHQDI4rLJb2lI+q1/A+REQSVuGW
NhzeY1XQo9Pa1gfUwSLLNiqftld3H/1F/xWD8fQj9tbd7uZOO36OiBvx+FBDDmDTuHd8ZVqs/Hzx
zqGtvLt2D5U0Ozsi/kXqjko2zskxatHXsYYONrVbR5bLvL8hKIACuW/Q1XE+yCwo409JioLnxrgE
GJn82B3Ck3WyGBadjk3gJBEeG6pv9OaRsRJnFrEpCN7UcojdqHwLDhytNWmQgTMCk41kyoDa5X4A
FuXBWnFoVu3R++/jvTwCNvhGiYezZospf7rC/6r+YAYEBU08vi7ABWSrmjJdh3CxLe1u7Wg/7R3m
HF9yKPdx8gGMPptWlDAgEe2ja1kDMeQGxEvJ26g3rkLq8hPQqp/PFOl4l9aUYRF+J0nEJvHM8W1Z
HRoKRAUpgf40eVL8BFMKmYAdiL6XwiNMvAPuMRrGNRzDls6lCY0KiWRgob7puUjN6epJK3Vrm4BT
csELlty50p696jOP71UvRIKwu+r4/X/awRpQjzIlMTj9Lt6T77qZoGs3qjd41C0xQcMB/x5+J8Ih
w4gM+3BOCzp1g3q4Z6K3IQ280ArvDSBhgTOBk1PaquJxMXbMsDWAzDwoNta0M3369+1tXDv5mpKu
SDpXtIHm9CLqvO0rAUj6sq+r1sdh7vk1bQwqt/8vAwyFdDRC12JIxfQbSVeE1lP7812ZKejFc44m
1hUFStOnVBQiTNPY6IlSI07siJRrMolbjtZxfqGAm4wsDoZiDvFQMcxkP2LD1SyITWQl+CWgudhK
h5Lt4uOgB4avjnYAwY0oRjyRaZR4H9wUbahRPO6s4tK+kJrid1YG8AcwPdDh7yMd4A2YJ0kjP7ed
HaJYU3Xaj5JpRoU4xUHKUV+rLwf5YYIM9MHii1N0ne4vdXMEYzU+of3UyeIQUYkCKnaYoGEN/tfL
yR5LchjtXUaXCtPWJn65dlERsPMWQZRxn5qChoIypy7tRnpSUnx4GxVuOcAmkf2gyPgLVQxnwpM+
8rKo0CD20R2Lqap0r1PZrycFLRmIZ5RQJm48zYYgPxC1Zn+9iWjxZ7CiXtDxkkDzVcihN9qpgSIq
tL5L9vchLTncr0dv+SdIKdbPbkedkEdBOvhvilCCQBT6r5EBIQmVv1eG6D5E2TdFyTy6opJHGX0Z
QKyrWE74sUs8BfLoHLzgeBalckp4RcAO80QSAMnM64DPws7njm+kPTguqBwjAUczyTu5MIfjGXTy
+4cSgzORZQCvJZDh9p98TBJ3+aHgKaZEUDITRBQJfgrq4+WQcAwQzCTBKuY8R6XBNgihlR9FQNKM
zo2g0SvcPi0nV+ZU0H9xP9GQ+qK8v3uoTvV2jbNxfi8eQ2tqjUW9FU2Y7XVsMlNM+Bzm1rhY6X41
TLfx+DPXJvis6hiPDSJMILglAGc2V7avoOB849GQZrNvy9eij57MG9gWjB/HPDkQppJC6tNJrBp/
dzV85NP190k9GjI6ezg35Fl7OJu2uv7sL8uSWh+w+6gHcVF+CEWO+cdRQSeQtnhw89hCLVXNN5fY
kxJc+d2QdB7YoWn4uB9pg46jR5EsIRXZHkaZxCD4+wfYTdA/mugx2McOGDdiTDCu/9h/1YDoCLJw
I/4xOD1yutN83nisdcq6oWwIqkl49YefUj0IkJhsJPkzf6y//15Re+iueluZoQ+9MBzyAjklN8jy
FgN8J9obkoi5txNobuTduaVGCqg/tcyhSnNegWU5sXDRiFCBdeFAQO/Ad5IwlvAcUUg8K5BcxBVJ
X1pzIjqia64K3g8d72IcMoQ3G/+jks9fvXMk/FHLGd67A2gOGBC9FROBB0dASL3rPQv01wA4Ezwa
RBZQk4QSeXiQ3hLyDmvlRP4abRLyEsiweLTvpE9eQqyPZbGtMFsBLeEzWKNiyAqbPgnr1CpQffAx
uDJSmiFMI3NJf05OeSi9y/+RdFfLrSTNFoCfSBFiuJXUYkbbNwqjmFlPP1/tuTj/mfHYgu7qqsyV
CzDpdYWxeryZ+D9URY7dcXpt8j0p2nFLyakmGcCuUyR2COnDK2Er80q2A8XctYX8DYk2BIvuNI1P
PGeLu+KIcRZiVFfvzUM1R711PUTuDC60ggWPuxNAKTqtCuqJY2/b2FUWbzkH4wmrDAWuj3iCOf4Q
b1yoqfGDbEJOE8Ia1UU4bfFXofwXm5rdZbRuz3rHIlvg6OCACYdhopaobdvLaqoTU+lsa3fM3FzT
eV2VEuyP1CQ45Ysf7iqd6ycIKzo4lgzNSyfc9X1J+l5RwErIc1yLL3ugEp9LNzF8s1psvG4JdJLm
NnqwjDbTc5w/pnjKgu4/NnVPTfHDrvM+b9ya55LuFRgrcRFzjFCYjOBA+HnHujcyk/8HRC3N8JLP
Jcx0jFKMbZel8huStvUu5fwHrqgPMqvSag5yb1gbWMtHJ24oYhYVbIW/cEXNPgePlgzcEc/SOq+2
otw1dKiCVNRt46XGwWpUaJzKWd6Sowe+VNAN5JDuX8Xs5D7Y9/OTNYUBDXHlQHn7k/5cGnkrl1qH
n7Mpx+/adpYt7n4Oo03vOUGm7zqE1h/7Pp516z7ZvCpws7/dKfinnv/sm4qU2gM0GPy6bRnZNpsl
Vv62OGFmFn1lD3IMEWRcDoKys5qlts2oVUFKlRhdRCiwPtiy/LsjZPm2oLayVwJxtMAUvUZBkHGN
+iEJqLwA1d77BxmdTzxu91QYYE7Tt+gl2Q+VMY2LX7L5SmeB9aKX1byi3LWa2/Z2jOsubYPttyJ7
Wwvp8pgnJl0VH5sIkJSBZ4U4hHAO2OMI+KDcLI765z/bIUQOTsWYUdMzae+XBs0hAMM5xK0rQKBb
NuDsYW1ajm+/HfLkH3QB4Y//vcM8G6C417ej6GX2E4uW2zK7JCXv90x5p2FUw9op8Bp8bK6u3Lb8
3uTyDWxAF4Op82ALMr7thIcFjjXYDYjlmLMzAb5OBcquH32oH6J46bPtaqwoyRHBNKYpQ78BaXNG
eu10aFnCXMgpmPyAzNRmbSPRLjFfEP6pNkBwCHEmXpSuaLIfrgeMeKA157nhf71xVpX5LDplD9wW
0X/M2nFxMGgygWfu38LIbc8mDjPX3XqGz5sdl81IzHxNFDUsDmQs8r8CStfu++CW1MwqK9vaThaC
jhkucapqb+tJNasTo3koB9PxRyvTSv/NnGBPAmcjACAEmyKmQ8yFwKoO+ySOs6fkHgCe7aeg9XbS
o/Tjx2c5Dv8uQwBf8wEFzK2DPjHIxecgnMoB6dP5A5s+lFAF184SF9lZdCyftaSneuCG0Gl6qXDz
h4G3jd5CGg2j9M+U6fbIIcBIbfL6VkJgq5CMM9z+dUg5zj0Gu/FxuvwEFjPs/Hc70Phmg006TLPU
lWSagAiN6LJ0/TJaIsofqqm0C4sf0PsAs2H9Nxu7y+5hwOzoC0OtgiPwBiTcIKwlP+J/sTdL9NkP
yrWue5rxV/eyG+8WGEMrVI3j5l6gsS0zOmr9m8DKzGjuZ9jbsSb7+l0v/UfGPo/YDPNiTXR9jf2X
YgeQbU07dwEaHeK4Tog81KJ9x6mEwzeg2vjYfj167o3XuX+6XXyREdh/dr6P/Nv85DUiH7pYJuk+
EOP2HhSOurFs0fqaU80a8h5+wDw5VobuckzLuoIT7Cex7vOPdd2mdx6wsXUjrSzu2nVcBQdU/f5l
rFacl/b1WRGVR7JZtqKt7OrgO7OxbbbGsyCaNzI0P/jjrZOszb0s5nnj0Zz1Ek0zRaGJ8YEgzNqr
hjFXDcqrmcnK/lbct85ljq7D+BjPobturLqVTEsV/CgfqcA/th9H3NVdyyCeSUX7qt5e9QoqvL2m
ODE6/kvN6Jetgeq5vRoqjKZ3yfGHugKtsR7Mm+dOcnLuG7Uop0/dF+WUM7OJvw11Dfv/vHP8XP0k
RncpsqlaenwY3nobitafW0tDDSlLQ89G8Xbia1cLiYzLklFH7zLSO83+0mMdqxb+IHz2QBfYjHWO
7WNj0Z3vS6lmoZJ7W/2I7vozXVkW03+Ubo/R7n2+ZZlQjv/lhvwfgr3BjWwaKIqY3eeM1GS7TEVx
IOUKWZnrjnzZ1lZruqokDJ6OjYeu3Hwf2fY+gRJMn9jLEJJeQAp56nOrcC62vuPdFCVQupzqjC49
rjxRqrmM9tVF5VHbat555rprso0qBvRGdFt3aee/HWoZWXqKlbp1tqnfKhlHz6qcFZGX7t5lM7qx
dDX0XmN5BdFzYhIwITHpa6vif8FK0caYL9mGl+fi4v3U21fDlUNGe4uVFpVtOzW91MOYLS+D/laX
tNC+wVkTvDzK20fp+nHRyDFvoumU1Yus0M3xNc11vRlF0aZ3M9tMfXOXj6BNbXYN8NN7DbNPulnq
LXT6e/M8E1ADjD5f2L9ALujNomUl9nOMvjCxO1eBvszRUESJVcRGXyPyIEA6WXsXNyTxM5+azLde
DrZF+dATf9oTqKFSbNZX5Vn9rFhYBWhi67Seu+h6uehJwVXfd84T8bF9HUNg/DP/LiUn7m11PV0p
ozrt/x8UV6R8/133M7XnR3wcU/RMV5VYJ0i0zr/qYd9x0bOnRJa1/F4T8l5cmuq8JjgCwKX+bGXK
xmDoTtAev2g+faTYW9de9WM713wZEMQq+cYy4ojVzlS2g11r1l92dIM0JJK99h0Aq7NNw8owQzC3
4zJoSIN6LT7lnlXbtBXF5uKhAFoDyF7SdrNOEA72ZTOUIniztG+kCNfOyiiCMCrQ7EDn1ksDnEI2
dgY9hSbyUKbygxMZakA4MnrXOxhjVSXMoxiVKQK+4bhmdrEqQwKqh541R3WpWmvSIQ9UGw2quWhT
ubcTqrWgW92MM5LGjg27ZXPb385Li64o6GbIVSVOZjiyxF9PdUNWOLtPbM+3p445S9sBgp8GGOVm
VKOPnpi6NpzCUQwtFBRRQvNRNYao8r3JxbGZgmBpe3rHThjGKOigDLOqIpBj6WBLqhmvwoW0Dguj
aP2t8xY8jA9P66hQTY7sC8J/05/n6rn6agqv6SXHJoQTMVI3WRsofniKr1CQOA7eVDtUnQ+bPhz2
dKdfmLWJkGrpZtoVlTfNG25yjrKDazOEM+fbC4a69IXN+3jZz33F4U95KPrnURW6LemSvQfvku6i
5Z3m3nYOppN3RQBplhExkevxomzPhL7cBN2SM7zdJ7EpOAjVXxNVCbAOWkAS9nbs7NSa5gJ13JDC
qPCTHFz0LQl1G3lk5s1+2TlWT9N0L2Mrae7Nx9GWAb6FesHB9HIZLt3zx21deo4vI3G8JWZCtTMp
soS+aPVz6q3ewTHbAevDHq0q2C1VB4rqTR4oVjqgaqaSat2M6zc/SQQlWQ3GFXhLYQeLC5pZDy6j
3c+545hGOqADNZUzBwkrWY2+bj47XJVerfjn4X31dh3Hx3mS4gKuth4mOvbNIT/y1QAm2oiaF7pN
ppixaaG567mYeyfIAoBoztXZ58unEZBo9qdSthjiE4dEwcaY7RUG4S5nWsnP/J9YNtCQztHzMjqX
Cs10xHxz8Gy/6qauh8qxAYNqa/wa0vBqEpDqu56oj0HgTzyCNo8uuApELOVbs9ahmag5WXoXuup2
bgiwCedb/q/AbHyg69g734Iy9tQCWNRyg/XHbmg1+AsRCE1BStG1mfxyKdor1AucrREAHdIoLqzH
ZctWDQ9kYFnadzYjiec+7LHDv44WZCWCqKoDqK666/HcWZrTOwLRqwkHx+L3WTuKImcZpZ+8h3D0
xrrpQqcnz08T6fbiXZmVJsezZ55G6UlSjzir7vtWy6cVKp4glG3W6Wf8k9l8I/57FQvOfsxR/yiv
mzKmOts/2+dKJKDChcp22Qgg2ZLquxCy4KMwbTp1H/YWrI9bBUv2PTsrx94XoqCDL9/b2tm5+jq3
r+X0MBcVoh2UzYk4LyZG+48dmHXZSdlb4lYbqnd715+/5cKT8adwtqHnSHyCVvpWSQ3VouWgeb26
0s/oQyVXt95X5XN77vPkosRgXV2hSzbZn8qbXWvFCGtjpWfv0MSwgGUrrmuZXNExGgGLj3BZp6Kh
uDb8gBuxELoNxZlqnEDTQWmZ52qkQC5xSe+EOoL8bpJvPEa5ZmIagGTxbzfo4KKS1XCrYowU+msC
46Bp17XWMRNtKvoHwCw6RckEZJRt3Mc8EJ1P7lh2cujxMu+nS7NKXHyuq1pblO/tpfV6rvXxPcw0
0eJaqG4rx8+JHc/btUG2QveOlVdaVkPrvXhPw8w5JNaOUJGYJD+H/IQBX1MZ353Vcx3ZFbVT89Hc
dbeNYyMzM2/dD06jxbP5kAjX8emEGFiLQXTcTylzGAxUflB/VSeq6VsvQYdNU3eKbt9bO2KhjkeE
52NKWX/VwAKVNJHzrfZqzhvH9rb2aqVaIjbaDhZBjTM+2J9PaQ1JUge0KQE4y6K4FrsuhZFkONpj
ITSICp1gffYZep2sljTa7zUGsAxM/UzEJXg+ED9TSr5TZ5AtYFStenOC/HiV0rF3qyQq6YmeSNOj
hk5ULsNz52YRM5826kDnODc2Cr7rlymxoVNwB1iWh5+rCNWheHJJ8bsaoSG/dpwNEa5utKti5HYt
U3QyJkV6g7rdp2x63ltWRbBUj41U+VaHABZRzMtnJjf2z7hFcQSCOuiqr+IePnBWvP6DdRzEigZw
AElSOV8+lpfKBAvc7HFfHBU8V+hPyA358KSVT81V99FiP/F2qs+b+6pqOlgyYEIVOrfSuQLDbQq+
Razv7Ae30ZGfQ0h3F3RZP/4lG5DF6DoJ4vJnqe+ZrDAFFeB+9/aPRTX+G4rIlyacCXhO1sGhdf7j
qNpwSDo3woAtQEr4O0N+MJwwCcFZYBoTG4uyzrJRHMR2uKGm4CCpWfn7wCTkFHEqtiQWlVn5UQuc
rUNlu2vEQ0BZULBDLBzQ8FDfc7GMsjtxq2CIcI+VhxBUYYBx3zKUE3Ob876ar8+raQXgo7zkd9UJ
WvTCd8gq1Y76sIeRDBxGrE+UOi1DOW68k2KXoZSpZVr3oPaZbtrsQ8ir7VAQAmZHfcVyQWyIIeaW
Bau4WkU3XF9bsLQPLwOcJlvI2ame1tv2eci+vs2hxRhcjeEjlTYARHrNNic3SDnMQcFE6iLU6Bd9
KTcM1yt0eEgcZ6Po5IdOE+IhnUzqSdI+XmHzhF6yagVmsDatcSH3SX+kkbOy1WQjy2MhW018C3gQ
JcACvjvnCRpAEDBG3zTg9epRqReGm1ayCq1YTqAit+/CEFgAuYkNV/VUF5jBf8n3Ign6Zx91yyn7
kKTC4Yfq8ZHsY8vg93N6vZf9AwaS+Z5ks06yEZzY4RTIB7tOgMkBEo5NEmBFMDp2QW1/B2sBbMwZ
j8XLsHsYPmr53rwdG6QSpdfXdV/aPoobs2II52Eq6OjrjDpRucH0gF/OBiYipZAivphux4shVt5x
fEDs/chd+HAXU1/xef1pH5/ex1t2BcePzNf1dyuDvRfeJR74brevx/To3EoF6l+TucGGIXwRc+Nt
1uf7nDxHb7bfm8rUAQ33Wyfc6ydJYdI5EvwUbOzJRohzeMBHHYuf9iNN3aJsHpXtwx0gZrEun3tO
1Jb8zSW4vCH/V0JUxSkJzwKIAcwyXZulEXhIdFCwu2OupCu/oxLDw9RyZtEPoTbzAvYFhAEVgv4x
z/TuX1jFeRJ4Hhxlq+GjHlompBG8p0rwGf41uHpc3jzA/inbiP89+bLcTY3tN0uz4539DkckiUXo
5yphS294nSzFXxeGQVtmaoTWwTQ/AasOOuCFXd4lYYgCI8j3Yx6rZfFOLdrNdSFuatBEwmzDd3L6
d3yReYc47Pte8lW6lJ9JPYlkoBBLhqQSg3bTcTeMpYLj/D/o7fh3efOteUIcOJNL/+hAybv/r2qE
uMLwYOnvLGxFKlDQ5QLD7AlSU11mfyjwHkkgHhnqd9oyZYWtQfcZ/27eZOiBDiRCP/C4BQV4Ngow
EiWFfnEoT0D4B8Ox0EqFS01/h/8ZPLxzwHDInnXNQSJX14mGNKVZ25imPf8Mt5GVcQP1L0zd+Y/X
XSC+EPNOcKggbG0aXV1RJoHWAWDNDG1aNx6M8wkYLvvh3Vyd893Hu/JM2VZTyGVDPzVUwiSk+ez6
hFnApUHfx2HXZaXVcPGC4QfP+P2LYJgfKM5gZfsHGEzMB6fEhFvuCWuYtqHhRYxs9n+E8eGfoUXB
DTq/8jyn21sWCmei8GfDrbIr8wweGyd5I8xAVj2aK06MIDSuR4+ICSaj7qfTvkC+jH1PUF95fd/e
KOPfn/0bxlu6qvCC/x3rXsZGEwQIC5WwPqUwDXIbLidDBCpFTTdxrL+GGaWMlbLAm0t0uQCbQvk1
OjP8xtfwGAXusEu8qj37NIPmUnsAzu0VQ1mMwVNY51VCC2gr7AhbpISn5SOmHp0ZPyY7HEJyLSK3
db6SQiRwFE3Zdr1zCURfS/QKrSeRx891h8+HTAYvpFE3h0WuKYu3irLOgR+BoY51vMK8LjCQi4LL
35kO/X+55/wQUf4vJKV1ghyxecf4TCtWFRUyErFUWXMf2mBhKGV6G+he1ikKahpo0IaWcs4YA5Xo
zajqvpeTMNzwQNhZryXpQV1qCQvVjg0kdw51U7kxqeHYIBOvB6Sn4LwtmUyEbB7umxi7wKl0sExm
pWFq5wR+fQMKrTIItU8TmFvBroFQ0JR/rm6G+MdqSWTSV9flHqOYnt5MObeJRiHz5Y2QD3EEwKhE
dPHqBYIO3xx7QVLQocXZ5m2yFRhguOeUa6CDYkiDqdfBZM77G3UCkhnDJQs0ehnHHyjr2SbRv9bg
xihF3HpfENYmv1dms+Qgs186M/6jDA5QP439yY1mn/h/91OQEYKajRZJllr4mXfq5eWUZmR7iArX
uv99vCc0wqwgAcgjMtje+useLIn8PcZeOl46YZ309tPcj79btzkg9FbjQmAiEsuuU3WLT7pB6fgF
puUZwO2RzUJuNPs0iS1g05unUuYMPD3pcjpZj50aNF31XJlyZPb57DMMZBxjwJUY2hdoPWiSRRbX
zfVglbgA6ShhDKnDne/KYVLViYldOn7OB8T8z6LSFt75+pB7uQYdN+4TZGvXF/c+pC8jpauIK7tR
/O/6mVuUwRIqHNKIbvDkWuDRfWo9/EleEtYEwfNT1xa2VTtGXZbK6lz3KfRz6mZFshD6gq0lrT1e
1zIbSpMSUpJxjOQwJ1YIQ7qaVjCP7NC19OE5E0MJeMcpNL+qfVujk6HwvUPjQiYVJavMs7w+RW28
HA326rgGSuDMwyDTFI0TP8xvGwGzQrpNqvuooOKapR0nT7lnDQewBBDH0NXF+7uwpoNi2ridsFKn
wOF6qyqgMSlQK8B35iRMNjArhFFwhF2wSwiTOe7cfnpLR0nVg8nRZtZ+yTLTlXnZO/0B2/qax9H2
+jBzgkw+Kx4zlZvCxq/5hfknjrkYb+QQz76KEkfXqiXm40/ZX0/UhqysOIgYQoTzIVbLDWPB7yDQ
vi9vSCEtVpwzVvrh2ctjbMcD35yXultcljcE23OyaR2W4Q69cWccxvt2ce8tsMAgYPbhQfo3/5LE
4BhqbZkEBPcGJPQjCMBu8rYN4zaVHp6Ct0hzxjQks3W9ndOV1BpbusRswZaSbYfNmwxdvZYpmmz5
38PunUtRx4GJyptlMmdvYg3eN74wTptPTFyELYSq8H8rG842zB988m/unmxPwJLESmdd0jNTleTc
EYMnITfWwsOgqaoEgw796NfZ7D0fFeqbcQqIjS3ExG+D6NjfVJPL7lwzNB6TaxY/1dQotnqjaXLG
uiWHGPIEf2Tph7QBSAHQdpN7Ea2O6phd2P7B3M3GRBEQL+lxHsWg6OBU1l7e6jNUN8peaPqsvEEI
Kq77V3NSAh2tcKqWpOuZYl7VTsMwHL2HiQeddvmlrbuYmCZGKYBaPDqMToIgAm/tLhgt/fdCxfHP
elR3T9BIVHgT1Xle17e5ZuZNjdUx5/CkquBFVLnB8r6epXMTdwldtFBsIkZWdRM8JFJFh1S+ZBoG
33bOh+IBhWNrOhg3raWQMPjDwQPxzjsCE0XPHFJ/yRu5nbmHZzM8PRg1HvBgp8FHLjjO8RsOcwHV
YEFsmqdYO5V5Cyz0EMSe0yZIiHJwWwef807SfnGuJcHOk32+8oo1dDGc8XtHVnQ5NmbctzQYxwGP
P1ONy0iKvFbHRAkdsXMboU4CUnNwPh4JZX4gvQzrxHk/S+nY2UbbcUB9EzWPZwWcWrtCGfxfM/uO
LwcLRjBozFqI50CONLs5etXOdryKlUQZvy/yxbU63/gQ4SFTzZVwNdv7f0OoeT3Xjtc40veW7Z1m
Yh3NGNRdVlY81G7fhzlmXaGZexRvxc3CNLZJMoxon62g0UkMdyqan0bmekZoieGqD3urLWzm8wE9
LnrhurGs7gc5nIsQSm/DenWxgqHWoh96MeSENDAGY2ZyZq2GTGRWMN3/LsqFr1PvVCuAxw7dVTfR
vE3nTatI7b2q7IbrfqyT1oTvhgkXEh0HLoXZUVxWX1P1CJpEHsYO4+by9mhKeEUwwzwFRSWmpyll
VP18dUQVY4OZ/hxA9ZuZbrqPaWFQULlASTuzzhl/nCsre+hH5TIqvN2rR1yR8BmStPXtdXXWYPXd
NNaJDs2DiZIGp2KwVk/Ws9A8rUTot7TR4m2rNjIyEWhz/RJloEJXjKql+4bS3HJNmvvSabhE6wDA
185f8dqeGR8QTqn5gpSdm16nfqt/kUmUc7VUk9FkJ4UhEivCKSLfOzp19/35+Aw5vtUSpUPHzWvk
RcwFNIRD5Km7bJymh2kc6je1Ip6d7WCWL+m/TNj/37IYGo9tbnWHw7Hzai6G6994dGrB46oIOIMD
+7wdS7wbnCkOhA9Pgs/IUBEM+IXQ8iG/oACL75zskXDILnQz9FHossnoiqfelsn2g46G6Y22j7Gx
LZ5+FpQXreuvkMvP++TaX/Xi3DbBSKN/k4Txqpt3AD9abi/5SuCXHKsXpLVFD8gBLElGLyrAROs4
vo/z/hsLvsby49p3u7t0ccPc9NwOgPf1d13b1q4DAWedR/35cf7Ida4cIkzKhQEVr1U83OW9fvk6
/56aJ7Oze7T5SjUPw9jXopsY3LiQTk9GQ1hFh9rCIp9PlyRKi/psrYvdNV43FZHojuhriTd5GW0W
kOHK9djz/WLSg/dVM2yAdiMwIMLMo9BVaTgoG9xP6LBUAetPVWpspEVoiLyrnXqx7/tEeXFv6Jhf
dfB2Z43YIn7Rs3kwAzh0C5XYIDNdDQFglzVTRI3s8DV9hBC373k//3MOWd0glGIMmYqyyPr7SZmt
rSpGeqXYYN9GI+pQApmTQJxULevP+CQvWa4Y+9oNl+3CYF7zlbvsXSsG3LVNN1/fj82jxgre4aqb
62BUqUwEdg2MNloHk7lCE4ZcS0UQC6eHodYVCSvJRqAXF9vGiXUATwebuDL3z7AOM1b/IV98UIle
GotLMf69Qs6KfTk22rP+uZPVi0rmMs9T2UTnidfiGN09V1Nfy5ZUtAoi+fY3ZopjUidnpHUcIFbv
un4CquKQ8Pn6WvcfX9rteHszQk94WzYzU70saD8MBOWcNeOE7HN4HlFJrjdv5r7O1IFhEiRssc9d
9XdWz7+jMje2pmF8SDsrFGOUQlT7cny0aq57yxJaZaJ235fmv8nK6yh0oYjXh65Cugzz/NyA2PeN
i+dihoPV2gz3ZiMI6uzV15pPhS4WnfivneDfEgKHCnI+baYEkKA0TsDmm14uNO0QZHDzezakfRe3
mB+ZxqO/tydhOd28cOFj/Z5EJVKkoR1px6Fr0hbK23m0vmHb1WQLpWO/68UvcD8wTYvbg3CF8u5Q
FqluSEswUKjggSFeRDafyXxyTVRlDuVCltzKYXUN552h55eZYudWm388mobR7cBzWzYO7Hu3Ucz+
n2gW+odo0z02ZpIui+lhorPsm0a0b4FBwZ7sd/Z+0+s/YN7f6bLN6qBANvd8DwDtapjszVrZ0a6b
rc/Kq+mheRme2DMVz9XZj6OBjrLy4jhWcS4TZz9zVDl4PkkQBACBq7t9yCjnQpltYqO1Hqaaj0tx
NnJsNzPKCx7iOtFU5dq2sCtXuzHgfjnO2XxnHzLZumZMyqQYv9cz0ecgNTB3Nxl0kEzWkaetdhzn
tkVqvWJG3BOSefTkiBa4b7lpZhqLF6HzH94cayT9bpEu+4/Rtv18T3Rm//wI1s1lc/fztNnmw5H4
vemtO4an3GiBIv3NdzjpUPqb+49864g79PeZoyX9SvLmsYE45yjW38+uF5uSZmyac8/unpl0lFcV
LCph393QUxTAygVff4s+M0j/7HAQ+rvpqXv/fTgqEor3prjaqg94bh9wrEPxb4TeXHST+LNfu9Fy
sBvmw+1Z9uf9vWHcU+GXLqWAPNlympIBR7XrtBsSvY5oTxuyBb8Rn1ddmUpvl7qhSHk3PRsaOl9u
CkCsDpVRZmrX9gig5wXLVVRFApFutvXEyz2z8k2UTRCq82qivy5tONceKlxJbaG3OoXf+OVo1212
PcMMYmfvsc6esWGX32s1NZ2P0+/5Xhpjk/OqYiPb4CH7D7tD9jBAydbX1cXwqI5NqRUuzctXtiqR
RMJNMTdYNlKdB2uljyc7IrdohTiZfFdm1OWdvWc/dpVcB+FwiyFtTqswXTvy+Ce3FmbtEL5aqF3j
f0YS7Uv3MVR85aaxKNE8/14JmWKDNGrFe5JHKX2a+VOis3cJIw/Baxpvn9sZ3sV71RIvzAZpRs1/
VWTv3tOfly7/3fe4TXPdzLQ8fSScOKwvo/Lrp8HsbnTgsLycUni3ziCdvcoWHl4+1EksIR2CpAw9
VopIny3QkrA5whjBv5tBx9RRmrNyaKw0757hl/H+vCYnwkw67hkWkVdMKh9ZdSAfSBh2S4yAeO9m
DINjxPnLarq4/F0Nwzjm8RWY/HaHxs6turd3Q5lszX1fyVeNGULxM26kG2F49/AaVxZ8r/JHID28
EHH36L/x0scojDpveBkzm09QqhBhai18oB6ZfHWtBQklMyzDvjCr0HibEt6jR133Z5zMTckk6GyU
lI0+rIvmwzh0T+FutuGT40m4KkkTIDK/Y81v4Odk6ysXAwuzKTO+v3l3oXRhNsWKixCgyyjfS1gB
qnGsw3Tn3L5N43XUKIQWZxJI/HdX/uK03d0M1xK1upwlFB1EbjV8LNOZZDtVWbYdJvPirX78jb/f
msdfr9o2nGvyomsdf/2dlSgBUP2fgbKnzc33petv6iv7exgpnQqh2y0YgD++UvZRp1qqmQDjhTr7
9cWtvbYeXMfbz9w0cIodL0Za6VL2cy2CNhxpu8q8uuse+zOcpWx/rmU4t5Pt1/emQkCTfn971HPT
JRLSRXlnu30PnCH9LWyPiLOoAmhvic1SvXzHT0pBqxHroEGC/JLY3bFWYDabaNbcojZGC+6ZS2g8
5LLyjw4c53P7Sx1cWY9xWSthNJXGKMDtpRU9N2BclqXj2mIj3Ww526K9pQsI8++FSLxrJV0ujJ2c
fQH3A/W1c0D/4zeCr3wCB2U20nBQPqrDub1pJF3dTOVDNcWF2xndYSgRzTphsIrIMlo34+3Ul3Lz
ndFNOTCBWcQ0jx8p2icG5d1jOz7WEhVzX+EccWbuwn7K33qcc3s2PKLPHZKjYaZ5/+OqZDRrDFXM
oqNijXu1+yCMX1KYPremMRmrd+NxoQnEWN1dD49pvPUszJj7yy63RkPzpe0ywg8drEINK+c6Xldp
V0oUb8H4GpXL7C1W/DJVJ6YtXUyfUSLKYfoCmuEgn5enpCdY+s5fx5KmU09m+0xZ2lechlOz0Nbu
UV1+OMfQZ11YN6OmGg5dqKHe1TZsKuJ5WdXjFqgMA4Q9ljkQD7yE/mKIBNPZWOFGrpWYKtFkFlyE
JOmkKr9qt9r3rOKw+bIaP+Z9+xDnhEtTdYDyZf6COPmwggjc2tlSaCyUtswYshOD5clj9GJtUFri
s1x618Gld+nFl2/5eDcntOeV47mzLCcdH6ssTu8kruZJpSfXU++Qmbik3+t+MPloZj93ivNtyRT8
dCsBG2TTBmrQDzDx3y+o/2dBaJObV1MZnUo5cSteH+M5d4lbdZcbzNHA0q1E/nu9na7UfNssVe0W
DCG36L7ZMaPcRbd1vJSkpbb3JNal5fk7vseTNUlCtn4X9mD6DZYcGfqb1lDIAENATKde/s+MRRed
fxazgr3P0U10WUlnZsAVfjZJKYxvAfA2ajXbQ6dJpqV7lF7sm1hz3FCiQFhUsq2rmTrK0ZGBTvhN
W1o+XR4sfdZhCt3FZ1Tyv93z5Vi+dtiGN9h9G0xAOv0HrYgucG8m3Log52CqDRCKt1+4+pzE28/2
vpP+zbQK0+Wvd8557dZmV0pPTkON8zt6zL564PINN0lirQCQzqU1m3Yfdbq+R+e8EXFi+OqmJ1Rp
hWnm+/bF2B2u3zqcS15NSX+kzGMk/ygaN94pASygY1+nnfy9D+J/t95pmPzD11Hj/qpUdqOUhKU7
ArcbVrodoyOd4z8Bm0eDWFa5WcAukDNNRPGBu6p8TmMy8LVBBZe0QhlnZgWkxPlxOVexchIiQO8Z
Lx5kLJjWqEYZgnyH/9+7ha18+ReXAuYA+Ux+3iFharQY9aeuC1rurIOF0LH/mNwZoQb13dvJyTLN
v6fylfu1vEzi+pYy65I+JDt22ZNjyPEOgH6UTNx6DfWAp5/H8DQU1rIq5xlb8mdg0cV1MRWlf+56
NQUrYoAM07eEu7AX9AzXq6x/dQGH7v07rzwer/3S4Orjrsu37iUPdIu9pWFkvdgn7Slrk+vAEc1B
al2WopeuuYoZHjSx0vb30bxlG+mVwN1icqQTi+1lCBbj74UvfOnJBrcn1CrLbEldkwTVzML38/cu
w4JdGCaF/bt/maqA/V5M34M/Ok3e2vlEZf4oFfgixYPm16LMU2Krm93679ffbKg7vfb37dQgN0hV
k0PnsLsVm5W2zopD5K9cEe+SAGKmyWVQyEsntyAhvbR03JS+cw77W+m+LV3DAtkK0kjXd7S4j7ab
67GwHrFi0pM1PUgHm+C24KJQgtzZvYmLRnp7HzfRBGVzmfvzUNEFx/HeTu/nj8L3kz9Z8ZWHKkde
bPN9VNNhnBZKc7+fjLJoMesoua+EMzsjeEwzMCtV4jhQj6LXTzFJ4PKXDw9OvJuHO/h+/I8PQa+6
y1ceiWi2/7wZdB8aW1UVVpVGhnPTtr7Z13yPPF0VK6BDbpDTh2Vvg6TWPnEL/LlFbHxLmHrPvx7M
S2LzbeVCxbYqXKK7McjiVbnA8LY4ODuOdpeTpLVteZnfltKy2TOLz02+dscSwbXFTDh0TnyFZ5/J
w8/60NvOhpt4j3jg0thylp41ePSE8QTMW/fvOaYstHIJElIjSo23VQ9SafFVsL/T8BfYD+wzV7uO
7+iHHsAVV5NKnGOPVftuggE33Awzj+ESX+Qx3F9al3w9lq8eE9WTV8XIWDcuNLmFTnY2feR4hJUN
GI6FTh6IlE+AqkLI9romy1tasDGFLOwXVd02WrFbetbkDCexyY8i0yoEO9Qa0opB96JVWbsjbvPk
pOtMlLGbjIuFKBJiGMBRZJiOZYDe8eJxypu7DkEfbL+yg6fRZkFVki/tqmwUI8YqXLNeUaZxrr/a
j/apve1uGmlJZZfyF9YIfmX4xYnpNWEmfwJKOmK1xqbxKh1KP5yBS4Ku6PK47rT2lTj6ax5qGdiG
APugkgbz5+q7MS7jRxJCVUlEcRy1dTlF37Ks2Aer53q2UovX8p1TlVNU+zZOwv95Qtav9VXtwS3s
Lo2IS2/TBSmt8GbinezgzuE7I81lUQ/T4bz57Lm5wJtM89sIlHzOuRLVkoLOno1LEHcj6EvzwAbG
fWG6EN3QSY/dez2Jp800RVHCAAkEb7vydTgDtMPPlb81ypfiJTLNwv4yD/YzhuTlxceykivPjCmW
XSS0WqBsnLzxrRzcQigLe9I3IWkmgcX89Pa7qPE/g+73vUAlXTsPz74PYxqTs0fryGRj0fBxSORV
wp7wS4Vjk+peH9aRYYfgzaqysaltpJpca9d/7FHsZuVXmLnNj+UN0lEFuRB584zJZLb4KF5QZ96w
6CSwSXKpO4AXH5ePfHPXWPK42qLzGQsufp6fp3dk6T1M0rS/+ujMpmQsie/jhEjhjTPdtknYuyF/
dnpA4csM48oYM6Vk+cW3bdldNH42VZS4yng3uNZT0Z8oJKLXZOnL9Cr6G79cPYCpwKYw2Lm7omGC
I55QIxOidWLFyTVUZsVJZrQ36v+xIZf7WG///up9FTEXGoasp0BnXwMjXm6X3Am05EOp3GfOYiFP
dBqVwMVTbhb7yaJJhqbLBFkVGnwPQsSRZ8TbZwQyrfhrUK9F2+aqHXuXjtYs0J5yjke3I9LAhogN
H6gz4a8VXCWDKXYxGvUy8KgUbvy2ux/mm/lpmtkAZ/DoxAe3uK3H8fz1ET/2vsazdftMRc8pjWqN
nVmUrzEW6jJzenuRl86iCXWGDjnxfqgexpl3vgKG20XWeG2TszpOYDU79pxE6dajfeAOgkXZO7U3
0b21aoasrVcUHo9cncd0x8erJXqbcUge13YNYnz0uUvWY70EDsL6D9GjA2xHcKQoGM6xROhuLqOM
/jiOu0NMUHy1bawGa4nu6Y0sLGToiTXp5kaTOM0wvppG5xrlyhcOMlOY63OaHTwEifV23/9xdF7L
impRFP0iq1RQ8JWcRcy+WKYDiIoKAvr1PXZX39S3+5xW2WGtuWb4kDiGfABPOz5avl0vyDx8GNYU
JcaDd/Pm/0lCF8Jjg5XAzwZoJWrcMOCL8X6L6T6ZiJ3Jy4Ea7RXopIb4/4kwCeEPwQiObf3XCUsS
CymxcDOzXgRY9RMi69xqXc6zWXZhF7n1BvCMp92BfEGB3+6jr89RgwijZdlVxF7lQo5J73eH/IgA
xtybGM45H3ICSE0yr97VnMQwWkXH63WcMJk9TEbug4+675fTLiQhyBr7T69nwK9ly4MxISPmXNLB
2chU6m1EVtmEdhtNsEWdYnVolmF0WYexf9/iPBQRFhR+3dJio7iISTmDMQLiznVfzmiunMazZjOZ
c6sBM/U9JGV6zz7D3IAlK5jGHBc8MZDQPgJ5NqQH0EoEVvJZ1RwAq0/F7ZV7N7rSvYmqDKwLdDBM
nU/UP+T+O7guXvQj6kUK4PPDkroyJrqGJTJkBQL1IyRqTlii8AEiTYZhk89BgicxpFhHuIiMXNic
IrZsyifg8ClBAmoAHDiJTGw2txtSGuhXGeyA1NM0LHOLmSahUfjqm9VUPLgM3coE3AuXlLB/hD1F
1FJv3v5RVD4X0NhdwmkDfL8jOSHdm4iz2s5CLh8he1k+lrjgjDgV/l9pOGb2NSkmOHP5Re2NsR2U
+TwB9NfAVnlx+AhxUJba5r1kwqqvqG4Q1WKZFWPUZnNwANAs2giS+2wgIsawZhz7++OHIb3fd64z
DmaO2xKdBoKaCe8PKS+mQF/3D086W14PMTGsjuRP2E8XESa3yzjiiNbzlSDhVsknEqRtOBxMqqH2
wxHm3dP7crhHo8U4xFuRwx4MGDkvXHGLW9ofABCYT1Yt9rXI0itHZfVw91tQqRb0N6gtmvDJ6L1Y
3RajE8Rz/Rle/e+6syXzNecOZGKc0ukBYrDfoEAhp8QDiHML6o77jF7u3ZKTifH0BLn4RUYU3iZa
Ez3ZejgVwd1utaGTnp67r8/bMXMfOQXKVG2/vqLgGkO+kD0oHrINYmK8+S4qpyRmXfjH8qvi0Oxr
vCBY0nyVcEPh3dd6g8KeMF/9g98hal2jmVHG7srpy+IoZVYn2312/STYJyLEBLjNGhPIMjHSDYQK
ntXLGjstT69yZUd2OIItslAY/oygCioB+U+ssAlbkrwPBsDoqEfa3zsCieLNEQbGa0PvfsoPNwRf
zL8JXkOjaQl0TnIRm97XjDMZVKI2OYm0wQL8EZZtUKA6E0RDxFSwC1KbdhNSDqgUVf8+RsQEECKt
JUcxn2ZcuJI3sEfhzU8BQ1/Je9pMgaOYgtYB0knGw51TGYQDA2TmGuMGJHbVYW9LwKYSYCLQno4/
WvRw5GnnYeyHjvM0AUiCDavDT/HaQwMSAlKGqOu5Rel0B2LYPdd0EvQcdwYizKhk7cebwg4ZY1J8
es4ycpDGlGz6KnQ9MGxRHK4k72tBn0dxn5uLDPhDBcBh6YFLL5JFiBcT9st2rh0HECIqThJI1uJD
qWlRmABA84cBgZbKrrbZChzv6XzFeJN6yelbzWFvjbd0DqMEtImugxrjtuUlNZXoq9UDLpcNUO5v
NpmpkBfnDDStB1iS6v7wGcacZzPevIK++1mWIPtLAfrevXR2BaKp2C9Mt3ZfkBemd4BBBb/S+XX8
nP6wQ0iZagM96QrDGQgJDAjupgJ4VW7eR3zqt8wNAA4izEBwJwIJBmdPAewwujHE4LgvaOIarB8r
W42CKpocb6rGsCsNUgqB6H0saP5WHYfikcP2s2uOhKkVW5qjzy61+bowwzA5KIF0z+OzfBkuJzhh
JcqyXssLFbrySdrrIwabmAxcxjwRVROEhdbqqQL8KCOEIUzrvd5Sxizou8RdcwS01yW3gxiHwSGT
9YOMEp4jfZzrw7Em3fWfrCPGvOUwXg1GmrwYZns3X0b1hVCSeottt4Ovcv/h1jTsmVDohxfmMLL7
i2Ba8H3eqpbROOOvAa8P2jHXDtg6nBtwJnC5vfajuCBwAESZR4zIDrRgrw9uhnp+rjPKboIVvhbp
BXQfoCgZ7uGNgVgO0OjWN2RUewQZ/lCPYiZEv47CpwK7IA/zY+wR65I3+dJlCUsdnAz4oaCRzAn9
y1FJFpAOCrSH0PRBNwdGYY6fVjerCkNO9f6B1pi3kwsp03suhXsn+1PCB+TIpZS02xy1AZgFVGWq
41LwxTs+UOSvrAHAyDkiOjpNXAIa+uT9H1KTFyw7YGQSAFmuZ6G3AgxjEo+WElCw1uq4wBAQhKRB
g6DxydIGM+9cXvvanfkmlMGPgDjZiz1ayRWdOQNdpdDHl9eMjpodyegDSA9cZ4iYstT7I51f/jDQ
BBYCH/kAAKjac90H8Oh0UAhwswmM6kZ049lKwZZzaDW5lX4MkIRmYPKMKnzc/yb4+8v45WtXfJAY
jtF0sArAi9b068VPYyHzB/GxYhTLSsPk7yAvxZgMRj6jDw6lc6olbrKYTo8/bQE5A8eee9hpbnLJ
+sZeMWVUBxCI8Tl6a9JPl4eGJKyuje+A9DQ7zczyTgwArvdG/bGAeD4JtgE/Dhxm8Mw2lCDl7AUV
wd2LUXljKlx/uHlSWQzNN7HmvAEyB47jHi8Uu2hNhhRLX4bSgPd/N2iTcWCAOP3clJREcE9INXzB
KtZKGgGOJ3jBmF/jNw7mC9bVI5zDGE6ENTV8TlpjuMXwAmGEo3l4P/RM0lFHwX1WjErWgENwDcS7
5/XSlaGW8uDuwgdHjvimcpLRh+WaAkevyCyaIhUaNjEPYOEAOQco6uggJ4YM0bTVPof2AtgFwa93
ahYsxi9UJGSKx+HlBUzNevj/KODxgPB8Ls2e9BVtAh4HbnZsk4dfLIfLbMth/qCbY32eJ9tqSsIE
yzPhG0mIC5C0b+TldTuBxP73nDLUY7sKdHGFu9zw0oHkMW6+gEv+jqXLhA5QDmbAfwC2nv+S/oET
HMgDMiL8YHw3ABMhYObegFtlWZb6BOQJC98zmPBTfFxazbkAVsdP/5q/Ccq/NTdMTvQC3smsHz5k
7BvwCsB2D77ylg0KgYCThEG3TBvFU7pUGzVmSArxEewJHxbqjkp/yRqnPED3h2+HZyV0X7IxuJJN
5vmPQoduh605mC9/wd6t8JjK+ToTvy74sj3Wnix297VCyqLDfC3WmFiwSjqoJw26EKa87II3Okru
Fi5HkBGUw6neItkrzN8CaQ7PW9wFDVPvH6QZIN2KBNsHmiWdfVIyrUWSG7PZr3SS/7E7ptuVjtUD
fMEe5hYg5LCdG4sdLjBUIAO4MhGvAOyNA+a3uW2BbXlf8oVjQf2TLxhxgK8VBgp1jjDYgGhE2xUX
KG8XhF09cFDxaTRnUFeG6Izf4SjJCF/YrjBndpxc6uVxzk7c/osMmRQm2Div9wQ+N1kO1vAruoQV
xKFUniVI17QHJXYDvU1vU7EIgfWwwccgmQzr9ZMT9MKTBWGF6JJewJD7nf7cKri2ateTfOqFPeFx
zl/qfLKCgciwGWrOpbqoDN3ASui3D+D32ToNnvAE04vE1Vivc7YMSVQUvAz+GVCm+hdrfgB7XIkO
vw37cAJRVdQl8myPriZfvc/3BCD7fuFOZrVtuHvZGbgFoPUN4HiomHw8eA913Az0SdT7Y8n9PF51
va5O2em1FMSSJegqY6H8Atj5lcViYh5en9977I6ZGL2WwllY4xrl7fWOzCtBZnn7ECoPwLfZpp6I
nceZxVcMIOsRd4XO/9xmZp/JBzowdj4CCJjYZEx1utKZL+ACyIoE70JtuZoAqWJW/sGesrBqyB4f
q0SsyYew999PT/riNrd40SktZDAqXBxTHRfWPoHSAwhPVnkzn+t817+0F+YsMYUBVLuY1z7yb2se
Du55l99RyZL0OBA83OQaEN7tlofe5omx1bZIenQGuHAANjLpg2a1X+69x1Y6cZnwBCBvssvHkGw0
Jkl3sru/BnpREbxBe3mSwxFMeP6YBBlCrhh9sDxZZ6f191qJMR1qYCG+ZMgD7YrjcnD6Hrha6+PP
/MbdEf7VdHx+TJv1yEHbzgys1XAFiH8BA69m/tlxnpQXecnD4b78JZ8Ze768wLPrDUURBDWdKQQY
PtA/zp7/jSb3f4yp93j5inkAYwL3GfPPz2GIAuGicCTAzTh8digwDmNCGGEOMi+kABVLhn0/BuIr
9QbKHWJDCrojgMkCOah3m38v6iKT0GEUA5PqZTLnqOO3tNDAYacXWLVEZ47K72GkEpKjc5oMmWeH
Sk/nBQucvRHI8ZBTi6ag/n+aERWzuM1zt7y8IFgxa4VHoW5pLDfqdpTc/DzYO/24XitHFLGb9oAM
3/zZfIKfwz36ojd74P7FgBnvkzZq5hOfNYwEmR6ivVBQy1teIgf764JpnKfO3jM89UPOjVfyQ+Xf
XzGP4mqAncjAhmaGL+70ezj6eyaf+SPiNUTXBO/Jw9u5brD0Cl5BL3qv38c7587mlmqwVmaj8HGs
iGZliM/wZTtc9i/faR3dXQKurXsM8dZV7NQdLqCMxiUrPnh//sDlu+Ugai9jtwr6MZ+3qpA0ZVDg
SQCrVm+jrDEygrkdfK18hsGhoI9UoicYkRZupJcqGnzi3L2HA+9+ajwGLhSlN5Qlx/uO2ZdsqKfh
9Bmpi+v6bqeBvHggU1XAONjue5Aq6P3iyLVu6yrgQpxEj+PPYcoIg4DcO3jyewzEcOIRYraxznTr
aT4jLt1IWVO4V1aF2Nu97eoDieyc3uYer23quyGQx7vT2lPu3Xcj8xvBoPytVcZUa3X+GgCBf111
3THGtGtz7PbsEgvhL+BvfXns3rOnJ0N4b5LH7Oq/zvnpHeUjpq1e9vcgs2POKuLUGoVUym7hvZ1X
rGB18J43R15Q3GO25ozsD/JxKmjYiV8XIMXtvB6WdeiT6Oifa2j6HlC1U9oj7HtSrzJwj4D51BoP
LAy1u5Vx/8Ja9DMHydK2WlZG6v4/Kpt4YmUjnU0ygXJ2XSDrh+BcC7wJiIxGYP6JuJbYqeMgc4Bz
LW4Jit5GLyEyfC7KWiaBzskm+tNrIjz2PYbSN4aQMP5N8sEcQPR538mcpHbwt9eQo8DHgSUIMRb6
a89/+x+YBtSVtK/2/jC+ayjCNtl8BA+X2/dny/5LVN7wJ2cPIFLsf4lwUnCrFjQPSlfJ77tfJoLW
j9943xVQeyiE3hCL1xwxFJ+fgua2U7xG59D3mckx238/XQpi9PUWf0aPQ/8oXfrzHqNJ83Xhm+j3
GACI7pOEqYXivc6cS3u9D3g0U2YP6+m0bhEQ66CE8D/5loc6o3Tn1QL8HvIlD5FOs4HuWtPc5xFx
nR5j9VHpouzkW+E8kGHAi70Edda+1DsXohQ+dcnInBzZk6VeoFWyHk2kAnncL810vJWt+rDf7tl9
t2ONSRe8hw6apoKJz+mzuR24aW+K0dHrpGY70HLFHOIgSXkC+81WO5v3m9GLE6EWQkbk3/wTLmb8
xmToHo63xZJ7p4Xre7kCuB8AhzCohDd+E1bYNpyYmMt4AEVrGPFZG9z6MJoonkDzv0ukPEJjNBTd
FcZ4DjrSDdeQu0d14Yygj9AvwSel7d2NoJuTSI1fIuKLvvZZQiH5yzGBGpxkBBZcK3CEvubrUJ+R
Ctm0wAoodT3DDcWhjMtXV7wyJR/nsYsMmgJbkAnsVPLwO/ZBDOC9wMUw2ykTi0yUQ7Uz8OFG4kGx
j5vj2KJHg5efO/kOQSUHgGSOMcDKMPOH8Y+/Fb4oIV2D0XgMOe1X+DaHBvN+8+8XHgis90eHbkeU
sgkHECZVwv713ybPVCM/Qoe0DNO697ffSMs6VC3Vurvvv++GXmY8HYX7Lc7MMvPn4eER81EpDOBa
CyqhZHQ+224qCAu36AHdGUQhNynmc6d3pDSFjWQJGkkLY7WyKfWsX9izK3yYGD/XUzXeL/oW1tUO
RApjZPeiXB+EDCZSNklvM4Ke+PPqBCaG+ZnBaJsSB+hijh5WsXQYbx7Jl2HSmRkG8tbpx/15WLp7
ZsYo8GHATAM4xLMYTL+nb28rnqnfQXMbBAUL+Rf17Dzu6UKr0nfFH18aA7N11dPAZlwPq7+Y3R3U
sVOwhO8S528fTj+K0ZYAk2r2toTxeQ/kVngfvIPjCY0iKfK5CQDgZZtmzm7lge3du5fDbO50CQcb
5C/BByxw7NQRnz6nxc/MnFs0sCkQehFr32pdGVY2EbBWm3xCLu3dc8slza2jc1pr+U4AXCkwKXct
pFCYi9A9eJwKxBDYTpHq1vOb9d+VWDri7MUQD66/4HUmMFLtU0SGh1W4rfUCOQOiCBWd+BDM0Rq3
pw90Di397ubmY9rC6UJVYEzY4YXdzRbCth8+GUbTrDq9Q2eS2i1C29lNuHAE+yUTE+4nj6POhg44
rayJnQEK4ghq983U//k5ZDI1BDRxx+dRiLvDorD78XMln18XzEYWx7t5QuR3oAf2f+ung9LCak4Z
KCnUqfQien56ouMI8YtTMIZ9zAZmRbBYYSsm/dKUj9k5yXjJQfIEekxN3KuDic24Os5We+tEv4lL
CNYLDSzk1+x1kWEEYZbstElzHsNynRyvsaDgYXyKJyeCctw4Fad2PyAp8HS5wpiVOtVuj617dcwW
rfAiMd9bjM0X3D2H9xR+LDRQvpKZo8iFUhHhk93hdYYUTKwN2jHYDIw6gFNxXYbxBZuQ/lV1387e
wQYPrw1ubHhoGaiR4ILiubVo1kdy3rDFwTjGhsYqbF5hQ4+4OCdc9w+igLJpf/ZjJTJX4Qvw+nA7
F3oYg50xxFNKSLjJoI72xDx+hGEbdGUaCazfM/2iai/jqbE19b5BPc+iezLCWJOKx8B0bLUC4EXJ
g6eK8eXoavSHsx5aQ+3QMF4n+cHcDkzc++wO63Z0sy64rQkFAj7cY0qbREqWKMgg1JmB8LchIsuR
gxefAfcOC47vyFn1MyEgeipDnfUTUrFEjBVwpi+M3fB10VsLRI8XBH4uzqYoj4kOtfhzTj+vsTss
e54Cp7eG/PrIuzrjOQuEjxNXB+HAwEvvzQarMkDd7YIUeJX+ZLNtsUFG3lUZ8Dmo2j//xxwQwRDw
SP4FHztMzshONRT4BqjXLLFfa2Dzic6io+bB8VBPPYjAeKHfqRzE4KsNGGlDdv7wWZ9i8klMVeux
ERqWKoyzcKz1wr1b2qJ0iTOnXrWUnYMZIKMlzVRLDvYWRV0xo/FJxsyeBLec2RvLXGYCp8xSXfLu
CypVo7HvwWtaujG4uj+xa2LAvpHCZs1nOEE5eH8BkCvrGup+hbkcolsTa/cQjzyET7wF/gmh3Rws
UpNSCocefA0QRVXwDE8DgenbL6P27wgThQOshLUchaXDcUgTc99h0TOfrGmj8cCF40jqPAvyM6OA
MWXrhKkVvoI83hBNEGYocNDEBaWjkNS7+YmPDC5AE9TOlycP55L3fzMvwgwWhxOeJQARZzgRGjpd
VjiExoigmE8BRIB7QtBccw4STNQdqq7TcyrjU3vHuegm9HQEx2sKciWQMV+iwhY+K4WzEi6E1w2i
+mnjrD+25Fw+C8AN6zunSblyk8Jln2E8ZxOWbvZZXKcqUMyayqvHel6fmFpPKVKwaxEeTGAxbqtS
fQPqkzhKIttwSqnJ/6e99sYa495ZxVP+BvWB9msKVxohzgUkOOBJmTnGZxNO+AIDRsDW+6ZyH2a5
HR1eLL7SU3xaFX3vfC34tbqS7LBCCm4OH2XImGJTboeBHMQT+ok+yW8/W41hLIfjWKKYYCPZBXQl
m4F7+NmM2OMjisxh0E47mK2C/TlwahO+it+yQcdBa02iNzyFidh2aFFJ0TgNrdS9uzhLJUywCSr0
95uMuYuo5zhs6JOPHfjNkvN1d41Q0Jtfqx9Ee25o9XRnDZcuoSmeAt9UjVsIwIu0JtSOmoH6vfi+
LIkSFfMj6QYfeRK8PdXJ4ITHKnd5+FsWJ2E/nP79N7kGaiNeBztGCEV2bbf+PiFGoIC5exydhf5R
Mmk3KmHCpKdnQHmSdFZPjlHnxrT5CCaQhcSEx08anHYxOPB2GqqHymiiYfCmRHgSZPJefgTdgTb6
IkT8lNQxkLkYafJDmB8tebDM0+wB8APc1TtIvn0HhxhqEbyw690YCZ22dcV7Fc8tABSMuvHLYZT4
2hRS0n+KcYS4tZmL4W30dp5Q/9x6vd+CeFP+L55nkA00uilyxff6Y9yD4vz7e65ei2wlTyv3G6PL
TAjx24L93DdqoEQvgOf3ahz8ZrILtMXQ6jXrJfSp7BHWLUXa2CpwCiw8Na4QXuAxNU3j7/S+7LuK
N7G/59sRySpEesWnN8/tEQs3g6tOEcCWL5D7qdt1bjbexGwNVQNGpcTjnLeZTkYTkI3V4zAEXcLs
A00RVBZAvIyhoHCbfkVfRJvQ4lxgYDPmFPQyDqVe2GJtI1GovOzn8bh3J/oHAnlK8QFMUy6ERVTm
CK7Oa/qFTRlSVvbxE3NekC56wR6hMcZaVFuI266mBFUDn4WgbRYfaT0oZgVKF/j1GLCWRkfvgzGy
3DiP9/wGHM1t9MMrwwF7+WAQir1fbo1r4z60akgHeJ7K7mgU8tN96pVYhFynaeqmbfiFqoqYh4SR
aUm033vezUGV+fnD4hwxbov+qjqgY9InYUH9xpaFqyH456UnbE9fnHM4W11uSFBr/zn9XpjPVEyc
uHmL+Dc0e0xLgeZ3jHKecbqkgb3FfZywW/f5tosL48YeaMLPqX8O/z28WY9B+IbTAKtmZD5+pvQw
hyzF+EW7jcNtatR/LagUdTNY8h8oNpuixDqHnLcNM6wGNtxPb2BLQHCAEvI23n9jLH1JHyXIF8V3
a3/HQSOHD8lNlWDy9vfVdCC5JYabEGDwO2XwfY1u36BonWJoDYaQtzPtVs0baUmj3SK7ypxHtX71
VlLtZ+UmR9eDFz02g0QgEoZEQiX6/Rqbpj5SXSDkhYhN6SwlQIS7GR4+s+ca0Og1K6IQIOQa/9ZU
OAyKmI3TkMHBEuLwavWmKAPdIIoJPRVBmC9bPSuAmDyobi1GbzlmvoVH6+F/djfJfEDPwGQdcSy8
SRbVof0JY3Uqx0eMo98qiymVl90aljRoHuJXHmWu470lwL5VswXG0yYvqNXpH5Qj7ANXDWL1VOQ5
CAW7SqFbCbMvDBrR95NwfaoX92TgKKCDIX0kc7bhiu812dyTFIdZVVewxkKsRIWbGdWPvEMYsz1C
fOAqwJIkqyULZeg8T4RuiGdA7uDJ0QRLwgaXbAYY5APuyl319zvtZestbA+QYWM4I9jkPziV69ty
slXnqXL4WG9v0Jieaj1MMMH5+O1tZayuiEyqqfsZBpGgZ6tLidolw+qduxVmu0AAslyo8UGfmMiN
NirWXHALuagnYgrJDCFf4b5DwPR4CUeVhxrl65bh8jyHZ9HXmp1wuVu0Hs7do/ixaUAJv/hGXxdd
kJGXdgagAG8sd2WCQRr2jXxahaOyZGl7RyZeBcR19sk45KvgSQwkYWWKbQySTbmF4qpJJxJkPn/M
vcq/H3cxYx4oeUibGF81+jgZJ4MtPCWX6QemKYI+TaqwJiePDSvpfRYj+fDFvqaCSZopA4wvz7wy
SlxO0S4CgZsqUT4YE8C7pJkciLmOgt3Izbpm+DhI08kURiCROjoCNsgZXBkIyfsoUTpBZ0JKTSSs
Xh0Y19zOIAWoIRBCjIFe0X7hDwTBl4nnnAheYhZ3d+YYx4+qXUGa4UGCllDYYmLMoAIZDRgIVM7X
XJhJYKOf6Zu/N+kQ8HQCij6seW+LG9SvLJQwN6hQxHiQSICTe3BpfgvE3Qh7cwuDDQuFwPT+x+r5
Jlx9cNs+HiY55L+qEoRXbljoqbSht/nxtRINRw8ijQSTCXxhjmn7Ol8RpbjtGMjo0NvmL/BKytX9
ffMw8RZaZRHjVQa7fT4oqDRfwunGCuUwTKFWW8G+08uASFutb/VCumM9OwD5fY3vZjTS+KsScbVW
5ly951LZVoyqeM64SzFanQhHW55FOhafpMimY5j8h2lt9FwCxE3OX1sYCz+R0ivAPQUqnLeVhdcL
t3u7Bl3RZFqsD0Qtb/ampxCEINbY9GFC74FDluGLiSWLPtQgvq5H58rrOxjnQNtrZ8iWUS9FPVcQ
cYQBH55IEQY/SzmCn7F+A+hRR0I9YvsU5FUx4GUJAGdBCEDQSaprwDuI8a+ajZMhpKA9Ou4KKxBO
WkgKYTp/LIfHWzj7OOB/iPBkHSQAj9TNmQPWfMxwEmJ1cUYnzw2TRGhg3j7uZoPkwf4dYKdd2JQ3
kEUFS0hQsWoayXEsvB8lKJEYbsPaerhn1aR1X5BsaQjp3tuXEgQJLKIK+tMNVAGI2vry1PBfxWG3
SChlKITvMzZLbh45X/hGwmyGZF97BIbkXr3W4cHmc5LKcL1loDpDUcm/252AHxiDIigThp9QLoX8
uvKRcGC9/AmRB7qCzdy5aD7pnEfB90IgEUAYfvnr0ZFZojFCBqHvMdwoKXDQNUGhQSvtIK4xxzSv
KTFaD6halIFYotxARgZYW4C2Mv+HvwpATvD9RY3hdQBk4VwdvGAKLTixjD35FsLfs8LYkWwUS9Kx
DTPWOEBDwAHS9+U4D0BA5wT6chJA62JTwICIyaQUT8ajFTHR+DJ7NQBffHRyNECyIcCoMWt29Yp/
9Hhd1A9gx0QqvTaf5US7Xw1gvhTXGgsVEBUTaSGwpDoXP3n/zUOJ91gl9qYppgg5qjXOTr9GJH2n
zodXhLcIGatQggmwNcUirwPsDmzBNfrCCIetwAEh23T+Wg8UR8RrtDqsZjhxMpmR4qqFUIsZB/jr
/2OLO4b7S7IMPOQNyJAahzsq21qEUcomRxSAcJ5gjUvbiBc6zFiSTTk3hBEMKAcHHo59OIvgcA8n
jFfJp0o7rwOk0Ws3HnLvmuezB3CUtRM3HR0mjTbHo4y3JkcpfjcTHiZZfmAqH5AOajyYMOJPBIAH
crxxk48R0wGf+HR/CCrJ8ZsCFWKfKcEAJ1CtpFW669tc51Vy54vwEKFTxEmHshuyFJJaPgezQyQN
AWCFtM7GGxDa6jsQRPY70lrsW/WMyxC7FJGIM+YjvglkgHpOtbEIBIVE9s10RZoN+0593/0Gccdj
Glt9nBczUvnE0DydKZXTcgpbykAyEGiMMf70P4NQ5YYccTFJrwUjw2sPqY49+NiwGH6YDQ4NvK6K
ynoQqHjgUuOIUyC2N3C6O/9WTvdso6+pVKbcLDGHgtqNupfMI3IvvkQqCfUBbGreQPiLr7vbLmOQ
yr4CkQonKLrJC8OAeui/1tX0g3Y/nWOhTUlTwcWeEOmXzu/TFt+jdq1sewuI01e+/vJc3uccT0eK
vkTB31daTOLn5XPEBUmcKriz7xnvP/Te9nEhp5fedl4iyaD+ZUGV/iTIlpMYH0ccdyDqv8Px8Ytm
zGyPg2UNbXOGMXssLUqiqTQuuc+xPWJnV/3Js4bKcB9KJAORMOoSfRag0lwNdx8fUIkXUnOq48lI
yksiOyMcRC4sbRIK3PeioWKknepa1ma2JPt2PTFusHhL+JjC5QUaNIOo2+x2ec2b6GXBI/O5A8kr
F0xQ/GCg2CNXgTHbN4a+7Dxn4oZ4cSPWKDGeWMzD2IhK8fexgD+uLIiIstp1ClP6RjgtUsuk8jEY
gL5KIwJRtQnrsF7mWIcJnjG2OjpTndljRu4T598AOGSW0miSh4S24KHPh6Ss38jIcM5D04AFjj4F
Hhl4hniZXZjPx/6E0xuTI274UszUvLHfQ1s1+86rqdC+CBUMPzj75pyOu6GzZ1aFGj/Ax2c7NMnJ
4oKrQ7L4YIpns75f23wJMpun24NjCCXBKgjvHCD1/XJEiK0Em5MF1WfzZ+Th4mlGcBDpLchi+ErQ
JQxr5lB8UNYyu+QwoV9hUif8Xgk+DGSdhBesamoL2wmv20DcJAWqZ+6BzH7Jnh4APwtShlknANC5
N3SPWdDfwbKfDTn6YVSQA9pi11smw1W7apEIn3AQ4iPDZeeYR6Q6zK8xdF63WfciBGxwzbEfhS0t
XAhuawXFcF/HDoHhJLlL4L1rRl7cN9yi6AyQVQv+L45aLwwGKEWBI4HIzNQGV5yq2sOnz+TAz4mB
ggUx7wEI5K6YX4BXInqhd+coXgp782fcJi9GAzFWtZzTH0sUYsJHmu6ZRpePyS1nmLkAgMIa1tQF
/h/xcAa6S54T8z/VfR7bbUa5fy49jrmWXrpFBV4x8UovvGSSD3BOx5kotScJ95Mx0EehEln4dh9f
u8G6g/nrSWTUFwnSzakKt58xwNIgkDBCM4XVNvofXNBfeP+XZgEcxr0Ld+JDEsMLkU7N/XyDmy4y
V54ujjcwjCooyhh6UZjIyQBoAD3sBXmsLRQU2MNgYzDidEGQAS19DFr4wi4VdEcsUvQzQ85yGAkc
n1zQdJrQdtHAo2N+0BsPAbnS2Z1AL5yzOIbfoMGsBUhDkKjcJQaZAYgAuB/RTXQvKh/0cw6iDHRb
c2tnU37jFlHLEUUl9w2e+UsppARQ4/uOq4Gp+5Jcue0I3HCAKToDBod2U2AeBeVTxYvisaKjfrqV
A5NFKK8pSYTNbBZ3rlCkP4/SPHMlaoLUafAVwNeO2maAPdM7znFaF7MqVOdEMXAOEa7yxf4XmX2i
bDuKLkEpR/V1gmCNiRPPBWAKy4nHtBRzgJZrAms4C+ZGwqAy7DbCir8BZVO3hDBiYMS0lNeV++OQ
+YuI5+DSTtF64D4ai993O8IHjp/zBkBomhkglkAQwmYC4qXHRAA2NIoGbmSMMh0VZ53bXBQvkHa5
7Zgl40AT7R1Il+Y1LqM0abHqqQPYYwnrJgGoAg9n7EQBAM6LexNelQeo/6RbZMEPv+7bFAcwrfO4
6rm8SQAyn0duN2zRBJtriXeJMT2ClwHFXln7aQRPPsH8ey7oD3heUSnL5o+7KONg4wSGBV0CeTIC
ReyPXM/94rmez96oh77Mv9RtscOv0h75cA84FvG71oXBPsIo+78+jmnHxPqub6gpftS/DBPn2aLz
W2rNMbkXyof6tZ7u0M79r216PrxghGnIQ8T6RdXVhT1/MOXtEhWE8Rjkve+qRFpwT3LYOtj12Rgu
LHgfWNWk5nB7M5IMS/7u+PQhcmFP9kKhwSrA0QETOguEhW2AKzlbhBAj40c+TBXe5h8MBlGM4mYw
wdoZI1mYwuKmo5oxGFKEvaggRhcWZ/Bf6UQWAe6N0354NUQsElY8y8LLQG9rrIYzYGNY6nOIY4Mj
sP+87QTnqyMYuAF7JyEJMhrHPs6rt+D1J4xqK580lTPUYSJeRP9XIjlC+kuhnoXcf6mWH0uWDfok
9DMkn1Midrz6noblFSkqvDIkDMJa9mYqseh+6YTMa8ig25JcoVHCQlv/roEpHDyqqJ6o3xmCMz9k
2WGLhc4IJM684V6BGztgDfc+opPWg6SF9tEQphAlpT66VAvqvZhb/b8jeNc/rfZhFD0Z4BToJzD3
p14EqdRRbFoKhg4CmoN7hvFDzm7HwCoaMyZG3AS43zHbgLeCr98LVlQxQ5TMjOaDWEsMkckHAikd
MgXPA5mpqOjfGt40vRUC0TQYkamR4U9ytRSOKfFvsdQRcDHzAmqEKACqAMAuZlAizFiyeZVuZbRM
p9aNb9c6ekYxY6MHFeMPYVeBKQNjNgxljRuSnhrKTA0s2lrKMufk22K/JAppyCNv56E9sA1kWsib
7OlHGh5qezJxuYCZeMVF8LEosh2QEX+i81bYlzplNW4TOEQ5DLRIttgHOWtrbDycAzNRnFx+xCjx
aTq4vEAogEHCgCgPG/3CNMlDI8ifJea6+3gS0e24sFvxd8SZhP1+w/hF6NeE9qJH3/SxeZL8CnMi
hmIED3HQFbzaGw0CXBPuNk4PHpbgzWOowjEl3AOhenPiPxm5qfgXXY0N55fB/AjANBVTah+3DY4g
SLDMMt+sYc4UGGgDtg4aKnxi3phfkgSw4WBeveEBIeumme142xQmZI5Q/ODeKZSgpMjhIA4pl7+H
hD2mxjvMPNRVoQ+4zNj7x2WOY4vHhRWOF9n0w83LIB/PlZ454gc3BccLBC4G5ArXN6QTpkm0LSJc
1yaeg6EZ2AcHLB0cgXK0D9xAfFmFOQsnHxwfvB8ENDyPG9w/OhGfRdJByrCMJeSj+bYUlFFXj6mE
gV3NMlvXZs9u4F4Np/t5EfTnafDzIHtJ3n7eZ9Xmbm9VubDqX0iER3rPux5Aiul8thXa5osCsNLq
4+2HUwsCAbZQpTuC59Fz8tacMFDD1WGRP5N7N+vtFw9wWkr7iTVsTSW3vjf/0znf5UP1ytF83IXX
YfJCQYvt35TDZnzJO1jxHjx9iAp0rmh3FC0V7unmCz0QOapM9CygV/73HizrBkGE0D8ojlZBa/Uw
UljszJa+xgMzGjQ7KOfUUArKBHpxdyKkDT+fZgEJeE5M5gl7/0A6YiIWwdMGJFbWrYBWc3CZ1i4U
68ewM9fvPHXqVyB7hFuq4KrmmCgzmoP7nYPMYdFRMtJ8wnosf9p+rCFGAYwEF57stRY1DUX2EO0o
puKAdvt/NJ3XtqLYFoafyDHMyi0gSJCgiOiNwwhmVBT06fub7urjqeruqq3CYoUZ/kDp+aCDYr+g
LT9uJSWyBiBRPX7roA9AKb8lePmcCPljPbL18TL9vF0Q3MXdb8Nna4tYyDN6PLlFPXvbj8PFOKMf
967EtqUC1gqaELKAYr2+XPINvac0qZ9nCtJ5KAbl3gUUaufmF/CvvxuiAA50ug3UoMRBrYKwSBmZ
LY/Q9KNeYsoyRP/iAkK+p1IbJTYT/40SfX8qC4QPHwSbS3s9vvLWF39OfRNV4tcQnVrMJIcv6H9P
qPgfNLDEaU1yg958eF3QdYM1T7+XhpEmquo4ao1SyL09+2q28Hy92RlJptiSovakI1bcCsC7eKgq
I9RFScWCkkgxN8FBGurs2T2bU6i8QYZgLPz6CcccH3nF609YjIg3gaUokfI/rKqk8ju+AiGWXJU2
wJRAgDwGh6rFM7x1dGKadce7WUAIIeejzksfYNsIX1Y3Idukc/pCChQAhAP3bAgbOLhzJBKveGev
iN+U6gkGphVGQeCUrTzO46bVwLgBcAv1exQoduBZad5Olv4BQTPUJ+irtXRlhrmwscMrJVbCdnKL
bsHFgh9koKLK9g1cQEDRg/fkAEzqivFKuivAOWa0Ztg6u3E3zNYl7VL+moYsLfshCDUqX8M+oe3T
oDKOT/YUuxHz4KAvRHecHtaQavnRQOkMl3eKH1Sn1WoGC0D7YkDHqWIVQyIkYl3K2civFhirSq+c
mpNWBxVSQAvuq2/Sq56Z871HlBW9nH4x1WrzjacJAWJwCBWNBheCj3YHxlsBKhKn+dF9CmbZmjEQ
gHPxtccNGAQIiLDURstB4Apqc370Uf+x7jq6R7sPYX/Kz+X4KqKJ24NlxNn9xTrnaULAoNnXmUEg
EqwRyNyn8ULFCleuWfMERi6bPEG4oMBiKNGRYigBj0b3EfLmnWT2pAK3YhyoVKGspsaiFMGoy4Eh
9RqwNLNq1gcFB16bn+GDCHcpCk4pDQAqIN+g8cqph1AKpUUJYRXt6v/VyzJjBuJan2+wNZwg04uu
Gk+R3ugHdc6ApecRA/LRZ3KRmw5vnNrtKuDgIrfoC8JqegJZddI65gZtGjiY+bDLwYO/A/dc2NJK
BecxzMd3YCxYUXOyAf94Wgr6EkrYskE4uA2bq4ekTx7U1xXSRqjAamdAO4ZaLBqGej2oW6lLCV31
vibgT7Om0a4Mbgzjl61W33lPcIPP5Bo3QdkcxwKGeeLtAwhpHZlRlDIys9mUijfz6qDl42z88oGg
GMqutED08HBPRntWmJegWlzgEKK0MTmGYMKt01vtgVpeqi94aR+NkuYzyePjCkDpierdhh5ku6He
EnhpbGg1StLac1M7zLotJHhuw0PRIY4l8wessXTfXCvdL4J18GEM6ndAjdBKaSSW4VKJFRTU3vtT
anVEbe6FLoBAGABGkoWPsArhNG64121DPOMIg5CyM49xW6AifqWu8RUxIUgO1uOexlgJlTX3mkbF
LyRVfl6AyBPnYENJVnSXx6fPeH7a/KLP39oMEBAzldCSAq+AqlswaCrtdtJ7HfNLIaHi6CmhlvVL
Ki3D1sEATt94mOcj+muXaniHVssUfwdI/pz7dr8cHM6DZj5eMvH6oxNt9cOwjbYOGPxRq8YBOkgJ
ADnanc9Z6GU1PL0RsL8bLwyJTloDkE5FHvk4DJSzf+zvvoV1LIVO2RrWz+aXdGpplRebwyenJIEc
I+cqMgEAjvpO423Wc0ocmdlji2nXJv0j8N98n93nR8xNz9Qm2vHyHn9z/wISoxZ8wZSfF9d83qWg
LHK6F9AuGOShU8iuXAta2Sq/R6/cO7TCRmGeiI6gp7SJ1vULLt9UTpDVRRECVAntQUrDJDgYmigo
3EBoo2qG4QHuQSwK0gZiM+MKebyHEyCasJaCMyslVJz2+mhyDNH18kMUgAdULBDSaAU1gLXgL1Fa
aFCAQtJAL2GxI6QyEPr5B/Y1598oPI94MI7IsJ9DWPAUO2Fsy9lYp2mQm+cQ6IdaC5jLiJ/kZqZ6
gOBIJdE6+YnOyI8OD3p40akX1tXpAAjZkYYQ3RO0Np4cqEmGHgiBpuR4aKyp2w8IXtvepoSaMT4x
+hCMgjYNO3wiFQUO5KvmHTVnj+CK/ADNtP2DdMDzvC26YhzHHTXeu8tBEoeFtndo/EzCGK80NDP4
S6en7m0UCbndsxlSg6dgCOb9Fw7Im7dPzL729APZHzEFmzFo9p4PQqWDQWSkyHkLPdzPzJn7Q8Zo
l5nHzDa7rJi520FTItW6nPfv6ZXeo1nSRwpJjVkBsNppd2KhzEuChi5KNssBY0rSwq1k5nAqhP0+
wgcfnhQIboQH5Eq2SFCRttCWk572Vow/SzWsGeR50lHfOx8tHgJcJmdSCQde6qJHmwA9no7eIuQn
XJHeFLliR6XOxB6gbuF1EdDE4QcJdno5/DufQVgJr+3CUaCnXGnc10jsO/oelRKijq0cJZQYNF/h
S/v87H7K2DLo8VnbnoQ9/tD329gfxS91us31iEIbbwEpzliuJi0VqduYC0fug4SwohtEksrHyA/1
1EjM7Knj4JgrBZoO70vo0fM3qJCoDnOChcpfXd24qdqTSVc1O8xCxkYmH1VaBg51A94IS4YKAA+T
sY6x5FIXLy3GpQ+o7xdZELzw+MJkcSAe4bmrvp+qa2qEIzCd9BLHcqK9DLoXWB0OUNbSUwqZiKD8
siz53ETeVSfhTnw5RiDcqGNORK7tNeCzgDmRTVeqj+ANiqHrdZs0NpX/lCo1HecmADfJ8DYo24zJ
Eb9qQjxHSgM3/63ueCeoQMqIIx8OCHt8z4QqTkuGXhpVWJGUhJJnomZDOwfQJO+iUf97MiJphGqL
R4TAUfYBZEpgMpkUmjffzMfEJ8xC5HS1HW8ifHDfg0Gh8v0yIIoaBMWgQfOtaXRCjOdcRHnjFofp
weqjFYu/PB0JCIQFnAqQUhQgOwzX7ovyfxvNY66P+gs4GwNlRH7ya2L6x7EMmZMxxAiQWh8JJhQC
EPFGTpQBHRLxy9roNHoCqiceVp8jVFyp/uErQTfKjwgi7vpjAAWGG0Jyh4yWb1ejNTLBkvOSA3O2
E20xOusINUr0GgCJG3eqnjDT+F450boIO0o4VPGgENykFkjDhI4hjq3ow4pJCgqn9nOakdC2dEBL
cATwMoPmwE+B6kxHONYRWl5GSCZYovBcQlXeNFfHDacXKVmzQqTukUMiBAwjan0WoOOAdAd9+SaX
7uJb/d6iUPYQOAxKbO+3EJ+VzX1/22MdiVImOFI0ZUDD0Odl9CzcV+BL/Lrk4YtmBC7tdJObYY9y
smgniTKPYlFiotqnfeLahLIrdShx/0J5OGqy5sjQWdRtirLZHBlc7+ldg4sHnxprXWYv05UiuI1y
aYRDuME6QbyQAiO6ZHrqpM7SXlIkyAIEBK5RTyXt/qKqg7Yy8sJIW9DNq9N4uXgo7drIdJ3UNaUi
dLS76IF2KCQ9jaBwlmjf1i3KqqB/QRbzA4DPiNZh4egvY0NXmsUC/M5vhVWYuoDwhGOCgCQbKswd
yjRzkKTsrVLTz+KDVdgiG0qEDaKxDdLuwXYHED/VyAIBMROXUyrP3XOhpWfziAn32emj4ZPq/a5x
wH/i4nYUTD4+Hud7NVnu66uMhqILCbEIHgqK+y23hOq4x8y2phaWZNBPmor692tUrI5fSpuSkPIz
5u2gna76Y2ssurRLkPAohm3kBCGRvs0amhVUmHMVA4rs7B6pU9LnfFoo133rXpo7zbNNf7OdjT44
uRMONEYK8aV9fYTNG02FXkK6cbIwwSxaLt3Ngs4+mqbgehjzmiB6nqchwSCPnZpjyGTQj4jeCryh
YhujdD7q47ZdDlBhHGBdT4LGuf10iR4yYvltZiuSBl5pX2Ecil4VGnGIp12cpVd3DuSJFXZKn+GV
+QRqir4j6I0ZR/D0uFtS1/SR4TcBLGATTKd0WmqV0cdD40tNHVVlJNP7Ac2ZGQG9uRzz8STSNbeB
mm4Lptl9gC+t3fKbCOMcRweMS8i68yhFVQ3VIHIa6vdndtvc6Q0xYWH9oihBcxu2eJJTIGSXpiD0
1O8uZUH6X+89wTPehiDLCU9Jl776us+2kXn0R1BBM4Qa8iR1wG4S40zhFFBgJfG/k51N6ZdYRdwx
28CzqcqCRvy6V6BVvWGDol7LzuPXTV2d4P60PDyvzaVx9CAhWs3gwSyFXkT5aYpM2RQ9cVpvCg6n
wGb4/AJpCDS0JMv7UkJO5XyhUd/FXBJjbnRsthW+IXh+6a01EtW7A3hnaqQgeM1i35v2Bq3RJ0DX
kU2StIUvprCHiQAbMVsaHCk2NLvFZSMQPUCjgPuvoPG0uGiw/+D15ZYuZvCmoPsdzIBR0VagVGJu
Sm5d9kFEoskaDsjEeJB4SRx4P6elyGCTnkoV11ydaLmlGISAZtYYSXzX2fm78z4bbP6DU5NYgahY
kjYecJu9jLh7HBtRdhx8Bh0IVST/gHpEp40RobfFEwC9n5ISVrjBNpwl5U4GCVhn32qMwZtw1F4s
kr1f4xQ5bo4dTk0aR/Tume44FjAWuATTIaPG2MBlBWMl6v01gA4sWWxaEfR/YeWyBkTC/i41b3FK
5BwnMthmYdIaruGoYYzY5PPSMcgZDhEOeFBLYlqasQOhGYgJI7sipV/aO0gEiYl7TsDa1oKnTrlb
O0GhBfKyahow6V/GW2tBw2A90WymcQCXhIOa7lpvJDit3qgdLaMDcBiE3SXDQn96/aAccl3V9ROV
FQC9W87WTbPUWhRtl9BnB0fqiF1TNjZl8PwCcbU4boo6tFoju5MamaQ23ZbR7+tZbf3pednLen+d
PA0Ox1EfhAXG9f1x3gxuIlX33PYxqmKHunvKd/a+z3souOIQQ/EOQkzNfz7iF6PeB81rAqDspyP8
UmvM44beuevL1XfSBQlQIwUvoEke6K+37KeLrIbVQUKrjoieuPrF6OkBEDn6tDTnosiESbeFbd+g
jxkGewMQlDdyj5S6ABF26O+hEj3oesQtBsYRlwHNTJdZRFUP2kRbGx8og9A/AG8JZ5ci+Gd/GIBc
TgOqMl2177MpqHcaB24aXVz8s/xPoIBJK7U+Cit4lAccekDwSghEKf7YN7BHSP5T5EH3wKTlTQNe
a/sf4wUEa3yZPvHHPVsNPGAByFyGOUwP5F1hh3DUtuzz2e31h82GRRXzRUkhXd8vM+Sdq2c4OqTG
B8oM8kqFcVBAdA+ApRb9YfdpXPo6/3KEgpzplWI2FPN1Hl7bLpXJe9PEQur6snu0Gundsectp/We
kz8wA7TruQfiZXka4knf7xi9PqeZfbtMmrS/znatS0MZiS+w31RfQY2f3OPLBhSTPamCasdH+IQY
ijY25rdQ+eDT0Lq8OohonNHRYLKD/4FNBXVl1icOwkaLJVBAo1lOOuEtugQF2R3tEuNgNgbS0alG
nV3aUF+zwqWr5aFSiVx5MS0Qa7DqdnefR2Sbk+XsbNJwAw2DByTeNx0qpQD1ZugCeSLa4z2D7qwE
9NLFQMDIph8QCZXeQv4OPJH3hBffS2qbPOpgeA+vncZIBUiCgT042/A4z7c0Mkev3W1aB8Z1WyCk
BPmNsO6NRa6EwQTnNBTpKEgXBEdwamsKIMWluhFsnzBiaNv4CuFNI7k7783RrA9raMfg3tUdgBBk
Qr+xuirR+iN7Ci7IhqG7ZNIQgX6ElMUPCYBLMdvHmctrBS2U07pGDnAM7KqN7BQRGvAufJwyg0Ib
mciJRrt4LEB3N1aIyVnHiF3GfZgf4FwHUQO0Ji+7O3rQfqCKuVRdHKtcdNVpx76cgjL0jRMUTCRY
b+Re7Q/ZMjVia+n1tTdt3CUdlwPIDKTlQIcgLLftuGcftZMlgTHYPHSx2AJHTy6EderUGOlLjCMk
nSo63S2ytquLpISpGAr0XbHGzeaVWJ89x6lDGRo7CmlBtamRtdi/aD2ZN9bL6g1hleksvscITn6N
Npr8GOVN6Pb2OEZFBT/Dm/fhgxZGEZZWESArA13eVW6JZNfLLBoivp0Osgnn+7aPlY0jPWi8mrQ3
3Sc6GgNUefQz1Yg3lOo1rmND0Mb6R5RTMUzpkOsgCtGlGwRReZjvOmRhbtfKEN9ujQ5RNqHf757w
lso2KUzhz+65KKlH0fjCeTozgpzM50KAoYyl4rikx1NqyPXcKOkGdah56MQR2yL9S6JBahCBv/Ku
A2QYJ1c6LG/rFVLcJ3qmAzw8+dngPv9MSpL/T/h2EezSibgp7YK1mFCgM3Hhgjm3HDfrFD0zG26G
/XFEuTSnsmw395hDA+yq4mz8sRr7PITSZtVZxLqgJOiJa/hoMH4lONZUFw7veVDb4HeiaMgojhro
k8CwaVmEUKVZG2Mp6RNqejDSD17DvYTs9l7fLugEVdHDr9b3YTFvzJZb+MYsfZqkzykpHtSk3rhm
1mcdSsZH7ckpKnSPQW92nNftl2DQMPwjkjFbc5SIC5yASbohQF7goKtPyjNJG41x8R+62D3pNDR8
oGRMWso7yGvC1BvD2AZ9I7wtpIIQGdA6geKfg1eMUA6aMiBNqf2TPAhYsYPHTc1Ddqw+6UYXuAjg
bIBDlfssEJ5pZtW9J0YZ6Cqr/XEDGalti0ZMjyw+aSS3cS1h7/gSbmNxjTMlTYTu/BkDf8+BMDVj
Zj6osK+VY4QN4grIDGJCwBZEXKQJQNov8ZxqL+6O0L8aT7WcdNdPWE7AULLtPe75CB9gOLno283d
ZwX2nemEnwjcipZRTsFW9caN2RFZDiCM+xcc4mIN2YLNoL3o8ziuUW1Tzap1m8oFodt9gZwB72zu
ygVTClAdjl12e98B+jw9zI7R1we1z70AU0A8gt4UVqhoSFFvI0KnV3QpMGFE6aSmdranNW9rUyJC
JRR569LubC7jW8hsMs7BY04v0OmNHzzN6SN5xc0Pc+c8adI84QnZsiwXPca157c4WFtoNVYE7pmd
4n8MQMz4+ihk2Q+/4cLnHoGEifGpHvL8egmLsL56SveRLlaM8g8z2wL4/GH7pEmPN0XfKrF4Kxfv
AHhheA5pi6EUifzbdX73aNH9znzaky3yTFGT7sxBifuN4fo7O4VgKq7T6wivYe9t1VfA/+y7wZKD
TMymHmHPjnaoQukzxU3mHHRJfTBpuAM3wm0Nz54SBiPNJKK/G81qgVZjd2ohSg8kGqmA4E4y3gyr
DdImcW8jLohYSrG1liThxfQYtnnIDoj4CD2oacfprZGWmOUwsSiBG/l2CXoUXdERy28ItBSt2pOP
WA+CJZ+ReHHE2aLpnfwPBoGXIWhZEeFDEyLElQqPhBnqBs5t2g2YhqARMKcKOy5R9Y4kyN2wqO0T
e+ATOAaCMgYijN8ZniPz++6Fdi9PwL9TC0BSlTywBoks35ZxD+OYlNjpArvmDhf0bbBO39aNKYxG
FVlZnxOFA1kB5HekVQyZanb0rxMFv9yO3wjArB0I2XpjZAp2uUjfn5CWYbvMJx2vmJ2g4TVplKch
KG5UBdFkoSPTjIJMAm4bvhAZMSHKYS96u0+EYDO2gabdhgoqTcn2mBwQoCj+1FY5q/0UeFP9pDcC
WdYl0+IzVqKmCQqPOghm6xlczTOJFQ7Ics+0dlB88b908C6Q5xuzCwflw+h7R7sHEokyCyVQIJ6D
/rjPV6EdRJMO4283i14rVAkorwFbv2hjKapRmiO7WA6vTu7UN2DgybLEFSQf9PhzDnSLDgL9wWJ4
31Uz7AAySEmsOarxu7fddbEA2wJ189jGUDAtqeRn7sn7xCI02dbTaZ/MCcmu46RrVcO1BFIZuQX+
fkiaU+0dNT3AQiacooniPmc94iqgbZzczwFMJphFHepZk+dHFT1WuQdAPcAsOlHfA/DznUB4gp3S
mkPwyaObraAsQvppvCMe3/C8bTkKwCoiulEPzB8aTaghAGYBbBpxE1g4IaMB+3ck7dwxtEi7vsmH
TQvMBPWx0mMPU+QrRmdTcdNxbVJsl3GLRnaDdzWtNGrZaByasM5QeMCAgvyYlKZJaxQrp4fxheg0
q7lVqd7XteAF7CktOEUU1u2DyKBDyxnzFmzUE1p2nJqAyDdX68KBDbAJcCalQTL8ugVQxHqRm3bs
NADeCOypmFQwh19ogGLoh9DMDQgVlvTakbrXZVyfvlhlp1RqpCCqiU6ACaKS6KPXmDvX4ZsWBqmw
8/XIaDFAuq1AYlqX2Wn93Sro+DnIId8dsYwnZ4ERHN23MDAuNe0RPjykGDlxOQ5rw/tsOX5M4T7k
03TysVlV1MceAXwWr+aBTVnvKgv+zXejRLXtfUg5Ogb0apB1VQQOq0eEnDO8PH7H5xWjHbRNSIRu
mB6h8gFjBbgUDmqKd6Sqk86KOQfPV80B6SKg/NwDCmJx3vH7O0eEmN2wHBZhOsG2t9RxLvm2VJAJ
+fYWntxW2A5eSEO3EbW4eeiNrtuAgUvvizAaZzFEzCk6RLP3GhuofephL4soKri3VAV4vqwDylDf
Jfdx88DxbFqbw7jEv5ODMugkD/fhQ7SYSQq3Z9WLWoiwTbCu94BgWGiSaaDsRWL6wPJiInBIfV8q
/LivxYqa9Da9GbHTDERScN629w23HD+CNoDyOWcSEp2zT9DuaMq0niwnwAkoKzbAGR31SNT+O/7r
oVJTHXLqFKgoiSBnFQEmYEF+1DfKZpTAV0rSjOGgUYNBBLDG8QihxkLOLGCIGhu4gyW900V7B1cf
ECzbcrbucr1Bz6zscrN0X8nLqiqtTgFGms0I+IQNxCGA+OooLbt9qkNM/DYgpr7V3JPqUwyhXyZ6
TLUQvdIkI0Jzz3iAXGFxtbdfR4ReCHQWl107qeK6lKCdJa2fcWl1wqqnAsQ5Tt7x3ertaRGe4xat
6UbY90uE8AZd5z1CIEFrTmorFjZyvbVhveE0j7iCOLXOqPseIYH2pCfannyvWADr1c2i4drGRRlQ
6x3N0VFfaOrmAdvhymqDpkuB76B8pJ8hNSNH0+PAoBDarXQFnORD617sOwSu6+DQM7LMIVGupwZQ
HkxEa6g8kNiRHqbODcB7fXjqO2f2prrfIhw9jArkmF/uoxhgDInR6I3PAW+Ua1VnR1+UBJYHgEoy
4WJj1EAwGv05UHHI0eFWUcFa1vqLGgBURClm1eI6fe3PJNuoR9VoEOwhATa2BbSZcZOodiHuI7DC
KcNQHV8JhloKXnhDB1dYmli5uf2wN6mSFhZiDzxK21q91AkOC6qvFDyZ748dVPsc1MgcPip7B8h5
OwO2jdwjfptLchGqsUCXmNwNja0dLvL7beQzzsHupBQfm8YapZ4VCKcrhSPCUPVe41TqnbVic9Qe
Uz7sUehN8Fyo9FPQhcOADC/MxQFaRmmTRmBFXzYD3feeNKlWrJC9Yo8QeToCkXWOKzc3V/xu9LG5
GB96JBR1sP1MUQGndAgtJLhxuXvOjcvqOL+sylnlXTZlVF9g5Bwp9DDQj1p143eCsCnRPIqr7dXF
Ln6RJbtkN85R+tlC9RKVyFf4TF4wpfcHiuPsCcdBcVahTn8SZizSkw8apCztttoggQWb/fbQ3QLd
1mB+4cxL7eA7ODWs53VAmaKq2Y8LlhrQE+9xlXwgv6b+Eig5k0Bk224DqDQBAqwGFY/ovbmvX5Pz
MF0/hYVQS6DwlIiELjoWT6y/eKOcOz6awvx5YWeOCAGJCf6QdxEUBQWQwrcpBmlbRX2reGPRrh8Q
SQWwCpe0JrKcaUWICsQmHXUnF4Wy6wsTW5ALIm56nYEKuY16s3P0YB7sEYlC+bIVXtzPQUXcoZ+8
3P4EtbrogTx8Ln5HvVfwRBKNACHVHjihAMehkUcajTwADQ44nHWNKdQG/ckuhHYAaV1XVVrA7yAI
WywlsGuvk1WnMSO40HcTQTenGROQVcjuPgUoJpqoJCvMgdvqhAaXwlFUOq1tkSzDOxvOpJPcprcp
Ub3i8PlNqiEK/bSboh2JWpryxod/nSsZegtm9dbq38GZ7g0ZUFN/NkYRnCw2Ua6AKyvA05BkSu2U
8vHquM3mx+1r9aHWKy9p6BoL2gs0IUv+W9rehbWQzib2AmTmN5xE7x7/5E9ysRyAI0e1ZI/ED6EX
V85bFXUhldmbd2xrZBLsA9D6mQ38+zXClfgaSdJ0p4YgARs0t99XHcYtQsJPzJd6F5wdu3YfyZ8u
Ma78DGXeA5UkqAUREXeMllP0BbFCM5Iogd4YX9wRkgH+3ngmgozpYemeYhh54NeDQ1ouMCdSgx0c
kX5jpkG32uMcpt+HXCgYGREsoKewTWlcyn8pSY7782m8NJHqxRtBGIRAtlEUogMBrB2CAC7rN4+l
TD4nivAP68bQVPxZ5aJBWsY8VZ5uhBW9xRB0geh2bUpoFH0J2GHBy0MosZs+cYojXZrTn2Iipk4b
YBClpd//6ax0knP0jKmuxctwGSp+n1+HVWNTJelquQAp6neJpDMQg4BLqHv3KEhs6ehfNSAW+48a
OuSZgAgOGAN8Dbl/anI6T+TBMIAngMAAlPHDL4m17+rirq5x+WtRLK/9XlI0J83hF6GiaknD2gIb
8JP9FuQFLf6eigIgj54clpIdAlELeau8qTlYdzU+T0p5T1VAV1G0lq/hW6Lff+7Gu/EYnA5/Xfv9
LuVA2BbqOOjqgQIgCZordTDU94BKS7HpyO/CCOUiIn+9WMs1CHRAIBJ1TyAENPlFiwvsMbM3AXxK
iyG5qA5/Orqr/hqlbPWNFs94HAnyOgUUKrc1HpuBaY7lX2mS0eDmNJLBqOMfQJt2QAmUwYOmBCYX
3UMeOWIaNGybBOklBuw0ckBB07wTPDiDzASD30zdX1foZEA0+I3hU+WK5cURwJoTW9STGpfqvlS3
jBuSBoBZmxqC/iMnjmPmBBcXHRgTf71e1AcL5iJfIHM4kaEX7AFQr0rdcTMyiLIeZCHKyhDgiv9W
xxBS/UhunXIvX8yoOAwS9Q3+k67Mb/ZLVw0LIgoYzAmRLNMbLncvU4TeMpckE4eduOSq5fWGmCFX
IbfWM+SJH4byO21nEGqoz/KmOn1JAWL8zSu5id+IfrlFZrv0jnAdOfORb0aroIkj1kwCIJEbkNcP
34bVQp22oLTBhfPX3lNeXLFCjkEWwNYCdcVOIaPLU4DwKc+AI5pJKS8Bi/iLg8xca9zH1g24wFlA
PAkqBVwgzpeusJVoXbPzULzwxOgIZunvQfyhZuhRqE581OKY1OH3etOpkscA7hqsgbgNyT9lifE3
cmfSv+efPD06QIIJYSouIB3rsGJ4L25kvOOFG+jfJ1AZ/r2OGL6AXaPJhkESuA3JszFRp0gjzLo2
BTPs7hlivmnIrsJQy5V+CEnAIbo9RrLSa5t/Y8fdvbkqqLU4JZotFUjQNuapMySyXGWiyEUSvNC0
l0m/ZvUvEucl2DMaPHHM5iFzjACSO02S8KNK3Ts19tsQ+yNQD2Kn+tU5xBmzxZb/xcmoqSUysDI1
SQzRBu0wZHwyO0HDbUCElG4ii3AcmIE7u6rz3XrtRy/cSK/qzGQFjuVUINfjOymKcKWLtcxcuTh5
Hjw4RaWdygZAiM8tANX49+pBwmmCngJVFsLHD7lPuVNun5HqQVzxmdFreRSLBROGlzSnfxAaVjvP
iQ1lNJSaNaktuwY7qSCUSnXYUUfsJ2u5jCajKnMUSB21EXTjYOhp9v9zQ45NrhSwOtMQSWPOUYac
585QAAEDJoXVsPyQYKv4u8SmxKbThgOWtg1jGfCHy2DrvIthW8hW+1XX8hDEE1h8qiN3tgneqhGY
jF7f7zJuLHCsPxR+CCAAs+PMRxT6KKmpPjvuQh6gfIIsYtkhfhtspW7GfMDHcGlZzGYB1Qla+DL7
3xZbNo2CpYXAqREx6yG6Q3ZnB0Xy7TtE45XZclO3f0g7YF96nHCY3FW6Rhe1bTLua4rzXPpdY+6z
S8sUkdG+abtgszOtCKoE38TVjPomj5WMU/q98pJdVnYEsD3u1QU3AXSuCzrsb+3FPTWR3UJ+6qJu
t2eQ9vISIr9MNPklz5yiGb/L0SdTUdaqbFT/z/k1R5EVEBMNUDcCWo6okzrjmsQ9XE4DcFy7HSwg
XuDDFjwweWQS46y5Mc4Kzq2N8FnPanDhpiDuTw6MGBtchB/AnKB7ex9n8zoOU+gjHTQgpO+Ltqxb
radFuM//PzxXdgg2xS9KTuytspVWOLEJlC5hkp9gpOjZ9hgcukYZK7TUlJd5X7WggtDJYKOMWdIM
hyy2v/0O7CRnSbjd4qvjyHnYYjD+lvBitI54EhwrbIfc/HiMPQVInULd/A4YS855Wc9vPbkPkgX2
2OD2Eibh1ZUIgouTQ/AXK8hQyGcArgKTMB67c15jJsRvDVFNkSMjkZhSLmsbhhKEEH3zC7s3OoGO
8zYcJg9HXvzbirgqJ+TPQSotSh5kztobfbQR8Mj9JAMMyRSfexPSAnCkNDQ47GU+/GEP5dn8hQBL
9jfWNjPkFwKw0Ng7ZH+Qc0fmIiGDbBr/bxwGVBdecnoC8WOdJFvZNhIOVp44wyUnViRz4oyhzYG+
08H+AhFJbdnWL8AsbpqF84ZsQHgDEuTIixNeQhj5kjXddKSryZntU9xDp/QQU855G2+6Utu9LQjM
PaomwCr5PxFArtWHHxXkDn/Ehfw7brgKWqLiTu0vFskIbC1qbZ/hXiY6z2kJTYBbdpzQCWW3Ak/L
27ctdcsoNFTCAtnj/35xW3LUAK9Ut+Bk+QInkUUpe4ys379fkmjTdOTPEeRG0g/sjj6YrzxXnsPm
rG426KXAv6tpVFn/zaGMdXMEyV7hR83qqSAcHCeYU0DTuBpreQQyNjwdZgevyE8kaAOh+m+KymbI
37JZyKAjlMhHrFkIMh3QjZdpexrQs+YHWLpMYM4JePFrWZWyw8vn/M78uI4D9XIk57N8o5gWYhzE
Z8q9kTLEEmQdKJge0Hr+i3IJdZj5BDWaw/qRObCtWWwqgWBqiZT+tk7ZFRWO9sVivQZ/gPE618dD
S/GC5B0yIf+2KJG0Y0rw4dRXfnGQITsICTxz+aFlPOpwG7PVy64k+xJoNO4gSR56kox6hMYSlP6i
BsDBdHJV32Ae8iC5c1mtvi8/z/SWYBkVEUg2qN0SHwu5lMKjtEh/N8y4t4y2jaaAnbsV3eY3rZSH
vsWOEZ2/3zJijwDAxu/yOLiJf3PuSjDhJDEnOotSvqumEkQh8s8j5iE7lUOZACW3im+rhkJPFXIq
iCFekvcI61pOekoY4IfkwXODnApUcLh82upqDxuzu8S+KNvKmQOq8+8EwgrP/G24SRL/7RI9XQ5G
2eVkl5TnIUH+A9CcGH3Kh/3tLfL841huIuEM2soaYhXJqSuRVqHHAlP/7ZpyGsumtgDyK8MaMaJ8
58LH5kvOO/l80YLhkg9s9oy7WJ3LaSKbH+UCStc15ijTj6CL0Su5DPnL3wRJwFCTgzkLzkQ6NXzE
FUaE/KL1AQv1COyLVIZPQHWTNVYAbADawOKy7elEAkauQn7oxrKUpbsmQkJHkmcLFdMEeAbhWtIf
AhpCoKEkKnKyyXynmkRmzoOXPY/VL0c94Fp+k0hekn+xcQcINv5SGD4jP8ImmY4JZTlQJQj+CLeE
xB4aPtIEoKyYohy1XhakqJUexUd6CSoE4CIakchEgf4j5KL6DdEuoUI8LcP+9OL02VAIV+WoBvMF
SOj/oJQj5beo/w4riJH/ju/lYOvE5GdyI1y+4IMplmrXUeofjH2uSeS5ZxrIOBNgylks00t82eQW
iRx3YyLshF8jthH2CXmW8ncc5zsJNdmWMgZVBkaOKLktkQ2Cp9cGnPH34pGHx+kyHG23BCaEOkbl
s2oLVi2hIKGxzLbfJYxkPkpyI7OWMhtJDxVX8GqcFGzYTHPZLuBd0m1JcpAVl7jjF0l/ISP0DTLk
qWSWCMeiZG/4QJwA/v82xdoTaWGkwk6wMs7IcqE5qDOZUSBT6QNz9rV+ye5Zw4qA11VT0CuZTCar
FY5nvD4GhIoMFge4Y5DHLZD3MkFppP1L3GT7l1Mn1eWbT8aeXUyscOXXUetzwgrbQJasTOiGAUOf
f0r81CHRkyDyq/Ok1n+Bs+zVIN/bOicbjLqPIUjvzVsNfqeqrNkS9vXviUjYRQR40QKCJypmHpws
F8Yvcf9GnuMaKQqmesdgZosOt+g7y+s9ETEieUlezhY4uGg7133pLm91TThpEpj+AhlZCxJ6/z1f
iSMlB5K7l1FAqY5XC10JTKmA2eb6x6wZH5PfQQCdod2wCW6pm+y5tL7g1iGY1fQU18fUwNMQFgk6
UmQY8kxkeKXeQjACtAia/5AKKBNKvlK2dYmSItJuZiQTUpKYlIMN8TsoBQpIpgO/qLqPavwZqiwI
RAVjsLEnrefVuKH1/+EqOwHdSwGgyvL+C/VE4QyJNIJyIBzsapJ+HnFf5XerTQz+FxYKLz8CRxRI
c1cO6kqNqKUjqyBsIYkDWEtwJQYsjRush50EhW0JCk9UXgRxupaImuSHtSTxgET+i5jVjXgUlrU6
jSnZ1heLschX9fWxRIz3AfufnNmyUiR3lnnEdMm5A44sH5qhRApI3vITf6e7czR/7yk1AlrO1/Vd
ZQs/W/JeBs5nHf9iCvrgp1Gqjn5XNWkiSd/kTGubXXD2H2baev23HeygGA4LO3XZWn87QHJEXRNQ
kmTg7OIK3y37OJ52WtOSkVnC1tgwa9nrZcclOID6+FfUlB3pq/s+7epIUZM4WQhRDgzhX/izY0hl
64dCI9GwDPXBNeHZyOqX0IGDxJDW4ZL+tbyE1IM9sQQcLIxfYYgsVEKwX1rFIBNWyYkgz2w8TiXt
VVRGDXomf0rhWEU1hBRW4h4pt8rdpKopOmzL4Qaw2es37WG3c6Kx5Cic/aQw5KBuyDknT8wnnhJt
CHmsu83T2DQ8Rb5vvfi6kp3XoKcKln+zaZPnvMBmt7mzYCyntc2hNwArpnN87ggGd78MiN3vyY4s
E7/F82IFSAFC8LwfLjGSK4nkE5FAC/z1Z4Cjg9T85NHSEoEVep1JXIkKDvGnDIvC1M7R3ujCIeJ6
/bXEH4pHh4Xpc/yN2JPQQQogktf2ITNIZZxe/EHvcegG/BcAEF7Q6ZP7qr7PM53+yJMeVdKz0AwM
GnjoQseGhMeqFti50XEaQD+A1uZtbRlTIE4Z9g303QoxbUr4Z6uNBgVx+uqJ40OMCUL0RJ8popuR
UWB+xq+4J0g8tE/zIA9eHta9tLYv6HdA3/i9HhYl4LG8U17UcpKK+PPmQWRCGjZ8+5/Ff0Sd2Xbq
SLOEn4i1mEG3CCFAAgSI8YYFGBDzPD79+aJq939amO22MUilqqzMyMhIWoZyfBFSobQhuvfyw+wQ
eSgQ5g+kWaRYzhwkdqM0bQ8QpaP/MBp68OWA+znvJpMbYAj4DARCrgxWomYNPGGXSzyGko3ZDYQY
ffEIrLGBE9qQR11SZAkApLWiuY1GkaBJvu7U5Mprpgy/NV0QK8v15FZkFPWk2A7zzQ28tSzdccly
GTysmuooms82xYHMNo946Lea1EIhzKENuqNbuKKWMrIfjC9MzZ3Z6D81Uqe8SlVyY+yP/KgOk1cO
BDqSOhrDsvc31FoqLeGrsrSfXK0K7L5wM00YBCR1rv/hN8jdQ4gL28xFcUJvL4kMrKU/+JP3QRAn
oyuvQo6PlgnVO2Yia/fDtyx6vJFd7RjOIf6pgtgTWzAcL7ZymTwMmDwDrQLOmLHZ4BFYd1yrQw5x
ocZYESbqs9in0Br6DgW64i6yqok+rcHED8qgjCFfiHgniqJRNAGmMOCPFgxeHfN1S5dV1KT7RIit
HcUBQsfBx/u6MSQeWwlUSXuLdFlnKmO0YoTSCv/CXaHIgUQuy45Xm7BOtp/WhLioO3639Z6rWwy3
odxkF5NPn+hvgUqkpsDMx6XiU5tnl76FfLcDT7OgldwhfQbIz39XixopgLDmmkIXxaTazuUJH10C
SwShsA97F3iF3YE/y/BMsMh7C5LBPJsSO+1CGhOBdwwk0as+WL4dBUoNyFJIt5jtjraEFWju7WjJ
3sYF1szPLaqTpQZiyx/8Z0sYM6IY9OwZfdCXI3cGEkv13o0pjeKEtSiAFqwbe1VYDcLFuP1gZwkM
kAF7mV2KhAIGV3s2wGqgi+OsozCK5PPgsBzwR1dqsKDKb8XR/G+00sZ7DLX5kuGkdJ0qs0Zez5TP
o/1lqsJbN5ovbWHgIXJA4faMbiRKh2w8InH2DEryzUGPWb9IPWtIbwg2DG0kSICOnzXVZ5RoOuUg
BrFCPQ7i7Ix3mTU+8DX3UPrpwlxq5vL1nFO7vWuvXe3oeE9Kpt0EcX88FohstIkF+keGmf6MKALd
Kg961iWN/bdecuoQ8PfI1eVUjb0/IkSqR7ZYs4/n2ecxoxjzXnthGn70D6gcezdMJcYyLjeLR1bD
ni5vO6i8e0qXMAtyjZFEYoXRV4xDVbY59k/6c7PL/XdDNKvlgJ+7Wzn9cWxvCUlhbhOTkKnvYPNk
T3bGZz7Wrp2+vJXx2KC8ADCGDcWd1n6vFUiTW2BZ5IBheVOf7f5R/KmD1SM52Cb9BuAfJqQclPFA
LhR+6t39NV6s47ynmG2hGU6pTCWe4iWNp0wa4xS3zOfKI4zZaYkuUa00S/JXiXTP75Qja0loDUo8
SKWMNGEivsZHZtuHl4+nJzuRU8pWWVJE50hzsgegTvKDoS2vWxHOh2zCp4FiT92pUd1I7VHzDOwF
meyJBtcPCf49EhsOrT3US+YDuoXAKLANCr7CbrQe+DzcfmMxGFj+s8taS5vGMNGZG/geXufkPd7r
B8jKutzNITzTSXXQ8+s9uy8Y1MfuoX9HfGLXx89cnH0V61o7VIR1ptTihxLWQ2W0PPqHzqV/gw2l
a97U2dUhi6K/2k51HqENRGx2SyVQ1nvBdPCnYISnSkQNhWxgV/VJOcj/marxk3RDrTNmdzTY/0TC
ssWbOm1vYHgesdMylCpwelHztae29djCL4A0eYMAC/0cklUWdBKOLeYH75Fs9aa3pYryjU6ZjS+E
ROkYktIjjOgq4WJvlW4XeSTK2YFUrG8o1HPdra/r3TrbhmZzgURTQNU7pb9tYF6LOWiz0i59n79C
JaCzmCnFmwJdTjVrC2V+ZEJIMVfmP+9C7PJQO5JKGMubhj36bwmMkdE0+z9Tn+oMs8Vpw1KSU/6a
PQ99LyxDI/0jimAzI2HNTwCo2bn+M3e44qQcSDboLwW5GRAbz+8/v1ZaFTLhFmPVqeLHCn5e+aCJ
F4yU4nMbpY+oy+z8IFUJVsfWI4+FScfCjv57Dfuh8nypSm8yGYW46toYBI/o4sjkMdvB/ro6FbkC
quFWqv5BrYH2Wvmbm0C7jw6HcFPg7+roxgsSJeRXMRyKCegZzybGbmfDBLmoymbwK1/sUS2VT12z
uMw6JahqymrPapqEp8p8gio439HVleCCm0LfyOOgzLpKq/skFWE56Jq0lKY5D/Wv5DaGLG0GW4GC
fBFciA2MPadzC7dtS5JgYUOx0PGBVK2JC7Xa7L/ab+3NwFPHv+ak5fTp1unlMk/ahrXJSZJYO45u
gi5pkWWIPgRFKsFjwj4r3eYEJgJFm81mYrQBVKqshaMj2NYubhc1hi+Fd3LqX1XEeZkuabiSIE4Z
3laIE2eggcPc8Svg+EeVfI0m/FnY70J7eobB1K51doHddNFH3M1hboz5V2MDCP2sGVSCIKTW7lOI
RtQVtcvjMlcVJMtccMR9QFEvOiFrtx/s5sV424MiWr5U0khN1h/rcmMXUfDdKtSLcW50DFOJe1vT
AeIyol87hJ4l+kgObeHxCSCcuvvmjoJGsw/SVkoIEag+Di0IzqKlG6MDaOkQ72iqhPHC28hTr/6u
OQSjopowsvXOeIpso7IDyBHV99P3QEKE30H2A07m7lHuAE2nn+GnAUEIKtYroab7empSbN7Lew/w
TzVtQDs9uDZREKlB66n9Yv6l7xdST7/GtamXbDMIdVho881pabOSeyWHUq6LBpSV3Z15ATdAkdqW
XkCAuev6oN9skql8myG3+Ca91CDCKHfsVG/wchwAKOpE0MlPqPAp0nTpzrZDZVI7W/9gBdqvUW91
qCCf4RPNaVFHo1mlHRq0hJ4SIBjar+S62fy/piH2Qkj7HZ4m54ip11IiVKYZFnNN7afQl8WvtZb7
0M8E9xYdk1AwV9AhX7PEAvi55Xm2XL06sO/C7PCdabyizS36qpAuyubjG/gkHNkEnp53PI6uGbJF
tIpkQF8PKIZlGCRuMUV+s5whAa3kefozuPzRMrvoZm9D8gTo1H71uNFVlfiBN4bIQ45wViHug9TD
+/Mg6ruipkikAvFRlPl/zxQDp0+Ss+Y5h146USlNxX56LpfdIj0HgE/h3PnPk//Y+KhZl9i5abhF
isChf4x3/nlX8yilmig5F6n9Jzv4XtNBl6I8SZVDW97TGyN8wTEbUF1egru7c/xs49RP0EkaggSj
1JBEM6qUU/1i90yp2H6Y72Y6SAm3EZWJBgPlnP4LVt6AW1wZX0nlTxAgyLdBWLOi570Q2lLyQZZT
FuWNy5V/Y0QfKEmgcYKwCJsekDpyC6/KETXrmZfJVGBSS6ebOrabmy+7Z3hBtd06R9EcLfGWm7MP
Z5dphwgkJXWbCvLdt0n+790GV951Pt1rb9Z/ThBNuhHyURZIT5gmTsW9jQfMuKnci65lCmm0F4j9
ALEILJzkDGLlsagcyjhoe2TKERpsmW7EE/7qRLo+jeTkz2vPJ21US/XnpRpuWhwdhveqb7IqWkEi
5gjjZKdgpcsfMHQnPkkuizYru6EVkUOQbteen2maLkBDoIOBzwhpU94Q1Ev8deDMTLXHiukRxo3C
EEp/kZ9QPG6oNwLbTwDQpzDHnSq2UFo/VMaaFetPzr2kab9C/8kb1VF0G3CiVrlYpbJs23TaOWJO
hPuYAOUOvZ/W2ENWqV8ElEzUAZYMjVpYKsQyUZq3gz+lZKZWlr2xwqhsUgWCYr5RPrhlCLp7eKMF
VhD4wZD3uaDyCb0aNDQ6E87Bx3tVMh26gaBukPx9JxS+n4bl2hleM1LA9U//NimERSqHKPGf3gew
AV+dQuK9aHpQQi6KAsPrz31n3PKt8lnO/FN89Uf0fnxV1BWZaUCoVvZLyw3YaKEOH2L9WqhYY82i
RPCNYHcKbagcbmn8w3bjphbMOwyL/EiLE0v71rIahbNRsSVcFpmiQrXUQNYAthwTXYlem3X/aB9j
F9OziH76f2CScXffv4/uQWG8Rc4AE0C14quPNaBGo0QYwjxrJiO4nuDp4IxBKUEnmHaQDVQmiECB
mahF7FB/OaeXHMAro0QLDjzxIhMPeKRYVgrlTKEGF7ZpUe37qG+oNE+G2eUveCJ/UM0csbrbBUmK
/Wq/ysfcDNb6dfGhaVznw+ZJGAwQo7D6FtMilVYKcnje8DsxfsgUABmZ4J2KrnJTFMUUhuoqBkJC
XhePsoDpWJsnrE7ZMCX1TAUvrZ0gZUI9+KI4Tt1dLIqWSFo3tK7BzsZOJ7fM0KrUYrNaFta1UPap
hCDGKzxSJwfvsPH0sGK0ZOBA9JjRVSpgITjHQkygRRxv96/dbE+8HZjlppLFCGNpB/fhZZX623Wx
eAUwGvKoULYR7u/fBpjh3Bhjt0xPc8G3e6ZlQGff/XWJSUb3SbGZbT+H+emR9PmPVEZnNr3XPxQD
77IV5hkUMoiQhyimsLP7RL0GFlMzPy22EfqsvxffHrypNPcwwjS9SUS919lubrm5Vk4T7t1xffor
hpyNgwgf4XD0porKWR5mqG5WHgtKem6L7XTbfAI5tiC/9spol5b7peDbKixZ0w96EqBAhBIhi9Tp
IN4avWpFoolZRDF+mzPLsnrIl/YQQWg+Wx9EbnILsMkAH4aaHaIi+mBeW+idY1CD15DAnY6ZyDmM
HWrVSssf+hdot/ogDXXiF8rtpheyEUvKcroOatsA2OMv0BFL1HdIdW2b0FLBQyKIzsRPOW33v0Ym
XhZp9rFrbxsF/9Yv4H69vBmS2QUfaXAvmR/al/muew5fi/KEULN3RrN3w20N1bHl4paQsyjQefED
X6/+4MNKFCcV2jS36RzqdAHAR6a8pvny6DcXlWvFeAf5uvZxc0i6vkbF8Wf+GhbwSmZwdU6rb/zs
ZA1z/dz8dsDs65dhyT3Qsfri9vuDdrs5KYNWA7FIeuhapZlim/YwowQyU3wZ6aAx2huMivZou2oO
YdwJVO/HSKoYYCJXIFNV6SompLwAuftSLSaLymTdNuM7m4pIxspCW6cQoathfv6rFzvJ8thwWqXx
LEJLclicp7pFGrqkncpkBLdqaYOKWWOFMebn0sumheGvQ9M5Z/A6VrxNmFqxvd0RDQPqQY6IXhYU
IMCJz1XyRN/0k8CJBxBAcIxe3F1gvyoxuh7TDGGFusv/ftXrKrOwIcbxU0Ez8HaqUOT6XX1XzuI5
RcEf43PkonZkZhEQY+OXI6gUDmxpD1UaWtddw2tjHxDbkIEj3GxsB8qhKBFBdIQJ67xXUkQnRUJp
piVdk+IHaSG9Rf6qJ4iD/A0RQFAKbkO6ul9bRON1cVgo3db+wyGOqLIDd2IQ1XBeYFU/5+8hrCGc
NOl7kVcZBkOUtLk4icc748PkMnSUy6DVODU9Q40QoV/nSl8bVAB/e3X0TsBkW+VC9dpNt/aoGp8i
7dr0LaGM7ky/NOqZ4Ovq3L/tmwHXUbEP9kcqTDNhMtmcqtnhIyrVC8GdIQycxX2aGqVG+GsBwf/x
qPj/fdfjNLn93f4uf9tNBTHd+6NGfzaKNkovn8c2hxKIngtHxET/PbKoDqE8ufUef48/ShbeIHPm
UURuDRpgtlpKPNj890/1FvOzW3yLHdpumUcaMeVyFZ4cqBl7kH3OUx6GPjLZYrBU7O6jlqGsyDyO
gLRIDxTlxPKAgobLep1n187SWWJMlao4QMgXuewWZxEIb/M+p+hHZQJVJ23tGMcqQZlz0+OXqB0Z
+SacupN3PXns6ni5/3vgDKOHQf369lDHq8abgK+GJ8mDXfLvOk8tU8s79VvUHECLc1RqfJ2fOUpL
5+6d4NJjIwyRAONJ78LNmuoWXNAd6uzSbU8jyPag4JXFiV4v1a5U2pFNEOuWmqW/w+Q22S1TiwJ3
jlJz5FqOECbkK+6Mu2PCZ4MQ0LwYD0+0Z/FXxTGm002bW4qrBlLoKaL7rxRAobfUsgRwKKElEGRT
v+IjWngAAGXI7wwVWv6DgRSlffEl1Wh3S3wNpQaQ3IOTT71w5TLtw4kDhHmEU2h5aTfgBQEsFtFh
5ILo5Bz4nkKJLuzsylwIi7Ckh4UQlBV5ZIwIGhF1In/a8QoxKXkA3aRyAU0EFJYQvxFvRsjT/0MZ
eA+V1viAEpkgyeliyuuEWImbOp3Wppi7jcdKFzGWNe0ZtGZZcnkUUaymgzWgBl9KDS63ZFgt6Hyv
IusighiSY/yIdAVhFDlkxJOUVBVmT6SN3SKEWimbs1DoilpPNM2SUcKDkwFZEZL3RMbj9/wQ/1lh
rXGt/R7px0hJyQiVItgmQC53RMau490VnZEDAlUKehT6lAl96Er9Ra+K9ggUTqQ6KvOYobsnJrnc
GtoPfofMeR6ow/B8JK7/qckfsPQlRjCPslPWE+1fqT3MVvCNDmSs5vueMncXREepgil4PONJ3JnR
paT6Hd5B3qgcyW1xvj2WJnM/tcyu0RBNr/MIXrDiUkuo74jF5NeIzEACpW4EOW6QxPuc+JsXQ/E8
yzGhNmTr8kHb3nOe/KXwXZPqe6jlWhpTn07PEUT5CFRT9IsycauzTK+pwGRx89e8B+sLj/pFX6W8
WxqX0AkQuvLEkyOu3J8o/8yu6ftJjYqOO+tT6i3Okk5JoIk4brnxeX6EcJob421zmfk1T/yt3oas
J4jNdaj6nPP8zlvrdMxZ8Yr0+s3iXPPdeV4g86qcqBauvm7oo51peFc9z2V9iJuJBrh2ve5Mj5xb
eGfgmnhrBQp6tyCsOkjWZRWGcGkqHcJtTqJ9G5inTTSO0F2bwB2/MInQWNjyavQFcD7pshzqkhyG
Jb2mgzt1SI2bylkjxmzfzjCqY2eJO4fhyTPmxCOsaJgs3KOTxzMtEM8AUKrHu7LHAf2A8WxdnSyG
sDAmEuBSedxTHt7qJl0nsqdpJkU7P1cjTsigHppgmybQv6CJwsvMg+/5BDzT9JonvqUD5o82mPQc
HBfGcnfH3EYefAiREsOyaZc6J9PEotzKdostB7nXLf2PjjXp22wWrHf6TjybXFAqVlJ5ExSeLtuW
XA41zuCLjVupN5YWUB0bP0GQICPxEpjgfCF8A8qAOQycekIZk580p7D6p4KhbT5fryU/0MnB9TAc
Euye3kGNGXdkaIYnoSqHmP7yfXp/gYMMznM4ZxBNq29YH6s2ySkSYuS9fFkPaDxeGMF82QKpwjzA
Bpx9CD6SMvyR2oaVNnzOmZ00MiPHnkQgceY23O5I55j5dohLtJlkduORM9ifdMQ3zBIeAC5Q12ZE
9exE9O8k7vrvTqdIUtBvjBuhBMO2rUhc+kCkkRtXQ+i5GcakuCMf6twtsixQS+l188x8FVz7Gx//
IaPXIegBLk2qDwmV3hkd8THgkXEYCkqTGtRGqq6D8UUwXnVbl+ovIjblWNvEAUJdiHUh/rmrDAru
vEkdM2kw1SK8QYhpiouK0INzQ3eyps6FSghZ1EKZn7RreBePag4QwaAZyGKYcxYkYgA6FPMp88p6
qmbDQScZKWjFAfomkubiBE0I/1W5CkYOW66sIV4DzpTwZ22egi2KDJfAdkQzsMJ7sx1bsphyAJYa
J06oRkHjoK1XsfmP07QlP8waIMj/NlhbFYViI9SeFIwqHZn+pyMiyLt7RgFDbCfdDKi4ALQLvMSy
mFBejhmozY7FzuyeCvhR7k2Ah9JNC9EJbHJGII8OICal0E39uShiN0MOElgtwIvlAb1aVRyq1ESM
CECI3icChBAjI+vOUApxAPk2WENh/IEnqRSE2Aii22o9lTmckELS8A63jtaE94A2eAm/0+fYTBas
CVd+1w/Sv0B7UCvgcWXyBes6kHZ023QAvf0D8ikKERNPnomcDRuPCGXXm7KwiVWOvK14C7po5RVK
ENneENnKplZCP7WXKiBIeIet8qCIkGGUcHieZpmisiWRFj5JcYrSRJIQsJa4DtCZTf9vUBJnrIlC
lZkukpnW4OjUxYwHU2ZIRDsXae1OYYKGhS6ssDrkqQgN/pfJ57zxhK6BKB+6H0oswLaqgB6LM8Yl
43hxubq/JlfzL68RKVWqhClZG80juWm6/SIEkGmXDAizgBStpq4K3URyVZmobitjCLTFvBR3xNBK
eL4ha5FC1JU1y1UzE6C62Ita4LWaUdZp2LE/2pIX8rmiCqiho6IRC0gJwH5RDASaXFtooEVM/DKc
7Hy8DTgCW56GukRtqCzxeMhsUaEW1Rfj1pRJCoeroewUZwEhEmiTxpacFE5CNzMWp+au9pYcT/c0
vgBxicEpeqBDVQzkRY4tDV93HHPldy7k1Ne0NqlcWhibv32l2tX80DwxzFaRoDtkDIIhjHRtDUfV
jYhUy/2OF8jJk8NTfl2BXqbSWVAZB3asM4JWZtJ7eKfL5SoB8xSzWnOS64htXt5k3Igl/8XVhNbQ
JCor0mVKphHhtiwnmk7s/lLeJdldEuLICOpL5FJopiTJn7i/+TyZTkJ+Er/SGTbkCpM75PNxPpkT
Ds3WdaacK8uJOh0O1QJkoK+CGdtklV08x0p8BC0R+UXeLR2Wzec+6GOhTxX9TYd+a9/bLMVoVr2l
TeArhJXUjzouaKmiskCjpLtPzOwd4A7qUIdWLeZzlywI4i8278/i/1OC3ZaMyX47SMT8atz8hdJq
ej/ehd4RpuBB58z9oExnzCsgl6ZULAMVqUv9hygSJbIFIjxpdWvc6Q4aKFEITcdQUwT9uCUuJcVp
6nQEXsN5I5lMjUknZsbxxiw9E9AgUs+7mbwk1NguMUz/5jb7LrRoSozXYmZAdt/5T/6itqA8TRcc
d2qxYafD0KmPLUcqxTRU3PN2KcotcI5mYZn7zzzByFFxA1YOewKuoO4YzitzQw4LWttUbyIryWru
QWIVDvE/HB4CDtAjUJjISrpKJpoWov7sbphRoGZ0X4LXoNWpOERkJ4qLQwePQ/QcnAlOWlEKn8n8
Qthbk0RcD2W8Wa9Udmsa02OWxWaqr1iqPJjvdmjZC3zdJuYAJ5R0ehYMVX5eHCdZKoHwmosCg2zS
FvovXKXWSnTSIgfzCw9IaqhkauH2XLHiyh0Ic5o1pwemicpFxM9XGbIMfxnqqwOfja6botf5O/oX
Kl00NLtisR2It2pqHhnuhfgSxoxqZmjaD5G64AY/atDfYolwotjDCetKZNyVgSfpc18CUhbDZEhv
1/F9mn/r12RKzyuyuP4nTqHEEEIegQxPLqF+HCxZX9wOBht2y6dCeV07h8MC3YTPD3IjutFRLk0j
zJButCHAxS880jWxjdx2dCEqAKRG1oyoo9ijiObv2Qa6SGUiwIZk60GKJE15GAkBAQyExJsoTvn2
szv0OF1c+R8wgd4aCJqGlnfHRRY4orPlDLj3FvMXRW5XukPr+f2r55QX215xX+cz8bLRq41zh2nx
1/lgo+VuKmrDvcxxRsQ9ETiHQkCoBcQRSOaEb080zg8O4G/8G5+HheV3fQTUUMhxnqdAnQ7NXYyr
SfjuoC8tX37fvtwbxUwr9/Sfw8R9M0VQAFCcRWIkobBZh6IfhwbrIlSWOleUMx6TnYvQNTsojndf
biM1AGg5b6pda35tOliGRew88QEFBXB3KOCUf8mWQMHkhu1jodssuqBegp2CCigNcG2ZWh+x8Dvy
8qpPOPEnTpWipSDARmDErmwOcFfwQqvp0YlOdnQ7wgx0xzJNCtt5E6kEK8W/6YqHCMkCVp4WtWVS
UOQCY3DbZEucElgoDWA8WHYx4F7YAJvqxb/5+5oDwV4H3sJ4wX+ammda+oB+Yl/1b2Z0dqEWcbmc
N36IZaNqADBAiTvFGqg6QEVuMv+yeJbIqnJ9utuxOV971qlhuZFGo70WNhGHkTm8wBjFJk/xn+fI
8oACJeKewyU1FD6NW2SsWNCAMMUGFynrxPBitCgT5cphLVTZkCxOslxq0ev1hpeJc6oBY9xQrK99
yBiy+8a4mAJA2YelYkDstYjPbkyiglQnq84cDDD8P9ksJBSK1Z4syrXKjvmoROy/tBJiM7VGR+ZH
N1qHbCKFSFUVuxbobKYCpTvpOSdY5Afg/RURj/MwglFDBbnP4QBZNo2qKDQjDDF4LI8A7xvTAj0N
Vff/0okiyEOoU3tDaL2okFOo2MWVCfAfuAN3jHRmAYTprv9oS0J8SLV1i0mMu1J2hwHK6fgQ7Als
ADt1PGIUk5o1mEwgWU9dvSYP1hEnXNxHHzKR3x4QKXmhb+y5fdWn8lgkVCQmfQ2AbryMOrgOHKAS
w66r1FGoiT+Udvc47+IRieFs7WMaGrP2UetyAo3JgGtFdSjF1IrT1qj6OVteIo9Vh/5Ak5qLYRJp
3skV0A7BLGzJssoBsd4HIyrvq/uHU6YAT+0w2Fq/Li1QVGbPnLfb2SOpHLvWrZR11lqKwOAi0fPF
mGLKMDFtbaA+mj8DrGf7oZMon8j7XCtTueF3jzW1Tmhb8qUfzMkdQ63/V65gThkPgPfZ4+Yx+3E8
cfp4286UDZ2pKXctWgEH0rJKTpE+fvJzJ37USxGyUIbIiCPuzp14VQAlwexYEqe9GQQNhIZCtuba
PcItRbKPZ1mfB+Bhh0SVdvEtv9e8IivXFBXkCLMBhP7XmA3zg8WnX0IM/gbHLdaRiYvDD/qT0BvR
TwHN3QZZbwaG07j9vZDgFIZwR7zmp9wGJW9IqUL1MAozNtCTFy/cFkQ2YBJi+TqEfcxuRRm4DCr7
ZR7K9n36ifulRS6pQkPoRzWedoh5Wl7s69vgSa8nVOxn/v3Elv2Is0PR8sukVfWk3Q51GBRgdIB7
5fknizSl+FRCDNTLjunAZMDxZ5EsUEV1qT9l4xaJ3IggiEgqdvKTM9bkYnqZqm5orIEsB056gwr7
VU9rCF7ZSyIoMi9Ih9wrU+I3BRnmc/6YX336/pA6S7w0RcfffzRbgoIhRHSmEiqb1tXinWXQFJZ+
6rI5ba8dhj7ArtboHivn9/jAXJWpoxkiY9zrMSN6vX/2UAZCAbWIFQon5bvYY5wlM0ywowADw8kH
6T0wa6eFPECZS0nAiC/NM7RqOFocWv8oRSu6Jz0UF0Zaaerri8IpBFg1wSBmD9+GNHl3y6sFM4Pb
ad5bdDiFB3LkxdOzR6FdQOyv0C61H/TcfBDOvgJ4ZG3Vu25p7K1Nhe6guKqLPJOBOQjlN1d9RYQh
8KWeaHXsm3teiMfPVnPungylPKWdVLaAIE5+E71Mu3qFSBh244H0wIBp77VXq1Oz2wPmcpRZYDzM
e+fqF8h/7AdUQFWZrjJBC5r7QmHkzqtqw4QM0FFqePFTMBDdNd0i4/bx+XGD6++1uXmRuTNK2se4
zNy9iApKB9ezjOvJjdVBxZMpqGPg7u6jf+ug43iSfWTtUu5bc0bfAWnFFtq+cq01OunBA4VWoAfW
hwpfSKeRMYctJzxCo6VfFIdapfSI3NLleE9OEhIbckQMr+yDDUruFaT98pjimKAE0zVGOiAYcu2K
hRcxG6JyEwum/5ThpYCDqlBMF7OQeef2GszEOIqUjlRFLSlJwhwdljWkPIAKpECPuv11v3+u/o3v
ngy6alagLgNpibcoIRdJz3WYnYIVFFMR0rJjkKxg5rvqfdSiIAWxgi4xWMC5yIraRcfZmW3CvhdL
V0tWN6O3mKpRU62PyA/mJlM1YTIv0EZvyhsVivigo1tCUVI7vavLZQvZETaj3UqHzkcdlsRisdXR
yvkIHmkRxulOE+utSh5pE3kcPZbXXUvAH5GhMSs2lpOx6MTiPstRk7q+FoPCw42fp0gCHTXy8W90
Mk6VFWRiWJHKSAnY4fLgspithZtmvIvgP/9Ongd+Xy/0IAe2B+2NOvzWBvNTJSQh3qOEP+7FR4+b
pJuj9a4gDBEGjZ1oybgCjFfM5NzKMtsBxYaAwBl5eAAWKtfYBJfc5dALM3yAUI42AIAPtOxwNThZ
1R5eQxQtR+EFXmt7cKHvFC+aMAIUYhT5Tksh32Dy24itU0bsQD9d8s5yOHRwUzhHFoP+4UNXKxkj
LVk5IyzmGgx3YEbODZ97VzOeCq+TwyExrTsLNPb9fMVXNbkOM4xYPF057CBuOsErPgJmgzbAZ7oy
UpZRT/pauBrZO2XjDAVUVW2iAhf+MxnySSD3RjIZOmzVjq3HF6FUkx66GYtZi92GoKtlnrLHgicD
q+uTP6EylCjqCdOxuU3dmBWu5EpXqcHBd3QbzGD5zZpwquv+LyugCFQuPFyok1K1fgkfBkBWjc+s
VBXznGXbI5uff5qFGq162e3gcfQe6tFsD3wDcvSvpALNt/sFxeycu+g01yG/Jkw2pWhPfcsgoG8m
Gvgyuk7gIFeJRp5KDTBAfPE3AaaqROcR/pA+8Vge2Z5/Ol3oKhXqCdSlN6QI9TOWpysBLOUIlfFV
8nXcYt4RjcyUGZVpCODuyz0Ai1scvU5GHdl4TFm8U1qfiWX7xgLQekkDaH4QrPeVgHnDkmf+YETG
gDSJ0WWjhJrpLSOGGkb3Xu9SQUp+rdJAy2OIkBKpWXKxZ5pVEgqIX9GLMQnmoYwqWrrolXlhezJB
rr7nh8tw6VNY5EY0smtOJtTzYgfJwnIDtQ4U1yWdLeHYpqsOoKryuPqnDk7pVC1IBf6oWMvaR7tR
U5XIhZywKLqbOqSKoAS19E5kBJDYRhtQl7tvO2zvyovofbTzCPuicFKu3L2yKKnaM8hURvMbQvk7
FqHYpya9AQOHxfvxWZ/tCX6snHvd4/+fw6JGQ5esXiY8h4oagW6ramgF9btHnQn+DVQPc6guJFaY
SvGKepiwBFAjpM6DzA6k2kyNNKKUxyjvMvJVB4O8U+Gbx8pzdwk0VTOLXbLk1xctIXRhakej8r3O
QkEOsS4GcNpScIqGC7gWwjHjaavsjik5ydTo1Kwp8wfWVaq0tGF1mE06+FvAFlAZ7C5ThqBHm4qx
LUwkDTUzDUe0O3NFEpA11HGpTnHwjP+Ca8iMYz2ZFdpDNIviXz8cvUjAf2sjpO8rYdhGTKIJl7/d
9vDPhVqmiBBT9K5FcbcDPSiHATAMITxvHpc+QpfvwaX/4rjUSsEuA5HGCeDGdb+0Hst6z96zfe1d
e4/4SVnqI9p/uReXyQWZMgnhFZCm30XSZ9zFRZ9WzWSGfuQgBbNLX5FWpUYqQYJ58g1QPcbqKStp
QjOmh8A52UN9ST9G1uzolnogycS6WHPs0Y5hw/v6wefRGqYMC58rg05xLjh3VT67QSJhU82Qfcq7
bzz2e/XZpvylpw+/oHIFjiZyF3geP7apAEQxsGNK7ynKVw6AHnGA6AeTrij2VHEGwj3mboDJaxvn
AUraWbDbw1ECauNX1JDIyVWUSblitmEU+RDe46RflYunmkbjQ3N5tDpla0ZwMGQxtH3hEnuT62F7
ZnZpf5W+nnSMmGTcc5Ex8GtUWsLNpt8t+xKlHAsT1ZPakJeGMWvJycpVnRSByo/0UL885KZRAP2J
XxyKSNKwfWTglOpUla5NICDF+q+SlTC0ua73ubCLUX5KwBPfKIBrZGTTlBnTLGWUIZcoYaD/0wSV
ZuiYeWvKm0RVYdKLGI2DIedw76ksd71moQQtlBysshIzmq1Mv9diWxRERMeIiiijrzXoQXfMUJ9B
t200PJZcxfoKgVLFacSxpnuqS5+iQC8G0Bxb0BxnR4FPinCCbeffxt3DL8AwSkFoxbTSuElL2MKs
4g5rmghwVT5GPkeHhYlXQnWu8nImApDGJffeLEXtkNGKjV11mxckBJQgyDbyuFFRGOJIhJrcCvh1
LvLfOIyzJIt8dP0e0OjggVMix4Q69AozQioeIfZb5ye0QamBMxiVzkbzqcHUWYXRhF1A2ECMd7Ea
0dDqxNVoisnx05v3RpeKfC29hxlv/fHoXZXkBhMp9LVhSH8T9YB3dUQAoJXHu8tWRJHHBVwqg6ZA
92iF12ZjQQ0dRM5Hk86K/CVvGQtQU2rLVmFJL4TlR7nkh5ZtqsqSn2qwBRye/Koz7gMn0ho14Gap
SEXCiCU6f5m8LXtkC0sajIlPuZeaWWPwT16o0dPiCALlwdcBd8Bcl3xJgCuCBMlzEL2KwwCzg9nJ
my2UOxUKomnGtr3A6+Qb3RCJPUr2ER9BO5TCUwN+4AtZMrMZmTCibDhstwcbWnEy8IQWV5fPZFTk
EvmQFyCesvkydMRX3BsoSlEPEZQPiQRRoZZa+yBaeJSjEb2tPy6KadTpZdx2yE0DSbl4iI/itCpc
jlU+bC9N60IjC1bF1DvB7727yhsVEOnfSkzjihor7+03VJTDVWkZUbxEtsSXlx33GpFkWaI9plPe
KFiw8dPlQ6raOYtZt+WEdtbblHISSblTAYaZrmTxN/hRmv96F5YPU3vCiUerNLxZ8bwS4ugyXSPK
Em1V9HBCkv/X/tAUbuvS99TNV99RCTYwzog8Ev5ZLlGIsb6nvFr8XxZGAa8evEkf09Pv9EriHz8a
TdoZd/KtpqsIT0FpZUW16DhKmUUHQiq9SvOV88eFXn/o6Be5gKOegyAMIRAAaVty8SntI7vKr7KD
ZJwf6CiEG0B/ACHW/hYX8tuyx26ZS1evTWJQKlHr+xLjnm4VwkKYFNy9ola+sqQiULo3GjVyoGRJ
CnW8FHbEfV0FXNvgfIF7qt3ygYzDI8oPdsv3NBOf/uTAqNLgo/IZrXDhOwudhtAwOTGH6rMlERy6
Xf9DFE5VOiBBRNVc2HvgCxguu6+RIWpIHBJa2J8cJTq/seFKGJlIta7bqPeVVwQ0hTQ7njxcBio8
mElfPHLa0CM84VBmZlxpkWX1daSW493LD1JOndo1Wr4My8M0mbPhrMj/ndgqQawhqAN/5WaVa87P
3KulV+UJm/IR4a735BroPEwpL9IkNkz40GQsx890jvq9/AvKxWnU2jiyqZjHuw1O++LN5bY/e2Ln
0mMG7i2KGvbYBNv6C7Bn1nzF0vl4UQQGvTY/L87zc745TJ4OXNXq/a6CXTJMoIhcEPXQ+WEyec+/
82RC6gnGOcRdnnkd7FqotTz4hv4CyaUCkFi+BHoLFDTocktfVjq9/b3LDDEMXqCmazDbUszS2KLz
n/h5iGKO+4heh8Es13x+qhRBQeF6DsnxHOKL+Hw73CSpadPdivPfBK/GT5od9zaND+60etVPGdEN
Pq1qmURQFRH9F9/RyOTbAqUVwIggmLfYyvVqFAR7zWg5AqaIaPWN3Jd5BcUp7gVMIzxR+mbKYeUp
X3vi8Gzq32GhBtFd4OQrFEPy0hBfDun9R0imiqZWlH5Ayh4ee8qnCc58USudNWrHog/ZLVP1Mor2
JG0D6bl+mfAaqfd/h8iNjaHTkixh5PC3rBOuEyTEwhMhkxkbTpBJNNgYMj/dj1LICrRIxf1tg3SR
Sc0orN+jU/fG8qEWKhOjo+78OfXdMhMfh1da1K35cZotZPhDVooZf3YL6MjgxUGdo/30BXzDBtmW
BaD1JWUAOOLGMB6Ayi/A3v+tqbRXgw2qQWOY5nRmm6D1zHA92882UzwTZr00+dpNRSgztfl0S/Hs
3dR90F1iDmm4xGDTm9jhJfzA8xJzqgzNTGwWUW91yMPaUSmjjC5dTJSa3VdoYpL2h79+Mvh0zt62
96I7CN0FkV3AtWq8g087G2yZx/sA+wLJZHCeZEc7Oqcga9xKlufeYeVEpDfnn9hZ0uqjiY54pPRS
qo208OjCG5xXr6iITL27JQ2CRnv9hPl1r13UIsLH4s45BLfFrl+mi5kDjAYsu++hw01/x0Mn3XoE
xBhf2PTHbrY2Q5/i7SfLTDNFz/b+mWqwDWUR7wbdXoKf/1yRWqoeo3c4mziD1ACGx629oy/SM0rD
AbQJMu1XQp+UXtuNMhCYz7XbrvPcUPYKQHugopf2c4PCSDtFISiQfLJer2IKC6gqhSW53927gvny
8wMKH7z04ELYQWBTe/awSCFtpbCK1vHXLdDwB8XWMyh1SqHaOOdJrxabqQhdGXo5e2UaUxBvVb+L
W8SW0KENX+eJkil5yG6u8/G/jVIDY/EbwIyM35UHTaBf/XT9Wn/VCvVzl2Ar2E4ybrJ8NvZ02Xl2
k/43fPb3bjLOjR7ebPFZnPqPNXBEHyPc+/kOFPbM6BSkoVPNaseVEX8ZaUdUOP9vNydqEAKl7Kac
BcWsR+/cLAULdhMdcpjketkQnnhzHGR7uX6elXv2kNfwtz26EXrMJNLZ1yChACWgTQ5SHtjPondv
oqR0aZU97jTtI2rlzgYBkWP/W9uh03bpU4fxbBQDx3/Hs4hXvHu/IKnPaPVROwIUVdlY0rTffTYO
aj71a51oSDJh36H9yTTX/I3oPh4mo3KcpafV0S94J3KlO2aTU6NpIR3cdWizpUUIBSz5wSdWVh8R
/pAkiv9c/7AzcvcFhoGqT89kBC6allR2bOlCmp7P1uW1ekVv2dsAifgnzg8/5IzyQ8VEBdp8D23C
4MuOYHeFw4Qa7cPkgPquTcVjWJk6Kh6xvIUZtY1Z1C34a9WQFIsUgF3ZgOhHgVDTLSo8vN3kBf1u
uJvkh2lW3wdhYEcFMZ1b59LJ1ZVVkpzsrpP0Z1GqXY4O8M8t4iD3WRtlsav4LAsNr+j/H03ntZ04
GgThJ9I5gIi3ikhCZIzhhgMmiiSR4en3K7GzjGc9NkHhD91V1dUZ+kZJumauWi3m/3clJ6zyVUEb
uVkb0TXEhKolFS41en/0QEQTL8NHzhJwa0YnMSo9gu3yEqjAiZLkvEfCq6UNKaGd2wfHxaHU3dcf
UZrfVNjwSH3XIdKxNUmheDIYKnJCRGMFVIw5PUVutCAhnsIKK6L/iXqiMlWnvl4u2f8sRzaj8l6h
OIeHNAt8Wbe22d0d6NeIkr1d7hnecXFsN9j+V4UVgdnoA9e0ITjMhcv/s4IXCir1UA3PQtHBPlK4
831I4KeSji/iUPTw76oMrnOTkgAInJ1WzaN7CY7USrPt0YxM0KdifaGeCp7FxyS/917DU5zwCqTL
2kSnrnY+7YAvie7ZWbWNzXxFb1LdfgmtL4TwJpnJCeEOSzjWUssEfnvm9u5W4tfd+/rxd0JHtK7B
Zn7o1LbtvMIXTcNf/XICj0VMEKfo5BuDRv/NskyRYG8fXQaFeb27mbL4EhkcV5veMZ518Q6bnGhg
XWM1e8CVmuxezwmigCw+BWpTXKbeV35pgvVxggI5ZpJI55VDYkIZgPI4EhWDyFNG95IYNE+qNBjR
Bv0kkA/fNUcIvZDwFyYJyUCbKQoDJdMC6/A35VYsDIJNg0J/haLSGJBngFtrhYY0y2NbruenBcao
tu1bRLB6JQG0mGDhsIpkVMSqNhv60nXXJipmtwb8i2iD0FrPyrvcIw3nQOnlE1LkKhe0LEwmd5ox
Vr3bw4bnhbbt80nofTgcbmSaG41n0LdMg2716mUYR6z30bkYfEoOu/lpuEUxTVEWdh8QfCZZ+BNn
ZhrOgOIfaYknjOBKDHS40UOo7J7rv9RpFOn5HBCoFhnftI+p2mbtb/vwTw87YYKWnAznJ5umwWna
oQS+VMAyyPw9LHnl9nBwSqEizteoRoUoowyXgUeLY3/+UH5CNQbKIM+gmWEaMEFvLbpXziiBqOZr
INpV/mg0XoJ9v7r+kHE/mNCqKKFBEM3S1VfF9P7Rzli3rpkU6kOieg+tB7JI0a+/kYnWmhsVvhrC
ZOWMESXe+MNMn2EjKE5mOUqtqUK+RoQqmId0xVp0YDSmrxlNlmahcDYaf00/fx8KT4A+F//kEhIs
VnFoZiWB2Y6SVoV5t6TQSyJcMtgdvweIQ8J2R5b2hZYEiO5ZbL761DeiYESPDYvBtljoMLTp5an9
DrBHmZT8726scXgCckEES6DjY6o+HKm19J0SL9nTffdG7ZHaKQ36n+6o8j0N9yO65SJ//dY0/IAt
/SDTR7XIWiinN1oORylO7Hu6a5fjekhHzd553ejWlp/BZ3Cb3NdJi555b/86L6JAU7hX+32z7CsG
KbONbEiuNu1rfAu3NBdPvUqnFu2CQjCeANa654DyeGfit1aYMt2iCrnwl1MHexlXfFFxsFYX9+mN
W8xPzNO6AhIwVbAwgW3PN/YcWmByc4X0UA3B3193tbL1h8FUTvykTcMWHqyXC2rS9BZpD3yk+91x
uLZBAHgBmkEjsbZUr5doM0rHm3gTfwlz6WElAsFirFXq6F8NWqdLca2HiLBck+lRozouNgln2PbY
+hbXipMcKxauYleU0JR+0S/dqTzC7B1ngLIOnies6VuwDwH/l64YWOVu38VeHA4/z7kJ3cRtV+ME
pEhFGtucrACfBfoBYP+ODg1NMFu8B+ggdIDRaF3iOsodarXuCKYYQJmFwcAOw1dCPKjKvwrpI57L
AtiF/xlcEcFYmAzxoH1g9LcB5oHh+0ZerA08ch6bEahRqFqBqn3vPacfFgY9QFpsGgKApvyrivh6
+aQ4n6k0SnNwu9To/M45DfTX5DJiF2fWET+xOFy5PeJHNB5AMvl83TQQQQhF6XS+MaAmBOt4gWmp
3D8nqRYQVRAwLJ2SGW8n24mKA2SJJI/IJ6pHNasR6vnEw6McmnmDj3JYsl4umiTqGXD+aAl24Hmt
kg/tE93ZWV4IZdCPNZlLnSFdQBZTcL9v6aIuOHUDdAcO9nNNZglXfh24DffarGH0WLGfEVkQlSO4
rePL8I5mbpUU9u0mNg0E8JgmViiEG2e0gVba9CnXRCZTAkYiBQcjFe79xF0a4Qy1KAiJ3AamvlMc
bFxWKR0Z0jtgQeGBCAW9FE3ali64dfeC7J+WKvATGJNQREPERMyvq0fBDIct4LLoAVraNBb2Xjg+
Icmwhkb89p5O5hR9Sg5pRvoBoXmEOOXZKwpskPLoM9mmcJy4sfQyfHGsZY0Hocc+hbuGr4Y1IUlg
YzTcol20H/yd2CNNSl3HTTi+Oy+7ndqz6AyGzKvDO+L3hDlo12k3soVgfuA3NL7ZHyZdBi3/oInF
G0OiOnh56m+8K/ju3ql+BcQI/wt8seL7cjSusxpglQYombpggpzV3yYuB5V23WlwUSX+ELH9tZbU
7KWHM8IaLaxT9dEuQkN1MgpgHg6RCdjzrk2ZzkDl2xXoug9aTHzYHkjm0fixbSmiSJxJlWGqd6Gp
IoIGIEO7wncqt/ce1ByNUy5LgxPCRIZnXsn85ERM2ZxD2PmHr5P1pzEvyFwmuBPFlnvMmUd7zhrX
IVBR6gEeOcPAZXHaL5aiOus+7DDSkzoRIdANTyAmYIk6WU+umNJM+C95ral04Mx1f1FfcMe/BS0m
AUw9LNutujVeQRU74zqn9eRFCqcAVWHb5f5FSQJuYFZ31M2cKlY3k7XJsXx4jFQMi3UcJzyizdga
v7OxdHoswSgU0GmqXley7+9l3/uXhQqWVUL/aj4WLKC0wYYFQe6U0FB7P9VSio593ys2hQgWxxJz
KgmWKJBAC3EhVbv5PQOSHJwGUtkp9AIFGZdGmCPSwPwZK85FaiOu6GqrDL7sVk40Brz33yBPT3iy
S1eLVaWFT5LDvip9jtYOdtYfHFJfOMSKBhVwlA5vmE5/SJMf+caqxmz6l1ZnwXavocAm5Pc9A1+L
BnqwnftYHBE4YGQfo9aNsxLtaSXNp3mKK4N8Hk4KOXpyYBWQm9BDbCF5lFa9omBfAvRjU/5NiwUn
UskFAEUsDp6ju//m7HaIHjnqRUdR6JQByykiQ+Jx7bEshk8/C4WFisrRq8HS+U7ZBOPO/eYWeF56
msiGRcd1dHjtBY6KiMnIAQLCnlC7+HfJ1wIq8FivPX4pvAVyHhYGGqzqQsFVLrQa68IUnQXYvdf4
kw9uEjQ6H32CU/ZThqoqsGgaiSaJxA+zmgOBGC+JMhqRvug37CxUkaJ5BHTPQrG6SlIAxM/WJWaD
tT9xtOHpU5X5C/r9/xi4UnLTUuTPwYj/GOZlEh0WR0L2SCwJF462w8MOWBYVD0R/JNYcswk0guJB
UBWN2zF/IYyiGrJA9l2mbwX4CeSp8FwSYtEFpBQ0GuItdphLy2KuxPZEt1TmzYPEAYSaG0321fxg
BSE5cMar6XHOcz5ssGxElFvQD5BgTdcB1xze75fz4whYYssEp6r4P6ieT3AjSi1dMdr2sWyjQNAR
QeWy1bGccv24KMQOfK85QvtQLtXW6SgV0eTZcriGKAnDXpDt8NOq/fsRpt062rCRWvH2cNRdXfWt
w3W8ft2cpguRR9LisS2y7+lBpRdxrzIUdYW70VN835ceggvLn4UiTMkmGhhHSnCM/RcdFkSbcamW
6maoqshvMzLp0kleeK6erwusfVqD8UZKqrmIZIwXE/5QNaE4Qt0Lv9gqSYI8CaRlxmiOFyrfes+1
+VNywebDXdWnM035m4v2J4MDxTacLaeu3FkymCJJw30OTotPDn0j1JFLLJ42R2104i/u5Bai9+mG
BxACoiuPB8oWKMDe9Y+U06qbon6usm9hDtjCUjuh3ydDOmA/qLulGTa/3oCXztZnyu1JgJQN9dWA
UW8APbiWg/T3M8UafMOmAtDy18FTLELJnSrUk45pCyMlhAzvAfJTA9cCiCf+JjTlIT6JaYNffSCf
/UabHhwsuar82nZmXeySO1LHZPG1jBPVB/Mt1BIk6Xmjk+PKAODmSZseRkz5wpwDOfcV81RwXa5D
qDQhmo5huczQyV4sTWbzvTp1jAIC53t8Gcje9IxS4YJQ8vvogPpFGyadn/w+p4c/WkGLesm5AcmX
v+dpomEhKJbsVOO0wpXVQ5dOiop7f9+Ur8grgDoQHyC5VCNH0uRpgbUJIxWDEFEbuB9xnWlUzY6x
rJ7y6lYNYYXb0oxJq6GRqFhMt1cqDpAktAM4HZDS6aarfSeRGl4hnwd1NbLw3fefP/s+hdomRiMn
erSr/ZVqt3XHN3S3xg8Kr98n8UBfQ0NDNg1USnNppXzV/o65H8h5Tp/dT174bv7eSla2pnEeFkv9
R5ONE7BpyEz8KuDEHG6923jrPcbo5dgtZWV0X313lU90IC2KCO+xNwJvu+JAI92YNlCgSHOxn543
2FJAJaKtl6sv/F0zv0117la17h57x55+pgdCdXYotl/vncEVHHsp5VKXzjs+ETPCHF6uPoVNG7tM
wsU8AibrnDwks1urtLFvHfYfOLYa7EQPPhFEc/zeBglWLNbhjx7Kah327MMXkv2URyg3LvzoerH1
089wQ/kyI+LZrrSufYGNWqXkJK8VBkgTJgrOBSE62pihWDW5wSPIQY8u13ge30mmjTunl6DsBLVs
WHs0gpIJsAuz/gtmyewP2yUPIh76Xct8PFW9B46pQy0BCyhaMdxYcuwsNjGtU1qpoKRVwAdETt/U
voKADfj3y6t13sB9qHfr7CPIF6V7pNnAF5bGWlkKgHyjIGGoyUXvTHcjWJCqT9MGa16wfvRzSjPs
v4Vk8nc3ClNr8AOeHS5FouRXgeRAlLUSeVZcCQloUeC3WBCcaCHJCs9/sh1daUGD20oZgBRPMl4B
BMZWAlinCnLUXFh9K4dS6fLT3Vg/jvQvbBzdhRxEFiRhMk01ecJUGZhAC5b3zBqzZhAYSEckzEGb
+hojJ8b4RzAsOyRrHcsSGg+8JYldV1r+TUf3T1sLuTaYHDs1VS80p4G0JKy9e8SI1njL5dW+psSG
5gkKMp/8ZseWqXp4dvs2dB1zFVzg7d3cA4dCuEQyMJ9faFNYzAG5q+0T6gZX2uGYnsw/2RA5nb09
hrqnxo+IeDKHgmFDLNoz602aQ82/FfiG//QM/xzsyL7SqELcW/AMYl+z+STRf3tv5zLf9l9uGxyC
sbGSBmJn+38gFe3RaECs3sZ2kUnFg4LdOulbmUY10j+1x0zqVffSLE0wQ/dRNM7bc9rhjNq0G5PN
y5cOUr+UWWsTHxaNXLkvQ9tGH9JKtZIUnIWBmstqFJYkSWao9lHwjjErndC9bD4Kw8GgebFk0Ct9
L8Zc3arDFc/rivg/QT3RPlE633x6yBMkbFhxAChh5qPUcqUU5nk7/yvSx3QNeyE6ktDv23uwLDnn
OC9zo9ZLdcv++GGPx3CXLvnWrsV3b493l/LaX32dZwUfkNATFWsxqyy+zKSEcc8c4SbGzCNV0VoG
e6+yeWSKIAuvIC31VQB4cXAO+jmcGl6pkbtuUb3DaVdre+fx2DiF5aefNovte0K28SbnZ/EkBuNx
BoX6qudgsPz9VKG3uE/gdLqvEwjj1CXZAQIEaRu+An4amaPtB65ipYQZPIYqCXjHlMCgqNVDsr7C
6GHAxbGuSTpxJuKWmSvYbb7kfFpafrQ3qTigvuFUtUnliQKB4JdSFnYiVu+GElHAsOigJ2zsvMw/
tEUJbT55qgz67pOC/U2MexTWKJSRGFT5D3DFlINFzKASoQ0iAvZTvtOXHvpJ4+HvWQ1wpyekE18j
ah7qvzB/3JqF+blf+CkCs/SvbfNBV5FP64Kd3xt/xDNNtOg7TVdT1Rdl7c3Jwc5rV4pLJ6wXpIkk
OCQx3jTvc4pOtVaDydC1Q0pERS/avjFD7aOipTTpylfWrob49cio8UW9EgFR1uZQ9L2SrBumNkKL
KFnrd9g9OVBt5LlXHd6YPOPQvaK4IfzCVhOKWV8NQB1odgqfpINVbKplXy2svxaNjxbeOjLL0V6v
3m0mdyPFipKHGmgrgFNoafwRWj5apaOzReTLZ5XXkhio57WOj7fhcWFCtb/U/gwQhJzhSPMPLfQ6
EO0SGHGRtc4xawRrh3Vq/CEG+cVlh5IoTh2no+1OtmO7QvNaaDZu4WFIBW3l0741fFpiZoXm1pin
Db9KPlAKNy8Hd5fz1Xueo3rRvxhh+oour8i4uodrgPfLuVq3zgDueBxm8esW3g5eRvY16xygXW7h
MwnoX3+mf+fJ39aD3+zpFCrW62CbG6dxk+HumZ1jmaXuiXjOucQgh17dOw6MCbWv0w2KqZdVAmEh
MASoLuDSejGsfWK/L/aBXeZtz2o21kK4cd7RzLDsfyxzL+lNEbs6Kt8KoEIRBD7Z3dGpv3Wss7d9
Me0tZeaYvsKadipGsGFZpYD+Oii1AC+8IgQbeIqbxs/xbnAarY1utmgMzWH6W+oVu1lUbxe7TzTx
w2x88OvtDfxzt7KsLPlZ9WLf6d+LRQB/NhZ2JMVJo3vwL6sdbC5x7c6rb6wj/YRI/gj3T7aZypCt
MK0T0vyZg+O6MTgMQb9xPloXcX56zrM2zUkJ0d7z8nrfb7BADPfNDeFgATKAilrcYKHOuqU5BPNl
OENLBSGK1UJqV4jQqRAavKL3vWOem49ysHv7STXcnL076BAVOAc8fuzq3r6W3APJJMZINKJ4WvXl
puSlO2//cGtkixhdkbDdYGeoHLLLreeyAHw7s051+4G7QdFpZF6JfLQQVXdYPeKo6DwSCACjb967
x3dYyEbPd5hsWvVncDjFlX1ne+oVT/GhZFcqQTlrVbEGBefatsqnsclGfmxuZ8G16s2y7uXmYpFn
XhwqvPdzJCi/KcLF9R0/qd9yuDFaBSKMc1QJKom1dQ8hld+uEZ69zKsFKfnfuf/AAPhMu7ZrsxrD
8DCB922CDKcR3vzG8NA6o0i4teq9LVMKX3iSpnLvhsfMkQXizpLSiNLOdZTFGRbKalV+5jl6h7Nr
BnB7AWk3pZRisI+QECAoRHsS7CTu3svGiV/qfTASAnYgtNxFNBtwE7og7wYz2htQBMwyQnnUT4H4
4uadm4VQTWsKKtFPhpU/gAIcp5qJXxtQDMD0x/tm8OpugwycN4kv3HMHWfjDagzMTik2onJ7v9jG
5/Fnko0rE3NiNBEaDD/dpEWK797jK/qOLdHN0yPG6R7JT6oy5rY7r0Gx+RhXjjhiWsX+GUnx8vib
vq0K0NzBer2tMmgAm0ARb22rAPrDXO69QfjOTplurfcNZt/4bD26BdJBRHOQ8TvnTE8VVNJXD2Nu
EtJ9+IHvv4bmDisyh6bnrXfNLt40ac7sm17WPXaNCezoZv5wksSpIW7JlpvlFnFN3T70H/1SzHI4
fM/TbjZ/dC7jTW//iA9FG+1i2mE3y61/MR+rzSB6me2vv81POf5MPqvnoDG4DevtV2LVm6+5gW8B
fS9sI6x0nvNGUPXMgLaX9MI49FIHJzk0HGEab+aYwO4jJFb/OLEc7QhnkwtiEozoblcmY4VP27Xq
hV7SYP2M96f2pzi4J73tw01NbOh6Sa11Il6nWN6I9rAv4bu56wDN0wqVxRCvgZkNHiQaX0S+Wg9+
ux7JL4efD9WOUxEJSDEuGWYndxQDT6epniTd6qOY119JHJD668G6l+8GRMkKzmUx8m3QkjWluNd7
qvXzlkZzos4PdragN3mEgSvGAwn2sltyA1rhIpumP6T98i/2Z3T0jp6MA/Ze6tO1hT7eTDk6HUYy
IdETt6heCsCyAo6xFwYMRuSnODSxjl7hZj3H+7tVHddWVcDhjf0mf9xbBpTFmFUS2PkH67oaox06
Y1ldsXSZLTLUWWrLfTh1brWwXvJKFadUdwAxICNZruEL3u6NRiowh8A5yG4oLCKTp8BgXcPxCIkE
kpjRh2V2mZzttIyPqH1DVI4Cdm9d8Hx92SXDPsArLwnXgwao/t0hAGM1pf9OYVVbbDbWq+HfTLtY
bSZkzsvL0y4X3Se6dCphqH8d3zt1YN+i3ajY9Snz9YkpRMlCw4jKsjq/zuHFjoBpINwvq0g2giQC
TM2wjiy84yL+0rQze4fIsK6dE3YqV+ve2QFRm5YxSPCURq54diqnFhsVo5Zs8x2ak/NiG17iQ7NY
tg4E6lNCGdj4Dz4T8zc98XCOqGBgce7sfgskHKPz1qrNDaJl+L+yVV8Uxq+nVWZFey3rq2SYvfMN
9mm9yIpo8Yd2PCVuc2YNh2v6ABIY70/Wpfcp65qddeoW6/DDYD1wr1QZJW69YN9nNjvdX4N3hofJ
m5dm6HcG4O2wfmcovsWsl8iNr/zTGF+nzwx/xt3bygpWlrnciW3vGpkH+8Y7Y7mwwYzafpE4QKVS
p8zdK1ozqu5A54B1KWUiomUEyqgEyOL5ss+41Zq2yT3v17l9XM+Lfbs6V2BQPFhhtNoFNolx4dpk
LWvEld5u9OxeW2n7EhqQQeg9xofOZ3iY4GKJ4vHHbF46Hxaj1jHYBeXu3s9GRpFcaY8jyzNOO2j7
fmmz2T6OjqMSjsOGfwyMUZ2r5Zi9Bznf0ujvRoBg7u3h7XqPRWOatvdBioCaKBM87/fSQdAFptR8
d2e/xxmM4LW1a+HjXLCLlN4OycG2dUYErYiPG9tgDsGRYnGNMGvIuDy1jE6duy2zRGLdnzI5JYD0
9PqyL8sNyS4tZUcPioGL9rVoPwvWh6YNfhoewle8w7DdDC5edPOoVmm9WByPQAcDrIARXCJc/tn7
qXulSigs/xU6s+E9ccpPHM4tQDB2YVLz6W68H5+R9TkexqD957z8c4Mc4EwL1hCFdRdwvoUwBBEI
hXCIa0aFoNgrTC6HuHztPMZ3ZiPCDeuJDxWW7K1iUATwGDJ+Z7HgVFz77+Nkeljt1rJpJ/A+Y8eR
rfAiRtBb/zkRRYI5gD0QBj5oamhKWVPeWMzNQ0xodcTvckogRnSVDEs9fp9W7BfA8wUJyKu162H8
ziQ/2bUjUwZ1Ydo9Tj9yxD+PajQJ5N3rc2ogmbC929uiT8puZh1xwdnaFwQcuAAWUS96O4aef9w7
p7R5HxWQj5tRLXMT061V/UKlRzhzGl62/qbqYX7DmZZ8wpnW52kf4lPGssgMbzRPhPjJ8ETEx6Yc
me27l1KdjmwflgLnLorl6cDml500SsZs0MaKgdw9jD8bq9L+9N9LtA5NNH4Lk+EUkTTPnjbzLu08
OrMQBDEoIf1N2SwCYwBHG2TxsYkMEbgEzxzDrV48NCmb/oyU98X9fzvE1xtmVXwbntvPsBxjwkyj
lAONZI1xMXqMZ8vyBEFZtVsCUmdILjYZqkTfWD3GyKlejJ/XkpX6hgYCp8j5bYd+uMD+hBUx2PpA
q1o7u9pJaLqJu+kc4sQ/R5hsOpUhMRC1UYcAUiSg+1f3PKKNC1DTp3OMkrgRbMNTeOhtBkZwj9jR
QkRodjJKMOt8Rtv45W2HNIcfmta5mSCtfbZr0WnA9MdUiIofWtOW2g0CgWdUbt7aae+DjjdjTTU8
AvdS+9NBptIyPMTn7QsS/85hZCLXLCGxl45ACV/JZ+8M2RPdsje6rC7+Njo0GwEK1ujIZuyjnQ6O
beOvzOmuT13CwkGlBTJcaTET4OSoq0V9ePMqzmfCGbipf4qLRB+0TAZaPodmSxgxtBB0kPQLbE5Q
aQ8+mbiTe0fS3eYOhucR7t/jFIELYCs+7LuWGdIrIjDCpHlBTGq0dxTvZXCftJFAV+IeecKzdeul
vUc7636Yc3O6TxyierfR/kQbP2s95rOtUwbE/tux1fU+IRrjbgVzIwbUJBvtVvs9aP4jqnY3cRF9
8bHB8jjzZq0ab4A/OlOneGNjo8vIrftqXfHgK/vYIjrv5jbGdbJXmuI33bt4xKu/e+BWWtfAJCum
brD4UmjcoQSyswlnQRXLw0p06+yjdIkC4KfYQuvZejjmsDQt99TuMgnq7rNZ75tIt6u+FKWQ5gzn
+R4zknf8aSKhpsre7B1+in5jdMINZ1HrV1iT2R6M/muMULS342Zsl+o3RoJd+XtRAlGjLPpJpQsF
03F5YswrLptFvzpBkkuNNSYpCGYBLD7DF9qJJjsv8AQStAdV3yUsZ3FJLf4+1xm77Q+72YaV7G7N
5ma33p612eXvkTE8xcnLJqfFpJRb3uA0M8Aa0zu1ynFjWBniRhtQcxFRBgoHg2zdK/RJaOJDL/PK
nmmXWqWm/Ohojxy9qEh59jGk9cgXw3K70Kx7FQZCI2RiwSmanSzChSTc9g7xMTq1ZnG9vevUEusx
QUHSLcTHKWf2Hh17xbFJCy2+oZtcDMsTnppIJgNJ1OuIOtlaRpStwjPgJIaBRXMTX8YUVVGjD+Ry
QphUX+LngT084H0XsTDiCyrF0SQgf6V5AfEa0eHoueCzEd3/VHs7SInCT52qIUpTzj3dcgbrVPwl
h6TedtrF42xE/HBZsFn/1nq1Xr1jIOUsD3ZUd1UYnzOv4n+Qe7zw7D5EBJfNHYsmha0dxj91DEca
LRnYfRFN0vCuqW7tZWyQa38gB26R8rhyr05tBdJg70S5G6ymV3UzNkZuYb13/KHtHqL0SicJtsE7
16Ko5nYPowNvD65G6QAgI6tzgvEVCSEgKg2oR9XAoHYVOqzqVNwPwpYy8o86f1PeZ1fObh09BykT
9ajEGPAo0zN1BcBcAFqbuqMmIw9Z8F7XCLqIsY6L29OuugcamB1Yn97NK4hdsclyhNKt3stcesTH
z9BoVgbGIPuhfoXuNZ/o3T0tjihd02E1vtLkApZv71xXxEoQbWabAgO30SaOylaXAROQXsWNxL7e
HZbwZHKYlObJbzqAWdxY9yl/mU1O6gThNk4WhW61dQsLg9P63akPC90b7RJ8s614qdZr0HaClhUD
xU1kZ5/FoU6PNgzZrBL1nKgJmg000dc5FTGEiu/eAZtUkhTsx1l4IHs7TyiF1D6iOkmCi8FRhyUY
RQyxWG+d29tBMH9tZpREAQwkzu2ObpRkgWiqUsNOZ1jHxYjtCaiUhddP2k9nA4BGGMEVnVxP9hGe
iqr7O12mcOHLQQ+2Mw5ShWFFAKegyGWfIJ4h3LnYlfiEd/PwgpEmd2uaDk5o4R/d53zWqw3MS9P8
JWcU87iHPKLdPC14CI7h0UnBOAzTyn5vLLX9w7xhP9ma2J2JyBLnUXR3BOSEqwVKUoLix6kwBcmL
blZG5jWgbZkYvoj5ceskJgFaFt/GKVTzuDKGCKuNoT07vKAWAVBM79N9n1a0g2feLBgxqr8Z1ybv
3qYNZYS+mc/6jKFamed8Tmny/uUKFikPOAd3Si3qnhHSZtQ5U5LmntrbdrXzCYvopQmxiZ13oFQo
WqYKwNrPLi/9hDc6Alw69cD0q51Z6xGmEeOtVfLe3i6mfKL9jDf0U5p5j+jsV6IULdMuyGjUvhud
GBBYJdDPhtZolBdE6v6HTCggj7HLg6tTaD0o/tjCuLsVP/u7ETIY/rXsvDfN6uTFZK1bd9QY2Hqg
vRLbx5rxIL1jCaj479a2XV6yblxX+81425gSkl2BvKA2/lCGTndrIjEA8yibnqfvabqsmPYLU3BS
bGo079abGVlpG5T1IR+gXwX69Qaljj4o6ePiVHFKQdoGHkJ3S0ja4KKV3/y7/IE1GApAs4q/JckG
9OvcRgcW9f2CcNwjUjf/ku69x5VZn99yLfwE99Fr8YrqzADGDPEkmdL4SHunnV/A8xcnhhr7fLG9
nd9/3939SIpz7gY7DqPwuKqzVV4nt2jTgxXt0luHlICh626DjkxG+qp5HS7wvogiSgZ6wgKQz1ML
AFlHZfm3E+F0IY1esUkHreFPw4GqW/Z4lsoQZL6Gk4IkCtQf4Ii4FPBAt/bFQrUxQ3gWmBZJ4eWE
MYRLzJ87lS+tisNBh9BRIvYcIhsVhXC2nPiH4h2KHeRVitOnzAVRouDbwfj3RDRSp8x/37LjXk+f
LssMTkcCTZ0RymcIVBk69JYUp/9wNmdcgChDVq2BLLGOmIH0eoMRBBV+qqqQX/PM3GeEV0qaLIYy
9weish4LFazYeBdMJcS1SvKpg2Lr4m99JjgADzVTlYEQLgMcBH9yPax8VRt2X1offhF0Yt5oGvMu
kGV61YvjiW6OzIePfBRXjTAdbxHUpZ0FrT5/EeLQHAISmI+FbaJQm9KPYS6/hgtFRqSL0tBZwxwv
eGLwg5Vxxo3lwgrkwUg8WHEUvH4aI9KUJAMPVHRIXOGgVe1M3NZEdegrSs8FzEC65a0laKMDJccv
EOY6vK8ItO8lXoCmQS2oGW5eLM4nfxlrysRDPj2/5Pq9GFqJyb6P77Xq91d//VV+UxerbvdbPzbE
maGrinJ8HbFBgpjNPZHvseq9X7QqFIlJ3X4blTU+d2U603GpW/RBlK19az7gLg4mqB4xJIbvE6G4
gl6dtAfhgHioV7DaDV+nJ602HfnCt4Ubvt+VwBoLHtNv7exxF30x5a+qMy+xpkEt/lNmzvJCDg1G
KU7MSATd91FBc6We4bK9kQmXzCCkZPzqkyQwYjQyrqWkH35dARa6mdNFPFVzdPVAQzsrNRAJQX8q
2uaEDYLMDAkASHWQ5cbL5iCED51ZA9n/LvN5treaoRA1aNLmsuoa3v9DncHOsNja9MZklgrQ+2VU
6DHNu55QIYSYkwZOIxk+yFC4h5HoEiqeZ+qWSWaH2ENcdtHiViMI82vccH6pB2/OKPq6lg45Xsng
+LP4jkZOjn8y1zW8eKYWD60DlCjx/hGjjh7ukWYktxh/Dcr2MTvSXFj9f1tFPXfp3p05wAyMP40A
imMRL0iy25clif/3gou/O8B1/AgICOcFvYmeqqEmdQTnIEofUZLdRUn6dmYa2iKiIbq5As/8AUYZ
ot/nNx+7Nc69LH1JU6XZxRxAx+W7iPvVNVODZz6fY/IyGHDJOJ2frw8kQQx1lWmT3oS+PIXNdsMt
By8Qh+ASEbryBa0CqI7KVjKpvJiQZEjSJglP1bj8jLNeNkLn65IpIeMnPEFWU5SLOqWXYorTOqtw
SqaBpGYfys3xggA9V6NGRcA0yebkficSV048cjHe2jXKMtWCioikLQkTOlJSxq+4VLK2r8BtceVe
SYlGQyLdYGSTC4SLLGJgVggkcEXJV0bdVmYohij9PksYT0AtSpgEXCMxBW+jd+Yea1jjtrRANsWy
hcsPK9l0yHBiKdUg4p8vD7+lYYBBpsQugHWMeJrexnIkzYsIFvo0CfZUVqJ3XSwWFKANVz5uDsxX
GhharFTMdi0Nk6fTHrfGTGO5gqiwlR9fXGMq442xGRZD5Ae8qjV252GrjQ3HCjMYbjti5DY3NRyM
aIQ3YzjQJdMJkVXM3w4YddGtemri2rbdyct9uRR5zAsOYwb4Da3Hy27EpNSuVaI7e/AIH+GMgtuy
8+mXCe6vnv4uO/jBVZ3DuNjf+ZfmJfoQ+AXVZXVZJHthdOAMFkkUh3bObfSJuRknPiGrzBeP/mmH
1kJq3m0HQDHDpXVLLdhnvJuiUsaE+8AwQEHlkX0yMEqAApgGq66aMULmURzL/7DYxMIBRZX4KCw+
QcvPvTMj6EW7MiQDxpiWeQwcrApWsjzQgkbgSFVrgT5g35JQUfe7CJEbuitpr2RdIELfhIuX8CmD
lcbpk7ht16Q16nD2c4bEGZLmgZ9NTpOvFEDiOgS53E61h/p686P9Rw8JPo6YKGZ/79Up3muWjta1
uebbXqQxIi+mAFeUPjFzFSlL90nW02W1Tsd7vzxRpzmm3aQ80b/0t+bdLZLrJMHeZbwb7UaIQPrq
clJm/eLbapcYaTe6jB9NfrQnN4TjqhNZbb39SDU12Fbzr2quo+aNXHDO6oQoXvCrNwtuNPEI9iP+
VaMAPJeSp8xr4SorsEFSzRNPIMDNJ31dJsG+P6Omglf3yxRjjvcrEgc+hxUAy0u+0wD4t+vUu9Un
70a+3ax2sW0bN/pbxYAGjlJGmwSCQ2rrczjoLgdHjJjws/2oQZZCLlRnxcHZEOfOFwtjMMSeBuPe
catMYM8muf1pxMwSLXXqH6Vdk/9WXCM4kOZtsR9xkZrHvApAlv56M7lMyyyFNaBPELHKW9gzXGfU
TwND5lL94+q4Ar2W0uaFJXK+IRDKqXREgvpvVHgmwuE3br4zuasVKh+FcEc7wAQHKxeLD9yCvKsn
PBeXs9RF0KHN+LtvSImt6JESnHz7QV19xuf8zD5A7InBEf+iXEIf9g3UGD1US+SdIjgK/k9xOCvT
eapQVcqVI96h2q1OHsuUBNsy5yar4X9ogkjemV7fOEZ2ZMd2hwiOoCV1ZeBH9GQFnemCbxVqBcMh
KzXpIuaMvEaQwAJftjPCMd4Q90KE9kPM3xU7sMhKRattMvEQVA2nyPn0J4/Q8hV30Qlm1D1f14/y
zjrSDW6wc9J459FTAismR4ZM4Iupve98GbjCeNc5xe+bdRKOvPHkP56sGjgPfx8i5q7NJ3yi4azF
E74tgFo/tfWlxx7dw87b8TK9QE98Ugqd2LXh5pZzkQnU+je4UNGykoqXOncwhdcPp04RtTTjB1An
o6mvkr+hog+0CybbPbvLGU5EkrkfqGV42mrMc/oFaKYBCDV/GKcfo1vC56i1RglcNqN7rL74JQmG
4RW7u7EBFFPDX73Cl+qdxV8q2DGHhlcZVt2qux+/yfmX9ZzO3EJnpjxxNn91KbTKa62Vv9ycGCti
vMT0zg1YT3Z2xViKkXgMbvbgOkisERYlBAFFF1VdCYOmga2Ic937fXhNGEuLRIOopkbIFv/GP2Rv
/GwN/5AXTmrl6qhSm8BYe5z0+noQxuU9oAmXqamyfkTx0tmDvVHGXooDq5DjSDm5vHor7GWlXpf1
KJSmrdoserGCP+/6sjRWpZYedPKh8opaAv4vaT7aCI/mYSfMLxpgWnfX/JNqkxg+/B4LIGoNxdB+
Lmcy9dHZzV9eiqVk2sqBLmAYHBo6WExSLIbQ4MVZq5GQ2UEt8/AyV9xzga5BYpBlla9qePWl+hFl
rdFzsnvrUXs06EEnOrquRJ8E4YOtZa9l5be15u3BILW5orru66UczXtoaTjr/4g6ry3FsWYJP5HW
AgmQuJXDQ+HNDQuKAiG8MAKe/nwh9Zx/qK7uqcLI7J0mMjKShG/T3w6J9tvdoJm6amJFE07RZb++
nZC28gMpgCuoXJD5kLHWJWqKnvJCYfh6zV/rxejM+BxUxcgklVpCi9JFU8+DVqvV+zShojALOmG5
FWpJeGRFfodGeCQeYDAVQNOAuQ1TFufUQQeAftR6ca7vpzX+Kq7FNZr4WEdU0vMavWJybinXQ4/U
ayV+n1UjoTstV75TZ3N4gqOF7Z2t7pKq6Pe0omUuOPmJt0P9quhBRQs+/tW9Nc6D12o3L4VQmzYO
LQeNnWexKJlvxtgqfV+6RlM/0c/YPzx2vEn+kPSjWS/IStCVN15phgv1HDfxvCMlC37JzFe97BLq
hax1PnnJv7A1Q8XIhZBvq5Xpjx+1Jq9znVAKs1Rp2Br69Hft4Z3JKx41IlgeY31brYpBwZ9XmwV/
/C9sqtbEc503V+PxsanD0dPzeIoQl18lvJmOBJFsVghSbWNqOHoSrWkZbyBjM7DDIp1ChUhsPgbS
5qCkNstbvSYff05Ed/B5PduVfcx+3mpPYyqvnlm/8ur/coCNep1nE0RfSMSPbdAHSkqKOPJHPJLE
ArqSGqAysVB87m/r/X7V30xYobxEXODZRGwKjZPU2ocfKlN0Cyb1IRpmihRFwb00xMHdAj5gbwAz
iYKoUDZthu7po1jBaH1CMJr1h0Ni0aLH2aW+dMv459OfdzkRNgfylR0whLfPF2sedT+ADnbOcIiW
Z5dBlxO9v4YZMdAGWYksOV8srFD9QvDAgm/bpK0sI7Uiw5bnrDk/Ej0BdZ6BKuGPaBIGYpfzy5Ue
lD48hlIyEPVbPJKcuS79nCsj2V60VZX6pX4ZTPw0MYb6jiWZlSk37pmtRud5Ui/dBwYzGCun7WFS
OLd2QOfEFpefK2BZbLbLu6DC3GMjrO4Gl3PrtI1NBuaCi5cGy3cPSsDl6E8sJCzEHyAY7b0gGkFO
oUCo8p3ZdRj9Zfs4px+jrSEH5UbWPN6RFRKjRh4tdXfsQ+OHJbD+SPo/8bisiF1f8DGON3n/QMbh
DkYN7dM+kv39DZK0uD+/tWG26KbPnmDKQr2/iTFsOAwDkRD+3vRtv9/fbvj/IbdDZJmrh4pi7LX6
W6+gj1LiHYNJNMkxhnja/heXQvN4k3vr1bUXxuPmeMxK/wYrbfVV7IJSHbCaw5NPjoIZ7c7NcCi9
2hkK2P06yjDDjZSwLXdDZROzssHwlhv3+kZJ7hGryhbenmta8JsnKW9fAcEu3FTpAMb9M0joDkhC
2YiLxVwhhg7xir5BX/I24yAFlW5K/X2zhC0n24fjQv17U/V5K5ZqUyALmvZ12N5Hjx5+jklLcVzn
hDn+g0/O/Ma4dM9Bk9PpCnbbou/nkYoPh4Bv2cGj6olkB7tRvlEbBK8oz9yabGAgPdlQG3aZgMeP
nCQLm93I4C6hF5tJSysdIE2O6d9mNEKjZbRuwPLTCLfZNcLX3KG8QptBm8IupeyWCGYtqxHVUOjB
SvN+NErDXuHrsoYYOCj/EGQ0KgAYDcDPe6vE4SE7dG89W1WqzHxH7AyxkXh8pBF4B/3JILr642LX
r2PNX5LFiahkJ96tlxBYydSiho0QIddhPGyyccXSOkE8LLXOzVdHYtljJhBi9+AkLEz3imGTvYV+
x1qB3xDK2soeYiQq7u/0B2CERsXavAmvHzkDnnXFJss0tslst1zDbXMoI63u7v62ja5Rt7kiahli
iiy3z0UsINW9BdfdbLLYh+CPpWg0FMfIakoqUyQuCjmy/ydfjkMnosPhoGgsL2R/bj+PbgGoXu0W
2Gpqb6CK9Bd02wAsyFs+kVD+QXkKi91sSj/hTDQ1xhl1iQe6BFbowm8pX8p71LdDzOx2026zYIYc
HMMTmGzSaW3qvLQ9nbe7hGNbNqcQx4kAhNmsz1rr8t9wWEbbS2EoMZlmKwBW7APCagKExYIZL4tc
oXQwGtFgSt4phG72lKoprKGAy9IC/GW0ykZGl0aKJku34I4TL/NrfIh+zjbkVTOIdds+a5IIhCEi
otmhTqx4BLiExGGxVtcg0C+2oA5Jkvu7ncyeAQZ631XA9fAx0lnIAoQChkPAOMoQD0n3w6gK17wT
3YuAroSrQqdzuObR0N9VYBhQFSFueiAAMGNnZqElt56Jw3Tl6tiEKQpnycCZEsGfXqPcI58UoU/I
A1M9WR+x5mhIU9QXnAkGg+4skIEmiKLazgZUXFPoG/WrX1hILSnxq/Uki9ilj6QJSIcLm6yEVS7+
OIE5cAjZZZie9RJpa/eIuhLTaJhcg2smpWF7QLwLxkM6V4Bl3gDTc/XaTwn+FIygGcg+0HX/F6A3
m6t3UK3xbKJy7s8qa3mZ08XyM4j9bHlkkWa+iCMX6GcIeIcF7zdZdk26Y7QNMg1b6elxww8In8r4
yOXj9LEuW91iXRjKHICXE7IX3esOGAapY8/QL5UDZSYrC/il2SsQlrvP1+jukc6BdY1EEV0QHrBc
ufkLnLjEnYj8J5NNEWcj66alrMXAWuYd7JBVoWBfnw9rNaMfZy9hXJdbbEwqCDfgBedX0qCjhzEW
qDteacMMUerdc0Gx5fBVMy5paSBtKY4fPyVuKcLA6jqbbdjjeslW0Tl2JWvRRym1/dsAs+CLrh6Q
9TMd/Tcf4hwt+9q71ES5J3rMiQ0VfyY8CLgghru0OGLykRzKnBe3LLiEl/BRe9Tiptl6gP+0YAz2
iOzgQ+uxhz9actxTqZ4C4NEIAX2RUqgrB7s9hHFw5BEHpXrxr1Qv1U8+pW9WC4fMWygTFtHn4vM5
/BQxPC/pHPxTTyaXaJrlUyU4XnKYFiExBwoRmzi7l3Rk3vjTOaNjsCc+gLs63flPDHGNaB4CT1pn
5FaNuS3ws6UDtmQZO54mv13b5LwS3TY/yKIoA3NqwrVUagIRBYkQ06803wl6Qrd4qvg2E1D4T+Fp
zw6XIKXGOtyQC0CmiDZ+DTtBsIIuWj1gO2ZwirAM3OuLCbTK49Q8ou44+krEFeGhXqC8bQizQW8Q
uC/9LvRu03WnzjsNwo3bRh3qifL2lAWVD3P/0pmGqAsK3Wp9LdJLD2lkJMnOwiRdKd5Tu8/b1xmq
GR0RPlYrvHJSdoPJnaYyxyYzoTVehwjYGT/Cz+ACp13i9TI6ahGU7m9EI5QmI4xgmzAp3O7BpGZV
0xXYL/BAqQsmGoBA4d8s2oMNKUzplwEJngnBLaOth9PNHbAGXsXc+XcnDh6duJ/w59Ex6/lKS2qP
zqFn4rV6ZuuuyKvQOo+P4wrxxNSYp1P0LWu74T4stAqtGN4sDDL0CJ+tY8do7GE1i6sPpsIzqmyw
J0QQzfz7ojei1iKdD+JlqG3JPKrqoKhYOfeyr1Ena1QVBLcfMkBevf1qQaJvcCBAW1dCULzeQ1UX
2Yu8o1yTBpWYvsgtdDUVlQJdeNud358JHGIiDiYF67wArs8NxLkx+zClJvc5DL5RazyN8SuaV7UO
sfJUgYTGGdRSpBt08FQ6UTVCbflit2jRrrMqgOTWsfNyQflx5c3tki6Q+MI/qVxGGQguUwKhnEDe
IzdUMUw4o56A0BSIHgiIN5urb9QheKFh8GHBo4dLsUEwsLD9TLtab8tDMBiFUlRS1DbON9QaKeJI
nuQHZL/2e/IOFOZKP3awr+1rogVJvWPXZAZk1mlsryV3wMQKZFvutPRJ6KwEE0dr+/iTbxT1ZKiI
J3hcgitqVVPzrtr29y2lRrqL//5I+EhKhIB49Ofxngh+9C/jC50fVktasXSr8YwiLcBqrS40z21B
CUiFAnxF/L/uYw41CHaK2+g81G5bE55fjIdUVrHE5Owg/csFfsifUWGv4kATNlYFgR3BdOLTn2uk
LZmE90xds6oZQlfC1+juFNDT0d/QxhAPkBZFDp4QWuSd/NIlsI8eIFzR8qpH7zXnJhMXcefRtzlx
KYg6UJxG7FpqB2unqQUpY5CNaYA9QEsaLonQRDOqcthVU8pYiDnGuebV3Ew1Lec3Mq/JCfzqzRYt
Ff6I72EITLJVimtUbRc2PDc3K73+csdRanHa/INWTkpwspK2sF8B0Nxsni8sG5CXgtMebloR5Qsd
rjajSgq6HPmGUGINFBYaw31XYq8yQ9ps+SzuEbVarTW9F2Nf2MRRj1Gya9V4NbGDZZFtaqXBnEy2
cT8TdedVtibN0pnYG0xq1XBlDnADp9U3LKK9pMeue25X+nfsn6KkHA6oBJBSSTHewPW4EEKf8Dje
hU+6xZ71JWmVHpKWzIBOcCENPUX9g+hQEwFR9+VmFzyJALxRfJGxIcTMcAPlQSwjWH2RkkylkABq
/BvUg5xPcZoiFF0EGsKx09KjwJCss9Ak62G5U/nTivkvlpkBUQ9o3MsqjFTwYDIiY0JRMdui0iUX
1i6QX7uTkgQP7hGQvAgduucE2hQBib6tELOUhTzcd4T8CYWBLchRN33ifIFIWWoMDUPZqhK9p4Ii
4hKFVFqFMkNV3IekOPLlTXCqW1l0ezPQSMIm1hQhk56uc2QfI0VaQRxLL2BFqiK+XnPw9dGk3pIJ
Y9xe9nOAwiqVJ6BVKYvkq4e5NHxaXsPXutKG0ur630/ohPRQac6r+w71ccZC8eBic83JbSwPxGtV
8AljCY3m97b+YXmUktMeuJ5F+kfGD4CkdFdIij4eEZZQxyughpOZkISoHUdXIzsz9tkoj9LNpgCq
bGSOgkY1CB29OigQUR/Z8BOtP21uDc4R7EkTfRXBCDpKsA5SIdHJXH+M7B20XZQcwJxVWCohmnyx
QO0i7pSULVkGSYh8hITU9q3boEhaImhI2uZ2nf0uQZA1c8P0bp2ZVhdZyZ1XW6GuHYEwxV4qJlRI
oHio5qEf0/3Sw8cFS3rhNI1AQ5RLsL6Ojee20Fx2VCCAf67ncFBgLy3+gTwwLlZ/ny8uX9olCJrV
Uya16mocWEX9fgEyyp5Ech+C9yjNyIys0B/B82qkam1BLAh7FR9yM4iUh/JwOi4tvNTjOgq/JqH3
PpRLhB3BzOeVTzChI9Gi+kMVL+pnWruM4eQB6Zx/DbckzdM9z0OGweIdW32AKtVbnkyPzd9T6XVe
cdH3Qj0vHGDtwxxNeGawDGNuyOnIQkQ5yFeZVprejYkNkw1vna17igZayUg1Ztdbe5UVo/J8XgJT
nWu9BmvUptSWyo2bchXlIUp8O+QyZMIyWGVpNyjn1Mb6hlTltbG0FhbkPBosRRB31NAetH5qtyyK
UH2PTiMPpoumZnGvYftkhbqs6ifKGV8yDuKZrbH/8gD5Q5NVa7Xp15vWsukNPGvUy96htxAdTSuR
/IzVRdijY5cBFw9SMVQWDP23NeQGFbAKpMxNmoQsJK50z3awxOIUs1c5ki+SM5Q1mWqa/zEGuWa5
tMo1IobICLlr9DMIyMXswRN09L3IJ2jLKiBCnyL7fB2U7KVOXkFLRoKT/hOHqJrhv6uH3WVjaqXf
6F5gDkw/v+Di3+nubgDhtKgMFu/w7LbHWlkCwARzZKmoTqrK5VE4lxdYeyC30D6ymy3HqI+WjdYJ
5m4uO1VGfmlKMBQT+TyVaymkCgfhLuYvUCkzm/aIaefcoReMENDCYOoUe/K1upIgKOjn+uXZDZ+n
0VQaUCUsW+clWE4p8zcEpNMZ0p2mSEfnB1mV3a7oWVS8O7yRPAIW6qyLp6Plb9lr7LJ61/M4uEK+
RhOuYOY3AoLLTgktS2pyPbKIzp0ClLIiEHzcRn+zFbyopPcDCp5PycGatgQvRIHQQiBzhgdC2AAQ
ZjPX2dt0aYTb/j4cwmPk+gNvpuBP260CWPknssWsMqIALXNU3CXdrKMXZcN0VVyVtZF9UWpEbbOR
WalAU7poIB5o/er+fTS5iIR/widsdJfzLF2DaHKMTWAFbzbc9fYkovTAy/LI4mQ2g19eaxRGsFzK
rqmSNIU3YQgczwhB8jBaMXA3gDSIGStmzZ3T1aT/0TfCqBbVMCo8iZbLYBPVNrpEmARqYmvVKbUZ
yVVZEkUXfTa5fVkP/p95ldNEjCxRBAbgKxA8RYXM1yDTRcQh+CV4h8vAshMdixCbhcjENU1mhqkH
NimMoJvAp2EiJp+kiOE/2pbW3rul77gOuTqWA5aFgFsfpJhC78WyzQ5P9ggrJtRrAeMUFZNp7ezO
51Omx+gJepWerCl3iufyY0Fkls/T7zR0WraReiBYYM7kHKCDAzOC1yMZ0GLXIwEYM14eGsQfPboX
GAZoHUEVkOjfQAKxeh0Bj5SexfMgL+CgOXgWMOzNV5h6XF5dQu0/Dojdp01nZCRMs2EH3wH5Pfom
b8hqfEQ2ZlWHLPlkpWWMTEAwz4IKRlsF2lrqFDBI35TEwTXJsqPs1HSCTJmG2LDWHpL4M/MS6BOi
eeTnw56TBDBI0z8fwt8CR+looC6sFUuD6TBGD+8/n5f7vWtGGWB/+A51dLUaawuzrA7ASHpUBjlK
Iqf2nFIVo6DQMTb3ulYapEROX/G5whp5FcW5xij3qvLE7C5VSkDuMhgJjta0CzlTuqFnNhgkgRpc
g7rVoKKhSn+GvYDBdFWYEJSlYqpF9PLJRp4wSx5vkP8Br2grZIsI9ZBlBFal6UQsOboeiO6RU8Eu
6zLJmkv8RBdNISVDyUFR8nTPasmRZZYy0KhWgxngdETRrMX3YLe4jGOHuyqSjWg8+vX/s4jKXKoW
dKIfYwCFRbSujuLkBzmt6IzKbVj/Wqtaqdmal+P6Zs6lkrkcZdbqJNFAlyUcqdNKTjjXV9aZ2S0R
/aRLJjlq9aDhr1dIAzIKjwF2/B8yJNT004wZ8CKhUCSVZlXpLGHIAg3hW5objkQ8QKGgwogCuLJX
9bVouCT9U9h21SkRkybaJcYAQp+1tllcpAgrVEajP8Ak3OnMkYHqHsIPERiWkdhG9kt/FCep2LQk
Z1G8hAv0GAOBO7RGN9rbdNMqnBpymaTvNyTA2IVsOG0LpfmwinhAUWJg8Kul6cj5jtZoNnnxnD/l
sFHg9AdiZCJFR++kqHL75qtVDdRyU2IbKYXRtsxWBZmuGVx/yihqarsoGM0fQK2eObj67x6dP1xI
5WLHH/KxrYgWKZCfIgrpNSp2/jSfPIqNU6uwUAZ/oUdL2Juwjxwc/AL4KefSMlUYw5adMiKenkqt
S2Q5MQNxhCnMJTt3sJmeYy1DmH9ZoPKuLxv7v1d2GXQp/rMIoshWKBmnSE89EUeVfKUqQ2LL6o/U
qm8NjbTTAwwwfHlXLobtJRlj8hnGcMLURbXsfaVG9XskbcmfO53+IorVAHxBRZRrSBdyg56uPzr/
eLwhsUpR9I7qnrTc0BPlUheLAKDf1mgtz5fj64SmN1IrpD87tNgxrcQ4ufQ3IK4PT+6NddVspzv2
laYjbnfELaS1FYLl3a/WIhrY3vSivGuVeqV+DlJQ6Dfnh5YVUWb+YPc1TFqpK43/Da6+IBT4zeQC
Nanq3rmQgTSttbSx84OlqQZhuTc+IYUcCVNLc6yYdFK/9TXZw5ZA0w2l+7TzfDOi8ULnZZWdR1h3
89AczqXWPyyTS5bAC9FRrVQMpgdgrUmJJ0eBXkQ05RD0S5CSgKUHyq+qwcv+8AhJ1+SWDlwbYUyX
8Z44jRUf+egmZhOq5csyfIIdIbOmAVhVsF9pQcEuU/95ymmIo5mJ5NmtcqtEN7FGUNHST1VwS2vv
9aUGX1qT6KeurJL5a7PHnW0KqOVuo000V0itUdD37mWQjK6jRG3lyMfwnYbVJ8K7FODJ+VE+olRN
hID+ME202yNsTxBFin8o/uPDlu6p4u7AG/ceIvjn7OtKJWfp8qvS1tzyqlcUvCMf1aJlobM7NFL6
IkGMcZhch8GFrkL1FfI/+mn2BdgCMelB8gcmcXQRxbF6JXrxKrQxwhUcLXFj8gsJ+iqoEUQMgzTd
M6UIZBegJ+QPsHBiQzJN4Wh6CJB83Od2ZfKhlZ/dU3GXaJnMXrPHbD/Zrb6z8m8S+YfV++kdUIS9
ea/sHzcIeY6Xf39ZXoG8q+p+s69lXDeKrolIzsetFt3X7+v3tH39Hlyz/yy7O7RT1Lxc5I5/XIs4
/al/0IS+/LtDWaX3i6kudKDPizwu69va6ZZ/qgStSxpG05bRQIqjFTXz8omqHwk1WT12XiU0/VK4
zPg0xYwSRO9ZTfXa8sR0VUlJ+qqT2IT5oRXQHcxDREA6cskrDV/Q1Hm8jGWxIQmcvWrjvpbLJQlV
aPBxNcBeISzQOBUaw4eIwM9ULaYYShjQ1w2QJ4AYIN7W0SMFgNNLwQlgYwIdSmm78oGF0pmTqzrA
DgEdEv5/1kI2g95rtHnF1VN9Tu5PWZdQBUHOyH13BZ5ovf7jns+IuQSZ6Z11V9fEYgqAC54m7KXI
p+agEs5s0Wpd6iBHi3Xk9a4hea1QNWWNoHo+Lo4+ZVbHA9Rk2+xaAfR/WEsZWqU4WxmNEo83QVQ+
2lxqqwIaZ63+RJ8t7ImoVQ+QdezeCAVQVCAlx6aBQNr0OS0fcJYcKEKbTW5BcKaiFyWxAqIIUsiV
EBfkhOn/HOkgnRopFuGVPicP8YUEV8jFcGAr1EKbQn10rnqGag/qH89TuPzYHBS9spKFcC0OKMuO
VaahbwWE5Qz4Qg8snk1JHhdSoE+uUCq3p5tDZzptwwhSg1AoyV5nBGGiYsFwuos2F0iFYKCbmy6C
4AexnHJvoOcIyFZp6T86kRK+UzdcLDCsQAxkzzK0hxYIpNpN9EJaCZCTzfMOhU6gCoRSAyx+bfC7
V6nA8X9+qzR+1OZtIvpvDc5zu9YYgEucIB6Td2Q9A2IfvAKmo9ODW6wt61lUjUK7GtY0TCEHPwUA
58BBkcMkOgOlQ0OfdaS7IFh9tBZJmJAFk17yZim4U1LjfFHsb2hZrpWYa/yjIFQLvWKFcyAUE1Jg
GvZ13fOgVTdfUWjsQ8GmOvMLIC5+dsZxY+3JGat6WK49glLvjZMn48kC50dw5fEMk4CK+XSuGFPq
u+DoMMemKtmqS4Gm/gSl+JRmGLGOxBP5Mk6i0HtpqEQPvXZPALw0FwW104IgfYlMY0I6vYzO2ffV
lbJvJijlL8rUWtI/+vQzSfAneYrmMTIukUlgcmmWr+oTzVByJJzWg61g1bU4FJ2qSUrrXJmJolJ0
R1kOT0IvrS6wdW1UFdD/tcWRbpJaLQg9IWYsgLBY+2xd8jeaUPK3JC8BNSbx0hYWNPPsx5J2LU+h
YxcdNx6emhUML0ug/ekmFAR/rxALvl6MbRyVn57xe+ky6oayy1FifVuc1IdsBBfXdibx7NQsjJ9I
p6EfS/v5X5kwfhgPD/1d39q55s/np7x47NxovRxBre+abTRkggp6O79lksA9LPYaOr3mxNx55TVN
qndoEtgQhjo4roXxnZhbp5a0y+zak49A3/a5ZWbNz+Huvn+dBXpdG1QNyIBu6++9Wbh6coIQcUbM
uxqjpBIUumk/wV/hJXG21dkFgcLtbXLo4jmZYCPH/WevizrRw5eBOXUEPqzvz46xYk7NYXoaLooI
cZqu4Y47tHP/GbCzUyoWPo7AZsTuwTtTUwcyjeombcJ4Fjp+0UygH6PjjC8oEFdnDHEaRhuUTRiK
U0GxbNct9lKWGm70E3mF1D+O4p9kjnTnzrPXp4rnWCh8Ptb3fvpHtEMYdgclh0355iod5ygBUQAi
XIX34bgp1mxdbFPlOzBjvsCw5dfQZPYMdATu5uwxsjn/6689QjoqdT8F935HfsgvomxHJw8+Bo0m
QgRYg56Fyp7lnlPvi7KV4V5/Cx/0SO53N0HSuYLwsv2bTqzZbrWbWLTE3CZMs7KgsN8acTROYUOT
3oX035dhKJ4GO8SOXv09ZvYZkub22dr0Y1dRFL7VSrR6oD4AGepBi4b/pkter1EbyWuNshBNwSV3
xzBV2A9MCV8b6MoAI4/eKF8kDMKCdN1595wx5bvyJ3QSbu1nZa4ePS6C5lnt6JPiDmyMZ/heOxDV
uTUpPdHu4a9AmtN9TNmhf7dmcfo4eIXxbVUdljqM3EPZL9gxlgLB3IO7v3sJgfi01D+2bcTvqj0U
EZZuOjjC450VxtGvcP/r/BgiaGDMxOSP2uD3LKoBMuN9ksQtwY7Tj0dM8+nSSN09/zhwyI/o7VHG
hHZg4eUnB13PRrUd1U6fgCCKKNFuPZFYYiof8gdotfzd+88uympPIiy6h8suW5a4qLh5MkAGfjM0
ILyYE8YHz4q9ewzLyDP/lhN+UURqHCSFpQAjemyOEWK7fwA2yoix/pTQeIGnZnUe3O0Z+gKoTiDf
eA8OZpNYlueer5pbWkTv44Not3ciJGU2guXx6dffXZdxOAU14O84HgoNWIF5gs4AEWiCIPTh5Ebc
aEJcRgY8vc+Wi0oMd9geVpbllbbU4nnyip3JK54rOvampUDWhfK+7R2PIc9CEucaBU/Hdyg6Tdj4
MUf59SLsM1hfOaCJG8UwAx7vnz1E0atz6yQjB07RdZaA/ZO3QibP3oP+8dIyOJwCex+kUOEsbJyL
itoOjwuNhnntL+9+Y87aF7mDlnkPX6NCwu1By3JoDZFP7BNWPxrRzwfZUeTUkQXCbJIeY8lw1pPn
4vWDSvnsAZuGEQQR/HWvAsOsXgmuUBeddWkqzRvMAyTaaTH2LXqT6MegB56Mn1zi6HPWyLOVMA3s
2mT0RfT0Mrk3zzNE366z04eug3fVvW+LQ2MfVMbJ73uOOpB9RncstOPARJCJbQ1XCPXG1HshVbE+
/5Z7hzWlc8uD0DLHJuyJQHrXs3taFNkDlw4pXu08MmYXlt1TYboZeTsifZIhDC6hONyYTz9uc2MQ
8CYKZ4Y73XFjnMUNJwP4eA1sIvDNCbbGQb1X6GW+wL6ZOsYEFsNN1t+iZ168Ax1/O99EMAtKs/d6
eUwqvKIz+2JU7bJP5oKqxZXYknr8prz5wqIfnWeHJNxFISqozoLrstwiTL9gzT0c97NAyRS91jcc
JoLqk1vdfOdvu6YAu3Kt2e/mntJu3cGDLrFoUhKN/s7j5/q0NkbR+FlP+qfeckD/TomAaWsPze2h
+2QDPN1z4u9JYCKPnMRmMEekpVLBPW9vA+vlIjE6Qdjh03nQ+IamQuwiFrGc49wpyFSVfZHgmDQl
rD5EKmQPs/gHId8ho5dLUktABCqh+yDWTNgq9Zb1cXoZWzQMPpDVQqi3z3Utax+7zjJMYe8TSPJM
Lhw1y71nkToBB6be9eJf417cw0c8SuOo0LaWYfUU2vdOwW4ZVpsMkaOgfYIgeWWOEQha2NN4Tjoa
lh/BGeWY+bMSVsvBC/WIt3+6tmwkbc1asdpwjs1lscO83t0APuPI+InHeInlinMrbL8jFOn/kCgh
5rkt3lyQCtmkU7ecxuPdkgW74khoN3rgh2qoRPZ3CPJZLjehcHKvtMYQErCOJSXmwWtDX4rWvW70
l0I0Ks5f86hRnN26Se/ePW++9Nr84r9tRjiVwCH3fYwZV920gzd9nOQBCIjglD2r+7scVtrVLvej
Mr/9XcFLKhMy/kPZRfbitQ8+9NgVmSpav1RCrtDnPX5y5a1+tfJrICNYau73kCnx+bYzfqKBifUB
l5t954c1KXTiPdeHh1tkelbZs8hOzjqPM6Mqo01pa1seG8R+SkE4ufuPPTqjEPSRvy4nwX4dU5yF
k0XSVnDfC4fwluQWMWls0j6TDB2eZsivWDe3eENaJfgSqz11qZHXSPgQGxwD8ARfTXhPp+LmusGM
4z4YMso+BLbDyKPOCCZXqiPNknbKa7Sl4hkqHsXZfbvHc8zwGibZKMOmsHpoLm0hfu8n5Rmw3Qgv
/yAVK7avw9sfk1EKWoEl2KwEBFOcSHrxbBpgHNd+uJ+/5bY6u26ATm53l8HV6fjwdmMC15KP87FJ
O/+WoyV13Wu7WmqUnPbj0rAv9UPfWPrfq/+huesaFmCWg1+d1QdoQKS+gtMjpWMj/rjD0RCf1SiF
h5cpwysH1Xn5x9qUOss+o0bG1vSMFPFBI9PKDBAaxmeXLzpNX+tnSYZN/3qsS5toepygURyvzuzJ
EUogBAYXhlmRlVD7OXhGBss4pDXoNDJrOcDGmPRsmF17nvarKLgApSIy/0L6F6Sk2CbmAp8rTvXJ
6+j3NihVveWE4UXOpLrWQf3ZlwBBw/QnWheLQTQszGvnNU20xY+/YxZgiiqkR2zGeAYTWavmCc36
PXGSd+J9PhoD957FEFqwutt47yYz2DKb/bq4AQMhEt0l4W0LgHMcIeQ5S2ETMMPjOSj9ESqg6NLj
Uu77xuA6tU+Z+s640rb6rKsEgg75y+qxOvwU+1dQyhKxHsy96QNEN/Y5wEMthuT4Rkz82wDQG/MO
hEwW3wkiFt9aASjGCG2CzLJ7Re3p94YcDksTn8ih4U+334E1wK5xjqW4xUp80v9G4k3VBdAVSv/o
hdbbN9LeMGaEvERFyy0mCO2q5581ffbvf+mfjQLgdQRfbZpi/nysn+O/iHJa+4XN1jGIg/3C2zOA
jqGQxSGd2SnAQWSQKB7SNjp612XNoXmAKdINa3PYsn0KUDDv4RJp6wm/IaOZ3CgocnI3/44kEWBF
/xwFCc1i09MfKr0JXrlWGr2gapd+DATi0WpnqlvKImtEKObAD/8EeLsDZDXDd7D9E+ejoZ5ooh52
3gMRpYN2i8OSduRvC2Ccpv+lQP5qX9AnB1u4k7kiaB5HHoeEr8Vv3Fl7C8RIk0dtP/nYfhVo7R5y
t4kUzyhmh9VoULJ9NHuZp26dvPOIbyYAhK5F/VRCXQE/9E5q93dQMboYvGT+ddDjqVORKb0C1j4Q
pRMW6dCojOm0N9+13ad2TGppGelPLq5f2TfT73gHMIRzqnqO4zMU8Unj3dlHozg+o0IdRKfQ/AY3
gBXKm+j41dPV7RFaiAtabca4kD5yWHQ0pefanoz7CwwAkdbxn3brhEq6ESRHKinOlZCrbo0u67jt
nGqFQ910vNJKYk50Y3OdizLsp4Wped1f73P9u0edainY0dYNBjlfTsvkDZSWt1cKWXTZobr6BcK1
/RdsygRpq8buFBgF//2svx5+9FdomT6asTxz593CJYnqxXuSA8OLzjK20zQJUxqliHyazspgmrrj
xgz/OTbuhC7jtIxSme3d6OLkGUO2TXJBg9fnfieIPe7aZtm/UWNlSOvNY5g9k1To2aNzLCxCyElv
3XSS3EYkp/hUJpQaoFCr/bNtQ4pYvQ/tanlgfnu7mCbC5+C+HKaPdmw01SR2nn/TYRrXP1De5uda
mdFxh1rauiAo+u2VPh4DIyt89StIP+EY1/dpxJvQ10Ixz6q/5k8Aw5QWBCv18Fvgp19qeiZhfgWa
KITBSWWFONaJqslxdK10qoicQYsmHYQtsSm1D0MLJ45vCw+Ny6zwQ1r1sdsPYAqLmN0MCyaSkfG1
/t21b9UgufQxiNVSW6vgoPOvQPGvNowZOoGIzmF9ySZhxyWNO3N7T97NDquz0/UHHJxF9Fy9yN4/
4f0okLyMP2TRlYNKoXGKOvZnii494ZRlogOHK1oDkFfvddIH51u3EkakN87V9ZHLvby0vkzPOjYL
1CdJ/U9hpdr9kNSDCxDK7FffRxO5fudcky0qDVhX9rMGpcLmygFzIOj/2b7uwZLBEpcWr2XVXs4B
OdDtUL9f/khNItNPz4GDuAPwLazduFEEirsHzqXFLID7yU8p8/HCx+BwaXE3d+neu6MAC800bX2d
msIMtjRO3Fzi7UPEsO8wOKiBlfwIVau0vmRuAlpxMbzU3dI/73+uGCAqs4THv+Vh5Uxz4WNe6Zsd
MAQuGDLPxHCfbhX9vpdr3tqfJ9EhwvCo/Xvl38Pk2bpecCaPp4fEeCe5EF4jDElgxdijYs9gZgYa
chQJIHD8LIv1w7f2OniMu0ewFe1EqttxzTx0L8iN/X0IQmzv/ukUVtxDRtKjH/5psvyA9AHwHQ7K
OfoEzJwS5YhbmWo5YWF26MXQ8knn96/gayNAdpPkof1bWZR/0d3z7tSRUI64tB/3Fpl/ASY2EBd5
r8YYA6U8u9WZwUYGoEcdsLbMxPvSzn7BqyoPFPm9U9n7/OJhj36VETTUYSCMgrhSxCR1cti8JJXP
1C8BBx/q2YLg8je/MNmTRtmp3YgF4O5DI6j8HpM+idAemjRJ92tlW5MiNIeV1XtALx0cIcJbHibj
OnptYFGs7SmpfwU/+TJWS7OfmL55bD6+UwzCuTrGbN7OQTEuEewQAiDlAAJSrVIhqLTutvIN7L+9
MeJayaq/iyE0f5KPA3rBpIQfUFLmPKNgKUkBvBe5YFR7/144LagbdGifWazUzdhBztq61424ndAF
Ukbxmw3DvE7EPX1qi3BsCZugDr2L7iWindu8EuGiDE6ObEdBoRJSyUp+0FPEZ6Ei+Cz0KDBgmZmL
y6uKtPrRu+p4+0PnQhFn6V0RUlg2j20GW+zPAbc8okOLFujaIfKWX5f08yleEmsEECH6oWzIFPiy
fB0b4Mp0VNK8OfLeryNi6gcH0UG6GtJrUKj6FlyQ1+g1B5PanxpkHndqU2ncKJyCctEto379bplM
waS3phcvQ4vqYQZGPBlxjgxHxSfIKl5uRCu90jVEauqN3pt3we8v2PsW2oSG0Yrw1AP0Jd9mPcKo
nRuPpXeLa2Amj6ld8K5kj8KYvJPpGuTlXBQyVnb3LNp+5hbygC2uznlznUekagD6JGmvAMEVPyX7
f9Ren8AAElpYZqMIrXX0hgKDS+jzwwcBJzPTHbwg6uad5cRcMXGQ8iASR4CnlfYdkfeO/fXj33MD
tAKD8mSOycixW3erxsTi98FD7/q6vs+XxGYw4tC9Ge1GF2Y+k4OvCjPCIQT3sDuY+d/Pzyf1+N15
W9goOmTMQwp/Jn36RWo1Vud69629ezk0WJrAPObLT9HlmVdsfApAZxmIPwCUnhBiJg7zPwkGmFJM
oaVbtSYsNNKV6B4UyVbfzeyesT640Z/mmyQi9pKwGLsRecrwgmhapXlvOVaDfOiw/rwDVjPh2Jvl
iOEUTtMkIoqYGwV0RCh+Gr2SoJIpYr6n14JrDYg6L7+3doya6pwU8BCUHr0CssivgPt4dMIztzKd
xLDgLg1ybmKi+OoPOO1vt/zxj3DYjIaJzoHVKHZvszMjh6cWpOnp5w/LQVnYnBTZD3BDoHckrLty
D8tcGhxnoBR4GqjhmIx4QKBDZmlEwbdR+AZcEXIxstMEBcIjS6Zx+TWCMqM7KeAW+tbGIjJe4IyX
fUIn5jSSpr09gRlMYGHBxIyasIEym0UucTV4TPB8QDhkDZWgmOncALZcyt1bYSbJKxvuEeb21jqV
WoyROBanzn1SQvR6fh6By6EiS7JduTJWvn5oOWat3H6V2kXizkrUeZCwM8rGfqZuxfYjkqf9Y/36
hNGld099AyoBthKQnekf7/bjXePISVxL6/3/cXRmS6qaURR+IquYh1uZcZ493lC23QKCyijC0+cj
ValUcnJyWuEf9l7DXvlK/k7zzeMP2EQmA+hXXgGNvOi0D72FxwlYD61F4kjcxYmj0iS+Xm4DqEp/
OLFbZENkV1CFrbtL9XAp50d82wP8peF8fdyJshCXjA+lpYhZukw0VaznWr3yWCpuyv2L2QlAXVvl
sQZFlj5+/Zh9mP+NAgIsQJnWMs3JiX6hAQBi+Zp2ha6JNA/GgZ62rAHBmEvfDUcFEXlf042JLe74
PwBiGJ5UqSFjeszCTihjcsbhNhMLnEeEYMXipDAvuWFluUpPv+PojGJdJrLTwV3TaONzK2bfXTRZ
SgN4lA9SWTTBePRTlDIC3mRA9ZUgHQo0w2Ug9zy6UNkLCLjCbkunPgTURIgNWq9iABWzl7i9/fdh
8lwI763yr2vJ73NSkNAymLCs/wHEsQZjPlDPG6fNoJOk83nt808oaCCaJ+5VgUCdMRlRN35U0+O/
UCQwvJPJmhGoaDGl76RP4lSpxQULpkqdL7RPbYNnTlYPc6VhsETXC2u6S5i2sxyxgU/pfLi4XA58
KJO0mFEhJf0MnJZrpvruitgTW0/Iw3e0bJ87lhfgTdtPtQu4YkmlZ/gxg0EJUWGC2+BS55ny39Dv
RuwFCHICGNRbWu+UWcAzq5hwKs3b4rcC92V1mpj3otWk8stoyUpLtVlGNjnnTu9ydPF7Hu9/Re9G
/UqLF3WPRg7KAMn9sK6YSy2Gbb+SXnjW4+kYscIsVnnOx6ZM5O/UdlLlclMZgHKfw4PR+1N6CHkq
1dcJRhUENHAQWNZfAUxH5LQwnW6+b4pp0vIUnMcvINBYaSlLblekFcZlBFpSq1uOcKsCrDgVlwPT
8j9zc/6G+VhQHD324BwndkbVueixdnRADZE1DH/optQP39qWkgWXvIwjkSYWrHuMkOIGVd0kht27
Pfh3iCu8Y1wJk+kblZIDhsrRfYmuIMrijf9be9rUv6953VsZMuufyezBNUU67FkAfosgnAv+RHgB
+V9fr8G10jvwdHZSAdYPvMA3ahUq/2W90GXmeNtShzAL4IWLu3QIUKNKi2LoijGL4rVugld+eZYI
hKfPySlR/qT+QnVQtV7z3eU68S4OVS9zinX5r5oAzQCwvhmnQ11NmSFoNlOM+2FBQSrjzGBXkpiB
EO8shxm4//J7VEcpBrpMSsfckiiCXPNXGIs1FhJcHmRDlY5GiOwKl6BqfsdFhEh40Z+GS/EnLbL/
5SkjNdCGlP3ZF3XEIxhFaXSeJFIT0mv3izGl8rUqcSGhcAQJecOSECEMrwWE7jdhQns21RcvX2Ve
vvutrZKL6G8gHBPR2kJh5h2Sjpp8tMlWXVIs35XjpEEcp4UG63ZLcofJwH9PYQuy4cMn4ibI0gze
HYWX5MkOgpJty3dc1Lc2v9KCdv8yYNaQmCEOid+KEJe5RkcBuXzWaL6tV8SbmdaNLXLVTaPJVAqM
jxXvOT+zfY2BbKnshiUXpPRP1DcCSwCaDTPZwLS9z2jOpaDojHmhh1zSiV8CcOAL+Kkm9BYwTfZD
ulH7l1bzi8uRGXkc4EPhEx7C3FPTqgeHdyFBNIwHEcpTpFwpgaE9GAUgJQPhT6yX0wR7CTZSjzwt
FKB0l/SKoFky0U/kHsd0K6CS7/+nBSutDW/Fj2dCvepVb1THPw9k6uzDfAoWUR7jGRg7x2wKO867
FALIIaA8oG+UI4P1js+EYklkU31nLIxK2wrNXGa2UOJwjCeNU2qwGgnAID3KD/Q1EI6ItE1zSbLh
UGG/YcMNlY3wxB+Rn7/kF/3famWBjlgnoda1GATV2axbiAMq3f7O+UUu2cTpiN8Gx4z9p+BnjBLj
zCCxpCGkBz0FGx7lXKJ778KjzKFzIL8r4klG8Hzskie9aWJziDHx9P79zhRq34fh803HYxaNTTeT
+STcLkD8yT5FOEoS3yohNUpiYMtolxjdwTJIwyL5hZuTbNgfw0+3VPryTQk/6QHZJrMploIXLQb7
M482CWhbetKn3f0olozpEXxOmNTvUSsAthCMwwC58Sci5deq25u0BwBAxjJT6m4Uj6ACZkKpU74/
0GV04dDvNhNjBbxaf2zMmJnPxuSgau8TxAgTAgepAxloyTWUxi6MW274dC3jxSFtiNADFKGwHCjX
hnO8bO91vEgnzrM7GMCNkg3mMQSDdKdioYHS2EATJDDZsiRa73vqQ+GjW1+SqhAfYlJ4zbTCMuo5
B8PnbGrR9IMwGJwGkvA1ExBapPOUqpLXOP1qP/x2o7cKYget5zEmLYQJBq9li68i4TDdPAhaQ49t
rqjmEo6CzB1Tzj705YLHbQTPKC3EHXasUVgs/pazQrW1x4pIO1r57MewqJNVAry0MRCIQTJQImwX
WhUri+xS8Yq//K/Ahj3yhY7IHG9ASSReK+6V1y3upwYjDjjTss7WRXucf3fXIufZ/MSokimdY6ji
K5VsdygvqBY/jsJJsG7o70cU69MsJ8ec1mVL1cmAemkNMW5uCazASPkUHA3q5Z+KrxdcCLQVHGHV
tyDqOaSTNmvv5q7VbcWwCEKMNuz5onEEMg7jcysECqDflvovgsmu3ZiDXiFQYsWleh7LJq78JnwQ
pvy5ThR4cmHR6D/U1OUjeJu7Dpo+ExYUEY8ABvpzlp5oRkcGVqnnSAu/VfAgHY3p8G9MB6h1n048
+Lg8nv8qyqvoxCZNn/c+27UVNeFB7Gmsxt3Brz8kIg2OObuVaKTXkmzEMAYWe+z6sLCBgDNxY9aw
AB5Shbe2HQjv5O6+PoegNpYT4IZFk1tF4zV1mKDChNbz65ochDJ4ViiwPIW/dyJ4/khhSmmQ8PPU
XcM6a8NJ5Ziln72PElo+wJA8Itqj+LrPp2fqXlTp1hOYpsYjDePw0q8d1uUX6xZXbJN68T1JDrJ8
404XvE0dUpdThHz/ZaIFid+hUSeN8tKW4Yej9JLU0w6EsbWrM2wuFDBtF9dnHcY/TPtBM0esaXMd
0ZkwvVIGaZld3gVM2OotJg1EYb4eb6k28BISM3Y7P48lpLni0p+ZFVWmhvwv9R7MIMyjDJnnP0MB
WgRYsRIs4fwGJlHMJqBFe6lddX8E3JBlQrd+1Y+iU7o5dIOrMNBi9qQQ81M0mMVB/lczn1H+OGwC
X+3AOMOk5wAes8pe43R2YgZvBZH2JqEu0j06ggxPtk/BavYEdI7eyOyeA1s9HBFHFGi6VUm7z8cX
Ius92HVKAzJtOkcqfBN9MJE4JVM3btzmbwbRgvswHrcX7Qk04a1j1Ol7lsMfEB4wTVhjUfgSvffc
vJh/IPD26zas6WhT0TF/C7KHJL/s5rwMOHCmCe6rmMF5DPYSb2CsDRg9EuN/H7QDElerY8YO9Up6
h0zHe4KpIPZT0aISFAHhDLBxKxUAxwIZbfpFP/aBee9qX/Vk1JGEz9ZB1oZgsVQEyeJjWlrMxwfQ
8qDnQB6nxTG/1mCqLg2UJR8mrS2jh3NAxpl6Uthx5ZlraNYYETbwPqdh78fX9i7eqjmn+OPGYFxG
C7OVYDJVxKjY9kleOmdu9BMzPYk/OE82yR+t1Zp2mCeu5Z604IqAcEQqBDswJhaNW4hDkkBVNgyH
rUxfCGgU/3wm+LCSkADR34knWtQkr+smvwqk2EFGrs1DfePXJl7NmY+AgkEWOc/JerFWQfwcYU72
HnPSOKDfsv9WAnldLXQqSdHT9XkZdGcdwHH95EclhA1M9b264osyu1hhJyv3CMHHdLh/7vlRpvnz
xuXIJMsRpbcSfwCNifgUXy4ttzlWyACZ2HosfzP7W6Ns8QFPS47jTTyaUTGnYuVfiRrBBs7LIVmN
1SPsUYgxSAMKjEjNlska/b6x5t+jcjYvRgVxwnDkydbcZmM9Vs+lX3KFohMfVcTQuBEXJlrHEG4N
vGay0bhxkM3I+3ithr09SMSluiWJDxoQxAYEiejOboZ2B6nZh5N4S9irRtTfrVqOxARf8OOlt6z4
93mG0UxENL9SyAMJIbqB+yuPkR5MG5W23U87Ly7VBhHDSmNf/eNvHCZJ5zwMpuWgaHu1dic6zx8C
p3iwjqwT2yTiNPor6jMFABfqWHiDZVFy/z/3ZSy05sTqhgR2atOWVN0z0Uxk/cD4PWp/hfC8OtPu
oa4QFUesAu4rBk/OJ2cxAiP8QP4cyaGjxaiZIkFG6A8sL5oI7t3aeWbhu7OfV1o/CdDdZeU+ZdIz
UqDLiWNcONq4rHVxDvEXKQx6geTY6TdpbMQ1rE6EtzzHeKsJQyR2xCqcuI70W72EeWBM/a9A3BWY
hDAK9S9SCI6B2A5tE1OfcchdlPxWrN4h7oV7q9OyEUuU3aXFEC3MnJxMejbVlV04h0JCFlsfUTey
M+5jC+zQHdIBmRMq5Eb55ZdG6qa31N1wLocxnQbU4OXJ0UKjjmF+hU7nZzW8cNHTWFZY2vcT0dZ7
ZpyKvIkmnjXEQA/VwnzFEKJstYKEERBR+vu2OkK2oUdhEqnDt+XiQ8OvP+d1+EiXMnqi/GGz8r7k
QkGcYdcRLYE3TORm/gdv1JW7Dre7/di+js/gINK8HjizGPxG3XBt91qLOMDiCAUa7cXlh5rVa1fR
D0eEox5o/oBatj2q0nb/wFdezhBA1K37bphIyAzRiOdOnHG+eD9WwjI61OEb8Nx73Qz03ePAENFc
0BabU0BtHiG51JsxNkkyLU6bYp3TL7jfX+D6bAkuDl+GNoSqCM70Nhpwv/PXP4nA1p9Mm3HJykDA
FtiL4A0aFbGU25PJr/g70QJ5lYleMYBu7IEP+sJSkCAhhFwZkUMBKXgFI/eYrv106CWXMMQIq9Kt
JF4gXOgiSt3eN4Drpmd8p887NBSAfHPrvZSG1qrggOYtqNy04eTDzW7nmzcX/C0+9YLzQcsheLQq
dC7FnuIXxIivssy2fBPKGr6Z6aH2W30BZiBZ9sjR//Rtco+ph9kXCI5DcZNZqhNR1OH239Z/lH1E
hCGWJQOEkX2vMTo6vpegpMNr2pyxedgI3Jhn1JUWAdfCla5OMEdzijp2BpXqgKtl8LH2o58Rq/S8
gv1k1wgXG+c53PprgvdTB6HYE6E4OEkRlCBHdrVmsHnrTVDO+Y1fd2H7sCug9Ic1bD8Pa4KnTfVf
JMJcM3jgdDGYdNjyD0TQSSWQKwqTNfabfA2Lzt5YoRvsrjxsfiQKUL/Fah40la9dsjtVt+HEJEyN
o5Go3aEvFE+7NJxTjJD5AmGN0FQ7q0WAyiM5Ohga9YWweF+SiOyuGbuU8OsvyXPQ0oYnlH8Jwy0R
gnAHQwIIrhkRSsv0Bc6wIuBMABqgTTlmpo0qCsWy0TvQtiqBgvY3aLUlooQ39ikrWvNsyo3qI2Wm
rKKMngjLR4yyCZDeUZ42EkaSf2sixLLDODIcjQYX2whQOVjbOHIUc96Nboan36CoYvyobSwev69f
Mt4QHq8wOcLlI9ghE4joaZjUDXE4BAOO3iPlDkADetaprsp7aLFJEI9V/Uqxm6V+lp3MZqaeBETk
8Tg5PMa6atEzM0dZcg3tDNoEi0LIvboCYe6syBXgCqTfHkaj4mO+GEUdqhd5K19EyR/oaT1+Fwqs
D2OZxgeAbCIh8owU0tdOs+KLEKjMnOA6diM3nZe4tVAcd5d2ROKoZ/JjhOF+18d2tFOgYhHXM1ff
NpDdQZfZRCXBhoFW+IM2LfdC+U8+fiGr2UHxsIt/tWJVae7zVzlLnOPG8p8MEhjktJd0bwYaHg5O
5xW7n2XiZ2ckPidK49Ru0e7YUk3UMuUA9j60/+mef+WkhvRbN6xngrRxJN6S95poqVsOwJnfv0hC
uZIYFKvCqU118I8bb5K2KDWhr3yREjI0N+I1wXR5Mjhp8LcayzJ2XmAKV01wkcXEU5Oo7i/h4k6K
wEEF1TEmgb5UkN8+HJN1IPwKQX0jRgwG9Ko70FTRv+diHL7Aq7YmsasjN7TUyPqsOADZOSNbMUws
6VYN1lQO0/WzcaTbs3eLI94HekLuNUwV+++2vpEDIP4NJDER5+l+QLI68m3tmrH8Asp7RE7SJ1Dw
nNaqpb6CkmFNO/iQNynCQNG82oH5avGuk9yi3gFFTtDOEelH0svwWT+/VvxBpxUHbXZ7s77YSj6t
gsEDwn3J6IdRy6iNp0DBbkQjcergLZhfNqJdA3969fL4V5nfppK/J8wm4qGZSR8nldxvBk+pWWzj
Qntbn4bYyHBCxmMcvJ77Lp+ZEBUP6pYzR+ehEmwOcjqal4HmBmQrCVRhGrW2cIiOdSqjK1iPuD+c
NE9UcmJQCWmZAfQi8sZ1/A2Aaercl3/0kYQYfvpFFtJGg2kmCgzW89g7zGfggnXRx7BQLp/xBzx9
KUx93ioKoHSjccEkoZIfU91KVOsLtlHO1NRRvv6LZm5GlCh2EXOUL8NOK4gwQFdJrh8hQCTFzzA7
aBaDdIivvbUeItExpsJu5s0qWsuzdsFgMWpspzxPqIRPGd4LlwYfZkh10KLwlXQ9BkKdvvbAvsb2
FfQk7yVWuuS6mtIwh8oVDaSl35i65mWwQqILwTjv+F0x8RxvRuS1fznIXcXXV8/UOrPv/xV+RqRL
M0oBmfpfIu2bwn4S8sjjNq7URsUTRycx93ybGRc30g8wLYy7W2Ec4pbvKOPG7aOF0qHDwTOvgjTU
dok99qv7B8be5vatF8gJsuSsAX4ZOMNpXL8kIL6EdX2lDIMrUDZdgfEOSJaLDr2djEZ8rHdYXtux
iHzO8HYEX0rYbcsiUm5Z+Nl9ff0n+0stnALnaimHEtIL+wW9Ro6x9bm/TvSr8cJoFrppcSg01Bxe
udOPER4htLbQH8fhYP4lfuOIwr6jEKPh6lHj6fPJkaYjR7t3S47yhocitu60eAXSZPo05nLhTF5+
H93LaKuXu8bgNL49+m3ZIhuZSsbL0l5uHMNpgbY6qeENyyIi7+3b2zrpEaghxwXJDlwlppuTXTeT
RRicU5v95i1qtH2Hogk8NErC9qIBH9X2E6JZPYKo6W1IScO1MPJRI92ozsbkEXBTqmpwUl6C2GBL
6mVPNYDraheHWh72GFnJlT3yCoY5F48gY20YH3Dv8BeQI2U0LR3sBhyIOeofgG4nP+q5XnCa+Ilr
BC+wAF50O61+GjoN29in5K6xXEGbrs0b6JMCeQRAq3iuo0w7pr3dpT7OP5xHT1sDgh36Wb5WVyJz
BjD0o+DrmBqiLREjXtNlfcJCPEfutxGOEe0NckOwCSuTXJhblhiU/1eYtv9S8isATu1kycf4E47v
hbmMWTE5J9uSu2mRE7/39NTlN6Q3RPfDsAc28XgQ4BqYk0GrASITbGrLs/LY86i8+ojMgXNozXNt
VlXpZDONi5DwCDARdCIIeuQZcZ0eAH+FKFIi+VlACc2wlNRTjkPjvNsfhVMYpq+eRrhuumvyS1Ye
PNR3Egryvh1WOcINaAL9/EIR2pfHt0AKxYiGPA4/H/QmSXZo0ggl8NsZQNDJ2MPmEMcj6+PxpoR4
MWJrdcFo2HnWbL/qE/HewURVqDELleqxmlfSsWZ2mY48eYKzFaes+r/WlLY+EjaPzwlUsmadlp78
mD20Na17HUIkDctGvUliSOfVLNSDcioIjqmt6lBd1GsmjXuFq06CYtwkimcw7UG3JNRRAQgBfnh0
XyR+f3wOV6gOhjGuhF2XAlZMgmbZMTUXrd7ytVB3vc/NzuTomYrO+qidS5f7j/kv8T3eHZncue82
2LfexzctJnOxNkye/n1sMfNyJLmfS0/NGNCfveblDE6cwyK+kiP/D7SDU+CezxGVkZjtV3M0F5im
14hJKH9RmHcbJYRXSMdBI8kenQ9His8kLqs7AaVDwnr5H3eBvAfKYRk5uYeAhR6Nu3PgCQpLE+oL
yg0tnc0xtUivk5u5MpbVbQAyx4DAUB6q4jMRHj/KooT4XyqX7Cd2aa7ovXgNiodEjqF2Tu9HM55F
UJ2fM3jC9xVBMiUhK0ed80dBtXPUsUqppLcG2t7nntKET7XGKcnIfhT1bAsr25fk3yCfDVU/WmdW
uic2BvxecpBs96NWHhEx6vlnwAVGHb95HsCsmt9iJSKr1X9Y6myngKf03UMPBa899egEtQH6RdN9
7Ui2YSbB49/DFvnzNetN3izcNQGV5Kc+DymIRh1QcjZ7ZW18HCBWQbWj4wMIwS7A0UzHxESQbLqX
bTBv7eWZBAsbhgVvrCPNc6jx89pHPKZiyioQwH4GvG3M2HmcoBoKu87gdMmc4r58E0+RW5V4x0lT
iqyMKgofGIoQPzctW/T7k/Lwni/fTOY6M2bT4FNcHl34wf/BqWY8TlWMsTo/C5fvvxSrlgDSxJiK
D4rj1mVpvQsnBSDtt3Tf8iTIk+PYxMk+/6kwYbTqWWZivDa5VHhb0rUbbDVDJw0u6hog+B0sbRDD
nhzQAOiQTqnqCTi/8ENKbtWHEpVO+Q4ksFUVKAUjkK0yzpYoX7JuBN73b9RM8wNQbBJTGQTP119Z
Htt8B/kECwS5wveDNKeNQiAJfoD2DbGwrzx8ieIrlae+aFo6qAMhfReUIH28zBjElh8KGutkJnzC
mnh1HJY1ImenRuIgXpuMrHkEFHN5RItvnXRET/Gk6f0yhe/cCY2lwe2pBHIG33ja/yKNTq4U4nUE
9F3ZD99cF8yL4UDm4AF/WX2hvTbq1+olZgznqAUrL0dtZb0WQxLGIoIbT4KEoywqgRCYDBRbAzm8
DBMFXdsKlweI+Ry6WsoWubqmYRfXkuHW/gt77WioQjO0KP3cA4rovReIG4XVLj4TJfDw85A6n5sN
WcZGZ1TABCcZwQMN2mlW4T/lZOq0+0Bk/Yjpyxymy3u0xYQBhir+yrDE+RxK8GEJm/fbZlbCosCc
iRQG6LndNK+5zDxVBnRHMx0DJ5xZirtIdJR2LTwSG8xQJ7dKW6V48Uy39yv9YReQWQkhyDeRSlzB
tIhBqKB4YnCOeQAnTHwBtTfCENjAKuj4q4WYOSjSNGZPwS+nUzVyKPaLZTIbMD/tTSLVuG3V1NWX
4kbifEMzjCWhcZ7s9rkQAG9uUO76k/vX64BFgBkPETJJL9sXS2Yh1GD09bxDIWWx4Op5fIYmhMpH
30nF+HE+h2RTruSrIdBvWyKd1DOUwy+MdRid65W0fwYAzzK2jsERc+TXrg4FWG00sHzkBrCFzNRJ
lxiaKBIeOzg73N9gdtS5a2+yhGh8/pkQ7afWVtzS1U4fPL6rt50woGEs2BQ3CaFCsfDOgDtJ6366
gKBfr5Sm/Cai3rwqVH6iLUDOudwme47WaUedjmf9R70mKJ3HHywu98OM8y9dgDcT9i750c70UCks
hktDqrTNcxH28st53qJzu4c1QILq1ERgHYXG0Xlbg2P4T+h1ddxTLY39Y5qLgXHrmfcBuY33DCE8
09iQQ1DI5gzX7lbqsUBscUk/O71wc4T2ua1zPpFrb8JEf2zt1O2azGaci7FtBZvnb9C0znjUA8ag
apsUXkOuSGEPFwUTtlOEmjRVUAPseN6P5WtbI4tA7PVH3AJ0/dRYRH8A8c0vyCws6B2B5p5aAtEz
/BYGCOyGbHZsWH88ZA2A+etN/r2cxxKI/u/LxPIO6yxhkV+Pxp+L6TzixA+EMZSE5xIubSUySufw
uU+8V1gdhHEQOgskv04jXwBfh0U/Zue3G9vKZeIzpu5pKyB0E7LFW/IcZRupLXaCbJav1FO37Y6o
+ZbaIWYcRBGkR0SPRAlhpoVYe5ZWFVAvXyMmTudryn0fYBmEYFRPKdRmHFBwfShcrsqdUpgfxT0Z
X7EVsvnIM2ImVjE2KJNbuXyas/wXVdyAV0vDHenklGksSNxd/nsbL1DbLuRtch1HIXH55eTWwV/y
kWm96m3XEwSRCbbw09ajbfqDABNTd7zNtg2f2/T5KU2LjtV6837/VX9PgLPM4Tej0EECLHeBQZx1
ZMvF1PSHxXsXjcIvWzt/roPs1StqgXoVkdCMIWziP0/g7dojKIEuuPW4frLaemd7NP3QAt91wqgX
YysshzM2JQEOByEaFggY/faa7KWF/ovC1vjhrNazgC3DIzoMy2gVIRPK/BaOJayW/0uBMEG0s1QN
9H81CgFsO16pMUG5ctNdzfb/Wpglel8n90a3issnDvQRAocv4jVC+2zMv7Zzq0OpesM/2EaB44b/
th/aMNpITPWtwgkl5ra1hhvKCeUi7zsurgBu15z+HwyOwHslnbrK4WgePy+QFdnOvrjgzMxR7igb
0QjeTveTnU0OFSjOAwRft1LoYbhRCibGjhJcagTnS3MRF9MnTpupfNS/U+0nQ7x26edslViY9wHQ
N8u5sQRt0UtOr3Iwz1RxNuHuFZWlSdjucObmUpa5eHzJ20izERBAdrzhgivD54alPGEqTkbFwJ6f
LMQRQX214ei6609MYJt3h3eBDJ0ZTowNEXg7jCy7c+QD1on4e9otaGKchyjuQBYf6rZ9r3kwX/Y0
ByezUtfVvLAnv/Ep793qJgBnUEnvKIvV/Qgyg1Jyvic2LDsWCkxG/d3UA5ScI72A+6QNkfmVG5AB
4W3l/xQ4ZiP3uOLyKb5Zhc6+xmKE5mKwQHKLfqejoUtpUGJK0ho56h4RODiFyFmKkERxsC7EtdsX
ywcnCpEXs35X5AGnIehatssZF0tZUQEt2jiYAFH7lzNyst2MfsF0jB9z/T6BgXFnoOxrLXiOpPYn
/VoTNwArL9Mr8/BBy08N9Fx8mPTyP87YnJHewH3kFp5awYdcwQ2CXv0lVxi5x3pyxE2f215YIBIB
EnpaSB2lrw3EOeK6ewAXlD6RNkN5i1wTTXAcSoVrMBlunBpLCYBvK6PpmmL5pyuCPJLu+HQGxl7j
Tx6W1FT8r8Y16r3JxKKGLREwJSFgl+5SALyYQ8GNQfQEN/imPILuGDidyB+Fmqtvn9pOzrWH3bDa
P7/Xzxq5aweFCkkAEAj/f8zxhwVvzjpmnbBg83mMMhx18QmtE34OXiTsGROWt585WXVLmu/XDZ0I
6I5x1eE6AIrfy++w5BqtimlFo3+lwI9++3VzKnY0xsAwSI2fDM982AiKR6kFPCC8Tm19GMyF8WMD
DWveS/fDyLsJE0l3MS4ADvBqQznXrZpj4cSU9fxBLCejODCRATdcJy1jtPWZ3R1wd3exSw7rodQh
2uLCoslXGL9LC3PEpKB8EQXjYTx07EUQsMbKwnz3JJfRJiITHezDCHlExQod1vtAC7HtztGK2uF9
1kONh7BBkQL7UP1DN1fj2Zs+M6ehtTFPymFgslwRKE73x51eIhU0r9G/r8gpgHYJvS+zk9m/8MWF
4SGhTI+8KZQ0tLhFh7k4egQwaSk8EhVN5Ob/IsGX1SOmBV4DVrpPs4g5+LjQ6bo5Cd8BC6BdJK6W
hN8dWtuUBjZrdtG2uZlNKJYQAKua8Adx90ZfO62PH46K7WeVbaEQAyDFHqLAB4Wpr8ICHVSIwmlL
fgDEmlP+/T+LJbnFTL3iuybr5A8dXpAu34gduPvtbFatmLBnfca2DXKMhfEEgx19S+Xo2WchwdhV
t7IhCiwFEjMws3ufk8jyA2FZpgUaSifuDlrId2pQjjL1gsnlDDmStok5Le/VHCkAo7oQciuixfH+
rQPAIZNwAKCpeEF3yRy48Tyrbk3tPPax5vLhyywcD0jUDyUBvowM6CiOp0yrdPojE0h29ZFbj51O
WgT0D2dXO+WwBJ36oSvdNb/mWAVGnaUuk6XAPD0mPKAZ/Ik+e/ygWO6A2ADCUe4EyQoziWBgeWI5
RUcBwydekhlrB0cAixybI8zMEmGUPPFa2sF0htye4xBLorD4yn5ThBFLd0ITnh3ZyG/ZfezkykIS
Bb3CH/J9E+4aUaUIa7zFyVEnXyHaOWgI/r5L8cnoN57jdIRBvhduIopHpgkREXfLuunAKBF9bjBa
8oOXlV8Vvq4xN3Y5YW7bd+9JOFFolV8lyerr52Y8pZkbypZMrMEtfeas2Fi0YN9m7NTK78/cLLDz
S2rzhfwD5ghhOSVKhXICKsX9esXY2jK5nwcUzfsz/dToAXHrYGwQLLb2IUFSBXiwkMPK+Rq4pCZ/
IljpXRzJkQGfSoDfezgJaGApqXgynx3blzN+mNYX02fdWID1vDt65xBtLIq3FzEr5D6cmSHFrEKN
vIUa9gcziCecI6Ab6+M0lwHn0FLw8z9qXYE8mmRBcoOTBm8SVbXZG3xixRIHpGuO5l1cVNfc18Pv
vVjqnf1et5ykuPtobwyfr9IRg17P3/ZjsCZhtKr38r2xKPyl+aeY0URZEjO/fqowXZn7fqZ/rfL3
/bTUjQG4jTPp6xiMusytLKATqTCDMp0JGWntSzd9QrOChqZzJwTxjV0tLRcrLcXHldhU+N1cP6b/
+JAYW2I7M1bomtqv+w014mvfp09lmQJL/lx/gng465XVgDIb7qf0tOLQRXeVUaBcyWgpC0fdDnIg
vCCzJdZrHFYlzmZc0+b+O2y7pELTNhXpIntb60YvgKp6GN4q4ac0j/yDWKO9gYdgvi1IDMinlv6W
vWcqK6IF286XhNrSqS61i/b5J7LhMnvkJRnk6GDBr1AQgdBicDWeP2Dl2ebpfz+8VnjMCXiuMWCC
4N5zRyCncKPqku/iZ/DKrOifLgeF6hXPc3oR8dPrVDbVSf6R/rgSH7o+TVDLSKT70i9ro4Ewf52b
CY4QnChujtIgW/VojKUDMwAwwA+BOgOU/v5OfvDkv9/bOvE/gFk4kRN/0q11c9OyzqyInWVSFGnV
YaB3NuwUdEy1ExQGI1FC6tfgifsaVXiJvdyBbgHypv6JNsfXIj8nVMLvJRAJc2F31GvKaNn8MG+M
KaYSYd5odp3yAhexreZPDvBqTl+yw3MxgJUNbnGGx+2hOdt/X+6iNNRRY3C4KLwcS76gRWRMp/Kr
rJ5/qoZjGpPGVG244ySXT0frYMCqWvkoVS84PQFzlJf9RgHmvNimVfj+Blz7/Jp0TFKvHTyAsa/p
owxmeBwCG3mtMukVrHjATD5SPKbkkDhDwA7uGAbtUKB0no4UwCCuPntSKVDfYI0k3o65OZDgKF9Q
7JZrPgrU6b8nbu5dd/kM9IFMyAXYxJaMCW3xqfcl25yxLB0E4cuOwphyjtq0ElwoJaQlMpeIZH8b
JgR5n8dhYq4oWFHYYM/FCRYva+Yt/yUBTM37RPNVdOMkH3MNkKa6VDTAazIioAmjK902xBal/TEq
mDmbzIDOZ50LR+a/56DwUE1Hlu3fd1/9MN1Cd2o+6xIebJbPaIK0eeJ+clveUMBCsd7wtXXu8w3s
bHqgyZvajgLkOXfdghjrzdHDx51H87SO/wihx/8SdOu0ssmfD9RqisJk9Tn+R9KZbSmKRFH0i1yL
QUBemVFUnIcXlqaZgoKIoAhf3zuq2665MisFIuLec89QeepYitmx8C034sEiMvynRTJW6d2dj888
GolEBBjzIHuIx7uNyq9/G3lYs8jDyfPMsKc5J8xo1ZEHWd2E2V62galsKLuEnH7K0uzoC0df36z8
h4H6kN2VHR7n3F8sm/pF13YOAvx2igSIkSYPOFPJ78pUKuF+hAY1XXWb/KfDgqvZylpkMEUrF4MM
RqWrM0AXWpp5yTSyohNM4Zhq6xtVH4VhaoO+Rzyxbrs18b8enbJjc2EoexfyafM8XEBgYVce31f1
ixldT1y0PGUNlSRgINdCUgiXHnXOj+kNlpzLfch5CfND+xEuRwa5ANpeQ3GOH+oRaRJ5L380y4/p
ayz6Q7okWuiVwB7q8XCpT9HZTmhN4u6Pvv5zabHIUn7vS8bqBSiyNil+mU1O7lOJUx4uQel8x+aM
E5nRkFipNLf1kkhohn0o4ZYlH9pNe0FipHbwkwU8BFKItvNnGdT7j9jW6f/+qIkPnEjbNuTWOWVS
TK/fx9IgMmx/jzSVB7RctsOVrGMeBXKL1FHxkEmiqbiPovaLlZmfr+6QC1VAsbufSo6i7arv+oM6
kKiG+sOiQ+6oTzViujkXffXcAXgGCPVULAwUM+rSULmG3MvbY8rdv7rqSKxANkIYZgn45cNKoGul
VotItjsMEv+1SrZ4Z9wfP6WB6ROeOTGGYOk7RDz4vbARopDuyGqCukZYi1szEccbkxKQVJmPEqtU
aXDqHk3A91rt4xpHrZc/jjk0odRnyxlgE0NNjkWnjvoVsDLom7XGltzO8gEQy/CcH6iAmQSKPQve
cfRemBO+vK+Tc7De4FZ5+f0EGfeBH/Vnn7FA9G0mCA+Uu9g+CDMILGV1r9W94VgxcEByR4MZQw49
m9LWlLApcWyw66UOr6ZxAemFGgCzDAy86b4Kigb7+uKGMiJ4mEEK2bj2bih0BmcJKgo1f68y4YFe
VAwXhRxK6GOch8boFdonpR5DPJWKBTUjS7jHi+Dnk7NLoWMcKnBFdQ8DqkfY65cbLnti+4NMj0pI
mtVbDdKihP2FkUFHevpvnoY3xgnQ6p7wAcBbwNAqUAcNxvTr6qW9B+Oj84baaId8RJIb31D/7h1r
CIY97X7F84yVhMGGUAf5VSg8pGT16naK2vkf8FCq64G2hJooJNePP6x5qFThburKusEUGEFK88Ih
Mfi+od3dwvd1WmKcy/JjC7o8yoOkHN7w7R9zNAG04I3EjEf7hvjOmvMa9vSeiQAF3M04ZzC2aw4U
/REndfTGqP26FEt5c6P1fZhCbJ09JtnjAtg0kLxkOIXUCc2WGvMx/d6dyASCwIJAWcrMvnxAx3Sc
zDbJXDqTDfsY57CloXVg2eI/ZmzJ8CVIv7thhPbYfnzgdNjouKAzvvwbjEdnVtVzUVESViNKOXVc
OfxiBXd5LSRCBBimS6aLgqFCQuZ70niAotS40Axb+NzmGKhswOx23p6vewllHfq+D//+/Y+3eXOv
fBYz5ihjQsSoe6ZM8s19xx+VK/5hbf2epIvv5nasE4rT/Dfb9qvEzTgXQhD9kISNOW6Qv9kyaRx1
qflgaa1VW3AvnpNc+A9RJGOmvkAi9gW37HdJYM402PG6Q0igR8obYCK2nzGSpH+mDEiHqgXSFm4F
IpnPD/gZ9RdP6KR30LS98AilhEAmNL1OUO9y7iH3RbGCitDPJzQJDTwtY0rZGDKdNK3hiSOz8ttl
OtdPFTwXCTrEe5pjuZ4szlgjNBcoGzQKzSWFR0RXNctXjLDNObeWjm9r/PR7yG3ZqTng8mfMUTDe
j1rY0N3+89kDTkF1lDr4V/3dl4M5pcz971UH8tUHcBO2JnDd0Q+R6gHgTuVccZS3/u1ynxS+Ehd8
aUxBoX7QWHzOsEVoJJino5LJ47df2iZpi8Qojen+BjdPj29OB1wuORD9tahYMDXUDx88G7MN2Q1Q
YhhXQW3Eq+VBUQFFA1oCVuNbEBUPUi0TAOjXZgQIAxtlq4EXwZIp0fMJFgyCCMCxqzxFnjt7hiky
FFs75FAwOC8E1ot7GRQbWHXCQwi2AwXL9ZTH8ppP84nx/nMUmHZH7MKQepF1k66aublnh1QwYBcm
raI/gvSp4JwjOD7VX/d3xTq52L484NoB8vLlPwB7XJ0f0zb13ufHD7qdB+NvBPHcbcYWnKfKBqG4
Db9O3yahHmULiTDE6MaTbsAH5CozLaKNbIgELb3k41KzfXZwfbyiYv7iYfQAWWlomTsuNlo0COtH
kcjHxM194y1Ldl3714JVgd/uzDeQQTsBlGOviKCi4jfpo4q+EZs4WLazZGHM5QudPdJRCgw1vG9R
wXJoQWU4IkVFN8WlEowfSAPiRzV4eq+YzzKWCOjl5JJ6v19TH1BNYoXCTVS6Aw0BTlR4LL09pEgU
zohJ+5YxYxt+7nPOzUJASO4znRipn+SB3HvSFv+DbrhOMVl9S8G7dzsdlpnmDSRsbx7+KN9JUnjr
VsN8RbEqGfusWOHjwlJDU2J+oBlHxXUK7JaucZ3ERxJYT5HCuxSUiLElPAROjYLBjWcOpnxaFcEp
dk2Fp97Q6wTXiST7OQQBprOoUQEY0yln++s5f8rWi34eTKsf4xg0Gs66Z6TosVa5dDiI+oolGMl7
CdyJsgwf9G7oIS70HcVHJarcxg8VBBspm7J4IPzHMQBogxAJzktqQqJkR67SHq4YlX9g31nNiKYM
k63s7uKbGUGXN4wwA1UZ/kiwF2/LvhrX1aY2t+/brKQsKaZPxOqK39wjI8Hcz0fi9tXOg2pvtCud
0xeJ1WBKOZHfvKbdFu36le87DT7wokNLEGB/Bb+Oo48NYtJSuDwBe5iQejVNHE9KpU+GLe2KXS5v
HwSuTCWdASZO2hTcAkKTSYBX4zz5ObZOAeM9UwuzZgOV+wnMyD3AmPM5ZUb1GvlDGaX6EorFYy+v
5NVoo+pwBZ1OCR+jsFP8THK7xnuhDK34yh5tNHq7zRMPKPwBIaPV1uO+wcP4/c8I7uOZtd3NcLAd
d0yEWqcXPidWfqBvuqMQpAr/uOa/iVbJhjt0n5hGE+PCVH4YYhanZl4Nb0XYi4D7wZT9qSvbfAWp
6VM7KyeMP7BCHCxBi25n8V4ZXo/49ClNjxyiiKDhBMpBb9NLrVXAUKlJQgRz1+8BIyo2bfwFoE1i
N0UFBRz2209uK2rzIhCjYYwDDTfH7BEakmb3htsadnJMOQ3pyeFpQxyAlYmalS8IVh40RVqthNAL
8qWIebHxM8PHROfcIU4TES9w8tV6Qi6Gt4IjCfa9RZh3S4N8n0WKY1LtAnvQ9O1v7/UVY80HTJps
DMXj775uGBXegw7615YC79kx5AC57RW3x6bg7jSNjTE0m0TydbMTEx3eIfxHJmuy5ITJ02N1cBkp
cd/CGc1rcHoxt5KCl4CLmW4+uxNT3IWvFv+72VXB1CXME7yokBFgzUqtJ9HHjQQpELNMRgA0dcjD
mfwhTEQRCYdL9rXVfegbkKXN5Qe4lPn5mr9K4drmAW0uzsgYX0smAwP+Se4mWx0HH6ZI2JePTt8f
LiUzR/MHoASuGNgx5rYoswmppapsDfTp4mHlkcULFPvtkTDYNZEYgcOdv8w9fG35IivYNcnOgJuE
o0tz6vbqX7IfDvFdtpg9AxjRQ2hj2LBSuwCCB+F8anO8KPIERviUs7xMAyM58FRQZw4YPpxgoT4K
olHybaF6BvbH/UKHUC5jJbmgztUxCqgOH/ysKS0ElK0tVTIkciGJwWeB+hQOv1q7Bt0TOc21R6HJ
ZbknSBvtCktRtjgelXamI+SmhsL0zKIZoRMhaHSd0bV2z839BVWIgVE3flHkmOvbhyOS7am0JwVb
WvOJ9e+6TUz4vNPmfugTHi8VqCjSPvjgTG6Ym0Nowaemn7IhY8mgQrQwy7lOHMeHrMfvBM5/+vhn
4k348GchN/ani/t9vy/Kbf4KaUDrIyfasPToNb8rBRqWSUdl34/K76AMqCMgn2k2diby3X7PMi42
s7FHjQsVoAtFrvmZqImAYfwM9lbmfTYvyOZvp0ooreh84QW/y6CBimFcDMBTacEak7Z0U+WUnVZE
szFCp4T8lWUv+Co7GTaLzoLccLggEx6Z7qBiDIRb0dgMClwr1yPpYIaacCVID18GkndMK4TeH4X+
rVrhLqjiPAQwM2SV88fw1RCBtjBuP9P7HwLlmxSXxepK+/2XNs5VHjcDf6g7iCIQrcJYBALcD7As
hXP38Rle1AxwCFtlZ9LhGg92+meeIwIqTze8llk6xSFPAgNvgcS+ohcyPSadw9eu7n6+t9no6d8a
JErQGrYVe4lwXEJJPGe/eEMuoxtaqNRhKJ77WcUICi5IEmAo0cFsxWJAw88cwRclH+XApZ0CFdxw
pZunH6/FLfUd4N/CftQMQzgeyrb7Q+BpRgbYt2wPUzZ0B/IVQXF1AK0Hy1XspRSvDnSCGhobL43n
24d8B4dP20Eojp5Z2Oy+mdAsK79vVuysRgqDhRp+M6VNOZQiNVh1J56B192j0sZ4BNEvD19qeq0c
sRfqeNy9F1lzoGDqn/5gmjGdz+RYA+1KThp1w4/8soEDagJkNlTScJz0JwVHY98KB+r/DR+lu2cC
+3E9CZXYNasvswLzUBtRbaAbmVbACc+YZdHVuIw4MH6LkZi8J4aPt88DLOHtKP3+zU6IYDxBr2I/
O/cL9ckyq8LJIMFcf7HZY+fUGTFRWlDzAbRmHl/OFR9VUEbuBQavMPXu1NAUuD3YRDaew+2l0Zed
ZOBWcCz4H3fvK7K6oO6OxS0cXac3mKaVzSxKfo4VZqI0S7ikU67dIuiHW3gy/Rd9AlzrOD9TA0CT
8wsS5BMP9jWrbKjHuhYzmPnsGEhABv+sE+bSfVxT6aqWCSzZgAScKBTBKMCq346ZTO7ooPpyzPSD
M2D9wQ76/joCtwy/65vqDs49cDsKFZ7rkRxIHWOm0/Dhvre3mJb5aQgfgVo9KCZJgi81wgAAfVt1
C0b4eCdjib4VOwvnEULgzSRijJxRZj8P1ZGRHRS7hmWZTAoMrWpfkZ2UpZU6/SBCrlEPvCLnURz3
0I+Uc/X7/sz198NKf7Aa/Tb2FcOTkSgzLhgtScYDcbxAx04SneprW7JZ1OoaZuqHYpTDT4hyUCnP
KYlHRLJ1aKRRzrpVuvyiUkzsTrN/qRiUm9/jGcozYX685zN4VYJtMqbFGy0o3RTWH1RwU3AQoxF2
UFr86ZcFaoP7B5qEJc1zw1FlX0IOd2eRuAnDg95srY7UNjXs0YFrRYiJwKVm880iZhp6573RpWkP
Xzet9NSZYyjwTYEm2XJPMvY8lX3I7lFR2K3z3FJb+puXnc5+l5TLIK3qkaf4O/Tu5uUzhLuxYCEG
PAvW9Q3zOZRW7NEOtlvJ7smxM5VWModEQZ+6Zt9DTF07ty1jHBI44CLOmUkd8QOHnj/01I0+qebN
hi/FwVnTomW3rvaQKHqkqJbqDj0ZMCB32TOhUwFwM7hi53OJMtCXL8otsNw6fIcjD6+rqczfYG5c
X+5oZBm9CORh/p3WaxDBLiq9YTDa5WOd7qrGC2I+uDsqBC+yQMRL8jB8CJGgQPiiueI6FGE/voej
leq/vSRQj8yUoM1GIhgMP7cX6hv4/7Zq924boZifUYS7zxmSx+g1K2JzLPLF0hlGYQFrjVQ5Xdox
LTGvAHbT7y3MosS7hj32LzJAP4mG4pVPUNF9DCu7juGna2D/MHeGK2lPtVDGuexf18nqcRqtXoPY
SFwKDkP1rwR+qTMOQx0xCq4xQ9YRBUnxPjCNfD83QyJA8InhyAGJrvAKeFjahwjsuef9ElltxZZ/
ACl0eUoc4NOxe9s+AzzpzA4rDQvXc2BFXL8sBnTJz2erwZ5roZoH7/V7nR2uh+/sO6vnwlkoP97c
xq9j1FEIvFJ4PAriCrDYE6BTZPxJhJiVkQFTPhnLSQzKPyRGjoy7z7rv0J0JpdYLL+gaYqz3yebF
ZwqVFxfibm4eX3/IqF4nkx4UqtIM1mRzei2LwzBqlt26ZH9kjmXd53AFQxjkl9cS4t1PSc3ICZtF
g415euWoe1G1koapznJWClfpsWyb+fvL2YqXCL4MSOepx+/buj7mNwA+pOUsXRgOmvB7kxnUxhxn
XScQ4RFOuiNHwb6q8LsuTFS/fVNozBEbszEqQdFjhxXl95lEuDBQF2aDCTLi8eAb3wbeV7nA1C8h
enVzDlvQS+O9bweuWs6vOUY6r8MjPT1RQnL4R7c5ygXJHl6hmD6jbyUsJNEHm8CFCKyvJ/Cr5usb
EWOvx5ptSEE0MwjK348WUrMOlV0D9QHHF1U5qUQO5Ut8QK7BM9DnV5hcAbNVCnjyKTx2EiqxKlu/
MJo4Z/FnuJMSp9D9G42pisWef+NWvqxsMNZqVbBR1UHUmPGwwC/SMwrI42OGI9nILT4cXfpUUSaJ
Ak8QwSSMKsXHPaRXOTTWEjTVb4JvF6EBSoRfBuoBonDemB0s5dF0kDn6Ef00NSuhEqOSQh6BHqcd
nNUYSTNgVT6EYnupsO4rBqscTggHeXUqaMj7Fc4zRrVnHpXAGWN8TImIUrcbGxVkn9Y2njsOY86n
+hnp38WIcVEHpC/dJ9dvcFPIZ9NOuRRhQpJgXvU04D6CmmT9T01dWmh+t8AwAUIIG7oOIKQGsnpq
Ghimk4pAYApLIF4scenkPy4m4GRO1HeXTp7au6dibZMWsTuzURz3QePB3YxA1yc0q6YcS9lUH6HD
Yo7v5S2gJZ2rkGrYN3K9qiCpPES+RrubUuZzdUyShhtwcR8Rg+qq2SFnbn2fq6g/m8ShU8YZxSro
hXjbjI2VNmhAizPNyY3xi3FN5SbU0u2sgmine9h3y7UrDdz+OR+Ac4KaU6irP989KEryh+c9xa35
k2Lbn66Fke8J+IwmSfMQ9ZbINUau5ihTOcz+sKsL+aJFNuy/bCk0SGQwcqg4QyfzESV7yVr91wQM
JgDwY3RSMTmqhPRC9kWxKpQRPHcX5EeYv4Cg6JKPA052x/TRH5jjHq8KKEIAkGPs8nEUGRiM5r0b
Ds4m/m6Q5XD8cgqUBBhLASoShxuUuwH+Iy+0coOwJP0MNQCGJuWuu9lKoEQcmaehOXnvei8JhfPR
N9ZnfKB2UEPdHURtMAiriT7DCs7vJrg/MClBqjYZztSLtFRjERzSgYxighFhCptjPKOM9UU3JrBJ
2IsZk2zyWsPq2tanJ5NAijgG/KB74CRmY0m/XGsgTuYXObJgPKcofToX51nePX0AhiPfF7Bj3H7d
XBNJGIhjNrcW1pEv/TMnwXHne/Ur0+ZREFfQC9eeNSfCwVufa3s+53cQc9hr0qQIJu+t+dVa88PD
C7P/f6MFT73bMlD++br4TLIpzKxAJMg29MYu4373Hqxhxp7JZ3Hf09tKmw1jw1cmxdmI63kXlnMl
sAf+aJLMGn8QiVM7841/DvUA6QkEPAI6zsMDJS0d8IPTlPsypWeFnMlMjdb6n1oFzhwfBG7R/aIl
AQVWJyCbKE6luwuzhxG6vAOLYJHVRxlXamkqVN2IpoNiwbOOSf8X75GlMKlbStvnOr8063yNth6T
CkNx4OgxAMOUqzyyfH94xPr5fQvlcRB8fxoSUAc74GhjMrz5SCcZ8IbpgmfMymBwyL85GhSyzT6e
xlB4Ksf1mFmfrQbwe5YgmvD1THxQCWt50h/xdMkrUpn+8SqHJJxgE2paTxhyOFs8fMhTqM3KbeeT
23gS7MtVMmVQiuSnheqPlV8f8rFf+vmr21TTfuSDhWB1xUYEiInSSylgPLE6sWP54GyDFxgOBvjQ
BkaYR1DCN7co38tXV1j8DAJsDpyc92M6E0ysNvoZqm96xKKKDbc0nU6y2f+frE/sqVKGBsbaoKRF
tCKYyI8fOQkT0x7kIVKyASHHjaOpHuxnnXrFIjKKN+20JISmHgsDy9chzQtNDUbjIXzRz+8QSSnp
DdDsNuWl44vemUtlr0Tf6d37/qnMRuhqwakWcPh70psuna9dGqhKB3YgBusgUT+Pny/MAs5vrJpN
WRCSsQTCzYoOEttqOC0H49DH7e66Kib8ks4ECodYwaxWvpzxIDJoF3/NuPGlCfrE6WPxHD8XyVJ3
lTE2G+EzGolV30Hy5GGVvSvQ5s0dcbij7Um9/AZO5eJob6jWsImvYUYhN1pxTaPsfGV32WI28pPB
ZsdQo/5pI05tdV0Szgn78HsA9ZvwjoaA82lEl05jNx84f2rMTm8ytXy5MMwbfKAXz3ItX52Xp8a8
jZY6pHPutEc2oLv7Cggk29CXVfh+cWxNJFcjWXBk/4kCebRjRTqwqH1iMuP3ZBBVgbI01jyUZWLT
hl8dOrVUGA0LBiwDFRPACYcxag+RK0p50QqEhOg1dQUB2vx6DIUK3G9oCbbdMt2U4XU+XH7xjaTk
gFSJrQFoY9STRx2b9Iyj+Gr40gC7raBjC7AzZHD8MsWqm1Hi5B2YEU9N8Dk2yInJxSFnIVANOmaL
JgM0Lf97e1kYA5hZMzeCDMb/FbhKZeurJ+4FT0A+G3I7zFpRM+J3YOsXKKovFuhsuNcv3Rw5BSK+
+X0gLGY1OL0wlIWyxUGnCoPuS8fBSAeHwbBfoAZGAZxzu7F9ovPvnA8VNYaEQH1V42NhIB00/Kzs
7BcSJlj3iGHLv5e4IYZFu0dw3l5htEokZv+TxneGM6PQdCsVhuoVcRYmapkVjea1o2FtiVQdqpCF
t4GK9YEcKkMsEBRQ6kP6sqCy5fhWQUehR3m5CZcOXgD6mXb+HrBGMfbmvHUYbaOQY00MowraRT1i
0FG6agHbumPsAj8I/oe5V7tNL3GS6H8FCwlLcFhIyCGc8r3vIITU2ydZORpiKj6cOhKc3rRVKTBB
+BFtsUuhJsUR5u4Vt+PtHoyAnkM+06Afg5p5owNYwIdyEv2tvpIXCPxrTmw5lgFwc/CULJCf4GVk
4BAf8OZRbwDVRukBl0/CmoaPARkJSxUC4QFitdyGGgLnjreLwZJUjb/3EiEURzCxRaOHIxFugOuT
mZyz6zpjvqRLSMsydlmDbvi21KkG75ChNYidzWsQpsCkn9caHrmCR07SgjBAeH9qsBkf2ZJB7O0A
0+kWl0I7kRK35LUiqAxXW/wgQOQGE2xZXjH+7vxbUGJvQmwtZKVCwsRujXXuZbAHWGYsej0NVoag
B3PGUKYSL4wyDzgVLQvDQZ2+ZwxIAaWqOlUnaSvG/p1IQ2N7f2+HfyhVmIy8hOWwxMOKaHkLL0fB
7HEUtvkYCLfpPDzxDPy2ROs94ZMVREdg7Yy7IQzHOnww9QL1JdlzjdHv/6dL9vAL2AG5B+1f6Oy2
1HeQF4hkaFvni3CyGeOoyB8KH14yU8DCmeVYFM1oE8jbYETT4ciZTNHePiZvQmkwTf0pLu8w98vd
dV5OlCVqoqAOzEAfq1ipVgskdx7rYqnSkVW+Bvla0KKctyHsuoYIjIgdxDEVW/a/bMslbu0Mcvki
wZNvwTE1Z5u6bUpiqX9ee5S5MeaxHr65S9IaGzQc1uDyxUtjqa3BThHZlDsDPyZt952XmDZKYzNE
kgm9zhpt8mW/reMPSlQ+G8/pbWJE2U6lJm0tDcgKC6SImNs/7pq5f8WQ9QErOUIuICZibuinYTlr
Z9KUNqo/XzfgQQivPe52cUw9ALlpvSiO5lKdjfD0GEUAH2/QP1AwKh9obMiVljTTt1X5C0/sSsc4
ZQiAwTckYoexzc2T/kUUGVCsgH3OEO7pLB+JB2eecZkEgTQmWwkbry27j7XnQbf2DLqto2lN4dyw
+YhvIjv0X3Qsxuqcw6QJIAtbKQt9cT0pbK3oCFDu08sfsM9W5skFwBTn2SezZQNfjqUIb4NzCHmb
2sWwwitQPw4SAdqp4EoFhjxvQxr17C2ss+6Tz7yYltMXpC0Iyk55UhYFI+R0LsTHMA+u4+73Poa6
MAxHiPhEdDvW5P77l4sr/DV+hFdg8SV/JCiePrzG0lUU4rpCJhX4OqH4gMLp5iQzmTxUPBAeucHH
+yKfy5OSjAqZUG/iH/3HHLKAGrzmt1USywHmq8FzrscjUv3ydb3JEScYSxCMDlNMiACMmm2+Oibs
1UxjVCczJMIvzk9bhpABs2cthUbwceFOpRlagF+8MlY4/y5zzt2v12FyfwXiTN6rejT9QluSg0LH
e8f50Ddh6LoHFXMkRw1f02bZrsuwCD8288WZCpP8eUKHsETNtiK7d0EYFHZFVhGSZzDBHPXymj0t
iWI1fG1xrviBXj4rwsaC8oj+2sHYIva+C/Qnmy/+dRFwm41EABsH1FAuhkRvwrngxTg1SdV2jR0U
BxmKDYQnhvuaFDfekDeKE6grWBguhkiqdXt4aHacls1Oo301D6PPtE7HSn38NhNYvDj7kPoBJ030
JR2EZIyrVMQkeKZsme59OacxfjXP+c+ViEqcSWQ80O2vR9wgtlAQchGqqLTHxlS/PQ61/LHT79eV
YfxPaUSZhWHZ8QblA0kHYRdnZCs7ACBQM94wLW3ATU5vvjeP+rw+Yl2DxJbEzx4Wen7As+7CqBWw
H7ESnTmDLrbNZ1wd299uA+GqfzwhErssJGxorOMr/MSq9wq3jTecoV2NjQt0weA6f9N4Ha5zhlNM
qAvrWC6JX8owkuD4HyzlCI0LqHpaOc/Kub1JMHMRLDEJFyBJJ4YV6eL+wPEKRoXQbqZ+zwBYQs4b
QMrASSCUD/VkXD28trGBhCoaK8ph4oO5HjuFJo9m5U700oBSNupjTpQG2FtkpCFVAEJ/fiZD/Gag
zDGrhzwOMszYLxjSMoxAD/QvoLdNXA0cAjwam2n2Mzo/fAPpgXDcMy6PTbWq2A3YgCtO4GRbvWAs
Y5JMKVe4IxbkoyxdOsmr0bsMXGfv6wP+rdOvsr/r+ZEEI1goIkQl+mb+Q5pIpSvBfUcJsb7egpqS
uBy/oHP46idAgi2VARG5RD8MpyT5niscqHEb5hY83b50sGCnVFODIZwplDVt9Gxh2gPgpjOAPtRB
ACQvX+2jRvdz4pgwBSTtXAvvX/ed+2++L124Qu8N1NDq44CqZLogD91ervaNS34CzllNkCaREwaH
6n3EOiR67AkaAMmk7gYqn0NCmkK7O5mb4Qphq7rkh+nNuzMBo11jz7oTpmBDqqabZAoAcoSSD0qH
hvcVblpIPNkaQL8BIu/OgNm6Sv6m1fST7uHApRRJWlsD0euLqAVhpT5A83qCKoRADfQHAQ5M2566
44ITGyYoFGV8bnwNqeJc/i5P2Oeib8G8mlWKZ9YIIyWCpyj3aA4sadue1IhnhvdYZdMKIwWYI1CB
qTU+6IL4sDvUcuoU0Gm+zjGVyeeJuNT73pYVU3HRUfMM46SNDToQE/8MlQqicORvhQ2pGJoDZne3
SyOIXx6lBMbQMBcwKcFsgMkVLHr1cuF64rxKe0+NNks3/YFuDJNzzl0Cm6Hvr+qgW35ID86QilwX
xEVw/jzWKQIwbH63JJ+8oOljNXG+cniyM6HmoX3bvYWgK92VYbY2Fvks925zY2bMELCTkMBAx8+d
t9/yOa7jZqI7sg/K3nnyzHA1lBcQ9DE9YXoIaLViR/de9z+JwpIV8q9L4HaP2KMI8mR1tOGT0soD
6oCZREFP3CE/qVlQxzugQE+4AmUUYthtcYLTSv7S5zCYQ1XeKOtn0M2l+TWzlLWKyT+udC6G2Ptu
BhlzXCyqjXx+zG8OxdNajUiuz11YbDwAUDUGe/gNUOzh8nObMswyfigRcViG0rzWt93MnCibzyob
D371S37Wo+u4Wsjr10ENFHe0qf+a+HYYbk32tUfMZj1hU8fJSLHfvzy/Bodpb5XYm7BV1I3HU1Ut
zR854lJHV0OAIvxBQ/zpFSz84fDc8Jcv71N2eki7q7aG6GRS6xbkqU7T2/KZ+l8U89Sw0IMJBgaI
IC4XFA+VAUMbWIw0MoAVQ/sp7Iek7XAM2hJCGYZRDmPlNR1WW+iCuAy+T4M6IOiBJC2sh6TnjMMe
f8vrMgNDJx+MI68m3SEglhRkhDBOQBkAxiwPgB+YBDL0/nLBNQ+jToSgyElPaErlEQ4RNvxUohAY
jOLaQjP6WCub8q+hTjqu5+u7u+7xMq98el/7a8Vx/LOk5rEy6wzaYonzASIfv6Sg8NRgDW5hgR4y
42JV2r+I4ZCCMocGNqq/DlweqnMMQymEWL71rFnzxnl/vB2tDrgYjARbYv6UMU1EiUt+68DxfdGT
pQ6kK+xOGGt//omgkXBDCmX6Cbd6DdlXq/FdIokXZJ/3JQy0owzY4B5B36qgbN1RWxfUsQOhtEPS
qHCPKe0RVHGwrx5nJdTj6/GzQmtRbhjzXicMB7QIIjsURZhrR1oSWP0/iW/s2V79wTyNxbfrEpbO
VvaArsePkCaB5ijE1yi1jR9I/6FCjrXEtwfr3SUoh8B6EVqPjavDoyH+uknN+fWI8HCgFPFCx2Md
7zPZ45PyiU34sGBeYUmCPTjkGk3bnFofUqh4kd/jvJdDOwtwLqeQhTWFlanks5zpq7mLFa/5WdwX
tihejMWZXBVTFDP4mFX2/HzmL4Ci49wnbiVwlcMqsH+Rkbq/v6mz9N1ItqPD7mFFsRX9NlaMx7nN
5JJCCv2FhTqK72nO+D3mAjYHMu17iv4hia9u6oAZ+DwVU4w6nJFzZzD6tRlqWLPVarVYXLDg8bbg
UTbPHt9S6w9QzVoRgYvmHFEPE8aRxSQWo+Hvv5f4d977fjycU8Qw+Hxap8Q6iK9AfE2N9fPD18cL
iomrH+7+yNGW4msa2JQO/66AeH5h0fIc4+3478FeLgd2/OFD4991RiSaSt5aaffWr7hwA/eXR/93
t+vH4PDjh8VqmMv4Z3LlzqwDsT5YIXjq31Y3Z13ZyzULJY7RpPDJ8znkfA9YiBfiJZebN93vJ5N2
TNaGfURTKHqQ8X5+hibFRyDJ//fy5wybeJncvvN8LZRRJLs44p1hwcX3KXov8X5wfuGd4WBkM63i
2tLl/Vt94j6LVdgEhe3/crSCJHmQsHCthLph3zzhrilu1Df4BAWGJXBB0M78ey5QwSxSkZcMltxP
+sl13E+qqTwRL3VSjHXNeW8eq+e/V7GgynZ5l859Ib4vXEYOM552hHQSPLL5m+xs3IAXr/lrrsM+
dwV+7KOowGtJDcDG+DCBk9/dh5P+oDS0+dFG046KooeWMbQZXUyQfTgPh94FbFn8naGr/HupTuvj
hR4AX49T+I2Z2zehUeCdNkJdOhEk2pg95oUhHEq2jHBFyBgE1tAg2C1n7quGs+PyvYyBLMZjnOOx
WNfIkgCp2L55CdavaCTF4sIjBVYw5jahxs/228ndmiz+NuPN3+Qy2U9oNPf/ukyx9krrr7MWi8l2
st9L9nQ7+ZuIX0wW/PfHA+8/7Au2v/zO/uvxyfbHIw9UeJzyWabHKTOHOcHN1hmRB8glgWjOnGfh
arE6490uUg7fc/lLQAWAAVvaQdym6zgb43g7Ubm08LB4pbxkpN0yLHuo3cFozFlEhfOIaQ0DOaJ3
mLFromL7RpxJ1Qw1Sh5XM0yyx2J/aV1xGXrCYyCic1vueJJgV4hQWcGxmnNG9ZABeUwN+cZkNNTH
TzZBzB5HDttpeqlP4gVLHFEBOjomW9el6LnFC9GAJ16wE3ESFpfGdC6531qXxBbXE/DWReLJjxpX
/7LV8DTcXsigclBKszhYrmK7+lq/Pz8s4P+3OfFrMakRN2BKwNi/O7etrJAkP4v5DVfFF2eX2O7+
LXQoceJnFUv+ay3jXbxbgeF7sLzcl09dZM2iOP79XYrRj/iGwJmtAQ4wn4+f/EfUeW2prvRa+IkY
gxxuHbENGAyYcMPA5NTk+PTnm/Ze59/e3aubBocqlUqakqZW0arrdkcu6oYCL7gRrrDaGtT14/wA
YE3f0eYL06IGueE0HFglkeZnjwXS1MxmEk7qJOr8HBFqPnMNXHJ6wrB8PajvaDOBLSG7GMGkPgJT
tcN2B1La2USzHnn9Z5TugMoCuvEalL63YL2K7/bLYZzMOF721hurB9RsLWvWjBckysRg+K7OG1BD
Qi1ybuJ0gcXqb29j47yN3oFRh9MbVUUwn+NsDBT2urc15lj0HCdzcKIy4cxLikZpAHVQhjaMpPo1
FzBUBDmUkTTbQrC0dDlel+Gu0JKoLhflu1pcLXL70GxoYTYeZFwKTW8fPezuKII9gVyfGSrqQzwN
7UVxxwY1pUMbDUUpfOVQYgcTxx2FyLYzXKG8I+55gKSEID96CFZZqGXE63UratjRSmovOz8XXi26
i9Zo0hot3K4b8RTZk54J2WlTKDQLTTYOGyMVvXe0ZAeRnuIkVVPbAb+6+o5w+W/3Qs0hnKuYSVQ2
WVf+TUiwCaATpfKUWhdTyk3rj0YiKAy98RDk2N9JaKXDLmiMEJmudnoov1NR+bFVS2T0KTqR88kS
IA/thKK63r9sIDzAZwZtt4yXh9JoQY7DO8/RjxIWouhSnmZYtNm+CIcYM1ffw9DxQrajdIhq3EqD
kg3IZhyUGdCZ5j+TATIkzGnenE6nvHyzUGpBorGMXDZCjoLRRiWuGxYfnGrkVPQXcqVkKuBXO9qU
P6HhpgO61JhRxKeThOtSHsGDT3PME6fhF0UJPtw9vWeoD+LC5BbzaQyWaTJI+I+22XZt/LXb9Jkm
5dQm/uTd5ySw24foMoCCmurHDyqMZDCGhowZv+7Dlz7eNGVewSMK9fzL2nXevEvPRcDS+PA+OlFA
q19A5emA4n8gCw+uD17LzC6YW82KIxX4ab1a+gxOIefItJpwxC+M26fOd92ePjFNzbxPvI/x0oKU
+oLQnrdQ2eCjo6bTcGf8WdjbSUgnTTMHZSJRSx5cXwwdRsl/NgRizFhyq1xQS5JEYxQkH+Lt6vkw
M3HNzJix5/9EOwgmJJfncmxUy3UvGEscOAe5QkaoiXjC2s6o53QZ5oILbLEzPTToNI7HB0PnqyFO
03E641D5G/E40PRygh3a76efAIp0Sd1FCrJq2hAdrNA355fJKumou1NnStI0GxlLcjBgCZ6kS1O7
g2U9GHhhmHA6HnoGb8vFq7tFXyjtCRRXAiRZRKMtl82G1VuyfS7ZLIJxuyhzF6m6WeOKEcTW0ezx
iTFPyzNtbC4USbe73ZUbvQzvjOmrFYc99t9d/7tFSpA05jxRwUFYNJDZdWOGj2s9Dfg8mLKbdTK+
qWrUOHDXygOIuI7XHgNiML5wC+F55m10ZuSuXCmuiO1H2gGTG8wiXe8Fa4ppXyXFAHkOf60fonnH
8idA40ssFSP7EBOApQrnQF9URcFuQll2SGIoVHsPKfklWRYkgFybW3bP3rIXY4okg6PFBVmD1sYY
B+BfFtaIxCWdIk3QGbF4InIB/7HLYppihbBLQhTEL8s1Y1gzAtkm2rK1fgdu1JXGxPHkzNPxgztJ
bR7ZLtGAUV59eqnvd0IDa59IbWr+iIIEPUA7IpWySjT+ufRrSj498qJVRgkIL+rGoIBKZ/vJfKeT
/2BZ/oscxvEzvUNuDyFOH+e/c4ZhOmNwUKfHxymQliBbDa4/7LeYPhO9nk6YDkTmcP15m0hLOxUG
iTl9PvyTNcQT8UvmfM4P697MZO4lU20JmtXD79DwxPF82OmTxO/XDBRjO/0rZw++ht/vv401646F
0J6GyR8bxpQ/9Xr9HkIEYzLLirbnPPTPGT9tJFhkJsiT5FwqIotSyA18tQi1peWB+J+mfzP7RaPf
H66/WEU8iaYNWUdqZfOxhhNWEKqFpbJe93eWnvlktD/WWOpA88hbmegoWrmTTgdr8qy9jY0SJ9Pb
sIXn7Ogxkg8RPZp1XDdt69ri9bcTts4MCm0jnwP4c9/tbLVnAkWdBXlItGVykaerjeBw9witZlh3
yEW1EiNXa2Uw4EZREej/T6visI4GrFddKTqYkcdbBkDu6IVwgNOVKgYeLCxZSShtyUPk2KhClBey
xZsZaaSFh2SXinvM5Di5mmgpDYdm92mn0qH7IF60hLECvU9vYbiOIcLYd4t41pTewcYkLuVcOOvt
+J4L37Tpk4rfDyiCptu0hOtjSVVI9atc1t3jqEtANWdaYVVXGit7TeMjGzY7sL8ImTDFL4dJuQEZ
Aw66AS8HD4fJ5F1hxYjhlEEE5GyQ5MJPckSaGHLLJbCqPhuUUH03K9bC1ZXg7EstNE0W8NWQkR5E
eHYMOaY3O4hMVpS8xCP8GG631f3DvQZNxbOXlthhEWd4jvxVSVLIEJNhzyPl0QEILddKfy6aTHqI
FTDmjuIeKrp3tT8k0qCyuBmiSyxpNTnU+GjVkk/Kq9pnoOVgkReIP0G1ktrhsANa+ouulOpfyQzN
ZYBSJKy/kGHSD0dPeyY9t45KAsFrgDSWQdK2qp+07x7xyzKLX4qN/DSMWeEL1ya1BCYUXhzkvv0X
CkR+5FSd7ISfdH9JcufJNQZ/jIYOhCoVSNQdtuTMWslmBISYNbFmLzZuB9IMWStmDn+GqYVgQXqC
gmy9RL0ds8emugE+oF0TPgcUjSTliJoFMPeJo19eZoW4p32kDda+e+GkjlSu9mbked3v+/68M2f7
iXEma7yG0uaI5QZdWjxONjCISvoZhlGLDYW86kaNTnRGQWCWxVv3SUm5THyNkmRGkoqypxelQCYW
h/AprRvpVyRS+l9ntT7jL+Rg+jVz3iRuM/djTUWPkZqOU1SfdiyZh7I/JfTpbKIVucM/L9t3eFGP
xhrF7pEtqNOnFuVARod2f17kf1TZNNRl0Nk93a0MH+YpKdpTFMWUR5TC1CsSN4kPCuRgOwkaARln
57ORds43HcM9IXtDn0oVgD7IUzKMy6/RZ094IydSkdm4TLGc9DgMBXfKGQapqRQssTzkNAWBzA5t
ljBfs1uYvZLBatSH6arMPsnHGJqxJXhAg1jEwX1rYfBYfI+BLJkSYgD+mBY+7J9sv9pYpthEAkUA
8zc9cJgAfg8fLMam0RpuR5hgHqOiZSSlG4VYp3dNYAENCMOQ1+7BmsWQxtryp59WrQkTvnvyG+Nf
A7zxBuK4QSIrjsQdFx6ffEZcXmOphV30tdBkcEg6NKbapnl3JFPmFOH4c4zrLnuJljZVmSlWI5fl
h6zD3LczAeVnvTemiqxmmTL60uf0aZwWp7pO018pN36vj4PrPDdmDQCKHyAaurRotAZ+QO+CMXRu
jgwfHZTzuadYEKrgTQwgJ4g1a2yxT/mqS4KQLESMF4SGvA5uWw5MUYCplsImNUbktsnIrZqoQd4e
pZ58ZpUlTDhrSZvXE6taX/jUcIWhiZ627isHLMckIVHs41I9UuiyBIsoe/0bBBULa1TvYg0djB63
JhlY76w/s99bkzuYSjfLMWjzM8qS0ZQ5ksoMf4Tlz8BW8PB73cXCjU6yV7toISknD12UGXQza4cT
rJ+ld/TQmJFj6tQ45BYWBEUO0M9Y4FV2Yu4aEdkZi5GLp4Z4y/LSDnaCDFEHtK8AkV8ShzX58k5k
NNFVw6D+q8NOI6BAjyvoMkMGMDhyvA92EYsNiuRPJKeBfJa4tqwPPV5q2PyzzJH8dM+W2pHCqhhL
EAlMOc0nHRJTQxTriMUgX1CDIy0kc19DJHsIDAKTFtcEmzcYv6DHgASA+7k296ZANp6MMWKha7fP
boGYM+Idsl70lONBd7Ea8M6plEkuhdWShBRwmQlYJIASLjoeXX/CfpUFKzRJyCbaPFUa4+Bt9HtN
3ZEeTOtEyjY159ky6Q4IPCd8o0vBlgBxwFvsnDCR6SVvRqOUbYdcN91v0ZYl7E9N3g0ArYj4/Byt
5J2B3tIsRxkKke7LLEntobqkZDzEz+5GP8x9D+dmwGfCmsOeJjwhMwu0FsJpQYpBSCI2GMo5GyBJ
RupTlf7ZtrJ/EVkgSlL3jOE7/TPKOjljsctmdLHdpEvZVF4OegxR7gnYjN9+XMTiDOIleZ5GLEUn
FT+Y4rxLjepXTq7tGX27XmLqjHW36VwFZHLGuWwXZluQGaedjs8kqRmI4p4mzCwbhF7VXs+5EEEW
IzDpDmC5wM96Kl2NPwUgq+CIazTrl+JbjH94E0KerO93hv7FbPYh35coss3JacR+18rGaua6sh56
nF3DKWj+l6QzkO4hqFpUtfa0u40rjBSvtzam/jJGh8vA3VsssRiHi+6BS0DeZdzDZ7x2BDAkWBzs
Sl60c3P/IfdlEH3wLs2wFBHrGM0RgAazYrkqNjrGsCtNpSM1SXRbl8HNQ6h1L+l4lfQUD9RPzE7D
I7Bg0CXps6zXeP56MHQWB2QW7GFs5tJTrLK21BGOgizQ5TqHiYmHxLAxIgOaIfw3rDqjxB33jc3j
ZyVTrCTsSUZMmzlDN0LswcxQOzKCVh+zlQVLykD7IBv4mFMWJ0/UGrEeGIOZleJrqGL+Z0+TWuCq
bcmKdPYnGORwtrMp0dgOZJYRRmF/m45jSzYdaSxQguzdake+OVan1JwHrrdhBUeD5GOxZ4Ye9m6Z
oeR6DCS3pVV9xefZoBIZWSxlPgJeSbWaSbxla3GnqQRryTnOIDWl5d8jAtwIgz4GdO0riiS5yxSo
wntToBKWBkorRqQ0ZONljDBlmkJOtJSajCimTsgPNkmGrkq+pw/wAOxRwo62EH+guzhvXwDrU0nP
5hBhBYXBmVX4LA/BKTUgwEqEP9hxpdTbWlO6NIFsLqeNPbMHuUBq1CHxzDurjGVfNysWLMQW1cup
KV0KcZjDt+xsGllmJqBsPS077Yx4Pql5oJuW2SAzgX65aAcnDnpLYS6yGzLjWQOt+NmCiMXLHrVQ
rmRXoBNzHaG1Ck8JnUCl43we2dR0aP3g9PGiwnEIR7qgpOsAUQlRHnzeQ7SN93KZJEk0NvIYpPD3
3lgwHBPUMELtHjHiLKle95ZSPdlGrShNewoQCkEaH5KBzJiQw8ePjAzBhz2SRboTgDkDlPkLzLkw
IEUqZUNfyFqu9PetfYuahDYriu0DSfKSzF9SoMCkmYjCnltcsv/uNLNa/9lb/yYGp6NJClNYjBuI
UvhKTudoVxltqp09WyOY3QbWoyr8DVC9vnlcpA5TbqMm2r9F9QSXD8knVwI6FBP9uZ9ac8bAPSOI
r+rEsB8tyrlr1Lw93/PidQ/l3pyuRA/yuDjrF5KbPyBOQaWnjow1QZ8CY57xP8iTdAz2p491n4M7
YrLMYDT6kLMJTF02Mch5tsHBH0CDQ3G+sO7vz3AutJck0tGpELmgan9WHW9xcijguBzqsCnGT1qZ
XFbfilOtWu0LLWkKZIq5hfHbr4W0n6yEMJHkCsgwmWUCtu4Xu1pyv+CcyxolcjmqF6ggxinB/doq
C5QCw1kMa3ZhWZ1e2h840KbwCFER9Ld4XWiP/vOuHbLnBiTqAhg/e6StwKOOToQpLy53SGMTEQeF
kPnmoUa2BoRWL9JQfiHZPI2cn6vYdVrv0tF3SmlBn6ZqV/tindeV+vAFAtAjBZc2G/t2afmlQL1k
UFfxKhiwphOR/xqXFskeP2rbfMDa7jWgR5/YBkhT5oxQ71fo1qjiBvKX82uqsb8NU113EGMqnm8W
hJaH4NrZlcRkUTjRcCc3KmJdP+y/YkfZMN4mqK5JECG9hCSL99Wc5UaPUkyhU93cF0ijfs3r504O
gggeZt+q3yjV9tvFLx22zL8ilYrUddu0qybD3LxeguemV6Und+907fyd4Iyu0nTHZ+DeUCTTUoY+
K1uHFjLld86A2LhAvcu+BdNvdPGOleVfPdlF8FxezXMHnmcaZUNjtlbvbnr0fCrLX9Gq/8IL+TJk
Dnz7ZLu8aIJSXpeu8J+TdzXAV9nMy3RKfo8aENg02vSsydOWgAplMqNv9BigZ5ZRZ5f2oTZr0anH
v7XKRB6Pg1104Dh2SfLpFFrwW+BDkRpEbP3m138kapBEXlM7eLQjVZIfNRgv1d3trU38t0iMf5wb
3QKIZorUz5K//GKzmfkXiniuc6a5MiZvvMGVqUS8KYcHx4B87/LRosqmhhFMZj5Kj2wxMBFqPpUL
T2o9C/FLCVNM3vRjQl5hKXxhFeFS08PGI/W8vm/CiVG4WuTKMge3S5tLFKPleYQYb9sU423b96De
mXVqkjAv50Cx3oSxCJB6Q0sxtliHgmB371xXFCX4nyal0AmVgrQ83Rwg5hYDyYmUMBKO4OgENd66
jwfEMwbiwSK57iWxFWr72EuoyjoCc/2BvgsEn7nfGLq0uWIoirrT2Yarvee7JvQpT+I2EDoXW5AS
5ci37J0AbKiXfRsletBQREQJdyP9qtt3FjGcmRBraeEoH0ZBFwX2D7gyiiqesbbHvyohgnHu1oQh
nh6eJgl19LrfjWTA6YAnBC0uIKpIKGwTkOJOQnmDCLQC1gpd75pkOxHeBn2hbvxtkEE8rQRX//dy
qyRcgdVCC18uDDavjahe9hX7NKcsrLDIhYSiqTaYH84B1IESejqEFbcmJBAVin6I8CCGZfdxg6XY
RugXl7M6mceU/rz9favcg1XnYOxGVTp7Vtg/NKaQwtDG5rUzSbV61sl8L0ZwIEiFj5TyRFG9URvA
XUL+ISWro0POviyyqiL6gdBQPDqSBtSj2ujTYlhZgMeldZ/ZV0hEqAsx92CNnXzv5T3YH0m3eEzy
wa7gIhPs6lGFldIuwsXUfyblKcXeVDF8Ftde+Wuegw9hN+XooGhr3jW+JhASnSiAuznkl56jAt3p
2J8hpIJMUyUeheZ7/R2yRElqR2xInKQA4muwzqHwWhCCQN3ZDEUuQG+VbTQXFQAkc8ADubUpDLj6
1y8GU+1pMIi4c80XGbLu4ebc7naFxTSnVoPAADEslQOxl7FtHaB2IyGu4V4WG1KLgzrl9P4LBmNi
FzRKczcoF+zAXgkkPfiUzJM63u6om3ExLvDcfAo6GvTWMG+jZ92EnarSf3bePqmb+clxUBUZ3QHF
VK06jT4cfwSF1w/S+7vgGG9/W7Hz69L4TlEPXbbGtfCzWP/ics24bx16Lp6T7YTJubQvdFMY/m5e
ISi6tasFT54asvglenxQN/coY66855ybgvTBNc3DY+MXH8fLg06PGm0m8RHu4ewQU+Epef7Zj7t5
UCmKffTYShARg15RBTgv2KesW44SXeYU9jew0D71Ly98oodVpwovYYYbfSR01vvm+ex1Xp3Szv4P
X53ykh2cFoQjj6vLVEgWM20Wwl1c639oP1CG1bzqVhZP+8rGkQtRz3zrVOmcQu+UdqP/17qg5cmu
65Qp+APn4X+y8mrj65zSYoq3lBX3ahXpAHpt7yl2OABiLMAynovvkySx+6S8rHqfUWn0GVWtIgTS
SXFyZ83f8GfK9g4i8XUVK4wC4JNN+sgNYoPRzcsPC2Pun1WT8xr9UzP/sS8rOAX2A2jz4d2sqaLo
9rIvb2OTfNeNTxeKrWKvROjYJefxsmDPO1GLRlPMxs27t1kZM+v3sCsdSrwbzfr8NiquD+DCTYq5
SZXun57OF0Sqh3JEIV+ZbxoHTmDwjBj26xSi/y15aV/7CIjCQBMQIbNy9YNkLKxeaNPiUKvyfbgk
utKxo0YqowENzZv0u0m9e62YG/fuUDNyTP4CSkl2Z/OXUBUDeEB3ix+2MwYILFAx8490lar2NfiE
96BGf6xw2y5O2W9oeAiXTcnE2qHyFnfrQR6liba4hSxq6E/te5CjDPQi+Mb+VVQn1KD16LCoMr3O
a0VZfHV0Zm3WlKVartGe8PQFrtGDoEB3pNpa37l6NpNot4Ogl9Rbcg0sOPHORq+6Lg4hjGuMrz2o
Y4YoDZqy5xvm92184+PoGH4G9Sk2INbqhN3l7076p1WDU9CoDmg1clyUJ9/OsfuAQYu4zzhfdood
6GpuFLlj3E53rcEhAh2Es+YKEW7VQhGf1y8yGk4OHMvoAfjJLju6JUGRiHlSs2l3CL8BsdAtlHEY
aYQX+lW2CGoxyXX1MC9IjsK7Hn3IBGsfKgYZ46XmHg5rcvf/bO3gIHml1IOQN4FfxqxQ5bO3cB1x
+xS2TMAnppsmyNGDNCahjH8ed4llRg6BkElhk6yp1JGiSpFYA5V8qpOwjm3FIXAw8CF61CYb39SN
EOSc+R8hjMPWXglD4HMKjwi/5S50yEtlZ2zKT1JwQfET8Cr5hOBdiqSA/ihqTxILztOJqJ0LFZox
eTvKjMQrX61eTbxcRYZIBiTf2Js5ZEqmqANulpL4CrSFgHyORBQljf1LHJMHquQTIVYNOK+nitFo
68VNl4MZEF4kmskPwCFgwlMK9nEre6SKW1SagqmTI8ef5DzijAV1E+z7DWer0D8FbbSR648gCDyt
xlkhwQRMQyjkzdFWn5rMxhLZYtAwsjkhliU4WzY8idJHhCcKv8yQS2GXVMMCLCqZBTjfTIgX8lPm
xAZxj4goNz0GMtl6ELZSgMOGmM5FmKFjRBCJWbSFa4DHHmxAKYFC6GLeRXUFyxSXVXAGXioog2Sg
BDBC4AuUHGctDaVlAJ/SeYSWS2iUGUK4+CZyd9I8QJnR4BUgd2S27BaJadGiBCVEPergTFBfBhP1
1dFh1AROInS8t/1Ji/lttSaEbvtr5Wr1D1Yfz/RoVryjueYlSP4ZfWFSPCWVnYylDnAIkkB6S5z+
J3aKvOEsFUyzSTADTCjFB8CgwWrzdlIAnkD7peklSjWBAMk5GG22ctxdIn9ESGLlM/b+zDXu9cdJ
o0dEr4Ch2P25ICVU7jLWBIMFCytcE3GJg6+r5dGa9Pv8viZfQQY5YiKAhMmfEuTR/SikxK0ArGmq
hPwLkhagIsRD979vqcOl0GG2L8wII+9m5qHQiszZzqDOcS+L3QA99snp60DeU4XIiRvQKgR44jrc
HmMMdMOzcM/Z4gTDDAdJOtXRirS1EYPvjqJuN4pAdhuC3cbxKYgrQoWAKYlb6aOkTdx9ZGa8nNkM
FMNWsZbBspfdneSetE/lCygJgw8DUo6XYJYMUt78d8nIW5FaiP5BISBQ4IoEXGc2Ewtml4JlgoRY
cfhKHgPIEmQOedBsZdVdcA7+CrzHDC1JYqCj4z1IT7B1JQCBQE9WHo9HfxKCwDyStEyiQFmbR1OY
SktRw8lbwbGVtqOEZ8UdMsWoBHTBQI+WvgsAVUKdeDSEBSmFWRcgjC8kHHBeAz0eh1NyKljLDAHI
XoprrtBOgKGP5q4dkXHJTfG68n0F0FeJMZExGX+8Mhrq1KzyvSioTBf5WQ9PuQB0mUBd0QOKGL7C
U9KVWoTSmHIPhGIoTCytw0elQYAYUBAFI9G7ErRElmUyjpeSYGKmxI6fqdzhmDn5nsI+wvD+J2Yp
or9mbaMnBZRgEmbRVD2Zw8lJwm8K0JQuV0yBp9qRNKgQu54Mj5tHkFLJNIQQ7C8AXLX9IEEk3QUI
8GQ6FL5q9kIoTlCjqhbQ7ZLUx+ezR6UQxLoC4CPTtAIlLoUkS9OlKjZbCbpxiTawkkaGMdINSPz1
wEcyRFmIfADRQZzDUAnZYJKJVpNC0oqovDAv0fW8RapDugXF0WhlikZqWGicQEcNJsktvFEDQKq4
ET66PDrXFbpHU8yANrr8pkgIqjyRKClMCYRIgqw246KZRprRATwIkb4lwt9Gm0hjc5tsRtiyRI+0
jvR+0kEAVbUGs+gcH+NWp+2Sk8bDtEjZyfU0urksA0c/EdRTOPo/hFDDrUP7hwLH2bNLqnRJ4cxh
Oo1k/bNYNBS6b30/EFMbT79SA3xYmL+Tihp5ouknGdyHBfDAybU80zEmwUWralAARZRwKGcyC2To
JFo/uPVGxGb9I20mnZt4nI6W1Hym6hWXInPZIuRR0qp6EzRV4pHOSFCU0yS6yod/sWHa4PeDyNvp
DsFV+bPuXYKH6ibEDTTMzjHWRsqerXxhtBza9cR2wGyDcM9MdiRQNrtH3JONIdX9yoGiy4KkUSE1
5fN4ChZpwVkV4krkIWmw6OxCtEK6pY1OUFwHSP8fjC4xYjIzNZZ7MpP/SXKMhkxVJ7ouDTtpELVo
+B3hQH3uFevJQpGZZhOCTB0GY6D1TfJjonuSGrprXGsBTMiWAPOwRC6tYmpoIy1Z3RAKECfYCRA7
VDlGLBv34+tckwp+E7Zntxod1pB676gNBDJa1gFEIcpCZmNQjGr79pRAQbgKe874B6P66kfhLPpk
TknRY3HDlJgWBoXFh4JKbCyo3GKRcRtljJ01DhCc4Jiz9fYTC2VBm+Y4h8Disc6xOy+T5/TXwvGr
LWbThlMa/Vo5uuxUxqCUuGjxjnyxZ1ylymxCdW4w86AmACksrsn9Xx1b5a9qManGyEGkcjfwmGBz
r/B3ovJfC08awiru/AkJ1LiRFODsgyF9Q60kDiTIV+5rbXozWM+8A1dIymt6hQK5beJSHx/kJNbf
z+Ac/w1oo9B7wRG8fE1OETxUp2kurndLViMk0C/YppOcQehK0dN5jX50zbhG5yFUZqPT8NS+ro79
a68xqvtlEJWwEu0oE6Q/3PDl3+DOR9OdRyTRwYmVM2otKI7ca4d4t1OBHp5Ebf/jXXu5NvTfXBB8
zSDcbdKP01mQBd3e9XYwY18oQ4AnoVMLfmRKEJdw3+1NGzZR5+XvhrMB2fd5Y0EFJZ3Py3a1s5vX
nByc+O82vfUKrtCw16JAAcajSRYQ/GaV0c4tterkbdQpqnjPqegf/npPh5pTsg8apmrU6eLj79r0
a2jOCkY++Pm59t4vN1/tmntyqD5vVWkqhQ0NpyIi2i6GpHmUu595rkOnIPfl7rrv8TF6+Xu70W64
Vadm/oLG+tT9zbe0M36t833aydvPVmF5DV6d7yIX1dzH6NC9RMfeq3Oc3miC+2kXR3/mxtquNk4D
o0L5UdXOkVfknoBYm+ASxIDpkleyixToF+wfx9fKjo+dt05d/UyVaXp8nZpbcz/r/fxLcSnutVvp
lThupKzLF954DJd1sc97I7f6Lv+auTg3hyM1uAQNBDCgAICh27lUKQ2+8CwMLqOaDbMy5UkEjAjd
HcwRQcXugtICap8W7qTVUubazleQ6QR2eCKk6lYtYpAJ/2GevZp6kazfo9FSqlYGMq5WOcoOshqp
AxVUkAUuKx2lOVaZnyq1Ui8qwiCrvNldQpovEwhj46kYAcI2V/7UAteJ7LnJ2ZsZNdfuQNNh+mC7
5t4Yki4qfay9lBg6eaIFc0Zz4K81KZh5mFkpWrt6cGKbF6zQjTnBEN3P4aekvKxAkRksdxTItfTD
iEuB/JgAKK3Jx55AdcDH+Yd2eWTuQT2CCZu+kXeMdH8UWFBC8TKqxJQPZoncEdW97cGSGNXsERm6
dg4rq9vlvSZgFR99WqORO9qZ7uLp6JKtB6Sdo6rR+XF7kzq+xoqdR4ZfFHXr3DapsQcHPkeqY3YO
7JVt/HF2nq0xbLU+pizrVqc1n1OTzPFGFpg4/Jy0oINOXDBnXOyKvajTaJs7rFqQbNqMvc0MdFUr
eAC9ezVV7pHrbK1XAGvwK3hRE/1pUhftE++hGSZkkn0MUR9uCv7/BTtUBGPp7Hp0AqO10Mzj3c1f
k6Qfh2Y2FC2DMK/OVL+Rz8ErqP2Zj+2R2WUb7LKsnO5gMus3e3GnYk7FdnLyZJ6SZ9FFGCB6Mkpu
Otx3RutunXhkEVYgJQsImyjHq3SyKWAm6DhmP9R8sIfDDWNDOl8qm4QrMS4u8uPj/G9+9hpuaU0B
71gr6cXgF3yYlmq9g/ewRS9a8p+wh75bT68E3VEJgUIzOE+Om/2waeMMO5IYVy/2E2qhPzqE/TXz
3iUo8nUJUGft2aA4KU+ee+sLi2O0Ge6Gj1F1AiBFzxDGcvVJfhyM4311X6HZSkkpqb+bpUTewGGq
KkdlbBJj0z9P2BeoNFPhXQU9vF1QzAeJHPwil7AU/IVHp/QAnCX22L63S5QNqiKNj7nPtFjvzb+A
ZE04IWj9BE8epCPoR3o7g+hXiHtvmmTnNgtMWlpsE/6aZ/j0Zh7FimlKDeLb6QyH84d5tk7qTEsL
MgArlNR98KJ7eQH+WKiOnbrzcqE3oJDr5BynNMV1v80vWbS1LjgYAnu2KukZtvbOATR2tjYUXCYA
q1mkF2QwpI2Uf2nDEeRenW2zQROdBi2fzaqjk9NRyYFI3FWt2NZ+DG+0/9aFHu7Z+eNvMBK4Ji9C
zLv36e7NHZbMEndKTx7r0+bL/XpHeFcL82KqXMvw6EoAvnyhBviaTL4W3Pj/fW4bUJtsFv47RKl7
bRV8qRIdVw9yAZQLa1Npr8v1HtMNPg0KSnKOsv+V/qr6kDqHov0EpxTApFBMsZisgEXpA8qDVvqe
EgoU71csWJHgP1A5RYfLvmzjZX847KAbKrjDlOHC4st9fGzIr7qQHxil9L6k+HRvRzTJm7bn0Ogi
rTs8CPcHCFqxaQ/I4kflop+0+DMlLHJElbVqPSpLhEvYk/WS8CPOex8V2GpJx9wtFORooctBLIbe
vHo1H9ri3fIYYcJAzQstFV+oS1iKt4FGexs0VluoY342cTz3oy6cjP1zwJdHEM6/c4qKf6e9Ejsp
TMYvKNs9qfmK+fWKxg7uJbMSP8y6Q4E90087OKSFvRLJyfJR5EJdTO2fsG1QSihZguSKmde6nRed
zpxmT/6EhS2VLZ0ABTlKBfXuXIwW28vOrQ7ImEDTq/Qapb4QRY500QnYK6tXlCeZFdyd0OZuJP62
tMYOpWXeLX1R3ArbBWXBBy8rueteml20VIlcmLLx62UaGTYF9raP/085sW1DN3yGLGfHx7TRqA5b
X2Xn6VXHG0qzGaaiMaPDYffRuRlz+I+/XPXUehjH9af3q7EX18+9H8W3RmNIk7iYoAxY9uNqvV6j
C5R2s4tZ7RHrhi6H7k3SC3R9dE8EF+nsYz269PymTFJhzQOF6lewWCXlrFZVa0VJNg0bsOWBKfEN
5bfIAyhTL3PoUGpA6ZfklRA63+XzUzlHKbH8NvkF8lVJHQXzU54IPiQNFnsfMgmByXB0yj3V4qtk
64Pb+gGke1J+RlE/uag0uCI/YdfZ0X+d7n1p9WoV0CmrtMxSaPJunshs0SV6yLurVJyVHOEWKtrj
O+dQhOUa65wCHTPcWImX2RWym76SOA+SQALGsUtLKCKdHzqgN3dVOsnY9Pg8dODtPc8LDlxsctuu
8SlWnYVqXQRT7qwc+q1HWQgojpzHFC1N8Hv1bmXE4dhBOQiMpjoDAbgaj/N8Ri4/2YcgJ7rdDFK4
OBrti3P1lTirBKxEoMv/XEa5tUWz7ssBVk57hl/k+gKlpCrkVAlqGHSpJ8GQkDM9TvNvccQ2oACa
Yb0BEEZn1mXlrr3bF+fkC2jV75kQnIdkRoP+Aub7ypkpBfiaVBVdTSfBTVchVubr6TtnSxKVWClh
Tf8mvAKekdBz3oUkiAfj3L3kz1FhkmokhBYJpFBm28+gub3xR5KXbkbn27AC2cZlIqF5/tiEiZOi
dslncWXlXebSRA0300c/Mz+mBVB8iUVggEmkzR/t5I3ADldOhDUlCycC8boEUBo1VfTqYpbdqIRF
Ko1cWz+NUhtNl8OT8Q6wY1VcMS9I/+tLPOxF1ucG47NgsxrRxhiLGF+wKJDoCJsl5vvZasS0bDL5
q0gVUKhHw8bOQ7/ws87SGcrM3xu2z4bTke5pTZ4WQYTUFtVHdA83e5R+JO9gFr4tuCF0rxvvBXM7
ekq3PZpMWhfDxw7GHuR6smelrrFq+bQUCtk4JoOA1Wei93cytpUIRgMdUr+EGzYcfAYETd//lWIo
tiHaAmGLM0r4hDMye7xD8FWav5QlpG+AI5WY9GdBd0VvNM3pyVcGr44MassybrOlqfw1/gIYx3sI
oVwVGuLUyjUjoZdsRlXTSwh1CJNKiA4I2soS5BNJ5wGVRLlHIpD2XyqDFDN+yr9a5vfibslYeyA1
0ORjSI4WRQ/KlECW4WiknfSD2i5izH1QprIqpdH/mvUWrQI4rv+/Y2R2pOxEtlWuDhEvfaS11WEs
IgiwOLbzEgDjzx7SJi41xJfrP3y6fqdTlxMxH/a/zT6Jcb4vH6RqTKgIorZvInA3cvlvohRgaOA4
+KT+Yc8fDjG+qPDTIjybn4SoVPM6xKoOsbgt6rEdTST9W2Zd0OR2xishBg5t7QcctFvzEtTlB/NK
Wv4pRJTmEvQHhnHi3CaJDrVApAofS5tet+W23IkxsTudjsR7XrCH9SbRd6tk74ObQaUeXlcq+TzG
aDTqMuLi0uDjWOwj/BjJX92YE9vkcYhHmlCPtaFvTXfpr5FvQnbNoO21dmSb03iD0ZywuGlckBnr
2gHpQuFg8XCRRR6SuZlzToPbOnvNfVpbwAXtzZKUMKTyIBMYKv2RDVE7lpoHithVyA7HCjmRXW6N
88kj1OkBjviSty3yE27li7enl6uO1jikOamqkY0FO4uIVXB+xWqglXB3uXAg1vBsYjY29jIzsCXN
kj5iqfMHoUAik0ojn7GGzHBxZFJkCk4Dr2RjDZ0YFciC5wqqJpN8o2NRkvo9J48N4bxb3D2xeOPs
acQkQzoyq0ZyK1OkjltMq2KMmJGMGT4h30dHOh/QgRk5fz5/dLIRlq1Isz58HlmMEBrZH7tj0zEr
tZzTIWKmZFPhWZcdUvcGmeq7OmTqpG+TmZ2ZojpBpiA1ovprXmPM9z3mmjzWmzlEUc5bDCYJUibx
HT2FtPUb1yo7ZLTKDXumpqzMWfn0V2xCeDfSs2neJpOay8P9cM0VH1oBIhgP1PpCk1xzO19rMkH5
mwA4WEckQCfhSh44bWQ59LC66gJLb+FyBomEPrBCS2rVCKd4GZd+Vb34LoO/ZcF53o1FgTa5xt2Z
ObW2lIYOTQFB8gHMY1/SRNmkHvZ+Lqvu7eApYjW/ULma3wWsC3ce7hjLf8w8zaKjbh7yP3QWue5S
SVJFIo4pM6mX5sYtLi9w0xc9ObvbkVR4jf7TNOWxr//dRbZuNrQnKSLS8qkOVnX0Nc4hfLiAB+f+
DYINnCVtm6lkz9hE53NZzn80lxb2RGMy1rm8JT7tHByaEg/oE8LrZVaElo0m48429GRuuxKWt7WP
9AA/0Cm8qiEExuYlKuLmaaaKnAzNaH4HH7eY3pgwC6mBnAdm06RIZ+5rewR7G6BMJm9LwpoueSRE
K0FrIZEVpODXqT1LqxMG2BmyD97YWsKb9VcOdhHenpbpkKPqwA8ZqG56Z2t30taGlot0UrRnGvy/
mpDIf4Lim7QSMzeE9/jnvse3mb19OqWGVX+CaJzALF9wum3adZRjWQtKK0djKJHMW+cuvPfctzYZ
fZfvpZm8s31c7GL/DkIg10trWDuwnK+d27CFs9GKwdMB2CL8BX8b2HiFgnevdJs+uz8AFXgbeGee
JOj/PpZBZoLN7k4ZbrkUhECwMgdEe5K+JFQSrpz7w9yQ3VTxz578tjotw2XINFwNtTQDD9Ci8loz
rH2KYuwqKnqOdSUjQ77Mxx/hAl7QPjz/mefUB6/ez8ZoARVsCcfKL3OsNJV8pakV0BoxyiqmY7cH
LlZQRrv1pS84SLbFisjjiodPH1ysJWxbQFJsVvZs8CYex4902/C2iaiUjC/9ev/DC4EEWFksebyo
BdAr3/DjFqN3Cqc1pnTz0f3KTrwYx47k9Bjpu/YZaZZ/BFfCk6RYpRnkHdMNKN35390aaUPvSe3/
mDqv7tSZZgn/ItYiC24VEAgQIJLxDQuMAZFz+vXnqZnt9ztbhm0TFEfT3dXV1cEq/EmB7a41BdBp
oxBq4nXMs/SpgBGNR6hTqasPSxD9LLQgGHA2DlFIhDdck14FFUncTCHINtQDyZDRdDeYDjNQAN/h
O6RHN3UBuYVqBIQXPOFJQFEOH+RFimSyLYNBIZJWJsdfrSeUXX0h6/MgeJJyh1Kboo8o3nqaugJl
VZSuI4XkUM9OJavSOuSClfzTR/9/CZoiGj668RZUevA1qHV8Q0yApt0n/XoM4ASo00CJrG21lWlR
gwjYAYpMsvxeL02uzU2IXkRVbNSaOKlOV39p4/qCQncVCSuNiBYOGswS5m+rpuzNLzbFaYsC9xTS
NsjgqaJGxSYDxS+dhg2IqpRXSkJEKiyEZSxz6jnkAFhnQK+YgI1D1KKI9NYqP4YwnNHuW9GyPaT1
+wsJ0vUqgjM7ftCaA830AtNUdYESfXiBhUzIG5BBOjwUu5Lp2zQQLr2u3CnNP+i7FGwQdkTvnLZl
0OELwbqVbxdIRUUfGO/VL0TOU3Tv0UvsXG5IFJEeo7cmyk1rxLd99CzTUxNCuIOAIj4uPVu/3mS9
kak+QYjnRNE15/KDOLZDORWksm/IlvelzZbiFqsuyJ/LPdaDeREvkduMHCRJNnJqpD+ldqCnZ5AC
I+aLCIPWoLKtW6g1wD6EEV/4QlxvhJdOeKc7ljDRLsyXYffHKjCJDMWjuattSSPrMuSYcs8eElj4
W4rtTB7SZWdEltLtTqTZpnKEcjHN0ZrSLaqCXBzYE2kBDFoR3+63Gvx2seE0lwKrwo/BMcIXEgVL
a2aNunqiAij5rwP9tFAW0/jVogjYIU2eI6WomlfdeUQp0clOOgeiC23/bHANOR64ZrhJcsZUmaS4
4y/acKAy57EYui1QqxxVUCXRfSb5LAX8FUgCWW9uj5biae2VzYCq8kf5be0fOXH4ddzed27AUv9h
dLdYRSKYD6Z7eAcWoSsAsImYSpLDKFBJajnfGrQCVdSXBm3Zgd4VrEL7VXTbMHjUopKeRoapAYBM
QQ9/7f8tGX5Po03/QX9FMqgV+gjU18XGe3Kf7MaPcY55iS5azWKZBk7B6hpk2mtIcLUbmZBp69G0
cnCieijWsoudIl6+PQ8W/dFr9hxlxQQTlqFjhvhls+46YzqDYhXoIp2paIL3CCwj+oWQDklwPQZa
hxAQe3dmTXW9/abO4ZlIUWNIeLYIe4xqDp12RsZ66xJAfCV6lDttM8nkkhOCYliwuEcEQSROzdUu
9oHmIaAWS95r30jbuyKB8BPgpuQVAZ3wbFBTo3nI9Lu0CujUkfu5VDvvC/0BwlvjPNstHt1L5/r7
yKJytZvfJ1PEz6/epw4wjwA7Yt3o7znIt7VhYFMPXABZl0wfMTSifxS5mauTCehSA6ZRfzlqUrr9
Phx6lJ+s0KoOEFNOIwcjbVpDkOitxuRC6QCcum9YjbMjUw/Rxbm7S73VokStiFtSkgJ1z/jZqkb0
ZwACf/dp990XHL79eoUvMpePMDd8hIfgDH4qjP5OIzqhrlX6o+2S/eAxooXuaDfLQ94F1Pt0yZDE
tI3jBqMz/FeW7mN0kG043lihGt6BYlSRDemdWd9CewPKR/Ek45/CU3jA7Qq2fbXBu4CDyP27eJso
2zy0TyRc9Zpe1Zfl/kmUj8S7YIshgLbxP17BX3rzEQgV3bPw3CBR2/gsM70XAbeCjBxn4RUcB/na
278immn9L/AaQqeGnHF5QTakUVTihO+aXHLypNEdDkX3Ub/070m+DA+aLH2Ne4WOtw4tTplfqCti
PANA47XAxsMjoMkpDGMQkg4niXOyPbs3YucQwi4iO9tu7kOHW8h6ZNLe4Vf2NDydcaYZIHvqfQ5Q
7ANkzjfjV1Jolxzaofq3S+tMX9AWq7ssH0GV1iw9xI97UzKJTE3pCt3yfuZWywOPkU9o0yukQ/C4
82+buuPdoITS3RDFW4wlkvJRuVMKC7A3w1uwnq1nT2B4xVK53oUA4V6z/58IGM5yQj2EiHGgoFGQ
6E3bafs0vzVLe4Zc9okSTQWQDAFLXNSyX0gqA2UMHK/SUtChsKSMR/iJqu0j8GSn1HuhMCrku0Va
U6daV2edbMgI2DxKDu9YEaZCVi1VHFI5pTbuoVHejXKJsBRVw3yKS1klTeCERy64ExaiQrQnG1CK
8rVqSI9Z9JU1gBSgXIgm7XJpU4HhawzSS6d2CEkrfafm/90QWfQQmuZk/Ws8EfyQ6R65vWmgDPx6
iHpvW5xh6QWsA+UO3u6QMmwQDnqi4eJWAAUUHN/9TG8j5xEyN38oFyLAqBDqvsHVt2GbgrtyvwwZ
4BE9ogL4ks3ZLocEN7RYxjdkBGPigBMwPN2uYkctytU8/Wmn2qMZDc571sSEt1E11Lm7t2jzMnvy
rHH/CID86MBaJbgAG/ugkqLaTiwttU0UO9AeF04MPBXUzuDTT+MzQdDPcZluxmth7qre2qEZKW1I
azut/yegXtOwdSs1wWsKtsu/qZyNGdm/oNIlfhmi9krvK7ZenNDblEClQryU/k4RQ+U35FlsPvgc
5pRyRLVYnhldltHHfCZObYvoIkVDGDfUiPdSBNrHj1Z5eZ9tUHreLGjPSuu8EiEeOQtSQWDieb9y
xUyuHyFsGY4OcnO0XW5aFC3Wn1RSUaMV0j2tfq6fm4VGieVa17PqGfUs0S7qZmpl+L4nP4NDm6WD
Q6F/q9HkYzumZubTv9BdrX2PqtV2hRqrV23TyEZqNUT+kBzCnURdpiPnGwlpvI5HLR+iNR9ecL8L
/SutWXBqkXCn5901/HSc7DJ/nkti7llGoNP/0OBhu8yshxsKQmtHMmDXcErZcHMPk+pYdwbyqaWa
c3eX/FvgXdN45N2DHXasL9AZJkrQYM0yCYMlyrVWydeKNCPayrV0JoUGNOv7EiY+feHdUfylBQYc
y9t4RvIjcMjAdbeKbAzccmPMZWmtqbEJKvWLc8QEauBTERxkSdfQ2S3RFO8aK87J4rWqoAhmk2nL
Qo7g9UAqgr0wVxB06MBBtK34XLDtHM9GfhF11Meg/I1ceY3qt5bCFOVmmM5+pESibI0yROJn60jE
0f70Tz/vsFong1qBor2hhR8tZrslFoflXi8W6rdKQNEKc0O5WssDfZpkoGaMmfJpPAm0V5pa4KOC
eNGSJxgegAtAzWHJG2KlsoZcIVREfB2wy6HslcIXx19W/SUcnmDbWfcO4Xuu1O9huCLSlDWjYxlT
DMhB4jSqDYelHECr27S2S7mDHDIXpxysYWNTzBOX/EztQra4PKRjVOtOlnjD6wqmSv8qxFW3h9p2
mOm/vmjz9y8xptSY1YcVsiEPCQzZCEGDowO21XZ9IzcMGrnCCQIeDouNVVgK7pOiT3cOjz5RWIJg
A+EHyBcQSzEwptOiWpnvjY2Lz4Tgoomg2gmrBU//zDMXX9gnlxPWz5+gKgGuT6MAqdbkR6oGZMd4
wEaW7sl19oakK0I+ZVVQtnT72MutGgLo+WS4FfSRD7wxMuiqwR8XQmGK7u8ew763hxEIQ3HECz2i
WFHGaYwRSV1pQ1UV6fZWDpm+fdOW1Uuw76LRZESsGFdshtQjnHiFTSpKzdVgpMo/tX6mzW5Wldxi
lAp2JV6AG0qHZfsXyS8TEyk93gBvtioY84HOic6Kgq6c/yATxdUA8TAnSCdJi1Jr8xRndg6FVaGZ
wCyFQ9wg/LZVvLYh78WN9zJVI4koV9jnttgwvynxDmR/1HMSkHqolKzFIsQJ+fqXCKog3AK/eJ+4
qciUXI0FdG38pDUbhyHhFBYHLa3ypJpIU0L5htYswP7jB0PF5WIOGnBdtTug0OxjD1WW399GQuYH
p5sdHGwQR0nIKIaNH5hhcHOS+XexEUV5F1rVMOvHs4ly7unkjEcJTMSdBRb7rgE2BZMJgwOQk99f
HrC0iinIzOsjvwm2goNDtTEZi2gA5FR0yUGwLfYyHvZPcS4AVSSZUJtMoQkWu/cH3SCvZw7kDbaU
PFCgpfsrJ+GoyhP53eaG4CVa/xAA8EaojJcMpQWZOFFG25Ytv6CVZGiWwiSlFYBKbzHR2gm5LAKG
hXyDb8Il+PNOSqGOT+lFLeIl7YgmCTxswGG0wMGnUnw5SRLAl1SbNf/3VP/RhdU+YTu1K1PqGqSX
y/jgB/qNub2ulNKdI03T0HRq15BOIhhQCncPPv1unDq8IPnPDgVQdW85NQ61TEHqZ+f0rgLPNd6M
PO6s+2hvcZg2UR5QT7wbzVNTJlE6mDIdnY0a/gXrpntGJSV0auUukVSRhGFtGl+3qyJW5Zile3Kg
+MtwlVXYcoe2r+djIJRJxMZ1W48Nv00pknEWpYbgIgmHbK/kghzqZsqJBYOkECc4ak99/wURjBHl
FEjaUBgiaeonX5vKHsq+dalOP47WnGPCEzjUqpjhv7niS2ECir7Fw35g6mi4QMQJDaJ7oGhEcw+M
ZXAQuTiUVkEvEDAy6lE01aemrQSHGz9osiHmHK5/2X8szDRAHnthg5Vdm90ZU/XD2TVUvL7aj/MX
pMO01qcgp668GPHRkg/1sBQ9Xu6lfm/RA0xb3WJ+nExjTw9HoMtLuGIowuddRccr1uV1ULk9oMyD
0wwwxz35QCYguRLYXQa0CDrfanS5qGQbB4pkPd5fd4vTuEzT8EeCgHXzOdtMFFsz55jZxxmDd89Z
BHooY6V5R0AIL2z86YR7PRISzozzcouTakDmlI6qMYwPMmVnH04eqeYSTBnF07cI/T1yg3a+0Xyl
1VnAh7JvM+uh1UyMbjQtbUGAhah0aQbAqeLmMT8l+ipTabKuJXD5UU70drWBkpAgF0pIhtRRNwAP
8XxGqoFC/0nkHhlasTwZHLIOjxpCVVT4HOulAWNGw4e6mx79+Py+Pqal5OdjPGDa3srnO3NWa0dc
wHe4+1L7y1sth5skrv01kHmQGBvs8ZFw023sMFhU5nCsA3LCwxf2pBoqLUJAJUpPVXvIN3hfoKlQ
ILnNQkbslfiHhHO+TaodUp09bx+DhzFh93S/C6E0pQsm29cUTCUihL4kGWzpjtlFdkOb1gMANQBr
re/CA8NUIGvVP+Aaboi9tzzvyd+8oMhdD65SOSkuoh4ZSiNXdP5edRg7jEq+dR1P496qJjdSJJYq
IO6Kxw4XVKJb/OQV8f8tJG6DvFtpmsxOeAuV1dt3TqJkufn6JtLmtaUeOn2cfHYQZlyo+5nL0lzV
lpmNuusxUeFxyV7AGyOuEb+Bvlvkr/DS5J3p1jLQwMZMwMq5yC9LYUvLQ8vybJK3JjkophfflE8n
H0+x25326jTWCoblOqIkpHhx7jZ10mM+uUMqzg3f7w1bDc5tMCPNjsUSz1fZgQlWiJdtfk/JAYW8
JhUSbeFp5cgEKOmqDJ5YGrhJLvAI4Ei2pV0ggAQzMRgJ6X4duB5k/5mxF/wshIbLTcwxgzfuVHWA
zrYX/WjIsQ910BAALKENrj/neOOWmyIVIHMBwHLgXmATbIm1wq90+9BzJZ97CfW4eMfOkwQmmTYW
hsM60NUlqvk3ekt+OdDof9SeCKFmIxQKuANeqNDIP0sTCoSBJDVnaixrNMtHmgLM0r6AouDGti5a
B+l2xQDPWFihRQM1y2odG5RDkQ804aR8vepP1hOYKWRPTiFSIUzbWixuzzSlghDgas3YQgPJd4Qq
V2HOVoqgQGH9RgIf3HoSs7AxzZquMUVKneh1U67GKckXZvVM5zrSlt4g0HaZZ4DnBvMbksXzV2M+
pyEd79xjdBtxUfHO8F31yUOXV6has4kbMg3kjPU6sD4i57iLgoIJqzloKGa6w+c0sWQFVOJRDGcO
TKvjIaRc6stGKm1A2vG/VOZ8rsI4FQSpLgprpJKzU0u6os+AdoLmrAsG3icUtaLez6/aCe3onIlz
ykyJt9CZU6YHL0ZVtjjZKRvAUYMEITQZIFYOYqdDjkZml9OoVYjoOx8MftEC/i5GMu4KCf+uneqA
MToj5t1Fk7TC6tR8JciFgKmLh2ervywmIJf20SChrjzfNVRS4OglvyCUjSrTPLJfzPPsps4MeyKP
UsujXmEflfhX+CCbIboEkxyOGVbQmKlBwTfOLZNgmMA94ss0bKypG7sYLHLyTAjapv0GKzLtJRiG
4iRJkUWu0pXmWxvTHkUEdM2cylQcISTtTACL0Qs3VCDBKeK8idGhrch71o4iWIa6Tx0HXL/jEeMW
G5VkVM1lpVI06mD0UfnUe8vWGDFT2mhg4jH0y3ddQfkSj6xHqXbq9wkgmQ3pJvuug5MyD/ObccKo
G+svl7v2oS3Ldq/3SH9xA6hVgpYRFlBTcoqj577HKQ4GAaaZSvgsEZC26XBXm9eYX1UYtsF2KrOm
OZwpnaeFpMsAH1CYoxhZxcpo041UpjyCkSjbZaWTldmQQ6dqcfrluPGGzZJ1ZOhYt0q/thkfc2If
dlNVafKk6KxUU15Adg/pgOh7GqJeytVgauBRZJTb72sykJmkfJkZUcGc/tIugLObyeIv63chpstA
ox71olk1nCiDq0idZsLeplli0r83NMvLQlx6tMYmTz2zpJ7ZDG7xqJwiCEmEQdcj4pE4TrtpdxJ/
AjpXindF4BFdXP6gwioSm2Fi6yZgpUCJCYKxElREHnxsFskQaRM3D2RA1AjMyJCtME8r+W+tDTS+
1ixuaZs8lAbGEmyMyZRRjCcTqFQwkC3XSe+y5rwbHaLh3o8gCkZZXzn4mLx7f/gJEA/ssWcxhBuR
fWZDPjsj0R5M4hlails/CLtdSII5j1Y67OCSgBii2AXOdgw/kNQ39q3imuohmGdihhh2y7kxiYbQ
p/vDGUwN2Dv+s1NpnmvYvlmxxvfZjghbxxrWhSQmJ/gANuowCp/QC6MI0yTLbhLIoBry041BWxqe
m9w0eV56GGefmfs2wQvjWmuo2OUvghDjV47TE6NEqz6+oYdpMCA/T0ZQ9o690pUqwW4XP2v6peEA
DWEk/rvoCJUv+Q+cJf7pqBWUyVZvGwwAJ3wE5xaGvWJKgGT15WeIui6UWrRRiEujmVbA0MCK4+sq
p6+tAQ6BGwWtVtgNJjo5efaHdAvej6771K1CXRFN6t4gm8vvWrSz4qPaNAVw2kykkD3tUrULx4b4
gh+P7b8JJ48aR9DrTqSQ3Mm1EduD0zgVwUBkAl28A5GzuY6WKKVQE5DtZweNkVCgIcKTOE8qEsLL
YI/HIXqXKOMpeP2jumkki4v3t8j70uFcONUniihEzyrWb3gQG3yliFEhjv2pncIewqXjfUtvvOFf
FOty+m5tJr8Uz2LJKMBobKArFJgWCsjz2rtbE4owvTsAFpxtQLDCwN7lZFXof2wnnyyQtXqzqbCZ
Kns7EFifGQu4uO4Vt+laR00bbcAA4OdS62mEaaSpPgG5fcYfPU9jKpVJurPxnXety38lMLA1rRTT
UqbIcNvRHO5Vk6deIjRsaO5xQIUkDoF0WyDpeavpqIyrHo58c9MsQLlY6xTJUMrNsTOa5jLNbuqp
omlQwn7GAeF8rBsq9ICGYeTtleiUyf1zk3CUmL5xrGsnXDp7ZRjwOW8DJa9A+QpNxpnvyjWGycVT
3kyVD8qerSO5lycv29wEfZGOdXHxq70HE3dhdO7KCbWXlxFmuVu2c5wh83iZtnIRGlxkHdig/PAs
pC26VfN8Skr/Ze/+l2bBjeTWrwJR3qW+7TwmR2o5yfC1+1TnOo0KMwUXxk4BDETFxT5uLGkZN9PV
LS2X9tG+YfCUYBlyv06YqTQpj0GoihPBOHtPtXRCUUQCyC6EoWgR+6bIeP/R0Ic6BeZc8bsUVry8
Sud/jrrccqJWyNbvThFERuyeF9imysiKPnf3HzlVZCZmjV2SpYipxOGLis1e/R0vDrX+6XbQhZkN
oUUtGHoMKSw9FpIj0xv8p3ifvJOHG06kwSS+hisrU1GiakU3+Wymw8Q8MGfF/WnQhzIl7VPq/KYd
sdpVycl0NR7f6L00JnltdjTUTPQIRGPvw2bXrITxYhVvv1gTI+/ceKfMDUVKnTQ/aYjoFJOJ5dbd
93e9IugT5YKME0O605vkWi9M5rge/SVHJzIm18EuVNoYvEiHYOKGDN6KUgwkzIgeNKmLulBg0s7U
b7V7JPBV03Y21u2omx5/AVjFGn3dJvLlFVUrejZ3I3i4PsuNaqd5DAjOSFPK+gJmQWkcF6KFQCdu
TW5PsS0UO6AsM5r21CBoO9uP0hHv3N3ywS+cGw/ppeVWfg4DUq4j85W/SFgJSAcfGS8Zh0VePFLA
lNERu+CVKoxBKEMoKmWJg1/IJ78DMEW8ryNyyxTQq2ZCdz5iBvITAXx5rU0vJMUFlrAglQ55N1r9
XMisSMgKAzoSDeA7AsHVqwbyi3aCNaod4dN1ustdWO8tmePQculvfZiQPTOb6SZ5M+b6S+ZyG4Sf
mcoWcuYWwjt6fSJfxlkfVZnFCDez16/3NzQnYSjWkYVG8uXEOIhjxiuf0gzdQw2JDdj7z8TNjAcN
kXz9NoQX2p7GjyeTtuPne7vGxa9WwouRwqQUrZ/9flG3kgl3j17JX0110ivIWCrU+nreWqvUQ/CN
k+20bkSnK9ch291Uq9N6ASKpm2+f32hL8nQnbm/cEJo4xwoo5+KKDHa1uSkJwWHUZRGmpw5ZymqI
g1LGiZQciRapYog9kmshQzIiad/UaiQAIr1xAftzLp6NNFS0ICeamANiJblJdzVMuMbJuPvyQsdj
tgkzVb87/jmQhLWfVK2JaL9V75eqU14Gkhab9IxeAoUGsKy0WNjecDjcAfiV2KYbUcKhbKrOVesi
StgjhWyjF0FsYn8oIbr3PmIcpUDSrFxxhLKt6v2KHHI47jLwBgo5OyjaOwJeRvxhpDMUe8pOCdrE
CRe7SgslNoo9VzQJpFdrQ723FFIrpBMpDmrNSEG8KDv2QVnvvxZfGrdIbdr2PdILER5qw1vSN3yc
zfsS/sG2at4QS5h8F4OTUWXQhlv7wmx+6u2iyngXPZhMgCFARj+/8g/yTaERm8B8A2uVdaGlQE3n
Ra2MwlBWKHBEqMQROaInelmecrZMKSbaF8qV6+i5bGBlyWGAOEfEDOGm9eZ/lVEKr1Y7LqAFJg86
b329CKjTWOdLhwP2qH9iGVV6IlqhupvYarWXkW9W3KKTZE9erlWkQk70MbR6W4eF7RSH/rUlMWmd
Vdoye09UGyjRvHGOjb03PQDK6OPospiAXPEwY4iCJgatFL2k5mSQyqo7V8Q62GPDSu1fU7pg5MiI
p1PDaVb0q8BVeSSbapvPNXkhcUHbu3knp9ifCYpBgoNDykt+Dj95MBfJDAoeFGqJnxNx1uSfqJEY
GCjYiaZpOUGbhpB85dnkh2lhZOl0geEKw7DwDpgxJYGi7ylkJ7UFMpny2W/HfEWHqzsHEQAx5qkV
1F0n22b3X/eM2Jh7o0b0e6mTXMrwrl1y9N4oZE2ETls6CwJpCGv8yY5wB4wghzJNYmbJW4BXYmsV
6cKS7SM68Q+RlW0SjeNvITCxGKmtEDVQ5jsEMD7XFxpMZXKwnDCZJMUgCmOznsBjpsy1y0zcIz3i
McFqY5p6FVbTFOHrjHHQIXPu2yQMNFTlDkkIrIwNZENM1nJ1hpRY3BvvFpmxeJat4YIp84x/IdEC
ap0J/IazeBLtyURz51h6/MU710S8hoEiVQre0RMOHNErFv6mEFSW2iHAQKDT/E5WW1UZCm0UtFRc
2GB0vY/wOCD4E3MSOdfwGQAW5fCzIzCnuvL4FMCccCcw/7DBoTKTulC+WyAwXsIu4AsGUZVvWWxe
2H9FPRlY4yqtXnlronFqZ+r4qEkhyFEBoCoAKVZ8gjVIq42I7I7KDYongbgu8moU0guItQGTjdvW
7AseThBjv/Fl5NPYN3QM7BtdX4f88qE4RWGbXNdHQIiOA2zOks4Nx0L5yoeSrAur2XfzuEYzVrXS
Oaf4HR9PfzyJ2Epm/7UlLcXm3j/1DqxtB4OAS+QjjVovwp6/wpnPeRQ0t0rEeADVfrl25N1CsJ8Y
N5lSv1z76J8prVDZn2of8ClbyE56r1B1ECsqmbUDeVBc+WjyNONzV29VanlOrn47RRoX5bp2BnoT
kL3K3BUbyP2SE1aJBRnrCr2b1e5zDrHJsA3OY8NM6MpFg8iLM6ZCU7lqGpBcT3JtK1B+bo7wSvK/
6zRWDOcrsLNyGZqUNFdoWhBmW+Krf4tel8SiPpFBYI3qdqTvtVS8HOTo0uDVfXXFVajAf1bSXeGe
jNQ2FtYrLvpciGiOmcMaT9wiTS5F2hjZtjhgsSSYxelM4d3eGg9aPFYi6XflRSbVTFmq7/wjOm9a
0CkN0W0FW9U6tTDZgAWmzF5UDPR0J8sayCuTK6ZtaxLCN2iE9NJI5GfYAO6f4zbHu/uX+eYXXLg/
Y8kEZH7kiSr1aUM+GYBcbR/rWb6HJe5qbj6zmSuPS/9Asi2LGLvgSHDDXwBRTeUyK0X2TI0OtXcQ
nlBjmM/NfAK+DKKusgjJSP8qzCFlL2xUBWyyBWeeOXfhvX1AgFnbmlsYVQCs3tYphBqL86MpGH+D
Ghry3PyE0lWhQUrVS8jimUozmaZcM6Un2L/1uqDZc+Mv61AMHH9UZrEuyFshq05tGuOELO8g1XJe
FA7rfMj/knrBCwdFZkTYO+8jEiQTLC+a3FtHn3/yDkZGp0sXPsdZkPHVkFGxghZ9WJvj8otfJMgX
qJcpukhrIiSWTHZX5x59VOSyFZaLkqVJ3OHk1+5xZbBq5pMyJfL0ahhdvdLW/WBYWTeIZol+C7qi
sp7PAMhVnUwNGm8NJbY023NIEJsoRtUEnBSyp7QtXoMnCylGoCNSmfIGjJiTyz9B2ipihdOBOKj+
ktSaTi2VPOy+9D6JB67eo+NQ20r7bAyqzCkPc77UIIGfWhtGDedHp1z4gkUYaFMnaOXEfabSEEzN
ta67Xcu/AIygTGHZE6/I5ul1iHRmaKO9KXtUPxW86gr9JiyXHCSBLTL7bNOpSQjMnhD5S9wO2lXS
B2p8r92T71jmROus6PLijDAQ+aSGsa6v4juBPVrJ0aXZ3W0uqP/RnPrlyZ7GSGyAyHBLYlGJr/NY
dhn0eoRlF4ItA/3E1n8hGucuVka+NcXsCkvAvuLwKfBWDKmHvX4I0mljNJWgsQf5M7Qke0s1Z+Se
ZR+ML0XMJbCa82rbJOrw+Evojc6PIG811BTsrSlNjTmKybr9z2sIN0RGmltlEYHyl9mmnNaT16/H
sQnXabCxCyr1yk/5ypHnI4BSD9hjuILd8Q5WfQor3hAB4iTuWx+aHpI4GRTWknIEr4tycLQ3heaZ
L2WBsi6UjluQDpsmg9sn2UrzHEo5pS0rph41wzBjEpOIIMsukMq4bYjl0BUbqNMDxZ6CCuQ8HAPs
IT+7eJOoXuvgntltFX8VIies9qRmcqdyrfyTDgRTWhY1NvjuFyJB5bL0spTYeuy5PApVek5k0oWW
TsYPTyXUAtXRRo0jXS/hAb0sAagpzGzhhwB1ss5MD1KQZQDLC9DWAEUsRTjb0pbKGGt5EReKOnEP
8GrOBunHC5KbtMfsqpx0hSKPLKbs5SW6RMMTqPVQKV8U41nRwYBnQPyR0r0FVqXFgrcy98Ix5V5d
SKyC7Ie7SBG1fV/vKTg5eWwxuPbrthBSxviM1BGgyLGz4UHKu4bCTSCcRyeGjEDOFP3L/h/Z0SNv
krcNSMeiVRMpFhKwTgwMTf70uyZNvut9ylxe1cRaCZxy/UGm1+6uvKxDorNCdTkyNDrvFfw0YcIi
ZYrX7YhIpQUPE+UBMB48WIAbofjDGR7TEmfZ+MvlWPeSPFNli1SOrQFNKBeZTDL41AxJLQ1uDVMc
rRkA1Q1PDncVtwndGa66HQz2/K/AiXrChnr3emZR6vaWz/qiLtcamIIZVJOLAgQVobVTfAFlOLEf
NFC4LpV1ykdmgtU8Z25j04hNNgAdxVPjWw3lNPthgOl32yRCQRyPacZ66uqvrJlRKxJj8Igzr0XA
ktNA/xWOAy6TjnlqQMsFXISNtzyE0podjSrEB8e6waEsWjmFc7nxaBKCE8Uq5OzbMErEjxtpcskW
K1/1N0vaCdSi3KKCmH2jmYHArqOJ1S0p5Aa9U5GIvsuR0ci4it3DKSK+1gVZUNQmRixIEiKPWr9d
UIJHI/Dezn1Blxy8fhBD/17tJU/4Xh7ubq3QAtbog5mevdvGv4/O7Wp8Tdb9HSE4ztrk2c6N86NT
85hMvw8D+gAk99l1Waid/ANKniW6cFeiMvgwWb52Hqx0BmhG2BtuJlXcNCgUcTkiPfxTbmfb16d7
Tg5Ed/EFxQakzZ5eDvEbEIOVe00yv1TBd7KjUuwkueZt/BwWJ5dONWGAbv2VGqp8UNnPjSmtLro/
3QEZceyp7If8t0eN1Gh9/z1tbxbOcAux283gWVU7n+YG9aPsTgU5HdrAtkqt1ziXZccKNUplqr0P
s8PwTGXgelD6eSCI78wP44P/+qEBaJP6u3hHvy7U33vTKNM8jk5fpVplso+fsGq6txZ2Q4ZN2hKV
ZaXHdpxmOvvUVnFJCndalA8/G4EVmhvD9cBRX8I9651HT77ar44519teAYh5tO4f+VKGsvvmnhrd
afc85Coc2068DeES0nuM5q+/Xcra6Bj3qCfI2YmMGFL5+nJpzvuTel04VxmvW/V+criL4nkmZPT3
HljSnFQOn9c+iYop1+IMNqb4OoVVTzFe8BwqSNeyx4d2aHuqJKw0ej/+Az0OOcKChF7cYPKfqCMV
0YzuTQMakwBO/uVpMz9lZH2sSyUahwICu7SNWyAvCFl9bDtuaYAEBbslH8ioGMuzp1QPLU9QWTj+
8s9wIGZq97vrnnkc41tLy5b/cc/WXRH+98mR5dA9Dco0OagwnRJ6dfWeeqFcGgUqs4QcVpbP2Y3G
SIxiOqUUI/VL0Yqee/9KITf1DOqeIsew+rXpbrjK6+42pmRzG98R59wmetzR+0Qj8+s+QncyKPF/
6es4u9BnQTJDF/pFZDqrZDfQ47D3doMdL0x7095mMO3RloeeN5dGMbqOCl/0BBjlvtaIbu5Helbp
BRKbjYs5xILQbNugIf9W26Et60/jFUul5N6X9+WusZ3RJOmLZkRv2mIxxABdOYc/1+X16fO0zG/G
dAj5WvF4fG1Hj690tAX5LvUdltfXEZ0nuqScR/flBZTFPY70Jb1XPHlO/56LNuDbqBcwpeI/w1U5
dj9olz6+nH6+5/TTUaEDwNbJ9+hjEpWpeVi3qnV2ofy939N/oZSn9VKeFmn5kA4jVfT63dMtLO58
Wm4UQNtpl+J4R0zsJWBGVdcokFkyPKYxQj5tPHHXzM+Lil/8BHAGeuYgVboAts9+5xa3yWq+mmcK
FDW5T8A981PAYVi5WeZPWg+lHaDk25M6XZq7HOcOaSdommQYHXals8UmJrmnW6zUTsgSHmdOoX9C
AwgoMc3PP5Vgh51IvT3061NQRTax6NP1okCDC2o5Lj6dqq7w8NtZxy1+538p8r3OyjPG5ZXvAD/A
BUu4jy+Ouz4FVxyMiremOIveBsCxJ++DtQR0+b5m3QoSov3Ld2l4SbLj7PxAtN9yBuko91NqIbY6
2qO9mmkVWyt4Kr37jSJi5rDVmMuzxjJuR2coeNc+VQ3tQzftG6o7bi/2Qebo9MQ/XhhGGK0U4yGm
CS/X1kYzL6qWG2d6ROyaDEJI1OgWE+wOTL7BNoAUjAZURmYWsWlSqOQc6rgK/TiKyTG18EXX7uJR
Y1WLgydlhqXTgCeyTGvLVefppp036QMhtrKWwIw4eDiyYGVgw/APcRqo8MOxEAiZDZyfT3M9KMaZ
5mm4X6azbJxDgZOKJJp2QaF4upzBy4Ix8fmiX4bwNYM4BcpoirmICfPXvWqLSpD2q5NpOP46PNH4
hzSC0z3Eq361wffSGlPYLT7P3i0Sw8Pt7EJ3iF30HpfjzKSEgCHczIA6nlFpcQZf+yo1K9+3r+nv
Z5KZwEBcR9Pmtcm8Tj+MfoGeRmScKMeeYk4KnWtcoVndcj04D6GXResBFXhk8yYV0Rjbz1GOvlfv
sJJQA77aufQOyva4lNP2ZYBaSK/aKSb70fdomkDzw5WQirkBVMhfQ4ZGgBrrA54sNCOHj4SnRAMe
JgiFJhgdE6DIdcL5kU8gaKa3CTm5CrDkAykiQ1xbsbcgbwI9lY7YZFxB56sNki7PiIBcpD7WqfUq
Gtd3lHyX03Qm56ZAHExBFGqLm2wGDx8iLFlwyRAqtLbJN4WNTwrOrBlRxK5Wftq4xd1v9BWZhmgg
07WiHFUi5wvy2h6tSkR40CvatMq9PdqVTPC9E63nC1/MKg+UgTHgITr2R/eyKODdrD3uLMbGNb6T
RVk60MS5H5N05ea4ivPib3n5wu1B2IW68bP3jjcUz6qF14cWW+6nUVwWxvcZRiRX8DKIqhVrJSSm
iFiv0iQXz1GNwIwE+PX31eCD249HmPboZvbu+bdyIOcEvH9fXmeI29GXi7JeMl69Q+vdLo8Ywven
T0eY7jM6fTFkssvsqPh7Hq4nq2V5+Grsh+9RfklLt9PAqdEQCW0xwpyTT3HBGuEpqmSg0sKd2rqH
nHfGjBf8FQadsa2ZpvCTAxwacYCbn0IrTzf6JbgFn2QN5SVsR7afZ0hXFsVFgRkRWbV3+x0fJpeb
exxmvs5xolwHh5sywg5dfBxdd8haowusZ5MJoF2B0CQ9BgT4cyFpwnsE7gjI4TsCpuScUVUkxTRs
fADoTfdVeKEal/v4W4jJPhFqoj8fLbIBmpLEZTRuO7VKe5IwYjfqwSBqVTvXcvM9uyywVcbpfIBL
56AZeo+sOwVprB3Q0qjf8Tg3fhXxFgoEmQ6LuDgnVPhoz1JEDuXRpejWO3WQee59Grb0naZUgfJv
iVKug06ngBB1pX2NHRyK4oX8xWlwn70apfHlZ92/NCFhj/HFO202jg/VWBHdwm1FPuDmvvp7WorA
NOVeAYU6ujkIP2v3XnTzw/3vGdfn7e4mGI433/gR+R7l2gUdERkLq+/V7wbxhgouuP8uuoVk/0t5
folKus50eWwXWpe168zXlF4lTITXodNczW4VN0WOgXR0/zXh5kDVetOnUDlZ9TgDzdLKLXBqPSqA
9u39sJBMa1l6UpE2oT952wlCJvyEawRlIrlB6B+k36fmJyz6x7DQhEiBQ16KV+1VmAZVjCJaN6Q4
ezfYFSn3KO5ncIvYNlKx2yY3wAoZzn0DGRogQi2q7YQeGTzG0sGh8olofgZVSUEndSwib4Iyequh
eBv79pqSYoQzIWCoeEZRfikUG+sVWYLGnVpDYf99yhUpu5UqCIgJMSZ1QPp0mW+pwFgPK8j28t4/
pd4NxaQ3Jc1FQ+eQOpKlRhH5Et6K7LNYh72+BSUoTPrp4o6TfhMVRHW3r38Vync/Hdz5tggW5vBw
sH9e8LWeLYda+kcw7YifVf5R7XG2dm/dH2RSCtGzJiUfiVJJNuftC2HQciLvoKAZhB6ESNiEFgXS
kKLgVuS8TA/JGaqdlZawOrOv5bRzbiFd1pK24LZx/2pV29X2gQT5l7QKc2GBMvUb29KuQAViGyLC
iRakV1Vs/EEnNf23GKXvC6BBUEKRatvSuVs19l+fMEfphq5C2jB5FfHI/qcZZlVvEKZqUans3Vx6
ffq5WNUfDmSbs2HNlBGpkogRyjjtbOdBtlK/6/Lo+VS/sBQboqDdWIfqzYv9C4LIJ7CJU3CispBK
peDdLTZovnWqU77O/mQgA7bNGtDZeSXFwSeRUkMhUaUhiiCIUVMsRR4+hGjPj7TMOKKWNu5A5Mmb
HRE/6KG7Q6VUD8SBdmPowRyDVJFE8hFcpj35bz/QczW1jOvaEy8GTGx5KrnlnKvSdgnionzuF7sV
X/VaWqUetV9UkBEf76L6tEcZWsMeYW0N01Ujz9nRcaj21dZIop9r1IsyAU39TL9dqZigpYeWOFdS
F0AcrN1Id4NOrb5u2U1aQRmpaJjHpzHa4cFprKrLPeVrGXZHQSQ5P2A0aS1p8OsYf4jh2H8pXXg6
uVWuo6Tm9OBMKh3LfuiRspZqkCPDzg3NB2KUKLxLM0Msx5yppZF0x10klDjGWLwRkzi06NIYZadG
vo8LXHNIIGiZIjxbCqSzqJpfFdWl3u/4Z4xE+98CrSI81N/dcmvLbr2RFxafK4V5weHQHUuqdtpJ
ldqNlaPkDO8bKhdUVcUlsFKM+hbC1vx99TXydWdIxEH0yHXy8Vog78p9KPQUaUTpFwJn7n0SHjso
bqJM2nJ6yRH8H1Nn2pwq2y3hX2SVOCFfZRKccNZ8sTQDzooTyq9/r4ZnnzrFzk5iEkW4h7V6dfdS
bU4G1ihY2p8OkW7HRGkkNXGTYkhwaWc/kghV2B/dch9IxiE/yGFhEd/OPRkiCWj6wHz6dwihprcg
oZ0eEQDU8K9d7FbZ79v0J4E4L/BeESC9bQCkKCrndB5Fh3QYpQ/A9rfZrwM9mQ66dQRKDZrSeS9m
rQpunIBevLBOUg9xvYRKFcDkOXCuLVcVpbzpi2An8oMiSIeQPl5Bx1GpbyY1Hu0jsVGEJm4st/SJ
arpGRNK1uqOU2vqnucriWDMRSz4RhlT893eFjstPFOTX/EKYnLGpM0FvpLMnO8mPewiiBCkJ3bIq
8oSzfOjt6P/8lxFDp1zvD8SQGvwkCE8OaNzZJ/L3r1PJFreu/qcwSSahQ0jprbd3MVzxhIAzPGS1
VYiFZLHHVPwecftH3GxJcmQH9giP+FMuNGa0C4njyHrP3MPcTEuoFtK8mt0WpRtgEy4cJnj6wZ+I
KuG6GL7wxmUxAfbOL3y608IS7zKW2kkSJCGfklCKJfDveNI/VlIz3jO3VNT9EhdJ44Ib3JNWXeUF
Xcgn5Qasl8ZNuDzQARA8yzxgsdkUpAntoSxinZrzGVTGcbfeM+3yIGFhM5ktLAm5CqLYfTX6SfSA
E78EiqZ58Uc2Ywrn5A3xzitowoqI9DaK/QuWf1N1F0HR3ARVX/TBwVBVOUTFJLMLks/3RO49PZY7
F/N7KienbZVx4kHx/lSCKgFz6u7rb28OYIHGjHQ69Ff7D3Ii7lOVMMWjrOh4Lf1JM5TWqEzRTw1q
QIF1AlDQEN3JGAxrMHs3P3UQ8hVsD00k4di6D9p6VcMuJpdYwsK2x3+sX+EaxFokA1BCqgoh/4gx
ZAeZyVyKmZn1tWTqWuv/+RLWQn+J3WjBl9ZgOS3ldr8FBNf+zlyjGkRFyK2R142xcO1TBxF39YOs
uT/WSR1tUmoaMWibFc8WqJ7Xogd1gMj+1HrFKO+1vT4xZ0mJZ3QUXxW7vQwVDUj9av5BCQGagEoD
qlig56M4xMF5FbyPb63y8VQKYkVmtOxA6G/hcHTtnDuIRNtn+nvU2VlN1m05BOqosnymSN4+C3nh
FIce1c+1zTYJH7RiqipTdlQSGYdM2WIw44NAsULkCFyN/52IbFxk5oKte96NRM95y/f+2Je3gPZg
vXLqXboJx7377NZyN3/DbUpRKiqvxVXR/p44WOBQE1N8QycG8scg9U5RDe11wS6peCnE/Q97+7fm
SsLopxbLFa4FI7KcMoPp2tVwEnRb1P2zlgmN7CuFpBqw7evya8dWtKBDZq3av1aEriY7WqRTPuDy
pzfy8U6B3lbqsUsHJfvcPgyN9pn2Pod+aXxZ1xef2b0vjsIWUJZitWe55eXBl7muIuIRu140N3xi
k0iQLpOQxEzbLWnH6BcF/rLbd6HmxDZSg+nFodCC3kCuwL9Rdw6t/+50u5BmEJdQv2ejZLjJ/1ri
B0pqamGiih7YeoMAUKG2CnoPl58sZSl6JgD/oB3QwXrZheTqi1PA/taDr5iXr8WYVCFefAKKvoKN
WVA2nGlAAMlfzd/8TI0yVcQGK4DTQVJZFH6V9hV1C9ViyR7lqABjMcEy9eNS5xiw6iADcqW9Uzss
oVSCjHXNyVnmPiXBLqcrIaXI4Gvk/tNxFzpk1E8m61yws5uIqK53R1qA4eMJd8daa/93MRxaBtk4
EOuvKX+ir/+XuYhBbfZ2BBRKRYB5hvUeD6l4Np9H/Bp9/rjAekVRvgjWuwRA8yUDG5lovkmIqPh3
7v2pIFtGQSrboZixX2Vh+XfotOSGWXnajW+iMy79FKwMdEw3NbZZFH5+eHIIWLimLo99DSflKbJB
KD4OgZaQ4lBIWLgzlccaiFoc9JMt5oD+jhaqIZOiio3nETqSCEkJWYRBpL9jvijMkeXn27VC0pmg
6V0oW2qH3XmqJa/vKJaIfyL59cpnKfu7BBWvsbCYu4qSXgReTweyxHtUocESXXltmglE1dHh4eyv
eJftXu1y2rptUsxKz8Hpt4aOPG1dGlFc8Z70UjLcFfYgcEpkFU8vEl9NwDliRKJ0Lcbwx/JoU02p
4oxTmvqPWB39T1nJuUNZ+ToNE+oZYgXep+opg/sGBqhYoBK5LrdeYcX6yj1TG8Gtc21XWOi0xpam
F7pBgzHWvWellZzsO/2mPx2zguDHHFVIIPur8amb+a8QpyQsFzsnsoDliZhx26+OtpsUgPPQO2IR
d29VexmZkDEiJwlijL7w39WacOnWCQbyVa6MDwQ0u365e+fuURqDs4PtnmiSbbplw1+ieDEsDeBH
t7cwl4tuOFuym3zNcR/t8+aOIyjmcxGdzvunvUPfmDbmsyyU8pvnbuOh8Zgdok/35dc6j16tXXau
jDYdYA+tBic2Tnun4YOYYJj2GnbVSftV57ZM/dQ/0QgG+9Xx/mBfpjooUU1XUenqxsN3B5dwpm8v
Hm4H8TAe7gdJz+jc+Uh69ylVtelxfBpeB7fBp2d1Dhg9Hml1f0GGSXZCixsqXFB2KiHWluDaKTBs
V96FRy/rlPrNaBU8NjS9aUa7MPXv/aRPf5Pw4VWDba/UTTpsn5PayIieYQXnUplR0dV3ls4+s9vk
Ntm1gWKBBW/Bc3ZZH9bVbxymhqWxOTjN6oPacBvI6OlKuBJa7VJ+XL/1mXbwlLOoplKPGOy7zR69
4ce14WFmjcshUI5XBgnqAiF9Z9/mWKY6d3dPucNk8nexjsLqL7x59/azTdPqgKr2pDLKIiOyJnQs
7otn03BVC94GZb/WM7sliozNngTHBtKi+vdhfQySGkBsE83sMgXavXSvdjvtVIhFSWLRRIYfQH9e
rEnsSaux6ZbmoNYyo9E8DXjqC1BArimtM8BEzPFJkVoMFewNSwnQ79N6Y4YA2vz2VkewXmuczMxb
m0Z412CXuVjaYKlJfInwffYcpV9YI7v3tP242+9zkJjd7NyOa2SZDHnawdz+jhgFTtTi3D38YGH/
dSnhatq6QfBHVlZBdPEMTns/PmBrfp82D8QvagV9JHQKMEJNTeeU2XUCFfvxahlPO+5X8NtcW9/s
HutLnyqLcsOGc6ZgGK2cKiGMl4Hsh+XpfpD24q83gSGpfuIyt68QMqaNwLy6pVH51SthwI9RsuHi
kgpENb80BV5d4vYhDkujRtSIrJE1Ko1WweFXTYowI+vzWJ+0dsQYJxuKSvy4gUplxLODtYFosUp0
Tr1X54DdndV/8FkNrvQIj8HOVwcsfV4FAsrAKUav+cMQdf9Xy86Dtk6KrCpBI6hxxMiRqr6238Kd
TiocAw7sttNoY/ARvv1jO6XBjVrcXPuf7iE6IEPV7yI65a/qPgt3WMfU0OARvgffCQ+v1gUEju9C
k2HMD+4ETPqD5kBOe/Wh1asNzP8+rp+WBXLUGPB85L/YzYkUIujlhT2fXkR/q63zSUR6wT1Rba+S
oOSL2Ap9lcZJOPFzSOG3I1lRKF0kAArHFaZLuSbPUpFCY+/Tlt8E8g6SBbEe5CdWxlFsB50tpaWM
itFaKhL/PMbjmWVPJQcRAxvDfVDxwfqZ8Efqtucg846B5qAMOMDHef4ijK8GSafOR9IurJBPHYti
/gejDRIHR96aWVevqQrEMzfvkLeZ3OxWftyGDkgHlw+1CVks6/U+4ctbfVX4exaaFwS2l6eMXlnp
2Z4yW2AMfYi3RWiW7Cll/gsSUJImUwRdCWohquaqPtz0S9D+RHQXeKIwUxUYUT6y3OL1Rn4HLTcg
S/JXo5R2zPK8gekmnkcCfT9XqE8n8hJRhixy2Y2OVtqocctgiVGPaiHw1J2AM9TKWrX7G7D02U5J
8gavb+MvdcxQ1OSSX//TV7QBtL8jwleFnUJsZfslKFaJMPNdAfjHg+NBRqP4PT7nzO19PkafgUm8
RsB/jVvHi2uRNr/s1Z21g9C+ajrnba9+mL/NRfObrk5U83BuKoWl0KJfZigCeNWlTw6hRNm7gOEQ
rvRLvVLvjUWk8My7FweY9gUkJSQmRGzEKgxzFlxOSVvdi+xh2xar+uRdc2aSSHYQ6zy1/1KDqJQZ
8WQwl4bXWTzRVHiFcbBq61Cuczvhk69XiGlwVw4+0Scq85H19eiK3myyY9x1awzb7o6j3sPPJlRL
vDeN8Uw7ynwc0TK/Au4UxvkvEDx2lQXIedT0Nb2fE2YN2Znc3quQ1RLmUOKZM7Uea3iZa/LbKXHC
B7q9OlfkSPHoQ8LCnGTjvHW2HjU/RDsymWAkexQvkczv2pCe6Tf5miSjinugXLZC2w1/QseJ8sch
pFcHCcW7pehBWZU6kyjLytvVvACYHn4cHCjRhZlfxSu0HBl9Es79vEjCdD2OXPs7iWxXgEI5aHZv
7Ue7wV4ekxADJOIlL5BBiVjxE4U90fc3WYca4im0xJQSIN3qyetSkaIO3XAtKsoWK6SrtU6lfcRo
Sqav+bICiT0BEb/bMZsfGcnHf6RBebOlYTTclKt3UfDcx+WgDjuO3JEq5wZnKw524U7aeXaqzKLe
vgd+1Wv0swfVTX1ZPKSQIgYg7OQHzB9IAzvagHUa/Vrf6hrVVq1/3jvOhQeMqDR5cPVGxtmujRqj
ZH6f76clImLDxvdpepym8/N0C52x6e4GpeiMJScnoHBAAUEjxqQh2QgwfG/DE4Z/ezZj/7JyshcW
VTWfdwfQ9vGvq1mdztKgPtnizU1uhNnet9DAglpMG2yuJKzolXfuKu6Y3Ol1Y9F4Qa2MM+929g8P
7LgBpeqz8uQ5KWN+ud5jUnuYv+CgfYBCMyuqwFGT++rKcLAFfv9Z0EjLwTFzHyV3V3eb3y+3krbq
bKDQm9LWa/NMJ3HabkaG/3TQkre5Hebp4KFPOParlbC5eNIfMBsc+7WtQ/B8WEHlcAyo96peNDCe
NQj5MuQpje6dIKGz27vV3p3WE+z535/FfrQayL+0GBJ5xQdkW6aC2o8SggCVF5R4fyJ1QIDGxFo4
oCBdxnI8Qw+tarNU2CpMo1KCSXgjxCxMVhp8zmgoBnee/kRKUuWDpqC0cHmLKRnQrRSf5ZJNikcy
SWospUYMXAKxQThSwaYQRqNKzQdhsoiPggNJ1KYCikAY5z4OdEpOJwIW9IVWU1qU5Bn6A9RyLIgJ
pFCwoFJApLlqfCAlddE/RfDk243tKRolkEEk8bTw2cPJ7SsRlZ2ioPprGxfoa9vAptIpR+D+oA7Z
SJO6NK3RKYaT0Br+pr1MiSIbUmiI1FQCqCk85jonVRw+A5Ut5NCrhhKNyX7e4EmMUS1QE0rFKOD9
DXpLvAnBhJPoeDHl6QfE1LYAQnbcoaKgQ0I90Nol8OZlq+hBUXELMiIfwuLzgSYUqkxYZC/Enawb
OwwlaU0yMV12GfoqgU8UaFiN5UT322ILEl6pUxbMonItRli8NaV2RAjj3RBqwGBChtJTFTgiM+nt
sCUziBcH9BfFoozjBLhFjZIEhO6kAzyx+EjoksHSKK9tGF8U1kHx8E3m/ewAxmjn6zedk8/v9UyS
d/7gTbD3JjfVsBFTThw1Lb040DKcDu6TlphPPGqlrTjnaarJV3fynje+NfKyNfKOmqlf+b3QiVMf
pxDSAS3V2/CZyGePTr2DOGNw7xUNsO+AJpcw160gBJaSJS+2DElxubW6K7LGvxMjaYuHioFn+FkN
M4jeiaa0V4AtFfiSNB4TCQz0FKIz5E/F/3pE1XqRSbYUB17Orauc6kM5v6jXy5RAzkaKJDR9klCM
wBcdFPQse2dCdV+SGVXuTar2opeotE/t4iSqEV3tAHygpYjvkXkQuDyTr79EvS/0HVISmKRXxeen
i6HDTB3ERWBJbVEOWl+qtoMuCSVCN5A/m06RL74WXwP8dmA6KlxE9iHwSW9L0FRezEFhEVFb6oKw
zKPSl2pp2rJWbfoGg5J9zwESLReVL11aqiM1YKUNbF8lPMpM7shfhuupK9RHr4LcdjMJgiBuIcsB
9InY/yUM8kckEzkkJrLlr0a+aI5bHEBR6zYdBLysMuQTeIfLg4iR3UOcAt3qQoKAQWdjCK0Aa035
PY1GSCL/FeKK91HIIoUCcg5Z7NdKEkNSurCF+6o9mTJ71fQ4z9zifodwUtiibp3i3bfDCQPz8Q9+
NpzQwOf3W9S7fabsCFSPo0xxSHeRe+eh6CJvnI+0JMoIpcuFnYy6XUC2v+HH2xNQRTLSRGwqkVGi
NwyQoQ81zmlyNYKSpO8QynTpWLjzZlqsjLygvteiAuuikICo9DT8G1J26mDkAdAJU5WnJp+SPF6/
OsGpdMKT6QpLPPd/WPJ66f+WbK7vnvyB7jC5HCzRPHLhX8jv/96TTkzmnqS/LhZcghRLrROYTD8i
hkEvxRKKYSkGhExj9GL+5UtkWSFMSSiUqd7RXBRSog/FYYZTXr8mdQizVa+0kJxIumFYg2Q3Bc9K
jFK5YOaWIRC9xEPHhVZULHFbNA2YHK8uzECNXhUhUWUrwuvJDkS3TsmKQFUYlMjfK7bMwm4BTkma
C6WBJilsLlPmJ52c86WpqFu58nm06ffku8RmiRe2twGbNVg0uI8iBG8d/mOpzq9oqAE7YrwvmJab
AZpyNRUaMbUuSMMCbWqwiZxnrp9D5KuZv/l6QK3lHm8GAzF+JqIG6dDdxwSedZwLG2kXf4U5UXlO
b+yl2wfSXPrA0zQzBLmdN8f1Ias/WwCi+kj348DsK+XL/4uHo7m6KuoX4MyA3+uDyG+hEh05bGuJ
LgZiiWDqLmkwI9waQshYqoXZ/aLnndcGp26XuV5A+ApMgXDnpLYqnkDi6tEvLBTarTohVklTZB3k
ETpWEBzs41CmFtQwUHZQT6G61+xc0Y/sO3QEdtd5RkOmYYWyI0y7UnyqWqHmtPu+2tPu6BlJLZza
iSzal3SRXl6Ct96+8FzmpAJjf/79Cz2ae5LRroZq9Og3NxhQOMHMwugM30vdOrGrJu/Na7MdZ1hl
jYVn6GgSk6uksSN701HE2mqMVUhmVlynQq6CkziCGL0/te/6E+eENF4USmlKJJAh0UO9U3SRl3et
khmKGxQ9yc90wQrbeqtXpfijWwMx5pe1lKgnbnkeI7tBSUVDUTsDvDVECsLhGkPoyqeZlrxC8fBv
o2HgyWlDhnuA/wfUiHIZ165/gowgaoKV79DfxctJ0sT9H4I6kzxxEkf7+nfkqame71qvk5uFtz++
qXLW5tAIy3m/bjB72bEo3dAFaC86bWKyLe01MWEdIt5WmZ6wjyL4D5xWTrM4ymEGL03vBFr77E2+
DhGbFF9WAvzSbFbn7zptngEHDgWGCJK5tf/6gFIuYDDmt5mGDUMJmdUwXpVo1cwKdo3speT1pMKA
ioBLSgqA/woWobvxv/hPhfcMfI6Sf4oAeohT11VZVcph7L9h++azCuVybFFpGvs453AWF5cvt255
sxtvw/JcBk3X6Y1miF+qn+s3VbFEN5xbcmoK3HgzFS4PwmbvN7Ig1mi71HJelIexuSbBNDo8UnT8
zFcGrcNA2uwLilKSqZb6BCP/OBR+DKBGT0ngbJXRaJQlb/EsLyNWuY2KI5ULwNkidUyCeyDEyQzj
qDS0hiUOteQyXHnY9M0w70QoNTiJIegEoN+o6RFz31qX6LCMbUAGii5StRWXULJxdOy1/HoWovfi
guuiy7CWlSF6tCKtkhviK5vFjeXTQljUCBUUiasqMYS4rDIdwfyZCLIwSIQJCfx8ALYvtMd5JOIW
W51WRe377Lxa3Zgsei2x0kQKwtYt1M5Mt09u+dRwdeFVSFYpSFK0viyyNQbeLoQgdnAJ+VjGte4q
elNspsjM9AwYshX3Poo7b+rHbcRCC9nUgnR5H/olH3I1klzz01zDKMgI8UADkEvdwBr+rUsUsC4N
JI9AFo1JRSN8rgtDqyIOLBIp9lE2SNllK5VSzqES5qMtMhI5BYmJRYSvaF8xvwDSAiRVQE5wja1J
3n1UAT2aFKmTKfcRjKp+uFkQOs6GHbwK8R2UC+K5Rz8O0i9YAwjXT3eoIbJYLsTjdafcx0YI7knh
4C5cUO/vE6JnHZAXwiKAHcA7zZ4EoTnexrcy36DgCyBosKkXpaSica3wEiUeJd0pVfmL5VRRlhZr
jZjC/62Zm7UJhlJxvCCNgZSzUv0jpJG5eOqCrNZ2ulmK5HUBFU6rGKroTNxZjS2doXBDzpV7o3cA
/xs+jfBNoEHRLLCIQFWKCF+f5W4tClGu3s3vp1RgWqRgh/B8GqN6hSJ0z5sl5z159/9Vww7+ba60
TB/k1tw40cHojkemKWjLYFaqBC90+EA5XaCbKkxqq6LqNmsO65PMbqnka0Lid+DWbVbX9XTfhjVz
ZhxPNTtRCVIunS+hlBAS038qD/3I1ZhmKNldlMsVt9qV8kcnnG8FLwpgEvLX/m5QoUAjQHFpFDWo
hcr4GyEjpchkmAYiJOt2aYhBRhzlhDVGHTxWEnxKA4w2502J6dXRhsJyNVSOrFC8IIApXSIuUhSr
lQ0GMpsT9dcfNVqYQbsSPQSM51f0HQy7fHJ52SfLSN1ysn0r94y70yrECH7Uog6YBVe7amv4k3T4
AvU12ATqDLYWAeAYcgOMz+BIccf2QUbEnXliy4tmXyDjEpjdW3i1asgURzHfSH+HSnQn8oaim7LF
UzSH0PvxoDYH5uDtWU+2LY16WWNBm2E0aS6svjQnEjZiOXrOkg7R9nBsj/8jBCzV1FjrkbigYpfc
AQrhzA3fOXtUYZd2H/Us1DKaN2NVk6Yp/lHSfn64SOygKlvrLdIlLHeOKRSMH/tILxS6oeTe70f+
rw2ljZw1JeJk6p9aw+ENzEO/roFfams6c/GxW5kbkqBAguthBi+SFBe16W59ySOL39ffaNhrEml5
VsSseCKHzQnitUoJ5pE/AuPBNRkixEp+c5KdWuAPlaja16QVtFHGiTYHxFmrdWyd83xUtj1dvH9q
dXGV8MxBZCK+E+9XKxGynY1IXKUuJa6N+dOg9qdLoooBgKTWLwAkavwaMyaHOIJyk8n9ZOSno4iI
Ln2MdNUhCIMSRqXnKUdXCqRNpEj8xbpQoqDNZwtAcmvn4JoIlbA0o1L/RMl2O6ZI+xV/HZEQl2wB
wRll2l14T1rH8Z1K7Xl8GD6n9flzmk5padUzO2kvCc3OE3CEdu58VEE6amDJz1GBKtdR5cnYF4rG
TO4VmoiPrlADGQLpWqgU89MY5WJuiF/52MspZW/WJPkXFmuS8Aottr8+DIw5DYejSCw8Ra9F9E+B
jaCvTk5CA2SSZO0aVPTalOTe6ncK1hVDTb3OdTuF8RAd05CVml7ROUjLrXrzHZ3btnVv0NbUqIGY
H0FyxWsUwEaQp9Gjy669IMOimlXIOX5bJHt0J+kaK3Z4pJDd2l+ybqBs2UeNv2rX9JozkJd8p1eG
rRuhdVwD7zDSoJuAEJAUicwiNaUCCKEde4SJJGRX1rMvXKEBScDdSRDlUKE4ucMysMhNc3Npswb0
Y9eyIM7hFDqjBmpCijBhG73kv0XowThHnLIKdQ6b4IPk5oCXhPwk5CHBkuaSNLNSsD5qDGFIcWaT
Ngi5KbjJRwIjNeWzxQ7BwsuAy7hPYuMM8Gfbweey4c9xjT4Yjef2CMo8FfvsOlhIizab4SjF6Ric
zFfqIi2irL8PVjTgQXZy4s7QNbDyW1tX1gl7J+VACt3oaRghVfolNAx7V3Y+JZINerBAT4X0QKpJ
ZfiF5o9WFtZ8BWea0gJQK4GcvPmoVz9PTpkSGGo6ILTk90mKgr1g2Y//mtMmXiObw/x5olloRn8J
tJELxTihdFnnyPI+DfYRBFwNlqMDLiXmlv6YFPnRFwX39YX4Pp13uJfgb80P3T1ajT+kpwTCUXNI
nPSlSuCKouaWcuRuJt9wY1Gut5D3Mt4bX8kfJ0q9/fC3+mr2TEnalQG9gb6KbKIwFl1c/pLZMUhZ
FCDKjcci98qwD/QXKm2TJhs8UvjwFFbNu4Ip6McOArutO5bZn5ZeRfvU4Pj/ZuO1i1n9Gh6jfjJE
SgCjEc+DMa6s8HhC6sm3vqJJnCBzx3zsB6pYIeGdIPqiCoIqO5Gnc+2dtbozq5X58tklEVFZiihU
3hB8p219rdonBgo4JuGZgEuBUvG63Z+G8pwn1RJhCHrkh6JjRSG7do9QTpQ5s3bZt3zDPkTX1mVS
vHye7ixxVjbgGekVz60Y+E6hbyUP2tW/3PhT6M5ZKR4+TU6T+ic36e2S1H9HcjvmlbCqxMuQ1+LU
9EGDaKwmxBGnmhkmQRVn4HtwmuwiBS9JQJUuwH6hi+4ioCY3O49u/cZiNUDYQaaCnTTAIacPpc/Z
jvJ3sGTHrIbu/+NyLnPvC9AyWlIDTHAiL7ev8gbXk3ek9oNqTcgvgHVAaCcuJkaeGdkX1ZoSNmD1
9rXCFVmS4/TP8MOWzc7FObvSh6D+Wrx+uYeFxwXXhugqRptgYQxYau9pXUid6bFrNy/hPg1f8ehZ
bp0JbD9+nXAxZSDomK5JifCnBjSZMoxIWFeUiJz71d0ud/fOQ7Z72wPJojarFEa1yO4fujAi78Q9
Crjgi0wxZ1o/57KCKPM/NSm2NyXSKpxIdXJer1ifyCaPw1ulBXZ136y+Y4fpy0vqV/VHGraiqB6c
7JcgQgZ/ZOP0yEKn5NJ9jQ2SZsFMH9KBAh9mwVRkq61dq9CurVW3zCL1grgsP5bEzQaC2G5YlJfa
5WEDEAolUIiQkyQInRxmWL1JKyUK5Rm0wkrS/i/iZrV4eIrNKr6eqjpQ4lSl0wePLji8Zi8NUQzC
GYJfr9mupRFw4+/cNck00CDe/1BbY5D3ovsyuljat95ZCXezGh+iNKv9gPre0JPNCMr9bCDrK/0g
f0GUBNpAj907lxFukZErrGs9Y3BeQOf5+Kt1qb3lyV85ZYBeZyFmg0EWvAPLMz1x5A7tQsa/a9dm
bNfrHQ1eaILX3bJx0n6humodaYcz2UA2EtiZfJ290qbefkL9QoKaQ5zqaqB2XHXKI9oMdJg5GYML
67wW9Fire6B/cTtdX6HQo9qUtl2K+2vAbhmqRYBYGuJpoNXkbPWm/2kB9ixx4v9fnQePV3Lagjgj
7HYcHV0IyQka7m4jxrYY8RQ3YTkMaTtdRHY6I8GtkDdwB1FUJnvHp3jsoWJBxSEGRn4l5LM/suPT
XVJupG22bG+jKqGJC1iKLlGscqVeygi3kUIUETc0LDQwlD5qYOlo9ArjyML8R6mzRLL6vYKdrsQE
4gsaTDwE9tGHbz88VW7JqdCuQY5tgsfi60olQQUchfDCuOtYyz7ZkbUZnx0q97borjQj8CDi5S2T
ab4cqn1yXvpyDyG/TRVJf5P6qIh7V08EkbNnzumVGBIr1H65sXxz9cyOxZEFMqhEFUmsMMCVVCap
Zkedjk/tXeeCWrB7pgLOb27peKCeBzKWlBO/sjDBAOLzKFCSwaqQ8TO/oeMpoS7BInpL2+rclkmY
BQ2+0ltRwwxRURQVgfRzkemeJmulIaAFwQPtqIITI7SxPi8PEPhqs2wiEwq1Ui4GIfi2QPQ8VSYk
rqK876dNJ7m3quCU8P7qfGIoCiC3aEEii6oz8k3MS5ohVRVCEl4waWHXhY8vcLV6d5A8VgnM8gwL
IVfbg2ysRJnyUtYlDjK9jRpMEhfBPjW6AlRkSgH4PsEXjumhyrI+b1mHnbp3iFs634Qw+RoZDk1K
urUZdM4JAL5revfR7YdwsnungkbNpH+Nzhw1e0U7R/f4c5uU4TA2Evv68pM+0Yh0ynzHm0tnzfDK
ND85PMzIOnDJLq3t3RkkO5uvYkBROKPN8FazoY6O9rDs+KPGX4O0mRh9Vslg7Dirv9WfYQXnH7Pi
nH/Ks9sLf9fy7BzdJg+CXGD2F39+3vqfZ5c2mecovviw83iUUKZ6stMezISK3A2q3Thrwd7bU/fN
7F3D+8D+4Oye/rvimDdn9+xazSC3ePFpN1U5hrdDN6741dhP39NGZt9+LBrnIPuL/WvWNyvdfTLJ
SiFFkEbdW5HdnfyaEcaXflrvfMq+QW4VVKMP8RNY5OiOffj98wjLlelje/4ug9tdne3Rvb3baeqt
Ku4rtq83VEVNugNB3DjQa3l6IuIGHny3nmVnS6WGnRh7/a8bOeXBbVTbJkQOOO17v7z1ale/Bpcq
8Rpvd0VNvuad7+7taV9MJ4PCQw2HrL/JnWrd6u6F9qruyuxcslZ6cZsM8aOLx07tgnq8ZYFHbGmX
3joNT1+H3/28/P2stLLZLrqDyJd8niE4OuWHk1TnZ+Nil8roEnGq2eC/A/Zeov8qtK6K5d7hUYLb
fceda2Q+Q2M/uux6zUOwKreboIg/jJPchMQY1BPncB9x2qWbe1m5z/Az3G3KVHjwjcD1YZPmDd5y
Ns0H6k5sN5nfKD9S95r5Dfxzob1RBPYbMbX9+gMrDchmolL24prZs3ZEnJZ78d5+03v+WA1v24HB
1M6mFm1BV8MDjoWfo5dCMBnvh7VNjeZkj9bTsBvA5oBVmHuq+yjcT/sqUJLV5JtiwLnSumTwQ1oM
Vkw0XgQCZef0frrx0a3VnfvFhil+712gIG1XXrVu2VlccS3TWgrtLH0TmN9niN0TegHDJt3Z98w+
ETv18WfwrM7Vy5A9wRbaBo2683m7z3mdZSS1y9CD3XSvzy9W9L2TIpaj/RYQFlYlfYuIE3kentSP
1vm3DB8D4SL0H7N19I2HYy1p2rzql5uT29454S5EHMtVxtdoXo3edfsMCZ/0H+4jEjLimf61d9+U
Vu03yT/sHxQxv4/po/fqXcqcTMvkMc6q2sr2rkGJiUATXTuG/Cjga87j4lWguK2cO06QZTponddq
3b3qpPNSJx6V2vXlmaQepTc51MG+w9tEF4H2gPoCAWSls8fGm34LQbKpjXaDP0hFA9ODMj3CxcD8
xqYmvEWZg2EN6UfeADhbNL8OeNO82aN29uWO2cWuz9qlErGQxaHhfroiBYaXn+qsgf0owvaJMV3h
1oiqeZ4c8VtK/zBxYVRiy7K5/dJ9OiTW9e9dFEZtGk+PU6+8hJ46+VwofJho0iuD5rg8hpgyzIbn
LX2jD1OzXxkni49TY2nJSzvYzf6lHs/x3uyC+td7iJfUe2N0rrDpv3ZI32M4+Dc00WwDlFiOpBa3
Ruv004Rclv3S1+zrGj6j6vQxvU7fv6+v0/KOSn+zGt3JfJfnYUzn5c8ko8Et5cDedvhpEu7yK00A
1Ip9Hn7qrUrnde0dL+mkcjba1i3xbl88+poO7xcwfgjyj8WVxWaB4B8iGU4Ze/rVb2vt03433VVq
9oPm4myJ0W5xi72nBQLqnOpQSXCtiYHfrsDbVvBhe6BY4L82JsRLRIcbizqJujtfIH7uq6uQdtTn
3oU8DQuZR6t5wn0A1PG6b9V6b5meyPLh01r9sWBXKeQiDMRBFMtmarlU1ukP33QqJ4cMt0YbSkhG
fx8Ki1RPv6/SQVChxqIo81Yf/fDRJSW/EdmgA6FbBSLPP/CUU907JTaeFTC6Tbb/pv1MnXKG6MJ9
V+1mzTMNnt9OgAf5Fijm7hqGYxoyPrnA0yN0Iu/HaRPyqoqPxx7v4ubh4UVcVSfpfGLqjdZvR9nt
ST3KCi7zd1Th/YyNnw9EKChPaNtp+dP0LnW/ZLoJ0zBxVxcnxW4Xof2F84KR1joOrWBL3ejZJa1K
KVOK0Xn5PY6NdgnAkzqaf8KUiyrztAxx8KcOFYjQrNqybq0HxsG0eXGrYT0sdx/+hT6YsRwFYEEj
gQwv3rXHklIPYq/Zl9Ef3AlsNgUEIqBtf0hEqgEaT1iF0A+n8PmOv5X5cZgMrr8MskfvQnLSm75m
5MjIBck/KDaVnOv0/HsMHwdntakmLeN3B0/p6wIXhtAXvsq+lWX2nYgArwU6QcDq7ADRUoi7eiKj
Y+BG0UEsr93kQ2mMLQ7IXtS6tUWtGfm9ExFR2ABjpOIC+qG5u9gK0yX0j0vD5BalE3Efxoq0mOfP
jxCf6zZpK2bFjBsyfXrogAmrLr7C5AdpZ7CDzFml9hiTN1IzD0SXLvvpsNlL+A5XHgLyBG7KDcY4
BnuYF4FTt++drX+k9PxsX/HJgUsdXnEoFuhbD3ZgClaAhVD7047hkbMU8jn29r3r6AP5karp8gFv
zvJLQwwoYNXtMBS4utOyg2vttWO0r5BPq2HZo/1Tuy0Gro9RJAVurOjZYTYnsosYBjGtpTDToZg0
UpR/AZOhVg79r4SGsOGZzjH4+G96g2b0ICYYlk0vUTShF7MKdu5G0O0+oCWEREhPokXgevpTqu4C
J4bqhKULEvfPE0ob/UdgRHTeAkO9UHtDD9Muh9a4ihHgi/sv7Q/zxj31r8FpzULdoUw0YCYs6uNS
B2F13HpiNcKmRAdkvqAsRkN7sOaDh+YULQrtNyK1bqwzq1Qn2vt3qsBQxjFzWZF0q2c9Q1Iy2N6e
mq/6akFFxxC0xMykK4Yfk5jvqfwe/QQqK1MvhZkbc3t5Ia7YNtwNKjhfY0ni7TviWoNsIC572wQm
QEdd0xe+BC8gtuFmoKLGfIJLnsH/hX9hAjMJvihT563x63Lk7COSQ/V9xkCz6S2XQpAOAx5hRt3p
AFCK9r0PmZ0kBU/cNd8MCfCH69fN34e1uZqsHgYUCsN9mIz1rtEpdKV4KENin2T0zDrzA0ILBjG+
6oAjjOMqk78F/uhVqZ57dZw5VCg+5jFAA0o54wQTTujkPqu8/0dRvEcPNXVsHQ5p503XNi76WM+F
WJ9EMWV/lOks3rlYXf2obZqDbSS4Lm517mlkdV9gGEou1R1LLUCViC72tDFDA41CyeIpeH8cTA+v
DhhLkoIgOuHWPHmtajR+kko2QTzAAcfsBZ169PCrUTI/jd/TI5j2uUWMAPmBzua1b9a+e+cyr+MQ
8yQKwXtuzeKLASRJZ3CdXD0qp4ikkNgsDm7cxwyLxX92cbcTPN2im8eaL8oJfCEywBqj/R1QkPKa
X/uudBbgot4bt7z64B2R6/dgGv8mKK9vPfxQkQiUkVcenCORzgXQB43+xhhjlAdm8Orug2f4Qpg2
wtOFtXYOIztS86XTuD5j994t75tX//WVRNbyAKK02P2svlmUWb0NVr4JK/Orl63NJaadxJ/zGx1a
EDn9QK4mpKvFLWtRX2APl/QPs/fY+H5Myq6JKeik8oeRzqqL9C3BTgju1tVJR1uoIt+oi6a1yX1d
7VwhQW+ay4R1BQFh9CpaA1vjNESBAvnzGF0Xlz5xf9U7dvfEaZQP6gvkTRUS2crU6L6EAPVK4+df
DZqZm2IjaLWbvdIgC7DMHD9Jql2C1vTequzsBALo5EKmgD6MGlJ4DOqLOpsejL5xjZNclxYoqGqf
lrnYda67FvnhbvTFzsxenvZvaMLAs2KblyclTEbb7/qGIOJcbvEyV4rUuBNBQ6PUSaj0c4uahNQX
GxNKRH0HolimISVJErDhgaLJhJoDfeY5hcfE6lykwVt/equw/mz9j6jzWk5WbcPwETljL7uISFNU
7DuOmAQbKmI/+v+68VvzL5OsJJ+xwMvzPuUur81zeh6Vv+pcrbNR2xTm52HSZ4O+OhSNZL/99Lfh
7edZd9UrTx6zNyYj3q63WqRwBWsy3P17vw1almlE3FoNqYOtdFLEpTS4hs/Ra3yZEe3c2ixZbkPo
11Avh7shai0r7OfJteHWc9CYLCKJWzUaN+P5u3PvPBUltt+wdwa1Jx2c8x/qSrwPKpYL2+Uwju4N
4xM+vaOP+lr3Yz5RwRzQrmMO2bsim9gIqERYA1eWgVVdriZPzhrtmppFZy0salN1W4yTPz+1n4Id
92nv5x25B/qE/mdxd28bJgFB2mdmxgyqRjR/29CApofpqreb7vr7nzPTjz/UpMJnf+elk49fXV9D
HnGW9s/da0jaiGe7zax6CSzY2gYa4z1BSVCZhvvgAPQXsdb+yU/X7Aa/8bDG7KIIt2dGW/MSYg8D
8vkY7gmay4QxzorhGWUjynTJ5DOLAURPHsHRgsu2pycUu1UCffcTrS7GY8ZKqaALMomHD3sfvPus
eWquZxUZ2fek+AsnyNshKcX1wiqDGJr+pjD+IcfR8k+BWz8nMUDVKOY875bc6/XBeTxKm+YboYh7
t0kYIWkcb/04pBBMIRaCNFgUidmQMmXO/QnjWcGHHtk9MizzP+hGg8hmhBEVaMsMUKYjZHQx+1uU
9kYcnMiSqVxpxA62LrEBPIS7LVulAon8aXIO9Ngliioz8xgdM4cdQe8Yr35XNF/o1CCo4pc2TeAz
XuMniUqL5O9qHSf8BTklci5KQxD7s8rdZr8UVHvlYcFfrXez26I5ulrPIQMq6JLESXdrIijq1gju
9XY6rFODXYz9JnXjUdqv/75/m07K2jxQhFLWHsHSou0VPZdV7j3hx0f4XnNheXQOsmGFDj/na1CY
IWYbgt4P9+RWLIP6ogSEf+XvmUCESJE5gG6RxWX9nxAr5IxxPL3z8DpY/b1hxgIk8GOP8Do4nDo1
husbZHCdBgrXbmlBAmGVAfGFlXC1bIQM0JjQ/tAbpn1rQuR8c3g7osk9AjTVdr3GaPeCC0mUOLyM
CuRHlgarhZormcTL1uhmQxSpL8r41SELhF4ejH8yCRTPnsRkRHALbZbGMao+2/AoL00rLdgotjUr
xhthiwaFi9lgsd3MUq2bxe07Q/VFndlA2qkeui+yGP5+377uOgVUy/B3aNnHh1uC7CW63kPtssfR
3+16H0hkDZM+zWW+m+2VwyTe2Y5DScrs+mqgx397sGAW07wiknyYTFA2x3ado6KDxdtfNocPEi8A
7SH8v3ERXEZpcxrDZc6mqb0aIih4GF2d59/O/jgYw2+aw71/75IKuocpEoVoqd4h+u3s81rDP7gd
U47+lbr5Mj7YyYQrswDsEaBetFrAYp01f5D50/7CZdRkZ49QW5pwEQuXk3Hh7wMm3ITUHhPLRQY4
pwlSYxFPYKGOTnb5KWxS3OM3Dhi6fnlxX+x+X7NDamwhR7RGh0nG9XowDHgMsAbAQq8WtGqteFSu
GSZreEeBvpsdORar3nzrfILapjqs9ipwGSpmoN8Dy3H34RGYATb352kD8eirfx/egor0/ZM+zeiA
tvHgvXxFkMDt50T8YY1ZZopDv6tFHR9yKOHEo6gyQ19uBhdlpPhFrY4VAjwI0NxeOiwg9DS5kw7x
lFOaZ/fRKeSiWrO1QvGyr2M6io05W0evsVlNUM8kUDc2THWzNeCWfg3WN1qRQ2gh0NfPk1Y/Ybbx
sHc9fuptrdKM1Xfjgxi1A/vTBDFRHBwhua2cYwA3Yksb94maZDI8dNHko/dViCrejoY8V5/609PX
7BImKFZfwjsBmot0+EJDYEWgpj3XPQO4ZGDysRCXpEdbTttVUCZsAFhrlE2m3nxU0AK1gMUMyE1Q
LvqBzN4nP7k6iq0trxQ9kTJWXxuZ4dO4ioJxYd4K7y5ngiKS+ofv6kii75GnxrfLEulTDwlmzKco
oajIuChKnL6GTiE9qQ5RgvePqjQ4pxSDNPM8iV0u5rS7G54nxwD9Q5dltvzA4afhjzAg+IdBMqrM
s797p+LQCWWe8iPOeo3agS/k3xQHW5/vLupXlVGv5t8Tj+9X/dbPkE7ZeZZ2GoODSY/sF7LdJPVg
8G0pmOldqhfJxkocbcHol2pwtUtS2kEm2K+j7M55je2Hf+6jA+sCznPTPi4btKJNUScA57extV8m
v3XGJ4DCFsSc1ij+vcNPf3kQbVgIcMjdjB7X3dtPMrLjDNmoo32En0uXrQYt/+wlMwC7s9Q+cxcA
UY5EtJqjep82BCMm+z16dwsMhR7WE2HjAkf+tUERGmmvN5z5eEQeTD1bRfkQzj0YBa4v8P+agdBW
AaA2enGJcwUkv4U+HSH30OdXZRZwEXYJ6gZYCZYwUxuXZgVyNDhPkTCD0M+z3jZI3Hs/I99Sol3R
BMhET7I5YKMt+RwdTbE0uloC0ggicTwYFZUMa5xLYfBdwHiFSUYAKiNgYlEyA0zi9qY1tgCzyrFG
uFQHVIhjFXsJ8xdNUZfYQcBoyHnSl7FgRe+pMC363c4D5IEj52vxxWPzh0Fk5Q8U7QwHhBKPNoIG
A//f47tx2q3MkkkpEvdChC0+Q7j49CPELhYWK+U6JwPjKZkmieIAaah//Hmx8TCXoE46Dupug3mO
BmYanUkrRp+MVCmHHhYpvZVMAbrpn+/g9ij1f4SE1VjpCJmKPZRngPKd33TasmmypitVh0F+ciTn
KvhPs+3d+ZLMGEoCJxVxnIkvTwHwkrkek0WmggItcVQ52JwDyWcQ/zkur3xIKCa67i64GmMCuwhG
lRLObPkNPyPed84dKagKnCLnyxtZxXckKqinbkLe6kU1sUkRnfFs9EzPxLrA6uWi/6QpUDJ6WK0g
c2Ux3bJ6VuAEhmOZQIh6GEvyP6vHhEs/cfKjCD6GMzZGD+MSCUMlhlN18BJM20XNAywZe7xByZCj
2x7eb6vPzIlfiu4BkUPribS83Zjh61MSXQQiCLQnywHYz0JZmstG/mw8r6ZqUS/oyQGIVWMtT8zG
lsGyxwviH0W2GTuB44jZALASbsCH9RJYQWLDwnGiil2xA4aEvW3bAqf0sVkuCD5oKJohRMr1gaou
wz1k3Nmk1dQ/S/gd9ebKPFmXYbN/KKjL++nVj6mr4/4KSOXTLG0qm5t5oSPOXIBVFONhsL+a8bq0
oUWJXv/mNZec+W56mz82yd9t8zgAETMblU6l3nnAlR00SlYWkSSe6A02Z5fudnj5bVUNBiQXNwmq
9qeHd+4LrIP6JKBsELrohi6gE9dt/9GYUC9DUDMUiW0BBH8Y+k+zjscvAPYgpA0cVBBJ2hlfgJCm
0/+xIVIj9jiXhD5fyx8Ed06gYMUKCAF+TH2BfGLJWddNv875RMI1aMqtX5FO8uh6gO1YImnPfP6q
Ga4QXIKQZTCF5JghH2XJEQhbEY0hl4lm9V0IZsmAzMiSKPZo3BJRpPkL7Cy2mabqReinSFjcd68G
+EyI2t2QJjPXuQbIGe8CnNTo5a9cih4Gp4DVaBbzV8LNvYCYQ+fGboANnEfjkVhwPPmhc519UJKb
40CI+gpoOb1kjZ01Ja9sqbklLHXCrid/mhzCTStaXTndgeCiKe3B3v8cGAqCQOjptcvgQJPcPHTy
6ni9wlYC0wcjnAApJBvgvVx4WF5BcAmyJRZiVF8QLOGosufczQLgDRwj8GSyP/Zq8JmdJ/vwMytB
4bwNwEx4wlIcESo6DE/hfvMZ30fkxe4ngvUZbHl8Mr54KAuGs1sav3vibJbXD/9EuK941Qmpu00i
s7xPTuF5Wf4V15+d3STz6FPkv4DvJ9MbjgPZ9DJGNNx9T9P1xSn/JVMgiu0M4tnFWlGwPvvsJQYD
AAS0rf0g6y/RBUCcuuVhTzAg/e0mJLNQYXnHoA74qpNZMkEFcmiWJf2Q33SQdi4odi5fneAU/Oa4
BL3jSwX5Arq5ZHkEbS9Ug9x0THVk2dL5PJnjaOfpId89/aT7CnCYwyTZzCp4h9ItcLQ+QF9y8r4w
g6QjwzY5QYKKCLTtgaF4twFSElyknUbviqcUJFY0gkjLM39Y7imPLxnJZNNTDg/QxZE/IyQDzHX1
qvjjjC2a5M5lyeml8oh5kCzRTtA7pbeLLBKH/+BxWABhkqKZUWJH2lxrVuwxxjcEwhQWN0o6BGAA
A3oVNHnNqMpixHYzf1peEgF6HHCGuD4IrQ7ky18UTWGOi9qus/B9UjKyCfEQBGc0lgBaxYJmx19y
TeaXh2L3l26n1apj/j3q/7ErR9hN5mR5HjWKBI2AHavNYczmgMtGpFPNO8gv4D6FAvfIoUwdoErq
S1IXmk9Q49prrxV+EGfx4oOgBKYuxKz2KkFeOXG8KT1SFXyGCqg4h2WhPILUt46/bgo2sSfXKW31
N/5FxAeRILRqtF/zOnXQdNNJkjCK4piMnBXNdALFdnx3FBbFuSlBUGH7accjIWp1mwuxI99ltoQv
vZj+iPlyQJtEO5SuLgMqsgYgl2T4ijJSkPlzVJiXWczMDKjn18koHdKpovk6rZ0MDG2YplPvvXuE
ieErPDOVVElFNhRjM0nqu0F1XaFJLFbysvYcaSh4YkBllb18X0OT2CqNGbLGHAD0MLm7bnqTWg/E
Q51CvnAEMLkRXEaxXG9bqFEsypa9gKuRM896gWFMsvuPbKkNO896WPr5lauVdnNSfuDxwAuxoPEh
VmqU2Kzkiq1r/WjeJ/o7XVmsbaYNINdy6IsCpvaVg81SgYYnkDZryxPuHJ15rjBc6rhkjAhYC1eO
4rHA3JT+ZHUEYiTYERCDn0BtwXYOA/7R2RL0nnSg6CZWfwmh1Kj0nWpkR2giXUPSUGDqKRj0Y1hg
zt2JrjpRxwFNajl2p632k2ZKEQOWl38KX0xoaYX/EkQb5ITqDcac3BspxQWaf9MH3c926L7C+6j4
SxMFmfYmEXNyy9r8xCLjnX+Jqqivc5OmIBsO+u95LLI+Pt8IHxR9rzbI3oilww5DQeEXyjJGjy3A
wMtlFHFG+EeEHroDuTCP+DnFZfG/bel7jAMipa54DhqBIFKWzdk9DpquIp6iSH66dGEShIi9WrUU
xjcgQgcPQSx8eEpGxOnq6aEVi/OOPFj/F90CXkLcGY8UA8ZSEhBrrd4OdJ5P4YlHRVrJ5J2I1MS9
J01zoHe92YAgakNDlIWrSIgSvhbdW5BbKUgxrnEWfeiwMRw6OblNABeHRTvk/19j+j5gVCg+3wRI
9EG+Y2ojcQwBgf+ZwDIdAaqqac+XsChE8Bsl9AKQWnFPZE4mImROktzgZA8ZH5ZnF4auVCuF/BWC
V4ST/BGFKT6OROzb201mNgU0WkVZ1SecRW4aUaHRwUu59HjBB0Y3e5cfGC28aR/efqlOZ1DI3FOX
EdiyvDNLKOahVzJPkjbWdnVvF3O6Ib4Y8tL8FaNdLCkdNvHBNnyk8JpfcKS+qnqicDZQ9ljf1u9x
bXId7oct5i9JJCJEbi+WIxSvAFpr5mtwMVUX6IZ+NMVCwyxdGO98xXRheuV0opojfpew3wzfGAfB
exEJjK4nirkSmRIeUQxU8WWYiAcyM7uY0BqYRc3nUz0e1BRyzdiCqASOFx9kFB2ZC8Lf37tHbs3o
hpedZtqktlnw6j7xmwXYY+uENdG/5ayjL9YRD7QsRii/oO+bg4/Xa9nRgjhPzGMH9drFyro2vaZd
9m79pxkPilZhKOGlu5k4d/PgwAMnzEQ0Gq+2SIJiY29W+jU0o9n61AUzLaK3ZoMPNJFuOeusjjxp
Zr0DdDmgd4iahzMkeVKk/EFX8Vd2XbLkCB3n8qtS4BdJVKtWRn2IMStLX+M5zMvHXY+vb3/dX7/N
lRbXi9F+k6fV4l9DEZYTMZaEbuiGIZNUm0UTsnz6IOtFyX2bYLkxLeRHUOaCYYM1n/AU3F3/Pe3w
LwyT4EaBgJe5+5BPIAjqXbB1WXxt3iaiLe7HfaDH9LHBIJA3JvRjDpNLtINFOouXFMxRIvHFXPlE
IVifGbQNVGs7qIZYmitr08xzH34LNQi1FuZ0kJzyHIavchiN0fjUIdZBuQBjZ5KPhFyrJ53cBpza
zE8dCetuPbBrndvwyGUhuWqG4eD5ReIrG4+RXBPrdhlsP5f8278g3yVM/6dDIJggQDsBv60AgEdh
zkWAckQImKw7/YU/e7Ibd/drnyt7NvhFSVbbmGo8ylHY3QlptNh7dTwVRLdSYiNyHnovQV6T4g4h
mqhu/zYZ2aDSPPxyKr//IlWUvPf5mW2t3fLcJS2M0JDgc4+0nD7RgHArHp8ojOK0S0YvpK3qCbZH
CgapZu3sL+65ME9Un9CPgOTyvbF7RlGefrEFjwYGIrwCQbBgFMXwI2L6xCpqIuu6G0ujFVSbjzA9
nhAiTYrafIA4KSsJrXhRRqXSegNEoQC40uoT6VcL9BvHHt2vraMcKrVWqWtR/AA9ROS5grB6eeWn
JzsA3R6MsiXK0+BTcUu3Q3vz3xbHa96a6JTw0n9HuAIAMRXTs4MCymIGj3OPF2QVDVgp2nGlc/6P
aJQxGjfhQSC7zJiflXEIV52Gc+ntXYQRTr0DUtP3H+0NIih8qE4Zr+87+Rqg67YF03Ew6xH9N1ce
ltvhqVcUgsMEIbgsz96zxgI0XByuELM//RKbgf6rbhZ+BsEFozGEftp5dA/hdpiEyDAMz4BD9nRT
gJNAs3t7oKoWGKGyRQHEAzN/9u4zyRIW7RKB0fghaDZMhUC+iOT+ZR1wRaNryxNAWsE9WzENIgzE
lqolNsrq3z6oeAQjfNRq/9ZNZH9hosygkOSbku6ls6U3judBOxyGEvv+E/JCT7Q1eBJBY1CoNKt2
3WMgbjxI+YI4zIK6/eg/nWTwmO5HWwBgY+Cq/Wyw9Z5hGlwnO5LPxYoL5GQk4c6szhKr6h0CUfaB
c+oNoYbPeB1MQ6fqVb03ogKsZHCnb79BCZ5YKayVQqdcNqplluaFGfO44YKXaZVd1ukNJjLbXQUD
Hef6wV2o7QOYbdFf+0u4//QBr+3YLjOLR+oZVRWizLbe20/jZ2e/lVTgymGyyxAP5ygUhpFVbo/p
ALIvdrHekLJGqY1OBptH3WA1dkTpv5sLKDuwcNb9uNuk0mGLnkBLkphW3Xv0FKel/0YgnfAfRrd9
HxePCrEKNCoPUzVuLgDQJZSX9a5dQ4LvvlhlZt1/Xoyu7CLkQlJ17nsjo3RB4qJqVlomEy0+SsAW
iWVRebH6uUSXaI/G16TpkILy0XTKLMLfGyTDG84Wmsho4EboVa2eEFyVcKU0eKm/grHyL8p9ilua
mbRsSZEJLd+mgRJmJV7wdvMCC3lWD38pB1kX0vqAtIy6hXRPxECKQTFVSSPJBhmVjb81kSoKyZCf
UVPa/qjCYkjXEVVl3uxSj5kUF2LsHx3VZImxHWO6RREElWE/li+jNJcQnSRqSbopG0UksqSePDdF
rzrD9AufwEn+1UyqiOZFd478uTVfzunbBc44oub4gYszHE7nvRPllUqtr/LTUtkv9+P5VKNRy/B4
/DKvWhQgvw0Apvhj5AdVs4xQQNJmpGpEVQG5NhGdA0vq3J35aHJLKmPbfxAJWSA1PBteHRZLv9LJ
mVuLDloYXaCcpPuH8ZN74+TRDNiFvsoZZ+RToKEvJi7JSF+5+ExihO/ByYNeZbdAgSGVzKyy1ley
rxegG6E8IEvWsdF748gs59Rvy7FeJ3U8Xz5USryFbzvjl7bY4JecZbOp9e5WOSB3lgDioIhIf6NN
5rq4m3DQvsoOih3Kp4kXmKNIX0z3lTT7YGVXlkqG5Huj+C/hZpHqH8wMWVDowqaONhS0Kthc+myx
7gRVEfKIznXorvuZ8yYsa0PgGH0zdmXt+uzruHF/N093kXcJirb954bDnwZkb5tdmkCvtA3YJeAc
sfaREnH7bDza3CeTxCRsgbYh6/znXQAF56sykP5Tby1YSmgL1vCH1iiQLt3w5yqgwXkd6geZHygZ
xx3LU8al7YvG+87Y2qf+nqqRxjSpMlGH2FFrhduU/j1qKDH9vIb5YjEb+bEeDWbSVBiAe11ZGz6+
R1S6tMm4yeHhrVJ+SKzma4OsnWdnXsm7qlHZQ5/WgH3XWhaWgD0fKPqBc52XhmW8Marmys4WChoE
j/pYseO5QIwxnhwj1fVQ/sgngZd2qwuUESeiH8OtzpvYNM/R4/xe9V9JKUj686xdniCPRtNKTSK4
NZauwAuzskVtZ4D94+sNAt2o2pZkJ1XoCIjgD72SrzQhqfG2HSz5LFGg0nIkE3JYvTcbMaT/JDPC
XMFO9R9iWlLno2kZcDlRq5c7dJ0aedGqIBXEni5IpjSKXruhkiS19/mzvO+vYlBqPWQIZGVdH4WG
WXd/7m+6LyRQtLI7iCj5futtD2pVg/NzYah9ad/vRreCI1W4M4rB3rts27VlWu1coKEe2zucMUvd
5vtvn/Rvrc6VDGLx+aB1ad4oTGPrsWuf6lb6sZCJBATNOqg121zXh1a3SZCjvYO5OFKwfqH3cV9u
o8eJwnehajKn9WHqs+cci8aq1qa+/yXRDRP0jjYK1M9fIq97DDDfvIRXsn1iXh5ViW1JqXtjbt8B
Ei0TZXGtv/EstltMXynGvw0XzOkUMBWLiWgKCUvC2sURE58R2vj/DbZfSbeRmlqF3App5IBSQCCR
vPZ35OTnD8msPOSRalHSq99GAR4bjrLUb46OJRr/SDjhA+1B3uZgxrUrgTrFNfkafPM55XFM+lV5
0ohg6x2sStYJ4hF5PuM09qDlGSdD2Cr5vtKjme635rtM3bA7+Cca++4F9WHdvpJkYu5LYKBmiWJV
Rs/wDad+32yXS8vXadmgsVJgtdLaIV/4AfvWslBDTLG2mwkUo+2HI5JnwmeoKlLVvyG28ZV25FRZ
VfMbGRUJd5Mj/JoHVscvPOrtcrXVTiv0M1ICDEXA6GVsZGpF/F5ty/0yV/8hLTjFvXlbA+xjn3db
J/f2evvNonOoDarbu0fv6DC4e48iySyrmf1ZhQHtdLVqCec6gz9fyihDVgVv4+LV6oCgR7SSVosy
slLvv3sBDOaeqyBUj/JCe1HGhC06m/peo5DVsAjUsbWpuvqt/j2mN8b4Lz/QWj36LbQddCdEQQXM
f4IpYcc8RBkZj+c/KQcVEUVBCcC18Nc8DGRxelBEQm56tWp5alW+2VK1AWsCp+JOkpBqa5NscNHr
2t3m/lxNlCokWglmm08SI7YaidRITvRf6Y3wcEJLGuQ6fN+Yb27Qvo8wMikpTmEts2p0NTqPaREb
B6l7S6tYclpK1oqb5+a+SefFMFu8Yqm7kzyRKO1+HxHYyU9UiqQcIZ3/BsTCCtS2C8OFm/Pe0WPd
eS8HmKOmICrSNBHCVAABKH1+GGx8EGuI3ZVDujVLuvUFgBiHvrX38j62E2MAobruKzBE953Tm2dU
ao1eCxN1VYttus8Q/mmkiYYH9Y3Ou+a+UkjhEusqWEs5QmN1tRm0+SqBlCaaFqWaNjQOaw0O3Uzi
63Wr1GnQfBglqK0n41XQGja4xWM5z+z7mY+/z3/657rvCRbGjWLEtf/+2OpYIfQpJC31vYIx3bha
1ab3JpNJvYQCad+7xcaBRJmdteY/gPV8vPUdBYT2aeuRsr4ePj81d73yz6Hmb0ixRyMlKcQdovvj
umjWrXpG4o5el/qfnQu9r33idNOLf2V2cTS3G4hPrStTVala1BCAkTm82LFv1rJ69jp0LC7BAOgl
j8cJl9ducgUsjAno9ud9t+9Fss+6/dxf2ztYeth4VCZ3qFrN9mtW/QAcByeXFU0agH39d3AKV2v0
sYtw0r0euMItPTmOr7WssJ7bBVRfjCTrHGG/tEFDGFeQNUbpnbRJD6apBSz8CNWOHAsOWAq7KCYx
CFYYLgDUq/yhnsbOW4Er1E0uUevCihB7eV0dvypsEqVP9z369LKVRebyXhRevTMdBKTqPwmY8Xvb
TI9+cdECgLOsIdFNNZUiJOWlgwzh6Ab+qd0KsP5meHqrpolLCLzVagESco3DutS0DmTWFeP2E5zQ
+Q/2USMzb4DfJbybdI54OrSfAtAfju1zahXKZvVOJ6hBezl7tEsVI66T7963YHdfHiA1juD5FKbV
V7u8KJfNRrX7gnNxooTsp7sRHxyhExsZs5HtKe69ipNDWubKzAi1D6s+vTn1yvh5nClh/ZYjJKO/
NHFn17/DbdtZPb3zdqR8E9se815zPi/jAobPsOnEOAfruQkBwhvVQNqA3/5A2Yl76DH34t7zyWrs
nzKr/jTSQq9y3cCLvGxZSFw2ZOgzDmr7tN5DHTCeWzC3eJdU6HY2zOHw70m2qFsrNULarMOOE4/f
zm1UZD0Dx4/DOEAe237OJFvVQtte7md3e9W5cUayCDdPzLFWfX09dhuLI1wMNSnF+N6RF5cOHViD
z7Pz5NtB88M8e1doV67YFSaHTrPs1zEQ3yPzRXZ5mN5vbla2ALsKvoqaOhMwBro1yV0fX/BkWqA7
T/ESBFQDw8OI3dPNqGqq3VNUZI0ckPnF3ASdOlmZZNxO4TdwyZKGOiHSqCMfcTPgUFGoc4EIbjsa
w+rOMwT2eXZGrl1nlM55zOaqV2/YhaTz+ssm94r4e2f/OL01YPHS5lJKiQnrOKgwGQMHaI6I6GnY
NGokB8wVSkaFtvUDAUKa512MJhkXtIFPgmQHLtiTXjFtfHKsvO+j4mNGy/xprhYSiHxEt+jw24iN
a8SXMm/V5oumtmKfaw+KtKEpPLwJELA+IE6NK6uDufsUuocHYxR6v/vubUt/FRm4d/9R6ewqeOg+
kZB2njf/ASd6D+7vMb72V/7t9vDOzbdRij5Zxa/NHttisL2XiEVxvdJNGuajFTzMCrbDqyp0msvL
KoNuRPfn8pvKPLu1DY4fk3U9Qpd21x7E74E0XUVsP5pkUVswAIxGyJ5z/Ru03L7uCQ+UZtZFV21x
KfsgzkKLRDWMeC6yV6xw+8GV/G3YNl2hw/h06Dfb0o170TaXoXW1V+0VBX9k56Vx48vD4enSXnfB
KNv/Neu33YJfo7HfAC5Wg6BABtFLZ+WRgEPnHAmEtA030qtpDINcKbnwCOhRwpQZXoPCCn2DdiXp
QS0Yv9JuVgcgSOp6sp4k56/2PQ635gHFGy5vXeCDQQpBRrMIFZRc8Gfg1Uwht+H9FaIz/+hgL/pX
BV7NheF8u47qPF4x9LhbqfnEJ0HdR1l46FbDAipxlGeXMKf95pjKM3kWbvDF2o8YVBVCpdUteF0T
22MSytnD/EO9hhShCTcNu97xu0kSFdc6tHResyVTvqd5bUYvu7haH+5mukfK3T4SQrgIQR1CLDQf
XFtoxc0a5M4wPp+0C21q9XykqcbvFYPhQhspX3LhToPy68Su1BX9ZKRLSs1+BIej8RgL9XJrGuND
gILiqV2aXRwY2e8smqK0JsWIzBbyhmhDP07jk7f3xFaXJeGt+oxWujJMz5soKgjoiNCbyQSbI+vn
N/MpHcOfAp3Egl9yAGievRJr9e5KVVBYL3owd+NSjiE1O5BNYD11L4BJA67Qj8dOxiWlubYaPag8
MR0vWcXBDqIyp6+q2ZFkH/FC2LYfuRWFHB6qTqNfd25k0g9CwsurHYbJGBhwu/ikAsHHG3fldhfP
4UHd3FRGYIEpTaWjSBHIV8pBlgVqnAlDBBIpsPy7SSJDHi/+bbw5AU6BdhfD1UwwPFWtwjVIXE5Q
i2pbol5fDWOh2uRbQlJrn2gQonsmAQ+k2q7EXglUkU64jJduuE/e+TdBkvBoyj8LtqzmIXff6PtS
fGTdN2NAq/jHoaVRxF/DnA4ESCoDMfgHZcqH59O5ByRKkLyHBVCp/RxWjOnDgjuFUJeXP3GPnpQe
/tlGB4RSjTMG+ImWEIN8yJ+8c5ZqI+1y3czUN1Q6/L0gNGOsuSWakuqj02Gvwxs8O5mPLu8bVYZO
gRjbWiMcW35Zp3f71DkxJiArIw762+BiF6Eo9XFJwFQLmBN5OZywG74iw5Q+dS72qprN919tesPN
XIzoyaWJKySeCXM11atSbeAfXlPRSXkcVIH0KXVSmhh8ZFtz94sXW7vJtC6D/MV6wg/NuUDJJmva
tmcVrFqeEDLVS/26rh2YJDzNjH6rhrXUUTZ5xHsulcqDA98kqHS5yHMFx6LlNwg0GVXFq026ap6G
J1ddDpWWXHerBX3PXLWcYb3KVPAne6DRQgZqOpPPPVWp6RklAQjQ7drlRgVW4SJgnOrdRtCtLH7k
DS3WtPLeRBjpHzFC7iNuKtu6g7+BwLVPDX9An4H9anXpaX6y2DO4WJYBYv8e64jTJtALaW3bFH/t
iTyRZBajUduVQjhmAIXEYFjrlYalIXKFpKSSqyyGxQBaLlfYL4+GyK5P4+Lj0ro402V8Ws1QitF5
P+7bS0KR2s/loXx+OSvh9536uMVwEk8L2lEdDvvuzk6k22D2IJ9Fq07Vw8XYjx6YrJ3Hu58MMx0N
0N6Oblvv2j8PjqPjaDs6rh9/xU1rmc13Pg6z3tGrkTGMPqPmeDXW1XmThxTzLU3tVNpB7MrLlCNH
RA1AvV2VbhU8dmTCp66XjKAquDTh5G0xbTDx6KtCtrvSHkShgqJORn4l8lhUrmpwlpnw8Za2fWl3
agRF4ssNIj4r4/vOJLwnj3GowmxDBtnVHWR9/lEBtw56HUAobPa34WfWw5V4Pn5WYxxR6MxUoUYr
p8RgioNzoGWvVaKJlM695LbEMX50MvSw81e1OlpNvFlv9tPXrYXhYBlwwHfA/E5LRrqorbOf9GeF
KNZf66+GcSGJ0JFRra4WwQfUAvw2WPXdblCAJtXoFEA6MPWztxblZEKyRAHYoeCXmwO3fBDIQIWA
lX8IGUIdKr1AGc/RVSjQfZ1cvO2oNI0nlVF5kOIzMmhdugUCOj2LUYxbhk7fa/TEIoix9N04cbA2
GOjcrvqoQ1OHUI/NUD1gfFLpfpikDKRfXV40+q2RSF2iZxzDI9DCZw/IpF/BoaRkJqMz1ODjGDmH
YDWEi0IMXfUkOHV39/7RPyF0hCZG/8J3ZcDEl3m5q2io7GTr7J3qsBXWh3HaLoQ7fSmEb0QZIVby
h+6q90Szs3f044aZvo0mj9sI4r7i/HYAjCs3qNIjV4dFbuVeuXfGTfpJ7S8VvRabYeJdc/rCTXwD
QFxfaLVGFvpJjQyKSsHwnBEbdexCLxQ5iU4qFdMut2+p5X6ymlF+ZUaVm2g2+sS6VTZLK2sFLV1D
yWquIdxil4MP6CnR1Wf960ty8yrQtHJ7Eu1+IOThyO1cSVuWEKOWmiU3liDtBvzEaHJ9ewYnRzub
ElAA11ejCJ2SZiDHKPcXwwkMgS+ooMNXgOfdz2MRR/EsntUnp3lzUl3Wl2VsAV/QdsPrXLd4Gq8r
m8amZcSj1qb8V5kj05hNa3OoVpV5ZS4fi6OzW9//jk5po6fZO6/N220ENVRaG7kDYgOZLIlE7WxI
BFhc1iAdSFVKN4oSP4eT6VUJJCJhQIRP+8o+VSyhVQ6IpeHAcXBw//Z0jgpeBmOhzvmFSj6sBee/
PSpcguy9AespaZYiFKqMofSayiTGuf2ItD71KYSjJC3LLDVc9qyzTHWwSJRh4rur9FqJtAzd0Ceg
QpMPtOq11uA1fTzbqy44lTz/Vha+F7eZPwBaTzImJ8Qqk7XczVq+6TUwMOzxcI0lYHwHx3L0KVXJ
I9S9UOdi3lIuJZVLWttfFap3vvZe8O7FVFfb7OEsaZfRW+nTqKyCMuqLYBpUz/239wF3bHxaxomA
97H9E8MqGE1/F6DiV8Dg0d4Ay1nsu2c74Lo1PGBvBkTR6uhAy5K205MJHIyVAzHbhueDAAxT47K7
AJg022jfFGShQO6a0FenENQMEF+EYLm8oYc0Q2KycQ0PW/j/54kEfyD15eiGL1pVc0S19JwzQATa
OmnndXNfUezQ3Y7LJlQ6pD9hIzJabAyxrKFgY4kfg0OhEw9XQCNKbyhUXzgDap+sdcW4M/WSCjvC
KF+Z3ua0C7rOhEesD+nWakfXKOCLKhGejf8Q/PgwgWXuX+vzzE2iKUOHXb1NJ7Y12oEHrw8YkXqF
zupHjtHSYtXTldAgYy5asUFm8COscupXVJFgvsWEDqAWkydx/LNsTF4/tMAK6+0srRgzED/gesyZ
j58uHwxBmNkdetwBtCCVAijSjsprKng8YcHHoHgG5ctu2AnXygHaCmjyf9wOAO3ohdS7L1o4RD98
3FDtbNnRt2xQrYvbLAf+FxXGPD+r5ptHM2QwUGMlIJ5x6cjTGyXF9kjPSs2hxqoaJXKg2wzotqRL
RlFJ2WdeDkIpV8OusY8enOvflU1ee6ryg+7Of7T1R7FTWd6ItWEz5H8V8iPzitvWG4tMklC5MiiT
q/PkKXUXu6h9gyvvv/r0JPOBubbRmJwMvZDZnQsJiY7Ze86ZEBztxavcBjo+WnkgO1QubtTbFGDh
3DV+c7SCACVtGnyMyKQBciO5jNvrpnW0BYaCt86GGoPL0/wMwtZbvFpIMrARHamXUEFZ6JU0mPU/
yEhRgATl86Z2o0KGISViS8EqeGp7uQ3/YpYGKoQzF6wAQWjrv5A3FKsGa0YCVOY1nPRm3L0tKPo+
AaGPooMkJRnbCfACfoOrUEkPJma5heXZuZfZ3uVZjC8xqUKGI8Ctv/e+twJ6LAX3KpPMn8ZfeWcg
o0l2vh1dp4XhbhyPqRAxuEQHqARqafOc76cFpoHP+Xu+Ck/T9/w0Pa5lg31DBjazm00mYJ7sL5Uw
6St+muxPOs1Pi2lUEPtH7+ZKJH3HZ/5/BMdbaEnLEU/JXNMB7MotxT6K+XdCya8WOcB3P+sfUQUU
30IuloSmfpzf3lSWX+X6q0n5gb/lGTC/bldHoHhhBQQUFVy0jAOBNHC5vKiYeZAys523C+FUrCix
RF45N6qea0h/Ner+A9KL0ICkYD4q4dqnWpS1FXzAITFleICgz0KyoBW/CCVwuEDTVjuM9mhgfCkV
CETkbK6tLHao7cYIqJNnJYQD/F7ARzbHzTEthO9yzjf7K1ozWuRa6krZFoz4yfWZa9M44FqcZVID
8bv6WWNiVQJKr3UtoVHnMBlz6Sh3T8iEBOimHSy/HjSGhV4zkP9pg84Gs8M8VS5010w6cFbjUanF
Su31nYRZRd8C7YQ8KW0a/b4uA1BstOoXyLmqlEFcGTVYlGNIWXUDD5Mvwm8zXzXLd2jwP6bOrEtR
rlnCv8i1nIdbAZlExbH0xlVqKU7ghKi//nsC+13nNGV1l12DBZvcmZERkQOYoPenX2BuEANsufEZ
7k4yndLuUqYiG+oHdtR0Ba3nTCeG80SLTo1D8AWp6ajRaRU9mDMPcIZt34N5EcKGkJZAT0NyxWln
gDWBTsTsvWxK1QZpoA9NjDwYas+AkuLp9ENIWejzuap8dW5tTp4pD3BNYaIdNjmYFf9KgGDDsAvT
HVdIyRigDscXAchyWjJu1nn7KcGPWMx1GoSmRplxsF6+s1jUaANukMAPqh6Ikfoq1bFqLZ1cXWJY
RPA2NLxP9IuG8aFwUlCVS097uCbIuWXwC/2XioYv/eFOkagCgXqRJUERhmUM1s9NazLJ5wdA+f3N
63cusy60angYmjdIv3IHfiSben3VYlguN/ZsOYp+D7/vTvFHIbrkcdtrSO4ej2AdR9o5ur0rXsvm
e0wu1Fb8VFXuMf3CDBrsZREvDot9vzXY9ZdDItTkMIk4CuPvXMgWUlclNkptYN8CmuYnDK8eNKwd
uZYS6Zyai/+TS2rGKEqwb6fgMnHFP3wLZlvjc2XOU4QiB/DQOdFMwmiHKAjp0kv6muqqZyFdmjQW
GBD62gdXpj7+nJBK8KSCOSzByZtfXBwx5LUAUQWI9gAosK8pbyI6Ou3n3/Mv6VchV+lxx3CAFQjB
9A9oD6pwWHfgSvUvIX45vLxLEHllP168Jp9JhUYFRnL9uj/5BDfv7f7CA+1GMHuvg2QQD5PxYfiY
3qbL/vwyjX5V42brwuSsQaJK5uXABEVmtGbzFCLC3eXiM0V5neOMV5P+4+L6c7m1LwCVMoRbdtC0
Y71f6TUoGdbi1yx3Q9w+bltq+EPOFtjRdziNGth21DoRXSGCE8jQz3veMIDxyaUSkxaGRjmf/zRT
XNmPOogKZBWM7N/Kd+NODSGEKBZSP+88JPZqPeK9yKMabfSBxtoo71AJocl+Z+KgOuU4VNrPLoEZ
k9sGCXalrzQ7JWXOR4bTaGdch/v4aYyArPYnbK5200M3oonjaEOs40OgEeMY/pFHY7PCx8rSq+ED
CR7VY/6GA19rXeBYZNMCigcN2ZJCDvNeWk8k6UQLYoSHgQQVD4FAWQB48d5WfkaKGfFr6/YWYQHK
osilJAWkWUOwjgfpgIj6TFZldpxuk2tXfaMPzOPhcNxPwg9qHDbNt6VcIgcsuSEb1nIsrAhQMbff
lz6QNENhTjPsGKhtN1AsOIIvd3UDisLSxetAHx4nZ47lXFGJI2X6BjmLj5qOhv2fKLkcDoxerpEO
zVTbOU1cheU4JG9LhtIwO6Jqq1LTEbkPcg/VRdh1geMn1D4FzNXq3K7X2XWWzFpjSPJu4ix/716B
quiIWVk/C1MPrzggfTx7KKlbo/O0wOMAK4z0Ud60qirg0MjXnnJWLRLhzpGJa0pOntF6UmYNGMCr
V5atC6BnEdPzMZikyHd6LO2kOqoyMxOjUx6aLrwDBHqA+X6YuVviwdBdjpdXAqvcueJMfMtf0O8c
vZDegNTb5nQ54kDnDG/e76x6Lq8UjnuhI1jDszdllX837J2PjQC5xnGIixAi2fPv8fdtXJi50WD/
UeNcFXvslr0yTkPH36+JsRiBIh4yMagmFYHaxqqYX/g4qxit4tNMJxg4mNKQXUx72Mu8YwCK7fOO
aZjRXCwHCcYf/SKwxmOQ9q7DGya2cqQtb4vbBwwoNrXtrifwYdfb984c0vRigtJp5AfOnlAySO6x
dOBLX+yTDfy7GHesQ9unfnguU83J2F9SjvLhByFEU51pCzONWGHlSRek3Ccmaa+5mkXSty9JtMSw
03i2xGxIeLuSNt5T0GhS6HdMco3odeMhlvy707ClNpGcQADbafjBFl95c+oC2w7I2Lu3YTxURDyO
rSJZZdLdu+eu4H3RVEVCvEEuVY6gzVkViUpFXns2qJ+mrdnz0GndjU/D29GIfNsfvEYQQ5lFdMj4
w2tytQ54ctfUaFyMOssOWJio//feXLnL6FWvDqs6u+NOTj67v/0faO4R+wEo8bQB/fOkOTjjK7I0
SfHupARXwH9xJYYDwkIEaAZvIP3YotDoIJr+O/Jhgyq1xbBQqqEG6Bfp0Ry6vFZCfyRdv97vCDRE
BnliZH9MWSVDgYTvoKgkHWLqF52dO5y+m6W4pH0BEgBn9Qv/ZbHCEqazRwZfbKt+BfuqRcwpWCxn
y1ntZWDd2V/6J0d48Mm5bw6gwgcHJiMCBugbS0RjcO+wrbnDU2i/i73k3ClzFwPQfoH75jojuQIC
3z634OtHt9ovLOojhueOXmFxlA3A9YaHWXMsqnB1Tn1vgwzODyPawUFtdiGZx9i6u/dTlLVK6WPc
Ms7DC4YdKdCPNOnFzDwiTr+fzcrPqWyiYeMtY/rfNkVSj0PNWW+k76gB8U1f8l4ktKUt4aR8r5Vy
xzh4aPPRJsQW1TsG9UGjh9uLOYDNpK5vCwgWyCxqt/dd+gPsp1bsUGBrL+UvMVLffR2lsAIY2eSI
eq0QKLzMD8jrouLPEWPHy7T4c5m+IxM+ZnO9G2gR36b7cX1dXZfX0W99pNAV+8vu92gYzU2jp5fE
iJk++ySrSMwblut9D/dGeJwSUgnRLvw6svOWQ3UdV6uXuR/uh/cpFiZksFvKlusWJ5ob5Qw0NcpQ
KFCkbOvPv4PtNMYtfxq5asW+2QRu2NI8/qXOFVN7M67DOfaXAyFw2b4UzFYHCbXzwjOAginEFiA8
EmfuPcBWijGczhfCEGSd/3Gv3tXLhDAEFf/Ux2W9D1+yD8bCuNYnpl8RfmEZ1NDdpD6XQIWGCCzJ
P7R0NndMp2R/yCkPPdGEXlsdzfV+oJkWrelz+Bxm48iJHIiJ8F/rncw9YqvoFLzzQAHjiRXGz2OK
cGxa/amvP9vPtro+/F4hcmNIBjWyauUAxWyt2vPkV3qVngKXun/NeQE3raBEr4oxxS+Qkg8WKIik
+D/CWd5IhMuH5QNKIoGkhPOSX0zecNBWUTEE0GrM9jhru7zD5aO38ytAkJX8UH1y7mm8jx7H3mks
m3xhiSeATK5cPYy6ghp1VAhUO5NvTCXbxeR1fcZiKt0efxtrdqF/ZaQSL71Wmddrne/QpGPbMzyM
uVvwx5MvwUvQEZZzZx774W6InXM0SHrYMhOSiEA45dd8DIVw+Ynlicbje53OgFv1QXXw8OGJqhQX
K1Tjp1WjYpcF8QxL81mNuN8cV4an1WkWL43TDG7bl+GGpRWRExYj9QpURmHQ5D5pZ50hi9RwwAeT
O/YZ3AuzzJzshxfnLO4Ge4y6HFBic+nMrvrAvZfBbZC5M/Ks06KyrZ+a7V2R2/tGKX9DVoQBwG7w
KS9q7vsQPor9ml0WXxqIMLwPYgRJnQcbPGRXKFNlNy12it0jgkGzVFqAYx7BI0uob/EparWqnVMJ
xJI2uzUYrocqt9rtYafT7ywCKbQF/f5klhn4/uZi+oEvYw4X2NLFhgM/D/4E2OvTSNVo5iDgC3ne
FQFjMHgadtuYaJQKagzI7XNNAb1NqbxJKRP30m5blm1bDP68+A3j79H+9AYSHQ1ojlxNyP0uRGRc
Ip5uyiXsBNiWdMbu0OUVwu9o213ymPYTuAyeJaa2wXm/wQ6PttHVeOFueCr8VmjSZAVMrmuVXnOH
uxTA4gL5Ae1fZBPyuIHrDNOW7wqdFiUuOtzBOn3Vrew5K8pBsI4S9dxmk3wgAUG8N4ftFIF0YpaX
vy3x2cZfh94ocCdd891kOa4Na70iG+PFORoX4imIRrcS7LrFfrFf7tdHlbDaP01rYczGvG89rcr5
MY96STfpnqEu18LDtDnSZ5Xosum4dz4nszUR7fxjqwtSmKqDpL3mM8RpuNvKK2nV0k9jRtfS6vZY
f/VuKzaTzHs22odDq31N3QxhQMNm+z9sWaLw/Choeo1etU/L7jBdOoBr5EDZ/EwVhKqI1gTwVGXY
jNuVYR3sSM+yrqLZkmoSntrNKPXgIhbda9EqJ1YDz5piT/lyffIZxT/p2yljJo84F++jmt6eDDsk
L6Yznb9BhNi928vJJe+IMHoJYhVUuz9MqCFOlHulwQ2+0iDOjDoQJO7p4IwH4wI3J2vDZvzgiUJm
ftwetxE1Hsgde/XSumHJUl88183FCd0/2R/zPfO3Kn1waLj4ImEoEOGIK7/ysMVQWfxHocD0X1W2
dsRTGe32XQtJLX/XcBfjdW2qYJK1dtoVUgxWnHdaNHREwNnVKo3k/FMbaVBJwVd9/+WQaOxNYQDw
iR5NVsRHEw1FAWpJc9gyVdhTe0tcK+Wa+CbIdLGcE+VI4//IZAiJNEYWKJKMZSBS0ZU0OkcL6Kjo
eNBoes4TB2paWOh8Lu2z36JIeTBeSrWOBs4CajOleJQ0jdfPC88avWA9rtabTgkUMS7JW2+X9Q0X
mzYmVucGtw+9jVa3jm4Uj6RG+0EZOU+wO0xW91kJywpId7u+UF3sfDHZRTJyMzxK0A5SCQ6ofdns
ZB+oTTrZbNfBiNeG/wTIUejktJiUKE9PMGHs4R1WVWw46F5HIyR1Xu/OdMdyj2qL3198jjcOt3I6
ghgyu3VVlDTWH1ygqSOH+16hf+ni5dM8/YXlKxAwJJ4TPaMdp/4QJv04fOKUX/frPhLDB6JIjLeh
7C6BhmUyfOTqMGHPuWNIG7nJNnJLrlqWmOL69WEEgoPrdmzU5k16QgU3A4bmoHbEfZwH/uOeIJ3I
bjJ1SLa70i1KxqK2tPBBVML5GbmITAT6rd8VVNxt5RY/7MH0SouLxJmi9nYvZpH2LB5nnC4+hQPb
sVOQ+Thio7iug103nbf7DGPrGR6y3yVACIzVHnrxAuL0wx+8yHT1Xh3CF8hLtQtBhQKdltN1foYv
7Je7GjtdhxwBWPPCkPiEsbEesfcJlv4n+ARxiHE1iM7bSTkl8i9T/3jnLBEACFfWhJ4qwPHJjdzc
lmr+thNMyhOgq9KgMqgPK4MGHENaizpVMO5p5QBmqeZWGhbRba7RxqyG9QAVejko+OWg2KuN30Mc
XmeleRU/NR2NQTYrzjA7R+x5WES8Py0ek+Xqsdj/FMeNqVfhMuqInAKE9YJ9dcvAXfhZU2NdOzqq
DiJKehMCzD63yUwEd3Q/4ZbJblywr2OXgPMSR9NO5dmV33lYTMY0+NRKpNoFz7zkuU3MkFs1ZoUm
CE9Qk5NlY9eobTHYdo9+kUGIAojOXraj4tE8ngoeg2erxX+f1YGi2aa0XBz2GijArMG71f2vtKqs
sok6VLJV2zF2aYl9nZzcqLiQBkGCHpDt0oA/v9s7pBHbeJ1yseHD5eNNPpnc8eiQ1LL27Xf5cx+n
42evFIxGVV+Y4MHiYi/eLEVcnc/913Z3Gqd+k+IPiyuyHra5WQU/hHFtLn4iXeJhARhzj3i2CJNG
7ZXUVR8l7S4B0eEnLEdJ9+MlgKKApINLT8wV8Vg+QdOHQZyO0tFn8ppUZzfU6/t+YXAK7n69J3Jc
yS1tdluGYRGjic6gV3TdqmSA+ZwA5iCCQJxJ9rXaPnRmvQvsNyylH90qppw/2fSM22FKPn67tFs+
U1OuXqmr1HNpa8akqk0dTLf0EpLPQh/nWwIefglcLsz9uOM1f7XoP/IbQAAnwzT6ChNVR8Lphz3i
lIVMzZvoUIAQGBtjCPD17JqwxNiyC0HSRQiP6mwsvwLi7zgZX6Gziud/Aehh0kWR3q2XwUFW6Xnt
yGO86Dsai7brp8wL0J1ydYT+CphKrMPJEGewgMHh3SOedyt8QsS5S/FSVxwoEofkbws23MLmoYUD
hHYOriX7yRfUJQxEgY6G+0bJBtCrPl2b6oFAC6+1PUIUOBJ+rE78e6YQLtsLCZKXM90yjPLuiGlN
Z4tYlIdqxm0tYW+m0xhoRSgX5TK5F3MjL3GA8cpqJTbg94AcrA4q5l9chxKYGKQPds0MFEbFqjAB
mI5a1XyBgCXNwXrikH/+zSxfO0jMjANs0QhSWr1exME+6kVclAgtN5ru/rF/7n+q7YMHIF3mar51
SFr+31mCGA5lYINLHzvzgXtbpJcagJ1gKx1PM6c34FCkYck3sxiKtSCfvf+2UHgXeX9YBYzYFmdK
jRezvgRifUwyX3NJs5D9rcFl4MewacNos+7wicVklIOafAiLuCEpmshXgxfCZfBGkODwffjKvNl+
czj/ZqT9MterzHZaZnNCZ24dQtKHkS7R9wLBkjPTAcOY2APSAb4Lxv5HskmYh/lx4zvJx4SmqFfk
zk24+9QiPfPM0Zygjbc0+QxAj6afdtZkq36EvEa0eWKjDj1EYxLylUVGwi/GZqe1qXODafu6bDNc
j+nEIi4/+C5yJVRY1AQCsTxqY84msh+s8NSdvMN8TfNH1RYWe6JPWcLx78ScM3TMCTQCcOgAPAjR
r4BeYHXQoa9dELXyV3k7BiVizeHvPbyrdV0B0bHhO4AGtFdwRH+mvrKF7ww3jdljAoeDWoofrLl6
hHL2VjFqFMKFILaIC9/IoPFykGTyweCpQ0j8MECe+yZIaTzXXC3/oq0drInv32ddWu9+z0qo8A/E
n3vfO/Zu3QfYfpMtUqPsZP4gYhaZMUflzvLWSRIXZ8P4Z2UAOtVKE1vmIVDyRyubVY+mhRtQV3A/
wnkaNLo6bIxr48+oOWnQwl1gNojluLKeI2XuExh16QGuAvDfpyVeT2ukhabr+TCV7Al+Fe7RhO+B
g7/Az+PwMsh6mMZ2r2Hsp3T/CqB4akHW3YtDfUM5S0E8lzLvaNObpefG1KyRuiyxg3ZICBKf3bK+
jhsFw8VUas9nwusf7+1Sj38wF9mVcHnZEZuBIkZwBy4vS7CmO13PGmCeBg5TaKOE1A8W1F11iwN9
e3EaxA7UUXar/G8Vt6cGPK4C6FGhpx6Luizqt5yDY0DVzXHx82aQ80T92QoUm3e19ZG66uUdu8du
nSFQ0/Lo09NL3cNGxyUavEMsPoGMVwQbgOKdY3il/7brY/iOrqQ1WFqMzCGUfikL5UUBwQ/dDeDC
vMBoYW7I0mJuC2xHmY7Kj5PI0mExMnDsVnBTjO3RhzPKTwn8g9ybywNl6UHiQeEMu/0no40v+YFi
kFauwoZYyivuDrUXdFfJjQceOjE/HG3zYmIPgRMKJw8+xjGD9cN9TuxQGN+iwM8njZOFk3pr59NI
TFHBcBklQdby072tZ1iY+f/rLlA6x/QvHEdVJrSc+gSf3eFrUBlrEEgUnGdK80qDak+HJtMs6QGz
V4noFblfqI3SiXCiCU5FQumtM20yCwUmBzfT3T/kWh1eVVDoftOBnAziFEmrUgKFgsPLvMGguTHq
G1rD+EVcpWBgOoR7T2XuDhWmhuptlTKPDT8Yt/B08Z3Ba2cb2VXG07KBFu16IE74sY0zb1tU8Glm
/Phclo0/nW42d4cJG+GBPcH3GX3V3kwZd9WksfV0Y8yRtmyPIxw5T9aEGD3RJloIbtwPbIzf8Cgp
UspSSZ3NKGMsd8g0jze28mhEMnxh+fC9OnJXY1UxGUnRPvFGXtO5ePm026edwCZXXsV4nY7XZB6K
AnTpZYy2e00HwXhkE946zcmt819bmDFBhNOSca3Z0c54z+7cYR3oNJY6vmfMmSLW6jdy65pH1BFy
idIleDBXdApbnjc5Z7bu7HgxWU3NeT2YnmeiFBwv1MvX8W1MN7h+DIbiBEoYgbBjb1OQ0/IetCCc
aQ65SqH8uDtaGzU3sq95KZA4CQn/jaApB1u12K55k02flze3lYCJ+rfMGYnNXn1YH1aHpUGrO33I
t+oGX/F0IJLdiNsZd4UaSNpG/t9WcoUzWKfUgj8LDRXKwL3FHIMORdll9Mgu8mL3jqX+s05BuLqM
NODjaGR2cVP/vcx1T8IN5I0/kn+K6KX34rl8relocsD1G7xE+cQZX7erXDO+dTjft1NfIPPhpt7/
8h7LeAQ9tjZ4jSjVvay1dUEvMm3iv6Vkqpkbdml6aRaq0Ht0uNGifLy99qNjHtUjNsVMNm8EgBU9
wRV+yny4tGO8lZvYcypt0SFOLyRPEAH/2DBT5sgSVTztU28eEfUZFRqwd8wYrEpHDTb9nsxoosWa
M05kSkDjCuWNWMzS1DZB/j+x8yGaMu/nVyw3CQdEz6jDnpChGkMNpSJrq/Obdl7DF/5jkVFGWAu9
NWS0HLIEOf9AnWGCcQy9Q1w9kXY1xhjaDv1hKOGJGzkPGmsaFHWx1PaHB10+QivPiTvwQNQBawVn
agxNcftA+5mfGAYt6UWCCClpOFdKt+2l6CAwu0Ejv7O5aBvBCxvk+jKrIV7AUJzNPG/TPeij6YBE
wt7z3VsKL75KTuwxKpqye1rFq+Xm+ldIO8PLew0DDMCcreu+Bi+Dr72TqYwQ3Y+HRgli0M165vT+
L3FJmyIae9iCUkEcrUIt+KwOjN8z7jsPI24wdrKaEzopMWXRz5MV61BbVXTUm5v7MQfn9rRoyN6U
FfDp3KdffDUFjwWNzWCzSoqvsogzxpdritRXzqy0GkLrCss+bLqH8BDRP8GIGFZdAElfXs6IBNms
6eejoGgYqBIGa6xUxEc9zOpICPiPdc0aDErAwUdYONAC1eGnahbNqomNlLiHojV9WTyslx7bPutJ
Kdm3xT2ODLgAtPslymKSpX9bqdP/RdJFt5ZmVn1MJ/mL+MQPOm/GjJDzSS5CC5d+7MMR4YhXK+qP
qUxiMDjyq1RNzML5s2vXu9esTWoIqREwuwddHGKp+t303GGwkEPSS8RRn28ircQxTxMKQzE8CnDp
xexXzpPz/FkQDeglyHSx1hKjSOKbT/5e2Oyx2wqWTplaJ+4N1khP4Pxw7bkDul3M3Hpeb0dfzKre
+idCRxblGk5+OicTk6w6qUuT2ysRX4p5X9KnS2ygriaWnHAvsdim6QzAG4renr8OLG5ifmUMz3JW
BlwwSFpA749VkwGRaNcZ+giTnU0JbTI+/aL33ulB1f4djMmha3DlzNCoAVwnXRJnb+dJM0JPF94B
WDiNM5r2L/YGVTzYMzBFTJijypia9goya3XiHv0a9A16i7I6q/5+KX11Fi58L4KzdgnhYXkhaqX+
HrepY7/oU6JRwaiYjCy4nz45ybGzZUj3NkScpSTnjOdQ5WcZMvNRcZyMCoNRpFQhiQNighKDsYV5
yplV887EomG69C/KGr85rXPAGBiLOfAap+Fz1JoV4e83ZtmkxuNBObxqrQqrwgz2Dm+vzXNzQFbf
pXFEZwjfXX4l9QFRG/gNumPQLPJskzhBH4eezg5vJRYftqjg39C8aGXTvbi2aS3sFzowh12IFimT
Oa5OThWUdIz9NQ97V7PcrwWiD1SC17A6RoA+LI4qi3Qdb+MtsfDlIfpQeopRTU5lIhANGJ0C7QWb
Z+/slf9q+Jw3ZslCLghXGrunTgMes3AiBjnSaDv3cjog3a1jqJpJXa3WsDGsDmqIhQ6zz7A+Ls7j
ldL5qFNSZUXRJH9zxo0N68x6BXhvOcrgmDmZw59VduMq8GedGuTOwbz2CeZpHoMwy37ZeU6uo+ck
GRVnUbgbya0ykujDyYePi9bE3gvB6UvkbZESaP/bdZSKqphkt2K1KKHWwaicoB42UK5ohLYAHICv
rUgdVQuCOMv6ihmENIe6fzBcDu8orJfz40TViQ4KFskgn+d22aVbI3V6rdfgDGiSiVqYstxCJ4ts
puFfGb2w9x+D8vQ5Lk/vw8fgMXgyuOjObBIdtxF+zlBaT1QEjFr6d+PQER0QVs4A2jQFlSrwsnJC
JRQFlaCQfcRoIOgRgtTFlkNgnfP7GtTGjfF5puxXByIMcmCQHyf1OSUT1dl18ugGHdEMMU0E+QbV
vxszDUpYYYX1R7Nyz0v6ao+yv+zvxtzR4LoozNJQiXEZA0HjSXyn54frcYGzXw9ST/nGAck8uLTZ
GijhZ2a6R0t7SOlbxgynvUONVm7X3wycuYzf09s4GUZznZnX+DGQD4f4o1mQhJdRZca4KM6I6FhJ
o32DLwMLe9d/Y8V3AJkVYCPM+QmlZY+707Bi4dUH2ZJ6hIF7O3iHRRMaDJI8XD9JqKlWyNjfT6Mw
KfdJziBhvtewCqA1SaBGWwo9WQ2rAPhXJzyfluvbbxNgUyCj0uiqn/TBRsIjfpllR06ky9W58262
z1gOAo7YVQdUyBHpHMgUtYacicVKVj8Yq2T21ymoChjJKQSdD/kyfOeI3moWFJdMFrISiJYwF2vT
ZqcCttJ0vJd9AYYHL2T1C5fm8WoXi+2YSYTM40Cg/xCk2gDoB4niHsuJkwBUy9V71AStxivwDpBK
X7ZTX+/HzNVEE4nRCq/3gTUikxJz8YuqwQTwLwEyvfsMZATregTgldYnYHIiqSRtnpNRDb737RlM
tQLtPgqYJFwYi8h25aZl3BXgq0JxeXWCnfqaNGeP8Bk+hu9xddlmRB7GLmXzOqA3UoZVQwuOTaPY
feH8CCuK6UuY0Z6ZyHwKUWvaZYSCtFCASV/BhZLlPYqtioW4kiv7VRn2fudoNU+0vGMkd9io4o/C
gewu41j2dYhOIkrSclQLayHDR61ivxEw6Rv9KspLEipGjSJe1UI4Ynn5PSRSTRhDeiS7Yqqwm5Fj
DUX9GT3pQB0W4F28wnhxw0VU+IncvKhTKIGE28j29isMEgSpGShP9i6Z3wkU0oESAa2aylkVpSpX
hFXTiMBZpRdNkpIRTehucOJVVF3Mqo2YWZVB3WaqXjHnw8VuY60ewf+xDfXdYwYk3cxyWA4FRrHt
QYMYXMCv0556AiWiClr/Fy5cF4gvyg2yKxQ9+dEoXf9vsz3TTeAQZRtq9nnB1B34JikjLpCuVRCv
iQ2J90Yf1wuCVil/6JPuOD/X/P/ILQxJyjfRnVOhzFZPRzYIX5RSmrYiY0s0pVlsxiriMt0s0n59
7dhlBVP0jigGPn0hGQIAiz01LXdYbgijxIgRtoHu/Wxcmu43r9/Xb+uUQ+Av4HPpScoObm/BeVRn
XhVFqyDoImPTNKe1xTUTMsY/JE5V4hDl1W024vbkVi0CgKsRhxtIQLvLutNcxPdjpDZkUVJopakX
CBEJmYfcUMXY/1iy5ZW89TnF/I62WORH/ssW0vqVuDz/bsxKzG9gGigK0FHATPNAFiNETv4WBKRn
VdoKWsxwgPgM9jPdd0/mJoOFPJi/raY1bwc7WakvBNYTPta18e2vtCZtuDHvDzyQftCnwkzMplfE
l6EbjwXLQbbDOwrNP5hooPOfa6sg08JGUl+oxvucVv+P3iVxFkoRbNwkTj1At1dNIdxRS1vFu8p3
HJ0F7jTUD+UA0HLVH1WZKqA2U7Dh33pOEBQ4Des9r18FTupS0KoGrlaPWnEUhjgPsKXtZgvMcaKZ
IlOWpXWdZUwFlZqwALf2alVoiid0e4+zhCKMk5agBHzbLSfzCgyz/OoY95CExOBsMtJTdF3mnUlI
Cg4kJPkApFU2I0CfHeSL7meang3eTv/YkqI26iH+lDTNsnKMpsrhZSGamWn3bZ4HbwoW6E1GY0Jd
IxtFChp2mwvcysMMrSg5G+mxjbAgwAOaTzzmFZ2e1edKviGDcRGhVflIFZKMC3bkKBy17CpBLgG5
EQZTnzFzmSB0MRjHx8qFKEXyC3ivE89WLN3ifpZwFsBEnEvME+higb14n2M8rLscHUl9uk10ewpu
wVUv42JLACCDU5xzr30dE2H5xLiOSAZf2oCgvIsZr+O1RJdCGL/HqdsYkRnZ5OkoPFtOyf2+r3C1
1KSlr8R8Xznulpm7rI6D3qvdoobLqOpUfdl9l+kjXvI1sGV87QazxXmDpcEi2OiuDf2N7/vBgo7k
8g8p0U8JPmMCmbGxluNo7FYoXmE4Um9c4BW10CZKryqSMMApGF1mfPsy4ldIwalHhYApBK8yRuk5
ai6WC4HvcZeZx30h7lLxyYAC8hc19LFXNg6kkAK4vj1Acdml6s4RDlRQZAAMd2IuIvQ3aj/UKDIn
UF1JqZoD2gM9L6ItwPRIrHPJllSpnZlIesZwTNIcfTsgY5K8Ej/o2/E6D4/DdJr8XtHBCHU58P66
TckBQ4CabTTQceBgNB2rXRQ5Zn7M34xn0UwiJhSx+kmCuTOS7RP8OK976LnoNmrSmVADEjCZyKjb
bWkJhCRC5mGXNo/6YywY9TXllERn0CqMRUg48QwXmM8rmEdyAX2VYitrM094mIYcyARTwhAQyL/L
pIlDFdpBByT0XpQ6BN4CawEmB4FgK6BZsCWwJpapE0KBo+BAUyPcmyykUHFB/TCWxHQqXoyUvyI+
0LEk0GxChhfhndvXTC6FKWDZiqtgJIPap1noa5ORUaC2IKZNMEBjtcLiCt3YqggpixdHLZpX0cyU
EWSvml8cezHqtV9BU5O5B9GP3fYbBxVR1KHSfq1Vl1kFxNzlbcaUpG/c2fXUnIINW8HA/gtzZGbL
1iEsQDxjWZLqEK9jx9906cSzk6jmzA2kGxKzdiPy9ogd8xtJ8TKkZ882B2PMkhVrmYRrPy+xQeI/
esMjnQ4dXunffajISHc1NtXmzGgRqwlBmz5vw6pFDDwfXqizD0inWQ7zPDAHeGOze+oSax+9sqb5
J1srfdyHEXtq/uWvLf8hunYyrS5ZvxVog+JNwHzCWvUCceD6lJxjuyewxhzL0Wl6mNaRoR6mKCFl
5clfMIB5O5LX/+ClC4rA6HdIVbjbICXMKdIQGJmcDV36wzPux8IdG+9Y7f55BsAEcIUWcHzB2KwZ
1mJfURL0ml/7u0KjUB/nNBkWk1AD/Q7Se+7pTWruulqpYkpV2v7N9IH0N5tvV6UZKqMRbPbp1HA+
bpLlqHkr7EymPQy4A6HCzLhIlFH0yREMwbVfpHvDKt11wnAEnq/Tha10pg3TTfO2HeJ5XmPBPJEy
+Kx/rPr5pLJuEw6+Nm3/0GZ4G/7Pd29VswWvt9WBDOKMpze1D3oTVcLameERMepNvrhNCxubDGKb
EkXYSqYMg8RKUU9E8ZJVC3wvByu678Q25YiyjwZDo3f6PEHnWppMPz1mVu3iPaV8PxTMT9laAqeT
ISiXpCdJipdxD8Cj4kW+jWmhM9XNmJXHaLDXH3PHua2EYvzsckv7sgrZnr5YhdP1HbyIXqLaIpS/
Gun0NL5OdfMsF7rNtH1L+SHL0Ptv0wa4wc3IqHqHo43re+RV5lJBzpY4+5eMhn3ovTsUbWymoMNF
4GV9KMgRSWYB5Z6wZ/H9xWAQF/p7//2yevk3SR8mL7+scdoyLpFHSQrtsBGJZvtXLTHIaCOAJ9op
5Ij66NsdV8cMwUDb0k1c5rUA9sbm0n+cHL5stB83odY+rcs0Mws2Pr8g1g07GZNGAnO/SCVlB6TA
EFH+LPFQWQJxFcwyE0O4EbWS6dUdgh0XN4/ZpFlcbmo6mRpourCm1asklx0ymU6gJaK43nDhqLCu
vwwDOayuuKzodkBUQ2Xvj1wt9MmHXVVzCgUTxNslVEb/pq3lzkwqd0uEUVR77mn+cmUcXERws6dV
LQ3xp4NfiMNMpcCkTSZDJd0zDQA3tcrp49GtftsHXrLuiUOgnjUIOJEeU/mLMal5quBJz3jPaVfr
EfKe3J/ZBZ6LnUl3bUMy2F0aNQhzDPkk2aT3Lja/8Q6EgasSB0PhFxFxhO5TZjMtSyH85dY6tD6g
/zLzhtapifPd4jD+ZAz2PCQGXa5lj20OysdsC3+AvJ2rue+EG9/ZQv8gomz16npR+/fUO/Ua9ofM
jc/BOJ7KNTyRti4ZybfvvHnBkfsK0vZj2tg+fl/THYrx3TxyRKdNYYuxB3hzhJ5yxJHEnCipdXUz
rpvyA0/qklXwDk4DlOM+IKxS7T4Mj/XA0oK1773b4ZYGGwH+3d4UUc6zFZhJp9lBoEqvttg9we9v
ggqk4+NcxP67K4yAKfZjxPZExgkJGheHPhv7/q5DKwkQJ6VsBTc7Ty8/omh6NKET7sA6TiPQVWVJ
B5ONnvJxmnmc//b0ss68mIF45xlOETRi3+jgasB/d+9invgBNEC3RXYW/q+jMU5QfAcfpzkXVn5H
hM0/eMLfLXbY3D9yhA1YW0bYkAIStukZRtgbpOx+k6/DXTEGi72NKv6l3/+5Cm9kqpmEY4cNDQoV
KoW2orH0ZE3UYalBQy1olLpQKd2rBSuYVBY2h1XH62s/wz4M/0c6TW7LuZhaSYqMdNtpfGg3V7Zo
lr3Fq1MAi6Nj52FlRYyUZ/0d2jd2zNMQlRKSQ8YSvGTvoHrWtZnOa5zhl/98iI1q+8lrVwyyKtFV
yDcoUYl76G3l2vvw1K30C84HawIak+Z0M98yUsfEx4ugoztE4X/L8kPM0mwXSIm0Aehp9sJzw7th
ure+92MyDMzpkELjEOJP9rl7wd7wUuMRaggSWqZqB+zpZe0GNe84IDW6oPdNjgZ00Kzaz9pFmoKw
gSC/lCyqzxYkWb+VdN5gE33z3MdwblJa3BLjZ3e1nNvkgwdd9/j2rfkTd1T8tKlWnGdm4aSIXWe6
quG95WBsB5S4Bnj1NTPv8FNotstW1guGTeaPPdF4SIjDamEFZYSILl3MJz0hKyLyYJ9X5VQ4X+tk
KJ8ctK+A2TIbOdLk6C0Qbd5Q6E/xkvlY8YZfdnzrV5x02EZC8oAo9NisP3uz5QelyEynt51tH2Qw
ZL2DTaPAtQAB4Sy2315r1gkC04xY0OUenOXPRviXoDIgG5ncAAuAWHPZKGjUFRc2oPxMpKg643zB
S0dSTUs7fVy/FmmfuZzmLQRsfBmlK/t53b+OEknKTovMaQSnVrfWf9iwKCf03+sla7vjMvkkJSS8
oIum45i+SUQnZVu9pdk+DuJgM2UE/WnivD7GqbCpvmjctVcVs/XxNfZuIUoIugk1YN6wQXARYmCn
Yq9PRszF8Kcm6we3iyEXOpnV4u6dtBF8Gm71e/b4K6XmieEk5asdxD+3tcr1Rd1SQY9nHDIu2hf4
Fio3idqhcnfYXzdjg6OhORoVTHGQwkMw8j1lHzXl/L5DImASDX3f8ULqOfgSphNufmgFqcxZ9SXt
4564txkhGwGxJr2jvegHvrn4yS0QO4zoQ14xdsdixx0xv2z5T4ORvyuNEvZfdXvAaGHG1o2RyuZj
XlGbKA5I6/HVZzjGr+E0eMLFDor/QQzb7nOW2KsWmcU0WzOAyG+wbxFZ+ODcDn7YxRzHYVGshKEE
m5LZpkM67KQ1s9Rg/hbzR214omh0Aybj8vWdwOzTbe0wVBYRC7KVtzftzzo7F/tpQgiGPIcRwpAx
C42X4VLr89d4yL9cu2wMkZNyku3OuTfEExPN1MWtDVPShRWsKSYYsAtWNT0WvY75Wh1qYDSMu4fh
9Lcc190WoZ/+0meF5op+AgKcymSJ+XqD8ENH8+bPCi/WQNFThpu2W+PoaFeq5paiD4p4HGtgTTzh
b9SB71c7O7bHNUaOo62cgQuaf7Qe293xGB9Z+sBXgzGVff7ttpHmuON8OAA1rTGkQTO6gy+9r8S9
wUudLuYGnDHS4UtR2jwcvsjVB/pwyGn8+xvXEbbF/cqKu7mz99rL5yQqeNI48BBFlVIxZPTHxlEC
ACWiaZEdsOIyB/rsshduuQeDibGrOMXEhLV++msNHMPRm0PVxPsRD3FzSKN9RoX8cMV+GBWJ9Eij
mLk1nGX4P6LObDlxbQmiX0QE8/CqEQkhhJh5IYzBzPPM19+VW33iHjU+bjdgENq1q7Iys8S//oRP
75oMyf6H3aFD8r54xyVi4YJrXwUzzsQz5zXnG/dlNWH61JyWKBpwa5wul77Tara6pN9h8zBz7ju3
3EWnIRkCO3foMom312s4PToZgDiFZdEf/IUCRvBBCP96IvkDX6qP0QOD7tlhk9uF57Ge2GIWvVc+
KmBPfbJniMwJ0XkgEkJsXe+TWPGwiBdjrmpm8ujv7XLadBRDuKxbYwIxaqtWW5em1z/FWnVjvg1I
2XQ+CB5F22OtUet2pnMqGkYgt5mN3AnYXG84FVRI1pnTOK3M37ARSNxHQdCH6XGx0xuNMO51DwNc
prkm7h47XTF4TR87yxiJaK7yEcII/2f6aHRmRdxs1lofhiY+SgjvZr7nW0wVxZpDC2SDl1QQVJpV
fjUcHKu9DJgYronPbytQpONRrEe7P2dL9iS9ItNjnBspnmYmzBmiMOywBjtTFuO8PX0GzIfUulSQ
dDwWrMfJoGDTCWFJ4pLFXVnp/GDOYyQ84z7Mi0Ykxkxx7tbhsfwDE6Q5gdzw++x4Y8fz5lrtPKDT
qfDDE9EOO1eC3hOyEdjFoDcoUS7jfG0sNa52N+xpiBvZmxL4BdcDdDuIdQvQDq6iId9uPJQr5ABh
+HNF7vYTYhBj+7bNNpLnUqLGt3tXO9R/K/01jm1I2TSmmn+Me6M26cLubaIOapJT97juQuau9DRM
5WX11roX41coXPiFf/yf68c8Zuf1bJ4j5CUhwLGbDJ2zB+SUPfeHq1FaI35X2Fo4elq9K16g1Dmk
6YN40IOMpkaWmdwGMM+ABSHwrfMAwIKqlvoIBTU2IZDNgRsEEq6cWVqSzuRo3w0yMfyLeR8sqk+T
BP3AZCogJtDIm1sIMHpjzeeST2sPDq7VKPriAtRY+xSL4UBz8MiQO4QtQBxCrOiJyjXKWS8LdyiX
ENSoJT5NcQkgbjPqC1wEyuAaLL4yaUQ8aHCnMbGyejucCo9BSnukV2N32vZWZMFtfFqZy5yL33Py
0hwMjxHEh7AwgjOKe/b8PTq0Z0HZSufBkqFNdDrw6SYz3bRK/E1GvKKnazDo/NWmVqE1gySdnjyX
uc8AOe+A0ve2/I5mQaGF6BoV8JrEKcSpFn4NrmbINhgnP7qE996lK2XIi0nlu2beRpUF5SLXWUEm
Vx4srAIGD2H2gpuDSqM35odBwepoWLBLthqIbc872zt8wSOurXnpXuC3gTAY767r3itOWc6n8UYB
W/J65v9i1c9y2IWdfkpQ5+f6g+iRQe3wbvqIKWlVi4oj6g6yFDM4QrYIMgVZiUvE2ldXSt/xevp9
hlOZbzreml8cEHJ4yr3H3bTTsKwsFJW83mDjMgpKvwdTO+7Lyvf0JNnz8BrBX6Z8kFnunrG21ap4
2GRazuznuxCQvfqrY6FYnuoG5gMfxT/EZbWbzgvckq4EEGUIDGqhxoFot3jM7NchOsFyF2ijQwxM
lWtaDRT8Ooogl6BuPzjLfpwfHE/x1S3YZyydPo5sTxs+jslyxIXFIb/lDT2CDV2BMuZqmjEjj1Q5
jckETZMu337VYOTnARcqzVK1TBmD2F7htGNQe2k+1N8SSnf21ciV5ITtQcIrus1oTkqMM0OZxt2F
tGd3Z278lMufthg7J9IC9WYE6YtrLxOwBu/8t/FLGQSEXA0/iL6TVbqLV2mGNQtv1sT73FhaIjrg
3GbhprXG9SEo/mxwDLgHxWF+qOaTGGUawCzQlaaMU2LPfRnjDCFnxT9hBoJOJUbUTYKas+k4ZFRH
tYpetD3M/D5ijEBG0NFmPpI8Wem3OrLgxKZl8KdAQTZNiMR2izlVFNV6zN2OQwbprZs/6uLNLKaP
gM/Yt55m1hFi+DBDQNQfTJyEpA5OzqtTaO+bn75YBhpDladm58PksfSMHPWlcd4wLrhHcLKkQBuw
RHuowTwCWTipNXjn4hC4IdaT5BuZVAEOJg3SD6qPUyw7NdSH/NvO4n9XWCtrfzPK3r8847G0NCBr
Fc/hsiHJ0Cz5d6ynGkmgAKf+jkiyUkFKOMHzcMFXiXRU5R3pMiWkWP3I7DOjzjaiclzlqCUaftCY
vCTOoAkg3vHMPY22fq5fAyQVTKqfb5fcw4a+DuIoRFhmUFhtUlUemKhnumJ4lOFvFg8AR/SpqFY1
QlVnPxD8KnCVcsnYSwlD6Q2KFgmts23loyrMvPgwOUxO3GrDKjBGiRY/EhS4FtmlLssomlQQFeAM
IM45cbFjxVGGC5bNMT3SURVlqEo+lgjpXXFIHpqdFPpAOM7WOnV8Fwrjy/DGAbz4c/tpjHPjz/CJ
/UX/hn2GNHnYy2E3hwsd3L5NG2CCFDsjORmCDuW8GkEaGy7zF8GqxAiUbgSoudx5FPcObdF1aKUS
q+EXcfUzVou4T5Dn8QiF4SHRgMWIQmQrDGco3JuFDWTNDenR0dhI0INvbrCx2S+kXDvFBbBg+DTH
st0YZ+Y0GkRPt4g94eRD48MpBs8jWf+ZwKKWYzEQhakKIVckyho2Uzdfidh7Z19hCIQynmJQi3lN
NV7T50c+CDrkeyQK3NFwB2SfwQMuXKxN0kg8X8CQtv6brjbXSCX5T9STNXnl+6ra+Qb2ICaJGpOZ
0KFkVafldjZmWNe3Ul81MxWM1GRSh0crX/IByQh0CLwkUWAbz650GZpV3SFaIfpAcmevQNXXh6Db
wypMPq0ta/CChR6W763TnDz5A+1vNq30yihtNj+V30v8Dd7BPSh0MIhMGPeZlliK1XDVani00KJC
6/C2P8QvktyCMxsemqXoBI/eqXnzPtMqaOdtIIrt/CO+Fzm3jE6S/+VJJ5ZvwzaFWQlbV/w98S2E
knPqLXLqGxeKfFUafCcxm64YJcDsnlx2ptlkrJy4ky4bKdo+xmcIk8W3UKj/Hx85D0E2+XqzrhQO
mq8zawvbF6c845UrsqtTJlGxapUaS5gZKaR6cCbNKm1rJonDCu2pwFK8Ys/jitbuqWN3cOiqDRu/
OMagShpWmPr9d/pb/Wx+NtCyC1QjFjz5XOvLwGc2UxxS7g1rH32626g4Pf5u5meGbcxrvWKYZ3Jt
/ueWVqJK3Xqln+kNp5pT/JgWOSdTjVw/c1FOt53d9IlqCbSeS25Kd257tPPP6PTGl7ACYHNN9pM1
OiwSF+yD6+0iZKmfBqNg4rNZV3c+WTlHaS6TmhI6OQB6ND/vnmT1OhlSTSnSqluiuk4CTkRagxvC
+ZldTcWrVxdFIjXdT9esuPVym85EAzrFOsnav76GQy8evYRaM79EOZOHc5h3Z9jbwCetkFp94Joi
k+or+qttlB363NSTEetf0l91ZtE38EsVxsXYqjN9tph+J9Jvo6CBiP8E/uteXAiWIkXo5choM5P+
6EXU/RwbuOgeonJr81XIEtFRNy45+jsEhDYBalm4EamgmnZ1scrcUQJjWSrpwgWDg/HzJaatBhu8
kyrwFLoQiWALtvF4IRGCBcH4LD6ry4AwBGlajGvNCtFoCc0JKRumQ8VnwgHJRo+Bw/jn4FS5/snm
Dd9htF7dxtSYj6HnOhsGBcRlw3qVSMDQxPPsNCuayW9fLeUqwhaGBwFDmTzgnzrgwy49gT+NOxzW
knThoWFzW/nyvJJC7Oad+Spf/htiJRzPviF5XfTFv9RH0LH9eXnH4cvbBBv+TXckkOKFG71T8dYz
u+QT5via5iU7dxG9DdUb0LUYYHMUYrRyl3F4cwP5dkUJG+1K9g03oWHhb7O4TB69Sw8Zv1OxlTMo
a4A6hKzh5eSZuynn8TuygxeKhRezUnbYsz3xdcHwI8JnJ8UGJJUL1HW+Wd7njRggndu6I/Q5ow+s
17CyEbLBI4DUO7r4t53zZjzRiMHS7VdbHliYeuPc4717F/uEu/HTyrs7Kmw6rh9GH4KUCwSRSbem
dOkGOctsdbqWvugPtSlQvpB19/VRQ5Zf/v4WfLnFSZDHzFAPy0zmIIoGIdlC5u286f5nw5Sp2OGc
ic2qDRH0EshcR4lnV8gtRPqKs03m3xY8I0hN8qWSD99MyDF5pJaOblcOuEEm1QIZEhwD0KMWrmQ+
IizdgQ3Hm7SEw6Fd5sq6+ted/WB72Fmb5pY0ISzz9PY3enRnaECd/Z1TVkI7f5qeexqvmcP4BuR+
Dj3+PKpGx2al/Q5nvTLv1VxOXgVhAZrlVoNdN49r5N2qO5VYFyATA9vSS+hciHYPeFP4uOse+QEe
ZIWRaFYMmkNOoq+r7ra37e26ot0/KAhffpngoQX8iNWgZa/GYKoAiffh6/TU8BCoeSvIx++gEH2j
z/AzvJHY1Mblvy8NCX3hDwZGNARI3Y/9DYySTbonDIkVbYTt7D94n/BZ6tO8NpesGUsvNSfZAx+f
6CoKEiISSmViuhom8ZD8YhcSpwstmT0d8O/VTYbDDOXBdFg8wgIZx8OXaYG4fyUmEO+IEsFxok+Y
GYSOGOjoNao2i4tH1gMkmSw3UaWYV8sUcnpjsHv/c7/YNq/k91sM1+Qbzdg248uA9s1T0aNc+RjC
JG3W8bWgYZ1mx6d/S66pbo8+rdkyFulMGSrbp7INT+HxtG5P60FaSpX9QYiEFKnDoGeWcgF/K5zX
JocBgc47TCFMI36Aqd3eTN9zTbWqTxq4j+Hy9m8uwIbJABIANVCMMtje2PRUjdUfCG12MFcgk4c8
PIx7R/ewmMwYwZFP8on4Y8koE4woRlDDYHaK+KhLlenIBODr5vw3DN/r8O02fDHGRIullU25kKdE
ovBRpcMmCz9WTNeXaSrjHpCumzAoebg64KXwRTco06Tk8RSscJT8q0QnyGNk2CYPyDckNRghncZk
v3yMGkFd1hvQSEjYVITIwOAxp5ZMxeVbk84ppQPOoolAWWZ6580uskcqlyXdcWwB1DzZeZeeCG6n
zqnDGHWaKTqoFTweJBaSAB2lkypBRFp7QV+DCIjqT5z3Fxi2aYtJQpmxZ7J3rK9Vj/r3s7PfbRXR
b/8VXIKXUeFIM1ZxA0adgiGySzC01bHkPXVMmD0nNBvtTJBqIYBsAnN8+WuQ+pu25afLAKgaBMVn
b0t3CJyeVqBh9sslNlNl2pf8RgyosCa1N7QEFf1+NyTl+LzjX5/0Aw9J1N2Sd8peGh8sUBm2alk4
UEkixX/Jh9d+t9DnGKNiQQSKG2UrwflLRs48f4JVlaTrKAOYNct8E5RuDTs6MNhqlLgpijh+wYuR
1E8MwE5MyduMiw6Yg72wowlAn6ShamuLJ6Diune1XEZUZ6N38QBk0edWkzdzBOdbpP+wJPhHtxIW
cbdp+KtzJ08lYLOr1Re7k7f++4DN/pX21qdsV4Z7lCIHB09DRgBVxxqxMvt9uyX1ui+QLb62hRTK
nVR5RuaDNnDVfkDLIKkIct1cl0F5iVRSl+ARXcxFLX+6K35197TQppHGgCAFgmKzCWxOM/3C3o7p
Xbs8qWCgWWp/u9gPJo88RbrbUvZHw0fep3n7Sq1tWH38SOPIp9PjAiyaIg6QzG7aTjuwAvWD1Jvl
qx419Wg+aUCvaF9vh/aOcGXtgiaTV24pBaUwjheFiMgvbWXjjIDQqCm6a7SJYd6iKKUXSWoFSvbl
MpGpKgbwvs+EH1zxlzXb8i3X8n8tK7XdlLaeZY2S7KN/so1suAQYsgVj2qkG7Yb9A8UYKzQujSRE
d2j/jjSW+oI+COGdiIeMwwnvFhddwBymPPOZ8O+K7y4nPYpcO6r5kyRyfXvi8wutyI75ixd5vIQY
HkpZLmhWMKeIhJpQuloWoeZoWZEVLPu79hFk72DHXKw+bRzuaFkdLktWBMg85zBRV4d/8vA+oxC9
0M7iLlaKZXrgI+AfJWjvMGQrs+5c3pbPc6xADH2X9AEqrc4JluyRnNO0ghKWYz8A9qenxqKkMdD2
fi+o+/o3Hgfc2EcXqG1RzCs6gEV7qiHJxgBCactY05X5Ii4Ks77uzpjKZpzNARnKUws7E6yzRHZV
qv8wPIhMD3wYwnnuZHXVHndekgkjsFcxIRKY6iyhOioIVDJV+KqiQkyKG/BrdoAhqqgi96XKoJ2k
gkHkMR1f71yEIZMZh1SxKZGq9sMWK77+zafVwm3vQcwPb9Ab8YSUEg/uIpm7yImqMVHYxk/MYi8m
U9MbzcM1UCa1tqdCuGtwswmbze/i1EIQxNtsEJ6F4lxQnfUyKxDxieGB8Orv3mywDjYYYUIuVotC
eI58priDOTCRsobrqGx6wbOr/T1b7RJXus72ee0U8IY4Y498hLT1scfjNwtAVr5KNCqsDS2Th3vg
AcM/8exq/KJhwatBQav6WLrxD215oaHVp3lCycYavVjdj3WCoKiOi85WwUNg/+Ccn6wSlM8W5pQ2
w4QMwxcJWJ3l2GV98vQXpC/luAD9Q6jC1u7t7Vw07La6PFzgbgtCiF4mS//ljqftDvCyJFcyxKXq
4buCGerMZa2aRqPwdoBCDffZOjcP9pbtFnQ9BZ/uswbSZb+OE+eBor5BuvfG0lAXaUS7NEj36MVu
vF8AH2rXPtkcyRWGgTlrTtNLFzbdpQJxRsipoo4waMIVZogEIjp0byxiCDZTLm760R0adsD2PIhm
N50rHqzGnfp49LaIcfoGQJ+FUQBn78w9wfMsJo9uFsn7nEkzRD+auF/kfbwEOgDg6sj4LRplegWK
oKwYvRz9VQ2Fhk6W4qKqa55m+nSmBFn13fmNuKmqdaheoh0Ao8/7fK505pc0WcXYKXmANaLjipR7
d1pUtr5gX3n0ZLCwYvS/w335Zy9Ha+DakT7l1BUIRaqMKXId6evdTHJi8lqbG/1tbWA0GKhB195u
ID3dCQtsrRHp0qVRrsQKKNqCdQh5J9bVbD4+TWLOkPk39Cxm25i9SprsizPa4Kr66/8SmPzUJyNN
2Jt9P1lahFLCHLEppQEeKKPgD219PyUxWKYkCCnAW5qkeKAg4yQlQIRfTGAYcrelx2QX7qditUJc
XPo+G0DDJsWQuDiVPwrRjztSUElLjZHkMhlJxnT0bAIsD418O3J5FdHITxgAdLRc/sr2+nTjMBRY
fdX8AqZb1GFAQiMgmY5jNgHGInCviMEIE15U+XflIK/i5zxeT0XktbgzXbiQbNIrhX+ubTOsyBpp
I4jdmHFDE1KYL3GdwiDf6cHHHf992LRG6e9mo+FAeKNcnKVZF+rd9L1gHtD3ha3Bmzd/SJuKJSs+
Mr/haafSYVOJUng/HDxOq1ayZ1ie1BK/I00D5eQvEUnrRYxGZT48zoX/YFqPfzQfSJo8nGjkWq52
UouFypb6Ds+8p77fnwOuqdDcWCng3VxFK992cPpj9uCSPWSZnNhoSP06decgxyCuFl0391afE7Tc
DLSkdQldwYJZ72y+v1E9eA0/ZsIrOwoGjVcH1oCwNkiJ5rvhEE76YjiExTREAvNgg8DIgq/NbiMC
waTxCxOnAiK3gDHgLGYQVByzWThqy8DztZEn2Is7i+YwZIXdwZtbe2zSHwyKl48jRGQLTrAY7wgE
bi5O/8TMofY6lqji599sUHoQRSE1QARi/nS4gqqpPo+IuDJwAO8tU4afzawP+bnn8B2Vsn6NxEFL
Tn7Z0tnL1kYdRCkZVNdmOCbhSEqMIs4uVw9GpuQVpu429siYKIZf0+4Q/IWjA4tbIMIVyqZGFnyg
yo8Vz/RDCcKEBgiQJqgLzNWB1xbcj14PNHfr9qDE0VWB8y/pkbYk+sgkw8D9Isdmh8Y1qzvCT+lh
qGth8Gn2X+F5J06GmB4wijGNaD/HZSiP2sm1p2dYmUKfYAXBhDU+DMAinkQCJ5zURCGhHuqBXlPi
QCDnlWbgs3AIHUeeBe/HQqduMNcLvWw5YImQbdA9BvMhxcDyyqt1UHZg1b1PEGxgt3SeyMq7wXFB
pH3iJg2ezr80I4yqd4HZyA3UVRB6LNI2OWh4SjUvVdssBlRwm+RkLFzgkoplvTNW6FscmbLQibu8
+Sz1mcrHXwW+TLM1x0GJQx5koOBt+0IztQ8x8owLpQhWUMI2h0YgzOzLUMYiq1TW1+oTqIwHN6Ta
33ZOWAccd7aaKJgDSMM+kB/Sk6Ph3nEy1nH+2z2tV7RlmwXEE7j3tSdnZkKqGfp1KcmL3j7OMVes
wU2OgKuntY4xBmQ8Fv4dueljjMa3Jw/bFW2Pcv+KD8cGrK9MJqw5xCp8G0DYgGqz3ssTzHjlHyvu
i2DzwZTU9uuLCuuIfUB7AOVWeCfXASJUOv3wMLzWvvCvBDYsctVCm6DSbUzL1nq+4635t5O38ymX
S0AmjfjcPI80/uO+tZ8QbO0zs76x6bk6qkxQ1VVbNy4+IPO4AtPxDr2TchotHUaJVgXeQbuCM9M6
eDBk8RWeMCTq7CPp2FexfGVnXRmMkTQyyY2vF/QqtBHLMChV4Gjowab5RP65Y3QfHoZ8Ivj1mqtI
cMXWY/StWcSYWjTc41yNrQo206QAWDYnvAUNHlhzn90ACwiMIN6j2QRzi0k2W40wAJkAsw3Cvhoe
S4yWidNXt8Amqu0ynmj0FT7iu/6s84F1bwZ9cIcnR96D84sot9KWczj4SHRurcBMdhJBDd6j92iD
cXWeaU9PJmams4DrHWNL+k76H3DmXD4FWWpMWGJih3LgFeEKYZVBp4QgfoNPjA4fVvMsVVCAQTbH
CVdGi8hJs9AAq5+fZ7R+Wk8wTeC9bnogEF3FDB0i0aO6VmPgP3sBtaSGhFv+PJ0SnOaKt2qCopG9
iscrH3JpQuAdkQx9KCRkUyQjUpjwXa14FQWYB0Mdhh309iSfU8+KXBWGCol6IuSjkNQIWgQ5SDxS
8dOISCWGRGvBVwU0Y5JL3FP8k8Uffouk51kjXFR6yXcUcRR91nCfMcj9yvLIKbdNiUNNoIAmpuZt
nn0neVf2MGQolkKVoAE9lWACdqbWogijg+8LifLpBeIhnGxnD29hKHWiFIpIoO1P0Z+6AyBZph8q
uRRaZXRYYA/Lu1O1QrPmaVY9iUs9V98UjkhTdi1Y3XOhyildwKOaFQeSP4Eyysf7wmUo6xelgC0C
3oIqMEaJBlzCkDpljKhfql/9YiPUxqzDdLWyPYXdlsHOXQaw12OqgEXdHkK75g4tGB/s2dhs7e3W
kEYnd6NbQSlfbas31mopY+Y5rfGLX0L+yjatIdH0f/V4uYCJq6ySYtpmH1b0xE2JnJl9skTuPqYU
hQMh2GHcIPd2p1N1/zrwTYVS/6HcIOeCZaIuOQdU/8x1UdPw8q08Lig5/K30CW6xX1tjhXXGJ1YC
NK6/p3VhksG2v+4XkY5fNzJjuAy/nsx1sxCRWTYpYO8IEtIAv7DBuFFRSu7NbEjpwT0BtTLKkDJY
w78yFFgf0I0N/ItP5zsQIxAcCAxf24u8SuQmgwUO7HO60TNS9DrImjrSCs90j8xxYBDAHcogXjEE
E7137WTzAhWGNjRQLShGuqkBpfb5A6a3KoFCUzWv+qprpzFlGhOZQfvxO2u+Sd41G6VEnCfOFrj6
gg/TD5klHDy8Go0ldXK+fmPw7X46+5aA2CoB6MKFaoYswsAx9QCZuCA12Qlu2MGX727Nzia3aBdg
ECK59xX2Ce5ORvCLdRtZMEOJyEG1U6i2kF/gElCR1woF4M2wSTZdoP0D1eCzBS48wS3FwRqRael4
IRCFr/zbvZl5JC0vTsJTjkZAhMiWRnKy0lbE0LpQ3oMH7Ax4S/Sk8Ppvy/mwRLJKRqqz+2xKR4rR
YZLDLkoZK2cZ2m0KEFQM+CLUUDWp8t+TXEYQ92T9aSQ94AdfFTi/Dd4lJnmhdfvVN7wxhM1qnVXc
OrUHVo06ygGbHFWVTBuVGMulityZgla3C/B95sPI5N1tj/EI3QNmH5W5zGaYusD8wRKt3ZDaDhKb
JmnqkzY+T5QDUMz6GvhCHI2Vcnzon64YwJSlNJk4SSS6M5p1CL87pzanv8AlXGrd2tkIhr0mGuPX
RK9TllFchqbue644E+t54+c2yXFjiEgTp3nyj/56tB4V+ycYtUz4UzqgA4gSyPKAZ0SundG2ru5v
QnFBiaAXC8/42GYMEZewDjVQBNFCj6aeprXPajcT4rOos7g6UqMqLgkqUQzED52WuHatbKvWWsJf
SIQBbbGKfieMudiGIXXrIyMTpHoEZkgD+e2UXdaNeY8Sq+qf9Oku647Ms5ha5ubMm2fBxKiTE2Zf
sXjI9jgxW/jbW+eI6mvraDXem/USbpP4ajF2ukTAg46JX5bw6yMlsEk/afyXkbtgCarjMnyzmVEG
nsw8GcQQ8vVACvxMlIrrJltDKddAl/4l5PA90Q7LYYFk/CVraZjMcZ5pp8azr1Fzt4PHaDuoTaS/
go8kk11wO+Lnxc/1qkz0IrZnml55N+n6KHgG6MPmMTyAcCF6Q8ap9sTGuEDIDQKmlGklaO7vC5Go
TB8ywwf4TTQWtgPRhaSApUJAEXtp1u18+k1w3YVerT0SwwjKD7U2TvhPSTQKMgbbVsJcoWSSPevI
+hjbnbWeHhgEztv+jODUNul8cG8VLLROSDjOPqJovcKBvqofknVFpI//QIuVYPWGA4yvDEZPI7W/
rI4oaFACSnOiXs8JnlkBthmMM7xf1MJhltBX/atK+EZPWET2haQYVuyeF7fhTertQcghOcmIYUWf
mIlATwfAGnidZtvgaYujwgWeU+fbKbZlRAFjLK0kW+xL5dMvE1M5LerjE/8s87NFX3DGlET7bWYT
INti0SdEotA8Zf1Up1duqKQZODfWJsqw1n5hglto8KlBta+rXMOrnWJNii1ZglR6Uq+LwiGCoG51
e83j1GAyxI12JcHwkUMwq1wq6+4HXwjEhhEOUuOrwUXFh1ArVQf6QLNmFQ3fSiu0+XTm/Bj6RJ39
9D+U6mUSCL0BwxWBG1IHT0VpqRxLl4YObM352jAUuaMN55jLRomQDiGyoFvSxJJD8EfiYIUBoXvK
B3VH3VDKoQHDTQmeycc4Ggsre4P6KcOUWkyssxUsYr18VX50s+GS/SOsEilNiaam7oV28QVIVXu1
Ioxu0L8sxRmNHkTwSY58S/ELpPzPGEc6AXuvn23pMpnXBv/uVyL9vnnJmwIoizFcRB8n322c0TEw
29JLfe/xh2+JbwFmAiqqXUbJmnZz8NTsEPVEEjjVrHqBq6YMFjKTfJFWnhgWQPKJ639a1KLMlOFJ
610Kh9RBGsUfOvFcXqLH6OLQ51Ij3f2TPHeghYLzi/qKaCG3dI8kpNUS0FdRCy+e6RMzrEDGR3Bm
mzqKHGLSrqdHX07qW1wxik11Jq+D8+CIW3sd3zI5l8n5Crkkmnn95juQ+aLX+6FhIWhKaQHzALKj
Emo+6Cmo05FsoJSLxUmlM7uyQzsWqfSRXGlTn1ibspP5N0KTVZ0dCjEwf6G5xDDrYwA7eYXgdnkE
2Cv80ytnUyAUfygYFqiRjQ/0X0/M+xVPKaIr4pUhvNaS++pdYFauW9f4ATQYl4aV4af/SO5dMfbh
7Mv8vLcxx5r3rZi0RXfKnE2CDIx+wzWtBeWapRPxBl2fXMlzRrd5LeH67yFLEyNVkXfnySMn7xQY
GSoapyyz1uGDUwE/hq20bvFnVrAL56hesPlJdc4xOk+/A8Szh9/v9LV4LE6T0s9pUoE2/HNZFLid
FrtJabibvJlF8GAKxTb+urcAtylOLRCmZrfdON+cptEeHo8sVuQWKgF4NquVSa18ApLXUFyhOCDO
UnJlB61mdgBZYKiYuvL6RRK+or7NorpKKyT6LHJZZhjmrbiJigqm6lFoUxNIUaLGtYG0HwMSxIQE
qT/Q0R5kJVjel6BALz/jjOMtRLa8yIVYdeEnVB1/3ZX5+DN7l6wKVQtcr0qhTlXZArd9zrKpzfST
mikY9UrQKelXiZgOTvZi99FNh0jRjDGDo/uBqbuNc20NLa53nsjEBA1r8xCVoOHjbtOvj99utWTv
aQYCVu8iDMVgD35twJTsD94MlY9VIDdEOrl49F24B6hTWHRhk6uO8kXqwDeWXkeGpWgRXQe73nmw
nr5GuUkjAU5mR7V6Qxh3qMEv8zKF3eSNfcRi9pOfrv7K0/PYWfPkMA1rvd3wPT4MBdKdhqLKnZ2q
exgpM0D78ZfVnuhsmBEJmMJon2KaTzU1qPg02t5CgPs1A0fuDr0eNXY3KwZY79Iqs9AL/vVpmO5P
zFOe0Zac86dCctNgmEgF35RZG7glKjOs21abr9WlJwbKNtaHTQHYzpGPbAMj9hkPD/h76dPSVgBj
EWCJa00scPW5RFDSrliHmF1v59l1tYuxW7YJZZC2P5Ry9YF2S7PfIUilb2brX0oL0WfldXSSrY/h
CqqoLjIGTS6N1VD+L+i5zDw5DfYWEQjuaNnHJ8mRa5aORvgImEGYCwtyF3CrxAIW6fJuK0w+EIhv
EZK/YzHTyl4trITrZpHoo1JUekGV9rLokuk+/rEu0OVfrXN3dF51LnRGijQ4K1z0Z2dMGd1qiZFK
A0uF+Xg4Hl5o+5EhtIYtrRohB8IgHs16KlUfKiTMDprELrRKjPiiBaGOxSUC+iO4Si5vbFF/NHAY
MQbGJ9LDc7X75TkplqCQHnYM0FrFQzF/1Z7AkwlhvLKcEWscvJOnmNhDrtAWgb2n4JrU7AQyEMIM
+g4+LQZ+X0SsjQkwMZO73cm1br8S6i9agL/rqneM180C53A2+i5vDJPAYORw690e8eaI2td/tWYr
RqohWyRFYbWKbmEyRn7zYECw+hE7B/e3tMBuQVSShEpnmjix99eDHQOYGFn1SYt4OB5amH71S0kl
KIMVkigk1fQ2L6c5r8bAH9kdnljiD3KdPDg8g6yYhWSWVbOYfmCMXg7W+ZcsLv7AcsaBrP/FWPOB
nly+Li9GcWCb0l11sNvkpBWbj84nkIwKubLRHWQsHRNB7CdWG5nmQnCT2Dom+VGiz8+v7Z139Z9k
tPlm+UbCq6E/2kiL8PizjZatmBC3bj27THRh430PHsySgcSVFKNXH9uYfhkS1wcXSImyvsa56Bau
o7tX7gLYRw9WIpf9NThGb+/CgMt7cLMrUSnCXaBVayENhtP+8qWJ+s9FCerr2cqR2tycNfwfpgaU
7NML5nTh7t9wSfy4l+vO+qJpBhrl1IACxAzglRvUw5VvUGZdl7UussSLX8Xk2KDGTN3uC4sPhkM+
J4WkMLm+rOfZutW8Wr8x2XZXvRq/+mxVttaOVTqovawywg5MOtqb0boPAjQVEmjqQbG51fRQt6cM
LqjUkJYqQkzuxR/pCQWsASrTAabhe0qzRHZNRiVeudI+UYyVUamBUfvXahddgZU4HvMs83m/znP2
5wwBaGt0Hb+e0goP6Om4M6cX/UwQJzC8V25Xeczk1HtX7568+IbNucruR6y8UN8rk5N1jE6Nvj9w
5snyTFqtwlvHG/UvPSPDhkoAixn/PGIlx9w+DikNlj8GNjlwj8zmekV/SU0DARIFdan19lQt69eY
v6rUlj2NATEs2B+d+Z6iVi0MUIdE7QwZmwgr0pPqF9BKZYHTcFWBrEPP/xjA44Ob38scb1Ryb0GS
1fqi+xfsljLnYjquu4EcPXMo/BP+jBKQIOa8k1iIpQNqBFlqcFh+79ZjmaqYUMMze20blRU3m267
3sbO1RynE8M9a80G1qHqmvBPldYWikcJJYZ3Zz84znd7fsJQ5TA7ZmDyz1aZdU3/vTdsOp6cjWfd
E13N5UMDTm9eOWdVHn7xZefu0XO4bQ+fwwA1SANC4qa9xwCqWTkA7leDPLCNOehzCFgCWqJZInPh
dfy15b9OMmaaHmXeHmgHwBF/eEcd5MD6dBkKgoOD6QcBzBzpaX+G8n28GvRbODhcYrkFAiJgwiHQ
+6DrTP9T7j4kIaKkYreWjT0FkZE6RbRAmsMtm4Oqn6zYm6HW0EaX0eNVSgGzihP4X0uQgM+oNZK5
bkODEuAOsqlg5kV7lOdVwiSoVDg/SRE78aWjKEuMVXZExmxyZoVKQbgnSCPYFmd0nT1lHjNrqO+U
YpEoUuhvehTu/F9B8j6Qok7qMem192i4M8mTnlOPWCzY4JRNErJJzDC1k8Bgu5S14cxmmBlJJ1uf
qSLBkI0XgqF1EI1Y+HISFZUnCw25X80ePcSPoWDzN+NZNNooOy/adpVpVvry5S1DZFKqgbEJoIEM
KooY7ElpI568sGTtQz3OAQoCtuY8JlBsbNZQg7cLv7e/7/j9S1u00pGJIhK1aN3f01Q+YkWGGo3U
QzSNbVINb4CC1DLzB3r7oMKGwnvO+qD6lFSnjWl+q48gUyJpc00GS74taJ0muSKczIH0Rh5wgt6O
eCaiOoPpYYTDoj9PuOL618BBUyl7WjPl0JCrRBD6AJ1JvURfEwJkTaClG+ximV3IgHVNd0AJ+dVz
RBmV++oH+A8dxWF+mH+3lsaG8OlonJUGWh28w9p/bUmQ7+X+ueys94OC88Tus8wHeJsxb/58g8OF
2qVzZ6+nSVKlfy7wGtMbEpVlzcKBvt4t/IpwJVxAQBODsgQ3wZPdTq/t7NiG9wFAkidIX9M5NNjv
SmKgdPFnTVdovHu3NqjiYD8P679nApWzYlWS7lr1k+U/h2/3zBq92BXgIV/h1A2bR4vRqGglKuF9
+HIa2E9BpYpq4TY9JJd+3jmmeZJAGeeWqJkeFm68W7wZuT4wCH7CzI3c0P5zmraN6UWX+ap2DP+j
p8ReokZlX4Rr/pi2KngozTxyGNW6qnA1vYE8hvRGSZluqDK10LIMcrDlDcpbq0H6ebbyjiqxwYA1
qQzur7voLuih6IJUsZ+jvaO/ack/PSEpvTHzYse8ul4Ti4W246ktoytNjDEcctnrMoyggRE7jFRa
LRl/ShfDwWJEi4IPsmb2UXHQTladXtHbuf28HXVHdKiROvN3G/v2c/mZ+a+hUJcSwh3FuAyFgIoF
/tBSlk7RxwintX8Y1aB1MKOEfpgud66mhEKckMPbDwcS9P4wq1b6SHg5kzgr3tHzh9eukqww1Hgm
afRxiOARaxbqHqMI5rnEITPh680bDDy60PA/8FzwPy/nOy79Vn01djS3Q+7mUtW+IVGJ8apKBb3n
8AkRD2ubNzQDBVCBJoq6MPemoj/i5kPOLjFUBm3hCBItzmjpsxCmj6XHukPfSXE3gH0vD6Eshx3E
vCNxhlE1iJDESAz/hNYlUNH9QcFSw+Ms75XH5TF5Fs18ik4+dGzVQDqEdwiNPCEilb02h31L5Haq
xFIQqYSj9DhJKQlUoVJRAQnfYY6LvYGxoBjvOg7BLrjDJ9bEjytC/Bp0Uh3qpwiDEtQttQ7NFoje
KfQptmtRisRqL3U1g0IyI3otAgoEE0CUUtGhQwx6vfMiCWsdzIgruuTUICXm7Q2OVxM8tr5WDotz
VEEV653OGLUbvOjEcW6T0nTXsA5jdRLE4RblTGmIeVE0CMx2Si+Nzhq9M+2t/MTNxWpVAN5Dhkp8
6E3RxOWs1Rk4WW0xRBEPWMplotVRQ34oKRwS5ERsaPSLbJ6n1mNr30YgoHRP28wXTB5Q89fuI6lg
3bgdCIwHBApOiT6Ic1z24Fg8hzM6cMs7Pi1LPDkvDAqDWA+Uv6T33KcX30ZQsUQVhEkMVSCG6FRb
LanHgc+dHJG/lBxGGBgDvN9/Sx1cq29/xEjydGqORXXwCMW8BKHz5YJdjmXUSy+a17Z4g1dKLsfc
P2ASgntQZ8/N9V/NCpgw20baWDT6/H9llQnbZNiL69aqRQyTrUXFVHMkzwNCaZeZrIPiwSpj74tM
pmZt8lbjLAuHY2PYUOMaO5TT/DSie7D5OpubDcp8I7pQe3+TwiIXkaU3gI/fyd07GsNUdIyb4f23
gOfEGJYL8pBhDQ98bxPX/Tuud3Bz6fRfwk+7PswPnp1Ldzuuzbe9XHxvrcLS6IiG58JM8U3rih3O
1pOP9hebquU5uQd1Ikx3O2l4iJxCYIhGrEnAvPjfGljDvn/6ObH5lkN+da/w+xg+mSwx8/dJhbq+
FMkS9sxXpfgbaEKv9of+Z3xM2MD5PQcfB5K9NQYrjjSI/kQj7oFLxK676V4GFVRCpeiB+nWFH8WM
HB4DVGQ9RwctLGwGPPzHBcIFkeKIW14WEZnZTQAEFgfokkKRglG7FRcVOz/eaXBWOh9mDEiUBafZ
ueKkm2d+3Kn1IjdaOZWAKZSkLa+fVevKskSFpMy35LzasxBhJFbNV3hPZXe/wAeS/uDBXS/qGCLJ
pvDlq1l9hy8mXnTu99xnTjDN7TzTYr/OPbrENU/5UYM0/crAoYc/g0nFc/vorNEg5ciASynjZKar
6H88nddWKtsWRb+I1kAF5BUociyCwAsNRAkKIiCgX397X7XP3ahbCRVWmHHMMc9Ty2ye6vMalS2t
LHUufwB3FFdnsmW3yYledQUQQtCigQ8FZmU5JLwySwC0pkoFk0KDhCh5FV90QXi8vH5BRhbrF1kY
ZY8c4MJAFLDr8d6oIMYXO9bVRUvwsMth/PoqtJEvivzAL06no0Vj2mmBZKxybB90EO92l5nybKmj
Y9Yb6A5IVrPsQr8M0AsPx3NhqM6c+HnsgGZbBXL2RvG/kX2Je8RJBV1/x3poln9K75kUgHK4/vnN
6k0ueSbiT2enEPtT5ym54z+onPS2vLAUiXlhtifEq31x7jxDqptc5RkggMBb9hkij+I1elwsof5o
7NtshcpzmQRfhY9ZrRGJIPojVQv0rEKemCHPc0hwYR3yjtnO5uUGJeS2+DSx5+llth/All5+l4gV
o97yZSz98jv/0JioywciKiNU0mJhIaVxFSIqgI/O5QxO4j4+1rbXlxMNDj5L9GK5FXPTay2PBAXx
gwmxfKTMpXhf8vuavk1M2DI4bUNuGJ/PrDagXJ2+iAgzNVfYWfdS1dSwgKdc8fdVd8l0MYU7Vus8
g4585oOgJEFB6NMKjJgD/vIh7/M6+hx8dlMgVz6qmX3796NKqXn6FuWvncdcNw1P5aFIOfNnuQIp
8cd3ha7BfPF7tplPl3fw26F5n0propnQCNAnZ1PMgyJufUIDf/usfT5v8djP9/InzRhCbEHqfZ0G
Cm5CcMAqllu0zcLzAAK1P85FoOHxzLSRNKqsRcbMEb7apIQFLqxx0xgggNJfwKf2CrN4+a9MHT3W
EayH2OKZcjfbSrcBnzWsSt11Yejj8dHfVK4UNloACMGyM08DC6tRcyXqBj/IZNbmBCv7hebXH1v7
OUQz5a7OEejJYMRSORTgVXIq+9Ap2Qyf+5thjj5+9qLUy/xsmbe80Qo6NzPTbr27iC1+khGU1CJf
xj2KcnES5MdBwtLYlh9e9l2tVDhWsUD07gzean/oshh6z5bTsSH9Lyw9Swisyvb4WqfJ45f4pyPt
wxyj3wmKnUgKTKRSPtBiBjwNEoV9+wjg3qRYQgLuovCR4Oq2UXYJDwDQ29uI0aNA9d7fg2EBEbUl
5waJI3LxafzYosD8efxBaVMPw6SZwjm7k977XRNG+CvfZl+oPSSngkF4QQhCuPn/GHMIW7I1GjwB
vLssRXYAfmwJ7xFOICJHWWHJuFSp6Wgf56jvIrSkvkYnvB/rjxUVhcVPzJAJ+J/xLwYhwMQx9Jqy
xhAXy/xUT4+tTY9f0++Z30F23oXj4itdu+Zx59DZAIKBtHWIphOgosYKXO6lPG+vO7QZXaw7UhQb
WLaK1+Az0NsVjv6ZhgnAn9rE08IMCfHF3NbZwMsngD2CLBXPIvEteCVxzekqDwDQPL/ZFH1SMg+0
zhmvJM81I6vLQb2CEhRBhgwFZ4FMDpnhfUSWlfjTfYhk/pyy9+D0aKbgvDE8RaOfEBP5jrPo/ATS
oW+KoEa3pi7FX+ZS8IuPU/e3/dtOung7Oa6UJOJ2bbkzk3DesSLqaYOapNqWiRXGu48g7GBqnCKF
8v8frCcfhszkkDAw6IUxeV7XiVSv2omPwpEW/ud3aJREWiWYkQRD6V+oLucfD4xQy+qzildve0s1
WBu+RWjTh0LEiLgFOSk4TFPbOJ8aAw4/sj/8EoJ/wMkRg9MTNnA7sXu9TAdYOozkiiyyfGxKNXgY
ePHGD01JP0XMhIC/0M0tYD398BnYmMNKWzQU2Y6OSY6FfriEGgQ3zS3PTnV+OAwZtp7Dy/ofEsAa
Jq2Hjt19H7e6jQAS4u7eQ7mjvojaI7rtaZcKUUORTkYP0fQKe2mk1z3qGdECxDJf36z+fBNV4/0b
80w2tsA5oDzd68BpfKKU5Xl8nB6mZJ4uGDACR9c18zX29E2H6qikcfHtr7QhqPpYunGw4g+aDD9U
of23KT/dyjtSsdzkOEOTQmABFzaXcp3oCZEUXWA3IwE5HtZZKZWMK0MOBiwciX6gae9tDLdTlZbb
BOb8zlUzkyM+82wy0ancFzME66geaH2xGYzj4fRSUSesvP0c6O6vlaNcg7Rb00WXpASbE+t4ttyw
NFkW62JM1JDKFxwZpr0W+2u1h6dFdUkMEs7xBRKY7VBZyxBWLRV8AUZH/UnviDRqXalZ/GvYD48o
q20yvuoH2Lz3/FT1Jvg7/DbLXO0AyQdVwhRAEpHtVV/CAb7LhDPV0wYpmLJAJBHqYjoLyKCwFxbk
YTYxz3egBZe5SU8VJzAHdf3rjcRoof+wa+1i6eYpfolvT+Pr+0fr8IL18LSLCvviN+U6m3J6Xb4T
XgCF3iNuDGOmS+G7VD+j46CKeEN9/8zmt2IaoTrIsGWIwh8rw0sX233fZx0ONOOWblCo2bpInHhn
u0WlcaiWYUQpqKSk8rVHw9QSdzil0pKKFZ7ibrEjeUgjIcoAGqbRiPgCcQQK0+PHF6aEmD+VWd0Z
0X6hLfxHlI7mHWDUZtS+EVgNVSvj2TIGF/8myu2NRFi1xWmSR9yzIqlqWVMcW50Kgy/p0MdiHz6Z
cKDxBDLM1ft7H3nBOqJnA9zZ7TES1hCsuSKttxDp+Wz9O/14HCLC/JWYHOMmgFoqYYItMp4QQ+0j
gRIymqBmK9uxbVzglFlghZQOrd+GocQraROXa0JXYbsPv30fFLskXE8BNmZC0o3h1piYiqTGBqCv
a/wWsciN7zTHWbOUqBuyTuwZhorILDSxXGOW+yRwzW8MIQyh3g/gaILGoncsuKEFYaYnDADbyX+p
FmYnUW6biGteSbs9BhUIBWmTyPcqF60MPFMDOca6JafNe/9BlQ2neh3EpjkQOCdC5UCeLEhZ8ZbE
JDtzcrrqUddJQxyMNBvt7KlGEvatXktgSI8QK4erozayBPaqTPwzQS5A+t2xKEUkTX+l+ZNAE8SP
ZKGiG6w0cbwML2H1rolDhJ/w2TNA62t53XE0of3Bx5kQrT+/XytJ4M5IVBqCfoVS0jlhRhMil5pj
yBDygSsmqZE6Rc1zFfnDAEVE2O5liX95D3/li0K7lVXaCGQxKLLmySTD8MBFGAL87yFU0Nw0GbSu
iCtKJ0I2Tas2jCQzJNDaDAQLz07S5ygHaZL0OZfyH21g/P8Gc7grxoUhlPoKD/ixlQhUR0PCKXtS
a6F4IRx1QsybO7oR+HZhNZmhG5E4T7ypC3xLV7+jSfNUGT+1L0xNfx6tmuOfUt/kfp+Pp7lcxbV5
Eou5BMfTnqH0S9FxIoYNjVquLjBAcnJ3hS1uuJ6WZjqosX6qRjUaL/Ehc4nHV21VFDlrJnxpFMN2
Cc6R0AddpgAq0l7YoWFFeV0uHlMD3M6cwQPyMfilTNPr8uyGHfRrNUPkBwI9SkNU4KVvxK4KBARf
L8Cq6VLXTBrgSMOTQpmmSpb/kMriJwwb5IZ62zYEmTidFiOZdYNLZIlPOLjjQa/7eL722KHnKmQ2
noi/8ILR0ZQGkGEjx4ePHnB7GLVFGqwjKw2pYdcstTHit16u3HuL46HJQRQSX6r2LOTSwq2RcNea
Nb3QNEjGgWOuF/cBeadg8qBcwB0kCsdXILhRG+m7v57L0tzkTAgSsUMHcEgDin73sBl9cGijo9I9
mlP7qN+JMciv8YNvar5iS8hSQTpvwcFeemyD2CWEqWosRNk436E0Bjy3BGMfEA4VQn/ZVAcqmutS
Z3tPcpXx+ZcGxern1iEpbcjDpKWUKUKpDMEbsOgqL37YUpRxCYab7/UdexDE6/CUL2l8PUUYuMIC
zzBuGx8StQcychiT0xxuGygksf6hDghrUaahMFXUSQMdlMs77NwmGWUCQbJ2U8vK0DtvkMRwjqUz
BdAQxYYeqb61WhT5D4WpD+szbD5VHxqQgmQ4gK3GTkxUb3QdecMYaXVaQh86nZaJB5sDdpiZFoWh
tFLmkIZ5acMUC4MvdBwn88G7LlGR6jNtJURWExr25/7NEiK4iQivsKBCxwtcMDAvWLDnkUBszFJ7
cxKBWUcQVHvt9MRr0Bmv9m1V/r4BWxktVZ+KKSL13fxLdvk1yy/zL/vGHaMl8h0/tMt7rO0bB4iX
RSi0f6o48y+/b5Tzw/LDN32RsXKo+ftq/KA/6LuaB8yAuUqXNqo0Oj9xobKbwBg7udJr/PP1d5Z7
kwL2d3QZ0Er30rt1HrY4g9nWiXxg6xaoOf9ah94S4yy+dU684ULgbfdY/JziNh4fy3iOvO8C83vn
1kkvdtPbvXxYnTsnYBKdY+9EN8Hv+Cv+WTy9P73n3n8W6UVu/Dz+G16GFvKsayf8wFM99fr0vllt
VrdFlk4+qyOPPIO0en5/fn9kBu/l1KQw+Vn8jnl9/v5Hi43xCQzoGOpFwGhPpds4P8Hw/aS8oJeF
hwe6Q3gOh5/Dn/GOhijsKahITcEcen/lXe+TV3x8xJ89Hx8ELX8WH/F5wUHS36XDMI9u2caF1/mt
nHo9cKiP2MN9Ae3aLzKTpz52G1iksRERonRL175hLl0RdkZ7yzJ7o8S/KJditfWCcRW1ei/WQ/QA
B1H3IcdKJdd9giLIfNiFLPqFShBpPViEjQ5y4hj1fiovUWfUqsYIAyq0pxHCgZx6VagRYCM6UIey
ZztaX4vH2stLx0RLpxGxsqec7uV13dpKmQEFOKIGIWFf89fXXFkBFlsLBUGNwpX6cIJPWMc0jqaf
edJNvcUbX14VXFwIJEMEHrdUtFwaV0zlOfwpbpYkPYEAMyzJJppOMdVbrRbBrjnCL+pRFH6NIqqw
7yXEYav61+9hIv9LBmJs/nLFiwaIVlGNZP9IAZo8WWTENYlsNa+Z5Dc1LUZQWI86fOOkLzDKPZSf
PJZ8ddEht7QYgVcjDTbysyC9eDuQ2UYpasCma5pRG178lTc7/a2Qm+SkJMwIBZ5KI3ONtQUtRMMV
Jce+QJtKrHCEvb8YERIg/d+AZ31ThBelRTLLlI/MOIsFrVQX3BPPYEA3FpGUKK8hpshb5E0iEaor
EU5KwnbxzCjdKv6cnluddY8YYSeaRh2WA8X5o6jEERywn7LpHOrzey1mJIKThSFWvzDI02knKrZ6
jC6OJfCSXBGOnOlUbWKSlUMz0A4MUc4RuULGrtEpdaAE77z3Sdl2FjTeomOMJf88x8XrC3A23YJW
Ea4CQG48MOhKXASHSpcbwCaai9GR+SiRtz0WR+tSozPYlWqMdqkURQxAkbFk3DlQMoWjBgHWiKr6
IgS8i4jZYpgCYz0fEKWHQJ4uGLcR62E0IkALWJVxZ244M3C6iEU1hYCgOoIBvTR677MQaPgWMa3R
oMRVwpCPK7bwnMlD7t4pCD54yAF7CGyGdcj5XtAQJ2w0tfJPeTqdemeApW18xglH7KVSZzQHcO2n
+yD9GD1eWBgegjR9V/utP0aQAfPFaX+Lg9r7gD5DXIc8Cqw9J4wttUbFsEYK1YAIfGB6j8VSp7Th
jhrTiNfSZTK73EEnYn09lqaLFnNeJNXbIVsPFQGTcI+mnJrQ9fugM3VqpuTgnFYjymeGrdUQZthi
bHRytTrYb7xzWq32II/A4wurzpdekEW9HsGpXgxukeI6fuvhHUJrRVSiuhRBglhTqpGJwPl+wf6B
a+IV8VWAO+INkSF/FWLpXwiIIAvAJ7WrXQpRlqPgXO6r8Vu+gzmTRLQLpbdcmcbyJaNicawi/hhx
ELIDofiPJxPLBxdfX7VFTqOK6odooegjhgnDWAkRcSyxYTgAlhyKuqvRq/1MzEYLguDNX5lGUksi
TtyE+KzhEPsBS5Br9lhcfhVBhZD8qfReDggz5FdP0dbrJWKtUML468Vkf79K3qqXW19KpeLXjBRL
HCuxtRwY+KjFTHFM5Gr1lQwsJVZ8iLC9ccDE1caQuQaLS01hpEirov5d1ZLhHFoZu8oQxkxe9BPh
UyZM4hwZgV4KO4SBSzHKcRJZ/Kvx9xvP4m87M/NajziI+qbfx23uj+1YIW0/iFiLABS6rE1WTcQH
GdAhxq7jivgnCuUV8EjiWBsSzVpYGmd3KF6Y4C42GIPh97bxCRcVQzL7g8GGiluvOYnNGRfEuJcM
QCvRp+VS4Z6xtslYY5lrxX1Tf+dP6If5y+jbnt+MVbL+vik+8fFR6/Z60ynE0CBcUQuI1mlnim65
RB91JCKBCyy2l+qe+E0xYg5hDXlF46F/WPkiS4gZ/QE1aWHvgXrBzkvI3hR0DfY6yAm2XILuElSL
SLAdwlcZAAscfxVBJqAIjA2PGqqTBZucRmPPFYSCSUzejMynOMPti0zZAFMYNYQnItk4w5R9fUE+
TwvVbCNL6sdAk3G/eq9VbVXZwiwfvnoUa1ZfzhXUf6/VO4ONwdqv4CvA8SY7y2HMbmCKkRb/MGiD
RatDlGaBCHVTq8sWbv9WC0KuaQmRR1BqNACfzEAtnHr0MD/uqA4oujgzNSWjBe2/jU0iHaaMmWUO
FKPkWCZIpaCk70AxVLIvajk0XAeZPlCZfEGpugM7jFpUHGYig0a8B730XPyud6acnHePGtMQgevc
I8waAnTcbmeaLdGkTCzLd92yCwboVm4F7eiNBJ3PyHU0aFAHnQb3wsEBYyOLR1MJHVXFSGkkH9bV
AlU25T4ZMKp6KwBF8SMT4+SDTZdQr2r7u0ZdgIbKHiLiuyzVH1CnudJtZmutX3LdRwiODmW8ESPF
L5znobw4csdAjwqjdBeREyNAmJge/HxvLZZRo9PqXakNhdfF/Up6M4S0TYl4DCWpblOyf9hHOA54
T01yOHRPqOgmhGrNAZ5EZPycfcnewg+zyFl3x0e+lh4B/iQU/VMl6k8VFiHu5QxpZKZrTz8W6L8x
VM20CDci/kuoFk+cIIjBAMIezT5LHcVNJMacXAJ/ai9FA+OXh6BewiqQbowtNiOmRBzC2rLwgFXF
SL4QKOsg9OX5qNfmfcZv2XxxLfBOwZWi9JdpeOj2aFUD+dE3Hq++718jhzmp4Hx9DTYyQDVc6FMN
4sq6+uE1mKsNxhPwaAr2Qxq+lRFyyQMvrsowDv7gC5XWgQepYKqCcVWd15/2kNRAlTFqm60yZa10
oRQkWp77OEPRL53VjOmHqH54gVwGqyHtaihjzZtDMQN3IkyVJoB+rPvYDc3NgftqyFMFTIxQ4Ufn
g/AVySuCOAXChIYMDaykgRekG0kAy7CHKXwrB5PcnkERtZXpIqPkSXjKuWje4DonamX3FyGQhpJC
GGvc/I4KxjRpCEVI8Yf4TJrwOREoAkYGJZ1bwrEmLokJ2Vxe8R9Ci2a+mk8gKKEHWJ2BdhlYYurb
TU7CifBjdqSyjDlOSNlw8OYYgCyUBgYvfZ0YVmkJlfwwW8ng2YHr6Bm0F9v9wPjIj+hKM78nYOHa
OtYdHUN33jvEBZSXFNv/6WiRcymw8fO+1NfhDK4rbswL+i0BLD+BUW3LO3AIbEU86fJlZAibkowm
zHcpQ4/AnRO85UqJCZ8qjIDhP87Ewfqr71o/OaSxvXCCicuZ10hyMKyCBNMSK/A5mhvZTSwZDuat
QRiQ4WyOC2ViorQMtvGkIc7miovgENAyEdFknET+rt5DPFXg2+6NouPyu8oXW41t1qfii7whKUZZ
hEw8UvGLD4EA+6V0zDTiPGoSyxOQsIkG2KjvooulG+H9mNo1A29jlxFXWajBeNfi1HzxtNWExHa5
IvgoiK/2adbaDAFeevO0+ywPV4WxOQyCPtveKDCZF+O8rBOGi6tnNYXWyIbKOQbg0+o7/ZmZfD62
a0vEyh99apqJERqht+0H9OmwfBB+pCqHYbXfTuhfRXK8RML0Hexz3/kgys1ccGXvUro6WraP8/Fc
2i6FBD1HzdV4VWO4AD+WOU3/XJNdz0jjGE+bgbZY0pNR+QPDhtBE4p3KoXPkrH1xf26o9oQeakHi
0aJLgUYOodmfiNmkl1IfkDcX8n6rvfcb6Ol3/BcaBvQHfRDNFLkx2LvIPtKDIzV7KH3eQrMTmx3B
0ENTxMGF5ltMUQP/mn5JD2X8G5RChy6bjQZ/oRcXEfrPT6qV/3BH8MJC3kj1hBuSAAWnOKIdODRb
mBjTaUvPOIcW60QoNzQa00TeY1NdzUurMWRgcA32GTqmzUSq95IvM/ZjYq1uAyg6SAAoUqBE5G92
O59ptpH5SVR7MrGxGKwhzMY5cPt7FF/zp9/pxkSGlb9/qNcMLE0UhlW38Z19QrsWkvdaY9bSysMF
fzvpwUQMJodp8z6MYsxuTO4K2V/0Ejx+1Jnw9xNqlUjgU6m7hGcaibtc0lg1PGPKdVMC6bEtFlC6
SmrS5CkwuBjvZE0IAho4NnDPxuXOGIqV2qsfsvUAyYRgvG8roV0V/j8TSak8E3qsMm/vEq0Qjfau
r4r2xErFI+DsALNos0l7sKAblpgDATTOu5Zk17kJrxxGQ7yH4ZIGiUsUS7dgagcRFLp3LvnQ2dSY
PkWk4QyrgoAnq6RJdQdL1nFxsTI48FM30C4zmnzdWzL6m7ktFBkrhCTtk7j1BNHJBWLX40HkSZKS
YEuGn2aGbd75SK7U+mYpz+hA57W0uaIJfRt5hyJsNq/Olo/QC6UwoB+ipWNO3p3ia0qi21wXVI1D
BmDZ9cRdkGLOriptwiUsuUlmzZCtf2D0V7u8QWbHQEHDeWhVzY1z0OqSTH7G+yRtvuwKFOETfpQh
MSNOeybvmJQGsglUO/7ICumTqmQpWvxEwCSUoY9sbsaVLzMpCK1fhN2MmyFdI7kmlU7u52Q9m0BI
lh0v+wttvkuTMQsEIc6VEjLURUMCNCdsEgwZttGYggGUJGRtioblbNmm4pPMYp+VNBiws8aTcpM3
8MGxYrJMn0m3Brqk+c5SYs0p+tUkJgVnZrJ3dXMytt/+gSeUHamg5YTaSir5LHflnale3yGhG7tZ
zW2KmLZ0JSH2YGjCsJDNoUAAcW6NxbH0ANmyxrUvI3UD6KSza3txIZfH+UjVIWvsP66IntC3Sl3W
5PmsVl+SoWcsuY0lk5nn4ibfWIJcxVeEYlArMszABQ/DCyhRy+lnT411bBbUrJz9l/24ooQLRyoX
6v05fFJ9mIZoRR7KJIESIyiRmv+xDg3YfXRUHHDHvAuiOzrFmeekUZxDeaFrksgq7hQ1qtjKMhL3
ngPmFcFzkPTXEGhFA9tEHwadod5IkpqMLTqFSBzzxOLk7nb0Kf23zQSGSHGnzQ0JGCsiNAIlQavp
J3TElZowD7lK9cT1xb9xD4SQCMeUT9D/NyWLrqh4G9arFJ/hkMkTKnIET7iyGYiq1IlwJNkGbJcY
CIybH9GBn1c1fXGtwQMZYrdvMbKRjUf21pIj7IPnaAz/rPIUS3qpA07QBaGybdCl2KwurU6dctZI
M+ugYaC57hN4J3tOs5VN5qZQI44hSl2yBU3LDIfF3rmKEsV0IDO9aiYZ/K7JkzhmrSe7Ks30KnYD
yPQBjn0Ox5fm6i8vaYix8lkGC5rbIEePDDf4kxgGh6pqQwrie8XZcw4/SM/adVfJy46yXOIDbWK/
BZOKWkDWV+WRN5qMvzyvoSvYxAyveoW7gxUmlG6xVgcD1DWxwBo6EPGGlUiWfKxICWrxRteaLEv7
FxR4soNnwSCagZpmahJz3stnvC3Y17bBdnIdmerU/GEhaXSxPc2WYkCzQT2Yg4KQdyNoWrN9iGms
I4SndYsIxHMx3pYIiJHGJEKii9IDh0sQiBgNIZ03ov0vbziMcMDjGxr8N8QWD4lufTLPRKCqkPzO
hm/ATooxSqD6+hYPZ+QeTzWCZy+mBvCb4juFnM4ZABjDPZ6IdcKksOTW/GEEqNozqjMklDSMkbxD
4mJ7uFipJ5Qg3pfQZklsqUuSGdObYYbquvsQmTYDYvNCHIPIIDnPV8M24CxZT4kkmPAOV9RSG53Y
GdEykhEAn+MUTUU+3rLEs3Z+/fSzteOl+DWajwuXIhnZznWZm97az1NaXpD2m+T7ZjTjniyg3kXI
ppEmE+12oHvW8/gJgLIqFLBjkaEWegbhU/knfiyDV20+BFiiS1MWJDB1W+Bx8Fy6CWGZfID5Iwt3
pd2vsnCxsDEhWkMDtEWthDadSgQbCg4FsyRb4MY6p/PuktgV7jfyJBCCu2omyEdZ3AvsgzDed6KI
4W/wMH7Yzd5lIDP8DCoiEQOXekI6da/nScDd63MQ6JnK48TKM4tRv8DcH3rnjjm2C2W1pcvwSH4N
cD3p02dwrNcW5JhcHtsvwFH+QH3lK8dpntt75JGa7Mlgiec/DOkFB7L1ULe0+VQnT3aqJ+kt012g
3SlEaYitV6YFGRhOfiD3lSVscC0+gdsAlU/worPv7Hq261vHu2GqK1Q2V30K2s6qymPZPuO4kRNY
UK3BtwiLyp4RxnCno58yASszQQCscMsMMeQRCKh8XBP5/2huCw5whuYfax4C24gmZ1aazHkKELQX
ezPoWlm+b/h4HONWUrsn2p7pGGKQLZUrgG6+sJ+cTzYHEWPgYWwuthVhNAK4udAmkdxT78XSWl7o
mRUDZUD0jUSbsaFUqKuBWhNg7bmaXxo8IBBJTlUApZD4p+gOt+pH7a91rT9T1SjTw/2BDOGWQSow
RHdSgmrTawVAUekddDl3EKgeUVIov0GitFfoKtFBWrJjEKvj5soKTjCpmPo4PFUWqQpQF6aJ34l/
H1w3blyrv4n6nWPql3WC8IRx4RW3qlAf/z58rYTDBwmqbcjQouGx9hCsrCWKNvSHfiJqticeJzhK
SwHY2IMUGGB77gbbmSFbA1DKiz1BJxozEPwl8qIAREma/PenfxkYNmiM0lkuPSPslZyfGoTw8tsb
UTIQ7Ua4v4hh+6EkBkw3lIbEjOpQIl2c4osT8UBwg9RkGhBaQ+uxaXcjMoG/aRs95EqJJmDsdZeB
EBpdOcQi04pWxc9YHXQZYx7PncOQFjzdHU09vku3bQkgcnqcQWPlVoV075CLN6nu4djNbhbfh2ou
xs+l4fwKI4U6QWawqf9Cx3Y8CNk2CEI0Di3Jf9PVpI7YHiOqC1k10BCDpPRYf0Od+AeILMuGv4OL
0dTVOoRTBDgm2eiKBhU2O/PCV4LNUcbY0VJQ+pW7jRMPjXJdcs3+7tJwyavUDF+q9nUDLi3kD9lx
mHsf4GJ+ZAhphG2rPvkPkcgVsAC1P6hd7/UtPTdtVggLQWBvzDZtC0sewtm2+xM7YYPdBJlmUz4+
N8nruQLMxd+21Rzc6VDpgqn5iH6Jsjmb+gOuL9YUd4VL74o0APalK/MNVELDhsIFCOPuxRdTVOSF
W9U6r7IWoi8o8eL9iFqnwePL7+i7fx1cBqkXH0+jhxH4xxMRdWr+SRNgZVxLX8fSD6m8dOm4LX+d
i48PxUz4OueKD0QdP4vItTyBK3hu58UfQo7h60Y29P0jhuiA0vPHSlL6SDlRgkSHw5nt9EgwY1fF
Mk3GXmpMdx9iaQy06Whvhh/actstzfidr7UhJwEyh2ljmIf+yzjgkk6TIF39YklK83oV8qoDT3gw
bEs2jfeeMOZjZuhnDg+Im21NQm14rFWKBIbVVO4azUq2buI0KCU0No1tX/jeM6xur79irv9bQjbo
7OjpGE22yNl9JvpJWySOW8WeO1cItPgcWyvIqf1EIPnCAdE8kmndA6nNV0dJt42pbP0ZAynOTygk
f/9aHKF3AcrPsoMdlDF6wBmiowLfrvNdia0k8SnRGkYPtx1toIdF0IluxOM7zwrXxxWEQvTe+uW5
C6yv7f4BGYrFO6dkAofxXb+i0ZpC3tJoDAauK3FuqHKc3Waf5s6CRwn9BJd8W+u2Z26L7hKEpLPi
BxSreEBd5KUSeKaNhLAyBowOCvsPOxq1wli5qgXzJDVQlDWRwRJR72PLQOeAXkEfvwx7dkl+K9Cd
w9Npl551W3RtMLaMy3MBxLZEgLbxZTd17Px/OiyY6CCk3C5cGwZE8M/yXLmmCZkejqaj4Yxq2ST1
V17YV5sWJAwx7qkhGa+KCQUBZeIgU6RJG2/P0zha74eABOD0UpZtf2fzPwKNUwS7UrbBypJ8FbE7
otkByw1FSm1Rcvu2k/w2DUGNlsOFgCVWEC7vLyw7bjM2gqBfzjB2Z2iKkPrwMxaaYUNNxhIZoNHV
gIytCdy5Lyz5xAeeM9UUpbFzsMQ0NW8SHhFZVO8/Jj+qqljS4JnoCzN1oR87rSuUg4T9OpvhCRp4
o+hGm491iA9aXJLwojmMd8pVV0MiKCliuiItjUkLQDVC/dDQBBTR/Fui6whuLxH/Pu1BqB8iqHKi
mjPxfsWUHuoypGt16GkReWHNucoMUeWqCj5gmc20DjlxKe7arSocuaPLwTogqozmz7FDAFmK5z1j
4hCkZHfoy+LdsjM0JMbYBDiHTQKdvGasWU2fOFfJYd1kUBOWsxhLejBgqHFvmn2uQCmkiyVw2AdK
HoPLA/shzSscHqjouVWFV7MJEIJ0XONQwr+yjD6YWrMllsDwq8o3T8zb+nIKdLzzd1EUcA2tshhm
PpMsao3lgIjCVVC4GIch4LjucD/EX5pNVo/edZfze3VjXENUVuiGGHsSqWssR9A+znP3fYHgNpJO
lBpNJdUzID6FgcrlfUa3PeIDeBtcF+fB3kLmof2H2LR0yQZyVQQFiANvNohqD85PdVO073TJ1bO5
XVNUpjA8k5DIQh9x31y4zp/Skl5aL2QsSTqBDGPl/uHGv7R0wbxHNzmaC1dCLejuWKoG/Q4RoPIz
ZgO5EZ7NJM79BqfHbeansVPjWDz5Had6y5605JxDuEJhMbCUSHvMy9DJiy0ZwuIhGOHkmWkSytuc
UG/JTapW2Im+d2lFB3aHLdKXWk18nK3vNZpNxE0xvr7jAETzyECxYojyE11VaatYhkOc1h6uZ2uZ
gQKyi2ldRfeEE2B01Ye4k3qUSFENpBkr6r2WhHPs0OI24kLwS19jClJxlFw6LhcP7/5EQssorEXx
BtutJBxUziBr3dkeYKhvyLCZlpshnZcMtaTgrjh+DVuPEnKXUXO2qbBe2GDuMIQjyxhRW+A4Yecw
t8Kex+DUS1w0U2bw4IbLv64E09yICaM6XiULmSN5qwxcgc3jPBLpYrkjpzDM8SWTrsGz72o7R/uJ
lJ7J3ugN4pzKIQI83LPKjxOH6YMcaRhjsDrJZoKHhoeIxjDcqCUCrGTEQ51EsvrMxipSmQbG1p0x
6/bgyk/WAXIeUGyIKfT2VVog1p5729HX673JwvqofsFFVfu+Uxe77V/OpdO1Ql/BfDFDaevAhquY
17lvkMsggwkUuNqxls/kuw13Ewnkgoekgrl0Bo0XWKUu1F7MG7kuTB4mp8vaxPEmgMH0hfYzdKlh
8mJWlkvT9VVbeRehyxn1fc5/wXgJaycsaO4GxLfKch+g3awG0NraOn+kxBX6WpSkj5oDFqdzShqO
rzDWiUzmeMap9TLCIUUfsaSq7E0hQuHeHsteq8P+hW4yv4wf4h05tARMSTaiiZZKLAFFqkaSzr1C
9FYfku5mSxBSRd0s9URc0UqEt7UOTRiZIXAXmvcwDiI4wAQAP3k9RoRzQGiDexKbuceE3pdebexn
17X56oMnTHoHjALvBpPJF1zGlFLuTsXU+FzJU/D8Z33zsVZIl9bVZ7mmoeKMn8p/B7U4AkmR9Fl+
FEYA1JjOGYgnfnO/aX0UsE5DbRcSkgQuc+moGisCaw9XGZ9XJIRAPj+PpDyOJAgyBAky5HlceX/l
ZQKRAAcOx/YZHLMmAWj6gb5asoM1P+mhxJET2nDcPSdVCIQWjMFVXbhd+WdUwMN+wj/5ocgOy2SD
9H7EpSAwTUxoW5r/RRt4DQoV0jNEeiBvlS/NJuYW+ePnUO+GmW/M8I4QdzWyTlki488SKtD1JlFL
llBdiuhEEk5Wwbsq3Y7oWsOoSRjZAhfLNlOUiZV3LRqBUXsieeIV102ZrLZ/QFyidBBzMza60iuL
XWDNikIqqWvwOp7oU4PH5pPJiRSBzoHKoMCVNQqV3NsMlafsW2JtLofLYaamgF52tW+CpKhvcALs
Mqvcd7oc1sQBWLPQsQTDzzD4bJdt45tWWbxRLwx9q3bjIbZO5ESO8nEKyOsuwVf+OU/MGYzxLku/
rbiYtw60nX3sgE4D12u3EgsVLTJI5akeLt1fsvw/+xiF3wF4xMFvQUmynb1szh9kfT7qvaV7nAWh
8Eb1e13X3V3OF/ujR0CGV9hI3UKFTXltrmc/H9EcQ4ii4xCuN6yu40nzEDuGULtxwX7dBHSM9mQy
Aom3rER5wF6iBsuyfkPK+h2GdPOYERbRntkOMdLg9V7MxjiukLtAwU97ZCr9GCZRPwiZMAzWUpiI
vZU3seQMh/F6+E3JEy2eYWZpfdS/wVgWwGvJ3PYNH8ETB5tXHNHXAgRZz5X7y+bSzIBf3lWO3QtZ
30upkC5mctVCqrT9rdOG/Np9empkIZWencC4f3ceqa+n/RCO7WoN7IbiWhojr/Z0KN7XaCO/bj4s
vnFt51CGrJv3VnrbLrB/W+vmeT18WOwLpc8eQU6M8VYm00tNtpQEs5njU30fZ8/8mP+VspPH8u5a
3fTmv8XP3oG3dQHHn9qg3jv7vyhLU+Mz3XzX8CtiiS/yQ/ItKVp5YHzyFXJqqsJ8koWnImiaFIdt
WufGBve6/R3du9SKNVPNHMTgdEKGGJxqsbpby+bjVonpx+WhjNK6DLlq9qeAk+9aLiIXtgJQoOlA
QkpUvXt1qSgaIrmp7UGyIKpd2HpD1sneizlapdnPFNDiqfmM0aSzwIpB2NhEB1VEEc6L8ifVUfpg
e3WRZe4NDiGWES9kw3v3lLAjZaMU0FIhrHjb2CLrBhVCsE8QAXmurKkW3hQLXHADrONz/XydPp3p
MZyPM7v2w2N0ONG9bA5tZ3tOtwh6/vR+P0tPNl5IwxSSpano70+RL6hid7Uv8oafRagktvXN4txK
EbDuZqvr1ffqkfjUM2j1QuNpCY3Y5l7aUgkH7ZvUAQEAwWiG3vMSLwFQkTiVZCOUS2TZDK3yE3jJ
45S2LPSDYUdU6XpbM0UuXfxR5p0X6pWjI41Qz92H4rX6UHyuZdqX0l7oupTSci5fOt+rTXMOlKpe
aKQahQZMP4XGrSXH8Gd87AA27mx7P9firgCBGATA04j2q3Arnfm5h3s+G+UwKeOHysfKp2XVeEJh
n9qbc/Gn9bgv89fhL7qAy6Te/6EI19iVeE1Dkmsbt+YbB+qexg8VAJONhy9egUv2HP6DuumhfFxk
aPj6NJEhKg1n/TMmY3UPoRNHEcFoTUCCgC60wVXYRgh4IXhHMBlgBu0Ev58C6zwA5wASP/ioUIwL
E98RCDcUALPf5qG9mSWwHf0ovZXbsYFvQVVBqnHpHCC+3TS/YXX6hBcZ8B+gjcbgoXgfz+GPPtcL
72nG6hA7XvveE2DC+BlY9yPY96OEsNfANCLC/rOzp/g9pjSYygSfuJXXCGzUDsxXp/HHMF0Rt7qJ
05g5pXvEu6e5V9i7KW2mO289N9nEF0YqXTkDip1KtcYJYcziPqfSpUlBJYm39RNf5b82v0GoLSXr
BqyLTLeuDiMu77Rg7twov/WGbYCeMQSTsF3QNwDFwHPP0CEm7uW6bBM1/qoKebKxgFikHYwgt2Jh
mKMpFOUUMNwSAcLMYFuuntdk3zjIWx7LuwkciM9jVpMnlneh1t/ANX0shWv5gd75/aNiBG2AZ4H1
RyBILA49DiD4OoHP+fJjmvC62tsukCNuQZpc7odnfS34xe/oe6MMP8RzA2UihxK/FFgbP3kviH2u
YgCUJ9WAr+yB2o/A/bArXjjhqXSFX+wz4mf1n9dLsr0Lfzfc394vDI2QTs0jDk8kuPhYN3W9b2aH
T+31GOLAabOceU0NtmMoEbnEZ9shP7A+Z6VvM/f7SoZb+Yzy3ywP182GshRKT6LT2x5S3vI7A3ho
n6o7Tmrjh1vt2C705M/azfagkp5qX5VsKcd3pv0Z0cmJXQ4rceUEcReHgP749QjU4vUEE1/1Wj0P
oCmBOPC5cuHG5Ok9RM8QqVEkYy+In+68CF1M9AB+6ZPL+KylGtfOvHntfNY2Tdp+h6oHWjdDi/9Q
SVVh4oXz2UqIcz1dppCHASUwTu5HIFOaY+0iGb9O7S/QVZuPiMmknxa4KgYect/oVKX4m0mGS5i3
W/vjt6U8Ds4v3w7aL3POavzt//0UH7LF3SNNm+YfoJYyqnwCjURP8nUwazTjeBFqZ6m4IIqAzFow
tSSpANax4xlB22ewy7c0vm5v+mlofGBy8WQ22DCuceKT1qSc2j7P700vJKkdeQiX+YXE2CEzfJ+v
JGTGwPwq/Xx5381gW6fn8WVXev3rnwjl0gYhPtVS46fhDQg15n72oZ6PPvnwpfh5rXy1c7vXbf/6
Vds+FTP7+rGWnhbpjwPs/zNTKtATaFfa7mgrN698T34qeAYHnGn+fmxXWxSAjq5Uj+Nc955WWnr4
IinCFIR7Bx+NXfmAqR7CLo9l4pvqUcHHH1+lLCGh5uFSPFEURVkGdhLhhwpksYnN6bsky8iQC/uI
ss1b22JPPQ4rd/eNYxeHEpvMb4IK0Z76UF4b+Z5tgFksl1i6KN0MStfzBg9T/3dp2FBrHSNYnTzE
/+K9wb00vw86iaiQiWFe2xOVJEHBr/B8XLgtI9mZ5mcX65C/TFKlsHfxSogorIsfb3Oiu0ZtwyOE
NBP7VAfw8nJa6pikYi2GhOdP/1NPJqZ5ExlEwPNUgVG8Ja8mUpNqoDPaGyZQqOnRFFh2rCt3ziHK
IFD/Zs+159q8aSuVp9YPSx9rtgZZP49jOMwuuv6PqPNaTpzbgvATUQVCpFtlCURO9g1FMjkJRHr6
87X0T53RYGNjhMLea6/Q3Ss+I2Cdj3D2ybxgb/nLD7ve5HOY8lo0WBlYpd40PpcQ1S1kxcCmi5SV
E6g0ry6e2gpI/VPfaQg4OIvIoKGo4QkMkemMJCjbg8k5z/chBLvp3YdaI7Rpf7zrCv0qH9RaBnOm
Q2ZCA0El6OuGRE69n04adCxIF9WHRbOHNWr8eHN0WgSiD0sv7yaRr64ZuBzDPq/DqZJopfhT9QDD
6oCBzI5F55fzDPRVnOf6oLiEggDfQW2rrtYPbCdWMP6PBPFHkqceqCHEnisle/MaVjIdyFL87FXs
Zy+72AgtGiiUJv2kX8WqboM03Ab6elptg+88DTe8s4yDs7miH1psvbJfwGIwuJUXZ9/UTU2wA1gJ
2iPkNkDXG1gnRy7WoMh7OmadWcparTb1lWgv3+Q5bvhvmhRW6CKm7YNj0vB3Xeavf28d2/v2rXUj
jNjtIPt9PF19rcy6VwwihwNyDE9UC7W7V7fKUnSDqnEavhEO+fCO47jif7z9vObTvRLBEihG4olA
XhtLwrIRP9A9ueN1Il1C2yl/E35pWjbDCT0HRlhkEDTTCtmEWathn5uiRpBwwNz4hzD5O4RqiVb2
r3RiLPE29esS2fM0VUriGqhH2H7RsK8EitLsVF39yfc8s6EgiAbzy8lP7mwYnNi2+Qk1I2pr9f9A
stNjeWLIbhnoLE3+rY7u/vk3W46Q1E96Wr3ythU7rLeE79PgsqiE9yZ9HfgWnBZ3ZFJrDqhhPGI5
Joot1C/jiNQvEhQSMKhYpY56Fir4UG0WT7oxLAwRhKRDkxoh6QF3RQSdnB35M2e5h1TyAwNm0kod
uoq+ubkpsaDIog2S4xBi+GMqieRDlzVyO+U2V0+hck7YPxAgqv1z6tQ7X/uD7EvN3w3VQFQPJOK5
uWUGbtne4ZQlma+tIZtQJ8iXkKJ1YvZBcIK4qw4t2ovYSy9855Kd8jt5ljyYvlerFl0ZPMzWTDQa
U8IRvmAMqbPLLPMLb2BaEbup+DW2Lzfg5ElLH7+heYzT5p5H40ebWl3hk/lps4zXFyNbxhVi+QS0
N2tvOpygPOkRqfjBKOKkgTBx5fCXVJMT+4pDYywCvSCHKc6VGIeMzy8e+hd/F5la0FvzMl4yEF25
lpmPrYPHrxMshNA9xVkbQLSsc/TzP1J9gMc1BfEV/v7OI1wyRHVQXzSyhqC65ipeYq3V/1MD8opY
BAMSzrVXffkN1BHAoBVdP0tFJMFSr4qv/IhMyxj4kKeX757UVXXX8jv3cLdzpuVfIX5CwEU8r592
S+7hRyZFXVXK7gSpHfxmtdlC1ZlNHpes+GxyH5w0vPHHaIHjvLz3m4LNMdxcprvODHwNiZpbaFxJ
CX2Zctc0+K6uX1CkGs4zl/+6DT1w6YNogFptThwTlRm/BRIzpKvRMUDBz5MoD4Qu8VThoqKI7LYJ
RSysPVeJ4UMrWo+IhvsjUCjfeiSrPqpKE7JowMm/yR2rDFCI9yXUO74ZCFJ1Cts4D5CUZe/18NOX
Vb7aprm3vgcnLdR0S4D8mcDBQZE0EMWouyUkFit+aSbQLjqC5IxZ8QtWlci1M/NrC+r2JMRUYV38
foE8Q1hJI9J1gIFEMVn9rQCH0mcVwAzHCGNgRcUW9/HWBJ43bpAfUI6crD4JeZpj4j4O5NPJUg/k
+sv50jI4GPwNBgHVYWfAFcou5OhnsOpBpgB/w+hixvz4puXXIQseLf8LKR7KHUNWLHnytuCCYCex
FlKQwQ060Avw1HrR8pS6qPPc2ifDOWDs6Eppl18+UwA+4WHY+rosVShIMeqhBs8jhVxZuMVlHhC6
ALBJhVz8o7pHZ5EX2oCrWZ/AiolQc6QcN+YWcLMUufQ2g5Q+qhA4rJhKNZW/nhZDJtE8GtGHhBnD
/79eLkcXuXAdd7b0P1iU2eQoyHYw+t0lunBby9yPkfY/vdZ1+x3dEAtM+JQ9dAejKc92h5XNoyUV
LDUvCQERt6OJ3c9loaYjfCTTlzIJCF6Vi95zjEnorotPq4SoLqon1ucZF2lI81qVutjp39OV8PZB
7nhVIPf/89lb1MS3tK2L+89hwVttfWkhZn3Xmn8UCBgZ8gSlFIkh4F5xv2QQAIsr6U91f+P9cd2g
IzEABH7gt/wsCfhCuOnAk6fNCZti0Sb0EsMfr8YgqVIkdMCKjuGTaKHQJj2b8WogmgZ0SEx9xS/7
lZ50v7DrlAYqbqmtxLwxRL6V9OiVZfIfvoJKGDKfZEYP9NDMTf/d0br8dkv2HFcKJiUGTLehHXFD
B1IT0GCQlLnmlWg/on1E8mh0uQfKsHEyekHsUt6YrUWantwgO/prjHb2pvUhJ4X+MvGSQtBLR/Oa
cHcAHSXDloFeZy4H3KZBdv0EE6M1LXtG3pQPg1c05mqNFWj1ODK+rgCyYNJ5hWmmmZbhIrgDlKlr
4YzsgbA5PixsCHvQ9LoFt4/xr9C9UpI4RArq8Ewlgd+uKUSEpFlVOdmR1tpg+09YsVk/unJpcLPw
RfxX62SXvTUzjTf3h0PVJ6jXLUCwrCloZqWUMKs1KDyh9NhuKXesV3hZooHy+ylsiSxNGEPd8QCl
ux/+V8ZYw2gHOAt7chOFVEdBPoTrNuxx+qx0rh1QR0QSxCkUMXjr1+FzOXyiDhWZqBZnKWwUAUUF
1d43DAgigrX6Qt9HSkH3OUZy3So4ff/LROYY3yyCobgBh2XnFg/RbVSfoVtLXXukjKKQT3u9m8R3
l0VSEcwGtBuQOYpVeBFi/H9YceRWHkKUWeN3dGDRgOFMAOZcWiR3wqd736EduPMkdrPmYmd9UJTt
ag8oD1Jcl7cMQgakNHGveMdEEqza7bI7GvzJ3eu2smEnewjTVqD9AeLoLMsv60rOgPiyc47Uc6tO
ZJ+54Up2t7pqmsR00TKZuJzAN5rIcbwGUK25RGgIuDhFNVel3ByLJCH1LjpzwCxxC6mUdcEt499L
XIFhzthSfipvWcSQbHPM8gv+ZKQZr/RW05I0YAplV41rpxoIAEG+qhaCs2ERL+TtAzTr6lP6hZNb
lHwvWiJciisu1Hku0T+J/+HZVVPy9mYH2DJNhwNphVZBpGN+KFQrw32BZHSzAK14BKJ36jYKXjU4
GKgSvRMZDqhHzNMYlLoBs5FXqDepWl3v1WgikP0AbgCCYpSJ4kGXyRTLeA+L2MtGv0vFUxVWM8vH
utiRRCfozKuXFVIYInS4z6uvoh6hf8hZL36bgGmZpuxFPT1iyDYZaQeGzG/MTrIpkhdMVbUTZJhV
Fzg9NtilJMsHam+UawoUz4SXYO51FusuisWK1Pm1yEglAHE1TC1x+bqvwmDWidyw45JHBRTm1zjH
0lC9IqEO6eAXeM80r+d3JNmAOAEfLtymHkAwKU4p+ZBVxmEmPB3RzATJYRZrGy5UmqTcvFJqBq0P
dWJtUMMQ/uE4hGkUroHB91XtXEsyEz0d0zoHFXfTQtRmAquYrzUY8gjhPJA/8ScfgkgiyU/Wl44f
+N/lwCbZOGEk9Ak38aDb/G6N24oFqzpm+Gg+AooJW6cBjj18k26grCbEhdvnavCkoxs/pJCFpVGG
Q/QPhB1QACsBovyC8S5LyUq1K7dOLJRNDvW0XKqzI0os+SYhHlwMPlunRa7mPXyesDfnb/NA3o6e
9dbyg//tX5/RGZame38Mv3FxcHp4BVGUN/72izQcVZKC9biDJTrZ38+o/2ib+AEN5iA1Ye41aI31
eqHSbUgyRPOHpBCfShXE4rNJcoDyX/aHZW+xICED9W4HVIOLDBlsgTkEXZCPUQaXDKISKuyDi7/G
2lAPRd5BaHvVjpXZ0dzsTDN8z8XuL1vgqfg7hrT0H0K/pQqqgGoqsfdV6gOai2OlN3JQYDm4ulP+
Ntp2DibmUWx4lWe6iCD1uczceYSzWJJVv9zIZ9CclUbb2neRBtBaBX0BDYZuN6G8+cgSOphX/tXh
GRRck1oSaFaBKkgfbcCG/jwXxy85K06aA+j0BRlgIrHkgOh7W1Y4c4YAOqYLLpg6H/NZZsiMobRp
sYgJ8KwlhFp3wzW6sP9ZGynw22rlTQSEFgFWs5vnqKy+PDlBzrtIMGQ2kPA6nEykPYNciCAF5KOu
4Gp1sAXbgEvhJIsCJNhHZ1+AafSq2o860svc1czHViFZLIAZQop6NJZCFb9b1bNjjFXDP3N5N+6h
0b5W++fKzv7ALbw7d4Nw45LEy+oKxxExvXomqaeamETcBUDSyap6K52C94J7kkmd6aYoJQg6mxuO
NhwStdzgEveVHrKWJ4XwEkb1HArCLIzzjOP6uGIyFBB4pR0rigWwOEAjA09G5Vv7CyXMB/Uqltb+
KX7icMEdiTfRtwlxKxJa4I0AthAxMNeE8uIJP8g2d4ZyAYZ97gJrArNVo3RPgQBJ+hKegpR5c2GF
90JLv9ZhwJDx8MIgYpjlEAqg4xwGoir2N0DAMSjEV//hDFIcZMacquGEDeA6FPxOFC38TG52tz5I
YtbFpw9iGNcQfYNuxfUn8HUOYdk3KMPhW+pp6mwhActxNDuV3ol7QNcRqco+aIrOPrE+y+Ujws26
e8ov1OLq4DHrPVB625KStl4b6jTj+mKWuO/AfA9ekxRY0ouSyqBk1d9uAQz2xfK3nQ6t2t13Eyci
sAooiG4GxpSskledGh7aI38X+p5kRbI/vlL8c42pMU3GL/aWdUW5ky1Lw8uKWgJKQlLluEJPvlr7
/oy+o196OqoZaxYOk80fvUIKJCQhtREUk9fJelATjeknJdLUqpuCD0n/JnXI5qd5KthUB5sz6h3x
Z7HrrMZ1FyhVGXxVDhkmaUM2f2bjD+BOzxVlKfThJ3nIpw6dhlxSGCToROIGA8s9Ujy8Z07KW5Rt
A+Gl0rCyu4X+c5J9dzG1qLDxdesAZFOeuw9Md2eLlNVnpRM4CLuPwUGxiFf6THhQQMxznMBqhuHJ
Yal0N3fWjTZ/yRxFAslaT352QjXgfkKc4vuR9nSTGxI8E+pxSiwp7lYT3LMbDVQsHKGcxfVDfgY5
EZXnqAiS5hTTU8TyLhVLNfkxPWX42qO/cU+1KcRUuCoqj4wgkbeIB1E0Q1EFX6ot5k2Z1pW93qgF
o4XOL8imkLwNVtEcy4LIUSsaZLkaHKNJlYs60mLE52CSWJtQkUEtTBo1LYKiM/K/AYTYHkRSanID
YhaO8MedrP0lH8eRtCYTstMI6eCu4ceNiHP/0GZBJ4yPwnFbBQP21FZ8LjmYho+TSiMjzp3PR6wl
Gih1gXINbtk3StEFYQ2nPQLRD0EMg++KOBcZDYR1oKNpsQR80+9mPGsfT9L3JQjEZcAHrtLf8zq+
oTrHYeL5cVQ09I3+MJ8EwypZz3CvlRb7gYq55q+kFFOmG87MYv3rt0ZRD37vBpe53e62ota635qP
9pMNKGoaEnQg1S3ALtZt8ISd3zMERYjWv7Rt1eImx9IHqCNnJXPoZJn4L9iPzDNP0bSOfxfeEFdJ
XA9hfzBgWu3k6egPF/+4H3pFGCOJt4DfEusbAAR7+QVdGfR4L6ZfWssKQLKCDkFMP8T8oepcA9jo
KguHqgAjKNN2Ro8KSVKyAbgctZHp1FuSDkRt1T3EjGtCALu/Qf2LgELLD0szL9aIenHoKzj0y+7y
y9/UkFPidrd/GODsblmpBPtQ/dEM+oUScONfavpqIqsYV7erdFG/NbPOCaRnay31PMiBIAIwMOPR
G8lJ0Ux9+keJWXODPYNIf0d92mnb5wnwrIe4A7i8fJUPrUVfl/gDJhQAEVeEYG4ojz2/BbAo5M3i
tHDl0rZYe51fLVci/IKwB9/I9eQ+vCQ78sDZhYOW7Yi8Fb2ZEGmRDjl/cx2+hTgDayPgPEsQJLAT
wLWzl/oHpDtRrYoEaVMxTK0OtAjKlcV7Xb7hWOn2F/hYMZu03VmOtzwazUrrBPD+1lMPFiRDQb1u
sCXPyY5WM4U2WvXYcd1hgfGF4B/21xBKhe4nKwf0/AtL5QXjKH8IRp7L+WZddcdfT4S9L7RHaadc
w8pUCu9SBJJOvNot0tsXcJ8k4c+4f42pPAhpcW4gS1Y8w805z/88tLy0J3c34/DIMaOXJYt2B4uJ
le1Ll18oP8J/OlIiUDAdFzwxosZAfXJhCtEGdSfF53t7knBRMm+8Dbeh0D76xRSc+DacihwDhpcf
pFdEByBeBmBvsiADS0I91X8DGMe5EDI/DxXU8iCH7QtwV7RpLG9d5nh4NPKTxEyxBlDvS+MlCU2L
ZPwBvMcQYAbCBJFCjA6KoIxiqKMj24dm7wXHR/LN4nVplGjT67RoRmxDMhsM0IzV2GTgaOJqN/qb
j73jg3VoEE0Zn/xvyE1ioEJHz9p3KIaV64h7FW0HQJaouL6tx4Tog+45YJoAsFL67dLqBk4u0sBM
O7KVS7LYS6VeBLM8AWLSPt64NNobCxqdAQhlCmRmsl4M2IaZbEOh2AWx9y2KaJU5rEtsPFMZ7xYM
Vba7/huPuc9PJx/4YYi/jsgjsnjfgDBg6IVnrwR8EUUMolRwih7RZ8VDS8Lr8H9VbKNbI+lDGClN
sk7K05H+ZR4bfk5ZICJG6Frg75y6n0PPj3YlFPOxJ8ieNslMq9o4AyXwsJeluPhbRizAoU/IVJof
ZPJWGA8M57TXE/AbbG4PpxB70vylpiyMOeog4EpWqTV+8iYR0VPw4RSGuJFq4v3xk+zOqeLALtmp
mmpruGEOPOUPc3Ym4HmmlUghkneS0gbEQTWqzcNVhayZaV4sMB+GDT+BPxGHUg/NIIXV/+aQ+soy
U7KrLTeiYW9iiVsrXJjhA/qvn5pthPgRk5IPENh0VIRTGCGH0EQW1MkzlEuci7LfenkJv6crAUpa
ym6oUASihOX0RM0Ft4MSTMNX7EGk2dffqJBFM+oEK47co91dsvcHKzq3X/mU9ZoVmJBHMDp8Hh3Z
ug8qX4rGlxG/w0wN5UmLeVm1fzPwqgZ0lpMDbi7vCXlF/kqDrA+gHU/IvwakhghzM3Ko4gnUk8Hd
dQttSjdZaSZHiu7iE4VEakj0xm7xFqrwCpKVWMTJslmCWauInJbksLpPpsOTZk/VcOOb2dQWErfQ
UWJBlAla/hAGqe/iJii6SlQoWidoCYgo4DZCaUTuISMb0IFqs5aeuHpXKVbKQxwYVoL68S4OGMsG
QMsRDBGYgNw7xOWEr0BPm8MjaJQkuAqgelkepH5XY/KdbRTKfbI5AS3BrtAmK22zW4eWIcP2BGUs
jX1t6qqt7RacJvSTCT6E8Hy7BxX6it6DEvCD5p1eo5WsXWTB203UCY9G02Att/6W7qz1tlraanHV
Mnpzm1t6nMGrUmObo3+mtnT2P5P8ofmVcYsAY6LBQFZJJCUy0UwxWnpr07zI7GJWgaBCJy6y2EZM
q3K40nPpQFVZtlGA5zn9YnkYvnJkzFCyyRhRSFVVXwTYF7kqGUn1+NBkydCkspeymN9sZefTtKDl
14PDohWtK48h17dS1fD/W1YvlAm5R1VXDggfxylPx9K8P7ZYQKifZJxbMZNy0Zc8A/ar46gfOQi8
BmwyJlJ5D/FXRAdj1V8wn/WD/IxsSZC5l1uToVkpKctK6eNkJYRhpWdCUALytbeNOHeAKlQgqN0o
n6naingLcMBkCAUNz9co0XtYGDr0zsNFUDblX9JZgBeNV6WhWWQJvCUcjhuAA8Fh3vssKFt7AcKb
PIrWZr2xhDO64PUSZ8Xr8mDkPOEyMcYqOQVGnShmcWkwm7+7jVZ1tJvUVkVBy+6Ty6R8tU4Amkyr
it4L2WDq+g+LAiXmsffXXGV3PF5RiJP9/tjx2Ydu2XSmcczarfxn0f42RbabRR7pyF9kEpTSwb11
fh3IeiIrC/AtH1mdVeMpKVdIV7+xZOKw56Zv9sSEVAMnraHU+yqMiAr8uJxcTRkN1Kuss+y1Xslt
Ol0R4Jpwqx7OPpS5zi1zGRrD19F9lgnRDJQQfq2NYTJCMoUEauuW3yXsWE6WhOlve4JpvdMFVIKF
O1I4DwIkahsAsJjciAcI1S7ckPaH8QBXz3M3N42yflQXYNPwXymS3EG/kfrU2ixw/inO+ZWkIHib
1mxJyKg0wC4iYMe5pYFegc3hb5WEIdeYEcIgd+WfoN11MNaS38Xers2MfkUS8cInoT0ipDQOwX9G
S4gmBriMmXaEFZaxxzZ3rEmoBLfsPWUOMQWUOhH7EiQ0jgXpwR24MXoVanFYElr35UNzdhzS2zIx
5Acxh/bOOrtIgMeQFCdV0MdRzZYCyGgdPPEObNxMEAdBEeXWPAg7xFFI2HOktcl55h0arU8bJY+x
mJzVX7WyKKzKL3szACRK4/ttTGNcUB+VkAetQj8Ao+MKxlLGr+qWhyX6R+bb1Xl3BT7/DhIvgcYh
Jr6BcMUzU894Yog28938GL4zgn2VjFmd7FTuF5OnHyuX9s9LvvQN9/GEYC+pESMjiovzocc5TN3y
8usZiXUbw3penjF1GrOa4gDfh7PYiKu42PHZrS5eO+9QCUnsdszFMdqDWSSjMwGiSQefNifZrZZc
wNphA2b7zC6263RTAT85oWCrlt9ZlVjFTwrFVQQg5SbJu6p03lPwpDSyqQ0qHbO3x5W+/Bk0Ps8f
RtbRTgz19L+2xppmOXXlBd0wb7sigahNu7SUk6NFSY4Q/rmslFbTFywbhRt5B3X1y2kM5KtJaCdv
+yv0TanLykPR+B7UQhC+NZ3KnluEBakTBxZa5fCCmaaTCPxnxYwfzeragMdtiDr/fgURqOygaOIU
JmduYvNECqnovAebxHoMGosCuOer0/DeoEPCw695adFqMR+7cjZUdNtliT2eRy8MDI6x7KKMqgyp
nmt0y0s5UgTZekTswAQh2KPpRhUD60RgJNGVTPeI4Jv4kcGL4441zQNLBu5Qbr78RKwmNOO84CP1
GNkfDQE5uKgH0UBQAZkCCarjmMvd/IlxMv0ChToVh/L8AIwMhEXVtUb1b+lWqJn0k6hGr6fcJH6b
5+AJd1ktdKC/il0XeFoyBZxUQMzQqb79R4C7USMthTFYD/HhlcbGJd5m2jmch5zVOyWtIdN4ePdD
NUUZkvUXq4nd5u2uv+hVfL1razenAayOVJso1Zu+GUnq4MMQysnTBsVcyKgBAbdixrv16G4JnWm/
ai3uPuld1DcWJZ7rvz5aJ4nP3CF+ezqHtpH1xKHZb6wrarB3zS2tBqd20a5G4l3lQ7bILhVeL9TS
bWunWfFBa56YaCSOMaMKq7RdojKVBY5A8jgi+R6HUtzZ9cUXS/JWE9NNII2MMgettVdp7CxN7GTp
YufSU1DOdQ3fTXWbOcR1SkO7WGy/eNYywllLFP/rgm6j1GK6x+auxYIBJGAXvqN3tAvNTpWeDpUe
SLAMwndpbcfHxH+l9pZciHUenUgKH+Ba4KQmwRNk8ceqDhqjDZg1gHfJxy0+S9a74O7bvPjGluHC
AFm/BW/Wnr19hXJGX4W9+7EmTxZJRiObMFEKFXCR1TwnL8ZKYElBJXR+psmQhHm9W8IN8DgBmsi4
ux3NAU3aWcMYIkc/VZZeg1wDWYO6hjUrdAqd01wce92WazjzU1qbo2aL8EM1qhGb/csfVMgwbILs
ht9hmWqw6oaJwid2c+5S4YidxJKXrydLopqoumy9p0WEVSSae23JNH+9GW9FjkJd1SUykfDJMsdp
T18f4S5oGCQxdGfVRFLvkNugjkrqfqSvsmDHoczdnoQIhpAxoIbEpEbYoZ5dw5S6Euehs1C4IDNw
bwtvgLN1s85D5fEkA0whY9cpNfzbvi3q4aHuNKbMGulPGfYjlFv7plWITlSDCyuEOWHW0aW4tZAR
uXCVD+3PX06EJfshj1ee5QHDnvvxZpu0mGW09RNu9mlSJ7RNsz/Rd7X2Eg0IB5u3S/dWK0Eu0IXN
FtNWOr1cdx06UdrLh6KrG0D5hLmYV244NcJT8HC9y8d/Twr9/aBeCMoELhWJvlQYO4tdVEkg12NA
kCNJUUFS9oweyqtS6x1qPVSiKN8e4XFV8R7kV2Fn8mSoMZBnlzT1aBbI+qM0HOqjsmkpF09e4Jev
skmLXHNT012mRR6mXFcBWEA/EaMDiwyEwf+A0n9B3cD7z/1s0fxkXZVqkeMH0iobWbxKTEID4Akk
DFTcFBMVgkKg9q5HRHL0MboJ008kzbrCQH6BVsI3AyiPF3QxpWdyxeDlm+Ebfj2WPyFDLsOurUEt
XYoH2qHGkIZJNg54JTNZaNVgtEpQ2UqId5M6EVielYmLqx6tchOFNdG2UAdQxSSZUlN2xbIkGcFN
4gFmglA3EElVjejubrlTG9zcLy3GcrKq9MF287d3RDpIIhUvd4OsANpUHImubZ6fvBMYEGxwbG8c
QOUntIEUjV4jAfolmMQB96Q8c2PFvI3kS0qVSUeqXKSyhgJDMN5kt7XOiYcmQSQkkaL8cQyPIf0g
G9bDcCogT8krvlcQi93G4iQhKnEu9fFcAXIF7+A0koOrj8g/CKd3oOj7Zkt3SodA+2rnC7v5PjoP
1D5AB8fa3xMsR884MNRZVa3J/UyKf9SndWp3ElfqBqoT1R61N3TDf1lBcQeUtXxO1KJBznONxVPe
uL520c27e91dSwXdmn1fZtBqILZ5rkWo1giIjQwvxR7qGNfEKvvm2YMmWJpwWiorA0YiacpR7EgY
66hRN3IkWqGWpLVH23g4BpaDBGM7PPh3ejCVyBmYNTdpas0ReVfpIlHGd5QfdxwKGaCrS83DEVg7
cY3BFS6qCaZAfyBGubIQ9bDOW2cheAbjR3mLPLOj7weyPNokt6TvyviQIyQZpUyLPktZQJyIjJVP
+YCEh9AT8Dk4IaImXsho60uO5ObMoBNyCco9rT6URmltoHSUYElX4DhCKnONuDwSf+9SO6ApJ3Bh
AGW19oPKczUscHj5RvUBz40oJdCqTrjy3ydxMBwl+ReWM/In1BAhmLmlGhkV5VMaoC12AMx2/n5S
alcpctDEigPOEmo7LpyaLiVUd3dUXYUYEhgDsp05nS0F3RM7sWxXAVe1EuvjCESpg69bRdEGybsq
V2XQdCk/YyXidMpCQ23bFIlVIBb6Xjk67o8Ag4SKgiKT+TnZh9ggm9kkIXSIrwvuTvCcqD2b8n/5
XVMl+G1DGSLq1F51lBlzIgKm4uunlj+hDAOSgVwwQPtsWAjkQMUgGyCCreS3UsNbySsFoXqmKbVQ
W42hIG75red6chPpWCdcVrcFgwPYtsp+LQJgNagoTq/jExerHJ3CFPhZyqtKMIpheGJ08STPJ6pt
k0CLQGAzwBVfhUCmk9DMSihh2ubJ/pAUQwnNN3bu+/fxe4Ha3KltwiN5g/Ft1Tg5KejufnHrzjrX
dlKbApNoH+rB4WQfK9Cd7uef5IN2hW+g8ds5tW6ziGf7s/8qRIWPdeuaiADNrBrGDAhOfKqCEk+a
s9axaNVf9v6KTsGLNADwpnO3gStebtXhYVLpiXbT0voYpIBkDyjtNoiC6+5uA/v2FaahOJcfYPsa
HJwL40EnNhdXTiBqwY9FDrr2BJs7OI+Yh28EZmBkmyDWIJM9c3LIiHgHjw3uKOVPkdvOsbC3Kphf
6RdFXw06xyifMOtSDRLu40THPuj7WWtDKMhsz0C3OleTOOB+mvRlNQtWvSv8u0a5JvB/Ib50AnJN
L4GwDhEoCTWHVc9jMNtZkjMXZECJCQGRvH+iEqG4uiRW80kFmIhNk0kbYzS6TIFz+im55wS6iQBW
D8gNOcWhCOVBW9Er9Lb37IeGX/oreqdQENkX5JWXVx+Ip/K1n+4VJZ35E1ZLhdzLISz8Qp+IDjxO
rSru8xvsjCytHpuhCBQgbKMHLEcK3VSqNW8aHJP0fTRjKr3i8gUvbj9O+ShAvTje5Sjft0AYqVfy
b1NIeDsukmyqppHgYjOvYcuN3y/K7XJbGMaNX3HLaJ6QJK+5VacEA088fz0XjEhbw4aPR1dn3HEj
vDYVEpihiSkD65w0k+YWgGes31RwTYgK29RTcTjc4o8+oGZ/+aDtZAbEC6NFpl0PHZaQN8r3KLWs
m53P6S99q/WKftZvLmvVCA+k2gRBwIwIFIXR4SH/X8Zpg+lRJ0iy47akRXRREhpSVrJNN+ntqhux
gOu6O4Iwa8DLFhKPA70YZVyMEkBe2CSM8yP0KLFXtL1ahidutljUOdK93hQZQvQH8Tkfo9kdfHmx
aTS3bpVx6J62ADUMfjaaKUob0EE1S47uPqM/JcCkRVi9QlDXBhmZjLWwI0KPpJPjSG6fCO4zsg3f
bmUofznl4sdX59O/Og/vQuYi1180ekbv7tZ/lYI9kwomHLerSBQ0ttYF3dOg6BfIFuWPxKniS9Xt
8QrOpjIZV6fYZlfs7js4L7VjPWYj+Y+PjVNDziEwf2ejh1dXv125llLyWlHzyrDWwFVlKQTBJ/dL
doHMg3ts34eP3sl7rb6jYnCGHAKM8g7BvNZ9NS93mBnFulcynVdzX3EK3c/FKRPJ03B4611hJRas
c0RPQq9gep+7m1m8o1sZl8m7Gb1qg5rFt41IR+khjc7oRGVmR7PIfYceUlkxsL/ncAKzYteubr1L
xfFCNrTQTpoVhLXadRbpF3IJpmOg2wuOHtu5MZ3Zzq0a9oHy69F7Frp7CFbpqDgwCEsRxcLgMljv
VtKfnewXrGIzSPxi3ToUHbOEdsSu8wKlvrVKo1tY967tB1RFKMUwjyE5HYbHQv8cz5ArWAMHqpMl
8curLyv6y9r2Kjjq32mR+U3VoPl8BTUgbuDkCCS/BZuApdAHJsmyVvewe7dBof2EYb56pF51lbLm
bQAlb6C8mSvMGDPyGjyYqo8A5hsJGfdxccyf6wRvYWR2N6Nyv9zW/CD5+8ZDEJIG2MoXg9JKPTkq
LRyVfh+XUC4cCRgy9uSPbrZKqf3+CUke5jum+Dopdoud/fg1/Uy380urUKE0d/d22GsmMgX+0+g2
Ov2+Rsng1ivGFVKelRatOFFI3k6302Rw6V0H+rpf7pfJT3WerLY/helrnrKd+uhXHrt32nG+Q8FM
b5Exuv82Fp/1i9E0Ck+98uTw+11c1qf1Yf1YPBabtflzXpwnmY26BknzIGRd0Sq0VWqGwoKdNx3x
h3fYxgqosBPYsAbUDtMzoDtdnHrwjm+dsmndOrfB60A/rE4jdTZAqGOzqcczrgba3n49EHr9g/34
Z09kghPc0sS9Q5MsQ3EU789AeOJLaz2IAdDJb91z/zacLUGfPY7WnQQe7cDwq2iIaXR0bDLFOz+h
zFfeWElQaZ+bZ8heovbuMk+e4mNUaqJ5BXBXui4mkixamIrgfqvTBroTz3kBQYkKuiftVysN98Ee
Nvs93Le3bXwIcEO7YTJ+jCWgcGwf22nr3EaFwT39mN4LZ06rjBEmDKgqX5k12ORd/MYS9mt9s6ul
8sAhyqRLDiahbLvhgLWZzi78RtuM8XkdX8f6oMNw29919zxmnVL0jd4Jg+TlPf4ef6KhyXsnYyob
H3wnNDbKGsQSNlC0ZCoDaVRe9Avr+R7DfCYt1S12tUQfF1VGuiRZE8b545QtSqp3qA2wCps3Xwk5
0luET/IAJO+O1OdfNVLXKH29oQWdtnfNW/SJr510BN9hsO3MuvVutdtoV/HVzW52A4Inq7TIjkpv
bYaNXqM36+xpWbmH3rplK8Tb9qlVBvqo+EQ+gjZ5B/uqtcETN/zEiGtHa1+f1v6+peBTZnkZXRzg
XHCn1C+U3oRojWnSqXLChZgo0ccyGO+9Xa80uY9SosDrQBqxFdpGDT4bW/NHh11afCeX9XPSyO6Q
2SVSUKFYBd5SIGnxK7LggrmrPGyS/BKG9QbP/MQ9hhkL1VVpvAtEXXyIxDrf7EbJx1v5bHzs0BfX
o//wkWgxrVfBrqLX0Tx4dXJyVFjx9MzB7BKIAgh7ITKCYjPFWydJ51x/X5RKD93nmlWSVwtk2rB3
B2sH7Nx5leyk7pr3ZvKydwuk8+t29RAVSlaR2L8WFMrujCQC5ZCKfUb5JkgM7wbT0wzMmcNP4zpu
Q0qhd2aT3Cudg0fDuVD3+0VOZVqc3sIzKCRoff7jYHHgXwqI0QadieiJCpx/6lz2XumG1gXMRfCc
ndmienPP0TE6R5WLbRiIJjuleQIIAu8fgogRnCOW8XrFPxPIT84jzt98tCtU4u729xUYTfNhcYIz
yhrDtGl+nEvRSs1w8CAEsotlazbcE/Ds7a/BxC81K+2L2b1VbHns3c3Fa8zLvfLWTmrOGZWoRsE+
d25+ZVIKki2dgGEUlJvlSXnyTvzaHVS0kEiSsCXJdu4KxKREHnCMsTl+D+/9tH86WRrZNHUbnAel
ye73O7mNkGpiPRnt6xYhOTOK9mFeY0KyS3unnViCXAsfUuJP1VgcxMDP1hNEmrV2Foof8GxWmR2V
fqVNRtgHp5FYtdFlevcKcb2jqTDrXMJbZlbLwDRwaHFra71H5ibnPpjsJUHmvOYXAegWPQO7hcxL
AdNV0HAzEdnYQnsXixpSqOjz5g7q/JdNvpcIZrnLgetWX+YxmeJbKERgUxn8BTeZmD+pyTKkgJRE
RgNbdWzeAJ7IQm9IukQXFrfubOsUTfsxuzTTSz14ka/aMusEBJEvyQ7GzwiX2E6CnV0EebH/Owdg
yb27Z2IqJ8uttQTBfAC38YxSD+0luOgPt95R4C2IO1F/w7/SEQnkZaQToPZDQ6QZlFadDPxg+LGe
rtctVHS+7SMrdCGxgofiVCKzkxKNk97mUwB9NuyufH8/hJPalBrvJtwwb2V0y36JwBD2dH+CNAEi
OVOW81KkkEKhinITr/9kCbhg0z2ehXvoauXbBgW/ytdHOx0wwJ9rVlfe75yGYvUJsc36JLQH4Zhq
qReKtZgk95KpkT6aymawUjSTzI5IZEwOt6yfwfZ2wVCDwsnzR2oErJBZexZXWhkHavDdbcAq+iKQ
qfjGUuTtUyiBIy7dvOhJJghxAFbbnE3+mgFna5BmtTRoZSGVNbqyTkL3D3et/cfatYodbeW4Dutf
MUx+BipvvDnizcj4qQ+//XL8JPZ6fCA3qopRQjyAYIyle7wd78dfXtuFl9aXmEqc8hPCDyUwRZI8
KP1pqVXo8GqVIapTx8xiZiFupfwgjQt0udGSMT28C2/G+ZbJbBzbyTyZ68oIW150SjzgqXv/roqU
W288tmNFeE/7RJvPFL5l7qlomBT8baC7JsrtK/yEaGg0pRJRHhWHz54kmr7xibBFmHU+325zy1Ap
EeRSWT4SJp0Ds1tgudkPBgH6w3vyxiOHPaCtvDgg8AlfgId0uEFxiZSSgYdy3bzqf8eosFahFNN5
WsvueDmCbHEJlUE5haVIQa7SUDqlPJNnhNXhU+4qxZgsui717p7i1HzV1Mr5YlOOL4UWgGBM5l40
XNT6mM3CjOqYEkiQ2EXgqHRDFLlBhEPxjwhZ7TvIdF1CTNOdPedhYL4m58FeFtARuM0mcsukniEd
jCSaNRsUEAosLvXgiIv3Wr1WV3r48mM1uEb5I+2UYm3fOIkM8qDNahNnsXPunXvHnkZ0HsEzH/10
ichES7TGU6sQl9C1UIRe81u4ynEhJneGOuvywMgqZRfs1rqEksy4t+5k0sb7/nN87B/792E6lLjH
s133ymRiJFR08b5rMi+oJiEflpBy3Pcvw2P/3L900dPg7subRaLNvaExcfG0rhnNJC42r/Guc0bu
YB9LYK0CE3/2P6LOtDtRtlvCv8i1FGXwK+KEqDhHv7iiScABccTh179XQT/nNNFOp40D3MPetatq
YxGF5QnHAzsnG71wBbN+swEXq0cNu2fjpSap+Z1D4M8V8STgT+vdQZBd6p7b5TzplSL96BdQgayu
k0aLaCZjXGnEvXraSRLwnTtQQQ38AK+f0Jp+BlbwDNcdfAt2wd1/MRrKk6hp7YFn0hyiWRPhyfYY
/trwJYlMPIFpFsaTeEKE96tSsBZ4YZ0ZlUTN0/2nQbmKcgvxjBCRin8LtNlou5F7k2aQZmYKmEVs
H20/v7XO0W8cjMbRz/pVBkHv5KMKxS3O6V39B8gY+Fhg+5xnIr4b91F4mIL5jA+sXSXfaR07TqsW
fDQsRpdhOtyxgA7Lvb2vU17uxf7hhG6bU0XSSJIIFrAgXsAhpsUsnl4HJf86eAcnLvZl+plfpmyI
yb1p/u2Wem5LEBu/K4e2QlXyRFCCGZf8yWwK0nIw4LruhjrKi/2qvDAW9xnWYQhHCt8G+b1U2IGU
qRfj9EBYeZl9Fq/FeqkM6ro5bwQsS9ZlkBK/sFVRRH1e1JtEw+PqHpj+ugHT3f2eN9WxKPLF5C4Q
qXr/TSZ4oUHC9/3v+lfelrfZXzxQsHwLtExqWNYCGcsI/SBbxpzD6HxAbE+ovMFG/KydreSYAjh5
C8tsMgxjjfesneI6JyuPcif2Y5/B2ntws7tVCO+MXMZzn1ix+HJoF2aHzqAe2iE3zs+wFO6GDFXO
/rUNYONefdgDjOh9L+Jt2XMTCzTNlmLGJN6ZUS71SoRtCfClNirt5toQX8Q1ggALnxPtUs7WbpdG
8s/ImvfDwtoFtZ/0MdrV28dPk1TvjB+lXylTktr/2F8pe2p1lBw79raC88ajYR8bt1ObqvSOlbHi
ZmXv9Gx9uErYeEa+093Bc3ColORkzLyQoR4UKg+RJnTeCDEvUUPFtepC1fxLW972p5wcUKUBxqN9
xlk2gchfaxr5LZsa+Xdnfipqv0xuSbk6krzFzFylfAL8FDeVWcF1e4bvoXmg0E52W2xNlEiobIQZ
0QHUMv6i2dKuTRFgK8E8AYs1yRqY8lBMQV/xW0J0QW5DhYj0pgkXha+dy0re+0V7we5vXDssiB8Q
57dbfTcqeHsxiigJ/CUx1X5K/YgLa6wNqzo1T3ovTZ0Jgw1i8BnjAHhd6+HXDpgVYYXZSubrkT05
pUvn3bzBaL15h49LblHndFNNPMO6eDZqiDkqw3K71qcc2j/ApLTWzQyU6/FX2QfWSE1Yj9T3oHFz
PPODR6/KsKl1O35dwcocavpitYqkpG6td+SAH+8+LSSK564DbeA4VS3+8n0zW2XSnPs4i73jNBof
p7SXGDu+RBdrOuwUVX3V9c/Bui9v3mOANy9EQboO/as2HnlXBUFg3bZ8URhMqtL1lkk0dAIBU/K8
g+/L0AlLjZpCM1ZcVQd0GF0QBbbfdEskq6DYCmrTePFYFj+6e+fgFNRGleETRucIXunQ6a85VOVM
SWDhkWWtJ1tr04TLJKKVBBjiTUGnyNzbPKE7mjjhJglJxTNpR3X414ThRS+rbLieq0cDZVCztZEz
s3wPVIhEBMDKI0gD2AOrt+SrTDTOrrnFD5c6AW7eqJIViaAb4V4QExjJrl9+gj/v+vqQBQAtmnHW
Uo047l5bb9Q68LC43HcP/lgr42Qe6MJhP3IC57txCh7+4QrN90iVed0/BdFAjWj0oVQRV3eZP2Zm
fefajFfEqknjAcGK5hJkm1/pt1QZdRfRNjQKEeuQfnLFHQrSoo1UWzeII3Cc5pKjqCCdy2NUVs5L
EgqsMJUAtlBxTKj2iVxD/hevsYKkAvQH56RsTTqMhOUD2UI8WpW4T/mYeHNtLn+XP42Q0w4irtEW
yUQ9c6vUyzOo18VlYmByoY5TURIScTEgVQhgriM/sL1SsEev5EAwrvUNZk99ooL2qXsDdQWvolT4
B42pvn3O6SIzP2WNT5Cc4I2cpzre81OYdW0Got3K4Kncafx17WYwaAz6VGgSveAd6Cha/WAabTHK
DZgvOvZUz4tqukbbnbbSoufBoc5lOqIoXjnDFOJR+KqWXlA8ZJUtAdLaF9+m6iWIlU6EhxIn6XjC
J86Gny7ChMaJmrkwNBUIdYDmygCXYaRKqhAtMeupjnRUV7C5Akqx2NoIIlX8WTy2gAsQNfo6jr0P
NRP0+OCu/J7KIrUuFw9HJhbOpgrKLxI2Ekktpc1oZi2dZbZZL5Pf1+bDcfmVibUQL5H0hVXlpBMI
7CneNme3lujL7lpjM7QGVW5ix5vQ5cUWLQD7a0tao+LAfyC/0lnrRAtByJ9vX4N53X9tD5RH4HRk
LS1OuvY6se+GTjipFKRilrZGefREvXSnoqBWpLx4u+B2alnTUXA/xP54QmZ5wxg6hiX5LOjbA1yz
fSiWSU4WrQ/V7UmEM3hTLBLQ4UfWCBrl0BhJ63ZndsLrODbKR8+8eNbq6hnt9aqgmRisdVfehuzM
VHW4s9Zi5j/XpK5CFOIf/81PMVlTEX9EYhIhz0A1XW8dt3bnCdZcHO++AD6AEJIGzbpi5on/97WS
X39OuokWz8ilulLt8ncd8mbcjjyJcRUu4Y2N7VEUko82yuBbueKXys0JAzH5v96wd8VwODcbRnWA
YakC7EePCze2BlItaBna/ZU6JobKnYS4GhvWdmFybIztoDz4DD/DaO6sPtvdd/XLYjOIelFv7bPk
rBGSv4LSV/wT/5S2xt8p+9ey7v12+aoP63TYHjqjdF6FfzOxh7AY74/GDtINF3i9clbXr+uXnvqz
TW3vsz0FCfQvZt4Rysw1oN841LMRxlV9hy3HpLqTLCxyA+zlXuFh3yiPzWna01Htio0lnSME5b4Z
rge0eOmv+Zc9rU6d2fnLWpXgRuBzzE6OFT2sdtNNaclthjqSxWt5yG+XzqXDC8XsorS2yDlw5yC9
NDLWOZjyUec8jcj5wGjXfoYLeMV7D7T4OazMYiKpg7oobs8m6xK0nGNQ6t38B/2YIFeJeKn1Ueuy
aPqaGGdG2KWpvfPKknbGQ1obmRZG7WKlSbE01flbZCKDJ6r5Wn3EBkYFlReSRbakHQAcUt0i1u9i
O5KWRoVk9GyUGRJU/K9d63prrNPWfZNRhjjkEIX2KB1iVJoUXo0QT0IQf9QyLEc58040xGfTaFvM
hdd2vdp3d05Orq0wPl7DMoOp1IIS7iWbw0YimH27Tuyvm6QwMgUUV67Sve7d4oKZ3TJijl6yOCzs
6St8jlLWi5SXuCP1UncbVQpjzh5G5v3yyMSxdzc/MNno7ce5dvIxoZ2RPX/djwYneIo6Q2IrXrsS
T9rMuydsucQ3OyYtY/OzxKp87taHJoQtWoYxh7W21zivWCQwOrq7wW6QD16rvTfy9UirkvqQYe7N
nqVZrtCqhINfZZZ7+PXhDyiDxc1b2Wc02c/iWWlaG+s8MJQoNQ+Mfq1v8ZYhinGcaQ15ZwMS3K+t
SJ2+ZBmh49Q98BbU50j/W8V2XlRLETudfMm65WolqedKHUKIFTFi7+xdW+vvlHKqxStUhxaTRqwv
kc/OXbqG09GyEiSdBIjCXhCF5wU05CmgyQw0qw25+VsaVelkCw6lumeKKidV2aeX9UoDjRZhrRkB
nMJ5DGahbMNj6KxZBg43XO/3YUabMsc/hen4HFaDCyLF/8YmYA3wDbQ21kOIiVyhQyfqZfRxpIw2
pcforLRIVxVSvmxz+LWWu1k0M8eqCbKPASeCgWEEICJVkQMYP3ZD/CIqTWGdnqd1HcAxeaJIcV47
aV7AJ7s/zKizijh879UZ1YhIFvWcjyTqAS4EaCH4YnqKtCneonYeREOiPqqwTFQ9eNFAhmoCREhx
RKU50vdVfrZHMfYKDUTN/k/aROQoVY4ui/SVUiEU1Mg9JFgdit1E40+/y3+loYIltQcX4foIj1EM
c617iHAkjNC3BlaSDNAjw5QgSp0/68PDoDS849S+1TWTq4ciWy0HFfTPFqzGI9q+A4fKYjqISJ0f
POL49FAhdIgzcepcI9x7jK4CXAgrZNjLonh1Z3XQVZcJiLBUjBYQpApnzbU14u6J0A/QL/IgdzQv
7KU0j8TRizVIfHaMgIFiXx0425St7MGuv55Wx5VxZfAOifY7RPscgtlkoqwDWgjXE2gcgKbDxWvv
yW3VcILlDDsS6bE1DvV0RN2DcsgACN7gqbC1QJt1fHJwT7iV4H7bF2R/qAWlW8sB1ApuQVIJsYkH
G3niFCtM7Pl1b+6xbH1SKqhj8CfUa/s7HSOPQWMqBcrzW2pyqcUL1XgloHPD9DA+Twn95rql42Rc
NI9VXfjQyX5eXeO7wvWoBodeuf/snxAXQ2XknOpqiCCXU1v68by00kGR5Q28a00gzXw9vmqTz+jU
c1iOpVJUmq3bC1BJ4k1s1RivRf58ViNBv1jIrz3rx/gpfRs/1k80s8d3Km/3BdjWguI413cHdy4j
TqyOLp7KhvW+btkf9d6X7u5/C85hYPbtfgomiHG+f+manNmoC7MwA8x/tkTfAfzvqWKvGaoULfm6
EYK+t9e/O+jK9a/4DPH8M0q/jGkbl+3lfkMhlj2Gkpg9uGTgNkxtDoPJqz4RGlU0dvIu7OaXdSOi
JPV0uUcKZ4w5Bp+w1n8SOdbZ52n/SVbx2Tqr8ug9ylihhrVVbXXf3rfp3+Xt1kzqYa5Zd88GLemY
KUEc3lmdDuN0cAwvgwxiddm112rVM6tS6LLQCe/DL5zLsSp89ErwH9B66pDRbW1cCfUWkh6bkY4X
fE/2dASYvtVP367D2q5c+woF5dGoB6WgjFVUWJ/qrdvTT/geP0efySssY02P02YXO3/cdOu4sCg8
eyAnjfs3cE17elhUp58J4aWC4zP5ZX4fX2H1Wph/sjvCMw4ry/g3/v3sPYPeEovS9FSi+YMbg2RV
oFXvYYfSEPXdrhOS33E82bsZZBLULvnX+uMabwDWuP1ZXjqCUnW8qm6ZZUw37cY6jlCV+59hheBY
OgBFKMrwJTT4EP7lsg1yag5pR3vzP4ksn5CL9k2nJ+4RsNZv7GPOOpJJa7kH1MVmuRtCrdnhILPh
Tk40pa7OBJbWiGPldylJrDVmFHx+4qj5ODcqUH2Awwc/dpWqtTRaLzvASdh6e/enu382+Dw1yr6V
XrS5P9zSA0VUSpJ9In9zoIAXue0NDQxugP1LH8hrj5fSenlf3BfOMp3JoYg2w1QdsVRHKSABknQF
ElwpI5FIWO3Qi6eSxkBBmrJ4S96ZYNTq7GED69l5PFkbMGK41QbIcrkBrRDbiLxUJgcmuyHwuLYU
MV3wVUYI3CnTBgAEEFjRAN+TmqSExYIUqzOsab5xayG4z+2SFdqjQl7iVUvUqwhDQnolp+o4nQxe
6hLaLZNyIJRDUqUASCFQ6is9reB6ke8P7N8EjYSjw9WP2hhbYzDKW4+7D3BRR6Mx2YC5hyZRnHBc
jJqHeGPi/5/zwQqT4ltPsmglf5fObqHRxPf8qlJC6ab58bphRaiTFb6LoCVtmtJ6HYw96F8PP+X3
8sdXu6VgB5jek55aw/A9qjIZlCdE358vTCPG+zAd0HSbvlViceNIxdJ66z/6iU9u1UaW1v3/ntBZ
nl+LbinZhS6eLl0dzatwCkWISfPBRVfhUDGzxADounAmQ1Yhd4E3aglFf3KqUI5aZJwm4/OykOC6
iFnvrSK0c/rmsMB47uzYNpGUdveI7H58+tn1WHn8qoH4ZT+1yDaJZMkY5MRQ2BrIrWuPN4gEaJKO
2FhmqFmb/FUcf9dJOvXWoWPNBZXaLQtlQHED8lndp+bXRsmnggRwOQ+MScsR4ByYmWJlhZ5W34R1
TzuzTqwVwkCMWdxE0ysDrX2G7za55pulg8eQ/ghe1Lt8EYYomLwHUv5IVYSvBaPnxQnWzrijybFw
NSmRHB7JMsEnQ3gHNGkik5nYE2vkjGhxNEgHSp1y6hQdDIxfbCyYeDeqKkVdf921lmwIcPIx/CO8
wMiBF69shYmytPGU9lBZ5XpUGmo1khQKHDNUK3UNehthg02EqXialYo3Q3jLR5D8VB+MlYFVMek5
xC1+vXPPFZpCD7WOKW+X8FCt7hW6XkYVNx2pa7M6MudSYfZx/Z1XHuEH4yv6BBmnlKldLMlL9DWK
fQ68IUXJFarTcQuiMECajKsWC2jjwpuLCFVgDJ38GoS2wD6A3JL5ShYBqwjVxz2GYGHSjEyanyLe
qoIg0FcxcVFxwyInlCcWwPrIA7YmKMifoYXxKmBrDmuPIauPZScktbEeCQW5uZmi/l7BfGziDyPo
pNpimJGh3tqbzQ67wXFIBPRPM4HrCR6LoOV4V43xzUDKiFIfayOZG4VwpTE3In7mRzhDLJeLNmYW
4YdQTuZpW0m4F9hKBQBVfCdawj9OfsJHpk8nF3nKr++aCHCaPDEHn0j4Kw30ZISI1YUaZYDILJSN
FCAaRfbcxDD1N+BpnBuQNJlarxBnbvQO+TxE1lI2YaE43NCbG5A0zDyaFBsooL6+ULRL3uQAI2gi
3/z1t2zqdWiaK3AvwnUF5YInmYe4h+Kzw5umaIDTTty698bYwsi9qT6QIB2kFBHArxO+4I6VkIA6
lC2cpa7ubqbURSVIURAPMzoUgxbrgGOuS69D8BxROPD48t5DVT47MJL4G38Ssd7MQdLgEQrCmS+8
EQcyH7ETLDV+SP0RKbiYBGJDqLwuKXrM7ycQtvYo0gnN85/q1OunVG9mkUVPLr02A6RT/JKEERqO
otUkjRpbOrkfcVr+0nuJXWlnftEIhZ2mzvDAl23duG6ok/Rv3Yr7T+ewUv9IWEMMrw+mnGl7p8HI
Q1Dh6LPwann5SG4L+b/xMNJA0ENTjKA2/z4hn4tfykcHDxgpalSXEfU+1Od6zPQ3uH1uKClWCEM5
H5sa+ZxYRrL8RRmCGopIhZzhAUdaqVAs6AESVdCFYFxUIqnR0uBJPJG3t8saJirDU+P1can+Vb/h
qdyP+MUhmoBSexoQuRN37H3u9+wrWNpSLX2+ejCELZGJIFk+0JmqIVl9BcPn+O1sH/fGugRjNz7+
UGBEJFjyKL0mSNxn+6ZFTlOi/8O+YxDwPtwbseX8idDhDj3mXmqeVen9qTSNYFb2MNBWXV0FzCO1
whmxEpVMHOp7BsQpYFG4ohf/KPc4TKlpsxW7M4BcfBRogdkM27Vr05nwOhWyU0qDtApAhcIDYH8g
F4KPi3MmfxYLCma4Q0sSxyoLcbG3GUoGzK65o4WOBL+EGYmf+unoQf1y7X0WGqlc4fahb6KXherB
XDlQ/VEmIv0Tz+gw9Ej5NO11mdS0MutRU8l1MRlFFJaYXMXDwtpUuwzyVaw5RUbdUbuuetD6DfSk
lEOhs4Vn+rRA4VyMH1kzpplKErx/3j8ogUUYotmH6CEih4joI9pM3uVAjZ7MIxQZtXaRzeICVz2I
j4wZVIA0hpRKkPGkClHUixsZ+mpB/LR7bZ3CeCmamyJigTXxzwct7IM6aSfCQwPPMmn+FHgUeWTc
+KD3y7NmUpf80FA+jJJmdXHftWqA2gPoYueke4KuRzONxWVld66JkPDu2SsQBS1SMt+Q2Ynu44C6
UsDODl7hUTeq8g3CSxCHfGlnKZQuUociDkU0ugnX0mJH181W2vk6Xwjgn4RrtBaDCx95hWuK/NMn
f7i/0FkLOE/lGIakLzEshZmmDOLjmRnijCDHcuJJ0h/3h/H2jUJEf2bY5U+ws2H8GR0cQT0iSeUK
+YPpOChNgX5131/T4E2627lJyFh1acQ9wkmRJYjnzGW3vP5cWdSxHcMVqS7rnkOEvW/80Nf8hyda
D2qoIfPuaPogcq96Y6hNtwt1nf/C6240n8ijEmWFPh2GPHlPOZsWYqM6/QnU+IB+F3g9TNQ04O/H
afKJiGI83VuoHYyBQB7BPNolnn5eslIOJJmzEByqc4DFyH99IUoVVJrIpXxJ6BV4Rh3FhRb/luS2
MOLZgaIhLghVRqKD85EQ5DqRRvIxE9IiKagwF6FaH5ZetJZasXuS5pUW8YTC0pAAIAFwO1I2p0GU
/+hr/RUYo0V13a0zFJlvMRuS2MlYzTIPMyhPNLSltidvfalw2Nk0FTFNir06M5YdCyUUNyn7i0Pz
4JaLaFXAL21TMI8oGwsbvwzKJKyo6RnyRWFGYJpwNDkDvduFwryA2OTAI2U4Fduhyj/A56xvPFjb
cgriqu/w1uBeFQjpfW88iAhbvjLU7TAAoe2iqkJS4DIffDIhZkWZl5HiREfxJuQF/smvgs78uk36
epqigta1wMpAlc8bVTpFWGan0Gqh3OhpbcOzGUc7TmGPDS7/ZYBBoL2sha9/o2cx0Yb3LZYfU/gT
l0GiLrW64FLCY/DRUs5R4vfueBnqcv+Xi24qRNA2LybfZQjVVJvR9J60oYHxgNQTOAK35oIwZ2mn
PvHAgAvy6tw/Xk6Pg+nIbxCPyAmQBaSZqLGrdvApnWxT9we/ptGjN9IsVS2pwC2lVjcZxfJi03UR
knn1dGVOXwWGIcckjWzjn40Kmm6xDWLyH2WZyRzObd8ZQU0YgUcqMRJKikD8S68DX5rnPJBf6KeF
JFpgqi6MLtaL7OSJVll+GpoOWoYEisrJRUlPYUxR0bDizEGEJt0wW+n4Q9dzLblwkEl+NPzOLdQo
OIYoKBSmfcI7++ZiBUp8d+6unDbB4HBF19L/i0R4YKEb2chInQdzyVWV0evodZXq4YRAqi9FerFY
PnLTQ2Y4ixxtcFg+5uWxehuVemlnTseUCUvECOtcVrxiYS7ixiOWvnwwDDuwEJEo3sj3C+0fDLbG
fWj3EjbMHQNOaacQW8gxcKqJgmViqX/KcSqnVPOAM6Gw5n9OeGwIAtW0LASmYuS/4FuQIppU0Stf
daNxwqCRhCfeDbjONGOiNENHWF0hwdK6RlqudOZ1FTBHXBEssVWT2UwV+wmAJVQdEKCi8wVzD7UI
6L6AletNdBeEt+DtNCxWyx+Y7qwgx14UxHv4V2qrV5+9RtW+CI/LykqcHTEIoJnTywp75e12jPVT
W37sdDMo5HKZn9v2KtTEyl2YM2sYF0hTSiUvFP0o6jqUGy6DCJrGlSUng5UIrImDAdyKQWz+gdvW
miVaIDaTcUZuSNE/iDrP+XlqNLIgC+KffXgMBfAwJ7f34J5x8V8eLqTlxmFQjEMAekbjbpDOdfn0
FrQWaAvXb70ACYZqGq8JrVWE7XWzIst4tlmqSWUV/+cRZ74Ec+WQjbCsKmaHMZjH2v9q/ThLaU2m
OQX3iredbi2UY3qJ1RnH9S2G1A5uk9vtLthWRnju2RgTLnAJnmTtiT8LyCjHeag7ZU0ZYliPC9TC
bIbIhzmzzW81RUIXzHlV/wrqHAqyQiJg7LZk485jBs0BW93f3wCr/hCPQuhQvPktrVqJVUv9KjX5
pOlU5lbUrKDdAEIi2mUUvVuPnL799Oy2aGZiC8suuNS+wyVHb0Yopaj606iPLsiVRVS7Q0E3RzdP
/Feg5K/a9hCc5tY++NDV54uXOh3ditn7JE28V2rQIOnD+X0/t6HnvtHr/lnD09uFl5miV+xf6AvX
uT6DuPaFHX9aHVyPXvxnBZnlibF8oxuBmICiS0ijijx3Kx5YjZ+qccGOe22DBUUsIhjVAIXd/GX2
RdYVxV7UXcv7jHj95y74jHZQxzJfz6kOVvWZSBnSvsKK9muA5Jm/7ugZaCC/1Qar5w8zH3HQofFh
K0MgXOhd6Q3Qrv3sGjc0yB1ROvAY75S725BWBXTrwD8/BmMilvp+BpX+4dmC/wsvj/bYcBrG9tGt
zysRCpEnfrdh6dQwbPeVtmwgUhh9wWm7j5o3y9uDIV/dg+1lFY8enbdz+2a3gFWjvxLnJyGqSq/Y
jLBp1pAy0OjNtycJkDYtD1FqQMI5uLXRce0nFT/6O22jP9YW/p8fnz7h8cyGcAyOxANsIqJKCGpR
8doagcIWJI4CNjPdmJYeFe+IGf7FO9ETm/1/WaNS7ttp/1SZ1HdNo9zYV7w6hmGvL950vfN6tdIn
5bfX17tduber2wu8inny6Yi8QU2cUjAb/XC9khU9OKE3l2WhlKAHd66fzbUVFRuglrw9mxKtdX5w
AJzP58/GHGO73t+f1HDs41AqDdK1K9+DuV4Hl5ZBWajrsMnNU49Gy7WGGX1ZsYc7wZUPG3vPh/8O
LlCvBuXWIZRo94msQaM9HkjiUMgbbCy05Quq3m2acMusuZRBPanXjsgLHZ10GsjN+BlTV5phvCu4
x9qSxGfcVUSmmIzUiSHF9H8P81Uyc6sIXn7la5CnSNBeofacAQ7W+I4rTzoiOtTwLvTVuaU9Iue2
njVprKfrqewaFPQhn6K0anXRAskEAos5nKmUj+VrE2gA/8mqRLbGQA7reW5WYjFbe8Ql4BmgX36t
W+rDOx6/fHP0aL1GL1+zxW6Ia77V5yksFcS+v/5V2zfPmWDyn5PQJU/b0fOw2laC3H6zzlDSIx+l
rkdYS6M+FYDzCt9LOnSJ9WC8IkUQxTeffnv/mU0OkLUPgYMaCELOsGK6pLZ0C3uNn8QZvaRtwl1z
rlpWyhXP7ptEOQ+e6lNr0Z6LFaT+bYU3eLcNK0gJ0SeYVExOoPzDMMQCVVfmiJYG6QM4Fv4a4fZ3
y1ocBLUWUlVcgVkyEAZwVTFtx20d6K07Ho5ZsXm8ADGwLySsGxpcsPIU22HRK6+dcVXanNtxyCrE
KzEM1A4N99jvAfn639/b7ZC8owujPnAnbVXDLJJy2b/jChDijoKVOyJZWU+xJzCWCqWCbEAYVjKi
kgKh3MUjqwGYp/1BYluIsCS5NKDtx6CNNTfe0om2tYa8DzvmK6FY5pngN6qkHcMK4BkM4Ofs0z2M
45BKnEOikUSN9TJlLfJrTvPybDr7XvpyDayU5wmqqp/T8hM8MCQ8BDZJP9fdh2S3NsHFEU1Td4DT
b82sRt12n/3DGDx+yPtIEQHXvfKP0c0Slzw+OzfLcDPIEe+opN2E09y/dkj9zcTdlsiykALAavve
nzr2gPNYW5rYze8bdzL8SkskAX6xvG8+9737rYEbhZGhoJshX76f/fq6cYK+hV3trnUu0/PX/cV9
06XdCa69SPfdBUb5NP/R2s18E55L6wizX4PgN7Eu7q5D7GHCRJyf1+3nyTv/GDfXOaCZO7Wsd3vN
mWqD1cWG5yDRal6hj4yer8at//r87EbRqrq43hsxrgBMo+u+9X637XWjRubfA9JI0qAWVukkgn+V
2bhrWW7yueNjv45UYHYGMTpTCXktzM6j2ko6FdlcuSWI/WgWM68+rUw+OEUZD++C4gZLGEjsL/Ds
eus0tDtrzjPalkMbuIb7Mx2xkBPCxoRmPsR/KsVzBBMaTpG3doIz9Z2Da9NK+u3fiBEudqO0gQJC
5+vmfd1i8NiNBzlGp8wrAEahn2CWQr4hr8GHavDyjwuDejK7eAJFurY1Wo4bO14VGRKpU7lV+S4j
r2utd255Wmm+J7uqC+hWrXTfk4cRHm/uKemkP4dl+nMGpceRki117/INX7TLyBqPrhH8d9ymp7FJ
/jw9jw1W6fFnfghPg1143KFoi8cJGuDDVOIpm91GhHlilpSKN24V3HBw/ra2xpe1RbnxBkmBS83+
8mgQAPH1hitTGUEKd3KEjhXnvX18mUfvuWXpGelmUfecV0f7vMhf3hrb2rbqS4lo+iVAwVx5gLe2
+mboRqtrpnfR6NhBSvXostMgga7taHt6694HcS/Dqan37NbZ/QmTmmoCouOCCiFD+V/IaQ7UWQ/D
I6Hmw7unUAOP5N/Ydu1HOg7DZJjN0kk6ye+R1kF8QehA42m0qFyw2I1O+lqDwM7WY2eckKUuKDWb
S5Slt81tw/881t5jU12+x6pVW6sqHC7xvxDeUsEsVCwGvdHfPQrAxH1XsoHcG4kGt4r05QqScq6l
i9GGoLVK0ZYIPMCGbDzCjIUyC+649A+jO7nFRHPFgbBqLZml94VcZCEJDZxAhiHMbxwUyk/XyL+s
5XVTRT+1sQdV25V0GqIrohId9LJZiaUiQpMONd1hHRHPpboGqldhWLb6xEmjeKicC2i9VVjXYkaC
+ERuH9KqiVAkrq20lxXEVR/oEs6k1GfFpRPwu0UYSkAotvSpV+5eI5dPCbfumrNyYmHpeVaKBZVs
ZkD8SbVIqXSwmpFOWVB/ZSmi8EBN5M6MUVDZG0yZcwdGD49qSg2jXZgUbSLaNvZMqDIErsqBSr8t
25Ed55l9FL9PzxyZo/WEMBwq62Q9iabryR6JrFRE0hXi0oKHV7vel3ei3T8EkmKXvvFi6X9GZSwB
rAmS5rOD5RK0kWvifWADYlTItLl05T5QqCLLAaoahEo4DLRPCJhriNeqjFZ2W4wN5FGCCrqtvyV4
o/EywtlX8zB9etLhlgHeTaRdOJNwnGe3TfyL+XZlmSzE/KxORb2KNtEmW+42mFbA4Pwsk81l44zp
YDqhZW6o0aej1C367CLO6aUbVDmwL+xuIdWpd2XI/Vyc2rHTZNQ7DAMsC9s8C4XqknpyttWk+IrN
wtF/w4NB8xN94T2E/u7d3ffiXrqsfO8RqkY0s8aXBQmXjrRl4ctw7x+Zc8mkvDjP3ovS8rk5/u45
LhsoDovbQr28i7d7wg91Fk1Os9OsFJ5nR3o2j+LRe1Pndx4be+lwrRGU0+cesxXgYpiT5vQ93i3g
VPJVS5t21YsWnA2YrDWYJ9VQLMTLIp4Zu6EZ7vsfvERyZqy6eOoz7bz63kWJpPTBDqPJbngY7keT
cqfWS4mDZ3mr6NZR6nP2896bPlio9Y6r8ma/uv6WN+mludd77OCkKw7DtW/0DAwpjv69fW0ffZR9
0EHU47aQRhstFluUhnT9lu9S4/yrTpw5twCCyHUGSWSzg0N5amPBy/XBvbbrjO1Tg7vw+Hv6LX+8
8289fMrYJCal/bRhj5FKavFgSkFUE8VKclFROjShHI891APv5P8Q2MJJQ4+0QaKHmQYwatbb4Ysv
m5I61TgqU83K4oidgSwNkpG5iI2GKeU5ypWdDzy39k5ECJXG4dk5HwiT1+n4cfDMWyOrIkIZgssO
zT3RdHrC0IV0m+S2GjfWOOYcG2ez9f5Kut0ab9iJ3RiOU4RvzPDae0L12LXW3WeldzX7Fzswss7j
/ADsW5fc975tUNhh9yQDpelwQERcWqsrOeunjsItI3fVQM4Gz43mniHuXYMkTMOSz8ZY8q3W9zvY
3bz45GGn1b3k7ZHF0Dm362E8SyERxTO6TXMx1MMJPRyCxFqLxwaigdV9dqI6bLpHNy62X6LQ3GQI
OaE2m3jEyMgns3SdWbuQg9Y6N+YL4AlNVzFaxniAEU+lYKlX1FGaHmeaoEf/wgPpdXlG6IitARsR
1gh8diCYsvthSJtQoxjWCA6KA6qKjPjNLnyRJ9PiLLaYiWibiKVM0UuODnzVEdpFkzqMcIdfLQVx
H0cc7E8OdHWW1E9lADQ2bkoH3UaC6WA7RSCcIoUlK8jdNZTRl/pJ9wJf8BFcumf0kDqwMiFGKOTE
jy9jUuYozRJodSm3F4u+KI53FvymNZUniaASFRQRtwd8Ws7JtSb/6fiVnxneC5rJp3vB/+7ZSKlM
AZhG/h03UMpGkJ0QcrACsCf/lhe4WrTkeWZiaUQkwYBo37gyN1TYpv9qOlQzJQXUriulMjqPfu2H
UZSyo+49a2p11611ubUGAtheEJAiJiUonBBOtqo4rUmPKbXui2U7Y04TNJz03kqElVX3BmMuXyS5
XyeUPd3DZD+6sdVM0B6wCHbus9ritKotstm9f6XNLwRpAovH3Y2BbNmcCWHvLvjCBbtUnuNGP/kL
TKJqeOnVBqWgHtQGj33DniYMkAuWU6XleVZe6Omlk5Q9FRwpFwsyycl3sIZ1YKcCZUOK8n0ry+ns
8gMrd9edCOTBN6bxJl7Ei9L8so2owP7t/4wpjkPoz6I+7o5hSd5CcnOXIb083ZXfUpfkRzp/fKeK
pTyIqU6muA5BXXDBAIdCkUlSm8/Zc5auqIivVJPGPW5UGku9GqFKjX7JKYhOuAcE4kut/sTpzDrU
1+vwbEsDwhL8MCrcHyKJKEcyl6mX3Vuf7j656FjQK3RdNmC7T/YIu1fqy3U34qHJKBk9IENVe9hz
qwSU+CKfwKdBY3dGuoZBg9zXZGOghuoqfeJvmWNyui8c9jD6bioq01FlJEmZrEOq/uImpb+4tQYF
rjxULqdYE0pcX/X3ODDKzgGleEBIvR8gvNf/3nBv0s9uAZELp/c/9kHSlzBBoOeOS1CjOrRrl74P
8fyAdo7Zs2snJbc8qZ4bZPzWEGsinvVc7hit9E7My2Cf7wf8NN7gS4TrN742w6xnoLiCCkHFxu+y
0CMB+ATy1AEp7kr9Rc7W3PBn53INu5FSbQc3kOOc9twc1qQ6qnGCdZINyMXG0OyfwchWHyxIq/1q
3wpEYZYBkjmI4CFz/v2IBn9+aQxBmU5BtHjcYPi0qYzflPFFSpZFg0GsbrUeIYr93g7vrn4ZOw3f
wSTh6u97+1528hIATuYGVYju93W877DKoPEu+SZnX8ZvUUProwKKeCR1SxW2Ib71wyjXV2NozVrC
14Hqvaacf0DzctACvHu1SKTMb8IXtuuyG00OMA2PJI6ajPsVyAJb8r1NTdQnXi97A/xNhOYiLXJL
I1IrkAiVyh0XgxvuEbnmONYSciLQseqrNAx+uB2AtaIu3bt6n4lqtpShKOfCi1cBFSVIU8qdw4IS
MX6kFG7Vez1vQI6oLBrcG1mldbsB4IRHJyB0izooeVhF2fny5a9OZ/NK+AltKILVabSIFs7Mme2D
QgarCmClqxKHlIXrUZbrRk9oR0/B69Zc95F7kajBl8QYPrj5pV7SKwVwctEZKt6TXYcC9XL3soXz
HB/dlHGOMmR+nJe/oimxbooHCBEusese8wJuHa3mpF6y4dIehvMCO6DE4a/Vq211zN+T4sYTTg2i
d+omTL7WE+74zX+A14jxla8fo+vw3Zc0rN4T40+390risWfb1JTu6Uh82eXbPatGYl6lkw7lXSjx
UR9SvydriQpWJwemcDGVpXh/bm9fB9RX+EXtAizoAKps8obHvkm8YvC2ARuqnUvNe5MJDWpnFxjs
shfUkFK2eLeiKQkuBnTnUpPseU8iH5C7dKxn93BwPyQdYMsP7/G7Xj5+3wi42/QOuF1wmGuSqUX9
B121V/bosXMfZcBSVNPwyoEg8SghQbkMr7uGQ43csybD/9F0ZtupaksYfiLGEFCRWzr7vvfGEZOl
gEgj0j79+SrZZ5hkZ68kxuhkzqq/qzia65v0+ED4g4L0FIGcQQUOQMja9QsjcwTXwyZDuTVS56Rl
vMgLjclxai8qmCuZRohq4FEhPHFWSvyTH5FjSNn070lKN8dKIzG/iCwARIA6EI12yHe3GwZjZlbK
0qYOJx4CM5Q6DL+oCeI+6edOx/gOCAJv7SijJW8JEGg+Q0ENmX4ABrGPsB9XmClAEYnuo2mCRSOE
6JCPM2SB9LylrYIJZe7n4ptu2gWTn5iYnBbFDZH5sVakiG/I3J4iaP4AHDBg4PbGgIrCn3Ch5/TB
Gji+DJKovOJGOB+idUrtFlQntjJkjscaUqSwXuTwTvlNiJHIfiB2TdL9ZCEqd51sDvVLsAYpfiQc
UeKJBtbi5eBbGlgN8VlyvCYAjoQzWGdAzxTX71+8CvQF/W1Ht7KQ5jYUUlxkY9KZgszC93XHtKNi
LJHsTrGXSKsrDh3fEeEMtCetruJqY4gObBAFU5oLtmTVGho27DhzHBv7dHpY2HmoxYUCFAAajpuK
FjGp0Pv+WMTOwV0rneCO1gX7KJdyM3ks/JeddZbxz2vU/fK/o63hxVtQRCThF3WaUEwKByfytGl7
g+Zc1/Lx9xeAB+Cp4HgHABclWsmIywEYOPAlAk+5Sf/v/6aE/Pmh5a/iL3Srs3/vrfsEM86eQ4mr
lppBPkr/LfCCGJ5EfiwGTxl4JR4QARKEWpWPQtyK2lOABn7BHogBGQmQx4NuQ0byGjepaTTCtLxm
L1LZ3wScf5xqpCtE/L/O0yhUeAqqKMJXmekrHGT6GxRfDQ32DxTgmK3E/4wzBXl0+2vqz2BPZ4IL
yrczUu7XOyjVjaQWkV3HLR5VBcDFZ/KGLYYFcY12xI7Iiv+At6IcSKzws4kamZkwQMrUjs03jXul
OZky0bFl3rmocmLOvHdpA3w+psJRl+Nkwj8meBcr29yUNzaIBu0L/kMVcVJlBWuCpWeEBPu+TWiS
uJqFxuvgGXoM/8n+3C6qVbuo181S2zZLZa/su9sPHrgtaFzvwkoUoP0xhCwpIbkN3lHmHJq3JT6G
jDwFVCo5M27Izvzqfbcn9ft5+JxEah5FTI4SQ2O97M5htP70wdow4vyo0NTNWkYJY4hQl2K/g5Ua
844gD8atR8mqFQdxrIvcXXgomU0oqhWJI8g5Sg5MVcDp+YEvY7DR7+eSpyA3sbjCKeErFouh0Ghy
+3Xz/Uq3TR882ar6zuP++dZh0E7tNsFwLRJ7vBxMeMGbnU3Vs7ErQU2Oxk9NnXwLbq+pgYvSn3Xn
nWE16SCjbthCnEbDw9pvbT9wHhitdj0shQCaswYk554/R3B6amSDIBuYJXtLmDPKLH70z83fTAjK
O8hQCpHiNCg7xCAh7mhxxYn6izaBf5E/HAuFLZPHVE+zpeiSmyx7ErJQvYlMc3cpnf6akNX1g0kk
6kmyLUh1uHfXfQz/TzRjsP5oGGJj1PftAg6NVA+UlY31QZ5KqtrsM/avFo/fXBaVMwjG72/GS2bI
WuIZJhhsDCf0eOQGBswQeoKyB2RQSDoaGwRMmxC8DSTNf3Y4Msx+QT0wfvQQf8ZsarNfcbnBXBzR
7IhiQ5wUIjoXx0g26U2TdcW5LR6LPweJZA383QjDuHcjq/rqedXXC90J8iAxdUoURz17IW5pZyI3
kqu24JomYH8J7LiUi/GDb0o8efGtpnAKgQCcF3rO6XNxVSdlgTwX659JenXf/ZC3hZVrBrvCyJVi
iEDi8/KeD6uHHGOq7jS0DOn4ntL0PtwuHoTnocu47GZRTMytvGtrhgoxhc6XtqysxINFpCAaKWUY
xTNVd+Bwu+vuHE1/iRZrjZ/+lPenn2SpIYk8tdWUfIal/hkWk9chZ16Qab2/TYJoF/n0RcY7XpDf
t7Bvx3sOP8G6qhut4YNCdZ9NZWCBGF/TMUqqkTk1psxnJV+OWQO/Q15ZN1gCMH9wlMi8BDwtJxkl
IHKZlNzBHiItQVTl5JDzQxSkXeJf+Ojw+g5mDNCNpt3fM4sdQhBb0rGBRwGk2dO/5ed2fwfPbiMD
IejwkHjI5Ad5r5h5JjHFuJDlqhZ6W24iBiMUBlkIIlR2BDmmxAOB9Zaz81v9NU+IOVzSWHygx9+o
pI4VbDuAXcfmSIKkIGqdW3M0z/ktubXn9owTi9PyYxsPB5rt6tvinMi5EVcy66DlxnVbM0lV6lwq
Xfxv8Sk6sTfg5mE34crto0Ti2mF7JiWeawV1Q249yXWJUL9kuGj+ispi2PxLqN440JEfZ9bzHzKz
tzQwx6vXkqUIygZrOuustBVh5KsEOF6fNpAGl2bf7D/bfN2OSw7ehFRHcTrKTbLaMnQwlJUkSfZh
wXw5JcKrXQTbPmlGjN71HoyRg5l4jJe7rtsB+CdcQKIbBo6KWsptcyd4cGiwRaVwiMhme7NcH0Yp
SzxXMcSU4/hcDBzkPMzYxWICGzkknbfP3Zh49afxOfwmaQgJ8zEBfHrUSGq9LtjzV8Ph51s1Dtol
Lk484cLX8Vj872BNPZDb+sBD68Rf23SPj0uZcxmWN4rHiCYIkfHsiUl9pA77W+G1RfwhCUxUncjJ
QXnAxVvof4PsJdEZS6NtgIz/YWqCkMOKggT9JTM1XrBLD+1dognl9ocSiZRA8sL+JAQ02xLiVOj2
62q5V9HVNmOJpGo6M5JHqQD1nlNDABl9S8nsN4EFrtHQtfHt/ZOE5seE7sq7fL7XnP2Zed21DWEs
HfuAe/9T7kgmJKMClKHEBhIi6NSH8vD4wUoLbKAP3/DyMhD1MYtwp15n0vwSkDsK0fRO9Bsk5Mik
dsfku9FBKCSf1sRLKj8s/JpBW/IawzZC9+dQCuKCfQybVcNp3qz0OdEmc078gPlNQvdTMfzSGsKz
QPS4cnePcQ+yQ9SRYkOX9v6vLPKXyCMlZ7YCLENv3lroO+X05bJFH/33rm7V7WDfbJoNfPM+xlaW
3BOMpPm9uHMis3ma38p348r0WNHrIeFkQFWKu2oAl0fzKtISOdjlOPUJH9CXDRUF+UMxwQ2opGay
F2REEJUkFEhiSYF7UNR/8v4mfSYYyS6Pe55KEL6d6WqY6gGhu9bgbG6emHYlzFhMv/3VQNz2oz4T
CFb0JNREK3GwgyBBccl38L0Lg84YYCmUN+4v3IZwZBFTWWCKDTsceOkxPXIh7wY78RLr5Dbri2ga
TQtIS2id64grHCn9AFeKPM2Uu9jqqn9st5DSz4tKMswTcKyPdIqGiGjyDC1Uf6uuG5pK/0v7/tyj
Q+A7zSk6NKeKwO3wqwPKzYoVdFSnZZBNVuK3Jbwm4P3qaWOB5ojk3/Q2YvTXVgTv/XbexPezLnqu
YC1oRwgjpM6k30BLMrk+HOJRZ1g2vvqn91d9GJzqQ7KriaXLdmL0lls4CgTvbgC5NVpuskyBnnjQ
Qi3+kYvSzUjUdjJ7MJGRKOg3gdCP3YBJBy+6Y9nsumMcN7wwWAJ/fZJ/HhfMUT2vnD02V9xnJjkO
krPwXLw55Dtfn3G8SncR788NiQ6cObMB88plRFMwbWedQ/WVc+vcr2umeG05L1k1snCoBe8ko/SQ
m0AU+DaDeqhleqf8yzgZJ04QyYFgiBC695g+tsEoSpcGTesZ595Pgf4BvvaemrTvdvByYp9EMfuN
GYzIMQRmzHA2rUGyIswtOzw2/Xv/Lv5C0aJfhzfROqu0wHKgitpZNI6ihRWzwJtJczIDTnbViMAU
JjI7Mt4KfyETkFBVIba/r+93ACWwH6gk0RwQjFGNKk77ePzKhlSiANktSZCA2TmxR9NW9XCC0oEv
MOFlQyCg9uf9HaU75gFQC5ReQgOuucWNu3osCadPiZQU0i9BofHdnze+TSVHXFncc6lfJ2k+F41n
tkB9jcTkQZbtSS1QJ1C3DrAcXtdvtKwBY/1qXo9yLEiKQRiIePmlX8pbq1gUC0Wz0hWJ7nRG4t9/
jQywlh44Cw7x3ywkCayTHitAjEzE669XkLuVqBeeI6ycuWtuO/Shkhslg9kGExmK9hIN729aMZJQ
GkIqbRYU4zaWKi1djMr/5TIngOAxcGR1J2ny2aSVFTMuDqTKTC7zdFwxJRN1CSZKE8019bj5622f
xRAYDXPMHihxwtWL8iBeXdRZsdBnFQ2gwEU9PLEZfhwKownRA1xyYBNEBDtdJhW9TmBcXn/WLtpF
jKibDLYocTjZ0lFxbjfybYX3hLrquy2lJ5jJ+dcnBtaOmWzEjnM945v+l/8rKAZqq0MlfWvJkqU6
XFaX10Q51h0HKQmt6T9tr/Ed4F5ggKTtfxeXdyyd3jmELqMIMK0H0tfGe5MUezAnBSVLQiptnSKJ
9l473E2b2I3wqw7GUTwsN9ipJjUSwkn9cv1Fbx525vpz0m+8cJMe+FHugL9lhXwPvR7/yD8FV6tT
T7nUXGOdNsscd6ZNwi22Kke/Xwtmm5g0nIhZ2BpPSGXK2FJ3vOCalSyC1krHOfYhlNalRWwf8mJe
Nlint/3cGF6UO+HrEu248InyewR25Dtcci8O4ppREu6n5zb6LnqvHyNepvPgX3SOdgo1DqPNGuLT
5EY0doQMH7B106FQo2BvUNK4Ty5xEB6keNhAUkK4eyMCDEyyEWAq2yMSJrqEEnnZiyz9cEG8LQjf
ZyK7Z3FqJ/HBWJPA/OaKmAdw9MBVwGq8dh7COH8B0p38MDJxF+wQK/CUA4Y/PSVedPFCzDvbFFG7
nM8bTuhlu1bX6duDgIzvRObbxlpymAkZclVq9d7ss3pOgRMYdceVxWqsDjFhgjwPg5dbMnyISesE
KIKR1JZBNNmxLelO7Ka3lTgGCE7mnSE1wgXF9+QowuLlyw3aCSjd9SBLOKTEpoFf6xSq/qRW7d5G
IyGhqM47GbtF3UD1yNkS3UorPGo8mcf3zfd4zehoLoKVPCc5wx8elxcSD6YyHCNqFTghxBZXthQL
3qGzCq8OTML79mHHg6RDGkPyKqj6NF9UpGNP39sKY/Mwz0ACXr6nMv5FYvcSKvN0qQHJjpIF/68Q
I8YuT984z4hXX3UW+aTFiCE+7GoafFGh1+9RBuqMtlxbknBgoEVUZ5/YLprbE1gc2uPhvM0l4thl
DVi+K9H7fyzj5x26HYpICDreVt3Lw3Cyl9uSZhyO0NXy9jSsEKuJ18Zej6SJYhQABUSgvucAcgBV
PdUMlMxgm59KWng6DbLcWXnIJnlY4UgokJoRogyjqZzoq4/uCW65IkiRFOldOwxMsqmRT7KsXnxK
+BoTESkCQYSgUF6UPm7XtEoEzN9+7NaoJRG1JlPiqSmafaeLTwHxRPGT/2Q/4SgrrPclvgzgunwr
2cIhxggKCKMl/KW2EDJpx3dvAQvpaKNs2ycLD5Z3WaL9VOy2C25J3L0yRj+geRGCstAOlOmA6Tlc
ObDUNdxhcctunJWI4jqpndx1tNF39dsnCruwky/Jcmlnv3snNB4QhtPOkkVK0K3v6L6jnCLgJ1Je
Prv36r0aYPTZBCMDCJVwpRfBBMnAvl4+lJOKZvczz2Bn872cHIvEbfyltjB2n9/X6poOdYQHOUNg
mol2ZHRMbb0Tt1wnZwr33hcORJDxGK0QRxkqnS8VtJg/E8jXWOkriNIWGqBY10vCHeWPJvOfJ6t8
uk2xaP2JSVmIE1+fhpFbXt7tUCHirR6/lg0NCLTMuf2hjOV8BMyJiZjiBJEkKnACgqgk6lD8g8BD
2xZX4Y41LEcdUWb/hSViZSERTUIBQFy/JLet/n4cSBQAMKAKAb+GiVd2yq53NlhdRx5gSBaWDIrW
ycIw4VskMUXSLM3ldf3YBJuQgum1SVefXUKCDk8pm4b4qLJFuPJXEmIVMkb+JJiYRk6aBGdIlNjA
lXH0OQIRkYikw6fQ1rvYlXhcIffDiUjPJF433OfH7CYXzjH/1f0MFiyL2CbNwieW5MmQJKh074N8
rj/KPMml5nDZvrxkiUIGoDx07zieum+G4DAvl9gB3PKF/dEsKec+zDSoFgnWhIV/EuwGyhX49ANM
SgHpL6FlaYppjEdPoAx9lqOhlexNhdoxOQjC93H+/4zGRCf8DcDuAizl9htzNfkWAL29UbYW7Bxo
CCQkwFi1R5gp4Yy9G+OVRaMGYL9koQJlfNwrg738g7aVbHnRgkGO/1Yvz1GPepTbTqudhNdcceE0
NhHRds8ZfTdAUaEjbrFMktu8CKovJn6A4NZ574ifBig1m3ZAQ0b9vt0jiB0BGv+rYuXAmDbNqWVG
YFsaxgnmz2vUj38FsDoTGkvoK0Y+sdCUpb/CgwMong05uMjJp3Wcpp58tcOeipO23mWb3uz9I37a
x+hvSiYF6uGK+ppAT+N0HQK58UjaXQqW8WENvzmpg2kwZWIzVZjAMgLQlMRpcBcA/SMpyiS6JmXw
MKc5+RDYIhYSwpbuwPBmT7d3fM2/+0sUbTjCqVssmC3j1t2b3gB31yhYd0JHKTwD6s5pzv1ZzAzp
gx6uZdqzVzL0SAOWhmf3yCzbPUMnrsneuWKg7I+zehjoW+1sQCXMTNTCNfPFAQ5O5nNC4D5AzY+6
4S665/x9UdtNTZ+Msa8alclIZc5beVA/Cw2Xk6Z6PoPNUvOsqm4YLDnL08ZWarfHx4ZmXn3DmeGQ
oYwaZrsVrfzTiqb18VmzJ23lECUL70G5+ZzodBqwqq3kEvf5irkNGTBV2PpjmIB8B26OMOOKcdJY
5li44WS1fYLk7v4AyJk1JIdlbNt9qDPTS5nOkNtp4YSf5euzMGOM7CMNJUo2VUhO0ke9s7YhiMhP
lswZD+r9NTpWLBaXcif6KZupecpSJD0bDJTqrm+HsVcFXAatSRSLqRPuxw6VQ+4+GINhtaf3YGye
+rg0GBGDNlmDy6DylZ/gc53dOhqyMD+oL3fZYNo5+GeTOpDkRIWunhlPHxoPZal7Kp0rWGLFKmFF
cpFxNjWuj9Lj259d/xE1afw0XKRvj2zmN4n8L/uNBX/R5F46Zuyw2nNjcxQSA6QuSqSIrGtSMXft
+HWolUmhzpX3OiADFBMeA3kHXtwKeqvfgP3XoNjdg3LLyJMp4cs6PxW244FdGzDzhL5b16UOjBNz
KvokN12he6hc7wXlnTkOiRHa6LmXkQeqWx/AlEl2XQbBpqi3+mdjZN+9ZGWqO8YwcoA/fLeOp/CV
Zt/pQW8/HD1yWBii8pzz317nrG2P9TrhWjXJuqQ49PUx66zByTMu2Mvx312nLRJ8ZQSkdx23A89v
HYZ8MfQCFceoSr4e1Yj/eQ7fLPieDRf6wVu0NzwF3iNZ6LeIOdllddCU0ZVS7UFMfgV3wgZLhY8Q
qhqZhH2ir+Pu0Nftk8ekEwDadrdZacWbF0X5MUNE1r3UXaIOEpS1Ldtd4XSWBjYRrkTQhg3QiOmW
QM2r17wf2xnwI0L6M0FyAEOIZA89DP66nZQY3w+d7+b7uulcqJrS/uiTOYN0OMBPbmBVsF5nqpZ4
w9lcSlHcnPM9jNihTknzb6YKsvwBirhOxGPw74Ayfc1+PB1c1um0xgLT2QbEOhJXcu++RwzMRAv8
jWkMTMrDptBkY0LvGOjRjsx5dwkahiSXkgn2qbAjGRLAk6V5LILsZKCUJKXkdGWKFr98krZW737F
RDAvRh2JJuREmypDSrUUSRiaIjgBxOq5266/u1vl36MLZ/67nrZvbaJXTvwV0KUMBxEdzrRLfBza
vi5E7iGsvx4vT2u2SixEN2Ck5tS5p2lWozkKNQ4ZMQz3BF9kKugDuokT94PN6O3QuxF68ebP1NFa
QQL6dvVaPgy3hBPjJQGUZ2x910nwzDHKDp7c9wLWVG/COunApYLga3udmaw4INgxw9Irug4yKYO+
y1XJwuvENounlC+n6sdqZCeA4jM4hGhdOd7X7a4OKf9sTq0POJ0xiSHYo3W3nKdoK3kQFOEE6HF8
KozvCRdMG3naCdKm3Ma7kio7DbrIYGifyhgitJdb3ekfug/73R8m+xqlK2U65bwVUFb1xjQybJ7R
ylRsurFB19IJWWZY4LpaFPPuP8xsAZsw/cr8Q636tLQ+24etEye5VLJJqiPLiee9p53tjVGSzWj4
0vZfMFj5tAEw7ZgCYIIn/KU0zMUix49RLfTunnvieglR7YaeUkzjhxN+U4+qQIkEkno5+oHSuUGY
/PBpGThXSumMI2SE26QhuEkZ1d0hvhqOHKWHGs2JmemZj54U9h9XhoqI+sjse0rt1JEbUCl6HUZ/
MIDH6C0CPCqRO2AmO0hCOtHAtE2vY3rou4FHgZvsfm9k6NNr6PUOqTrqP/fvzvLNjm77+lkhajV2
q/r4KgxHQTOcz94BcYPmPLwril0k25DBbZTs7IWSRyAjwAhPB/QkU0eATkR9pNaKRp8Kiy/LyA50
jcxDE/GLspDMSiZx1qOoQuQ5wMBkIWlkehaAqza9ZsP6szRXGc1KFK6C1kEnGv7r8tLgfcQphsEd
C3ExNLDjfdz3L4cAx3BrDbEfBXs68Neacmvf/AB9r3q3K0ux8spqpWJNOPdOcMjLKzLYbOL3OPvI
5YqiZTNYqZwOuFhgqFCJSVpZen42Dq8asZFfkqp3QzCxIfBhl00bGTYNiky719sqy9cCLzPNR0K+
DaM8VtrPYPUec3BwDmlckKB3IB64it7ei/JOdULYBHD/e4/XDScKmZIaVav6cD8Pt9ShgRwjdNCE
hbWNq8NEAvQYFQqsy0ztbvV63fbtJnONvl0/6XzgFx293pXP6aeZJE+bZixBLIor/1e5+qi8uLYr
co6aYXppa85e76rip/Lq2g6JMUo9pvi+yQikkPqXRsO+MS+xA7FOruu8XvUYmPAgM5cgnNQp26GN
Ik5lHNZr945cHZUKQLuLLN4nQ88fMaM4r4Y1V73ivMkGYa4Lg44zr0Mkfbn0Kaoj9gXl/Ilv72hV
8DhxotGcvp9Tn74onz6iuf9Z6tdNkUxalHbxhmlon/PVfr2nib6syfB1DC6MiC2J3Dnob5OIsXJV
Ilh04x8qL7uL83We3HqxjRJ5W6C4t0mULmxl2lmTG3BqSPUjzKKl0IfiBlNkSZEP4cESvLxOMeu/
nJzLAVvpxyOqj5DQ6IwQgyf0JzHtT4n9vPddrbucIuOex0KyzQsg7hn8omAPzR32iZDiHBRlSaYj
SjhJpxG8NkGMw8BNQnCedAnXSeMS0a3gNC8RESDBmBk/BP+wNPpWCRevsV8AXKlku+G0oqy+LgdD
/dR5jpJ4WByuz7FPpA8VTLp4RRNgVam1iuFLm/Sg6gznw3hKdBbJtEpXzWfDVavNru28zCclESZE
HI07rynX1qAzQf6AKulQJQeFEWf9U/nNbJEGVPlCSo2iOJ3NYK8z92/6YqYKJpBghQKwhNlvfRph
u1PPUHorP7oEQfLUJE6sjBIiUT5Wm3whQW7DFcrpQnXN9qRgCPv3QskIK2tYRugW7+2rWCEttvSz
QQQY0Q6LLHL0ZTaNTh22SC9BIMI2JyHwEQwtyDlBEAn9Aa/tc2Ge8tZ+gvr8lnqdmpNOGn/zVNGG
np5fMaS6CcCUW5Co+w9d2xQbHRoppzZA0/+SB9GjSr5AulJuFvhQCV+pewDieN6ao9YueZmS7pow
cTQXM4r8FDUUj0P5FgSMPaM31Q4AW5PWk7G6PPnQzcRRWwhS2hMdO89MMjKYKbDKXX18XcTDNX9B
cifyHDXZPwrzhr5wPkATcyqwKfdhYx1zGM/NH/Un8G1MgqopXDFrQZ9x/PS59mpogJ5qNXt9CnMO
y9cdtxJ3fm8A3DYMewSFWalOAACccDViATYmeTjgFV5gnyCq7ftx8fGV/1Odao5yANFB4GSgHLRX
drzqKU7OhvAV/QwQRlBfHZIJPtTU5dDXby9O889P/0Bn3Y0dgOVq33lafdypHBGEDZ0CKOpdOgZq
ZbwQCPKSV3sZbPILrd7e3MAsQNH7uz5yl57TnRfcz6UHYBCRopkcydy0/X/ssV1UNzISgCmwNzYF
j8D4HxC2B3CJ4Srn/sJkHVs6ylR6F4rwBosbQhUyMQO3fwkj1vEo1u3siV1j8TaH3fsnHwMSlgNY
w348BCbQQCQW0O8kQDHD3YkCfl25Y0Hop7hrX40TbbhuDueDO015S3/82gA3TgYKGaRlPobAGYja
kQMafIVNopnXJG1BD5tuzc/Hw9Z3HrnXDoadZjTAMUb0OoeHvjWczsXfEXVj9FwtnebFzN+VXffJ
JY4bvb95Zise6Ss/FLR57Ejd9QuJTTXsH97ArgOSoNBEO+1toGxCuPpLxv6Og7Z/7Ow/OjO5dRh1
H71uujZXEccA144AdY+lPkaRYHOePjes4k6PSw/lByopBKRHY/XuYnlEuDhHpcmS7I+oL/MZKu5w
U23z45NNfMQZpGUQPyis+pvOpqQNOzcj9n7fsBQo8RKbA2poFTuoe0X7AjjwPQDGj93udRjkw4ih
OV2GFk0LDrlkRjRrPxt26BY0t+GS3+JI2DAyjMmGDWpSZCfbz8Sg5qcjvhvzwdYnB3JIOybG8NqD
kn7fX5qFT/XlDzvdWaeY5IjZgDy/fX8e0DUHY2kAciaUWYPY6/bssoN4g1oEeF6d+qlLIdfYZnb4
oAum4w6+DPRfmJPeizLe9pVlg/7mXn6lm9eKyeoo6Eq72WWrwsd09qgm7QsqE/9O/zHEt0rMjzps
dNuH48MGir6e3t8Mj8hjlQBiJLBf9LVvB4UtPCzJZrhDsNba9frK58bwvWAI6RUPW0SQ3PtOe2Nc
aAM5GtwIs9QBVuQeMm8bk6gROGHXHFX9nzqcomqbQHmjhlOIba3A8pRRRAqyzowITiIW+W+mfmfN
psQYHua1KKN2qW8TV/GqCR8JrX/ekdf1Ha7IdttDofXiXmXem7oCZNn1xhKw9TpqC/lMomUHmwGq
JadgzOtPD6uJuRtkmPVMJ0id8HHvNDMasevAa0jOtwAaCcLYMGirGlEBvv2RUo23xcCq/VE8L47+
evrCDWScO5cEnPyon/EZ+f/EpRDMlAOC/x2JJ+mCgHCZDJ4TsGdSIuThusNJea6DlU6/e/PR+qdW
dUNJXyY0x7Isi+2DVIHp42kXNxjLkuazIcZKFHEKEjxasOLUWE5B4POTWer+RqIiGDcPdGE4EFyz
6E52wDl4IDB2M39UkdpDTMBznsGp5zO4K84lkKfuD351rO1d5ukST8OUoBA6x3n8k2m8Dc7w1v1o
Q5ZW9Uvm6O08RWX/ZVb8KnkDzD9dv+uDem/ZBhZaQUkFcey9cw8fEV2dcq+u1hMyVzTLuNS8rIt4
cxwmMgS1j2gDOr1Le2eHgEjmWOl5+e5q+Q9LZctCp8LPDFCRW2imIyaCs+kd+GIzex/4gQQtdGOV
Xw0t5yllFzk/OXxPA550IggCJyAPmKZzWCNAMTnsrXzHfSI6fR/wfeiKi1zc35h3fnGJks7Jy2Gr
zYufwXWYb8NLtG9CdpompTm7hPomOj3uHGLUdeQewZ+9hldSnIcJ6UoJc4Wog5nox1ibcX+RXB3c
hTmjDmGgvc8FeyfEV7lI9wMyV1F84VJTkbi5lK8apTAa/026xpveq50eHfEAfBSboWmD5Ae82Hhf
9X05TP/1WzB4y6DulfmXhM6ctBmSODwFPH/s1F/tpdi+19jhEdx8Bvb70IGv3Gsymu7eP0FkpgvN
q1gnCH8k1JFkxcliwXPkdk/+wphfSZtIJ1f0FtjTzzJFUoaAI9nbFIxoZKbX8L3HoyFeqXjTzNQv
9pag75rDPuO5/amwDOy12fTx/aHWyKyBYnd2NE8a6nAk3GzqDi+gcaDZj8aJ1+1YFNPV+xj1Vy3z
LukJlnx3XDrXI9QMEEpvSF+IQZNkUXLwRF1vFXBpZ+3yYKehn4XxzN3Ud7U7cq0O98vou8DpAt+B
qL8hWVKqerv7r9iEJxps/7v/RVwHZwlay2KRrihiO4dmIP80wDqoDZnd0dyLAwfqpaCq8tIf6sf3
7oEwf0S98lqonJ+t1VyYskDpS8jeeylNsup8fp5vOw1keAJiglH2RWGH/kJKMBKlMlAQlKqU+CJj
dT+tFzGjuXYYvLCuiQmMz6l87cHKJ9PxnrIGkEg/YcHmdBgBYYYIbIrxB00+vQp0g28b22Zt/FC3
Uk5EIiIGUu2xLe9wweyZ4WHYuBmXTU/kexqAZZcBUYDYTjbSrGrcYRYm8oun9WOSzRhOwBiGKPfj
Yb2vjqgwvNeye5Rxjpyho5ggcWZfuw37XjV6MIoF+Z3lp7Po+e3Xa9Dabm+ojMM95tphQK+Fj5Nv
xiv9tOjjfJcESPFissFqnJS8tvumO8LFXOHxew95zZF7RMPuMYSD4mx2c81FjYYjNL51y0VJ2uCF
sZIa5gxNIwU+muDSoH9r2QeIMCmXGXYDI7EPan+Ba0Pfgy6o+8/lQVQKcxA1sYv/k8/CiUnRgPwZ
dhBW5ptWUOZey1Ds1/NcXopoWUZuPx3HqW2SdCbuSO46HQbYnJEQcpO8cpmJ9BeZHhxJIodBupJk
OeA5OSQu7aijeJIWhIDyd/bY39N1tUVgLUYmLmomWj5+c9lTW+IaeAV+PaSwxKgN6GYmRAg5Mt/0
9zb5XNgpeNwYsszzM3X9zAqhKPGbS4h64EkI5nvYkPUeYLyVVwBIgpu4pYWLkmmvX20ZklMgc0eJ
nvZIDWPQMbgQkBcGBomLk0zcsQT9ildBzoyrs9mYuDU+v5kzokhc4PCM3f9nHE3YDnzJgiWx/ypG
yn09nLyx/X5NFhPfGsl4G/OswKPJQ8KmzUNcE6mJfsd36TWWnzn+M5iAZTy8E+vvrEcNrz6APx7g
1zLwCKCwG6JCf34OopYTzZDEnfeHkv8ouYKVpCkvbyQfrmOS78Qj4QUoYDAhYN9chgPifTFHDBEa
YI7Y5fvfKDyHSHBJR2ytcad+ezplynPBc4ujZk0R6IqxN9miFuVp/bvtJxKn/7FJpKRclIn2f7ZH
mTpN5dQ9ZVxUjpzFMjXTZFBu9ZteID5+2dSjkeTBig4SHSd/46LZsQOvlZWPt53A3hcxS6u4GkeT
HJIOP19i6/hr9bEeys6P+52/hLjbxdu57rvkCy1RgKvj/kH5uCA7j2kafkFGUZB3SQB82T11daUN
M4fU3jq8E+E0/FGmrfvoxaEnTFRYork/HNaVJW/FUYJKeR0P08tJtEiJNb/tZKTNlQg/xBQ2TdVD
IAKJsXtZp5NO/hXKrcoqpg8Hitr+kbuUtOzPjHxribjOyLZb0lFNX9bl8quAlhE1y4vE14p9xPA0
ND0I4dFqiHek4HXC/sEtcFmFVrQlvxJlI74fN9xKqCU+T/HGsCo5UH51eJhftiBRDgzi4IAQmNCc
bGF6nJUgGFN6wvBqFT2v/WYqxhmC+/OwHWObHdpv1A2YIbrr6t7HwuCf4iURNYC+3MMA9dZ1wm4O
vtYBPDhn5QzRSdUieGeRqamj0pFrbt9w8Zn4NB8IaeYY27rfVCV54FQEBA6rwOFkbLa9FpN955Qi
nWYI9wD7Je3vz6dxcpbGER3jrlbdCNwzc8FAge+ggbp2gofl0nUBmvrDTkHemRusDWBfisOAPY82
btHz1F05TlVULUG1VG6Y/AeQOAl8CgbXKUlGSEB7E3PDoK6Q6C708YhGdXJAEtR8Dta1Byk+y3CJ
CBvA28AhD1fpoJ1RHzMfcahH+1+hzDg4r+PVHSzYdxRACFDjMz5K80evGLSgEmWI7Wbmn0DAdVHX
EFNdyLXIo6Z2ZmYdbz/waQVdJw+aMJ+IPX/rK07zr1nwBY5f4pAzW1T/JrzxkpJXJBbMX1krxlhB
G0MDt27uLOrmQu7QB3M7MLxhPfMloCpUUrAmMOp97n7ViCbt16i4wEzDJSckww39E6DGjhwlIPYc
/xO4fuyhCOvbyM0Mno+U3MtoRxDVxLTinSRZ/uWtdhlJIKmuonEn7s7+/AzQGeFb2tax9d5mtYWm
CPA22/sdxygXny3rsHmy46hHBO0Pm2+DYbZ5MnneHHMwalFYLeLiBJecCc2IKBgUdgWJqwYOzTKp
1w/YhGlketbrH0GexhSMArQn/x9N57WduhIE0S9iLZHhVRkJIaIILyxjTBA5g77+7hLnHmwfmyiN
Znq6q6urAQtQraDZzEMFgpCL1o6kmkrB3En/mnk1POTGO3VPl0HWfZw9SCS3g1PbqecKHcjdUgD6
hBEonOPirXWtrF64wQ5N6Qjl3/AcsBpwf4EV3kQxfWCrigGKZx/6EDhgNRvHEBAY5gY/dn52JZ4D
2Ho+gsqmdyTHw2W2zjcPwe5XtCetv/P2sIjf48/JKg4hY2Q35PY23Xp88sHUHj7CIqRKLIqBWIjt
9zR7mbWrdSELA1XnOuFINniz9OEUrHNLqje/EdCPFKFDUrcxYoKtq1vqoSPNZrCo4fwMQJPPlAWT
MrZOBTxrcEvzeLWPRNmGD/ZY3fa3gCM/8FQ+rxG1LpwdlQGstMZRFJ0mLN29X0J372EdfnZJAQGo
HTxHfJSTc8ZtZBywBrA5yDhT/bWOqQ6d49TQXiqpkbCiBi88bGCZUvyyA8w8sxass+HcqfdnRUMF
B0ag5QXoZLfcOoIP0/njY72qZnbuPT4+2fNXMdivyTAEa9zZCZ1rYDsirAfV8z26fcIrW/7BhJxz
igebHpIJ1Wm5atH7jgG80dpgh5xh7Uyc1T/X/XejVRvNP/0KwiZVC84YIw21t160d6WgfnOMVfok
9nfXHWTa7qT4PyGYJKNjBLVREU2IcudQBKXzwSFzEBY1zMzngjBzX0B3zMpP9PLW/Ua0B6s5L7f9
CmrUHzaiQOWDUOQA10nh97INJWfUXXi73o56v6P9HtwHPIjFoFKE1Uy+7rnAQLFj76w3ybGyRREo
DZ6g1THANdI6Fl0smiG7HAUod9jR81k2eb4HzIbGa3RtoYDdeRudQ8k7Z+7z4FbbhlN/uQXUQWdA
TE/WTrzG2RoZyaHzok9O09oCKZF0h9QNVLnx76CMymGb5Vt4bbhVLCSKMR4ylGGdqgbq3gcoQizO
4IMQrgkHwCLfS+wYOhb0nyNEYRmZ1S7WsLSL3tR1tNKqRXWTX6RVJObPomgcYfdeCcY2U9CZXzAA
92FxyHh+ru2zbfTEqUqY7xjeSu+9W5xpV9i9Nb2CVyaMKFP8kSVEd7RZBgmGG/jCzd/Y1GkUz53T
cFRisQzWv+RdLgP2IL6qf5erU/xLZ1UyeP15/E5uBBSGnTWdyxz5i3PvFTcpXtq1yitqylu3Vsk9
stVbP1Zz1ZhsC9FpaNil9iNuIuC2s64nq4ZKDizMIiW04zkX1VrjwbIO75INyJYUMdboW0iVfbG7
7+ysMyyAE4WN6F58rBvV7nCNN06N6YdX1jGG5Mihpgll8ajf/jvOjEUts18L9MXcS4wz9FheujmQ
NT/Hj4PbvFgvZPZ7+x18h1U6alDZi6/UJ9kBCIMhHOEb4Le4kBAP0GIHyNNQuobODKXR9OQhg9uC
IAieOePHM5n75HtgsdK5bT3cte6U4KdWOr6OoSkUMVRwEMoQGHzUIyjgv3Lt1qTZDUTXUj/NWoW/
sncMSyQM6BzFRp+tGu4zAnis1UEEoYdlL3o6bTmNkPQCHbpqVqPhkngwxijUhwQAo61776X9InFJ
C4DGRY2DhMcSYVpS3iyIAm90JjB4OjtgmT7cyBLcsRWJ8gL7Vg89ZLhNiJ1Hb8LndD19ihy0hzIK
Ch/Mf8/9a7Dfe3AjjV8oPeFnWqSC49O9TOhcgWgv9dq/898C/U1JQoXrPyQwsABXqmMeVLuwn5+8
W+/eJffLYW2o9tlHDBhZ83LT/q1QUdjP5hbEsSNiYm8apnU+CJYWQp5wePrZobV+Og0JcHjP1M/2
pFEm5+tyu2/vqknp7pQtpmVKmyykpl9x+TFjuoIJAel0gsOyVGBPdC5sZLV4O3evPWa3VezdQ47J
g4Kzc57dKs3Xzsr5PiKME1kdK+tsH9bvM6wfW+iaR5cRIoNYmg3qJfQ3RBQQL+9NGvcUvFJd4iMJ
YEabcJsJAU3jvrUec/P9c167zRXJI4wj2dOthVbArb17WkBM85CDM+som1CfXw6w/Nuq88o63Rdl
cO6tfTZPG6det9fL9fKB011xBptLciKz0E53LdDXc/8Vkz8BuoYjtDJ+q703PDIh2M1TmCE5lnWg
VJzufrOMst6VxVT2DHaeBgwX96Lt1Vqf/dPZPtAthg2CE7mDYxL3m8a4gdPuFaNjQIhlofJHk0J2
ZX4/wHihZt+v+RsUOkQL2g6/dWLP5O2A4lFSiwl4/txa88mtJQxItyv2wBjSHgTNS/4g7FNsKT2u
K2GfIljpcJ1p6qXvTwiaQMaNyoscKqjbCA6p34Oi5LrdsFS08fEyCFE1hxIqp97WvaSh6digZyma
UIAsHak9CRbUhCUQRKbusUCixJb0kj5C8RlqhIFh7vnmYDzF6wdpUtklJQcIRXW/tOEkd3qyaXis
GrXM+gZoEpiTfCI8NqBH8nRd3aO/Ux8tUs76e/ZgiMG5807qQR3tJrZERX96owbXS28GOBk87PEU
eJWSulJ7ExINly0kUEYwKrmpMYUQANV0N5xil9LmFjg17cqwNZx63gs2/NDQi0ovr4yxamc7l93g
vXYa3Glef0FlYvReDr972P6EF4av74aLLCPAyBkF57u3AYHD0MM6Jd8OuKJnHFDv9E+vjp5H9IO8
48JA6nlZRUoDXLy8bLBqn/amMcLVp1wbp8nojA4IFUNwIiOCkjERH8mLXNhpTndmF5j6/QY1Agrw
1r9SezpKps5twDgZFUcS8LpSRIhBd2+DMhlZvUIqnMhOIh0Btky6hjBleEHL5t052W8kKXG02il5
mJPNAUhFnKYey6U05tmUifdVfL/uqOkIyXQK4nBd0RB4d+he65WXtRFl8xvGE3gErOBlbd4eKTf1
nyNjj1Br/3J2UPqLiAOpLKemOSzRDnuJy3nz72Vzu+ButQzRFaEfCghOaq0IcFfLZElTgh6C/WFS
NyeZi3btyUywTDhBJUeaTd9uGXvq8XJYgd5EFyoE1M+MUvi8Zu9Jj6xKAFPJhRBjR/DcHYrVbzRs
frpRkaYTlUhNWHYrwzvbIe6ClRRc2q5Avd949FX0qzY9xmgwFapX4HqsxoTKhITqHo6QwCwBaHeP
kzLZDnpAokr4IkVGk27fbnY39OpePvwb73vhJ+kmi7aGtKZej+8uSXCyKhCgu3uaKha66ziNmlO1
9553dC/Pz397hEgMhq/xa1xACw1gkJ4alByTqmBZQcjkmh17Wm0CndA2tEdlxGlecQNRFawFhueJ
sKEsSdEBtnYrbuYEo+AHwBmniZ/fnjkb/4fXgYOtrd20QLKKyhu34UpbzWjrlZ82kvA/qjItAo4X
rW235HbK1vRHUsbTMQLGdavb5X+7O2V70+1sTqVB9KE2VZ+q3wsebgm0PH04xFlnmjk/rNyRcLcf
RO5Gd4vu6IgXcWqDYIAoSjRfEPhg8PbB2dsEx+g4mnesOn09C9RTmJXOp3+lbX2Fq/kAdJ2dVteJ
GBMoCiFr8Jw8J1S8e9TH5yoOmbvtkAKwoZVQdJaR/s7sRSmBw0FlJ1V1FSpH4bswa9TvhzSuqrTb
pL3TrXPwszkeNj0a7pV2BZowO1brfqczC5xRmjW6p/6Hoi81sFcbOsO5dUpJybq3Pmg6L++tCiyD
4/RmXrsw06x4odK9b1O4pvtslefefXmmDJs083EKdkQjluXxQZUc8ht0bZxuOcmG/ehnG2+/rPxs
fckyN5Jn68Z5ZEgoXIfzldroqUoVKvbPrVOgfdq9JdinQqBdsWi11FKh4KcD9AOdu+Tcoamoz+RC
hffosSDdOjzMvj3CIDBbwx3t2yh5U9c5KKeL2+yrniC9tKI53Oav2eMC5JX9w40Vx0NV9FOHD/oX
UCuHhIpuElGhaK514Rm0eYuH8VDKKSA7NncNF+rHIF0JNWtaLICwSg4Ylvqjx3SxcZ4mCCmVLSiw
l/L4IaTW7m1WRuBY4w3FeN1nF/kSuGfN1uYRXOQXuHMksfuNuXMiN4Mlp6QXcIPG88V0UR0gOPNa
ZYAEGF8sSLXfqAKmqD4RIg1RWQDXEsl6yi5vaiQMzXp7pCIFqlZSXoe1++/n/nu4u7dDkCGsAhzG
tObjqVZEZhg6F/W2TQep/A/DRoCOtgWby4QYkY/AgF5hJxXN0w8lZRRrEOQSClYn+2URVCZMpwTD
BV6Cv7m3aNVOkVT90trjOBBELOAH4P+jPUFZSd6k5R0/p+pDukZkQ+Gmx6rAetHvvUcRZXlSMgIC
liv1HcXgXfcrDM0WcPTpQQOCHGPQC/Jq3lYMUq3HTvSxUC6ZNApjkIbZhiRRu7S6l2woNfiesIvE
X8P4EvNY635G45dzVyUUOGzn6b4KDdrcNOGzKuw9UlL7QfsNJkOJyQkNsmusyIxQLgpx5+PtxhS4
toD6zdLeum1sA3AAyfn041SRyITNazYWRDTERPemTXnc7D7aLUuMw6oclMgmUERlG4s9kk8l90Fi
qw0cYNT9aXq9qgiH0havgqOIiz8giMJn2/9VKKoePf/Y5aP1EAEAfBpKaN10RS3Uy53XW3NaiAIw
k2T7rRiQbSDkbn6as+aodofPPkhRgfJ3Wwex65r7sXfDNKGgLrsSZplNsY2PmYn5Hd8h08NdGRtP
lygEcYiFVFnXS2T0Ws/oeJ01MTqU+ffrtFtZIGbF+7bRCG3gdCGfB/+ALr9b9/Z04LuWzw78V0TF
pfGgJPKL8r4ZYVYdGANVC+AVIAWgGWbqIKNABnCOgOtjFzjyLDHaCPw5yqegxmtW+zyD4igHaYcj
mYibVR/hBSu6oYAFftHve1XG7ZhcxSOxyd7WR5Xh47cZ3YNPl9oHCAeUjF9XazqcvOCCwr51KAk7
d6oZ+Ua74ZYrwXpC4uQJa1Uqpe8ZyerzPpgD5sC8qeDnXVwUtU4utWwA7K9xse6UKh5NgW/jLUgE
tboh+SdUqucd8i24o4jL2atVQZ3H+ErVl+xsOmw9HlE7KsrqgtCw1XKF2m1EO/lJlrhlZgS+TiW+
TVALoYxyZdA42Kci/biCuQ3U5RZZMyizTq80gp/WDbjlrTUJT6z/4Oa+Gh5nSj0cTbSHGWhykeri
CuigB+XgAYnu53aPau4r3hEledcZjuLX+5NveIBcSlLjYEOnPJz9Env0o/sBcUmhEVTt9O/OoHSq
owcbyc4ngZ9R0UMJa7/uFYJNv3pzN1fywGWUz9dn/MFzp0hxDvHkziK9lwZpb4twZyHFOziOyicy
E07FsO4Fj87SwF2bt4WyXUayjs37EqPBC2Jnl//SoPz3JhCCJdDwYQM03mMCWgpqp9WOcQa5M69X
BPMIpGCSTAwxUahApfK01cTnhu3o7u7OtntZvlrwdRDLg0FKBrHZzSg+5+Rws+kMzORtoca0SZ3j
L//XDOdCAYKZFt35Dw/Cx7rQmPE84LFL06bwDDABtdCwTOdlPNewUXfngDU0uUMnlrK09iEUaevf
2+xwuFSPAqSHTd8j51Dbq70VHMMJEOkuobdslPaeLPS3slr32Z5G1tnfAWG+Fgc7L/vknN7oyxr4
FqSrM5CNdXxhmTyEfdy9bBd+lBJC3aa4oxjSnY9xvgp5gAdTJA0OVJxCwHlwxQGbow8b734ExScF
ZaOCvzGB0FR0nltrA9i4LHhSoXMaa8TwLwQ/N8AyLubwiB1rekVaatRcVH8JA5HS2/iEus+3DQvk
NtxunQ9CgHcjvrTIeYHAr1D3A4+a/97aL3dqOVAOKi4UA0gYqnjgAYIb9vnWFGlYUDzX6wysDq6W
UmF0lLSmUyoAuFFKajpWJ0CRxTFc+lEgG0n14lg9Mym6XtNhr+UUApxFwybHiME1htsp9dbpzxwi
I1P1YtUpkJ1ganddom/+G2LCm0hue6mPY8dXFY9OGUv5qoocdWMNU0NgNVh3433EryMFrWQtuRG8
5nKOdX6HaL5s0oJ7ExFfI2DfQsGFPl6Ckr75ViWIAWs8JcQKJDtPyoCjnonwJPrYX51shbXcnFon
9XjD4Y18MLWE1nLjFVzdrtzKLTg+/eYwzTWUldjlGIkgAxqEbUyJaqLBTHwqP/XTkgqknGMa3mH+
POSzX+NqBX4i3n8r/QRHbx+BrJ03QQmpP6YeBGpYhLXoTJnsmsrx6dqdIyBUQRWeKNO+e7uYDLwU
yl/PLvdWIOaiohNuBa6/9sNml3IMhP8VpO/zIB2XkEBccb9GUt/wgw+DnbsqLc4UmkBeGujnbkCW
29kg/30nPCSedL6ogU7wbAF4LI55B3QuSJ6ShMntHqklNbzJDBkJB14A/XZn0dOOLmrIu4iHQ1S1
TDy4GDcNJyVPPsJXpRa1QsNEteqjaRFJSTYZ2/DcJJlMCuastZUUb0uuIa/mpXXTDqPZkL9JcPL3
zJ1Jjmu2ILMc3/QsvELFfEpwqj2jet7ppsgUxjLtgNRgkF0GkZi3O0n8Xji5wgc9mZOFvNmZDgKd
M8Aa8+tfbs3oYCJ+QXuhSaRDnZ3UH7T/NvtDnQd36ITKbtN8tnns+7mkXTkpChYnPu0sw4i/ooUU
qpSazT8m4Skc8Y6GuEp6/38bKqeqfDdPRI4FMYpeub2fVlbbc5hBFrj+Xt9h/RepD/RErnUfB+9V
cSnWQ17PQQWYOLTUKVAxC6cF7sOy0lcWX1d7E3Cx3qMPdR0cxm+u4vqlBKygBSxXy95ySX6ZaeGt
9tFqdbZWq15v2Ut64c4MgwHTmhA/TF5WRttw+IEWNbEM03uisssDIXHdnNFS7dtIr85l0KWm1+KQ
9mL9Lb836HNe4MaUAP1y9Ac6tWZLY9LngnK/XkJTNoY45p61yQxYLIr2rER0tCgxs3g/gnVCiwVZ
ah7BG+dFIsPrc3VBmG+LmkUHbaYMhWjwevSqyz+hEy40Xwcy4g+zx69NMyZ+oZdf8j9woR6SFHH3
boGkv/BXOy8aGS6XaxduwxIeDvF7leGumr0eOMNEqirKtZcC5dtRNCVmYyf91/XvRsQCpNbqi84A
cfCPyCbe9aTYI7Esfa+5HGhB4mTYUpKsQrxCDrMBU1ANxN/Qnus4K+q4p8YQ38ZmFXNIMMQIObSm
VvfjfN4wiaCGqKeyJtn3tiBiZDRZJzEhlNf3GFc9vviOLAUJjnrTgo4T5UlnTVGabheowOC0vA1J
IuI6pfmJqI6nqWqoB/5AcyVcJq/gggbaI6A0QsIWqkyYLerU/1bdBsHws92cnDrXofrwaYnQfw9U
poTVSh6JqnMJhImikbyx4MGfGnaaucemV30PIC3hre43zuP49zg4hxUpSGgAKWprmMsiWsOoILaM
Pi3dwey2HSoJKhTuRHPaIKCnjthcOmOzbrrvmXNr1bXfsGECZME/BiBXKUwKubsB+5SELTzVF/xW
Wrsmh6Q5eLuHhDNCB/Gr9/b+RRMxNyEyJYZHXbsgUjJBGSyijReSWRH8U2yB+8DaRqdx/nN1q2WW
JARHquC1Ynh/5tKJ8coGkG3JIsk4PXgfvVtxCWsxRx3nDjwy3s3AjnWfT1FStwsDHS1JW+lGya4p
CWN4Qo62qS9mK4BSLTK0+tm2EDluOKex+E+Q8UCRGBGosqkFK9uRWUDKZ7WSafu/YxpKLfTErXQa
TplT0NstaYULsrZhBwaHJowsHq0mpRukDanw11tvvAwOdJWPPIV6RaUviLjOeb965dZ7+v2r2C20
5ZMLt/vChI+gEcE0dS5MmwiKYC06/lY65wJSv0FKqTXau1ZzAMRZjrNlybCqcPKnXNd6F82HUmo1
/V1y+KFp3GEMh4566oBPDBhT2l/K1EO3g/2Cc24C651bKseQtZZ9TltVEqdfnJKMDfdIwRIxQmBe
qimwnNVuYSkYGAIUFhVb8R0lqUzLPqBC44Ic9Sj4gO5Lo9C1PZmwvIZIyuUCZPBykJPgJlohTIUT
uoIeeu3OBlWw9y8woDePwJkgRonco5/5JiTLlPQSMvpvqEtY2kbPmOVuK7UqmOYHL39SEpKAQsGI
cVJq3iimz9CPvEVlw1zs4+tGwWBzbT7+DjNYCSpRRI+1MN4bdjGs0D9tRPF30vyEABRkyGvJG5Lx
6opMUi1408MRxOgQXDLzuHze/ZRM8ZUecahCXNDoBbVOyq5216+51WpvshVLgPFAGMU3Kvd/34hq
R2YHpc3f3/b4uNokqAbYSDbBrMqsRsVpghnEKLu1ur9U0Bytwx95Z9gmu6BZtG5IuBf9wph2w2Mq
xt1X/+CcSdxREtpSSjtDwqMAn7ZioQUwTJePnxMFYzZszOLepSDj8ENZ9/xDJzjnhbMyp8Zq04Xk
ydctOSFOliACoLKbN4QWj6ox1ErVBfbtSkXg3C4M6gUXBQjqbaB7rrEdnfXd3Tyx79LRog8xEPe3
l7Z+FzoI78hBEAYwj269YGr6fx4ISZOQg4wxOz2CxN8moAhho90Ak4jelL9gO7SO/P2t2HTe9Jqj
EtUJczJOoCMO+VFKjXdesXP361aVYgjw+YJ1LLO7jenkdX6gUrrzYVwy6d0PyhSoKcASQSbV2dT7
e/reotjDFf84j1Uzvn2cBtWx5iU5tqtwy1Czq83HxUu0LgWQdJsccdEuT26UHGUdA8SHqvV0Y4N0
3VaHBBERwJ4DtKBdhlorlV70gWjfJzcoR7MCEdCgEWWQnIzgQay5BvfeFO0EUge0icGagBDfjBY/
JQtO9kX3lWYpcrqGp2/jE+HNUDnWiCoBWFvjYyJKgBhLdorhQtxPJlrCaJ8faKHLnp3veQePWVEE
GwUZZcwrCEqo7fKz2whOjfDQN5wa4v+U3qRDSt5OnXRYWc0DCbsIrAW8ZW1+nRL8CeUH/m2ai69X
sfa1N11bH9rKkvh0tIWpFaxUOMGx8PkOHXkdR4TTvq9g3zTzF7NeaAkuCnE6TIcvJ0NATJmQN6xI
eJFMLaz3EBLHe+Md0BnBSZOgIJo+VG6CXZSdedNKUUGl+q3uZGRJKDheksJ/ntxq6kCzJpHIFpY9
HePscGepzn58WYj41SZuNsKPd/Gzwfzvm7KCk8mWxQ23BuhOjZrnSMqtalEtelmNCHKPRUmsd1tJ
owTtbXaZMhuDbCL4Z4vEupe/nvvxXaV0eM9TOxg8QDoh5OSZOWkZO5EWZWr1lvXBNlEXby0tdIcC
lO8KQOuC15sDrbZ9++aoc2fVTJKqnUxkXYA/h/lCQiZ3jZgeCqCVRO2gKSQDGKYPHNgyAHIOFe+c
eqi/v4xRaWxLa/v7fblAC+g0KTaPzzvrQwKBWbTrvejBPt716h16awwuk3FtcJjU2ogFIJNVHxV+
SsvPtNKlU8jSeKHTWJleF4dRIzXR6Z69UOdBvN0GEoeeyYz9EJfT1ceEkk493wFIX0h8t+zOZueu
MGq5mPK5JPl/3Rcc9kZcdCqDJymJbFYddMQZijoVOoOdTYNdK9fiLS9xbN5kY0h3sQ2xSRBLjkt1
M3vYz37ROUyPTpEknL6bwcm+Aa7Qx6FEt4GGW4P4SsLO8Isq8tY9ikCvTUuvufczgvPd4LpLGv1C
i6Y6y/uUstbTatOq33GK0mr/gy4vB/agO+yOQywBRd/YLMlD4s+E5eWJN2YOIGB1dSoIHC+zozrW
+NsBFN3tqVUJm0kdGW04+Hdo4giu7UvBSd0l7j+75bNfh3XgVsiRuHc0WyglI0KjIxBT6RC9ttNd
DXR6fojus0d89YBMeD4SUcURugSQJ89etVVnX+DUTgCQGJCNV0fEk9wReS56lUx2dC0BTutfSY70
t6iRu5sSomqA0uDjCNVTy0Wx1B79tDuFMkiUAndznjUbkogPYcTACUbJkw5NNkro5Kr2+v+6KkRn
IIwPsEu1V6cIRFrS3fn0vbhUCNlu0XpWrbReiGKkbq2BRw21A53cA4JAlFXSpKXyd23wB3udS5Xj
ZXSIHmguTzO0e5JKvG3DTUWR7pjwOUhXuLcHfPk/6muuCRU1FwoWSeSTqKME6Um3rs3Huiy3RPSA
yKTrPy4kCKM5oixEehGrFw1tvU8Mo+fELvO52HcGTPIedMckaYxEhoVEDCZsbqFSdRnhQlDxBwl5
C2jw8iAHIrCAttUuRF2BthMLOl3/uVQs1amPbzqFRb3p1/FBPIPyb6YIOsA32Ohv7xZt0NOP1qMC
eWQC34DTgmyNiiPNRd5BCcZ9SZfgsHebtUm282uociECuvMve5d+0MZyveWYDRpHljfWYXqNjjun
1gegLE7TizgGNbAC1M26FKI/7FLW31bjQgUUPDoi2tqjIKJg0YyMUpKgCNFzQNUQoAnwBLsuWE04
778r9CGyeLBWbcFboQymZJbol2VYZUQSkj2ueFSuhgWK6pGK8W/X3gdiI2mXgn1ZgkWHvFv577RE
IwMqcZn+SaQon/0Cdj1zTsMn6qNTCpOBIBEkp+UI7dpwYy+LV0h3h0r4GYB2UyzfpF4ekm+O0Qh3
YjG2LuHFF+PgQhihG/FoH0iQAP/iFOMr5a01tGbl78pIEwpYu0WzvVzKSafqHLyQJmzgZwEUf/L7
XwSNeM1fQeAH/1FyFINBulTNJ8ntriFSfDOwavqSSb7t3Kld6V3aooVMG370epJFV9wNZGnXsHWp
w726Hw9iOSgQsEEhr2ZY+aslzV9WFvhfMKAeZSUEfuAHIAzg8IORUEFqi2B8GOBgMC52NpDT4OMD
Oene0ejg+iD1wA00rXB5aDCiy6s1qlrB4Gj5PYC1udkZ/Yz2DgfNXwOhWtvBipCUIyGZbq5IDYvG
wV/2smqDauyJksIeCAkbEgYXP4/IH6xGbhvl9zkMMCu7BqlY7fJbP27C+WPWOPpfSbMveFFno9d2
rwiXfzj7nrwGcqFKyz48pT4XxL5kLfMM5c0aKv4fHgB4BFcthnt7GO8IAvhbKNkCMGMRATqFQBU3
gAu0LNhGBZrEdCqKFyczpHv1ZHIGo5J/it8dKIrJnYx5IPhkjdM9TO2/mj0EO5F/Mos4t2tboc8s
gsav05zRsP5tHzo6HWkd5w9qPBRxlImAgGU4Cw7S5h4GQzgacB0HIXBlgpNPZi8meuf8M96wOaFw
oIgXlA/IzyN5486cTHQKqCLgHQshaFGDMBNnQQFOmIR7CyTpgOuhiOtKkHYwo0nRveJUAf3MdiSh
BRUOh7ynhLyobtC5ChvUDbqqwzl8L9udFxnWKxdjlQei58u/0BDB++CgYvyL+EVDID1cw6eRC/J2
aSPSedqFOCMGkF8mz+yV+2UIH3kPB850Nnk58vF1I67Eh0HkSAdMeVYH/QO8IhFeVsz2GzUYAHlh
goQ+ji5o45JoEDjCU9zIAmV5AjT1QNJ2JpWoOULG0YE91gk8IKcQdIZh3YRnssBTGJLo1glCQuFU
dAB4+8jPQij9NwoaNT5xD9Ypf5V5g5KsxUXSTVcVT50BvqI2oGGWM8XTv6BWorhVkasC4C+GpVhc
MS2aKDRWZ6vnXD+B7luxZoFHAby+z9BlxJsz961mvBm+cWbJxtIIQhepkYe4ukicFnggn6g/dFWp
G0AzjIXeIw2kOa6lwDLYBUOKgURmGB5tTXSFYRBzedklUTSMi/y0dz+KMzUOtLMCgyLVXWUfF/ld
/Z044iInYwSsCkKT/Bc1kkjhOJdQGvnRVUdJcKLTbpwt9eXQ2wmpk3eqMXpB4KLfjPxQubRQ83ja
hzdZ/1DBNMFWyIM1PtY2uV/9csxv9wkKAIVte/+gtAlnukFrKX2TwJ5HKnbi4W2y5iZAabsq+ICj
Awz24OIIpVWF1HpRcI0Zpt1X+fO3BBrcBigKXnxet3ZZCNupTvdevVXhStIdU3VkKmyjkkxWL4bc
Ysm4Ywf56ow6059ph9JnB5DXU/t5eKN/Xr/bP5rjBq4K5JrOzw/SHqQSzuZ4TE7ThAD58wNhUKw6
ScWj3OzQEgxwEy6VAA4mDxOHaMJhLlBM6LGw8wiAHwn/vpNMDj/+L5NhxtOWVBAAMN3ovaoaOvG0
2DBAU+EGOpqTDC5DjeR0Gx+LAdcsTVhAwllC7MEsQuMcrOhhhj+knjojTlDnqce/85A5homQQTk5
X1TmO4/1Hvrs76wF8mpxSfPgRp+v41C1X+h/TDYQyIjqSqpUkrApf6lySYU9IHb6aYqfdYOXRh6o
+47x0ZNJkoTfqkA2RUlfkxXRt66IMiSbHjXNcKjINU+PGtZvu8mg89XXn7bVmR1oZG/Svb3TGbDO
9HI2wBJUT+VdBkuKuzCc37MSQKWhVVwlw0+pFstKS0Lxl+ydDFdms9iUQ0kMT69Tj4qvNdRo6wHu
wVvQmJPwxXrWQK1lu2e8UNylFxUfMuyKefUcalw7ulb6/Yt2COvS1KXkgqoykfxkDYoseX00SRhZ
MMLyBcmY3I7lYLuOXxvA09Vi1NF8b3q3i6OjdDmCcr7tEZZT70vGgJIZ3kn2cLHQlqbTptLMfdJm
KXVl+yw22YWQdgZDFvPQYU8ixaQmTDyuMZrNjq35FSUcyB/t6sRIHj0c1T+IJ0g70l2mU9RJXEFH
zCJe8mpLo4x5UiLVS19yAExS0UTStzGc9O+kAglcrV1WhkbzYyFvM5AtwZI4DEKyrLeAS8MeLgj/
lg+zyrbRq9ukCfQC1tHdBt3D4GuG6VsWWgZGp6CEiAw9mAKjScjM3eKccforIQ5UUHGK7Hm0dPn/
pu1B16HwyA9Iy4v8jAL9Gsuk9+qRGHognopRAZ/9KrJWOtlU2UziJTKbADeYG0BhymRlblJvM2r0
STU6pFKnJCWxNeRE4+3gGEFqVQdh8qWwhxFg1TdVI3hqyg/Wk4uCj49Nt0c1WBm3u2pzd1Dr6umP
csdi7XXIinZ+ILe4uS3izk7NhX/b+Zm2ySY7WCItJBaWOYCq0W53/yho7LadtHNN5jFrSiZs9AOh
FZ8wX2Xt9tNqk7f20k7dm3bkeQ4GvbCH+UJyiTEWsv/d91B19aCeSBRIe/gKWkhPe5pWE+wVh7Xd
YyH60n/VuBJl9Lhsm1aijBTTkWmlsaeAKHdN0Inj1cp+4QWwBPjCA8M5EyIqqC8zyRpEXF8cKC1g
cop6F/odaQMueRhWWcuETB2WFLv6sjC7zBBNOGWucSX4XuVfey/s6WM0L/65ATLBvIovFPBpxCjo
G/O8vIQ1mt/W+oWhLqv2FGnoKl/QcC7jvIWkXVQW/LQQlXt5oQKYCash0X5CREBswDj2lmTGDqQQ
eFiAuFOFolqmfXBu3an3hVnI65UBkbVkwJXm2LTx/3zmvj8YBHtKV3VqJMyZ8ZrvcgYxtHweARD8
2TzPwEvDUPSstTXyV/YyFIVXuNr3jCdJj4XTSxjnlyOXixPnVPnHfxPcKXn16LaQ32VhMkS7jl6s
URfBMYPKSPUSqUAlEfFC8Lu5EjHOOWkxkrOYqpsT6vrNZqA1w9iwIrneLDCs0yLvGrrGm8kvvsww
M4E34GLK5AncwXV727pXIb+yj7xMOeDZN/mIreKpECNltXLDJXOeO0yaQXSU4yeXf0K1rga3h3fZ
006A0cmvjSbIw1KmcpKbE9ImWFP2Iqs34XXaFCe516WTkOXkvbmLOnegPwbRl2aZtkoa/wDHqT8X
2doY8WjZX6YudUwBGGK+PctNkumPiCVIrM8Weqr8zTw4WdM9Lw4n4WSGyeeVWgZy3WZ51rYPNCs6
KHCc2p6Y9GuxiY2ojtTAFwmx3JnB6XIJuXSEBJrrSzJZ0LtLaxCmB/NK4dva1ey/+fkK0LSkcyYB
ZsjpYyotu+ArsX+2a06y8VgALKJ/P24+v/VSr5cky+/cZhzZqcFVWQT4FMqdafrPHW37TZJe3wya
ahqIZzELLxP2IDkhYkhdDn5o9Je9pr0iC6woRof/dVxw3/UrmKhbZXjpibr3fGYmy1LLXHZEQ8nw
DE/Wm1TJkG1XVkc2R0Drh2aHWhd7wksmttacGX5d6zziYQ4pLgDzjd+KXQnbNCsJ9fKEO64AU4vp
zmTlPu32udX5+mQxdNg1OWGliTVjORDmBzmaPpM25irwFfZYpswzVXbodFMO+d9kanhiccK8mLBt
Xe0Jhk+ToCJubhxr4UyieMFaimdsp5pGjZxlKnMnFr1c9/ytCCDVKY0lolNPWzr9byrlHwJf4BXh
RMYjWQhHNqzZgtw5rgArZ8iYQTBhkv3P76h4ZBAm6w6rn4PIY0jF7wrNi3AqCCxuxNmzyeSirbSO
m/QNYXSJtP1i0zlsktpvvz/c2P3+X3dreb/dopYnNAbFAh9L1qAPj4OPuIn1wcF8I63JROPG0oSp
MuSNlJRYY/LVg+yA4S/6qV1FvFsyDXSY9toVs42SjZ3i5NHceetwNRyaAvGyA50n1yagQzTh4rFE
9AkNT5eJ6D7qt8Sf0H1cdOyHPqn163l/LDRs0EzXnJMWMF72le7X4Cm/8fWc1r4cCxy+v8KYPoxX
BEqLY/osfC9wlL+dKBqL4YJPICYnSuVOfbaHoESfljmmDkA3eVWa91hn7JnGzvy7+/0+8PbRhuUj
WgJDjbmxYDTwQq4BYZtFcTOUbeI+0bWJ8P/+un86/KF44uIYMOg5PXzt5N3YNIw0PLMgfy9w9SiS
lIWaqEIDfRQ0Uoqu9oU8acAqY5mxNPeetgMEKPK9BgOw7KHZRC0EK5/lTEf4f3UqZ/sdszi/e6tc
DW35WJa51cPKGh0cJgFH2mz0RR9hZljGJ/LHw8L8fD8b0hHnPYRKjurBgsD3ZHZ/63grf08tr7/+
UIM1SUIKtqP8VQ9rAvGQABF6gd4MW69ZNJvMChrtfrelHCFvu4UMQptvhgsuCzH+xYwKLFzDYREt
Dn4Ma17jge8oZ0RAAjI3LaFT57acHDndNdaHUpRy0797zdxjSeVrQStBQIBuBFxLwJrxiX0H54Mw
j4rISPd/X69VwLHSBIhIWF6RFt6H+Orufj3YKqejPYx8fr5kODAuTZJNDiwxsuJc5piBEOqhpHlN
q1g3MA9xrGhlENUsogZOchZPZhELWo5xg1Aah0wW/gsWach0Kk0zFslMb0FlEX/KHq0pxoAoxCSO
ZSr1AB/Db+KgLRb8QjSgwRI+JHOg33g664kpG88aAfkaniqaGRPVjYEm8iyuYqOyXaJFAZlYCqQb
m+AUnWkp1a+c2rXu+dNudN9oIaL4aG9iAwG7aaN7c9dIKlAyHdVahU6trR1z7eRXt+yLWaNc1f9l
DtQ7WnVqK3QDdiOfixY+XfCowEDinuxxm5QsNdI6nmN36z+brQu6rKgINuAczRvWutEgL/vzphqd
ItvnD9KB604K5fQBkZjpkbaO7et/JJ3ZkqJIFIafiAjZ4ZZFUNx3vSHUUgRFkUXQp58ve6Jjerq7
LEuRzDznP//SoGhpv9NGXt1SJNHeHRbmQXUMH1+2ipO0wV0eKjUcV4PPln8U2eJBh1vEGI3W25yn
sOBpb0cPshnkgfaB40yJatLrDhgeg32oU4TeNgdRiW9ZGd6RK04hb+xI6lgiR4DPkWDA8vUrfAxs
pJlLfVdNmis5qMhQYCWEybxdV2tr9h4jQUF32OGHqoe0hq40KU/vsYwpuzSKF6+o8u/DzynjNCR4
FaBcQrnw9KQFjwmZV9yWXQRORNekzphXeZAnp4+1vFf3zckeaAF3ArPcBr0LTx58pklIrNeR6Xay
IalgdX9HFlpMmJZQGz/9H+fI+tSiqGR64Cj7BicPbarM8KvG5OROZo+HM8VPnDqW/732rpAK3kcG
zfi6oHjY3JkI5osXv978aiftJNspF7IH65sIXGCe+MSEGTQbRb3mvNj6X/2c+xtx7olnPT2WMoGR
7qt0URNhIpwCWdRu0+FL7yT475J/7tXnZMKjMJ6+4Ad0zAnAOTetlyMsILPx3jlPgDJEC6wmNP7E
6OBb+hFG2DLySDxB6N9g98d9c131475K8r0FSRqbEW76A6T2PjFpbgzuQUTfb6IQc4BzWjfHpVbd
5qRL4rghAlJlJmzCVUACCapXHOj4vVHyk68G5w+TeVjOg/KGPJZwFWWTgqC/3YK87RXeioGGWwSZ
FMK5i5v/mtFbGH/ZqlOcIltkCdlf2X2EaEbWhTcu/AAQi+TFnoa/OByHgJ49Ji13q03kFySmblrs
nivj2OfHMAU/SDKiksdA23ALj5hswqMhxqfCj6kJbtpVblwslsEN3XTxhRAMB4Q5eG9W2CQF4MOK
vzTVJqhnHtyZtA3tKSlcsBQsDwsDhfnc4Jc6xvXXl/j+bKDun278xfRt03Qjbv2e8FDDi+Iu+S/W
DdDwbZgVITcOluFpKJxiduh3eFGF5din5vCc2af6M7TV0JCjcmv3XDJhIbxTQrx2NURAX5kZeBa9
3Re68PCGlfk43ik3v+wNUB+0Zxkxw+i1I/gPBMr2VHQiQMqZWxIXQvjgtOrbPzEAxC49Hd769wND
S9z4qU/KwsNtpWHMRuwBfm9PNPk4YnsWrHbMF0g6VaN7lPuvYbmvp9g19Lu/x1nafpGVacf34snx
lbqv4au66HyIdthJU3v3PcKfMa7vSQ8D8iiLgySC6VmxQPJHiBnEE4KQGVnwKAk5EAyar95Pw9uM
20LFqM+XSI5Hq/Kl6EOEJE3ZrVu4BERNfQXBRauJq6WSBjQmrk/fafBZ/M+3X+NOYoXwYF4LA+Yq
8SAxYm/m4ueKYwziIvJMEB/sOX4UAjmsnQKBw1jf1bP3hXQTYuZS9qhi+sRSQveZ2SprvEVe3OQM
kiUfllHXBBnp6Y9GBICV0Pn++eEY3gs8+IjZL/VLOS32JqfiUcMGecioKaey3ZS5sEgxArgA03sE
znx9zZuNNMCkc26vcugq3J44vEIIkbH3xn0FQRv+Vcf48J7jS9MihyZWXrB/uWI64U8su93v9Awb
SKo/hyntb2UgKSKWtRc+sR5uPS2IfwPAdcwzGR/P3kfg9jeuIMQaFntDDnQYDchVamzFyYrOwffV
s3ZElIwrsuS3X6KJvGeJWWX0KAf8VdX8tvUeXOj3PEP3ZIYVjoaPvla4LUXGU2QjqVio3fsG43ug
7K9jl/NippHdw/LBILH0ujv22SfshaCkGZSIC3WUHp+qxzsrVzLb1paPvZrf9tgGXZGYVXyXww8r
EgajGUl55FbTJWIyyP5xNFmHb9Ru1vOCP/4//0EOnmpD1OyZ41AFiUYajYeRMIrkSuBbS+iiev4t
he6X787detu7FtNqkZ1z0tOWfOh8XlIoc1PE+2KLO0m5vzHvxqzaZxdnFdu7ho3WZueHoUs2MBoV
ijBI9KbbgPQcCBjhPNBIeUJm9glIXU4dnP9/bf+JWmXRdvhMOzD1pMLTLL8ao1u0ZjmkWDAROvZ/
5YXEEm6896EnQgH4sWzfWuuwtXJUNTirAk5hz8FxDhMBQQiWXbSWMINm5qkohOg0MfpyFXYMaJhy
4vqt0+q1YTlkMj7BAmSk9n9E+KDtC+SIJdq4b9z1/n7j9NztP5JTr63tl3cFwwvV7xFFH5umBkiI
D4YSkJKSlniLcAQln9Akv29PycTppOxF5qa26rUQCbCQZvPqtjjOrDVcvKrA/gTY2fwUaEnuCydE
iKqDJHzMcBtHP/nqPEzSzbwvoSGZ2Tt8cGwa7RGLyYRYfEg4YSAEYmnk8KX0579/Pg8oFcGThEXM
8iQxpsTUjjQ6pt03X6aatFxu0tSI7MrHTr/NvRd3I/SDB4obscvUoDEUMdmInC+qGRhwRjVqEINx
vQAM4evAu+DkSP+Zbh1Z9vpOP+s7vrW5phOOjrmK+3d8VUekSC7l6LOssabexJO0D62XWPZ0Uqwq
tG5r5enBVWTr5w6heuLiKvOGBQ0h7tBin5zKbo8I7XUM/DLNZy1nxCbePgIdLfb+JRMzFx+4yXVb
OC+BdOcu2tP4EB/vx3qW8UrhdXDqY6cF36EQUsAKGQ0zED49EoLoF7ECMIT/Sg57wvZupwqzx4yC
NrnTo+ZjbsIUG2BiV2BguPbJ6PDc2BFIgRk1lG1KHA5i4DVYMQBOzZVsIRXLGKpZK8xzR+DppLhR
5V/y4XOqRnpk81krQQdfE3PaWcMArXN6i7zwsxdGKUyYwBAT9s6vCwbPNVaOrL6EmzVzVO76G3rX
25m1AjcyR7GWOI+9caRCKi2WNRGVj7O5ze/+3f1AAqNw0nHGxRZZRFS1tkvpAK/QguSQ93kNUETv
8Mm+XmJ4JoILWF7xX3ZKR89NcXwese4pjyiulm8Maf6xZNq1SqxWiRd262NwhtXKpwzULUsS7zud
BNlMCzFHZ+YpoXx28DJpsJ5e/gbFMuU9JJ7kmG+/IhKh6A8qYBniQgf5eAAqQKTFbcoLsPb1lvNa
+6vwIgO5IKDzHRhwn3ENI3NJZj2w1XmoPI0Mjms/B/lvnbyBrvTUUSb3O+AVOVA03PAHaRPoiDQp
lKmWOS0kAirdhLUI1YyA6NeKxOh4Vy70zXdJcBJ2s8KSupyYG/PSPp3vqpx342L+uOTLBNVw7qxb
Lxkko/cojuRNPflM0KQt7rN8pvVfq3iHoE1hB2YSTbDkjixq0qTLo7Z7Ll4rhWAZ7Lfh98AVjh37
ikrQAFgo+GO8u0XfwXvwnFSrz/G1alnRE6tf4xvwWFg4TIIMRliEENSBdbPSxzViVE5KrG9/frXq
UlhCaCsRrLG5r7BQOdbHxyLZfwfPRU9xHovHgkQJjLNjzJCTP54SOH6oIgXdFPz3XEjjjFeYwjKE
MEGVwS4gvqjtiBLdZZO34mjQuSdEY6N7Q6m7eEzUoDgWE7wNrjUhyI9Jb5euHhsVlRfuZ/Cdvh6Z
PmftnCsO5jMl0aAsktbLaCZxDQee2aG1g1vCnAeZHmad6J7PNT+yVUcWcUXyNV9xLfMZkuFFwTW0
zjFs06NxbjBF+vL9LW+CaAiOYX7ouQJiJQaZD+uAxAHZGa+z7ZNN9sJPNJ3nQRli+445Q6Vg/NCs
4siG6LPgEygnWB+6e7CWCgAJk//I7hNwTOVC1sGaLoTz4Dm1J0V42/TOBa+W2MS+spMOhuw9Nr9h
syNa6n3GUh2yWYPmnHnjHiIctWekjr+F6CRaVAI6ZWw6VphDtuLW7uB60iHb6MT5k0q0A8kglAlO
ghEiTLSROrlfWjiYFMyMSWXXwMftj85a03HCF481J2eCUcNsyhMkl2TNppDgyYkPMEhU4kCEZ7F8
thqr6s9oxT/Vok9K12nwPPGcPAyTJOXfnqcyysiAngjnTjTnX7fHA6j4GBz/+xLR3PwZDl3rFBWS
UM46lis/Q/K76LbkofwIvlvDToqagZM5cfiez8leJOwPl3jG/+I9VvEfnCTwwOJlYs/idXRynfvB
7IWOWh9/KLct4eDEM/BnHcDbR/7D6LjFIZZSeHOOB3IEyCkaiHbdrHE2qC7qtgvxjOSQzRT/ExGB
hRKgxnNHcmksUYP/tiJRPD3EbN4niOSx5PAgGmbCt6Bjkmq/zUhV50cKpl86Nwj+QsxyeeNie3NW
vEr5xB/kLYymA3En4+qSX+wJTyDEau81yYHDePbb8g8c8zww9uRttkSF0FwqMgW/kNiTsRrxdVTp
7/FzSef7f6shihxhoviaCw0AtJHXsBm3POKEbGIuh/UUw6kDz1nNC6qkkx7Vy3Ztbiswg5Li+TuR
aZ+B4SdUvBvj2CNzR0RxvxcqtH+CUzhdRz/M5hTH+rn5kxbAxU9aOFCCXfbfE0p9Cg2VgwyCpSq8
ozm8XofPtME5yvZ0qiew0Q/t58234NPTKbCr0DHil8idP1Gh6XQjjDtszFFpXwhdwOBO90UXQ6GN
tTJVBuBHttUzmCNBiS3jzStV1/gX2QP4IE+Z3KJnucKxt+DGwL5ndQsPCLpVqhDt8CZhARZ948iJ
cInIMWO1Jh9c8UB7Yb3LosUsYXXi0MxoPA3enBcoK04fYtUwWSWRQPM+3OksRZwVYsolUiHdivKC
UFvouz3CBAL+oGoedvjC2EmfCYMnwUtkJEW18XC7/buMSkqFXcNkSdbwK+kEQdlVmNWxBHt0+Y6W
ON1F2mtb+VKSNbGp0Z1/iXngWET/wOe3V1cqAPWDis+jcqBaKBkYoDsF1dv0jp9Zt61PLK1iiWPJ
nLTlqb3AQ5PFy8mHfRyLj6VPxQxzbUGg/JANAqtZJGCZVwJpsKXf+uwqX0DeSPvjW9SYC+Q/ebu4
nDGOZu1T2nkoaOroLfeVOOyxkokqcjSsJbiIfwU2If8UF+RnbcFnwFrYtLSV6coLgImTsvo+SQ1x
QEOeJ4jjuJKx67OfU0s9rr/Fc8trfCwp0e/z9+E1rJfA/q451tEF/8ZKmI70RXeK92/Naz4+G4fG
cuPC4tfAjHL9nsezggZuHv+xMtlF+J3thP1KLEHPGvA6sYdll+ioRfgauDubi0RNhD4yHX6yvVkM
JT24wX6zRixB7N6oAws29RTzqVPvG7QktB7oHr6XdvFbfSeN2AfeFzXt8yooG//vbe6H18HYxFf7
HM9RyiWnQmJOqHqfbYyXuMeWJteORC7PqT7VU/xuWOgJ++7OPtOh6+h0kJ8vGi5CRaF+Mvb55XVh
AzRmmpePOHlJRL9H90NH2Jcx0CfV/g193Ng+DgR4YIq0RlWHn5I0ulGDKCdppoTF8DsoFx365A+U
0VuYr4wzVgtDY/naobKPpMUPSDoi/29xXz+21igZW7M0uF/Kk7SwF9bstjQ4Z0KKR+tIWfZbPf8w
Cv2jR0PSQTC7tJOQDFklkUPObaWuCAAMM4U9hJRgjsv+b9+bJJsed+OMhZpO7hPgvUm76XjAPeJp
Pytt+Nk9OUM/IUIBrDDZYR6xgxzHuKLpp2Rmd1As94G4qqQMFY3wswppWHqmR1eCuSiOrzE0NgL5
UEVNUU4IwqPA7n//tpBY63floMIBKxt0BNbgnlagvxkZuKzL1/KsmS7pbzgJnlmdY5N0XRkwzLVX
+vIVFiPUZWwX3HOmkxE/e9KQyxP8CNqJw+M4JeOOd8fOuSR82uasNSlecRZL733rhC882wfwIeAj
1hfcQcv6Yv8ZZBp9puVSPsWWGtD+grHAmsP4BevRIA/fh2zKDQxwOnyG7wsGyHfdNdfGKN8hbpqk
FxODUUtYKfZInD2BkX4P5Z+KI6fhEByApSwZoezL2vrWYrIw0sAzENXdvDdePfSp0Gberdcb3qAE
ZU52QZCgmn5H9bHnNT5gOoFrszfAT/BIj5g/NU/e88iKRnX9YWC5o4/k48GQYZBflD0nb+b1Lpj/
9jHnxataEsDmqBwJiBfHajyaEp+lRxrdbcrplfvvC+U2zuBOPNT8JCQiAT/xDR7HFAJDVEiQcl5X
0xZIRT1ifEuzJp3RWuApRBZVMSPzdxKDEuC83Ad4S0OErjS+zYZlpAy5UbThF9Iqk31uTCAvAOYF
J2iFOmJJ1E/UrtMD53d94jKygFPTFUbO5f4f7AC88RmQmdpsiDauKmEfHMtB9gkYKnzANs1z9ppa
QD4Gg5q1kIta0AwWrKQREuEQbH44Nfll43XogetgvtA6PZLL91zFGYFzMZEyY9V5fsVT8xaNOaaq
bFCYLGLPgUeBtGrn5lI9N1cyVolUqDb5BhFvkI3L8QOfgWxgTjFXCMh4mX1DaUTfe+BJIVSa59sg
G/12ytgg7cUOGWmw2QYJbBaZ45p5EXzjQ7dr2aaaI0fyY3U/qn2B4LHuZsi/MhzXpD0GfCBa7RWp
TnWUdskCIDd6zYWU7u0ReQxyWarec0Y84wBkEaV9Cgq1b4/sdyMZWNF24nm9wzxEebAZCtckC/Ak
jxTyne+L9pgvzN1zdv85uzslxpEbVnxIh3z+HndLecQ9rApeSPH3OjwgAia0g/SxIUpsV5QwIbS7
Id7Tn+V9qA2wZV5idUs1QsP9hmueOlh2id/YMIcGyOj3iDYmqvioh0XPe/TFCMVkdnQPa9LdU5dM
sauyzhdQBMBM2g34FpCodOa9cQmMqy3KlwoF2tneoRokzJl8boxbhwDxEcj4H/dZKzA1bnkmZ7ZQ
Qwq1GnUULsYMP0kwDTiFl4T60tRAVrT+kVEqnyENE7tWDEy9MWc7hG4AAvHveDndy37DnAnlM49h
oMyE8e1H8DnlKZNZuKJitlh6t5FwZePr8lKDQ/RwAUXmRRp8F+m2NzHW4CSLDvMY1BI8ryDBPP8p
pyVcls2VSf64MYbfO3qFv5k86Ga/WTWshr9lb/5GZxFPYNBe3iSAU9OhrzBZb6LjIVHqWA17k9dW
WdijG0lFr+i2FpXQY/hAbfVFwsq8BrbcmzmSYEiQqQiM/CKrQ3CC04kQDSQhJqL4Brb+l8OzmKWR
vlXD6iJH6bwdi/oWR7IhAdarevDA0LwbPZHdacRDPhENs8qmHcR/FQNteSpPs1EvsMa8qvmDITQX
HJfB2yjBFYt4ECmqhgqcgynXxH+HDb/akBx2uDGx/wz+7eZtyH6IN4Q8qKBtqyjl0YUL0XaAxARM
SjAyfkKQva1Cm1yFHjZESV+dmXwUgrpFYEifURpL8hWKdPauL+igWC8Ktbrl050FcwiEY3yaoRc2
Ie47LFKmewNs8f8JVVBc9eHdQHpJGB1jJoLig2RHLuyNdCe8+mDjCG+OH4NxMZkWk50KbidVjWvw
xq5wieFAv/ikBdel5nNqgrebB48pMzKPjmWYTX+Epz8ZRwn7ODWSkYvK0S9CVAQZSZjqF3ssuQ+/
cJAM2SfvY3WhwABJfPP0nPbW+Rx7hqiedhFdzPR7YV39LIdz6IYBMz7YYmCH9ffaQFzN3+7DR/97
kbeCv5HxIqq1igS7Gj+9GilUgtJQqD1wator6w83gJjTozhAsFr0n5691UdZn1nKnMzmEdKnOVIx
tga5L6SOoNI+0TJwRUSm/BtYlsxXXK54D0R3Azb9Ipq/57S5CHNqBJD9HJmZHlYHZFlIzjgLkEfi
Csp4ELWZx83mpEgX61k9uyEBmZ66FZk5XTheid3CulLyLLlujh7qNCDXbF//AZSPEVkjm2b1G9fe
5qCMGWAvPgM5lKPiVM0Rir8XfJFC73/cVPW0zWP/9Fp+Z8+STpStb1KtUE367YXa9D2/z0Gy6e2m
dH/yiekFDeuy3nLYJgdtAFA8eETxyKLk2FNw0yzjDUz/eB8yksrXxI3jJ4bK3UvXogmHBoqfMQHi
bJ6dGKLSmKKVpcWm/EgIY3HF+HOqhlwUnHGIcEW7CfqGlITRC53Dqre/j+ttzocP7k57DAa3T4Zk
r3i5X4cgB+ncnnyih6dhymHMnn3G+i7W+VN124ytvYyStOibW14f0b710tp8J71xs+bWXerEUG8Y
X0FY0YbYQQrZPscB1QCnisUmrnrlTLsWK7vPbTrIhw/45xE9u8rrqGdPsu7vfjx7je9Rh/Ci4BH3
ec1kIgkBxmfqSA/bw22PTh6PY+gBKb0gYwf/CcF/kE9Ag9nnNbwZHLBWjoC6CbyOraQUVEl5eCsH
uhFCBcB5gl1X0C6IT2TpCW3ELgEmh5LM7VXj01NUA4CxFtt0aVQjddnV5/tGXwHYyn8YF6b4IZP2
efzZojJCjlFdH5D7a4DtisxZ4aeImp55Fn3ffUNCHNwpnBXjY9eC+qCsyYaPwxP7RkpjoHeKC6qP
QJnU5D8CV5C8jIc9PQaGVXwMwkM8RYFKP/vxc0Lbxuk2G/GaqDmG5o5hD67zJKW5InSHgCJPWVrL
J2MjTCUYPzvp32tl7eqJ9sHe0SGGDAysnrSDUlCPWaL1SlhwGv4PPACUIHbQaBeAZioArF/sIj0h
3sWaJEsJWylyl/x81h0zPnE/h3K064J8Wa6NqF4YJ+1kas5jztB+ft+BtwG24/enobTAzesPTNHi
IHFw6zUvpMvd6OjYVwC4Eod+GwmOp34GOg0XuZhhg89o5ZJwLAPkIj29VEwBLuXcBmxid8UiA84B
8lp+wOtPYpQRCxwz/cMfuCQ5MAePjJ391zPAYRkwQc6iygekwbWfCC89eOEUW/g6XMTY48UogM1U
0GvtFMeibe8uWsQLzc/dIV8W8+caB6sHrQPyasbErPCMqtBVyRRc28DlF5UMp7kG1QC4VHMapOy0
tzBA4QnqfW7IHrlDWJnkAoMBU7EbV1a85qgACEh+JfnFR+Sotsdsr57TjbW+X4sKZ2SvZ7qIsWhv
ekHpQZqEUoeHXObHTR8DYapNGCuIqVEkm3sFu9eUETODwX+DPDg229eBMBC272p+p77OF+R70ZaR
yUN5AyKjAa20nkdN/mvEQCbmyH1tGenVPBiI9iD1+tyK9uih4TXnvwo/VcOv7KuoMUwO3N+rf489
G32G7CqFXzF0fnk4TqJa1TAuGeTIJ2nkt2SDyaX/P2iCu3Fse1z8292X4FLhuYykkE/hJ/KbEf93
WKTqOLOzfP0OE0juCOTS3AaFl0IKOHDj4Fky6k0ILQRZBldnk7952s+tZ4zVKg5TRpkwoNmSmJ30
wRrJgs6w2y7IAqAz2pbQsffx4pa4yukHRkBIs6NtuW9JhZI84r6telubrmI56vF+fv+ZR/vSDpq/
eFdw8T7uh7YFnTXEwT+/2LwE5q5fBe5fzx9hi9Uck9GXs4+n6QpYva/P37SFe2WXDoBNALTtuUU+
k8j+wl568RqUYYoNUhwqU+18O3Ibu23fL12jXw3IrQEKLYYTUnv6+hAdNsbfQXe9CTs5NTA8eX7b
mLzWKTHX13Sm7ZTd71qxOZzRoS/EoIM7v7504/vyNe0CYQmEdx8GywScDVisw70Z/HwzqH17jPU6
1kvn4EPAUSfwT2kBwmzsjT1uK8vn0hTOskM7Iq591MDvKWafpR31qMKBBI714A5yTpgniZpOb8x4
zybh2Lu9B9JJjbLdc49riKAukDzXHvmkyMGjk0wJ5AbKvWjscBiJsMwpeOgTUKpx2J6/svOd1ace
/espDX7zmtt6LYYB+HIMktmX0EVwBsy0saik8T1kyE3ZrwrYz8z3y35Kf3RssF6/vtDj4sX57b8p
v+DDUMOzJdlO6+1JBJiZQY9pKkErFiAd49p+Q6bkx8Wv8C2aBSF9Tvgs4CTzjBC1Sqb7hK6SKOC8
R8WGv/N6MSEsjh3LiVQWJ2GcgyJ/X826TcHsyDeHfDu3i/6lz+kTQZu6P6hAwzJYM6D4OrgeqmRF
GX496fXXn2Ji3Hx+eLfpabVLcXaevWYykX/1UFHdu7qpN3oAwHzlp3JX6Qz48exHGlJvervnpqFt
BtUZxksGLvLNFcaenI/wCA+9qTpvPZO41G9fRTaPD0BQ9eWh7cpRPIgHpBKMjVE91Kb18HGVF3iy
DH8Tc00cuauOWQDDmLs62/yCap+AAUZFlIzUgzJtyBN1entGIAlPUODOQpKBdPxEr3UZGX/K/hlh
KgtPJzul63ifkaYl5ovjdvbYPvmlTpRVt6j235k+eZzUcTLqobLRBkRKrCvCQqVD7/ydJqMiSkdv
higBryTEQymSJ2TVT9RFGQ3KSNkX/ttTBpjKzH9Da8qIrtfn5uYdlSwjc/4Zflx0NtzucThjJQ30
IBmVEVHqg8rreEjnCgdu0g9wI7VxV4Um5ZI2Oi6CegK0PrtvbbqOgmhC2CYsqmIMJWsibAqcNZ6I
VPgO01ZvWbr8LZyjDw+jNoQeQYBjCVMcHWkKek0UN7zHY+/63bR4cZGrzJ3xj8cR6dPkGh8xC42A
3vJTfjIWb0zPk6U1UQe3UYMFOjl/9Bz4rxzbL7mcDr4W9w3/15cChjgJj/TeXBkSjTz64qy+MQmH
Ra87fIz0qTLXl8KHPow8y8X9zvaILUK3LEQyHMTw5OfIA2zvby4UBPoAijGCMEiI/NucR0WxP/ca
XAptJDf/xyPAOb6N5ySvQU42+w3Nke1Ff/M/PPAvBhXvPwyNExc8DaTl6RIOkXPy4rkCMDD7okHg
b4zHGF392dBz//0tP73BZwGKsQ4XgvyfHLHCiVbiWLBBzcfGtgmF5gYTQOApXL0RQPRIOSHQUWrB
Hh1DpmPDUARipGvvOWtUajBcwkTgttP+e3Ly/kDMzNZpYahyujDZsii+HBw+LhKTI9gLDM4oWdiw
EK5jBkZTxzSLu4QxLQhYj/wg8nHcF/ldQFJ3eD4eh0zGBFfMoPOpnA7Nuv/tYUEREaF9HzAfZlar
VYMGypbl4VqNSFDx3rVvAatZItdDd5VRRtNBqgUm3/gCMWgBKa2Hb/AJscXfHsOymPUICtcuvS5S
sFbbWfXQ2FXfJduW1AvtAOft25gxq4J/MZig3w3JNwFv2MwfxwpTcMcm2d7nfDIRuZPy2AFZEL9y
x/bHPBsPsrchC3r8XloA8HDWGRb7mKiSPxYQxqqObDnAJqQzd+qQzfMGyxF+GBC9izewlG1bYa1k
OGc2SkbPR8xQtX4WUhA+ab9gU73dJgmyZsS7JPYDvJlkDkq4Y8aUy7XORXNKAMerkHQgRHBMvAuL
HTLGy1++zfWj1leTVZ2sbmEXkGmDF5Q0zv8+8iBJvRwm3HdZXmXSiDFSZIAFx6sXKpRaZIOjCsyY
xUDMFOXhoMLw+xU09cD8+beei5kwee/de/awMLzb3qu5oV9IQSnJkf65ekCqF6P9KZYqOAyZ7JZf
AAbdJ3u+wfGc81TGpCysfz5HDJZ8VM3kW+O6oRD6y8Se3I4flfr5Kfkp4zqxReFP/iJD4IozilvD
nsj9rz18n+/uM9vV6EfaoHosDKT+kOTwVvuKc4QD/w8n3fQv/TMlH5ddSpLH0yPdK2PPYHsTBtWU
NAFIto5shrp2nDxBpHxDcn8HzhpCRWPCCFMCGrn5KY8ZkmPzQZ5XfOoMVxijVstuPGyXSvSearAS
zGTQWuNyXTH5ZJaLtwnsqxGFMjxteA7ctiJ7EkJB8tdOSwquNWfnb/P4evme9wpBoDzK489YWjFJ
Y5D3osxEHWSJoQD9IoZC8GyaR0gIGoNLC0rk06Geg8JX/8mam7+Cl+225NUgg48D4xHa2qb1GUNA
LKPJp6wmworh5Zdm7uYqTEDRgDO3qJmy+6bCLNMzoHVYHo1jDp9iA+oHUa6CsIt6LhcmYtacThDP
vU1BpBevhgEGcY0QqjSyamqfR5gPYWxlxEvwQ0r7O7bEMa2MU1IOYFj6dfjH33ebk3dzH/FTFIp8
gLRHeF8owLNNoP1DuGuKLtXNiUtoSLr1dAaDnCA1WQYuL4kmgcBevhunt0zxdIiHgEDF5JOwQQye
eKQOwX2l4UcapuT4/PueYjS2AuPKNKd+r5ikwvOS8E61A1sTnC/ZDKE2NhDpEbPic/nDacJEJ+7z
wqF20fd9OemsARHGJQVY8rzmzwCGd+nsIMDVYPJi/hJqv9DIBkT05Xr/JQePm0ebzZPBkGS5y8gh
gE4NaPe3TpC99HgoEzYAzIWYggtpkYKCh4wPlfRXYn9AdqD3q3zojbwJxqSkLkqMZE3vefMsmJWP
PkS+yohIH8AskBExY5BO9mLTxUIMchppyx8gVmouzDXzoDZPMY10RXzS+3npskNbMeSEw2fRCL1p
s+LiXAmnI5JyzYlWzdLYI6HFogZ6TTmoai7VuQG/LVzG0r9lLoZYXFHM4o6an19+QacNSvpTrIWw
DbhkiOdNPirPevqp7VYQHLmv1FXN5vNe9b6HHqQuozmScSczuLAneCiscVN25eNnzJHG+Iri7CMI
ms+gnldXRugf6HeY5fWgqDApYw7UydCh47tPTh2xqVBKIQLnTJpuf4D+/MiOj4ehHWuIG+qHvaBH
QAKTd0ioFBQkHRA/vFSZCdhUFOR/R7eDDTjidJRGG/h0026GjQNUOn10n2fnHp6l7wN8+R8Jp5vn
rPyjQ+UV8TLVqfSnbG2GSV6+TadC16pOGSACo392dqiS1qIwMLSnLyheCaZ0WNExjunnPlrJU3H6
bOV+Ns7W2bo6JUt7BEi5vk8A3GfZ+g6si5ZmkU0/0+qqXbkkvbWxZxhcMNI/FaAiXAoxLifcK52/
LsyB24vZ7wFRFafkwDBJX1BdmoUfj+JpNY0jtsRiog6TERwW6dgb2PNuYw/5/xjTo7k9bhnLYsME
3X+fbcWkFONBdr9WDJqqC8md6DlVTyIN4O42F4WxGOPAi0Ko/dPHdJwUc3q6JLj7DLhbkfoZ48oG
kHaAwvM+W1ONC7js9dOxhbPbDLNDrA9vxw+y84PhPSNoQ1IRoKhhHJ3MxTAMLgxJJBdoIs9+tWD6
h53LiN2DhSQWV59bUigpjP0n5B5GTUW77f0vrANr8y946uJHBbHjNWcAyTMyNIN6A8gEeng7wzR+
nMEJZaAMIkdveGGh5xCStFsfbnxwD4xBHfJf9IHBIqKZu/ATkdDpQ5bPE3Zkx767J8nh3oDgl/sm
cCO0knEmNBHWEZJvtk9B7XfviZm7vct9+E8Mq/gdqBq9wiBbJWE2+47vBwgNsAQYG46sVbH9gCvK
kbrtXUrw6Rden8lcOPOS3vmQPBMjfUjMKXzJEIlHw3HDAR12IXdo3RulAP0VEfSMoAKiTpjikLnR
q3Ca8+GowL+uRyr7SzKP2WIYfFH/E5Djd0v7pBLNSz+uew+ZKFmiMQYajv2SWy/L6fcghB5cZVSS
qQdsybdiTg7P6g+WsfyPKgNf/FF5TFJBm3FlM5xu1bBs991SotfilE4CqNJomTjSssrL1XnFmfZk
2Ac99Nt5SlMCxAw7gDmLSK0GinfHkOBONITiJNy8baSnfpkuJB6hw9nvvttei+/n8f6KChjm1G0t
HENJBx3BohLKzIvap7BOd8jx3zdjK2nLIWG/Mm+X8E8kr0rqlXEy+2XVQ0mMU1sDq/IHIPkl2FhX
OhiA4JcwM2VlVH77P3Byg/IBMMu0p7V+bpJxBvMdq016VsRXvfv2B9sc5xdmXsDfyEByvLX6X47a
3kAxIkaY7OPPemjf+2gQVJXajIH7R/DnBCoqRcUZewa0ea9NG1UQ4hbNtCVKSqZlqbZv+qNqqGO/
xbgC5hfYRO+CYcWpoiKBLLvX+9kS2Jtx3lVMDjcY9lyKHc3Q+wpnniEwxQCshvuRemzTHKF7sOB4
f49l76gd2d0BxKDtf/b8aJ5TQv8FyjdluMP+z7nImV4dnyt4FOyDuwYlE8QJ6E7vRW8MPTjdPFYw
0bbGylx8iIAF0+RN9RbyVBFkx5Af8P369Vn/++0hG+B6H0kIt9Qzw8gzYjLewqA5iZ6G9mULtUj/
U2BW8CV9mS+knb1DOcN0U9BwD8kY7p76HMqwO3SSzuYpWxXEh48PYQxqjVm6Yl9M3GIP4gjQYqou
uaRnmFfxAW0FV7zaCpeXZogQAtpv3JfB4cl7bP8j6by2FNW2MPxEjAFIkFsyCAYUFW8YaikqBszg
0+9v9T67T3dXtaEkrDXnP/8wBjSQ8gYS2mOk7RBUXBqnlxz+rC3Y4dz6u70YZP6SS85co8sRRclg
yGN5JE/vX7t9OjDeWZl1bDJ2iKNezJU+fzIJUbRfGRUZxHUybfvXAJULdHpKKrZ7KFFoQ15YeayU
4r0QTd7JfRWPZT2HE9IbHdcg+/xzP9eGr+LidxHOb6E0Jq4moZVIic6cmKNeAcGLY0Z7DL/fSAly
JbOI2yBpIpxScd+2prxSSmXS+EZShhDWENiS+Zgxcfhj9S5Yv/V7ACoxYp6E4k5mpKry8uecrput
7pQSNx2dky+Z2AdBaJ5StqW6Jw2bRAhjRNwkV9VHTM+QotlwTDpU//r4u3gvaFa5lElTv4/w7Y7E
XEyLsUIReiswjAPSsMf0t2AlDc4+ti25mVU7KYMNmN7T30JJTuRqn/wWaeV7gpplbnJJoPca16kq
Rq9BnTbhMTrBTKrj+w7aVMAwmNFrxdJp66NT9AtNxm2wOLx3YIyN5Bhwi0bQP8hUOwdv5vLHTE+u
4wv7aj1RFphKJLcBLFzMPKUh11hF7CYbBgOn3kZPLmuqJJxxlVFFoogurD5MdCXigz2S755aYFDv
mF5Zywe9HSXdmbjfgPSjmxrDuhALwhY+ASevAr6as0qzdlBP9zN5sYf1X5hFPdXHFVdcUW1gPtDZ
w3IpaQqyMlNTbYKb9vgNiPGNWUsPiRj4fheVrw2N4AE+WcHsJUkkusUi2xdz2ECkx303h5zLRArv
ngpAUTm4asM1IkyU/TWGLIjgqh+/xujS+KiDG0E4ZXgMmrCcKQtjTHFx3BnFbdlb8Vd99WCaBFbV
gFUdFpg8B4+NCR9OHpcQr7QChqqU3VKZGScZ7YOWQa42v8dKiOseuuHrTN/Ke6bUAaLAPT3OSYzB
wic/0D14jD+jMuplykSbQcPtiq6Qx+c1EPFe3n63ciFHQZs1YfeJuHJh1TZTzkpK5uqUw15Njitr
oSwOiGMfzkF3WvYQvHYrH0z2MaZW/V6DG9gVGydH8RuWQ4AROXMv83JCffHdnxJj+BxYhf5Xz5nE
g3dCzlyye88ve6rp+1yf1us3yP6I8ROUtzu8DzlvmPHDpI7NQSWO9uCaYgU2fKMFfeYUQWiKnjnT
TXl3/lNx34U4xIlDNhHInh5eUhOqeZULbuKIblEG85lSqn+XN5yNWMUZuFlT4a3/DXrhAefcI4ON
fiS8pM38gx3i/r4sqUVhFID2MChaI1GCwcH8bkq+wb+I5A7S5fcft5CPifJTZ3LMvXtwSjZOSira
rq0QMmvxfc+SyaCNvUewSrTJew9lgnlEoMMZ7+bmFpLasIE33my4nyIzKLfH8XX9WNcz7DxTaQXb
/bym8ANoXvb25qrN5Jdb7frFZ0Nx1i5uzFMV+NQH/zNo8VHgxIkvWUabUS/5ok7qF+xSlkME76JP
UUot9HK02m16XmW45+2NsNHDuIeCSMYq2/2hDIJCjN/sjTGqKq9+xBj1YsUKNJmYnCF5ZfceUeDO
F2vwy/TwjA6PtG+6DdA3Tt0X74yQaNVsr2zGWILoYhYGLqZlL64wNhe6FebUoFUMpWIjRgPMId1L
CsF9l7Af3LPLyvLfOZXmMazgvV1Hr9Fhiqm3/eSYgcIwbCYUAjLBYaSElKku4l/ULJSpCEsGoHCH
WLZRBTNqrKZX4clUkJPumiSTvty7BwhFqmfD7FKOhT/13StzESNIA0Q2i2BLMNFEm38et/4V/bPg
q6ATibhebwMmHi6Sf/GjY4roYYoN7eIRnaFtCE5L6/eWVKV4Y8H4D1QPN/iZGDu/+fuV2g97ZrcR
1euwi5WoTPHO2gsKUxORYx980eEpvBMOS/BkGCqFl0wI9VVoEYctJhieRYTFCTYrMk1cnSmXqShO
cGbuyNH7jsgYIfF0fJpZeOYPhMGaEPe/ohKVWBkQZYj/Yc2SdnUfI8u3NkfWkzrd9aOLY3ovAduj
yuf/LqiHA7IZWL4O21vQIjCtH9zTG4Ziv8UPZ16iuQeopMkuvKfHyXV08t9caWd3M59U7sGu8SG2
3MsUACtoAqJzw8uoGxx9KdI2TXoiJUpY3SGXxLBAwTpLXnSoad5QI5ndCs9V2c4ZJ2Lv4v2hk0I7
/yL8geqbjkF8CpwdcBDBqEV4AED8gP7Bh6F3ueAhymBGuAb4XCH+7jN4Da4DDly4FPQYmXMCsTPE
8BeXAOGmcfAZGfJoYco/oxHmqWBEwcH90mpZ+KiV0BZrdmmJjU8fcDYeCV5X6c2zaKMAbFwYsbxn
H7mxhW0DGip+GhS5Hsp5Rq74tvEB6KV4L7AqZ7ZSfJwpROdz59MLiz5hmyA4D5x8uqAKCvcDJ4Fr
2s8wBYCwxi49R5jNTuTesmYEBYRujPv8NztPP5saC46M/tbMXpt3gCpBFiKodtPB2PvOm3cM8Z6q
lqWsN/uN1IxKsd5cE3LlFwpE6wWHgKjKx5gmnw3WgK1kJmZy28grIBASwuo9DAZjdWFUhXQSCQWc
gTNx3EKTUDzz2+6dw8+ogx+wNYgeC12JcPk2qQfqHOWvvCaQidoP/XnIPW9Of0W9aBFPmgtUNrvj
Cpq1vqEgh8gtxswrPXlx04BToJLH23z8DF5jE+YGKAUkPBOF4Z8MnoDtASDAE6qxUGG+aLa47Aaw
xyass2pMrOOPHq+y7wBZW0h0fJjPlm/xOfjFd1mgwO1mDKc7NvMBe372XPBnKpGS1lF3HyKl0DJ9
Ko1uk0tKR94fW6tX3CwAD6oV+zJLDt/9DI673wCuLnzO8TVUJv3RmSjqV34bv+Ytzpx7bQs80IeF
83JUKHxcNwZDc8HGMU5B3aAGBn102EpQppxdPke3a6dHTvsHCwc1blkVhMZIYQR2mvaLHyd4IqfA
gKrXTKFNUTDinQvkbgix22NgDs+j75BWw39eWcdUbPzVORnt0XX2XlsbjjId748UqlOyodUx/W59
HB7XzfSWH0anJfd1IauB8P7byDuGpXXyqZPjY051gVTjVQXAideXR79KJidSc4WqpfJp8N59IRWp
iOF1eLap0sIa+0/CvgAl5CrK+McMxrAcMr+lWGLIe/inKYHSQEetmi7oEyaDgKG02+zV2Ah8MLqC
piYgKa855Vw49GLot0S1a8QXBgutrx2jew2K64GyAZ8B42L+0JDpJ96UH5Grn1oRmSmG7GXFIO8S
QXVZnCOK4H8pDb2pPKxHTWBFxhaRXHpZ39Y8A8uQOaBVGRNEO7uOtfl1+mNyfWG9JuMCKjUMNWVE
s+Yhc45/EXzUzGTJPCNHx90zltMeAxqvXZBi6jewM8kyg5H7K7QAC1RBiqD0Cau4hfiugYL8ovPM
XMKLnZ/GgIzPNazgHnTGFsaskXKWo2ZGpimnjeUH4Xxw3/OTUP582Od1SGY4lXj3yZHhCJJjCeYh
lNAIuT85sXCZU8bqSP77mAkoCT3BBDXXDDgR+a3mMbgcy+NPqC8eIz15D7HhGH0Ck6jefvDeQEBO
9OS70wcAs+E75UJB7jEoJ1AxmjGIu7RERIRZAoqOx75mVIQYGiRKpH62E6NAEXIe9SM8M6Cy6tuu
n8uH7EgEIgL2l3f9eTq4JSrzEdNtMuQJN27xnsd5tbr4/Weocz+/PHIxaRGtNrPMQnsjL3K6Nugd
R6B76WP+nDXzb8H1X7p4N0B262PV7Pzg0SDg7b6TRxPrXdLi42DSfSRGjO9zpAyVSSVIvk7T2Vh2
UDCqFAo976SGr2usq5GlhsprrKnTMxDaCZ1euakL1IkH2F8aTXC17oQ8XfSE7jVvsdvPaD9b9KJD
GRwwh3zApMU0ycIULJErevWP3zAvK4lBdXowaAGdq6B4MB3GEp3hfPokDxPBzv7AhMHub9FBMn8o
xbDvR5osLI7Z7eXoms0vedObnSZm/JhfZjf3t4Oo8YG/SHANzKR/s8sn1D+YNfgDLm979NZYYDB2
EsgM+ArSbxAKInOBfLnjYFLLa2P++GM9V9c1Swl3K6Tw46AOv5zNogII4LOC+TJgGRLBvGZgTEIk
CLo+sxS73h8s+7i4bo+LeoEyBPuzPQB4n5Xx41Yc4fzCOr/BIpZ5Vf12PhhOrpimDYlk4PR1y37Y
2xkbZqPvxRcBFUytDQKsmgDO57SXP3ZgG23RTXrTSnyfT4Xmwvr7AOpIyK5ePoY1CwSnSGTXD37K
CfrKw+ZVYgbjXE2BatyhS0OzSMBgblSrIhvYuXwcIgHQh9JPZp+n3UXvcT9kEFuNtJRXde+hNpEG
HYFJ2uQCu1HDRJb0F+DxCsKt5OmPUOnnpGNCAhRE94Q58gkeZXzp/BN4EutNtzSfmy+2bNyLVWAF
/REjzgq3FqZd9Byv5MLMlv5By05rbSRN8Pw0vcfgCK0BuO1N99i5Iko1695eicYfckgAo6OW/K8V
6xTOiTK0HuCx3olud0i4LRdrD1+a3nn52Sh6qiNfWx0UuiZ1Ryzo21a5evgZFSAWa3Fa9qFluJfw
vXpmv+TOEnQoTn/Alu9h2vy1ibTshhgM0BdzK5IQVA/PUQ/9AKbT+96yidILor5/gd6sl5Sboj6G
6z1RttaoDLDwhI75P/H2i7TlMbqSRqf7tQdLn8xwoqSjl8/Gc3FA6Z8Q5aD5At9y826QdSEZqT3E
3Hwqg6m+jtGBc8N3vIo6mrDtO9Pyb2CsjbsNY1TN77zYy7kRg0XKzZFi8Lu6ViRLDwGWm4Idoehx
uufQBvnIpCyMsTbCKCR40Px+RgBNjCr+GA4S6gTpCqY4o+1QGC9zK5ygVBb3CfkooisOGKuALDEl
4+ESTSaYGTx+buWXw10i3b3uEPIzHlfVhBEFngDj9+4wYoe/rBgO0EKCf8GSFn+R7ZpLyG7C64YZ
wtOXcmtSmiEMIYkRO4U7Qct7rpUvrjfrJtOW0qTvw+psRMCGVIcdamZoNWCpundR3V7cGL6W3Kgs
vat3Q25PiBoV8CV+Aj9RStYRPCANSiCps84T8AkbEKaOyy8muLhRQSFTxgfKp79y8KYgLhC+LLW+
rYP71+5TYt5Kk/WCgNZQTuRKTjYDDIYKBmDjQnvT856nJgbDnnWHqBQTyL/PuvOrSJtSQq0vf1pS
bkTiJugj8oilPjdC7nDU9GjU88vol/cHHQGrn9Uvf/7dx89pEzyGPXCeqB3+UuBgAhvw0/K+Llh9
/BpK8SM+DFi5wza1xqfggpq7x3cecTNpAibo8X1m+PX2PVLyblYXUkCw6hAhfgIBrOc8E3mpSqjV
hd5KmktO98dywS73WPeH4IKsMfg9WEIO9Z1eZtd1dOymSPipmBFmYpbu1KSUcbJyGe0c7lwpbd+Q
gS4XEJQcFEkylHAuvylIS9v3uawryIP5L7r+tVROcByW52WPogXiE7S5MfS68Ten1qPEfOZyihmU
f0BOcAzx68qagTI5D7pxm/0m0vyX6SkstW5LfbonwpagVjKlwB0lVw37/icwBt/pa/iIeweHNGSv
XVc0AQgHAE2Zn3SC+KoyaWDIzaw11UZsWRAervPPvtI9nIrPT//IYeZSz6CFQClhwey4ORr7yzQe
dyRaCJ4PG2L9gkS5FgQ3GLti5CweB3uBbBsuhhLOSsI8rU/4GHMYkDBKaapz+5Abi2YCkaJZMfE/
i6Tn47I7gqYILsIQUgAAyPXnyD3uglfGYz4wNHOSoRkW8dKo3hif043T8UIRAOpD5APYBHtgZRpM
uxwYGyclalBjPP1GSZl23CMipj+Sx49NfX6CzNLOy2njqWxxf5+shXgDXMTLMubHpfkfI1NZ87k6
1YYA2IAwEDzHBtjB0/u6lBkPEQU+Msc/yXaJWETwB/vUInaYNZmxHi4UOOiz6E7e46p4Rvr4Ofhu
tEW1/f711pfxZdYPr/kF1QR0I9aAgXVyNVSd6HJXTACp8Vlc4DIMeiCpy3JhcKmf4KqSitWw0NtP
gHFkQIMcqsxxdmtGbR1qS+Un/rwnUukdYbdsX/uP6apLyLRJH9SFSQieALDzWGYoMdr/jRc6D682
Lkt3QQkCUeflEUyEQ0Lr0DmwYPyc1nm7Svz19eBNmQJAv37d4BxapRcIs/yFYQcJAcrGSBjnX5LF
4u0vgrffOi8eXCSXKFkEPA6yBi/59Y9Rwr9+nO1CPPtsb8Vr8Gtr2GOY0XYbC1KrNnp4fE5XvKZ4
0wIPJJtPEvX5EhsIiJjCQjspDJs6gL8pvHhDRnMxLHRn+LDjnDDXIaEoPy9+Oeu870+5Qu0pgSm0
j/6R4JVwf7AnU74dYu5cA2ZMa8h7JzuHmDecamGu2vn6M/wXyTKM18OYQICHE+cnO17nQ0IFCt6G
L/gV81DxkLXnEahe8u78MeT9yWXpOWQdD6FP+MOictbDgp2FQ734eP++zp0c828e989rQgQRFGue
KBzAeQERLi0OdiAs8osiX6/pRf59jj0/NQkak/0UW3Xhtj+Roul+Ev4RWxu+bVy8Idnt98K9eg9U
UxEFI6Itz068vwZ8I+54BmJ2AcT8f2iE4acIQmZc7jaQET1iZKY8C25i+H/QAAeMp+EkfuBVc5BF
Z0hYDmMWjlrs/DtQFz+fNnykPIYAQzaBjLV5PNxzkKZEC5ChwEfDJ8lZ97ziEBKUnd8jiGdezIcu
ioDL2wEy5FNzRDpStuOi56ypbhwOdwffMiltKxiqPjEBrVf0bf7t6w4Lroe+HQw//w4e5ymfxmy4
DqeSTxI3jhbyzpw93lh8FAMTezZgwprI275FOFZp4V31TrW4DdVQ2rPaHX42TLqm837H6AJnBPMb
OTjcg57iIXq/Hv0nrGw2c5Ap6MhaZKA+wUFzCZuXpZPFsIfIke4GJfYDprB7xHSAO74ocVBQ0M17
Fe3KS1SkGv505/gA1ZmnIs0whj9Yo73xTR8d4Ae+YWZ5R9UhdP0h/CfD78k3v97xK3bgR+1CZzYI
5oZTv+lnP8AFCMDoYsH6YH5hf4MABU8Y1slz675p6FVBGqyhKDHnRbZ7SD+Q0JBgOOfhZ//ybpVH
XQ039+4aI9BuvjiuGPbPqHQpQzYQAkAwbgFYXIxrxYjmW1q+18JgTpmhfYqbnmsNdM4hbRxDtptz
lRmVIDVjZk4OR18on3DfQKN/8mtSnwQcIuRIl/Z/B8bxT3G6ev7Tg1qaH/mgWLVTgbBDM2zFcUQW
r8Ge2ireWwpJ6TI0NOLC56D9+Ad8bAc6Dkvr9/BU0OgI/YRQHSJGP2YG5CohwhFu96CfuF+hMgJx
o6pjUA9HPQKDbkIyyip0nKprPiN8qK798C4Nn6QNCWO+Ds/HvbqGxQXX6Twj0+7jlHOgPJgI5kan
rM0p+doFMBljodvk6tfYdXZkmh18EzJrKNF5WHbym9CgXPF2x6kVrSDg5BSbpCnKOSjuQP0Ya+YP
ljSCLPEFZIbABn5A4hC3YI0wx9Aq8d5beFDQpf63her2v6jcy7nG2BobCQah/zd7kIqgILxoAXi9
uYT7CLyVHtYIJ/d9d3/UnK84MS+Dp+Ib/GIsfHNVrHZBwmComMlJErx7TlurEEn6InELaZcZ48nW
SthK+BcyWDCAQDbzQ2IixPuS5vWWkNc+JvSv0Kw8HAAZ8EPSecPkpCG8u2JeAsRzQQTlNH9XV2fm
2GDXC44CKs64FZoTBv3IniKK59OWOrzFlIVKFXzQp+XEJqCEDQbemnGIfGA5S8yvQ8kEsHOPLXwX
4+ZzoTTTFxOSG4ZWsCdaYalmstNDqCfq7o+hJXImRAQTpAyBDLOnw6WHETkNJA62FISUYnxELolD
CIZ3Q7ZXu1yuoLPXO25y0eHkSyWSn+Atvh/2JN7EAZXqsD1BAjDnbmEOCpLLi3Fp41dZk3BGQYx+
5YnfisdP/itdLhpUfVekLYrH0J4r+oswaIEVhvNMtR1u/Tu6kCfxihSA639QDH3KTyX3jWqAyPHP
UhqhxUnl6IORABRR6PYtVgO4Av5rQa97gU5atoZAYcdyoO+gaQi9DCEAq096ICKudb5T6q2HIVjM
JiWNhN0Kxhii4m92Z2aPp9EL0zOmGxWQi/OlcsHvDs2SXS7eeKZpwj/tNTwWmuSIsixGdHU1fMoy
3quZqIvrhJVMszAmcCWsQ2qn1wXUgC/HZOjZJJ/zFqjkdR6wOEp10INOLbuHhomko1ENkI0zJGOQ
uoEERcw+QSeAjnruO7EkUc6p/RCB1zPRQPVdlrgvIXXSAoZxm6mfwRdHe1jVLOU2EZdck3dHuzjf
V3ggXLYaPADgrc3lgTgr6t+KM5XjGfDudh1Bl75y3TF5kKM3HOrZW02COjl8XZUf3V6MKZz5c1v6
ZNiMt9sxhtdbw/3Ykkj7PQa6Nx5DKAaxkhzx38XJav4Y716h5GWgSIwLhLd3Ze8qbMWjmR31GdbD
1QoymOJCR+sqYbbbEdDN5ANfJR5a5+KJSGF56s3ZYZf275FQNT3+YUB34RGxXk0Ys2XWUI7kEYVZ
b6KnMNCccnxJ1XGPdqpZUciCq8x6kCB2aLXRH7hs8DE7N9mYNhAfQSQytHP2bYqZWJQ3jvyvkhK1
wH7qUIk8nI7N/t+GC/ed/9h+xebfOOy/ufg38gNEjSWKBgqE2qfc2oupncOwyP2GlCB7HkK9MrkG
QkLBNPGxMrhoWHM5zXSIl4tzMIQgBixFWnmHofMJTlmN8OlAPuU3aAan+QFhiA7Kj0IAzWAfGAZd
HFMdFI1pP8J/HAtxO9vuXjbHnvPD0cQOxdtxEnbZONiOUT8z4aHjsXmKk2WWs9M4sjzs32E3DiRG
fDHdaK6uiqLt7WZkOrJWmJb7YUGFuo6JBFWbjMHTrFSoYZ7PSLVGR3aSo0OdfyGCcahxl5NgvpE0
+3H3T1RdPdwmL9b2KhY3BiUSCEHP/NhNR7pclVailXfbh6degopkTo3Y5agiDTnq9NEP0LYWgrvL
lcUn0F/pWRvz8ArjH8iC7Ims6RAXiP68T60ye7WxglUys6JAPaevk9vx1uVA67ISwjDGfDG3oI4O
3YSaGp6pdfDNPIQ6JkJvAQggbaBTefGZaXvqwSPXgVt2z/GHNdEIXmBUhKGOe82gj9sUeaXlqPwN
6SoBOXS0n6fkcnBleWypsUAzqkCPofoDDVOe8LsViDIFAgJEFZR7JKGqgaT7qq8e3NfV6z39e3Sy
v4m0/1nOvaCFtmaQgmFGC5bQM+zQzCCTuiIWsE8MuE4BP9eLAsM/4/iou9VSh5W/vxTfaeWie+FD
twE2Y0wUENBhQmqF58r/GP4L/v4tqHA1xB/56f4qVD4N0w8QAGUyVpECpTCYuOMtT89Q0lK2subj
SJQ2+Akz3ADYh/SYV2nzz9aMDYAlHuH3Z2F5RsQWAyGKp7SLKpd79hELNXadnnfm2uWc/BsbqXlJ
T6TAlTQHyj1AYYVKCzrVFz8ieFtYkF0mEtr48ANJ/+no2NfzM1FnYTjaOJ8/Y31f1RN4olxSGBNP
2z8k9lOGSNBtWQf6GK6z1VOmPFP2TugKNxQ6bSCIpWhb2KIwjcN6YMDUDo047FAGf1L2fCMP1Qc1
3pmk/5ItJUkDaJcfGW60YF7qmDUDtXwCGIvmtmE6NFNhtXS7N2Fv1tw6jsD8tHehfOaWFqhlJtWp
+U2OoMhgyNM2o+o0IHAqbsMWf/Wvvei9a+SMCdZz+kVZf1upzeZ8yX/GTpd40/zQbeHFnn6ohJYW
v9Ozto5xY7CIl/mk/XuMAf56yGjPIcbUdSYATA1Tb0aP/4xqe32RHw7giGT+pQd90zORDWmB7Lew
ObuoDM+XSObcwM3jNcFnTf+iOz9sa1OQaROvFfoGPZUKpK2T6YQRuBvSajYsi0fRVHqi+WTJI/tn
GjIrCqcsr3RG4n8i2pNOkv/JbpyIrpHviy6J5DrRAPH3ZBjTNg77IumpEKF1/JX+kd+HNMN0iXTA
XkECslfwxZCIKJiu3vBfq8yDEi8R/XHy8ZKXxz+JJ5EOVWhb85V864TFTO+zDJCDfNmqya24xtb8
tVIQoKHA/fon7mnWLzU+qxMTZusj7V29ymJG4LQrc34r7ReVyNV7v+NrZs4dwJ7SXksYLINVsnQy
JGFzAh1kxADMomO32KE0DaDnzW7LB/ZSDOZ/dl3IsxdMj+SeMzKVdedMubnC5WBnfKkm3IYRB+GU
raOuTah+8NHxr2VUDDFy1KtcWG8JBBJHSvvT/hblkzZ758C00tG3bi5DvGN+GoG1EX9pmMJbCm8j
plRw55MLxLyn/9uDhd2QNwBvIU6CP7RSgueydZ5uSXAHNjKCbswtMdAyggoDUElucPBw6vCRsdKg
UXCxjuDeYG9WzqqgDNu4ykUAMqUtQTjVoB5StUL0bf5keFP42RvOJb5hN1w7ojESEhIIjt2FmjA8
A/FEmPci6jkIrjfWs522ME4DRc3bJn7dwpo+40lBaVvXqHcPDo8AuDl9HhB5MF8+QFw5z3rbbkjd
rOYK1qio3lJ+XY9rEO/nUGdCjdK1FHoCYw/3CSP567JjwvkOvtkza/5eGouKTdL43bAV2MGpxvYL
GNhnI/AsoP1nyI5lULywZFTOA14lkzFc8742eyMA/8ty71dH65Ec51lQ1R4h95NT3ll06PZQXmAl
InA24D1GX8+j1yJukaMf9mezHoPCpcJgEVoMJBfsl3q05HZN/hG6PIAcI8bD7l2caaJ28MBQkcIf
ublfKmyM78WEpIXBQS0q5BEf5mal09LZQJ2lQoLFyRDxgUkbM7ODiBtgKn+jWKIKh5p5n1iwjZHq
CZrV1zeDe3RJLPj4x7EOgHaEF6kHzDkzXFZ4CEM1SD2qa+E4gntfw6zcQUD4gU8JsZrmqPWx/VLg
wmAg/QsV1nQtpuTCUOD+FngccDwO9VSlYA0mpvhTtTjuyOwe6IWc9ca4Da7PSyO/CmoucwhmU1aL
ssivrkF9jmVTOAbSdZ05IWso60iWyr1/6OFlydG2r7wH5o3wZfG36Vz6SjS8HMrJJTwVwNLNjKPw
Tst5OWeZbDTBem//ILefljzjV3GpIEgnxcA5/GFiMnt7CukiAzgDw9MIPxiK7uGhMJfcjezbHehD
oKoBn9t6OVjBVRn8Spo4BbTYvYMxQ7XHeqFylWNw/njfzXfz6A0EzxC7PoZbPqDHl+qtdpRUuE+Y
+LWkwJ8yTyCJmSagHwKynEPGEMdufs51JLuAK/oYJETN5CFbFy0RNFJ6U64f9z5UZuyuGVm2yUYJ
yc7ZMSpiOPUMbhnIPfKr9jd81SsYD18i1zvwZfOz+H0G/7sPQBleGCnUGigl1+Xl5DxNYtltE+zq
bRemuzoDLZUMmiCLTJ3cdULXTUM0sKdAbjwEqwYyB2H4pU+xIEH5TVIgo6ocAv6lSv85hg/k/vCN
3fJR5Md3gsyCpqm6oq4SJgVsZuXNuUOa0XLuNeQ9P/rMnZo3fWiIrvzxgENUrnnFkS4R41DoiZ95
Sy93h0zMhdZiSnZzqYW4q3AHifroui8JXeJzqY7OiKLl4hGaGTxcFrGDq2yYGDIQe0QqEceM8VB+
aPiPXuITNq8v57QlF6aEBGsx2OMhCDcwB/MFr4qrzX3aM3KgnX/Bbpa/ETFMJATYghl1dlnp40cf
vxdHuMRgWgrz7xdBTfpTXBitGDXeJjjy+ecpLGmAEwyMlEVvc51CQYs/UB8/oZD1jI6Te/CD8tUH
JlbCpRz3A/hT2THDSyg2t32YsiJJ+ba2RmAP9RrZGexr7xRZWJFzLoVX+5lEBeFoge9afl0CIYTt
6Lhoxxi0MQHCtZOgv4egvS7KrI/xXSpB1rl5l4US6bPb4oRfFMOaBTxjFDWoEB6pPEBlYBX1SBqf
dtX0u6inGti/tpAb90erTeNNlwylACh7dY7DaypIH7/RLbSSPqG3EzohRo78NxdRr+5fuHfCKcUB
ICtFA+1WSH4m1xt9k+TSN9FOgRt4mo9dO3kX34Hk47LhSMk9PKVmZEVlZkanFBk4E9bokN/Rg/ci
hs3xw5eHg1uoRMqozJ9x7+9JqqvQgh9Sne3qROAMbmGkYvZZkB7Oh7pbWDHY5syaEbmeHGZyzJLs
HnHx0Ugsuvqv6WeqzNrpc8ViyvBUnDXEV3SmJ4GcHIAI6EzppzgQBK6jCkVMPZTETs+qzRcyKSob
0CkwEX7hC7Y5syBMn6immpHpPwmMaWZQn2d4Q2XH4Quvdfey/u7bJfxI2A4jfXpNytS9ef0MM6/8
ucHxC7veDeM2I7ssWowOiyfcoKE5M3CgfCOtJy/hgUuJ8NVbK3/634OKbqbP6s19cVphAYKCY3fe
yRvUFvTuYFBTdWMV1H1vlGbpfXQYnMK7f4bs+A4P6W9q0pNMD4k16/11qP4W3Ps48yi4AfZXaqZQ
G1T2C5Dt6vA7dj/QJlhWJOYceX+lLz+WuP1PMwKCsGMzMkh8S74P6wIC7b8J43sOOy7FTa+Do4Tn
lX2C0UWNTvH/3VHqK5AmSeF6a7SxQrfyvlFl0DDiV13G7/V5jAZia2BDCA5KvPVeTT/FD+Y8snNP
Ihu+RNkPnT/5jW8hxoMuVmvbc7LEda1x1Ekfs0V9JDLXAVbn3UTyzzlpOe5pxH4KGafvQkPuJPQe
NqcV2XKetXbGnxBQVfBE18ok/hPUS4FdZC35tSAjnvgGPDlM6luc6ULOO1KT2YMUpt1XeI4pjIJA
K8nyInveL0lYORQ9OIR6+Pi7ISYQgWjwEYfW8pIhiyMvZ4XbK2UgpkX0GvbdonDsz81QmXGZjk8o
ibARz/ox5BhQ4S8QuK/t+/F5/MUv+TiAIT+hT4GeWw8+40eBHB/TEiwGccQiCol1iy46a2cqVjzG
vMuPA5qCkCs1bQalL62FLwaKqg5nYsDkj/tEh/rwKqTw7IRvvzHtHU4u7g4Qx5e86wuCIctaiVEQ
a2P+G9ycx9V+o9dBQc4iX4tQC+BPUMvvvKKuoegKu6HFTQ2dllN9jA28Dwfn7ZGXJ+3DBjPdHgfv
oUqs0Gl8jT6kDePxiKr14sK7D8BHNJww+lx4U4kxKtMHxsaA2thKNM5VTItd4DJ1erPskhJy9ize
Re28qBvo/KHlFGZW/slEe6FvgEGVXpgDluG74N+6P/mPbunBAIDKNfggg4N/iQwCrtTJ+WIVZjhE
AcisA+BEQJ//fgfoNXa3STuFVdgjeUN4+onkZWyhHVAOd8mwhVUe9MS/sSvgS5Y3I6h6geaRgpyC
geV3BCnV5Jjfcqjj5KjhDRZf2aF+dhlRIWEZTj3vY6z6b9aEwoyXF2TxN7EfgkxQ2ltMkkKqk+DR
2rohROulERwBC2bKmvkwRlmtBydjVM3U7Q812ESOOPrMe2JrcsekhybiMz9kx/E9uvtPTOpvs3rc
uWeQS+z+/3iJqqiLqtD36vI1/9KLyb6whbEm2ui0ZuYy1Ual/x3fl8ZIjX40oafBF1rDKTwWp8p+
/nWwZzI1YWbDuJyogvE3ecwZ2yY9ZKayfx2ewjffOQ3ffHUWYQbYelXj0xoz4INDyzV7ZM+ZBjOK
Sp552v6zBkbl5eo/JP3L/vKxlmJ8DqIGstuQodQdbyJrUoEXVuPP3MD8v55hKDCTJs3wwN+b+T2p
MReYndbQvYCXuRKOiZmWIaYs0+ugnVTJhe5h1v1dllJry5GRyKNj0uyPlNTClqiND+te0Hjt5Ouj
vU+f/C50V3VURcbUTLE7orMT6GUvvT7ElM0HCIKDJvk05LelznaRaMQ3dSMTfmIbw+1I6eBwSwD0
pdRBX7E3Uyn9+hAAW2fB5NkgiZkMeM1e4NpPKcTzb0l/1B/9YhQZWNZcEgXVr+YufsMqedml/wjp
6UCAFCz/qdoybONzZk2YMn2cB1CuYJEM/uPpvLYU5bYo/ESOIRjQWzIiwYDpxlFGBAMSBHz6/9v2
OKcrdHVXlQFh77XmmqGjpZ5AfudAiKRA/mBExJ8GSCxO16yPNGc0bkAnzUHscjuaDUhBt1lzSMTS
zZ4HA590gUMFw4+ZPH5jdPMp2VF9A1SGM1lYKwlf2xtWSXn4plPDYRiCKCOimw2ryxfh3x58LG+s
4pDnjjFjokA73CjAwL6DhzVyxn7pjkJadKBmwX6/RnPFB+tU0I88bcVgOKENvNSpTbSyRm5U5ltv
zdRhbXI6FqwShHVdmP4EXgcPE1c3K580lmQAEcd2zcmDJYXTm7Rw4siJgAZwc1Kn4xX6c9UHiR7M
Uuejxf7Aek9rXZnAQxrhV9UY97ls0vaHIjsD/6dl4cC9UDu4kwzNnlaDA1+3yoThk1kQ1IERCDSe
sfedfS38EXEtZKYLgDv2GbchG3lbmOyfK+9rj7UHlymN45CYBaJagevYqgbaDUAO0BcFJ9Xdb73l
s/DaH+PK2tUO9zUuGnSD5DFab/89KbzycEWdJTmIR6b3cGSR1IdNKb2oSeVpjn6kYWGkk6IAxN44
LKc3v7VkA+35hGhbBCI01TZJ6/CJFX7+5ziZzgmo82VEcsVFBuQ77r0OvqMHRhQkGoJXzT56Pf+E
X+fmEgXkEnclDERxU86wQNzPHisIL9Nc+DBajQvdn6XvA3foucJR3YtXWDPtyDyCtCSHY38/zQ4w
JAcxntgiLklaQ14DNPyy53IOUnXTcTC2ilXmZX0IY0yoC6y+6dpJhYFRT4mUIXfAgueURJLx8Ud2
bhEAZY2YtkomhrcGAxydCRDqmw+yRSLq2bCV9cDNgivu87WBf+gnELKXZyjT6E9kApew6lWoc8xa
AzvziF35mZ/mHOzxdBCO5vU6gzImr+3XonmrFZAdlwV7Y6aPIXQhGcH5ChVSWG5j5ANs/RiF40DO
rj7bz94+w0Tk1dSMSAwSRKDqGBYUvB5haj7DJzm4rkVFRlWqj5F8F8Ll7UkLBX+f8qZ28abrN3CZ
9Yz2/26N9lO5wWWxD4SvgIqZGORlFN44zUFXwZwC3jxqHjo/ZnFQUlGR0COFmB+DHvMf1zFhAxhT
6qii71CoavdObhhyf+oK8kM/bjy084/bzafpyE8gRvz8z4ungREgiU6AXwMy3yCnwiaLtxue03Rg
Zm4XFQVFXmmTGSdDGcTArWYk4qZzXNDP8ZFXdQT7F+bnskNKKrSDp5GKjCitZTsZ6fKXPtyIMdJH
DQ+Pi2/xiC+lrMP/Z4Legbbc6ORGKbmOKICsoK7wHtEGdxM99xvTEOB6RIuJU7YmduwfGLTS9LY3
Xq1W51rXv633qFFzps6iJe2A81GrjIyynTS1neL+rL/XLSYzuEFBqcQ2SWT1oc+7XXon6ZgxU70U
f4g/ktN4A3IluPdnXE7HzfSDU/peJ14LMPwVKVCsicRBsgGszVLLSlrTTZL1iJB/9h1oMLZiqgoZ
LVG+ztbgRef9STnUnJnAwm5eqRjY7WCT1iIPID5ykVCVgi4367Y2aJLFirGfdjzITyuymCjxYXOs
2tXrl3/BbJboNGoXlAnQ3tHsAETgyUaCDtpBRX+ldiVZ+4fVvsI8mWL3cUucVzpp90bcN0oJ6of6
FCcTc3XRv/P+onPjcCCxg3TeHevYfnKYhl38WzlMRu+pfRuG7sJ1EbfEN/mKTHiGWheUC08LoCAw
CkRMRHgifsOxjFRbBr197BQNXpAGIRnhCltoabwkfdgskibgi8zo9pymsXIeA1ga+GYhHtKbWm7a
RebAy1S7VxMH8m0yuzJUZiWhaeJoMTwWFJwXRBbxCIaUjuskymbx7Lu9b27rLuz6VNVrmttGOGvG
EH5HiALwSMFFQ1VWI5uuGjuNEbjFb1LN1GP7JQ3ovbxf1f5UmBGd5FitgxeQ2oGzh2egnK4X6BEX
5PyEZX2PwpsFNb0UCGQKcSolQawhvOhehpf6Aqm9HAsuAt6ZdaZVmfZA1oIdJ3R55tI3kRTPkWHg
RRf36BI9D0cYy0o4xZLaXPGXUUGyYq4EBi8f7c5Cd7zXLKcaRAc6OXo27is+QbhnE2MJaVUoJyBl
oGCcvl3BzlVxtOFeCyajov4WN/WpVC59Dc3Sk6irWhvi5uhgE2YlIl/PQQFYT2Rw6JdBvpZ+M2/B
IBzoPND4Ze7/SpxoJRzdcXcB3qO9+W5Q4aqDRce97bV0LZ1SEKztbd3bwtKPeqGQQr5dZCsYT0Nx
ABCNZF8+jNbjSbIbHsqfHyb4RZEyMSeSRMO1c+gnWHzg7wG/E3FXrT7YSRk9IR9bj0EPCYvD0TOm
y3IVgIf6cLeEsdzQf6z5sRpANmR1AjxJIs7BEpBgR+LuXjJee70aTval3/vY0svsSWaV4WWq31jr
ob995/29Lq/LKqjGZvHTSDCyZPYEXsk4+757BMz0oufuOeu72aw8ZwALtmy201dYORDsV2mYOsL4
MF+NNu+wCkduOft47TrGqbsLTz+8oj48JafCf4YEZx4Hx86CTvlnnMehxZ5n016YHwh0EY78y4d6
c2RJ+iJ67gRYEGGU3nP6vrSVwhr/vCZ4r2KEUBcw84ruGdeLalJg7AB9pRM85jmWEF9SYFXlkAva
OCKvHvjI4eqxmvvDsFyn0Ue4xrw8+k5Ms79LUUCQ2Itm/TZD2jy7TnrI+fFRn8SLPdjxcItHr4to
ub8dzOttLVq0nOKoOVQ4pnyc1simY8CS/gSRvdUDPruHnSD1ccAassWD+i/LaedY/H3IoSynX/jz
jTPg69s8Qfd0g9TEDNBDu0DBMTCuVIpXy6rDNpDm3e0+pJ6SDnTwQJXVbLQa4dWTQ8f/XX4pnLEj
O097weAZK0YsDPzRtDBHzo3m+THtOqPlcCkYp5ldh/1l74vQozhC4MguMdfLgq8pZtqg5XOxvUaw
WqP40tu9sCCB2z6Ytcc7OMGcVBPqbJfm+nbODwkuOmOjPAy313N6Jj+W7nTbHDp+GjV842aV7hWA
se9A2WClsvCt5Tqw764cQKa9ZH8FEQQreXNf9Rd0HDnNaTiYM8PND/XHYPPZ93GnwvdXg4DEuOYO
6nnqnOO1QjlaAN/KJjNGWnqAmseOSRIPLkHGxHgFUBOqySbGQbNCngSpaVqH2Zpa8yXiTOkMCETo
n+rte0PPKW/Yv3idSDmIOB53hqun21SyLIhlD6pm9CcAWyQmssgsX+F+DVPCwGPKT3yoMVBk3rGe
wZ3aG3y+t0Gf9QuWM0A72hbMWZCsselQAdB5XslscpubSdghmywhfrinZJN+KgZxmOHA7/vnh8Nd
YfHTA/oFo9aEeBdLHcq73UGkirNMa+CZJMiLaHokOqq5xEx9SQQ50d4o8HKH3l5DCK7SsyDRboi1
//AxJPF677VMiwLcsvPCQFtaKzrXEdLAtIUnoHkywQdg8uB5/94pTdlYalI5T8RGxUtlMQhwkNhd
/4q/0eS9Sk4CX3Dbc72r53nYhcIvhLGAKwqM7wk2RTcEUogVP7KIuqE+RLmwi0OieyAFwHNheHn4
UkXfZqWLiKM3h9PHlYZqjYPGS06llwhhTslafUpFHNov9Y0fFT8NvwvUAc0tgG4ob2kGIftJ9m3H
qwxL4H3OF+9z51D75QmaF/OZDxZAIl6UWu+18ipmyTgVbCSGOLhdcZ/gmNvujp3ie3pu+jMxcPkb
L35SBC5giwbv6UDgkzELJw+t3dV0oJM7R/89R138nnQQ9gB/FT6XJOrOfEn0q3wpfJPYlcmN2hHd
ULKp/E8Qb9oo2WRbKtr+qgNJtqdSKPLOERPq3TfGDfmC2VwPr0IoF2Cdf+m6cJ8RrBSI2FUwgqeh
Suwjgg/Gtn5j0H+gmP+cmxTzQbHzQIehETvsDYrqIGdVhsvsSiDW0nY4L9zXOj4XB8BsYFS8mnHk
HACmgkDiYn+Od/VeLykb9RZmCk1plExkm1IeRr7Ylw6Y2Ww7wjQ0ObNtZeen+ItfGB7gwfXXX4aY
5wIwailPE3fyjQR6j3M3JNigWI+nSkh9MUy0KyUOc5+R1lkO5wPBhVHz8zsgAugwCO84MmMecu77
VAyFCy9fTGDAgkn65Wjyuh0ozeR5uqaEKiZ4B+EfiOuFR2kJnsfrNDjcTRkkq+XSxyP+qqWKsNMq
w/uWOBbGd+wRvIqssbw/zm3UZ1ERZmclXTTG9wjrEW2PLvQ6EFhFri+mXHw9hfwoTgMKtogFiZOC
c+65eHmcd+mZTYPNfC/yz1mk2IOgK2YfQaF8TeIjAu8t1yhI53OBUwkBiP1tnxx7DFIZ23HeYuuR
HOWIyyhbIjfGxJkyZwlvU3jz349jt/BENACj7GJXe+PD6EzziwatZ3+txE/RmV7nOXsoJBDynobu
AGB8L83Kb6hkXm4O552p6AkiKZS2HER53s4hHDgEtBAiMUMhjYFZ9LYYLrnXGdyYG5Y2WOYYN08i
5PHKOXdmB2VfROLD5pBoCdipUfcEStnbjSN5yeC1JbeNuTEJZiEEQ23X4BnsC0e96yTOjKcLPWAm
L24vs5ugyZqwpNNN0NZChv3a75vdGdg0z4Op8C8oGXRAgaH743WiX2Hm8mstqtmPKEzzQFeCgUe6
wzTbHQYPNoJQWQ1W3z9p9aY3xfcKFLYVY/IEpNEAPSLgkd2MRLd9mB/y9Tk5EBO1uyHTAfRphbRH
QTuGJaSXGyBlStS0OjUEJne5225rAcuj8tHOQB9QTF+SC5zLusXuUzIhiSkVMcMEvmUbZ0seEG5C
gYnhStd4JUYMI7DVB6SrAJYcKCmwr8F7luJ4nWL/hrOQL7daRlQ4MxC8u+oxMXkfnBeHANkaRF9I
vXJqSwEd67CZ3mnxCQiv3AyUgNQaPOvYQ+zxgVWp/zLves/OvyZz54ql/jIYqyxOtddurntGvarM
mPQEs2MMBYLXdiiMt1gbU0g9R647SlR4rC+mpMjo8f/oHaAEQ5p6CRgCM7cXbDXm1Awb1HJzvTBc
x2WC3oWNgyBGAGce+axa3uc59mL57DPrIUTyiXJd4hStEdIyva2+i+EuO44ZCSZU+AJ318aYEQBQ
rhguXv+oEDuLdEXTRwX+2ZADzFerJyPJZLmTJ8UKHbnYn5hVcuQmd+fmx8vUR+EOGQMFN3JlmDH0
lDQIVI/s1QAxMJ/pri/7XbnJNtxpL2jng5D2bvpY0w4g/kDZ56RrjA78xLsFGGAtX4fEu+NJxVoV
jnyMOm3i7I1BGFtP1GjynHkX08oag2qM9enginWf0Q0WHYvnWfQCnux2nLFNDKISyhiCici5vc/c
B8OqcfjrIbR6oizyab7BL4kDYCtBmyGxL3UO6ocx/eGx7h6S3VXnVafy/7WSb8zboOkxt6FM5UgA
0KFR2r7sgcMWAGEv3lVrxFC/ZbUW9jKdLQDP9YhjMnLE5lwsEvJrXwt5jQFzRBwvoiwFO6h4ls/K
+cdvHWVVLfouCrmw7+JnD9OYq2wskvK8Yl2sZYVZLRSN9CCdXq60TQ90eOwn9UFGv7T+RvsDurXt
x49thGnXbfP3XsL8N7M5b5MyYvo3Q9FRr9+LkvusFuwi7G7lmc6kf3g2qkQ83a4r/o/mKcWbg3Br
tJK3DR3VFfUqtX6jPXc90iB2GCDJRhndI3neY+dkYMJQiFEJCM/f3u9sv7Xz0BsuqwDaI90y2vUd
rGuFGeq5M5HZPDeo0V6LF8klf4yvH9uxSCWp8eqzeFolLXe1lj3ChjS2y4DFjn0A9RsmMRQ+Hdxd
nxYKcRriwaKrJaTJRjlN+9joXhodi1/8ulq/A98efKPCgAMosKZbVPdn7lYUYZlYjBuHLeGGtkRt
xmYb0ZEAW+PMAJpM/nTDHQ8Y+OYG/gn6YHo3ux6ztDr6uBhsMAL4aKnDBmhcrdLOXYrrkTMi8quI
mGOe2WN2+aIbCWeDxmHivM2djxObDcLoOvz6Xepx+FA/ZJ0im+fHxtg/j1ZkD0BRWxbzwk+ggIHN
Lq+g5q33tsi0wdYGXjbGO7BieAiys58qPi1JiPKFRWN3m+WLKsoXPZtRFfAoodvcczhc3XgcPX34
Jy3b6BMMtY8TjF34QgQCCU+NatZd1X/dVWcTh8rmjSvge/6ej92KQyHYoOy6bMHxAmKlWNOxSBRL
/FdCViCYXXCUWOc79pc9uMYTlSFAhnYa36BFVZqjFZz1sPIwwnQfM5xoCT9jHOyCojDcg+3si4ZG
wF9MLSf4qelIk3eMEiGS9PRkM5iWiwxfupfXO2BdEY0Sg/DsN9Y/L7BzHhePkYE9cwtPiCjAhddV
lGHZFBBEkwXgtLsXcp/OhtoPOhlLN6gcrsa4Ig9UgMP97HPXYnpV1N/RcNIj5Sv1bvZtgrsGzl7o
Y+KFHF7py5gX9xiD46hKgA0XD1UJ5pq/Cqd7BpCu5j0XGxYeDxvD4wy/7EkRhj08SQ+ZkXGgsFzR
EXvAbB1+bDQUzZdYBiHgGNWgfMYQQieuFdg5q711yc8zLLym7qO1skwvImgo8YRah4qHO1DWCrmb
BJNPuEPMCykXKNGpjDCxYUrakFKk0ZxLB5h7mP8xmO16ybazKaDTntL5eANtEqeOrhaM6WV23g77
p67GKMb7wJbxBD6+4//HqhmIHil4q0FHPewO3sGja3ruRNfDeP+jK+rmpW5whGuNjWiKPFNRPWA/
zfM2fFu0VWN1g6ucwfd2Hl+JX+RXPQ8jMqMyxG9X2BjtZ18zXnq1wY/sfrfh6U+Hm+dWuAsaT1X3
HupO33DzAEv5dIiUn3Ert8W3vqani1sXb11N13WSALgPMwhMj7fANE3nf5+d5cvDqP1M7+RCakxl
M17c3hFkxdpLFiCx1hdvsKj2ZFwCZkmpScvXLg9ENiivM/wbrh0cJ/4KxHMMEgVyBgGqf0nCfAkN
MT/hGAvThhHYa0JKgDoeCTXaLYqPuN181qSQ7ChFe368zm3s7RiTw0euovczoKprT/CdHpyZYiSv
jkTF39EfA1zuGXndgIYQ6LIn4BAzG9mJe583BkPOyWDyCp8+LA+3WsbzzgyVHAJqGrkosV/6fl0v
YvtDBvrgUsnY+TtjKJ5PC4V+BwUchRmVADY1FAAGVUuykgMYkdIsYxV4/6RBZIm73YYEYgxCKBgR
kLEnjsQJ3j+1W1ZEhsR3n2EwHJPeJGWO9vT7nPrmjlOuXtUsyTjhTCmc3GJO9c1/gTK/NUwrGsoS
YBxonPIZjyYGhCO2QNxmSPwzhsh6v07Wn3f3xgMZGQbvxEOBmCrM1Peo23uwWlosw8ADBmP3KM1R
ohMpHLUnMasVhrzAz+aoZRXD3ApaJjwB0LgdtWotgj36kIO40mBaLB/4g2KBdU7xrlEQJWr9Gco+
H1O1LXbCzH1GztX7+sWxh8mgD/pCT6Gsu1HnAPmNsQnMukK04/dWOMM+u+F1Dn8SYB2ZATiS5OQ3
IoKMpGvmhY5C6lWab8lBZFTY9VsDBb0zemu1EpstMitrNZk8feWyd28b6aWxFUclu3NHy16YImig
4ZQiQ3RkFwAFhdFTtX5t2+kY2OqXSQ8sJG+yv3aafdUei/eOeoRqiarzSiHD/x2lDd3xd8nuQd9R
nccHKd9RlJy7LgaGB+QSa9pWNJZQGbD+hG6TGTmFO5GySvhhDkYGkQtRkwRNnz6TTRiMlLJp5GMR
ameIRHG+de/iwQ4cBJ0BGri/5LQMDiCdBmljEPcQjGsi7wz/vkYXW54AVdhzbIKxuY4VCkxeNTLN
AFT4EG/P6b+/hRmRhClKx1WmI020uWSWwG8UuR+Jhx17RL4hb4o+nIukQ1xB+R5OsxCqgT6tsU0s
wQaEDCs3zh11aAkEiBVcpWXTGB4m2m2NrJOAyb2BTvmOe9/VbG0RhEIchvbE8yGKJjn0AypfVdjE
ZVppCfkQRx75MO4AEC65HTWKWvVUqTP3tFq5NF7cTx+PvoqTqzJYsQIFrzaJXG4c2yysI0k3eRmt
1Vo9fMV6p57zptiMLXhvtuDKVaSUXM0blKaW8KMkM6nOumsgCAuEu+XIZ1bXTs3ULNE/E3MV1AH1
3J2BJwjBlqQKTAKIcrrEXw2t7SvWewKiUuVjA//ff4OS/Bq6DOQ5doE9mjOi4/EWKOO9zr141wmJ
aqHwsxmARoxGuofco9jbz/OZFD0noCVf5PgsG7hcUrwtCE6YjcC47+cBrS24XcgvZdH7kEf8i5vF
V8mPp3gEC+/U8bK/a+fFpJGo+/B6S/+AtHnf79JVvhlFub6fv814giHOjJ4m+kJrxxiZ/bycyrNq
xRT6JjyrV1LAIgLOBG+NIrAXPNx03eGluQiwuMDBE8e4ebmsd58wZuTOsrMauEQ7HgAtHqz3hcUk
7orM12D1fi7ohDFG+0cDUuwHJnD1fLRqTi0R282J7k7CuRGw8zeeHmrLp15Z1a4MqEZwpq2sHomW
Pbs9cwuV16MeSswiwhhQp+9QBe204IoIYBLR0Yuzv2EjHq5wtWYfUdwH94gDpiFTkmK0bOLsypge
4bd+KIA0ATF0ETiMjaAu/BUZTGB80/v9qPiV71QC8OS7fO7jNopYFM5RKoh5yFITajGqLyDGB8Ai
tRk8NfjsmmLSs/IWa4SUsJWRgygMdu0rLDKsP5xmKW7t6goIVfz8kJ8jp50t767jSsW/qDv5nnhU
1Du84TXMRr754mSLGaTeWdB9igv8ORWzncLghWxM3PsJKa1wjRV7uSg12DrwoWwNLIZFNIX4T0VN
qA7ED4hvi8VCWBKKi6owvqY4OERScY8QEey9VfxdbcEBFhaZIppZPG6R1fnA7b1/JkZCsFSAoymQ
P8HDeE1geb0mbN8c/IfNjFyvdoo74E38W/ymcE1s9B2tvyigKI0GJuPNJXkQfPTwU6Xon+KT4qRz
kIWXj/Wd5nWN39uKQI+rDdcFU9GrTZQjRsbNcrgSr6HEc+GxMQzjOb+Y2iThw3+wLoqnxJkt/mr0
21x8hloxbw3CqHdXeycekHhYQz5q/LDETeFLiHPprnR24i5+/OdDH0M8pNsqCcBm7dURxTphpwTP
8+Es5/MwnG7R9pBao1LI6lGUYCJEes/dvhNbU/oDbaCx9E0mmWog9kGwgxs5b9/JYDbEPEOZKdhc
W4KFIzwkhDuEsOmAsOJghIH5xsASfhnXJZRH3kJ0j/jmn1OrUc8h39p2ien1icL5Y12NgCl/S2mr
PxF1Yu8H0QbA7/83/O++SUpTz0d8WKCSzpdLJziwx3A1XVWe0BwnKQOj1I69Wm2A9RFgqzefc1CQ
Q0UtKkpg9NWIuKFR2tS5gqd5eECC4Qrmja7AeguoTrIroSwX9KSeC3n4kyJ7xt56Lfw9xRFlLrbg
9wiHoIKgivh3GaFA4PZ3AHU7cS0RfYOLGZxNqK7/3vqr/u9HYi0oxDulgSYeuGWdj+swvKvTsNC3
awqP3WsjvJpFC/i1mMvDMBsIK4Rm3l92VrKDZtiRHWzbDQWDVnSQqHkfuIUStsFXwCYYtWLLq6fQ
0gucuelsabR4fgXmBxKXuvjg+em1J8xHa4v2y+ysSd/lu5VwpaJ1I4NH3AzLBr6DcHkeqFNTi4w9
2uCPSy1RMnNTYNOKfhVgyDkPHRikQhAMh4vPjnhdoAswvoL1y0fDE8ZDFQ9T0dqJv8UPXxEjN7DU
KNF520/PhPkNjCMi5vXxWJlUP7zsEB20tThj0QPbF/K5EPtydvKvxSTCAgWh2diDayd+TLiwrMUv
QdXjFwu9j6JW3A9E5LspiP84G6hi/erxIr9peFA/qTuG8Cwy/5YagARLmKUGhyLar7LY6jAtfGFZ
mRcTgZubYBgkATUh8/z0Lz9VDbKmfPn4YxIE3Rr1JcT94lLNO+vHDu+AlhKYIHX0OApDVmBlfLSP
7GUJFQSieiLjW2P89rBNZTSLh+IZrgm8E4SGlwEGahhuVaCIanZkTBswycV5H2gQim4X1D+xKshl
kkFRtodrnkTwvOnHoICLGDh8b3FT7+j4zNxMKPoJTgtaz1kpU2oV1CM2Ia9a3/83QPhXS5GxqtLY
CuYTJiyi4Lkx1RfaaIQq1F0ErAkvXfEhCi0gzbC1VljhR1CjHfFftwMNsnaqAXyoqYSCgLrRGBBP
XSJ5Yp3BYGrNJ5hL8KpIYutY0pYwNJKpCxtJgSUKO+zdXRvgD1dlPuC6I9U2UvNBHjjmTjgqf1Hk
ZNoi0zgLbvqiQxVE4JjFXAHzEtE2vUP8yYZEd4kPEgy1cn49fs8VPrZn6uSEW0sM8VmQB2/mk5GJ
AB6psGi/qcJLV+RfpwtAP/wAb4ureSVjG0qKdhJA5t4YUgTHEfR5wdh9r/fG3Rrrl6sJ9WFy41gR
Q8uzw1ODipRWzB5pZNwDjD45CpSzYLR2x64myfRxiZ2E8jlxGBMCL8PGQMTF0sWZSIcnGjiNWeOA
eb5kpRTBAQEE5BehJsljvYWsc+n6A8Y5hKx33H2r9wIyBbav76Ep6dozo5dAcegtHqvhjBnY/IsA
JUI/0TuBesNxeGO/iYNMdx7HNl6O+5dT7qJxo1039wZ/e1vCHxH9FKRohl2o0pg87gY4f9Zmiz8f
RqCUNadyrPmv0sY49WNJpP59LMYG72z7xiighUGTTK4LbBjVNbNyuJ0sbMHwGEOP7wuDmCE4UToZ
EH7JRYqG460zPJbYF+AYv4VBHJ+HYxXXA8ykXvzM2EoKU4jViMcZ3bU71DW486GI5EZBCeeTp+KT
6QV3I5L+vji/gukUOrpPqSVCyO2OHcrekkQ4ZPvovSXcukfaFk/ELk+BhoGxdG6OKfdzFYs2dJ9Q
kOD/vjfd4EH3DttK0kZcYsSN1eZ9R27a4bPimcjIQeefFDNqEFntcejP35zWLCLmGxFDhyzFHELl
Cw9tIgB6i9sFeeX0G4imhLaBU4Yr5O3GHtQpQoW5vHn5QgRlAjGfc65Zl1oVXRAXlrishDYn4Qwk
0YmMw5GPlQlM6WvfwY6nwZAmAr6NSS4S4yrWLdaMLk41aLsZQsJvHQSo3PYDS2JsNNT2zH+ZysFe
XFTBoM+FApj78Zto0TvL4CInuE4cSmzcZDoI+l2mUIC0rVCrptiuzWBG5AjeoAQsCugJ6KgxOONF
+I2OGCDdpsWmN5PZjak8ZxAA9sfn3+gILtGlSHypw+Oe4pEpN7XxhdcCkKTChRt7MRgPnEUDdZ38
8YV85NW+0YaPtL6kX+GzMWsYIIrWld39gnoREYHsjBaQEp7k/QDRTySLwDppMjzeTtLqdbrSzi2/
Xn2KFTzgigXLgoxTgH498pQ54bHpcxJip2S7WIxX9QI62zx2yW4DhVswbjjQHVXMEXCtPTcRpLBs
0i6roJzBlSR1s7+GSFaCCI3UmD0Q+JLYORd3J7P0vwMdUJ81bIGqUNE6JO3Ag3/O01CxapM4w3Bs
gXnPX2uu0UIRVCY6c65vyATopygBWV93+zXa5ddWWaWnyinC66ZetAy7iRBibBIggl40bLkS4zQC
iMXgojzfPda1rK/WzBsZVQMeW3Rm7RIM6asZo01s493oPS3ay9J644bLmomZejzhLNTEWv04sC9B
piJ7jJH/cLePrhcm0OmB0X9W6jHkE6xw0ZqeIAfucX+EB3jCnpFdnq0f7SuQeIjTwxVGJHhSog/Q
5P7ORbhcTcSSwfZBHOdDp/ejfqRBkI2eidKNORFEIZjKH/CmfKosGCfgkMnD0ugG2dPUEVrHWkXv
aPOGfYeN+HFWq7rmarYr8kJpzV1bdzcAh94G4FA3xafd72/xlce/Hyp/6xs2ag9sUdc3rqu7MwE1
6id9prM7oXib/b52xb9XfEO8z3jTcUHTuVveT7YNPqnxNuOe7RN3K/5QnPJj3JDL9QsRxnY996UG
9EjmiF0W1ZK1AhllluEIWJSHwOMUjwcA9PeFvnmov/9zeWz6ZqXr4p2HiK37ic98vXJBRbk7fv73
N3/xj39/+GV+UHwtfp2bN7lpbh5wlbvhE78l4FfAV3E8fsdB3C+/J/7BUeNvkyMovsnviy91cSMC
oQUH3myeDjcBRCsO5oontHF16nFyDnjK4kHNdHfFQ3X1Sh0ZHLlVpVKC6CfX/ePUHC+LdeUq4d4f
zZmdTZ4R5D9T1uF3GCgcPWoalyphIpMT891kej27Ac3giM4MALqfwY3C7IGNium1oith4g22Y0dp
LCyQx+E4hKshbvKpwUZGNdcV4alcAFygXa5HGHuZFxMy3eeSA/5JNOYOapSpZEgSVmDQIwlGB7tG
3yXGFAQmAywCgbGek7eZTbIJtiCGRPuSTTrItBWrmH41oYTpoJ2p0RTUekkjJfQM+CD8paYMfxwb
CNNOKVxeZuN9rAcsBasQLpMyC1DrVA5BTmZXZz3gGq31QofwQe7ASC/xHqH27vh75lIfHHssAFJG
ci07X25F+I8F7glCJPUUYeiIZbki//DQcqDM0IkwWqQs4QInnqKjI9i0euqJ/YEn90HfDMXe6Ooj
Sqk7a1ZnInm18w7bKZRXUFut1V8O5oxGY3wwaiQBVm2MinTmLiqNBwy8ntVffK0Qui9j8qamJi8Z
qGE3p905Rh0rtpmX2q3z4hikQRndfsVdPKnXI789dNeEsMyeM4wQp9pYG6o5D49TP+EgEZ+EvR5W
mnQwfwVHSHaL8DHlAS1H1PNY+fBUvTroTnur3qoIYxfrpxKeOMIooO+VoPIhmQdWIDO54gUaaO/1
+yA4/h3r+UfJkV/kTcLwiDqMbOoMktrxCbGQAFynv8X+DfMxMZRirL8WohUB9b+iodPH7qqPk/Io
1otl/kcre4Tz5vRNclW1Lktan72ktjvONXgCXQ7CjoAo/S6CPBKnj+MYBqeyABwZRtICdh4Ma4hC
/Di7zdOSGS/jiIVJCsUvcgTORuFsGY6AIR96x6qmXWHi/ZyjR+GkkVZPv55ew4zHka86iFwqXT4O
g5ZA6sf0Cx8Dz2CfiQPJc7htjoJ9kK+GQbLK/t5TZTYMBi2HfegIfs1jQlI9Xpg3mtH+orf7zgTX
EfuqCFOZyW1HkyTiDvfb0VIOk8NzLW+72x5Uz7tbmQ2CGJpUfCdHBBaSGh/15leKgLuraEzC7J6/
17HZ01NYgw/+PwdhWtxXyHIwpmsm7On512ZO8pjuF6PFdSq0Wx+cllF2DWY3bHHladfFu9fuGV23
OIzDN/m96GRrF9JBo95ZNRI4O104AR9B2eddRmh9fF8QXvcCYriQJ4t06dKMpy/7BRUWRbHZnUmL
h/sGHmZfQpdCx+KmvO4Jrmjm3qd4wjAqhjajPQHEiEXfMfp/BE/r76NVZsvZjEmvgRzEeS/SzQBB
CjIM8+5lERXDgp14FjNlv5O5QTrJ7MPOB8cjoACxY/fj1wHWsHC3kL9BvLZrWMQsPC+06BAP2KsB
fAQ9vjvvs1CC4Hu3BVGgGjXO5Ia+SbIGFtwQ0IMn8U83dFwQOLH2bjDS76y7HhMqoVCU5gnsoxmi
tsV+gTXbENmasqPanCgWWKtODgZwAv5ZQTfg2p2QWny5si6sMqin5LXr5bx10vA9zS9Y91Gs5ZRk
mEZ4QxE/MVwk5P1pvQlYM3DRTGJc9XbSbebf54BM+M6iRDG/Z8mQDKwGNJkWE5B5R9Buqo4OTZTP
qG960dd7+gg4s7v7IkXDnHQAe52XXrjKsj20y9KjlWP0QRHVQZQ21DQFHSsDDCgYYqn5/n1XKCDN
ZpWDhCOEICZ3qVgNF9RHjEc3/V1vCQmdKk5EBffXNDf0uA7kFI8cPXrNG7tz3x9P32uQ7X/v4z4J
xeQRaZDA4dcxiQ3iyZ37pS5j+ucNzTeqseecIQ2lZx+XyhdsN/1aIefBkW/ChBhygAJIBVDud+Yi
vnJgjCc0qgbnAFav+AP9NatszjNJUXeIrNZJlxUCv+8Th4VitYd4H9IWM0ZQae4XPO5cBdR+vdVw
sUZ6BZxPRgnafFyQ9ireG2Rg9sn+QBRulH+YnChAx1eTtu2B4xqY69VsWPXgvUGqoOsiaYZwRY45
AioIBbtOo7XYO48IClb3SJru2HubWBXLGw4rNtjo+dOu4ICOu/qbq3iok5tYF3OoUP1Ya5DjxcaD
BNiux3tazoWJxUjrHb/HGzkWOJyO1SdGLpRBY1g5FrZZUsgDq7X93xsK95PEYYwlzFfuvmNzjJFn
Q1FaM5MudRYJ5jCx+kE0NTKviEWIRflx9ZWbm+GKinLmqpJgUedawXonY7EEH1zlLkdD3BhN9ORI
tKBK9U8I8rq4fGbCDQeXnzK35NG0xxJV6QPZeNzDLhfUE1t7NGq3oR5f9QHe7Hv8PYwO3QOuEkD7
pdktzUFsfUj9fhkSfMOrSXxZxa5d6F2OLzPD1pVv3u4xcrvGVQpavoWKeVURvRB7+X9EndmSoky3
hq+ICGXmVGacZ8sTQq0qBCdQUeHq97Oqvx1/dHd1DZYiJJkr1zudB3w0W1eCo6/+dVEcOQWXoL2w
8W08JFD2LxgBtv7gu2wW2Aw78ckm6wnyDO6cCKjwm4AjzHJmEZR0oo9mX9z7m4QbB/uP8xq7oUe1
Sp97TVvxdC2ZfvfToAAAAVDJq65vP2dEbRHZ7HD1bh1kN30lHeZ/IcwdsKNnUjhE8CQqzSw7PpGY
SQdDnVYqVMSkZmRw2NVCb+ObOtWqBc/VmP00Xbd4ietwa6tFexvr53n1HNjEpsrxmJuTOj12JjzZ
rVqZLZ6JQ/M26aiLTnW4V4srxLwSDSzHnQ2f1VCym/GN3p1AU0un6TnYM7XpsEO5QaQuAp8KoN5O
MZ+c1Vg3lCuzWKvlyoZKxqTRsgp2aBBoJGo489ZeNpewJrx1VehuTW49FKQNR9WALTaozIkGdXE8
RVnW6j5Zz3iJ6uE1C693eGohEiplrjBRXCTd+ayg3GPfjfJI+Sp+sHXASqGUW6Jweoj3VJTdHDLG
XXUP6wMaPNoGGX0JlI8Bz+4xg3LAJP0Uo3b8aejx8CqOHcI+50vddk9oLipah7/IeNoBVB1IOl0J
YHPmsN8mXIkRgXKFeyG2x9oDYRO9M4TJBsmtmcH9MzbEPpFdBPGS/DtrXE6OXwyX5wJwY2CsVQJo
hAeeos7lzeJ0go0qU+IbbeklOc+t/mMKgDnUxtZBT7KRFqUJTK0pqDByjmqJc9H7B9KKgO54oazv
QUkMqNTc2YrhRQbdAM7KDE+4JRDTHCUm09j+BCULZHWbJaT81j9ciAnTwPICKHMFjdRn4KmhFb0g
Jg7hJvaR/6HSg25s7LHxwEfSVw73oNjC9QsKHEF0ELIbpPOK2F5rD/DqYWcVITHxyL+ZIF0dZlsL
AcTowTR94J0wquGuojQkXOsX/kI1w7RI/3gv069oWb0jPOiUAmNerzY8ptIacsnk+gqPWVjgm4XN
oe2bqHQ1T6V2ctwOC9nu1h0fgfkpzdBrB4wqBfUA1AYYB2SHMQcywaHOg3W8JsfB/LgVPsuVn0G3
gyBKcZQSNhd0MX0Wsu3j5KuG1+5xRPhA/STCAFXySiPW64VdFWSQgI/njndXA0KNcJTlSGn+CXQm
CIgChEi9IvZgwWssmCUBYHTl8a/Bg6mEoAVFC9iAxPqQUE9gSwxX/ECkFH+/yDj4B3TiZKD39New
oKrjJIuxirhoFNC2zoHgDKpADhfYXhK9cQW0avFJqXFsIjOUiQjJaDPX8dw9eggTnYP6q2E69Sss
G4pSmvH0bejhYtUGipa71Yr3qW0QOIk9Bj/kL/cImVDHbz5Vf7lRjguMLhseivyJv3py2Vn4Ingo
QpVxhit0OsWZjQoQMwzcG1REy/msC4qYjzpJKp5KOk4k+tSaAyOTcs3MSbYEZTAdaaSlF8p0D5mV
o7mfufmDmE4HO6wIyDre/c6wpgX6l+qxRSqPkp6V3ZxkJaaZBED6OGDQUGc9OG9fAlm+k1oATFfS
/kxuNui3MPOyGaHiG96miErZZAsAajK5g2UxRMEg4G2NyZaSg8b6asXNSOiWXFnhW9nhG4oVszH5
JhLD96Horf1OAokjrn2IB/fBNeaJbyshbNGkhMj7hzNmnIUtBP0/rAyZNScGvtPmtnus3j74o8C4
ZnhF3q0m5FfSLQS/xaWLVgxarbgcHIHkRpvGZYcmvGEYP6fdWXh3DZ9wongEJjL29P0rYC5uYdM7
kBzyqfA6yHd4BLGEM0HRAD8PEEsTTJhUvtA0aBV0Y5gvN18IHRr9TnGvw6WmhxMwGPCmL7gyjYvN
C5xWQD6QHJBSIB3YbEc3wMIJB5oZ9rPATD8AQXEviOMgOLrjYDzcbqGi4eECRCg3B8lznDh5NngP
iWwR9It02/XwAVfJY0Ck0NKgINDXWMnh4dqG+55wS2i19MUjRD4T0ttwixLPD2iOCI6SBYACACi9
+W8URR6XgrKPl5MhSat/Q9tkIIwXZ043SJoxTENsPsM2gGIXeMF+C0HPdIPxluNsuOyqm4Yf+mBm
8pG2jVzNDYMaoh2xtpwLZrGAjgwYAl9YHPCGcU/TjM8sLouYT9X+EEYVLyOEnOdgCw1w+1xgEBoJ
ZWc8DPZ70GbdHbbeFjdy+KLtIE0Eae74Y6UHN6ESFlcHZ4Ae5DsQ1xEDEAYHo1Ce9O0Pr/Fj1XE5
DmfcBhreiLkioqkSyRe8vjuE8QOj5MVXNIyI4jVDEysBesAhvkm8LU7Gv7FLxdZ7BnLaeRzDTPBc
4QqiOGFhk+8yzrldxw3y/WwkDAGoqfy50uvACWEqtB950874GvPbn6BxM2boED8ubpxr3PINYo4M
nqcNNvZU5Sg+dAPtkPMHwsFzcyiQHRuXgzrtRAsmQzkfFQuZcYTCVA7KwScYcjH/UZfeLnfwHwNy
qMig2spRc53k/R0XQgQSYpAcZRtg60LEETxViFDyvEIdug54huqvuKUpuRlutnKT/zEyNzJAxZEm
RIU2zFfkwGCxSJ4R36cpzejixhOSBaUJfST0w3qXdqK8POzPf3/+8TQhonEPX+UCyCEyCKQxhBsC
dFD5LOBukvspGIs4DprlH4WUOONQBlk5aPB7wdqeVfRW73JpagJ6gWyBQ3HD8O/ppUO0IoBgAoHJ
HXzn+9KsRfXC/9K4lSq+ZpqSc8FEAEsEZQjhddKfSrnLiev+m6f+sUs02qUfGCi35OzhEzv6x/FA
2wlMiKEPPBFhqYDicCSAcGyg0eNi3CNWZHKrYlrPM6owWPjjU8eRPfHvJzB3pwaaWakU/nFZaM3w
+vJYbFN8/Oo4Mnplf6Cew/uUZ0thtpq4oGCf6wsSj1k2/+gPEcop0a7/qC1yGoXyQzHBWQJQ5Y+c
C3nH8hM2SH8/F7VOSreFLYInkScnfocRcpDxyVmSM8WQ0OjdydmVdwX7mFfBnRkyCUsBI7r+O7Ny
HuU9/zu/b45VfoPvMkge/r8zIefiyZrCGYdm1OG5hV7P8sRXrNichU8swaLChXnN5Uw/5LuQdORn
PGYiZ+rfGW85fpyvIA5QisK94Z3weArWaNvwtDJdyWUE7OYPBpwkgEjsh0K79t8fgCwOsEv6tbAP
hMIAkQEHwJyXl9Mm96bcLAwpWIDkzvISNIJAvni6z3+8oD9GEJ/LvSXfYwo1eqSMEBrEy/2NPnhU
Mj6kJvlLRQVU5KHZSC48SAKvkvJRXo+Qpb+JAcqy3JeyjMrZ53pP5dyaOkgeWgUyx+UdWJ4+gpTK
Zwx3HwAUSPr+g5CeVrK4jRMFQAvoD4wPBHWH6OpirMYlkqeUY5DXE4LUvxe58xNI4b415tLzPQYf
Z48Tjjkab0wWZi7B33c41f/OmJyzfzQQMTEDBYOjUv29VVlA/r3hf3wVGf4m/4T5bQT27/GbBfke
XH/uGTqPqs+53vAzGB8Zs/4b9B6PydExtMgotRmSTzkCBh28F/44kcYEqVP/IbvgfwwI+Fxu+A83
KaebG0MGryzTCDr4bao9HoWrDP4qqQxSn5uM34AZynkpGPY8GwMb6gTnU6YC+Z8zyB+ZSsQrQ6YV
GdS8gicu9be/G++D7Q5W9ZwHOTY5CxfeJ6Uz7wLSB16h+K/vKXvl2y8OVuaKI6UuD+ENycFXPJxR
zUGLPT4OpG5Or1V6oC9+QpE7lJ/JW+R/JNXyNnD2YvGUznrryUIpnpRyx3N/wMeTz+Tjv8fJV9C9
BnKq/nsMp0Uu6z9y7L8VTBnLnSmn7OUpY1oRA7lxlLEMhH//WEP/jRWZblnb+RFx3/KR8SJThvzJ
RvZUxpDcDOK3J6O8cTGiYeL690LyGWPrv8dLkSnPakql878//17of1/bQ3PKZWGWlouJ6QBHKZ8z
iA8yZ///I1+cBZnVZPAJZ1AGHCGcXAoZmrh0/jdnyP+02vkO/MoILjZDQZ4T4x6eS+Y9GXT//uew
qftktpK58N8ryU9ltfn3lQy1v7fH7/57m/9WgL9bje+lQwmsl2enxKAyoD4gkFueDdN3fgJp508z
hmpjLJONDN7n4Hh2/cLGWSNW0kl78VNneGXH7exsfXblbmaFdbCnc4aAEzqhY6glWxfkuoOgB4KM
5oJlq8SuWrSBAgJGsZvWN1qi/QqB2IzKUYu2H8gbPBtmN3+Ns285xOTh7eGrb3ygddiuRx8yPx06
SL68SPX9/rZpyh18DaLCQf3uUAXP2XF/cJ6nh1vNjvOH7gNoGG94DPfcO8X30r3lMJ1ppYIwu8jE
90cIgwmGH8EdahH94eBoJCYBOjDYnJufOO7W9JJw9GOTUk5rIC6SDTiLgH5Y5fRWyUrxRr5OEaVN
8sJ/YN26Nz3N8cxrgPCz8NQ8VAXup2qDXuR4zeQaYaRqohVIVbyKU6CC+wyjNprpJavnKaxJdq7H
1RIOAcLaf95kmQsjryar55jA3D2vuk/gK3NcOQMUHMeDupO7jo0hqowp+eGhtcev9grybniE/3Rw
Y2QzgWTsNiLx/BfndcsJ64+HoKOz09JYGyD4ePRo0KG5t5kFSlFYnXF37OLcmzGISRMCO9wQb5aw
U/700Afhr6BbuOT4ObaFYcGdvywHROJOTrN2c9+04yOEr1+MNtr5UwlbeHxfxYumij61sdaiRep9
lbv08FhcJo9vOyLstZWwCZgxBIbarC8qsnD3vrq8eiaeeBYdKwmZoxv8jrs7W7qvT5JXkDwcsAS8
zmpYCOaePnRnD6hufHUNTqhnxM6imWXrZvr80iY2s6kWcmY7hyddD4j3Qb15H26HO23SgwM9/sAw
RJtSAQk60CIPEpOqr2lwo2LNsJtZ2ut2eDkgIoiaPSKFaq98Nfvb+DYvfygEKV9wDgbjNjoF0TLz
GkblPFMh1PNNQC2iDQXF+kA07VzBbNtJBTEuqD/sD0oK6OiInVO2Nk+wJRo6FhohB1/HgRp25xqB
3iY7TWhc5Sd+Za5J40tCNgYOgZTkVCGpH8gFojd0V/3bZ3r/rF43DI36LwTKEHMgddKHAEuCEFvO
CnN8xUq0nD2NuHhPYP+uszyy8FAH/8RUguADxWs73quM6zak5VuHJYSdd2D0j5UHofj6VaIdtFdI
CZsW2mg2Pbno5TUbMVlwT4MK6YP0zNEP37+OX82oBYKU8tDpSzvqnZQDdaf/mJPu9IYuTXZq1xiM
aoBqD71bUKgzWvddejwaQTXec2xS97+XnR9sNnU1MKzkZk0ya2K+Y/v8iZ+SFRqkCo4joY4PiBZh
nVHo8ak4nJmIIX7pSGHxOu28YjTYJ31EFsIdmmAxsYhsNIa1MVFfUZ1FF5oXxi1Ru/1aiSR+CbuN
7LvEqFeLnjas0qtXnoeaFjswF6ipu/0C8VS5Jw7ZhsihY1dUzbsot63gU0xPxT4NmvPsVQARnH31
20kHn8TOCmKA2V8fiUUCVAhVCDH9WydU31volaYl9kfaHNvyChk2xkkxjVSCNY6hHj7xJikSrMwH
q8+AnjzO95cdLZrjAE3FF6Y38bnTf+J8g4L0+fU0XCUwJtBNrCy5cD5w/YTDgh/nrFor+KPBfcLF
gZKiCgEPOiSsfWVjhWwGlW44iBOORXM4M/ygOzGH18FjZc31LYKYn/wWEVhigCDDd3n57RvSpg/d
pUvj7+N2nj38JB59NbwPHomzML6Ajbq6p/3ZXcFOUMn81T1+/YRoWh9jFoz4+Oq+dO/CTkKJbC3O
8gCJjjIwDuQrgQB+AVGgFYEW9Ihp1sMgd+/P1L1iG3F7uY+bWKfnTx1YwO0C+tFle3dChR4W74N6
wvKFxwNTE64CfCaaoFRfz6kK86xtXOPbARZvRaBsrbqj96IxoOru6+87G4yVxHgunZUsEmVc0Uds
p00anEuXB1l0XeAuQq4EkkkUWgkI2N7j7lBHoCb0p/sys0U+TXP8DCntPHxD+Kj67+l7qg8/4w4b
62dAKtXi89Ut4SucRVjemTqZfyarHKMqLQutDS3DGgma8W0pySsL73akp6PivmgehwsRTMTHF7Nj
tidTgF4+XiLqXwIcAhAkI5DR6CvAWEb58NE87BAwlrs/Y9RbNRYs+rRBcWjgAFDGNh6JqMfo3ymw
BlM1tDEPtW5kUrnP6XObzyu/nDAB2HhUbPL+mQZkhz44/lkX+MIN3V1XufuXhuw3kBivgpKCiSKm
xU2A9OyNZwcE/BxjvEcEEuzfvp6txOWlFABlD4fVjBhaa0X46IyvTRh2GOEA3nwXCMi5wqNiln+/
IOVXbmdwhmwF3kPoD2mkCARAiJhhHTTZbpZ7dWw/4i5y0hdVQ0AVAnevcmISsQjQIG6VFHSiZcV6
tUHuBpE/C96qd3v63benAW20kRI6F4/0jG6LAA7fQaJr/MxVkjcWo9y9CNLgAf5ePx4AIofA33Zl
9jG7fn0VS1IPqT+OjrAGnaH6DSBxXkP/pFFrEmHQM7OQVSw9NKQqWr8d6D5U2pWLh8RrBWBrXDzD
CEw5m710/A7M4D6yN7x7OpgwA9mhNnMKqg/dpwNhWSpVVRbCJyxxPzxgdRQ0ZCQJUbFBFrnSA2xu
A2y4PKIdnivtl19pQc47Ac6xHjwQwEw+HzvL7vTtvbB4wwqUlXIA2bEDU7TXwZIK0DT3uEu4RXRM
Vd18Y60eY4OFTKqE3vHcNwgX/ER8vI1VupU0LvGjP5FE4hrIFsYZaZyPQTUwEs0lJsgtwzN0I+SI
7meAVpndKOTT+A337hVC+SDHYakS8JTiAzkyn6PnfateI5i+6nPSNQfXx7gqQ4xulO7grLkFSfYG
PSkCBaqdTo8LUAboDN8A28O2Gexw86a6RyjJxoHXtQGiXPAk3H0QR2r9soyIoXl9q2BPZNOhqd6o
lBiIjnHu3x/H1vqBsNbYN034hCVNcms2b42xZQ5Px3lZ9y90zbj3lcWlXaQGxhF9HYPh2zx/rlIa
AYwKpw2K3L8+PIWT3o0/bOuzvgIA8Zga8LftqKkHrzq5kqhw9G9acnf25Qn8ytq80iVpe+UjbvVf
E4W2aQRpN6wgZMX2KWoxxu0MzffSOG3t9/LTmWTp6Oks63R+bNbGM2kggWMAVIf09PUEnJS/79/y
gZN/THhFmvqKHVpWpD5ntBa0jfr2IF/zF6SNj3TfMcPggciRxg7w8dEFIJROI33u2nZ1BDWLI1km
Fzi2MWeuihzjoNjL03NQGLOHOnXwwIaHle1Uc/NWF6db//4kQwVNAHu7d792YAQtb09G2/TTkNUR
VLgz+hezXzmjDMlfOwZEVYrt4xSp3cTJdnfUTWThGEENbFcMNHtZNduMnLj0tcSDpAZT09M1QGmb
Jmc8DHBuvfXzdvzIcG6PCnZwt9HxM+8489dx9qG8ddSBpL58+p/j7PTCK4X4+dS/23EF6kr1TJiE
g5B6nD4GJd29NME2UkEtkyYXdfF8bHh7/LRVqdY0K36pK/B9kmRs5AkgB1Z0PM5MciGxDC+26uW3
cUYliVzlMLv+PHX/wtGIDd9MB5vtVIesbRDtAmo9E0efWdns3YxBmDm282fOKlJNj9a+euxv6J9P
80+2S0/zXJ3euuHrmZxeyw4pGqWNZnXE4Wd4nVz7Z3uZvZbZnzuokWGClRzt+FwNHZZU3ko5bfVD
fZscNSjB/LZhLa+PTX1KXg/yJA+Px758bPJydXFGHM4N6QIZLS1yaWdevZaffGl2F1ln2HSnR2N2
oUGNBK+N390vbFnvNMm7CXei80h4Rc5cV59132uzwt7xQX9Kc1VOqzMu4OuXQ1MZPNrh+TZ+tRPO
7FNdZc7o1YyOPKBclNevIl/mj/2nnXA82eWXKgoWw9K0wdY4cKYc442HOSQOvlRxLKCuYi7T+Ve/
YBQ0gn2iJdCojD5ByYCvvAJtnRLkRvBqAka/2Niwq8Iz3vTu9IdPAetYeffss6eWWHTQu9GZnQAm
mt4VMQiINvz5i0+iiPA/uOiWq6H1w8ALlKyNOqCKDnNPcITK3yUEMyjpgGnu09xrPDfKqocvEgca
Zadgc7aikobYheEXdvQgzWM++TSjilYVBvZnr/lsr5I2gzc68bSsq718ldNGInsCl+o2egPRXMJu
xvHI0/BRo5PLfPj3l7nxOuAFnvfoaof3Ow/fl/eIv1kbHbVv5bbg2XkT/O1Q7xcDPnLLqEa/0ilx
FYfN8xPCKAfCFqe4s3XRLt4Nvg90AT2PcZ6o6XigRqZVeA/eLGD5uql3RjlVuwu7mOfc7KUcMYfw
OP8W6o+mYzN7rGEYvag0TCBfBzMfBZFE1zVAFB8SEUdpdcMP9tr9scyU8R0a2H2mOeQXpPgXliSr
qrwXv1UQdvToQmrKqBC4PtcUoW0b3d/rLgzqjw9fp9X8tzMpcjZqXJuDkg8Kcn26g/mnmaj5+saU
aMYXi8UjgNiAEWzGRkUc+9ZC2aEGv3w/WG6ObGbboV0kcGuAG7RJBVHlJGlDJFuIQVzhQ5sDO4/o
ggYilRG9EVeazqkDq5qIxuHVVVjzRLYEDf2PHIfkoq+XCURyGvVYkt3Fk422x2tEGtEBtBATVJJA
7zOrdJEEUHpymo5YHob36REK0RDJCttgdDX66pEHUprfe/aSsr/m2eiCzulKXMCidvC3sInV8GKD
cbvigdpXjhiZhVKQ0pmj9rBUagfKCCztsrsPuG1ySJ0obgj8wRnuKcXM3b1v87GK2cIYP1Dl+/YL
JpbhQGD2rA1GeOdvvF4h9StSSODyNmmsHlQzIZJxPPiGGquS7S6Q9VZH8TB982PCizBvR7Z367E2
tqoEz952H8z4ur371+fb+iIB9f5TTLDHjIliBUnbG0vo/04Paxpfhf7bgPmBVP4oyEUHlzzoLCqc
7SLjJ4Xzn8/14W3WsJshFJpyd35flqvXlAaEvWEhpiMwelLYQplxvq2Nc8h/0Z5jFqfM60hf2/vT
4bPNv7SlQh92e16mMx62uI0bHH5Ez3scvFePX2COgDESOgv27jeft0P3eocPnEujJHL2zwVtlvlj
pFi9aigA/6rCa9wav3/JnKIH82EmE0NX2Esd8C02nJnIL36ueq/4MbwpSWjkmpjhpU/7heFBFcea
iogGmZ8yPw+ucPcmn2U51OaYlLdyMvMdV7r40pfHibRo+sheioSNScVTcNNyvBA0vq+HYooIn8mN
E7+iI0RDoBk6Bz1scf1Y2H7d5xambk1SLtjsMb5900IvQEfpYqGYwkF2f/9T9K3O+Epyfm+Svqvt
m2UW4bDNW2FTmZKV1cOJju3l14tChnw6j+ew/tyLNbn7Lv1iQruA+iJWp2njHr9I0bJe7ot4Q+rk
yjPmOno03kR3mNc9/MZMDCu4cjcDZd3ttxp37m67Yc7GZ4pNUCvBea1JGknvRk7QiiH8BL6YQxsB
8QzriFq9GRxZC3rcAjgGZ/CZFuq63WZjm1Oxp6uxa8hwV2LcdDV4ZT0luU6VAjb4Z8adxIrzWTYv
V/t5iuMQQxs137xdodubPdcTNhkn75zkB7v3XLFpuCYveiaLzpTNWhenXfEwe8Zi5xhz0i6j0+zF
vgCnioQHaGtVofITk/hycB9s1KnC2vl32mHGkqgz1GpXXRl4JxIOjHVz86uMi4W9ZoP+vkJqbwb5
F6sjoTe33wfYyPKCpn5qJJ3FRZYh65Ciaz/goEG7y8aIy3CxZIeNMmeBhaxEPZInz7X1oNvBnG7M
c5g0eQ+jcpmsKWD39kcM85nJoy6gLHuiWB8TNkcTx3SLcQ1KMCvhEFRiOKQDmyzxC+p8P7oe7lGN
VxH3gQfZ1Ut/MUxkaT7+QEFW+jZtBLQ4PX0EUgZW1gYaTDNqhmD57q1oXSBTMGKBuUS88OjLroLo
SmQyZ6DwNKQR9Ke2xY8XGkU6xOA5QCEUbG9MxKTo0OeFzAp0Qkp3pE7a3kYARFY9MKQuv0PrA6H8
Zdjd45W4aQ/ZDkgx0Wdl2CTvSO9jG0OLaZ/Nz0MnbvZ3NJxPQbdnwFjeZ6gH2C+j0iCdFeiMGKrx
O4F3ACLkGj3QOpMFwVxDs/YLCOMjzBZ7g+V8eurxxu/eFs9AvxP2bz6qC1QNOYwKxVs2QTM+PIIB
UgJ8LavIZOdEi2LeSdoBDiicI4EEql9p6wOwJ+/EHJ7jE8DxY/QhrAIoMG7cOXqQMeoCnzIe5r0a
imAVx4op/ULvgrA90PuQuof/dJ8VNqDmzPaPdHCFp3GPH9NinMZl0MZaHzpv/+i9+hrGhfStN3hO
9dsIba5bRXpiBcpedNQnELpTqPMeEBLYSGRQg+Kch0tpD9afKJT7XYLmZ6fhz88N7jamMBG7agTM
XXA/VtUZDEHcItpYwKF/BmAar6cF0KY+kDUoNRG50p/tP/ESaId0FJ4hujH0iA1S02NMT/ouowLY
ZUazmgXlWxdNBhKUJYqDfTa+7NWkBHKC2TIwh9gtBtdhDT/oNGMTBC31NEM9HhM64d6w0MGLyzuO
qT/cDP9lOmDhYU26BiIDBcNKCjsAgx/2vww5rZ+hXidb5TDTfd03Im1tBaZbb8W3AA+NPsYgsMiO
Y2AheAicij45luBx5IsgHgeMoJkQAFXi2GME2dSMuTFnygjr+iHU6vznRWcMDOnVV2M2s/ixgT34
+Y4Ue58qkIwUZ9SN/kYeJKPK39aIYCBaUYfUSb7CRN4a3IhXDKs+fUaO7O6ZI3rx5FITKowWTiGV
LMN8Gu86UNsLKxtJFSGVAVeH/MJJLIcPeoLnBvOF4ubDbJiH1qzstzPg8dF5Azr6bUKssqLMNydq
DH8OFh42HdyCr/5EnX/6zygddL5xWKI07TXfZV/MjvCmi0h+4LM7RgCduTNE99NHeZdA6UdD8UJX
UW0QeeDQ5H/wXiHsaA+uhqs2VNGT9yIsMo27aaivPspSg4bGIiDmVg9ZMh+9oumbjem9GtoosGZ/
7eURotqWnd/bp3tdjpiTqXkhrbI/VTK/ee0KbYAPMkVs8UxYfLXbGGt72+jn5bejBBloQ3Uoq6mB
5ttkw6Fg/EHZ9CB3kCFIOUUfjTvuPjyNJYa7xCuy6V/fERMv/XybtISI2Q+IYN0s+Mpm3uS6c4eB
HMC0Zcea4zATsOslJ6iQRACTZFfCUiNEVyNkG102Tz3akzcqaDbzB2vTQJO7rLAramT704xyHZiH
m6EzVUCi0UI3SHMN3a9ufeItyA9meTYxCsFX4Qoq0KPtpcF1uPlp32FygWKCBwg86XPUfqejzpQi
k+71+edjSABkRZv14yonXztBEPXgnNNVhqaMSJLXskgYv/actQUnqC9mabRmB1jbLj8otDFuxrQZ
6A9NWsLaB1kTFC/qLOshqRAeFjrBaVRj7mEETzBbfH++MrKkAH394w8aB4ScN3bcHsLiIeZr/guh
PdZy+CJgXMvaMZ0+Q8HRibb3DwhnYNEj96IgRxIP+iyINYFtpOo9RrSn+hgPENxJbUTo3oQkv0go
wW9YhscJrd+4HJnolFqEDPfw84MNwtdtx+xHYps5fKCJ7ywQmPrGj/Z12pULfagP81lniWkiKfMO
7EeWecE584EeGxjB4oz9IqWKPSPmmBR87zUs/S7GIOFL0rZm2JX52uYY61u2McANFE20ly8oqzN0
b4bWWx3DFHLWKzr/WPjm4YwdbRxsBV9kkBnxnSJtdv2uttj2ro5fxQKSJtG3c/YZ9cO1AA049cNL
cBmAA2ZyE0uWfe8ydgibcSZ4QEUW5c/0M3QmDVMtIgi/GAzNHcr9rz670uD8LU5PmAN4jxh4NalZ
N/QpvTjcbQA3Rg84MjPKN32X/pYTPP9uwwIPyfdQjW/xOcJFmFg4tg3ki4R4GcnyDohGiYWFu099
eOk36Mo75ByBZpwX5/jxS6lCPYlNRelRRD1WrwFUQoSLhztmzTgOrou4+sVhNNZiSEEbAoGmjZ8m
5L5PUPgOzb0ZgSEQombTx6yT0+6zgTBt906z8YOsn7xPh5C9h7LGIy6fPkJlXUNJx659XMM9w8yA
pliCuyLt6zuAPohXBhvZrXTJ5f2o7rvGzwkie4HI+89JHB9VMBH4u9/gAm8Ww8xNoVBA/phTy6WE
BAta8AaGMXs4uJ2pUysfGO5DhbfVZ+x9ugYbTf+KlRabmfFvpLK1WL8JysSNNq6TOrGH0OG4Etws
QmwCFP/zQuHkk9qyrqfYlds+r659c94+dPOEqwPWWZy8qduBPILBEUzVD2gg6HDlKuDv2wYy5DJf
1rsCgN8SRQn8/SYT42ywKO2AKxUXBbiJXR3UcYLg2UKzgaEmpBP89qksKVqVt7h415QGF+Ro1aye
1j8xU/bpB1AtLfzunuWDxgmp7BBbdPod4u9LaLRGo56d7juobsENUewndBzydJlckAyIjd4dnkAn
1Lh4Wu+RutwN2Tr9veOs3KdcB01iL41OR92R6mWlZL2TSyPTjEVSCSsUBMNdu2cee0LnJKqR6ewx
zufouN97E/GOW+ILvaE0v/10fjWLJYEmk3h45WbP3KOZO3KSdsjnKAdnQGCPX3UJAYHQPVxqRhbk
yZ+z6h87FDrxeAxWe3F7PwvklMxFhHCuCDyv2Rcz2Dag7jll6Q+V9JNNO3etJSZ+BAVpjjDrOfW0
YtnbtrRpLdYhr7Jh3TyocGwfxPSEnRODiCXE6ikdWRPhVXx+wSgy97lTg06sjXDhVkh+RLlAxMCZ
bgv0pprwD9dJvSNuJ0De31d1dNaAPAeXv9CjisZmjGpi+HqxR4j4iMX5Ewb2W5lIf4u2ZSDRFseF
Pr2x1txWDhaULt1Qkoia8LJCgXS8R2z2zI9/HijRZXXzeSgGbYPzgO9djF4BxeYZ6p1dVkSp078a
7gPj2Ne0AFrs5OMUgwgoMVB/8bfUIHDRylZ9ndxybO3tGperxxKUmPJJwcWoDq9jrK2grV8SB/X0
TKIbKdug4nzpv9UKN39lwEza/UrdR9I9XF9wKuqTh125Z39pezQQETrBZ0I072UBvn3c4B2xem/z
hs1OSozP3T3jLw9icyBwDCRrChf8OEGe1CUskkZETWSi2LJjzoiuErdyNCodekoyKB5D9QelBIHP
Wf8J0nWOO7v3ipHOfu+N0uL7xhiJuADMPjQDp2pIxwrSmkmd31181gjb2jXYROtd+A671Xf182IB
21uqd18gP7C9TgthGAfHXeeUXFYNjRH6hSwfSFMGpyo0l0xhzvwWoRAtN/KAJsGNK01ubOESYHWJ
DMb7Np2YE8g55AlGbOXwRiGcnm3Dyk6eA406AdnNjZy1j/jH8/a52MTsrZjdjauXxTX7H9c5sOmg
7zpu569DPlN3Wu5zHYwo2yKltQIwtw0mr8cxgixQ+CN6DTYD3DXGiCxT9gsL9th7hGmjfJnG/FtY
BMeb4yxESRN9It1zUMfegDkdsckgfBCPlMfijDfFOTzN8Z7woOIYOdbz0RlqEKrwQUaUeDur4i7z
LAFcaJ1iIzH4omLvg3MF5vqVfzwmJ3bs2zemPHS5VM/4/cBlWuibgapS359018789xF/djHnqA4p
kCPLAJUYJRXY8sU/8Tjy0EBhbyvziWrUc3YO2h+U10bPxrKH+mT5oA+HhGKh7CqKn2vSMK6gFSy6
bGKYL7Fh416+uzpRUhgVk7kBkZlYFarDT3glk5U4uZd/pZh8Bacf5G+3k58ln/ULpjLsWpiL2B6x
F049zQ7sTJyNU7TMCHntXomd1kcWLIKhUSKh/bP0uIZhPCzGHXkm6uka6xiSSMlEwbaaW6nqPTjx
mCVhILhs18/9c13ureVnas/z2Nl1Z/ZCG77AjoTVlZ0DKDcGOxJ6qd+6St7gHfkqRY4J9nj50sye
DjmM9q/q0U2G6nXsRPY9Kn4L5KPsCc77BqdMxjKz4feLs6C6J2ZpXI7BlBERAUmPtfBF3Q2/sOst
uRCGf11lsY6gcn/dmwRKknlJAOdz9Bm95x0wrt6r7IPhCrKr+DfDbzoTwnMTkNgntS03ClT900Jp
hyeMOW44GrDrqeroirpnXX9xrWp6V+IUayMhlAq9x3Vcl/dezZaKPvHby5rgZpP6HpzhIRy9juaa
YpXj1wRePn+tbRfIktirzDv3PzOjhXrlsghwnXNYQkNlpdcxaby4sp29w3Gkj40tYyinVU37i4Yh
eSF4RlJf9qxtMwbdwGOomN6fo6wIi+fkfiOhDPU0uydOG6V11wqywjNrPzzB6KQ/WQdwVS6vKC/C
MgWb2DXq3FZHXSOpcQZATVb2DiwfBkw1aDEQyrBQS7+daY2n1rv3mfINCqxX3/zi11lkiq7PabFV
eo+Yq/ZOA5MbIziuKvCB3qTe5IR88rXl3f2SOX9llO7z/4g6ry1V0XYLX5FjqKjoKRnMOZw4zFkR
A+LV72daq//dlHatKssAX3jDDChG+GV5SHIltvuRXELtOziNj7+He4ayIC44vWxxcrOPbRohLnGt
pL5/bv3YGkZbM4VmhrzT5t0kRzlMVfLvxdiQ3pweBQeE3B7e0y3v5G5dXfMWi9NdE8FbaeM45O1+
Hosm1Fu8R2svt5cjG8D6bps2EAqPJyPrYZIfr06+0QKhsOX8o7bLddsNToNj3RgpxSdX+kCZU5E+
WVBfrl9wIyEAeG7QMW3WGoB0EOl8INdPbS7eqEdFJDWurY0OnF9jepeyzqFdlWj9u0vcvZscJmkV
h2u6C/V3d4cOx5o3A0ziMK1Fl04tw5YTYNz2iIIO+znhEWKM6MiT2x2sFHfOc89F/PhFfZbSIfJR
g++2ssomhQQVZFig+hid67jklLy0X3AZ6XDWj4snwSHyVBiqPof5MOuA+KW2DlAGfWDazE41fDJ2
ccwNCqgVnMJV7OKCRN0HtXgPxQj2OSyb8pNqv9gvN4/YvlKLqF+DbMIW4uyapXAe7mafcVzHA3iU
a366uDm5uUXWYY47uHY0suatWQEo+XYP+M+S+Lt8wNZusDPsMoUHAtbefABChe/yU9w4TJCW2CUg
C+cSkVVIppuM9RKg5vBBsZmkyK9Od2l37mj9YDPZqYhqHu1nvdY7l/0ETDhQzaMPdOx+H76QfGMU
nAjIO4R3D/T0xoVlKLZnPN3jt/HBpcQzAgjQ5z67UFQY337S5JmfjJlUSZ3ICog+npXbdAXa8IZ8
tIH2EjgOpL9aEE6jNLViMRuxnK6nafg2o0oa3Df7IvixAO3F8vjhv3EHJDc5emXw8GhgRLGU39Hv
RgqfvWJJxH1yj5Arim7+w9od8v199sHuYW+h6k1gwMMA0w3zvOEWwlPYaL/Du003inIQ8CgbBj7t
3XYefUhWrz5r+fllgWqwb6wTEBefnaI0XSndG0tI4EFueW+ZXsk9dGvUsuMgH6YOChVBEjyDm49Z
AqoiXCMkT8puHKDfiLvsyzNpKkQ3BBpuk+K0Or3iE0utijh/z56AfxBUysuMfYcTncK4BzMmM5sy
en4u15KCPqIN9xnbTYkAgo44xBSYrE5t+Q3NJSiBj1VZ7Cfo/u/pUNCTridErbBr+Qc4HEqDJVcK
sFhjNa+cvG5C8OLw2qfNZ/le0nYEZUvdTFusaeXXLMZVVMVeAIisomFLspwyPdV5qNr9cgejECoH
5Q5yJkQUeNHX48hcACE69t4LthFKuLCpv371PkljXjvhLyklk1Z98MjrovMwQ1D4XrRVb7wL9UQ7
imYIS+mGnPCzKGyyUF2yg3XuPVvv1o0MJrUE9WFoWxlKNcG9c5pWJ5XGvndPgNMUmcjw31HBaTDz
0auA0XV30ikbcWJdGW5uxar5cu29tqRXk3kArxF42HmJfXMuyABihuUUPUCV6EvW/D0IRj9fJ7+u
p1T+zna+HjelRBgjB3hsZpSl60gANk3n2gS915ZmoQqBCRC2e4DwIcVmhN6CnGc6uQBHP+BttJmd
I83Pb0eKQnNez3ABDLEoUgxsptQtmBHdazPXYBevE2M4jxe4o9SpUpaheuffKDvM2/sWFT7faN4a
bBnbB7pAjwZyL71SPQt+HbZcMHmvgKAg+JNhTnRpleinlfx9I4b0Uws+03zLDJ+eBLSkgtR7jc/D
fffSR6EG1hT7KZocBIrdy7owylOqq0r4KIcsZj2rEy0c1vc1goB01BBK+thF0qe3XYTEQHKF9PfA
GN0Hu51zK9llALR4rFOF3Mx5kiG2KOCXCTMWpwmyZTbtbFTKsnpp/AhzXcBYr8GnZtMRurG3EiS9
QnYVmo8vlgkjNGOJsdAePw/NTjx8LK9Dxk+Cv8macuCZ/GjPycc788n4xsDaWBjvtll2TkK0O7tK
mL0jOps5NAKAGRbrVDtWc4RhPfI+u0KecO/kUfXFEyTXj8HGlQaFfJiMCIPY+R6NdIISAd3qckQE
UeqUkQxtEfhgWfS5IRSyOW5zm1NhW3z6uQ0hyI4ln1+XWwai+DRcMFn5uT2x5GLe8FwD0Kq1yxTH
akFK5ZjKFmY/FJIGJIHGvQvz+UFV9m2XNnfCnqfo4YXB6eyyBmQn51vzdvtQWV2OqBugOzrU1/Z+
dQnKQZEG69NGrrrELkqsvrjgMkJjAI8vmkiQAyFh82PKZptjahUX1+lzrZYWlWTedkEugBWMW5rv
sk/H6nVsld2DYR8GWBTkJ58IY8RQL1Rc0PC6wb1dxBeq94fIoKGbNS7D8sErDM6dx4iXO3dw1KKN
PqB/yaemSU0HHMkLI8pN5mgJfN1nzU8G8w9KqYjEHr0UnBzVJd5OlcqtXQ3zU8oTZ6y3XlYRR1pw
+xF3BrZUYAcyklgSTIArNNC9iwHakVbHvBrc5745OuyoOuZpX6aAWcuwegLm0/ODoMm+Xvi6QCWO
wcfnF6xcachdjlp5WPz3B2itAG59zvLIIPplTkRp1z6BbznkXRbqfGpTN8inWjWJfVWAqSJT4hl7
774LMpytgOVSsQRxcLZ3DZbSY84FsggwEdkl1tQYErRhs6CybKGpAlJ2+HlTqETPpU9+TbGHNmBu
zBp9GZLqt15OxakAmu5UoVB2CGyx0qzLUasYmq1y60STodYjGkCYt+Snt5+r9s27p+GeovjhZqNs
khw8iixVr/CwkbDiSboxKIi3S8z6QkF0dWYEmgztSofrT7kF5xU0NW24DpfmnLWZaKONL8r202XQ
X8d7EHhUkhnjsBao2dEoJTV64M+IggyUF+pdytBIzEoD6AW0VBCtNLTn56jmUForuknBxhPj4N9K
Dj/mbOL5OAfUB0UcxQ37UQ3nz+gDvi0Jv8egnDXzxX7lCoyhE2MQb3rXLLgdepekeyg2PteocHMf
nPngE0lzKnPYS67D4wbFRaC7VFTkFjvcowslX7+zz2prn7uSt5X0v0z6WORtkJQwFCQUh8kl5JxF
5mAPb7B7M8oKNlbUYY1thECmgOp1wT50bpjM572Pa/oGL3wKSXZCBmhpciGLftLs8QsR3/qZR+jp
YdzFI+GVhQcbsI57HhPlRS9vF14Qwnrzc95+VOoX2yCeXIDizQK9ob13W32g1WAg7iLt1EgN61ZG
ogmzZfeSWruXfUIUEb4HqQzAIfr7pv2OWHXI0KGwEcr9VJYZy3biPsg7Hs6qY9qdyo9t+rVR6t7U
7M6KQpI7fkf8acAfGzNzeJmU3bmnYEZHCbEzLnwSbIhiOyY9t0OzRu8NkgbmSQlDAl7BhrrFZXPZ
fLH+IXr81nn3/m1Ik6t+b35p6BXqj81lVggeKOQfXLWWjeAUmcsrAhLZkLoKNV2kI+TlSc988glr
HouhtPDF0sNr5MerA+ACc06c1b9DlDcR3SQv/0Ci5TCSsECRJh5dJsdslPhzWJdstmrw4hmRG1D8
DPAipu8yoRv9bYhMS5XYGtDoohsuNuCP9QczTYIYutdv7j7sK/hq5QCFHX5SQGQa2MPv0KnWjagZ
eUKLWUt+heO9Xe4BEODQ9ZgHnBa/xO9rXJdDk0dMdYWelj+mPGZTqODCAPBGio09QBJs/E5/W7OR
LYLnWHXMVg4twCLJCUUiWoj0KJZL9Y//RLX1xJTU67rPuZT7rM3bWq1KDswVl9oZx5fsDti4Q9zp
ACfh2d+8il7r75XYi2m25rjHADimCyLNb7NXa1VDfVZW2rB34fd6KWROm5uLvZmHHwuJ+enVapyt
FXkXB7jjcNNrRa1hVHClNErERZldJGAAYdwTZNGQEsUzW0pCGagG/aizv9aPyYeZjHkrqlpugQn2
d1ZS4iKGbWvfo76E9CJC0siJgVyH8BvbLCZMXZBAxOK/QMu+DQi3iM1p7di09TmkAP2nK32BUXF2
0Zd2AAI4Etm7EOnROeGxZXtfr4A73wc6Lp2fiBnZ5j2U0CMCTOgN35nnt/ASPrCiwUSF47UyZ+Ys
XWUr9WJP4TdCbq95aLyjJ3PrVrOIiH0mmMKCbeyicnZfUTQBDhzNvfyaLNCbewSwT7jsjXJz1zg0
iu2Cn64KKPG97Xx4dwgQ0CZ+ONnqY9N2Y7igs+jWupmXlzTyvbFvvU1nT7u7O0eb8Ng6tyj31fy/
AwFEHp+QplCaIv3XkaMvX3G+LZrK2J5RKKhQZXjSipb9mbzRWK5/c3s+/QTc6jviGjJZ7O5/nFjS
FAY7LWinxBC7O0Y3cSXNzgVjRbs1tAKWfZPjwoqpVbOySkZvN0FW7g3wHtQvXC0OmgDQAVKnhqhk
aZVnOY0Xec/05Xt4Hc377KrnEeAPr9pGAbpm1bqX8L29ILt5bO0651aKDBaJC0uybpn3gcarWfRw
Ct2Xl3oJuIQyi/IpNPxPBGfkt96ZVDtMu9Ci1x7smlSMkBujTxYc/PO44ujUZG3z9xFrbrysuUbP
6OU7WafQogXk6MZyzWvosgCEst+kGbD9uhLK3PfynkaK+bvV/OdCY0eyoKeBPqexrfl03vi8JkqU
BjJ8D5rp0ZvNA34Co57T940uDUbRTOYLKY/TyUx/n4bx5t2dL+rXGja6Z7d9YCg1D3Sbexp4KpdF
X3+/lTpg2f3/I98nqOLfMhVAzmhJVaEUFvEjtFFvxLGshtR/1dmUnNXqwjSnAh2emu86a0Dz1ATO
AuBFVGsJAQEYrrNZsWbq/m4vZXYwQIJls/HHDcwfYmu64L+5tUgs7lklsJvDLiLvEQBzxVPeJCqE
pDzsrMT73Myo6BH+NDTJHyH+FNSfeB7OEw+VwOXfGqCIcPscUcO2EefmCTUXpL2qCwCZg6IqjwcF
EDG6ECUtRFdWwMzjFe/UNyv1Yz7ct+IRnSUcrqqMRKRGG1qDofv5SJvCWIPl+0Fmkfpp+PI0c5jM
towadEh88U+CUd9pP79P7hOuCZqMqF1yIbgglIHYQtk+E0pFslV4ji/+oal9VLvoO6CWAqKT5Qwk
QJ07oPjsnqikuRJmomYUsJcO5fMgir+Y02AD6E78t1PpWsBMZ1Hm8v2WcS3pCDZxmM1fsujg82hO
+Wo0pmPAVo3MG4+tMWs1XyzhOrSZ6ZIWlrcNnvfu3/YnWI1I7jQQ2XgLuMhVEQfSTSJBFXh5COa4
70m5T6OSbzz9gOop7ddr40vR14dKcQ4LK6Rp2uew5O8WJfLiGG7bCyv4XStPrt4AblLpfpAKqvW1
k+sR0uK4/3R/pFqBWIfI5lX091EQeWG8UCWVlXSAIMW5hiQW0FIHyYDyL0guKZBIOEK/BYQMrO1B
0+3hovZJQkz4zc/1F8RQqJTIigp9QB5Z5iChJENH/IC/LqC7fg+YGIQLNEstwTVG6zU9CYC8gEyd
vV/G0rQW/OTc+eVsgnLKjFiCSqZ1bnPNIq5kV4oiFH2Af9HIoEwMb7hDVZCfcYVd+qHf+iH6jrFK
5IkoegG6AhU6A0FYWJ5mBn1TDBfVy0v9mqfYiETv72teUtaQYROZcsMlmRYfX8DUydNZBem3F121
rZAnA/YC0gqhUKDE7QqZejuhXKQ6WTNrHnCeoHV6j74hpJH6qW40Tjg9Go0XxnhnbC9IK8EtrIHf
0Ae+rnXMtzp2CCCOanzw6+DLGix5LhppxuSudLAwOQ6c4+A4uI+kC3WhLVrr5/r3Y1jpflfwN0/U
Uw6iK4GM+PtiNMCpxplWt1LE011DDZ3873giEH4aaai9YQ/eXZPNHdsE9VH3MC6xve4Um/lWsYn9
9eDbrw7jCayXiKtP52DydxxGRht6Q/EnAUZnrtI12vvGK3pEujf6uxEWHsAoG3MT0YNkgt/uZJ40
TrSMd06lWWk+eaKjRFboGWLxXplBgEgwxoViNR/madiCdtSf/d0O23zFyVMqMvoqDNUCcEu1AMRu
sSlD3CfeYPHqtM3tgaAl0gbmAyEciAdBV6ogZMLuZ1ohoL2ujAEITQa3QigZfUhoSqGTjp9P2r+B
3wU7AvCeeKufjneYXpDhRAA3g+cmGSY+RS3/vbnTRCXZA5ibWVv8hRq7+ntQwET61gNq4+XoGXrX
DqRKQGwFJ+lAT0ISiu4XEbl8lBQ4Kzo/BchTeiBwPfq5jA8g63s4jMRt9I9D0B581QBIdVRf5g/R
lKbg07pQSWjt6H3K1yrG46q2ikPQwCwyOlJ3vkd76IlIIuQtSNKrIvdXPPfA3pUxL5aEVDE6sRaG
EnGRGgzgJHSTqN0SEy/bs/q66jJZwYVolrMOvOxSk/pyU4o4GkAaRndA85x3MKrXSeKxwAAFxG3D
x6l4AJFPQHZyChJ+5jyEDP7iwPDTKqX1QOJd9Er83O+sHILXw3q16HpT9bjCaa1YJ2pkxNl1KKP0
MoKaB7uAYjJeWyF01E+IBGMjpujXxEt1EPObq/fs/4n2pUMZDwkyCUXdU5+4JqNbkuBpTIiEO0P4
e85DXTZiMX5PwTucRxS4YJ0zBLnFSB9S/ebNXWUS9POEOjuSU9JaQi3AktFXAckDKKVh2pPblNRj
rsrCVhLmiMnDAOXRnl4pQcM9N1AeJEUduSoBnQooLrBdyETo2tbGgcUkWRQeAC5vkaxJKkGPGb65
/D1PpD8G0FJmy26+24YjJzR9OH3EGmptCYZJV6eI39Wjp5fQu8matJI5ODHkiAgTdi+uiPjHFYsZ
6om+zlLNWyroIFT4uguiQOfQoQ5McEgs8KYb9+Sm7xSeobLhUhDyClBEEaTu/KUKf+kAQsLknuqa
128SK3buHVrftsS4dRRcCgGGBGtjNoraQPY4sorZ4k8ULRYUDAgGXyQrGa1yRbkKPyR7TWeQEO5C
clD2532lDoItxgQKxZBQ7peUEdlzkMAgGg8xlaAPA0+ijA/p+ZVAQsmZcjIicFp57C14WMli6eFD
g/E4zxzIVXCmjd/V2hGVaS/akz4qqMv91K3QtSRi+yD3gASKJFvayiGp+tg0KOTfxLbUhbpgtSEV
/1LCmksW6D5pelQQ9k6Cv0hDSaOif91e3rebG+IV4ZRxgZeP05dMoARMQNGZjlsDwGpkNk+NeEt3
4d8drisGH3AXUoZu09mmzF3ju3LzHe1QWd+FhLMB7pvcSJXQN3D0v2w9D+6rrw/EAv35vFfzix5k
Xy5TkUv2l+zlMVOUj7ifmx7Q3riQJ95+GaEk7XFZ7SiPvHCJMufLoCAWdVCiJFFTZKSISCn2n8GW
xH/+4qRVZ8wAY2oroFXCebRuGBUNj+7wHOGu1o/t/na7VRpbc8qdXzCi8aHEd7vdW3hYxRYeVmP2
XwJuSrBWz2gZPaywOmBDeV6gEdznInScOaCaTBQ+R0N7iylTd29t2es4MKuMWtOxLNdWKxL9zbzR
WTUarQWUYGsxHBJ0T00e0ZrKhUCvBvPf9nf4qal8sUSZx1oWmGft9mBn+avNJuwNwgG/HCiGXy71
005jPNWlQ1v3d4Pqjij90RrS/+eTJ0BJzxGZ8+8N8RiDgJ0aJzm4Avq/s0kHyaPuYeN+xuvzIjAN
JMWHvJxsEVHtA4ytNXuJUxuWdoLDq9gilStFpVRLCLzJjH9lFhUiNjXiaHBKc6e399BkYvzXT3Lj
XI8uFjKRANQgGHycyYc72oMM8+WyjTikZgLdMUvVkR1pymDAHodcygNwK4xxygj0hegG/ZUShpA9
7AXGedHe6vKfpPYAmDp52BNzwE3AA9gRDUegdX0CaML830Rd6BpKkUjKTYg4zvSBlhjQ3cV+uFkj
+lrjTMMyZNPusX0Hqj1ef6JhMiKVDemCgWxFC14Zh1HJAT4WSZi6KodRcmVFP3ZyaDdi8M46/0S4
bQ94d/lt5NkJdMPOErA5q23slQPdjIDlYXhwK2D5aUshYCjRXMVUsqOSkCJaUJz1m/8h76cM+1su
VA3a0YpWTqMyROlXNfrajP23TzOd4igSqUwd1RaevzIjAIf/HWXYQWU3YS8MrvVS2FMZy+xVHcDx
v+Sz5u7IhMiLatSbIEPD8yEuxtIaeS3Ki6dfuqkwWcnPzlVlEeU9mfOx2XV1r02NMcMepTMzhPpZ
j3PKSSFhfOuggLhRoAr4UME7KEOtQuXs1uSZ8Bv35lOkwyC6YPYXpMMHksMvwKJGwPN65z7IN/ql
iA+dAMFpeU2HpF8fywT9iDJRE8E0NG9lpffpF0kRIBvAH/VlQZn6twjyAW9R+9XFfXfAEiLognfc
qxt7hsMW1nv1wESi2chOZ3CkLRoiqD8i2RdN2oOB3+tgGRj2GLeg+tiQtTlLMYvxRDVSqQDQ5vA8
LcDPRdNoz5NA5QnjdX4Rd65r6IsMR6FIDIIqgyGbhKWtHCwr22p0AmwMMBlZspSCKrPlV0JVWCSL
KkllofrmmTxDHOqmqSqVSJDfdrt9j5aqPBY0pQYhawqVQWpKVBzpQFlsFi1+wkRvt3nUkm95CJ9l
M138cn6n0Y/sVms6HTfGrlZ5SP1sIqvEpRy9OvwyWVUxteRqEeailSh5asZXGSAUnZn37l+ZQrta
Va0ShioQAj0D9dTf1mN0S21Vv18rba7xFpPmmapCq7vTWVH8pqDw8xVkte5SeEwDZiZHtCB+OAbG
aGcv0pDFlGtkDfdWv9/fdvvdmtPt96P+ImrxCVjI33ZnqvoC1U9sDDvaR6mLQO/QUsrHz3GFFSpT
Zf7dXlw8XUStb8bP4IV8niQHpgydRRY5FYULLRV2VIefB18f5Bw7IPDcX7WQDI6fzT1wKdzKqOvE
Aa2aOJAMl2ZsuaXtueR08t8BakLnSY5udEp/+m8Fy9DAk7qo1iwNB13aAmBpxd+64Mp0kftEOU1q
+3+HEtwuMY62MM7E3mJx1DaoY6qdlAZ6b99TGUbVnWnEuaR/14MD98uegeADysbvkMXmQBJYoj0t
QeGSD6qTznWYR6RZS6YOiaRyg3NLKAUzkVoCdYISwg9gco6Csjskay5JnJPZE06zQJMfYhyNltNv
y4gpt4O8QXpJFqKAYbgtGbeW12Qx5QxE8pZiceYC/VXy0T/v5Xr/rt5vnoGX5pAco/TwkBL6kZch
BUFZFnH5pRsGzgiBu+AEf8eNoc6SAoMLpAdRFqLCQ8kzqlam7Uw1MsXKGgDLZYErgOg25x+2KNM0
c6+b3NGHDY3Jm0rk8xYrI4EE6RzZXjJU3rdz9nD57suzLwdrBixbFx6S3HDrA+QAM5KteUvpQm9q
BLb7t2+Bkf3pgiqBVO1E9ZIdksWZ9ft7bXsIfLGlFy3t8HfvyJ76ssqw7BThyrtRIc3O2Xbld3hA
5TKPtQfJpDQvIemphUZGOt3TYFN2upZT4vqvCKMX/HPDU6pVahbadxcdSOtGd0b/VxkmRXZPblgq
/UgXs0TNR1qGV8pE2p20pUpkNdcueH8bu6x/q9G9dWDm9wyyP41iEtdfTqopdwkQU9be8Lc/FAb3
CMCu+0amXOkI5DBgMvodGHiWV+ghrMEwwGVnrOrUtZGhFo5CNeVn9strqDQVk3N2UZKOZsXWQq7k
iwYwu2rFr3JorYWgg2uwDiWGMmyGLjcjDBgMGGKdTamz2fwFIUu0eDN7hiTyaaGJd4af+Fdq0lSc
zdqM2t9Sygp66VJo9dR/UUSE9BMpRp5DVWRcWkhvHlSlK2yvuLcy6H6aoG1jqWBHA440/HewC1qj
7nq9VlVL8YzMUKWfrHSAl/QGWO7KvXfFPp0jiyMMVndMQtsK2HjHvw6Ngty/usOf7yfsOg0ZtAY4
NLKoK2i5YLVYLFoLar9jQlyXmJWvTsdfdcpuY9pa9FlcNSx1k2Aw5TjUM7jcUvwuskrko4xurn6t
yt6/cFqjF8P0AxbuMveknUMzh/5tXe0g2JA8EhUhqK+ix6qmh98oWnTdKuFw4pr0qAEBsi+seFN8
NaYKvTV54Pvy3BrqchfbQntWxN0f8hH6/UCbBXWZNavhbw4w14iGtA7KHVlNNrXaxnxMImeQBQgG
KaRjfjUJLwnvYhSAEvvpx8y0hJfLwaB6t4qOOllPLLMufBgMx5hLehsHtFjvkFQN3QPSGD/wjDk2
HxATde3Y4Fk9FPH9DcT/OqQfpN1LUdIoRnlWyqL/Z0L5hIcrSFBd8+y3rP5v1ZVWrzRm+UNmjBJ4
gNS5lkIvYi2aswx1O2EClPgTfCB6HAekhHzkdFIchFACQ2cE5g1QcDgyDBAMG98iiOSwwfjvvkK5
F+opoH5ia5h1o3SUDKgvNe5g1eL2BVuCpF8bZ8NTxLIO6jrum8sYMP0y3ZSX1zZBF9orQIqAatfj
fpFdnT+6dJHgu3RfTZUIVI0AJ8fILkYmtSOkjlQaoK41gKkEh/PVerU03yUfCXeg/lfdpkAVO++O
/oH2GivIvVV0HxHRXb3g1AIm+UDu4XuUSlH3pnuM+57mqYpAmqe/BObZqTjtG/WMmtuGW3GoVwft
d1gIvwMAP+Ry+DAYltE41wtBGScUysjzCMgFDm+wbLm6n0cAiFuAVu9LwkMy8nAopRnp+Jx5j0za
YsQdtvKsxW8fJhjZdmN7q/5nfzhkUx5G0c1hPg1PTiua0n/tY0nY1QAO2LWRCSN4uXhRX7tFpP9Y
/THuPYKN0BKve+0KuzZyeCGC9k3McpuqD/IM16hSBwGmLioIXa0B2ncYw3RVVWKUC+6rfrZJbRyc
dVV+hP+lMiSoQYqQWL8xnjVr9JcomrDPVAKlkfwL6Fx5nQEKDvHlQtRv36y28Icjh/9l8fuI3QaF
LGzj6jqwt2ymUP1SrI/nPRO7VGwEYY2CKR6fIKQw2wsdHcVWvvVpp12VWZ9e0X97wGEhGklOfd7E
3HJXsM/XXvnR/tIG3UXV+zj5GQHHQ4xMhrv+dQhBsNY5liydlEP79DviJuphvKc9xdOMdVA7tsqM
2s20RJGr97ux3z85W7Shu1uyuInGyozRI7X9NluCvqcIyk8VhTN5tIOhT9w5clxaMZiqayceHDtz
rCO0tVT9+zaDxm/21SM5k2fmt2xKcD741RNxhDkxIsrBiu/2PAO10MXMIMxR7L7UBnCQV/fGB5xg
2hs2IeL1qqOwc07BTku8YnxNAOVTAl4AvWCDMFd5fGjyDH76AIAwNEmQ0Yvws+BVlU1ewXorvEs4
zZN1jbCvroij5GNS2e32WxQmsKROrfpotD2R1N4RMDyytr3q5dAMFWXArodprSjhBvM/TxuJltDv
Q18Wku1Xt0n5iRo6/DHrI04djB2hb7/ubVBkH5yvjO2j8UJpDXyhX6KLv5vmG7FA7Nde0so7Q9bq
orNIWgT4R8iPZTvvUDH5q7Xo/wmVFjLvKLbAABHXZ865l8Ho1G+0moN5AiOAOhy2kZCYf+m67v9T
/b60Gd+s9Ejvso7D3qSd007syliDXnhPhVKaY0yT30zDeltBHPvlVpV87aiaiER4zCSpCOgG9jak
YUU0qN/c+BnxoTZZX0+ihpcirj8Xb0yy3b9o7hzp/CgaXCxii6+qBWyUnWqxD/TFudAxZO3g2oA4
bcf+/p+btd5Faj2CcohOpWYl6OBgrQ0+hf+sMF4Br3brvzFPgRitCuovI9Ba1h6jQnxCFHmW0Wzm
gZGCO+Uhd5cwAbauPsKLj6vzwPqilsTJ4xudBEWO4LV+j9B0YvuzCFfWozJPK20ZvQPK9MSOf0Gt
3kvR1/uhyB9hD2wp4YCH8ZuPii+rLv7nvrp2CiEuS/Xw0IDlJSo9xbdadj7U8sZ/vcT17e6/Cx7F
PFZNpnh3jRETiz31JS4o4T5LN41CNQ+VMTPf5T6YRfISNAYmkGUSrnLiID1zQjkQBjhFY1jRe9ja
tEqN1b1VbmD7BGR7DV5zkUzm3dvitYCk+p4WwttIXbEnvJohWdLg65wHSIN+rQ+mV1PaR5Se49SK
V3z7jTGAz4/NaTxJF+ypuBxSrctZRg6konMykRmjZ0rTqVGN3rQbKFDsQIYeB0m4PMMh+9YRs8Dr
JXZYaAE2M2qBm7PCa8Du8LpDg6k4rq5u0zw+nZf2pR93iw3GbKOkCde+NwDCoAx8aCP2xIkA8uef
B2b/2983RVnWFM6tyPLSSv2ci17oyuU8o126e2/ZvIXc70r++wGomH3wGs2N8FQKai8E8qz3zavR
wXyTwh62r+0LLvXFzT3972S+xZAkYbOsOmXAqDuvPAbNH2OxhFQB+XXNeq8KlJN6880b+U1wZXRW
CA7huTyCywmsORJ6PtQkm/NXYgOaXdGV5gPHPIAi57F3W2OiBmKUwGyMaGpWc+D3F6EZ56an/q19
Do49mNnt/PiD7i61uKNbTezLj9ub/7gICrTf3XuYwUgBP0w+sIUGVuqnL2oT8Qh4AzbO1+jSTsc5
UPVQZy/14t1L8IfPXCSjiwUbpDVs4QwqOeUEWrZW8kBn2N5jGCgiy3lb6d9YrxPCWVDwmGN6l853
Vhhe3VwEGKYMpCEGHL9bJ60WQOeG4T7a72YG9BHJE7RMpMH6WeF/hONQUGt8+6nNgs4kTNFvrlpc
9g+bf2ERLx5UTDMpnAOmhmZY2wLSlvgWvIw7ep4W3B7OYgL4jYsPK4gJDM+TkhVN7Mz6tp8vSTVU
htzlW7ttsqLViehCsqJL24Z3zyhzk+gBfgmJzlE8y8b3+pvH9kB/f6cp+z5lfLhDGU6c0DerbmnM
q+43815+iXYXz0DTlFlVHT4WT6BnEH8YNVC2+tcpvUfk34r0oairAQZhseEq12BfOXswcBf0MaT7
/e6fVwq8ZjHuEIdRrmBdyXK2RLMiJIPbbKH0M79hGy+QbAl6PX2e4AsAa8+mCV0UsbtNbXmfXV88
V5kwLulki0Q2VTPG435t0sd8iNN+nNxnr81rCLUQigSOH6BjTWuOMxiaxT3cwD48/7CKd/d6x7VF
0NEtIg5VX5K9jYs7DL1m1ObvNGeoIOC9YC1PFG3L9XK9QCgJnDEvyi1v9VSq32DxiglyTdwvreKH
lc6ymwujnU98naKEnpvsoWwObou86aRblP7oyKdsdE2VY9CUIalF5qhXurownunHIhpKb9+c3CvI
hJYnB1KdJksWypjlKxHHY0QjvzqDXTyqjN79QWUD4qA0fHbuvQziKQYqbKj8zeLV+2L2Dgmynhvz
Aq1a+779jYh0J0mPYssA+W7xZVT9JldgfpGWLr5ctIOR1j7k7e/B9YoHYqVTi9y1UepC+HeSCitR
PZ5dhyA/dwUfRc0aaoMnZD4QdKKMF1C7YY165C0IaNQMQX/BkwEXCt0dYEgBVsOPfpCzb8xxkyEX
vGdngPhAKR7WaS093n3945+w/EQgG5zNcjc5J7Z5dXcoMVG5XKMi2EN3NzXsQ8nNEEhgA7tLdPf4
RQzYAlGIA8EIyXZUubKB4X78wqK82AGK2bDMHKvuEWJld74pKO630BOjaARxonlwnt3T5D41yM2C
1+AxR1gbcUdrPnmPjEy4c7i/JfbUgwDmGa+HqG5mn5F1hRmz2i/MbjoBcMdv1IR8IYQ7StssZNGt
XxmzJIDTr2O7jSJ3QkoDTOGDrLY5xV53uYPpOubd3Mel3mVsDu71LZqAzQM91Z1daIK6fs9S5gC6
4pBc8yiQbJOvZX4co+Ihn1smIYjmXP1Vae+cP86cejtMlL3D/cd07ijYfju51+JU3D4OjQIaeAf0
TlEGySPpgzAUjoXPRpkq/Ln/2vfiEZ9CkHrS55a5QHJsdusfZ8cZ8tLY48IzglnEgoFoPO87W7Jq
8FVdPkhaZhCbk80JrBmndpxAqluDtCi00fOqNLPMmo8/LhyUnrko0fu/85ja9DE2kVAYXxASPk2+
ozKiZoitIg0G1RFFuriJykO8yT+tXR8yY7asIO4Arn1d6gFDme3qp+8PAOHJJuA8YxqOKRuOz83y
+l0A8TGf3UaFdrmfrAzTL87QCbiT6LHerYCBmAdkCZxP59NmvYav3tn1DXohZKrghdkOKLEuvhTF
Uzv/8XN7L8sFEJlh1L+qTokuKBOG/gzqlN1HtGvzASBh1a9yCIOw/lggl3PdIToMxaq8efVjvwa5
sHdY7rYpcQwMJS0FSbPgfka1bQZpKyoVXUwbODNfPjnUWLBH/cca5wDmJdcDdem9f0Dvt1I3j8EX
etIr+J6aRjyuYICZwDWkw1NEeIstAiTIw7pMmCJZwcE2/AVExDpRMkBbYftc3DrV5T1nl+bImWOq
Ad0DQ1arROqGFk6sSwu1bI5+2AlQgeYt771MZNR5TlHhORIIzR4mT+1m8/oO0AYS71ecabFjlQMs
YcXxbCdHJ09bAWkdpNKJoXE8Qoq9bJO752BEUSncORd6lXsb8T42LSIRFqhkgoPtfJbwkXHX3FGg
JFZ71ywUKfacVQGgvjeVPQywjY3HogSZAObsI6rOrpMSyz57pWHx5vbgwPCeeGjfZBdmy8uti/DD
cSk/NfnmRjRBtOrDtnoC/+UUIaVC0Ptwb6Cp7yuz4KBRnF6cCsLCCLZdnFMhxHy1+m2/d/6e6Ahv
5L4J1JmO3xNitP+8eskrqNHfendJjkO0G5kd3d8rIwtfK9vs3Lybb9lmMWLcfw3rAMFjeq967ye1
ow+BJScfbZnUQjBshxaTdXmiiWLxwQ5bTisqTwT9A7ORn922lM2pxr30RvgGS9UL5cSDDRXqgcb0
xS8i9gp5OXMl/4+IetHZPTw+k0l1C7he2QVDGBOzkW/N4hR3D+vJ2gYABTR1u7zHWuzbB8B14nSg
G07Qx2UHPEWfgOxl79Xzs3KBDem0PS2zm5OB8hjc6ub0gjk9OIm9x/v+MmYG72nWM6fFBL93mbdy
/6lZPCWXtEiegRzoBPwTn3YKpgnVxCLS0GeE9Pk5uyj79KlsoYYB3gdw3AfsaBfSJc0dc8l2jEIM
hSp28tewWnWTuZNucstnuwipC83ITYlRvYAFhMYMggQ0N9ulBS1xUFLUpDdmm4gGQBEFPlhSPGpL
8ySznrCzR/lmTIBxDg8I1bAkThJ6HQGFJGQs9jb7dBXNnRV6VmmPIhJ8sB2MKCTT8TajFgVqlAoy
0bL3Asuy78Q4ogDQImEpRnxgSnaY9xUQkUUSi5UESDciDgfMUvTPUlU/N8grbtZ8eyL9Ziv+P6ru
ajnRbYsC8BNRhcst7h5CckMRwd3h6c+30vvmVCc0QX5ZOmXMMRxU/t+uY/Avigfu5uj0kwPRwyRx
RNQx6cIhlGkEyNlHf7Oj+6uOliQYOqnmq3ZMl3fJJkab8+ZX+5+mV4SHhNHQ6oFHHYrINQ9yoBg/
snSlqZ+WHhfjvXDHqSi6Zimf161Lj7c4oqZb+9Q7fi3ediw2wmqXAq2E9KXx+k12smPy2bc98pj8
dnDi0ALgHJoxeuK4p75WZM2sAiuqGUZpcfHG0LypoFDhZCyvwJWLmEhsHAe5BnEBTnm0ZLCphryo
xUkVJr+GpcmRxFeyRwVgegbTlDV5782/jDc2ffwCsa3Mk7s0TXPzpheoIQAY9eJpEJRnMVfbl/YI
HaM4oJ5oPOLFbTdWj/QmEOe2+lz7jOzyOt3c3Hg/IX1BwMg1CN8z0fA/MMcIxWE0WxTZIYt1PRlY
Im7C21zVKecj8DERFVgw40Zx9e/982Abvzeyjfn3EkZUKZVUvUC5YCsu6a/Dm90PMk5qby9tZP/c
v9PJ7QW86IGr8AgUL2zZ5K/ixNe5+Kqd+1z0+kmexeCvpqtxRhNFceu1Sn8Erwf2j72nYBvJLsvJ
+89p82UnnlOIECFvL4fpMUMmVYl2Js1Qo9w4bbFoXmBnd/mJpb/OBkjYi7PvE1g8bt2kleylexzv
24fWF0D8AN8bY7JNFOZs29zghII68EQ/z5oukCFZN3Ak8w6fIgXWeYxuXszwNXWZZdGo4m0Ygs8X
jemiPSe3KrIcF7+5ooUvbPMfPhlpYKgyBgEaorUlypDWHlfX2+k9g3IhWaxlvk4/0UJajBCuYZL/
NEmjuFKmc7nRzT1sBmRVVHwrrJOlwebV9n+mK9/VkUO0Lix7c/T2+Keih/zW8otoEh9ae/dhUkNb
nnI1+a8lSj0gNaBVdc/ZAkGdk/kZ6WRH12MhjX1OrOxetFVYYk3kuY7fWKboNPQ3O4zXrOX8Wnl2
gkJGkS+bUFjViRxrh3npfqgkLz+7ZeMcr55QgmWH9wxi+HzqB89u9jPZSwF7cseSoWo3m2F35pdR
m4OxvvBUjf3vfqB2GMHK2/ULI+WksUJLAAndZUDfjuym9NsNcfBhGPlOjdH1zA9tZPM2BqzgyWR5
h0gU8Rm+JFXfsY/kbbrLTbMAyMu3Q7I/35ZS204qV7/mAEwbPrY71qK3YnZX3B9KGP7MXZEAj89V
LxVtXCeFOMxHg+MYj13ykaEujW9aWe+fCyHSSxqne+MoX9uZVeO0LknI3vATpir7UwWVF3aWWzlN
BEZqIUd6oRKD87mX9qtyDJulXG6SZVrMKNaZ5B8q2o1/5KeUFjliUfwW88FCKaZlhNEiR8HDPwfC
wAxNbrSqkUn/sm9OLHFSQIgO5KPk3NBevV+rGwmZCJGZ/PEDU0bu99x9Dh4VAcZEaZMpL5lUGZte
fvKVmite93BqTbBhl+Lvm9KzYVJnj/UorpxD6fq1IRdQynQT9lR0gon23Hhv8/p36iSf4NC7Jnf+
yKj6OOmxxvydRboeHcbWsXP92Ih8bOqbV37RJoPTCJ/OKHP8Tvfmo3X70I231iMS65Czb7vfQED6
nE3qqUZyliUbN8dFvWavK9vO2GatpEP6XYPYwKrw+pn30wKGt7BkXlAAHCuTWQIdQVXd/TQ33Az5
sHO1pN+5EauQUsukZ5qes5gQrck5wWoGqUEVbWzfN58qa8e5IgGfklQ+Jjep/gaFmKv1//vIKcIK
YcdsRH8zscLxLQoa9QFHcWoocxlhnI9tCtuRhwy7ohj2UrV95g12cReh7JMB8HGQKwucdreP7AzH
Jj9pTiN23kYckA0kxTtxvXSKGhnWZ2W87fMMg9ZUCfb7ox/row3rX7GnvOwuYYUTBdi/Pb4StAlp
voDBMmB/Li5pwHBmM7+i2HoK10heuXH8qFJFVKl3g7c6lPbfS6pzjBaINiYIq4OcOJIaikup8CK2
4c3oTpZvttexyo7fcDwkgWcFsbAXgte+CVI0Yp+TQSaVn2SqthIcNgBfh1IsVjrTJ4oEg/2IX9aI
fIWlaJfCeFMIx/tGYDMLel4MTubsvqi2xWXjtTakTpWFmRMnbFLcK84XRrWJ20ds6Aoc0GUEHg/z
o3SUBHkUvIiqQoZvnigvg21a9kRsY3WuCGJcgL9JOhYVPqQFyKYAYFbp0643Wdb97OOdHSw+8vb9
Z+I6eGyby/Qwtft8rfurRDF2qT44uuXFspKePiRbE8UTvCrguJiDpGGZJYcXMmK/hYMjz7IsBSD3
shRN1HcfGUivTNDwprAXfZcI79N3E1ZYFtP1BfrqrdIM8Uh/L7GmxMm+57d99uK8MamjOavNG0ol
cun+1nJd9alD5M1TVGXhM6eCgQAuwEHuZmenYfi9oEfDteR1TDOoajFg9BcL3ESz1aaZQSJzCwr2
d8wF3QlzGlFDX/gTPdn2+Iu5jh0WW78lTj2l+cDLqdJ6Gukke2S9FfdJwaLrtW/eUaK7GN+6z0h0
K1Ha1M+xVuQc3o2cS6lx7jJ+AudgfqR2gD8WQvk5mHORuBys9VEqTJVy6lxdH3+EyliA83lv0ZXr
Zeofqdex0uPFZ7awTQyRGB/aPrHe83Dnle0e8XzIa9KSKFwi9VfuLYTLX+bQGrCrJ4BzSJX2FsDV
oSOUY4MTS9+fy4sT83L9fjzjORfi+/cN30SX3js8GrtN+UauJIF2aw22cZM3whnCbr0XeUnkYO6E
TaLd1aKUkge0g7hP9UWiTNsSzZP0tuQtTyan8m1DZ6EcnhSxDp7dCyM33fCI93aVmC2Z039mhEfF
CCdUappJol+RwamYxPsmF20RYZ+5GuCOSf2R+O8rC5JWf9/FHeeHB+SHobKmgOSE4jQCx89yHH/2
s3w8jDwSMCG+wguia/n5DHI+yHEF7naQT9viXNv//VBQmaft1YWb+FeCwgYmKHFE2ZvV+y4+uhyG
zB+hh2Wyuhxx2YLXBuwvCc4L35Q9Etg4sZYIQogzLeJNIh1+UEUymnh0HuMgYjgdPDy+xSzOT7SM
wUEPz0//9xPltVtET1WPk2w7cw2fdD6CKR69mP2cfGaVy/i/lUKSMWllWyl1OFE7SrRnMzipU7Dw
ftqGMuI6s9fPnf0FExGK+1ct3LR4W55VjF+FkNlOVje4ZwNWGa1MKSS5XBBksmQXNqxGSDyHhHYA
MqG0kYG7/R4qGJCArQJgKVSMyfRsoTFhjurjgJb7HI9H94LcVSrvQSI3IHP+crflMQBAJt/AEDMK
2qEQnAEX4K4qAVAjbvmXNw1gsn951VCNIZwLHvhXom0WS72+IADFqv+Qg+DZwDZfAJQBe+NDfdDZ
inK97neffmeANgWMhqB2ITwGeE7gk34pzQgHEn9QT7+FQIVBEP51sIcjBXw/TE+3GxDgX8c8rfc7
gB12Y9CpnOTzq5j5tqxFSibIeDOMQo5FghMppTw7NG8i4xfZ6pD/I3WSkd+bt5ncuutf16uXaknC
iXfKDr7w0cgRIn3Pto5IeuqRagSBsKTYwICLAaUoodIG6CyV+ej62zf9TAYBfx2GFG1HTtEe7xcI
UVJiGvCpoeIr1Hzt6UwIN+SqK0nnZGVTw4tsbssXB8Z3h3w66ePbMAsXYygzeGeBKj6IYkbU9pzK
C6TAcd8MtYqbWg5trv+i9XDNoIHlZO8WzgeCxGIB/rv95aT3f1VnISv9gkALOfVQDrXrbrrxQkjR
B1j4pPIsPUehiCmk61VJhqgYQBmnmtLjqQkrExzpZlLu/CkUXhckStfPL1JgG+iTbX/n8TA8DVnD
mKuzdVJXfm/NbXvZF+GG15xX7SXhF6wR/i2BkT7yPakcvBXOn64fp/Ts1Gce/vBqAbEWqjdDVv9V
RMgO858uIEevJqehYujie/9y+Tc8zysB9VV3Nwz/RB4E+vftTXffTpS3/VbAvD9ulQm8D/21ehR4
5/R3mSQZRcPaZ0Xp8E/d1a1wlcyMjKOjgLm5qVlaVrd/gYlZuPLdz+YnFy/upD4ns+xMFuInTZX6
Oo2iZo6OoqNw63dFhQfNEM6RNdBlRfvheVRE23+X2j7eSteZY7emCw2ohAChTP2h71LOt/kI97rr
Rulmh9bJ+g2tExowNOkOj049Ww/s+eHfo4k1TS3avBr+PaeB6v4+3fclDkK4JF7cqHfMztbY83eu
aoPqcyKhevo59u/tU/fUPXiFzLPZrIRO8dyua2MSHPhhDczu05xNJ7TNrvundGENr6WlhTXhk6Ll
fF8RBwrdAJ5dj1xBrZ6lbf/ABhBtc4uWz+ZhaL7uhrlxYlHMjc9TYTQ/Mapq+FgoA7ms8O88jXyH
f7nvKD2JeWX/KgkPGWwhqnblDNVt4WJBdNUSErKjbAaTbUhUp4EAt5LRe/9y32GkQilfSh45rUkt
uw9PGAIuQ/DIjwt1LRzOfz/HdY1RcD3rAybJX64nXjjBob/KtvhYGXCkHP0DmmXVTwRQuVjaQ9Fo
IVlnWbiAx4ICQUQO6js+czpjmh5wf6fAge8qvCT9D/P771fwo3xINFNY+ZEIohr33rz/7yC7Wg7a
3SIF6CUW+txVtmoYpD5SZXVxp6LVK+DXJN5sfBQjUTZg5XTmLU/D9ozAKVuJA0amlT3MlfqBRC+m
qW9AmJkgfyl++GEOf8PI1HN5wbG/A0Uvzfmr1Gh1ssyfxrgTLXh+KxbHQD0NVlARXC57L5YtABpH
oBbeOlFofJblttgEKE97qe+J9WMHVVdjnqvlE0be5xv7fNkTh7TNeC42ykpbR2uMFn+GU4ST/b39
WX6pHK1fTuiXm7ydRqvMn2bXULS7z9K5dpCrwwFJ1Cde2AgSgAde+qyqA45Du4VyhSmAXvpZEtNl
SnJ0XkEKb9yh++TE2rGxoCzRC/EEPnUtNmYfJRK/zCECRkh/bBhCrdhF89dIl0lExu440vaNcVnc
gSHEwBCeKpCpu16aGxCES305dR+eXppOrG6Y7bWgxETtMeTsvXAeNYCb2FUk8kR/77HK+v6WyZfd
J2vtGm1tp4LM+5Gz2wtYXk7v3O4bgbSjHKn27tuppMV8Pd01XSx8+XEzODRXMPTf95nRo25DSViZ
kjN7VH+k+g9yYcUo7MpRwHNRcmIYdN+NfTuDj7iYXfPvoL4p/swW8xWww0LYJzPc0VLsW3bUhTrd
a+xAKuMSIZC9XVc1AeSoZqIbt6toumD7hl2ljU/ZuYJNl890gE1KDY3PEdYs22libJa4JfBotakZ
VOKLWvZTioHx/ncCTn0zvEmu/O86wrV8qnzXbIplwztsYy1xqae+E9/zdoC3J0/l8AZbEcSExQph
xk0uCsLoMD0l5DNzhTJKZCBcxl3+XiE+MKeEBNsWmStYKV3QnOsSOV8Mtch15l4ZwZXMQPoj7Pyn
4nwaEPzzNjPiWqH59HeFqJMXNttLkaR7aCQBMh7HvOV0LOhJKxQjUHOQgWBjODAy4TCCBKHyLnbk
1NcSr/tS3I7OTgs9nt5W7mLbZLzUDZTmUx/u+NzoKhDn3Jrj0+gquHT3cMlUpbwdcOwMS3aHy8jk
w4WvtcGkFc4TbiIwDGVbgogBm771EtKNJzCPhjnqmdE6Xg8IpY3iCVF6Om0U5dkpA8FObrnPMxwZ
kSaW6EMJmjODe6qarLjKTEcyT3S2diq+vkM7yS0Z7YBU59lpfNyWjG7HM3XE+AT4XSEbWuV6SEJl
OowfdX9NWfTw93IasEoXO71yWuFdoy1VFo6EjqcnA1UtJIDRGsZMUxr5m5ob8FWtcS05JZkM+syV
9Yh7sRwhcXW1o03Nl42JMc9yXrx9x8PNlxZcEhYgPyHZ0+AKoArSdCbZSI91MpKIsm3uSJKjspdg
hROjazaOZaqL+N8c/WvF0MipNJl0SwyTLyMbj5I+Mb7lGFG7WqbzRGugorpj6U6MJ63HeD/a1QIw
ctFNUnCfW5IVgacbSgWCi7SeumczU6MjrN1VhH9BZQgLH4exZ1k3GanGRaZoOPjkpKXXVe8jxSzo
lVB94CZWHCuuJbk+Plr5ahCdeGQM1vAmB8vdb0eGpznjGAAcLc4MRcO5rOAVwjSRJ1gZ++Z4hdHk
O2FsiK08C+dZAmeVSkXTyzgYbJpXu5cmGCiBqbOow6gNjY4TpHwbrw1ZS2rBBVo4Gy5nPc325tPI
YFGbKGjPdPaz/SyMLm9NWq57c9JTRlVAwQGJD/AJ+6ypIiQW3nqM7/QRDKGBCfT99z0YKavX3t3a
T+ZTKh+1bJKNbFZS6CqGtYtXuBwtagRCwzAIR56EaW+QLGoBUOv6xAcfZYVGIy1nXIWGcxmAW6Lz
G7gGvqIDYda1UmDfs9qC7JXOkP6tuy5sWaMkU6OhKihAB1MGw6TlCFrvWTeanSs0UjDdL6Gb9MHB
Wme+h542tPazEM4P565tTlVxfZHMTTm6MoYcWKPM3b67vI3DfAcdYeIoQf2W5eO71Y+zOzqITIfL
fTz345XH2Pp2nDm6uXEpL6eeWbIs4mpYwzIWThUUyMy3Y5AFS+DBfAZ00/6EKCDcnhgiYKk9Kgg1
3OvP3nJVjX/KJqcGmQFMZLxplXuMY2EBMFrcZyhrgpDriUEKg2/KTr2SB82BdxQZXOQTm6kBFyxQ
o/Bt+MTH2b+WUkklb2iZMOOntu4AwjyNfUbY9SXfGzQ7onqHsGNIgg9sGzELmV09tHBo66cVzAHC
FsbVz1SXUy2kof72A2+Ie6wMIztP8y7e56+rJcLINnDCbpEbmAtMA/MiQDTjPVJSejrcbfYTPrJC
KJRrd1d8Gno+DODcQHzAqsRTy4Tb0rB/oNFBCgZ+rMdXtcvYqa9h9XJ0u8/fNvUYGxgkuInfFh9Q
sJ8MqDBoQvwB4K+DnIOSacuqNNYxt/F+tqq563jGQmm+zVEmYKmoWv9v30lIqbfcGWhTIv9SFvV1
TdGKGROmofl4p0gvZqF1tEeCbzrbSY1siu6MDObpWxDjWPob0AQ6QVQVnBBcVZV7AL54qDeoHE9l
G/KkdM4OyG5qcEczd40egRRIi8zgOKMdG2btt9eQmCzfQ4+5oGAFWLeka2rJFl0I3RhyrD6owewg
EvnFYwMAAmACeDMwu8ocJsLUF4XuXuBksajyhSs+VU33YkZbsdibP4OjfQNm+1h+BSH2I+AdWAng
yXYG1n3LH/so7xooHvq579hYa9zD+jhJjQ/N7XTSMu2544kB9FUlkKjcADtl47Tuqpkh8G7Vx4US
NQYyA5GBjnixDSujbi9ZSdgc7ijnqe742ALuMR8buK3Jm3Y+fSNb8V72TYzg1VmP0KeEHWTV/HcA
pJIgXzf3lVNRcStuINCTFQs8w8pEBxfe1MSHnM6pgnrESOR1EH7tR0oAJi0BP5ehvqwQPhP+DiPF
5oPYIzVAT/MJz44g5mLF1cw+F0iJwjfDkL2rVbzYErKfhDQHq+ajE28lfm4fy3fipwJUZlzANgbQ
MZ+r+/qQfy2cxYVkU1vk6yVoaLoCZ58+06IJLSCwXCnd2NXnYOPSMLmaTM+8nOoqiILI0cYK5gy8
/YhJfks097D4yuB23WXjWE9ggMAHJFU0PnxIUqDEQAj9tdKMF9NTwLYS/Y0mvRht3dsTwWbULZcm
97bUeRT9PJqfYuON+ecrCk1YP799ISUqOYqiZ8UBX7vuP+fMfhXWAiCL2PcSuDvYMsKjGlC2RlrA
DA1Fw2dCZ+cS0/amjC78Apaa7KEch0WjKmAWVu7AAhXGtSyPzQ0qWizG7nFB50jTqWWl9tayDbBj
ewivzEchumNQ3OuXceiWsExGqhkb22Ucrwhs65jwdZiqEIfqZHV1YGE20v5eC2OTlnFPj3gvdCaT
pf7XgabZehQRCk23DBtBq39HDOisy39dHs5g9RqY2Vd7Z1ifLebW03C9bsPgx5HdOjGPHGS2aFrO
k5hmWAPPnod0y0MijPCXKZILEKBtIzOUZksVz4QMN5VsKdvOgaRLNvaBca7VaLqexeMDqt4ANe/m
mjmEU+tZombKMgfNz0dTkiE5zb0ah1tjIdVGkugr8f6QjISGtm2CU6pM6p0fpeTv+HCsZhqbwb61
TYOSEM5SHhuZ5+c99Kt47AoZsApxQn1eR+RybW2Kh0FSVuwXV8sY70s+CvfblEvi9Od3Zpfc7ecD
YL6ZQ0iSK50T+ZgxrvyfpggBCnxosd4qnZ+uh9PXLFOfFyBObTMwT0DL6OHxru2bUubSumqbI5AB
s1Qr8/nq4bbrPX+eP494NYWBfZouBuqRdeVUDYz7siH5ydBZc4UEyA6lhlKk7UYgZoUAHoMkVgbw
ngJg+7xqEEcw8sMMKL/uyI1tKx4WxQRyzsCbKbP2wuv3qzHJLu5b+a8VrIqND3GOCNu2bw0EY3g7
VoaTe35SfRSO48hoOTwEwQGV4ufh/od8x6uQ/0jMoBaKISuXqKNf61zNvWvtJHjQV24oVrBqRwoq
1/0GzK7aZIVi2W5yT+Qw8eUSL8vyTXjiS7QrDaQjR0y9al1fDa5vSyliTHsipr0QOcZbr18LcMBW
6H1lU+yH29Xhnycwx851U9I55j7e+F2kuIrBDj8G2REvoJ1CIt1NVUPwmPbRtp58W5fucNxKWiXz
yAqnypkkgbFUuf8YWjPkDNC18lJ/lz0LxHDysW71H/lVZ9M5vi2oTpcl+SRJQGmqcr/T7OgxmDwK
Umlxge6PS41MksgWSgKhXdFsQQ+kDK8vvbD60muJxr1CAkeQCWsZ6bn7bLPGBbck2ikAVD7jWwWK
Avug3FINndM79jD2p0dia12yrv27GaaYPF63/1dig9S32G0o0YuNqeXhBgGcptbAsS5MPgSYEWEs
6zA+jp18O3wkRR7WjX0QOKBFqXqwR8aoWBkiP8LM8L5SmkpXuHrpCIwwGfelFwqBZSGazgOP76lC
PkvC58AU+J6uLOcM3Jh9EzZ5Iq3bDcqtz5LASiJt0dtX0+2itS3bO07joytG8Eba+MfLAQ1Z3sEN
BC8/TtLeAh/oGxQAHvviiNdQeoglLt+/QZXZY7AAzTOlwLW66AQ099WELFIJv/PZPw7LYgyFjZro
lyBKGuCEkFIhpbC5GR8dCWSXjtINXSWJf5xdz2minJ1dwdXPbWYMuY0KQyvUpfSjJVWIl2Qhl198
hBBwoJN4NSeVL1Hxcys6ckwtIYEtx3ig0CfZUYqoMvwJHw7xybBquJNk3TfcB0BIH81FW4hvJ2K7
V2/9KB7FMF2acKh8aKwcydtuRK7+ku7xmWDURRGGwUATtiDOCXiRF2JPOVW4xefoWTJe1WwjfGlm
xvFZchZ4Ks7ZUFonUd2PhKT9dbSnyTc6j4482Vs5yixjxDii4QN9ogOwjhXXVK2UVZcwlD9JoQkC
E8bMf0XD1AD7m2W+U99iZWIkvKew1alMGwvVcNRYryHUH16WMBC9E1lU2PW3Kapm50iFzAFv4c8m
OQgi/QRR9D+M8iZezsIQ8XS7JEerx+q+mkmUHIT+mB2Xj8WtsuHmdzn5hZwWwR+WqaqM3ZoBb9L9
qMFrS+ig1qEEivW+bAqsVjEClvbTwJ+mTYNo61BTl+UuLGzEJJa923tktBqkkbw02AUZeSLxUuno
c3uONa7KmBi2OrXrTqFEkyjfr2qHo3Un0Byv33KlwIJyG7TEp2GDB6DrzRyuPTR+uY4ZiDCyeGzL
nYWiXRTQ+fMvwA0Cj+H8DVflPG8FyKFbNZKJw7iF6pIaenFRRvER6z+ZpRg0I22VFkuiscu2nE55
Zv6F3CfvIYTLFUZYDRuhAvokE+8rNXQAjd1P7m+oayhj3NyZC8Gr5WDKYY4I3RAYKW3XPXK2oKTb
wq77qPn6nJLPQVblIAmTKR/b8JEG/6Gr5n/0OZkZuaoACHupoGK4jsCvfDeXT4SH1UeooaYea+WM
jmzzYvZ2ZyBygNdqevQYgnFms427TfRWMNDmePM0pinnOOL8irdexVX3DrBVvzWxUwC+fr8AKPAk
BLKbfKj+t9p/xoidC6v2VgpNAn1EotwhlLIrpr629Y524fi9hNOEFDPFhJFuSyknZ4uCKdAGQYtd
0dU9RDYO7ca4nDoOffJVFFNM8B1x+IXeFIKWnk9kazLu8u6uKSSH5Py/04VLUyGJma4W4wipCoJT
4QNyHXy0Nh8IBn4eocfOCnA/Z8JZVtLa45vhI6jVuKBjfChtEOeS6mPUuulOpjv5fZSjwhub2rF3
GHDU3zWthXH/awG+XNtbWks2yinGTKXeb/MKxrHlbx6f8Xt6wJ7gZlcyAmntycdS7vPWWYCO/VLU
tIzU0kQC+2hxRPjDImLQxItKcA+1cB8Q2tITFt8h3iYItNZL5n+arUhHjWQIQgTdMjKNz56WnazH
V/EmowGSsW4TTJqKSkMoK3VPjBdDjehvCI4KHGTxNvyyDVhqJ3XCMrw3NgPDqA/VADobwWFIinQo
Hr85VxfDawzLYGBFDXyp+1GY/EMRlt59dq1PQFLzqeHq1xxbl35Gb1g7ild24qzA62M+Akaqo0zC
Cbc+G9VrhkQG7258s7ZK7gd9nED5x5LDvGs53gxDZhqv7KNaQVhy708qQfg51o321xCVf7yqWLGU
4tmFX8OHgbYrQ+4QJ7hiOJ2Xnm/3N7aGnEDxNHhdCnyQXwaL3cjvmmkT7aZrj/eXMZtlysCIciXI
KTE6ggRlpAEfvext1w0rwiXQnOrWZ7wRa+zftuuiNWb+uYWGA76ZFNO1SBBAu7wvylnCdVnMVMjp
R/ua2t/fIxhpb1b42JbfMvWcMV7M9RZTjMzoRMcv5LP5RRDdCmTc+E9Hy9pi9KpnWbnR2vzN8bNd
JDvFu6mPDRtpDo0FSk5fk2a8u+JqzdTSxC1hZZUQY3V1k/z5B3wfp921tr4TAlsw6iuZVrRGJaM4
GcYVOECmDG/ciD4ejkL8Dnkd2NS7KbSdv0FHvhHpG6+TW6nSL+9/NVGHcbeL0FVifsBsLXuZBmus
DkBjI/rB7jXaHwqEl64+LMOPSp85tF2XoEIv7854q/b7i86ViSrf/xkooja5+rN1OZUunc1AmRqF
thr7DL/s2w1DIM5ZmKvADuKp4N9F4UThMoGOAcoqZA6lNIPiAlawBhyx0G+W5YlVUaq7DKHuGpC9
kBz15+r7iUalqtuc9NhKNeIIwitJUZJRAu9BVgxCer8Vk6IOKfIUhFQQNcc/CE4ISmGJfNnXSPdC
cRT2VA8J02a6Z/o4i4pi8Ux+rB4B98Q1Cd3w2FcpqSTk9miUf93e4Sj5bHM6t7yZC7BiH56TTQQ5
dOMsTGqZ/lJDfoQRSa3JDpns3tAps7RdgX+nryyk2uo9qHPF+sna7Sv98Y0DvXn5gvlGv7nqaJ+T
GGb8bclLSr0rsLNWH6rrEiO3cgXPqVnVX8Nrb19PWpnqMYV4589cY8KEyRQORyWmtf0xuGPPR37x
vTCNb/nTz0K1WLR8lgzVZVXGmu3XVnXPya1iEkstS7nt22O4+Agm134xXDYIyNybW05OwlLdZl0/
H7y5pUDnvbJ8Fh3Ym7tr9ZKTbxf5/7M/k/bzkd3KJrf7gU1Ljq7tS/fWOX5G39Ic2GxRHSQD7rKk
M8UiXFdjeCnbx536fmC1RzFYRUzyUoaN+3WoCcD22Yerj+W8s/r42/vA5OaN7IgpjTK6mJ6e5DLK
tG0tfKBxUAZOf6ttAexeJfvc4VZgjTqlfda9w88hP1JmSGO+EBLK0q5eZYElbWuPIpNvZPNW2zev
yp2TScwWKa8eLExYBxQLMe7uo+fUMWEEFBkuPnIESNAU/NkxE3V50VAnbJ/12X0bOEKhxOqCoO85
mgfqn383tes+S2yk/qH2FSt3ngh7whFYgYzDYQCOWrls1edgrN5Hyz7R7qGqoLwrAhMsTurAdt6x
/d+aTnduw0UoiFxXw+0oo5QwCDDB+0h3h3Pa6w1sBrnBMMzW7UubH5ay1coBbk59uFWiJQaE0oGu
2wqGLphHftsONNwwIZX0jHdFZWcBnLHss1alsV/B3BAXSomCXUoH7KTO8sADG2yEYD3HysKy3Vtz
JSvefJbUJhVcSejmRTc3jjGhw8Yemp46WBMuJbzOdGZgYZbLjb98WhJINJVP9yw51VewVdxU/2vT
DVuq5vuyr7V3w3BU9Zh/9HEnSI3w5MjTUD2qC44G1dekwu+sM6wpVv2Ry9yamyFtN6NPlMFbBt+U
E4eivcwyAn2QcnyV11QNpFGA1CvnKQvXTYJYseGTM7uvclXW+rJq4DSYK7Ng0DQdQj+MwjWFbX/L
GJZYb0e+//2drs+r8C7EY23lE288iropHDZ0NIJHy9DC+eF0AphBzQp0yIv7t21zQtTGIBeQso2U
FMw85po9PjM2ABDSTK2Acwhggt26CYZ/YTyotTGfglmWKIfWw9TB3wvjft8md/uHkAAZCt31w8Eo
WvEcMfT8H1LCnAy8ZKFpvJ51J9EZ7h79D8hxPXCu5rGW23gFgzK18eFwCS8jIMt7yD55Y2YNr/nv
gK+yLR4sIw2yekefdUcmlJBm8+Q8hRo9j7RmtOrY8wpPB4RyHq1yh0jQPvP2qOtShH1hiO3+7Cmu
pDsIJ0TV9X0LLl9WKMCsL7SS8Y8jdGmIBKYCeaUUIRhLuLBkPaA80Ir8XSSgnKB3W61CbNLajyYb
5F9OUhYoBqgOtA7HWcidZJq52hnc++NyL6gCV7Sh4CYiYHaU4vauNHVvL+tdWvY7q3K6K76DcTUJ
KV6IEzyqfv8FgADny3PCM/eSlbx53f5hRYOWsZ7MQPH1ZFMEjUOoPxcowdNC8wEToFbkuCUenP3k
NfCDZ6HDUCxUNwqxs1ZxU6QQ7xkYKfFHIb817/7nL6Rvz1s1QzVVlVmoEgI2ElKp83qP9DflHMfj
UTv3zr+5PXpLJA6lVxNL8qN0bMXyasD2rbW265xM5DIzkYMMkMIxT5sXLIctgiO4AyGbZW8hlaC2
Vo5ACyFXiXW372glLmWuZjXVsHdl3hNfatAZWOvfY1xgalFeVnJ9lSxkXvpcsQTTK5h1IWSyr5yF
g4Rty0nQtOdM9hCXSX/RfTVD3CgskTHzMFjTa6595vtRBvv9arSkUsoEqtUTYZuOyuicMC+FYbwa
HgSjFAVUwgbL0WsoqpOLLR1H2ZHxv3M7wXRYtxsXvYkgSEzVSIMbhqgLoj/PGRanT1rjvOG7qaej
BhhAOs8Ztj8rFRWd9u1reOq0LrUWCIDM50e0n/lBDh77ke/oz4ujEFjdme4hqJ1/UMQpPUknroaI
B3upYbyf7O8b4168Fyrbk6P7pqTrhMDWhYd9EnadBAW77XNV5papz6gsFwGK6TeoHYVXj2/6bcjN
5S99COOV9m9fxwr+zMlH2GKBMar8L3IQu8G23gq0cfDjZXYh4ywxYYjxMNs30j6X9/kbPVI7X0vs
8CeYO5NiijAQsWi8lyjE/B1MoPB6N0ljKNfevFMuIy5BAWz9+RWfgg90ufz5FMrWTAV6G+9NpIel
vMY9L64rqfak+PvvP6cKz/rLFVrnTOv8p4zRTDeRs75p2bMeZ5DyDeoHxaLEkWh8xd5zZYiIkMiH
ruIGFYUT1CWLAaBvZbR9JGu/uVJOMOcraN2/xaQp9+XdvkgwqRTOdqjuiQItCt/yiPk1vdnAeDXp
bNXTsmVql/c7tIbExAtm8txfW/DCtnQiaoexrPIUeNcAj0bs3ZL6hW/vmCMHyS9u5iRla+z5k1DT
OCoSEaK/+WU91dzx3rOVDvb1mIB4KGIEpkaAZs3QButCDADmns829833Zv1jfst3kdea44tyDO/s
/jepHELMHg2UUld0rOX1z1lI85lf5kgCbt8WJh1IXwLN0hzn15/43lw4Od5B8Fl/lrvX4vfBJfJe
a/mbiZZqBHLfwBQpGlLJ9YyDdqJ9UpT2rmPX0MCBDjUihr1s7YRIWpMaQ5UJb8ZSHGz1I8LLwsye
LlKV0wT17vZtkjCriX+eqtkfFQDdbWueKmIfZb3yuZa95JuW6FqTmGS4QBKQJGAAsNO9/PltwgyY
1O0bseqke2ssW4oL5LCajRiLvhXHIXMb8qXxvj9EcgiUFudvF82vfi9S+shSur3kD6NY/UHjZLEp
RMRyQbDehiGGxSRX/HJ5aWkXrvBNH7wNzz1251RcwN5mGSVHQc50jYiLoM2WJA68YP09OkhU7t9b
NeSFZKDvhjwrPbvd07s9aZDADv0IHs4K752EhjknisxSbViIGhZW698ZKK90GDzSFW4y76aXEDg7
V5Tt3N8OSH+fHhWK+3aCxR39xdmjOPxZkxS2nlUyq3L8V6g9+SbLZvL3hB7ib3FW8l3uNYo5T3QS
UZDSh5EasAK+jA5sCOkCtYM2CEAP28iz8pcEBpTMWy7OBTH1yK5mnV//Trqmv0GIO3kvTedCyovO
snetvKya+5bIdnJVvDQez+KTOqXSu6zlaQ8U/vkV3LKcBI0VIeQciAFaDhZhjfhJ1p6rYsip7N4z
0UJ2eEWP8ZET+y0u377D5I/1jyyV91wp3r3liqbUtfge+X2Qv3kQq5OsqcT6qXb8QxlPgxx2qn2o
pn8cIPEZrz0/6AseIKEojm1JXwtH1oCGB4v2koce+7wjiqmFYMEz6bbkVT72mFFhXD4Up1FditYI
MYozUr6z0uzLCwvTcIsX8dFPD2PozQh2FQ6NfvZn2QoTgRydkR5c4UbOyAvKOjzX3RefFQvsjpFr
lPO/zBdavGG2/BHt4pdO/pBRVENRiHP7PiocdRTX/y4WF8G5+KFmfPRgvrsTlkQ51nv0712y7O/M
CDK+k1Vl+3urbn95tMt1cbeWdzo+K1xrDSa0X0jwjZWWCpIuezu6PtvSq/pv7GEsrAR3cdc5t3S4
7M25dRkcSCFIstk9aUIz0EKqNhAznlkp/S7hz/MjH/+hdzu7UxaMdw6NbeHbGFC0JtajAO039m5c
OwflXxKhBIE/M2ABrSvpBVdwgBr7zbyLHFZCHiZsU9ite4sQWaycW+FiOcde3ZGv+R9NZ9akKhJE
4V9kBIgLvLIj4IK22wuhbQvuC4rAr58vvTHTM3f6ditCUVRlnjznpJy02GGPzvYV09SHR08K2jPI
0Q/Oh7KFWzGjFtkAZ+q4618mXYIKUTL0Fx0QIto2yDUjd5CfgcFzfdTWQp6Wcvr5oZkebggtG9BA
p/zrEFiohYdW/Eoj37PTxYcazgJ8iNHxKU1s8iUPKC+mL2ALk5zMAhZpcWnEI+EJRp13K8FG9cp6
owrqOQYdUuBdsfqUA/U5KLOf9zGmdIOFxYpizXXVetHH3c0MmHTDSqSFqJc5JP1NmB1XwuHOvLMh
kX7tyhkQ5AWUmfdhGESyrRr+BUUqKvlVi2xLqBJPEiCcacj1OBSVH8zYKQW1WLfKgT7nVT1JxdHF
g0dyMBLThmSnDNBh5CtkiHMaPO/KgNxYUpcnOT98K3/9Bos3Xzvy5euKdLQK6s2blu0YV0b33YF6
Bc4wQRaSW2ch3eJ9AcPXKmVao3FzSk7s89B557wfCwPKQUNOsAImB2OTDwGEVsnXK0AW7AdJuL+H
Okja3iMAy0KRJZCKR3Dbgh6JDHEmeeEhAQkfSo4m3PSKmE4fkDDgSy+/w5hiKJXT09O6rhjBUnF7
mwPzGr9y+PAl+aty5kzJ1NuCopf0D4anICgI26VL1Sjh7dQiwQe+2XzXlfxckljJwIV8L0l3uv/3
N8EIXrO1K++kojV7JETFDOWBJHfDdVJnYEzp8ztWJJVlGUZCKXgGe17DUV8BYwm4Iekhg8DYyetu
DAphpkcOThP04MD5fgUQDDd1AcnHoRd5oDcumf8G2MvqL/8NjOAXciSSY8n4JeOsbLJHwcbAOQQ/
/szZFQSXkNcefEE6cFmq7C1BMfkfURRXIwn1V9RA+ZBYWdrlkNpTZtjQrudFle3kYx76/xUffEps
Lof4XhpFDD72izQI4ot3ErI77Fuv3jELBQZpZZwMP7AqKCMFpVMJvOUncrKEpJZgDqT6MuR0wDU5
28oGshD4QTJjUlbilWxSzO86TVn5paTNUrjId/8yycru7eVKscESmESghX+DIYNJhu3LJJK3SEVQ
BoaPqAHkQSfQnbQvtvKAaeDwVyQIFZ4FfRsVwiMd5tA1NEqo3LPdnSgWtTtWIbZaIACBL/p1zHwz
eY+AGmT+1Dx0Rio1e9C1eVLRLnedDlUs/lJgkuhkXCmmcP1HXOZ4PQwv54G8Gk4WnY/fA0QTH9pR
kQNr80fLueEU2AyhtNNathUXV6+kb4Bu3TNPSzfnmeiV53DU9ElrSvKJKAkWH7xGioHNklgGHj4s
pTcCgBz644mMJI2FXNonHe4LnZmsmBBKWH84szmIrWAsdkdwyCBNplckVwpRQ20JgU4YyFCLKYnR
KMtGwkCJgbIR9lq9CqPZC7j+lrTWR//JEBq/2JEhFQt3QuqFhj0wDHMkN16Kg70e6VOzeEyon80E
winmcgMBa5gCx3FngOAkbKFAEI8/0k62cBSDEZ6OfXuNwGZGvs/c5FlCwkrxlQVx1yj2a/q1BgMl
9CkPD8vx1WUr29GAxr1NSJE8sGzl7zi6/NTf3g+0YTxD3iB2gqfJOU/GNKQMW1t2TkAymCNXwGu3
MyPk0INngdOZe6A6dvPgbcdfePZsY7fyom4PzM+u0EwOtfUg59TMR2eilt5xdd6d8RQcEzE9H+CA
reV599nUG2SwLBeGVfO9/OSIIinfGcv+ksmU22nfZhBxVOGmUp2CVPn9hqegzYPAUsjixbozWzYs
CAg9bR2LBz+EPg43DX0K7/uw9BhSM7yPqdG/xko86sC8IREkFn4BLbOIE7xJUE4v3Qflgvbd/Atm
uStRsXVUJQuE4cfgUR3LaAXIVsoOqhhOhzTU3kLZWSnQ16di2oxUEPh/QTIfk8swWiHA/n1BPET6
sDjUHhSOt+68KQoTqECEdd/xt/C23Z4m/FTOi0AZ75quR7k2t4sfzLJoPwXhAAbQx8NyUdJgAjgL
PgddC75lnoOD/Br04YkwfgGtgspFOe383SZ3zrXn8O/pMCmoGpA4XoAB2BH1ueyggoCnAzR1WDfA
wYwKwATpYIVymy4udJNgp7yPNRRRgsYqggkj9MLcFaCU5ZDUP2Vr4DYIEoGi+stlAL5kiaF3CpVZ
nNvBdmUxU+ZsJYKHAr1EeEED09FAnLsKBCpLrfxQ1iXWdnx4BT6V9UsfwOv70g44ERbB1GMlnqfe
KzjuQGGN79vgGvyrtkN/kAcw82XhRG8D0ivEAnRfeBXBdAs0xmgmn/aZSwsXnb2EpVuWSdJqDiLI
x3vz2CAQY/GDjzAH5pW2L7Ikd119QHlZ9jB5elmA2XEICFnnG3q8cJT5U2cP6O37y8+8hVEkG6cs
7AXLZu2sBQA1lojiLtan5VD0ZG6fEuRbLJLArCdZ9Clysj01aJNl+S02eP7IZefwsjg5/vbvIRCd
q3gAXR2F3aVxOSS/OwAeN26KjyCCauiGWIUDY942B1AqgG0+fYTUlH/J7BCkveeo1Th1dOL9X+TW
ZxR3bTt/xtSeM+h8S563Xsj6mSqxdhsBMj3oIPTZI/KhiRsZNxW61IGOCBSHmBxlVI1ACULWHvXK
k2hItWHHN79CFaX0D24Ewx1V5tnC/QqzeE/HQ7dPM6DesBXpWHqY/Vken7Ytl7IUsWdElXIlS981
Ev/hpwsHkU0BQR53QP97jZj/h7UU20B6SoiiY1hpVo+eqfTcqkDV9Jl3isaUrhovoeV6cMHcCEMQ
IFdwbqaHRWMaSpS5ZNrYjsPlUpySOyVbumztWx5v9thE8Px8Vc6eY8CxDwYV7lWH0An6zX5BBErJ
QRrnCa5M4U0UjxgXSITpy/3X3PeGFUtvD0BvZZP72NT372278wDXQjwyWIv4jfr/GxoDinI6KDUY
6F6m6uhoYT6AJYWHeh48I2/ZjzeWPsL/ev88NfuCzVxnlTdTWvylt/DROERX7N6I4j4QJ7q9hFnS
urd8fqmn8F0Qr+u+oe0b9h6Q7xTMtjIoNNbgPF79+SluhnV8Tirt784WT8NclDp4XbUnlw4NPTFL
J7GvsZHE0/U073Z2Wp4cgI0Ot5A9qShcppX+OVjYo1VV2AeDP/n1qSSIgYWDb0qOn0TJMwQnjmnW
OCld2e6UhG+hqgdnfJxwNWlVAJJ5yVJHGwF9+SkPdmkEqgEUvjj1l3XhQiaAJ9PWr/67R5USChpc
VW32Pg/0yz0oReJVTw2NZuS//TNhRhuWyfRVhzn3q3q41XOSHa6u/kqO+IXggSBDzTYC2qSmo4Jx
6yg8ct1dp7fk/IHR64/A8vkxtXpX8d4ivGnhsXsbtRkKqPdFM0rV2tfp2s0GelDjntxAs63U/oMB
K9UKP70cE1Qap/VAgV7RMx3xAXnhl33/cWf09S2awZcyRoiVkjMoBGZPqLPGEK8Hoh1N/xFPBtWo
TfvAZ1xLYIY2dSt+3QfK6cJVPy3QrfUwYT2t74Xuo7S4jfQaxwFgHpnZKWYUxmuAxwOPYMZP+wVM
hltYt1fZGf+PWo+KV/TCv6n7mz80q1UP635FdlRTfwB2gkjahV2okebDtFKrsNVN+lCinpPbC2LA
BT6Nvn28o3MzVVJlfVFeSTEnGYM3dmS6MY4oRBAA4JsJUYy6Trrpn6K+Nk+ND8TLxQU6Ro8tl/uH
tOp0H1fHCKnjfdxvv6x+M06LLUKbtAnaFIFZ4dEbpaPG2JT5Bm7uS/+56sENqAkDpPtjwgcgkUUJ
2BypGz3md6RMWFX3bbWm0qDNO9f945XkyLuhEGdvs9uOOITR3OyyYfusppUOv2mG1JDxrKubI0sc
Ut/TALlLjv2+cQb9WXwGTXv+fMx62GMVUsji5vT6d1Hl0ejrNuqQawg+MaqoBLETev16qHRcaWt6
MT94AMFN8RQoyIsu5qhY/aiq249SDPSxXKsn+hANg62NClibwUM0bNdfg9T86SoQo5shpZlqdf5p
2T3DgdpiValdrz9QBQGDpgprwSmhLm68BwQQ+W+m+tW0oWChFSEroZFkf7dPDIAFu2OL+026ys8z
AhdpT320cY2E78D3NxgZ+P3cwd7eOPCgQIGqtmv6cNQwwvGIHDEwCI2EvpEzTKKB3sptZ9ncww+w
KiEBjCT2nM+mj5FoFveQMzwdPWo/MGa1HjwvFlaqPAPtnlMg4lfDN27MHZoxPJ0DAbbyXAP5GPeB
ur2rsPJocU40ouT7K91ZrjFIS0bQjyFwD9RXCy9HUI/JqZ6cyEyquLjMz1RGW/YbjDYDHsGQk3j9
mgYXLS5f/qW2HwVUerZefHn13eMyWBcGoTmQde69xp3OinQfMCEHSX6TD7Rw/4KXbmnZFt4iu7j+
6ZOyXq7ThgZtKfmZW+AakHsdGBx3EOjGuYN5n7MhrjYtZfhAJcRuZRq1q+SV9Ah97q45+C/x8JsW
Sn6/NcAO56HbHOxGhYX8p92sDexXNPxT6jBTgxYuINqkbMXX54RsLD9Hug6K1IER0558WIWrnw8o
RNNCmcZChEPfG+77Gz5Zyap2Xih8e3FZL4mRW82Qug3BYI+V6YrQAZyNtBUGFDOXghtL9AWPKsnq
yNN41np0hdVudvO01VN0g2aRQ3gowD3plWUfmLnYTqYjdsjzHYyRQjreH6/l4bF7VSGbXX0fXvWt
fWZMSI8f2cR4xDnLQ075/AiHe/BoZ7bBhpiep3Tn6LLcHCg/37oubjIs01WbGEPHOs3LpE3JbdTY
bK0k+kT/iN4GhyOyOVZEjTWqZElnU8K54xQcMTQ6Q/J/wLwgxumeIiCFB3sSC1lGZqqyxWpwJdgH
u50/FLEkJNcOK6d13GEeccKJjfD1IpdHjYVZFVwjcjJJXymsS+8cdkBgDO8WprQdkD4dCAyIlG7O
9OESREFFPnrtJI/nn4G44KPkoOq+raW311H+2M3n8x2OJjRvGFj7yWQ3p16DVQTJpElJ5WT9/XFP
6f5mRpFnBuKGEniBZ9LFkl2X/xbjvnsKq+BMfa+LpjB8L6Sx1Y1O3Ooo54Tka4KR8LepGM06zenP
IFqMz6Yz3UuHBNm00KBFuK707TlcIIrdBK0Ys0x2E7AxCZIfWLTswt1yDXzixPTLsWMq3aQLCl4s
vP9t0kpP0qq1JKzi67JkBQErrszZEqmYYwd/SQCxdGmYAVm3KYelMsdx5DvXp4HR3g75yxpoEQpS
WPm6Ha2u5irKpK3dzPOGd9NxgmA2Cv4W0c8wo7voxsT57+ZB+x9LqyHDoo2MWLDM1lB96rlQK07c
J1YjwMyKtL9051eWtRozvI85OcIBhOKE9cmXALWm+VjXDC36y06njAMBrE/nFvlWBKV2bpL+88qd
NIC4WpPlmlSIqJQrIeYMeubvn/SkE/UAWAECJ5GKfjsz7adym+NRRdgKJRAZ5eRmen/jxBxRYXOD
319hmMPZmpneahU5M0lUI2BAePlkWdI3SmOUUagsikX+N5GGTZ35lhYjSZJR68ViQBKU3cncfehw
IV9362ezomncZjqhm94PBp42DSn2qGr4kvLrWk5c5NIITGjVsKen7mAwEdnlB1Xy7u3vKN3TDf7b
Kep70P1OiugK97z/PZkzr5vLobDl423ohLwlN5fMhdyETiLrxBt7yVrSkdHs9+83kcZwo1kylm8P
/4ZtvMAmZ0RrSTkbdk+QOn6FvsT8Iykyg2D0PU/exWPAAZj+CFGkySrpx3ewb9Yf3VOvDKc8Jzcr
iVYMIRQ++crMxeJKtcrj7zIxEmeDN1Hp/TrawAxyOzAsb0ZL5cGFxUROABoxWRZFejPUndQKO+s7
lIiSZxzHGagRN/yCMmkwuoZuhQYnidfxcsQpYyKUjHWTBsg2E4FyqkX+zEyQPFdaPSWYAnGGo+16
6ya/v7/J7DtxRh4Ga5zgalA5P+KVtN/fHYjMzo3iFIXOdWXLCOPNA9XCAyswZ6VKuZuiWFIF0hJc
s+msCYBg9qyRi3skmWsfRQYMjyklsKM5/Dm5ex472LXmMmQyTEjxkIiZS38/3U/+tcu50HljstvL
UnG3WC5CexmG/nQ/9efIavgKWap+ctiw8TKO57tdyMKwliGTOSTHW6+DyoQ+zKDTjNNlah7kjhwc
KPBe5EVJEPBcmg5P8WYVJNyKwBkMHMuT3jjBmmEc8QK+nzFc7gwzXo4VMPXdEdIpjsoQk3JQrV1v
17JOoCAL73YYLinuybyUS4pnQZKMuElc4tyeTPxwDkDEr2K4rcwlmaoxi2dguu46dmdyxidrvOiB
d0URJ+0GkayrNBZz5VmkL685G12CId2DqdcAU4uQXPTifPqIXrPc+FSke7DwLSaqcMdv0jTaTiPc
lSjNStezvjdGJWIB7MAxmcy2qFrpvbgERWWiYbZkHwM4mvbE9u0J3V14tpllsxnt537itesmXhKs
l3J5a66OgZPxwK3PpK2Ik9ucWmWNqVjRS5WvzIwaK3LoMDwLPK9nesm/J+EvilbRd/8IPFlWvYSP
CP5+ofebvzwJrK9RFPFiMckaeysGxEm+t8wcqpbjyUdWJoWF4BFj2kej4fHLqSygwj7umzSrfoXJ
0d4qeDssK1eWCZbF0Z88pe4FVV7pLlE/ylzRZvMli/wMFqncb9kVGE8XfrRMFnlGP24UJLmd/NGl
dDzmZ/zc9IacYCLPPNui46wch1HF4dap8RdDLlbfzEVAEfbGAqyy3MvTLFgv2484e0iPsnjXR/dH
n1/VhoW9ZAKFe54HOSnZ8/ypNfDjlrle2pNdOLpD4muZGL7EsuzMguCPa5eFiplIRydugyxU7E1j
6CNQPF5yNbLIeEMkeJXT0rzTuqtgaMOagi7do55mcBZUHbx5K5qEe7u1Y8thzeXWzh7W35P0TU5l
Ta/oIPAKW+41n8ZzQc5gskn8ZQMeG8uxIi/g1iXJLMa2YM50f7CvDrbfeVhYk8z2J2HIBT7t+XxC
h0v6KsuTHk58vpNfLHeT/cec2muXA8iesPcV02IH+a7+A2tg+Ta9tJbEBLxTYDLOyfO8wF27CYGs
9ZtseX5OTIV/NyjxeHQ8edwPZjCLABtZ1mTzhujB9r1oeM7G4/Eft5B7bNKoauh4M66No1Fl5Pqc
4fRn76sWM7Jnr56WFfHKckEHdggg/GcdLC9hu2OE6NSLVY+TmAs+lLkfbBNeK1vhjMfOXHw5Cv5i
4WzoNeGCm9gnCuNMGMIH2c0/VnwOeIC5gzBhhLswDjq2EhyiqO1q1nTwYdL4H4SHshbwgpY1PljO
quMSc0VQmEHSpVFu32IjomD9GkBC7puk1mpC1dHKIKiGsFFGMD/WSBAz6/1TUhCdAtYC9GqEPniz
d0ymx3Vas4p6mt+F50Nrva6wIqhun6gZo/mzVYrAV9oSy3TsQoh+04L+Bu085xHq+p/4rKLbsjrs
Mn/3FW1om+CAkrz3cnHiIcniSchCDEdt1axptfca69QfMreZgfeu1Chjq/P7bhNBiX4nJ1zE7jto
Zbsn1KkE1mw9TweyfX01Ngf/OhZUn/LkIF9VEVTRsfKlGD+w/SRQ0VgfeMkObmkkZcDrroo6+8xv
b9LBJUG7s0sHa6zFoD+uxYCtbW3bFtgyqzpk6gh4lQpRdoWDelMBkV3EbQcf+FZzjytxBUPjN38M
S7DdFIWz1FPAY5W5lNnYoHG/fSRiOnZKlPl1/IWBcfrK8YzNV+9NMbyOW0tjyfukHzOlCeoJ4t0G
i44to8B7TZnre30Ag/rFp2N5EVAdJFAB90XrTj3uKSRRzGRf4NwllFvhFAPQQsvTOIgQqHGbo0Im
pN0ygiZMNgcqSncjFFeQUIWd+6VGExYcEn7eR7jsFxt2BIZxLAW9+4y3xWLShllVGzwb2ORbyvyl
dAQuLvThzP8ybUsGDIwR4VxnTylpcIZcDVhNW7LZv1qfCy4I+G5zCuJ2xifU82KDd6n0lSN9CVJs
0BTnPX9CKqRSiscd9xkYu7vMCvgQl2EJBPB7xwEGmURtKnsIqyj66EZ3HL+itU4TVgmZ4GKDzCFY
UinxdvZiotcbAE0/sFTFFnAM0AyxEOIrdWTpXiMxOT4zeBgTJcaA2gIG2Mo+H8PWBUmhwn1izO+s
7/TXlA9+UDoAvqU6fUiIvfj3lMQSD/GJX4q0iBWR3B0SqV/L3nOeHZL1ew5t2+wuobkCmUt4yUAQ
5HBvwVutGAAehH95gQ0sqcwh4dMZJH5J2EWVle/P5hJQnTgOlwT8FcX8lWZ/sdChXbLPCirwecaf
iJpkVLhqCJvOeSYM8jIgMCfo4CD455CKYAMA7ZsuqwXTB02ThwwNprLUZD8O63DLJ/sj5HtFuvee
A7k3S4AzgHsZju5SOg4aklngmOpxTgwQuDIjSQF9DiWbyVXjpE7Eo4oPFuVLGohiu2hmyUUUaZQ5
GMiaCd0DfqbJQwToD7GZBJtyQsWEhme95xp7KDjFefECCj6i0CL1jMemM2AE+HQmObX86Nh1+r/y
YnhruPUwCwcwOSF2z9r7Ym78QlewWx0H1Vsxf1JYwUOIQ/GcYlibtCmXAJy1qfVBi6HvkXi5ClO3
sZZ4t3ERyp43PUGch1miDOgjxiDODsMX9o7UNDgPpihjIH+vyMB16zDkDdQyuNlyioLgUgmkdsiU
xcRo9h0yuNp9Pr6FecUFcx/+87jN3DqZabCoEeupS+6Qc5yJb90S0nkxr5m3kvagPnug5p4Zv5ch
kJUHNkF9JeUo2m9b3p1hzCh2J0RAeK7MWlO+/zjhObjVbDpva3K14ICSgn/Iu7ALGc0n0+nLQuJj
7ZfstgiDRpeNPOAF8Sa+s4S3GHnYklLX2GkqaFrDbIHlrW3DQfMubm1+A3Q29P2ddrfkD2Rk4iga
TojYpxPIuJLMQwTnS9oKzsEa5ktiH7Z2tn1/h17anJPdLt1YMsxv275vo9V1HBJC23FMbN7lN7ol
iaN08t5i0kp+MJ1OAaZZ7MiD1wJjkAjxD8f+F5JsiZXWy/mOcI/YeBT70+neJ2+Q9ucSD0rcJbmk
nBysPB4KApMlP143tEemBiMHFjtXSXsEXJAkYMSqs3a3ZFIjsoDlck3EK2GqG49iCfz5Z72OxS5U
IikOAVpjx2vyxtGSpCYekVGTVdSIW2sLkEJSAJIO4nlJIpZbGGJ04j3CpKLO58XV1ICbA0EMUAJh
kmhNTQSY4dXD7N08ANNO9vc4H2Af4fUcDRqCsE9w1fC//3wIrOyTaYdTYgrGy99Lm1iJzObfJIVx
WUuz6r9XiNgYyINLISR2g60r+VIQuJIyC7SCmTVnJCxffaK6XFUM4rSf0wV0y7Vzg2oPdiM40k1G
cTKnf6KYC80JMF8eWR09zM8WTUJtZtx0Muq7bjjwifkos7LtmuHOJnng1nJaDMOauEyC2dlabs9S
cjuKs9HIPbrb0XLJWcRbCUi4Dfya+N4rZKTFDuBiIk3lLsNN4pmnMamIwOlMZ3OtwkV0TVZEMe9b
jzB8Y2xwVMR5lkfC3zOXmU5C5YC0xUJT2YTjcCTMpeLtUvzp73bX7nCvpFN1be0gdYgTMDae1qTH
IaV4zEHBfG2c42zJDKbvAW9ew8Azl/RzwmJW8VRUsRL0ym2Q6ztgXMoUZhnmsITArMGs9vyIZY63
SJ0BR7zLhivYzph69JYPqbwPsgnhnZO0LoyU8HFz+xbTlB7iMDEuVL8LdHJmFylmcgCc6pjeWfpy
v+2xs4lgSg+zGQuGrUAwvJs/E+CUH1g05n53NqMrc8xa/b7tgvC1Noelk2DhQVhNSSy4m0VUOsKT
pB+A9TcClaMgKfbnlKwJn8dRdKJt+YrUWSMHVK1WHBHHrjar2qWhlBNFb2BPK3q7Dzt6QP5GWmPR
Uwjo4gox+hIQQC8WcvTClq/Kup+leXfXoyKEfHPxGROz9+nFMebfpOVgGGKqw9egHDydq9/GkySd
GXgn6IGOpYi0vRWmfJBDzMzY5izD0ZL+UH4D0MMffobKOp9C9ASXpWJIFg06lo5J22Hjk8qJzz3U
z8tftVV9dYHlSCBJ9gHxJOxS8hCmzctMbjG48uj2hwTgMNhqPo4iazAR7CPaBAhrKHAyVLQGhrAj
XCjJa7YSwhD5MduYP3ORw7Eq4YzbZ4IDxLmlOW6M2e3j4wI6PA1gv6Om78bq5Lzvx5qXdZxeblZM
AublGIEHPNvO275p4RWjq8PgDREvdZvPUIGZFzTB7EEug57SpM5AZI/k1477fkeIVXYGIx31id/1
NVreG3DU7mN9wE4nFIwRRM4YNw2iU9F5Yi0M55CQaJR67D0ktVtKP+6Dpt4XVOoqbAzpsgNDL+85
XeGfQU1kqitBNUs72Nt2nEPPPdaq8GqgdNzewPl2u+dioQtJtLMiU7imW060ex+1C1qmOM/HikQE
ao/OTtunTwxmJlXUPgXV+c63xftsdTvzfuatVXVcdqw3ZV46IL3wkDj5vY7benzMV8/X6EBL4SK3
Xh+4iWyq9yFegmRo0+4Z3cYnw48fFVxPG7x7cBZHd+6T7GLyH/cL0xxWRdadwhTgjT8F9IL5K7Mp
YOUC2eCR+OKIICbMMOG0jBozSKDqrCEAf38l+SKtmcWlm6PMktLyktlMEJGxB9QEzhiNF5Lmj0n5
7i+6Qpj0UjgfEdDDZGeBYw2ATmRDFPrmeU42yaAiyCMP3xsBlKiRP/CKcZ9BoswX5uGLo2skBjue
kjzvPnUa2LONTuIH5s3Zk4sCYMApd5qFijT4p+INNAABoTwM0H2cnMMAKpcwmfl6xxfn412RDc+6
ulv8NNz9C0WNqApKw0+RIPHZqFuQEswqouWn1em59zwsbhDplhTucq98rKgWknKV7Sud4+Lj6nUr
iPDb/bCLhQMct81r3H5v6QF3mfasOkMqYLzFRDm3etqM4hPPiOFVGCqxTNalxs/54acnW4KUamgL
Avskm3Qohki5SleCCykapSZciU+P6Jz+XDo17dJ4TmAT98yUiveRvn8pEiijNeguH6ydb69WfHKJ
My2UzHZXgbIo+uAVdStOKh32Pyp+dCClJX3DxHBi224PtsVcyzfbG0Ux3JPhFW4/TDRmHUUhuDM5
77lr+C5BcQguj3GrdrfUt4QRoJMj4KZL2/F6us045rbbRvDVSJqyJe7dangdYipKAtCjWaIUm/Jd
q+8rj2746vxRLZIX1aTARcDDC2eAOH3L/44cvA1pwHgRjZUHenydbF6NN0F6+zMK1GUGbJ90Q8V+
WyjBFj4lDtQH4LbMg3BTI9ErmvWWKPf+xt4GKwDl9teC6HRJC2t7+Byc/LA5tmLN+BH+j5hSW+hw
u7sKQusbLgjJZaWp1us5wTbw99kH7VcCauPPzHt/iIAovLUh19xGd6qN7RkNjuCsVFT9jhGxfHHf
cSJXdUwfpHsHXQ2sus55CmcBflHTPKme2p8sPl0NWu+M8W4kRuY0MOytwqPhwfGsdD/F1+Vqp4X7
7MHR0DAa92ulsub1fW5Qdw/whHwy/8VO+XYR1WqnlUI+92+thXZbXTOP0vqxj6+R3SpsrYufobQ4
N97xp28yV3KCynXzgX+Bg5mypzQNR7OBb/SZvLt23rU03UcVN3/Cp6sgxEMbJ88R5UjIDnJWLTQG
YsQM//rvqNgaIZdqaafJgTyXiv34daSHindou6qPoQt9aBS6lZfjugr6ze+nSyNDG55CfwnhhUQW
x665ik7saZNqQVvMIYLs33GfTuMvdgG4a/WmzWGQWsKeVoZAUoeYCZXXCxrS6rgqR/fpOyGvrUc5
qfGVBPoKqOM/ch+w84wcjnTnHqtretV0nUPmG9nqVaI0KNav2Y0tzTkNXtsnyrvRfcpnYHQAU4Ie
bXSJqZwLreHy1GVRK9ZZM2iD6E/65fBFC9HGYtmu9xkSrq9VdGePwKZTuPALOn8HLUTBNNOWxrSl
iWMrCrF0/pz28WR7253xwTvu02lXmL1Wz6DbhV2r7qXED2lpYKlq3oiYgUxsNAU8mn1KHUg8bGOj
deITW53md3L/Rn86/J+wzlIRHwB0Fd45s0mx+jidohTZsXq27k57Ve/aK2q/5a7AJmyozlQ1ee16
BDRo9Ut6AlnP1YfN6YQ2IqVhbpueODzPQiKF9fPizgkM1/v4/fNE16OjTndY0THdKItmQdp2mQUp
eEDCkHQedH0jVTW78LNWGo826kHksW30Yle/r/6wGHc7owfdl3uxgRMahfJpOj6AaGDaaN+b87za
ndj9aT73GWo6WV7KhdyXmEkB7oX9xYP6ceUr3Uml79poIm9TZXPVxuc85FNhoyGkyPBtH2aoHmBs
srt3cdTnGygIUMMyt5X+dB5DuuSwnl7vX67m90/4DW1FR35AUx30CufxxX+ihoSkMNYvC9yv1PHp
5Z7Yc6H7GVZu+C9WdChRdE4rvctl0emZWT75vCN61qCygI/1uIf82UBmP//c7qF+JW5ADd/H7hwv
7uWn7bXpc3MZvArYjcxNepd6+Pw/4EiAUj3gEutS3CeM0N7wjyCHUfNv3oOcDz4dYuAjiXyeQH6A
FhRCO/t7a8Ryadc0l7m4ujZzX6Vn4NwqtEqyEIzI3wn4QvUS+TUi4/mTNAJamu5X91XxnBfzi474
+dKDv56FnxO7l862oudxV4vqU3A//fACjtB2GrquZxA3Mebi6WVPe7ZitjJk8Wc/hcs1Ox42dAuC
LZBCJKjPA5bFY+6B2eUrjL1OEUyNZ71otEgtAvUCZgUDR/fb5GFaBPlTZfs5HpkA7GyEVD12L0gJ
EOi0PvfECCBY5GSe6LhZNCwu4npxs354yZZNSgbVRwp/prU9GB7ceiFWXO5/BwUDzIYw4zl5v8Vw
5z1o/VaQ8EvSnLdXUmVulYjnL35+H0FehbfR+yVqMwFpOlB+nxNuQF/bj9qfn8Pz981WzMLbYg3E
qjrtIRgycyKBhnoOHNaFOlIS+gx+gueGRbj7IVA0aVZ3Aobc4/KzKzWCI9jMdMk+s5LC7/x7MQni
asazd0GRJ22LfXAW1N5oS5IPbaEIiREMjAyX2wK5lNvYpaZo/KL/ILJC9gZwiboTmGlF2Kotz+JG
d2CFhlmCwQqlbyrgv9epmuJVZiN5PG3aIHuwnbgrMFjOqf2k7ecRqR9B8zNipziScPTQOZlvNkAk
U+CEP1Cty8UTiE0x05Z5+um7eMlAlgL7zE34o8fSRdfHRC5WGo4ZPP8q+nYSnPxksV1DoVLI/dEh
aiYcLWijH3Px/HsU1nPPrSLPeW31QLWeoJbCzD9O+1TZDqQRA2it6e46lJY6BJnV5jG75c4FCFkP
stw2fuhoeeg71dWXp4iiMJTjq191Rp3jL92+Pm2X+hz9z9WCK2zTHvBN314umbAJXlSMo1/TH6Ft
SzEqfbnY2H0Mp2/4SkYicW5CnZ/F1Q6/oeazPJdhRe8eBW6YsmjSoMJ/UeRD15f/bA/PmLnUYd0f
tiHOnv0nl8izee4d4MMSMxQThGVYepBZXPwKHLxxtGYKWKifxdVev1t0yLKPU97WYCuhUND+KD6+
VezQgGrtQZu2HZfBxddezjUTBg48TSONG4TU6aDV87FCJsahVTpXCz9v+InfdJU/YbUSFh98Cqwq
eRwB6Cx9qmSbuuV+xl0HDfSBkO9Dnq7eglfnR3a/aQsvgP6COWqgqGOTKZqfbul9kqeyqElN6uEp
G0GuY/l8oXej13TYARgEE4cZAPFVbOuqi4sthjgKna5TVlXO+k3l1QhYkbBMYUR6jUN/LhYGVpj3
sIwQbaVzNh8iy9ytT6F2cLUORNt7dKgCnSaH+kO0rYdHWFwHNbbwRvDYwJ0HdSeIOzpHPFEz5wW9
qPE1gg4Eb7WZlUFbCRsiobdd9QbVtirCV2plHaIwGYtbx0nvkxy1y926qFHrhMvX5T3KCSi0adlb
3yDwf8RIDkfLo13/Vd2gFq0i2u1yeGk8zgm8NnzQ6Bi9j/uc3p8iSUd7QOzwiS8NADnU6978Pn5r
HmK4C3Sm4v31zanxXsgAfzFleAfKpr6R3PKwlweUJts6c9UZr8cYh3T1VQ7YqkGkX/gW6Bt+zkR8
fBPnEscir+DRBPJnUF7sOR2mFki8YQQy3jRdeQKrqxq4NFaT9kvt28oVXUIHjg59ZP3yss53bFDI
/vRQYjLNPr98jBLrtqeoRMPUJZ4HAdvvWLRAYm63qdoBKrMV3tk8WkP1pVkVfPU3WQglHKVCsJFf
1o3Lbe6/l8TjIN2fs0/wS7rNGn7ewc8GtI66rU2ljl+HDWWDZ9yi/IIjz9E/5O6HB3Zx6rjqqqvQ
n046edEcDYiZwJHljplQ5IPuVp2xJJ6a9YlVu8136dSYvs/25ekeCWl+CVCuK02x+7TqgX2LHdDd
NQ70ilmXY0oYmCAsUG4tD3R+GNIH8D+ezmxJUW1bw09EBIIg3io9Avaa3hi2oKi0ovL0+5u14pxd
uV1ZVqYNwpxj/ONvOiorkCs3F0ABPPHnfoELB2h1P7XlHevx8NRNftH7UjHnxEYZfTSi0+G4uFZJ
2ELKjfc1hFDEUZuG1oQqBMeEcx9VESx9AjirWB0yji9MOucfSlJGmJte6d+V03MYiARblnMUPS0x
CD0YbJ+UEL3+LXxMKW8GyVHX7Q/3pwGnfV/1oRXvFecrxRQkjd6Mc93mWsZjV7ga9eVdRZK3jpMY
zeRLuypqbvHj8uCFIsEvyr+qP07R5FbkMYNBS3Twv6HZTer3pIyqGj4Z5eOh1c8iRQ8C/amO6gPf
NNUylxbUESBxogyhYC3l3Y8CmvFZtqI4eA6CX0dZnAf35+719tFfUsvwUPN9gX8Sp0PHqogQRfKZ
s6iPHbhLcq9GOzpitmrlPW/6V/mZOtLn6zTauWlxXC6XNU/Bh0/BiUCgWCLFk7YqpEoGuBQ6L+c7
yQzgRZq8faTr26Z2SWlR+GRfzuux636bIQqvx6ccadBIq4yKmhojZQ3cxzTCOQUxNFDUJH0a0aHO
x/A2fA1U5s2/PKrl503C4nMhF+cH66iMa/GnuPAi9r/CrFTI7JmXiL9ZfRad5/1l/8o1s7yIOB0/
bPKbr7DLMnaTvpv6syqrD8HTUIwVLU6Sr2UgIHhQheeZb6yIKmNUiJEAwC/Gpvhb42fHdcdIi90c
Btq5QQb3Mx8DWLE0D+PPb/y4sFjuj18c017B+zfuwYmHpblWmF8/zs+oFzenXvyOtEBfvq7Vta1G
+iQ7sHAkLyIa0wUc/ZyeDo6Ip8yIF97oc+msnrQJ567GYoYPvokbOl0X5ivfE5bx0W/aols455fn
uvPewpgBSt5HePo/FjQNKtxJCBuotDbdmYvsKkkM3/eeMu3NpQOKOxxWQilAN3AoTgaG/HBw6xEf
Tg6PxRjpTGjheZyfjASBQ3xhf6NY79VjMZj3UMMP4/3ue2JIRsdaqKMCAFCxCz3EzuGpmfUXN0qx
TLLtcPV3nBk3Vog4OSboTRhG2jUQTCoCbwhU2r6wrEP5u5XOCqL/OT8D15fV+M2GVNIl9o6I2KQj
brVMqeFNzVtQKi7ohq0aqoHonJA9DR3N8OAGZ+zcWLH+TOPNRWJWiUjtyWVPl11aEnTmZbp4Rxj2
JLj8jH87BMgiaO1zYLwur0XUyKAZ6zs1BgFgXInnkQFKK/fCnwh+ZJ270YBRZg9L8z5k2ba7hXZi
dX1N951D86ymCNY5BKMKN3Y8tXNLScY4JCcOMWY6PkxY60jgGMg3TBDarofrS3JQlXFKWcE47U/o
61E0G8im0Kjr/rDHCEc6J8Dod0KDVZqgCc6TGhGqAmjOArm2Hxldb7rtNiOdhQ+HB+ABTB6Z4ANk
kQkrTb8Z8dSmQjjXWtq9fuap/gR9ZEVrZYl/Rsn0uefkA+/2XWQo3vrkn17zIk5ZuGv387PfGCJN
irDeZDkPYtJuqj/vMSTfepyWjvxmV3hPq2rRGHbxnho3KLk48/a4wNmvnse2I6F1fP+sDXby2x3T
pvAZalIw5MT47t+jLy87L+zyHedP2Ow6XI5x11FUQHL7/n0eQXK/oNOXFIs3TVliGGjPdE9vSOEA
x5B+QNhs1dhKp97924zjzkiFpj/BGenhDBorpSS+cXC7fMv2dR/M1ccEy73WAMp8vWb46yn4h33m
GenNiRo+e27WD2qml09XFAfJOtFmv6ePgpql+6FEYNNlun0wZ2vHFCK4FKj4KOlexrI2rlkYONXO
kk4hj0sVCv+nr2PmIeQI4/0VR2NhC6LgEwTw7SJfZAeAlY8Enan0P008Csl3zXUgSpRm+fgDuHkf
6Dnw4XObKf1r0Y6pvdiNoYnQfIBcD8f8EIsh8Xzvl0Vz2wGkY8HDyB4w/h/gru5H3H8XOeIf8Wj8
Oj9EZUxHTpnAN7+DtG2XXGXDKuR8vSV2+xwPmc+TF862Uop7FNkVfTf54ojLYFugy1ecjIKOvjg1
wcmzOQ8g/ttzi9qkFc6lCPwWeIkZE9AqS+28WRrX/rpFx/YN4OOgDOZcv4LfU9PwetlleQx+iR/G
IprKlnfLpYrEkNKSEDre/53dEyPDf9sh/RvGfCxhHJpuUiIUZauF/ITJ9lYHjeMfqwY3KvPeOulj
1UNC3li3jzpqHtSjUngrgr7sZtAEtsaVlQB76gfZu5T06VloLCULwQK7MageBwRuAkOkKvy9LKSO
KOJRqvFTbN+8Mpgu2MqBGPDSUQa8cMIj2+7l9Ngdb5hu8jFzKNk3OcjqmOIdVhEYsArzARUlY0l0
oRgBPIX6GGYE+bqfzBWCdxQgbPDU+HiiJQ45JiCqvEHecQY2ATGK5K3UGhAdKcyoC/2ER1szdCS6
FHG8BNuBFfu2X+jko/GG5IgOoIeSSLd5ADRumnaFisTZSZef9UKhFbzCS+GV8VZY9oCz0a6x3Tdc
cqfPi3I/Zt0dyNNhekAwhj6jj9gNhR/QLFJUlnFs8rCnK5FVQqwAj4CbmFpGJYLO5J7Tk3zgTY4f
hQxya4J6YWF8J002qSDXkARcu0OyJdhknwJokVmosMZtMLAqxir8ydLVPF42zjqQfRge/9yX9RRm
cJZ2Um2mVS64nJeb+PuOcdGAUVCTvQXtCS+Tuwnmxz3YUdlPc/UaqyBMd5Nhs1lu0AkwVPm6eKLy
UYW9DaUrk1cJJr062kc4d+M815umk/oqIyeDdcfKrU4KRRTC8hV+zLqeF3/vSIWS8zxQxoPR3hc4
G2vgW+mUwOuwiOnfcY8BtXcMj88DGlAJJQc9K09GWgmTcopQtFX38fDvF7QXgJ1LEmcLY96P0km6
/K0hqRFZmezwQggYr4xTrH5AgcQbZPLTuDX8X0RZHhZz9FBUuJghDaNbeGPSwQQTz5yxEXfW14Lf
4gzNl3OLqzE5V/bexfTPadC5zNKFsHlFjL+FikCLauNShDSLvosehwmPFPVZWVGbBLdLzUhJOqrG
aEB6N6AS8wsu+V3/APuMK8JYF4tmgcAUEA0EaD8bkqnx9msX7alL/0qqAWZhDpeuK+Z5wuxKSK6H
NmMmqFI3Hw8xRlIadMcmyJ1jbVH/CVWRh4fOLA+NaclUEnxmS1svxTBsiBEBq1w9yBguQHNjAGRi
Mrd32ICZPwwSIh++G2qvfFVj8cjc2akmP1+Ls3kbvxb3OF9hmB5Vgfy3Pw+xXP57g7bLI2HbV2x6
jhH34y7KQpFo8IpBaoq9yTkDfQL7sslttv/bTyv3bT+Cj50t1VnfFBp/Bmc477RsQJwrv/ULZBzN
dEihhdlc531WHXP2ENIj/26QkMC1IvyUnGSi+VRIolWut3Lc+slUtwe07CN2BxsgPbjNhAdzeakW
qNjsAR9kb/Zl2t/HUhkLMogBcDhXnwuV+J684IeVP1jFR58dXTIbA26sCpkazZlCULAoQbIXQC7S
5j3vr7hP9Ms4rsfUOOwbbDdsPQAMXzHRJbllsOyd0X/5+0t34tijb0LNFzwd/HUZwxP/CakJFnwS
6ZgbP3AbYQNY/g5fDBSxNcBvqAuUP6ZEfo8xWeT0nJvfTLvX6A2SXkEnLUmqw10JOZ1HJEQ+ZkqM
74Nx+BxukRKmF0SKzYneJsBbItqvcStwB1GNtVu9eh3rvxdt6smpeWF/t4vX25TUT4Wp4hRm3iaP
tRriM2c9p9+rHBsTKivAM1R9gPbK5ZshWRSmf3giEi9ScdpVTslJx3z4iy5u1BF42276f/VfVY3K
kwFKkJs6FwxTWFCtgo0QcG2sC24c/nVoKjLcpxHkQVLBV3K8Y9QKZ+YISsQ6Ay8Ajg2At4nlDqQh
LgCb0RKURg2ridwqN1+GH0Jyz56LFTHevr/VOypw5YNBK/K99g4dMZYiSVRMuQoZDOUzomJwYDsB
WXCdafSrqGMgm1GviGE7xqUvj1ITyolwMocCYDPk4VWRZMAiiWkEdHGREYTj8vgJTQV4CcYSqGbm
NKX13OGs8rH4e4nFN4UqpRQn5d6mdteXHebYGCPdGUWrYXbpx+pMo4ZBDE+dzKJInMxvUnKpMMyg
RKQoZn1SQDXP6qzCvpuC0GvDwmWG3ZvL4v7W0jcJhmBMCemeQCpFygDnDY5g3D69rzPwlaV0AABI
Mqvoe3rroe68tRb17dvrb7BXf+FzgaATcXQ7zfteQlyITJzbuNQ8KfG+LDaMRT/2E06z5hQ/p2TZ
ScafuBzM86GXEdmkB0iHK9SnspcZxxsv5sO18bvvinaVDzDa1rbWkLnCYEAcoUctnElOmZxysMem
w9+vueSAtdqtR6kD39Ow0zqoelbXRK2xlGrmdq+DSlYwl2i0x4vyHda771GFrSM5hZUt5SNG+kHH
tNO6r3OeZzgeguV5YGWDzmxAjO3vTMdCjoB3t4jag7zVza/PGD7DZunGVTi6M+0cVZysGh1R7eS4
TwBqu4an4j5pYzwK+b/0dPxHEk9faLOelcfMZLEglyJ1jm3bCJfnsLESS0XxwzELVcS++O5bog01
6LSxTfdwKSSC6PPzYaRg4XIrV0lC2JyPGUn5cWUuVl7nHr5GwowPUwAYNbRYc/w2y5/Pz1HsOFyM
GKdfstmTjX0YSzHe1BY46KiG9lbrgHXE9cFcEPSmGxtguhAANlBwI7bZnI4id9XCZxP27nY18Cv8
5GnDsNZ6sY81Qa2ZMl7kmvP5QUqw8LUkk4dGs1yVhtURgVQLw1HWC8xa8KB5p/5H24BS7j/ePZkY
WfQjlAb3VtkE+rbVymEEm0IG+I61gQ/lvuOej3V/B/yC/HFZOxi5q7jAw+hDYQPnGxMY1iQWalgB
3IMRX2HTkBusF7/Zh0vlbr8GISLjh2T+NLKa1IB8jsFxQFwYjyNjYDlJjd2ddsgAHO/6q8fv2q9W
+iMypPW+t22NXfFcZgz2fjP5MX3sZ0Ybf5TtT9myGSQJHUM3e6LVlgefkf4d10NLRpG2n2iP2GDj
wBELN8lviBP5/hG9VaaYaCqguanWvTR1VhlcdwYOW0Whe9yJDzqOC/wAcxcM3O54HCFmTsZ0yOlJ
rc2b4iZ3ou1mNFlPnBEwRtkVD9B0LN2a+FPO29fyLaajbEUNzVFBQx31lOm+tzM04dLdLjMDS5D9
rh/2thp+etf3GjNj3GxUu2LtGSfyiPUyymYtXf+N9I/+Vb8+/Sq++dQLvkgFeYZvBwd0PwXcoJfF
Eu3pVKjyKreLiB+wWjfx8gnruuw9gs65QbpDoD1S7DTo41lILETY9yY9ixmhxSDRgQsWYj7hJpb+
N4SPxjpF8g3cLdSmwW2VrD52Y2UTaQe2YO6nDHeHQJoGLlUnHCkNpulDMejV0WQY8Hy4iIRzfD/Z
0M02+fazn3x22HBy7B7Y/f1p5CE1Nt2tgnQLJHDdQ+b4XhQlvKtO6PK2lFr0mEO7h7tp4r9idVOW
0FxGfF5KczZu2/5ro5DDUUUyi/ENX8immYF+M4yR2q0q0u1ettJzWz5l3ZIa8n6cj+rk+NTDQET9
RdOyhOBejOxPlAX0aHVUzolrwjb9GWVz4Q8Pc3/JxHSSzZ9r6UTXU6D0QGcwhRZ9i14e1gxTqolq
qm35vKFK0PsWix9o7KoOb77hPTMBTN0XRFK5A5QyKLw6Rqdid7pD6fu6PCC08RoTsKc1mA/nNaOQ
zqYQvB0MSGhotJEkIIpYf5h4dNt08piQVvrdkjckHIbac/HHeUsDL9o/jA+pW4iNxCOIxZPqOeo5
KXtmKrTNx+dKmz9xucRE7S+/wAZMFyCVfGKYwrivPxlU9yxEGzUy7X+iL3ZRrNCiJMjnCu3kNeMt
g6yC4SLVgEXLIYIp37Hzw/4PfzgrJnAEvkQXXIxR9BpBBbuwrSH9Ablj9zUvQksHwdJiBsaRADYX
3q+C/InS73I6sRzadFQcm8Thl+Hs4lAJ6wBX67v3ZXMHcSfJkZqTF6bZwlb0ZpHPQZEodHj4avNd
j8i2v8PqYAk91dRB34fKFxoadOBlPV5+Rxu035vJxPqbwCd1nKGFA47F9iNKUUETCzI/81VuVZf5
mY/wLEM5pFJtCBGxEGfjGvyPTIcB+OjIQsi7xrN1LP4vimRxBFJ7CUuNSBkNU25BkhUsSQ4d2PkA
I2LcxehqSBtBfJrzh/USrqbw+X6Ggr2JrGomBLxQz5DCfS3BVgVitEFihVSOv7fc+7XwGx6xkaJT
ZSq6Va8fYBEWmOt7O9gNV/j0BF+wz9fmtamJ5WE69m+wKsOi+oByjkR3AEwp7B/FJJSNjM2LqAry
M3rMhP9tH0+2AiGoAsQqHfYSilqWeog7EEFY9vv5GJvOgO9YBCS4fPAhIcTm4zuIJIxI7ud7It6I
/qIRw8eCGg4fQ0A9vKNJXIHJ3xOTlpcqpr38QLNoYmzFZ3IILShiHW6n/VV/tc/M/up+Agyt/n54
hcIU8rDTBMndJzb8D/68ow+m4vjvMnPRJm3cxtpE2gO+dksyLL46WWSjz9PlV3DHhDb031erTd4V
FRlKr5+Zbpmj8qe3BLcCzqWTBjbci296LWAV40mfW6RhN8Vr9p5MDgJ+bMMxDgnc8n1yD6u9Z+SO
BNET5QEnN+3kv9u+gQ+NJfdn3NKWZLkFk6RD3PN0+ZkOL4004BZ3TlqaPjARhl9kJZAW+bS5fSc2
0jPygfgnWpn/vlgF1KetdYR/gNlJmgVeJetiMWJc3INJQgNtmNzydYcVy6ymjB/6tX1MBuUfJFO+
RPwQrg3QrngMRs3imcUtgBb7F0skt9BmGubXQGp4WpMKVY0zDE0S+8uCVtuwPDDfgPmqgSKxueHH
dWPOLKzS+BUVMP0XwBKBISlA6fdEM4ApxJfycA3FkVJ0XIBl/JcvxGnYHHXgA//39QCsMXtVaDyB
5+mOFy1riGZBYvn/r1eNZBJHwQpqBW0hQBz4EKsyt7AtAXr++wLx4htm4/SN+4cPLia+541KGClV
UizYLFh7AZ5j3AOFAlz5n3EeOzbfCLzxNDz993+2DL7Yp3h8nuifn+e8WjJpikg8oNTDePTwptET
6rlb7rxaBwytQ05GjBWriRDNsDn+k85A/hfraEobI1bTz1p4uf3Q+QmBgUYPNeC7zBU/8d+fp9W7
Gd67//VSHI9+lJ1iit7SiREZgtC+xl1DjVWyawliH+OigPr88L3ocyWg0IITgrksx1sZAZQBZ6xJ
25xj8DqptveY9qOOiEtVRTQDXiX7vtkzQBtouqlDhb5DIFESFHPkxV+qClj3kWzLNpCM7aOb8f1m
fEBvfLroOGWzRniCy/sPGcGJHMU3t8JyHuxC3agbCEhUSVNkTztGEGrI0n9qRw47BbsXsuZZGWa+
FkBmZElWXYn8MBrqGBdAaOmi9xMqGN1RfAKW6QHZWG4+6zm/L1TdgvEt/jQ4AzcxKW/sX9AAoY7j
psxYW+H4CkiFaST4LTMlod97nBvvjb880Ttb+YT029lchFxa0IuFphisituM3jKzMBz2a8YfHWF3
TMnHO1xREZxyNf37vIQoVKKY4Gxxj8LU7yj+hxvVP4WvCh4ymOEX/RpXsmDOYf8MhPOIvUf8iou4
iodBFcMM8AVfGQ9FtQuYMxCAxPrKBUk5VMg4SZKrwdavApdpkyYuRd9czjC1ZLEGvVIu+BJ/U4xX
Rnxzhy53395P9y0f7tNSVlQsOhx+bF0Akx5WLxXff3a03bv+JT0pF+koX1Q8k+VLvsJ7c9XbkALF
JwdF702pM+wwPH/u8p22obnYFVAl89knzCFRanhRP+Icw3zVVvNtX1s0mkvsBIs/tDZGSx3Cyzx8
NWOaDcoRpRfDN4Wh/IHRg3agsmDRwHfNBqLl0JJp1xBAaN5ePjwTSh+OajpjlWH0Jjyb8C28mTUk
hHTWvrHiMdNuA3JMlOS3dl4aoM3wH4ZAwuLT4vP+tccOBOw+9HK4fejBFAd4v/d2Buo4/eNF/uBH
dz5dDdUnek6chRwCuebQGsFYDCKL1wBeuFGGsi9CSdUA+hD7OLV2X7Rn5X5SJpvstuh6JwPMFrfi
A6Tfcqe5hjH9JfGe225Wc47ni6RbQTrPhttE+xtq633/j68+I0k93Vbt9q5Md9WUboZTD7HK+wDf
8H4/VNJKfazk5+bbLVjCU1web2bTCHUu7sbIqVK8ZlgRJekwBELrwZmjIRnQhEG6fI7fXzFYMPYR
w4eqj8EU1J85g5FMtzEhyssLyzk2e9jCwu1iFgDMzv36Ne/iVIqVNIRUx6BgT4LSHCY5w4O8xOTO
wnssE09CDRsWeK4JwVEDyCOsMhDO+/5KVC1BNRnA+0K0NkD9hG9DfBT69mW8xdHHnX1GwVlgTXjP
Y/0h1O40JCOsKIX2ORQ/u/yL+N8BW4zIwWThnxgFrRo/Of+O5sLB5IY4QfzXOeHbgKR+M5k6Qpbg
MWaiPxPIcK/wyTsjya2v2Erq3uuNkgXtIGTBy8m2+4ZKFWWwzmu6wvGrctraoVX8tDuj8/EBh47R
lC77eMfsjJoCAk7VeDc1rFKHjJTBnL32Q4MvRXvYAtgwXqWtnHmY69GNwMfBEDjnsoQvnDYMTRx2
cj5a2qcOyuLTA01mK/5Br6azcSAKsAtCadJqjyxVTqoEbSFGoAxEeLTa+cIrq50f7Bk02NhtQlbk
ZbD94GnaOtov4LXB84HIQ1P0u4W/3PkVAfdnLnuimEx9TRl/vpSJ/3MQDb6BTGlLVCtAOqWMjZc3
1Ywhx0NNODwjKqR2vDI+VNg1RSVxM+mX73+cQ2Jkh3yK1M37XMfGXXmPkt9hwK5OnlQN4chJX4U4
0249r9gfeVUfaVHSXHEKqrBI8DqGV4IWJisjCcdYefeiZCGIEO15Z1ED1BCIfhD5jCKq38dOijnZ
2all9a/fxXd2YNX/yDueZ88ZLHsdKgAISABwv8XtPcE9bF+u+ST6VCb8ExNXxkiYMQ9PTJ44i08U
d3iWa1Io0zQOtio0aaZRvPr8nxBCO98OqEUYDmGVR/1QwPiGQvpMw4aJ0r/BGKAZ74f5PmO6O2Mg
PlqWLNUvfhuorzmXz4NRNeInyLkeL0iWvVe1pOzIodCkB/gqGpRWHBYpbfA4Y3DT/hawmnjzRub3
gXuTef/K1LC+pktGXPTMLEg4SmbMtaRp/8oMi9kWKgTsLb/qeo+6qYhkBacy3lD/N/pWJoFQH55d
26pb9M5L6IMwEg7C+O/Ky38eBlg8n37Iy3unLHoeoJVWilD1odiA1S5WI3J8KGW+gncluY2pYAz+
vNAbocgJiXygsyIMc/ZvjDCjYQAGAjbSblhy2ncpSDGrfROCTfXqAKlhQ5dqK2zniip+PVfiopJ7
bl8mixKqZ//hZqqjDt1Bi7mlS3BFiX4+OTYvg2GhcNKkXoN19PaRysDy1Wu7bVkVEUm4GO5XSfRA
spWXU0hQwAWNHEFtFvSjtj9hFZQV5wNpZxAw3dMS2J6SDz2p2q/UbpPNm6EHTUgslli9IvP6HIz9
4nU7cDwzA5sMxYcDXNYnfkJtfBzTFJLd3Hu2op5mVMzYnnAtJHrUsGTGsNu2msUHdRf2adZLs6A2
Iuj5/jbf21yjpW/VdcYQFk/aCeJsqjGqUq4yKExoTn4+n1orTq/UA83AsFva0iggK0CCZvLM0MMZ
7QoGBwIVT/lvYMb1f5GmQxrGsHbLTb3YW3okUS8K2S0sHgkd0590ls6/OSHVMdwPoG5vcFbmejSY
vgMtswdxen78lfMhqRD5/D2/nylA2y2ScMdYyov3ST6rUbH4rEA9Q1E24KtMYsvX22MrwYxUsqAJ
/Kz0L/0jfAwk40bESWYllD6UmayPiAz/vkdaxxiaQvJDgED9+bnQfII7QYODq0kD9p5r7RgUSQM4
oZTd5nOwmNcfPWFGFyUy+yAr4E2Hs2sFidKk3WKVQrwFcaGZcImxOrLdYUhBFf+ELIuNOBcn5Fgo
PBhJ7K+0Q5QFxdLY8QazeVWFYuYN+IL0npk269PbwE5ex6Q8Dx7bpwnJ0v05qCx649uCqdSYDw9v
XMNHMe23sQh7pO9TzROTU/vpYzGHxz28FSHbcdIJZSoq7g5hRxuj8or40MiIHRCUQTAVS2agXxs7
WXOgLZZdQqnS7W3VMHz+d/gu+1m+e0JACD6kVwmMGa6Bqc4/DrxelKc/m33eHGyGO+ysPXml8Cro
W92Rfn4RFRr1z/LfbcXUo1+MlCkYXn2VhqMPdhMQFZiV9UtCN2NxLlFuMXSCDIl6ITnScOJufT9j
9iH5gvLJyFyZskcIHkVnKZgusuIPj7D94YkgRoAiYGAh/SafTVCcvKJbwFng3IctyFXJAo4ShSE8
vZq2/f0jFMhXnpEyg3t5MTA2IBn80rCtIVWLj4JVCOo9xK6enb0nOKQmt5AyhVhgLBsED19/OazO
MKR5Jl6AgjNiOYZlwBFlP/kFmvBqRApR1vYHRweIgMjuYOiRXdlZ8n4hVGw8OewEYUW8J6zIgkGa
wWLi9IJJojgQWaGHYa//PCCD41rlFTM+hh8goSUlDAw/CsgADEcFU4x6DLIfwQEDFw9FvodEQAbe
T+eV8Ir49XKdHZB+0Sk2c94bvFL9B/FO3X6udKDkTwzcW21nRGrl8VuynhL0mYN4RJ4ttWjuulNO
JzskQcHM1wqjcTwlOXyShazsYXjKSB7Jc8nT5wQneoP4aarT4enj6k5rV06NWrd0k4i0FFobqC9m
rgfFBHvqF4gAuFNia54gves+VDPrB5KnnorJx03dx+pH84PFEA4YjxCNQijP9Ojuvyf5BmQqAEZ3
chpVFAaOBh1hH/Y4+z8AfboDXdPspv2oPKq+Eane0L/j7wSj3K0DBr9ubkOcCIkbJ/73Zr+sOsiQ
cFlHwBpbt8rgO00OhWPMyUNbEOfsPNe6hY5z3Iaal28ElNhbkNQYYE5upj72khF0DCIQVffuSXFB
FN9rsn0QFsTONWOlDUcofYnbAi4Ds1om+mgN/go9HMsT+KLb13JwSjCLU5zeNj9kBx0v69eSU0Tl
KmeLRBcIhGoxTSNrG5cO+kqb9Y/lhN/B+tKiDOq5zfG9rVjZnaYbVzA5f2QEWnuQbzwzKQrdgd9c
k0kavdnZl3KsmJqvUU2vmYVZJKKNPlz07nOChQh6depRoN/iNyava9JiqXmCq/Y4k8vg0McjkH7i
9f51+1PClJgzBf3G7Im4rue2mzE7YEqOxuRusY4LQA5DVcAupzoiGafF8gwzWfaPCfbfi+e5iFIc
iS/tpr7osy7WtsoX0fqtjvVJMlEjmIItipFNuunBk/iT5hVpUUdwZjlEJAGfle0VGBDLDyDsgMgb
tnRKxi/ON+UUcVSGkTUp45r9Ukz5is4Fy2i3yUztTwR5D2mqRzcGu+SEnVLoAjvdHXhvq7LzIN90
KzhsKdl54xL+C+vx9zWW+05f9VqcK8TIdfwK90PTCOHHPoOBmdhGADVjhy1uM3tev6EBLoBXiclz
uzq+OS9IH4W/JSMBT7KVGqchM0V36BWMdznX+qG+uwOfcMdkDwCT2OmSNd0TCvPWptSxBoQIiIBG
8XcefErZctIWPOcUUNQBnFwnh5dHfXl3cJj1+7NmAqET4BkyIPa8gDsk22CtUi1vlyGRSXQSmQMw
N/tndwU2Y+ufMVbQuCgM58yke/Nk9TjCc/J/25ItNW7WPSbSEPfC/fIxZ6ZqkdjlvTaVVdslbgBJ
qDQmeS02PlyV1Z/2Y90cWK+gbxZrKYSptiQexE7dJsqXjH6yGe1/42s6HATgYANHAe5gzEFqYOsW
m4JeWI1ekIiMP9C7MbPjFHwYMD3anwF4PnaxkaeEZm/kkxYN5kL1/bZrWzxltrpveF0Qu4IKGg/P
N7qtILDqUzXiDYApPQLmUGbf+84JbwPAZ4nHmYEqgjELlSTNpS2NmfXCGr4zHjLBtpEp5juFYb+A
merL8n1hFEny4BHvaoN6lMFV0ELKOjSC5fSBtHmhi6dnZrRPOoUDz3yqQOLqke/CzAXdJX1wPcej
Z4YffvKxkPIyEcvMDAUic612TLbyQ/dyDvWeWVhM2UMpUgNfYCsFLk3RiagRikolAF84iY9e1E0y
mjk5xhiZUeEbkHo93GJ/9ANDFrgkYb/w4ZEnwKN7mWy3bIBYtbYCqoSYSsHebWEqN6y9frNLfcmW
UIUsEqpE/2aTHbBgBUK9YXbbCjOhEP+qCFcjempaVYZULxf68hIw0WGFPaoTnAVc1d2vv0zDFEaF
yYrUSQtWoyhInvbtUGzVFwAahG5HnXQTqgRwyoOyTpfJnJN5EFNqT3o9aqO7U/v7FTEjM1pumxQ8
Bh376fPS4D6b5eP+lBnugKlJgPjotdEidcDJLe1+jTmEIBk9jlDAb2PpWi+M4Ofpdo4BB8q3c9+D
R0HBCMnlu0EazIdRxIMjwSMMLuB7gNpAyPku4JRAqRWiDjAwkhvhxsuY76MB/Q/lRiNV87L1naKb
jK5RnXycNALKEcYbgYi76zGsS6J9+N2SnXOFEsiOf0MnOnltP5hKj4sQiv7HNca1X9kSwQxnaZKu
CgcE3xxOHwoba+WwEEHx14486dfWsJmg7iUYBusRjyGtBSD7JKLM8NpgaO0nA6sNwEyn+WX/V5q3
sNlAV3mulGkTdy4V8T3W/5jkfI+McB5mb9KeiX71MpD7lRZVru4RABmWhN8JX1RM0E2oKTM1fJ8G
XGK9SJ/g9wENAps/cii4+hhRTD+ngVUFrBlcPUl4c4zJh/3/Ul8A+y7Y7XGWcwUNNgKclCGv0Z/Y
VdxMM/expJA43GeNXZMoAzXA0olTx/HcPurYnlHsgruK/BVgXdw8xNyMIagHTSkYzPFlc78sAxLJ
bVQd+Hcg3YH0IxBbePGmwXthWOYzuvxCTMQvvTFlaeTp04y0tteUjuwf3zj9Q73M0UXuK1jHrzOT
BZuZCEUX1RoX0JUZCvOMgd1MGXny+Z2lrY2Aic4ZS65rurxjs+nBebhzGfz8KsxN8taYnlnZTnKh
CALVi2nrdwkedsZ58jNtmWpixe8Pd9IlCTssAz+MyBVr4LaL9tybMANAzHR9HxjmC3E8AxM4t3iL
MO4RsdjUoayIBy5mqj92QJA2GMWw5EFPiC3D/BqVJfDlv+PCBU96DYX94+8+LQ83mMNsqkyZDpw8
pduPoDJtSe0jPC/hKAvHC5BHHlVf4+PKfmUrUA4Abec0Qdc7PSNH5jygxCcslxazIrAKw70UgEJx
aIQpP/tX0fCQHM3fyKEw+Q2R6YBkC/KmIbJZYMoCeVBxo+7lTnjBpE1RwFJ5/hubUI6DQvCrVOTw
knlY0jIoT3E/QEVQEoYDWRaolsKId810vhAdB0KG4ZZeDEohhTx9Lw4cfYg6EMKFu5oC6N3ajLLi
voNr2I9GSzjRtSrsr5bDVpnb76ScM1wflfMy7POhGWaJaUyfcy8fM55wtDlk0RU5tWwqL844NgTr
YU5TlLfYlYnJGoMKlgD4JQWm5wFkQgRzqLZhirdSfG9cThuE1S0IncnL5RTjfKtwMSE5YugwT6MJ
ZWWmFecTeOuCBMe5xhyLRgc3fHoEu7jPadkBhAgj4d4CZhInPRRtBo+gcWv9il09LY8YyKWkfzt0
XpwYVEesQYiP31eaEZb+N8u9AWB6zN0O/Y42fV6VmXoabGEsF+Iy6Dx9fQuY395jKbrtWGMD+Ofp
8hXDd8SUJ5sAOrvDnborNoOozZlCQBmqkZwMgnT7ngNZyCFK+j2UMjT0xBaYTFQgyo+5pOjCi7Ph
s6KCPIAOgqerQ4eGEVAKOhrRO5hJDNBTClMbPn+BUuAJIg4KtoFoYOmNClR9pKczchTUciEa452L
PpOfgkXO6mTgGTKCW4/4ScR3wXxmZe7EEeYWc8R/ZHdk5PDmOT4aSSApTpCkGY4Z7N0ZSf5rHhMa
95u4ygBSxNTxPeboC6wMZgavDxHNPJkjOhRHnAka6UOMHgEL4Bpw6MWlAYA47Ei6JTdGENn5F4GK
PcXVQI7ZG0CAxhLnHprWSlwNeXnmB2DJ04dyxQIAIWxsUvPjk0Hx78LhlqYUqQDdH/ZCnPknRhTl
Gn49VxDxbrLAeyCaUwpzSfIIvFSs/nq8RxWTFxEoVOCGwswVqxf6FnpGYKPhiTQjwuuZC19pREiC
41GFRpjGh4enxzgadhE+QmOeH3se/gehvlI9uIYF0W1wA/gwCnGrLcujEeVBGg6n99zuh/3wNx8u
9zty7o79OXqtAEXtMKG0GMZ8HnysIgJSip9XfSW2TSUETKqxPWOQYiaHAUQg+BJAOn/7CckiJ2VZ
4saxUE7/o+m+lhNLliiAfhERePOKPXgjjKQXApnGe8/X31WauDHT0xo54FCnKnPnNovZo69syw8f
DWEn7YRCv/7snVYCJCSIYipg0b6+DLSsSsqYlI1Samj299JNtO5jVv7uyB/LZPGR/rfsrExo3p7a
yO7l/exFy+pKTfaj+ezRS/34YszMP8A9+f6udelJBx2oPPKt19c2yrUvjeSltPiXb10mqBJHlAr+
H/IIfxURr9MH09DxfWyx2jY3P+5VcGOmYjHAEtzJiw9LzAK6JtpAP28UsUMMpUpyFa4IRgcFI9yO
uewg19s33cXpwbSfHks5anPEBDnuP19fiUmw3HmLjy4/UBcLwzRGoJL1YlVa2D5jjfy3G4B+X6sR
YiZrFo8HGPQ+X57VpTQvjvOCbscADomAvp7k0FwI+XjQApyjJ9sIk+Rh0pSqk/nYTl4fp29zrX/p
QynRzfR0OidJAJq1Wa5XiK4NT2P6eRhmRKBtfpSgyj1LK/G+a8da6c9ke95Z/d7707kU+XuDw0AB
eeo4wIcrvGci3LVuZrD72nyFnO48MvO6cWumu8f37Nu2hao0Or7voiUJdVEYs1ay+ewmu7tMcQmb
b2UtJE36rnyVA5+z1QQ6S4yrSB7cLeEqpqRAZfmkBjjnKzgrFouwdJRoe59Dq7g8IGwWs+FtnDJI
c9TRyvt8GqJuJMWJwapSMyhbMWRutaQzEODzIs0NTIVlIchY8n1jub4UsFZWAuKuvnCbwjOyPLlP
1UVtPsHUwhGKd5KDC2wds6uz+8q3JHxrbPYtOpf2RpOVrPr7azGhjjwg6RtooJ6iFMdFuAxEJK8z
Zdq/SywwxxFkDrEyyhuOpb5FlwKHWxQBpOiH2GASnskNGunx4WcV/vlAg/nxEk4fWCOePhX33Rna
c4QauduQxzySqtlx0m3jBaaw8mkTf0Csi5RD1soOzI9z+dA79hVTskMx5LFA8Ji+tRx2K+e95XYY
+kLg1VN4OPACM4IVE/L8X94bLU7q3eZjgcOrba/ap/ksBELKTLcn2c6NlVOSdhI0EndyiS9EIkNs
HEyaDMs/+5seBX2lomhm698O9B/ImNfBrWcqTl3alCYY/XlxMVD2YqaNBGeVDycFjAUYnHFPwnM3
Qd51aykikHAOPxRsDlm7vNzTGcTOln/tbKNzf9t3Uoq/1XlIM1mWvf9+CZJEeuzIABYz1TImUBM4
wJxx1oShUC32vWMMZZs7VW98dhoL8M1GPsRG51bcVP4V3u6ERK1Y9eSTyrp6sB0F0hxK8c6ttmnj
QpqURpLb3g0NS0nIRJ5gRJvwnm1ughgIegBh6F//2Zy1FXCrb9dlUw3Mj4Tsb6y12iXCnG6xryuJ
Dmr5uJLpbKWno783gPTAtuuTzORY2dTJjbhzYKLM/rOhNE9pa38Uvk75fpLoaId6AnKGQJge4zzY
63zVnib8dY4I8mw8qvHxrRlk+9G0/C1Ouva1L33Dm9yj0+iG2hJocaEJAdNW5r8YqUWmVJuJ5dE4
fE2jbGneSNY9zyjVnzfS9asm5Nk6dXKj3GdIFT+WqXMb37naR2hR9t/edwSShBwgTBD08VJ6Q0a0
799K1z7komxP//3+Sja2FbbvOappga0pnYbDuoahyKvRx/Vz+wHpLc5bX4uqDXI0jRK1J/tyLjN6
y5BB8SguMcmfvgpAaJ3LmcGrpTEDxCwjOkjkFohvk3IrMAC7BZYZMpvGh+g1yTTmFU16NVZ74O3m
KpnasXUv3yoUBJDY3qVSaDxmjzZ1VJGAOP2+iZD55MVvmrFZ7lR6fhAE0AywTLGpEYLPGeCJG2Ny
8Jma4M2QLdzF7+X5FpUK1o9M71yb6xOvgNixcoqXmdlx9MtEaHM3vf2NiL9yfVSe1vs1HJeHVHHJ
oZHlqqqTs/IZC4tMyiCe1H5aTMf+StBww15DnuNhaKKWHWNXMK4bK220K+5uq/7QKyA0hrH5iSq9
kSW/+Ly9xb5srNf+vZY6lNO/x74MzsMbeiBKhe3ViU1YglNtCzbcpkdFA5QTyJExENUCP8m5zvb8
HKhBKl0khOk/kxwyUdMGL6x1BqtKrWzAnZv7MZ5d4/ENnagsYWgrpJ9rJRZxG+f+tzZ72dVzE8Qp
6zrRwqPXLLJIi3Qp8fJx4GrY79Pj/0ANjeP8EhSk5hhKCA5N+HP2Cp+/Iqv9U0UWvsUtFwTcwIE+
MC2wtS/VWDSfpOq5egi8PZQbh/azkdPgLyqb2r1xaL0+Ml1PXLH6DPHp0JJC51zK/64r54FcLbgZ
bmYK1sXEqHSobHgsrv5hwPYvgC4hfiXjxZqqh9KFIqQCyPo1CbvRmHmT9Zqrbw4Vji+B7ACl5pbx
XT64Kdmg1vFSxpxR+ay6ROTUTc/4a7MtB0Gv6onZviwjsZnsr6ux6q4Uk5bCbBw6PqVQ6atSNpCM
bP9hlzhWfqY1041rCR3R+P/SOkPaPo5jtQPWdKdQvNUvQ9L/KNFMmPEcqo8m08eveXvevI5Y9pBE
3JpK+NIV3Twri7G4evs4Vz29mm7+wrGsmiTAOcqqrmIA1Yi8cc7MYgz6C8XYKN3DbO9dmnzZRvny
uk4fdZqAPujbCPI/c5PLT2IYeNCsZfsnA9auo060XeSqeJ8z+v94oOGEE/HH+T4XQKkJwFIgObYT
z9ikv5vRHccE+cvOvLOcCRgpPllMpzuxpopaeN1HoirK5uuEEbSrX/n4tY8VQu/mqg7Y54D0vhys
Z5LhBJVlqijg9RxAJ2tnY3vOEtXOUAlorUIk1UoqbGODLUnKqUglX2QRUj8IyD22c6VjbVq9RILm
O9eyGTbeHIECxvD8M1fZ0n0phFDSuVFWH41ta9+avp0m5/JmlqE5pNornYevCAham81LsxWJVytW
u7911r3LLAG/K2XfT+PduMDqorT6d5+XN83rx8OpxIAhgY3O/YJp335dqbOMCyKpx7IaokOPv/tf
5QjPhNS0fABN7dRiebFzxfO6HMNvxG/CvD1WlCdkAAouexDzweh1iLgXUEVMUYojJjb7lPHwahNG
toFb48AZZ6g5uOxxkbBdaawC+1FNgr/kpgwnNxIuzuq5fFqW11zg3KZmpu6TUwl+aoeIL7n/J+kl
2M2dUXe152ScISAAfhqLNVKvAAVBXH1686O8KaN68TF3HvJb+/OKwUbZw2KfTXvi7twHyLhx/Sug
88BusWTaqW8FwC4KdQJtnI5LrH00jDKl+wAPqLI2m5YJoZLYjNhOed2WTQ5vYBN7CtSw/ZNueOjk
+DrTtOrZ1rNdiyNjvP9kR6ZP85h3yZZlAgKl3hndOdRWXEVtxVLiCn9+iFPhuvoHu9o2REO+dkwT
bsHZTI88z1bz/1JVPnEghpNTZ6/9I1XOh6En/oDxJuQibzx7bdn0Y9ean7NdwHXsD+fOZdNitMOD
B40sPn//64GrU+1/AcmujOX7IpXWQOvAB6deehaYpM4CY01tqnuSZgKw4WVcg8h6m2ogmT3nfQ5w
SMIIaOrHbKxn3G5/hxmpJLXRF9UIBMxrNAr14z4rGtPNqeIyeVeb2cFcN9uyx3uwj4jD/6bTTsba
OaeG+0IGDjDYX2yHaVa6lxJOxRy/B8nW3gNvRRVIjxWcsS1f79hMCOz82MvuL+XpdcB/xX4opXKR
GaxSpcsmjGs9rAu/5Q3O1AXI/1lgf+Forqc339NFhKqxhBLiFnE2Why7dzOCayZMmL2ufbLtMQFp
t6wXuQJ46yAp6qeHn3UnZa6geBbrp+c/PJv6xS1wANsn8Ikwgna27ZxZgzV7mH+dUliRSRIupf6p
DfiInSPvvATYVQqhXqrJZiIRVlnrWoccw+RdjPC1ljm285TfV1vTll8gJr6Rcy13rBfUQFiGpQ39
U3cXXlw9OVl2ybezvCKq975hmZ3/41GImFYwv6NzHYWJRO3VYjAxpV4//KjBNZgm5IpWBWQBRB6S
uvuvaTmTqByitUFSpng+iTg0jCvfy7E+dksx+Zb82UipAecTFTxKhjAEp8dN5ZSt565viWEMyOx2
3u9roZ/mU4C+xQFZcn37uYpSVFs8jbGuVdK377McSGVYHTc+lfhuy3AhEM6ca20nKIhfqCTmEwYC
4tapDjrh5JecHao0CXGzxGWV72tl/XugH/las0KJCpSUhWo63zq3CRhOfFCxRvREOgbNB/FhoY4Q
wK4iH49495rMcAyC8QCZZFDqTYJRktnPq3KKzfDKnviq11c3zdjmVBjlJQnwUkMEuIfsRXxJqFNI
Bx5r2w/pXzAqAO2QqjxBuoxBj5WYbOdHuQB2GlqERHj8817lNU8NvKnfuOQatoKJYv78GaflIXIU
9oD/RbnQuX5S9L1kr2SfATGS28Buyd0HtbKJ2QTvhkFjxc+zfYqVLsQzg1uk1jDlC3QHbyeXOi5f
5NWnik6KSQNWDZI166lYealpGeFsHd4YsQk+Rhu7Mi5TzYlHL0qlgagny9tIODjlBMJUzVYA5pPi
6VrZIpMzbbRHv/wQ0e0NBBjKfOdnmQtbZkarqWDDZYvygrh22Jzst26WgGe8d5P9xBs7mze+oMfo
OLt3np/re2XBWXGUvBOwVJNoPIqFNKncmQVhe/fl1t1NyK/refUziRw4H9ZeS06S0Q78tWDmVkVM
6O/ttMva4lyaj07mx9fuqjDklIpgtt100o/hK/eZSOLAlTjA6rGMPyms9eDXu16eMDW+K21Hqa/0
o/RcNHQ6heqaTPBMDVJZLurnTWfbuN2rjzhviu5SyzD/5ON1o6smXbN4cVU3iTf+geRC22iTaSFV
ZjFA8dgLXyjS589C89q5ev9EbrDtx2TYlajqnucAv1TOu2xxz8BHNP16gIq6ci9t8t9OijDqukb3
W0tBe+jtF3JdmKtFG4gWRg2GzJc/2Q2/dASV10TxvZvW4pwEvHLWnOv0MD5WfspPD3y66WMUAHHa
SUxOjXyyAXXLHv7Zom9468urc9CJztM8ff2ypefsU8dNZGSwyFu6ZQ5uW2eUrcwm6QwFGC5+5un+
OqS8LKBfu2cT49PzTqTHtnNOW7b43XNyWrcwixknuZcP+fop881mKtlPfxa4/m+rl34lZcplcDsx
jEMI6b5ixd07wNM5m+SD3NF6XD/Z+CZBPZEwyc+04Mpy5i3Xe3nefyflGOLhtk9M4r8ib5kZBph4
qcTMtFY/sDblrh5/p+sc7X4vqEbFxe9DFx6r5i61DelFcT7+w0cggRwE3OjMNvD4nMycxIE1HCRX
Te0jAv66d3uMgTiwfjOubFUV75j5EuGgGbrO3BSZia3y+THvf00bRIvyUuMdv5KmBc1kMv2wlx6n
wdASRYNp5r39BADb30i3zETVz9jF6qLCoXx5Q2Hlcxnft+widwbJiwZnp8y8xU94em8fH/WLivk8
vlT722KUHx1kfMqBiU3ubZTNRKa26MJgjyNCtdFCC0609nYzLs5UE+9foPX4+DrWY9wHpumUXgVW
yvP6trEItyNr47W1aLWRP5uu6671tpc+jjb9xrzKmSgf61wvtE4/B0KG7L6812Ycmi6+S3NO922C
Vt6hzgi2rR89hhj0VN85qw6xUCxA6sxNy/YWH2/5kKAhOfJyMFMM38w/n89cjKtXpRszWiPZY/8/
AHUX79gedTVJ5poq/H9ns+/0YNHSBCQbPGrs52gXbmgFS1WFhkv9sQCHdPGHjR86tlVI0fXzWPMd
+8ZEtahBBK/nEuP5+JEQa5sqHqu3NT+lSq6eGkJfc+9aygVwuXv+gFHMP+fNRxlGBlevZUe7Fq7v
6T29qZigz8zDdCe3H3IPiB+5PjY3CiRla04hjUr5X5GEGoBiZ8amSAK8T/J3Y+A8SD1rSL4Y54ub
yfX72VManK+lArlhez4qdJI9ip8EwfmVKr26HS1rgEjkne2od/y9wxSir9N5Enu2XrhWz8YmFrPQ
Sw+0MDQLKsDrprlB+aTuTbXjf66NxoGM7fDeLu+yE2wE5fUEMRgGxlN4GWVC+AdPgDSGkU6mvU9W
l2mT5pvoi2n9ZGQ7WVRzy6p7FLa3jJYDEWtkkbuybIRgLzQjbOJ/ByL4fH2bdyTxv0JkwHJVTjRO
laTokf7+fcudtswjo5HuziVoYrvYJ8JrxTEVWhq5SPkahwVJLO8q2MmxRjsfG8B3+2wQbpVUP20O
pATI1FanYDN7dAds+9D/BQYR+yzcf1T79rBtpn0Zsup0oq7jNr3bIHGJPuGOi0SHA5eStEMnZ9K2
UyqbH7OsS0SblUusxoOlIJlLeFNUsbaO8mMpcB+v1qkQHeNGrH/G0NBn85KLsLwey2yTRzKXHffF
B1qtTicIQpKzVZzLdPVCh5RPNeiZkKF+SA6yyIl5rGW0TkHzywqE53XsssMS4eFHhVhIYNPXhN6i
Z6A2V0jR87G8RWyEL2Ad6QkYZClj8R0GPPeGTAJ7J2hrBEImOlxyeDSmK56YrHboE6gMfeAC09jp
PDbizsgbZI35PPuPM35AR0GVbaggw2wKSDsNEeOedBiIh0dA5qVo+fthy8kJA8DgWOkFLnrMHiQf
KIiDTywPZI5kUtpz30l7rSIt2zjzKm243Xcrl97fFg3H7s4G/Risw/Z5MzR9i7+6fkv80PHcAluz
4wt/v/jFnwcRB8Uk10Skofj2U3Th2apr9Go5I0XVbRhVkvW9DoZAj6xxYTJe1zF6xqsf1b80tJaP
p2rxdbTobXpmHx2fSLwe5g8VfkfZ4uKarGQlJcQqpnthTER8/tjgKI2N9QoFmhDNXWX1yJUxTbMw
EGlf8djERNOj0tss2pLg6utBUlIZHnawuS9mp5XYkTg2cioeBmDmYv7dGagpn+wry862aUozyLVo
T3vb2VXh3JMu6sDKh84Tf64A1dhGu+6zc2g9Pm6Sfs4d8WfDfSO864bbrWvtioA2/1w2chGiTXTo
Zb5epvC70nIbfW4784iC4fv6b6/Ibcw750qh++9QhoAv9A6Jd1s0OjqwNl1fTWxCm9DUp51c1Rvh
33qEqzMVm/ioeyfNSsOV2JReLa2cfhpCGJssG9fP17AQul/pZe/P2hSxP7CaNCPnis2gYNDNFa47
BzQ0NV37WsAqy8ZzT3OI1FtCetmqBtPTDZUznUQ0/7xFCbM2WGeIgjpGycH87dGlDCPHR4HqwCLx
6k72pUwr6euFbtJVe3b2oxMzkOKr+RzPm4vuq86/pNBeTZ7VDctvVBedUKZYmV4/zqm3xVZbnHiH
lOihGu20FVRfDghrmnv5LX4Jbyu8ux38WMBlZ9XJDC6Y9QZ1WDuHzij9deikm7vBo7Z0il+L90WZ
ictmQ3VAplxZOaeZks6cb+tVBeFyHJvddtHm2kvkq7fmalq+xqIDz5jP2OC16n45j+/3+i33ublX
kfQLVfhNpolTFIeXoPUEc6g2+iH/5xJ7/fTvJifnj+hyzNrIK1NA1JKjxFAdxVtj150fq4niNt18
PXreo0MtPbu95W6hNBjGCxwjE8uKv333hifDvJwf2wdD6NK0Qcuf7mdItp1nt1KO12/VfxRglx+D
rI8CDka0YY0Ee7z5mv/Ljx20SqYtSxLcWlyQumAMjKEOhPt6C7LvmOY0WyFv2g6Edf796KWOsHC6
vVvfZNFIQE3nFZrnUh+onDoNIQuPOvlItoFcFwpbeN+j/Kn8DoZdtkQyZVP6ZJs92fTLI4Z9MCDG
c4mcPxoVhAVqcWULb290KHI9mJRN1J57q6e2n7ArU8eG7ervIcKWtL+28B0c7+G10QG3OD207Mqe
i+2CeGvR80z2nSDeLp16nrGN1n6x7ZzHbhFl+tygOtbNNgDYGis/rEpxSg4KzzfabAx7bv1689lm
eDnXl9uJX2ujShvxuFWgyqkPG7D90QUZIN+QJyvPVU2veAfnwXT5JivCHmPgnMvXQNh2R9jjbN7J
XUqYhavWpbQtb2HdS8zWfZRt56HfOwPRdANGHyFMgjwpTcUmpN4piL4T73Yh+01+q+0PqR65WFW9
4/7dMOU4EFFvB3vAkkHBcfCcgbIU0f82P3CepZgaFeOfq1d8LJEUe+N9yhi1B7u6UODy28YMXZdu
xQk5UKq0GswRSWKN066SEEDgBXWZXO03X698dT+aAnZXFdvPfd96TFQ9vvZUoznz9sGxPr+qFG7/
aGwP+SJGgNabDrCZSNexSd0nydHdEMnivxzKh0x98b3IN5LPWmyqHnXXl5/XMkvYPctmSstSvNBi
aLPd1KbjxW4It689t+NCteue4NvJc9XqD4SG60R/+WEBB4oEB+lV+4YaUXLHnT7yjWVzHs39USAs
7qEFTM5i+WgRr5rOnD78vOP1v/vK4eyUTTEO52XKLn4/AJhiuBqU/P0GR/uxNyUeMLri5s7V0NDF
/mnWEmadZNGWYo4PMyKNItbVdeaFP49wtDnOXqGYUDqchuG9fZzLNz+D7tQyLvWALcAFtK1QXDBm
sX/7bWEP71hpx84ieKd4hu70QyLM3RfuywtXKaosBVH4sx/oOCtmvX8PGk5UBCkelx1AI3/RYVIh
tygWaEe5ULDBUgNeydH8XpVYZloLp8ijtbsGt4V5RByljTixd7vUXYeTOulUp5YAvW9ly/5Xs0B2
VUaepcckMKk/4p2XAAGTmw6Fhzuc0m2ghLHfJGpqfmfw6lZ7xYI0iIJwp1YIR71bVE2AuPT/8oO1
pFtZuYETpopVabhVdz9gmkddHG3WTuZS8mrdspYO7CfUW0yZQe5duwmiNj5no0YHRljSCgNglPqK
iYwKFWP3XByG6PRWsZV7SgDigfaIlTRnZ8R0Ply3lgKUWY1G1lYTXr+qEwoAbpXw6xqVlYl/xLap
yNxdT23jCixvSJv/v/Sh1gKg1i+vt9i76adXuQ6VFSVNDgN6++YbwG1YFI3E0IP8lXa+rro746Tk
QzW2HOAY5N6DPhjFpLHq3ce8bpGuhtdzdeHSug8wnBKBImXEOH+MVEYoKzEzFeD4IAfnaC8R+pbV
556RVeN6qO23FQAA12ym814LC+5qzmm2ewNgfGxH016+V+CFyMqvdsY5xgWejpcbr9xx/fcsw24Z
mIjdu7idq71sD5UjWVZMjU/DREt4NPexTH/dMoerFqQtIzvbnyUkldOfKRSbeQ2jRrprzSSVsSED
JQiOlqe9eLMuxde0e8n67wW71aDqJqUSQZT4eJAu4yOWcXLf9RHEGWEMJhSQ6w1q+zAvB0jJDoWz
8zADuFfnG4NWaE660Er+5h9tdw24z/t7ubQLG4kjiE04tKGADmcZWN+5EU4Yhek80T5uxIbVNq1Y
V6dcNs2vnMrJ/s0oix1Y7cJ16cGSUkhebd0I4WwPTzhfX2PXeE9urSmiyMlN+QSeGKytuqIxqPs9
g8V3NqssOLfz6XBxo7lYTBTyTTjiIjQ8YlBsmeYBJqrJDrRx5q413XYAu7e8AKyMRNst4Hbynjjl
pFFguhwbscm5kwU32jwFfU3WI940POLc9i5D7MtumT1UY9nPO+UO09DuKR3tP+EdfAq8FdhDVqM6
Xp0678vkexS/v3YTthk0+o7yT10P+03os2lwsnccBU2B/YR0SR3J+/VW/MrXClcLFU3E0i1JOwZZ
KTLmTa8rzoWuGSZJl03DNAhNd03uYauwIUwbYRT4qtznzDVi72RB7jV7gh/idIV2K7GRl31hpLy9
pQJ9E+wPkjj/Sxte1BaNx6M4ljFhnNY4YOKNEAs7yb4EGab7vmVHXLJmpO3n1GyXoZV7qKO40lnC
WEBIcK3fWNBLBFB7g0Kely1XQNXW0B6N+hKTU/MQpBSvDmhmUe4l/vFV7U2rCcki0RMGVWrlSuDI
kZbbYmYPXnPzmMkBvtBFonVNcVhd1b1pm+otzrqUkTgmyqk5/0wMMwpiPtWTIwWZcIhf5Kf6ntjw
wNoC0/1r91GY6Gx/jp/rUSLCyv3YNJkad15B5ORMqBhGblA+i+netZx9u1XOP0m3b3qYHy6qKshr
BxH+LuqRQQGzS+fAW7oCVJqOPcnlE9t1jfkHu//cjm7D+fiLCCjih/GeHT/KuAHvGV60qerlR0FX
f33ruyz51nz2dTVwREjvKH4tnvRsxxxLk+SXtq33z8eEr42K831ajZsCD17NzMDwB3jSJXDuzNuG
oaCdr+QvpPb+4vglise0+toOfz/ircJbN9s3M6vLu2jtGecuqvSwg2njXlNLdq3hj721qhBLk27x
24VZUkddECpVURzwx7AQw9KI7NnN4qjXw4cd3Vnu2Av7KqbTs5Ich53bKdUwuzAqcyjrNVIt4Ny+
E6qBRxi2Ofp8EIoFP+z12xV3IBJuXxXbh9/G454JQRQHUPLqcMT1cKGW+eB3to9/JscsI5SWp1bM
zlpOtlP5EcY4yojT2Ji1J2eyc4uUSvOa9/lzAUCqGfykgwojPzabsUU0Exdmo9xyVHLxf6eeVi1s
XemWstn00R1QuQ3BA8pjmYfYPhjQCD0GnuW1II2hZ6sc4LXABcD8k/p+bLAGA6BcDTrPmUY3wBEz
CVCOMPNPzgAC9zKCqrGQ1SeySijqMxVa+P2O/rvithoD4SqF8qaSKo6cudDszuvDx/NytnMaPaNY
M2av7m0+d98PPQAJZOMynPdJnLshX75QNboZYGNNPBGEqTzVBE+2KU5dWYEFilpQ1pNNllk8mqp9
6h0nL+TGxmkyxV6vxjEQXYDMQC8//JN06D7pdA9jEp1LtJolh6wOe8fqurUQuDDIG6M0s0yObS2R
vJpVDPYbCmqL5l+gGiR7vCEmOya0j9Ihsi6RaofTKkVDBTb49JTYTjpq7KzZlBWbzfXAArhrPURI
5AbIZKZbeD/OVlLn7Yd7Rsjn2X1f+sxUxYg0DtprsHNuch+EqKqSUNpKppIVvemW7W6qc3I1bkGg
xWnVFn1qwvlOE/lHeezTRbBBNwHOfcPptyaEnRSZAsIHCZxsiaa0h2g6OHwHRkrnUM6jHHO90Awg
0+nse3ku/+n2PNvfz0Ge5We0r+ybsSAF2LTOyLzzXSn5ZN/GTrt/+T6P0/10r7d644BaclgnTGyr
WRf8GajI1fxbvnd+dz18dQcMzKJK1T3fCUOBjiWc6fNVLq3sXzEsxy+BvR9eEN5yb/E231eFkI70
E0KvSo/GccRcmRtzliVLkVhuoPm3pYjCAFgyDK3mh/vfW1OLVofcay+EJD4mF4O3yXl0EdWa/SBU
kEGi8uhC/HYfinAagk39UtcOb6PkzB+DkA//sS9c6k+AXPAdoV26VsLX5XP4nmNwbDYUb+UuUXbm
mPKV47ybbyxK6UMzJMCmzZh0sk03n8+9Qs28ukh424VcoU0vS79xDnSiRz12bWhyQ/0cdg5mgMIO
/U/AIrUiwUaj5sRFu5s9Z+lrS4H9xy21/bj9DHNutfy8T0n8bMLlt4NnJVflsHDCvrC9kKYVfohJ
KXD6ukiuD3bUNmY7Ai1YHGqzqmd6maDBCwTcP05OqOfgMvQbYfABltFdhrKuPq+cujCd8X5mGyGr
RcGdo/iokO8w00tLe94ad7Wggfpafn2lovmA+bB1Lgzwd9tg4OzYWqsOVmWzxN81PpuLmv34kvwj
K4vD1LIO/mzF2rcGEvJiYHF37vVU7VZB6+OhvTdiZAfksBhe9wJNtadrHs/P0G3OP1dwsV2xmk9W
C8fKjXN4GPABmHWWwewqVNOL73WTNfbwD3AJEjYw7tKEFekFK+62En5DcXfQ19Mnee/0WY/63Vu9
HdjTVx+nOsd/hASkewNqPh7ClwqMeK5vbPBEt5BmV2LN26o4YmFLYdm8RofPEYAbe6t87uTeruP7
4NmQh34tfl1caN5JbY6T0nv/2dAs4Wx3Tqx2QWUkIemgYnIQj3TS1FyYvWqLfHlFF9nnS1XS4f2s
IzWS8mjZWX4lRrixjackcdSqJayTJ/5miNqqp1wW33XzDCgqYN1j/4gvF+vet41H6zZ8mGr0hHHV
zzV1W/nx5fsqRCzrX+XOySG96qRVCglgUHkRxatIIGVK0lyx56nggl/uxqmhrjyVEAaMol7RfeRQ
uv2kZysY0QefEXzwG44OgiSXMExPOI+nJXrwAh/SuO0N4caPekpkI+O7qvYOlhUARgUttJKBis0s
O9pPpnjpALvyxYW/Txa1nSMym0GyTxXvwUsiXXuO1SRdogJj5aCFLhkB/BjxQd+wiMfJvuVbwnRG
lVbZgVtbhtfNRyt0hG7aVNmCj1fGi3dsdhgdQN9N42RPDM1OvlFVnkXgzZavaqYa6wIEhtn+lw29
lVYOhZXThpLWOPYgoNVf423v9ft0KkmDGfzeq9NrSVB5mkzR5M4AfaTJZ9vuMi2K307jZioEbaPA
qhobXQzhho/yMwtzfmCk8fwNX3D3vL6OAx9m6/N6DtOztnqVSFfavWP9UEtU1m/H6qGDinJrH+vb
6nRCfDg8jdM/h3/rERO5t8uGC7ruauYtNrD03lTZvj5NW3EqtE2FYvrUSNvGVcjlh9plVcmnOjki
PgXu27o97XFgenBzLs0/A6teOjSFhVbZnKwUvrxGG00zWAlOx8ekaoxl6rJK8xEbpJAh2teAlD7b
y4jqKQiMFz3TtkPdLM9NeRxvPuD36ygYHxHmzys9PHEM9vIhYnE/TA4TTYEdwq6dE1pAi9dRxRSN
NqrwhewfJInn2VEKdv004TM1SQ4Lbc7VvSsGWOvePSl7P69vq180L87j2Wj6dUaraRz6S8Vd8YwZ
R6PUO7rjBvP31bn49iBuO/RN+Du3BqiFM2d3zfbhFEk8bMxzdVczXj1/JO94hutUR+WBc7kUxDOc
ty9fhMujA0Im1ce59DpUCvnhdiT/kTZB88I2L92VH796iw3+gokSk1WOHfG+rfJYdVcq2WW/8Gwx
yJ+42M97PSFF4Iy7mGjOG0ykmcY9JsEee1XdXEKPm2Do0LXAFvOWT/sgP2dwaNa8OjZ4YS+6YoM/
b64YuQLvG9NX3cSRK97lhI07PDNcm6wb90XD5qldjB+qitBV91rbvQnK3jcy7GC6+UxH2xysBNlO
a2Nt6Y0EYkffDx0upURT4ua+cVTQ6YHTRzD9n+lg2QRdqiaa55VJcqrpW9e+wh32Uyx9thT6ZqGP
+pC/r92yZKoEPkYkmebiOwAxn4cfi2TBQ8GRmdclr77jpigGd2o1wJcwgbmBtMNFQ7/l7Ro3lSxU
oXlgQYE++L4sxFFfshUvgK/f/fNaS490BTD1xVH3zUw1hfeLUU9OnRMzF2X01h8HcUP5/35JJgKa
B3Bw7Ct8wnyYH0PEUUj+AHoWDJeM0hUiJ73l/r7v/GHj8dkxpW2s7AiNgyDO8aOEXTZvvVs9P2Z4
ZvK4DAKJDWptBJQXUgR8W2LZ/uwgEAF4w89EF2tpmPOzxfs8+C0rVD5PP9D9zNgPXH7wvsOLL3PI
e6hjVDn/FRVKjVBZ/GFWOXRLFsipkB3Hi3VezZ6r0HhPODwVN1BS5JSW3A6shfuY/jv9mY1B++P7
2lqNKXykvBLz7WaBcnszXtwKg/RYKiUW6eCTDPCxMm/2inabEcQS+nZqT09jXRUuEuBe/4ENk3ZY
xPMI7ceuY9iQQEc039dOZ/7s/RVsbKscPnzkzXhI8GJt0MeD+f6iknhVfaunorqH2gMbhdMwhNOv
LeYdcbH5CBuHo5hcu/MYDAFENEPwinJ8AI4ZwIjay6+y4ftFyfTHH5LlTYnzTgTUciXhHhLQBwIw
JBucv8azIFussR3AeYYuXJi5/Iewmg/kA/WBeOs0RGPcpxrnaeca4HSDPNMFArOGJ86BzUx1pyaE
3Rbgl51MoZY6R3AM3eCavVwqXIG/EQKDE6ifs4r8UT3mX23IahhcrpUgiaqJ6hBsuuyILltPCSpD
yk+majY5CCzIjnFvuCRQfHNREhGUmBbgFe+U5Hh7HCdS4/B9f7HG+DUYp34CmIh0UHskENEx71jo
PN9kGLmR2UI6ZR7NxLvtGZc00VY3w3OZhOEwBJWmrEgApLD5hKJ9Uw0zD+ZVCgCsv3zkQYPPD6uh
c+S78/1rDsHbaY8kOPbkcGoDlvXOz8j7PI/AoybzZbTy+Pie/tibh24H5w4oXIiTRRYfm7zcO2fb
0l8Jd/1bO7Bo6VDLshesNELiXJ3LnwfPaBforv9V2pB7nFo8hM7f8Gi9RiZreEwLQtyyH9ifvWD/
J7g5UzGyNe5/aSbqz1SY/HjyqcJdTySpiTJIt3Uqh4n4Sk6PvtnQnY9YDaXRAH/dAdlzRltNR5se
CiqUNlUlaHymPlxnV3h+gyeZyw2s0JiLjlGz9ambIyqU8SBfF/481m1vNp+4W8fxeWaElLQnEypq
yM/1+cNE6gz2G/jFbsbDmYE7G3iotT29fd+tg4LXsz7n4BsoNhYjts2FVbYOOTVMZL+TMiPDG/98
dS1eGDsvLI2kG/LQyalmk/E6pP2eaEMXUi2GvK6fO/Q52cCAC1sVEF8JmLzkCBPA5SwnJYJmd/8r
dsD4fXqqprpeTypf57W0yqAIKAldOZ/LHvAbuvNB0HrmZCw+3l6PZqAKLcSvqgYIf9ky7bLfCwD+
ZV7L99fiMNazaX9uUBWDVpHUjbOsw8bn8SPvLxjZ+2Ha1dNAvuyW50psOUoEtwl0aDP/Y2roEa/j
dvLFinPMfsRVPrju5MA862K93IXdYR2fFLpxyNcz3QxzIsPzM8L+rdgeUmsgrWcHSJSp/NeKE8J1
8Lg20ts37JRcvINeFZimjEQI13pE2rxEDWH+tqotMD4QOnLpf+58t+9maBBoIbAIwMzwuGh98UQt
23fRsv18P1lbIosYYSCQPxmYFcg4Imr06v+IOq9uVZlmC/8ix1AxcUtGzFlvHIalmLOov/48E979
nY261YXQNN3VFWbNAoF2UEovROs9GAFwJbxGxwZpuh2GIFIDLnxBXyFJb38iOPGrrcf0fbWJhFfa
iQklHLnl1hMmG6z1NjLIQgm8XhzpTOTtQjTYvDTLPdycOIsp8kLy1D1a8h6cFR7GPIDjkDX3uPd2
Hwt3XkW4V6rknA7Rw4fppXBlPLtfeH291/BmECGOCsUeC248YdUDcVdZIGuxY34UK6aaR4C/gyWb
kkhkxKgy2dYrLVjqmVIsenfA/6N957UQMI6heYWblRglyzZUs8QMgei9KHR0cI5tH/v8j0h1hyDP
oLg4hhWod+oMo/NaF3X6+/QJbF1DMgkQr2DjFcMe5kCONcnlR+nOL7Bry/2fofTE/ZpKP7P4StU0
9PZPzdt+/cq09rSB78075MYe20XcQqSVLj9j4TmQsaSLpI6pytToPlYYSxzAKy8/gdGiSFaz1q6Z
1pfwADK5kQ/N5q91xVzHad82e7EHBhlns09Vrep3Vp4VZsBugrl3qjaKpHs9yWzBT8UKjXHXSXBx
wxXU2/MCj8bOy/2WWy6y8kRzFmR8atxtjLfqkCKlKKXQGVEiFD8TsRcHt/NjAafBojzBxmLtMOFU
JkkUIv7eG9INgPG4iP9W8PxDfWObdeqiRwR36uX6vnWBOO4CuOtjj8d+p4O7hdpXDAJKM53b3raL
3vmE6ivx7jm4KNbHBxEzqluhmRXOpLMB+UUJK+PLt29EaQ4OnwjFoKhNcjkiI8U/gxxMCoJ48RaH
yw3PGRWn4hBaZbPaTH4pyGmEhQkq28E7kiyBt1396zTe+YyiYg1YBJ9xFsONjtvmC+G7PDx4z8RM
9CMRF+Tf6DmAtX1Bpu6J67k80Kzw5jBiiLkwNLBPsfyB9IxYI8GUkU537eQXKE/5B3NljbPjFGxr
eG4e/GbBTwjWbCOgYXiYABEUF+ipch7jpQ7OPyYc4dEPUU5MrkVNGS323iAWBw4LTjSKr1VjGy2t
VuecZo0jzXGs+kyPR4uJkLhcKWFcuXmY2XvAPsDFCaQQ+LdnOJooMREANEaIjApKucN5TdmmolJT
DKC2/Px8a+sX1048NTy0PBBnON8xLwPDw7u/9ZhZiCkcHWUVPBTvo6BGUrTyFQ8Fl8AskHUYI1oo
PMxMmoWitwtwK5OegVsMwQauM8DEN7wiegQxK3xiypEm9v2Wj/k5H/IVHoqYP2oHPQ2PtfRng1GA
z0YXCLUKX9IWzN6FnO6V9akHF2eWSbMLFEEi8QZ3HqobegWnzX4KT9iIVCeOB1G2A3yDXSbE7tMv
0CVwI8tBDn7oNYHZxM0dhjS64Mw+6dURDL71uD+cEn+8dgAawpJGwbZXHWVbhyW0XSLOlrBwPwb8
gZKo+OPuA1DZ/JKDFwtNlAhITlmMEfagi2B5qXgomyS0cUnbCDI7CpGgXQmpdhyw6AscNz8Tu6Bz
AK1ILWJ6vcFoeJz2+XTh2q35dD3nwk3CTUfP+TIMf2W42wn/LkCgHK7R80qxHo9APM5GaHBHUjxh
Zd2BvgFpSDieuPC9yWsFhxBYPJIvblD7vvACoxf0aTEhdzDBKLYXH1/lVqXJpXqjX+dExJgGspHG
YHYM0dTc82LHjmOcyK0nnP0oTgO0ZnqIyjstKooeqMgEyyjVGaUI09JC89mgpeihpDoT/yPHCgIO
sINw5sZ4v09Moh4rADTYVxBDEtKxiyKFwyfXRicvP/A4nhGBFFIhJ00oiMIZvG+dcCDraQe1RdCB
+DV5Yt0mVRYQnGLmPm9/AOM8CvBJv6wYL+m9BAihyDL6elomN/laCx5fSLEF6No/cNczMn571NEk
161R+faTFPBtl3oXynQR6iZpiCS0BLc93nN4I6hrQAyEeUfJgwngYXJcUOF55TBERXjlobg8k+Tr
ZW/k3wI+Cwj9K46RYvrKm1KVGA5Q/uIGLZabwoO5iD64s2PYVFDBqQZHnKcGIYNeeb9lThCJhk8N
3DJKHkQUbmmDpcCDQI68ll/mjMtReVAEXLcQEkbU/vQNv+SRWzFY2Reak/+9cihUMQZj9mYLLApc
RfooTw6FJlfA6sEDpZ/roOgnF0co+rbgUx55g9xE5Ol6iNHwWtqwmENhNUhGN2qO0Xg4lDe0u7S5
kVKLNgMyKnbKREluC/ymrPm6ZHO1M6b3XBPWyRWNwNbgnFxRcQMjjLmiRdgzWUvyG7gUqiteIGvx
SvXbgrWc/L7bAjPjRiiLbgUPBkLfhMSW73gD5iggZTAmo8+Fv7R47XA9aTMui/2A+yzbi45PyVBp
J4b6oMzyibLKTbib1E+D4f3BnTkOjgP0Wcwz2ELYQxehS+DWocIXN4wQeoGhkt/wkj2AXzPS4Zjm
lTZA85RnsdkUN9XJx/TVEbcFhzNX3DCyoehINOzsQNselVJhSVrdFowAc8WpRUBNQ7kwdWJ6Rn5R
2vCCgs8pro8Qu4c32QPVkwc9us23c6vihhSE1wi1+DjIb8xVfsN4LJB5kT6qP8DYDvfdIH3ypLqu
OPtx/VXR9Dkh94DOLdITCHQlhJIoxms2mrCRPZ48VAaKBYRAAnBufO0x/UIVpJTVGWBSOheKBZ83
NSp9MBFT1gt+SLoKr3QXR6CFlLunRxhocKbNF3sEAd9X8LvgAE5PBFXM5Vg/iSRIRLbpuCB/tMpV
qXsZOtwLrKM9BlJqJvGeqcGkkNX0qjOBsQI1mVEG0pvECTg97xXuJOiGlwLkDHp1etbjoIQRLnuG
hywLrpLIDfcEXGD6AJD0v0fO1OzPZAB2DhMVGlxeOZymCymWMBlTfoVLgfycPksz5bIdeGV4YFP9
NF7Zvcm5ziERZFhtsF14xdZ6jBhgQMahrAFGzTxNHLJmQUIBBWeSz9v0FD85gNIitzZ9fCHXxQfK
1cUOGXk8uM+8zs8IXRBpCCOImDAUoX9uY9F/i93bfYVT4LojWNIHhcER4ByGKyqVbLzy4NxY9zJl
HyP1/Tfd8EOAZCpMSMjZvOA4gziuBObx2aDV8Kip6SVyySFIpCGQ9upX1SreBPs2usHte1jseBor
UJAf7j3VwBDC7BMXnQK8EW1sRVBN4OYpEEPGfy9B5YFABnroKsSn63IHjp5OPDzahektMDpx0+jc
xsa00PlBUwRX3d4udIBZ5Ro11AwbrAgfDNyP9isQo8gDFcvw0OT9bROnL8Flwpy3dxgWzoFo//4O
F684ZbG67eF8xMUP+RLxrYJdI8GNdBGSLtf3F2wWZHXEyaps+OWPWys0Pod6sTak0iUpS4dPFM/7
8wvMo7X+w6EEHgA6h9joe06OmDvHAzTFEDS+hEhPJGnNwQHYxtVOSEwH/fBr5b7uZ0GiMZW9whue
Iu/r15qMFxQKHBbBo8XQrlw6W2RRN7cmlfXg3O5+7QGjCnUDmgf4uAeXH5lfJGu2j+MtTACbmodS
491rFF2ujo7BvYsGcDIwqdw8Wg9qRP3RwOdeWx2mtMt9H8Ni48NU771HpcnO/sCV+a4/QaB4lQZp
gjtSjitd3LEUoKviN6d8a5Wo2B5ECEVaaQfJVufF79g0Lg7Akbmze4eUrSyuy4cmBB+UPMMJvcc3
aZWv7oX0ewJnAGWsMg47uFlB8FutfOPRqG7M3taFHpMcr98YpDb8V8YwBthqQQ/0WRLm+O5bx0uA
Tx5n/QmzmqTWC6WUbk5xcNxAi0I80kATbdQG+wIOeexmZ7etP4petebVzvbNIMfe2ReGuVMA4qBq
App2QQORQbkb7pHg3UP4JeZfDXLwvoPKh75hUgO+RnS4aiWdKt7Cl/t+4YalhG1lDc7NJ7i+dedP
6rptqY1aAsH1eAekY2LalfPulqGzyfd3VDH7eJQkbvz8BDiXczja5ZnRBcwOAV3ilPM+ig3JRGgj
0a8sYFAOzxow3cBUHNJgbBNXWVEpMag9ncfBTaB9i185W+BI05p9sT1wKTdMC8er4mRXipG83MGg
fbEmgEf5ErBzuoGOsakedMKHBjiKmqDnpw/f7+zS7kZGEj1AyB7NxenSOd6DBAjdaF11qMUDMQ8R
aucOQUYMbU9lRhZBvUyQGRIUksVA5UekFlsQ9TfIiMPdsQ/3zD3Y+Z4muYv851VmFZzPvWp//20R
8t4ig2ZnUHqgvx4bSNWg9VPUGpIMQoEwU5MebT1Mb36KSt964UIOr5VYax6j0a8N+6x1sEbr9bq7
vjhvWPTbJ8gFFvl342bN1A9G/776foOjSRp4d93doHVBCF5fGHb967RiaxMwDoVDfeScg5fHGoPl
vujnoTQuie7CoRy4XbN34zumolt21rcggvv+m/l5Pm2ALjaN2XpHe407yyrDY1SG8Fo/hMe4ZXQK
NjmlREMrrhEec/BW3oIC3hW30Cm2qBMKmujCLypuxQUC79dcbXvfwMTkXCAcAnFiGtYIc7yvOntl
zkimuwVFIyWvyqFuCyARO+eNXrbuUxSQ4WtRWGYPi2hNoQOj8326uQFaZzm8ETGHOASOrw8sVt9J
YdfR+eY8wWu7r2Czbx5h865QbBEOFbsaAlEpTx/j6vSxnLcqUGZ0IEUnCVRFyeE2zzkmrNLsrv9e
4+MwCZJlEsDmHJrOvrlvUvihWWutXzArodu5L7vbpS5Ofz2aUAZnOaP6AGgOSt5UGgbJIaj9yAI+
l+wu0Xrm/BQ+9AiuisCk4y9udF7lZ/nZ3bs6VGf2CYN7hhWp2s7LGl2+zqetP1F11Xp6Gm4JHJnz
YdmaTDSeXu4X1uo3i0uZTorD7ajSjMN0I6AYfusxygZlxmukONeLfm02n+1G7wlpPygxPkUIOEp3
uNhb/X6/e7Y3PNfdOc81AzIqW00mmqZawVPWXcEjh7jD0IdTijzJzqcxEwzr4VJHmoOpHgolPEAV
wWqYP7mV7qnGh20LmFGDbIFro7A6hsbqMrqMgAkAINq1SIDwDThvziHLPEolBdjAQG41HybIgBnA
chxfMShRnshWMpjXz2BHrXQCmjVlYLJisTZlbwh5Ikh5EDCu5QQxB5NDLWgeFKkAswfBM0DKhMxo
J0yLCbUH7YGIbg8uCvz44eOnBz9CFBC6W7LAcbhTiGhHhaP2bKbqbofeDCpqPsd2u4D8edgAI5d5
gBsY9e2i3YYBCIwBP9MP+aUKbw74NUgyANsXizczKom1+SPgkOWZECSE0FQ5+w7BDPjLHV4xlTiD
+R2AAKkKgBjegGRUYA6GAp5n5+QuqcRZsWkEvpiC49GEUNWTYCRWg+kCl09yrXEZPE9uG48DaSxq
u0dNJjWSF/2NRjy4ntlyhoRR6/AIsGHEs5E05u+0p9jKl0t9/SGEztXROdnRdYEctqUhgWCeRCer
KdmsjZ9+6Ig/DjDQYQGU8bJcchaaM1u223QlpUPqORw49DDDaUZVqQnNWKqRXIR+j8jXjoAX8fuw
C7/nM+AK6rJh02F5pl9QMAokVNpyLH9AmroCDrIEhMU16iLk+wWkQ9P0XBa5b8sfLWnmba5eYpZU
eehotRXrVT5pw7sOeFaI/S3gntfs0b0p7bO4+BkOJHfVMTxGWMTuh1fCwPYz0m0oWGG7ZHMpchVR
phM4Zt6dzfF1gAABUayjqZN0V9q6fyGXewETgBe00zlaLTfnL8x63qHYsp1vwPjRebbiYG7VC+4r
JIfXaS2m5GtzaPUIw0FXF9vvPsMyvbHg0Rx6AH51aC151ch5tk+uSU0FA/juTXXxuJF7eItUIPDR
hCP61eRgWc/pZv8JCaVygNhx9uqv5Pytru6qA+iJbe4AAqcO8XG5A7Rg9A58tzpajUZjSm0vmmiB
LLbwMVq3EIyic+x9nYJtw2PiY7+G0CnYYOdsfIvWzXk4+1EKrPegidtQH62bb8OoDtl11d2CZ9eJ
AOXBOQXLGZTSR+8xPPdPXf5nlMIAwlUBG4C3Os94EIpQmzER79e9YUxEAPcGsFHzNcph30hnA6sl
YwFVHgk6ujqMXm36rLt/DqkBY/MOZi2AT4grTHN49Y58X6Ei8K6FgacHjiQg88xRbUxHzYoHg1gJ
VEhCsnmAxbo4DoElV710BkwoqrbZUHfx6EJx7wzB3rLt63o91sUveLX30FgfvJhVnixfm/XJNsN1
Sk3I+sMKdLJoMDOG4A+yxWSowfLu652kNvxpTJi4s+1BjDS4Le5Kr4XEPe6olZcWm8WU086EYKxJ
E2xtlf8gMXD4MKFsgvgJ8ZVTAAEuOtBowr7C1MwT7hgrOhqjx7FfbavIL+o9pg4EUGwfT/oOazst
oPbCokR5Emie/cQeTSh0w3xirLcHWTfvQ+38ZP2TbiYt5YMqRJI4mDmC2pDvuFhjZv+MSdit4ED+
bEGtnW7NcWc8Hr8ckNSdxJm33y5k6GxFj2XTfcOa/kHxrzb/G2T1q/vpVilWMB43zlYH1hXGNXED
awwz4Vgff75eVZBD/69wQrGtmIp3d0V+BoyFOAPsFRESa0Vpnqu1WNRjRM30cLa/fRM7PUjIUaoX
mh84G1G1InBIBWK2To3YxZgotkf9DLBaZ/BtiaPXea/GpGcd/3kon3alG+MMsz6wYt+iSon6J5UW
dava1+behaLChZvFxQqA2vDpwu3CTHlAaEiFIBXu6BGLGT4jbSrghSY/PPg1JFIm7zQiSnun8XZ/
9jRH6GfuEHt3/rvKVYnWwHHtvGjsidlKEov7tKkEgsl1gkkdaBoDkggYr1cGZxFjTc+8AxNXx7Bz
mzyYPc36IUNYmmlgOtQu8EqtqlNFj9Sr2SjDirlGyb2SojwJifzs7E4HUG0DDGL491dzej0EvpZW
CU4DP7tkZNEW1lVTSuVSpU1LSf+Czrt4F085jFfwecdU59O5pImWvs7z3dwRAuIIiffDfq417pgc
9cTacUGaZ5QzXFBBHgFVs6CN5SkCSQTdeFq3hq0hidhucbxPu0BdoV9JpGHeTX92S2UM6xtS96Kt
s0V9zHrn4OBOAu11bRk2oIaWJHjeKdskpjuG++7evEqQPZ/20dWe7GdDdeZULHR4NL+IFnJN2naw
/FHXHq30iOr5ijIpsHUS64g0kBTArmKPeAbPG71tOvIUSPs+jaWHz4HD7zxMZ0aPsIxlToYha92p
aRDXv0ES7N07vEqss5UmxXqcEsGb2CKR5Qhvfx8q08IkB/ltbB3xWsDMZOPKTIX6lyGsAUMOja2h
c2no+YDoy7o08NzDfYi054ja3n4pKIF9my8l2CBccECby0QJniCp6hw+rhcDHO/cGI22u32uVyIC
otZQ/Q3OzIZ0kuGWLSr6ORkNbFtnQ1EIhgKCdDgcthYFu9XSGbrF8Re1tr63Flo046AErWerNW08
3caUf4vFEKG74PbzmBL5daemr2Gvab0ouItni1/36xySuuRnF98vDcj5agb0ozZqZ0NNo32xtXeH
LHhcNSErhpEWtvHZgjuUjwiXaWs4rMdWf7PzkiBtKq0cdtebNbkI/t4nKRyXT3fCutRuI1Ay9RGF
J1XGUMuQxc2aj15VRBnha5UM1jr1RpJK+qdz22chuDe0cEmQUN4CxR8gvexPSKyYMUBbsbZI9LCY
jWHVwcjA2NvUEZ4WV0oN4GydyTmbJDo3Ez5iCsoWyPdGrA8T6kmkC80kmkTRKKrZaOlfO5p0g83O
6WqJuvXfw2JQwY/ysUpY+CxljCQsOHLPyIgh+gEBx+y7TJa5Kc/Otr/tm7wesawezK3mfhgP9YyH
2wSnMyWK5wfK7lTOwak8I5WQLN69PGJVKoiXfCjOX9EjOvpveJnJ9GZ5xF6DGIphGtGmTb+7dYIu
tiwGWxfDKnUcaPFqzuhqlHUp6u9IWubW/UNVBU7r9+DJQetBnaynackdyrun9keMvlPtgVLCASdN
7e/vuPx7W39Sk3yIcYbP8ZEickMoxO1H70Eq9JKAHsFRWK1YU8kjs1lvJ3cqq2oR1c1U6WhtCvXl
4J1GSSc5BqQ4eWoLBFdL+Wuoi3hF8qlCIzNsjkVL7BXxaJD3rWrTr5ZCtR9W6Xk3wTuvmMBrVPC0
L4sz7yA/RREiAKvMHCmg/BraLw9S1UBmOLSnNFCNlMtFmwSvhO5SisyDytfyjT4b90YivYfYpbQN
HYAkblKVOYwnbRanABtBGhqZjU4u+cvC331h3CL6M/U+1e7RmtHPTxhfaPvUuocfODM8srOCSXL2
KNa/COyqI1uFhCYCwD84k38CXd3JBtOFf3Gzomb3KtTzVTdQOzec+9dQr5BfLwpgD0gg2Mx9c4WT
F9+wcG0/OuVH/TL9r9+QhCVtSLfp7ZDYOqn4MrK1Je6sUk9AQ1WwDhI4UeTYLXgEqtSf6rmEahXw
wjD3MIA0N9F1uNj08XCpG2+x7CV4APCfMAPNgD9pruq+6tTK9k2VR+xewuVco7rxnyqO8WItZYfI
9l4ul2ShU47rYWNCLbGF8i7/YdLtMQBBjKPXqxu1Xupu5MiuRielk1WMVxaKFn30gnQ/VcWmY1Pb
gfqFox/ZI9C8s+LKysQ2wPQ7or4+GKVgH3j9MXxUgFs0nwIGZjqy7rUGEIgxLkhrdnZuDSQy4Ojh
0gbQdAp1VycnLkXf4zX1mTFvDdIzZdCp70ns4gA/BwhMOjWy/pUSq0EX4ZPrOkcbt5AEUvNrT5xR
1N3bm63T7WbKu7RWjDos78EAi7Rq6S2WZ2rM6npD7NJex3dBMTWPJHNBBcQrtI3wPeSwLDU5lL5D
xJ6+1Sin1IBPvS94zRhKmllfXPGaTXCSkJXN27yoeMiWIfwqvKTmnQEaIMem+wm0IB2mJn+7oohr
OmlDZcYRjvassaoJrcvWfcN/Qb+pQ+hVRimpbYxUaLSQE4b3WsCNgS5/ha+BOotpbDhtBL1E7OFL
wn3evfRIHABuANsQ/VnlvQSR5AhhCw1WDVdpU+X2A0+Snk86ORM02rFUl+VQZkh+QKLqe+ayPD2Z
hDCtSabq4D9z9yzeB1ZkOsE5D3NOn4X5n5YCO0LqVK02IuQwjsv1EYdR3r42MitBuq9Mi2/auFlm
oDHQ8bEgo7URYqLAkEY1Q14D6+u2B1A8805mNHb8YCl79YPtjd/Gh4UWTU7WJSTkUIdrXZ/OrYWW
cRb88Ri1nvVaUCOpfy+08bGfdFiypPofWAQg2sqM8Y9VweNPcU1MUDM1PykEClnFPDX51aiT3ev9
5ZhVsFrAY6GlQW242ByEUE060ZTbjKmNfMskHA4whzGZtRXmYNE2OuQrcIWat5qRR0dAdr0DJgYx
JgjyAE5SnvQHl77kqsnOCQfhEvcKTh4Q/1ALS0pqI6O+kb172GjUbdwgMH36EqOS0mSYYYrCw8ug
kNdAvoPMw5Q6Rf5Jf6i2mAjYrKl7Ci/RZJbqKTgtNAgyVw/SZ1kbAUriGB/kB6mFeLAggsDBkm15
smB/SIdsYiPGMYb/fZY0qYKfIemR7d6BIdPVHEQEti49+GP5DKimISfbO5Rg0JyUwwlqZgZAKhEz
YaMPahRmrHQichFT2UdSM7JTOlNZYpgxWA3RCEayE0gStdBuiH2y6fepOOvLeJV81gpI9SqJPU4M
boeDjPgtwhy1SpOH6cN+eja5oVIoemTzYSlmDhJ5hXTz24Plt1mlggbsKRxTT3bXWJHDB4XRR+KW
vdRhJNwY7rGz027LH8aKgiaI6jDCK5suzGiIqWdshg7oZdNRC8ZyqbFx45jyQGFX+b2BN1gu2Y3l
JrpgWTFcj32GoHvtp6tuz384vt9jNPFx5cMei8ZKTNvyub+Z9Kkgu1V9t1SHuQollErtOKtST1fQ
PlmSB7RSXThjfdHMW7ICvj35pDM9lb/M2jN+xhqFP477UkzdiUcWLbkpwQD2fN9vjFHMO1R610oi
92DmE1ziMR20s3VLihl88fhUTQtHRbvgoCbrjqsBdJRU1MmsOSvQitgbDNTvGvHql621QsUb3Cje
q3mROQUHRw/34tYysUW5EbpbuoU4UbOZ2paMhDUK1U3LCheq+7LUMNNqxkCTMx5nJn2McIsqbsQ+
6d0FrMrc/akdswjUKDRX6hCmT5vOXg6OTrvZnbtd2XERjhypYSMKE0wAU+MH4QNZIIzPUTTBm4/u
+bE6nZvTKTlV9+/vr8fFaPBk7UQpkMtUH9IRtWK3ne3j7Jh+3CnWzdny0VEZnIhNn+5Gb4WLHWea
NqjXfaoriILdp2gB34pCIttM981fKIJcv7APYs0vLJF6bNQoQ9okvUNEjivCCyGGmJJ8k0r3YFlF
oCESvk0S4u7tpAnFh/dsfw94K2Ho+JNfTM8yeEC5vKlACASMdAVIFUlNJS2GDRp299HNvJrSKfBc
aSpwmycjkk80d7VpMfu3MdaZ0yP2YthB44ig3tMUqdLgeuT8K6t0IseQ+qKZL88cBC6e5rkUAKkw
2UqZGVf8SKNRdzxxQWBpKJiM/aoiUwrzoYTNJrxndmiJYpZMJpLlmg+M0KocXgyuHm1SKzWJWcYY
Z9maTMmO9MbpHmttkXdmi5tT+i+477EWCMl1qVJQUfAKecJUArGArYHCwGJxhrme4hrdHZXQNOQL
iPV/Klgm/BhYZA2yzmpeF4XQAFHFytH7hBDI0dPwgZCOm/mLC2Q3FSDjKAQJbIrEoPxUPQ+A6cIy
QiKpx80PAH142/q2ruHxC1hz6+CRaf2U0iFkfsF8T9guvSjJJLNltubEAlvXJ4nvSn3X0pptGmQk
n0JRUXNMN9s0EDUkcwxRLb3lXsUghdRsVTpmL8cGnynJa7+IjLGDWxhfEbt4Iy4kuN1IFLz4qtFI
c6M5FJUwuXD6bCsAtNjblU6p8+F29MzWm11AA3EdnyXGHdsv0laIVK3ECIokciXNmD5l9YSI5ZDJ
FHpHBfsOdXX/HcHw8m+keMH40qxGVP2pRt9mBQKo9hdqNuNMSIdsRXDGMHZSJPwESvbHMIeIhars
j5nYX2OABpS605Yf3rrfphmd3G/rSx7tB7cOHmBoJUwqOB4ik/Ty6xSWLiipEtDHh0Crqywg2WNa
gQuUk9FqXPUAMZfczyAGoI9nT5yARL0U3oHtIEAlpiVQk96nh+BxZ3cKeiSktN47zzXpY8AyvV9I
UnWd1Su4T03vEx6Cd8hi3CDf6x3eO6+W0dDzg8IVGo0yCNgqqNqiu4vglGYW8HMqjaZPLvgvndnw
ZEHoCUC83JAgQACkT+kFP4d0WAcFOl2Us3iXibA54UBnKYZmqgJ334cGvKFvyYPCLUOfpSbBzMRo
Vo8Q1gt0ROkR0qyzjalPsyqLA8nnElDUzklVsx93MluNCognjia6LbZ4uoXfU/WWKM/BhavrYPMM
nmjitW9qq4HACvZT0kofrQekg+p3zkt/gOHmhaaVRqCIQyjQJNeeFKKBFS3tQLVY1TfIAXsOLr03
hxd9WAUnWu85QPOpoMBsA5iYwHXfQ9g/uGAS4MP8QsfUsQGNZN2tnwpcDacM1oF6T3oSnJXIUwDO
aFmy2tQfYP00Opx7B35kltAzjgADW04WyJP2zTdgqn8NUL2/BtBykNEAqot0+H76hR7gvManUcNk
BZqDvWRyftDPbAqo/dPd8rgoviMdtzjS/aF7KAq9Tml4KJgLK1gLsLW4tIA/i7UpD0D++qYbIKUC
Z9u7tagOCt1WJ1nU4CTK7Hpg5oxxUPXIL4gB1/cQN8CnUSOsJnb7LxBDuuu7kDdC10zxX65a160n
bDJ0oSplql1P1XleQMPL3umd5p4AamcUQYIYXjvPQQFTuketHGHQoSGgyWnbEnzF+DygVwB4YNok
0t1um2vcyqm1P4g2jkHusrdLD+8+qI2go5meUDhAzKK3p3SBCfC4j6PCC8Q0YEt5o9FSjg0jRRx9
iOR4jY8C+CQ87+QAJPCAPQe1TUX43AR+ooWBlke6/DpHmh43CeAL7AIbvuKL/ZSBg1cWPmWqpE45
PnW4CyHZkyQHlSoWdSwNKg8L+w36Ghx9PkW6U+uBNlFOiBOArQCRv0UQb31Yv80V9C6gn2nTa1Qj
KhHXzeDnfe0fKOM2zJtuCRVRThENt8Qnos0gfDtxeIBgEKWs8aq/8O6Cygn2TVAgmLt53JHguUHJ
4d9j4H4X78aZGjkwxxHYICLALVdtT/D29hmllKazcMlErVBbCkipVXA/wKMIcISokNFePjf22nGz
SUHF3YlJyQBA7FLMBtHRyC8QhfVjuB+YSq0X0dylFYcjqhIA+KbqFCFSKtfKdsfoehLSImOeKsK1
7h5IRcmXkVt0uuhpTHcd/IfMKgdXZNTLvhDfIBW+jFGNac155z4VMcU5OujmyJSHG92++pjEsExF
ufCDaDrTxqu/RdcgRgizxjEEl4FQqdRr3Y9zQ7nhSkBPFlhUwAmgm1TdQnSnBuoZwQ9tEFosvMdn
mgyFpU05Idw60F5QlRjjI2aNudWv1Op9qNBvv7wEYe9gMUOPUXTmnXf/6DyjW5N8aL/aou6UHfdZ
gptofsNKh2rfYS0k8us++5cuxWqaL//RlHZyaj4DYI/Uzkqjmt1dBMhefFH9H5R41w7KWqs4SnCU
5dpxR0YDpRG7GPr0/C2gMB9BhytBzQT3sUT+GVDAuV8IqiuGVDsXFqMDQQz8byxguEV33CeGD5RM
5aA6rgaXLmpmE+JSOuEXUa4Mio/ow3UYKP5L6SM71uJHc07hMIakcxZnrj+fEYVs4WOhDs8ngPqD
WDjUIyyBb2hm93QV8BKUKJgmEYekd/vmZAfRA3UXrDp1cGiPDOUyWh8QFxwDEkJSlb7uaI4+mne1
yh5pwsvaOnt7zWrq442rWusalIUV1leVBPrU857B3ZHSABUJJZOkcryop4PiRakQxhV53N4bGVVl
gFCXGxJb6hkFO5cO8uI1EVvlMpL9Ql1uQaVkU+TJ2Hk1pevBbYEMrEFqp4wVieN7OIfxp9w+gwLL
ESxjHlIgDvcR1HG5lcrcky3okR+L+mYEOHhAvcnVU6VydpVxSetxbAEowW2Axs6cAh9HPSQt1yhr
dnFFRDPaDqstdKzptv6k7GCw5f4UgpcHH5jHgIN9/hM8PMKzjbtNyfl2CRVqYAI8vFr56R2A4Lg2
pVIROJ84ZfluPwiMhuf2pX7uP5rHfjIsjKntvrxRDO/lw67Vv3VzY6i/xuXIHAMcvFnQweWWr9l8
RI2qljLQb/UdWA1o+CgXfSDpnTU7wIMwQge7T423DS9t++p9W3PsfbyA3ZuovCLYBzDQpUtpVca/
wsxkIWGx4X+pQ0Blw2fnMyiJoMflZpE3pQUPC4ZyK3P4DJE0jtHYoZpQrQHqLoP1+sPnO01gdWf/
V4t1VV4SCspryZZzlgSdQWkkR4x8dVu4RLj5BAvwfgAVZbmXwUqaeeozyfQjaTZxqi9lftlHq8Ci
Crkqi0b+O6T4Rkmj4LpmKVuT339fF1j3We+1ED47WhBTjwbOXDlJoAPC8CKrC3AmXpZLr4besO+I
mOQJK7h8zPIkg5nJvO9qBDILMcxZC1rFCow3WVIJTNSCV6T7cXRSv0QKqguSXvrA0atNIY1sk9MF
fjQHUjGmGfrEf2YYmUj/rdCsamojyksD5mBMRTiAZAtCMYDzWEeTXgDvmFy190G8w/dEqgW6ifZS
MTGOjbaSAXHwdtGfcCfZe3ha0TTRQtObwCUsM8cryXYXHNMclyAM6o8avl9LJsmpJftQs0T7lr2l
5i3dic64DVjfDcbLDsUz22umq/vADa8vl/pAY9Dn5KHVHlAI8Cq1HcZUhzUZ9GaaB/ZBiVav1+oy
ReHPbEEPRVyV8+oXUuo0HDJlHxUYsqRZd8IiidYIOIlDqnEUymNJpRYkJ5N/G4Ip9fB/pq9895kf
QwapFC41T3e8iNjS9ZAW1yqRnEDuOH2U+fUzRJoJP5S81fKUy8xE1Q9KDAAdncnMuFEHqe06i+Im
cn1nvh9q/NGZKLUDk7ugO6EnUQIuTaGv/CiGMlcdoo7Rd7qi4uj/W4e+gwLHpV4H6g+AYMBbdCoI
lGmAwmklLiPrKWzmARqMWqRRDfbKqL+M+pMaoHaZiORxfV6jX3HPcZ6QYpeWuiZpDXopEtwh5rvZ
VAQ2ig4cDxQ2p7XcI8pFk5MDCBLSaXQ7CB+OQLk+DimKV9i04JbBw4lPqUE2IEi6hbnakhFRVmKH
tA/MD2JkX6lxaFZV0DodjvcDMsXI2VGdyOWsJCl9SLauOfzp1OJrlDGYEyob9ifNQ5WwR7SFw5Ad
Q0NJlyC57qRMqDt7DECGdr5RPkrGMHZu2zvirMkYCv1g2zdIRTDCOysCZULr3z8D3aNIiGOLgaXY
IgkIACvOvEfdxvS5AFufh0dWfW6HC+Cgu0/jXpQGrZ8pKVpmVZDDaw+FKs4WHHEANAkKnJsq+Qjf
PLrdJ+hB8IkntmzlvDmY1qX8QCig3PrY2/l3Cv9ACYR/RIBXallxf0CiQwwEhN9aTrQ3LD1yfrsj
6GQDULHOWlAAuPatGSPbVWQLfjciCTUi3UV3wOJrYGwD8HT3sLxV7XvQXkp3Q3tFqdK4ot5hcGRu
aN29wHy/g1ifSh78hmRKvBywJDPA1nt7KefLMmfV7C06QcI6jMTvrIUZBvPk3CgaivJkDc+EQp72
FOMBshlcYWxYHc7dA9nM2rJ1Uaa4ZB1mcfC2RGZIQvfAkdAs+dLkCCf7nobJdMe/SYPQrYl8nQHu
8eQXiEoKLmn9YCVGBYRyDd+0YIgQpXAnTnW8Rfwfg4KC189eCc1ZjpKUJxYiDp/kHdicqNvraw5T
7wLfjw4GwyBRHBPMsaQx1QwAqUBxGDwHRsOMfrCUralwjKqj6U46QGCgCaFV0AHf2aOZOUy2OGwO
PKeX6QV0AXnklMc8NR5hxRPUYmvngFPXDf+6+cRkjpw3yeq1uk3ybYjM2bvskzzoAKRtVLv3BQVL
ct1tZ046R66+W5fxUL+xnKBDhwzD2i+ulDudkFJtdktP/4LGGFs/wINAo6xaY+7dcSrVIItFaYzO
QcVJPDya9h3v5jYEndX49fbLWmM/vkZzL4FJkJpsVA14R0XoA99Q6hIRovDrFHXIPoR570etEjJ7
Bx8cG7jowmo3CR+Ngk92PX8r1OH04Fa9gr2/8+JmLiiEyaAIf+6OWn8udOYP6tnU7CIubnKUT86u
CN24fcZnDzBkUVptwd8Y1K8iydK+1+w3Bh8cNU/39bbsGwiYKemKW+vbiGHMQBMk6x7zA4m7dY9k
zPMbSBfg8OEuEkcmbXHKp0NCvQyrAPMzRJp+ZX2jRALlZ2Epos4EfMqU48MwWb4pwvqwnwDxwcJV
4Tqu7fwvHOtE8cYnJjWchvb465EU1/wYoREdohe+OUhPWpV2oVtEqSHPYkzH+ttOrmv4aHnH5Rc+
W5x4n3rVdK4J95AzFNxn3vpcXYNywqypUCmUnISqJHvnTqrSnvwVN58gK2043flyvwOv3iFRpjq3
t+DTnu3Kx7/yQyip/ASfHSklV/dZgu/GIv/3ufNghrijzSNHXs4FwoQiMzl38yl4Wb44O1YRXsvA
DbYUT4JF4EXlDf99pdyh/ytTC4RCOyS4qgzTo2J/yAhqx6SIgAq50Drr8sdxzjeotx3+fAbQB+B8
T5lC+6XKdVaO8Yvbj//kXsKZildW8FpsLXL+mJQQNlCfAy4znIhBmSpkAXSCJ0y1GnZsuOvCPwWQ
vf5bQtHFAxqt/f/xdF7bqWptGL4ix7AhekpVRBR7cuIwxoBYQIqAV/8/H679b6LLnVgQ5px85S2r
sjtNVBxSpqObXw1mGbXIu18oXkAlUfFa/UmlOpGK0afysgqUZ0HXKrtDMX8PZmo8rrtW9bLY5xqv
HNZz+m2cBlgdZAiJ8ZaxMElw5rnk36EyqZFgLSfVfdZVdkhqlEhkleYaUXyFCy1N3kC/cSzo9ToK
Qg2UnkH+RdZgKObGuO1wdN4/iIEh59XlS0VWWRgIPfMbfvpDk8/l/Vod/JzERPDRkt9Ts+VBG10P
fgOmEMVvcAAQ5+iDHAx2EsV+RMeQb0S2DqH+3hizeN5JFaldu1/2YWLBRbYvKJcGk7Zi1Ocrbfeb
ieZg/I0WJHgkXoslOdZHuCtjzVtqnZ+CrAudLXhr4NpZkZu3eYDHYOnAvvXtZoGeIV96NetKH6Bv
cG7zL07nJNgdJp32oL2Q6+/URjSON2gRm2IiJRZbXdheV72jTN7UyBqNe/7OYb+qCJZBBRuQW7cN
TJ+xgc5b8kNdmf9lH3Ap4tVxiE2k+R7Yd7JOgEgFJFBKSzZvgCKaAXuK6+7TeuSQwLABQ4RQD1R0
sKwQH0JkcHBCyHUV+zAKDC8joDXQ2DUP6ZYrCLiIRMYTCg6qtWiFDJ2Yt2LullY8XHQx+04mCie1
GqeIaWCtcpvmB6tudqlNbFWNefMRsEr4C+zkwepT5wOZQ+KVfmVgm3pWeLXq+/h9MZ4IdKOUeLc4
1PkDfStDnGwUiTi5VlNlaEFsMzkrD9rn3UlnCS0PCd1Y+G0sFz2IWlyQAVbZWKK7yaqcoUfIjIOn
xjqCIF/c1xhCMVcVPMoCFNyQk36BuZ33RJkz8zlVnOIYZd1CSGeU2eUIg11FgG9kkgKyY+X3gJAa
nOtNH4JCBCm3f2GljroHtCzwAz0xsHj95hhBnYZnDiK2qi2+TwaZULTaMNLhOQmWGzRUBoaKpJp1
QA87FRXh4Rk2Bxp1rM14Pp75jLRgdQjaeE5oatuNSphwMX0vVRuAl6PwwGKKPgF7VS5xq/BukdZZ
D4/Fd4DSbM8MgESew9Nd1flAHLm5L7/5QqIsTwJEs42OZ63zZHauD59phPQyOVb1i4Xy9S6myvyB
V/ElZJcZLSTmvJ7RfLqhNA7U/MRe4vSdqjZfE5cxdinhOHI8gegs44Exgs0JzGlZ/Y6mZH12uexk
xgO+nF6tcUW8qGiiymFRyLYrDdl3dFUYDSPCgd/XbweTw67HjjCJENHrZQYvwBPx80kZ+RlVieMB
zZ8ChS4EVuS48nFvrf4eHnlPJFoUBOyo/z362ptRLCyMwu/38f51h8G8w2El4ojNA7BM2t2UZB4r
Ffer+wJpl951mQ8mo9amC99nOI3umwdF+GCdB9vh0x1cCNs462Ho9UjH8y3+dt3u7NBfX4L5oeV1
gkVEJqXoQX/aE1cuv3vfgUx/Pb/KevNor4ahf8kWo9wf1qBhrsdBtu3Gq85tg/1HEfq9aBm2d0Vn
fismo/f0mXpBUSO7sEg63o3+irosOSwXuL+B1yLAeTndlndNFxd+WwTz23DZK/YdZRsr68drn1Oy
v7tK4N2ffwe+Pi7QrY0yPBUxl2/vAWfKIYUrqOZejihuD9rj+1MUwWmht7dpPinuTjfwQ74otWzc
siAMXpw8GRccBQqzw2nv5agH+xrN2J1H7s9ag987NpYsAGgXPKdZZxyNxlg9H/6QIsPRtY7NILFH
9fTZGR/a8ys1r77bvYrRNlx+GlCYCuGCpwxhMo4xVWOnrrlVISOSiz9KdZPE+zYumTQ7Vnxk2IH6
AbtEmZraNCI6hCD4LOYmooDp4kY3AHkb6oQ5Vl7s449MI5H5sDtkMDcX8RvEDNmX8OWkmYHf6xvB
k7eF6BOVIz71YA8pjxF4bSGMa33kBtCAYoHJvGvf5yMLLAtf4tJE5ZBvWSyRBkHbLvodDZZv9uIl
klokgNTXyRCFC38qqG87fRBuB784XvwaoSw8Ryidv39LqaIP/sAOvlbVKQSRPuHKTySzvJPuMOC/
KCJAa+thY+q/XeXnfbEUBNi8ZN09c5HE2JOLbsglhfVPq38lAGRfjWFgpKk1og0cac9UR54qpQNy
nSsvrzXyb7iSlwuuojXLZAA58StGEip8rXptynFVjHX1cHt/H3MCpwcl/K/OcNlOFxnopjHq0Byd
6/t4KZfUQn5L75J6r77I0nMSUCNJ94hFuYcZBd8V2B9fmSBh5SuLap556c9jFbmqCy4fAUJchyY0
a8/gdyAOUjuX7Yf458Iyq+IheJg/17WR/CE2c1iL8KmbzRk5a4LGPmLOL/NJ33J2mL/N1jLwVRRo
Maj0y29lF0wVV7FLI3MvlAmpYEIdmaL8tIjXryXaDtbFZdgT7Cc8q8RiZR0O5jWOWVYLcXKijUrH
gBizxheE6Em+uk5ZuW8jrPBYFRY0X5Pf6KHTmbu0gQB49ctlxaop2ADZZY1pp+cWNMTg4UT5ukoj
nUfZc5rjJ1jaWPtlNNjx0HDrFwOpQrx8wFU0RSWmo1+z3wSa0oV46GA/GHgBq8wBGjo1t4a8P2XY
DjkindamM/jDL3Y0+gmGpGDlssU4VM+MTEUxr/fx693Rrs+/ouU9USJqI80KEd+iR4YUaHRdZl5d
IRGTrXujSYz1SLx6VaU2aFzXWV0fvx3OD+pLTJmXss1z/OgmKI0/mFk4VHdn9BppH42iI4sMn1GG
Pnsc1ATCqBN6F9SpmJcXMXxjeN/fOu7pg1rUozprJuUb4iVZ7kinesNnUrag2tg9X75ZME9vP9Yx
EN8QczIYobt9p193nx3/jhG1wrbObLctaGJu6ebL+9rsTpA/8ogSrskm6dutaDYo/GvlFKqpvLaH
y6nTwcuJKogyjwsj6U869el5/ymfkFOrtfqycjq6vWm3O+21NeJyQhBE7sA7TAnpr86VETWo7YLR
tklWvWkB3pbwgjr0ndElN+nji/HKh35GH32azbLZY849vhs8LDfxNyJkVIl36u75XW/SVT4nTiTC
S+fqFHM+iJ/zq59yfZ1nvE9mqz8UDAD9KSjCMoIdYr1ylsyJXpI5wSyf3j53z/IXxib/+OkcjW0/
Xd2dAX0xZ/SDGPl38d3aAbOZtQEPtGcfGM1cZaZRqLx90aSlmh3zKXzOtESLt5hhlYEAGrK68vE9
Plz+SBD5dDCZZl8FiNCeAcOZy0bQggce8QUZ5xUDIL2/OVwcdG0zxG0J/h5EECfCBH7Sr3fOyeeu
WhV+Z134FcbThy2xAFYSkXaJHOZpuSyXb0jk6xzR79oIOMWJxmQDi/BeEwC8CBhytpr6D4rVPTy7
F4QxScGQ1whpIPgLxx/qMKU9LOweX4JDoKJereOUjnz6m/x2j3IDNIPs6XvKutalUcZQjRFsFAm3
boWwgrhn5Gua3QhsLQWLKLjgJANA8HZ7mc88YtzyQ5mdsptDyTAYUzukZS4NZUKviaB8KxSFBIcr
yGahVcCuFjTsTf/zp7+CwBG8a8b6J48rukRdRwh2gvQVBLUU/7lkN1AkQYIm1k/t/XS0H+kDClMZ
JBBMYyBH4OMQFRDM2wzYkVRMSDah59LlAm0DwvmlLxpSFbkxVSChNqGbx/1Ff6HWwL2j6geUpSG2
VWg93bCvwJUa02WT9ZgHXJhQG7zFE6QYmR0k0txPOj93iNRw1aGEMR8Q9v5+/xz4+B+eT3o4isfc
S5LLAsqbwImB7IZTwhUtZSuhBYN6OzwsYJHkkkywlF89qFFYIwC4V5te2JNOIwB5UJZUGZCUPvd+
YoJIMc/xytIsz5+Pz5vkrS0yFYyXGeYZ/Mi7hZRXzM9z7kyP2GdFqTeEiaMdHjbJePQjXaR6k9Nd
opIB55snZxuWnmxz90mtmRTKVEU3GoxJ008Sbcl6c6OdLHM7m/WmYgUXnpAXZAaSE6Zzmd+f6Viy
jHUHerlRf57fPcBT38z/s9yPdjKXZDYJIA5yCyUIH0ZxcyNOJrEHBeQw03sAsNgtvdhcaWSBreOs
0+GmVP4tnOX+9xYqJfU54wOAYyRQYBecmWznxUnlXBMZ+91VDU+M+FgLUfoxEjMxCxbSxOyvnkY9
fxpPjKx6dkFrstLdyhE6V4WZSd1sL7Plt63SEE5lZdaGwDPBOuc01ZdCoTeXFDcBugHJBPgmNEYB
MiKJDdkGIOR8vVwuhc686NlPg+LQ1VVnWHZUOgo64LMxD4UxfEKQxErNwSralvvw2D1Fx/b+dhyc
0m1yPJzSY358Hd/bcFxMonGY6uUknKKQPh6OUUs/D8YPEis/m9+h6EGPZF9Lt6auBkNN/kcYb+Q2
wnqDvUaxo2GxgeGVDSS6MOceNnIPzS8EOyjgXi5XjF4oITpX4nxWoYMxH7a1pNJeRI38AC4nVSfL
rvQhshhOG3Je9ydyIkcpbhS7wss0eQzcw8sKVcyZVDggLWZChTHjOKerxGNmEcLAdD1Dua/O3P35
DVBX0LSyCfJWAIOC1heIsZxrgKH8/CIUUmp//Fdr0IhpVDuO57jelxAZYZ9RVdUE9+naCwGEIpvJ
z+LLc+JVxmxsflKGD9WN3XCXrd6b9+ZmUjCZZfOVzorlX4zWJICx5n193bQd+HmkozbvWX+oZfNu
iOiWNjr3cfILrL9Sm9Y0XwBcgoOUf2WfBR7ZiHcIXlq4Zjzt375CmYMjKUTKYgKuBBT+UPva7fiY
00JK+CDqz6HRELJs88sr7m5KSN78dF/6gaeAMqUoPhr3cWKgqpjqN04ugXjP6Azl5woggOwAm6OR
3r/rxzucz5H+ZlkeGvnQeKQXiqg1MLKuMSRyp/7ac+68HiwSiQCajEw1sc2aEWYdUL+Ae0cFHSVz
3BMRL0yNB93V5sGLSAZF00LPmwedA3omFGlVXHwKvfp7I2ZWawUkcRjJQjFlkeV+ZLfs+2/Lfptd
q21RnzNjaPEqtHjVjrzQe7qy8TL5RTwp3OdEdVTnsO8xwNHTggkZjeUgbnC5MhjHWxgxMib8MeeO
keC5nuvucs1dXHWOqvblkAyZ5eplC2P2ag12dyvRIfKOUZCJNOA5BSosVGRh0f4e0MaJ9OdUNXKF
B8TugHXoP0ypJPOZssH4gCkJy3EnX4nCi3USPjWVeYDvIQ5ZgRlarx/RCKBrtgwNfgLNXi5Mz4Pk
DCO1Hqc2I5659KQcM2Vmdaf5OT8zGyLMA7T+Ll5dDfipeuIIZbTWxmNESvpLQfCrkBS1P77qytst
7KW9FN7TsqUvjptH8+z+uISo+u8L0lZjlwmsOWzUNLSMUTdyZOy1nM6Au2M07m2xb7WSZcfsbBka
RuJlHHI57IqDJrdHu4Hyyh6LjXiiOMkxnrz/ruuWf123gTKx1gSh+QhZHsBsGy2YY9Uq/Ssyk47E
nTAWj1en319WdxyrtAudpQCpK34nTRD+/iAs92/bECyUjy2wisKV8cIvZNJKxPf9UNCsochxogVx
ap/CY+ubJ4wSfbi6baPtvdCj7W2r+IO54qt+1L9PrwhVQQeh3RSug9pEbgunlvivPJjKqrrpr5vO
vcrXqxf3v9fpWhqv0xA5o+F3uh98HzYBikQxErGrHno9SGVrpQP8En8lNG5BSLrptWOi7/QmybZV
nx1otZ1wq9bjlxTDCWeohvHE1GqNRQBmpIpcLNfQpz1SENy6cMGpLTIEejFUzqMfDCgolycL+sBk
x32RVGSOdlOtG4rUAOEI4nZD+4D6xbQ3qTFK0vv+wUfL3HtjDnjxQ6OTUFTGqSzaCg4MSJRZMVsY
v6BmH6A8duFmsOwuCTR/36v33OitAtRwDrMA1+zrUUHRELHG32Sdr/EuWwC59aVRR0hszsGDoHZd
g3vD83b5+VJdB72EfQocE8imBQpFwmYc2qYgC9HFRi2i7cwG/g30W+bEUwqLOjLe04PXWiSzdHbZ
jxBCI5p7Ihbw1U6xDKtD4/03YmYTj7W9BzrdLzv4eoN2S7l+5XiakDrYD+dNhqR1VtttbPbmg1nk
1n560+9U3gIj4ey1IyeEhMAbwdvYv/boUuV7/NFU6OKEvCgagFSis1RraJXeCnuYWjkLHM+ne9pI
21VcengOIoTrYCk3RN+3NC9Z2gUm+qGqtUEPtQg5aYsA5AYHZGcGog0aqDYLASpY70fK20h+1MbI
/kKlGyoW+ZsRLEaQArhI2BEdr+gYHev9bStzYlvv49SQ/0uJEZyre3VFHwTnWVrAi7OQMqTU2INt
Sr3ZpE0CSB5hH1qN6fgwfjkX9+WEf4fx2w4mg9VgJdPjsJLllAbh031sH0wT+eUAfpJ7d1/MxUnl
vLk2ktzh+cQIb3ioIplS2IJzFoAm8bggMGLKOI815D8m01JOMdZXSOlirrQVmtw+XJQgQqkFcfRY
Jo7lUI9hC8rROtgv1FClsCX34gIob5quiyOmeCTIYo67uC57YHaFKihYCamPw6yar89yDOQIwNlA
cQUc3tXOx2cb/QthtnFkmSWsbaRlHGEWn1lm5GZmZCxELzNcCklf/k+l2ynx/ycHeNunXWlh42e3
rRFtvM8lhr5iHzlOlyKd/oUE3817eHQtH15tvAn/OggVMBynqOM3GxeyWcvPt4O9NGTpp/YItQjq
x0MrZ68++zQg1JNNvgb9ffkq7k3jMiiXwtqSndzZZ+huPmwcYASQ2qRp9nPRvmnF2JUFFAC1FaIg
3tETKZbUTag6YagLoEIsdjnag7/oN/od/lGBuC0ELCMQbQFuX8alp2AaqriU0BZZc3ssoi88zYD+
lscayVfs0vr6aB/+ZiCnhSWcwnNOXPkogJj7aN3bZ/iR5W4bldH+kDvUOGW5uHRRS1X2wTLbyiyR
OdL9g99pJ27baTvCwkcKS8U+Mji2UIk4VvvAQwyLQqqrrl6WKIgN9YMpV91ip9BqtYsx5PxJNn6O
FehpsvEkkKAvQAY5anXyArlhVY3M2XNXjFt05DMsMePpCFkxbADAq9YOZt4uaFfEakSwZmh/ts/s
FQppvY2X2HWv07XACl8CVcECEZEQYFRbsCwJf7nz98ciaeD9Vxq+VCSosoV0CgEogmQD8M96J6i4
YEqpLwP5LvA3wZgLKPvuCcWVZRiAgnA7K7Afwn0iWSC/Y659IgYZSpIKEE4zemUMfwJ3Cd5jWu5E
QY+j2gRHbVQcWnbfqlB16JjheGB1TPQsXIUYP9f7bq7XExFn6DW0zs+gwx1KF46JkJoOkxiIwnMG
Y4MJHvtXKDYXX8g1gmEakc4Lr1vY4ZKLwysXAKqgygRPJIC7wZY6CxgZnMUsAeV9mljCJZJrHjUP
80AiiSM5IiTqujd5YoQom1x2RPykx7qNp2EjeydqeFwPQE/IbzD5sEXkjcYMz/vc5P8Pm9xKrdiU
v3YR0hnYtwkSkQ8cHeWUAvG0w9+LqJx/SPgCd3+tBegvjwRDI7TOzP/QkSpticg+8H1NKqWS0TX5
EqovcuQLqH99UrIMBHa7WRE/56bfnJscvHXV1A5EDIcWKEwl2vNEesLSl5sgc67mXEpd9OBAtX4L
w+RDJKIegOaU3dkJhawCjiz0MQYDUF6KFuInK5wy4evQ0p/Q3EOgxpMPEG6sOpVWOgYvwMM/nBaB
BwtFSzScISLvt4QIubVF2OGHljpXpQ6YcOFElTP68CIX1VTYMrg2T/LpK7QaIcPSjqdwQtTGeBQG
oPCuIsAndCh4rdB6JAIQ7hWVXs42NG9bBrQUbIBdIwwlagFCZH4ZKYOdHkfu3rhGiBrSsOFsc419
c9YGnDuqjhYySH7ofuYwtgD/JBLVCX2uiehXSDoKYBz8VQKUJLUlq5XLvwxwRe9bfet1bNmSAlTH
vrXxIkJy2ZC7kBqTKAcKPVXUJD/CDpKHyU5+xB+iBbbijGz8Cjl68ntZWmpUCmGzygtkJBJXaJ0J
PU/CHREMkS0bA2b+KIiImgh6IiZhhMhjydsLvO+6FO451E3It4o23UreB2zKn0rOKrUuEXCTEKK5
rgkZ9K1N4oah2bC6BaAoGFLAoBO8dqDh/EcfloqXnFNGG5ucI7kJ040uesgQevoKnRGr9SMFmVrO
OFixdC4TPGOyXwB2xzqLjkh16OczSab4FZ+XSzBr/m0ulRbZeriTlU1lJpnXZ1BxjN1Peag3Fo4W
GqpNaVTIchATx0Lzalc48Qk4GtdNBgxrCQNP4NIhcGpWQq75N9CO16VAyAN2QxY+Wfq6FOWEkSnr
oeDZM8p7JRWmz8YXncuXFVY45DDqZBdTyUGMyGyCqjQWRUSZgUAD+BMIfsQizGwTs4ZusjNdtRa1
LApa6VDjddmmBOyIFBC1NezY0egXLxdW9Fm04oNW8fkz74ClgFORQIuCo3BzZVp/6O6fEiL0+AuF
m8qRZfVJTNE3BE0lEUelt1DbGrC2QF+aCOUeaUmEzVakattfahYfqi6Va20qAjKMDtGiwReH2zjU
NpgbNIJStdEmKa4tCU2CRYHq9TLykm1CeHggpOvP1RldL3XWkbxDSfRi/9mwc13R5Fq8l5V/m6Y3
kIN0yOYI1z7Ri8GKeB1i0Pde1ovBuuZZL2jKdFQj+emiXRXpiAZEPze2w1pZKstgoyzz6WV2mSU/
PSxpIUUMJ9cN8lkroR6+f94/z3PnBwsV/+o/5ndu2LkxkO6U8BNhoS0Faa5eIdjX3msx3FrZcrDt
b3H9ZsvXBeZhKoZugvoX5ppw17DOYMNHVhN0OybLDYQIzTsS65EHHY/zEc/iDctUswlH88NDlMX3
M0nk8nohLSb95oZgAYTSGI/bAfGgKH8tZXH9qNpICP0ZaHwdseY+gz3iDTHpbFZMWXQfzDORD5Td
ujdkB5lhH6I5UwpBtItu7/qc94HmemT4VBQ2kfmaUZ3YOM7GMb8WfW0nWgxycRdpKFnAJFjkiQwR
ERd7AGEcfQUGZa2mWvSwRSuJN9gcN19fO9FWItGkHCLxamUWLoAosvOR0yncQzZuowM2LdYHQuHY
kNdReK81v2WIMlgxFtVXCZhU+BkfzVmIqMgBC4ZUopPEBWnD2sTYlPqCyGs9dzcgmiWUDt5E3/A1
jimDOsLpiIqN1G1In+0ceDT5/SKjXnOYS+1G0IpXPM78iLxDSTUTCF/oHeahd8GQwXm610nHUeyO
gyb+pGODebQxXRN0y3eHRwnQxO5aBWUYkF1ND23sWt92byagxv6qPe/YHfsyefz15/35aEa+P7u6
F7dbaBe3v2ptpOIrw/82TcaLntfz2guEoZmyb0q7pCc6QABvaKTjBQjk5EemOuMJvQChmAezk4gw
Xib4CtNLpS5ndU8PAJmZITtboF9XWmRM+q7nc1fp9st5OTt79D2aySb7Qmth9slY1Fm4JdbYeeax
BiupJePsYbUnil8aLnVKiSparIDuMzA6eA+BXUSX+jGm05nA0omQcDd5ttlflwt8e/KZHCU5NtWy
B5vQhFTCCvRqcpvCKputZg8RIptc1zLMpLYoQ0zqPvcvKoZNxSy2Nrl+dPTjEeEv+ZIiHSg3GVYt
W05tNgnH919uNH61+6KNflvudeB/4Uxj9viXlMh8E+kV2st+Ia5WrOhEspJZnU3qo0rXyJ7FvAzn
AqqqHwExkAdmm1uFjl9lIq6/z7eV2ab4Vxt9Iln5gB7xrKKnTmdWzl8+kmzyXtwCvdeIkIne2Ge+
JFSzZWkFKmmWGtq9Y3pNUt/iGFKWwympubqgZktOxRkmzBkvJf7zRLYvXaJzduQVf1JIeyCdRe2A
dxSBP3l/UYuTqvnL6xog348UCsbZrzzusPfyLWqkFlMvZ0u9Fp0wXF30+Pf5G427RrmW7xKOj/Hi
vkg9KqjZum20/qRuKQfzc3wCSBp6SmFeSvPytfvWmzcXBUc5LSX398l1QgVNsRX7CStx5NXWnZSg
ZvLJ2WLyZewdp46Z6eFiyTfrIpaaLQL9yJliiZGkVQT+MmZnSUaMGzDv2aPlAa6gUY2ELGlKDVqe
LXqGjpzeGPE5BN70bB5bbRyWaS9YNzOg8gh6zng48lvk45udryeorEH/O7xsycS9x3NafX++lxxE
LGb0ltNyOIXk6PIMaQr+rbgqEgDq0yka0htF37BYPpwNCyJ//YRxKGXvZ9IHmAmzRsRghAQkGwq6
n96AWAt8VGtBvdiZWe0zk9AUmR5JFwe+dBkRxqCEtv39G038G8UZX67Hd23LXyjZj7QfSXwo3XPJ
kQuISCStpbNoGH9jyjhcmttSseW7SjuTJJVVk/jPuaNI3ihcSZlfNmlmqvNo8jrd/8AKYgLiF9Bt
rK4vqe7T5EX6CNi+6K1LEPmyRCK01kVQ7LPDjZrI5822EsZyMfilx8H97/XnuiNX1us7QUMLKcnu
UlLnFgKHkR+a9RjXNbtEdhJ1d3OwHHpDpCez8f1HsuPWWmTBJc2+8ayHgLNB6YPR3OR28/WYsAB/
2Fpoww+8EfcjYPAHLkoBgPg44S7Rr5aoQT58GQvIEzKzB2MZviKVKTNDbgeyT5kdn5n9Yn5T5GSj
obav97JMtU816GxGYM+WJROH354ebpNUu9WaMlNmgSu3AVu7Z5SLYbl/e+3JY5w7aaDhhAGCr/m/
9iRvKl6ft5L7LqXORFf8Z7h8jbzWLMzdRAURtMv27c7fmxoLLnItQI8WbzIQUPiVhJe1n2O4Ek2j
UEKKZgR8FCfoMsv2jR6/ZO+iBC6cfIllYZ8R5UrHmSCa6ERi24/WA0RSHhHdX83eVMRXRIuiQzhD
IMkog/s6D+lq+Hit7YsT15yF6i2XP2s0XShYwvJVRW+DeFb7gRPMP1g9cE+zkQ5Cmk2RLxlRwqCg
UqEa0TJPdKdATMrSYbxYptuUHmWjV0PxPnMjr+e8oPdMZDWREyAt0ISLyQOvuwfFQh79dSgZfg56
xytJf7hu9pZA8nbJro+DNRzFMxaTP52f7AzKm8Z3eS5JERKSjBgcRjrP5xl26dIClu4xpoXyT5fS
ACmD6BKr8E3ICKgvSO4uVS1J758mVGMHJ5lw0hrjwmi2LFHKp3pg4P8huqmj9UfPvlG0b+IVAEpM
l7ZNHZqNfykLdX1KQ07hKKGGjYydn8IJmaaTnlpdvTOXrTdXV/dttb9vR6u2A7XYR5PXeXBcPbg/
8ICGtlQxqLHbWJU2VHnAQLAFO/AIhd4l9TQhzUpeLHIgF1P4q/dZBU8i8EVlHaYnkSfxsWyDElTb
5YygB0HzYILgxsgcGpqIekjmIgGt5HCfjTxNqhTchAwG2QtjuaRhdAnpDHIK5DyA+chfoKhBOUDK
AIklWV4jbb0i9SF9EnYMKB2UoEmAeYZsUrcRWQKBVojsXMnBU6D2SugXuv2Z+D9kbC8ro84mUs8v
WPWTyzGki3Ac/L9uJhPgzSbJnFSC8JVs0j3pf1MDYXwyXD8SUpLjilbaiOLRnKxzOdJPkoqc8n9V
LgJhAsCSy5hClrjnirbnoS2qvhiY6Y/xqKlY9XjhSI92I0oTp5eGGLFIlqnOkLEu7cSXiVUbjZSM
wZzBt4XS0sj25I6sCxIVdvwnBL95d15Y6ndhESQm5pO0SN5XzkZLj31Kf/dj28Fqkm5C4gbecIaX
xXUJawruBLjrGdiI+zhZVFY9wNYY6zQk7tCUwIHKOGzxcYanGZoq3U4AXMggc0YpjLF+UBL4G8Ft
opQJ9181Lh5yD8kXPvfVboBuK5pk6r63DwvntqiJ5qiofASk1Y4RvKlHMNCtwyz7E5UtqX3eXGV+
c+XxaBVNDt90MzDloNiJ2cD2vh34rRWFV/weqJHVSLhjuIq4Mpc/KWxIzUIMMGqbkob+XvW0zGl7
1WIIYeyrZeXg6yYjN56Gswz2Tnguxpk8pngXzdSJ3G4znMS/sMfgMhPAP5MLSdJcSkSrVy4eD+ji
V+MPWy9900v3F7NV4V2JBEG46sP5vekhzhviSd3flph+P+cHMH7Wre/c8m0Mfgkk7KmPSlylPS4O
mIP0tu1AbiQwMC9fipMrVkVMdNHae07lYP4lEU+OZC7XIGBT2tMCaGvIrWs8F59QTaQSaL2oWITE
azJrojYCP5KZ1Uauq8QCTR4uF9t42veGdHvlAio9X3JzXeGIyQ05Ay7apa6sSmc4E268vKLFgvWg
FzWBzHaUovlnE9FxMa5a0AmhJdK/jjGUUqihZ9vc/VSFRfJy4IgiuVQwpUEivY9PkVUqKayZc9yW
yajb4fhFOXQHO6QAV5OLSH0yL2ZQOz7VGsHTCNINHLkUqQvAWtIA6HW17KLfl/flle2xTjDJWgdS
KBUNdEgutZahRopxBy71UucR7hrFYZQOoBM8Vk9kHQH7PNmieeDHM0DS8zeSSAgdOVx40KGQquGF
e/ACGugFElSyOiy8OebEuUSPqe6o/mXSXgB6FHqYf3FV+zbubA6617dql/bT18DKvWdGvkJXiYle
w2seF7OOe++M2y1vyMKLlgcqjuCBZ9C1IqDtUpfpYKSFq0QKI2+EG9iuYIj3moEuwJsYpXV07miY
O0A5iPRSish1YwUjdjDh5P5Hg4CzQ8Lw/fzr2/wfwwqXkJeFNd6st0r2uMfvW+Mbt8ETK1reom0n
J2l+MoVoXvRW0pbBgIR5OrAp+okwcKlPiWolw/47Hr0N3UA9JEaT0uQn8aaqaEp/QvojIqIvK2z9
R7cRC123olAqV8aKxVg2aW5mTuhiqNP+rrng9SYioSoTtEnlNzJUsf8y8I+hikRMyvPpY7r5CXLF
uA2ti4OScK2UTb4319t91+5yaYxozMr907xsnyZtR94e8x2yIcAtbCJw/imtEv3ORQLdH8tkuYG6
umojpJ3fs/c8svPZW2Fateid0GGzlcFXH0yVIK3AVu0LgE0FbTZpteXEgKqfs3aL5rJs7CqZFoST
JiSVUJPw0yvHBZYzCEOPsbihsdP7jQkNWpzBlqWG3mDzjqBzCKjabU2xgJauT9M9gF5MUEH9gv4Q
VrIEy/8pk4//6jEdX3ATMQFHl2ehZrFvyrg8U+BOxqxr3w9muqcoJ79//o1WwN9R77hvZZFto+Ah
LTE5TbKFdD4vy7vHAhctRL42RmVJGksSMkhrWIQGUNMAhk27VnQpZLDeca/7xgJGCwZaDw75L9eJ
d0wvD8+2vpPSZB/NLx79DfrQxd8QT2rxpR74I9gT+mhFH81T8YnB0ormeVNeH9pojNhM7gHGi8CO
o0WzRxE7J3anl+WVSgNCGin7LtcXum9U5KOudMD5wazm8oODUN3lGN5G9sGP6t3oaQ9hfj5+u7FZ
TgdUW/aHesLLZJgC06FNrveAgbAj/ckdcfFkpsCuixft5bs1hmwdX5GmJoqh0uVWz/OBFu1Te5yj
8/On9dtblH0roNzDEorZDgruixgHtHxXOQmaYPSiKyf9i976yCeYpxJTmek0nWInPQu+izPhzy6j
LqtSVIaz1EcPW8e3bGD0WakTjJrvm2IW+wqF5wSYLgRSo/uN8SWcGby8FSNHlSfS3udOiRsr8Fmg
KGaVmdCeoBIG37cfleI07wn6cmQmmB5CpE6mrTfBfrQjtcCNoAX+TTWCq9s9zDpwcqHA4YYN7Hmn
pIWZsEuBM/ASyOTBb9Q3w755QIAMLWyaycQjif4qpymlGc4lp5hojP7tdwJzH9u2ni4EKK5i4sMN
an/Z/xN1B9EDA8DiSQ/9O1uK9AOiBq50H98T6UyKcEditXafrlOjbDbtTYGMKjEEETOjKMCMjuWn
CHTSoHSVzN8AXGksND9qgmUzyiD9M3wwKF1QpEYwvADgEikIZyr5ku3xlf4yqPmBlgIiGBBwG8Gb
8liwSff4YLdO86b0At28z0IgrPb2YkgLsrtQCOlamJtTEdZOO/eDgMRVAsNp1HnATtHZIAtDoUf+
ldKtusRV5TyibDdsfiN/lYqtyJbJJoKx1OqzJmgmRCXbsgoamMhZp8Yseltc56T58pHaxQ/MH94X
YZsqp9Q5I7qPUuuUSicL283H+KpJe0mjaUMrNKIV7ll2uT3HuFex1ViG9TC8p3jAxbOBnJ74roHY
/NAnRcb8TaD9Lb6HSGaKWr18PBcAFu6DHp4Puizg2Tgj0YGQhELPwGyTzKsuMCIW7eufLN6PDvRO
PdnL44rA9dSfiWIUFrLOf+0tudKRK37PMDWaAAIXzDM7Yvc1e+eCZn3puzf1VVqaHVt6zKc+zuTc
qXQsnoYyg4PMLSDp1BYd++3Lks2peEwPLiZ/zYmQartoG/aodyPkQ4AgN2kWJW0D2iixsQCSN2gT
OZ0QHcnECno2QjwuKgwDtCkQzUaXS7PyFbRZiMTqk5UO9uJdINGZoJWHVw/YIgSTlnFeEEYMtB1Q
GXJZKlsUjoYWbFy7osyY+sVVD9a9g/n2y6dxpfI5cEEXtijxUcmcV9hMUWXiN2UXnO2dhqVRVWZ3
8UrsFM3KmzGi7WNrh/ltC6f8sgDMlm9vb70LWgXS0bSHitE3nxH/VpTqqFbDibGHT4z8QA5npxeq
hQiElhpsCadHGYaKXfBbsIIQ6yTmBRp5R8WwBZkzNBUuYLLnb3xhcbojr5yvbVGXvU4gZfRJ0nBI
Wz4ZeKApjMd2lC2DwI5oPB+EGf+mQ435I32Zd8FV8ja5ITADBf+hR2QypkJ2RZs+gm8NfYtOXtUF
gXRVzRoj5UQb4UOPD2Rv0opIv5FylLgO+DgxWE31Oly9Cq8OHCC5FfXtyr4hRmKk0+Jr8Dvollry
MzJHYNP/x9J5LTeuJFv0ixABb14JS4JWlH9hiDLw3hJfPwt9JmJO374tQxIoVGXu3CaY4eKx9kLY
RSLDH8Tl8XjmG9BdEhoK6bdhdjK+kUd2s+XU1SS35DipMgdR6hgW0db84BI9xkPauIRoFqRtXFGL
y5XXdvbEVGBgQK52fMHN+Bqg60HioR8PnD8Rg7r4d1a3/GzaQ4IHpDEJQD/B67tFO7qDkB+jRtU0
P5mCuvFHcYPr5YTZosQofGBubG7iZtfrh9Hy0hPzQWX0pPBh7lUZu0vlreFf3irGozKAdxZyntS4
aTITJw48kMJLlfkrCf8FbYAlQcspLrHHaIsAvwB+Pqt3wRkTgv6UOaqLtyN0Rn4O+jl6J+ycGrzV
+b7YODwk7FBw8ID6X5LBfgYS0ujms53K1JSnyGRISwx496XaA5P6ldKlb1v8GoxDBSjrR3s65whT
IYH97jbZ6H9rNu4TgnShOPAEGTyUpCDEjG9H7Dq6twnNgD8L9hKCwxQRo2Fwms8c3xLY9Rc9nVah
NGrtMf9jwams7xseSeX6i4vfrpuYkAl4dq1t+P8bZTfDVGy1IdWeMqKoDBc3ted/pJJ/jfT4z7j0
P0fd1cZ0NX/OeNIcfYv9ATO4MTC3YxjjvLFiY0zjGNuuewvIvM8Ilt3mqYl3yWeHOO3Q/OYy/jLn
xmfBNZUtvUWX9f4F1aFv/eVNqoIONjFWuuf0ypvmCrawhPA/IEz1IDYvCH7VjcTU+IRGn8GkxnEx
TYEoe/cY9y8RBwOvIeqLzeoy1PTYCi5ha1TgytXE2o8DFx8RdhiqCjaR3i22KwT/eJ/t3l0VZIAv
7INUIdMva4AHw0bmj2CK1o2xy3DSWU+0QVdeLmKXe8C32D3g7OAAbC2geQxN+TBsoiZmweseSpfF
t9Ue82vjXnzS7K1T9A7NPVOWCjmjq5ib5rHJXokRxNd0bdSghf+Vr+bJYBZVnnqMbABiMFTLwuoT
/RhHPBmvv8PLaot7R3nCWxn4hTyB5PzAwVktbMEns90d2YjIdgWww2bOUTo4qFJM3lW0s+6sLW4B
77x7WXX5GB9grxTeK9RpOfetXiUtKr0Vb2pD74j9SAj+cUAAYrEIdpBKTCzsuhdc15DjUwnNMJwF
BzOGigVDZ/ovrB4HKGifT/l5YnqOidmqKVo9CfFj3iJ62ZdHGfITrOW9BSu5PBo7GMiMjIb9w4uf
knN2Vr3ymJ27rSmHWcJKvm16sJnnIhiEK7ZKa6wgpHQAMN4mMwoHb4Er11XjAyK11Q81zwsak198
2Ob7miZ1ewYDJYFNZEqJ3WS9i3BmO8vAJ/UGqw/x5/v3TCpbkIfTOcdcxXD5D1oQe0CBqwycC0Jy
TZwvMNHo2WnuUxx0ckjAYbVn+Vk3O0MLoWIYrARdHGSXZzaXe11c6lM30+3ioBS2p5ixISbCeCdg
eLWx7tsL34We55MazoCOziJ/aNyUHJvD9cpLocIks8Te4JOFteqi0MtyQ/y7Qt1Mg31o5kPKS8Kv
0AL0RqzZcjNyD13lrfaeDBl/Q74fpyMs/VfyBfED/FomLxYWg6qLRHHetAKPLncbh50B9KDAw1Gl
BhaxClp/SgkR0Ypg4/zoJxYRHPD8vBTyMj0FVThfZeQP9HPaR0u/e5/c+21ncVDl2jb7HYSgh95G
Gf7W+ffUUX+nlxvPsE+x2iEBtzVxgxCJzwRgghmk9xnxQNdXXgFOCmIk9mMK2J3kFatR8BubICg+
Xj9KMF7LE7YXCgsTwwicKlu2DygfBXgLNkwO5Db817gBF+oboiZlth24KjyNzY6DFLPgO5/inO0s
fDwyENXYu/MrxvOvrm54ndg2KbCx23DV2T4B2fgY7OG6wJ17a3hfsNK3XDtet2dX7j7xreTz8A1E
V89UlLBW2OcYd/nWmwpDT3Ul2qkLH6eD2MOuCWK5bLGZGtlCgVsJK0GfiQsA0wfVtZgx4aiw2jQL
b4i5fP5dddsrDhzILmFWnPDLKFaTjnUjgnLD11uOo10tMV7QPIxBWCIcU3jSYIBc8wF4+c/c4SB5
K688uLxTuGD+imFS5F0r+1Np4CwtmKPBf5uO6zXmWtNH0Ju53DtiCmjZMA/BzBRFWBY+Xixm7ese
8J5yHcrO/yyvJTsR60+wf3lw+JuIgv+TL3qYQ2UwopRgvbyc11wPRKeoytihBp+rGkKAIh4hkHD+
WC0/jul3/I7nBIKJT87yncD9MlhYqpvs8C1B1VldWI2oYLknBi+VsoNZPCXsvfyLPPNXXAnxouT0
4g7skONpuo85YbvLApYyix+VLweK6gbLGjmDjhNY6ns8KxiArHcMljZvCPWc94SC1fDU3/++nc/8
0KHr82htYwdzbARxTcTyS1wU2+zHWElj58YGyk1DXO6I86G/rpC/xhqHGtPhGwuzH1IMdg6Q8aAU
wuSbFj8jLo8lnu0QcsPiwHJ+PXUQSvPB+S6W/SlhAGOA/37CG/exdwhkLBV5BkDR8A5Yl8m6xBWe
7+ZT/4X1FSbMOmR72x1YEG3nY5YBsMiejmYZ/IJHB0tU+IjPq4Qv0jZ4fQDpfqSe+btem+aTK+4a
oYR7BXYysJ48DMKZ3x0yV32heMLoECbi5g5pkjgfotQ9PvnjOGARhndWjQUvKxUp6sdSbv71tauF
hxTMDERs+aV6HNZ3vJqTIbv9d7WYt4Xr8/CMbcZzFjKW+I6/uZU8nGBNKxcb+TXyR56e9QfQ8PIZ
eP6Y7SDB5Xe9jGcYbZ5OnGiDKeb6+dcHEcQfAiCCHJZeRpmNdTnDvDvPzWqdCcvK5aJG3Jj5ygfn
uONGcIjyzA1POe9QA/6DY8UDsb7gf4+v5ZU6Ztfszt8csJiIkUDyzu41YOr7y50Zf5gQzteSXL01
96T94AL2PKi1LYlOJ3LSDoDd3HMYjGdIJQdejZ4dPTTeqC1yF4cnGh89w66wYlg9TPgFD2bd3MAl
JERA8duPvqcyDxAQ/3t7UGUZIVBqgA6wS0usGpIiLMY7FI09bheBRHgEz8cCIydCS3ZOQcD6F/O1
Wi6YBrHv8VD645k7KDg4j/z7v/qrAkMFEgAsX0fEewqmwR6EA/DAlOCfmU8ToQ3P/dhiUhR5We5o
xo+osp3Jp1t1NU3jqBbwU/n6w9B9g05E1c2PcaR0LnlNlMvJRRi6rWjZUQAqgRyb6q2Mj5P2vDSA
+BOcPMALKJ7z7ZSZyB9SObuoxE7ILH0OjgaZdevd1MLR8tiXlN3c88UEassC523cQdPQvkSQVNBQ
3W2il5pBeIWwxkX4WFCZv72CueZwGhfcVZvV8cUIV2eb0BjZ41f3mQMKcFj96ypgDSJkjtbHf8EC
g3vNQlLxAivcVmG3nLoNeDfm4icgwl6x2QahFwZCqLPaVEIE2pcIEjH2L7djJ+7bVWpOE7hv8dEo
vjWcGbYaLFthdtrFjeEQcUwqeA3IwE+ugNhv5GYQ64gzYbj2JeRZCr72lftgfXzSKMb2cXsrPCVh
uNZy2vacuohWFKymmia4PX5SLmqPi3PW+nK7a61wlp6qirqa/LfHxlRfrLhjn7VFYysYdnos2ksC
00iYVxPJ2VYAfK3ARE6I5iZyoTBah2aLrV3xQaYgvaVduuabHKgSwKAYWud4J4FbhBhH6JCRvfQz
Og2M5dgmcS7zkJPyV52OtgsN3Kaw07Gx8l+hZvABvJVOA5aju/4+B/3dIvXgY0rP/X2893fKOQOP
oF+BXYmeFB9bAm/Atdzbx60HrJLPgAQ2kjXlsVH+pt4FJxBlJ+kDnNxU7gBmRUwEQQlHp1DcRKHL
9RclHJedMB3UCOhzM85ELfyoMy8SbXS60/pgMOHARREGAQeOtYJ/yrv4p1chhGrWIAF5Ms6lLXl1
8g4TCTU6gAt/ldvKtPO9fKnfp8vty3iWfuYP8VNF8P3eQdTeuc2WN0BZr216v7ttKsFbbu7HQO2+
dq327XScEtCWk0XkrPLcLnYu+/Or9bd8IbGy0VZNiYtZX4wLgCPNdp27t/v8Owmw0hw18Yqf9qmh
gNftUfYKrKr6ze2oaqc0lJv3x486OGszM9PaJK48nOjJsk/+3w6jrqvC3Hj1Y8HRmDLkzYBQ94KF
Gl/OPhldz5fONuGIBC0sFHy6+504bHywFhN3pvpSsVDqw8MTHoEOERtzM3Bww9G+ablT66sZvsgk
eYBlb3qZ8WIU4OVB/ba6qhCRYroqdWFqa24M4s2cg+nkxGiK58wgrpN8ZnR2FvUlC0r3SimoGC0G
o2+yo2avix4O2m/xuFTJDk+xiQYYwPVGO6C7Onv9Yrd75DDM1Fa/VOIAV63EqpmonghFw/tzDSIA
Jl3/QhmE+6mfMLQncYUmEJdNTKX5bzUWXZmuHWRTfDpdBnIYmUM6vVIc/peQjsc1Lcs2/lbiDfbE
r/UPuzYAAFvD96Hcdlisb0daYGv/ieEonjbOP0tPDuvhyFnQIcCn4eJC67wN3AAoOhDMxXRsUXGc
jgasbfA9zBR5O3DARc65JPfbq8FB+s8PyfKqC2bsnwrSF1wNoSWsNseY9eIOtMfQdb63DHhctEgN
oiJG5OpuVY3c/koksMi7MrQDl1I8Vl8Zl2LgLUI4eboZ1NBDoKxeoyJ7AFPTHxm6IJkAr9grm7+D
36YepxZpfxRxaxFLV5NBUuSjetS7nCn8w1rL3EnEFukz1vpUUwPpjXYLMVV5n7Vt8q9YNznDKYBX
UyVO9RYPcMKgGTuSsWPGvNsCJSR6IID8FzaO1X01262YT8TJL7h0ttTIb3g7qFiTErgStujBtmBZ
TCRFUJGLnOKgeGARzymtZKij5Dirkx1FNuSZQ356Tng8gtu2uGw1mZMEXTRjG5MqCBUc/lnrzHNk
OgJox2PLYgB+4jQOZgAsB5TKCOVo20Rb/lpnp/hqbg13wGwbsQj6fT9jL5epT/FZ9LjarA8liNHn
+ZRmokIJu5bOax0Mh9lJLMdrW/fEASSpdlRsbq+qzlGBNXrtDWsFUjyl31Cc4IyyLvD8/6TV/MAb
inOrWStUtP/nhT4dag+TCqKNtixNvI/N8JnVe8ARoznwWfiY3WfjgxtqsaeC3lUetozpSeHi0Rwv
Fwl7JtEZpW+qd2oYmgClPIwmoW/UPhZ+8WtTQhipeaYQbS7sGStwhlkEPdzaO61tw3ABiTzzSDGW
vHDSfXHGYq8SVDWfZ7g0/wzgUMMVuINQD3I4fpBAck4CvLjE18qyDWsrKKAFGM5hKMfQ4zqjPUvt
B451EciOVzzTj94OrHY+vBlthG+Lv35xB6sQyMLszst0jVUmmrCq8IOGZ1NXG4y98IR7HAA365oj
e8Mwb00XoQz5Yh9oxx2GYUV8MYc90irrvYxeMR0rh6AeQwVuRh7iS3fD+C77rbMPRB7C/YazFbbz
V+xybs8tw5Q1nKhsfQy+vGa2o0+lajb59d+qDQEj0DjQEeI6NdE3TPg4XHJYoS9JfoSm0k0n8fE8
amEm8I6wq1tLdx4tZ+IyiY4e4y3qSKBYKxmeIg/HHJ57nHJmUCw3FVYEApTmE+zeCFvIOR0PzfAS
8/4IH8LwhEcJqRM2U37dYJToFPEal0TjOgUz8//uCiIKBIJjp2nBl7nQ2Vujt7xhd5IBRc2b/pQO
9MHDHFTFWTMO+PMVZoj/zMBegXO5QvOpuYOJpEUi+EKS+cfmyM6uvfPvpbq/FdeuOYMBkemhlq6B
BxaUEEd/TeFDMyV+pUFiXwH/yhv3pjocROsTDL2Xuiy3ZbTliW0RQMEec47rnWXg0SYEA376gLN6
yNpInmuYi9LOwJ6kuyNET99wMGsRBz3sFqtznL3ChCUk/kFu17H6c6dhm2BUjVyYSz7ZJZalO7F8
UiP4Mdo5Zp2TT8UIMgT9zIVwIruAzzkBEDeOAFGIy1li6sfw8DUnfsFyVBbnXeIWA80ckmWfo+Tv
ThbIkRDGYM14EIeVq1qO8NNi3foADAMxq4PsvfspzhOV0t9oYsCOzUB5XHJMB4/9JaPN4Ijo8/PQ
20Jidz+MIgpcjSnlUCXmJuPtY0kq1f72nkcXoGSx343Umrl9sw7wPmBmIHERPs0pzLNdKvl5Dw25
aZ5Xvf/DVYHGKC2JYSHuJQ2gNytsYYVPOT5QyBGfHCpMLaBziOfFB3u1YVLnhbsQ10bJI+2+Bbjl
Dwwbg4ytt2YYUbzU2bMGshbtpg/2nOpd/NAemB/aj95JFRxbHvXnwhClY6JRs+vR4cHjoZwhkORX
hNrpRLQWDKxzZ4aiMrhWtsGMWH8vzsvjZRRPUK1bLISsbb+4N/qO0U/EayraaftUq7uyOwsMJQZH
hjyyncmV12gmMHBlEyuByGxdhMsujviQJNe6PRuYIceurLnMomTZMWRfOlBjzhwJ+wlfXA779KQi
YLq25lssYkDkJInTLZ5VhWJ1UtFAWptSY/Xvb8EDUtlfpLlSCxdHv2qru5RT4XCm4G3rqGejclrs
gcttInktfCjT78EH4JXBj8H1Ztym+jkDSBds7WUAS0Za2jPOftbNO991YyCJRGGA0IVwP8AlUcOx
aNt3fnsuPrmEVFzdJw9wVe95fNWJDxKyF03asVA3xeBQBWYaB/QI1S8wIFnusOUdCs3VEc5IuPPD
MBjSLYPD9jl9BwIg3gu3a9TbR8kMygIzxjJQoHrYQzxvRJNNnTqGYWL28CuNqVOQgmaPjsBbQNfx
1jNMqr4YgWPoxFM9YeaTXtRpI37wdDJHYYQhhdGLUuOtd4hbv4WPh+PixvSnP5K1fihC1EsKPwE6
jXyUsG8BzvVSzS5q1zL2D0ai/WYGTRg8jUkAOjLNyXcRR9jgpBgEr4bQFLlX+V+3UmE7nPzg9TE+
duNLmvlR7RDi/TC8Bg0sPLt7xFjhXSeR9+FCKJz+sMAHsaaHZ7/vDB7ADbb7Tb5rh91IHTUpm2W5
6sKxUHxO8xaZte6NoBwj7tlOk0KWbJ4jxDZMN19QkXXfmgyVKRBNP2bV4Xu0q75x47BmV1lPgo0G
R8tf4DG/10wKNVuh/Z3sFBwYwegEykESlHBlAvHBZ9Shh3PCJl6HGwg2aLNXlicJPYrEirWrmyum
hwLgCf8MNBuUtJyADDV0W4be/ggkOAeKtHng012pvhLhwdpRFON/mvX29NZL4aAeOFnJDGMT2pUQ
qBTbSTEHqO2ptq1nEZD9TT/mlH9vCvqNYJCtoB0IWJJXD4KMg3nMAVVVDM9WE9cf01zbLS8pMByL
eHqbt7qt/Yr9PYpHl/I04CJWeIj3IrpT8dg2pzHpnCkPxgxWA1WBCJSkBgxDJtMdscGwPE5BTMFG
DJlNr0NbNhyl/JCAwWWuZWL468kjOLAv4Stzx3CcweyInW93SruQ8Wx9J9fdF9ASM+HgtJH7hyvA
VZXfRqroYjhJxkXv1+nyo4MWCViF0mqGI0tZWDm5bwWaGGrlS4G8lFcQw0VgX3ya9Es9XlqyvAAY
0FGZXmng0on4KCjHQFeCSLIbNrzEk4EU+zCv98l4bKeDPp6XaHtDRw3GNHkyXKwbyAtvwI3AUHwJ
O+Q5mJpdSbxLjGW2m84u5lNC5piwzSmiTEftg45iG02QvTCeQegj+1bhmDGFqkO3rDI3yPmU1O+Y
p7p6F2qMrOQvMYVzs9F+VBCcJ+0DNmpHaDJzdfbnsPyOTtrzuG7Vh/nUa7BXq3vvCcqazfCWZx7S
f5yY4k2LnK1x6KsfNkSvNnJl8aP5U9iydnB7qw2Mvw4uXR5/jeiHGUolNv59DURTcICc3EZtP99X
f1V4ISYG2N6CTr4KS2HX05NKvql5AzbNBRebip/bv7XSILkdblM4zaFG224GQsGRwYLdGjVWbh4H
mP8+pnt52ebNoYQMbto9wi7kff1TIpzLNminsCrDsQXj9pI06AGDiRKZQgFV9M3l37XEJREjyd5u
9ashb8zFTjsnn71btB2BnjLtmHwy3rwBMWjcUu6hCRbvteCszcv4sAXYrJrb6DCat2K9nSEnzN7S
eARRei0zOAKhjJCCZha3eX0soYIcJYIgZifV3Kn0Z+ooorUsO6FCiLA6h/6NXTP/W9B2Ux8wa+G5
hpgFpRtq5ewC+lYsFuK5W1o5O9Zdni280BnZ409fVJ6BWgipF60+a4MAAOpptlfYHaW9IEds1s2O
X8s8l+eYPDbY1WnrpLQwjWNB1ekhSDsq8nhKGzLSjmIW3miKJLxfly+DkZDhKzc2Q+LcePuBcfM1
8MvqM8VNEWEQnt11wLRV0HwmlxazXSIeJ68hGgH8EKIRlGJ8bMmQY+HD3ks8rfH5k948ssfahVVi
EccOIowpWExQiVeY28EIRtTp6IREz8pdE744ISLQvwr31rqjgXGvW9L6Qj/HhU5wZJ2wupEkAVy+
mVAreJLh+8lVRO4OlvASgSOC99K7TTYamRQinC1x7m0AySTLzsF5gBbxNUG0ACNv8USa6MUtkdQ+
IIBwTzluQfSsq6a7xcO93diXtq3mYpfao6YGmId4QYyjbns0VLTZOGon9P8413NYJxwBsDo9QgVr
6Ec9eOnW6tkG1f2IPxKnT83jND68Ge+ZImSltugCHrieu1EJ583GJ8OQqNgYO7isA5HWAICo3o0o
y36kZwZgNOKAGmANNDbrO+D+b1c+wgg6wv228cFbqLc/F07SvrumphczrtCrfQQTMw6wn8aDXdMP
Yn+K55MWn5pUdlLS/7Ji2Rup4WuZ4cQKBF1MrTsPTLYreR9kFLg6uEaF1wyNr0L4UoOz8gm7Ytx/
froLuveAkYiYh3QF8Xs0k1JKQ1cEDKriPXNjAj4qRjgMDxIiMUWmdvQ6lDq48m/pcximfTKkvU0X
dlc2pnXRgyiaQmBE0KX4Kmo2ekRs8MlM4IeRtGHl6w6ItFQaNFBJ4ZUFVnMeXCiVS9TfgD2F8wIH
gXm3yGO3q86SAe92agEkd0l9qSVOvGI7iytJ6Ua3OZi+Tgtj7QTQ5Ru1WQ0ThlSEILqATAwwqzGO
/MXacv4Rv/A6KqYVfPzuSd1h0gY51fSH7MoUpjoa9fNobQrQZPi67GnPOfvwDayWQdBTghndMW4+
4LFCJGVNFKonVm9twxrCggUXrRba6Hut2Pon3zBh/vmABI1ZIswql98iXCVYqEugHzjyHxuo1unw
rCmmK3Wjf7kdzRYVmpodxCcVYK+z+9/H9bEvv+BjldxrKo4p9/ov/KQs4KOdsFWflmvnapHDC1c6
VD8+D67TgIHk25QyCivpAZuYcQKbf2r30Q6k6wFx6oyZJz6fbrfQYx96OzkVZBPQH8AjW50OHz2E
ZQvtSQDQbWsfSYu5+kbFXjzy5vGdAcDEiUIxv7gFMThsnZFrwY1G42q4GZtNFZRE2UBuqZE3hXXl
aZxhsxczvB98jdxrcWu02xr5AhoJ5khg9UgosY6obQZfFIE4zyuozUgoov/jk6wVg01bZ4GLVRyz
HgTcB7FRms9ZCK1VUmwDozNGw7jMA1/ldtJ6cIlNBpOnCjhycrjVMH4WQAHSMWcugvVh1selvCjq
tiTMASKikC43e3NoqnRvNgpwEwxaJZeAIUyIkn0TUsqJVqQ6jwiDNdV8aqm0DAhcnRhRybBXTDH+
Or2+m9Wbm8SNra9INUOhZVjO1kCrPDSPfZcOjpUzIRLULzVOdq2g7nQDx+USc7CscyfzNe31zcjU
pjcMoqfqfVE/vKaMGClqUJRF7CYlK38pFfFe6BWnqQSOMZBfSVgvxdPjW8F9cy+opC0yd5om9LP0
EdJ4o4fusftGwCy+lDEtVQXaFC4K4kck7P38hfw2Uf40EW5dhmxVIrJUSS7KLUcBv4MJh8sywRwx
9sqAX7n7j+u1uvRz/EnPdCRLtWVyzLl+Az+5PXCYX/OxeBN8rdUhPfDXeQ+Fsn38VjxZ7I5scsRt
QzL4YQhf5M7jRWevwpTaqZjP0uDfBWNF3HGUWafysO6+l3WHoacldpAZ3r8mp7RRTWJKBzuRrsh0
5rvOyEJCywV+VZxmv53wUpxr+5wpe52yjcnWV4HG9RIvtqaxiPZ96TL0qblYA00Bi93JkI9d2tfF
1b8LakSYja+rNpMzCtLKTsAe6MW4jDCIE3hf9PIarFaYAIiYYm9K3QGmZEF3r3+MynbZJaxKO7mQ
VFhupLB4mZ9IVJQDKupqJDz9BY4ipfMc8o5jVGzKIVYPBM7M+d/yOKXCefAAYczcLpdPBmY9e1tQ
LNf2S3nFB7VDrFnY3XP3Q4Wf2489x+4mPSJMdeKjiraaJ5b+vmLEVD7hoanXDl6IuHs2fOIwnp5a
3anO9dPi5iMJTGioYyoG2HO7rA/Mb92jefU6MIyvPNtyAfQw+slvRyZQKOBi+xt7xG826X4z7L9v
2NRxCXeNEbCcO/jz1pu2OiIOOBk0Yac8KepAuFPIxSoeXl44OjQgJz9+F889NiDtqvjWbgABh5nI
KdUTGq93oz0M/cK34jcFT5YG509/wURGp4hnBwm2kwQtTMLeAgKN852R31JA7fZI8mRusC6b//8x
4wS+oaXpfgufuAn+W1MANnQOmwUjkfk5nf8I1zpJILTAFV18Bd4l3Z6Um4+5u2bpD1FEeC3TIPHU
4U40OIQLKTdoTQ75Qz0sArt8YxEy3z+a6hUSk6QfhDvMsXR5ffwyEmc4PfDM45Mx2ukPh1iOqQep
r0DTOVYiWOeBVFleD38ce9nNSDQ8kILhFmQUiNIlBlpRg0R4FnELzSAFbmZf1rYi/QztREFravgA
G9m1opxhywqnk27sbrZKkIrLH7k/T9sbtupbgmYIp3LpFfBPuJHR41fW5QGzNNK21scCEmB5Mj0g
b30zBJUa3J4yLz+kborxxw3ugZsgWxP28QDIu22qnQwPhJxLuCJEpSRnSVmFd21xkh/bAU08p6B5
6vGzMrbN4yQ02iZDkCQwdqcL3E6QhnqMzRgJa6foSTuN81t2ZAdl6IzMjCgBDEBcjcrALZW9/MrU
IAppnfp3Gkkg551lnYbC50imJ6Rd5IAXwpTIaI7Fxhc/J1gUFBNuDJKKmjJ2zQsucq/Uhiz3ZB1c
y/g/MRMBPqaHAJmEg7WOJYgJkn/nH5JSSqZhsuIzeljLmmGd9Uvle2kcTKb9lBtQ1LIN6QsNVZJ2
Uu688+RX6a6NtafQV1o/R0hXCwOQ8cpQI18V/lEMpWNgyhZ5irqnEC0/hLf6VPzenDKYPrB3g7JZ
79eczgTCChE1ZIg/P75Ah8FulNYRsSqQqf5sLkP0JV3H95Jf/yfRcQi7VnkdvX4/vzOd6phcdS4X
AEsVpo0UIXQ7a1opo3IKvwiD8K0Gj4QWlJiW9aEgtJCtLfdWzi+8GM1ZRg+DIZ6aX54j5c77dxcl
x9/VNawPQJ30DBHpiUEA6OTwO9/5jDz8IjQBpUcN4rS8a1kFy9zAI61MqLb8Hp4UyeXrXAnijwhi
ykLiRuSn7tcwNpan7qYnCjjZcHlSTbB+Yrx4s6ZxbhqsuqGeNWtUOWcNb3DEPtzNAWwQ0iAfhGUa
7UadgTVpzRaju9cSVhyw6MRCoDdO+d8ZNRKjiA1A38DmTxNLsYiJOWqANbAIjsgNsPcVK3Pm5vWd
y8NbuFZPDBKsN4A3BDrDC6+uYQdzW3WLH9jaxxbcIw88EtVR4YiAXaSqidsK9kTv3h5u0SOugpaD
MAsJEd2VEbA4my/hiuzH8uXXdexmU1Z19/Y3PwAsmUH6pLzKb+23uuNhGgwHzGvcsma5WMaJNzAc
mVHx4chJUTLA8Y0ouEiczB3MKSD31Xf/CLG/Q7pmc4JSrytACq75hXs5usoJkkz3mT0Is+DxuRpv
DGkEY8f+JMkc+wSd0K/SJTE54Tx+HJkzcErXOOfT2KoB5Jwyf5YTm8Yziryu3CHeZF4quTrad1YL
wB8cm2dGVkCVBnGx8w9bqPm1pte8QnDj4lWftw8aQYjQL+MzVSaPJRdQwYiTw82liNGL9U/hagAk
UWWTTMkJeec2LVhEGIxqQUbptsTxC2M8nIrVH3H6GJtvkFO856Y/fGzJEt7ekOjCYZ5/MvEAZ0a9
1ySLMpkGyFQYuLjDoaTtRiEUoQOAIt+Lm29ZCL7ne3zi2SBMHJNoJnM00TBdoNcGLD2aKRaoEHnl
G8IP+v8scylvwA6swpa/bqtpF4AsUO4aVsHZS09PWiBg146cAhXlFTOgZbPaEAIIEw7KRLD46mSf
cFoKI64NGCMPH0ER0B9Mpzn8q30sl8OGGZJETpCNoS0U5/VE9FT8eGwqVPRNmbSFYs7zDL6+WZct
OClnzVb/M0BA2PRMeHlUxQDLta+Mfha/ZbAjdRL8MB3gtS4xvsfP7CjAZvFBIvyYpHH6G/V5lSIx
/9qQQI29QbanxaK2RZiQRj6oqMI9RxZHrJJnIAHdZa/zCWlYB4sQKpz5KoTKd/1Ox1OSWkfwHWFW
0CAT5tbiRpuOLLjuWHTeZPJJqBxZzDjF+NDQG2Lc8JG7k3nzj2bAuuOe1okz4NmD1xpEg8U2eHme
EeI9kelckq9EcGX0hGyP8XxFI3j75A+rPvQqhGCbjCmjd0BaHvadlRU/eyg+sL1GxsKskbj46yo2
wJSOZhKeMkGfqQ+fJoFqzmm4QsD2DUXPefUkf6PRQtwn+NUH3uElpKDH5lsUz2m+ER6naIuxs/SX
Q7G8NBRQpTN4gogAULX+hPF1hFQPmp45EpjJgZWVWeQoevIXGyn6FOWNy5J+J/8tHqiF4+gJKjIO
h3WFMgSBCdQTCmYS/x6/QLdrVf4La2AivB7nBWaD1jaO/epr7rbsgRj/EiiL76mGqlTBnfVLMIK0
f4fiNb3wDIMXWNK56T18FpnaAyjpuDxHAUyKEEQMKgWB8LA7VgNGMDw/YeaxBDdnIOsxtI7ak4r2
FikY+6bwjiVAZbjW26Q6ZeU01k6FajZ4DBcgqJU7Gb2lU2IwrdM5wIlcjgpmK1761YEmfsevGmxQ
zabjR1ybeTinlGUwDMFifNTWWuszyRY+FxQEcDJkp4aFlJRvJAMzUzyaAvMnRAZbOHV485JtEtFV
OZDu4LPK7/1EBC5w2chpRWnDdJxwMCANwqWxLmdmhk8SWaCYORSQgCU/vkvKNv4TWWMhMwlODYMQ
+dHjSOP48eFLm6kD9sbzCuO4/eCkuK3hTHJExLX4lT/CUdilH9Xnkto1yjngrMEzsT3SmENsJmEF
T1Z2Q+zSL2kor/z5DiwPt5uNi93SRvA431Xmu5j/7fMzQa7Bv/ku+SkUrLhTftfbOnFXox3FG3Ga
Ezxys8D36JAjF+XA9JJ/3HA1ghGBZuuJMRV2ubXCgBr6EwsQ/oIWjNDs/3EsTm3QvBjgZy+c3hFn
gG5/s9ms1cLnsKAViXb1XXpsEyYQF+uJVYpYxWFaBy9tg8uERjXE+okuY3KCImLdIeQT0qlyO5WN
dOeYicBc+TijnWNJYh4mdkHGOwaB25sE76knqwvYudr90gNJEhkKe3atYij10t+OrQW2AjnpNj9k
PDzYgPkWyQ+8yc2BeYrOhCn3JqjrMzMVabJvv9ExE08KwsB65T23Z+td6vxb5uerZFRMMLTAvbLY
s/nnHtd0gbUCkT0jto9qQbiOROCkG7V+Qw6LV/LgJtoRaivl60P2l+Rpfm8xDfrJdtQ9OC5jP7Yf
ocSPNvyJlZTl8xYBVh6vyRG4nHZgIiCNdCGKHHad+oSXJwZpCfyEg6jsRJraNWIWKGRzm7cyTNDy
LXpSUHuXFCC2+kcs4OOr+2JggyYM/hL4Lv2JzLjszOFijk8oqIl4e1LHJ+DxwTYgvNDWQZBSaA6h
YX5hIMkCW7UG0BOMJwDJx7f6DRz3zOiQ/Hgutgj75WyexJvfjFiwleTKUYE+E37BTfqZmJ35+Ve3
NzuaeQHzp788vQgiGWK4ZSNlNpwHPj/1M9IYBgyPk/I4ZMYqY6Fv8aJ1LqcbjJ6hsrJoh5+aHRJG
KOG9eAz8j6YzW1JU26LoFxGhAgqv9Ihig/0LYQ8oCoKCfv0dO+vcqHOysjJNUhH2Xmuu2eRY6h/v
NSaY1vsqG7HuJlw+ec4zn1XYNCVboPsfUkgUX4jZFae8OXEM7ITEcPXr4dqjYCNo4FEC+IeiY6+g
h1Co9X4UHpg9oLZ8b9mqVkxIxm9E5rnVzvV5tb0fPoF6+JAsaKY9DzCVrQ/nUtZY9iUiuETpDOEa
mQYk6EUD9ISoB8ECTPnvijcbVfw2mYI8PnwuHH5lcSLp2y/HGCrnAVAkruOzdgDxCjYWfU/nUuIj
yVb9CQAApPG9b7xsbaoG15dJmPMO2KxB/knU5xTgHcHgXx3Q/FGRxvyGz/Q6VOdUJiC18faGORwZ
PNVMuZBNwh5OM4WjBe0uxqWQdzAshaKcOTyvdP/84vNAT5I6wBzoP4wPNtlybf902Dd2+rD7D5er
ILuPBkF94FZHwVlhejGguOgJeAh98xPiGSUJYVtMywUwzAL1bUyqJn1+v0juywakUlFV5p5+FCD5
7R5cwVM23OecVq6xPXdkvmP5B3B+795n7jmRJZsY3bVul8sKxz3IK/fZ/FUb5fjIpKGtQ1Bmthjt
Q7YnMjIX6wLodXipJDZeP4DfK+50qUtCCAa1lJMsAzEkwnZThn9vUYUBNK/sticekUZKnJY5TMb3
itaB+5HodpvKqbnburofrNP0zF0GVAkNCLcJWJVrYCuFkSk9DoXuRAp56fiR2i0WyIeObIPzoKzf
YQomzSpd3C4CUlFdpJFvhnNMngxw3mT1HGmj66yIlBXNJeN93mVs+lbEegSZ9z3BHvlaED3veCVa
FCMZrInzG8Mp79r4NSxGUGAEHrKl4PQDAA/z5ih33BjqOjTI4+BuASyF8RHbfK6P/6NZZWZ8twhx
Ufa+P3aMnvVhUjpHUJtryuMoQ6QgHkLr0NWcO3JDWrUoHR9vrnAYggXlij0fDiPKmPe8Io+rCUlV
gl/5oNmAkOg04+/fygrpB1mFx7p3zrZv4ghN1kBRsQGhrrHqGREs1z+/d/UUYVsVgiVS1aN9QWP9
7Xr9lTpi72FrfK07W0Ks72sqr4JO7WPTLPKCkFACtcQwiqiQjM654odhDPlpWK3iobRm+E6A2bxe
8IUZGqeQxvnJUIHemdOFsfy2PhFf2V9RSofJVtrkHgVtZ68HjM+kAy3Md09BATVrXy/UEfyxdy2y
9FhMBybMM+gn6cdPSFZBJqBZWfhG1ZcEV/Pt9yf9yW1Rh42PkY8pbEGEiVy+UDbXxZuAdG2B2nT0
g+aLlnr1PlXT+1AJXvx0hkAVzbhimjBOoX8C0mMugkTBQCaoeTJ8KPdz7nAtrOUt/kLAPSD+5wfO
wK3ZX79Z3V0MGVzKcq9ctPt8cVt89tDRtQ2wJsnkwJ7p4rPiqqTQYrRJPUAGDy9ydJ32RGTK8OVC
Gf6EBaGbwWvcD9EElIfBNsXMRDZHjAhx35y2bh5lnjLpw+jhJ0EGcqI8eXND5p8/1RnAIEPtQjxA
brYa2JlBDrD+M64pRke5z7oA/oR322MFH0p+OdcFmSwkPuqgOZrZqg5lGtMrgHzVKF4Uq1YF9LMt
h4A06BehMEkzDvLdVFvdxhyV+e2xO5Rc2AG2SvCDX7EGYEXBtIaZGu83mI8vhw9PqB/boW6KlJuP
KWwE6GOR0afmUXwivkB+AyCkjJdf5Vy5yvC7E3b2tz5CReQrP+MssQhyZ2pAiLQiHsHmhCa6So90
KUtBkelRIVUmMPb7/JdfXJxwTXRRsKPGik/Zobd4Dvw+fstaFKekIYnX17tapQRG6uql8xn2o688
Tbgx3qpZ3gXBEHYOjAmCi4fUqgqK5evw2zIWJqnIymKLdHWRvU4hGpu/rqniEXXgxxUcgBL/49xI
qgG9E10FbnZBueuubwjhBnRnKMjYNTBHQt3Bqolj8ccXiRzC+QWZDQTKVFQQWBgVZnb8ImZGyJhE
8bSI+mfl3Dl3A7Ymbk7sjNrYZJ7y3bYzhiTVsU4gWFEavPbpCRMA3hN1BuLOXNYt0JfCh7tb9SUL
NfaC/Ma0ZEmTVAz+onDgNNIcAgG8RlcdtLgbKkQQfEaPBSGVONB8FleYkR9c7O7TO8oU9pnWSk5U
igTJIi/ClQ+gFReZhpk8fqKLBmb2PCd7K0C3h5oipPnmdZGiKWSLLOIyXTD68mV6pgnIS0im1XiR
D18TEZw4+ZGKkIPiDdZ0iKzYnf66eh7Su13OsvjHYEc3uuk9uhJz2KjrrPA/TOA1sxL3p/+aSKr/
/rlZR6wjYjYPuR4j4AZ2vGbBeyjcuzpESFBjd4OWbAfn8JpYIi5IxhN1lL7EOZGRpTlcNRBmdCC9
MaNgcoSkeZfd4Ey0Xz2RmSwBE8WCqasK7mj/UgAnxcxrjBcCLMy5VCe3KY9v019nDqn5+X5b1FQS
2fTPTmOUz9ELPJ3tVlZ3Kka1QMS34Je3G/T1qrpHHv07K++duJRahv3yASgUCDuBDShHGvTWeOvL
f10Yuq6GQWXmRqSgaUOkDhiDU1WZCPvPDPaHq88I0Zml7ItJ7CcYchiYowOSfe2DGsTuQbQ9DDeh
04OxC/5uuZxzsh3wB+4/j7eAzXEw5wy6KHlg9ILPYdmN1TqtLrtJ74/CBwf4YyweKBuFtG9Mr+Ia
ufnDxs9GamXSeKNCjTEowOrAQ1uRTHJih1kIyEVa3BEaPpfCoH6OxNGjHWQL7LPRQR3BZUlxHwtE
vhOFalJYed+dgffGuioPqd5tne9j98WB85B4SqQQSZSY+KcAcKPW03C3QLSAC8I8cV4T7HVMdoOR
iMF5bSAnAuZSQI764+t8cJTwOpIMlafIIkT0BjJ9s/MykJciVf0ZkwTvLcRZM3TnQ5X3vbEJgceE
DY9QrwMrH1kKDnycKHzOcjudI6p2c48tHKQYlwjMzVE6DpPpHbeABa4gHjobVkbOL0+HaaPzwEiA
pEQWMFaFGXYdnLeulS1gXoRkKYI964uvDbrNl6kygw9HOMDssyqByzIQYyB8/Flx5uIjgYy5xWJB
PjBYwXngaXb2Vw+qopDsf5EtT3N8CLp+72q8GOLjZoTc5C4Nn17rADup2AxR/7mNjenmRj5q8BZW
+qi3S1dU5Nv+Ej8RW1p8CXf4TYBZhwULr0AyUMtKx9dpsIFQ/Ea6UoWVW49Qs1J81KfekmeDJaS2
f86wyuT+FyK/ZEqwyqzRTdV5bBEis9JOMa40Wv9t49CJxx1okUdlZP442aSJM52v7N8U8y6EOQJC
xReeQLttDl1T6J33ZEwFDEc9PSiwNSQVDBnlpwcovWhRNTVOKxpGl7BTdMsUUNiaWPRoRAfyfGr0
nioRXD9HmneGrEPQNqAOj4CtKMi7EMEx9MS3k3cFQfQvAI0GSEsR3D+4mB6kRpCUNOwyE+NcYG1P
7GV/pa+/y4qfIyIVgov/XGI1AhYGKYxCURO046RGhYtDsQlyyFUP1lI4wGSjwnpGcYiJr/nxaSyR
W5IailmGICpaOWUrDfttUwyMGBZkYVCb3hgZMjZdf3Kj+2G7MpD9o2NmjPKKncKHhW6iyWRA/JUd
WAj6+l551x7hQlzsL7bhbxkbSTGWkwEQ4PHLUiVRQAwGBymSgi/t51R5rxqmssxWx9+nhemji3+a
DbVVFnMsxUpG6rQ3vzbwhc0naIZIA2Jgmru08xAswBBz4CPNTLYK3iGGcsHO2KeNYMj02EDkk04d
zXkeeqEyVuHMOYi1mMXwJlG5WDCjL7yXt+ARpTt19HQREUaYNHD+makve5h0DaYM1t8sXklURAlm
eBP1gLGa0Usoh9PTQGw839Ov1gEdkL2U91K238/G7eqIEpWiO7tqOYum+ji3kp64ced6uv6YLKof
tKyPxNWgrbWdbPvrwIB7N+HjjdfrPcvMtiORxAMduYUf0aYeTDu8QMjFa3yGi6SQJdSj8G2xSIeb
rJjPcnJj1qFZxbCYySyn83bSbm4wbCG7gksyZv7gVN9OfvqYxquPo9xnkz2WBVOx667h4hau/RfV
z3Dqm4M+lTDPwPM/3mMweWTsCM/Ervp0JkWUKn4CnN3xK9xvMeJEOEhjj11ZIqZgAHIxaqA8AT3u
TAq65KKlWJp08MRk3/6l15EO2bpLY1tCvv5yBSFvKP0tHDrjL/zKtsM/Z3Zh869h4f+Xf7rdhvcw
zMLGEo7iXVN8S7itJ3Px8d/nzX9+46SN/X1PHr5W9OG40otH5L74ye1IfGU7cEfbkQhEgHITojFf
Edg5ajaoMl0RlEC3NREZeUh5/1KRhOUrFbAVT3obYQ5HZC9TfOFoXnIUYTFNLZz7PeIBKZL/rNNr
vv1YZfvrgl7K/pn4mvBHuN3j5BF96TG/mz5PDYs8cISbXxULRXK6yl6tYfAqYP/DF5Ih/OsqsMZa
dvpXEo6P9CFtXgXvZFhmiFU0PBfB3D5ItLqWPAAnuKer9IRQ4JtYyfy20Btr0HXLyks4f/hNyQBL
Pa/bAb4Yd/ub7m9XdvFl6LAYYX/5YmqSwpXXUohvPtw5ot2QzRJ6UF9ely7ZkJ6SzvuTOFJnXbc/
0SapL41FHEIMxPtfCkE+6k+kMctRwjgPboOHrsFPR8IODEhZNhR/AXuRRermYs2rGgqeEOlWR+0r
WIb3EPXAjFdzG1XEhJtKtP7NquP72Bx/+PY+NxrvIMK50Vt46qo7CnIsHw1AIHpYWPN/f459sHsI
4cJ2zDjSMrB2oiW3s+u2q0WVNsRDD0OGo8JUGnM+DKrUla6SLkAooaXbnWntvQ5/NkS2UawH1AfC
fygV2gEbpgCRd3grs4j3CXMo1r0thF0cxFFraFt0HA0rz+uNcEweTBWInd/YJR3VvYkLixK9Za8u
bCIo5VkRPIWH8/pz0OdqWDNgraiGCJHG+AqXMeKafmv5kLIl0T+9uFwUFyczC39xjoSdHZkkMfQO
vFYxDgTjCCQ+k/hcfF958AG1tI3Uhm4JKGsQqiHlUq7wyBiLtlA5CcOM2C8HtraQ5w+6d9HuDqgT
WL9rAiFqRyYM6QlGH7x1s4k5FKNpqLKYqNEpA+1Bk895Twvv359OIfj8vZNTkG7dO10ZK1BQiBww
EYINFY2PH1ZPvPl0WyFa7+pe3e/0SE/3CDCwwrCPPVCBc0LuoMi64h0UR1AWnRNnMMQMzG8JYsSW
HeLQZ/g99tANI3/ipucpcyfdfAwuXRHG22CfJA+53yYV4YdvhjsfW70o5BeEoQjL6dqZxyJKk/wi
uUQ4j5LqKqxjQQe9PeSMCEvZ4awXQLn27vYlWv7LaOh5veAzji4X7EPNYUIAlMhyzScNxxEpx9Gl
x0fE5nToeMT5LxxMiRboGJeII6HD7gV9J7feE3Aoo39IVa8eI60jaTWxayItOsZjWJIRmwzvQxFC
lRkz2D2A+xaAEy8W97FJqXqqUKLLd2zXc7yFjSR4EYnxO/86y/vdVh/LepwY0c3iSRMKI5OrkE8A
iIyXGQdPi2f071eK+BdIBxYUlR8kPXuAZFSHmWenlozTvub0PWA992UucRqww3+hVz2O0hGvSbYj
/FhC8QqHy9r0lhEpCpfMiIb58WHb2O+YSRAHvO7hZ75cah4ZHo3ftSUkzcaSAzyG4V9uLM4xxnBf
7768Bo7O6+cX4K8SDDF2Lp33xAMV4Az82j/Lf6jIBHRgEGAwHXZeM57ji7gbLyrM1GqX183LLPn8
RZzXcCjeE7IUbJGywdsQiOCB1MFHWuTfZsMOlMroQsM8FHhMavFtLKUTG72pcSPhoOP9vcs8iKdr
/gvp8C6p9cKAurcm2UkchNct/HbTv7CCgrfz8oECNIajw5uQYu14NyP+y3hzxRUAJs0p+3K8h3kS
0Ql4W5tXh8dSjPJ1z/JMb5bZImTkhKu1uNIenM6/tDGApqAD3mPy7qZOZFoN12yBm1+U2JdNj6eb
W0PI4LxJ/M/xFE8+12jY6DK3+IFzzoj35fnCRuO7TLr/Ln3OqTEkIlhz9uHL2NMb+ypBZxEoP5hY
YXBbiIQF5hIkLYg/aLkt+B14W78MIkD2P1J+1IvEW7hqDTbdvsEDuShtttiCg2/FTYmXFvv0v71a
5FMmoS3+AvESaefq8LYojDQXIj8GEW50PPuGzWyNDCIT5ix/oZjh3h3p7nr7t83f/P2DemBATKH4
o89G4h8fjvr0+0esuiDOiS16C+41Ygt2WtwZxEdG/+StVxbQtyNjkSj+hqQlVIFir8Yvkd/3dkhD
9XtMh8WDUBk4wOkGs/A3ruQrBRMP43F52e0wZmDi3Xx+LY7UjbNeTxtrv4eFYytH3S32RBJReHFk
sAN3JBNOtE5C4fLYZxPdQp0bTfkn2LY10ujk3pbAsQbmFNm1FXvq7oilZoecBEQJNo6frgJEFo9Y
fvEBW788plDeIHwRmdXCX6Nqxco1dfpYJGRWO+thcCaKG7h3eNWSIr9mDE6m1VMMtJ8u2tnbjLrX
EH0v5nhgf3TEejkuyqGGtYWQiY8XlWnhP1Vi8EVIFS8M7lTQ5GCOTvM8KN/Z78lOjjX/6ldgOIMb
jOoBBd5ozhHwePjCBrT24DmY54jsCixtsOnpBqRYkATJI/EF+JFR2BJImC+ZVWPEeiPEIH06Z2Uh
rFyRVbBzMuTd61AT8cfUOVuSm82LcC+butunMueCDEOsEcy9WNfbkBO7faKZskVUSDNZsoLAQxM+
vBcRW3kfDu1qctVZsOzwt2QVt9gVjNdscEZ5w330Pi2vpq9YMkp/j99nQvrp7tvxb9mzbgwQZPsr
jsvqfBS80J0K+TBxM5YacipANWATMZKYUg4/txnhEeIrrQsFDMt4ES4Iz2zTWbwnrF/8S0S3yrY+
7DuxMdqa+ze0zugytIUvKP9QzZYeAJbMPJs/5uWJCRf1MWGSJJ6QvUOGDSxEXgAz/MVo34fv+fdP
srkCdhG8aEc35pSTfcNZkrkHkZGSmROmU+pWvii8sZnRcjdWI3iC1K0iWk78EehrbUyPomId3S8i
ixICN1s0Vz7fxDLOEg6uN2x1eZvYoti4a65JoLutMHKsjfO5Oh6pFMRejlbLuo3lsPaOiOP4tihY
KqfnUwX0DUCHLovsErdJpISBTn1CG3L66NvuB8lfCNNjQBPLfPU1+QgJCU0Q7lEiAu4e3UnUy2jy
YeziTwvXZ+DWRIdAOGVgIYLTSvzUGHIJk0h+bbW87fBuiG67WrTgsJGAg8X/uAagLUQed4UbwDr4
w4GSZj0fw2OFyUf7KGNMCs5GrswYngUwE08CEyjaGZpqH814aVAp5mMyAmnfhTcZuC2AviBCx9Pr
rqDCceV5su5s9DmutwQEd115xuLTfmE0dKlbKHP9CtgQJwMS5TkMJjfxRBTiqJZxt9f89ud91aN0
U7wczVd3WLEukM9HjwzoWHnF6o6DKnIiHAthaAJLkIuGoeTwSzJO2T+2z+DT8UTMPUOBa5lZ9KE/
dADl6nXrGx1G4dkb+fai2/Gb/lzOra80rsFPKOSomBhLvDeN5vETjCjeflemzsi+Zsqm3LGGYtMT
2yiCcTNlCxR7HA46r6iR8Vey+7lP2AVY2dCCzmgS2YotsrDRt24GCFHiSo5mosY275svoop2IuKL
mMVP3mbfFjbpsjEb+LXT9VcNkCP/jpRdIAt5B8SK0nsBI9qASF4zwwbBfVk3eGjwacnFDEh1Bft7
WcKdWTZwkePXxHvdAyOxO642Q8MnGxest/C3lxdvwitWksN4EHgi4zd/AUnf5mow6rkbaKwAX28j
6NubwegFWQd3Xqyd3+amO8kDzO/D06rnonqFNIsMjt+Y80Lv5oyfEZ7Kq9WJIhudB7/K6FDQlJyN
BjARcwUezgPxKb85VsBT4NV5X7BBHs4r5RXwEiEXcxyoCvaJkPut9ncuarBYhVwaEQalHqnVzdJD
GW/GITFaVukNTjgZSwahGhZKV4ohNHKkLjWcH7SPxixZqlORxwF5ypwpYYVp9JU30JP8q0Mpg4ET
NvkxWU3kRGXjr/H10PBOYSvyOkRKFY9xyeewsrO0bbxqfeHItha+g5mouuL5ZWDNBjzmpPvEAhKM
NSAE7c8zf3LiSpnGpsj5SJZYY/yVTmS4X6q1ZF1O14lIK7xSa6NS9GeSFV0nhcuB0TaxA49j+wpD
jGdCFYSF2bIQFtv8gsIVz+zmpKJISvlUZCP8fRZkXKLKWmS+Qle0XmNRNFIf2dl/0SL/KkFR73WM
64ZLnNt6wlXtkntoZON4Llm3yeVhL7+RTM4jlTo5FD0HCxgW2b+q1Vly/cd2Ffy29TkpzF4FL9Kt
nzZks6eOetJ9k4JNFENQdqY94P8ePG9b3MY4+HNAKstblDyC1hTx6pWTmq4Q3cfev49owllhxUiM
BtrtkmcYe3+TG5aaaWseXXdd0SYS9yQW644vUtrlHd2dE/O/Tpt4viP+xLflizwXrhVa4eGz7yUX
MjtDqH1I3HqNm9YYa8LTM+uveStm5UYD1LzTslvkE8IfR6xCIzHFEPWHI9dGi/d0rXJMaigLxhtU
DtFGk5v1vue0K6njd97DrDwrFZ5G4BxTMLVmgSQiuVud/k7HQ3SN0lpfIDi+xYGgrMNcUab3GmG6
p+ASno6+UC8gHhstW3zL3faCxRmIO7XnXiGMqeZV9vufUxopc5k34onplnXDXOnqI4QqGYRV5oc2
6MZOTO4c40h0TA5+aY5sa7r7/OA5FwwqyNUmPlXPqQZDU8i3kWxse/okR4LmlxuRA9R13zoEUF/M
KeFAjtNRYR8BIIa8V6OH13XzDSpMKLDpoY9R+OjbjWCU9U4tPTeGrQixr8Q0YpADXOtLlExhL3pe
beawrP4TXDzIKVMKCEo2M8YigCivDtE8XQU951bih8YrYy4GN8GEzEgKGPFPvwCY0AJtcD9E1v5l
u2PuAY8KuFXAw4D++N/BZvgEt7EUfrwP/kC38W1cg27UDAX+MqZMuNuvD/69H2XyWf++EA4SeppJ
jC+48tl2uybusgkI6nOMM7annR4H3ZxPJOPAjAYHv7s1P0NdEkVfAkryL32Kod8SE6hIePVjxBHE
U2HMzByIAQZJ1GyiRJgRtQs3j0geoCIBijzPwItua2BpK5KiyYEZC79qQW4s8c3o2Xk7g/72S/nW
4hd0AWevcOODfFyNHb/ixWKTz+SHv8Sn4ncDoPNvcRZ8/99XyFTljPFNJsfiUeIcteIJ8AXoFHwO
U4Kvg6JgSd8Kn/V/XwPW+TurRstpFz/+798Js6e/YzJscaFUxIKZSoldLh/fkUiHda8zDY95IyVw
7GnVgQuDNPahI8dMWUwoy9qUobEN617jTCBCP1wxsYcQ60hUz7xtHcbbhOQwi8awOD+nS9jRV0MK
+9bccHVzNDXc+dHg8/mN/GV8U8Zd0CdXvLgDlbDpL+biCQuPgB+tjDIBbiOdRjduAkFM4MOAo4C5
hRSZMUq9TaW79/DmQ59tqFX2AtIf3udvkuApvfeABBR4G+78AQzVIZwFXbLPQ/zrTm+mLnPucnIp
YUncH5aMrGvKesppPvH1p5OF/FDtSvzKyW3gLjWA3aetMZ8Nb5sXMyeaaS2nuO+FT9V77KooxUwQ
MwvdeVFlPHYdLINgYrcGBiZy4j1mnwYKPPRjoCqsNvCugnzDgNUsvI4nAXiO3xrlkveAlPIU0Dpb
GX9aHORY2u37+BaxUtxb8zapcPIAjKVMxFZuqJQ2JgSIoCP5nB515l9GPb7voHIYISfL3q6H2d1/
zXvaETD2RtSQ0rPqVPj9Z/nw+aG0r8ZEBZwrtNfT/qFDRwZZnZY0kikhcIs0BpnY0d6yCb6QAIKw
dXrRUpRYgEqXy2zmeVE4jMh18KKIaqvPjepqASiBCw+NUgqRPBNC+Id2Yw8msxTMBw9ZLizjteT8
Ol8P+zOJsTKSpvNdtQpQfUTnpLgB161T3VmCbdGogOgADCxLR7RHTs8D7uKi23/9mo0V6RvDbsb1
DNNWzSS39kila+cjIm0M3uD3e1gD5z/vzvvYxcrOaI5x6XdR+l2QrHcRv9JJDMzzFMiSbI6B/Qhu
qPS29aGPMyOY6y/35YFzPxSJo+8zoIeRDjrWYJRgPTLzyDxbxb0NS3CIBpTBjQ1LnLuLloLR+A8a
po2VOfKYzp1i6jap9RkGtINpR8UOphpD1MZn10AyzoSUrAgiEsthyt+/hYLgHcUQ1+Vzrut4s3HY
BWGuSPF/wb8MPW5nNPrc6QkBAkQOPOYJLLXP5wLNry9H3NPwudKew5pE+40bVmwyrYeNsa5Qi1nx
CKFpUAfclQr1E+WZA693je3JFVwW9forwMc7xqqJNArIEABSWz1s2RTD7hwqoEYafeEynmOfIKAh
BxkZCNfNG2bq09/AlJmxITlfckLvZNH9XqDpyALAAzrbqyQ4wZgT8Xgt6vh514qx1br8MCZBV+Yk
F9hSyUWB5sSpSRbPYz+1B1/4v/N7ZxaPHhK7L/Sd6a+dYLOw6qrYI1nAGoMB7hUmINAVKjAkbJwM
mHAyA9pqTlObKvlwItTT+JFJdnr0fL6GJlYLyiTUKou7u31YnSSEZoXf0DbHFpU062+Un3JlhbpS
vYj6SLLxGmKZKjpjKCg4PnXATYnNY/h8F9CN+YFQlGVen8ymAakQQCIJw0pHWnKZsTrq5qOdfHGi
wMv6wXY+Swf+6+s9NzdMarcUWtqa7fcFt545LvsE9A9k0F9Ti1RXzjwtHhaXEgYBvs+0dKDMOfwy
E1WmbHfNFPfjcwsnvmfW7BewrgDtW0N+ztmgVeyGQXJh8kQ4LPUOjcYUryGiB6rIKne6X4C7XDOe
1LI3S8WnEC4GtcIeR0xAhRvdCjYHzttnISkRClDuS8L866u5LevW19ZKv0AZ3K3QbMMtkuu9jBnR
V51zZuXbsdfF0+hKJTGtYup4HVcWpIM8IRYBylOyddlxiHgW3RrOmHN5WnLt4qi6HrBB7dXr4lNj
LWNwGMZ2YIUb/oqTfYbsqGflH2OdVn7OvgB1BTuF54Q5YQO6AKtdhwJyX6tF+GWt7P35hC6W29sU
pxv1B4DHDtABf9BxwfS0/kr6DTmH7VKLF119xKpO0c7tC/bdd5FWs1YXf0sWfqNsIBoesfi3EzUw
ZnXXmIUk3psTB5aKXv8a1UpU5Rspc/GekRjXUSj+WG5d5JHqc3TjRPl1fuBteWNP85l21te+m6Ic
wJT46eM9ynpcICXCzPQ74B36aTZrNe8uKM+n9R9mO+4fXlBGwOaA9MGhnM6IQfALv4wzG0Yx++xw
GvmE8L5XP4JX3u735Sd77hpK/Md3UuDBy2QK7fOYW5Y5C9nc1g1/u54xGHPjc/s3U3UMo5e510SL
8CxeFGtZt16FWWNNwMh3C+sUUAE+FNz4FyDvGT7CgATGOR8A0s5QbshRBVUvGOa78n3W4PixRgFG
PArWjjn6rgI2ASx7hUNYVSsE4j+Jlcog00KBjXY/QqZFAT7gmqDsUgM0PzJsDRyucBNFGScFHIia
EFbBh61Y3qPPeuJFXe3kDI4zTyS+LfJua+ekj31LcFuM8L52klDgSeZVw4vNKoFmyE3EFJRWFPEv
eh/6dCh8gkUDd4yyw3+1TkE30kXEJ9+DX5w5vXrXyrgBJU9XpXZX8FJUZA0J1ivIWzaFFr8eqv+f
BCn/xmMyp9Z3MVd7KfTXiLl+ldc8OlH90a0SU7RXTYhbu1e/o7zadcrd/Zn4aYeNiNOSZduyHMEv
xn/iLU1b5dRVuAskdHMywgl8tGSpM1a625e+1K6zhzTT6h2a5QEeCPcW2XZO497nYknZYUJdXj3L
lTAHerI5tEj1B1xU/Q/D9dbt42YtJzBp+8rsGQNLP7EoKxdFvFTRXmU4Kg805NjdFE8fdNdogoUz
igx8Tv7TS0eiMnsrzus6xxarBOyAHwnxs7KfICuKk1/gxSuuUBphnQIwQFQ3RkDkUE74cAevzrzb
BZvkU3Im+ORrNjPsnpB2PJvRwNCttrdm1lmnROHNTtcLaaNd7D/p/yvIyGDuWIzcMbIRpsMNZJQY
UVifuc2aPq0X6qPY1t/jvuI2hKiCVRNFESg0oYRnK27naUkoUDABE7K8eQx+Ssl1fmiQKbnV2fPA
aTFifZjxHJJHdfhyAfVhmsTkdi4JjU5wfkTD6lPYNLFV9IIehQ0kX/Cswm8Kj+78tWPzyewfEB/M
B3wzEFE/dioD/P4EAMz6pnhH4wSg+Cqb7byUvYKEL4zoGqgDXy/HYKXbMnV2UgDlu1HCXJTNmizE
1XPeZ9aBAeFZa02I0zJKMvxuB4eeGt4njz/3TGbtMpYqNMMQYHKXFo2uDL9XCs9IFuYt76VGEgnA
JGas8uFG6El/CJcH3zjB0icSBdEjW7YlkoEhMG0kXOp/I6SiZKoIcRwkHxNfWScNRGLue6+49Eiz
7qhcwcnGDf+9xw+fZM6+m2zIeoV9zcw6IMF1mjiEuUKorqjRHRQ/tQ/5uvgM3z8jK4zXiXQKSGXU
crnX/7kFGPi4q2Fwj74vpTReXlESsbyCjn5djGsAwKmR7ouCJSFAPZDu3s2WE5IQyN1gb+N3slP5
c+EpMi3XqeSjRLaTq0VMwxZq9+271aC0B9iPXgGChaQKBiI66PvpGmgsAftB4UESz+ESN/NKN5Hg
fqG659zUyqq8ewPdvaXjFH/lJ/Jma+OMd4IPmLd0x22PWrljJqeKjXxeQKWBAbjrOvLGIuIM5YNm
5itcBUGT+0N0WXjHbFAWZUuyW2cnb3UJLhdvFjGl82azvh2oxko1SONcbYIg2OzGfDYu7TEfn0Yw
4DtjcL9ZNLtanhdE4jG5AQ7Jfxs+w6TKCnIjCHrghg+ffZkijLKcZVY2yGz7ClGIdTs05gnyjdOS
c7luAO5apjjrmBhNXTVv6174flo8O/EHEE9CjA4z1LyPG7joXMy4fgL4YDUF76rytHmqGdL0GmFh
oBC0yxotyFdGsqxqg+NJcOkFliJ1g/78hSes8L2ylNItJE/9eD0ivT28Bp6g69D6y3XFbZzDDvfV
qe6/19VBn2bnfmE3a+Fw7UtuwgD2yXC5BXHjdvwG6eQxRuf5GOO6vu54mS16k8ZrQCebA25lgZis
JkMAxQhYMEq4DkgCFrP4b8DDaEiw7we6a9ZpxHGKM3NxPlsW45THPcbp5DrBV+fhYjAjGfdzgjT3
oFuVdztwQpOlFvbwSXVF6LAAJdWthgmbx26EtMS4rJB4BRQMSIgZ+Eq8KBU3JewZzndQSvpLxMbB
1eGZgSqmeJzj5XB3B5mNeYLRhxuRw6vlYTRbA5/drPLYz7Lx28MYnKC/gS+ijpVQWsjT7rYa9uZP
b7Dos9Nxj4bS6DethvJiQBhrRU22LrEppVcQGPMQL2NENBNcnyYJeaQ9+J/AuhEg0VAZmMo4GclR
vGTBB4kGnDt2Uc1PPsfrSo3IIhyTUw4psrdTo+flB5eG0NFrqBJHpRLx/Bgh0i2pVEC7XLLkuhsy
hWFpI6Va4T28KmHg+bvfSARB5p4qwm/OA0e4fHfJ1Cgi9UCeVD7EO5xJ0BpEQtnGJ9imD3RfRmfa
mZYy5qHGi3H3hB18jtv9FTU6EiToODXmY64YzXamcH3HGrVQd47fylobQenvwpW5IrOuttD5Ddg5
51vN93t+EQjnfJX8+HkRxIsvwXDz/vSO/4dHtyTJfkrdyDY0BS9irgMk1nNSSMq4xHuvCaHmM2yu
7a6lLEXkOQ2DnU2fGHPj7r4gKWOED4jWWmmgYT+qrQhWkIkxEmnorKthTMqqcnmGj9jI5zWEHBCW
oPbHCJAu2TTvY1LdIRwy2WrDHmoJqDm5qSYWmhWs2ElJpYl9EdOKHMNRAJA7L8TR95FwDiQu9+d1
dUMkpKOTFvbm2aI3VEhPGnWG6uT2Z331wMPuA6u4R5JYypOuaMUm5XPKO4sx3gUvCNYKaRHDty3t
B+4V3yElmeT1xhnwK/iH2x+zC9hvmCtfQ44kj2tI8lYYKPEj5Dq4jGugYv4mYlKC9QQp94woPMk7
ZSMur04oLkgRUd0MY/4XScMJmZf4FfOrxBEyn6PTlvm/Se3UDi6MZP+WEIPF33QVzCsw+bcI74au
4Wo7LlzMC93npRl+SVieDCJtjDpsp40zjv3+H0nntaQ4EkTRL1KEHDKvyCC8b8yLAmhaBgkB8nz9
npqNnZiddqCWqcq8eQ2/H4Y128GSAPLc1TmCiT6xRs/xZ4YfPWGlDK3JdMEtfWhe23uxhn7IEDoY
TO0rxuRzPBgZST9FsN5EvmOAN4B99ZiUIziepNn30Jq1AIcZF5Y2H6dkMsHCJexKCKpFAv3niRgP
XwuAy6efYzSOBVaAHQB2D1CziHnBkuI7ZSIpcauJsWQ+Z/9hpdxLLy/dvucFcXPhOJqky2IeLyF7
Tb+H0O2mhoSAhZB2axWuHnPu2CpI5jGL8MKAZ5XMa3K/afSxKmJkN1ioPCSfqToGIBaUbmsleTwW
cMOw/J0BljNtJcEIXzd1/G8uO6lPgo5HPX8jyZ7hrb0XqPVoOB55w8Vw4w8XztA5DPnMeXTX3c2q
GjKNFq5O4AjIhvlm4iL5QcGg+KfCmQB6/5sEmwwY+CpvKLQ56j9AvPZP3h7gcJUNgXBRpMK16JzD
Cf8hHuAJGSN+Nhzq8I3OcI+TMW/3AW9ljFFNADHmVUri58g+l9lGxxlhVLaCD+Z+Fwj45+z8N3FO
XsFeUOI4mvHDWelAza+p+EAc7gdSBrLDX+BQBsFQ5MBg/BFLxEycI+LEHXOTXW/IBppgJJh9gj73
YNIrqjIJniK07Pkd5jODDiybGMGQtrbg2xbgttxeQNDrwVUA0ag0UPniLnxAiwCTG34FBVo0ErdE
FehjXszRx5+ptkHoyKgPFF58g6j8wvE3AFNeP6B8L7npPKHQ889jkPBrsZb3IlTntYs29QJzI7Q+
xUS/SEcbfwfH+qNAI6WX4UHQjHXnvFQ96Przc4+vjO5ckewN+fgqvgNU2ZNIYqdh9PoFbGaDt0k4
V37vwJKHvn+UlvXPg+ojRpdztY/2sTQQohPynMDSNwgrEInxXzf+Rarqkly24q1gPSCdIemOtxIZ
FMbE+IPATiOMOwVsdAbmeI51M4vVhcAHe6w6aOFdkUgfbZ76H1XnLlzT5OIfAlxZXHS+AJ9ogOUs
AonOhY5CTrlyxBgVsQXL5WsFeVslaC1lKgMAyNviQxIDoDFl4GoznuiFohtHz7Ia1uGCxb+FLRvv
tB7TrNB/o8R288v7B711hwJtKRG3VCJVMVhZbpU45HAuO6ToFjzLR6yrF22P3yDKyO6IqMJTjq8Z
jqHMcwfM3Jcla6MfnmGBLkXiL54ihKmLU1p72vEx8Oc6Q2hwD2/A9o2jHJb+NeWetTbxiP0wsBX5
4cyyxdwb37xZt6JjZnJL7C7/fXjDcJ7S2T0XNrqbUXPC0cn8tX+LKx2RPbYZtlJi7V/MFzCnMOZ9
QN1WH9K5QhmCWQ3CBMaz+M+ACvAZYtRbZGSYvDyB49xvvfx8kIVitta9HEsWPiJB049SLF3fYFqs
nTw7v+oiweYA8w+BurkKDm/wyLjnGYX9xClrOVop3A2jBefsqC++WLCN2p/kIv/p2QRvCpwcMI0h
ZFEhj3GcmvtagxlmKuPvyLIGLBnaAOMbinvuaNCYaP56bF4r0rdTaT74zNtuH8LjQPaa4ASJxePz
M8Z/S4n3OvwcEnHYoUsc9GbRMiKfQJ3WwsJzZAA89ExFofitoS1CS9j+5UvG00yCsbvGbzMAqVpv
t+QKTWNzYTP22ePKDTxR+CDuAfmCXu7r05zpoM1cCeU3TkD+Y/U+PW5AZ2pACgLNt5f47+VWHhrX
HtKdGjR7nTm0GhhTPXhvJ8YBZIbvwvjk0PwjG+GTvs0mor59MuSvRs1csPMEUVHlTYutCs2P//t8
1cWcmpH1OaE4fo6iLeYsoiSlKKSyzEbvKfgxm3x++OJetIFgwX/9RlAYXnALKgo819rHM0O4TY0K
PFfgbU0+N3VEqOdcRsozxkgbHgS7a4E1PsTTsbiDRY0RAtfD8PCEFcwlG1cxd7ohVExUMS7ANF0R
T8DwOcbehYIRhwsi37HtzoYoLZKF7JxzZDjq5BdxVOboSGLEHg3LRDzBj0Wy+PotIvagwZyOVMid
ASmgn1ofYYXwIY+KvitZRBvcsvIFxk2gGCpMzgRrNQaa2GKsPgqmSz22ipCHXlsYZf4XGGIJLo9H
1Xeasj2LCeV3Si+qWWs23MctK8Yi6uGxovtreX8CLeJl5l9FSCPmIoKw89rm59fyuURKvX9Bp+Gm
xYk7f1ejsGTXR76HBOYH4xcVIvTOnuKeSDzISN3Le9TxSDRfrgggE7IfqoYdNcdcm5Lu8eG41tph
954na4qQA/4SSyKL8AOYkwWAmcxVo/U6dHhxyGgxhjCYwskjwZVtMGWygdUHR/yIt+SXPLeASum5
ceUptfz1NcsUHl3g/pbkPRmnV1I8x8lPlfoS2+FuULpPgj25nWxHZX2lo4Z9h5/vGIV9/fOhp2fd
0kfKL59zSaCcinN4xyFywAQHpG6XsGndENCOYJV4YE2uefsWp+cYmYm5jXfIrmksNFp5VjhwiAWQ
5pg7D11PK1Rta+pY5FdfX9EoO8/pGK3NH4JZVr+GGlPcqtyDLHj8xNzad3Q30nTgqjTRgi1TelKg
LFl1sQThLSpfsGRkGl/c/KDBUMT+qyVL+g0AgYNYPUGM0HjFo7UKmk0BDCzFgaHp9Wj+zJ3J4/GG
vfMOGjKu6bn4JG+UI+fQ5lKAqG14xHCVl0ao5qORnHWSL/mvD36U+M4xYnmdM9TKMHvTtUlqmH0v
q9U3maYNpbdi/w2M2euhH6egfW8tcZUPzjAW/W8+ezHGquGRmVbjWhoSzRYrVXQ/jpmXKSNM9i80
dpQFeGN+Ijn4sON9qwkuIWxRDaotUdtrs+K1wDKZKHNatAgXkWjzWHzGBj4ms3AkhLg8TmzSJbIR
WF0FOSKhvfsy4S0xXMuNadgWI0Wq5lXp2ZFnfAmd+ZKY8oL3QRVVDBN5Xiijooo8uWV8fU8ApWtD
WeKm8pLAur8KnW0eYUGB6zlFdpzyfN7bzfM04Oc1ty2gSWIX91mFf9QQ7wclioUjVTOM8CDleaKb
x2cmIpSbUBKXFqtUxoPPTko2vbZ7At58z5/YPfYtZkkObU8mzZXhB4PjcP2B9wK5q15k6FFB/7Tn
uZcO+uCIAe2jNocRlZ/qAuLgKsVTO++ep8q8ct+R/kWcASVJPXk8xhJa8XQ2COcW0j9iNF+7gipB
UpnC4Jj1WTdESJfBoOaMjBLkcDrNQrYFZMPQePVd53ObnOgPdJwqZzskaI7OoJlqzA7vnwfVv42a
3eAuH+FRRfguFEZUZUTcxOpG3ndj/VKpq+730zicH2Cs50mYf8VTwEMM3MqYyHOG+sy9jHGJugm5
6HcE1psbbof/0QBhl0MwE44ez4LZJibjAYLAp+JgYlRKQalt2+dF+hfNLvUoiOH6QcG13aGCigdF
UPQoZyB0sDfQUJguWiYrnfLjkD1M1DAYI7HuC70KgXQy8yjmC0TG4yhDxDyVFi5R4bK+14KOqx/e
tEWdiiQ1HqANPFnjkPd+AZxhwfA525BSZY3qFet8HfZTm0NZegQPEN7+mLa/enhPQmrj/hg+Z007
+37nzxzJVPwotv+6eCtGdPPgcv0zdbVGL6DgpiTMfEPXxJy0PhEJL1FKJVN0Loj/YyaRRLeg71ip
oLi7CP6eOXtj62kSMGytaoygGXAIOxO4pIwN3oCXBxZdvNF5VIHeiiumTcJYgE1QeFRZmA0/eUaF
lRTm1ih5mN4KkLOAPQWAP0yONgsrSxnoNYSUZ8AFiXXQRwdCStFy1ZkL8+JkUnmDgsG9S/6PoUzV
bsK/iZlX6CFMz2RtqTESHg1kR/5nyITmE3Pv0hxqppdb/sf0dHht0pi5hP6ZphK+5OOumIXkyCPy
bMaDbhRyNjgYNACZYJ8MwqlEZA+uCggjCdPrRwT86JXbK1jYe09sRFjY8RNBJ6q7MtEXsSN8b1FL
WB7ue5BgkVd3rF50KD28sDfzH/aMdJF9th95lfwARsjZX/QDEJBOzA5QIBqAe8bWiOLh9f9ervjG
pPcQGE+AselZ7CHTh3+GIiJpWgkgjGOBiaUX8ai03F5+Fj2W6LRpqREe4+FD60SqpQv1x3nPU3e3
Gy93dEoJrBYWJJ5NbBLo0nH7fKyzbTknbRzSumAhJcxvCA+OGcd/r9FZkH4TrwuA+DzQpQVmHydp
E6PLpYtDRM643y3mxV2QgunU+Uj0611QQnHni9QSQBb9kMYEtB2tvrbtLtBFRngs5FCNRWJ9Fdy7
KW4F0fC+wQdouFodCAgck3c2vN1EK6wPVzzlNJc2EjoNywsBfhF/w3+CeI2pGC1jBMFHtJDGr7Hr
T9lBfdHdMirb8zKihZbH7xucupW5SfZode1NE5ib6tDQG5sLPnVKqeL3j7l6SvbmAjQhmouUcXFN
RW8KV4vAOYgNk2gtCiWEAHDG4F9tQSmwAdxE52gdQzTCP0KQtQSewXcxrFhSYmVL/ML5RpE2plxJ
qwZVo7WdvKE/8w7Quzs0m1Ri7zv1C/+gv1h2GDKUeyw9CcFjzcULtJq1P+3PY0MS3oZBwyPoF2Zg
gicCy8yVYAyBep5uUf3vbTyghIuduGAAf4E1EzRzUnfopQWfq55TG70xqu5/sHhTgeiyHyYLer+T
iyvpEAZEdRFVNc7M+WcZRgCPUyacRbLFspu5wzswusBE2oxIjbQhO3jjJ6HNI2OXY6G5s9k42KuT
tYxBJG5fmNC2R5nBbR5IpNghX6LAfQcECafKVu3Gkea/XlCSj7FmzWwT47RETSsM69DE06lKyQ6D
kui1N5Jb/T2m2iXWLl1719inw9N7L1nJ/GOiPrUx/2ykWadfTBW7cywknhFnWFgTU4dIjvUJnTfM
zRYqRTfgXZ7XShDlT3TiFPGxCjsL4AGfc9In2464ScRIGPZUJEuU8qmoUH2/QpSkKIejRZTSQE1s
2DJGjQD8Lc1xyBi+NuVOtqAB4aFnT5B4B+Hx6702+eq50JzB5D2GxBWdIvQFsstqOWxn9l+2gR7G
Jo1ih5pD/FC2KJjkrHqXGZjbQjX7CLpotJJ99g/8tUZCP9S7z3qG3c2vhdIX7c6RQt1/8JyoS7Km
1hVCPTi2QheGQA+2Uu4KZRtbC3qHLEBNgSwKk5HhPxkU72ROOFIhDPp6WKJthIQpDaAwujExXsMM
BupYn+WnaqHOCLNFANWSbKp5L4iqF3mq1mO7RObUXD9fHOnHBUyEdh5PGlRM3H6IwekcJskOSjwT
O/JBypHdklQTaPrQwJIjDiyUWNgRI2QRZnEk0UwQXJtMKFMf9+gPVS3+wpQFbUA2DWNNaCEd638y
rcwZcwZGQQzIG/Qj0uiNGpIhTcGO4HSEpTMJRvcI+kCaXDe0GM+SlQU/gMFNwwGsAIBhgaMA/rgY
O+GvJN2Izvyo9G8wwxeR+zsH2Dik7lV2doKmCcApnNEw3AKKRvr1wdmMDuyfXZoNsRl6hzGlze9N
l0wDIlGPOsIF5E/YzdXo7Bt72F5zqBMQt8dlYFCsd4orn2OaEqxmEeZQlsIkoUaXPF6HsrZ/TrlF
TdT7zRCkCMSIOpEiUtrKmANpDsPvlzp7/1VHxNAY5JuiEXRa9OoTxnEBNLV4GEx/zrlXoeQvneV5
uttZZ/Za0LyW9BFngNNljFY5r4eFQjHjly/PesyzdNor3isK2DGNGqM9L8bF9uVKAPb9SOJ1Iwe6
IK+BOrsC3CQrsB+hHqzO8Xdn4DqHB8Mc1iBlrTos+iWj99IzGK5DnqoZxbqUzq9j/vOEZgIXyYO/
DIAOEhS79I7ZKdZcbWZjJo2o+Efjlv3V0k1jj0l0aHGj4mpx8egHACzx0oX9RjXHgNwB+eKaJHC4
G1FSwhttEdUOIG84Patr4fH5Xp1jumMjwEfYTW0qAuesr5dgO0OKmheqI9Q1IcSx+QMucx6YX59i
vMGUVEXwseDFOYRBxauNIm00YGxBBJg613ku4Z9+t296UBaW9PJQlk044peR/VybvF9Tm+Y5P5eQ
mTpzrGIfSXYURne7cq0SXQycGg0JhCVwIIwnOsbdrRclZPFhCDkpwh+bggS94OPHfCxFi/oOSrJG
h7/fVeG5Z38MDH7XeOYxTM+DVwg9wzFL17hgs2v30+qLczeuB26bH3ChOfodbi6KTyzH8Dw98wlz
eBTDDaSvf0KF2TKAXe66gP0tHL+W2aondpfwuC9jEvJHMFB2meljBVk1E+uv7EBIJtgAM4EXNnwg
fwzUKY41nsxF3syr0MH7KdPHtb6l5KjJSMJb+TtLAZCkHZlEJeMcYE00OY2w0eXeTBY5iDEGsqrH
GeyaUffYZ75FaGU30fRxOcBRnJqIUFKdR+huYubGrohwwB59diqUd+uY5r7RBtSlsoRZrEP/z1mm
/2rsQAWNe0IyFC+ipH6ZTGKScRDOQDSBPPr1IvT1FLTIcOZP2NYMiGzY+zgGCoogpLveDGJ8xrLg
jdaOEWZNr2h3I70dDV633L5gOTlozuV3pQdluYP2VpKeMnhdJSiuMT4R2USNRhZAKwrCLEiLkcUj
2nEkr13yoPDj4a48KfoMUTA9ZNRnEvLM3qETtkg3tVe10rlq1lKR41iy6msaJGKmneR9fmGlJjoI
dRpKf9Vh00aTj3ap8eBh2ko1f6nRkpHprY+Yw6DhNWk/eF3vU0c4qnmK7FFelyysOV6caAUd0Tlg
EUJKn+Yhvmhx8+LygA2cIJWnrQsBW+bGkYbYaNHDM8fMcYbV3RJ3h3SqKz7M1BKdiu0SfBCSlFYQ
SiXs+xh3fiGgMH8eOJZCHJUj3aFhNqhUWI0oFanPnr4me3bhDRDfzF5TeQV9s0XtA/HCduW76HKx
ccfxDjQ3hvfk0lzRBBUMhUKHpiVJpwRuqBIJbGt+QlLHNZ6/pLRBdWPZ4uRKTPhd/Cmx/Y0K30aK
h9YXGBaDDPoa9syCMNPAGDhPNWAuxhEDCZM5S0LdR0Dsrk0w+cd/MV4gN6YmW2ZYsOelItmvp8rH
0BlFVU2/51JIWMTGVcJJkberYzd8u5ZCalyQpC6M838mMyMVNWI4BNoo3BcWaR/ifxapDhg4xE5M
mOSKyIVsWULoYRtb0GKy79Fuzd/UcZgOysdBeOrjSfr97UU5AwYm+ClivJdP7MNn289tX9R4+R77
XPP8AHaD+kanQfTRviqOb2q0jAjlcZ1NKdx4LmgNE7jJICxP5rzPpx+lEyXHciNIQQIrZqzVVowU
fphjQsCLnXbxhaelu1bh049/VTejaRcRrryUg6Er+xjTjbyYhvB4Gaw/XRMq1qpALRfUl3qtYW6a
uD19aeszKJfn7z9KNosx9MDHNRZYgjzK+BaSIIxnReY0Fh6hrknsyCN4fX1Tm/F3emspbxi2QMVR
sRx0YdZQnSDDxhgCxs1H8Gtka6ZLwTv1bOOepDSp2LhIOkQ/kKEMxAP+L9xC7VY8D4qBbUCULNW4
nciq+ROVPu78NUZpMhSV9w/2zbF0ecQVhFpYQxrDlve9+dquyS8n6ycJlWAsRg9ijdyKOB5YOaG2
frYYg5Y3CwjOro6heZTl5eCxt+pNM8ChmJ+VvA4v2WjK6mrggZ0dYqBUJk8qi6kyksIJUNeunxPw
/O8msQ8gq9Skkz4DNz2TjcXcBACa0N+LhhAWIQZgceJQdYe518QeJy7GZxb4H5x3Fp+LE41sh8D1
Uq3tHclFAJ09PKPYaVj/QexxC5gUa2697677rZir4pzRE8nEXq1SvaCt31AK6Y+JUaze6uRtTEGY
ii+0a/fBfBqWPO7VTId5xGLsu926dYHbxOiKHvbLEI/U62QTg8eEH1/cYx/KDzeXyVE1RflAZWSt
m9KL1Z+iMchEneQawyQpnyfaa9JVkgjS+Hbbd38u0EpA39Ak4mEKpO5G8DLHFqQK4xo2X/y415YE
IOiHxbQ3jhkaLjYuVFoU/S4ooBm5A6BLZHxcTqo7a0QZ8+l90MjyEeAfVG4GgbSQl59euEVBqG6u
6a18TKQix/j7UoNcvoB3P74MuqlRlPTQkDufPK5I3tvWn+AwQVZ9uK2Gz5xxfU+7ZIrTtfMEVV6j
kWbKvI0QacYjekUG+bimdcwvTj0azF05HfxazhHWnLSDQTpqD7Cip/q6IoyRDsK3PGn4S6LFRvg8
cWy3etL5sFvO8rnfRD/5z+OvA0CiAAWZP+YAsy5hlTrcThOgchzhToCWBCO/RwBDon/+xpoTXR6J
A90TagZPKEbFCc8igh+ebDL28tFAcd/cpY9A+4y/FrTNmWaOB9WIs/kBMW6nH3tpWQtjMAXPBZGU
sSiE3UQmHAp2E8mAP3jxmhCGRzrseUK5sFYvfcpzUkREHCLpcl//LQcUHjggEhSPWbNdBBix48aS
Av/C5WP/q+cSfPUOqq9V7J/J0qgZZ+wItC3vzfT9OX/ARfTnxmQpL0iehlfW+Pi8mRlBkrTnNVz5
1kEwodbcyYhgAqAfAKl2ZWCZWCLoYCsel3jQFX4rBUZD1iCrzIxsD9Aq5BbZYC6jZyP3USQoWulq
oHgY44YJYS7CLVSjKaTYuei/IKUlOzQjY8SybOaM2qplaXrxAbhOI9rzLnYHdrHPrCKACuUmXjsf
n6ylEBgejJxUQxg4DcFf/PHepafC2Acy4uW74RMuZjZMpyw49sXC9KMmUsCJGLNqzDLdiscJ7yUa
jcu7ESHLDVpLZhYYYFKws0nj388QrplSbOCMT0kgadQG6C9Stu9mHEojMDpdGr/ZJHtXrYOH6fGN
MeXVd/O2fyTMuqpF1xBh4r0VL2Ze3LsPPOWZmb/dMnNt2BHM6J4urFqFuRJR3gP/KOuClqt2RLcS
UUn8q/99MKjGlAyv7F/Wloz5jX7JkR6HP+/6pFJkgK7jOUqJQuVJWYNeqCTXyUmQB971gfCCkCnh
amzWgqqcMoGtIMIydCC8GvtmIPJulLDkl/RQJAsbKwuoqmYTlREuZc3Pp7Ec9VBf03uyJTPoap/g
5WJeQrODFwfRiTBNsYzZVnf5isqBL5raMJSdCDtTOmiT8QGwyPCL5gBjD8o6eLfH1zHj5VgDSpF+
yrom+HQU2zLGYM6A+Dgix0nE0BjzBm3osAZV/N7uC80P9HYed5hjXDyU2awZLPQxAaFoHSiB6RE9
+MztQLCo4QgZvaMztTBoFD3G1hEJHejTvgSSeT3+vZjWg52g+rBI2cDxbgr9+kVME3kBqvd8TwiN
T2C007ZRP/YuFroNjLU39s7EowP4Jnf7Em/aE1v9Ldy//5Lp0sSxFcypuD+X+VkVFqwdqdaMw1rs
fkSaCZWRLi4OzhzELRJETRA9Tx35m4CyymJYXZm5gS/WDBIZMWj8NLP6hwhYbXk+oSfzb8qbBy2R
h1tX83X5UEVbAn8eIgbBFeswHn9gCTA4w6iQATLwDagkYD5aqNDFDxv4sFxjF3mwN88rwDhW+kgD
QPE4uvc+27LPyTCE7thO8/ocKk0F64eKx5EWhKDFLDmgqJD2ufg4oQkvQXOBPDlyuivKSIYgBwtK
+16bfq6fQ3Q2ThFHWOB9wOiF4Si9M2yYB52KqKJflCOC1JSi06QGhPkPyXGarzFpnCJ0ZXWoWEV+
qyl1tyira1+DyLdLD/1vu8o+QxYRxhoPaLrfOdMy2kpPzZy34g6wZWVsiEI+c2Is8/g1ovSvs+g3
b/LlK+0z/IAxNsDpCH9P9ltKKrEfihINiIOdXUKugraHBpRbGESQUSgTPMJ5/sX3smLKBjMDR77b
HCQXhIWMs9iLUQ+95OffXIrUBuwimBVokGRBCfyQoMgGbZZWBYx9ufpR4XAzVIgxOKsvNy82RKRx
nljJMeqlLhdiHjzMhZxtzNLNzINLE92po2S2rcLpO8cMIroWyYGLHRKYw4QXm1abdJQh7bNtizAg
2m2LpgNLNIp6ELY/pRG5Qfm5vYvyUHJzwCjmGyeMQLefVbPDyV99DHW0cPiJMv08ASGkrBZEhOLh
xsCTvkf8kiYCGkEngSwLesDTL/zBSpwXfvVdlACsDpOQeLlhe8Qr7CD/YhLyhQ2qODaPAPTM0RiH
UeAtYHJUzLj77kKyxIilojwaRvtaBKcjaunwCz1yvUO6HTqDDttqpuZclg/chnaa430V3wxd5ukw
A4O92axRYryMQG1oZSYJcj69gPZlb944RTJOaeZGtUwAt+7sZ2U0MXUhuGPrwVkHZXtLx5bChn1O
pY5tYPJUPBpim3sPS+fHtOx3aXSW6SjFlF3z3wNceLHcWXy6GfvCoCOB6yALS386Vdue4P0NmQbp
EQRtCDgYbRXsCRDNFE9nTNQ6huJBXGHH+Cq+hWEmtGMIa43fSAGc6iyagPyRtslw+4UZDMBWgRDG
7W2XcTCv8MaFRQtsBXxxwjKav0fSTNbGZuWm3YiXhLPTImJNfKg/qgLvy7OwWmUmyZ7NDoLvLJef
PJ2zDZwY0a6i4SHUimeLOouiySCyoydox9PwkyWWUoa97zbwNu2REmEN4CVYyrAGG76KFBbyFjbu
pjO4EmbMpBIjO5NwNGqaRsBI6Mg1qDMD9w2k9SIP5B/KZVFzQucmdBHLBDyJ2hEhHKBP0G1fGDuB
esqE9hKbjcxU3PRIvnscE78uCsuvSafqMcuKmXUUTqUIH1eT7ZcHJ3W4SuyLzP++C+GQQIlgEss1
wePUlp0XHRcSVhRdXP3YZ1/EP4+lKEQSQplViLHck+5fsXwbdMR5t2NGGlgs6VEgih2Qm31xZzXu
BTZD66dzb7JBMhYkRlNyxDbQ+oircjLqaBKlIMOAjscFpb1EpJlICqJzfEEQ4k4phzJXlbrL8vgq
JqSIWsFnKN5KAy0Q6pMRljRCkgqDmQ/JjcXvCZ+2YsI6CdzBqpqg4hIFGQysGrIzKGTlcPq4FNUL
wQAsEhAqADcHOk8Vez1Jm/9woN5yAc76YoQ3N3/7yEAMkAZPlzxFdcXf9kjCiosJcEy2dFCSC8qk
htxiGhRRMjgPEM2BRzNEp0WDxcC/KccNAGLnGjjYGQJ1nJv1iHcV/SStTkZ49diUuGtGUNwG2Hx1
RGK7aQNGE9QQ5e+OQzyzeR+8CFVFHel0ywTDnBrJoKfcgI8YZLSHkLWZlh7nva+TgbM2TkOEJSFQ
yDpAn8MhodyeRmVN16rTE3pkmxdZACvisTBpt0S37ha2U+LaxB7PEA4GDrQqUaJnmMMUJFFPv+yy
DDZOsH8MGJG4w4Lut47JI8mIGxCIqof2c0AoEZ6Tjo5vMCLjHrK2j0gIcFtCuAUyCfuVyE9mHExK
NpqFksYrN82Yz2jEZfD2c7gUAnW5qicch6gJNFCliPm98B4idIjVj325hvRbsSluGakpK6Qb9SGH
6QOAgZADuSD7Dh9elRY+D5xwoPknIfIngl4AeXns8g0MJpHFQcQNeGzEUvZ2q219BvqwLg/0C9w8
nFS2eZ5GxYn2A9bQf3iZCjBFzUvvAvRDXfb2OuY0tFboSWB+/PtHCK8a2NEakkcnE6OI0prfDo0w
xhU5qRyo8t0YThAeQbk7rzLIBC6p6xX2sBDooVaCeKNeod7jSYIXSD+JSQc7X8J+juV+ruKqU8eQ
H5h+IfrYvX7jW3yDRIX+CbwLq3UcFTQWXWwEIyTR9JLVw6n36BNFAhR/Xi50BZX6Y6DenvaEw+2Z
ZuFXw82WPX7gF2Lq8qT3QyrEP8ggwfDrw612ac7KPr8pKBUwuKPpIGWXXRpFAGIWrFbagA9lWoKa
5XdooQDDtpmykd0KTwkuHNowtjTGCQqsGKejBGD9Gdt3je9GhgmkvyqXLbdVqspBdca0rOBmZi1F
VkywHyvMvwmQwvTpC7/xmVHuk2Lx5Kmjgx8lWQDyUyPyG9K0M/LhHm9wbeLE4twVsvsPAKcMQnxI
AhglSDAg9sUunS5Lgpn5IhYS+3TTtWgBoN1RKkQ09iDuYwApPhOXrlILdQiBISpW9SAdAx8khGeP
8olPymIvYBtyHmwEuUu1zi1YKBMOS6ucL8a33BiYpgAFQkwNnS93Ec80zvI9lAexnFCVpRweP4jr
vZVyB2BrestTRDTTFH2s6UK+NWDb6L8QDFKdoLYcKU8P2yov/vRJ3+J6yRDkq+Uj6ZHvn8pC6VjT
efYR8dEHYE2DpQdkbsi5f5wdKMNIOEB2eEZZ7yAe8aRCvOLr7QUSBWeELxp/X2zABQwg8Hv+JpVG
/CnFr8+uh76Dxyu7VatHyIi1Lv2c5cRSxpm0s6DCzRWJHDfz+oRhqF1thXCa57JY1/Ns+WJiytOP
OsGkacAMYo3qfk9NV657qmkEue+zRnWOHcax26r7ek1RR2rKtj13W2WHRf+pWQm2FdQq5G+4HGyq
lbIjztZgvWQ2BILWP1FELgrAkRXKvvCnwe9AmXVjEWJKyuWqWcILXn13Me0zBDBKv1+QwWr3Jrzo
Rf5VPzUx6CJvSIl8iSqGAVdnz1GBlFNlhY6EJQmXOhzvMWzHoIo/wPpsanBmABFOLFAVwe1g5h8f
ICXbMeZjt3mtxJtUQYeSHB6U5ablmreXwccMcVH4rppRBFgZvnzAnInD3Ak4BnbiO+eeGvHNTPJB
nqw/FJh/XEpgT6p45j/SkpkixMn3+kUKV39pdtwhOApwmm0v/C2PPPsLaxkG0k+3UTCHYuroa0s5
cwe3x4WxJpsE0hvusdoSHSUHlenUSKPnSt4blzcYFUAC4obv8Mz8TlC5OCqwzj9OMK7eO+DH14qH
RzZEdl/3i9P4qMDBdtlt7UN9z250lZY+lK4IQKl+cGysN/KF2Fkc8KudPDcP7EpcdOoLlmP2b5OO
9FquXx9Pm1W/liGgyKSAroA+MpnSAFA3JZOIyFyetueW+FPoshDtmB6yqHLOgJXEUPdUHbSr6TNp
tOI5Zo7Z7V39fuGUV88zTwvnlD9NDtDl8kjwK4JaUQWIu10OWEBsMP2/zyonaAiWAeHzcTkRBmv6
ufx7/JR/bHryBzPK4eDWHD/u/jGcoukczulthqgkf6dTShf3iLpo+vODJdTAAStIDrA0zR0zWvOk
I4+9auM3IESy/aajCgsF3e1WxgbUoOhn0SvI1jloOMhf5evrNjAO4fU7x+nldcdCBbHjPcb8466x
usCMiYfZMfkR6iIRkw01bJj/1f0QSB1uOUgBdYxuOeySKu4KOHb+cB+9ASmgMj89k+vWC73AHJuo
yJW24YikFIaLFd5xwHzMEZHmEI8LIXUWe8jsCtljGNAhOngicuAsRpuOtWZALbK0b308Z4nhBLFI
W3sObwDfqXW1XxXAGMkDqWiayIKzsDxkdPOHhfupuJor+4TQsKRbIj/6/t3ye5Q413Ce+W0YpGWO
sc8Pj2uE0cjmF459ePmSFGRjhwBJZKj+5ReC9hbxDsbuuGbx+OzqRbNUDvkezh5W/wflYB+Sqfoj
w00u5tIG3udZSKcYH9LS3KlttWt3ZUt+UxTTTAbARjT19Z6/+DNAezBnd0UlH9/qs3RgbcKGnSwO
LJ82mOhDkYSETmt5aVbZreH4mQzf9H27qX7F4s1+yyiEONCfZGpOgTygtonUeSoiSCgUz9BiIAEN
Ft+Nsk7xLYqvmQAyLMCEg7l4Hgzyon4RFcqr7+K76DbyOD0Yv/qvxBJCN+lhgyRGSPfvITVG6ZYX
zfHr9mRW5XYPU3xJ+WUeaJWla7UykHSnp/T3eUpPZB/69OpMEjHu4Mc4AfzC9Oq08QJAEXAA4pMR
aSsJZqZs9bBBDvES0HvKAwzRsIvBCIAdxT/0+0t2TUZU5ZrFns8Zd8qXDRykm7ov1+8zQzDOMi0x
75OvMR5ATa4/XFXzo85LslFiexGW5OL0QjznPqceIm+Pjv3fy9nIAmmdmBcCG2N3IDtpO4Qw1BCN
aFIb+soO+pKE8QMZczlLpM8CYd05FlH8Qisq5zzzVeK+0SmSmGmHqKJfLc4Znmwz1HJCvI0wNqLU
xI0NMsmNpYdX7kFvAeEC626wuJHgbSGiIObrHtEQWmLuH/7UCzAI/c4J3sY3eQ/WwMmBgwQx7KUy
EoWiNATAgv3KkVl31j3OD9lzG341fiPdxuYaoFDUltpg/J4AV9C1G5A3/O9OOvBLiS2O00zQGuPI
DesrCycVKlQvjqHZRqnzzUiVd/t4XEyMi7gee17TV/dmwCmkX8pWxRmUgwC0wZUKiF8BeSvpHbvP
iYPnkOX5lQ/ZkC/gtHOQkujDMcoX6coLdGPjcm0X2Y2OJR625/ckhqgFqXtoADSKCpu4EnX/ebF3
OHQqHSFTAoyE15DdaHnhXdH11pQAr9/0qF/0vU5yxalciz27WaUnnqP4GB/pFzhFXKV6Y1wgh6g/
3W/4kx7fk/eEFPsTkI1uTbny3dj6sX6ep3bDFVZ2HB8fKrPvDq4Iy/7O+qGj+aw4wc2K7JPdZ+W/
TtZFlAPajD2k3tSbbkvrzuHteHzjm3hprnqz47pzJ71+u19YF5Cb7twqnMv/aLqvpdS6JQrAT0QV
krmVHERExHBDobgByTk8/flaz19u3YS1Zl5zdhg9OrAT41TFbY3LM5nEZBUGziGZ6BqLr3kr83L0
yB+6p+71QX65x103296Nz/ox/TqML88SfRdGBX2ZfsUNf6OwQYrkuaC/SxQZ+Ux+3ozE6j3zshnv
3k2WC/R2ckWQYoCcwXcyY1Jc4JNw31LM+z9f7rAVtc89L5yHRJ+RxDK95MPuffOeGdE+UoPzR2F0
6O57m/c8baMTHefOslVGk43MQKE/lNLnw9grG9dB0wuD3TOm5CeS2GNqtN7f756To0v7ro0CaHzu
rHtbyScN36gwun6v+kaQkdGQDwd6dO2k29DlRnX0O0nZVm6U9AgtuUoGZIHu6TkzOI1To7s2QWJ4
Y/64T41yg/0TeoZNl3eQhjPOi4qLt7txcuCynRxc51pyZKQygzM5oLtrEKryXwTVVT/5L9NZCao7
D259ns1Fn/fp+iBUeUCpzD+Sigmz+6fFI/Ktl59/LK08fFm2RqRIkIIfd535wx1/4PF90Tq/U1jH
5/ckyuzMcwH7Y/op88wEuPp3+Bz20x2Z4fRN0PemdTyjfU51l9PP/EyuiftMddO6YiVmaquksIGf
ERJj0qley/hryzAxvuH6b0y6V5Dukbm8Z0auBEddsP4fUXkHa24gauPdsRox5D+DbXk64EsLLu8S
E7HElKXXYNU9VITa1KTMEwVLR76P0FWoCHTbYX2uiKj9ffslqqd8aO7fBZhWcHP7zf3+ZCMpBMoy
hkj3x2eyLkhrQGX1A7L7UEABfKgHM1+qK6eE3EPZDndYsbR7zXQz714KTAeo6jhy+WTCvsRVwurU
P7weWsj6XoYwvogRKzDxZS58uGXcV3Jczb4Pr+6YPDG2upmxh7HZOYxXuwX4XH38EXG0KAdNz6Ia
schBUXyDisBgVo5ERH/vG4GnDjT1HU8p40v19BnYv6ABL8hXFKjn+ERALHLIYQOavyxXsO2Q+YEA
10w4DG7ihD77fbDm7uU+7p5UgurReN53CffG8LvbIQbghhX60V+8biT4QUJHcrEfsSiIooVRWN2H
AfyXw4jp/MLP9nR+sXmTIGzXcDxHnJH7b2PEFLz5vcIJffucQ1cLuMh2Nq9EEOXlb2XGAkEKtH4I
IAIBUx7JYJi+n3wnbvcuDtuYqDWSWp7roFKQ8KWBMro+1W/ZhcRuoL8k0O5hw1lngY5nTxHPe1ff
PiBR+Nw/LJ9ilGJYpTFrpUNO2Dyum9eX+UVi52xLCyg0pJqX/fedePOYEzAcOcpmyKphFmJuzIJw
Scmjzc28ufI6D7ECWv90eA6q9OML41D+1SBsfevWSp/5D+Z9YlMvEv5PK2Yi7JqA9FKEl4yTYHP6
yDbUhMw3c+P06/K8C0MpvBYmGuAxEDum/lQmMjdlvh8dsV6kC/efS5TtogT5ip9SL+ePcy/xeno8
fuRGTrOH1DeLmCPD38uYvf1PWulfv7PtxKtQYocJ6LcTzsk1fft5I0H0ct8/Xzn/29munZ8331z6
hdFl7ARwXtiDxyhyko74kR2K1CGS58zHgh1DuEKf/+Dug/9WAIcJz/zc5wBy+ov1vH0GIqRGLd5h
TKbv685+JBko5Pg/0nrxi3h7sdt4qr5ECRbf1qPsW/GLrej8L3LqJd6objTJkE8Yyz7O8N+H57ON
+Wf3mN29r6+n5i3lqNkcGH13nUPxa49g7LJ5m96Np9nAUS5uLcJS/iRq6vPgCOVIXCKrE/NbLNns
19mnPNwK1Xf+zebKv5PM3DfK+5rpuWWw/TZQZWU2vUklP+wXGeKziJRKZLjlonKbtBPbJslrKena
orbGfLZ6WG/bHlMyybnYPiSeUOWsM627c7coCdcZiLh1t23eJgPiEczneuZGbHTllNjC2fOOQpCS
e2f/zRC/IyMQl0DXwQZ3WdbAjWwH9Um+So2zMoSxsgURF+9wemQOg+OqfD0MUodx8g79xXVZX+V4
uauOT2LQTajdvnzuHeE6Cww/AU5lp08Mhc9ATuVpkOn8Y+HuY7imXVzG5zu5qmupQzUdyEwmqWFj
AfUqFrC/3tScY2m2WgLMXb04563Pj7OXrhlywTJdI1Cy4KZZRQifwqb7P4eH7LK62j+QVmblFSBn
79J3sO32D7thI53DVZGvnqT1WVahWkFXd7fnwl2d8SBsSTlOHY8xdSL7avcIe6C0yBHJcP0GHgzy
dhFUl9b0c/MJFoeINhURHF+gQp+XlsfKKLLNDxE1FNqHzz1m4mH5Lvcgy7GRgVm7LrqrSZt96GHy
MPsOorOzntg7mcs8bZytOAiEC39ILjlN1ISPMds/ZNvpY82EHUe3xmVYzk+rcjwm37OF6o2MsWc3
+uYug5RlxAt37e7YQnjJBUnMEp6k6nkxgsam4hi9yY2I54Qw0o/bCzvyybRGjLnLhfyV2L3nJwBp
UtGDJgDPpGvpWcVYaAqOKumKw+aMY+IBwI6DON+079wvnqGXr/n7HU1Lujs4lJ50MvaTp8XbAhUM
n/pSeL2Ih5q/02kS0AaZ2P31ZXLlw3xNph72mebw3Lvta4UVtAb7zn4829SuztBley/eh6h/guGs
CpbMC7jmj5GG4NbKZyuWHABEDof/DxTWqrvv8Eoy8dM/iHDMyzYEPk9aI8uJHiNtxieWq/iSJStr
k0COSRzl8p+FHIjfip2HW4qtxvVkxmOhRURk1YDW0xCfuCDHxFQUV1GRWuNuJoaKfEU4pE0Z39lV
OBXX2b3FzB+AAwcu6VTTfsDucJYCMZA7Z+gYQ14l3jO9W69KIdGF8CyXguV7uxf4OGSjRZeK3uJQ
PfJD9Bbv7odA1AQPo7rsNZ5dovaQKo0pmyF3Xw7RVASw9G8yauYqm1XVKNiSdDS/aC8r6t1rGj8w
bx/phaW3fw5AS+0gZfyqLHddjrVNQDV1kB6C4AqsmYrtZJbGlZWITY24uBunfvvBVeAWXvFAl6vG
LVYOaV/uCEYx8RgrCFI+7QpnCj+eR5eW+Mn5Q+e/DGu2CUPJNW3Qo1XX8vSLtreG1c0LQA4OhExv
0sn8O8fJsBpvO4dxrA+jna9OwLxNMIyj+JEidTsssJQM42BSeGWUGzsyz4VEW1bBt3E2PzZuveAM
j1mUZRUrxu+MTKki7NiIU266XbYRWSIsd49MauE+OpR6vMZ37UUfqKVX/DqO3JF4U6///ft5/11s
mrXdWfwlUP4fuSh/Z4IoHqqMOS2KmZ2Vqp5DTjcjtAbgtwIoD6QS7mq3pgJzr2sGklfejIN6rvb2
8bjSqjTYmr76bSJRnwZtaQubgqee1jZdohgaolV/NU6O2EVZK872WLnVQng/9GO5d2TJHrOsmJir
KNuOUuK54dEQ+eLsTGl2mA1psNse67/Vicbo3Bn+S1VSoxmoQjwsm/Gvns0Uqx8UIqXQbvpREcrd
br76827BWfRMs4vxtmeS7eOZgVUDksLK66P36+8ocj/0PGbxFLDIMkU2GCIRPI93Y2vJMxhremxK
PKCbsSJX49X45z0Umnda9bvhN7m7cUyDSfltTnQBizwtb3jv8d8WUXjKvXy/lf9cibrv6TOcrtDk
Q99aOXf0hPLsydpweoq+AnYrL8ZWjTvUZiVNbvdmwujjiKMnDrbsvNUh3GVl+E8Ta8fBcXBojxNl
AeqNbCNRRY3UXiByiJQKi9pArAdfHdPnv/N9axxZD7LlRJ8R33K3MwI5FquZ0kfRYRNULyTLKq/f
PnM/ZsuTaWFYam3vH/cscyGOFju25As+l890VWTR58qg/nSvIzkdcFrkmjzSvp7X89VzrTAgh85f
5i97vHbMFyWbjzN6T9qfM+lkmsieGpgicKWW7h6xtqBVkkMBGOunnZdrggNUdgk5o0vaLL/GER0L
8SKyE9MZ0MWzhFFBwCYun5uGBAxliGkSH9O7aDxOgOqhXJCMwXmpJOSuQvJ/cFeg45a56mgJQ8cJ
5lxaGksZy+4fr6WdgHzqSuwGaAhoVw6q0iMl6N6uVPpO88m230fb8ktQRM/EDDmmUpHhXMzyrk5R
rTrbC+O7jmNdptJsff2AR1LCpO0T6RzH63hTl27nYVSs0GxCp8IHBA+D8mfycnNXcAbdld7lz+sR
BmQpehTlUn9Ey9M8PM6laj1+XF9W77eGjZvjhffk3Dl3xCtWQWCfqNFd8fw0/n1v954bbJt3bZaT
DoV6tOlmXk79G4LFi+yyxNA4x1KDTVf+TyaXn/cVbw2vwuDSTj7kBqmB4F4m/XiSBOTwxeT+OTQP
b9daYswmXso9iSsq+k01OeIGP6V1PfexfU0EZx3Pqr9ikBvX0vrp55kuQk/p7qWVw/3VZ1+Cv7kH
l5N6lV+vE6sBoKx9ak+79K7tC/vRNyx4pzCBMS9PXjwHTbAZVs/da/76tWhNS4fWjzTMQJIyF/t2
/zJpZrq7z6NwKcmK2Gelek+VoT9KadWmm3diTuqzd1jM26WyPt8v/uW+Dg9F/Bb3s/ZeHqzDaNsX
incZQQxJY5nmB2xfRf2d7RbVbCfbPL9tKkwGAIwtYByKI2QmN/36gVuaSObUAqOARjLrTpTOQtqd
bA8lrWFbPCdQbf08Jp+juorwivKic2pmZZ1cP17Ly/a5vsKytaq/pNpZudD3LAMfKVFqZJ/3xSh/
tYuLR4EVFRfShjrLPB+4rvkqOOr4JT4BJ2ff6Y8df8LohCOifntKPkOeWJcb4IjXdO8HP0c7Ucs3
h1/Zf9e3PGenvKEpwTZ8ZF8Hzi7eU0BUYG6JYGxYtjHgcu5Gj1bfIKy7MvksBvMxiLJdTgDV/W0w
e0/xQzQXHXff/cvXUm8ZOAkMhXcUv3KunXjYje5Gt9HG2T84DWYHOa25z5qJaSlJbWP1jQgRVI/l
WQ3zKQq7dfNsluFA/f3EpWdw4bwo7oUuGMClUIU/4/VPXSJNZduJc2tvO6KiPZ+F93M1gkDd2TR4
yWdDA08FhiNy5pCt3cE3iSuQSxqJBQTLr0qfBUbKcq0x0ZSG7/5c8OgABwrHVo1oFNFQyNoXVSzb
Yjc3oxNqwo1ICwzecCxsrfsSbz8LvE1zBXHzeHuFcjuuS+nPNTga6/kHBB0+1cXzOVfKfrKcZK5N
mywJ//hy2dWEik/vN8/s7OnX8ze9zb5ZQ2zwwj/L27Z/gdHh96Dhg108pD8/TxKaZVtqDjwowCOD
AXEcJulp+51+VeP2e2JdgMPJX75gQ4APYxj4OVf337AJnKnCgnLBwswHsNvIpCSOuHrOlvOnKpay
X/gQw8I1c3/+BjEEBWK7PjMJsDbZQ5MBAr+AL4AUeXI5hT7DTCKmNRUQP0C/VbJcfM0dy4qKO+eQ
0qXiZ/bz5zc2LP+5fHLLR/6zKMkBnpfwU3Dc/JpTT11aypAv49anqi8/kmESkBBeQAzANshgk1ni
+BEWiI/tUxgOmBOoTdQOxHDhi2C+ff5zdpw5MjSBzWH1mMl65Pu7xrmy7+y6k9bmEY00O7LVykww
v/8svlJFjx+7R6XN8qXMNxvqd/ywcYefIPVyeD49bx7789b54/rNUv9Kf39Zftw4r4Qo1k5tTK01
gYTtNFcvW/aDBNVwKCfSh7nCyu4f9AEnVTbfYJVghQAw+Zn8gsoAXI8WtfYTgI8fdkEjIwzv/dTi
GEx8FXHkFgYMARk4jOciLm1KP2cW/vuv3LQxZ6u0rZ3KRZIA/4Nsm9aRDObGnvgwKdO9ccOBtNgT
PuhEmWII5gSVjbBUXOaoeZJNcuhu2jnAvk0bpMrZNsRyMj2PyzyPqSGM6MQuzgZmkyHrWDGE9m0v
W00ya8DOkVFWMOaM/uUiyI0Tn2tuVypwCxClduPcyNkdXWd3dPBQhA7pcoiD9GzUoyGl1lR5Gcb5
Rqa+/GqRYZSmv0hxMOaIOY3JqBSQKuGbEEWqIvZpP4lWj4iUVCfCnctTIzImohrOmPEdszeWYlsj
09qbUXDVaka8JHHRstxMP1L7je9p8a4G94ePgsyZrJA+6UrkdspRZiTg8zSehjRIFs2IywbpCrVu
8x4eBA6WfS/dnrVIQaHUKfnI8TjlwsiMUlbfpquZmhz2+a7hKAw4gMbXzvSN/Jg91OnEIUt+b5uK
n9fJ5ATQSUvCOcpZToBmaGWOZHCYUMO6mREFh35r8ojeFhUPBZvIPl2jLBlVkDGgITFH+1/VZV0h
91PqCJ2wD8tf7RJQLXGrcq2f0mU61E8kzmjoqwEKVxWm/EOFHuwyuhBVxovQE4AlbgjtdQOVz+1Q
p6qaUSh3bdzsywow3swkLhmKfDegIZlnWV7oK9ruW7DLdc/wamrqUt5KVkT9lIKLHigZpzWwrVJQ
xKYITaX6kMspUFBaOjudtmZyNkDWU8b76Bqoktn2tSOqWMB449LOVI6YYAvyn1S0JjeYTVBB2/2e
ltvWuXIaF0XPUnwzpeRgMf01IVSpHW+1nKAo+gkl+ySEqk4xmLcWW448wvtYAD0TJ8HIN8seTei0
AIP4gy16vDxsMrsb187VPnaTKBgocTzrnWgp1s66xuiRkmbxX7rMpGAFe3DWCSqCh06maNG3hX3V
7PzMe5ZZetLSIuG26f2TjnoIrlCMp/vstXV3kkX7ObWq3E61JWKvjJwXTZaNWyPxRu0ZYsq0qs+x
vRjAXJMdajfpQAIVhCmj5kWFyIuzLSWR0qc8u7xfaZOsbHlX+zT4dccsJzlZl81tJzc4022Olcmp
TQG3614X9dtSIGkF7nK2aFheyUWdXFpmglzWp6fmslfESGGtJiq6aOIRYk9a9oIfyxCyCv0lmqKg
f7Q6bAdZmKfx7lBJvaw/cgNqLHPLsGmdHBYv+0JrmXrwFBS23QJ4cH9XbJjR4qRm62nrITWrIGdi
srLuUJ0PULu4NZOB5oGxN4asrbd+njQoddEvzio5sObw/5UWkpYLuq1o+qnmYTEBuq2NuVy1IEJ9
j8myYpiKVXOxYVuk2lLnF31bXQG4BJE+cNbxVvKY2hCM33m04y/IPF2sX3tsqgy55SarW0N6hjE7
rbiZNZieGnN8q662YHPRV7YOdrPLDbjJI1rJV1d9cFkb8OZQ9+Rl2zlekN8t8URTB2BiMTr2hFKH
TSL1sOmny4wFoot79hdr0+ILTAPAP/GoY1koOjW4DtQ550CpTkvxuwvYXHkpJUdd+3PNMOJYFURA
NEY2Jt3Pts38BkaLxaZkyvcBSZu3UHObJEXdERPFgjJmAFNz2/eTt4od0RjEWvznz4Fa5rGoe1gz
/+5+6zde8HxzsUgrsaVggw3AOqdLxdRPY5OHFTxP3zLJx9Ok48kdCt8eC6Nh8Uq8ucd+kG6rnN9Z
/zdCL5thb1mzyR76CrolHqesUtCUkw5TRjLRmbipZ0o2THzEVuaRaSXbjmbdva07Bk7Y38lBfsOZ
rKId/G4vHfvOoW8XsB2nRoo36Faa3XGM7h2QdlY69S0r3Tk1UvQsOd4c1jcc9oVaAXPprpEaOCEr
jBmVU+PQuI4mdUpNPXBlKmlcKxP8qSsbY7Y6w5O6eOehNTZNRKht7KaVWX2HCHrbmXmCtp1L++LT
Q2PYPDXW+J99Sua4oMQO2WPYNMLDpjjVGPj4NsqY1ePHKohvxJEp2hX1QyP2/IZkEH/fzOrD5q0d
3zuconYWsEaUsu34QL93jb+60L5a70rax6gNm766yFgRZ1qUfGlrRLZ6aER3T3oQxJt//SmI1lQl
aJpftpAT00tKD6Olf02KJubdG8UXFAVwUs/5P8rKem2IRpPWsJY0bEGJHWMRBcarvxLYV2IkN+ND
Q8e8iyJ/+5prTsdRQh7ddYxbTEmaM+FWxi4bP5vG1Lbf3smAELdEuUVX5k1NTFmqZFJ9XmgWTGvO
q5VK4n2yEt1W18EQGSQPQcOAxMWW0V/Lood/Axz3TH77i8o8LsXzrYJbGWgLb63sB5W/379PzJQF
EJ2PdRR/F6rFHzCIuvRMY4ZWWrxmltHYi8Xg9SCGLFtdjcVSVXCX6FRBEwr4a3PNUzsGMJZHbIo0
zsakhZTXfbqBYN2LWGvR01g9ukLCvVhh7AYWsr7UorC46veW+M+p+7dyT8YuXY67dppwMaInX0aF
QRZ8a+c15bcMjYlPY6b/6uO0se6C19wy7BSsvUJz0Y0RxHAhmNpbSR4a4Dq/w+lJiVZuO7E+Lm0L
+rcx8bzE/R5rJyhGFzXQEzu/qy++in5b4EEEFta9rUViD7e7mk1JNTonElPbNprUVSZIx3Tvr0Jr
vx22YdKkUVmNY+VG3X8r4u/pjP7Giv3rr1VJGozpKzRzfmI641z5XYMttbFCujTmatj0TPw+CbbM
6A6ttqlPq7HnLGph1ULXHsuKw80AxPzEqrKTbKg3P91YlDGrPv4XQ1j4Z4ocKj7wlNq+hrWPuMU8
xYjESoz2B2k8A7+booCkRRR/t72Tlv7tN8lKFGf2cSmaA41AkhPPHI27nrhf9pRaM9w6eWnbmCyO
GAbnA0d/bBOI4SQK2Ru42GNiwuJ/klQ8CK34ie0rWn5qo1TXOAAhP6YsvvhrYyBI4utrzHOUcDEN
sThM1qV8Zb3ygaYsugvzFLvl36uwdpHdjPncIxNLP0ZyNY71vO4kHYrLHsxVJ86X7sVZt+rGz64f
Xyx7897VJeCo8SFTWo5EfmuzKXeQhjGgsbNpLfYWgL1tb41KjDS168dJ9m7xKu2AXCy+k+6E2W3b
2bsL8ri56v5058pf9niUlXGxp8b9VB+wnW7ctOwl3nb9pSZYnkSbDwILyDcpZQ+0IsalPEs34WGJ
f5ZKmpWmy7AcIKrptGaWTDo0Mme1k8yCJy0lB4mvXZ9Cs+qekOPJBrBhGqQ1Ee6dZ+n2tJR/W3WL
VRBEJVZx8T5tsQgV/nHU5veN5MgKSZU9xlj0LIDjok5pEjBlL+NeoA4zJ4Mjo7iTug8aw6Y6xQ74
f6gyUTh8EYTLgeL5eRbdu984neTg3IFpE1glwM9jfq0sB6SsXPZ+PoJt/Rc7ux19F6wKUFGcHePN
9l2HzqP5RXR7KVslhN8RXpeuz6DtJEX0+eXJbER6m4/z3L2H8TLRYbqP5/E8WO2fcv9cYRGN8fkO
knMdtBk48JN8hXcNAzilJg5CnoE5FHUwmLfS7W0vlW/tcTecsJrPWiLMDlTPu4a1/kEwuPTVfhxl
hP+y9Y/YWPHdhUsnWNFsAkuLszBadCOvQqEZa+kmTfr0IYO2gWAOhkMxNhBbEYtA5xMpNNE/HKqE
FgIVr0plP0Jd1AuGIYTJ/dQ/rdXXvw3PU/fzfjjVPCiaeDrGuWumyFQ8CYQuSEG7PuETov4RQfJO
2FR5mAwuC43UfKTXmuEAwo1OMuRd6yGjSEyxJzS9g3u351D29D4kJMD1N7cb3DXmqFkJF1QQLf3N
K/PxvGeE97kqPTKxe/A62J1AfPaN80A9OohQyHolosqXc7VAZ1RBLaeYCmywpx0Hp/ZxdJd4XGvc
Ta4pnOvhh+MLETGhPflC3erzvOzvHx69MQQw/ablPKCvyDuER2hfxiCiUXTmIfM7DXNkRyKpiR/E
16rh0zHWjgTOoH8GSuAQUZZGcb0J3qiZkfwU8ULZHPi7LYQQqvIs9pDRVdA6/ygTSIVUaps8j0Qc
zuVxSHYsAveKAbtBb4VxOQrUTsvf06JhKowyExUbkKwdVsxh0opgGQizeYPGSy8PHmQ6XM36Ib4q
xgtLxveWjMctmpaIcLdUIprsRVVzihZnpvLxK0w54GzJ8567YtcxvL/73dV+VPSgbGwyi+6yZz5+
Py/GWorN72iZXgeL7iaeNJJezzg7LyVhga4sc5leWfHPvztlsGteGp9RHcT6pLfsHN2YeItNjPD3
tul/LHtREXXC2aYj10Hsrpu+IBs+OB6zext5JXZh7Ui8bTtqXYyNFOkflrwBnq6lxxEV06soN+51
+v3u1cWIg0kqLqk5H9Ho2LlZYVVog1h4IgbTU03+qX+bvgFE9G4Hz/3baY6KEm+W5kZJZ3eKeZC4
mhvQ3VbkW5SzUl7UBZTdXfQP/LPH36Nj+q71xTfO40H+bdbbj46DIj1x0UfYUvxa9NejJS7x4uN6
sGpD51eK9ULF7lzJdp/2r4XOsHP5kKC0gu99XpURrJaqHUvTGo9pbV/Plw9fCQlNwscHAZGo7lvp
xp1U6cvXbSvRTlTLUp7YoheNsxjlh1ln1uPthuvqSSUBTXYtLRqFGmNrVShKNW1009W3N7FOXICW
R+kTVk9Skn0NOSmuItuU5M0HSVAWjth9bQ1QWEWoL0sDO7o0zbMHqMPHZSNbO1S62BS462ed4iMi
n+fC03oQncRHd67gzJfZ5/QWX+ccs8TIMIvVM5U0nFsBru+nmq7OyAoEKRlITvVG6mXZhAxonkAA
wQkZFEtVxqr6XWtanbOyqrzSz+qDMki27FWSowjWbzZOdWq8xOKR9/qG/7Q3r+2r+QeBo61hQ7Js
PuwqIF05XetKX1JFNLov43HHOxrm24ddvYYdoSEPdqWxQRSPw7pSXT8sH+a1fOV+Aj13fIiMKbMa
lyBYnYFY/asyopNpQjSVAQMyL8ujp5ASnWZDxAkpb9YsdmYPfEiTWq6bliIoaFVBuYxjQQKO6qmM
osYkJKQlOVZvzWR1+DhryJvazD+t29e3eTv7VHgsPFbyT8hEn/JPQUN5q0lyIv1KprHym+4gi6il
m0P1oyMRad6Ou7O1CvNDK9XKtaQkfrg8nBs/9UTt3M42p51543XdQPrh602T7aY3bV06aI+f5o/T
p9nj5mFWztRXXGfyMdRe1tVcfdd0f2vaSrVXIDi1DK7KSwfdZWfa2nYPHRF23WR719t2j/1D5yXI
LH9au+ZO9p7728Mda3gZSVk72R6l2rgEutPWprfrrHqbzt1g2R0lmtf2prfoTd7P7Tl4/9u6GyVe
27vOsutdf7ToLbsTxuHBUMBsDwepL+bd39/+tMdVtu7Pu6fBvDsbL/vr/g24sbvuL3ozaY/nXURt
b/Ouqzb36/6sW3jbNoqFku92CKu6fH9ztaw6u9Gyv8OtMRN59FV8upVixH9Gm8H5bdJPfAyfXxeD
q6itxaC9GMTP9S3xsRiw8w6kx/zHR/hvMdidy+/Ht7OLcs/7t5/Ba+5ZzprqdJB8TLxIPHV/95Ty
KpusTQfpyGj/3J0OUo/5hy8cxpysiOYfTxx0kmJPZAeR2R0aMf9wV+uukO5mH4b13PMMJvr2hF35
Kf/AG9hEwpJ57h6DySP7cH08NNMPu4rReso+JJ+x06QfutfH9MO5e9fJNL4Dq+zHHMukwxLeuvQg
w+pF7tKNv6lGrpwvdZMN9OpeovqtywxQyoMQJ8dQT37uOoFP9rDJh4MmweV+K/FpvsJYP4prZ+7w
W7n14LN8H1cV2vE+Xv+85iuu8dixkb7mNCXIdOObIjNOafEat8aXmIe7LgX8cHWUka/s6q7r5+S4
QVhdWbyGhzNfSfeKle+7nhRFPirGWzcIFeaUcm2xFB+cAHTK6V53A+esUKhqRjLtCHT1H8I6/vLu
qyk+L1bizr8r4voo0t/AYNeitTCI2hNXqSZA1zOP9X+XSJZux4rb5zURwTXDWI+iMzwjvc3rzuUH
PYmdwK22AHY+aO0VxPrkRee7vhm7roXZuT+v5SBI3mPjSIBiByxb2RVsZ6qPbqBU/q074V3qXcNc
t3md1cAKXmEPfBKtWSTv48XkJRoVTZPKLJINcbPHJ1GYi88SCmmIxVGPn0Bix18FaWNcvUQwHVUH
ikGF/CcgDfPa4bVgBx024hIFVXAbvgIAdnav+J+xrvVwE0njXY9vdq+2sE9Zjl6iOMP+biV+4hKM
VgQ+Av29Oi8uLuKUdgC8LB1MMnIHaPxSj8Ot8K5OTduhnNY0iaxO8Xn54rO4Qsh9TJExiNfR2GUN
DPvv9v9fDHud6P0VF0VOvb+oJeoKxPt/Rbopvhg2li/qeImSZOioFd4NxasJAlL/bbDPZRNxe9wY
3w7fzZZ7/yvy9JmIDgSe/hKYz2k1qosW8g+oVJvdffjE7x6tipujVaf6Wju972IAA6iXjrPkNh2c
v8T3GgZD7vuzwqMEJ8Hv/4Lk/Awb0VrH7jsPd3wQl8THwTker4wzFIcXuC2U4eMPicXeA5Aen0YF
7hYCGUP7GUXz+mhTfPlXzrA8NGNR1t+nwV0e2cmC5TtQ/svv6CqEv7+B6+cKj5snlQsSvb/WGZJX
Tvi44veL33ZGLTjQ1Ude4O6+1bderWs8x8Mu2H8VS3jzRkKIatZG8LcBpWH38gpbiw9cO2fNaO0M
l3pUGa+j/Fnzpnu3eqRWn7ji72fyEc2JK6RO+C3MFb8NjJLi56c6a86acQ/Wd9jVJiBAtNKQww9F
NIJ64K4Nxi+Fu5mYNe8+oViqP/ILGZdL67f9vLw+BFEH8Y/C5hK6zf1/hwpdSIVXSHYmTSks5Wmb
NVFRRnnEFt/4liChUk35IcFpSlVRP4bh7lOr1Og2tCG/v77FHvSoNjGrv/EZ84+o7YajPoqOFs7I
XOrW7bnXf12dqBEVvVoELbouBnDSBHbAYO+Sv7/xKmYo6O73NYlj/H/nk+23zz7vXu80Vlfjw7gw
fuNGqo8WbGv/fRphCsYscrXGy/j4v+a7H/759wMxB+6ZVeYfUQrJVSxNSVytSIeImzA3lTnUMDfM
w+3eG2q0/v7VKGQSYfxvlSAYelyBhYhiJd+DwvCRcIcoTaQJUAnksQi/bPkK1CCjhqQv89ZEynBN
1JwfOXUioD79CfExv8QlSFNgNYyOohR4/J69AJeupKAFcNiXxLAAi8CBeD0tVrGpbPFznary8V6v
zaSctIV2FCmS4tw4zls/zF+ZxnRTv8vI5IG8r5uaNq+TBkB/9tCaF2WqaC9ytRQi8VvztqsVJg2J
ssV/FuYtvH63TX21qf8UmhcRgMfWbNve5R9y89opV1s+IQ5a35rbdOv8cDhXt7cmwH/+1Jlv21e0
pKADtbMuVeEthAqIHuT4PBYrqx3vWn+46P6cOxOxyNn7avYTwacAjounUzbkzL10Ft5iyckXq3mS
cAIfVj15a84X0j2X5qfyKVkWQlrcgt7wNrd3SWDmUj4BjMo4UJuANskvDiOVLIscWR1K2dY295w1
AWmI1sC6Q6HepEGAQIH6EOBzKoMj3IGdJIJ3zOdDHt5zFWsZWhGBKHNF5gSCPsuvfJJvEeLu9x9Y
BtBEEufypZQWfrSD6Kks0qivqzrq3iVGvJ+qaPfJri2U4Q6GZlETsuJK8ZvrRVxzS4AxiKtHdJWi
zoAL5WAK8FJUjNd+W83Kan5+PF26i0kZU9pPvpaFfZAidli9PEMnwJrrDwA9z/3ujlc2YB1AFps0
WoIAaOiS4IrA6sMvCFgSTLqVvKMsZGIYthCQ3Qif+MGDKzb1p7pLV/xzSzoZN2oO8AfsCE8hXyOw
BdDEI0NZ6hc4AcKvPjCVQGps2/N8Cc2WgYHvgbzJrEu755UYj8s9TDI4DZoxUDdhALY8UVFxZqwR
W82+d46VYjnVz+FHu/R+/hWfJt3iU/oB51ZREPDXAoUw2On7WbKN/G8qSdFY0kuCeQJ4yBEo0Enc
FNQmkQ1VnJycAHfZWmFzf0UiA+wGePFTyqXLG8AXBGTP2W1191MnMW+/Ngg7WLckJ8VWI4RHLCrH
3+ck34CCu0G8Z6o/UKAwWwzS6dL6C1/lGs74fL9m5TiWZsIzvq5QazC4sMnvx/P9FYf9LkiZMSgv
19XhGLn28aeSSJbmP/GZIO9t+n5zrasPGi85XvzLf8hZc/d0/gpNQDq4brG5b12+cBGs7Cad+eD0
Nm1kOuvXQk9en+6+lawdMLBfK/jL24USv/p9mgKzbdwGxea5L5NA5PT9WncYKtgzqfi5p3QDwUv1
RkM6N64tuehkNEO01SAbypt2qg7W9XNzw1UzqXMG10+sg4kyu1szUhoUa+cyk11zDfKYfjpXs09G
Lfl8/FrjsGgkXqajn86xzTArj8T9RYwetLL4eYFPHbxCyQ6+lHUeYZsVJ77nXk72HVpE8duL0oU5
FfbF4GE8vT17ke7iUJBxvZ/pQCX3i90bzPG1tP93lJcHq5dA8e76dfGwqkWWZVQzgic1rnSAXAmG
gawYBOwUED3jzFpam/vjZ7Y77BS7k8fz5/J5JxUXhDEKRQcLmecz3T1Bnb5oKNKPE3TV6/VSufJ6
C50lg44jJfz78jPFvKmVnXGYWu/xOa1l+sqfSy6T6/Wl2BdXUrirFJGz30l2cX+T3kf2aThlCcJw
VEOYohQEmBLnl7V2ZUbGGn6fyd9jLb6kWsUMBrFyQmZ3e/zD/DUnyPN1V/PfiUHJUH7OcBU4IWz4
n7Tt5uEhQ5mffeU+l0hFG8dHqZrKS+r4/O32cUBa+JETmUZqzmhXKTGtn3EMfQ9b+cGusw/IFaPz
/QyxDyAdVjwsKOSiz1xrOZ6Niyz5kKxAZjtxbeiwiy8QmiJop54TxHqvt44Q2i+ZBSmHP5+JzvrF
OT1/mbykusnu4jUz3ibukx4KYwfaDK0b++z9/OOoMT/BmifECPp0Ggl4Iiw3Yk5PgNPQL69L0aKe
7d3nrVDdyVwI5HZX8qTTO3psSKjFf5yIJZSJ2Z/GHCRkKU1CZcZmK5b9iLC4NBVi+8uUmkWQmkco
KfoeJ1MpWUUTuhtdRdyNJt196n7SvfxbbBmFLZnS9k0Q7fv8heDdHVbzT0tA3k0nVyUbQea+57v5
YKxaPy6m9V9CC2wdpmS+KQNyIzF8zX+fH6/9/L/CV/It8XLpZd7uRgfgG85BUQwWPL2Zv7R3R+gD
K37Mfq8+Dt9eriflo0MIO/i6lGU1BJYP/M791HrrpxkZkDnJj5ICynjfj706gqlyTnoP38Am3sdU
PxWQAxuNY0ZCedaASv5h3UiWU+Xiv2N73d62/0fSeTYrim1h+BdRZSJ9JSfFnL5Y6lEQA0EE8dfP
s3vq9vTcmj59Auyw1rveoDnv5Xf9u37p/iGXrEnvIctv4L+Ahzii3QOJzB/zMcv/bruP/wGP0Yhw
VKfNhXyRZTHvIv57TDxCL+QAAV+U/4YzJVIntSgm3V7MayyZGU2AUXj41+/1trwtlRiT4HN9fE0E
fpGt8+jBgYtxN0yWzrmldk/kQjh8x7y0lNHSDVmK1QGJ52wMA0pziv2PhjjJ+DFkQ+zCtSeZHcZC
ZVB82Yhmj5V35jey4hgBoaZmb29VPphwvPXz74PdBVkD/P9RKp6teuktR5tirm2h/OKUBfdX/9kq
iPy6W34nrV+spKX0l61ui++q55IqutRcGJcz3gTw0yDKp991s2ZNsKD9bwDm00YfX9vczzCOpkP3
sKBgMol/PyWLw6QA8srmpM0EEJ6J3Jxx1MPZvTRfo1ndnUKEybek0Gcr/BOzy2fzuLBjK83WJv3d
faOKA35TT4or4yUn3Xeb3+q1frNgJ4ThMbXiCJn0p1L4hWIgVLtYsSCuWx0mHyX4jPyWTbV68oSI
QiOARDP6JHbu61VSm1jOkAbafCzlTYYqVuowko0PVyv8r7E20f0EGjFtJOapkAwa+EfW4AD1y+rl
MD1IsLOfRZBmZAbwYfjLwuEz+tC7Fx9UeouXXY17YeG+XIGfL5VZTnTQ4oBd8fl+TSNhx2QcVlLY
bpoLdrwcxrBa4MGhbmI2tu5hCbC8W9L0NcaHMlncSBdVPCYeLqTw4qiBZWp4n02paJDeU9ot0F0C
qZxll4FQyLvnbX8v4pTDhW5gsj2P9fy+fcyq1TtUQVJ2HWaeGV7nts4prpi5Bp/ZVnC4NTNsB5Ge
C/4z5womkU7yEsf3cHqAe4fahKdy6riq0DRo1EXC35/QNKMkqIrFR0hquWNZ8UtxuuXAeUdQtFxp
1jmsgXlldN7/X+MyCjvkKBsiIX6rEncRKAor8FNbQTvxxyNgoz+RfsGjgsePQayGCQeNIA47i3bL
4SkdvxhJbIbjXpxTisAycu94aFr9CT7ng6k+T4J2rM4lOwNl+ji9P+VmjyjzcImjnR7hRjkW2Vej
XREWNpfoeijZclDMla2KyU9Ey8IeIdCQfFnNe4tj5rMsnc/ii+dbOLCkq3S9cYfCVdbE+nlzOGAI
JlIAif+bNLJ1sIsxayunflUmbNcRJ/mmt8H8O+wtc3hWoIbRLjMCCHoTPfgyG4TmKpwSOdWO7+gQ
c5ZImV/8TDWoWRgggjp0c1jEiDnxtuOdfOM7vjejKbpV49gySOYhhe+4cR/s2vC5Y0+iwsBbyiDx
YoQ04mWXcY3zJW+L1xo0JOltHjYemfa3Y0tDWeX5UOLljoxbMsFU/t2/LROQZQp37slxbUqurIr7
5vvzlUUCGEkwufuONXwghu6TebNNjtn4zVASMcQa+t78jPOLL68pkQI2Xn05nJ5nnm82Lxsj475a
oj+p5685GmzrFnen6qKcBiE382PPA63GA6z5sO/l+TV8Vl+7OcX+GVMVOMhaXZxZed44nI/cz+kp
hY/xYNNuckyflLlMaOhVCe8xp8JcHxoDnAtwKU68L1G9Y4yxWX5aL8LgEC5BIWAyZBKq3QQ8rujt
/zAbgX7nZTOOkde+WXX0skbhBrvUUsngc1QslJ+rGxHo2ZpR8xj7L2h7BcZdDqYvcXM6YCTWQqE1
DvzzJNRIMlQ7qu2U5u/UJ24EByOBx5GKE+T79wpwi2hx4MAi/jHh+SAK4z8L6CB1pi0Zhz6e+2Ak
ty8yE7NtzcEUsj5hxe2GY4S9iFFqb6r44GV8yPMC4Ajw9R7Dpka6D8Xj6+Pfchmt0Dk49Eo0TXlQ
SOancF6xdiznrUuCxr4G6SFH1m1X+inb0ilBmIVz6GdLEqVujNbnkCbSv8Yq7RfKHrRjcTPEOVNF
4MUKasBtHlD/Yb8P1gx8IZWlUNXhXi+huytQALH8h1N7g6f/VGj7bX5ngvuZtHORMac7sAomL+cz
fi2G8OAo1mBHCnfP0Q5MuMAAjPLNJGaMnG1akben6YYEJEHqCKZfb6cPS4+G4LfuoveSfXsjlDka
sTaD7MhF3dwDLbH5m6xGigse2MiOhm7mPaCYc9tn89Sr5/WkdLjw8Dh57/puOtHI+V6Kv9R3kQhJ
44NuKJ3DVz6cJwXG5cyT3fTttIcxLsry7I3fGt8V05B+YapjdsYTB4icKUKHHGnZw+5CtFI30Yw9
GSoysWo4NfmxIrIaXFwmn9hCYJ+CvOi7fiMEtj+LIf4NbKT+RSMOwbxvIYtwvGGPtdDC1h84MnM7
LQLfrVkVHQsBr390YDj8WqINJR7xOWbJWK0zDCiq+Abray+mtcO8coCCR3iHIpm/aJehR1Qm4Bgr
id9TxS0WyD9wB7MK/3MtoCH9/OcMxyv4LebQLeHPXH/QATg7DGl/X6p44Bu36a/jK3zOg8VzO5xl
k4zp1dAsxsyT0aDieT0u9tz5JdYxH2YjI1+kOpZIRaqFMnTKmYzHF98cJ+v4B3lT3T6P8tvGJTNt
jO6K3aNujJncQ3DBPoI3UZjymZ+Y/mUtbxMIFaiE0d0OjCHqTIzjO9FEafuEyTI0lT57NncZx+fX
jCTsdEoikJEsMcNZ9P6YcJ44CkdTEhAy1WAslfny0/1gVkj4Ohy087uyRg/ziSXQ2+ZH8/Jlc1Xi
ckmZSTqI2okEg4rwnWRekrGm+qobXXhaLsde8lfDOog4GnwuVxStYzIoKvPjP5eD7S9Iojr4iYMI
UHPooZZo7cqicZToTiFz4TLT7qpTJbsCUrgIu0TMSwaYZW1u+8O08pB7Ozz74yiqguHXLOHx4C0C
zxZkoXC+I9yq6VSdGsCCvB30Q5v2T4GoveK20jXuCO7ml00QXrno/AzqkM8LQ7KU4Wxv8nffDBly
QDeMeWnQrOrSC7n3OpqDHsPP55mUv/3nVJgFbWq7eVN60QTRAyrmkLQKFhi96o5KRPR/HB7YVQXy
YmiEb6/DI7BccA1SEfI/zcv/hmtq1GM1rtyVNLv55fYVVow0Jocpq8NF64LRPe0gi/jD7Ymke92f
kRQwf16Yf49pnMjobGE0BbCdzDyWc9afzvm/Kk8UmtP86Yuq7TRQ4XqhmDQ7lFx43qg4DuL24Tww
+TzlmwOrmfE8xfQfbS0m3wgy8eLG2o9SVKV3HXoNKRiodl8m9RGOiBWiOe6s3HqfKFU/OIZDKv33
Aw/mH+E76OjLBqu00hrg6MJOdEZjTA45T5ddUFigZpiVnXQ/P5G+8FLtpHQ/YP4hV748fZ4sCW8t
BBSFnW8q3AzBvnJHOniYMb9AghwLjlrUBXzq5ftJ+BmqYQ2w/4rFJ1lwYFkT2v0Z0t7w41XOa/vs
hKFr2RlyYvVjPXqoUVMLPKMQPZqpR/xgvTm4gGjs0QXDs1Khopnf3SwXlog7MIL+ogsyX5t1Vzya
Uc0Q65ONeSnEPGJL4VNM4v3Iu47hqDWkc+ebbMXzvS9o1ou94oFyTik4UrGvtLOyfRl0rZrQZaf7
ghHOghqLobtNWbikzbLvyx24bH7JmcsxIJ7pHH/PMT02TTSIWG/6c3HAeoR07DvskO/YCRGzbPzc
x5WBK3MH0GUMqemMSLnENUq69PwhIiBQEXAcpGNwCDrn2GcyDISmgY0y7FMxr1K2CD3p3znpH+Eb
2ePyFjX/N4EQiAqTXm9SLhOAOL8KFOr89pThaRvi8wh+ArDsjDyq9P6alvZwRtyZ/NFar8EpksKX
MBE/OAXeeatkAeIiRe0/TGb477jYf8c9AzqWUU+GrOh1b/ncHbYdtCZYTusG4xDjAzTZN16iank6
+qUZ32JKdEKMKWbZmh7eyM1ECxOSVGgSKLFEYbOQsTKn2KGGFNmdh1hclAaaT+1P+WMWSZPMWqcm
3rxX1SLbKheNTU33jwIUIeDlOQyfe2SU2vSBf0/U8wHMgpHz8HLqrijZvWX79pdPsQxZ6Ll5ffBY
eE5ATyO/21BWPVbyHwWS87JfmIrdloMzJ2u1zuYAez59uIHQdvoGmZ3mpz4HvHs/VnDrCIVCMHZK
gzK+b1/uAY4QcI0D9BII9t4UWorbmxxoyfDcIT90tE2mpejp/RlhE7P7RIfX07kqn8WbgAfHX3IZ
eH+AxcgJ9fD1BzeN4glO77Q04bN6RLbamtPMfkcCS/zErUPqxr7XxG+GPk8XLnSkbPuBPPvNYK4g
zJ0C2XzAbiiqmCMxJoGM6MKHREbkkU4LO2jk64idDLxHfXqnvg1mJCAh4pwvGOmbXBiPeetj4MKx
LFtPp5gNPDBbuAYjAMDEBFfRvNvNGjjJFH9YS5smexIiCt2hoGw2pSt7fUhM6GRsNNIKmDM37fQb
csXf99zh3PCHnT5h2C+uM2LLmPCQt7ZA5wm+Xi3AtLXjjSnO/KBa6HN6FG0IHXm+8DfRX62rJYIf
jxFOyTrjuDeW8Xuv4w22Z8UIqJo6k9Ye/5ldu9OguQ1cHKPxQcWLWttzGk7eXmItKF+dAn0HdjyX
6lRsur9B/Fg31+JIdh1HwXtg8SzKCMCE4L+WMgBHtIAbFSNgjBtwVoeASbYnFeofLQeed5XRS+na
Dfmqsn6uEGJuFr9+R4H13LGlIOkLLgOU2dSuMJ2/dpQSqTU4D4O3r5Yi7q752ekwkMis/QOWama9
t/lavT3dg2MWqsuPajS7v7DZJVeMYj2MPp08bmaSO9oq52oNVlddtfhrM7p1lBNRSNfRB4cdt2S7
UiJwMc3QuIuyXZ9gGpF6slAZ47JKudUh2VVPQ0s1Bq64XXCEw7YMVgB0SbTbXxuIrjM/fNIVsBCQ
xo2LL3f6ndvkZrPitByAWClzAia4goaM++IsyLGRAP4lwWcI3IZWhBOGq2SCF319VmOeFS9XeIPX
GMtV/scent8ADcHhQg4jlxD3gGa/N+gmaXvAnPAMmagReqwFrMYPfsu+5MlLAGDnEXReuSncGt8Z
ms8BeUSjiTI/TJ6xjtVEaf8B37qtl7LlHxPsksxiQ4dU2K1zHJoksVs34HMrDd7g2IXJxQU9p0WS
uB7uW9gAiwKPCi42fAZACXa6vem7nMg93Px5i8vXfBTdiSeC+X7sseuWtM6lNQI/QKifTvKoHyjn
N8nBi49HvBhKzZ0OxHYw5Tz6YPWdmwpTlZB2H7XO8Q6z1VpAzYprLqe9ZlKtFC4ZH2AcP7Mg2vhj
VpKQ6wPA6uM6YCKC2Z0N6HdYUNmzLiXNBGnzcyebYXQMtlXH/W8wIuADUfs/mEWeNnTfJCnhW7a7
EsjeBd+YC9S47QiHw9iD+5hfX8LpBL51W1A9qnhEwE4bxMKz706qIfCOkZ1qxjhMYzszu34D6vL3
VhVIthKzG94ICol9iIeuasKCwJRwASPkpFil1TvrEKmgjwHhEELvHybS8rvrT4e7xKnMZtYueTPc
3pyI1zc3OlJa77Zg5nBbjE4qBR7zxX8H0iHsvE8o+9+phD2JMCW5Ocrmu88XXPdef/y4PFb3eBBy
Dba+DeQGJXyRA+cLEhwQIfdfGWuUBDLoNW9PFAaYWKSLfpjPlAtTVniKcKDkWXNlmzdrYNOhzaux
DytwcxPG7lzg3APji1NYcSp4XKvMCVn0TFm4hSl9OB0CeVtFP4s3bADK08WjKiS9lRTHI3IEaqLr
53pfK/abjVSvDpvkzE2yokoE2fusiWguOPrwO8P4O2PEKUbuuhh7wDtr8ZJ8jvMVfCculDyB/42P
JSc2r2VD4Ooc5gZTVPigYG0tjJzbuJt+OTyV49DyY2I0abqhXYIgQF2xhbTj5omZPWaCpM2yVFtj
px8pS5yhMDIUV0ZMm/awkUeTDUX01ZeVI1vNhmtItb+zHlfjHBoSfE5haUlYFNc5U3fVK3YvC9N6
NVBPeoiGUmGgPhHyJvXUUulfmCLjczdaoQHGgy/OGXSnRs09wZibgXxKEc83G++HjjDkps0KEAh5
0Oh0BM5D8SNDU0ofMwwh6TEzwIEmLnZPOKTGa12vUenCilveYS07A4dENlcpA1qK378BkAQwLS8/
YWJldukM7Z+NiQapsyBijNRgkMDHYtCxHTnfxmK7hsREOrmTBm3jMC8yACXjmp7pb2hjNGtrqOWZ
xERFx14SjiA6bJPXov03m9UwtmCZcB2DjizhGI3dgTHgZ/0aJZ42d7NQTEZ9bR8U3tZAsrgkDpC7
oXrB1dOM14N8B5vJUkJzLjNvF/MRyJ8IT6PGfkZgfH9DhJhmQlQtjks7eh0YpZeHhu7XqsYk2XCg
G+WJoyi9vFZBI1BEcRA1jqiS6eIrum2bCRfTMbCw3/8dVSjRHvpPZ7gaeL2e4WVBFdD+mTeH+pny
akCpiy3ETN69zHoG4ktXlu4Z4YB8A8JvaGeo5d2BQ/cqcGZ4pe9l3x5w6oGX8yz11mgu3c0RUBju
9YbmKKGAEomKY4QFoGjuMOfZHHbwNYayS8/eu0MNSWFp4U+nZW4TEloHTkfner+w8rLFuT5BnSK6
sNTsHxNMSps7ToPW8yLPX+FAjFVotJnI1UhOxKGlbMEZDrilbEFghvTCQA8lZh4i8XfMGG7o4eWA
l+pKm6axygbkeuUtaxxrUJfgG1MHcgESWnOLksp7EpRJDa8bF/wmPEoZyKuDoTlkqEwIxpG5Unbs
jWxuGaDY28+pJr2o9Kv11w50S6VaxYLBzoLWU30e4rW2sI7y2tPBHky4KvlbVmL15gqH22tMyxa+
UIxBwJ7pIWJLrH6YuMITMHKvNyeN1OJYem5AM1Hi9hzN5G0Cc6UGNwO45Se8jiJkuDgk46xw4pZ6
uRWRWzzaifB9Yj53mKg7/jVSjWHLe3/Z9YzCkOqAKRuM5qCapTKqXhIjzc9CulvJtt7T6FPw03F8
4n+dfs/ymPURisgMuRi3G3pDhnO48fs06mRiEWRVkWu/zC5pUO1BYP9luqeBvJP93x9NMkdZnO3F
3yDIYMMdRzvCTalGMwyMsOw9RHVY4NMyyQl4EvzGwuuw+cEcaNI5PXx4wVMv5x1nUsa1B/rWWn1z
wDz+F+imOqfUrkpwEehD/jlbwGA0+gFqduf21/nAwUG3GJqTCKszlAeKi3/pQsYUCtLFj8olIXeO
Ea6uMybo+YcltkRcC4K51ni9HVVVF7Ow7ojlnceR6pYPThzUX5XfHIfX0n/MEShB1Lfqnv/Lwwds
bM0hb2EmTQ/zT9hy29NKFeyKU8t5jKfMmSlcY7B8JqrLOHJZGQw4GFxKiRkMzd9VLJEy1JeJdedg
Y1tRwZYOMb12FfyOt7+PBQtZ0PIPsQpcb1S4EUD+hLtwMGT8vWbahpOAzV2tBoDe0ZxqvqOmukin
w1rYXCHJSrCntEmwQ5f+T5I0cmunN+nHr6jvyBGHfT4HfAXQI5Gcnufnv+HIwKBAv4uW6T1Bhkb4
AH3GPEUDM1gr6yd8MTZsPsbMOOJuaU4QW1yiYZbyupgURyR29jl1mGi+/dJpXNnkyBs4YGf0jACM
TzceBGiDcUBLl4eZvAUNHhyfmFmrm9w8M81p1l8T2iYkswX7urgvvyEpBcle9KCMXS6CtreAyGnu
FEdxZDqEPhkajHQ3uAbC1mAEfGbfWO+Y2aj7u6oHGxnAonVYwtQS05Uk8ElqslqyHwaoM4q7u4cN
mqlEEH2G+CxIHn6RE7oeHkfifdZ4eGAsfKAL5P0Gv3NNsBp9EGuztYR2VexpBfKNmX3DBAUQ/V15
PMyIvULLgRBPQWspPuLnvzDGwZ4Edoq6+NijAG9R/NWS4ysqj0X0Pdfn8jpcMM9Yo8hCx4OK8eZt
MSsgDXNwvHvYlHlNn6fRN6LpRS/sAYQKBBI/Sj42f2amMafo+3Ii1wtGbgtZHsb5VDf7rjqGgw04
ssDFB6KSUFWMX2EHdaGjc8QPdFWffl7N03WQqU4/T9rPm6n4iTixy7F+4tqGyilsFXg5pYk99rLd
HYZwFng12l8NCb2yVeGj2hmc1eDXtynXiAWUs5JnNhQhdLRbmjGIWm5mrPj0PiCE6EzskVeZR5yo
Ma8eM7VwQepCeAEnY9eLUuYnfu9cQ/0B541pq3pbyFIWlKwGga/ipkzTyYG+lmv6S0TI8TMgMVGo
XpBm3eeKWzn46rV2iIyPZAKzsoZT4iNNDBbNkvCMboIZR9wGf6DzLqFTzvNI2ki5xsU2ahoMjMlB
2JNtbkjGHLon3hTY7UC775jG5cAAXzNjj7PX3b6FILDC8utOdoIi1Ok0qpKhWzfnhrHf236vtdlj
vBgiDojwdPWfPu4sBhizjbKQ6g5/CExg6O4QtVHQYXR1+5cHmsuWjt3s6SBb2HoIrx7KVU8POetg
ccYMaeqBna90ZKlhd8HcKbHP72iKPS0YcG5iiEVLjhOUYgqgUV4ka2pgIKLMnoF2LhOvO+ofVNx3
Lyd+h4SAiHaOhDrj8ox0Otpy+kO4aNbjCiQV2p/oynsOd2y5Lbd3Bk2f8W2vT56NXYe/E29uxtR2
tID0xawWBj37jMnVP+WAmJgBkie8BZf+jXeuG1Qeducw4KPPN+CmdFvGLsApW6+0+uAqKCRsafKI
Yfz/qRMl0sXp9nSxnH6OYUrHnAnvcesOKedlwsvW/PERX4qjyE+Rz3Ks7HEZqeybiJUm95SemgM6
ZSggYN0naSTLA6p178FyGlpfHwk7ljDkziXw4TWrtx79cwfJBKNLWM7w8MUljucNlhoI5c816ETP
e+nM6ecpc0B+DSx122JH8kbs4CHWVFCj8eHIkxEmL3uoBBHM4ZkRcS5CbMRvg6Xz9cmnYEDNDIZX
/1rwZzfozxKEu68ZiJhd2D4Rje8wWLTBjaTslAnwe4HoNIBNQr3EZIKH+aYmZgzaJ3LBekS5TZAg
rVZzLKOXZu60GDcXAN8YpthRwIj0yfJ1YPUvEudbiMOMyYO1Og8kfAGN1KWneUaIcBqrPxvF36Dn
d7uer+5RgFqvxX3GuaxNCeIw0jmzMCbKQuZhskMYNwG6oaCSbV5s6fOl4Nbx9tuPKY/7xgm/iwaA
TWjhmxjubDlWMd8/CMvAJwka2BhMqgik3BvSkDija+1n5wddDwZ4cRNQU8e3qRq0Dj5/KRNnNCa7
78b5LSRn1h1VNizjxexPCd5IIv3BfjCD8SZFzIM//4riF+sgjUZ4j4jkeGkDdReDnSTEjuFrcvt8
efIy2YuGerrvzwdeQs+/jeGWI8fMRibGAOQTIk/2qh33GLpTid+hMeHg/LaqKWNOBY1ngU0c+Jg5
B+dg6Ah0aU1BqhvRKIL7vWzKhVH0A1zmgGQ33wMWhGJioA/Nypmy/MWEnuuTcYAY7qZxHcJw3Rxi
iXgqZLHLZMnU8QyYRA0r4SYMBs2CoKjCcX9Obwo89o+Z8ZmCjmHg6O5HQQ/fANIzaL6OrX2bvHzu
NSeN3uBYutcnIpbYgHHJmI1KQHNHlZHRDQHgE1vfXfVYNMjm9m33zJjuUyhuiXC3YLjabZDbWyL2
MPIazfu+GuH8ZL18KX6iavz6vbHIWXF/rE4cS+0kppZ9XBQGyNNbDE9nduN4vjEmmt5O7MqSEUUv
IOLi/Nr25sweRvMnJSr1i0WY3QQBMoc+4cCIuu0W3wJFeLlzGiHlBSfk21F9yuIPm57Jg4aQU3So
Bzdd3o8PnEKg8XQGA0neVEtoq5dOeamjNUtvRv6C8aGgJsRecrLoQ3n4tOt/QU8kUeXXisENgU8k
Ul0ZDiyea1KtddxZ8ZHBSzPE8CEaQU4OuEKEi8T377MvnE4seA6HGlwDXsc7eGpAgtb3rK0amJ9D
OyfXDv4E0lfFxX+V+TnGtyTbdWCAH83sfn7ZEXBlDlCR4UYf9+M0YnpTcNEsv85hNty+QVwa7hRu
PHnbC/LrDS99vss1aB5WROvbusLIIF1yVO1YodmOQgfauyOh6rUkC9aLDZG1N1NjDItNYtnQ0IA0
cfZUdPyWgm5WNpTKGZ6JyiQ1qw9OITtaHycDOyfsBCUVVcuLSQ6VXU0vy7CB++cGa4LUUvN5leBf
+931A65K5hWuVoyUvFGAFwHojHcQ1FzueALmPcXuL7g0MSVEv4KS4m6z1pQM1Rn0kwUqzyNLm94c
2E1QdxipZPMGqA1QqBW8oWdUvuLmOjoPWMbZ6ZlmxpzP1PdSkSaVX76IliBr89MSHjWwfyfGPHIR
0KvqkwFDyqk6L/sOKZp5ZtFCtFiEprzyYvykfXgauKxZPSv5+6e+BJRwB/GOaHZ0xdv7sZxA+4q/
hz/4krTKOdBXvbph51/a9PzBl6J5yB4dnJOp5H5dxqujjQA99r2wdgeCDQhTpj24fRzdGE98XDl6
I5rR0OIOmag9FOcxiQBoVrJ3n31DbZeMoWgPBL3AHexSJo5T6fibvSuvH/ywdRPMQmigecz4jObp
CLMJpjTvLhqu3jH0nEazYYQ9ZllAgTaR1+9pSeFLurg3ao36VP/Lsy68g6PPSTWlHaOBkid10KCf
fae2HqThAUMw8mH4gX2Jmf/DuOBpiXc+W7K/gU+gT14n9IhLxmzqCjlk1J7T621M2SKit/KZHKbb
J45PrZ3576CKCppvzBtAkTaEbLUXLPsw5D1mfwM7EQEd1QIM7RveV1BsU7pdF90cr8y6R+pKW6T0
I1iiBrxeHz7YhxeJoBEkVNq3FsR2q4MN0YdBR9UZMCSkKX150liMA4uNXpn1hgEODAfCoq8lHnL0
iOoEjRfgVKiBiXgXHyIu5uNNgAzMpX7fjtwbsYZ4Toyuwy075bFkS0HNGvf9zIVGxeKhAJk9Kfge
0UD0Hpyp48P40yHGEACz9Q4688SPQx1iletsSZQYDjM/zsBkk6z7FDOdq0zgYAPe60sZDiZhQixV
zjlQLw3a58ADYrcZ3HazNGJGwciMHOonfsNyLDjwGq5EeLMsG41OVqQ26tu34G+QYEcEARO0jzlw
K6uj66s4hEidNiF9Wzqm0Q/ABUG0zKjwprPMlPsinC85llxCoktsbVJhXeA0RClMBxn/4BaL3jBE
7qPWWGWQoupSjD5052DJSFORtS+a0n4skPfwb23g9GG6zXBIFeai0gZfzqce/owNoUO6Wc1/Nsq9
2+y1eO+xLh0/g7p1PnvEIAPz7yCQkJy7YZkzRwjBaIKMwbR5WEwgxK+/1gc3E7xGdSRWB4TlPRym
GRWzkMv/M2tsGdPPS7NhcpY5ChHdpz7EqtQDzbrvsS/+Io71C2+0uPnakm2wUlhFktvDCdAEn/El
6xUAwjEkpFyVSVyHLx8QrfJdYP5gyOGrCpKKbyHbdmOyRsjF4MdIt82iwbo6i3lsz1l6plDvIzDe
icXS0Yn96wOpK5BAYW2ThKpXzrqJBE9ygsWTUQv/dkzzwK1b9+vLGzhbotowhmcqlAR/kJ8pnWXn
Y1db/oFjTHdGhYjlAm4qf8X0TqoOYDHVZgO/eIYVN5cHFib037C5cNvVT7ievv54eqxrgrWgfr1h
C7rkQ6sVydxTSHURX6u3HuKleRRcsw/VN1cLlUPxp2/VLfXjnAgyB6zcK5YNJMq3fYeg+XGbQZRW
FnersnpzDdkklQav4GWGeA5NO/t+fK7b6yMS2ydbQSjxlBVXAkjV9x9DIeew2d5PBKvh1q07txnv
CBtsCtJGGVe6Q1eknnowphkprJhDJhdCne0kornAtTpZAvisR2e6FvBRaQf7f8y/HnY9T3s0Opuq
cJ8KjJwEfs9r/cQFU7QqrSPNDufXkVkvFIPJkAuxHL8/dDP8IViHjwE2nHBG0rphHwx4qyiJZtNS
c3EcKFqLLy7tb5rPMGABSsde96rY/dpw2/odtp7Ch3oU8ylG5/sS1vOIkFPC+XAaxSeRNCRDqc0v
FcAi47FF6kxa9fdKu8s92ZJ7zuDBGKT3dIc6liKEXliiiTT2OROPEd4p1sNPKPYokMBYOuuWY7pt
owQqP156kueptc9wThmirwlaG4c9FLXyHEXOHHScdokzfFkCnDHfO9iC+/yXrKXwnltIXPKb3yHu
YbDEFUtl8wopTFLYhNnmVkc8bvPByChj4p4wqfVxNmRMEUrzZKUtu93jpDF6TyfPqCKz3nj1+AZV
5PUdE0oKhhTutVBiIFeS6PEhXtdWXZMuBewFu2KWWv7yYbWuGhKgePckI+fioNyjoffqK8NxeprB
pgp6y/cC3hkMOxjQnAvq9Le7oyIhc4xB/VYqrbIyuOQr520LnKq9cF6xP+7szvEItOTGhJDug2sW
1RM3CphKsv9ccjblj+uKpoeTMMTJUzqhCWsRrxS8FoP7Spn2dsjtp+oSqYzuw+4Gq0/iBBcJIHlJ
sztyhSkOgH2TWLNhV0dlyCCNNqbPLBqnHbIFOBs+dzff9y6Ibv5vY3xIS1JjS4TKn7DbLsYydS8F
tGw+T+8AoCnoePhYlTP1YDPCS8MQJuHwwOGBmT8eOzARBbXzznB9ix8rONexXFPkBer5tfwOjPzI
xdDf9s/5+uDewm+U/qnnXmcqqZkfc8YglPq0Bqya6mE2LGDGhMTF4+rCuFXoOECP0eiJbOmUSVjt
om06zDA/uertgo8f7ZGsEazJeuJahcOAucv24L0dHRgrh6umUQNg5zcZgJjhx/VHWZkH/Q2d1QPN
OioiotvE/OyOpRr2LuPa+cXgcYOK6Byya+Hi7oHVZp9rj3gLuINkEWjm6Hqb3yaiCZH8CmUDVTvn
xpzfUiQXzgu1UTFOyfAew4gzS18QDQLZfMd3R5LgvKEd4nEDc99jGC2z/hhXD8yGl7LwaYhKMU6S
ABQtcDyFuLkztbPT+T/7tnz6zE7Mgu941VsqT/OLYuIwof6K6VBjBX5KLwDK4cEUZon/+wTkPw8R
ZRWtURZm2zP7pI2N3D6s9z5djS9xdOB4fxcB9l+osUiMrrQYxTB60HqjRcArB6uJ+L7ubwdXfct9
MCPAE8koMYdRHd2PEn40KY5C/0yisEfT1FAHFoRFCTcExRFaP1Oj+gai6onQKUJI3bcOzDWgfTuT
cEkzy1X3R4mtHCnkR+saJEYIWxzhoqu/kKkeTsgiAEWyXYdDBW0Rfj+sPrKSvpxFuOFyccHq04Rh
agX8dav3wpp9hg6cYkdg9SF4I4gSRH/mipS76viHjrG13owX4GL57TQZj17mwfkArhGtZGNLYyau
PC48DXL2hIQydlM9oOGpohPrfHVfxQ2WyK9FtxqsGLVSHHAzNxRSdroYnu7cqoT1XPgmYmoUFOYg
AwxW+4CgzOSYpJH0QdXJ8XAf40NPygVb/8dsBYXZaei2jhLhwzHph2S1EQBOQYOCtILl2BqPvghr
k0GOIQCRF8s0k6EtC5Ey/k8M7OGOkh7xEBqHmokAfILXkRn+lwZPMUZDJLQAn1YKFww0B6j+OhzD
wU0ZlrOz2cu0khPkX6lJT8R1gryhuXJb1chq1Em2vi0PWz7sxuXWwQg+D689iBqThKEK01u+Swy6
6HFpr2mfU5Plz5eCgCMHoAkJPImU7ppxPZNYoKzarqH+QyWF8PC0NJrzv6/brPKYffUdfzhvO3cU
Du0sbNyMe17/E7yAh5D03Zwv0IibT2VhRMM42ePU5Dqx0F5IvFyK5IHF52WYkuz0az0fOTnWtKQB
rUv4DNcygiwU0oAuKwj9qJSsAUQbnhY2OLfph44JmSkjNpo4zFZdGFrX2r4xBcZu2G5FwAOcvrTv
ysyEZ4nukthrZecfMWAWVYsP7ZiVBgi06Hh4cCjW+FMl+IMB9X2u+qKw6tb4TnOu5MLsuLNwl0oA
l9f58U5hLIpqXMekmBYX0uAyX7/pfNcieZtGfItTG/BLj5Nx+hXjFuH6KAgGOm9yh0U6Bv0sJwrH
9+TpiSJ6zOFHVVlnSJRcFup/JJ3ZkqJAFoafiAhQ2W5ZRUTEXW8Md0VQFhXx6fvL6piKnp6eqlIh
yTznP//CoqnYTKZ4N0OU5ChKnQM1n891/8210u3saTyqOYZ3C6ZMzzH72/P4Hj7ond1vGpSiwPiN
iPxkx+q+PRoheONvmDxUw5GKZzluEbRZF3ecBwzbKUiQwq/MzXVH0l3Q61Bu2jyFOP+QNwObQplR
4LwGQwavj8q7Sx4hgeMshOvNjfjataN0o+bi8IMlNc2qPqSt9U0g8SI/htrwQVbVhSbxTe6qLY+h
zzFdh/MIrzpqVzJa4euIJU6ppSf29nY0roxQgBGMPDTaG2mJzFRcyclsaXiBiKyur3hkzJXgmxLM
QJmZBnwzkU6O3G9om+De+hyM91G5UMAndLI5Cd/kwemen1hcnaCVBXqIrfn6PSoHABm49hPhI29K
F9ievlUkbqIexrcLSgjOkVvV02Gj4vsJtoR/seJgv7iuXcajEwTVGJrifyaEfcLq2/TKPzeU16GX
yP52c9ndF2BRV6huOxxE2R9XHKwroLft/Bn2mKc71HW/1aNy+DfBvb0OqwM/Res2r1YZIk80ZBiq
8UbMv9kITErUC+x0utNST+PEp9NpRQ3ifvpCGLGFuCwczA0q0asDckRzsiF1kUb1TbMCUXL5m35j
Y0P6JcDdOF3STfMwndSwYIj4xZU4HX4Vh0YQeInXBlejUN+X7jNE+FWPeQengv78JE1/w4Zz7rmX
Bz28xt6RKLPU+MHI/pLwDODuKB2k1XfWwsxgw0RCT7nD9A8uapdXu0eMjjszqt2pGcEEaJz20I5h
lQgbDMJOmWBR7LIvU+kXsgWsgKdJ5qjhm02VnRZsBtx/JKwxwei4k/zcK/zusdvynyELdfo8/4YY
MXgYFGLdt2Uo/d1D+QDbfGF8eBU2Ry5Fng9VyG+wiWvIUkJ27jyGT/wxhHMGMa3cciEm5+EGXJa5
r9mKe8pameKeM7p6DDSnj7EIanqGKdi3MP29TAQT9RpsFIw5IOD1O2MDWuBzzg+dOJzc1Dedpg/r
rg5laNGzZn7fCF8TjN1Yy1rC2gM974Z0kcxJgowgpywyCb3/sf7wPej5oYh2UqfCQ5MsbV47X3aR
TLyR2xClHn88EzSUmc+f6QhFFZ5zvakCQa9x3vgJ3ROCHWNtsT0j3dldFmXYHV+jOnz2SaWb3uPC
z+Y6gmEAW9i1hv9bZWM2BDqQYBtlw5/X9qvoOrh5DfhE6VK982fZfy8vnhRANqB91uMYqId2qEze
iTAE3DpPN40y8jlo3QCU8ZCD9J86OqgUqa81JhP2hZM4dV+qEJbzlQMks9GIZrBvAp1iuXl+Hcwh
454UzOcMkM1+zOZaDG+4lCMRMfoUPcDZoirgrKO/G7ECBzLu5sU4W18ofbh7o4LxZ5YPOxhu8ZCL
vHdHortEzkWgK29MgRzk8pcWtisiCdKBO+sCzbg27MzaGLFPFoKVgc2rkGO/YA7P+W2urQ2iUinX
fpwD/JKQCkgWIi3kSAEvi+fwrN3weAyK+MLoEtg7pPm3PmOxklFLY1BKp3ETQ0cqp3ZDlQHjh0N5
fRUHWHwJH3T4T9YxB7Bs1dg77Xm0MQrpnMDhkdsYVoWKZHMPDQAJMGdoJZpN50KlwilzXfFRkaEw
b9CQ5XXE/4O7iKY6mcEAQXaZC5NX+hAsMN4DxxQ8HHl+/7rms59S4JxkDqWL/dZs2BtvVYiRVIVq
xCYACA7BFQMtOsLC1dBM+Plpi1lEbfeIypJYDKTtcNeRmsGSbP3fBDpR++U5oueCC/seXjd1/Anv
8FRAAEB6IDHAcKFf4DXnEPonTAgx8WrG+kaaP5YiKAm8EGkGWnxKQm2IxmfPrIlGkl+iNSRDid/E
kEGyqBepJPl+ddTBjFBoTveYfP3w5YDeSV4lHRa0kcbiNW4DmsQHmzmg5JqbwWmZ1CcuLbP2zJGW
1NlUegpuNQy3NTs1LIOpMDXthNfivw3oBzB9WcA9bfhtD7+88Cuqoptnoia5eSj+vrTYqcPs/Qdm
zcWEuLihuGU6JbGEqdsFuw4uBrVpanrpM+j2grrjteSdUj2L5WpBHCAfilBT7eNy3RFbccKzbdLh
IDqB8IYCmL/wyyB9NyLoiXf5Bkpk02HoDGnAwDFU7K/d/iXC5iDdX3lgZK8ZE4bA2HApxZcdXR/D
djKtX/se6eJowBhMJs3qsdgeYPRuOlDmIfIjp9+gQWiWwJmQvYbPRS9B/MK1XJozZAl/Q0lKONDN
5DuHEKhgwkfwkKuF2vI5zeNtiFGMX08VrmfWv8+eK97Ct+MSqsQpXTCOZFmDO//h1OIyM1jUrWLZ
W6e00Aw4+YRIKjnED8AykHdNtnHK6rf9+tmpab+HdxyeD5RHxVlPmo5QWXyQ64e9EDFVivmjvISV
n8fdBbV1vU5TgJ78+JsXcx5pClptT1WtJ3x8fpFOrO0ceixfGilYXyp4W2IsezJGbGnQCmueH9Wh
r6RYg87NxKARBTZPhy00D2RzcRkzG0RcRSh4Ru9GJUrV+Fvx31LYm/yi97gYCMnr41TM040xkfev
Dbj+jcvC9I7Kcaxu6A8yejCaiHNH8u4wmoC0BAVZGjMHY1jT34bd9XMJI00JropTEfESMpNnV4Y9
w1F+vnLioOaG1cgleVrbFQUhF4nhIw0CX8gIvq0oqB9nugc6iefRPF0OX6DKu1WP83ELTZTp6ISR
TUmCClJj6LvJdfSKpHE3dYH5tgh1bSaCypproy3f8XuG7nmsMOO87pETjjCxYShJzW88bNCjMTtY
B07oHuRgkB2IVJx0Q/wsgu36t78kWPIAXqIJIT/l95fHQy9bAARusVnrzDrT8iDHjz29OvsAcDBP
C7QJDK/o6UQ8WH1i1VOJP9YNNhQLAFRxYAzSMa2seYD1ej3iyQyoKi+ISOEYUUBVgGR3uG33drTO
uDCZy/JUzqtQAzhuxtqsc8z2im69lvpIhoxdjZ6BeoYlLK/o5V40A0CnFUMSOTaGDTYqWBn1H2Pj
DGwjBogguxPOCOSOnHGYPLMsaN452ximoXzEwxxTdLpMABLGb72TdnqsaVkA+eHAgEdwihEPhitq
V0lePGULfd7G153KKbigxse4akTDJG1avvugJjI8PVonBYMBccExV6QPVwg6Xk+2x84aUxMNtVj4
aoZFz+tmREQ7NOX3yqE1+ND9AJiBZRxeZ2S7GdbRwMtDRahje2TuAIwxlF+oQLQr7sO5+jPKAFql
mdA33c37YO5qprBInUDllaHBEU+bvn/Oeyq9/Z+GdiuEyhg/o5YTRD90tgYn3IwLub0VcffpSvsH
jfo9qmCPnvmEWkw3ze7FwQApY/dkv8cpZlMeKlbw6snAK4fZy/ycjgRSfXfE2YIf3FRspl8hhmIv
kcTufTvJklVxJyvMRLmU+Wv52NwOX7Tbw7oIeKxTHPISCVCJyf2msy/m4D6XVT2DhZZC/Fi9TimP
PCsPah+3aF8uvxwwx9v+N2b+fWMcgIeQDlzJZm3j0wHntRYFkYZ8ynpc7M5eY7wo88SZS8hBGeFe
KNRuInCZeZk4tckZ8zgjsKS7oF90KKhL/jL40IwbgyvtefibdKbP1UV4xLwWOpd+Zp6L0WvHuRjx
GGhrHgtO3PRPNQc+AcwOGokfHg/+ToRsEvraE/pweHEfRhPA6/g7E/2OdpL4F8RFCPVA/tgVQIX4
f8loFw8HiCk2+eCPErYz7CcgFNmGBJqOJuN1AD+RQ3mupX1Ir43hSXevJQmi6HOtTTuHmco4HQ0X
ZykE+IXi6ovq7tS9AG1Fp/C/Wr++BVmPoORI00l79h6coJSd4JrpGN62wSn+tT4k/BX9C5Fz8E94
zlBRQiLQmfbaFbZOJFYCeQknK1S95B4bydaHwwNkJXYDWldQeVi4ZWjMwdjBP3v4trWio/qC8qBp
EbppOvsvaQZ8xOo16DGMb4Vr00e1M/IZUf8iGxVjcXBxJCYVuCkTkxYzMwt4T/rY2arDIF/elamN
YEdwVyh51kIgSObRUzgyqanbwMJ7OoJ8S+mfQcWnSrPo53KEfzigYsHytpnil7nT8OczFBeeGQDJ
ldwkaLM/u8azgQS9ty2+eGAN+4XPiyYoLewZhE1wt3CNB0nwthFjzZtQXv/4OnQP3HLqavCOXyyP
Uo7KAx8fHGOCluEaqxNqr86YDeTBc3vrtwtUY8z1DBo1T46eSTNRhasgngjz7xKj6VM1Zk+T+vfR
LyDY6JSuS6pdW+WnlbBO7sl7Qd4N4a0NZh4yyYckxgnDgZwQZEHz8yUSN9SVuSoX7IrtOT3Wk3Rt
egQ9rLkL8CE+3bNaxM38RoXMx2Qlcx2YpPEnWylqggREVZ2+kIc351wA4LQGNbl0Yqxg0qhQTjen
mvH7J6AS50igpd+SiEAEHPxYacTe2w09kg8nXT7J01Kgdey+B3p/c6UM/4KQOMqZ7xktx8iXrn9N
oFY1fc+NXbUmvPB6YAC6privJ0QC3lSEWwIKEplilJVQOZmih2WCKE0R/1dnAVLPr2sX7PSY3d27
HgM7HbUe380O+4SuKuDFouNCxKWKgxoNmFmfXgZxkQyYQipnEi8pGTFtowcA5YSQR+u402hr6Cvx
t66F3y3tP1zZ1ZswLmSCLHrioMAsG7xQ+Y0WZbtoNTgwjx2MDOHHd2mUWjj7ljg5cImbczyazPv5
bD/PpNHYIDNC3zSWN9q8O2VG0Nt8V6AgEGh4kNqJgTWXeCYNqMWYbG1uE0a/LzSF8LhlZgeM0pBb
HreiCUH64mJP94HHywyVrfUdNFjfAOn/7erp06Hok6fIxTiUrgt4U/Puvp6zs8M92+Kp90AG5lwo
nGlEGlpFMWrCghdvMjqVG60c5x7dgQFt9eU8RA3S5URCGv70vlX46fnl02NP6vCO1xjxcXzzyb+I
1Hk06UCoE+G8t/a1cXCivuJCi5EmY4XSYZ7H4WmCd33xUYT6/V4xai6dIndzpnkYUICQaS5xqhfJ
QrF8vDNtAZU937o2INqVlfnyFaYUm178BhvmvOTwh2GDY14Z4Wy2LR2Uh3oCoAsqDKbLFUjPNcMF
RknwUbjAwe2ULXElhKLw91452Nn4+fM36U1/Zyo+vMgTYZpHYEI+uQYtKcfGJJ2zG+lDTPrImaav
nmQR8pUlKcHdHSG6dGmXjbFWR19uT5hiYF+F8ASxmzIm14jBRnaigj2K/e+gHH8s7PEzJvwv7jBw
v5GNKyi/yoZSaaNGP4g1yBlMbrHVHH4V6q4uAWs0YRsyRmULHYGo3Kq9yoLjpE7t/ARfA7oAg2p9
zzaDNYBocejbSEdiFjnr+HpQQE1D7sTuko1khlbnO2Wdk030Qf2y6wLDTOF11Bt19lSnadRdXxFp
y7Ro1Kg6fcDvhHX8Bmpz1AsLTLTgEYf5vvenb4UaDkVTO8CKmaiD3iqf6QC6L1eJ2v31pM+aRC0s
dveKJYrCL94mtMBzaSmfiikhaDtFPBOf1fPcvbh3QG9LHpDxyjRm2lLhbd590E3wFb/nvaJsg3Sk
IkPOppyj0seri4KLW47YvMSqZMPymGpTKuj3gfsKxHq48SxwY3Fo5/s/5xoRaNZntMBaMjO/ex9u
F/mABwSQTVsLt/TbUB2Zc/nIYyAv8l2+Az+pxiTxki6BpRNoH30xYxwGIznFqZ9XYgNhcInEFRCR
9pxTAa06o1XgCiAVAE+OoKg3F9RHU7AueTkIWrJFwIQ53W46Z2XIdkZBQW4Esw1EfqwSopN29URU
FpAW2FhB9j7C5fM96u1kDN/+ENl0zQ9SDUGpmbXs7nR9IDs/OMJkhf29Q2PRWzCP6u1EtgrlC164
8o78FjJNCBu7AQA+yEG4g+k6l0l6pMT/AcRySgyJLQAqm5PgTsyY6QEWXcJ6QrEdaqcm4mxzBaAH
U500SGBVn50XSqfkEzD9Dl/fBcT0likz3rqJiWHhBNoIYiXHnIgFC0kGh/ghTPzwhl2QiJuQx68B
fvDAQPgP4bv+6dM6wq/UvdVRKCCxheDPXkQH5phQJ/WAOSU6cdxJ99BjkOw+4PfV4W0J68LOQz5g
yPGPJTmU9eGMrq+PJbBtBPCyEUQKc2as7mwiJ5ARpvFV4JuQqF5ueZjs74tYssb8VkYOMO2R5OnI
aW5wooTvsLCNPz2d0YF1xHkaIKrl52aUiRCpqNvtT2iiF8j52809qVBioJiNFduwmGEjTri4ewol
COUMdsaoGCdMJh4OI0CP9BCsprD2Zx9hSMCyhrCzdfaPgJRc+DnMMHnHOCv5WahPxPsHhEHh3jmo
xHGIzlGfv3DWCBtcsoa92Iy0ISPD9WugRqSYeHhv94IPrFD3guy/dbQHLa9oMH4MZXnoGAKeSsaN
XSFDe6gWxw7J3OauU7l0HjJwdjeCQ8YWKlkNwBwnWCx2UwjceMI4gssQSQstQJYxqM7IT3hv6eI6
WlNS92+i0GJdPYZsXJgKOXiA2UJbgInADIE8vHdkG1ACcHLrI2DwGUDM4MKPeSPQlZnTGPAjYVJM
Oae4LjA8nTsiIMTVTKAoBewFCI0wtoeSfOfyfzAMwvobhbM3QWvnt66CQORljWAvcFvz/kFDir1j
cipu5BNM0frYI5LIHdooe//poy+1hSKT6o7QcNe1gqvjWWMAZG6b4RzW/DmjReKCtMctS1haoPJg
1wyqwqV15HDdHvHL/N0hz2OSRzbLoBlIIMsvzAC1DcY9KnTAyzk/f1aaCxGQsYjCc7THeMD5TkOQ
48DE4RWNjK353fgLXY2hnNObQPd+ZDa96mpLdlM+2iZM7Wxl/wvJcbE0n4xrLtFzQLU/0JJ8V8KF
Zs4QVvClELSy6n1h4vhDXsCm1rOZyJKDyBSNoTD6HTyfv8wLhLuDyZQMC2MPm1hnTwHv+D1rDNoH
y8oYKNZp2+cxBoOBwimMzvfcrFB3FrPXEh8JFyMj92vFYLok+ghXfy5shtoGzSCewRO5iWR1VKn9
nDUFoH7xdG4EeSoIZnT7FDdoEWrM86GM93l4aVUjNgZbgUgpFgT3g071sqn2qXNJyGmZX+NJYN34
pjvKoNze61YE2GxtPQJ2aQTV6GaTlyIzOE/PjQJ/UuVGNW93+Rr4tLEUjsNOwOHRdq0u/pWmc28I
gPLLny8V/c5gQfPS2PWCGHFW1xh4zCoHs9mP98KOLtkTmsfr/uJLu7sd/w7p7IG/AaNDh9jXv8mA
dOj5XOvzs8/JypaG3g03mxdSACJHh5ij+Q/KmopBXDHktZR4G8HhZ9mKOAGKTcYdL/QP09vivuMQ
YPzy8ZjgZkNzemOgzLRrgDUjTjVcz/52pD488+5Vw4dEIlDKsC13kY308O0hasvSBW8aqmQv6WDW
ByNVXcF5MQ8iEBD2DJ0DYlL4dhCa75zV8NWwKj3/OKHG9T2Afwe5JmPb+4mMLZoIEqEe2MSRTHem
o8q/jkYW24jvoxShsIVVfCa0C6SHn2COfJt0iObldHz4NNj8848o1qsro1IkZO3r0I9pIs+M1ozf
A9wZA4KDYYFLc5mr5WOpu5BXX33KIbE0kH/58OJo3kNGx9cDwXRwj3c0FNX6E19XRKBD37wnDJoV
fqOJ378xBBoQxQBcM1RPArTjf33dRB69PPyawXNmtFRPVw0uTjEgSRuRNU/CzozyzP5pThGK1oDN
hZLTxQmHPSpfXc9sqdTC+G2Fl8DciUKXvoQ4E/nYUAVB4X1zE0e47OG/iTsSEiZRRHfYUpeGw46y
9a6Fe5vLFMQR+/VNQqT369ORMXpbGLQQht/16I/gEtYbbDDE6ZXcB7l9GG0t/xpnmB9A4doG70Wz
2zytuXnm9Icw9GHwr/Tj1g5fY51uGqo2KTq4RR6kUYPFJENBliL7YEWaiTSC04wTBKwE7Lz+COEL
lZCCO057xA98KUhrX7/br6my7JLopCzzEyT2baA543zAHIvHPsHo2tYmAibC7vRtLdLxQhDH9xR5
0hpwol2aa4ziSXy6EYYhTmR4vJi16BPxd+y/BjcRoqCILRql31V0oTj3FCHRbXzjzf0uy8hjt0m2
1LE2Ur4QNi4+4oz7XnucB2yKcGtXWAf+zcqJESmjnAxIkH9CyDGSEWkVdVRGjEYOOSwmgPXXk/CS
LWlN9CUAgzRLfKajaQPg4V9XCNeufPg8mJh7bIf8vA2bwacyhFrCEJ1RHzFWPVCvAOMbmbSS6Sc0
jiXzidkl9Y1hL/iiBDKwa5AFWwfWG5oYenvwFjxL2VQxabJvwXOIPPiC++TP16wJm1XE3UbgWIj6
/zIw0Tbe5tjvWCWGONgvUq+xa9EZ2zm6fCB5n7JrX5+AkaeUZ3zBS7zcBTEY0nnlQTdafrFkbFxx
4ZhaeYXHkTq/nxB2EePANzGXus8/UAeUfkNkQo61xm2gh8JolE1P+DZcLBRE5p7EQKoqhhPQCqMn
KVmQyZVlzTmNFVsDkfFKVo9ECQinLsDPHw2V+G8TToJMQkOFpvMTcs52WXIGBqaMy3ACojnDQE+d
kOoVQuH0aEL5xheY1Zw5BlsbRX8WdqYGIUe6RZcpQstwcPBLR1vvG3cDvjNMdycWNYfPi+VJT4t1
RP8VPvYEwYzyCAqOB7WMIzDzJsPSc0/cGAyj3Rk9FmXiK5QDPgtzxasdqXxYjrPag2yD7QoiJiDh
kTicKIhFiTJgcnWSRgpa/9rBHdsJGhugXppQYGnDFmuL7oSjBbPdIdXjl8vG8RABXRCbk0fbNcrI
+R0IE/CTEJF+nvxIZIMP48cZ12cgdI24WX+s+Mcpz6VEC/GhJoLtXjHBMUCuLl7RdZRq8GYQTtFr
ItEbNazch9e7CVrcY/hm/2Uz9bpO2RGVvUu2KqKjr0p9bUx4FKmjNbTURtSAey2Ai+0712p4HV4W
1xlSHZh3nH5digXKf4LQJowfNITYow30yJdHaZKlMP6qFSTmq4cPp9kLBPwC/EO/AjX759GOFIxv
Xt9RN7gGqqO5l33rmyDVmPoN3meRfKeOsYX/uPflYwV91QNW1Cb04le/SUzy7lq+xYjwye2/KZYq
B+FBcNtRC1n3CUZsf5UOp6logzW/1+Ln2YXtMVdLW190nFHDXB8RlIXBsptAoUD2b4wwZrfxTXfF
ft9idszvHb48XJbiC69B9VM5ild5X+8x/Dgd/8vz+xj2ksrjEnHI/y8kF7iN0bOiSuJz2Noiw++E
fZTmHKQEP1UmeQBv2ZBsP2tnrAbJL2ZqxeOPUPqSO90S0dRllPqSMy0G2zAhl8FJhHFBFq0E2/iB
VQuFovPg/QMFFVY6hwy7rpcpzbvmIupCBRgWtsuMkJdAQuDTqjpvNgqY7nzgaiA5q0dwtxAIw5+F
UbSSYQPSK/W/ccPRp0wV4iStEv7P1v6Nu0FxKF1tA5Nk2JukRF9AeXjN5bDTF/+5wmqXxhKue+lJ
cjDX4anFFZqJJ06SdAh+PuIXe7/V3+rQJiXOBmwKkNl10elLR52P4ANf/6ag0QW7qMOkCWei1sOi
vLPkd5KBIJyCcAWw6PWEgyBYk3CGotNDzcey9+qlFDwGd++9LKJymc0xn9CZulmZ/w7JsmPY5VLc
YQetO4JzD6/QAm/DsKlG11e7Cb8fctUKohRq2S9zXkg1DIpvkRiaRbBvarKjRLsr5MjGmufS/k5F
IBCPMWfUhubCQcDJjNkWvTX6EZ7QDkmQphU+uAGUgH14qQjP9vFvuLqwiHoDCCW2GlDqs3QUsY3z
vyV00/zQjXhzCBR4bmdzMG9aUAJvUINgX2MlV9dRHLTzLDTaNxt3IzthwgVvGgCQpcj0FsHbO8RA
EYpw03/4vckiTbgWvER7rvssdMDe7xh6io39gKsPj4SHs93x+NR9bCxYH+qwY0PMcESAMpbbg5+H
grbnydzWqHWxQsr8SB2KLfBzpM2fi33/hd8AuOnWu0X3TXcPrAJwVQvFKXUBJrx/DCZMhjmbASRv
c6BOWHhOdwKcdZk/+pq11AEFKNvodE+XgYTRJfWHdch2nWM77gIv/AY12yjBjgiMSGNf9M7vHY7m
wS/4MBrHK2XD0BSMhS8IF2+sU6DYDO5zpOQt5rvb9X2gM2d4i9GKvodtAv5s4OyDWathKcDJe74T
eeCyGyIUgUPbKXFJIC6IXRp4kwdK5B6A9IDx1Ik8n0GeA8SGwg7EDgEIi6GGA/0u9c2dyYAF4p9u
6c2BoShc2oJzDptJFLHMBNj0b/Pb4E8ECA1EGn2sZZow7WAgwKFJ0+u9bJ6E/X2t4uXkcrJBjKp9
IBROGloC9F0utscIUlt6th4HlMP++7D3M27HgNgkW0RR7ctIeMnXvkrFm4GxPES+GXaiFJ1zPUay
CN1LZJIS++2U/Tv3RHDHtxOeCbgo7wD03anDzqHjyQQPVCdm2SwCvBUZD71DNFN4orD2lACmvy8F
0y9vTbeXhzlQnt0d4yA3pF/D/QCadUnJ+Bln3hZXLyYna27NgGIZEWDBUUSVu3yyEAmM59iJNPs6
Le19x0fXSokE+wtZ9tavWahQ+1j1zG0YHVB5ENfnQjft/6wDdQGrXPbLvkH3SIXC80AHq/g8KfN8
KFA+wzrXTDjjaR6YPmYU4RhvNMSEOf2N8/VfXzR0X5cczukl+oaHz6Bw+c4BwjoPMHvUQxo2qx1m
a1aDyIXrRYEgvBIHgjTYbipqNd4dNRYrKeJDZ8yEIEWTN/QZF+Nu7kGlfo7gkV9au5kQsk1hTpMD
MXZcELnK7hsx2CTkHNH2d6iuEPsLI4XrUTzcBlsf4n7IUrWf9yPiciDmJnOmyLNfxAbIXn/ZvYa3
UU3HiQ9t/Jy+fK62ly0adtbCPqIgohG4HhkgqUgVsIGjKUW/kvlgF6y+yjozsG19vH9CXBs8EF1H
/CueLA3Gn1uIaW+n4rGC6LaqbX/yIPYrdYJ7IgyuGbbkAzQjM5aZAz8TJt8K1h4IHjV8X+IIwh9V
moLInO4DgM0Xmh1MTR5JccIZtq/PVoqXT2hsx3cWDa50YBhgF/qeoGmRHSvAi9PXpw7LAXROH3RP
dO7kQ2VTZS88SAyk6cR5CZbXM8niHD0+QnCLXBMb2g/lTjfsLtUwHwCZjuEF8uMdV8xqRNj96yjS
i3+c//iTdXmxHOEuowV259yeiZDWDXnYXHOxNepL2Ek7fsVGXer9jlsFuUsN/ESqIfPeqRspf2vW
89cphjrY5hVc885JAaQKS5Q+lTl0gik6D5M4IB4OEQYUjAOiYNznAKoo03M1kJnlkf2UlKMnn/iO
5vrtrrKhqABB+4eMIohIM8PcWuwFYtOMcKGgwP72u/30UIBYihxGoB5LIGDSCAQREuTD0xlUodSk
EKTXBth5UpLXURajr6ZEHLxxbb/RGmx9vOP46D6yOC/vi0I0i78Y1aWxBpmESII+6zzfKDM+00Yc
fhTDJ3SB7FeYwVMaf8a4QRCXjs0a0A+zfhcWCNFQW1jvE901prUz7vYZ+c3LJPV6azxH3ZzTUrQm
WYAig61D2QOlrHGv50pgs0C0Lm0vfgYkqFPaZ7BBFc+M+8208hsrRKqEAAMYoWQ9M0cZVcElpOEf
GGQZszPOcV3nWPmE3ZG50yncrRgHX8yDzBh0xofzeE/wgZMU+7fk7H+faL2n1bQddT0GAjIU2+ga
MNeO8SoUj8Hfo9ixY4nLjCLb3oNg0g0C5tGC+4ClQHUpO9ItxI9+fttgpN/P4tLnCRYd0foJv20D
0Q9zZ/z8l09wrGJPczdHpObeT1hmT/CnCUufJlWiIl/fXM4KeDSj/a2PLyYQ18ed5Ig+aBW+3h6C
yWT5dU/pn46YA+Aai5ci3YzB8JNeDbYgpoAsUfKNf5KtLumEIxGO/CDikbPpGkvNGPUrOI5K9N92
DEWL6YAKuXvxmTFUED4K8gJtIuAHZdGMnaqH0MQYcMbN3qPvMePgi7UTtEaIa3yxlNsTupK/KoBS
GL7hdk2Uacj9nj/njHA51ip81LgWEmNFQLvxHXdjnoARrLYSAGEP4AwhH+dNrE3V83OcgjwtZIBl
LCyqBelBb7A2zFjSqWA4v1zZe4wk3xzcgpur9jnrkaNO0dTjG/gZdOLbnICx15P4OTEHZIRLl8Zh
La+BABi7MhhNf06XChMuHaj4w+bf3xhRPx0mqPeI/E+gdH72yGBzZk6u8e1kjrB7d2UO6JKChg91
OUEQAOCHDMnvu22wAEoY2CX/kx9RLSvWoSxKfLKwd3nPOTxiNF/upEYnghfW/aDuvi6kx2HJtqQz
wzOXD6+aSnsUE+Ar9YlMgmKIQV011uMcnIZeHhbNA5mILZRRsB1gxz/cN5j4hhsL7LPcnnrnetKe
UqgzAbe09WHT0p8slTEC6aPGxB+M7/i6OS9GSkeQOWZHJfcbIBK+HBcQoqyGbES7kbVGFQWPAirt
d2qQBcN3c/LBJQJgqXfGuNm1u0+cHrqQRrG78b5BujJO7eZzrJM6uWg8vdJS2ncb7xPL83cE5bZl
ysFxilvMsp3XCZO0ht2lTtS9voQWkBQxuBhtizhVCr8Ds+/lX10KUrvFly0LFGAxLguLu9tHAqWw
OVBAAzQQ3405sRHccSpH4jO9jZj+xQyh/JOBmklyJVCvqt94GMCAoWXxc8D6bSgbC0TZCs/fPRGU
/ETtc5ynSeXjc+i3yzZs95f4Eb0pOSSo7+9Rt6/u339c4HLOGcBqph5luAG+Kq0f88dJghnLwQFg
gp4aQHMmT37jN5JtWHVdGxbkDfYaGPnEhCp05im7ESvOnj59j7Ljk0HcVYWX7ah/BOX2VJ64geIR
QxBAiQAXGT4XmAN2HzzBg/zYhRA+KY/d3QWVzLo8XjAKPn7ZpHYa9/OMyuo+Y9csxtxynX2TqgQn
n5UIer2Fxfgx/syoV8SgEsT1yB//v0pc1h5OZ/Hp2dS/zChlw5GoysA4AApBZRlbg9ZBKqMXSGMq
0SmLEMxUEqkaXY1+uIovuIl8oQNZOjEi63aXHSmF3snbV5aAVvm8nOfsVuLe8W/kwk/Jh4/reRrz
PNYHqD91v90XPcsc92RLFpks8SuS91lUzSGmcVGWlxgeRlzubpMqaHYps7Dd58glSles23bDlJah
q7TiWmORtXgyhj08xtJKXaKjDlvOdW2A8bRfsnW/gH5gJ+U9uc8m3VdwySKiwkmxn3fewRWqjScO
YOwsgfSKAGIWR6vqpbSs2J4wvKkxrS682nrOu0vsuHEGz4ML+otx5lNOu+8ELK0Q9TH9CMRk1pu6
pKVpT1XMs1HfhecOpHQeMpBt3jlcEybEGgYlrr6CxwMddGQeIKul43KpYtUmTS+TfLGNLprgr0Hu
ulbIUfg+2EH8CeR+ZwfvqyP4Ok+XgQMjUgTY7LVwYW82TjpPkE6obrhzsQ/A4D+q0PMv8Om5S8oS
0zYYdPveMQf3YHRy1COs6PocokyPbNieSBp7rKpJtcc9dlXtMNEjzT1AmcUIo3PenjlLKKSSy9uB
qWJgrtATICUMRYzfLidFUDYvSAUxtoLURZiQ6autzW95z7R1uuxuzE02UiIAJcGqhh4AW0YoMdvN
s8eT9V1JU23Tsn8lv8NvBc8tEZDnxT3dg9/AYG8QHnYac7TfEA/coBia8X1nxvIf7QuuGixkqslJ
h0Nr/XKwhWJZL2moTmXyTNIDHAB5Z5wfs3KXA6GxTFkOpXtj3oaj6587LFm/NLbZOV1JewUSPdUR
XeCXqBe8b9z8lM/hw1+e8GrE7AlgAh01lQSETLRuhW107DskGehUsNqhJntvr8FqkUGp6SCuRy/6
yq2Gis5Nl9IOWf2as+Z6/kIGo3zGvRv+09SIVOhU8WtFCNpwi3EYEJRbDVkPNeAd/AALLmNHGuNZ
Axb4zE5f3W8L/yPmEj4706W1YPcZDIbBdeCLsC5n5oy/dcco9AkjIdOyESlm2bzHgQkG8zq1d/xu
+gWYGkJzBiLoLWA/wMi/WufqVLK66XUHL1gtXg9Lirim8kC0rH4E2WPahOo4BZsL5LZf3OZ1GvCs
mz33cfFrmH5IIrHzBka7ur2K7FwhEWsNAggdvph0QRHMsPgpkRiwynggamh0sBx4CCAN5gCB1HoG
OWUWTK2GHpquG0ANLjpcQXoVKERXh7+DW2msC+jfOgkHNsBNImNnIESOyrCL7hWiDUNLIB+qaLxo
qEdoGDiMWvh5DJE+zAHznSwNYS7yAlwqGXYlUJb6dnMqHYyZz/y7qTgfbnKFIQjVg80ckHffZarS
tbXWLdPgqfg/5Ha5+6mEX1FxdVPoj5Sb/SKCHB+1CS923/GOmenxEjo0P2yuQVXLcwvTD9XmohOV
Z+aNzM6x9QPOlc+dM4859MAKluq5Am6B7Id/1o2gVezzSkgwbIfm6kZJdGRb3+KujtxUByPoB2Aa
JcXtyymYd8Nk/Zub8ljLiie1DhQx8+rp9whFScuOmTpXToIq9UrmJBkuIvZXEVEcJeJSzZH/FtYH
FuiFRpPFTYCbbTBmrgTp84PihlnMpLORJ/xjo1uK7sJGhdzyog1hjLrqhTIwFaGgcEHaSS9zuTUF
5NBjhWsAr/i0mIw+/m4RnCOOnIgb9xhytY2EJUHdwpf+j6XzWk4d26LoF6lKEYlXUCRnsF9UYGwJ
CQTK4evv2KdvdfdpHxsTFPZea64ZYodSazcsovkQdPtkQ0vHjPQxuUWU3SdYitW65RoaXZl8/WOs
f33uzYIFlEJo9McSyaLcomwln/enuKsMkNhh2N0MC/Wp4A6CHMFWVpgWY3ygTLVzts98NWBiOZ7D
aTaIQ+ymcejKEXZ57xnTeX6P7yJeoqKKZduEqog0hNRiDf2fSKqA59hIQqglj7iKUJ/aaHEeMLQf
HD7mQHslcSl+eUY2EJ125lv/1X9hVlLHPWlDRjbZw/Uuog6CvmIrM9ZFLB5Rz48mJaP6mKla/IN2
bSlD3SrW1Tr+geWIzAcUFB5mf3zNHlBbmWCQWhPRbla+wJIwVfi2lhImkeEKSXJQ7cvkD6ANkyoI
LeFfccjuzaFd9d/wueMLNmLC8LHwtRX6PIodjFQR2El75YdbENK/fkS2edKv3aHCHZjO7re4d8Rb
r7KVutYWnCUI1/WOASGYDAI262qdJPKDlJ10GnZM9i8N5/n4nJMk2iF2AHuAlw3Lhnm5NkUDXoCs
IJbb6+4IYLvy4IV6uRsjomdzchqfqBUXYiU3+LpFTMtO86cDRlfeaN9fkIhLf/r8xermPo4KsXsK
N85fTWU1lMKjRx8JrQY18xhWJj3VIfIGGK5M3uM71hTo3RAXssFRlMFm+0f6qnSoOVPuzu6Snpi4
hGyWPEc+o790IXLeeTw3u7ZWl6HT/KbRlnn8GDMfDGvyKaARq+X7ymjegm7zo7AyQo65YnPGi6h/
KAddxn5nzLS+uOcxWwsyPEaf4Bsfgc4DTLvcY+QY3cHWTvXTVmlQs/UbwQGQMqRODYQNxtjIYvgl
adOKqf8OCxwWJSR0fzjRATOyQB/4BpRg5hvY577s1wnGdrjMMVfjsnCxXHtAYHlfOx7C0stg/YfV
tibcdErIVWSJVI2emTo6yv4Py73YycUEioXRXLOGsyhiCPOyEX+StkfwIYa/8uZF9AUIGPczLHZ6
dsOlqGklkctm9i5vhA1AnT5WrG6fO/az52oR/hr4F04ZFsF4MN9fdeYRG/HGOZkpFx5wmObuIN/R
2WYRjlB4nQUSc18UIpS+vOFTgVnQFIc4TiXYQxOwYv1RytI4g8aRTFvi9CjTZdTTBGLMD8s6pCCo
fEEKIYmq65sNAAYrrQUTvQC2BFfY4in38DdE2rKR++wvJTwpYFXu0x/kz1j38b3GJXWERQzcFCwJ
ZxrhYMKxe/wZ++wCyQhK8ZLTrrigIcrPQJSOYCjfyqv+EqZ7w3rkIFGqElvV1iPmMparrOWZ9EP8
7sbcd19cBuWp3FK7mOfBPUVrepa4tqU55inM4UhDmJEscoV0T2YGCoHHxO1szWdFODA955raUH32
AmHEwQqx5Em7WN8jElSJQRzbI9bWKRHMe05O+fc4lQ77bLVgA+VjsJ+m1hT7Pz4sab+Ikl6U/asX
kYLW4gENlJkIxdq/x7KwD1/tNsTk9I/Lg0KhPz0DlYwz9WBQFHDT9zB+FplGPzUWTE2y5gsC4wVB
A+fYNtDQ7h5bCq8vXDFYUsHBnqvBl5d0tLSAjAhkG5MaJImdkKB01gTJKPJI6jnxiGg6PkMIfY2d
+tge6yP+br8asBnohfsJ4rGgfIPEQaq7F/ToruEyWU5XoOjfCnhUSvFTYcECXnCXd+SZGPfiggUi
tQ7cG2lP3UERM71w9EFo1aU6i78MWIl3bnNgxtY5tYMde8qFuS+c6YlF8sehvI1WXFfw+60rVxzN
HZei8GrAdnmV+h9g9D3bQ/392NJdAKij1yWf0uXz0LqOUKYDv0SzCKPOwX7eMDCKlvJemTG03rbA
/jAOxsKBmc2HjRrDL90p1ljer6ARnsGWlziIfTUo90Y3qj9mcu85yr9c94Y7kpLoPDCLaYRUBN01
SZyONI9WypN5Xwu2QmE8Ge7GwdwQravsX1fuzucBqR7Drz/2NLoZ7r+Ae5vDC29NLDVcN1XtjWbF
Pd1lBBL47ZUNc53dGdSEOtHLM9S3lUh4Ami6PYOxKISBYkbO6wwNWiMIh9ODX8uqhJch6kh0Z/SG
rHQEJ32Pfscu+zdPwEmPMXKDij+Tf7EbpZnC0krQbB/C8oUfmOf6yKbPLlx+q8fnGgdGEZBx01G5
P7+4kJMvVjLgYHw66OaEkAknMcqiNYoEMQE0BLFpynF7praFuHRAvSv8bJD2u8jE6K0jkgYebrQ1
n8vvjz0kjtYeUiZfxCnaD6IU7eic+2PFVTYUTvJ3tGO1xkCMtoE3YvPJkCXtcAN+blJgVMTfTPjW
KQjrmdpu9PXvBo5UF7e7ZKrecRfxDd3DaP4OBx+f1keAok23wcEMp2YrgnuHM5BpM7tZg24HbHcr
yybJ9ofUan/sEfXEmCG7GuTYhf5AU9g+PCrE+AZQRvuo32mBClpmTi72YjCwWNEwNbb7n0dBTemZ
pgi40BllTtACKB5uH5pHWE286yn4cbHYPqKg2HOuS7LTxsj1Xu5wlVnI780WOcIi9QRe7ZEvU6dY
Tecxi39H2bUEUhng5VIIsxmxmpbf7yOfC5bEUpU8wEdWG2NpbItT+0P2LsoHY1UXlzHdSWq5455k
PMQRmE3i1omwNLokWzOfENL3PBO4zDubAQ9s3kx9YTSvLczmqDcsnwEnchkoLFe0Cw9QECgWnQ3H
faCB4CNzupBgqhOevUId9iNR71pOgxPtLGR+TuM/IZ/QLjki39akr6akan1ALGeKiSOveQJzBbq8
9nCtDjGOHl/FyFVOlmqTOheEqi3syyfCmV8vbGkGhKKDb2PXb2zjPzrygk/THkYI+4y/V6DuVbKN
Zp8j1C3ja7inLgnN9E733kVRDlfUWOHsv2ef4MXVCao+O7wMWHNQtWBpOwYIdQCbNDp4h4/Lvxpe
L1iyF7OYAfgyW+k2O8ZnPj6+qLMYhB9C5iUQ1RCBsNgHHLsR2ltseBoBBmcnLhEEmeQfmdPKJN6i
tAlK3ULlLC8g6qNF8ad4+k/98/nLFXu07yhzrlxLkSPByUcP2pJWeFB2H3wrLjqewltWMzSTPTyM
bYT+ZNXURwKW/xKs53d5OUMeALQNEAaEEMRE3jq8Ru1Kw2TTjO3+/oL8wloGLgjBBdAH1IA5IQse
K+Qh5gh2bn7hyQp0cFBlwNh55dIh41F39X3SOw1n3htF9ourac/VL6yPeoc/ZRI1OdcwGThjOWmJ
U2Vb/CFe5u/8koKhFoJUlyPEgxHBkPnkFvAdmJ/Yz9TnocwiqP0WRAdwnXGOQgiXiJadDXfu0xDB
7RsVf3k23yQwkSgR1g6zCpNeF0umuhcPIOX9n/GyXvicAY0QAt6+7nwNwp3W4gjnSwmLzQM2gRrQ
z+AXV85XM8NulFR2VmbnhUvwqYQk+81LZFe+3SkeZ/qDwQwlGq6ShBzwAXg62jeQqOd0nM4ybiNl
2ZY+Wna19CvHolKi7kBthGAyureV8IItKLmpcHCDGdxqVQ20yL68wPO/r5xmhSa8P3C596Mdo4MY
qJI5HmQTh/93wzRESjLrz4WTnUc/CV74pTswc9RP/CwbnJT4+hFZIceKewOgl1NxaJlyUeG95BW3
dvXacxuT8d1FWwPSB2ICfapyerj1veHK76tsJRQvB7LRZYoRmXuUm30VK8sPteZE4cKhK3lhOsts
h6UtPbO6cX4KDKpBJ1DCtXBy8HjzZHXxoCBmzdGdTRQTv3yyJLfW7gmPkFz5s0xYXPJloxCxuWNt
0rI5EW20PXolXjSJl4bY+7ecnM9Ho3PXjaNa0shribSR+x0l5+sVPCEY3KLYTUrnjXi7CMKXV2HQ
lc4i6li4eiDw73WSHMPQoXAvIu+JgVXpv+nYzG5fdHsp+9J198GwhrzXHlqtrLsDzRReJlDFJftz
ifAvduWdpk2ejUNSmMIifWsoFEMRbV0irEJQ4ad/1Ll958RjlpZ10l1kDPOHZU9sB8qR0bwwOGj2
sHitGKVTJtKv1zAiM2dcz5jGN/qiKu2e8J4Pd6BdMHKmaY2g7VWhlxBB00wsxqC7EkFC5fMUer7i
9x9zRscFPkwI372e51OCuj9+iNvTF6CikbqULknsNS+3Pb07O47mKchn6QMF8srcNhRuJX2AKc1e
aKIwvK29ZftZ4So7DKsy88b5VnPbZXFmsIR0QIakyxWf7TnaZmTX3FvC5ppGHNvKvwcA7RUvlUPN
3c4oFwNqVVjAR+DLnEbkHks126hJ8EgDS51VQB5X4Xfar1qkDidq//ob62zL7leQA/mA+ZSqowlI
CqF1IwCgpbeWr98vnDNd9SqxF4W4IfP+GffkHfjyAF+SGnH9+tVuka8x+4SHh5XUwvLQZ+OTSg52
93KfX/EdEzxa1fii4lv9chUIlsjxdo/HtNOFGpdDSukr4Hf08UDfJ4Bl3gHKJH6ItlqlWaKdqxfU
EuEsUpZRZ1teqHiUdhXOd+M1QFoHRocmnKsbnhLYIHbSszEmphzSD6XkEDzVOWB9Rb4Q/FSkXBed
1FVhKfjRHfDd/iX+xOBRmxqQVV6OOqPjwBUSGR6LV+mgA5YiB8EmQBx/quhUMO7Pak8AeTxFcq5K
50GrHTmcE/oUmS2c1cea0ouKF2htUEl0yXR2WDSqmJXyFMPUQojB/XlCVs4z0U3TpcostBioSY5K
A0q7ijHYv1Y6woqfdhUrYzieuB7m/DY6AMnX9j1pCFeuD+62lq4L7vEPWOZzwatx8pHbQa0ZAnxK
R9m9LHfDeAlkmRGDls3jzwG2Ydk79NeV+74qtmxNgceiv4ZNl1aSrhJeovs60SjTNCiqzZBHOOZq
TIWn9LfAqhgv7ro9XUNNXjt8lztUhWiafWYd9HVm4zvAD2hddAnm8QMrAaDMyS/6nuU9u27GW1xm
WH90u7uFi/IngzlGPhQgwoUNjH2deoutLYSLvs8jduZX5IyoYtxhy3jgzRCJKmZaq6voMdczd9i9
k3+jV+h9FNaM4BjXmo6xe5vOA8SvZ8DHLi/96g+7/no9kRGK1ZNNaEQiFq+zDiV3xNm+8keHI17o
6PsUA4NRHFANcu5AUWpHXbZ/+pITx5wEYIHLBbI8Z5TtaIuDLt1oX7ootrkt5CvK8+YurStigt8M
dzCpzDx5ivIaoUEBrs282adr0sZwJvmbWE4F5KwVPlebtWWI++8KtEdLMJB34b6IhhJaA9V9f4s8
1NfWAktvIdIExkHafGbwy+k+6ApExkC/o5OMYd5RJsrkXY6OYe7Sd0Pf/Mkkl27ZLJzXn8zok3aA
1/4xSGxCh4S9nE1DhuUu1qUlNnl3EJd20n1ph7Z26SrknfGZPJi2McRrJ5o0ucu59zlib2Y6xL2N
Pg7TzR6WCcP8yI8s2hcPxtATlRGdk+rqN0LG5m88YrsW5692bKNYid8uXe3AM+Ac9PbpX/W3n3VI
uPgBA9Z8TonYbsninfY+CTxC+IctQH/+MDCefVonYepMxibNEmQiQuJq4RzgM2RF6ynoGin9vO6P
G6c/ywCwQmsGtDrhpcmDBLdVpjR88q6+kT+P1hQMuoRpxSNBuP/ZvLTUuHd9xUyIaQrsE/mPohD0
dY0ty5eELQTG7C0YMSmQ6UZF1BeEp2qTsoVRYafAbUxB4UcxFJJCm5g/9KSJCylCZVYEnsCQE4sr
Mdz75Q8m7lbrWBAJ0AMyNnk7z4edfeH3DR9OCM0vmjDQyy7mB8n7pPRx0qBanGDHif+w6uB8JJND
AVsKeyqG0fgqEbXH8+ci1JGRI8wWPJjQSuBQzlv5bTEX5WgbjOSZTTV4vlmA8C54qgFBCtAaI6iO
69YDgu4wr0JjlQOyCQhau9E25t90vJipxZOPZMNh/yQun1vl5OwvAAxPqK1TPk7XuhcA34w6K4Hn
CqDS7p504NCAIT2un7CcGULjLUPjvPzsizVz8H712AqvQnWAB/emiJml8F5px8SYc9BplZMNCip3
IFXJxgVHdgrJHk94ExpXEfmG++i7XIGgYgYQY8PGZclgjtwXmwP+/CGP5cr8JTRZ+xmFjTrgjx6/
JQ9lG6zNkFk7HFMhsiCJDPQ9xo/WYa4haJx1xzHHViD/xgpEOPHZvCTIEgj9i30oteulxZVfYYCN
jA+SKt0nyNGjsXEdS79j0ocy4RfB9fHKXXp/4+EAFf/z6cTOC7wCh0m07XTJrnkeQwK1H0wVVCeB
5y3wCNg9kKWX6tUU7FB4oUcTaUx+aneywDLlvzEgDKin+9ngXQ80C31VsBLrrxp0FW4oxVDPYvHN
YYJ1sgKLMOd8Fc2hCDpAkN7YErarINkjAnr7BZUvQUkomM7vWXYfkApCDXhoM7GrV27e2G/YxSPw
rnyHUYwA5cHbY1s1be0nI5vkjdMU3jmBMbgmMI52SC4paC2OOVPqi9CDkhKHR/wSg/g+6o9MtYVT
HfjyR1qaxi76rMamLztMoBv2l4wGx87B9Bz6yOxag6SQ67prTuy7k+qizvMN/l8QkBadyy6LPcuA
AhilOdsqEu4pbnhUczYrWX2u9SkxtuGUaZLi8b6TCzSbEmBzNIXGzC3anCWnEOzLbIxHii35wJpk
/WQTDCMXAClcehCk1i+Eqbc0dd6ElZ3iDizU9NPfxz/vBJKKsFLoSOQSwovXd7mrFnhgqbsSEutK
ulT7XHUxjnv/cn+yxKcezFFP2cEozmKvUgSANDrpVEh/1UG/AknvSFC5ttf4zhtAoMwQ0Y+2yoKa
Tb5+0IidicWm9DVhAX8VGyq/bORA2zuXzF2xborh3cCMs+vEUbFMxAzK4RJRGHmYU8FhgT752bEg
KFCQSCv5fnQOF2Bm514l2aParrrftsNbiSuy3D8sh0G/j9GE+tXdUIXhHTF/fyv1KhLLGymrST6D
DgZKx1KoeSYJEMi8SDvwWE9gTBZcoJ/pBQS8Dx02vXRggs2NjC70YeLqXL+Jw+rufRcU5hKLvvZX
/iz61mGQJtusP4rf3UaJEx4k/AjwM/1CMDRnESzxL2FUtsHemZsB3+pZdYbvlR5hqAh6yaxmpWYx
oLyW7eYGtgZ5EepGfEmoz3FAdkFemQvEDJ9P4awcM33pGQ0GZW0bPp9fS3YU0+nLtxjBAgPn288G
HHxgNx9cSBoxwnWhFlRFUk5P03to7t/5NWfwYqu/z9x+runLeobNPzpHBw3Y2COl0ZVnI49Fk4nZ
00WMAPRMvfXwOUWsjw+/6iBtvbcKzC4kdJChsQRYMq2fuOuHfwg8bzTxAkjgQuO7dgPHWSx+d4h+
pt5j+ovZJ0fmKOR8QjE3/OPil1+CoZ/63H5TIWF/bA+Ep61JtdIWLx9eFZRR3+Qf3bkFvMAvHl1I
jrwnUqUOVqkyz6CuQ0VfQ5X4GpvYHWT7fCsYmtokJyjz8DSm4/uAqm4lddCnwJv0s3xOjiqljZSR
Q8USyRRMgb4wYadg0lgdjAX3bMLcMe3JjzEl/ThoiIXM0a4jhr49fqRdsjSC9xwKOoTzaPVZpKRs
iRjDF05IRhqv+wqJLDbN7R0bwZDpb/1iroIeHfPBIAvdfJdsVHyeqPHYLVmtVEcZsw8vYeLEzG/Z
74DU1Tl7QKbCFYtTAwoT11AbEO2lYB74HUHPucXC4E5yQxZTHPyle/c4dL2N7utZzM+W7Ia5hfRp
lxBsjOAgZUBfIEPKuClaLkSqQVx/JmkDjNq5ny6yDRxQay4J90VZ+PqNiP7pA/xS8p/xEStCtiDh
7oXfMP3GvXkKSgh9pAr5lOgYhkAKecXO++HxNY97jHHsVA+8DiUwABWqU77Qnk4ekavI4gYIazoQ
SmRNqBeArfgG0n4w2ShxTAQk94TBO0d0YqHjIV8HMQ2rIUQIgeEgkOXLThbPzs+p1024Tu0khfkN
DRYrBfYsxi9oaxKnhjGESAWGN/IkXGRye+i5lKY5zTDmcB+HL8Y9llrTQUeMaQqZX9n4ZWWDGH/O
Wu3C04RIRuJLOMXEsoVNx8QcCZ2QfFRZ8PqFKgOJcQ4VDb/ZNbFDBGzotf+EMe08bx0pquimgMLk
qfkKOmx4bgL25hOzicNbQAEhocp9NQ7wNxbOxOekTYARjoEjBlF2vLwpvlDRLeF0aUxJ6QB2pJyq
uUFxGmidBiLxWRVDpbIT8dWDj475LSxFmCLAduWiQmqZfsOkjX0qFpbanmoZEhMBP7DaqCl+WdhG
qsuXB9Fs0TE39ujaruRljvyDeIgjzzCc/5HrKNeSvXEm1/FonDskLDLVHyMKRvypjYlreWQVp0bT
zuWSchT7Ppj8MDapW86DHsBTRM37z8qVko9ypT3KvyUSz6J1eW3oDx4FpmCxemK4ka3zWburd+03
nIVqbc5xS1kZi9Ep+2LSreHQ8JqRWgZNvFj3uEqVR/nY7MXqUa3zrSC0Cp5Fs8cSZplc4CFUqNLC
E5tUcx/PP3u441zNSwxgqUrYkDflqr/iguLkEBPqlUpQYE3v+trlqycsxddujD0v8ZbkjjIxYzA0
yzbFQSTxDYsSeWC0InMM4VXL0omo75CukoOFR3N5QpJAsmLmPvftUSO4pFzSVbnZQXf0TXgwB+YA
4SI7w3nhomGjDBf9pr40s2GnIfgcHcQ4gIwFkvQqhJffz1v0q36h37XuoHp0wBHKWMxg2Y5uBNQf
UfucK4wdCxFV+gVEbN35I7zDHYaPHU4l1nGMdEOsXPXNCMuP7KZvjB1UO7GQWK6g0+mMbM9c2YRY
Ybp2Hu9aqDmwPhmgUM1o4sZ98lvSarziN3faUvoGVWV3+Yen0xEje0LFPhmf2r11G83rTfSlX/gh
MGEE+LPNhJdOyvrBPgtTAbMbpnEoCMm1/el/xogMrb3hGdvROl3Ar1hj8rp9zqWT8s0dz0yVVSQs
7felgp9FwBzgFogQYNxVOb2+ZDTJs3Rf/TaCugl5c/dYw5X5xxSjh+PfmNqc6hvEFMUW5BecLVj6
W5KCpwbJ4yLp22EsmLIw6/Be//V7VDe/6b4QMdDG7+urAZadcWoADIqbukkXmhPtja9w15+tM9MZ
4/oOXeVozfUFyOyIdgqR5N34667D6X3vD82KyckBoiHM8uUTjhUhFmDl7NLcMmflq9llO51BBXi1
CBsY/qoZk4DP+XOWJYi0mKaYhKDJ59HtubXmn1WMj2l5jn/783Nb/aOmyxtl1V8eG3mRH+rF4/AI
zCVpjEF+0BfhPP/KdsWqu8bjKSzdQL9AcQcchnvSgdHAcYYMFVTL8UFdSYvXvFv3wFxj6lK6j1CQ
JXOIZgA61NWghf/wlPjEKCuFiErnuwnFuA3GofHPRRYvNUEvYtILaUwXyu035HAWCbqQtyvvhy3u
VMXfC/9pAAzT1i+cUCJsUQiNhXOCBsONl3nAG5087g96iC8Vls0pur8PFRRNsIrYwCs3ozlnbvAA
pgKtJ53AJAPeF2MMUG5gT+zDKK3geP6xuai1AILgPYKM8nC+ePbkewMb8W2TN/cDOZRJTaW7pYhD
4LrLoLb8xT1k1ymJ6GhvtW82Kh7G1qhTzzJgBWkXBv0MrgAD0dhCjjCnUsMwYYKpBFuYdIr/+Jn2
baE5YUqiTLzk7w03j1YELSCjC/ZE3e06XJwZ+MMuE7sru/Gnh9c5YSiWmLhTBYN8LeSDXie+zrg5
wSZ9x22hHzR1/U7dDxQ6HAZqp/xip23gVF11JmuQV++f2OUGzg1KIhtyZ2LMSCe9Y+oJmyDn5r5z
jzFd4pPwcLHmMIEyM9uErckODp0N9xTkoTyCt0UZgw8GOxQ+BJOSnf1O7fPEH5O7O4KXjprm6Zia
J/bw+TPzu/o0wgGBjZa7ayDZS9uoFk+FYE25J+UqLMgpfXcrZfWUPaoJ8HhRxMRuWG912TUI2SPR
brSwDmniKEzddQ0jD8f8bm1YmIknDnks2FYjiOKLscgaccQMxBIT0OZPIeGIYrFxUGNo3/TH9PIh
ZhXZ0w81wdNqXah1+GOU0YxJeUlLC7/cff7QsJaTcCuAVq6WQ4hhhXKGsEt6dPJepOtIgVo1lVTv
GIOzz8V6AicBO1HQmMxDcC5oRTJp4L1Tl7t4YXF+CoG094yuDjUWtJcS+6sXBCwgkluC9qjfvQRI
V8yHMUNYgiRcDX/6dCRGfxzxov6N8KW2K/PwUZw4nMtS0DCn4tHmp7OTB9wQbB1qUAHrZIxtUT2W
sNCkIDcXH+bKj8OoXr6ju5ReenC6dzfDAUX+ym5atyg7TwRKAcsMhItwIUWUa8R+WS41SRfOhYAF
OiQ18POWYK8R/ZbJBtfTbpHFHGLyIMNpnQi7hfbtVnMNGg52mpu83b5LMocSjx0r1gMeiLf2wAca
CsZzLjYKwCLjzMesKdUn72RjvmeScvxwlOqETtIeCfz5c7ZaRpa2/LhxkYfIceYUhgxcY2ZAsA7X
3EhY9zFKjOVg9F5jlmaBHJEDzQa8CLGWfoi8nbUgO9KrzsbI0GtC0FAZV+a3TKQvAuGQhQwuzPNW
lBLUluNA7YKrdzoPybhJYYvByEdgI8MN5/Ok4nZ5+2nEYCpoP5n91jVBoeixlm4YXkPyQ6jb7JFe
zfRTSpRfQZzb4o2JmmpHP3mK25xf38XMHL4/sMcGuObhjGCS1z8sYPH1E67Gy1+dlWNWbHtzNiZj
ncHktZtJp8cvZVhDw+mp2j/DRJro9wykWGAl/4Fe6Yz+9S6tkC24Cg/eyi6mgP1Ft9GcBjIzLPeN
BeLiZX+Op/qcOabHvsq6xKHX1g+kB+B+aMNXJMfNlDs6f9kxLrD3REIVoHITCPKSrxG92M+GPe1L
DUkEJtNRpeKcMSd9+pKtr3AVym/AoUg9SUj9ITM8gFQvZNTAEm+klb/KnF5vER9eyRRmPWAGm+dr
Wiy48cCQC2jLW0zl8NAd36Ckwj6lfMWWroGAhSo3p0HLW8GyJl6VWoy7VXUwPN1VSNUABpPDQAym
gZapmr9KMsWBd+UdFvBAbtr4wHUbA5iTXph+gOGU24ealb8ZrwtxBdREEUgD/oeqC4SRe6a1hUfJ
cIGYRsQXHfG2fikVEzCHTBtPBRfX8Jp0jYXwgEP5MRkWXOhMYv9aHshv1Hb/++ghuaRrcVFZE1P3
AW6BR9t2Oe4X75itLV0bc70N+iVP89kfSpRD9O5H0pd8UELlDFyKCalKVsHji0JzzczCT7jgKen5
EGNprhloum9yukpncgyZql5RofdtULY0fltoPq90zrUcRbg9wW2c8M6k4kxVjRcLWQLoOg+CBfvP
Sz/dGP0iP47GJxAOsEV4zD253zX/KX1Nru1c3iAyaMpNXzhsPO14lsEOKCxiAYYp5dUiLGbsl9Aw
2sjR2XH/crEJv/HNzpzUFeC7z8Co61YjAiPZAInqrNx/Q6NynrujCyFFmDzfGYFCm6G4zeYwx4Rk
pr1UrKY9ZtVs0GNrr2Bjx3IA5+ukrou/1u2mgxOagelhATpNqDHGr5UVVDM4E4KVgggb9Jb9q3Ap
OtLepe5Q4e33gizEY94B7TKlApOjfyQP7ku1dqSr9cCQDTUfRstnC6NTCukbZRoRBPR5VNYG4b4K
zpAOhQXOpZQM7KfSlW8XWBITXR+JxlZDuvyDR2znj2RXv/eZy5bK2RA7kvkUI6aKisbBGE+K0Gkw
bXTpMTPLZUd7EnbSTtovWktWAOLeaRgiVjO8KRKbeZXk9GyXrEASrkSU8uodUQx+tiDQpBxYtA8Y
LKB/h2vnWAAoGV7IgA1Y1RGMSxypQks95VB/BEmPZRiYUUUs1wQtYjM8oWiFMeM0WaSF4SrtPRbi
jJ2T+h9F8cbpVvfUHRTMChZAOJ+KnDrcnJkA0265XCZWGHyKScARot4wYUfjRpIH1HAxUhPMGyCe
M/jG+tQ2PtM0yG3ODYWbCiBhBvAQ1B+mbFk+3XQySqNpHi5hNijvFSyfAnMUIWsJ8PRUL/KPDFoL
VZE7eFLgh42X9rQbzSFLEVz7nEG1kLVF87Kbzwp0WmUCNpoYI9fPwGdrZ2DNZeUDELyOIZxRPUgM
zWH8c45RoM1La1LvRzeEKaUEv8jr3vuc2sCw2/X41Dl1UF21mdLC3CBGAJIfKODYfbnj0WaEePbX
GhhKYTmJHQjgh3nqm+kgrXgH6aWYKcecsFbmG9mp6nfP9yk3uV1YyUB43KfpJT+gWvyN9eBDEG12
EQvStzFHOw6dd130J+Jk5V9WNMylYGHqvo51poYJ2KaytnTouFoaZ7YxlsfSIgIG620GnIxtENOk
HCQRwsoEqRKKsfrpKAddZC7pGCPRV4ceEk4xkneLBhH7p9zKuHIN/2JjYPFIS8jo8eb99Jnxahqp
9rZuuMykIWCn1SJRbeXpArlb1+YH/nb3XkP5KMjRxJhAPYStrWnoJOzRB3s8aM5MtfEOiR2YEGG1
A4AfvTenihjez0km50g9IOUZwcZ7IflygHxF+fUHeU+lchv88pkvQu4h8qVF9zcmADgCFqQeopQO
/Yco8aHpThp2G9wPmFMkGJDC9nDCAXZsargtNBquGMORpQ2ioFLddkR4hEsNcRqj8qBE5o+JVjbP
oLVIC8SXj2yeMEcrF9UYyIocVoVRB/DsYkxM2TTsHFxtGCaqvU8qaMOEfE4v+OSxJnD9pEISV/sR
o9HaBaKjPWJc209Fu3jTAh1lyz2ELYsUY9qwglVrhpSt6pd8h2kYU0EGDr61U3dvmVM4ffv6DicO
y6koXMwQhI8LFnPEAFHWAz4HuB+TUMQ6wsWG/yOL4bUpPugR/PCXGjZDnoCd2BU6icG7yMiN190K
SeMWAM90sx/5EXQ1XRgdjK2gblJmUucmCXAXyYvtrGZTjSdK6kYoBvPgscezfgyrVnEMbZJO9sIq
afiJF88lDjoC0+0Ji2Z5xtnpsWH4zNDVonURa+xUZ5uZM2ypxae14Tc/cb/DP4SPitzPkc8PYnPY
9xGNU9LBon8fWkDIqTKCtLMzH17yWOnJEiNmrXY6xK5myNq/gVdEgBjvuq+vwu8QojHagmxuruPS
b95fUrhsiq0KY4kqZYyNARN6uLAK5T6VV9F46nP2wotroxk4bOfwK9+Pa6FaTqwi0YngrFChv7zY
OuR01vq50tdUcJ0XN1itO6aDuBs40KQC0yUfALAwWP+Ep7ihOGMtSEDEqlUZ+eHB2vw/4RUXQ47f
Oob1VHFU2IXCzUfztce6lO7p+CThNTialQmlDTO6tFlGy7BBZJ5qe0ULcmOjAYjyMvCJs53YHejw
jMeadb9mC4vLzu5JKVRgvierWiVZKj+/9VUz7KpyPrT3CnGARDZjG/mI1qFia348Pmj6ui8IeFgN
8Vf8Wn5uLx2Nh68x2n/7hZikOwE1NBJYnd8j7+rjABGwJT16r2pc66s7szmNLffZL6IoeKuugMab
v7AJqNRfDLMjv+oXqTrnMUnhNdKcsilBGZ6Sey72tgjviZan5sg7T9XJe9Yqt2wDRcEtgFpIYBG9
l8uXV+qhsSQIqCqnGpgqNTV1HmUsnga5Q5aQRrFk2B3dAdzlDgiawWhtDwMGd/H6LcK6wfC1UNSV
D7z2VacwZ1GHMJRNnDOYE7oNN0l1Je7A8NS2PoHZFJCE3jLo6sZuozqxZAPnUgui4TQeXHw23889
AFgQFERZMnOjDxNgylkMG4x3kLQuw2OdPFRG8IUntw6iA4KvfkF6mSEm5LngZ0w/NdMoMEWxKHzr
K9k2+EhsFIx5O5yBHOxIP4aPkurDE+Kehqk04+VOTJ2Z1AM5PxPRoVpMpgabEjfHrkV1GmNtvpkk
2BgqIkjnrb9R3VLM4tOBZAxaAhvLDQGZwKCZ9kPa+EG5xlb1gCIDm+fGU3GCHiT8IE6lBWC0BTG3
sz9Io2NqbIheNu07zB30gGz7rc32PCoDi4A5Nt8TElBIfTQVWMgUqde0QQIovulW2RXEsQxZX4jL
nRqAPHc1nlhQC9aoGNsWm9BpemZNY3fFui2ZjRfGD3uJatBkTkbs7XAUVnBpn9ByIJqrARdKsx+I
pjDnnZ9fABpUZBQLHjI6cLsKfJ795PSIQKumNC8wpQp2RaSQaDUtjNsqjJWpmwHOAXsQqkLD0KHk
TbiHgxCJMoMBSEw5WKgNGZkSlfsMZCKd4XGveP8BWiAcWe+EqEx6AWvwaD6gHDsRwZ2sPITcdTYu
KH3vUtSUPACpNTkUjOrQaVdTtDFEiDawMuholKlwRCfh7QQUGf+PpPPaUhSLwvATsZagpFtyEDCn
G1dZWoiYQBTk6ec7Pat7eioq4bDPDn+YkZV/KweRaLI3gRuET4m269e6aFbd2xpocTxFn1aq0qej
n8uVIXddtgd5u9LHt5WOdyJRbW9pySgZza7/2qfyz3ClESE5xl8AWO8t+hVcq2FigQzXGLVvH1SR
Mb1OdariIy67l8bZ/yh/3YJ+PSRuLiWyKyAV7RyrCOoxVNSn4BNxiMCngqD9jxMhz27jL8TcvegS
nlfKwkRgAhzRoZubzEBAxAGupaUKzi0qWGg1YF4br19ULL4g1qLv7MXACKktktKlaPSsvmAd5AOF
IQCNM5TjZc/zWXF0dq7SQXYGK+OPNEalpY1CgSbAGDwYGCBc9w5a8UivQf/THSVbE0WBlH2eJOXu
/iOMFhqBXbD79LulRjBn9CFYOy0PDpEKgSKeUJ6s1jNrX2q9IWLjNKzPEdPZ86Y+Mp8mWxuCK9KE
ohfHBtObQgiED7rCIApIZ/5Rbt67LyXz5HqUNsLvnWlJfA/UXf2nU/+JVh2Z9/PAkElIeLYuvPEH
mvO90328hkwUk10hFf5YAql8MQKm8w77c4pmAiVv+AjbMT1q+tstk2d6t3f3saAD1cK1RmeL7EhJ
4CuYUfcHavtyYwgHlTQoOjoL05bsHxY+cwIWM4JD/9rJdKBZsdTPrDtzKaZ/+LfLoo9MrcKRkPXj
JEMGDm6QK94BioaowJDNfZp0XFxdc3KGzEAjIIqDJANppdO4OqCiMCB+bF+YDpTMNSd0j8/py9MW
dGWQImfaVyTwRGi3VpzKog2ZHVynssSzhbixdU2wKUvVCIYG4ERcZnydmcXFLQjNaATSzoGXTyOC
ltiEri2NYUaJ94O00qlQaCKTxP99KE1/AAangI0faw7rg7ujDDdhJwYErGRET3504BRcOmpOQAFz
3rxi/z/u43IBpSRtIpZ00aHZ0Ewuk/+xg3D1+IAcmmADoVPavGeDJWQrIgzNT6bdu++2XIoiHw53
LqiG7QolSwXmo5yVh+FxBMf4F+gTdGZpASEo98oMWMuTldbhnM14murFxtxHPsKu3AmCH8B0IEEY
ROXgHJ54/IG9m3dzHgIWGt4DyD3erCPsvgPMP5B+PT7aHQpJ10w9jFZXQc6dnX/BSdA3vtvkFq8d
t/MMqVOmAnfvIDEn4MSbN1UljAf2WGHT89wZeXoG3ssNPxlrZWYG+yU/86o9jceRBYQhHf005hSG
zytB0h6QQDEFV+0LXrXMe0kEuFxQLjlJA9NLfgl4LX8/dL+EHcx3NYTnYKFYoq1w3f4puDUrHSlr
Ovr0wQQKlqT7wqXe0IA4GLOSWH7oeY6QJQbvg1wnDzLJJtk2zyzDGVL5tF9yHakzOpxX4KEV/ojZ
MFZ16NtfqMKZDXhv9vm4Yi31DqhGEHe8grZmlEXOCYIwozFYAwhlgsI2Tc7zdCg0VdYHgDDgphIO
40ClrNsQTof9amzIPGxzvE9DKD2da0BhAnFMjQJc6q1Ech3QiCVtpqsh+0rt5ciSmhkCMYRZHfPl
6gfKp1at+i4W0CbE2EOet+vA4V/AZIMVPTkJGCkku4XEBk8Dme0VyDDvw0O9AHP3QOhvaKFAJFDx
BZpZHprdo4i0d/91710M+pimugEGRz4+QCUj5qmH7cir4BxLXtf4tTymFrlvoCyGlAbiGkNDZwqO
9+oH/gJFKvC2eEgyMW14LPiMFMOw+DIJADaoe4jwJ3XVpSaaGIBHmOwBcjoID1UUmsQjAxhrxEFv
pcPoxBga/Uayf0R46Ee2hMjdd3nZqIev0Jt64y3yT+SxZPBdEnHobbhs2Q820i89LtEgbd8Zzyeu
k7fBZi8FpJc3xevNBZgtGociIyJdJP8fgezxKiQ6/hXoJFNP5/Z2EOk6g8ODJIlmfulf0YbRaAvZ
co9Jl/DhpFlOg5KZmtZgzGVhRYGA5vX3yX74T78FfOdBx7USECXHgiIcpfu/gyX15GDL0sfZzIR8
SHYmIE63E1kI2xoANSFOPfhGgzbkt99lTNVfAG8pUFa7ZmbvsDU1HA95p+IB6Hy1bst4VbYXn1FQ
P8VWQUbdNPFZDQ2kHj+PfwAmQAta0j1CRv9Cc+eNeI0YcjCk8/k9QKp8TDtC9FIxMs/YaskFyR2f
XAC+U3hPLit+xjm6MDaJMGly9f8hgAfrHdJJfoD9Sgie8F3jH1qM/P0cAKbhKzQySVtl4Qjq0Nfg
tskH89/78T7dmsvPiwJ843UBt+qkrhAUJZvLwQdm4VWtyMA5Oe52+/VxsSf5Z4sEcUbruQ2kf9UA
HWbuJdcbfiuvx9UCY0RHniKEpL01wKA6NGjPz+BCtm16ZenIB8i/bfA9A9NKGWvNPyhCt+GDlHtO
u4ZXkVr21XN0eQZca5CYvCENXe4uF50fE11tBhFPT8lDcLjgfoFGkTaAGKUfDsgU6Qb8Y2hUc+cG
tJk1W/l3heiZS58J4BEO6v+f5CoynaV9zxUVtUftDxGyZpuEOUz6QUZD9cdIWwDaBCKV28bbgQFW
WkxvxGmM8hDIF5ISGTf5npEkQFZuGa3wZIL7OPBi/B6gXbTXAHiI3EWczFXLlK9faGv6JycgIfSw
zxF+D0I+MAOjxcnieTVcgizmZWp83okyO0DNdTY8tOq8mFKKyAfOi9RI6I+qr3WJbTDJ1P0ZDDjk
A/9w6ABm6jl3l7KIvji+srwGeyS+CFRYvHgzD0stfX5XZZdQTJGRzIdONYzBwaDkA4DKo4bBa4y4
mo8JE4gngkse3hZknuBvCuS6EUpUgOXM+BlStYKFiDksmSiKiwgBZQjlYaf0XXJRWO9UrUK9Cv/r
OfWAHiBzuSkjYDtkcqIHmwrXFeyHRuidYx1BTnRfvTbS6vr33pZ+axKfkJ1JiZ4QkSpQpCB5ngQO
aOlkkGy4whgCNwly5BodgIkJR4sJHAnjPeuOQB8v4Kic3Bul92Sw/so8Yw54MtJylXF3ekYm1Mye
i+8Pahi09uCkhrCaAvSxIIhXQCydqgi4nQS/K048XFYz5rHiSp3paUkL08P9GeEauERMFSw94L3R
oFSWD3s3Up2imNNLBH1zuvyCCiW7RVrpKtRLa8QLq0gCx0bhuUPfDZ3MYfzJYMKbsSrPEEo5kwJ2
jf32qSFfO4UOK5gOjS5Q8kI0Aih8PFhymAiTo+h5ZmDtUGnqXnX1Uen0YRm9QWJcYe+i8zlwb98w
h1K5I7uVBLzbMNDl+mT1PrwUvjwGhl+4OqJJXr+AdQSmCD9UajKwbYyW7K8Rq3n6JYM6lsruMftk
TzN4f8afYyOnIELvBe4wWBvM5HOqfX2xLksRZXAmepG6dhoUFBcZWroPfwbdvw2j65SG9Raw3RbT
xMFKQ/MTYAhO99Ao/xC3dl6onCPVtJ8YAsLi5bG4ZmeuQWTuk/fqciQYIWkASdHjCLsjqOfXDAEZ
/bdAXCN69yCrTKDPL78/3JYg5xHg7A4MfXokzJAR9HWsbzwaHAyr4aQP17JDVwXJtPnTI7LBrQW5
jN4jEsDh7enJCEi//UtmggxD1cGpdsSB0QmAmTpWTq8EuAK/IwPqxF9Fc5lGeLIkyooSeB8AbK/e
Dnhh73Vir4JegznUY/dGMcBBVR6JmYAFPaWhuTD+rojzke4lgBsR62VZg54QQoHgLFvsfnAIR5+O
NyJcvYQKFrVRHo6Yiznvk76makPJAN0/RG9gZJ9JwCflwy1nyuor1jeqrYxdA1p+ZFIRL7Ak4NH1
FjtbwNgXQAyB4ACVIg8/77iPmR6zvuickI8e+HlUE3EFFzBtAj3F3OjBBIPbUqKvSPsEmoFHRFC9
ZjjpHahzCONIKKPQW+F4SRomVS26A2D4hSGjSJNxbEd6o5pdt/CgasykOBr/6tShSOZBA4WDn8aE
tME4u1Gcm+HUCwDI9LgNNjurTDW/R9KJOtlpU3bwQcDSLQMa+Feg2RAuRV8ENWJAYKqAoY0yLB5s
pEvhray1MJ9S6yId4GLIGPCECbBfBJK0Dxq4+v+OmQKWO8Yl+KwJ8VDUgxyUfgckksgv8ImEOpyy
xe1mUEkMvxXEum/SCxkDrAJiFA8orQcO9SWIZ/pwwoGTrAZZWGbBtHIPvBCICOYWvNzDHPMa9JiA
ns/AizELaFcqWA8GgdgKse3oaDOOpfWl9K6dJ2E4M78Rm2vbE0RDJLS1vxuyuBAsKTEBUugRZ+az
fZIW005r7FFnS4zioXOIVat6dchGcfEMJHBEgY8TDVCN/SAcrJh1EDOKxtuvLhpFm4s4I+dErN8W
oG3W5E8kk2cYqrZ82IOYNKyRyyU0fs7MEeidlXCnbWD6CZuneWDFfTH1fKBkAhSO1TLlTI0Q/EWw
AEBNdOTLgQDUF1Fli+fk6gmXErD3Hk87k+ACjVsmyzzAJGFZiPGDf+M62p0FaLvjP0QqwtyaiU8Q
Z7VCmmscWm8hZe6/lwz/oiZ7ZiSqLqWyKxrTzGuQ9D7jtoB8gTWRsL9CadgCMoYYamFToVi3kMhm
rX8Ma7m8WOn2hKSNTWrJqFWzEFj/PU1u9mRCWca5UJIC3COGmbycbq8BYtj0pUKydJvenrWerNNt
7a4RLixRdkJTIN1JiCyDgrE+Y64qUZeOK9ubwpNvQv8YuInEI3I4FNbskMQok4VoUHuK/0VqCPAr
xKVbPLSOKNzY8M8sycmds9sGy6Fb+zcHIXKmbYh9og3nVMFbmETYF3T6cbNhvLSPUMn2mnAkcKOP
3Wu3l9z3z7X3eMaQpRyh4P7XNW57d+tFjUIxZtYNzDaAHS7lz417KWIOzzaPBIu7IAywUKvOqpLu
oFxSeR+PugiJvrOW0G6h11+ezmoi4+6CVyavYA8NWt0B/Wd5MFP/ZdBJr0cGXWOXlI1AR5qCEGqL
00y/pmY5o/HDCILcZiGKE6bPMZGIhuPwycQgKPzPoTrtt3SJTDcnyT3Rbu4OxfINQ/pE0k1ex0Nx
z57YB8wffvjYPQANO+ziw3yMpg1S753LePFf9gzQGZxtN78FF5xN1vA33sm+w7YHGTDwM17NLhnJ
C0ondfzYjZYvyHQcL+HyYRmqx8bE1vJCi87WgeswD7G7jbbEbS8aoaX4ZqyS+yhV7RnFhkL0iE4g
08QYhhPxmzBJFkQiic8AQ+ejUMCHP8hYZ4IUw559wmTFrohmaRfTpLn2jjYB/9o8iGU2YOUdFWdQ
BKI1C48GxZpZE6IEPeaJwHzYhmDmSfhDvkIyXOcV5jZn+zzoumgGUgc0lcsgp2eVDT3kNDkMmAQI
IENO4MnlUYwumZRScX2o7siiR9RVEaAxx/mMYS7Gw7iGgiaw/TTcGOMHdXCNcWT1hj7y/NEL9c4+
UnGSGh3zRJ9xFsRSyqO5UCe3OqzICyDBYGx9t8QkvkKOPQcfH9xJjavpLWCiOgFTGfJvisXZtpie
55TynkSQZrRQovePKjPK6VRdGdoZPvEkuUXltEI4vAjghOBMc82wASCXQ8QbZPYrqefwe2Lp8PZb
oNKfcOjxmPgCjc2+4wKqQjFPjauTFqIVFo8czgCtFNkH3/H2hKMeqH73sqLxRn6Lz5E2Qe3BZuqM
eK6BpdnNJ74lIvgUWANxR4kzSPn4MOdjA396aUaTPDx7NZ9jUxD+Fjgd4AsIlFoLtYmOYTnbGmoh
uQW4Gsndmh8rl4CcY/FSn8DA6k+YAnEsgeRyAM4IeANAHaKW4Rg4DD5xiDKBSYKe3Y9BWNeBCHYv
L18qvEPhD9N70CM7U4ZlOIys+1ocU6NPqWwERh8RQ0DR0FSvyYPxErvkDcKWD8mGCp8pqelRiynG
mHGJhCYCCd3tcM9E+ao6WNYRG24uNE82TqEDFFOaUQflML+I8GQYxGHmcfdEpQ9ujHkySR+qoTcy
XcoQZgk8xwNSKPp1OrIVwvmos35PALPs/YTk3AEJMqMJ5vbWYlZEPQRA8WeBZLc/IFH/9wFC0I/k
QdrGHrEorIUHKJlxMz1dhJ7Yt1/LgogA1JRb2cR0u5l23Xb0M5jT0S4onRJGQfqLZh8QI9uYDKA8
yB/ROqBZgvzTiaHfkxg9Qs5Pev9pYExofuVBi7lUMpDIWezh7HndGHA0ZhfVP8tCILvkgQKARoVO
Hw1U+iMw3x4PDgiGYkocoC1xnzMnI9ryXN7IGslAKnG55AMJhGhRsJGswR0ExAlK+IYKmOUoOVUl
wj2qhfEHCwcuymNGIsr3EPACK7DoseeY70fAPhxSAdHSoXIFrqbRo6QRN0blyn9m7yk8NUZa5J83
HNUEmFNeNBNyAT1mPUFZO/+S/cDGpF6RAbfLLhy2lxLXj5DeAEM33QTk6oACa8EIij/CD5WFQ/pZ
ILF+Y0Om4SqWPw9GAIScp71AFFFnp+3cy+z7gHrb4ojiau3CQMPp63RlsyzGZvn36p++rGN/h6zO
w6EFXvuy29jRzVEO+aL/4AqpMlhMXrt/ytWBMRmFrHntIIGfPy8BRGkLdehLK/q1xhgMKe6VKOHg
nbO9rFqhQEPEfRy73X332BpAySPF6vzHtnWkJfrSWGWsQfb0Xxd9Ub/+ZaZPzAfm5418xv8ydWJ8
A0qOwheSBdGb0UzuM7FrVC8HBpiHz1UJSlG+zqsxCnfJIHt7Q6xJYSCgH5qJULSnqLmlphVOGjef
aJv7D7OgzyCk/f6B6ge19Er3xSs+XIdYQR2JLvDHRrnlyegaaicyy+hXe/rPnQnUUkIrU0AgSA8E
SGfvaYKUbNXTfPPKhqf+ZBz268ccxcDsGd0FMMfr0ifqxFhpTTXW1/wxv0QsZFvyn2nvRoUDhMNB
Ls1CPctT4meCx1GsxOW8+B3E96SN4YVZLSqwK5kJdzaI24N0/GwNKvT7lB58u67WF1U0h6++ktKh
DTUKpjlW9p3frxTrGtHvbeP4vgARFdABspiAu3xwXSIfHhRbnXtnST66RxYgLg/nq/kt49ATPiMP
En+0D/JM4oMlbX+rsZFoYi73Q2L374t8XXzlBwNztG2W5FB8wnjFifbWz79vjTzmgh/sIVlbHd8S
G2jN9zQv/eCzELyY2yS3AQEQpNR9qtrvORB/ivmsnv0wqQ1NljMgwZRboip+dXxTXSPHO/3ebBDL
WDmEHT8nvTzGOTRj6MoLaS7G8KObrUc1eEVSvBJONf/33vF1+TC9gsHb+oWTBCP5Lj4j/nZxT18e
hK94DR3EbcDtN1h+LFmAgNwfzcOM9IOgVMQxTx5HHpqQkfhGyHd+fAO1BSjLGJgs+RTXJBDwwHGt
Ou3pdyHAQuoAsFePpEh6/X3Pq0f6+AE5ocAPNdEDKwNK21vAEI/QYvQIY77Rn/kV4oFMC44SmxFa
vC7ibnRECCBdE9TbXgx2KRtFA+KHHAqXqHE7U+wWCm6KZIpxJI/SKK+wdjm+iAk9KqDW9+pCO5UX
V4Rf4UYv311A9wvkUOloZPo7Mhe66AjJUY8jZhFBUGRq2fvUwGBNOUI57tjHKyD/IBLmX9llkrDA
95tnAYgB9H3sJcQQf2+4g4R+ncwLTi+w2WQNMSiFJOITPzNpdj9AiWYqmQ2AUXsG5w+3cOgYbeHs
n/hXS3PU019QqvnC6M2Jwrva5rMrapUP9HgozKHMOr/v8WcqTZnWsT8dTPjapJBK1G2eQszYZmgL
IMt4Tm5YNyHNR0ma48/oaz/YgbaMy+mTz77BgzscX8MR6pHDMUJ1I5YzesiIXxohzO9eiO7ovw/F
B5zG1AfXt6xh6j1TEBWD0Wg1QwbpCJCiYIr08gcxKUAv6Jz8lWUITPWzAXQGiKBGe8Ll88bjR7Xd
4APcwkHct/GnN+jzsFB4R4sXvcJ2wTSr/DMRL+L9HMRAi0D5ofu4g3+XU7y1gaK7Wn58m6siadYI
BlFSnbHEbJ5Rbp1E2nLivnrwS61FsqEVETgb+jGeaW02q2nuQGukxJq/Dq81MxSZ6vZEwNmquP2s
pYU+BOxgK7NnHjCm+qC80VrXU8Gou7MVCE3ck7jGfknzITedmvQ7v087f7gaLgsWCnHigw8S3WVU
tlfoNVuEvakZ6T/VPM9MpHwYj4Sy96C/sfjirxkwS6J/vx4a4LEgLt9mw81+Cm8drZM55OfHjHYU
wwbTFbv5suj9EY1thtEAszCrPVxJSJmKsF8pJzWm5IHj3IPHOHtw3zD4CPOI1jv/ZCVzjb1A60Cb
MGAikKRgNMcpCpEy+4b4D+II1iA/nef0wjxtIlKkPuCSP/jSfgLuih8l9ZZk9MW8/4c20NGFk4r4
gx4CbG5GFRCwqdJIcIAfwbM/I/d5YjIPshZ0Ub++fVFqx/MFX02+iic3uzh3SlimcCs8VC6hDZBT
vWABKZdJA6IdZYHZB4tzkO0ou/MikL6NSwyeidcIa9QTOCTstCAeU6sva+BwPD2BlBZLGBmYUfg0
MFMQto/GuQIUpBRFAGKhHIepAspPqMeRLfzLcEehPPtQX/ngcweTwRaJZHjHM8FEbKLL3yeC3raT
fUzsk72Hyw798QC1r1TlrnN1SAUdNaF6IRFXQuFtuqicfDwIpR+IRpojzxh6gotD2QWTY1qzQYnY
3rj3QbBUjnBMKUN1ShxEsMnupkj8kI0zQPWAPOchzSUhUd+Jg6AtGphLBdHu+TerfnkFT1p9df/1
K++UOUShIUbM5PQLsNTdVE4HIbqR9i8M5NtmEEKFIln6TtoJgxhdEJdUF9S5q7LZ4Iza8g3IxzIJ
PiOVDc0Jn+LUByKMJOkzVsKni2FoMMiMObLQXAkV6wyoK/wVh8yxvDxjPJiDdHa76BM1EcQwaTni
PaGh8UrDabWBWQxoveFkijGqUg54Gy0b+6jI2YCkL2teTHNMm6oEz/PCVmBDFWNtXrD9iJcZZWpS
jjtU77QM9HkfjTLl95IOGGRGSD/OkdCblnDkxkNf9Yvw611SAnJ4nT1TKXpMHo4RjGLVHjiwJtml
XiFCjhEGHiGb+dOe/5XWdIUkDwLNlTvyz+ELcaHb6uOYEFzl38bZQGcmIJLLbJlfMEFg/yWn+ZDH
DQjDLQTuDDKINCdAVqsGGT0UdhF0Ajdt4irJ0HBVshLse4j1pniFV3xBoRdkAYNiH4J8JLo6zGT9
+9iYnhdwaRifKBH4DdwFBn4/Od7tKDV9w5r80q61f4fo2z2t5ZmkBxEFV5oUnr41Q8M2xzIGwA+3
WCn+CIcGdY7LZtjacqbtxBlULpoJ/sgP4G3/c2koUwRgNxDB6chTemQY0UVPvgcljs9H+DisHIBQ
pAlV+EMsXW5fDvIqQNMp/+1zvLeW0d+RsWOEdKPLIHm2t3FRc29x5cK0sWkY+K+/a1iP0TLzruGG
NAXUATsCEtMgsWxObU6OBfYYoC11Aw3e86IT6mTTfqPLjpp9NmrGsAAzPpg0iDGxkQ0sBGvsOT6Z
eOupiB6/4zbmX2wUi6yNW+zzdL6q03l2hkjSxppborBt7ZPO20+b8W7oaVH1AxLDGjicQGutruPj
8a/0+Agy4lj00ERMxwggaK1jDIXe0hCYZoFMgY0Inelx8QM0XCjGAQ91B7YWgS9BGZa+yq5E12y4
0XxM6rnc6E1hQ4fAjGXM9Em1fq1f8d692xQk9l9cFOZqIDS6pAQgEj3uMcjKCD3Cr4eN4uqcKr/i
cvv69AJAjgdJhRfVEIRarxrTud2BseGBalwAJHAEeGRYcl7rPfDWliApF+Hb25PavTeAt3mCXtT1
FWuU5kTt5iFwKOIJ1T77KA3Sh59Pme0R4QaZ7PO01W674cEmFuFrwWccxqr1kNNsXLQvd2U42KAz
zYF+f4eEM7A2kwq67Y/kq9E1bR2OPeoASeDATCYIiAjCA1XR9Q9JOvoQ3wlBEgonkKwXncpeUCog
8933iEsJtp0WSi7tJ9EtUdPz+hkbY9qqW2DCLrKmoHk51EA5ChdiZVvH+zFcvlievfCxNWl7EFDc
J2cplqtouApHwj49CLdv4jn76eKU+/t5GSLq+fMhR41a6lGhDhF2f/Ak9SmzVjv9MbxiW/12IT/B
BmafngG4619Ir2hsnIS59eUAIeW+hmDJ5M9keGw3cROASqP5wB5V4vp187v1fiLNykTVLSgJJND4
xLAdYV0Yvrg7zG2su/Wz7SJ9WrEK5OjrqVSGJKT893IoAqcPxrcEFW49SwUdBVcDofmCASCIHffV
c6VsFMpA41fD/9oZeV8O/zV+j5+phvOkTfVbOoUzB+FI63ewaNaQ/lD91nhjQzziNFGyagLzBVdK
8iOukxBBoYYm7EhIIIWtJsBJHyGRVVoEjqEnkZJ0IXn+/fj9eaSKfV207t30K3TJYZWJxjFUujIF
TnRXnDMTOnxw3NcPqTnpDF18i5Ewcx7IMfYiyZJ4+kfEQd787kvOfBD8CXuqmJDR0UVkKkiEFJH5
okC3cm/o0fp6xoZvZYK4hRIpynQFhgdUwSyL54IcPd0vh5Zq7XYMqevTORIGHzmV0t4dTkAqpoY7
DCmebmQ8CyicJLE3a3FxMsdLYpIN93q6+txTx0Sx0yLUgJ3zTQQ31oRcurgwimZGKmB3MCr+xXaa
6k5uEzmGYXCLsW5uRM2fvrE5wesYwXDUW7Cdf/0gzINdoejZcyllDyCcdQ2RcWJCly1oTfG4s8UC
/83Hv8acMtMezIvxxNztKmtnkjWza4TrU2g53pvfvYzRQ95hEhCqEBbo2IzJ56cCQ1o7tJeTgb07
MN/IcliWRZRjnVdYWZLo1sq7oIHNdBNX00VleUlghqYwJr1Zmx1TRw/EboCCkjX9o0yJRUFQuaX1
97cEtszoY/v2ov/L78K5ZeX8z3Rodoy1BMQx+kycfefBfrC/M4BYTCdI8H9A6eLeJO6cuAJH5vAO
xpGzmqYBgTnafJyd41mTOw62uj1pMTLHD4Pu3D5EDKZjozjobh3rNPVFPzVPTFsJVfSDSdEYE7Kl
oWa3LXzlSG+tT2v2Fpb6NdbGn4gEDOPEfUCqeKGKIP9QU1gRYX56xrijp/eYJhcxEUMu8fKx7o7C
m40RhwNwwWWeFf7yjj4PhS8mQzebVixHiDQiCw/R5tRHWWv5POwX0M44Wm1bH+DIoXRyX5u8Frwy
oM///qCd8qK8e/pQkfsyecEdxy0DvgjXD/DewWCmAVrZHglFizqgL0gVpAu2tjIxFsPaJmyWKG6x
wFN4aU9CkLEYhZwSZu+pXsd5kvvnQ03X7I4QLDAyuJpCjeUF70f2zkS2i19Q1pPozfjOVXa5tmo6
CsWfOsB7BmWY+9NtabHdOeHBxBCBeaDaI0z+uMzC2BnpFj3lRQtfC5s1Ns7WaXK3/N+ThtwHPzRr
Ys5Br8U5tZ/gAqqLAyY2uvtjkeyPN/L2fKnP/m9oGzSdRfgcTfITEmGxEdYxFL1JsTQZyaCEifwH
b6T8G4EcYB5CCWzi/bFMCKuIkSx1JDr0lBcABIlsIZIbNpcfcjcyt0LARud46HMyJhGNeF5nOBtN
uHtk3cKdFYVi8kR6MGzQIJtTcLNzxIfoFRNgiFLgs/nYmGhcSE+ELtwTqG2EZcuegp0SVZRUzBT3
zP9Eg18ieNGG52zJ+CbGkXfkb5FIjGkAgNq/d8utrWXpND4ie+J5Alrv5D41C7eASxrc18r2SjdC
nAKnaCIjiZM3J2I43FToj7RCaOfxHTg9XKH98TUSrf0ZV8dAxdaq4yYulp8YrB3NDRpdvKS4Jmva
5SVe0yMwNsziKKEoFNdSKrm8q+YwRQlHuEuf9JTRAhA3vEpHsFa4x1SbUM0YSDCoCJ4H7tSZGUPM
i9RrhgZJD0sJ8PpJPzN/gU4pcBzFUpoxEHXzE4/aARzt4Z8rGbc2oalpzooT0xAIwwyY5vw+iL96
nRN7KFdJYtFB+4Q1q2xpTDisu80bCbEiDd8GQRrixygqEQrBjjnmWlRoYnxFi0SOy8tvJZ2+jzEo
9YEct9JMIwYrP7fPVi+yGxjsMmFcKHXjmpOggXgwCJo0Gz9Jb5yn1+v0QgfzfPwOGSgNpFP/irsH
6PguUjWYjStY79fB4fMdw0+6v85M6Zct/IgCUWZ1BEVGUyet9Mc6YaiEYg0jH+Y1bpFAoxlJpwKT
WoGoPBk8gPNPLKZofUA/H+RkvsPOD1XtGcRr2X0AhqDip9vlQ/UxzFUF2iJhuCfMnbkj+JsC/7mH
FOD7LTB+kJXGNN99Ci+f7h/ju1dMsZsdMdz0gY58ozOV0knobgFlqOjIE/MJcQIyBan7C9StskBR
FVPgJsxtmKNQrxkwv60+BiPIRBSWdY5K7U3oeiFM91JTsJtM+vGr6+OemYUe9QLPwHsC8Bzxjh4m
1Q6gSFZDDtzSglMkZDMDxiX0HOompqfA28LOroRcinbByxYkPMam+1Wx+8RARSFNNSNxjpw4v8MA
WXHpDFwy7th+og6DLgY1CsOK0XuOE1weMaXisp+Yv8CfohsHejgwQuXjkovV5pYYfSc/FJMVl6YC
a0dP+4o52z6U1d1nXa/PvCVzIMjwimTlmNKNQqSpLk/m0tiXivdlpHNl3sgC67SIDgbvPXiMsWan
6fKgrBUBgq4GnQ4IXxwIv4gIZW4BY9IN70bTrED/7/PH7Nu4OMgwPEFTCEqWtmWYy1mCVVQTZuc0
XMARC4oXYyloYxqNStpbw4Df4WwVaILkOeSamEXIHn0RbZJfJi2+EkLCAj+xN+6bH3coMwClmciz
zqNHAwMEyPKjRaTbj4Q51BuDmyOj2C21OZX6hQYcIlBnj9y6BZ7+OzgqR0jcyJrcv0EuBOrX57v/
ps2pU6lc6U+/hvW0rFFLupe/HRVXtwAG8mIyJwfD9evEg9rVc97J2KrdmKjOTT99Yo6nG3NOEqQN
GkbIefOVGXNVY3F9BAQBBq0qsY9rThvL3MfoO/IwczfaCxqjKRdTNjxCP8CcEzfxnBG3CB/NGqdZ
6HdMUQFvsgMfCRZfujhPVqqZ8loXYzpilgQfcA/cG66Y2KLI4bmZ+QlJqLRbXx6BIgX7UKPyvLCk
1Pdkf4G2zKpg0bE0WJrDByGfmDP6JOIek2SduIsCkhCIh1P5YRFBHiuXiOBBOuczHg4Yd9xXBbpg
fH+nvDVQOZbZnhw/EL9NrzrB6Rh1kRnPbPcIumfEj7CMgVmzhHiVakk6bRfYdufRdbgkJN1Q91Aw
gqe1xxyxA7+F8fUJsmHFqBDqH+029wVmBj1oaGlyzBGohxJ0qvDMHMuo75Z5iHvm1xijZnSFS3KC
MMODOgT4gO1oOSUyvZbiH34J7C+qloaL6G2OYOAU+uCb5qKWqIf+iTU9A1/+DzIX+djTXY+eNDqZ
DZdTMV5k9oTkk2hNtgkR4Q0VhR7pEphzUcZNsWWyyRvQuiemgNpWr2i1AZUuzhHfGQacCicpdNeg
REZgjZnH4sBCwueVzzEHQntybmKaOiWQCoEbcRaovTF+3HJciiJkLffcfe61GGAn5znymjxk9FB1
Eb8OIGrZOwHVSggyfP32BAVrFAJgfQk5UziNPEWgVSqgJQihvBlh5m6LIN0B1ScTKTgSxlyc5o2a
mzLBBohIJtmz3IG5o4wgu0PafwDNiPmhHMD3BL4NebN0L3pEeEUekNyw8DrVVwabC10eznBOXACv
cI44Pya0xEwm5FXHdOscqa+YUCZTSfv1v6n4dQ0i4OGc6lg7ntfmA3yP8cOopc5ouGMQe0AO8URb
lOV7wmtJbD0QVusDDdb+wPpi8RpbdpIr7XdwameiT7cuTghrYAtPYMOYk9jH9QdkzprMAKwdKgUJ
S1ZbOWWj+DA2BONOATYlYHGjz/oOHz8aguUEHDj25nrUqRnj5f7jAVvPpyBIuKG3E7dsGDDKEhBz
8LRsMW8lPt83zGMAZr+7RX/4lhD9YdKseWM9OgNonpP4oNTwxu2ddaMHTMQ5TLrU5dTUI54oNgg6
zghCWvW49lD7RjIT1McJ9HzfokYN4IA3BKzCjVwOcDXmJnMK5hRtQGB9eQhOHRzAF45KJlDi6lqS
IcOwjhkGOQCP83NQQy7a8c5ambZq2gihKbeD0HFSDx18ltIBIgAeifUOSwFRQZaajOQGAqu35Hqb
ahQjSCqYHvP9K+cEH78tNQdKETj/0/myPQMa5peRfWXb/U73+Zxp+3XeoxzJ5YKx9PTeJwCMhT5h
yo7WHOFB/Gqjcr33ircndTCi8y8IdDzuIYkewFCBKUVsRYy1EpYG0aUiDFAg8/E/RAfkYjGDSYCn
sPs9vYYxTHZdjTwus8jTyzRX0+5AepI/bnNF+2wvP732ScyhnOGjMfy80ke7ftd1CBKpWskbLHWX
HeOoOnz02R0u++hBkhresanoR67U+Cj998+XA7QTwQRsoWTFuU+elVOx9aJRzVIEE6uko0SmzOIe
wqD5VaYfpCex1cPbrnAl2eMDSDgVVj14I6C2wgDs+sIsLuDzliRv8l7d5cmXqXLryJBcVyj0Vzqb
MAPMjDoLQIkHFoD2BT0PsgAf+D25xJIxxoWKYTgfPcZtu2jQnpGESGZzydibiGl8nbRVMjweSBAp
9DRx6/UINTkgonZB/ODx5l8ef9l+KswoGb2hUjkx1d11+LPPozvb04OAjhvTfySd2XKjWBZFv4gI
5uFVgNA8WYPlF8KSbWYBYubra5EV0VFdnW2lJQT33nPO3mvLUFFSTDfcqGXHMIdJSx58NMNKgjdv
wLjN+rtcyVg2mlYCjAQ/CyWpVvg0sXMrWwhV7TYiDq8MlJnU0ZnuV9krd4M43IXmx/iSF/m7cv1V
O35UJAU1cnIeUKLU1nHMUOwlkIYrfjaWKYqVjK6tCnLZhDvjg9NpTYBEMlO+QhwvNdx8NRnWglai
+qC+lD7DgVBPaZQYaDeEgSjc6+khzcqEtkq8Ssd+51fwQozI6cq/jmDoN6vHKNKRDrKF33GDpEiM
ByQxUut13QggVd7mVYSFuO1P/dhx4Xse6iFf6aDV6tLw3gCCVQM6av+dbyvICZ0+uIX8mitp/Flg
NpXo2MtqBWajdZTiI6KeDhSUhD8RTTXAX2IUQiG6DXi5BxHDD2/uXZX24IcfBkaql3DRIOh2vRuE
w8LqJXKRFmUkrBSazK2yyPDaTa+BPlAKSC4nnRM9CbWurqJB63HcRYCyzXj3Ss4NWUql9CnKxkrD
46ZAXszLTRwGzLZpVfSdnaEejMN6GQXCKhhhqnTjRbA4wJpR/SMwvX1zwtVhk/p+sWg07n2TxthL
2ggG1moG4maQrQQmsS06sRTTgRAsZbx/jSSu3kQpyPWqEb7RJ1QQe/H1yEA8+vZQNBvZx2UI61DD
AJ5UKAXky9AhAwJTLRfCItay1fvNcNcgYOW914mLzAtajr3/Kb/vRlJuMs5AifiQY3rfETQRWsFl
cjSSzC6ardaQrIg1keQc/xvqpR9DQD5VhTgv6siJx8uoJt+RIe1ijSNm3IRfgfg6S02DUOpDbXtH
XFu45xUvZF+TZBgt/apTb1FlIq3hw0TwyZmNZwDJ2fM0FUzIcFQrtDn9lW8wkAgWKkU7PZh1A0oJ
3rch/QmVsAyMgieQz4gxVLhWffbp6+iN/W9F4SkMlgIVoKLh0sDJwXoVsmVEw4nsnaA5CYgpeHLb
kbDEtuQUJ64RfTU13xJ8zoRI1tFavpV20avix5s4Lz1EcKTTfSYjs30R28YjbGD5fo90djTaKxJH
FFPcJVOAaLMUqmCmCCbPpCOV3Tqh9dyL1OGe1qwik8CbWoMAUNtIt+gNWcQNl2yerG5vdW1QKJjZ
HC96Vx+bn5ZTwzt6GigLseLGjIEKO2OT/EuKpwXtRlWpigG7vw0OPmywWC6pGGAiBTFuFCbiAYBT
3GU63q2wWI09UTi+lc8s1UcpMSYnTYrIWpQXpcREFVmrFqQPUTSfZhlDMQ6VW9Kx4eQbc8QBGgmL
d1x4VjUXQn1jxLuw/ZLS1avZmPV7Fb+vLLhTiSH0odvXZ4k6qkt2PtBtgggKqmeZMWdgIGQi5M4U
NyPlNtZOME0iPJbyqSxwVZg9LIydhfvrjJrDIvsxcDj8sSU2HIHtLphD2s8xcf4lt1GYAiBxMAvG
JsZTUXqAUy0nUack8BCLfVXvXuGCB7TCbuIDW97V9ZKgC0FxGQ8iGYX7MNgkTosm40SgPV0zBSry
v0gy4p8W/URgzfSgWq9E1dd6ae3W5ZnNjtcp0iyQlBlsmYYCU+EYJRfUJvDODE6VnGNe0ce0MkZS
+dHF0MCYPyZh+6FGdN2rcVhmIok7Esuk1ZJFoI4C0F/RYCNLK2OdFcWqfdM3b79anv9pgV2NKhNx
Wj9jqUGkAi3JLr/v/J2orEhoxBlqYiWFecQt/xYPPGKsgQlBpzEP2qRuilZSyuMEISYg3pigvVUh
AeFwxdrp1N3gc/YvHBlqVzFHPoBdNIIorrwOJZF4Bc6S0K024/thxJ8+Q1BW6Ddu2AE8BV1Ls97q
ORQ9Ko1KWAwxk1TY4rQquRJ1cxj/Rc46ucGhguQuEc0acCjpogWbiBgzy/ji3cQcBy6UYZ0IsxDZ
Skgkz1ExuFfJj5vcoPhudgItMuRybQmimsE0Zly/5fktjLnJU/XWJpgLQk+kVHExbgr4iwX9qDJG
/sIdzjr6fger0Sd3FmVvbdoNBgpZWSH7ywpxrU8tMpLqdFZtJVSWevwpFrteJK4Fq0nJfpHRx00x
RmsSnRoyV6WPitiGXsTgCUkLC4ycU+3rDz5PbeKej8VjYe7UkraekBzVFnOeHzlhmrlqnN2s8E/R
0bT2vAuUzcKWn1Xa/Jnp2H/zXUpVpFcUlr/hlMKEdGLkPiKVEaOCQnXEvB3f4PTDQpvZTb1V69Vo
7miyycVEKXcNUcPEfFNSL4OnwSqVSfimhC1Ux7J8z40X8XJcOYOMYW5eteU+k7Byv9pDlvRYnyhx
2BKDCHzMSH0GB4XRA6zi0hAXosY0FlSBgFaHvZh3Lk26pAh3Ge58E0JmmH42MmVMxPlF2obKzojo
1Q+7oosXEslA5iUFHTaCoZF6PBwcJbLe3Ej0Dbnty+5NJFx14YwQdusBI7oGgDY2Gfq8zmWytVLj
qCQh3XzlPUfH76dMy0PRi3hm+c6sbG/qPNVp9pR1eWtZx8QH/8tfY5CypZTRVuYsGlivQ6P3N5PV
NZEMZhDcWyDr4bN3p4azoMILIlM4qJZQOnKOU71Nl6Xfr6X3B97eQse5rcOQ8sduNprSYTQsWgwQ
qlu6UR2ByRJqAekyoSMIIq9UiD46BVijbko0RLIEj3LQUQ3IKAMtsB59THYXToyU9evFrE6yvkrh
lJYKPxcRPwYJbgg3RoXBB3uWj9E8M6bU9b1fn42OAeRrlYIhjopz5ideYDJmrY4VirRaMtd1yxku
SSHtFJAu6FVVXg/jrAV1F7ADD5Hr37I5R0PcxulCrrYxqnFOCJ2MKdZfKtTTY82mnAPgyvG+WbIj
5j9jwd3Yw98J1tpPOQFXgemE3bEGqWFqODmjdV1yNxJTKL74FpZJEjpd9hPFi6Enn/ltQQ6KvJKU
L81cvriZNTpHuGhRY9MBRBbnd7QAgN4JY+OU7xo+kVfTZY1MHl/1I33fVO5+S/oQGBkQENCqH4EJ
YIo1xBefaDnTqqYrhc8kj69slLVom8pVHn/bkPNauOrLn1ps1ylpc0FdcIF/4qPVAHtgEi+Vnwaj
9S4inBhVibGJ0u9aFtyuWYXWrTLfdJuPYzclnE5cUFj76pHttGVTwELJCTZOaOpO7H80SC3YhViF
Xsy2+pZ47FXtFkXQGjJNpEedeu9WZjsnSrJndD3U5zSr7gYdik5joZVXY050uRIv+O+5lc87LNHl
QaODGQrX0jr24vjZEXEov0jP5FSJq7uyivU4ml4vrwb/5QWMe4OcRGGTolXJOHwGiMlBVtD04MjU
mxwUcJH2yUpm4WyidqWp2dLUH7FFghFknFTkkwd7PyqdIX3Zff9poRdS5K0+4mYhunO8KKpij2Az
Suv+0qaODd22+Lv9U2UiiBUsppSmGZ85JJRFYlI1vmDrIyhnb/XHkxDidJtsTsK2kn7eL8aH8D+K
4DOylgX6EEpFo/tWANAMyzKlc/lusArR43B/c5FmMZpHbcrFLtfKuydPHI9on3hq11+14k3K06/Y
iPPBgBY4LdMZJVU9eAnL4HTzE9couS99NZ3VYUT4ivrvWP6uj2/uuiHhYNipyxBVdmRZHKNpz3Jc
r7gVwxRBCRgk3fQYNyRICAaGP1xWjkAqTar2rW7McDXExXlEffArvzCLlvMsQA7HLzPgbUz1iDER
N+giJai/41SB/p6h7y2Nh+aV1T7QD1mhL5SM+Ynu1tia6QPkY+O+gkfH01V33siEQtTfO42sJeEd
HV7EF7SnEkjduwO/ZfEMpJo7MoZA+TjQj4hC5tvtVeqecqs5Bvakkmep6AmJScjDC3Mn1+k2ks0m
cjiQfHEjapqny8oi4Hv2G1fvP986anC2C1GtSKEfl+ULbHM+egN8Qj1DBJN8tiPVOK2LqcFc/skR
CnwgUMmLTNT8pkaMZUK+rQE7XL8HUKoPU1MA+K1gLpIGoUcCN5j0NxMFKMenVkDOgPNxOtFSxw7T
GVhngFBt037ZyfE6KvHSTm7sQXAMzO9WyofK8pebquTr0DGyVlGBvZAfCzOLzGLWGdAhksJpAQVt
QQulkr8S2nuv7jjGMOSCavXqVFLCGcCYs+ylXgw9RQzauNqY/g7WJubSaVmwrzlPF3QfxuDb58kV
2qcKEfplAJpm1a366NCoi0olH0lTIDW8k2OA5rbRnxZ3fVQgkRXr88scWRfVg+yvaklb5Zh0yvOo
DXM/20d1Q6Y99UGqoZIYK2BITCGHjVh+cmISWYIBHWqj9hVJIwl7xqJTntPNGBukfYKv6EO8dDBv
wU0N0lI0kDJCgG1Q8CsBMy9IYWPcr2OVpzUDVsWhSVAEvkCfUSudsjpOQCc5UazRR6ZPPyBuqcLl
KwL+eB0VhES1JN/bIllpKbPNKS7upWG7BcpK/IU+MkKlgfUqkxDaRbIxwaJFFJWs9IMOCz6UP8j8
VKwHlUIRrhVRn9OKV0m5LDG+DBZuuPTYF+9FL0GUobhSif4V1V2JP0nSvw0kM5z+NSWYt0l6TUWk
SIBextey6oujGM7rWMODHy/b6D2nIVgutfibcjN+M3XVzhFUWQVE9gaJNnfT2B8VjPFE3spVZAej
vkxf2QLpuRns3xSPL7G7+yoODUVJ5+nUcCqZ2QHabxlu6N3yFZZrUSOwYWy+jBEncRuLRJxZkNw1
f6tKgktfunjEiXh7U72UzAxqR2Yu2d6teqe1v2a+ETTePlkjPDkhT/xLWDPhytpt0f71sAsNwEhT
XCToKKYvzPILjql4r5gD5/OcqVZ2yrZUi16pwtxmIlWQ/x7MgCTcma21gGKDBWNbbt6Xv2b6gnaA
sRsEGL4M1rVq6wMGc8wfJi2QtMH77OmZTT1cOm6MmBk8Kycmh7ytgjJ+zUuYW8Fnb+ivLdSIWbrm
Ugpz6qLCh+mL6J/AoTXYWYy+2ppmb7/Kt8qW7i30Yqz0iBLxLy+Y5ryQMvonhHXMqYMvmJS0/VBc
jDcYoCtAITYwAXdcHfB1MSWbMTYMzjTwDHqt2Phmry/ExXbKfAVDav+waPMxmnQeFKQ1qLxDjhsu
592FjkEu1DNBKABXfFscSpvZJr8IWfZX/ejuvTbTOgfN7Uw8VySosQWyhXDIdfCRDOYjQx8jbNDj
+YZHusMA5oEb3trmMKOfRFuP5Fm81jnnQxTKrChr7Svv5+h30enQCpu+DgPirxPeuJ1DH69lS88A
SVBMEuGEOpZ2STpfDc6T+SVe4+MD2iLKIPmQRnN1OT78BYND5dQ+SHEhA8NDpMEqjXMO+DhfioNX
mda+zShF2UW/fHrWtQBLHHLVCX6CKu2JKRejCUQkhzWUvxVu5JJxIK39SbAN+el30jBgUPrAevvF
SBagbGUPn8WafpQ9NZ9n7QOn8kEAKcF4I1hli95ymNxz3X+nn/k3JsfJaa0JBUBIQd4r7dgZ2fRr
f/GL1h2vZ7gn/cHzaSrO/AU3DBNGhEYxY2p6JRkDW4uJ+ZwAAN4ftACj9HzBE5BXcwu0DyHDulo5
8p3lDB2DK3+SGEWEzR/6GIxCcExg1L9nRKEi1yBTWvXxwG9KZN00k8+1spUUfFcaI0+O773LyvW+
tFtGz8x4VjJKep96g8jvbwtP3MeOPuAYzMt9HdhTb+7d22xf997zbyCsHJSnSuXqR5/wDGmBKA9H
DvUbN7O0lI7oLmlmzw3ZK+p578mciJA4Mso4xV8ayzM+wshFAQS0+cUOaZdTZYCtKrsJS+phahJR
AFc3e8/J+aDteRXRyAHAtUWiwZ7CMrtaTwWkN5rZcN1tMLRRJ5mwmNa8M+c9/wm/wl9yu5mVoyGR
50FLpySC/7iIfwXViV2eTxYW/LroQZ3w2DHJiFX0iLBGbimeUTwbJtP9I5IZjiDXArya08AgcxrG
7hwGZgwMEsyCqFy2KPQoejmkbonxRNC/JPQmf+jz169OB/4ur9NtRrjNGrqucR+WoTuYx3wt3sp2
LkF2waP1tgMatHeUwu+p/wOGBtlkDRwN3eUCqdAKqbetfHWKLdmX9zZlX7wne4oX4xz/Sku8fHa0
L/J5sG+3SFTm6LNXyZyirvQG7tAPa8OxWziQ8ebV8x9siUK/ohBrXksAvpE50+7jwdobB0rDPTDK
+apbtMpMfOCU2lmbUJ5HZEj8a0VJvVfybYeHCInvjpBvmou8R7YCO/TMZLany3EOBYR13NKHci4+
tGXN9dwcMb6EqssYgdZJgF6c9GLlI3Bkp3uiK7V0BxZhvBP+3vZ36mrxwbSFZbrqHuZF4GlGUpVh
4+LPGrvEWr6o0P7x8YM/FbQ7HbzkrC0rVA+MH1lZL7FbLtFQvlzY1r85L2BoCU51CSlTf1icVS7i
2VQXDCgEBIvg7/j+GgZsMOHwy27pu+lbC5DNyv+yNv5O3hHltnxtaEaFlDk/heyk9w7n5pojxNR2
ObJqsxK3yGy3nFBtGaQzLicF4SG3jfgVnMq/esP6/OjgFxcEdmL1Gb9f3+IHyUqFMRv24Xe1ie7B
J5gcLz5Wh2rDWsea7MSXi0b3ls/OEJeDHIiZ/++Q9mocUbr5B6R40kr+zA/ASZny78cDEZozwxs+
h0PvFiegkWglonu7ZQbCzr+z7tgCTkpA0bQuODPfIFVjvTNm0V69ydwyVOnJbCWusZGpmCgJOj+U
CFFvmiMc6Ol62R8PPibca3KU/3Dkb3HEHei6KuuCS4hl9Zdj1rr+wP3L1NY60QJ4P7C07Fhy7UcP
+I4WCnrhBWnUznAdXh75igjb4dwFiLtXzQJPJj6T1B733UKrifnUPQZr/jHeFCz+aGeQ+ZJzji3T
+Ku/eNq8Hw5G0/iN7qDMM1ufqy+GuCAtpnhkdR19wG/nypLUYi5EfrtTQAKcBRXqyPg9ZwoiDYtG
csKdioIU19NPRBGFVMdOXW7BF55ahoDXfP4dPFuZ7zCqNwLh23b2gXuRR86jr52jYnByB+BqcWLZ
7ehWsr6y2ng8l1hyJgcoyRZbWr47eWsyNlhCBj23cK0OLGj7bNFc1e8+g3BVfNB6WZOzg+p4yRwk
W+SXR3yOl9azMe3ogXonw13Dbndh7hHsdSTZaHN/Xn/va3ESHNPmRrC7+2jjk7VzTiHGJR3Row9r
dT4NQNAA2cY3+D5WGDwuZNby+Ien5jMki9XGHEyIU7xLHE7OSY785Erfw8I8S0fqF4C6nzrmLl00
xhLVOPYai0ukwO7YIT4IiPmF5uHSUT3ojU052jDFVRcwmX1EENvGvRYes0MENBO4bZ5wAqEhP4s4
v6KOVgE6/9tP6A8lEYy0rb+uL+lvt+wefEb5IXOlocPO4bGTi8Gq6gHbKhCZ/6YsELkT73h/u3wj
zi+I3RkQ4XB6GIRsOqrd/Jl/2a6eG0vzks+ZKT3zJVvRNWHH2htecn9tzb18H08k5ly+mU7d+xPQ
ZXtSVrJIoE+kEuWL8zpgogvesceDdRQX2tXyUEH8W71Blma27PAkEay+wUFLo+X+7/vvUZj/lYva
mmnnwX7QT22hwWMS/+L8gduimq2ivdJNydUNsfOpfeU30M8bMI4MC8NDS/rFQ2mdyUqfy8tJoTU6
6IKM3fBDXiQTr2WBpcGutzH1ueA0t89xj/sFsfZ7zgbrCEd9YXkktxKh5Gp31Hffl2Ghk6W89E/y
l7Gnl8hGgCXzjFOQnj6slisLJ/pbPM7ZmefgwbZlbIIPUhS7WU0zDLwLm2h/WJOOvhl5itMtYjiK
Tv2HBx93Q3AIPpERz9LdRb5nqKRrr4LnzJe8s/B5IDCUl8we669gL7kajRp4k04mUKPPak9+TK7t
12/J4UBdc2NvVRK+JG+clydMMIYtrspZ+uydbtXNVJATjmbN/O/ku2FcQbnGAs/yRn7MdJvitHZj
O93EXx0CzNJGAiB+pefS5e/9vAzrC1caASX6fwG7S19gwyfLFwczHWIMEQoOs/RB7ZDeuBdYPfhi
Nc6wW9yyO7Rdk+t26nEsgnn2aPnAuv1nUHgvoRvO2XgDR/mJiMeayy7wVOx7f3zFrOistyBzrIW2
Z6p5wQbhvc6KE/FDAk73kr9uRHFBBIUjQ4hdiq/D2jTPbN2542+Y+5eTMI0YMgD4b6fZsO98+Ez8
PeUe7Mnc3kYbPrtyjQ4mS+OydPx9QMdtJkKQXgy3cRthR/7J5xx2YhgZ+Cx6qh+kWVROvxnlN2vE
a8GBmj3ILvF3rIwPmghKjNdJPUbjVoKG07nTIfDlSvZKW10iyOGz7EqsxHtOjmk7gXcv6mlYcO1s
pKIsbM+eNeYHG/cKku1aPknPiA/Hws6x52/cxxcL9ZqDcxjjDJwDJDp27nKKZLHimCOnWD6m9Dwi
5hQ3Ogde8MNgRVuF6/Eikqw0OPqiwxERbkroq9cE40ju9pxg4z+RF6Lz2D2phMiZYovSD00zFTiE
0AgaTDFQ5eKcTNZ1vOs4Ll+bZ+u+XC546DJdY1O58DUnxIesI+eCLXdHwwtVV32r2E6/+kd8q92Y
9/DEE1pIK9ppTFA+zBsbz/uX1PNdjvlQnqNwYTuaqCmzhAWA8/y5YkJHCCI7fR/v1F2srIJ4zcyJ
4FdJPgNWwLlfBiicrj3eLMa9Y00DfJsrXpN6mu4Bz4ClZtHJBr4FkHJY5WgMbbxE7uQpTk8YvVQq
w2pG11zARohylgsOMV618x0bkWRD6px4ctj9ZXhsenKtJgjlfZJdrf6vgCmpY38tGWdMoubGPygo
T7mNc7cjFZEq7clHwfdk+4vavUhqySPyqepff7TdbPrZCAg1pLPRXJ5i83KQMvlqkDhOu8pXnDtU
/Yfebu7dvEwml9FvES3lJ391xZEB0erhyGWUVqCvX8yuZU/i3mdRJvzlmOxzl1OujcjZ6bFqxLtv
5TdccDIvlxhRcYlSHrwuJXJSEkm3zZkAyvoLioxbXfkuOegHG5n9A0jS1Q+IhY48SbM5bfbuuMsv
ND7bAcq0xoFb3SUEtDhDtdAuKtMQmwZvZxN5QxAhr4erIezS+asBk7oq7tO8da5Z9/Q2aeeAWFdr
s10EsMAYrnArUf21rjlX4Eus6LJyE2aHHJAfmABHcXl6SydiUklW9hRgjKZq+NHQpQMvwHd8sPx5
fAaeFr5JMnINlQHyawlJzT+iHvWk+bh+tJuIimILsW40l9mJ9wMZSr2Sqk3/Ip3DhfuGMDUHUgJG
CLkAvTIaCkSSUGWzs8+HL+RCBbAAHumJxr7IfuGBb8Zz+MMAjq0CZBC9gfA7cBF4/eTXPKcH6IKS
0p2MZhBGbFqoO9F+y47+Gx5omE38fgPYGcdvCnXG62hsvAc8MlQfGHRoxp1rsOSTZjH+oGVb/Qo3
IiC4mw2NxgKJuTdExS+vgxBC5B5NG8JI6L/NUM0TW8Vzu0c22MvuS9sni0Rjo0QWs2KOitrbwL6I
eXvWnvMv+qsPxEQe1Kvf4MvY8aqMmfTUctkk5/BWCVMAanqasJgeISrn97dxfW8B/rOMFhyl6Nnu
yBj6bvboZnqvvtb0mGfCUrr3B86/VENUWUfwMXQSC68KvXRRH9GzvV2Y0jTV7ij7mYrRyeBT+CRe
2FRNomwH4omDIkqC6THAlflEcz7ubsklOaH4j9fITvWQb0290yQKPGKSJAbZPxi8C1YJDrmoqp6X
kCKgnzGMMDalOZU6l5I90kk2xcmAViSdDQ7/qTsgioC1lh9AUptkk36m+4GniK0LGew6PEXJSY8O
LRUwHUA+0Wg/aD1BYSZvcLgzSr1DpryHAC24t+hhqe4oTwkYOkpYKLlfoHKBfllzAH5kwTMnEECS
cUriwI/QikneL7XvPBxtYDKH/o9uLwkT3/26gzUzZaeKz/jkf2RnJGkFIaOz8qTcQHOviqW1oAwc
P9q3w9BQ2IM7fDDLw2RI3JaBGwfH0zW5sp14AQWucMBYe9FduhtzzlJQh2cAezi4qfKqPZMylLwc
gouhGRzVxDOYjV84f1enHkvkL0IrY2oDJm7+bZLN5sQfLJErX6OmY3ZtB9kaNQdwEeCI78aNWJZP
0A/txKt6EF0cky0OM/oXPQDuhomNrcHOxE+9Qwvwye/B0t1Qt2YgWaMj8PvQWA2GE9RrfScsLGtW
FmskjAJGwFWwAPaO+9f4TNYmJ0Rkpj7kymdJEGh1mDeQLRkswlNCTjnhU+EeIfP12O6AshEIwSVy
zSW8q5G2LtJKA0nrDNYy2h0/WPDBkQgHXvonPkEKNaMH9j2oZvvBje/NF7gXSu5gynZRNmiru/If
vUFjrEgfTvwkJ5vVAMbyFo2uvEz3/p2bba6tKQ+fv3RZpTXr/GtRbRj6wg4SG098iJ9oZlSeIs6m
H1MlyCKgXobfdj+ECyTeZfAr7frX0j/jciC/coEBRaZbZpP+aLgTgiz5LUFlHnTS0g5yuxCuZuuS
rDfVncnUnzXPjBOQmiOZxzLVcGKk4/FBgY1cS9Mxsri0w0vkCj+v3aH9y2WsCDiKv4E/IXUneJ4y
69zITnRnD6p3R04EC6HcQVFHnfJlebI/Y1lo9tpKyL0eJQ90PlYjm3PuUO5bkrI2JTcNCCQI3aNT
PMs5Y3q47y6SPp7RZf5xIWO4WHRTRkC5pxfGeHKlQ+RmiQGmxRSVEeIEqphA62SWANwhY2fePLIM
CyQiMFxvM2Zr38gZDv22T5wLYcx9scEsKtohPa0B/wMn1TPaCXfKT6bzNY/mNPyCeXHs6SvLaCCp
Wi/Dw0RgO5EmkVeht+cBeORrho5vThAuE6ZrME/u3S2iiqNpVLw25aN1rjJHeDBHbvYNF2BO2R44
7GMbimr9OS046fp1TRfKr7Li2i5wLC+kYQOu4lfyQn1WTNYTTmMhGHj8bq8XWXrjCeMMw2VIYiwe
PejmyBsRk07nP6KEP18uyReUJEjzENlKFJJIYOpv6/rutzgrfuUtBgy4bnxqAlSadfaoDk3k0Xk6
0Fil9c/mBK6ZLhm1CH/v5xshEW22JVxn1Ju0V9srladg0NHm6gX4FmySg78pRA26GQfqqhVZThSc
Re80ywA58a04tYIrfffI6sBkXKXtVD8vIlpe7OaU7RPt7qB8s9iVoFTu2nf/nc2TD1hRLFz1UrnW
XkO+JaoKOBIuCNxz/QXHHD7hrHXB7PTos10ADVgvuBBBN4dV5YoPUDG0tSYZj4LvF1WJTiVGjiob
JTTH+WvJIs0cIlxSjCs/b1x1oD1bN2Xoe+bUU2IBjJILreTdS/TYUyxuNXdiN9kE74VTVh1Dw226
ofCLL/5vT45Feir3ChRFJvX9CnbQrqVOw1+XfNAHyras980vMbS6sIx54tfUfYl6DauDli4SBr3j
vwaxsS0Z8AR2ktzpEVg53G6WhZlk2ox+DVJfvkIIjLhNujmcLmvykuIPn+JEMK0QcgjlZPi0AI8g
WGFXvwo4goL90B8Ia6j2NdpwWNSdiW4ASWjiKejm5XChJJYzIZoM+hn8gYIwDU3LIu/dlORYeueN
y+yLSL3EzbzhDo4UVjdc6yB1ZeTSNFYu9SL+MN8Qh2UoPuAFQeAEDH+Y8IC6RuXX12sVKnwCeB6P
xTplyn5AvSjytKNARvM32TQSBrbMaMHi7qGYltuy3fO6WNtP1hlUx1sO6NgjvNefRumAyu779QHr
kKMbi2g0rAAdTohAutB02njmMur/jVWsQGAxjuSf0ReoZlWdNQlieeCJLNHI4ljTMAp0M5Ln0Y0r
c/Ycqvdjs2OlZGGnPEKgX2CJAMC+ZVvA5kWQphXuCzJ4fsh1JYbuOwDceBrFDaUP/3+o2py8JO0i
WQvhEe5B88CrsWnuMVZVNu+Wg4MbPoX9gx/mJfSC/ui3UjsuwUcJbPq7/9Gv+be0IXvxFNH60r38
RFmxi2hNLcEG7hGrMMimTMHaj9j4APT3aiEpwiDJOA89F8cjO+n8DcqSHvLos4yXIbTN9pvie93g
JO/W9ZzdF4gGQq7WGz9pTNNF4g9pZoGjZu9pK+SuqOnJ4bTFbSJvQ3XTMBksuMbF3uA269LFS3dh
GavdBHWV+AIRPoQrYdi8QUBhxsCEM66U9oCHkFKMdQ6Gc3b04W6P0Cm/muqiZ7dWnmZM7Bd89sIx
eHMSgDbKN2CBNWeT2ikZUzCig/i0p9i5qKvBM3eEa5BzC+Ofecu1+aoKeVVyzuXE+FeTMXIQLOIf
bHQRoEaH5ZidwcYavodMXsDGIaObmIHYTqekRutRbhlMWsql0Ld4RMizAA6FRVPQlgESKoDPDeZk
w0Opmh607Ih3pNvmEUZlWgdbnW1fuVgPqf+V/vk1SghoRCcgbUFNUMwRcvhDZZuIP9uDfA9BF0Qs
3TdN2/ZY5Og4J8ek2Utvxkn5CW8HID3+HVtoqu1hwEbbiZjesn2z2R8z//raj+oS16lxGya3DcZw
GJ6Y6IhseEUAsqJ7nj0mI6f4iYUx96IV7Sg0pxVyTTW1o9B0BIXcVbCxk4WACAq7TkEK7t8PjEIU
8xjisaWp8S6lkDowW/RRbGWzJxJmsGuBbt+aO+sdxmLIIM2cQ89wUO/xA++ATsuSbKd/RCnWFWaH
oQMmlf88k9+G3wlGAHzwkZxZnqUT1sEnxFxsrDxtgzNKLsfWLD488+6MhfL5ZjY0caqIvcVU9cCn
OO2I2DeSX17xekxh0xNlfPpF1o61fI7nG0sXdbZ1esIghjLgSg+pAjQAyxUvFce6UPnmBIS9lwqy
xIuMy8Ik1GYCtPY3a87oEUXq2BxMijMzZ4cYNhIvLFzKNL/mqeXP08Kt6K1OI0C2jeqI1JagZs5b
9KL+wVar6IdM5wcBgNC0cbUxm/hlve4U3OzT8TrZ8XWg6DGY+BP2ARLwq8GJu92/Edx8qAlYt6UA
RIgFtEMQgYWJ86R5zzFW5s0evx0oVJJ4qet3Mqb+aKsv/TtVCAcZakDOtBfpAXICQ8OvuRQnp3oC
tgrn+QRe2OSf1lZzOZ+THIUTnoWHyRQtSTpAlwb+VuaZDNH1JQNlhrYHvuF+jcfVSbZIv/2zsYMp
wB1hnDCH36E8Wzj6wTus39PJc3qVsZNO/ZEKciN5uLa3w7576ptKuuofgtXbPY3QvHVi+C71B7sA
E2985+5DIVH0QjzJfkprmRmEgnglIXbFIvsq9hpDcOc1N+X1u3QpqZstJZhMmLf1YI7sdL8j68ea
n2fJH6C2dVseY2N97nqqGPa5ERwx3QcaQw+eTIp4cssYRyUH4CPcJVjM7PKyb1DWFZu+uj0Ct/gY
+vOj5cwCDyw58Ovy43SW5o3x70uxIN6JyJsZsxa+Iov1FI6aOvMYhC09/V7coM8g/qBTvK7oGquE
tBGM3JL2ivf7wL5lDBvYAhWdE1e5Gc1uCr/plqSzSJwq2R+7Lf+cjMlTvoke/Yw3tF1kdjO/hUa7
fxurKfcboZp2awjN4IsgLYakk0eVTyanR8bFYALykNYNGZBz8htRHSu36eL1DOyXXHrlMZD3dNlH
ruK8Prh0cJrpPut7kQ4B966H++9i3XxaAlScmBhxq9KvCyuvnLZ8NVzUnEocBK78etxwykMnynXF
VcYvR0ZK9B9H57WsqLaF4SeiCiXfksGA2aU3lpFgABEJPn1/dNU+fXb3Xm2EOcf8Y8iyQ8UOX5Xu
nEi3ZUWIMrf/hw9cvc8ofKJEge2PO93RtnjhqXAQcIWuX1RyBxzcOj4D9qQr74zvkeKU3ucnEVlv
nHp2p6yW0omalfc+sycNhsWO/+EpcKIfWigiuLmUukm+l1BljNDNU/igEF3TTE4l51cUsewCmurh
IiJbG4mqGWD91M19dzWAFBU/Vm1QEqanQvOqZX4YG9okNvcNM7VKK8s+efNoRGkCIzFZsndi8Ha/
k2jFT0Xg8ENL5WCff5FqirhjW3TtCtroXH1t5K5aZxV5GwPqEYfv7YH/T7/yQsQu9OhGFCDH9Ix/
98WvWlBz34nQyYY0VwMGNMQjBBcR/3RB9fnB8ASKQPFNa79EPyO+9Mz4eDeI6PSQ3aP6qhZlF8Xv
eQGZBX0JGC+NZOGOdo1A+TRIXstGcRBRcIICgaNJAtHbFLUudmTD4RtQZyg+db7MPhefI3uv1CFF
B8AedazzWLL4l2ZUnzhre6TtmglNEd91lK2Qq2eGD1IBtadSz2t+6TGhRcV6HIGGocgmADY1Z6Nh
lH4wFhVTzRsud72UADRSm9Kh7q21nTgWZiSIuSTPheWc1D1wr24E2AQ7eWSisYYGmwW7LQIo/uaL
lL/rrp2K24ZwumpDi6VB1fdt+EUEjiCp74vpHC6gwwVIx6Hdx+v81uvXxXgi21dhQiR07pUz5Jrs
Lv25cvKhFmUmcUYDgacjui4CEhVawvZYJc8HW0hXgxaGcsMwzCaf2VjlWefSkUZAFbVnMLoAFpyV
U58ThHGl2TAPyAKLetESK3moTOM5bCX+xzgECQtFMsA/CLcoQfN6MRbQFcJ5cfQUzOsXixEhecSU
f9zkSDzX9IltN8VhLc/uHB2pvS29POyP//pylrh9Q0536YCAcqdk0cAy0Q/doB4ksULij7mGj+r1
DmXcHxO4fyUstYVrUMMMcmW3OHfPOFSAEHiiJl5WbCNtIA2d9yR9Q+ownZVm7hO2nK0Om3KZY3Wc
UMLTSCRmY7xcSO1Mq0MJNZgjzpiqC30Sow6Ou0CUMK0w2xM/QHztE/BG1+ZJjHWxl+aqm+bppjp4
j1Tg6WVOlT3Ux/Y11aBIuLiRxJqFFDzTmaw6dWh0/r1eEtaI/+IP6mVQbOVMDO7PapXFr0AqOpCh
E1KoFnDp1aTM7xyqmAvQwBjieKCGyXBdpitNnGfDlfpQNp9PfG4zdIYjNY8MluIkzeA0fSP3cf9z
ChkKiwNiS4zdLMHcT+n5l7oMFTrTMvi5Ckxo1SdsiNWTYG8LXSLiLWKqNwQqLXo/zBgd+eFD67el
/imt81YW2UnWfEF2W6ALN5euqU6wMtCJ1/4Coq73BNgF9+g7fiLJxg4+q24/J/6Tl/kaLZ4rSGY2
yscMAg0neK88NjPxj2CYlTIFoXw5QvAJy1BFlvwgQKMn7ZG6AemGtEhCliIyZ2wi25K4W+5uLQCb
YHFQgFKmSFQKbkL2bg4x0v49Ob8rLx/30ZjeF7qSRLiSIR8DILxXX6C6l50V19/kTeUrTe5+8lfA
Zq3rDrFpmHqIDi5c7p60JN8Pf/1Ht0VS5wN1UXmviXRGgcgSvSUqaCeHSHaD+nTv4yiSM2kBcijZ
/BWTrkU+LTCqr0z8VN8yfKG3hJaovooOZ6zFnAePLUNO3Dnqkw/AAntUcFXyvqgsOBN9h7osxBJ5
sPkgPQ7WEIr2a10upLD/YPKA4GqO4rLHMsVpb9TXKKFzjx5LrmV9RnDJSX65dzxxAH7q7K45HGYq
ikbCZi+s0/V9dXD5ERLFSWk3pROBfyhp4EmOB9dw4/C+QvqF6nGOVBAu3pUzqyNndIggCre4V7Ic
O5U/ePVxsalFUB2MJ2BszApGmDquBHq7RVbi3tR8UnmE63ehXkh3kObCNOI0+j4z1CloU1iUFCbT
vrRDIwN3DQJEoqcwlUMc+YwTo5SCBSxrZwJRAuZk4unSPZ+XYJXEKJCIThQMn3wfg8Mp8uN1Up+e
Qg4+h+6c5EBqi+cVjNoV0Z9g9ZFHI2bV+4JvV7Bkh0yBfXkBxI435Lp9loAxFp4yXshgRXZ/vtBn
nCp1JI1Ad1vZol8Cuj+fCDjYbv3r7b+QhyshPrf0Wbn4TVnHGg991SO6j1Ii8/z6xB6xAJVhGCGy
3ZVOaQ/zAPpqFim4KG8kqjYxxTodhcc+B9uUaFmXes8f7Skg+GQqrFqNnVeYDo/DsJgQpQOnpZ1k
J5vRJMnajpMJfwKTce0iXyauj6jAx4gvh6kTG2FyZq5jpeQT+lriiXsbabj5mj1IAXfgi21GvDvS
VmdAXFViq+u7r37Jmf9N45CJIzvVq0ekk782sD8bTvTcxiUaVDo1qWXrL0cuTyZPFINHLkfy6U/d
lMxdvhJCg3joUXXqHRphGhDNRvRIxElygfCSt5ERDc4poZmQh8II4xowLSQJKCA8r0M3J8+tbiel
14GUtTnnozGF3u3vQZY9WHjMvPxK1tJwvhuiQ04pVyOGtpngsqufwIc1ygJYpsOLq6IVGSNSsCfl
Ke2wIp2Ftp0n1XA9fNkqM3Pwvv4CzpOwgcAqQYfcAjf/H8iERXTwhBSgeE+zF6QGoRMsOAQtk1/x
mdKzCNLdbvvo15jDqrLN7P56LE/El5CUFHTApLXb3b3BShgRaVBAyDBe01XcN0owV7PUk87qoVle
xz3m+uB0SRkA96WtKUEzzWbJGXeozMXDd5KDzHLNVI50HhK0Izi6ykBr09Uz4IE4lPRLV5hd+59N
OzPW+cqFM023RlR/bCgNuAjqk5nte9L/4X5/2FuXoCfKWUOGECY4+tGZYV6hgIq8eEt57EEvHmiQ
eX4+c93KX3b04dKmphWCs1oOdYxZpvT3CbnWqmW8+bHqVIFCtRutEEQIHn8PS7/1eeOz7ET8CdIl
KHYru3bLeAneLdBBRDiAcqYEjvXzSocZV1L/DB16c7BSvoO+Ei8WAyWQf1G1FM5ZFWrnwSdIRFd0
PuFhipZnGJLb0IkBBBSOBgQTh3w2wPt+Zm8NgMJLAnt41GU55ns7D1yMeDLT5EZ8LTlHlwmtZTWY
8OzTOGzDHG8489PBxB0eYaBzkQBzLy17ZBE3Lcsk4YI/ykA0/7Ht8Lk41GoQ/uMwPqxRjbDGJC6t
Qfw9QGH+/+cOzsT9rjWEB4Rvc1Wo5L2wYg8jMjw0Bw8rl5lm9BFW2oS/AZ9y1HfGH4d0MuWJacVR
+e4bAOlSfLcTOFRosF7pSEiCyzXZEpz3HoNulEujCMDwMtRSAMOo57+W8vEEoMSp2Hm9p2VUXPpC
20D34lGF7WGD2k0/UtsHYXgBWUPRHsot+v3DJsYQBYUunUGA6J9lYX9MaaqM9wpmjb9DQvEr6Czk
eQL7tKZTkzOlBPpDUn+YnYCCSNo7bIboV0ftffV0ipPRwCghQIfDdPV6ApYCUf91Wa9uOin18ZT+
ROKq5AtwBYmE9QSQRGkALV0wkOJFVA7ZcpyCKBNj9yXeBNiO+YYVZvRu/IObc0OPU2e4ZGF7T+uR
zM5Hb8+izW2EDtVMhVkEnL48ouER/osSbC9bsVb26xvHcoUsJhhRrq/TSw0+mzc2j69VRZD1/Zbf
Te/bGM90jNqGvXJRzWpoLyQaJeCiDGfH2XuUJO5TgP5Y6gdqFYRA+vrD01KY3PtksRK9HFRTOdUp
D+71ZCBkBHStUMxaIlo1n1mckL0dIwGAweYzZ+crLtwD+XBDkZaDjiKFcOhmNRfkFv82fRM/J2VL
NqzXWphLC+Xu90+My865R+UmX0PKE3AuTCWVmMK+oRO3vtuGj2Nnd4GEUGNITu0wAGpHJiZtAMCs
kgTGL7gtcrbD36CfPByKLlHgCkvtfPCqoAHIsAjNDlVHXTBN1qY6Z8Ww4XontCTnBAVwqyFvrIGY
Se3vb6JDSA+9SOcDh65cCAEAk+pcVWNi0uAnWov+9++Vob/k5Do9BO//TUygVbl1hij32zBObOa0
DhEzxyCLzyjCS23XjnhGc2c+baKcbT06/H3t0jkw4HND34Z/R9EdQNCIkTCB0kZ84SAX+KxqZ3ZF
YTMhL2BB8TNb2jGe9gNjQEfdz4z4UhA0og00P8eo2dQgaBrrEWUdHE6jctw5BIewK51IT+NNp5DS
dBncICfnBX5HT4R3GtUXwB6ittAdA4EA9cBy+at9ucyi53rQF5mlITp7Mh2BnahxtTOP6d0hMo3T
Obs4dP353NglXxUElIPxywuXa2GCl9yCmaPryhqRxrCgPXmUUe3XR+JOZCI22IqLgPPDrHFGf1/r
sQYejh3l7x2Wke6pmYXbm23E+kFdC8sXVLZGNBbfQ7kFN8YpQcyUn67FmXFMxwdqHcaVz1YfwWOP
9b96SvTIFrrmMIJalC2KcFLEU7fMbyprGp5htj1KAOAFUFmO3xODWZGpeoWEH4b0/16zkx19Q/oP
Wy64XoOUDSVEDLq+KX1E3IlrXs3WHAY/0uTxsBxfi3JhYKoc57M7RSVgP9TPTY/wxO2GL5WvtAkY
rkbvP1SihbuP4Mk/fC4pPH82JuR89drluJBHWBhH8M6DaX17YR6KHUw+ZlTNcCaQikHxGwTLck/r
gq8R6jXhxn9cNF8i/y2+gihDC39x/UhzKK+V5nn3zK5DjjjTakPDynd87h9yRXCSAFyMolVn399j
20FGjiAGqZPlkPLgfcMmZLLmt7JL6penkh9j6tEPopttinneWOvRJ/hGiN0dY/4NgOwOkRwRd3CB
5pwwHdICcZ/UnMQDTtXZDCPPUkC2SMDUSNvl/iPgW+V+6MwvQDMDFygs0b8tQesVTZI9FCYgvO6i
BfQlxhhicInImOeJ/bF5La1ukeStzT/oHQwzI1eaVnlr0fICGgY5FZn39uCTFY4cEYKeLoZI2sYM
qlmfLEafEyjlVJJMItrxAH23bx//wOam2ENPxqHFxIsEx9OtbJ072BbqMxJBZdm63G8NIXeutEw3
o+emOgupra8zxOejFhe4F5++RL2Fz6MY5tAv7V/tpscG26VFThSbNHleK8aPw9ytV5/5e0KkDOPm
YfXyX7dmVo48tHezamsSO9uCD2ON0hULPKIencgtUdHWsqJNoPgt9OzCGLnjPN2o5Lnnkq/uBVfA
AkFPSq9UorZk/QJw6izsDVvJfHL3objcQ8AjzzQ594Sn1+oXfD2kMJUPHl2Q5o2buTYXpKjY/3ft
AIMAIU0+H58PasQ1PwPguHCU2uKKmrVgRHFQ3e6rdxD2ArrCFObPQF7WyN17PTzpudfU/BHx/HPp
FAQpKqjyFB1ULu6vLwnJluR5IwSepR05AWSoI4kGhDmsDBKLiX2TTWrKnuDXhAL6b6I0yY1y8JNS
KddDpKsOoquE4l0+l8KO1bwbIZrXLu8MOb09qJ2PjxWbCgDn7Q/nDaRg9AiQmaGCYw1DKIC1MRxS
7vRBKrAl1FudfK1bGvEg0g4FEMJQREEpW56bok4geHGWTRLvvv3gckq8PhmaOcUXavNxydBFrDXE
XJ9latP7NOZYLzr1Rfc+SA7vbjUX7HzbmNYQucT1MWloWgjfN3mC23E3hJtpzM8W8Wyyx9mU8Fa2
Bkt4Z9l4pl3wBh/BUMiH6hgzm3PfSthhx6q9eo4+o7ziHgpflsUSaWVMR1R7rT+jxKtQ/2Fn8rtQ
iESHHh8aALLZayxFxbi7EWJ7ewSkSqDAoCTGpU5nbJCiNzIu4uLtqJ4bHQTzhCQfLS9WmAfOneiz
QV/U3A43ziwwd3iuGFieU4yhRNa9dLKpbIrJ0BqDADKVzB6wpGgY3fqkJxsO+szM3uAVoJHn8DeE
6wnFdZJTYgikyysuaJBDdb85FC5zxZ16We5oDjKdbbgv3jdp2TQsXBFmDSb4wu5blQhO0DyrJGMC
0itS1wJRnaNkjuxi9CIgAoO4bCa5i7SD2CY25IFzz8NvGqjzZz76yU6nmELsfPm18iryBM1ih368
q8bNg21kwSmcKVxBQ8GFQLWtwrWLN+i1ILmasFMslHBeHCdraiqyMyHa2Yb2cnBKhOoAvSw4uGvF
RVlP3+wApCVM48f0PWnYKVCCSfj6vayQqU7y+pXwguzyCUJulRdl9LLB/yOkU1ATkBKniJkApqOH
z/uYehEk7USP70o8DshN2pSUIWUuj6+YzS/UThJt0H1g45o8ponXAvwiwiRb24JUg3x70pR8n8Iv
kiScThA6oVZBI8o7wYzFfdj/PU4axAObC4MDq8ny5NU+sDDEJzG4xF76xD6mqCE5rJ+gEt4hEOqU
/S2bYUIB416JV/QKjyUYMG+WL/T5jRa6cNXoQ+4TcEnQ7uFzagdzV5/hgw49EfvVz+Yl8Gzm4kF8
eCcEBKCBHlSjp2yz4TtYcRMpGrL6THQEtI0lzgBJe8tFOdU2FK+t2PHvDFI9dGAD2Mvn5EhFCZpn
lL/LN7Qkw8IASI6aizeK3nSmeQwuobirR2QLYxPj4IPEGnZqJq/QNT1QjyTYw/F0YOeftAjjcriy
ARQMa0m3R6VIVNlhYjO6dDcuxJhODXo/8tFbMyV6DC11ikXKgBgAZeD8j6xg9HPTjYCSiSCkzoyG
SF9Nwp00N54XfAk+6jAcg2NytppQK5lKqaD0JdLzcjKLZQmVjC1Y44UAZEr4PFHt74AT2xyVe3nr
h5VrSiogEv3Men+DhtuARo0/dk+M4ZxmyQ6MaK+iJgTVIBXn4CA8HmqpSI9ShJUce27P0qcyZ3qY
fT0VzLqmOUrffADBFLdaJjw7yDsHAhGCY/z+61wLxc5syCnOSnC92T9P7RNPa58ZksIcMLEOjLMk
dCo6REKIer7XFWXOcNyMNQ9d9AIumGtzGD7I6kAqYo5EKAhxUnydFR/POAsId2L+CvjUVCLyPJCE
g0VgjIavx1g+mOEM9xl+Ju8JJDPkCFn/gq+97TYaslnGYLNI2c3viWAqUluvD1gSnJCovlFm01Sg
knpq6rhcJFY41enM0Xw47UIdNahO4R9s2qVkmfZvUoBqJD19RgU+cafeMdkyvq09QnoJt804zdnA
KFzaxX2FdlsnHobM1ai/qn42zC1d7fZjyKiCveC7h3xDibpEdcydvU/Xye2w1CBvQBzpv+ys7Ebb
KSzZFjzFRWQJHU6AHsnUMI0m3QIy8qp4lnCc71zQbhSDKD7GiBYPS6wDEUeNwRzIWbXTIA+GZoPc
jntiLdhYAFx2j6mx0U2tF3o/57DJ6+G19WcwgcdqDpG8pkKx10xVFkQYmItZTGpPdZtxPOtWGVPq
K4rn6oqwAPoHVhGf+VyCUb0lFKzDl7qQrEhXTpr/WeAGZ+BAaURIn+pgYnf+dEZ0Xyfg326hi6px
sattauEwgMQ39LEbYdmFcFHIAH/+nUMsoL0NZVtEg1WMRgnf031Zr5vtp3Yv5PIsK7vA/9uxfnso
8VM20M2wNDE5jbgfP/14IKwQ83LgZgdhFRMtZjgeaa57UQO/0q2574nnZh5F1xy9G4ezOk/ICqb1
bWd89MqI1Wz+9tyV2MDDIicMkUkV9QwqqEVVYnoEuhNsDQQw+7KiMeINGcT7aGeMafkYvWJO3y1p
WsYCaGGbnLQ1URBnkWWo0mlHYWcInoHk/X6+R4bdTvNQlLab9W5o3y8IyJ3CsNC+vaYlWk00Ghe2
fWYvAqadx8/ML9WRbCHDN5KAY+zx93EJD8x+EGSf/lhPdcdvkbjMmUxeUOq+ujGoQc4iPZCmXUTR
FT439U91eX3TqF4Nb/djrhPPbNKotGj6/ss8quYYtZP9wUm8dkafBw7Uhwu5mWMiCH+1+do1e/qi
oyc9nrxzjjuiQzAqMm75hhTuSEqKPXCFvwJp61ijUTphu+gHw4iw14VM6ffwpp25x5NPwNGntX9j
/JR/mGlj1lNfxR2z63cgNDpDvgZsocjCxwhzZGBJF9al6lUmWggcWpHHZmYZTV5FCe35JjPj/wnp
/DJnieA8V28haBoWDbZ0jiED3xBPP9HskBlj4Jn0+dFNMOB0k3ke6V7pesZcXp8QQZBP/1xXJ67J
5EPzmI3thV+LrT6bVSeVUP2230i9BZuTRygEkQGHWcdZHec6gewUGXgEXhBdkZxAFQCmUQ5lxAqg
wCXq/yRxNXJKYw2fdU3PHjzXBBnji9dZurznl6gNzgQmkjGUpUQHOYlF4zmnSUj04EXKwH0P3c8x
jAdkt1pjs+kPtNUJ1EIuTDJRKA3iA2G9pjwUkhyK/h0aW65lcpfX/BR7DT8VT9SLiP/Jp5ZNWPem
onl5/KLTc9MUbTz5HOx/sKX5nnJkApvbkUdizPTbmBm6WNzvVECR5omL8iDigzickKCyNFW4wUBF
IuLUCsVei6P3sgi71X3GumWAbQ9p5PlxSqJakIArh2mBAo3+xCCNwNo5IMKvoNkxbGwY/WF8R+0E
pSaNmaj7IXMYIiqk6rnPyUJt5l95i3CLAsCDMiNRJY4D8L18zdmHU4BW3wb+r70YB4t+5m9dTjJ8
LlhJSIXCQtEgOoLNUEYMTrD8XwYaKvN6oQTc8BUHQ4P1EwfD8xmqg7/3AMtsbYTaj0T3FNJNFrGA
cM3pyvaexUGa9WVdiqLSXVmacWFlwwOM8KiVD85AGI5yseF41J6f36crfmRTubNYlrCMSk72ZAqD
0jWDTTX6fivNeuvJMhncTx+ydjJEXYIk2u+PXx5el7QkRoQU7o/BTZQXk1hF8Zo+3PKnIrcsa9q1
UTN9zoWACVOt2G+bVJq3D+12x9Lfx5Mylj1U+nLauzK6K+/gLm0MMvf0BvlyM9iCc70OGNnL/+J4
7VfMFc5An/tVfvUdIC9w4NdqCMpQpEkkogl51wZYb0/o5EOnLj5RTaWDdG/sqP21vuKLT6zIBgHw
tTA6dIQJE7s0fJwPPySsgmiXucZruj8XhqqZ2IJesvururHeyxsZm7JzXu8HqWAT1+s8v+VEfRc0
whDjhUmXnqQyEAX9T1gUA/zSq/IJWKv8fLlWGDfVhWK0gfCKCYFotNWhWT7flI0SaXVKpvefjBrr
gKMLJEl66e49/h5MBTFI3NGEBGuq3n9Il0HGXhh/v8PoOxFibhdFiygfKPwu5ZIW1zox18NhR4/b
WwL4J1vqKeKBUPPXwCZuePX+qKtBp+GEGPywPxTl3e0fXE87ty7VY9rTGSKKzm+zfb9STPipl9Wi
P7h094Epv9ubUZfTe3wY59/1/Td5kKzeEGzyUF7T74sis8YYKW2OM934UOOXDrh8Yd9bHGlKDbLc
oDrSoA1VF7SxgCIiblodeliQ2/EAYciQ87QpArYyP2Gt3gzGLOaDMb+taqu+YCp57CT4r6lG1hSp
D4gUnuZLdNkBqplMeB98FttQwdYgP3y0HUwUK3XzBpT4EcVnljPw7oTz4OiNC6w5vhJizIjGNcFz
F/mCjUIPv4uScw7BbU/r3drCX3Lhj8sxJBAMIiU5lSPeQBiEkI2fqVYbjh8ETaBm2XzD2H663VIe
PRwiH/BWYrJdKp7gScfmghECycSU9A2ihHzsGK2HQHkjIRGiaQyfLETspZx+VxKwIfjh5R1oc5Tk
r6MGAnDeMccCvNRnTNKOsPuSkSSGH0ThfZqP3Z/qEq/mQcmoBE7eVYf+01SeloBWhxDPyu0qF1F0
To6ti+jRae3GISk6aIPPIvbb4HFhvZly7AYb6266J/2l0xo/s2QCI2xhAFDpDOwq+uxxPO05LkKK
MLQgTEFtjMR+zrZGbwH6OwYZTpRI6iBFka+UCChRuIKnQks/lgNKWTiiXfvQUtLAwbhROjfsGe13
CifyXBP4zaqIJJcGAAb7lQo4smfZYY9M6hmhOUy6dzYACp5peSC/Bn/BY8KyyjmTU7Ie+0T3C2Sx
0DZD0RFpRsTWwOXAW7UjUAJEgsIi7zXxJppbtO0tOwbHxIykG9S+vfyENsBTH2BOB6tik9/PE/H4
1E8wzLDtY4dCl0uGHKGW5JhvkfXGhODyxvbvK8HobEdhi8XARZXYa6ohZFA/MIdjtSXDbmBRCEEr
3o53/uFIRKVsDHnX9y7z+pkBWyQGioe2kGH9SRwjhxwEyrXLOZh/5/PB48lPPtcLAeDdjvt5oThx
UKVsEMScpeFB2zWSqhJ7wIhMkXbfTuNdsqhv1IBBMflPsuNrmyPBty8pYJ9jXEa1mc+l7TPsXwTx
YRBwZGEzVoOJ01rAyzGMVYNIoBycKMjQjFXVbvL7hryzvhKCkapdVQpoEqLqw44//cRL3h6v25CO
utiv2mc0bEMeoTf33vFDcPHzrSE3Pml9aHzIEZ8JlzR3bMwoeHgJ7XPC9gJj/aU3AVdvcwfEyn3S
91+CdS81p1GRtTP8/zfJDU58YnjG+G8DqlbYr7hEReIB9THPpLKM/NQJ/3RxAJMn4gBG0Jv4VAzU
sp8MT3ITdBTw8IZGmCEcyU+RnlJ7sMTr+mNWALslfGH+IRrToV/gWnJ+YU5CK964yC7QrEPiFMBD
QzdTWVlI2WQfClImpBY3XuYy8aN3G0GUqbQiw+++SFzFLYqwBAfu5Id+oun/nJfNQl4jce+Fphmg
Xq9vC8AMWqTtdHogfEWXjzzsykOIhcvfpLuAZgOegVfKU6FPkLZD8gYNN6GdUPVi7nupt4HwSmXY
+3U3KSI98XkUlRZcXvv6y7kDxfz1vldxp5Bwhcew9X/ECC9FFM9EmHDbExzdXxqMwhaXWd7NVQQo
AJd35y65LaNer1CVRmUkYobG2UGjSxIUdKprM162ThEE9mYGHlS+ECy8qCTgAfltXGNp8dTCRQpa
iEQdkrpnt9ANxKkLtrFNE4KZwiL6eHXjwvzz80QedugA6RIa3Q2HEalrCVgODHrnIPe9QsBYA1ri
8sePj4fjQb0aZDPoptDMMjIhWqckaaGweYTiS25MyAuoVcqRx7xy1i69Cfo3jraOBHuKAlmX6Aif
UpAjz0rN1PAowYTQWEkUx/ngVrjoH7+N8Xw44vy+gSB89swDO0nKDqTbL5ksTtRYdDeQvmx1e4GP
C7J9kgPQy0TbsWiR7kvNBAurhR22kpw2GfMrqFsBWi66+lW+dnt481eMYnTT7OHdUemgVNEBINl/
Wkek5BAp2RX1B+9USqmXpw7GkxLSZK3HYNrfBigafs5wyOnPVTGHHciOcykmwB3zJ4YpNcD6HDPL
Xz4djNMR7PH8h8yXq4fK19KudgD+bxJDHR87XrxEPJiflIsMYJi6XeFw/k253Ofv6OmWiKxNjagI
HJkCihsqyQ/TYv1l64h+k3IC3NltG05CJ9J/fGNmzMrJcNR61CfgJOTZxo319Tc/auKBbLKgCcG6
sfkiUvSIs6Svpr8TuC7Zg84Eq73MFw6iePSzCZ6n9YgTGrjiOUMgTGeIMm6m2IbUt6keO0cOyexz
Wlef9x3yutfjQIMRM6E34KyKiX6aTpCkTGngmGuwS4mbbeGEFTC8wWJIxx/aI+CTA1lu/XxKXJqI
O4S1mTh6k/wF7jH6wbgXuUd/2GsouYxdg6YjUktDEUPzt88QwnR11yxU+MisdBbG4SJ72xmxVCm6
QOu1U1Gplg6nFF5BzTeEhXfJUC/O98A0tUiNNqy2m7ioKSBz37QBJrx3dtJFGxBvO9ND0uIc9kGW
LVjm3IJ5JYmHLiBbDzEaI4FixWmQQiTEytAnS88iGF/sodLo2w3VGUmt2ASfNqdCP589fA5lF/kv
WWD1TmeH5Rnf1+Qxfc6ITUE36UtkHCne9jyO8Wz4K3dy8FiC4X8rCq5xdzgM5sB3LunVJQPg/5yH
1OODvVMtAqgGoFeFyRRnI8/bhgPy4SiBBdfD0lAQHjv6uuWtu4DTRMYEF4X382jHppo6JJ/COMZw
UFRLHznNqOfhmQQrlbQP6POak+MDS7OEFxuDuMUPvHkKEndJfHZRE+TB1iuOz5ke8WwoQicHny7A
NVhQyJB4qrZ0HdryrtwKn75T/b7u73fJk6N2DrlFzQxiSLe3gizk4MX+wqm6T3FUzXylmlfqTNiJ
T/c9TiDyGdQZwqx0jTrSjddgNNssOlCe1PsoWwfMfdI3+B6WiCF4Xeh2cQSvtsGPeW0wxsplksY2
eY6FyRl36IoybcLtwFmBaAIiYXj1SDstHFyEGKo7WhUDGcNdtgRVwOfD8Ukwf/6AbDju1l16LdhP
IJ6syvxhNjAPJB6gmD/pHihXiMjL4XTE+1VndOGBaSPJyazq9DrhZtEdDszcdnDYXPXMOjB5p99C
2X/PoJXlWt2cpDHevJXhtuK47JNLwL/wbvj5vsYggruC2W4P5MUMom0hyitC7Vr/CWZJmml2JtKr
od3hYVWXJ1zFB79YeCdZ8kD6MhOcmWFmvX03+aK6KG45NpZI5eQ5EjKNbI6ZMtZG7In4/u/ZhSdD
dQaHQk0fUUIvsgZM1NV407lDOwYR9oYT5BHx4T/K2r5XwlgZa4kK4fMicQc8XCHuZ6yBK4nYh8Yt
3QWQp7vBniTKt2TtbqH5Mz0q4eGRS/uDnlB2WsS7fc48G4060tUaaa7boFqE1sHPldpwizVZMjBd
GB7BiAgJnZJBxShFKl+9+0noOYlSsQdA/PBULMFVME9JC0iJ+aoIc2LVlRfk2lAXeFJYn5DB/kw8
c32IU8w1ObndQPbdjr7vYDhRVk9gkXVau6zFCo6dK1VLJCuaQCI7WKycvWWPsgGmcyhylhqL8IVz
9NbXch5/PLyvQ75wWCVeEZZN2GWMaVlv8yVF+rm8L2U0qIpd8t2h9lgCgaqLFLlK8IPZCx6k8uCY
4I7+2j1G/Oxlbo/rd5ut5c+IeGkpaGdkZE2qymtI6oH8CB9/DT1tyyEcxO4J/HeTltTOZBa9xQsh
6HxpF/NtwgfzG0J4Pc0mm8GpxtK5dEPOgpsByTcV2Vgcyzz0RUBk1sMTdspOZTnB/RMYyHEz6q8s
Wj12Gd68pyOVDlHFhIyRS2UgQ0H1qHkyGCM9VMs7ANXXHBKp+QgVIhG/Fgm4nJ11lGHOEAEjpoTS
5h/+5dM5XUZ1m/tEf/hy6GLq1TFJz9bz97hO7z+HYG5BwjNtq4gVBCdGPUdK2AcBeC8+HMS0MJqq
4BiJw1mUgHHD5DF4StF6P21VtwbUR6zK8Zv0K2LrXNWr+Uk+4mM7Ti6vFb9rgTXYQSGOeEji3Wlt
JwXSSqfvI//+Pb4uzabHfs4VYa1E3Lyoi4IbgJEjk8N9PSnoQE9pF9RCUEVO6+bl83PwAPDfD4ic
0K2nlpI4zc/h6AzxRjj0mFyfjgdZQKdwdEa5DlmNDIm1lDBJyZJRaD6XtAzlG9BXlDmK+70hoSpo
ryOy6Q+nKWJOXPPCDg3261pyznG/ulnNqUp5LputYsv74qzPS9cAqrAVhFI41bYKQJ7VEdComCLo
fxm0ZGetYoMaEg5P9psXQu0FE5hBgYb3IwsAfPivPn8cVHe4ynCq+nwmnKTzode/7I//VF0ybRL6
0n8ujzZ8hEyCY95MCgrFiXvTbPiGmg1/UpLbAD5N0/jPEjq3uzHDJA5i04/iTnIar8/9NaFbssLP
+QUC1dLRW6iJJ3T/PSIObd3gd74aM22mXVgVHtf7skRs3N+W3JOkh6w56bvoBMlFg3NgBz3c9M1z
n4bdBFk21SzWZ80siYeM8QIlLLImdY37h6yTw+aLYnQh0fpyAdP6bHBThMJIiQ5zTq1w8IpdjEu+
LeJIbrCG4K5vQnzVDVBNsTp4Cez4CCEcGbXvSUHqC5QJBsBuj7Q8RUgEX496Gf1gO+6sNsLe7bxm
v9XdhyHumTJH+0NPa99HMueNOfCMziUUyOGk/dOdIb/+QIYM9LHwd57qQLhF9gmg3cacarKfWuoc
UMIh1MvBtmipfTSUKYw6a5SYy14oceKzc1PnSfMi+i5q+B5LYSEgDbjCbCJiYkS8s3XRUozXmRvC
0VBmFgRSHsGT7or5W9HaBAf5dWiC/1CsDp2/UzcDO1/g+maUKqNv3uuIGaopRIJAR6y9K3plBmxD
tuuOXOtcOlwY7380ndmSqswWhJ/ICEAQvFWZERFnbwht3aKIAiogT3++6j5/9GTLaFHDGjJzHcpD
Gt2idqsAz5i1DkvnFYvrgvHGAjKhfDwYJnnC9S1oOuSrSAKjPArLj1xG7bYBEsaE2+nA7hRrdZzt
XzZfYMp1BxtqkkxRJmEO6Oi2SCsBqWGyX4A7TYlVA0FjNSet1xIWbE/1DNrhqhud7yD/hmsi+2RT
7EII5o66eRZcbICUYwNMmQ7eDCqVaWB9VeYZOSYnn5L9KDYN1swKiPjkcgYwIfL9LVwPsk5MqPAC
0Eg6ArsFP5Ba1/kNgxRQHCyqu5ATIE+ANw4+HCe573+mw+PdQmaNPFdj4/5pTjOliIZNZmL1XiA0
AAb5NQcuC7a02uVwVeRlfboylnZMwWHHEypGlN+po3bZ/EYBZfIEJWa8zEOgCzYg7xTiUEsRRHzg
A4mgWHEipnmRzAwnbEdXHawpAfY9GANMGiSpnGJJfv2Bsg9LYcAQs9YN3e4Knox1pZgY4NRRbds3
+2x+nSOUJGDPBJXQYWckoAg/gk15HW0/3Lbow6SlggLeQOkRPwKR1JjNWEdUag/8FhutxVppLbpx
BOV+lpvKGCwKJeIvTsoKSLE7524/nWZMrtHpJv7LEUG4wu0C1WxWGII+glzkiR82WLVJE9PUHiR6
mDU3CDV3IVk9rzQLAdriAAURuTeCilEP1cXHoVwWMbwk9xYT32YlxuHYXILWvCyzZf3vZclhnxwf
1sOZSEpM9uhLfp1oXTLGYCRMRjzryowFtAMfe0yJiFZw318Ap45CtWD6y0LBq8ABx7XOWHdnoI7T
ES5YvWhP35DUHYQ3nJ890SVCXoDlKOsEf4SgAV45Ti0EuAZpFuIAdHgNruAELyi92hqCTdlh9iwR
aQdSUAfJ/MVC9nbVg4Lk7K4MQVuZvdG2GW0VrotrePXOnUe0TyS154QnkrUm6i9Nrgh4XWxUSoaH
/rRP8e/MYw+mtY/VIB4uoJRvKqpNyqA6SKLxZPAJ8fX0iDuz/WfMiJpYkpXiD8H8lCaoU0VSQNf7
KTBeiWG5NYIs/UNrP7HcYkq/ovWIZBQLuskUEFTI84xvfsEie0jRNwEOEwM9phbLDJIk5cjydMIL
6rdglAciT//vtSXggOAEciA/JG2fXwsK0xdvhwX58PiXUYCQrcyaq6dq4vmQ4EUdtnGGJ4jtd3CF
2MYsq2jkjR4e7T1Cmwv1XElYzMPZIyBuPyHYZKU+geqJ8lOA/aRuRzH9bOG31RpuydVtou/uqk5e
JMYKG0AoeJl+NgU/9QUdpTgoEYAmiW7YWKD9SO2dB7thTE326Jzs3kfCrtje0HMgYkASvATAO6i2
HCEdYkQ/ZPFMnJ3RYItk1PecpJ4+nA/BprN+jq5IIFf4vyiCGriU98iqIkiJU7pcY8uYfAaqrgqz
Po4W14CWgUPC498z9ZLLgVF9W1xA5CdYc+PbgnKrovPtu+ON7jSCr0KgBx8Gt4hAZL6vevAGmN6E
qAYhuSMgq3ye7T9n4BWvwvp+7RezI86Fdszm2oZ9iD4SLqJWZQPgAXWeEgp4Q4pY8MJJ9KNGQeCN
Kgr8zoYwkKm6Y6JVQShALSxW7B4oYYED4LK8bJhFWF6halHwC3nvjDBcgfkDAmMF36VILPLd5ZxB
85o+59DwtFFZjZn1ENXKpPGRtRo2NENOXgLRXBHv4hN0Ac7XigZixOH0QKuGjkOQPzvk2AKqJ62v
PlQMMAb4opP4hlJBu7Iw/yAzOcit1tN8MsYfUcOn83FSgIpv622J19KxtT+RvM4B6lgFaL+eRXR1
QkB0hBbtJD0j/pOeUQQ/9hHIIMDs9c3ePyT+n1cTaVcV/OpjklJYqkbqSlFGlx11K1pqJAkwyXAP
OcT+uK1d7ClvOHsdUT8XsBmwrluWW3Ix2Mp5THoDiw3TVkdUiItG3fb1T7KHgR6dcEcengbf/m7q
wMPx/k5FrAq4wyCdkJYfpRKcn5F89/RyfDkh201Yf5QDL8etlnHlQDe3E4xITL0LRR7g6QBCaKB7
Y/j/u++wFpiSaoTdfhIowAG6a1CQcSDOIAyNc4G7j3XEUh21Amz7RUQVZR/6sGFMUPOkGTvLEDxK
lDGJ6IHe6SFOfBkT7UTUTcUzQx8vFBYYudTfmCgWHvG+Fhwzeg17YIMtsl6ZpXRLuEDJ+vZxOgxj
aEHdCuvsU4UAYm79Cb/hgLOGsuoR9EuosnE1ydymO2JML6jRKSyWCbmuDNsA4/1HyMOBdUnPqO6W
G7w+zNL6NirhRe6VeSKKAQ4vE+TU3791Z6mpdT083PyAJBFG/net/gOnCs6iFN4AoVCISKST7IFN
vIZ5OBvHD7gGyErT/W8WEWr3Q5gmFez/GkBdiroEf59eM2VhOBJGiysXxR0SHZnHKKEgN/DRQpSG
H+CLRpfzkAbsHa5uO2aWLIEZJkvNBHC2fjFNQM4dyBMNUdR/lPvGCVlSWEVA/2qEf58TAne4Fwgd
AYLBNSUrIpa3ISFC4lz4F3QdKFKFRWCb79eeBYWYMqrTmKmL7xnDhUgsyXvCr9JZN0Y8To/4M0rg
d1sm2omNLhPnIr6EbUPYj0QMx7QL8mERAVwiwFpNdBhL9BvmJkJDRXT1oRNJY1GdjCdCAnK8JJrM
Y8Kru8Y8JWZEaJfgi8Y6Cg6+AZ0ONUKQFctBiOu0Upmb0tFK8Rt5bMQweq138IheIXVd6IEzFXdG
vCQDh+QvDg7+4KTbEKuzyc/tMaUxxZDO8ZpVurhZvWPJ5zmT6ksi8BIwwCAumMw6jECW/ov3Q+xq
enFfk0sk7Mg7NJx8BkUpujGwCNjRYpt8TtN2x9e5v2mPuLw2Au570lHtEZoxhmJlkxuEWcxszdKQ
zngiEgFIV4uvBA+o3yRlyGZMftB0s2TzuUx+6vVN93Mk2fWflDoWHuxr0hVAzn6u28+i0McK0NrO
/iwo4gl+gmzbXpm8XPMa5ZQJuBXjep+Vk1fUhs/oGt3DoZ3M+iBZR/CVcqp+jUBKSqc+cqRk3ZYE
vyAPGGBc4I0WIr5KivC6h698gYR5BlWuGxYJyEFUHatjYn0EV5t5xL6vqfI4xGIxd/LN0SGZI0Yn
Qn2KeyaOu4V7M9h3/hNIIBA6/D8ppjI9alolxRYMAOY2aVakUVAbYUnAuCaPyyKH7YgHCPgPah3z
fPOZkL8oV2JmwGV4INc3XjLns8Q151LEyQm78Rjvs2ZF7A2mx+y1etmX+c8IKLLFErDtDdF4sRQS
Usd3NlbIYmIeKKwKCBWQoiFSR+aERFC/cCSEAG2WrBc+DRm4ntib7E5OEzEEJ2hSYdazUJIpqzxK
EDvl+Dqa4gfspSmYCCCJqKhN6yW+OUF53GqRaTg0K4zKjpLYwPEgPGQmDJT5RTRtz6xwQ3hPFDTP
7cbOPEh9M+pioyDTE3wM6IKUmxmCTmwZ5dV693R1++p2cWcTzoBwHb9/l38SqhTdojwiTKRmxWIO
80jHAPCwT3UnAXceZMBGuPk7ipAgovEnSH3ffkpQypKbfkXBl+n7yJPG7ULAyvlptg3xIMTER5g2
XUwpkkW6GZx6qVUckxNBHUvdavqkb789Wq4YwWDoqQj9XLiiDm3TIr1Efrk0wAHJmwHia/A0py99
jCkt+zhwBXLBA7+bIi5r7iCALYhvxsgZgL9441HwRCjMOiZHep/F3DYzlkj5UeNzMC7nGOOfvbpq
F/qGJwSEm7NSBq3G0Cb3RFyccALeNZ4c5VE8JuFqR41LAK8ksufpVixQKJTENWC6m/Wx6xlKEfUJ
nqiyvmALQlo+DbdVxDRgQteUJkx5UCn7CaViretwMuyhJQidkHwoeUb/KMMK69yjAPnzGnACks+i
N6gimEAvEP8Zh9/f6z7XRBAaDJroMU1IlIxX4q9uHUmwOZkD1wiKI1wJvARL/EOx3N+9UmgYv0dz
hhqHSv39X2y7QF6EEx5z5vEMEiRvqewkNpHq55U4vdj4d7mUE4vTigN6v+9Sw42/mcO7wgUXTtnv
F82OyCHchuOR2ALDwuI2j7r1t703mh3bJZ96RmiZQctmEYzIHLEbiXfK84rfMLjWH3EHtct1UUs+
UI/Nal3AqiEgbr86VafH7m8zWEgKZPNhriTANDbW7sXPnP9+swlUksdJSOo51QkSLOkXAlgu7TYA
/qquWy6SEVu49Vl+qEIJtg3cAyBKYpimZBJAwY3tyBv1USTQLDJTv79BanPpi5N4V6725iLihySj
2KEN3oBLSK063wM35ohXmGmo5N5P4r03B14dbpd9/zspf+EJX2EyJ//U8ZRQG5XZi4ibpyCn94wx
xb6HBiuCdiAy9Ya9hzY7FxIXe7ucXryV8CZwrr+XZXhxOCzx+IXZ9nuqe9QGZVjV0Gv6v9cvQ7Ze
HxNxL9iRbZDHZfj3RY3e8BGhGxBdqCcUZDGXv0fVkpdgExX7zrYyJGbTQfNsgzuYVe7lERG9QTWe
XR8RC2vi3SMKJIfc9J53xeU5JDB4+8kr8dfwypAY0u00JJAUDAnvIYLPoO7xqhztBeScfH4kfneT
vTKeDVEzMFjBkT0ADa0Q8kQpm5++mAksIMJL8ftr5jGMTp6e+Khiu8QzfUTIcK//9v4cKALGFhEy
FdtIVf/tqnGqyhUbxUl5BOL84irizH9viuM0i+SM2EO8RQewxXFiVyC1Dq1VLSuIkjz9hPZO7BtP
v3K/a3oDgC9eiq7RiXDq3xZxnsG/xOY5wvCu3OYw+Hc7cYQpzlG54oDbSVxJ7Andyr1HqFX/9i8s
lcP9JGi6Yi/xXmI3B8OrXOPf39Hivb5C3/g7QHTRyuWpiL053d+hYiuH0JsrtoMRo7OK/26nFhCN
2Pp3vHivj+0OlvEE8Op+kvhUBgQGcR+iQ4od+wxh2oExIP4X73wPoteLQWP8+3K/YhyIoUP5POLn
4jGIgve4bF1Aj4a2D8wxesYPfsCqRQ3Z4UgH3kWdGbw+rEMs+WcsB0iWL0t2eC9RMotf4StsiEbG
F7+ICow+KlPzZkkKkc+/lAPGPpMZ+DgOkYMqEvspB7BigOxe8SdU1lVU8pepSJyGqerqA6RjT+ZZ
OWAWyJwZ6BgmQcw39Ao+UNhR1GP+JQonXojJTExqWLx8kW/mB0pUiD9M9vkTU6XXzBwQfCaRWI6P
v+Enxudgs4JV3MQt2cN0fPW5IP9wCeDknDUXrDhC3sX4AfkW9RYmLHCjJmKdSGvkTsNJhtyGvAQ0
Ly4pvsReXMgigEhubqGwHkS6JfKTusW8Z6yNtc4EK05H3O33bU7LSr78Ox6hiybmMn/nUc1knTtH
5nmDO0G1jO8GCQk0LfhCRs6GrM2yxHtAAbagNkS5UO5cd8QJxDWMQ2P3A537RXXENZDA/3v/73OI
tUSaipsvuO2cOxan/NtD7CleAzNbZ7zOnGrH9E12etm6nIxGN9bi7SHxrhbxUdpGtDNOxd9C9Y5E
Y35R0FFNlBTMz1xodULy74KjeE8dF9CY2NSfGIeZeJhPlhqek9j577fCc0xQ6DB5BILR3CcU+ds6
IIIBZSb4rxFtg0/z2+S5Iy9pedE5xJ2LUlTiRkU/+GtregtJ9d8uItZC8VSU3x1qV6yP4gPo0NBE
RxJb1MPv/2TweXH1RTfkznWroCH+9sEHZ4ET/4OyIZgok40gD0HDi04ns8o+diJDQTmUtTi7+Hns
UNTCJfpbj1sWt5ZR+T5dfLQ5yK4zlMkRiWHsSyzIf+veleErFiSxlQMSLCFGWO1KB7pXoPEYxDby
DZz+vqtOhPDpZQWL998xCM/wFMUN3HlPbGNxI9/mKlzi97CTWF6p5/o35FBU3hH0/G0AcV51rRyo
BUNmQRhsYjeFOZkK9m4hkhjiTXE01gOfWQxahRt706oJ1PeE2Up8XtHK0v9PKW5ctIBoraElRrVo
pZqeJX7+ax0xXMTz4jFOMI58fVMvNDo1t4590S6IvIM4uhFx3BU7mvtABzgx0LCJ2uX9hxwQLfoC
m3vSCDJBqbuMmseEgU05VPXQhPISoP2avTFPloiwh5inMcH7dkk45f6DwAAA8NGTXMCJv6BcjYNO
JgPVXjlgFll3Yr8Bf4bqmPmoW75BGCKo0iB8AHN2/SgIlaiHGcVMSCFwh0Bt0KiApNiAElJX+ABt
3yx21U7cLnF2cd9sJqOC/iid/tDExlqa3nbvqIoqIkAnDOH3STncftTzACsQhS6oBocWokETP9jt
MyddtlAQ73/FmZ+IGhTycoipxoWhWWLOnzhxy51AZt59p80UcRz36tNK3ZJ5PfqEFY0IY/QzZ+93
xEGw+weHOx2Lxm6XdHcw06c6+h5U0XYSy++JLneoOJrpfaX7Tcx8kG7VVbPvbT7z3ua9GG5w9WZP
6BDNKpuXq24z2KF7Ucxub6NaKPnktRlG91U6z4FLbHhRjjqc2BFSugX3u1OpOhcP8IRPSfzlgcX9
RQ+6cwmdL/MLGQerF2vhMO7A0iAhuc/n7wXhxvB60BZQt+docbK6oUy2GIaKK4dd2M2f295aWTx8
ZD3oJlNucdPs37PvipZA8iDulsqKxev+Q2sQNclN40CDgwKni/CcsZ357v/2JvoXqDtEf4h7GUCk
sG8wzHhgy2KpzbQlNeuO8ukW6bMbhPLZ9UgdBTBxkTrND12khoMY8rTfIH6mL7C/KY9GfpUhMtNn
whZ+Qu/5Tm9R7hULPOsyNGyQZduXX+/kk4H+OrGC5WNLJThUtmAAXtfSvI2MlRrry+dG3t0CGM7x
nYdLVNkX4/hitn4f9Zks7oLHDqmz+XP+WpHVRMVrf8E7DAcLJbrNCK4H2JZLJDBmg520o6WU02fX
/qKRkFOLqyPFSzbX+Qefe7jRnN9YFf0JeQCCDJUjRfqcUn6eikTIZ3sBJayiv9CbUjFnYQTIfbMA
XX2kmObJGo6drW8+wjdHds1NIkikpJ6e0+tcx+hRbWphxbn3mb+gu+VhGglTDIMWKZdQmqLbGMqM
2811Va6KWb0o549FDQX2ejZOCCuz34/0g/rD3Nh+lveYEjbD+XV5QzkSVlCCiAx6GIJt1LcfDsQh
OTaWSkM0CuccXPIKJ5qQAC4vQQ3i20TfweYquFwixpHPv+cGHRJRYgri0AjXl9Abnv7gbBzahbbp
bW7bJx0X2fdIXYl548AAfu1zFs16AR112/H0Yg4inS6zvMKDrsQJ3tF3z9maab2Ql9+9kU0AaRrs
KsyJ9sQgZWJgTBOXFdPKuV5wGXooMxYuNqvSF/wTvABCHVveUA7MLWxjFmTYPFBZwS7CvsPig7wA
GIsIFOnUeizh8i+0AJvMgBwci6mVsw4OxoHzk6XmYgbKi2KO4P3fIcMUy5THNu0hjJX6xNTMkvvt
RtnTrPsCfGqcMVEahseVSu8j7AnyCuRXaQ/pYJDP4GbW7E8wWHG5LfZUV73ja06a+dQ79o60CbeD
W0p+H/wECwHfKOj/kvQ4gJPSftzQ822lsGWJCDNF4eif3yeszAOrAzM1p00Yxsy0Jy5qHLi8CLGj
w0lVv99gOhMbWXpi2VyCT8olfidOTkZbqkyvMFpy0fKcije5Pq9vKK+DvsrFmWg3VhkOZSttwOXI
KXOD3AA7My0Tz2DWoJW5Da6GRUzRbC742KEmmhwz8txX26C3vyB2QaSu4/RhfegQ5edHuwdFPa4o
SSTvNTXop7aK6rxkfe8uYfmmDhS4al+E66uz/JrQVq8+hPsBEJggIU3x0i8AM832hOQYz/Xt5uW/
AeOIm5cGVq562VvwXrKhX+7JMiSwUdsJH6iFaHp35Hugvx0DOGE6Z1XBEOFDYPNriVvV46syFdkJ
bXenQqa0+dXdG7/wR97mpQ7UMiq4TaxLRXyc+8CkqItV8VDXxOYAzFSdlVHRDpRt0+Cj9g3H6CuT
JBtQ7s/EbS1xV2p4BvENTHAf1YHvOFN2Q2NVoCl8BpxWkrLrud0P6N+PPvoAB+M8WMEU5hu9sS3R
Pm6pXnV6rKDwXQmihv0TmKssJf+HmkDwyif4Mqh0MJcvDQKZqZP8liF89rkniyDTMLfy0qqv4H4/
KCEeNZ1c1wy6yGNDanB4zChzGd8tNep8hp6AM/bH7Yn4vqyAQhTQb1QyeeamsmPRDOR8THisQAGv
naSuqNVVBBjV6WhJ4A8yL+wOpnxOnz2Dz4oRlT0XkjJ93FeC2wTwZZpSg/MOTAODnNSkf7XfJvPq
uIyF4wBYkZQVVTH5jIeqP84lF6AXz3Pwb/gyAS0AwMqppJl5BRt9yVPBVk6eMBxNDTJrNicRuCY6
C8Zl0nPuO9KjAMRtRLzeKGwo4XtVIdnSndJV+S8j97mn8UnfOt9/xlQXiTH0J0S1XSOWjuS8jLHQ
THNkZKK/aIIqZv/n6nwaN6EstEsiGvQqWoZ2FxDGAYY4viwvqLjkySy5mBVj6wzA1S7gcAXMD/1x
ulaqiQLGAJeAqDSz3DihoKtqoaFD3UgYlpVjqCFEoefjmHy9a+sM2p1yj/R8OWDoa1pgNMc+o/OW
+nXnf25TATYakigZXbR5YiDEK6HDsOu1NPwH8fROBttPBZe+3d4o30wVZvT/jBLDKu1GNco+b9xO
kmpdSdyts4po8F21+unz/nm857rxgySgpEB+BV0AN/y7+srOo/YypPKpTZG4TeE3b1CbcMcHk2cB
QAr135eA0QNB6AeQqG45QG5EsTIKR6LqUkwbepjVvmc9VMdFdUqYAaD5epVzl8ICRE065r4NfcJ0
yExLereqTNK7/JvfneHd0vvwO+F/jwgiaYG80Zk8VwoB3b2keqVAUTynLAyQt+rgG7ZwERCq2usv
GKXE+p9fN6do+6ykYCEouSGM5wnxAgze4YZD7ie0QQRZTOusUnYzUZfvhFwikTDwWQ/AfUlYfyaD
p5s9Rs7Lv29vkMxj5m14YosO1XFKn0MCoCYuBEiz5vOAyWGhiAA5orT3WOIJMHczLZTr6yYBwI24
8eo2rQiRoZrj664xfVI+4ExY2YLC3utimD+E4sHtslLgS+WeXArZVYchkjtCWwnWKtwb6C6IZBie
vOF6LCEs7xgmH20CRQnSxgXXNe6dBy7UZpL+ymei8vkM/4uYNdwLzfqGsNSEqmmFojWgM/LNGcoy
YwQBWKToTl/kWCZqqNOc1Yh82+CfoNb1EcP78NwFJbYHgSkGy0LBluf8XaOMMoFbXaD6PMdaYDl9
7b+ZLemCUShm+SFY0wNrFVNQQtEgLRALsOGo3hNsFjHdON/zkBJlOniRprujobhluaPFL+sslLrx
8Kfl/taXBu0YUWqYIhP4BT/IYWqgk7pZwYyDzB0lBXxqwXMKpDudMkxhMaL9tvg2RHxVT7FrEPcQ
+4HufvG4bLrabQsCck494PgyNxqijqlb+sm+omo0QA4yXwVjCv2XEBJctdAQVSHNE5IOIlGdiM4A
so8C0ShRELomTBIV/6i6RXU5SAYI2kO/WRt2t2D6dATXoq86rKlUNPx5Qjkig/CDsq40gk0Ge4r+
CyGCzM4TCYFQao61cjP1blEOrI4BejUZZSmNW3WbL/NwyRSOo0LvUDVLGtA912SlERPSJb/u2S8y
8MRoHPodFVB+aEwJ6sM/Y/z1q/39rEF0zCBDYnpddfRiai+NyRZSEWqdoLKDlMJnB4tAxhD+7IGI
KCRBKOQhVP8QuB9nbv87osjM+TLHD2EGUAYCD1++wTIhDIx1WvjggilG1f5QI9Fp/c+Piobc1xoE
MogcBz3VM2pTQP/jywtY+OSaouRWMyP8MGGhM4h3xX4v62Jf0cZYc6095R+mKKmjccRFivcYlAl0
QEj+GrwaIduKG6RhZgPYEoytfPr2SIZf7OqoLNIceSs0+9mNJYjxe5DwZO6T4Q3lRKsR2gXoUF9Y
gn6e6B6nVgON/Tp7nvMCuwlwFHm+w4C8LyIMYAgkwkJjMn1YQF2IfDbYJUN3tGZgSxgUGFig7H4a
GadE2jEQkx51JBSYlUAwSPyQHEThjSx+QVruSLAlALMJzx7YIREF0hAJ891nft2jxYCTJ29QPKiB
dN9GLuIn+DqtDNyNG8tXCI1tdac9Yua99oyBTc54I1XXJ5Ogrm6LzFaWPD7Q/F+C6mRyEQKknC34
dRwEuy5NdPVxH9RdEtwWlea2QPUTZJRbB1DapycJNpak5Zb8mDcJ6jdDEdeGP0uChrKv8gRUdoc4
Oc3M4tczmUKJ2cJPltFLRExz/7CGXYDbSmqDA5/l2FglrN1X87YgLNiRFM3JzN0WX6rtCN3SlDfC
aof/P8+cO7EAgellUQZPKUr+Ms+YyteuJeSLe9O76IhAX+FFD9D7wZwBUtcLUXMxh8Y4Ade9/qJ0
T2wZtTiyDGRmyc1/Az2UXKjxx+Gx26i751a3L1uVatTSD7WHPzsqc+LiXMwrgHYwo+kYJXR6au0/
VaTuQfVZ1Je955TPGcEtAyZ8+C4vOxQJv1t9pWNO42/0fHy+/ifcUKxbyE1tpMlzcXMoH31CmBtc
yEhDUIzuRkLqS6Ue+9OHVjdE48hM9JP2MAfkVJFuXaEsUkt2QrKZuRe9MwIt6lSi5B4gO7B2fQoz
nZXWk3r6BGOsHXhwbDN0LJiCQpKr5FB98tasHbm8faq6V6bVRP0uEWj0c0BB8mOqAyXK8bK+1Agt
WINVPyE1K9mPYptub715q8FdbBk0qLsR5qIUA5kUyvmu8t9wJoFc6zMvUZkuPTLaM0JWi9e8JuQj
/qNvuuI/gj/YXPNXWC+QMCHA3bnVrJ6V+xdfX9Kzw2O9kAhx3H8w90UHkLjDq1+DCemWpXfbvuZD
YWnAZzPO913p5U5NBVYiP5jdPvFvIokN8I6acA8he+L1sIaWOEtaoK4R6g/apRYoB+R+Y4Ghe8UP
ImGMisNg/T4NCCQ+gVoTVALQZKw/cUagsyUGildMRI4CGzH+WeaTesUYJzsSvU+f+LatdgUfVETp
ULslyaocJOKTBJx2OLbvk7gaetjLV0gkbScRmYIP6atrQjCfuF20i2RNjO4Vl0TtcM5+j2Hbb+zO
evNJaIDZJxbOuIj1fkJx4+JUOLMVYZOGrAGeIPFnQnXJug/SPPVZOgWsxVh/+dT4S6x9QNyw6Xec
msAzgcFPLNr1sTPWIpeKtYiDe9s1IbHxNYYLCVghPm4S773QGlU0u+8UoDhTVp86wjWulxk300dW
iE8HmFdEogBILZtQXJNHGzHo+eFm3T7ZmerU8ZhYBsCs4lGqInGe7phFjbUIzonbaRfExsP6JB7x
b7YWdU7QrBEKeGz/hlX0DWmB+DOvRFB4SXP1g5JnedsZHplGpLNVobhDqwi62GP32IlWqJb4tKhq
76B7xBo9QjqIq3E0MTASwoqQSriztTiJHJe0vu1ELLukJz0i8kxYPtaTVFAZilSRyC+lRMoz4Fh0
giXG8ffA1PZepjtVMAYeJ+kgzIoI5shwW1CmtzwAnsOKZcZ8HZR/OEdd0INZ0NuKxkJdblYt3rP+
8bNqfWNX2ppzBX6E9tEcFV/C1AOb5XvWRoPpZa3MlfnloC+0xXBhzDWicNhF8s896IndSCiw+zjx
vjyZj8FNfQ+vmFt87Mhgprvv+nOA4rp4ef3Z84DbuCmnNVU8AHNbqncPKkoZCYzH20EDj1xFRoQr
nXWEmAwYgMBHji9b9QT48eUMnQulUwdzybvE5RqZ+uAW3ZechUB75j/nGK/QJe4TonrIFhiTG8gn
1CXVCDqgQGAFID0tJgBn4ILh81GsY0lAQnI8MJUQdTfwu110C4xp6t6CxusiKF49S6EC4nABHxnl
xZs78NBEYiwqNnWkfapGcmePwIATMb0Fko3QxQa27aIXpR4VHB3BrzVMmbK1Ah2JjCNU71kSa+7T
V6eP4Bo+3HYiKKRtAPrxEpNUJ+ZMGgPRT+plTmUksgk8mpDYbNkbLKiG6qLy7Wg+rR32KefW93sm
XClTt1+BYuVgpY1JjgCbZsNvtF7BxxLcAco7k7kdbjMg7jD1qOIgI6KKO1Nt1Kj2S5sCz65E+haR
YadY5FR0ugZ6DN54KnlDp43kqD+7kYGp6fIv+7Fgsvb6JDI+dmd9HcUBR4beRQ2GgZxI8PTIn60Q
PAA9Va7aTY2CA/7q+4j+MAgNxESOgtVouO/j28vczO3+KTPVrYCE971ndIvz6LqT149YZ71B1S+v
R68AMUGyJEiJQ81kjpz1fb7wt7/gN0QqcQjfIZ3JG3SeVlyuh3WdQ3PVQ+rI2H2vDx4OCqSH5CNp
nqenAw3r2725PgXiJPJiULA/ZG1F4PXKWDBcGJ2RFiM4Yw2nF0wOO6XlXwSfScouCMWiY46iEVNk
YwPEeizKFa0yLScf602stk/qg+XOrGeSSGaJdG8Wk62e3YI0eDppQNFE5xpmfEnzbvby5rLgIkUp
0GYoC0SCGYhbKOJgrjH4qRqOeMwYAQILMcZJSbW5zCaehQxioNkGVbpBbIBtqNwhYXLEjaZEdwRy
yCl8fd7ClawYFp2vOWjH+BRrRGeanJNdgYYQH51lkai1YDYD4n5vekjaTIWeJ5Co6X1GNmCVbhMv
DymPALkqjYy5PustbkuIWJ01RKe6CHqL5p+GzzBCFQn21WD+sB+26tznKcoLi+I8OCKo4n88wv4l
qHrniw7qAD8Xgd7gEQw8mcVSlBlRVn1GlUENa8R8TkrcoaJFlmHZ7YZLNSwd7KAJswRJtYerTYau
5GBPoBCaumI8FWAIvmtIq/cop7BB37p6dHFklTNcAxxp627VTi++riq/dTKvMakgEJU+Ax3o0cVD
yZecJHx4U4Mccp9q+GZGOAx6VFe/uZSWdA3zMrkT7dGi3qncwMLvuzLYzsYEE+l8PMTKSWWRiEQY
cPaaiq6EIErYi/MVJeuibpMih0iZdoJM7PKAsHSZPpy3nwTVhoK4PtJt9FzU6SHhN94D/e+WmLtP
raOMTJG8IZ5v6Q7RFFKItd+3C5jWHeOOudMuzNbLl0OSy5r1hGqEU+L0mTj0+SXKltU6W6pWz/ss
5XURKzh2YR4YQevAYqdcGtp/nuwoYz4IJGvUDeZPATN1BiAnhr58lDFcb7OrR9mROVMEmRmW0dln
1T8KeeILYEqddBLVpKJsRW3qBamBOxPNEzCriJyBnzRx8KMGSZ3E5skRF+axX+APapOBSRdyq8nd
fZnXUKM6BgY5AGSNHvsSZjlnRaXffXvSAgaN14H2u62NWW/eBKjKOYb/AgdLSGGK/Lp5JWoGMQqE
PUneiKWVboWQMjmqkAoPTh0IiMiT1aJDNF3k3UsGUGGiHmoxZbr3+BVo8+GUssP96W2tecW6N3/z
UzJRgNC1ST3BzYOdJwuHPV8Bsp1RjgNZO4BsK66LJFI4cC+UwUGgBmUO77LqIfjfC7GLQ2NX8LDR
RrEb4PQBnMdx3xxYPVuy4JIIFcC+KVEQvfAGzmfR+5czh4uigjaVX6Y90kVUHA3bcoxwEf8WfuZ+
3GTbgaiKBpPKVCdSNAiU08PXYjmWdukxCe7Hyvmtmkg8X9Q0lHFfY8Y3sgSNLdAkV3+IrvuDgh7M
Ao4CkpDJlTQW0y3JbIANGoo1uUdOF7xbGwi+HVEnYjMyUwmrBc78dZVP200+NSLJ7bzLqfV+gC+D
TRNZ7SEYQxJXzNcUjoZbDKuE57Bsptm8T0JWCEVlzmdaLGo/XehhRfnKxO2F1ymfINJjMJLhwFM8
xJjMh0WdZKsAZ/4KUiccWDf/w8svtaLyoPnRpldl9Ax07+Om/jMyrMaVKKGGVKPbs2/OgOeLgiqd
Jou+VmL1w8fmvumH6REClq9NISGFsGVZwG8rOeoiKez5H3/opt4TcK6fzwyrdJPZJSrWOF5Ul9NR
yYYyEWRL5Wc4TUNj8dmij0q/URevrbSAGRgLVbalHANsFq+AfmPgnnCqbhstxL8m9s1KUx2L4yAy
XCRAnKtNnayzFvOoCK1l04pnif/8OKrRZXXfiI3VpjpSFHOTwTOhm23ShbEjBMmwg5P5mcLnY3Yc
zlSbCDpy58wQVJBBr2Qibo4VNUgW6bogk4nFNLvMa//tq+B2B9SwVGfZ8h4+wueyXFLdyUcssIn0
fYY64Td4RaqvbOpVuTAczH7/y4Qxe0UNrZ36UmA4zVLFHlD878aIWc1WeiSUrYzwdUxXvR3T5X1V
rBqnnpYziinG3aEISYTEVIe7gP2OLjv5UC5RKFtX/yPprJZjN7Mw+kSqEsNtt9SgZrZ9ozKKmfX0
WTqp1Mwkk2O7Lf2w4dvrO0ZH/0xn0riop+ky/mQbY4nQ9+r9cGLyrsxb8WSI60zow55NrpID0GRj
HsWj9WPdpbN1F/DDqQ0wof0CDO2NqXi0xTfvmsmz064FrRtgSvkV/Sa/RGbZr8WZBGERUQL/9MCS
L3n0r/6VPfxTcYhPTAhDTQE2aNcncT+Pyegr+Ger9izv502Z8QGiTX2PNtURwrDdHLt15o7bfgsh
d6NqzvSs7+l5eCZXjMWuFg7a4Y/gJlcs5C/xFsvVV0PLgoFzuzuAPt40j3GTPaz34OKfwtuMbcG+
44Iw4FY9CDEv/z7So2A0CyRAd1B38WmOPIvf6gH4EHrBuBs3KUR1fUN97iDuxF3ObxK42Vrc9Tyq
+mW8Jw/zaB7/vKt3DR7hqX3xoH77HbHIe/s1/7d2rnflSzkrZxzhd33K82xd9WCd8Kc6pU/tpJyU
m3g07sNJOtNm50uiQ3IIqDxTrrbu1k/0G/x6MMGLR/Dwrv4tPAnakm/MX8KP8i69q1eNbx8djK08
j4ASZzsWc/bGNjqURNlzDCofa1c7a/yh8Mbn2cA3JyIQj/MunYN2jY9i8B/ZrZ/Wd7EN7sz9M6RI
oVXaCqtor51IHI4R1iLmJdtHewmnn+CgCYt2410Z4ti25BkEZmsGDEAmUGtlOtGbQ1JA9ea2ewUn
DGGPMwglpXWfbiW3xAZ+5vVOLnwTBiVW2SYkAmcowA5c0Tbcej/9FXRXz4bLkuNMKlcKxzt2Fo7O
paU46SpzWVSv4DLu2hdqD2jv5rHcTSfpJB6ZQX8gi3j2aLxWsyZEXatrsPW8PzAUwyFzmdH3pUXk
0tEzv9iEG+VJsRvrh5xrRV7QdODGpj0/H8F4Eu7xEnCxPsYEIHUz7mYmpQ/Nzl+XwGAo5XM6MEpy
6lyDGTa3tet9eO/txjGWKUExunvu4+BG5kQSZ24TkeuEC+UYiaBFKx4Q2JbduGIQlUFNeqv/RgYw
CHoJR3INMkzKi9wQW8Atm8oB2U3oWts8Ni6vbYr9o3XI972trvp7fW4AlV+Vp7yvrvJ+cqRli2Um
DCAU4CIMfAIHTsoOixlpHa57pDblhTo2Wov5DvIP3t1fm/v+DCF0PVw8Xox8SjnbjIuE7YV/bxzL
FVxmkVxjrSPIACK4Ss+9vAiuWI+cEEMci2d47p7qW7vPjji3XofP7FoyfFodey4Rylr3AknBVvcW
zZHLhbBBnudUN5TfzuaGt4+ggte9nNOjiDs95AqqjtWV8bvx3p7Lc32fnjkDYoRjLI6z8qlu9N1w
qNzmqO71XXPBoP0kHTKnuZYrPDudZMNksTs9y3P6nmyw9Pmp7/IeOt5nTcbU3sP35sh3WfF53PpH
+hwAHTJzt5MBo9f3mhOrW8v7YJdde5aiusFz0IWSuLfc/C7wU8uzt6vPOCEtBTfEAKXld7Xc8idx
sFDaEJMco2u/5yzbtydvJx0Sfle+m8MQ1k7YGtuWOWlxR660nNgc40pzvW8KkHvjdzjyF799ec6u
ggtT1Y3P5V2kQ8DDza7aX3n33mRqk5yVo93NVT7SJ8hjjJ+sKa/2kHRYT4eeWSnkMJTokx2Drw6+
7+TGvIutRcY7YSSkUontH+0jJQWbJ0WSE3OYAakxd9l1ZPyaF7OVV5BaCBybo8cDj3jQ8q44hCd1
l12AmW+AZGsujYnjHF3qu36r7ovjuE94bgH/1JHXiGQ24kZ+xSdx1/B0cAXd1QBwTslF/eoO0yNz
p0OD8uS3hN+VXqQX3olE0RIqIVD+AIk+LB81xZwPz7kxJQ8iZ+FabZRj9JXskl1KGEMujDcNcoLd
5MZ3aFD3llAmONbUT8/tFhRxEdwF6eB5kqOCFJHYYxOuLJrg9CF9GxMB804sDSdQu22d6nYB9S41
M4YRZWKRI8Z1TjD1diYEjjZSbIWpYnLzC7OmwUeBI14DpMOLDiBzEKe2Bqdd4fBRlcztfKRTcJbM
dVO+Gn9YBdNv1CYrfqLRFNuhEZiFhVGJIlTQiGW0lL4R6U9MxdeIwb1Z5Br0hzvUCQ16ha5RVj2j
mKqy/1dZXijz/IpsvLwAKzekMIEHY8n77MTw3VS+CgsiO88VM2QrQXjQodgBaBt72yaGrhWckhpG
jTJCP0pftXAwBm8T+OqqbKh30+EPumI39kxbR29GdE9ESFaZw7yxP1TE9R+DBf1IclLWIj869Edb
7/qt/s+FqG0dUdz3oj3NREckfk/DxEr1nI2UzHGVxM982VKOV28xL8GI8Fbk8YGUPEIRyiHwjNec
qQkDMeQxJ2HeRAd9FsyBlFAAMq6IkQO8kbyDYfFkNqb4AUmK0V0OrWmFK1jsmQu6l1THZ2P4b65Z
WDxP6HIaR7eM4A6rd9xJHER5xU0Bu/mszUVN0+8eUE/B1VJx4O8w/fSvR1yaK2MgGwG64sAGMqud
woeOVzkwJXLgaJ1oq4rp4BzbTxpAMpBt8s1hLZirNjriJUtRRy4W3yMGDshlnx2YXs1JPcZLPoLo
IFOLneePbQN8ub8qV3iI4Lpcb9DBeBBgSc0zmy43dXTbhw4FKOdWoBY560cddGC4LDxgd7z4Rfjj
M7T5nr83Dx4mBFeg22ZHvxnXj4PpfTafDfCZCsnGKoWCgzkkKAC7+mueKRc6xByk+BM2v+iMkHUh
W1sWP+an8mITevR+IUVSGWrc1A75W+otIpaU2chElu8WuHFN7yRo3gqvUOy+a+QwZ0YA9fgJUzOm
u05jm6a0D86Hsdh1c5Vo1cD6og020LfZ0ZanOarYdNBRmeO/2ZkXf+3No1kRZV7IizTVIaQxDz/8
gL6Uw5+ehjaqt2IjGYfI+kCB7xM/f2N/Dlb0AFne2rK8RKRGVfUjaKtJRDRx6hXHxMtDsBscAxm6
l5ad/yNgch8eeVECXCnav0F9yz6F5EZ/zRtXJV1rF1uz+ZKlzoaW7Wn91jfez5nq1yo5wzeErLbx
t6Z27WHSCLhNieYDTr25pGekya4J8h8KW0c/2ZagoewsRqlBfsW7SEZxcwgYOem0c9AdDM5nKBdo
BJY9zLPAFYqVhOuqRJnXWCJFKmgSimt4/QoJGqvef7Yfhb5mgzS7tp9FG+uA6VVzVb0ahr90N/Fs
+LV+bBeMPmYH6Hve1gg3en/U4akGm46pkEdCJtjseqZ6tDcmjsHM7qov6Rg/VExSx/W/Qk6H81r7
iRCGfi1VmfotsgcbwQDTCCUYC+EZ4b8s4B2MexT6aMZCqelznuJwvFAzxC6LpDppFG3TbFlj3sGg
YAVU42HKv8JDZPD6XlxE6DaxXbmURhVKsykXFNk5lp0qE+LUOEnfZ+jkwT/3J2brx3V6a28jGVny
Wa5xCCxWwlW992/Mt0YoZHCOCxghy9cqI4XlZoqZsPymw1cxKYLGKIfxTpN/ZEQFmwW3541tkGJR
T9z2gd3XW/2kpLuwe03KwbuVwAN4NiYraZnAerpAHBdh4tmUI4Hk0B4ARV2DJOPZYEbEa34zGAmk
c1WcBH6gylA9j8QyFjSM6Vlqlm1kNgmkKqEqZaEQX4VU8q0tEgJkHhaPxLpNYPi2HqQUKAb6Iebw
ngbEinDOoJegXuBpBRhNo8PyN2gjevnARVJnzBoha0bNy+Zmm7QJ3+D/lrdewkz5MSqTg44R70bw
F2ERc8gNdpuMQG0f8cy9vUsl0S4N3iB0KoYgm6NWMxrQMv+HdW8ZbyKPW3a6ejOJ3Om979pjvBG/
eRq/pGIxnZprYlLQ5lvwZ2qde85yLeRb6CbEj6Fg2iehHy9/+hxvStR9KP2S+KI/8Cf7Yjmgb5EW
f+2X94m827hhoxZspXMwI0bnY9faFkv8OD/Ub8MdqdVTUFuXdKTpLV9krCcoNVYrwGc+spI741zz
2UC31EBLTU0WgRbwy3WISOQw0sF/KJ/wIPg9/ogsn0x/HLk+mhtN2PhDxkJ9Z62LtfbeHKiZwDNs
KStgzfBdc2ZmDotN4sxme4q25jnh3cvf+1PKWz0OlZP8Dr/ZL1gw3n28Zog/bbfMaXebad38ecYX
YJzxJk77HlIso0ZwO7LhvYDR2y9EmIj6sjD3NfyPzgm1A7/+ZDhJ+4711wDTgitYBNu9jLNzD+nA
RQ+JQf1OukucNZrdIPKHN/4PgT5DV7JfXwcwveiovkhuRCyKLhC3G2jOItw52tIXuDrYtMWufs/q
jQ+p7c3DRwToNGPXF/829DAvmnYhek7EJPx3hlhd4f61TsDFEFkW09HCwJROiPKi2z190Vy2y92o
bBQEJCeuzAk5ZP6XoxX+lNjRnKifZv5OwKV8IKbmtkHMw2HeE8nYIGiRK0F3YxFOD5WZCYzz0nNN
1q6di+/yj1q5XPw06q/wzRUSZzO3bjbfIA4jStX/KJ9dSmUxjTx6xo4CG+6aQEYemBu2ZJE+EvZa
OYGn90Gbi2jFhz+5E2HfA0dIXFGTtgRHau0dDW5PD5mSGjEgoZDF1pJbKdPOHPKdpSWOGhUHw1yP
2kWorWOCdNUzOJ5gowshyRYOAqlc8AZqVFAjSOJLEF0rgu96eg9C+H3DM2VLNHjBaj7X39QHiIyR
3xriPiGcEuCwSFSiO55/RR9DTZcKqy+okmUUEvYwx693IvJg8zXHeobGUHnz0TQPPn6K3EPGIgze
REopSQ12SvnsQMQJ8VMkG0bTUjoTkfLoWGK48rQtwb20zWNUoiZxUbIOLe7tcdkqnx52LpWp2S2o
bI+h3PqipjPXepwFc6b8kRZwSP1HGn0n0ZtQPPNedyRUogO2F8pDRcdhcoRFoq10RwlvWh1BwAh8
7J0H1giHipG15FUIpz67RfrVj7KV0LmNkKyKhCy4RvnV7zSa7anIrZwVzkghY+hpoIGSy5trWvUr
LyPDGt6UtyTeY8cw1euoP2cUs/CtMWGhDd8Jp1gDKJF3P2nBOs9oSGhfMjGOFrx3gYWbWQknByJj
XK780Gegw6//UlV0NCS2NQdzzLXha4jmgISQNDOXaSGERyfFEo6TV+StUkXcTIRghbWqc9JGJLcB
xm/iUWaHVc1F4YLLuEHfvYZSPNDC0U822iyxQ+uQ588J1VMEACRkWKMaqlXZIh3H71hkZCbXLYjL
ht2nmOfAWtAsmhrFbYott2j5RNQk4vcJkEinfEZ95lrRv3+f9lsI8fPy6/QKVbj875t3s5sDhWrp
dzbV9NdjTDSkQkwW1qZCWqT1bsEtH7BBBoYiC9dLd5Vqq8pJwxQQkxeZWbuM89XPHpWhLTwNd0Zy
f1MjPkP/lrI0PEZIFSfJr32Ldw+z6jwQqBoNSt1G+lC4yoYSGwgds+iGYxyWI+dIkxr4lK6mIVuO
MaDcINmEJFk1iushQBo3wUGwrrluYFrJP8ryQaosdyKEK7p+51NanC41qiGsPiQ+SCcgT+Ahzju+
l92+pXMg05Op6V2qTEZAQfLQNyxNFkfnAxoo/gKIkl6RvE+xvm1GQEycCnwwHm4+Oi0brnQFdJ7h
RNPW3wc9ZI8G+6B6J3MN5VzTZvRWxq+C1GVO48SUcYyS4Wx0kq0M4BtYcd8tmnIvNTAjuKgygreU
OdoscxJiOaUlMeEsbiaagHhadMxpKU+TX4A8Tp4VmXzWWn4W05feHOoJcclXmQVurK01C3yF5K8a
ZTyqHG7/Ltu2OYwMoTae5owePR5xXY0XP6SaKo9uwqKq23ZpzmMYmQGSviPOKJuvtvgyY2nb47Ky
0Jv21OcNOGgMSgf/W1F9Mi3yCQnZjMlwbhJDdtWBS2W4z1anhggoj3875c8EcW8QMkjMn9KIrDcN
qtfMu2h6Y7fyJak3EjLZnJkMzbcVj6GXHQTE0o9IGpkCYvVZlfloBNcs6Pbl37zCCpBQrr4mXVik
M5o0BBbyUZPKDKyBWURVcdUn6l/ccRBCkUMxxxcBDUtgCfYJBByhXGjSArx/kCo2W9wTpksyDsuK
C7owJVRb8OFAAerQfmMoMXNBny5iZG2F2ewUxeRUkNHOFH03q8JNxHaIKhlILvU5gfM8kVm04s60
TmJbssi/SnJFzyefJ1bTUt0ZouYhyNw9JaKGojlEUmxHLUX2Ydh7QQGaUoQlOqRnPRfWPohpkwn2
YYJB2ZL/a2qE/Y+3ruV446mRG0N9itTcVswPyZiRDsHSm7cywZ6ewPOtjG2XBUsz/9SIJ3pN3MZ5
tkmTo9TBT0pPQ7AOddpYnDkBkW+U4VAW/FW6gfZzV8jmTeu/UwI6MzzUMXwsAE0m4sQQrWQ7wkT1
7bENnYCArgLubnRMCokJcUuzm0J8gz203ZW0LHvc0LTKaVkBFl/u5fKmNDYCnWt2iiKcewRuOqhu
PoY/HCbcn1TkxCzM1XxYFfyShozysOBOxd4P6XGXerYCSiT0zry6RxNaWCk22qpODdKvVcMRbjTD
cypFMGaEDJSiSo8QGkxMJ58SiFit9z2KuS0BFNew8oxUcTUB4mY6CXEFEYoMOoGzIfuo8tgWR4t3
+WcNyBFK/hBbG7gkitweBCU1kiKxw+jTitHmt0dV2zcU14c/1ohfGGRvh4LinDkTbg17mJhEwK9R
ikcUroepap0ctbL4LBLOXOWoWU8PuMPIrzdLbZOaLMBVVQ/k3rx5NapNDSPxJqKnW9cqG6LreREq
E8wWr0A2mmyD+ssT2BT83OGZpVTV0SWImbhtMkhfnFKT8mkZH+Kn33+JlDC4DGTlKvNYB6zsiGGq
n5IUrhbLdcGALwUMfwSRi7tC+dP31c3vjUXeFrspsbjKh41YnUZrvEhUOSmUpdFubF0TpZsVvlSS
DRP3keBoJG6rH0wenaAcGhSY0dVEtG+ii/S5GVUqBr+IMIVUsrdoR4l2y7/IktYWy1nvmW4KqXDk
IrCY9rvJKOfn9db6Fg3rSx9Tx0hFoNwIkkUY78p5BHLUo9Tv6CQhWLc0KMoSO0lb+vM9oh0m/xhr
FHF8hYFhxhhlZuT1t0CSbKE6MA7CM9eHI6bL1kRgXj4VFK4q8pK8B5uvYKm+5voV0ZCOqHnyz7o+
aZKreFimJE/gij59Cx0IokBMu4zz68RFEPewitR8zYfxufX5phRreFii9Rjy74RDuJu+MuTRBp+4
V545ouGmmUPMyCRyBT0MUln03uKBMyF642pOgGzFgWtpV0Xmqpb3GsMcPqM9EaJg4mbBHepLhHLZ
zAbCH4JFHGjraHKF0vW9eKUQGJQtztHsv5bl0m/k8G8IACAoV7UsNinl14LZeD58nfzIkXnm1lAb
KhqKevQ00AUx0IXki8IkBSyqmXxAU6Q6Ch6ZKTKGVDpSuxaK1VCD/tfMRUjSXB2S4rsrpEuqe5sY
wHmc7GTer8Ym6onIWjQCXZ06Gd2cknALHXEv4ikiwSwj4BpG0qf4KEjKIhgZl2iu892bJK4UQB0V
Dy21sfgb4rVCbVUf3zWd0Rb9Q0Igxh/XaCYR14sl6orpTcAczA91d46/EXEW27K9htOnbpjLXLgm
AOQSbjWTS4yqL79Vnbm6dRQtxlI4sbPwWkqcGuYhGV3N7JzWvJj+R8wyrEJ3DpBMKlNxXm3E3PX7
nxB231tgadS4ve9Busn5T+tM+YcGENYIuOJ577pKG8Lqt7GMfg8TP9Ya4TArKC0wMk7WgxmjFfkU
JOFNJHGsk6+a+8kKN2l+TWAtB9q49fqNLmmOPLmUnnPGBeYLLU2/2jRYaim+H4VdGNFpwgGtCdHC
iSvshsYMnIEQ7FKE2mVZn03yGC7lgvgpVat1ot6yDt0Z6kiI5IPTTN3aNBFQAATrjYNEiBtjNaUC
pBQi/a/mFx8I5TwG8c2Rm3HeUwLJF+wC3Il6yaTQSWIzpU6jaUzxGWSe50lRV7AfOgCqqkteJuIl
q+Xo62v9lDZokDiC0oA5g9wngPSJ1eo5vcDkSXjggMdW9NGqa9XVCz7zrZ95yzH47BlQaRRm55pr
WyZbs8FvIimI3SDDB8Tz0WuOEQfZnYO0ERMA2X/6FJq9EjW8XzgNEDPLP/GICm89x7bz/WyAXK9L
biMq7R5DLpM1LMMEAR1JW8Z9W9WoKQ3EG1z4ATcoUYW3DwFJBvKma4JlISGCE1vC6Ok6ispP1Vjb
cjpqRB1CB/IzC10tArOMu7Omvpn40z199uTs5kxFwqNipTxFiek+To3Gr1ZT+GXWWBb6zNuyR0SR
sRWD4laDl4Ty5JoRvDkHePdlcgi5WjTxS1Pxkubi6FMgP8wuZIybNYyR0rDS/gYQqxEJltdsrB7N
lIkIj/ElKcO+SJcWVXLmumuNX47kJHwlNZajiVOm0YoWK8VarkSdmmO58xmkyqWb6B2iyO1NbGMg
p2K3FV5ZmiZzRMmnYR19ziEZKQdLrtUrZz4klMcI2CekbUMLtWTwQscV+cvTUC3dA+lUC/eaNnAV
MOrRU9arNkEC0b5eTZq3GsH1zs+IFynV0daAgNdyDuVtuu44X5Y1uKQhPuoRvErOGMPbmgLdVPal
R1pfQmfUhqNoMO3Yf/sVBgCMvnuWq+A5IfqbzARPaHybUWKTHcuKtlS449q8niOAMsxP5NiDRetC
i7dzxYyEef7YUb7zm3WN1qin/yWVy94o97XySQzcCYx3XX06bNUrjYWVybXpaUxLc5KPrmJdlZZ+
1/BG4tSwtmj5RGZlM3zk+Bxx8w07ebQ4FEjxOAMMhzwEniFd5mXdCO/zKzCQdRY33XpCNJZaesWS
S2xnq9SuqBbM26Dn/kxJbgYRiGpeDQuheJsDpzk+D41DqwE4pa+vHfi8bafP+6U1cy7ZeZ0wJRQ/
K/kpTAhn8z8iH61ObJOtzBEZl8SBQrnpeySeBeSZ6M0KLvKgrnh8aWY6afPnM9wgVy4VF5JUVGNE
yyYlcL6rIkb2RONNIXosqUiyJnl1UjEulRS6SyYudCYgQ0S4ojyXKEY2Ygftlih0YUIMjaERab+1
fKWzQuCvhACSx/exYsgse1YZ6jRyq3T8DflmuhvV66EktLCulYg+hS/o8NkLJHdOIVuDSmP9m1XQ
VQnjZVcn2O6NXx56nQIkz4jzOQ7G1J186oP9T2G9c90oVFVrZkp6g3OwW0m5t8lFLn7pVnZImbvv
KIZHiJKLEGQkgYiJgSfrPCW/Kg+Rl92LFPzywY4Rg+g0D6eWplP94MBXmaYLUiqAZD+DPA+ap3aH
m4dwnTd2YuDiomN2NLhyru/SaLhRG155jbUjWLRTfXJNIQUZSNVv5msRd8uX+XEk8a8lJSc5he1r
4jgR3XS/tAUsbLRkMxiOnAor6rFptvOyY0gHLzngrEk7MrYFrKo8K9oOKsYAQK496pVzWtzr9wYG
eJqzXdED/mt9Ur5IMK/3G1y+mQ9jAlBotzIFeKIoSXFFajzSWL1pOrMq3qtICDsgNXiBZCs/HvWN
Qjr03S3ps00QIVwsEkr4OOVKh9xCHdZPHYA5mlwB/eqBM+VIfmlZ4EtlfynH9zmzVyj4Wf5lLmew
FllE467JJ9wUPpn+oXDNNHHEQCoOMJz+VBsy66LxYNl0w1fQXkahXFqU5ELtjAl5wxETiMwQwLxh
ScZdfNCFtZUffVDmc1zDv+gNBvCDb9UDXgE3OygIkir6VjjoyNXaaNR100grjcb1qLXImr2PTgBr
XtIs7D9VDGUzCWqxxuWnkR4n6HCxu25ajlH+V9GZHO7puUijw9neM0+c+++y9AhlOtmcRBXVRTxZ
rWVN5ZnAU+J1G3+NIeLWS4dVVt9GGfIl73reUxOJwXxwxcw9edHFQ7yeqOz/QqDxsFBj+nTTReNx
zcUOtrxvvvsm+Xi096cdt6pFzNmhWJhy2n35sSmsH1+8+ly7nu6afGMJRXylXKpyntKiTqINXMgo
WviUkgJW3hJeNS0koWTUNL9mtCq5yir9wFC0JIHypUmTjptgVGlbzyf5z8gnVYGLCw8TGY/wpOcd
qiPIAETJybpOE8Cd0yYyg0M3WplTmfV7WnH5kdOS8yq4lc4JpsS4MdtLsZpNKwQ2ZcJizoZFp5OY
c5+uFvVpAVUL7tDqkVJMS5moQRGTQYkrDmVP6g/RJaeklD5DtuyQBmtpJN+ZfifAx2Wf0SrkZbOT
uzpZa/6PTpDAYk7bZH2N6p77Zj2ygsuwtLO2X0n+XZSOqXXJtcLp6dV6hkmOgWpskK5GvJWUjcLw
sAIdoUmYqC7De0gcUeUIn2hLi0zB5Wm7CspmZ470GqCFC6bsiqTGrXpVY+NcTGuDhKs1ATLmpHM0
ZsMRkCX5b/pTFyHujHAGGgRyArpyLdn61KrN+P9jNPzkNyPBYH8hsC5sBZFHIZmXQaCpR1Mraxi4
kgRHBUAujh63Lx1XrMlXiYXUmGqPash7P6SoK2ImyIBgLH90XJF97sxFPEI7ma+Ssh3HUkvC3iBn
sh5WNi4Knx6M+BUL61YYHI5v0hozP2Zlu8kl2cZrmxp83gDnZGklHXBHloX+N8fNpfDyMzIEc1NL
h1pIds3Qup7Z3awydIuCJlIerLHcZJElOubTEucyG8AA8sTdmXBhhhlwXaogCZU37HnQnEgpVAnv
kTOe3VHnYKXuewl6M7rD4FjBhQkVBlfUC4a6yyQ/KiTRac9MY3wVOpDlY32yCmpsnOVjK7/aCH0B
3lFTSXjCMjLVP1puCS+wDD+DjJJnBPA4gb/xGXFlCtyEqvXyuAWFolmpzQ+CjbrOt021FodLgQ+C
OiNmE9OWPL66VNyGvEzmCad0Ygb1OEdN83bmyp5Pbp9Ckzr8GbQAVTDhirgOSyqaITWNIX+IuuKo
ASWvmIfiHwkW+pi2EkbgdfuRCt/0Rmw522VUGBv1Wpc0K6l4dMJBkNAvid2rYsEtfOUmBKxY9lit
FsCsGZjOJZ4F/ctQy1fxJPR4pe2tRl9xa4zstErB29BsUcML+TUK9W8cLAssEkwLV1qDE6QK7c7a
my3wkb5jGI2fOx+M1ZS/Ar9wDZOpKTAHMWOgNTbhSeSUIwozaFueOC6jTLeTzjjGLQfByFArFzIv
9BmRIRqzbwczx03Xrar6zrOvDC5aZ85d6/Ey1Td1pvWzryVkQ7mP3EdYIQ1om7c8ga3JhICwp6dh
YjIn3XPN7YAEWvCFkGsXz7Y45jmzlLwFL5IPBudAiV3CdO1T4GnEhsEnZRrepsr+mutzcszUfw9n
nFfrJ5iiBtyv4IWmLw1+WAxiXpZs9kYatRz44Ecsg2oBInufgdPR+BphsYtJd05gMgheDQRiwqbQ
ojfCMMQfbYucjqIXYvtOi1R3KF2EhEAaKXZ7zlJWlHrXEuFbK+SNYYmzripIo5+M0fCq6xfdHA/r
wiOj4+zVIB3G97TMd2F0FPPSEXm5AdugjJ8W9dK8B3HDKT0hIdMDrBagNsufLPeic+ebs4dszpN3
pLnvQIEd4UqtNMtY+BmCe0MFW+yXKQMmOfktAalnXTxQO02OlDHjlN0NND84hfL6y2AiHkGIDI2J
LHqO6Ag5I0XFkYnDFu4bJp9BucQqR81vUHJIVYMrQVzEgUc4JQOm7urloK0z3eWY7pFTRaiiRBr6
CkXpTkJUyCOOVDD+RgnuniU0hnuLqqIx0n+PkSAqN8nPba9XVyozFUVqHLillgoNfSM7VGSbQnqh
jdOYAuKRyvGH5SCY9lRhAgQuaBqqkxS/yRGSEpLsyg8vZGANqdWY0qUNiOREwqosvKNb0NOrkQTb
OYWlkNL34gp111SjFErOtY4nBDCguttTKE1NdemLuNQwNUn/ZT2vP4lOmZn4cHyks4bksJTsPjYv
hQwjIR+AhGh/ITVLKomC/KAOSu0QN+T24pFEZP6HTslYpKhVRYxPl3i15cvRv3Co1jjPzdHSBJq5
zsZNZzHITC1b4tLj85kl20fWBLgnr6o5J5q0Dnz0+j6KE9Q7CrbxYoYM7xjXJFLqTqsqyH0E3g3y
idARvHNiqS43sJMZxtKg0xO2+mZ+FfNiBJFR+bgHlNlpjrPkwDpOOpMA97lURZ5P5wdBENCJahGq
l7k6yspzLZN+1Jjk29bM/tWDEnk9h//E/pF1HL/DbYY7XcW5NU5v0jhXNJzWh2imwDajcxKqHH9G
B5cC8ln/NliMB1ndUqdlTk6vR/mjkqsZIcZsu8VIDyMO/HwdqxgVxxYPLsCm8T4nbnl9nZd4iVC7
kT1E+2O7qlW0isWcbt/833/NMHRXFc7emQCLl+Fd/hbClKX+1f1XVL1AagSFM4ctxvgVUTHohica
obgZKZvjM8rBJkzzVBoGexQJbA2gVNMyGE69IZYt7BDUD5+7hEyQ03gZJy7vvIUM12jKQumfUtn9
GGWICgH2zVwgodGbtFu86CNtXYoogATAM0zy+PSgidymHlZ3rX31OsDg/ibMNrq+rWLSlzMlEvw1
eGekMdMiaPTmbnH513R/vaH9EpEPMmNw/oepkVqjFxWtfdTUKzX+ofgV09+r2tjtKGJUBVqprHsb
BCA7KnVFiEATbckBKoZyqEj5207ZDCoix4L5yaZdpVF3mCuXlCp8XnTOgbK3BKjKNJKtaG+pwTrF
TIAfPq8s36J3q2Hv1d5ji/ZILC8jZJ1CotEkhT/F1VE2+B3GONZfWfK0PDR6iIl0MYZ4sVYTJJWY
/rTesKDfaF9NgQy8/5v/v4gYKhAeSov5psEg3KDPqCtSCQ0l5du8tefktJiurclUUQtO0uoPfh0c
mr6G/EBcEATyuoqlY6U1EboR/wPV6lIzwmtmGtsG0m9Aowj1ojdUNhKDlfJPuvJXN8Qas0bF++lT
/UE5elnW2cak2FNK5m6yNi2ZZfoZmvEy1t650A9d63TpG3nrOvmPo/PabR3J1vATEWCoYrhVzsG2
LNs3xLbbZg7FTD79fBzgnEEPpnewRFat9cfe3ivGmrTxdlMGwTnv0ove++tNdIGq2cgQc0dAzpOr
rWEo7Yio5/o7YbKSPvk76unWsJOls9ZtiZYBCZFoaFxJ11P02RmMtSW9wwp7CEODQIwDynN1W32T
M7RFBBRpmJr55NrmPUHAChouLLStCpmnt41BhMoUjZq0vx3kS4Fwzz7904O9zDt6j5n2akdsfBxE
QfP06DGlpVEAwhW/NFsJxApAKb5VHQxHu9gs4bOWpEF9JF15TOKbcCsuwGphUiY3IKHcCs6feFdO
fNp729mzoDVxe9X0Ec4V/1a47iQSHESqPSM4S2mJJK4nB4IsoEL88SIuDINUMI2Ityba+qgIJm49
J6+PDCN4S41q54T+f04s733wTzJZJv20n7mEQSGQa7meqoTsfLM7alFzaEHd9UbuU44FFxNW+2an
zkav7yMwj1nEhIBxMjf3IWu/h/Aji1Zuda+6YFNWy7TCciuzG6pevihA+nqnWSn81XA2dbGJJm8l
NNqB3JeA1zrqNbq+353+Mfb1NdVx5prF2uZ/YbGeUh7ypN141GQ44wGU0qcZNkNc+x1Tk6I9PL6n
UcI+8REXpGvGJC81KFJKb1XRdsVd0fWQaiwLrox3ANhJ4h8qg9/NqU/duauHpefr29LDUU7N+CjQ
FdA71DZoCFqiyMI/j2y239rX5/UqRqUcEF9pj4SvlAEJNM0ta91dJKO3IrE5sO1l9q4FPpFoxlr5
NjxZfMyw2aXAFdJhDhvnvLgSvxj7ktbNxVg+WzewIZnBGrOHoeKDIkslQV3Tm/DVbVntbF7fEMgF
UlmAtEH5CPDMFOlxmDBGsLwDzegm+TD2AV6hR3bmlKRzS/J+c6z0fXgY2JACghobj6x1eXEnSnGO
KeL/2L+1SCT6eGNxgop6AkwjBSFGdDWE1rqI9Tc5UbLCbecxgI1APkgOtG5cBXS5zs09Kdy7d28o
lnDCgAhE4yADaw1wGfAzzNhwH7tLwT87QBDYreRqCLU3BALrejz5TbGrmD+L6lVAdzOAI6/QVg7Q
laIrg5WN+5/GS4SNUP8u8ErY/JjDXysfdV6dKpRXcUwXOCNQVF9kx4EEg5mX9AFKrPCFzcMxyKfs
qYDXKVDDv2A+DG3nDQeHr8Y5+KD2Cn42f+Smt25R09vTsPFQYfZAvfP/R5UknA8FP6LRGErATs61
lx+NNOINaNbNw66TPXN1IbzjwDZgdmIvebEMa5uLTwQugs+sJnenGH/LVgBjzJ9DTj4pEtpqMG5V
B8PpKvqi4nv1sHS47B7dZyL3U1ZR50hrk70RqfE50dMmJXko0CrhHGC0iKC8JFdJg1jYLp5F94/7
bx5mUaN30SNBTUJSK62I9EIayCMD96AJOsxs96gX2qnFg1BpBfKdO2+V69H5qePWQqJkugbJQh+z
2sXAm663c3+uFvzpsqavG4IHgEqxo5aQbGUIuQe6xxHY5LuJELfWpRmhbJ65yUDTOfsauaH6ibw/
tpOZdGOMtdPmGrVvafrMnK8GApnxMwixv6HHBWSNdH6ht+oC8yNJ+KD7bLMvdJr3SNtGheCg/0xY
WZicFrkUFwG03e0UvSfCvYRAClxqGXPdLNJILXTlKDuiVKzcfuc4DnJV3PeyWsr1bLMa9e0Ey1Up
0ojnZRNCr63aPb9klnWNfFt5e7TMWzISXVC9Cy2jixThej2Pg22zGgqgVAv1opTNpdTRNubgb1YP
PcFkJVfhYPwz9eRN1rxDEZ3B3qdGN1PQUvvds5U6OlSPFxIMNbyPHZB+Ca7oHTSd9LKCH08uY+9p
zS3R7j2GUDexF6Qz4uRmex0IvzMolzf6VVtU23waVgjBo6Q7D0DYjTC2iFuGPLrFQUjyTCvRLL/0
ZcSZhEnBs9ZTXtvLHpPmgHmt+mfz7ua6/Q9KBbUyb41n4YzIhheB0KjfGQywRWauOrP8bMthD9pQ
joJxVL33I4kiIAnueFA2kNLUUBwWj0e/GUnLJGwrWXs0Pln9hXhCs2A/tV8976755jGW10L0dF1W
26nEbBL+xU5yGMuXETzMY/7V0BlFrMMEKQFsetR5FrIm8BPBVPdWDgY3QvQRspG4DsWIVXJx2WtN
Hl490I466XcC3GLgZckSek3JnnWLFz0DleksNPj6UdUU1CAp3LuBvSt5bJdu9wFYzLDdslmE9XCv
EpvXt+4QNDfvtcrR5MTjy9Dlp6YBBXQguiIPQFqr9873vM/Wxs1Nn6ON6tgfV0ZzV6FNvTKrFbdi
Nil6iOItJOPOyIsXN/M3nD/hRMRBXjLGhNe6xCg3oDfoTTzFuftrsV+7kOLceT4qamlACudoQ/vm
YPU8pQWo61ANxN5WKA1kc1AApRGrVCWhJeArB/9gRkgPGNuadPgoOMQnuAd7ALvztM1gjCwVGX83
zicFUKFR41djbBs4Jab0bKvka0iGdYgaS0ziS2HnxJfO3l5R8DbkXxn+JuXED9/QsYzk86fM/kPD
4KxGNlogRMoCCUkVSCmd0dtF41Ol6SuCV4/uv+FejPrBtVF2RbT3lJO2b5zwaSeAvSXF3yEAS49K
XoiLnozHPIBmjIEzJ2DZOMJ8DOJ5b3392ivC6lLod1K2Qrt9l8/ARbOl6VsNosHm2Eg4sOxy5dqg
TqWOK9JM9AOH/m/utrvSwW2Vla8uWVX6vgMZjPrrRD4Cy2BnlXsNeqcdtz1xwUHXokvPvnzmE9f4
cEWN9ZT48qA5pn6ASodaEzIGWPXsyvoeDAa7ECW9575N1CwShS52oRG9kDiXRX8lkDs3bFb9g+Y4
6nUdb4Rzq0mMNB366cqxX8SafTUMggwnUl7dX+G9R6MGCEqtR83+5IMZyWWFT6SjMd0JUMbm+gMR
38OMjA2v4NosjnCaTSlXBX9US+XoRBAVKn3XJNJPLD1CUMJh047mZ2+Qq8m5yhO9ksWIXgNJD8Be
lPxpoYZzxIKZafc2ihmmfAeioke3JHyqbKJoN+/1tslBQE7sgCdiuDdRwnA7rWsMBTbHAscD4mnu
awAyQbproo3/ODaVm54A6tLkXqfDA4Z+M7G/cG1J8gTIqdXhrHGGzhPOKrYRFvJtVGi8JlTxefOq
tzYdc+MG4V5fTusgC/7iYlzWiterJlxvGu8uM6bwg30YVsfAS996KZCWFiha23PBSBYyHA1KbMw4
2kRqRGbggL+GB4fZKIrPiczWYppDjnVkfN12LGzMDOHa6vNr5xCAEY5w9ohWUTHt6+DA9cp/huWh
JZqoPKQwkBUSdbaggUAVFGQQILyrHQKw+fCGQUr5wLoAB2bxknSv4Eg9uHHGvZ8aGKHwlpBlpch+
5A8W3JgRf45OF1sWhgcUKArBb1WuSL+bIZ8Z3J0V8ZV8waw3MA0Z3Bxtsq5G6wWBascwiZoZuRK4
O147Nyu2euDTqSKZTfpjgx/DMP8p4+h3McPvWXRfPPGLeHgiSu49vAfuV0rlvDNNLzqTY0i8qWex
j9ORl57dAW0zkVfFM4CEzljVtbfRvqiOmHBk0Xl6GaiZ8Yi/z85/oVgk2X/EEn+oYuKRsdYjgvRp
bP8fPM31ooPfLaQ3MtXSkdJ0L91oH/UcKL1E7ZbqybHOkHd4AUYef/T/Y7gCt+YgA2S2J+swTerN
wlxiXwyLYMP4vbDwE20FP0+p1M0xmzWNjRMKuLg9ors+VUDQnfsf0aEjGpUiKlcKPZ2SYIzaJm/Z
czzK7TzQrvmmjiiXdbGoqO/5D4Sn3+rWenDHox4H29b/9j2olps+E+WkwcR/eaC2UcBBDnLQaq+d
dtXgVJD1uP29pMG+Gt6TIluHLmxLh5Z3pM8RNUs44mUu8n1XUR7VlJQ1ktBoUcGjvJteOjsrtnZ1
kPwLkJ+N+lILyVeF8ND5vItQnWupNjW5mm6WrnKjP+HMCQqaApHrqA4Mqq5WUIe7aXhY1b8COjhM
/jzfxyaqNmwSKzWLeA8J2ASca2MatEwdrBr9Hu20EXtlXJh7BBMBtIBDzmKSselWDmJjToSCFkGD
wIn0pgq5ASVPWPB6plqb69mAIo+xyPcZQEN/bTpG1GTpc+S3PbpDj4mrufCApJ1El4DgbOL6jOrf
VJu2igUuwEM5ieRqeQs5PEXWrPjQDMPYpFl0y71uWwnCQxMwFoYKI5rTgF8EikYpP33J2hNekekh
fTo1Eg/Fht91Ug/P9UhkP9T8eyMyo4wUppSwjRpeE+lAVKIa/DYggsTD6d5bjrGyQbmAryDkx17l
PybuTWBD02dB5jNCmhn3x85/TPY+HC4xR7SwPhLEvrqMrw4fcadrex7ZOL5UuGO0xl1MmrbKEVlg
qWNYGRDU6syYGTlGArsAPtSh3ufleJhQtZpjcCq59U3E6Bq0aVeMB52QYA0hTU6BqOBy4eAP2cZQ
qs157nkkyB+/i5xOcXM1IQUL73F7T707SGPmp1QPIxU5xNpT0cgkB7Du7to6zsHhWG2k/rA9icDo
0aYocuE5lO2Apn9xn/gMnlwJG72ki3Rr3Dub1o3wkbKtcoI5hF4ZJfsMsskoPiDcWuN+ifCumHjK
+XF1h6kep4nNh9F5NBhjl9MuCRVPKz96dburCF8tVMUDIbcDRrXUz14aZEJlIneaCxlJfi22gMYB
RNsIVLPYfhGkoyFuTTRJZH8VP8OMvlM/6q7hOGaZj0DBU/MWoC6aDQrYGlrrbsi/+StN41NDKn65
SvhL6lG+mZ/2lod3xAhT/yYof3uWYJ9hKHWbXcBqXuQugPgFTqNxnzWxVuZbzHctVbifIfCAQ9Yg
HbryN/OYlEZUW7Ljzz4HkrvznRdT4MiXUl0r9hnz/04k3dOvLYI1De1M+fTNVwPhsvR4t1BBttm7
mNGX8ZBVv35NZmmyCTGYG/Kd00WffDRMwbOtMIYN7CI19LxBErqqILJQtvJhavaxaxsiGp528V9g
jLuqU2fLTPb2bI7jcQ3Qk5WDtgon/VDU7yaakHmkHYqLn2bUg/JggSNNRC2XyruEaMhrfmXmvfLV
LoqiWpvoIaT6SECWEqCDuldvhevEC8ZY/v4YSvCombm4zQ+Uy/FXO+zAbnsU7ixCL3eBd3MjRF6w
PvNaVBq7kUh5vh8HRreqvq0RLMcuj4ZzsUjT6piqwOEqmOCy+E+3cBhzHVq48pvxzHfFtOuwx+Oy
m7KTqqEaemw+9NJX72a3jYN9Ak/Zk58wfqfk+VBaxu+t5RsmqhViJ39gd8O4nDHnCLJxDPM5EZPr
5g6Y/aKC63JaGDZy6+XRDNbel4peoCCKrlvG6C3j5fQpnDeedd4DSil/ECiBPOHgJsPMvNcm8bAs
DvGwXIzhSzU+qiZDggiTa7zPYN9QZa+uKbaOOAtgAKX+1am3w73FKwsBwYy8bLV6g+9N8zGyj9qP
1uNOkmduPjRR52g2akGkALkIznZoVqfEXOwXd8uLl7WH0+3e5sWKi5r9RsOsBp5fcpJ18hHVyOAk
zsEqmFv5uBsbDu7qd37gom62v6/4+2sjSOnPDCHNAJtMgAh9YzcMKGYAKINJrGPg4s4gL1jrMJQd
Gh71MRI7A9BOkKiuDw/8yzpwt96z6xbTJnDXptt+IZbM/n/ropQuMGDA+uY10M+6tfW9x89Z1TRi
gJUGCMajkt5veav6NytHiMk3bDnayUVBCYGWg0Sr/j5PE5KTRDGhKjpgU2hDVKuuxQgEWMCg040x
g93WaNFfbgvy4pA2IL1qCcODZNvkA06v7FtFFxsNebTNo+t8woipPZZ6s+AeRwyOCa8gpG1y/0uJ
6XXyuagBzy2J9u7AF6v1Otvu1kBcqKb46ecQ3P2P5V4KzyEMnasufQlmO2OOhSRGNYwv0kq2NruF
GJ9jVRySPlvxtI6jvc/HaVVGyN7iWZ9N2FIOXOefMg6VAJ/VEH7Nt3Js/sQFtWfl2uBvq1s/BeEE
NWECbEpRxPFfv/GfUfvioyu3CDgP0PCWsC8mf/p6qM9DzoTBk4cctf7VuLDd6DfBER0E0bqJ0GFR
GosAeSjey/zXJgODCZqqa+5wCLws/i64vaBQO2PLjh0nvw60Cf89Kf75XFYNhXU2AmqYKiZG+46G
g46PnAdYccMVMB2D6niKlpp9GJ33Di0UV+ACSWBNWg+KaUWkVWZ8aopPMr+UIt5p+XRzy2KNORY3
Yejle74/d3S3dSd2tdXC9cw0IZUwFoEKTrOMqamYblP0cOdrC6HbzIphi+aXBdwAufjjhZgk4BGP
qP9A10NbIokJftp+h/2h6/5cE3BNw55Fghu8bWDGO3+yv43pbHUx8h+Mwt67zWIaw0ErSpea9Si9
w3xptiZjBtW8XiJO7uyBd4JlrbMVgV+0GheWty8ACedHzeEiqAradJ+h3RxH9EgFYuEkYbYeYDqo
KWEswk/ED4b6Na0POlJv7Dh8xvWIG5uwI1zP3UaJp98Qe1oMl2DNPrBKGeUoZpFkRvTbjLvLMVG3
sIF7xbPun3ryLVGF8aVp7JdwAQoitfMYzCcez+5rGBWv4xyejGZ8PlnMd0N3NyPkkeKoK83yoJM1
ycPt0ohUI1YPB7TN/5IYcbnrHWr20PllTzEIs1sM7/NgNPAu+chFS7EdfIqOSxjuCrZz+p6lUzNo
3mj52W9vyFM5umznVFbRTVDkTY6LNPzvSj2dCStiQQ4vu1LKd1uWzNwmdv5/N4+EEUVHkUWXPFph
G94iZMAJgV4Q1C1TwJ5QqXXhkZDB4aPO6tfjU6qIOXcluRHAzTb7RWQcJdl1OTEW/sCDmOM7cr6M
4ksA8DVyN5d18a1hrT/y0fozbjXjv4DdOLKEs5iNVynbtWas7eDgd+KouYBwKZW7zbkFOG2G4aDN
hjSTVV6L96SNs514yXgqPfvIeLDySTIAAMiCmaP60Pl5QAtVRIYD8esEVc1PHSthkbzzFIfj+5wt
kwL499bZILqjbTGBM2600L1VG8I4N6egG69l+mJ48RHX3KvTMR0YapPr0V8x/SswpenoEPvpRTl0
llEzEmCr6teBtsJfnzx5Rf5KOCoUMIBZcqEb24Yk9fikjO0H4efJtMvxEzUrrXkbJBblbcWwnxzT
7jNsz/VwdYo3AUfGiDkCa/rDGqEpB/Jou8BWcH1MWXw8ZlneZFYdrBzyYzlwDQBFlE9bfnndZ0ko
TUDkMSnZybKOVrwR/XX4JU9jsjbI1MJkZSGEJur1Ez1tRJBhtEkxUgYnmIMeCofUVSZusU3EHr4h
zbCZPHNStqfi3xCCXu4zSqQYqAkrhxB1wX2Rd6xLXAoGCAuCF4xmc3sVDxTEeUBesaJ7hmwageC2
gdmryd4O8BXW4Y4Hez3PiKEQ+4KBRxMO9RZ38eroS+Ii2prEgRXtBkSRtNkSpWvanRCuYn942NnG
JkC04xrl+8/0P8dGg4I8IOBPdVm4uuJHk9RgNtHCcqeLLU/ofQq4VED84jNW8lBr4V7otBuBnyk3
hrhhgkisbQJ3r6cJ+ghyW5uVTRmQhJthclOY0efjx/brnYhJqCFKwSrJPo4vPrMRvzWqCCSNBbMd
eocrswjqEB2bvSmXtCAMMVucOqasUV7xn1e9eOOPR79aAACsrI+cMmMPHEy8zEL6D7hM5HZIH03G
79+Kx5eDufj19G/DpmJUOgsHYjBMvAUyXdYMjeQCm0KtLmetohtNrPxLMe5aZUC35hSa7RLkwzrm
0pmz4vyaj7FyJqj9Zll3FBx6VEXhNOYvYFN4q5izPEoA8F6H8IOCSVQCe7gDNwOmITZG72YQ/OYQ
/sudFXU3/ALPFl7VXYwcQwvjMbLSLPr/6IDZ4W8hrXawXxrSifu1TY4ucdqv6X48YMzwzxR1FW9p
iTc4hSIAU+mpDedJ5PMg/6fPVxgxDlbMcY6cMKDfRAUGUGy27jl909Zc9/YICYiv9KAisoVcn2uV
sBn9auuUaLqvwIuLsj3mVU7RqnyNVH2Y13jTSC9XZO+rCQ9HiU6Uwl+0J+05ujQDtSCXETGvRfjx
MOtvglXSt8eYUzjgfCUCi79OcJoVETMU5MtTmuG/rZ+JIMAqnuirxhrnb1SARS9sNj4yTZ53RPp9
9urLTez220pH4hf7K2AoCGr4/g79FSxOSQwPQrBO1R+cJXn4M3wO6uPOiNKhPpQgUoJNU5nGoQWU
tlySvcfZo95uFNhddZkJAXZCixBU9Kx8szNgX8pi1zcmhUS888I/6ZxUdTZg66XxHKWnD2DkwpTm
8K1/cvhmc3S3hUtAn0NQX189EuvbafqN4PwKWvAgkaxqd4tSJGjWIaY1KrsinBirpN4rezyTPdFw
g5euXGKOpXjt6Vr2sWwusaQ/OgateLfoUwn98lLSfYa7hCj6WSw5VKgrDg1Cks4h6QJQ3+SkNavk
pslrHbHX2kixpEAfDhY7rVAmjLw0VvxEORDx8OEyL21BZY1cVzVZtvZgHWWLyiHxtkK86D+Gh4dt
oGujj9c5AxUvBFd8wMPbc0rp4DY19yRqI9JXQQDbFITnkfM52hxUyC11BAYOWxIu5XD2ix+C+szj
62g83OUOMFoRmpa+1tPRI8Mz7g8majCNtaCkHVc7JNpBkvTPSYcdknEWBSMZdv6rCd5m1T1b4T+P
yLUROoD4nrr65Mxxwo+RnKwWFo2LHfiqRUsZ2/6yQE/p8lJHs0t2mgg1ex1BFR37N/BZFzAPF5wi
bv5XA4DxeVZlvPxKUFSqGEMLN6CetdA72D/PM8AHOB3Qno7MhsKNyHyOrGqWTgAH0tcgj0CMft3g
Fho2swO3KLumF7ewVSgu/UcoqOKJ/9P6YWGSBZHT3BBwq5h2+hLhww6brZJz9ha0lh5QGyLQ5pA+
jDZusiFWNtMH8xhTeMXqhjttns75pzz7cryt5aCG4F334n8CjH8AXg7rc21jhymetnHwrHcO+w2g
Ic6pmjwOipEAzCdYBlP/St+MTeAcq+Q0jIJWvXFDgIRXMCi64sK1E/3JHvHxL06JiRJQ+xq7h8be
krzd4PBKf2A0SvkvUJvytbO34fgX0msenFwbJ9clS0kr5Od4pRyvuOsPSYUWIUwPZF3IcuRKe1LO
1J+J1UAmx1BHgpNhfufigV1eJFsH/oaFm+c0mX8d6G++AcEpcR/kEL+IOBiOdkxoNblAMCsohQN8
bozrS4aXfPwP6J19n98eKbklWYqYJJGYQI5sskf17TlvvG6jx1PIKpZPz9lNbgXxiVySb0ObZg6Y
uDsHGVjCJN7zhrUUfJKcYSIX/sQGwbpwbKwaHa+9Mz3UhTQxzRHSC5tpKIqeITp3ynE0JMzbqGao
2VUEexvrmH8AdKNvCNuwNpJGCMhhhixjMwA6Effrr2L1gOlokq0ssHKuouv4rNQv0LDsX3j0ixaP
93emv4b1Lc4uXfNVdvvgNYTEetWfLKHmM/2CjyVf/sF/Yx0jNwV69o+7SjK0lcsMfG4OkFn0rPeE
EODumpaG94+PyHif+MvNGI/VkUHUq1viMb2a4tRKcjJdhq4gQ4iLfE50AGbOrs/WcbPOjHPMFxPZ
NC85CnSNnaTGrVHWJPHb1SbtMAPqMyKZu/eKb6Teeguv7RmdCKSzCL35I7qjzi4T8XeZT+CYaS/r
YFrPKFxJkkDJeTzGZxye2A9Kd1w1Aj/qv5IlZOrfMba5RIhO6OL8uQSl5S6380U3G02cRza7xAJ7
rUW7lIRunzBP5XAsbOwAzmgg+I65qHNZgYYEvoVRwroqsEECXPKpJ8CIXAfJbxeEP7QQTURaNJm/
UyuehRABWumiqs12l7wSO1n1lz7MzwIUCoeUx+qOZndMxs+pxyLM2aMGtct5zCvnR7NxLkYUOhBL
Hfz0brdl2EigZVGKD1Gx6bNtwcGFiGSZglBwZD4Lfrdo8td92+ODX7jWvqL3KdVYj34GnFFoj9x5
37G/FS6AAiSvQiiG0D8uJD/He148I4AL5b6b89nesoHaiwzwdRI+NOvBjAE8uUFVQpHt8NNCGTmv
DRtoyGGT2w/b6TZmQvYgQWErVBW5h7yPC79B1OAWT5GT6VesfT6sebwK4FNLnElGcvOY9A2SriY/
RAZlE0QFZ40/G+VaCsM0n8zoa5Fnk7UmabzM7E8TQkWp7rcuuhXhlLhUbbSsqP1HYhtbE4dOHr61
sHCJOrbdvjB/I898OhIsHu+eT0lDhb6sr26Gv295FYea6yvu2KemMHlxPKpWva95qjBM5xebVjMF
q643CTpiXm1PjUnLcLAt6w1wJsRqPJCwuNKRfuZr5y8k5JOnalhBzYA7wwwSerK8aMUvEJ6D2ZCl
jSNl74MlzRWLpMW5zOaL/3dhrPnhSVNMSMQN6EdliQiwOCYNpycRWBm5MfKRROIW1bxjdUTE/lQd
bTl95C0vPCXSXTthCzrado+ln8V+uAsw6Skj90/61ywwYIun1xlhCtSHZxFgKjYkQDZ/pXMMrD8N
akRT4lTh/sWAVe62P/Vm4G9HPNeGZAACIg1EhEeLMK4k//Iw4zk4s7X3qdPZ97/IM5jhMp4Vr9lw
2WMaLcXTZgUUDy86D9PVHjcQg1K9+vo5IEM6PSaQwIZ/jzB9Y64Ct0mR0zcGdR9h8FXExV09gjQ7
2BWnEeGFs7HbLcdnZKfbDO69nq+IKN2GDL0BYx0kJcKFZZFd4+7hOo92E1B3QBhlcYrYh4HBauSq
8bQgV40dE0pGbz8DHiz/M5DxvX9v+8+yO3bR51hg7ZHLUoN7w+/nVJS6aZigYRGw20Sn1HO3tuyu
ICIEvnryWCSnsdvqo7NNvWcMUJZXZCx2hKchJ8FHWvDOveUSg+EHA6UB7ZBnmLZMPH3qZKPIXdAb
GaIvnxzvZkeKgcs6t2lCkvVAKVyBp8lfCz+sAKz73cDzrHiz47Lci8I9d/1LaW3h3o6pQNtsfiZv
GnlAPmWYGdmCpG72nX/oe2zv0ZIPkoh7rsgoPkWjvGhUz/V0H7UpuZmcvq4mgAoLwDBxaKlSUy7V
Zrn2qufrzMu5qk66OnUe0xLxbGaA14dRLvwo5iQQBcEIz577VCwXn5O3lclLyOsxkfKdXkN7LZ2X
8SsFK5TWI0cY2TT3yiQNGMaH+HRx8V7pYyJeIUcZTJo36/wnwfMKsfSi/2ZH9lFyTAtEHv6vtY+e
U7weqHtHG4yi/M9/OG8oxPg/l2voF70VNlh4JADzR/lVnWW/aIngZlv57D7rZ/00X+wvalMQkejf
8cOiXHWBjFv7YUy/wMs98X0QHccuenV5N3HzZ8u5dQofB7amhfrC/90rns1mXDlEGZjJT40LpEbk
FCJfhFEOc0lMF2KmsHhVSJ2waS4c5y3qi0WPWCa+mlDsDUR4A9TUNZD8BBeazoXgMS2/MlsKq18I
jNo5K2DcHrBQxdhAvEujACLEuY8ZVTXyL/ofN3NeDBM3Igv5o+JfGWgi37Xa22Qj00fwloWKQFyC
ybQd5z4qtKjaDt3OsPdo4oieWuE7MOUBgxNP7NRsNQp1uNn9Fewa/3bME+9S8Mz/evXjA+Igy/iN
clr3PoR+7+IT/04S71tnyUjD7lISpIHIKD1MzQdLce32WJ8iCL3q3FB+Iz685DcKwHmm7tmTbJ7w
JPXpfynK0Lyp7hH6Gk27lwKLFZzBJdDMTR6m6xFxfiTLrTeHqRC/GJnQYOrZA2lZlrwZ7Aq9kVzz
kqL1Bg0SI1I/5rfKri8F92+r6hVxSwjQ6tje5T69Zy+QdIVWEs9xnP+Aoc1P/a+ebvz2OtODyORU
cpxq1kCmNwgcOrpZ6AOOOmqxqtX8zKTL6IknIkBiT9jwCtsdjCokBt84GbJg/R47Etg0Vba0/br8
gGsDb0YIcb2sPlvwAsg9on/DRU0Qr47QLnD8hSrl3opJClYaPrvbiPfIPM6vfS1N2AUsgaAtlStY
anoel7XxSF5J3W4PnSeXXfYzpPnOMFDqdeCMs3/PfrkFQB9l0a3zGtrK4yiJI4kVgYDxltWVNtZZ
HaZz2esxWlFrU2sGNC+9xNaDwYCTRatOw7BmEg/IQqlp2SFgEzIh91C/kIEKTBN/uby6WvEeleTm
knKpNj01wQ+fQK83XJcrj85qdULu5tUv7oQgmqQlo0tWjv+WBmTw2T+FpMpi1gnhnjb+8UcmFKG6
GaILAkcb/dMj+ylo6Z0hUiKtfrLkPQ/LLXattxoz/cTRCXjGzLKMQRRNh36Sv4DtIwmOJmve0s/8
dUW8Yr9tc9JUCJVKQGHipNgrBL9x6nAU7x3zN6SeRZa7yTgF2V661lnyp/A7w1fBn6UDmJJgI/1C
2LwuMm85kGXbkgndIBMdeGAU9duzjKmjZC2OT2O918qL7RVzRNEmQRxRMh44TbQyo2xjxfSkWx9N
M26HLxG3t0amN6OCWgrLXeenW3dEz1ieMETuAhAXkV1GUOGxesz5M/QB6BCppJwN+FAFi2LkaeeQ
8mScqq7nP4U33hL6h1tc9WY3YwUbmX+RUTmrkPOEv3j5m0fuP8cCFqLoPe8XAX2g9GPvsgrRxJek
aY5WNIKxsA3J0CIrjIiV/HUIQKMcqmqoq/VY4FPxnfIaeY3YExBZVA+nR/JhLCPmEvRrTWGvhf4h
0JtadXamvrWBPuuNYBuCAI7VqhlmSR+5mHl3wUpxHxUYRZ6+OPgcLPNixe1JKA+albSyujqLLHkZ
K++U8T6kHntZuxZYIPF4XAuSwvKZ2sq+wyI9RHN2hLUJu3FpuEi0OKM8a7yrkcKU3tyWRny22iO4
kHhMVb0hutIwH4iKYLabLRFLi1Ljb4I6uWjtTSm6WxVdJs1cB+aDHAHTg8hakAo6Dl/+e0pvrdR3
9nQ3BAIGdXGN6RLq3GjQm6PzqQ/NoR/VYaA9PDKri2XUr0W4i1DSxwX3VfE/ks5rt3EtiaJfRIA5
vIpROcvhRbAcmEUxh6+/i32BQaNn2mPL5AlVu3ZABwEdZHhrh6OFkifsa1vtmIGlbqb1fjwaXkZn
n89Rx14LYTTDP4pviHgyY9JSuMYLi7idLpKBgzihbt2+sAK1VzFyI8zdl2sXk2aVESEXP1+Ya5cn
KqsnXtl8LYRmJpOLvO1dMbEwZcERgSQq5RpBDRswwoSt7YjdazOfG+xevK1QOz46creMHxDAQt+1
8LkMzg2LWD0cE58XefyAwDsQwDGAd8jYdUxI3+BBYxGwxHRUO4GESckKUp7lmLAaoeyDAaCT5kiG
mYNPBRy956HOPORMDHJFAgAgP0Nf+oD7ZiEShYQOEwtPvwecJ0i/YG7Jl/neZCsO1AYKnAFTw8EJ
Xl0OrEcaP/hiwL54QqAvpKgWAoWAQc6FxEdrBZtvgrXH2ULyRrfjEsheQX1s2VoRNJggatYKehaM
fMcNEk6IiRK3HpFUipdwyLLvJ6dW4elv9fggINzTVjRTEEPFffw6jsNOjQ4ymUzcES/eeqAOq15e
Qz9PM58DJG6dXnUUyZUgV/1hRcYknhxArCm7QDXcWuJsxs7PVsYTA2ZJWxTAzcLBUr0Ilb7hKrCm
+sBCvEZ4Uep0Z6rs5wfICV5iDw2aODySCQ4N9AwMZAl3zuz+G41jOdFwkSwKaUZak/cRw55ccj4A
wD13WK4x/8q9+jL32L7E/E4IJpL8CEygw9RWVferT+8NAiuTAEnBv2N3hMKNitCNmfShacIPm+WF
utV5bqSf+As/MLrDnBjG7KctXIQGT+uz4pBW4QOsVMstDJCoZcTWB+sl1LVbh3LQq6vc2IFMdXOU
94JZ8fI5o8Cwcy1jBXk4pag1HX6GdTEc/L69CVWtLUtBGl5SeVsrqxRkvbqhMkvCHWMuELF7tsRH
vQc3m1rQmrOKcx6Ax8QqwxSXUv1MLwHux1RAZjI5TEHxXXD1ghPt8JfQz+ZF7y9hjyPigZOaMkT9
1am8BkbXWF8TAz/5lrHld5rMVYIxI5u+QPy9VkGATI/qX258cKTXuAg3kuRjHAO2QLsXzgRqFC92
L3hINFner86DQsj0jhLUwF6hWxr1WibjawSQASVek0yYYnf4gvrOiR3EvyUOjLkdDbcQqpYYW4Hy
IEmcLG7OWpzxWymomqA2nZGkHtOBiYlnbkIBH7koh5///i42my7zGnP5xMuDUaLbMxAWOCpQPTrM
LDNIujQBjH24UZ/offAU8gtxj5VsU0MnW3RlIKOsuREozXRUogbewgzJpaAmHQovecRtUKdChpk1
xyouWyjXPYWBtHGKCaqvAxw5psmbpT6YFe9gHuSgGO2qbTcizETdfI845dKlEPpp93iO61yB0eIj
2WEybL1NIF7HeK2TpYrkb/BIbfUbhUkDniYUUDBjGMrZT2JPACHGnTEQrQ3QxNXoxsWS33ROOr2v
hHcCb5VLToysjI7ViYA6cU57ORBref5ApVoJT/yga4e6J1TeFslBwBeDTAPDZmmqiE7OChitFTTI
6zEKyLDAQnFsK7xehGESrQUWpkR+G3zrb+hw6bG5zw5oYKQANbReLZATgkBk3gupwq7axhUJDiBL
vQf6ABU7oCedXhgMLcLfk/rB5C36Gt8lbCbbU9gEacfJtTGVW9oAgGIS5Je622ytpXii+7IUe5AZ
3CBrk490XwqRAbpT1lu52krT3pKPOPCaEYJwR2PFiI7MQJyjQXWS1MGwpuIlai48xZnbIW9i5r2J
iyUB8RRpsxqw2wLgy5y6e0OzFirolNz+wHp+atyVTscj5ZAmh9lwmanb1qlHQQ/sA8qy2FP7vmjD
cHFAvTzZ7RcHhfSAQZT+ZgRJJhdM76Hc/WKaPCqLauRFzz+dMQKmjQ2DS2iShk+YODu39bAxqt/x
5SsRwSn4gaCJtaPHPHcBzGsDjQgB4TQZMGm3B2V08sIj1hsvZllecxHAiII1Af6BbC7GfaG2OQ7Z
dmPix+C0rKgj/SBQNEc68SvhEOABAg0kmhwkh8mH/AtiruoH7hYFar8A/LVkrBNvAbAwWZiWmPuH
xL8VS132XjO3zuUvOlRr+msaUZQ9WGkBRoIbxwC1tiS745Zl/tIwGHLMn5zV8CXPXJjFq/aLT+qw
vqPx8GYpGXE/jLu5LjCsZ+8uYxRnLDV0/RIGWswOmJ95EYLlb5FHjD5mEX5aLhdZQJdJzjI7JKiZ
moGVyi7sBTh3grjIkB8EiNy3CebtFJrDNjSwi2jwT9u+MspyYYQJiKRRxi6GfwKoAuYzCAPvMGYP
33NRdab4NMg/jf6lDUz52YC4CZi1vCx66A71Q7PumP2EQQKJspTadaNfcuSvA7ke7RVifcVg5y37
bq/MohiwzAGWSjP/rcVNDC3nkZKXXxa3E54z96yBNcSBXQNRkl4N5JJNNrxREZA6qP+oy/4g7uF7
/hgupWr3Fl+bNQAMonV44lS1nLaQoJ8yvpYeqloocc/zeOW1wCRKfsSb+mWt00/hpC/Hj+w87ngf
IJxSiDLQhstDe43/Iv76dJKzpPtAj8iXmH+ivoBUMtznXjObR3mbEsaKaieEuzDxW3Ghc0IOoW/V
LpkITx5ja38m8JWg485whYrLFfJMa8FuaW8tsep38l5zW3iXAckXGreFdIy0H+PMlX1h7oMc4zP/
bI/yLbvox+EbghcqwPsxIsaSa8IgU5ecxMA8IcxRKZ7e4YAiguwWtGt4Ce8hGPjRqgzUbUiPgDu5
aZemreEk/c+3n6sey6zRdLApIs+Mk4NhVezckVCdSPhmEM5//yHkvGaKRueC5Jnga2RmTgyRXPIr
YYWlA1YkTyRm7QYrchwrnhS/jZvgZZt7PDGYWOoXz6wdqDkWtOGjGDA+gCLIQEX9IqEEi480BMl/
2fgv7dVjXtqorQrJN7EWpWL9NvAuqL2QCrWCeb8AB1GPuL1N70xH4lu+zggXtFbSHyCO9Nec5DkL
72p887StGkgBqDKQ3hmWc4dWfBrDEaz5sKLkfV4UCldud33xuoCDYzXU32ZKMneQg2UhugeNG5OX
Dj7YLUBuL+of5zHQastJxzF0UzKmqjbBwiYsSrcUAw7Afl4H/NX6Lhlnc/cpq9ZYp/hNm47xHkdb
XV5hT5ESIU0xNrlAbO1NL+3kwk2P9YZJXlWFwfpiWEoyExjY94D38ARhyWzaCDMFJzmwpIBfmZeD
gLVgLyxFPuFfcrFa7g7oGpzGLt8c6yR+WTwhzX9/Fjvu59cF7XsO154ijyaQIRbw4PwFT1Zz7fDy
gEPmqhNaE44vuge5B44mnwRKRYGTFbXnYdhg37+vXMIW/u7OeC2AHGCzklBd3bK5yHQ7xsj7OdaB
fnWary+dYKtlFTEvxPd2kUKfpOqF+/R1xxgYV3R9zYNm0cDGaS2I2K54w1O7/aouBiA/kYmRm/00
G5LjWQbvzybQecgATUSAoJ1KcQxcj0zJYvoZrkD6LFAeD8t6mA+zYRLuXZ3NWtR5+fOUwI4U8gQc
JpUaKKHpzpqwcFFfCeMuKV7cegjUcDu888YLcqxv45fxnn9FMgwfR/jOrOX07/dgfUBQaG/RT/4v
5YIPF08u+50Pkp/Em/CdMuLJbfOPn4rthjOnxsId5df4QrALeX7caQHaagj49W4mQXzxW3NqwHL2
C187dYysd0PtFtOSbyxOLVMJlsd1apZI4O/NZwQ4gWdjoBK5Nq1wdcAeJ0m9NA6sYqmGKBl8c85+
8rmtaJYQcN5lkHpHoShIA7Zxma2ekY/xl4BxHDGHBrOCpZJtixAK7xp5fr0VCDpvcJ31rfbQads8
dcMjdyF0vvRFTbgqI/zfPaX3dOSp+IfAvig2ibqMiuXYbV/JXn2eRA7D6lz3lyq9yP0FmxZuWn5S
CZNrNseFO9HibbQWzQ0OHEV6QI2BMEDjI0ByMTcdWb36VkUOex9gfG5DzEOGj7bbF93e6g6avm0H
MjXs8RPv8kLZGs2yIYf5ifcLdLmjmK8M0imNU5NtxnLXx9tG2tG5dECuxqoqAgHHUCw2ynXd+KZ0
EwWPMwVi5ITxfNheKvrSVDgVFK/Yp/R95lvIs5+nvOMpsQvZMeN40q9577xE2vzJtjixgWhrDFbQ
Uup8ymIZ5Y8Mih4FooFQN1yXr0WH5ObFtmfmS761RiCishwj7xUzdGU+NMDUqSP8P6XQHl+ruP97
vTZPiq8q+7aqwW61AJgIKoMXEYsz9ct7tjUSFjtFO2pBXGgKLxsunbYTqWeGZZ3a4Bd3+t+e1BuG
WmQi4hmMNYqib4T4ULSHXCK1Dd+h8fHstkzGjcJ7RUFNnzr6QLgobCKiQfD1MRqQBw9eifEVk/KO
6TbpHTpeGnDTIen7YYYbEkNMwZaTj2T4MAVbWEL9tyC/1ufe2lSYFKyUwhNLN8UkK7vF8H5rBG6L
9LvFtyXxWwlNihOR9UPUFxEvjEdLP4kCKV91u7pmmI0h6V4orumwaeJ13HoTc9/xIIo2X4ihJPzA
UrDH+8UE4dFtzvvKh0WoMKwgUZUrkTPis0tvmvDbUdlUxoYCgMJfpDIhCn6EFgcfjpCy3on/KgMD
kG2qi/zzE6He3E5CYwDPSNO30U+n/WAElnqqBxR632HLZKj9vQlQfQTYOZmMUeMLM0zW2iISV138
E0IKh58EyI/h9zBcKvE9T6G5YaOwrKOPEs5U0+8sZPA0RqHiG9FXpGzC5lG+fu6MDZ/KTVJuY7MZ
SXDPMHDGMphbmY9/G45ANRhIc3dI2Mmt4ubEcXvvYFXZQxhgAwklSTfs9HUQ5RX+LRmWgxc0TMg9
a7ypP3Dl7VjJKAqXobjUapYOOIvLzfJqV3G5jhC4AltWZB6VUNPyaheKqD1hS5gu6Is1rjMLIWog
Q2WKFKjjGFR4Jq7Z6FXyY1K5FpqC3qUhjNBDyumu77caHt8tISEEFmxKYVeab+q4UllqZrrThEsZ
w+/9ZMMr5lEWgqfKN7sYyDzrcyy9VzV8JLjYwyphijRPalRMO1XeanmHj0qCLfMTeT3k2zLd0cbX
CTue/T0rBsFUIrdWf5r7mzXumySYjV6VXUzvAmlYcfW7hxYVRSVgE2Mfi6odRIyAoBxkyK2m4FPL
LjMPAPlDTbIK1gh7y8CwKVuLmW9Y0NwO1LhgXdr6HmE0g6B20ZwjFgJ1dHsTAcxoiTSQrpVJM/94
YsjxpDvAAnbBXVIMDm8FGgQTMNxd7wzvHJvJWrjXv4XjQUebfyvWkrIYz0J2aGjsx5mRItaOKe3a
YlsaK17XQAMHF2s6ZE3P7AtxMdo286vCmVlY6luMtBOBnnNz1xn2Dfh2MV0OMgRMIwKqAAeDlAlf
RWtCpgadQRtEz/3d3K3NimbbgY9QdoxVqjDQ5Ss0mlJd6smlxGsN10lD8JjNdN8Mlxm2J3pot+26
70n0WiZgm0RZFcuJK0dz8g6PzAVONkW3rjoG4VCmmTTY4RUbnJFuG5/wWb69Ni8v4hDTtUgIeLRP
rUuI/Hr4sYSATfWMzln8q/e/knK24oM+MHc+m+KpxddDrknlOUyMwPCGmAZUfcyzP1/KSjY40G1k
3wlU1H6nj5voGBeOYO5pc1qNSveRxkcNiIbUzMQTNKxwIJhgqLaq0eKQdCmzXC7orPics8+5+M2n
LVIXP89OVX3GMIsxZPmuhukn53VAk1KjQOXsrOHgvbx7sosShpHAtbSjeNABvOGM+iQJNIL2Q13B
MXb3NYIA23M1cahgi4tOiiqOifszvIERWQJufK+12O9Les264vGbb2F1iBsPtmQxK9D8OWoRgF71
uSQItsY9stJttdn14irRXAXzpJBQhmsq+Qarj0klIeMpV2x9NlIXFk4xq3MLfFgZ8VJSj6jlY/c1
XhIOjHFZwZ+VNzyXWZFL/+E0OAogUZv2kwpXQ/mL5Q8tWhu1n3dfcRogwjtywMkVym/3DtZcjZDk
6rPGSn+ic/fyfC5MqbRePNbIRp76JMxmAs2gggvu9OsZjGDdJYCnDFuiTpbCsNViPJGKd0QmRbmP
pTes3tD7LpJmxBsWYYhwDfNNFl2MlycK67Jay8yyLWQMk0KVYBfGRVWCjFmhOWKXu4GJzrib+XaI
blbZdOHhHnpZehVRW0brV0frsByNTVxsxKctVWtKoFY/DNNGegXCnDJ73Jf17Z69WcnJolBRkq8w
OmbiRoM5Rhn2VRm/EVzQV7ZJGecZkPhcLXFF2S72HSHc0I5AOSx2pQu4ysMfWvRea2HwIQvMVxsK
Yjwd5zcOaE963Xy7mx7fcYxfEEbd0eJGdTldKhSxmhs3AV4APW2oBryQyH4ef3WvPyNbJjE+xOK7
xfzOmN6ZY8PxgIEhkzWneKOxKrINwjzp6Xd33ItdwpwgZloaVSXPHKfWa4xD8YQzPFBEu4t4glX1
abXgqgzWSVhWD13DSngbSKiOgxBDOruH1oSfxKJ54OzILIF81N+R+UwDAjttrdxvRy+fnWAWsBMt
QuSh8Hd/SLMw3boKwntnnbXyN4qPE7lRw/JJuZMh2vMq6gCTOluHPO/kaGU4YbEbMf10OcFA5bSm
cyCycHQyJUhwHRhcRXmvphOWsUxzCQCDBhLisLhir4XH58Owzk34nuFBYwY63Nb8u5x+EExF3KRR
5LZMY55Y1lAWKPGPTsPxvCbhX8yhk93xoczAPrAzFtDBjf6ULp6lPYzQPsEu6EhgQyEF2uCOl7yo
vGCU2fVaAwCsEVcFdIJ8C6vAJcRRGAbiX95QK9gE4cq4mwgz0wK6J73hd4pqW3Kn32fPtbJgCYBQ
ciJ1gPJAXvfnZmRqwUkKUiGT5IMoAiYbjCUMmwErtwYAUhYADM7QDAcPkBoTZVagKTrl6KmViwPr
3dbQVubJAVBIUpZMWEBr1KcP90CEvVc5MuMY6AeMI4TDiM9IeuKc8QXT0eUTfJ1RvSrpd8PD0lEL
JBHSh0OFlpqMmNTPG3jF3xRJHDdkokIyxACWQ9nIgjDbaM0JERbBrfJrhfxFJ6iY+aeKIberT5SF
RJTgrosuCG9+55VvCbMCthREsjY2Ve4b+ppgmyZd4hMhQOODpKc6hvAnlZ9sK/4R30bYayDa37g+
C7JPYwFgzr0306whTMPJ5lwklXl+tFj8T4M/e6gTuxvZwNm8YAIZeSFkrsHuS1ikBwFCJX6mZyir
MhQxR2U2xOwMAaRh37+AaHi1mHADc8TYb/Ft0AmqtsJTxPsIfth7/abuyqBxmg17wDXWoGsfFXzU
6q19wKSxkBgxZ9pjEV2s6zfjCYbt6Yh0CyfpXNnwjB/9U1uiw5OedjHfRIwhHZMzeQH5idDKQgm6
LhhNL4PIy69Ky8L8hpWDJ9ts4Tn//qVsp+0CQlH+McqEJNlwqRJpO2ke95WmchoGEMt0yaluSYDi
AZlGzXyGFOxffiqcW6shTAqFHvmfuIQt8DpCtQVxYjXhaae5bbtCsjSyqo0DX4QZhgaNUvMJ+Y1m
RwDboJnfR2zWT5oUE3YMHA/VxWIBCxT8WUE6OtjtN4JfMTtlHkcOLBs9chGI4BABVRog9G5uZgeC
dB6rzi044I3h4EDHJP4141jTITzf1+l5OtAJmDrukU6MG8+l2hIfvpWYWh6abYfK20EgWOPHnOH5
Ad1mflIV+ZSw9F6kS9oSgLzu5d9EPML2DVNbDULco/G0XUznerTTP+3SYG6h2NY3FCtAtuaS7zKI
PwCGgCyRq/8BDQUs7fSDjfLZr2tX3PUrK4NFbYcPmFsK+PWwUN/QsUzgaYBBjhZ63edochIQZQwp
s7uynKsdDBI4AZwCkVvxrDf6ujjkF5ojeOsgbiZ+h/MbCA84MKrfEY8BnvQ1xiIHrue17XG0XiQB
r2bKfI7SKNBuybCAi1zxjpGuKzbaviusYliD/MYcJZBa2scgLPoHP3vT3CYKAC/f1838qY3EaT7T
92nLc2M9xT1TU/ya2Hz0P7AOpN9swGzLbRqSj6C6Nn9Tg5bsPEI2IUWOsCLD5ScrIKcIy8hzgZrF
FBCCzPtT8KZ9mTmy6vWSTzVDSpYBKxQlmGU3VHc6RkbuxCnrgFmlTAueMzSrsRsje2QoEzlAXsBf
IFHgUVLkwL5We4hPdvgVz/6uVHrkmmhnXB2SBLRyPmuZ2KsVsJ6dYc9jQ2GGoBS+F2cKW4PlHns0
XBYD2MpTWLCaZxAThVsBbCD6fiheroJ9HEngEPtAn19IyBb6EROHmlZzwQ5iy0ZXMKI99PII0jJy
3sQt3+SjSXDKFwgXGBKYMQLvqbFBa8sbab79QlcC4cItaSSwiD1OoHZ0K8vv0k33/nwHHtCvVPLx
H/7nR5kig+MOhwVcQTiFC7DwecTMX/gMNM0J0SxMmOb32322ut8cRfgytSPxgqjfScMFEKAnOT+P
WMilINKYMbtYqnJ6kgQcIqJ5h0tr3cp9fWn30YonhayjOmK4Cxmh23XbadarLrpT+lPS7SHh4rVC
HlhOZJtyCv1iQRmFS6FH4+kn2W5EtPBT4yxF3AeadWY+kOMZ9bxT3OaoLtUgZRjtQkwrRBJTXM4w
Th4pdVMoaUTeITdCuZN4WoLFJJ7XISUOs26YQInL+Wk1oAiEjWOfgmzXiXvkBgx4WG2Bjpr+l20G
S/jfUYZYlrMqrucjCY9yFgtQYHXpf5HaItsZFoRrRaITdo7J1JH5KnI1XjFRdR9lDFzkxgqW9b44
OAORZJ3T8JExFyINlmxM6DTUq3iS/cRvVeIrlE0LHR3lX7OcEzFnkiZgNu198cd5jikeYljgVY5D
ZZ4b8GG4WjQJ7BIaLVkh3DgjHftXMQeDk+9WG07U2ngPao0tfuLaTVcgb5XGid/ulQ2DBEJdjEhi
qbVHs2f2dA/tAu8ATiIipzsjKOQPYFwR2+U0GIvf+Qe3jK7ohWnVsODk+Hxtecu4yUzy+k5U0ISH
B6NarwaOgcQUw6QZX9B0o2tz55SamJVauT1Yj0o839MD2gX9wBwPpLanIiC0EfiJV0Cnw2CR3wWm
CCLVo7KhX2bjNj+vn5n3p7n94JhfDW8ZGA+vFajNR+nC4DLsr+19xzYfmRVQpnHZ7aD5fj+Zwj3w
yCeTdVjz3iBwkPGd7mvmVBGLb6NrO1goqNfQNTLBYtKm4dDDg6NcNN0IwIuxS3Tm6yeNlMwlpr3E
vM8/Hr86nNGQw6znSaQ+f6SK1kUNStmbKcrhBo5AzzW7vR8wPUgOmum9CkylHR2iJXR1mLRgdypy
aSeF5I2bBBaal658k7pblB4rHEogKHMgf8AAD1v8DR1N9UuJZtjDc0jDaecINyTs3BI2MqULGgoE
3BoSk8ML3Ld0zY/8dTLqt3I8zgM6i8wz7AtA5zyLXJD0EGVH+XlirN49l6XhEttW4M2HsaCGoQbe
ZSAjdgrH+HjflO8iWwE20ltyNmm7zPkZx9eCywSrHfvOe3sUlI6M8UQ2C/YcCx35y7cM32hRssAA
xY/P/en1lqQ2jzs7dF7/xfPrOGjYVDTVwswrxFpPwAfnL7lFt/sGHJ9lhG9uoa5FCjEdOqtVnQ3t
szGO7WsBWgPRXoTdq5EkBF/146UFrXnIlbWs7k5pb8PmYSBckcoAP6+A7n6fsVNHJOEOBUy4veOQ
LwWThbLjXJA+8ymlMxo/3cnohRgMK3pIr3dDQ4e71kEEOcimwMQktA1kbPiJo4Skh65W2ujWIZZX
Y3stNXxpzhpi4+71KT0vlbWVQVrMmMYvgEk7M/fnMRQziyg+NM8rx5CsvHdYKEDFIH8NCOy+1oXl
P6W6Ajq6MIaNVdvcC/CDpR8SdavyaN7QqDJah0RullvwJyI7CmfElgDrDNSg0aIyUWqhe/0caMLz
+jO5tzYypGxXmZ8FNti/cfKj6wdisZsXKHEBD4HYeth3sDNofmdeUVZS8B16uoT8g8f8j7DuC81O
Vg+Tvmo74r7tgRQeASNG+5VAcguacNuDhJvpp8WN8xTeuvsO1l9JzkGEH6N7b30mjBRG9Fetf4cm
15vXjhgp0A9fGPe1+eiY0xo4fP0auAyYPk1O3NEF4JO1zoVfDc1eP/pSEcD6MdNbhgAen3IS1HX7
fktFKl/0RYuyZ+K/73DS1T8Rpk3AQhb2gDi2WZaXQwp+nbLnNh0D/Pw1E5uItwLbNljFTKB7ytki
ezTDRrxDtgp0XPaf78ihOjSsQJCG+dHKmHGC6jPGlxE6jMCa4es0AK6o/bIguCtcyoxNXtwvLzir
Z8wAJmwJdHxEk73YAwgHfHCd4QJ/iaCy9B93RO7zAp/JY5yiY0r43VaKPZnundUryt6sgyvPkLsX
TXsLTb/1cnki8MTnt4cLkic+RDe4hrOuQ5NOKaWq9PxsdIganTM1b8Nz+zS3QrirEuztzsW4lKqZ
KJRgZyZvmSzpyQ2a3uyvDtGFKnLzzPZS8xZb6xemJSRitZvJooeQjkN8rfX359y0hO9pNPODGIzk
yN7Z3y26OHmV1duntjGjlVUEEBkkk7j2NXYsVr0WR6iWgcjhEoW3Nou4fDbmsNSzXSJcIvkE90Ah
AlG4iEBI/cc0f36O7TmieEBo3e6k0dFRIPQSqPnSbI+vykuQ3eJyC+xATvFtUP81W4S4Sr42eCow
LyLgYYETPuUnzNQpYCp0b0lYJHNzJjliYGjnPondwhgglkIiC/UM/h3GLhry+ueyeoELfqbwz4pA
g53Cea6ygKECeXfTl0ncG+Bp7A2CCqCaZHxX786Q2H+hXuLSP+kq699uKqbUDorbqLp05BTgt7GG
q1n/IIxm79Iyaph8F1i9+y0OWVDg8AVEm6pt4ZAQkdRZyy4+vSyfwPaM5FRC8ShtkeGv4tx9JS75
IWIRJL+Nfsib9f33CUcP0zAG1kzy4REw+H/XDiKiH+GSETwA+VX+bhk/hKgecpB2tyfIOde2z3gT
tjdCM4gixLizwpVtdr6DnDzEGd5Kzl1fxwwyi5WFUoMWCfh5ciTDe45waX3F+gyTrZ6vCojbNby+
1VP6gVKEGKltHa7hFCIPtT7EGCKKOeNIceHke3tiSzrRZkNdmQELaKcvZlTtTHg1REdCIwWNFTMT
JI+pM73J6hnrT5hAAwkfQLD3uRLjeyEW72xqMuZWjIYX4g6HR4lRGk6NNCIIRpGXL0bE5czs6Fpp
Hue6mF4kxEqAEXMGMwDKDaYpNrQF3AOp29jvEKNSyj8UhaDXu0xzmfx4lGnDXtxRYpWExwPVzCwn
p76TEWTXxHRCLiKkDanzKb9BS0SqB1QB14zlQniQuBv+Ic+Vxs9Yas0KqIDZPYUk9VwFGemdNrJC
0kYV0HgTvB2sv/kS/P8B7kmWIMRilo/EqGFwHejsOfqAHfOyKeyMmnoQzdyCBglS3SBChkT6TiYL
aZn4LNgF1Wsx39/G/1OMyWFGwin4Qmk183D4BI5hzGINni46D456ql1eH/Q7LhicRCHWoqfgTtce
wriBkpdApf3gsNQKR+9o2JyIg07y+pD9zz6aKx+kwXLnZqU7oqxX0f4D0CzEX0MitHqmVw7IQy0v
BryAeoVEDAkf51x2bCwPa0FYzaPqkLiJEAf7ArJoKD1mq7PMyXrM4mxqFRxZILYPJbymRY2FDqxp
wh2ADGfmWgHJjfqa58FZfiQEaKYAkxgJoxzK7i3BP5Pn1tEvOCC2peIaqVMpOKe6vEWFuPTEmbsW
ncsR/Q0TVLsnoQuyAmXfgkANf3xgxCg/zEe/BxRBBQSkUsdUp7Y8s8vo7/AnWnS/9zWz1oq+4R/a
QBtC49OfmyMGY9pXht7xTzshxpm1SUD7gNfMW75bqCRQ8fzsCHRKpfsBMPAacOZcCB9U4/xPfnFG
9iEzj0SnBYRo4UZn/3MmcYoln4PzLnsgNYnOcNTgqpFr0mGyT2Rq6pXfIG04AUDlUkoXVgXmtFxT
sau89Zji6FxCexMiIdxGFXgV+YHH1M/gWXYMueCPzhRC6huoIaz0cQtfuwBfg6znUFRzhrGm2J+v
h4jXzAeZV9gdzBVguVgiSECGfr/BfWPDvziJZ/bngq3eIK6g1eOsGCgldyr4H0O7DwnnapZGwZTJ
LSG4Q7jl1yAZ8m4TvEGGEi7NLZ+Ssp8sMiQUN+RHnMEZnA02MsvCwvINphr4JDfeQm3d1xuP2eer
HLpveAysa8QU2KZ9FNtuz76Ez1KHHn9qoO6VDURVQ5YDQZ75raiylDqgJ29l34LCD+Kne1bk5qHH
1ybQg/6YeGAsAAohfr62lU+fiSaa+E8AGJVt1zq4qEEatmnNhUv60JliAGwwn0TJR8/1crGYo9UH
KkZcDkwGOQGTLzqqH/Wc++hzyZDEtAZ/JxRpUB27BZQaXgZEWP2Ff9sMragcDxmd7cwLMtgZM70F
9IJRmAb0R/m0kU/wATqqei5NDCKf+Jt5/Yh1mUvOc4czjdNpLnIWzsYc6g5OGAyTn5DDXSKGVMVj
ekpiOAuIMRhHgvSgv7OgT1Knlm4NnW+wGWyV23iuzThR4TcqtT32AbDzvZ+bKc4Nzh22450MRv4F
tG+mU4Jg8ad2enkYuN/R3UDEpjYQHH4KjgQpDgftToalDx+NJKEfLgQkWspn+c0qGCGgjQBJjqE7
UGIZFLSwrDE9e9oQ/l8Sv86yLzw6sgYRNiPi0ad1oAXhxqI7ZRRkxrjR8+Sp0mZ6+vA3YOENSwwf
TFeBi6ejY3eNjpigGY9HSpH0zpAE8HMFTNrxAKFMbUio9lQ0o6D9vAjANg1GHG2WtpNAvpfhtU18
PcE1l0pqITNS7vDP+cfeNTAO48mD0DJgWIl76WQ9zN8cljLRj8TYfTOepXw0tvcNooQ1SR+nCUIe
EnLMkG34hMzQmQSIX+WR7Z9QPRF+xZpZc4XUJ7rc7oGnFo9cehCDCaL2D/cQr6+P/BrDZZVtFbQ1
xMYGhYkNFjuFuGjhLuQw8MYnIAVsoYrhKpkHE5R5i4Q3CEkyZmcuxK/ou6WThnFPKIGJQMWeARVU
OVe2Pg+Yox7dCOTQiJ3ASfEzouEIF8KNZBJMrThyxvlJ4WLAF1AcRJQceC8M8/x9ojpK5luJ7l2G
7w6EU0OBRsQzs4mjB55huCslDwoKmMD4EEIq5vBg0qEAyH2j+jFxk2OeqtCNzeclHFRwCYri7owH
OQ20BgiI7wPL7jUvmhcFy0wHW4AvsP8K23LBBi/QsFfpho/MxuU/p5kA/dFj6wIjYJ6GQP+flTHz
zYrt5IVRRt4FDNUoOwTopTaOMhI1Aw3KPy6tKVAwwGFxhjXDqH33xiWwbN7kD+yYEtv84FRPHgyi
pNPwlh/73/IIX7q8tlusN97YQBV1DufHlW/OE+enQFxQmBvMFT7QQrZOoN0KJ/YUUsnZ2mPRXZ6H
dDfeEg+jU6c91ccnpl+29Q5P8JSfxlt10W/WQ9wC4F57X72Wn/qHcOKXLX6L3+aMPPOeEFcBEjDj
HLwjfjaviafOy+cF4cfAM9Ae8i9aX04EFGBUfv1VxUafqmoO5ZqbYPjGVH7GGwDLD/WM+qVthvNw
YXTH/2H4iT7GL/nGLACm9nDBZhsSzd/rUB7bnfYOqCtEpK7Y8o5+mRf1v3j5DhS4aH7Fh7qbztp5
eIdoU+zEv+ijuohfMUN7fOg8UIk1kFV2VJYApixvKkSoBmDLX9L3cx5vgpsGcKjfeybwkA8/zJFU
YEqvf2zUL0C66VC8Zav03COavRh+t8s/2ouxYnuTopnT8r4TTbHsz91WZDgRbZOr8PF0mW2qmySY
tq9jd9W9+6674kjRwMyB4EERzZlULoyPWSrGmKA+342FDi4P9R5TrY206b9gk+6AbX0HF5RtdrU+
uiuMtfRc7qcrQHx3LM/NqToW5/wxfNy/8j8QUQadYIrZxsCFkyMSeK+FrO9iU4EnGldGj1MVOSBM
gCcnf8indj1p+KaB9OPV4oGwpg+YTwwIepYarQii4wVzDByLvkuOIg6IZCnnLnW49QNGbMIbB9YZ
FuW++w1Be1sY6Lb4sFj9EMmZev7BXwp1TEgJul0gfmRF6F/ccd9gicC36a0/lm/aUviPpPNaTh3L
wvATqQoJlG6VyWCyb1TYByuActbTz6eempme7tPYCLG191r/+sMhWc/3eKHSGwAeQAj9h3qTLmTi
zYM8sEUxMYMQDPEUyvF/Q5kcuwDK/Zv4GH6yffq9uEUn/QE6o+yqH4m2+oJb8wvUH/QEQ0dAObBD
lcG3I1Ahp2bCIaBSRE7zQFB1ke0Jech0jlocsVQHzBjC2NiHbDIPTmJ/IsObIJzoDnuecH6QH4cV
/ygpG0GjruMZu1iEVmwMAvA+iDSnJK+MDengP97fFGgJmjYej+RS30ZP9gi3+OZm1ndxL//2oc0Z
Lr1ET/S6S/Fqf6KLvJW/hYuw44F7r5DJCj/qT/OlrqGlfynXicv6bK6SDRZND+FAR2fEstiy0zN9
aM/lCT0IWgX20+xIJcaTyN2kvoOvNHwlN75o7pfMFsh2uaVepQCWX/PXUNjtC8RH+Wm/V1SkxX7B
1syWswWnB8bnn4rSbV8sjYZ2EKOC3PjcWX+wXdh1IKe3/3jeU4rWbxhWT4F579wM/pufjjiEAX/Z
YWtOw7U/JFEdEpyMzBi4FXwxRh8QAIjAn90Vh2ZyWWB8WBDioH5EVGYJS9VMaAx/3pz8QKCKg4lR
+OdLGyziQ2bxEsa105NZ3DUuggfL0s7NI2Ke/W94sHGPP6A8CsFPQKULC5UL2kGQLw2ZI/N+JGDs
unxofFNQSE16Tz3HWckVfWiwDjps6VfRUUORqIwvmklAmkDTiIQWjSQQEYQ9JvADK8hMNcCK6WwI
T/kPy6D3xiXkesh06FQiefceVxDWMJvM+uMM4wC4aDW5T76jCQibHL/Y0jdQitR/Ah+ccxd2fGEy
Gaww89PJlOKewBoz9T/CbTlYhzvUWOES/rTcVCbnKj4hqC0Nei4wREoEuEwdTR0qpMA4Fy4PInrj
Ny0LkivciEwet76mLphERII4DWX5t1jxUA6OWCVGWOvCCccmzogAnqcunskBeRkmoB7wPdAkHjZX
lWU2LdVpe8dHkqg9uK2AViShsAejYGJ684GgQu0KLA2zjnm4A5EubeweQMSiL4arRzwRIg4Mlcgu
4x9BTPkJfrqpHX6Zijla7p05WGW+udyg06X+wbhKIutCYz9GcwN9dAKreTYXL86hpMteSpvv08V7
Vb10uDepyAErYmTMKolAM89yxAxowPQcq2UoewLEiiJFfYpjR34vY+Rd9XmWUXpFK0W/qM0XlFp4
SSKHXGFEIggYNr907+i0rTww2QxLiiFmW78hRaECZGgADp3V/zZNHrDqRyB3Dn8kg4380Wwmyx+2
6Hv9HE6QFAmyY+tisxcvOIBzmTKaQR415qIoJ84yW3ljPnukEMB5kQ1hh7fR0TJiLzfBcUZ0AHxE
17ttt+mxwCEIdOrN9N2ZTm+QG2VC+YXrqz0mo9PCycTZsYGNSHARF2WVORT1ZdXgXGEu4FNjtQrV
mqxlAFwIccWCPNYdocb/n25QeBrzGoWTOUUc9S3jL0j9LXr4EDXiEku4qsNOaSXCfW4cCmj0rkG0
8xUcHpx0RLS26kbnqWvW54gIwidWyI0ZN0FwkehczJrDAdyisYt0TXKPCHvifS4IpHnj6ElsCbKI
VYUVG1wHRsG5YGMm3rebBR8Y3hS3JZSWUfkQW1KJLkFl2RBlzeq8qLbYgkazndK47IxU/bonM5BK
fkPqQHhePmoandn4FWOvobyNVNYsxk7ZZthYwKGGLryADdRtw9aaCzsB5cFXvFjDjdSrHZpjFXO8
fi2d89oU+qsquz0JuJbuDDM0G1bD3rHwpNPCh0q+mukrugl2icmp8oRPWpzbDPhHzex/9CfV9if2
eObnKwjw9DVEwKRLkhHUOZd5kJf53MQb8tT+gKBowYRSGsFylm3TfcR3w4h+O36lHuyITfAQnvxi
CShfND5P/SnYnwSJwobtosZAOXF1RLPDRqi2rUI2xHahXSRoYqNLfDQgL3x9/YjhhY+NgC4B4KWv
JqbeWDCTpcOVCQyoZ+f3ZKXelWwtnBEadbMn4KkWUrtf2565L8IajHYN2KbCH057oLbv9897fkJ3
AyjAKspUJsJLwbeah4bWAgHOjXEJ7lA9Gj74bdSlaDIYd5ZIm6a2x9/gTxD1HuCE/yZCxFR32DoP
9wRTxtKaEWWlLEmA+mxbKSKx3tAUdu0OF4+rLx1GCO5BAYk0uKazlW6+zcPBXhgb0bQvoBYuHFv+
yilurUpzFRsDI+wn5SgikIM2lVGDI/whIOgAIZl9Kto3m1PFw2qNT/FSv2h54CVjcZ4oy0SCPGGp
kz8zAyKXgV2xsEGyfTIHgL++GsghqNOjQyB4tJmxRNHniqOl0cDEyhY5PDiH8M2Gr2M0UzqzO5O+
DMb9Tsn2UKjePo7hRKwA89ZeUt9yfzORWYGBfmaowUAaFjZu9O/PpiSymTfzPpzBwLf9nv4p4JyP
cGZn1o/RLFO+oz4YM931ZzfcGxF2KWuIF7ChrCHdjJg1Jy7tKk7B4Q4jFaZ5wAm+nXSndPxmDpJG
SzVacliibGccXCurkDpahPK9nAmGOsOS06O5ovchFBx2NJr8nE58J1qE9wXi90fcYalbo4zOv4AO
WXycL8o+VlzdQUSdLVa6ZFU9T6Mdn6EK/UOQPUWFqOj1s1VIThiceRbO+zSN1+nEM8qTT3Uu+MAq
FuFTCxi6+vuL0w9THP6LJctceJRQeYC0J93nzO51Eg11DJZgve6anNmtoUsjM7M7ZyAxxW9q3ZYh
SbbOffB8qpzZd1P+W+Tr8jNzfQroIaeJa3cDCG9a0pDEB4lpqVCHnvbEjXRdKY01h/v2njF0BjrK
cZ1MkXq+cebQR20dcCD1oicR/1Wh15Oa0PlwFZ30j+AfTF/J0NWhXDVXpKSrWLwVRcA+o6iwb4pg
l4Zrn5iHARE+vdIcew/InBLGRzFsDVke7UwIPf1d/GCX4uM10tSCO6/O/ZuDAiuWHiTqM0Vl+Wwm
DFdk3csrzYya8Izh6t8A3NrSx/sjuzFAPzx3kaIonEfP6TIWzTJS3+5CR8PHqsLSaFBvrYquNIYy
5b83ZS3fI38P1sujOgZUA3hlx4NV9NRaorgX0K0k4brIjsJIEndTIcwsmGXCKXQKv7sl1dIfAJxl
vOE+bxe1dw9w1qunEih4smPp6+OIYVC24G/xj/bX9ZhY89n86Ov5rSH/NJnFF/Wj7qNFn1gCmvW2
KHb4xnQkRUtI1iLpODto6hV7KlFRYK/VJJ5HXhdq7hj3x+mD1Bn9rALzKRYR2zlJASA5Z8ssKkfD
Swf/vW3U66vMPw8VD1k1tyQf9r0nDP6mQ1itwJ4M1cdcAmDEY1Jrlz6skmbdV4sN9IJFH5wyarSx
/ZlTmRYCbLDwFvSTqdqxLmdbJCJj4qKfiFApSVB6cKd2pvsg64HzhsP4XmS4IIsuaeXOXBityZa4
nWSpEKcHNP/DjNGsyIwRZ360dIWYgzpn4SsuZ3Yza4DlQzuY2slOn5ini4BlEuC/TGpNwgaY5oy5
RpCPZOYgJcPtTIt0W9dSLy7/taQDZyGkHAHhgCosiW/YVeXc4yOmCQEO8F5lAc9lp1XRIKobUhXl
CFKyCIaoIAYeMdEhD/ryuScSkKOqnAoalgGtGulduFaNu0+DQJWbIuCunco55Sl1K15fEht9iMbN
vzbv2TL/XIQaA1GoYipdQjOXvZjklPf7UuhkMx0hO8JrxsbpI/b7Un+8IWkSvM5lNmm3JcuMYWbu
tj0Nev3Z6XyvhOWRxYUIDDrw1CCDczPESHZ5tgRWokbC3hvvB2ozXlxwTKb/guBcULVkwuxA/NZS
gEcVge9k2VKqnm+da8/KnZ8DbstcJlPAKH6FbelBBSHA7lcc2IWGtVbfNURbod9YVac6rbDWosRC
JLzQJCeAkcz4b1rJ6fgb9f5m+HSuhtJB697bLL9EAw9PMmzwuOtmrzp6KKF2KLOjAkei5YvtL8Uk
iMOoqMh/5JxvjdncTNkJrb4K8D0OJfBhkqS1j0puBbHt6mne75QajwCiP+BJxnNOO3g/sVbbJe4s
CTvRbH5XsGYhfc/4DhMJMi3Fb3as69HLKUXa5j79AlX5m+bnk/udnk+irHyrwnAN2UIy7a5+Ophf
5M8DDAnYx4QYoPvrySZr2jgSTTHj5iHIOg/QTuX9yXVyRepKvpXpM4eLzv3gwSa/64MqY7GAmgo3
d4nnQYjGVYS3diMacrCM09JRIcIF2oe7+ZXPJp8jGjee86vOfqQxqCd41lTwBsER0BySSdo2cz/x
vqF3eQMrhow+ff/fW3Pz+XzXwthVJl4tk4lHnZI2IOiMUpizEqgdkPiQIU0Zu0tYSWbLQEI7x5BX
VT+/5HwLEidbqNWMCTRDpZefwrVmO/hkMk4gkCehXT/rf92XdAHepDpEdg9YCerQ33zUERj4/Rt3
rHgw6vg6HAjBpOjn7jxUmgTa5X/yBZpfSpoM84p1of5GuFIjpx8ODX14nyZbDcnhLIoJz4ppQ+bR
V1gQTaAUmwwWUp+tVLaarNXcAd99mAfMGD6w4Es3IE1yxFlLFmpvFq4WmrzUwnWqzHBmxOs+ewnA
YiEyHsEhOhyonaTkVMUvEAtRxnbg5WhzCRmwNAT7PtlTTPY4sALSb3GCDd0OZTSMMj4OdsIw6qhu
WkAOE2y9kFFfWBiQqmiPf3WY9DkbOxujWfeIskqdBFdTvpQYX4U2Ez3itbgJzNve2BdOr1nABqGK
jaz2SCfW9/CHTbgL2HrQnBOLN9sExbLzXf8H1zQdPpW9WEegGIwScATJJ71WwtFVrLTSpYMkQ2ku
YyljFZ9nCwMycaTR4WUKrrJcWYAW1JSTXVrs+Eog2OA+z0RTxOQ7cLBRHF/tKzercBedqs38GtxD
Zi6011gx0bPwo6+yIYuAmzk1izAWyveSGG7aHWHmJb8gdOA4GcJLcGm6Y970bZI/gCxCZ9KN/73s
BhhrQlFD+olNpjI1sfV3TInHsGxhEkoIV8/SX53GSuEdJ6Y9yKZ0SxD3m/PRBqoQn1F1pD5xcHxF
tqU+Q9ATUDNeHDD45g2nXwxfNNCdINnqgbfARKp1EK0yeAeGq9j3Oe0EMzqVwSknG1T+K+sWMhPj
CMa9KiLAFAdTGY2gPN/GTDnQ0uq9f5IBpGpYlkMSL4sSKyUlWeIdaSyye0Vfm3bhnTbWqAbov5Nx
+BunFEpQHW++eXhX83Xno3acxkwis1k1hSZfj4MT+aSzRe15Jv1RWs1lwAMZL94cvkIlCvuQoign
PlyLCFnLFozqRdfPUWuG17BSHGnmX+aUkn0dLufwMRciVANV2ejv+EcPk7+woxlAkN/XO11I7NLv
yR2Td/M0AcdgikdaTphk0E0YAJUVJsa9eoi14tw01eWNruEzRwf6gZGG7k1BR62Bcky/T9WEHeXE
O9ftAdJnhNfhXD937wTphpeSQDtq6l5KAhtcRufSgxgG1Pw0CtOUHFmNjBdpETg1vYy/WKD84tTO
Kmg5IoNZgciKVphRl0BHyIvDJ+1e057t18qm1j0x+AbwaeJkJeCgM2AYnb+xINUfKdzwKfJJ4MJa
7yOjoPtc6hqzDrVg1IOdE6QwEs8sBW5t4L84qDRB8GZwr6cMB40xlY7AK0niVfn4pGS3s+cPcA4W
CfQcwdNon8JusSUmO5nAyOniK7cMJcBz5fSGd+4DjgohkkBMdNqbDgT66f6NjAbHaPTmob5KdVgM
LfHF2VxGNhVa8nwvpUB68TnnZRrOch1D1OYtMH+pDorOKInL+2jFbRAoyAtFYePWoJpsQwRlAu64
Mn48Ql25TbQAe4W5XWkKpmCFpbYqQScZfAzoxbXwmpE6rycC0dAaSGa2XaQ9SfO3qXSF0jtloye5
sImxO8mq2yJ85NmGC8W9M9UgazMyAFgNsmQtgo9nvoa24hizb43ygugTyQ11CTaMAB8bKCpH1tnn
bgaAAGvujsI4nl25tykBfqrT7GC1iAHRcqgVe6jRMkhmNx519V/AQL8Cx5ncdDhnNuVT/ZPuwy9P
E5Q65iIAsAR0gaZiSsRM8u2CBceoE34/j2wnvYCM+p+AFMBiJ28WF+EHBKH+J7F5MlRgXPPzvjDS
osYkFwkyJGeo3NyyJ3BStctP6k299Zv8d/gbtkyOeXwVuD7dmTejb+V3ixtwPVg9lCuVkxyCOzKM
4Zx/Fa2h/YKMdXv/jmdb+lUc+u+oPgOxitf5tVeckRF6PTCaZtR+1e4DWknDX7cQ/CFyYKFv+PsP
K/XGw5DFT+V9qYRvEVOQMC0tEYFOje9UjHWozHoeP+jt+68BOPwDYDtXgVn08Yyxr5cUGAQAbLcY
ar05WshpNmLojJXbTn/XB5guJySA441DD6Wm3TNtaCQLkAl35IzV6p4SIMYAd1IczhJXa4+UcJDc
gjPridIlUVA/6JRWMkwbH2FucxCLW864JoP65CMm/AgAJvl0yES4D8yusXQUQDEX2mOAiyu9L9Si
4eKsX/Luu6h6VrUuniT5N6P7wteE3jGZpmcjmzRkVQ10U68zuBi/Q7lvmBmLGW6wIbmjPGlRiP18
NLvlkFw7KDmdfHoDeuYIxEp9p7UPTFtH4tt7EJJ3RDym8Dd1CdRcqL9JU+4qFvOi/6e0lErk2sqg
qcwwJBp41WwBYRMQ/aRr3VIssSZgaidG5Xl4RydNr37CITrrrbApY9aiWA5HX+X76OK37Ga4uS6q
YaVwUzA3xy4ds3lA4AzfJoZSUkx8AnyTAu1JwA46D8KLz4NNdvtKrNUvRbn42fiXc3KLERIqwT8q
YcZRJnsd7naUbMy5RG3KJ/JtNfQ5h7D3FJDw6jVbOxM2EXYyIxJ6kYTJ3/TWicb4podHVjOpFTFd
1/kaiazwlHKpweZU228FsW4/TUFmDKqSZV9QKtLIRcW9lkEmZ2vMLeMZNcdWr7/G+Tli4Yf1rUPK
VwvrJP1K5VXe7+N+P8JTklUHIWzoQB8DTis/iP0t0nE+4kWc73NlxeFK7ThRe9BsvkYQ3htzFSg4
NWfjAsK9RZwfm6xit/FK2oNkpcUPBpWjfhiphUOzSylodxEu7pGr84C8e7dWjgXz527y24Z7kedg
EgQ+goZ5wXZC9BHEJ0usgaUUiQ/zqSUMCzixkvBflPsC23HIQih3UN/4+PF6qcxn3SXjnbxDyG7q
NJOy55/Sxt8NjqnGcSKbTHgY+cNYmj1IN0FOwIyG3whmwr67J6IBqkc687q5Ka/a52fHb2kQQGUQ
kg7YnSmbudsB/h8rhPrjUk7XkFBoO5MQeAM7MSNk9OZ7YJYYIQYBaekTmh5wtof2cBcuoF2I882L
QBGIJ4xRrYd1/T23Pzb5lrhjVwc+C0fNLPlSKiozwGdZPUr4/+NwOJ97HQaGC7cm3lomq8Wg+JGn
bPtiNeWfzU8ConEkQ2/CEJhd4IfSr7UWm0NjYdEJwL9vb2RpbuFnO4yyFzf1l6EqtAjpfVhm/hXp
w9AS67PXRnbTfCOTwq0dcZ3Rmr2gHZU3tj+ef2DbdiF1QimZ12vEEa28L6uTOH+WypYsQxjSTbdN
4C/JOzUiB9buhhXOn9XkFdHNwPl/a/+R968qfxKXrHdM6Eibp1OCGp1i1QC8iVdoqn4vOi93dLRR
hF7s+QAgxadgs2CY2m6hRjPeR5oLl2iWYpNMTUmr6Efr+qbrFhBjfKtXynmq7OgSDA15p132+S8p
ShivislW4qpaO3lBfWcFVC0amU3wmmUOVKEYMge8lVM0rDSoH/BL3gGQdGr58XpYYFrgQNHBRa4a
XNVn2/E+/ZWrIfFPwVevQwalfMf9VYaKBF0ydMr5RSkuQuZB/I/bHQSXVndkiM/VCctmIdl+xg3M
PMwdZXU1XHI0qurPuPBy4VH3L5FCnLEXJJi8unHc8Y01Lx+jvMjDP45GCh8hNFfCmdNubHdS8Zxx
BQz99sOlRbkCpTNfgsIkkcdgLs6XeroVBJMBGSKnZFwR9oDoEjpai9HtmhhqqdjM8i9O5DHdNvwc
Zrk5vh/fab7Eb9fCzaeUL3W4yT975bVgjI6bnVDY1KJUlDNKLlxeteKZDY+wP2RzR/2ZiPX9ZFaK
kCIFHGGUV10w2W5zwrSmnn+NCwvBv0nFkw9zfWE04VIKl+Veh5Y6mVFFHu8m5ksNVrm6x1Ip8Def
CmOXc1x4s/il9XhE3/zspyi+mPdx2d33NAIkAAMvO5zozs3HLVQy6DYtJSvEGVn87Xovqp4Ro4SP
HRcW4GvspN2BMmQo1tJreGEqPZAqOon3cCbk3sOBiczOGtDZwzN8UpJZyplsx9Ckvzp+/I4Y8I9F
s5uf5Q0bhonedStjDWWIdzinSw4A5SjfsbMkUBrvLTSLJPM1VwhVSLO6bJ3s8H6a/1IaSKtc2GKi
haHhcnhWNPXJUbrwxMb/poB3I33EcHbmm2y3xVir+KqORPyQqzbYOHc2VsJBvxroIxmNIjarHaRo
5Z0rC+CFT7wVE2aQF/9y7sUwy3g5P3aBe9cRPAQtCopR6UJU6O2AyTZOVMwnkNQpxmKXwdpFA8qa
W1GpB/kqz0ywMbO/J5nVmTjzQb20Fqv3WlyH++4AB1BZZlvZwzjM+rhvQ9gT5vwYeDooTyOXm8pG
y0fqzz2RYxPVI6d7h2BpMwliZHJ/wz3Dg6x0siuiGuiJ0J/xNnti9LxPPO7ZZ8kwGwr5OmYfRkcD
5PRLa4akB/u/zAgfTeDIXkWBxaKG7F2f4T8i2jDTExW2FTAiwNqSeQeEZ+4bdE9ul+ywEMVz8aU9
cebC2VH4IoxaWkExHe7yajhXS5FSgAhjWiYycRjTrpVl/4M/SH5m3/Cv3LqCJFyyp9Cxncr9RGlK
T7BnR7pPH7aOSVs/Ot/iJl9iXjijmYP7bkSeslgVW85gbM2wB4S4s9gNa3zjM5vAyD/9930VD3Jt
zTFhNXFso+SvD5HNXJ9M6CfOW0dG79UXpm6A8QewTmqlz6a59qfwF8rIlkk5T990595PkeLTgK3C
twyusQ4qozOh5Jxka4IXjcDR4BNpLmb19+LYWwtbXFeG+osse4WJm3gOcQxczS2eTmd21CejTNGj
zOrelr5WCYlg9W57D38eQ/fig+pFx+Y4Mohkw3xyy1hqbuKNHg8t1gAWpxUrFvevJZ1A4MEoiJ3h
m5oDc99zsiouhHvcISeEd+R9ka3foCQtFzamtLoz3uh+H9TIu/LkXydewov+pHJhmlnxvXrxZy6c
ixXERfCR/fjlL7vtuMRc0AyWmTvY8XKxohOWceA3pYNgs1jui7/kGy+bJfpTxz9o524rwn9mzUwi
PlPmrQrGquuY6PXPniiKY/Vk/cr3DyS/bAU3MvIiRpV8Au3Q/3wcjmVWEo2Uq0/iU/3GNa3Z3SHq
7+W7YmLQsQwdGMzUjRgbG+0JR5k1w9+vxYXz9D+yUWLT3shrfknW2fI6uGDX8uQ4mn4ESStFowNZ
f1wza8UXA0YfdrHX3iWW2eltpA875N4TnQ2AA+LvrtrTxa3I08P62eD0M6pNtkd4BMmHiTV6KDrF
92Z0ZbfRydFzEBhE3ZZyAfJM4g7wAydQm7+Fqh2iM6D0R748P8HrfyPRaA6/QuMwufQxhnKaKziE
DQ9etTsolnDLANlK4hEm9mACDWZYpQ7M8eFV4oRT2HicwDL1ME/BZhW1RW9jrNPj6cq0aVPtqiv7
rXhPVgGMIR7An4+Fp5LFap4qIaN7wHXHmSFbCTskMOSHG0C9hwNxFU//qrnsCbvFC6Igmw+Rqkb2
TWo0X1j6x5UJtrqVd5+9hiYBGNAm+G0yJw73yJKM2hO/gm9g4W/2BDZEuPsTE5Z7wzK202XLxiJ+
1R5aD5uf2f0OzkhxW0Gbt4qJ4w3BWXd67zDeSLrjUqfKUFrqR1wwOGFIEHEid9pETrOcMS8qozXE
bY/c2020glT0q3/5h2kCeZM5lvfUQVhgy1DOjuhGHRRB38yJtCfE8eqK+gUCQ3ggs3T5WSNBZ5mc
o2UDAWailWLNGpDQZCB5Zf3xqL53b7udHFzpkEntZJpPdbbsPRYE8afyRA+db52ESQ1esB69AQs5
eImDEbnag7mBPlGT65/ku/9hktMZgM/6LsgM6R+PNyIsWHHMhpdwKJ/BP2lD0yna+VeIKTBOJavo
Qnlb2uIfKLzln0c3vzYbAb01Z+d+8XYWeF10cMVtGbsOU9wx+qHrjxZWfYN07aJ5M1zaCStwESYe
GKAYv+fiEuFrsCrXFSlN/Y1pDNgESonk8v6u5gZuBF/FZthzmhsTxxdKL5xrttN0XRI1cw7Y4HAf
B/ZewTG6YAzyyDYgWF+wyJNN4bCQG1czhBXRS8uaTo9cASv6PqBkcCoejM8zuLDCYVntUTGo7vRC
Yac/Gye9FgDc++DwLK+44jvQNCivt/45VK0snsbwbKi/+VXd5h7qlnuymR2wBf6tHukVUMgdnBRo
h29d+ZX20Vk+ooKhGgn+zVcwe+a7ivIZ6gtSL6f0wMdsASIjW7TbNFC+HLlnu9Dt8H2mwPY3HHAb
mYYa+g9rHxtG1Oq68d7Uf1LtckA4SJhrskDWgDOc6tI/RqG1qbrvDRHkaeQAT2Z0GpsFqZalCUkS
RqqFo8EPc3033KlfvPVUxPsWOYS79k8k3sRuCaHnhna9kW1RSaN+ZlejyC0my9fe2isT1Th7zb8Q
TVKhiDwlPji5gVWb78FTmi2DLXNxzJV6jQ05vZaDqZz5nMITSYiM+e0TpRT0/vxvhjpVw4HUqvF5
OJLfQLvrjceKng6FFZAlUJb6zRD6CNg3fgkXDhTEQMtkNVHfeTpYuuk6dOqlvsdVZ89VRuv3EcbZ
pLRCZ0+hxzDYy38o3b6AoyA8wIqwgEi+dWAjS95k29AUHe2yWKF8vYS/mGeuAPMnH2zM0kov9SAg
xhguYIIQWHM39RDIcF+58+hraOzSuRdyvKIhuH1O1J3PLwkqPo27YKKauRaUD2fR5fjaKVa/kg7T
ibpnTR3FHR1x5EL8ivG0YA4HU775VebW+8UZ5H1ObLQowmqPNYOmCOmA25vtqkIvvZXwXN/B06ET
spi0BtbsX5RNqNvsIFLvHkqvX6Xr9Blt2vV4g6uKeQlTOkO9zu7sEoffcMcBuMSB1MHylAfkS/xq
/xY83DwqE8XTYSY1HtEBIT+attf2ByLPUaUx3wnXGm/q2Ql6GqQGjcwkAyuU+sqwkEZlqe54TrvL
7JphOwpkbcx/igt6gAXb5m5emjZ74aa5i1/gwJ9rgLQBPgEkECJPd/or3IGvQXqF+cwOfkCPgy1n
ABu49TTEf5rd94iQHAhRMUIQTq0rAc6YtZP5RIAhO9HbVJGzXAYu6oz+Bx3rZLaCZtAZL+M3FLzP
isCBHwyjAEHIo/6sN/5PwaWfyhXz9PwI6TrXbPScmh1/125qEybvKXfIRTcIC/q0WhXj8gcZwGac
x39iFlljqBY8Y5OiibbKFazgFFmzNeGNfEGoCI74NtuRM/2Vg9UcjL9/x7/nY2ZdyFXDvezKnjvJ
yxg4do4vWb6xUpzAfGJHZj6fg3H941c6tDHmX2dE1h9UKahPNA/Wv39r75EaN16aGocDxTQXc/2H
B5q5HozL9F68K39K5WPlLiZ4/BAWWSZMHOP4719nnDC6cSEK8Rq80K2U18Bo4n/TK2hFeSPJ4Dov
irfwCPnjDvKYmvCvzIv037/EZYWX5CauCgZ0fv4s4UNP/y9DuoBUbDIS5c/+uwQTOIpfDBHGojfg
56b/TGwuXgzzkpeCoDh5a0VYBTwXkFw5GGx/PTs3vsHAq/AZX1saVDWMrRNHUz3hc4I+Na83FQmw
LJ7RpKG3uw3EYAvyJrdwbvJkONym6V9xRpm4gPG/6Vq5QR4f0Z2uNoVFNv3JdP2MCldwDfmn/3+W
zOJg5GpJ57JxsV0mh/fMIVj9752YjISiBGTYqq8kKV6xEMt3frNiRjc795PC0JrcsjLPX5ffaBLx
mcXIgojxA5Im+GdR/uj/wKygDwcHIVsj4JdXcH8x5EFOVzqQ5TD4eH6YliEP961uPT/PyC0ztF3I
9JviFykkBlPz0Twmj+QfkBhhxphO9YKNQjKE8lZZxPWEW9wAR3IB8ZajYyWByEKmre3B1kOsPWCV
TfYBWuXJq/6Z7pgvypd4mqeZ+UV9MiZZjDu4OzHUSnu8gL4PZ58CldDwJ/YD3Ad1xQC43REkGznE
rD0YDFb/3gdsvi/9GeNvmlNsODz2jGyDSixsKKmoTpGdRS7Myu/m1F50NgQ8M8wM/7cHFedxpPvE
VfFvoluz8qIvDNx3CQ41O/m1AIrZMz/G/oG4gn2117BztodyW34NpJVdJ/21A5kqAfANHFwRhO4i
/0G3Y3+Rr9O98fQXXwx2oniuIEiRHwFFp7xSUKneyqN+eV/UXerpR4GM1pWc2lDuYCZ12T5+opQa
QccPfJl76QdHQdQs838xqLaR/CBWhrSBeYug2VhcKSgZT/ExxZGFMAwPFUeL9mlYBf4DurHGUR6f
e/3q481bw+3fBRoa1MHSvNkaFg8y9wDvBzzJtgNjmxVbY4A9S3sI5k8Fg+I3YnVL2y1ghOOQSMQA
wVraWWyWrX5NkeuTJBT44bFDSx1Bio/G68SV0baJ/MwYeMzUFfMEenwGit1myl2bgRQh8OMUz7Vb
GSFRIGIsJd6OSnJkSsFYPqRW+IyXYDzNAwKysUlf4XlTIxokPpJ8qZxI4pUYbcKcCBiii5ZptqmE
47zbZrNN3MPtc/iQvDiBiKZvR+FQLh4hghqfT9fz7hVuXAj9G3VbyMtQPfhYDUrrhKfyVdAqQknu
txk+vOq2jVakUk0JuOld6AGWzlG9zuYXcUhTUsQLEqr+EQfF4OugEDuZACXWh5nqTiHZklXAgcUr
JtrNJJb8+j2/VdEuTyhT8Jlj/0IzVxJVw6cwIWRy1JJKQjGFh4eMRgwPKMw8kFuTFKxjPGxqIukq
HB5oK+1ohDJrQSDFmiN/wseEYwtvPP2Ar1ocYR0M3MndjTk8KgYYNJNaFgpLjpYKu2XRXBCdTU4J
PQobkTAp8WiDFlS3PPZvG01DQ7rKS85samaugL92lNE0knOwxO0I9ccMENPI7FA2hSCsKwbpiYhb
FAFNJhh5qOEOYfmRi3piEAmSnnYC0HEeamzbJKYZ0Fj+GC3gcwt5DB43zAgY9UxmECoJKkD8HkV+
SUlEaccv+BP5tCixGejiCaMayowN26yR7ATeO/PGCf/GJAhjHgfpPvOpHBgckGWr3Ski+hgMxqhH
K89IPsDMgtmf6cO0B3ChZ0L3gOZ4jp7AVALbzj4m6usUzS//em6N0KoGVG7TN8UNAqZXG6eJbQH+
TGBBBvwgTue4RjmfOnHhYvgDp5dvcIGdxdw48GqEzTQK3D3Igr9889ytadrJZYQO3RkC6M9NRdou
gXdV0yAET5ojDqZKcyybfwnEp3Ld9DinRW7Hd4EMJLKCzKkwA0sRXLuZSr0Jo6h6FdI6To5AF7G6
Aj+P3gzCOJjwfEH2b8x/COlSfet9kR7lDwjWvgdLIfKmHe1qHx9xSWtu+YuoJvhWCrMmozklexXX
Psz5PQmpHlNL1WH66OS9p+KYDgeGDQ2apild1f2wRn3vV2ZzSrfzJZD+7/9Nx050prKF7e5EtEc/
gUebhKqRmwmFuP4fSee1pagSheEnci0FFb0lB1Ewod6wGttWghIUUJ/+fDVnzQkzPd2KULVrhz+o
8dWdHoXIEmOgI7N26LPowRNRSMNBmjJ5zndnApTaR2Pz/EL05Q8vIciw1BL8V/aGuwwFFGiaKyyc
AJGzuPl6uas8xYKzIU81YEAgUaQEf1SBUBnCOKMNQUvamC0GS8r+yTxEHemzo7nOjeyBw1BrgmMZ
aZBBFqCZMYsh34U0calomaEPw9VTOHJu79g4FhsIXXQAuIz9jLfx2iF35jRQ01N8BZd4UzETgPT6
rg3KpakjGK2JaIfictFzaiBHKFlfs/8rDoPbL4t9MlnF5b7ILAgRVSUhYjUB8Yaf3GOIhkaBr0qF
oB062VdcF7GCZ17GiYfiJU0pukp0/QoNCaF/Uzm2oDon8cGCCGrgFcaBhpoAMilox/J7oQ5CAVNo
wxE+ESZ48OHsj1keOfqMUTZgUbIcOYjThEHHXdnHPY7NJin3FMr3GPz16/gBzTO2LjCzmf49eyaB
EJcNlv1MZsEgeDVAYQapRfBpQhXikYDvKXu0sO0Por4QPLojVqc0TGlPMO2ZZUvwdwrFXw1QveBA
icAV3D9CZgZeFW11MHDtn3LO1zQ+co7PJ3r9KMTRjlTH9KJWs0vjDP16B0Ed0tMVyURs7zf4INB6
dOgRTKcSdAiStsbNab5Q2hUm3FyGTd/Ch7s+u9ozhZaU6B9k861cY96sp9eLRHttQlQz7jghFZi3
Yq+FAOm27EN5vAKQK/42ZYylceVM6ZALA9RAw4geHcOnrtnAuxgjvosc1sRvURijFu1siQRuAq8S
JNV4he96rDAo8pQlfeLh9zCq2KMmdfcVgRfzQ/U+Mlv8+Sb+d2Q8uXXfNXfyitRsG0g9EI4VtxHs
Pa27Mtu33RHjO0AvI1DtxxqAbYW6UucPigMbrStC1vhgiDIjH7NsLXot9wse9ApzmuE4ytCCuI2S
cbZP++ObUrqAvoI+tcfHjTtuoJAYV7SM1wd7TYjt6erMb8cvA7/8HTJOv2IDsXnNwu9nIZX4ITIg
ZK+/G4b5iHohoZxb9cca8P1z6v03hBHW7wwVnWgyov3j4iVWXRc1kNLZbAG2pFhlKL7JO6ULFCl5
KsH0fWRbPYb6E1YW1uvcxBtHsTbEhuLronDPiTfNrWd6YZPncwR3zBFSoORGl2f42tSu4tHp8Bmv
RoNI2n38NkQZd/HdUvN7k0XuSVzQ8oOIKkfdErVzn+aukGepxFBrsph7EhHF51Wi8vTcPXdlKLPt
u6S83E/9rjz1F6JKHhabx4qTl2bvC2heWK2qzT0Uv2q+S4k+F3KYsIftItj6/MNa2dB2DuuQiVrv
D4lGqx5fZf3KBM9vVkoygT7+3MkYvZS7kQfjbfPY9LvP7nkSv4Y7fiH64mYbgJfrwfpuIRyzmwZj
Z7SerMGdLTFYwY2pWrWoZxA6Hys5kqN2l/Oqz12x+ka8bsTvNqNolMjJiL9LjS+EIK8OxSe4h+2u
veSnUXSlCQiom6bAaZTQ+KSjnVwvVfKKZsdXQniPlPUnmC7opi5mi24EJqjL88PbnFmDM6OkbAuH
g5nZZr5FZNeUQiksnPn5+TPct8vnUjlAEN9LjEQeW+GP1P60P7ffnmxq2+7TNf5byPX+Dg79jynt
u22//Cy71WTRL9t1FciLdt1t2zXs2VfQL5ugXXbb7NgE9bpei28fvIwqePKdz/WLOdDtCN1juJf2
/Obff7MjbHNgvz/Dwn78ZrDYcWI+ZsfZX/bbc4UMvLbVFs/m549yeGyh695+O/C3TBWmM005KAeu
9hj/zf7grtRMKX7FtfIO6Dus/3+RwaHiJWL3bj9gLdRrrFi4vIrLlaHwI49BO4J3uf0qJu/FXP9n
+ANGKhjRHJf2j+NzLS+KY7t8HN/b16rfPTZyNAE/JRmMf8I8rH36p+9EEJLPsgtrR+NwZE10Ue23
u0nEmI2F9gy7VbfJPbN2X6w+ZjjfnAb9I3pKzBjIqcb+ZHVQmE0xaZqclfP8/HIU87XiFiM/wIgF
B6DDS6ckf1uZ8Tu1+n0R8Bd8/Oy3CGTAWL9A2h5Bue4o8ILiGE9BlKjfrWK/Nl3w4hE0AXM9HGRX
L+aHhHRY/a9dFT5XU29jk8MFTfBZPkNKroSdJfYR6/DBv9WmZFU2WAvQcut3DXPTgpPPk2n5eLUr
9kR9AqxVnz6X+jSPXhtx1O96X+yyD/tmnswTGK7Vap6IrdasxH8JcvOk4jeff29Ws12UhB0Ms4i3
FP+h78YupknPdrjwFXb8RFd4Lebkva8kAqHGN7HNLrn4CSURVyueCn+Qo/tpwt4S/xIA85NwHePJ
JTUXC4SQvhRqDSKM3E9ytJ0kJV+vT0wwTtDfxCv+Cy6CHnTpL7wV791elH/fJm4QfyHBvkl4q39/
YG/niFIoCUADxFFJlrg6kp7keWmo8vg5hV1OT3+gEZ/YzDlvixJMyv9aX8QYtBfJuaAaqmhuEXEg
EIuPcD8pifiYSlRtZKJKuxPxTY6YzYmLVfh87SUDQqump5b7P9yBX/dISZMRf8GN464Pouep503E
rS64q1w86SpTE0FrBqh6ugTHr/FeLhm6iysTP0emh3riJtsUrFe+j3/qC2OijC8B6eB3MAtHUc7S
ILT7JcoZs63kBEe3cBdnnOiCdDc7donwCCRMiV8CRy+mPO/klSDRwXQIQxvn4Umrl7uY+2M0gLX+
QOG5qLcTVzqMz7PVYz8JoXmHg7BdfBZTs5mOf6aP4b6vvX4p4lG/BErEhCr3niH6XtXxu+U7fjBx
PUq722F8uZ0FFuHfk+KeE2y3nL3M6EsEjXk+o6gmMN/Db+RMvBcnA3o9c15ryDrl3NgRtsVPcT8p
Nbn3PIcVI2rMDThTfLH4S35a/GIpQgRL0tPzwivXxIrHBlBByoJUErjg4hwUuiTlKQ9H0VyL6JNt
2sM7rDzmjOtX1PBrdoy5affdO+qSb8JDeF4A+LyjWRAHaciRI646PSEWxGK68n+hDzTQZD5FuRNd
9Nyo0R5hqnQNWRMlaHbQoMy6AKKRkeB+Kw0JIqk5MzgKMNpTtreFjEXdbZv/3IVg+9RPfyab5nDd
V4vbFjO8OEzXzFPFCfHcx2EFAPQPvejzzRn7jwXTri/MNfXzd18225LQj63VGnRdxRHy2ObLbvF2
aP5b78PHwG9Ms7XeqZaFXbgDJ/Pnixt2SYhOf8/5T+W8nG7bBaxzjkp0Zv7fspDQQaVOkuJLr+a9
7asfPC8nTl+cB2Mb9MttEA7rxRj7HJmGInlP4YFoEsSeFgsSmgARfW0O+IdszGtcHoIRSkZzkxn7
hOLNvuWrUvJgBt1P+WQpsXTfbiXbUucweJ1u4xFi8ypCZWdYXxsFQec5lH6/OPQQkfAqrY4K8ICj
jNrczbmmG+aobSoMy4ZI45Ui72jBkWCh/aTsrmypPcXT5a2n2R4vrpl7H3vEs0rBpUZraGzjU8ww
BR79fFEXARVTCXSGomi6GeZI0y9SlXLoThMaGFwEGmKiM9cdTBw+Hyv3S9RBVQLwkX7H/gCLTuZm
7mN2IiJVKxBJJHnf0omhTfbBu1iRtJUWSR3idRJivRvscektfVqdywaUhKyBHId8EXxBD8AIz/XK
vX8t8sEU+eTbBiLpPKoxiFyg4jmq9Fxo7nzoHBaojv+LgLwh310XgvK5neZemroQkJvBEYTWdAql
m1gNExZH4aJb8t5ptf5i1T3S5pPVszcaCcKWWlrSRB9Rq0paVxvItCrYvc0WSiFQW4DkkFDgtT44
bxXbOPduxUoC3DKAga/j4TbJV1+vbQSt5/OxXqOxleGAnf+mYeoyIgRc8CZz5CWOWRIHSKsVnNNs
3Dn6wD9c38ijocNfUIH7VWNxg/kERFbIYalZAzZKIfuZaHnOgo8QNMaEo4rx8X2gZ3C7h9fH2yk+
vyNc8NIebBZEZAmXKOS5Z82FhB4I3LG8odrTWDItpxvNgMeYrC3juniMUHtGCve3aZ0JPoXIkL7i
x6qWGMxkv/G3WI2ZimcdxSQA1jcvUL3wHHy+/HhwI9A9aZ5/krY6xvUX2FkDCCsNYkk5KTd63fR8
bgXUVvJKSK2jz9x+NQsYpIJHMc9RwTuC0aXJNHgMdD8bXq4+ZeWb4foFEejHSmK6COwVXB4Rennf
namsKMopFBSEM4GJIBnq99UCW5M57UyexV2jCEEcsxl4YBrYdJQcspAXc9HaGKn5zDhDbasGHhZW
6Y6xHnhJvnE4DVoqHhg1IHNwXCXtoNV9wc9eYFTeTma2Pvvjc7PZLmIr75jMSwE9pM+RaR3WWBZV
J40PhpRvfNVjzkFKTA614aX2p0gX0XEUpGmQBSDIMUTS/el8MXwf2UAclzXbtdnRVuL5WbUGWLKi
aSfwN+dqiQ3i1yp9C/bT8b49o2ogo7yivtVzr7v0xUyyjRKlE3oy+B8waZQ94IApZcOd0pg/0xFh
wbOyCRlANGYCAwPHyGSyei4EuYB6A0hsEHNEIQ3C2mTu6Q0ghp1SJAVbS+D8Ng+PF3Q/THuHWmYq
61rbFqZMqYXyJ/kjlTjYEfpqFu6qy8/9wKQAbiidoztDrCXSi7SnnptPcp9Y1QXaHmrzNLMhFYDH
HyEJbo8+1jSakTikR7hYQmBGfSrut101EmxufFxoB3/1l1W9tWl8/KYuFq4d+0syixAKQX5Of+nG
iZnYB0EGZhFXdQVThA/NbgVZCXZORjDaQB1PTviQV4Mc6DlZXkeHlsB8JbiLiQX9l+eN6Z8OqAlT
uakFIgioYTe230AwOPBmwJ2KDVguCuEP+oMmpruTyp2AVkYUhJnZFEoxUn8oNtms1i0HDXWq1lr9
BQr41357NPOll8rHQR/BR3O/4+Yw2/SR8dHQKi4ExKbFK2LsXCFxgdfsbdCUp+bz2483Laucqy+G
5xERIl9NxcLJ0GgQyi3oG9VvPzNTgJ8nukW9+bzcXeKLRDF6s6sVfRV0V+YIDeBrCa+ttIhAUIwq
p53or8pRWg9L+mn6JxFVILQNaIYggGPPoETk1ldg8jhPnp0+wvQnIPmOOFiAKban1KM3QxMZ5Jcn
wKSw+DQ0YboXiJW7zWfKrdd3P2WrYiOjAXQEAusXxzREJXEv2zQ4Ns1v6tYu18fxxdNjgD/mooCx
sPQAcrE2swPJuTWaYlJjzC6wjg/o3UQQdNpw+kNmmrxskEQcP3BheA2vo0bg/KFQQeTurfGi3YaA
D9xaulSNy8L+3PdTd3hpaaX/IHmgNr/X9ctEhpjZCaivO4DZf7akYwI4hmtIPXLu1AtOi9QYXBdV
bMr0LQujnRmQcNjAlC/6kJBpYpcQwnl/Xugr3BxxVzm4IBWzc4lgUCJSUBBQbA+g5lg4M/cJ4hrj
B9Gj0F8ImJCXDOn/HWRqGZ6MV23ycDA7ndj8CmgfHDu1OTilfNV8LqAl0Ywt3z7LpSemZZCLdVL6
hBYz8zdEH0c0Clis4IjkhAOffkvpvCXjg9h1DXSPTuc8mjOVCNCqndKzqWxUqS70EQHervK3Yzqg
VDb/MLgoL73tSQSRFw5hyL3OTEhCNwCrMyZauGTp496gYOGmEj/5+DD/Tw/wu1DPoRIxeWUwP1RX
bBPuFK1fDki+RGwh3OdG6SNG3QqoGQegeMvSfYLbQAeICMJiXRXzUGj7HWHFMjBIzUdj1W94u+zc
glmrkB8HfcgtEomHqOrm5gp7DIaHDU7QkoC0kTmLZAReCoGeg0T2EtYYU1TJw2CEj9RaNwUdDz11
SadTE9QLYHv4GU1yPmZGRqVyuzDZ/JQ2qlInxKmQlE0YD3G2ay91Kwo3n1diD9ASYmG8tfx0DUUa
bVXM86O72fizpDYX4JZDNg2m1Xz8fzcIw0UeFGU/NWFu0ZyqQ6R/uZOkBNwjhq46eq+tXp4Ac3Ln
0HWxWSyErCvbhVlBVGpmba1QBM02/cxIshXRSEZIG19vgFAjjbuRXNUEl9raSjKTOtHghdIwgWX6
tskKwb+toAuZz5IDVWCrn1dHqQ0eVQmWO0L9xeNmkec9VknJO/E5M0jYxtdGqRCR3BWZSL97Xm4a
eHz6jjw5ubQbJuu9T0mxomncDNcTADvAOyLiLcbIIinkK4Jr5aBUJIKsnDwQgQBhyNfvbMmKmic9
mVw6gqZXjRjzeHk8nQ7rFVFFrmjWTxKysIQPTqQg+nLtL2J+hVeSn62el29CD7gzORCvb865e76v
Wa7T4HrCOFNDFBX0PzQCuYnSfClnq/h6oSlMf6wzK8QpbuLS43LN0/hUi2ojPoLO1bZMcJl7nC6d
FgNqRqFCuNMjRQla5yWEUzhKAK7I9jcBzQ0oZlwDD4EO9cE9HjnDsZoUK24GoZ6sko/XULPPvdRN
6PbDmYtWclI8o1hCnJK8+rmpxjZ2njF6kBRjtOjRzgOYBOwN8JCY+Y9MMQWB1YNGwLoyGCYATxoY
jU1PsbbYht/k6oNMNshNF3Ion56dxytRQsf0zEGwMsth/e1KbaZ3WvewYK1hIateUg2SzNu42X+z
5b6NNr2HQuCRYbASfDC3ZmbiyIwZAYuUYAPU6/Jpf6IMjuOxotqAdryQlyAZI2s9+x0s83C87Wzg
vzojHTjUClx5jdt29cGmvZFbUsEjPNhLXwByg8saaRQSPTRPAbht65/XAfpVd4x3IZZaWnO+7xuT
AGiDrNlSwWxfJnnnaojvO+crC5wnj1jwWvHnoczkw0y1fJclsO5vzwUSvpa1QFMBWj5OH5YMKQVp
3IlfYy97Qd0JfwK0cpFH6Oisq8Hji6KNOguYlEy3EKBAlwZvLhdIGKlUQ5VdAQYEJjLWg6tbAOjh
EoLcD9rSBAkn20RYQsUNFidHwiO56dPYZgw0DFrFGK0HCKwAj+Ilg84LHuhckQ4ypRmAtjVnKoi/
inZ4ahVJOzI7r/Kkzg5u+hz0Ta9aACIjIJQvu7FjM3Wm1OnphYIqYq4/cxTNAIGFq/T4t3PhzC9B
zQnYc9WZD4+sFjGqyrsuvuCAjSeYwV1w5cp31WcxC5iJKtyziK8Uf9GcKRZ4z/VgqRgD/ycAZzom
01nUv3WlSgP9bwxeAfnsgYPDhxQ+UtXDWbP92pTq8MTzv9Lw9rL6+8B57YSVThqNT097ttt/qYvV
w+eu/u2fiTf4xVHnqk90JKuULQoubwvAPXNKxNoZf+HPdfyoYQEkFTBeDHOTHB9isfpmTstM96PD
wh3eYaqp3995G8rBNcqTMQ2aYK6zXlLTi5efNS/Z2hNnuFRU8DlL4FqHP3dg4vPT/vtZqKfZbt8S
m1SgZIiubu6xzmRrcf0ZaqXqp1GZjIACgcsROJ+qsxl3M21WAXbDXHWnm0fEKgGJ/f9guYoqZHyp
H8Bi+woQRLOb64gwwU4bGAj/UfFZ9x3hZ+IJFX4NSCuTuEj2KzV1Rtqut6UluC4waavMrvzniqvK
TtCxx7DrMvVwNf3MLz1+O6NxD3rkbWHUPVTvUW+0Grk3zNNFr9FyeSxqI8QACT9DW9Gvf9do2JpN
ac51b4pkv7NvbW4f88Ho0YfcV34W+X1mfKuHVUfeQ5vI6iQodvmmO8FAf8Ie2pWxCU0dw79JAKzl
oyoOIWF13XA5OJC7CLOA/JpvJf/PizWoiFt8RD9hYd32yo6IYzC/vy0rI7cCDmRYqcz/jo0HtHiU
3FYsZA5ln2OW6qflJNfay4hEglyko9yzxhkeFSTJ6iuiU4jhNVx5C9Xjm25hVBYhKn2lqc5RRGwk
/mhrcofg6yMukgkhDBQJ3P0Y7a9M238ezrtcsOZwgQHXjJIp7XnMz1kEBsiefnpyCzpe2K59IuqR
2fJPdnjIzHYZPXUD54Bwphzb96i1ZWodvXcH3q000XFm4QJhKQcs76wkbv0NzJSsxXt1xmiMHKNz
peXBga3bFWkSo9kWxUF9Zn4W123LQKByX8uPWtsHVHQUMPDwDYSh5QDdDWBCwuJt4LE/YKzdSG+X
vVZsabpYQw2PRutMzDmW66H7Wt+DzcNq9MECEr9FajPP9gAewZc9fEA9qAlrAimIm2mAPhG9rqHR
q3rXhyylJtNr+77C3wTUNK6RLrDxOPmoMcF0fbSgEIE0zHY3C4ySrE03s5Xil85medc/UfHzZLrs
3p1mTUTUSsc95g6hkLTFZDCvHzkwwROPwvVtLZmMPxAlVUBTX2ivzoLROreuborJ8yLdAig30CNw
ju7NuOvHUq/81ul1NDa0a7ieAXWdHcDTSauFNT0fMSTaZusyeP3QB/IB/wtPD056FukPkAQaJIs/
u03BHnZ/F4AWBDUlvAaVukFgWz8PQgOxGMO4qcuBrjh/wAtXOMSu4U45VI5cdEGWCvBjQcvA7qw3
QPNyw97ESr5nfeA3fU9uqkvhao8JupdGPWKws/0qKmeLMTUfy/FmqlpftzPOWACbb6u3CVYMUN2n
kx9rZwwppDCGXmHEhwVENT+qhOLdMKHcBvwmc6gD0rAAv5KckicBhatXU7s2WU12qWNGse2W4D00
khDEWVasXsvvPR4cQ3QQEeQHPdjx2hy98YkQ5ox49oYgyy4seuwUwX/tajteS0vsO+7JHCkB0CW3
zCp4OyI/OcB+vCSkt+ZsrYCFWbX8A2bKGg61g4wP4SpdQUfT8aIAEvryH3AwLVafAdwGcK5Lfx5Q
68jIg6rR/rS3kbfG1DamM9CgeJMQAMVnbLfXI/mvj8ih3px405l2XVXWi0JTdTlc1EpSvSF0EH83
sCrmwVuFYTMtEvAJFGaIgcGTZaGf7hv3E/0+cgurUjjkhHm/uNB/6O3YGAU9b3YLn3YK5GKsT8a6
h9rTjjvrQrHW5lbP4Qkb32CZYI1yBfISZrzCy5+TB228x4UejyZODUi2GeYPWuHvY+Nj33xaiEBq
a7sAeDPXu93N3X1UMLEcSuF9RXCZy5sWWw9VAoeygecnKgLtucGi9/7weebfU+a6IGWMcZRLRmWB
zmMJ1EC0O2Mf7kWMzXyvjrqdAlTYbE6N21xAQhPLwqse3k7vC7jgj+2y66ve7pP9/DgFd5AZc33f
8yGwqR9s+b1U6vuWkyM1OY0JTkCw22SssCZDxMVIeY/ylsP6meiDX87QC+tF2yO0k41VDy1QxK7m
+mM3xOlJyypBCal1uBAuYOqEQwKzDzBkPrqi62/wBku0vHu+sgi9D1RQdA4QXVARbe2juT4Ifjmu
XzO2OfcTGLFx42VvbpwIZBK76V/miUigweu+/CF7zsKQBqsobk2uE+BuqpZv4kgMO/G30F9fq+v0
JSYhewIu3q6SxwflhVTIwcHdIoYtwUtBAcQDVZX3ruSBRWqaxUs7yjsaT0iYAhm/zQ1i+unmtahd
ExpmHj4HYb4p9cIF0IbVw16mYlrlwcwGjeTjRbdFPcAawWfVh/RgNrUJFJqJmdrs0yucMHsAJexx
2sn7xq2p/NRW0jALHYgDdRBIHsEGZ3Gt+rikMxvpBm6Ztq7/NJ7uQH/7t3AS4K90eTC0JXHczB3J
FiJdxmRV2jRpzsVlAArfeS/rDVpCsQd2KAa9fuXMDuq5mblDdofKuqW0RZpx7AyTlhMB6QrMcWkp
XtJNfqCPFXufaEyH0K12YPA/UeWDBckQbfgXXUjRgHuC6GUqpDOsE49yvOA0+NKM1OBNLt47/AZI
Ue6kVfi2iv3zEUDXFJqKOtwWS/aY83THFjxnNd1eyfZkEQlYzuHXAPiNgztIIJcjh+GAg85Rs/z+
sXBc2qHalHgH8pZouSjWyn7qgaRy5+4XvFypA4YDwx5x16fnoYn2pp4HryWHLczOpy7AxkuM2SYu
cdpEOVbWwmtvtRvkA3MaM+poNzNboMXYBP1VP88V0Lu7XvilKU66155sAy41KPqpDSa2p7d4Ulws
9Fxcd1E9hmQjz/TnYnzeDQXgHG9ljUU6s6s1NwXxQCNd3Ub2jMQExHAb1EG2HvkZ9Re5p36FPsq5
IosYigbNcX6Z3PWHgcXOaBefYwCSd4OWDxK/oP3Qaf97Gb2OAC1HAfD0GRSJX3mPeeZf7XQsRlDO
m5kQJb7Z35k2gE7Yrd97/vxYxuZo/9nODkDAm5DwJjPY+oGHodjVPrZFNTQiBDY/yK8j+mF2ALqF
porZH7o9mifZIMiAyz3taqpOrCckgZ+KKQI6pE9wqSrcdnD8FabEHq6AwwOh3izQhscJSX8bLdi8
H3n/BA9vQYQzX9AF4NoAXDxgfCjQ5rUG1vztguWkzH4I/pyJB+7rTaXLpa/uhw+d7ZIyAM8M/xOU
znCDUQ0EmqZRq5IRMQIEUwLsgYmy1v3JhU76WqpnJM5YbZ36du8gLQ1pCy0FsPx3Camp4iBw6Zfr
WaG2x+cCuRJzvhtBVtgLCs9jyQ3A4HEKuQzg+t3Am9Ee6wj6xs5TB5uPWxjrxmV04pPUITz+PNLf
QMjkMKO1x7GDtM4ZxD5UKTBRKFtIU7vVOUErfDOMYv/A8dotz18UTYGEvKjwhufBnfYKS2q0Rj9y
O3U6dgAz8wXwNa2yb/o37FsNriP8Q6TNqJJxr4nd99u4Lx575QT57sj7DTcj1J4FJwDBHF0kAbiB
OI+IxwEQ8Yve+tisr2dURco3C2P6PE5gATUaZS6WPkD05rvxUbrqRSRts+UVQN0OilPWBhUuMVQU
9ssFdekzW1vfNvPo7d3flry+ZRpa4maNT6xx19CAVMerOcY71pzCn441PRQa4R3UJfaLj8MBxVHV
ogkp/GegpN0Qx8DBk3TmHwL7mnmAGCVqEO885fCGNA3rPED5g+Ih7gzcUAfrIkFfu6U/w2BmffWv
GLIrRts5QIDjLcsDMCTFNg2U4RgBLWsGG3G0ZldH+Qg1R2GCNkM/y0iZYTB3OaaXbmTwNtPgBml4
vkRC2UgvfOGt4GazA1R8lhxuhaLNIPd6OCbxOt+1tJnCDP/LS7U/KPQiPr/jlbRpBUJapQ5/QZiF
Us9eMEmNcoQIhZT9DCZkYzwPj/01mF9X08XEGuznijb85eZxEiV8rBFjo88vFwqzc/x7X/Bj+QIh
GQYLZh80Q6saH7IxLIglgPZs4s1fJrzNa2PjH659l/VcxRuW/jJHFiJD8So2bxDAAd7Gp7zVWKso
bfxIx6d53b5DKKNUt/Ml3vHb4xdRR/WdjB3QWL9xQJ/hGs4I9wA2ya0BTh65FiV8mi8P/b9FbDLC
C2bBc8qAFErJHol+mjP+kA3Q4AUslno70oUj6ldrnc/ot6LfF7OMqz3lA6Ra+loAabMPJiuKQlNE
tp7m9G19IZNjeWrhJ4iVANI9V6H3fKNAjBqDDksT3S8SPYoRfhEGbUNg5OeYndxpdydeDDHJ2AFN
TfFC+O0tGmIsU/MMyHS0ZKvTZWBQiRtQqRZ/73DMvbJni9iGelTtkRrhrndjk5BxW5d6syPGQW55
+Xz8Iz/b3B0I0kBQIcbTO5EcmqVHFvcCb4LyStNoixYcukQ0gDLKXeZtlcGa+BzBqvPjaEVj+Qqn
9qbTLxvB1V1i6DoNwMlPW4fxKXIqPS7fsNpiL+aeIdETzdfglifrXF6+Rj9NJWC+E1pFsmD0naer
x88XrmkJ3pI+21jvF98eg5CUOgYyrA8DA9rrhmMPIhgBy+MlCbd0W3OL6fIOr5kMUM7E/2AQY9w2
dKzibXykw1rBPewZiUFRZhfXFqgxulXORKidfFkB4Go5oJzpcbzlimSfFwa7xqdfNMbEH2/x3aHb
nPrz5dsZrabMABa98XIK/X5RtIHY/CM76am6meeizKjeRftZNvfdUbIewS2gvbsfGuDJ+DQ9YUWZ
CAL94Y78ktqC30wV5u/c8Q1U2hE6sXSRmaRKR7jDLNPncbDLYKWDSh9PGa2TXDOcNWf6NYxtwiXn
2lW/0ZNUNLkhP1Nh41e5k3YWywlVx+FYG4+15mcGBIk5eE04YLXpDB/oaWL2QQ/97TGZpoPXIMez
o//2FCioBybKEwOtYOFKUlovxhHozmOZxLB+WZ8b+s1HlsD8ZxDSkXdTeOmvjw755QMuQ4g/Kafu
g1QCx5Q0R22Imgq2cGy+OK4Re6WNvS5+mA1LAQZKPgzXVIUsh7/0GXLqXIUzcoYMjOnpYgjHQqjV
G8gzjrfy6Wu9YOQRHRbxCgFqtDs5TNSPyTkMqIATCPPaZ7bIt2iMY5IB1XS4mTLEroNmHxC3Q85X
VA7yrUKifUh3jLox7dQKnM3UBm8BnPgskX1MRQ9aYazMLbXgwJEpdE9KxZvxprvcNYs8tq9ZIslG
uiAa5f+ogJ1Fh4T8pvHRPihNGsag/JslYBA0ewiFJpwv9/oyIOdxck9jNyO3BApvvvgTRBh/jNJE
K1SuMFvDgA1K4g/2g+NFA1i91dqPqVj1dkw2MdvgGeBMzwOLFPK6lZd0mhCMT30mEQCXc0bDPl47
O560FHC8EZ3ILKQzGUuTi6cwPnzvxgx1/XhgTtCclNeQmuuBA6P92uh9AYseIJDxBa8vGzHpMuQ8
lFe511xYl9nvYTil+YkUBJB5yIiwdlGqUOy6PFKGdj9oj8G5nu+mv/CVniJLviKFfwF8RmBMLxDg
tyL9ePkgCj4mRK/l6PIKmYxq19MIXDUWGjrwJFMu5mKVL3gLEta3XTOm24BJXaI436zdbkxOUAPX
Ec59TKabfyuVcmOGiCXBDc+UwRoJp0dEx7PiDrCQ5BU8t125GPB4cftl0NNx+hvzr/nadqTsaEhR
n8OPBclwP6StzigQKQAm2xgWTiL2NwpXQD6qqd9eAO4wn2f0xVZCjKQ3pozkc6QrNC6lBrQDLR3V
th124gxdaQ9Onh4CPNW/gaMs1GDQKecISGZHmvit/fmdM8tF5BBGDg57oMfpUmTr2SCcVSq0hxFH
SGvySUgbMdXt37ysJm2gSfDNFYaY4syVglcir+XMj8nJBHkaOgasI5K5nmR0zGHPXp3kLgCOMz8z
2KGTeVud79YNcXgEpArGMuLvhqRcfFPJ0jK+f0pINgefnzyaqxe531k6yyHxKZeEsONoCfWA5wz5
9Od5wBx+bg1bi6XNF8cHaZU7MFy03qYP09rNhSt+GQNr94Z3WilCdqLVB357jLcXzu4wiggT5ciM
wbTH+1rrZfNzYV7ORLAonbTHx1tnCoLs6y1zPub8xFLt7s78hEQD/DBU2z4B7gCnyRoVzVB2z7nD
KYmeD1iTDeibB2GdIHszZWKW9URGjZasUW2YX03W8OYQd+oFQyveklXChHtxifiLe/Mf4HPAszlw
728fgPXdYELInEgkRg5zFv0LJQtPNR7iN5oy/GOkPUpeHmMKlP3cudYeoF24BJ4b+AkDM8BYKJIQ
WlmnvPt1TNzhqAd3ABxpAL3TRAkVAlqDfFl+EaIcJvr1SPKNnTcAeLbXiiS4ij1O4tsDCyH6I76M
8TFpMdYsElzSK+eP0wkZPf/21a9yxEF/SyYfe0xtS66DADpyyrhN2jN83u4/QhsShensb3SHj4h1
ijpBK6sFG8AEyhtkvjQEwSROf+SuK4zMLAoB6KDWAKuJCZYbH3X+NCeuDI9EnU/V4WRBz7O4ppBQ
hcaSaJujm/cNgRJNEELpGbF/gZggx2ZgwLgvEUuEdv4V4Jn6gsfysdlzQE432bJ8OoyeSpppOJbv
R+Yr5v5iz6M36DBRsb2XaPTxVBhaMGYjtHEEjN/LIvqPqLNablzrtvATqUoMt7EtyQyJHbhRBTpi
Zj39+Vb3v+tUV1MMMkhrzTnmAOdkbGpM75qNjv0B9QlgykpmVLELVoStA/8iPXY+c+pAOkkEtMYq
REEj9CaoYLFT3Ajy3KZLfxH9WfcCcPDOsKt+Y5mmSwlMv3nMmAIzcr5aRFKRuYSOUfrgeuic03JC
4Uf51bxSuI3glT8MYpzaRbm5zGsqbPatBQdF5bCwc4ZHLnWZEAGx+rJPMj3FwwUDE3RLRHbgPsX2
jqE33wLCRz5JPpsnmpepd5n9ivMA1J1zRAwzike+hWk14GcAPDJNsIS2oGAAJ6l5JmvJlapDg85O
XRk1Upydtgq+uFdpUAE+Dy34nNKc2kt18zF3fn7XKKAe5Yu5uAi0yF3NV9KutH1pN6trOmp6e6Ti
g+LVwdkwWKieCrZNoGwSRmyCH0ipwDqikA5PlPE3tJJ83bgiJ37xqwGd6cXwUQvZAkZ/qItg+yNg
lGzkVgFBppvM9GAmF4CIzBgwxENbR2tGexJu6aYW0nDADCmgLIwvwegD1l8oBrXb/UC/kA89AVI4
pZCMy8BGpy81tgvNwoyXD2NTWhPmd5LP+B8aCDS8Xgxdreh9eGV2oyb7mhGxvq2KN15JV/mQYybs
80xPHX2kXkzIggcc3Djfq4/5hOGYMCuU7nZIbSWiyGJs1lyYwzamXwAVPuNd0vHW8Tvx4t6jQmZC
miyONBjTgLHA24/Jyfh0lCeNYvduUet+g3Gdor3uit31xbyVjatizp5BHZKFtTpb0TX8lHxC/ZQZ
8opwuGOOTwSjUFlVu7By4XY06VlhG4WrYQkN9s6CjqctN+IB0PlydjbCR8S+grYQRsRGeNaoa7GP
HPSzPHnmsO3ZeyraB6vdywlQiH5SkrOmYGdQEmm7hv5kcXbV3MSsG0fhiMPI+slR79L46BeGSM4L
mQpY8gwG/m7UVq7hwDtO6QowXYUAgGswuMGMgx4OIdScPh73U+xitGhjSmfttjlnT9vD9fWJjsYY
KlLnrZx/leO7Hv7ChBtTEi7qO1u0wf4IZcIGVsSiPsJCKfIF6RQ6GEQvvmCW3LT6DAac+C74hBbw
M9gojBOnEnYrB/MsoLDofQQWCVcqDQCzweocMehoPWqFVt/BSsM1EcKaHm4RnQXpA16Tarz2Gevd
eKwpqILoT0TaYg/3KE7YqOBMQ4BLEIl/DTgAFEtz7qASx86hN08hmJSWj3gd6Lu8ZUDOxgfDxggx
G/+BJmeRNmwNJ1ieDsR89DHqRnHcnorEcQlVTzGmtJiReHAw+MIMLGAd7IJEpxnjCAQTEMsBwYCc
TWY6yQufKkSc0YKXDo0wmK9Rs8v6jR0dl95DJrl0uwFOdot9HiYnXt4eSzzfVGTjW5UDIn68JMNT
026XfheDu5MdEq/V7MSVoZS+TaoCIw6IDDAyj628CnYm+qbTAqF8OCBdNmvEna5m3sJ9YOKTJ+Lk
yOtJmOg8aYUMqHeUQzccvhWceaqnpT1KrHx3An4MaUVGOPTZYFu+EVgj1JMDXKIJSpcISbdn7Nie
4LGb+NOh2sUg5gXN8YLJ2WWwffUhd+5EnhtObijMuUIO6JPKR2T5bXvo6E7mTW+4pLPMu5aGDRs6
BgTXhMjPfb/PgGomEdQcXXvD01CIchmzW6Ep5JN9ZRaVHKPZMy6G9PSrvVsvmCJ4MnaNwTFK1nK+
LRJmd9ZZcvHS5z4Q75noql8qFN0PsGhlC3/OYADzpF+Jn8PKntJiWlsHfO5RtyPF2Cp41GyZt/Lc
1rYCFTlpwVZhXUc+z2d4hvCAeR3iXaTH2VOyBdWjAIIjGbw70xOauisSLB/Dq3b1TbU6MbRL98gG
bDhe0daMd2O8g+K2eAU8eM5Bpj95RTh2tSVshXX2gwAVcqCpnm/qo82xXNgtxqb/TZwnGf71E0hC
sInY9XybsdwGD/TwNL2RGN4cOF3v0zMkOuSKCBmgAUMRpBemk0ZN2wrmMtFb2HfRhPgw5mjwhfnx
0do4t29HmKRSMoHpUZXLm+hSXCB1VJfgyuLkxaf2A6pM9wU07NMAARQI8IPdnGWfc4f5xZvgNp8U
rI/dmGJih3wFmK/fzNfkBZVXunbzO/ZRX9BttJP8hr8vKUcjeb/YMAzM2AAoyluc/EDlZ0dItX0D
NoqHJK56fDAuDBnY3MhcD+M99pNtc1gOhVuom3KnfjZbZM3qDvRtP+EdheBpC0nSLG8J1FiW424r
Mthhl1knEgl/IHxTjPS4JAKa1LB5XqQPOWY0GZ7zF92XfW2HnW7oUbfbB7T9+Ob1yHQ1n85Dit+T
5adCIwlJs56vmLPm2d5AJAKB87lmc4YEjsE6Dlt3i1Qfou6ewkf5KbxJ1XpVPupfO1+PWB8Oa9y8
y+GjwRCqE4xTl0ReB2fYp/YIedwqUZQL8iRCdgM4kjEMpcbr8NweY5zbPtQ/+mfzMg1P2cvQrLUz
TJpn29Pc8Nag9H4bzhkw+ApAn6KYFsP0li9rD282caPVuMETi2LdEtqqjAXlB73wH1gTMDPsC7Eh
yyunp6zuz8PBwhl9Xb1DB30t3udYUG2H5+KS74Yv7O1MEUwe34ix4NMkMfZBnLvwffwgfUNzU8YB
Kwg4LnLbJ2uv+JSkbvdNTjPue8ZrcFBeG3TmGJehIdlGpgfdVkWdFG/61m0uNbwOBUO/7gCLrrkU
2y/O0Jx6WkgvdGxreWHEi88exbjxtSTn0N600lPkUokqAgMOks03VyIOw2iyk7XNlf664JlqZG/V
fmCnFRCmWRwSc+eM3/Xgx4NPijUOErKyT2cvjAS/0YBx8py8JYSs0acyn0AqS8LVvroQIQtOylzx
C7QS4SaWZvYze/Y7/ihIB4d9ylU5XfMV/SzhpAfIS3vNi6/STbmp3/Z78Tp8QeL9p5bBtdT54iqE
2tb1dNBgRmrhArW6u/4NKwzRkGDBHaxZkgXD9YMS49vYU+3swEiFkDRas1Bd4FT4ju1SAcwgaR2E
+9VwVpv7xJD8KT1Ne06Dl/lIrgvNGTLuAWQSwiYX65e8s3elJ09PMLoPX8Iy0nE7lxTfPa+ezYCd
wI58KA3rZk1JuEDR6VhASanfLHTIyzZ5RjZ7jp6NJxpcqJ9+1Hhfb/aNASbYq4APaGgBJ3QxMrEB
y7YCwIqECwF0fWwfoTnihA1AsHxBaC/WfIu+jtsbZ6s4bdbyBxtPdWHJWb6g+W/odWz8U2PuSFlK
mH37AZ3ZpQJC/IFg46FvqUa/h/3tGxeTLdDmBfS9Ac1+wvzeN04Rg0+y39174THE3wMGgsaOvEBj
pzDT0HZkKPjMOv30he3+FRchc/M7sR01XgrV81W6EJ0ym7vCSxirOH7+TsMy/H5bHuYwKk7ka/2v
/VDMIBASyiZmPmu46prqMYdpvKZtR4n+wajXgefSvyr0rCf9ZLwnVY7MadP7FHaU5ehpVjkBkYmn
wCRL1hoBVNKLRNEN2kbOLMfTnnyyawqM+u4Nko7n+bW4ZtcB/02YBvJ6ZILMmWM/5eeldqmYFp2p
bZN+D+MLI2KXUOC/XsGc5kxs2e7wHOluyrRuB8+SNh1WVQvmoVvaH4vvbi/hmns2vOhmea2DbSaT
XdWXtmHqyn4cvENTCZiW7kYcsf8Q6ang+YuE8kuvvSx9sDubt3HPdJhS0XZtGn04UF+hjOM/ST+r
wNoVV+Nu6NeFDbFklvNUYoFD+xIfEXXg+xW6pI06SQMm7uc/fbvWO1AD3wietZpEp8/us4cxSn0S
HQMGGePanp419QUDeXlBjuOcWpBze7uoL2n5XqR+80sl140ktUS3BItD7fHdMT/IGGfiBcOc77ul
NYPgi68O5N4tdosYETBxeyetEzyItdbDqPsGaKy7DBlxZdBW8Y/sZjz3I+B6wOj4XeIjeGkxSLn1
BaZoDzh/INGEC6Q7WsjuFm+LB3N3eRP/gOFEnxNmwA9dW2XWGmC2fKnuM+EVzH5XKfGrEDO/4TJN
JxXq/N7Y6fjI1mg/72CmlAjJR6W6uQvbRDJWyzOx0RbTlfYDRgnxtJXL6cAJhO35nxrXpavtBufk
FysyPsAI/mqx4R1I9SMrNniHqd8EPtUH4TVzdTDUZJIOQis60Yj4o3X81kx+tCfdisjm5mZxfUGf
/kjfHXu1qts1TIgKdg3KGPhJw6NdG82THRBM5TEAW0605rzdN/k9CDe1fNFyahwH5Ux9chpQreze
LOemO9AdY0w6YUrA7GSSzwG+rjLgZfNjsM9l2baqTkUpcnk5fRGuRd6MhlGmPAuENcvngg1ahhXg
fND+ckfw4y3oiCi1gxOubuabtiBMI+/6NsuXmKuUoLtHV7Lg4HNKQZXT3+EHT9DtevqbDDw/B/sU
9grnP15h5U/8htmRzhgFzdWJYDyOpt2X4VDoKFlqYGFPKi+T4nEJld/5G7xaAkYaaaPH2P97kXqd
UWRkz+Sagh0x+Ittcn8/zPAW2vdo+MwpEaoX294GBs3lpTRvbfYBIhjyX9D6aZ+g5Df3RHz0zkes
PPcm6pj+a5xfR/2hTJ+yBXcvu2fhWRpu0XgIA9wD8ETLbs1yHaJtvxzgnpT81Bkfy3AppYelollB
IJMtj8b8DPpvNYLlgXJ2/lna6ekW8b7rAvx++Zrzm648qyMCLxcHrjzH/Cbwx/iik7xEqo21YTzN
7g0fm7OsDTcdFFtCPAAYiGGdaLe8akH24C4xGbvEUm219iDXW5D2xNxbC2rSVQs2pXqhvTUhfCRH
C17aSgMVs1gc1iSySOBDEnlIELuED5YljK2Yn+CGBbmAJ4UBgNMOM1Kt3ESAlO8jsfJEZ8zrqBbf
Cs6YDJfnb4a1ITGIcCKg5xJQT7oXogC8mJn2Z2zEwl8Ls55sXEtEjDkbGaBT2VkzdJ8HNsUUXTAo
ALWIqNxw5BD2CTJARhXagS/dBvzM14xdknmz8ELYdawVWnbQYZ4C+NeaBQwEyAPoxhBNAIftL6lK
pHwwvlEnV4CHzKnG9WKuNZyRlHWViyFCGx9AqTSdSLxVsFC7PTXUQzGzYZdMC4vxA9DYvG6GxwKn
el7zrojh4BNiGgN+K63QMSwqOtsNAylKCNk1zQNBcw0wbbnrejeA9qrsaYL5DObEYw5LlWUExEO4
ieHB6JUHVAwu1X0i7edwV0c+PjoYVFP4z9IfTb0H2uuEN0T0njnvwBb2+NKrsHIvS3atpodsH2br
UmDGAhUg2Tu3yXZ1jKQp5vVPwIcIjBGt2ZNRrhnmk81BxkhJlmYveCgLKCeqnjO9Ak1rCufRK4nR
UDfTK8KkCG0vGnhqalEfAHqjy4vYjr2KrfFZ/sMUkAqGO9JE1aIGz55xtMC/6uMIaUYEose+ELgu
DIbuxELdwyNBPCYDbDeQtgCXxR6oMJxfjJzoAcMvPxK0gSkH4nR4q84AF+mE3ORWHrFs2IN1wuHs
CW/ZYNATA4tCUxu3UblF7Vp7pf70J2CKyhwi90JuvVvJ6gKgTfPFzJqAaCANyD28gK4hQ56m9fSH
lQEzShzn6BikJ+BtvwUF54MCjS++eoKZ4UC8wwmAiRAw094C7Q27GF20hw06MCfgC1vcldJYyBgQ
H2g3IXJtABXWuMMuFJQWklww163i6efit2BWTvZjsVuEZ7WKk5l5dtjz04JFgJ46MpMPvRBDdRYC
skscSM2MB4+tBotWZ/hd7AF3SZwHbayhLNqozoUqqP8DA2TcalhdMZaB8IqyBzL9BhKp3+FCOGOh
Hlgfo3xT/w1p32OATxpEwNSV1R9AnwElrPLps1O2NgFMKg0ezEL/wn0e5I4W86Y66TjQvtgw5g57
qXx66rbn7W1mJGL/xMJdI7wzx+yY2yj6OywCRutN4gAtQG5DgmnJOM0RkDIew+DXsNoNlgnMKCVp
15Lt236P6TY/laeanYIEqepk/lbdZg7fNEhVY7FJoc2FlFRbSqynBHYMPvHwEKEZh29kXkUaSn98
AlcLOyADJgsvXgzVzqF+mJFlKIR+hFazo0hRwjdTonogUgWfJoTDNzNFRAsQL9hb3eDlcEQsdtbx
AdiG2otKm0WO4RPFDPYQmEEtyGWoznHxBRMHWvxOOKWM8gkM9N8Pwc6a395gekW70zC7wpSs2so7
63nO1+Qm0e6DU6qXmtE/iya5E68Oa/NfSgboUfdKY8bqQZ/EkTHcYhq6ZWkms7pRvGkHPQvncFzr
d+03bTe7Qgra81pCiKEOmkg1RYEk6hHwv/d4eWWzTi/1C7+7TSEmo8mtQEcIIQ519BXna697MOwy
n0PJBd7Xf+gy1vrWPphbfJq3mGztE+Y1a/B//P/4B6Ib7BgH39xCT5gPf4Q81tOH9z/BZSG4+K85
yz30UA6hQdvYR6YRp94faS7hSaxkTk+w01jd04pxqa4QI0Tr73LFBXT5G3vD3JJ5JRd2/kGuLRQA
TmkWA8hAnPYrbDjIPiH2Reh6wVpLkNRyS+gO90IJiRCVXi6rNygs0fxjEfWEXi0lsoLeFKUaOarI
lquz0O6lO4VGm9/il//vf5pfowja18d0h/aRh4k//9303901ARS0nkZiwN9HiUf+79G0wjzn/x7C
z/7dovniKOlOQ8fMmIl7MFzlfwjI//dYzdd8BKbiAcXfP8XT//+/WVh7j4OKn4EwcS/N/+u50nvi
mcUr+e+hYKa7gTmllyMqFH8qJBUx0rYuMa6xavadIJXlR+IAvUfmwd/f4k+dxArxd8UvtKev2lrc
j1e2FveV73htERHIL/Ggf3ftPRknr95DDe5VbuaC54kb//85/7tzuhNH5D38PS4ZBBzt35E0WuLK
HS7DpXLzjfX3eBW3ip/nm/Em/tY3+QasmxdDxIe2Fi/Nhr/y99ngK7ByM8bagV7oG3G7vgF1+d/b
6D2S5D1tLe4s3oh4Mvnee0S18X/NF08t7iNe9r8/xX2H53/313zGq9yn5TbxoVTcSzy3uFU8Ttzv
3xsQj+pv4jnE8cXb4+45D/p38P/uKJ7w74vkUyVf+y4ePN6Gs3h68cB/71z89N8Ti7fy75MRvIB7
HbIj/PtEOPhFHIZPOOGj0NaMGvnwxY2SwF3E85OU9/cI4k2KG1QKmL//iHlPUJ94OAYgF8tVN8uL
eMjfF8y7GG85D9FRvnI3jOMIivj7iP9e5L83If4UTxtz3AYq2d+nJOGXH4un/HeI2Bf/ml74Zjmg
OJi4lcgCvm/xwYp3qnAKcXb/d7GI0038+vv8GB9w2sc7tveXalNtkN/xe7mhaAKBi72Q36bY1317
a28RceIahowesWt0HgCu8qP42bBnUP0z7G1CzkzkgMmrvmYF68bHlF1bnPxiF48UFp4ChI/ANsRS
mOxbbpOjtl/PE/kYGQ8JvfmieJS9XvWrzRTeW2gSoLGFC1eNqq4i6I2tnMs0+kklINpHNj5mpC/h
vYeTw0ra+UgTffGnua2+Qg/BvocgEe/7//8FdReH05gQFvHmYs/aiF+4rXIo8b+MW//d9u8nzLw8
nOaBr5ibO+1FRmK1fMJtpaitMT5WqVzO0DYMygZuTtqTbP+W0aXKtyz5bb1uYNUiIQFcll94x/KZ
Eh4OgnMnSC5/k6Obbm0hCNnudGpfasi0K4Y5CdRrSL7PzIu1HR1i4Y+MtaCi0fLUT+wMqLQXZ63Y
ryhEYZSaB3JYFhiKOchWfi1P+bH9xp7W1jZ0HzXcE7ysEYY/N0e/uMKqfwnO+nc4CGqZYN4SUP4B
ttDUlPdP40t9liT0KDTGK/OLLhKhTM+sklxGG0yawl9RGOjj3bGKWS0Y12Etyou21pBK0TZ1D8l4
gtocZO8Dye3s9zTTBexFKsaSYDZ6cuwJQEIi8slJhvcatlwMV2g3fqeP7pGwjcE+Swi3F86aE2cL
1qTYiVyDv70vQDBzDw0rlgDnYswyVnPnpRCU8MSuLoN8hBqOFEer+YA8p1uP7ZpuPcIl3lpZMIOU
HXUBY2GGVxj/QBvUYKX9MTgjC6KhNpQQmI32QFfUGrRpVwy202+6LUAFKxeIT2fxxjc1kH2n2257
QL+8SneAnltI9ISAxF7zpdx6gKIvkzyR4Ac/nn1/Yx6R+xFphODSMHR6xFfqIX3jo0WfBrucIb6Y
M5Ntu8LVAocKVHU2/KH8DkGQfIr+UN1kxhmwUC/zs/3Wbp3ddK+OwStPIWrI+j4itgig8MNM32ET
d4QWt80Pzn3GnpUqJMasbHaZTvojzF6sY4DZwSXhYBLIvaWTIvIxONRHzCl8fadfw9uXfTFfSBsx
vIqJqeqKJycHzXU29XH+oVFt3zHoHuGWf4yX8Krcxjc4ggWzbhAYccpov9RIgAIzlXBkqcL1tUzk
X3yRo+60pG+hdegQQpDeQg9V0VL4jYYDLKY8RBiLLIyd+sLfsB4wUx2T00hKKfRj6htODRkAslzD
iAKkgJPDaHA44nwqJyjWN0I8zbT3NmJMho/vUR5h8UDWZB6mICAh3gIaBQA69MS6q/GbWtGtEH+D
Y8o7AH/4J/0DUoz5Np1LKOhnrJbQI2FMBjhY3uLj9NXguuScpFv6B8yexu4Zi2YB/JvvkEapfWmG
GtqH0uXRNBvYaglXOXNL38SD0W4pK54fwrrIGBu+mFfzbXAA5kdf4Pk5NTE41dq5Jc/Uu6JHY8LB
tAErp5HZOC8rPYosGEh7COjhZ1fbFrRjHI/werRfkKP5Wwy1SleusOeGeuOb8t74irAQMdag3VSy
4CYh13JAkiRTRChqWnId6ucYrlF30ZT7v3/MNtEKy9c4+DP0TSAUuEh8UQ5OnDCOu3Oh+DPBqTYA
L7SC27y81cl+MneG5gs2jAWPFRbDVjXCE82ihc4EkS3NOcEvDH4Y9RBtZDPXfo+55v149Al1FSMh
WD0MJDAhx/Uf5TPBn+onDLGIrwCSWOizKJrDNu/Pi77FhxbmWB3/2CQfwHSwh2NAJ8eKCcuBL55v
07xMV3t6G6YD+1n+pmVXJqVUrrooW/n6M4Zv1M0m6NURFYHgEpHujaDBPMzJtzyQ6IVlQnqHEUZ6
tiPzZBdnAM2MX3rgUDX9krRzT+8a/uENkd21lWVXp8EdhAUzI8Zc8gLWzO490T8ASNg5vkGTnPi1
JRX6Sn8UbmXbQ+8BzGqeB2XHbjDidMvI/LDkuHF9cSUop/k8zCsWUqQnpLrkiqv1bqadNWfNeY0a
QYbnWHF9lcIPToxbda81D2NxiK2N/RIq+7E/zpg2QDNn35Nu2i1rnkMMI9Dtk6T9zpmoTx62wmZ1
D/VnFm4z2ePhN9LW6c9JtSZD92mKkg3maQALo33ooRqMEHB8xme8f9wuAvltHLdpxB6Gi9WIvJfr
KGdEVO8q/Y7/iQymhAp5YW5LougzRh4m43j2URTy9kHGYpwOOrvWf/iDQNMQ2AJZvfMykxk8uNAD
iZfuFGeFpRqnAaaybPzJOtdfhWGyvM7NQ6nE21pHbZnX8lono9MEPNEZVqopVPPgnQtjFiy3l946
6MzTLrCV2am4HLFFU/pTlh9JAarDv4SLVPrFByPtdIha4Ip4/aIbWBsOjjRCaQ/+I6Npk4AV18KG
wXriJhrIgNwQ1iIAtU0J2igWA63dkp6WBzdYjZDW2B6HxZecU4mIynnq8r1w/zf283QaQ7iJ47yR
rOoa5qafQOgeNkBY9fJGRGoJxap5Vrpo11emP5BWoeXmxomLrVnlz+hNJP2coBTXuYZkQz7zk2S6
cbAwRGhdsgZr2ccM7pAAlQ4ZRpVdfMD8HEMXKWoZpKRkDuOuPSX1dUySnRGrXv9H0qwbI+ioFxIw
IDttDGH4sLVylXFamOzPEbSLxq5vJj6B2ySGS0JqBhyDGMoZEZHpowNEK7d6YkGaFKE6Nng2YnIz
BKkuOEpWMj2pToBsO+MelZdWcZ1gvyD/q70653NuCLFiTFtWIVOF8DDR7oJ/5QN6dm+afYk6xB5W
SjsexomME9wSZutT7VZB8C1iFPo/Zvzgy5DWOoXB0HhNgcU/A+7ZZqZBRlXRkhlOyMdUo7Jwhm3T
R7TAqj9gJgAfoEv2eXnju2hEgkNQbYs5OBOpbnUPuUJoEO5aYeOojJdefbUCmxxN5Bbt3q57TobA
TwpG/hmDlsxhUDNfoXd1sKtVNjBLHuA0PUcBWAE1lQbFCkVSYzwiAi0gI5XwBOz+ocNIbliHIl6A
uY17IAGDV6Tw+u2mfjagZXUDBEZN/xyRx3S5eQ14q+ZcEziagrhpX83QEAJCI599aogmYoStI4J2
xAjJt4mfY1HvnCLdLQjEk346dQXdv43pRVv/GuFepiSai/aUz+GLIq3nlvyxcoYYokzvUZK8GkPw
MCqZE9Az+2pf6cklM+CWmXXm5zDabLyu2lPXWxdH4p2XwcZo29cQIqU8r7RS9ieiVBnPNNA8lfZl
kahaQprx6rcYUDpHNdMKfBxs1Rsy10gP9TS6SnYI5Pwt1yjgpnbP10S8D5LXsOtZOK2rPmovORg5
KFyO+4Bhs2JFX7KcyPtFK9kB4GJo8m7qrC9bt/cyENw0pvt6EH7s3WNOCdzpekYqwG996dUYFxlK
uk91yFMQimb90qOqp2orDMhvsrV2lHzTjWDYVs/ihNVHIG9708HR0TnLhC84BHKMKrQm8H30IepI
OTA8YshNGkpzkYsrKbY/OMElquTNMcdDrGaST5MEk61OUVzlnZ/kH1kjbec4ZNiJL7nl3BepeNFt
8EFCDJZ13IKRyZDH6DelBxRzWUfCaaJGUeVnTWLCHwbbqkZW8KibzndK9atPyCPq8YWcvbxEF2cA
4mbpOR0hOYwd9RbfelQ6u7TXvFTN1hFo1vwbRs+DtFILydOnlFw/3ESacD0b9lcUrhu4rBjVw+5s
0RpCFnL4wXBuiWQ0+o/SfOnRri7AhpXUbtTwO5siL87mnUkStA1TqO6PWfBsYHJO6Wdmxra2YsDe
4bhkQJjDEF8kwzqkWnlrqtcM+NAO6WNzAs4VmHvWJtEHEiJlFD9hRRoWwoYiJ908S96cWPoZE64z
uztITfqeh9N2LuhhpQy/aQV+cok14NCLs5HlecqAfRwFDyIuowVblg70O203lr7rUvzYCm01UYzY
U0msKuEMlMEdIpcM4mhDHdoyOgytr77HqbKadhQOpApcyvDNsIhLxQgrno6B2f9mDEfk44Qdkzhj
BwbSQb6uRsw1HG0j2bLL9ftMmkzcy75kghJrcAaNxS0M+IL1LmW/K2F8lOEzvpsol6S2PfcT3HMb
Qg9UuBnW71iiQfoEItVM8qYix+911UWrODuUs8ntrBcsypAVw4nhfR1tMqbNBn5Zyq7prgpN3mi4
lhVtO+mYLlfHwk573Msthik4o1vnHPUSkTmgY8qMUFUbN7HMZCwk9NaWHiMLuQqaPEwIcJnIhvg7
BXjmLMqaA1gqdjExZ2H7Ry7UtRTH9JC89afBSL9TWKIJdrCcFkNrPU3M23pKW7PXdmKVm+zkkKWM
QHOT7GoUBsfM+ijk/iGZ8w0ZhVSan5mGjL8JSMlQZU/Pivdwpxsw30vIHcvdQMJGGDm9GAuNVvFp
xPqm6fkCphQO7/CbWv0lhN6ecDlp+CnU/QfuWcAc4i0AJpWsZAWXWDcSbtyhJSxnPpEPOzY+GOoZ
BdT8z3QYPCZRelwdpiFfD7XkTla4KcYfA5VzmgaQgLEEHTsXprNcqYxW4T1isCWqC/2umgZCYwlm
6LUviUGR38yU1nTXyfDup3WZ/olK4ymlvQ6aP4jhouyqBTDUxwgrjBywY/izNNHOjiUvceRTC8yR
QAzR+tCvOXnYDDyH/b3n05eBFkIK1qWa3vQQQSQNrT4fR4Jeq1jbh7qxj1tAPOtbq1VXpnnvGNiW
492E4Jn/aHZ40DpIH6z7cltv7ObuCO9cPcMXw+1TbcN7cFQkw8X8IpZ1s052Ew6zDKV0AiLK6iDB
rez7Ww38XyAEnH5nm4Q8QkuH8pRm5ZfDFRaxKOZmdqmdQzl8JUpEXuRXa2PtBMo9ZB9pE5+Xpoeq
o0A+yML2q1U/2l73Fdn242pv6E2Lu2tKIRtjZVNRmTfX0jJP8NZ0lKEyqMdYnGR4YU9580dRQ83t
FWNv9Qy8ZtLPNJoBaAb5h2y4sd20jPkt11SuI/a6HYQmKfV02bNtJBy1dFkKBhY2EqAdKQAGSeRt
jnak65lv7jSYAmlLO6LtKiLeMKQI1B1n3ogRamxKXojQLDzhazR2B3P+GBq/3CQ1totPvGs3Rx7v
dokbJA8MatnYa4i61DqkJ1YbK4OTSs/tTG5MYHFFV2xn320FTNhYKOZtud7EAOQNSBX1M1eJ1p/z
gLEwF1/MdZEh0M526SzyovCpbR9ydK2IjStlimlGzSakOE51rf9slHJjStqTNvtZVd8LiyFkkpxk
56DBT6pQMHJCMkebNoPxaKXuYRGwFDeXjoFU0We7ZQZxcraB/qIrtW+qx0gmKvKo2NFKp//NGsIo
bfNBtegaobx3tHCfddXGTmf8RN5MxFHtzea9qAzgTAz+YmVrIWZAEJBpGwvArfDi8llNJsLcHjK7
fMIIUOE1WA6pND3f32AcBroLpax8GZ8F2QRKYZBjE0eJd2S+bJKsPJS2wKgEnaBb28vMJ+zQcP46
HVmKoFmNzjalqofEgYt2ZGkO4AsNMRQrq/A0Y9n0XbZvVUh0zDupsSSViChL2ejwwlUBoRGOTpkm
/ht1UKCUi5zor2pJtomB127L+HaKfZtmfigxxVSKXWpk7jgyWUr1o23TKvLBO9pbH2CC6bDQEONi
rAMFQma/nxtcGuD+zLF5trQSa4L+xpw1GzEMy0fP0laz7GwlGpO++3UqpKfw9cMeHwkieXdkD2YY
XZS/zSLRv07rRpsOCd6VdaacB9lCWzdYaOrbEsNL2HGhvRtnXLhG6dnJxvdGwZOMpLRyPg5Mwpa0
VSm/x2PEDg3VPtOZpE8k8ORurUAy6ufHpNSUIw6jzNh2/FCKsPZu2eOLgM6hlvcKvesQ3G39mikD
OhYGVNFOZ/qYzGzBLaW3ddSzHJtV+TGh4Ikw9GDPchhO498sjzLduA2tEz28QTwr2jvCyAOj9aVS
ZrLKgp7VCDGp2lmaxVkv26WnF4hKJhUzpwjRZfspPn95Wa5z96ynNS4hUCDt7jtISV2kouky6ZAZ
sH5G2vQe6SP0eUd+S2fe/HxnpcfYQL9EQt0Jl6IwfxXF3izsEAHyHnmCYZAuI2qM4jvpM7evDgFE
OMvGMNq+mwmU/q6gPp+uYfXpzJbfURZlsg6NtUi1tdOy206dG6nRNlF+bCDAKdqKsyZcWlaFtMTV
dsDBEnhijneJfm8LhsUFjWqsbfuCsAfVwjngY9Jb8o8A/1HdWa+U6ljvEmQ2fRnWtek7T2OIKEEi
WZQP002Kjc2pPSDSo/tYpVDiYv3eF9Ak6vY4M45k7mdNfkJCQyRvwMmxEI43cnMO1J+q+s5mE14M
MAoKoAAvNTA+KckvMeaZI6SQfMZGvDx35aWGjawcFe6aB/elBNMZplWBayzEr7x01gHZ3wxqpRGH
IWfGanhtYnXbRl4defR7cSTvVeagar/p/4+js1puXF2i8BOpSgy3tmRmTHKjchJHzKynn09zc2qf
gYwt6L979YJg2U8EYOpm4K1KImNdBmveNHmA8t7sPIvIPnJxXXBJBhgph1t3WdQwtgdrbuZ/6qDs
SkAOYvhS78s0HYsGkC18Uf1YuIzr3O0Qj54+QyKoyssExYRo/I1Q4Ug4iqHR9FNCM2ACaGFwMlmM
x9CUYQJ6UuVkfwZk5hbNVl8VW70eVkX7EyjZ1vIuaoVCQv4q45IESIQgyVljK5zg40ihm9oqKYPu
fTfw0WlEyD+lAmXxK7mnuPFO5x7DQe5v6Y9Iir950VOHuiBUPIy8PBA/dYYk/B9BvW4xEOMYv7Cl
nkRVtLtiuxUif5sE/4dXmMPYU7m2CV+zg+6UzwPO9qCTnL6VEX7UwCflHeGgO/SnFEl12DhlFq8N
3wJGpJNVl0AEXDAcfhGAqyKrWdqGlN/uOAv9utll7jCvKWaGOs5rE9Tc4HxRX0nm7aTQ2ll+vfA8
fVEX4lJPWnQ6eBF0TK6jyMCvdPJCQy0Zp4+gZAUVPyzTeoZedAwbhIYuHhVeg6WLTnkv4f27iqMB
XaaENIQCWr2xnnU5K5M8sv40JfkrGeNmUrGsqaIZT3IPKzbwXDshaOaOmiUaoOhNNuABYX6ElQKr
oNqS+IWhzqAkxO0lSktku6q0ljL8Z03IgxYQYFo25wDRS85hoWqwAAYAj+xVW+sWEFTvLg2ENC/4
E+LcGYFPhibelkRx9QFBK4j3SZT0aLQXICZhD7fN/2OzaWDESCqEIw6syxW6NS6lytGtIGdK3B7T
re6UqIcEjFYxYY6PWObhO+HqDx9hWtdl66aZENBsW2u4sSmB0w0a7FqkIAp+U2BxRU6hoJPGS0fa
Dfhc1wYescaXn7D6zBcF/yAkNLXcqiWqaj/cl0Cs0sAr6UX3Ars5qowk0zXtNA2bLReAvxpmPWy3
fMIIOBzcPwnKuWzX3VIZ31i3qnW9iC30KQrCqumhkIP39AXTulpM4REydO+OaYHHzJ765yoi4a68
B0zaU0tiQJrjUsiK5XDiNmJsd0nhWBJUUx1iD8Uvm8gWsCh5QNpMmEdFak/ITZbp+Pq1GxhjnaA6
tVoi1b9a1bjIEBvxZPVQrVsdo/jS2049PMkXlRqvzQQaBrZ2OjwEJp2O3raAvyBDIR86u2q+elI+
AqGnp66Woo4vRdwgBMafkrIEdoR8Ej+d4aSRkyGMF+9rKu3VCEuBVAlcd+ovDYi0LUk5z4gtGN7T
3NCfZS17ZjnEQSs4UdYWvHyRBa2DpnXRKKQAQBNnwuo+2NfRpmBF8ymLFks51gC2XPpLzluHM3ZM
jIUPVhOk4ZU75cLji3hbwuZcmScB5VWq780uXt74JiVh8QUOfQIqI677jFisIJ6Jf91F+mbRYTn4
/PCu8Nns7hKGs7hepThb7Qzl0WHjhnwkurigCrxvmK1CiKdZ0mcxGjsAIoSzU+QCDMvJLUHa8vuo
I3E0gW9/ZRRBNjXWK+FDdSJ4RQ+awYYJARNb8RAlq1Gd82Mv4Ynf5J+1hqv102M5bnsXH5jFBgVp
YN5OgjIQZMFbpuydShV/IqIXFyRaKZ/xyR1mHUTHpNnFwtHzPoRmnqXojP9IWtEtZHcF9gn8IUUQ
FqqqHVPKSyTtS3OViKu0vJnsURtxXbCJkuEqZSA5HWutAdk7Pb0n7YUeA4HxOLrHKj9F/JHvfLim
KDdqbylzQb3sr4+/HtJPjAhjUwLR3oG+oxXtxAj2/mSFXSQ2D32pr1JEcOWCg2Q4ixtBfgT61mc1
SLws8kEXr47UocmlC2r5li2bk3ES5OrpM25IV50XU98HrXheEvfF7cCDXn5l5Ul9MxL3+rIguYHG
NwRiXxJugE16seymaVpAlnCM/5uRFDuMOIiXqH+JFyCzpPKvonYQmyMsIZWFFdSjEaUHbTWAPzog
LF8ISCDo099gIi64yxQe2gLMwgKqlZGvYjRMnnqFWPksq7ehvzfSnki1vMqxvnLnabPJlE1pQdfM
P7k5ufrXjxodwBbytQQ2zxttLQd5U8JnrcRVpdza+iPLDyU3qsoPvBDeFPS79en+hH7rGjYWBRwr
eLc46Q+Lq8rxa7R4Y7HyDjS+zQlPM0wyW2i2i+GCTO83wetEn3Js033CCsPWIUNybWf+uiKGCD3r
gVsQQCy1+SfF2RZ+2ix8T0pBF8EJDzknD66hsBcZpDNHgj0Bf3lA+dI5SsmIYodrk8R6GMYNWOCU
kZtqjmfazINqjkMv6WH/V9yY8Nf9G78FnHYwk+d/VWsutUuqHPpq/PktRzjmNnw+GwMUyhWr3ntQ
7BBpQ8Qcd6CMC7qkt/9b7ghRiuF8BzP5wnPGx4Z8ni5XXTmvsEHXZgZre9oxCDbv2joPIeyID4FM
ize/xILzzD4inmJQ2a4awEvFgvUrwFWOh6wHsApaUuKYBz99zsYQk2ydZea5m4IUxjVYK04/OQKQ
mh/2Eb5aA0ofinSy06E0UNK7I9rObIVmAjYjBHqqolysBGVP2C4rGoy98OFiaOB8ZqXiqsi9D+C6
rKZqbT1gQUVoGX7nJIUQwEG/z66SVq4gRdHsZsWZRQYuAajRYPf+1yWZr7Cd99dJA+h9SXb77U2U
5vrpH5GbIaklteIsspFFWw0rfrBZrnnnZk+hxXCHpTybygAe+5YbsQ9kGKf8a4z5HIx4EE2cnDcf
ViuX1T0urp68IBsFHR33s28X+Dpj8rhi4zhuS3VK+WWNluEE+goApKYrFS8Q4ixZ26KurE/hkfcM
8xBIguNTne4HHRQYDQRB5NAmJGEYb0+YUpN5vvpJOgDWzFdWpOjRvl22BEjoeLY0CC0cPUiJ78im
fsIrZMI9luw8VA7xAby2PpLdTdsecPHH44+1N6xv9rn0ycUK97BZ6cTax+uJ59QyuOFAwhsWIe6i
oqJYf+KItAq9z24iK8hrVmg/ZLBRixFFQsJ+YoGAGd4FKjRufdIi/J6YQ81MAGBCIicsxkOl2izn
/Cf0c7ap1U6S9wS+YBmvLcMzGo2XJn909VVpiK2d5cNSlOfBuHOfuNdOLzCASGOd+d8SvS3cSZVh
G1vYgUuOKhM28p5xhsVLx7r6CP+hdw8FE/Sz+TF/qlt7xv6gvNTxph3n7LcY0ZceWRinLL6buP61
F712UPXAWSlOhY9lpy1sGsXW2+Udq7e59052yY2yzFS4Us7micDtj/aFwqp8QWg2Nu7WEPcYA+bF
PMdRR7aNAoGcPeHhswg1NMqYSw/orC0ETuAWJIkSNXdB9hDtyJv+wRSRP8oNKGecwiAh3R03W5Cr
1Jin6Qb/JFCRFpzWQUoCIu5jz0jOfYAGAWzV25YvblfCbLaDBkRCGfaS+JsNi+YTasLM32TVHDtL
fB78h+mfGPQinsIrzk4DlnVYSWG2BqccegM8gIvcb2gGYODApCi/i5/B3Uz+Rt0Sn6rOQ5+xCcMj
nkiFMIP5w44PywIUDszB6gc+lTgLeM06PWz6YgFv6aUIz757mT/clYwdEU6I/VW6wCiJqMHYK9yC
PWFTRN/N0iP2BpjvUUDww/OKG8QQ5cvk5f6zWO1wAv9KD69x9EnObetbRFWcIYfxRU3JYCEz6I5Q
unHFwQgjf/imHVV2TOBLOzePw4e+LtM1R/vEeBa5//4q5iAYZ9a7PnSlzT/3pW2w95DOBhwMYWdC
mhG5Qppx0Fj3sHXARfzCwm/I9j0OC2z+sZ3BTug5BcWje4R0jWeJtBiatVx/FtVRnsQAW105lOG8
Q0mYQaJn46KjArcTlGyKsm6VVY2GBP1fN4eBDF8lxMa7mYqxf2VGrdpjAlYHoM3Ue49PYOlFcfK2
zZ2AX86M+hix/yYyr7JB7GgY8BUws4O5Rzp4QnC4Dm/tj3cQMezDNQjIsqaBmUcrLVtH2HcQXkej
CiVZWxYbiANISrn3HlYUiK1mYTzvuAWI/EiHs+sE7JMgaRuNNScQNIGPACGv8iQ4EHcEjgy21jm5
RtQb9vdxNzHM43yKHKHFJzaI9JdlvDU/wVyKN+TwBmdXAdNjqNAY8ijihYJZDBvkDGVzoK7SpFjF
Umz3VE3qIYkfKLenfwCbIbIw2fxtAb09thkzLCKDLzaorolnO8AP/it2d5B2DPvVrMFhjgxkYe4T
MQKW1AGgFJhrzVXyeLX20P13xtuQOAKlARGLeUpYL5VQQVgs8jFwv9pT36CiCCGnB2vtlbzufuj9
C9ArUnTqVUwc4eiYmK/i3grnsJ7Klr7o2C0GtgRv78SzjLArkXdqtIBHoH1hBBpg+hWDtmLJ1OGw
KQNZoijDXIO4MoxW72bPamkJ3hITv2rOS2k9maq6xyz+kmkrlL2JDQlrdppAInSwFqtYlMw12nMI
NTcmfsoYdJaTtUzP4QqPNRGeEZpHknm3wO8wtN75pZNnCjPlNdp19Uaqd97tqfeLbNf5jDegMKQ9
raFDhg/WXdnJvyB5S6xVgbUlKmYD+gNGdDQNSLjAYNhHxdpCLezhmGjzcqUtMS2gD7IAIVHFLj18
gj/Vlbwjqgw1B1PEHoIQKsUE8OmoPbCObXbdmjkzWqi76JOyh9hU9+0BkWy1N97Zb4amhgjI4tCU
e35oiZUGFb3ZqcSdIFmE7AW2Dghk833rv+6nx/d1ll6KXwE72dsIWZi8ERhYuPHuqg9gVw3OI1cj
s/vDCPmSnqZYyjdLt2W2YCaYEj8t/nM9TL82iXVsmVOgzbKzjR/SX436sVkXNbHdy4EMx8k6mCVw
B3dKn2GvXpzogMGJvGBwojdMLFxH6R54ZGOCXp9ovoR7NTH2JmEMhhh8eFaZOwqj/AHPs/0bUQp+
/XBscJW//EePTKfEw4gOzD25v1gchU+vtosPrvlS/KnofYFn8NsAop3UqlFB4NJy+OC9W8OH6C7V
GeF+8VUdGNgkW51M+pAJVZ/lS3lhIW28i1O1S1cTCGNr38wH6qe0hKKmQy3/ENdVOv9vR1YiQXZg
fLDpmYUPD6FI7zrWFytdjsHOWLV/2FVxIuUVlACciyafIt9bmB+D5iCd/jAEp32pmtO/JB3mbfCh
vL2fFhKIXb+sPwSlCF18fVHcWIf5HGW3Tp6TW8gcpNwscaHdkm8crtM7B/v/CWJWrejJq61VLupl
+CXjE/DlfRRsdE4BhZZX+4J3er7nwper5I067R5dpjNyWFIHobu5p34LkQ2CLY7VmBBX3hJtItk4
cIZ0awk8CU7HE09uCh8dKy7jWw1esu9Ew5bz/sFYgGBqhfnd2qe+wL/cVKcYguPG+EuAUXn8mTcu
1lt5aI8eewfb+zR6+gJXc8aXJS9LstKQ0zyQtg5XxM7CX21iYNQBin5WIJw3jd50+iuQGFomhVce
r1ukiC/Mllp0Wgucrpsraz5120MIY8WHCyeZEW+YEhigGCRpcuO7BUj4UDjtHVOSd89wmCrryEAh
7ZBnxuABPP0R/wrcOQJbWHLy7dleLs2XBTZJMDoJRkG8raFlrDzC6MYbO7bm7DkmnhuYa0Tr4gFd
KiMKG640HaKKv3Y/0x89tZHFyk/hzzmoPK4OdjV8lHtxT5z+iPRpCm2S78AODFoq2YldiRGL+BSw
u60fqbuEF5HXa/NNDHW9bi7xTwL3xvoTpbUsBivFH+xG+o3Su+Ht0Ye7P1q0jsdJcwktDjLf0F3F
CgGnQcBJNBeak6keYIh6UzNPiFlX3DON3fO8UK/YGzDVRCjr+YYciXgSkiWVvDmwlHjqVjJOqUlV
Rx/OwgiiqMjqujuzD2KRj6HV5EjYvc1wK3BTfMLNcVl3ZLRf4RKEac9lZqDLZac4p1ckPhrDeedM
0V7aYdxik+I0BxPicwUbeqZ9MBnnn+WRkxrNCFZJUO2u8lvAQnGrDpuBvyU7wjfptVAdPPSpO4ER
8dsvbIL7YFvfQF70B8PHuO6kVfzrfyrcvats2jA560dPTVzEvwSVt/P4F0ct/Q/QgYFC/HL3QNlO
Tey3Kq7ZreTmSprFv/mv/1Efy1/9xR0tj/ERwvcLTyADQgkAHiJ20iPdX6i9sPcOSkNc8K8O4LeD
whpdrG2+gonwx6we42FlLn1eDa7Hijf3EwoSEAmIz98vWA1h5ZOR9+wc4WrawqqBTuCwqYXU/EHS
WzATz+qXzpE5t44PPp8erZoLCB8xxv8pwZIDbX2uAQFgK4wWGzd17PGZdBB+fmv45ePHM9eXOkEL
FgoUBuxnOjdu46+/9qrFRMGb9adktFumQRAWmP76ykX2Tw9PTRMcTzjl4snXWO6iHeZO+b8hgYI/
7M5C8tQLpCCizYVPAP21Femgo8Djhe918sVThdncXdvGwqf/0Z76AIVoh3uhdMH9DsUvHljokL/7
M0tgzEnGMwyRS7BEXOk/0U2jB4INDTozDa93aw6ReUoFzbfoFDy4Epxn7NVt1LTBGwV5v2KyJ1Fq
P3GByeoAsZoe23iL+/MH0dW4oZLUIMDlWVskGDWgZ2yBWBQuVVgU7ZWUrZ1BfgbrUPI76cKGZbqv
zDPYifSp9xd8J7VPBRnYYgJW1wlxY7he2QoWErFDRdO/oDP4N4FAewQPLLJiW1WWvTb3CXxZQQRT
SWtZg8ptigNuS+NbAMD4qo7kDRXtEt7JuB+e7sGnuhj48TxEmRoLDzg413AMF3VlM6eDF1cY8+Cy
rYK0ffocHaJpQTWZFMjQTbW97v6l38l0EaHh4kHJWO+i7sP56gL8inhlqAnRHbEbZzbhJ2B/FToU
CdxxJgb1Jb1iUC3SsfAceV+cmwreatBvpwsGMzfU93E9SXfDjHTQn+RNW0rjqkYHVs4WqsPogJiX
29PjDAV7kSKDipnHEozWak7SsIPvGjgIK7QOfzw2gKgsuKBgICI5ZXddPQABABnIC4oBus+GJuSK
fyo+EMKcjDk4oCgA2ZMA1GDD8676m8BVqGUnwPelPQ1vQG669D5bG9+YfanrJuIuHMFWSoFAj+4k
RyclW5vmLhlu8IFZnoX6crinYOWEO5OM0K8N9zaq90SHzT+xpaZARUJJlQUYokYH7m9GCRM0uPVT
lRUWCTM9gdKEQWNdBU/plxLFMnZKaiEkegnKozZHIB5+vgR80+6hp/EFh27VI91FWL0qPNS/q4kA
I7UnSAdu/kJY9Xb1U/EVbLCXgQcBQw2UM0VvTCMJXIzXFYTnnpjlz2mEau0ktosLEPG57Bc0uXtv
rYoYDeD+DAXzLiP9XEBx5kqOz54u/1swZ9k5+jJPa3YaCDT5roRnoqbCYQF4HVLfBQMZIgGQpx5/
sJSF6wWtWSGheK5Ru50K5InxduquiGCmp/jQHt6PNA0xu4aT7S6SbSRcknu8xfYXW1kX4OCgi4s8
xxwcYvlkQKOON7nYdTmcVYrKyAouwjylcllmYCx766srqZjR15Q0CCcWZ7xhkovDgY4JFckXHEjQ
D6dZD0j5U3lOrQ5XBkdV4YD1zgK+c+Wz38TKo53o5HP5NnI38Tr8aKXv6YCKbMj5YcKVYN4C9IVc
qH2Dk03394ozHsxyjSfeIRabPyjgkIxL8Junk98T3ylZNl+SuuLe+hhNIteskFmmixixIlFENkgQ
flzj7HbD5oiBk3s0ibydeBE45FhOv/QdOMU8tuGRIPcsEK9OR6nEREaEAQ0o63E72kx/nmaOLObi
Yqy8Dh8CROpUwR0WAJOgFhPF8nN83tYNsyMfTnLybyZ56ez8xLOnuIDMj43uDseMWTl7+bN7Ps9J
YWKgset9PU9s2UbbcAgvRJfNcNHu58omWDs9gx1uz/NircwPWE3zV+qLN7+zR8ZSB6XQpjnha03a
yyeZkjYBplOKw1y0RRu3sZmMNUlxjGx5le4hT01oxqv6xUPGPLLGGEXoRluhYrqF1CKTlYrGjOGY
dwxOHDlhd0vB7+ysMszd++YQivhcsYz+H/Lov7vqi6m8uuOMhZbCaE8kUoYiNCeQ6C8YxnF8U1ik
kb5NvhpsXW/NLeMC6/tBO0B/nqwtEd822J7XvKlEIU94ZA4Ow9C/NqjXHCHxjU6wKe80JNE2Fm24
k/xydWfG4D9JlnUjjFuW5M/KyA+ukvAJ/SDPPljp18ktxnoVyQ5hVLMpa5dHC2JYdyxYZXjPFD9u
dnR3ObjqPntUzD9xyp3rrxBvchIX2D3El2glwRC/pZ+98ZatDxP/mRmNTY9VkPOtsyPdx1fpxoYq
23RvN8flci4gtKT/IQWeqwoVj13VBX0JSjFGdmJoGhtrg9BaZHfAsOksYGGqIM4SDhqKKP5GjT58
XXwgW//pmW60Rf8oL+1Se5DDAjon7q1gjWKS41ZH4HHRDhR8Mb2ApqnKdTo8cIKHc1iS78ly1jzr
eJB26hNpAML5i6VvuvazCE8sfDP2WI5C5gcw+m94IcgAiRTQgX+AN+Qw5ONFSV+Dt1bj/7qsRpHp
ADLFtJRW/wvMqB5aaNUvvkiffFC+simxI/Y/wfBK3kkV3hEtK/0PGbirxN9QM70J19KeXX+DvYnk
nH4fun2OmiR8wOGdhdERUUlaPTk5WOdGW/HFz/S8DXmfFJ8pZXTWPvEpoYzV3yn5dwCLxH6KHxba
gaj+Au/heQJGob+gbnnpd6zcyc/ljQOXHDbo0XS2nqzeXBwn4D0TUWyiM8JcDMP/CPuXH57OqIOF
NS9RXD6nqljS1ylr/EWxBpihw4T33CgnTAz5b5eEcRoWvszMhNt2H6n0pykDILOHcOtzNt7Fz1xB
yWSDbv8E7wCz7PGCWiBxxBPwPC0ZTH2ij+doVbzQabDwr+8N5vLCWgiOcvaChGmeTNgq23KrNX8G
7LFn5K1Yboi0GBDGcKSV1xhCy8lR6o9SuMryM8oLbCXU2Y+Ag3EE+AOuAIZmLvJvpmtatDDfyO0n
JFsKGure33yF0MULUPqikhrZbdGkVFckNAlDzFxg7D///wyWQxtHakscnV350IBHougdMJ++GeYT
6msjsKuZkZfiTTAfzAQXvztnRBCfb3A8meQ5brcmJJZDlUDh4Cs78+aX10B/tvSSrFBU2KBI4L76
wiG4llefX8Mewp8rVI/iBehnPJViOj10/08yNsEXXblcfxFmLEbLnFbdx2iiYyMkQRDA8jdTttK3
JXwm+Al1pwjPVPyHA/2KV2bg1P6uRAMtkyttW91Cp9VA0HW2PhqSn6jnHqaBs6mu8NvaGqIR7/fw
Zt0BV4DnqVjQdld7dpo6Zx+24s+s+fLGpehvrOGtYkujONK4a0MoUhC25izY4HrgicSCj7QoeTKR
4w2ChUxDLbOdYFeq80/Oe6zHu7+wupZXNsX0XCCI7TcqSU2dRjwPKQck9KLmrzQHfghwreljd6+l
k7GLaDr5uOO6ZFiuTLmUKFgTrmTnkLbNjNlPJtg/jJk/1HwBmKZN1y0FI5yUeowPWMD6hAMFPF/c
I4KLUwQ2DkgzOjM1QPC8ZjuGmjblJPmG3kB0OlZeHzCLEEcwuG/NAcnlLO0OjJ90CSx10X0BdkY0
Va07obTug0fMbD4T/AiYgiNii6mN2Afz91hTcZB26oGPwq/IN7jPO9i/NMz9N+HotCD+pyis4ivn
S7hADscNMOG9Tos39iNPPqlLGBBZmALBKGvqLtnF6Ap4HcqMjRauV1s2lSKtOF3TuR5+8EROiMjC
DIjGWcZVDNFPf+pJUCZcaO7GBz5WXy4F8D5a6Szatt8USH4qTy/LQX8eX5HdtFgBszBmbTNpF0f5
3o4XWryy4YADsJ7s2/g6nwIKxRBXQLSsk5YOExicQSu2Mkx1aBDpMpmyfruD6y1CF4cAezymNzg9
ifnkeU76FYxYSYwX3N2SNodcl3KTZudmhOY5VzfaLYLFjLb2Xn8zsrEd4HxAFWvIK20fvhLNMY/V
J3Gm3wpMEE67efnNtXI9UECAN4j1HiNd7+io7JtvUplSTuNsgwau5GmYnJ3PNUYxBN76K2jINV8a
Tgks7+PwhSaKKBho0cazCbAjRqG3TQHBk43h4VsSTKCPdBO+G14Xfc4BMxDqwrpQXVOt5JNnOAyd
EwKPphbACMaTfi9o/lbmmUU08ONt0BFDwhlfNuxf2T0DPHlTk2HgjUi/Di0R0sEcT8K7rh3dqJts
0iTuPBQgzi3OU1yLTpyGMCy08KijJ2C2i4K3VW/T/zMMfhUsKzI2PTHswfnUo+a2eesW2oZ91Ibj
SYYXyBbNWrT4w2LulH74ya0ERGQTiCNT+k1fVASsF82JbWLNJ3aRyGbMJCYy00VHB96XtDMsPfyU
eFZLVt75X0naBI5UmM9k3TmK7nKOc9bKnIZbMBekf1pg/eWCMedlq6Bb+SSiTuPEVh6im0DxjIaz
9lQT0zaEW5+yyYm2XkQxjiA2wlsrNP2QlfWlt/DJF+tThBY+hjbrWf6lRpxiFYKjvv0UFgUQox/d
apHHgnYenMkDJanHaBG2gS1YjsSXzXk5spxIKb4MFEq7qATbDB6xmu/Tvt5UTbCbmGSVy0bUNZdq
t2yR/IwFp7d47JjdJnzM27UPnYREmK6TpDrDe3wUKUSYVnUudE4ksBXITh6RClO/uvTVM+NPrCgW
W2WEMIJYAhom+JQGJ3WQBPMecmvb9bamWZi2nCzvS/VQmrKqjR96AnUmTOEWoTYo/H1q4t/LS5nr
bIDF1X+GFrdTshN5icUX9lilwSQQEukyrCR1evpc9zrELUaV8rqSWc0LxTZvSLoAPFL878Qd7ICR
Y0g5BR0ZW/ZkA0krEB2lFVaVUS580f0rLeDydjfKrDfUYmFpE0C7lznfPCC4MTTnpiYQNcV8zCyM
qivFPcGiZpwG76+t0I5wATIDbe+Qn8RXpio7idnKB0PTMTiobt14b8a7lRaHcGTt769Ned8coAQ7
EcRO3dOPOcZUXo7/UyNDem2eRajslfDeasrGqlFrFvI6saS/lGRsSwd5FrVVC0Pa1MJNGwmnJq9P
Ig7WpplsBi6v3ypnSVYvcWteskhYWDTyPYuo4sMS2NWjSoT/wc/KRQTOmpg7AqNhatw1JlujMjmC
coTVU/2EdlT15DLqx8GDYSJfJ62nDOutNPtXXJb4m2GTsBDF7s+K0LxCaW60dZDC3OahLbOzCy2/
KQEOoF9h36h/pnIJ9eWvgG7Q5xvd/fLxpLIeg/eurD9VYoCi2eNZLutwleAnlqNZCBEI1Jm/kqu7
hf5UUSKM2TaVii6wGLGr3Phu/EosjHlwE8xGAkxGPO31eWI6oYwKYSg2PYB+4/azsjeJCiWCTa3W
usuWFqoixvBu0e5DIWDc1g8T9b8NE0IIBPZ58CzAM3uNTTuOdrzqqACsLqVRJ98YOWLXBtcmx3hE
z44j6QOJmi27vjiWAekwqDQRH5UC6GvMP567zTKEE9EDFPRp7ASuB1CkTPB5wvY47DlflpK17qb5
zZQwVBP5DqyffDxoc1AbrbVmCQdT3dB/Zflc6iaDE0Zmvcfm3pgndXfg3UrFJ0QkN3snLAFSpUfg
LLGVTm1V/JoEpmqlLTg1sOiAvNIP1tFKAY03E3lxul7VQD4mDAi4+8gaEkXbC1Lv1FA1U4zaCxfx
STccLTSicJu9nOXPptO9ea8AYcFAmu5+hiQT0x2Z4KUMt9ti4UpH/kUyUWBSH/uIr9HdOmbUVv/y
lHY5hIojwjKuy2g95MTsuSkKBjI1woVXwy4JQF2rs6T0RFNgOVLuBVxIm46nN2AvBU1C0oik2RuU
Y2PsNhg9VOKj61aYMDTBaRAecXJjAaKxTeDVCHAYMmAHweFgK+fBs611qg8OolpDamy8jIcErwVU
pJjY5j2LqFRY8LJracN7BvmLMATkBJuK/ZDFB4Dp2fe/fsfCidTNHCStC/6UKAfehlOcYIPR9Hbq
y0uFvYMYPnKpXmlEArg+NYXQMI5SvdtYhWvLQENJwYadEhNph4aFlp6SpOh6j4o3RpewHeLW1JZy
l6Aeh1T0oePMNxQIrjDnwvrgqfnKCsi6597lQbgzxh4tFfBJMjD9c7wygiWEVkWwafoLj6flBnDz
XFSB2L602D6Cog8GJEzYeDIexioUcvRwrLRopsxwsoRNug/ThP60DrBkGWyhcXgwg1f8qT3HIzOF
wRpDwc4cJt9fJhwGzFq6LXxBU1wZJJq3GwSRpFhPqxwnRZGpHwoyVszN0C8H7Uofg/8E6Qf4Ujbx
epS+jf43QpnWoA72Ni0OB8FJZw9HKSZsLrzW2UPPbqRogaSV9TsHGCw8wFFsXfTJoI+xAUdJKFuS
sM2GZRnv6/otqHvsJhsoD3i7xWDw6ZlWSTTgEa6inkCMkwhfUsEpxQctm2YU4WC4a4NOoPs0uoNJ
kGrA30OyzP+bhv0aHLAAlPFDa5Yz9GSgkz3bhh7ORwCLX2VC7aP7EIOirfijyWpQhE1p/oryUqrX
Pdvesv0gC2Sh0jenLckGbBUtCnWaUbBlYlhGALF21UYLF9/qGFI7gHKOWYjsaO1VAN8bbzVohBYS
FH0dZHhu5mXSHI+6k7CjKRpYpySSQA42Wh0ZlzlXaDViWOTunS+he8++2fjjO3vXquskFpZMsb6I
4CZNRVz9m+pCVn+JkeMz0FIoBR2vdKxwRd4K4OtG2TM89R40V14nuT9rLDTQS8IPk5dGBNQvqC9V
P5mDd5leOLk1z2UZfxu4pJiDvCtNddXQFpQsp0zUUF5Mz8REoMernINjOoTSVv/fXJb6QKeBxgrJ
JYoxGEeO5xpX+ChhQQQ5R9f0YQPICl6TH9XcQIHcHvNk0jL4xRksafwLYSZ6BqD1qvD/DFym5KOl
p7jS8wAr+A8BahMhBO2dAKoUs9rekRWVPzU4ukFVYBaNRnJgu8PIqnX0L51g3Ap2DA22K6AOPXzC
Gc8tLFjpFN/ks/IZXDOIIPN2l517W1gJN4VcqtyOWfTxJk0kX1Zf5Y914tT+oS7wGrHCIPjo6fMP
Tu1tQwLMjGARCDrZRXx3d1jX3RtMj30AO3ztIh3MtX9UnsMf/S2WTVOu9DP4s7BVmAuQXuY5azD5
UjPbCTNkYLyo0PRhuOAXAQvoLNXLBuoeNITTAAi0AYF5okvUP3iKo3n4FhbCNV0bv2BZKEpn0QPY
/tl9m/dkq52ia4kltb6Sv4tnSolZ5Xd3fhZs9anM+H/1vlupT9JYQSxmOUEDfCGPYfUJlMRpjTBn
nkJ5wg70Fu5sHRTZmN2y2Xdrk7628L7gOc6ULUAbaWTYpk028ckhvWnAq7fkYsxYYp6HC2t1R/rJ
HtEFVdtP/tuTsPkiYAjPx3LLupA6KdpMldO6bkZSFavg5q08x2/8X2Xwhftgwmu2c3c2lWa2kjoJ
e8Gx2gyb5lUfARuHDfuFTeRUr+DlnrWf7I/Ak18PP8TiLa1YyaxZcczSU/dAyyfwZk4XOFX5AODh
pORNH4ZYxRWw42T7usGrag4RwmnX0WpaF3ZQVOFSrb4BzZnRrW125kcvjRUVcH6Bfl69U7vZc52u
xlP7bgBqqUTD1Uep92tOVBcS3HC6DItrBbGXD6Mt3W4ORMj2jnMBBgyVhWSTbg7th0IKfskEAJH0
5h+N7bjO7iHR2zjTfDIHgEoUHas7fKlnAQinwCoFx0pw5itoEFy1Txo2oAVm9e5Ooeiv0Af2rEHh
FV9xqqbsEcONP/oruIy78lR98XpHqJM8Fz8r2FkGnuepSUNlQCBqgIw4HCdRlYrC1iB9ON4q1szf
I2ydi3/9DmXsNg1mytFaVY94jWYE4AO8lT0mG0lE7fwEYs8W4gFM6B9J57HcuLIE0S9CBLzZih4E
rShS0gZBSRx4bxtf/w7uW8w1GtGi0aYq8+QP/qB+3fGll+fBDTfKMj8xhf5wqGeuJqL05JDnPV0I
rB0tPOqL8FGvKCfOH/5tcoHblD/9g0uNwg0dHiOQtfRbW+ZnpW5xkvpuELNFmYqE5J6HXP4k7K4y
fKBFR6o7148D2UggIELzFnSClBONDaM9QeccxzrlH3sdCnkZU/xX634z0OKOonZT92eDI3m+l/Hu
xOVNTAawYOpNyXJe9edJUkjoM4W+KTnf4nqapySmsdkQ7CNCb/BDMXtgNnFklAct0/ehBWJjH9MP
qadKi3LRa+RdUmw0894TdyEv65w6YbrzM/VUmdMfGUMSsdEZh8CjVR9GmZRhfCC0uWPTRBsXEaZy
UjxTOvfkTesU7pHpp5xrQv05C5pjze2deteF9JSJWgTwqYP3/u8LdDxaTpl0z8wjh2QYRsobPa1q
A5vhRSlO+syXP3j+ynN7YlQ1G4o6FLNQDaJVIqdkAIVtLsr2vbTdEEoBEoFuT3GMAInKOuIAzLJt
V+AqXFCQoH5FgTtFC46Wq6TrewBsnpO7EHwYIzhRdwr3bbMp0jMQFtJsQboq0GPQTAdsx7ryosnU
386TTSBQfzHEEhQF0wT7BlTq1EoFLLVdR2rdwdG9/FwiYwISsze2M6nliXYh/GvSzQwzRRjJkSSc
byjWZvvPIUdr3En0UmtwOVO0KiR1heYw61l/YjzL4W89Keup86H7lFt0O38Zm9cAcu2En4hKd8P+
WtTVrqIc5E8xKXAQ1pBjyNIaI9MbJvEAH2Qik7FA5X+D9KXvDhaZJfKKzUCMHh8nKSfGApstbjpa
OsS5rRx8HvWGPTVRZBhJRYsVSYTfNqQhDQTiCIQvvsmIciz07LpKE06Jzj5QFssiaHmE9BSTFDEE
a12iUucALEF2IITNcvIXGwrBVF5X6BRp3SzDA64NO83GEowJsk5wdIMpqAeSMXS0VwyqacBhQdxB
SZ1Ssn9qlTwbfkX9Z0TI2mvSHfCUDHBSAgLhZJOANpuenEliQ0gtpHhZc1+WHmGpYFKae4Uy8kAu
ZmJ9QjRqFHckqkpzVd8LC7IIP0uJlf6Utm6IIR4JguBirWLpAHGk+WyGD+ghTfcjB4ewWUntyjTX
jbm2pxPPF8WHrj8ZNqCRy8QFFNFBDg/8nQBFOm714krxN4829OJGYzuEL0N7wjVgFEf+pxUjrsDt
4gP+w+SeI4YDJz2/e56/bj8b+TQlH3J3TeStrbq24srWZyw95/fT/tioQuvuM6aoF1cnq//ktXkN
um1juW2UE7lEtr7mA/ftip/3HRWSjeHfdPpV3RaI6JQQvoZ7aEYiU+0fhGsZbhQBwrA9ekpTeqg5
HJhuIFj4lIpzk8ueqySSyL4RphnWq9DYsr1604ynyr8Ma/5tntKXLgUUZnvVYtHKpi85O9qI4Kmv
2YzDk2G+ujp6q6mNYvsGFoDoyu7fYnTunfxdktXxb5Keiv/Mw02g3ybwDE1fi02swKvk6jc53RWq
H0F4SOYBQExdwp+ShaOZz7yuQoUj0OgNCeJO/Gcy0GfoQxYN/gRi1ZsI7f4T1asYKdFxJo+mrpd9
NM8K1CyohwvKZJbgCKDLVMBZLQOcxc4ja64GOFD1GQDQJzHDWIPV1mN4cW4Ei49onfFUSi68rcpw
2VNl9ZWxxaaKgTNCidw2qmtwQUZXpJ99SW701pDW6Pl41qhcAcXh15Nsxe+MNa7FV0/44ehfOvQR
DoWY2L5wYULx0ramdAek0vs4fg6adKp0l//IaJF3n4wALpXEyVwSr2A4dXVGDvWJNiAzIVcZRcvQ
ngz9GVZbRi6d5Mm+UN+SVjh2h+6kW978T66g4SHV5iLzIB7Ngt/RMbnwAC6v5dz8msmFddtlFSnT
q/zfKP3/q/No/sOf3DzcMzqj/mqbawASVNi5qmCCKPbVzjyGeNYoOnCLqNwubDq6ExjgArXb5PLk
o74t8bwZW9IohtGNRnKgT4xC5jU1eKf6mH4OkHPwXxSvEcib6ZWozQjfQQmicwJ8zoR0Kr8NPcRb
E11jZdsbFOu2SeeaLcKTU2b/iepka15leHLHCF47vJTsDcrViV8OX4S/NnXP4XusoFOOTEkMul67
BQ6Rz6sIBQQq67n1AkGRUxubrfqt+cxn2cWtn6PYmcV6UB0SM1HHsdln+KUGS4vzFyauJZ/M4mKB
H+ndUrlk9jNRWMfzF0+Q8oVWADxuXSETvECcm1JxAMGX4xerVONwTmxEFM9zn7N2SHRNWubAhjyT
qdxFDKnRHXDs4FouVlHxwQuaNv0T4+L79b0mYTKexZGzkci0FzrBGYbPza8S8EmhJLRJ7cE2q+4N
LNSdSaEapX+ULsbZwTzxVWQqET4GYiqiTwmpk0ZIqgy1XEUihCp1wmnUYTMIi8/SeCo/UG2KkUlZ
f470Yg2WlnF8GQj+fGQIKtVWv+LH6OSwrjJ7zk/l8/DRvjAU5ofo9Mrj4cXQCnmgc6u1p5GcgvqD
HW8j3JJnnJ88/zQ4i+fmc/4EXfQiFc/cjcUnuY9j9CNNL51TjTVqFPk0QiKusEwqZzGoh3L4VOsX
Tld1uoXEo5S1C4FReUyjx8Q4Z6paWwbpnFKBQqM7cak5P3bNR+Z7foxGwTOkWxb9Y4wXyidrXRj9
MCd3Sf3G7FxNHxmz3LzmWcKZayV9kmKN099OPs2t0n41NAQjdTsxobOmcEfzAr2zVctrHnygL0u+
x+FI22ygJF2EEQKiT27iGCJbcu7IY+u0DeaqAhXgnqIuvcJDQlE+hJ9FVkVIdVwGkZZ+dBrbeUTG
glKggiwWf0yK2N7pNBQjTMtN9DSLGuwC0/G8DWCXkqWgxQzqfnK0nkyq9SzUCStW6FMMh7Tgc48M
Gn+fOZui82qk3D4yAT9HBxNeMmY92/LXrKFmAl9W4C8YaVwQaQe3bh3riKIEcyzQCBItw6jbG7FF
NBs8W0eAfqoRLYhtraKrjSrl0tfAP8WjsvaCt6AnsAR4e5MKe2cMVxb7CBlt8PzwjrelwGCoeYRt
WSsLkc28WshatFfr37bGmdCjGm4AvenwJrkZWDUSdiBFInuhwybD5MqwrkwmX/fI8sw9zIoy7zWa
iCgzXnz+NzblqiDvObzyGVmstXQR862ma4e5J7a3hYWJVnHnr6xnL1Iinm9aPv241xGdxFSNRUza
s0lvG2RdyEcZBwJXgMRE7HKaYFzJPvkU0K392a+svwpcx6F4FPQ5NM9vr3K8A9OSxmeD067lOl50
soKIUttC50wRdt8+YKT0l0CHhdLuNTGuOC9l+abDz5ltxmwtp0dp5pO5ZnLW019ReXFMcDppQZa8
Fem5tdGQ7FKHXKtzi/rCPMiA6+Urv2jGmzdKVQhxWk8HcIF5jwFmU7vBXkNmi5fB9SuPIvz0U1x5
RxQouI2Z+XlOCvOcICjoJ8gptPmfUANlXHmYwykKMfKCdWlsdYmeHd/DDrIxsudcWwaoSVt6xx+j
cux1EvwevJ84c8iNWfMs/GiUbql0o/NaHSbzUOMt5ZdMn0IwWXhnM/ZUE7Gw64zX1F/pzmGOBcw4
Wm1muhn+O3WZ+AfBilGf0xqvjjsgqwyvcDNb/Oh8JP/gtFe7czMDx4rH71MfrOgSoh3WX4n1k+OI
remdzmCiJn0SKlQnaHMVKrKUXQxixaSIlml81pozyeO8Ndm/xtopUB+qwxrnhfh8/JNQlg1Gz+jD
SJfWt6EvO3rq9Yp1SjTbBrp8cM51l9mMacakX6EabIlo5tb5P3CkADKLC7KtNILxQ8mFgoKxKkYg
sciFV05+dqpfysB+sqbmqVwa5Z+MkDHf5lS0pBgNF659OgsawhgvRzGWe1PxUCf849OVOt4a4hyp
I1+m/iiCf5A0UbXy3bOnpAwnUwXhmsmFF+hEPseIX5EBiohtidcNUA8mKpTWg+E2izbQnPI/pfNV
EF7Gs86/iBIeedr0kWs/AcuBGf/ylzXgg4a+qoO0DkVA9TASBSP9tik9QnO5pF38O/+9xBPIIB6k
GwMi6L9VhFGlazRHCM8MdzY0EweVasP2rsBTKK5dMo9NgK9Q77DUYopEYRCx+C8LmsAlxb8CHGJJ
SRAddvwbcoPIxkMa+EDVQxFXnoLPakqvEl1uPPyr/RvSPLmZm/IKfengH0/YcZnDs4RRrDwy1tuO
MviWgR6OZ0u5jqEnA3Fo4hn2GCXHtHoU2qOovqv4yE61k159f3Yg3WvLeJrfMJchCHZ04xnonBu4
YZFFdDUF298gO3bCVci2BPfazG1tupfkA9QbnngIWaxWjHYJYcHgKhze+3PXJ9ssijdSPDvKQI3l
fDWsvQjCaI+g4HCWDaZiWi4DFLWNWXoyXB6TS6lxe+kIAtCElgMdJEIVamWtkqoTfjr5dxWwpQ4/
u/pcIbeVgnbtl+k24rYJ7L1mVrskjeFwmLumOo6StWknCa+fDQQbm2a8y9tNwfbaWqL76cD28H4t
V1F+eiIZ/dVk3dBuUYRtc5f8IdzbD6YJp/iXJOt+SAGcbLrUi9NHWZ1rTHZZcpXEd9zAoFLogUdw
OSIUs5BXVOyyZsmppPGYEHr5ZkIGalyFKEa+8Eg8AnKxiFXirmnPIllXDvzVXwaSjEqlcVvtWw6u
dogIyGVSdAjWk+hOn6fBy4zzzL/KPJ50vrnzqxGuS/IAx0dlv7TiHGlEEwAV9JhTKumApZrbbjIJ
GVjw/luxCS1E9z996lbJt0bBxNH3k0+MHrpeBbr/kkvJg7i4GO87c9sCfwXSWcotk8Evk1OPwwif
JHtGUDy6mxBT3IW/UkA/0XnZ9ANkQtygMJyhf8dkHJP643/VGWIsbqWC2mCGx27C7xXTes485jeH
b5CvgsnE6I4Z+5GC+6KLuPHkVaafS2NfZlwNNDPOq/BfAznATPVEzPdnquZF9DsWv4bsBr6/Myju
2dKtzzYp8mnMT8bYfRhQU99Dmmp6hHsjopYdhMtCnQU3zlIknEf9Vywjg/sXU2brhnc9eh/8ux4e
I6on9sGOTY+3yMkO9gMlwxAspoqhyQ/XvMPKcc1xMyBNSrIjtOkKb+HoREsbs18bVDsjPYwgnthp
apB8HNXZGLFCJ7lH04RpLrrJFc6cka0wJsZmvSmrY6rLF4CcjaBIkUMlhcrezkmO1PPtCDgSnYO8
434hP7hGA6noFFwpGXQaPFocvEk3+6I+bZAAKKrSmhQ/6y5HX7rYO8qtz10qvo7YhlSoK+evoNmV
M3WF8qm260/Z2jNXWCmH8ezVahrU7w/RcXH973ZgOX5p4SEa7U2g7pL4l8+b4sSR2y+tj3lziALr
cqEj3wlTmgpOvohx1w50F+RuqxXHCI98cbLqvaxpUBunpamVJ5UCpY44rgOMYtEo+mmlrwGdXgEB
Mbbyt3kWyKZPiffrjGCgbs0AMjelb9LdNQ6ztfixq+/ERwnu/8uIPhV0QkwT/TcVpxYVs5wRMvdX
1c+KTQ3tA2N8DcqnIp99G1hNpZwK7WtIz7RxYvWat+9kSwsi9fRNlx/L9tMJ96b1Jewvs7izDdfr
s8MJwP7pYUKGO5GcyTqp1OGt5EihIFwyuS2BZZnsF7WehvZfH+LnnAf502go2JVni3k9odtpAA1r
DdpKJYaF7qaV94DrW3MHUinpizehPTjPoiaVs5NDKX88Cj7lrGVVOC+od8V+DxQ4xDNpXe45il5o
zNblKrRvovzmaAuYTdLWY70fE+pPrhhu0vAas0vg3/vhL6DqrYp4kZWeITjklQsbOVdmzBjVLzsH
0kG84TFt8deCElIO5rDttAczwpA90Y2a2qP29xiXB3MTczBsXcOmNjHXK5X0NONkR9qFCL7VjMof
h7s4QJQ4kbqAgrVEIUcT288fWXiDzRGidq9WgkhpNHsqiEE4YbOnToxfMN9n21n3RueZRquE4S5f
C9I6xh2BediTqImTGBp6UXZO1NNonfLgtzEr7rkGwAoaeUztHDwXWBPoOnTfJEThgBs+KWPBaO7b
XR6twFlplE5Rvg3j2/gHTyeqkBGvA4KUwRB6Sb6EWUPdKe83kk6y2CrniKF7aufJI9/z3fA/lACn
OUq0WT6YkE/jrJCJIsGESyrGrRhOsvluj4dc9rTAkx3ITHPmO/VzpqI1Yn76A9C7SDlodeg9Z1wb
YiSkdFfKXkuRt93TS+arAi1GpEYKuExZYcSiO6NDm//nfMs7mVEI4QSRPJ/5RSOCYUmDDCE+bdZI
dnkC1j3IP+0fLaThLWIW6jADyh/KQzqi2AsuM3bgg2o49WQEgT0Vc5peYOdnY6v6iSGbm88iFvVc
7YgqYWv1N7rtk76R9KriVdivA3WPvWTcGxcF0NFbe+/IY0OLxEHYoXGDbBAHB5DIBUelhFQBLBwF
f7OQSVsacBFjLNnl7OKTNYB9PBecwZSn5nLKlNldNfvpOgIzwqQplrLyLrTfKPuiHrCIE+76AQO6
gF7kDyuEv1ZXv6Uxj0JYK2oGDc4aRdCn5r0UbbMKBH0nPs8AHqy2UMjPzgXwY5Dik5JT9t1kSi3j
rwBHlEl8O1VnQNlVSqYn6rCIfYokUViGkFVuJnaTGU2w0CvMdwTPsywdRX4INqiXfyKWndo4IFeN
IJM10p+F1GAyfRjTlxzYDzL38N7XHKxgEh4A7E1M8IFGLNX4cqaDbAzwrC+UX5pwRX6PpXSrxv5I
pFecE57D9Eruq+71+iVP3TF1JalY6QMymCg8WyVwa4eWQEPBPHRTGu9BdCk4kevRa0b7h5/UwVqp
3YzSOdvRhQXvF2JfGTzp21Eb1yfL0Hn12I19gFLspKQaH9NwaXSsydiIMxJyQhcRzVB/QzNfDrbk
AQOxOMDRWyjpGmq8dC4bZ42KFtqtUPkht7IZv3oFs55sUZlcJjYopvqQsA+J0Cj21EnlnWF8O4CJ
Bnbs2TNK5JUhvhzbxliU3cK4OuqoWpAdzHo/DOdGCx8LcU/jol+3JSyNqDVJCjYzsaSNUwrP0ZEv
g9aO/hUDIitcWHVDVYf5VOc15Rontn7IQQVQBn6blTStBAQzuicxFQVz2of4FWKWbCdRfswSrF/W
f401kQQREquE8jq8R/EXYdpsqLBjSOOj0gNAwl6h+QN361uMixP6m7Jewbyy4HCQRMN0x1EMth78
Cnao5NLLC4VjY7zLzP90sZwI0AzgC3whnbLHNcjnERIYxUpB1t+uNtg3L2Wo+tmaLGR43VPmkoNE
ZCJ4etR/KObqRUh6IilCzHwstc2p6HYymzL4vnfCNJSQrwIF4xvhzQE+fwg1/E/VbCnG0OTFBgXJ
JTS+dUOia5SCe8IKGiMAyA9I54r8O2FP1jk7rt1S5IUb5zQmystolhvUYHJau6HeXBIKD0n2HGBW
lNOhy+UvW0PXP1DhxPARVv+sgWMB+0PV+sjybw3aY8V0nDT4uboLJJWB3W6a4NVEgxKG2KjpL6Ya
/GWL0hg/L7N/Me/YBlYx7wes5pBRUU3mKhWCs6Hb+zAH2wTvJL75OSeXLVguofgox39Brn6hTcnh
WztWtjcnVMMMg1nCoufsh5QE/xdseCJQVMIyWSSVgehGrOGXgKKmgePVURAU23iLmVqnOTQ1/65B
HVB+gwpVQduergz8BJCEUrto+ykh8eX8YWaci4XzgQbwPz04lUYxXm9/wRwX5rvYOOEnwLxXOhfT
8frhTK17pLqF3jE5kWx6CgGMurBxRxy81Df1VVwsJRWp5xZnCP4kdo6jvmY9pyGG4mvggisrEuS0
gzfb/jjw0XG3HnTp7XP6U/6ga6DdygNRYSNaRn1PWBJorlk0DzoPZ9lbdMNoEhLgu9N4kwijMK/F
G05SBNtkgTtWbjt5lfzJ2RLpv4JkHcE+/QrQ0PK61U4y0d4qGwpUW0DviWtVcSK+caYwUFAwboE4
L7R8K4VrbAKoDbrCQ86OZCXFXUC5jW+ck4+6ohtPPACHImYywD10NZHAAypq1x1J3uZKSQ9+fxjZ
ShdLlP019Qjf8pQ5MyiQlrcCMkLF7aoD110iuOPggxp/kq+joGFdrkNqtuhPE5ub1WVpJzunznXg
ZldHTPTWblq3r3Osq+arAYXpAxroaEXDFiCVojZIUZPJCzYHqCzUCqsrpjYUFUZHpw7lo4y6jw0T
wvv6V/JPA/bpNrnO6s9g8HocPtCXYbh6fK2YWOb/AX3KHAwGr9r3EYhSxo40YrhXx02jEEFABUx0
i7GG9GZTNBXDsc+svWFdMy3YhQNNZku++71Aal9fnWhl1DunA0yyyIgyujDF6nAoycIN9qa87Wd0
yhvmDaVZtiDn4daQxavysmw3zF/ErNO4b5cd2JIebz0XbqWSgie8mtoxsAtAgtlcghuuzgOxTqVD
s6FXsAK8j9qK7c4Iu86+5s0hUbYtVD/BLPVGEoyNoUva4DSYmq1dnjt9E/BDujT9Drn0hG17OTzn
WsN7uS/4zuS39g81CEDNYtrQMTY5JeL9eqvmexfX0jL1N5W2b7R1pa3tdh0JIsl2aX8uob1obFI6
okY4m7bqtHGYy1HyUTCatfYfHfsDP3+SZJ2amzrelVCsA26FCf+9ujRmNs0uAGoqLVm+ygy6CJWJ
AEOGStq1njQb048uOub/aZA2oiJVSix882PUDqxplhbcgwb4LaUP2gEVKt98ZVHkbZKfIYZMhLiq
vhk0OYWwlq2pbdgsMG/JcyJwdRBM2zb3RmgfI11aOlbsGQ2mRQRtIckMMDnwq5XKtSV6gKnMbuBR
FIivdKYmHMUqsUG7YAzWE3QQ6UPtvVh+53iTh8ehvRMAE/snaqgYphPrWExfFntFK7eQ3rL+Z0eR
Iou9RMCv5Ac0+KIgweLQlfcm2wb1tlSKhcKxtgEkT7Onbi8oKCLKP2yXgF8vInhiSn9kV8ZpUjLM
R6yvSM7owpsV3cbuWZGGqB8s9YOI6AJUAQqQLLsX4mICSzYt5wTxdlf7mmuaiNILargGTl7Jfok0
vCCPKe2rCePJMbYqXZFRTmEW9+cQypkJ6pkXT7pTrv4IqILKubUwUIHMkd12bi1SYaGylP9AA+Nk
JpnfEyCxaNn2v2wGYhmFUEEGpIF1lElMpwqnP23UrHCpisJTSkj452R0Efxyy3CQpgqWFr+m4oGN
Le1jr2wsGr4Jr6IZEObDVYQxx1YJP+p+Y/nYKZSxoAdvyIMwzJDbHmkR9zjNF6osgLjKFix+/62E
IOgaaWFpRLezrgW8mTnmTEqxdtKbU9nvjT8OMsw2/CKNyu+9bqTE9p/48DLl1AamQ/Fi4yaqD72B
JCXeBmXjN99BQ1NU8Jb+NcNBzdkdMisOp1K9Zr66CwU2qM7Z290BydaEbgSlYxp8NxytZ4GoQW1j
3kAlcrpL+IRzydxS4jfZB1JGJTeLlg6ncifmRkBk18FAJ5yDLeJgsdtvxmUwXuYVFL2zDoRoOAjk
tBWnUo1SN68oYZ6M2amQdotwKQ1R7/93oqSlGRWI15mHwgIPM4Y0n4JlEgOaUsaPpOi/5Eh7Nyqi
PtRx2TslSUM0UaANBeNjZBcdjYKV2h2wDnb0Km3QxXmpnNVx2oWqBpSQmLFch8yH7ZmM9JGiYTK1
O0T2C9NH5Q/GoocWYOo0uXD4ANK25+jCj4mulJ5gFh+fEbJeRy6XzZQzzwJHQj9gtzlJPBXE9Dm4
baFM3SIfiNsyyOvlacPynxTcctbwAKeJBC3KjggB6j57leQcejx68eWzhxEcCTUfFnJerBueUjbg
AfIrfXWP0IxFQYYUnRDJOdpPZwufK/ip8etoaHa1Qy0OicNy1Hhm8MxjGl+5gziZ4wR9HUSi82gf
CEB+sTcA/KGrHplGnP84IU5X2hVR8+n3GGCmkQkDDJKSrIdBPyijD4prVVeIoZuFpDEfBewF5pUS
E7/EHyPcVygzHJW+Wpc8c8MhpTE/NzIz4QQMTpdR2jCDzwIy/S8yf1r1IjfbgKaFdOimPZFsuvri
1JQl1O2vWuPNhwfH94rww2KNMKi6VuBY4wr1KAc/KUIGTd7CvY9uarJm81+a+94GzkDThg0VS/mb
PZ0r47ebjqaz7bNtwjm/Jii4j1YpSjoSgcbvRv9z5EuSfwmKE7IA52X7lORuOd1FjW5NS+BNzfxX
+Afa70+Q/ha5ZhkdexxXSzX5bst7nRDv857KOylbRs1OXpuB6xvvfYU+4S1lMnQ2cofbukKFxLOW
vxSKhf3sKSshzEdgAptqHN8acZZBGLbWVwhTaLxT5oKNmLZn4suy6Qxki8/W1BtzroX8IGJnCwFA
pjf2rbKRuYpwCPG37Rzry2aXpAyki9jOMvalo8/S0KqIe50QYUDMPQ9SgYWyFL9SfNOqB/Zw9pqT
vIkbYIgk0+4bQhXij5Y+pB1eq2xdkvg6plt2S42GhdlAFAYzyw5oKoqF0PCMsrltdc7UDm63nTTc
kxDpe9+87aQO1hqneQjzbOB69mGjhgEA334tsAuPzPsWZqbsp2PNJwQCPcNXTZ8y4adVCLohDlcV
O/XJ58jDTNafTDTZRLSozn0a1e8YXhUol7s9fFqaigDRdgNuomQoKZZgBS38S5T9UECJFPs0HxEj
inKhygo7HDj9j72z74AWlE3iSiPbaOdoKDhqzxLHxlreWPEhEhFV4IQDzba7BdpySohzp3U9krXa
fBE7WYG9AzwxEvesUMat96zlvT6XReC2LxLJNa2Nmn5RheWCO9TBHedhQ8iBXQ3Ef1ildMe1e+kf
A8ZEuJLila+gKlqP0jV07mV2pQqQh9vG3A0+R122IuqZQvCk0AtYMfIctkfZ2RnBMx+siLHisoWJ
6gcd5hCRaEv7lFmesYbgv9hYw0rgead1gvmx3Q3MKOFeRe6EwXXbsk3pqfjYTb+QaPabpD808ZOC
NmmqhIAMNNROXXuO0psFMKioHwZgFWLrc6I+UMeALIsPo4UiheZk0q0ESM7gR6VcA8up3AMM5dtr
sl1CsGLyTIv3rj3Y2DeJu0uxZS8Hyy3TjQoKjJtWXiXwpE4AWn0JS8Fe0TZqFXNpPw3xQZ0kC/e1
vOLXjObXZ/VnWjZISzlqDkpdkhIpmsQOKgv1IKh9UthTaTk98+5XBD8lwVOkUKan1nxX5F3Kzdoi
LmiCYTWh04nSD99/dgp6zqMaP+3oKg0ftPjEvhHvCVOdBXWxvgyzPtoE8sq1uwGU7XR63O5UvrrW
LeqbPL2XtCPClNxKBIP2Pq1/G5WsadU/TIq+rBV735SpG7XqDjb81uBoZAXvivb+nw+TmTc8+J3/
9cg6+2pQDxRsTwG5KtFeNNRDdgFIc8HU3Jh/QzLcJ0apw6pbEPcjRXxHveaZnPOMGf7H9jit8Ou2
savbE3OJcSuL+fSQoRtFlmrIaAM5g1CaYUEpGwevulN6nVYjvEqDjV0Btyl1ejL5PcsK14jq76Fo
6FNxDGAT60D3rTQc8WqyKyPlu7cww6ToEv0WAVBq7osEfT+btv+0Vf4milb69HCye4VLJMYHrtQ/
hkyGGV0FWMiwy7I0uGbWuCYK75apEXDoWxXZSI/BopjT0Y88Jd/XdbBSDFBztuK/j3MYil8PVOWN
d0VPXrWfHvpOpdXkbFtfPWStg9UE91HGgPWnf5KsIHRjJYaKgBlvp1Xwakkh9f3CayRtWYE2tgS+
3Zm+RvVUm6hEhifaVOptYrpQrbtdfE9Yzlp09rlEq920wHyHq2xeLqPhOLaV56SjVxhOsnZYYXUf
tLGqd9smOVLSsWq8zzwEH2uJY+0lYE2kn5qMY4iIQrgac79N0GNHSyaP/zKIWkZ0oiMFR7VXny1A
nqpQrvTX13XHZgEV16R8ROhQFYgno89xTSx9P1n44W8bHOiN2/gyTIh/NhWDGoEbQi5Uyv91COiK
aeXWMNWT0dhHEQR41cOvyKEmoQnLWNoZP0lTeG5tdrCKHAe6yk5Eta6TU8LqTybUckRiqqFKfUq4
sfXdij+Uf1Rr/8NtdqeCZkC0RVYrq9bDRlDWVB+jqE9m7mwnEergZqRfGzQnuys4mdTdnK7/HQX9
BhnVlEJWTsHZZXLMp2SMXuAbB21gX0ENkvpdcNLbb/IoiOTR9Dk/S1tk0VbEr6AyVpIUbsYpJeqt
OVZAeHNBiJW+06nHq/VHBisYA7JgzWk4yk1ywarutTjHC4T+Sy5I1Z+iXF2w9/ZJF3YEcaUEUbp1
954JJKtqeu/J5YuqNUIzrZO8qTYXtWTfVKXfpHL/k1kgJyNADpkBMLYQjOUm6J4DPUBjxKTXOvpV
DTF/c+qXR9p2CY8jw9g3eVL1lLFtTr2kPo4FZ2yy1k1cCYW2Zpru7l13NZKrQJTvfGvAOyHN4x0A
dQ3zlyFtW25hAJIYKML05dpX5fdysIG8tUsn/PFrnxXdABnp9gZsmwpbmWUc+pz6kf1ngIUYG2rC
9DITCfIKL2vyLa1TzpFFCi4szQAUBp+Kc8z6Q6BhwXa8tKUPPhOmDj5L4VR9UZt7s4tsL6MrKqmO
VAEbA24npzB/tEDbQ0EhzLoBA48/dvIK/hVUMpBN+ZDXrF5TXj/QvrqKA529xMuG74Jv+UDSy3vF
2piIYj8PkwKYUizuMrGYMX7DCvlI0w1Y1+WMxgmEehti2twGSCgxx9g2u4qqBBCCkPyyt87irraU
EkoTe91eI8bFNn61udXbHyPF8WwL11IShMcaSJ4Sj+/qoLiiDL7DAg1doyyyut8qo42gUlsVrYqK
vl6L9F7iYs3qpFpUrX8s1fyTuF+M1MPBjF7dIRtlhKMDVb5KrEIxb/isvTm0WxNiS4KZ07fZJ28s
yVxVEx9mRAHmX0p0NLpc71JJXdRo9kf8zGZewEJSFeXDp7aZQv2dCjwbSUduYzTbhFqwxMEigqkw
R6C0uNu0cU6NUo6l4NBX/gyE4QAlROE1/qWJtbGN3jNCIiLFUSJVloTBBeXu7kMZwaRq+NnXds25
a0DyaF0bSV1bxbTF20dvN103RXPRaaVapeOChh7+R9J57TbOpFv0iQgwh1srJ1uyJQfdEG5bJouZ
xcynn1X/AAeYMz0dbJms+sLea9MlzzbSSYF54xSKX899yZwXkewHpoqtERwSLPcJiUHxOC+NCPYr
6Ioq7lXg7UuIj2/mUbHV1DrWlnltLnNJuGZzqcZuU4zzRQ9RvWoY2xgWkIoCyJwZspY5N8NZmUTC
9r370eOOHwL3NMpq29dYtMAKDkxvJRlZfpytR5zXoPgG+W3H+LZJqK5jaPyBvjfN5lBqBeYw3qy8
OnmWj0QhmQAK6Wi8h5Ut/5PIRD77nopDo4IzyMKuHbBYpF9xdgX4MWHCzqSCSVJnYHCg07SJkvcO
g5FuS1Osy9eezBzLQCHBZM1AUVF5jzBLqUz0TTZkeyPeFI35T2eXw6TeZhGG8c0Lv/V8ePM0tjDk
bp1TMez79r+NLcOxNjzk6HxT49oxKBxcAB/4JgIQYOYYrayB5PPyMNsExCVzcTA6n0eSsRGosMoZ
kbL7oNNatJ/IfqENByLHnQsPnIRDZFOkwlQQsrMvM2pXLUt48CiBtiuSL8v99mc2mpojfzVEVzN+
Ii0f3suWRxs2TxkBaMkqKilDEE+pAWLRzq3zwGT/HQ5wYCIsMzPShWrYlxO2xLzhGwM4SERF5rcA
EDi743DHGvjqBcBhfGT9c7t8zTjLnByyW8bEztDxDdZhdmzGHgn1PW/kOlI3njHOpGnGT9L46Fuk
RgPm/2Zm4N6yOiF6DBEMAQf2yjKwrGEYLnJShgqmRGV6DYxsG9ndm8pzTVG6VH70FxavsWGwx7cP
jmMeAn3Yp+TLKWN7nqZ/FW9MUpvb1vwnR/cXmKwb/toVmmuipicm7l3X8wck77axi7L+UBgWEzbT
Phrx0egZbeeYORH1dpK9zGiS/zLAgAxf3F58zZLF8Mjatu7mtzZqjnXnHidxacL+0PBUp3r4zB31
ZnjzLYoDUsQhGyc2mda0lbRxlklcksbSBM6jmobb3UQ+jHExfZasvIdCeXYojQfmwRouLKXSrlwa
LxYcpQWxQ6RIF+BzIZxpoXgwTdun8KyB2jWIO/V9Aim+ZYWD7TJNzyK4deVNI23Dz8l31lEzEjSq
rcQwvxVi3MywT5zRfodfshoK3nd0qcWGSMreDPlcPpqw3aT5iNCSRYv9ZXKY522xtbmPXHRmfGQj
w6PUpxO9TtZ6Ep9dNe9rhyna2slgRsbzZoT5HODT6sLPlHgwpNjQczZh/0+M3cuEV1qEbx3BuDMa
bUgKqKfY7+FoAb2HJt5A0UmZx0V2LdLXYQOhXnmMxtdIfk/u2e23kbEELESCO+7GKn52GP20zJ3I
05G4bRgqUkssWuYuJXqEVfBTg69k2ATZRl8hn4uynfxF/MDcb+i3XrFLiZJECtwxQyRSi+7zCaMv
kQ6wQ1hHDc8cy4j6rPGHgOgRQ/bMIx7wIx2sEvRGfMzTGVkt5iIPsVuWUmgXOrwMVbQmtPUvc726
ds7ZLb4tC2vEpht3o/HK+YfFtE7+5MBqcpfyk4yVyhHtlj1uMzzmAUrXyjvgzpuAwKTxa5KTL3xO
UavQ3+veMbAANJv2ooP8aWB/jVgdkXJNRg7/rcMEEg4oxDrrIVF/dgBfW9ZYifcwuo+i3xNfHicv
84gv1tq4iJN4bREIke7KUyxYceZyLZt6IYxo0xbdNvQTyrHgJ3c09n8155XcAdlh+kLHqAfTOou6
TyLm9nWvvzlV8yhhGGS5Xm3G2vw1Sv9TA+EWjcbWmIadjHn9j55AXa4iqFLcYOFO2khZGfotjfTK
DmscgUd5hAf59ZMMfjQoMpWUQFZZzCqdd9ZfdMf5HFhLQoqCNT6/dN6hq89I+hP3ZYCqBY7Ge03A
dpMrTBpq+5oTh9eeB5t163hVLtpgTZshc1xnPEwL32U7gZEX2MHWEmtYHu703KIiRDuFOTnaQjnF
m1fZ27xewx1jY8WmHUvgVL0M8d0MX6Jg62O5ShHFt+GHe27PAeQrEkK7BRdnRPEAl+YRiWfWwlVI
Ws5GDRDGlUPjkZ1KY6lHS91ENFK+I4R1Uzz7q9L8lTDZ++xhGJsmevXgOIdcDfmh6z8HF1wMBMb6
ObeWo3EotC0I9UFsNEaixaFemz+MG+j/ausY1O8NnadDwKLF4rxFiMSomQbye5YLOZUbEzE1oG2H
hhfdCNlT4Mk+63ZJsw5dwXznQ6h/9LMDlp2VJ2pBvECutyM8RFTw+2k/1kW4cIxrZDdr4c1bTxKJ
ht0GVoHGiQwR8Y/4VflRYjvBtc1k2liSkzlqRwpMpHR2tIxfbTB6AmXfAtzglWF99eFcyl/iXV+n
G4cBcp/79NOz9Honl+SMdjF7yT+94gDApCY9CLIATO4YgctC/A7Zujg0m4Ql3cbYdDv3s/tq5xO/
7Nzo0KT35EfLqCBX+allOEjIQXQjlLP4h/Yz2I/OUnwWRKO4iMIBsa7bdIsH1DWWwxcEzBiU8tM4
7TRj5YGr+xial6EB1GEOmwarcsT6LYGO1dv8784JeQzCrcX4HsXbwWY7m25mBzsx+hgxXdD5lSfO
W5gukBuQQYAz9Ix9w70EA69Of6itJpZhqOPi7mm8ypfg1bin5/AHf1NFkYxEw6LlebCibYavhkcK
Qg3ReOVBfGVMj5+QXPJIoPBbi2jVNas0UZp6nnpcMdB4k+6o/YHMlD5IIpxB1i+3Acfk8OTBXaNh
GJY9e81uDXDXZcNKwAKzSvAOIBB3DIsR8tgh+M1NZVwHZrsGH/qveyVOgYsfY8iTBwmK7qj7QK/J
F4djCDi2ILl3rFZTQrP7HNsvVfIJY4qdP/43191WGEicyj94qcfuB48H2vvOstcWU8kiQaY8/Cty
oMuLqoMnDbw0b1dxjEhUPXKEdgJhMgEVUlN15cJrflPnVk3ljrOJ6uktSHkR0EJWVP4dvzRb+6wB
l+EjUEqghJpiGabO2gcHh8Jb4NsChLHyqF3yGpfCYBEziK3dJN8rDZg2cIHkKOsc/0kQrBaZx1Qr
dpmPttFWH2xebSaUDErn6+8sDdIqjajFZc2+FdEGw1Te406uM/fSyWEpqiuPW1+89T5L/HbG8fJa
QBuQ406fiC960Rx+TA78OwAKDEZAoATd3gKOPX2X9VGDdJQtSEQqvhmo5WJv5CcEma4wF668eRwA
cc2iGHwv0bK2DM6ZAR+aO7UlXMbwl0libTVav3S6UvLRvLqkYpDYXq9SAgGgL2KDs/mx6+yY9R80
D2Z9jrXqbZxU8DGGiqLZDbOLsB7kpPuuZ++N+NVwI1FdZr1+AIc6k5mi/YurAREUVzSqbqPQr4pz
4trJu0G3VuYubmFeXYQdkxND+QaigXV+fs7Mcy6fVY0tlBIQkE7Pa+kyZmXd77Hc9ghiNF3AltOj
KO4nTwO751IOE0PKN1xEo/d0sqzjRBxJEgMooqr32Dm1SO+a+Z5gvHKi+EVlHEvEdszYlqcKA5OP
mSXvy0VPkE7qkz4He8Z906gbXUR0gTfuu3w4wW3bW2m7Xq7H2t/p8ypCCuyaFI2c51IGSxbYoXmN
DZgm+V2Drx1VydtoVW8k8FQm1M06aFZFpr11JpGWRfbcta8xjvYgufmdwM7Osok8rp4zH0dIgzfS
aKu1hAbECjsdfs2u2/LdA5Uh3M9/RfBTe4yGasbdToKIzzivy7BkjOr8ToHz6DvBc+ToSz1EgODZ
MSeXDlENp6glJtJzKNRKBERT/vDtU8QNURe/SCibQwTTxb1TIcPLnfp/EpEX/INEk1vkywyY86cM
+87wQFbu9gekTU86WhvkXy9a4R/ihAe6bN1tiZgqSVmQ/I2UmOCw8+2QzQuBlS7MGUJhtDV4zR0y
UqhQnq4FWWhKn+YboMwhwgZPJqss5mRfGOU3RjvgVqSeqRGGCOg28P/MvdurUGbm0nTCsoENWHdH
jzkM7/hdWuJUpYRe4HGIU7nqx595MlAMOISVUFtowdKXzqIHhFFBXuOjg58LHcV5m6voBSCyV+7t
6L0X88pC4NQld7vFKTBicHvU9S4o/UMKMyAkniNqkd9jKGlBLigZnB5HK0mvkA8VdB6MPJOyJ24Z
3vbDzHIhZOBuo2LrF+H4KQJmK1yo7RCudNQnhukhzWFDz5ilyX665GCxrc7aD+TXns2G7cliKenF
9bpB/D07DP77hWA93NFJe0pq1co1kyGdsttglVmQ5FZy0XBc54eZVbL1bFvkSsCxulsVozf2/oaD
3ckgktW0V6b9pQfMqxGFgepZpqL46eVhIvIOG1YBKW9glOHMP7lO7q7u7OqBBVxEQm60Zc6/QVQ7
5V+FfG0Rn6QU3DobYXLN1xpKYSbmmvvrWfWax3PvYdOIih6zPUObaTUD1ScvtQJ3zS+iYjOZLxom
sdDXsTQ3YUC0oH8XUAJ99y03CSuDmgAIbQHdEJnwtGvZ/WmI6EQ5rniHuA+KI+myfTsirCRacu8h
D/RdVJ0YUxW8OUgXviG5VL59+J2n1iULg5G1uCiCiOLJ1R4iAo7EiTyKhjzy5jbrtIAIVjPspQTI
mVSBLRMIUCW0KNZZZfXmCePiKgdz1a9ZWbDBefcSWipc0CDoICDv+d6QuOYsBJtIABfqCPKFXi4R
u648o9/FiEdRAXrdrQvpdbqdV1SEjTP61OcNfdVSwJdTij2lQwihaoHc4PePyho9bUNlZDXcRdew
gHzR8XRrSgxa7Edis2dKKoS2BZdTDCYQ0mMTf7AtzJAZwMfYxIxtab6QxJ7nGXle6ywc3njW9w7i
KcV9KxAz2DpNnE04PPtN3y8gAV8SLV9xKOBLZKFhoLiYySJMuvZZt3CdaruoWvf5ZxewCdLv/MSV
riEV51R/f64sdNaooQtCpjpkwUPhb1MaOv66BrVzqH9mBJWfyB/JlkCsPB2S4IS3wQIIBTM3af7S
nCb6FChVHaoE7H2yPuCS77BiMqsMHzmEYv6DclTQBTLsixnFRYhJg/RvpDtu0Av6fA8e/r6Fq/sM
z2MWtfccWXKbYBDLrK2JP3PsbwkrsCott8Bk8o61ExNg+nvw4/P01FN6Rd6NnwZf+mDrW36HK24T
9gv0K3RCdizXjgMwGqih6TLbWxstJZ47bfLwXtvpTotxfYl/RvEw5uZZs71FjFrE9HhF02Y9UZyW
gyTy9Z5pZ6c617wsjfMX6OlSqzYW6DAXOdaM1qzof0f3riUE9ApGQtkm6Odt3kLbIn9C5wI33emk
KIQzkOLIrG4t9WTrQsNnMTYO8eG0DmJngfd5cLKz1vugmOqMC4FsobTCAewSOxrnrzO5vDLy3qzs
Bsvn0CEHBM7TBOyp2oiEWzCiKW9lGm3U71Tv0b3i8q1Ne3myCPRB3NizqPLNK69d6xLjzl9cAfTF
teh4WG3tc1R+12S4ligoOA3K3mYl3692EO8H1prnESEbHFM3uvacKxGb2QEx1Klq0wMKyEUQj4t5
/nA5vBUNMtaGxUlZpz2QcR7iI1UKtP6NkwzI8pdS8DaPqkCZiZQHaZlbMWjf8+8OzCBUeD2k7n3L
0XBiUomjof5kpBfE6kPIdxXVFIoe9UcVwgPwmhGbx8wmTGjwLvNQHIKQZr/xjkxL2TnYT/cCOh1A
Uzt8hxORpJd1ZdzwsUxy19bvcfknygTl7VYz74UtlybvunpTwzMvri3+LHVG8QPDsK4IvDjohlsW
fcHjwyU2QdNUQe/xH9HXLR9FLdzFzPY3xstT5diLfhi4kmp808Jd4ziLAkg0iUMBV9xEP4UuOnTX
URKuqrJ5iIHGxvkzE5ak5TjcW5RCtlP+5oyrQ3SALhtch04t6CB5RMN2KvXnxmieu7DZC2061Fgu
mvZ7QmGh999YQlwacv4LgqyRsTMPSye8o8XsMrKY/1KPTE1zGBKmh7NYO58tvnuDas1EztGUjwjr
rq+KNmJ1dNV68e6nIIkuTEVrT9tgKGDyrrOuis/A/TZeqRD9817a79GYndOM0UD0ibWBaxsHhTP/
toRCQcmbOsL8rNMw1NAp4xcDbXHsgdHNjoMX7e2kfsX+gA5CAgHOPnJt2oxJxrypX2qJkuiP28rC
lZ3khzhFKmKSHBhF73FL4bFD+nknuUuQsl4/BANCoEUHAyqK12I9SSPtucTLLlOX0IWQFjwXH8kM
VCn7V7pyOdrPbp3gZRm2TYatlBlxn+oXdvLvXneR1QQDxUIzuGo59HrEwoKjw6nvlVTitYb7R1k5
YlKamJBq1KnEnGlI89Lsc07umY3MVl4SOvio5R19N6ZfzQLYQoI7HYkfCyTaDxl8xUnA7RcvrR61
tPA21GBcbIfWgQsVgAWgFpJFutND7BoGBJSJ7ZsZnZri3lXWsmLpgBSNqBEfi3bdflWI0N1Z7jx8
Ol66DKDR5N53yoEzGibngn6t3fDNrBzmgs0K4AKgAxYs4ExGHKnDtJnQXFepBfrZWVv3gpsqmRpg
XqsAHTGXfpiSm1eXB5dFapjUW6/Rjp0YjzF46iJ5KRNE7EwAwpIQoJZSXTIZkneijHVLFYZwDR4x
d6v21REHhmo5FO8FYWZUPWpVBhT3M5q2BaK/CFGQSPOrFYGdG7+mLj2l7ZdEZlUr5khqntzGWw2s
NIzxUbJrUzVZQ4S6xjrBsYONz+BXIJyh/aY0CJG98w/NzMt4ltXtpJ0t/W7HGHBrzE/dX8Jd7dk5
z/a+FO9TQUzGsDT7Te8xG7HuqEQ3TB9S/1x4wcEa3n0CGBxnOMXksk4FHhf/z/R2+cA0BGhIwx7M
6uHchMlnVg33KAjf0H95qgELqoAc18A9T/yEXTo2HwhjGFsHPl/JP8Mp9p5DTqij+WKppmKyDgUb
ZT923i07Y1Ei1h3A0NYF598kxBYTVsg5xs4DOCcTJcdxtwbvYa+5y2K2z2Vqsqtr2OGylo3S8jnG
qN0OS53ZRF2RSmTiQrqOyanEvp9pdDrhw+QYqMQucinWRXtVynxivDOW3abaBYxsraYvNJY4KDMM
n/lJt1n7Vxd2wD22T0n9WSbRNeGtKWOsFLDk/Yki2GbLt6pq7FwjvUIegemzuPgRkVd/qr80FHf2
Mc6xwHmgH8eEmLe8WPKZN9pPgnpU4kPytYJW6B5XDw8xFsEtOjEvwVcIWiykrdHI63LEYzZYGrjn
NO+OqKx743uM7bVbjjuhKtsHYvIaW/1gNxsp3QZ/uIvEfu/0Z8EFqb7/nt2kkVy7iNX+fsjxQM+/
Bj+nIODHzh6/9cKXsSZzLLt03BspQq+IEbkRnAc2n270rnnVcQSHxnG7kO5F4lIxJAVSKPeYUsPu
ZCbeAjaHerNsMoYoJFeeVq1zrmXJ+rctULOW2qZE3c45QruhuLH4BlPzHiBH9V3aonHTYpWnKGQy
3KYtWOHq0GUlUpV39arAG4RvOLsv8gXtAYITsRqsfG3MGlu2nfTCC8vhtdmfQuJyrHozlJgD3afY
oMqkrgvkpWRNmekjRdq7hwo8AljLG0XiBqZ5hjKCIcppVrtaGzUG23v1HuYcLsy4kGy7oNTDzyDz
3kKSy/gfRbEymD+UVXSM6ooYBnuTIT7I2Ycr9h/pVExdR+obQ2cZWXhsKiFoD+3BFPnLSG86ufT2
A0KXlYUiKi33bl4vkoCkMgZHtk9JgIKkTF9iZBdsKpHn8ellq5rVh1UiKdWuGrMYT9SnOhEHR/Dx
I+WhFQqrWz7coK/Yw0sg3s18QHS8iVm1EmIx+7tJQygxRuJoos3oz63RclViptTcCaU7aj9H7BL+
OoFSuXWJZ76AdwdisJkZObtJAuAixiLBkoSTnw/NaAT0jHVtnNS3LFt1LsokvKkwE0pyiraB94yP
bq9OxMGNtwHtp6FdPbc+8tRE+t1Px2UXEX/FS1BCISjxkki2KKH8kyyw3eYmije3+Sn4Em2k2dFE
UKc6pWO/fg1RNFAdMjS5yExbWwxI9fSgsN+d+g7o490MBTVdmRFUh5BsidyLwbAIQhbCrclyOK9u
HKc8Mo2JghrhIrnlzXJUMedyXo2Nvqr4h/2a/3+UF027IcBZlE15Uk92bAfLzrjbsK7m0kYSFZxK
iSsWwzN1gib6o2VjiZDluKTjBIXQCkRQPJomMTu4xgTzuVbrXnlk/vucbH4N7XRiemy03i1Iz/Mw
vOvUNv1MDTm56Hd5vnvecd/aa/1+Agw6/LOG8OCX1SkyT4KRTMb0yxvzregcwBTh0ceBsQugTRZa
8jnvZoFjrrS3lvMrYyBBBxPLW17Awpos/2CWA6FzL3PLzE56RNHwtfkz9pIE51zNQtTlODT0TTeg
4HnXGK7UccsjAqom6fpzl4rnhIUI73pkU42qs8AhbGJEq55yW6qHq2qwZ/IHh+TRjuMqyXiyce55
LEK5qWaCAEfxb3DFzodeRj7TTGZ6KRlIZ7RKeWPvtUludGYRFrkuteNjSQa2UUBINsWxBunkQ89p
WQdpGPQJUzKmcCeYcTQm+M67wPU1sdYBgrjW+npLLF2QPyqNNR9j7/A3z7+jwNxZOG8yOmIs1H48
bYeWqR5jS88AZ13uDQgeI3vFeuxWhWD7YDyc7K4Nay3rtoLypRrn8zSg2MzPbI4POsYSzKZNv9Xx
mU/G0fR3WsmacdqpW7ujb2ez6aHQynUDXiciYjo5qJLNRNSxfm8Z7DcZ5fyoH0P+nCDBycY7YMw8
4fEzlnQRHqVdfnbKKeyR6ABAMGiajyTE81QxOFN/r1N2B4ErsFfhRWG9N4fxXMKotFsyQjLzx+WV
4+vuyQpQL0CR5B+iuTXjeHYm9yXPxQEPkdYS586ZVgvs77WyScTRSfEIaqC1XBuABeO9FZ34DjnR
6+Yeo6ui4xDIW8Nsr/6tHgs8G5yQ8X6Rfcc8HtHsr9VPV3OYxlgAIa0Tc7uFpPjyKI+D9MvF5+gP
Lz5WkJG2sFcQXVe+8RsD/lxJLoU6PNTnkei/Epa7xM+pUQ3U0YfBR4hKsLnrLKctzkTev0kjfYyH
UL23/92AvJYavR83Sh3ZTwBgBI69M3VWETp7K2ACl83i7E0hVSKpEePL3HAdUiOxk/sYAxXTzZOG
ahQZR0GHoA743nvT9BN/h/qCJp0nzbm35OLG35qQlPOwfq3tXOz0iKCJTQvQdcbRiS6ckAWxRjGE
nWCYFRoKfWHM0yHlCpO88sLQmgDOYGUAJ2bYTbQg9tGTyMDZUDPD26n4h+CiC4ShMPzWkf0GmVAf
Tmm6SZkOhOAFqDDW5DPqo/IuJi+oPECigPpTTCDfORN6z28jKpA0e83ZaqT7dcr93+m7li1Ew3SK
ARQfIjqQ577/bMiZhYtMrdnsSN7sPyBwX6mQmuINlRQsNoO69DO0uImXJTJ8NGXv1FpR9sz3ME4H
lY7R7Jz+iZE++VD9P/dhsw40zkm7ayIG06x+jkgNG/aqTGysJQ0H/2cA4nC2guPj1azI5ST3hkiI
Fd1EyHH5D/uz9UG1mPCVWlt9QGjxRQwqek+3XONNJf8oHBS8Xm9uFoLQeSOwA+SL6Q9+ZSPeJMQD
0A02Qh8TPA4Q+FQ72lNz7CiQBCLrOAZb7FX8FRyClDcUFr5dbHJaDI0Mrchtr37fHMd5ZLpLVYeT
x4rDj5jNq2MmqCtvrhwJ9mQ/3zwY8RnWlwEviWSWeeBTKNulJ3+q/K3u8QuHPXCsEX8+UiFE2zmH
EW1VDraKCVxF6zofbSKYa5BMhNXwHDvVhdvD+S5wks9s+ghRHFBe2wh0W1aQVodF7Z2JBhvmZev4
2EVopLgUMDv0kjhSptYuS6txAQS/+JlyaxeXtfN06iGPSkYz/7dMaW53C+xph03mORv+ejO+tFmz
zhhUJ+3IPJ+6e6o/IuZWvtsvh7VjXGwdgpj9BE3SwaUmIPeX3UaM8FdHFi3bWGOcKaC2JRu/sgEo
jTAL0LlY3XECi2oZcu3Ka26oqTqZWTvGGhpWaomxR0UVgLXwN8KcEfFvmU4U2DDUx2Qi7AzpRI3g
KwJdy9FL4oYXZ6s5sakZOnLa6GY4wJgcVPW4DdFoDl3xptdsBSCltfjXPvhZeFUEfIUtFtHISgkV
8AIm2AuyLUNmpKM3NSlOAG8F/auDct2f9G3W3ZiG8tVlvvactPNWPQJz6axbCDrRKE5GIQ9MWuIh
W6XQ+sAZSlTOM0L10hDbtoKtx7wVuTKTG9IVql3soeXB3MgjN7vFcSzSt8qrnkcDfrLV9P8ZwZTf
LBYzzvuDxtAgZDbFV31wuxh5KSsGiWmnkI+CqzIzP3E5VMBQtDBbjRVQHmvrmVRA8YOIiJKuuKGn
IDRoV6QJDih0SNUxoxSbYNgqsN7etow1XD2dIJmEudF0yC10TKi0ex2MVMkSKSJTz2OrNnNS9/O4
4rMS/JKR9N9+MiAz3SH7Zg7BZJxQuwFid8mqhiE78PxyWpXZXg3eXX76iKsC2i0m9GpjZ3QMEfxT
a/skTKBehsav3/jxWPbDK4B4a0dV8vPcL2e/W5jDxQfZQI6GZyDQ0K1TG1xbOVMUnTL1Zx/ucJqj
kaAPY80IN0uNe2LseEI1png6o+zcxT9vPzsoSMp6n6i0XMbkNdeST6WrwBRaZ611nKrMvtsE1MVD
zdpKfF15+mhU3B4/OjYIPjt/hl5mcpczD+mQI8bZ5y1bj5K+Fro+T+NgHBQJzkJ/hDl6JgQFR+bA
i89wprlp3Yb1wUzVpUvAEHy2/q6s3wd3K/zvkndMh1hZ8q1EZx8CR7zCll8dEWWk2V3nhYhTFpP9
LYz1jVt0y5FjR5M3Bc7Q0pMk0i/k7/AwSej5uueIsMcNCk+irxm1Id0vq2RnMo329VEZeNGAYkFO
oZtVi/mvD5Hx5Ut9aAgMnPYmxZeaiqtX2CtWelWvdXbXNLk4HnwLDaYJVXzBrajHHK9ZvJ1j5AsB
ts4H3hgG5spVzhDjljPHxXXY4UW2cuwg98yd9132LaXYMg8Xk8S4xsIXMDHmFM388tjIZFWwmJYG
uppSXkxmjPT0NSottzfXTNBd5r+Wcx3gaXMX0zC5y5kiu1812r5NcMuZmwbmTDiyF01vMaFwbR2t
S0zs0P0iuMd99z21887fNj0Ta/QtDnM8bRiO1XDz0VCgT+yAIXgw+mshPztBn1sNzxaLDAGQxqIG
zEuwuMN8shw2Nh7z+YZ5AyHo3o3iaa6AXIngGI6X2QTnzhvZI5RnEyHpgWBbMx02gZn5yAIIXrWa
lUFn4/JGliN+wp3GfrmuzjY2Xy/45/ADjF3Fp80OsUYkj1rd4poMbHutVm6Wj73mFhJL5PPZRSVr
lnavEkjI47Z1EkBAnBg3eFvN9DxzmZgy+Qr4pgv/EbL59FkkxqTLRD2rOa070qZxym0Nn7E3U8VC
XjjhKhqALsu5uMAzQ221JrEnyIDhfwJynqVmHN1ikskZuwNzk6cZWV07nuP0zYRxwPh7golo3jjM
W7lhV7biZRBpva/FJ4xPDWBQrOl7NlxOPEJtZvZIDAtXsLovZ4vee6jWts9WTzv5DLvZeCUZUxkm
tXpxoLgMGcSorVrA0VWg7OKHYMw14oJpVYfMl2Ieo+IAveApKm6NeymZPXmkoEgd9e18Cf3nqDxj
u47olYJjG3jwUYdl3b5GdH8esTgIb7RwJbSZTD9eXWOw9mUYoG2sDmon2jTVWaqgABznDGcaNpTz
xdfOYdrdhoQ0TwjDRYbJrdz07Y40ZIAGxbs6EFP0qh1etxB2X8o7pDZcFi7PuthkLJdojaumWrQg
dXJ8odx3kXiozCNzvKmPrZluOqtB5feFrV6Z5sYjIsbsPdwAFcPBZJ90GK0jjloSf/o12Zwyv8XI
9+ChUFugladR9qMYoBW0KOwjUQYHjfQb/TwCRcd7XXD0cjLi2WfTxw7xDpzHS7QVE4y5Iw0SlBKy
Qf5WjSU3kFZLFJs0ZstPAsZsWicAazzN6TZITyOVZ0lqjBPXZ73Tt/UYrAYvIyqT/Rlbd3vsljbk
5xDNlRZ8gGsxlW00h3BX4lfkDmV3YC4MgaIcOamygPf9Y4x4znmIlbqvuBsx1UgM3IrVUDnD1NoC
76H+mQID5RfL2HHELgtD0bolPGEpXEd12vWPrrrH2J+1F4eMXHWWWjUzLzgPDDhtDynctUeLxkhP
QWWLOl8MCUPOSntqnGSpsa1uww2sV4GaraOXT5H15hNqZ6Qk8twn3448he/eq/0zXcPuU2pvo3Pg
4hEoVD1+FoXpLCzKYHUOG9H8EnoJwTj5c4mux3auTQlJbRczzK2ZvOjRw/lv14ngakCU+N2IvZ6y
jUt4iVEH0OvVxrlHxDwzSTL5KGo/3UwR4Wp5a36XE539Y2A6wjtTmSTdFN8t/LLZxC+At6I6WTxB
AxFU+D8wpmJi/++aQQvHZId6SOCFTOe1KnC9Lrsamn6peWgMwGgmF8WoKYLnGgl0TYhPto9E+e0g
ZJT8USvNad20VarXJuSAVWQ87AjGvcMmujL6b2bJmwqhiUttq3HszBOQgshey5CReYBCn9NElVPw
KRrTOvjuiAcnKpcm7TAlHuKaCCGhRhSwZE/8NhLlIMtqHXGNGPa5brclcacjfJaURvqt1d5TCCQA
49UgZpf4Z8/9sIe1R1EZbyRGGndXtm+Yqkfi1HqgPRuvOufIdhWCYpvEl7B6cXTSvo+cxhORTres
PifmyRAnELTCOuriVcqfxDsYwNRjCg4/wPXNO9C1TyOKcxiQqA9wjWj5GzbuKXqWOaytjdmQAXWz
qGB970ePDg1MmTB6nrXnwXvV+88EQ7jxYrhPDPifzAg57iuDFI66z6p6TarjPOHx2HcIq7xHnfOQ
M5sonIvfjochVxaSrcyIe5s5W358/bmg/+jiaDMREWqUNARsZI0COTafdnNF/IS04TOvr5jtBV+J
qL/c5DWvv/Al+jTIo35C54ZcmcGC8Ff4+eby7JXPAdeS7pbLoP4L7fcg9J+c5rcoVzk4n4RlQcGh
7gDkbBOGJB0IANy5Edndw7xzIKq0KO4YJq96FovEAixmFm39hGuuPKfapk9gH6+AA0/Y702gVjys
iBFphejaeXgH8rHTnoSN+c4ZIZNtrIMIfIvgHzNr4+bVt3P58EHYR3z1J63OIG8CRQzPzGxKQMH6
yvxhoZpGhxiddRwc/sfSeew2zqRR9IkKYCZra+VoOch2e0O43TZzjsWnn1M/ZjEDDKa7bUlU1Rfu
PVciDIVEigsB7rNcDUH8oOjtYFQxsojcH73sUXvU25Qh3Kklbp9k1TjnjLfMMN4HE3wVcCO+8cUx
wGjfoKX2DUo85gBNT+cvWFU0jz0f5IIENwwoYyhzRkSpDu8yeXnVR4HEJH8p2qe42i3ZceKj/an4
cya0gstUPWJihL7XeHut4c63/fIYNRd4riQGBMhH/vIq+/5vw3tUUch0CKRRieIEYbFIIYSS+MDy
UrwPKKyNLUdjBRwJIXOznhfERMC1P+Phry/eRw38Ahwdf0E0wECIH0r8MmNMxNGfok0lviBKYLeE
EcQsi1qN3e05ejJfaefsv+3JvYAe6W5RuWKq2MlnP/sx56euemqj+q3E3qwQ7Czun4wDktFnTCIo
WkyaEPTRJY0cwWRbx+c1NtdSFG/mOzGaRLqtvYzzjK4oH9TBGWrgWo+JpGJZOS4ikm7daekquXVq
JPZ1uda8WBoyQlPC4tyMEKBvRNHb/lZS7Tmr/tIXvEgrOIcd90pyiAnL46Ei0Im4MQah4A68/JnA
c+hffkYUp3wOKiJhol8reLP4IrQp9iMgCD6eCtKv+/Fn5N+PTmwKghFQEFfuZoyecmz1db1NivGh
dj9qgz7X+pf4e3ciGrph2ae7dMLJCHzKsdDvcSFyJVv0uc09t+6d2BkLEgD72x++bGdX6kCb4TbA
OIZ88amSU0uYpvnHDt8n+Bo9g61guRqIjcrkENavdv6SjDteGKpBBMCuCfW0Oc1mt5GXrt85zb5L
z4v7UXlia9ndw+h2qwIPvLYw4/1vl0Nryx3dymhIPb1HepsiRLYu3LOlso7hzA3SGKTBpfA5rH7+
KezV7JGO7URAMpdrD3J3VciRsriIOP7BHIzY2ub6ZhEy11gDby0BFnQotEZZ9FlmfBnAdBje9Nom
yBQKC1wvfc50m0fYAIIM4tK6OglI+CQ5ZEO2SwHM9PMrv8S2QzczjD8eTDkrb59rn0A+BsB5nf3a
ZYCWsAAV2cwMRplEcLPESjHAapOX0iq/PWmuTSRRPkJT12ctPhGV29sxkuDQOtMMPpY1RdX0E5rH
BupaGaFQZOxT8RAybEU6QOF5SG2C0rplY0zBRjekFVxy/avhozr3pnMKaZ1ofLzK1VREiQhoZt80
A3in/aJyCYsnijqgu32OcovKmWlOQAlmxv8xDevt7E+fGSsj9lKEC5rs8B7waexTUe5zq/jsSBEZ
gm+CV+HsWLjCaesMn36CJMaJ3JyAJnNhHGYD/qi6fcsUMy/MfUDol8Vce4Qn8iWw98dahfmnFMvB
VBR9ax+LVYa6IMSlpYExVnRHU4vwLcYNwZWT2zvDDDal42LvQAllD0xomoirIR8tRDoUkeR8RQHj
RDYkVghpbTaGQ5iYbwE205KVpcETUcqY8jp/xOb/ErXzu1n657bh/qjlRymQ/OR5SNTTtJsVt23m
MVJO8RLix2Lrc+sUjhz3qyimgDcl9nlaIeqa87SdfK8nT4exNva83bT4OBwKUM9DfZ9F8ODgb/p0
4z0jnxQ0lDAIBMSzyzhPZ0SFd0awkWJh+buECN2slrbciFeDt/fszZgt/423eqCHQ5OdQCdcBrQR
CVuirM47bfjbmmZhgBj0d5EXIJePnmyhXplF/VQjOxmrQQebFn9055rZNozAuf3srWbfGspk/7kw
1mT1tS4yWjt6QXwkFTdELCU9lQEW1bUTFvw4O7xJV0tarGuXf0P5GZJPUsDmayXf5uTicX0po6Me
ZbpXTeOTKEawsSHmdK7sskHGkitG0SH1RBwRML/AVJ4U6tU0wdvKyBZrf43XTuSrBe9BCpwDyMJP
lhjPKUnvU8IIA/eaTcnYm/G16fn5Fu1GgIdURfkJhuevWyxHPyX9zpwSh+U2dN8Q/NToYo1y288h
B2LUyNs8L3gghIzZB7P2VJhWUh0U7jj22ojZvLNlmUKT8DY/uwX7tFnQRfreZzqGf63sC5c3T8vi
/ssYwvWFem3cZeUsZ5dKvkEXnD2O02uISqj6YwcsyxLBQeqQiMaABATKvGSPA3EQAayGTFEeIbUS
ENldG2ex+OkRatXulpFIV+Hmy8Ie7MsIvd1h5mZWzzOC4eVn8C/kq+K1gU54bPxjgRmlnxGq+J9T
/iTyka99QkXesLpz1wVayp45WRrzlRbJ1UZv6WfjRQZaZMqLK9E8jdD7XHXoCD1qy3WGSS3iJyZ4
doJkzUpxb6Vg8TibCAkidZohhWMCyjfvAFAzcgyC5DR5ci3UAQ6cJ+NH/ccQATSQSVWCKa2nf0YN
QkmkNzQFATPANSlvy53FFggUbMDYN2B1PY31Phlfg/kUBYeyBKdsHlITTLt1Q1z01KXGY4g7jgfN
caf3SWe9psxXkS651X9XtQEXOvqHLIW1UE03TUfPHN6GiT2xgfnwmEY4AZ5Zk/SGHmxV9mN01a8Y
QEDjDmiC8XXwAfNB3vNHYlu8FZYW1C+AVtHnjLwAJk57M3mqTGenfXDTuirJbHHTmxMxcG4yHx4n
hCDkfxnzEadn47tJZL8pW+vZZeOG52GmmFHO1o/q09ICcfbIHMACPRVvyp1PqsWPtLiSj9e7V8XO
7mlBAA+9jlrVXwX1mYnlNtOoB+a6sLI6olCa+MlTfwY+ZMU6MmEJwxb1v81E6NOZTYxknm3jnyL3
N6y3y69WtxB2cwi9m26W0XBtTJhDS0k8Gicstz5nqR1n+BPvNkm4xoQRk8djePft+JgAkSAGvm7K
TV2+9rZzRsW4Qz2CqhGcKW894YV8Q0xk9VTZfOH0PJxehhRzhNchfaodMR8qw+SKVWh8oFHdSlCU
Q1//za1rjp4vDNR24VvQuO6mH70T80XV0PDXtn+IM+qaKIVKJzd6uCtzHnQsh3qenLRnHPXMjpQ5
QJ6AXZju6uEq2CxWzyJ/SntB5CRAYu5G0zO3fdAdZGDyerK1fhs8puV5cyQEERAwu8NkPghnT94X
Ds0x2Evvze7NK4i4VjDKRvOlM8PZC9BnWnFFp4+ZIz9WUEx15HAF+DZAHClG64Ao3V1HnrgDg4F8
T64KwVcRO0Eba1j6aUfXDH0qu88GFG5Umm92/iMZ4xg1GQXwliy5HNKawDrm1PNniLAvbOejNQ5X
E+shvP+NZGbOKgHCAe37OgCnlhoMOiMe6DRhyNokR47c1zRhkFek7oqrPez2dv0boWSU2dCsR69/
k4Vx7hAFOEwP5QyEz0prJKoXRHNGtNE9faUg+DXTLmrHlR4uqFhthkFe29xi1jVhWKITtJGDosJH
0Wk0KIumQryYCcyyIRD9M/9P4vZk/o1/gxrChVsZZ6d95du8sQVmvjGEypLGyQVuyRjTbE3A0kHU
xX1NLMSwN4Lk3WNKmZmU5xYfey3FzsNH8uC5WNeY/WTM9jxYJpkjKtLxpm415ewoiVrcirLYmT7C
ZGvr8KSSGPCRZoTr2iOjIQitzJY7gk7gUqIDKVcWzE38OWuTaOKMvxX9S1sGDAUzTsZqLpPUDPJv
3TN4z4P0GJTxn2kB+sbx4i/1LbVsYJAsDrLHFsuwXf/IQuLFG7gFy7klTphxCmUKc+XQMFkiIOYw
239ErrwmHMxLbR3jUrs/+n005MfJSUhUdEXNt4KxwEzB0fsF7lZ0KY6bZWfPMY7tQop6AIErybUe
qGQJnZttsDHbt1gHqgZBQFiK678R2Doep4EIi1qhp3CZgNS/asAvGELtipS8RnmxrRp667kneJk0
RY9fMiim5zkbD+Xo34umvRUDFULigtsr1wvSqIRNs6jxxp8mNqYjSQJ1ykNhuAynnXhb5AMPb5W8
un5yINtkLewfssFvKdqpIcuBm2GigSRNUkLdsMEfj0EGylzcOdP3cUev15TvQenfbUe+SsfD2C0I
9VVnhQDXM3uIWBAYQ490j37rgtqXwnrhwIGLELbbBAER3Yf+fFqcZAOjXo1hBDWucEZZS/siXWIc
hw/tWiMfpGqtR2QmOgc85NfQM2whxhEQsXtnxpm2EDG3Em+fd/9vops+oarZ9/lXJooDk1nFYFP8
CIBFcrj4rIVR36Bg0ojOv3LdgOY2/Wbt+RAccr7CwGHxLnvdb27j2EBGZ6I1XKjIk5BW5W1CrJcg
16qQsM9aAI6OoW7vEa1yS+pGhVJ9hszQGbs3MF7GztADXpDPVvA+xhXfk8uCtGHAPWywsFPpcFO0
jP99GGytJxcoAXCTLPxL6et8DOIIjpwa8Z6mxxAkNPXyjpehhGKtzHPNotr9DF2cnsxkg3g1t7da
YgvguV7l6QfNi6/+TBY3DcoDag2R9e85IPLQejTG+VzK6ljW1XOQ1zuTFXbB79RjMCLMl1XSLcJ4
mCLvRB7rMN3VCsbu10cvgA2KL3Vx6NBjttF0U6e8mA9Sqq9mW1O2mnoawUFokaagZ/RUeigszMNI
9oFeZRXbbIk2LozgiHmGNiyUufHsYB+KZybXGfgcGueJz4aF8aGc+LBqH0ISrXADDmCEl/nV4dGp
Fe8+f7utgSrbm948638j9DkwI+OZOr2EyjW464ERCiz2nDMlyH6D3tnZ7bEcdrUy7gMdqZCow3Fm
mizMvbUbtEdt2uJgXFBjssb/5/XDdmw/x5/UYSMAXz/GzQDbUFF5hgO7k+hSUTPz0zdWsWpYamVu
+GdxwZRJ3rrZpW+xtrVzQVF9byijGtoCjSojQSt2a7aVPJdacM4oPgeB16OY6EAtCAz5nj1uUOUw
VUAeypfBL/EpfHbuTyFZ3h1d3pXCX56RU8RWuM0XextZzjYJosdCMwGQoMxWvwYTY7EIbxdukZtF
REf5XiXls+S90ih/zz0MI9yu+VWxpTX4fa2BYRkE1KnIDnbyE9Ua6g45elwt0c4vXaSv9Jdmfkpw
oo4jQyMINOdIQ1eMvw5ohMStMTUxTqEWCqvsBf1kDkLQtfuTfv4HKhPL3GBZ9SnM2IqwHEU1t6P8
x086ntRCU8JCAExuh3IR90N67CCfStZfs2I5zy6mPAq+cA5FLAaOFuO4gpiEFFggZsb5hZQGnNdY
XiTnkzqX4bpLT2oA7Q2ouZkuxFRBIfPmo6q23nApgFRj8xpVGjzMNU7mGMKv25BCx5aFjc+wqvF6
UKf2VPYzcjasALXahnI3Ozj/OLO+W/OSCfcaNXjOOCil61+9ks0j9CXYkwWrOMi5+LaXDB9diIl2
adRzXbCzC3cRMKySLi9xW6TVLW2RydIqC6Z/Jmu+yGMtFhiEutYvIeu+qag5xQDx4Ghy6pFn96oP
AZ+5dTaRmLy8zD3EK9fP3NXsM32OkCmmy2f9JZf8NQMfXZbmrUa3KHrAGFB9kuQSpZyptdjb093E
K5jKaT24zG55r1NgGhkHpTLf0tbcTXV7k9ElQtCaHTtOvj68ERhRE6Xc1aSm8niVPV7ommpl3g4s
ycbpEwYMqVXLfjLTfcfToz+tMuxuA/Mvb6nZUbNtAG7sRFQsKhjvC5/1Qmz3TJmWz5+6KUGvoJZD
PT4PfgvV1fghCstbW4JxSJ1DC4K7PMNV85a9yYxUWMZ5JPhoQU5h9wI+CCqhPDu0KbdIvWPgawFS
teeUPXK566wISiJphwlPbVG/9QWHYdrar20GNLlv6xtTtG/HBSQ4SD0TDbM1E188X9oDePHMn9Qz
wM+BXABmxZJjw80LJqhngM4cwXjMegE9hbrQJWldRNFbOpUvjUpvXUgIAfig49DusmY6DVn4Qldy
shmPNEqc05q4EVbIfd9v6dRx03NWV5uGfPHWaq+ySu8CBKw16zLEsNFOk0099kS6F9kvOzd+KR03
gTQIbkd1WXo+XdhIFtPBiofYfsva4ltVycFksNEFsG6qS8kQLm4XBqQj3qHpYLY26rx2PJpqwepH
sVIIPGMu91a/5IdaanTUvKEBtpO/Qcrf7KR9ylp0JBPhYMrfFrLfLsHF4Lcnz8mI5LrF65qNhIAH
I6wN8JURYUycj9QC411Itn5t+9w064SUBt30575/6rPi6FXhze3UzvM+1Z6BxM7D36i4vbg+zDg5
wRZHlv0bcTY6TnIRQaM1Zas5lMypXGacjEroKxrifkfCGHwU9WZKsMVkPI1AJxq4ulnMrGeer8J7
5xwF0rJsPZe/5u9CH6OuBzZLDyQr2a/rxvyo6dwqu2P9XFHIBx0tZWPzMFpgt4cxfW16xmpjxVKI
gFgUM2nsnwMFNseKpzevgfLqpAByC8b6FjMYLOw8VCBZUwSrrfOi0lqxMY2fJrCR8H574nqyUGzz
XIditdcBhEpuAobl6I/G8ma5PypkyVzwOxT59Ef0cFVImjOC5pSF7XkYC2JBOONUxt1d7Cxq3oy+
z4MBMCzua+7Jx47Q+kZN357pwGlMxsPiFo+9T5mODWbuP9KU00ouDPIpHN3RtFf9G6yZVRTAG6b1
B5N8jWP4U+qwBMaKTEQ8j8h/yArV1T9XnjCcl6VqCaJlVcRyrvUFVIMl5hojzjLhAqhagbuo+5FV
/YYA6LXyUDVWO5t0mIehM19jWvTsn/QJYFALG6XI/c2w4AuZ4qT3gweAA/pcx2ITaiePqWf0Buei
FzfoNnFNQv8KMXWLMDgJARkmnWhY3e6yWPzR1B4eLcG/kALg6dAWDOPyhBoQxF5v/TpmdsJMMwJ2
ky9iqWMw5/Mu9/iLKnV/wfyYmzjjVu+WZl1xozyMTsPSwPcuvXD+Xo0xZyBQ4xEMjPKmYBgUVdNT
+nABL9mpMbZ21f5mNnWI5jJOw3RPc8ArGs/qIQSo43qbjuNlwuYx5OMffUgwTsC+h1sZF63L+jd4
cuv6aGaAgRIYHd5jg85FwIn0fHXgDVy32ASKwtkGBP11fQEx+N2fvDe1fFcwTgdfvjXuo1nqujiS
v/FgsD9p+1XGf5w+IFfU32N82aVTeynQpmeEEQo7PBKETVpgT73rB2Kf1xB3RXIs1VGk4tQxBCka
cORze5IDQt2sZVsMk4DK2y3SNw9vwTJ03+NUr0YnXTtaCJ7Mf4YEY2bSkD2e8Rm95zCE7LImGXw6
Ocv3LNP30GyYGsBLNgc2/ehVS7VFFblZTHufK2ZQippkruBvIFPl4ia2aTPouyBj8sANTeKe9mot
YE5CVgUGrLBJ+YdluQ/DxpEd9tMbEy13OS4NydBZujMd75qghYnH7jjU7dWA7YRHMCkYgfUKRR1s
jdnGoR/u26Aky89FSgyOWaLvIc+jlOlucAkYukn+tApw2ByX/C0CUK0CFotNFuGO4BqxyD/ox+c0
Kh4XhySWuR8eEk5mIISrUcKNxRBiUMR7z9kUceS2U79x6a+ynrCwZoBFhBBLmu+h9F7g6F4JImqv
ZWmdVBk/qurVAy8JxpuCbqOVXSrsX2CPOvgaf3Mm8kazp2CjeJcbnQIFZhU4BdiIVlxFxnUpkSMq
6pnGmBhbdEB4NO4eRnLVpoD99fql7R6SHr2FV8f7sSpBTGXxvptAwbE6MtzQ44xdzZV7mwdeU+CG
KIU6XoGymXDzLWEKwSSC2qis/i6EpTqEvtO83EGoAIVRBjahhaC72v9gFutSdJrsGGVB52N12ULv
Ub/mxEQMQbuSdpIybHFO6SwvOT7pJa6/ctLEREUmTCA5N+exBTmNhiQrH2ePL7k1q6ekwziVo0nB
9YdmJzuWjEsOZXyYDe83dh1EDj3T/J4/kfXpuE4GeNUoMIaE72LasDNI39zmS4h3XcIF2b2GKN86
ztHCgcS3OWIK1pgTJ9zfJU3ImdZkJmgrdf9cfKdZ8F6R63SSgDFbH0AnCM+BFhntWbc2dMJnRt5K
abExHHmAKz/7bhp6DJTVeOuygJlYLvi9wbHZNkGI9ccMUHEiNXAyvls5nFidwPnA/GAF46Hz6mCd
p765xd6XbgbRQ7WzbqGnDoXh7FLa4yF9Ec47poey+2qCYYtBptjaUYpsJDhntbqxpuGAERqKhBxL
pacYJClif+MfJde9oYbuYvux0OBP8RMExS5Cq9bMlAxJDdKJeVJJWEbaZtsutD7Zw/PG5xuvOjR4
Cct0K2EL8mHnOBGMC05js0fBNF20RrcACGLdm+S3BLOAZPGsR4NL+KpDmWoX5ggAC+1rKl+2ORI8
r3O3EgKEbagHr7IuPlN4Un49TFdKEcc8wjCke3tyx+wW5axtXFAPWEnG4h054D6sDjGTSoqk+Fi5
//9vfsmgIsGDSnRdSG2PwO3aHOXks0oEbf8wk0ZhT93G1/IcpDa4lmwtsKPW7L7mdngmEpVJAzeq
N0F0BwswMELCiLWgGfI8APBXEHyIoFMmVbSkRsnagDFZaWzn4JkhLKFppLwU6ACL6DThx3/3EX0O
NdnV3PPucs+TSwykYGaxn07owvCe49czUcQzB5twbc7l2oPO59jNd6K2voWWAWGFZa+HatyyxNzH
vbh6Xv9rVQKjLSrFGDQVB22+qxQR9I8uS36t7uZz7ByyjJ49tqWMdabmMsf88S5ETse03tbJJtO+
sP0S1QMhYJAnDAcCke8fYQN8jGNHtKz/neAarsJv4eWvc3MdBOm8GiHdj18qB1cAvlwCRZz9twrD
ysNoUc3ZZcSEL9PTGUylMH9hdmD3yPrb3HQnA+O4ZYrHYfjwm9tGb2U4a4eIbMOTLUfu3vIQlMk5
NrrNxDLWvleIIevsLUKWqEFZJgOEckiQxSRINvFRJvwFTADhrRqTV+mqS6eQQtHb0WZP1+WzSBhs
VGqQa9nJXZtircctxp5pjP90cl+BGH5oW+u3RvPuLvYfDk7b1DS8z+YGZJqAE/e4MCjwevg+Y5Gx
jw1I/h15RtRCSKAYICMOpdajB+sAZgDrgae5PrU1A6u8HH+mokV1lK4MjMoM2zBZ0V0H7Mr2RU0v
nSgX8JOKeTajredVjyShHqYBwkFSjh2jSH7XuFznfNrhyOzSC/mt8Sv+sRjNrAwL7doAQc/3ifsz
MfSXyn9oCwpDcYxQ1Bg6A6Uyb7EPmWduBDm/PnFtzaPZuaeiUVcXafQERjSz7+xQbkn7OiXlEwPD
K2Dr10Wa0boHmcj0kPvVczelSQZVLaka3ZnQJBl/JNRSsBz5+JeYmO+AwCNGwZPL9iusg552xsA1
Gc1n6ZbTsSu2qeI4u5oepU5hXxx3BxwLLWbANwc/V4zyku+Ex5w5NK/GchomFDh8gRLz0BZYCtBe
6S2eoBjtbXtrSo9ksQLToLkTUGy6MH2u0/ZXFNYj+7wDOUnYxTZ1O310Odm+fM4erX1V5DsH0WM4
7pj67XRsXVJvqxhiYEIMhMnifZQrwK+bNMDSE6GUtJnwT48Vna0K2795Rran8C55yFg9PuK66FcJ
rtSQvWz3LbDeWCAeMHW1WMcMPjmb5qKpyEY1nemagxtRsBE2kIfgd3Qo2xIWw42c2oMlHv3JMbHD
c523JjNNIMVOhHgyYL+mGByNybYni6jUpH0fekKj1sBoYIqRd2ua58DsP8nQQBmB6mkpMfZYcLuZ
N+EGZ4J4ztv5PiFJSM9dlRFT8N6EPgMSWMfFU+PcWa1CwqW/8MFk6Jena1/dBMYJSUPep0Pfy4i0
NT+YqwmrO9u+PFckdtcIrJlFTlfyK1dfkwEnFwUrLQwJM089I+kC9E1k/BungiXsLk32TbfLs5/c
38a2/CB2j+HUZq6wzTPlnbKXMHCuAuz4CLVaX9kF90kPWdoMLwXcKEoFFmwlDoOAHwG+u3waWL2W
iolju9X9MXRtmZ7yhM8/eytAZdt0jvZAKLJdUOmGD05Hgs6THwWQ7mh02WIWatVJ4+/c3EX8e3QT
9apTC2DMDcZPgf96CY11nzD0QMJbnxBJ8PXHTEYsc7r1lmpkPho/mAUfdpdbfx38r5SMHJp2wYYw
p//CRW89tMD/eMyjjcGAAZ2fhRbjJ4KegYKtYKFqySTdbEwB7mz0cYqWybB1QrBs49LsEWNsfKO0
YXKazCCbx5GFHROT+1TLz6CL9zFAqQEGqICN03Mo86uncBmA4fqwRj2Sl4i7pDTjC7ny9KcJ6Ubn
nyk1PCF8TKwZyH2JmR+bqj1t/vsuziipQ9jUKYVh7ZJi7lwsme71G9qOrJPte4Zi02OMR6Ca5/3o
fTS+fztj5t/ddY+EWAjAq0EnzJrFdDamDxulnZ4nHnyBSajjIOGUxQJ/mUKYZMjN4M5Judd3aKz6
c0+Ys5vFHuTA9GlMWRT13fLdVQM5gmTrtaO50x+fkCSKjjuz1uluvYUurmZ/hVGdnWTGSVxR0lU1
WucxYfydr2nh5PSUGDuekZ4Hf6JAsDldSuspmHdYpDHtZOnVcn5av7uaSEJjeYuw5nIApKT6hZeW
EBaWcm0C05ISaliOiLA/ebam8cllGudpXk37jiC3J74wZyySN+w4I2IYLOxjAnkT6+ypzFl0resq
oJHYZDp10cKOlFMqVKtwwGLJVYWqnkIZtxQTj3sLHNd17XMtaeKLnJJ5x/PDz/+uUyDa1DDCfCpR
XZYMk2M+CT2x9LPNWDIDpYLjpRT0O7jcRtZB9FrwjZ74ahulg8BCvURwC3O6ESaAQbdKvJ+S6zPx
y23bRZDJuRF63nLRbWGirfHzpcBqqmYtp7vFQphqiFHy2i45rZrt1KTb3AHdAQ2+0VmZBPZQHgjM
8Zl9Mbg29HTPmFy9MEGTQv/PIKlJTgihGC7/MoGTyr6KQv0RsG1yMb7w8dYx4w+SEjsb5eLRKNIn
vaD0YSQg/l/Up+rRtHIzM/o3bOZn6sJvJeInxWLItsTnPOUXRbEeEAPWEeuJSJ+CuIWiW4b4tpr/
5vW4XgSZkoNsTtQFJEQ+A6ymPVkX+dlnYFCqg2I/AIzXCn47p1iPC/WPO39khrymZnrG881tUN7q
nGmG6flXo/ZvffcW9CxGu4EatnWt7di7X10pPyc8I76n9i3HvAryh9j45JUuxvAe4fcuwM/B8tRL
bUyZec9ipPK/w+Y1ETBCO2tim9CAvDOcjgH1dPXMhgnu8F7IYk1MLXhuXMp5+g29Q/ZBs2FIggzb
MvGFDMGRiPNln8zNtlmSCtFdjf1YwRbjM/oDUQb3ccz2ugO4V7PvBMTaT90h7s5JDRyrWjYTaE13
1UW3uA4pi57irEXijPmPOzYO1V6PTUaYKfGGAOACYkQFLn/Ov6M0g2/LP+csUAGLD1sVH2JxT53h
P1GXtxYSvi50Lv3gnrxZrIvv0pGP0IUBvv8G4mgHzPsR9Ps0hiDefbwANOZGh955wRXkzsP7YBF+
uzSanx9K1lCuDYKoZ4VIOTmThb7MpDAVVNRLc7DchZmkSyJlAMesxaDzRo95U3V6C2LcV1F8Ms36
HeVBW79JHfPbYvL16dOlOIsabmtZEwH826LWtilCVYyZKeHVczUEAWKxU1VeSsKxmBuvQrVN6ap9
olwEY4L8mBsIyvgK1ChQONcC9l9o0JFfDYehAuNElUSEDadpXDnvAVi5/Zwj8RPD9IEDixLLO0Ym
xYv5tZSk15J1o3f/6ERNgjXdgE+z/fE4rNFkwT2jfmjrXeFhSeAKjdsLC5CwhCkL25o/wFmnqTqd
8SNqJhzmc8e1iaqD3pkZSk7QSPHB7de8+EDhm+opdDzo1ayjoe2SSoZxhdXJE2hC+tIzEuDIQFrd
78EiSFRzqCzQYd57g70DikuVQTO00+He+Qzfa2mshRYQpFAgte40AxydsXnlizgyDxjizxaZeOW+
Cc6hrGcfO5pPRp8fWwuIMuVvya88ueztj6NOsNsDldrYdnISbnVtW1IQJWaO9J7RPbYt8AnuwXGS
TxHok4qhge4S6QZ5SPHZZwRr889JMvbC/jKqQ9LtZ+OxHj4xUsHSBBdDpyu5brV5pRg+JNd726pn
j//pJy85maxCffX4dIkoeg1CsVqSaK+dfMcBg/rwwvFoIQ+N6IpC9WP3b0gzLI4ZRkmruAnXTnjJ
3LPhkmKxWeLnctZVSMDIIx55UjmZCDP1LvZMThBIkOpJf0JLy+PGUIk4rATkNPEGc8FUf2+Je+bd
+dSpBmaLqMj+LuNfOHJTgloLaDXfU0UM4D3WgI1bt0gSCI4pn9G4a6K/aYwZj2gz7nptjEXtwCP/
ayNijZ8jxlrcJdJlDTR+Erzli5cRijM/LOMRczA+5JTHEuOO+LGdcTOnb6X/BaYAdWxApDErTuSA
dm/pmHWiIwgJ4tZGm1qvuKJ1p+wxWeYWdLjV5K2j5lN/h/qI52zlD/qmsDgR3G2ALSnl+moXzgMf
dkwtd5VnrhZ/WHcjtyIvuPqyicCTZKeHe2fYhj2QiY2wP3qcEFVtsGGPqQcthxag54SOtk5TmOw5
pu90gdeCdVF/e3oMSMmfiZFq7b9btrVRyLccvsVe4723ujjpbQl9iGcrnYJj7PGAhB7FWaP5zqDc
pjh+8bzRRHxEPKoPvrD9LozJWgd0nIkINnXTQt/07SMqVEFupgHcJ5mXZ7uun/Eyxr7326fm2uGC
SbooxXnd//M/m4rrZvny2g8jpTeNjeSxUYxWGkauXvtlcQ6bE8NVoSq8up79GA3t36iyn6ao+4F2
/OI4Povysr5nJg38P6akSO65kpwjkUVXHwqKkcx7Ci+GXxeLNaoX/srly/Ui0DNQfRDDTfvB3+UD
L6F7qd9Le1/n68G+BdGzPjjHBg4uacNUoUlEHjPS0WqS6yrF/FOsPXtZp+XE0bqAeLXu4cDNlA6Y
TeNrgDiHwPAYWeGCPzCY4L046bkIHt327PlfRjCjcsMxtYLjQoSqoufgrUuOlpVruzdVBExd6yiW
vSH6UxXTo7EPP3cGUXkCnW8KPWTYZ/wYemuMJxstvMy6Xmf+5PyjGS4nMg2tAhLqIGFxltj57Lwh
PWyBRhSwlDNncUQpyLkGsZigK/0VxFO0c1K5AcBZnFNTkopW7iZ04Rx8bExNm0VyzTqGXFAm9Gb9
nLQpjgWxH9P/kXRey60jVxT9IlQhh1cxZ1ESqfCCknRFZDRSI329V4+r7LE9npl7RQLdJ+y9drMh
FnWhSdp3onLLigDw8FX9nIM9ryPurDDQTl2VQjcKj70R8JnGaBw7jNz4Pn2Y2SsnDa5V1GxMmZ6I
bf/Vqp84IZjFVfGP865Io5fWPY7xxZxIgkaGrGOHAcn4kRe8tk4AB5wJAywi8uQSSXs53GP5ncGT
n9K7xaa18DcN9HvC3wCdgqoEVO1NeyZYpF5Q2830IaMmd4mVXeAmrOasfHVgK4GoF9c2qK9ei3KA
z9yrh7Xv5GuZIGozbCIgQjAYTpV9yz6mp2dCNCKg98J3J+lWIm2B6QXXOM5PoL5mcVdvAmPwc5Cz
SLBfbOYXMgwOjB2+snjc1rO8nlnLhfzTdcnqraWV/k5R6Yp0FZhI2gcEPEqhnxBZ0FgrF1fo1DL+
qXE7QD4SzTLX3ls/3OrGvKzwIhWp8nFCJ9VRI3XWPuL9z1CBCa2DzkxOrHuPA32t/nRfcMbh3uqg
cZVzvEmlRaKzccQ9u2BVTpp0NXUU+8G1bKt3Piu8BtqStoHWl2RRlvDacGk/qwqXYR/tnCmAqsYZ
qdfYQ744lNEerUI/v8QtglUXxrezSDUbOFWm61QaxZH1GHBCjtvYu+qB+fr/H34soG/zW21Tbcfg
iZO0mXFFUmL53+qntgh4bv57z0cPoGE0wYganjMJdNvSOFL++wE9fomgvNsJpduA8b7V9wGgSxNL
VEW8ZApqpgEP7eCp4xDoIuNJa1MmmBl8WIZUQ7r3oJKYnLvJWT0B6nep8XEw5wtaAmmcEI9Jd1Uf
c+RgHFvr/sYOs30BGN9WgTmzWA/oS9UvPuc9tg1cKzZ76eidprWwQ7JxMMZEL1ORnVgW4GqmR4ua
Fd1e1OaXLHzYVv9slN3CnYHo97xyzZkF5jLm5OCO469jp1eSRw7RxBiICn9I5OYh8cDBw3BOgxOd
9HC4IGc3+23p2pgoow1bRbKCAuReHrewh7sw0ed8gXGPsB20ySqe0hr6bTVAdE17NfDOkospl44H
rcsSKH+UkXuqrBOqodG/9vJeILuyxoOFLzemDRusYDewf9XKL4Ct6FfzQ4UuxCBSXGeiPNEXjeSZ
VIan/fdJpd25KvN1xM1LHHljfPNzVj3JE+wOfkD3Voa8sf1kho/T7UOa2hZVNXv+k2IDxiLbWzH7
mLze6BqWFZB46VpbxLziKOIhlfnYYosbkypF+NhaD1VOcdfnGqD4QWkr9kN9TXVxawfvmUxkcICK
lE3Y/OhVq4Kt82RRyNwzm6JKswhY8f8wbe4BvKDoaBbRuA9S+h+GRsIwjx6lLHP6ITbvHXKH2vee
M8aN6k2K/ZDDjP03CsE8f21K9gTVzASiWlucD3X8LSit30ALNCNHGK6iHtUSZWxpXGWs43V8mayH
yXzGJuYR2yc1SpfxN+tUFugl65uf0trL9QCFvekYrROK4/FVd4FzsMuc3SeQvoEVo+lt3E7fR023
czN5HoJT09qbSW8hEvTfhl1sZfdvbBHhaeOh5lw0aiT81QPs6JZHj2hQgvhgB004qGy+t5FMtJYU
ywRRdpotSo8SyPyW6Gzx2vE30J9EIbOFdMWuBkUwLmE8FOQk1iRiGLiqtXOtM73uH/Nc0Z0nBC6M
zyoO1HOZZDK0ruT8Ekl/Y+X9e+Lx7kLlbq46S9MyfmfcwGczjPuxPOslcPTuoM/fY++CXMOAS0Fg
evd0xvzmmLugv3NENDq5Sd2nVDwh7+pRBU3RPlEHRQpZlL5cw8bF+9Twm+QOXMHe3uW4BNULmBPT
knTtTyCR7XNwiOjbQMDID6n+Y8zIpJlvanaAlQvyFMKHBDTAQ4NnnaPurmyyaBE6DA+bsfPQNKeI
DJZoQgtQQNquCBh3EJyroPiVrkhPRYZs+gXUxdILqp2IGZkJd+Xar4Qh7soLwqRt4jmIcKiR+VyT
4nuH7YZONdxK7Y5hK5iTF509rMWwJ9WR+8xil80s6lDkFnjx8ucUNWvPiNtCowXatvS+JJn0Ivlr
T+opDlgCQNWr05nuQUQ8WN/I5Ja8qK1/C32N2Oe7NEelEt+wNGzds/plyv7ululpCDj5dWBuSXh2
+FQyfLecT411C2EvzNTXJAPADGq8f35SAELh8Ziv7cSYIR2FQAtrnrSEOj7Tx7fMI5gz4xfwk+Sv
i2oYW8pKoAa1KP+uxHRXYi+n51mPibZaYCnQM7zJDJ/5ZNJWW4tNO/q/mgDDM8De4p61XYK4ppM7
Zy8Bkg+kv8H71BJi02sfIg8+JtPoucQXk6+9Vlw/tRzXIoL7SxYQQ7qkdu6GN6HupruFG6eV1dnp
YE6Z4kCEHeXul6SYY6ij6ki6yYW+BrjOwTOtCgy/EXdbzip8pFP0G4OtDsYGbkVfsF3LCX+S/6oo
+6gAK0RRv0qiC8PIIrkaaJL1rr3lNp6htOLryQttzeKdrw15Szr/UMbS/oc0tB49WKxXuzn9iGv5
Z7uoyHKv/Cz0+rcQZbyAvrDzkH20MMcqepARNQzjrVHCsUu8v6YiQ7BScaUJQBRaIlUwR8hP61+f
vOVuGAmspYWHzDZAF8xNisvJe+3SBvpU9BGX2uLJpJodY3l1BtrdICPUFYn6gTgv0wOolMepwdzD
Q0gTtkzztmZt7BP3OQK4Wq+o/Q4RuRCMEHPu5+RNAfWt1HkPm/a3cHXGgNoP82+fISvVTgqdUYKY
Q4ir3jZkp73X7d1GnKuq2Q5JtMusAzWn6o0s3V2XBIAH/6bv0DvA4azlMRPvfnhneZuZDzWxiDHi
qPheRGc3FAcAThJr7fTnLkBQYol3AmFViiMiVnGo64xpZx5SycanluiO3tvrBPMtfLIt4lfWt+V8
LN2bOiuNoloJ7hInRyQB00g1cyaoi0cECRUoUD2+4oBSjul56zoTRC4Qt4B+3Zv6yLOAJnwiWXn+
Z+tMvGfaXe9L/XVczSgnfX/rzu8cvyUNbxp/YdNBIIXt/m7wj4+5B6Wo9jVDX6XOGkKGI1a/bH3e
zS7CL+BIUlbTp/61YBmSDGWD6s+EZ01gtjQWzUUos/EMus535TLH/+mjp6gthigllGt5JqWWIwxt
ThAc3GjX6Aigi2vo9tyGf0X58I032z3Z8rUB+2wSrKFZUJhxQM/OzYLXOoU+a0WKHOu5nF4sdhWi
udmCrD05vkg5H0cfiYhrfNushDJSBhO/P4Najs5hWrwQ7kbEY8eMaFTbZhunHtmCGCdD9oPlX6ul
+xml3uCgFzKhp8wFny+jkARHfWFpCnLxpIdEz+wZVDHrCCJUHWBgTObVELNy3zgG5Zct+6d8xPje
nyoBVsNgU5ijhoDCRIYQN3UKzns1OkACfOvKJDpF3IZHYm67nTnNAPEcvrHxfQgJBhFowFmbreIx
W9rNTeeFa7VHz/NbEQNnmLd4CRaM0c0UK78Uf9QqVuWXhjKB3DqbM02O4DymgG2TGjl3qzbZ9giK
MsRMVmldMX0T7GDZxEZPJMn1DOXYjpUuOwgeGf2LnSJhNoaCDscwty6zwe+h43AfrurAb8roMJni
xTNoZG3Dv/jT3hiNb2TKq8mTh4hix0TUrUqX7kRN0s31fTZ/eklaTBrio85PSReyzzZXLFtxFVKi
12gQ67sC2JQIH9QdRbLcNIYWhaw0yM8ZVmPg7EljfpNN+ePbtFSGefDwYbShsZh6CFRsgsm8ptoA
VZu/0BLsjTDdRFqAVgCvos5+jGadOqERd0nPb++ppLqpBn+XXquOuC9dI6mE06s5NyutpkPQPI43
RPwi3Mz6aYI8xoChbxaUGZLt3+zjPmg2ACdd8eNQkjdAHiMr2fsRnO1y2xCpgEqfnCdokiIYLl5X
HMzxmtT3XrsmMWdYu7d5xtRHXomYehJNXVmTimEtCJ7S4/Y9yFRvrcmrn7C6F/q6qAgUnG8Tt7um
GUsnuLFRwgmmL6IGoiX9vUdwxuwe1P56TCjM+OldWCHsG1RtEvFlyypcQYaKSu0w4T2fbOyvMwPP
Mh8OiZ3vzbTFP2yG7Ff4PASyfpFo95wCvMEf4KM2bEZyzXLQQyz1t24LT9eM2Gb1bo17fUROM9uM
Q6qsN1ZVwYSuI92SmIcBfDdLUaYLKs4hoi5i7kD0lEoos885LUxQzmrDzvwoO2tDtvRHsJb8BMmw
pxll4Oz22KG0l8KFbxS5KGNBq+1EgJLe5afggHkZuxRqrQKQ50QH2i2E+lg8R7RoT0GpmNElM42e
+R6gwYEf33K1f1lyz6rurY0ZKYDhIDC4kYJlSsbkD3O+np3YrvE8QyTmDB3W0kGzGZER5uArGuhH
XCoDgY41DOU+RT8fb22ePL/h6wBDNgDbHijYLYnHMtxyFChSF3E2usHNEsBAN4ldNEn5WAUILDys
VDz4Ww3LXuPlHyHE/idDY0cSo7o6JnmG9cw5yuDBTmRlmNVa83NzIezfwgamw4DnZypecMvKjo3k
tQnabfHW4C4veDBAYrqE8gVyJkySG8HiNqk7ErFE8YZdXjT5r9qoJfYN22TtEuLBtwlNwx32hO6B
+9onpBhpxqzabMYje+sxHDl818k6NxyYZ91bPNMkj+/mRxbu3BBZocahxDaLawaL2yKS2Dc5OQgc
YA7QrRAbXLDLAcUlEF29r34DDe3aaSfVXzE7FVg2xHrsGDQaS9kz99KvpgcHU3Oujs8HW5sAXOwW
y6615vOOkCVZwscDjZvhc5zhbSQZVv/o+79vEwEr9VZuMGU52XRdKiArzYoz3Qjxi/bC86s12fbM
B4v3uhlysKvOBrGxt/bOsqxhI6LkBtQKCO5qpRpFe7tRt3VO8LLfHSgYJltTIbP18MjHl4hnjX4a
VCoQmunYaC/8ZKoV7ggA77qN/2JGgIj1cg2QMQlaWJcRFo4F0pL9CF0HrcYlVCujfq2h0aixpo0M
QtxyZ7ZkoATL0dOWyfjo3c8ay4fUqHIx5oZgeweKMKzqlXFSy8tQGw4xEiK9f9g+IvUv0WEE108c
l+qZVo1DTuvahwDw7ZvPnDq/2vR4qt2ITmH11eLoVKORPkXGyxZDhfNpNJcpKATdND4dssIt8Za6
wXMovn2JByppgObDLcJwOHsEGRvevlJXTacv3NQj8PkIuRibBDwYcjWG33aSh5jCnaQOZOYwR0aY
mrWTbDBdrnL5qMug3trwrCW2hHbYeoYtyF6iMp5CdDuVP8eL1IrZremYKy0/xBUB6CECvxpfeo0I
x2lTYQVjQxbP340cqRP9a4LmKs5QkFvM+3MN45pM53MpH2KmkhKI9eL+MhiwYwAj2XzVqBcS8aYb
h9zZ2H2A55dg29M8/iVe/GuGwTJKmRxr7EhBIZwAZr7GyWcd+nIZ4nWWonsbDwX7eGMVMGCglyzc
7VDlH2bhkE5H2RqvzYTNwDziH9Tml9oM90FIZQy9CwhJ3lsvSdnu3fENiWxYxCfi5mPwhwhrUCfO
T384FTYWH59GuBxyxjR902gAIKjCuvxDL0mJ7K17mf3GKP6yNzccD66RHwnHPM2e86ydfS28C8w+
JVJTZurL4pRXWCj2CMt1mlSwrJF4oZBQwLjU2xtUIZJ4Gf6dYS7wiJNm0uftY2AJUn9kAJGRKLeE
s3g7L+JBjbdOFe701t/Mnr2NcBIiOMOYz3sAmA3xNHv/dYFJVHfTh19Qy/c8/JKLE0tYHLzpQIwG
NTrRxdIAGxA/HOKS7FI8J3ayG3M2fqFzzKPs6M/msWmSZ0xyPFLZgMOtJ48yBgAUphwRlJPAroAn
cNJHvHt4+FNC39hsmvrWJqvLxSbPIWGRJxqj6dNLbpIsz78w207DJzJKd5NV40vtRbhBep626luV
BxpKs0nj9PvIRYTOjROoAaUHPBH8F1jgKY7tHcrweAzYMzG4RNwrmm3ZU5YguolMVLORbPWdX5Sf
GV2Nxkxk9sqtNzFijSCTFiUKlQTzAEz4JOLB4WulpcCK9KYzigmb8CuLdi6PpCW2sYCA3eQgc1tm
NzK9RQENO1zVvp+X8zSeO4dpj5LEDhUlZsJgwagKXBDJwqnnTyN5yzNkyPM3MIhp/DPi6kEKIpY4
LnH8EZQxBc9qlP/kisJplNVvOra7vplYYi8ibv8GPlJvbzqt+GrUMFyn0JI5ZSJZxpwyjeV+RCPm
O6QoC9ueMWjHaX4Ynolqy/Fgh/nCifjyphY1qCuvHGroedreO9Wify8V9oKZjQhOAYI4AYZeUHlJ
nfMmT65xs4ndE3wWqNMzSaK8zvT0bGJIa1ywa/jo02gdAyA1NLyQD5M6wB2TXcOr0ycEO+XZPjaq
swp4IV+mYm4qPZ8BSrylgnzxGueXM2VO7LeQt5dgFo6tW0GFOjv6qgseWjWunWo6Zb15aZHqDbeA
XQETbE/7071ityzpIaIRESKSXTak3GG9BuJ0HE5t8dmUDUPEAglRy6Y6nYDBvnrs2oigeDMrcLIt
0fVYerVF4ctT1rTQbPJ4WXgZkQ57JGspRhskpEXQvKTUVl6ytuxLb3JBhouy83Y1k+UkMpdP1uwd
a5MjD5ZpDBSacWdmYazsCENDcYGBc8YVJOxzQJxWk+u/hv6NuiBlQteA3LFHdDqoZy+atHF69du6
wFynW86N6JlvTfJEwYHz2LZxM2bsTk3zIrsDIi1ZX5njZcG/pJArxe0ysneRWhsPtsoiS9t944Nz
5CRjY5e+M9JbO5qzsmf/Elv4WVTtqXfYIXrQ23n9MyJHSp8daomQkEotaq9aQAVa4YZBpxv86xPs
7Z6/lj649Z43HFmdxxCzHoJdNZz4YqTlPqnquUfcbmon2kEUdwj5Qge3Ij4zJTrPCzjI7AwIslJe
qe7eZDsSE2PrYLo5RcI18rhoTWwSt/Sudxs9wfiFFwV0saFs28EVl7K6QxuLa4qh0aYW7nZkpBhF
7X5w6aZVZ0aljOqrDw5xmS+ClxrDqprqzrytFb+2zVZBqyGQ5f45popuYrjLUbgetHqBwo3IxDY5
RnF7xaGHqgBMt1Z3iwGE2jQKsslhReFpLSU2fJ56KqvI1U49o3R9S6AX30CwmHVCFtjFW7ym+VBv
gEOdxuw3ey1chAAs3pfsDwq4vv4zgqWJKzblRU3Baim4bsHSvDI96lbWXF4QvGPw2DvTUeCiI5ON
0xfoFKMaLkYnmunsMGnN0wuCaVxb6VNmYg0OaLJASCbIARbZyBAGxBi4lE8j03Gqxa88yHVccV4K
40YZpgaHmapbUwr+ZsyPWDh2DVVEw0jKq8slxRkdRS2bU+cxV2D3ELOP0OjP7C7ZkbqQBwx5qQu9
0lhUWgFOBk2O1l/D5GDk0QEnDxIbf+uEbLQ1e+VDkirLXVViqN451q6y/Edo4WqDHqR5zU5zO3Sp
ExFkNVrRkvM173CwTd42F/kd/fOp0HGFGEn/r+pmxh+FaSxSxyEquHxNe27C5oqs1bVcdcIWLQ4D
R56s7qFHZJnzj0lKSmV6zM/RAiC/6DVGVDXYjdS+O2GFfQ22ds1qgKXGukl4tTVqoabCymn53VXR
qkXar9UzxyOz8ikFVbkWjL+dHI9Dz1Li0fNYgP6kM8VVP+lCW8KbqaiUNoHXPIjDep+B5oWoK2yg
LEk3s1SuPpOezKwT8pMn2GpjUbzzcSxZaOCDiarsFXNFIlYpZWFKkZ2h8/EysfQRyo4yvGrEc3/l
HmMCRuySHVK+dPlgcloWSXh4zuwYpFaVV6uaSZcqUzTgXQXvqDQeRITipV4Uo7VVA5tU5YXVd4Xl
dXmBwwqAo7z4KG4r5seZxudNdKRgjsWCoqRbGhnKBbeSOHOtdFSAKVwANJV04jXjGZtHZGkHHWvS
+lINSMZMWW6iPt87lsW05xqFpNWlaPF5r90AWFvU72zzWTVBAmsSBS/6vIaR4E2V1Eg71UGifhtc
sdkxjJHBhJCBCpww7HZaRqvOXxOnB1l7xAkSKDF/lx09V6y/8qPtVMaUacGF8XcFgoU8Y1bGytpn
yRBcKr1YccoicNI8fSvJZ4ipE+qaPn5Ypl1+UAJptKcI26DWLPhLedgCIp6HqmRBgxutydf+rH1b
EHMcr904OocSrWTJsSrlvcshqFXJs+76y2L6mfETpLwhJY2DmP6U0RwtbTzShRDV4qEJrsBrKNsO
QlfXX2smskT/0Us+Le5PAPERiZKIhbFe5JnJ3JiQDNoE9Qn5st1q/pvBKof96ADVj2jYW+H1l140
i6RV3EN9qXqZXu+XAbyIwIU8gR5c6XUG5L4AwekCAAkwwBI2cSzeByeyz8+t3uqpjgDBQ4c0n22T
O0DeS1pWMzEudfpTYid2dD6g/kNWctkVe76UOXw3ueYqgHzB9EotN+BCE18ZGwfj3cMnpHpl9bgy
BIm0BuNnWaxbQVIofaRIMIjAuuf0X/BsUYOTB7+fOLsVIq1mCGDY1jtj/L+IHUtl/6n1TGw2WC+I
S050tOdYW9q/HF1zxCfEPa0+msDmgkhhMhreprfgg5bfDsDRCIXueWuOxH4QXNqnMKWhW9LNmehE
alLUx3ovJHbqOVwY0SeU2ZUJYscNv7joE08cA01fRqUJCr77sUyVUQy7xOEDiHRllkCyi8Styip2
FgMVlL1wLGWbf4SsKmd+TwXvsvpeRmQoMxHLPMSIY5ELt325oXmg23d2Ng5j/TLU+j5k+R4E1saq
0Qurrt6gApoyoNH5Ixuc84gzY0BzYGC/0jzzP/h6aQBtDcxvw7PXSNaf+WVXOd+CZxmrUnWocjrm
GFDsOT4GjcY7DlXVnraMzhZDXF6rPv5okeHGiR09KxRHoT9HxvBvBJnTG1uL5abvscYbY3J9zxmX
ZTKCK6199XPafJCV0yxdjiZv/GuQ8uhcnk1hENBYcXUBbGnOA1+xA9tyHklZnZjrczirh4QSQj2o
4B7xAbMIRGQAVM1MHjSWLs+mz2oqSQ+MYYCaAxd6Gr1tW4OSpPC19S/10Icw4ayMrTHjw3JTaadQ
eycHYwPxh0Rxf2lIsffJH4jEwEvBaEmnH2b8zVgAFc9/x2AXNciHsNRbENkGsRQdTp6c4YME2IKd
HqpbhhkjMPolC8ziNgQwrEqKHsI1W/KvEqDHDrfVseS8xCjDRgxTBw4NCLYq2NTAzacKmA5Eg3rz
Bz4Y1bpwTfQu/5XlU98m6zCfthkYU/XA6wykSoSCOGAqLHxZApreX86IVjTuPkZ8OHdg9dbdN2A5
XqOKwUYYJ5eovTGIwLlCRHDJL+XTZo9N9jto8doirE0A0kLNwQWLKlWsUHOtO9s4G5yjfY3skrlf
b7WvbiMRfZDmaIY3J7vmboJAW3ZsD1vWWB1zTlQ0xQo3M8qKdgNx63myWLnNO1JRLiBNJJIr9K7v
s+WhftyUDDlVWKrNxW5k/ZpsDbWl7obhpA603LJ2uXpZNoZVHye725jmlX+VHCxVe1J49PhSkrMh
rGrLQxcJ1HyLiJRH2EtbFjdI77hEZUtCQ5yf7Sze+wwG/Nbblc6zk8ndNA5oGGAtmo8YXawpj7XB
Lp+RT0BQVE8ETDXqLyrN3gRz1XqkuLvuU+0QIkhuWxat+d2MwuAD0vnZnH8xQmyHVF4fLJ7ZuUph
/UTqQaKsUtKHcM4Qw7X2/bGM4h/spYee5Ixx2UPHqFrzn0pFKPtgXVvVstP4sPseDig3Lk96398I
9mCJJED+6IwdmrB8zfxLPyFmIW1esjp/qEqNEzZG/IxCP8jy9dyNS1Vr+yR1GVW1wk24CJ1Xh3sb
K0LqXdUQMxX1oosL7K03NB5Jg5SJ1tgn6hutEMe0/aGKhxh/7lgN95CFHzVB2+67jsPWu6s+YGju
XvRlpdV2RoLhxfWSyOEGCEmCJpXMU/SwBUtFf9GjocX26JKuUFomBfN7XqeMaIpVC6lS1Rvqx5F+
QUcJXCLBGI0u2QI977A6jQSMSE4dhXDk1sflwn0dWHRAoITYAhNYp06O//5RePuqkQSVQl+1FWAH
hhex4x+sPriO94EmYNnWrIrcXm4VsEQ5DzoKYCejfZwAg69yll0JDA1Ei8o1I4HfyJCNAYvvcevx
vLPxB+oDlolkQYAOCTPIwiBNpeOS6bcBVUkAebakR2DO2yKH5bzhE6plAfK1PWjM7XjWlhjo1JEF
Y26LfR9BACBoow92/Uin/YGxH6OqNoN9j19lqbZAfDX6uxWymbP6/oRAXWFI4vDDJiUydyj+5m/P
OQTVb2yVy9R0d6aONp+1uK13R746oUQztr6i9EdtDK6TzER02XzfPe5Hx4FVM67VV8FLFdsmLcV8
9sIJpE/tHMsedBF1pLROWnFNOI7b/MXm3rNbLhQm9k1MIyqBS3BeNadFEF1Z3Ia4L/vDaF0c65Ig
BabbfHKbaekazDdJAb+gLFg4k1wXY0lsNK4ixbt7ASzTiUdWldthetMD6nXKE3Whq6GqOjSbgOhT
v/pgvsaUrZ72jNz4Y+mp/zIxk2v/+1P8seV/dFT8DuTnmJpeDv1Z1Leh4OxrfP3oGi1QaSSiHKyD
45yiifM6GNz1EJOWow4ZeZD8FI7A3ohhcu6fAbJwvKJz9mCa9AV3rBKbFinWqsxgTtUI1OTJMRn8
n7x5FbIAAFOdWljiYCwYvMiD7TVctGzMTfxL+oRYKnmJ63+Vca25wDrEDzMOZbSRMI7UJ63be1Wg
CUZWCA4TH+FJDKhymvVV7TnHqM3AemOZSIjmmSjikOcGtcIX3nOo/WFbMW4y5DPonKfOX7ceJhev
IxrV3Ulc3s44sWehgxtumIdYAD6FwfBKI7Ia/lM3xSifWiZ5w6nDqs7IF/5krzNYChZDhK/hFIPY
sZhJYOKYUAWgVB+luwlGVQdRFSIL6TFKjUxQJTdTkRvH8kvN6H0xsQGFImde3Cjb67dp3kfiJ2pZ
2DMtY0fekISVqcuZd2xArDli9MKi5IX4mRDsC+5VU7cAWSkHO1qpEFN3zquGfSnRKVYRlgXnyhs2
ZQAL186v+ei8FtAeB1u82cMCqJaqGUN1+bLvFUT8xX5F5MeudouVHmhbNiPl2pz2NmJPr02+GJ0G
Tsj9c+2GTVgI2DbnzoWo7fGjBXnz7vb5RzJ070Ynj2lWviRgqeApef8VAk1U7sa53ss02NVezO+w
Rs1izvcUlTdbIpTQ5YB9KcUN5+5KVfFrbX02iEiWxEiorCoPx4iQ1hYUdZeSf1dFdyUscRu433H1
LgzQX1DBeqO1Vii6UpSB3fgy9vm2gLUsB3EgLfQIowPTPeM9LBTuVwcMx/5z0c2WnxG7CastlqGh
ryRYv671tl4V/OjurWcHx0uJLsIkl/FLPacaERpEF/GzC+9btQpzSYAXsRDtEjTeqsT1nYb+hqDA
QPt0tb9Yd56LPx1Shc4subS+YWwVKC+Kf4MKDkZFQuZs821MpFt6r2Jwz+bgQ+Vx+U6zE7BOxGDf
4MzW3njEiRH9M4tp6Uiyxc4FwxZ0DatEZTRh5fjr2ZWkLChtWmzO9ZmdVdcV1Ii0Z3a102r5qeOk
ck7cRMMcNgSLdoxxmS4MKU15MF0yEgrTDhiGM5z6kScVgoi3Uvt3l0xsSR1bJeVBFS8tEZkchBYl
WL6A6rk0C7HB6Igau2nZi/4XjV0vYIvv7GZQERR6dwlrDReeNHZ5YT3cGhdy6sI0AdUIyM1XkBhj
BsjBoGHa6Z3YkW2F0joDJx2ZJ0H+aEtoTs5PiOra7Yx7A1vOcsUi9/JFg3VdIBmLOl5+t+SzjXJC
2fn1Yp7LVoNGWfAnkVcLY2TWzK6/D7l8CRXg8OOKKLgXSuNWpIzeXUPNo10J0BZzEaAwRDYsa00v
IM3hd+wegjOdNf4ZddK2tvOL+nnTKdoO5U8diWulDaeq9jZTnfwIMb7YRbmVDFs8CjYxvBXVN1z3
hLKjW4vhcyp+5oSxQ9r/DumzFzjPsNefBvYGk9kSAp5emklhZqYcLEF1yRtkts7wWdS0eC3fTQdu
D3wafr/WO7lsoziJ2e2V/nnWq1MKeisv+aK72FsyZSHLhmo4RdqNSk9LAx8B+d2sSet2tOEjZBFv
abi6dMJlSLtAk8QTNnh7EQX/zNw4RKkFqwoFXq6/gzw489SwDF90RbuuCmaHNsuG2N8lqX7w8PZ0
zSVPQxYxE84GXDxRPBwz6o6W5UHIjLHFtymSY06oNLytW+9uxlpQ46gJSfIisl1L28AyvjDrV3fa
qInVyK/eer4yjZVbkcyvHYtkOArv09TzZGBpxgsAp81K2B64/TEd+L8j+yBwUSUzu/TK2qRMnjRO
DQqYd/W3N4zH3Mrdqma6yl3cWCW05GojQ7E3S+9d95urH5L/WHL54Uq3g33kI5ivCfcabg63NLOe
iotQZzLkN8ObaWRHpTafzS0ZZyi/tlNMqydrtFwDGoK5S586MBbejiJn0XngKzwaqgAPX4BQodP/
BIN5FVimqtY0n8HfBTAhLc7/9OF4KglGaLSw3fwxae1mKp211OUBccZLCh3tqR4NthJ/dqYk/2aP
meZhxN6focTBrc1KOWYAbO0IBseWea2x56u3R+fmZ56o+2RT/1X1qh1RfmdEwRg8UchEniPSdppu
Qn3Agp8vt7VNskSat8gKjKdBa64ej1tESVOTOF1WwSHM3LNeoy/r1hGRrX7RnZpZHoZq5fO9ZPBb
+aiemGZ2kYtNg5wv5UUpDkXMt83qhx3a1sNNgNEe2g1aNkd+zFN3NmuLUOfkM4weU6oiTaj0u+TN
NknwKVwOLM222UNFqGaNm0D2nVv9Py0Pn9vG4ngOPuiskOrJRjyrW6dlBUvpjmQorFnzhojaK8aO
gSbvkIDRN8Qpuw59hoqhIcsO6UbXakBY+PBfmXhzOKHLrkiNUDNwNVSV/MRUzmI08ZOAkogwV6Vr
ED1PGkUhEW3BqJ+y5KHO3gYI0MArbiORy4c1zX2sVFq6MayKSpwdZfEwUnc/+y++RL8JOa6AQeDA
nYhFp/aJ2avQMwCSoA9fooIYrE2RPCo0AZ0glRSWi128qqGTEl3xsa6yrl1lunMw2pPssqWO6q90
d3EFJWwycz5Z+9ohORUGrY3fdhyxKbaqqHWWvrB2nUXT3mN8ksSHRFryW5j5ln3txDE7xPgrrO1A
BWVV4/1/LJ1Xd+JYt0V/kcZQDq8gRBDR2Jjyi4ajcs769Xee/m5Xd3UFjEFIOmfvvdZcCJ1OfUij
sRAeRkLhaKeGqnnkCvtjck+dTP9tuYVq/ddn1V4NxKdjnQPTBEUHwV3uuIlnh2mE06wnH0t7E0Ud
4k6H/IR63jQt4Cje58zZGlgtGbCVl1mMIxrDxZuO2vPPotIa8OFotI36JmO9KhnvNEFwhZm51tgd
SKkzHAKuvShE1oarsSxpu3V9QWYPgDyNEXtbggQhZdem70BFYs3kNfCfaFX0CVZ8eAoZn61ukmQk
xhNMAYbhVnDG1sotn5WdMqveopHj17gWXuqQqSF98GfUgasCgcomP8XXrJSe0V1sWu6DLnFlPRS5
2WEKRDo73zNiUwJd84TUr+FzFX0PTY1Ztlj07T+BS1eMGyOck7gN1Qby21X44djaySJ3SiK9Xah7
5AZIt+zaW3n8tCiEavSasQrPPX4r+5BxuaOuNCc1mGiXNPhJDy7Ub0dagDg27tDrLYX3cC3JRtST
0yRp/n/dJNpsljTIrlY218ruiIOo/EKL6auPBrE5hwiK7mj97Cby2Sp9/GcaOarhP9EXSUJSFjGz
iepWnIxg9NajRFtpSMmiudXqv2o5o1YUG56MdYTloKbv39nqDj1eUEIKkZqXVu7eSpruWed4oVC+
kSfG/j9mKj078TcSfoKvb6LzNBNtrxETMvTKKRZkJFKHFHnZqdHDjJGhoRycVKTQcAM+6YEEe+JH
D44vXfSbeooznK6Mm6Yz8mR6OPvB+SNx28zlz0JW7wunS3lGXevXneqXENMy9hVJ0RxCauuW/ljA
SSneZVLQsJyknRejZS1wL2uxSFSS18H4Vi3RPhrsNfeDBiGqToVBi5mcB7ivCQiA1t8Bsgahus9e
F7PaLsVAXIGw3DQHk72mZOwTnPGC3mtU7JuN7CCb4efA3Z2mWZ2wScX4qDBMMYDh93Aiujk69jLV
47SCt5nQkC6yZj8yEOe0eR+W8iMYAB2XTeWqOpMiqrPityZGp7EZvP5mAap91suuoPM23siqXI/t
eJ4AW9sUPjVEZY31UoeIoaFCRtYfL+FLA9tWTe1NyhFQuQ5oPzLdpolSSDW7EORV6iPJo4s0Nt8K
bU49Z25qls+sjd9MYktKtXvTB/zZ5ngcquYnCJdD3IuwjiU5F/NdP5i29dpN1V2N+czGemFCTmnc
MvawvESzz1n5kY1CObNxksFZdSZ3EALw9mXZEa9F8SELilRxYyR6cRr5tChkcAOqlVq8fzXOLIeJ
cGefWwoq/G5gImMsnaQYJnO7YmRXSY7XEK8rSg9rivZyubwEMryCZDrnjnysYufTialabqn8GuiH
ajrb+T56M2klrAkkXc+re7Q6uz/SDkz3+vFDD4Ufxsq/rQ879+GmK9fzvJftan/xXl/blfdx8p/+
j/+TrQnV3I+rn/vfbvfz8yg3j9ttN68O99BFc7726tXldHr6t4f/k698Wg6rdOW7/u3GJHTr+w9/
d2NEv7JWp+dTfNcn2/XV88ljy9XHx2X/+vL66u2hta2j1f1+OBzW7iNf3Xwf09iKnNHNz+3ky2vI
dfx4+uJlJ/uHthKPAnLr0vx5MkZfweFb+eRjuP6Omenq7747NKv1brd+Pvp1qk0vbbLrU+Rz2vBw
Tx1f6T9P85pnsVZuu3k+ecPG6jmvO9fcus/OfZ7cfOXx5y7/7HweePJ5F+Xq6Z54x/z8PPEFfMXJ
/e+1uTydy9+7T/G14tc8xi2OfCHPzTHK9uLV85W8YGweqwdHgcfzR754KK/gxK9P4tXxrPwrfoe0
dM0L4SFEf4u/d5/i6J3Eb/kfj3Ndnh7E6YZ39P/PzQPEYeZ5+BTFC+RrTjztg9ctXjGv69TznsWn
MvBq/3vGj/+9Y75ZyQ/xIvkbKuTtaXDFY8T7eX74J/E9P/ip5KhzNHiF/Pzx35OxdK95R5P33xvj
TZcrPjt+I44NHx8v01nxxE+OpDjSvC6Nw+D6Dh9b6a755+b+8GP3+Hn4vvtz4wQSB9n3n/3a3fGG
TuJFi0Pz34ETR+4kPgLxIsRr5Zu7k0sXlRf2wZyLz4EGmTi44qXyn8PnDR5lTwm2PpGws/oQB4Ff
IzFZ8QfiYbxG/oD/xM+n/x5VcsSLPQ/iF9CQQYdN7SbuvhT9py+lAyLUF9rWpnIyMxM6xbR2Bbxf
BKlWY3SsA+1sqMauh4FjsYsjC+lWZ2wsW68WmTl0uuUCaWzW/QPkQ5Nkkv0KItryXlkvqvTeFKRr
VD/jsqmKEw3k1XQEew0Ayw/vpqUBVn7r6qvSdqsA8LJl+mkorcZ9rZvHDAmBScyXrXEnYAcjoQiX
WHxlu93JnektzD2tn7iud51hdnTzixQVV4fz5CJn2S7JEPPN704eNchK6RUFBq7rjp2n9lgaKXZ7
U4JHMfD6fwwg/XlLy6of3oyx3qdO+Rsx8I/Qa860x5qU/MkAM5vAOIvtOnKMmPD5hsf2HQwrVq56
yu9BYu7HfN5mCRvwiWCYZKpOo+Lbre7r08Ahk7FH+IvSucIkt4AZmtGTDdKrYeyHJzu9+CFMGFji
N2J1n21tS0mh4/RSSZQoiA2rKHUyv9edmx1hO9RQwoRNILyTBD3luk73DYZXP7/VkrwX7WYjhqBt
/wsBa/fRKyAp0d8XtsRGELhshDmG86RAETNqrDWIc94s56NIjLMyToxb8sNE1QT5Pi/hSosKt1H3
emF7ZrF8E0OjOrNbdBBZYta2DOqyWMQU9nn9Z9RY3+J3okYQK34dpSR9M/QAN8EIuJNf5br6SmpS
bUcJAVH7ry0mim1lR5cKtwGAxuiUIynLq8Ar4928bAeAS4UXm68VXjKrZrjPliYhPYKGoBhw22KS
EdP+L8fkX5V5M6i36Kr3C+Y7BgYJn3848xCLBTpOwrdSjDjZaDC4QiELYh/F9WR/gs3ECST0yvFh
Gm5lyrLHlB5mDv0JvlSmNT2W9CCr1i8RG+Tqx8DAXmwmJFvDxmgBMG29ds5epa7YFqa6i+u/EIFY
SsTQXxb30A7ZYQKVy7OJFin6yjX5DLbofqd0223YZ8q2nd/ihNFF+UIXvlreLbt44Vs5PS3iavbV
/zbcOT70sP5OWvOKInzJ7kIm2hOy0/ZkNS+FTIikttdt/ZphD5TzZcPWaebkxPiFgqk2oLb2t3r5
0OVti27FEZZTVH2afcxgX5rLGzgqV+7w+PH2Cvap43JI1dwrsI3VNqI+e/mX40DT522NQjOUy71o
L1QIIGDRbjqFxHA2MaQsUYG0v+g7vsr40KBBQ7/t5rq1biG5iItBTZlehY/JBBk+qNYlmaZDM0Yz
1de8ylXjkKs7cDegP7gUA1TL2o06UhScksF7WpSd0Mcsc0UMkGigkM73GtTDKe2l7Rznm6aCWFUu
5N/Sge/hjTBjExOzLla/FkKOzGyhOlWqzUzpawBSHGw03ABoSOKDr4uMCjDBmO2chD1ZWR5SHTxX
ZuU3PoiTyBaZaM8UIc0hE4jDfF/Ipx93RJg7JGFRCDFqGYyfeGFj+jv1B24xgGsSmAgfLU5a0GmO
Rj0r78gbp45piuKu09zM+71UlTsinAExh5/qVDG3i9DG4uUYqlPR0ifqL2H63dYkr+xISotMf1ZM
smgLoryv4ciWz/hXdOiu2fUOXOSlxoC9vw5Stw2L8EoSRhQvL12icfvg/lvKqBbIvcIQK6WG11JX
dQR+VaqzsVkY7GTcRKZXz/ToSSHCOmGDgmHe7aX8v+dCaOAfCQ4Q20aXKEiUlTZIJ4fAyDWtPIBv
zi2j2wPJ6inHMTGUH052b1u6t9BsQxxoglMw74dZ8QURtt2bmXb9bCJrV2vFCyMqMeRktNPdO3XY
9dz/UuM9Impr4MTraWXE1W3i+yK3zps9t7op28bRBy4Sd6RfajDUW+rQWwrCVIdl32Yf4zg/m6R+
VVVzE6tUm8ZIWm4HUHvjmAyg5dC1iU7URswfNRUgCQpFjNunhRZP3dwVKPeyxLW1l6VvvHZERUIF
1+oTNGzz0MlA86yNmrak3r5V3E6QgSTNo5ydVYtNuaQTY87zadFYuOzqVpU6nxe0lF2VoOhnh09p
GA7avSR1KnV2GuufLZWHiHvI4kg/uGbeZtBBMTToqaV2UnvaGDBDnM0wQt02fcdEilwTpcHA26G8
H7dI/u5FCsk60eCem/FlZG4plYFPB2tXsqg3PS54zK+Jugdc7YkGSJn2VzSF5FAvYC2HN7FYJeRW
RSVIX7P1xLiIpZG2bk9aQiDGZ5ODcZ5LDOy6arauggYEZQCnd0iD1YI3KKqMYC9C163ykC2Q9rlJ
q82McwkTBRNbB+SmQVhAQLekE1prZfaZzJDipfu9oggTx8GCx1YCY8cQDXwD5HGqGSejxNBC2iE4
uA1IRr8YzI3UmusWTyMiLSGxMGMgggeTjCESN9esdNwjmf2FjpcDnpbNxo9mlLDDWWWzTj5DQRRL
pUFsR5taI6xiouC0kEe6c+r85DW1gFYRryeyt8q9mgeeZtrnlFuMAX1HCT9qkARtdaSUhA9MzZpV
RztAuGKjTVKh45LsM4/x2hB3QHE3qOTvOcPSm9MELnPowojq8eXJfNYYqdxYjU5B/hfLHwoESlPe
JTPDI81eO9UJMR+S++1sgvWc5C2T5g1q5q3NgZQLmvcVkjQYYcppSVvXkFUAg7Qd+geJxS60ExYt
imUHJDDyZWQCuBlWJth4lq84YEBHNpQ0h6catclQg01AfBAWrFo243cEeSxdQpsvNYsn05IcbQuU
93tPTrbCha3xPbpUQTjDDI1pZHKZ1O6g8XpUkZWEcmbR8csCScLjx9IOdZiuP/LxL21xXACg64U8
AJF+J5aPUkdRyLqRLIPL6efAuxcfuWbXx0IfXIG7C0k/KSz21yYCQOFUwruB9F/qtLWKbdZIUX+w
hcweA1h+prVMhT7majgJIY9Y2aPiDT9twnhUNC/r5q1QMUE5riz1ZMJbcFc+/rMicCJler3vOKwo
dx6ElaEZ035JYpIm+V+NlCEDrLIEXj68BcptIpM70LG5YwVvBQeJ0nocUTnJSAUUNxDFOkcxllEA
zb+oJDDgEZysydtSy9YmAW1kq2lt5BqcPCLMq0DfCSltpdblrsxvGuBdzLNF+0EkSVzBK9pbLYjn
rGa85QwrXSILmW8Utf0mDXyx5WRjoPcAWqfC41UbaAILVK9mFxHvHV1aFSIc+6VwhKTFMRYSigb4
DzZCShuUOmmFwfdqgiTsFCZllnaRdY31C83ASKU7a3utdDYxd2iJjTt2I8JbGAtwWgyKr7M1LbOX
kJui9pYy5zJVbduhF2GFVGPbG2DYyRMmCOiX1Wejpr64tITkpmJ8i3NYg3BBWyS+mSpyBglzEavJ
f1c3AZdJSC1i0bNY1Psgq1tD/2yRnUnhRwOKX6OroJy7eVzrzXcJTXhghmlUVzCCcvmBjZk5IncG
QvxYPAXTMkne64GBTk9CUqC8ENEJCk9msLOhDzSrv/h2FIWc2zTehplxVC9Oiv2J4kunK5UmNI8l
6RhAAgsQMs5MWYlrPmjq4qvx/27kLSEh9PsYB5g6ikXyZrn6zWDDjYM2S8Lk/y1BeJ9n8hV+vmEg
RwzvcghNuXOI4/hHFbCN9TPhCPsykTeluuBhoMeu/C1WdCsKsJzx65g+0MGvWyzqYWRcJu2ND9Gm
8sm3oBbWEsKqzuxp2f9O4cgY5NhkJ4O0CLs0OIeF2VHfyFIEZWhG7LFsDYfwk1TzZHl+mXtWxD7N
/bFWrsZ47fKjEn62agK5sjjP1fhERAVRwDxoifKa2KQNRdibiJAF+CWpG13YhBNXPcQNEpvgZM6f
yqJvWOM3gUpBW91HNfaKQtp1zAd6EpvC5lgnzO6g+WCiHVG+952zS1W86KUJw0ZdWWqFsQ5/sEFv
ERU1sKsQZ6iav2Vs0hfgQjNZTCm5LDYrqNgLUaMVGrzJeVsmgNjz7iWVbGoalHwG6NWA7WgC2wRF
QOaMqyyJfYUDiZqXHQqdewJcsZ7jE4CER4c83OTzT8KOddYvGIE3C3xZKV6rVDOraDswGyd0JOg/
HOOnnjJakyM+TmyBLFeDwSIgO54jfZUa6nYOeD69szPYDk5OL3CbzqQVr1O5ewTTPoIEkf+XqLJ8
FcRDxle+SF0ghym1xwwPFwJgDyP2wjb02s9uKbgG7urCfoDoJy3AsI3OjAl4wzClz/fKwBgu8rlA
fC7Vk1OUaEwkptUAe4dn2H8l8QNIMrMemxlxd5TiYyqJ7GrNt2JGJwb9KrGBKlOiFA8k1UFx9bly
oy5DCYs+h9MRwlxCmEHI5n0Y74N2NhOKE304atm0RxBz69Lw0A71FVktoVdtVZK8IFMOdhh0LxbK
nwExj6lXjNuaU6Sh0DOxos+coqziMkNsbaeQEt4sB12Ot5wfeDlDt23VnWReQYlzB41GSDHSvwlN
Al4SZmhRg13nktf5WmcNH2OHnVDjhZhfBJoQwQs5q3aEEV/A6qBdNohTDfwpY72TYDsHI7rD+KYY
38N0Rjuu588iUXZpY7xjeEA1WZ2sfr+YBPWhdeF+ul1gTESFvGvYirawLVVUhwHC9bBiJWfqYdbX
sa3eGlLNC9CzJVs4a/zrSb/KonKvV8k9RRwood3MP6Cn0e5XD+y6n7lNeoOxISyb8pD+xJCfx8J5
5lxuxaHOCXOTyleWDgR8joaGjO6js5lIlxoYS8HnH/PkMs7o7EG9M7Ya19OkvAcnp+wPto3HikqV
mWdiEQWRkH39ZWensshPpCh7Peu9moqIrwF9prJS8otcFVy+6ks477RFZSV6KNN3rVwKfFIZBK9O
Y77OmZ+G5SbKx5WOqj6pEbMx0sxHZdPb2r4EWWN2vjHDVW76S29hGZneSrDNSzleZmtCWIEbf0r+
DeAQSgRbSr81q/lfDB940U92p99jnmdoVU9bxrXNHgnEx3o0i7MaGRt1OtRcEFlLSTZcwmkXj5/k
mjIFQLLRjx9EsG+WhBaMmdGAKrqnbdx0uFEWGaJN9TpPX8RB1g33Wu6kPa0rKV/HHMnSxJIzabo7
SNkX++r9otHYRztJi8XitQTVIwlNLyfSpszxERFrLU3gPyWKt1s5fwfDtwZwQ0eZQUYO2rT/TtdC
ogzGbYSbIp5OBTVOxG3HatH6sEVP4f50FviXIqUm6ejCFVHmNeV4rAqUl6R8Ie9qapbJLsc3w0gy
NvHgKRwvVMIDTa3ROJjmASSrpQrwIiJRw+sM5Hxo4GwgpVKER9ka3Xa5ZoTqNJXq6uiyDaQi2JjB
+kPFGPYE+jIaJowqie+DQm5U0zIigQVmTJied4VM5HH4sXBw6jbh5sz9f3HWckMkx1zqXj2SZTUX
W32HgITrk4lGiWxAYjnEqt/b2JfMlOBY3LLNsm17+dSj95LH74mbTwjgOEH7cHPKW5yOnqIg98GD
2cTpLeSJuS841TkYv3t2EwM43uizBSFE/HiiR/twllaMpTdz5az1qCCrAnabARcB3mM5MPENf0yu
q075qgruxyPae05QTeLmmzISa411xewzsYw7IyVoGiOtTCEDv8zC32TTaRT7NrRDdXbD131daufc
yumbYvfgXZevIAYAXErrKbmaGoKvsFw7Gfy6Nzk5MVFchZQ9UP1bsbduCbsGc6yguVCgc9g0S0YG
K5n8XBS4EOC9+gx/QK1vzGb0CB7bsW5aKx3hdZc+9Dnc6yaFIuVR8pzxocUZjbqBSBUAbPkUu6zB
lySpt6FhXDTzRc3e0cdzFlpuoxLeDLMyisJNyShRgHk5zRG/XCuLZl+8LaUnAGiqhVWhcinMbir/
OMRWdwuc2uwL2DCQ1isZSJHWvHHvmYOaiWlHAqNGwpn5rHC0mnaNr09z04a5eJv8labq5q2Yx09X
rE5vEVVlaGRkFVGK5fcZTHLCYch3TRi6E4gSTfiRWYTlzYQdqsnRGlMeRNTXTswcjGNIIOQqUopt
JCC0uDERMolBLJGYwy+n7Uwr12kOqhwRFWNBkkzfEVck2s5kGDrfhua1o+FotP1uyMg5W0icJSgb
1sO64pbaSgXgTvoMJkhQeFJ17dd2u5knKuVMJYiEcjasqakZ03EikV1SUd0RXW3WEzUODQeoaQn1
dJ//WFAVnVDbLhnQxAVGkX0II64L60OndLQR2nA6X2pbhuHlbO2u20mWRQDy/ND0h9x+mvbCcQ0O
aqvc8bG4HXIfVDK1/UHuJvi+juUFfjZ/w8CuzUk/2VclPe1hPb5ChWZePqB0oZevbrWDFpxtNhbk
alO3h1sK3W3EzWAg2TjlgA7pbx9SLoFmiJV+37a6aO24IqaAUYMnA51WTXtrjH5l7aQIo2/q8xJT
VAaV9Jvjruky6+4s0zZw2nVv6NeK9ikoudvIDp+hJfYFy6rOgPQd+myp3fG8+hop6VqOnJeFICIF
EXUx21ADUTc46q6PQrrTtzl/dWL7qqFdYIwfgseKHxRmgfrQl5htD0WSbuzFC+yWHD9hAlUq4hzD
A09oaX8ckZ6MLIwVCvElyG9TfSnQngezBBBsutjS4AnlzUgrG5sHFAKJggT3E7tfmcm4jqApyFEe
BHW+NxFaDmyGkPqkgwM5YHwoknzEYZXM3D2je5q2ByNRaPcKHYq+R52f44FN888whWM+qO6Q2p6u
GXtwtqlXtPVBG8hnq9Zkka1wGhH+eA3id01aXM1B2IiGGMUqQwk+b0H/74GPel2ECwaG0WQdEczX
syVuFttaHvm/cVDy3NO7owaDTyTTB21y1OntcNfRjilZ3aOtvpUwvxnEr6B8fk90omcsOT1TaGrk
9chMczZmv5sA3fQ2KRFsaIjt9uah21mG4zvKCDCKfQ+Zw/Rm8ZsWYBHqVt4YZXKAmLPPSP0eYuWg
aWcbnk+Gkkhfpo3CjrtwTsPwqnf3XL+MOJ/pGgSnNj00bPfYBCqeFV2Ztyi4SNsjka8DuGrnr8ok
ZjzeMu1r6BNm9qwmzLlfaf5jV4wA4jPyfHHztNH4ZKSpWP8RYSFJ08dG7qjm8LVT+8Vso0ukXshN
U9w0lGnVmqdFZMDEAH+3JuqcOoVfhDhHd+W+2xD2sTKNE6ohftFVA4FT1bExQ0StPfcfOPrckGsT
J357XjZ5txtM/Br4FVvwvpPRb4LiNSWDqtQB9AO6RuOKYs9266D5c/YLVp6ZScNcxHsIsRHNR761
zCGNXnW0uPZrh4AXuAJdrWYf5XjcouHDYLcDjE9Lt+U9lGZiPYnkonebzYEXd5ELBAWfKX5LUKFz
zIllvxiJ9i2CCK2KraNosxo05+Ls2Zp84hRc2REpLg0olk7oWFF0Q8qNM49RVf6y0GgpFlwR1I5g
iVfT5xgHILWUDXBWkj8tUDHGzkmv0mxfCmkW5wNKEQLMRn1dmxbjAUxq5SrCtUUHDx3DWnaYI8Wu
MT+B3lcvS/rn0F0bRl/LqteS5poyEgnCbQMgKoMIvT/gxYFOoq+pkli+L02I6z9Hl4T0LU36u9wZ
uGBnP20JI0eG0ZnPAhlcqURITLACyVN3Z1L43vTomBL7UA6vDmTFQc63ufLsacvShI1DmtVZsc2T
9JRl2WlEvy+F8jFRQdQYntYb7GW1HZKvGZ/kXOJAY5cgMYKZxkvCzLOxp53KPXSspW+igE+hZL1M
52hw0NCbnrSg62viT5XEkoIFp2XjX9NYrIFDYAeRuVl1FVKjjPwlHB45gj67ndymye+1HWyUuQcn
xnhcwZOIdJvEq03CSR5K1Sl+BrmBZ/Ktk21aol9ySjxM+2sbDRirIwiSVRVeExWt3Chdmeim83FU
WJKzZ9mea2wii9VtBlmTmdCMr/Lw6dDgBdQpFOPjuighBQ7ZlV6XV1NDaTWFdZrdhoU2oMJmECkk
sVGoLdn/0+gMg0NLD4cEJYSOLwbla9uxedUead3uofzygZL6kLFVjUvttTD7XUBWM+00ghlN+7eH
SBU6LZah6NWgE57QJenM9Lg8zQJeHg3CC9i/f4WeIg4HDsbc0Bw36pxvaxvN9ki3Wo64VR2TIj2G
I5yMMUDwKrEjxlg/VCRuH5XoT4v/yvSFgD/g2yVTxhrjF2vEDHOibjZpVGy59jddjRBM6XgBCDK3
QbQjT1Wy95AO6EAoGXIZrBaWkWxx0rs49g+KXUN0+lLZtsrjoSOJ3qZ8CBjmDsvTKeDC/LRLt7VG
PGsYIlPwdqPfQ8Zr8b0RBEB6JTa15B1Uil5cA0U6ZIV07fS/sk6O5DJvwhi7Wij7Q4+uE7KaM08b
kr7ulL3eoAV7RZNuklxf0/Ie2VhDkpTg6uwll8ZjhHUuKwlDYhsQVyWuP3pl9Msyx1xF5E4ZO8X2
GnSTusOMbT9FnmxVu8xEccUJqXHfraC0x9OXbm/y4lgs6X2pyVyb5Y9UVzDL6aCqEOkz7802UcMH
PTOssGj7OHm+kyT5FJfXAsqtYqBLGH2zp1ERSNjk0V6BeI4Ueb1wvTOQyLBViApmxFvAkGcevoGt
uAbeVpvkqB4LCXwrR7505i4dEH60LwMODKlEOjyiYLR02CL6B1wMP05OcD42qh69qKQ69BkxcGl3
GLpot5Ca4XQtd1JEApipJ3k+doN105bfIrgY9eD1XAr2Iya8BkzBdmKAnBYQYcOFbB2QuZMGxaPy
Ifm6RqB9dB0Fv1k90BARoJMT+TZk+KpPSqAcszh4FFIKJUTBcndBOpzHxwAOhVS+d0GwDg0AUIhQ
rWJft0/af0HVw1dlP88snpW+7jgxFXKdlq8OVJAa/MrBQcZ2PXYTHyI0UUMhs01aqYqnR4jjQs5s
rQ/9rlefMWdyIYfcBkqu/5ZVSq3XZpbSAYvcmjQ+4u7YE64Gdo4QIhFsW+NyMtCBqmBM7JqOMgib
qBA8D5yM7A7L8ZbJrxb38p49IfdyeLgrafwmFpUZqX0tCovKgE9DY86SktC0+ANrR1t8S+uC8e1/
RoH3RkvubJZc2SmPEcr6sQm29IDxtKqrNv7X2ucqu9rIDI1TjiRFBuoiDeOaOyn4EgQ54x6+3cbR
aZdZn6hGOLG8aFRJ2wkOPQnhFsIRkzmHOp676c2A9tcRoF2ST1gM9n5kCdZhLfRHBQ9CH/uQMA4d
t6oYPAX2EvShCD6bA3YTMtTT70LuXANIitNPm7Qhgsay3IwG5Mg0gkjDFI5/iv5WhwfVijWTOBog
bhsL4H9RNY85y/daD+4JwnIdEvZVvA7JvEHaKCSjjQXDXce9T/bAto7TYxTu5GY6TnV30ZPWC7VP
ZcoJNDzr8Wuiv+RgF2tAj+pEkwruCq3DQCS8j2emtvyOvzmKWjnRr7N8iwuiXGZc3JqzqlCbrCXN
9E2Vmrf87LLHZAAyYbmNpi+xM0iyR8epHb0xU8zLZ2Pte1r7dKUV/cWxfyeFEKZ/cDVXQzTQN0fV
jofEucbms+uf7GhhzOcQfd6G6WhrCs1DRimEH9lqeCiDBQQKK5tMnBS5WNFXNmG+Dn6tDPIZ2Xty
tlcn7oJO7EX9WWEBM08hSawDp2fNspEjakmra9BeF3XwgrrbmDMQgI1BqaQiYU6uYw8NQoOmdjSQ
S+UatRvzeKiqSCIY3kzGxsQgy4ntC96adFP6ygtAzGpZ41lILvTAm8sW6He/Dqgpci56J7Lpdfza
DY1ExJ0Gt8iifamqe4XAIMSyTES9LZ+MJkaSPoKeE4UmJ1vKG2DQ2nxwK+eGnpc0zyK+N14ilf5I
YaDW/GdnARNXfeM4NssqfsnqVQmp1NlUlqFLKuWqrK9T9i+mO2czdmreRnMfI1CwE3KvtGgVzO8T
g2wo9z3WkuGzRmFtAfKEBKN3T9XZydPIVE5mEsRGlPgvg3epabI7TtwilsM0QUhHDt1wN6mpZyUM
0JOsXUiVAC1DXokDufndSh9z/2uz1yxkvDiXYEGyMi9sG+ikTt+5sp1I4qADQYeKNY0VooVUT9a0
JncQGQ5l8TqiHRh+q/69j3665h9hf6uMFlDB3SfvCd1NHrG1py819HjWJ2qB+bjkloutBFzXiwTF
oBovMml2YP+NvWFSY7T6U+T0WvUu7Y/tzPvrCejgBoN+oGzOc7pr4VBi74YthHOHWX8NHYhYqeJf
NBzi7BxL3wxanCHyQ1rCGlblkX5lWWXrBJUbLnF/om2wQAeLdWdvKfSl1e9hLqDuEXdhAcFVSdk0
ratTYDjGRcJaNllsC1NMBkRgyNYv0eYLe+eJ82u0f0r5CrYdqnpSMN7mIoqRsKsmEqZXRGSKpguf
GKcp/Rk9/YjTyG1wzWtYXm2YQGi4sUtiS07Zq3dMT5IFVTf4n9IvUCvAbob5bO+DmOtLPdnFOcpC
lxTFnQEovJHYqxBFULLE4SwAENfUe3kEA68uoUv9pWc3iBmRcArTclL15xjSPxEDf3pBIyXeaD2b
Od6CjHAzJ/OqfT/H3qT+kDPPng0U4+vANWeO8xZCLu2K2I3m31BhHSERpIcfP+KVcWBOjEe2lyyq
4UpN4k2eWsxHEezafuj8DiEOfzXxrJj4arRviJmBu3fYUDM7PpsT3RLDXUz9rJaEmjTWsSIrLJWE
kxZphBrsDf1YXAJmawtrOnCAFuN1gD5IxX/XTwdZPeI8W5XGu5DtSUO7JdLVzp9swGmjwIgsaKpI
UY8s+pFH33L2oaAF6DY6WFen5FzB2xUOByuMtrrxw251ol4YH7aE8ctGnk7yDZUxpR+QIIxn7IKB
X5o0Z2DwaAwzxTWrxhqr7V8oIUBBvCEvbtb53UjzhxYvpzJnZuBwpxVESuaPiEkKag6FPnmDxhMp
hBCXkA38m6JrWpajrN/C+k3Nrmb401X7nFp/MnyRq2nr39jq3NwejnnFuJCAgdpE54ecF6ObWrwa
w1uJJojnkZHIOyYpG/FBR6alsDVrlYfZ3kLtOIffCtIWWoDHcWZ2aKubimjzXqer+n8cncdy41oS
RL8IEfAX2NKBXhS9tEGwKQnee3z9O3ibmZjonpZEwdTNyjy5LShAK/WW4uN/CfmGSqaysToUieu0
rfI7CAPfpUB9zv9yLbvU03Ex9pcZ6/VUg9cfq0dD+xPkYCSPoAEL7BShuFYwLDXzxLeZEXiUwehK
h9Mk8wz5UdCPbjFtle3R6j9dosAiJ1OK0TSBuxnrX3VSrtR/A0NAWYHhSgOnrRhsEVhMkisZujAa
nwdUxJtsLqUHQyqVViax7abmdEtRWaaMKx2H15gcRNE/J1ioLO5W0TBFbUW50nGvqRCdKKAjM6Wi
VOZL8mrUUGyKgN0u3jrkcTU+S9Ae5YkQ5kAO7fopI/CtgpwZghMXZkGCkIIUpWY2GbZBvqmt+FMC
1zUdBuvsLfHU5EvJbbXWh2ecY3E0jxXXTWTiGrnpXewofj+9COiFvyt5sWs964MRdedJ2rGIiWui
HSlGTYcXLAgKlEj1sZrTDZ7W5lfSBgu5xdXMRpv6OExgP2OOiUQrVooFaA1OeQ7hNAEtRqPhlrv+
VLoWPQj9zdbI2C3KIJ2T1cQXADqWqUFLYefA960oFsNcigwU6hBd2aFSPZtKyqJ0yMx0snkw2Pyk
K5hZ5AXxLXOD2pdmKtdJwc6GIcDn3FvKfrRv2USJzMXfS1EcvsMADDrSl0b6J5xrvTVBXVaqf800
sWwxaBjgkNkuWeymXD69rm+XbPy5VBP6Bwpaq0ODJ7TSNRs5sVcGxww/8p6KCnoNONP/cdGz5fJ0
ZuQZmAsL89NmR2ADINLTt2v1p4qrPJpQxOrNNi+UAs6SYd6odKqnIfXofN30T6VbNZBhyIsZxORZ
4b8NqIVl8ufZf9GUuEYW0SCsldRz2qyJ5aj/HHu2qiqleaAEw/RpVt+TDpiM4L2VdycXFxvkm8mL
Y/rd5JgB5SJaQOb+9HFXxtK/eAosKhfu7LltlmTnhl1Do+00+LgI2PDlHVOi3FV+dHm/SbStqmhH
ZlTJYNnNMzzRvsthpegBL8irPPWa9SrrRcCTnMn0xsnEISTelyKGaa/euPr8bQ/rnkI3T0lCO4ie
PXelEUSrIb2P+sk3i4WFXaSHKaqaQIWYkNqLbJBzP4rxWYuWb85b6qj6UXMvMp6WgyP6amE26f+f
f0FHRRy3qD4Ln2/VXdsN/z7sGJC9moxhllcap+bS6xcCAQ76LV0QCZb5eYAA4anu2ortlesmC4sc
r6FceYJnOBTGB/VQbPzHtdTlK4EVZ/BfYbvvIrxbvEem+s8c5KpFwmiLXqqwahG8FA0u8aDdWVMs
Eo/HTIe9WjAGldajaqBN9IkjJciQ5qGQDszGLg7OoTopUbaqU3+Vi5eno3y1jLhA8kmUaryUSz4+
W3vkhgQTRl7L2jpBhvRlxyYuy4/lAuPMs3Megy/pfxsTyDl+GhsCHme6KW5K8GkuBhK/+XpIh5VM
7FZKkldXvbz/V4b9rELZDqjyrSA8ATa6Ui+a4vLUvhAsaIcf8BnwGU2744gFTuXmj7G2DnhcNnQx
8ODt1irfZI+MhDAZm+0Gj4DeLaklurQ4MVWDKLHC6TfxnlKwEa278aVHjHUAA1GOQtvwZFUm5ILG
2KQOm2T0HDthyfVSoCW0fIo46RbyqF31INnJBkp1u4/icVt4FlZcpwiNHwvjTtcByNHcxp7HqKcz
o5Y+UuRWqWAT64NyVrSZ8MdNWr54WffyjHJ5LBwSFinea0X60VZAHki33VjtK8XgRN095uFk0CXo
x8ayVe8VnowyPOY1ZkwZXhrLkNxIz4oP5rDadLT6GDLVOzrju/LTtTATscnKNXJ+tnDxuemQsupq
D9tsbun/SxOwdJDqEJkgdLOzibxD2D/72uIO/hrd30T9CvudOtCuo3wzMNDgTZewHC+z/M5LiDuZ
AVT6h0efspkKp8oz4R4LO1JjXH/pK2HwS+O/hmdabh01+2RbcGlsa8W94xRuPWsnrgbVlGHzR76/
c7OViz9I1ITiGvfR2+8qZBef/yXDd5pCzMAciPtOqo4eu0vb2ECKnnlMTFRFedU3Fdlf41CCIzDJ
TVe7HnViEhsGIKjwWSNHkdizN0QRvHSL6dFkGTvNh03YL1SqHRoaKt9VU7LeYKJpmF+DqUkvCoq9
23N4BQtF4l06FWFpcXT7wBaSY9f16H7mQdIFpWMo+JEsS9mOLA90DJhBDsowv0T4wqBIkdbcq+2v
m2aLHING2/P0JgyIWz9dSwOx1qdnHbu2XWgMdFGiLRmeaJ2Y+WzzNb5ml9zdjuiOdojLd4FBj/02
e6bkUOprshh8tLhp4Wr0C2DR8wS9S5Y4urnAOsb0KBAq/t/KwTYr7G1otJS07lXasv2/1NLXfR0f
Jbs6SX39kdhiHuFWrKgZNMp/4INXNIFHYvxocKIpBdyKstzpfrSEurIbomE9cVYrosEiSZyuxhk2
rzg4e5L30das5zFtAmWUNObutrrkwHBojh2behtQgNkljHjdTqbYMMx/g6L7Epl6pcmgIymLrWxH
fRzr+VuIo867+lPD+KzqFI4L/hI/j6TKczvBq8SBJtgMLbJTOKy9CMdj95nyHJeOXSMvIDM4dgfh
B6XYI1DpY3wOiCcUUME6zcTU+ck63Wk4CTWOpNywDmCeCKs/g/2pIgLWRjkreC4KlJZMx2+kOGp+
olgK//5ZhlnOdsrPqaWeOmAauC3YnLnw/Q+hcKkSSyKeUQd4eqvPNhWXagLiKaieCp5UNR7OmT6A
BFEcQ+I9a7hXJC2AuMmhkD9dZEss+YJ1TOPhxWHBMLmbI4ME9gB47cD3m4kGiO1WteBqxWX3aDOb
sQb/SkvPRzp8UK7LmahFDg8J7WvJdsogw0V0VXsTXssmvMZBuYtDeTUoqHWMX1ExAiuUjqo3XiMK
SUYZs9p45Mbjhkv9FrgA69nyHbaQ0ThuTDiNNN1mvbUeoMjpWJ1Sm7oDDCQmb6XMge8i1UdYteOX
qR3HOHLUWF2E4cocb0kZLSK0a0k6ZBYto9ZRx7uIfqq5fy1JAosJYhwclm4RTw0ORlSf1sbSlrap
+8sNSy3GDJdYCdkNq1deZ3u9fTXRs6yfhnrhseyWBstH/KfyUzXFMUjekOiWXcHD3b/p4d2Gz2VX
0Xw6lFjDuMAvpTEhigzvizQdxAnG+KAxj0FTbiYHlYlaEfpYUYS9kTAYsiLbjhk4oOTGOXxa4c7D
qMeBhF4SUkeGzKipjJkgken+zI17ztEXfvu8SsplJu3jVpnxPbfqry7fhEGNWhe9sBcg2P1m2R/h
eUKuvNHyXYUKUMWHSgcMnsi/taL8w8iQ8rC2OzCw0SkyvUWBW8MoJpyPta2mSZ+rRR7bbqXlLDmD
pV/wu/EUAGbZrrWpQbR55wPLGKFSWGl71rjWS/x7xTw29H8GlurYNI95H52y2r1I057fIjdsJAFl
EQFv+hqiCVWn1J3K2UFhuuz8bEXL8lHzEHPbtZv/fybrWFqgZXZ4EXkN6m5HGQz7neDg6u5fIAlH
D0YEuCG6RRVuYj9epzp5R+M3aaK54DU1tmzhEcKETa8B5akNDeHJQMcEXvTkqUvZshjrY4r7HpV1
AOCQGDdIWC66lRKfBvdfBDNZsCHzeHhgERjze8kLhIEb0DJareW/gnBlVB8+FHsDJSBB1ej2hkCs
w2Ua6/3KZH1CAgh9z0VXT4mZKc4gmfBh6MerSP3J6XCjbMD/7Alb4x0wLx7RMCOkp6m/RawnCMKr
ubVlx3+Quc5lth4Wv06Z9WRijAcOvYHhrkLUU7xfHiBJxaABxTRpGFDZEZCNTwXSYK5uIlEGzugz
IUKz1iarOdMdl+uyG8OvUlZfHEuUWWFSP4JLe6WX6pnw+KTnsv7h3GHlPlMrPqAGgdVIN34wHJN7
9g+Qbqyf+xUE/EUgneSyu1SZdkh6Lry84jWcZ/skHD50AKCgAOhzvGrSg/5eKflqvR98tQ0U9Hqd
J6zWQ8eSvjTrg4t3ADtOF41q7UoZGhgiNJOF6e2Ze/yCKDl+MlGH+Pi3in3Lk7PdFPwGOAq7Wyk8
Nr29DrmTVJubPN7HnAiIWNF1QKp/JEGDLAjaiPpnwohgnyJIo43NzA8EzHoTAkj1Py15hf46cL9V
6zOC9E5ggHUXWyYSYmCnO1gzYf8YgOOUpx6XiUyz2MQEVAjKWS7uWsFqSthsCqEiaTKCGY4u36W2
Dn0z1uC88U2pOqWffKBgBK3x2x15bhOFxe8I4nrWVEfDP9GgWxB/N1ElFKB91irUn4O9bZJqL7cK
d8A4Dwb843CHsECZNlGEEjcly2cymhays8C5H7M4p3PWTy8AAy4Wd5xHZA+CiKMzB7jRPo/XMr8B
rbkZvVdPIu50p04DMMLWdG1X7wKbP7BOuFb8QAFYpoR2F4V2Lex43ljt2asoKqgQu14a5YlUQTW6
rGp/0KvS/s6Q3eO117CKd820HF9W7TZB3bIK6WHzyi5dnvgt+ZFh1SM06xXNP+5tWo4Y8ejELDE8
mNlDo9w9Td2AmroQStO9u9a/vZH6HObcVKIyjuxYQ/jJ7XCCST3WTi1alcTqLK25ujXGBDZ9GeBI
nxoJWwDEDBc+7Qrp1UvMb7YOKukk9I5DV78HwNFjAWMDDQ7PD5wp4D/WIhpKbjl9Gbd0e+Ku0bNd
h/XXfdnmG5Nw8qiKc6E+s/reMkAkUbMqqhj4OWdiF5SlHy0EonNt+tyt3Fj1Ke9wyYyEFv6EkcPl
tOcBgGzx4SV4nYgSSYRkQENUGowiLN858R5wF+CvkPHzpW0wKzoDZ+RiuJnho6W4OlOpAcArEH/A
EHZ6XsIBvyFwoT71COmr593oVbec1otxmydXfcDTitLfDadOfzTUkvDB1mPgSBCEqTWhHZWun0za
lR0FuT5fNylW6eT6f4bwqOVVjA6GdWZgEWM3l6A+a/ots/ZdAErTx8LCgBG0V7QiKfqrrB7sWDM3
gfB24Y/PnaxTc+w1Sz376qVlojwMLNDyo0CtzgmNIKRp7TloWieBChxryVn4xlpjRWc3W1dew6bw
hi8t3huYsawqXutqx445+ubPcM07NvCh9RQMmoAZMQJvE97N4LfkPV2xGtWbe4pRq9nr5Y12Qpml
Wl5cYk+dmdDFrXLJuXF+alant9POzuWSopPZ+8Ei8MQ/vTxZC16vi/Mv68dZNI9nZ2gaizPs65nP
f81WGzbl/NF186D5ct7PVx8n8qULJ5054/z8NcfxcO+Xe8qFlvrCCTb6yTrBKeX/0gMsnMHBm+Ox
3fRzc/aARzebvpv98nIZZrNNz7/BP3oqFo/HVz377WcnR5+9jq/tcT7MjufZJphtTuf36YRPfjab
b+fOyZkd09nyutn87ufbGd9GPgMx8dr+bYfZ+vMy/9tOX9Tiq9gHQpVL3sYz/tHpC//yZl1iQF4H
TuRIy+kn5MfeOPzHe7+cG/OjOzu+wtn2pgDse4QPFiE9lNRwCdi5J1PU3XP/i8tXGIfa+gyTgyfk
pcSzKsBwKPrpvJTxpLPXo2rdppRCNBKOQxVPsMEhbplxsDRClb9G2R7Zv9iUuHGeZfrTmTaFTuzK
CgXRjWVkOBYZqyt0HQtAKrXgusUMAGWCIBwwWgCr9jyULmF6DPA3KTTQaRCzbIWf1H+SMOaxDVwU
UAjruDg9VkJiT6hfRdHtSgWlQKXBUvYHjsOcW2GzLTm0jkp8Ize/y3BHstwdMOzFsrrtevgCnjcv
qb2wgdnHpUUEjMIMvSQDRu1lp/fvoN6GpryQeSk0xpsZEsgYAQpeDe2xB7Yn5yxTmo1HQVfrY8mt
HTXjjUlzlRXL5xjdUemn0JCNnaK0H5LdLeRVwyvIHRlSkExxI3ctBgpQCaPyUdbnenCR1ZMFZ7W9
S9aoUO62fI3/2v67CL+r8JvyPD/Q5035tJrZfgi/C/sVpV8yHsa8OtVkoYHvc/a5FBntSZ9KsjaC
z0G5WMrFF1f4Lar0lv27ld6EfAusu6k+fO+LgxCfbGh9FcV3j77QHGh7i70vobyy5osC65KluvHp
4n2uvN+IdY/+wwKZOkolYFfMqPubFifPdXL/t/d/m+5k1huJjbumssSpPAhMnL/dm+R/tvVqxFCf
jMY0QDLgAXWyHBC0VbjpMqbI/wmgtmOB/0mVU8rAIMZLDDI/JWiYUH6AVDJoS7rbsFiLW3XpxwPy
Epfgxi6W4nu4jdtmVS5xd39eocmpn1QNa0BJY5YaV0U4cXrNG7ysXypUNsNpqHnt58ypzYWnXoP/
NVthf1ooy+XgL+YsYAg7gE5d7nZmOcfVKF2gqrqQIzGcbNvyAoK9Kn5sXHVqyhH4bWXv7IpvSSMz
vzFSglpOGC296Evvf3z/tw3xFAM52PrhD9VGoLDj8JwR5C/Pts9T71dt//Lozfci9Z/U1tmsksMv
9/+YDkL93PjI98mr3eB+C5gn+I5sGCPndp+9klfA4vuDPYvryNuG4/6G/fOm/kXjehgb64b6Bsfi
pmzED4I/Izx6/e5T/CBr1gxHG1zamLBxO9EMy5zPfu1h8uZ1y0N6NP7gOZg798UN4CaUvs3IsiCe
H9oDxw/sy109J2U//vK/SCO1U0Miw/SsOrWOissgucRUfGzo1UyXJr2SK/93UP6peL6Cn/h7sLZJ
d0LChpRFnORHNr8FfGyMJ+MstT605CMaDwyBmAeFe2Z1OLHXrK82e2Xjwru0xQsTJZt6H3aYsVCL
LXmX1uH9MpZ3JrUOy133ERdHV130CRXzX4m0HRikgKFgX8Qa4T9D/TNPHrL5rsu3ar674trwwzLp
ea/IBzOIa4mJexk9pHbXNC/ewuwBDEfSzvJW4VmBo+g3UF91uOhtBk1kpTl1h736j6VvySKjApRx
T+2baT5Hou3GEwm6r66dcWVxE1ToIghW8OWW2A5Y7Ej1Fn0oJPaTTW7Ctp1L/qsp3vJfUxxzagHD
h5cdWVQr5ZOJ1vuoKWVZx80BuKfJeuBjmATgc1o+Y7EpbyR+V1k1T53+RpnWghuDx7pH+eWf/I2h
AgV7hp+iXCibii0jcfdZ/sww5VFMWs9VDmYkPmX6eubB0Xspb4G/nhe6S1vPDtfuaK85g4/GMmHr
VU8ix8/SSlYFXpgjkFhrnXAe23BBRCDMKiAke4VZFVhJvWbkyn7GOyco4y+jmTNzlFclH+tqFlQU
jsKiAK61gCfyw4kt+hHZDtRxvjHo9ilqjOtiW4ntOGwbsW31h6HKK5YARUocrySGwlM2Mp41z1wJ
FmDBYUTFubDTcP350l6WDmDVGWb/lbp67AT+2OQ2+jyueeyb0EgbrBI5Q1uGf8EEa1F2nAPzRjpK
W18H398mM0wDV7s30RIOXnOMLEZ/gBqcThgKqhLJ8xXr3SrHZhcHqIpXGek1p9ZBIuCRR2ximm5B
cuOjrj1wFcmygPzIfgovrBxLG3gIMUZGf3RqbBRtXq/lAey5F7Lk2wrCE6p9ayc2JL5KSLRtyia3
588BQbKchjjGUPxjUpblE8hS7R5Mewqs110EdGp2I0jdYWFrN6n5LfrrKGyacgbMt96MF+BboH+I
aJ0PrORamLnE8ZOORXR+reXiWnfFb16GzjuSXkSL15X4AAZScVaPpRMRYINIzuAeNOziZneS9G8m
vhSGn86IKwrEMbJ5Gtq6kUI/e4iQx4q97cNrSyV9Scbe6EZ0ShpcI8BlHB5y+cRyUgs4Gha7zABp
lxE/7pXsQorrHybLvgAmQbhIb7DygywmzJUgBGrFFn7KQpSAy9C7WWVjflrUbENCGbMVWX6VVZTS
zXyTRAH1RAjvis0iMbcUQi0c1d29YQBR+0IoXtXAk9VW35a0IRdRddI89wKz1g9gIiQRy0ZWCbnP
nYGlcsjWkv022OsThsjJjkgp1bUR8FvlJLJna42YBzhDhtmmT64NKQpQvM/i1ur1Uc2jlZ5TVBN6
U4k8pnmw4RBOQB4TXPVfuXIU/KwWUoJwnRKAhUdWrXad1G03sW+te1zUY8nqkKi9/pPZF/YQGAqD
et9TGkktz9zl4eFSLWfouqOFHSu4JR8yKyTTOyPUkGuYkQ6ov+OFGFbiWogUXslqGJjMbqzmQT2Y
wCkKNGoyMwyFvB4R024q6tO0h+V4ossJzQOY/++C0T3Q/5IIoj7jUmJiULlisebwNFOIwmL06F24
Ce+MB6mOQzCgttJCdqrQxFrBM5oKXSwLeKzuBUWPdtXsB0oUw+En7tjCRUq1Bzia6ebdb6DOdfQI
NclxmHpNW2mVZRiK6UPz87WdhQTFm5PLCw/NSdmMGV2uyRTgc79rC58T3jIv/JNaDaQpOr7lEp/s
kKafKVNxyFOpzLja+y22c0gINQ8YcUnBBqjsCWS2cIl9TsZwJTHoqsk57/sluhMekRjZgn/GZC3M
wxljcLLO0Uv92ltpODDSihR7o+FkN3e5OSNGsCDbgt7hNu5S4rbNaNLo//X1OwCAOIT7jP2LCaNf
UMfULicjhxi+hZlQaWPPLQ8my9PA6xJOIyFhgaz9ocAU+eOfbi5CTrmqV2G8+jYnsaNMFgPEdKAE
7sGDAalQvvoR5q9gcgxgLpGtVWzkmOu4H9OrNQDkUjHoj476U9j0htyn8njDW4kIl3X3WyrqvG8m
Yz17a3uLcQ6/thMSJhBYTkG8p926zU6m0kyCx2Lw6K7rMS5U+qyg60qQk6qUvcQdnMX7XP9OaqIa
wzMS/3JrwCm59j0wToNKaTC1deoTnOdCYUMALMIZ2KPVmQzZ11v2fK2iC292VR/D/FTFLwugSkwJ
W51w+1czRWk3FXVxHt7POjoHPFEMjvTsY5qEwB+iUiRRQIt0VMXlXPDQiHQ8siSlo/uYcQhPO6cf
p1MhgviviHZ1cMfglBJKUge4G4iMfrNNsXeq1VNq36221Qj2KixCUC8xvlt0wZxcLBUynvfG2Pol
qNrgStZn09bXTudVYuK8FJMDl1x3jMfo0oPCxp+7rFg2ISaZ2iOUIQVAAglG6ONIQnzs6q0kadv4
B1u/VJO8tU5GOoGoqLHvubDRdkDbKU+88weblnGkfg2yR21/ddqOqrNepFvsMxtDcD8OzKAoRAR5
dpowTzb0N2EPc1kNYGyTFKvwRxtwisj/Ju2qxLjaUu011B8BfnnTangLwuWtFzKGl0q+MS+F+8H/
rM2/bvzExLqcemcYaWN7gu1uZD/nFpW4/0GOA2Ol/1an6BnF2naiWHJicYBVgsP9o0RJmiUdDgBD
xybyYXGSrCSeGJ26Fha6sGBXm6o/UsY13CULYWBPR+gxMrwXeAtLetPSHJIPWdyhvXVT+0hunt30
1Gb+PhE4S4tmLmzqcBKb6GE1S3FsDIw2ihfchcCYbDs+a90KRl5JOayR8uZpJBKgOUpj7zpNbjtV
98LjOcMUUTbzupRvacC+oebEbhZL1XYZpaYXdrO08E9XXMouMc0pWqB4Bj55FMTt5DF3IV654So1
jEVhXBSbe5CdyejmKwsDw0Cc2QwpQ0rSTd09s77alRj6xnxtaC72GXY+JkqTAG3mZ9vpEZ/TCkoJ
WMmSg8CQrR+lFtv/xla3enDWqr2b7kcWL9aZgkycWXuJ1OpM8PtWkw0GwrbBivYxePs22eo9vgtw
JdkLTPNSIAXUeMwC3NGTWYHXDkAX+ssx7WK172wWA2qwNBtjbxCpmapWNKvlXRk7eaLuIDF9DppE
c8jcYrJVy6ck17cmKm89pQMMMbMwI6g08QVTZlD11tT5MqAVI7Lotw4vBPSnXl4IJfpWwS6f9Azg
3L29ctAM7dhpLCDUryYwDhVpRLyZi/RQTlc1qMjuk5wBkXdsUrZjtuUttLJPme2U6x8r1A5KLd3O
5mQ4bYTeZoC7yV4FRDHt+IsVRcQ3Q91lJdMN0HeMNvUaBhJ6W74mwYu+zZsqmd4QAOwwpzdNsbEQ
RjSZ2pUakdhelKn50eIAqJiPDcpLDCzs5Njp0cWkKs1kmEI617LgQE3VkM1bLEx+0iA5yl5KAQ26
cB0Wq4lUPWrY42QK0Zs3lpZF5d9Cd1nJ6SaaLm18x2qirgz/6UH7wJGjMSNNMnMbtLMiWCXpMzNv
DAk+qQmTmNKmkSXifB8qq5XWUnY1++rBxOw5AJACShbCfNkPrPWppiJHxDhc86omt1e2/+iglQJ9
XbHzCLjxvHpj4VzNIhyoWcu5ivw4an0Q42JJTiYRnOnRqtk5wddDDKTXoFQ+Hm+2sa0YRxDAW1gV
ZbVHvTZleUf7L59pE9x4PtNS84wMfgWeIwXqWdanEXFY1fpzeojjvetH+GbjllXCdN/28HdD2f6c
Yg8y7ryAx53RVDu3CU+jUP6miduNLKAYqNnbgGIUyn1ZKCCAJo0073BzhKpEquKuEKmjzMJLzxlD
r14gPs2xwMLrZvHvo8bkRws0hoYrpI52JFw5fbG2TE9ARhY2xDaxoze56+5IbZQ18Kj+VfClKOKi
Eqr2uOCm+mVM2jMvOWvWt6J/G1y+LXCuYQKKVXg3w+vUVut2Ojnnfs45KK4+Jh+Ugq8nZReicM8I
gx34MYVrZ3zxTvLcz54JvVEZ/U3Qbvi/yZGRjLTG3CnoQ81rCPnSzLBIEldHO76G1ISzkV9YLT3e
xkdPkc7/rpgAz6KFuqZvcbIAFmBOFFh8I7iSYpnG01U9TT1xH9ALdEc85+wCQ+4qFfsoJY0t+YvU
NQ5RTJ8vHEmL6TbCpGn58rKsNehNr1jB1HjxvJ3XHrHbBAPrbLrXM2trDxyxmrMUXboG3CGSXrZT
umrLNDMq37w9Qx5FUuH9w2OfMLZpA4tI7+25d898jAIDeYwxc4KSB4skvqPzlzRPs04AnzcNVlH1
iTQN0fCiwNgYvZWsSyzbYVpRfGXxXpaWbYzzXYlWVUhYCXZ41U28EYsrin6xzwqnQ6j94/vcNv4f
A6DZ9oznoJRYW3YDKc2g5vGA3i7ZW0gJIO+4IcrvyCx/jTb87dzREWhLbY3cSGWIuKoGObbgqVGq
Pi11shr/OM8tW6HuyI7UbeHLH36rIDwxDbP0jIX0Df1/KjGL5InCgbMOyy9xCxMmZ1WDH/lo9Rxr
HfNOLFZK7e41PoWhSO9BVG7xstEoPEva4SjAM6SkiDtCXobAmVvsk8nF7jNLg4hLAV5pG3wKmOM/
4ugaGrsw4jgvxUtTo5oxTf/RXbis9YY3Pqa1jNeT+MjoGpRusv/Pw21CCpAhVTH73eSxzOCw+RAK
IJVwjEJL412ym1pJUw4LFrLA0B2nyEVUIftqwVxDmsYjhk0Zs+2CatZC4qBDiFb6ZtsmRsgyR15a
FaU8wgrn9C2OZJC12dSXSRU9BKr0VpCZS8zfuCX6QmTf6xiupp7A+lWa6tbgFBiY6iYEGJSzeeL5
5CcYTsmPhAng0kLfi9ZYYv7EPZQvZNfcaQpUjeGWcW6VuKE5CX3haVkmE2IGTBvHKZ2htcT5G/lM
whzf63of99/qG7++nn8mwQv8V/HRJ2+Bz4s3c5Gc3aYjd7SQOFtSdN8C9ShaPGLZs2er1bE89ooH
R3eMBXs/fQv5kHI3C/lTVO9g+Mv7ZUubhGmk+DqIR5vzsF325bpQX6wfvfpl4qWpIlKyI0t2bxm2
sUPOJW08B2NybkBW6KK5isFY8CgNybYWQ02EGSOA+fzfuMtWuEu6vwpBsNE2fvNswj/b5wYB9vvk
NxxXa9Rd7kjUMlZHVEgGrOJCxHmVLus9jk7Vdx+aH9KHe+CIIUB9KEZ2LmiQ0UZKn3ACVbRY+DZz
wTqdIBhkrtUMQdL81v0rKI58PNEqQAgWIVMhHMcNR2OVLbG8GOc5BzJPGd4BOgRr+nnZlXwkTC/0
LESstWVsTzg2ovo1ZVMqzNfTHIiVfFq5RynJQ+SB9lNmqZJb9IkjnqtSzAwWO0WF7aaL98nOSjlJ
uwrymWt/5Qpv/G2K99dkGCgTXswtuShpdOQoWhg4r9KfiSWRVG/ZlWc+T2X5RAQacAsvY3BLropE
jXnHC+Y5xP+JBUedo9O5Ym6O50JcvHH88kW/87gLknCdQZAxGGm6g5AFpsmaeU+y6NkeoCRxA/cN
wqkpHmO3RsWZSkTmgH3ZbTwi0IehIHBCtdQDBO8ukfx7J5OEtQwwdXGyljsOqpquMkhlqwLATFXi
NASljANOIuoWAc0z4mwnCqoVCh8HbHD207vs3jgqR+63yE6JZ+8t+UdHBYnGXW1Q1RBVV+SIuYZp
MwE250PVtzuIL6zpSVROQWZF9rYFKls/HZlHElTYyd2ao1JY4cnHawiYlDElASyPylaKJ2W0XnDj
BJ7DNVOK31RrKc1xobuAWsXA7ne7zkwgL65pSaUD/ZTAyyDhmPG4FfVcMJlgJHTCiqE+6VnLlP9y
3XRkj711UH6F0HJkxvu8YJQadt34AJOz9JgC2ZkFHk1ibJqiqfUXi8FUjmhsC7h6PAsWgDdCfk/U
ONQpmJsCD6P2rDiZSgXRnY61pH9MxYoLbd5IsIXs00hT7XCyJtZJC0ko433JsxlzzKjQwgE0o3fZ
T0foYVl+jDVrN+bquQvGnEgOzh+6siQp+iwV+0Oa9j7++EinEtGMv1Rh+W5k6+zVz9QbPtxBX0lN
PMd7vRgzY9cB57OabqNUgo9q08QscUwA4DF7cAJGnYaI0BxGtF7FJUMdaBw6cCh/+wIPE16N2rC2
XTN++tQbV8E2jBPHy9j2wuw7xWweW0n7ZkVIWwi+s+mzUXmTZC3qcnBMOFNkeMoyk9pXW5Dp8jbx
gJWACIWvLyjGOsbAVGd19ZfU3YLUm0NLxSbSLhH5UoqgdM5S8vR5hY43YABPnkizxvTQZpwu0Q6q
NoUBxe4ziBwjEY7FRJWp7EXTmVJ5/M7RrO99TIc1tekewNagj1a5S/VAnOwMC1arRkxUr3BL/UfS
eTU1rqxR9BepqpWlV5wzxmAMLypgQDm1sn79XX3u06k5NcUYK/QX9l7bQAsdMUfRPyQZ06TFjuMx
lA9dPxXazeLpLrxhpcnhqGFbnhjwKWJZjZzUMOpDqv86tKi1S+VanEeWhiFvCQvzR0tsSmfUZ3sC
ulvf5/Z76l8rwivzX37taIZHvZjTqxX9MUzGVm6RTkGObdU9C6TKw3gGtUWqHgsK0wUcmoDixair
8aUN5spi4BZofA0x5yUE2H52qSIFbmoS4IkXNPLw2dJvsBHRTxghNSEFUYZnhkjHq2Qx1/cPonEN
YCvSuaj9qpEWVHXvPidyIe4e/jSNdxehlJmJ+gbsQlQ8C+aPbn+nPE+JtRHFp8u1Mew3m7dUE3MP
qwwkDA3VIuJFZAbvUrsVbNaYrKs2CGfMebxHvvWvhn47lFA1wyTbmGR8IAxpXHub4Lms9S/ERW7j
UbJltyhgGwWtPd+jNZSLHTZuGsoWFG/7M2gnWQ0bnQ0Ku+2zJm4z9BlZMccsMHIb1taPd9KckOG+
aYHYgdi75AGFUIqugn2kzXCJ7eZAkWQnf0OpEZMpeeV5RMLWe4j8G+5Aj1lm5Ou7FLSU12fXgH1C
oa4KL6KeZWVPpr1DQLZ51ixyu0FKTi72MkxhCfFhzIsFtYwaKTfNJxXkscW4Ec/WIYKhKjBV98nI
bms4TXfh5sRtZeob5W8Ea3XU+DngdXqYwFu5E2QdDG1NpO073GQOVmOBZiXk2gDUYgq6k8ln1IFl
pXxlDbCyU7AIatTCdZlZpKXhloanJ6+2/aP4ZwdhLW2d2jpwH8MATI4N4yA9XDLuEoHAMhEaa5F3
GU90nygZJtyBbJ8GYEaSN3M6F4eqni5pP92MOtqyTFj7xXgteDlkDZL4bc5YPfIukXftQ7Fkxd9S
buPNx8/m7iXC7Senvudgz8EMYJqtlrXmn/1Z4n6IOR68A1IfAsYIaAkAQVXjQdM19nXtyjM/4kH7
JQueWLLmNUct2jlAT9Cou7x20uHNHA6zLxdFgFsf9E+guQA2gDbyMI6+y0uFuFDe2/ARNV7YxJTB
exL3Tg+WvSWAJlEaMqxrtAZscPRUoy/FfK2yv32jpEPDMlf+ucO4HrATY1Nv5NG/Tfab6sdN4+54
w1OHwGvwTCTKj4xhu5ffPZOngWJhauj2WKTRgzlEiUWiuLDboS1AibxUknuEAANzdGQb3ZlissLy
5pFSqVxuMatmOTJNCrnyGFbD7L1gNFbtAjZ1SQwwnHKcOL6dwbxLeR/8wXtK2x1RX51O7OyrtMdt
oirPc48Ms6pPbnuFv972kGkWsbdywm2H7ttBQkUL7iR3Cxl2yuUkTEEhKDMqMybY5GmBnuW+MaZ1
EO0yKFbVXzv9ojsmEjmj5LD9amOjxorrv0T8KlUueMFVZUQoEJNVPzicqHwR45l59CyaZe8Za5FZ
6zF8RUa99NtuX7tiETMkdBLJzHA4W0js6bq7L2t4s/ZD6BGwHLxiSX4KORIcWvNp3GGP0FCuqaFP
nnFAY8PKORWqxt/REpEZwByZfZby8eS895S6LTZfbN7WE2Ai/mTQaZBSuA79eV1XwCq0emNS9Boa
0NBy1Y/JvnA1RkKtYrE+FyDh/HtfzUygsg2T5ooCkqMIH3AbXSeW0AJSHtGfetk+j3Kdlf/AHS9S
+geO5xdYkRAO7KNkCFGVmADzZ40xeUwBylRubcJ76oKTLpCnQJ9CdBBUGOUd0i/61xErDmfnFiTI
LmcylljTxsIgl5s/pQ/sNt4UzmnKP1oT0io9n2imFdfxqWa+137P2sNs4mdhQ+pn6IHPrpHhY0bC
EIdyOWwGaBxJv7fCk5sJpLhyI7CIpOQhpSmqZnEyazC0TcD0rGIjIsW3RcAja6BrbZdf3JVYJMoO
7Yz3gEKbgy+JR7pUUZ8mMsdQdzMNLF7sXHvOJCm6XGKqF/JzFaJk3QFjRkF2iiblLqexBatk6Jdm
gBBrIfBkIEV5WTC5Bpp4ULZsxuZLk1KoBEUTh+tRR/iiES1vwOxI9v74XCHBoEdCSohMEnlW1PxH
q5S9ea3MZF3HwxrDDTI2xLQZ9mty5wRyH/0czTrjsY/pV+0gzA5BPWvDeFiZeXjS0+ZlwIY9W6BW
hoiRLJbLJy0RL3ETc/PN25jOxyva5QCIssafW2z8Bjq1xQDQ/h1ZUrGFw2a1RFK4CFkbuyiK2E9o
nAUMH9F2lvQRTvqHi3Ptoe3U8Z6HKGAsvkzLVszkdmcW/D6Z/lrjHk9R8Qx1fDLYADXAtKsJjZT3
rSTo5KCaNHnu4J8t9x2FtJqkY+MB77TmZhE4rRzOg77pmbU/0uJfhiobGddqQNb0LyASQQnNHlZG
tIbFroqNlMlMtmE6MVTPiqxgc3xMaL+0XJyIJV1mabAfqn9TFB5DNEKDkwD7//PNa4LYhPU/2vUX
m3pGI+ibc7KtX1g6LxSEqZDDQi2XS81c1CmWQFBWBKsFPmRVuWaWODu4VNuXoiN/aeTE55zXHd5R
LMbU9FZP9PXMl9x3dzXIdcFWq9om0Jf2ZnambYLZRcKFsMATlXDHEvhXgZIpsC7tXpjWCpA98ALw
U5DyDAVOhgtsrdiFZ1iE1bGki5dEkhCjUQ93SFaM0prgGnFMYBV3gYEyFDDJIgjit25EcGM4eyZA
mYHMrFyKmKEJrMAGp3njXOzEIacVt7u4xcO889k1SSbO4MpnN750080xfyNUODYYDxm0a33va9kn
IRWLvkQVwsS0/DeiQC7JAwoSjaqYklSjFyeaRUzmoqcUje6ZQmTkxF9S3E/BikHbiIUJhUXhfMh+
WunaLxSXpSUmpiccutpNzsmmxIjmg/JO32mYSq1lc7PjZkECmnT3jryRDXbwOGKUu8ELxDoTNkaC
nYt83KiF+dmV644QZdEz8qHHz+6dhaidm7KpXip6AoVGCiZSEck362hxIzSGFJpouWg8WmSs54qZ
kxro5UYOdYAsXdqrqri2nO8dBSZGdDdggK5mP1zT7swhMJXtEmW8IogoeVPvUsHwQOE185QjQPxw
hPMBgFfhOxwUUyHlM2XsNgk151jFuxkOyB8cB7ZnemK5ElTHpoxZG/WbCG8iHDPtWnUM8KuV8nIT
cfSkU1S2/T6l7MCrXwYssZhekkDAxbc3knd/GFdbTd9gvFnSmSOJqahG6ieCsP2gemKSSME9At4C
nIRtT8fTGiYcuVO86NCAeuUFjyDjAwvxXjBHa2tEoLWemV8OgmoU0klmKMnUu+ZYS28sNkBTeP75
CfNnaBypFBFNiVPWcXQzZaPSZTP5PddQfy3CrpC4F/OxhPHs0Z434Z/IecLlS9/9CSQGpaHtY4rN
kUZdr3gFesZew9iQJgfYxTPyzRKlqTL2Jf6nHh7IOl9rNKU1aYvIfai8lDs5Rlqs57Qd+VGhOgLD
ZRCvCqJixWwAqwd8H7r7peUzYxN/QTK8fADNXdgMeDQX7ThCwMbFcIIWMXAilqgjMbDHiJWRCbcC
MVnKtfT4NE35WU7v6mqa2ZkWf6FoCI3ebUfT3DH7YPNZs2BxbHIeeM2xuRDZHSvWACXBa35aEkyg
bXigqzkayHMgJPLZ5+CvxXuQQJPnmJ/9lTpKWAUY+Sdju4Lfhl9uqTrENqgWuoHl269RU5TNyi3+
meGH4NXBN9xA8rSutr+GeBo6WK5C9OhRv0FClPrMCBBXxf6nX/w23LeGrvZr/rahteRNwIMbAqTg
rmBlxI9nHI8FuxU/Luzl8MWgd2b37nGZ1MvNprDozF+NWwEXHGxEfdPPJnjMBbPdXUYUI48WHRIr
wZHXfcHDZgl90TjeSrCwnIgkQwrQ5Uy7fYAo45/rr1SxAqzraQQJHNIm1mRk+O3GjMZn3b7C/eTp
ZfowR8eRZQ9LhPVg/bTIQtm/5WjxfP+smdqGWyXkq7WYSzYYCFXd47XRCtr8O1iwxciqWAuqS9Ok
t6o2uDk/TCoTHaRbqUhQiISbxHzuvemk5uAiZrY0TXcGHLjk0GToxrIuogNaWN1kzA6KPGS4Bmbn
2GM+GHkBMPcJnJtJhJaN8bCG06nZzSGGlWt41Gdume/SaV3kPM4sxZ+EUV5yQ7zVRo8Ax+UQKTfj
MH2EGQGoapRf68TGA4WMqKMmdFl1K4B60PQIHnwzzJdDUJy1HPmnNa37Ztn4D91LNw7u8xR5zmDh
kq0YyMC7Re9cIhhSWkwgszzetXX1Y3LXPKaiMS1nehWU40ifNoioM2gGxlUOdN8O/Fofz4LMsVdS
zOnUZHNPthtRFLHOc0cBh+cY51OWKaYJEgAKF7abajbJC016SH10VqjVfnKC/Sj0XdcQP11UCNfk
jnRw2neDmSNBwmmW790SeSTBqa3KtulZV3XXPsLX7bLAa/P/wz5iYB88GgW7Cy1ILsnwkGDQJv1z
7I2t13trrfJfG8x02juOfUg7vHc8fvK4tbW3zmNvJYp3Ms0dCvbKfhvRXeYkftEsXxoAc91GBybY
BR0TjF8FqOLlyUB8bvO1M5DnNTA9ser2aFfxG2REaRpfho5aNqdUgsjIVjnFOsGm2v2OwPY3Lrkw
1BgSIERDueQmJxhmF7tn2ZwU+OGCj7Ltnur6bxqXjctXwHzZGsI9A9HXYJBrheYhwB2ckU1xoqkB
u8GjR/7bMXbfE+bb3K6jqJd1bG3+Axxo7SkKsVSZ2FV/By6HqKfdzIrTE/Jh9S/o4sc0WNi4nhL4
vM2xIxXYMNi5Ft1ZA7BXM1Ge8oMh6aWOlVata2Az9XDpKT3w5z06DgYHJbZHEEGBu4c15daRgOBs
7+gbxX8Rcmq6QCNQ9Mwek4+5p2XU3mOHL5DWUFkZ2f81tU5G8I+bvESQFwZA3OFp0t4VoaJGdaio
Ob2LQBPBkrOMuLc7F6EQUTKwR4CdNCwn2xw2Dw0I6+6m+jPZoPvfJrWkTlsr5SOh+w27CAbaDOsQ
3qEXLBLrroUaY7RwcbLHBH8pD4lmgpPDWaW9T6S4O9Gp8vBFE0JVUItHFeM7/FjkU6DJZFoyUjnz
1v5PEQLYexYoYFP0uus4Ik8Ra2yEY2Q46vani7p+NN7QdIDa5Uf27KzA/bpsWWRsvw0sqOfRVL8c
c2t931gd+8CJibp62wA269ABaAc7+HFC5ypGbSMYIKcPQ8mr+btZLtEk6RupfZnsr1OPoLeIrW+H
Aax4BOLdsqhRIepVnr3CLZmhqkhyBkxsbCwe4KKJ1pEIPjThbqSwyNEjl5dOmo8KI5qFnbW18uZg
No1q0ONL0pI43mVnn4cChCm0y88YpcOAmiSNHl1DXVWdZeqvLPCXM3g7i1NgQnLTGX9auq2dl3jg
u8LXobBnQucImeHhd0iHa8hR0dATS6Vv63b8rekvw8HcsqxtmehQiI4myy8mBax2KQUWuv8epfOq
oI2OUTn0Q7Au3isNNVfxjMgLcySCnNwBk2DL1zDjaLXNNFvAPJ0ZWsPKYw/b6O1qyprvNvcvI7Pu
NLdeEGfVq9ghsNnmIw8KcSU9kGztqYuLc26Zl5KFRCP0ZcVnTzCTpUlP5Maz3gVHQymAHZBLXk8/
IqCqjy64iW8HcHfbAk1JtG2Mva1HRuNgOKlNYz3En55scEKscleDzc8Xo5FSw1II0+uqihFnFb1B
jiGScSFfgC4z/uJ7jZpzU72qbyXrCIbQ2A2FwtnD4QAxhvnJyTkf7V3JCoIgsJ0rxDOGla/R7Ojm
ra3j+/uCKHKvLNdxT1JfFHxrZr1CbjGgP/F1G2YEY7WgvqoSxSdNyqmDTYo6Sa06/ruI+XAee8Io
w+ogQnuz0dPpIwlQCRfPbqtvtTlfmYX52tBmagErAXAFLaIOh9QAhKTX3H2D+s7O7W8OkLWXbOKZ
RHnOc6zXH6J9uL4g78U+D1F4MgIslUW5zwXttQgZDkerFruE3o6oy4Y3rWHLkp4L9rIGNRH7X/rB
nDr3rYCLWoQOXHrVmO+bdOc+Ko0DFiKLyF4KXM9+/oA0CPlrllinzZn66lGaeG35STMHdg2CMW/N
jRyAA0J2GDVGVC40iE9bIkM0qZp81iKNvW3CvY3MweUISe8d/S29CXlh5AkkAIeyPqLI15dmP6nb
GKGIVNSHECLWc8WyeaBbhtiOHbdYz9qAnBsRmw0WB4Z1YC4cQd07vVV4hWqdsKCOTTUzbJtvhyMw
DYNFnr4FJp5M1VujExYWcEt2RnIKXtocLicFmcFwsC4SGJ2Qk5qBJRksrDH9mqilHN9bYcmLoIhr
jkdvQ1glSoyQ204baN/oh1OsXkg3UZBGIEoqSDoRyh2Nm9XUT2GDaTr4lSEgoQKT4sm1wABiNrBd
nM5jBmYk7P96qbZCb4UKtipm2vdkpRY/aphCuBmj4x8VgJZCNAgouAlXyO1DVl11w6RkdGFrQfS5
ttCgEo88iJEJQaYtdvQZ6z6bTy1sCJqp3QjxreTKzJkORmXcMqrnu1zbdDiWfbECtIkUujYBAx5n
ybHvtb2dlh+mXz4j81woxaUVtq9h+mwrWiOojjjeNODYyggBvX02x7vRNLAQb4P/5kpm9Ff9pVn6
+qtS/1cetgbcaizqli0yekGiUYF9tuUUcr1D43YIAdBpYeouFIQm19dZj+2+RajuBSeKMCOX36LQ
KSEsIh6RdJslXpLcWMEV+yoxfLuV+ZpJ+iKK1MzvF+mg0dBBMvepckE7WteGFLyJtDUURI3clpJV
7dxtZ3lu4QtaBemYWz1L0eTLA3o7sjI+DNrOJLg38hKrxGBbX2KiD4BoFJlxUBljNjpUzTn0aUs3
l+9ynGkm6LVE4OElRRDbcTvq/G+SnWKudvQcOhCh8+wvZFrRxjifhi9neldwN7fe1bxY5sZbuj6n
a6htIy6o/p9ZJDnllQ+9As2+H+1LxMVO0q2SMToVxRms/d5N1aubV7zsY/VxnguCFQisPYup2HcD
zy1jHp4jYojcVWu7QPkw8fkEtyUmVEqa/Izl5DQAObbogQzv1e5TeDQdM5TxElaStRFAXGR2VnDN
ZmPLTsAMtgZlqQsYYRDdR1kk6/Cmu8a6wfzhpvdUwcod9u1mdkkEkTvGlnUnZTCrF5fdt5TmP59J
DdBLL3mtm3BrsRSerflq+SH0oHLTg4Qp8g/L0Q/BgPIZTh1QRmoC5kPa0mSHEkUdExL0R/lf0ZeX
JM+/mwyNM7drmjUvRe5uDUW4I0+yN3Z4IdegpVhwO+W1SoGHuu2JaL4lfhgzJnlzYjv4sBpkBSZA
p0633qrWBJHxQDAHeweHnFh2cb54F7Gx9mO0XY3mPTpWz9Xsvbo18pXnCK6Qk/wq8K/ukFHWFOWv
2yH29zt50SuyUpBlxMJ+UaQyMmbooZlUaWsZfbTDiJg4IsDjbTLea7obPo6bvLoaes/20TnfFSIs
RtQgMSL04DZk73/QjXANP00fagaTaIg16keoDt4E00MId4enGT5frjusVU1WwCWND7u58F9s3JHA
Fmlz8D8hSCINqQ8xwQQCP5DhINcn6072v5VJ1+vFr1Fy8+ZHwPRfBxc/jDsgck8sWZEYNWSH6Qig
Z2Qp/OyiYCCJbi1Ex17oVz8k7CA70gmTTbvszOBu0Un9t8mJWRoREBfhFNOInMRMmmhc+xrJQSl3
6IEB/0BUsd8bHak2BRjEf/I+3rN4a8G6tXgr+sj/YQjz3ldX78ibpZF3oSijIJsHimQRIaKQzV1m
OF7Y2ZW3nl1boFr6fUATPrMrrMYtMDKt+pThXwANtG3T14zf1BZMC0S+9R3IFql9DLW30P0cSIbA
2bTUYTOxHWDzb94cB8ncj/rJfCZJvlccPcS09cY7SBawFGdT/PdE2LgxMEnIsTkOnXO1YMegDidS
Dtd55JFcCaMjQbuU6hg+H1yxpx4qOukOb3Er30Pmjk+5YKKIgCkJmGfExTGtryVqLtfjnKO6kb+o
WmyPL4AUy5m7fdLLV9IarvY4oooQFSmNHTN7Qj3d+GET5sv00iSIxPa4EzBlDu53nLOtkRNr2pR6
AnzoFH/PbNjaXKCVhShPsrVPk2vT++IWKrM103vboQ4efzMke7l3DIxPD9oWu5U8OfY1qU0gFc0P
I9vTq3rkSRfeYoCYcRO8gqrsxacxDPO1qhmtetuAgsWEGsthV+NYKzvgtPiUp3xf+3deKmb/JsaH
PhAU5cCha1a+wfZX/w05DhsAPKwZTSSqpTez/kIWSnsXtQwXy3Uyyo2LrtZjtpUzbg28aqOP5k4P
YlDQeGspCm3vXRD3IA3SOsLlT6jbDCWo+nzWHczg8zAlNlJeJ8KB7M76N/CZjZ/JMg9wgJlnPUVf
PbF7CXfjeG/aR1N8GoW3ieuvEKHU3GQIEpx/RciwzkmHK9TPhZn1lzwqT3MbAba6dGn4KmNk8poR
/s1tcqhUIKURh69Gj+vBBwJnRNYX6TyndPY2MPZ5sU08OM8aKUnaQDEN2hkxA/a2loTCyKE2TAC5
IchjhNDrJPnC7LAWsfar5uFZvG4sj7zvwzR5/9nFKgR6huZjV+hXjc0Cfs4cItqi+LV0x3dHIgJ+
n6aPMtpjf1PEL+fTDJj2lXZ5rBhcoaE869xMBo6yQRhPIaU/sZeLTL+m3Z4eUaJfpiQlMROgev5N
XYSK5kbywZasgYgW1bOKc8D3VblXVhEHqfOGDY3HWKWboP1o23mptzmbCUB2DI0EeVK2+1Fpz0rz
njZw3RmlT7caZUzhs8Efueay2DqVIuF/5PUnFMhKMpzNCe7VrJ3pzjg9vpjjtPMmjUteat9wVJn2
Mr4x2kvZyQPzcTYpchVahNnN0743XmKRYV7GLtW4jzBnaWYoVFDBFHq+pcTJOSTEl75gj8uyZ/LW
RmC/JGn5UEi/3v9kFlrEGK8y/UBd/xLq9xzFliCiRcdnlrrNha+swFIcalBaOqRxucMfqLYjD0Ob
vvHnC5RL4WEXMbgzRiyUqRJngEAN82r56nLesTeZ3kv8MwFg3qxTaSTL2XgLerF0nfxVDQBUXug4
M75bBDsEDjODkpn/nZu3lm2bgSLRY+uSoHa1KXAyKYFi2Iu6fhgJPoqr2veCN3hqXXY3/lp99px/
bxwA5yFpH/BiIk7g8KMWwGeJ9Z4PurVpeYHFKnz50tAt1pRwanX61NTZYGok7ka5r7/ghC+87Lsu
0E8XJzaixBklivy0i3XJZtveU7mv2VAFPEh6keAzY7gXEAloeAyKVZXAFCns2UF/edwqPTOO8GgP
IdZbuY49/6zPhNwLjEraMmRc6c3ZamC70f76vBUVdB5YisHT6osaORkAFsTYIVVdo22YqJ9sGkxM
kBsm2nRGhElob2aPTtSNbwESoiborgNJGMkAS4/CgekgVpfuNieFShZVp2ln8yvGvyrbMcVGgDGr
Y28fKvOIk5wGJksSLU+VV2BO6oveud4Tgsi9gREIEZGNKbh7aJYPgLHNOPAmudSUImQY8t8qJ/+u
7c1VX4PwgvFnJu2yitqrZdJmJE30DFWGeqCmo2KQwdub/WMP0Y3JJ6MdAKVYg10v2+CVKV3wPy0j
UJy1kXuNSrxgzbAnUShELyGxvlj91pk5tHJ0QrHxZ1t89W03vZJ8y2hDA6llIixGd/gU9kgN9GYd
TQVEsd6mGWLe7zEEXDSPgXqoeVYTfRbYIxo150qwFIlf1mKka8QoO6EDpREMx/0liJ4rYA9oV+Hl
WJvpKI1Lb2+t6m3oWJf5G0wAYcgCUrVU1m7SuBFi6jKCqCg8RMNIySND0dzanOFAac1E3vK44jAj
e5jwSezK1Lzdy2SNy5jlSSq05y5gzRfHz3F1GvBCm0N9jPLxGJcgP6oC1Bb70ooXs3PlhuZq2qeY
eXBo9ZzwJPdi9vNnvuLWoCXhwMv1l9YYn/tIwYeSFHocnRISsYIqQQerDi8I5gB21y5/1pP5wx21
Rx5u9WFgRGwMC6OtiUn3T5Hjv9vWfUo2KVO3PA6WQzTSXVvRv5xj1vsYU2QhUI2X0iJJksm/BRe3
tOZHP0FJoKSRj44Rwj0npbjyuPtYcY/xs45fqR5RF2c/6vsPWc+4+lsTxqgezE2HKxNbQ8Gbpoqa
U2c7PyM7BgPX65Sshcx+hoRACS/F2b0OBVgcs3xxiWboIXTnIyEIrM+ykfDqVWjz/b11VX21cf5y
QGVxfPaJlZjsnwZBdda/jCJ89CYxCCyQoS55+5TTpAIKbyy3yb6Cae7mwdLM5F8OZyWZwQS++tSC
Gk+i9TuiQWIOipovQQWE3o15i2J2RsVWWNRiOJ+burwgBt+ELGpYti7z0rwJ472ZoMPoBJyWf0a1
RX3XId5RUM2etYGH1drYdZQZZnxT7e6YWlsk/G7zR7z8E9CX2NjHaPX1/giwN5D8a9AOvW9PYm7/
DnOKUwbKfk+eBlj9McyuozDPTmXcAmdmnBC/FhU2xBbWZpv/cwg6h96H8SYixxqCQ0+cTc6Owt3o
yhiU4V4ZSYkJkNcyXbvmXbJN/X6XZMwHUWC0g3PGi7YcZ3ZgHdBBOtk4BPKJ4YqqejqV2p0Vb1Ts
2NwZ5WYI+Szabx3tcpaMXv5aBAZY//LU+ldXSow9UJ+pqzRAjhP7D7NYFa5zCyqofsE8fcgEeYlr
7iNbGYTJy0Dq/TZIJgG1ZLktl54dbmzDJehzQgXp/tN7YK3+rRYXG9w2rFElXCsImHCXjvynMTRT
VCk2Lm5vrZRgxeYTjOIcRQf+LZJxrXXHcITRj8+vOwn3oCXaT4+qpnc5PsR7Xr+ZJYExuCENegPm
8Ia+I0q2pHhuQEx6aYDmCb0zWrKm7S49iyJ3khhTP6b+YowQPsFIzAgaD8C2yCSXmwg9cPMvIyqB
ppwwCBS0SPluIqWGIVTDBiMApfu5jfA8ZeeOJZtydxqiBwrIFRw/XeqZSEkqvAoZPkkCpCk85a67
znAFZL72FYXFJqnttzBAL99xQ6FHjBhLtW6/dBA+dHX60eTRzmeja41kDkFJL2hBEb+0kblw262v
J+vEl/R40OuaBxmhOOElaw8y9OiRI7znqETIONaFvp7GbINxxXZ5Snkm449BA7Dr1se5zJ9zu4Jf
XYhnGRkPK/mXGiHxD1x7AdC40qAJVp9Z9+fmB0fDUIsDObPA8AT+xpc8N/XRQtUdxsgr5wHpYQbg
DWVhSyFG1R2NPwNuU1n7B+lkbPOgyTYLj0tpdTc/Qj80NNQrmFb0T1+DK0pOEJGui4rveBYbMZIv
NhlLhCAIENpdRofVz3TnGMsQFV5ofmedoNyG1uGBbacYoBjFrAg9NHpqRe6qJad2D5JsN9O+cYsz
hoY+m+xiEv0MkCUdrqEa3ylzkX9h3a06lgFmrRB4eFBxozvBt8XwEFgK/pR0sUBQ9NRL+2DC6Ctw
AQfvUVc8cNsFtO/40TrE1iyOh1Wg7Wws+mTCInC95MI66NqpTn8agXysPmYcG4mnL7lsfo2Tkxlx
M8CsZyqhjbyGk6MQ+tZykFcyDO3N7wzzdjyw8iOOywcneO48bhgyUmJYpT1+3KSPlogSGf666FrI
PeActsf6JaipJ03TOldTjpAczvvWKUjONS12m0j+YKOQRCMceYIGtUqCmNprPI8dfzn4HVn6W+rt
zHieDBltfEmA8AJHTM7RVH9lPpmIofWcYIykXjgqDYOYOeI6LO2IaABcU0mUulzZInppmcCEpv9X
uvmyt9eTWAfNo3BA6jAg1Rk956jM9NFGvITLzG5WfGJAAO7RUVi+6mQFpwJbLLMWh2EBYwR6g+ig
I/FiNd9ziUrnbhLy4nsUwe5xjrJrUvwduxsLpf7uKgdfv1cW3TjRduSXnUYv/uc0jD+6VNt2IGnr
jdejuW27bYiUZiK0IeWzzlN56ut4WdqAt9hi+PSQWfHPxsswZu2x4pgeC/sLv5fEksTpggBA3flA
PJgbG+jsBEpzYztB3mKwzCMFlrB4V/kKpcSCMUCri7DX0An0jx7hK/+ZEfz4OHFjSqIUdDgsBCwi
vPZuiWYtZ+bkzk81LzQJXVquqNUrDFjQpoxbGexzle2Mb0Fi/sB2nS+1HH7R/EWWgy0xL1rb3uKM
B33kwbfjKWrty3/QWQw43kXdtmhah+xhApRyaQYtpWz3luXIa5XOyb60CBIA3oKoiKKP3P9rOzSu
ZF3LnyImjvuVpQESxLMkic+BxEMi0dRGax+2KJMA0Fk/MSVxRwiBZ2DtlwQQeIqLFSR4D7n/8kkl
yD5puA2mlOSz6iv1ro48VkGzixt6uHjahEn9aTvaC5NPZDDuvgvLTRVG614gLUYAgmiYuLRFGaSY
hEgasqn/mo5I43emAMptI4Joofd/YLNVbYBE2HK/NwUe177AEAh+4Fs6BXkXtEtrjMkEM8F/I4pR
TiuwAP8ZeWeTxtoljzPG9GCMA8RUYgrT3/JN96/9gNR4gS6YOgEFSl3eKmeFZFJviIUeiaUz7h25
u9YfGfaDcVH2XZvh3lxNKLp5mZSHtGWhRRZwni5zPMu9K0ll/9SmW2MRysuuiSzO9qCF+ENBQmzL
6i9LsmUsQ+aa1sYPxlWX6IRDg9Bmsp2i/q3cbeFuW35ZQoZfQnNgv7djwueG/xLvosXNm9DzjR03
i945Vh0Jvfl7Gx98FgWOeUp4X7Zl+U5m8xCQmMGb1tBuOk2l0hMEItnMxvzfaBffbxQeDIXXQA3d
8fCFG2GSivqFZb8hzqz5sd2foMWlq2+FjFAvQjUmKtGbQrJuCDYI/B3cYgQm7g8DUcJXwY5hISkp
ySQEdaFXXzl3V8XNDlZBP5t8GI6Wtrhkx6JWylb1qWbCe+erSe5CAYQ85XmycIrXMWnPZ8XZld1+
9n7iuT8Yav3NuqwBr2EK4MNomj1WOpqGvQ6Wi4fmyRzTfTHOmHiHXTHyfFr5n+43nw77MLUcmJXp
EroXOHc0kZGJAx+kO4gcpNcWKufS2E3OSyLvcQMvnIwZHGnqnszTZonIb42SaQnSmGqQkrJs18H4
8LzTFDEzY2we+ebW9FinOdhjYYRYA0aygukuPv7MvXYI1r0cS6sVJXvE1uuG96uJVkybYaa16c2b
4D2MCRsbg2UbiqbyqBq5jMcxPMhcftKrbNvAePU8iFFeCXw0gQLyFfTdZ2DZu7C29lpo3XGEwkX5
a/xNjzZRqKHst+IoJSAiKgHGwwlupnMAOBaJ/jBh8Z3r9sPjHKxkduhIEAwC883Gjpb+Q5nHBNtf
1aWg+IySH+mH/+PoPHYbR6Io+kUEmMPWytGSbclqbwi7R2YqZrIYvn5ONdCLwQzgcUtk1Qv3nnsF
gMhyQCeDe5Q465KtDJK/TG/vKPh/6944lp2+HVCNFgFMhbDI12UzrsnulD5jUwfxgIyecsR/lETY
Efp+nSV/XQvbwFDmqM6WBeFnGRrLuoXqWaxaBh5qu9XFpwmcsM3bkWNtCOxkAyKJehvdVwq+yA1I
vPmGCKIhzijTN6PPKTaBBUEE4dEWyxKBcootx0LOZSlwZAgorULzxalaHTn9r7og4kE/2ubPOD/0
qFo5PjscNNoa2t6sBMtCIktuytUE2c8FeTD5OxD7njqtE5hIHpIznLwBGWMDv6YHhCQuninOiuTs
1fW+mUDYlZ9wm/2Bht1ZFxb0qMqzzk1ub4wGcGWPUIrJ2oiuEyzUorb+ayUfG0OidLgZUtvUsPD6
OVrQTGGWWoT5l8R/Eoec69Ui2PN8pmylRdxfdXipegq5nqXpxBI8u/mNBd+B7cc4rEWlMTYHSEwU
1jhpC9HuEAaBDcFarcJUO5b41OZ69qFgmb34djVIpMzI9Pw4ohNB6wCmJw2sldDxwtcZC4GcfDA1
kIgPAlubLiSNDnZgZAvMjGeBWif5dZD9ufD/HLIwRrN/sZU1v8bHgD/JRNxU3fPS3TsE6tToolzK
UyaiC7dnqU9cg1BGEyaMjMEJvJfFeYaEAgpXQt8QJCQ7qK9tNv+gPBc5nCKhf8npZhT+siKXc5/5
LImQ0eVEUCTfY9n9EfxvI5mio81eyxBDjejfdHc8CYukjn7vaeU9Kvu9U1frktRR1Ic7QZ7CDPrH
jLFy1tTwsAgFTD6czxaQRx2drvXs6p4haL6LaSE7L4NXOPNdKWi3tSvVycmjzOJCfQvE6BTUl3X+
Wcofm4ZvH3Nf0iFmZKJU+5prHev0fJjlJjQ30l0FzSaBhWQQcAlxxURs8kfKc8pqV6OH8KybunQj
WBMOLzdMVTxtFE4/TZavq/joI68G6FcdQu2zcf+GkH+LQ4D4F9U97DR6zY2995kXmqDJXHTIEwOH
vPpN8kvAJKBgNQRkiBzH1ltiUkCTg1W4uKORXpig2yZ2ReDYWnM9sojFSyCyaydvo3Ny2s+w1u6j
6a5LBpmaz1BWrAcGHTlnk6aHw4vOSlcxEpJv9t9aeNKZncV5f7D8+qDhM6czScj0CbrPlPmJpnlH
rQt3zYD9PpS8cxKCyEtAaZWxuRxhBqo9e1K3iJdpF1Fwz421yvvqPcTnBlfKG1bsK+xx3IzoBsh2
ZXaFXwAmVM7knDliNy2c8Ox2OB2xrQyxQ6xixv69XwxegQ6a6s84dg2GcyVgDsC6yejTKdwd2bKr
wkF13LctXS36fkIJXNoHYr6Qdtgv2pcDwBJJ1Xvqvhu0sdwXyVdrgSZFHSeNPcGdWQ544CDNGduG
Uax9L2E/euuIb9fd90H3MEYRysKXHfJE2QUKOuZJLg4NG61RiQ0ZHE7O+AmtdJ9AlDEJG/mu++7L
nd4tblS9uibECZrhcHAGsU1KANwE/DLDs5m277Pgl8xzVpvGtiCzwinxh9vhPg3nl9JjUNAE9lZA
phtTWpvavwSUaFg0qEiMwt3yTJQ+/qcAp1OtwaxCXQdu0EPyYTH+IYlnTBEjgFVDi+QRhVlg6eEa
alH68dpt61jSv+14cAoPJC4ZDCqKnDEaAp2EgTcu2ZxtucznW8jLUsTuPnBO2gB44OpV5y56iNig
X7HWMjZfjKtFxck8eG87DRO9cmUZ1SXmsYByvbZbT9KhuUv17OQT+jXi0E1SktD4SRDiDQlkcNWz
/tfqFCFCo/kyYK6QWEs+Xm3Eexvxl0RGhvJhgGxUes0b7ZTu78fa2AUElyZcDi56dJu4B43ma12p
lYphH+zA+ae89y0UD/NRsJJ0nI1adgDi69MzMiUrfxoszxsDYtHWHODrpusxe1iMhDz27RGRJ5Pc
yfFVKJQUWuv6b1tTAzFTEW9KImHGb5LKgWFuGchV0tanvGV7SZ5EK35QkNJuqk2j0oZkl24gtNxm
96e8POoYgGjaQPZy7D8dZ9XcFDsSfVY6+vDh2yR/3oXYFZPvo28d85l7eFZibiFeiDTc8TZHyKCJ
DYSlfMpGlb6Ns6ugNvRvEfVSQxfr4E43G8Qca85uRjCkGDC2sblbrMFb56judZgH5Tz8Gi5FNWQh
atxSx0LMCrzklc4YxhlyOyuYD0GQZbUw1cKo7t6CVOc5XuW+vmmy+pxqFlKEZlm1+imDQdQ1x0hG
hOsIzOvjDvzLix69Zbq51XpkEaakoUUC4zCZ8CbjV/fla+LxDmnxDex06N7K4VWjCUeDgqXHA2qq
k5rhv+mIHS2fNJq/I/dO0Pp7v8YLZp11eBSxpeK2YeCzOyhycRm1bh0Y0VXSAhjxoA4mh31M9VrZ
1dFzxcHkBEtC7dh67tptm3POYtGavhxOVwPtWdQDZC4xJJqd1S8Mb+BBmmh7Zg7ztscNV78HTYPl
0Z13HmL+ATbKaHRbH9EOAa3+dUjS7zzTppeYlWJp+ej+YhhHNn27maV3z/WRx2Pvz6oVLQTjT0/7
Jlr2rvX9ZmrYuXNIWACAzaPBfJBoe0OvTk1jf8Rck0Z0zhOPNS26jCb5MME9BK27skjjdvHYiBG0
8zMukLbibtfDp7C6PSK8o2QmoqFwVebuhGLZrrPLEE8/6gUpBlpA6EtF8E1wR87CddqxKj6l3EU1
El0/IN6w0A47vfwZrGvdTcthoMsdN0nebUb33qC3ziQ865IsToQtbbNz9eDoMTeLaUUtpRgU+bUl
B9Bg/UGnGpQPP7vniOIt+zWBQqujD8DHvG5sCwNag3SX963Px7cJ5+CGVB309wmPj2W9J6W3qGSI
ox0fp/dsXYZaE1cDUtu+vAyOv+nSaUV6V8Iev7OPA4MVieN1KJuNW8IcAFpXDcAvyMYukPQpb2hL
KeQ6TMnke03XnwfQVi5Tz4+Zaub7PwHsgDa9WMWjMX+4ka6zb93G/rfjkhqNmz4/xrTCEaCv2Ig5
sblxM2s3DpcRcUNgMk4kDpOt6w67GGPpVaP3AOJAp1kmE0LMRzkDwJogRC4tXZUaBY0Yi+eWL6l6
A5CwqALl1sL9CM8+7vgF2d7zVkd1cKqAHSXJb4giDI7owmMPRW5Xy83OJjS2EXSvKlssCozbOWzj
dqabHXEiIgTBCaURUJXbPlZVOqqjNz9r9sWTVq8jXJWOie71qeUf+Ode/OT+dNNoicx/hSaYJ9nh
MGBrzst/qdk0NsFnnfzVAHrE76pUdXGIAIT3NGudwyCe/CO47KpkvAmoVlD8K/MqvliS0mTKwK/9
iIBsOCCHUJmn/syr378bPQsVM+e6rxmLYqip5w15dNu4BZokuT6KI3PA6RODGA5f/NQmJLo4WJbZ
CJTpQ0l/Uu/quvq2bMuztEk5Z7PbBjaySkYhNSVSQ4UT/OrOp6ONy664aq7Y6h52IHOrozGfsG6P
kbf0uAtGC0rB8Cd2k3NdsAkwvXJTE/XU4JRT33EaT7CZzoxP2TQHCVni07hCPbiQ6BDj956sR2aq
Nty4jhWtiZQareNQIYjApoGCLI1jdEvzOvDlxqvct771N22CGDH+YzMsSvksbIjkOa89wlI1X5q7
ZokkkaCVu8u2LP8XfHNUK6EGBVXIAlzIu86dYAPf0yOEUAhfRMivzRhVDf163PkZWyQTBUomdtW9
RkZu4noeUxov7UdWeKQQnPv4FOz+UItmlTikKrN+bsRbTT4mLcOr7/Kfe2XUDlYWpVGFCyFhV1Hn
qKyb+SX88YiPmIBn9g9WZpO7qrrqoxnc7Rw3az8hYRt91WREZHFAroU9maPwIViX8rBc6yiNwo6m
1zuG/ntuwFR9L2nrcSxOODQ5WQG3GZS3I5VHpj+H7BjyXGOtZb6rwkSdG5k/N8LNJvmbRDetupcW
wd2Q3rgOTb6foixXCKbWOQicyJh3FBfqxVwxoWIn6R794dBxGJyohfzI/C9PjoNkgMLwyIibV499
ZREzFiDhAB3xS7vQAeR1FWf2MG9dIqoLD00Thn7Sm5Zd9kgiiAPxh/IxDumbBU1WfCBtQK+Vfjeo
vGofQTpO2okVmSTA10E8D/OmpV1FUoBzgCEp3XhBue9DyUhMXwV6meUt1f+21XXE4o2KamEN7i5r
mGvyz2ZtfCoxb0g9I8MB1Fq6ggHoYzfzp08n3oriu2w/g9FfZwoIzoEZv4bpw2J4IJLf2orZIbDW
QFagMYWeW/hk7VUY4oOtOHedPMi6ehrRtBtEy2GlN0e9G9nFOIfQIpLAY+npkQ5j689oUBmBGPgn
7oUzf0hQmBAgh+WfCcHWYNF2Rqw8RXV35m4dd9S+6baoz0Ph01c/ikBHw/SXsQQi5l5BRisP/Jnh
vivmbTKx8zubRsceUF7KqtlXljx5nrt1vuyo3KvdVln5uyIHKhIpNPOrpm0Zh0MgxlmJTR7ni4H4
wGbwn4IIaTTUorW5KimXpmabUhQ5TAmQCP2l/VpaCjgumWyJRsUI/fvQtQj4d5r+IYVzi0F+O4ZY
MA2XK8Jm0MGWn5QYiorRJEwZF8WRFxRiRkPJByGugJ+CoKYK5KaevUvtEuSLSggUeTEz5zGbszPS
TuWqt3Cqmn4RtXYLbM2pu5WuRefa5H2u2h7EDvK2lpQPfRoBTnSvHk35HJjkQok3vG4pDDZDMD7/
iEFetvkexucWAtZrH1r/JXn9SLV8U4V8TuOuvvZINnUd6qoEeRu+2f5E4ENAnoLJpto2sUv7wo+I
/m2uodXsVQgG7CpyZQmvnq8F0vdMOos5/VCkE0sjKozpWiKcL70jG8HHa+ng+yFrR5C66g/BQ/37
gvGRCH59IQ567rESJJkG0X2gkUAFYT5AFt7vlMrfA+Ot0yYlVN0vvbWe8r/acA+1rQZ6Jcj4/LCj
UVRow3lSil4jfNUb9zfJ6BIM8Skre5MH2aG3sPjXas0Jmy1hitKLlRdkW81ZN1+Ik+pg04NktEpY
a8VRplcUrAYrW8oONCYIQdBjuDnsl3pats4njqG0LHazM65VmZOZIKi14q+so203fnE16+xwipq1
rDQvjQDHX5f7BjORB8HT56QyjhHORX3aBaAaNAjtEp1wbW4Fganmigb5pQ3uLDk8dJXazM/qvFOL
dWL2A+TquFBwdOeJQZZIDg85RYjabYYGC6Z+suOTnbyXQp5M+sJhOFXx2fbDN54/TaoIj1VRPQVs
47gjkcjmr37D6RKyyQna95HC0Qg/a/BeYxJfrYmoeab6tmA84DuXTjyZYlHIGB9zNp3B/vQOuB4P
px7ZYVRuVvgsIdR6n6LNNiN0MzIQiRfCcYa7qdY390G/umQBN+STtoDuWJKCbzZwdzhls3Jjd4Fq
Hd9S+oo58wXbd/MpHHPfFezH5+PAE4lRc+vpoC8BqYr2ISn3Shh0kptqApBpOcl2SKxNHofrkB2w
QxZTR/5TPLroa9B54Dq3MFLVABacc+kiskOHUo1kOJSHGB2DxaTKQuNDZVsRvEXpM4uY25+KYoLm
kdxTfoKIOZbB4rWbVul+Z+amCaJ5Dhh2XtGAdd079XCgnBnRAYWTaVzUJkE6v5h69cm7ZBXrac08
qKM+lmfuucwJluT4zfDB3aDZjgnnCIp7j9FryhADr3GSvltoMbuLoaHmcpCz6CZgpEuc/Vq4/nig
mNDwvRlfkPXWLb7jHBei6hJb3iu3w2g4eLs6DtZkwG89Cg1IhvCmbFS0ZWUz6GFEk+O9sOM30ea7
ytY2RTBcVN/GD4JcDi+v3yHFJJPgq6DlVSTA/sgcEoPMypfEqlvPAOUbjp4l3jLSZ2AkqdsN8lyT
+Rc0qUogvYKmtQmgboe44PogvKYDUTPs3Yd5zR/fek5YfpM0p6qlbbCIIS62PfzhgDQViE4K53kx
q5+yyjikzING7qOLrbZIPhBo8cn2c8XogtCqun3tMCo76Ii6Rxq4R+H0wAfCncaRwd6+5bphguvX
JhEdcpsQEB4RcfDLlC+e/+bNLeOSj1DlWwYcxI96+Fso4s1kMTgrF+00rIJuW0CNCPEKi+/OSg/c
LkoHz62RWXt2nXbt4x9Gct7uG4ymtR+uY8kDkBPgs555dHo3PGYlEaGlLN7ZG4l2+NP0iJKN4MBd
yQpVWdVhq7K1FSFiJlLUMrpXVpxR9zUK8nPG4BBHzPUTuQ8y+Tqji8jaG0hGVDUMEiHqVHYCawwp
54gBw792ZXfojXJnthj1ho6EOH8/dQbrupGR+l9XP43zuZEPnsRzW5anjD4dVek0vs7Z90goixfO
H5aNns2Nr/LTM5SS2/lsKoLWfHTtTCIjxCgvDQWwWTeEuiN6YlvP2hzpBEVfzxr/C+gII5jctC4C
lq3k1/IxHvb/wZ6dUoKBPq3vbK7xKaYLFjh1d+nqGzez+BcYeZ71hxLbpxPYyqsB96UtdTTSXPgu
nqp7kr6ylg9n5bLWvtn+4//798imT2RL20Sbt/5gnwwjPuNOWs6IH/QJy9AGSxTVNL8I9YKl7exz
v4opksCzpoiQxUk0ESGmP2WX3CKH0U9SnKIs+e1LGjI1AYxcRi3kFxEu0tMbuqXPLPgc+VRFtUsX
fnKxoGfdV9Ic3YDLNXoOTr4FibCFzNMRnESDzbZVR1LjMXaMOScY06hf973KW4DZBCVPRAKn54QW
AtFPgRYzQBuk6uK5Z/A3PaeJLIz029NfgxoBsPvN5EM54RG9rO3hObCq9NgMlrwFNm+ECT/PJVjH
JR28NP1jgZvTcOMTS5zaR3by1GDNtyY7zITRk2rHQB7UIMptorCRKWQxamIDgE/AzHc+9uinfead
GnKYpAKZ6Z3D/INFT4KXva4pzUh3p/Fo+IjGkY2nyhUvMP2xNMdtSzZExSn2CJF4VpEBKQasA/dc
Fa8rQnrRRxnheEgKdjzDg56wQ/YmrJOlJRsY0l0HoyWq17bDC2M6R9MpPjxL5wZFE2zsjXhX0Xo0
gmUsWQVnXe3YmEuW/G5DyVSgIg2XeWuAtSURKmONcLQO9ZPTXRoiM4wpW/ppv2CLu1bLUkuGWy+q
dyJhItROm7mHKtZv04mZUkFrh3gWlXHB+RkAJHHwdoyrrLslWrBt+AAbYjsbILF8jV7+TKlzK2sn
nVewxC8ij3C+V2igoG/jtCX8yuU3TKbvOVJir5bz2PCsTdI4i6ZoHxVF49z1x1AIzMJk6rLncYOH
Jb1lhnystvNVHv+OKZWPCQXXBZMefQDvgRO2DClDwu5DeTR0+eHmryWdf9nWSx90exZBO7C3fsrw
XMhtz9DIhOrsMpSlsoRL4sG8v4EOSiriSPF3w8gMFjjhqafA3NE38iRbsCmIFHhxBuZcPpvhhu2D
s4/A7SQ0EtXMBr0k9gDNPlJYmy9TIcWNHiGmkbLqGFHt/QIfc4qcgDPEM4nQDoHT0fQfvRpJi8/j
L5HzCSf+RESkKhJJxzP1ULa7CNNA8+GOklWLvke8yzj7q2uabfin7puTQMqekLuqGyOz5n5tSnsd
lsZnP1mLYL5JOuM5aA9d7B7mrN8Q5PhtC953fGUKy8+DyshmpTFZZ/c2im0zVydhsDzbxHSMYzOB
ZYiA6iHSSsAy4GVLgX47CTmKyLoBAOkrS9evdnfFFFa99CylUAnLFuGmWSPFunvha8oAiLJTvc/t
Gc0Vzk3GDe+W1250tzr3gwLKEN0orS29Pj4dWEau92+I1jqbqvgpG0oyi0D1SUUNhzpw7+BoexxD
2OWKD388hvN35rB+sS8NaRyCZWaHl0EanFLKlOjL3eAkYK2mHZlyqeW8gLdHRcvIADwRIpJePM34
z+iLV37YGN+qjgoAMxaMaZbF7ywC0YGz3ufq0no0Ulr6qXWI62W7dovsPU01Xpjvmi7JMFDGXVw4
PjYSwYZUKpCj7HAaH1XcbRxJ2vjPK+65yYoYL7TPHFoZWihDemfrGxyERbVkpbLuR0ax/U7a4wvL
nLTFREXUoY6poOfnNeXRMh4Ozj2lM6IqwXoaU6+0Qbd0wJ8PVJXjxEMrydMY/3ZA0fS8O+jAFm1C
3AXw12FmxacCpBPOg7UfDUtCUHgLJIoKTWJY7Fbl4K/KgA+5o88dwqPabCWoTXxQQANJKXgUOeJ1
DTsD6U83PTDAPXRgZa0/IYEVg32vBFAqvX3lJC8oWbFgLvQiPKals0mibh/Z08Zc5HnNtN8Ndp5F
CEDZf0AhX4deudPn/G3k0qxYmqcYEtR34DLibKp+JXhzyuYtZ2MnclWbAhcRKWEoA+ara7oZZg4Y
4R40s2f/C70q+7UpxtPI5BQm+fcfel7VF4dg3M39a9LiPIpWPY96ZN1sgqGaMGb9K/7dG0O1izws
RQ4JS1yP0CcMaLPzxBaJmZXrIednkDYRYjzP1QWpCKbWD56GdrhYEqxC0Zv0C8Y5NXmRseo6kXyD
+UIxa2BnaYinuzmQBirHuvnxfzHCHQMMJgVjmf4nww/oRyiuJ6YUQPpcaI/g+BGQ0XQySVN7DW9M
N13/NZjw6A6GpLWdxKqayg3yUvx67tXUz1DYp/5zgv43mhFHAFdouPHzRwZCwuJjS4iTSvCSO7At
oQOJCn49akdl8rN3pF34pPBULRfXE7XhxP5Vdxjek57nScJtCUuzrFXSYcrtxFVU9UeVXhLpMYq5
eyATa/a4BdP+kSNj6n/d4GfQIGQjO66T9NPu3gmdUPcpJxBkrVWlCIBO/iznepdarMupUlLmfo32
oE1B1oSfu05ZUOjos+TapZGN8IdBDj1r9XvGAzIWgMV1RL2cK4VdvOYliZ/OccLJnMQb+EWlmZxB
bu6jv0aPjoiFWM2+BThabXLDcK3XJMpPWndIq/jSN+xsSUfZpRMLLE9f++ODJZEMLfhb1oseN9zG
kHHrHHfHsbHcfQtexn3z+79Ng/aPbPKCur1E2KJDWiJ+SmRry95JDIayqTYzR2SVdDsXQkVgm6+s
I0qV5FSNnMRM36FXK+FQ/F/r+5yByI5KXkYirzRmMDQ37H69CRA+7iw3hxfnX3LampSvs2r+CKc4
tDS5bisPyUwsHnYL3q1NUoArB6cXooKb80XQOxvipphnl2stjjaVf+qsGeIrzTfC4KaroJW8oUVf
sQelG6pzco+js+BSNidBeY5wwFnEKLkKwr2nbrwK8GyIzx0IAQKuy+i+eTxsMzTICkEZWwMoDiOK
JTrSiL8g5u1QSQxIvEco3UPx61zFVkVSyhyrL7d5eLd4B2OGqY3pXj07W4zMlsqMuES27WpVYH7R
5C+VjKPh9UFbCJOEkSKDZzJd12rnH2ifWYfFEQCtzwPeKsMBS371Qg9R+4k1Nmt4wjh/u/Bs+j9R
hY9jYnyCeZKyDggVJzQWtdYBIKdXNGnTv3POxABQCbrads/imIYJlRpqVYcjspk7+r6jIXpiFedt
PB/xP656uCDgnOE24JzQHOqIiquyw8k67lpD8kwoixILrFrf6ZJxi4fy8deAXsyaWIbJFt7zKpKP
pHirnGsd8skZVzv+UnzhAq1Ae1N7Ga9/p+SuvXXSoLsJOKripV7d2JWRYs9IjAQBp38fGKsG3l8d
SzJjPK/9URgzxEoQ2ylLb47+1uEKCyDosMIRVbuwVdBQwB2ZmmsfmHnL8GAqwbYU+7zBf+ShZw42
gI48kjpmuK8D6mmh/bWrat1LNjvnwbRWFdUa6U4s+1kBV78AcNYxYYvEIuFTBdWC+TVGb8lPCLZ1
8ijtd3biFtlKNqo3zfSgksYv3t4qZtZrzFrndOth+eTl9FkAY7thfnOKIdnM5psbf+UUNFbgncym
WDveW6zGmqRpwv4iRayKYAg9xqzC64d/UH7DSIjau8XPdTFKz+FpkF+DwfSSB0AHJKHFm3IAbuFb
KATQ0PWPcNRePOfZoVpnoXJSa8KayW2InAGb9F9lDB2rx8zDqbEThVrExBCHEKVz1afLHrduX3PZ
s7XJjas7bxLP2alThpaBwnHgUccIRJaEmo2oqbhRHXNE8vSIThO/2apjQ3EqmvPABiCIY4wjwbqI
xXZIEWERjBkO/2XpK+4ezA/UJzEhJRJKHMeC+RwmDe0bncKAXKBCXDLqGycwD3ORnyH7Y4Z9t4pp
ofFUDjqrZZqlxoPeUN0Ttrdjll9HNAsZsysfue7oPRuSC8OR7SzB3Eg9y/KS+rcKQZJt7LGZJ/Ep
K7pNy201UPNyR/6rd/EZv6AU9upDgWymJqm1Go9TxyTO+mJMk3GfhfgILBtyH2VsNcw3BoWGdWx4
Ykf3GVb3obn045fLtSFQtWvY+0zEjhZJemIk7+vdjZBQi4+ZlU7TnQXhjGapk2BF5EBzpuRPGFP3
cKea6icirKEqfzrrHAwVufAwi+U3r59RsBRgbjZu8x10gqnWiLb/nPIH+NDWIpd9MzEjEl39mlgz
pEEqwG0GNK013kLvveTQVp0vpVmYP7oCh4MfbwLja9D94zyQPRWv3Rljrf4QmbuIJcGpxAuGJygB
kf0fOTKEYTw6Zi81E4nebzcBG0EDwZbhQIWdWrJ2xk3trh12SYA6pXEy2rPLYmSKSf2hjgtIfJow
64i1Gr40RoeG0QVuwzQ2b9bGgcOXw1OxEXMiTgIaRmazCiFVgP2lrCqYiXtF9Kr75tFSuWFpfOZG
8NZOvXXkP73SGGLrr8iQdM2E1S2DOGer8cHkIegAjdcWKNuIHkAJBTQ/4SR57ZwjKyEDLp1zbLGo
sY3oweNzePNnYtocqDBh7nqWp7DA8suIT7JB3TShi3LGjuXU31Hpu0HRdt7Bp0ZYUuFh1FCixNTg
CSN3NiKTyNEGQhi3CDecun+zahqWUdtRCqYeYxUGBfixZT4dc5yllWN+Jh2TE+crM6lXiDWrk+in
EeE20n7CDsAmyqTW4BQp4fjXRzfyNxU1af5E2GTRqE+jsQEiuZD0kE52iL2d5IggImVm/AOPh/sJ
xwxpkQHovaY4JNoIipxvU/wm7PQGyzhK0G0DPscMynDWfgNxALGNHyX80yQ/+KsXeS+WLgUW3u0X
SfcZmK/9gI+O+UM94Bv/LBlHtCybBK49nY4+JHuyZDyf1Ev+0g5G6yrHOIFzyN/wP0zEI5LlVice
ESUgblsOPITBaKFXCcPfAYNA6HyZBmNMOOZxqL+m4t4ia6T/XKbY0jNklkkes6huX/TmgzWrLYAh
gSsRxoPSs0ZJ2dTGVQPLjoRlIbrsDhf0zZiIKAZUjQ+FtrBH9mO8pS4uTz4nQ8LfmbE8c9XnvDZx
y0PJ0ebzHSCRdcVH7LIptG4hIUZG1iFQmdmIBccpbNc26dzU9IG+ZcGwtO1yGcPha7rV7PPTeQob
mohgBr6BukH6/XLADUSOAs2OEkk6C8GYqJLP9tH7EgIUaR5ZvoK8s0gsEtDR5WwKZbOkI4Crhi48
jsEaRv0a4T6nj7GyrY4oxvmkcB9S4gAGIYlfuQOmHgQtViDFen0PRhqzD6sM+T4AyozWqjeDnfpq
KxgFKPLXLnetHC8xh3s47mLpw7W5Bojj4CYQL9aX37PtbRv7FU5hqs3LfGbqfTQHY4FvhnEJUYBs
sIX4UBe2YDyTmDtGKy864zPA66jhGLoV367SdUXhPnES7OE0qSkgpCR7JUEQNRJBjvnBoOfsvJ2H
UDVg0TxNNxxxLddnpymRwc4liroG3x5pNcelovrCth8R3CmdP8qEdtrrJOnUQF4crPPFVwPTu2Fr
3WsrD/zLjGap4Ulowb+NiXwbJk4YYrK0iHMdUFeLra1zQcMWBLHQnJPiopaSrnvElsPqsbGfBj5G
bDs28zzG2FF5mHEgs83VnryGA+oWFjcLc26OCpMiyDNoR3SCnTT3BQpPXRXAk8CnwoMT1HhiS6ps
sFJkiIxyGcEQkVP1ogE6TzSGFvpn42PErkMgSOj/lbpW6QlZ1MlzHpU74ritfH5R/MyJ41j0CICw
D1vJvp9xLjr9wc8/rNo54AVEBt+v6oReeGI4jP7R6pF8gNlM7Wwvx/izkCPVcbgsKYbimpCz6b3E
XhUksJZp+2HOPDFIvQz53UBjHunsvsi7Ui6MNMcnC6O396k0iA/nNB6+TGBdY9D+I7M1BT67kXFh
DYsBilyFdBtVqwKFBbeWGEgDY1Gl6Qyw6WDBeJUs0GS90b07fCWeHoxxQLJbVo8WRF9craxavm2g
qqBghMs3ynJVMwVo5G4/Y5UYWWy1vGdVTKhxcZfghnVcu5xd67F2N4AYCKI91EaGdHskEZjcGJ1q
CjMiqouC8DzLoHHp35oMSAEoANbGbMpjUM+PCrlgCpnYk9RcKSW50c7H2HnPsYZJ1KXQ7sCf3bqh
//Wr5FK5nxo7PAfqhEOY0CysNQdWZWMagxjJa5KyZS6zYM8/83q/s1+iy36kUbG3qEat7lvqpzzA
LYwjCFwm4xyo92AeU60CLXPKIoatN+Xue3jjferrTc9hnkyPuH82MQZt/273qlxPTx2SygSGfYzR
yK40FC+3FD8+4SQ7H2t+qgxSrJdr5pDJkb8/ZxUBuWCsJ8Y0IOcSHy0iDRcR6BOz6yi+10N9sBtz
EyfZXfQWIx4kHBx7sNnh8a5T3od54PsSHu0GnyAqLiiua6tEmMC/z/Ty3ZLZ2uiDS+t5r+fU57Uy
8ns5QG3J1hpHAoKrjJDWpiHRo4wWdrHmOA0MNIvYHdv6K04EOWDXIt3a7Q7FhAvY1r3GrwI6lKp9
UBSpoOzW6hYG/lgI7C+FnqzHvuJmvhucXt2U7OLui/jgqZnOZd6jR2S5OwNmaNk+5tkOiKtbBJvO
vJeM9wt8fSqDWtqKIEFH2NtL81KgsJ+0L2E1y94wz0UKLZprWMG3wS38Nxj1vna/iuTi6wxuqVnY
fnk2NlHwvCiLvINACt4736H6P4CEAt20CEFf5IG4eyzZVEWmOXfP+K8CpVA6IeHXUmnkaEeBprS8
S8CD+WSObhGTbG0sWwPzE+L1WAt+K6FtydFYeR9DP+yL2D/1cPWkwfJ++kfbARu3AK2/0Dt3A3nI
COxd7mefxozrm7iNii828ctTpA9siT3Q47wTQ700Les84nUzq2RrIHKp0qNWMM6JVpNJu0m5a1jl
mtyqEadFTAqHhrwgqRgIOsYmHa+5TXHknnKGT9AvefAzNs8NjRzsVARfKbq4kYdP65M/rlOdvDnZ
CbvDTuS/eDorn2ITy6tRQEu0dxEcGF4hj/jgkFm/acBk+5+k81puHEmi6BchAt68whAk6ERSlHtB
UGoJHoR3X78HsxGzOzPqnhYFU1WZee+5yjmsJacDdGAMdKajtyiGnqjXbtaggMDvNjIPEfDXCovO
OQ+XJoyimtuPHp1qeXIGoeNtu6PbsFofPtunlWavff4RFxTZ9UxOBFmgnjIHI+YUepyVjGmgPxlD
vhUAaCXNJYWZIquZ3+nQDhNmsPQeOYq/y9Fp7KzT0jS+WH92WWPLcfEpRid9PQwvF5kDamUo3kKz
BFoWlXdJS3DVRoB6GX/r53BW8XDoEFynfi8UnA0jJhDFJ7EOmXGqjOggg7QB0FPUB0O8zdSDqoAD
AXUUER+9JvgWUPF+VJBEcUIB2VemfvH8yHS8yQMphV/6Ul814yyn7+WCvopzqMR5La237LIUqtLR
5FgTJ0lAyCyNCcyfMwwLYAllweiDNVpCGNkLhz6hUEaZOYCQAZg6r3IDs3J1Nd+QHmeXFeZvdkv2
ABOFFMJIWDZ4XgEsVeVPNNGHvc6Q27kA4fQnhnLQQ7myRnUf1abXDtImwdHFdMOXpLc8RkJu5VeQ
8DMRlkq9HFuRzIcBrCThc3NqYuPfzGZ5ioj9lScmHOa9N/LPlEGZiJ1vjtvXVu32xPjZAOc2Iw7Z
BIjVSppsxHMi/uoAb1TIAOCuOZUAS0FJxQFlGS49dNv8mT5E8AGtiXYox2ZFu5+z+VrFm4vql4wU
GGu5o3bsQw3RYrtfDCL8+u5nUepPE7d6uRCg02wEDMwLj6USGjvQBomFhWBiaWR5Td4ymosFrfu6
S9eRL2h/TtugNDm9iHzQlmYjogbeAMhkOC0JxmNUilyXWWk6Hk0ZBymHLZXriIJhY8aVb1bV1SxO
XYFWQTvn0T89wwQX66/7cWhPk7I2BokFxReGbXNXcwgd8W+zxUGY2iiIeko12zF3hwao+bpEpn38
FtGqkCf8Q/LnTKICwCd2YiIp6xGKpN//UycOWsgulzWnFyRQD1iBooSWtri6KyQ4+cRYfffrPAvv
+9PAQZLTB1IYB9MAgmFHOUmD3hgMHixWyHyXsToLc8UJ+1NMl5eChSvUHw1Nlc1TLl9b2p8oKqVF
v+rFY2j/UvqQrfxLWHDeQ/pO0de2m6cwnxLzLWZyoLXX1Q6iTJhz0VB0Q3hKI2BTsuqwRrcv+nOk
O48ImtUnrqi1R6/EWUTggpMVDJfLYgjS4qFDtDYh5yioGqLyM6878hWg3wy0z48ppBD6ZpW01yNl
HzbZAQMDNRECHSZpWg10ZWsK7U6HV57sWmtjNTNqIV5a2nGjDOFxRFe6aBL5hGqw1IOfL3TeJZj2
0HrQwzpPgvXyn55NKUbY3qWcRf7J07eWnizsB5SvZ+0ZwSGlDuZ0k0UXUam4sKyBDMvbarsUG/rm
EGzlYCCUqtKu3eC3HPDRnNOUymz67bjFRlkNYqCNgH38BH3Y2jgTOBwjkTWge5ZuAotxmNCoKbyk
u4U3URmJCMGrMyJWX1CdqjJcLfA1C+4HjL0LxzKF8kxfBvRgtS89L/X0I2PEVXDHGMmjZVOVoAyR
IGlgmY5CT112jGo4teOuy8CdNseebBLz+YdcT0aDjYat7LeW2G+Tud81NJnH0gcjLYOjX82H4R7O
Tygp/hzCThoxW8R5kNMfQ6K5sEaAWihz6h+aVQy8Vi1wLV/SBCcmqwRKQegkKK3173z5eGa3GGWy
MRzN4a8EgZYpsMw1BFLSL4iPlDc8EYGDiEHKMUXAmyFKjyz60LCElkNQR38TXHGzXb5FFTYHE3Kz
GzcrNsrCZh5Mc3XT5O8a+FRj+amCvIJWPCKy6Lp2wK3wWCkvMfUMvhSL0itdMgd/zosEYKKTfouC
O0ovMs1OjMrK5FEOxElw01v9I9a/WUccWpoaysCWbuC/WG3AwK08BGt6t+bhUyyOGT1EQAbNWge3
14jGN30yVwYPsE5pmpA+/+CpEapHHnxDOiAV5ei5HciIKHT13cTWVfANjRUanWMNKilNiOBFAsrK
LcENQP3KuE7ldCLRZ+ImRNyleO0m81ImOXZtjoO6/ko3C01OLwcaQw3JSdnaFUX/VFsAlhaWgqdP
iy6VtM+QgCweDSZDfPkJf7EVjwpCfllVfLFnYCmi2Lyb6eKF/Sv/WcnKns3k4H7AsQDYht2iAM2Q
24qhwS2NEmre5LdGH9FjWY/McaMpv5PxR84lJx9euK55MEkskEirVLrK0zpMEmD+lJGxNN5UuA32
GJjiZZ6uB/nJSRyUnKtKjHa3acYPpoVvfbpsYvNBhratdtjpZwxb9Rpx4S265uZYvPQZCtasH6Ze
Pc9PVMfMrQmdnwjrBfeHwIOOPMqYMChF0aslye/E/osx/4vIjHEqfxNoqRFY3TJG6/0sbkNVe1I4
HEgXa8wXg4pCHfjw8sAOMm9FnMKoBlaaQu2YauKNje7X8jrK7lH4WX5FcI7GOU2q8Piaii/oI9iP
N6Yg3tTr5DCp21X1Pig/3US/AMJOyNRX4vyVc2tLhT0K0Ai8/3RGyKMPO/yR9iBgwZx+4LoB1c9/
KrWi58qYnvZrxymIRk+YEcCji3TXRWsnAdOnt0/bZdxFiJ9XjvFojFvtyTzhNkLxMGIcyYz7LHiv
RhSf1niPiPN4Wiu+QsupLWjNzOe6m7DKjsat5lhraanXPhdehrcRDt+ghPf2OZDQRV+Hv2v9V1P/
mbyivIUoc/R+CwXCAhwfiaeCPD0VjluL7jjLJ0SLtP/QH2cMalQGga1I/qLEjRKBujxrv4kRBSmH
gWWBo2RqLGgr4bK2wLHnFq1C7uFddUik3BWM8JKekEktzPdmSqdSR+g14kC9JrUVPEU0vEWCrEcc
bYEECBoKoowJofI7tFfdxAQEWoyBeSeVTF8tG6+jj0KnOo0jb5mOmU70EqucTMgG+4SBC00fqZ+w
mIOCnhrFH6GVFULlyn32KUTWBzsX1Va1llxMDPaZZnAKEsrLpS9lHbS15rcl0oCUVUJeDbUNKfAr
siBnFmB18n1lz0WW6sUinhStPNIGAOfNCVj1xO4YCm/MSDcQu/ZTZvhoI83Ea+ObQQ04LOFWi+O/
qJSPMoVnrPn12JOAgNYhAogXyojXiTDS1hTFSNjB1A+V+qVDIo0ghr7hHDqd5Vrw6bM+dTIrxUL4
82wZlKbmJjJWfhDgOLo/CmH1rQUuHXveI0LJxPhGgU9rjYqPkM4fJNTXdH8bceUCL/s2BPUHsY6a
OzeHfRNdsJnSFLSqv7hbx8Eky6avmiR6SWjcFdxwtVJdnkziFIuUsKTwnsthmtPH8p9WfEF7RqYG
HoxWiB6ztny2JlE/a7NXeaREIK6rqxEPx0liRzM3JtKd5j8EXuizXryrufGlvI7P/E0Q2rMORcWd
yywwM+Mo6M8/IR6/iSQ9tnSZu2ZnkHMol4nbdSDGG90tKuXQCTI6wWgrGBlTwcztABtWAGIzvcAH
tDyNbc8CoMGCFIzuKnOAY1CuazKk+Toi72P6HdMW7LKJzPnfEH8I4BamvEf2VQWlzqbGsqJm/B2s
oSKlAV7Xrryu/m2dSXYHCoqnZuU4jWG0zTPISYylC2YSTXugNSC04F5Dp5xBU7Bq9kHBqWgdWyrD
faUFyAhFEHfZ2jHidVk1HBGMSYX4FUZgCuQikyPPuk7VREjPfRksivyuNED0sIuQV4N1/C3jvV2y
J/14DN5iUvmYl2kNEfW6mu4aFHNl64+5cbSsMtBoCFjNuct412g9ytBCNVSQlrA10rdnmLgtw6Ok
XSd1rqbQ4uh3EA7IbEteExVqKWrMQkVuHSHmbJyG7rDR/QwxXw+V5CWdgHxSDTNHH1jZnuWXpFme
GaHaZLJfW8lRmZp9oW7rmmd5nVwz7FlCHlVCQOcKd03jZgwT50V8n7tlO2Rvhij6qck0TrGnOjyp
2Xmg360N+nEe66M6vq9JDTkDv3havsMofU9Yq1JCSFWgKnmQqiEJ0ghB1f7EQkf528nb0txbxYDb
lzwS1biQ2bRO4PZCSSNOzR4U4fZQk0W9cKqpxLXRF+/nykCQ1nyrSrmPnyMtt26bdNNeLu6dbu5X
rKAQsuot8m6MqLQtZCR0EqeiC0x8BFENVHD2IW6Ty8aBtcdHYg/w5JKfXJZYudNy3+PJUVqwwOMn
JdWxjAdv0MobXaZNjzezWYrbVC6/6SUFnhb23CMRS/Ro6me14xRSatpViirOz5bkERn8lRrCRzh/
iIIOrKzFoW1mQQK/28IpUibUDM+NZGj7svrJ2bxMFEPHPPtNkVYVIw2OaZvRK1XZ8Vlp8FucmVrP
4W9ykKmdFox0k/QpCd2/NJvJ7uPNrTh74r7JImOvPLuDPMiPYUnosdX0ShqCLwQDKJNVMBEzeFXJ
UC/o0TCtRq4lmdFrYvQvFC0wPKXhLZOLi/7kFaGfSAFc7lNt3nanIh18C8/skwwuiajlEERpT1vS
iHSnbY7iyPwyAwizJobOO0khNUqj1OHwwdRREZD8pduijLfddCwbjvsZbb/RV8rM7TU6y0lOkvXg
Km3mTqW0GUymAZQPzLydOtZP6qB/Q1p4hdmipsCyRWtQTnBsvJFc7ZgGKD4ENERTEztCcdH0+jfH
df8UdsKYfXZ6hRoXc4NkBFHNhZxIfjDk93iBLZzOWyNRmbVZnysuR8iWfzmQuxQgrVxR9D6JA/OV
zNxYVL2D8NzrFC0LYFK9Cz8r4ANsY2hQs+08wvDuaQQysdM7LGtcf2GgITh+F7LlFgoYmQwb60Bo
SloeDf33mXlC+8dw9ZWEVDeueBnSE2pMaFGSMOyeXOUlJEJ1hc1iImrLwCrqfwIUq2lILvkEGKjZ
qijEuom+Vw5IoZjuT1xJKLsw5wQVPslYNwNamURI3urMoP7xBJVDj4mT9pYg6wdZtg91BJaVClQN
KfOK2VCRjDIbT5GNFuUtraGw62yEX2S9oRCn4qwoXcWzlJleMy1HC4mAVv2qdHxg+lsqIDUjPq5K
oRLkX5grl8ZcHjk6r6SYZ99Mqxu/8DXxXHwNiFiI7XGT5F4J0w6mmzfpy7uc5G4lo8xKmxNd+bT0
jeyygoTSjkQ63AAM4HRUOErX40s8PePcH9rqV+bRYvxz1kfLHbqUlgSHcNnsD+tzlrcUnHjpK5lX
I+rHnwJHlDGQRbxEdL8ZE0Xxa670v1Va+EWEbbvNvZyiclXAPel09yNtLmpk81ndlM7c97NAU5NJ
WdUIjDyWc+8+l/KVdkkwCRUcb9PAwJLswzy79qbqEUohJvRlc+Xqa9VNbSh0NIZvFBtDBWYqsjgk
XHtOf0ao/44NSAu12llKfGFCuKeXLBBuVagXcUDfuOuHHby7RGByjJrpd42oULao/3Cvi+r0XkbJ
q7lWCBNcZ3G1PTO4ni0FxITJscPpyBoL+Ol/QjA/UEZFX41EOcCYD1rVF8cI110BAABj7quCYHDA
lgsz2dESz8RAbbE9KiVa7TZ2uponl0iMPEu3EqrtNSZjQEadhPGeDIQ7ThNnBXRKAqz1Jl19g3ZC
abwmto+fAxPnlPFTYSKn654vcyjgXm52BIGhU+hRLBKe0uyxMdyi53wQl1OmqnyWgXF2bFSOSEie
0yHVnOCjNCwXPKiKQCNCbrZtXiPy0cFhK+GLnJI0nuf9O16XTWbSbU5fBY8gMya0pzGZEAkRz53d
9dZXeJ9EJD+Jmn8aY+ZNKq4r8WxEvMLMjsNU27Uow4deRur03HdgOqXR3D9L6y7jW0m1r/EpBngQ
85WTRUteWFDM8OZpkcxZiPmvKB5g+0WOEuP5lYX9oOX7ptePKVNcPUbHYumbUO4ZE8DLL7qPhCgu
WEADbf55+h3gbMRn1LC5NLi7pseg5Me0UaXyV8sUyPrlrlG6Fz2VdyaJpyjBbFnHeqIC9CnpfR+z
nq1w/dGNevL06pL5gtOtprqWFYtjUcTUnrgVXdpa2Z/RYkMualR8CkvHGkeFWJnQHKs9yZnhTSMT
QRXDSfWJwuls9ToBRTwoGbhQhlBtIpzZMMBBMgel855Wf4MBYucqSYyBKiTypKEMPTOVpfXmWfq2
YMoY2AAw0kr8/hqmC42IlEpPElE5Oi1CFQXjsD3AQxT67nugqunJjkxofmWwZwTwtznAHIP1btAd
vcEHr/BFXA+7vKbtDUsxm6d/NAM5gyetPXQ6EwqtOs3Mpod1ngyuYm4qpzZLEL6LL40WCbrG4MRi
fe3i2PQGVB2MXeFFUReoL/C4imH0DFrYMToKnhOx1q6jBXkG1IsQO2aPjXyZECzgNIh1dvb7pOCa
wnYiJh1DYpotQn+VGXcN4rdBX2zGdtrzBi3WK9kEC0er6mQZ9bvC4M19pqgEFBNCBG80Au28eWSG
sCKlLFwHargt2ZIIO6y/ciJuVaWgICj2+Ngx/dOHR2m1pOKGpeYQ5TS8rCvsR50pSc3ZcH2Nk664
jYvKEEYMWnwq3dTS4+B6Uj2G2IJVWO/t+PTViWg8GR1Hx3Sy5GfLFMNJk2Zf4+dRxEAoic3OUcSJ
NWM37VWC/xiX92yonL4wna5yYsAFIRRqxoeuxEEecD9QuRV1LTDLsnuoGXjPF/0saMJHmambIU23
bQ+vafhCBOOGmvmTIYBSBdFfM5nyyrhIbembyTFtOOLEAzxPPAFsFql6b8jVrTiFFaRDKTprLnRY
rxrv6aL8p9NqnwI5WbhrB6KZGNxPZo/jR3oF3PArVdLFVLUTURiukGZ//YJMp3nIBs2HXGM0Ou2U
Aol5pbvIDZ2h+TLTkuwQelUNArfnb6tOXMwnxDofWpC9vsvtMlEqpqSYgu9VUi8ld4BI2tETo/Fa
D9MWPWSd5jcZhajUSV6+8q2lcacwSsbhzwoECoHDszSqds5yKg/SrtIIb6MtNAgb/OijEwoFUIJ0
ImaQ6oiatOZm6An2XJpIVo/U67lMgfan9/6zeY2b8hYjSNG5nxmBl6NEbFNTs1DcmxxAKz+8SYkS
pnTKRX9itocc4JFN1+gZ7kyNnY824LYonqiwTs/5d/1kWfqpN+kLWjWAaVTlzA7EM0Zj2GvEwJM9
FzN1s0iXS2R1Aw3bJdbB1UeUCzrQCHzWv05v8TP7AkJEmuG29mS9X3xPky7oabcz8hJgpfQGXeAL
G5bJam8illoiroRFMtT8yRzIT7j/T0T7z4JjMq3EuhHvUvvWLtgJuGFmDf/Uqv1hnm4FPHemo7Od
UNYJrMcqx8ku/UU3Y4+oLMJZDHJa4PHEOUfbtGllE/4ZM4ZgcU37+3pKxyLuFJxTOnX0ZPJwJhnA
B7KWVPQL+Wuqgmn8ikQleObRkeMT5xV6nDqBARHay2PH3eyKHh0XfjzkPEaCYpNtib22k07LAHgQ
oVeog0tG5gAWt2mOCe95LzfUPl/d6OcsOfPaZ9HXjw5EF407rrLQ1Rl+FeQ4iuNFePQGCznDmb4N
6C7tGg5d7Ae5cEitHnk6EqB7x3GIq1kChSd9IK5JSYreag2KSsvqyJRMFv3n/NpXVw4HChvd4tUY
kUj4ThCzd53I5TD2Gvi8Jk0/OGzB3Oh2XXGckLwzsKoWv4wmj7iyvlM93HZ6f40uRcaTwsBLZg2V
PzX1OHS/Is307LuDsd8kiIz4g1XioaQ9z+hU38FF0VhJnJwtuooegvIbFUFZfs3Kp/Ehqy1DBPyX
Ezxvo9NsJFGB1HPcAXQJnNkwfhBGTvXZ5BwiDzslonpbX9Ox+UrFyVv3wlbST6QJb6NsundVAMj/
hxn+mwBZVFxnFm3fvvWddK9lGe2lsUuR5OtjexA0iK23vBh+ZMbKWZJsFYkDGevcSNFl9f/i+Qpu
r1N3ebuC//uDKmlEsaPt5xxcmD8FUGA5iegC0BBCPfFOrYSupC+3Gb8RvhGrs7hwEOUlolr3lycY
Cfq1mNeyIBVfErp8sbl8jphbR8bWZVy+6QtVP5s/h+8uXdwyDmtPs7qXnjydHrt6aZk6bS/iE+GZ
qymCk4TXaepocYzRro2vWX+RBBqSWkMkmyAg0FX3TY3LMl32PRV5uVLxODEO3VGhQns2KmTkLJgF
ABWe9GxudJuoqDXKJMQDDRIRFudnTooPEpLaXM45T88Q4EOz5vNqMlmXg5hfk2mQAWGrCXifdH4Y
kS9Jlb8+Sl13Xw0oHCGzF23Nfs0VT2ovaX+b13FChbAnOtMscRpqfMr/XbRups34U+f5GSXZaxau
E+UCsQs7OaQEq/k1tPkoiSjRaLhg6BZb4UBveyORtsvCMGNjm4fJNiyiR4wUY9zkNJO6Rg5c8BST
dUE/pyHYmy1PjyoYHCSvUVcWUX8QshMLxKayqm0YutMTRGkBjz7Ns/dCXA/RGDDhO8X5ey1C7+hx
VvULos8OLz12CxTy2t0UT6PydPljGRanwZiX954+J6j56d/QFTuwPSQfyCRDiorIi1IgL8J/ZvzL
sT+tS5nefFKWAX7naEaNzLY1pB5GZebU6PdNaRe20Ip/1eiYJxgl88UbMuGmPc8aF6NPEbcKR5Zl
WdQJ7SY8F/36wB9bayW1b+SAIwap+zXHki/Sz0q113Vt7NTPtcEm5E++McK6xFuiS2y9LKxXMtUW
LCU5p6pssQ31lEzJX1r9xmPhiVW7oahz6koB8bYil5iZyNk7JD63mLi/qKrmvZW1+popRWou0Dpj
8pf4jgEUhQTwMngtYybvavOX5MDW4YbjnyJYccAaXN0Ho/BW9YZMKRG9dBY2HCOGIg7wVMnQmRMh
KJi/s6JtrCjQ86+wuNQLZRZEOhEJsLQb+hAjCz+4hRM6LbzmNwJxPLLgQPBNtF1PTbykZBfApxEr
P00Rweq7WKXEZRXDlpZH+45gQCiLdQTpFm8faPPwt8QTHnOKXftaLZ8PRkOwxPLeimgIDffnTnn+
Ur2MCHWMf+s+tbqyhxd1DRMyCAIbf3MuiPFU6VciuGP/ro1dU7HpcJ05DVkvGrtwVwYZzZrqOMH+
nxYn60ekiVhTKvqW2cVI2WVx0UBlrR4C++O6wakJrKF8RoqfX3h2BGwORrJ84SvHURp6QvxHLBsk
qCYY9T9l+SHZROyxwcFOjqJkO+WXMPlaL2LKGZX6iXqaxj/AhDZ/oelLZ2S5o/KZOPHyGMuislHE
f6OKL59jYC1qDHAq7KR72JsBCLMzsTt4zskS8hL5qJZsk9NR5/V7tpjRmuctFJvTUJYkzNEPuVNR
Q2I28XqS39sjikI6VQLqaZOZh/mxhK/zcAnLPJAUhZYtK3UBHAhBsnzU+8usUGUyYSnpGS3tirYW
IJ0wz6WZDmJr7QBRVwCvi5OL0NyNjKch8YU8kHns4URo5Q93RmuBnVG1tBcDLT3fgDWzCr/b8iah
dl+P7JF8nFE4RNavbKl+OqLKGL/a6PaMdsZyL5ZTOfROiu+WR2GwZm9J2HnDFzSVXmnp+LkDPZW8
MA+iGI2+fJ7rEUFCz31DdjWZPKbmF3ItAqfCcKIUKTxWlHNPd61Hj/0Er95fwuoosw8s+RJ0c33O
LHk7mbwHUhEwuNgJz+YLA/5FkozXJ7G9NpqbY6Rpp5giIb7WinklaRd5irwV211f99SwlyF7GUxA
j9tc/IQbZVyLIycchstH9d/hncnTIdkhTk8OyWHt0/uJX33HeATszDe89N23nOmirr/s0L2/Fr7g
RV9Pn7z6bxJ1feJvjsCUy3Pipe60Z+4i2vzJABztLqhoqfz6jMrv7JSOvqMCthX+fbCvtv0ZeMkL
egVnsO1DY3seXz0QA217nf3iWwFWfRQndr3TAsN0CNP9IEtCCfpDzFZ8UIL5Y9ygG+JzIVs9IVJ1
xQ14Drvyfn7Uc26jIbfBMgaLY9rdm2mb58khGMm3PB8YB5/192f9pcMQCI7g4dDDlW1/fh48rgAp
M268+f1tPDC0trz7+bzfWYC3sX3KnN8XcnntQ32gYHAAKjn8xGfBBVXu3ILww/AtH4FE92b4ovs5
HlC+40fbjQewjuWpP7DqaEFJKqKdn6aAT/u5eKdHfeAttxefQtWGtMCFSg7MCelTXn4Y+/AVLt77
sgW+B0GP/rrtX6MgdaE2/Mt5EJlewefDvKw5r6+Lffwa3ONXbZ+vk+0fTNvwFy+4Mdu3A+9xclI7
uHPJff/lYIODcU6ndHsX3VPxwnDYbuz7Q3SRDTsk7TBufqCud8Mz5n178STvfoem5oMm/QVVs7/f
kELbpHy4lcPSHyBAdCt/W/nqN5lFfvhebOBmF5uJDrKXelAJNpVf3aNNtInvOCDeDTfapLQdXeNz
fE82sfe8ZRuwCfy5uRfuEYI55pal+EGWrtOfqdvtdE/rN7VvAX4jvmlwJw2You4fzhub8BkH8bov
v//N9uUvd8yrBszGLp3RtnaYJ7f9d7uPj+jR2m2/ZQjrRO8wAx1YDX7opfe/v9K57Pd73B82GB+7
3tZMMu34aJ7oiIx7IjE2iA4rf95eohuxSZv+HRmnQ8KQ83bszhRydufSCbTVPU9MMH/HAa813X5e
Skf8lr8ZLjllMO/ybYYaPZiJ0rIDBDybdFv/i/eD5Yy7+SAEQhAmTE/seC8f6A4w9948hivCy03/
Gm/VTf1Sv2Sf+qaobMUhUG1TfXGaFrjVPHBIFK4zN7E6hXb7ml/XB5Xq9SDbnVPxcg2+vF28cSe6
NMu3kRPc6a654/nxIHH0RXRB7L/QDN0015BT72LPxpUjLhYlNl2gJVTB/GvyCR4V8NYCCjxl/e9I
8zWV7UzbZT18RCbnIH2blruQVkshlP66nyyMENbOkRJzYnoCdjxzOmbobhH0R8+DCFhG2yKvQ1q6
mpWTxgfw+XmcMvlYoNVd62Mj/4aPcpxNOoNSSrjxqrurHbntuNB7FYaAaV1EYfS1mBHPLb/Tj93l
vuVG7vYS8+hEzulBfq4HUT7AbWrfbtl5/dXQ620M2ba7vTmf/uHT8W43N/Vvf7cWnsJLczFRu5Cs
bkMnOJIc5EL1mPfjPj+GDrRS+9/+77ZNbR7K/db0/o12jGgWYbrxYOdPv3jyfWS64l7cw0Ea9zFa
UEc68lTTHHkZrhU5e+RePu33A8uk7922F9PZwksBDks0E00Vu97Q0uOd7mzbvm1dw/27B8GTRQER
EgLCV+1NwF/J78HAbFyTxEMMxsuRbvsdXT7Ycyg11+em282rb9NZ3pa31HKYRPDX8ja9TV55ireS
5/X/JI+GHU8C3hfpLfq0eBcf3QOYhvnBf2a6yqOGuufKMWdx9tD1L9Vi8myjAAKbpL5P99ILIiLn
W2K6eY7XR1Ag1OaR/Fu7Nnm1j6v9Ep7Q20TGj8aOWhr7ZAZJZD9fSQ5EoP0aXys7eDxu/bwBiMUY
mQFDiAstYp/BMuAs/hCISBp35b58T/zMV13ULHboXvkd98IZtoO9+U38X8Qsaw3orfsQi+mWjCQb
+xZLLQu8Ob4a+bHeJdaGU9GBbcQWN58PjM8/iiezfhsBP6N8wJqzWbzmQYKg2x8e1Ozeuqoi5LE5
xr2mJy1gfyL0ydc/FvaH/gCXzZGC9ZuZu/f3nmHkO2v94d040t62jetg/6xb1fiBrtTFUePC9j1N
1/gdEYr/e0WTZbPRO+NR4u+p65MDvmEzyjaxzRJ5D0TX+5yc3tX8z8H7/Jx4+df/Sd6J7uZOCOiA
O3c+6LpSgshkVWsOlv0tet/lCx3e3eIiYt1Uuw+O0J7B4kU0m5/u3t56nmf12GyeXrOBrnSs3Mq9
lA6uOXa8wV9fm3z7SLcPrtL9lnosYev3SD3vs3dPQbEu1DaPEHtysTuQ08A/KH7rdp5+btdWO/kF
jvDVedAx39CCO1imbQrNm+b96AfNIyHtFB1jkEkv5gFjAR10D1GYwEECS6jDTePyeT9wYLh8k7Ow
0yPaOPz//3W+YviPOwmT9gMVsv18gcbI4riG07U7vog6aYvJ3C3c24XJCq9v7K9dPHvgujn/mIB5
H29QR1zEVX7tVe5ypnx3kS2zcaARcGNMdjsWOTe8jnbp52wI4/e6zYzbhKVE/I6/kjMr/74MUm/4
WhdeTtDM+oGTWlvSWE7rcSW8IfI+dV70gkll1++4U0Q72I2zbqXrn4UXgvSpPa5iW+D2IRDevCXv
oRM8VHJTDounbiC6svqvl1vddn7nFxtxS9WO/P6/T7hufLkD9N9BePOS+z1CLHw7DoGQd4vVLb6H
jvDa7p/vlrtdd3IuOYeddXOtjkhj/Pw3PBkvvY3Kdhf7mms6lKl7vMOOdVg/ESwdirh13aRr6PA5
t+tXhU34yOx/oClsSPObb/Yy7/eH9Gj7haQd7rd46zgayq/UPU6+L/eMUg4mSF6CII7aVTt1e+tU
OJzEzpGH3/uCIdE1toVH3MeJLsq1eVkplpt/kTvuj8Sd2OgAzo0rnSt32FBU2pDePKpnV7PnQOHB
xzTrjVukShK/UB5Qev1379j9/fUEsP+IX5cNOhpehI83w91v/zhDxB7OPzc5Ry5qCW4DV9P94533
3tY36QPvtS0ceE8sTgu9jQ5iHx8g0Llj0Lh8DolP1LhtsHa9beuwfh9j125RuTrZ+W/kTgR8Hi84
3bdb7rGLY+bx4PjVsALF2+DROLdLz/cgmHJnbLRN9wrGZzO/NTtpo/EsYuHluhMD6gCo2vVe56oX
Plm34RPQ+LKjR+fSSd1NG+PGFuQI3DGTN5tB3aFz8Tpfwkv8CuHI087r279swCB86L7uZ2/dpvbG
y3yRbhkK0V29p4Eq+hCqv3r734UHhLf9OHy2Ad4z+ul2+/4/ls5rqXFlC8NPpCrlcOskR2wDJvhG
BYxRzrmf/nzNPjVVe5jZ4LGlVvda//qDOv6CENRrYg5Zv9RT1uqAVxUPicIvVqWf7GlsYW0taRq3
aA/W8Qu2uRvnErCcoqP2QizhqX8fv7NH/W11q+DJu8TniEeU1XfxVtE+39hYPtrws45UV1vWMbWb
+wyF3gKQBh9ajoeZ8kvdMj01sa/SN8PD/barFXlJh7BfNH7jV4/rr7dyWRAMftAZ/sPHy+82qj9e
y7W9np/F2XppD4aW8irsiWGNwnXctXN8MCvz260JAxmhsfnjcww9nVpoSniLN1BWihgduUC6Ib2E
r3sEmfquwmRPEthQjsIVoRDrNjBfS3w2L3PCeVS99M2lxT3LGRb6etyHT9xsdK+vqB9bcjteuww/
L9hvOklaz3mZ80S9uA7DKW4BT/OKYpe7ebpH8tzDXphfGCoscW5bIXda/lyKrWHStmG92a2VBWwh
fhF0uCQKjOcsPQWf8Sn20ULx78v+Ln1EL+UtvJH6U72bl5CdO/eN1XfLIbQzF/4Cc+PlRMOI295K
tmDP9FWAkEtCKlbQ9o7fMI55F/xG7Gmngc74zD4DBJSUCWuIJc/20vyadvkWX5P6eeZRnfjM4hNK
2No+BWtvZ10I/17E2x1H+fLim4vLsLBXzTb0nRuH5TJY9Yi3F/WzdpSoHhgFo0a8OeKFRYoKmdrK
GuI4PCRpPGq9F6mOMwqWCJidIkab2wBZVQ7rGAj8a6qvFUgH2bWHuH6vxpMzlEzjindZ0Vq2u2qH
moRG8z2ykyv2SX5b2RsPz6GgmY5KcgiIfXGS9QjNhQnxt1E1BwV2ZITIH03pwiFBowRordeK3cFV
Uf2evq2EMWKyLjJQn6T9bRxczena+ZPbNy8S5cu6varf7GSPwzZigVM9ntL6TY+vaYETB6MnSv1T
GWirkcZ9vGUkknYYpBC9bcVg40RxBdSccAjIxqgS0DxIT3YG9yfC40D67i9VnKOWcyO2ZbW2VdQM
GOG+BSPbfY6eFiM3g88Nq1K3uo2T11Td3aYEmLKyuwHo1sZ7aDxk5Eg/o7soP7HEWQRaDd4ItA8L
bHoyo6PghWf9ERBvN67gLalkTqu12DHPRq+K1v1ultZW4tN8/p7RPDBZpaTA+ODp+b15m7zq1eLz
e7V9TN19XV7NUeMgAxiroY2boGc9bFndqN6VyDwMaNxE7a16Qz8b8cPVYZB/V7j76XK4olJGahLQ
nrpbruMmFyZXm/ldwMy+gworkl06Pkz9OjhMo7JrbN2BJC31F9bWRs565/GnT3vmsXfdRVZQn7z4
ZMXTIq1uYjJ2NmkteqRcSh07mTuz00iysOByDVnu11qCDOruuACx21Z1iW3AK0tJVkpnv5U451VI
+GMIcxlk0xYV05xkW96/UaOq6tTjjC/phOLN/Cy5+TFD2awn4EJCpVxJhlByzpU7Hf69uMJwiniX
JIRO41265ZhhDg8Mxw9LdBq8DHB4Tj6701gxnfLH+sfGb3XcJi0sBoHqAdCkvpU0Z2VD4lJA1SrE
c2ulBFxxPGiXQJ8gzqb7Bo92XMHNW6ERhgS82RX9uWkBqQi+Q+vpc7u4bNzqyLqDRs5DCkVn2PWR
3xcMqQnQ8UwV+M30FZo/Rz6GWrwtWvhc2EBZfbUuSWOYhLKC/LWcvJGIvvyAq/4W3vlbiyMjmQ+7
XaXdFJK2UWMlKItVLMIMxaHUC0N1ZVQA6f2j0JGxeA80FIseB5kyvhf5FfsdSKzQB2rlvSO9Qj6d
vXsxh/JpjJBsgop3WbaujelHw+RfOGSwUL7q92FyXvtY3WIxsWj1t6btiDCj38xm3NsbbHhqwOPp
nCczGrHrKhkQUknI0f6s8rfBUS9ZstMxGIjincSUcasAtN+3CF/a/BaPWJNGd+aFoIqKFFOrOcby
2qvLGZIyC1cq783FIxET7q+YIQgIcgiCWDSPqYDbG4sXOeAyIfVaLhywDI3siQXhZeGaaewf3FtP
7HOGCoG78I1GKH9EpNFUSL6g43E511093bVwjaGkJrWgcZ31rezO55oHdMZSqs+dZYS7uxxGQT5o
iXlg+NUJLPQogyxYDZCRZLyuhIHlPmpHGILaz2F+n8NsxbuVM15oN15ckjtXLU0atLiRSXGYO3GC
wecIHKBokuc7zB0mRz3nymccG/vEYF41OsA5OYcxLF/MunZjiwVPp74VzZV5sFq/NeGLQiw0qKbd
QkTfO/01z68CUxhKD4NCTiZ883sHzSsBfgi/eGjlzJfIA8Z7h3bG5LfYDzGzmTY8qhqh3nulwQjb
npGodsmynZS1bj7K/l27VYPGUG1q1mH/4kwYSMEQadB+sKdU9s1GGxwYyCfoHcBNIM8sVKe7TDYa
Ri1c8/ngeY18DnulQBjwrL3LSk0J26wLbeEN5jnAxkK33d9oZOpWZwuHYUisc4xlVBRNNN0CvEmh
wuiz8J2L1uCDbzpLFed5ZXyVZ0HZCtYr5ToAYxxBVkYflQ7R0sIuYWJc7bB/JaWyzrMA5Pgeq3en
jvCRCVAxsFV5yXLs21cQewu8EaISBjknzfgUqVizBWk2oxEGczX5gVgppEzJExXOeMfyrdtNwggI
yCCwz0yktLiip0/2s2OshvRfFr6rWDV4MLpMDZMhfTp20pLEY6bY/prNzDZ0Za6Em+cqBwLgwShU
Y90i3TZatp2JpyI9uI6DZPfK8TBHeLaoP0FcnmKOQwMG6IT7tI6EcUznrZx25A1G5hg5Fg4kGGgA
aQpHliC7d1IJz03PkhnSaa2l2VqyYLueRJMQRpLrd1p65ZTn7K6XQxx9ZAlyyvhNLnVBHFIkqLgI
/o7EVk/uJrMom6l5Z95D58YQ67/J5Q2B2zIj0UcYLDqUffFeMFURBvE5bN1yyjXpKXR4JEF4udmx
u2nmq5zJ1mAgc5miXY2WshoJulsRkjPwVUWPsX9TzKdwxb3gHoXwO/rTwPft4nE3JuusYMuFiP6v
i4rlhDHlEP1iJVCDP2ukMwBfavhmfGbt3X6qqvZYG/FJVbOtB0t/aUwnPBDbEkcAjtxgoiPAdDC5
dS32FP2pjqs/Cp3cWEfswyHwSdLIEFAnpTd59Bhdh2M0g2RIt73yiSEKlYnkv0BlUatsPeMeoRSk
ksTPGquK+DYe2UCyd6KUGa/ky/iKcdQoawxmrHhOcY8Iq4Nn0N9Za8uK8OO5QJUtut+2e5uIT0Fn
uPijjojk3Gi3lKorDamOYFrCU9DNzGcEiyAR82Diw3PuPmaELpy+2AI+geGWQTtrU7gi7Xj4e+SL
vdzG5OfRNUoj+6dhJJUytAoaUM6M8TqnvIQqYYw8xTO3dKiecoc5Y3ctIFHB5J6A0J0fWePFySmm
DFXVZTOCg8MZUHEThUUUgPkEGKILSuJO82XlofX+1JGDYEu9ND/Kqp4wqCzV7hFbhGdb7Rnteta9
TNcQuXCYYYdsl2+5aX2SbuAX2o1pIMusJ8ZG028lI37KF1d7yHWrNN8BXnOQQBwWtUvhpxH9E7B1
RZgz6c8ddJQahZn3lACWN4gc4Kc2tP5UK2MKT4JqLFLhnHa/xSzQxtqbgYUwRd+hQ3EevBT4bhUG
zQvREbHWPpWCTa7elxPUfeacNQWqytqf9NzXnPgDSkKfVCtD/9Fnbz1Qy+XwoHLIbIJ6tTPZnVqQ
cKSAinXG3P1oz6guYmxfkuFm1QST6NGuY9/J2LwVs2MKwdEb2/o1xszEfrQzkzjOj2agzLG8YzaF
H/PI5IPJlzBXNj9pz0jSXEaG1nDs+myH/FpxlIvdiBv1c4sVnM6mMuD+oicXe9KlqBMbLhiPJ7mI
yvEqkz9TMqr+mCjeCgtC0ob+40lSPmTKpdajpQ3zokZmO9tPiQMJA1XxKMZ1xQbdY/GIdQPbB2fU
wYETF45QiNiqKxNm+L0KLULHrizmvoefiMq06n3I7/QIpkONx/5NbmU7X6tu6/UyMAp9QHgadGCB
eNqXSBUilfJxxroSBrxpOSh4EXE/O3YBsQC/lUT1JZNEJOKHcWVtT6sZooSbAQCEkhI7bvV2SCn/
oZlWYGFdBiHz2jcMAb1oeLFHBfJh6ssClZKeWIQXSUcLM3ZJ+SJY9A0KPmsvEVuDR2fUBYUvWyFJ
XojxUZpsmlSYDnPkM56tewKVUpD4mUxcKPlIp4IEJG+XRGTs7FX70o8UuVS7mVKsTHcXxE9pIv+m
0NmUTPCQA0m4izmVKkIMMN32YUAACdFJki5DCQ8dSzFP+axf8H9RgfxDnoSq9mWX1mLVWBrpuop8
IYr3wqlgxp7lxWP7rgYsRdlgIQxI3mDPfis0uGmMObr5M27WI893QZTGoLyqI60XKsbxbghMZPRD
JB6YBiHoOrGRudVN0ppRaaxCBO9Go0BGZr+lCMINdM03Nc5PPo0QIZQV3c3Ja1MGZixHIwfAqTnj
WspTjl54r4n96BKbfMvcp1LCtphMPGHsSCv+VAL9ZOjQlFMLynFB3AZ6p3oGOWzTFucwzTgnHvhI
1DsYIW0Hpbo0TGskhTByWYVB+iNdRijbLuT3QKrWEUPcRAuvISashwJyuva6QoyGiYz2UzLmwFQW
EQdvikMVwSo1PQgMlqhXSbR+6GjAZzLkJ+U6pnsPznuHL00R4RdF2m2FzDYaNuNsr8y8f+4FSFhf
vKC9g4MM7Rx+e0JAc4VSjoPjYKniWcdUXGXKoBTVNm7+qU6/kpu5rZqHDvOZLLwnQr2Zw73DrBSN
+cYtbLopJsLGvGnqlp6er+m91YyezjM/NAvNmGdteLy8jLV2Kmcf40oH4fswEs3S9L7ImbiMQpxq
Pd+3DQeNuLYeaKoUYRGaGGBtkhXWAhnsxu2OSQN20V9rdmdYC6Q12I2GIcltthjsgjKr2Q3xGFEK
q7LdJtyf0HzojXzoG5isMRZoHGc9rt43ybsSWvMC6cxxCOrortNsbPQIVVmM9UqeZUerZwhgGQcb
/ojdyylUXfiJllI6RIxt28tfyzH4I8sI5xezPLdSisXcru1AHCLVp73yop0Zk5CR6QTgAtrr1yS7
xymOohDKoG0ISlmvIrIAIg5fsq6ogwZkU8bGJPraYBNuc/Wrr6JXT7+4KD3r+hFm805256Kn4muJ
aEh1/RZ33dEyod8GfuLFEBIdbGivGtSAgcRAW0Y86NidfLN0ZmAKwcB63NjIdG2Min5lTyKJgH1J
WE/uzy6it9fS+8jIOaayWWHmg3MVG6lFyQCnptQWZSCLJo6E8ULgwgw2Z8ISRb7EvctGwUMPeEkU
geWm6/AktlWH+AAtVZtGaMic6NxmaMUIIJDNkeThGkG4tIvk4gTrGs+VxhILebAOcb7Tiu7JjqDq
DfbZi/LfLuvW8qZL2YZWsMOxSRIn47nZ0iEsrURgWPqy5HSzfIvqILGkeyMTYjsAbs/qrSeCb3mO
9/Dmw/pWTxrMpMTxrfGfjJ+Lyh1pEX5BDgu575gkmWfFyHetrm5NWbMjm4jD9zz+jzXU4cwHoxC3
ibUhipXTTLiyrxw734kM61Z+l5QlpcfpXOYKwYmmqRZQeAYDRwoIFXi4s30jvWXwq+G/NY0UU+Yj
znx5AeS1kQTtIiexeiw3boVzG6PeOiyukUOAE1RjWyPci+hmDGfBEyiNqbYZwsvSy+jHo+ukO86J
C04fQX/sYRXj1YZN1rurqa/s9+yPMPTFtkAi7LrGKeWw0RgqNxiecIl1Smmg6IgzoG18WVCb9EIy
bqLOb2I4yQIXzGfSH46GYRtEqwBwQchECnD6ca+7DLOVe0OrXoR72eDHVKqcLDmN8zjgPERdbuCq
F6L3TFAnRs2XNvQ7hyrDQ+EjYmT2eMvTfCG3XP0T4DZEciiGx8fk8pYdkcY29k3Unjkr3fnmPkhK
Hgq5fRlSBNXsJ+GbfCjloUj53eC3IFxOyq54l/QqTeuJW34u3BmVCAumgYoH2ZIHC491XtdTzXNv
wwkrrZVCn6ghHEIJuDThKdjKs7D13czN7mXadpBDw7ASemIqvpoVx74U84DV3DwBTtYUhM5RDt6C
9CtmIjC+VLF4s4gr0UcOAPxDqDlBza9ReEp1fg5PRj0/NsC04X0y5dGabJLhjZJmNMhQVUs48Edo
6ZL8mUL1ajQo+a1NojahAPFJdj7owk3xJFFMbbrFrzbZhVM2rDpkrrJEkY03LwCDcAp/w/AmkTGV
/Vuij1JzZpL6UtbnJNl7yPYBG7iBLqIK1cNceyOBoWwPwio73Cg4KvhSCM/6AJBRZjZMnbvhxOPJ
gsgZj5exL1/gKcjbBfVsZp/gTxlzcFnsqGxXOctP9rpdkR2mkGSldwlIqMWVeQZDCh0+REbnmlTp
GsxRMjSt1HweW21LyWZPHJcDglt0DyQUQW4fxotVr5uGG34aqPziHrUEa1H5Q2dhO07KKcH9fpjm
peLUT848bQlFwnEATgW2bpr1yIK7nkeM/s33fAIsDaMzUNazbBdFvpdtphSkkui8kO/Usj71HgRZ
fQLhHSgv2DZxg31ICFBnG/QKHG7MQYYmilOe/loqTXoPVaZrDgjXV/KSUKKe0pLCqyDgipM2TOon
nbxTrC6ARqS1SU30tqmUt7w7Vvq0aiRjJMr3JEJS5ikrY17wsBrD3VPHtY18vNDPIY25jYOukPuQ
ESJChOblrHTls5jomiQo5ZKpqV09TGNZDzSUNIiLsaVYt1d/b727V0HCjU4PEryjRYoZHhUcKXIT
Ti10pOKot8BdCicsjBa48iegpc4gcyWKztrgm9xl8hpQRZ7m8LeD39ckeMUn2Dah5pAyATE9Rpre
hohnvskhSWVQ/1Uv0Qw+zCcI8I2Xx3pS4EOrLlv3mzpU7pCyP5D4QYZ+Y26YMgVkSBi5r3Z369tE
MM0FXWt97xOwyWb7GOEXSlBC9uKx0e/HZjhOjr76Ezab+onyoaHH9fiWFBWR5ZaMbWCFN8RBmnCR
5NeZFr4bSI0rcGkPhCQuzI0wVaynBqxL4oPs4FmkBSXIREZ4B7btiiubZsdB0tPNCyTIDZCjrBo8
cSp3dkLoRAKcl60VauOpeUdBIVVLakugx17irVJd5DJ1UfWPEdBvOLrmNaFntuCR2TsmH1287tQX
Kz2nDqoEFwqXCVDiPOntLah/9RTZOMYWxT6mdJU/KLMCmac3DMr5m4Fd3AkcDC/3HPZTB/Mh/EXw
+3ceW+3vWKhveV9+xGgK7XT8bnEOEzQJcpt1ZQOntj94u0lYNKKGlbpgD6U0HcY4Md4tr0oIPakE
P+IaWPD6izG76Jq7ztV6BcflJvnSnttv8v7XC0OGCyzQVN1Vs4pnpntjzgMe7DcWyCZcYgqDLnyv
MeHXCChqrOEgIfsSTG8M2D67pHsmEXYrSHli7D82p6jpOSjwoLfh1nLUy/Cncm+qdzHRPSxjFmem
wSWZGFIJCDfwUzWX5lxdyhooafuVjuhMYm8e535eEQeSyo70NcLxrzbVfyWU5mEudnqv4XFB2SQw
up4eQL1TR4QhcybEE+wpnXuTjQrh8RvZaMV6tpWnY8gegb0J5pZ9CIk53OoqopqaAY/GW6r2BshB
MnA8AEKCqGKbhqmkgcCfIpXnhXEKogPQUkFdgVpoW9voMPg6YTagtFjQ86hyHssD3MYEpK+wJ6wv
bFBjlZ3mJN7KNzDxmEt4TR44cscF8WW4VmHx4mAg7FYHrKVBmBC3BQnFI4bFObTwlArWO8JVx+D0
kcRM4pyDTVDaOGQ4fHIKV8aHG33V1lGFx8JkRzVROCTtZYgZuiNJxilkX7jWm9YXryNZHz0T9SRA
vD/Gm5A6/YRkbM0ApqU81hRb1hWSxh4wZ1PhELcxdx30mOU+c+8d6nWbE3EwYoyjfYvp0lDHDJW9
lSTCyKMv+G/DliWTw2OlE7YoK/3BAI13rIXEoNIyxXKwIoGY62EyLlVRXb+qHNSWV6qLrmIlFEkO
xwnOn4frpgvu02Jz0BqrsJUjVPoTF2skgk4HUjyEXW4Tr1hDDhHfqfipILKBGAZpsTJ6+L8V3oAw
zUjG7AFybTI+49rlzVR/J7r8f6G+KvF0b535EuekYgLOjYEfDO7OslWmc1sLG2KVYrtgsMv0sGnt
E8IrlH99v0/sjSxdJjiIfDhFNY4wnzHgmRBUUHFltN0GehOrMuBWlCgM8Qcxe5wH+UeiCpHgb1Tq
LzHmBgSZQ1dk8xfIuGwi6EtimQa4gQ75lkE6b/KCU4BLpPcB/Q441oSVi0vCQtWCxGNyj1pRyeub
6aK1QpGM0rZ7DxX4W8U2QPeOdAWNRXyekS5Nuvs6ZdWnxmkxE2MAP7jHTtWxSPul00rOEvMcdGYD
AY2prhJ5+AA3kvVfpjKJtPKTF5Trvku37ONTOi/VECZge5qA7ppwJnhaPjsJKF1+REOykG8gtiAj
TTczO1Y55++tjzf5XHyEU3DVIR/lsLQD7aTW5VYoTGWnQ2ROP8XEM50+3MDA5wElfkZUtmYe5QW0
quuM3LGV+y5gsJ7R/3gug33ZmUKKxzwSZBXFCmNo72VEJjkPALYYcdRD8y+zPmcFqmlNhuiWzzZ3
H654ko1TTSiJFAqpBgIwyPOa/tJAei6yn6jsWaGI4Dg5R50Kx2C3oFCJoUn+SA0yFRKPhk7OI6Oy
vITDRpVoWL+IJAR2ykNzssDcph5dqf3P0xl62ORK8qY47EGD7fgStTAB7g1lYaDfTdoVnQDpCaoh
u2XYJy8Kh5fQfxgekz7trek/PokJeaZzq8E2ApWB0Fktp30axF95SaPeVNOKp0CO4JnvIdGYl7Ku
igNMhD5rniaQctl+m/pFZ97Qd+MBXdoqoFfzODpQPUplrWxqpTRRFhoMXDSBrR8pOQXxAMSXkJA2
5gRDlHc+BFP8VR5wMOKBC0Xcm5KzfP2icnCqGxiFINVOKF6b6mWYAerYUjC2kce0Hfq9+6+e2Rzh
TbHZTgSzUSSr0uC78Tv9hMcXNHTW2Bi9WVBcbfxAWyPZyhCjXiNQdzh5hMWA1CUOJigV+7XpYcwJ
2TjalxYOcuJRo8V1o3cmQuN8aiqXvuPOwE0LBOktXzkwmoQNJIKSQCKvckaF3KHaC/Eg9OW+CKqz
lJLw+9RBpcaSvMMLj0MW4W7NXjkon5N9l/rCct+OhBkNf/oaAVTtVhvCIn0pG+XojzgJ9PZcBAc5
oZSSZYnnz8XEmOzvXkkVDqPyEHJgBMzu9nvBspQXs4GOH+3V4UxMiowWgq4zYfUGGsWQxWTIJtiw
c+8QQnvB4WTR2ADo6cODJBGhOqazwJC+P9v1fdZe2uajwZszckjHwYyrYKVZNeJSin/VYJ44oH3h
SAi6eqWYEFnCuxf9pkShcVm0+AzYpgQE179wKhfVvmzP6kUx/CZ9GTBhBCOon0p2KFm8paXKKPOp
416OeKUpAMQ3Fg2qeeZNTM7i5Mc03jPzzMu28Y+iUZtcu/7Rkgahd+eYOWDbuwsv90BcHoX44SJ4
2bU335kqFNlVyT6C/uRMR/LR2knmSD4XmD4pWXaKgGKyRj9USkyCTf1vGvKllX1rNkt9PKoyZFsQ
b9UtKgpdjxmtMlBpgfVI9ZIXdcT25D4NIGOVJzGX7wp2LpInkAVEtYrkSUWzg7VIvqlHyLfF8JNh
s5E3qNuQ3tvtpkqic4XJjhk/rJaaiHiQJq4OTpd9KepJ3bDS0woXaky+VDc/BMmI67DYmda0L6Zb
7jG7I9TehHUMwaI4JbWz9pRow/IwnI/CiVeywrdwmovLZ439WLF2ivht7dd+MgE3b8F0Mo1q1Tfa
1SQMJ+W8KBnzY4KuMgeZ8EOKmSo74A1ykJ4T0pKrMDxk/FU+ExUgxwkR4QwRQnv3YJHoQOetFeVe
Pv89tbWBDd4wC2Z9QEGme5gaIFTbJC2wWXg/mVEfypgiL7A+DbyD5hAKNekii4Kowtci6PCcDdp/
OdJeo/EOgTVzjM4wbAqK9w3YERyWxIYk67C2mT6Xyr5kwxGQNGNrDRCpC7xiAmVZawgnqPAQQ9lt
z+R1IjvKk7iG+gtahh3AsKktRnNqjhiZxlZ1ATEY8GQChBkhoZSnJlhj4Mq2M20wOKru5CXDoRXK
LzyuzKYpA0sswlf1KOc4sko3suYZwtBcbkejOaRrWaqn1XVEgRzP7844Hps4WLvaiPlYfNX2Wpz7
U06Ca5uftQjqNP0fgwM/6cyrVIrL+cIUXuO6RtliKU8zZalRaT6MG4JqbNDhJAivnLAgEF5is1PL
FGlOHwYychgY8FpDZjCLXgtp0VJcU0h2tINtNnO3TMJsX/CqdNcVYLFnmThEssdD5TBZm7IfkCV0
BqhAe5BRWcrCwHWnk1KDMSvkmRP+ISLzi+IxJy/MsHc2nm1heJBkIFKx5ByZOevIaLvUtZWKPYLD
iVg5kOwCUlyKVeFBi4s+nQltjENHDz0mF3PK2QT+GGvnEk3zRJTgSGUyWieHM6gZHxp3Uk7lDGZ1
OoJG7M3xNwhg5zvsXoSur8LokU3I3JyHxMspet3Jl5JildSzRv/MR1QCJJZPAEA1tvxYdoXKSU3Q
JngfSY3LKwa5CKwluig32t5YlZbFfMO7VLjF9HyuIHwKwPgiQsVSDgjbRppOmRdbk58U9Vc2f9pM
zoEFqDqJeU8fvWF81Jr9jpuRjqlvL2X/o+tbMGnk9Moe0cpJtWO+j5j8yql0SoVpjkx/yjd5c5xU
vNbUvHG9i4r3ZkLGLcEeDhTPyAhmgbrCWxWMn4lA2VEmdsLeNsW07lCsczLKFYWzhZIPeOWla3MS
O51qSBXu1hieYbVBgokYm0BYUcG7ewN2d5XsHS/aDoXhh4Hmp/KAA9GEuEZmF0LhrnF2Qa9TOea0
YJXAe6kZLl08voD+r2vk6IR3QvrP/3bNujs01rsX6DsVpguumRiEYCmn/wxcVFwSILHoMIg629qM
9OozRYq0doGhJx94V5gbDS5Hw6j9WuMo2hrEPEJV67DDkDQuRDEOFsaxc2s6zNOStLtU5XxrNTaa
6M6Ly0ZFUuXyuTk65VM9EOixybGzkaeSEZ4MCi2J8AWjjtS72RTApUu3Ld7NtNy7Bjnfh3KeTjR9
kltnFqdGuMTuuN1hWFskQ/6Jn4l3AI6RUDhXUqxDZCDKxaXrqGWjJ+fauBe25FKwD9aKvrDttT66
K1t5FODZrShOaeyehJ7v/MLz/gGRrGkyJsp/e9yaAZahuKOcJH+AE4rqG3DaSQg9pUb0HjP4S85u
LucyWJrlI5Of9KPz8PEAnjaiT6MSqxQ8GDPMhUG2NvDHf2UKxzZfaL9y0CiUV8KSGuhgk3sdBphF
Pkdsz9C9lfgUZQeAiIW3S1R8DFPFxNfcqLpDRzntTI3Hrt6n2NVJSbcTd1jXUUrgxObUpCyP5Ap7
/SNNaapCb11M95kxjeOgE6ifwn9C6R+C+MCcpewg54mBVUU5wyZUP0fzJzCKa4UFuYFjslfHW4lR
5QTDdUa2miMUwjAAY8+i87K7tyQPwBcT7yXrv4mCXseIgSN8GVwMEqYS5rAgcquC1x4DbnH9Cg7z
MbcPGaM/cJJg3JT4CwZHD4fEsg4u6lSc7G3b+ni88F/+v2pg0t54rlT1A1hCgHXLf3PH04uMqG1K
soT4zW+TV/REMg+KLoQ/NzGOzTdMmmvKa4XzbVKAtCvOJUaM66KS1kUea3Gaqg2ruhu1ix0erEr/
nZ3k0HXme/+v5NzmgxLN5FJwdKcJ4RR4vzr81pQAM3olfOWXsYpKDxE8sTYkCDO3dYiwmr0MYNkp
Xjs1XRugoYKUoNa1XmXDrXEla8KeFXh1rfow6QCLEK/60n4wum3oDAu8QQj+hgSDOzRoboYO3pAm
a9XNsbnhb3DNEuUBGSGB1uYlFHRTjD8M47USEiyS/rj4rTuxUEyEOn2NW2G4seuNNI/3REHa2LRJ
YSp0NgVS6MLjEmtboRWgDxlb51TS4eacTYa3lNcTni90Nwd3xyJb2JBVY+/VBuZln5WXnkGriFyM
qTgh0XRR3PCmFFg4Y+XBD/3hY8iBDEQgyShp95JHktf7MPg0rXsPjULCPq75RRaMGoOS870ZdrrB
sPGqCTYbZQInPx8Wm2ufSSsuDCOmE3SG9p0Nlf1/mn350uyj4DzoWLO1hMYY9zRRufYIeFSU30Bs
ANOAaL8ISl8DByXkdKcvkH9JmR0FAjxPTtVJSbVOAl4d75ZPAyFvIV+6IaaYf86Er1BZJFIXJ2YO
dtpf1DJZi+QNH72/Xoq8t/7ORQnq/Tyj+GA3Z2y/oHp0f7AB3RhQ1hyQcXiVK9XL/aiEuKpsjWoD
qXthqfR1ML7snfy3U6yF+P4lAwx5TXCOBS/xmMm6OQNKtExKVZTbKpZglmq96Lptb9o6R0nbhvYL
Eaq93zkfedCRQsbE3wHnV0iAstLdwJrDHYPakTSuvQF8XmcS3NM53yclQVKdo4tq8m3gGfcKv9mA
dWRiLmQD6dgmwgO33XjdcWxc/MLwh2ZMLMnfwxqueoAbV3ebiYGgZhrcPwr80hmxK1TdDd2aoGhO
LOfuCco6iIRCRxqAarTBNtAplScRzWf2qJ0reyWr+gfZGTE985FwBsiKsKqN+vrP3ERVjZXiDi8i
oBOwoBdHeJSk7U6N0o+nEmViJostgFyiKSxMhSx1FXM/AQ4kmbZyH5wIuhERcDEc+hiQ1KreE6Zn
hPyuxL4RzYa8yKXtTiuP96TP7jFxu2/RNtJKfpGPlC6A+CTX4MyH0Tr2ymO5oGz8/yGFXxUhxfuJ
HC9zYBKYUvMykDCxRSjeDXQHsPZ4a/+C5NKET8KCHErqLCRENrxtMT/X+iNkDh/bz9o4Ej21qTvg
H+8rj5CJHeQ1x1DBhnDPxS8csrG39B6Y3XELhyfykremYvpD5byBEdGSWswykc8ZiC40iAhfVF0I
Q7VLUXy0D9t8gRoTM3kE7xRYHzZnlUlSRU4cJJJlpegw3Bdjxcec8Fiu76GFrI4tRFUt3x2zM6el
zVrFHklz7wrGGgzPNoNXAnuqP1EEvxt8KWkIuQuMVaM/tTC8rTM8TtdqnoqJNG3M7LfpBM6le+sS
rnTKrB4U5I+7F23r5mJ1GMi5W1ecBpYg3HOzXpbYS1k+g52WmQEGgMui71Abg9CzsjpYGDmuSwHd
5UCP3KkPyDfxbQI344TN27ts4AoGXIDcDPiWJsYyic4IWIfftIQ3LuICmT42bSc54lENbaHOFbgY
upO2W5spEwXimnJ4cgMGJeGXamD4vwmfU0pFWm7GdxBJJB+1sJnChHszu8vFAYHeFMCruR8ghvrM
zBPEVw1NTmm8aoTL5DC4Gkg4mO9itEVKGo5y2b3L8l03lms5KHConaRNTskkPumSYxdWp5H4gsSN
iBG0VnGdwboNEZVH+rgaPIeeiA2bmc//SDqP5baRLQw/EaqQw1YkGMAgkRKpsEFJtogcG/np52vP
4tad8gTLJNB9zh+leL4o9N2ro+F1jnWaF5sXN7LWBcp/OgeNmRI7nXwePDde9/DCi6B9jY0HLtpt
uwLpsM1nLgLXm16pSfvOSkSMra3wYmW6j2Tz2pTVXmcYaj2wx0FHtniSa7jNiGvQIZRq9WasesxC
gWTnkuxi83dl2UOT6rvQFK/CmPdSYu+VGTud+eLqchvNDK6+ZKe45kfCFgJ7c6DS81OOmzy4Up5c
ad66KSkqK3PyacxwP4/q1e0NAPf6XQUkn5xwWGnmWxpt8t656ahHOBv65XXIeaPrYgkmCx4T7pvp
6VlKg0VGsmfs2+q4R+FGnIoEyTHuQGSVSHvnAeiAr4dI3azbZI256c30RWRTh2+e0KgxPFW2dDMb
+l8lLq5RC049Mj7GLCXywi6QxOf4jGa2DRKa4n3ZPpaaBopZMVz2/PrG6AoIz9szg38vWIyaVA28
MdvVBUZiNqeUOILlmtG6V8Wkh6KoipIRHQQfqjvRHNu8Cp3wDl6xBZFka87NznBiGvka3xQnioQm
WqoQblJU5hg0w6RKduAgqy2jYY2BALbQOId3rwF3TbDvJ7n7MdAXbyzFcWDxS+v5uQLcXsGIx6m7
5t4wyJktc8ySFI6qmDoWEE05SRA9ujEJL6v0EdkywA7i3rJSrj3YaMFI5LC4xB2GTLZjGEdD0476
qZRKCY946u7Bh82kP2zcCq6qIlJ1okHeyO+1NgdoE9pyOdomRUp8sCkUVjVKITlTgZs6pNhEu7jC
THjA8e1mMeDlrye+htyRBwSsA0FuzEKCQ4NZoZlZ7lOddM0gRXOQtumr6qZv2HtLZ5O3CWpWiYij
a4AkrlOXcOrlpOUx1pdl33UeIgry/aTUgQ4qRS987PAh3eWeTgCYqF9kmA0bOLNc350yPL32dUSX
VqTifTHqwI0xmkeW2ObDQkIkIWHHyJD8lrH1ZKATDR6ZG72G9i0dYEaiu8nNrGax8wTT8jwixHpM
81froNfhYnkvsP8nWoX4e6EBS/RnXaEvCEDBzimcJMmebAKCmyK1+oi853R+troy23RaEFI6Yjhv
TT/9tSNKEGifKxjGJgxfXRPuTO9uuZt+RtscYuhgUAqRiEajRkDotqXXwCCdNmMcjCYsyUYOPrAk
08q23IOCuZ+omhLqUMq85yJl/0M1Vz5Gm4DGWerrzsWgwRRDaPGcS029B/dDFOUuo0hn6I6ZpR0Z
8xdwKMUF44eOgz5iQGXYb6FJeGI83jWZdpwU1E9H0ZNwc2RiZWNi76S7pYrBMqUat34NPYbgqUXn
iSkkZ9bodHS5BN1iLOBXB3bT9ldYDiPwsemjc8Rh6iJo7L2jZt4clQMORsthD7d0EGJ6LE6t6qK6
FwE5b5LgJvoMTIQaMhZAUx/5t6srkwUlBn5F/5jJ9zLCWLQy5f09HZafMSV/pye1B4Ay5cRxw/an
7kKqY7xfMRZ/x7Aju/ko8QOC+3Y9R3vviW9NE5+9Zv8xatIktbIAyEUfpROX32XLOjraNiKoxd22
mDZ1at55dCY2xPat7GMpLJa4O4PyKu4vIMbSwcjMQ9LRSiYPF7NGNUFxkPI/8gq7crwPiXXjtpvD
VySpCKP5tLRTVjvHnkwK8HEv7O8mOGnpvVVx8ly0y/8yiVrdDY4RNK0VIDRcK/ygAENvmmNccTVl
3baM9S07nL5gE7VBEokvdC2/fSGJtOdVDzPaGSrHz4RYgRYQcNnh9AnNUz3Xvt4/+h0r+ALfq4n5
7lULde65L9/Z1iwCk/U4h1M2aFm2aw5gKV/AzjnIAEj72TaTQ4cJ2J4uXBlEW2OBwogVe4FXmeeN
pGoQLtOQzBunEjrYMiCb8S5U3D2pxT8lCKSU2Nk3sPUUWQUNQGTWYYdg4iBLfd+CgM6ut9aKXeKw
FfXOc8emvUB7FKDduLjssaRThqkDUibtgmjm+9cCGcRScZINbEvUZb4sN7t3XkZ1XNlT8bdDn9B1
N1Gcau/kUC08iP1MzU6sQoI4K5Kn/VqhgpI3M8pOsK5SE1+j+mqb4bS0urqePGo9CIJZys8Zaj40
fjEKtvNNgTipnzN8C2mBQhYXlYNuD2OWYf3FBD1DuKsZXS+U/0Qp1rMB2H8wHNnAdrAQOziWTi2P
9YdsxIs0PmHfW5INf0XFMgZP1E0mTWzW0mwjsSdCjY4290/qXPj6GbCL9sKRi1hrpPpOvHdMPmM2
HAk/Zv3ysgotg75OyvHFDe8tCW0kr41swmHzVib1RbWbg+oaB2/kWI5K84vGv72TIbUPO7/Vw3xl
F/GnXSZ7XU0oHhyY7uS9jUkMBAkFiD6iFMgsvm5tAsdwoP+QnZbEDKgfQNvYbn+mQCU6pYS+SS2q
YCzWHOvp2VH5pvgwQqLDsz3cN0yk25UvRuMQhTSrNwPZRrmQLAAIE/EfdUKagChYEyG64nECzjAC
dcx61KnZt55xq9BABxHqdFiGfbugKGo5KeNXzvOoOJdJvbHQkO6HP4vjh8FUT2d5uFCYxCba/ioC
4b3FFsAqhRNh1oYIlh+5P1KXHho6nuwjW3Khbw25N9k5vnK6XReE68P3kOZXuGrfwNYF6/JEHKCf
ivm4IDweYHVAfGG8sDBwnhfz88gFbxlIFuCvgTqAFEOOconNm2UFAuZD+1PASuwSGADLtRaTLZM8
D8ZrwVRLha7KQGtUQYg5RqERFjWSWSXHviP+AMeRGes/wuoek10ETkaFpOWmAxPGihZnRP1ikSpU
+6RCN2ZEc+TWJuUObgyd3NumO1I/dbIeOS5ozWXRmKgN9m415GOOETX8dwJ+Lbyg9MWuhRUd0zzF
bP0hwvTNTqEjkc6F5Rd/xpeCJbGrud4REYfupSbVaF4IecrZvJNMkjarnKID8CHierAyWDiihvzV
nAxS0on/lpLkebcgXckmhjiLyxHhSJBBeja197WI3wofsWqdRiR7FmedrdhbSW1rebu3YVEGnCxD
VR3VVWZPn6L7Jl9znfbeWtXT16UjPZ8U6hYdV48xpU4JeiVc/qyqZKlWxAl5xFuReZVFr5nUpoI6
iGaW6qlaQZcOGDDx5T4ijDAVFXQp8rQoAEpRUbXqy2tl3zUeYKHBdYwOMA3xUblOl1oyvXKgF4Ra
y3HMQp4FTiJ9iSNKYSnQafPrmH8kycadSU0sa99Q7TOYwYw7lexc1NsWetq25MW3fjM8RfKmRpOw
qpNwjVhWgjyREe36vPRpZoLodm+WOxxxLz7hG33O+M+OEwG+FvdbiF0FKUjaoh2caaU4LdBZqTDX
Y3OxllsU/4N5uCyfFvRQRfkVUXDObyCV9ZZ1VxNYnS8JPGnI+/niAWxlE8WEAifi/hxm6pGg+sZT
WN4jlE/yoagLmnvI0qmKPZpjNFANdnGVOGip/QQcJSqg7Q0CruAGwXwqCxgLcciosUJhVOT52Wsp
iSJtFczMhD1BAzl1lxUWypqNsB53HnGHw3ieETTsnKYEK5xQoZyKEC7D6dasrh55fihOXf2YNMc0
JsSJQEu4th9pzRzuofobl18p+6ABW1Iqq350yQ6N6mA0KH+SKfIrtSY1im4VDc8CzqrUfjRYDto1
k8JMt0UeOC25ISnT6TLjTlop6V+DmUGd2j9Nx/GNj3eyqreShugZxZmzTmldS2cE1eFrFNPzMAMy
pAMi/P6swi4J/TMhKUq+h8ssOnT/XxpJckO+0uOUzda8u4RF89A/i7n523vdOnVeU6JIM3U8dGW0
l/Jlug58jZ9agSVW0MvxuecaIWHjRbFv9OmgRvpsckPbOTNTF84MRoFu4jKeW64Hsi9KbgTgAOSF
m/KFzzO2vzNhbZqY8IyBwLNs+sCQDCyt+aqrbLwGwVAc5MCi4/RG3i/R9ih7eMjohEZmDMznzWe1
Bkbwxs84BHegDlNJ0hUdcn5VN7ty4BIfrB9i9mlQpsEe86SFMo3Nn8NrP4EbINGwwVwGB5sPL2UT
iZfIYdqKfQnxWBSRgt4UOXA3qbbkMhTRT82LgSiWMohhJmt7WyUY1Gsy9JEzufa+cDs/6wJ5r9Vm
HWiInuktwfuyUxn8advttPwq9H8gptyOtI6jDpE9esv2S4KUmoGugzHQ/MTQ7o6/XnTFoOqKV3f0
OIRPDDINmleF+VbwvvASsAOxJ5TjZVyGd061hQcOSSfFSw+74Iz7mh2yOmjI4dQA3rVBMwr9pg78
lIyfjvWptQhH1dh7GlLl0BD2YJIPM7nPEoSWanJ+iozuzxDF1mA85hCJw3x18CVTXd/F984yLhJL
nawfqprellZd2dqtpM6TH8sA0Xf6U7h8JxzwDRF+lUucDsWrOpuMvPblOTjkYOAOOkE5jNXEt0zu
X6tsD3Fufqijuh6HW6nceEuUDLNcFMgvjdOuME8Mpwi6Q357M44OkEaOw2jdmbpPrSbJEU5+LlQZ
ed9B1xY24DMfHP9Gv7Rb+ZP++0lqknHSNyiYfNibNIrzmEMSlIq34Sl3PROKfzpStJZVO/kL+E4S
krCWkW0v3BEAwpBG8eJdOlKVvT0MJ1Xrftr0OAhf049E8a7UQIudTZuGvHK8133sp8NTdFayYZMs
q7xw92312ZnRZzbcKAZrEHkryqbO4e6dv45Fcn66T6d3eeNV54h03Wk+zJrw6+Vl0R618JOk+zRQ
fKIYWvF33kCruUI+C+oMSQXiQDQFtYgVi6yxNbc1Kizpu/TdHFXSxmiDJn0vkJNbHi3ZvbWLyYlx
xhr+SZzmYMRLl1UvtvvaLdgbVOFPMSK3zrwu5OtG2a4jBqrKT7YuAoosvkLoS527Sp2xIlnzxkY1
pepIK+WDouwnHQ/Yuako4fT2dfiatPoruv6MY5nusBEWdGBKwLSyBJ53bEOS30LroKPpniQ2nO2T
qt7ZFjGVChGBPNXuMmyE0wfKzO/PfgkgrajkH+OHoCe01x6286M2pC6XCHm55xK6SqdJajHCJ5IT
mESxSUB1epwQKhKquYcM3A5ZdIMMa9gXG8t3WO7523OYHUt0KxZ0c2u8OUwLPZIyZdHhhXbyN28G
kremrw5hSNljzCXZ3IvBh//G4Uo4WBtp+SYMhZ+RpA8IUcOmiBIEzHQfjXfCq9Jor05akuwFBJxV
w9ZO1LXb63+UBOu49giRetL++JR5vxWNJI/ee3QJEaj0hZJmMnfUAm2nlqwf6ifh44yT2+5yGkki
9yH/S3LrCoENwGsB+bTq7ghMQP3W6u4zJiIUQlxMxdpo6/UkVjqDD+pjaUOh+YkevMDhJtLHMLDa
bjv0mb9AhWRlv7YzcoTSlsdx38p8hZccty7AqhS4GXjtG/Weoo5vJJwROb5RRHtVX4hL6TbKnk2P
Opo1sSEvERytWRiHERQ5r36sGiFU8lnX7rBS5sCdmDpE+SnZsiRpeCQ/sz7cdThoCqu72HEjOcPj
hMc5Hg2sjqRNST8cyoswU37k217a1Zupi9d2ZpIkbo2UCCnXt3Gdlx3p5MjBYwqC6wWAZQlRDzLh
fXepA82eMNtjNUapjC0Vl1YofqIiJvPhoSHw5aPOKZ/CL5zjF9/jIZeRAnIBhcov0F+U5j9spI3p
peg3wGsSUhNkiYC9G3tObm6BSHGB1i9FTGPO8jW/NfZd6uPbKbytlCp6meF8dNUnLuFedux2XReE
wujX8xwdy8hcDylIjUlkGd82YxEIYq2TGw1tRmX6elbqS2NRd1gRzgHoFf+ZKO/Dp8UQyiEw6a9K
W6D4IliRYKgxq/4IT32pOz4iB/EQrvReM/Z5vsmG6jMyjfeihFJ1CWXh4oqE7+hEDtpET/dkwzJY
o59vw5vW2wwJDFLLsh+y8tL2xU7v86tqGnuqgCGsHtRZXZOpfwe0XhuJs6HAFUGpuWoJCy8h4s26
8wVKdVP7sZc1k1NUadvG8HZdjJ9gYaBFzuSy2yPb/FfWTJYWQU8lvRO3ClKtyxckYtte7BU96Fie
3OzWosIomQAGlbUCfRTfXwe2GEkah9Ad9V79mTxvp4TnucTKwRPHo8rX7yFxMgH/syndGNsCKb0Q
DbqKL5FlHx5e3hLjpOd8KLaOiovrvjKbz4lGWsViODNLI0Z/NxwAF5/tyXqb6RD/m+A8knJsEhme
kNrcMIgHk0dYSoHjf/i8GEjcuOrYO1Lv1sJ/esmm5Z5XH6FiHepqkxmUBGs3i1xjl7T4aUz2ZUlt
Q3UXBYFpol7lg48dtCmKj0b07+gGBv0eGwuDP2xs/QbCrTvL6ziJvVto4FfwK1Vx6iKBhILEQ8RK
XOeuqSJtWxAmdpsx/RjG7Hmh21dRtaPJ+tNifs342l30/0SY6cvaGV/L3zL6HhROkBPfQHnmLwWZ
9pCp41Yu9SbcIVIR9THi6AH0xfCehGS35eT/gh2ps4uDzwG678+8IOxrWxX0qJOsKf3II++LQtms
6jzPBVXZ2y4iAtKiIFiJuTIPNTtvZio3w3vG8t15LNSgy0/6hJpTd7/KELKqOMsFeyHleNz02SNr
+80004+r4pDZxh3uIi8/WRL2rrej7iCvvTj2RM3LXjjOqReoaq5AxoYFb8O+nLkh5bfv1HBws2q7
1D0YMrcVAdaAxNSo03WMxpf8KsRqxa73cO651l5DV6ZXRzTBSd0TfvGDAR2CL1kR6KUDNsTDV9Nb
tzFZS6iA0UdFLaajwISeqfr5TdPyjUGNe6zQsw2ZoDJANxqmBOQvIGz5sp66h83vwHjqdPcSaWmD
lqjt8ms/dCw8fo1ChQcmq56HqH6ZIvXVJi4eSkOBoV/cF7zz3TyuMzFh+S53pgoDkprua+KmfsLb
LpKvkLHGrHQ/LEgq18tdv9ioHbjGSZJv+DNgIOYqiEqCpVzUyeoHr03fNScD9K7CuGWpW80ipAYP
BC6wZVlXEdV+XG9RKC2tjcKwZEAWUnbSQJ3W7lZxw5PCL1Dw7OpgQQRaBJCmLUED43YEzKp9czhB
FeLuJWL5McawNO7DlUktywdoGGRaA4RXsMWm+a9AnjWnjPSMWLSvOWyi3QknYQSuBDrLZ1nyfFuX
dkh4VGZfuLfqj12dAGuYUl6MufGPKVlfOkHLwnY+sGs4nucrQ4Or4uJSQe0lNEy+CEtHOUvahfHv
75kk88A/D3QQyT/8QOqmmhwkVMtp1O7U4pvfs+4roiKJmdD6vyL/pvOgHG8KhXIh+alc1GoIuaqO
2zhyz50xXZIFmldN1yYzuNyrJyvIjf1YQET8KKb1wryVAvX9sxdrylVRl5WqOhvRQoarEVqCdGMS
5xEpW9vhjC2zfFMXj5HrPROf8zRegXLuVQlrT7scAr8Ute3AO0f9yhi9VCOJqazODYNYFCRRdQF+
s9ND0WoBw0cvomtsWz+WjrujwRhU81i1hQWeZzUOBtL06Fg1lHgFSaL4vJNfRpXTSyerRa94YCV2
oAAIgKcMdBpn2J4yBg86tlhGfoym5g/n7adi3si8OM85yPyfOasZtip0t/AevEby/x3YQvREpx5d
QW6djenNpZMIIdLo0Ex9s5cfp/d88n0qPiA9qf2mKj8SAgy89D4Uxh+prbGTT1RPEDpd8ced9ct0
6iHTTN426cuanYrrK47WPdHNkn5pOPM40OYtDzJHX1P+DHGz1y0ObvGeLISz8R9LkmdDQeGhVlQq
OL/8kgDs4f/4l9J6uEoOAUnzWbQ34FbUVNo5aThKZeRMPV1tBE/MoSMr1ZwfCmvAw5/tVacwfNc8
txOpj5VyrDJrszSvsmRIXfhiAOfG8hsMQIeuqUdonul5cGhqwHZtQE1NRLOnmOOFCTfxKPsHQ2Qr
xpVOOTo3716eZINablRuV5TGmHjy5aooDep55Au89AbBgX0N49VWZx2BamLEQTjb372SHhVeuaok
YYg0VjAtpSzXdk83HSpCW0M6NTSBQZROZrVbDQ1AnFQIclAnIi2qja1eUkiezpiFH6NT/LuwQdXk
Eirrz8aEJ4f90IUfKySZoFDlArVpoq9S9SaY4mhvjUw4ZT1824BbDodowpyo1Oo645oSySdTakSQ
pFzTOX9HNH4mCdH0B5sPGG62crRKklWTEOTYNYDRbKstQBXNCNWEvRa9K9P0nNA2fPN+Q9gYbSRY
aLqwxqM6poyMKnUOjgaX0q889Ose/YZb93gRJtgG7Vg4w96zY+DAiExhILVqQXpVtje31DD8pLHA
KOw8ZRgfTEwQUDRwRVU3+EW9bKSQDcDGA1TnN4TRkBL3yfmd9OY2Oi/6mJEAAIK0B0nDO4mIqo/M
E3ej/HgrGx6Yhjqr5Y2cwfDjcu3l5jqqdwZ5LMDjavUljXIgbyxQkEfSO+w+heGFwLB/Ql/RXTjW
rdLZyX67KXp2kibwDMPvkoA/QlXkW7PGVsXiS5AMGU/KGvxYoDVmfV2ZWOvDClbfCRfcZergjwRY
OPSPW06yN+d+k3A38/FH2ifEq4+FhHiu4eZamCXt9EOXefvwPgCQtT6uRhxkHt3vdog+Q8OvqpM+
MX3OfXjICtXPIuKEANoNVBsM0mxZvEz/w0HWzR6IP2g6OZyONwEm141zYEc9lbXo6964MuXzS81b
EX1JB+JixG9ZYj5H+nlqWZOAv8h9CWtjrVb0lVUnEaHBdiKCTMx8D/yFfSaKv71hONv82MRdJuRL
EV2X4JMGMJtwOcQJ4sIIkDGRf3Ln4hX2rge4njW4g3/QEtXevRVveTNLXoK6AGbiD0OLLPQlo7Jj
7pXiMZGPU86+O1iqb+m92FzhYwKi8dD1pnjojWEzsMriXrN8y1JfyL2Lo/4tFRG6u5xovl9BrKVX
fcW61FpJSwAohzLZZBLFJ/mPVVi15OG3KMWXXVyz/qTvs1k5sS94HH5uPxyBymhKKBBLDRtmEzHE
3JO3ZHLWDD8CsSxLfxEdtKjfGKBQ04ISk0QULtEtdek3UpxQUaTY+3SHllKMcPEjB651Okr28Fx4
i0NYzZdYMH3mW3gpZv53j8ArZQgPLX9ztCmHGombQFfteDTpAavmFUlvFF2otT8o7cLjquBX1ivE
v8PHgLA7H5N31Qa56nvCSUbnpwjbTRQiuuCxNDC02HKBtsmLoqeqZRUcOatUSnOWfLimubOGIwnG
0juF2qHucT16Rw/NpOD7LVSyAcg/AS1y1wrHaqMrj4jvMxHGD5kBT565+F2TvS6mFE43lO45Jzss
Mdm3B6qogL2jo+xNUrYoZ596mguG5VfkpNDzH1xmpi0e0G2vZF+VAI1UuvCyLPnNCw0/a+wzp0iJ
xMxz67Vb6wgOuJ6Zo5P6kc4S9P8t3V+dAyYtWhMBG3kh5XSdeSgFnvqSAicTU6hSB+pMqVFgasRx
2AYG9+SE8osGIzTaTh6vPfHOTIU4ijeYxHqt++WkJvIOIXyLRhFQmldki8QxGxs5yyH4Rni7yvNy
zx3oKPqzSwWkiccEkR9oLmrmor0VRB1MOjcKP0MRkyuaIwXQN6HcUTsi1tAZe/QYMwf287DRwo8l
PHhmkEGojo7FuXYe9V86iXNC7EOTKW6FZUuwU7uYRub4RaLUZdzC/pjbEmTNMRNklGcd4FjeuXbB
c42Wui5JrNEkiDMh1NYqX3gxsxZJjjcJExEXsXa1+GCyzVcKPlO4yKmMdi6kr+F86sL9KydQxr4F
1DJuj0uS7udJRzd+UxHE2mxNRrg1sSGAzlSm/sMg68E1TTX4k6H5Oj7qLonX8uP0+DFT8NUOOkwY
Om5xNCdjj+QLhT0oglL6AgJ11tidZSqQZd9lXKqMCZw47Rjb6+7VkKknMgbUWbdutOEvpVnISPH9
SGHUWjxy8cH3mS1EfVesgJo2vE/znzy/WLZ++DfRhe2JEVIShCmFXozjZAvtwzgY65FB6BMQSv64
Mf+rol/NDhQEQ2EOCFiDpN54BDgdVOulm5xTFHokUAT88jBdjUSD6wx3SSEXMQbNOVXhgeGBnFsx
0RZTeRvbvo3dVpJL8ufuYypnBd8Yru0lWnPgYpjG7IJLCP0PRpWhIDSYhksFY9Zs3EvUX1GJPEU0
WOparI9TfuphciJC0vXAK9V3vQvBw1u/IpBK0yiNaS2QPG+1wPLwVEnTQI4ufaEHMOcGEBP/mE2I
N1qhxG03Y64/1fWzjBrMyCnkD2Kvneq90GR8T4E4c4+XwbNYVZQrQ/OBD3Lu/eqXP+LsTBSJaBQt
szVBCNkiD9QFvjbfjsoh12z6zKcghA+R8JqE2RLGHmOu9qL86Oir4eqWV72UPVAUv5KTiosRidjr
oUXlQkDXoOKWJfgJwIRRuEdpxNhFbh2Y8yzFLNkvEvSkv9gLsjvyxEkNmWxSt3JrTQjfuiEJpMia
i9EOOxyCBq/xVC1Hs9ZO+NZ28quQY76RGzcrcq4EPCBGaI5oj8j/Km+qquEV4b1rf2f0TtI81v7y
e1oZaVx03E+/xAvKO7eOLzNLoJzr5xnxH7hndEPOzifB9IbyeyLItEHXKn/ocRi/EY7LUJlxUI6M
G7KubzDIpzY2saJhafiSBjfUEhJFdGQG3cIZME47GcqhPDCsm1UVVMj+U+kmBkOeqm1U3uwSoSon
VfrbmOanTFKo+gduAQgJvPDpHSIUvTlDGA9xQbA6OAO/ZMtLFR6h8pfC2IaufFlvQ8+iFKMqj88F
91nOidhWEWlP7qqfSMpM72uErIQw3hC16OVjbo1jRHrmd2NZG1WBFspAh0Uw5YgeEISZRPgvM+3t
rXgpWYEEZxXjg/QYTGN2zqxnKbfn1KusPdaMarjzHUghr6GgEayfJzlElbp21DixDJRiC1wXg8RY
sSszEjPhEarL3RmT0/9Pz1NgTrWJ6rHr5Zi05dOg4DME++3Z9hfyZS0LdMfcd/ZFHqclOAEBeOVr
66b4/6xA4/OIpbTOUj9bvXmMur6tqvCtr6HRF8M3NeyHchSLLyKnwsKDfyJuip+Mi6oqAH0sUhYA
l9pxWzrxam4EudH2pjdObQkhU/3CLZWm85xmV0cA60b3VnkL+Wg0BL8JMPBMSG5yx+OD2AJDg1mh
AQ19m1cJs98TOzTJG1w9qBdCZn64OL6afms6u0RTLnXxMkHC5gzd02yfNMv7iTwe8lOOxO4Jxewq
J264o2zTsdZd0UGS0QucqdzK46XsmO/WYh5XFiwzXJ7tXPIOaVdsyaBXZzv3WxHVNBNeeUjpL+IJ
x4YekSUc2Vurtr4VzCaN15wpbFUqVGrxKoqh+OQjmcqWcRwlfFKtwFmb5PtOuspafq7Ka9cPlMBr
+fOSE/OrEMvDLdkA0HZJ+NP2Mu7FFX7ee4C7PJNImrhhh6TfzxJIiD/jjsW7TejSod5++aNJOFNN
JSUBe6Gn0d9a685TRpFL9Z3DlCcL1zgxNE17YzyUz1X92UP+dIhFLI5R0s4U4hmBdWivPznmh+t1
qzC5I1l3k+Zt6pv1RGZHaJEE0wBTyvFfXKLpojjVfkKURgQCijCLkjqTJzZGi3eKdaAfr5qpd8jD
AJ/Hpned5zhq3muj3c/6hLmGGJVs4xj6agA3VkYTb/x2xOfnFS86ECxqAMR2LKV8aAk7eijWoERM
XjlIH3xB7ytJ+6HM+tV0tNcsQ9ytmwSBmnDlgzIhVm7Wtg7EzesqIOjwQf0ZW83v8vCttTyinLxV
TbQG9/e9I9iFcsCo2XoZRo/cIoJwAOXd0bbBegyThfxGBIWOqpwZQy/qvSdFM9/IHXDI0vs1KL77
GNLraA9PFeSKpWHuCZHywYP4VRJyzWyS5h7pJ4eApSVSg7Y76BE3zXPNhV9AHI183CaqskcMc9tF
9NWicuncq37K2wuKIf6BWSCFQYEY1t17Q5+3t2/1rTctgYrIUdUkrsn5QsuiGE8pmz2pHxtrGoNU
jDvaQI8F50BOfnbHbqB29nHgdC6W5MdTeBP6qUVHTctLVv1kCskAqUEhVjR+dOp0mofE50IosYox
H+5YWtkGDHyOI86aIjrOXQTQLg5Nc7YXYgOKP3qz+DrOT6V1P+RB4Hz1QAOWpZHfyA08UbzOg7pz
aRHgcHfoLw8hf72CaJ76HsvI2Pl7yPdZj8hbPbv/Zn2sacTvjCC1s99ZHI0S7h7rdEsEiXQu9FG+
WfoPopXk0xOWOB69J0Axg5rY3HE3dTK/KNZJj5WD0TunkIyNQey0OKerq6leI/0Qmta2Gg+t4N+v
uUsBVMgR7B2KPbF5SBlu1+JHnPG2p968HeP+0AvjAtwqYcgqflbIsWfTYdaB4SUzH68crGt0u+kF
Za443EYd61q/bQUh64oW2MZwZrTE2mv/uN6xv3ojveYW1FAsMD8TShlhy3seeHGl3DVFwtIg9+1y
dZNHZ3XOIYjc5wK3Bb+51njYHvTtlLPMAU/Hf64fqqoTLoADOA6SGlP7dJR+/i5Vg7mvH95A+bMQ
H5WCvVjKqhgETRET9UsyoJw1h+002pu5E0fDHeiq2CfsvDJWQbbIwuF/iWJadbN+iHTYTXNek+H4
KYjwcBCqVO6vu+thAQc8yG0Z4Ha0eHylxq/OjE2v350JhXV7jXLj1XOKvbQMVTwtrcJwCwozeW+F
QCMG+kgk10FK6uQAvfThJdF+LQPAN8YRqvxqCBm7R4jyoESz4OrvdsdGXXrqq+lkh84OamLWnLPS
3+0eM77fVevp0hwj2E/CNFeWXz5HYDYHVQT91ias7Ck9esgdEVHfjV3CN95fUlKrnbcy+3D8kR74
YZfRmU5b0bAm6K8H4iFAFXZjDaXK0t8hVRJP5pqFtco2Bu4esabjo3yh0hpXKWnG5vAqtNf50/GT
vZtcrTyAJpupDACVWxNCBB+ES8EjMyNAbmzWpFfwBD6Fe+l+RnMikJfvPf2i4TLco0o7uA/10RBy
2G97bZ+G2+Ut27rPypb32AjMtSD8Un2KTlZ7kByQsnOjIEZ6sPZoagUSJ0CR8OH4Xj7iM5k26OyR
Qi7XVlyTPesWFFi9m7s1btOKR4BqKzp5KiwQfnwe4gtxuREFnxTzsJKRzrGeX0onaF08209Nc2jI
TdfeajAsNB39E7EoAtEtbEa4rY0XZDQq3ZLWmq/hP5rOa7eVJVmiX9RAe/Mqei9KImVeGtSR1N77
/vpZuYEBLuaeOaO9RbapysqMWEFf8dJgzkN8rW7ddj/rn2gKiCyl5WLSN1iU3qq+RZdkWGu/DGDt
dRhciOJURkxIWM1sZRP0OGc+4aBB0+WzgvZEj/dVa2fzTgoQ1hRYtznNwwvxwUbyBmKCQFOcItl1
IKD4KTkHZzpWxFTla/MrNxZoopMtygk+W1Ee+d7cbczhibKfua7uDlKJkTAgpPJ8Yv5uPPVbg77t
TAP/quAvMtcCJGWNx3OKdcAhtA81VgjfmUxrirwl4qT8jMQJSQyHq2pnpO9kZ2bAccim47lyynfz
zayWibUwl+E3XCMS4HjovBf0KPF49NvPvNqAAJHwI/GqUH+um4F6bEPXyI4Qy9AIgl9Jbb61+6uH
SqHnWLbkndPKVciUdlvSTWFkTjEWLKsP45B+dhuwdIOCcPxpQN++TK7tu4nXc4ukAlMlB9R1yCme
dhaP+Ve9iz+p5imCUuYiBwxn+mcL0fvS/YdKAHDjl/mTbIK9+sn8BVcZZgUK1Uhfc/UY/vDrB/qx
AF6Wmbtt6pOnIMNBTLG2/UXxPXZP2qcBW5Kh/UAttaJ9qurbnFXrm82jlxib4VVfl7zJPKHkRfFb
/GFTuHd7x8vf5lvEAQpHwv4NgUjvYhxjPvKmoCDF7YB3nxvJRIbzckiaY/dfnC01wIFr7SXbB9ux
Xsr5fT2/8WnRAjW0nB6eJv8S/dnB38UA8ilLiGxkB91zjDO2IhnIFrDx3uR9QaViyo9wMXna0czm
nzhSeQAr0A4PLrRC9WHs+AwGmQKiFlnPkEP4rpuoWFvaCp5GbVz8fO1HK2tVuq/5H0OYPNla2h5c
F2oZm6wtNsslfaHZfjL2vLH+T37xGJ9y9bK1v9e5OtMnfPvh07AQbC+m4aoxwTzEPmDGNe9N1H3y
fMskVz8Yh/ynp7mi7V38YrTqKX/AU9pLktU3wTVuMBcdMhKXI8Sd+JZeq6Pp782p34BoSmS9sa3n
IDmPBRo+8MfrKNjG/TmP1s43LSuGBQcjop6AQ/sxhfe+fM2MFyhQDjMJn3ittDlXiCDHZ9SF+bS0
vjTnXGM4KGjKPgfTMyVls1bH88yYmDxZurB8M562FMX2kjO1iQqFefcKRCnjwnTlOhs6j2bBafmF
Brt3QvkQmKtavWbTczpefOWqyYEZLpjxEgzvg/GiOK9q/8p/lqT1wNTpboN74TyI4CA6Fs7N79/L
4h5rb/QrcUsS/8jwC0IJIrPuxofAIjwsuxleC7s9joNbonB4hKHd9WR83Al1g5jDQjU77HsLfDds
JbznE6/8ajCfE/01yV5mpk7G0sBfb19dnrBpBTGD/GYfwn5MCbgfqWYJlZ7jff9n7NnUmiP7iLPK
TtlLT20TbPxNlSy97h4VtH8/qvEjdD5RX5RcDu7vK9ophp+5uXHtVaC/66zI6porlipH9qJ+5b7y
blrNgRMjg2h5m2MdQ+STcSjCvVusaVE72g38UMQYZfqONo6+I3YC760ey09Tivk7XkwgDD/GulFh
VS7FdXWITvOmYjE0l87a+thtMhZAbfPECYfCBJyN71/qB3N/Y9+s629ebP6mBMRGCAJxo0JAYMPl
fALW9fJb6eu62LU84/5SzxeOuW/LTRRvxkPDtOOkeWsmgzqKbYXYlWV0zYj/IMd4h9oNnmmQfOuJ
umQxnchvraiIoHgHF8v4SrvfQpFVNnDvrfbYNOO+iVn15+EHGlEyb2BqYS9kT9F/c2/db/mdvM8N
VL8NjG5mvfR9WXG9ch++czYsPijx6i2Mg5ZjPfbk95mROMkUHUbap3JVsgIWT/abq+xY+o18a+fr
4ARdclr+ZwFGvfHbh+fso6t3/R+x98RehGB98Jj4WxdFMRlcT9YWFeWdIz+kvLeMMOXyRN1BizEn
1ADy3lbbD86WIkPb9FAYQNDNyzJZ4G7/BrKTX7S3AUoOxlqQSutgS9kRba0Da5dN93Pbt4eyZxa/
nnA6aSDB91H+8N/C5Jq/YwLkA4HhUyBDnbWX9F1B+eXT4kQjtK2AeyMuuPOkB91ntLHMrz7fFt5f
aCNvf2qL/Uz0Fva36unNuFbgkcJfTv59s4C4H0RP+g9aX/dnQtmPAnMbvvPdeDUTbemdaNzig4XZ
pa0DZcecgQs7bbmUsHXUD+wm7LkAkJDtnKwVllSMiCAxb00O/2mhdqsuXZhvqLyfAv2JTnrqrhnQ
dnIX8TueDJ5JAyKJhnkaidfiwgrCtMtjxkRCESEQsJwZcq/avaXuE6KwlSOeD+ZASCppElDRFYpD
K5pzzXHEgyG7JJsfHClkKam1GYvteKji/0Zi47WF22+RoUEj8rQV63ES30klsJ6Ra/sWKJstEN54
PTBs5zWkELmyfqR/bGSxtw6+Mphz7lP8STFz8neuuYSkHC3jD0TT+adzGbD2vrUc/J5mIsyQJbOX
0TYdtlSHOdOw0bow6+a3us+uslV5Z6Z9TEuTocN3/lPvnEs98qKuidxprTOx0wv93O7ybqXi8UKw
CIhP5ghRckhNvHRMCJaWvyB9gqk7JPvcvaLpnxDqd0t2RVc7dNCcnnpGVMU2m/bUpsBZKU2753bL
vpRByk6WPBMj/XUMHOv823fvPdzJ79HAjkILB5UwWUggtZbI6DjKxlzid5fMcuq+Xb+Bfo0JA+Hf
C4MD81+ZW363HbzwJ5YQp1uzeVvjMQIMsipZVsxlcbJKjqncETt/IQhPJYqlXLLvpzaRc8tw3Q1Q
QBds/D+UwJz0qMyjp5JW/0P9bNYUeROJidrS/WH9a7oLMw9/T9SWsuWNsoqtybdb9Ltow0egf1JB
LdvwsDPi4I86e/K96BAVG7256rR81TPFYP34DM/59/xU4cvdOvUb5JBly2uOoRQBC3PY6ommX0Yv
9ZPg1pqWEf2Nha9D/uZ13KCGJ1xuetvGe3vF8M4B0c0siNC1Bdu2d8mCDXvGYK0y/CbhKWwQI+LX
fqYCOqjqSeE94oRXu1vQBlq7r9ylvgDMU32ireHoXb5y1YonIiLkHiGY3HJCQGg00OrmxV/2x+A8
Va/Wj/SHObIhF9SP2k8RXUxQxH/pJ7Nd4P88Rme7uM2HbhPtA9pLT/k7l3GTPRpn6f7ln6QE/Ywv
fLHsyAow7zn8sGJ+dw+mXS5HUjI2QexuHHPNKh5v9HFDfRtsnQv7y8H8VF2ON5ZxCfGXEqjUwIDZ
FqQdgX+gp3QIja3xpX8G+xIY+B4Gikq3fYseiRMAgzqAXPoqc1et/8bTVWIRpabpCVj7LKaPzr3z
D8TMJ6TxFDcNLT9eufaiJR+W9nA4GXfYG3CHGkgv9yUJ4x8ISz0oZA7m133+bl+iH20Pzzc2N1RV
7CK+vVJ+KZXN7awy0doipVBXebYpeUiYzBayRXMGYM2rEFydu/zWabjRCPSDUkKNjeiS5RYsr7Me
eFBgMhJg9+iHo/HlBzdmYDgrwgJE0H3Kb/lWCfmJA2eb/HuiF4e83qdOYnHTuxPBgxPgmoMxcYNP
ZXL1f5roPkR3NB3Ludhzoc3kO9Ufc/AZlpg7z572qJ1rrz/YAKf4gK4gbg78y8F4b4NPn4P8SwIh
iOA6LLs7dsbwwPuKVTajiUFINl4raho/fK7Hl547RlgGuu03V3sXt7iNko0TE+OlLbSRsH1AxTYw
LKzCR3rnbFaGC6M+lu3DLE9KuqrpK/trgknSBrfvyvUvWG3w15dvg7PLaiIxn4w7aIrx2CsEpTz5
yL6sfU8FX9z6dcsFwEcCXKhGyJVA5y2N7sNXHA2lU7setEM7/wdQRaScNrrGovwa2zMTsw6PMXlB
Dkpm5ZmOUM4AXbrT7g5Nugx2+UOIxDFLQr2kQRviyFIgxEenhn6qor7JiAS0YjYSfPteJ/tiwqNS
8lB+oUZb0GvhTIp9pF7IFCzBUeOBcs7oxIMmZQg58QLxT0wW8Lt0nMTFKhedC9yy+T3Bz4RpR5gH
vRvvByp8maAyPcQgJMMIhSaA/L+bCYYuQKAuxvfI8xbMeOH+YQ4CV4q6jrxZV5JgBVoL7HSiA2Ci
mBTyFVNZBwa+yXmtT7Z1F70wsRMTGhpivhttOn4XVBNDdVC8MLvoSQNO92y/eYeOQkwI06az2Gr5
7eOGQaPYV+lGWPhJSK1CDpMlC9Nf9jjixNXJ8Aq0CnLgtxKvDnB6V/+a409qOcKg1TuDZL5SjeM5
uivdWYs+M7rrOfuCh3SMT6uqz/857nvvv3GZvey3Sl/Yy5CJI37EJCn9sZjOMaJmGmwzAFbGZi5/
a8cBQPyNHqg/euNO+dqlnMPVNemPuM/awVlqaLJ1/cotqO1rnBDfx8y00MtNk5DFRCMsx7dRkWqg
9mO6qDziaih94vIvT8+TuesLdNWudkKttulai8rWeTIwzHBBDaZjI2YSlXg7pFiQheIvM0MyHpFm
dPO6v5HBstV7KJvI7MM0qfmHl4GlUoA3wVwS6evtQg7kqM50Xh618W5pbGJJ4RBZRxsgabbg4/Ar
9tklLQKwEyyIDKpK7QYkgRXrn/1ey07kLtMtCxoQsyN8TPdP7MjsLR5yGBCU7gAP76YExCFRm/Bw
4FwcsKf80ihlXMjAEfuXqdAUp4sX0PpQVv3wZVv6c8IGMKX6Sia/aspwkMMu50KTOMPcM/59/aL2
bjOxO5p3/vc/ubucm+sQNGhkS+6iSWpRbO2zdunCEh80ZIH+IkWFZFR4thDXUI6JUDy68txUFLr6
RbjLdnd1OdqpD6ymDvWv41xDnj6eUREOYvb3O2x6eL6C9D4xtJqROUYr3T+hTUG5xh1QMAlNsXWv
iSecnYzxG2/PaO/43v9Gc8ywuBaiIsDp0HOpeby6qtnieMBHxt1YipGYxMNKGdDuI6oLFzp2vP4P
1osIW0k5W5TVcBbZXkPgKX8KW/5GkjVlIiWSduThZFmN6KCz4hCISBodNeAjXId0iNSaLcfbV4O5
C1FOtN5fn7+EeOyL+tUbx/+GcH4JEESVek81pjGSsfeZHaw11BkKlWpbmNecxBZ7FH8RFYybnwKr
XYZxtGakHNO0HRGDMXg49073WoKFER2ohriomtX/Ehq8eaBD1UdHE9rdq/hiTZ1JCXJGpM1cCIZw
8u0kwdSh7it/Je/XBUePQu+pVKOjKARlHF5A6xY6h4OZXkk2SXpzxuzDIaWrJB4uQPTmdgQXqzaC
8yha5pm+6PjAIyNODL1zAhe7jOFZkbb+MdfxY4iZ2ARuR0YBo+WJoxDmA063GcGw6c1uq+cmqt9x
7L43oXEIECANSnYwM+cjCI/cwMoHXQhgk6a3clAUELqSsDXWi5RcA7tF9wP4J+d5YkYoMoK6NjaC
RIqog/3fAjRlohcQhJH/8qYZMuBlYOa66sawtLXn4DtXqAVIB23dnQjowCANE4wMlnUdipH15aBa
krhhkT+4MMgt+Bvw4b9KgtoIolnixNmGefc845QuJqQ2ug9K+joE81mfS3x7dYZiLdnXyfCwwc5N
DHI4VTDSsXN1Z/7bgEZM4Ana3JQ2I5kUF6djM8hqnHoNrZnev3oh4s/i10V7F8fRNZe8MVfGsYPv
YPNOeBDQNaBz8YrgoiOlSNlm8+BLZYw64aYJkU33truW5UbwLmpHhaNe4yK/6PlaVELIi0QuH1Pv
IpFkt7V5mYUgoNGJg3yTtQ75QdUyv+n+Z2KLfI4sZdmPJdGgIBsu9eozq1BEHIzcjRJiKiSEdQKX
xWdC7YP25o0POKolFkhNMbGSrdzcInabgWzXVT1mr+I++gdYVcsFrnf0Gx1RMgzF4Vm12Sm11K2I
JAJn2gnPSKmOLj8xc2G4ORRCs0ajlk9eqPk/7lQb5dtwwA2PeCQyh330mhcP/KEYnRhVyxMvPgJd
YaIdjQwaYIHgqREve1v7P5USfNf894zDnW3i9E3eDB6ulrkTLzIoncT+c9TyU6dpWAyrkRAM0ZP1
mrazuAy1TSKKSzO4KZZ5FfwOyFVqBGLyZGWYVlLWgMprNoT1lFG3MZrXMv8w4/9q5WBiGS/7Pxc5
ioLaFR0qucAq5g82/ZAKR54bxI2XqKfoBietVRVdEGMj5JEq+hNCgHK3ZOLODwpPHceAjsDCcGpc
kDrGeGPPy8s54xqXDkMhZkVWv1aZhwvlg+3PJejgn2rNvVoCakJnBkPAMi89qjb5GWP0NshPxwxZ
F7RZ5C/4ruT+8fyUmPgN3VijlMwJfw7G9hCOJ8+LH6Irpr8+3SKEIGyS3g6xTkuUhkAU+up3oLNg
8oq5BQ+CV9N02Hq2fzQBTuhVxPQbtOZ4VT2kef5uQKiKIZ8/JisTWgtZ5PgUhX0TiJDOaJB1n3qP
0odiTTG0L0O/YnpfBlbOBJl0tKs/5sIjsNq1WztrkSAJmXNAeCTEIctgNs3ajlMWmXWAC1cRKjNC
jufO2lig2nUMz1Xn7BKv15+w5oMzKvBFAY6t0MFOvF7WmPAvkR/NcXEjJnLGI5I9d+a3Zkwry3qu
BtYv432gX1VG4hy6p8xRPNrhSjqtm1TZjv0jtN23aO43c48LMyMfrGmRmWQZ7iNSvhJ70TsBdbLP
OGE4mX0GHc17MrvpBFENCReStSlYDskaeAQ4dAw8zMNQLVD7qBERgAIVYjoakLOj+P7DYEpaqwpB
XhH0QjV79ib1in2EYTORNRoKVvwERUzuSXYLGUpGspCHxIe8R9NwyLgAo1es0/Ru8QBn3Z+ZaQ42
S2PBzM6EIc+QOeusrwp8PPVrg1dQXC0EH/k1jMBBPUpQu5vaLrbLep2xykTY8scezPAMM5+sZ2s+
WiNfrN/HbbuoqUsrnjnQbUs7px9K+y3IAhRw5ir8aGN86xzZIcFbfnWsu0OKoJ+S2lWbI/NkBgy8
uQkBEHabvbaw7hGp1S8y5jWBOTopDeX5d2Rj6lFzOUOASal8lmrFiJKtzfasly+jQgMlB9SYk8aJ
Gc3aJS5h7kjNgpSBBBPiEZFT2SY/Cm3uuYbugfMX2sq2tIajA+4lddTnEcDdTFOsBMosVJfcGqln
/GUQ/NeP8SuvS8DsBnUz0S4cGX615tYb2PHmbkfeAzNzbYCloDQrxHOsqiBJY9VbaRVg00nykZEc
ThG7Taw/l0595tDBTNSf97r/ZmpsQ1hWNhnD37QofuesFFvik10MbJ1Ns7Kamzr/ligvbXP8yiA6
02DtnoUdZU3Fa0u7LZ6PiB9xyQOA1LERAI4QC6TttLBHnOZGrZszV6iZB8p1s/T8S+/znyJ0DxNZ
jbnO8SjZQdS7aiFDzGR8q6CuuQ38WGDugmQGtRQ46J64bjHXDCuOFmu0DwG7OcTQoNeLqW7bpLtw
sJMzV8rUIODchapnIeefuEpPwVvPLSu1q1pNR6g4krqJT2HBnsBFpXWObnWcOdLJsEs55Ppnydl9
LqO1mN80Egi7RCEyoNrECdU4XYZoPsNnXQVvvhafAtvY1xrdxYzACKimkT38J7DiTn2MQ3tU45kW
9RzCNYVD2I7wKTQGGFblMaLGlRd81APOebN+lahEp/6Jp0cW5wE/j3tvrvCYxyhY8LgOg/Iusk1Z
yljJo58osJ//KQnZpkxHPVasCrXQPgb1JRqYgjV1+utOzsnN+pessQ9m22VPICMi9Vg2ysEyustg
gp5IA21reHRiXXWr9gGRHRRH3rjVIvskiWKKRpXeomgKxu+sbF46PTmUrfsc5tKhmVYdgSv6yKJn
NP45A/eY6AnznRZOWwVC4V5H0X8FfOvRi0iVqu56xl7FNtwkwM0ToPhNrj3KBu7SrKcX1FmkOLnl
WW0ODuatQZ2x1bm30l0FTYjOhWKCGq0hj4JYjOASpirmTdW/hOFwpDLbWSwfbSBcyvRsTz9eiydJ
T3c5PdewKc9dlyBTGm7GOF38WUH2xw40Ku9ZuxvM7ixICDGoaEP2kUTLXgOuyIAuiuwzRrojGv69
0Y/o7c2nxcCFsDCio7MYF3I5RbeZsf4qWAndfFkh2TEgIOilvkp+GpqU7FJpPMEoAbiYILmfTPz3
iCbw8VQkjQieVum1LYc8YJqmClhKLzH9tNdIt2g/fc2D9bBbarg0uCRdT5iWsqGAGyw8tJQLqbFW
K32bGfmHGrc8XRzEy5ZMIpo4k3foO/8c4u4SWE8JPCOjsCaNawbxY0fxegYQ25sAYkwFKkGN0c37
66T7r9/qzqchDHjYHonbjH/6Y1LPd6X8bSr/oGXewo0oiwr/oEKiVppkL4fmlBFHG1tL21e2AV6p
OTL/kWxi9TUlY8hiYZCSvCHBo6+CgyOeDw5zPVUYua17jnndMhvHdVGBHzLGX/6vH4eF1qinaWSW
wwlCF9MFeRQGFzbQcDZ65sEm2yIuMQrZ6r3N1O2Y0NUrZ5KJyIn1GBEVDKpZ64tIvNcvlZFeHF2D
T1qdXcJixhbLqAHeashe1ThaEXyN+aJU36rpM4iRfKUMSODWtHhfdbVc18G90kmN5oFwMiKGBjI9
bZ7PDJnVdCtHzi2G/ZWZ8c7ogS2XPVvHfLF86z+1ZcijH8ati5jKD5tPq7Z/0rhctbwYSuFhsrVe
pH1lozdC+9gK0dJM/+1CkCM8+05t1RM0WiKPhPBd8JTLH/3tAuM/mlqOk3PHcHRWXDDOmuU8HzRG
/XWD7sD+6vRzNXermLKlpZWoK3AMQ9jd2ouSz9CBx5c8IkZQoR4vguZqB9N7bXBSLd2SHqG+npx+
PVTtuzORiqc3NZMkphjmNkJbrRoOmldgFcT2eJvEI2jXkjTP2tjaHqbEHO5HBz+H0UHHWEURn7lU
oQ6SzIT3uMWaIpps7E1hkX1JjAkhtsqz2tBeFzZHUQw3EYEr+rSileUAU9R1EJD5MmR9L2ILX9UX
otlRvSYEeYbkQ/IzOykmZZ+1qF1FYSWZEfLXpb11DQGkJWiuyRAGY54kcH9+CyxyAk9HeLfgVOMF
3mvTKbBYYbM6+rNPU4rk6H9tBVV9HQnGXtWZ+DbiTcqwimkgQX/jKXnvUiLh0P2EjgGKvPnH8u0L
2vScEWTB0ud547bZcx3CDepWTmogzdi11XgfqVXmAs708DuBMp00XDQJYAOz9Z+LtvtK3GGrjHTz
omtt1EQxleE5YcMpjWDJ4DvlDauhFdnui2H6x77qXmxoxEXGWWHWDl5THjOM61Y5v2WK86s53XIo
ol0cAeQkZ0W4uDHFTQl2KKbXlOkU03nz0qbm2cvflb689sCNsJbTxCzI17Fd95ilMf3sBEFXRqum
nBjhEMntEdrb4FoCDhlgVC6fhRucldEucqtDnPqrsJawawzjhLYhT23pfuAq9g3tOATTaxNzYOvH
vRo+CsKWnPnUYMh90nPhRjT7vri30i3ri+XQopLpvi3GvKmd/5dZ3lPhmCsbTo/XrZuG0XNXvqi+
9g/vN9r1rnBIZFCiS8shLkeCofvmLQzaxcR11PK/rkFwnuGOFqFyg0DfedIZk2IUPpiq/q4g6ha0
VKHnyxqlSRuvYpPxBuFNBGTCz22v0i6jbg2l14gMdjLZqlBomTShHQyMDTMowrRE8qqZv7TPO2y+
nbrPtPI457SZfG2R6n8hvGFiu2tVzjpwa5NL4y6ggpy83N0WA/3NdHyMnbeuqwIZ9giTIn3X0mgH
sBFdCq621KVMiSN4jq3RIovjTVMAVAbpA9qxZ+SrwaMGN2H3FV9Gn+5hiz2FkLfkkw000yDKrxRd
LmD9PMztEQ/JxnLrHxwBG5ZFohZs2z6XZTc9oT+86kX6MUibBrt+3lDR0/dtKD2DOXnzNCVcjvBU
e7KHQvK9XPLujeTZp/ESFsQvT9op0vxl0fxYpMWI29jtaP/Hhyk3Xv1I+ouEYxgdASP1odS9T8gD
HIFo1LbklzbBZoie09D6cwbIRxqjV/oDmQMrvnnN6hC0W3KKHCTL6F1DZhERuSpa2e7UqXsgZV4D
cn31XBPM6rD1Byok4jDkXsx9cSHe6FmZFUhu+5r2M5Wvxw1OO4Q/dXLpmE0iwK3RLvn7IaDymW8c
6yMdGCkou7puPkKZW2KDDkxUnqw7lu8/OdN7m5Kx1KcvMx0+Rkjqj6DG6w4uXxk8y1GOE5RYIfBS
7JMBe4bDm0k7QE54OZu5ztHVx4bn6f0xncN34gbXqfWn1W8z3KDUMk+jFZ/sKf6efQDOtPlsi/dd
tTcSoCv8U9t+tYPyHbzvXf7ynC69CIbzwWMFqddpFFBAleJ0RaHH3KAhAgX9KD+Soqh04K5ir0vY
5OQC6CuFDUPx1OM0OnsEEKHS/Wd56SOs7EMSt98Dy3PEkHsO7gXgVXzAS0nDmmDWeCVJq3gEBv+Q
0cKTDTtJgI1hn0ZnzAlFy2CGGFj8zfVY+u8W4EAk3Bce7lemzL5un9LCRdy21Jx8l5JCO3sgZ8fc
2vRtcdE7fibdVwQ8V9E1Ab3C8uIG1VtUKvs0UhcVPfOQkrQncHXs9vLOlchqmtBfB3sJiaGrFwDT
bQjRttIVR8G69y8C1PVxUYeUiy1bP61a2j7Ge4QnNrtHSKNZDDgYhd7baDIH40cjzkYxB70k3RVp
cAcU9hqF2q+UGUHfIvB49onEjD0fXJS9xaSAklT804j4QE9bOMFEf8yaAX6FplGlERlAm2I4NVQl
Cp40PK60QQ5zVp+ZIdHPNFDRY6BsxGg90JZqcILDnMlPanxn1qmmBxM0e4uWjaeWXj7JixeRD0eI
zS0ar7wtYhGnJUJoBNp+DGl4IOjvm81N1if5XF4RfmLGRP3ZlJyAEYZUkBdMnDGwP2eZ8dx79GPF
7O7BsNiBva5oDLXRow2YD/GQGiMie5at0de3pq58qeN0Z22UGioepyPOIZ4HphXVJyr1hRjJmb+1
TKC5wKj6GZZoaimMe0IkxOjn9trRbaxtF/0WGuilrAywrEWHvPi0x+xiKt5JzcMXl/CkcFqzMvK8
9/gaus0M8UevfvTM3OJwqtN16wb8UnNrQD8Mm2rZObDbh/g6tH942iU3e4y/TXYUxrRAc2DPEUm6
yYf2a8RoWbFRCutl+hp9k5C2/MwQAUMJESR4qTBisU+QkUAT79+1zBl/6ZCmUfecmEQs5u8q3ze1
pAqysU+IuSZaQ2BXkO77g2y7T//si8jrh+Q++5/0FGXcKl1AhxFOwSrChrv0Zhi2lBYRhTmolT0g
W1liuxHOGhNK2rd1ob7Jo8SDoXO+AW2wtDKCuav+2Fq/ND16eM/y9uOpjXV47NzEMCdL2D2EE1Bk
UKSTDqCXBpCsZ+JVrIlDbmJGRZlyDKdzM1/yBvmBTXQYtcsT6J4pGc658yDnF7uFPo7HmOJIBigS
VdMnmxFNrrS0bNwDfFu4HdveNBH0sxJIPCzfsIMXDBBv6G8MEZPyr2e2LIYOriuPmsjiuZrstvyv
AEZlkCpPz8DEbWQ2zKcdyMJ2vnrbXEXmWUZIoQ1tJjxjxbqOHcFiH1aeMRHe/LvuAQ451k3+WnC+
K1M/Cck17K4tg/wCb4dBxwAbICb7iEQs/DEpackRi3hnXOtOov7gg9nApEgu4K5CyZIVAc9C1Eso
qAyIAzdc02oRS9gIWaJovripLVwlcRoaCLtY+uF+MbCumOz2RAuaz2X5rg9vJp0EWn/OKAFglMNM
zzI//SwwCraEIUjAF0WNrf3OXkFN8GMn9Z6fhDYQWsi6PBYsbabnaNCOIreibLYMSYm+exNtpjxn
MlmvsTMGNI8sLBvt8Jeg1G/3PMhYDuV7as2VayW7V43NXoVDSIsWkqkVRRs5KFftQ25RHD9q1NfS
lo7n9hxk3omJrTXV65VlbCB98C7rpBBLJ8ap7xHKRZk18HdBzPq/ecUMjR23gEncvmVa1BV/PoYl
WTBbUOHLe+S8qX98poGmp95+SajIVBgbjN1Su4i9KM6CC9dapiZxU2DK+NeVH5T/RmJcsrC4ol6N
KlSb3p8aFJvGvaXk9Ri/nLe4KbFSnucDZBIn+Ruqq10ty5GKkC6gG59ZiPEmKdAOuD51+tLSXWZW
P5Y2Mz1jKZt4EETKQhr7Mm3990pz2WiDcQ/5HaVjUi6dpPFumPZZ4NR24p5kNGpGIlORKZnwAA+t
VhJ5Kt5q9KfqjNdquPJ3jPDjkX4yuEWF4MR0ASSz62q7jAGMDzxCrDoynOcSVopFIIn177Vtqt8K
Hp8gr9hn4JuwXfEVbDxx07JK7lS0TPjBkfkcLuab7BOCVlWUW1wMwLTZB5lDiNwBNYGA9UMocwI6
bWx24wHoePrqomEPAQ2iLWMgR/UgYw95IBROvBJ5jYOS812w9jz9IgYcj4/fIIxPonJPai5JnR4U
du0lZuIksxRaCNRJGieWfsHNYiZAxw9BCe8U9LiDO9SHoYnlICyRBTQF1iZKv3541vq/f9XcPB5B
PtUBdSe2oBrcHnyvQNhB/F3M47lWyE0YUZrsSS6Hz2S1GNJrMOy99hiwyz2pGQkLXIwZusqw6ft/
T5XO4NDzOXJi2+fv94Ybvt+++OPtDcqHS0/NIutRQ4KwbSF7MAzaSFIdH4BfWGR/3BtZ5BnTx/Aq
o7vCEXWgi2cAVpxVaQOH+jUKWNQz4f3wXu2nHn0xY1WbDnXcfzGN9X7htWbp8SFAesEb86kL+weq
8Yh1judSWmB9TKstHJatfa2pxYn6kKUExqPyRX8N4BIVEq0fkyQbmFdMF6qTCAgKKBYNIRpidsQj
PhNS5BAHceEBZoYk1wtBsY/nJ1AS8rxZjgEBIBfBtrXRgXJAqMWAXqzkW7JSc414SRheNZm2s/ON
lMDh2Uf1h6mYp3AwTqzkPShK866Jd1xZKsLY4ezvXgFxDAolPV6wPfI86oKS2Qatkmkv9+BXCz4R
+LSoAA1VHP7oETTEcfyUlVwt82HV/YWgVarRzYzis+/Uk8a0PeBVtURYg3xZdgQKNDrd/Jo83FA/
uogQZpdbgXOyWaFq0aDbaQO/Fs8EDXuTg2/PEqwoYn++9NSpUo9W6Ebs5i9H0le+6tlZ9oLJwey/
V2nYUWxmHKto+dDoY6mhMONL8R5bg/xnYl75B3cE4outhj2l9298+7blzA6HAiRkthrzBxUWr7BJ
sSAD34RWG/+GvXyG2jDi3Od/FBiuZNQRLMyvFfFSY1+lZQjtmkuuqnzofA/MjYqvYqKqEZKp0TTj
Y0nT6axjdNPwUIK/yEGGQr/dpvQFGEejeYrBLjjquBqRBQCPWkXU9fI9+wDnVam9SObATBfGQ3IK
rJ0Hp74gKglRpMifgGcp7SIOUzBUeDzFcs8bJHIscGR8IKkr+UEZywbujp+XsE9eAQ/pS5I9hpp+
zJDvg4DuNPFFeQ8NPN6b5AzXGiOOFt0z14/TrzfyznEDbQ682UfuyaJZ0pPtA5+AJqZ4/hLFFDdB
dGwCdICmBqdDYUQt1XzmTrwY8ibR/oGLKut5zhNHBV7hdm2jsyygLMLBV0v4IDjyOThTbmOg55fH
3NAyp+OL0AIuaMQ0l+vNq8McQKadEyaWQH9GEccbWSVfJjsgcjiN4pWNpyimJbUICjtisfSG5LSH
o2306s3FYS0srEl9tixUzoecBxfoBqgR4HN8Kb6A7p7KKqGeeaSBaMJ4ep38xCbRWM862rEUjUSA
6sCN240J7QrcnXzfCOXb4EY7DOkLTKZ8TZddqpVOY/k/ls6sO1Uti8K/iDEEBOSVTrE3iWl8YSQ5
Cb2ASCO/vr6VW2XddEcRYe/VzjWnJ9XZRc7s1xuujL1VwyyaALtjoZIJrMfVhN7H4wf+JzoAYFvu
CzRH/ZTQAsYNZfrsQO3I3ZZTtJDHGUssBR+QgMbm8hhMUwEWi3k+9pDMR2hIJJidjbfNA9xGZv50
Y4e+1BbjKZGaBHqoe6k9AJL+WV5vMW4bw5UjkI9HwUgTIh1x+tuiKyMJBdJKLbSXEkj08fhtKdmK
jyi3HV9/B1qANXnLsAwVw7nEKuCSMPcmgsJ4ZcS3UF0W5z3PmCdmhbM0MWOYLWhSUYTkrJLp564j
ZAaDmZRP75eHcWpJUxb5plc6J2LnkwbIGWZltyICTNo//49t/r9FJVD0ClqLYrnZMTo0hgxKIu6w
+IV8wmbtIIla/Eo8i5UDmYiP5S3hkxf5GuyrGBmJYgAYMoJHpIi8K1zX2PY5MxyM9GntGcly/B9W
nRRLIe3t1AuxU9adJPHl5mIY8IzwlzPeDuSKIp1le3KJML/tCbJxGx6DBf02BvzYs1gbqxbeCFjl
1Lg/69TV5U783RFmLYmDub+2kG7d7m+59SZJj+R5RCLElOIpCFqI4u+EDmQwxPdSaZsxZaWr8RbS
G64BqAHcfpU2MqZplsrJsu9BherJIOAlaDNkAndomRwh5DHgfk7AV8qAvVqWIURAfyxl+vBwmb9H
dnwtfeh6rWu0ks3XG9QblAdyGnOwgZrzUzSc6Z8/bt9QWbHubpDJakVEphbcG5zK473WDhZv2h7u
STirXq/TnvpkTHJZAeZlN/GB4NLIUwJN+visRIWSArdfa8aD8TdEgnUBSHlj1C1B39Iu7hvbftFu
FgL0t+XsVwKjG1R7Y6zB3VwtaxD/yggZKfyuEtE1qpBvSMUCwfZI1NiZgEcTwDVJNaTO+ehPkiXK
QjWwgFfGKECZqbdnGamvMok1reFHILglcVgeKy+Vcdtz91mT8f1ifXOf4VyHZJV56it6EVC83Rje
fKkT+P78jhYl+wMgBpaL0IoIjJSBpShhPj3k+EJflsiKMsmYACUAc6QbtIC7Xy32zGdkyEIMiElV
H+uAyVR6VCHQdbgQJuARKWJgFCGgvlk73J6lgSld8jSipytFbzFWuFK1mA7ikuTG4SZ1vVwy8C6Z
3IRunoQe4uO6Nbktr+WABPoQsbulACLhE5kvrkvOl51hUKh5qOhEm2gzNIHgAu6miA0T7KSRGRDZ
CB72T4oj11YZKQfbU0TTuQj3mOktBtsQJTLRrIAPG1P6eDGsNQZQbUPDfGqHJyt4wMGEuYCjRRCC
MNwBC3Ok/2HoI7wCJ7IC4VHpZg+PwI7cAutm2OcOnTL50I0FIHEvUfQMJMOV7W2YP5h1YUHhjUBb
cb0lmzWiD7HgBgVXfLZipjsiCgzFgNIIgTNVo9vjd2q0Iyc9nuzFW3Nj4Cd3uG8TYHowQOKD9DWD
Ebg++Ff4jGI61GaZD9RCB0/0cuFb6h4sBfh0OJVGhX6EDQ0GOLkdzC5DuQc91x0QEcwRzuiv8K6P
QB9woDHpNPFfF/1QqqGQrhC2MfUyI4RHRlmLOxhlT5LkY1SbslixIgoBTeIq4WCGFNTR4JDFXPA0
DVJVeaqIPEzQswL1oYgLoowrkdMUFSeeaZ93ZgnhmibQkwSWMBaXFHW7KjfPfLycGryunSGu5RpG
vMJCU1aWb6WuqDtJklxmf1hnspDit4CkVdVpxxZMOXrkTOx3s6bVbUnyrzkPYDL3V4nBohhehSu6
BSS/S8I7MHIC+5NegaDJaWHX898SFY17GVB/s6jMoV3kWnaxT8lkasmbGPyenSzAyxKtSpbA2WO6
OcyYkmvfoV+TWgKL76ZhACBDw20CJpRki7jIUI4sfYg38JQ3QvoOtzZfjvkaaC/LgYVBvoYLAkIh
/vgqEIdWg/pE2ITG+1JIPxtqtqgpGh8JxGYAMguzXBJakL/cZ18pLVCr/Yuh7nNqjgblcMDesdSx
RVtutiOrEoDVGJ960FcDcD6wwfdB4Co7bjGaA/BBwYJ9weHZNZNpt3cho/lbOyPkixXtoYxhwAQ0
PMUsFjifF2YHpwCTRD6AR6dYMwEy0GNiXzrXyeuceguXCM9MvGsaMs8gxrlnvw0wK0iGLFklZEnV
mrWgWWclhwqm2xEOVnioalhV82eiMzMKZT/AepEThIPPxUhK5AtPMoDC74autLhBCtE4NU6jSyhZ
ajvu6/9jGsnyVJILVhsWmaET6hu6sdPbHeVAua589iT6EJMaVrogXU8UgnC+OmQtxRGpIZqmD6qO
KvnZgC4WJEmJTgOqOd9tfCjskvVdwFgsZOwwe563v8Kf8ZdqgMluLxrD+Fz9CSUa2wATO/3RxgPY
SRBAQGEFohg4X/KLBQV6lNKNpQcpqV/F/WP9KFw4A75sakzqOklGMk0WHth5QWpzurpJhXAoXf16
amyqTWRJfDSZSSAmoHpnGDCyE57X1n1zRWbqzsyh9UNSbOqnSKFEQN1+burQ6WmhCT9gBwaQih0R
CdYUnK7ECCyVlKy5ObWp7RJhS4+BZ1ADZEET0uBB8B2SRADTl2yknu/gfwRrSAjEBqB4IqZBMtHM
vxmQR59FaQ6DicKThaQ7PQBivkISBNbNbDxzXCkCkdQuWNGTthQw40BhsG2YlCIEUzBrj/ZwM1bs
/8ew8AiP2EsC3rt3o8dMBTEigx9ceQn4K/owIHcQmOWzdDT2uAZCfyO2T24Vcxf4q5v5NK+PCXws
D2pM0WXOiak0Kss5E6OLs8JkVpf9yPLlMtEogBcd9RAT00Bq9/+w6lGuJp2B5LOYFCrR852Fbju+
VzuRvknECxce0SLmk5IElwTqaFY+G0cncYYWAItyhauJa0a+JRcTay1uPT/XjDBXFCTyRCDASf0D
ZTF3Hjm+5vqUMMUCjIjNj0tBy1UyEEj8XIe1PwBBQJ+X4ozXmW8PpqOv8xClPikT4ToJA8iwuFu8
Ow1DpqqYB2M8tr+Gi3HdK5t2sa2hki932oLwO74Q2NvS1G/Q6WNO6Ba/a3fqnui2ZxG0eQ8jUO14
nbf1ErUb417R6vqYoK0BmMTYi18yZJ4UTMPemXE7l9bRMlOEY3fxjFzbWrjRjVgen4ekCB8AXGbc
3NxZClfsfHW/dV6dql93qLIgC0PAoq3c2qQ9y7oGNd4uY5ocTJhYoG1ERdtIP9TZU4ZkhQZyB4c4
atZLnb5NLOXbHVp4I+hjqEKZIEzJuI1kvru2C9+y1gqOaVDZUu0J/WOi7kY93ag66NOPAotynifg
gStZsDI+lI/QazHdTi9pQCC8TB8A1nd1R03/BmgYo2lr6uYhfKB671n2GdzDAkq6ETamG7xm3akW
/ZQBLCyxbMTQYNqpYE7/C+AUMHtxghest3D1qvRnLZAaWdCdRUzUMn/KwfZHk4oYEdhQGUGNyAHF
trnAk+KZhI33u3UyGOuwtTlcN5cEs6jDJ/wn3Mi8FwurppbVtRwOlN8AXiqP0wPpcAOiScsuSRla
Cbl7cYkfV+cuvIviuVEMNmAqLPno2vlhM+Kr02GCk0DfR9ftBJAw7uc/tZRYQfQjw1rUTO0yegLs
xYko5+cg4BIMio5UxxD3P+zDmTDfkkfpDKRM0PDRziQ5oJ6Pn5QLvGDQdiiRbZzDGNFe0qvxpKBe
IJwKnfEzQ2deRNjjHrZcsOxRDge4tuzm32bsteJ/pn7TPZ676wPh1W7VXhXIOjI0eU/UYrW2Z8iB
UQToXEBIX0ZQYjlIZpCey5oipFRRCtB0OaKHMSMcyuypLNLn+2304nu5Sqg8FOp8ZQ33fbGAWsKo
X1gHtD8plC9J5tRqQd67U1UAkLMOjFc43BbrKWErzMAPk+cB6mxsPnzjtgWYKGwQ1YPSQqCQmvBE
JN+n5c6CzvK6oP5Vz4HxzmDaIVpFjFrBpi7oQS0YEZo/M/2DrsgCrRNqnTcE5CwZsDfbl7iCdr45
Dk0fPJhUkCaJPV5m9eJ9gRW381+0PmBCZmaUG5grzEtD119pc7A2v/mdmlXhqzqiZ91pNqNShKpG
hEFo1fZFJLUh4V+WILptAFUgxQHxUBwzKKEC2J23L3+6UuUD+hALbigybitZzRYX8OMO9kKQ3pMB
8wCWLTFoE6NfFmZULyzAsVdyguIi+Mq8YKAfL3nDAwIRSUdUGLOtgFMTdKfmH12GAnKJ/llKv7Gj
YITDGRGGGNrFIbMG+FEit0Z/05RpB1TWGTo4FFD4xo1whp1AaFvJwi9AD/akn/cGOGt+kgZgB+Rd
I2czDdvXKJkI9Tqcv4ArwYMD5IOCPjbvm0xG6rh3ipSGUPY0YrD7s5+uuC0VNfqwud7jujZuX6Wa
r3S8dgO3hQmEC7zHqiD2zNpfdhSxEXffhmO/hcE2IRK/HRR7vp9b3XMWqIzldSVsCXUxfx4xYw3K
loyRyXk2BvB8Iq6KEiPLCotzR8HIxvNc290dy4lMAaawSq3NnH1GQSnPX/LbW/X40a8IHk+nW6u/
qA2xo8Ygb395SEJ9Uz8WETU/oJxweeY2wwOLQNE+tMe0UvWPlIJUO4MAmvcdyG2V5b0Y9ly5gY6/
2KSUQR5oi8OeoEeFuroiBrvPARTeY9ccq+30i1QcwNB02c4riGigEBPhG51sIospc2eQ8ABcij6m
4lcaNsVFH3cavdjiobnWeLiVzK0yqIb7nNr5UyKdM1JOItUivm4MKqclirvVrQ8JWZcTOw6DMA5a
YM6tQM8KnyNOvQGqAFAJd7icA5660RcEczzqwW3q1x1moUJFL8Y+kwFYje00OhxOzMAtyB8izQZi
zZE1ffAF1jQCmIrLyYcq+ijQgaCDscRiE+nwkNrIhWIYcvh8i7xYVglh5i1bS/wGkaDEmTXsC7SB
XZ1JbCDwyzvhB6lF0mcfNuWqFAsf3ZBS0KIAUQwv6jd2UoDdaNZEDdeWLLNJXsiasaR9MCH20FN8
TzNALxDejMMHg5wxEwomLLalciDkb+z+2CEbk0Fm0xvGj4ZgKIUvpIE8sTp5hkqxZu1BZ8GrdcFb
AXyqlimMLirbIQEa3kqAH4Xosi9vCppDLUNZpsOCnkFCw0ROrqE8gsoqdArKSx3B4rGYcT9OdVz7
YjhpEV5Bc1+Bgyu1ic0GHTN9XGvWwEOlhGwGzDqOratQZEyShyuZVv0jWESlWJM6Lsi+auwRDUaf
lKLXM39mth5mDFXQ1XX2NYF8gvLdmYB+Q0buQ3WO6z0RHgpGOKV1iGbprJ1OkqpF0LqsH+iK2JgM
gQJUDS3J4kACJ76OpZXDOjcBQb6ChDQaTmER0Zae75hvAuXC6qc2HqYE8umNgiv5DN4AxZQ/Z/1Q
wivA/EUfCRXy/AYSqvRmzNK3/ZsIuhiKuowpDjdWuTYpCYvMdNOUyBWTzWEAWyBiCeWWQfpOMwxs
ehWimdks22l3LZgBpoMThJl6Mh/DCiq6girh0wNlAToBt6hcJirj2R3dNmYsGPeKMLgm/HoFBaKW
uEG66hgP5KVEUrwCfCAzgMBH+4566k7w5DmnbBbvivqsIVGk39OXeQ9V/Jf6Fi+0sJyI+AFqC/wn
wVNoSPr+ob76KMCt5wakXmwlY1BWAkfOc2h8ID/tNAQxdXP9oOihHRAJfimnmd9ujWnu1UwGL9AA
v7KsKipwUBh+ppHxNslISEUkFtGtIFaBOVGk6AfaeGZsbUoNfrhpj2cDUAlpGXFabHLZKKJcUc2c
US0sqNxISllnf6XRO30QBT5WtKYbg0oRCdMIaoU972n3Yj9lV7pvIyzx8PJSxlHAZ9Rt9JpCFJui
U2BRU5YVQ+t9jgUjNJ3VdqBT+DLsbFUBNiDUKJLcMyrJx42COe162dBVuIFmH5tT1yxbpFzMJH+N
MvTJNE7tkVLSpWkJarlSo20pjDJsjQm97nYqwvjWhCXv2UL2Q5xnT3U4TajUR5/1fXsn+Z/j+/ts
ETT0GQmXxocOWgIlDAAHRKY9qafO0IapNOebOQNCCwJ17L2CrdLW8UuMuOWMHjXFotrUYFfPlsEX
oYVvfF8zBryRtSX2X0zpqmcUfWKDRDoyjfOfOY3cSqGpAJi516Mw0ensPQ66UoWCukgxtrkB8QWo
9DiGhnAkNL+ks1+zg3eABW4RQsaMCZ9ido59tKZ3ASGXJpNklbEEhAwRCUMhhP6UC0TxVCwRGx1I
6eCl/+7RLGznuCT+gfG62ggKosjIpBERnxv9Zyg/Kqo+YJh2Yj4o01QFsruUPjGHs6bd6FdAT+To
XPbms1k8EN5iJyanGah/G2nWlNgabz2OFINHih1cx4Ep8pwg63TzURgnnmJeD3MNauRK4CunO2cm
URx11DD9iUxkBW81K+OeeAJ9HoIWoFJJtduwiGehxqgO04iqI3Z1wXgx3Er4Dq6UjBn1otFBSE22
KzdHAHdiN8hBcyLtQaMBP9rwU0DADd0r8U+6lKZkRDF/Ue4X8oGvr9kcYgnCTC49p83yoYicwRel
x/h1JYFrKdATVKYWUHf5t+wZCqTIfpLwMRM4QXfRc8jjWUqCpy+sW0+kOA8kYrTyH10dXVqJFRKD
jKuPc8a1qgFG3rPUdwdWC6CzaKb4GjEHhoHStgL6t2u53fmvUnCDh+vbA3XrmA703zWm9hJBFDmH
5IkZL4qkQ0CVSxSzBiq3PW0uNEO9RH1D/vRhoEb4CEgnhwEOws6ZQRwlbUWx3rqdsNxsZH1p/GJV
0+gltikCUaOGKg3St/udm1FR8oj8wWD4n6p3deqRTTLUUD6ebhhf5cMKFoD4I6xShOASdQy5vwbs
bwOnOIM8NZlfN60gk9pMPURptkkZlS7pEkY2cPl1lfRQd8wZfkDinltO3nmDhXDWdq42B3077Wbk
Qkr2UUSngsArr8+69Ty/657VACa1EJYTKNbt0tZBknGc/DJb7GYTdp+A5cGghwQVIhglVr2Ed3BB
kEvdnLysl4JmaizJ8zTTFyRMYryY3NVu9tOQImnGt3V7qm73YA4FZJW8Dv1JibS1DItHqHR1Go1i
i87QjJsNRn1i7pKweJydU8X81inj5bbtghLfErfF6OHljDww2dKLnuG4oXwrEzjPFRzp9UBI9zPi
n2okhOwxiB6r++yVynzaU9cyqNkwKQ1WBNHWK8yVjBRHBEwR/rkd/mkR63OXEC3yGmZvDHBtEKH3
5kptvCbqVx1A2+gygSMRUEddJbRacgZk83DWMBZTJp4s/PxEyU02tom2F5254rMj9dR0eL3xe9gj
gvurTmTMpFRMojaHlIm2KKbezKgBzndiAeRcsRLEWHZrBrfyrA0UAIicRkZcBECkK7CfQtNqoCKq
RSt76p9vFS2z8l0FJyCbgtoykGVPtdMtpyUZh4zGSGAp3/uR7ANhtWE3GVen8awRzqMebRq4geqz
KWKsJ5PrTm1IEu4c1E6Bt5YkhvjPKQH6tTVU1B39zLpcwTLgTTbiqmdyRnAucwX4FL236uaXBWcN
Z9z7oFHxpBWV0kTr625777qgmYNv5m2i62PbZMnBeHyI5tBDHULGLjvaUDL6apvNYZoZO4ue8wCN
J9lOMxEKGrwZYnE+Q9jLgk2ULBAtL17gJaZryy0SeeCxIeC4wzCMAsfXNYNriMtLje+HrNuVqQKC
Rn3xnkewOV6S629LrSDRihVM0g6vi6noyR4wJvVYm+lBs59g/IG+YdTXuTb3h352bmsQA2O+0W+Q
ETEyI6wWFhBTJXvOsa4PVfO5mtcKxlNcSsGoTQ9hWAp+wUw7id5AHkCc4Qn4VdCbpOcecJP68Bjg
LEO1Xl1BUvTafS5+u8/bi/JePtUv1We8tw697QxrENfbJGzX7ZoidYh2kR8t09ViHS1vYbwyXeQm
nMYNl/zk2YG1yleQ+G9rAFeOvpW7v253xeH6XJ668/U5vxTPFbDTLx5v/UHJ3Ss8HM/K2+xsvylv
pJZnSrjn7B1kdH+sPxav/DC9jC8MpxyHvQIp137gEVH03MO2GPRHaEQZZXKJgJfTKgYQNPEonpud
uskO46rfJAcu1YkO7g4KuOqUHaJjvGZoasOI3Y7qFnzjB2sDFcsaHFkAuaivLqFUWUerKIBMHLKm
YnNdzUJ1mYZtEC/z5Q+ttR2lw2PMfBGgBLdCt2Fv+UgmhYg9BnlIWLB12Awex4qXt9V9A2EyL1pA
SeVTJnXhetpkXux/G0vSpB2v8iA8/ry+QqngKm68S4LKTZ13zJdrrzoXkiZvvn74eqD5BpyExb8v
LwwKD9nHIF9a/sQJ02iKw2l53cANpTi44uMitPdA9r8ogDI+c/+KPsav8S15Ht/gFKzOzXl6Sy/Z
s/qG0zwhN8rtOORrxjWRFggYfF/Zm3I1R43EDnLubLwafOgFV+kKpqjtfcsoVLVfrCvn4c84K6Kr
sA/HsNuPoTx97perkkM8dvomXxNFsVZg5+Ca0z46DLtuV57KtbGa/8jzpnAKFz8z/lofGAnZXA/j
wqEVXp6g9GC57kp4J5xyNdvJzaImD0saRO8wc64IV5a0i9ZgZLmL2WERAg1YTptml3KjWQVMMzuo
YW/MkBuxAacR5tyUlFsjhB0hD48xNVddwnHls5O4h/oSjrW1us72xZ66y3Vvr4ctafG2Da/7lFEn
p9jra30NhfB69j3BQlpu0czcEuOHTD+ljrpENPA9t51pyWakYrJqOegQEA0wBBDGoc4qG8jZHGg/
IeFC5JRDlSFfl7wx97P4TXkaPHD8JkerOblxjcj1toNrLqjCKrSXVaivkTTZGpyL/KUJZ4yRIfQU
2muEmdHw8KdP3cctf2QrZYkgYICwoat5mqe7lLvcRwAPwt9DX7ZM34b3X/qUyefwDgmRwyf2yheD
Q5ccXF/XhfMIpjW0vH8nJic9fKchk0TQ4/wOHItCIWOaQDwvfK48xEgKUd065/P+XZV8m29HLhc8
ogGUbNOSkeiL9oyipjc+xTT74SM3fPUJQkz16XGcHW+befhNeTZ2nOxr4dnut+LmyycGdfbz448Z
4rvcp3E1rhZHxS2X5S78ap3Dw3/3gneyLgcFVB4Kdopt75Ru7lJqCMmk2GfwFTlz9hmEi17i2Xt4
kFwC4PC6gZrNITna8ZuTbxnyYUNJw9eh3+ciM7oZPuzPnn/sPGTieSriAnw32fPUf50rP8lfsDhc
ApPvgwc234PMyrvuoSZ2mCPiwVC6q65J/kJy36B2PhaOv3b38KFy4fMjQtlu5pirIaSRzUHQ3/bi
I4QXrs5NpKu7R6GXw1BAkeuML4QD9nX07SVoPHm8km17PJMHMx6+wn9yJBYA/83+lgCdSN6H3vme
FpNHCuGqHBv43+4RQsflyGspZ/E9ZmrZs0KUBdwzc58Oqs5u6g1v+YFjO4uAkp+brKF45kEP0qHE
tR3d1vum6/H0Zjp8rI9PuBkcECRut4k9KpFh7BX8hh6KQ8ONr+fPc8mRfjsnd/7xRihb8NZw7nJQ
+CLc2IOexJ1tHpuHY3sDZySv5Y3/nkH3itOV4zDa4tXL3KPEx9F/5Z/lsleh6qq/t8/IgWeUXUI5
nmslP++3V87YWDOt5siG+ZS7SL7+9/6g+XgPigA85faZ7Uf36ny/IUTIQ85KW2mcz39nof2xsvNu
THm4ui8HkGtKrJs68lbsOS4ynCTcrtGH0cgbeESH6NB5nbc4LFhTOIUTI/K8m9xWWUuAO5dzzohq
S/hdvptb2l7h2xs6H3wS1W3DiLdFLZX3uvGOBBk+JNBIzQdnxNI2E6uXegHrXV0dgq8N8DP3dILL
e7XZXYTM8otynh2gjv0Pkj/47YPWiV4Xr9NL4h5ewqdw+bYtt71PbSGIDspJX4t5gG+NhyzmefCp
bT8/VZ8rWzvb7dO0gr/cYVYVH1VdCg9JGqhY6ZB58nPrdlh6OLT5Dv2InwXZQb4WfAVlw18atz4U
QRZcn+UIRcBfDwzDe6jIeeIhaNP6FFD5ijoY/00r3kGe5TVLeRdQ8rxOXsXkeJDga/GVmApwUmwW
m13MPLbLyAcFOj9n1zOI58HU64OWWcqDaMKnEBWMb3hTOEqhl1d4FUQDGAmIuv5+s//MxJ1D4LCX
XN7VBJt+414DpIvd4YlJNefKWcjhmnMKA7nq/PcJ+FS8ArvFPuLdkiAJ+pmTPEM57tlPRIKcTHoW
ezc/mtib2XH4MKG+99uPxz/Y745YwMhzMEs/hFpPPdoGd+eNhtMJ672XFRSx2gA2edl+wMrIA2aA
LfQrrLLBE5excBjR4JE459Lbr5bX/efdPZ+v6/PdLfxPMWJiweVOsz+4uYkzOP8KlxyCR+yxqz6r
kAVw+G8hrGVr/xuc5/Un/Fasy2bLXLhTbTsPg4+JNJ/xjeHxaXJeaGPR0QovqOQ4P4Z/hJ6Xxwf/
fzsej3yeI3/6mAWfNwebYa4SdrTYieG/Uxj+zMX6Jkbl6rwVzjfg9BXDp6zz0iVbOpfEhFyat+XS
CcOf49z7xg59kxOxmRAexhLInpffgKjxGWF8WN75DRcHzs6NVqaTvGoHf9t6YtdlD36Lne0djiO2
Hs/MziwxcXJQZafscBOu+ITRtXeQmFBO+bPOYl0o97zc/dFtPJSxXEBi68ZrPWuHM3QrrhKoRR6c
YO+Y4dt+9PncIGqfrZ+r3y/7JZqWm/9ulRjC+TbbGO7EVf6c4zWMNfrNfy528UwgkuK+K3wWnQtO
cFpLbEn2/wxBO1NTWznPuz+8M3VPasPV6/23beEs+XTyGhDTLIxZYC/FRaX/Jv9TQgnV50bYS76I
zUMoiReKEcjxXP9dHeDIB0qHc+e7Dcyt4ZuJg6smgoOteYS5l87wDzuDHR4cdt5pc1K832fFO7mR
D5aaWxv5RHPhP233urEO76+vJ/73SjPeMXetP75ft8zQQ90LL9KvHiyWtDj4OTk+fNbS5M34FvHH
i+LsILTgHy96cJhj2hgVdwjBHGBcDgoWh3jfe9Qnfztf0hz9m9Y3/w6YuPUHF0iod+fBzAJf9cP4
Ddp/Lb/N1tFODjFzbUfh8GOYrr7sIHVa5wvgwPpLddK16kBSjOmSrIgxQ+calOvuTOS74a88N3Uk
7Jc1inwmLPU/c+/49rb9EH8pzubzgxCAm4VbEkNaP2HMvWjz8bf8ZuF347FCQO08yUKXt8KycIV7
ln6CmoL8lcW/pPd5/ElZifAkIbtDwFQC7HFU2GI1FotdbmBun28QFrCyXc/Avav491XpOvb+tind
b8NnNcg2aPEv1MRY1nxlzZaslNazd7LMZe9cV9rznZ9o9LwovPX4JVGWeJosCL7CHVPpR0h9cdvd
JsLpoxfHb9XKcMwLhb4z2uo+zGse158EB/r0FZdRPsWfbd5JeAf6g+0MWZWfX+gKcOXNZYxKCXVh
j36Fh5QC/6HhxMNe1Z55btfKBslUbwYizM2WVE/9ha9sQaB71Wo6ggVwFz7kJ3vDW7jlpl3bq2rF
31z46HfRvvgLH2RFwuzP7Zb48YsOMg+53cZKdW4HfvvPnRJYGpvD4fLgFJTV3buxdFC48pJtsq35
Ldmau8GtPbo7Hji7YHFi7fm9F53QJt/KsXG+X1gLbqOsCSLTs7Vr348UTnBKT+JunhzTi51qlwXp
uiGzGTdMPW/wAL3zdHecD8YFnc/9en91jKVJlDiu55ii1B2f5i9M6cMJzb3fy8KJcfTO6DFFzIiK
k7zIHgCy4l+39RZVJD4DEy2+GPjFvjgj9eh0q+YLw7uUoCr1kvVjha7Eh33kX5zXym/XtcewEvsG
MgXPXMruuIVsPsX5sgKaI3/XTUVEhbGtdSMLwxNfnbKHFF4xc+OnfL9YkkO6I5dD/lMDFBL8gp09
8Z0LtP/vOzO7LJOZ2/3tTQoon+zNv13bckEfbr3FTnwvdvd3Ysd/p9/Ven3+2J/Psfv7D0Jp/BZ9
BMd41h1lBZeoZ6+Ule7YK/UZDg433yf/iiM1Ud4VyjCQdGS/9HuRPl8hreaq2zHkq7d4zTfwIrzo
2ykcnsYQ9c1w8Tn+M12qLY5EJID28fv2puVT6qtuJzZP/ibxisRBEtGA9vv7m8Q7ck3aXeOqXJdu
+aV7j/3h8IL7evo54mwAXOAn0lC5WKe3/d13LIByBI+WEUgkCT0x4fwjTDb07KoPiTj/i+3LDygW
fHlm8aS7AG6O8lTDrY4zj8IWP5Ec+vWTykyvgyRjwPBokD0xPuKlR0kcJFfRgt6fkR7MvGE7vkpU
IRkkh6uc/CiM8n/hZ3nM9vkLOk8HGiNEtelL7xPt187ev9b/VCDZnyXgjm/71PvaDNzEUgf10VQf
ifaRtV/tYrl4FoOSbpNfSNeXj0MczudPGhXYWeEunpNX5dJi7F9xbt27eYDBqKP5aTG7CE7ZsVl5
mA1mH+kLCquLA60mkuU8G0GfjJHKjjFNj39KYNc33eZsfdGfgPPrVfvOXvXT+Ju/zN7H3/41PRok
D9Q0UGulH605CUxBzHGl/qP1mqBB/KpwY8PN35W5U/Gm51bxIETq3moTVhUoe0EozagrFNcaag7a
KFTd6/i6qg0jHEG7lXaL4hWi98WyoIa8mAJmBRfTqcsKoqR4Oj6AFGZZuSnK/X1hvj6q24tpjhAk
UAyvbWtj0HxK4PEezX1uG/tZ3kDbk+4sKuf2DI66AXGROYDcju3SI2dzozJOJVoH5XBnomOI9B0z
Qtu2l0buTw6WXzo2D6jV2/snwyWCO8qV3lPgd4nyPIz76dWqKUcWws19u0MQTmNyKvb1SM+kp5Rs
43QopQrgRT6WHo2bfMTXzRn+KJ+q6dcqIWO2LkkGbWn2qjIfZtLTvAP0XpTdZWFr3CF4WFvUeEYo
rKadGb9bWbzPm9e0Fw2phIH5Uwr+xwQkANqzbchsyjmcmUuOu0BZ9EbzALCRx0A28pEeMvLlSmu+
qp7OLGTUBe2ZUVpClOBpG6OIatJmUXITZpydda+P5u3j0eMuKe0KIIG2Rc0YI1hhaT8JMgJCGsE8
hCZ1d6rLCk2HPKHF+ni6mZqvz1DxYfJiBTF8p/62xcNDNhZIs3mrPyKrPhU08ABexukJ5KIx15xW
I8pKCplnozrMjQWcnb0CeoFKWMuspdWr54KRXShOYUZkQHdgYjRdAM81nrhvCb3bK+dAM4ipucdb
xmA5o7w9E+HwFxXvfRWoRusVZgTHFDfJhvFKXtPq5Mt54/X3hUf76nErVzBkAYKD8G9WQclPmlBl
YRIjBq5TB2BrFUB9H4ikpUnntO2umm9L9VmfvwKRhLUIlNJB4a2lsfLXV6bBV6Ss/7p0Hya8aBEb
P4dNkXHW+kZrg0mRTHUz3h/0BSOZlvplogQ5Jq504wv9v3Z5JhpMHSICOh2Fezp/Tsoa9vlxZdWE
2UAmmM2rMwjTmC44mcboLaLLHWYOQXWoTBZOyGoUGVhs/RZID6TVJ28as2U+3lZ9rvp89ukGuLVl
XnCOYoVryadEpxnwD8u8pNFKh4VZEHYnjHyBzGgIeg+hdUiWdp2N4DyN7yv1+7xFqDqeYElkVr4U
Qnul+RiN1wapRYFD1AA04+pVNw0AF9hY+F+Avi2Y5KMpKDgfHehaBOar7BhM2aGeuaddnMjZNch/
UanTECAmEsHTvkeLJW2fKz0ggSs1TXvsGAHQLAavb7vro1gurKeZWa9k8pxL30KyCHezyxYJNEtD
QutVW7Di4st8Kg5AeQrzRyb1k9nvOBgrcMFq/Ax2CY3mSwKq2yip+SLSrbeE8GW/igoi2Tp+mlWP
rXnPArp5cPFOgFpgEHQ065+2aPa58iNtXlh/GIKygdkxVnWj+198CvZSOquqTrqVPk0LputqAyAY
Q5kMiAywU1YeOot3KLLrE4yTyHIRczPAFfXjSgdPZCIMpwE1V5v5P6vL9io6S5z8pMCGQHNqdjGq
/lQctXYI1MBEbMLGh9B0M1j7d66UQveOuDDXRGzxFQKmwY/uX+B6FVAkqh7tumt2BqdsTydhHQOJ
EPyPpPNaTh0LougXqUo5vGKyI07YvKgAg3LO+vpZfadq6o7njo1BOjqne/cO0aAso4nxNxszbNU3
wtnxaL9jfkHm0k1HDBIr8JSfLOtHBo6oSMUYwTK/GqzkZKA2Wl/i5AzZai2zsLB/Q4XzwDgOp8Ul
wkRPOyhWvWuYh7ihuUyhWgsTyJjcx5Ts6WFY+MhqoYe82RHD7vyqDtjZxxTz47MDmSlnp2bU1KAY
KEvIWOhMNGpoC5gQrqCsJQOpUR2vcMCEWv4chduJ8LUmIHlIgnBgRyywlcuP+ZE8mfk9/PZO8Xd4
ToDezu41PuvX8Du+c8RWP+VdvxLL91PfK4QZH+0dH4T2bF5HfukVZctf9Dt/E6p8HH5YprTTdzrh
yFrp14QbVyzme3omTQjjBfva3lm2+RmSon7Vf2pkPD8pv3q6TlcyyG7qb3lMj8GtvZTH4Y3XSr/Z
yOwP93MErVrEx/ICehPyPXBezT/lG9t69VcoXDz+Kiw0yI0L7RL/NO/KcfgqTpjTdifnWPFIlsvq
Jv4ri+o0MvWK/6pThFQClfUmYVQHB+bBOzan8UO/m+fuFt0y7vCivViX/k//mj+7Q3Pi11RfDaOE
hPrNwFuOrgUkboRV+zBMGGSt7GELtzLHCaRcq8TV65A3t3W94Sdrkm/tTTbu9HKdYpvawdff48JE
UlddbvWEyHsei/UIlTfcI+/hp7QexRf29GtlXvrTXjY0/mFN6asivY6PfYkucmmTwbiMsI0HQO4Z
Ki8b54mwO+QuOiz1h/Q76bfNlaeK9Jiqh9DGKlq6V4OI7Zl5K25oCwf5xVWW8ERsCU4XD2iV2XWD
q04dDlL/MhVLFXy8+OkQHXFgfvEHdmY9l17ZoKSDVsNJVfWP87gsW4jnKwfbOfVhoCmxmWs+EDaW
0PDrUDB2WvFiMTIjX+HMcRgQb8ETwQNePPIOzVAM75I384eCUzjKQiVYfhnQ9hbjrXqzONGeDADd
5K/4C37LcTl/cywFv6RJat8Jq5Gc+ekzYFHy19bdu2d/cATID76Up+5Tey8v9md2ml7Ds/pjXt0r
y5mFyIRl6B78K+UtcS1XMCGYS+rv8Nb9DD/BX37qLuENH66Vf60iCL/L8GxfKRl5k8Z9FnwZo1ES
xyXRMvgD+OUaR39Fu6KU+q7+epAb5cCP+Vfju/nIT+mP8VEu6Uou6FfHV6739NHfxpv3aXy71+az
vI2v2kd8yo7z1bgG3zNpV7iGf9XvrnwOUIXv7rN79Y/91/CBUzaYHov81J5SQJGMJ3O6+lftu7wZ
v9OhvQW8A84nftW1p/Pkw97pmzDGOpTn9m58D5f2Wt2tTwiONwj48a09TB8lQvRf/kv54+UVZ+X9
KoSBAW9ni/Cm4v1471+9YwFJhyw4vVui+Tu1P/yU8lvfII5AabGP8y2/qbzlHHvwS35yLwmXN/hT
X7lKn5TkzWH+tI7+H9ThA47ZcBe+u3fyr3J4p6/5cWbMDr1yMf3an+GZjQnjhavBXeUS50dSe9Af
Tlc2KuI3L/4f9+sanqer/qtdprfhMz9R1yHAAcc7J0wzjnCtT8On+2Pco9/2zKo5JkccxfKbTqoF
NGuuln/SnokRbg/zl310fudfAxzuRignN2S8gmD8BN9cuvZH+50+x3P3qV/ZgFkVDfveH7+luzh/
ySU58nMBcyC+gvTza8WLlPybP/fa34fX9BTf4lv3YV6JS6QPUb5Egfoas7FyRw7dx/RJ2flmX1LO
G9Q2C/2CZotYmKN+5JWa7QyR7Yjf2/SBzC49cffjU3njfSXHGYhLCVbc6PHV+5Pfe+MjJpcUW/WH
5m3mY9fnVpb/J8mrPAT1O7/vopDPxDK68SO/fP8I4oqZ70dwRP00f/CQz8Zi/DU+XZTJPHDfPmcc
T1V1wVZ2fEuO0aUxn4sjC6a7xMkqZhnxJacMy+MC+aS5DAfjY3wrLsYv16W8lbdJ/j7lQsikie9Q
IV3y0+Gtutvf6pd+Nq7aRzg8pD8oSpK7f3Z+WYq8IIEYyYN/ad4y5lDZwvhth0X5MwFlcADpi5jH
6Z2VDJRDt8eAdLyxQ4W3ToVHscguxkcaLbBi/Gt4Wu/OJyuadQ2lHPnEwvlMubaTPCq/zic/l7gL
fA/kAydH5zM7eiUXOTmOr+bJ+OM+aL+Z3GFA62Bh8Zz/seaoAondOXZvsicZd5uNxv/R2Auia3nL
kfb8YksH9fkHlWrmLO2T8YEzfIrNNAceEEi8a6m1z3wQ2DfWlf+A8YFfJI8uX3Nr+Vq5utQM/NfP
gDnIZXqv7tyY6R5gbMFH5syF980eiCTgZzpDulQKhAMr+nDvOpybu2s/1v1CSFeUZgvKMY8vcBma
F/o3qYruPY6W4lEK4Qik7Kr8hFf1zGuqZ+1YYODQUpguwl+HM95aDWdeRvuNb8mRLxQTRe9C/S7D
DXzGpX9HKBMxYLo3UqzL++dPbhRMdOeKnJf3xG+K/0g2+/eecSKLOH/ga6OoejPTZRsupzNm91wu
/uzuhrcIzsE55/PC5gTl5ioEZGcSdrUKzuMVBWx0D9mGfXyFVo2QTDF5wToYD4INlgzmyYK294Wq
gZN5WXw7V+fqXbl8cb3Urv4pOvN1SEgFVC9+Je/3g9s+x0/VPW9WM5ulf+qvYbNymJz8aB/OZ//L
Qq2X6osWXi2fF3rWzZPvP07YF7n4bIV7TE2Hu66+WwBGyWNF5qdPDLDyGAB4aWsAjNoisgGwNj2E
/AbriH05MqLR2E3e+zDgVfTWc/OpUb1lvc0vwS2/1BcKuPKSX/Tf4Tc+slmOR7ZE+6N2lnhx3ZnN
szOZV843l9G47FR055T/3AegkwlHDIxwYRXiTEEezQNFF5aq1IFsZvxMMx45mSnkTFJb5gedBfI8
lEvWKQ8Qf3oEjHQPRrdw+AdcFGE/V5XnkP+NLhGnOpyTD4UDTUyeMMCKf4/Kn8bGfakYEIZQhuWO
FnfjIztWl+aiX7Qv96jYD+0h++3epg8a9HqvkPJ46A/jqdIWxq1TlnjZd8x4x18dGF+qmgVVKFhx
9tDCMQb1oDfrVOwVxQjrTaIhyJ/ouc5ZDHHCRlNu+iuDolfTn+z0WRMbZ/aGAmdVNi8wgtactkG1
UugmxImuzZu3XOFzPYboZNoOExu5w7dGvZUVXLRQ/wyQEENkBYMtUSbp09KrvIOINgaHsp2Sok1X
WWFjPz8vC+r1HGAqsUgCJ1mZ4B/9Sa1N4PIiWk76zaQXK0VDUh+gD0LUxzcHJq+8k6urlU+hh4qB
XjQam3Vl7zyVDSFL54M+v9SYlKgErmRvUUP2mrOpqVKQ0rT5hx90ix5SjkqGqpn+ttgm9XAlyg2p
Ul8e8FpdEarN5mdMC5NhMmkOb1bNTMPSruAWCtl66KixxxiVnYnbEbAKPvnoHmB4IgdVvXYLKy7p
zj2INDaz0cdUzetQBUuOHdpaXK+IBdx5CCxn562dnguUCNOcrvTxDUrvVEM451ZDyjS50RbeExst
npd1do/7eiPCqjEyniuj3VVM3pJRtFpj8Iz8aQH0gBmVtoy6T4WCTiRkIl2D62vRBHnTdsiDVUs8
K1phNCHiGRIwSVM+gBOwM13G6rxVIOGbDKsx8CAPbfiq0TdirikXBBH3DKpgYb2bW09T/4SRPnjG
RgPiEGY+Es9aeZiiYIsD2arF5FkYlvC0SaOgIf4ySzhX+GpGdbvwlSeUt95orzVWStZa5oMIpAxT
HBIJIniuzBGjfu3P1PpVxcuMOpIsVORgWTg6Rc3zP5VfhZ+VWe94ZwWH7liCJ+eH1MKBs97UnE2k
wGAav5LuUkGU4aj0xVCqIMOG4r9TkzJPx4L3s3iM5Eez+KiqGu+LeIt7Wq/u0xCOtuauffKrFCNY
G8Slm0r4qn8M0UmpCCXGFMyC8T0xVIMGP474dnM86PYrtYQw7hHUTaXGLEhfDxTyoAU5Jb5uEXIK
vGBhyd/FJcDRe6qAucHat0eMqgRXmMILBFzVOAnyBT2Z2L1mPpnI0UIkIEDZ+/BVdKjN3q/xSWLS
hL7V0p8TLuqoibM9qFNZYxnhbViVOBwNKwf5oop+rEOBkevlHmGLUpvb0XuzAGlgiaEiSbGNmfDC
mlLOiJ4lm24kmUs8//EO26HzmuNpp3a3rOWbUaC/mCWxxczn5+DGExLWV9t/buYXsQu0QHRAk7q5
W/eZumyOiZ1gmZduR6zAFUfsZ5F4g3UEKpVXTXdLL6R+Dhpl8aTjQ3FDZ9h6E4Zn/iMc7xwwOHQ5
OcO2PJsGCvnmzyH6t8CjdKYxIh4KpJqmEUxF6PBgCAaGzQEZZ3Y5vjc69GeiPNP2nZxrUcMGVrOZ
GnMv+goXyDPAElON3/v5tww/XIXxWtO/+EfP6PHNnLEnCx59XgC4aRNM1hO3smJx1t1nhduA45iP
XokxFaAeIYnB+NCS89wrTNx4yIcQlW/2EcHjT4ts5RveA+qo82Au24qxlpb8chFWvYHmcEwufVZt
i3o7TXA9bW8v6IZrvIQGRvsdczQE8yFUVUtZieJgSuanKALYTVzA3VVhk9abbPXmrPBjs1EgCDff
C5146nBfd1CtyvQoKoWwBe06eMAqSjl/1VP06ffqQ4gFhzud7XGZ4zPRgeiQJMfD10fnil1fRxac
a3tl/CusF8N9sfWfIiFoIN5jBZpyfyP8SCbO3LieXrqpXJZQ71Rut2mj9jQWgxyc6ESyCTiWGrt2
mMQph7apiKBR/8LkoSN1Cg+pjSBoOaL/tGEm4rMGc3BlUTDHy3ecHlR2owSBdNXxeMN2Halu9zDW
Iw80uw1+QBz14j2e/rTpJMqnOm7w4mRXZvdzNj5HR2G1j4MNEcX1n6y0x7odAHLOV4UYo5L/I1uo
648vOpLiMtlr2cYMrl6UP1SY6TqlujAC9wHGcRFtcCcDs8zmtxJfNCd49hv3gU9NT03WQMSIqH3G
ZgMtYOPDBseLFiMKn+mVhauHaVZbE1DbHC3cchdtOL9WCS7oxHd7GQ/hSUvx+jgLcVobyWJS0M/m
Z9HH2NhNRqZDWt5eqTfj/Kd3DuAlcM7wLjI1WRwWatXIap46c0DRUL3j6o89TH0VUNTRmZ1WUAzQ
dPEoIudAoYFxS93mmwDH+MJYjU4l0RmZDhmN5h8QOWalocPX4dBPjawFoHbWdyCvlz/HuNDU5rix
Ga5NHO1sOQnjG9txHpUaHJv1bRTbskzwGaL2KX1RfBeoK9OWyXUKHHdNG4DuDhsqhhMRch8WiYbU
oyWqvHPfw+YaBhR16U7Tsi2uCYXyrJVvdc3K+8P/dN+rJeScitYHHUXSe1iWLysMIFVT3WPJgtEA
ginmKwW4aF4AXZoZAkc+PFuQgk0TilofLHzW8bfJnx1IW4290XVE0yiLqW6wbGThYRUIhz5t94UF
BcnZDvYjAh5F2U4uQuFbxRGKljJcu/m72sFhIkimGRa57SA+2oncP9emZVd86bP2rafWu2hPdVoF
vcAH77OkZo7cXcTMyJ/Fu2/leS8pxTuJBYiu6QVJM/DQqGB7pN4cgzvD+YmJZE5oXU0aMs7m4ZVQ
gd49hPlfQm8pYwKscdrsEPgfkecuwoqVn645T9mi9WpjhOchGVeYajQmc2hz5wXA7MipxgOrNxq/
iiOC3QonAOZijF0yRKAcFohBH/QKDwyTA5DgVKBvTDnY4YJkHyN3RhrmlcPOwxBNx/yZXifWtCe/
/Iu18WYrR9bZXD/HM0cNNycnxzKfOAgN5pbddIr0fR/06yIpNwahLP2AMZ35x/WC0g/eDEJpwv8x
j5Vavno9GipcOQKPFPRm2aP6IClA5P42B+iYnXzH/JPhlgiEZaAionHZ7RrsSsjQ6TpYHCgHtBl1
R5M+t1rGOA+KmnpPfHdvTLDhGFrx6QtWcqx9W7CLejyfRCnHy4unJxZg3qkFv8bbXsWf1X5Mkye9
fTIxU3UePWgMKeLnKeK2blN9aWMRopnasi9f1YgKMCFCharLwCgBy0Pbar8tE/A2mzhjPcved2H8
GoJ2jr2CGgwhLIvIpjAM2LkCEbVX8aebUwFM9dZwd2p7wik9JxO7wGp5PJCcqzshIo2Fshw6sonO
RUMmmHsOVQdt4kvjf9RN9FmLpwfaFIaRTAySHFrb7ItjrmX9pgxdOQy4/ym7YzxumuyZFmBmzmrV
p4A8txzNEYdNlpRLx8KugTGXm1YiDWHnc2iAppnx8SnDuwL3+LU0AnXCYCfA0TF+7jIX2UL7Jqo4
p3obaG2p77L6xj5LbZiX5Lv8siEmDJPaiv6qcy+dCZXX48CAcaalSF8xHCHEpqkI/jkUM0kqJeYv
zyoS6gjddD6LhPzkBqxyVHgxJiEVG5ihUQwiFa0i5a3xZuQlxy5cxS+qZn80CjElWrEMwvhgxcZn
O09rxxwwz2w2Ij8Wpfg42Os+H1ZiISCKNhl89OGnGRE99QWjnqdMtC25ZtPe5Ix4boN9slGMVc1H
9DoW7yJ5w3sM4DSMGLeGBxnNMq6ju+CbZ/BY3doxY3X69ikCc8QrRgalMp9Thx4fp7R8MZJsI0q4
YsL+xuKEQuXaaCAJ42EsNNzkvE3cfbU0gxGkQazoCmYUDo8SCiGp0lGhyTQ+S596LVpHwWPX7Tsm
fWqjLXmeGoPRZGbtS+yrI5AD3TWWG+K6VXw/g6pb1XN5DbuzppliQ/EwT8iKCM41XwjuyWRXKalF
oDFjDCIFiEQJBIm7wjcy6/0XEfX4IaQ8DesZYG70bhLvyfKSgxN/xObDiV/xguIq+U71krOL5e/4
WiwS+2Yx2ujAijCR40pzf9nlgJb5mpC/iYGFunIBY+Ct5etY/RwJyAo4A9YVwgIsEVyMgTPszHDi
ZqudM8wOMWgvqby+KMJxaffLnw5TVS8fl7wDUfCZ1SlWiazhUOiare+na+3OlEwvDilnam+UO4Sz
MnmV76j68sPTXvMC3KGbsEyDnZ1u5Fq72NGTFO5xqpRY2JhUC4y4pWkfGFOLfBwziJShrqRMBu5f
9SfPH8eyjVErh49frhqfrsaEywSM1p9q9PdT7Iqm00Iep0ZnjXoPwMSEsT7zncmeYxgM/0s8SVqy
PWn2KDAyfP4UQCoZWU6YFaUWf0srQhkTYiPN4Y4naB9w3M9nSzX/yuJF1n1Aox46UIlbgoExl2LA
4Uy/s/E5TMlzaux0bGVUY+Tk2SQF3tjzT0KhK5o3XPuxBzzrzFL9NS86gFdqIZ1fEz7JEcwjIB2+
WMnIkUNFGqH8om+tfakOv0gV51L02j2gDmOz6hNcagB4cF3AztwxXxyN2FN3Hw+wBV8y/5V0OBx7
XBfLViQfEbGQUjY0EXhG++WSx0a7LQUMV4iHLifPJeLD1fNzOJ7AIZBUa9otK6rtQNIJjVgIKiH2
KhZ9Lbabg2nvjSZeCOQh2b64o4jssdYVkW9qnrlMnBV3hXqKDHAXuZwoO7WUJxQD4JEt3Lsn3JLG
A6lLmDV7avDdKA7SbNiDHfFpT1p90SOkPwNDqXhaaZSR4m/C2/fJYFIybLIAk1R2wGmAmt2329bB
sKVgbfXwbgFXxYzN1fHOwKxU/1IGu2WP8b4CKVLLaSvxSKO9KIEWfGpTNyFenJ0Xebpv46w+sUoV
dP+rrCzWHW+5FBM6OnyL1hz0YWNoMBJmUY2z5VGN9wZhoaWR4uiITpzUSr3qljxOemO8BAAohWet
RS2tf4HD+BCXLK64Hh0Y1i/5l2BN7snMnBfqhITtoiMCPZ3X1k6E/cx6AaqQCdsjbijWL/ybCTcK
fq1Iu+v2kjYU96uA3RjkW80P/+wygocaLKqzTzrwLbaThkEPZvO3eLskNENIi6t5XLnW/OLzQIJx
scqkEJCrLTYR/nTzumevUpaFUTx7oAMF8AIdNdYERFyJ7XF5mKmLWCLZW2iAmIR39qUeP49hzmXF
do+Vwcy08ZeweSismxrKEq0kjvdRDg21AOjBpQqV+LYFdWPXl9eS1hPKHePCGdm0T9Eakxk1MEOd
cGXCkRhFBoWSDgh2S5U3NphBQWy8EabHaLubMEk2lRl+iIfGvJ9U43WOtXXuw0/FsqbNJkgG8pp3
kXVSvs7onDsDgQkbsYtPGzUgp3UMI4lIM1fnmZ6+dNKZpc9tjK+I/TUI9kLNUIA+KQSQqve4U2F+
STfsYf/GWSP7tV8DulCP/jV8b2aVG/mF5dBunRrVYeJcJEtQVR7bjOWuYMiWbwZY2EHxOoVwGUEO
BjLGLDbUOLkL70wJ/WVfe695aa7xy18GJnnxXxBTOijtxO+SDoPZAN7u8lw6uJ6SfCL+PDhXK9DV
rCH/IdNpEWGNECXaq/RaCekX0Gs0zDCw4vpHNpvR+WMwkLXxp0PskKLtQmT6nro1LWxrrYeweOzz
euPCnGD8O1feQ4hWT48R6DTdGhMUD8U0s4LSsVeqiWqxyHYNyJz0Tq4XL2Xta2O3aV+7xF9JARvk
HO7tKSn7JR8mzJwdBB05CP6FSlPkaHBrHDvYBz257286Bj6Vs2PJJrQOEYZb8jfCUOncP6l7dF2H
DOSvItrcMQA0I87VwBsucC6WjrZr3M3W2f/sjVqukph32njQxHt2nxwGS2qxx6RL8RWoO+zwsK7G
CwrBcE1lIyc7lZYo+kvf+PYKB65GvhybaM1OKAdsiG1AGcI+0w5lAs2Ea+mHfzgkrytH3UKiaXvx
bWBv69SvlAOYDxJTIRmtvsMyQAo7Wh22ranl/MxqxELVoTK+8ImtdPcR9s+cHLoJnmnkPqSkl4mD
HUZ2jgsLJNz+sxmZbngVpoErJvFwaAyXcouwBVocVS02YjzV1ymdC5/jDRaNpHTahD3EOLw1Pcit
Bf4ujg79yqxCgFyQ1qkighHfIawsJmLvpSAsvtqyI9fIIc+EJ9RZdgQD5dlBajOuZRvjrvoPtZQ2
Wgg7WDu2r7aKWq/2z7VtrqU/5039b6XRY2FIJoFL960NuGOFpCyfZxBlYTfxeMEBdLrwCY9gLSNe
kVVm+spj703E4KTbJLkFyUtL1DKbA6BoNzprxYz3Shg/1dSM7RMtKawaq73rHVtUu8wjn7qEMR+W
M4CecJ7YXoBdeeoe9H7TTAwVrBrk0nXh08tieFJ6rgQk07nDuYxSzCIkiCe9F29NDlildg6ezPaG
YOWla3qlf+AEgPa/yPrqERJRC/KtkWjk9NkrrpFgjXi3ufUBYt1SyGP4jqEnb8xyH2wLUKaU5xLZ
PfkoYv0iNbeF5wFzvJkLWvI4V9OeBxyMABhRkjQqlfgA4rc4eYvwUHsytXblQa8hjSEPp6irawyW
2Ix8xqaZBGY9SJeIt2lidjhK4TvxKC0uJ8ieX91gXsPujfVfRCtMD2iyNNzyXhYMBeYXqGYGKKWw
3fKg+RR/H7nf0oOKb0nbHrCs5DQQgpw0MzS1UPB8qDBsOCAYLsuUBV+AXqQxHn5QOtlAK00lWs9Z
ywcGPIFVJQVpcMcmRdxWxBA64tVZZrGiroNwKWMDF7pN3izzau+4u8Qi48/oOUXosgR152poUf2V
pMfqzPNC326pmH0wF2MczXBYKU5WT7RXiTKSMiw7E1Qm77YB7RIARA/wA6wgeuCJNNN7Sh69mPeI
b0BtvONXTsvgwXPFfc++UXnKe48gqHVDvcXCSUT6tRdmUMSwXOQaYpT/AvgDYeZx8vGiHsQcd1Ky
Lesww61UM06YYxBuQ+6u+0aC+UOAY52kELl+/4SXhw9TVPMaNl3OrQKjbf3B9Y8Fx5IHNNdVOmAI
M7gcHkP1zCeJ+3mLXdngtvg3KNW+Z0fXDXht5panMBOwDSMqc1dS2hfXShJ/gv5pjsqdYzaHYnQ2
tGD/DPG0kBnOBgczRbXoYdZypI2ASSajF0EY1Yw4BGiXUuGaE+4ejAjFykTaHIoLe6rWeD4kiKYT
66nnAtcgK+ztCkZcLlxW1whZvcu5o/RnnRNascYfRqx2xZ6wisIHj4xYqHB2RDRsFYifLx9BLNZY
xnWmr2SjM81f3diPM3q87NRLo5HtG+Bdcezi+dsC3SmErzP7nWjS3VTD9Vdd+fOzyz2UQqzGc7RX
DjgejowKCiPf9uQ1tjX6QRIK4KMGQS0xJ9w3VmIfozrO2rsL71H8Tdi+Kp0tX+8OmNU8isNQtLIl
wGLAxWzYi1NExQIiyGgtvmRiNRKV4Kr2l1RBJalw2PCCR1Kiie3XvKJYLMLoGXv/gM3AA4g2fTAl
zBgm9TvCSb038l0frgY+vJOorwRxL+mXMMYI2BKzoN36Ni76pEuNJ3921/L/TcC+XNM3ZkJcDg94
Gvbrjv485mB1EjqTOgWswB3a2MZAqf92R7adER+ZhO6/y/mwU3JTlOxZc2hBlYVHj5VnKu54CkDj
QWGj9xZmjhJJP2VZthHgrh+nh3/xGmB9pl5s+GRia1f2eHJicxRa40ZjlMXeRIbBQSqLGRy2KKDw
W2xF+0hfyzYk08yEwYhefpYtGG9Jj8Lyt/i0Ut6Y0U2efJyJVwnMqjbw8FrD6f/d5hs5VhU4vFjk
kO5yAIYaXWtdeSdqTZxRvziWncZLqV9DrIvxawOK7zDyFIbmvyGTTf+hO+vGv0UNB4pB5B78/CLN
L/+WuFXvdXCz1gz2YpHXYHfqp+qWTe1S0/CbHky5kgHC2odEkXjEna9rYhhtgFvxB34W4xO7OqXN
A/hm3uMOdx6AgHvKO2aP4pumMUTsCcvSMWjLCUJMBIee4f9pz7XVrmJAa4xk9bGldGezp+sdoD8D
6+P4BM0zBG/LTP0rZ0IwYZA4kalekE9WFMMLZPq4a9ccuQmzP8ND1Wy9px1whvdazpZA/aY4F7d7
D9pIa+OearHrGPgT+9mqYiukB1h26l4Y8O5A3M9I/4x2l5jwfOiQAWAjplBZ0AvhC87Udm1HNyuR
ybdtLS2yJLrqS7dpVnJ7qRLSW9HJg7HTQTdWs07qXUJCA0Z8Gzm7cyJYONviozJi3ELLMBXIIyku
htQ5VDrPBEUozXSI14jqfxbt50yuq2a6Sw3/NKv7air8qXN0wNiMVs8ej1tA8YgtkSAuGmznWMu3
8AsYe0h8DM+x0Od9GgWdctYAo0Es7e6w2MMI3cGXPya+nKemgqDgd8PCgKNOS0imjrRwgY+dRBp9
/RtPA0xV7m+hV7+V9s3QZesW3gsXk4J0NOkiQmcTBM6q8N1lxdLuNa4JI8DELB4mLt+MRzsKinp+
7+afQaR/U74MMpJZZaIJpZoPq03FCuI1xa7HHl9pbzI56KhvOAPs8ibOVRXFAetu7u9FfcdKkCMa
mD012MpbDsjXnMq2Kfolz3M0ePJYjwNlUvlSosDJLOIAOcFkB/VH61GatpSpVe3uDFchQNHeGTxp
CaJJbWd4u8aIN3jn9So7DHzX0eAwMfxFxmW3UOtEgBNh+yhVhUpecEsVONONURgqmr5t2TnEQDCw
FcYrUCkge0829SUSu2H4VEzozRQ9bHvIPORdyakR6swLGLHxEW0q+YS5kbhQhbhI0eWxMvqQODVz
NxjZcnDyA0QkBYVANr47MBmE/92quAjt5W7XNEx5mj67DEqZrctRG4RYhu1UJoBtx/GEg30JFZfP
BfMYhrg/7hy7QaWS7jKaaRQEa1zDNvqpaS38GL/Z/KiRFJnkMgvi2QopbczWOluJuhrYlfSyfXOt
X5NxYsbQVdvKpfM5KyukLsSR/et4htPUzztpMmVMTkCQYdJQMeyR+BcJTlR87DzwhxTlgvy/2Iye
TcWUDEaS5WOE24q7ya2fyUc615g73yDdbn7m0hisJxOyJ/arGXB4xejMLVnoeMcUz72CFcXMFMOC
9Q6wmT8Pigv2NW76AEEmz4gYuaUEwg2yXWIn1xA0HNDjdgHqztl9wLJrmwTYvGC9rDNYZdkbxGs4
bfNKxDbTTLD8xCV6Rn9xAOlG49lxjI2plh/+Tx+8RoOF+WL71lG6ym5AIezVtyH+SsEke7iyIRVe
7lgPbqZuPPrqEu4M1ycocJnS642k62r99MShKBOO9luFwKaUgFqBd3LoiXowr4Ka49XIwlUDCGb4
2cGB2pN+dEXzKKdzydCw7UEBBwZsBaePcZOwGrYWOaHtCs0hoQMIxTwYE6KVaMEYJSWJwsXC2QDv
PKpFW91QmUbWqXPjpYm3nniLjeCnamJdQpjqOvoWGQlH/l/jYb7DJtWZv1rdH71eZX7VY+qHh5/Q
TFPnzTSqR6t1kbGA2Dua2MrR8uTNQ1qlz4XjrhIV2wolOqScykHw1bPf2s5w8SiBp8mCiF48CxhC
hYCYqZi8BzFUdgG8jWohvrWclgG1QNpjAuVB/TBR+VkHYNHaGR9cKCmgM4F5m1KUgFGxhqCrQMwj
6XcA3JRcP7eEvYpCePKICSfYAQYGN0amCh103z4sGRVD4arN9gPai6qRJqUf1fa3y9ml6cvmDFUi
QycRVtQekaezVE8h/WGFzk9jMFDHM0FuIQZ3z5r1CmkuWonPn2QaKA0BizpUkMs4ZQ8uk9yAnsSD
ZkM+NZJKJnSkKlFP8pbGnBwI9VQyxJVA29m4yzNaq+5OFogwtkzM95hWZOL/z5QFIK4NkkPg/Y79
yqpH0CRgXWQz3E3pkTLp3pnRSU0VwH7if2NoDVHkBojG6FkyRNDBCaet7k5B/tV5u44aAjN96giq
6xHOfMQ7wPwWY+Pwu6O3MtQ7r1OLJrH6hxynB4PlB7zDLjf4S1VFVamcYCcMsJ2mkbfDsxYmzcaj
9WYMkCFaJAqLj22yAVh0WSSFDYR1QAHaSBWhZPAaaRYr8h4RE8muKzLEAZ+L/MnRbkqj/mOCOBy4
FUeUDG88BpYlG5W4aDqycgBz7epbBWkMzVvvFUsD5sPo0lzSMhj+azkgrRdMp/rGZBmICc9oKn6p
LkBpkCoSOguYiLn2gtljc3IGZ8+xTqDi2Bu0rd+qGQPwwt6jEQ0osaJpw8k+9l9Tg+QZqrNKPHjW
AC0Q1VmS6/nPapl9hcM/0jDrsO9JgAP7vYPlq4T3ANJgjTl9k2OOP9/ggciDgCc5gCWDiB5/u7q2
1vGwa9voaTR/vfo6h8jXq0NbghRld0GmcU3ckuy9NNNyU8NozakMaeocGmCwbdGcAWkKrKXdBKqs
qmJdjlAuOOgr5uiDPEpqQ1NLkcmBZDuPQ8YACCy/wic+I/tFCBfcDYY5NNxkTC0AdRms8OogZSm0
aTHBjoJrhMFcgNIWMEdukM++BWTbYM8KziGaNZeciGmLVGwDyF1jvFz2yGKMDyGDpK7xHNp4545u
uxbygkFDHlUWgq2Hqd3NzZ/BBtCfedLkQcYmeJW03+3fqDJIh89opltmYYZYd9LK2gZoIVuaxwFF
Dys0tBa/7G4kg4TGeqwYzPDvpAfCV/x3IhH0lHnyMG4jHhePNhl+nmljsM/ABaxOjKOhxsXQGni5
Itwl2DdgLAZ3SXNY1c5KgqQM+G+2IO0MDlL0acy6Jf6FgBap08VJ1IYWulGYKdh08DHtbekPb2qn
7VtoVCMMj6nVn2TIbkK8EhiRhyMiq6OvZKrl2OYPV12yR0jd6DDZVOMNyRtkuE09+Bfq8ulUahEV
zVfHJF0OcLVW0ThnWx7VkkxoeQ5ldFKr3WIkOmcGJhpxKmqbbSBqaDc4xqjmojAnceWsKQ7lXMSR
gFeiynBf9giXLtIHwZY1oTGAatvwykM7qqTpkdqzD7GQK5UYxg3nkt0tdXf7H09nttQ4tqzhJ1KE
pKXxFjwPgAFD4RsFRYHmedbTny/pHedm9+4uytjyGjL/KT3CQBBlS68+/pmRr5sJVfRE+dXLWF/p
twRtTm4Sltz2JM0i5KyinaOlWxGYSKkkqjhB0+SUc/cKWdT8xYiYeKFYsn7ksTvQGBOAA3xFebL0
czm4P/hV0bIDGNnxWZM2MD4a7usc5QcL+B4BdCaNF+o9NoK3MH0vvWYieYByMYPqYbSvQ8A2x/ic
86dCcpd4M1Sl/oL5P88DfGFwp5nzLku/2eYSYypTo+Dm5CsXW3RSjQcxsIYaZkfnnw98EYKeUcmJ
IGSJ3ww+nLwoosUCF9ZIgF5dM6UnXMecAKbxA3YrLajjc7KxU0bkNHzw30FV6K8dtOCYFNv5N9mR
uVgLPA7Adwb8JeBQQpQ75RAlgSw7sp3X8mL6cK6z/MYg72Qm+ZCWEu/4fVSfy+oNVFAm5CCPKezo
IBwEOOCI28txVtL4ys7hAzJzRSaetN2AeJbw/D0yLSQlBT7misSfAONgNV2zwf9AV8F0knydG/o2
YmCCWc0rCyBAueNKeFAahoyQepm9SFI3aD2wB50Z8jk8aEyHIQh773cHT3vvAobWrW7OtGuncz88
OuqIQnNASjBdcv9oF+fMQ8i5y7CyFbjRdoZ+5oDW5ltdn9GrMrrWcnZhc24dWMCNzZkqwsKDzlis
nqE16clTkBR/GvWhquN4IueMgqpK19G8DcBiPe5huWw81E9zkJFvzf+f06Pn5scm1/e6r2B9Hyzb
4N5Tf2QdZz72ETN9avHsG3zgXlkbnakjCZ6YjFs+tnBFD/mdr49rPTuPk/Zcz8NKgXkFCITN/gfY
QBpGSmCRdhjYpXhwiL27p/Bfwsk/6iweBKHkvFWoppfw1Kv5WUm8354aeIBnbPry6BcJkQEDYgTj
se8Q+Ibmqxsw2lhz8M+EzF/lBjFmZIRm128ykYF5D9r8FJbGGjHEY9A5zxMdQhJHL+VdYjkEVnT2
TnoPhgsFyn6U62ey0seWuslO7L0G1qQw8ItEV0+wcWj1TYOumOxoN40lE4TV1k+JNlxWRFtvufm6
Mj1WPnO6apkmUqDb8ea9A1HYH6OC2EhmHSZtitavIM+Vhk5RejvWY4fkpiE7vGcsvJ4Rl9a3b4U5
r6cg3tso+RobwcD0XSaPVdOvFYMN/iN3uFfi+DFP8rND+zmicJZDDsoRpMJHDV12MVwokVjRvMst
Lrqx/hQ2ErmJCMTx8s/YX/Jg3OVjsZXUhMmn1sQkXoVqj7xdrvasxGtkEanBWR6al971VnFCz+tv
F9T8yPloc4pD5z21DYMx953DpBL8ESQ8y0AYTN4pQX3B2wCWmXf1XqVnoPrAeZMBFU1vH0VrCeyp
VeDr8z+RCiY8Z5BAmbgh0KkTbuX7hvNnyzPm634smk+5s6XCWLT5LDQAh0VU3Y1T/IxASVRpi1m+
Toh8JF6X8kGYeQGrQP1yfiGuZ/YS5BRyAcGuhFj047PREjAf/uiMLO61ndCT/FUjS+4OjmsT0j3f
8y6QlMJ5siTScZ2CBUwMR/mdygTIxCa00da0LakhrXhGuKl1FFL6XEJpimuimCuRdbj2RwoWGUeK
WolqEKMdvR66LMdY438X+31ENvB8FF2G1I1cMKLS7srlIM6OBLs3uuiYNU+Nw1OW/pDiQkbptuVv
Ay8k28D2NBQryDnCTJCKUByqboNEPrDI22eLMpwDZkV0bDjSF1IhiKIWiVGBkNoGCBAWCj54KOe3
mZLTbzZu+5fzbbH/dGa6yaTlBP31mf/jGl8j81RnGpyAFnc0d7RxchRK18/p3C/zunEueIVtdZ2R
sYANOT5aggk568VGmE/y/p3a+NYbtJ4IimdAR6rFhjKRcVuh83dQA9jPZwcAzIoF+c0oghOsOwe5
4pBa9KZ+ECo9YT80c3twxmo3ZRektIgBI/1GiL9fmnexm69oLEQPfZAmblkOBVk9YKywpToUXRH/
yOQCzO4uaDBLyhYmJYsvCZUZVVTZddtSw2TMfYmKp9cZ7IQmG2fNVs6ovP9pyYJoyAaA62fYn3dl
qCh1MWVM7JIxjmq2hi68+UwhzF+b8d1g9MJ/faG0kCLdcCgTFaBmMH8PpIcg0qQBssBwJ1pFq7pP
OXT5xHHaPznueXAdkhT8dWf9ZntIjSX0oOgwkHb2KcCB/8ts8w7kFtAQYtQVlRDLKwWF0LAcsJ5p
IAoSD4qLOGnkzcbbAnxTNCI98pIAaQNkbV37G8axbsihkBsdKaJuvgfEgIf6znP+oHIu8PijQ4iH
B85J4JAC8eMwuzwsRg7mA8fGW9jUh18G054O2hjvit7ezJTFOTMGe8IQx4tRMHRxFVCECCQK7rkS
wJ7NmfOvMlRCYmKKkAFHusw4rGymX0V/F2OnVcFmQlmnuI5YytmBjTFz93CokGKAmEFWCidf5jyg
EtPZTrJXCvVaEDDTceZZHvVTXG5JXvVIU6T8UaAQLt89jU5OV5jp3pHvDvqN1yw6Y8c/WO0itZUh
lqBPdbplN8g6lLZlQGE6IiMlxeYOXsSuqXv2hZtt2Xw6ygsZIxYy4HlsaC7pm7V0fk4zg6lefvcV
WOtGt9cof1ctcyn4PPBV/GpJyxdZo1vNwD20kLwHTgELc4n4gKTOkUwOcvmpIZyAQkspiM1iB0UV
Vczii7g94QtGGz3wSx7/C21gR3ie5Oxj0HKW50Xh9ieOW+YAVT4/2hfq3so/RMYsE08C0BfBYjaB
hcpKbC7coOpM34OU7yhjFGkkOamlyfXml1rxvULKa0+cvxGOf3trMD3c1T6o50LvB60ivRAaLIdM
HnktKdf4j4j3gYNmyHlKT+ElSkC70E+OooVI6W1a2nxZZZziGTizD+KGdlezqY2r8MBiS2feMHFk
uKxcqrk4JFpMe8lbVBplDQ4oH/Pg8e3x1zzEQQX2fwEbOIjYdfwv4lxhFOS74t9cRumVNH9uvzM6
pIjNt7S+rMHaGYjQ79DaMBbPP4/RgKPwUvrBfWypd3pbd6wfCZ2lx+DalHj6325o9n4FRxK+Doj2
K7VJRzxUVXUaImA60BYzf+VZOv5VIPBQrbX0q6/XtVpn6o/FXCXpNwP8J9LhNwhGaNB+bWiGOiTL
tYdVrUA9sRFF01kuQoVcDS4O/RBAr1yUDlBbYn/wx7KXIE0sQh1zjztsLJ+MJb4vZjye5lWwGT5I
R8h48oYMXixgJVus2CG3breKhPwC1Ro/wpwMtFtczYKLZDTQsn0D+qDUgRTVb2I8GOgG5K1T3owY
5TmvVNuvLQK27HbdUEnNk/o9unz+fmmhop0AM/IDyrMH+V45JE0uL2nrBThq5lQmeD0HDK9nElha
vEbQ4cSapVchK2C0vwR6ZLbpkqiN2O/oS7mOS4M2HDLMJDR4ugrDKlOPsGR7xYTJaTrHgM4lGBei
LY0x8rYfnnlYGh9Uqqkw+BvMEyNN2mOSXjr8pSxohgnR3HLlM0VDgBlneVroIvkWq95/hMf2nerY
mXhF/5Njdpwdw25Sj0AduYXvlsNPJAg1dgXHT29sDcMNT2Hyr+pwdpAxILu8mhB/80/R5om/saxw
D/C3QTPvE2TfUl75ZnuycqrE9qgb7g2/loeUvuDkF0VWCg5CsDMbuQThqiVubJ/w6qId5LgU1TYL
0Fv8j2E8U+jUQ/FE4xh0fAmHzjxU5qHvDm13IG9xIf28O6ji+N4kZARaj7THQVU8I/UYucyblGdP
IiRpLNjzRDIzeMMenRvDDNlcePhN4Asklm1pPDKpNEUqbvlv+fwyg+QWzU9DD0w5MqKDWRB0KlKy
5gdL+4L89ECW8PASVbMWaT+iLvib/ktm9QZXxhQOYy6EvgT2xBe1wF6h0QCnNWZzw5GMpQR5lvVq
1GQ8THvnLxpUFKWxOkG9wA5jQf82ajIVqbAl4SZDGiRfZ2MjEWJMNSqaDHWJqxM+6WE6RYwzYyhl
Y3mw5IyjYgwd4P5wvzDeBZSHmRNAzpSPCK9lLGbAjISdD/Rv7iuuNaslkDSJGWu0IzvFRcRh10eX
Eg444oNLq5ItRq1UrIvu7wg06Djfgk902aGC+BEgHfyFSdtNjDufTPR4n887PbhvQsShDPe+gw99
4/V6d/9uoMT09yR0IdpRaz1xTvTCEjQlmoCORKiyRTbot2utgemDUFQ+Q4IaxBnWts3J2x4JKOU2
VExYIazEC59aCg4Rno3X3lo2Tptg6nyT9CY7weXJ+0uroyAMFP6CpzL2C51v0oXbez94yN1vs/pT
0840wUnjEzqbqMD6u8rsY+/Vq8lZMXl4ErLfYFLxaZzRukArUJFw0UuUkSjIKI3vQSmHSmMqx5ZT
U4D/BOKWMhDvrNCM0+J/UTqXnOZBcNbe4mBX45JMoy2kgECPfXdGj3JXV+uRO2v4DNzlgXIujdyv
wN77rdqhiUDScTdCsCm43vEKgpSRBMy0GIPykzPVz8ZNgnId7ZJgPwg9xoZqcax5bN9SiskvYt40
p6XTPPfGh0g2B6xom7rd1/UquTnoS53pVGWwK6X3NJXATTF5DQMQrrXVe4bZx9+a3xJC5pq3DuSi
ZF1ZuTpiMntOIucPc8ovU1IfauEA3mkBZ1xMIREEVUbz7eNbKL2WqpMLvbsvUqw3BG4J2RuolvFy
iLOpY4q7hjl1/nRwh20XviXWSQs/sTzu+NpGP0Ee8NNkzxb+o34/jucWXsdZ/ixwCQQ3beJe31Aa
wARnmvFIoywNXYelmXKMEVCcOZxC97bPKc+iUwSyzLfxsS+zR7MuHwFcp+6HQ7XV+72dMCvkwf4z
PpjNg5eh/nslDIyZajtRrUsTs4z6eWZUPIOykXYBYsTTxkXoGekHEA87fRUdo0VVMdJUnbGi9QD4
GhqptQ3uTt4P4LcAVDExI7LZ5XVoI0BSWy6aHhN+zDnZcWxKc9MRDQTVRTc7YVpHkLM3w12SvMI7
c2t2Z//OnK7MNUcS8tpSjRXqiRl2UCb3NgTokp/ahIiRJV0VyWMDqCaRWnD3eIRIP0zGTWbF4Pz/
MWQLc2hqDUFK2u0ajHNplG9a/aEhOSYgpbUDXb6zHGrvI7JAJsNdYJiaeOM6txpIO9yxd6DrULJw
gvcaktdVgsYeLGvYOhwnOvXcXUjcqLenHuOQ4l9Ve+9h+KwPVXlWHrZBDhnCIM11Y5KWdLOxFbI6
xEDecdcv8XSfZg+wsncT5Fm7n5iKOFCGZyAi+oSWmqGZXjb+zftxPd6c+aPuT4OzbDp87cH00YPq
R92DZgz4hs4MhdCYzBzviEvSpk+HPc0RVHXoGlYmjQlY/Jxsi/aIPwfo/YIutmuZAfeRlNC70VMf
/KGlCOi5BRK05+pFOF8LEpEtcWdba2uyVoQNhjDhC1msHxpoU5u+OJ15XxD8UrW0QUj2GayDxDBf
Dam/Dpz0AYDSHYs/HhyL6TUHkdYEnr9inLAffJgaAchV/EzlKuhjxQwkMNDG2XI9V/pp9pBMkonH
+4lpuICHM/PAkyv8z192jarVCL/tgejMxxwPenOs0L4bHUcw9FaBvnjy1KM21AQciDkyf5By3FDk
/EAeCj2fjrsCXFfnOuwQH9VoDJmUkwEX0+SLyM4CgCv0YWVY/U7W+NhM+7K9BR7bJOQqzQpcu+iD
e6KFgYGM8E1wAA/WoG2sY0S0Slq8WEl1tEGZpM3hV6T2R5JaN4ESOiE9rJmSR7tfPJRqJMSMFGjB
TfsX49aeO6S3Qvd6V9OcN77LaK17PcBiOT8s/UeHbanKmwNCm0adVOjsSpkrjoZe7HdgJIjR7BFL
HKIGm9TS9pxbQoYT69WkKO58dhA4BemKA4Cay7UmM8ZspjRjYSPVAA79AkrLVVTRVlmGAc+YfnoF
vGP7UwMCAkwszODrU5xRyV6QBkRKd1pBfaiijWQh6oI8gHSUBnrdZXyPMCVIsVIhYpvSd25WHl0r
VqPpZkfBumJaGC9uKuDKp9BYIQz99eii3NF9bA/m2QG2F7Qf257hwZYSk4SvKKn3skJS8+bgJ3Hw
AiGsE1mEdvUo+Ipe2/8VL64X6ScX2kdYey4nh0RIkypEQ/oa486S34FaivOzLkkTt8cXTavXU07M
ve9I3EOhQGVAGoULRc8P4SrOdYSWd5rDNUiEgEZmQGYTBp69Wvpd3V3a2t6bxSA5FJ7NVD8cyb/h
pDmzofjuXT9eNzb+MYM5aJTGRiBmI7IGarsDTb0tSXrK6d1l7DqSopimUwaOxrjkNaQiOkIa3+hh
EPnmHVzB3gMaUtAfk0RnByFql2C/z87C/rZsgTriGWMHJkURmTz1n2Wi+yMBJyVugwAyjenLWVHv
ehpsEE0YC+Q1NaVRdakUMyZPVF+2v1u6Y+pT0pOUiXWh/WKT37XBIImbTvBcagVXCqoPQGE9/inC
2zJ9wwpO/ZtWEdOpX4mHyOuACWrMzYvWmkJ5NPUQPjtf01eWte7cP5ZF+ivvOiVm3XqopZS0Z9qR
HQYoONwnLaGXJTeYT+SgHkG3QV/PitTLm4dKq3U3o3TRV7Q8S/ud1YAskMItWSkT5h3ia8KtdpF2
BT7HwddmIhrhZ5VDEtCYSCnf6Dh/i1tufeoI5PzyZS6K+4HI0XQTzu/8CcL6iFPhFxSFogn0miSF
hOieb4QMnL+MvI/9qyhLBKwKIS0tzsYpBFSjq6QSFcxAoR+iNjQQkv7OLtNjSqJ0Rb2l4gs/Q11y
J0NES0hIVHBkUggpQIAwZSuzHo1ifuR4uvMBqESiUnKnani2qCMNswQ3gIklF4yNLUtmCsM3Byse
W9JKUa1ZrwzLZJL9xSnRmdmvIfjO0n4ahOZSpnmTuXFBpAJRK/IDfb7RgBTdxOT6Y7j6+OzV7X1u
FscG7i2ABZHPKK9BKw3PZRHoMyGfiZ0TUiCDuzxJvxP0JfKjnvjXNBRWqJ8CWM1ae5L/HHTefaGr
jXgvKHdzesl2otfyeDwAxVwoQ+SupOgQeadoMEUKoOWXwvsWnW0WdMccy5SHria0Pwb7LeJzB6Ad
/FVhodByoDysS8B8Hko7u2u8szEmAAI9diI8TwmIGBm1pROEzgI2KMx8fh1uGTUSnMHRGLCSucU9
IlvC99z9kygUye23aMVmG9s3TM8jWJuDhjA3zhNUfD0RU04XHab9l662Uw5pkaF543JDXjcTtDy5
30t/cHjXSAnX3IpacaP4d5d3D3/CfI0qjqn5fcn1XUeKiIHtCzdHVczoQy5O9YCvRBg1+FGOvSx8
EImz31xyjiIBZBy9O40OUUigtzBx6bVX7r3LeskpRG33kLGzMdeHYPAKAZMVvE2kzJf7AtayP9qh
vxuKTQgVY/9gGRSbR3MRgyqD4dtiWRvDVlzw2kfG4Zpblzy6QKAXDBqK196pQ0MePJn4lpujPdDF
ULk3AhpDuaLHg1bIfml8q6E3nwzKsb+52qJ6R9WOUbpr8CSQYMHsHgQGvtpyk41k/FCOe+qYLx9B
gIjtPBZforIXVn4GlkFNif2S5DdrH5f0qsV1IH2nBDA9MVSX8VqJ+TBw5lLpMzKhXtYyIbermG14
bIN5o+UbnmcdU2vrzAgawG6dCdJXXvyHyydB98a0wlpDYtO88PQbhNgBaoyFzPG++BFReAkWk8sk
wM7Y+vG4byfnVBvQtgDoOQd0VE8rM8RCW86rRFNvRgJBld471tOzBTSnl9OjXUFF85HDZNd7RC+Q
dwHg3+pcs4ypMyTENXqurLO08bTwsixAtiDvtsZIghJ9MHelO9xnyWuU/UHbgPkD/WUkWqnmQgeD
8yZCQJPlLZ5NAabYt4HF2XN1E/2OnbI089pHxwVazWZEhPXhId4fD4aVb5HVu+mPyaIJUYlfgvKU
F9CJEpAMHwGYYY17jM0h7UaB+rp6FRCMO+pe7PhGomNNYO7tN3CDdPh0DlhgK4zn2d+Inuhapk/m
+Mz79NB0WHwISGWwOH4ObXbRvDsNk2IV+SBdSaLxxu9xwdjpBqDPOkT1ygKimFGlmbD8JWvXBD/T
zCeN9GQGIiuE+Ix55lRAuAFWWae4EJS9JuRgF+kM0GHCISRpovFpn3VKaYemuSJ3smSBTd53ER7H
qscEqYs6q6LpV99RiD0FJVd3DmA8XJYpUb4pvrWy+2ej/uWQwOIkMcbURv//ZaDfa/xzngl4q8dC
AIUrNjFIOtHrKEgBxUz2ZGOe3MaTXW8iuejVGTQRAoWvyOjfrQ4JLFeWX2x0JuaB86bVTwpkYFCp
4JdRXDyuJI9waBLxLOLBOIoe8dqK0rDiwmggK5lly6JPBio/ADsqQPRr7OOpP4jEHndrd0a0Otfe
3dCwnsq7huU/okQHLyVNgfckh6J5Dlsc335zGDERC9yfk26rNOZwwKS0xpoinjPUo8UvW5Jb8F3l
zXOB7kFr7PvAitAqbQLvBVI7b7YYIHFUMResgZlCTcU68hhe6746hBV6GJxMyu4KLrdjmMYy3gtX
MuuX3qQwSdbI2TW9eOqZGDjZ3/JoEsZgM25nmQ8zMZEcQo3+JkAwsjvxPAshz/fZMpoYNS5fq/xH
vg3AMOkIeop4hjOCBoQ26pSWQF2q1YvNsGegqcJgGgTa0Ole9aBsUI7j0dLyfcCo7AoJcmvi9oN3
5S1mcN1G/Nfs442oDCJinJxzSHJ15UokBY11mz2z5yYwaB4739mUMmhK+0YTItaoEOoFnQpcxbct
kc9PuJxk/jRhB+DRNjrZBe19j8v5GiyfbHlQWSLqDpIXEMBcL6V/STzM5hlRZCTYIIlE5AImIJCU
lLkwifgIW1pgJ2ez9j25cOkI90g4I2MzvT7dZeIPR8Sg81DbiLGd4z/eneFe8T7vrISgovJH2iaO
CZYQjcd9mtP5EmfQ6KsJJylwjnDvEHwRhZgov1ltA2sKBfnQ4+4lvKbaxlxM1PllU63K/Cct5j3C
JzqMe08j9IEioJGMgLceRt1bPs3kYk3RXWAl9y7otm+u7OBQafgs3iomV0NlAXMTsBz/tdBytR7C
OUKc8lNY0AuE13g+6WXxwqLo+BqBDciLZHndLGhB6UMj0Yp+zfQUMyKeiuRwm5EwbBf+MC+Ta1Ia
O5r1hA7cUwzNZXeVHWO7ycOasExy4DofggE4DI/Fe1NruLBQK5bjp0OlNBrz1iN5GAhusbDjAXlx
ihbak8cB5RT7FsyXddJYJ+Am2vrwIq2wh9uAzxDq6wpmA/SlXuDXSd9QwUdgU/kkbxVkoiPQb4r1
cuPgkkLvDnHMiRiKmOJqRWA8/OelW/5WZU6mBopKLup8TM41kngEBDhyqRdi4tx0dOpcExkbPEQI
mMsvSvN8zVHtxw9FxcVBxdSpK4Ae2jURBS4I+MY2+dU6kzy2EnQ6Zpjq0p4avOG1PuLvOuZ6+uhI
eD+JIdU2glCMQGIccumttN16CjRKvzG/G5rJyR8sjrlZOrLU3GVf7gJizVsRyLrRGerbnlhN8vXo
xrgW56f1LbrbYtRObCfa2gC0VxS/AM3IQnJzn9A4moy645Amamgdhv0GI4MIiwUOYRtObr4dreZB
fki2jSy/EG9inn7/zzIUUhRpTPDQW2pzaDTGG3chc7B8jKJQPkzl8EduJ8DXmekgFunaGRGLE+mk
uENLkrtbRP+q3hpecxrJFsBnjGwREbEkVVCG3PNnZea/m211micab0b39Ez9dvONnzIMiMrHdrc2
uy6O9mafgZHUCFF+8tFeSa+Kxgb90IMdoZI1PuOgI9psG6ZrIqGW+Z/CaofWz21Igv1oB9Dbc1ti
TYxk6n2/qogynWFaxvPAvAvDzhgBz+BfkyjEmWlgxfyM2oXMLkI7m/JdM6kIKLUAtGBSpUn+7a8p
hkCZ6ddqEkdA3nKKJhPQnQStXcN8HCSRoc9tHaYbH7wD/bjunLtIlNEMLq+rr5xaZwK17HUGGjpS
tPcrozePSXjpyFIIoYNFUqexfVW30jh3XYzTyCgHKFf3LaLeRDjIoA7UXnWztd4n+wUWw6Zudo21
6Ovz9KkqfEHgHxOkzFiwYHMbblbYHnp4Q8JBkDxqdfwqMR3CTXYdMecL3wZMhsjDuPpWqZPsdA9i
0YuJkonRNqOcey0qLnEFXBttPKN4YgoIUng8D4Sd5k9eybCTp2K7QEeMdk9TNRynyt94OH8nkq2d
D+QYi1Kct+a2NEZSchQMBt72OSErNb9Ylji2UN2rbYcMtnSCnW3PO5WbiJ93pfYXX8as/gkw40XE
f4W3gbEQRaw2ATvbJpOqQGTQ5BgvGEwxlPbBInIQyINSIc0/E45BPSWZJLtRIwUU6/Tbhekz2q1G
xc1FgR+fq0O+OdZ6hpRV9M8p5lFu1TkFHEm/1QiH5m+cdNdDA8EazKSlBeadWCsQjUxMw1KXxUIv
aY+kNME0w+iDeHOuNs25qs5vBSISLxnXYiAQGhZPSYN2BNqTBkp02tCR+PsA56UamCgfi/ARlgf5
pxtURzByKJeJFZ2hDQgYyU19Jacd5Di+amP4zKPPYsG4xNiZLRLQ/Zwlu4EoAJEHlKV7kVaVTy5b
ugajinhumM2OdUqKW7JuyG0BeMTpdGV2txZ9l4N/nPL+TlOob9LVaJMzRe2e6pCSAJTg20TQ3XB3
KbFLsJyEcTRSyoyKDmRqZ4xFaiXkeSCjXNpjFRVAYbD/EAoI33Hf+HjifqZ0WdsdnR/9LnX4qO0D
TLj5R9Ct0ZEXhHnPL/DYrGHXfJFSh8cdk0oQ5u7aURj0zwH165xOpFNdDfXiEJtJ0FDHSd0l3xpF
raktRwm0kbRW3nLqMjmQzNL+kpXMxbkClITmHiFppsPbQmIFa/NFzm2oZBvuT5IBsLcsAVkTw1li
8TjPWu8aE5IhRfEE+5kiXo44BWj/0Y7kBBy6aDElzcUJbjCtFoIwOU2m7EeIDM06A/to/Q+gAz/g
ZfqzC8WNnEusCK4DGk+57P2bWHwa2hdhtAQhkZeYTXAYIfQBRkUzlKADh1uXTeyKZRo8GlQELEhw
NInhgakWDrxDp4Lnhappcm7iG8lrToQzqpeYiBe0AfyVdFA76bMSbqnOvqnwbHIU98NmQBHi2F+R
tqbekC9bDrCUYUPZRdtM7pvM71kwqUmShrw5KLTB2A6iG+HleOigQiEzSYubD6NqqA9YswEl5zmC
rsc4NcA/whX1h5RLeO4Pfnqp+5sQDkjr5Eb2ik2m0XtTQVBlYONG/E5t0FLNFEhuKBc6zM7DD/D3
0aVeLIDaPHgN/Cxp9zAuHy7IPSqshnIWv44GBki1EJflRrBdF2vzBOWixDLT8gu/XS7PyX6KmelU
4CFs63hjmMb9stHo/blCfwF7MRHm3ZelI2U1fgRg6TlmR5oQ7CgRES8i4LdfM5YDkmSN6CGyM7Yz
xmZd8w5ibBeut6HuJh3Toqv1ybB2oXMb/trKLM29w0COEGdQ5q8MMHlWXQKjXsfAc9iWC6pP0d/M
vsLqjV0QQFdAKEV0ET5zEbhOiDAs/1opgpqCH8BZJ/HXgIsiJoypbMdFFPcMbaHTUy+cNXgTLhhw
9VLdpQvjz0f9iRro6jvByg3MM8RNn+o7RZmRYXORaLMRAywCeb35AHgjRwpvIuHKUQFiEkLOxF9d
udFBb+MWHDXxz46tAIBQLtHnDsNFys64/8Qy/L++EToiiXVsm9xYxRuNPUBK9YcepOCAWTxwt2BP
l8kfoO+T3ZZec0cRrMXwuwpaqzV2tPuDlxMCBTNsroVaklwC2axGbOLhg9WMukeXc6pO0nM6gLqm
wT9XMHr3rANIZCmkCufySGVD8TrXBD8BveX0Cn5NC5vCR34KIi/t4hKI1YARgXn+LSPH3AzVsDMe
5feK76rq5o0XnxzqcEo6FE9i7MV/DX2tzzephht4u/7SjLBQIIXiwMiqd5fkRBQ1Fud1DqDajshT
aBqW+1xOA8pliruRkCkBNsxryb7CGYK0RhbCCGzJkND+vOR4c3yGN3H8kfNRaMnGaPyN3nSHoUMb
1mq7rKA3RqBjL6gbEcCZ2nAqaFJj8LcJzjzX4sek91cm5YCvvlz1FXf5M/KfScdCf7aodumfhYAl
YoLuvokZycn1p5N1FFpkCpKuEFkb8cagid13ibdpejgaisPAZ6QWKQAazabc3dpEmrf6FpxIhnCN
OrKr6lUoKCTi93641UkS0QqO6sQ4LeXe7VDWp8VpyeyD5BoJoEcfKdQclX6l47VlU0Y0Y231NtnW
RiJdsvA5iIq9UX3cGECgBb9PD7piKb4tLru03Ii9RoQ3Eov7e6qxWR6W5okgAdZePVUvBK5K4JU4
+on8RgikNEQbGFkQ/Io2Dn+siCa1/GeBgqRu17OYwHtUN8g7mUZj2c8xDmOLK0SqMVpn27+aGanS
TIVjneA+SdCXLhkaqKXaJXichaGGW0AzeZidG7K9X42kDISaGuhw+p0JTFbjrKk47X/PQP7/UM+P
VAjgOTlhxUAEgIrIERb7IdAtTI84APTbbIQ7JG1TUq5Rzvyebt451CnqUTHSVPwq4KhUFxJBcawh
o6aTW4O6iUVSBNw+BxH6sdh17j1wN3ngOay2n65DyHR/2lnZIxWWhDX6OqwDgaYIZWL2zCRDePAt
0V4idgYE4VWlEJPFCkLAgSQdlZhqpapA99JU6wRN3ehBc6LuzvlkEe+0ly82+hjao1V9n6lOFAFl
kj78PUFKKYa6voTpl+lFG7N8o6xzqFdp73ga+bSVm4+jF8jEM28SSERKDA2DkPNAVbKaaJYAp+Tt
gd5rCXlFw0/oUPNwU3BqTDmaQq9cIWyg/hJWqSF3q7LH029Rx+7lCkSPPjPUUKTewaxfZauN3bGs
CMNlGCXtY1McCDvjNzI0I4LG5TkDmwuLpmgSuSAtLuqe9i1IevKGpSWpzXGX+n8wHUTmsBGDHgYW
B54XZyTSGAlj4x/+t9wUYHL4CIPOPQdwrkWyVYigCjvGZs9822k69QGWAJ596E8b4Z35NA3FSgQg
qET3xAXUB8iY4NmQEZP7Bh7KId/9eHyU6T0jt4XWFIzQ5m5KPwP4dxPNQlicFHJz+XkpUCjDXShT
qcgdqZ76N2GbnKFAHIRaXjrNzHuK6s+Z7wd/phiYZbuxMIq4JiRH8gdwIYEgpT/UxxFi3pyEmWVy
D1F81LE04PSixgzVCZS5thm0E9jNg2NUOyILf1sBO4SPSTValO/GT04tYZO5hhUZgQTx6FI7+J12
h4wz8eM92VUfIUR2yuSYCusGkfQTmhTuE0wWPJqQoN37eEA4p6+5keKg2NAtDeoXB03KVWtjfSfh
BzGFMWf7YUEcYV91EBRRjWcHsGHlrsIyWXtACXIxCyeAJFBU1SKVRc7ygL+MHIaMgXmKbp0zEuFi
IRpBVl/enAM9W8vxgld5UxdnVFsbH22Q/qlHMckIXzDkQ3YLZ/pEBf2DynnhyYBDUYP4YMV84tBj
RDNRPzJnT7SwAuPbsJScnFJTwtgLFFgvjiTr9AQ7JNId5wcDxl8r9a0I7pTzY3761H+iNRyRtv+q
dAzYeqW20ofwwPXKWsWwJvL6jboaZAvWGZqqJjql6sENYQJQBA3wgOY1c7tVTGgg69tJm8eQEBA4
xaNaHoxBbsX4HAzPlfmUR0jMCCOZMVt0+bpP4seU/k8CHjC+ehhBGBHa/FH2fIDmZIXiZ64p6Wyy
DBzzAg5W6M9WNaP4iDZVfQgg+dq6RXByKNz2NoYt8eZk/OU3JH0exQkcqXyfIVkeHtpSUULY7dli
XXIHa4m9LXKGzHKFVWw1ok/RgjfY+Lx654fPUbwWnxmFABdmZDF41b+6JHoLxfYbn4gYGP+RXPwx
8QB40IQzDFASleaGm7Jw8bUxICkuv/XuGWeZmrpdbbAs1wDt4YG+RUfd462EO8TewSXAgl440f+J
6V5CSYkekjaS7M61YdV8Nc0pD4Z9gwUKRwKlACU8Bxmpp4wkCe3H2rigchuL4OiFN6pQ6SVRqqNV
qJurD9PQ6B+B82RASJct9qA73HIL/aehf8ZVTAKbDoR/8GrI6OjcU1QNRCMURfB7tchdJYbvEfMt
kAnzHcVvp0Ee8+Iu9e6yUGIm2VacGr2ENwfHUspLB4j7uXBu3CWTvmYGBeMA0PRDEnMvd0wV0i21
SvCUOt293115w9IETbr1F2VDDvUiopM2MXd5RgiZi9f8k85MVP7ABnI46S35a7ibKPYSxkV40auE
/LLlsuZ7aIjBwIadHKScg8hnK5v6Px4+G9qjWCzC/2PpPJYbx5Io+kWIgDdbelIkRcqWtEHIEd57
fP2cZM9ioqerq0ok8EzmzWu+NO9P0NSZ/czkQ9bEVFtfYaHuLLo+hgkZSsfBM5bfkVZuGFCvxalD
hrJSA7o40iTSkkNvpsXnozFfZGoFMK06zVqdfYh8vM+II2t4hUqRWeYj/zGN3opZ2yeUiUmBymTA
oDT46nFtrLI3diStXQZhid8OPjR1ax8WM3uCL0kbVdqYeVQHjh/WJ5iGXAR4CIdU5bKeY2hng7YF
BRfDQrnBA4RjaIPcU13qe7N5BfauiHvlvJDJXu5CeCsRI3A/+4ny4GvYVOHqFWdfBVwQG6MAgZYb
Z8RRhQlM2NErmMgd13KpsFkFAEREzjCUH+7RqaRP6O0ODhxdS002ZW0sWg5Zs7wGGlFV0h1PHXUB
dwk3jYCe7n2Tm2Q2SY5ydYZoL7Wn9FMVEoW2xG/B6FYmGaEJayVrI7qBdT29iu6fe9SgSBswOaVM
aaw/l7kvMIiool2q15CZBvXVHEMbsfcyeAk4/9k7zJaMnkOQtTCfKByFOxBz/VkjwYVceFze8vdD
JUnHz1DV9qOGCQVQgityJqJmiyT/MPDQluFGBTMPYhsXnoiUTLKd4byJCSg/CHPKjRqs78Zx6klJ
TDzeYUTKKpyqU8lDvqfUYNYj2sBszViR4BDu04rrAgZ1cPVmAtHg1fQaABm2MCc1dy+CZ7doMrI4
3/k4o4FUUMExcqKu0oE31R3rEQaZmD8sZBosbNtJTJ1jfpH/Jih2bTPphFkjE0Y9wK+xhIfC/QXM
XgbxGUmwz33fmxz5H5zbLkUYQ1gfLQCUiyvP1Qc91sbr0N7gnLLr8C7HZiejkuDZaWh8RT8V9fay
ZFIDJL4Wul7TMM2P3qQOF1oTohPxkRNENKUH4SHKllabq0HnqiQa9iTkK0G1pkwe+0XyWFAicUCw
k2sELm7wM3zkNi5knNkyDkClshIvFgFjfHoRWaF8bRYmKyvFJ0Brja0F1beHhic9J7t2ZB16G4GN
4TBR5w1QLNP+xPxjFef7ofwOTKY8/m2k7OXntt7aA3KrEfBghTuEe8UZSKq5RFiGcugMJBNmwSrb
qtaFjnr50bseXHL0/CWiaeyQuBz08EsOaYW5GfsAmI6VNrPEAsiSkhVMKgtFiazrXmHyAkZqNicR
PQz2lrq68vACX1iMjqESYmCvboj5yIa96r8xcQVEMxaUeyT98O6xPj2q4ud/9dKnCCWrslOLtVEG
F5ELK0O/GOCWyfxuLSW7A+q+c394tIT3rEfRWFDz2LTuldbdEq6lbthHh8GPkCpepvjS1tjIk2SF
pTZQv7k0ErymVjApRo4mWjUNxLXCK9j1FmERrCEUy9o2bLK9wQ25Scd6+pKtWaRPSJ+lm+H4YYAB
WfYkTAId4i6VT1Qhun2QXO7sF3xrMcGULoiPQ13kj8wAt4AXGqw+4LAiWFmdsev7k4FjjcjTAnAu
trnAxWIfpqX13SnFo6aMCRRT4E0yIw3GYSXnHae4Er+azkNjv+gakhScRGEVUKbJxDtDv8GQ3wMt
C56glr86lBwjvKUWkUGavRR1Rt0sxNIKXvI4dXu5zEfQNhHuJ/wNuuufahi2hUPyAm2zthbqlMQq
tuQurXJ9RX1L3ntT7fzg3NQ6PjqMvQhdocsIYGH0IhWq8OCSmZuN8CV8k9pBibZqYuAugaMJkwLB
nyn5hQ8XXtkDHGVS15PphcQ/B0r4GS64UPjdqtI3JjkaJbcs5cNMwdDrHNR3tJ5cmL3U3FLrDiXg
C8CL6C/884gInGaR440CDn55CeIiwgPQCunRuXS7YFwKZ0U8wQyIz5xe4cpBvzWqvPptSFpn6d0v
EBmegZEIbK5lt9iGOgcOVFFHChgoUspi4v4FYLRVf82XkWqOf8hNUk+wtJI/4GkXWJdjNePOTcFX
VevkYLokn0uHIUOEC3chL9LkXtZ64Jz2VGoMPPd9/CfrTvqm+konRrsdpltmTHJzZBCfpKmOAqyF
ECBO67sDMBB0QMa5qa4CfxOFi3o6lON0mpTyISoPJi9HpvKme2uJeFEj7IlCZT9UFrZCLX4Azdam
Bp50rMghNoItMDijyiQEDVTBjdc5cSCxTguR3SA8DCC8PnMdizLahu9GNHEeAoMoryCw8spiJskW
1FaufaKUBANu2vIo185LCzUFptL9EgfYd4FagUQA4by0P3qNvQxpICxWYFFS1ro3DXFJhfGJmA4E
AWUby6iGV2MLip4S+RAKqJVp+hZu5V5GKVjiCoDLC+h15l10lT/hqHzGQFZBkT0YFL8ytedeke5U
MXDvxK00Q4bQQoPvXnP+yhbHmlkluQFD9Q7WeonpiAUlSiwPbL71fYZBwyHGXwKdgp5ltM0iqYDe
wZPOGUhXqAvicdvCQeIVypYIXQOY9hinWPUU2BjMHJyMc8EXQgzEWJrUBaCUdPIsJlAFSJZyM2Gd
wK9ioNTx2RW4lSU+tszcl3XYrl/9Vc1YUDUwG3EvJZAzeAOE1IkdY45X+ao1NRbcHWHFWC6GIVSz
EwRl5XOmAhJUMoqwvIbjxTlb9c/YUSE7dgg+XileSjIFqQkQwIFaAab5kDFXbyFCephi3GsyUeR/
2CYvBRZko9XRvBaAgMtkhgHn4AVPJakjNFHYVTXOo1CWhFlO5aiqmONAm6b95o2AsYAkeDw88Wob
gekor0wg6qqPNjyDGnqZwB1AazILctj9QKUnqc3i4SDeBBp3Vg/MBKYnNdPQ0lMV962vTSTKlLj0
cYgz4bHiaQeRS+AogQWampwAvpiMTijd0F+C/EQcTaGDg1pZn+Sbw6Ny43JtwIWbPOWd7any/WKQ
V7wa1nn15LRvtEs2pyqaocYsCYx6m2bvn/9hENBhsLFsI1obFeERSn6l0XWjO+wFDWDvsK6CrtpK
R5/AehqdtaiOXLa4LEFpwXM/OtI6ee6wk1kH7xPv6aWdThC4MV4odlLS3mlR1lVqQc94TNN/Qgk2
p/xYQxizAzkhE0gF+quITHQwDIW5JC9PQETSLyqiKeMmAIwvN111lTZrQLHV9MxzmcPTv+QTOVqr
qF3zhwA49PYF9AwKE3oE0YP4ziMYpUuBJZoZC0embqvbe65QSvOSW1D7Zw+/LAjOPNX+o1SWsZTG
72UGV6kIc6CGxWpzTCaAaL7QqO6ZBrMJeJECFzHUC6DHwFcHFBnRF+FiSYrTSe4FlpFULQ6NdpiE
J3yNXe1ASSi3N3G7yAtpoK1aO0vH3JocNdSu6sDdRfYIDMM24g2zTuvHhO6CTyjzddnasAdBYsQj
UtzJAhTxMpOwUwv1xF+mFBtBj8Xmv/kbYFGIPqOytPubk02izuqrUacPlPIqXhIJj5uDqRpxn6YE
1nUGFh+YxzguCShw+Wo6FxwRTbq59uh22o5fEKeiNjrU+riUAoVtaYTnvoq2XYglPfhtiG2v4VYP
nEK6OnIZGQdTPQ76WeG1Os1v3j4oTDAM3KagepIznlcvXbtP1F9lYMYcwWX7GqaLj9AxLL+d/NEL
HybyhfPksfKOrCAcWT/LkEh3/WzifJn9lvbN8R67+gjm6XOIthnmAKyvzMJLtM72U2UdNKKF6PiK
jrKXJZlApwaX2cI0xvjZRpayHOhYsiJ4hI9AC4GLLOEyaLi30xChdbjGFMA0lwlOjeM5nDBmxQvo
PkilXpaju0OABfqsALOR2iEjX3V7P21HqJ4YL84nuXnGrlkI6Wrw3gpyjctsHzhvsvx5kFK4iBDb
pUNGZM10mfNX9Fd8F/FOoAAI4UsDCtTwzyf7deAv5EeCOnO+KFxPCNc4qfjBOTRCJuT5QSNaJT0w
RfVxkO9aFCkYbQiS5zFoBPsTbzclA4Pu4YjUV2bKHRwOfoQTfzkoublHBQLlcmvhm0BPkK6WE1X4
ODIHk22OpwBJP9mFFo5uzEZcA/NHw9DUe80hcAgslc2nOIHbypkvh3STgvIqlwzKe8KhonhHua0M
D+vT6U+yEWUfaiBbAbCbQB7MmKFPMeVkmVftl/D1hHBtdl+irBM7Xd7aDHOkBrdqUpWDdAuNDSSZ
C5izUOYQWvsZMP6Z4zegGwVeGX0nXaDw/OShsDoEFJupBqk+8KFCQMNsRPiLMiEUGYccgIJRgx8o
H3CM78bi0i/pjM0DxB29yjXqQPaB/NJgpInkbLw7MtK7hJRxTC6UPn5Wo3wv3yrwwWoYcQFpguRr
UkwWjHIRbLESoIE1qG2E4ecjd+HeNaI/WUXUMbr53XkYRaqrXGGwPwu9Q6e6dP8Ju3WEo/FkvLR4
rVvbFGxseCgNDl/t0Q2vJhb8A0LZNfsTG5BqPigFBCpUEOA30IH76APfoAF3FPYDI76Axigpu6Uy
wUGIiLvc8iNKXEmYoAmvT4OFWs5bn/AiYZag1+E7NFz1kPtqj+Z13KokNynJPgs+TaiIfBeGh2P7
7CWPfNQh/lNdMASgJRPX6dQvKFOYIUX6Y4P6jiGTuB0xYgAa7bgQ/Fp/krKNlYZTEWTP04DMm3MH
YTXUWH6jjIGajDDL3jxoPpeb8idNudTBdoyrbslQP14LI1fm/uyRUAlPNncsFICI6pKtWwEpyctG
MDWZ2rpU/U1obeTJa/DT5djlagwSMD5+I5CETAoYLHMuOpTAJONQ8stGKZk26fVL77lLYfe03i3F
dZvNAEx9kv4rzIAbgPZjfzsPw6L3vU3l4grGu/CpEIQbx3yLr15ChJSxTs6xD0MHS125LiZWvI0v
QcJ4xYtfzALfW9hCfo+RJD0aUA48UdqiwesWA6WLT86eucITVE1f7uETFXRk7suJC1TOKlG7ilkk
/hPwpVtLXwRPvOdSZXoBY3/+uBNllStvBfONk8VD4yITL4eBIab4HyDu4f7k/GDxG7CoEl3b+0VM
goi64FLyGfRxhXYty1EQU6zuIV20p5rSacS3RobFpj/teI24uqv9Leuma6cewl6DEq6vYjlsoTMn
5p07GFH2m/ghuMgAcCqurzSYidAKGbndDS1MkHyZ1CEkRH5wAB2XDSdQjIG+pL/eKxUyHQR0mpnU
Mv8L4aBJXpI45eZOuKlZFtiFVSxil11WP7MFsuH1NPKN5XGIpK+v9f2dI8qMgo3MBJ8zJx4h43Mp
o91xVuSAO3inwa9qtAsJE3ubxoYuVQMcppGSvc+sLq9XLlYJAzTFur3Cv5yHem1SYFFWOjqZXm8z
CFKLXESKO9xAg+bcMBOTnx2YCGccE/E/JAQF59JHITI6+QNTi/HJ9YHtVJpHNiR87Lc2oR82Nfyn
4V9RUkbzbsJIE4aN+RuQTJLstddJ/S45lYsbZZ2GTw3TIjaEU75nWgkdluDnA+2grHPWPt0CZ66V
fRFPxW0EM8mdMD/laVQ3t2gXOg0VdxXFGo2B7p3mPlt/zF6/sx20pzq1X/KSwIGOxhfU+1rJqYdl
//Rhlhe9+4bTD+8J+hGQu2xD1pCsWU3c9nESwqtheubHK/YboL9QoHhgJDmweZY2DFIdIBWGHdej
rHJRfaVbbjvRTowPWv0zwpa47+FYGAkyu2BNIsKQtrKiYLcgQHY45txFGNw7irVntiV5RjbtlzbX
zz1Hk2pai4q9IDSm/7fhIu6S2q5xfbqYI+e/0BYp0EIUG26CP99vZWHZFBG+SDUF3RYWJciEWwMY
6qfwAYsPPiiNRusQ3gtcbELN5+oMAHGkcRRvBSM+AXlqhjjc4pYDDjRoT2JvBw6H2iDHTJgGjtPu
Wo1YJkDOIfqRZG5GqFyyVNvwCfbUjMwnlPfUcRfoaMNqHfTkRz920Rk4UvJkZYJm6+0m7IAZy12H
5KbbZv6PDc/TQPN8mDQa6SvRNRoHuB8uG1J8E8RMjPhx9iUoPnpILdhpGbepmD+KA4OD3S1eacl8
ifvvLgZw0c9QMQh5YuIyosyYz95rhBYE9quMVcVWfFjyM7zR2pViv4APAdJHwLqKi8paEfrKGqP0
DxRuU4mskl79v9Meu75FAHRFBSQVGufzsOF+B7i/NK27qLHMiGQoPc+4on/Hw0iSSX0mK5uxDlSQ
ngC+P4cReyUzVVoEgwZO5m8M2mWmVuMsc18D7MLpTrhaKtU/PApGzv+AOczM0eowd8R7Qx9+mvrR
jb9TPi22FXs4QT4FaZ0z2dP3OuTulzYkYGQ5cP5h8wO8thgvKZFp8iZWMPm7qGcqN4uQQoz0RU5Q
k/FWIlKVTQGSSL2UM33rueShD6rYSlde9iC0zoZNQY0JSe00T81+HjoRYmmyNgmF0koYuXxM3KQF
NcIcCXuTDIo3lxekDgh5MiFuzU+d2kmY5MG2tEi0hK1eYcNdrUvtJOtVaKpK3F0G9icXptBEuIxx
lUYWRX/wC0boTdsKOc3cflI2pMqZ9lLJntwEX3lQVaAx5BMNCJfHWL8qiDFahN+a/xKHygreeWzu
8v4cjm/IjDjlwRojix+pnaZf5jGzisycYmnYxSFXMfrsTdbt1HDth2jP3wgFNLobpwx73cyeDSta
oL6JsNO0Ufuu1eEZD5kgW3YOTDBM5rjuw4nI32qlvyijlMbEg+7ZKPAxIlPf0QnmWcz7wagr/ul6
WiH8GbLmbAL+JdWLX+8yKgPcSaL3lMgshL/0YQVjDi41R8ZvycXneBqz73j6KAJSHr0HnqQYSJFB
g0Wg1JbE2gvNUz4NJxpbk+uJf+ehPmigoaLh7k8ZzVvew++iApWRfPBqMZOG1cptzXIBNw8AO/h/
nKNU6fDD+TkCzWGKQcHMISvrObZObQAPBY8mKEEcmQCSCaRb2Prsr5Q5lq10tMwENdtw95cmpG2s
+7RtEC3aGTnokuWBUEal350ZkcnZG9mwllHd2fsGK0rKbw5KuhMmJjA9hHrGxSncT34an4L46w1z
MoKLANxpoBn0cb42zb47BlcHVwHhkA64czjCxRFHAo5/0RgboDNcSjoiNpNiy15wMXEzA4DNyGhM
69M3Pp14q3lPUME1aMj5p4/DeV4iv9faFS4zVfycI7l3APvD7KEinjLqO+a4+amvrqRpCWWp8d/L
Ol845qvMHEG+B7Jxc8xX+N4AWfCPJckN3Fv8vEBsmuRg6FRrlIJQPzMSjSjChYTczhmjXDw/t4X/
zkaAjFkyrI/0f2p6HrnAVej8yXqAj8AXpC6oq25hO/+4krQfG123u29DIL4t3kFpszWRb2RrPaD+
h1N9KIIWLT2KSGioY69AlbuEYSBKDWl4/q84o80clApHrG0C+S08lD99Q3GHgvto8c4jn0gShBrd
lu9igLVRm0nRQvMvTmUmsiBKTcBiVgsfUZ6A1OAbh7Ut9yl9Qdh/Jr2/GSDJUE3IORo4wQN4CPT4
PIQoCc7GBgmDFicxqknkJRGSbM6XuLRICcOom7EmNQXpDqzgHHBauLcyvcwdd2miPNfQa2AgTIQv
L4e6CHuGCMk3wnnmv1hr/eD/LSUiEke0cVQLYeKy5o8dU6EovWCHQoMlfDC9fdTgYbQdYdPbcH72
BykWOHEEE+a4T6Fge+FRy19kVsp9iaDVxuiSRVoITKCWzUlldhXd5UZbn5kd2In0Pmw6i/qdClSY
U3QLjX3txwMOZar6JTV5wuBM+aV7T+ktfO4qhLiwSaJbk5+xD6ES4t0yt1H7Hxuo2CY9DXjXzHHe
OxpwqwhWOmu/VkgD+Rmhz0KrgBPhg/cGhwZ/Pg1U1OFDsu05FvBVGQIGPCGqAfCm8FaX3KfkC9Dx
yl1LqcR4U4vAOmN9lULJ8MwDM/d++JQJasTcX8V+mkG8IJg2xOT78HdI4PPTzEVvHexQ1SH2CBYe
jZVvPyGuFXYEoCfQLwiED8YihHUZqY1NthV2Hq9Xqqa2/G7IPo8wZFfeR/MtQBB2iclEFi8snqwk
G8m4infZFDcaBjhrtBRqrKxC/Z/GFFw8v8N5WAnLiXA6MhwK51jS0tftO10VfYy0WfIhp+lm45OX
WwX+YHBMPqhURpfRLDvfZFTTRirD4fxE5yX6YM0Yt4K1FXa2qeYftAibdjBo9kJ8oMCNcfbRxaJv
fKXR4JMB/nHMCP9WSgkkgx1VSUt2tstzow/nIMijs9ITVbEf/cc2+IGAVlg3qa6t8J9WPdxxZOsV
VTJcCsAODHOaSx5oSLuHRYlzvHzXvr+qanmclelSBu6i8LM9eYB7QcVKPJErC/anBgHw2x67Zevu
MogTvbKtblMN+4vFlhTTYzBbD7F7aMyHxAAkh1TiWCcXZnL/VFNxjS52izZZNcek0eF9bj1V/GEp
J+etq4XMSHGnHNyF5wR7Wk39nUToVZ5HQBi0pMNbGdNGc3TIG+7b6buI9a3VNhcODxsHhwEzDO5F
3QiOJQJ1KLEbm8uq8N59unwL0080wD5+ZaalLh3N2TqUgf+a4o+BX2MVpxIWDvsFsaw4urjle6MZ
G8wediHy0YgOA5p+ofUbdIG5CtUWeSDESY9XT8mPNKouriVVg4cru4vnMhTpI1RrRD0YcZWMhS1e
CCNM+Bdo1BYSSMpp3Y1PpINuCgWJ7yz2YV1Rrwidxd6p2NoNMQHcW0g94lfAZfs6mA1dvIrtgfoi
zKWscQ9WyfiL/ZrQqHPt7qsWp4DOAb3hfvD3cVsc5sAlBATtobW2tOiC7eAaUgyawpqwkHnfJM+O
tPcxECUTjrQaH/Xxu8RjAsTibPD18W3NGXUWnb5skROepvQWlt3CaRD5FG8ezNZcjzd992/CWKFt
IQtcyomTfN5XdLZ8OEHFpKBIeJnoyTwyOai10b/jA2OuwTCByRZGIO5SsG69twQgyDY/k5rxvj+f
3eoC3XNpAVkE3bjpQGJl5J9wNGk6XIX+Csk8ruyF45CjU4hvGIQHFu9IAYLpMEGQHs1ADs+teJjT
m1ni4IolqwuCNpcXOMjUpp7Kg/N2qv6aaQfgJx/na5jPljZvxF+bEO5ijN4ZpXFsNgmJ8AMVlclQ
Ysyf+BmgmDHHMP0s/A6513UXnwEoPfOpuHdi6WQ+4Ki9oyADD1UYtDJNhmUMD0cKZSY91BusAiuj
6w0sytBryIQeOIz+giEyw3cS3izCdMxXzARjtPWi+S/rHxp7+L3446FMFTZ3oa9m/UArQXzwfC7E
vuqsmiRLQXJ0UFHiPos7SsVqlTmXinuHtKS4p+HC9RfHvwEVvwvsX+jOdjZ9xNJfCo1lyolgVeW2
o+PkWyVuC/H/c3LogSPIR+6OyssiV4ynYBHCG04fGkSnuv2qnGFZRL7wW9hsAnqnAJUWW0CchSAy
JA3NEMWBA+7VFPlHrqXkHRL1yufmwORxYSf0ahL1hM/c1uagdMitvldAHrracV8NNx3HUy9TsfEi
CtSkwyR8rPytpkYuPfppzOihbbrE341bjKsFwxtG9Wz77jaNnQ0Qj/jnjv1JiWIMWA8dyTn9Ucg2
w0Y/VK4BTVPfon6ZWnxm4mNm67KDcZYaJ2PDLMcboP5y74VYQxP6W14FcFC4BdLj0MKaWIGv+xyX
QtmTEMgsftKbPU+c58gdLMfwjIip6EbiGqJ3vaY9aP6pIxkwwD8eQKeLEw7W1gSYgK6ulPzNnJzH
CrRGgpokE1e3uCTxFBAxR1blC3PMlupIiuSdVy5/BUsRtRVMz4jCe+56GLcbhkOYuS+yF9IjIecB
wPIUJCc1/ZocDIFyktxwESPET+J29ChYa8U/27S2tflZ5m91WT2O+nDUsmEzG5+AJXJt5Bh+DnJU
YGzYmc7aitKHO9aDzyncm5g/7qsIVTZD1iwkoVAEC7Kl2Hkp1kud6198DSbHFfoLlDbc0WQATOEz
41UG2w1gYk6+wTngHHTWH4MOV3uNmU/aQFyjq+zV+LkMgKs9SeBRGd96pkebAPuieHNw1lc740i5
JMat83iFUZ65/lLSRaycqxKigcWlqL26fKaBYySalZdS0zdN3q+tGKiIYLmAL2bTu9Xz8KTC4xiw
qhoAfiGRAlmzOfh4VYys04/ecvzg9fIYCwu/AsekjHApRYvmxw20I/KnBazjTaN9a/rNHcR9MdjO
mU9N+2ol0GAmR8KWSU6CJnUYwbli78UzrUuJ5549UtBb7iajcVQBFmBYx7q5q0L1rcLecAi/OlDi
2eRiDVF6M3IoQuqKcs37GiaAHhO2mqFs7v72hC66+g3hsRplS2dqF8J9m/pT6RJ+p31IAKg7Gauy
i9Yz3slJo2EwSiWLh6tT6RRyn1abPzaoEjFKl2gYg9owhtpgKfY2c489VbQN9U8DY9VH/Si0VR0G
igbS17Z4E1QidwmOqX3wawuQ7lGcu0F+JBhgidOrPuTXKYN5PJ+EAMmviK/uEH6rsbWWWJmISfgA
DGzIqLNZBlJ54DeOzHSVZ/BGrrbyR0k6HNvqAqnHxzEWcmM93EpQD5yZA0zimMvRJoIVtoxnOd5z
COl0Isgj+cN6eJYjK4Q/NDH34XxqcHeQ7EhpsSMdKQfLkzvubDn/QiIfrEdf/SZafT9xDCORBqOy
nqYY+lGJT6lRcNQmj7rRH5968zH28MNwGFmo+XefGLjQUe1TRv73qZHZzWX60g5cFqaYd99NxDm9
+mKfsKsy7ehTbyRJgAQUcRnDlRJbSCMJnjF4WGRYRUIRUUoiITifYMb5zIjhYLl8epff4HaAbtfe
y2C21DvYLQBNXf0pl1BYK0fVBgsDSwiCNQQAM+EUYK7m2qug7giT7VdDdvGm+VX+urSPDkZa3Nyx
e09tYzVlP5XzTlY03eS1z5mPB1TUQHolrhKWDvmP8SqNyjTJu4X6r6knLnYduWkFMqV7xYtKry6W
XiN/UuKCNaZjqdyJBClKpkFMd87rkEMQhCDNf5L+MLj488D1z2xnZbpvf3bnEkGgLRQswXo92poV
+RHKGX/9FtpdT6NXjkfnfL9JOcXANip6jdZptx0+sGSI0OkQ3ZFcueXkN/lip8l4QMetG6MvOQ+H
apd1+5iVzmqTqXl1okhBCYuYIaR+FZnPwOKSNHmWxTqyEU7GW+g3kcIt2JK242w8HJL1llEpQTo3
LE4wPsDCDb8Yh7qHyRtgCj5UagC7W+Nlw8NT3IvLzcJ/MCZ2JOK4DLdyt/kEgYH3HCYoKLsPcZ5X
SLydYF1KTBUvWGomicUFfWCtY8qyYmHNOQJWK5AHALXGtrcTCSt9ku+k4qa7pk6ezOASpo9BCU/d
+eJb0p61EFUr09zhL2YDA/Kl3fHizw9UWW2GnQHIHKXm3XWACZh+48IwJ+WX1wWfUeI2ZO1LSiV+
3AFJyFfJCQbmpHpwokvNtWZXbDaslZeeuvGoJBqgSzhMZF8I74aWyEqyXaKaC7mICBMoxhww6XHC
e6kP3/3a3jnCtApvEi5n2dqFQ1V2LIvdZtIMSVyWVcE1pdHLehBkeBoygnJ0Xl3G0v2KbOalXGMG
lRc4CyuWTDHxquSDU20G+oWbS44lQdrQ1nuQeeBf2rEOH+Nk+c0u8fu3PtmJ/z3eRZbJRHPNEHlN
lUUexCfyTLQyZWtvhwiB6lTuKAYLYKHB6NcqWEvV7ZqP+3AdlINXqCLhowYNKuTKwSfxxzjQYSJD
na2L+Ixa4mTC5TKoPrwkWrmNvu8R+LMy5KdaXnP1oPsGzq+EPeUBvkEzDaJd6wS93wI5faE3e/OT
AsXSFqoRpMrBs4h7HI78JRky4rp9HXtzr4zzznDSXcWQ1WBxd1HUg+pczOopVJt3DCjgv54UwgYr
sCLcSSBS5d61Qh1QmnhU5PPKGG62p28M7HmQoR/b8bekvef3ydrQYOjDtoIEJjkdoFcWN75ICTI0
AChhRyAJlhIfylC8dTPAjiWoOFWri8up5qbvvR1j/slyN5HvSqypGIgAw4GRrhlEsuEEMppgwjKn
i9jELBmEPoz6Kf7L7gI7i1oOGUwfurSSiAOKi8muTsr8Q03sN4+lUpvpV44ysO37VRE/aMT56KCS
KXPYFEjPplqbhONKESzPXHVwuD3IKcIqFiaY4Bzkg8ry0OVUra5T/CZmP3qvM9TBVJJgzoSQVHtT
TvTg1A9sGFmvIg2iGvIm3Iy1X4HNkjvN+bMzfMS3tyTuj/djC1Rem8eLq3sLSW606NOaUKrMcgeN
TcX2ASSkoM9qjXJv4nRbje1WYlDbFvw6GfYke9yIQP3PXbjMaKmeKr8lc3r4MeiwKIEi8L26PiEm
vm9qDjQuW6t7pZwQ4RRetkw4s2VIR1jG6NjLk3QjYv9vM5pkpZAoU0IcK69R81lX/j4M0T137bLp
fmobB+G+3wTFu4X+QDzdAGqYWtsQG1R8q8RxUHKvbbM5KI+p4q69OMZJJGei6Tyi7ZKLlT8i6d9T
42BON616lA4+zzzmmU8aZLceAqKDSD5fFxBrfFiaQjtIehvDeg9Ir6U4PmVg5rKGRNMiNnPGzm5x
vHwJi50MLwS4nfHra2rOuPjQUIPWcFqh2wkvESCcOzcOaf79v6LXdoYMjwZPHI2AGPgDMoxBDQrB
CzARN0WMzQ20orj0z+Nd4SGkQvIbDHFDHD8Zf0Te1mU2lAZLA2OjmFaXQ7zFSEd01lysjIwojb5G
zncAdOi8uHKEIDZ5+62QFFQpL5IcZwOlOpwVgy5ighM6C6eC2XfztFjmuDjtrmobBpQ5whv+A0Nm
0MpchAxAUU8AlHAR9WD8otfjhOIGwkiReDjTQaAGbkxyy/iPybJQ1nwOU+dK+cRT6ZN3tYWz9NKb
zZlPC5FWAHuN2UWd+CgfEA0qFyFRC/WIrLNgmxPWssBH6cN/CzgIQRvv5Chodc1mUi998QBfCmeq
mfuFEQ82fXkKUQQyWvMhkgXOaOmFW6RF3DaGQxKsirXamwhyjJYJd/wmHALAQKGJTGRt4qfPrEPa
SI0+JW654csD6bRCSg/iF8zmI5CTDv+OKR6e+oYjoYYNeJ5wM55pfWZ1Jx4SroOxLgUZ0FxtHloV
zJ6Ol1QIcfiTEoGtjG7qxD/yWn8Q2EMDBp1y2ISN/lSeR/XRh34hKHgJtb9mlGcnyjctiDOHx6H6
kxJchE+dXZybdZuRM9lDa/QFL5BEu1eJr6g1MTyogTPUmpEo4I3cBg1wpFPOsFMYgkPGLlECBBFy
5lOTPIb9Ywr6n7gDSQTlGmD1IEOGVtnJ96HLrOvpjeH/NkQ14dPVClw65hKkxViN5F+hBMbR28in
yDGbncFGspzBO27dVOykbyJvzfrNwBjaxxAAdtxEfx+lHfXOe68b5wotqDj13Kc52MJK+vY9GjCC
Fctqhie2qF5s1cP898OG7Jw69p5eBTWUBLr5VY+Rp73CWxTCrbJuRVoxjljj5MvIeGegwHR15YQa
k4zpkrH9i7AAqoRtFpYctexD7h0w3qo8Dilt7kB5gVMb+2dsNjGedRJQNmE+4FM/SclnVj5OdBWW
TrB440tUEA+iWUvTwfKcjlLR1PUIyU+en4gusxarUGqIrolXDpxrrrXAxV3mqsD1mQL/Kauaa3af
wFxzw9h32s2jTZEIhRmGTYy7NGP6Ar6WdvWKozcPmwQ6mi+A80RcqhduywpOdnqsI+3I7Vpj7m2n
ULQuDFZBeH7YYc7w4urHMXfOKfZDWBpSOnngkKZKkHFhbPV2OnQO49dcmBsQb9V1rzBluXuzupg/
VuO4cRmJtcCOvWWsUqYNXneLSC8TAW646qZ3EZfJMpSB9ERc7GxbVyeMVy4iOmOWKvq3Yfc0/NzG
/ce4hDZGcBSp2mShMhe88wOZGEkXAFQM1phvxFXaC25zccOtYs34DnWQVDsJPa4HZciHgdhM6noY
D3qD0y89b7/v+gBLRyj8FsLN4EeroBCp2aYZq+eu6vZQtCy2gwUlQ81IpLTg+oebKDrMPEq/6fLF
3QESjKwrF7Z19ILqSu1PwivTkohruu8wTUYAmxrN2SFXPY6DBw0rCzCUzYSThBTgKPNs4y1O9hP0
0QRRpxx0s4Zl+3SUqDWljfcKvo0DUDG8do+8UZZebbWPJgF4VJJUByFQHe1dEds7Bt0doGLobEC+
qHJBww9SG1Nk+OJNVGIlzzoDWc4V8p24Y0du0xhCTwkQy6XDJeTImM24dDhvMtdL4leVY3NuvcdK
xcPLGJddwog1K260V9epsFfcXXDmegsbGvWeQ10YWQ6xCy1Oge2aB3OFrkL5swO4NMYHElwoQBVu
01Ohvtf5TN0DD0NfQKMgCnVtRJiHknxxhzXZ3I2CNx80LmDwcSSaAbg7nPSXjlxfi9WkY3bcK2Qb
cuH1/ZHQmTOVI5qglTYqqySqt2JEnFXlOWDeIqJND1QfJ+OdB/eUKNeF9eMapLOELp1ZuTPS/mLE
8ZKozg1GFssR2ES3P/0Z6hNQ/DMSvVVGRVXg2V8enPhsTbjo+vDGCItpyU/7xe2UxfaKmEhPSReX
geSt04sFkQ8W3BzMMVS+D8ijSFmF6ghAjkrLYa2C7XMd3qwJDznkBMIRkOJGRjUcuYJnQXZxrprh
bAcrxtwn3TjC/2VVZQ2MwCeopwO+NlbxnLTPZf80mE+pF614mTNFD9D6mP0iWdrqFEfqxHDUtBFo
e/e21pE8mb9YeIDzCUyrRX0evxkzgjDk5qW5kWKy6fwlnd4Yvs85anGVhsuji9U2ieJjBHNW4wz/
hA7K+aeIGvMSI7rydQLpyFrrPRq5UZmIx/rmfyydx3LbahKFnwhVyGErkmCWREmUZW5QtAJyznj6
+7VmVlNzbUsk8Ifu0ydMBXPm7iHW7h2RBdy3GMdA9w3GE5DcyuhI0mWy1iHEMdFJD4Ph09jMFOb0
Pl2N9BY0Q7AKJxg+UiwTYQdiE7HVnMc0W9kwRxgcm+bVGm6hChLXfDeXIWkIfStPmUOkJs7LOgzD
mg6/w3ljwRG+wXpG6nSQOMr+mRhQUi90Jp1hCXWuVPZCFJgwOSH6D5JkeYUSLDdiOrvrwoCtMZTw
YlIGJ5Rj+iWrrK8G12UlHvku5bon7KhXOxjYs1DMQFRFNWN0aHZYx6NkIDR/TVPfUB0XGisNxlSU
rpcOJrXTrwuWMRtM/k1HLvF4cek6cJJdxTQ4KGxU5DU6kcRIFjC4VOtv3chWXRQw2sfbLggAjy+4
b3EceWtF/2LiyS6J2E0tnkpPLmPw0k5W4rdq6hfmhPwpzqFVfLIQsIFUJKh0WNzIiwoVnSRLMGi+
UvfRQ9RksjH1AjpDfhfCd80MxcJEx8K5rCvi9YDqkoAAys2OW55T3suOoaqvetQN0wjNqt8mproB
sA+Tee8wHioB3YiewI6/D8s1DN7IfSkilFbztp1Q5RRQe66FDBiSexGMu2xg6YADsRmM1vK75S3h
6OhL0w+xF4ZAKeU/ztv1eBTPBw8kp82zXaOER5UNPaFlrMd2nzK7KpQ7DHK84ndC32KOYZWwJOJw
R0HbQItKePl4vRD/XG5C9cjoL7FeEER+LsAONKmkWA2kIrff0YSVBm1xFIwExbJtejnyKY4DlhQT
jIPLxeO4T0t9XYh2a1poUfOBOfpWzco1cwodTmWMAh86XH+nX3UZOSawUHrTkxeHR4jrV0pF3gO8
wqU75LimxnjdOnj8uoAv3V0OGkNb1mDt4sJRjVDYm0Nfun4keei5d4jys0vBY0L/yUNq5rB2eBLn
3tlC4sdM1y29X2ChbK4OwF2+JPsI/kyDzYJg68LgHuqnilHKWMBO+pYBasV7EVP1HGgwx7leerNJ
hziiwnun5U2gdmBZXsCRKLMQf8zvEa7QVCrbdJrWJob5vSoTualk41RbabhyIP/kIKjPRBPiUlXE
m0HkrvqZTS52C1r8o2Znj8/TtO6K/UtxIi8hEO8zsNsSgKtGr9tyKlUxnrvzqgkm1EkH+MjSfdcm
bk0otfIJyWF2qULsSh3IuYwFqBmU5tI5W1rcHL9aFWv8MAOvvAwd5fQPeAK2kjFn4Cmrb8hwTx0I
Q8SjkB8MayKykD/j1eBNa046OUZUiCqOMVMQHJpMX0cNk3LgTDA+fUz8hKTSOb/VTrlObQaufG94
Rop+zIf5VFAXBNwuotKWWnGOmj9Bm790UXoUEIN9XvZ4PDs0v9Isz+XRNcm7H51LHGlg/j3GOYxL
uVwk2068f6tsfgSuNfnEmVF8eAhEC+c22G9Tma4QnnMhAN+w4gktQbJ6mGBsxRGT+vYBT5NWI8zw
rnAp4nqWYWCoQ22jJ2riFw17rLZ6B3I15T6LipVdv3OySMMT8ldsIl5K5iMga9NGeixVPXcDv5Nl
xx8UCAlw+qoQrnEAyRwRzgBwFxs6p7HOetgnPAzong7cv6aDPdn+UooE4dGhydrEQcYvshtiMjV6
LDZsC0OYEb9lbJ29wjoNE1N/MAwv9jkSZQIxO1/TfDXoLYyQKgL/BxQXjYdQD7SG5dtnzS3FuDSe
u71g8sQpSGIox7U6xM9e9L2gsWGrGbXwyaL8XhEJ+8ttIzq7PisEGHCvcvwTUn/qgLs6MXes3vle
XAu9oKrja1+dF28C7QKrwSiHJAfwhZKzUgdx9aBaQoplbUdIypf5bbqC1G1N66sbiX0x75H7oWnK
w8BGT7ldc8fD8NRCgA47Nse6tMrPNDHgjl0d+miqhI5sLZeSIlBrCbQCe40jPPEM8oYihG+AmRnZ
IjmyevVWkX8xDjCKzjVluO589+jYxdNpEu/2c+n+i/gHbDWDxEgryLeRdRO0wv0y2n6vlz1JbXgN
97U/ai3RPfYuKqNncdLiIUgfXhbqTmWOpQQDjn75JWXQQndj9XRgigIxAvY6EUiuha09ftiO9dx1
sJOZcpn50cKiYKk6+FTmrU4xByGRbR/akmRa7vGtoRSSUtFgjD7CxGyIpiLqZEQamCNFMmbAVfub
tGCspGeQzJs2z8eASlFF0CSNA7Ousb4oFOICIDRIXJui+wu2bXCE8j9uo5A+S1jZaH5WSbUXoLst
rTczxh+X0XXtenj2nqt+kxGbrHa3nOFgQzWsuu+LsVfZ/X0yrsU7YzS7DcAFSAiua8LicRFUOel3
b9/Y4/2C6AT0jRvK1DArlD+3ySCgKggBbIZghu6OaI9RsZhtygBAo+sarSunm+LcF7GCG8lOj0sM
+5dTbMIxaDeLzibE9AtQvMCja8jGVZZ967b5G89cctDbo/sy9zBjvOcMhbjqcQsROSb1CSTeJXBQ
C2BZTX2MewZ7yhYYNGf2QRfNIc7CMDG7tbDJpR0DEq/1eu8gHhzUPRdFi/Nb+myTAVByP/eMrKzc
j2+l9RgCnjHMBlLk5o3YqGXj+nJ5Jc45obAE1gO3vlc4HfGeE34bCw/+gqy2CmOlqr+5qK4Gt8XI
D0YGtVChaoeUyMg0pe8LWtDX78LD68OmwcfXXsZobPqu/OkY5Nr8xSZJTnpwD9lpwXMf36Pua5x/
KjgekU7LX0V7dwa2sL9Yx+sB+pmYWcg4V8DaBpq3A9vAtdxHSahvKIfq7q2spMfpzKc0+UwNYqLm
Jxf0uHeTxxlpOyOGmJrK5CKz/v5uD3hUNYWIhZllTG4UtAdCvPjpFA0QB9JY80eYNiJUm0k9axQq
Oy5IF864Z1KCwClLrwboi7YkTLqQ2EG4FtJkw5SkVfUt3kHMRfEWtNoX5jG8sxETjxRQt3H619Dm
auMDLc1y0rK7RRoBZIdZFSfyzrvFTQANEf5O9SipWX3zL3VIGRgfoH4zl4/yhKlsdIZonCSPsmgd
+9kxnXuXMPxpysNImlBJfKSkHmMKqL57+o9QLUcoMkHlJ5Gz08EScqPZAJfIY/G8k/S4KmsjpQy0
S0qalqzfGZUYja+ed5y3WOiOh8ENT7Lxlea7pSetsydnsnee1b/GMDRirXskZHfVJfipz5w5oQeP
SMPnj4VVaM6zNiOmuToZtBH0Fjw4B0aQTWhNmSDaB5dxvG8ql5DAOS15dhRyP5pjEF/CyEOW8eza
x3zOHm3HWulcRhOtqHAi+uozURPiO9vtUrVPwWJgYQTp1N6MyaXlS2EZSi8sqAaSP30krMMJab2W
aOvM0ZETfy39ogLMni2PFu0rBvAWPnzOyOgTZn3ZGhscoHwhN3Bu2Op8rGx9N2jRSc+qo1hzLCrW
FRHOh0q7k98lfy4VnNzgXKrUSirKaan0k+jfouTnmWCOMYVdz8MQQkdj6dvM+Vr6g6WRoSoH4+uy
EDnmIrGtTOaN8Gt6ZdXD7Go073fbyvbCh0nMQ2rYVlN06tOjHr7SAzcetGMBjDFJiv0ldhGzQ1hr
b306vLMsHHLOg2S8wX1D8JdvBsfAVEF5AvIAUZXqnohwMcyfaGtUxJeCGuRwZNCIohjN7Sum0Ojp
NxVCU2SCiPYDUjVNXCj+TBoEMiZ5GoIPfoJCXquBbhqLhWmZz06ur5x2eDTjHN4BynJac8wqa8aJ
qnGjImyCevVh2QmkSLAdeG2qDgLOew68YYttit0iIXOrLcM2B4iEOoFpGsX9hG5A/vtvPkp9KFiI
8IQhU1t0RhGdSLPXTffYTcaF0YqcA+AOAT6HY4uLTHNxpmft1SJhQcW1foLow+qiZiyGdwbJ1Vxt
lK6gznuxOCkBxqX+Z4i0Du1/YD4DowHsBGLS5Uo14IK8J9CAc4aZCqCcspRrA3tbYioeDBggXcC8
Or646ETKWgccXLaj1vutx9m6FmcwEysrMXnOdYRe3UGoCcQFNCCdM/4PHvU8Wpm0UqFzydhDGiSm
fyswIhmbOe2xSd9+50Ip9S+PkJoxnNA54MX5jPcC1wZJ0AgrEmaBOj2k+FYKWU1G5qwMcpASSklF
cDruaNRFLgmevXmBvLpVappXlzkHRH2baBwWuXFNUZXKkCjmmdKHrIbw3rf4SoR36r4FlySaiSRH
wgEjLaupmvhuSr9aUjJ+GDL0On5sUCYQrsGSxIoTS4DK++iYmkboUoTDUGBXm7JIxBdXmc6yZ7i2
xMefYAGHUzwxmDrAXLPVG2HWovedDWhK9lULsJDmb2PgcgwoAHuSc8Y75EZqNo5mYdg5XL8lsxt3
8RhpNK9CmPNYIVmfYG+WPhdEoXvSs/32UnxGae8jSAXvkrpdEHHaIK231kH5zoX4i1D1xIwiRU9m
8T09YQEq0cxCgOC3Lka2T7T3itGV2MZzs8koWZgxMgYchuZQSvZHcZOZoqC3C/I54RPELLqYI/qX
m6zxT8BxmLL9kbfAHMO2/s4oGwUbhXU7F49yLNB4WngSas2hnd7KaMcRwxnLXDnFvosQ3cG6cuQI
CxtsbJoYSjSgtRQ7Rn6XDjMqr17yXjTmxjFZygwPyNlSoaFxLQ4hQ4DuUDl3ry6eC7wF2sR86O0U
K36YNRQz9AlUyNLuM55SDXq5p0wfcOcXFbOYW3v8JrEipU1QU4IHl62IHyCQM72o2XVU9EFIpgmy
oTQnA8LDVrVw1mKkzEIRR2gLYGRZPozcROCjoReDuWj9FbDbUBwYeAUsQVwaVH/AKsthKOHmTBIw
C5HqwjYOyEIVo3uNS1xY4kc92EIjgH30JtMBBxMsGTAsqUfyJZwb7DRU3nHqc/+28wV0AkmheGQt
8KdyI/AnhCNufgwUTLQHbBRZlWj7BR0WGFiq//FcBI8JAwRQ0O2IQ5MM3eUsZ5EIr0z+ky52VRzG
k5o9S6noLMFpwm0YqfBIFFC1I/PySRBOUA4eQ1q/c9BJbkjS7sfySP4KfafKwpKWUFw0GtPbDKON
Zdd3wiCGRQhfFiRwstGqWd8h+oAYb8EpwXyA7hqjPwdeaxj/KCVLjJq6s4w9tRy1J41FQtS2MYii
TFcBxzumzxrm3yMmE/NR0d9xe3kKmcAim6I4Z3nJjSKkb853m7FI291hPMILUEh6MYsfTnDpEatk
8DmzFQiUQojElsPpz0p7yOP+idsb4kHFXZdjhMy5hS2NE96Yj7COoRhJ9BaLvmOKGoFY9QM9GRon
+f6pdoiZnHYONJUlXjfmTG5tS/QgKqHy3Y1KKEGwkXoXnLqW7hR7y5B8NwoFIA15HXwoVklfHfAW
Q6KL+555Y+bWcA/I+8BJkbJAdDB8Lv5ftsA0sqaV3WKz6CF2i34UjBXh3iYAIh4Tlii6e+U9EI9a
iAi58+kNENEZyIxITpeiexbWXBlWG8/pcEtw/QJ7kB+h6Tf5lc5vRzEorjGUrk1inYjp4zpc9H4L
bu7wJBb4STydmc9U5QhOWKAa28pALxjM35QkUmIMDmxynp21RQLPlO7Xx6U9M57mkWZoJSvtU5nf
4XSvXNgqBGpx1NrhzuqfWffsA/og6xpyFsDeFAhp6Sdcb7l3ux+WlodsCVISuDu/yAPeFRfpDHma
br4V0C5ohjFtETsN/gnHoagjqAsZ1u6CnJMCR0RG2PqrU8NTHjNyTyxUnwgzuCDphXVChPpTzFSj
Eebk80L/gH/Tg8kcpUuvQviKznAuN5UxMJy4m00g/tys/MBE94PRun4FAIAsNTTWEdMP6Bk1gUGE
G5gxRw+WdhY5DeyV/kcoF1VHKyBjBzpbaMsQhTItBYfBBgg3aR4uhRPTNdbpQgerY5fL0vgNLKJR
dxMcmJD1k3og/SluAfgaYbnKSKa+cukLGZNPVsAu0xSKRckTw7ggvTQsWl6yiY3/Yqv70jKow5m6
XbHSglWyiePI1xC9NLq34hVqbEcZnTCPsTQPo7MLPHMD003y1prhu06OVfA0Kn9CGNbDXxA6qWZk
LCEdrlQAtJPyDekRITWX4V0OhBFeFGwhFruc491S3X9ZeSA3NlI46wZoxX1IjVHSRbBJW43I9nYj
46G2OTOr+i0M5WZraJ0Y0sC8o0MRavyEmM9M4WgxRx8AqhnRSUvDekKhVMa+tnzIRYmZGx8qgvwM
qVNAk4QUmQW/wy57VvgfYicy7dBhLcj4gjPWcEMGFe1OzR6t6gLeFjDYHPNVg9cfwltbIdzmHS7m
ygXvbmZSH4Q3c4ZrTSjaY+J+xPafomPWTA/MQ1jgVOQoVpfpLWd6wVtkni7XDpYYwfg2abyToxLv
vX/NhHuseNlywFlv8jb0QaFcNTA1ZPKyhH4mzt9xxid/aK8VBb0hrwipg4YxN9bnAtQwONKgYWPy
IBh5PL4WxVeF5b6IJbCqKZuQA3KQmwRWQFABdGQXyLPw+Vpc+JaE+EGB2WaJubMwSJ47GURJaJ7o
IDRsGITLDfAom1a8fwW6Rc3Jzu9t6sseeyMDshFTlb7baJnmQ0IZ1ORTEFmnV/cypp9VEni657GH
1Zzf8UzcGsbwi7BkS/ZmQFRiZhThFVxgbhz7SvhHzuIIz9I2v5a9vUo5LOsSUYuWkADwvYS4l95k
QgmOFw8JNoPXLHozmh/VgDvEK+AhQcKQLSV/3E8Eh9o9QoSrHK4c05sxVP4KE0PkItOhbIjxEnJs
Wv8dECRATpkc7BwaJsN44+Z8m2AzG/zdDu8UmGgAQUsQoZwg86qyIBb0v+x7KtgypNBnlhnp3W1S
Itgt3J/29FrCpdGrQ5JuuWNY6EBev2ftNDh+PwGx7itsxewJSD9+HI34nIXGJhPeeQ9mxe4fwYEZ
n0PCgH8n/j/VTaVuHpoY1VW155S3PQe2Me/PJrEW7is+HctAB1Mh2oD2/QI4z71iTTvV2mXspGmB
djZWqB1sigq6YvtaUWY1vbVKRvfByeAXIMaU77vY/0qds915m9G+o7uD0Nuy4ufgkcHg2hzgePf4
9YvFM+ZGJqwjJnHjoK0Y/omQI3Vf7G4njUpdXoI03XdjjLrh1EDKJ9nDS4u/DfzAxKA+4HoPig7N
wfhQNhpjVJTCMKec0n7XYXzHDlokarLuRbEU31w+21xlWsnwsv3JAB41dJToBdqmgAYfr1V2Fsi/
091UPHqT/tYl6o3CoJvP6TSsrYj5drkfhkF8Ru0LCHpunsu62+hx/byU+oDEm8KEB0N96ZFvVHms
3fkc4BucApm75IuFy80jXbp6rsqBwxlc27g0qJld9SnroZAokMA4n5dD2U4UEy8KaiI30FcYbTXR
x1DD3YmntYrmAxshj6linJ3mAGRkeaRu32ixeTE9cxdNl6Cj5jBi5U0xnilDcCz2/oZT8RF2x7rq
n9zAOFTpttXJPUXLFMZkDWBZkBao3/A/ows3eWtFZqw69ZubOSRNxYMnKWOteYhfIrgPo7HLwuyY
jbnPk2haMFZIA1ZHXh2mUILhS6URmgmZU49N9Q+MIDXVe46/mbos/oC2BYjR7y08yGwctrjeBpmo
MAjiEmDUuHUg5fdWgQqCtpbwg5QZnNkeU/I4ZLnEobVecClumVOUnrYfQ+OJvMulgwfCy+Xw34oa
MW6LD23Yk25ysAnUE1ImraMDuTAMP5wCn3haoHrp/a4ZHptMy7HqDLBkdvyKSavKty8H5xyDmDaY
uMT0vmK5Y2DfwVHpKQ99a55iKtCZme6iDcDyxE9V9vhX7Dw4EPw6MHdJ+JW2MLzq3jxN5mtG1etB
6FIRjtRZ86QyQXCjNmfUkz0BlukFLXPp4X1mk7sHSYEWILerfV+rZzWovrzZOVDTHrseLc2aWDt8
4rJVeJoTAq+OXjI+xC6sQD24uvjuFugytcVjojj4nauedF3/w4ZxI7r9ZHnNu+ExdMNzWELGnwf7
sc/QyliUR9rK4CfqOBup+OOo4fSeDwxE1PWQKJ+mpSNO1d6XZnibOFKy/ke6LtHLcrV3qfFj9qrP
6w+9nwAARzOVFzsbn60OWTHbaGndDfANRkbh82guxrqpFT8G6qCo+87xI3D0O2gxipuhe2nsD23Z
EVccND8Y3D8In9ft0xcBL9pAfSrBpKzpB7ozSUbmU10Mu77L9g6thsdIlgJHRYy0WPj/ALnl1Nu2
sisHlR+yfAz9u27xjBlbMauxJx1EgpWGsiT5keHoxF0llULrktpiPLbLsCpLDQtqiXm5NfZ54ezM
7Nuo/TCkbSYWMxpFLsNJRv056OO7IRlaLB1dKQ9R1XECIsvCcqZ5daDEajcv/41k7v50vGQlONpi
MgWiq9rjdeAgMQum7Bx6I77AvzjUiPU2iAIWvSotI824Pm3HLPYT/iuX5wRearswkk5FrvyzgvoF
aqNMDzYpPmFaUu5FKF1GB52lM4FC6/UpM+9uBZ3UuPeGv2ifg3lWWCUjoF/01wb7w0jGmoPNuHgn
CzfdubxTnnOepji6RlNyDDHfppKRIUxtZKfa+4KKDrwc0qQ2K2hRvaez09DKwNOVkoCZF+T7mK30
f557DfZncM6nc7Aq03BTmDPbgYCZht8zWxYhiqRvQ1REOiS1pc4QCVryoRwxtmDAoUKCw5Iah17t
ZamNNXOjwKMun9pTVk2PHmDOiBLJ8YhV38dsc69qsdh0EkowoIalRUOGSRv6Tsxf1lzPoTYewkHb
e+73lLyTGVbCcbEK8yTV5kg4XBz+oegrnM8IRC5BtRWkOlLWGV41zB6yA9g8fVytPXa1cNO1Jngq
uE9m1rIosKRFzjOH6oKLZbigXwAQdTFS1Mw3g8sqoZOh2GI8FTAIH8aR1OZQQrOhZ0XYJDPWRSSf
P2rdSwabG5NxG9cWSwi+U+yHl3o4NdMx55aNrB9SHFRcu3OyJOjFjHkiN5VjnhQZZYLq0tXbUTFQ
A/IEGFpbFL7asfb8KDsizfNgydL1Gztr+hRmcVbixbevaxhdvYcz0J0bHiUqT5Cj1WppMml5FeeH
D1chXo65GKjAwRYhkzIIlCwd/N1WWXjJ5+dQgZRlKM8K5WMT6U8FagsR+i2ACUhmRd07ggyJMH5R
z4I3WF34lNT9yYDS0XPV41lF/NcEkh/xo9o2e1U9BD9Vimv0D/LEyYNPG8agKaQ9MNL60X/A7uuB
RgqaCvez8Zz1PmUcMPWk/JiTtheY2OSjlwweEA9REtOGos9cyi0+WrwtIE8vFqJMAvVk3NkJnGxR
Gk0ljA3wmY5GH3MN3qgMhWToBb7pEojxJNzctk+Y3YpDNBqfLQhyDpKE1oiDo8epW8hXRH1TiEr7
nQFUdnxMW53ehMTOsWjqxZ4WI+Mwi6xsjyQsWqbTZP+Vibnd94dmrK5Sh//iv3+KgjKzMdSNDe+W
1qpnFOxQvFMig8sB5OPtINSSQunOgq8CqOk4nTnwHpBHENcowi42cU1zwke08zsorSwnCG64IuYO
AzHiciAwZrHnT0wYGmhBKjkB1aBJR4IVhxvPfwrTRpLYrwXHAc7p8jeqSfGPheWx1sj4gU0CHykt
uYfhKNVfgwOECj4LOUJMklrj6qJVBolB36MYJvGTIEzc4ZaE8AiUguXWFFO3hhfVfa/+DYBUYO68
F7m4R3hFGZix0FcFIgNsdPGboVXjDhcBkHjq0P1F2iUiLB4xUhRi3wR0hQCM0k7gt3aK6F+o+OqD
R49l4K02qd827bGlgMgtl9fJPcFgaPNjwvxUCAXw8ALjNUoSP6cPm5VYEMVfPMp4wfqdDlPGspA8
+BUOrnkwOjE3xKY8YmDn/RQpSWwEXIdnQ4EXNfwF7FdHi7Ehny9ONmH1Kmsm6/BE+pKLCdbTzIP0
tGuG45JcouUPHwwuK5B+NP528GI5KDQcsTgJH+VlBwSxgghhMyOtxP9Id+CwnDWtrzLmihPSlzTO
XP1C09uYP5BYFk632fmAdlMQxABpb9dbCgPIqwGQAoBgVOMRY96VyUko6LP1Ars+XS6O/dJTcDBK
Y0ulaEaIA1WQapuMSWaL/GvsJqpr2bxYNSpQr/JrFoCAcDLUHLfoh3Cv6MCRupMORyzU6WtLTNJk
hMOHgYhbl1gNMHrW9X5Xaf8kVHOm6asXoMzlQROrPQiedG8CMYA3iDxFqGdKk+xAC79c5WMuGVox
K1G8XZL6EHDsTn3A3mpjJ+avhCmmP4PTFMOUciFGOpCKMR9giCL6paQTHdBZpI213Eid8VKiaqQa
kdNPy85SEmDF6o8GmH9zRQmgh5izAhxpNWoiozmbCmqnlO7VEj2oVOZMyjgCXQaAIvmlJWXoHzKM
QiGbM14BJush8M6z36Q7Dw9FYeg76bijtwelF30TrRXI0DJ+xdZnTjDeDHJJ1ILb/jExwxBqjMM4
YTHXif61GC9CkVJBDeACApsUMOVQreOhMycNDPSWzQKeWxMzwbNMIeFRlbuELtvuGqFBFv4ZC56v
qLaEYSRTctpMfhAtNYhTiTOvtu9AwlTiifO++JzMbl3jKJVuhPOK9ZfVvVCUhsbdzG6jyeyfBlAS
FLNrxeypgaZh7/WcTL143dlvOSI83Rp4CJ9p4qCLo+TLaxyZDvidrMcq8etoMyfYlyy+M8TwIxGp
N9NjbxR7IXMsON/kDp9QIXIIxDMSjSaHM13UKpdSRvlG5yRAORPJX8MiGhfSkzhHaINMxyXd61Mc
jFKRyjD1sTrtbF7tCrkVRnd1WsOCwp4wxfLy0MM7X+rzDE1nKXRU/+BkQbBTEVaIYlL4G4VBZAlB
vJwaONPwxFCCfTTgYYuOSSSyHAO6GlFseIAjzBE4NnMwU3mrG67K5lmiyUvIhMJ0fAwc49S8RZ2y
Z3Y3clW7o7WTPWlXV53bZMkNkgT25XwYH208nXJ8IWH0dYuDQoCpCC9WA9/4zf1EYmFP31P9DSci
bjG2YRZFbSQ/1WgIsEQMUVDvjMM9q/+2BGJDAoLiYlNY6NiouQzU8BEFFm4dceU7yKwqgETI2lJJ
+BQlMMVgQqienQ7rImFojGlAlL84uFnkQntWnrXpj9tWLDKH6d1Bag80XGvGIFO0bu03GWV27x2D
Rhf/GtPz8BqnhupwA7JEDIeDmJBT3Gxt4wwgdCm2kgCz4rUgb5inFE3KtoL0RMEJW+9B6p4YfeuJ
Gneuy9NE8FXLkcB+cqBWzsGVSq1lMjI6KnZW8H6xJvDS9mUJKYo4jpjiQ1oV/NMGNdJ7i5icQ8gi
nmNSOAFqFb5BSasnQ6B+21v9kcMpQjdbRd9jidi2O3js2RQEh2qknLMjyyJBdSRTODu7G+7dZFPK
g+MYl7lSl9H2te6Jsa8gjNqoPUz6Ay5aA8Y0pEg3uEEt1gu1Mky/iY+BbWnSn+u2/KtFL1BComC4
pvNThmdWOHcnKMhlurX64GgEbKx1rhfUFZwBHit7r3jqgeoiJQuG1SwKMlT26soYWZie6AsuMZnC
QdP5wdi+D01DL0R4SnVQETkwJDKd+THpu8NUjEeZDevXJch26IS4W9j8QnNEAJ1jiSOUppC4JCW+
pQxexAx0MYaDnpPRNcJTrebv2RpwGyf5OjF8TwmJ4sP8gS4+6oKNrfo99KHI0jB1RbmDI4AdEIia
ZtRi7eOcqXsYXwz/cZuDswuNrsbcmC+kd+jAVARbN2M2tx5wtwT2RVZ7ag0X5hoyA3ACCLWo5FZ1
Wfu5izMLoKatnfIY4NHYV+hxvJT0AZW5BVwgD0WGfVuWeSV8T46+ktk04xDNLN+mCVAzZFg+2owf
uxWENBKYSMJQYO9bzsUami3HgkkhMqpExLvHPvoQRkyc5McofJ+Ct9KodqlYSAbfFheU+DngaVl0
eLxLLxtxwCF/KqfstGhPzD8Hd+UBiToaiaYhp2m4ErFkPcG5HN/T6p+tjWsDzpGO4EX2ihnWmwWy
/GJF29QLCItkRMZuzLEMyWlgJkbIHgCKXvlKziXR+4WNUmmt4yAc+5yvQNAjN2JtvYSnad5zM2r9
44JHSebrLvCGS/woGRiIygFRSylDe39AouNl/TblJkRGsAmT8Vlm1Tm+MRLVUEy9z64tEwbOcNu6
9xnXNIlqynAWKfVNyMtbCNqTNBxsZrQGVmKLnoARLgOO8t2iFfGyYEMOSTHTBKIo4nrQMMsAXtLG
Yy8tipWu6gj2Bu36ZOqw7GmWnQvlEeUpBw1RNQ6IcwKM2H72ONCPPHrw+Ya0E4LQOMH1NgXhYQC9
cIqWRxGZcokj0j+HiDkSi/LOMA6Ks/Nm/5elwUSvx3yYnLyM7AlnWmGPs0rT9ySp121s7OfF8XUs
DwPWlLy1DJqf23zryqYvgwepgfo03pCni3MWBq+Kgv0Z8mJOPVxR6vFtIKuBi9cB1LTUE4S2e94E
RxGqtkvxo2UEQ2MSG4QvYQodK+uOfFMYX3qJR6e6FrjEoBYPq7sHuc3B8Qi1Xyg9mntRTMa0OCfh
Z4RwHx6aDJKvhtZ/9KMJLwS7QJi2mf029u1q0ctHrUYOwWHmGNom/5jqf1OubTJshYbOeaFWFTer
pRh8LbyK2mBxvmlJOpf8PtcDaN8Jq721Gb5b7aP4ITGycOmiYThJiYSR2lqN+wO7fpUnxKHiR437
IICNHkOW4ZtodDwZCRLyLGf6h0qxDglQhrj5WOnPMl5VfJfL/qsZ3OeG6wqbv65VAE8JtipendA7
yTvzuCwG7KjEH8Jq+i8Rt5iEsPR7hcg553FIqDmzQ+S8aY9cJEkKZ4UzlKln0BK3c2U8PiGRht0m
/PJfemCznpI/9vyB1SkT9l0LuENJJUU77WtDJKychhxZOu4QTEwd4ksgNGaqfS6M8VTr5a0JuY/P
v/adYf1S4BbbpkipheCrl/GlSxihc7I12pbqA5dFLneQn6duem+BRVObtAN00S4UkgjKiLwlLxt9
UZYztqJ2L3h+cmOgP480bcMUGh95GM3RyRoPHLj4lQW+N5i+uiT/pmaCAWjgs8LENiYICR16cTQD
a5UabxWCKNuadxkd94hPv3hBGeE7tzu3d4wFG86GY321xYqe5kyDD6pQSec6eJO6s6lsIUqb+Bn9
tHAhPRCUaJe4RDHrV0OBZsGWK3mt2yw8F9V7ETGXoHOC8mbg9CQRyFzAtDqG/uyA8LPCJObbncIX
Ve+PIJRwdqSuoAe/c7WD+cgGEZAOPczIvmMw2CG/7VXzIBsyChPfwHiro0pKYFMxH83B2HpLw5Hv
W4d/XYCOuztiKdO0IzP2cxqebcX3SpuzZcQBZlVEvtK+eXrvM+1B7YqYe0iu/gj6+WsFROkA2UNc
CrASNZTwZCYlLufZXkjUHR6KHG2Rjb6b5YTnylYbs2OEUW2Tzn/K7jwTR2ZyREGdzljpapfvfv3R
wHdKYHHxyw4YoHQMWfN+I1exqvxIXo/oYR0ciwRf7QfsaBi/Y8wsVhEp1lLR9OzQ8Eg8BqobaN5H
IYXY3wmZ0kRJYSpX/cjp7oL2CMaB9YoTVQA+MPZqPD7HVcMN3GXxE7kawG9OuiUd57ZzvTfYE1X3
lZF5V9GQ0s/EBc/EFsOxwCORpN1L365DSlOV8F8bQJzzvb8OgfQ1s1pWFUcPTF6uyKZfWzyKMfZu
zcJApjc2pvEVpTtuEBJMD0n9LgqSEYNgVY32dFWtjSgYzKFukelWTyKWlC5nYGjLKLurtU+RWRs0
lzA+RA2ypLCPSJf80iDM4SgXJwbCjN4XOzeZVgIBzMy7hl3sKhsFBVOxbCZ1ZhpNxAckFBe7jaMy
u09UUr8e9ktqvI7Z2cDqTQh2BCR23bpVPWo9HSLDgGVAlK0XVnXWRSDBGs5K8m1uok8HVqXWoz9X
fwohCwo5HlRwgZ8xl3BVQS7E9Sea2JSQGJP0hc1lFu65rSZfKN1aWzNZ5pVzkc/R9E9f3L3tXRsw
cK6zCNN8ssxSTTmF6yr9BBapqD37zcKF2kEcKfezle2syrsXZIGqB9EvKcG/uv+UFlrF9LnAt8G4
kqZn6ccZL/VWp/jJYVxUlPr45BXAQcxs62zcaNP0FOvpwcrA2ucvfQyeGu/cF+auMfszmuukXeFr
irewtR2b4AspSJhoryH78T+Szmu5cSzZol+ECHjzSu8pUl4vCEklwXuPr++V6og7t3umTalI4JzM
bT3HxXfpPKUnA82nZlfH1vIokvyixjeylaM+AP37yFHwxdsEJ6UoK6SVpY3CW88CB8L7FyAXQv11
bGWoy0i8DGXD0sBi8lXS90ehxJRdCzc/gOYDGvVah9wYrGvgLKbDklaInPdrwqVQf6bRP9Po9iFB
BrO1bpWrp/w0PvC1xR7J6MpEJEm+sbluvzM+BIWsXHSrtY1sFUgyqK5NWb2LVm3oUdL3LTc78lnv
XQQfSLj6wTqiXdqFgJERE+nwLC9zGBpnMiBUE1KfyStksOwAP9BWiGTXAIxQtSVBd/0rTh/wouew
lrSoEV+l1pYbx/c+e3ZFUQJU+bRuTWh9CsgZh7hHX0r/Udod2paiFZEvPmsT1FvnvHRwWS58NLhj
gozNGpNneP5zROASwocyGYh2uOvkSgN01Ep+br0EI3m0Yv7gRplz4reYOCzwdNXStkqprsyq2lbp
XWe/QfmoZfmOvLpWUY5kbJMf1YrckQGK/AkRU4Il2VlAGQw5pFuXySHIz2VV03EMu9F+dTUUcbhQ
iNgMsCkE/Av7aNeQnjXpNLFX40tgFI+CfQ/85VbXDiqYYklpWt3vW2hA8lHTJyzirwzLHieIyYEg
h5JsC+y/Yqhk7gZMHVES5ZoOUkmTiCy72Nus/JQh8QFEodsjRss45N5OCSfEH0AY5ZtT+KRAQCFI
Hm5/jzuK9YZnT38zyc6h/symsLPJ97VnrbqYiDNJWhrWOTI7TcvxmtiHmCmIw5RnoJ5xt4Jll6TY
OH1yzueAj/KjCtn4kQPU1fdQ9ozcvKZAji66aoQeWmgv1YLIOMbNEAwUPrSIDq7PuqOzurtSoiXu
40AazDwuXyiOKpohs+8Q7duRJ2su39uabO15nVvGYrDSBzEGVoq1YctBqYBKBWtNDFb1JstF3QwX
Fa/VOND6SEiAYe2H5p/csNw13BckZ3J0icqHeX5KSHmcoCqYSICNBw/RbsjRxWmik4w5KgujxKBe
EKRPr6ZjBxvP2NvRd+ecquiz/rT9W+Z/uZ1O5Fa1UPuOUMVw46EV3tSpKFK5SI3y3AcUwlS0Bv4L
w5ycZwRgzY/DaBqH8Vp+tDJ99vhMGgPRYNChT6A3Bfakg67jmAE/F69ZwQ9HIpnAIONsXSycExq+
B5o9mXmQoUiEAnVNIlkECDV4c6fhE7xAr0QHyYfPtWZxvIryDP5ebQlKdw6YkCqFumBCi6g6Cz+T
+MK9S61cQPzQs2rrm/7LRIjJ+FPtTmjaMyRJvFwRM0pVbzV+mgndxsjFx48Rdp9emm8GRdnEdb9m
1MxQ9vbTc5k/auVD6BwZP2gIFC4ffDcoSK7i7g8h7Vp6yOahxHyt7BKEg+CagrkLWDqJU4lo3+wY
eHyQQOcdsU90LwQIzvg1xD3FYrBz7UcXAq4DZlXPzVOMMsLVgH1NuhTCmw1Yn1FtN/IbSZBX8D4x
FhS6gmbwH+AdjTFml28lruRPbKqsyFwiJEptxeZ5c93nLvyWYZ09CLMbKkMSbcUtQXQhosM+Ga7T
8C/3NSCxV7Nf+jQ3sgiZvsEZjfKfLCiYoxzkGVEhCvQpwi32ktYlQvWMFikkqaom6QFBwjWdeVxo
EvZB5C6NmtyaZItjseODa51+oRDJXhc/Er49uO6mJJUDoWBIpjLaQtRIhs0t6ECV8Yivx4x0UK5s
cItk8nYi4pD+LJBKp3NWGtFboKbEEYKlMa1BQU6MIknw5UYEJuMuM8+zsOBUhzcWZoTmLvY0AscJ
pZxDSIyNiNPRNwqKjBgcoMgvt4LdG2G+KNzyqLY3SYXgX/SHzrAJKtxmosgW5iHE/2g9kYCxl/GO
T1cKWFv7BlkAEDghnqpRlEEh8+KaxA3wFov9lsNbp8pCa37y0d4EmKcxrHUEvnkcoU19kgSGdDsh
U0JLhx78BSU16aJK4u4TVEwo7gN9xzOLQB+cCaqnn7oLnaOsg5V3npBpCPBGVB+zljw7VswFSBTP
YEPAB2s4QcpcGkB8+WatW4TwqGdq1+4eQZCtpV4kJEmbjn/XI+0YHr7OtPwVud5A56onfn66jEhY
1+CrG16gicxnWlp4RQqmRJ9PTNILSyL7bLtHEfJ/vPDMZUI3WPmZ+k8K5GFThZyX59p50g1NFhHJ
xbHULy2FRpXqYxBtuu4q+0lMDElrbXqqAHkLNkB2clb5DGmUgaAPQLloENSCS2ojq5vlqKc6I6ab
Z9SuVRyD3arFzCjchIt3W5k/BxbYIEPAbAHIIedHhMFPYGvptjV4T7kai+dEQf5tkIuU/6ZZ+EqW
hOo4q6iZ1qy4EBwMDfpvWaJ36Zo/WgWCcyQqJQsP/EyUVoewZR7grJlVki2h6zHM0F+fnmfni9aL
N42VUHEwIVzBZ5BpfPzWI41vPMp3/hUSqlG7K5OlMKPThJFdphDRIRLHFVkcbfmZTTvgA2cAaQHB
8F6mrUUETfGQDyEOO0RVYUpkGqVF/rBJ0VNyeVWIgAkyTBF2BwyHraglE2UzdvlVyN/Q0Y6KM19m
AuKzolkW82McjmtrIup344w+P6lymexxJV7NWfXvEybRvC3e5xGaBgcq7KrEuEg+jpMPfNzKh/wx
4/mKxu4nMVTyoPxPrWh/a9LCK67f3i0ZB6BkyL/g9EBjbE/7oGTmIoBMnEtuVD6YBDFWs7e3yAGy
++R5asqN6feUaql3W7feBFcycYRLOCviClTGrdLd3P6lSuNbVl/t/k+A6BjdW0ziVmeTM9sSou4s
UrNftyWFJGVz9CL3qKNVMOtTBR6Oyo+yEH9Zt+SNj9E2tOmiNN97c+Ce/FWDS6UAq0xrjiSozX0d
/wbmsz59B2F1M/IOpwYl7PDUg2esdfJaOUT5BtMMWqgKtzibYJ8HNqeshGpuqP3o0D20ZNmbHR2w
PmAPXkwftQoNltS9HXjIHNjz3NopY7rJZwiOxtqRF9AguOtYoCUNN4+9VdmNK5vJINJeLCN5ba3p
yHW8ShrQH/9c8HXpYCDZxzBOD00BGUwifL+AmXDmlVWCiPoYXgix4a6JtzW+5OR10k/FfEHjt8ji
j2R8JLSTmwpt9ElvdmPzj4ULRIOVXDdDyq75T/Xe6bB4tUixLoVFW3OmzzuNA6psTLYyshOorAWG
w8YN++cdc5h2qPwpexLzKPoRb6kSDdZubFIFVnMX7OQNl9XchRnVjPexHTbuDANg03TGbOYr6zp7
ljAAzd5yp5EjM64T3X5skEsHBKiWXLou7lNvx7msutfGoygTMAUZrUvI4u8cXdHwK0h8mDoB/Axg
w2XSUBREiGmP0Ingo3o/kUOlAToEMcmhHFxhhORFDT8C6EdyOY4G5UKtHi2I9XDMQ5VuWpmEMKnq
fEk70unyeKfNe4rGEwXBPAOGtnP8SxIcOSl8Dil5K6uAW27ptYRtLV0+LpwSOWtUzKUtRu4XF6WM
7/FJ7CNmTK24o1OjkgRWu9+oINpmOW/UYlfHe529H4WbylZS+aSnrixkhfMQP+e2dWZ4XvDUr5QJ
bXGZrsl9Ad1SdsP4WBdopfUOc0D6OBpEG45qRBxJsLey4NRiOmhqrIs5yob6u3Z7UO1qXZOhUoJR
ipdMQg6kG3jic612NYlg1qYs3x0AMhUHLnKfu4JsQVW51bgNLXet26iSNhEVeG6/njiC6E6v1LXZ
n1E9MGk8p6p3dAfzMGgfOnNXBSTXd+aGhKROOVX0GMjMa+JNMkDIGTBWjpWTb/bgjoRGK8lNwVU2
pyrVf94i+KSjBhldXehHyXmL5wYnG+IICq+GfY1OEeUmyo1rme5tQLc5eHMOZUP8QY8p3IWZpJ0K
FibweoA8SbtRCE0D3UIVQmAf+MLZDZ6i7h6aDCvtyTSfKsKVvtrsxO+8L05ayzGi7LIUOzGqBmrn
/VcvuncAfkwZfkgaWvKcUgylZ6TLATIvQf/84NclRAeXAko+dVPZ/Oa3rQ7PjGQDmmNyycuytpeO
G2bOXzXo3uDHTykytbVV5z+5GVf+sDNI9e143iydtnlI8WBdgYV68y3FsFvkwIqMqjlkkK1U68kO
xGHjJ9ZxHr015HBIDKbkQSeMq4wosKGqGn1kZkWX0ecQEU0mlq5dX2K0QwHA4k/Ouace9eaB2Fta
3qQFCTEtO6LpK0ejVaioZQ4MTZLZXg18RojEVpW5jALoIJZKax0rqghOth5oOLCNS/BrkKKShbIg
I3gcaHjsSK0pBmLASB9TloFqIqCawMeKnWrib92b7rlmeHdOZcSDyNgSLfKGOBD/pSd/SzQqQwwc
3nebrPiUPWcoMwJC3qvkmDavOqKICaFK+YikcwMDmiF9lbCoAshJHbRlqaEBZ8NOcL7EPBrRziL3
w2SNF+ZiDN9j40nvABzQikgtXEd4RgrU4CNVjDBZiyk1QQ2ckBRVeke9QJ/B9chFTXbggOF/Gz2w
ALJfYpGYaHxIaZjeoUUqC31HCIqYu/PptTZOWC9CWB4capq1Texl9jyCqfjtU1ueMGO2xgZ1HeMh
2CNJVo9V/9rl6jKjWYaBXOleSSfOmAZk8RZ0A0M9ws68elD1/BRF7xy51zC373jneHvJ86XTdkNp
BrFmJiyZsx+GGZanXmlpulPpznLQRMkUbUSI/htjmwoovQGTbI1vzyGOx7t6xbShA+Og2h+k79gN
rEf+m1XVy0x5sxnEj3b5bVV3EsLYJkG7p4tmQqeMUnS5sR1Ek+oD52sb/XROBqB6aNgjhm3l96iL
OCUjfpFoNVr2SWHc+Euac/81ZbwzMV6mXEBkCZ1xVkXZ6TJa73azisJVQoPh+GjEwLWo4VCs8DhN
4a/GF/Ng3c0rHB0S2cZ4MLulYTPYwLc/Zuy5FZJEJA3nEMSAJ0WSHuVPe4VLaW1080Igc7NHeq4S
NcKaw6rTyzeIzdY8G70LWmsRbP4SEF6HBc/i5zhoxtWpZiAETHzMic7a/3s/fzRIiYwYm9R8+bMR
8lB4XCL6XG5sjuAa9+pYukRzgaW560jbiWg1Vc0twqeGUoii5EfHEdA+zjj9reoocWOkLY2IXCbF
YQEnYYmVLAh553qj2vYqZvc6uNrMInaPzwzHiXy9dsaMZvpbKG7iIaltB5OoL7PhrYnUcbFrx0yG
aLBfuzY8Nhl0vgTAamn3EGjHzNs3cEAUNlo4UyVcxhQiDpFRVs4/gecQBbir621tb9X5Vhm3ztI5
Zogucz66qt2zAqn8SviC2hluyL7503tNSICnuvhkYV27lYP/WzHPbOmOmez4XSsWP4/506UdfiKu
XA4TxFaO8iDfdVC8Zgwn8pb/KWD5BFiVZJkWcb/wVJKP5DqSwEL+XvhhVXD9ZfckFEqcugQ2YwSs
ckC8s9jghqp/Ii5rg+pkP9AOKC5trbllproyiJhrqUupPc563G8X8LX0hiHPoxa6cjgAFt38UkFy
W8xD5DAnDGdAXLL7AwSKXwWFG1nhNYKEnoUjfbfwCtMp5j7k6Z6AC4a/zKJgaQAZdvgrMBsIzGI5
0tBuYABAv0Tn1Pwthk56p1jb+LFSymg2TtqugCJyE6x7dHHCsr/ijFEuOhE7SL4bagTR9CHmGruv
UWHpg78LxutorloERYYh9iuSKkscgUbykcF0qkC9FibWfDtxwSOzF8UEPs22sF4a9QO7Q5pSmoLf
i+mXnwkKm7OxlAR/XSVE4MfsLnFD3CG9D9G9bPZ1/j3ozDBrEI963rdeQLromQ03s+9umrGGEIa7
dYkkQI1TBzsq68vxfVLvvf9S18+EGk7FDkZm8i5j/5qiIIYEhNkmTK9jEPP7k8ITKsW+NCpV5Urj
MyC6AmkC6vkawrXG9+HomCg2tAGLd11NjPOftIppwIdIOibIaz0KRzmqYJ7m8AXerhX0c9Hegqfa
X2fNejAehsIC1tdXA+MHtLnVfRKVJpNYCoHP/p6Xl1J5sOs9+9g8IVYieKKAqnQVcj1rZFjtxQLp
VElGYuxI/iHCcOPgZsRvXnvXg3oVkTNCoWOAFp24id1I+abijvif8H4MZLBu5UqTqhZ5woX9kTfb
qS/2sGlgHNIj4UQO0KO38lFwMXFAvlTt8MTOsKxjqRXHeEAxr/dALJPVtwehn22neZkmg19Nol60
O6uA+ga4icSvGJqVX3GYaPdRSx6cbP6pvBsKt9ufFb1J9qKIDWi3DpuIFbY+mOFpxrfbg3YUyTnR
P0oKN3l1QSL18Kx6PWqNsxOTfxTtOOlCbzsQ4G+QtLOcYA2nyLgmbzN1Ing11u1E/QdhBVsKjqyY
vLIDvg1Qd+gfZClkTmkkzsj5VhtbgZMF3xRvfXGLWgrGqmOMTQ/klZMQzGNkeZt5BwUVh7ySFKSQ
I9j2tU1DpLgQd/WWnph8eoqNZldWxFTWMLDQ4mArBipDeDD8qbybGXNfsvE+kieiU+JGwtzWM/iU
TvlUqDkg3DQc2ZfIGskf8q96Kl1A3brNQIdy7cols7Tdct26obdoQ3Ayb6MRv9enO5+SboPzybLI
mcRFnGxz2DnV9OGglGnfDOTIqXDl5B+RJibMNzOGqP+jwAd6x9mtrmn/+gjtFzvZB4yACXqM2lXX
dCArKFGoC3lzO4vbJ97bxFfqQXaPzd+k/Wm4moxsJwNgGSifnWVfc+DIbEISWLzxJvoKz72BnFGl
vXCbQPvY+6pI9vm5ia9te9XB+DPBt6trSywxsXKK0R0rgOMBH2AJfiAcD8Bw1S/svt/JTJQkvwZ7
Vs2tGZcs4zGB8Lpdb/SaTEt2DkY/h46mjAB/nFEdN2c7fZuciRSaWznQU3ECoCTfIkL9xVq1NBP/
S52ac1k7GxLp7AgB3mNGc/A+zT+TySbe/lVkSBNV1H93Kdd662AwHT7dkIu4ASci4Jxddij0PeUt
LQkewfYviLb/0JA7DhZ2PuWdslyEfBJQeFAI0SMtFm3bvUL4oWEsH/p65ScVefGkprDsh2Ao7hR/
UfNwjZjERpIGiTKloZNgIfGXSFxiWTCKCusTEzBvl0cPy3HwSINBerIe/JiUKQQdSDdJrXpSCBjw
f/zpK7FvbnhyuK/Yhoneqt3qqtQqDbba9kDCujPipWhVwiNUmN72KHFgKSSiopRXi1YkXV+gyWzw
JgfvcAZFekt62iDQJJQfZXbNre+pOfUk8xnZPWmORnGambyRU5BsxUP5lf0WBXFgj9Z3YbsLG0SY
FW0xrkN88zqJIe9oXxJrnSnkNa7tbmFRyeKR07EDFIxV6OjgZz83x6l/SiHWJChNaz7FBFAqxkYJ
TQCGi4saMeLJc7mz0sFCOo7Hghf79O8coJMK4LXqq8NvuPOwI99YNtA9QiTQVkz8rh3dM9tcmxkv
X7zUe2sdcM+lyTr3UCdWIpUKUU6ftei15FSBOp47bwPTgZ6Y72+t9zY7gCiQlOQl6mmvOxR0sdfR
JbRAChoeWw4rTGq0jt35pyv7XPct3+iJP3OqXejsI+7KD03EPxkFzUQbEBK/iNojf2LEChVlV31D
oOSw6YUf9MsnTVvo6BCRpkvjn20fqmA7tnfTZ0ZovbXDJS3TTp5sfaYScHzJmpYPkPULYpGxRtQA
kW3uOJR1CRGKf/+y3BOS5ZJhVTt3cneG29DSitSsVSIFAE4YVOzsA0PFKvIx1OF4LkFTAOcV9MQZ
LrcWVbPT74p/QUeXEHB9QGxOhZMKewM5wX3Azq/4u6YZ14NNiQJIZtlTOJrimhbGh8B0az0AB43T
1TGPFXDHpoloMlh37nAMzWY3tDCr1c5SXsMao95wYK3bBQ7B/cFETLp68EOKmsnwLq21a31NwCW1
SLGABAaYRG9aUz7izFtAXa7zW9Lux/ZfO/c8JBvF6JfVfFKIN2mjjpzpbmOlHi6b/JApNDQZ+ZFc
HXGrEKBJatJO+ockHb/UmZfaZ7RDW6PUriaxNKA9e47bpiWxptva7CTQvW3zWRDIuaia4OqzK4Sf
ApHL4A80jpc3ZxutkmlPEPVpDo5G0y+HRF84LqL1i52XN2MYd1p1jgvucdQ6PkN7i7H9T3gF5sAz
++cl6DdTwimdGZfEPyLBZr0m/ndb5IuQyha4uYrwT22tyIPQ8/l8mcxF9UjmbvfmVieTxs7qwWjf
oq+ivibqi5tXqyL/4MGRGzESchNqt7LfjKjARJGtwXQMtDCoaBB6J/ha+N1RK37EJKEn7E00aQ2V
h+TkddSJmELr0y4DX7v2VsauVjK2fsRlspnmB4yCSEbpi/fUd2PqlpJNpuIa9QId4JvZRZoin3ke
3flRB0BHa0V64o0o0mbClUNJFuQKxIyQfhAlNDEWxWfSfkyBkCYNZwMx8bjGPwmY3M9KuKkAYZVb
2XxThcPqT3N3ReCRh58jw/t9Cfjp9PJRVfELXNsyZOYO6J1qV5ZG/waCNlFqB+yHEgkmY43WPE+W
eojDm9iEtPG514hjQaHBVCX6N0RoBCowWTJOWQO7x8VwMzJAxIwgrnlm976/ouma8y+XwxZDOCG9
HRpN46nXF1nwNhCB/oVdy9NRcr0Eze7uK/ay4sXwLbxc5lHXLhDyrDhUDTN5DtBSqK5i1TrmZIvF
BYP3i9rEPL4igxq4VZ2V06MndTjgrobGp+AffDfZAM/GKPh8G41/N71FHk2Qk3eFIAb81lEYCTdF
HANK6xIKC7xQPGsQe7FPwybpE0BzZY3IdaDTBJxIIsyqtrlBXeYZeUUEnGC5bJqDeFtR/mBi9fWt
BOhJ5x7BEjaRW6QASCAsa2gf/Cr1MxSlmLeyKsbnTaUDb1GhcvyQNRiAHqtl/WaxC5C5zkJ7zPRD
xJ7cgcbUlkZPJapfSzspnnFFmkePQEx5k5SFGnzQdXELfeKrq39hs1ec+p5PmImyKbyT/2g2qHjR
l1OjPFiopIq1DVdFpF5HVB6Fen3Tb/SJMgm7Pxs8ejg66LgOIgK4iXxsmMwCBIke73TVd3vDjMkt
y5alXq2+9P7O37fMSvpRLGT0Nys/asWDqMxBDsULlR0TyMzg07LqddjyBTloD+zuu60RMjik8RQu
CTo5ZikwY4gRRuPcfmjwKYWMTwp8qRLcI/L5WaVaOV8N9iHqCQgE27mVu1GYK7GKXHvmQ5XVzuew
V3XKcGhAJSXApAh8rIZ7TFV2WGhE1ikkQRHRRMFr7eo7y8Q2EqabqNoQwzA/RKSKaw5EVmAtuSeW
o9uTL3WpVYubg1h2ovbyZu1674y+z2opjczdSz5au8mnJVvHeBahLuN7y+h8iNh0ywoD5SLVfpmw
OAw3URsTX4cir/npiXC0tBdPED3jOM9cn5N5SIs7Qs+RP4R4VjKGMYL5VpoHMlrfdCGoKhqzWRUz
AnFEqkGmFAo+sf0xCR3AqUQYxJ2O4ZYEsgjMy7OCnZY116RCJ04RUoYUK7LQQQbl0qxeMhjekaVB
UeeVViFgijmL+NmYxx0sQ/wDzUjlD6oJFUVG0X5BTu6Mbs3uDNS5bhi2gV9a9xAb6kvAmyPp2FNJ
FA5Lhags/OKTCJxhXGegCKV3IIWBbYKYdyTFQ70i+GFVEKbC3wMlKh4LNMRNVqwrk54l85mocC/w
/hHjxN/BISmxRFjkFQTquDkCmWgbfLDCpfPfYXHrolmNiN+SeVw2XUCkMXHURKcI/jlU5lp1EYQR
z+ox06rgFEL/x/1nG5y1LHi2yBHNSRxtDRABj0oK4l8Ad0THMUe/cUoQPLJXix8iE75BLdY5Ydml
RhD5urW418pxPdXxihkpD+565dJ0Xq4K2PQ0OucEU/SQ7FisO/AukHzc8zOxkypfsDQAig2GBpMY
095guJs2YrfjR4Saksw9VOARAupBAi25cl2X9dccYXgRR4avqTEjhYHQJDNODl0PPTZ8IjCHOlM/
9jTCL6EA6XH3aUS2A2LvVD49SSmTvGrks1xINQRY1WHUI6IIIX8J7v0dkEilVTTUDNlCAkmxwkjA
HQ9AjgcGfcHYXBvjKtoWfEETBaToB7qoW5v+exG9enTP9PUHpYU0fOHtUD8IPzKJIECMpVQZ7Uxw
JuzsKSaplDm3fRUUy67QQwTNwiCcXRYHG2CLqoaO2cfg7LAfxR81BTdr3La8yRywOXY9xlQj+C2D
axShloj/NKQxb23Pqhv0DWJ9vGl98M2QK0smJ5PpnCV8B4t2DDLNmu3nL2xLV6dBwkCmeYNpOsa7
BKIbEcSPfbc1MogdKI3k4Dp/3LjvNtiMqw1+zYDVjlCBwfVWTUzOJd9ABFQiqpHMb4+dYW54oiRb
SA23HHVF+wSAocBodWawU4F7FLApI+N76qXJhVq9gPt8PJVK+BhDgcz4STC7ht6LXFiivue80JuL
QRyDUmpEJPE0uVw//gD0RuUB0JqFXj90OtQFdEEBLCNGkoQifg8JmmyTKYBjTCLvLWj/QEeJRRCt
iiinyMYLqvyk8ERY5LkMkx13KymG6XT4DO1qhyRg6oOFg4ym7J/43nv2soF/DReXNlNVcUmDHpSB
/vry1hPN0wHzk/FE13eu3VLO2En51PQbLQKp+hgqqMRQu3Zb3T9X4THU907/28/YqcdF4nSPoW2s
u6Q5aDFJbfc/UHkEheGTKPkYs2Ki9g2pDwaxbMgJmDyw0c9xt5HCKoE7YBlgoQoCQjI4DZvfPamm
vHG48alpI8SgM2l5EWmjrmELnq9pcCd6hSwkeAm7IlFS8YjzQZ8Xv2DGz4L8lnLly5lr0hHBC0cs
IZab9sUTRWn76a3n2eMgWYVAWkM1AIy+82OV2AxjB9nMpL6IHI8K74OqzJKUVANRayyEmvfmmSw4
Cu0WFqAdo4aPzGUaLbK009euBvKZnnKL9APiMaKeZAcwecz5f5XCgNStxpHdPlRuxG1diJfxgHiS
iHkM6ZEMIBw/ZTutJM66sm81IfDOvPDEhkg5XMrCa9eo9KCW0uwfv/18RiOKFIl+ZcU+RNW01Y6W
uc+6c+E9p/OHQteg/z6FNr1C9qruXj1v2ERMt6nzkzof5fgAKkfmYgc+nST/rOO4ynxSmM4K4agJ
bAa3W0O8mkWLiWfiqA2BV3EovVj1myS/JhDJ6rCjehBVIhcBB5ban3Xk03VdkMNFxrBtPaAG6OFI
yiDHHzCQU9XQq/4qler8lZBWynDUdqZ999QQzcqz5ZzhxxhfsNNT8Wn+eMxKtAOvhqZ5belViajj
mZpmGxCBnhN1ZTHVUKL+JG91l/vbyuOQMbH5EX3tfynaRieND1eSfppUe+mQ/GiiwRVZ14BympoD
hpBz2djbzr/LP4suD4HalOdrjxfe4xlt4SH47RX1Dy8FP1QnQbohk6R6gzhIibLt0BYvAVRvhfdO
KsQMM0sRF4B5jXE/4qHWJkENqbzIyU+bAWoZQ+R41V5AOyQsVhAebOI+aAJNB2w9drMczJR8Bwb8
6sbi7cr2eeS4rK13q/3EI8ezVSJjCymEkfBXtLybQjd5LT9kh/AmeqQoJY0vbCfLVjlnAmTjHsRr
H3pfth+c6gbbEF8EvwsixURXkMGbuV16QJAC7oACDZbTZtKQE5kwf4mQpVoQQYPC28M/YzNOoOHC
bwpQu8UbVWUFMeki12F9Ho+Th/gIdBOsXkfzSEV5xWCogIyivSgZY0XaW+fbJCKNiczwBl08uUPI
ZpAHDM7drVYTwJFrRyvvgV/P+7TNL34QSUQk3mqKviwSnogy5JuxmZPEM4JhXQI9+UNLgKkLVKVO
2Y5ZQQGyxR6R1s4KXleVdqONXa4HdGgDoLwy5o+zXj9GsKZNWm3IKmF+ffIUzK0ddH73Ij1C0hXi
gn+wOUI8erg4MkptRBDPXNShcdZbZ+l79b3uPhgwhOeD/CuzX6lHsdStPPga/wRvYvbJ6SL3vq7v
snLEicrKytMsyKhF//KcQ/KnN91L4BbU+ij7Mvepfo/rlEGOG2p8rvVH075FdoaPb4NkaNvZJQ5y
lpUMjj4lqBPVWkpB3QHyHgiR7UdQYgmBE2RbYHW8Acg2GJRAJ6kNrv1XZBAZLCqo2qgfOrBdARAM
5DyTRf6Top8HVD5EXbYGqRhwBsOIKEJzkOAoZy3W0QO9sgMwtuCAIi1ZzgkUJ7lTrvS6vMo2Hf+M
rGnsbVe5UaV3ozgRUYNac+CJCyg68OsCBCjcF+QFy4OCZ6vAFiux1CjcuyrbYjGVOASmIr5//jfo
WResSWFW4UxXDazVzkpEDVEDfgI1w6WJp8Pj/hW6SZDWTmWR4mEsyMbz+RhY/ddBdWd+2xL7Q9wE
UVwzoe43XkHbPAXtjXIEWa4pM17mILl8/eI8SFLSM4D7/rWf3ZP2UkQrgqQ+50/jJXgP/vWf2T/v
d/5E3a29OC/T0/TU3+ZnXIxf80/0Njz6r/6r+zo/D4/6t/tUfunv4BTnZf/y2V3HZz5/+4uNX/1i
d4jCBe14X/6r8VxCPoL+gWPTXPLBKoCO3uU0/5Lcivf+3b2jn3qi5OZ7+J0f85/yoyWmZuW/Bt/j
MzPiM5xTvJAfUUE/f2MW41fik/RX9pe+qs/Em26HHWjZ2dmn/KfbdTuL/z8dzS+KkoJF/WF9UsGw
cb9mcO1Q/s99aIyV4jkwhG9VAhBR3flYkUkclLWzZq9bR1vaR7btY3dON0S9/YxHNCtn56x8yPBN
ZBgb1bd/QlC5TNbZOl5hMFoS47Sz94to690ZvE7pHlzkNG7Mg7ErzuWOVXwxbCiiu1I7dylO+qP9
QEznptg62+lEXeEFj9rR2jmbfp/ckwsmyUu0aXY4X7aoW5bUzx+zc3Bw7sWp3rEIfWDEXL43q4f7
w6njJ3i1F5ShEJXHVbRsVvGFgNpLeiG2Z1vsrYOyxX6DPXXhbZ0DoZjb7hQe1dW0r5f6oniotwji
NtWpX1sHRA+raUXswF49oVm6Rw/VPl6QlkyzHsLT/DKt9FWyKjY6y+6uXSrNxoKEmRm8E8IbMPgA
uerwUmnaslIiHOZNbtRXNfwaxZ8zrpxKRXbkLyo5ecKjy0tAl6hFLIBhZmvdf/Lts2GCyyjKomIl
n3y+S3eJ0QZNz8xVVJVroJGZ9lwnmnb9BPAJTztgapujfN16PIkMDWQ+u8pPh1rCj4D+eBhnbnky
D/3g3Ym+Aan4c+5CUi46ld5RLg5vX00/QL/cbimnfIj7T1ymM2JDpYPIddYSQMFIpGTEBtNNTMwn
2Xq/lYG6iTNz4cJWFWb+MFZOuCqC9B/1mlUOLNlmqBdGjck9+gKJWKTEDBki57LtS66xE0P34qVa
iJ2g8Ntr6Qx7tPLoD4DxgHx9D+M0CupxPuNwBJY5qpwU5LSv+1blHIVpU//Jcsu/0yZ7Amcf6vm8
g3gn8gd1jM6BHuGkoKqoihhP1qn+5tkDe78t1H+MKWLsDr52Y1JZ2MirLDKkU/2hMW8FNRY1th06
chruq5Cuysb8EMSFu55UsJUUvWd3jzm3ICsdFAClY68CX9YZ9gUmmxG/WLs1sFVBzHW9AqGOL6Yj
wMP+O+EMnApctxxqjUsSr0VEF+aE3gyeeLQOdrp0weYKJPrzj/VjGJRVpYd6ehZbJVCnRfgH32aV
Aovjdu+Wavxi8lJT3cVnFADBBY39Wuvuo5nltH3e3R4hBk1hgHUL1UB4VN9MMsbbIr9Gqo4FLV0H
OJAL57uBjauSi2Z8toBmqgdbGT77Da2mIUr77BdWWQwLzTg+cY5jpF0prCm0NS+CkCiP76QDix4O
EMwEKf7FnaSoRwv0vyxH//F0XsttI0sYfiJUIYdbMZMiRVImFW5QtCwh54ynP19rq87Ner1riwQw
mOn+U9vmj+O6gA6vOcPz7PUEUE9AV9/fAPtJFTOpaoFKc8rLkhBj+ZbNsVErSQl/jUGS8ITQURqA
JxaAhC7CIiowhpYoSGJng3h1ROwh2dqTuSyLA8v7NvrvGpWSQAPS/vjWzqO3AqPOGfLbNa9FsJ01
guMVZnN6P9SPKsrpgCTrEhtXZOY7NFJUmor6l0NMcS1iCB7Y6nkZnIXTKiBzBFx1pz4drx3hj9Ic
Z5ecwYItkQ9xsBfjCe4IXSeJNQFWzuNnroITsmKiV5mgIAmnLZOrAMD2jnjCnDs3lksPpA5oPzEG
hHDt5nfcnMtIoaBDSUc5FfI3CSLPTaIRoXLVHxM4Ig+UIyldMi64b8aFURQneCutuIsjVnzDGvOa
p42DkaZxzzPUFRaJ1j6aWrnu6ELk8FU0A3MwI6eBOUnCZXKTkl1kQiBNjxMkn2AjmnX0QMRMoi0Y
QUn687gsXQDbJ4RZeEJxdSegO8poMIKwWXu1tXebhUJHbDRX8ZC59AkY9laOSW7IJTH/+t2mBlk2
bw4HJRYZ63PMDZwK8bZQT21LjFi+qUnsIV1L8ppJxRpwj9BOONrG1NAxpRdeJZW9qAQ9GUlR5AYW
CSxjt83xY1vSGhPk6JpguMGP11P3dszbxjaVkjFrryxMOSWb+F4r0XbzZFx0035zn3FFZUG1cNkf
TJOy0832uJ1Yrj6eKbJBD6i1gagZhCeTXJgawH5RgbVMUK5Du2e1ZvU2UNYNKz24d+m7oG5mCvBS
MggP0cmMXI65DyU3SvYS4X3RX8Dx8UgRRcnSs1nm1PDs0bHMMKCeFiaG9CTCrFa6sp2nU+mEOGWZ
XkRguG4qNzzI5DQpuwk5hZ6dQ1pFBekbHUrY6zuGpD4HI+ncxYq7kZL23paYPbtLkiWXOoAxcDRI
TSamdiYb7K6kLsuR7k2kVmzndHzP/e6p8mYq8DS5jG7+iVIAMBRzpKp+5XX9Ql9NNCbeoMpE0sH4
W6Ahst0DUp8kGCFUyjv6mXLuyLtFyAihhVw2d2rmvKWsA1zZD63/GVNl7fN+IaJBn7ZvKER0/eKQ
+aECDvXkw85NDVXr8oZ5RPDY387IrIc3LS5R4muLOcYYymxuO8MwhKim1ZJ9b7LXpeNSrC8jxWTD
/JzBPudokAY3Z5QsNzBsLl5+ly1YDIWFPq7amHqMDKIEPIhudMZwZeNW7OglraE89Nite+gyAmqa
sVoYY/7JrYRya95wBaXDTd4D/q2bHDR/e6FMU4YDtu251yCjNKlTyr8wbpsytK8hquRySj9dWjuJ
++1UIBrEiGwvGTgS4q7AInULwlXrEMq5O82oGa2FPAiky+JP+lNOAvaK9igmgXJgTjIxxTpkAVuT
zrMk+Hkav2kxcZ5u5F3PLMhaBDrhrG2yoEwQs/F6VniK0gpiAKFjKJniBZq91CH+rtnoSbrqBdCn
DYM4VQEF5gdfxQQ0kZZ9cBh5Bc1f8i5JTF6BMJzsGWVZJ999Q04O6pwkN0kBTf8UEcriGOg/l+PL
hqI2+QnVUJxiJ926ObAZO/eQlXLOzWhYEQPyMyucXJyhxEGvR/dDQEUE0mQ7MAm0WrExqGuSsQk5
ONbaQyLKEhS/Q0tZFa/Y/CzvRi6SQWx+pvzjRZihujGVpeIcRd2pq/ozL6JcbS4KSV7IFreglv4b
54uHDKbEdZbZbCvcgCp79pNHwBYfM+wwtcC7bvMAbzURRucXT0NnPekBSt7oPhnK2gbM4mCLSPOL
7G85xTna5abJyINSwf/WviRSkETNygDrp0EMVWVlnH/rpzTb2zDLI+Yrg+ctHqyRLq5nh9UutPsM
LlPxk/BvaVLTkeGvFoDVRId4S+phZ00v5twsg03I3x7Trz5Zqs0l8txV01Ak4SWSwHV32SPHURhE
TZhrtvfoBPKaEcctSjLH38rD5MRziA4T35jDaBTGJTfRYY4xsBhEmBdoKEgshKVrmY8YbzK//mGy
oBkRPmVBXhJbX9nWsp7b55Q0BOm5KalU9Y8VM11vumU2ZuLIoA9OdxDr66Z1jxm93USrp9q70MDS
PrGXGr2Pag+UMJpk0w/VbiWrRU26VV2WG7o271AyziWmRgxkVjNWXVGsQoh0KHC5L87dGxmZyMsm
N2vmL8qvCQvZweIaeegn7/zkOqdTl6iR+zgL/LePIMzUjtvWKngpuD/Fwxk9AHG0KxNvLcFD2BeX
BeUiVh5gX9/6CtytZkSHmqZgGHD2g4lqNAXA3bKOkA/iweqRvmGVZK5xBSviBw9AK6BoUycI08/X
HsdRM04LeW/hIrfyJs3IpjJUtAHqypy0wcCI/6RK/+rY/rPk1+XBAyDgVumoy8hNAJLjcWn2czH9
humsYjYrDfm0n75kaHN5oQMPeX+BDO4eAuqT0QLBuZxVYEFKI9l+Fq7F0iW6ZLhJpRJjUQGcklWg
MPDmxmntMMMKv4UCq+bXuwJaBYq64ryXuaPmjT3nPBIYoDn3Eh6ZGU7rEA5jTkk3hWvPjRHqkV0P
dEGrL+AkCdBoN19LwtCEwlH0Zx8bRRcwM62qX7JA5HvKpbYYNAOu/J6a2VIB2SKcAmckMxgB/jku
sHQ+iJ+TQ10xGIq+6xlwmjFU0ISKc60/jr9hMtua4Shzmqzrrjg4dfuCbc3ZpLtJZy6k/oJl3tNP
yLyiAOVWOr6ghvX4VvR97KvSHCI7RmG3IneTjK3ab48dQbdpyHUMlHC0VE7cHZoO2/GV2Xj3jKmf
TfdPn16YyFfkr95IkhDbHFfCaKNtNm/1eSeRf79jcQGGCHiu6C1RwQ34AXC8mTL/o4ue+MSCshBZ
AZxEVN1tSZkBWB271eTQ5RrgpFLkpVe15EKJxQdKrFC9Twqhv0N+rcliLN35JRjeB+/NT5sjaqg0
oLsMXsx0w/QTho5jyQdOyHAFe+CID6wmcc+xh2JERl1hgRIRBJ1XjobeAgOsQKJsOACC5CRhTSow
DUjMXyCMkdMNeAhmJaSxwH9iRHyGeWwhKEQuANVnM0WNJfwrxUAv4aZvBrI5kTioGdHCkYMNx6/+
pviu8lxdj8aPB7vS+618OelrbWQ2RoWD33O3vLmV9uCffLCO2N4lD5hnxEnO7GTmoTiQK+iUCb8S
TzcX3xkOiRY4AflBsZoS/YP5hf5txiKrfYwo8Rl2EjMeW4YRBi34TBW9Fwd6TOK//9kOwT3Oc0QY
0hgqBJQBd3Fz0FT4rA3Q/LI55oTScidU9UH/CkuZeW+KEW06TCga6iPvLsC0tC0JB301L/vIYjAS
xyQOAM8bN1EwXfAQ7PAoNOFHR1SZXeOLYfAYzrdk/id/dUbmYpIUAhBUo3urg+F5QnUOmuoEE0O6
rEOl3er44OXGazYpm9b7yRg5kKA+N6j4id504vzgjitD69c+hNJQaztfj+BgkfASSg7xCBKqsHtm
64E4s/FZq7un9KYbW24sqhFA9BbDboMKyB56tJTBSg+UZyNr7jQ0YXyXHFg/LvExGFTsaomU6bWu
byrFqxfNp8JT/0VTgqodVRl6VEagHyrFe2XZYIT9kHM06JmjFZ+c4cIeWCrPMeVaVqPM/Mxb4J6T
htmKKPVFzAhwrXnvpuLIeiyp65HNWJYPz8dce2LTaenN+W9tY88jON/oja0JBjf8DONX1RAJSixK
Hh+MF1ncdf2ulsyGbvWF672liMeL5EcWSFMGqxb1ZDkiHMwfnXYjAmLdzDzrve36x/oLI1liXgz2
z2mE8CMOVAsfMRy12U8o1kmlzB+l7S0DT3nyGC1Jfv45wccKTpRY3qZt+o3N4ISKzWdGDpZAMGhi
gvSVda63u8bsD46anzCNyM9WO8KePMb29hxvJtkQmAjiRwFfUZo/bh/hNgY8QDpIbpbl67jzKnR7
3bqAtArt8NB6/4bfk2Ep+Y9ZYW40jYcsUDKSCCS8qaRtQ7YnsYfQZk+mQxns5fyJvWDXWIwna5qD
U/5I1J2aVET3C2QboFBxmFBxngeX1QS46MFJtT4iEZfxNtHCRXFUXKG10pffqh2uEY0oliOBgxZu
DaRNRrhae+t2eslgOczk2U1QYqkYvHEDKuQo4OBUdbS4lEIpxm4b/2jH8ndtDy8S0v/w1FsfvYf8
pdcx8IRYE4oVBZXr+2xopw4BuTqo8KS0gM241jI2PnfemIRIO/POKE4Dx8gEQNdFxkWP2Jr1hl6D
5jKe0dd1K8+gvW5CQhYxA6AJUvSN02F2JqKA9Cm7wv7VDYt8ZNgCtaZVkaCX6PiItafYBegEbC5S
9vt4UTP/S/hPCltX6sCCST50AvrNQlVBSHCq3tI02UfG1R5Qz6toSr+zxmW0e7UKTevsVa9WTJmS
qktGK7n9n8nR1x7tTxKm72nXEfxzr2hIFE4T+UoJ6vJCx+X/1tb410M92wwe9gOy9jT7o9UrUodH
7Gr4jJaJGR4idlI1JF5lNl9M/1sCoLKkWSXINbwM2IU8tMRYjnP7NNnKjoTyHmPfEP4b+aWFA2+Y
pZsjkEeVmVIToSCD7g41xomFzKd5D/R/Dre1tjjMerKnxo4WmtzGmpLWmBYEXTCQ3OCgc1AcSydr
oxUEo8gw0QX4xgbm/BHGAn2hOu5K0/+QJhDPf6PwhtIT4V6xnrpqF2CBzvA5zSWNnjFvw7e+YlK8
nWyn/GXqYP4nG1zUOybEGPbEX839Mssotf3gfSpDVOvxachvPqcaArflmN/njjC6mo03KQAHxK9T
X0XxnHoNEybLNfS3jdSvM8dl7WsHw2VydJ+s5qG9NTnakSaGA/4h1aMw4b8bgAOWSa5bi5kkJz22
T0MrnCBXh8u5/9MEX7NvraIUkUxL3ChLLDPf2VizSnuiv+kf8agsknJtBeMpHkkJMfPL2P+bmbAO
hVfCNDGSRULTJcqANistUZPpJPxNeD6taKsix5yMa06Odtk92d63Mf0VyID0B/kWVagvCOT8MstL
SN0CmFET+6k2KLi8EzrDudHILfgkPEliOCYUoDbt3FijHQ3BntGtNKwjg2Z1nokr6JF8K5suwnUK
vcH2WyMis/ZU3ZHh7MgfNLrp5SN03h0AkCz6hxImlyCuQSfmFoqO+tZPguXsFzcgPiJY0HGumHGo
APF2iXqgue2r5iAFbcgZ4hnB2jynNccrYiZp3+TbZ1Kj6B1OCO1KiBBzQHL86nuureyNk8JDhJMy
2Ll7o1kRP2/fqMl3DjIujYjXpKJKtNuF5uZrwUC8yHzJe3sluZKCo0bwV67EHZFOjh5RNIseJbJD
/ZvDPgYD+V8baR1pjJdRkh9z2qiq7WGs4cIrf0f4wshADuscQb8yDKIBbGhmQtv8cdkaziNo1j7I
agugU8TLKX+2aohIBH2UXb8RJSCaPLIVVQV4E7NcudPFQ7bXGYUWHb4DiOUYex4poP4ioBmS5znB
TxSAdQGPVyeCV93l1R2AzOQ5WmGyTPKX8drEBN0hw1MpxBsIhql2n3WS/eP0T8K8Y6SxTMALw/Rf
7eaMJwERNZpnECBixLScf2ZbdqWJbNaWj6kQDw4woyWFQfgyE+Qz6OL4oD2ITh4NLJMDMgAhD06c
kMRsOlQTEdzUtSNTBGAsaxUogQawkIMfPUfmFJ8Juck0ugLXuqETQb9q6UJjVZori0DLHs+Ik8Tc
3k+pmv853Q5ktnK2WQyg3RKD1LQbBdDaUJqljuZPCxDAcGsaj2SYsN9ajPkBmhXMpNHaHZ7eSj/5
5btHJCDCZxua1AYPsYhDDPGqFZgymE26kM5M6kCdLjHF+MJXjKD18x5JH4AIeAk/FPjUACfSEKeq
RwvIInUlu32B2ZzxsFevhUmO9iKp9laqPW4lYriCqwN1pn2DEMET2+1iJCP0ZYFNnwSAXBOurJOq
r9h3akBmpRyUmB9k29FrhEqy8vSr3uEjpooHZsZifJW+HhJl1agjmXUqUBiWDx/af3C2rpPjO11l
HekZCS8jqSdApQgg6lXhVG9kYsIehStxKidetrHmYV3pQPNQGanLMBbuAJBDBS3qREeZfiEJBl0A
6scLKsW7VOfkBikIPMoCdJLdJLNfkJO19bfhD89Nam2QpK+lFrYQqaWcRwiXOL8WjUlb7zb/uixe
p7W7mUky6Ad3I8+jZEszcw14DRsoFYcP2xFV2ip+7t3qXnkn1z/7EEMTMgPC3aBldgXRM6U/b+wA
PZV7z60CISpA7ZyvsuBLxyKDKMSl6qExlZDyLtDwGR3J8IscUn37bW9NhMQR5dsCT/KRwcqFzC7b
BymHNCgYptbhZmBoU6loy568Ky8h3Lr/GVA8UIm3UXMxPX8ZGeEez7aqMDRL91GBvqQKOjWwVE3X
D0HE9BCSVTT9oNeUJ4QgzQEIJroG5j6mFaROuM15TKN7AZj3bInURaHAm9/gyKQ6yrqN9PomiJN9
6zry/H47YLIWVplBMHRxkgUmSrYKuYkCdi8MRH2MK0yVzsiALAIbqGDmWsX7dtSnD/K0q8jl3Pux
PSoFNL46s70sYzngsvYpYRrEGnQgPrNptGMdogwqREfGD8UAmfXtoplnLomMvTnZyuoQ2gxuSguo
YrNimSbfIDniEoh8VN3apyxyxJmNccu0D6Q5vz1evBeQ6bdUBKUadOIOing9xMYumou30twmhCRq
9ALM5siQQ94agCwaf9pAqt52fPjvgubZ9Ke/r3Edvaamsfbd6Wyp1HEqawDSA8KnnD/x7KKU3HAJ
XW/g5+YQ1HTCXrRFjsvpNfLNz4BAPh3KOGWAHf5Oi2faHz1mauh4ujTMz4n+A0ZVDz8COiMlRhCl
hi4WZigq0GK0PTRK04dH6PEAn+/nAwMDvWWEDDJj5s70WrcXsALg4w1zVqi4AuRYrf+aDeFqxBKt
9OOjAkEth3AtUZFCzgq00hbUtEbJVkHyE8+ZNJKd1HkG+VFnm9zMYiheAhBMtwNfRiyVc3o7FBHM
voBU4iMbSf2PyPmh/MTiiW4DDDYhzdiIENeaCkgX8xPe/BZfaXsUjrMEKETqAooucZHg0m6lrDgj
ZK1xO+2Q8QHo1DKm1xq70e6egplQf8T6+mc6pavZD15LI3xuSnyzxY/L9fux+ly180KZsvOYwRyg
jtTLs+5C/u4Nw/uQKm7S3ReE9cceRylb+0a29pGjw6K87eJvsm4Zcv1p40+v+3wt9QsQ+qLDmWoT
56rVWx0V9ABk5w7VZnS+S0Aa1nkbE3Fd2lskzpGzCoKOPNxPoqHYhzhOA3AmW1/Amqwj/9FF5lMU
x2dB+b3sp+xulUYrXTIt3vpw0UAxYiyqtqSyImkkerki0BO3aWM9t2gHnH2F1p5oJtTX8xK13ral
mQjbDHrxTxN/UeLNubtuQFw0Yn0shCcAvGOJyVWK8kYKAFH7WCQPdQw2Kari2GENokLDbkkuRuFO
l4oNyWG3dIH+OIRtFp+fsH44F52+Eq0px+hUZmcr/gLKc9x7AAOIAlZZIfD5x6fkQ3PQgxunoCSg
OmRAX3J0Sh1bk/5TEawwKJ+k1/NkQi/f4VYBzZ8J2me+ojMgbspIq4RDc/nUiglRoYUjjFreT7o3
2zXPLnshkBsNEz9hpI0m9n5ySQXdtdqPoFy8CTJVQB4Nsw+Mk4t3t2+mbYUWB+6pnEP2GKLMyEew
3W2QlbvR9Tc2BhXcIk5+FOyclr6io00pG+fx0Dvf2gB7WDAZkKsXrUJIbTf0XNiPzos2xNAM85Ng
k341r+h2peaSP9NK8CMTGfg29OtIsdz/k5HNdOM2UO9MQXBkLP2ZslYqXKkj2BF5WPF8s3mR6vYw
Rc5HwEqAtpXGsee8kWq+B4Cpgo7q5V0IhbSYn0C0SPn5dV0M+7T+dhFte/ofk/TOBmg7Sm6cQqbe
ACwlS2o8Sd40rHvIcJkB/Zh78UL1GHP26D4nM/yZFPccFdCgXmpuHRLL1D8KHFaP4VsK3vrvSLVB
BWdlG3hOfJhwOhSVw4j9CwpkZlxwwpdrgNwTP9+mlbL11Q64BHlw/xeyXMq+Flbit2e/ByUVCjWy
lOryd+lfNL3FhuluhALqWOTMbZBi3oCt8ZDIfD/35VmqBemrCMCg/fvN0fT1Z0avfQXUL5pOwgIa
rCFu+F/MD2KrGbtoTe1POwIILzsZev0houIF9+k5eH4jqI2jQfGv9HtsBwAApFNUN8O9gPEwzgWp
TmKdXf8qu1pnNfgv6qWIQWUJUaOwjZbfqj0Qvf48Q5Qh8BlhUtn1PCR2WkR6mjQyQuuRa9d2WM54
GlywkApxQoBefWkN8CWKN6ruyLR3BkXflOjcIYzovLiQEqTJAcsi2wQcLrRLwilBB0AhGb8aomMF
p/nQGAQC3Y/zZh6Q6CubOGcoLJ1ScFM4VKWO17kk6OkWJ81w6914iSBGZAzkCMvjYHPhqzR0NxkF
XsqQW95Peyivfn4agWkntP3cQLlpdvmTE8uT0314TPpCCkDO3idqVj5iJL4oUIt9ysUOjbfV0K8m
U7SWUVTBj+rcMuMwpF9CDhdqLZKgefyW5agUlMwm0kPMggSr8tCQJUIa3zKYvIRFzjw+JmJIb3W0
MI1FAzeGx8DRlMNN+P2A646BD9lFI4CEE7Cghm0rmaG8qWKSFpWQY+rq8r5pw70hJJbxYwPiK0+5
lTPwOZkuqxEkg/FPtHcJ4o1KDoxnKakA37LkO2731A8spBkybjx6fvoIfLpHzhcuL0Vnyu5IkiyH
1hRTfBVwsIwBx09dZmTgyLh47cAB6DChrRjp/KC5LWxTc7VzOsQBAca4hoxIdpgEsn7qWCjRY8px
BDSfTeSSxw+IC0AjZLIZnmwOlClKnq4KYJJLd8F35NpsBBJACY8SbLDk4ZMJyKHEMHD1IutYEBtk
NCFcijF8N8VVXnLJ+O5bTF/wzjJVCn+2bGkKpaflWmed0GoGBkqSt7xNur+UFMQco6ihJns2XTB4
VgVv2xAHywLm2/sTqJ8cQcGxCcYnj3ujdahmdMgjb0M2bIUmn82oFaKjXDKtw8SKRBVF0TAFMXHF
+d1Szp2HJM5hv30RzhycdKlAHM48GD84JBTBufvtJOZTfBYGHTPXDJwdMJWCGLvg7mHUUvo7s1Ih
vhi+iNlWCifcJErbrwIaeMb00DA0OhN0AYxMn8DFTTNs4DM4B42YgC/uNy4TksQCEHn4K24i/6sU
As998aYv0rernzS8ii0IsloYqion2OQtQMI7BdNaNFEuYh7duUuLoTHy2VLN3WjwvtN+S/46+aeu
kyzsTF15QfI86jtShNBaBSQ/zj0CTUoVdNExFtgujNcdmmV3Hphmf2HflscJAanRa4kWKMT57zjv
JN/Rd3LKBoSPlrNztRgMODgLEuXjk9yXydBPZaKSNnMhUph/ShhrO/hMx9FWmL1dQgHU0T63Hogb
HO5ooejk4NLZmisWevfZetoz2wsPkTcst/JtU04iiuIJtm2+cKR9xuiN+pY/pXp0u1yRxisPmk4H
n0TqGfZeihnbZgajES9VC7ambtlGiHyCsgfHiL41ok2nGGqK6obpqyWy25+wOUmN2QS7vHnDftVl
6DzNi5T6/MigFEUzyRSfOWIDZ+8bz6x3cTEMPWcg090xX+EucGTXyX6MCCczqnDvxzPThTPyqPlw
DtB0ogSpmrXR3LrAPHYt7oINC6hmbo9CIpY9s2TyB9ERcnUmx6nqnGVHCVHFouwyeTthSUvFQKiP
V48UJJTrFkkJITscydRG7myUSTQMIhDhlmDMiWoOWr5cyXE00uKDbydjhk5pUypLm/F2gLto0fae
Gl/lde9/GivalBkwNeNCUIAjk0Lp71MGzmZ/UhkOq1uj/FcLuSp7NEOgkMlcUZT5+WrgVAng/BHn
c5hFDKDEylvjcawADOX4QfqDLqSHXqNckaqLT6GpVBFq9RzW/I4Nl4F7CBLv6MGoE0ayLEWNx2OB
5KOE45PQQ0qdEwQtsz2I0+VMECLWr7pnac1oljMkEyLgEOxlNHc70nkKHYZh/yuoFXjRJiYGotQc
k61J7EB15HtJujIX6IbNvkPxww3uzY1Agdxc2c1maz+hE+CZ9egIUpMqA+REThvqZrffhXC0eTKv
uYvmjikd2xlSX0DCDhIsjOo/0hw0U7osDV4OIAgwD7Qp80mBzRM9AS1ua186JWLfM5eC3mBZJS1N
5pOmaKsatt6QJ0sRPFts4/qn1Mdtpi1oTu0xow4El20Xs2+kC94IQg+Y58sRawD0ERfpMMyyYGZt
ADyOdqEmqD4w9UUz/NiavhEICVnCiFPR8c1ViiRfVrzoMuH2B/Iq5hDRp/rZYvGeNghZdPyZooox
MaBkvC14ZzisEmhfGiS2cQ2XuEB4/KuDbPwZGjgVlwHvco+JvJw3TGYb0p8BBLID7mi2PhPcCUPP
SAGkNpH3O0dFk+t3dIMq2GVz8elEZOdgX40r+m1BdSryNZjSzWlqde6xpyirspQQ3BUKH1GD6WQH
z8ZCLH2KBLVj9kBV7HKKBPltRvLRxl/cezZPKeQAEbsEUlDHHHKVDQW/kEBkgAfxgCIFoAyxivOZ
QurGstfw6Unn0m09+gy2BkIGUFm4e5PJ6kL9yiMQItQwX6FCcwuHsYybYJNjLrwUJguP+kDMZCDG
xdkI1wqzdmXLTsHLwWZJwJ3ZFBTukEY1AXghKJYcrn76xuOQz3V4rzu0pghHRA3WtJeyvqUlGiM0
qzFWVvmbnfKRFZJC+lkQw4uAjB9VE1IgwmfRoygMtsCDSwadi8YlUdVlbSOoALQI9+RFNgEXM2Cr
x1/JKeJY1dKBARw172rm3HGnWEPA0n8xARgwXuoDvXvGZLqMXPVEyJ4W7JJkpwTiuWMsC3FmbIqZ
uTa5v4NdLBqvPIixlti3Dc5psIH/KAEtH7DjfgfKViNoUybRxLy9kbR/cEUpuqouyfZ00iaybO6W
7uHNlD0dxIhz2DVeJzJkOvevprxxdNIA29RwBokNxbiu1PGNaIcMJEyLtpPCFv9vYMcKWfmsOK5e
WngixKnEpWM2vVtDPapk4RG0TQiT5N4hgCGWjuUALzfmzH+xkZr+ZdrTAqz5V5CViHrB/BbwPeNV
o6oeJkJdSAJAjKFoVcaOhlIHmhHzWlCuWWKIlkWoYjnWhjWHOEGWcTkcpSDldz2CCaXfYXhGAY0Q
x8xJvs8w2y2oLXOCeXPoXAohkimIN5W33m3DXQdDpEMOMNUw+0ko+jB5ZrTbAKkif+KAuKKZzgW3
p8vCKqqr2VaLYddyMRLAPO0d5Xt2k98XqgGeT6mkJoLkWSRwvdAAT5ZybYFoB7JqsT/g+YrIr0EJ
pODr7zExiLKedWtxwgz5KR+ZBZNdbXbslPKcz/kNA0m+mS6/FEm9Qf/lM9/krSLfbo7Jp8CfFt/p
VztiXeDiV3x00BwLyqZCWVrcYtFwyl4H74I0XW6tfPYwg0kiQZohvIZjQcQUvMqOCBP8oanEheHU
4bguwZtEAIey/4lShzfRpC0T4J5qxD1XMeU0uUg25on81fY8GczO2YZgLHGOJZYDtYXY46sBwnMk
UTXSD3GOmtFKZOGxDNZBouh2XykvPlWOCKrQUNHd0Qlw3NE+C9APIkCTBQAi8JIT/ymzZKPU/k4O
fN/d0utow/jsn9uJzjyoH47e7Aoardz7k8TWSiEtaO4cBtA5TyUwLn0p9ZXULFnfE22oQtObWyif
kD/Q1tE5ypEZEIbbyVId+JOkObvb2kv+zpDOIAGU7PPoMOZtgk1FuMsBu/aZBdonEA8eISiF2tM0
0fTgXdTRw/tWRgfdrFuP18G8TUO/D7Bh9gqTbpi1s5x5jUtoCORTbdPtGqM+CT3Wgc1D4eo3afLV
gQ1SNHBsFIlLHTy8F3HFRDr1GV34OJAmN+fQ38G2Tuy1u8aXduzs7Ie4lG9ZOXI0BepwjG3ar8o1
OB/TfDHG/V9VDbde4mwMwCZWJflhlDY53TEcaiaNo+0DD4SqtFm1gjlZf7AHMNZkCQ6hZ4TkzUcL
BDbgQYlaTy1mst9iwqZPoi70AMUEBTHQRKeEPJkKzIbbHASwk/eHCnJTOh/zkG6D8KsqUQRUs/QN
0hZjwyHOCUcjj5aN2mZNS3GulqaJiA0mON0nwWc3ktaNuTwCT0Lr/mIN7WMIEiDNkXlhN84oWlXO
AEp79KFKN35k9Nl5S0HJFiuH58gB7bUu401Ao4ChkNWzjlmMTKMD8B7TH61oTz16QNYokpd3NhoO
eoctLEaHU7E4OoqjwdPWcitcMdpG5tLoVwUViDm5GNKgErqgXbehfQkq3AqJKXOV15bV/zEZzmXl
3ZnAkR01sUBIjdWCXiLTjVMmmZ5ttPOtSV3ALi+NJc9CCg7QQTON3qi+a2SJfIrnxctI6//FVrDs
XJtghPipdRlQhkqC8A7fZ0A1/T4HXnoVkXLWm884ZQ+8dBg9Jqs7tQOcCD9lUJyD1NoCxdqGv89t
jC8tq2HimO1OSQ7ACSsEuQFuB/n1lWhX4HYoarDocNu2xyIhvgNxv8Z97W/iJRjwSOQpUcB1+t4R
LUVoNVpghhaN7irMp7Pnf7icHvb0IYhQ73WArAYhmczi60IgdZSVxLs3zND5Q4Ufu6/atNUOTMfR
+k3hG7ugU4hgU/+OVbzKYMgcmr5hIHyd/z3tSe3Oivg5d3ib+qPJRCaPZcSItQLbdXb5hSgw1GHL
AdNQmXYAimea+4RqyHHRzgSQjvVGyIaMJZN1XIvqI1V7JMFF9HJQM6TT1i+E/2v1p8HOQNvKeFyC
OlwNUy8Bakn81A3UlmKWKR5+9oNYnYOB30phYlAqZFBkIRTUWB+CjsMvKWhjEAjG3YcwZ75SxegK
H5rKeC7zp2CwRjWskwBfX/tfT1FQyFA3qwwd42DsCriO8CBY4+/mx5k2aguqGEEJaK4FuQSjkm6P
/hMdXjenGGwriiUGnsU+4zQDhuUwORMARHBfIrdJO8HRHo3BU+GcZfMUrkkvmbbDQzP9ZjNQTwja
ZCvx1i6GJx/uLRWxe/2HJqOuIMCZXm/DYpCWW6kWemxiy/AmU6yYCKMa0MNGx/F2/N0DjMtI+IxD
nwCEpkBeI+YFc27ZQHhSpfMZcQvAj8IOrgbmWyUVzBXwx4x3/rQ27IR5pWczbE8WtAbwRhw/kik7
RCmqYZfUuuYYOmi9aKljeEugMU5kJBocQeAoFY66YriY1tcgTuXqRmfTk3zg4jGIy3DPC0DN3MCr
Ax8JsNakVyEDpOvm0EKXblkueqWNvC1J6pLITVyKjP5hMBk4ebH2nPxiEXqCDFltNi04sYfL3MhF
Mv/oRLPEQV8gKsbO0d8dLDpoLKThaakwKJ1y8BsOymkI+B0u/+xKq6TGANh6jxSUscnxBevGtQfo
KNgmy6L/K7/yzktPK/CTiftAioWEs7PhDORlhTCrw1snQQ7kynAkZaN1FVKkS5KtcFXsvXacLtvS
ILqD+xCYd2qlu6f5q9bZc8vYPtUJOSec4GzuJ51ZvSAQ07dQktIbj4wwGEn4da1uoWuPIvoQkXPY
4FKCUk5xdGtnvcTSBqbCs4gqYBcMtvj96T6lkOSlDVtvzVpg4SrhFzV+GF+l3C2YmNR4ZHep/3oT
Q35GviJDKJnEkS8D9s1f/MFb0tIFyESkORBfNacL35k4MWh2AqZpRk0gHZdNSlam5SaryUzWAuI7
VIwUHsIK9lJNgTwZ1vQifRkPhA5kEWhn6Xybol26RCEO7r1A1g4MsYSEWIjGIaQIAm4YmOwgf1+L
mQvOvlIWbxpD4XsoqJnSakw9TlTjqVfh0pthqeMJ5HIaQDLrs6z2voqzHzh7YfjB3QTA7UggtZX8
prg6zDHhUDjv+JqaBkBVqDvKn74ijUvdNb1DsJaOGorMV0aik4l+lT0QrbMNriFF6EStZqfdppnD
jS5yMucuOKCRqrgIgIJZvxEtj4pKQzrd4D7xOGF+OlCysToix6brDHKZo+yvJ647QvrYQMT1WDup
dwV7Bv2z5pvCaxAjcuDodW7MmPT6DwEdpKZoo5NFtLFQ8a7+yQjYRT6BmHCrZGmpjbsWRHZoXjqC
/mkQYZKEZSU1A+KXnf9/LJ3FcuTYEoafSBFi2LqYXbbLtFG4DWJmPf39suYup6fboDo6mflTutiT
QE56MIaCuCqf+jOSkud309Voo6OgnwIA09/GbSEzrYiy2UwsSjs6d3RUFFs0/CUuQukVeA0zZT6K
JMdvPnM4FAlcYsbM6J25mgJmd0RH2iz1LvpA/M2MemfYaVXScQM4Lj2MNvQXg5Qgj15BZdsr2KnO
sw2av5Q/qQcdLuy7Dqu1vP4M5jofIG20jJOxliNXZIEoQroJXywDgo3MMaLNk99GSomedNuEmVpB
yqAH3s4Yf2wKF9Zf4HPat8xm0Un5k8S9NNCCsMnP1CJDFdi9J35adfbs6rywFIqmwE+2RgFCEBFs
nhynunmfHKbznhyW0h0Pg3oFzp8INud5t9n4XvBGmcOwKqxzxCG2uO4BE1Nl09Pulha4Lvw54KVY
RDucHn8yKfI2innCMa+MdRhOopE9fZxufkeexXlGyAp40qWXNie/HADVg6sQQMy4iehjbCYqEOkK
tCPx+Cc8HS2jP1yd4CxPdkAgzscTc7Zz5Sby/hjgEVAHnZHMOXLAySDytauFLs0CVw8p+QEl/55b
pfZLoksE55Az5dGM+ue2H7A0EIDOCsRKD1G81MazkJs8YQ27LudDgEA6SHY9b2zjx8ZZXHII5Q5h
fY4AWK1Dw0c+j/RHZIcIA96zjZlLjXcHigo80BzYIRl8Org1c2vHQMCblg6/CJ0BevH39yT747Nl
zh00svCdaHfnGiiY1tSe9SBdlGl0pW413K/o2LhM1aRAL61fSi79kQPrJN6D9I+UaTlh9RSdc/z6
MvFAGwhIxmsV8X9S2sE8+MTetOAwyXBmSL+vsjsMnJIfMaFzkreBX0DI3CDV2b/rvNCaV3gsfNd4
EC3ajK9Gs0fECO5jQndZuQq021nHZlPQmwcATCLicYhgBkn5vTuTGXdqj8mGz7j3b1ydDfFhmDBa
FfWqQc6nGb/lvYGRkDkRfIEGzec85TSCHMKbOEGNKN/NSMVWwhP4MSNx+JuHrNCCmoh+BWIQj5F8
w+7LrVDdwLfTKuP3YeyteXq64WMbwgJC51/H/wR6YuoWnIAkkbCvTyN50UTG8pmIPESgXeNXBtey
fy3Mv3jib+r9mkm8DKxVyPiR8U5DKPQedlereLI4c4n55UsO/rUNT+02zea11Nr8NE6f4pUmlfoz
psNgeViJJnCOiKSgHmMhN7riSxBE3ggZvpFt26By5OwpN4GWo4E1YjhAvHrt8Bb43ggkOzvbuZ6f
OFKYG8GHZ3vX8/sRkSLHS1WdJbOO1aMESq4DCEma+GwP9Pnir4KKGkgsMm/YcKjRlpa4aIVWYhSm
HyGerQe+/o+aJkLVZJtOdxYwRqqHi+hSgLVC0R5Rsoiuid5b+EfQpMHwH4S6hsW2qj+HaLGSVjo9
DPUreyJAJwMQeEkVAiSI/+UwJSAtYpplOFeRzCH/YPUDidUrMJWaLF++g2/flPlTjxgMqT1CERXg
QzUyTLHWN2504n6l/IYR2LgmOXV76XcQHEQUHbi4golR1zGBjw8xd1JMMRMmsYXQkOnA4s84mzk2
Mfgfx842oAoWFZaHef/ygjOVxsYNN/F/4TEMeNBUhxRsoCJpoiPQizbJ9fUlrzvTAdGhedqVi0o7
4edoouRoFPXBn4gjH04J1lsl2zn6LhWDQ7OdaHHcX7lHMpBiNuIuffxAQlN6OHsq9EGci5B0fXoh
9nWypEdZivrRwFmlNNlO8MesBK0nZzQDcvBoWMEba648Tg0FXoC3NnO3UknwHdz5RX5TumZxJLA2
m00QfGQxG5EUf0OujlBh/Cb6GDzT7g50OfY47x3+kqCXHshM+B/8WlGA8XBNeb1nFkordd10+qdq
wLRwE0wjmU+ALNKg6ap2VjpJLCh16BWGx57oap3AwSI4UGVXgnXTF3H9i/6mHf6c9rFMkk1BsBOF
RogSOQ8uPy0r30o/kItmJCsg+owIx2j9FoVwBOSIKBGwI963fbXh3aLnpGFWkTP2Bn7ZaMdapJ0w
5vakrxlrCIYWUzIsCDCa4KH8aAKbiXR5qrdsEkDm9sLKAZwU+Nc6RKMNhOO94OHqzshkAVwFaNR5
7ZuLIH7AYBMyATF2QsDJLCS67JiFIDwUdLgwbebYLNvQeuu8a4VKwe0OtEvygElyA2GmYUvYA5hw
W/AWC7jsYAeu8/yH2GMW3G9MyhtAZzOi96RdYJcWgkImPwYeUn95gzNYuzmkAPMt+aOoCx7pVCqy
kTJeRD/eBCSGNK823xI4iHEdp20nK1Ulk9VXh5UTaUTDXCdM5+DIXjhvTdAPSmJJAIl8RLWlblQi
MXiGfGiDgTSKBXXyVD3eVNJsUtqK2wemXCabrOepJn/S1KdchUZtfogmBUi2sNDeu8av0DV8eOkf
htqQv8+6AZ6k/Qv1LUOUwXm+QQqITOYOyfgfeKD55jd37O4pxrU8C2g16bop4J5ccs3NYnsifaqF
CLb2H5PotQr/MjAQME3gRBPomTbNKohfi/5c4h3H+nVs65NCD+rpn0KdJOOjAOfTZLJb/DXW2IcB
7seqk5CT0t1lsCxAhw34hXd261/RmiTzyVWDrdnGhwp8hs+ck6Uw2JO/sXZ5R8lDGZNHv1HWSmAf
8emxFJ6VDrd+Lr8z/8/x6RYhzWDUrHwzN78DeKziHQtxiIZ/gsEhmGrxlTa1y/LND3+2tsJHaOxB
jVFeEnlpEdcI/yQvvYaPsgcMEP3yMhMRL+B4PYbbe1HQ/pz4PNGlJQ0f6E3K5X3UM/f8Fw95ETgo
hrESiTeVLNmDikCsQhEoJtkByHH+sB3IroUoUtI/+ZoNroR+RFdGwJwm9KQUF05TQoe2MayrPNDe
0hdZZ20J0ruytpAoyxOtzgRqLR3dGKsLnKikC5J9yTIu4sRKvHb8G5fzW4XZwscbmhrHeLwnWgA8
ala3SlICLSnbPfEgMr9X7FQiZ9aj3RodHAKriVWwUkak2VZKFqB4N3lXuQEsoW3M9EK1XTf1xlA/
C+Ad51XiR9TiVZ9I6QVgoHtCY65Tfrnda+UltJQv5r4aQkCBojSIuCXR9QGBc46PyDQ2SrMqqVd8
HHhc9ZS0UO5T6q3aPAnv4A31FlWyML6pFi01RYNIfE5j9VkUQqDrwU0m/f/yZKA17Au8aIU0Kp5b
ce5DRCpmiIoIdbyG4KHdA3B6tDkKGAkNuaCyUpXlj7wu4DAxB+mbsE2XXUXCH/od67ODEsr6Vxnb
MhrF1L8QQIk4m4h8/L9fMn+J9lts/vRvvQ5bRIUVUsag37ZB/m1EpZFUa6Ed5G3vnUC4h8Bjk/NE
DiWAMGh+Se2Sa45IEJt7ACnHGGKlY54jqHkjpUioduF24rOmHEq2iTRV8daXvqSB2EgVLQp4omKx
yte1nh3Kfi+fH30bi8zAdEy4HsGyZnVk284VranALLzttTusYw1zOVCLGEHMAdtVgoeSY5Whhu40
MEyd/CsHp1u77skjEfZtzIODD/LYw8V0/ZfcCzIT1gjonbajWX1gSgx/rIg9xybg+LHy1zxQ6foo
LF317DovaajuWABFXCVDHf+CSYCpSvKw6mTeSIcn5BxpoCWdNrLHLCov8pmTuiWGippnJiwsX9Ot
rzxlmaGVks09Q/ikED7s1Fx11JwJRXjyS3vL8Q1a84mQSEwV9ZpLWze9l4K8WMJPBIiS8VIFxOfq
R4ehOY+o3ywIuLs4SQEhsE/G2O+85MNj8UXBL4wmRFQTonSEB1RUTDjNErAoA3WpGDMstp7Q6yQu
L0sAyET+JGi458/oEgG2OPJp8DnwEBFOR9014nKjHkupFgGg1McUTgDewebKpTWX+gvKhcOUnLG7
nIB7VAveetLhXVMjq2kiY1JfAtCp8fRI99GbVxLzhGl2+2NBUbUBxTITab/efgk0GjSIFb6Ey5ZA
XlGhl/ORhyqZBSxbGIzqzSDBQRpvmmToS1rHRjBZUgG4KcaaaNuMx+GV7S8p21wI3xi3XDLk8vjV
0E/y9sDjiRgi4BBrpXkA0Wz8F+4/JR0ekXCAEmhBf5MmgTlLUJeBSCwMB2tpKGgEO9tYzz+Kgr67
gvS3vuSDF0pQEAyNtIqieOMV1yEDCppFphwZiPl/th+9h8xBQs10BeiLclLgbuFSRSnLSdmG7ARu
EKh3LbgRPzSJOkR3G/ROeVBtajiuGoLS5oa2ASSEaMNYhCw1XgnphckvZIFcDGRjVbDgfXgRNaCl
Ok/ciD1tkeA9/GRx+klVRaxXTP5FRjCNu9e5x1h58HF9qq8qg50Jp6idVzMWP7GECEYquVduWz1C
pAjxFd3N0drBs8Y7rFcBVuPfcEBiwWzlNkKYyvV6FwLH2X6ss3WEnHVQ26thEv/lDWR3gDnWmw7y
oKoJ+b/aHDuXFInef5KHJkBBLnRVOtMJ+Usf2L1p2fLowXXSOIVkI2TZsMSEhvEbxT7gDeosBK7K
0qAQym1GfyamHhILpIM3uHrUgvKS/4GYyk0xIBgSozd+sqUCSG4VPQbmAOvkBvlkEJjyqiKA4J4V
/CRyXug3CEgDHGXmJASbqbZyiAWn+ZVbx8i5o5kPapp+c9zqdnEs7Owg7wr3rPTmMgOkSfNRMXd4
Azki2LEjlERVzBZSSnh+61B3sfNyDYoiwJOksXATRDArXLKALKjM+L3p+gkh8NRsJUoMgiiUijOS
vv+fwOMfW+wwiAESIS3phAlh4upBQAggIOIl1+wvo9ItvdMMHimX8t27F9hsb4wPconNAGF0O0HE
Xh7DAmxBPxSsDDBEESCAFAfw9XWWrHkM0uyQ077zggIdC6AO8XrqHftVCmXfqPlJ9MHBQ8UCW08j
wkBxd1lrXgMg0z5/T4NjyboAu3yqxm31WTWsD4fHjzR1CRa9NLQUBflVoyDnDYdRpQZ3pboWuErg
EHWstwMh+4X9ojbBY0TP3Y7/5JLSuO3K+F89nHSLABd2ozcbiUEKdLRT4ukRGwvXHwymjlYVUr1i
B6caxEtjBGy90Tgo1cVG4tWUr25QrdWtXqGAbPeFhpp9y0miDkxYTulRIkQWzFt2QKRQ061ahS3g
9ZycCnE+cZsEg3l23YjZkMrD1sClyoGPq+bb0mVgq7IXJ+zPNfG6ox6cbXY02TVI1a+F0TxPMbFN
Gn+aSGg6gvU1EQ+9szUtFAN6eJVWk4Jdt/VzgrWkIi/N1B9y2EmWmk03qZAmbd5oc8CzcF1XO/qG
kYNOTpV+haZf2Lr34ABbO2X5G+jVgR9gicyOlWBPLgjb/UgUK37Pe7kzb2WO/JchWxQVzOQs56E8
wl3OiOFystWjf0wHPFF3Ms8Do6w0pKIwrwOuFlaJx3l+SZxxmXyoEdo4n4yIXQ5NXNIhxs3AfE6j
PH6HLZROXSxkRpUjKuiZ0nZsxku3QtryTXyv3EmhbnGhwFyZPC/Rz2VwDAUXiJaC9WhXXgm3JpiQ
Ln3CDUNFK9zfocsPM6Uomt+1Lo8e1B81MQ+q8Vix9L7O7ZXquTtRpWtsIRDISVPFOocz+d4Lsywj
/pT+V25h5D9M9nQ6ElWC3ggU9wt3aJTSRrCtSeRRjUUAKNYPHgU1AK0Iojc4uSC4d69yvSdtv+k8
fWVEWJ6gJrJMeVAnYqkKVFAlcFK3Hfwbo4fQG2T/sOn7qx+j/+cmEsDYAnQwqwRJvaUBZfgzKhqb
8MwHJwCRDzCn9qx7opErNyJcU2Pi4oplY5/a4hdXn8MXqCxC3+wxvxE7ctcEAKKypEeSSeYi3ZRq
B5gEw6WK8PtOyRhXRyElrbnq7LZQPeVZridlAvose++5Mt3+IbLilehoUAWFMuIDrzkgJQz3hDcQ
vg6Nq9fyeOBOtUb/RMUmGkfgT7FGWP5nSgdNHDlnrnd7BES6+yMXYdN4RwFjBKnidhvB3QOdEHh6
ahuLBen9zJh2WV+4wjiVBWu62oB4CJ6ojvKA9k4EK0bs4WphS3eO9xYFzSs/YkKEQvC3HU1Swq3+
kQEcTmzAvpGHV3mjZrzYKdpAJo8INN7lfpdoGkv7CfxVlJgvMaDL2LLZQ4dV1haOjRYQocv0qZrp
Hk5TrF8mj6USGoSgr/iV5ITXWP/TNH3dZ8lL6eir5A3EGRjc8J6BL33iFRhJ5O6zyLZ+8DhWUdat
UuBuMBwDXZMESlOQ5e1ARkITZiNIJIxql1YNC2zeLTvaOOSCJS/UX2kYB2a+uzZnEzshh1R58kCl
QuBcL51OEn1qMqI3IAg1i0Q5dINb7iriLqmvmY3H4z3Fi5Ez1OejLCZgUz1Fp8idVSdrHYr4Dcrx
oCnJOS40lE29T//nPHZDn4tNF60vRwJl6QTZlEdHSa0QYRxlT4YV+Nkc+4ZMEnLbU8fMoCTIyFiI
YpiWnKIY+NFeVbYhV5wMy3Vos6SbogFz5t9gpVi78cuWYSEmg5rEiemG+6Kzyi2n707vBB6SyflW
Y/gUI6cDQyVfSKOXcy1cDOpmmKot0AEKqzl/KsDJkLPpYMGCsVZEhwv82DgaDXlBcIx7FTAsD7Nn
g8/XJBJUNI0k9dPukbdPs1UpWKykr0EDIhNX+ceNXhFmCIAxuNaGzg2YVYi9xPYepXApjwUBISrO
Rl5WTc4stw6DoCL4Z3OmwzwapbGV1loaLpmkhXBEhCaPUfCtzgRnBgxK5h7SSbYbtF90apnlL1jp
zjDD2EUfO0eHYMDvo+0t+1cYP4kPnNGtyAl30J0SOSR9VcT10QzsNeGGzaZqL0I3E1ayw4opRgPa
X/n5GXokahO8Tz7ZkG7fISDo7tfkQucMySAl6DbRqwvIH6KoIF0vKTFEs9+dRuVXjYle4XKrO+0V
9c1aPN/umKwDulwpR5BgbL58SxKbpA7A4xHrVu8RMlG9QHMKUiVkM62YKA9WQUcI8J9t2u9I+gTv
5kcASyAWyoNkHnriJKZ3tRsR+nwKsS3Mpuq/hGwJodeJQKRF4j+SEOFBf9KQsJr87FV8lDxtIFE2
cgYrJqJQEIliozP1oljgnhGsteto9u3LaLOWxDrBHDcOxC+7leAIKSsJAAqqcIH0UNcooDbws9I8
MT5j0VMNDQzeF3m/yx5AJ3tmjlYLjIWi3FdPNhN/R36oOBcU8w+HwmztO0hfUU8B6wshKeMfPiVk
oiwmRrxvs2EJhNnHrtSz8+4kdrb/5PMue+/gaXmTOp6oB7fAEojcumTWmwj7uLGYrKSPggsZaaWH
oZbxkGWzB8gVRkuj8XfCj2k4VqO+2nV4jPgwOg3NHGA5TCXL5Wcg95l7BEqFXxeJgYTGqXr5IW9G
55hLbK/cFhTWkN9OQYOK76O00m/Lnq6Y2AV9NtUftqCST4J+hirNeYDDrAMis3nkvoV1ftNM/U5g
FznsVRruqjlZq7pDZOawUbhmxbYysmAnZGhnjcY2CtJVknVbhVfdAJ2tT4GZE5yxakMN+RRvXw9b
i6lzp3SJdHr/rFr/dJv0UjW2BlbBLI13i9/NOIlPkl6RN8BF9aQY47YeB8hBpiveSFPUK/a8IQrB
0NgGLvN/W17cHhc8kVxlbL1NdrgUeFs++w6XqGWXtzif1+SEH+SuZ4m28AmNcZVUgUnV91wf0km1
/NZBEjyhoVKwuC8VJA0C9mEREZljiPkJyV81IrRTqQFSVlAJCwnsEx8DGCI0doxz0aRTgWTyKYny
uUS+sTJR0YP6SCiruCLLySCclJBTW/vQmESdksAS9NN2CeZrv0qHhgNHOiVxN9bxzBom5ZliiFFD
Wh/HxNYHiaB4ZyjaCCtzTLdbah7B1sZS/p1gJp4Pbj5DphQLP39qkMT2dr2c4se6vUKaOKP70uHc
VtHioqJ9rQEw9ER/7nnOjUNsV7IlOBvT6ARJhb6SnSm9ftb9M3oSkSLL2ygS0wRyMCMIp9haebJK
vCtbBR84WK69pPtv0NbZFC6Dwlt3lC2/OLNNS+3QxBHAi3ZhclqCIdGhWxOrwbkqYxYjMpujyd8X
8Kmj+RxEULVM9sLxSudMTFSGcOTG44i5SMWQLpdX5tHrZDq31DSAOrlrIdk8eNcpjB8D10U3tHLY
bqQ45GE3pn+wNQYPgaion0Z2tf7lRo0Y+ilHIUtTI21BG8UoXNlQCt4YeRh2gG/0W8dXEoKpq2oy
IE7C74c1Cj/EYcmfnvxT+nbfE0pXK9YP1xGeGdQtgTETPk3zFTwY356PzLe624IVXivJW835SQVc
dxIWdlEMhJB2dxURDoLymogh1AlSggWeMKNg8a2mH0tYB5Rdd3qFLs3GU92D1kyRxpTfrPAkxAY+
VRd/FF4ZYB2ph0b9q0HcFGn+OYHlDYDLMvC3mK8caE4dlJXIGrIjDrH3HJSnIBuJFTuJhldKXFCL
NlrAx4Q20WUU8KDEC1bOh8hr2AWt34qCDGG4dpTWyFBQPqBfvVgSp2qOb6WhbGOPdaxetbH5hAzq
aZPEa366xJx2zBp2KFrJ4ELtyckAZLUhOKz1QKQikQoODhmQ0i47YF7QLH5QAsAybQN65SbXiSy5
ymPJ0gLERwb2LmV3NcGizKKlta3NTwcWOacc16m39+BkNJAIsoxYqozRTvOPFTOWNGgNPg1d3w2B
eZrcdukwbkyR9VboEzSgA0eRGDuRarjoBNjLyyxfIQ9o7Cu7mOHRw0WQFiR9/w4b0SS0Bp5HZy3s
jjvoT3NGfLLzbZkuqVU06EOydtMto7sPWtKJ5o+7HpZ8STMQxl+t7hP20QCW4TNghrdVHCY8I5oN
KeoSP5eCfpmmfa6Hd7v7Fo0UEDcAKOpAccIP2INT0GuOosDfRgP64F6ipn2zo/E1mvbFonWbbSJo
J9e+7Jk1msd40umIjHOoPoX+BzCdR80WOqbmiGLx5AOXe8GHkJGCUZqkHdh9dKrc5mS5v2omHkh8
UcZ4I59qG3U4JXgoXnOhlyqaceeg2FvnLWUYAE9HENBbR7v5ztjjYgRAQiw2KGMQHL5Bi7Jg4u21
dqliuvhjoIhcen7TfRVICOjkQhyICCAm5y9B/JZAQXNTL83K2jGJyoMKpr9xegGxFchMQNYSl5EB
BEEwPxvSN4wFc8Z2MV6dpjI+Bc+t1X9ZTIsQEZrILc4oUlpY5efHfqz/RNanFU8MzDUoTDEf4uAi
/JVZ5kcHek6aOWGrZoaYmgCXoSdcL9/6FVkqRBnavJrqztM/TGVddu8lu337tWMZaxPBg/BrJrZo
GiIBG4wA+7VZ7UqGRuLT55DhHtBLcDSBwCNULNLz5wTSjimaF+vCRsqitc+9ipkTSqbi1siCp66b
kEnBL+rsjJh+OwuLGcICThMIx90JQv4Z96yQ9dordJ60GvIdpODFaFoxNxWk4iD7EFuc4JZApnMw
QE6XXP/GcgZ9wtxpVxMjFApUMjuwAJMCpAfqdXIBw6OrjbYdbxF9UYwAAjXFg4EN0EHUOjVIP2qx
tmk4yukDZHKqn0ReZUGq06nLKM7EBOeB3AdNgwNKGlx0UG08onGLk/0P99VJs9WF75LXAuoC9g7f
6MYvTpEsxQzKpnlIYIk7gFClBwesYHr2U6gQTgKgOiOEivhjAVc72ggU6jPEd5mf6USxczzEKrtU
+3+tImSbJGjyjWhbbAcHsrqIid2Ia2UfsRjVJ5fe6/qDVmZHgJO1heMzKm55PSwEThLhBl38bL5Z
gipB0jmUAvG1qWGy4XdvgvpYA5RO5rCYrfDsVi/3L8cAntlMh9UyJqWWXG0gCx6aVDPflo1/f5Ki
1PrTUas+e1oZX9yBvJAyIcg47svpoU3Uc50kFFW2M1hEhzAlOf5fmU7oLChUjA3VUG192PKs+xMt
gPTpaJOw/wBcrLLsB6G0VDcOny+h3YAVqeU+EUu2x/19b2Jin9Xf+jJgNG7xS9EmOBAsAbKAeGo3
PesvK+XFQL4U6UjL8e+yTpGbzuYvifFYQA2gi4WytpS7FzPE1JdlV5gQgRhGMKqaBCMJLxaOt6O/
Vkmki93k6Jc6huuTBzEr51iQNc4kH6qL6cez1O1/fklsi0X5HQ1LlaxPwCaUO/ewhZj8AQciPL5H
7oJj81tLDLKJnoxOnA6+Cj3EsfRHMWPFdEiQH3vp3h3eGwnG64tDDwGn6SyBNe7lcOFzPlKmiawj
WlOsZAixbIWmV/3VGlBMYIXEjhdt/i9CVs4yP46FcAuy37JR1KM0OwLCC+CIykJHgy+cQmyXW2TB
VyJNz26hPdvm1+g0S5u2MpnZjGh3y2zyr4MydJC62TI2u4NJOtqEXcEKf6qKdi0gplaXHgop0ZMt
da493Vdo4PETIarfW+2iNpwDwPfNG+sVPNueQE6KTx/RqBAFyyHQq55UjT95j2s8LRD8FtEDpdNs
3eBTCCxHeJ4ZSzyuIXHR+R1y34Ri4T/3bDaQvqEa520UV2ciQvbKY9xo+5jblHUBSPFODUfCdzP2
NWgXp/wiuu9lGH1GrYseX4oqZX1Ga/84OU2gyD5aNoYVqrnx+pOB1UJ5hBnfO7A5MhqLhFTHUCN3
jXygNFoiXQs9ErOYROzE3fR6+6KwgYdzI4TbwFKFobYPE2tVS+bcaP7pwSAGhVXuBtxRTfc0XGGm
YEHkJ0XR6/BKEJALttbTX0WTpH0dmn/8HcHAeI7KXXzeIbu4yms8Z/9yEv3uhsyAJUpc5/2UbJHm
s8DP2cSdxAq5KzP46NRsI0xgPdrfQmPHOJzS0jrrJJeWtg8KskyrUAwa616t2IjYEryUbq0JzRJu
iqnvD25MSU3xmfBCOPV7bwe/QsKnFfo1+l9JZC7RRY+s5w3y52oun9pv2EiFlTVdX7JaJX/EPXBJ
QtKscEHSzQNSEobkBht1uoBZrX29fKJ10BvylfpFP7JBvcXByWUAhvP/AJ9kPlcRgXYeSy455DJl
QkUV9Z/IQSWaoFNWDvohvBaHZoxeJuq7Bic/+clj+5313q4tXu7J2tksm/iIDbES7k1YNpWU5oSI
5OeGBz/GwWrGGoOu4S4+Ny/hjWghqLHu1DNyq8F7ZK9DrmF3DDflqC0FnOLDI5t4jjOgK2MvDVtn
2EuZ9bAsUTPrtcSOsd5OtekUqPlgFhwMWD+fATVWSZQY2pvgQHpwsqz4fSJHrm+R+JrFpp3tJ1E3
WGQVzewHo33A5xhTJfDzsUmElEzGAJgJBVWzRscTOuI18JZ2Aan0kfCKmGxFhpiRI2kY00osBAPe
YjoFJ9+VNp5V/TNBSsnMvHG09JwSGO0WCBUS2v2PuHJX+VSy1c2DKqF20jfAmkhnwQCnMU16NKSj
KBUwZ4F3YE6xCJ0pPH5Rle0HBJCTWkN6lJuSte1/5aq2DUFIqgC9DvuB+CoeUEGjvkIwEP6PBIdX
rWLTCFNK9c+p2dBD8YVBattNlPwbadut4pwj49fSdFvN+SEnQcUk+h9EPx5u6jyeGgygFllqfq6i
Id/pjCSZL0CRwJ2zboBg2gc1nq8O3BjGTBQSzC0RlqK8x/9tLaRd6R3l5kbldiQKcLTVd18BFDZI
BzLMnLc7ZHVoiC3Op+VqXtz3UMF8Njuv8qVABrIAbxWZxD48N0E5SFzMafhWjKHZhhL6SVVu3SWU
INI8uFtSLihkyP3kkfpgnwIbtzquHbIuePvu7sUBXCvcpcBYdsniZOXZbMMPN8UwUJ6SEXX3zmPq
ibWVaoU7q8uOru+emyB/JFZ7Kd2QqgE2R0Q1e71PLiehOz3mCbKP59+JxWoN1d8254PaVbe5yj/I
4WtJ9RzoesU6aPjhTzc171W1r7vsmVCwDCep1gHJl5G9IIFDH0quQldUHT0Gx9qOsPgZ+Y/EO2oI
0fV7L78NZuUoFcHmQxPbRaIVz16OYbfVumWacnHEe2vQ7vswQq4C11VOOvAUDzFB0h7DTLVhtJX+
qE8aZN3JMpX1K95Wx/LlBCHGqXgrP4HDdKhnZOMxCodg4Vy6lwT/Ak3zzjFyROUoooxpL4GSYWgg
7330hZ6ymcSgw8AJsKqbW/ntZWXaNGaP1YQNXxQ6EnkAQTL4wTIAxtGykeC2ZUbhgHEIJv+B4rOi
lyQ5EsOgi18m775JvobdAD6cpu8iz5EruQ+4ePmexJ0uPOfLDbR1Et/tRtLoNajBIuMjIGELGNtL
WLW49h2iOgN8NzVbO4InQtPWTXhCrecT10mRkt2LPgOaZPTRwgC2+j7b6iHWppaMUa2hbXO2lkoa
m63G731dvgUE2gGEHVwb8YC8I7x+a5d5XoS2KQVS40gqSChsUnVKHYHIW9CxncEl6S909lp+rebg
aUIOVIjkDuGOG/TbQnTkgEw1O8G0q8+X6331PJVPUeg+OxMpE5gc5d6Qa7EU4qly9W/5F4IcdGa4
VSga0MIhz7eIlNcUuz67T2Np8WmE0+HBdNWt/Dw2y4vC6EOpn0Vt7eDp4oKcWDPXe3hw74FUZaT9
FLQ6oeK+EEcyWuk9TVMI+mGkaaU/bcx0p9nBEU9v0yvLBNOgGPg64xTZztrVDJOM6uGhsmFgFL5E
ZMBgT6vaoWf4RQTyVmrOKZ5/UpflhZn5pardsk4AkW0gNziSjG408E+p/j1EW61V2W8VrbyRbaZl
vuiVw6ixF6hZKfkuZTsfRILPVqSAjI5gk2jOc4K2zQnMdd0l+znzS0aXgEcVHho8IvHwq/bNFqAa
2WsZVlfJYOvyD13Qvtnc2QyqWqWsQY5UzX2qMkImMSg55a/s95ElIyRJEeNX32RdRjh4z2k5H+ze
WifFtI3zam1A403KfSOthK6pgLdZXC5lwbgDB2/xIemWsuOcxbQuop8l1HBhssxKN0hWUc0EA7iz
7APxa2dbwyE/P2TPauHqa3RKt4mZOw+rxwCNj99jN/aFYmJyMZ4yDUsGGd9Fia7ceWVF174t29fR
Avgn+rIKpnNV0EqjOMOtVX3rDTHtdjn+ClhDeYy5XO2UZGWQLKqjpI/G+qmtSAgd3lV3XI5QqHr0
JT5s07pBwpfk8nUzul8ejtanCzVr2eWFUBr/D1fSqE7egiDxReRQWyyim9rKfdRV9jpb6QEm8R4E
4pCmUlXBhVbxqS8lk8ZYd5h2beKZFfwFtRJuYxIR2SxQvSpTT74WSgqYrYHelN0Bu5YTKNXAye1l
KmBOb30GGtY6gObCvHG/rhWmm0ltWxKoMUaGuf4y+vlvGto7NTsZk/3qhyW80GxsSaPbYV4L2gOm
4UU3rF1+lCK5hGpyrsyvXGFflf0oe3+mmPW/hs5FnrEifdbJVAM7lioScUamzj8YKcOHdai4V0w1
/xLOQ2I/uaH7UduIWk+ASDGVl61OdtdDX8abOAVlaCeooGraDqiMU/tjNjax/RLWv/Y6bakWoFGl
eQHXHMZ8k5fTznHcQ28Y69EbjuXY/YTNa6+xqXu6YoSZfI3bJhBiSGEKLd0JSCTdSjfQ5c5juW2+
3efoJXwKfjyoI67gNzbzVoeG20F8uK1lfss2u1r3rp3z09Bgy02tExKIRkueSJ6/NiYEHJJGFoH5
FUtVnEPHMBej89Oto2+b6wn9qqWuceEtx3pYe/WjT5iE1R1VR32VuZtE2dJFu+DthizalWeNhD91
bet/TUmq2ENfHQWP6oeXYY7Ze2+u2+7MtvI2vhDPZcCJi39YTEMls8+oe2RNEEpVvNWdvYHsHwvc
3ZJBShOImAFC0ziClFKgC+tPLy++/SSKgaA0HjOWNCm28ZHwYaHZo5SSUnB09He9rM6IsO9yH+6q
8k9EaWPMe0JMoWQNOQYYYszH4JzNnuVRfKQd87U1SQ4pyC7RYRctm7YeKMyksTgq0p5zZWvZ7AWU
MzXU5ebZ7x7ZpgJf2IWACrNyVq3jHCd7MVyTCUDyQ4iI0UPUx3HJ6/mFjpRo7aMaOftO5THg3UF7
WOn+ZfAohMWisHKWsGALGCvSHC19IwluDN0ihcuHjuWQNNj1eG6G3wSBGOo3LOLQTMSTkxhY64eh
yY/ZyOlDOygldrgKvQ17I81znaxUfTzGOTsvYPh8pgS7fSahZYVhUr6TnHQ6cCK/XcCuBtw7b0gr
+xzT+IJedF1G/j+ec5ln+8F/IdZ/HbpYb/EIjNjcmpZtIFzj2VWiD0aFl9+OyMUfWeuSbUuibsAL
CoNWvyEbm5+XnbbZGEN+I+HAaZMS9YJkQIviS4K10B+760zOgOiD5rb4Vvvn0pl/5+JVnm9kJIck
jTeay/wBSFLWpzqXgB6eOIMUQ68EAzdTScgLbQKvCTeLnXpEzYQfRGqq2DIkRvZ/JJ3XbutIFkW/
iABzeFXOlmxLDi+Eb9tmTsVU5NfPKg/QwO2ewZVlssI5++wQBNiSiuJMLIckZiQFhoysACdtjIby
bs/lglg2/fQY8ArioHd+Oh5SbhuSTWa0FAE1I4zdSya5dST+WuFGxul7177CjwBHH91o2YTo01z3
3QW4UHe/SXmiotUomtUIrOjWFZk2susShtT/7EwcJtGtLLffIgCpVMnFD1ciBRUcGQYctBFmgLb1
Kh2S0hIeAG3jCLFiggwb+ONODXo5+lPwN24LzDrWlnRwCvQv/OesVYx6r15pQ49mjNfQtVD4QKjo
OC+s9jIwd9bN/qIjDFGeGxasp6InTHI/48jz2nUQgOgNcBnA/hklDKyemysetbwq3wybiiLH5i0Q
yRewPH1r8h0G38V7/RBfork2JsLnaTPho8WTjY4DPA0CG9Ed2wQ+zfGzsrH6g4eI35RZBP/mL4lA
yY/7QFGnR1SwvCSKWu5mjkrR2Gp7VBxmWs5ukjcve0/Lt477TGUBQG61vxGu4aPw44/TI0W+VPlU
v7j7d1R8mg6hDlcb4w+9Rb2hFmFRfgaEW8dchcqwUzp3ZcOHVyflZeoyvSJtlFJzIzC1zCFcGNB0
USvBmbKU9gcUW526FKsI4Te985BudqiZvKtpRQUIPYADJ6TOzf4xbMAQ2h8lRp7l/JEAQcETaG37
mIw7O71mFM6ui0l4di0zY9WHwQKlFGXoTXnXWG1ylVH2ElogtZB8/IRee3p2YrH224r1iaMEA+ya
O0gJu0WD3VULtd+7EqEH8oqNQSmOPvVYWGcIgiCiV/+wqMaOjLfkr/vR521DosbKDFKLn/fLEAp/
y2TaDNYGRkV9jLJrHtcTZiLsPjtBgQ5WOyNs1MZulWnZca7wasU92ELXxRp1vfVQnCfCDxfemP2n
UyrbyKoxqZZOh8RypPaRJwGJRPmitLCHAaWxeDDZ0RhD7Mbs0yYYKYzb+wC+FLNwlD0lYDCgHus2
3WLeqBwi7OJZ+YVDNtAoNGXYfLnkhOI1oUwBsUc8scEGAtTNqmTg4m+R0Pkhej24sJWBbfjwnhTW
GdHBIaQrj1KIZ2R4580biPXdM5q7Odq3kKYSb50n6aFwTUj/Vt1oNtx1470ZDfzoovq17O1TG/+Y
YBq60ywsrd63Hj72ivradGvY/f/arnsLuAKmPHlKJKIDJ+MsNYnHiiBgZw88OYnB62+yZdn0Ek1y
+xjjZicDDgYcyel0i1RsNA3dgfNW9sXVRF9Iaml9CjuMJIheJYPpZGHcRED4wpRQHdmdPFUeZd0c
YMevGJmJeod9u8zdo0zBF/USxn5j3ngh5cJiAMa4w8GNumGSqSSFilylp+ahqK8KMZb9wSDrAiHf
yOqqEK8pWD2J7GtUhD8jNEC3s6H4KZaU1vHYCB6Y7kHkEPAAl1JsbeI8GZ1gD+Ih2M02fQJPpeyy
lxZGt/I3Vz6KWWgTJbjvxo8Qq9borvCkAixVefH5DjFERKjnQFZFDQUqtRbuhNNCj4MsWKdWV6vI
b2F3t0RFDOGLGdTW0jLmoxU3RxTSd7t/qqZqz1635MPwP/367smRC91HhnBw/iX5paAe7UX7X030
nJmuzKJZZ+NZ2cjl2OOO1KPaYDD2DGJkiViPW3sMaSisrE0Z8K5cEez+BNaA6YZjA/UwGMqjld34
6TpmWBtvzIRwNE4vb9XP8j+rFU+GRu5jwx0R2PMhlhiw2x7wapJtFa+OIUjUvGtJsncA8hmGwj+8
h5hr1aTlhhFUKGd+hS31NCXVUeZsZEccoFF36GjpOZa28VZ1zqUf5LPSEzrON76xx7meXtq8/OPU
Qg2aqeNrrVjNk7Mnr+hfruFUkeiMosxZW/aiuwYldUpP7uEAOxgzCyaITFPAAqQxfVHTrhku3iId
Ba77PgG11RJQHOsPu6f2qQH95lVUT7tIFe9OhLNmu2Qv7PjZnj4ZOGa0x4IGDd9Hqw444JDvY3uj
xKk0AZsQxqRSB1YYcs7mtRAXD2kbhCbgmuBHJCg4s+JWTNZ/fUTvQ90zh8RSwQZJCA1Q3NM2/QdF
+qKEk7YVPCt2Dab5Sx8uVIsEYM4h1q31cN7bgTw6jGitrLvPpNT9gWNqfMgUNozmcmFUF3WSi+pN
6aN8IBe0chIe9AS3LDSjw7xpreBpbH75iA1C/5iBApc2FOQpLCi3/cNMX+eZ5K96T75B2RpSMlng
2WPBfFRrt2jZMNjRu88WI+eusWgWnNWoE1uk/1fXpD7Ji6hT1jbFmE3zmTyHykNbsYCqpDh1eFBU
XrYpxfnPcQNBkuZQ6ejxaRytU0d/hIMT+hKsefoLBdFtwpmeYm/ZoI7DVSlV3iyaccogasQpXB3o
FHlk4J6pKArRtqawXXhOhL1hsG/wL+wKSRLYtHSK8G0yvU0p4z30nEFYJyLVwtEAg2BgWX0RJTUb
CyW2qyAbQAARZb0ncTijMTfd7ZAn6yHisNhU6XPKYSBHH/d684+p1BjK+0978lPdRF1ZAri6QNvD
VcmlZEpb1YbY/eaIL/zXgX4DE1mJRz+2TsrcoUcOmCcxKdcKT+PVca13gM5w21ZFENzaIQXyguZg
/OlsaNMD1MIMoPEXt7Gg83XxbqArBZhwcR5NKK8UF800wqNC8pmMpMyzTe+7dPxtO/pUzUynHe2G
u8PaJZQ2rPqD4jP9Ob6yJgpoEhDhLUBnTnotuwVwoBsyxGy86HMXWXySkOEAN1itIC40bE9UlUHZ
o7aKB17Irhkg4bR/TlSXEDeO1Ck3+PoFJ6XOK7rwojzNjXB+RKCRam5XYCeGxn1y4blxrXojIYFg
uco0A1u6DeMVBaA7MOqnurq4ZXRIDGQ5BVgavZmjG8sGMq3aYiGOM12MfC+FjIIuz2Dk2ZjI6fnI
kRFSJjgAWc1KCDM68G6C/BzAdHBQkvhGvRgowTxpEltSvSDigmCr9MIw3BMsp9UDc0DYVDmdd86x
jN6VzUAJJZwhVgi3M1UoRxbh7OKVq4qQ39Qwn0uIXVGDSzIhJ93wLd5spsaF8VMG7q5ymqNVAo4b
YHKC80fHwoDBceXVu5rzOGISJujpegig5DxinBntJ7Q9GmXaWISnCJfZoCC4nstPFHef4VPmHxV3
oAAcog1VZ08GdhA7cq2CunpvmwBhdQCjM+u4HJNni/mlNr1oeQGdFnSgumV47ZBe00ZrCdOpnUDk
n2MmnhMh9LmKRjVWUfwFpd/qQbxR3XiNuewd3Jr6Cb1ddnVJNR8sQujWepwsUnHup7PuI0Xuzshi
B+ev0WCB/6GXExH0rb1sxVsyQtBzPzPUW43Wbd5zAKSBdRRTXHdkPjIE3Grjb0QUFq9D0546He1j
sLcT88kHeZOIHBzBKcIH2K69c7ECyGCrF8ZBZz1ZdbTUJmuVVQGiRLyMxngpi88s8nYTxh5tuhUg
+UOPyyaCJE5hr0l2TWk9SjzvaZ8Dxvj4v618rz4Y2bhuKcwWTm+v5VQ9ORaEYJPiZiQMyHuqQ9CW
T+bJhiw2nf9QrD7M+ehTdHs6y65dgYUTPcCJBLhZ96hfoG7Z0aoGU4U0Hsz50TXBSzUiN1Vt2lkr
R6uuk+1t1KvoOioejJr6+ux9FuUTxN3ZyDYW+6LRtoIMYa+44N7DfK1JaoJvqOWr3wZmQUNhLZCg
eJCcRlBnY8D8zkWExSgCgLwtPtN4VZivhqD0x8oge+UzRPJc7AbirdjB2Xyv5uApT0mjBW0UP6Vv
44bGwkrIaSAPKqW/qoachY2MttlOQbg26mjvoOi1yXzW4Ylo+pa+jdHMW8Opr+LtExwdDk6LLOCQ
Qk4kDkxyELbiMuNsP2/SmFy+GXTxx6fgUeJ3VrI3JcT//eeq8Y+BbgSALVOcBqZSTvnE79vpP2Xy
1ZBV5YAuUPhoUJrJZ/WZqKq/NYT7hCoUE7XZQNaM+eLWzW+j/IXWt/dAf8f2iBYx69HqMrYmDaNm
yBV9zu2tGpunCTbEDCLj88JSBvlcJvmgRsD2Xpfz1oC+mEWPFkV2DbQEU0YJRSf9XMEsxMlK6XBM
+IgmzDnEfuP8OrrviQdFCxqooX0b1nAqcDdHhDrgG6YgGzyA1YmsSJvRSIgzTb4iiEn6XCGDA4xQ
QFP9lEIHjpprOiohKLecmXa72vrRw4ZsRAS+MTszbqYLN4JufmgJzWc09K9a2gGnTsDMBvsIu86O
O4TRhWq+9aBZ9f5D+VNXINdKtaCB3NAJ9QUR2O6PMpoImX9UTO0iRshKSR3X2JXSUcE/c18T5HAy
JSo5rQ94s33J+dms78SKDjDZrYUHBTSU9yrKlm1sXC0MuJV6wh+4ENz5vyp47qw7ueuK7OsT+uCg
se9jRoxocueOqNRwM+Bw1c/BP71OvwnCOETFmn8UW86nR27qES7kRW3GSL6o6iT9akaeNF5OyktN
6qQa434eSjiw+ALA64EEAr61FXANGURzJi1VxVdiS4WVRuci5KSPUeYFHtypCC7zhxJWWdzIRfQl
89sEdlDg+Q4rL4GWxe5POo5RDnPet0nCcmPhBcqd63rpKtUo0+C4mkxvOc6VH1FAXwA6t4alIPSr
VnrsA0KouDZnBwoxPoRYc6qfje3ml+vwBkr3SCTZSe+zYTXQ8iZDvPL6mZ6UMlGOmGcYzhqbiYsD
jasjg8ex4SHPnyNnobBw/JztbVPdIuqfEH+WDNpb7B9TjUVB5VpUPrIrsfPxphcwR4uq2VSjduNv
wOP2Eky1kn/4MHl4T5nyuZ9WOXtSAHhqeGZbHOPSZ3TVQe9mJuaeW3FPwZsFpAi1HSMlnvmUzKIn
UktFj/6yWFNRobrB/FapLPrfeIL+HR0EFz9gTWq6ew26wzwjQ82CrdND1KWenDxSc+cJJ3Joz4uk
6i9e3V58J7gECcZ3sOoMSDo9r0eo8af1RN4YvaRwz1FMhdXQ1DNBGYx/XuqsoFxtEDmYONy2U7bV
Q3eduDrHFDLUqc9fIjM+JWb6DCMBHV4xnPKe0ECsXnmBGRERyLR82k9iS0s9Wubls69+++wRRAcY
EIUDPLRLwnYzwQRMCNBGuOAiC4HnzyAFrUQwPERPLUOmaXg38Q7j5Jbq5FmPza30ukdhp0Bq1msx
YgaUl+D+YPh1+1x92DZ2gX26K+P+v5K0vdBgf3qUFGSsOYtp7HFSQ/prlofRDz6o3qYC15QheaSO
f7TFXGCE7h/jtj2mibExLHdPwIgJyAsw0C1KmWCOiPEeOs5Rq1YBgx0PY+qgzQ/z8GuBpbb6u4E5
jm7sI0pK71ObMogWBck/T4zIRc4FFCPNgMLkEIJKbtY+HGF0wFxjHtGnKhSAggP7cthom1gxnLCn
gUxbj2hZLjklRIDq2pcQP3EZF6SNaCg7wvKe4xUt4kM/h+hQd5SMLsANrgCDjTYM5aATMtf34NIx
vsb6FxN7IGICxdSsmlFX3HAKkFR2jzBXL4BFSVxM9a3aBAwGVF+tbuCMA5IVH0GzqaKDD7Tkj1jT
zPbSQJcFeWWZTS02jl9ahw7M/QzkZ+zdfHa3gTVRGqyyPMJn5+bWMVxB63UYawLoYEIIZNVeHt8q
z9sCZXeFvcwJsva5cEXf3bnOACdlsO+j5MC12ZmPyM2OBlZ9kADnJNv8vWlmoMQU4WpFsqJ2045z
B6MvOAz03LCjZPpIgdBaoMgUM7kBA1usICh9VFXQAtAH9vnvUfMxVbibjBcfGg6MjVVloessVNj2
n+O/2i4TXq4pEbKcBL1I7gUTrEx2zGIPVt1dnalduw48w+rQjdtYy15oJFNWDh64cCDWA8dYhrcn
nHX77OQbHM1wgQSW8bY1tnJe9BnE+YkwIs3dzYM3qMAxlf6lFmYE36TFBSul9qUH9/NnXXDWaYV5
wAnkZYZlmqcABGEeXIghtmGlthNPgy0qrem1hUc69tZtyg17YVPu6iUTBfrekaHutK1pHOLwjMiU
GoClObu7BJ8WvCyneAuftkne8Pt3QWXVVjcOBTV8wahbEIG7ZjNXbMmKhgJWDNaC3tE6xtPa+cSC
u8tiexGFqrYnWj4Vf4NyGPcubgCG3z2G/lQQyLMSHePTNOOGLMtiWygxkDl3PZY7FoxQrHZcmMA2
tZXO9k1jbm1KhtG5z1MaLAQrGgP9okqANonVhbjxcC3Mhj2Dm5oppU2NIqEmZjgNjO5HW2lHl/ZG
J0Erl28oZ5axhq9YFeJTfSnGL16fEFugu6iGxQqDwMq3CFYLNCWStK9gQG3zyYBRMT+rizr9pwqf
mLPePrNfk+ZtAokrTCXxQfpQF4Rj3m13223hJqDy+bXALkx8q688VU+PeKt4sMpzLO+1yw3s/+D9
TKBBhP3ZHL9hNDzoByGwrHDn1Vh/qCx1ha27ySNOCRyVHLhU6c/VXF5h8gPkEXbHdcfQiW/N9xwp
GQJuNSmxOwkohUHCkMHw1MvXbK7/oxvfoJMAnzdhmfMeYWZWh4SnxhfMkzNsRBubOXssF459p2fG
VIA74FlFv+N/Arehw+KVImch9Ic13gZG6P28GWv8sIBS4wfLSM2jQp2JmtJiwMVGfQPWzh8+pjQ8
qICKjdUVVN0rtStl0kAJpHt0ZgU2nvQpQfzbuDd1g7J7fejFqgkyjXY9YtzlWfOq69LX2N/JOl7z
QeS8HzBcWZotiVSahZZzOhRwNUqyBadZnHglMGB1n2U1O3foMJBopwX2Xy0Ln5E+ANgkTnoMBbb/
5WE6abQx7PcOPqJH58X9ZWi4CUXu31Jsgk8cPXpeE+hcAIhnYy9RUn7Tgef6aeSMDzrkbO8cHaKJ
4Ol/KPWmKxgjtssZMqsdEcSeM1gFyY9fZzB5jtKevrAIbyn6i56ajLFwPp6I1903VBspT3SoO5za
vI16FpHBuUc33Y7nWRK4iFgWXXoO34g6LusIsVe2vEgPDm1k4+q8dGlhcoDD6V89HsH0luptA7JR
1wb2uxdLJNZ7tem0pOX4JRqldy6dxE6dpx9TWlXTj464srU3fa5tBkFBbeA2F93VnDyqtU3WExEz
M3FCmFtDNOZXqhjdDVxNE1dRSry7kx6EuQ1w97WfIualPNsiaLe03h1Qvhh3A2ZKbAFX+1HruQZm
5gqkheWXGjEUY0mNIzzJtYTVFPjcgva5G76sgeJN4aiwtNhDYfXFQe9rSLzQx+n5miyDSLVtdKb8
REoi6jWMPxx9y8Zz6ueULpV3zAAFW6AA6KZJvyUcz4Z/Neh1UmpGumBshROG7edO/kpGpfp7gDYc
jkKmNrqHS5pKhanjW+/Cr43PZuHsTfcCNkoJs5vbdus6H2TmHCC0UumenfKcFg6XGy8kV8w+DofJ
rncm9DSMV1al+LHZNb7Kjuohf41y1Yy/EyYGjWrqy+5VQKTJ52Q3Q+UEhGDS1ET4y6D6ppIKavQe
iCYD55OVwZKIsGxK7CW/qPppBd2PPjMIMLaCVsFhiqEgGCFxnwAg4iW0yQUGwkYVtj0zGg4g+k+V
s9cgQK/bI1LFYwYwIz3E+3DWbKXl5Q1Zer+Gjq32A/QqmAaFdfAVgzr6TYZ0FTBoVL9m7IRrl/JH
fRmB2xs0K2hb6v6upH1RXL2iIo7WdfeGjp4pe4SURmoL0Ny2rrUmPrAiPQpS6Trl8fA7jsBTZuac
ejhPxkjUuYPBPw/rrmO0aqSXyL6nyU2iXRn3vXzlnxD2JL4e6xS6ZtmfWg0hMRdQATKL9HxV5NMa
BpYyRKgpGSCSqcrOCJ1N3V4l6JJNN0p7jxJiYg/LEEv6GJ4XQe3dCOGzwgxn2KW5PIY+A9T5Zjv1
l2Z9R463jqHwF4rUq/+gcjQx2zEGxLTDiDMrY0m3vaQDNKQo8oxV2k+PPjq6CScMqU5CC5+dYn5T
CIrKNGzoqXrd+FfW+KHNJqWSNZxlGT87FABeRsRUjSKg7BkkuScXCwfH7S5FEnwhH5wgKZgpTOhc
Q6Ll0O+gVJLQtbWp2wVRDsEEL7101rYZuqsai007JUhOFI9WNOdQwVylVnxaiALy5kUT5mcKDanB
lNmqzV2qyBMSay1YVuVtCF/N2X0UTETM9i4g89OjqChYm+COkLneWDxqhgBAwQodxCtvo1ATD4S4
Twl2TJBJvVsd42qtO7PPoU/eNI7eLNrHdIxT071MZHMXOJplrnIHXMOBg2zpb+Dc4tO5IX0QY7eO
8ky2HhEUDl7ff4JFtdrAwMhEpdPXii16IVVGKNQNG+41lrleiaiGX2eh3k4Dn8yKrVVuYgCeDPvM
Lontiz/N96Hh/VQFmBgQQu9/dwCU6kwb25sOJ5yGz61gM9UExpC0gM6r9L44VVM5XHr9Z5a3hIvC
TN5EMhwMPJozBNgzPBFz/rEwiEu33YRRCpfr33mo1qlt/pG0qPFoWjOQFtw0MQGnT0fx9dvkz02f
nNimaw9KIM2ESptKfwmVVEJHwlEAYHCTJ41U8UnplXBTDHcxXarCWUuoOgSXxX9UkJuCykrtVCLO
R6ZVYal3sKYLix/vDK4WrvciIo5K5dWXF/u95vS0FIqARaOAfjjfWg26ufYdNC+zhVM5HbZYqpsC
TG0xMB+Cd1UP7sNJHk0S0JwgKui9PQeWYGpCeZ40ZPpyZxeVu+tJfLYCFFiI6Gc8+ZlgFNz8EmIA
x7I5UoH6uDEvWjP8qDVF5mCH5Ws0+8StJyEN3DTvcj6orFDZ9EckR0tdeO89NlWgEQazN+beFtcG
0VcQMQ++XsK0o+nBvj2qi/868jLIz9EtUnOzcScZUyfcP5aTk2utrTuYKwR0H2siU5LgJiZbJZN8
CHGe212d3VW7oroSRmIuXFTueazH5NrndJx7hKiavpdBg/9AuvdUE1d9ulb5XltkMHH3RfawCjHy
m9J+G1RfqLG3OVMs22+XDu4K1PC+MW3mqcLYnxvZB3vkrMfwlQPRyGCjVPvau6oQaebMdZ/ttGhn
KRoLxrOQexhZsYndszZmigOl2vgAaldkbCEW6zCnDM6rvn8U5o2kOXXT5KpKoPF0IUJzklcDFVWY
7zr2cQw7ANEh1P8LV4DqTln0E/7ErU7KZnj1Jmt5NPSNY2wax31voucKB6xcgQz1Vi8ZLHI6ifDd
QSrvAhT4AFIp19XEgD8LmO0Ba8v206nx4aYdzMh90bkQI+Y0JnyKIj3UPKm/FjC5SBzT+uh5pvFw
+NdgOmkC4zuGf/FTWsM5q0nKAqdy4u6kM2+P+y+J2nEgKIgRCgmx7VZzqmMJab8IiKLZAuBIWNpR
gglycoRVEuUPs4O1BJVPQ7hhmv1vB9ZR8q19r1uYQm5yv71SbCgUvCbrmFMQD5gD59JLhpyFKQR2
W3tJh1q1DdN2hAcMlkzCAbDnRRpScU93pENHvnVg7LHUkMGDVdGZuOxzcs6pvDB+nbILxbMpmXox
D7aKL7QMijKwGBED4gLYosXOPG59h8PeUjz9W0HOru9be8YJkDixV7iB6JVBeKa51Yp8xR8hLvUA
8TqDE5nnAJTzcYjMawUnDTR7rIKtKDjp+puaynvm9JwZG7d28PwLGVEXG9zEthaECEBZ5X5IAUYU
W53IlxRWWmgQbeX8VH3MZQANW2/Lj6SSa68IIbIuWu56hfmPZ51wuQpgWrXJaOsCKH1ii10JF6/9
Fip3FrNLlmXzU4HYFBDldGaTEQkR6ucW3vBmFw2rrbs4zrTWhno/JitTfASzhzUTuzpPbDjn07xX
9QgpNPa0C3GwpZlWN1KMQRFTAr2iaMt+YN3TIRZeyEzCfcYad8FpHbeOimVyKaT5Qy0IYRB2zTRa
fPMeFcuvzfEHQviQ29O6Tn2q8a+0GDY0leAYI/wyVXXncNRzNQorLVYpmBsJ6QLKB367qJzzycOT
nxd7VntQfXvaHM6DBMuLkIdARkSOByP0kng90BFUk6GqYJvJzjDxsGhoLO45y3klTmb7wsEb1Rd4
ziSBKnnQQK1QFHjsia0iqqgtlCnC4g8PgZYDAK/61Ouvgn6K0g1nF35aWh1UUcit703T0kanq/5q
yN0CGgPds0z6fciXjZmxmn360sG+V39BgSkurhoLHVp8g42iali4Z1S1N7DhQXyYLpjUb/5NAAHl
qtjh1FzEKbuPhKE8J7FtoQ4IdehYyEFw+gw9vgMUFgCMWf8qffoqrDD8IN8oMSUFaqKxwGlKfW/8
KyIM+dvh9GvNWBjRU5A+EiwqcWdMPyCrzcuSmIJ0VXbxipeENzXWJsy+k1vcMJQzt6rOnSNscdgs
+XgzkUdXZrgxIElLqKqqF1K3S5scZKyhQaLGKC4EPMKNZtb9oLlWUFpg3EcPxYHOa6oPc54daTYN
iiTVbP79J7ClQJ3UwO1u95Zi1lJpQbC6jxo6aOCkOPjXoEGcKiLFOmvLi7KQdXXjdFLXmTY2K6pY
x8bwpVVSKHhMvRu94N98GRhlu3r53Gf1Dmbnp2f6x8gPHvEI0XSefSiuNYzQ4ai2PsZLiC2NdVkT
79ElK89Fm2VVXDDSpuJwz7mPnUfAXNg0hzumbPc2B/RkegGoUCjxiRvm85IG5lhOzP+KZYBwuOb8
oWslink0UW+O4BcWrlLB2iyNFaX1BaseZUmWymJv1Taqs0qs3Ti9hRTk68AEBJ/As4YcO/64EBT0
8mUKIE9O4kP/T+u9V1UD6kibraG7J1n6aswWrqIAo1OHZ1rGB9LwffVqhqaZVGSd/lzVyW/RPNXM
AK2A/21GbpBaYnMq4oqT1zEuVuPdizDDrzhc1IR7VxPPKL+aY/sDD3aNZu21avAgSjYmJ1Fqj8+R
KE9KVpQ1jwTUI2rvUWAARKUnDwoA5JBNovAq75/pwRJg9tvwdFQXGnn9XrnIUJz1EAVyAqziEgfN
5hZdNGERicsEpRIrDvQFdTtJoXl0hcANoZ01X8KhYrHR0EEQ1Ub/gEo/KLZJTSAJ167v7uXQU5VF
Vx+IX4FRM3HElpdd1UHmEWjh5lDqK5LqtkqI0AdvDoISCG2whc59hYVA+aPTc1RvEWx3lniAcShH
PYTOnsxo/eDQEw1QWeyJ+TDti2NxcMLjhbchUcDL26jsr7CfGIJoN6f/l4CrM3EogFS7dIvvHBiS
rggm0y+cSbhFa8rq0NUxNu/PzCJ8Jjq9rS09ZZLPJ1ToJyjsYdCrECWfX4d3KMhdmB5a+TA4W6ip
SFpfTGy9mesCJcStaDEcIn0Y6lXlRRCrzBtPHY63Z+wNzpWG4ll5WIUAj5gBZX2MV9J4VhMSjJgM
RsAkKyRbs71Ye4UmjKYJLdVccdazW3cjjenMhehji0yfSpuCVTvSgXNICxy2ZB7J4UVd22qYxf9b
RSaX6U3FEdVAKxZAgmGaF9B9vTm35iXIoyNOPSvaA9QAS9U0S/makIiZMCMwHwrPz0MDeeYv9QcG
rAklhU53FmpywaH308tV6hqr2Tl7IDaC08ox1+SBUAZNsPRKC/Yg9tQJkcMaCLhAPVcDiM7saA4r
jn+Nr/UXZFx9efbzAGqFGqC3H2GBpYoHbqAWMFETBXVnO42wYsh36bQV8G+AfnggSnP85MY0ODkT
irwmebYLXt74lntwOmfen0BBBW0cWWCbfHF1JR4ELCgYZLpFLyM9+Aj1qtZ30nqNyx87zLFdWW/B
k4TBnXRwkxEDj6cuDld9ncAM2StcUDoHRRV/ysvwpUaDlVhEQ5v3OnnrkFV0jNQ5y2rzZe45+Vm7
Mv+D+P0p2qPUFR3Po+ek+tHHdKPHrC5nwNau/Io44hMfYFQ1hMyUp9RnAzWfvn3mvKdiSvRP3DPY
FYRqzkG56zDtRxsHIZHZ1NkjCpiPQSQIqDkoR7EPQSUaDnSjzGE6+8VAi9Yzw1M9VG4cTElgn0K8
aN7oXCMcIzsfgjjljiKyhRw2DU1LELw2GRd89QuWLhp319jyDwr1WLlCPjwb4Xy14HJXFYy6tjRI
a5lhkVAEl2+EFYKIzAk3zhyfopg76L1mLIlHFo5IiWRoesTHlEEdADVbytGsN0Ys/zmJ3m3a6Oi3
iEtCfpc6MMF6vZNjZPCPy33S7fpW2+dzaS4aBohGe+eeHcpxr2iVAaX+EFPWcudq1ZMRPjF8W1bP
monCKv6ayotHJREK74ol9rm0Xns3XAuI6tUVLSHHqzhI0ssqJrcc89ja+0oz7UHbCF0H0NrcA8V0
dOBDVpAXgS1QewUIq5tV3e9y0pmsbNNAiZ9Gd21iiNFQWDBc0yg1c6rmfHCJb9Ru6eSxnjwq6sFi
4kEnGiTsTjoX+2zkzqnAbwA6JEF+Z6YmkKOWHjpQM9qWsHF4SQPfmsrHAf0mmgE+CsjtALG3aIjC
tC/DXF+5jPYRZa6FXseop6fRqBMFPsOK92ysh9Nz4xTXaEoOdT+BJYvvnvt0kjchnVsT9UcH0gFB
SrgCYmCWQp3qiB6ozO1QCLHKGnxXhP460NqicwrS6DezCBOonC2pCpg5/GD//jRpr34qDz7gaGYh
BcmsGU4lOSQOscITWoNePGV6gpGjs8vC+C0Yk5dw0k61i8oW6XxtkUWJ1wWyNMga14I0orCKn/Jg
JGuqeRmagSCNZjN19P/amOBh6K9k/u07w7eV1l+jWx4cvfwok2bXu/Iw8tTsOXl0bfXIAx2Bmqni
ktRTRPHuZS70bO0c+dq3VuNHxBDYRUqthqM5RwmC+JTKqyLfRRUbIUDXHI40lypUw9o2govE/qeP
rEVGwPDyVFOh3unvZLpPOMUf408rM/FDm8lMxr4CDd0Mn52/hRkRnXBYaJjY692rNcxohlpnW9AT
U6Fb4VndhOVHZeVqKufQ8+nQrmwYQdpJDDdZDdtU0KbjDGVRSxclIVdXaJBq8aryve27S+UeNCKB
AUJh3j+jCgTtMCFPWvCStLlfpx1ybt/XD24pN42n/TdXRraKrWStSZ1jtqItx3ZyU4jDDMeLsXKO
oQVKIC5fEDYzZoGyYqRVPPE0Vd8Y5U+TDi1fxC+0nkxDay6jIiJMlvI1zSrMNqOVEazzyHnCy/Pd
bLFqCmwuO6xW0GIzdg7MbetmcGzIXtC8A69lMgcms0gXrY5MyJHBR5V9zYkhMbP6NwqCOkqaJb/4
tEMDkayfkhNFr+p86PbfHyWspIzYM1jN1HDXaUwORj89Y9N8nkfnq9ZhAwqP0QJ2IJ7hveJvAthw
9JOZwNBq28oXEDMnxcaDA1b/Qi6PtPuVT9Ti3wyjWpG1txSy0OA495SzpnQ83A0Ubf6so3wXHcx8
mW0nG+qx/MBhbJy+/cxa6TFa1cZ9NVL3RGP/E8TI06XzR/CSZrmOmFrQdg5GgtakpOWw6pU93SX+
8UlELwcpsiyHjTnZL3NlvYcEcBDV8lSQWLSUeAJ9h81/061NiJJ0/oVkVpYmwwTCO49oSCOuo0Wz
QPTFVb5omZIeBUz3wM1WjR8+w9igpCPHXVGGgMtAUpkHmOXegBNG7UErZ8fFSs8wrLbBCycfIwz7
Mll7w6o/O5rGwnYRr6vEYReusN3jZWquZ0zNLPxZBzfj6K3rj4gWqUU4YmjMFNP/sXRey61j2Rl+
IlQhh1sSIJjFIJGSblDSkYScM57e3+5xlcsed0+flkhg77X++EqvM6g11mpQmIyUCeKpJcvYIdoE
IyFJg+y3uAeK0KnPZlBHRq5CMpWj4S0G3xYJewBQQ4MqNW+8EDVczq6kFERzNds247dQ7K+wGDyR
CGZOCP8BR7DT8XaYPVHa048GzJOZgT8LyuULb50YmkUPMMyuACIYllDPfw4Kmd8DlnMF8Xr+x6DY
5nz3uitJjxaHD4HvaHOQABnCNejZnAsBf7mTKGJDcsB0QveNTuHTepr9kSWwnB9hohNhDugUc6tZ
cnpBhQFheIw5s/QJQwtvAFEsGK7R48S16/BsECJL48q5HqONYmJUAbHmTqukBL8NLDrPP1bOtW38
Bc0VzyH5F007biwwAZrXswXYpyeg1Pq0+TOnZV0v0x7Cfq3ZrMbYBBMW+5ipoZauU0f6kvhbnXHR
2wFlZof/ngNQ8WWcUxzXEDiZ4Ip1lEypGhwCjAY54Zty9KWQWTcD7VMjLAroUaVyZXOJJcV5TqID
P9N5aIijUod822r5w+QXSenB1I1bUcu/FkrHMUQ7ki7fstGQ5hzeVSSKpPht05QSOTopJKTFSsgA
7tA4tkt4gEK6WA1ZQww5eDVybgmtSkSSGblNiASmryHwHKJmpEjxhW+5sbubPaLVT8V3iwq/bPC+
uVoWXTAw3qg2xmJA7yRfWFKhexjZvhGZad23w7+ehwpJDmy9glUmfYakgjR6dVv02W9IC2FkFJRW
x+ZFOKY7DP9sNPGMn2mIm8VP2G0lqmFnhaY6PkkB3Ahu0ZyEVvfuKBHaBAeDUO+XrbETaXFJzGFy
FJNzYzUbJMXfuqXQ6wsUgN3MoO8BajBGnJgx3SkF2Gl2JsmOEWObokVDs1+W5ETBHvwHW7JF8Vpv
dZ2U19hP8YeM9NtEUAHtBKKWwIez5SzYmfRgbyg1lSFi5ZU3mfylTgnhTyr2xBupjwgTwBT4AjNY
4XHB0G+zFRHgnnXbtFueUfGWz3t+9UAneZ063rw0jiKfO1LZijxV7t4G9dFQrNI146p57zSHkS1c
6+l4NayrUuBmrki8MjOslC2/FNDUwlSM9HgfBTlVvdHRqglnM9TEX8zqGWc3NWi80SR6Ih1hEEyP
yg8e+tSSNmFJTGCk3efgTQ5srMyl4LrkihcJxr407fUcmWDlnwCStVN+tn1LcIEJgDga43chmUej
X9hyrQqPP7UlBSDMAs4BKIJyjDEItq8oNssC+CZ14g93dkm7/OgL9makon476F4p4qB5tAmxLh2a
S8iRc4LgLP7v1AH4skjYTvGXBsWrxQ+m0eXr5N3VSUA/pMbhek+mrZI4rJQMy/m3rvLCVHy36Era
1u3D7Dh09r4i7UNjlJfKf2mherEQLC6TtFfb+G/pNYIeTD8ddU9beLXVzmsOExJ4IphfRo3Ynjx+
KJxIJgyMEyV3QzV7Ti9j3ipGEmG7s74HyNXeWJDOodtJK5cv2UhnVL/gUE7AeFCSiDTPZ1FmmegE
OyZg4HrO4lyMn1ZRfgTxWzSzYGLAJcAkCn4E0codRwJtetMzGwTA+AwkiGbCT8MhPSt8Z5QV4BQD
EXmpiIMWmFvNBZz2kg87821xsgmYPZWAK+kCLEDLqkF1FVxePKLRO4cHwacMHiqcKAvmGBqnmnhq
ihTf80XIKJsYUy6+X8yFQZ3RSlWJpp0pazmW/5YAvSGhIFlFUHHw29hgqyT2RGmyBysrQGrxwxzE
CqIzTSEWUnh2wKguswaWON/RGDYeh9JYrtBDE5pMZkp5sDE0DRNp+JgsSpS1jrG4Omrucgo9Onkt
A+4a61VptN8FDlSZwxkglK1Iz0dPqFl7bSSlMtu1BqGT30v1xUorlWiZWusti5dX9D8qZ8bC/Kol
0zXkPyvDyDypQBKfmxo7Q7tie5/UFosgXnJm7ZxBQeerlADJcKfK+7kad5n4gSU/zgga40HkprQF
7PHf2Y8FVZjWNQ1nO2kuOLY7wHb5H/jVtkICRMXndpi5IQY+sAje5R7WP30wAzUQYIih5l8L1SCp
CXmEGJBJdRnK1HdqkMQoYEjQEdzLd5udEH4EnU03oG/Rgg3ZNP8jcrvlOknnUmSmSSOqkbaaz6Vk
XpZ2/lgk/YInHCKk7mC70LoUXJAxklP2yana2BTKWob0WtnFHZQkkYt7YAS7fLmJqDRsIIyq5BAZ
2GKKbDiHnIXyAJ9A7UzCghqrrw5qni6jDUPDeRFGb9kU3Vsdd1bkaio7amIEwHqkZ5G7xwKmkHvt
Q/25jBIFn+OE9ClP38iwXIbTnGwXuXRFvwWwWJyV2/9WYA6I/MmHvB7grgFd8LTCFKVg77xmSL8A
pSXUAdTQAIFLMCUL9BWvKL2P1rdIHtIRXBSYpfFjbE2xdy/KIZuwtKIzb7uzCGud2T5z1Xh2VeCN
+YzuhLgYbKSjsVfDxe+49WtgWggRsaUpKhyrOm2ERnVQjXdx7Q0gsfOY72xcWqy6rLG29RUkxH8D
Oeua8uxLe1f1OGCn6XcJwqsWAk2ZmbYOoaUHPmocML5qKt8UpFCx6xkqCKGeGuuwjL4rk5hLPiWx
fzj9cyJ8LFN7MmP+fYntpMOSsuCZtpS9cDQtM+7F6WJJF6NKvbAIXXOmn4obdUi/DFB+wsdXVvaa
zwQ7MWMmacXzlB8dO31G3PVYiRCSy24cgIERfVIOzZHFAFE8zZ1QMYBQEhhLHShYgcJzD0PYnvV/
i+ILQZnKPEwOImY3BoIZSBzIkpHSNbSBxyk8qPL4DeUu6HOC9cr4yf+jaATsM76BMWjOb9rc4XKQ
9DFWNbln1OneSc2ruI5HXked01nvZfIfHpTigk/Bu1pME8L/2KeYS+AhuGWn/uyMkDZTIGTqhsF4
jyvaYFMU9pW5HT0zQHM8FEd9tg724Dy6SeS8EOUubrIws/4TwPAEeyF3gkxGZom0wSTwVN6RX/Qf
p9HUrkXOkzHdzNBv+vDVLpstnuR1i1SJxq+Cf8T5tQfqPQlwUk+oaDvdZzio1O/+raQ5M6ojlzko
X1coIqNRYwr/jQwhKAyInO12VomGLGSabKuPSSdWoWEp7EjgAkFcMZK96TnmIlSbkTyg5D8qbXmz
KzYPpQel5cBJ10Yv+5N1tOE/q7jkZZFqGvFIowqos0KwY446wHq4KSdy/1Bvrbp+OAUWd1lcM9t/
JXK3judvCPEmUrAkO754ytQhAEiT7pNcE+Smi97g3hVCAXUx6JghppDRXAmTncg8CCW0UHDo5hTQ
WBF3sI3PJUjcmUXUYK8vYyIy8alwhfVpSWTwiGyqo1p9vNMEfWpny0sJEHM4ZiALkGH/58hpCSwP
dgbQW6r9iUTuUW/2YLzmPJ6VkVqd+U4JTcMAqUbKCdTYEz+4PBlHSetfzTL/EIkjuUjyYi+VIdI7
GDJ+TEh/q6xIYkZxDBiPZYnWuPSW9PFFE2rHnNUpGBk1YDsqQ/nMQ2s/F8NFlr5g/ogjTUafNZOf
Ge1rj8QQzD2AyWwVY1tgVJPNXUH1LSCBLft6HVZo3qfLHKZbTU6OvYb4ZZheAuQHNtfEksP2BrF6
DlQo1aH1c0LGQa2DH7mYoHPz5aJl9Ws9PSLtlgcBLnLSzrDFEUVxtFvjAB0fZuTBNfcafD1qctIC
cn9sNwU+56CZ2NZveXKX1ENPzSYEHlplpBNBanNU/MmRugltypcm0xvblnQBe3izQCw78u70UOP2
48BNJ7btPiD4CjKF2Vwz9Wfs3FRSVDL81qWMY4THa2pSClErHmGL9Lh5vJaonKJo/qcPJm7UfhC5
xuLD0LXwp1HIyg/NDYmVm5mKigktc6l17+HibOKqwGCbuwXLnvg+Uiw5RQu11TECRMQ4pjEqGK9I
gAELfgB89y8ty1wy3ZjC1ZHSVFVgzwZcpiwLMdl0TNkleu0rIitFo/I7gi9SKlVUlDBRdex9Bid+
2pd0I/RnnL1cKRyJVkK8MVDJglotsuHTKpUKSMm+DGrtSXVyTCxnJ9QaaUiQSrwtR/sULNJLDJiJ
/Fb4BwmQqobxnMvnVmXlNeeAzkJ9W03lv7pqX1vSN5T+GBnOS8IiVnTFXdKMd8VRwo3EPTGbQ0Y6
FgTrNOTM3Eu3C63yM5zn9yGdrk6hs0ZnLBhS9107qZ/WaDM7ijbseaYpKcaoNbUYg/qkKjbBkIN+
Waz3YU0ohNGw/crMnqZFKo8YRir+1ZYEcTsvylP565nVycoqg01j5i9GZXIpStWRtf0V7bwkLE4p
fkcWjZAUy1b5ZCb/DSLrosUVtQ1g0077LeHoSprkGITOJ8LxeLeoTCtTIh/nyqDk0T7VyewFAdZG
O8Kb0zbqvSNQxdeng9PBXwYmB3DiYC2ZmiI44rpl44wbErHxs47leJH43avxTdKpAB7q7NzWCilY
MmgGhz2tXMBZFrCoah8jDQQWgjOhnwg3sttO1P3aYGBcoPKSfAah9S/pLfAh44ye7gzJOjY7rvtG
Z/pOtc5TZx7MZkn2ZUegCed1q1Nhz79smoibp2gt1n6tVvqU4ooBLM62qawgxFkHnUOMMIVfJAr1
rJeq8ijs6tijjOcq8wi69CynerXgUvWJzBa024OS77M53pj8CbZcn1s74JadGCfU+bWjF1eECnTw
JbhvqfobCMNr9mW2IDyIo0NpDYpbLJQTdbMduSWBiAbZJfO7+GQmZOeKMe2IB7nUrXyQCucqfju6
5v1B+0o5zSmdxEzBDiT6W9No9ALF2SQVpZZWz+NwwtVvSFbA8YrJeVG+gYgWmmaTstqkUn3p5lQ5
9egfVOZVCceBrMfXTAdrIQogGCA3ZoOZrjAO8dJ4A7t9CO8kBnBqVRuH8ZQdmEQ9fyRTgEV/hmOR
1xoeyDKxvqcx3AVRyWwQHBtiJ6mnVd0hzD+BatyZ/6IeNz9S2lFMLBFs0lku/uyzPBavSulcIz2n
Vc8hOkXr/W4K3TbM4VxRN6kIxNuCkOOwDP/NVUJwKKJlObMPJHd+LYy0WSdck3H3QRQbmV+pujHM
ErZVQ15blT9ztAhH/3DPG6y8Nau1QRK8M8zbWpqvTZXnt3nmTk1YvwiNuJlVnEHZcgW81dotc+hd
Iv4oMqwP4nl49/Atp9o6izh97aG7l731QkRl6QZ2Ry4MZ16r/Y7VsrMixOZ1Yw+eImQ9Y0YXE4PF
MpvonhXf5rMKrGxT6vl1MUllmeMEMRCwRbCg+xB5L01hbsYm8rpcTgkyDvg7GLz6DNmokqFKm+1j
H1UjpTGwD9pMcHu8BdjMMWpsm7L+M4aWQMNUctvgc9QFGKYTAVH3blElOyMxroPM2GnUzJIV03FF
3G7+QRArjv/Iy4b8SOvkT7zgglNqFWS4/IiXi52wZi4oHR3IMH0Ny/Qc7OwzDSYvTKVtDZYddcL1
IhO7jmWo+KjmZkP91dYY4wpnq8BxD10K7yeNSbrW+KFHfje75b0f97VmFyKR7Eqy4IDRmw0t+61s
4n9sPizbQoLFF2BB6Mdt+W4OLf4RRM7u1FevmK5cneu21mdEh+Y2MkXZ1fw1Ym0qaUUDaU5Kc6Pp
sAIauU4GQcPommyc1HJH2YY9mPtFlg4DDQhT/tshcF5VMlu81mB/nWlzs2rK6qrEawzwCJxAoj6a
1ajuLTcuS07Qh4YIbbkHxLCh7jUTgEs6buyig/6NdkUJfozCcbiX73pCQopDXmBqb2T9VmnQhNVs
/NZJ8trk2kbkIcejvlHHihnafqZBuk8qHEB0Bt5LBSMugDMTB3LwM9fddWhymWUhf3UUJOPV0t2c
LveUkdA/mdYlGI0jwlxE2UNNhhr7bN8a2yEyUFQz9Qflq8kavHLklpznN9PsryoGjflFs+lpVTJw
SNTa3Zi/BHqK9AxzoUjLnVE8pLjZOMBoRKHhmnBKBHYRaQwxYT2cWAkzZKSQehbQE4ilUDkRWO4C
Q8pBB/+zxqNpcVlPE0cUt89ZBcM52+FNZbI5OxhIuHAte6Yr1YlXjQ03Uy3lOagID89n12nzQ5O5
akltUAEfPqBnJwhHkU4tB3pJK/MyMaa7OhKDCpH+FO7wYuEEihBgkTA1zurWom6mgnhL1BkJLTQT
OM8ID1BjREvQwtXtp/hbaC5L1h6dXb47tfCk08NggLG0htaVo+GEPtnKuuFXvw6IW4Q8NDYIFbOW
g4GkOv4zqKIlaIKcDIGhKmSg5TAKQqctriNbwlbEIXlkJN+19pGgLbQCQHLmQtAcaqhBf+n6i2IY
bp26mvHSBOA2jFULMh3emBl2h6/RLr+i2TwU7G6lQw9QtJeVpzipScn3dAXsvSTpd1jRp0oS6nFK
I3za3ITOaZT+LGCLgnl26asbOrm1bHzF4WfFWNVqzkrcUew9g6qsFkVx2dUr8FKZC1nD0NcHW/RY
Xjn+BfVexD5nwidnjKhycC2Mjyku0V7flHZn5vdZJSr3Q1IOw0h60zpAKNq43eImMEkI1KzvZniL
mKBtEHLKi0IJ4YaM+017mBnCG+OV5DViFrnxYsPBdfmH9CSLXrXmL1HEw4AMuRzXha+isiXR1x0o
P62KXY53gCQnt20nD8yd2NcVW69wubQqJKhypYWHllBMcOGtyiETJJf/Wqu1u4DHIErOPRFCLTKH
IvOa9i3hOaEeeI3LTm+e87fsEJ9W3/vqGTQUmzOg9wVnc3QTbzwpGmN8UPlVbz3dhZSxDfY15zNK
a5IgtzpAHRIVW9aOC04gp/JUdH8zlnBg+4q32fCkyMAekhDaRBAHT4ujEBq5lwoKNJQnTIzJpREN
oSfu6MTemfiAuuI4Frt+/GGXFNsAAXp4lWJoRb8kySn5Zq3zmuIMLiWSwtj/dVTdiMn4BD6FxEau
/cOIoNJOf7WeJqqGLsvex/UTFqVXoOIB3XBmUpvbz8rcBwlgCEBhIomBQs7eEMuG7UmsdOJWEOuE
1mWvuvNVh/9MzA0O8HFKRwpacBEfCYFVjacUZ38lMhO6k+iTyREVxzwA/Sjjf77Kpolljl/BhBJk
7EKPj4wkJymVPoYsQ2c8noQ2k7NyeMz8vCIUvqoOssSgxkkOnGWrqnvKZDDjI1GW1UdNQcBnahxI
XrIJ4uRYHnmuxy1yy8wENUQAuNPgOS2EiTU5utOPnr+bNAgzdSRQisCknAi5o25qqd0PNqNwzXzg
SEczc9PxK2dmy4hJhOAkOKEIPpbDiKjGXPb6b15teLSSYS1+TXgMe2dgeuRczd70AEpGY/3r/QK7
UxA+X/GiNng0ezb39tFZFIxle/rWajYNZHw8N8tyJOKrJTuQo2z4hOlZm7qGCuqWQzno2xrzMKPV
+FIUoHB88MZ9ohmaEcdW2zWACtwtOD6vXqLsP0R0Tz9yG1dXAeJLKgxL64HiEp9uFvZamV4UboeZ
YJJj0X1hLV1VWOL0lWr+02VzX/OcvgS89iuLlOUljDEGo0yXf0yBJPCdjdqfIA5RVqPdr7dwYDNh
8nF1z41Ph/zjHIwaqQf1Fq+JgjkdpS6ggqCzCpGbo3lzty6qw4JhVcq2ETCbiY1YQ8APTjEs+1Z6
JcrfoBIugfMkmNJXe1RZfcz/6t4nxnV1lQo9UfLGpdViMG7qhn52XXlZxMZhvY0Ew9WN8zZZ4VXu
kMLNqO9MGYmsjqiHW9/I852qdQfkcpEeneZ02mZJToi78S5mT6mJAT2pvhm7W8aXbfA7BjyRVvXH
Ly8ry0bIhvXoIOH5Hd90foyCZM2ZQSpCqyZuhdImUWv8yiTaGOwvoZsJtRrelzkRkT3IW4OYKAHy
toaNEMOLd5o+Cyj2s4q2WR18cYhwBiUk1pJZI09XQ/2a+NU14H9llFaLBhneHSop3lpG9uRYTUUm
CxYR/inuI+grBvpV9j3zxOd4ygaMaQcr4SLQCVcdQcwY3yHGSSqZtsP4OxBckL5FUnBqECRUWf3m
aOV/jomIcNjYM+f3hnShwDoW2RWanrtHj2c/y4YXUeOQPuYR79HwEW0kFuYuDAkpMcmeAfwE42pP
VdX7wRSsBdajqV8C2gZkEHq6SjhnRFYSQplxJDz7t62/hDuo1dCx1BgY7B80SP8ZD1HFCQFjDncH
Ly3F7khiWztfAToR/vLaCd21KOmJwUpaGwiIhx0WIhXLaXszGTfSXvscHG3bcaMU5RPyZKWS5D15
RBPoueiZUFmW43GXWgbBs2Tv6P8C9Txfkqddrfifju6RnOOS1jtLQ7uq4Q7KObrOxIgP3DSVYDhQ
9aGo6q54SVmBKnKFIm03gk23SPrbKRH6+LGiSLReNnJ/UnFcdda+JD4msHguUM6m0wdYK1+lo29A
AXi6So1QKRCbqH5EOawTrVzwmPy6dLEA2euuwdOsLJ/ovMFfFX05tvYjIGNVDb1xPhfqeDWtwits
Zj6pJNN2NWe3IX7O2gNJAP4eo3HIfGkumbGlF9W0Lo3dey0coKx7XXhiuME/y5H4v09bd96IrvNR
CaICJUdwGkek1wkstObxfUYWRvvxSwkEAbql5J0LEw7jmVc/dY7a4yo4OfEq7CIxYTeX9FDf4vpQ
ER7ZaWuOwjGlGF7+tjI8HV6GZCs/CYeouD5bO/KITOyrgvSkg3jGndI56EwzKaF7zfQdDq96p+p0
FsGSIhJFHy2TOoMnOm7qjSVs4/M3q1VKUrzY4EVo4//+fb4BDa9zLpbRZahf9EFdywgbo5rk4mjb
UjBT1yNCruCKILkuSVM0f0vLIZZM1y6TbVvuOFB7ipc573bSN1bDromJ/l0OFWVcM3vLZDGZy6Nf
mfVXrigPVZ++ibda9XLrNtXDbq4C5hRX+lieSPMkZ5CUnPgmDBYazJuaPMv80ApvvpTIF7XoXjiN
jPoxARf/B8biRmI+iCaHQYdMXoy55dgAWP6bjK8ENiQSvQPRTL4lOPdcEllWtz9FWn1YIdWfKUyr
TB8apmChlNA5kdBqk0p3mMnCa8wR//GmU6ZbGDSvo8q6NN9xxg+dDfsgqrHfg/gHWN+2UNU0dti7
NU7VmHzFehleIFJ3VhduWnOX4GJL05cye1W5vpycNQYwmiwUJZZeC078ZPnohs/MApz/VaKtUT9z
9Z6O8MYNeV3FK9Yqi36YgidCsDAMVQIT6sby0BG3Erg12Pn0C5BWzNQRccEIBtYKf3riDzFwPuIu
YoWn6E572gnS7IjxM3ev3fyeOuM5wd11xr7f4a/nkE5OBumu4pOfUcD7dnPrScblbxlHIoOO5cF0
SB/mbC3O4wwhQQ8v2cKFdpNVvIzDNuUn1QiaBKBz8DnQmnBKiZ7OQKHFAtzz/scGwQ2EokyPICsP
xsA/Xj4FoCTuoQrCPzPVvdNYWxHQoux5vZeS2taSUjdfMCL8tWyad2Ka6waUcuitxhYvctwR04Dy
lGTxWd/l6T9MGyqugiZ4HZx2p/eEeGD94yXmbGGIw0C0sbpZ1CnT/LtT2LrsSjqQ/2+2n73tHHV2
ZZQ5dUWs2cOErkXTmWlemF+6BfPTcq8lacfltQcWEZDDRuqXbYeISraxl0zq0x5DakgwOc7XGNJn
HnnluLVTErTw+NgImcL6MYfJw5HzQ1ykW0z3aHdaoK50bdHoONHiq/RocZFvLBhuA3DEpiVFSUW1
VFJcHBFIRT0OQ6PQXdnWJ209TuMF4RdZPFA2ra0LHyNRo6RqH4qSdDvUe+wPbD5UCNHYGsh4/CBV
8aMoZoeP21575tbB9sV2qOtvEHNCXh99UfjbmHuFJkHtXHLNkYRK41XfHkJnZ+z1XSUWISCy7o2P
dyQeiV1IuDlb8nFt7RhIe/60bPxKWOZ6jGTQfQXp/P3NsGWOyH4TJjd8OVsAgkfIa5TDhTcOfk4I
mASEnEYiYEX9FJFNIho+p5GMpa66hy3pKwKGXtjSquyU62cdJmxxSiQhIVCPX5DowuuN7sMbmgcC
Ab1iqS6fC+V/2rZpB564nvua4GxEM2LZrKnpQB5g9sM6WQpiQr/lnKOZUgU7fmvyu1Efx+WbkOOw
8wN2wQyHPochSRR4ushgRMsViQmbkx8BcyM9Da7UXqFWZ6S3gcwutZ32jbWxzPBKexoKeM3v0POz
zSJ0ZctTladAcewYoTLECkVX+InSctjkMlF+47IzHWrJw0OXbccs/wjlJ3GUCW1S/NQlMXaE3Vak
vY+LMLC9zODzJTJYRhd23/RGvIYP1fxsLEqBYt238v3U5L7qFLvQpKOBdgvrJvovyCkjHXHujJ2x
npvooCPlX0MLbSoUO6MbhZTOBbSPcBlHzvxa8PUpCRF+sjxttIyMYb8k8yF3pv+e3CGfiCkt7hrN
kWQBOn4WFcD0hHqQS2nG4SmNPEisXZlyKjr6sLUiYz/XbvsvqeiZ544lnk5tvAzxRuqcjMGlSw7Z
kErRZfoyeDSDyemXQjqeDKbGnDwpwcYkAsSsm0vZv3fM24TKqDXWdLMKxZD0nig5AoDJHQLaEZpw
o2mvSFzrDGyVR1IhfSFWLnlQny2581WYj3g+JP2tRdQ8G66dL9ellI/WXzv0mHrYFInr7zxIsHXY
GFBB1Zv2EEw4Tx3vOiQOkDWZ3P17NLCWKSqTB1miFb51DHtjQCRtqZJdCVXIIe78d4hr2s0gvpNp
mwzjTZOcSRY2cTqcVP4K1rXoE/+5VsVHlba7CU58ZKeBSWVhwWXEFcUMM7X4IYbYnV2KV5zgTo5s
iH4tNn1tatdVQCUiHjpAQsIOBm5oRhgk0Gp7bhJ1rSK66IvbTN+nACLQh/txSErhOuvPCercdmLG
AkQePhayBogcEO6LXsOZ6VcMVWJmt2Rng9twBgaIyZsosM50V6xpW6FKiHldbZd5d3BiL3BQUdiJ
s0XwrneuCJGtuM5ApuKBbQ6Nzyz9CSyEcJ5NYvv9dERszB9oQBsMXhAZXsaezSRDHAji9aUntJ6q
UAAb/OFMPBqYX7OghWBaro3flLKBhHdghPGM8ckiFaDNAsmcU2tbmxxHnP1ErGBAcUerWMtsBanK
UitgMjt/hGgVAfVX+UW2PwFWyeXxAj27dqXMiESm0PIrgBkIDXgUBf0+MZXqvLFaxM4DEVPgiF1H
ZKczuyKuS00wVxI4nDoPEDOEMaNzyHGbsDPJSHqRyq0tmCAZUEI8Vdwd0NmPMP3kc+ZUl+BiKi/n
NIt65Hhl54Vjfust6zjXA5IBUtrwHRXRtsGjRTSyuP5EL7j4SRumcMq5PMemCsiiypAqBWtbzDrR
eNHJ4TRudV9gaCE/FpqtAsgnZKstEeTyOI2Yejn4QzQC+URpp0Kc/EAbe7SCgW9RCYqtIQBMMFCt
/QdbsiuVqI7lghOvGT2OvFR7EO0O/jShRNAxS9vyRmyQLagLcQOu1F1I8qf6z0idLamUws23rr6a
6jDCqcrg3A3NFBLmOErk8RFqu1B7Cdr5aIg7h7WDCXtA8UqVCfFyJ6XDpJ8BWjLEd91p1E46LyH+
Wj4JjZx4zUg3qoIjV/nrgIuUqIKUJudI+qRouVOvBd0I4DD8PFyxMdIarEwBS4WxNhXJFX8CH4ha
Ayav0AGxbCjGXy3vLHJRxDYHUAW3w/Q+3cBBGrof6mnwowhahVcFsm+Vt84qzaArkJtZKGfyX5WV
lknfQRTa0dmJ+Cw4klts481tG9Ibe30T98QFAmf8/2daKeU6hzSKWaU10ZSxOkbtd1VeWjV/OHCp
q679pytHe8LqqEshxLcDLvWAEyH14aVwuLhwZEhNcGzxOqLO/1OKAzGlBPMYRDNcTGUFdWepM9IY
H7U6qNRm/nGIklJ55XhOmuhddZiZ+63kjOzoNu6xcN8H1k415ova0a4IOl7ShAQWDqeThdIZC02m
+s2fhP4MVO2ldcC8zqGlbsUFgIgjZSE1QXNZzCTyv8ZrC2TXx53rWAsh4Z/mPp2+YudZObgBYfWa
e2w1fh6ou6E4JxkPgVNeZ+hYto8+IrOblPcKlTs7IvlnqBVcwjLYGVBlKpga2ccrWDsC/OcZbz3r
Do649pJSuYKdKqAqrtkG0LMcQCUv3xj4C6QHNXCARsEPnBLJilzJAYFo0RpsUiWcIdKqg8IMDdDh
cKQSlLHuCvho582Jn4JlU5FtVjBT8H68DTHRyh17AcLF8F9H6DFAu1g6jW7fKttA2xPesCpPdfCo
7aMV1RcB3SIGk0PssjzX4Iwaro6ge00pxrGqjcOoHk7kR23CeY+whGWqrHu2kxqxMXc3MAo1OPTD
jdk3GKc41PnKPTn+iXF8yhAWGeOBN+xQh52bHVG6Ltidh2bCrflh4Jk8aRUe+AJXwI3esgMG3GHK
3GuutiWr35VWTLrYMmyOldXwor6RXzAN683wyrMX5vv+S/3jAWqJUDpzh8y+cslOyg9S3E14Q8y4
zXbBiS/GJ4Te7zaBH62XZ33CEXEl3vVgbNtT7mPm/20ID+QtApXdTTvj2H5Kz/oT2p+whVW7G04Y
N9bwnq/2h3GbX8y7eu/fkcXHDi8Eoj+f0opZv1B3UMxUUSKrcTWAvV8wED0mvQQvnItBpKvWUn5I
FL8dD0F8LBeT/JiAC53xuXhRx7sIczRD4GmWEC4iienUYsuSTcZg+8zGwzX5YQFozeVrON7584Ls
A98ATVpp5FINneW/tfKnNTedtTKBXVkhScjfSSzv381L6tcuHA45oSvtqr/gK3LRCLvEqrswBG77
jsLkx/LMXbRBLOHB67pIXlZowzyKb0/2pXouApS/1niZtegjHMmd3JQRUTMbOj2MygVMhz1/TSqc
fSsEK8uw1h/ZR3uuLvrbYHoKMevzocyRX28jCqoKNOIuyJihIp5wMYjiyhp9gxLwRxgclXFDGjeC
ogJxhFuuvut15BYudvYV0fYrQt1WIaWELKNsXSv+w9SS/e32pHLx2aFaA7zf8KQYMTeaX954wPbd
pT7Pj+w1uTj/KLsLiUJUV/0XMk5tZ57h4qBD8hf1MPhMP9UnvyiydUvC68Lmi2ojeZO/i311NX6r
T/U7d3mzv6OreeatQ0cngE9y14i1EsJBJGHE1PBOuE65M8qdU24tYkBpnwrh35mm1tpZd8Od5rdH
qICaBJ9NGB6q8IpadaG9JSdRFiXVLjE3bb4pSj/W8F2wUrmkH7XZsQ3PQ3UY5JdAOtX6UW4RBu8U
1a9o1s2ONvMz0ybtY5FfKLu2+z+Szmu5cWuJol+EKuTwyhxEUqRGVHhBiTMScs74eq+Wq67LvuOx
hgRO6N69w26Sk09gcLxifihVbW87ZUtkmhvtBKiNjkahwGmXOOkz8ASUrCA/zWR6LaJ/cFpolc13
9akIVu0VC/Dv7s0+ezvqp/mifqo358n5J8j+xXxE8yacsQyB4E2jVTM8A1YN6/0AGQdKu0EapJXy
4hf9sXt1HtEn/RADynfEkBT0pFdhDfNJmtKz/oyEfzUdKayG3bSC7dxsYC+umxXBjah09khEe3yA
OZ+xNP2qxiMhz3uCNNav0+btiyJ99Y5TJBDKGo21enQAqODdbrGIjBbuAiqLscSS9czCVO/2T/0K
LfBmK1/+e7XPbxB7Idsg91gb1+paoutt8Bp7gmVyH07BvfroadQ3iBqRvz07VEbxItwlW+cHauLK
APV567bl3iIgZl3smgOeYT8zNuCUqoZvfhbn8OR7a/PTXyegW2tKrK7/YfS9dNchySph/GyH0Ck0
SnJUdrDVJE9PNFg5pzAhqhtQmJTxjsUUtkNukIyo/ZixoVBY5JwfwE1NEO6R6U7cUOmAGeBClB8D
qlXvDj0Yh0OBnOQWqvq/aURVg1l6VQVS6TsW1cNE9/kyTHvPuvnz1gwZtVkv+fzSxJd+/JOSV97g
ZuanlGDDeWp2NaPBctO3zzTZ2LLSqCJQFqC6OYp5e/E8cPKzGOA1UlLlR8P5kA6oAZcefpLGPPij
95QQ8E09ZsTNPm9vDvJKwGNBcvIv0ECq2HDExPTPpK5dp7qFlCRqXqy4p/HD0K1wO/UQOx9+9Fbr
b7r+1SKxhiUDPLAIwZIww9+oqPbEss+zSaxi8AvEPpoRRtDfqjBbSUujzFS9Q9Ru7bDE/h3jA3fL
wByxrg5tiyJc6ZIVLB7Adv7UplJPUiKLyzPlZUcl2xvEUhC30zBJph9rqjd+H3UnqMmRdizqriJp
56iQi7v0vjroie0TZGfv2eH7W89k0eLDgzksg0bUMYsaeKpjQ3a4hZXxtUIEXIKDGCud+KfsnzQJ
Ts207NmP/8owQWrFLPnXMaJCYK0AdxuE5PkvLRcRZhXN3ouiU/Y8ItcVWmNYgu+E/zRlx9wFOHPd
NzrpTT8pAgpwbA3IHP/KZY+HlBEsJ1JKeUpMQ5WOeRYABcfliHYuSHA+5YXhWzJ1EF3SrUsnI60J
LEqKtmrC9B7Obmqu2GwusU1k9DAmQNMQH023I1aEvZ+i4sKLEDNMClsVmldUKaxeKPuYA3jwpsB0
xpBCJ7rZrfBgT4ylQzlxFcIxkIIyhoBKrVfqMxlxuos7pX2QmcaKDKaa2YNjSbxDsidywmnxGD55
wbsJtzrQT+V8tlFtJCMBw8qrpmp7CSAD5CYd2F45drzR4bb7xVknxd5cdvoeuGPuZ54taO2bgwi5
t72d1/4qJivU7wSD8FWGBmpB8g2ANzQrXFAWwHR6+TW3zDfxUYsv1UkeVWC+tQ+6OYgBBrPQtmQ+
g0+NjcGO8uMzpqEjpMGsSat4Bab2cLhKekbh9tLuSQCgW2ZxwCKmoSB6kNOjpf29tXQpls/gDHen
GOIRO4P9AQAVI9q38bLLbzICGqfb2AQ7kNfe+eEWHXQEuj3/qfk35hV2Gekg6qKt/5R9tC3OBWiF
FX/p2js6T7yvkeSSya1Yl45HbJvXBvtN0T4RFzIha/E8zBFp7qifCXrf6U7zEjDMgEI+/Q3AbbP4
3ZNpIKzjdWZcB6jswUsAkxeYvr4PXD9l2hGFfS6trZv+/ZXzBPnaxJkbGSvUDNC0IIjRtYJMp4+G
HI0h3JvTJcr+aX+0GuLa3iCsNzkpANTq5G6xr2ns57R7ScG5ISyLwZtFMAVFq7HETUZ3Oka4i+Jm
854we1gkwJ59wVLvR8ZNx3ig79SBfkn843iK2c10oz2F8ATNIBv3+EOktFqyH6WaNlia5raAd2UV
DBNraEqYQUfFoe7qF1LNjhOCX2dWjjA4V6IDzLp4Lf/fEHPXz7HeTOwAr7cuLnT9uvjB0SWNc4on
sGy0SHe0YWB6D1IfFiFAREWRyshwJvUrPk55xEQZB8D8o/HfEBT5waUwsXOpHoOGkrdsl5qiPMPq
wwRNhQo3P00WGBnc2WiNk0hXwSpA0ALuFCYcmCE+CtmtRycxHtleAo8i7GdeghMLZAwbind9iCbm
hCrklfEKd5yPyzFQA+7n1mfO4krJhUj2U/zUe+cWj+rO+IkY9voqGe7mIwGB0JRoi4V0321aWi0D
E2gTow2jxGMwdja1aS2B+zl1CN5jRBycIb2sJVzIRchTFASu8DIEWcB2iihQMzy3OQ0FI7I5odkq
X5pE5SMrrNMzlADGj9jn5seRa5UYK8ClOeG1AfyzNWdWpM/fdRv7k+BGy8fE066Z9qfjE1wMDg+V
fkAOJgu3PEmT+01Q1L8UF66QHe5dfuwwwRLDD6aZjdWMHWFV812teaOrAChVueDjesFVbcnC3Q+d
grIU+Fsrv3SbAT6vK2ICG+3CCJDffC07dUP44Ra+igzn5ZwNwc171NzcTDYNGMD85H4xzdCBzLXo
GpHoFX7JC2RI5QJUWRAzibKd8A3Ww0vrNLeZ903B1MC4zpt5lUc38RQinNz9m8xcPKeY/CoiQTvD
kexRUo6VQxNDuGsH/FnJjvsh5TNp8D9u3KPVFeump92dPjP89z2dkBZ97Q7dyk2arW2QHBD8uuQa
06PmW0j7moeboGGqbRm8YHA5bngByv3hHFCopZBJhjo/inbImvPd4DKd0LYWc8GUeUvgObya+DhH
P2LQaP3FHw9zVXpJACInxPVKp/Sjiio7DbOHYFvh6XB1DGs5EICeaSPDxo+h/afNOS59sJQ9oCaQ
WeovLLIWDdNrg5JEIRCm1qtdNisnHNbjCtM4jun2AJ7ySw/qxoNGRB7XCJ9dc8GZd/b4Ptf2xdbJ
0mK3kTwSLALKx8IZdzV6L0HxBpfRa7lp8oyAiC+TsyZlkoz19MirjmysiluyUIgER5AB+e6inIfy
Fcsy7ld8PIyDBeFPJ6PTL6xlHpu/9nUlxbXwUcvkTf7sjq8QA1yq/Zs+E5RiLHXkmbDI1CohX4V8
587dlSVdIrjOoNPKFCHk7pcWNSjGbCa1Y+jBh0xerLWbBau5M1cOPK/ERQYB5zuNh43RJOR1Z2sv
D/9Ez22F8S9GHBiDl+7d4YkW433oQsKFMJmDnAQdEChfrEjESCtNkFmoJgqNL0/b6LCOq4GFSqiW
OYExwHe1In3BD+UTRosZYrQDHTgzCdEK4fFOr/zJp3jqEJ58+fU3GEYX2K+KTRpHkeM6FmzL4FPV
Q+YHBDmi58jGGh/f8qBrVOq4xgwBtf+5Vb9T57Ny74P1ILMEiUi7sr3XEpcmxQ7PkL48kk893kvH
9JSsDSyBNzjZ+IxhWlXlIA43tv+osr8zJY+ZvehihFV/TyOGW3zFiJM0B0RBZbcNGE4SWYDSlKpp
Kp9TE3Aq5JHiyPsqq75KAIKnkzLi21aS8hUn39rESBbXUn+isOOxEYq4gDGa4PUO865Bn4JYtytx
mgAj0oDqpdUFoQtncx2YV1f97Kcfguc3apsTjEHXhPecrHGQSKisBgn2Rpmi8r+1uMzayt9aU15j
WtsSMyJEFYeZFpG8nKH8x7bB9FGHaRVwTN5Nt9qA0nIlexbYBY78Q6UjQmduXlwzgu8s56Tn7rXn
DrEy/TmidNHykxtSytqvukTximIHVVWiF3sbui7rjr2Kg4NP7Wl5GxUbBuzPVorT7KqQJha2jgsA
MTqXATmsXX87Q43cDodVP/9br4kdQbkPz9mwd1DxzzL5q6JbZyUrhxhbs2AwZafryB3Ya2RgBngk
CLSTbMeoJstIaD2YELRxiz8ihfm4NyuDDgbOvYZJ3qf4MzHC8Twd5A+3IyTSXXlIqLrhfhIOwIW1
rLZZeUuRzfIAZtDwCgKMkDYotzQSyxWy0aHLBN4tmo2Dip4rbTtOO383k/8U+585SuwRXWEvjmJw
phJk1qrWvdQMVjXzPUZ7wLMnd42jZ+yZ6Ab2BY+MjAudXgPHFMjnB6TG7D2Ht8jUllvdjkE8QQF1
w4b5p2EORYUQQMuAgIBVeI7jEeQcCTMpwusIZZ/K19dIVdUPTTc8N5lCTgxh6NYp41U3DDeyLxsM
IYI3FM/DU8thFvoqZCiPQUjPYUcVCEtDxlfknqNbj/DI4BfkRPIOKblu8tXVhkBSOu+vJPlykV5i
YjcYFkNzbiK2Su/AROh3fC01vMHQmI12w0dIAo7KcUQ1jmNV/CDVm9oFoyLHWEEIs6iX6STlIDLJ
xpvHkncfHBi0LZ3+HnNKo653C3urGRyO+NXa4c4zwRTdTYk3v60m7w0dXV0/GhAVuHoNGSPzj8P9
3PdfvlpuG++L+SoV0xDkaOMfBJRmcA8j53Oy/kVKCO4F1WcizQtQaMwJnqICMpfqNCwi4LKu81Zl
W+IeyK8zHHZi8PKfHk/6BvbWxPii4+RHCaiMQj/tdkae7pxq2uX6CKk/3SYwKpwy/Mb9pneujvsZ
dbekhQXdryyjOsk1wQbk1akV4nO+pYakwoflCaNsKr8sFe9Di1Ej2HnVNzhcF0u5qAo2Tk7Q8zil
RwWQgYfoCTWWMHnmM26Pcew9xicK6Nsr3hCyVWSEFdQWcnCxJDVzeJ6ybpXFj4jrDvJvreEwBRmw
aT6ClhPQay5jBvgTH6aGfKnkHkRXIZbKNlEDZuf8c8AIjJPJYZ3wrjpTRRB6MsAvKDgSi/G1/0oo
+BajpjVZdQnSJqtxsPCn6Uvrg16SgZbn8L0xL6DXtREi6YiB4kl/wmCNs49fa7ai42KGJWdA3tkv
XPwDDLSLU6PgUOuzbVjb2t0YdXjWfWXPHKiGqS2ce8lrH+4ug7Gp+vFBNtsIh5Fa2/uQAB1G9bG+
0eaOFCVaeUi0jLjXWvLQy7M53iSuESNE1TC3nLhw6+6QpJJ6WUfTquybjUGosB5zV1r6Xqg+5EyS
gEZsNWZD7xg1nHW4UarynZM7Xkc3AB6x2oL3zasO+IGyLzoTN12StU3/Z6AbbLPwM1UxJ2ViCDl+
zMJNz+HG9eUyUFLxt+uRR+EPhmEuc73R6dEO6UAs2Ao0CDT4d5RqcBgJvVr3rnYJOcKAwkvmZQ7I
IPelj5oST396A790qWXXmHtiDcZMxgyfJlqFpEvWJUOKmiGZNTKwAOvK7QcoZZwtR07GPMNcJ7+1
9pv5FnPa6RTzASivmhAXOvj7Akkqa/6RMsRpdGuJyTY91u9XNgfMGGzatTLGGIQqNiErwcoPIVPR
1LgbPr5khIBIzApxi314yDFTCZHAogVRdWphZDcs5rliJg6mW6vuMcosfMKU6BKC5/s44kEW11+7
wrnS+WWktyHlw4l8nDlTZuvixQq+UfHfPg3enoo2vkU5+PAwqh8qTfTo5xC8oMAXydHO1AP+ZCXb
7PeSCQImBiAbq4DKF+kr5wITN0MUBfgEd90tx5GSkLTfbSFbJAQsoYCN2f2hfqghcApLT+oVYZjW
6kGagzYNqS/c9DjU7wgT4KL+0xvMXGs6RLxEnnyHIDkNTXVj00pmh2BQ1mkFdcJeE+qMBUFB69yc
4NSOOhl3Br4q8GgwC3GxWYYPg8P1timZ9Su9DaRVAyyFVv9CCMGxy4Cgylxnu5jln8T6OygMldO6
pd6O55Uy7SlRPsy6OgUBae54bRsxYEWAVSqFgX6VOotHLBeG4SsIr99Cx9371dV2fzI64Y6wECbV
w4SKSn9OnM+MsoqNh1iLBKGq3I6EJ7Tmnwqygl0Uz9yxDbA0q1fz2h369L1QcMf5o0oIfclxq01Y
XxcmrDEaV8j+TxT2br0tnBPwY4kAkUuAk743e6Au2jMFORDubNRc/tgKwOF2+lb8SPmxs9ORnExm
isMAEj/ZbDBRYzK7sQksJ0C7SK+Z/RowGjLA5qjTsG168jFCiKDbyCFZqtFGkvkMLIf6cny2opN8
L/wo9klp7s1h2AVZARv0nAbce3CrM3hcZFasR8pmOyCik5FIAJWXiTHJwjJ5NEBFk3tGd0JB2jgh
8SvA2zW9Ax5YsOqH2lmi4QJ7ITvQpY2goksgW+WmQqo5PQ2HFiBBmR0zSr7Gi98thnPCOQ7F6g5z
g5EN7mbxs0pRigOVlt7VeEeqYYQqpxWmCHu2zC4K10TpEcaOGwxdOZ61kCliZuVkk+967VOYnERm
YdjA7G9knqiguYNeCN9L+wywVYKaupdnH4vAEDVM5X1FOnCw1i6h1FmsGvQlB9Q+HaEiwXgB927M
8hi16t806+GO3k1clTkrOQRWeheR+IHr+m/oJzGJpKQy5fMGTFkLCLf5oWldhgL90ssvji7B7vrv
8cVhgvvNMs/8Y9nsC3XXOwfTfu7LGguh76TsV/irgCzbeAFv0ompWhvsUhwxxEeKRk9pnvmf1/ur
ocuPNSgS56WQXwNk7zjEJujAWP0RLYKNeQyNFEj5or/LIRwDq2Jf1NDT+hUnMLoAwifUiMvN4ICJ
KVtRYY7Qo+zyb4J3m4JwDn1F92JD7Js4PwKHbY2WuvyqiitLXTqRGTY+1kZ79ColccQ9waHO9CSJ
E9ASegZ6lbXS4nBZZtq2rHuUgg1n8DnjCKY+EG+cqUBlwFAhwxDcJymGIHT+C4eS56efHxDHAGe8
TTAYcKbI2AZnZPGnfNHcZkqCI0nvkHxDw1C6V49B4FhBZ5OwFrx1QpDikLHQtlXINTW9hd3f0xSM
jkF3jx3xk1bHPGOSwOCXwKnRo59RpTHncdnSHJnQyYmKUBjLykJl0STCaUGwBGqoMyaAOSlnp5Sy
jElUAA0+mIKsKGr2HylcgtD/k17w4Bjqu2IfRJUAIUduN8tl+gX/tJi3vYNdK7aE5XhHB7ChdBaM
kI/qjbCxscWA9MAGVFh+N92GawcTKZ1Zb7qJkyLEhJjoRAY6XMx5zPjCjVYzLkBgu36/JiiJcs+f
qTjCm5dd8bBiay5iq8aACvIHTG9DL65tfQy2lDMmGV2giR2TveE9bpBrGaR3k6AT8fR8jgRv22VQ
r9mrOvJyUcK1VbaNfRg8Ocb10a80DR8KInRxHiznrZjFxHZLBh7tALvDi/yVNEgN8iZPvBnJ3gOJ
LltlM/T50sD0LAWRaIsfRIXyOBndnAqbowDAp6aydkEv82WUtEcVy7oZCArgjoNDUBX70HV4nE/4
KtYmHsiMK4Hh1La5yO0ox2RKjZiOrzllSwzm6lDc8D51e16346McfkQDBrPHAewTG6kw00TgtdKR
uM+6uR7BzWi+0TPM7qeOo41Hxeh37rae+z3opPvGObELpwdVbqvQVFgwY6CuimGGeZrdhzKiystJ
gLFSTrQNoEFrfInpE5ftygl0CXvYFJyWMZ4Q4w/7iPcWGO5TDarXlPUhoYnNObpavpDfGBv0ngNQ
gamfIiq58MYF/sqib9jMYJ7yHeUxSAHXwaalnhWYJSnhmMFTkW1N9SYM+NRq1v1UXQLN5ACBngAe
VtebnMXscDyG4AzkgnCuUBFPPrbotPQ9mHr9rZvsINj9iCPBHKVv6IJNrIEZ8cqj4ruYFVy6FOzz
mBj3BdW/BT3Zkug6MDXwJaRCsu10jDN5gFV9CntU9fAORnJOjj0IUOK9kaAEfWXetKO7VXp4bor8
aR5lKH9z6V7nirG0j4X2eEacvUp08gdG75ig7a30+pxSjLrcfBIJStvEI1KHBpnWg3I0zFHysVA0
tWMePR3BNeShBSimaOJXUq9X4XCLw/JkBo/Qj45YgPH0rSeLYPRfdIXW19eedQd2rIzVGoxoCKBj
jurz0Sz/S3g/QfSni9QNvb7ojXrgIKqWgQfdVLsJpzpfUlc/Ah9hmRdvFWfAFClYKNGbZOjivJuG
AwexgnMrSkOuV4aZwoov0vj3IqNPly8n0tZRmV8yyXHomEJhPmnQ+o/7GcH0BANYaweCYbLFNCMU
zl7kbpaOzPuCb4oK6SUCT9S5CDhoxT+C7hJJ1mkmn8VGoCAPCqXvAPk6o+oLspzsXFDJsXwROyuV
yDMHFwd169LP8EN7zqH2s7S+pM+TOyu2jC2T05mpvwubKSu/HSwn2s5CTz3u1PrgioVOdAonZoKZ
u/FS+zyJlpjDwECzFNPTIM+dMue1jAc4E+I1inM/rRCD3EHfAeOmbbW3KlxRXGyNWxZaEzyl+sdc
YR4E+W6kYM9amNMVNvlCr9LiHWAkYqKcQB5vAb65sQv4UET7zVfDk9Ts16r7lI8vvZxP4Txm6ENp
sYaIlNPCQA17czyKuGjYTKO6lZ1rIa13jy0FPO6AL/AtkB7CKc6LJ90Y1kV6bumbB+xO1UyMRZEC
piNePk37OqU5rR2eKaR7jYi9MBqK59dY/8w1uOzgMmnhok7tkTxSn0HQCZ+jUKRYH9KG/1a75g27
i20GHGR3xrIsgc3ViStOWXFSRt5djn8P8CwsvYU28Vd+xTiac+DLmI29oRKBW6+MqtqpSvSqp+7J
GtLjNI0cwmAq+n2a5pUN+ckGLReLEVznGQUmq6Kg7QB4tgoSzmEuGPpyYl6PtzaGRU81pDmB4uLK
u4pGlqOyNTGu0O9Md21FP+gu/TUVuANQ3g+cibaM1Q0muR3Jxg37flqA1erZzecFYiIiZWztf5hd
8XuJOJX5h+dPbPh9CD0ufyKHmbVQlHE+2ujwrfzvHP9p872ejpeondbCvnSz1xqhjdj/qL11L2DT
JBuL0WqMa+tAn1twTRGbMYJYs2lFMYEfVci5Ld1m7KRPEwLvhkGuxTKTK6qxpcrOVnHywz4tdbwe
e4r1O12F1BdcVRXwhmUSWYr42XKYXBPSiDaRKlAv/HNEZSbPQHGkeiJLARc+xQMlW5jtY+z1NeG3
Ug1ZMAMGhXvW6bZBDQMNzrgFZ0L91HG6KA3luw3agx8OoOXRY46wbmbY6qgX2TddXm2YuMU6xjE2
6aNM5OXDydUuJGG59FksPdRpcdwXDG6ePAS8CcDsxdeZdQ4Sy4bLE9Dr7JG4CPwJUmmD62kWM7MO
pNN9a/ByqSr3BJhI97Ihv1hIiSLUL7YO5n6djliajCpOodru1g4S6cBX6euY+RNF7k1SxDXsBs4x
1FUtvz2EM2yrOxt5wMgqCa1kz5x/5lOWA+0wmUJ9/9zBkfHiU8kjzD3868dij9pV9FhIP/mETr8z
DTJg2WrCRmifckR6J0xIjgasWA9/cjEkwAZ8C2qDY7L/bopUu1G5unmOSHDjtMUt9CtLOiJ7+O+p
v7hcBrNiCvONz3EKiqthsJTEqKeAnxpuJuYvtOIdct+5GKhu4YVWfzEQOSc407nk0Brg8ynt1DDo
IPj+wQ205x5+g+pBwHTcaGMAmSoxFwpHsbc0NQl75B5sP5N0PATtR0hP5pXDUk7vvvoWvjqoldwV
UUXlndbRzo7ZFNgOvgQKKTHaJvUBDkNhUCY/og+KjBznA9JNTglkedxDKHAJSQt/mjYGBOfoRKAq
d1ukPHnFSUoEpU4YHd9B+ih+pMY1jF2PogSjF9PZqTBGWN5l3CCEYatOTPzbL+4sfPAVpTh5VnIL
XJLMiJO0ROgg1QOXwkqGAh3lmssXYnziq6TXJVBsKdRCpdirUOWlfsn6Zsc+ZPjDgZcGK2+dBP/s
HrhHLa8ks5uo9OoAz2GNoFNKTwgSQz7ikPZZFBoAH37BJ1OLV2b3IXRzuQWgWoXlzsYXqaDrk0/t
Ah2GeAs0+NmEnMKsF+7aW1jmK6vHYAvjVpQFLEJBaDxssTS5evkrJhIsii3eHnF3bf6W5Z+0UwgZ
uLrONmiqzNiH+UPm8RqnXzd7K7OF1DXQEGCJqhqwJlaKAfmq9eEKw/2miy2g1VuYz0M37vz5wpUj
0YHGSBAVSonGpoGcfDS94U7vkDRhcWAq416n2lHDCg50sWWgDQTulPMRR8lrm2WYJwzwSxz/rVCN
z8b3fhynLVfFe8QxTyUgbZHFQTm/14hJUfZjar8LfAUghqc6uMqmTkCb+2Nd0GFBpslu47Gi0hJW
gAfMrbXOXeHLWmB/Hmq1Ra2YhwQtrBkOjxnfmZQxOFBmt9QM/KW8R6AR3NRXqzFQX0TJJc8dEmMc
/vQhoaVEo8Zas9IKahcQjFBDgY+aHEO8FI7V+JzTRHEfrjhxXn7nS1782zEEMY1tjF895TTAEZQU
OfW6zt+6hocBroMqBv1FvRYUsygY+nKnyT+LNK92efcYUmI7YMYAV96/8KUb0lXo4A7UPJCzXnlQ
c6Cu5Wc7ERNcgrUCUEXdP7E7XCDHesTuwD6JDhEgWAUXmKsHxxzER65fL0EEUkM1ckBZ7kPZPv1/
bGQN7h9xh14HbT/mCxbu2fnrzEJyYNBJVcc15xkELIw7GXB4VJlDaK5mOCCMNt3cXA1tu7KUeTMS
yeMwmFJx4C35d4MPLNH/xasPOgd+xqRzpqhwJ+rYuUQz6dI9fA6tu0PcHII1ewRbSMRy3AaHuvBX
IZxRefMCDftYZRsVdlJcljKodXUclzA67XV9GYXnGl2qw9Uf0Usxfx8Iya1bnCG4maBkHHJ9g38u
1OLuYHYu0o/46NQvJhHZOkPI1Ay3UnwF/KsO3bPMhMSAQ6ETh9EI+8jDcnFagS8teuvRNZgYqR2I
lKvvGbfJrR4Y3hFEsgmdI4YaQ9UuW/IoBYeTGRM9E61XDHQxKNEBiZGRKGtUuTTSvwuC212KSAGP
xDjS7bpDqG9zi3Oraa+D3q8bjX7baA9iaS+zP1DAYYDMXpV7ZjSj+f+1PkKcUcwf7hYdKbSFnU6A
bk8CxxAqZmCb0eAsZtcnH4UjoDGOpua9S7PcWQ+OdbvhrVCBUJMgpbmT61sJr2kzIr70kYxEP0T7
DSkEsuYVh7N5fGM6o87A7fzY3GHJkJu3mfxwPfDcG8chAA7M5F9AZGkfLmqmGfnwrpPpYlWXMLNR
RGFPQAufWIAgc7oDyKn4OhqYhAFFOBvHT7sqVu4jS4Nlzvh5dghhBAQtitfBsOkySu3TQTI3j2jj
BkojFrmxMTuNmwTfGk60AZJyNGQHMzDXdAFT+yzdfZsBf7m7CBKMWzqg6nAoqmYTqtGZmZTLoqdB
HIxhZRKw0Gxg6KjFlxsjMcalvuF8ZDNArstzsgOLEWHnsqXvxxNrGfr2kR5hPbqfY9IdNQO1KE4E
+BBjhgY//MeCap+EUMkM7CCqh0WhAPcwNPSVfEkb3mOlsI1o2ifmcxx4CkBNMfeLBjcF8ocXRZ8e
w8bdd4CDxB3l5PLlbvYH0mveabsBSXjOuM9rCFxaWQ3MaH+bwYTBPRdNBfEZrKAWvwmnGI+hBc2l
eXW4x/3pwC4cGV0G8GF5EYWqPVFdYltZxClwK6NZxkMC3OrIDxiPwymuFHtlAE/oTAmK+IX4NQzH
x997gtNwpsEOkKSGLAjVxjZjOifxtIeeuskc0pA5rjiJSqYvjac+pzOGiibseAtqSLstUQymmyhI
oYHScsMowE6DmZ3DXsLOFAiI8bMC7FODv0BK7KdbKfJXlxKLe95R9JVt9E9zCkXPwtsS1VwHN9Yl
OjHwrWXXO5uS0U2PFm30ukvDiC9SlfVI7mfL4MnR9D+99iEIQlfGG5upSOdpqIQ+5cZgmXNeIqa9
+pmxYhW9suW65E0p30ErGhvqb1X+a4yrS02jxOR4OTX1CDcnOkXqdUhS0tQjw5KiQ5ZpxfnPu5Y7
jb9hkM9E7mhgHBb0yDtQt/FIwiBfRck+n1AAgSTVpcWK06CdieeIhXFtUVJSkzxiI0qwmX3RVMSw
ox3uhhlyQ4FNtN9XW82r8X7hj28J13HzjZtNry7TWNZpBt7mEQDB7ZuZ5Hd/OcYlxnkEtWaq4oK2
iZy/SoE4xnsO4L3+hu7w6QWydBnC/45FeTdyxrKEugF5yIw0YnpWLG2nBU8+JbyUYXXy6SH8wn59
eBvNGUkiFOfO24d0kcV5gFWO3/+MSYgFTtfgse9jgJs65bH1PvAv2DVlQusegm9Us/5WCDSnqecg
xWfAzll/n76x88qzBZIdA/i6LSY/tFLqgE2SvsJ3Ftuj5CCyP16cSH25NycfI6MIGapxl3OJ+fcm
VED/pRCnbSjf+Kd6/E46bCQ9nJGt9jxCtLBUF51Of1W6f9aIYZIGd0Uia+BFxeabAXvEzP+p4drC
0paawMY+yCRhvvwBymzLYp+Af0VEVhT4NKf+58zsJCG53cELUUEqLcJPshpPTbmPPPtYMD0XeCVF
jCmWO9ipr3uGLCxFBdVISTqPRG36Gk2K/6Fp+lapDoPRb4ZhXffnsfKPJkhB3VNxit813OP4Raru
WgsXv1s52bXeKxyLTcikP3YEBKTG32gQsn7L3KQ5ahXHCDh9RlepN+2lDucLg1ubAocqRIV7nBEy
UDEjOyiagYEIIxonP5Vw0qfZ4ZzJANwOFBtMXWUWxJSkxwMlxmzPMtZiRCeABBSOswo9AbuwmWZE
yZCq6sFBPHHZN+x8uMohV6+iIjq2D7C2+HUu3yIoXjS94eZutyCIdKMm3yYyvmRUw6HtJdDUtK+O
XgiKO6yJgm4u+50HDXDRK8KRGGKzinVvXJs2WWrROqIHyLTpJUsC0qTvMAP6kUwXpNfRNZY3Gh7l
bWiAui3ker+DGpg9SYXL8LNXOjIR7i34tCy1xqOBfo7lzKW5U4vv4AbTXRxbyAi/0HOOAQ4M/VZj
9/TRE039ugZ7bQf81ZBuo1q1X0dcCwHp0vR1mLEDIpW7nTY+F4TLBlOP5lbH6RUXJWq5gQnNFcLi
mqDOBZ5uxY/Fx5LyZWACIdEFAkX78fyWkULLUaNrvyLLynHXUf7kE92cG/0+rKuDqlEax1yl3qYY
RmmpLEBcenDKeIpXqbXlYVQ5rgW1u5OfHcA908o3qYRVo17LwEOhAtxC0BXbc4MWMAzTdYsWdrwF
LTphHJx+723rNWEXSlxO/eBIdDVzL27YI9ABz6iO2w38f+C02DgPMGTn3toIuD9yFHZrhfZKihJ+
Jxb6/tEJLk3wSFQwPETf1p+6kI8SP0wHxxiqrqa3UJ3xseZX0cLLkAj82261LZYxID0yHpJS3bBI
MAlKaC0PE3U+18NROCJygSaVdcSurMPGWBanDdLRbbt5y3EiBh0G45mJMV8McuverfpugRJKA92p
/zoPClXsUxwxeCv+cDt4/FAWelh828ZfvK8y9VGP5gLYS7aDXMMydmjmeUcDCwude9RvFVZsdxRA
gNWTMzuUQ340rJ0mxBouO7xrxOjMVPuzXzAQA5XVoJ+H/pfs/gBgSsjrVHYT05fImDaZCkroMJ3K
sveisp4ECQ4SH2/MccfEvxvcp4leaYH5ohVf/OJKUFQx2rjNVvs0uvV18QSXdTXT9HaWslUyzmNY
EGCtXKRVj4UOB8aURAcsbtAampzm/sKj5+5UY9+jTpVBRGPREpQFnTUZ21B+go6xU7/E/w/UhSc+
93BaA2xzKExVQG10zCum0yD/f3xm1TnOLSzO0c2WjooJNKTimDGkxbfVnE5Ih2EQbDHLEaQp4brk
A6JwEvxh7FABZEfTgt5iMlEFbtZ059mend1YbObqXcVYmBEE4oIMV7qMRx5Bk/GwRFCMAdlPCnYJ
3wQxjQxkPOTZxsgcjWT7Q/Rub8jEQGK4FqnPOkc38VI8JXtyGp7RLfULDiDcaB/KH0Z3pI8x9sH+
S3lBN/fHffeQnu3MzTVeNkdO7/QEQ+vVfPSv2XG8tB/OS+WdqflVdxl/1NY6+4r904w4e4O8ysMC
YHkh85yooxBKMZwjHHDsY5cccNYCPzYOTD0MnOZJRiqOzbyDuTmn2N1xGSKaXFhIwFg56GwWc0tQ
3VG9q6g2IP/fSRpqiguWWONXeqYoby/a9B9L57XcOJJE0S9CBDyBV3iARpaSqBcGJTXhPUEA/Po9
NbGxsTs7M91qmkJVVua95/7y2SBAqLqoQpwdoXWsvxnIUTfYNoBxuqGYSMk3SXQf+QHzfDmLNz84
uN/7/fSiRLftA+1epJbPChUU3wUCfj2ymAHpb32365ufh8qN41njIaUjhzr3TaPWbpd9k+IlOLBo
uX1kgAdtV3283LIdL2ieniqK2Q+6fSLDzXm9b7WQxDX2TBcBBkwUgqLqPfJiegYB/6SeXY1Cml3T
7YsQH1QHp6IKuNiuhBo4545E+EQqvXwJFEzmcjBrgEggHPkI7szhfbP67URI/XZzXA2qBr/7yfEX
Fhu0IbgJlQBlTgNElWA3aJmFZ3g0sbnmo8AzT30Tt5H+zXUrxVsJwAZC64clRyPtj7tDHu6+Om8N
GTDLoT+T0wAT4RBoCD+Y+hTv/X32NvqTpdO9JfTDIw+1Pd4ev/qatGwjAzLJnMfLeNKP2ZvE/Utw
d1zK1TV10S8VxEr7y5+sWG/jJ8GQLTwyTyc2KCGq5wN4w9j4sHAYfDMgw8/ckzXH5MurnmgcnYoz
GhT4wffqG7oyqBr1wssxh9hUCC6lR4GvaGLYwcCiXBh+D4FF+8pRtLi97/mSxf+nPvtDFsQVfaVD
+0E/p91bMZbnEm+n0+8UGNnuFDI0SsPN94R7NUOWZHlp5lvB+ZOgvzbgQG+j2wvgVB48gZREmhMp
CZQHrQyr/q859HQBxkDaeMojqie+lUte4ycPEaMODGtRFG+26eNTZdbAtSrjxysHlJGGGkJsms8X
01qZXpKJUNGt+2zv3PZ/W5z4ZUwJhTqDKxttSgWfvgeYZtrxQ2eSWA7nZWud91z4yYAdI2gttc0u
ul1xRik3lrTxa6begJh+Qiw77arX8Q8XLREGeHSgm2Cyc2Ue1oNCPAMlpdv8ZOzicVdHK8+Hl35x
j6XqCsdIe5+2j/f6QALgn6Z7RVLBzactDFWxJXJzn0tJIflFGTHkm8L7cyksLuoa4lmZ6oDK2fzq
gbGjUbupp4oDt3ZLNitHQXyfMPm58QKYjvKZPrifJGZxzK7VFSCUfV3CIpmQvzj5mwFKlQGy35gI
K0EgABCImfY+xh24PMKxmWIdmo+VIKvAPrhoOiUImeRGhfM7dTSngkyzr4UFHcgPjtBdqzgUO64t
R/PjE7tWGzR7RoGkRNDdfvxbUBjzXcfzq+ahs+88JeUXsiFQHwhqg9miqIQzO9Uni7wJi2yPjkFK
30407hfMXwehQpCMfCunlmjGDx/3n4wbtCmkP82ruBBykReNixSLAXwGmY4Kf8nhjGqsYNESU/R/
8/mwNoQ1mMDy6W2X/ABGEC0DwoF+izS8WnaydCmostZnbgGxwsediVHzOUVLtVpSjKrlB9hLCFau
kz9F52ic7L0ouHEPdqVQOi1kK4jLoT6tTyl5Bssc9xVUMVC3chVJOWiAFA/gBpf5KAkUjai0RS9Z
lCLEEsDiw/NO9SSgod3tdUEUV/XPefHalXpI701UseumfwHFEGv1jLp9QbzC1UqhfWLQHNfATqf3
8Yn0XV/8MFGipxyXdOV0cTVs9rKJ/ii7AzsNmxrKZBnKymdRJWIypi5ZIG6TolC+1cDOyy/xy/gn
mF192oU2U4qaQ0Cg1GXZOJjM2mw5Xqjwb7jE0Jm13JruvRqJKqzKm2/xbvia9PvPuFbvsBXOezPs
Mr+xj1h9ofQXnIFPdIL4HPlzzh2g24/suacypM3IsShHdIF6Fmv8zrWiugPvdsotwchp0KEj8m32
2c5BjAtvpGI+RxXevViKx5rWhl0zvD4gv+BccjaJfYSHTgP3RkJkoGzzMN9Tv6NFXATy1n0kls2v
sn7GePgoDmOsUIPPhPAO00WzDqBfpw3SGL86c3F/q7l+lPCs/q3CWpQeN+NluR3N9Kh7ZxTl5m4m
1BQ6NXcn7pScuntiBeP1l/GH8QH79XZHHxJLYYkfv9yh0ABBZygod1ixhA8FC1LL+nFYNoxIPwc0
gvTZtjlRU/Q3nfu2LELDp7tzMLnllzGBczkMQSIB3pjUEDKTRTyE5YnxYXMdzWg4+/BSK1buu0DM
PLycm3HBJ+RCT7lFM/CMME9I7hWH7iOpKeBp0KlQmLzb7XUudhDsF0Iz0WkZgWqQkhKmzxrEAnhf
dFlRch2yqN8xZbGxFxNcNJgofKIz2iU9fCAR2oIVedZoNF4RaFlxSzQfl8Qh4FMFFlWYWx70+Uhh
ZdI+up6flCFAw8wbwSmm1t99/0SffgOueWXrwR32Mp9YsCRklEQN4rSgSvbYtMDlf5QnlGlkV6Yx
vj3TIXktj5msmPO2UQmuJz1XuoDgB8fHGEZ9h9kqlnsbYR/6REVKn5YYC3xVcrAWr+2UqI+gIyiM
VghGPIRRq3vOAYChOL65tvpbFnq0Am8Dt6nzzUsWvjCAfMYBET4oEILPy11tv9yr6NF9YLzB/dDc
aHWTl3afXjISR+Qhpo9J9cq1m3eJRKHCD4lGObylS2CJ3KnV2OLL39wlQpWuRTZ4TD3Y8mzqDxuk
DfUAE9sR07El4aoS03zGedxRudeBq7XWpNPY8jkkZID/Z8rgx4tS3jyh0+F6twwNGB6YG1w4CvQa
RkR4+J/MtQBUgLsM9w/RxbZmGF3m0TQ4QO4wTym7yg/k3WArk4K60kQbisZEhz2wMact3AZ85MEM
zKi/fZVzEwrTRMufIVwMlgmLJocdd5i1jOBZQhKwz9zP3c6sF/QI2tbWKpZZEesDkORnuUAfRS92
xLW6oYdgIdPOXoUUYM0aF31/zk630s1JZyUu9LeZvEBaMcgPkBiB45mBZTAmb0Wfj8qGRu9k0Ri6
1ARBmMICIRjl511HGdcNuXdm7xQCF/qMEmhnq9jZNMkEbbNcQKfW6h/dt487I51R/qfD1HgwyUBq
fpw3t095HV9AKZ5vzfd5pcFcSHjdGTjcEpsfYNR6LG2qixAIVLAghHCIDkaxLoDbpZgBeiwcWFzW
hCaHH2/UyqvO9WEYeGqU9rZv7XOCzdu0XquueCsRQaTyhixEjpb6DjpdeCUWOKvMQF/7ugnnGr2z
ythVvYWV1nqPdEXypkKm3eyENF7f5FuytL2aTeWBhSgvuWrJesCXXT2UuCxLqpKnnjYw4qpxrj8M
o92nqvIrNX2U6mOwAchEBGkksOznvmWMjpYzJ/wStIiRDpEGu1No1XW8GByuZXtRKVwJpJPzTUD+
7H+iEzEFnW1hCNjw+hX6d9+a6S1FfehNbhi1gpakjmiTfDQ5caHlyJY19cg5FTRJenirvprcTrQO
9zLGHbm9HzRh2eSJE/NkqehxLwaimQu9tDavbXd7L4xuu7Lp825asBgacgkE4rAGpg3TlL9zFs7Y
AFqGPohxTGuzzTBawnEEgtnWRSA6k2D1NrSettKn+bHQjlFDDdEfKYpvWPufYdW1xxFAtaOzcf9X
jSTVm0ZiKDFdvvRZGqTv0VS7Vri65lgjabAR96c9NyC9C/gt5MxNT7dxu57UAomRz44Hj4QRYiDe
P0yMmdwCb6ImhziDRawLCKDSGc3gxGRUzKuYuaerbl/5I0bW0ECYenqQOR5APmeme4dZvoVWRM0l
j4movHB74RyMULhLUpJHN9mzwHYgb6WX9Y3Hm6z79IU0+Kba96W/khT/W52Wnd09sSNQ+S99omvb
4saTEin1fq5+NdQCgdntbs0XsxzK43Fxl7fVFAd4B8YQGQ65Dk6lRtz6VKxG5XZzoH6oz9HC10WO
QzwjMNzcL5lESB+R8cYye2rNxX+kSGkZVjc+LByGSE/3fveomWU+07p3TOWN4Hs3F5Sr7OaaA3JC
KJNd/5U/XjdgYZUpQCCF/qWtwP2g0B4bpq4gXVQYFIQj03lw71LmdPZ+YlkYG3ZB+nwE2MY2RsNn
oRHXAX1vpPcb2EGJ0kgXewLsvoGYtPk3618U/HNq/de2LJ3lTeFSJDwjwQ2KPj1crpzesAl1INBR
uUaD7DE6e7xn3O8xtr7TeNfgKflEbzFbqerjNL/q7mBDsjLTgEaBwb0hkphpbp5whA73L3ZDmFZs
X/ISUmdzK6YoeDwNGNvHuJb3onF2+0GkNFZvZvsMGZGOcw09u8ERmeHFCFRmsRxKl8WgENPLt/wA
KSmPygRxsiguqIp9tgRyKyxy5aEZms792bxwxc+h8T0xua8PA572141vPSsR7y5do5gqiE+HdWlr
8eP+D9FoWoTZD5LDqd09bp/G/Gy1OKz/uifjE2HRtgm0aPPJJhYpHmG9kXopt7o/3b0byeY2JbJz
Z9s9kkEeo3tMpmhOuvgcgks4P4+Rtdc5JylOvDRaEGxknhTUP1WM8oCIqd1GA7fpW3vCXer0JRsj
8+wTQ03PN/MXjRGTYxH2SSscCwuYhMyZE01zcVLy0fLuuXpEUH532jv55vCbAxTnZE8lsu0OBZ4J
RGVu8WfoFPGkQnuExNNj2UOSYYuQge248w3tlmPab8RlIgrkAwYBxAxCEDmLI/+KplBL3t4fxmiP
rClKXyU9zOnXsPnlnQOIk/vLVB+KDN7x9JXieHVmZW9x8TwDxggLzan+BN1iQQJI64f570/2uZ4k
xN1XGi5D1DyieaftiTTKbX8+Ekx1RsoKytIxN+GkBHrv8QjC/gJmRqYNg+zeqTkrsfpoO0JUM323
qOKdsZPzhw+nnpYoBU+y4fNp/PM+ZSLkVFLC/0v3NMgrKB4U2898hLQ+edMPbIBbo/CBozeta0iA
dvk3UQ4JTIvHecf/PsTlyjH+mZhmo3P6XGE1+Vd9FQxrAHUkLADbClMVvy7g45DLiH6pcCQQq0XT
Mq7sGJ6JWoXkt2FgBgOHrR3XWeafQxMTNNgxAV7CDn4qFwaWJ9IE1Ubo5kv6XXiqKcWjHJdMbCYj
3ywdvD8ZJiZYadpJuQtPDnTyVqXGRDeEBHU5zjbi/DDTfB0uFYWKy2fdr+Fq+Wc+SHt//rqHgPug
sdCikhhZIOFyziwvunsJPS12KMreNlYDmiu90/ycI1pXNVFlDlbCpERMzp0BnBacMEGMpHS26InD
5+E1eNlZ3GPQKWEpsQFgIUVrOB5cgscTWY75mpYd8kpU9zrrn6FKYgdoTn+X6ybUXphuYmqlSVIL
GEr2N8QZVKDwHjG/T6pd1YovjVuunExZ0CPuPvE9rk0sh1iWhsj+lSKTSeRe+oWQAO4J1GbIH3nO
ic/x8wQcfEEgKs3wVpxtC31Qepa0RGayRmI+XJpSiWY/sQ/lGL7R2wB7pcngiM3oqifEnCFhkFJP
iiAFUWDw9yw9ejEtl1WXhwovBElgzS77Yz1w/+52zD+yE41Gbmy8qduOhTkRqLTxGtinGGydWTux
iunU093SrxPXD+40GncHr2c27jyA3KcUAVT1P1P61Q4fikrLkoePzNMjEs3CDvm4ANBpgcLkyaZW
cShUV4QVXGcjykyCQrk4EqOecI5Y9qGR9vReu9FrTrzElEb6lcKHPeeR4YtkV4LJ+HT7M9BV1gFr
NO22vASMozIToJB2cNtuBe7ktmOrmm47DpSZ9EeiYS/8XMnwEZChq5eT+oFsYtv2f9bje5ASVv1w
i7E45QAmUfdfND4RukWxynfbsZRY8xhRTjwjSx3Ml9uwr3aZ9dOCeUO6U70hI2EJSIF4fnm6cIyf
NInFTUlKJ+fF6g4IxNOD2MEyX72u3Qe/kh11TXSwb71rJnxpqGCmi3xhWagXVlfxlyIOpMn6XbJ2
fHQhzV+6UG26gP1pGylIZUA4zjxet6TZFShf6+uGS9i66fAI782Xrn+Z8Y7d/OaZL6Ib9rznNNur
apK9pwZfggyTeK8Of5DX7l/0bxsMKToYDmeYvowxXuwfffopeySCNi1iOrXR5gGj5V3LA0vdSoce
kSi3pp3FfMrXmMzQXf0G7JldKVm4RRcbLre1GjDzsBv0jtEUqCxToifem+yk0IwLFZIiXBRTpb5D
GvOLMEO6DGfGXjE6mN0UAM85P2Wv43sLHSZBqcyus+8ghbZEXkbcWX7o6lJSPd221af5PoK3fm22
RHXQxyY+kUsbkHuT6A3Oq0eMBOv3vn2t6bI4dcQFkQHPnpYnkg6EL3rDoI6qLcLh1s9vrRU2SN/9
ooixKSA6QLXiZ2Vi9TFybAxm6R4v34Lg+tSiKWfgd79gocr0IP0nlyGOdvJ+WNfxrGABcusGtAzi
YYCTG1d7sXGhMfXlSev3BttYuTN4JvBmT3ALIxPcEv6KN7DFlFe6L5dBdiW1BufYJDFfCqiXkdLQ
vsOz4i8JGQ5JX3i0C/p9Gd5XRiVcjF1UJh5b4oV983Hl0klBM2y1RNAlIrbI29k7R7cLbVCgiloi
faijT7coVyCmO2Ygn9DGgMuo+52EYg2LvU2Hyy1qn4+5DM/INSNyqNizz7/tb/onhYwoyscznWze
5pLYYjNGpQvVhr9kQKTM7UiNN/oIcHlnGNwJzuSFEcOMwbh3GRr+pOLVn6doKAj/81kcBcfohmi4
ZCHaFUepq3yj9aeob/GYu+qJdhD/alU9+hLSiywOC+VV1PiocrzsM4/LGLzjh5qGK6cEuN9fPbhf
wdzEmq9iA2y8BzX8fZf/9VNCW6uT3fTUJTr3PA4v7MsMNfLX3fpFrzU/8WPu1afMrIvkqu8aLX7C
yKxLun2PTmdmusTHUe7y0Bro5R5qxkd0V9/P8BTZzigL96SYIOpqi5iAX04U7uw27phbeDvdA3Pl
ghaiBJKvE5crRkU/3W+XsJe0ERsL+we/W/rr/vURBRP/3gxJG2BH2CvA9p3ypyqg7yI99BTWKxVL
kisxh7jFfYbfTtOIFVjB4nOFSZrEyodH2QCZF7XUh1YlZkS1UfxTEZwXbpEgPbaS9M/4px35ZQi9
IWiiBv6srnzhJyLfdN0DMBDP7/oWyIcZSHGVCFULI0SOcfvDDNI/9X249BhDcZZGR4glsXbqn1h0
HB8+LZstCLiNuwkZF/Cpsu75yDQ5HpjzJWcAV995SPrgBw/sPWJRj/wJ8rv8TkMwj+/fDMC5w3w+
uFc+V4gkCK8Jz1ftWYppd3R7O1awfCNijvisIILR+maVWvfQ5wtB1ve45F8psnUuOOgcojU0TvfL
I8k+6zj908HluPfkv83CTJNU3COd0QyacZ/lHkfKv/NfASwgLHkJIQIIgIC+1LwV2QvTfLyESqiq
u/adjgE+tPwfE5yM4bVLW020f2h2eCIv4A35iGQEdtiXO1g3JKwOjKziereIa0WIHIVZz+kePcLl
Osb3kJtKrJ7uREBQlvL09ixw1HLnCNdu+8uyFTrVqPvHHEDd5hjzuQrL0AZc0XLDdsVti3JWSZQr
jT+on4/VV67s1HNA/7C3aRKxTfCYqcv2cW2rAE/aTNU/vzEkvpcRwiPMMrA/eYABiiudr8+RsuXT
yf9Bsje2aSKfSsDiBNcSFJg82GtJxfTYc5YoD+9I+QVeOE9ukXRGiIx4FNzS7g4XLhouJQB2jsVJ
PPKmKqre8y8bB+OpqX2CsqXbJLRiFPm6MfT6d8ePGjXJQl1B8wRYtQPVhueY4oDCdfGmHZ/J+dfO
Y7Loy3jJ/mvgSu21u6Dk1nz7g6hFg0Bcd6C+G+P59BicCcHXGrAn5DEN58f1fkG6xDAyI1mXjYMp
xyOhD8zAEzAIkUWMv/HN0TbHqbSg7QAyx6PChgMym4EkjTt2OuQ2iXr2LOznqIU3vgY8O/UppepD
drKFUTikaDbeyOpm+MNUfTpDemMxU6yzPaQ//Y+1pxoBBYip03aMp5Xz1KfokMEuX/PrV0kV4d/2
emBG8naOCCdQkTf4A3UdP9OAFucALHpXvpbTgh7jm4vfNLAiHZq49yN/zFTGlIApI2GZEGmPhqvV
QH+AQQdyxKSl4C3Wj/3LlsVVJr/kHzxSi3qlsFm8HgtCApuBac0rNJZfjsc9m92AUoxGYsDL5A+Y
eWK4C3KLwkBDJjnXhwr9/cOpTtmfuP/8mXTk3yvWw5U/xWYRUCxEaL0S42P5ZigJoIqRx7bne8YR
8B+RN//jZJ95q9eFb4RT50qyjTHyKVhTwCSrRTGVPEBmdMGt3DZAuHqur+4QLATJ1dTLihlPULhZ
zxHDTW/OAHChjXKFWZklIIXye7mrPqWPNEbEaKPJoLnhTO8TI6HbdmZVY0nB/Ja66ehZwYDvPVTZ
hiB5/7EMoAdg3kBlnGzC/GRcqUiMq2h8gp32lojjLyKoi8qV+3qy4SogBPqJ7SNrIXqc71QYCx2O
U+Jj6VB91KeljB8XKMQbCRd2zNhAw4XTPeWnAaF+YmD4xvvwe2SW0tfu4d6EnPvj73qqd9YvWNjR
8G3SlNAEnzT61+SQ4CagesjD8ebjJBelAi5qPAoeZUW8JOv5eE+DXnmW35s9cWIZpwUjT7GOfXql
hyW5Mcc53B0NbbmpeuheVlysT7YWImBg42yPC3nxPpJ24Nv/zVaY7jjQ6TSJS9v7Xi+9bpsRIPvw
1uozfzVfVCI2mVpQ+jOgHV1U+tIiLnM3dLmn/oufPwZTsQtfy73+bEKmYgTG8lTCEv3LKrr2+q8+
xJ0aTvi/oWTDJ3wH4PVNPXKjQ/B+QPlQcB19Yotq5Eic0uDHqNSAKcvP2Gmre0A/iw+KuSgDDffx
SohAl4GncjYH+8LPGdiVPCWxXzY0OiQflzIiaAZsX+s7St02RmmHzt6ioONenjA8nsmfJ2t2dmsP
BSWn9ST4kP759sXuv8CCweTAWNClQr5TlCKtE8M70kfKXMyRwJAZM+GOABJc/WtMRd1su92KjN9t
cDbwwTOjZmwq6if2yw2Snqv2QYUDZty3cAnGmf/41wM46HzsOyYRj5LAlZIFMvDqJv88fT6QvBvz
P9liXkCj1tJbT2IErKxH+ccgrWQikm6vlP/OHeLbf4V2ot610TdLPvqArNaB0XYgQjjvnuR1y3xb
YcT63FxqKnnI3ns03AnUbpb+hSGX3waKz4dlv2Bx3c27+n306KM7kn/2SNFz56CPp6Dzc3oqTsvh
WO9AzVeu/GWE6lO5Y5oYYyRFNKj8PD5TP3Y+77xXeElPPPnZS+5BNfVuvviZh+PgfHJA8p/X5xOy
Eu/s0P5xNYeylr9e8cY4Jr8Mjg//cIqmrYQ2Q2KUV7zqAa6JsA4efh9DbQ4Xf4ylpH5GmRGvO66Q
TijtkfA/nYNnajmvjlLn+dPkwY+gQbprQHkSIuf2qVqQ8tD8cH9PimtFbHXBrnKeb85/LylLln8A
CKztzCMu9Jkfc+7YOJS/0Cm5pnM5jnH38fv8eWjc5OwjEue/mFy33LpZQoPLPOMp/2r/kF/QpF0u
Cne32frVd2usHa0f+QdW8mZ2psfrgjE3d1DJNqH2O/v4Mq6bLyWYfEosvgFqRi5zZ2TcuxedRGA7
PrpgLk4kV7p8dcfTwla4+Io7xXZIpRee8KquARZbj8iULRQhvFCE0xZPoFJd00WL7rwvzu/vp+JS
2DKChBsWoouI1k+mLA29rP0agSVBI+EmL43L/uTIzoWjh8qI+edh9SznsHNem5zcQ4+5V+oz8v5d
D+BQfLJhnMU9sZr2VsTV2W+I20Jl6ODI4385ptnOGO4bCnN+4r8Ar8U3UCwaMWkOnjgM7HBOp63p
2ztF8wyYXBgenJlmr8/tzXxTZrykJBgFfBsyV5CENqG7OuTRAM6Gb2Bnu3JLisswUkBgpHYZmT3Q
TDGxvBhP3Zf2Zkedh1LNbd+GI+UA6WGENyEwz97LbwY7UAh9mMhbIzZ9dS9F+HXhTVCu/TOP66t5
HIiKIPbiDg9iu3j33X3H1SFgYhpkMekIWylAPoJgL7xiXjk7P4wEOJrQDpJh4BIS+TajoWwP1zTY
/MP6zECqvaqvKdFrlAemfYCo6/BT4LjMjnGyPm/7niYZomkKQN7yN8ME+6/ceGpIjMLv+gaGNL0W
1LE70tfZphvKdwRbqvOV4ZCl1tiff0kamd2/QX273q81o+U3ddzCQXxVMIJzgXea64q2gXQStirs
+oFR+9y5ewnzogOgv7x/bf5VY8DlQR9jJs1qQHAfRauoYvnO/fz+yUW0pxX2Wlp+KYtuBE2Fpg/b
f9A9b5+oy+mdQZL+oo41kgm7gC+gfwxuCGQNEMNYxHShwKJj6XQOahy3u65YzHUBr9LKqB883L/V
Nd9lVEdcGSiv6LiPvr2/Q6Md+Vk+g3TyAfAFM3nldiu9WFaY3Xad9Hkfgun+ljen4kAND9mkZGvY
0wx5Nva3K1sjZ1XOwh1cWpQ3pAa0kZd3deNZH+Rt7IW7oROvRQD9OSJAJh+z8SCLmUFAQAxpOhjN
zU31htDUF2rEzSfRDvUh3bbhzNY1rtv8ibF2cA/zQMRbU6EyhkIAxakBiTr16V7zmuiC0iWxCUPh
o4+YBvj8Hf/tttBtICE+IyrrfpqtGTO4x3DE3227rfmnHJSD+i7/tXvpYD5bsfz8az9ec7FHcnva
jU9q4xhHQpae27L65ZZnfGt0t9sn0QH4S7+60sMKSJ1TprjYYND4OJ7sF3pALRIaKBmxYXtTcH7i
+TUhsIRMszhFuQ/U2DBqDyAKE61XUgIJBaHPZwbzbwm4h+YGgjuu4CLug0RPyqcLH5Z2pieYFIeM
f2mrL1geRAIa1R6GJBw/xPI8cLWRWGE71WWko4MKTqMhjIjawcnuF/h32T0YFTvkTk/0HYBV6XQm
QpzTlGpk+TVaAhe/t2MUe0iYskPZBJyKNkGtU6haR5Qbre4zcl3pr0DmVHgPLkMxbUI+6uvsDmzA
pZ/bL5b9rQ0HS/oZ/zj8izZEmK3boQ5eX4Wj+3YnONW+WCRsxjN9DYaVgL2+sP3T1sN9agT+bPro
78iF2aWUvNxJqJuczHR+eccGXFvgyvj8PM4Ji0fxo/nYJPfXdaebybqlo8tzA1bpTkSfx6UMyS9D
aeYXNI3Sl+mZ17S+I5GWiWz2NrenrkP0TgMCUPr4SkVJj4/hpCjKZk9oXHBlCt3r9l5wyYB0Zr2p
hNogpRkbRoMKF1BbgwGcs+pme33OzzO5qEpg22WENdvGbiTsovibkwmyj3D0CMLTVFZeh81YuWtB
s/kysvQo2WRQMGawz2lsL5VQMsxUjip5qa05QW9cScHFQzsbJKWdGcJy4qBpwEtH3U1Jt5T/ifV1
po8ZFi8yASj3ydMtAq0dgQDDtukBPiCRv827dTo9zL3CF11MOyEMM+vJKZl8AwLAS41MmyIGkaYl
N65K774f6R7qYYleX0W52CEdN5gaw0w5V0SWUjEOsYDV5fxDLX1gA/L6LosbXQ0+FIlT9GwHINVy
1Lc2ER8jtI8xr+k04j2+RXWBwYiS2x5kf5zLY9v9CoxN1WtvmUIKF9IZaCXZmkEMRoCH410rYgEQ
Bb0Yq4q2nQoagWTlnmNh5ZXoGBUPOncUbJRYUpUIN4O2xAQcGLYw9u4Mm3G7KRKAx+LaU4IKWG5f
sJ7VC2YyYa+11u5NyzlbDYSgm62QvxLICHwTAq10sBZShdkMKkC465EAvbX7vKsfD9LQceBkoBUW
kJu6tB3ZGs90yXnnI8Yro/gBlxbMHSsbBYtUfkxcPub2l48SRo7EN8dv/o8jCnw5EkbMRv9M9XhB
y2DzJZodwx/acPodoAyAsQdrEzcFEgiBD7RvZKvi5rk948C7COVGS+Ql8uoqQ3bEgIkRgITyGxEQ
uXt2SdbcQkOXch9m5W301RoMCy0D+IR5RbBR4aeguAC1uHxayI4EcWZj2FFz7sP0rv1JvKXCzj0N
/1GpCTXLzx2BAW3ufH4X8JYFA4sEu97eTE8DF96VfKR8HJ6UdH4Blzkv6Nvk0IYgR9kOvbFBkMRO
y9osf1pmEGWmo3Ix8Yu9YsdXUH/Dd8N0gUc4Na4Np2grq/5C604uCFoZyt08qE+G3VLNw0TomzyU
FigY9JtrQjcvlopONKX3YgPExuK7Zq+CTHgD1sD9scHJMA/Er23ujq69wjyCcCbQtOAUxjzEVHWj
ruJ1qxxvKLD40IFYVCNaYoNXksJtXy5CyCIou8hqSM6IRnwggkkosMwN0x2r2iLGH4TGkuNLo+Ek
VkArPT9qMKOo4kuM6iV2tAIjLU/kg4ZiiUirwt5eoCnjuVfHI4CUM2uvqjg2oUUI7EllWR/yHSOg
eA5ZRwPnNIQfgQEDN73CmLERnpSq9XovJCQG9KjTDrE0RjWmQBAeZokukPI5Po/4lMDBputPD41I
Ov/bFL+cESACV3xIMkmc0k13kZe2s4VUceNNxlGIW4EfsqSYdftSv1/oCUBEqd5qY8e9t9DibN3s
U5ospew+zHDopUAiWJCnFH2Zpm/8x/2y4R/AIuqolfAHzikjUvirc9gCk0rrs6+L4kfHCoYjgwTk
3PbuY6KT1SFnLnZC7MQOX6HwsowMcvBtb+wSU/YLDHDhl2oaMzA3PZooFrX2M2vjTgPk11DkmNJz
xsbXtucdv03FMnFjCtVmJqCbNJI44XjrA5lJXHRtrnLcXOeCFqgJudUgY4VQ1ZSSSU4dkGg5sP1H
yp7DlBoBHFyPVOdKr37wZku2stvtmGKDXanx1v4L6BwGIROWTIp0gzhItADsCBiQbrCpzAb4I8tS
+Qama2IREYC6HgEuDjG4BCgEb11+zG4FUNq3fq72HfHjy2OKmuYbGtKZ2yu/maIXTajaIQmmjSXb
QMJS5DRnsXFsAI3xNRFlRaus38SCGDWh4EasZmKVTe+WW07yEVhCx9fT3mUW8KXmM+46VgLsO3gJ
7A0d2+uGSfUIaDPF3r9UN2A1e941fAmhzV46rOlkkG4o07UNALZTTscfOW293BG2FA6iFmFDNvT2
NdV1txbuipUN/z6E0CSF839D065WqX3WPFb5UUKqw2dn4X0Z2pdHz4VILZ6m8+syCNGTJoB6G/Hg
wQLim/oPGKagdtJHCqBAkeXk1jB8QnSqkH6rsTKbHlmKCUCGw3FABm9jlr+rG4LtAXG2f7352tS0
YHBzCQIeDZvV+m707ktgqBHV060u8EefhxeEnDeJIoZSQgfe8P/DRdbpE9NvhJACPZxJEcWAJIMY
VxGmGrjO7D5IUX8MO+HZXAr0LXX2aiyYYgpihrHrY55p2c1hweC61nHTY33iu1ALEO22c5sRPMPA
71BnEGQztvzEB7NROiwcBmP6OizItGj3dHehnEw9jfEfH+6IkSeFRSRgc2Ll/vfX5eWGKAb/Jwi4
AnFbzUizFYCYDce8znUcxtMqBp9QuARqSa6OADAFM5J9ruq+SLvykXRWZPqRMMtcn3CHkStWDUmC
TUqoyIciDYRW8ob5s8krDtVQfElCxiqQT6pVBbeRBDtI/xI6YnSyIiqLQ35ogbKLqaH5pIiHtdyQ
ZSKGfgiR80iR1meOY4vtUcJOJpgVDcowVUBVoKfw21ZaI+o5UDFeoupUq/qiKpyMINI9oZ7sAQMb
2PIa6TifmZDcaK2t9M0NorpNlixIg2mFcyJNrp3qx5HBgMJ8k2MU6999YCpKFFjIBDqoJkKYJ8+W
td3IhVRRGQ4ZMdrQ/1AYwz9wPTgyRWDCkCebxr5UZYv1j1ALxAJsELS6uUClTDArojxVwGYGtZog
Lli44AVJlAhRXVgFP2VEovdOje3iB6Y0Fv7AhofS80sFXXYBUt9gKywegJ+JI5MUeZdtshD/322E
gLHlwOoebHKk6YmSsEainC4snOmJG0Er7ZlkcioIwhtnqTBcgOddqJtU+2JASxSgK4CD1kwb9fBA
Rb35ruyfEt3hHTip0BGzSYgaEwrQrh/amMlnhZcrpf/d2xpaX64K1T5bcrHE/kfTee02kixb9IsK
KG9e1aJ3IiWx1XopSBqpvLdZX39X6OACBweDwTSbLJMZGbH32uwJhJ5gz0SRI3pmZrD+ldIsYFsM
AzRMjLq5iP1UHMeovwLgk40OUpAAsH7Vnlm+H+jt+GzF5AOMvnbwECpA/djk/XKanM/IPKZouyOE
NOOhhlllWTdoDh1NcUHyBeVnigTTCu5aDdIp/cgMrHQ3oCw1ECucpAGHoXt30P4jKIzqk0qrI2gA
VehEui6llMKqYjNqYhXLngpsGWl2KJDKaXgMQm5JLzm+MVfaGHBv9ftKsVsPd1U/eJTbKUVXU8lY
m34nS98Uhchx61+ehGwBQ0BdiuXXKUmkCBjdhrvxLihZMJuVR6xigtbOeioIrJCciypc9j066Eyn
IK8o6Rgejsx66faMf7m65DhIikWnKAdAjZKSjE55aSYSumCdLYhH0eLU/rcPsAf2KGOyuH8CmS+o
y5SUWVBR4vqlfgbL8wAwsnO+hTqq2d5LPre7Ke+2Kc+Ahi5mIHusgziGLH6yOOTygM7Vq7IuFRsK
Ep7Mh+yHpFHc1K2c9VB2MGka6PAR95QjXJClk79DQCfMJWlvUwwubrueHhcP8xwlF6FpcBiZQbwu
y1cCdpAHas7ijV7wfTkI16nJP+/T+g3Ad883SMudjybvt6ISWKP3MenDVbGJadTHFSARHaswd8xG
Lqx1TLGI7116H7pbkF5HveX9+MxYcLzkmBBmY03Gv85uwZVr6DOyXWCfc8oOhQ+2u0zNDE8C1AGJ
yi2mqIj8lLcQq0xVM7BqbcTVnG66ZFsAv4c+VVBTdpl7cJJ+I1EUpjttZttbe7KXJDNgSCPZ1RTj
WLAjbNECdgk0NFwNYac2m31yoATAW/1sIhIdR3QDBIGEtsWOHV2UtvUwC+PotIvuc2qGLW0j9hWe
SV7xHCJLU847QbBb03SQWrP2zX0Ve//SeeYH/ik8EIh4zoUJ+L8dQPTqEyflPNKFtYE+3GB4yCCW
d9bf+djZkKYWj/An1lyf0W82xHj//77EOKjB8t+HxXrubh7TVKKufZz6vcILpDCJpufI1l/At+Vk
f9ndyUVto6cxqYUdL73Li/FeJuFRIIbY2p/aPK4ganTnxupXdOUcYCupqfYQuJ70ODhl2IudLrmx
vqDo8Sh8JBFB1umcZdtsrp6JXI5NTydlQfOjfTM5vBGAgIPmp4tpU1SEZutE8JgzkcgcOkekTO0Y
n9NMMJ4f1extMs7+OgNjQS/FPCB2W9NEI8lZUIiChynZ1uEtCCJ9Gun0IBxhdRWqyTjQrWPO4qJ0
MKptUFkHqX6AU9ogJ4yquxTtN1QK1k2JofFBlk8QHpuYfhP13dxswtE9A1YgxaykTRLfMtDT0piY
K0I1gwljEExLfBfDvE8L1gAvPASMnzCQMGSbz2FeP3K9RkmuNoEkKDpScAqIPfoD8O5xLNKdPhzG
yH30ZdWHMFpeZx2jDlPAoafl3F/ZDpqpWEM8wjkWwtsA6LyFmSh8NUpLtExkX/NpxP+gaQ9Mnpv2
u01/ouh1XOicIrpDNVNhc6w0Bj9cXQ/gJxUPf8V2ReJ7Bz4eTui2U69LNBwq+0TVQHHuP4wvoah0
ORtX6ckr2FcpG4vqIx1ezfkslo2SKtaB6S9ARa1BQ1F3G8kvWiDcCjsTNx2VCe8DJiTLY2WJcfuB
JA5PPfnlORt+/Ec+VEjqhpZcu8G7h+SWsRwGsPvlzZRNS0VbltquDN8CFBcdBMCFGihBftijukn0
BsBpwZVVTxyk0zm/mp66uki+O5qT1tYWz3RQXtOG827oYisNmaPSIILHtTXtcW2SCm/SXrCWcNUS
T2uHDhVd92iTReVqGwmccKp6RWkqUGj2rJ4mmgAKfTD5s3TbcGu2MIfdVPunz/Qt+a9Ne9vatO9Z
mXRf42oW01tLtybWzFOPsD9QaPp3phVeMj4lrayTQQdIHgKGOU1fIyG7JAr1GC0QhZAMGCcwYxCd
FmLvCBUhL/+I1MLEOjjPJTvGTx6qJ/rygJwfAKcl/WumbrFec26CvURt6V6cjkmbnB6pD8qY3g3t
CZyiM1TAeoBrtVp0bPEEf0vkJrDSuv3Pw6A44uBd/neSd2kP8Oso1wbb3XmZdQJpoFL0LBw5gzZD
KI7/G3BnlPrbhIN8UDYXgVTZMa66vPgnw0fbMJGTMPShgWE3vFLpcyp0OAJOogH6GCdqr4peagNA
OPNLdU8o25X7zbd2eDClU5XPL6pn3Ua+hIZHWUcbC0Se0U0FsVRcK7TZDYPmCIqRnx565JdZs7zn
2ALCbi+tRkEvpDDWi8S+JHVxneCtOHXzjoAjDL44TG0c1KMhoUFmod863JU8By9SjoMgmonOyfhO
WFGPw4TSLD3MrYazlIDr8RYwFAqHncvbWjnNuVEMfzTaU56mNrOFPWvWLs1o3xrk3a3LOHjcy4s7
9uFx0LR1hzJOAIs9kN4YWfW6CxmBbYyFxHahZbnbZILDH5ABw/wmoRZpMHFjSFR7aScotLcofOvq
0FOWgvBg85VOD1VXO5SPE96ZpZ7POREFDeDKeTlqPrUcFaZ0sKFoa2H4KN0sahZOHuTXug5McMp0
Hdf3ZNKd8r4zjXQk8xT89mO28SWmefxbco1fAuEW5gi7Au0jbRWkmGYYcyNL8s99dZd6pyULyRjd
3YSqdZzofcirQHSnbIyzCJlcBXtoFS7Yy04jmdpBWN5ZR4TaGsN/C+PH3gG7T82EvZVVgtEGDjcQ
PmsWlxRWcUQXnqa0Dy4sSNUhR+XDziBgjIXwDg2dW2al77I5ZS1eIBzMlJp0qIlIwBKrGIMt479G
O0RipZ3Kf7NrY0/qd2yeM10Rt4VzDIac8XrDTmsNBiuFVJo2OdzaKu6dHciBu9YgJVL2zemjS5MF
dF+vAvAJIYQwx3/uK8gD2NSTciYdxHoKaVcI2IV32ajeE9fbq2l46RsyaSmJZcnqpoEJFbO91Ij2
dbZNtZyQWx72ju6DrxvnfqLrnZXqWDfkaQCiFJ4jm0hJ63vLNsF5afThEDScWGgni1ecljLxZMx8
8GpeQo/zL/wrFfa7EHmi0+IppgNTc64Y6fmDlSqXnjbveI9IrKkgQanc36j2EsYkymcgoouQd3ka
grXhcAKgYtyXE64vCjF0NHn5N6DCswpiiXGksRYFvoJ+jM6he6gxbfaMR4Di7TUL9CJtd9O6VXq9
xZfBsz255XHRuvNgfYBvLcnmIIKYzlFc3qsEeGD3MtFEFWYoZfjIBE783ICAChF/ladqz6kNAnqf
Tpsj/xVxkOYMF3T5B46RRuBzbU0vGmfXvNrMbOuMlH3yhjibMO/wqf0lISglxMchycq/j3Q1A07O
DioRGHhZgV+5HW9hV1LpfUs2qvwZcmYh7wSj8eLWvMspcijc9pqbXJpw0f/kAOhivWCWgFc0zUYI
JDQHKTv9ilkvqsY2RnSUa3ZH2ppxLQia6UbOMTYqR8ve0dQlehiD+OvUf/6GK0yL+GJZvVO+zyi1
OxQpF+7wbLJzuPW2FbE2b0unwSH/VISrg3LSDXM1JOZpSPazAQza+55qwn7mC/F7Os3zguQ7+h50
uIVABDCp4q3qHYwFjAEqnVTBqn0ydfVWmfrJtMt3m/DDJZ53ANIQLRMD9pUhPvJRXwqTzXY4Bg4Y
zMk3ghacKBayEIbJwrUu3BQUgv+WOxpdKuQinKj7xgDrwJjd08HMDXiJ3uas4PX+LcdoAQyRfWpD
/9FlpLKgU7QzGReh6AruPb6IHOsAzABIRuR//qIEoH0VLO5EMsfB0ce3KJDufm90zLC4F2ebMM+a
4BkOiC0Tjib5sLzrENIx6x3SLvIt585DapOYk4M1L2nEsx7Rb3H4AiHxFbFRr83WOcKTb+Y7zW+P
N9QqMbfqRPlxGBvqc0eJxqPswDKuGaVn1n0eCKwS8qyzXeYOyNqr2/6tkpsd3GKGd8Ynbfd/nFbo
EIZECPcBDHOS8NLhWpcifQj27Mw2ksKIYF1npLyCURd3+LihCNiUZHLizCY0gOANBmZ0GudxQavq
U76jG6BdzQJlgNm/MbyR17FjUjqY2cHQqIe4AR5cIvF6FhHOwKRAON/S0m1riGtbxjImc/O65q92
MV8KntZ9VvT5k1WG6LykeSZ4swapvNwQy6V5gl0eEIztdyUj4PqPVCQ0pORFW5a9NnQknAVAy8h7
Z70LNkk6iM35veLnukm2igzBMoycm/Kr7heHXtpLs3kcQncT+t124kyfzuO6JlIuBvKSoz+kv9tR
Uwc2LzOOTh4zj3e1J6IDsjugVQ8/Fde0XvNnYxJ/4EZ1DoM41DFXb/rAuyy75eCD6jb/zCmF1W88
xUA0YbzvaXN1dJ4XU9+m9J0nkzKFTgudXD1xtxptRXAxqnLQpOGniJedpzG7qbEHF0t80Vp0DqwT
0nfs++zRQlPaFPAnFlzsMrhz2D84Oq8KuukVXUFF7eZyqMg9DLiV90cWGUcvXgQpOGjWx5SMz2wm
s34O62/ZMGsOxWPt/2RUb8NLqFePAFOffxcFCju5fi5depNS3atfW0IEGF4xwkmLzwA5Cttr4m/q
LtyO6X9pGgD5BaiEENPP32K+mlDR4hDbYzHJqZ/djiRirgIayhQmQo1z7UI6Bu8idDerudPkZ1LE
C8y/CSj9a5hUDqvJuNKq7TI+dVVyApH9Jxm+qqHfUp+stV/0/B9LGE7qM8DM4gNI4Fwj7Td5zkOu
XRJ6F8/PX4zZ3w8NmGW83r2PL4VuQUpCU+oz+4/HJx9dSpJ7AtGna4oFjzbkAF6EfIWEggsGsaqa
l1r/VspbCa1EgLImcVcJ8EIOdAcBa04AuFPXWI0AWcPQP0vWN85cWqNP8r3k2ioTzAiLmWMmuzhh
X4043i8DeB3cjMEtqeqnHGMImJVo+pLWTus/sRxJt1QiGzlbDwDnMcOxYbMlhlG4jsc1MdwPC4Ur
R9PKwrjFy0XklcTy1QYxvgS7ZbgclrsuiHhKQdOZN3JyLOnLUC4OOD1jYnJkh3BKfAga5+VutZjo
6OoPRQqczpxrZtPtA+Q4yTV2AZsO4I4JMBeGgtBiwLi5/YG8o50QCJqSmS7fXoe9yOrZ4+BZpCvN
145hiUID6Jg4MLSBoKIFPTwrTKg8qimiIGZbK7NzDkU1nU3OAtNC1JIR7ypNe3d5MeWy63q0gp4m
vnxG259jQiZLP+xHW21aZgZard37wH6I0kHCkYaufLJxgNFLSDq0A8IqJkfAvNqh+cCyShEhN8Vz
5zXrMElkD6OXvdrSC831p6TbGyy6UpRW7U84rvRg2XA36qQ452O5UiFyCUVCjAu/yHiSn6B6FM6c
qAQ9bADRB7Y8BO06YgLL1NzRIKlzykKfkv0e5T/krvV6vsmzllcPMsCHGVxq9e5xOpli1nxtTb07
ed9QM+rMIq8GUco33zxZIlKnaMjx/MgKxhIUGFcuqotlNfKZLrT+jjY8KQydaV9MLgakS/mX9BHI
ezyGCIR6d6FgxJ6bbwGSPnjZt/J2AWMBedzsaIu3Pw44v9+YDbCJ8T4r5qhIRaqIELiGDeE1b7/p
fvEw1QwtddLqRwldf29n9HdMmFgnSYLqqcZ7E2ETmjWbQnQku6AGdYUmqftelLmrEPICt6QOSft5
ZUfD4whcD5nAbh4+yIUniCF87bTmRvizhhFRk2QHLlFkJQyEVboPGQg7vXtrfeOi0bdVKKRm9yw5
7jWTaTd/q7HLa3znsLgO/NY0JYur/mty3Iy9aGWF7ro2ye9lOuhHPEIJuSPxLiJKWFaU2TP31JC8
YA+dlx15legGxVsrKHYZfamsRWrOrJpTe+Non66FRw8+tF69R9hJm5FQdntLCti2jbbydbzoIwbg
RiHE9NFe9QOyHJundMClBTGA44u8pAnP3YjL0p72kpPOp2Xs7V90VJwRuWL6m2CTzf4fckSwpT1O
FqYGz0d6xKCFqBGNx4I31QiONmMNA78sUdMYhNJLGtJSRybAZst+xkFtturdWJ7dFnCBph+y1tgL
85k4l5UTdylDUySF9Axjimk6OO0tsQ4qSdgm9TWlSUZzoWtQCfT3DJaWtHN8TgrIQZm/ENNFDSWv
zmJ4L37fIJJrOfC+2HH3nfTpSziVNw2wDhDAfGJ6h9TEMf+wBC5jsc4IkPMsxSpMoirPeh+1a/nq
MMlWqF2OCzT2BGtra5O26pESAHJqiTEWmVA6kg9GLrBJpIJMme0b8ZcUFgaCQjU1v99OKmwrGLfR
Ejx6ZirbkI7Txdx6QEx44H1a5gZMp0KLaZL3NCNw7xRXPbzP6J9iCXq0yfMzTtyP6TxU8Ggrd+9z
BUr7Xdks2eiXcrsHQF690XKNl73NSED0SbaRYzfUn8aMFYFK2vApxRL9aGn1EWByBgOdrx/vhRs8
qWYP9H3nGHueEI7lo/UxSird0/wsP4FJIe8PdfiDCWrMTkaOLe/Z4p4Tvdo5rIDI1Eq2R79BcKaN
KN+IrtA02BeKRdomanTRm+JhZIEqo2vl/Ze4P7IyGs30KCWB77UbFRQbPQRqDqjFYB1BH9lMLbzG
iIXkx+WGKIMCHIn6KQn+wgmomEcVZNPwpLvfIjGKHCIi9XKbpO2KeeV3g3M2YfVAG7GXVUS+Fd1X
dibNRIQasu373WU291Oeb0ydvrHHL5w5uybPhkthOkH1oeiwGgYVzluBwCc33zHrYoNU1hMwYxz5
C4PyU6+d5qbmD/gI3UmEfimhl4YgMUfvuy+3OpEkg+QiFHutQt+KOINGN0JAykJm8g49LAybmvvm
0unTmnZt99wOwpkoXStY68Z2DK4TYswynPDKI6uE/G/sNL9lJnlmxXbCOzO+a6/7x4Zj9wi4a4rp
0FN3tvOdPYX7KQfNNuk+fToCTETzkTwcx1wLmLvnkrc1whzMWX1WQ+mL9VVVLuh+QKDxXLdv85D8
+efn2sotHEBaW9sFMsHZMnTDbY0ORIRCrfgEkjsN+K5LjzaGIytKdnBpEdC8GuR9LYTW7KPCerL4
BBJ3CkXVWv82ZKT2QvzD5MEN/qa88HTswJpgsCYxWG68acK/LbUnxDNhGv+zs+hkKLXlmbeBQy3e
iMed98eKDoSkc54kqW3aCl7Woi4IKb4rVJaZ+S4vEqlEutiqcCGmHS/2wCVG0BPDzWlbmAIcROhO
sXZplAhRbhxHtIl2F+98OkBdzFQ4oL0ld8dmCctsa51H702MG6gmKxrYpdxZrW/2TOwSHxGqwbzB
cMFxDkRp6wTTskEm3UXzxZn4H3dTxzQWMQyjv0JYEA3l7j4QMVDSfC+o+IKE+MOU94SIkVUKY7EJ
/VUVTfdBA17vnXrofJwjmimjFKbaBFAbxdcBoQqbbsKNr23v9/HnOZCTnDwcimQasjMXC0JVkXJ6
2jOre7QzxSyN3lR10aonNQusHp+oSmY4hzVzh4bSKwBsK2ns0RfHUjQ/zDzwxprqnLOc9eDataVE
meM89Jr+T7Ygh/FOwIyxcTGpaD+tLsiJ+XsZjJUb7Dx6uyGUvoT2d8VwqGGnLG1epZg+dPvoAvUv
GlgqEWcKORvi61dMohomIkRvGVGzY6l57OSzG1nyHlqWLhP5SMza4FTJPqSxzYbvEAvzWSl8ukBq
EfLM6jwRvs4ZvYKRXP+QjpErZ1/YP3OA+IMMMOW4kMcxdMO8lnO+SVdemp2DT+OkVnsd/6SByt8L
tnkDzNX3sDYj9qN7pesre6zl0G1EQO6bu0Ugiba8S0UlJ+gOxhhDiH4MVwEdLyH/tbZDr+ZdY0y4
RNE+6U6JdR4b7SijU1HLOWSRhwcTApWokew02VLTNQR3aGQ+6CeHsWfaX9IINFO3sr3gDz9BJ0+V
+e0tQ1ifwESwfzqIEaOQchzCOuXZALlhnm36I9L+UzlwGbxEFEt9KpUjolr+egkAFM2OqBzprKwl
SjXh5GX7y0rUaiMDDYvDO4Gp6xTNIR1Ly+qRBdX4v6kf3YOb7T2gWAwZ6Yc/pa0Dt2oFeTGiHJOi
0Xvv03Rdq9/QAKQ+oJYVU8SND8UfqVzHIBTelaHtaFqr21i94sXt5/3IYSTZWJBEgmFHoMGwfCbD
k1nsFKAkbUfXy3f2aAE898h/mrWHBjV+QmfgVqUAP0gGI8LlFUJcHmESf2rGNXmkHCFtRngF+c44
BJ5yXO79k9Lh5B8jfL3qTKlPcFXXndQLwg0O4PQnKEO66LUFlK64FQcaPs68bUqRWzUt2/KF5m7a
3kvZFsJnZo58yAgoA0tEsxP7u9pEuE954NUKMYPTYAQ71dpFIBX1vzHHfbp3ewgepz46Gs6W/2+n
DSdL5niRvR98kZyG7tmgIngMnItHcM1wLqiz7Q34AocHrOPkav0tbLiBBw4Mob5uUbgP68I9th6h
AAd+oL5LcXQy8pzBlqSoPBwi9EKtZxuevNdeASW0vFPQdTv76LG+LnTLI3QcGpOWBLU2E2qtfhwS
5gTtJgnWWXUg9uRP5E/PsjS0WD3YEqRVxjIbIu7y2luGNCuMHI5rv6LipOPUN58K9nQzAoIkQzCJ
dHWWq0Rj9NZVw0k/OAgkk5Nr3rPsnPBKm9ALYhLcNCnksuFopdcpL5EslafAL1bzX4uoBEuHVXtu
i0nmdyIU5ajbTNofg+2nWYqtPOSp7wEMbnbF/GKP71aJWjv2PhY3OXeM21uSj216CLyxRhWvhXzt
UTFLYLlqs7Velv9qjwWDmXviBAct5hwLeT9O8m3OPzJVe7JFvWcCbOmfMz5OkRaUUIn6ZbTJYdkX
pFEXii2ndsAppijsqJUiqma3d7cjqh58RwLbRh4iUgMHg9DU2G/ZQIgiq2CGNV6Wi4z5IuulAPvb
eDtWzIw5Ki/wrWxOEp1OOAOf41tMX6UhbbHlc6f5g8K3AxnXE8QXMOiO01tC0NZMA8pBQznBDpHY
pKiAOmtJzscIevCeM3HLNMRZjFUli8s5UZqadDFoiemIQFxssQaa3Mx7Si1tPdKiZTB4qc2/pGky
cGASx/DKNAosP2ixeQlEu+SbX0JutXEH2yy+InXu8k++UQ50TFaXIM6PgTFvQpzGNF3kmRGBzFi1
/sPR89QhHKq1mc3/eZ2/r40E6vP8agX6yuIidIO7RyiGFFxzPymCt01/W3Ttj97ePK6NKKAj7otW
NcdW9Ogp8z7zv0ztc2w1pA7TrKB+G5lPT/BKA0IRZofHHv+j/+wAUEUkIgnZdkIHAneCz+d14M/y
av/7cZAFc3sgl0X/I/PsqHkrJK7LvNVoZBH0Qmg34DIJCi/LfiY/3SRMYnKAkHdZkyteHt/Azktn
ADFVF9KFYV5g41bPauuCBH6iNcWk2iYZWqKQje4aEAavRbwn6k4rxiOeZ/rwCDFcQgqP4RZi32CY
ttBMAEZtRfUm0iFaYbah0224PqsdhMLYQZlV7xul70PetdwxvxK0JwwF5OZ7lvsWOOmzWSI25mf9
6r78/+TrcVhr63tMq6ClyAm6lLguhQrP/g8tsKaML7SL8dDjs2VeJIjsHI216Kl84lmt8V1kbiSV
tj7CMx6rio5Kwj7vwLyx+aCObtiUPYOJ4+RPzITLoGa+auS3q8/ckpYM0qd5+ixwkzoOcKOqPIQj
BAOcfeinyB+w+dUOrxEdCT2jSmSLLBnIVLP2m8ooanpX2MdzftO1Zl0iBEqd5MDMdlQ3pJrrlK3d
attDGLeHBHFB4+G9KDlphB+0cjSkOItLh5pqkrgQvKcpyi02v4VdmoFVM/211CcY0aiEqESfTYR1
HlOe6ZdsZ66rgeTy6a+MTEfEIYYGvkl/8oPs2PE1y+XWMtdiU0ejn2L5vDhMDKXJ5OZMC2l/T6Rt
dUCSIvvRSp+7CFUwmUK0wmvN+CkY8DtlvUYccaxJNxii6ZGXRXTTrLx5Nj3/Xv/AwvWIInoIXhi+
Dg1dIoz3+mLD2KwAaLgXQoj+1Ag4KNndGUSD0/qvOmfWBpBa0xw79KsErrSB+pLAJs0gbEoDg1E0
QHSMRTSnUEdoYzNcPGK+8IEYcK5W/l2FxdaPlh3tsy+9q15MFm2BtlZ0XqR6d1+iLsTu9dP2r9Pg
n1E2PHjFXwuLv9URSLeonVF7PKWvEu/nUfKMKl1HIIIw/iELE7EqZzlRosslsllyp4khWjW/wY+U
XrihnzhjSNL8X0cbvmWAHwLz9zVGn+jIpRRKcEQhRr84Eu8LSsPMWxQqHhqJjd9quxDzTItyiUqv
gqQW1gn7DJQ7L9hwaOTsHcrKU51lIzKREMq6WlNgktoxLNl9oXHiBHDSoDEkLv9MNzEynVWOTYc5
zUj5n/A+VyD/zKTdaS4DVnUKLAQLI7ZftW8Mc+uEPrKhL+tX7XBYcE3vRZG1BGyrWeUCxI/fCz/Y
iMB1BPzZL0wbsvonQcut2eehxBM4fsvu5/Jw1r1ND8ZY6aAdaCpPRfTS8YZaKVLAcW9O3dpANjHM
e4nksjhwGaKOSQjm0GhwiUFFM94GhLDMkLl3lE6EEiesph2fxv+ycN52VnvyxmU7JGhWTJOMRWyZ
ZD0XSfTWF9/N0q7MZtkpi9azY/avVFmcJGGf45f3pAHPtqfnSLMmjqPsa1RnIquJKNFj6dV7wx8P
5skivZAblhS5kToXyv7iecwbqLwBnSmZFAUAhrnI7M10cb9t9t9fNKVWHBeetpbGkjfAakLTMiSH
ipGdPKBerh8TH/m7UTvXefLujaauc0g2Xf4hD7RGxAT+Hz71JKdqljpDAQ4a662K7nWDVI3VtxQV
/58+6DaTbL88G4FFovyMQRhO9VTcDO8sA4H+J2XtEhlL0WEhph1E8I0388d/eBTsf4lZb/lPEzUz
+IdtYSEv8hGKIwKj2fJbfLFhJImL6jt9DAmF7oavUX8O732xafEHNqwTcAPmwieDDKA3pXnG1DXm
CKRn2I5Jfp13ZYoJkvVuqvTHOatX07gLX0BJozGLbr9DvPCJRZvEWbTnXnNWljD0qr0XxKfWQ1Cg
PDyl3kFN/Y9fGvl68kM+JdDWtjEwACOFZfbVF83KVTAPL1wyhRw6t4pVncF20JMnh6Zb7//HsGfs
8ye54gz6lUu2DhfeWHzGjShDqcIDDtVst0VHtsPgutveHx/j5i0Zzinyl86KLiYqfOp7C1ZNQ+TG
SHXSxmSuVAxyg9VQfiyez7Pvo4mltbnhmT81vzkXmHcA2sbJxZiQP5WH2IVjwj1CNy3zjIKqlbPp
co4wFricfwf925//uq25irqTRI8ZA5AW23sosW9axK1sTW4HulJr/qnsatX2kDbUleMY4EV4P4P+
yovdIZpH4GkuLfBTglqq/LmD+GF2V9MJibr4a+b3bHzOef9b6gIpmEQrQ9Tgv8E0iVvXuW0Xg06e
UYFRcIYTszjxjxg0uR10QN6jETqfbFA6w8VANioYqnYsKhBJHOVIKTlPQbNXqFl9VJEFpQ+1tMGG
qoXZCc1dzWwCn5tH78lvrzIcyW047urGEsCRyUNTwaPwGITZO71lCZSzCkLTGeXL8mwUDJfphJpf
amkOVmKSmPZcLRWMUeqAEvoHoU14qfujZ86nFpOoKLA6FLXjzeKqzzg2wg5ANVomWp4mXRDmXgEQ
J/HQNOZfCiT5CdOtAHjCYZiFuSUIjRI1qP+rJXIG6ZNzcRsQqvF/jVfhFEEXigpHfctcwuZEutDD
zIL5EU73qdEXRGHFyij/IwGZLjuFV9N+5qa6Sv3rBNmuQSKiVTr6PqwoNKHrES0VW+lEjWm7CUgJ
N/pHVMPXkvzU6fyroszGe0KTqJ2ym1kedFhCtJ4Sjc5G8WGMYAlCMpCaaSX3Mm6aS7Rg9a5T9hrP
GlmAyb7MYE3OfQNLBpvj4u70ClaBZdY7Z06ee79+ouvMfiS6bQl4culJmD2lS4Zw2Eip42Q3s6J4
Uw1ARThR9W6J4nD5U80zES2Q14ah/BldjoiB/xzQCfHqCVWVP7bHeSBcEsCVWa4HSpxcQT0JMTvq
l4DzD34NKSBNA+NNMnAqNw/FVB5qKzkw9YMgaQYviEv3iQaedYnWPtFs0mNzI+J++jC7tmlKGSXL
/YTnb8ST18H5bzUCx73gjrLlOkHB0zVgQO3Qv8pkKJnSW9kZP7pfIQudvzQV7LJ4JBpZIx7HMQ60
vT/BvxMAQaepsSY01nzjQkOozvzaxjJD9iCVayGebR65HITOMu+HWmMzHqm5nOPo+hT07D54WmSi
nRQ9fAWOkuX4mfYII/tqnXnpRcjXgzcfYyH/kD7tACQoabQ712gKD7J7L1zqanBIZQg/RDmDsoST
u2jO4sY8RW86ji2dioGAL8R4DlT4svyOx3NQDI82fkqUNnptPurMCKfU2BVTfm5pgTQSTp4EIquq
XEYmEzQbWfVwlJvRWaotFpBhJJ6EYRIPxEQvrKU28KnPLAP1Y/AXhzzccobUxvFXa4Upe1m6sx2J
77Q8dBndTB1LW0Q3qukSKCIVsDGS314Wv1rVJmSfahzsh5Fza8Nxex6tTaKa/wrffB5qfesVsDRw
v+Nqwq04bht7WFsQKTu+pIRVGTmKo2I6V5rAVRE0hNIymG1cmS8uQVjyXsYIfLQ+59l5ndEV84p7
Qyulelw/+zEUGtbEuX7qdFaZRn8MWY6I+fXcZd+NB3yoLXl7ZZp+5ba+wwofxuNVkUSoHAM5VOpt
vdK6j9TFk/laDtOuQFJscGpwOOuSZcZ0eISEqVwcy2Ak6CzgalG05Wv0wvp8qR976zmMYH1RfiwT
zQVsf/M1Wjmacx01+7EBVcuCKzGJIpOSsm+CIGNAeWPFmId6N4AslXDFEZ+y5yHBMQJ0sH126xJo
ITIAZCOzIzK/p1sLojzxEdJiXiU0d8oAQ5tTDtYUcgzehCqOTzbKEKd+VqH9zprPXjdyJpVZfe0v
tB9cwFfunpIapmp9nVI6Nt0ncyE8C8TFJEQWiBuHEqvDNZAq4K0TsCoGplj4pw/6rK4VkCaf4fGD
IcwohMSSOt+QzGBjMxffUMoYSMIHyeWUAiluzwbwRf5JjLx2eNZYFQz6jo2E9cR89/Vc85P2DlAV
scC42Z1RPjcxBV0x1Wvl6qhvrphZpYgzE/BL2YP0VPL0TXRLEfaFOqQSq7zfuJZ4ws1WnQO6mjRE
NZ8uWz6sRfWh2Hv8S4VitYbQJoGhDZWXRN1mnFSXfkK+/B02e+kH9GA6HO+SxzhMjId8BEOqw/6/
dwho4Y6M6rgxvXSV2x8e96jrX60Uo3Ww8en5lDRkAqDmosBqwvbZ7B407ZN4CFTtavwr+tRlgKZ7
mGk6+K1+yGsTVxrfoQg15HPBwYmru46xEr9oSE++m9exgKzQyXFVXQ572cDpsjnO2XVmz7QDhL0h
9GGRiYpMg+lT+ShPy6+ZCg+CJNMW3GUdD4rjlyyjzdpuEUPl7mPhWbQc6Zm9jsZ7i6KQ5Ls/CzJg
o0OuyWjSdAmvZfDQqKtlvioMnmpmjtSPH6RSwJn+boHrJON7GJbbgIO6Y7+Kay2ILi46x8amanRw
JQUNGdlFm1KFRGiyd8S5HznZygBIbEm8Joxe5a4saONM2m9t5pPXihfVmhGpdJJ0cHK4ZBzMKbYj
Sg1NypvySpvQaBj3cykCn6AADlYNW2F/4CvEevkw+a+tupKg7pnTAwqqIqsec7yy3Ql5LkTEL5qA
j3LlyDfem/EXfsBHJ4KryIeJNK8DhuqB5zaDW+j7K/MLe/x+1lCl0QX9FVK6yZslmh5+5q+YHzuv
VamtFcGU5Y2ntcr1QNNloDvByJt+VBMtZvprqYPrACoh9YSyXuuT/n8knddO9EoWhZ/IUjmV7Vs6
0wG6ydxYhB/nVM5++vnqjDSamXMENNgV9l57BV3uIlXGFF9ypU97wVaq6xbbf0IjKJzzYNcD6hua
+aG+C+VdayNdDxDjZ7kwgkv3OpZIE47KsKaLFHtm3txgJRYCBIXk+C0nf4vW59Hcut2mWHDWeI6b
XeNtTLqjeQDrV/vIyQ44TJihLm15Jfl8iBH6t9Pw24XWyYFZbyzJqRbBKWSuWJkSZ7VzxnuUdLlT
299yTDepJOL2KSmKk4CzS+CjLoTDJvm20Qv2DAG1JkowYbYZ2GntjstA2negVJMJWQYmtxzjjhEO
8Tieg8Y+WZLXXDjrTAc5HtvRB1RKj1riYPj+d9co7lFkJgp6ThHsZSPBzankOcN1qrH296CBZ44E
g80HqBU5CpIFwxsXpTlYcOXrFdkP0y0syGcM6oOEVsKeq9zlI168TVeX+0wMbyN3RVxD1U0DPCPN
Iz3mhrupFN96EY6c5ex1W3338H7VvxmUAlDZPhgg5JyhIcopwkjAB9ui3/Ycs0VI3W5O06WdQINc
vJzY5JpCVQGWHhzYfa0w9h2T9UGg8vXkZ13w6fF1nK4BMrQirc8oPlQEtJz/+gkZQ5RUfdVt7XTE
LGYhRZ7HLPtNPaC2pQzKwSsq8dtgfEVqRlBiLJoXZxY/Dd3Vh6Ohz9UBuYVH6iwifa1J6AyiRvB9
s23nIfUAkoZnjb/KXB4bSTglpl5DmG6slC9DLkd6Djuav1djalqJmA1bMyG7F+ZWhSKqJn3O1j5H
UKYsAPIWG6sMVu4AVdDpb5psqu/8CEdKAinncliNdnicyhKRnWQCRusA8KLfYcgZrqe2QzdDkALf
EWiHBsp0+yHo0QKah17Zf5Gv1nOY7H03I3dDkS4KNslYAFeBAklw5am1Uurc8/Fayh2jv6qmf5pe
EDNFrOxh7XKsTQqn5uHIlB4gsm0O+MuUztYE4yRjxm2OGg9MUbWDNsLJYPqp4D9PcECXnlF6hhYi
33r2c+EBv1So26jaxMgOSLDnWfBzKG5eZD16FBlT+oSZxUaUzROsKzgJnEhcMboM0au6JoOhSpr1
MJ9Ns9y6AEF8vB576doS23KsPNezsWpU/FJjH+nqPFzyMxK8+COnXetftKdKnmlfNekULuNh6B9x
ISSeCI0LhDUkD2apdn2OR3wI927O0s08vYXY5PDsIJWmsvycLPoWsDqoFasUZsHSw37wrdOgoutA
6TwKc2uNkLowtslZLgJfFd/vrLVq3NWIsCmtO4K/GfKDXdNHIkbCtZeAFV+HDIG4jC4G6RoFIoxn
yM4WfEU0l7tYeTghCYb7xKiE1aODh7QZb9E8AiNhDm31kEHH4WRh2uJlOD/Bny0zUoM8dr4yxo/K
Hrdpypzzc+6hq/QXhUIAXANlL/TNHiwwmi4ax6HtLNv6Z/ChRca58ZX540HvmgjGyoANcuX3L4Fn
bYMYw+3+nAzyYYZQGZZEbrhbaKQXiwBl0bwvMBaoSag+VJzujbraZ7B1QUCSbZC8FaLfVwDRLVSI
hALUhd+WBI52SWsNPEY5+zi0oQtYdnEUWJHSe4j+ETPe9MixNnbvFomFUbPSKyTIfqZ+TTbyaaIu
LmJrHxqoi5LkOQzaPeyje6dHZ4eheNkRHGBbWxs9me1Bq8gZVUXw3RlRYpRUuEiztZjSKNlg6Q/0
HF19MWHtiuoc4JGkCc5zBJ+UbTv9WdEL5i/K2hUtVph1xbAEYzEetW6luLo7mR9s+MGuDmdY/ukV
EoNA1Jz0lXMYOhfww4Z0I095c/LyH85PtJH6MzTLgeWd9hczcfe4eqjQ0h02hcLzMD52cNxq9oMu
YRNm134+HXTJGLouukrPOnVWfY6G5inPO26yEqwTX0ozXT8u4tr0hFJWV4dNBBc6Hj6j7Dk3px9Z
wUjBy1m9gS1FMEhFbj8RU8UiG9r8pWEPlnACbNxm4URgIJrhXwl4RL8iC+txUf1GKfMlLNEEItuG
II8IyY+dtdEs+3m8RppVxsHg2u/VIuHdedcZu1gME5h9Adec2vTWE7ZmYmyAKatGDIfJ3hQOQWPy
wykfQ2JOZybxjncebBYb66YBKreXEVM+c92TOWC1w7M+kwsw0V58Q5JDfvX3G4Ttez0hRA0B3zD2
YixGhb5YwwvSkgt/rgM1qK6bfZu+2F383kioi0yorOvk4JGfRPcOJ4gCwjVgNFZu8AgkDdkJJJpu
B3iG23Zp3E84dLjvxX3xqLelhlplN3ykDr5VPFl0rTbeJQLEnm5LLcMuk+LSg4uYpoByuMVBzU7r
XSG/0QXf0fbFNA6wH5DOpZOACw7wdY+S5f+HraxZ7IBPeMzQcFMah/TqibMuMaJpgWI9TAY4chF3
Vzet8PQjeHMNSFOMCYk+yWp4Mkun/VN9zM4nPH6Sowr7Yw5xTF9u1J+CA65ugm0d/trmbqzROTE5
FfKlFNfQdw8oHZ7FPOzououyYlbzDkIeAFpngfcAwIcW92zh7taG4m2JJBUsAY3N2+g7hB37ax2n
7Sh/41XOMXYZkMCGHM8havW7dHjqfdjX7g1ahWj13aqvO70pkgynjt+MHBAbsYc+Ixk1/b8DTBcI
djhDGsNH5nwxAtEPMkxf1UK4KW09WXBmCfu2Qy+IbWiIVNhXzQ6GDZUv1h7UlhNbRA+ZBG4lenlp
6B8WFX45BuxDeCb2G8wjuASvIQ2A8KpnSm9NxTGjgXSOfayCQ43HOZh1xLCzaLa6CKgXeDs03w2O
S7kgNpvrfBQYqDLQTcihlSWOlNVtdJL13Jrab4SGyA2anYrwrvTBndJWYnVjn3Xt27CCPWxGHH4y
n64VISVcUF2WYh2kqzUcHjSt9tfwpv2CJDNOq41mhBYAqXW7D0LrYC4GERnUBuFycx1n33jGm74K
MxhNuj3PiSFS4zFUoG0xnnxMjOtgPebTyjKhBufflJEs+P8wfvNz6eVe61mTPkdGFL3m5ANqkSaX
Hi88oMYE1666Yu0aTJBY1wXnrIt9gUqIbGhPffWTzcDx+oD0umnVt8WFkx7aW4wqURfP+nckLfyk
qJ30OaKw0aSZaduBFtpgCEjdDwimG9wA0tJ/h2+BP0gHppOZNAhQR/URXLmkG/DmEFEJzk9RQjUA
BLW5IxpBrFhOf2DgYfw68bvztvH0+4sHkjv43MSGgCinFUGASM6IBIIc3hruvWTKlsNbCiR9WWR+
RjbWNvDf9DbzFCSa6WJgwFlFJFXq2U3z5fjiEsnPuRyP+h4uZw91sxarMDidCb8odrU+ZizyIsrP
jtaUUypF2Gkm04ZyEOSaBk+XG+2L7SFVByTRN8JAFB4rooEhrBkpIeJKDYL7TKbvByp6RbeBBnfH
/MudGExeoNcHxLcGHnxMivAsJ5rb31Pv6Fldp7ojbgzQxpp2fMWRxJrfrOk5CvsnxyW3oisevS44
YlIXvo3aSAXAIbUh2PpsDUWkGlDNi76Um4yoUkJBcZVs6YyZ6z0Dujcw+LQNmZ7uR+LIPav3Eeq7
yk7vlOdtW+kSOTKt+DEbwwqvRejc+TFhMDFGB3xjBBk6gwMctAFJArArXf8EiMi12Y30DqO88den
XGiy/rPgEoqF0Ah/pwdLKSiXmSvqVMzjAah63IPyELTJM1ZamF6jzKMaWiidw70cL7r/RSlQEcSe
PVuwpjt+yNy9dc0Jb/QRT7XpVVu6KXCWAIJNqH7s5EbGmAdpvYVfXZDwgi9dcBvDV3Lk1ikbRRM2
zdE4lxOpebp1ZMoYMjGoyNfLscUImGMOtae7mu0COJNU+bvD31xawUVrcmzGx/rob0V1I/yQy805
6G0R5eLIr5iDn8eIoUY8DSyuGFUxNKIHlOHNzbm4ZhxAxM5kpHRnldaTmUXbvqhwK4wvmgruQ0uj
OUR4wPtrn/V9bwZoWOtxO8nhXMZqV5rGSwuuPJKEZMUQ4q56xQqD0SkatGEg+p3P1aeKLpXDabq3
GMtCdLrqKgctkF7ZXOa7OZtId3/LajLOdcQ1iR1hfTMm5ylbyEqEguvDeohm9aINc0Yfth3fKVyy
siFEoXOMl/zZBY8bXYkxfIq7L5p/wFgTgzh6/0gxaWjjmZC/7Jor+0SQhAi6s23P/l0fi7WywKtR
YcM11p0hHNRFya3C1Vy/+SXjSQ6fui6x7FJ7HKHr0NofvYSz4pv9nba7YJm2uD6hg4mQcbdgOvp+
1qezptknU65DPyC9suFggJKXRMm2QA3JqpPjlwi1nRPbUSsDNYYHtL9ymYLU9d8gPpvUPedmTZX9
AcFcoxoKpSYFAl3KuLJpHtPxK4TaDX83wqGl+7ZbLNf+pNZ/QdkpNQ8QX5QCxqm2eczIdkBNgwah
B/93QWtVwuZaDoRagzwmAxMOr3geQFOEih+W+s0y4B6gyNX9kCvyJ/ZVbJqIgqkZ6VU07unzRHJk
e8SxF6O1acpgY0fvynhKtcqJoj6Pi11HPIf/1C1vRnpK7ZNIQkoEqkBmS3h+rEutElrMs4lZBPnC
Bkprv2I/7/qi/O1FhHfJArXU9uufOWeiGHvvPeaE1O5sS/+uCdmXXTmujZCYDA/mzqiMizdreR4W
R5hVjVyaSfYIN/SxJYhYVQ7XsIUSy0GUNzBViTnDGmxCqQ26m+cPmyjBPQLOr8NArvGeckab5oK6
j2MC9uHzmEjsrxbok+cW3LL1H9GIrKkhcLy4zab4cEhnCnG0Sjhf9Mpibq+/0IevA3WF/8UVz6c7
zVM8jfBx8BjlcEPK+UMP9M3GvtMWm1546AiPDsn05ZqKWqakvJyB6s+nOLUGg5Hpqz2jamXUnjHq
lbhI8c5smhFfmdeIhjqc9OoAhAnQO7vpdkJRkvKHGsvR6WGMA1cWHBozMckuAbmNOMBr3nTJ+BrA
5SoLjLvfYIOidkrxK2BchUhCHmSPGz1UXBAdTWpXWcrqF8lH3vYEweF7Bsi/yjnLvEbssTxYab05
g5VVbbgfMWd2wtltlQS3+OMGZjyauxy+AgFP9LeVdbKrai/q9lem48GC8KSYZAblXwEy1fTuOlXx
OfbtC2gzW7e1XmUcP8zo9Nw6/uSIOEBh0sdRnIpL8pgMhIsxbxg2HXJDNrTpkMdFqT7HX43pXeOo
2jd0W/A68Tyv6Sb7zOeyrYiCaN//cy8Y3t0cTsNA/kArSOPuJVq8d13b6kI+cDZ2cx5a8zLSvpT+
P4vTP2Z1M7HaoLORl/8gkmBamQlTcDgOYHo8VEspJHV3wAee/VqD3eZwjVC2IAdf4SXVBwaBDdPd
WPpM6sN3Wb4tFF82ul6JoS2MsSYPwfYdAFxzgMtsbMOaA228tpjkJtWNwSilRvQlWmYadtVc3Zjk
WbULZyyFjgzoi2A6mD556JzFCW1riqygR/VDrla/K+ad7bKATLGz5vbVrwaHTGcGEI1iw9AqYuWC
SKiqxn0xwLNJoOIty2uBxFVLv/Qb1mA5fNLF+Cjc9CXzIZbDxtfVSxA9Sohwzd8QXSBoY31BNuxE
+IqDDsIlBTZq4dHlNw0xWTegi1TIt2WG/+/lt9EaGauDjom9/s27fngsiCvtG0VWiX0asQsay+V5
plSHsvLmjdt2mB8aA1Gpj5MfStMo39ft/O4vcm1azVYCb7rOvxh7yfa1ITHerR70fi0rdJ0coQau
cNZcHEzZbGcuUA/GI5tzjMN92zz28wDk4u10jdIl1mnGqSwkgdhjEKR8Ski4GUHHA1qoM/Nbj6mM
F6KfNJ4iCNRTcBhIryRlfc//NVoC3smw8uFvnEzukJoc0d785JIpyQQuBYbPNQcJc0IUBRPGjBKj
gBlMZ0ZGnFVv1fDTmjBeCbxnp89N/Dk2f0Y73iCoMkhcweeHrwI1piGUHWtkfuhMKgiXZ9Rv4gGr
AZnuQmpLOqHfvJc/Yfrno44XXX1ZYsiSAckvofdnd9g/tgFaRNtDLgqYKuL3siQ4efLIOHpx8VAc
4uyi9UMpLzRhaDOAlFtnh6M/4IFOQN8hs618mHZ1UeNG/VB7Bk5O3UxzA5RHf4OwFg+p21JEDE+9
gGKNFVty6faLf7Sz9suNxgfgxB0ncT+AlMj0ASYSByRGbExe5CnAfoiiktIHoig1vDLL99g9SGgz
TiAesGo9abGq0SoUjhTqfYehu5e+V1289QMwTfUrZrzxFnfgwHCKL4aecgAEaKr5HMfBfQ/1AY2h
cKenpIbmobx1W8/vnQhveJWSaERXQKrw9BAzHJmZH4TQixem8/WSnyd73qo6fhcW13/6N+Utimv4
FKgF32sM8VIm5ilnmiyr04mR/n095LdIyp8UzUplImYIPf/Wz9XDPGpbiYc4KcNV3DhPvWtR/UHM
zq2nihFLW1CG1yytluCPUv7TMryMm86DDFtnzZuQdNdVMW/i4i2cy50mA4Fnw0fMCL1XBxRCqFXU
z9zh/0Xkgol0CAfqzE2ftXVJbc+7Cpf5CLeVJh1vWr3iWjNR0nDfwE7rkX6rKg5EZbEYtG5alcTo
AhYoj/YSJyXmuiAJOVw5z4a7Stsli/AoBnfdRF/D9KMT2XPvnf9MUt7mQtsmzPdSDTcKTloZ/92E
tWmaOKHiUo+iB4gzYeI+oxK34YMDmBIw32+GxadSID7VIIA0kqtpaI+pf6y78FzbuMNhyGYzlhI4
kqe4KA5F/tfwLLWZXM8kaYSWQIMZfrsF/RXWU342b0SDS2dBjGFGXHtmPcgWk9fR9PclTnEN3Z1L
PazIQrGjcmVG0WuZF0fLIUCVTnEg0h5X+Hgm09iU20y0FGbZ94SYgyEFIc9GKjCejKKTUxv7xSZm
y2SYmeQ068alGgOa9XW8YBGmnZXyadN5zr0a1CdFDESeeO0l1oOdW38O+RXoFLeKQlB/3X/+eLI7
6Ah5L6NgxPKhU/BHyJyCz12VFjNF+EbU2E4vOSEslFbSYaQX7LG0X7WScpWnMHbQrcr6avbLOWym
7TJjakJghcckj7a7pU4ggyl1r9VHU7qv3mzuvbZ51nRNqwj++UhzzeZRcCSYw2ecdbdhILNL2FuA
VfauZIKNrSiRWFYCrWU4RBJ/XBT56xzFWjuTgwcPX3GER+HnLJDFCE5PuB9J0Bw7MyQBqoeAG+bD
aRWJaRuxqK0kvPfYjwxXJQh6Upcv+ikURvfZe84Zn4G2e8wE2Ttut8prk/LPlSc5B9swt98917gb
zfICp5i5ONy21rt2/MW+FeMNNa6Sev5s1HmJmUCm86Wk5A4H+CsO5jiQ4+s+fwy8eS/mCdXPuIIb
dR8vxmdspQcHTzQY6M8BKQbtENJwK0QQefCkX9DypXBNWQbYrNHsUqxyk6EERINDeKA5HEORPhtx
/YsbBM6v9lVqNoAA7Z1+S/9dkVNhOelnOORPddOdOilPBWGVKYpsDLzoqYnSw+K++lDM5TB5uXg9
URqm/22p9s9ZUCP5/lsF25gi+qc/5YwOBQFjyWTtkkq+tT26xwDRjlqav9BSN6VA4xiTAfclwPAK
wtdoyGMyHfOJ03tRzOWFc4fj4FFS+NgNQFmn3tNqupaeT33S7YZm6xkNyC+fLknJBcLZzi12e2Vy
mqT36FT3ICzrfkAcFy3pMYv7fUSjsE7lR2Wp+6CjfYM50DmLDTUfmyUowDHhHHBpI0y9tM8QB8Iu
MMhdMUbM4q8W5KzhUWXRldkwyHFqH5O+3VaNt1NJuuta8djG5U5V/tomKm7M7x3RadtaA8qcXqkB
b8AqPKRkEFMMEys5bYDS4powRh6NE48Ys+u8J3E1nrYmfjSc4X9dgtNUerLC6HPRvKQYilvmYRUu
IaLJJrnAMU2Nrr6bW+ewR5CJpigiMBTsHckl9orMOLLuIXAYufnAQiOcgSHbBVRxRYIgwR1beHve
B506TqUoiD1RYL3GzBbAjncwHZhY4qiEMV2DWyX59alj7xNI44PTvTFZXEdt803+XCinUx4W5KrO
Fa7Yeb4x0ZfsllFn1HXHkoFOXzBCncn/6kz4AFjv57O42s0pNIpbH2AKZDB4nhOiVFoPtqeMd1Zc
k3Ourc/d2d/ldrTr0F5nMyOqqN2JGh4UGYNRoy6l9Z6k+UcN4Rtm+0PasMCc/+81p5SPpVNho9xf
MJqdllUfcjFOtNzZdIL1BGE9e8BMxCPcMLEe9QEECPDQYFhv9fJqMcenael2rvngYRdq74J876Ga
Mvf8WOx7X0GeUSG26yFAt4B5u6GqTdoJQDsFYm0ygze2C2YYXsLcKD7MQ92sGXKDVi5MR7o7pbL1
3InjhLohiPw/x8t2OV5zwsCF0odla8/Y2YbNYUEOuYoUJV0N2w1yzMUoFHnUFv4iebDyGvjziz9u
G4zKC/IIW4FBcKnqN7+yDqjrh4xgHbku8d80o/ZKAsURG/ytUIhsUaSVaIJzeMt00Qw/drRRBrPy
ka6nTJydpQDjkAyq5TqZ1UcCe82BRrNkmGTnO4HvipZD+cG1anAJsd11oto3Y663hQsmIdKV47DZ
3srIpJY3o13ZZduIDVwpueHen+TJHZDmjNSu/l6y6KIaCJokWo97PZ3XWgamyVb6gK7ja0l2IWx4
l9bGApk3AEGmHs4aoYshXt+qzI/6g7v5ZYal5bF+kLrB96KhACgLXQaB7IkBU8vefQkYFxQg5lPT
Puo3xWRJ83N0RAlaPsRFJc2rb3mHWjpHv4asHGAHv/JxRkU2BGH4T/oLYgVxMAPIN0W3YBhPgoob
PWbRsBrIxuWbXN4VlCNAo4mlZkCr0pfOEKhjXBi3lLREsxEX/Cd/+Kpxdp7jxSYpoLyOIDgix2ul
PkMu30h+rUqZpzRu/jmt2Lt9fVWmTdDtfMKQP2GyhsmIlpInN/3vjSLfX2YTqoPlvobsnJE1pR9e
2kMcZZKaMM1PLB27PdPgcixxw+renRE2Hab1yQKhC45omPnFZvjri8e9z/1lG5cae5L+GmUxAVnZ
Rt9HWXPfGNcytknXSh8a8S8nn1cXh7Y46D88GvJ7t4vPBpeZDc8OThZYe0RfoqurAZg35HAbBeFU
FSTdZat/aD7lHFBcjwGQoMDzPC/yc1odJkA17Y6ugExdkyhDiHS6PInnXpsYQYt5NYH+BELRpiqp
cGj33MHBGFxmp7TnXZMxcZLmqwMBAI5lrdkG2JoUgAATx5a7Khc4hQAsmlMcu92LRQsQxHgak1WT
M1laljPpM6dyYBCuGAXM3N8R5ZdDKqXZA2lgNthAsUcNYxTLTzypedM6BKAlw7bsvhs2u5jzn9HG
w1K6P6CFh4BYuF689hWKPGs+zgiCebhvqNHXdTcc0za/OWP12SIxjmxznTbjrnEgAwtb3Otf86Q1
2xpCF2wjq3Jf29o6RJA48BjcFomxzxQNI6rPlOlTyH0hgf2S58IH2grMSzZ4DJ98OLjDdula3mb0
VQWfAworSTKY4bGMcSxyJirVongf6+pBjAwzXPbb3Dy3pXEoeIMd9pfi6I3YafbG0Zw4KxIEPzUz
GamAnDCmGvr6UfvJQlVrzEubl/S/gKt4jBBbWuPLoR+UqEA4HEDw5jfHBU/7Vbs2SUamFZ5IV8Lp
+axdEPSFhQ1w086XVJdW74GFNakuIyWD2LuwKj6oN2MDzmpdFgJ4zjh34KBNZ8C7b7dMdZ964z6N
UVzXwW4p68cmr04Q6gsDO86L9r+Vg4WWztx12Vvp2Ts2BXd22tTHwo5PQWyseuwX7sTJxGqZUvBU
5mgIq+UzVlTxst/78U7ZdrbWBUiaJTxpbKPTxryzi/bQuSl05UR7sHKeL48ZwGEMbmdZPop6HF6b
hkEKdSWm2PlykPHyWL5qguegLRDZ77t2OPZOum14aAUtZe4JfepjgPGIDiWkoY7Tc/9b4nmi67Yo
09EVHp7CxN4RPoUF+6GOwwNGDqr2t30ZrOFeYJUNfkSE8FR+WF2Pk0f+PSu1F92wzZcvfSjqr0wz
9zvuxJUWRPPIZWgfXfEQJuPHxFXpEo3cVBsDrzNMK/aoAPUvYEMgMmtzK6imqfN/Yhtu+s6tdo76
iL0tD4v/HkvI/TJ4EZn3VIzLIfeKhymOKAeALjUqnVc/5fQwd9Ub7Cnu1PoWB+bRhrxeYDHJOnDw
tzS7irguROBwNsYKfGrKievThmAsFb4O2BSrEzyUptYjFqi5Stf7Mfp8pXexz0TbjAgW4dOspDwz
80+t5GTW1b+WMe5oya+iXLyV8NwnIyEKbQrUZUrC9q7i6ZhLp8MZHqxY/bMVSRqcUONCXmEodonz
pWdMBpKZQEX3aZ7Aqoo5N5PHsSLdzzQRihkOjPcKYMtL3F9XAaAbAH1zjpzSdRn9hzhLSbLGsBp2
7PusQ1OAEZUxhidhFa9VbOzz1H0aGBMLZ8ZShCFfSllT4UpOyxA37X0gxHVEQ2iHxsZ1mG3PNSUl
/E1RyHuvSWFtA1YUMtym00fs4MPUNS/aYyF1EZa1qv6UDTJrM2TwB1CtsMBofEIzbHxU7RZqEvZv
uA4nLoQnQOhgzHd6uorlh/7r4UQFfA852k30GYXejKTGfRS2Joox6Gec0FQ5iCqcN8fdY1kPOmGT
dmZ+D9OVYji904Zi6FbXhfzl6XfhwkHRXQVQDzra3kJ1BlGpyf7YXQ9BURDACa1wT0hUw0Xt5glw
JT9hiAbcGdvTiDzejk3qqbY/eA5p4AS6R+Zf3Q8Xpgyr0oifnMI7L6axybLgLylJJ/ceGv78JUwO
Veg/O6ZxWlrwPgXXKGmvZgAhmj/GLMqfxOu1S4pBhAzECibACVYzfVq8RVajE8Xr9yBz8WrE16Nz
ePFD/Kb/ZVF153D4K2cDpxC+u6yxqzYyKCEeVn9oaKm6qL+vce595KUDe3IG28jbuKYmpWPxZXtI
SPQYTGjUYWHDDjW+JknacxZ8+f2y9wcirMwxPcTIZrjqMw/gRnwnIhf3fRz8jWOeUgcPJzbeX+VV
2GuG2l1ocqje5uqr9TmAl+wRi+DfSC7HPl8eFserV/miDk6KiWih8AeU8quS5riyaoUl3l+M/wh0
6lzXh0hQCr7PZyjgjJiqq+IzEObejqNTH/dHOC/FvK+M4clGdTJfhivhXFmaXp3IA+oGohhPo/Uj
UmvD28cE0qfPbd7c+VXOuMBOTbpmNb+FGJTL8as8tdi8RcMnRpT/6XmwQeKxkZL6gookYQPh9SIp
Aps0fDE5v+eW2Sw0w0m9BuTKqOq/1Mz4GqFhqyuqiuxflYsP/WX8mkYSYIFTULq3j6EPxsYQOd/4
Dhr1LtqFNLhdQtLVAIcTxGWnjyEcQndx620cs1yXjYvWNN/xku9txMMlY6FM4MfpkznYAUpyWWCj
g6f2EvOjoFN7FgGGtF7umOMP2m4yrLOTUHyWJjwKr7wMI10MIeBL4hB96yBQ+0i94N5OXjJxdRDb
rBXZklq0LzqQfRPL4egxXBomgESA1KDJAYNR0i5KGvQSxxeE49ViM3YnKaYDWefpIuYUloGeoUa2
3t4CeEzGgF0R7G4KI4az2sC0pTGJW3yOx88Iw2JsWSOBvt/4sXL/4OANZRubuu7o1fHtZvaN0K2h
+q4YR3q/fYQnfpvf4bHcevchLFzCfrV3P9ED3V/gMWdAVBpdXEKuocQRBAxNPzom6hkMm9ljxtgL
8RE7rq0i+FPlbsKFZWaYT/gSYSqDOngto1SEKDkkaz8mKOmqhQFzfKY6pqx8qx16dPpydzwGjvcF
QyJg9kKaTb8MZzOu8YcirHt6mhdB2Nlx5h/gNE9PFLhrfHE5B6cR2GM4GAHdhRHuygGxH+LQKce6
OUSmBIaQFphTYo+i4uBgluxjcpjp5UdmZSG1lH+C1yM8LaL+Q9NGowc73I+3SR4fLAaUIbEG66Ty
nluOQbDXviz2g2h1tpVXscZjigZgmMgtkEu0K72BxgTUYdzgaY09S+u80Z/L6clp0K5ikcF9BV/l
aOY4YHEtwdQNES/ytrbKvpba8AIBhR8Rc8DJMeN6LyEZ+0zPOOeruF3Z7beLZZxBGTXfT9Utx+eo
/ocaiu6LZkZCE6y7vT8OV7c3djJDMESH5dLNR4LsCxqCFzA7mO+4NTT1eykJi89qYn26p4WJUimf
0ezhLhwjn4vuTfO9Gh9zKzuPw4LlIgEay3RivpQjOqmd9iXyoxOdM/qIetPb/Yc9ytc0mvfxNNBJ
Hv2Et1EG+8ZdjvA1q0qHZWGZOnCKkIfLnG+rE11m72FhnsK4FEvrzJZfSQZUMLlvRsuok0CgO+yN
uGExKm9UdIxYJn0ISmBj8VzLK463q6o3BUbq/gMzNSBP7zSXyTvhMGM8flllvs1toIJ82Tbdcaop
h7PuPIQ0ZfwoLVXKDaqT4JpLYBZpw5su5Lb3n+ewhuX3UcUoDdqaH/AeF99p8ZTCGKFxW8WxIpEO
7luX7ZVdPQsJpZt2ELoxZIDpHzyxiMIUXmoLf6J3evT9qI3ii4R7CF3BVceRHaKtVo1XBI0uInqO
lg7LUBnfBX9m+5IwVbcMC5S0e6BBhHyY71sr3NhSbBqoMUVrrzjQU2YwDSnySYt7PaEbjiTgJtvE
RN74E5yY8jm9zoG50S62Ug/qf2OX2gyTwHPtPU0s6Zb8CrxbV6mAv4GPBc2EpgWYot8IL7klkYOv
CiR8/hmkPffcmybz/Ud2Dx5xmOQ0rJaT9g8DYMCtqaPEM3YpR7dWG47OxUlYOWtdsHPl+ZOLuxoN
33ISpr8RjI98C3aES6DGiGNDhP+34f/6oAF1LF8QPUEWmE591DNLprcX3p5FVBqXlOFR5W3Qqrep
+EzrH2l2FxuxXR2f3VLHgfUAXERpZE/d9NPGcLjD2KMgfJnyaj2q5NSqd6X/dY4jG0us7hFeFiYe
Y4RM7Is6BROx+yM751/IPmyA6sbJOVkjvmxLe3KbCBIWtuExQSqTj6uKdbbHZGOwj6cRugZ+Llha
Czh1WfPuuo8+Hxvjezbheudzf+sTKmB+EYcRhMbP/DLgB74wmiBo2C8Qvd5Zb73adSQP6czIrkEf
GZzt4K1mEtzXBVINgYnruHPdj6Gct7aFNZn8V1sYgaewf6trMnbmekyAZPHUTFgMHgG5BYPm9KGz
xT4at9J9QCm9Nu59Tp2heVVGtzU9As3Tm2u+C/Z4PvyPo/NaalyJougXqaqV1a84Z4xNfFEBA8o5
6+tnNW/3Tg2DwXL3CXuvfWkHbyN66j9WaTabAmzgJ8vRQa4jXkiRq7XLRJ4ysz9iJ9bz6N3hsbVz
ov9c/Zb17k7rFT+xekoJZG6lt+v70eNA96/6IIEX9/ug5OJG0GY2kB7k+xRVX24kdjD2uMOxYs3v
Lnk4/F6i4VCzkUZMq4YWWBA4+XMnOcEJ3au6ls8itoJxpQfxWmvmbcunz2RVxlrrCScuQ0YKimxg
Qqe/kPewCMbXVpY/XI3uzH2AyS6Gcf5rjNbONOTR7bjquhaWQnLBAfdikx2mKfX29NZDKhX9M9hR
owYHlj3ntntLWt7PsaG+N3WU2BHHP4KhVjkLBRHiZXaqSucgsOr8FeHkyZvDTqSnCsMk87sXfWje
R/K7UEatufQXekuHZvC6E6jVFuuPBVOs3ZjxGAflu2p2RmKcI4BrssCsOQyf6mNXlMXJ423u6xdW
iPuWT+QwnSe+qkzdG7kmmApU9lxsXdXQrwZZrr6h5aLjV4Hf46dVv049xvW++oLzX56ZnUdY78ML
YFgjv3aEFYvCeSRO7c6yQjO1vRDjR0b8EZpfViNvk7UbdARfw4HFP5Jwogch7TAxZoMNj2Li/Uca
NVI+5uTl5ltITTYbSlztyk7ZEAMZBjuyKlr04sV+KIGOPFTOnpk+6qs15pOzyQ4V9YvJ5wxboRPg
KNlrkqeDUXfTsrLt1W7SucY2l//QX7Qc5CIFTawg+GznHwYuP5kcDHc/Tns32A8m7gCE/O7XgIVE
aRI9PmuTHDa5hnYtHlcDVgb/Fcrdg0n8Vs5vsMNGYwhxGbCQwSxVGJ3Gs9glpsfR9mnXa+/a4DWP
nnqv3MXB2TDJCZJnnfUq24p0ZzBryrP30UTK1GgvTtxdGzhg1TQfAhuyUZ74y7QzN6mwDpJn3TAI
+1FNFSvF3g+3wnI+XYc07yRObsyAAOKWAwcdt5pTW+CuO+IK1tmMDB2VYFzwZtZkEUEnUtUJy1Ei
RBTsLUKQYvPb5VEB0FmxY+U6AUauirtl7JZk8sQH5rpULdU+JajZx4rIP4P5LnoxvPfJNEuwX+iN
FEGAssrtUrTkTsmwCv1VW2COG3qMlrB9Sv3mld0m5B1WOHV1bMdS0xDT5qDx0w0jpD68S0rHB8k/
gFVTDEyUiFCOa/nmV9Ujkz5+nn2AR9KmLIbmybTa33rgiuLc3Q4kebfQXvELMiuNn6rwUSOM0p8P
PL4xAqCJYAF0bcqfYtH5scG8eKoaMeQGR1FHuRuHxonzRRXVYefvaFdclUc4WlgKmO334DrmH9Wd
tEEElJRMP2dpM06Q4THloJ2clMRKn/WP+VWmJF5YTAKYjvP29FKjypLkMAjEcZcy0k6FCxeT5LCc
CoFjNSFeN0dkx4Iyyr4sb1N5WDOUq69/QfnHzazpgq0fNsYCV1hZ76Qzg410hn01BtuIYzCtqcBd
HN+D5y5MTn1eovpkOFQFReSgjf4jNbXaZxwb6zE2v82B9SP7goDfR5Ra2GIzWNUfiYUioQISHQIV
jax1ktRrx/lS75vBmRU16MvxsG5ES+ta8R3C+VrhElLyvDRZY/tRD4qOhlO3w1sxKYA4MwsnQAm4
ajXrA0b5zDa0OiRxcfPmJ3v41KNi2UyA/4snI0UQPTXQaPdqvoCX96FtkseIf5PL5yRCtBl5zLvP
c+u3dxIA+CdSugJm/4uYqhmBFSwLKIjRh2CkH0zdOpAOJI5m7VGVz8mhDQfan30fvZghoGP+UNe8
ncGgRd2nqsBCZSQ6NoKMe3KeZSJoCTWwQF1O1cFxCUC03nqEyBmaOVZVmJXE8B2q69GmjeCV9uJH
o0EtoouWwO0pvIvkPWOQBYOf/br3Mwb/Jh9HhV0CI682bdAsYu0JeAKyFhNXxytnbM3z7DnZjh+U
pIEV4JOlQ6UWIv3K+vzRDq2dL+O3WAW+gPzu53eGkD0mCrNQWbkISsVwn62azr//tNtyJzDo9nTL
43s/ZiuD/MzCwtDf4BgzkUL+CyIHfgKrTI6joCRITJyBCe0y3gYdihDHZqQWVwA5qlTiymselfnI
wWLeVDDhjfYIBLj0KqaLnDEZ+is1qWJ/xofVlvssgq9n908j+zVh/8rU2haR+cjH9i4kMqOIROw+
uDlGgD4ePINByaMuQk6RRducsV6eulHc2wAjpTyo9yidvqf4lGrJRkPM1XXGyRPhk1LLKX6TqKbl
KMrvLkhAt9B4olTxBHg5RsR1cpNetbWHhPBolidiDo+REIhlGZzO1jFtvUcZ7pOELGtj3mGeoLbP
k0MJxsLmbWRncYyWqQzw9aGNpAQwucwXyRC++oFHcHCEibU7Op516lrtiFtzPZUNJlkoPT2CwtCm
m6lwGs2rVnc5/BDI9T2Wze6mcdbTUm0xveB2XEDsWKvUnBZJZ0zYFYomy/+jW+yytLr21muFVWWe
I173yaNDclnupclP2KCEA6CpnI7tKQS2D8GO/EQe+C+AOkQh5eWG62DSSTOjbiNUeVDiUup3zZkI
jWS3HFANLWe57cTKGZcILTV70bNY25QaJ5GNa8zFEjDWGLYi5Bb2Q1oHa3v+0HPi8dCBMSL0tkRZ
Hm1uDRpAVg3NKjf3HbhJJDjF8PAr5+TJoa2ZNHaK7Wlw6o2HKNkq3Z0dYNo/uOXnnPPET/MaxDfO
Vf4QteU3KjY9Xrjz0qSuDPaBw7iL6z/6dRtXXdjnsvvIMGbH6VnD5kzMA8qhm0IKSCs5RTP0+0wg
FsViYk2HXiLlssKTDFm+hYTZYFescYWjbWDl+BHyvkkXmJBDXvSoo2RiQV01bwnPP+juJxl89IF5
8LqJg77Z+/zVpPgNgd0YOcozFqP4TQIK2URHxsUcjyDbEtPSONlLw6f+0m5dAfSEmX5sGDvea66u
C8EtNJeMg0qPWcduQNShIBIeNzzCWItCkS4nIFudHQfrU4s9UPZREHPmaM+OmHdJTmdBw8tNexCg
uQxWU31UILCUW88YdsAql0ZLf9wfG7aVrHzBhiJuiaenuUQxGMhPm8OuFNoGVz4OTS7gNP4F42Hm
HKoODL0YWbj65Qjd3TmaTgadtRL1ptAQhXbc7wUB5nG3HmKCY7P9XKPTj5SxFoMOu8fFQsdfHHrW
pcZRMOJQy+eU84Y+HUVFr9enCa9/0NWX3uZBjMgoy/d0kojOGYJTT1rWcZTuSmPAN/dP+sryY0oc
VnS5tdGQOKn0XGa2ID8TbnOsIHTOWRpdhxkzNed9F4GFr+XKjYP74Otb6RKknPUX9UGzWJB3FfW9
GmQdrNeECOukni+T5z23LtuFFII7ox6T2EXK/QXoA2QveO46iElP+cjQj9tY0rgZ5rbjcqq8fyYT
gQw7zjAaq2Gu1h6K1IznR3QG0wq2cc/91B/SNEe6Fq9ntSXP+iNprozeGpi8otrJ8Jq5I2FadGYY
emijmL4+eshzXWaAc4yjvxsDQgzowfTwSY7xe5d+RCH2mwz3GA551qdewIPGUMLGRTxMDrTBcxIE
iIzz7k494j/EKCPqLlqH6WvmuuSMgvguYh+Hd64CkBPEOi7ziBjzA7TH1M63eVUlKwP5nF4FzFFx
kXbj2vdJH1Yab21V+P3Std9sz13BeVtm5NfkVrBLLJesGbae428lyZgV+WGYkg5ErkbPgS89gZoD
7lLkhJTQ6em2f06rYlHbABU4FrTHoXw0xCkQ2yQ8iRYv/UP2xcTZl3R9S6Pb0O6Y44IxgMBfimaT
bo0YriVf4DTrVr+5E60GbXm/opZQqQExFahfY0x4Cto3i2+b86by1Qgzufj2U/dkVnd2nzHGGLhz
/9xPnriWw21+NnT+1/hIjPbA0XgQOytLTj4dpEl9bJK8ocjyHVVe3jgrpyK3ByICsyZ9Ew3H2PDJ
AD7qlbOy0kNT+2uk1YWOjIIT2L9GEiyXq6CGCOgYITBm01hb9ukhxyqnj3cfvRtmdsBCaH6Tly4l
fwnbLBrbei3wBdvhD+h4m09Uj7zcR0MDzVJM71X4Y3dnt1zVGoGduFUf/B8TjB6/tAlmbHRGvMSU
SUMnMazii17ot7SWB0FnP2kknsj+k1EnZm/wPJxJomB9MWoHwzygLKZLickmgstu2YhCJe5/UFUO
VMlHrTKfjFH8VrRZw0VjAGDX0ROFb2rq657m0avoGStSAvQebZXbzlutAusUfUSWddFjayUb65hw
AiGC+gibjhgSC83EPiwJeSN5Wv1HWu5t1kT+I3YLjtt+mUKyVnORCC+t5e85Y3ejR4BB2hpy0Rbx
2ivJH7PSRWZZ+978Atn6nAVzv+w9ZERdCdd+1M42h4cR6789RjQOwVTN4yEHl08sr/lSM/phw/Og
RURZQsd2kDmF7iORUQ5u4piotD2i89pPjgHS8VDJm4Jk4RL5gLkB00+On1I74msjITzG14+bR+ms
edmWFd4COyUrDkaapltYa2L9MiafIyiYGCmRSFviN6jGLAzpCBEDuEuSUILmJ8yGlwBNgbBAh2Sh
Sr2LGUEQzIqH1r3ntgkkNYLe5F5rD2N6V2zzjCEqyu1y1tjQdW8DSB+fZQdCsh+ZNIeS5ykbz0Ge
bFHCvAaRvzb6YldBPybz9I5pHKatUxL/3byhR8t5fVnL56Yg8hukDf9LtQtJtdshXifnlhR0JqyL
VidKCR0gUPyOgQrYfnkTCECn9iUldVgivqnBgrQI1hezJh9RqT/NTos+6WYyBzAEgokIsSA6B6az
5cwW37w3c/GeIJ7xig0fJK3fZOamtv+lQfateMOEmMwgR8KweUW7k5TRe9ENjwXrgyiO8Dr6jy30
W3TISK8C1lxQqlGgcpdNNn/M2dykw91ty7s3F+ssJO+BfiMeim0//Lry4HRiw9Bi6yGzHr21sUrs
Nyda28HvhMYH/wPbNjJgSTJt4mLvR+U2URYwzCGdW3xMEaz4TD9PBCDVQbVtsWA0UAyaeWYNQb/d
8LGy6WAw+4FAmN+tjsSQatylUQY5siOBBOmMxcMfIGwqj63tH5lgOTKGaOxPp7YVf8sTNyYeDXqP
M/36hX8XjHlH37/nXLyeeCoCXjYeJDKpdPDSLIJJt2FxXX2U09VAxDxMB9q1leVFyyiOl2M9MmVA
OB7Zw04J14PZYsRIgVkgRpQUfRghDkkCTJTpQiHemTP4o4+EzkevGGMgGKzqMCK1TRP3WDjxNs/1
VcXagBL3GlbF+hIjb7PdE6pXzOerjOiwqgdI10cbd5qek1rb5i2/oJChAB+Yfxqipqb1dr5gQxOZ
Lz1qdFyCv5VSzZHeqEvw/D7+PDLik+y7LkGzOjYiNr15DN0E9BhmosHEpniF9GRm/wj/ZQf21tnp
CagVvDN2+AmlB9efFA4rFfBOkHu99JYyCkEqsZRgGGrwxmnrL20XNW7Ys8ccSCvsn3UEYl1OGe1o
akVZAROZwFetZRZfjMnfpFFusJF1rYU1aAxSP236g7YnlitKcJBM8Zcf+nePVJdyCvC+oJApQkQD
+hWFA+dBazo7vBlLOYXsViMf4RmGOcqVXv9lH02FwU0dof6Ah2vzBIUMBZDm4FNNJdgxlbjN1gyO
n4ooZCq/r5niRU8quFrTXXyDLnwgRCtp8OLV14BLCgM9mCqAVhV72zm298Jy36baRjI5b2OaxBma
pj0tYh+dZSWQISjHnfeYoGYkqnprCwArOTJu0j6RLdHngBzkOx8w720l1RCAHeAT3aivQTcjJauP
ru8/xo5Jt4mqPrAY3GA4oRmmwGVQEBMi0TUcFajYjTA7NFm7+bP4YQ61uElGS19HRXazuYKMzD/r
DEkxFlaZS3AKP66lJ3eUbn/sMn8wN53/okdkgzFjZyDLaTwNvAos7lQgsCb48fCsD4zCCw0UJKL1
skoIqO4g63DyoxjaCfsejduBnlxMV0h0R6+3H1GIrPIOm3NGtm59htz/GaQ8d1a8i7qShfN0IXJ3
49Br9wlGHIRhvKUTi40A7FNY2TA8XjsGKhK2A1R4N124WvoChGXBBpbJhHp9MWcR5b1seV444JP4
kE4WfF/W0CyX0j5dO3G+NXkpkUYUxaSfUj5QRtMcZKddLe1V8uPBys7M5DkK6F6M+RJLPj4oqYqU
R5yIb39lUCxCaD2CLn/PRmyWevuWg/YjOzl3NaAXWGQhrqphMcYsTrp9PEQb28etr8ysgGFLDa9+
rz9UAw1HYBGgOH0P1adJAho4Q1JFzLWtKtPdlLF43qH/rZEsWtZa4+vNalWCW6mAYgzO+zj/TLa1
zwIobE/SYq0RwGhxYXVHw07Drd255habYFaayI2GK37rZS0/Gl9/cTE85WGybUyI+9+VbF9ymvs+
Z4Vha3+e+mrMVSwGK0C6dLAQChbrsHEL95ZlQ0mIIBOBn/AMZ8Pl8FOwHeu0m8PaU10rLuoXlzPf
Bgk1eUSIDOXRIaBXZGR7q7eZX2HxYfYs2Cfz2W+Sc+cxe7UGvpk1XdqEYbz16FU19+Z3FVqPifEP
wCB+WCr5fMMSw9mPWBzHKjykM2cpzb7Zoi1SU/eEFoddQVA274AaNxPaSNdFCulle3YSKH9y4ws/
JOxQPUOHjF87GymllRgXdiEKtxW/XMlGpyRQN2r/kWqq8cKASTTRXqtvzHhAvykIzABEuX6eGctr
zntV2Q9UvV+Vmgqa/bqd+JTR7FcWbEtLVgQDFveAWV7b46x00+ssujVzcfzrJtopySNqpSW8/PbV
7IZtMThnX7mWHKN5QuxbIy2U2qMbaMiC/OF91mfmfj7c45kXnmovmps++wNl3hzuq8J7HDT/Wf0U
NaMnkaHZuTvFuqUYamznlyhEHHqpuSvtF50loyKg8y2+ebErhQ/qiDbtp9/INt8neNFmTQg2C9gy
wueGobgOvGOmOTtpV2stYiCGK8tgUGc3rxaladh2F/aGnU8oXXkG9j2xT0QtzPj1R5RnECplsE+H
dxNBlM0cx2bJpOy0roUcynOwwHJuJy8yibcZS0Y1/9LR5Ns0sa5Aucd7yCUXG1tAvAzThm6nvg1a
vphVzOBdQ1Lu/gbiFWLcrVOyg+GjfhI0oa9VRxitRdrBu20QJE72gEWUui23Dk2UlkMhAb4lc/ep
9OJbPTS4CufFnIe7DjnQRmuHrWqBxjD8RaPGlEcs6bFPYU1eH5FEVhk8mnp+SQVTNKon3gXGFM6w
mwumKyb0zoqNiObIzRQhw6xZHNHjIMbR2SV3/vznKi6idjH6PDG+Ob1gRlw5sBDUwR5x0LvldGt6
fT8yGScachmUhHkmw149u3+DQpbnPpMpXRBP1mKKl2u761dSfIG5CpFHA6CfpTypK9OhAGIi3OsO
OxKP+BuJ6vfaSMQhrnCecJ6ttU4nMDMZybQM331GW1lzd00DVR422I4+YGoz5ayhjPmuUpVRie13
rvgdGiMjNBykEcMakYCVc2s6wzR564TJnKK9ThGG2QgRGdL+oBsJ0KB1PRn+Zy+8fZdOt0gan6g5
fzzCegVTPTUVkgkBllXxb5LI5meitEhTA/i8kR65TY32ymjs1usN7kGaREeyDhScoTMyR8u0nto5
21VJfg1g/w/Un1Fn3CYXNWvFJXcxKdd1Gj+Gz3rvLgoUOS6qrMKvjgpDUuicwkTKUWOpvZ3Sm9c8
1zrtos9f0dGx9SgmIx0NKrIfjijOuAgXLthDOMddglwJgZeCxTg88CT/FRAUzuWYAlxEQSHWTu2d
zaI/z7QmaiMOeX/nRczhKpb6s4ZDDm2RqaGA0B4ZFS01mxQOjAumfUdFaKf6oTcEV7PKnZNqlUEk
WYTQlSUaQgdiZVx3Kw08jXbx5IzNrpjKU0Om8WjxtyTai9J5tk33VOI/ak6+xl9+lo7+OOnpTm9+
fHayWRV/mkBrcaP30yt6TSheSMWawlsrgkSmJ9ukIl6XXY3+VkXBnU8/MVRK4k91VZBk45L5Tkrc
PMIor1+SmTCDsDvStBeBvo1ZXdXhOj+adQEKELe8iHYiqggrfvVSpOSs7+XDTNsfM+C2k+KeJ59B
89yU/rnAQ4UKGilZ5mx1WNoGfKFmSi9ixFzgLN0xO3mz/ZSjXXAnYEyYcFCuLwYTXF/LoiLTr4iX
VibaMHZtJiiDngXVX0+EFLWG2qN2UKaGPhhwuY0Sm26dbNSq/maSu/R67+AQJRjAUO50GjJWa0r4
p1bolj4gfqmXPsnvI3AxVglBy8sw2JXybw6VvlTDtXCMdwhdlqYFLLJn8gACwLT9lac9sSWoWZ4A
wvMceQ/q13y2NzM3pAMEt2o7ejRnKwlMarrqBbXx2vG5wBAesxlQA9tBe/EMxPwtGlENrSy2hfDS
Idr3uKdjPtCRbu/UA5W69Mqtt0lc9Gy/4ZADa+nQsSL24/Y3kbgHwTOWtK1aL2hKJnDLInZYCUg1
lWmuRRgi2RV63A2qSK/Ite+4D4fmvXb+oIs7gNKQaE6Zd5XtZWRDW2Q+6fH1JsZtFAMl7nbQ8x/C
RDza1LH5BIDSCD9C6to56ZS094FFjz0hF8mWkg1JwQAuoQfznQEdGguRrQAK77/Uk7FCL8DaMrJf
JOiUjohtTTzwB7X1VtDlDMzZlSbBGrvn36wiy9JIMAUR+PCAROxXcvsyFUy2vsg2hUdpEaG60FK5
Gwv9SQ15Cypb4LMcsikL2ehss4z7+wH0RR0UJyUFiPlANGW8RP28ZBuccf2AySYbfufgT6H3DDVm
I0jyUBcwXlYfFTf91MWE4CE7C0Gn2+KqU978aA8JS+kAEW4tZX+BwM4vsq1fFGBFKQILDjyEWZjx
WN4Ck2KuoeTLtHMhEWPO6Y/ik3bEKhp7y4MrW/12FE9eIU5O0J7qpjn6DANm099H5bwxo5eeNgaM
xLqYoN1OT21Kb29NqEK0bdy/tyL+nRAFDNsqyldCIG7JS3cxI1Dt8AgGNLaVHjLImiVq5pnP+nhk
/Czck55Od8/LP1Q0NQLfXRMAoGFFYRoftkemVcY4dkiRSGzjcM8GYFHEfH5TuZ+M+e4zkNDjjGEc
5lx+Vr1Bveq/QT1cupyvvesj8uKSJS7GDRe9k+0Vvk8t/qGR7+YYrhpi4IDy1GBAVce/2lCfIrfd
9xx1wBx1GnVlA0uq4JCnZ8fXFpH85kFZAoZcDxQhjB0XgCUg7FONsj1Mg/ihmS7oQ1TX4jN2nSpI
q6h/LPc0jp+DU27UleHpN6Ue4dPAeeiR0doPw9pTz26HEMpdjcZdvfrQD9daxf7O2AYT6YFt9jrS
kqmPn5ISDUQtcrf5NOGphu0VDew0pYwsq/hBGwsE9wHCC7P7KKj+LPZkbNqUwlqjybK05QSwwYJn
UJ2csd62jb8Ejcl9gYlwPem4/VjUjI1zrkbsGhxjrtnduDhgKFmXQGR3i+1I2XeXm51odyUgs2Ms
AgCkUXQFKC88owWkQyXIxbtWBsjIcOndBtSC/otNFZJUJbeNvmxj/0dqT9xeYsg3LBBDTt1Gfmuq
YKTrbPyL5BwsY+0gCc5ewVHH9mGsYSUsWGTP6s/jZYqvr+CK7ABkuc131G6tkUMVw7a6kBPFOmce
6mjiWPKRjuJ9UejIUMWaD5PO7D2M3G3j/eMCeFB6HhuVPAYgSmaJTwfdU2y9W72zHsf2oNgf9UH9
Vr1C+4dBd1PFKMIj8INRzhiVSWwLr1dD3PIAs2vn+QqEtRXdvziU2x7wpt02/1qdeUamRydC5jeJ
Lm+RQ/wLCwdQNBlIalzRvRi/sYU+Yh29q/8eJ5zIs4HlhvLXQe3LyBpvs4WQs6n6rxYaS1CPb7lO
fgFZaoKfZWbizcvmBT4HOcoJtjlvk/PRzBk8nOirSJNdl2UnOTIMxqu8D9FjKXymqIwZAB7kXfQR
WFhC2khm9VG1K8Lq5IFFCyjULTxiEU2RlTpfrrq6TazNWBBJdez6eTkbePQzEJiYpkod00vTvdpa
eDIwPCVYXWvoZjVPNELPo4IAUjOGzGK3Ct4/vxOrRO6cKnljsVWHWpeEL4IJ+dCjmoJx6vS/NPY3
J3K+k2JaEDG4sfPpbkhSw39sToNG0YZGjYBOGZ1LOz0HqoGuxytLGwIyx9deQydkeo9p1pxr3SbJ
nA0V1J5r5TOrmNujg5HXaOvHsLcPhtH35Jc7CxCncdEuMSuxqyXjItdupJrAhR9aikZ/GYOqfOjD
HpueqXSzJJZk5WMuKjQtxIrmwxmyZWedclRORE0tDPx+bVcsWrQJVQcsDTeX4glnknNk+GKC7pCK
17r2hZyI1dyYqxE9eWnY13Y0v7p/EdiNgElexmXcRZJ9liY2dCEnV6aHspwXoZhI4MG3AQKtaupd
khj3NLq3xJ6E1ULJCabRsPB6wPVIjH5j0cYZCN4mzCvxpIHxqTZRHx0FihBkpN9j2i7KILz78QC2
CLMN6AAO6k+t+qwbiZgRX7kfXRFCA9L9ScRZGnuHzdnkMha1URw3Dbt7qDi5sJYFmIG50r4iol5s
J1nJhSbMU9hky7Tqjt1wDZN75f0UQclmuV3mkp6HlPPaFjBs81WHVhsdhu2+SyhO2IfcE3MnDdBn
ET6O1bdorpQOmmWDRNbW6oJhabMBSsO5wOw4cg4DZ7xmfXo21EhmF9n0NgzFrtWrJ00/+Tppp2W9
ERLtysGA32nhatHm8J8RuMuBnQhUxK2SwRo9UTegqGJGNoVgt+ltfRuiEL/7ETkRGi4llAX8tcat
E7ES9qWpmpK1Tr89AQyLTfICvCw6B8EffRU11Hxw6Q2VACdzns2oJ4EBaFSFdiUEIhzw+e4TsbSE
cehRKjmgCJHQoJIvqvB1SvFEsLDlJrML+1MJy4bKe8hq/xwmFzeuNro6lGmTcbEVZbml3Ib+ZR0l
LLGuZ0jDXkRddICxap4OOr5lSE1ZZNaHDT34Ic5osaR41JjmcI4KbTxUwXCE6Q2J74qkEaMDqznK
2q6ztkaFiksyDKBE0FE0xYzuMlLf4haYC7VPjvtinPtn/0MNz1Fchpqk9DCR35sLu35Nc+hhAXLx
7hojm9ChRs5EYenBU69sIPmeAfaEV4lJPLE4i77k+Q5yTB02aMJkK2nO87S4zwgUpsnZlclRIpFp
0C664sv7V03psYFHabD1KqNpqV7+BFzNK56SOmX8h1ia8IQMQbUNUJU4qB2KpgBsZeLmBzefYIRw
K/+VC+zDBujc9lPUKZMm+L7LmILB5kRg92iA4Ydc8pii9rNG+8S3d9hshHQkXWPu8i5DEEPF6yT6
JWNTOX2gQaSL5nFvx/c5AvVXQ7VXQ1iHw5q+m0C3cNMZqNpACRi+uNJzxuCBsWPv1cix0ZxtSoGk
mhq3hAs9EimB478JSDSx0SWgkeitionz9OzxvDWBTiUy30Z4W6fGcn/nnm+WB2Jd0J+41PiNF+0S
3PvagOQcUcakF58zytjR0I5q1oZBDpE0Ki79Q2uaSwsajdeE9kJBPVgWi3CvPqF9/s9jXJpFOeqn
ck8HgGGdBhvOwAS509vbPBiiTFcp4o1cagcUx1BRyKqE/8/or2VbyzZWjSWUMMsbyX1kQBhAlqq7
RwFGP2IlpwUUbv0iBrzeX5+DUanUzL26WFqcg6zH0drhW8iHfp1wQHoc3srKYbEcbsZqrY6NmgdZ
5QFUyLvUhcZ7K9plilAipcrRWboHbvAG+2zfYjfzgTdHQEdah+SAYTp2krO1ZNfJBzian3mYHc3a
qP3KBMgP2erKK1LkmhxNvSQP1lqW3lZPP4JZ/P1WZQm7kI2MzvpGslfUICFH080tbB7AYUfhE5Xp
OoyS1YxExbB/WQsfVK+gBjqqLWpN2Mucn2XQXaf+BFxqi3Br7XhY0BCGElXo8LggxLa11WClbLxt
Jd1QSzevKzc9wwPHAZbi5+t+ZnQV89h5+1bV+AUsIxZSLoqcwui2LeKxeR4X5dhBVxMLxWbxi35B
ttqF6VuYa/csphoT646SuEupkPJOxbfhInG8ehNW2W1uISvYAObj8iiz46jf9IpPjEVhjkR/EOmL
MgHRvjHzXyKGX4z1vxxAT2hklxbm4CjPYWajpHjxKuy/jH18sAWAtpqI87d8rgj9E3qzDTVvOcKz
47+/amaJnU94MqVfxklUkWWVJAc9gWAidHT08aGcseg6+9mCi0mGgtMQjAvF1ljDdJLCWKnAV51b
Ymoor7lH/hTsNARMfxalTa3Dd6OsduJvkUk6Hbz29tPIZB8qzy4vmX1hUFGwtlbjSRgT5zYgazKj
9Fu3fztavbjSbhoXnxFjQhhPtWNjjCceiaVDAJ68nV7VfkvNUFO3XqlBvjsDKaCtGFPGOGxFYMy/
JAXjzJTCil+IYFIz4royLHYsbD6L3F6VpvkwOu96GG7UNZ8W4kuqcoY5rmRjmRkfqdM9qzs0Q4SL
3nFVZtPj5DIWrB6CxKOrVLgWDI2Jk2+n8jzHtPFqjaK292UdHiqSvpu6v1kYXNSqoZ2SjYOaM5r4
Pqx4XGxLVNx9DGQAwXuPeUstDMxCIAW2oSoAmx/Byer9JZvlpwjWZvCofsyyC3dVEZ2IH3TC9KC2
MCmqpYk5R87xr6oa2wE1qfzm+1qpLv1ho8faqTGaLYLKB92rkV5ZJ8WlU/hjv2ayS7eU4SAfwquW
2s9mkB694neww3MZIV0AVa5ebEoCF+e1eq11TtQNJXoZo5doAOrJq2mbzyn0ITe0Xlw2126JwF+1
+ih49PmHyN+/5ViKV3zs3as6d9UoLqizN8ULnnDpOGqcy84gRr+iNBGo9CyW7/Wh4ahSAgv1Tqih
Np8LYm4RL4ZLKhmjMTZu3y5Dn669HZERWMa5RRhWBoAzkCIIdX9fNaQ9FnBMdHiFvlfNWZpTw8EV
nrT2QDm5wJwQeM4ej5hq8+wx44B40cb65m7UAw8s+cFKupPPCsrjjqzz6qVno0JR2LbP6hwaKXsb
l2ArfB2sjkOoFaQKryrehpTllMbLD7gfBr5owhpNL7QURKvZ+Vdn4fqDJA1NF814GnyVHGmzcQ5T
TAwuKGCGRpXwWQ+AFAvWUpaftVEhwa/OqfGhYmqjEGG/KNYjq5gQ7QoOIw9zoRroZoxuFBJA8laH
fvlW2fpGiZLVmWcxxRU8vDUTuTC3uPmYxsFfZCne5d22z3sWkc2+m0EO13ggk1eQrq/K56TnQMpy
0EnJjyqG1V1lU9BPvKlgai55WfOP07jwN8pvdQUqmTq7EVGKDV14GXHzf3fa53+Szqw5VW2Lwr/I
KhFQfAVRxBYJMfpCxR0D0oP0v/58K6fq3rN3sm1gsdZsxxxDXkzMMJVhExG2RzqV7WRdM+oCnnyn
zdSrhjSLX++Wmmbk6eTRxExhYUEABR9yXElUvQhJr13d78Y+oQlL+YhixJhyWOm0+1xG3P4QxyQR
5GThqlXpuFMrEQ3wN8NqXH45/s1O2KKIk1WJ5SsUES7NHPlojWc9X/5MqAxGicv0UOKzzC/26LKj
mncTHfeIACnAGKozRqeb5Re1m222AAkImH8EM9gohFwAwArtdRBBz0JRV6c67XdBJJuCQVdtAaVo
SGzytcEbXjLSgld1g0SHXnpty4gbQdYqelPT6YA88WPx3tTKtfGvsSzZDK0sJ0tceeLF2aBPFflY
I2yO/Ax4nBGJrH7f9UyxkEUCq4ALYNio4JD6sD4sBad6+FPSZokYKlOwOikzFyfa26KXDs8ksyVe
FtN8TGbHKdc5G8yesfq8brFCk3U3D/ZC9K8ZulPgU2mmll8Dgm8acyrIpZBZKUIsByXS6pWu5ZGi
Q/Q9FtkWhO0rmlCnUQ5Mrx9Aruti/Ch7NxTztV9Gb/sxXAnBsYGqdiMPTpFrpuZrW1qEtswoHsld
Q0uijFOb2QqzlJGpGIEEagJ5BhTTX2VDQhF4ceRksae/gxLFkY/MnwIx6y70rX0GdebD/JPmDHyu
E3TQqHctMiq0s7VIwXKOOqIS1HhFU0olQ2+JfFoaUiOnV0Q8S0i9UiIhQjJEeWMzDpkZpWXjkxsq
IN0BXY+xLeJN8U4Yiw45ZCmkhcCz0o+SDvXI2ZPSCR33z5gpOwQhG8rRAxTX4A8aHHg4BwYSWjFJ
YzL7KoDzdO90IzFRwWSAKaAPUaX9BDtFzU1IDYwCogc4G5kbgDuNsoVA3ofsoleYujNBuibT0pZ4
OHUf3kB/fElldRExeNPOdkkYrufkdsIT0oQjD2d7Igb2/sjGXTkqQLWopPH+DPjpaQp3HKdeQMIE
SEE8rAUoBfUSgA0VsVmAgc7SYh2ix7iUFJD70loBIC4WPp7LmJC/JLZ/AXQaFJsFnBNwly86o2my
Dxc/sNatfbWGxQ0osjYxOkKvNEU5iiS7aG2AEm+GMOqIvKdXtthceJdHqxAlstdgiQsTBzMJGFkP
FmjiCT46Ashxo2ga8cfIvEukgouJ4CjD6//p2cNmDggmhQRa3BTFiGWbrRkDiEcaSxHC043yTHvZ
kqbjZ1/2x7QcLIkKo4h2ZjQIRVtZjr/rHwEgSGlNTiN68FByrUbi/hxwV06ht8nxdT2sbK0wKJSG
uzlD46U9mSPKc0iJd0WzGBYwS2AUpSGziWeaCkRFjbhuEsp2qGKTyFMGgF4ls6TiuYiYTCHEEo4f
ZSjxbXqaZ9D7IGMRzDZiuLmh8TwO+T9cYs0lT0mhe/pwORt1svIX8kFYcurVcQObN9ALaYozam1I
lEw6gq302vVDwNzyY9ETZKSKVb1OGTlSPLnglwWBSQqSir5FvGTqINi39D3UMTkpJaUJVYwx/r4A
i/j955+dLtUL7b/1LJ8jS+5R7zTrhKmmlzVb0J4fGY8Hsi8m1TC+FJKgu6E3rHw3/QI8LlK0ouma
7EWd/PUGLIPcxCTozvGa/IsmLWifjEDHD7XvBWMjIPl8Bt9ApPXg5UXDShSdBz49IXBbQtI5eAoI
YwQZqriGkdd41Rmk3DVVwMAQVyPK6I3aeEuKzLPZsF8yL1ppAsrPACquCVFNpiFkgmfRqUgnk7U6
0A/H36SMN9IkSWh64+nL5X2KYhlEV1vK36tIQgfuIea1F+q1lxEFEgQ6Mo9e/K4Cvob3nC7oOggQ
UMsYJE9Inn4lKE1weZsE8OIAH8erPgyLZ6LmbJ+l4dMqS0XaBSsKjDnUkgI6pjy8kGipWvwi5gN4
mM4FJM2LSjVVYo+QzF+MZYtkcwnuW6SlYpB1mEjrqqJkMn+d+wHFhtHf/DWp52zPSL7NYJYesUhJ
qH69COiUygkLxBCYg1lHqhsCLHI7yKoB1EOOegrgNZJypmTYoUscpmhAI1djhM0/ZQoKfDYnqoEv
DF6kuuThs4HFOJMMtgd2XqMD9iwyuByiMFGQAuuBxfmUGOXSaCR12fxSqqASUEcPknizmLb0XqyG
QcJWUhxR2l1SlPwb1+4sGcEAUW8VyAqZOOgFQWaZKKckB2GQOuxUZkPxgFsRFfU5FU0xyJ+3sS0C
r3BcMHSDynbznOa2TPlQZNYBeEqfWV9RrwSisUYReRPUQU2MtJpo4R8StHq3XzKNWNFvFLu9n9NJ
IR4R1TYCFjV9MHmH2kC4hW/KkOPptgML3VTzdR6Ux2mEGlYZHqNAtDTghWECvwiJruWPKvgKCTRe
le+2SM+VIKjG7F5TXgYlp/iuBK3DyKavERvpx24n8ILC9C+mNfLDjz8sS+BCMblitguwaqP/PQOM
TDRox6oCPVsxMyLRlPK51xmqz4QNr592UfyC/lk1Pfl1WBjavph8idSh75CWguwlnLV2nY5QHD1a
fwC89f5FlpGYDJVk/KKcU+UC/ifMO7WUlDMmcnifDjCKegcZG6FpBNDUx9RpbyPhdVjWFtSDovQk
pB5E0tAOmvVWYzOl7sowrSksOfi9R0qUMyE/BDQ2NINdv4k+0u4pjXttGVoLYkat/kiBOA+ItrwY
xBgg52E/vTtGBKvKKSMKztiGRvkHRwjp4+vJnMbf6CuarHSqdHXqA236zt5HhuUE1pRs7rU4qhqA
VPrp0ncCtC7xJ5d8McP4K1skHjreJw+RKWKA+SJiWM+basFR3MgIz1FqqpRgxfl9A+kW6MI+gVJl
yKDLfIO4hGh20vwSPFRARNEoyCBTUjil8gSuA6NbANnDXYippUyabZZYm7z6pctnNjWYGQpJOZ01
mh6wC6IdDkcI5edvkVbXmCqf1CujAQU0Zq1pu3xqNjOoixXlL9AQMZCAV4siXYgCYQUcQ+CkRJIm
pvlEwdNn7WXUrKTJB/knvavXLmq0v2hPvF00ESkuDCglw4ANFQIhFYns8P43W8LODdo2jAYKR6lZ
FMy11vREKQEDtz/GNDf8cNwA8rf8d++EFKZjKq0iUJuF8EBPq/BlaFR9UiU8zxm+Ypp9ORs3oYYf
zfLsM+mas0hCRcwEh7oaNdZ0Hn0OmXYu4YFYyKP3jje+mDRginlcyF8ChKeMHhmr8HWati2TOyu6
bloGjohmlCTaLK6zjvQMpqIguDX1IwLVKUCfYqT+b4NSMwBSAqv6Oo3EYjhimSTiYmh1aFFl77WI
/GKe0Jz+bh0wvEGlRBSTc0mzfXAPM7+//kHcs4YBmZyzBblt1RzSBolaPNqoaagiTtG+iujuzXc5
sZ14RjjnMetcaPIfefv+lrJiG8aUhoXLnZJ1y/x9HBEVggOeFrgKjFQLA2MBiZRw6rVyK+ltBzMF
cvF8j/bieZHa5RtQYAReQQalMOBaqld+zKB/otc+nSALOPylXox9DWiEtVM6aavq0rS4iAiOHKwV
qNqRRWmBX4nqo3A74eLF2FDpRkBFZXKSFl+folMyqV9MIxVwNiz4YIJO0RizKjJbaO66F6A5ITyO
GuQ2ns1+hlY+L9TMjcLcmiz8rzbvjH4mqoU32Mj3XTI6xZLBomkqO1oVk5cyJ4EaQAe7o447CfPC
hilhnQA6Q4DNHuRsN0TaaUhCs5q7yxfDBwKgikwiqto0D17qRlCGZCG3Hfqronh20ghDHRNjBJLi
xgSkOUuYVP4C8rEXOfWierZIYEtUherhnzh0wVyhh68d/TJ36nd5fM0yc94U+z4jJ2ou05mo3bds
2Rja5NRGfIQQNWCkXVRDIHH5QyG/2k/IbFdCfPZVzE6iyif4XxAgp3qSdQzyK06AWceKpZTvZrQz
hhecWzk4rBgYI3J7zG/sE0BncyXbjFoE5fEEfO5WLooNeavuQ9W1nHEY8wlNyQ6MBkK7RL+TGhB0
BAyHjkrDhEXMcB75NeQtUWEKNI6QM1++DxqWRKPslNH3WZCOvgvtn7DBAtFa0l+j/svImgRpFiwt
GZnmsrGzbETIKVwXE0gMEA9Q4KCBHqGux42UfiXgF8W3Fcj1Te5iNZRpuRpyJi1n9Tah1kFHzsyQ
wpmc32BWs2UIZVW1gXTqWmFyRDQ4Z2W15V2JZ9agUf9clBeBe+lSNG+l6ljAr1wQQlLbCeJi815K
G4EQKCsKQiGKr0jMz+JVQqlL/ErwQLz9kYiTSRHqBGV8KgRzDCW7RU+O/w5TB2xMnfEspnBIVHJ+
WS4/B7QjMxzES8T2xdyUfEwzouybmuJ3Wc5/8ki1VKhEYmXynTMUBlsLE9zYrIrZczH1rvp2LvnW
QBWZieAPAUfB5P/4UblVgJj2MATXIYB2DATKFlvkOdY9ZFUZSNxZD5CWYZUOh6pdo0I1g2Ihiqia
qZRv6BDVzK60fC23p55ucPPudsyqUUtcFyVdoKFPY6NLe7AwsDZRru5flszABDmhaLW19Io7rCic
3ya4Ijgmwf1MYNYHOmMvsG3BhNHkpuOJoRuYBahOT/YCv/CigZbNX9uurcE+0+Trs3MzgdEwGkUU
shUZM6Qiovc6KxNbkBWJ8RANVIuMg1HnwneSKL4qhkOG0HZTv2YI5tWhCRTCdw0lzgDUgPAEzhrI
UZKjgD+V2QSqU+Wcxf9StQAf09rxZHZ6lYANEaW7zGRK7yCbIvoTGoiyENYl2k4az7sQ6aymcb7l
HwbB7dQf4Slp0WFugnO6nP5UYYBiGnNQyCV8LGqt0hNG8H1mpS6JT1eV8kMdBXa7hDNE9ChSkLnq
lGHGhJYK8Ahjwo+EQlDTvF60PRs039+aTPonS8959VddR7LmvR7RyEw6diK8XE0mc+Y5CciSmaOW
2FkAF1LYHmiSDmNXG6r82lb90mzwRgku7T38ZqSiYb9MIRN9r2dFbTSdxHNoP5SAOCCYe1D4bKIO
/SaKJ2BhiAiVm4xLlGElEaNUxEIpddwoph6tLuy8gt+PQ0+wuyJkWA/MK6VwlbDjNY1WrlRRkKEQ
nDd4zDZekHVldjAucSczmGyLLW11KVDvwfv9FTBLD/3GIZQWVCipqXNfewZGBk7LqDRuHsdwXLLv
YiqYMQv6MtsS2iNldhL55kzM63XbWYYg5QS+FnroAkcietZzDl84QE0DpICBfoa2ELeUGIervPKd
u4MAcQyFAtQQyZ1cqFy+IjMs/DWcash6KhiOrIvpbDC3NaNlPU0/lhJNEnX5vsR56EWDI4cxAPhq
mwLpILnrqT/NKJbr0BHA6yADa50KtZ92+341jjSBLJ4xVHGdUDL8BqQly7BfSWIQoKIGQ3P+HTVn
pqigzwNR3Wb0rij3qs2uz1tLFFXHNrgU0xJEdgKAvbUoj236smYea9iEzQkHsJLoyy3o4lE8C+mT
FflEj9jVM9AzC4WRnVdHjRktCEjYVL6xUbtD7M923XvuDMw7ZmphpfVupNZdwaUETSr8+AvQm9LO
z2dW3yGQHj4R9mDrL5rPV08DsVeiVYWuul6yDgzqviPq9sstdgy1gZTGNVGkEp3eTD2UY3utKPeJ
/Ixe0RCqVhYfA0a922J2oB1ihsGwqUr/HgzLXZYFjia/3ZaZ+RCx5kkBkKHzb9Wr3ozUqd5R8kgT
RvkBgL5asup+RHYlnzmi4d0Hyb2MpX1Jf1WlwBL09SHS5B9fprVbx59tQuIHQwFIORi7Wvc9zhyR
DL4l1If7eWjNJWo70WAxpCps6SRSVpYyTX8lXK1wCh3rBNbKqQo0dNsO3wQeAmE+bfoQeXyYY3mT
6kOLSicOVKsho2/n1BQBRvkkgXNgI/H6BUcBBcBq0YKLAEgcLZaCDkwaNQe0kRpSTMdELIopX8Of
yAcuQEZ0KYhXENPGXDLUukSqc2Aab2T8I4NZt1Kmm5R58RL2lR7hitHfqmrIBgq3Bb7ZXzCXzwqC
wSy0wurL0U25tuZNC55poBG6mHm+/EuMiSLOsLbs6acP0us+ZqPbFuvae4GWqOTZPmimh1qmUsls
8kSaH+n/SXpOWrrABi76j4Xi9lHszDQHpQVX5YzP2nMf5p/Z6xlRYZ6ocL12v+2wAb68WzTv/SIA
87CpNZQz103/uaAmUNpQq0tLBrSOvmbPoZkDPl3ay4+xXNEl5xODzIkBhoDQIn9UNsxlY13V+VoZ
9rNgz3pToWXqXynI7QEBbZvcLuNbQttEP+atnn0DKQl3MV1+I1h1Tn2Hv4VmMxDmH0lIDKG+clKL
Pcq3zKrqXQOhoAloqP1GcmJAQxWngbY7M6HoblQmoVT5KX8slVXKEP+B+mcDllg9yi23xsz8BfsF
HxzNYlRpl+pK85nRMYKvPDbQGe9o0YJao5J4nj2gViMNJkkqOb0AVYoV94bCYupTIDBqhGnADM12
Wnl606r7RTSEOSVYGFGfgnZkvEOXKatHwlU7i8+xdJGDUxxRA6JruVnCpk4NF+gPE4d0/OcbauxV
sxK8u93f8jO95kPbTKWrsAWMAa+TESqMCeprEE3Fm35w0FtlgFdQRbJdYW2VJr8JZ0Cao56LXuO4
V9QTfb7oZStVbb66X4agwa/I4D6p+HM33RzykW0GOJsYCVrJ64DtBFZiCXw1EFnm+qiTP0ROQfsL
88kCi641o2lcl/46oWoO/dn0I7wX9Ag6g6k1CSXcfyoq93PIH4D2IM2gZ94c/kXAWbv0J7+RcJAY
zSgF4/UIb4uV9GyukBDwliak6GhU965GhFwXHcSN/wiWOogAJdPZDYAASMbQhfdfa75zWaCoS6Od
t0C4CB88fur1D4dS0HAkofus0B7YEMxtM7u7Sj/AJ3GSbbOCsINdlDE3dc+eSAMQqjdUFiF5QKax
sF9woF0oT7xe60G2QhoaGCLQLvpkIuIUhIQcQXAFz8BOphB/Av/YXlLQ7bGBVjZRXG42xQrVRXTp
BP1MoL8f/dO/5jduD0pKasisOERk3JFG39Jc0hGB+BgpBX/lH0GN1GjHQGlB+saJA5MVG3TtoScM
XMTsnMIjKFpD9+tkByh71q9TdfBNZddYq2NoZUbiKVfe+z5NkZ/fKtbbyhxiim1O98RFIvc+vVLl
D2SdeZn49mbVf5EQ2Rb2ey+biYdKkNcfWcMS8IX3B9bQZ4/JOfJ8YzQLJ3Fyq7OWnTE8FjwZawYv
+sMHn8sFr3hwr9iAKo4LkDkmZ8C1/I7XcG7IuFFYYFo0QJ4e6W10KSWxBCCcrlCv909ynfYg7pZn
yPMFmUKWA5kRJRj4dCyolU/aJXUZED2odnaMnv6DCVBjuYLqXLmy1v6Fx1I9OQ8w57UXGIXaJzeI
hWKEjwrzB4QYbHKkCK5vO3Wzi/bg0vzreE6cxW/owLm9ZeeWDwhIlMfsyhNn/YtnhVCVDo+odI4c
dmr2HHasjn9tD0iDXvwHJ4OdIS7/+Xa70/TBJp9zz1y125xqD0Sh1W7y03zHLPzON/N1fMps5ulM
kl6zXIv/sz5bmgrk+s/iMFnx1HiBsovXyy2E5Nt+/SOZzY75zDVl0C3SlyaNWbvfVGwBpkyIgZdn
jjKA0KugTzlN9zNd2U8tWM3t5So0STRt6MFOYDZNCg8mamI25V4Lk7+G4PDcb6JLs5uuCju7T9cE
qxzZ0kKZx6w24TGDbSYyh81gQa7En5Odeq6f1D4v6YoS7KrcUvZbt5v2kLMhwRqcm21y5PUbzss9
O8yuyr9yV67J7bZgfVahI5vD1b/4xtwsNv1B2TPaYVUHxco2ihVeqk1wep3qg7Lj8CKPTgLowZpC
ZgXK7oxPsbRTYlNicLpdZgYnQshLecqMH3VVHbgVdg025LQ4v0981XnBeP6hPWDPzoXH7LjTXZUr
/gPODOaEvMJZRnq2mVq1N32Mh+LOPOBO2SUOb9GH6+wau8U9cGn7cJKaMztt+TnfYeCYTGXQ5NF+
v91i4xvRBhdoyeabe2z5uMQrNqy3hSKhEV4Qaz3RELVZz3t3fe+GTWkhw7yBQGHd7ItjYQe8yz9R
ybUVh3mRW3LId8v9bJd52nFyTt0JW4HTIrZn8QydvtSLA56hBSCvc9qjrXRrTpyu7lqeuP/kOb9S
mBdblc34hP2An3KNYrFRY70BrT0lkwwWg0Ivyp7v0KqzghP4ZW5ztptdh+v8CjfhDubrU79JDsMW
eepdaIZYZjQ3pmy5kukRTq1yVbcVTxkwnsm+2DUP9Ne96Y5ZllP1ZJH/zqdowDxR9FzXPAr4Jfly
Ngyznh7XJh20XXuk3W1o68lmtJdsneoQ7iU32w+O9sCdmqjEXSZYc9TO7BL3pFIzuHcuAz9Toz0k
ztRCK4jNLh5HscmvryszZEeGgRgVwf3xX2yLaCN9TnX1hrHFZX4ScEyvlHSw1CBAIth4qYZS0/0O
WiP0qvv4lG+5C6/hJ8YAw+dfUZlV9fxDetYe6LbZBVzqrhZiXDqMRgT92BSjuEd2eULy+KbiNHfz
y/KGmYrhkxEPBFAqolIoHZY11QT6OGA8sHUQ6eryDRK1z/KKno6XXzAqhCJYyZohaGJ3vTmj76R6
qdtvtEt70CwMVuE19O2iQ+pKJ0ITJTLYf0jn3aXf9t46tF/TB2PHqcFDsdm9s2vr1M8YnwWoEUq8
YvUkCsInw/d+H7bqJ2a0A2eFvB2HLtQlRY/ulIOw3ZHdE6ugLk6+vCvd9skuoNzPj8nIUYkgRRWk
a2+g1htkurDrxVd6wZ0FV+JHDH65bk7yjR0MmRzgfvW7+GZX9j3+bPnJfDL4T8iyL/MPNrD0zJwB
ZJtwl/Kt34xPputRq48A6sBQc5yB3z/SaoSKbspvOfSnCY/vi+GlzxjoXmQ41M65BlaeE3GjX90/
0ynWJLT96/zf4pNzn59kvBJGd7hOlyu+Fd48VdEJMlhCrDjRIp6LDQo4DOfBzkA1qXOhk2Y7yV5x
GdzkG94UXAagPZwsS0F4fU3d8mf4eK2k2+IWf6Vil/ffwT+SNEc65Kfo0CFv2+twVPGp1RMtS04C
UQAJXX3QmArgnk/LH/4RZwkill4QMQhsJdDPOizZ22V0Cd9qTKIVi87382kzwuo7hq32yh+2GYp0
LFfjSgceJ+n/ZP9+YAA99p7/YK+hvc2LqzvfoKEx5tQee5fnlLv8y8KGubxZJbZ2JJC1GXFFAGBh
T/foOJqVTnZ/Wx4XOBPgcHZ7IPkmQzl9JjiIdD3sMHC7eqMZzFasUEk21S0xyzb0lmfWcvpgRgyC
8S07IzwX+8yMONjlaQZ1Pv+YYmWr5+sf24RFju71U3lg7Yjz5laEUcldwozhb6F5CaEocoe2ZnXb
9yn4SrDvzKk5wnuzBCkD3t01dCjZWbE7bEXxVtghnPFucIsDMt3En/c3YRSW7VA8+XL4vimoUnoW
OwPvzmPlORBKxLWeObNrtKuZ2zW0C2FNcW8v1bOPzeLOyzuXiEXBoljELGKDEMI8iUzzmuffetqj
eLLFijtBzWudrwssx2wX3rG2h/qIN39SD9JYPV6kPgNikRtGpz3IBKqGsi8nhF2i2OJixt8uz4zb
Z+HBh/K1mCji04khe9L35Mw43PaaWBoWveJzsW6JHTrJh7qSt9lP4A5uZsA+SDiQOAz5XincEjaE
jO3sF2d4JW79PbwH/zghClxjzHBmxH5EZG+XI8/2mH+lJ+0xfdRe9mSd1Rs3jGeB34fn0V7mj7c7
v3aP1hE7zCaqeSoED40b2tUzsbInwQ7mgPM5PtmJoOyv0+v42R75ABKC5oxxKO4EXSAWL8WFITci
bn5CMVwnA2v5MjgBOda8nnsmPG41M1nuUXRB21Y7SfZrs3SqywhnKbElxqHlazsWkDgRZl9uJ/uu
D8EJSSQeqpcdJ7fpPiJNOoxPpIyeymHhlpAn65HTXuojZuIJVRhcfcaEgTnGMWl5f3IlbJbmAb0U
0XDPnD3QPXFQyUOION8nDrl4PrwMmLkLRx8JDgabOVMdMp3FBg6T6peps6Nynd6Z4/JAGycGfDWH
6cfrpFznFlP0VDKbD/kMz9e+PuIRxs9ynxxrscMlb/LRbbufiHbMSy+v5GBcIyeMtRVnmPyOR/Uo
ehI0w0eDaSlWT33iTGCw7e/qTwWpU8kMsS7/QkuqfrSIddAXe5LXAKFMnuRs0w/+VqOWS0OT3JRk
y2TjTz84JCSy01pk4OptavEoYo7RHNvXH6Jd7gYugyt3yE6vw364FmBlsdiHzJHvocWQudcR1inr
bk+J8ET5j3yGPtdqcgPSZ0JLZr7c5S3fwfS87jfKOjjV+47wI9skBtPPFr5gTRHJSffpGtLRZ0eU
Np4bt/I4r4XDpGHrtDam+VEZr9V8HfAJ+YkE4pme1Bvok03zEFkopQR8besRrxMosqjV1wSiV7II
eKYf43dxqZ3XaXjAD+3huLELhAw8ltojk3tfYTojqPhH9tZ78werz7HHEsjP5gd/zaPnPGBDBvpn
EFkwDUOI3gB6hxHQoYWEDsxWJXlWwV6IjEdsURwMqTNtaM7+He+DLAacfFAtipleZDvpc7IAgOJb
Pf6HF6T889dwFOaGAQhKPHyKdi1dtt5deqostHZly/ciG/NhuADDJtwVW0FUH0qdG+o/2SkEE0Qx
/VPZFw43F3/1BxylxZ7rj8N1fPLh3H7wVd3JNdo71od7h+CIlCv4AjsBPPcDQn+Pb4Jfh/v+Ifbr
xIoj83Dnt9x1/G/6gclFVwGpkJBvAzTrYF7JdqEcYQ4OtXuhP0rrnOoc/X4qMGh7kzTCSYhQLKl5
xWiUTuuS32gan481XeA2IVgilGDWlC6bpGtf/CJCQpBJ/JUPg2ll+BRZYLIACsIinVC/GTVzCTSi
sIC+yLCOvbeQG6YMshfUXUyew3jnmui7MjxM9y0++jue1weeDZFEHeMgvoK4ca6jS0o56fXFT8XI
QAepXw0fgk4ILrzRZvjov+tPzVIesctb8SWlm350O8VKyAg6Fzd0AtR4kD/njxdP4wRFHufJvzJX
Kd8iXid7SJBeWVQejHZ9ncY7x5yFxM7AXcMU0PuHN4jHEP8bMR/RDl2MrfREg3OvOuM39u1RXfJT
9tR2TN0QASYkwW+r4bPLXWIRkeworgQUd+KvKaH8TMf4Lw5of+ya05v9fgTaQoxAAPMkKbtNREAl
Pye445zADjt4LdftEVwtASo2neTBZodhiRhFm9NFwCbi+i+vz8VP8Uzu/kM6QAvTHsFWEKKyMx9U
kYStvGqXhDAFy+u1x/YJ9sueflT30uVYaABxobVbxW71TZr76I/Vnd/tcKx4KWpUZ6pnfLvkceje
D+XafeB+vNCZXxbf810i9iY5nYUZgzdd74mU8CODW9+n+/TG5FryBEhIVkWMzfnF6ZK3j8/2/m7F
NQqRyJ8ljGEeSRXfyEnvEwAweveDrXgStwAmFqZXOsQs8uImjjShQmkO29mXdhrNfkP8eWw+Oivy
qiMjAZ62DqkM5CswauflB1LtDpHAIXwuz9quOhByk+VzqXzbdB/uug9kUs5wZa6lm3zmQKynVmQH
rjBu9XpxItj9zTxyKs6VVzxlN7SYhzjikYA9h/pi38JoTjD1V6KJ/7HhUanELgjPyQjAv+Wn8GL7
/s5icgj8B4kBVVBMD60c/K76+boBCvgeyQfzW3dqjxCqeDX59fz6JoMtLnxVfxT/XJ7EFmQ+3yKG
cGsqVpMPPtGcHwjLSDJqgr7XNuGG0Yy9MyzitQdsSPqbfCA/OmFah0I0HFrfxXUkfEvhrfsa71zA
P+ppLukpy5au6oM4KEeUNaySuiKTaiIsIiEuXelnuLKJp/gakdFPH62Xn4hFHO3CUrRsaKod1Khc
cvwTC0ZkLYwa24yDxV94rjxg/k6Fi4ROlA7IuXZELy6PhfK212y7XXfir/hHDpz2KN3RY0PxYewf
sYbtZvao7nwp1pd/I0bj1Zhr7coG5VB/VYQL9+LOd/GQxakkfyhdYiocSf9kMdlz+I1MmCLKGPfm
gRnOnFfDr9hduFUCTB7Tg12HOf7/3iFwxbdx3liNoGMEU5w9jAdOTjpwfZOb2OAokbjtha8Cc0a2
9ecIGG4G7egzlPekAYGXAZ+otic2MUZ0xPxg8ji7eIu//QTObbbvPkocP/7hH4GpdBCmvLMY1oLc
6gz3+WeMLqrNHpPVFXcSVCYJX1qs0okwCojWXXE86b+aFHAIdTFGwZ7jIlmg4B+2c0c/BruJffz2
H+8ff8e1Qjt/Hx68HVdIUo1K6dvFy/CR+L7FZ/CP9Wzv4tg0kLPTXzEWMLTF8E2t8dE84YGX3biZ
/kjQi1eB/gaX0h7FBTL9d+RyG4pcingIVAF4JhrPWxxuaKTunBaJvjOhJtsHKgGK0z+Vg8dQrsOW
/XwHX+NQA8U147T4S1+seWx86OhJBBuZTROJjUDiwAb8pRLBxgBZt3wGTG3hekn8qeRTl7qrnvSU
PYw4FD/YT6EIxW9jcSJ9fyVqGL2uadCSEOf29+mD33BR02JFWlfFGwrafb9lP8gNuBbm9LDZxOQ4
ZnQ/2fIXMkrcKTXuN+TTIl7kkJPyqzC5PYh1NQjAAYe+VzJfThQLWIH7qEy6htpfY4jeFDpMQtMu
WsfhmWfsQzhDw2NpFr3Fj4PMtPYahoxusmLYgQfLpXD1HFu2I9t/8SQ6goKEwIbYH6QYcAwW9LWC
zbhL14wIdq3xpl7xL8dxE4PgsP8ebMAHAhCELTsA0mXMyKpqQy7WRAuEvHMeHbsTmwdFYcRzECcJ
Qi9CD0DL7DScpvp8/XlMXkL/RaG1kNMsB2xhkkawf4lHFC6FxUR3i5XjUHHZWASsKM5flFyJw8YV
hv7I5VMd4SmDxsOL//k9JrCB35NHSz1sXDxASMDFcmN2eWZ8NDkTNRixhcgWFd1lGUC0Lj4X7MyR
8jYSKCuV0ifQESPDJ8Nls+Iu9G/b22++zeNmfzwam727d21zc7MMx96YlmnY5tEybdtwRa7uk7V4
o+F1umfvzV871O3bcXOb6t63Z9iR7nnfNn9Uum1+G7Zlmsfj8fto2EfXMQ3PNl3ddo+8y9rbxj7U
r7bd6ea3ezUq/Xvv6kc6D7r7uznazrd7PDrG/tdy7KPt2r9EoK5lmK71a5iGa4a6Y9ma7hoGL+V+
dMMUF/NteVzY79EyLOfbMW2Luv4qWKFCplN7NI5mo3vQCeomn3FzPfjj9NsP20DnzQ5XzX9Vw3MG
3bJtx+Q7DePb2IJI0a1ft9P5RbxyM93mf2wDfj3TvwF4rRw2oO7u7EH86Bxdy7Z+7WYl3uIeTXfH
xfNNtv1ai6s8/lp2sHK9X9t2Tc85Hj3X/XUj3fXwNvrR+HU9+1ss7sbODPvHs73K8AD86h4LTZa6
cnkBi8jlmUcbCebjlFv/RSFDTwx3EK/hFkP9l3+1bNNgkVY2/zH2tmN4+rf1yZp6LL1txWuu+WhY
4grto68Xxs9Pqv/8Rjwo/Br1Jfyww0ZVyMUo/YoiT+emJ+k5xdBsMLCVg338vx9Cgor+ac9+65n8
YmeusLtzit6EOzOgL18SNFmC62Ye9thmVJhMRT6hD6K+v7QZHXGo+iRoF4ExzWAuhYNyylFb0CYM
319FrgJtw0u9AbRXnzATWaB49DG/o43kM4ej5ivo/f3ks2cV+RKpJik4oCRUBTNYiuBroeQ9Wa7S
8W2909zMluNuFC4e89CU3X8knVeXqlgQhX8RaykSX8nBgAHTi0u7bRFFESX56+c7d9bcudNjKxLO
qbBr7yrvOnz6A9hui0NP//cLchdoODS98IRy7lXSqq/67dHFD9AfwM+u3/VEaPRNBSHut/Zq9TrJ
2ncA6zQvV1LZwsEuXDKPxwE1DyMEtYNp649l33MN1zYyUXSMmgoBV2ZLvcoIyAYBgn8dMZ/y45dm
aTejOd2tp2X89XM28i2ox+xia9kzlBviOE09cC7I9t40+mpoQcZZeTwLzJSKgTVokyW7H/y4fIFG
3X2WRUbJUIteQyZTP9y+XpkQCrtDcv4573Y+HtKe7o7TdDeNpqk93Uxla5caNk3d+Q0pDxEsY0hR
gDLG0f7qMbN9qZkfZFQBnl4AdrvEgCgV3pZ+JGmmZT61OAHZXMmBWVkPB2rfm/GTyX3Rw8y3uiO9
+wj/jpC3mZbNr9pthbLoy2xVZTsQWIX+90bpzYBt2bovwBmoNlaoRJEgaS6XTRynvkSuVNoain0L
+gcXp/G4hnQHtPEkZucQtJCxtaK+ihKRBgcKIs4rlEkXcotSiFwx72282eANexOuiS0BeZF3rSjR
T0nAaGJ6NNfFuHEJQ6N29hozEyr6rAuP+gTVimuieAMGw/WbN2kycCQdCQ60SBHZnEHXM66OuQuB
+odS7259/q47iNHI1K4+s759EO7+R2d0OqRfmjgUdKWjguC8TIsmScwTsZTdcCoxEGk6YuP8yqvq
T5ojs6pp3IMUDsoIiA37E8038RZxN80ID6LAjm+4i2CMKyAMuM/JfQ+N9Vl3kd6TKKMoXDyT4fqV
cMpKAycXQS3jFp7QU+mopdh8DgIfMosM3RxHpGcy9E5w4bXqw0JdXKLXpEgZInSE/e8Dl48JX91L
oi9qEskkm3WbUfQhdlp/fd2VkzrFY4f0pEmyxeCHqXT0hMduEJl/03uARtQOGVAS3SB3WiMaD2Fg
g8+RnOjtqBMZ9cLkOuPTkqXOqXuOB4DC2boNH1MGm0Wf6WD1WRy2LJ4HWk1uzP4zH65JOfF5nXt1
BnHUpdSQ0nfSkQG8PLJmD76C93V7h6kObpX24Tu5rkbRY3FdKQ4BmNeHlft0ysnIpXslgtR8qni0
vvPhXfiUf4GYoBJ6NPYMj/Bwbc1JizB9h2Y0ctuQVDGWFkqI0ndbLoyg2ksRpcyfcgEkcqRVpbK7
hppz8K5pNstmEIrtK7UXKezHysqkCEVJiJnn225dLpTxjXnX2+u43V6SF50aLZrJHeiASuWx85kp
Ny4XrwQ0e4UabvY49mMoNcmIhLBYHRBdo2ESsSj8vykNC7lS0pgrBxC0xt/2BEJE/ahakwEw7+IT
FTeKo4SWe0b5Thi/O5NcWoPTT+gTNJHuSvbxY139V3oNdV+kXpmH8GVx/bkkCPFcmrhHctBMlbgP
NY9AiIPIYOqQbv1LKEUPfnOYgg88V1naTUqfErD9GiuktJddFvD16WVvjAVuYCR0D+MxKHHug71N
pCmtjXewFyLVrT34v859qSXvVLdfHj0x45HPIIgonwqsDQbGMgMSryl2Mup8wlallvdJyV0+k+u4
XEv+c6x5g7E5ue2URJu9x5dxDf0AJz9/bMzpJ0KuMtEcY9x6o0jaP8eiNpC5ZkSDwAkgs19tyoA2
VSDw+fTpSPOLTxMZ6uGyA9rhfNeD7Yuq62BrTgws1RQuk1NNpTlnGX6nsOkc3u4OPHpdE4lBVnCl
CdIYihjnwueG2/VY4vKf4dVjRhELBpvpawHblzVKtZpIkTV5fDGpFDymEYZH6pyXYjOFF4PaaQwV
gmvkI7yjebkN199AnsluRupNUV8WZooIE+uANkLKhDnlPaDNpPlM70JPAW3ua9ORJRsIspFA2o7t
qthh3JkkiI3AguYXrxHD5Zzv1xr8FDv6699+MLHg/IB4Xk6bEEv/4wuIe51HLG/NgtjdYiIln8f8
dg+n+O2ODAGhAg5+8kPzsesqAzQGXH9aLzpl/ZlUf3ILo9cYzhuZU+VWNMfBtL8dWrU8GZqCuWZ0
FCjTuYHHVXhYLmqhYGgcAjPZh0Quly2eSF0bm0eaAzJg89hH6vmOU4A2mByFCUWkRuANGiNQQF7k
aMyb+h6VDW08BEqbIT+zbxKzUungL2prqAFeOiAkbacsgz5qVrEiBwRDL67igWSL+58a6dFlNVww
73ZJLjaiy+r28EMnH3U9BCF9r5QfqvbMvUX4hLBNFOfUs3YCb8Dv3wOYLJ0rCuyfk5k+4u/0S5l9
GFWLasJUqV+unY/hbpq15vTjanHHA/fWDU/7y20YrIBN/5V1sPOD8XDd/MljY2ssIb7E9Yo3k8EE
iidvh2uEkqDee5aaGCwGuPec0a1+Sn56hZkSdUwQsct1OcU3q7Sw2RZJt1bX7QymfzWt1kPyzK0o
Gi4oNDBsYn/bFavR3+d4gG7yJR1jNy21n3dy276odY7+bgKcaE+vRFA217yPwT9/KOamw4nNNz5n
r5HT03mL+2HjKTEDBuyG10lwh96b7yQjYhXAj+ozV22ieGBs4c0fxs+0s++BHrVOv3pMs/izYNtH
QCjiqZFQ3+fV/PIzSu7nj49i4BfMEspAOzb9J/sNDu8MDMRv/JyU+en0VNJiErVXonD7nkkdU4JY
N/4rzINs/0yyPbAP7TJWT6A3KRycIHeOGeLmmnMUaPP7FMjJQ9mybMcf2Ag02bQU5+IyAcrRF3L4
pbJg2uYclMLpqYxq4YdaKG7H1h0KCCsppPcQRvQW0rvCGWxuoTRPZQxGZx+CgQcTyNOm2fw9A4Fk
+VByG7qAfYs+BMC5B6wNedzg9el9P3t5UCkgwvCEMfT5H6BTYIYVWWCNa6HXvoeaPmnWj9ScH4Jq
+nBpJusdAiY28fpwipB0TtgTfBfPX/iZgeQ/XEBI9zXm22Z5mk9NxnrMgMRYD9Mm0GbPhHLqrFhx
Bl/wN8N77V4hIyUiSleMLdnKP/2YbQiInkIxgGsASQj44yT9cceHabZ/ROa84M4bAK23n4sKJAO0
QYfrP5nGD0hX13iy507jgQ1kcLdmSgRKerLiP1g2smtW/1u2gQ9AjwmJv/AQ6R1WOrg8OqMMqKCA
utOnu7dg+l2ZHWVaEhM4fvOjpBL83UJlq08Oy+6PVhuvVefSh5cADslrPbv+fCjc8ihA1ZiYDv39
S/M057PQ14SbAANgdepxmLIjgNJrgIKU2zsdjNklF+o4AIMMjQIY/Be2wwkBFaLy9qVfHV4F10nk
zSTYtzXCN3uY1n/N06zveUBRjCSKSgFamxap06She+2/Esw3pYwJ6Ap08ksFgnoGC1gUGTY5FJTX
1+GUQYpI0IjwsLggD6+XqzMEtw2wiZVgnQLQYRjAiyavlXzC3ANojRBvg9vB+pZsZUPkBmQGKgLq
N7Q+LR2+3QYm2s1BuCWj5IWV90Mdk/UMRQ8yKzUxyJ18mtBhiychWiV8AZ2BT4OB4f2fSoAk5V5A
cT/cGtJD8EPujti408MGyg2vHgRU91zqaxC5Zk+9SICbU4qlkGc2AE6wb3m2/4NFgCSCcMvcDNH+
waUcCcgDBE1C2MkeUTMZCSwF+FpATZCxwNd4LsTyTJuiObfhFq1HepDB/9PdGzeJEg6jrq9207ow
SiXNIhupUmA0sBhQQb7427pgYRRpRVsghHIYV4iuQ1GUYpyWWH48NTgUVGa5F9zpmCwB/Ec5tTM5
ABbjSvA8ByBCg2bfiGboJs08QIHw0FEKABIGMMuCMyDM5z7ewAXBj/esNIECQhagOKiJlAByKv8L
Qk8qBEwJI6Paq398FwtAcIBgsFIKF/VB4IJixpjChLqnqLMQQFPlgroisEyxO1e8H2rJH77vown2
0KB0NVZZwbgyUTyj5yu7DJPyuFNPgVzpPabvX/3MsgHnqlr3ewTN+seqBVfjKFeQMVwpnZWjdimh
cVDE/+OHdUFroB7G7mWRliCNv5/1c8klUsZhpc7op5wqC+AIpBxoyUWZn0tnHUOoBMnmWQDh8SD4
Pgg7ozUe+/bDLzhpkDxuCD7AzF0+RmhBOT6z8gWjdqFJorwGlGcu0p7T5jaxNnlq371B1YagkarM
hNuobJo9pCE+h/yfGz7hcYvaXBazvaWE8jum6jYbUOOVKcx00yf9IYHhOaYokfJmVr0gy8JgUAWh
jrjnQ/2Gl0narj8w4cEHeaqArtSGTjnFT86VtcrFoRhgW3NxBGNDKr92s2cT1bItzlV1GPrKYe44
hCczQp2Gsaiso5eAEb9ndpG6M9ckd1TeAfpJ90C0WVk6ZmBD9g12AMOHXyO3A7Qvj8UzYEruDS6l
6Lllw6G4SIKUdYCn/qBFpo3VfCNdrW0armAcef5kx0tCLe1EDAX08AG/FDUxvoVrrhMwfpHy8YCE
DaHWALUMUBrYnWtmHQIcsXOBTbFa/E1FGrQTY1TS15iK8OH02rH28TWAu6wYwdmgp5bT+I8zhRB9
Xa4ZkCu4W4KcAzUOkRt/Y3rOpHcMxMMf7KFbIkvQzwW9wDCP1IshVRvxZSv4i8RKlCRuPyySZn44
8T1UEg1PBPaQuX1hY5RNN9WPBv/VWIysVq6MCQLcSoeIXJRs2FZ09lmjsjsDtV/RBdEigQCf96FD
EvxzcWuwa4wupiiliCOIcj+LlI29Z8Vy09ol/4WwXu4VAcSnX4I9QJ33jJIkrlE4ivSVjEAmMBdg
v/WsirCjrFv9zH1jH+CBupQjAsLwoIUN2qtndhlfCKjnvzdQAIlReSIOB4q4sQarTTgMZnsZlvRb
TphZQHBFDn3ul5hODsbjY5HAJRvfkpzpnTaZZHDZgjhRI5kRtJXny1ZSnc+ZkzTiNmzOfXjYYB0+
Z676uh2siP+4QVMz4hrKCGoFse7IZSNRurst2Sx8B/YGug1Fjg+VsmD6WhFqMp8yVjF15wpMXiwt
MtrRkee2F+UldubTMQJteUu4nUpM0SjlDorcmCIGt5dl+Vo1PvRQclIqneTB3AzKVntqIifWl1gB
wqkIV9pMzTPfVZ0/C1XQg/LoEJd7MBJuEmEHnUiSG3Eqbn7P8xilX1HeuYpSEYr0VlQjyD2KH+wz
MQhfTvVLrHCKrDseDuaVd162XAN7m+dKPrU0Nrzv/ctlqhx+KFIQ3scf3CoeQy+9q+wy/EwuUWvZ
JfQrEC4ocabHpBCejJBCsKCgYcKtKZk3gH5deAKGtogKyzP4IlTrfabftAzsoCksw1YM5zPF5xf0
scA8Al2p6KQYKC/qfWa3QshQIV6pIpWu5lXyofXcK/7kE/0aMcX72wWMEM76AGf2Bgq58Aq9Ob0a
QV4xgXBBnafZc1QW2G2bdcIDUfpCw4O4jWISdaaPyXw1mkA4xQ/TY4edAwDFKAagKwovgIlcENie
arg4zvfAwZd8JixyqjWIArv93RUVSdQ57ADuk+owh7BFunUXUR35KMYypwVM7uH/BenlXxUGX48j
xUPj5WnvjCaFL7o3zjunexaTO+nLIgpXlKeIF2/esGZGgii9sf67iycgNO6pKfwjpR6dQQeqg/vD
3YgKjeqzz2BOY7YMVBjod2SmqbrCGU0h2WAzKcvkd1HK4bFSykMyhFRKhAmyCwxjYPpal/Fs8GVR
I8Fm4D4QHZjesINxGL8OHhVWrEbe0evWZaWbt1j9+gYp7wPuqG/cxl09vt+dhn6frffWfJQhDxCw
yu1zj0iAT2GUwOZFaQvdEFP5OgdU9MI0esPibgvFCfUl6lGCdMZpcfM4Leq4LRps7DIFuc7loy3H
uzBRHdqLQ8L/vdqkz4IPQ/inqkxF9GmfTqjNpEQWdfHDsuZlmX2yxSEZOBQUlUiVOAA1ZowMYQkt
w2gixlNEQMBMALH4eDwR/GyuQdy0r98bEfeH55+xeIJ7F3DDxN/IzpCEUAFDDMQ6xHMDqL19CL06
e+XfmWCAmn5FRZEyGrQgs51ganjWIohhb8Vs0QMLjVoAdfER/SE8zOhhg5PmtcKIWh7AyC1Grpri
fkY3X7qhSXb6pXGi4Pf4+lITEnJL6OH66GJ6NR71PrlBeC/dW53Uxuqg0M0+bDof4fLb8NTHWL/G
munQhO1xCeCyCg40UzHURDvEF9WXwFmKknagTqdMe2WWn2/VBsgBubD59NorMnBapAmJjvSZDRTY
lpeXW1DMXbb5LIMFZZXGuO7HUu6X5XgkBdwjok4pvKPH6P2SvEtLKKC/iwk+OlPprDRDBUIcXjCr
A4lKOkzg3g9ELZ5Hn8gBYckFr7iqRJUfjM071NNrM70LYinxCYHd6MwboM9C2Z7Lp8cZIJH0KMUD
4k6FtYR4+C8pod8658dRIMZXe+AUInx4XdWez5OzkCDl0NTgF9yhSSD7/cehwIjAI+gm0BAJRa4E
m9+UU7/8vDYZrFXEU9L/AYf2j/ojn9pTdzZOUu4OBSUEz/E/N+i9/FKoxDhv9JboGxRyh4dAq5Pc
97CqU5QdA+vJ6ZNiEEhy4GLZbu57RfBApBHUBTVFNsfplEQiJ7wdb+T/MjpKYu8h322yqD/hQ1kE
N/sG+2DznAnOX/BPw/BIsf7Ao/CuKCrPcsSuQu3GpZMb4jf4Ldd5h/NCekiETbYA9QzPcBM/QybP
S4/kgFyPcI6kQRGXL06BSUVIA5bwCrEnnDmH52aSbvFhafc+CU9J2sD1kAK/aCgbUk6G+MbTFlV8
kq9SJCZ0oJGe3vtK41lX0OJU4XShFXNtyL9TljaNOjMDiS0bO/r20WuUDort5/bz0ljL4RuNwC3m
6Hg19An5HuIUg0o0aOYi5B2mz+V98uaH83vG+XGVeOsqFT0CMBYE7RQTmb4lwtaG7I1u1QCm5JUw
GxjDQLxD6EcQizHnY8QjH6pwDtR6jkKs+lpSKuS9rCi8P3cLZ4lbZ701c/KHE8xaAmjsMw8ZQeYw
C4Y4Ltau7EGgOeEHYR2fYEvjtUhgRFsBESryjGCJMEmEsBpyIdk5mQIpL8qAr4PiUZZd0rq7oCrj
7+BDEOJwdz8pzqDpfdz4B81TCM6h7RE4wk1qyH1Mqv3W5W/gv5EggNj1DjJtulTjwk1a+/NAzwTe
9Bl4Xj0DzeO/39RIQsTACDFc/ttSWcRB2TXjtH4FEAkogBh2AAXRkul7qTD+wgH0lKAAapl3bTwn
b+cFwwSHXTSAI+0cXBi4Nf0+qfE1F/ZokpWSpRk40dFR0/al3FA4kxjsRGu655d1R45M88rHYFvr
e91gFvjPQWJsUthQ2jEpDtHRDcLnyGmYURSzW0kfrqbH3yhLaiZ6PZ0RezJ3ZDF/3GZy8vNAqhs1
eVKrk1s/7nK/lVMjX12av0u2wyQW7zijky4Nc2Olpl8dU9Wn2pQubQqDILrxofbMB8IENifNMStM
8SPkfYNRWOlj+hX0tGli1dTG7jUKh838ps+5Ia+X/72u39+TqSS6FB4KGiEtTKQm/aIlN2nmQ93V
qFcSHDHmni4PtPNzYG0/BFnyQjL0tTCPYDHsOjGOifVE75WKAdcIS7t2zob65m5OgS2z32sTeBAd
X8I84UieHGBrsV6hRNIBQumdAm0mppZ7Ra8lqLy5y+QmjqtkXjsKGimALi6DDF4ifMRXDF6Kq0ug
c4I6X+LzsIe5L48CPSfGQ2lvvxncRK80ekDk8c1cdfcTyuGXOulyJEtewaDy1sXoIETEgbSEHmSC
QEwsLEw1VpuN2aQsdnPHztFAG6VQiy8z1EyLwQZvWU1eM2UsJSjugIv5TXPm7LlXf//if/YA25B9
JzYzey2ok0HcnAlfiLPxqq8Zv5PJp0i3MAVw6J/UGUixodPNiaHFrAMVz0/3E5GKE4c118hcP2fE
dmj3xsQsn5RU+UK/q4r2KC4RDMEXQUC/wR1RA+QT5Jt4IihOfAFZ9YavFEcElSJIht5EdonOJxWW
Ise2uC1ttwpKI05u0LWMIisUNBurjvUanc0zrosciyI78KV5lgF3dnwr9RLCl+tWXwsRsi4iNF4t
Hkx2EDwdbFRdCoaVCCIpi2vCHpHgct2QO/GABPQ+IlxwZ4GP/Z91sip4GchpL2R5AU30hP0AxqJG
NecRoI4mHq5pyIPpcbGpJBkSgygtDgHVgXIKEehCQ32H0E2g37yEDRdJFSVvrgEjT9HyJOiJGxyW
cCKAcjwWcpIz9xtJpC9UQhNmcc/Q86Qy+aEFAs0lwjyM6jiP3psczQcd/HbZ5O63MeMBFvmkS5QF
GvGchM8Qiwjuo6AMnvGM/IijAm6kB9CJG43Dvy6vS4SajjF9ve3+NBCs3TmMwqCESSw4vI/zcybt
+G49uc1YXdCHBWUeRDUGu54QUJi/ciwlnCypJk6MZ5T2Gz0CGAyg6vov9AHCH0MEQ1jYUgGi6DPP
weiZKgm7tN7kCLcoSuxZHdWcxc6ZgXNqG+0koBew0uUhBiObSL8ULZZ/vMIN5+HwaPSkDlhI3Hhy
Jx4OPzBVac7vEccEMBfEBX/OxFzRg4I/zf7YLl062Hwm9z33sj2xfRloxP2Gv/8OSh/7sCspjMKq
iJETpI9UfGSw4cjIb7AMKplvYqSPceMpk35+OHasEGyG4uAlMoIa2DOtBQZzsAexuBTDG9GmZsYD
yfbDnfo72rHiueXcmk29YeMhiMwntE5NjEVGvEXrACtzGReoQ6Jma5KMFrM3stfC0Z06YKOExEsp
GILdQp8qOXdjOoiNBWL/4B23wZ1nc58w8Ci6gzXAsZ7cPPLCgBkiguBLFYIh8+6dZX9FiEzwPKlP
xKuvkzIdhbULvdMxbIidVjbRKVJk/jteXzwdeTDFy0Cbkr+4xkLi+Ph8LFLUBmri6NR45Rgx6+yy
NB1Wr5uhOmPWJNqIwmHONjcyc3P0IaKIQy3EBmR1CwfSZswWBQzhUzSRgEDtkaeh9mBcfPhrws01
HVrYxo8J0V8bcCSfJnMIcdGEBdclDXpDY8HPMccEQsSQSr/3Myb1sOBBYAex4gRVmBHiagIYTIoI
5GrnRoOtxiP6IZAjUpMgyIMdw8SdHTajtNuDMCWSIJvN2zG1/mm++O5la/lB7atSFuqERIWSFjue
DYpYjZr9HHNEbbmjDA11a9lMHkBIZURdmeoyAnLIyp+JfIK/LHoqkGYS97YnthWLGBPIIrv+C78U
wS8g5MIiIOwhKsM3+LRwj3mH2EJvdG1CDsYfVgiBCYsEeeeMxkVANb6+4xf4QBwQGQVGgBgGNAPl
D9Hbv40uYl18TFydsWUAIghk2bgLqO8TzoZjckL4KGnH/cv33RkcQDuReJHKE31hYiHV8sVEiQqs
ADXhvn8cLAs+mDSK/dBjytHKcmf+bQnCZZ4BZqSiDwVoaCtCER4M6zWG7M7yA3jGD/Bu8WfCdRJZ
Ejaz7UcAaOLW5IBCNOuhBvwvzhRRnui/lUWQXFn0ZCIw0jmH/EybkYAAj9ZFXAY/cGCuHXtBZC7a
HjDC3dZzn2CVOJcFQLTaH4QCk36QKl69cUe53xO2w62gicgeA34/o5gibKfQwy8IlTl/rpFpFBcx
9VDA8PwWj8YRMf4cEaeh0LaPiIS6DwUKlCUUZnidpZZgjfk/xBzpYcHKTw5TxPMpMQaH4pryPbcW
N8p5UvAm+2g3IipAYwURmKoJlmsD2sHC4HuJZskekT2J02M94WQglQiksBexskAgkX0RcOOkPqWn
9/4bwAMgmKGx3+iN9kNba++A5qz0hPWMmnVCI//zXbB7wVlxv1dUxr5+jwt1NqqZnUvznmmGzLs8
GqQwxpwWt5IylaRAVZYHdQa+MOzm0uFPqieNlhj9b6vNSmn9r5G9q72XHdNj2/m3nXzBdkoGO4cv
hY4wzD72Bt0vNQt+MGhoe4tHjMFDOEOtcUQw43wRTDzH+ncrXQUW7pL1NC24CbzDBud669YZM2hl
2qqUz1NGW/Vm4EZgMSxu9dILtvftMGfhHLIRVPKYR3UrLQUoHaITgxxAO+7BdGgyRcJi9kl7Y9ic
AxLz1ik1JMaGZy7y7DctjkE8+N72TM+X+yVkB5HMD6AgfJn9Q3v6waH1WulCu8uPf6PwV0ATHNV0
46P1kkJ/4vyHnt8wiaMrtAGaHVCZko/akI34pCsoA8DZRiHjKekdTqZwkYOuoEm1XQyYKMNydgs9
lmZXw66gsdAUomL8rN9U7E1Ppq8CWc3CkLwC7Hyt0iKJpuM15C0g5xtixfpJf2YNerYWPX4ypgRQ
emUvHYKSfbXIJP66xvwHyvb7GZjn6khZnpj2PR3AS5HtW7HQlcn7MZbN32/hXvppRz8MY/aJ5eHv
92Kpn+O3Gt9pLS1jU1SLnpr9J6o0T0Io1E+AmOZsywGo7p0dhaaWrZFlEWBeyVBrrGU0Iru6M1p+
/B70FCZalyXekdyTZZ4MpK43n7GEr04g6sgx825CtMZ8m6qPJNx/t6pzhZFczHGqLcCeQ/fzXWo5
sO6DlpqgdrJz+2R2f/UUJSBxuve02A9lddJjL28AyvSepmtEL5IqiWTstr5nZ/na2+bDo0D7VH3M
kHYH/iTPUwLCWe2yk/ORc6DKkkXFd0zqLt1hZLyiwdUTnZC0oK6Wfc6sZA7WKZEM1MNQpWcwMFbD
f7prvaYKmJPhqgSktMI75DMpuV5Ry1zGX2PMAtFlePCwGBkdTJkI5zsABouxevyukj2cG20MGYPN
38KYFXSgKSOBI1DMGgreBMu+YD/a4GV0u0eijxUz3jHttAEZFCWk2iSO0I856fwWC/uF4SkmeEUM
xoXuELyC4vkTs+ixkb2c3lQfg9XjRckV2gntcqinEXObdBGGhjc5aHtOEMvJN9BtzFBEb5YvYiYh
P3awQRwPrOmqzq4MjUMES2rAH3q4G2NMJag7z5QYhjOgBotZYSjkQGjI6fXUUaB8uVTkRsQftOwE
PaT/JYhAKyTCoiz+EXfnqoYgxc/7Cvz+CS5KhkeISe8IkG0WNfgiVyvH6pN2ZyFZ/kCLCiWsaIwo
kM3S47Y9/iEdgLOkLXysS8EtTWYh0rfP7ivdx5Uf3hnXgj59dJSk5woDT0+wHOnDjdHvNPshUpAh
ThCwsPLkEf2xoEJ/zmbGswDqg+6sfeEJzgBE6MgXsImpJZM2fdWpVmwFGpj9gsVc9En7VcIHk+Nz
2g8puA5zLZoHaBNFJ/Dsdhfv1k5vdci8aVWaDmS7QgmuJQf9ais8FeOwy+/rdxf3xfxDo8fljaS+
lvFxNLIL7nts4324xcLX9bTof9lx7CuCZx/IXKE3VjtykcR8V70ZfKRlfaGRlfvJQ2hCZF75NSCh
wsfmkCT7uLvEl8AA0WdeoZDQyYDW3a5WQ5UghdrDcNL/jB5RL/RGbHyN9v9j8FU9vA7tJ7fUVWlY
wiqmjzTFokCmcxY6ePghIAmAOsWMUer/VBw0r+I5EVL3pkewI+CzXd4K4mN8ob1sJhSMPEkJYDhL
BIwfUzBBnMcUAUc+EY6QpkG28t8soA6PlHuPPsp8InYyJ2NTaZsOHsZTRw3YfADT6HA0oGNq2mm9
TYj7iwFX6AFgeGxDLCYP9EmPx1eTVMzvgmoCJhwXz7C7JQw5TQk+jc/yrc+oHTM57ghBZkBPs56C
GbQAoiIECqSWBC+EziOR67TaXrqRUyLMPivfX3oAMPWRSYzzIhfgAN3JgL0/TFc9UZ2pG1J6V2uE
COYAKg2DsaPGQWLOpNBhRTXyuquei5e+Z6O2mm/gLNsPnZhtrIpyAgzNZw6x6D39vveUGdGSU8Bq
zrTEI+aLcYJlwDYiPdMn6sdjVCblgTwDvZnkYhIApuTlVlpCVEeqZO6yORE59pBF6yJBKyQEMcym
JUOj0iCATELyby5SAiYbEq2dCFEADv4BfV3aUTlEBwHj8jl/Ou1TZSoCXLrHpLvHw/z8us9qLdRH
mEkaFoEkogW+RBUFcZU9X6yovl3wWJJUu43ia/liCKUIaseTWTY9QkiGHIxVicTc5KwoFsv25xXr
f4BjdBgsd/C7ATfudOOrWCSlq7crOFEhCPhzUWKtgOpnBFg0ymBrjN4iTryInol6cikA0/vdwxxa
LHj6gougbPI8ADLBFjwXB686I6ur9yUsuKungmg2To9O2GB+5VNKX8RcgmVP7FsBKHkv+kAdWONN
zkb/pU9LVWzgNj/9sjselLN29wrVVeW5SW2szseMGBp+97AvG4aNPrfXegMbv38Q7AYwWcsigNf0
FVpuiNTIyqFZEwAoRIfxFQzZN2iHOMhndZNQA3tIa3owKuRWGSQlqFfMxx2WFh1/bz/qLVa0CWPd
ygmgAI+vNuf5a5zvr8zIasCAJ5T5sNuPZlZdOObpIt+i13NbUnEWQ2yvs8NJCgljWfofotXh9U85
UZ7UZg07biStn6XG7A/M5fWPgVLMTUlvzwm/qmBBMBgQTTcFyJJAj/lGAuOJRAlvzyamsVQey4gm
QClAGqKC/IH5BdDqagcmM+2rgsoi0z5OS1QWhFvwN4skwkbby4NQKmnQ+wbO5Z/4CnWP0GLL1tND
DWRHlV3AbV9SFfXQ8Dpoe2m/zXA/wgv4hgcrOli748OaCg0Rkcj0YqdL5Eo7vr1whscC8jG89lUz
Z4EhwHXIjwXLgGFs9JISAjEaG0R2aaM4Qfd7iCM7td2P6ybm3HVNf9zYlUsKANGVHl3ULynYoQ7r
sHjU58nrP7TjQqPDtcM6tDhX4jDfQCN+29K3ZgcPeeRSrKaTEBlrfNhE9sh+OpF6HIw714Y0iSZM
8zLuAYYDhiKBB0exj2hB2hXkRyqv9HY4IiKwubYjVQXryJ88mA7I57+ueeaLKaNa123EGyL3/8PY
cBALh/sOMOOmWDrreHdpP2cNOZpQx6GMs5GGheIdwRPGJ9oAi4p52Pklv6K3Bycujgw1FNkmCm7+
qSBeEsWL1mL8A62cRjTcZjc6UpBc/rujcOKffIolwXc+ubC7u4SsIm5PxW3rwzp50tWDvAv1WWUj
clsOUZzIVkTd1KahRQ5n4WL7S5gF4oKOtBKwakTRsjMY8557MEAI5iBffoWdy6Q4K0XTAjuUaaas
jzYcIZIZ2Sw1sfKQ0MX20BW/G7lT7NTKftCpR/Fg2kIznPIrFwBBfIceDV1eQx/PbcggyhY7yBMu
EpcVMf02C0prXLoMP4DuLWFJSKRCCcLMA4V6BcdLPGbBVwU259pUntST5lqgyewgO02XnLvJ1EI/
tTkh1qHHyqXEykXfA0jgqi0uPeKJMj5llQWwBaT5bfyJ6VVhQ/20QacsFhPfR67K9zDh1adhMfjR
mxYfBLQ8LQrcFG4/q7R/O4NCkBvhxZZHjesvnAEIHQqdWPltNk9/H+73kjU70SjeUew9vt+Fkemc
VjN+xiBaqwXMN3Zt73Twj59sQpmbzZRmVygfVYSWpTUdb5LkJ9HCwmZKrGU4B+di8TH+JaRyzmNL
c14OM8MsAm3rxb0j8eSV3oMJbe/Ey7Wz+UYgHTbc/Hnj6j77mU1mIT6yHmzt5fgIeRrQCk6zM7DR
CznM3rI6Z9Y5naNbA5vBPHRK6u3aVVSLSvOs8ag6u2+34m908/aIz8IdpiMjHfhA2IAJgPIQeFn+
mi4Fl9/74r2it2NSJ0NOgCnriDGCmslxlhjVbrU2gyxfkBUeos/KlQjQbaEmbJiay2B7G7HCYMhk
dVhyX/Be6uzjnEzAot3wx1pwR9JDOHKuVhji4jj9p+VJFjfZtHgAOEz+7V3m7ri0FufnzhFX+HVM
nkj371r36AOsbmzyiZE38oyod6uQcctM/zKt17QKnxwV8iH/iqMyHM49+J1Ths34xYrxxMsy1/F1
qpBj80ZYADa4hMNp27Rw4dlsDIv7LBRwAydNedY848oa2ljpI9g2lG0kAlhvNEAjO1swH5IXDxYM
Cd6EhxKG3dNB8BDQebzZ7dyj7GXBDdUYg/PgJUT6nxl9XR2EDluqeO+wkqZ1iJNYlZDSWwx1O6ZF
Y/LI/HZTn/SEZ7VBvVzC3YKFzcBB9/X1lNr//r1rW6X2uCzspLRYPZz61TEdtH5/sPMLdCGgqmtz
XtOBvLbaHzmUdyRGbuYkO64Ve/gBpO3O5Z7Ob4DVDHJJhvYP+M1EwSHZpOFP0ROF5uiq5tDdX2PI
MSVJzATMQU0opr6kRjxidHj2KXNOsFjs1u/Rgkze8wbOCQxcyskGkYXTT25xZmc2aJqdnHmWpYdi
wn7bJ+SS9o2nzrKwEuzuEW6ebKWMSKZnWIRGybrZP0z/tZLG2jxQvMbYrSnt0yGgCGGz8KY4DZwv
bg+LL3P7cxcRLU7PPqLtxF8NbfwX5VZ8peRTprHF4wTk8zE87jAdb5Ah53ZM8Gc9HAg4nBLnZlX0
DKQdi1t5H48Kuqv4YLkR+Azbigu3/zJOksaB8wcPfYmeV6wcOEM+Opgou8C+FN7ESalr2010Cf0f
YTzfXmMtLtaqYNigtZi9rNmecjJrcz+7iIss3fEx5WiNnwY48mmKvNdGxjtt7GkERuKMj1idnXv/
j6T7Wk5ky7YA+kVEYBN4xWRC4oX8C6GSdPDe8/U9tjpO37plJJG5zbJzzlVLzvFg8Nz+bLd7MdT3
cLZZvkx3RQNJkfVyvVLv8XRWlRUvnuKIdW9ckZNV1KfF4ljVg4Gb1m61OH7vXOJ7/dI4qbTDdseH
BthnfK4f/t75Nfxlif04NlXRS7WfS6Pny+G33/fNswUq1fK9YJn8qdZ5p2VbB2yrBasjKaz5usa1
ZEArbbql7WyorMVzEfOgXMt9n5vl2pmF8mj7Wo9keVvBp75sD2CuGXzWT+usVkGYyMcnr1xrPxdi
85L7x9cojVIz4ClNxNlmvnn/Kse5xmngSA0Gn5/PwX7HVvefUPvvv1vtKdnUvhCqQwARwoEx79zA
0g7O9t6u9zNpFKfhWqPgOChfhPobl2bO/a7928QO67Rcu/fv/WsSOfKlbgHCsoa1i+0Ydrh+H3A5
g/z4kRhtPzjjqQ3VurrwCv65+oK8y+R2H6Pwh/z4GOeS6sttlEuElKo3JjCOklz60W12ayVPWvMb
fMem929+6ADUCLIib4TVaK76Hx8fmSRElP302AahwjnPNVdP/f6f3+/z4EWn/db0w8q9KL4+I3YJ
2zLJ3T0BGq8du6Xe/pumxjtIhWtdbHxLB4qz+hUhMqq93eoesHb8pmk0KHxWQmwS1DdvCaqtsm30
mrw57PUa8Hlt15r9Q3/sW+Jp8+n3u9v8BR+miNEq9zPN9qP2DE9We77ViE8lmaYRnL3kidnq3uPu
7d+c25skusez/j5ZpvFz8KCUH2FOas+bxue/tYPaWvejtJIGV3f+b5Jsa9taT8NcNspeP0YqH0p3
eR7+VnvunOJtEy+qcenVW7nBtb7oKs0HleU07wq3pJHdUu31tVTrUAtFR0+3zVHwST1nMP78/DR6
p5XlMeatgTG1tSdGsb6uJzay8fb2vUfrSUQi2rDvw7ckkbfb30qj9ttWs2/t08tQ/6f+r9oZlFv3
fjtT89tC49+trXRXH0xGxeTSeH/Pj9a19/f3z6JY4Sn5TjIvQX06qjXv712fV+pFtd/fefs7bM9w
c6gl9ic/eNs1L/VhsTG81N++L2ktWdW633N7+ZYfa6o15t1u8uZ2NelUNN9O6XDY9e21XJIk3/N6
9+ioeuDvt2MskgvPbWh8Tcw9b0AUNisd8aiQMdcLAsMpOcd0nBfMXTQoZ7XRmLmk+tAcp7t6g0LB
S30Zj9imjyZEfc0BDDB9Vlk0/1LAlZ0O910A9gXW4KgyXr3OvvLft/8q30skocr79Ac38bYeawFs
13VMs+L77jX7nulRZ+sSD48PTSX3gRa7yApqoR6iqt/bn9HCMfPfvDboDTpMV0zIvvYe9wZxuxYP
u12n9yZpEVq9Qwq2u8nvpVbul+s11WThlsGZyFiZ3up1L674c3PzMxAo0GNsgPd92ihOm1XtQukn
yb1RqVQrDqbtSavU3Pi/qBGYseYh1zNNSh4NCFTRr3FyKWJZSm22Peksv28ydTAjVY9KgFP7tQSW
BLD0J/Yhj6fT9lv9hZoNDAgxwzo+CALmw7Bq1VF5VB0tgaHVNVN4CjiA0S0Xn/QsD50VMEs54FHO
3BMM1X9XLCanJ4dJUyv8TN8IA0KNK0fjSJBY2AF5Nu43fYb29DYA1jndYnMj81bwLf9UGi56oYF7
7OSGl4+Ziarqja3coVlmi++AV/W9/ufuraTs4fQZSbj/zG2+JgZ7gx5mPmDlUIe1FtXNKErzflmS
ewtnRDeBQiYaFsCDzqx2ob+ktxvLHHuypjhdPeXlAynFEvCKYbBklKHlTjKx3q4XZhBqxtK72CWa
dMPQiK30y40y9vEsrQ7v//RSj//KP4S9n46IIfKLdnGU/e9AMIFAWibebDhAAe4da/KWN9sHE+M0
FW2gYhTepsosZVoCr9tsQKIhZagR7NJ8Ubh8GZ6Wc0c3eHQNGyCKx62p0rtaaX8ufna3tv9Fs2oj
ZzwFeMZuY7Kk+svy/rs16bFQ5C1Mv7zVzcxrb4Me7J4CxKlxrVA2WL/mT+MyDMDCbKFt/l/ppm6n
gDHb/pve/4uI8lwGlynVPS2MR+24eimpwu2R+SuNaJaoSSzMhjshn0IVYnwny3Us3JtmoFzb+cVL
vkqWsB2RKSCrOqFWGSrZWosq6mDC+iDXszT2NFYpVwKfrnpwffCD61IrO1emb2z3jb0B0h/Tc/s0
a0M7z4wa/1XrVCenc5GZpXnZumkGTeSkInSWqlayK1ZCl/IaCpAzpXb1gihSBp5AIepeAHdjfH/O
18/4Tfdn0juGomIon9VXEz/xhNO7WjeB68+TJIBt/oQV5lsolnohW58LjV1RfGWotD8IBvbcdtdc
gDBo1KtL4pAqtRb+mw7dxt1/NI/xbnePYFhQgw//3d+r+mWvsvrOFk189bJ+20IbTMe5OQWUx3NO
uwFkoLju7cDndwTXDy+F7aO2qHRvWeG9jG7RMVmpuZn/6AoBdgCMb0r9mbEo+9Txv2VMsu0e1JY3
77ciXEDbpZ22tWUmR1pzZnoaw636Xxxr/mS2XZ1GkN17yXj4TnUIwhG61m8lUCcvdNm/eCdNjt3u
q0r74NYbg7soaobKuLYytN0VRaheGnY01g7nQUbxe9f0owCiNIfxDNQ8NXP/2WF0r4Wi1oLc+0tW
C7xqpN6kEVrTyF5i8XtavbTWsyJZ9OW6l9eSKA3OlVyTLvvyW0PgsGSix7PlUIF6H35QI1vqmUOE
v/YMR2t1ZpZ4G7FJxbYpHs6S86Lz7IJpF5yXz4/pWHl9UmgVfLEukUOsTJfsfh+XVinztLk93+nB
wKhZ5stSaNoS5UueeqrEOvSIFpeXuXO82Qu+XygQUuVafs+uLfNh/HjtUs0ZyzYdTJbPQEGzZDXS
GdhXtYronyZ6+P51WY2hVQyS/evur3o6wVeYXXXE81CT6UQ4o3gYTx5PpWJjRkxv2sp82DsnjUaD
RKQxH++uH3uxY89DrSBp1rEJRD6SuZjJcKAh9AFhd24/1cXr1Fk+9SeAAI/CGP6xuOrpNQDprLP/
WC0taZyr26uX89aU37dPivqz5H4zmQn3aDGsGoHsWYskTfMvB7oq+hSzpHo4Nw2ZWC37+dnHskr/
udIsLTq4oYXpz3QxUOQmvu5E2POsnuLNZM9pOpHEvxnrAUJVvPyn0l+gwSPPsYSZp2oungDjKN6B
ga7NEjSjSCtsk+8sJavFwX41cpZmzfIQsqr4FVbz1NDmA57uLH6vmc5Oe7F1uEAXFU2ueNLZqN5S
y8FmhElK+o82M8kGok9bxR/kevkM+qAPuxplrojf099b5nc6cGgPi1ddDfitRBcPsGRtD389GlAD
hf/iV9WrXgjgT0sDaFn+AuDVfl2p/31shWiV0XbzPs09eXW0zknYLr3XSQkM90mVWR8OExZLbFYc
l9s+aQ9OVmhXC2NKFRr/Ju99VNEnyajxOJo2ia1OF8n5Ta/h/pa7g5ZtkvmOZvzUg4UJLG3bdobF
1FzOtLK5pne8sW+TZa+SezFW2Nc8bh/H4tcl+749G2QDLdO+sE4up2WDznMK81RfWgaIMLIyuGXH
G+dW/whmXKCvHpunAH5OqCrtLiNndFa4BAbxeQpONPjrb7DE2bdNz9b4YSA6lHv3IKyXzVPUB+m2
1bo8+qaQuV4r3EK3GA3pMsQngCvBLQDoLFafndq7wR35zt7yz8NALgjY0sdlVHD5s8RkDewKWuea
Yyp9PCjwadAlvOqUEn1lqz7DSV6M8k/n/AuISybXyU3T2zTdXUewZ8JlU0fHTINHtPAB0p59K1oE
9EMG4I80ZA3gp1ENgt1xObjPX33Ru9O+Ye8bopVdmmOPwcDXPR3967alv2z1wLU46XxHj16zHh7E
PK0lH2QTNJFdflYWoJ5T35W0rgRBjWPUCx1qA4Q09ChOh+NVYeg0rdG4gU8Dry9AjBjexVbrP2wR
uOo2Cx516pQ+zvpj7jC6a9dDAIqY8sVeTCPP0pjum5MsDcGAVLoojkGAlHoWy+USskw2sBSNgxaQ
yK3cFIBk92+A0gZwaM+xVooVMl19ygWSUOpX+IHFPT0X26sJ/SBJH9iqomGmZTQeBL9GruW4VLq7
nm73QZfVg1bhNNqrXXdukI0KlVYdXXX50S/QKlLBTA+dVDRKjtk117ab70w+hLHb1skk53KKKGBi
BrLe3YhAQ9haAEdgo6y9cwJjtZmlPA/2tKWDdGKNAuQKZV19Bri11PBgZjsCsJsfABF2DUlftR1c
dwPbOnNpBioreLg1do+7vhAy2aRqOh+5eLl+dzfOukR8mZBT8967bMLgL5ARg9MbfkBUia2PwAOZ
GxgDimNHwxzq6ciDBCazefeg1nr3tMwaYpGDeWp7sl+d+y4VG8G+5RRj/0DIjlsGLgWK+dznVN2U
hVY6OJOHLBqK1/HZXMtp2bnoSKGGqGjkm9d7V7NztewwDt4XDisffdr9+2IA4sAcLQzbsakCzC2u
Rzt/7mMKnNe9nIq9igaUQ6UrJIOrAhpcETcB7wkYpKJWr+L3eRC6zBA9JDH8ukv1HncVzdDUbmxm
/xkQh1UFmMBGcVNWvQIx6RN3M60bg+7/Hit4F9vpmMAmX8PZrCFvWVi7t9/90VRp5mvz6np712r8
WFMJbXp1F0L/0mU5/S3+HgrKw0Ny5P5GbwH+z8yXW9yTCUF/Ucq572padCO0wBgyVwPMNARlA6Sa
ocIOBBNQ3sU8ZWjZRc/6+gKOHT5J1FXWGw2Q7orC4Od2DELtcm/HOrTlX6lV/hqjk7GyaG33Y4LH
Bjj7gne9l3/f0JXQQTWEQkzZF1H5TYX/8cRA+Bpf3IqiaKW2Or7g8+IEEnRGt2TyMsMttIZ6N4zg
nyyDr9K/WH5f83VrtR44GWUlD5b0uxwGFVq+zqN3/HmoxuKnpQv1lQzNtKYoyNSEwHFpgHmupIX7
drV3/zFpLCUroTPhMeSHgipoeJhcXEijh1XIme3upFfuLoSiAQwD2Af37UI6oZILLx6V2ohq12t8
V5kQ3l+b1d1TIXrLh4FUjWlBqB+0PDW3GenAVZHuLpPSr4+zt7eKwL2FyBIdII0bzqVPgCMQFIpp
sRhpImhvH9WVPBsXI8vNdG5FEG6zRANLc2Ly4Py3MEu5nWVpZZSH3h5yDOlsv+IfVkptvLv71ZBh
3Zi3eamFhXiKxivDMP92z+DT7UHrjnIO4r2y5zFoj5FI0CuGQ7JhpYj+iKAXc/hviMaBlJ0CEmUf
U3pD9+3+rIMOZe4UHydhdJyzuD4kjBxSnv1zx0Ax4Pvu8CpekGXbdaVqOCxTfqQQ76oaoGBqPuz6
4/WWY5t4LnWzyqznGnELEzC8eWCqkwokkdA28ysMl59SNg06COI23gsmN6Tzt5bHIRae/8v6H/p0
q2Q5iXEIloROK2l+nzr8xB4gPhajbal92X9td60HBtKuhTgVKJb5OK805xSK7wqxj9bD381bfsBl
3vKB2JyY4qir031gvuOVC7Xy5RT1vFJlKMh3mHiETFvaagLkapiK2FlAtcjh85/9IXE6lu8UEBBd
NdgowtXDeXWud8BhtRwyp1tgVaPGIWpgC2sZl6fxLqv0d/7bJNIFvhAhKo+tBLtcaJX4HeG4Qgdx
iW8X1+dJKfJv/Gb1PiIgi4SubJMLc2l8V8B+RT1u7H7u241lqe2mCN+j45vsdFpJy7MWJirtZTAp
4Q0l76BKi3TtYltB77r+tmsApH/8+1MPjMktsWyP+3MOb4GiR7WL/LkoMFr1030EWunciqpupX6F
mZaBWmPcDIxeZRrSIjIDPsw8uH3KbdtUkBHfIhuUCnIml/W57tFwoXwbeyGuf4iN4uV7YL81YJqC
asq2fVWflSkAANbLqIN8c2CSX16crgAYyDbWpa9xgT/qnaMEVHbRuubpOYFpVI0ex1Hd1v9jYTJD
wRi20T765Dv4GpzMQDYFHo7zYGgBQdeyHM4Um4ARi5mrW7x9pvf0d56RRYEeOzw7XwLxBOaHNU0O
AYkGndfC7T8KVWRqEpXA2sStsM2IUTm8sAvKUVLwU2Hkdp5/Kp35mALQ1Sb8cYiwV8R7s3lr8UhC
kCjpF4pmA5l7fu0D50T//u+BPeB8EiPzUoOhyMBOE+oHS9RABBC7qMNm6yQmaT0q0VQKBGJePlRu
WpPnzb/JM0H/ZqX9qznXnCbn98O9ubk27qv6qlK/agPe68eqy93IAenkGo9Zvbv777BuLgBW782l
3s1g3dUWQ5Lxn0DmfVlurP0jQMx7pKKkkLzW11iFP1/iY8pgx4cueeKReepqLQpnymr+B14GGlse
+87b9/T19F3uPoZyoUdiMKW0isfQFDSV61I/TzuqmbtHExZmd2tUZw5faKJdZhRUmkSHStfGoULO
JM6V4yT7Xp7Vc4v2qdxQ9lRASCNyCaLEMqKY8maUj6fKTOPSGwhwa6PNkdPxXMXIypoRk9eFd9s0
otdrPwq/j15XH9cnYDkWVbfV7G6dxtLX3iyh4w9oDxEbOgrrXSihOCtRpWazQZXtn+uJGEnVSLU/
dj9iabfDyC7mpm3BLm6rlsRUGSKg4QGI7qkgM8RU4lhmnv1wpd5EX4DZl6TwF/ytRqCXUUeYAcW8
AoiDqkU1EnsYLG1Qcsp6yiMMJOZit1HCyvtB4sVJGL2X+WBRiOAwaIEzXx7w4rlelqvnjHYt4D+X
modaO3dI4OzyDQHVlPHmvPIJBkTn1e3OsmZABbqJZ/LujEATYd6U+Onmef3tvObzTxku4t4jM1fJ
mL74vKfTUW3eTAlxRoQo27pdZojLq9fgXJ31StDbcf0KgKWPoD4DGiqE4+t3dfQJAgZGkE5uP7KM
aDVanjoiPkF22bgSoalO5aQOZyi8l7+olc0LvEC6MolITrVrVBfJY0sjvDhQJtmp5MA/nQ2j4Fex
up8kA0J/QEnlhnvW4crn4hukYYBzXtYN8N0MPasS3ZhTp7JLpSf2x7bJdISFDxIIyOFmOfHf92e7
x3rkZrPA3OP5ObXyL3AYM8FYAb3ixomFuSRu6IGIYVCcGiHTOR0b1cVJIc4fbmE2oyThXvzyk8V0
Qr1JsRXkfwEllb55FfT5++2/axj3/b24tWlLbc+dSGWMrAUj+Mf4N1rePEg+5P7ffNd2KiuO7z0B
rXMIK6dOCNvJKEDAz//Q2zxwb9G6rV6311hUdK58Oi6+kxAEk7OZGznZvFZS4hVb9+cmsgoObWuC
kLOa+15+535pG5AZ3x+ah33siG2jFyjJ5VQQXY8ok0+DLLlLQC6qfjBlLjiYDx5F9bPwVapK281/
pYpr8kuDKqF7FZ1aRBaYON8FNmeq6OW1tCdA3rwTlITl5LPW8Wneu63fcg+BXdAsxAU4VlurjWij
Vdg0ySaaKlLJ18q7Dtxq8dSaImyuMSyz8sOPVTm2ZFwQ/x/wu9t25tomRnWddi9X4R36g+tmZK6j
iGtXaqP67eFNjarM1P0qXxAh8QojOWP422qsyge3vBJdSUh8uV9ldAiIAr/8+l0yLPAXNCqMgv5O
H1248ykz47S5b4TXXAWla4g9uzqbp+VpW4LFh7uf82/RqIHqdtcM9jqA43lXDc5juWsL/vcAwflS
W/ASvhaEKtMg2E6LRJhFF4K2yCrqO3pMlb9Z8yC7uAjiGELTFl2Iza11OoQJcOJFMYMjm2/uDQ67
/e6n3eq1xXurvzupYqzqTE7QPJpIbH6qGOY3ty7Tx3BIamdT0R8pI0Su6HQZRNU4+wj35AHbaeCu
LFj1oXAPFSzxMLS3Miw0ot/41+D/CcKZ5rNsXmatkqoZHksiBBcgB00Ss+NOYZCBFyr5jl3bGjmx
NgnzkErJrNAhBnXCJTnN0nBBlYW8CYC8/uzgnv/n4dkc1yfEi2IKflj0Tz9Kbz3cxrZQy2KKU6DQ
WV0vDqwfuNpStUKnqLZ5A+MIqmvW2CopuN/vr26i3+wKHQ8pp5JU+LF+lIBdxuKBw+qq4p477AXb
bUEcN4HcWTHw1s4BnGN/xHbSroR4YPkj9AyEFQQTvzkHIOWWilAgDjVOKyIXn5dVk6zawgjPQgLH
DcdIqF9kkD21BXRbhAkK2Dd+t8kwX4+Js38oJOsf00/u4+ysKU84/4g0BTHe2OdC5mX+ZicZugZB
WUmBSEvG+zo87itbUAnqgOJyIm177COoOHN58gk96+JaABTnhafV+nxO19TqmMIG7q/607yWmjSR
b5nm4twlET28/tmCmVZy22nLbBP8jvsjVserlt8fm2Yp2yrO3NCGSC6TT2jNUKPef/jTfNJ2kQvQ
WnTkWABK2ga+lzuwIozEao1B4RnrS+CQdWhZZBZtbdP7Pb5WKIULtntHXp90qb+EPquIp1q+19Pl
Z9B5PlXq5EGXxfoZgFPeWwgjzdgg8ZsXW0CmHX5yG7eF5GlSzDNf/t06aLvd6GoXhXZtkYsp997d
M1GU8tCWpVAgyaI6OlobSQohDOdAp1ScUtBZKTVz2RYpGqqtop3MJtkW6/dz6oNERHpVXsgPmsFr
aGjQRN+iqHme5rzaqq44z6CxEy3OtVKu/fWoNIqz5KYJQGivKu9Jqo+mkGo9DNKoxzifD7MXNptG
6cVBcgYlmaJYm7oq9DaF5LAJUmVCWhLfZHdOtyYdRS7/bngjWZr9U/XX310LTVZdjiBhLN3aomZo
o24Vy/SbiDnvTiWP3t/lFsL8mWYlPuahPoX3FNDJUEstDkJOlNt1vNn1J2fSrzBiO2Tks0H9vSak
JVkuej4WSf7xOddHt/RrqNk0eAPK85UOHodAXiCu6FCsfDK+y1iEXGERKL87ZsVSk7y1rXzgYF3q
q1w7uIVsa3pBIa1FGW2kBnjxBAtc/nYH+nLedE0e66FyyOwxcuE8p8skd4uE1o8YGnJyatJrV3L4
5d6W366gJxf/QanuDBFB4fDR+SmuRtDJDAnBqXX9scAl2Llsw9atjw1vaP4FPLAadjp/F8mvArr7
DIkXa5eT/1xhHhBSM5zzVyriMVfVsFb8mYKMo5Xt6oOHNPR7P1hNB+GMkYT3yXmyu/VoploXWzt3
Z3GKFUmup9b+2NjkWm6udKVMk0m/3Nj4bXI4xWhtYFaLSkMX9l5N7JT+JYuSnYVLPTmnx+f9s6Po
H1SVDo5SIXX+BcK2c1dpOKj3WfPwUEH4C43lAFUvzBw0S18Tslq3xmler9CC3jRPufYMM/ncjUCR
9nirP+vvKx5WpTYn8KxYXL21hA3OTJRtZHGddfIkV3Cp97pZ7PdCA4PBH1kvFYSiCpZKP/bf1+1T
ABFeiUrXKc5sDHXnLNeaM93s6fmORwPNRAF726T151bbCtYFlDY7w6eKF9XGzh2bN0Jh5JyGlSsk
+0IjHORt04m26e6eyskEyCjTFF2wbc4WVD8DcXqwIIkBAzSdQLDV8O8vq2lcyCfFSqtMMvOGwNY6
uLyl5qmQHstzOr0pw139b8l0n+CjbnPjAcxyTDTxqtuEX7ALjoikTwVFfHX8s7puBc0vNznniTLs
1fAE2bFBE5Lcy6esliTUZF7262bz1y3vqBKzt7zck0k0+g/TMNLm+iNOn0GhQc7rhMyTSyEx3YGV
dSZcMgtwuD4BPEWOXWA+NrLT4ezeOEAHe0S1GVMXktnphR1QOeMg5dDKBeZggOzxLlq8xGpCLBJK
i0pAZD+ihiSXChYuqhfz0QSluQHTYAii+d556yJEUTO5hUXP66MDZRfru78n4iym88akmlAGy6/j
0lcwXoCRuDh6BPPEuttWABLmP09Pq+dqT82xDHic9Qd9M08vBVrfhgbR7FgTbWuGTSB7mqfiIqPp
1NxEuqHmNmsHKa8npSefEjHkh3q0rt8qYe1P+zrnYvLGpGrUgtXlHdkiCAU1CjpwAmQKXi6Km3vo
/v+NZESFect5pgdWnv9dP1t+XtNUJVVRo5h9RJspLmj+Op7hmZXfaM5V/OWpxaNTjTtGTdeXxXfK
89lxbqOT0fj/r07p3EylUk00bYvPh6C5WnIzCnGxrDWGQ4WdQHDb4B5VtmxDuiIQ4f+FGIUXXx/C
+0JYIorku7bX8SxZupt8Qfh2kQCFsc2lEQJ+Ur8OEL0P+ea2HSoZ5vtUahtX6Nyy6gqAlsTgv8et
7eeeYPbNKjo0JYTZUvgC548ECMvp56hhlr+EMg6qg8zkyK+Pz8L86BEvo6ZLzPHtVm2+C9vZkjgW
Do8jdgP2J/g0DOuXUozcqYxOAwlPaDkrxGJbwQ3VtEdPLHaZtQ+HrxBWCR73cZ5I0FUqZxTrsdRe
FDpzcduuVch30A69l9hYiJaTgeF+Seh4HBtteXKVjuVH9dmKNR7x8RTiFdZF9jJZx+7h+vvwZDyG
+7p4pM5E3nSPXzGPQEEkpj60T7G7Vb1ZExQemZDfr1ZNdTCVaKDfR2IToygx+LKsHN3YTz/l726r
gMMqm6RYKo3LUnvf9pcmReae83Gz53uEv1xXw/SCE11KHQebdA0Bu7+U85yoP1Qbj564xf1SzhAn
ygvcSAExmTzxbnXXVcnUdNiZnTU4dg7Z91B+u7WyUYKTpyao9qZFkL0hxoYtOI3s5mXXpcC1jLfT
bqX4pRMkGrcRwFpHyb69Et6rUepHq/AH9AI+9rV1kNwSKpE5axOCja9f19+gkX5o8YSC3NHMlJnf
tHjK0C2JQq1wXUdDMXeTlma/B4IuOlbEJrr7rrDQ25CnrdK1IoIViqk4yZUwRo72iHIqwLoi432k
zh3ha7JK+nWl/lEGLQ2jR1xS5+h4ENmSoshMvaOmrSlncyBUGgkeX0KNRbtMk0nqf6Yi8Wk/5FJu
PmgWAWWAiKhXznesKdPHeEjZ1Owmi9juwKnJdal/yoAXcWnbmQ5Ztfm3YZAyzlIoMDiHyjZ4xcr+
9si4TgKKwvz5uelu5Pb1ezwTKf3V/MiEZ5ZttUcDCarr5npGyCLbXvZyev0a8T0FQQnx8ccPCfXD
8purNzcMdEdpAaypprgUB6zYxpA9JJyWuHSYSarpmZcOBa7l+24UId0TC+2QJm/n41KCAV+vNmUv
ZNmjhpgufKGbrBQlteI5Ky0mRRNK0Rk5bZNuIeEgVhP1LV+joEmvP9Pg4u/SpLIZ9wxtGND+pzwZ
LJNbYyMwffAkZqqo4e3FFteQNi1ac6Nv7nFhhP7bFbDN361WscMELEnl33paXuV7umoxgtSYDBj9
MiBHxRNJIARJXSEhj+my8pF+w9Cq30hInXGsSc0dWZztgt8y7yzIPlYh1O0rvpzSCkVpkXCPMQhy
ix8+VaAUEpDD0CxJPQ+1ZR56xeo17DXppdBaksVqc11rRwSOTZwTIGWb7CNjei6FcCeadQWdpVut
wAWqnFXVORP/JICe3F/zxRdNjc3twwLKotXGC7+V1gSH56uaOpVB9KDUZqxuy4Q1vpfa0RvKvkae
ZpSGBwsiSuIcKxXzf2WOtn9VSMpfLpKKVcjwp+3yLAjiujHkIkUdosG18j+F+dLI8VpfNb7EOQya
QrivEo3u4QQ1kKKmWxPkqxXTqULp45zi0m+WsobiOeL59yEVJspe1re48KWsI7R1rJ16gNYZZKis
sMsCsJIiGj7C2YCR5hoviRtt8EKfIkH1q3Bvmb5MvJPp3AXwkiV181zJaiHmEUxueUbzCI2XW4iV
jj/G6XKzWgP5hC/m/kNmLFyVWlDIudSD7a08FSeJ0+5OOhysZz59yFahpXfB2jK7ziuj4SBQXSVW
gkTpC9WfojiA7h5NL3KJ4pxczORWk08eTf7Z53ufihKcqsAqceUF8cdJIn0xtGkrbT403M3tNMnN
6gdMoVU90zvCMupc4RXBphYbl1RxO+Vb6X86lipIoX4xCzLHwmULyQfOlM7tlIh9Ei412VMfK7bX
2llXW1yo6NLdu5Gm15kQFIMRMxYRzcSGOPN+erZy+3OzUm1l0qXcoyCeOUlFdyG0yXdD07W16UdV
Ffy6RSI+4iHzyDc+2UNpBe9GJvXItCQEUjxfkmuLzcqHH+5OrnC7s7wafqkhGWyXADnv7FIsOYUE
T7bkayxJoQTT0J6ZwJBvXCnarNQfaptX/TL5/nEYMgtRIBHu75dokiiUqrOdYi+e21FCQeKvGywl
Vl/Xti/L3gTWMgCiBQ1KiVI0t4Qz0g7U7T5nGqKVUE+5u42i5cS+OnrCWYenoBnLM09C2GA5VT7F
LHbgtOoox2wHuvyK0qy/Upkqru9wbd0pq7nMxgzKPGrKtQ6Vxn79KdNUutjIm3l4Tbzsv8dMjSB1
GPTD2TZN28usZzJLeQ/zvcligYegUS9o+X1JBDzGteS70/HydWrSWm3+VVU1aC8YLOo+YC3/GNQo
6nEWinG6BMBG6sXuB2lGOIyHurUmokKiKpqLYx7FQDPwc4/Pp9yuynYwtM7s8EzdzNtPZ217DQRi
IafZsUY8Bc+ACj3wd3pSDMlJOxDSgfEIg+CwPFV+GL7hJWcUj+SOeGqaexWMyaHCnxy7y6tfFk/o
2Ux4946M+Lp4qnyvn+GJV/3FMWaaV/GsvzXBaHDL9rZmDK27TIPTtnvdtJYv1X4StQvGEG329V12
cO8eTRvp+OFGaZ1W7fNpJPYLz7Fh9yGg0qhlvbOaog9d07Y2sQr6vsS7hXEemKnVOpVyF/xpbrya
as0s1zu41c/BMXzwgUiX9OpS/zIdnrterL+QRwFlA75i4GK7nKHUs5o8SJctwc2ihTWZa7FaeYNX
Zo1Fvzz6+PPTmV5m5NazEtXUP+uf9+X/N9+5ki8ad1JuzIfB4QIy5NWqW2uyuQNm9BC0m8M2LN/P
bedf9SR4FlpgCMcjZzrbhWZ8vIYrFO6dXNN9l/VFnqXoMdnjT+Xu6TUpaqnFEsX+5smPemYSo3O9
+H4g5XWy2NYVI/ptMViP9qPFINfZh9FRr+GxfKhIcdeXAm7x62ZqBC3yvYZj5MPs5CEg+5ehJSZU
QV0teovfEngS3Wscl6g160QtrsQYHVWz/uxp1q+Ms4PCU6YfIHe93WvugVBr4Uak6/7tjdbOd4Ud
cNrlrXlrm75qoBEocdQRoJnPO9qlFMwLjcfnoyfCgEZb9OjnOSr1vbqEpmwvT1GTf0oe7evXgjr2
82w471fH12yyRt7SYU0pina3CFzXUlpo38BKP6JtSslqfg8w4gBaeSl/nLctrZlbCm81mXQgiKIn
Sm+9POzab9Tf0/AdUxAxyLW3e6H2SENN/3s5mCry/2r2ADitRtnOanS5tVnQ5TKutPRI1KoJlDCZ
RkG+AMult1nQGTCuKn9MpGp/vrn6G1TXqc9kfRO4S4ysx6G+Xkbs3b2t5meXt0qps3IjGtANWvWv
7eq+u5V3qcNOOxhYmXTSYgSHWQX21k43ulds399XJqlUWgK1yJFaPjuWqiqvEzlNf7HrLJ8rYwnt
IiT81eHs0s4Np/1H99q/MkJSsVGxt+6Uh6QNO9MxTZ3C8NiZjahOeHuDvsI+gcnfTLxSI1LeATTv
oos8VUu9yhBKsAWZ0SuPxIbGqUMD34NiMC9uQlEYRpgJ/y+djotPs262YuOm/eLTaYFOkWkVBtvX
ed8TPE2eLDGpnFulG7DPy2b5gz2GmaayPpyOhZuDSv9crpWGM7pyMgtvOx9AQI+2X7fug4MenO+1
a3pOi9VGpusFFae1pp/X/XX/1t0N161zb/q5o8E43o4e3W1/J8rd1ytAx+k5p9WmUVknlzWaU2mi
DPw3yqrYW27T0s98m14Pnel8QJoo6FQ/TWYxHev1o5E9dk6XoIoGzmeEde+s4ws4YVocbeY/5Aco
1GxE9fcz+w+gDmBx0q/0tXHPnVZ1GJ37ufMgu+49tIw2PS1UydgUzU85D9RSWw9UnSn/pWHjKLIY
g1Pv0AvGnR4XeCJHvR3LOveVMNDcpUzzHQ1AXoagwKxt8u+3Rhg/t9egb+kR5aPEp2wrKSQLiOVg
M4IVi1pkJ5iWloS+2HF2STFFoccU/SNCXQoAGzJjNAtzL475QWUYSDgNmee2bTrNcrAcX7dt/5Tv
zMsJi63xCJxl7gF7p2qs25luxxWZkLQt1fABvNHkOaw6h0LICJk90d+/GV0JjesK5UkwUw+AH7Vv
EXghctLj5DWOD/eRL+YFKl5VgUFGqeOnMqG7qBspqPOrwQa4NeZdTSS7kfDWu0at9cBKGFbwgrrQ
021nef5+xL196XF2Gu+Gq0etqWtQ/JcnSimt1NAiDQ7RlwWk5Db3TW8eEGmf+X/50N86ue3Z0Hs1
bXC0Gln37TjqSKGXAygAzXsA7l0Xc6LQASpaD6CBsuVU8Cwu57mOlRTU5jius0EEIoOAZJH18MSd
fXwcSCRsB3tr5ViLcBcztCiDr4OWAdQbFQNsUKQgs2G+DRoMpluPpDrKAH6obceciIxAOfXk+GhU
6QrPaU5eeqo+m3m6HyyBBt541AtFHeJIWfDK1taF80bK8APv94+aW/5N+0i+rwkQ1qLsxZy9k/l/
5IUqDYFk3k0/pDwgApVhL9nupl8xIxS97ZEuRKappYMlLwYh6Auihed3vg+9i8EZK33oWnjA5ViG
J3vf6B72Vi9mmDj42xKCF4WIkBGtP3K9MM9yPgzTHS+v8semirVcXAaplX4cZN/O066uptjnbeEg
4YdEOC1RR77kSEt2RMdrWaOHYiLLpqcxk+rj3ZzA3ywzU6laFzW2pDJYmtL4dfjaPle9Wr4rMTyJ
kX7upjdWDbFcPue/H8AJAvoKgRYqFOESES1XWcgM9zEe37nuxcMebtuOsS5h+M33pd+HL1OLxhMi
Dk0/LMCVoivHYG5XspK2+S2g3739+FoPJ5WWB+Otn1Z9sUqI2Z92fYGyKHTRz+cas/50uKy+VJNr
d9aPhntAJu3pEVmpTuF/RN3XciJbEgXQLyICb16FsIURQkgtvRCtbhrvPV8/K3UfZmbiXg1CUHXq
nDQ7d+7srZL52y1a+pYdV4m+Z1c4VIpO9v2lVyanMXYVEX/4um6me6Q6UcHVFInsd63NAMoRm+vx
pYoU8YzVczExucTqi0+yIsOIpASD4gGe7e1Ufj53dr31257DolN3Eu6t9900NYJrQmPwY4ZXvu1s
R+vJqtTO6iEyGXBQfpma63dpGzYIDNaAmMw75v/OenCB8q9Dri2EBn71Kk0t0wy3jlyirxq9th+5
WxsDCwrFDqWTmEOkjDI/e+6O2K69WHTl60JyeWJEkiuRFjCXKK5pDsWakQRvEMkZ+A9sFrGZMOfe
LvBF5DGhRBgiX4sB5gACmgF60856yJRdJptb6xKDGCzmrp2evjO56/UblE+YnUhZz3oOKWnVV9fv
1H6SKiWKC9o6U6dONtcBEC9T3d1R0lxqVnTeZRpTxcmTuZ2eCEXv8URroV48Eui6CffYP72c7BP/
6ZhE+w7ZLfTk/PPORJneasTx7LrhKNmDoHtCDebN9R8YO2jIoRSaYOmmzVk8d86n5q1hPaSSaLoe
dCnb2GRawmJzkRS3+CCfgo0EGUHgzNrBPzGrnyP5WD77FXUoOpzPaH3/cdzQT5hvMS3cHdhwayns
ac/7ez7HpF0VqML9iVWSi+6lo2bUUdCt7/+kRI2LfraFCzYrii/oqnb2SYWRE1mb/Lls6566l6nz
t3dhS6bdfTeTzAeZZDrI9W5Onjl+gX0oD7Yk6JEK0EJuPX6VctXZi9zq+F7uZkU5oYiViCGKr9FO
QHae6is1asOPMq3y0QRdMur9Yn+Tb8z8RmgTj4IAN5leLuVN2rp8Y2sWDDF7g5mw5itSBuAYKmxh
2dMBC1l6SXUuv67Z9kozrfpRun7r5H5V+pvO9V+lf9P7+WLyRSvdTamfqWJ9Pjq3zvb37K3cLQ6K
027x1Jm9HNfPu8Pzdtleo9qp7/TP7fn7o7+fVTeZzqn+UIVIit1KpyxDbaY0ejQf6eSgxc6kAfP9
aiaDveZcyCaTUImPzTTrao8pvJQ+xfEFxYDRhTDypiW4H/eI5pdetG/sutvvwmfuM9+rIMR16Aq/
oariO01JQPdKn6mmDYfmsBjtk1mn0lwTO17L2BvrxKdZBYEeUWG/2VIhFqTRSU402k5FYKXmSrOp
tqDX8aDQF2LNOsXu9VAtdXIsfHP/keqY/E3FMdvLaw26P/v3lqy27Z7tLTo5uGA/1cy+kmwvxEil
W6cQt5LqeJYneu2AurFaSmcxEkfpHBm7r62Zij3BWcGJ6p71/5B4MaGDzD6pxevHuLfRjTVjKhwh
SHJ3ZobuBwnG3ci0Eq4H0ZUydbhAydtQ+LcFNJ7FnRHxpF602lFBBA4P9sG83wxs/wjCt62ZhrDP
EGB27LR39MmbihHga9Ss/XeO6B2zkZgS5f0RiH8zGJXrpmmJtR1GH5JOsgncEi1uf9esYq4hau8Q
qQYaP9eR9ATVW7XxwS4NHPpbQ+QR5rqfT47HBmeabxpPP8Ytvkn403qgoEtJ+fiR59fD+t0a8z+s
ljBPbA4Pj696AbD6HOObpCfLX6I37CCYrzBknEQSzjHs62KH0WouwBM6oiaFej2edD5xj4fZkBK+
4wAW3Q7PMSpLzhs9DXGvp+OklNkrfwrVsLEOU4Ck7GzeUChcXhIkLR+GOHenDj4f5vJt1eN9/ns9
1/OBlZ9rPEo9wFwmpnvOGvRUoVkXsg+X31md56XdEwmAR5X+gx40YfOvGVh8oXpSLz1P2U5EBQFI
557qS6432e4mbSzh3DDvpzvyxrkG5DMLXcFBqauEWYBb9kvJ1dVej8/ye+Xw3KN21Yt/JpfWOt6T
AHfaSuTl+et1jqbYz04blN/M6C6OTaOpLWe1G/Lqqo6xkqVN5LdvxdtwNuuW991Vb/fAurwN5+Ll
YuV39tSeeaFoiuf03Lgd6pXu9li7Tolqdg+Zdm6lgFA9k35CATh3jDfKTQfnzAsohuqcaoNII7N+
Lv/Zp/rpzAsnf3r1pBrazYJeriZiCA3taWlZF7Ncm6Ak+ESTda1jSNabSo57ZN7uf5ToUBjX+GPt
eJN7e7vo54QammO/F6aoUIiFHNNU7hnuqJNxnm8Nzt8yR3Tf7XfqU6r2mirVTHbZGrhjRg6j85n9
uL2sRsfv3aj09/4hG99/6Hr9XPa3fN1ulGtN+2ZfSI2MWO6VX8sIOkMZ4IoevStYYYiEWvRMl9Wr
lqGT7i5mY911JHUcLQa70Y3k6bo7f3SiwQcK0SfgWe7kNVe2nZ0bz5gX5Tiuyn+79imMemIgSeQ1
MGu2ywjkpl3eXJa7eymFI0QG9vC7TKn90VVDhro0QrBdBUNQIdEZ+wTFT5ER+XhHbb+JfLfSvixb
t9/nmD917yj4Xvv4vDJzZZMRpxq1E+DPtrUAIlQ1LvKUPLOZ78PNAJinXqIgESUn17ruRzo0bxKG
/nE6/HrE5tthCGma0VloinNomzvFj0iR8sxG4EOhWhTBb9nSzG7mk9ES3/dDuF/ioU+IedsPHzGW
tDARb85aQOfih1Pe3Q32UJ/lMN1xFA6vsCcd9DFtFuunDLABN/UZicvXoa30QEOuKHNQWFcO9gX4
pch7Q9HkYDdvq7hh390i42jO1iyk7FT7wUYOd29J+VTV2rIgn3WTMjISrJarCxuTT1gd+o73T0WG
iK+wcmAhRjVrNb3VoV+wl/3L+o/DuysRGPY3gmd2LaJZWJGflF/KPJIfkkw3EJmxZDFE5T38Zj5Z
ibo3Mr5TN7YDynSkXZFcGS3e1tnvtiysW5JVrqIGjTSEz1RRTDt1p38sf+TVdXDvqvkgt0vAICaV
rprFZrbz6CobsGXU7O6ygktPYSRwMwlruoL3nUdWakm3gkug8HgCq23/lqZimSsJzfr609Qxf1f+
sIFYoXIC4DsTxa5mYaMqI6i0iAOERdp7Q4HzHWjcz/TmFGgewaCzKUkYOZOvcj0/lhXi14rhUJ41
OjbkHdnO8VzLyTIMT2lkcg1m2GBtYYR8vzP9vLdmucbx76Et64SESmnrkG1MknSxVvSQ9h5S+IcF
jMAg0LJQWmak1rOafuCfn+ZNnOhT9te+jzYZ20tyK95OdgMdVzK/zLWrl4TLUKLSmRfFpyHN/OFy
uO7jzcqVsUXRs0nuQh7IUSyJZax5YgNWUJ8desivFwxB7OLT7gYSPqxqiarTLV+MWaXxdC3tyCRf
cdpmcpL5swRHLZ5fWzbjizDt12aS/96uZoLZ3Wh/+2eI136Y/rjoTfbM1Y3P/VUkalGtisJ6Mru3
tZ4vuqznFm14dBkd+TIkb5jgXFkvtMhbCgiXBtDEActQXvAIuE/ETwCBmn030KtcvTIJwDpX4/gt
cH/eyQ0g5RRNAstbvaauz7KrWSJlRfdYXhtYfHs5pUcZPSMIHuVVV9NK7F0UNClLX73mGmYuP9qY
cDyWo+esl0VmFUpt403k+Rqou9GV2kVhNgtk24qRFM5hF5qDp+zSbPv+7dGIsv1PfliMmMZKBGyy
G2UFm8CrC7jQtDMAhws5dNGBTYafNY/jAchXrm4BkwutsmJzKyTZtbf9AMW9OHStC60A+zrrlt+x
xDgb0ItA+NdlMsPHtUznboSeuu1RM6by36y2rzSzirr7N7SocWGCA35Ztfd/lS9P0197ljHVVhOC
RhwLf0uPfn5V3xTqu+zgUqivl/Slcm+Xc+dR0yZATa7DR6dKz5vdS2WT5E6vtGlMcU+TQIzyINpk
TdMPTGP2IOJdy3jDTpEADatV3rdO/26F+v0ADarJu9flRkYjmBAAV1Z75lhjZO0xpjhRHR/qG8nv
gX1Irui9QQvSihMlv7K13eFcc4gXrRK16d+NZp9H9SG5r+J4rv/4LL2/4lTQwA1ypvNqbp4ki5N/
mR1au+Ov4u1LXpDP9h+pmw4TJ4S+zfx4e9qMiquK2UtvF7IUCr6gqXW3pH8fMjOG2IqN99o2Qn/6
3y5X3wjDsvLyfIFI8qmZJ2Nfgp7tNsv6LnOpr87ifulvNveVp06uv/pMngDxfTWaDXTKf037a5Ew
Hn2u3FHHzB5NhVEs3u5RTqpX7fynmJM02IzyWiQJOQ8cLBGI7DEd3WpbR1KBGEDm9LS8tu6bamT+
IwRZitW1KWIv5W0jhTtcbFt4y0VMkToCiJspe10KvQWFta6DrW/9xhCc7HgeVOKS/+A/A5CPY3IP
P/8fXt8+DUIRZdeGfoFjYoyS6SLJUtlpoTq2eV3xBqsBX+FRsGwBN8JAWL4KkOjl0sCqQhpMd85y
HRZ++4IKcVi31U3uCfzi9H5WDJMapUygDwz+ZVuoaYNSdXoUk4rK+O79lm2rl6meLHq73ydKs+qj
LQ4yIfAjiphhvUfFPdzHLEFQonu6a6w3PAXDETH/pcGb5FmLQ3taakAXzN39LUBdvErit2+bV10V
lbSbOeeJAi7RGDBX1XcThsWJ2r9cFBiyHdxTcoVrbexhbhI8xceXw3Zv3Vvc7L6+HuOKN2/vCjjy
qbmjeuvdW6LDBKtF8CVrQMJZDbIf5Iflixtzveb9xblf0aYHEaruE8jCwpZ7rrxlX/O9Y7YpFdcq
8YEKq8gvXzwY4aNg+5ppVToy2fu2vcskhUXtoZww78tG5YJRCZDRCWHFgjbAbdY+mHDjoOzX3Y1x
cptl7/qhX/r2AIALf0B+oHJIJ1s+WA7B1xaO1521TVpSLY2KR4SJET1Gc6P4SKUng9rR4PLDEIO5
Fq/rF5jbDBbBjZKZYhTvndCgnYkqsCdYLs0YbfS/IKzVSzCMeDzZoCjseuVfJrghr08THwJxPKZf
Fq8Y3jx029BusbewwNY2PDiYhZfuStQGclL0FWDY4dP+5dZWnpIed6dFFAaCR91cSfZ7JUv14iie
Zkj9IU4zFH+b9qQr/h7kAnEfcx4W+NhXTm7rI8LxtmGjvpm1ebKxZzQR9xRHDz0M54DsbfUibEgK
WW6KNg/dhQmFOf1XMPRUAti0ggLxxUCpYz6T4RMGQRL6GdMgI/A0bAGxfPRn08fWSdeDLYjotyZk
xb/BC+NEuSS7/7gqIzSucqiZg6xPHM6erL483VmF0OfmS5PKeqjtPxDVGyQNGA7AZSubud9nJpil
jBcVuMMJTkI/eaFypOEHy6rv6iN3/6nfSb0Xbfp3CemGLAW9WN2EdfzSWauIDNUG7lntSJVOT5X3
GByrPdMAWzN7//h/hd+ZSWmC9WUqOmrj5PIl2mYbBBaKL4L1c/hWHWpkkJQQqKqoZdF4N4w9prlJ
nVLJPDeKTQcc+Nl4CqMnEEEuGgef0rKh+wfDFlYvQO8LA0tHaYT8s+ueRieggd+awRgXCWXDM8f5
E8fn9Z9qg/mOwQjip3zyY0XXWt24eemGQnlb5QP6Ho6eaKqShRHIAuxyZzci1MQqwxJw4sHuo/S3
k7C6dncTH2UoRyreu+LVwUvKDF0VozbQAL9y9xUVbSERZDyZU+OlRiusL5P6DgR7OzzIMn4aGR/C
gJU3YSik4hGwzuu+tUMPuzkxmuZuES7oQq96qj9sE+HB0lQAyIlJZ2V2VDOcB/RoRCi3lgHlmwSU
Ax8srJ8B8VA5LLAygw6WgXK9KLQB4lKt6THZG8el3EvyhOcarofTYuMwsiJsws4yKIIsUbU+uJzD
qPi97N8ma8/IxQ41KIOAuKgRZyTMpBMm1nHxAj6N2VyeHmLFPVGjT6e/M0z9zADwpGSD9emL8TiD
BSoATJ2O7wsEbjqM2jIn3QNK+cpL5JoZD3LRXQ7VjZciuchjLhP5enIYxf3ypHQzBGmSVCAP4DZx
vPMeSPVkGtrGPZsvILT1z+Lt3UKzdQosJo+tlFFuSnZVKRtux/yPAzYZ9/xB12J6UbLHlB2CtxKx
5fKXDDjALmXEdoRqLgVjKMJCAeWTmF3tiV51V+Xyx/0uBlgnA8EYYgo/APaIi49ckPdECj1VrQWs
gz4mrx99sWGIuQ+7ED6FYOZjeWtT7G5Wwdmy9RWkdCE6lIYsMomxYha3vxrNhyIou43JPmIXWlRC
M+MeEGEoaBDZxp8HsO8ZKfqV5R7tvHKO2+hhySnF1GG9Ad6KLgfp60ukFp4oe5CVzSi47LY0HGpW
I9izSZZdNyECazjwfKHCz8mmQpN4dIBzs/J06Ug1odwaVn5ooI2ZHFWOGP55eavD3un8EwJS9ony
fPk7QnBWfdeBx3hixG7MrXixMq7D0x73SIzl8j0oiqU8t9B/kW6ClRVJK80V+1Ju9O1PXIieen1c
9E+6y0dHLG63tIertixrH1icp/DjYaQQQemRk8L2/2BlwixxpUmW+EvlUDPD1FVeUmaTPJGBOCZF
4+fMT6blEbplJU0GNc97M9Jq64WKDOgAB3+lzKYmSOFK+2vfPw4sCbvpgKIDAwo+rCAyrYJBbuLZ
5kAs91YOdx29Gy+0vtp3TqPFwAk3L41tujXtPpW/QVbyFmmJfTq4qfvaBLx3NuZL+3dx/snoLjls
p3HP+LOgbpmh7MJF/QuUkI8Wy8PIE9xI97MJ/4p/gSwenQwH2w94a7Up/OktaAaDYyBFmn15GWI0
0syU4d+iBbG7LljXtVkeYKVh/qNMsobfyYReUpykGVcyIpAgGnbj0/6BgMFoRtnE9ouwlseMRelr
DY3BPZPKsncY5em60OKKL0gn50dHhjQ4qMzi7P5QkTGk5m3gw7nc3n2dhys2cl7mw1UFW7fN9+qL
vJAPtvbTPrmwqRlGbeCXW4huR12SRZnmZeQMbr5ON6vpMOzBNNqx+iyC9Nx5ZVYl0irZE0iyjszt
0HzGaxyfIQ2OmMgJaicMYZsheXOU2eh1hH5Mt8G65kPZR609VQE4n4tLCxnOJqInASkIDbeg/MND
CFrt+toDLZcxG90xtuP9+oLdxt6kMSoD8WJkTXrVFCMHkBWyiasG6t6xv1sSF3CcohSu9VE7MlsG
/wELcTgnx5vtwic05dIxoQP1O6rF5UTTmpnhtgBCKSZBBg191cj9rrwzYfF/ojwGRZmlq0pNSo7i
Micfc/DeyuuTIj6pMScHmJltngMKuQzk5YL5TT3b0UYT+B8GE6/1oovg+KI0sJeElRoHo5+amVwd
PiRAnJP9vrTz89qtd6NakniPzqg3Ytzj+B1zg1WVE79t6vdA8naQxu2GK9vv3Znkw5l1KEJkBMxl
G4dfVHYSuQbh6dhevq/L1eXv1MrM95fN2w1PyGVtk0rmef8vr32je563cv3VNcllntKaHdr5brG7
KLUuqIvt1a8HCnD++9y+lBqP/nWg1DRvzUkkZzVCtS8b1bi/9woVrufbplM5t2jJKTdegglzPU8y
p/4aXVFJpacMcyypw1dDME4LKiWQVuVt/BpEnkyNlmjWcOJcazMydJ2GlRGdP+4gRgFitD8Lk47J
IjhWfcO7Src2sSuCYVsyX0eijz2FkPGrN5Hvo4dNDJlW+aYKTH8lGbYSJfq9cPPeifD3R5Ur5zx+
T9FUTHSlKNgkEyKasVeDKynLuNTN/kJHQBE4dHkSaYwoSgAo2JUWiLRIhtboBdyJslA4h6+OSU69
Mn6aANSb90abivVOPNoVResMy1v2tunXeQk42iPDJf2ltqOSVDCVpUkQavl/Bo/4fIU8veHLmSVW
0okWrO4/FpAEA18eJp/VVt19xrI8TL3nPY9V4HaEBbPVu3OqtV1rtvN3GdFaAPRcSqbUM2mbAf6V
jFjkAhQbirBUhTiCM6/YPAxgneKer/2wYABoQYWfmbIp+1rUcYrEhTcAVpSvwrpRdeSkokxYXna3
H8tMbZ3kXxcpiMPTydDYpEAgMPW2TQwMLmwgezHkMf9a+Cx9qrHmsDnPLx6/+qA6opYJKQLfpkyn
GJB6WUw8/sKnH0ba8EXji+V7ZduRQ7jfgOgephcR0dqPpuwvrKCw7JX5aeuQAo0yd6kQt9xjcpwm
mdtbHuCt2BFZlEGt9xiMyWb+TAad6YTX0802lotd0mRRwVez+nExvLF5dxdj6xTRq7rDVc8BYRjn
g/I3Oa7V12GyFl1zDt4Xm4fSR/pjvBqcya2F4WTUF7N/fnSPs6/rN2dAbm5I8ncypa/niyboLsVv
7hrcJdpg4H7q9HedQfVAOGbSvZa2dQ28sPbAi691/Khg7OZGYjGEkD/8tV4J0vzR/6cSLaKBe/WO
49ZtimaNjd1CC9GTuCGWDJ3oaP8sPWr8HIHL79DVA/2Y50pYYygH8xygcD9iPAXFYxOf1KqV+i81
imN9jINKqbaXBUg/U0//ZHxSmvXwVOityHnIPlV3MuaRp5KzSYHfiFDlzvn+15JkE2mEmDiew6EL
yOWuqbTJ8JzM/2hEXKInEJguL2irCev27cI5ijaQHP+UnA99BJQSA5MQI+Gd7yVGtB5kaOSwdOny
zxDcfRDoHcX50AGCd+2k/ushhSI9EuYZJjvZzKyd034T9KvVl5j90aYTsDxr/W8fRCBd3kZDxo/D
qZACGWVyya27T70dAE6IbSqt6yEwNYClLTbR5f45uzdLc7xMISo2EGEJVJOfOKhd0ickH+45MjsV
sis5P9KmjF25d7lK/UqfeKQlGquDlQATH3FCSS5yh9g7fViFQIGUgXBA1TkQsEOXmy4KF77sS10d
EZrz2sDve/sauV0vtzDLNns0PNFTICwrwQDZJbMvOksVbE7FtMK2IxSTsXgQ2UqdY+pLYC8jwQbN
A82elc793jl/j3uS8t30RxLvuh4Yz70st29AmW75Q/NKPslF9YzdsK7bTr6XwlHKtfK9sWEfM3Im
bXkuvUqigQXkyOppYorh4t6GPDoFerLI+tkkGf9zG6YmGCoo8REpiZPYZmZrORTA79T5hLYRd8lD
ZKBRFlNL3nyVvx0Uig9MuOeXnMlPdCMjuQW56ycl1gf4AD1fGqIP3Fyn6DE5DUrv+2E5yeg1T78V
v1UqinmBp82DLLSsrSb3j9X5eTZajJzfXbfwEoKMn/xJ6tM5AbYEcTPYHgdzqIMol3k0ALNoTOKh
Ze8uuyffIfjqi5QR0qXbOYDTkjrHQDZDjRUDUPAZsvvCpPy3awaKxrnwMwGLYyMS6qM8xlNBB6Om
4bSOmByq39GQL2tR2QHCwel0xOryKldalXbB2JWN+j3EMH7s6cfO5NrTUzQmnztAXx0qUvZCN7NI
7JPL4iX36cwSJ8PciDRxXOxuhdDasqjgtoH4yqHpt1G2wzcdT60LHd34AEIaxaf8qZZ5L6CnkXaK
bSLiFrrvYmh84YUjVVGhcge9qFAG0UlzE7Wex9RFonmleHqTDOUmepfLW6IwrfGSQMrzopTMXsd9
PV+z58M77uL0VNvOahkEmkw3/wt16PJ7+feAbab09UNBmD8feir3jy+RpPKeoH/DMW2hjLPO9Ppc
0mKhqy3bSvf2SGm3DthsU+oIPrby7YvJ1cAyi0uUUgBdRsG9t4k0sj4SGP6CJLWA4EKJ7v4e1E9a
5/SjKOnRhNseGuVCw/amfuimQw+XYyMJyPI08CgiHJbqIoB5xglcz/EFrOL+tcSgnDViFYyJi5XF
2PLqMgDrxYDvFgCwlY0hMOLSMGUO/oRqg89BhfKnm3dV6dzmWt2pB09b7AHECp+QZpsrp5Dpq92F
HkV4IHBCrVeUn0Z8RbkMARdtsOW2A6JnGY8RCV1EuU7X1y+aBXVBNK8tUhb6pRJqz1r7ZE7dgPy3
9RLSZk+ZP3S5M8kxlajHs2xMMyQtUP5SW7KFeymVmZ4+gCc59l+PJFPBbZ26km3X9GCQBpvu/gcj
VpMIFg2xu3DuEKg2qVLJEe+wGxHGjEo10jC+i+QvjSY6sjfVp5wUGi6WD5mSFVcRAf7N7eOzBZY5
SLaWibtnQS/T1nooWjgXfwpe166vkZ4erNfQN7gOe4Dw1sGtfMnnxAK4zNBGM0vRuWJ/U4VjSzRC
o/XSEnx0xulXV+V/lWsXByeSU9dl2iIFpx/n/XzAB31Qb8GpvrMCvJ66ss6aXO06pKL1YD2ZqRIO
s66bKHQUG9oM8U3UsjRotpVkFQjJnPZV2g74C64R5iJAjEAFn6rQzb5e160HI5B+Sm0ojtpT5O8J
Ffyyoz0e7hipo3hMUq1SvsecMU74HtN+9vySuoAehKFEbLdUBu33H1JwPoxYYj8ytbZNutigyEgC
Mk2/jiySRpvIGaWPd93iiqvOtCR+kegZ4h5UVk6RHtvEkcsFtxk73dZm3KwkhrPse9/EpwCtGcim
XXbImOnX6mvjkfg/2hbsSMqnWhjJfLSky4soJUiNFPtmUWOkqeTEGMTL6m8GkCP1RP+MNa5fh3eC
fedE8VVaq84q9rjx1kQbiw1yR5tVPBy3xm04DKSMxM6Ml4em7w6rPLACYRV/goZKvm/dtaedy8KU
5GVgU9gZnur0D+uI9ZRQPPDJMjFnVqdlQSulhcD0CAQ9QLz40HtBWdqTZoJRZgVjP3hVEDT2PyR+
BI0SDQM6Kg2JYLoDI7HcCKnTDRry9a/zH0x+wONEEV6flSRXHVlDtR7tQhP3Sp3bUxGu3ZrsC5LJ
nkZKWweBPZeb2NG3FvcIDCJVNHDvygoorYeuT9FED+1kXPC+Q+Wx5dmRNY2spslMHHUJ/DDePUpn
0CJkCLmLD+AAxS5ydjGAVnGeqAo2gMQdMqLB6ddZ4Kp9rbL41nIvE0g0RB80IVUifo9tGuToUAf2
xfMmo4HpNhBfig7iGJaJKAtjbPxKHKqmY5dPbcLsOWqRbLl+zxsIwJBS31v8dLcWmvquPZH/KjqR
t0jjAEm0HkT6AgoQu5afV+CZaC5oPGIYFsTVM9hR+HEGHoagX7sAJQbmgDiu7cBtADoi+tIgSU5S
I4MZxtyGEzOyxb3Js2ZxAkiy1w0l/qHw+DuGaseQBZACiFBqdxK3EeRETWotTmiXaFrBo3VXbFtq
DXKOjXliQnuVtiAQtHQzZpuiW/dIfSKKGb6IIYS0BmhtipXGeObGkkQba99CG1GwCVOHQgEdE0ge
/RrGbety1VAc/ISAR+V6sGcNJ11fLkxHl4YbgXo0kwyJxBXBPMJlcYHLsmKCETUA8C6BTcFN5kfv
zgGJLQfPWdRSftj2qQPUmc5igiCsVDZxeDJU0z4UYPLktcBKaAHo1AHqAtFd35BSgMOIGZGuhKaB
/IyomRj1chGiwLXFDIA83lAE+KMwwmxaUD+Dt4ofsxXd0ufbBKJ/zmM4h/BDAPWydy4bR4oMcKUu
UmM5Fu1lsY+dEbq5RB0JzJDMu/RCAE0qgVytGcXNSQuMFp43RYsozK58h5RI8immNOeLlIQKvd2E
DgA3cinouTdcYTqhiX//pj59/95hmD6ngJR1PRTGYzOO+d+H4sviC5QQSglDV2ZBNJot8FpIprSt
0UHyrQUfuiCAwH2iGDB+v1//yYPXsAciggDtj59WDCNdQdgjLtb1Zj9sbMiFxjVZ3f3vZsBOK307
MChn4Gu6ipq5cos/W91x1/ezyHRhhEulrpokto25HbmmPEVqKEWniM3tV65vsJn/rjGKu7IEmhLb
+jpvJ9NuDxHhhhOma3bGuqdaerLu7f/E8XzllbY68X/IqMaR8gfchWjbaUJEm7Yj5bxyeeARyZ5j
mrVMWiIIvYGj3r8jTUginPkgx4jGuc5+yw+dVCGEicJIJ8JoadORlPGyL4kUj8kst+uBSIgO52n7
ykj4E6+7frLGQrobTNNVP4QST8tDY4s8Yy10FE3Za6GqIJ7As3DGVUAA1Buz139G3of1n7ZEWTOm
RpxGJNjpK74syftJQ1w2aVtfR0jeJ4fKp6HrS6MGSvO/RO9v5sr4KwnZslekUcpY3Z7Es3QMZmie
0l7PGXfHDBKwToVwaIMx0uv/mNjH25IuIxoXxN+9z6rKgI+gNNN4ZuYmjt8WXxCIjWqsIDQyyv1x
yFaYZe+95DO8qbKNKDWa0sbvS+1wM+cVp5Jhu/+MQWe9OexvT/Rxe3NQkK4IQpfG76IGdwMvEJ4V
taeRtSdxGqrxUWhHnUhVyUlyoFP9BNc62brjos52rmLsMuhfGmujpz8evmpipdbFgN6dRjvJOdYP
F6BV9mMp7y0WVLu8Lt0cG3ntXtNGzxA9zlTP61/ysCXFgYexBJ3zCm2cGGw+iKcLwZFpnBcyaPVS
qfbAdK9N5/XcthOB+aV1hucXvyyLxpCr6UWZm2aZwZzdnhIGJZXi6Qnr2SKmC7FroHRtU2sZ5ogV
puM8MEfSerVqKFIN6mO8grJVocVbsVrL+nToWY5rwhLmzi1xzYuaGBPIHrNd3OK/YjKuvDmLbLYP
1n8m0brp9w+D586FSE49K8nf3b/BWXy4gx46LEP70XG/q03zevnIDkZjvJhU1XthM6AOH7oaSBAk
kyQRKxASvRoHUkN9jxnEoSqsyaw/vrzsRmwSC+/YB0oPmYFo3b/Z4EuXQjgikmu0yyOv8XsFR6Bs
lxJxq3Kp2R/q9JHnzBcmq9hGLX02EgCwZvpb9dieT6GQPvtK2I3j456sgCniFmW2fHeU5E+AyvOh
Ydmd4J0w/Nyj3SpWs8q2IWu4OfcN7mZcDG5w8y5HJXpGqR8ERYU6c8cvqt4MUyFe/fQ4P4fkTMRg
zpDnsKwD7vfmsSMOVvMdRCtvpX0DPoIEOf++7TRZ1MzjnWR13bE5C7b4/kFmVzFq+stTjkcU5zBi
uPlQtUOOuK1Ku9vszaIWo6lxSrbNyka/8IaCPBpS3lD6EPF1G9DHr/xS7K26Vb+tvxeXvlclGdnv
QWE/0kI3+3o2Nz5hKUnL2wUHbjqoGuIZ/pq7M0O5d36ZbqqGjqeeL7s6/6fmSvSpaiPuvrbPzLY/
uSZIH0o2aLL5Dr7evdileyTNHh8afsiJd95oqG6HkN1N18ZyHu3IoPdmm1Exqz6EhZP/zJazHCFV
7/LFi9pa5U2LbR3wkS7ZO5cNh9aDT7Ui5Tl9BUd58hiRohuqParAazB68P+Y+9sqV8v9UJai2Puc
buqcas+LPwwUbT/9DF4Du7zbj3bG45hBMVQ6MBKZhfNqNZRGbrefiVwqcX1PmPl0SLwm7KcmHDXv
wihEFwi4DNy9qtFhgOsqUP59eL32D9kv0/V0YZ6wAWGlz8vxQLHnXKzF/TVB+w6VeFVd2leN6AbW
lZVjJE8VYxok9SJ0CF9rw0AEnv6RUCC+5ToRYHcGrl2Hjuv8Dxhm13vMB6fXRczl4msZ5/v3smIW
nZDO9Ri4vd90oZ2HAX0TnQqZGopIVaWqHb1aHrhm9Bd0Su0145oJRYDmzeh+GOrHWZ6ernmjiNOm
bdZkd/sPvRbjqlExfOv1SYk4zZ4Tq1h92bvZb2VYa2Wviqf/m41VW0lQR7z9buL8HrFaNPxwiMuE
wb51PXLTAOCH92RhwoY5VBdCNANBi+d2bSqSOA4kzVfYwqPd12GwruuJGKFBw4PYDyWCKBgqj46A
IsBObhwA6uxf2XO/FFw+i/3v6T9R4BBwnfB7gWSrL1tmF5ZsOTRVzEcFvA32qbaLyHQy7+WnaMuD
ptAM7/0RpMzNo3zsZH2QydkgdA/VAMi1jP+EeiFyM+kVrV+/py9V/YZl+gy94v75VOkBaOmpfpoP
8VSq7mrn5wZtihlCxL01zHauw7NhZ7a+ndKe754FEvjZ30GrUYFgVswDEtcdiG2xwtvnB5rTpyKH
jrz7/fWQamYWjdttoDlga07rZynTzT7q2KOV993Xpru5SNE0J1U3qcZpwZ8/Ze8x5WW/BANDSzVB
8FrTylthcYJEdPa538agFc+mBJqQMjZOUOVFaCHYSz9M79JsNJXsjO47gcb8M1t5u+HSCGR4t8el
aW0page6f/trqEl9vG8IB8tXBM9yGzxTGC2CxU4JkRQowQm9kCBPxMdZ9fAqTWgTJ/i1SOD9lf0o
ff33mADZnJW1USYyt23xoG7wxiCMc/SFXih6Qwj2Q5x0UtU3qkGFxuzrQXqQ/Y0WxeK+4ZLZRlNB
gtiSeX+gTTcUy4CEGRHG4t6o/FUwW+x+G92Vp7oqjst8e3lLqlyy8ugoctw7+V+ZXvnFHEn6vU+m
NBS/jdlRXZlduod8T8FvXWio/xUuLWPK7tmRZi6DmmyQcXkAAZ+S96yqSa1v71h1xTJw/ilX6N1z
I5kCy2UKw1FnIcBEyCtY35Gtbwu/T1+XRSsf7ByuZrV/DQlLFx5no/FYJAdqJgav6TDCBzXSKd9a
jN/Pjz/k3SuErWia366f/JWcj8qQH0iFljsOnLAVBAlkWBU+rtZW44pckCTYA8yYv7+nDObkZg07
JDZIBkxOaAzAo/SyzyJ5DY+lr+Klbpbg2tzLcu1xMQpoEbPPchV9wQPuPxKg2/V5v4DNPzr7yqAg
muCcMq9T8f4D/Ggu33yyQlm0wSzSY6VNmTrE4rZlhUvCy0iKhTTrZZ9HhHQZR3lOylZPijbtAGxI
mUkNK4UhPTvp07XYUPI2hw/srz/ogFgmNAGub8Rb109nCIDALfnYrRbCS00EhV7iHberXfvLU3VH
x2hVS3gDDn+mFfAxNbbn8+w+5GyUBll9m5Z2D1HI9XZQUnRHM9jUc9dvSoMoQ8trHbmD0Kg7LvlC
5EigxCTmOdV4759hJFzhbcJMCUYXA8GVlQEIquvh8sMAyok3HCMpZeHsjsWAi4bp2/dBd3V+FFoR
gWAdIg/+y+s1wAMlkNB5J7dMknliVNTiizMQ4mt7sa01iVQ3E//yFzxVzGJj1ZkXga7USujGA3LG
MXCGw/ODtsaJjEtixrBXLk0C+Nw+8k3qovCrbBTr7Pya8WnZdEKlX73RRLFFO4s/4Itr6mRsGBvN
pJsWRtm2JlMIT2WjI+rBbtn4ieDLjUpHuHWPXl9NffztlF77oDuf9qTtbbiOimGhkXqRI/ra1UgQ
J5AV6sRNBhJt9tn9QFi0hSQ72vEAoWnxFNmRnkBvyn5I28bzTz+Cd6Qho0013TTXNeo13CWYyq54
CFg9xdpjsq6f089XretR7tEG2z20VzUhLiBx/gcvJEoWT2CMY4uLBZSQNNz26QQG4AgSg9uiBCm3
UjKPVqJlAC0OswhHrudXsMo1Txj5+CwQQSkXuvnQFl1EgGPLuShuUnNNm/J3KmIz4FGpevoq3GyD
NEv4IciqSYH5txNMV4MYuVJG7Kn0Tgz0hLMSskkUzmsUqfbPbUHp/e0RLR+EbXOj0m+0scr7fVh5
Pw02oROD6zGfdcrfasOz3euxD5GsZOqIYjj134VM3S4xJE+7ZmHR0OWcfxYuWGV7SRKPRF+3mQTi
ZwdoAIwoI0Tkmk3bUUteKhKJ/AfAgede1Ag4QuOUoxpyHbmFhmsknZfbzWl3ej0htvvAacCg9HBN
n87fZ/xiQyeydX2+7cckHQLy2u8x/Gojt20SXOtRO3zBRON5ynmo8hEpA1RfhdZPwXZoHxpSunOu
StFwTRDt2ki9f7+2/KdRb02fWmaYv761Xp8MMjZH2gDnl6enzpOB3saWPrXb7eb1qTp7am6q5kJW
m882xr8Yqjvkxp/+DYa7qp/+xUjcWUwwr7WbQ9Pnh02TTmZPSqmj0R1bycNKPw3bEBuvjobeaBKj
/3oxrhtTuxYrRHvAi83hcFlvD+OtzWFzBK4UPixq//7B8+Kz2sOfPzMj2u/9RXX4b+TdruTf/YmM
ZPrxZ798w4ef/o+mM21OVQnC8C+yCsWNr8yAiPtu8sUy5gguiCL7r79Pm7p1chJjEAZmppe3u9/G
c69+4h15D9BpwscJiCrAFvx/PG9MTsGh2GRD/MdGZ3qje0S46r6cFogxqxH4CLpPmpDNkFA9vCLi
PzCZ3TT9A2DvZGlRnbbB+wG/nZHyAastYpJOSJCSD4QdHkBVF7iXWKYncgFfSzD8i+nk34DSDW6k
Lifc7wN+H5gLgEw/WwRmzVY9RiGBnc0kWxr3E98SCXCzz5jLJK67X9RiSJ8lwjnk1FAairf6+Nav
8h/djzdIpernuml80VWLTkLViN5vSMEZ/Z8wLnBYcGv+tXZGn6g91iBhIugmqS0izs++vp14ZMmA
4DSdA+lj+Ag9/sInwSrEKSFFmj/DUoVH7YFZiFEPRk5Ryai1A9ykWsDHEmb1sU0Y9pvyEsnxliRD
iCivtgn9wwE444SxknndaWOYYJ51AP3tFoVv9+9gn//7QLjk3EHeMcNyMSSOAJF1KqBpvRF6HPIH
KlqkeHh2FI5RKK+JBdwMvcEnJh6IRUsX6gx1hyLC8+q6fJKuOOzWb581N8XE3tCbAFJOy304OHH8
JNgPEn/3QfP7kHMxSWBiIK9IWorvQuqaSNSLn1zwsAsMjScCkY/lJ/adzBMPFxbeNe6U8k3mj2LW
b2IK+GnMWjEjzRqkFmcIGFUkrOZhSvABjmHgKNAXOsTUdGkg5xtkCV95ly7Mf8GpA2iKhCSR+pR/
4wr9IycTxBS4VhBqKpWQzEEOC1vCjisIc2pDv9ZXkd8NLG2VQE2aDaz0O7n5MMBMmGn68GEMji77
6Pe67O7f6/a6KW7GXaXkGbZLX7qSU6Dec0zKYGhyStMWrM5LgTv5Hj27RCppc+ddZoASFYocUckT
LcQ7Js7PTFj/MNwwsNqGjmjmfgKgTgl+RK5QwVFMmXyzwYD96BJF0WqFmW83AD3pyHA/hSXiC7VB
JAPYoaRLFO1jaOlAgAsf8QcO0QNal/BP6VrEIkuh+ITxmu9IU0hMIdQXkolPXzXoQcLe9EHaa+kk
2FgU9pRgVgPCafSUKg5DIcg8DK6QYShqLSlEhyedc8D1n1wm0Zc09yHx+8PFHn2Rt9rAA2qjxIUY
PJ02j1jhtIuivAcuaeGEjwjT0eCO5ppCWm+0hOidz0gp+xEyFSCGBDBHMgpwwC6mpiSENgaGNah0
7wy3XQMeOXoGYNvnVOBIFwbYS6i0gxKy0Ve80zUVle30pTMjTZMHqoNCD75EaDgqijzx1Qu4IF32
bPzeAU9Ta5DQuKoYYhTTfY9esTdN5lpeLgju4XzRPpuGNnxHygD5YXmBr2I1ENXGBwvKf3lnh0YE
ru0A4uEFEFai1Ay0EeiUFwI3grYu+s8HD/UIRyM8tlD7DEF9JndholCxk2izoL6uCV4KLPTuqReJ
7T8k2NEoxe9OH/uuQ9NcDC34HYARKLGakmVAIxfSnkFQOiST4NESjCYgQ/FV6UDZYhy8go1B4V08
JBUgJkoEyhlfaLhLruOG4rpOZKfsEyxfVDKIbQ/0adTnOhBvkFdv92ivlQyrQkMbkgwP4wa8RCY6
p1a5/3b76z7GEhNOqupPMwBDd3PMF3wrKBTh2xSZM0LA0T0UU6AVunnDbqb6UktX1l5I18mUHHzv
ZnpF7Oeprir9woLKMJH0pawEvWYXI9keEgNgB9HYGfwVmAIyJiYDeI0qJ8MrdvS5ij6O8hPfHTD3
09KQPlbkCYJZQaYHCoKABjihWo+UJrraYX69vtJFd2kMTCw21jOpk50d6RSQPaFf0GDkysJvbtnF
OllCRgTeRyg7tLu4BXzfISYxVe70IKeOA322KYX2m12ZfEtGA3l0m8sX26V5NNa4kSg0ak+YKlhS
4cb9ENUjCAUjBPrZsMsSn5T86JR+F8jl7wqfj7aDxO8g12WrXh7rO0FUyPjIaoJPkaSLefQL7TQ+
EpuLrXRfmpvmP3X4QUCydc0jMjWbUTPA+SQPgbRE2FTBUH94sveN1/2pJ9ZWGqA8iefW/3DH+WQT
oGnINoO06xd2xS/uKR2I5qCImN1KwjBEsO90wXMuN5c9kuABhsKjhRu87ZZH9m85QFlH7uN6hsCo
GJNYQ8LMm5JwenjVuO9NWxrakyyBu3L7es/zJ0lJQHw4LckCDRX8Rl+vVQWlEqki9Ck836fkg4AE
QPIAHy7WaoG7MIOKo6S5yEd00NrJJPZfjW/z1/w5bY0Po/R4XyJEYJmO7PL4PPZJ5yGyNDhC3ftz
c9s/+FfJIAItAMkmn/EFoyOF1VKQHrkG1ETAlVjRlNLzQkQc0bZPB1LwTCx4DA6h3zcBmoUzTVpA
ouBRW6xJnplFWi9EwaiMh7A3AS9xANPIupAQH9YE3Tdou0NRGE0hXToV8OD5EA/CfI34EH/H6iW2
KWZ8LSy74CSModW3cTn5KCuNkzEk9An6AiWSL+mswFFUQDEmpouZggC6CuGVkkO4EgPnixHwxek5
N8gfzMNwu6NBORNJXVAEMBYCdpyHEdGugu/UCnMFxs0QkOgsOvTWLz+iJ4rahtaAP/wNkiFR08ct
cF6ePR/r/SPzyynbI9J7uCTv8CfGxHdJ+CHiQTJg4PJxEsMYKAc/ohGWIBe+91a8wxcEAWharsKw
mBHuDTJozsDUmKkbFPIrRbPcD2fmVMh7xsaZqVflHU7FF/fJ8bzJ8RyMSqK0lCOZfM7cYVrcy56T
/l3vb9ZZr8wgf+NX0umhx+FQRsMou/UIFJwb4E1uWAYHsw92M81RMG0/l+R7aAzqKTfIMDgHp+ch
QPwg4+FkHFhqJoMT8MWY4SxLgNtSzTn+lhJXY0pkrvGBQvk4n+UjLADe+cvMZQjy6D7PU+4gcKkU
YNr+lhuf5etvsKwJppAHxY3TzqEv5UJ8mrPK1v7MJxeRR0u27gx+EnBXHs5ntFyO13+HMgC+glK6
m8mjIlBEq0LI9j6swsyRPO3C5R5pl8PccXYeFVPDqRmAHP+ZSr4zsL+rcAxPkRvhVxLOOC1f8Fvw
kb+Z5YMMkbmWh43tiuChUI5fKlN6SsDuBeWFXKAWVl1ehKOWQHbsIeac3RxJWIHLsNT44lzcD+k/
PMS/hVhT+MD0RPIhOLS5H+6Kq/IoMV9YMbwgOYZnx8k5A6PnBXyGGCoQDiKRb5F0x/l7KGQMcSTU
ASTUSENjOQu0YORW1TKlf/d6KFwIynjNCLk2sMaJ58wDZ8cy9QyEzrosDFDcHEptZR55ixJpfuFa
cyqsdPS1QfwNqfSN5jR6ss7vXxpJPu34i15unwUXnKgWSY9N8exZkk/sdqH1vsmlNlGgb/vXFz1O
aJwFPDDIylGbkEWMzoChS3i3DPIykSmkS7H6feAKIn4xXjSQq4NGe8ULBHJF7yYyTohBN2WujTWz
zSqWwjic9XSJqnmve2dssug3/gWSJKhEbQtJpNLzAoynjwaU3icYa5IuiK+fbjg7ahjjjaUQxJNO
tYC8XxKlNPsvSmiNSImNm6VD8kwpjDYXdAmTTYs0ywguIbTYvGhEqJQgZA+IZjW9Hunogdw/4AZS
M40d3qfzARfqbDB/Kam/xg6foPlfP6WRg2zMKPV6bzeAe6ZBnzkHvrya1gihA706fbiy0GE2ej04
teg5RQxId2BihoudzmWmsozhBYBKzFYSZt0nzXlSBwu326GGw4G2CebxGHJ/yZt1S9LjpUtPHIxa
n3r5Nz26qCmEaaT9rzrMoG1qnd7uYf3CpEpsmrhhdixZehDpH94QDTs0/6HEm0R8slk7bzeL8JC9
R2Pa5HXoYC53iafSLNU6v1Iasvq3fHjLYaSmUYtLK1ao4qGayN7elWJMbjAY0OapXdKsU86GtZv5
9EwN6l2RUQTrZ9bwQYsEofN1bnQUi+2WqZKXIo2hhGg8JE6qnx3SPHUIHcWOJIJxtjr83H6e+y6V
V3edBLRSwb4lTxhKd0j+VN6001k2CDv82U7guD+Wo1a3tXm0TBoqTy+4id2Ics5k3z58W+nmScFP
tQJ/GKP6Jt1psI15MCEtndWzqUkqs/nKaaCAbU0/2xxcb/E4pe6NCD3TBExt0qDB7mGcsO5JiGgT
waYIbkhAlNJKxRT3rXWIMdswmvB2vVvLfnal1OE3OBldXW+o0mpNE/toOpiko56GWBfIZ9/ftL/L
PSD2m755TjskY0zF515KVwm8Rd0hlNTUBkM7XbBkQh2/VLwkBcSgGS1LY9vsEFMYPCgoo0Hs1xWB
1JhVb1w7XbCEsb534amazoim0KcHBxpIij4A+M30imcDANmp4U86e5pO4ydA73+f+r81JB7oxR7i
UD2uJOxAtcFCVFUBxfIgREZiHZPXQlgLQws5DphDMHL00I1dvLBGAYx421K7k6ZLOREl7HjStP7o
6SpyUqCaPnkKtvX4MiJC5lQk2pUqokHQ02ZTd6FMPkc02ESljeu3U5+KxH7Rfw9tEMrnIBx7c/zi
sEn2FthPUycWJ8PgEtLJkMIswMBCrSj+JoUHZ4VU/9g3Km09XCrEGsgUQj3g9XBSkn5BeCzNh0Gt
we6NK8a0KrH31x1SOi1NTjZFAu9R52m3E3tfcG2GVnaWVcc1Gk5M/jTJtbrfJ+1IQ5MIHGTThdjp
QzBC82OLFU2/I919DJ5vzZTwLDB27ZzvWaRf+K99/fj9fszbW+tis5DN/YEVkJCFA4uMfSl1dLwd
e6fnbyLKELxD44QZsduhLoRZAQyMXfyz1nWQH2g0S2zES8gtgAQF+oGfS9s2Aj81PeYrA9yudUzM
lFb3ICc/T/SmfaVvKIUy0yIgzUo1msBTfs8c9gvVpzBu0wexO2bfXWrGErJH7Mev6VIw1iEQR5Br
kiPpZzcfFGka4sKj1k0tX18szihFOTuWXY7z8UVcELdNKgR2Pv2SWQs0cD5DjbjI3aLiVt0XjRFy
+5txLupRtohkyP2vPuE+w7afV9UcXI/5uWiJS1/tbWy0M/1A6CpzQEFMsjbN1+wOOXy4Wxg8UIz1
bfq5Pb+6NJcDnoaGhM6V9uFux/Cm0ILuGNAj7dw+92mBsY6Xyfy34/Z94K3UITNtXWpSG1Xg5eP7
L1ykbJKWCnkHJgubfBFb3mlSluy1tvILdgJvXLwQcmuORCorwyE71PmZUOGszIgPtvlYPsSo4ATJ
Ku/bgPgOpKBORSKC6nmmlhOzEDhXraHpdmBycEkB9Bp29t3mmBbtBD5jgFbdzo7gqC6Cr+m2fQNJ
7ryd6/Cypccb//CWQ7WXztg61R070fKPTg9jhEkcOcHZtBM30VdVKBqOKtOGWJCUHFXcNTWzHnmQ
c5YDYg0kd3LZJW7DfeOU677yjADglLodZWlryFLhww0v1Rk/afRM2I8fps0vdxX8UOzYhhxPLUyb
VEf75bH1D94FjwpQAW7Pht1fkvp07h6IfSHylmHDq9qDW3vGJ4mNNBQLZRY6BCIhcf7A3DdAkNmV
oIqPbUeCusKX1KBJHiqd/bBmododoUhskQ2kDiDwSBIFsYw+FuPq07ATC6rlkUI2Iv9zgPzu7+Bi
4B8wk+lIkwmATRxUfOukGlwLj5T0Lh5mnxJvgCE6kVK7/o/40TftGRA2lGU9tTjqwEfAjDkVbRr7
hnpx7KE2SBtARDgk8oZfDWBELSrLH4FIo/Lg3KDlUJMcPpUSyWdbDYqCqAv0t9SW0sc8hOLJVLfK
CRMwOfU4NVPVoFljU1e9VdbVh2Mbw/Xg9EwmNTiXJSF0txuNrm2q8abRbZXqESSJjVRZUMRdxteK
dk7Og++HyatHY+fR7QiAE0VkmAwafercN4Hpt16q10LtA6Pjw6jkrSuaVBwtrC6ntW0pqNgVmOyQ
FAWWNzEauMbm8tbBv85pFwN85VyJJw+IrrDgoSLx8uFjHs7j497ijuY03TqRBWj3TnTPnZY6GSMG
Gqt2pXJp6c7DsVbJReRFriFg3rKGFpmT61zLK+Qqfd9sGIkVAkbTlUt39uhDu7c3GE0LqqCjwZkA
V1xDkXNinWr3vs71ZGJe0LLBQ7fVa2p0bfa8AVo1Dry+j+YY3Cz1Plo221eVOpzTW3AvA4RZ6Cy/
3Ycpu6VS4fC+FyXkV+qjtvmxlWvTikax207ouFH51XeMJSQmSv7DPwYdjskred1waYzh0C3qwNuy
gyhNpdsTu+bv1wzTk4+9vC6ZNC2DRCUOp+0Ym5WmDxyPmpKPyWfkivWM6kKoNlWfyAwCxOnYHbuA
qFGF0JHZqUZ7ygaVvc7VR5kit+WzZTvy00caICUqBV/DPGiOukOqYjZtTkBbrRh0wr7q6h8uTsjL
wzDwbz5+uJd45Le7ljodNPQ0DrjuV24Ts7czlzDdCNPCJTfFwXSzqcEZEOHn44TXbGICCsSB8I1s
zw7gvzkoFTTWlAXZ9Eqj8sLG+9TBhiy7eW7XS2IdSxGxuLSc/8WTU0TOFc33HqrBi4h/j9TGFFFP
4ERGI0O/k6fHPVyc6yye3CC19S+MknyI3Yv4LUNJibTojJA8rzHsZiG8yrvWBnGOSkPWOvQxs+ni
zf/OOFTXwo79eoiU1zxZMgYQ6m1180RkQ10wbDuiCKCf4F0R2/ma9xQgCyV5oM0sObrLc3TCyq+c
F2+KlmGjoEGO0YUl13Spr8dwxsHcNr6s03UNcwK7o3Zl7aOedDpOx7QGd174qcqaVVgevFuxYCPW
fLztnd64d7aB1cV7FXtGftKjz1TwEcvr9O4afqrfZ5E5mGPNU8WSNli6pXvbogMghdL9ScYLxEyh
Mr8/6SVOOMT+ws2YtSeiUFINksHiqUSB+G/nuT9sYidkif+tUpYhiOkpHL+dDOt1j4ZAgQ46qwTS
KRu7GiZ0RGjDvR0xFqZ9n0ey7b5UfuCxPNeVmA7kT2hIau9YVIiHCnsdqHn8GPP5E+dzGnRFw6pn
2bL2KaKzH+N4W7FL+wsUoCrOpX4OuTh/MRP9fqmC1cflwlxZ+wprK7YRIzm+G1aCNeDtN72o/Hh6
m6Y6IDqw58L0PGNfM5bPgxTJ0GKikmGLn1iNNc+4HDN5LJSIP7BZ+/wQA4IGyiQx221fRMNhUe+b
e3nwwgPPAt5ipI3ZdhDqfgc8dnmUDe++h4n3+zou3XSf77lRDkcEBtzC62wsunyyv5GpsWCyZgYo
3WZfE7JBBPkxIqUamPYI16a3ai3qU3zzOkxvuDYZwou+JYaslhoMlhPKvYgMzRkti6sPg71qxras
EYxMlYwRpjMZ+Z8s/fvZmMmKyi82NW4cyBq0b0hQ3V/gd/CgWC8O64nVFGNkiLgs1Oc+WTNw4TJ3
sDlkeFCIIFkrxUKG/7kFO76zlHiT/3//RGYlrjhXVxaNsRSpV5PGqiwAO2xD9d4VowwibuzyEZA3
UL05NyFYgCkcYB87Qyx5Wk+PanoKxMSw/Gvs9nFns1zIIcLeODnAQVUWPlq5Hw1v8j9r/mvPkEaT
O4pE38YsC91dkQzJ9XSMXa9ohOGEiPJZ32blKGzNsehQddgTm5M4IhYIeOsC5NKH/W9Hku/PRVf8
xOVYBuQq09R5wp2gJHgYYoYVn2mwMFVJZrfhR2Rz0jP3xPPkYby8O8fRrZX32LRanjMqZPIR24PD
5o3ivDMZ5kwWTKrZXTxgVpWcSDQWkQoEBrMShnw8Zyoe49ZA3n+fiRqNATI4Dtc2kZXGDN7HIhVk
VGJXikZJNcbFN4IDmXKYpBzHjgymt2PnxA47df0XJmnFeRNdzmT+/jQl+6zNDK6xflk4lyn7mjGx
5tz+oEQgddpcGgoAyKDY53h6hiJUyXeL+grbQuk44byHsm/AoS17gTvjUFG50RSjaymmdQOwa9hE
+PY86Pv5d0doI+E3HwXkk6Ckmz+YhFedjkhg9q47ckw9uJRsukHYne+2Ta46c0kbPlRLi9mv1Qsq
AgN/U1EX4OAsEdCNxxhOyho0BmIusrqGsohL3UZ69fbR1vA7LOkUMxngXMHT7pDDzHoQVZdMkyML
bwjGj5YisVlZXOw2jMfoooFoMxp16Quqh4Co10SREpdmeBQN+/BsqqYfS2OSXbEndnbno4WGN7Gg
jwZxU/tNNjILs1Th8TZ8EYm7xMecvd1Fcv25M+z4fSQ7VaboYyswu3iM+wIrKW2rx/rRYoJaioqJ
P0EW/oqMq7YHsQcf877fP4u+KseGk0d4JpRb/vZyxDXd8pgD9BwsviqbilXIHGCzbGH0VbGPXsR9
SWevBZ7XAGuASbpiG2A7a/S0W38mTdwfBKYulpHf6zN7gDOaigWnaVf/ou/bApJAu/YQ4ZzmrS7M
dchrHDF+45W6MlwCAvo5e6H3Hy79/fyn29vJaqCSRUPspjOqzXxSFLEuGktMA7/pye+Uxqj4G8uV
E724rBg4Yrm28eLkYgI2MTFL3mNqZMXxYJBy8Td3w13wmc9FTc/APMG/u9hyJYdcZOBfbUEhhuWB
7fmvLX+nIkkmWq77Xqwfcohc7YZfF5KCwIMIFewRvEWyHXVCvBCDQ+wQeUZifshPFsoIt3ME5sQR
4pOiOr9wIrFDxN2k5S6vQ+VyexGZDbz5IJN22EDKNDj+4v39rC7UhtrpsBTde1umbD+cV6Q7pQKI
dHkl78jkmV41ofhLJYxOzBc5TnQoKydcF859LYdlg7aTDtnsteqdRL+IOvn7Xp0Ba/gcIu6jdSz0
iCzLZJjwUUpUEAThXHRnsc3H13mzhRJtzGDVQep8DJie3dxXgiGBC7HjmIbM6Q4e41sDq+gjWHSe
IWfavtujObGN+kaO+aBGu3ByR2rCGr6QAWHwirL5GOOiWDpsZsgeVc9wX9LdwUMsL8wZtbIcJGY3
iCjyu5+oGANaJDZjckfGYoufLM4vvbh+A41JP3qQlfOY0OcJ+hiqwrMfaxjozDs4FowaB05TwkoL
lRhSgTKNapTtoPuzww0Z033+ShDpB+RNUeFA+YLkidzhAXynNv0goHQgqk42DycBpeGXwiaPzCOD
rMApv1BsUqBdMJfwe4Gkh/ePpKKXGv8g91I9iDtoMkN/FgS0OCRyo2C/uNhkB6G6+ieGv8OkILD+
Xj/tYzhKJPdQcH1knhjtB5tcKgRmX/eHRHh8sZ4fbm3nI0BMjcfNCG8u+UAetYKUoiQDbmbN3Yla
EEfjiiMFysouYg8M/tZyA2Ss8ONRPOqQnGUeiZFxIRG0ZOfsEaQDij+hleUZ8eBowAD3v9fBFFGf
toPSeJAAsPdYkkRNZMZuDGj7RjYWrbmdBtkhJrL0ok3V3EKjxVlFKH/aFZLdMyJMbAIWGDDTEBrk
xE0HeIfjoB0nb/K1oj8DuR8t70ZTKpTNRipNJNdAUvoCDc5IliN9gv5VHg+fxmramvfR9BmpZiE9
/A4KghqL3h+/3cxlYcmCA1fU0Y9h6Ra2GSuuTYqeag5lZnAMQR4+dg/NSf0nxrRvrt6ANHghaMAB
XUiw01eocZBpOSSELeuFlv5z5uQ5lzOsgzU4uUxzu6sJkWJ98ekDKX2DzCf674s90SaxR8x8dJbl
ibEh69zywIvsK5tYrAXa5L5QavUqdiyvwyGY9hrzASskBchmPjEm3snn4qw+DGBcDPnr01T1iU25
R4HDPE3Oj2P4YgTT6g4LDE8mmFZiL4staqhrx0m4JMR/Nbk0rA4qK/z7L3LZpnP7R+o93WwgPpud
Te5atLy1i/yrS1YQcWvb3IlbV48C507FhxsPqtYIDrAfyuImqA9+dgnGqmgQav6J3xiSxuWKw3hd
8c7fL+WuFCcSLrWP/8gKB2ElgiWqaiefJAN9jk/JMaLKoklA4QeOwpeos2Ahx8sx+a5ihw7rq0KZ
R3TnSb0GLV507YWuXI1oJAMKnHzE+dhHEUPk+7+DjgHiR9RK00PyLqYLGkZ853p0WwAcPmbikN81
ymtED9qFKCwTRfCcwV+BTmzsxIYwcVi7FCXhlyLcjQuaG5imOtY8a7yWgsAjkAfuFukpOQ/aMDye
sj70VTTt+v2BgC5YY3QYvIF/UC8OTIP1dhKbQubKUHQ7wXQ7LApEs/hbYlpgeMrOfgsUjimHPXQF
uPJzjXMEtxss6f1JdK5Um65xbTeuWElvNPjpDXx5H8OjZd+OoeiAoRi6mSI2NmnuE84cbMvZATlX
aD4rVmh8DscihWFO47BqwdIdNoexw25AtsuS/jQdEsksSAkuguwsgUyeUKDwg6U/+dtELQjkRDBR
MozRsQdMoWsjW4OazgEQDHuRQKGAKGKpB1tJ4mC3ZCiC7obhy74rZGuKOolxGcWHQfZsKLAcm1Bj
s53kuta6P32PPrY8FzfZvXjPF8ShPDJzVvMGQYhvmjGjsBgCq4dTkefCHXFi0UMyangLV3JM6hpT
cQQJiLUncgOEs+SpiZtI8n/EQIzFn5RP2P1/gA8+As/msmWI9g2pJFTXXSwk7BGnwZXY/mMI9pAU
98/T7dhAkNi0uPdM6uawad11eyH+/OGbBpTs6YwG1qrcdw7+cxwd8XYzXGLoY6bNUFdOPG2/WF2A
8FgXbYja7Rnhg87Bfpho9uptX/eCfNMPDlsiHz7XrW0mAHgwYl2qJFcRKhJEvb0VfPGBLMDkOIJ/
g/18rBJ54/7bxC8Qk6dcy//2VixQ4FtijVgF5G4fM8x6cDTVI+R5fA67rN3KgQQJNUkTJ7jtMUvy
CgCkPIF593is4pkJFL4VRztCt0LbKnL6yYJIRH/DIo2kpBSQWgo4/WrSdCgPIIdqQ90Ekt786k8J
2F8hxKNp658BEOhiFGjIUAkrIqFQ8QdHSkAHGA7OXVFiIUZCd1mLY8hcZ6ydMWhfDLiB3p8SNVTt
SXMlziEzcZiAjlCryg7FbAcqkn0p+xUn7ijPBxYjfHyBkPD52K0N9i+gEO27iDbJwbUrh2O/nS22
DIKCx0SvWtILAcWQB4JtYeYBr8IAirwGo7ZrNz4yyy+glMLpngli5ZpnyB+ZGE7JtAP8iq+RkM7I
SSquDEyCJwI80nFrt3oMzL1AWnd6tiOwXbEGAXJIsZ++t6bJR9/gL+7/6AM9B/BdZbTcRp8XoBd+
sOQj5Cava/ewAIHgqn5XLvUcS4xN8FKx/UR9QQ+LkKJJOSJJznNHy7xpLM4y7w4m0Vbes2a9020q
lmyC9D4ChzG+19bCsxVwmOcI8lcOkawYDCxWy/1zO7CrLZJzZ+KImJo+TebHBBZM8XMAmOEbk5jU
aKI6XZ6OOEsSTgImdEo4er6JFXgXSpiIbbNsA0/CP82xmMnJWoJSIsNJhKSJN9Y5mHSoW7UqI3XH
UH5N2QtL7P9x5BXLPiFP4m9Y6tPI6+Ld6hiwVhSl+CkXhwC76llYak0UjGiNG7bbYyZ/Ah0DGaXQ
aYSjQjE4Vr7uf6W7khRYeEJ8dKQfKxO/CWr6AufqKkrt8EXc/6p5oYN/T+weNF/767ET+DaaHBp4
WsS5yIPEfSo2PzyyCKcouuPUdUa467sXDpyocTbvRRE4oHR+KQ+8jbmhk5CscptdyvS0fHEBHiAV
qcbiEWxCpC4tD+0HVQ9PBZk+u7ZEQs4vO/j7531HQHSxyFsAsPq1C//BoK1awEjhwMK8aYOmIR8X
Ip/FfAeqRHwSQjY/ga2Pxbwm1ehXUHtEOPCaNIpjV3Jx+ai8yviLoHcSKWsgLuSIlwMRksb0gmWD
SL4yVx1eSgzOenlvkfVoDYnuo3MKrNtCd5/cEaF/ZOz3Nea+Pgpwn4kqRe+8nd7qdm4GOpJI3Qhw
ayOq4U8xkAnFKNC0Y1yiHFy0Kf5P4URHYJKrgsQUbkJVaXo42+aZZuu16viYEXZ79tLkO4N7XJS5
qAcWibpkkqoX3t6GKha6cZyqwKFSkdg0IEjXtia08RDMxKn95uJAu5jFRTU2GBcAKKQM+nQ8W4Tb
1izaA9Tr3vfBk2Yodsme4ri67b51zp4DV+Nodd2SEs9nLdWhnxqACGvafrvAIuq1f+l6SpDHNqcm
jUjmTRYtmMDuRXJ0Vro9xt36pR+76nEKY/bw2IP2Y9cdGte/qAAJWD8mictzIgq2NW19RVdtJYr+
bRCPqNbqbsN3Q6yCdEtfIJSOL44NBZfDYnwsnfr4GibUzl++hCSJdq24DORWU+dF/chhR3nBk6Re
XK8ReQJw6qHXxXcjicF+gCxuLNYdTA4HPEAKpmMNgSwenPVV7Ay2E6wKcKbAUwpgMVg9B6szZX9E
IVEG5yvao7Iv2iv/kTJEZu35l6Rq6m4uOnDPNzgcpMgH6l+X9AdJeIVC2N6cj3SxgGWFWjpKrzD2
7fNZOAlJ1fVi91zZG/HKVt7iPbSkaMZfMV5LU2C9Omf2ryyiFzFEcXyphxyYv9t69cRhGf3SNWz2
OPambxQ00NUJ4jyWAstmBZOPMgj6PL0TVCLAWBQzaHyokueHLMjxqTIAo23vDBOApNj1SN/lGdf4
aQGZvfiGuFcd+vUl/KcDl9S5kjY2qzxoiFwZcLU67KgYhs9CmPvpw4mHKtAbrjO/wWW1IDsHY+yJ
broDXIj8rs7ZtuUnQwKUoFLYvchHwULy9f9oDgIP/EUQJ4nq/x/T//ihIDNibxebl7J+JO0CH0BE
FAAQf0B2IqxeSPibh45zejNCH0w5csAu59GOxylTI4uD7oEwFjBNsBFUI9Kr0+8Anz+xa+ibYQ9k
I2asK5Ig/+6n79Z37wiZoADKJFkMunZzIb8lW/btoCZ3ZEjaIN2WjqjJuWzgt6a92PQ9Jq/MZIsD
mgEIykpGoNjwXukmryiAJHy8NOncUoU455SX78kVtKN1QgYY/npCHso8XjMvHEYGlL5O4zXIZ8eP
yfSmc7rseIEpSR4co3iUDC1Y8+62P5PfGaT/MCaVG6yjIaU+aF23tY9DBvF4qWB+oFsN89/zKdS4
LkvnTbkA0S4nPbbctkuFq9tk4OPXsCA5QSrw6Ac9PZyKlqbCRDs0QeLTZL1SyEEAH1KC+zJaX35r
kGUcWD/fPtEA9n0atDkuWjMk1iflojrd4i0ICMAtVi51S0eSujCu3bdlN5khG45r7u1Agh8ioa1P
Ftbj0pgziKkFTkvyE4wKP13d/aWV4BctR2IA5NzuLXsJ0op0wE3uUSUBpj4i/2Z6mzQP6vnT+kpH
PVJTdAv/HFySUm6W6CZ0+8PAeWIEzOMLzoXq0btEw0Zw4CoUvA7hJirYV63ZY2v6JYgvj3VLshwg
r2eCRySU/sQgMiKngN6hH/jbBRAqsYbImnZIcgfXyKfvNTBi+QPzh2wY/kydlWw8cqS+AjJEA0WF
068sv3ie1LCQwwQNrEJnODubx18xkRHOJ1uzOXnN35D8pRgmZMeX26BLfx0SNGUYZBiwJK8e1WTs
SI/MVRIWefKsV3JFWI2kwruVmzrtk7WwBjCvINv7/IvHxqkTTALyDO3ntrWXtRusocFBFrNqBwIv
RePxjuYzutpTjgAyD9Oq29uYA/mNYg+3HnTHCKDvu91aRQ9KTi7q4BFLLe3LONylODD2ibThBQly
WygAdW9TomRLVxROahurqmlnp/TgSHjHnHBGT4D4HMYFc9Fd1QPUEkrwdZKI9mcEPrUGA1ZFiomt
Hh4hP4XYEw1mcUjyVMyeAb7/dOppSSFVQeAa1cS0ktHLKahX0bTtVNVMVNZFBQxfVFFPROrDIy9G
dVGLxpDi+XU1k0Oe3oW4oidH5lyU/E80Z87PJsOj0SeVWOxndCb5kw4fXXUmuS8BjRuaSN1HN4Aj
ZJ3qjsPIaWxlDG8UHqMY3/ng7vCiXQL7W4YlkXVRytx3T2X75PzWdcLsyb7vLA6r6iSTm2H7YDS0
gRrZ6mITQIMxp7+pCAH5MA1cUQXsESXGRc3DbWJsAKTBPU+tIJP/HoLBuBXZv7xLsodvrKjjsenh
9ME5xNS2Zq9tvO36Ca6LpHQI+gHtD7dv+qRjE3eTcIz1fRmTacAj+QRKhiKLSpWlLCFKqAkb84Pi
GRGfSLj3OEeQPI45sgJsXj+RzcB0QwmDkZTSOKE4cD+wr0lPxWtIcZkMleEb4N0QARMvSbwQQmlI
dAFXmz4rcU8yNJvgtmbtnqWLVu707cua3i7jN9ISIUTeJlQf62jd5x76dvskO6C7L8AiKcSaZ+P7
EnSSMJPBdk3JZyL3W7Y0hCwufGkJuU1Ubku1/u7JuGmcQ4V7MniKdkT3XXBFabgnDqlDnFg3dOFl
PxQvO2TdKig9FPTNH2MRH87LoXUCs6r+STQF0/ybBJHFjRQNCmR5zKLhkrmkKAhAHuDhUuQxBHbh
lgUgrhAK8pMCkoCnR7EwlrXFszQkVV7UHr2DMIOIwfqGRy3vKiPcRMYTE2h6lnuAl1gGamnBog04
3TFWuMUDAR3OBhqR2s2v8J/FjdBnuPMx4FnLXzRg40o1rEUExkjQ5+BiZA0pXRdvGn4Crjm5wCoA
yQVeNaOA9guKF3kbqN2LR2kmyKegz9zWpBRPEtNcotMSYie6cCK42MQmr3yJ3wHBXz+DeEwyWp3z
NMThEE/kPkzGry0RzD1ESq4o0xdLr0lKi8hE+e09fJnorrsHMzFitcXyb7sfzct6pHWaYM8e+DbH
WH6Tx4meGwbqKAK9RQkvueMjppXS6BZWUTGTaDJJoWIgYvLQRvbzE6NvJVlx8rdsyNWPQKAssHAJ
erqnT+vY4OF/dkyypWJoSFEzrdBYqgjgFnZCoWWHsCERIidDtrqDKbD+CuhTfL7jf6vrkdNQIHkU
IUOqdkm2tXqee7A1Uu2JuEBA78Vg7/SUOZGDXjrblyGywPomVH4ZYgMOTogNRHF3BTM6yP6gxrdG
OgByIsXadrGX84g8CoYXtvMd34i9niLIUtsRWYlEm0Tjj8Z+bAnEuxIWNRfkwUWQfKjHWQRPO0Ay
PoFBnQzdkJ145yPFzUnHGSATXJJEMfdF3r70fP5kX3NiyA2wP38jAl9oYGQ2NjonE4HfmRD3t+sF
nc74o/GVepLehN2rX7wvH859Ooaid8hLn/L+ukHpZjDhffsyOIyRgh6JS4SwgXbJhvqPqDPbTlTb
wvATOYbSCN7Si32vuWGYaGgEUTqBp9/fSl3scepkp9IghbDWnH83YUBFux3QVlMPkOz2Ldqb9ERM
KU6c04RWwWhnyQ4UeVEuUC2BFNcorYGUn5h6eIYIrpihYgaXBgym6uB/0I6h3cKKIneKQIgFE9nS
hYIGx7Y8U7F2DwGPh63x3uDlzzxyvubAYsAG4ml3vjVPHFf8ndpnOrQLKsAtnCJYCf1ryPfE9wWv
LihI6uC1KJq5XLMHQMXYV52SJ1twsS8+o9SBMqXmR+IsNDwKuMIfEgIUwXcB9sUB3UQs6PC6ZG7B
nZJSwRlgHAfZR5YsKu7Y743YT1diZYKM/VuzBGLO9eQCgpcLcVruCuKJISU0rXbKvjANF6Iqe5gq
qjOy4wAjZEZ70Ir44WZgU3ayx4rvsrPPhMs2OX0+ZvGNnlMz0lzUYrz7nzXvJbt2xp1HftFSMPbp
jCm8fC7uABzNdJTBXOzAtMjhnA+f88glG3SOwtOGFxJPlsItFBbcKUPZFM+e2Au4bezXNfgRj2p1
fW5xJ1PzU5ZJhnaEfrJwhqm8l/RDor0RrU5oYj228nVUUcB2lhSj8GOpEd9mOK/NQsyyuaGvZfek
XmNpJh0Qdz8/kTKImy9i8eyo9BoCsfky83RX4riHZchW000JwRCVI/b5J40jYRusPuK/2MEI5N2I
tE6PD0S6oW/Fo842gDh2xTKEh52yFk4M0zpTj0z6WqZwmn9pfCL12IpsdqoNTlW+JnbbkvfJanEu
4XZcMeV7MW6c2KnehLLg3IzZuST6PrG7ira6OMC3EYiA1Zbv1qxbVLIy4JEYuCFiEdgssGjy2+Ll
cWTyVGDNJmHmwG7wJfarmG2T6UbW684BoUn5zGzxCnM8yevRZ8Kjsn76Aj4KRAz03z4mWE62W7aL
mdiExVaMkhgLkpmH7NAYTRvjKrhJUYMjijeKI5PbjiNRIT+3bPCO9vueKmc8qSbJXULrOFiIKkqs
tv0f8pLgBMHqNH1PI0h9dgxG55b4B4xyLhZkvOF+Qm0d0uV9kK2vJpvGzqbdGbPoiwONz6jVljo3
GAexxColDs99Z1y7c3cOG7BhajPiSsRtx62GfqXh/3/lkF2ImfMdYFBGwxXumaBjXhpWfvoqoFhz
spHBQ6hfcs6MJm5OFZO1pxweByUIm/bPYxoxW3anbvgb2wIv/f8i/qFejJN5ZRd/y3TllxaL7EoU
mFSCPHNz8B/wJFTBv2Jhz88xM1epjMlxOU9ao/KfDTNSePcip0VUkFuxZg9lofksXm6ubPPKpymt
SXFVoGbIoqYrZZNFZ8otD/oLwFfzifHi3ZlAfv++JicZRyrd15zsEHN8q0EDkN80wH50cXbDQmqE
ByEhHd9eswzWJPDCBXVS5DxPLbz/d+w2OEHIYwTozEjbtTQcMna0Ys4heKXLgF+i9yzdylxpTdYI
6VYsx+NpDi6YIFLVyPu0SRiwitOgY+ng7blM7A9hishkB3bdAq5Oto3XNVOVmaNMIGKq3QfdJMgy
4BsLvsK9KhF1ag6BEICVWUzNGt78TbyHqYLkgq4uGJcj9gyjfLMPiE/5399m8aeyYVNByssewX/N
dhayIYl11JpkgGMBp8I/jLeK1ncbOD+YsLYAOn/cPiu1l7HqBc7bIhQj8LBtAcu53arlRkEkJ0CK
CSpkOlbuIaZs0aJ/qG2g3rkBafx/FWCPbP2Pd488MZVWsgR6IxNJQhJ+N0uP3NU8UKJ2HMCad39F
NiwK/HrN4y3G14jaCPTE1lzlLKoFHizWvnHOQoCIn5jP9iAKpJwJ5rCaotKmnX26yQHSRSwxzZgF
4SHid2KL/NAH8BmgElgN64cvDo1+n8egMjRXVGiiuo6JHGAN4ck8sRL/iCUXq4GYyyaq1Q6LoVhi
qMY5EZZWUcdZE5fgHjGDU2JFBda02sOIgkL4NoGG8D3yG2Jku6imqFF4yP7aI15flHKU0Bvs7/9O
qUVqgChAJBD9rUlUevwts8RHZsIx0b5CY4ggwmPlsRm5sX4xjnLsdHNKSaHlyC5cUhwZ/NPEJD4y
CZgUTUQqqTyKzHtYfgVsPurjhyVcpH5uWE7HJAlTfYprO/Qotau7DuLPGom7/w9dZMnMdtxHuI8l
h6RxrO5YMYkaJdAYUQTRmQw+F9Akg9j+UsAfFhEnBdpSkwvBysr5k1GVgtojDwGKIO2fDyIchvTt
1M5XmcWOQ5qiANEOO+z29Aicv9h9CPMGJmQrEuAgbzcDPMUiLWwg4xlrNm8NKBH9pfgxWext+oyo
Tn7kw2HxdpoD0Lu1Jm62wjAZrp3a8gGvZ30bK5gkjEm0YYpaOHSIIvig767sByQkbyxQ3YlwmCP7
8+AxxSsS/5kyq7GDFuVxBrbCMR6ex+KeIxuNbExGbbApSaT8oBB9WQGrBDmjEHW8SzXx2IhJLRWW
KTaz2AYdLQAWzrhZe7s/lCsMKCgwmB2PkvXx3a5UBhHnsqfzvHIfIJT/4GwVeWEkezSgRWOTHHTy
EBjACBzDvcx+hDiEtbKw9cYYAZvvxw7FQ67QI9tj5Tj4xYPLbwx5ephjwLKA/AD8goxu3H2Uh/Cy
uk3gGEG9IjkPcjTyk3u0Ia2LpLmWREMC9Jh0+HDbw4B9lR2XJQLo46eNdjl0GCX9pQDyKTCTOMlw
qipOhNsTxwhiNApNitrz46YdMc/WZIwVhwyRU0jYBjZGAyMQOplS5IQKrpQCxS4hTjDWiwz9ycCL
CIwmbQ5HTIRDUVj04mVMNf7TotmJTR1NFxQu9uMe0yZykCE81NDqJEemNoQ2GjphbutD79UT2+bB
IjK/XrFj9Cj0FCpxh5aMOmPgjKn4SdV44d/2xkACTxJZbcyevLawbiALSFxGvjFvJOJEyZRsWKtf
zMBDiUbQDC4/I6zIjtM3yv25G5xSdmyw99qNx05OVsuYe83ueP9Z6MFtQSCo9DBT0ni3VkpU7sSV
C4y7zpuogu5QZM5n6DHriTDL4yBgZIV5RmUT2G/4ihfRek7z83oiPxjtsL7uJrsESmriaXttzrkW
51pDYj5MfNJA31YW0dVqu5S7++HlGIPnQ7RE2vxlTXY4Z7gSdYEOIll04nIzNW2WzrVdZ1Y8ZdRC
Kw0ibyX/pHtN9zLuOPqGn2qO6De7YkcL1v1q4j1AsL4bNrMbxNpaWeS4o504t1AR/OgLZdFt1D1m
s68Pu1MDNfJcThreADNiRhSlP9Kb7yd3HcN6Dp5PNMfMe5l+Z+x8j1WJq2/z4a929XeiI/ZZnCig
D4cDVe6h8A9Xc2ma9rK1l7697M3lcnlZLimw+Z2dae4O/MVc+qa3OW5mM+u2geu/8ef2MbzZZmNZ
nnUz+eB51sbyvY3HX0z+ClWz8bzdL8jLhi+a1sKxFkdrVhvWzTIt03McJzMWFpa62jzWpoUIY8ax
Z7rNQRMT3tHjBWbnL2thHY/ISmrTexi34+x2hI+8cRyORagDLytEgZvbhLPY3Dzxy9aRA21mt5k4
LcLivLPFiR48q3Es78inMyFNvlkbtrsNP0MEnfhkMwNWMWe/3q/1G1vejrMc8B/PM393UES/By4J
V5bVm330kBG1d+C7T/O282CewKFQPzqEJ9uZxY/+bW+/kf1Lhc6i27iVa7IsE1K3IyBMbAHidzdC
8kAOEWY7UduL/wtV40ZI5zZC57jb8W7teN2PwUU3uQBHy+OYHw/cifQ6/yr246WPx83kuIIu8yxz
bRuGgEyWl4t9GZm2fbm0tknpYc/nc3toseuxwC95Yw12derql7HkhG1Ri4hKZHmxbeNSzvl1G+C5
toxLymY8h9xQjJPhuq5BFt/l8jT4Q7lR8WN2Ta3tktFh2H+siMBMK2NeWnO7tefcY+a1MA5c8h2x
hr+Bfs2+QrSr7kAxV+q82ac3Bop6amyvxtd2L1feM5g2e53Pi9uHlUB0y1Rx1Qxm9PHFEusHc20Z
UHACU/+DpnuXGowyktEfs/wA995rRs5OOwa6OHUjotD3Xfg7+ob1/BYIRCuoiI56GoAvI47BGHyN
fJBQ/Ddsn95zKTm9XU4fyNOuzVHWCaXM9rQhKzwQKyW0y5/uR9R0iMFyQ9/V59HmMYdMEm3E8Ixx
nx43ZfpHA1LyU54pByejvbwYTrtL8j28sNCn2gYnl4tFfRUfWFYdaCW3p2hegTj5+o/kPPalzDEj
+tnQUuOjyDMX0NnoGEA0XGU/g32KGEo9dvQZXaiXrT/zyab3Owf6AUbpPZ+8OwgmFPtOuKY+ZYL4
c9lu4jn91ooWikkAv/Eh2EVL1R9KzI/zem02xDFCn/WpiQ8zalqJ34ww2cjqI/M0+UoonWbM41kP
rgVULyUe2zFLHgBgbk2G2I4f7pP5LwAIL7tESSsTbIrB0+KTnxo+CtI2FX/UrxF5I7qj0c4gFqOt
eorEhyazahbR3BhdJclqrgNo7x/tOvBJO4ZJ0RFqIgQuLGjUWiWm1NIVuwdwnbh1ZGXkovFnP+Ed
LGFHMrd2pNAuQNSg4ShYbkSAEK9IoF6NNgFzEWAa2zn6E6C3G5VGgpxsJBJiKFiI+cVejEoLoRBc
BR1Vg1IgyV31SnlAQAZ1W4eKCsm6ArUdHQrFIqYTPsYernt35DJB6lfZD8xFMdP3D9PVDpWxXrsF
A6XMQndiskeROYQ42o3Jd4RBnr6ByowiDFkeGWa18WlN+hZN8TRMppIrHfZ0KDkMQ7MM2FQ7lSbO
bCXc0tPJcFtC9u56uDkCp0AdFuFBWwLezKrcV7elYtW504/Mhl5MFElf/J7CQD5k5UOrvZWF2aw+
btCaGSGT8a4qbAVSkxwbaqApuv2ERBp0chZglULVRJtF20j1rpg6LnHYuIoYA1ftkEFliJ5XPYw3
pMfEbPcVzfwdOG/MEMCR3XG1IL0SK6C/HqE4Ig2QG4BJHaYGxyaSicjytZ7QDR9H1DxW+vN5Wm3G
VG5HkywdXEa1NabpTQhsQKlrdBhLjppXVKYcW+IjhmZbpxN6r3BfjDtSh2mGmL62zrE/bGKfw6cr
QH+uRUdtvnsspLV0G+7abXoac55UTrvRFhQs8ApyeidWtGtn7wPBDtFOQewoOQWXZbxQwTJUSyEJ
7zV9dExBcgNiXcHQ7zqsF4qf8N4k+9HpyRCJ73YvbHzn6DbMrHFhUFe9OfvU4JFb8APZYnxpNNix
Mjciil+wKc1SUWehCM2NN8af+RN30QfJIBHbhvIxXt/JCbKO5hMh+1EA0YgKIV3owsBaI2S+4jFB
6C05ZUO0is16NWJWkokpC4BAK5zxwOkZah7SxLth56hw3SjS/PxnLFuQueqEAAhC+ajovMfLUWun
pagH+YbDhPzOjcFGo6mFiz3XjooNg+YL3pcOdjnefy7R7/tngiz0N9wPNvF6zATU4gD7IIGH0mZR
uqY2VXnSUS6b5EE32pLyn3Clx9sS6Tajz/dzaCuQnLUd0j1eP/ty/VmBCVKo987oGtH50IOwNUzM
OLZFb8JD3pCb4VTUiNweEvFD0xJOduy8ZP8Nvv9e54MFbYvWGe3TTXubpJn+6bYPr+6YOXJ71yyS
FIQPr6vcvFt+zm3hlDDUONAp2AtHIumkdoeFxfYryncRWT/ECtZxyk67rbCmzD/nAdQqASepBdI9
JoU1RNztJL2VEwRPQBvlb2OFqa3DHRCnxdpLMA0VKHMRFefNG6M4Krbb0BoLV0lPK9Ib6e11AcR+
qMuMNRNmY8pdU73sd8Iba5UfryTqFjDxs0/67TPZtwkgO60Cc42aadBMP8TPsvb1VsKkvif+/YUM
Xxt6A8kLalvWnKqzxrGl5vYot6vPjz5wh81mYva5//qWmbBxqGas6zD7IfEggZnwHqLIH3j6yMk/
G1I2AtrwhaKceLE3z3bk0NNIBIcQgbAmLXGSW8ofnvOSvVR3JtmUl9BebgzONbFkUkLQsCcWj06M
gjJ3AvSkks2KN1hWp/Q7Oior1dV+h/PnduS/99V2LGamLXSnxaJ5qHflLWB3hB8uzB7weI6cYKwj
8hY5YYTmkuFK90yYZ5Ix0oLCRznXqzd6lfUrdNRerPCan8x4iF5HQogC1BCwPaWDUGSi0tjb73YW
74uSnZox1Kv3WQZu/MyxsPkSkhPd6MjtIydvTqzR69ibj/0fSsmONvolWJOhgL/9UT8jFlhjXttI
qwnikIqcniNnQzhRg17jWlb2ez860iMC0xUlAUVdZQc/HVAhMWFH0jljRncSck9kCn5WzYC6Zojk
vPFJWB0cwEZ/7PQ6/NF3gYcqwJdILd09vac3POs77UtZsSe/vATF/X7MMANxze0hwRGB9VRWCRqW
jzHV6S2IXj003+X94b926e4pXzU7PJQfdpWBzTulxCTTkD5EWPXfTaBYEhd7jnoAiUGV2dFw8eic
DOckUgKSijQyaA0ZVQJUV05RxCND+OgUmIX2mEBXmY1ItVIAmNyjqX65E4UPYm6DbiT3N+SR8K++
7kRJVJsPng/jU1o6TA/AHuCcbo4eHgAvTfy13BNhplEZvUz5ENE0auQ20OrrlR1NTIk3qRHJq59b
A8bTWhFmheM4dSYk5UmMFGRquf3QvLRweti71O5JodPf1uQQH96HUX1I/DHV2KwpGI1WF+dBZo++
MpXtBbcitLYNDpwD9MruYFH/MXKCUWF5Wry7kzSiRkrMWJtgtNSG59eHImrJ0tOliJk7p3n4fJQz
N9WsRAdGnWoLkWjVgnxplsKs96HfErf8cnVv4IJuRQ6hxzThmEARpVzH9nAezFGqEOHDTBuoc8aC
IniC2Ws+t3quBr/N8b14wRwistnn8KYcnLRBxJ1opWnbCbfi0qKhhEZQzVc2jdDeY2OaDVeQQYPD
+Fwx0CvY9jcknGQKtVQqkYkqH8dNioIm4n0V88RrkpI+Lj21jKxgxBBHodkmrnQwG/vSQofIvml8
B7wW1wfWHUrJN74cjclNhMdqvijJ7mAvBZH87KSg0aERTZaDAASvTdBIKZJVbPMd8Fjx5e1EBDDt
Gew2SnMpM7S1th5QbJrUY4An49DQpscZabSGg00kO8R3geuSBDSwB8sBnUU1eyxab4sGeAV3GMF5
3d8koHnfwqH4jTC/XLbz+vixo9tikRvptHGEUnuKwgS22hDBGJ2dLZ/TUHJfU6HEFpLTZBpeSztD
9ZNaErUTdR2zJwLC8kqnhS/cg4dbvbsNFxGvye4K3AxjaSnT/dg6YZNEJTLyPs49QA8mdI7I6lEP
svOjwQhX/RrKysabvGbGsNfhe0vcm5A6YGC1Eu4PSHxEGpWFXN3WXadDqou5f0qiG3xjOv2VjS8q
QRcFIeYVQWmmUzgkJ3MTLAfIHSAn7yWMJYYFDA3nr9SRsNN/cUr8doxp6eGS1+BxG0xxgvHbEs16
DpSpuJQhFmJ8xCNj8xw5C+rfj13Nkc7YscOo1Fk1Zw6Oiz3b/y1BUPHE43RjWeLfOVuEZPqULsGj
9nNVJZuajFOu9K7g38jImdB+OrhhxxZ/Ifal2unQKvcWSKgGXGG8EWhX7BaQnjkT4v2CpXVojL4/
IzfcTApPy2k8zqPKwOaAGIT2e7CmEWDC+Ddg1nc0SOcxlX+DCWIIo2Q+grvs3u3W+CFgGYL1jugM
iI6GF2THRpkGhepQcv9RtFqBRHzFFTH2DXTxF/5jex7aP2Dv7vKS2pFdmOlihlDZ/4X/cwuXgtgT
ghL8O4LhE5D2DDTc+g0A4yE0wQowITkDC+Amsm8H9hlwC2EnTKD0Enu5+R3OmJnKbTAT9weRT0bi
zl6sGPI6cXmrFm96b5JMQRJeok83DwF5/PYp8mx82Aaip9Sl49vx8P8ZE4XHUKiCXCJBTfRNFPL8
6wStRjdpmE+Xjpl7CmLSl5aNDriV0N+KbsB4RCw+o0sL/p4IQEbFf8P8r6/nnVmRzBBgKNscqONr
ZKfGhVqUCdwSUek5BSIcENmK+D4JdgwzW2E8rnphzPAqRq2CEnbiBty8CMRcZR/MH4vQHpiXznnN
IK33rGNhzoQtcinN4FZ5r29tG9/DN8OKjAm7lAVvj3AAntnW18U3LucDBQkbHaEiD9QEyJ0RgR2e
cIFcX8hYFPWdjQjVon/xRjNhGFBnuAN28SZd5XcwOURC2K/zr/JQL96bbtHu8s0+Oo/oE4I1qwnM
qGoCJoghHn+8gP5dfKGVRtyAbVQnyN6VMLagPEAe9raBm8GXGe87Cb2affjtanjQUcnjN/UmNNKo
9efRYcSI9sGcGbxbZZl9v2eMsJtBDaq34VbadlsQzvAUTQC5WMwPiYKOOQIY/kyZGES59jbYQLud
BAHKQvoXSUpkKPJj9UrdpDHnT/mGK64hWBEOMFKWQHlECdzOvfG+VemUPMoHnOOWoSceATWIIwwh
a2MtZY+732P7Ww++ZfVS+KW8Zv5Tk/08ul+FwGv9wyUjdPPlBx13B8T8A8i6VfECsSxKRJH5oJgT
MD1gPMF7Rz4KYUVUA8DtIoGZ4hmxqRAmCvpMYqxDFhmkfDJ/3lXXebVsKG0O3YmSgYscSeeRvuuH
DyfPvp7sIIMoJXZrHZRAJQ1jw5kkSXSNTLfSN5caOvakDI32Dm8QfLf3EdrFL72f8+Zo8NmayNMn
J3FIuQjgQVn/U4MTxJtkNkJ4kHlhNHv0s2gI5mFRWBAOC3FCBHyOb1pmNKhTZcybdPLIzQB4iW1H
zAM1Grnt2FF/n7lbK2ZeYmFxyMgkNhLwA96bAEqJFsCGKmgQFXGpx0anew8NAr0kGhw21B6FGxo9
beRSmdZcFcmfZHYXLD7RVkGHhjCB5xs5b21Qs4SRVWIT+aFbqezkiqYRWVKmT5/HBPABPTJCJlIy
ztKO7V+aSjwBx9JBD0odB8IWjS7a0B0JkIShY14Iu4d8A6cdBdKXzhqGFuaXomk8/1z0/WipLpJf
9SuOIZwDLzq+ByTImxXSAurpD9l4ZPfZLzAaHELXxw97YwKoB10F7Y5JB8VTbhF/MkRVBtmsmtpe
XccyE8rNPrGBzqUO+MGKEvd9kkn1SFwm6jyJVh0DBRr6mcqbmp6mD1ivJRpiw4KvQhmMXOxWTbHH
OrkY4Rg/YzoBKOvPJN58cNDRkuM/vNbXJ/ZheSdcgMdory/imkEOtsr2CeNH+BNZg0tpGy6f1M9Y
PUEJhOVEJC1C09CiVWQc+s+KcUNmRvij5rAr9Rgh9GOJqkl3qIckmR3LGiEhxI+pYXwSc4F4bLPY
wT5BvHpI6weyeuiP1VLG60SvO2JS9tvr199Eg5xGCvQ1r/pXESBjCsF0vOJzjz9bKhP9K5tJ28Ee
SaHDmPodp8w5DrfarcbLdiIKRsJUhw98Dl3Ect2xSdP2ELNXTcvU6gKx9uxTLCpW8LwEoKevdgVh
BWv4JplhsFEwcA95K9MR9sW3k19KVOhAlY+JF44mthbjLYt2cY/483NqyQ9N1zG69EiSvaQtZkEO
dDg6TY7DPYS1fb0KiQ6WjF2PqV3Ip0GkDyhMLJAMFD+yzZrDlxKvvKFPQwMo2O/c+aya7YGvZ/Cz
D4d9cmQa81Nsrt3GdGPTdYkaNJESVJQq6/V6frJte3lFSCp+9NC4vau5SYXWK10NSkt9bsfPKYHe
k3swPsrltSC8czRHnUQDmdvMdunUq9pemDjpShjK1M1jsk5bBrQ7Ekb8ziuYCc+kAhrbXTXxx+/Z
a+I/GLNzS+dvEutTu1mQ1wePqZK+BcrVu+QBE20t1mScO2OmZZjjF+SgBUuqEtbxsGlm+CJR6EzF
UrEWh2aMBkf1wC3hdqHRSdXnBxACwQdRN8t3+a6CoSHSJW1FAtqnVoBFd0XFwCaMbAh7DHqQEO4Y
TMcR0lDBszcQROIncY2xFFN6oDTawekIKnz3ZG7TSwxG5UrnDqslr071BF+vGxUJrawC94wa821F
nccoIXo7kB3oVGbBMyBdJwCMY9KXISSlMPhJcLEWiIRUnjvynq+7SJwsax+xCg4xvEzwqEilI8mG
yri2yxuzH0ej6aQXXPMYKjgGo6d5bq/tMruwfNLqNeR2Ysbk41T3mm0kGE2T9plfospAFh+6rKZQ
vcQehAiFKMwgrfEeol0qpzFgE6kxuUsmMBG+FVp0qO7SAhTnT3ijcWVlZkVOdUuhOHzNxmC9pfMc
LcKGPFOD1pwePV2qwM+oJq51ZsbFAmCbrw7Jstk+e7r8SWSOz8UVpDu74ClJgftw4IZIc6f9cJrW
c46nVP6loy8dzwpEeqX3UkFMeP/Gp9EhcIpTeRFeGcAA3YwypnEAI71AihhixfQPH1xB/n3cJj5X
v6qcInQ46YkPoM7jA9ABPF158Z1JLC4nkDA9vGewINm3q+ZrcizXTFwIWCpX6FZhNj48gFQt4m5h
pig7JplDjA3NpjRyRrch24A4YpIsKNgYvWa8FtVhTMeyCrYlc5p3T+aIVQvmDFYwv7jeFiUy27+J
am0rXFm1YKqnRGuDzVNygNWwurxJV4O+Juj9TqDlsrff6ytzQoEFhA6uO4l6PV8pp6evHaMZUAs3
jtBcsIs8NwxmQPh2j38m91Z25PvjHMFQDO33Le3Yu8PaQwgATtAjmLnmNxAhph4wc6E6FsuPRWjW
czvwm2WzkY/1PF+z9iKLRPZ5Q5AAaCEf2bzpuqOnJf8ig8gbUyPkoyIq20zeS4VdVjJaZDjoxIW8
Ep0nqDt9PHdZvm/IEw9mscN6IE8RnRQLoU2kWUdPh+mvPbQwJD3Q3nKiWQw1z+z3VGU21nD9QjVA
7Eo9L95H7lNeueC2Bs8oILxo9gsOxJNRu/UcpxC8EegB7W3JuGb8Qpk1SXchCZpBaUfRQmJj6VRC
dBd8M1bFTyJSavPZp/SAsJ5POyTSJHT7z0HVLA41YjoUxQBnErqM6hwWlsKc+H7JXTqsmPkp/sUV
sEUGysriJF49qrccNoKkr0nLd7PCGnSrQQGMv0/5OkYQMo870MYDP9MjkTqXmteRe/Pwys5BUPdn
qqg0KyauhA4a71dmq+UcwR/fTAdrChoOqoeWrM6enTHCvkswTGS+hm4wxCv5JpUcqgK5PwsNRSxl
AhECaNHI8AAbTSzSnCXVDJ7zpp3rz/mQb7EqIVdBnl97w487kV3qXP46yLw68HBKCj00NgD0rWjo
ZRPhdhGZQF9vVHbvaRtPh29L/ipTvuOhHrHTYvYS2XAsN099n6qLoWKlCOdUUzCQBI2hpsOaTkwR
pCXBUWREIX32iCFWYUKgNtH1PwEa3FhtZupMmr682ur7dFEdRyD0NHzbArqKSX3VvOeUXljwlMqR
VR8HzBgVScIS3ZS/dfRTf8wx0eU0wB0A/6wKZiNSfyimCD3AmfnYZGjPdtEKSipCNrvi6nqYmkX2
xoCgj3ChvNjJccSyo4IDo6VOqIg31Rq+SlmHG5nYpfc9XMAYE0Nz7RdC89QfRuILNFgsjBM/vL2u
KPIhF+fjn4yiR2TDsd1MaIMJBkLTxCC9Ofdkumzd8Of1xeASyK6JB0aAzZlMh2m00EimQE50+i0W
yozxgvAI7H9sq+wtLz+S3eeWVRw8l/jI38KnHCszo6mYLCV8qUrqvpWVJs3KdDfChojMrtiOMYCE
Rj+iLltFxBeQMqXbYpguQ76Yton+h06q9T70iKxaboTMC42dPNU+foAyGdcExAxIWPJDwhGDr8vY
4bc5zKdxPGY8i8UPYTDDMsHp4fBQL/bEv4jJSDlDp7tbS4mWOHLks3YNiSPsx0tp7DLQFY/niwBb
0H4cpBOSJWas6iHwCkNKArcDzCThkwUbNzqJ2pU3nExVNjUWJZ0YILoN5sT2X0iWGt1m0izTI3eM
aZLH60CZts9vqglKD+oITRHaQ9q9fkJQrphKUWCH+RuIwasFaDTxNac+ixzqL2L22dN4BbLrcSqy
kfJFzIgffBJgvfwToImRATOVy8WM8oQK6EUMeUk/jNsYihCr2Xhf+r3moqZpgVIQzhJ1kngFzSu0
CYAFZQ/tgPxVOOFJ2WqgfU6Hptzp39MUuWDlaiWjhIx3Yo4h+pipRHYyKzQO3Y+f5X72YhQBfCIr
pZXXaylgqhwj6OlQ0cpaKgV6wO56e7BXOSnToQJfJGaW7qBYFfGMo3K8ITQFiQtEC0F2BIyEJCkH
s1Drvr+rgaclVG4WVbCsUJw7jMUd1uvhiXeWUepIJZG5gUAkZOiKO4H7QXmJO+ul2zlZ/MxXf/lM
yZK4EUomIvsgBYkqmOlRuw9CMTJ+kLiMHS9aMTSc2/C1SCCnCd8D4G4vnAtcdrGQmLU6Zeh0C/me
LqOJXXGfKods7PJQ8Its7Ny5tPUdFrBFc+A/PCrcWQU8dfv31S/qTn4sJXX042TUDSjde1+WxVgd
8TkxYHwyAjNxys+SOR0AB3xk0+YjdySjU5gvgoyQHZvbtOHP0B6Oj43io7Uc5l+YJ/mBN3suQ2ti
U9xWgPfoPyiasEBgWACu4UfpmLnr2JG55XiO2REzwesolFe9sWReCAQfvN5rxEprJiMP4q/MHO49
HoK8cbWBzb3for7FIwzl180abVbUc0o8GNCS5LRM4dJZk37FrsbGyVyospxC+OAllsE3y2nK/DN1
i7BA7T16Yj5RdHStZ9y8KhUtkRYv7njm6dgY+aUlDHFXezXYLlwd3+ygtAmQP2H/qyGlNYvtK5I2
CepwsiqJBUwdtiw2DqxA6CtKdpDMbv6OqkdGi242o9pEaMizN3DZDbqPy5bDPgROz8dBsdRLF5Ug
nLDcoYx2eW656lxgGd6sMXnkksdyMJzJ8axih2vn9G/c7P3ACOkrceAG3Eq2eCZyDwUhXTNR459v
0HexzubOS0L6Z4BCAaUwcpFPyt7iBs9xh0NfrEj2jlQrluxUcni0mU4bQUZgPWQrUqwBbCPLILf/
CJrZxIXG3Nxn9s3+xHBnfnKAOISsP+LqdZvXLk8SwSW5VZ+6b14WiShobIf4Gg1mTxi3kd4/hqCA
Or+6f75fTITMPZ4MceYDYDSDH2cZfUv2L4sr4+Uww+lIUBi8PpiB6XJTow8nvPnDXHRTOYHD4Ybl
ln6zOInplxwL5SjjYkF/EHa8HCZKM1K9/H4+ljXmSKTWKD14VtHGX+jJkzHdu2CmxOhqJM2FiyAY
3BcGq2C6J5sDtWfnM9Mdhz7D0XRlOiy54Vl5yENdoCTl6nGqeDyUb/o1thY+1ozcfTnNy6HKjoeW
zB5ykhAcIjq19G/lND7xqOv8emiOiOnBmHXqKSkPtJSMFgUKK7l5QNRwMj+s0WGXtHZcENHl9Pfg
FJPuyD/6rN55WhEAP1s7++lRU/o8a/GZu4fqliW/aO16R318pgxvKaSHSMDrHf0lK3nzNWDjIqIK
qJmdvSCpj56PhD6m4ogVZTIWolvOSeiuTlxdvgCM1pIQhCKAGQSSzf3JgfU3XaqV1bviC60u6065
4hjFhApvw0dmgfHLn10KmzU5qtiv/rZ3qP8bNdwdMW1wUvAaB/PRXX0blOntFwMh6R2yn/fbGs6b
7QPQ9JZ4iG0B7Fi9OHuuABsbM9aYIKl8nFe3eF9ejBMIXFTPsEssSfX4Dv4mw9xegIsYQvPea79I
fwa+7jEGGGxvhFnSFP3uXIt94Ayd0BueOrY4mC6UOaxYtFfM66L0EJ2FemSCDmRjkDm0ng0GCMw6
ulXfIDAROMh2TNz/FW0DSyHrYIrwNmOwlAF2SNfLGCS6Eg73vtSxBbAoSrk/APZJqPRkxsymD9l9
1yH+bjTFHzGXirNkjjaILvLhy2jshJcUpBUhsXhJFl/6oVz8Oz43pE7S36isUe9y1qJPJKVrR8+V
wVzAAo5tIE4GRHExGZAl04hjn5hY6LmbbQV3KonJfFcYxzPkOZcP8ffYgZalL0JPnXrVkoKXlphL
QLcEAltsBciJZZu2u7SedOgo5IolOg2IboZW0qXTW6FgUY+s/ejHWfaxfqFnyBB/qFDP6E5YDslD
4WRIvUDXsX3caGzpvGjLFUYIIULq7fYaxhTIqA9fSzYNPAzwzLj8+xnXmYNydCZxqij81hDt2Q3j
PqdK7KGO/UIxs+GpvEkKtcKm1G5kQqx5VU5r4LNpIYbHekaiwg37V3stahILyh+ugF56JUiFfMnI
CHutgnZGD967+pxAA43FwwocpMK2/k3yCCATRmzVDiQrGG/rYg+X/36tmnqu5b+xhG1dxanyIgMW
NICb/j+Ozqs3cW4Lw7/Ikgtut+CK6S2BGwRJcAU33Pj183ik0dF3ZhLAZnvvtd62Xi6H2Hju1Z4B
8Sns6RALcc1UT/IfIvBiexVR5X3sQdu9idiQljJHmnIQtP9yPoy2fkWNA9mT2F3QnpAD0bd1lSXS
dFCAV0Rz0vWwFWDhy8+Tcok8ZvLDOHNxibe9x2AyTyvGPAcECUTXTY+smlMM+cIrkEuiolfR3Szd
Gv09tDAmnWKmr01KqmImS9zh0PCfO3zOFlswHLwyon4MXvB6wlGaoCp2hFH996CN++z+qdxqaZYL
sZ0m6+saUVju81/VgkNjZfpxekgnHtW/vJtss5b47D65dVCFGLtE94U4PdqU9mTefxfoz5ARcYiB
rrhAv/Qsgy3s5RVz3tYmdppZuhYWmcssxlVrJ6du8V7WHkN/HYp7XJOENY2tFuPEdQyv6m7879xP
jqlDvYBYN3M/S4yO06DacqaBX4iXtjBdVrR+mca+we6GJ2d0omconKzj/6FfnNB1DYuWbJntR/di
wkohP2RokD7nXKyMhTzx1U2iYonmJBZ8k1P5GfLRKNSr4zi+k3z9PTUOW/OnCEQPwpx/YnpHNBbp
gAQqmVysKGJi/DZQsEGF/gvjvO6g4aCSNOx1zPOuDQfEc3E/WqAQc8mfPUIrkZA6nLY1jCAYXrtA
QbMseo89ir1hnrMlo3zAFLCaTHpm3oPIIr7SJT/UTkW8V5GYZphHroTqvizx6jKjsab1lnP0G7Qw
6nrCRJXEERRmAQF0w3CeqgdCrCE9InTJP05SrRpxXwP+kBdeLvo/ERp4Qo1bbMXSNWHtRHplPHad
4gnnJKTsR8UiPYHM4INPSbl8ylsge4VKWSGRwZIQFmh+2wY6I+7IFPRrBoQwHzG0yIHvITGIv8MC
WW7R+V916nAnP32a6QA7CWnU7Zto1n1847WBKhi2wArD0sCKdJeYobbcZnOs9kfGcF0mjw/CPXiR
zlKNpYp0a1m1QTpxJlvkDVdzVo9VAvJrVBDMdzjoAE79dIJYgayyHLZWW9Yhc+4YemRRSICySo7i
f4SfD65ACAXmRzSbhrYyZ5b0XKZKV6VAmqyuGDioMwaEZ8ofwFyJL5l+AysfPiwOjmn1p/uUSOYZ
duHpMCoInnl0HkGTSB/7eYDwQZ77xUkuhY50BHMGReI82aD47X7QBKLZQcMjWhIwpmhe2Ekn/Z/g
f8Avnr52yYj3IZXMeiGPO0fHLkjoOerpG/rSzwOar44uBq8ZBcGBs+e9VCnC+HVW1JaJTYcJwZZM
ped/VB9Sbge4t2DrNLC9byi9bEKs7LctLCmJ2UHZOFH3ZUGJ3Z5PLl/ZAv4bhOlcdQbgFjpY71+b
boSEBJfJV0ghuU+WtTLK2JGpn1dUygQNps5qMZvhEuZJvK5M9BIdsb9j9K/gUFY2AcSrwKnbr4dd
/sBFo39PHvnutWFc0czHKmG7Oz+FLektoquXOfZ6+Su5wNi+z+o5rYOenrogJ1ZZGcVeed462jn9
rIgB+hRhPKKtyE1cqB99Yg13DfuYPKMya/IlnLDmfcyZcrp+6y62afNBfRS+ltL/aZJvsiljULMp
OLeMDHEFkqaRkxUvYPXkH0bQ1bh2EEqTjZA6FOxMoV1qHkdifBAAkeECMWz+dE3QgWmnBst5Tf0g
gLD+fkBPwehT6atX/jd9n+ZHolkaD72XEWAAY9W8V9FOIPlhkRNfJfrlldPGBpeU9RETBI82FERI
Ce3QxJhrhYfrh+LoKTC7ZeLREdPeNgETk7SVKNnxGl2bPeojSfe2My/ZAU+jgXQi+3XM7589EaCM
1ls3a8FKv8h6c662otmJW9MqTJFIz7pT9sNTDzO8QDrLGbZLb+pPiVB9+/x6/5RMfcRmiAFyocJX
TbNbTcnSma6ETtchzQERSOUCdp5D3wHVJW7eV+bCA6W68T04qHJAxCrPiC3/ovxc4nl33ZQQhhjr
PzuVyTx+dZPmAGYxScwnbRviox8F6n/iOdQWCiThAWleNj2KppN+ASc9oegxInnKvNvTUiPBDSYH
c0shkQaw/qDMq/d3upIfAiGg2Z2xWLMcWAXyjYg6qlSkS+uJ7uNEfp/iw0Syyg2IuTkXHSmaqY9x
SiD0Sbvkq9Su5yfDcDGF9VOPI4K8tG72LOZJ/Nt4aDOgTGm0QhTWyL8C5awfOLnJGTlM4AIRZ9Gy
4MNEyfYlgHAYzLsn3zPfq3/xc6kbNiTVgBl0gnb+fatO2a38QfrQT99Bw4grC5AWywN9vi06iNTG
tC9qppP4LcwzDOouiJyCgZseNiP74uO3NwrU8re/Ta7r7hvWuCQKAsWGKpIXFBPvtYAwqfCIB0Lk
SDuDobq0vwrpGiP6j8LZwL7OJJc97bXsf+ZYKL6ByClT4FdaWx890CnRuh8nInVhMywK0H5j3NOm
+iXc5Asy+jjGA8RZFYXnmrEEi/ybb/CDQ9QSzxnCAtoW9A7JXqck2Sb35GFYwE8AGSkLmIyIKJnW
S1NHETEhcgTGvuICKpKs/vhl5+3SGqJTOdEmPhB0ls7kq/7KJCd00vV7S5n5sp9rTAoUdaT27IgD
UWYkifyO/T81lfuGkOic/IfIMd1CnlcivMRgS3NmnHvMGCG/AHbix0eFTdc2FnwR9TdGEcao4zm/
6S53u+DqOhfjBtZtU5u3DPV4n1DMvlYIEA6TNajJGXKNtWlxC2Umo8zQpibBC1Myy5atcMzwYcDe
gbxBIGumo+Av/Y0+Hvw/uARYOZD2NQ7Ma6CX7jgefTPZ8NlCF9dNsn9/rraUHDRgZeABAiP6GbYA
pMURypBruzRIb3sqLknRo1+xQy1qCS8/p/RkFl+X71TgLzjOzzQSzh3wg/gdYnQcktUnpgeiU8it
O+H3Vu7K3eipFF6WzCZC9nm/M+RVHbvcgddXevXIauT7TBGwFMvqlr32WksT5obinupjVqzqjcgQ
M9GOJ0fQr3Kfdpta85E6deRniR4hAURRQn2kF5woReJDBSCZaL5H8wxqk3FGH0wBzAhKDDKrtLUk
uipJK4j5cYFkaMxs1KQKWnFM8vXcoIALDyBDrwdI0AcQxXuySLvafn18xVhRakdXG6G9cESWdKcV
LQPu37iEERqdsPaSwOfWO4WRVYdyK82rQHIHYghWiVO6bwCR43WpfCvrsreQt6XxgvwWFJLU1duM
0RWD+xZZydNsHXb2K3bqP22GlpsCA0W8sNORnkLbiUGLXo+i8iL2TI1qc4/MbSve0RIuCfjwcUnw
VmSRoPpJrOe2/ItY6mjVh8LB3dFpM95QhFAQgtJYpFvN7+/DXw5fqyL4mL3kY4mBRJaCCfB6d2Bf
RNUeEc22faVrtsfJLyNVGS+XWvlFHYdj1Zh8Wy9fDhuNch2wV188UagjOB+f5bh39Z2k+GLVrmLF
+QiWCtMw1zmpvCsSeofkcMAujIHw4+tob64+CMbeBHtYxk/GeTkXtt23PjM2usk+9Fw+0ZkAU7rt
PYYUd8VjGhhjFugUDYSIPJpFHC/FPyQ9HQPJPV7NYDfspm3rSEhhKbYr/m5iWElthchENiqz5w7k
ecOpAGOhtMMhvm/R2SOGr5BgsGGQphkRC9HPh2aJJSMqv2B8ap7t0qdUuiJk4/ylHigk1ySQi0+v
Ijed8VG6jZHY+ip6oDJjSm+UgRBDJ2HBguEbmWw9Czqw0f1wjxTGZm6yY2w44IGGaRu74q9RffkO
zpw9Q0wXJ/WmlDtQC0VxMiNIgTbCFQUhlUBPhUvvjNJXsaoXaYTXgAad/poW6HkYNLwh6I8oqV32
E5Fx6fhFMBjiwEINKm1w4b8vUCTmqTkQ2wji5HWA6MCJG2rkYpkt1Q2M18RSejeb64cIgR21Vrph
6DcyU1pL2QYnKNzrTr4XF/EL6JFOYaBUxmuIKBQYESS8voO69RegW7IdqLNe1pMoSLxIsQMQTl9G
4YzYcMdKQ4cBx53vdZSd60QJhtrFwjLOMAb/ADQPWjdeZ9vXHzhaDid+MRdY+MeAGX3xJnnjRrDW
yGqYTPq1Mt2ueJfClu91kO7B+ZGPf9E69hsQzLc7uOmdExGeibDudcKgKJ9jSZiDniY8lugf8EVR
YxC9g8+MWKcpUKn2ldLbEt/vja1JtNwDtGKmT7olNaaBoPcuOOoomwILve4kZPE+VTGlZj7Of54i
A9Q/3Ezs+LxBD3CHBujCCknmnchUVJRrNg1FzOCzkSc3ZxJbP14HbPEtaRpLjnFkUSw6nhdbPbIG
gPYpM/ONeYLj5taCuaVY8mwlXQHKvgmlN6YTYabIDMV2SYMF19VdaO/hYD6A/uk6KHTV3H061GRb
8H3G2aftaGB8Ev6C+A3EiQg7oD4VJZBNeh4AEu2KKGEH9WWcADjWiU5qpyukcCMwROhvO6NZFxcE
d8qENk8pPVBJtNt0z/KGg9PmydbgFFtj8o/G+w3aOXhYkFAGf7PAaTjGY+X0vnGa1wtwPPA+vg00
gcml28OAo4K38OTHZCcsum3/g2oNI48kk0Mf3wXd7YjKhOCUnHqubU8Jx8KyP2IbVM8qQuKWyn9r
LsDRm1HOTr6yXwfjA4rOCJMwZq59RnyoVZ/UDQQGMA6bxJdE5ptX70sPJz3IbnYkTmJe3xnFAYzs
TlS3ZGX8AT7rnArHGEGVTNLPz/vIYrIMHEzId5mqYb/h+46pOGYJTGIHdQcxvqQ+0SNWS5DS+Ftb
w20gZnARA+icZTG/CGCuIYcHdrc0Z3J1hf+uUfwCblbuaGPo9oa7J0S/pBJVUNvdfXJXzmSV9KhY
RslTSrwHv311Qvzs23oP/nzlNcGfCYuAlULwh/7BpWrNOO5cmtdVBpYRLrgne3aNeK3zQKdr03pD
hNIqVBW+s9ZCMyIRwVWQlOEL6YZWFvEmNzXEJK35oLU4wzKc/YBvsQ2Shqjo+m0EfJvlXjrCm8cO
CH5MYkTuoTrNigX3JbkIh1bYQeqCzmh36iJtxbOUojH9C0F46KrXcumCwHNNVecNX0NpXyXAK2f2
LpwS9+T/Ulo5GgZj0YEaPRDwqls2pKevMC5taL5WhSfMo+VwZ3ZquU7XvDoFOcYYTu/fKLV5fJp9
M/EUzLR/aDFn16WnvpGL13Mmqdn1AVkaT7nulwHeDMo31Ih+RqjErF8ml2uAQGuuzA0HJkPbDV7t
YRigxqetu94Zs/MLn8CqXALt/75mNz0iik85NgH5JshVUN8q59S6afRqEKW77MiaP1FeMPB6Gm9Y
MJFLZqHFUl9w+K2RTb0EzObUDX/EkhyAqKfC5mUj1yRfSwz4fCwAhyfLhGpLj+CbZEMCQ/jPq8uw
dcr59P+89XdPoYE97qIjiZJdBaR4Ox/55hMsIQhw7lePakfEzpZsXSc9SybqND4TC4fhAu9zQXvu
yLPsTh6bjZ5UIduLqtGWOSw9w67i41u20lPkN8+gJUpScVP9LBdf8jUIo7P02o2McUsvfmqu1sho
MISGEyrbRjA1+DFdiGQBdobtj4gBsrHCKVtKOvHDPbk6rzmVImPIXeE3vPN9zJH88fyaYDR7bFBe
4SLaY0OKZw8V+HlLxAVqKfvKnO8lgovmKNzZHHLYvJ+PZ1DX43pQF/lK3T8m6YFHmUwsmLrnkvYP
GyJPK9FLg5vLdhM7z/jMQ4DY+crM9XovoWRH/v+n6fNe/i61NZ8ixrLVoDe0FFyN3wmwDg8IMUzE
Cq8/Z0Sx2hGI9WauMwZRuKZPLFiCFRSCwiWpBUH0qyOSUQeU4EtWPRXQH3j9h0pbdZtDu4VfFiO4
sQ1A+mhxyxHqtbvyilMkYrM+REGxKkfQgjS6I+d/B1cTbaALumbeZl7DMlMx4ciXfC3fx6xw6PpR
8AAzYZg+4sCy9KRbLy0/J9B6NNTRc9yqRWOOQFv0wnXWbbnfHLIQHuVmfOoXKkn7qKqxkHjqTtgl
nGdEl/vkGzN+kKygePom83/RrV+je3NUTdP8Kd6LsB/nyrlLGTcbk7YcKuUYhLjEeYeFCbHoqggw
smcP2tLXg83tGLrNXzgsmyVf4ggIM+qUqDnwcw79aTt2c9zsEWAQTnUHX8oAHmVVQOXRVQGS4Tni
vCeL/IjZAHsBhg4WgIuYe8VpCPyTLqTARIyy5tXmsSv/7J6FkyAYmUm7/gt7jq1RrvLIbPoDSrPv
eqXdGjf8q9a76ITVn9hDssftAW3iV/LNfjsFT9vkW2UU9uSc6Q8CnS4mAkbZpZZCu4k2PahGvylM
BBPL+J458m79fMXzNlmQzBYD5cCfCZuydOFBJwGtyZgFcWWM1Zurjm7KrVlXK6ZKn9GsG4ixLKgM
7vK4bVD0FX/1ujoSX35/Or37IQ2BWctBc9cGMmnZhpqN1CyU6qdgLRDfwlA5WE4RW6kDwTt4CV4m
/VutrfjFoOJkIdRIEAEVukXLaX6Gw6qZ6VPv4VCRdc+vu5Zy1Wt80Yl1D75emQMjGEHFBCZK0y8K
z/SLz3aMrXZbHzqnKUkXUOzJFyQ14ZNzdGWCgE4pPDAdkb+YydYgzIzgltxImV5FNnU5CmAyJ3dt
wFqjCcqXdGfKihZ++WFsHDXlAW8h9HPjaH6B4vw+ECOJY26NPiwp5vTxVwBCdC2oVaC7J3hbInJh
0JEraxmwSrV01f14Lyq2i8LixJvKOu0J2USRGJGRUVJwk0eBN95uVS+njCN8RlilpDwUY9tSEBX1
nEk/MjUeXSdltOrniEG9AYB4IR5NimK3ZAghdp7CHpEIm3i0ErOKzrp+4Y6dRWuJcw0X51SgF/iZ
+CWafN02EXYW8k2ilclTJJTOm8wczmR1rRIADko0uKzx5Pfjs91dCRED0WF632Qz5uW0+9AecLun
ax4+AjALJ4f1O4b6bMhng2q9N9U++zWgLi7Mbufy+Oy4n9GPxbOSF6BWQlbyQTpNUAPSadIrEdYx
PESsj3e8IEPkp9BOhMKxaW1fdOyzDLztp+Wtfg1X2zbKNibSA/RL3par66lfdJiE08UEc9KjTvz0
kUAX2tofdIbdnF/gkRTXC3CO1yP6LDPsVJ2r+RPEfvzAj/6omVpROp/cTrVFoazFDnzuAT6mr7Ao
SWj3OWDUJSQau31r18Ux0uZS47wCaYdVs8PTY5wNZXVl0eF5Tpy3X7oYr+F3In0toZx+OzHZpIP5
XRzwMWRDEFNKG4FxKg5wE/VfuTPzqQKuU05FvwoaimkPuA5LagihYGPxp0uLt9WwyGUnWz/DR0dX
zqg5TtTcV9GLLPkHgwQ95nTSmHa+xN3FOaUycoAT/TPn7SPRSd5+jDW//hHhF8hphUpF49q6+P1+
sHbXvdvAaNRwSjSoxMGCnZNG+pfkXv6n3J+DyzeuSnb/xuVCMgTnBWkd26GcvknjYIAeNSsSOFBB
shKjBckZ8kmEQcYRB9gDVLpjYVebln0eDpisAOTJqiOgqDy/Kj7QjBy/bburLg1Inh3u0zVnWeVx
+E4o8HgUJ0cJZDwD8FvyODWpLY/ae7dD2RE7zZEJ2vVFvcfH2kFJGcWkNs0aebx39TLfCm9wGaij
Aswj231MbxIvu6enhEG3ysDgg3wX4dKav/fNiqVX/aqw3JnnQFZmG1PGjTTFyihC7SK0bkJHB2ri
cpgGRPfOjgwyTuHLV0Z0wLFn1+v8971of8EBwzhQI0dY5YNbUYIai2e2eqM/RCtWUUECEuLQGW8m
Gc48hhyNqD1hhMaL5odEBg9oq9b0JUaogo/Z2OQUJ1qzYspdi98g4OeIW5SPPERQvQgxOi/5icGF
OcEZcApCTyCseRAbREdTcg74smNbwzj0pKdCmNI6I9SCt5yJn7BgdtKsMm3Z/BkU6Gx0PerWSHMF
5D/wrwyIqgO92bz2YEmvtUkNOfE0YzFuGeXc/Cp5QUYC4WGBgkfQNgcqbMoxDKTdl/TU6zHmlz0V
9Wi5eBJbUWpWfkXScBHA/G7i0tjwqvyr7DcvW4cwAVoGLtZBr90cOyPFJ/PPiQV+fBjJCJG2kbRd
jgSbjvDC/cqPHbq6OuiYjA21F00j48KB/DyyhudcSw2HFUFWAwMgVZx+vkQYPeh2pq42RMWcuRdA
a23hv4k3fa+TwnrfpWz7Bu5kEmiCl+Y34XzXXJ+MFK6WDfRFnuPEoyRhDgfETv6d7Nkjy87naBCE
2SGsFux6PfuSsZEZmV5uiCvrTg0+98NrEWvTK9PwFhqPAMEIxCtY+TH67oPn8Upla9gc0mbQMviO
0HiqbI5oZVEQMA+Gz6My2iBm7DMZmQKI64Cvx+0/kMjhgbIx7XpXoXYJHaMn/HZWkTJBbAA7VbOS
eDA5M4x80SQbY4J7as1RQQdAyk225a/jaM7Bg+0CURihDzAPDsvHKBd8A6G85o0EJK6b8KTmzEO7
+C0isdRCryN5Kmcqo52gjfz1+1cFA1gMBHaPK/0NnlFi5ryDeBEBQSWyjrC+MNVwQi5f6XWSpxGO
yzEHoW7DVy+7W1pPk3O3YzSbwJa5K1fSojoUZ3WhBnzJTDrxde4ugXTAz79mbae313ueSi5j3+C0
scOTHpt6Qu8oTKQRqPLV9TgipYLu1PvfelTfBuH8adgSvyb6r8bV23L60Op0rjdnibMflAvUlAJM
osyCWySPQp4qGKtPMo4CpBM/MnUmjkCGjZGUrOJkmenf70VCtjpUTAyAMiVqji/7yT9zI6hpsSq0
0/I0gVNiM1Fxc/Bx7h0F11m+VQSABsNyctRBYm7drVlxtYt8F5O8jSaGipMlMBknAGjXr04+tOZN
Bil4pvtm/iIIUN/nPT056ji2588mMm8SRMswVbBOWpLmMfOwFy6v+CgoOy3fGE+3Q+2IG2MSLuv4
5TTZfLihmAJwJ/3ip8ucMZGdP7zhFAD75VwxUwNS7V+oaJt1mAZaR6/lPV0x/KuPE+p400le3wk7
zpbn5ckOQbmM4RWPdu8Zt/C5kfXNC2nYJ6iImHmyRi351kYguQgUtxwSSeTGHS3oPIWeBeRgNCVe
n5pImOkb5QtEBJUSzwTh2SizF0NutwfpeVG1ndhxvW6MLvo9z5RTRTIhiw+F5E+BInXH6Vct3ryK
uhvm0JmlNeD+KR293eulz2yhq32NKT79AZMIk9XjL1kjCYOUbDTPL8YAeyXZhXRg1NCL4ifE7gfI
qKLOyiz16qBFiPh22dGERYpdpNgKzH+gMnmFrhraV1ZJjyMovXwQ4n0aUv3VHx0byuS9C+XDy3Cr
K4gWgysAalk3S8YBrcpvfeJACUGOnnTEQ7/VOlubx89DOpVkZDCTL/VMKrXBFS6N6ebgYhhymQ0q
QwMN7BEyGhHax+LnQ/D580xWRNEcnmQZATo1Xjfc1c6tvl+DE/QAdLiPtIWpLkqcqvreRBNC+fXe
Nd0xbHYZN7zaVuqvLM8FkiKuWFcsYylWTi7Nh4//rBdMvMy48GmiH9GSJ58N2o1YdUScUykTOhnt
DJiCDutJCSicSLLhcFRrlzVP0KsVa2gsKTE4QZbGITlVF1rR3u4llvQ5Y1EO254ulGKEPkyMx1bX
6t6nErA7kTYTaYn0qEBXgf/qjb7YZW+gukyfnvGo8fx+HDZt5O7Hq/md8xya8K1w7PCfKI7HdFT7
VQQlW2viNMm5wmAyjR7y+n0CV+qXeGq1n9oHfydi0Mfr/j8vS4toth2OcGniN2nQig4HmMT3TQeD
dT906diy1+xJsGk0FmCNvpJnxpxtlcRaGvw8eGUL9vIIqcS4GYgCyfADCf+n5JsNMbN2nIGpdchD
Rix+VUirdw27iZ1uIybGHSvNVfBbdMfmj+l4lUGGjE5TcW7HyptqJNuG8yuAIWolVBfh6LHPGRPv
UkglBGOKO6ldvdF0MkCgXKa4ClAf+iTXyhZ4l40JpEOHasXLt3R8xsuMdD7JZ7Cm+kc/ZuQ2waPZ
4u0kPhOV7B65SypQZQNnUD7PAW+jJ2UIowNJOHJEtOmIHYk9gAgVUBQi8AAx3Cqe6jGb2TM25gcp
BelJBPJRstkdmC3UPrwh0vrCgmUkiBc48z/JypovxpMZM9+Umut+JYiAcUe2zJTJ90KeSz8lm2fG
WJ0QrJJkLAsFICMDDLd7MPKTbOzrAvpwNSEOGUjOITPmQOQWyJ85f630eepLbgkrz6wi86E8wOu+
9bmNKO2UMY2rsiK+hMOAeiGvPZXTcAjwe7yhZmU3fKLadtOno0bLmN5ZcpFITQ7JmlkQ89c6dY01
UIurzEmJ5lWQDXJqfxDSUH0v8Iu8CPWYLCZhoBcPNPPYZpSXWzSLSFyX6fFTbJ7ZBewE/gafYyT5
OmFF8fIaBvVn3/YWpIhC6kxCaUf/JiwnMiG09hDTQB9kgomWQMdqZ/ER1Txg4BaIH90/4WGYxYjV
4w+qDzKNgPgRNfLxXicOg113QD2Yj+rID2qM9eSHEU4IQOWpwK4E/PcLhIjTTvx5Mkim+9YYdYBT
ec8+ki8keDswa6QT8bn+DVGZoNFkgyLE72lB14Jd4D/DKIDslKRj3ijjovHv7Z7s/cxMw01G4boB
dirwIplki41qVD6neYEImXzz9CIOfgs2YYlweaR7zcBNR5KBGSvEuHxGdz5gJTQEPkETvz76DZGF
iUTTg0Buq1MCo0ifCqjOKw5rcW+sixsgGn+B+7S/Gd/pRtetl+gztGRgnOEA3oJ4wXwgUGZ75hok
JvKQH0eu3ccBAnuLHpjKp6C1cFQmVW/ypX5/LlsmeDvKo8YqqCwwQSDELbojUBdWxRBJZTsrkZUo
sxAG7znjzQRyT9rxBiAE7W9IJlL6KIaBg3EuXo/ShwX6jce7a2Hfax+IUYDOOLY/pwJtBRGe8YwD
oY7GNMesnJGgFOEe/BrW4SHbSctr8DnBpLBZ3Oi0WAekqvWJj8HVZF5P6DKPDDxYX2oLcfM8FkQs
fl3PCul8kzPbOIztwpjTB9Sr5y4Mrn7EUX9nG/nsihNeZIKXEOENFs+8sgVtX6eHaBetWPq3zxh0
gWYbLgBcEEieeWaESjSLYg4nc2DlvOjb2SJQEj243fzhMnGUcK9IpeTmkCqANRLhlYSto2SjH7E4
rhL8lP/ATUJK14PZRnwlJauA1RxZMPhXIEdjhlYCUNYxLymjdWHTHuXvKNqMx3wCbhyfpiTYErIL
eSlYO11/bGnwFFeAipl2vZnhchzhxDjRzOFOPuH7ufPn4g4SJa8xOL7W2huzJGDp+O5h7b0bnUFV
HxfX/gqlAnpa0sSc28d+hM6cQVEI/ai7hPmLAWZEdBMCgOLBwabtjiMPVR9GhCqM5vLLnBc31QWL
QUhXWxUT6BqUrOto27oldlNIL68irgXxZ4BkDGAbVXeyqxBRVPMPT82DGAbuE6PpZhKHwpLUJY9n
ITD8d0C0kx27Y7IH8Thu5+kbppNCEI4pUar/vIuBevrcuv/JoLXDtc+fLjoNexwbsJja59X5diRx
tyO3N9xXfx/2IWAcNxDvzIOcj1EiDTga8HB9EDlPqi8OgiYh7WwWmc6TQVKwJ3jnI69lhFRpl6kN
u79koonHOBU3RtSlnfG/LEZh2kgA7ZQN77UB44Sbw9aRXWBVr3dMxjyV7C+vnXojIWU1xvB73Tze
VZsaS8Gv5jawH2S5XHdFgfinXCPIv6C4ExgyPnqD9ZPO/BRlDClnYUzABP7vBkAlEyYPMC0DdPzj
tLDwo2N95DaJl8PYe8XY6/QZBMqUQ0DEBzoKxCUaWdROvUWsHEg3c1qe6LvY7GS3D7d6+tW1rqx6
4OY9U+7kKUtNXuAAwG7wIZcYO4MOWeZjHzSJmdAdkQp6Vf+i4TdJQX4vJvpdmcP7ImjHviCzRfAW
LXMh3Ih0cUQcAPlIVBjx/lkDpDwdNJlwkUgbb6RUYrbIdmm4Ypn3t0509N4j/mbeyYwofEortm1g
SfObGS997lJuDYdGsXNGzlLB83xRZ97mIyfb4q7zeRoxSylb0uMLxF/P+YeRSpKPy+KDdAeNspS5
73aRSytOKMxPgDmw1Vq/4YNzuS31/NsJrz4KScT8+mM1iKsMcCwDFu4zT8kfsNNlRIDHNouW79QD
UEieyHdGwz1nIimUV2JznrM3KSq0k0ykWwmEBxqjawO/QIFo/2lxel2RxP7g0WDbUcESgFwr9QAN
rhINXM3CGPL2qJ/eY1YGwg5vRQnFV4/pQWnv7a2ObeT/Zu/zdwnAxXvZhaBGSMHRHT2ZY4DZgNlz
ghvr0Ke2gncV9pKKAo7rv4rcZIIMk8AqEt3nAzWhiZ3PybABYivSZhoRN1Q9wLZgyDXi2W2Wrfi/
qEBI6UMPqCByOFb1sUCMxUzCFAuLtDOFU/u6m2CySw2XrzES4gi0VJJfj2PtrGANaIJ37HUggyrc
2TvLZrMo9kxSaGnM39rIc34YgIOX6UP91KZuU9rFZRBe39BKpuSXqTG7TveuET49wVy0w/kaLiSd
axfZM7EtdMbyQ1OrQPjq5eITMTTkT2E6tGhcyvesj73J+/Am40PjER8cAWMGwyWF8/Veq37Uezm3
omOc7lxggLf+1WurEGIo6z0u+wUvkgAQd7gXsk2V/iZMR/i42KxM+sJ3fu8IIkM+wR+9sVKMlRnS
+PpDReoZX6+ROE8JU+3slJdk8iTMEqmCeByHpUmeR4ucLu6dksZTk1aaYOVgTX0ZVM9NU0q0dvU8
FrYlv6tzuz86NF7GuBYrbr54dtEEV8uoWwssCRylQDWqUrBig1I9Dqj1mT8VjQ9lUGo3IVvxM89q
rhEZ/Bww4lAyI696apZKACPfR+jzrYtDNI0LL9fWaDxHpUO2UZkbjmRl4nXP7TsjENtGpCyEPtwL
vjkBbBRhChe4n7Sr6sLPcRfeg8HB+T92k3SIBIkDnql+iVmNxZMyl50mnjtpSt96Z/ctzm8J9BFy
VIaT/IoguXTGhLC9gmDMC6bzIpzjcEtRKzP1kkak22B8NCoX3yZOOpNls4pfyyh+pCg0BmpoNAJK
CH9c0TrjGmTryr8HYlMVpy7npWiheomNZcGsxa+w3wzD6dVc4qGbYbuT0l+xXaW124PxGQAvE95H
o1MunKe0K7R9qvlDt5G5gyXIFheV8qWr4JwCQAMII5nRADryWZZ3+YvSf/C4F0N4wXalc2kIH8T0
LDOniGP+RxClud6jQiRm168U5424RKY7+8BjgOF8zonusLs0nxMp1aNHjtcyVI+d5QOwLxuEZiV4
ucIWKdcxTcR5hZDikxubAQucJH9zHSLYVIip7GUuMvk7mzfSTiaTYqy4cO11MOWagWwwTKzRPphz
q5FtqV7VpI4ozHIKAQo1pdgJMaUzPphs82rXKcarJyNzXbPrT4IIJVBXXtMLTvk5YSTJPsys1UBC
Rk1Y/1whEYOfZZ9AXZmJcz4bIa/4H3Etftxuz4HHdX3++K7in/SH3nuA2iOlWdvzCHPV/BR5MwUF
AjVTYcmiNZLvKhIJOnNgwNJDUvLeIp7Bv9IqDmJFqcexvilrUCSgRhvlUKi7ORNhNUtSHOJ2TJ4n
o7DUHtE7QBeSEGx8NgoUGS0Eqijgpc4RtFW95oc7gf1klB+NH5HZffw30H+25jkch6+MOw1vhXgK
0zSyKc460n6wwMAvcJ2CykCkr4EIILbS/x8wlneIQOTOiRU7K53rl/RHVcqL16LFnyfKZtW/fpmd
DcuuIAJDZ/uPpLtaUmxZwgD8RETgcou7NXQDNwQtuDs8/f5qdpyJfWZaFrVKszJ/sajAgThenqqG
VaPh1rIKX1JHC7RV0bNsj/VcQADlXwYBsEuU/MrblkkbyJKavJlUL9SHWqHHn+HPeddWGfXZ2rJU
bH509KdnICT4bQRMcLnXow2dpUOWUQX2ynWSc+deFK9b9Gi3wsZ+qane3b/28m0u+HBiBOT+NeB6
Kj8np85xo3a3bKKQnvYDQn96W1dp/iXTwUmlcuCPzo+kPzzdCHk5lNMjj/t/dNPEM7BXp+lONk0P
JbQqoipET/NcsqWvfrzTNdBUcTNNE+Ozs20upXwMnkHwu7lEw9QJj333jK8uMZyxbWCuI7w6Mq8T
37QHxaWwexv1otuHEVSbhph8TvSYeZmQzte3vuVZTrDXupzFGPnj9TAxs1jKQRxok/8eznUwus1o
NRK8XMXKopFXvADr8OhtRgoz7iES+h4tBFmiV3p5vHsFmWB3AnBQhmuyIZvRDoNE5sukMEGfuZJl
o3kPL5hbfK32g3BsgFBNQTEnm5GPpppkt4H2PwDgAbz7zxUUKI19ONuMjHrwwxmaLInhs/VKfj+u
hdTfa3DuJ5uekyGKbGIEmepQZfckIQYi6AtRc0D1Zizz9esalRMW/YJ4l5+tq8qw/XC8GhF/wnlN
l28dcCtw0WgziwXgIhXIquK92Gdu/hiIVORVRihJuwHDGwboQtNnUdz5nkD6acRujMHpAi6F7n4e
aWcyDYlh/Fz5WKQKsTFomvT3u+Rm3/QBEWBA5y3dJlvrL7v6ZSUz3/16gCA39wloJqvwu/ghtwU1
A2l/6t77oCpozOcAHglkXbnMAMB71TZjiHzcwPpm9BocfkNHZArLaROvDvH3DMIkcSDi2vxASU2e
kxe7pb3Wic2oU5GSVopq3/uBvrooP6/l3F+IDL39DFTRDr0ni1yKDtz66JzH3cETRUCW6Yh8ewrS
9tyzxl8f7wl9BJrW3ogO5mZ86Rqtj8cv+I5/Cy3F9e4Ol19Y238jd+nG4C9vzVMXXeT1cRgD47go
kuHi3zRcjB4dY7YanfsGQk8F5cds8VVLkFY+jVN/jtO/eHM3fvEesipMs+lXOMd/rGTrJFU8fNw6
1B+wqBq8uLJh17RD6ELSiLsfb6trTvvytR+1Gwf4xXYlLP/HnIVmTNMvQUfGj34VH7Xbx+bHs96r
qh3uBZiRz/y9J+hIjkOdq2vcFgydd3tPbp3LLzn4c7DKCVDOXdeF5T0zivf2TfLnRxCrkRa62X/v
Z7N1i03ccgvPdXvorhuPgUmDxuu9LQdTAOz0PQkWhpmwlWT+bOM96N6keLWXtJF7sWnZLusLpzHM
Efqz3jtPzvXsF5oNKPG9mBZn6aiwOZzGS/oPH/eJc/3J/KiQkpNum1gLiwAH5t72djr8T4fofrp3
94aTHR0L7f7a194H0v40nPbGzFu7KY1uv0AzIkhHe34zEj96gScBiuFprJv8jqD39ZH5CzT3kd+M
DqKDcOsY0M3trxvXvgGxlhOz4Fqut81U+1s4MIv3CSiohqQVPsHBXOVupatcrGl8r0cJtq3DMLhb
poarH8/QAoLqJvrtF3k790nizS5iPxmjT0smQhY0Y0I1bNFLF88sOvD8y4C13erfuMONqTX82E7j
TRPvPjMFfn3sPwr/w0E1c/n1ZF+SFdmkS+e6l7v3ravVz+PX+k0xJ1Tv65yjQXzg/23JO0WZuz8G
1opkcxh872Fe6L1dk5KcyeI6hfqGiRCZx8un7mNgpzVLb6RLIOyQ4fPJdOWCSdPHT3eR9yunsd3L
3NDaS6IUlAsUR0UF+S2kK5IOWE2QW6pp1e1Xr12vn3pax0YvlansmWDQVGGRPdEv934EtpP8/AYG
ggA99FpRptuLet3bb2DZx2s5QYtt3NGx2JSd5LZwf3yiwVkmWvYIq55mAR5+NB6CSNNIQ4/rVmJm
R1h7EKUyS0Y+wdfNE+3Qo2ZDZmZlJj6p0tJUKO4SgdT3gpSKll2Zr4++v7vnp5eiIzIT5dRMcOrD
XjSGuOxki4+BrduQ2WpetUP3vf/I3ZrhPiubS6pe6t89fFWMAJa6q25q/iRTpeDAoB2kiNRkseeJ
a5tO9D5VqRO9a3JAuOWwK7vG2/QoNuWUIuRj1avRqpTbiMRPR/t73z/95LYt95uA31yWILNRHqS9
p6PVeN9ejENGIl45zxbdhZwAlb/8OjsGJs0sRlMJ9iWfE9TF2fvTRNWSaar0Tpc1WB5Z5kPS4YCJ
Dw16LQUjgEcRlUx++KzBDhN3Up5frmX/0mocH5ox1B2Df8gj4HGEl7+V5ztkawtqEWo2RGMkDg6G
UlEtU0XSgBok4efXKGnutmWZxvVeNm1btW9wWiQLVXfkCyauPenv9j1aXSP7SXVTTN0Fkw3C9D4l
ABjBBvnZ1CDO0t1trhwdXTe2xGR3e6WwVriW08NzpJLopDqHz1xO+T/Jbkdu3SV5T//JgQnwdBXG
Z6q+nV0WpnT2esvmYVe81KcFwMkzjSAW24NNNzEvvQmHFSV4F/bauc7Yt0Uytk0l4FyXXGkO8PsP
7HzxIZLOlpOXRuJQpgW9StYygH42DPDyY/FCxI+7r3wjjdt5JIW8JzgqksiR8j1nCyXJbBBRidXn
3P8rEiyugKz5TO85v88zw2z31FrJVeoRhjjJnxRPwntqllvJ3ZK5onIfqad6IIinXMjhHhal97Fw
AkpzlVJ/pwMpOc9l3bbnBNZfNlQ1/C88oVT7lW5G3mrOlXR3zWtd6f8P+59ogzpucfHPNRQuAX+j
vZQOjOczZ5n4Q/EIlbqvvfbN7fcL1E8qh5Rbsp62Rn/TDCaAbq9dvX8pQL4ost9IA9QPHIBAL3ZN
6B+1o8J2EOTjj7V3OapSXG51aoO/Z742qPUrzXe+TMyTf3Us/93ZVPnwVZnGF3MS7cV44URgHX+v
eSjF38QpYq3oi0THCyB/IxFGrGW//4gruEaTn+38Nk/S+10o020t4RpIa8bYah9aXDoKXUsqU7rb
V8NjpR4L699EeVG9NxfVRPlVOtcSZYD/2Z0+RX7XfzZ3/V3/XBOqVc+1bTf8/VUCVEgAW49ukWc/
TklsQAC/+/ZbkU62tzcuFFDUCIABis8aLkxx37jX+cOE4uO2uOkvu4sG1MOpn/48p0tPht5BzpvM
ZiH9t6vfnoXbHxsRwF0yIQzZ1zhGVVmU3OHDNnqy3SNqCnPcp8e2pfNM3n7ZDqqE83RnPydaPD0V
44sScaXlbNqxLnOp0aHJyAZpKoHZsIVpA2FsWbemYzIXVJOJNm2Um2PFi5mqKHMpJebKVEdv3n39
Au5NG/yAkiByjdt408y1QNcftWN924t+cbNAhKCfdLjWCKfBJiAN2IdV1VG7MF5shrZHWia5+WGg
/rKVlVUTaSqCiVfVHGCHumlaizY+AbC8olr43Gv5s2cuq94hNyjoV2DjKW2HXFZUDSTELuu+ilyc
OLRs9KeIByhXf712ELwf95mM7dKhIYZeFmH13zPlIOLq/iuUJI0GzW8LjX7RTN2fu6/BGjv4XuC6
c18MuEywFWCnsxiIYBOxmiBsWTx/ooVOL7WzSEy0FvtUL1v9Kn5J2aupJcJ6t2PLWvuc98xObHOX
2XRs+K+tm3ZL4vKjGn5St1I1dRc4VFTYIqqQvBXucl8176O1/yeOX/fK4VpVaLpK0KOtqiGuggyA
mqb9PTbbpwa298t9JHWsk9NcI5tPRl54uWrwgMd75ZiijLTud+UQ6XiKxK/jy7OufZHz5uZ9y9f2
7BQi6/jjkZeDXk3pbIcx2y/KzkWCs1K+PIb0sRy9TzrH8JjBITBNVBsNMX0y0f4zCNFcpNVnz5mr
jJ/NfTquZYA1VybfoKneTXMVYYr7mg8++WGJ+11ZFvmW/TFtiOZsZJkdqiET82+wTllog0Pp8Bsr
uRelhLnre9Mr+9zY6S99xcgFiCnn/h3H2QwwEGNWt6b3VyTRS6fmYoQkiICCE4VPxYRjQz8Hbky2
enTonv5QezKnNpDzRRAASQ7guZZLT/Tit1HmUnbX2mDbRzvqwW4XEluKluu+GRzb1s+zxKdDewkR
srEc1Mc2tZ06tZQ4Zze9I4BKAEyUb+eWCfrKhrtDbk4Hv/jMjlKRD8gIzYzCHaZKO6WzCBD/PEQF
VnNZ6umUq51+N9vmOYqeSe00MnwRGBogVGAQnLhO72XVV6VYoi7yex7n0SjcQccqCXXo2/cBDWl6
7sVu37tFI5r7ztB+mLa33viVj/9IwhBi6qgWcRn/var0n0JlLndmRfv5yH0fkoVMtEp0PcHZ81rP
Pj/O1+ZhW04wLQfW4sAljolVFb0irKRxeqOdVTbIGw3fGEmmmgmRxtYLTzlEOtFbHejBT0dTpdyx
vTiNp5fqCYz0OQyk9gv93uLuQsGmuEYWB9+z5Fe/u83Qu+y6q5halPpYMRZrZY5disFqkYqzpzAj
IdS3iiY1Gq+bbNXDiUNEpiUs7KmgSIGkQhB23aeuj7NO35mwkyv0S5TVV9HV30Y5mQn0kE7yDA88
WcZ6quOvS1V0FIq192Gudb3NtlhaGGE5Up+nz2V2tIOE/ifjRxpp8ZTOCTXyoPWaloCXzv/BxIlG
4FobN6re2QI8A5h+/PkVzOP3hwapWL59cUBDesm3UyuxswtuqtfnUJC2fMyUuE+LSlQstanRxE2f
aSh0Lrnhes/v0rQWh0ZRVZq7LvUk8ARkwHf/fzagJR4tcVRd0pYpq0h+umhazgIt4n9m78742SKU
SoupeTSCDYKpYVqo6IsOxYsnHWkGrfvoaadLdZdobo7jN7kT8vvH7svxmq1tjgT1fC9UY48BiJBB
o77GYea4hSlaFOO7sh0RmOMZrdk/F/ShDS8oz7q2W/UpVScWvfirkRJ0RupHpOoYBMYZrAS8wvGQ
OX0qRpMKuF2qShTZH4U+tTaQhs2FdWX++Rgu2zZ6TuNN2mOYmSSBwzJE3sefUJ6/1al1vqMtFS3P
FV0q5mc21dCB0W77ceodZ/fZTl3YQfOsnhvZMMd32e+jIF+IxtvG+W2S4mZFhEbPIoxHDoYl+727
1K6Rr8umuU+MSQqnpx3Hzb4tXWTi3Mgx6ERZvkb83X6ruG2/Mm9aNzoXrKl0zDQ2m+H29h2jbHKr
wH4QpYpFa2sKoTvUV907fRMhyb7KnJuUm+bjIwwh1N4/TIfpbfj2s/Q/LRQ1sZljNVTlnZvZNxn9
wnkmaf0PcHLDhisKtJdif8uRGr98ed3pmkFtmX4Iu/2J6AfZbx9wIR4GaHKeZz9gWalOcOYbmBcQ
Om3/9Pqbwf0TFCOUqoNkMSSZ3ySl/Uj31WZ9Obvq06K0t7ydestienRqAj8shNyXgHs8XWqPSzVA
6pjVmXV6cEPaU6oiqFyAYLiLZHOwZk2NFI2rPrqUxA4N4cBmsP08fu5nCSS3aBUgAyQlPloM9p+7
ZvInPrILxUcCbB1EqGUVcDUi7e22jg9HS3gupjmQBs/++CSPC15lEnML5I86bMgR5thdBBx0tuyf
QyS/7d8/NdkuoIMBFATsYUWJs101chUv6zU1xtwWVD3OxbN+zZI+dwXwPss4c8dw+Nw/DxxQL1VL
KwwcxxkgNZzttgb6A4VCBoMhYvJnwygma8ETi55vZ1obfzbMTTVXl0FPvzlJb8SdWwvBxotqbkFd
WPu8dOANn8Ntytd9lpHTq8nRtIPUyy1VLDZaQx9hPtJevxX0tMfDW7znutUGg/tBWOvfrxgEU/j1
wRnOIJp0KrsJBhxU8S9BgsRzdIvp7PVNM26kffw3X/LRL9c1YCEN9fHLvjeddnTHopseGXFoIl82
+j7I4GqwodBDPsbg/ZvV9iivmFJB0SKblZ5PjBe/dqbsKDsi/aZnIRDEk6ABIE1Ow+unX/aGwEGu
sZtU6YkAbdBcKzWTXs+PD/2/ecuYelghjP8L4ozadlHXAX36vfTImZAcGWooIYeKa+ii6yaem9tT
UnP8FuX6TEAjSM0molVfdT03CWIBDmMRL11C2tv+ZXAOkgHIF+TKsz/e2no4z0wY8R71IO8N86Sz
dawO1BNWnS41EwyKj/fiGm0dhFFQJUw3bEEG2bFi7hj5nY78xwK3u1m+uug+v6fKyUwYnBV010hP
LsUo8/fc5VK4uan6ueW+lOshQsK2BwH2Qi7gxwyZpq+ejejIj6R/9J5eX3TNtzXo1yzVs5o8QhtT
9vVtfvPLJsCU/HRmR28Wk31BN77jvezP4teIeo/tLIx/unEQf2/zuhdQymfeXmVXENvj9FyF4KPi
5pYixSCNsM4WoNzMBTzKkZtzrrefedDq9/CsUObucyz+d0MxL8gbkf2G/vvZzsKy/dQvYaNAzpP/
kiLvnT/TBJMg0CQ3gNFCZiEzLT1+rqbbzynevIax0uzrZ2quwcv2HrhiJ/WbB9fTquv8PN9+ZnrZ
TnykEbG5Ve8kTodX9TH7SzlM2TnpW36ZL/zRz82hM41Q/6iEF9ritORBNPefhyBjw3PG2lbCd4b5
8xpFJte5n9Dd2raePeeeKaeyLet7a9IXj5+4VNNOdDT9cGgtY5VMrA7x9Pg565LCI1Nz1fPXB/di
MOTmWqeUkx+RCWgoyFb0+RE1kSDLM1VxjK8kfwQ22pHpedPz/CW0bS+JwLn10QBeHhrxi43CMNjG
7IfpbEWm4e4CGSjx0ZzFUjjO4z/nT9Y73uX96twfSgtCQt5vnf2nC+QZ2y+iEQ/2ss39F6ZHsDd7
952Knx7FIBWWydaBp3ir/GsFDKLERiTY5yDZRX9cU8XA8Z9Y72QxXitBns1GcGnunC7U3o2dr7IO
TCtmfD5Gpkq640dTptSjcbQHp2DsCjRlzmgPUl/5bLD3Idvjr8lbL8shaK70BPfT5AqkzuvjzETw
wuvcN5efkkDnMOuEMtQgdV1kskmWFmHDrXCQzXGuUz1F830VYpVjKfGqIa0tuF778JX8WUT6ywFe
ItTv6e7iYHrMZ/3z8pNY1Tzr8sNcoLQRqE1Lx3mM2vKrEPncfuXPcqQP9LIioj/i9asQ/dhOC6mJ
J1/Txfgv5aGp4AqrFhRZTnpRfPjZLd9Gqi2Rz9MPE2shTgrIANpCfwddteiVdAHnBvD+AMC8zy2N
TR3PMdE65bCp8huBnnNi8nzVpIkOOdw6Yi4d7wpsmKhM5ZV0wqtzDQBIvAUzZBGnM9rOvPARCySj
M+EykOoxWpKEYsbpXSkOQURuZ+GHz0Ekaynof5bVcED4cpP0uXo6SymiBFWevLYfRZ2WmaTWVZN6
eqqln+Vgs+QPpKSMZC8yW5kWD9BrrL7kh8F8JEtmnLc0ObT4TppAe/3ieWeV72gUHkwpyK4i9SFP
3Uzr29RoPy0FuPSmnODlkcpbP/z2HjdCrOVdpnal0mVFoU+ZwNJOzdPPCqwBYxi28/JiVVE4jWim
7c9lf/XozYUsayVBz+MV3hAtEnz6mSnkVC7bbCVTYHh6SVrtXPbwmGo/dwP8SHU36o4Wny3sXEpZ
tCUL+K2iewP91BfgTfmQvUv16Ialm5uIwl3BvMjFa4DZx0P9nhHAs+ZVK85Hx+lf+MJCurihqFqN
uIENDj8roStX81pkshYWDNMf795ehrDqpWO9W45r+xWKlDDTvkp7UuvoelZyfH2Sk+gvhvdlbG6R
pTdpvADZNTK3p6p+iSTKudnJTGV1BUDcy8322BvAzybeC9igsPzM8UmSh4TuI+/1LDMvfLp0veRH
lNXDW5Mp83XuWN5cE7Ioyx+HGOEbCvnFF+PZY+mY4qZqtj+6GxNV6sa6S1eJbE6B9bvcsVVicyUO
GDvio6satrkVfUmWErgMnfhgR5RRejLYKhPhKcha3iIktotJe2WsxBJWhy78TFenRH93zECX3Z0k
mxmUbVO0erej3UQrN4nTH7EAuXfu29JhqjA4CjKhy3KuIc/YQ4lctB5BhCj5S5sKffqYa3CB9yfV
07T3LgjK6g1SZi5gKWLo+XWi5o3XgIcH6d9KDKvzVtYE/+VKuqKE2XlQVUr36KNL495A3QiQEWQj
OF+wdjP0ctWAFn2PzcH3FgyfpO+N0siB6npA8JvCz75Xv+9qj3F81cj+Jh/1BNkftRDcA1bH9+r0
CPj0hYiKC3Aaxml24zRxRo9IzwjA8he8Jpn/XrJ4sSdMy6ZiblvZJfpXdSksWjpzp6JheUdlZook
0YBzr3CW5/CuiXhNM3Z+xkxOVrbRfGrVOaEeyMOU33hm7DmW+g054RlF8+OsXdrz5/AIyne5YuSA
fF02obf8DH9j4A2OPRj/4iK/8r+nvVetx48uy0bj1RUksDS5MT9Jko9vvK7F7C/jE3JZG9xy8MtE
TRty5r875r6WXFf2yRp41vk78ypG980XBkRMvqt04t8Mf5aoEqVyp82upEt6UXy1e3CSXl5cuAfp
VdfD2Ik81ryFyi9sB9z2RD7KQhi5dlo8Xp0GAILFVP+K+kutjoE01UwJMmqch6LEehDdI0EVIRtM
bJ1DcX6xqMvAAXVb3xfWw0G/QX+8KTEkar6TCTZ2Mrb7Bt5qnhT5H4vqpGs3YqTaOcHFaXUr/5wt
GvAFd9TF7xMR32VyvM6WbxnodkFW6C6/dziUY5m81gJXbN/fycMQuxt103x+mRrWwxqnUQgRGOom
i4k5BYsYnyI1TJJDhu/NX1IRYIzrn2Qqk+yunnUkFcAGXmbXYvTeW0Wq2ysOpo+gORm4VLgo58Kd
0WwcaLscp9qF60XSRZkVWRKFXg2e4RbHVtXkktFZ/RlRr0gf0dqlNRf/1RaU5IPDYM18rgAr7xc9
/nEoJ5KV2Kv/YCGwLE9xhemYpoLn78rLffmyB3HK0RHJ8fbrKfU+MPu2DY6n9w/6fjY99GLbLqPw
179VRMTsbrb2s1ywvViuuP9Kc4tXon7UnnQjdXxhn6ws2MevR6goX3bOJqfx4+0vnsgzkzeB9h80
LYa5vn72u+tIY2WGXIikFQ3OtJtpH2OFe6KazpSiyWLSuPoDCj3Odg1XKlV/HcrxWDk7jkf6VASP
9zL/GloCK1W0CB5KP3WqLBG72N9EGrkYAs6dftKDsE/x+aVnLo+WU2LHquCPxlzKfHg2UxyPdd4Y
4QsrdUmu9A//2KSC84Du7NUeyQ801cShuj/UkDkzW8aAxWWAV7eu32+k6r+UmUfTlIdxY0lalNJT
DCyr4HuxsBNNFqvqfRAfPv6oRhIzvFHHGl7+NHTxqhNM3EtV58aESJdPF+PAk1rDZlXT7inNKep8
/hbppuLN03zjgjeIz9CBfdZawdNNAM6phLSOtgXEG1SkXJQCgXPTnxJbKE5fpfVApebcif6diOhN
Hq0Nqdv8sUshQbdgYcOCZEqPofl9pZKYHPv8zDfiPmjGz47a7PjY3cpZD2MXdRw2NRTn+6+/azXR
p3N3Ye7cTEMGT4vPaRCnsIMqkemOE0UbgDGU0zQkUzXGHWOWZQaqGNt4N5+1+0fiWJtcByn4Y+KA
VDM/bISIosVXG4X6MKTZ9/VIu2gUIl/vojqS1Rw7SNcUd+FCmLfz1ONqW0Pk6ohtI10Hwb0Ukl17
egr1i1BnokGvgXMPw2OWG9/7j0P7NjEZjziW+deQwlTv/m0PNNaLWMO5mmqblpZfcrxO1g7H4QWz
jUMUzcRF1Qb1eoZ/mkixb4XKbybArnWC18DoPqyqb85vcM2NzZCWpU0hXd9QU7RADs1LMr+D2wMT
/bi90cBLTxg4yDYIpK5TLc5i6t/WRDh+9WPu3x+/geK9yF+/st0gr5gqbOJlNGhj5jUmp0mieHeN
HjAGC4mYwAY+yy24UaxKq/4VNRFQjq4206pAdOcMElWAzkupbuqJpsw+RNL4/JGubT9vzVtNDtTV
wUEZC+mxziJSvdBBmhY2w/ijF0m6zfm9Y+d2CgRZj1ySvgfsAGAvJe8tBbFHxrnXzsRK13puomJK
Lahqq3nCTGHsGWDxWk7ppRmvZQd48uVjRwuPH6vJhUiHJbOvPp6VcNjYMdlk/dsRbBp2xP2zSS+U
vsj69rc/lkhkqLVysLKZ72LlCMdktj9jVdnMrmZ5H6csCIvLRJWWom3xfG1v73+3ZwXVb/HHCN3c
tGvcKU20FnWT/WEqEJUEiwtimKXLH5IDgMfsOnj+k2KIbUTfQbT0SHyhHYUoBJbNTys8RWvP30cl
OxtxY4b/4paomlQRLBeunbNF+rf9uHMjHx/ULyeH4YGGQ1AUciZAV4K9wHMXvN8KCyI2jGR6Scu+
cjiWn7/hjAhbIkeNMgvSclQOvZ78Tf7uWrHv1Pdr+Jo4FvvRzy0Jy1VpqaC8MbLtTds6W4DTzAil
Pr8vLaIjicZheJTKjWyLUoSumBly5ugdS6qTh7raTw0qpm1uIKAqq7WOnedXrryqX2iXf9P776xa
vmlt8hQhR66+/3t5FBLf1+qrG1cMhIgQH4f6ez9VjXYuP9BM5gO7y/bmjxFkBWx8EG0izix7TAeq
chOxe1Hcu3yVtnOcihteT92tV+V+Na27IwnIsxBH4/eR2O+K51P+RuA410jGXGAPxcd4uqpEwGxQ
Rx2zacjIkoh37UpI8iZedZgdk4YbiZ5GWphN+GKxfXV/qsS7gpEpQ/lDNf2o3oa5r2vnBm3TSo59
E/h16ADhIlJKylxWHwFYmt8JwifH8VXpq38dxJopqb1Y6/6xCZDr/OvzXLvXiA/k+rjG2J/PvLiM
iOk2Ulj1dn8UThq7RB3CIMV4SD3UWnznReZf6c8dIFuHUd6mcVUCCXcVd8KDs5NY7Lqx/XavIm/z
L10S6f1L7Gfcu0OsrKQmmv5aBi1w2eoSLnDfNC0/1J029WtGCPt45ulCOmD0xpfoQQwg6I+yUr8W
RQI7gTWk3vc7Cv6et/lvv/fR4cpZWs8MX/fWari+8C4pp7vviga9SNsV+G0vvyNII5DixctQNitJ
RUv5+VaI9WITAfq+YT7HyanfW5dbMQQ0xWc1Pc5UDxUQ2iX1ZA1TaouwCl79qTuohyRm23aijrsn
pHKnXb1Gwhx+fW9497BiVqXaokTmNb0qTmtSVrYXqU6iOa/2pbCqi83V+u/zaDH1+aLvfSm+7c/p
RqwttqOoehsLG0VibrCVUx1v2D2g8Z6PoYbwhYvnfrqz/okPb6PD4CWPuCUFfm2fAhcJt5hcWizY
2TDhYP5wL2fd7MjcYcg8LyWqK8X3mOD6GcocsjXT2w3iI+Xiy69MK32e7xRn9OCxBBZbIvvn2J2w
KfjnQrGoXyKNc33TTWLlTs4VQpQobJBnV5pt+UUn+rXrTinF1J7/vO+I20VqKvMBYwozlFWMNDln
6Wr8Szm4lKhF8KgoFwSuI2AE9OFuDLv3T4Q7/ijH/q7bihKZSSTBGellJG1dwDoochmYLzum6Z8t
LyD/acbgq/94DhTyv0aDed66U8lxuSraIAXtTPOKipDfKeVosAiBSDqyOuPR9AyIYC8K3rwKCfTF
73TEyegv1t2PHnIoHaX4Fjth5HEqBBCdCWnZ0CVvws6AhcPoIKVk/mimPnGTYkMQdd0Pnbvm50CJ
ftuWNz2MMi137LNZJeSsZloRSq2vgTLr7QMsQsZSxuo4F7xuarK1q0JEaCNVfZwjpVo9LvDsWbo5
OB+J4WM/MTvUtg3y2UEoJ1DZWK8AZyTm50NDegWMZBCu78XdyDbDElM+ViK2fB8mv4+b8uvaHKV7
r1dhIfDC7GvsOgqrZ4m+rIyQtUGE+/M6ZLLZXH3SXyDHmasxgUOdWvcIvMZRlXDp8sawu7DHTmQe
xssSmsMLyQ+VqSB1rq8O3ZfJALFoXCJizT90f9CE/mYMBpCUTazsezoy2jgTXIlU2ddl3SMewt0C
As4ZHvRPT092oCyxVtZFV2m/lWmu5rT+uKxuS89SunyqPTr3YayL/1G0oirqgIU4SuiLgKQ8dmnZ
eLqQiKGJn6OGDnMgxXPNyP3deWOsOukq1ypC/HCVlY/HPz3CrxynLfSMBiSgMQSkzFbZ1Bmt2ClA
dc1mt5504Y67hnAErC+GukEKNBK3TvrbKmQwBSqHtRGQ+uVH4/F1VGUYJSubqJg9eCGnrw14djtg
L9l4tlF9+IhgKJG4Xf5je8Aac5BCw/hQ75jsPoKNFybAmhx/UNp9/2XL7xbNhgZI1Go8HcGLfqAd
7rrSTjC91MpOpVMH5/PJTepc4dCceylf2OqCjyKkqBeybA7xQuKUX4wYE4kIaDF+iZc+L788kE/j
Uwzslx8VL9jTx4oK1eN7Odn27hn+sYHR4ukvHbEOLmuvFK/hZvIrIVBBSrE8/qI8u+ON9bK2G2er
qutAyzgC5E9z4/XE4br5oHTr68nmlDSlt50Ew4QziU+OAH+X7qN4a2bLibwp3cmWl20HXF3xqJFh
xHke0SWq3CusVCtsxlSWYPx68a9o8DLMr/9WRZopnoQQyLfG+oekCG5vNFnv5Ssd0VP3OruWYgWr
j/ZH/drSqdEvbkBAniUyRhOVWDTkHB0P9gXmK8NvFmh0Or5y4fRxzHdWRWmUX1nmbIftBDzhDyg3
U4NXkHA2BeLfmQN5TbjVx2Al0fLnZddaYC/+O9P3yszfNCPurcRwXdUf6WStGBljy5ZS6ca+vWwk
m+eJmemOAf9LlGe0bFzb0BDpwnZyKmfL0UXzdhghwZiv68bixyw3Jcm8pMMcuLdi7HyUrcRXgwz3
jUCwGNpXhyuR3vd+mFtCiN84k0OCq3M3HvmPZWsu8dCZOteDgrKayFdsVd32zpPFDyj6e4gatZD8
+7r+nT4WgaEB+RsNtftjb/fBLfJ/r2Sffq6nSJKCpwGZs9qUP/jd/UTql2au97Bhntuxubrf7QpB
Ukj/KPRNR3eCrY9y9ONcUo61C6rmSHuH+gAFAVTuAM4yXHa756kdoGCKTb+Zug3xXnI2Rtb1zaO6
qMfakUnzKe8ZEqhuSK9RekSOlYHMfVeHLHC09SKqLPnlhHwUCvWFRjAo4gQ54eNUO5geRPyLu195
nkqkqDbRW31GGpGupI9dedp8tyVES1m2gK9a7FMxLDZLNpYlcoNNeN/yqcP1Dcy/S5PhSxFy4lK5
7pDDL0R6xKb39Whx3VY5RCpx52Q5IGzoxb4wzqddSOXS9lMZDo8hRSF+aFaavMuJSRDnHW0ba9iM
i6vO7uNCqUf+v/D44g9T4LGFD7CBhFi2XtWDxZo98wyNNzbGftW9DZLNxaPy/LTz8c4OOP3HYPcL
fcdoe65vM3N4DUhjSDAHJxiTopvbaygTpuaPWu5PqaQZepyoTDVbXSss8cB9vhmuFQCN2Jr5ZqZ3
GaVa6c6qthhEy05SrH1V0t56ds8EdCKSKGQwBMKpmZuoQ9wLoVqo8xe1M6OFfwLxSs+gD5/Ow9Wl
qkLwmLZU+6IxdLeQsL6/CivVs6ZMYj3xLY2SK6lCt54qIodKohH7umC6yhTqzVTB5Zj03KIk+JJu
3JZPE31dWX+JehVmPh3MWjwOubQehlshPVgJxp49AssDScPOtUTAopD8op1TvijuHfOJgLrIkW4w
39Pl1eD2EalEWuiZZQ4HrDFW3f3MCYhzXCT6XDn/0L4sAjjNFte6we4CVLQp0tl31BFJvI+u1/Lj
gy/WF5etihLNdFEkz0a3UpIngqNNvxIHQanyUrtX0m3b7bVybkcWrWf71Ux/iDybYHV4FHVgneLr
2zV2AMQfkGsBqbD5p1pfgC8qUZWZFrFC4UN+nc2sexrHXrJswY1FwNOBn07N0+V1ldLUTGw2AAMs
rNv28rm2cmsoLAvLYrwGcT5XKFBnvDQfTQXx1SCrvDStymnnWspAEwn3d1/EM1TxkFDefq3upU1r
0SPIuBCxMIz7Xt7Lil4F4kCJvB27lXEJlQWw8T8610xBLFZxmucjzdQgW4jnH0VTQGt8lxLBuXdB
C2tlkdllkCaocbZ8zy5Gmg6GYqazbk6H1+KZUsSUF+j5b9/KVaG5CswQLO4AHr98PNvn/j/C2UK4
NdoGIlx4XXkhgP5zP3QvyEH4ROQLeztAxrId4jRYmRj93OMc2SleXbTWX6I18iXx2iJePlYJthSE
AoWlnpt2AK4jLXj/bq7+rKRme2dYmKsKfIzL2fKsfknUV4+FXHdlP7dWnpZyOjCNsm0sXXyONub8
uvn+mDrS9nVclDiBV1zJwqN2Km8ZWFFCKRKsppXufl6/cxdghNyLdCgLeGHeHQM3HkiV1SBtvUVa
KsFEcxqYD2AVvVu2sGlfwFxx15d90IVsWbgTfi/TFQd2I8U6oxXfvNVSQz3sIC3eaiaX/Q7Xxovu
msS4Wg8+f+cWbO/+6IT/ZwTgIGJsMSOXUHwWXr+hzfhUOKkNJNGU3NMw8/ds4+7caKwI7lAfYGxT
i/K+jpf5qpnDTajIxCdBakh3NnK1i8/LIn6khpePW9d9YfwY/M+aeSQLEKsXDJAAQ37GK9dEPTbn
olTM1VNzmM7Fr3PwEuebUSc7Yi+CrgCleRSh2rrQTV3eu17rFFcOl3RIK2YHqLQLAWSKv6j175rX
uWSEqQhEGEk1zINUVsKqehrlhv/RdF/NqSRLEIB/ERF48yoG70EIiRfiICG89/z6+7U2bsTG7tkj
YWamu6sqKzPrUsqQ90cGw5XPX0n9rBK4E5AxPveuvey/RzOBmVm2fpSSBoFLUnk41zZGkF/f5SXt
2GzO7hHusqvGZvqUKuZualIETqod+wrtgE/n+nTZPRgbcOvcYghmeolTcN5blE8NCPukXBl9BxxL
3ZvIlR/VALSc+ZAsOoHOTu7QxoNorcw5pOTh2UO91HtwPA+Amn2U+pf4OHfzZWl9lOlOinpV0aOi
/u8+7I2wM9RIE2ErVxct8uUjieW2Mz/UzgMZ56EltV3NkKnfCqQdaKjzyDDWqeX9tz87+Ulx86xn
9zVjLg7j28yEh4tlca8pArx0qdQy5b2Wqh1ayWlyJE8ygqy1ntI33VsXU1oNJ0HStDl4+ere0TIv
5MOR8/PNomE6Udwngvh5r8Jurb9FYWomOqX7zyNRJRmis0IJnwB2u7Z0zBuNClzZO5tZrmsLUnBF
c5fDxxqIb0idXDI6zNJnWfp5YH5BjeLo9UHmKJHO7ZvZvl9Zdi4zITrYAmhiz/mShuJPz7FF580h
Mq+/gq5NHqV8iTXzbYlG49p1/uJVvdTyKcnRqRWyyVh30qZGcSuMGNiYAM8WYpzN+5YE8NlCOTta
dhTy2VF+tM61lnSEBuUxsQ9X8Hi7hRHafKHKRrQreXxFmZqblVtU9/EoMQxSwjCzUKjACigeWocZ
GGBTXy+aNNe7sZnx3sVfJaWRla1ChhNFy6iuP8X6f1VJ+m03Xkq8tTx7UIKktIdQv4PY111+GRbd
nHSe36J6MxvcVGrG27lKYT+5qCR9VHj/onu8eFt3surJEQON1w8/j8WromrSuiGhbx/a1/enqFmo
Px0KQddlk3Sc9empJWE8s9df9uRg9FrRslCm7fHt+plM8fUVDvpVyxQTi+leZtFXW/SRwXbtsFjP
A4PIRZXwXN9WJrmEpys8BK29Ra+4CE+ZANpxOikWqtl2tm2aQJ3qLzysbOf2W3BcJ1qn1mlmTtZq
vC6HiHUsX5sIZIXe65cnGeWGHbhvIgfWr3Z47takL46JTmZQ2k7XWrq5k7n5SA4r865XOnBomFxx
vIbVxqsF0xLvDGH8R4Dl2+RgPf7cO5nZ/OE6kmj97mV0wNyT/PTYr92b50lw7mAXYWShtw9bUXnn
TrH9IGmfrqxf1x7jYG5BL0rpRqKVKJRsbpoBurkPpdaH1G+uFDQ8a91V/oTzF0Kzqxozhubvpuwb
Z2cX6whbxZOXhL4Gy36ug34VGeg2dm/Dnct0mWKrURIt0wi6TDeqm7H1mWy4fCk7LZzBiB6wfLPh
wTsIbrP4NJQ54/T0pPimAv14tM/Zeqx7mbmEAFipOY1K9EHJqa16yCouw0D3+uSzAEweZJ0OBknb
+4YhGOdTeowTgNxoVX0qI/U0pGTy5g4N7KXFUTlXd4Ny185yMFd7Zjn7hyL+1sqO3LV4oaeMZZUe
u9fSwPLMzSKPLYKZydP3IGiFO37nLeB82RyZ1AeuPBTrT7+dbDCKcURBkSp/Wzc5dXJZ+xYbL8Zi
tgEjmG3qZkxahiVYHSrHofqC05Uz96rF7Kv4DoZ0XPOhnjw6Av4AjFDOq+z9m9NCOUADPhN8J6mn
iljCS89RjMlel+TjilsuuT7XVtW47WbYjpR1SuwDe2iwd2vOfxLB4cxk3CfF5/xUTw0FZjXF3xQ1
w07I6zyml4zG0EHM/B8iSXJmLkP5srUYhPKHttCa+pXV44IjkuLO5n6fzdSHnSsUsxkDnQdvwC1h
9zi+aF/C0L+wJiaiS+82241dYnLqbr2Giud8efl9FycAkmA2b6IciTu0z8Y8R6exL8eJJTVUjhNt
EzqbCgiKsER57fuNSSzoqnkxvMbQQNDko6VcHm+/PfMgGP6klqV29UcGBdKU7Tc1qlTj+u7TqFTE
h4ShQUT5P89mDDsXHNgt9C6lSfW0QKAzZytad11OCIlx9YuUpqkepXlwp47dzD+gCc6MrtX3ob/9
UbAaECJBdwH39zlk60/oitVuNET5/LP+Ahq6i3bJRFy4cZ3T9WkCr/w40Zpb7br9rduj9OJWJWO1
2EzmO5Kv7kSqXHfVinVD1ixIxw0jF51V3T+FDwJuJgqpIOBxfwohE25d62rE6vpz0thfq9uvhzK6
II2P/Duo8FUb/NEAocGewRnsgiyodJPsl4dJ8dY8Rak3GpyOYUzphtN4+U2Wrt3RZVRuyxIjeySF
0jPMS1j+0JjgsNVXEpz1565+UIvCXx7tUFGsm385lqxqJQkzmVT+w6Cwai9GlN2NZYeziYMk7pN3
RsKEFM1UmI7UqWWCZPhPtiCucbwNHnIh0fZeD1qsnpMU1un/+E7my3uiKpmem3HkkQ8ObuC83T8L
vSyje8RhJYwjWw6INIqG+X3ZBX3bIlFdd/338RsYr83lzzbov5EhW8/vVXttJX94sCHTDMI1MFrb
6duUsaW7SDtdKriqURLFkKryAjAc3JbbtULo8jihAN18O52qnDZFDCEMSrReEjQJU6G6GMdVcBhv
jo92sgFlBW6f5N3CJff9dVngl5pz3KtOGiReOluI/AaL/fGYFyVWjQqL7bpJD0vpm6u74mXzUj9/
X79RHk3TGwBEUCBvYZQIZ7BDLnp+++P9u4L4uS7jcyFj48j9Irobu2Fpt/ez2KpYaMe/JKHzlg7J
erYayEFZthoL2cNNiLUTiVKavPQn/oXZkX4XctyEJV7JYNmUOla34aCz4geh1CnozKqLpIcgUmkW
dpyEwIXOHG6OKJmhPCo1k7BwU4Gof68/reZgjwCtaoERj/eyA9FpCMBXXbecl4fZwbrwnm5zzwnM
IjVRPM2y03XH8Ro+L4pPL/qcrc1YDpCeRMdDdGoJhU5XeGOLVH2iwfDDv8x2OH5tv+nq+bX0Tj2J
nbPp7Ii+l3zusrM+2K/ZPYxR6PA/UBrHGuzNBbAFM+IrfNDt2WM2A5apwLExC8fBBEHwQHiwy9ja
V01jMwgPcRX3rgXE8xpI3qty6sn6XhpJ5uDUjgP4WXqanILfTy2ZoLt4JJgLJj3MfU6tdciyG5Dc
k9I43DSGfZT5VP4+9TlYfkN7UzMWINkaaxZJkNfchqdNRb4cZ+YFmYTjzTiyDO6sq8tK7OW3n73+
HFzm5oOO59cGfKGxGc9X5cPYgDTOWazURrGMslvyGkk7d/5DYP9pbHUjUQPQt8g2LH1eDoNc13Px
F+Nd/TbmtlT4cKwkG0kP+zgwbv4rVKjUOZNPjQfEN27kIeFpnt/P3aV5fAqD6rJ1VCPd6uFMphRy
1uXqKS9jrWfMQyujBbNglFnh0NMycceg2eAkGXYhiaKRbYmWI+/Qmuyqha7RZZNirLkSxDvE3/Gp
rWYp+GOITU8pCJAhlANPVJBB0LsrlULQNEnl69RnceFi5x3tCprOP8eIeScZL847FrKxMErHR+P/
SZ3Kiisi/Sp5CAvTqn7UpXXtrFBw4Quw//K9yXdmGOtxK6gev3TInIC+B+ZVw7qbi4gcP1qmt8vT
59+3mTpB9dJ0U9orLXp2GuH7Z83VYwNxqOY3LXvKX1/hPOdkSUbFVMeyy2NRRZ5ctpEfnTUSe7ls
+zDWCJCCSWluQwevw+oPw86OzvLaWN1XBrVIcPM43DXy5eX3gFcgnlsdAtpNUTUBBxWC6plVlblN
zGo01vnTzS7AvEL+YVUhTibcq139BVDSvg4FWuFD0AD1jBVyax35DvsTt/gQ7C0e7VDjF/7M6uwZ
sTqcv24pqHJTPZYFzGLq3eHRNRSsQl3j1FVyiCFd39GvA0ZPcg2+L+5OOC6vP/d38F398U9noWPR
7wdooD3njlx4qh499DgC8j40h2X0UhJ3WPw4ATzPdpCFhQD1DH4Psfq2+0Rc+bxs6q9fU8isub+n
5SwAubAg6l36lzYxJjETtY+440Dl3PvLYKL7+qVQiJ3KzuiIHHu4bp7QmP1I6lm8mUM7HwoRY+BA
89T3ALo5Amvixrf5IDlVaNRCqVEC2UL6yLdaQdCA3t5K30fo2KLj8n2eIRwkmyI+oTbJKEVpxMm1
yCV+HfgI4UCsUyCEZ79hKz1dcajg4t/tdzIgORNmQ4guPGvxQfIdeyIMt2PszSl0+vzih0FEHuAA
E4KrjnXngNwBnXJ2DIM4HbGHmSzT6L7Zs5/riuNaw42QW+gjBduIUsChCm2keOOSo1CZXf3CGeTZ
uf56WfsPLShUd81Hc9J7/l5L17qyLlTGB6EoNEOqK6XHNSBz4Z/6F5P3KPkNnYuNjYLfVY+chKQt
vqbEoeodQxPp3jt8TmaLVloZ3t12TmMpfEIfSPcMZ1Kuuu0qs5KfiK2ropGOuk+Fug6g47BQv75z
dejuGxfwosE4h2J+uLnXxcXmC1NxlOLeD7J9O48WMyZz2tO5XdH/xy6Rf1tFA4Aaio+hNShtnV2d
lZpBZHx/qUTsm3snQHdOdT9gw3Rq2aAdp4RoQYk7Y2IGrJBf2Y9JuLivRuJDE5v8fvwucvY2UNfP
muG8nbTn6cqRxxEO7c7/Oe1mc9Kit7xxvbMJEnFbhwdII02OOB8ogjqXaNW8fa1HWagjmOKgPjq1
jof67yHTPq87x0Gide1K9lIE0wkKSMIuOM3HPAVJkcYGS59LKz0NhdM0sahD/oZhQwEwNP3vg0fr
Np6MTj0Xc+PL1po7fGYymnQDlsGPcwCzyY+yU9Hv1MsML/3l1+UfT6y2VPvafDYTcDqDYkDBtbjp
d2/J2rZJBXpvghwizQ3XfemvhptZtHVogVyuAwlAegrScEj3r4aD8EGVB88HSuMQrRVjrXRDi/nU
0/5ff+b+bb9TarIYh9CHmcIZU+Ewczn7FdWtbBplGgEtWVRhVckpU9p8eB7p5kpa9X0Ynxb19FQa
Eg5PqQc+U05J9Lacpt7S7XQhAucCdkLDc2OMkWwkFoCMZUh6JD+n2SX0BjMmZSIs7Nq7fzYrtQYx
l+kPXQBGwFIC6BLralx5RrhpK7CvNCb+VuVqgkMrEi9Kt7vCPhucHNNTvU+xKd2Yd3binC7SoXya
SSglRutDNfWsJKfz0CASqYUP/Ur3THoDLYD/DTRM90eK7/CtJqPzIDuF0zghRcRdfTLaWsTM4voq
jOtgP5AZEUYM7x29RI/CEG0Xn9JEY7Km0/86NNj4UGmrVyG+PIQf0f6Lx2yB7URTIGAzHgDo279N
VTuzW/Ag09XMbHKrh6U1DqjTpid0SWXWk/Jr04ZKPaRc+Fnbb8VRCKHCvRAQ4HT4YWPLCFk69K7e
u7/v1IkNiySkT9uBmD/1PNMaZmfTXbVjh+5+qD3UUo3wKRBvAdWU3peG/KS8/MwMxY9mECjXDn0G
DYhA+c7WSYjKMT43A6QBgjb5CPAk1YmWBh3O4PWDZ7NeMOmPj9S8exfkIlSWF8d8dQmlGL2bP8x/
DJhIOnEMCC/dazC69QDY0reMTOlc9Vjp5f7dU1Hu4/h17exaiVq2PWnDC9V1qfdCM6lX9KU1ZGl6
vOmGK9TT/ovpcXevp6xHYbEyqYi1GBQ1tXT1WEXDaeyhhQEB2htjz23jOzaM1wx5Maw8NFdjixpP
08nIWlj8oYMB4uSFBrFZIaoVZalqaUmoLXcb2xLXRMhxvBMgQA2iGGEqJCgReGvQnkElJf4XvI5d
oxF3tkAS4muWAaazi+1LHNziJgD1HjbxmT/edbCbZbr70Xrg1ByYgl6OP99O5VR3pyNyaOGK2EUu
XvqfWlXsDrtQT0cOuWU+mjB3IBC+0NJiH7yT+wfP9f3Rp/I7BJ961s2XNoML/hTH4u4fstb1+06W
aALg02bMfia/Lx/J5qTxHOXRyvushMQfKz4VrVIVT/ap+pg3XsH9ILhoGBfKJMEJnWVInzIOMkSo
yYhZ0ar45DmGSPmKciQNrwiRIy+mLqoSN3gOfou6RJPX0SDT34Js3ddTZf+cmylRQxmZxAzOCRSR
5MgIY60mVm3J8iNfWtn0mKAOk3Fu8oHnARz3z/MQsRCO37vSKE858Y+QNbho/HdDWkrDEgf4SjY6
Ntfvq37ye/OxpLPrLPoS1sIvpWj2+/U7+YbctmPmZXJMKfQOH6DH6lWlcOrn/j0qeAp/6REPOLqB
0PaSJ+OqdCQCV1zwJqUvS4UPeYqWLoemzYcExO0nSgSo1gtDIEQR4bYVm+l18jFHe6xOOlaprzv5
hKBDPFnOJOuhz0u4fq3haJjocAmi+Vjv8vv83v2evzFW+f6HqC2vnv+4SzXtLlEVAaqqkL1BJtiC
eSsT4+SP2hOLluD8PFbmdr3itCvYs4KnxWjqkLVf2phg0MIvdBSaAIUNaAFeQqg2cmDBana6q8tk
pfBGu/TvqA0yPHRhqG5p0lxMXUeVCc0H+WwGF0/X9wTa9u3DWR4A4ccXJEiLhm8TIpfMMYo11sRA
xdWwUL0X76VLpL3XRMc419fTSf/UClCeaddtUKZiK9x+TUO9+/qzbDALl6xUKesBXrPabPhEq558
e97N/F7fZbElBcqkSLwrVEic5a3haxS6oVNTRqDsCE/rTnqan3qVw33M7Lq9HoVCsnbMaD/vG7lO
YuAFrce6sjTjjTRVIRLPva2GKvnDMBli4E4T66FRYBX/1RJQ2hbOlCAqAI5F19tsey/7m4vOxNq0
S12meOMG1zpVLkObABfmMAOHrSsw3dOh/AxTxNOj8yEynHnT8xvCclw1PJvwrEpq/0ZOKHU4bpok
3DdhqyIuxaGF6EkR3td/x5dQzgzamzrHlHcJ8XYociWnqCPmEa87TtDryIzy+aXhve65ugBrawFP
vS4PMzgyKv04UcrVvVfiXpsg3RuuMit0KR7wzs30VRnKg4C0srf1vevPyrIDugn0R8SayY80v5zO
YYi6MtgwGpjOHHumsciXsty7DFChzTVY19zCv0tTxAT4GECsJv3jMv1BpqfxqgfsmOZMwhqsB67R
/QZr3GY4T77w1VxzVDh/iBVPGS4Db5tMuBxvcZqFrvFhHYXb7dISEAYondrnD2j24vDb7tXfNbuG
W2uVbYNeJASOZo0nBEriXWB8/i20q6ePeZGpNo/sTX314K3nHPxyEy5j/uTnWBSML+GI6JpcAT9z
CELjU+/JWxMCcRgLy6ri4ON5GUMhAMEjMeDSS83y07M+k5KVHaF47qOu2YqVjR136uVHKd32waan
shznRxICwfzegeNc33mtmdEbWr76SLID1WNIFXXNHVQ1jfmzlPJ6KkEjAoACcivei4tu2HFhZ+iR
hQ7Nqz7pyEB9thRJ1ifJSH4HfC/Wf9mL5utKCv9YAzDHI+8jUN4/yXJHW0IetqrL7/5a6avu7X2h
PXUvbdv7dqHz+s62zvV95u1yhQhV873Vo5Hv/U1O047PdWKdSWulcy9ZESWPU9wGuMq9Z6+e9Fe1
+1++bmlVz46STUT+4XWQ+3eah5bXAOAl3OxJiO7VybJ8kZutysBDaWt+moCJ2Yq2j+nrs5CHloyJ
OJQ3vawmPaxZ3uPur4V9/MWjuYKPEPM9ISiqh0pQzvap5karspnv+nFo3fW01mSagmN6Oo9F8ibb
Xw1QDzm/deRQ8Wvp6WPoL3RR2F779yYkWKCzAIWFu54fgaJkFXscsGGAOVHqUqUDY26fwvs1tJuT
0Jl1B9IUnepyELH+8iiB1jQQBrtQYtwptq6NsCCW18ait+1YQdd58zLzQUAUG2DxfAfWOQG2HeH0
kdFRcpN2D33z0FDd38tzztBoNPYSdGTmtNOnarltXnMYP2buhh9PkiXlPqzAynZXDviIWq4Wbvyu
hMslQWVqzMyMqzQEjYq0I1pw5Q5Yyzg/DTAaJp5cxy0KSYVyafkplZJHK5Akj7d+YsgXGlNwlsVt
BdG9xnxh8WeJhNFrH20N6eMPCqgGazxdPJi3vqgo0KQeehlMJRGWv+TcN6Q7S9OAkndZOQeubDAh
Y1rFO0ko3f9o8aRYm51Doyf2G6DlYMYWKHYcYJ7LfyFdtbTtp1ewx5Kv/jvJJ0DXBnkGNxRIA56x
P6NL4FUsYBR5JKc6O6SCfga/jWfpcIKpUqA284v+yybYVtY8k1A0dGXkAM30ZxJcly4106sm40V9
gbzCd4wNGJhRcjqePIU3IAWI7TCMvd9Hz0YMi50h3Dlkvqh1VW45/ThOyXR+bqyRU0lAcSGQ6uHF
/cdhqAwLEVRKLo2UM4auu1NTtiINExmW5X3nfqDIKM6/GWz/93CtVEfj5b9S7WbkVqGErt163VoQ
YHC8PRUryojiwc56rf0+lDtKucKAkXVgzS1/YAHRuXQJW5elli+A/nuaJbUWvRxMG52bOkvt/OcK
rfo1yAvMIcKzif1CPu+cB7feuvuctDRnwmAInQ2Bn/Ie3sM1S1qH8FnfVR89Z95CqTPnIqabqnna
ygLFTv3QiPos5KLlD/OTMIQFbYuxxLJ5YNk53n/SdL+YkOIVYWcCvVe97CikB1C0Oq7zoTUvxxu7
Ya7rrgu9AeBWvJf1nUAX0teRg/0vqkmGAHjWYR40r/f9hUqoi2/5xV4cTd/YzZmcxedzXSv8+iJf
p2c19kEjb8D0JUg87iQ4BBmxygO6C7uKtfRhQuOGHn6NYRCYBakgJFDqLITct+foHlqpScWfbtFD
ZfTXvR/nhyDCBW6vtATB/6r5DqcCGTwj1YUEKNdNt/Pt398ASxKpVtWOEICQer0GGRwYY2z/SGWL
d0+2ucS87MQriiYU5G1ArLhc9KX028wYd30p4ms6qjt00mk//fOTAf6m3s6CS8Gk0rcMke8zwuJE
JYaS1Xdj4+5aYeUG0FGh7TjR6pFwhPbrOQfa55baMs1AoA1MnXyZon4Eo1+B/KvWzaox0WVeYjAp
n9tYF0Hv/wYcTJqFHoxjhCVpcDHRfJa2VTZDkmLkHceCgwNZNNUtIM3NXaeJaR0Obx50WDG3nrli
moWh25HaVNNuuqNRvcmurLbqzzl2Q1pbAX85tF//+EI3GQcqXkFiVR6UVmmhTgiATLYRWQsdKi/u
AT8sNkF8iltk0Eamc0d2032C35xa0IflVyxKbcrnEuqZ3uetUpBr6VA0cIA78Q/ijWogCE0SFeKa
VraX6tz4FAxN9Uyt9CgfEZVWCVwXUEciFyNln0HBsSVF+D2yWKnntbBG91PxqFlHnH8t5WQZ7PIg
Of39KNY4q0MLDIWKd51Y6rtJZIQJAZ9fsb5StdyXvPJ1K/2QEQb0/3YrbYYpqvV59bGqPEf44WuM
kaEfFb5yX5TWqBb6UoaCGB2t13Q2iNJwxjeIzIL0lCzXbV0H7sGiF7aWxC+2aoALk6WF5e+WCA8w
ZyVyvH+hs32ERlaDGZDBvX8ptVfKC4/Ia4TsNWE9/Ypkmz7jykZXLisvjvlufoz+cS/G9uWwsP1i
XNEh7ovCEB/n0704oTTJl5aDhQYpEAipo5vnm1H6D3XF+UZK8MXGvvRm3YjfTPMu7ZKIIQsZ2Kq1
D3i8vsNqeBg6ZDuL1sNphm0jyeglTaHWLJPAdlQ3XYNtEOYHGGHDNHZu7G0zdKy42sAxybdD82h9
aUzafigxx/1pBGHAXifkVpGvFHOhrX0CbC47brp+Ry6NreNBTdKVcxAlROFTS5uWzHrRCrim0h1I
e8FvH0AMLjNoT8ctKURGJk2sq3z77DQlIl8XF2Mg3oYvetNTzdyLv/fpgcSsLH9fK1hGqtvZrjcf
ePxzsaPlblGyjD0R76xW2cwsAN1NvcdGfKqj1klvP1etQneDdKQ104HJIol6tduxCPcfXhQeBBOH
8I64RYVoM7yfi/n1uyorMMes6B5ymlstDoF17yZLhAZmFdozmLQD0/V8aWTJBCcKAOWCYBZgtORU
cSvHVnrI9kd/oKj/+e9S/BvRa7QbJ0eqNnindtFBaTeAT4TnI0NahMbSvryXm3jEtBc6LhIhFYIK
6DHTYWk6sJbRuWMCgD6IHye5H5sFOn4G2CLoxDxZi9SFWJj+bTVbB5ehU1CJEfDPITGVImuCoTwN
XRjHX2h2FrosTacA1G3YfEjuFdqLp8SamM6OOITMlXjrD0KCIi1mjtY0cwzT+BLl67GyGe5990tI
AY7uBpxUK2VVfFkZUFTVdqaoQlQ+PqmrlK+r8PuvWHXuMnjXDBazpMFQvldOylhXV2KZ6blf2g7y
GDcGxe/fy/Ntx4O1JxmJdf2+7yflcAOh7vFEaTfUprtuzFKS25aNZrNaqZBo+FeceQOdLc8dlUcG
bRsN87yaPDd8TnIfuVzZTfh92lCDI10bLlBbC8NSQDS0JPF1MNHsYNSqSZTaN/O7mtXrAS4HVZuk
68e5eTXsPfXoIfKyINfx4/AOeE/3qeMmrFWvctSEE+PviR3u1b+S3eGxu1eRN8R8lcUuw1z/7fCE
q4B5BjyEL8myY8kTVT1bnTJ/Ns7XSBWw3fbsid3Y5C7h47+O1nrgNqxk5TQyB0gBUvYfJO0VvlFx
OzC36TB7HJre7TaTRBcWVViBNZadKh/Y94exWKq+u9uGShuqAq2eWzHfIdkpp+YajtdoUsVA0N5B
39qpKKmS9pReaR2d279Yj+EP5Gn8KKbx54kbkB0UrrGuHoHo3pYT64dMemZpR/O++SIikQRhWV61
Vriq0Sa6dPO9bO/FcvrWfZbupUzndi6p27K9QpXtWsvyWr7sTiXiAMkpDH1VyygtQ1v8jvxOKZLr
nLG4S6cAPoWCF7nprP2AKDADnyyzFQ1pVbv6vAfJQ64u59WnxOybny3gEiNn0Sx0WQNguKAWhsPa
do79yDdKi64xme0ThPgKK/xL4opJaH2hLil7VGCS20Fc7kmeZeDEgrrp4+9vFXHTE4ZZOxcFFvmi
ey5pmtgb2fqlu9qVF3uSbcNUy4VqQRjaYSGaSfgmW76EoTTyP4QGJVN6in9lHgd+II+k3qqpca1B
Gxrc6hZai8FSvE59nrw5fVV73uCP1HIChExEFyNwyFcG7RaqiQ4Na+9EkqJbjpcdC9P/8kWz1Dra
UbqiDsZ0wwc7NhSntz75ReBsXekMXr3vHG6elkMjTWSwbmZaa/M2eWCr7PW3yrF4fSuh5NMrUrbx
12L13McDSc3z2na2DvLhDftgsNei1fHkbB/av+G1CF2xFmFLVVmyqa7aCif3ddJYlZCxxpoTidZ9
QMmQfZkLKdlBB2psq9d+rrrh137VRpgQ2qB9PpilIqANjNOT539db8VAQ2fM+zvHnEGYKyXxSf0O
L/EHVu6uvthU3O+7QnS4q6T7m8qhtarEmoJXvniuX0tYg7KnwzBf8n/F88e6v2xoo32EPqqBoCoX
vRU8s/wo3nh187ZW/zy9j+6NSX9R+ThFcStrfn6LnsVnJcdFCCp59ddO41pYto/y+cO8KmMR347t
Z2neyP9m0IX5WOG4tS4/u87FTRYVBy/CuzGnDxMrCQnbV0ajmHNfhk1vvpOzTXlhu/m4TeT25iBm
s5B9ecMMr41rKT8Mgg2yIeYd+3a+J3vu5Dp5Vl0aJoBfp182io8XrLCupcks19kjqX1evhNckBba
IplUtJ5qwYXFjxHI5qxkcEjz/OvN+/QFxUzIIAj8W/pkcwU7SKplNmq07ic/lhp4emPF2EAS6J6d
om313J/3H6zjQmdO77QwKHSMBo+ypQIT4HCTcOziK1MdmZSV553Q6B0EJgcQNQg9045Aa/5aejBH
8vqUE/dBkf4mOki4wVRdwsfAhoUOt/YylUj/mzKje0WfFN+9l71SKOdn11Zg8ydrvAW6yUv59p7+
BRbBn0quKcC7k/5S3A8fvXLCPNuXKJw7UhfZMW5FFL4sEZmvE6pM+9vlth9fu0/TMJtpLYxID6Pg
11LvF7sz5O49fDVx4iAKp97CqRVAcxPBNr0HRYjFiBIwnI8KHSeG+AlKlY6ffvSgK4xh/hnB6wGs
ZoH/hZ8d5mIzIdi346wS6ca+t+2CQQh8CjuY64QaDI77c0m203jRXVdzrDHMQjU408gt5hZRbDDp
8TGxTp8smrUYlhj278tX6Yl8uCzO+9v24j1FUKbSQRgy6/d3c+FQFdz9/eEV7d59RsZSangad1xT
rIRLLf7vmi2n8AJ9Plrtz7m/uFvm2V8ftNsWjy9S0pLbsfspBJ/Ft2t/mSvvujmvUAd/X1u5qgHl
lUJVQ92wgMtPzGoxGRtlVhFs9EEwpslzuqNoK8a+b5wyGvl9hSM68Vb73Lqo7OsPowpe5VTnWJq3
zWN/NE3A7MWH5t6dKsGEpfc0wfteWWfe9m3hIFhGcbyMFlRCDwhjppP8jQ3SPRun+lg0JvVFN55X
P+1/88CanwJVWG/SXc74m9xpFttJTQozFrhvmKhYv+KQSE3KWdlocMU4z17ZymYw7ykWWCHtOscx
nKkTG6VR9JqW5qab4sV6inYiTn/XfeDnvLvr5owjvxYqfrjCV/jwV4lr5YLTkRGBzFu14H0mdMjk
LUkgb7vrW2x663K87KSHJwyjZLT6ipFossLuHp1KAxYyJNLGvklhJFvMz0k2i+d2nCatm/5YxcvJ
fwv1WcQs3RMHeLyKx/40+3H/twXUFt39V5ntzBrj3wAsvcElb+tyWBLvi58DtvFv0mN6P3W3xDMa
myOGKFCUznz26OtEf+P3hmkuXRRh493bMCrWlVCpzUdXugqzl1LqRd8xayMeDtev7/OjzOtUeHl+
nz8T7U0jnYquNpDkcTofehTDRbK0GuQkgvfiZbTsPcUGHG1w4NA3yP/zuLIft+7q+1Xb1s35KM9L
5XX9AeWsbMoFmsPO9l5dDArL8t0gTUP3erujQ0Ly8T7XT5MofKVuVvmtexwXFKOr8h2TxNuTKc8u
gxwwlCKIU2W+ydencW2lpovoVd2P72P32CqrP9eVR3XuFbJdlI29Q903zPhoWdh/f+j4PunZrZve
1uP/FjjOcROxmoef/fxt83UO54d1ms02VsacRfsXRm7p2HaQ5r737SQ7hea+nyDXexdQ2plGYpoa
+Xo5cMXSSvVJm8jhNj722I+kP669PV+fuTH370ldlMq20IzPJmqb4TJX5DT1uBTv49tgW1/ws+SR
D7FW+OqPVp6YVchMDHdQ7NeVjW7RvPYgQpqokIv74SYMUlHywJINscNBjBYDIsWutfSeP1Y5HQan
PlFBevZn2tdUao2y3QKFxKOeH+isnhis90i4ijn8Qm35fqHPbw2P9zvXwvDClvuOtdR0hKz/1kQd
BHPgSaC0jyUrJPDzpRDRqmY8sxk6Ztrz0rL1ZE1zejvWGMs2jemmttwU0Zwfv8tLCX6ONUY4nK6m
zBqylr9YwTjRVj9mv86TlcmdyX3xrpfZN/+0ygoSdSVV3nSWZkiPXkAzMOcoNmnMx9fhtbVXu7w/
Fs37OD5koWM96afrYXd3jqHZQzGE6MuJYlddfQBul+8Pbdk/K7b8u36VykRFpmTtvqeqt9qtuXrP
Vub9cIgvisbjtZM1w1cGufE5mjc5vRYlstG1vv/dxh2bmW7uJ2EArwbAW7oXy2JyVZf+2F7BWLop
wwB4wAll2Skl9X6lsFaLqCeuCWPVQiF0mCEEPEfqudO8pkYNkImiAjsV4LKoK743w0Kk0ILugIlR
zJVtS5jgaK4CUBLmNFfzqcrGQzP8QoKJb6H8DBkWC/LvSSuTLq15gnNv/kgkopsuthfs/+hFIf/2
aX90+74W4uYzP7wU3p69bGv+7yGcz7dvp5/0x6kmdWDKwTQaldLx4YSLbt/PXrJ30Wx/fzA9KDQX
Q4hGa953JJ0/Vt19+9JNDnP7WvrBjettxSkh8ZadFUaP/Nt99hw6F0+dCyhxQGyucqS9Hb1GAmeh
dvhKDjNBK817bc+gyTRwYUT5JUsLr8rTKneZGNXnDUGo78i+84auilNJPs4hope54tDcjbe91TEk
1OyULuvW6ljJI2N1b7saF7zDrWy7SJGq+30x61bcZDzsb+WGRVNnfaRvsNHwGN5bt+7EeInuI0p/
3PvXhwtIHaLCaNujsq5PYPF41EDx4aK4re4WFXH69i7Int7XS+9Vm/AHWBR3GhLnUvxZyhS4xxqV
Eq1B4pny6v3zwcE2z9Q38iO/ttWTtAVYcqOdMMG/VHJXBUVn+ZHrnOj3jWp6u/9en285+d5KPnB6
Wy2i5KJYAF6a/eTdFpF3u0j/lHcGSiyiMxvjzNvCPK1tdLkWk+zaVs3zvPVfqbKWuKkIb8O439mU
kfw312L6Wdz/ppejRCe9qVjhW6JmAwl/0705fxb6omVJLisLjocWhoW50APLT4n57cPBpEG0n/kw
sv1VpssnQcj97n9SRhFFqOPP2qk/X5ZyKTbNfwwy2P66yXtp0yAEcT0GxHyeSsn3B/pV7j116T4T
jSw1J7Xsu6wlymuMDDkm8iK6Y/G/7ZEC7nS7W4r+dKxM73puhlnKocwJcj/tI/zF1e9Otb19X/SZ
AOAXbfrLd4cT0+k1/e6mHLoRbSL/bOf0gTa1/TnigBFJLN+ZbCMG7T5QTyS//7VXoH+2Gv6c7zAF
C5yGMfDdpI+P5qM1M5aY5JshLGA31pMwJvm54wkU5CVBF6ET/+d0dBhLq+EFWCUd8GPqS2bqDuZD
v2czXEJ6yNz+HT6TLVaFW+X+IdGVBBw/JkabDqSPFyYgxglV5sn6+sMQvrcxTnEzU6g8ag7B9tlW
TH+k/00+jnU3LvZ2h6/MqOiDOIJrxmzVWRQZM5Ryzfl0A795u30VmglWAnM9gRsny/ZiCG3xWJON
W+/ZnMfbhfqqRMZZ5QTSXpKLb6pEUPpr/ZN2TpiRse6+/gU/Jj0uUrs7v15Ei3p8nDhWN1QkUO8k
XTGotJhzTFreJlpniic2UmfHTHXF+el76XQbbxOVqz3Toef5H0v3tZTKtoUB+ImoIodbpImCgCLi
DbURJWdowtOfb7JOHY/bpXT37BlG/Mc/PnIchBzgAjHHFKxn28le1nUsyu9sr3BUUKJIRVxY+GKw
HTdb2Z77n5rBlfLW0a4TN+bdXQivn3+OP9nvkvLbC2JmvTte5krEe1vycZDnqhQi4W2beppogZpC
8L04gh40u0cltDOiRD+LYbpTUncswNLED1m7V7KvkA+gqMAGZ9Ffza9wKwDWThPTADwpRCL9aEV5
hst5dDtW2uOeA5UI6qMaOnH8mROe5ZUVnXt7fBVrs066589nyffLtbL75M89qM6va8SKJo/zf8W/
w4npicjyuJi3hbbSjd1X6RsFAqUqmSVpkpR/WvYXUy2gZjraveq/tQc8yr6hjG1vvs4F12ioUyn1
ty2s4DNiqs04vI4cvcCX28/0k3siFEC7jkQMP5y/Kh/CN51/3/7p/9ILLAKr15X0SkpHJbnTwDuw
+IAKTb89eoFqDr/vzz+66/yHSIexyc9u+8d+KTToWn1oSTF/dhwBkv1cp+pAQITp6+wM74WCyoQp
V9KwZNvafS2xEIayKr2EeqIIcvGohrIa5oLhCqyAPUuanFri7IeHvDJfJ6QXFNnOsvVE8fXwxnSB
T/Y9lGFAX1zNjfAPwhddJW919bNK2K4AlAusO8apHxgLCOZQDlO+WO6YhHqg1di2kPAXL+qPjk7Q
ge1feSzfbxi8Co3CYP1ndnKyNSgotnz02pbjt+tuXkN+8FEPXPz9UPOo92KYKgVi51VzKc70ZMEv
SDc7hKopa4U2gnKsyGuN19D3wCiubu9o66SZtxLR8wpo9ldaHEqNYzn/dfw8/5XaViDRi/8wflvU
HKduepfa6CxEkpcvi/a+pUMfOr5NLd3IraPdq+4TZ34XfNcjyEOoADg1Q1HDBptFIWwjfSKe6N60
PZhu6gt1ChgTsehoHySWCufzr7iqLEjBCSW99spUD5Ekg5TBeN2+T4AIYeffr8Af9480HKe+kVyb
7AsUuX7UtzZ8hRL3gMwtwTFeXxObyi06yjOrH1Zwo3lNHICPK1i7UvkQl/VjSGtaoTGT7rmh8P8/
BW79vYGJjgnBPYAITl2VPS1mFwCdeuInJsMwjU9C67iToTwAyDjJsqcfKbR9ghcFdptMOyi5WJ3O
8ClSaVPO6wGiMoKHrk9oRZr6pnkSVAj3eAgaRrDr3X0NLdhXb++CzHIkxBU/I+TjVkOqMj9IvV9e
kr3HWwo0DZ6mpFR+cBtde2Sgo775S4IkOeZvIPFE4TzVyi1a6c4ekeUXzGnMgEEShkVF4S0TYZg4
1R4XRIyMBg0Uy3T/nck8i67HavxFccgo3kUzVO2pb7y27vKvX0mI3VyVRCH81gfgwNbD5iJgr60T
ZgxOwzhCvzduM1eOQUIyNfw73AGZUu7rKnJVwnJw73ji7efKW89rEZDTlxgZGLBsZc4c0QFQfwug
CFCpbHQ+1ouD0tvsP585bHVFUxJWZVFsbt/JbHW3/5kzM+EMREvFq0tgvy834AkMV5jZ1cPms9Xc
pdzyL5bJ1f7MvJxQ+vNxYA03rBAx2KooWzZfWX+t/h4pBtOLr6VbwTHnK5ntRw4DA3b5rwU18X3f
Cy+l2zSRKLEbHjZRnuV7nkWnMRq/6LLBJJcsDfM9oVym8+zzkPvyyO2xvvq7rarp7xMxh8T/qwQP
c6homZY4v1i9i+N5Lx/4GptG8vg6T1V2i4bvCcbbrHJKvxHxBSVEN9zJ5ZgFMq9mprHK1OVLaioW
+rFPQPCVYyziwiP5zjpbWSGoV3Y4vMDNI7ctVW4sbvy0WtyOlng0tpqIlOMfscnMilf9vhU402bh
bT9u5nYfuz/DDm84jpbZaLeBMY72P+NSdFDeMqvcDpWUtgDSWhoXUMeZaG3IFKKmB4yJKPt9voVI
eur9KiNYKm/ANr998BDtvxifxUH8s/jMfo+TH8l7Pf4pLL4Lh4oH7b8WzHFTUnjJpCCwm4lDHR1J
omp2bNkVmAw7yFa8l7fn2v6HHcAgsDZbNAXfzsVKUHF0zgRTM5Wp3EZgJkIEl+pttBiuE7Z6/TaK
D/UNB0l5sZG/Gtpq+Hj3x0XhIzcFedhv+ueteTXV2y/veC3oWVopJSvnLbp3/Lrlw7GfL8liVsP9
3uJtdewh/nKpXpIvmwLD8mWjHllARu0OiHRHzzssQLpPf8eZbnIXzSQPonQ/m2QiNPZI/sE1TmVr
Er7vInhoyzbb657mh0Zendmr6GW3pNZ2Vm6tl3Ya2DrMmzxitAOxlltg4QwLoOWFanERMHSPd7Jj
l2vuJRglF8VqsA7ty7rSbuZVwdeN0VLKqvO//Xr8u+VuAW883Ib9CJDrFY4YjuWv0S+jf0ojNrXl
w61cYIxec4m9NP9ByKT78cg/LsKsu+jf/lKdw8fcbl88xrY7QVaYhEzZSF3PppljiRIgEJcgOtUl
dOxpn4MwARlF5yQglgsDWiH2OZmC3T6ylfOH1vNzAA7j/0LtiTkrXKLU1FJBPBhgZrrd6Lrz7cfz
KB4tJiRphlddT4K1gu7oHQDsgr9ewP3ScGsm5GqyhqAS35pXjeGeHHj19KYx2zXPmgCWDeowfgGi
OI+muWszNXLUMhkC8kP+P0lWm7no8Z7+frxDZfmd0aXbpUVwdSyfp47Tb6lt1buvv5SlvmZZIJND
tpZuzybbMyCakyuUT5tSKfN2pptohRd0acOS7ybHZa3wOv4vNT1bzrNYOepQ5NRYQHSL5eVHK01o
L+1iZ5xuzJ+7oTDNTad38sRbCN3JrobFZ6e7w0EIdgTKo1Tq5uEs5BCoiRaZeiWTe1mgKrj6cgzF
iBUvvFwmsLqZLpt8L1swMWV2ufcyMwkpByWyQyBPr1vQ8zzyZWov86olD3Ub657MYyXbp8i6qTN6
1tW97/1NTSKjwbDOB0oqGksE26z5RNkyx3hV+7kppeokSJIkBUTBSlDPlaYy0LLb5hwg6ZitXCW7
Bf/BW7b1FEW8g6XZxorEK7yRVNd4AeQK3dUYflEtMs3G3nqKRBT8UDCY5jflnjNkmq2if88HXtoj
wlAx9U/NWyFRC7tWylXA0Cul3/0ljA0j9jMtLgPvIjZMibULMhUekYxM0mnI9YDLYEqIzKCEUBAh
8S0vlJjuJh5tzDjAlq15HkQ5SoyWzRm+jlQ3M90APEy25NKuae/ZbQd/F7uRT7f0vlKjk/bHKFCB
YYOhARCkqpYVtm7nRptxxZd22mYTwnpi/KnprlRxKEJdrdv0aYkFVKiVH4JwZSB4LLYpxBeeqO9S
6pXC/PuNAYv1dZdYGe+1gO+DV2D1H2r4K5vxiCgwKaUpHIN3h24BtZbn17V+wM2FQEgeWypD7Kyw
TDYb+klBNtmUDTiK/s4Db9Q/mMv4w7xaL5fPHpXMMspwIeTdbvy6XlYzGJ6m9zBlJER7PlCCeNZV
gejLN2/Z7rUQ8qYdoMibuQ7xsgs/WsgMBEDtkIoxcZ26bybzpm87vEJ3KwAxe4cJgj8owAKlGjc+
Z4EurZzqK77CpXo41OJU1VqlyctZ0xD3O7CZChPQC7jdDpAdpr7KE4+dD8CDRyUnXSHBkHkXhnOU
hDrE/YTclOnZFU88TxF0Av0LiaTbAuaMx2QGgnBrAg8htLfeihe34f7XVHRE2risFKaZbkiS5zsG
cd81j3Hkz2iBuIxuMv89Z97Xg2A52yA7Id/IkIC5zsdvE2BrFAqvRm13pknjAOd6dg9/xArGvUTx
/7uosvw9TBx74A0jPa3bl3wz43jOmj4U7qsYZCZFlOgDc6g2Py87yfR/M20onIYYk6bA9372m5kh
9OakYFLYQznM3nPH7+RSX5Tz2zX9X5yoJ669AiaP3X8F8eYkSX8W9gK72sXdxU7rzuZxVreJjTud
aJ2vdUiK0qx581aimFhV9nmhR25UAdVVKW7Hy8/xfLTJDNa5YSFuby4i7wgzP1eX7mEY4DKLN91A
93HbtskeaslDbZNrb6Wci1VzT35sTq2KsJRS0g6xGI9S02wycnBo09u5/fl4u/eDOpoQe2S9MlPS
egET+ZLpLorK7UEUpgvGxPh39XdqstlUupTqcO1TkEt4SvoDwKazmij29d9H171LH1bQ3lpNCq8Q
XPVM1848yn4ikdw2HhQw4UfdEnPCuLZzHKU1bHlPvO5TQJpylH1J1+A+ndIiIczTJ9SvNIXzyfa3
qWrig2Rwgu0EYNC+2IxTyF85HYZOt5/P2Yp950h4RmHkFzN4hJDpCZuEPLWZ3d2cgRYxzfvZ/jKO
iE43PLUS4mwh2Gx/gxKSdY6uU2Osxu3QB2gkiinEnvY4IzX+TCKVEEFCRUDRW0rlZhxr+QkdbJS3
E7+3bAAnuScQXD4AkUwP+Dn8pkcmr9Ns30EU0fZ9dwhlMC4lVg8WU8PSyuVRsWvhhVKJuh38yBL4
2vYSN7lgFjczy1ZqZ7V4aogspF4GDqKPl7QRIklTkVB7IbBJBlTSGMhDEnv2c/xW06P2pFQFJEhZ
+Dyay9ICj5ZFqMJs9AJcJNm6pMD/iPdUdzHJTQtTb1nsJz68kM4YreIkE2ouFCxWYI/F/tTiwPvw
Jed1hFvS2vm+RQ7yaRTMk0Yh1HUnPpy7bZt3mG09FPU278INtX8WE7WZ69IA1u00NKuZ7lWTh0ke
3SHrloU57qRG7mKNSIhsvgmUtQ81skYUoANqhzEl8DlV1wf0F0UVwMWpwqt6QJ282gFpBaYDe6Lg
RRWv4gIJCIW1IoPRvLf+zg9Tv6TMrqYcMvATBGqd1GeAMCP/ynMAJRz/S6YrqHHRBym0O/fx1VyF
syvLjrJ0VaOcV+EgXrskfQCMo83mFH0c0015RbR8f7MpDB0+yKxjA2+1BGOYd0uKuosKoVLtu7qX
Zb1QYbLTsNUCrGZgyhy3hQMBa/H8FRjQ/hulO4lYJjnzdvgDxOhk20y/YlXt8pvAXih8h48oBRgt
taDcV9BpNjp1b3gjjr9x7SpVEiA7RZYIhQ2a3Q30lAykJvdk9yzkzxkVGHwgENsdXnQjkBd+gEBJ
Dc1fHhAHglTNg3pktekeNmI48eQVx12i/ArOKfcGkgEjcq0tfeLxI4LIxSw0im3gAQHcyrolwRQg
3KgWoSKU0fSK/pdVYxdTu53lKwc12779lCAIdGZZdzf1XN3DREQFJiuF+rgpFricQit3D8AiGykI
r6AMD5imeY2UVqrYA2cBp7m9EmNwGo3cG2Bxb23CgzUAPcXcTjWWr1dh0lX9AkTVKzXMjVNabKe5
2QLy3bhRLMpJn/rXGgxC/i/7UvpZwnmhzALehrRRfAGvr2IX5EbA4X6V0G5coSDgs0dB2FCjREuQ
PNKbCO7lxQeXXdMB8ztgwX07idfulcCUWOuemulvjsVsyGg8NRdDDsdthMPQXsj2N1DtiY8QRc90
mSxbwoChQBVuguQ7714lNj8WkyzvuXyYsC43QNmJD8ruNhLmHhZEksNZH0d/YkLZDpvpMCGajc9n
hH/yWAdAIwNGNsT0d5XLc8COjhI0+MMAa0ZsEtQEib1BIfMkjyiZ03l7d6+kO5mP8BcKIQhkVFSL
yayy5z/uWrY1fD5Cnnz0yV3JfECMWUNsCFgqQfIIfaYBtBvormqsfQpEu9Cd95RI4Y0UTUNdy6Rt
hJ0Lj1mdtxfrXq7LgNi0VkOKj3D+p2BOhR4jtlTJjIIop+9ZlZM8JUNws+EVvT8qlKnhDOgHspr0
EDctVWDDh+H1I4IWEcRO+xji2zxSZflL1bZhEs6Qzopmp+T/in3iapVrL3VxVnpcBl51RlEa8wwZ
bCyHOwgekF5/3c7HSCIkIvr8EBmSEUWwO74T16b1NPTf/fIT3XfX8AiwYqgrL7ASG5BHhwArNaVU
HuysCw2LOPWUrKXQGMuJhAd0wYi7MkjRr/vIBywrw2AsjzGOEkFJB+XGIqaTiqPdEG3t01ry/ZJ9
Y10Zvj1KcRiN/VAiZLpMNvYc0cuOM3yxPTD6DX2Kb18fRXeeAUaE6QuC2EQmAHye8We1a8GIc99n
mXwhoKNZqCLS4OoaEKRaXtZ9u6fJvF3sG7Kpp+1Mu6fMNKFCeyDMHO6vMrE5ji6IO8wynWaApVR1
OWDjdefXDwfJ5ZcJDULPZ+I6y+Gfx3IfHp9UDrP3VfArGDvjCmuBxr9MwHwT9HlAZb97otcB5rW6
IbEFcQFdqP4QlpA6ObUcVEbB+Ny5T3z2JDtrxtHcWgz2voViQ/Sx7M91YOs8DRZ7SIyQut9LnlQs
Yoi3igawSJEAQQQvA+UJ6bDRr0xNXtidxiCJXbEHRK0G/kP1y6xZixHzwKypTYDdVxkwOd35XKa4
NGWOIdAN8O4CWR6goOmJEg0/P5YIZ8t3xuHp5bJteKiZ2gYmzh0yBKAZBa8qZON2ifB8VHqFhr2Q
6jpF/5YXtTDmOiIh6NywwTwbdfFVoqNq21Jo8nWnoTmXLGszxYGGdfzinqUaAgYBYWYa1TGzHAvT
eW07yHdK0hshqEe5LxQ6J143rXhE19sUXXZ62MUenxJcfyaZ6veQf8uEskXcIT7OHYbwBV/oBHdG
bHhZWQ5cpap3mVUh8s+1UhMRnAfxthqotYKH9yugCLxKl3eXKLwGe+GfD9sF+0OJKWKRW9RCeOQa
xKnDIhtW6obF1ZVoWeO5B8lo/jdS6EwtIeour6in3qRrY/ZUWeQCwYyqgWJkc9glgu4FxTrbwbxd
mAYiKHOmhCZRv7TC0jJjt/9dhksobGn3dBQIS109uMU6FQavMIxQ4dKi6mD6VHgqj3T3wuKDwq7O
f5e/kt6vwtGLzrZRbGa1fxroNnOoJg2Dk1/JvID/w3UDgQeo+R58m/S6sjiecjAQqSzelY9PNhMS
x+bTqIrLNs3awjNMpuCOPG0y3tZCKqjPR2KUGG1/CWJTvwi4Xhh61QnE2Pucq1abadMnMJD4CPBG
InsVEIz9a5DP9pJEiLoqELsO2ILKD488ttWJz97trNMwePxqWl4JndKI1UYBmff30GviygGZ848C
YN/SmknOHnGu4qQ0skqP5WdwK8NQg5KCoB1CN7g2jo4MoWwdwD04wBvLVlrWuEd+m2pk+1IVDjjx
oCz13T1NRqAg3wYFLbKivQgVQMf6WhMBhNeDs86rvlc4RV3bdBTeuFsYEU1sNrshxGu0z1AQ5ozu
qsFXwE1Mso6Wq5aRi6E4vQzPfUC82Ls+6uIsKkKmth+EtYKrstz1z+PPzbq3LL4SMez6bKbuO9Qq
RM3qfZ/D8HL8NaVpJbyJljlMP/php8q6Eq38XCLIPJZmdTUEoMPASg6fLiDKDVLV3K0ZZJkCFifJ
zT1/H76TdT7gamtruCoWQsmIz3ExOCCUkWARRZKl+bRNECOAhwNm+73ZmxTZ70z5QMU282quUlyh
zjDoxcO2IXTgDCUzdSOzrb1/gvBEo2AU9JIL4JPiOpVtJ5i5Uw7D5mliitOuEYISceXWm6fOnzaZ
pJv4QyZoJxKYU5S/fp7UAEg8b1mu1eNcyAIdR/gTp8hr+f7vHfK570W2Ya5NSYj3sPwIc0EM7WkU
WTwqhV1VUGWZrlrSyb+LTQ71LapkAG7KnhpkOGKF8vJeo9iozhwGiWXtMtzFem8SHEGXhro36m89
yesV5Z9qwncvJtaxJ3jnq8hT2RNBiwD4L2v5tOCKuiMEhgydfcXcrH9d4kIKhEL1Cw6N5TYtNpjC
WjNl+nKzepATi6kpuGXeTb+1Ss3qh0UYI91aoE3MujejX+lD2OPmOt1ypig6dw2VJprmJerbmrVW
jmOhKC/PtvOS95/M8uekoAzTDAYkMo6rGlf5kgk21JAkQajevqYHRXuIHW9wy/J0XRMp6JcqpxZm
YEOC8wLyWhYj+uJZ40MTd0jtFY4FOoVWf9Z4WIyEioT1gEBiNlgSwkYDGz+EqQvce4Gv0DolZk0c
06gQCqlQaXy+9kyb9SqWnlAVB2FNFYfLKefrVj+kU3OtPo00NLlBPhf72uJsiyQwhoeOLLr9Y+hB
f49sEP8y6eNM3Sp6tnWaDxhK+98kJpB3EBiSRtHU6tKxDN7aiOkA6ssxCLbf7/qgo1FobSUBa8yJ
WX19b1oH587s0vH4Tf4uw2CTi+ybKHtsuFR6OPAmwQYPS6PI5nlkgrGDoSYOGpjDP79GFkC10FyN
o8s8whk0SwJzT9lmZ+2G3kYsSw2ubQOD+LR1reEmWzdIMcMZenLLGs4Nw5a0i9u2Godk5Api2Ei9
MVFChzJVgiB/Vtp58yelFl+9/8+YE0hchDswLCxbOMG2x8j1RhkK6O41w6OOn7WRYa2h0AcOOEJG
QZOPw0SY5jC5TIS3jhScfSTNvg+6ndiknxgdAZ9+yTaUC6smRpltIoIZir72XVGeeRQQ9rA3S+Ge
YksSKk+xRfyGTXllKl0nRrdTi7VUgHawMbWqK0bXoWrEQSFbIWLtLMny0JUMqxjeNLGL+6Sk31II
Dc/eOdzB0I9y6pXVnyme49T3An5JLAjC70balZMT4XCVX4qvVgr3W3ZUcAyGgX9xP2A0O1keboBM
f5vceRL3uQKWltmtXhBRiOo7q7n+ZQoYpFN+Zjs6BHBUiRYb+TIM88yVZx5cy04+S85vGM3ew7T9
C8CSOxbXKJ51pDXrFiaSqT1vojPa5uAMwja2xY4DP2quRP3mm8E2JtjUltECNr5bXkuhOR25nokD
NQ+dbczuKroTqmyV1rIeWvOP3echGv93w7u77N/0AFv2zqGlJy6ID6ohWfqwc72Y/aXs1VkigGwM
1Y1cnF2VpOVbseP3g/MgdNeJQA3OTiwGtOWns4yaR6DahhL3jqOEAim8+rxVPdcG7m8GSnEjmGum
96lbM8QE+wv+YR5s350GgfkXsxTAqUyycETsDCfWL4J4W0VbtTVmkWPui9mpl5wjLEfHTElHPiad
YLQuAfbAkGP8Nrstn5jyRHbFaohOdvMQprreTYycn6FcyERfo+V3gM7hhHo48C+ut8fJLCffRkaC
Ec3Go8I+aJdwv2WkBKtth5FZlijoyP+nRwjUK7/eKR5RA9l5MEY0GxqM+0bjfYOhoHxlVcPE5aDZ
A+jNh8mJulB6Gkr35gl2jpbZwQzgOwaZRVPsXrezvxUDRlcn5D/Ac+Sc8y/kpZw8lPnqsQaWHEyf
RDnss5CdZ2BLEUjqmUoKNbRrsKss3VVQiZUwofO8kIABER3CdfRASXCDZqMB3lBlqW8V3Ft9zH9D
GavpLfaXwd4M+4QDxTLkguMDLb7SdnaeFJrINHP3acnYtcErecpAE24yjCDhwFcVRvqjKXa2bLs7
+R0KuxvsafctsfwNbS/6QL+pNVLBSWOmos39dRuPaE9zIrY09JigSHr7eR1ymenlX27HpPDlQWSl
Ax+0TyaUY/4TBqEU2MPt0FT2PezA34pDNf91WyEHu2aylYwwZXzrRBf/3xsKtay9s9q0z4ObIqVz
a9lDreRlvNVpkiu80mAkyCLwPTxhPgRimOxvkc1LqEcOM+yOuf3AW2CJLMp1OU2EEW44FACB6Cgc
IQXmao5Unqb5NUJhjNv37bOqmT3TpZ4SXZ/i3RCGpj68PL9IF7YsX49Y1YySM1AoO6ryNqqSTd1Y
umnVOV5xMfc4a7u+ZTsOvLKZNv7ZIQrTKAkFKVUsx8Vo90ZtORhhkn4ljUwhNUgn0OfkFzntJRJx
QwyTR6E23HBInF04ONZgm+usVzXDJEnsGJYiLeaMk0pMH8fcdCxCkSZYOVEul5wtg2ixYCh9MDr0
VE6L7R9UO1y0oH8wAHDEN3zG9KQn+6uSew+c6akpgpadsB/apvL861TaTMGqkpvALepKli8VkQ4Y
MNvWu5K+bGkmJtyNR+/qPu5dxaMt19kYniW/5Jgl/+enXbMN+3G5+mSSeVVn+N9R8n2PFzmkIENw
wObxtoa926EU/irEDa+9eUt0vZi/mWlTLo6BOmX2biBhgjllcNzWWRcSj2AFqOsj6Cu03yU4zTjM
7PB8vsmKsZrh/ZX7Pl1at7CpBFsceIcytERC60S3VbOn1pyhE6bNRNKSJtLFbD5nwAPxhafRNTS4
ZMwYcRf+o2PBNnaR82/GLBdNyVlrgQb/u+qoNDgbmgKu3i4Tg0TiVXlGYHjFgXXCLATpFSJL+oI+
pf7T0nNRokKYerBFIqUQ4hvmP9np0WCv4oEGuh6QZc8jbC5IhCMhtfoI1rXS/V119X4fus7IVFrr
ZjmwRibfA11LbeCa6o+9OUP1OeGkZZhK8s668+p2YooMHzPK/bcq8pomx3bmXIWUamX9S2XklupD
w8r+7nEY7Qcskmd6dTtgWCOJebMEHrlXLWqzD86/WMYKXWXv6N26GAp8Ottnc4UFVvK9XyHMsuHn
7YvA1aNvey4DWULQ2SFlqVWdAaOZ3Tb4oeQE/RLcfitfCJaubiv7V2eTyRkQg/h/nwctlHo+Qdpe
nfU92g4MqNQNLgdSufOTbUCzUIZkqGj3W1rU9dhTnqbFdkBtiah0GQlX7AxQkYqnjcYBniX7ptjc
riTmYRCV3qZCm4/rW4KYUfOhBkzIOFO9dOcOp0YE91caP416ChvLMXR6nVVwFbw7jr1ZVVhaQUTY
0ktljuG/gexWPTNntptt6VOTVB58qz2+HwP1yFeHK6db6SYUrajZbAXWCdNJfcOuqFOko9WEyorq
UXYbheC2wmy53W814Q80wPEvrrXiEBsGIzRfx50bwrWcK+kgmUQEhexUw5z3PFpPD236AiHGLkS+
hMTGoWXcKS834/k0mtWcJMQgCBqqDYu5eM64X3xJTv6RN4TOT1lhS5mt3h1lQAotVdxL7uvSO8E6
znfob6UDeJJyfB3nWJnnv3pzkPBpIMSZuT1W7x5Eu8RE6CH8bIKihn2ucc5tkNwJVyyQLC6W/QJ8
2V00pZHdfMNV7wPosRGjUQVDvFQyKfmDWWO++J1t25n7R2LRXPxkN+1FsX1MNXBFXQIKevezhtQs
VNbp5ix+OSRE4sAUiq3VMTrHb1zCzL5aOn2DcpsAIm+bqNtFQomPRF/8YGZnrwqj+21Ck5BwS7hP
m5IQI8lp7PB1ekmLQdiRDKDUi7cP0vqMvp7wkix0DoUm9JUcCIg373UfDurH/p41gmy7tqmiXWjd
RM+ShEJmxX++qqR9xAcjN7kbvls5mvQpBYICfdYnUzRPDUmU4iNimPBjf8kfNuPylzYjoR3l7eJ5
RoO1g11DxI9QwgtTLJ+lDEdk1hl1GSqHcZ8RhY87nCOWOC68+koR8Nu47xTvQ7/J7fcOhF9jEbLs
n66zhZzUIO2zda4KieE8+77/HfeDzmUW+EQ7PYn7t2MZtFl2YoWSSPffq1N8XraoveB9+zC7S+Xi
oYoYHa2znmPnNn/0yQLC3gzWMFEhDtcJKZQxzbKuOXasDy4SG22HbGbZPg0lMMXayiLRBKzj5wX9
M+gFH+3dS1WTffw+a65bVDFN4nGa583UvI5jIOlFnkqez0iWWktC3HELKrc2PtYCYSLOnK5lX6+E
9M2ISOLAh3RW4gypKkPGz4Peyi1sWjARh2HpNfFRmMpx6c1AW+tGhEiZvB+G/NYmNP+wnwnLDSo4
PE/1UxEAV1uMqh+SE0QoLJXtwMjidDVIr3Hllq5qRGq73gJP5epaxdPPJBQRParaYM/UYhzbyBeK
jA/lE03UdpdreG8kLynI90hLMiSccSc99JDiJMbp6TLUf8eanBcCsta6iQXhjVBYhHOOyhc/3e7N
g3DzLnJ1v838am81Quzfhq7Pv826tz/crUoS9pKYb4+mkoeXGMIdNH42jf+7NzbsuOZiBIivFTie
1v/gnT+v70f0BiisQzjUUpnpbF1XhWI5FajrQhPZ+FsXxiZZBwJwQ54f2iwhHgVO+UC+mvnTylub
yc9VV0fbxVQNgT2GWiDKvo3UZpR6kOpKyXVtPH7uP3O9c/MY6Xr7JKrXcV6n2QqCuk4Ohbhyij/U
sosP1y1ex54x2n3tZ1KlWncFlsgzfPyJTB7cbmUc0C8KjoQPxTy5FBbXWUMuO7E77LWEzvLqd2w6
CLWQspMQw1cEqbSrynVAHmGwY87dJ4sK51pXnzlJ7ihnhw/vWCxn9xU1Fk8iE++6DwTZC2CF6Rbx
V+9MKMdNjU+mtweyl5dr/JK5Vda61HQwAk7chtPn2MgnQOdBV2VAPWWLYboVBysSJxU1DDv3t2DF
3+ef9HfuGGV7yd4FZBe1BuP7MwCcm2kkF2kV+utK+hatv5AqSNM3U+v+TRVDnJ+oo1nolwN6meOy
AZRVEwX1s1XIxkwnq+uN3ggQszIFRQET5dqX7iz+vSVbB7Uax/qykV9Xso92Ce6nOCnQVvPa9eaU
K46bR+f9R3yu3bfdXLG9i06l1imHpkTFvzD1rJnbPELA5zDfl/khLN9E3D7OxR4LUVIndXRx8h0Q
KImT8oULfPJbxhHxrzOIRfrdq2hxfj/1i0L2WVDpl3jztqs/jm+ZfLQsHl7upRYk+zVIrdPf6vZ6
BWN6yc/f4mw3wRTRPTFaJHuZfKOYQj+IxKnUX+s4kVK++X4rylxC2HtRME/Q2EKyJVsOm1sqoBs7
WZDR+LCpFLY8PYr2rj8JGHAZJnO8u5WT90oBpQUai563LwE4rFIO17G6KQ1Bfu84oOYQGBy+bDv9
4AssU4JGjYM5Po7rj/fCnWz4OSDqbKe302LKwbpXl3MivFBXDKAW/aaGjzFJJaNASfb2hgibfc18
F3Cz08wUX+nWTaACgKEoQPdft5+7SxVieLP8yq6j9LryuMBob+p7cQLIaP8+vt3GmXL6UCjn8oPs
snlVV6PCL4V3D+KgEAC2QNDw0bMhJd0HCn8savBgJ3E6h6ivPHyL2y6ghgENZhPf4lSIZ+SmllLt
RgZ2rixtR7BeTYGUc6lyKeD8XhYiTY3V5QIXnC545T/t+vO5Yu5Npd/MOEtSlXACfG4bcrVqr+O6
T8jOAAyditVV/Ok3yXM3FX8AH83Q9547hUt9dake4/czjNIukqzzfh1P8xxQ3JjzHPceI7jCLrgr
pHrmw6BVDZyNs48hbF+GfEtNPaL0CpVskIlSvzAtvcruGjkAevYexpDcelz5cPnLPdR7TFPdy6pd
IE/PV8LlA4o5n2nMtf88vAvysLy3s3oqbogry/6KyjKOQ6YDhpghnaqC622GEoqbc2cO+FcIcMZi
f5tqhYwpzzmgdwV0Z3qnNfwMRW2UkB4gjufKgvAUcGP/MORAPSDnlHkxD2chR8Tpng/k5+6MRJj8
ZcjtwEHe4vpi+SH65DcpNQgP6NdurqHQRlZqukg9gW986mEe3/494LY99wouChEheZypm/sdjolZ
wHkrOLg2lQSAHDmDUPImVjWOPTAXrOZZXT4gVMC/byM0jstQnLGXW08HNMc8VT3CeF7+jzs1x3aF
1c8E1Hm0E8291Tw9kXnWHAakBaYb3a5C8UA8Chj1TDmlA5ECAM+6V2xMgGJNZrrX+dtOTM/uS76g
kDmPSpdwP09we/Xgpak5lY6fl5OdzSQ7rwI1TnLJqsGvhv4uGVXJTEH7Z8N40VpM7N0wDYWAYkzm
mrs93ssJddJPp+unbM1WAQiXZPrIdu4gSn5SB1X3OKqjNK5nGsm+qbHPx32WkdW+DN0MMuXfcPaz
qeyhV1mLa/atI6XjnitxZBMEinhoJQsf/mtFrvMqxKRbkEGMwN2E7XTc/mcz5O+Vsx3G4e/by4+F
JmdEndKGWkL34HzfCfCmoBQvufgeFRcf67hxyn5niFdgtdkDELsvMHO6vXpSOE0o2tTUSCgF2HIE
XOK2JIh7Qgbb21JtNquNtBuaF+uxhYkRKVVF4NQJGMZ1Y4I9U0vA5FMZ4RjIun9kcPJna484QP8e
4vqA/xWLbnsArvioFJrwLm/Q1gRsPIKN5gJ82K4L6lgTskxdhcCfV9tsG+EBy+h2q10Pw7XimdME
hiOI12smoJvzYgkO5SmAD4T7kusvIacH8xlDKyGCalQiXV9nAFuRWFmFXBySfr5wz23ngr7K/WaI
0OCH6g9A34NAGg7l1edt/HlhlxaabC/Wqa/Hb1Z8H2exbi+haOLl/HmqsKw099iUp8vov2Q11xMw
eT/WtlG2emgsGrneQQOUe8tCvQzSCsc+Q9giYPrWDeRNLwf1V8pXvu5NbD9+cyrf6pcBXt8I7u4S
kVtlPMwV/Oe1QnkTbRs8n9uPcNF/SVdrK1Erlb94pdXkZ1zdl1xyrnLwIxJllorMOvTlurz6JAhU
jxCI2RpRe9u+qJRZCCOLQ+2EpEOsIynu9o+AvIf4tSME3tFtmNOvYKlRqkmqsEYwOVXUpnXvPdC5
2uJv3lj8p2TucwlECJ24a0o+oqq4l1fxi6IxYgF4nNG5njdysJJSAq2zBojyi9vK3Pa712QQQznP
Z/oPA0a20Eocdqr9OrgN1vt9WNISHw28UmF6P5QPFUB/WotUn+F7EzlS5PXBwDv+XONOMddAqn6P
//bX2uyPG35/Xe5fFRPwiXbp+j5uMNgBh5h06uVfFUN8ptQ9weHaVqth8vS6SkUyKHIRx5MCvsLr
Ig3/WQGXmiXNw/cdUHq0+WAq9g65qlqlJcRDppHbvFE0xVwLGfhVUcklpwVfExtjLtPZJ6bLGP/j
/ueETDXdyaXeuRiZz92+eSF3mbaCbqJ3J80X4riV2vRPsmA42jUv2NWxn9ImxdvrjZNDBhxqtNx+
9bnUnaNHRCSSASxxQYSA/lq3tRnWN8j+Lxoi/ahb5gxM4haNnpDDtr7PRidMhwlyjXqK+ILKFbSi
1gViP5wFSjMi6/ie+RQ2ywU3pBYQOffG+fa+x2jCjqLHV52iljNKjnSCPFYXJT1EXhaI3ojEP4/F
nXQqDc2m+kSFVJdHf7/oXB+TdGpTy+N3Ddav4OwtruxDya/see6BK6MHhRSvWuqJLtfp6v65GlaK
Keh5IOavcXbxksG+cEDXMz9947haVB/5efVwdwhTk+xV7G83uZwbCJdTmWpiXVNYPVbypJfltSYZ
cWCtl7LqFXlcuJWFL7d9YuTH//saPNDETDpj36IUWL8k040jb9gAd4N0vqlzygNvxKYybxW6uz8c
OMl7A2ZlHHBWK545nPBbNvNZQksThczfQ1FSPfWNLYFDPj79KkWBFMtvGqe/iyZzd0Wu7+dHVW0p
syuDLmd3f12/7BMhwX6Pf8XjdqfWngLd35vc0ksGAcTi44ynVZntD1jz6vGzTv79j6TzWlIVi8Lw
E1FFRm8lI+bcN5TaLQZQAQHh6efbZ6qmpmZOsBV3WOtff/hasWTGek+p/oOmo31LHj9J1gNAcOYI
5udSvo63bMLhWdRTEycQQ/WQqFBkcHhq+lzFz6mlYrWy0/XGnfxdy1cPQAMdFiUlR3JPMwtkeOOP
iEnY/P06Dm9z/eXCVWUqdhefa63VIZHh4J6tcpRMtzB+DLyc1SspcE+h8MPxQTiSD1SaOsYjXRGR
WPS+RR/o5tx3DwIyhsIBhu/0RkkSadaRHokKEdEr3G+mKqYRPVMOZE8nn0ZUsaYWXCGI6rvri8Gp
AT0yRxRw8ylHS32nTABku89YQQ8Kw0V6xjXL7nU9PDATl40JarLqe35om5yOHtLBR8rczuCCk5Ck
4zh0VXHCTJaNMZVg6xDP8lhobfRukF3zApp0JaLnF1VM811nvO/yu6BAFbAw3KCKbAgZloTzSg53
nUGTCNIL63IFnPCinQK2L8Swv2WuwxHHQ1KHC/5ERZsjTfUBjzL64O3wic3KLUkOhuyax7Acz2Q1
sE2TitAGwehANy2fvp/IqA+Il+FSoq29E4GDkFlZlDg1qHp0BTdYVFwQJOdwxp/T97QpQg4qJiok
A2opNvDf0SDxq3eoMeClXOTMZ1jyi3y4hpfLWIhSLxgmUQLa0MCMEdWA1K6QLfFCQrc5hZGPhNUk
hwcLceyuOSR02ceJRZaxFfMTJUINmv9+q8iwZu0jSDCm/NVxIVyWZ5P2qyOwYMTu64j5QGiTgk8q
HxSojow50u7BIYRUhI4yejZ2Rav/hNNt+j1GbFbwXBWTLxbJiqfjNwXYXPLdtCS09NNniRqD4vmX
p5M+3QcOWTwa6PW44Bd43g+P2g20Me6L/VARrAgWa63/sKcYdhpHIEOQdq6a5Ce5PCKdMbdbyxtc
aq6/mFwj/sNODXaea+wRilNRlvHjpwyf+/xI6cbTSP5MTmqGYnY7zY9JQfRuqKw17S8PUvYZKgHZ
HvzUFIDYS1I1UVS72pSN8joPuaRhjJGJzE9DnMZg0e3zQ4XqL8MlwW4I+TFsczOotxTgxVg5cP29
ryv1HXD5yVqMoyUUOLwoU9c6Vz+in7i0ODmM27GE9w5kQdAP2h2OOt68HilrHHfUJbDJd44nBx5/
KHCssH3PpdXbf+V2M6GIzMvVd8bHW3CF3qg8O5u3jgdLO2oJlvazYQji/tzSJUCWVgdrtCYUvc31
rJrICyzG9uqUAhJj4Nt9Bl9bJwLOMzhb3laMpa9o4R5TmEettsGyn/9VZk81zhRPEC7gab24u8fI
Xy3093seHKBqz6qWgiEHEHUO56uFZKHDck80smYSc9ahZ6ZrqJh8V7OBDrfqzA3W0Pb3eJ6XSF+l
UH8sBg2P/BloDQP0Z5Di25O2fy/WMpxChlOURuquJRy49fVPhPaHKREI7qz5uLft61RgVAekTkRo
bwBDMoko/GQDft4RhlAFFBgfEpyAKWMuTRkLUBElDikYub/BuFEVkyQpdYe9bYUfqrVmgw3SjZvf
ru87nB15o6nbH8RUJNE2wz4iLOLrPFFan0C0gUTbX9LQDZeJwA9S7j/r2G9xvDOKs/H65aM2SxD4
DiU+y15yn4vhAWMmLDEV/DHihhAeXFH2bKPUV3JHBE5AR+Z5L+8kPJCxibbxxbZB4O2RKaHcUFEi
RcCIB6LuOb9YhD5MzK3sQxqdpP2oxSGJC3r7nj+Fh7HTN0w5UTJwu94uaW+z1QeZ2xjnbF7O7r/G
ib6tNIM3KhCsmJjHzYskNukiVTo0qHFyxDAtk8L3pkS6C31oZAjSYrd6kK0FWeQtFE9s9RLER3dA
w8nkwmM0dWldO2LIFjfD0w1P2XOffzSwN3or9/6rYXvWn+VjWgj7PSkmiIQSc8KuMVfmuccuLcRO
geGF/fBaPFtgXIqooREv/eCJtACS9ObMtUi0Kl2haDNJExNhQGCFTC4kWUwfKbaQalc7kNohn2uM
1nVgZ+R4B/wN2TcjbP7e2Hrd0NdUrqjEwuevwMfQlWCws6fD12TM5MU81Pyhe6ZCzbSdQi+/poky
aUoG3tVXgQpHyopuDkCn6E+FNht+p9rqcczm+AxgS9F2QiHPf7BRnnuOMZUC3FdPV2OJlf9QdTiR
rgMfiAw0oUEh20Z9DruD0fPxjk880OKHZl2fcXLkJhanzYGO9App4dMcWvzQYBcAlcrNXOVIoQnU
LP8KPYEqm73FVBEojol0BWjeLxnylJmY3ze4VGk+vRpOR07L6J5UlX+sOy5yZE/6QsVW7cYvAZVr
XPWMXwZXT5yc3tCk98Y9wO/RbY5aiZxBmq038VefzefSSvZ9nM6bTRU/CRCJ9HW/ecUAlHIVUAE2
rSMT7Exn3RxfnKlEYTbwOe1vYRu4nPxKm9ccZPs6JQ1xvHkH6lA0fxVipimWNMmM96n93StOBW5S
ZTFkYy1YhYLYM2V+aPwSW8EtzdBDxzOFd42ZpqsC5DO9IRxiew1YOSWcJ8yCZuhPP391ZHr6gjRI
hEwwnZj7HIvQPDGRoZYo/1j1GhjQa09oizlgzCcHDMXo9j9p0ID5/Xand2D5wxdZswpwn5h3WSEV
pFp8iXGLkjZ+6Z4xjJIMl880gfkAJcBwi350i4aPn3yTjotJltuMCGavpXkwiJhg+U4UZnU/JfUD
aXBYQGhOdtKj/PJRnRQPw/esORfmqOckiTNmb/uyspv5a1stsGHLfm+F3QTlGrcJGJcgR5ptUmgi
RapP7OVigU9VoO01p+c4vNxx1fDSdCQQ4FkXEi4AiNeRgkAaKz0wlh6/Ek8DDU9AyEfU7DGEQXsY
QoOHrTdRGE7U4UsiIDFun+Memy6wCwxe8Gm9dFOc3lR5ol/yCUF6UTYIsHw1rs51T5MNv3FtafYd
xhaGdlMW3mdtdkEaDKc4/324vFD0fjhPnXeIOci6E3oz6lQsKXMiFHG4gq9GBqTHc1Iy4bAg74p1
EeC25hE2vn/PwT9gHu30/e383DDhKQW5TmbF/XaTmuHqEphIOhQhLHmVo9Li3gD0wSGA+b2d7O9Y
uoGEgMRiDbOUF9WM2oT7KsfkBstiCJI/ny04GYPcyDTGgAxG2O8lJ6N9x/QY0ZiQStycwdAf/tJ7
lrMBxAF1oiaukjqmVwSfvUU8aGa/Ws5IXNSudhczoeSL/cRKYCkjhJLNCDvJf75o/p3kyfFVkN8d
zD1v2QzQC1RSFdwXKLMelhTgtLfe1i/UMPWi3mIGm6NmBUOvdghkfOo6a8n5z+fGR/gHw0DLq0U2
JAawdVSNBsxDK84rLOfsDxQwYphZRSjYUbcCaTPC/g59nPrYdYWLFSJWLwBZeemRWLts0K9ip9lS
Igi3EwIBQYPU8O5hIvj+oeoZ+IPvqcKPqlKiOrgG+hSIxNgZe2VVbFUXoN4uNngBJ+GDNzGRo3Yw
zg63rXkA0uICIXn+yPVX7XHbrKcd7LutRU3gYaPqs6Cg5nEBwCdDFUKJSz+XbO5rwCVWYU7ZpFF+
jhI/Z2ty8w9HGMaA10YCEaTaA16jZcdR5xPnUfsPolW4KJn33evo0bv1orpkyOW6E2OweQprgIJV
qLfQRuDvJnwUoZ8/933rwaZHRr4qYAC0E2mqedQS6ZJ/aV46Mc547mCU7/LZn6tr+PQ+76haKvMs
lBkcR1UnLISwT+43LNXPfnhm715nMuzcfvRwP6dr7UnTL7OykcJJkk5wYxJ+NbfFa9rvmKb/1Rfz
QJQMTY1PJUjhjCH5d55MSqZVrMlkjtk905pdt80n+ZhqEzefGT+2GA+hVbD2Zh+8+xl214wnYVV3
y6ya4cF6dS0HT1kXJxCmXR5NuzFugnSDUxPOVLEeYmAMsuX1M9nF+EtesdooVIuC1ZxsrnPiVOjl
/OdMj0TBQdAScQYsXMuj8wAS2JKlEOaLx06L33WInSRmslN12y74qia3Ld+Y/INr63NyhV86wrFE
pPYI6f3IOHcjKy7j7otK2y7ZZmPMWGJaW6bwruFxuLFFbsfXKuE+FZ7Gw+k1t8GUwfvZ6+q0C6jt
eWj0ovIFt3cAjyUBJS8XRwcHBKfFiB3FFuShMZbZg58Kv3lGlhY95riNHjJ0xhHnAotIW1UnlpD7
2kKRGP4qW/3UC2nwH3xh53Uh+gzP19cEVWKDSiiHqoc32LJBLxqgGPVxRWIyaaNnlxRBoDQRGgMf
mdEbzdpgA/+wDDXI0iGzu/sv5kVf/A2Z5eF4BjvD1k0Ha1tMVtSoHPpXef65LzmN6xp/Lj727eUX
kTKunvZ1paU+TRoLHmfNL1vkVq4exenTLMz6F9eStP19U7swZMwgExrT/hUX1kL50M6PhuEt37e4
AMPuqnTm/nNCB9kSWJ0T22hFQ2MvZ8Kq7nFz69LB9E65UGcTZU9RaZWe5FvUBCdAZohy3EnaIMCj
ENsrpXC+P1BNCD0af+f6grkBRY9BtLLHlwk6lkI/84yYexEYVFvhLYslI3gqeEGibAg8+sTDMRbW
+el7Zij62Aprn700B7pdMzt83+O7FDJFUO9Rcnywnm82PxmXKsYu8FuoI8EftXLBOjA7Zps+Jxwu
00PFEYURtZOmbj80oZ9i0uwpNnHIxh41Q9J0A33CYdj5mrQQmJQCj4tRAgmoYXOSf3j4r35S7Lod
mXXyjzTvIYM4hirYcwoQWQ+90Efy/lihmOGRpPeQkcPtOhvObgX4LkASngGjEj7MOndVKIDqTNVs
YMwmsK5+8Y77NUf3c6Z5Fs67RHgZnnkZ6m6x1E79uSL3HKrT6FM6HX7FyjiPhtOMypiC3RPrfpmG
/aYxnR5Q8SfTyB51TMZUbHF9/plnv0PYq/hFLgfQHK/OkGWGlrcPurOlTR5J9K6m5dUzMt86adj2
rj9XB19J/k2X1pD7PHAyadaSCw0b6bflsrd7Eh/lpwuOiY15EuG/jHutCYoqUAm8al83uzoS00GV
6UoiRGAI0H0utpwomQ67QBQ6mPUDd13MBeki0qrfvzPvCYNhn06J5MChsOGhOpRqcbqkORoQ6tvb
mOjnpBIwxiFojeSMC8eXiXkmh8yR/1fKgPqp6AONNLN0N9jQyViOuqDVTI8U8HjSZTGebV3OfXUN
sQHlKx5MWEopP/raeZ/9bUvxIoG/Xe5lUGPRs+IvKRz4j4iGg38wIBtigzaTTUdROExaQES7Vmfp
hY6Tm0r4tQ1WTrdgXk9Xwp+pn1NVxk+KCR1rg6KOk9oYzIoqNifqz21HM3fFnwVVMqQwaCKlsH3j
z1w14XZqblQkxyFD6RIXQN03ZVe8RPDPHKA8szghE7w8LrJCxLetrcN1cp0klofvyC+mcxJZKrB6
AD9yEFqXE0vof83b2rieQQQ4XIRFHBPO1oiGYnL8rCEfeyUSG23KLBZcfYdGhoODOZQUq4w18VzD
04kxA0z5xRfOwdVn5AaekgYpGuKYGR6TLnA7fhhqz0Jxv5hx0FrCQgS6LmlNeTGPMXl+wgqEW5+S
hAkySg6LMczmRbmjhdU4m1ioRXFm3KNeln7NpeTdYy5Uc1ME/CztgNJSEyYjVHHMjvu5wSAH07Kn
d/sgmTV+gZXADYuT0Pm39i+lG9O0UDnQ/WkzTqMMldfpfQfiEOZCTLd4k3eWHBwMLECwvH0F7Rhn
plU6g6XPF4TGBzj2yCT3cdIOVFV8XpCIotzJhm/xd5bG/MrQzPo3sobAim1QMxEdSSNeFU6HueQ9
oDMYtyd43kz5EE4hjbtPADvq7gzZBoOcBIu5f/5GDKdBYwF44AA/CKL6TmvhSoIEVVDabn3c8DXU
hTs4pXusRQLVyeeWL3LboaiO2J3LQQwu4sM4nxg+cCtsKcAWddf4usdAkzs0LI+YdZJW+Nkq0S0k
ihrA3CbY3mai4UihFZK26qnCyJnrBvOJK/A5N1su3GwmxqyLuqj3kkmO/SaW1HE+/SDeh+LkbS6s
jUuJnxJ6Xb8OTPfjAJTvPvxpQ1wB8XClQwnZ4vOIHblNsJaJ9XKM98cAXgdOqgvu8Tn+yG+aV81+
rZ9HsjbL7Q3qFPOdMemYYevcsZFwizmZnlZEVzoa0nxa9o7eXPDL3xPedFiiXMOz75DZOGIuqIsY
EWIcM5anBuuMu4Mhxc5ay8sxNwDbm0t++glBdUcWtfJnD7OX4BY4vyFMT8dapdN0mcWyH4Cd8snE
EyrjF79ImdZdrnPLk114NB6kH3fQjT7hmuiBkeyyGKm/GIVTi6n+jZ+hc4TTObi3qaQ4nGN4/+wp
3TjmtHOyuC17b3vBsipkjm1fqCIoHNa1HErnNPVgF4Uyw9DXGDIGSuG7yxHnY7mqezgqUyWuPz9v
vz0NXBbQvrUpHCCSqU472gLSEk0z+niPbbrUF2XMMFBUfmP9D3qFC2/LFaTF+dU3q5G2IpiY5I13
+OhHhDo40hTHWNIT7XSLa2P/y36m36HlWtJYUbZqv3Cd8FhRRFmFf51wKAAHKtEWIauAc5CPQLPB
zuUpbQTHUee/AkxvQryp7jDXx4zcrw9fMD2/2IFD9rtxHP7peD61AfGdMEoFisRYzEmxhCYzCIee
JwWATfIsDLvmCQsJTKK/wGObGN9Z6Vrl6OP+pSPQcOdri/jIPXTmKZNQxSeSN3pAxduaASKSDcBT
6WcBCeg0YJ5hV2vVeS4QlCDunpsbCR7Yzzu+LWkJ5oDZ/5Jd0jGd5gJb5pnqY5TZz2txXSSbZPLa
5kJugyuu6DJG6fYlxr6QRn87+0mKgGr3cbsspsYJa06vcbIYf8rqaqcX7VdGEwYjhx8kDA8Brsu9
ysbjUWa2kIZD3ePAhIJ5/2mFSA9yJeoDnk328/Fhq5wwAyRR9I3UytMfE2gFLfAxGl9cKLHFoPyg
v0R5B7r674E1tnJRz3fUZwz++Mib+wINOKFXoOCcfWjBx5wwDjuIaEEsaxwCOhjOY1w1SXmxP3JG
CSSEMRqQQRxApS3/GAyj6ntOMh/sjQ7vMgh4a4IvC18VcNbO5rIrbwbYJW8fgfJxP1RIFjxkoiN/
XpEEsxv9/dt+ihSTdAlmx01tgar3BwhZE32CAEd1uks+VRxrrJ2UHQ688eDyMkfZurpgxdqxp8rQ
8khYodKmgKL56qbfBK0niduj17E6JhjQtg5bYfo6GmcKEYxopRXbsDxzptVRspGYWLrcxp1PXUgO
904ID3zIEz40VRi9DIyCLCz3WWic1ShZJP53/Y3xCwuakwhV0zzTf8Z8re/zF14RcDAX3QRXoiCd
SrMsplinJ2ieMS/PHSzcU0TwAnIH9CHIMuDW4cGxyfnJtBjjxCWXYZH8IK86Qdq+L56LbEEDTeyq
Da3GpVdj9NR7oMOREQrbHuaegbSiRgJellbfM62iYCiBaGGk65mW816DSg2yiLpssDAAS1eg7ArZ
bomLE648HaghlcZrzEPgEgDDXgGXwhc4k13xuAACMAmbW1cuckA2+KRpwEITHJL7+KEHhPqKnQ2J
a3Jf3LAgRiFKbBz9nRRo9ezhXSMGrbCGDcanAVR0edz8GZsOIp9Xn95+2XCzmbgF91wUZMHMeFc7
FnYRVG6+fUyprzzVHyw6F/KqyyzHfU2UgLkRJI/bBU9U6Cq7xrD5CFz2aDpaocVipze1Y46148tj
WosAcKcGHYUFf0xfDly2FC4cTAOw/OHImjzPdPd8T8qMqZLpF8cuyml1OFnVkbE3KldaDVfiyY4+
k5YDrV2gWCYh0wEReHski2ENfbj+4vQ7r93WzplUKDNaIsw6WU0dUZ0iagt/dwn2jmCYKaHsf/fD
Wefq9s3VxrrL2uB3sSHFMGEFZB0oh+H6Aw2er0gWNCmErDUCWsCy3GEAuSUR0SkvvX3MvSdjbeh/
/ewaKntwoclzTucDf9nOYYraD8R3QTX7bGpWxc97eV1qBte4cuTJj74LbfEKe3J2R9AEXG1+jzj5
CW0GEZImsN8BYyFarYahdugPXPcJJ4C4/tIlVNjJK7ht+1UxRoBHAeWarjYzyUyi9MfLSF/QOuKk
jJJW+Oox9WAyNbnHNNHDFY7709TJV0+/wJJFWN1iuVUHktctwN9pfRtH2mueTqTFDMcV6Jpe7Was
9pfFiKIedxxR1wCca1ZGjEJsKo2tEiLitAHHJscLbpqoAcBMgYdh/J+BSicKZqxd8PLaNabSO8oD
bh0gNgZXW23f06HwHYxhsBzoE7PF7dwPbShOmJVwX6Tex75G/8KKgexJStscmNP7eEuM4KsjqAAj
eHJSsh9w42ARj+A3kRbSuYnfrGTSxHqPblFAKyvdH54LkJSPxyLM4izksAjyMajYb0fsNaY3G/Sw
2YjLTcY8bUPdbYyaC9b+qGjkE6kLGzAS4GBnIzRFf9xXVCbCz+O9f+xuJCN85wWQ0JZUSBo+4fat
lqLJwdT18CZHr0ak0O14gGMSMAhwcG9ezYVe7wyHW81//sIj/AU8gVfpQwZxqdmo/ICeMRU53Jzp
KxReLoI5Ni2YxY2THxo+bsyVMhzR++sTE6+xwYTt02J4T6JaEzeNTe9P93dj88q5QwAXw6gjA+92
opyK6DnX8b2fWaNTPwY5d5rzOx5EXycHaH9Nee1A9rGRsF+L+2G4h8QePZ1yDkHoSXiURg7VEEtR
GDvQMN+OhSrFvwXwxvZlzCi9DJNLtYWsNU7dDv4csCKgwqZmdl5tTTBWgmUqX0Z+Mxrus4NpkxuG
QRLRh9+AoBgRI/MNKj8PtOA7pqE/pMFjmvivSHe7Yxl+PbyrbwLyMCcMdsZwo9jzpZNvy/09rESU
2HDFkk7QN2UTktxxAcsv3KYrRm6PrRwp3i2AjxMMbY2qpRmJ8GnzYhFiU84Y718+4YOWjiuOvGjV
1/3nOt/qUXtsnJfbeNSWPANrl/hX2zhdZ7z1x1/iEKHj7XFXFh6QBY5wxkzxZhrVn2u5kAbtL5jV
qN28vu6dIm/2nDWrZGuKJEFuag9co14O9/K2XPdXt9o2seaJz7FXL226IK3pBrXLxZxOGO4YDDJ9
bUbjr+zhhegXqO0T1VXi16In60kOb3FOxEPnybP3+HmCQpDMlZOx00Vk2PVclYTIVZsXOr0fJRh6
KVYvsK3HKhuGOAnF/3jQ5zAgx6j8DsoiXJqxLaIpH3lEUIBQPg+4p0LkCUg4WZS/gz+LObwJrCEf
v+tP4icAFz3iuRF4NSVC/cVW0jUHsMdd/fJKplRzktsy/6WtIa6ktsscz2pyQUDZ3DdheVtCjmpf
NscC0z7/b6bf3zcdv1AySMRzgtG1P5wxUwUTLbZ95qXTx5HbmrNQI8qEF84dXhJe3/9lSX4UCR6A
Me+57pNr4D+OZcygW1P+RbnK0St36hbHwPYeGkn0UnzTNxhLbM3XXNFA7NAa2hQ0hEOQS1L7yQI+
1pkqiq0u3Pv3nMACQGYwsiAmptz3ZzCltnOffLp9SXgJi3CknQeLNwkKP8aKCfE3BfAbcam+Llmo
ClvB4V7fNvNqkdJgoYUZ34IybFl7vYdhQaj6yJIcgsaw97AOeLxUWLxBIdRhwTOrw+SZOcwb/21B
TsbX/c2Jj2si9LkzaCFU/ITxN63PUPzMQRJ3y5LaptiC9igfGEKE7tmgEZxuOYIlbm/BAh5rooRr
aTVn6vSmezKukzxcQcLmB2lrgmvwL5QFyYzG/DXuiArYc0y9JZqJgPESAAX9ClytDKfpOkC1QNcC
oRCCFhgDJRvcX25UrKXpwgEy3pCJBak+otBQKJVlm/jt1wdHUDiF90kD235OCckI4Je7jBaXlFIY
5eAHJxAJHxrUsoFnK0xo/2dEg3uDN1A4V4GxBiWoBRKD1Qeew0wwgWS+oCuJ40CJ+PfyWgjtEyc1
TySlvsEJsVcVHqIfbnh6JuyM2eDFifoT1KASNmd4HD92zf8yAkv4D5iuMmN0PuaJUBJAJm8O6hJN
BRoE0CzxERCMDx1qE+2XR0QrwpRah1RC8BPVB90ibntAMqjP9enjAl4u+8U9otj6YBeOJSgDxmat
8sj0+RPuyIvTuFuCl+SzYt2NQXKAAWCptKMmfglaNZHCpzpQA4Y1inD+s9Y8u8+BI6bzMTeDksVp
4OUH7Gh4bGV4jQGOsCfY9ZOMI58a/keLFNc6vn+KmnFbxWlfxmTy+XQ1wXduhTS61Ro5rZcsWKGz
zi/m0BM1V8D4Y6626kXPiUWBPitC5gxdCE5PnUGSYb68r6rl4yeTnO/uJv8TjA42kDVRIUz1t208
6EI/McSKIbyVFY+lW8LQ+3JNUi3auII+D8q+/XmTN/hjocFnGoUEGiyBXDCN6RT5Ve+1wgSfA3Ws
BP14uCx3nx3BMWPix4nyIbTz88XpjZhNAlAOpGeQ6gUxpjLZRyTDRoLTT9+oOP3weLvv8Ayl8GH4
I1aYPoWQVPST6/rtlYH1GC1/yD/V0SGN2SP9kG1k2FCRaSwQLY1ap96LigXuLnIqpidCNs83VOXh
Jz/eh8xt2xEXEj74J2P+/LkzVtQn0pl8C/ym6FIp61OCtR/zJ54xsIhI9WSsR00bs6bpcmny4XtQ
hHAW3U6ovWExsAUoWCpZtEIVypstI+UBi0z4vVfBAJR/hAADHn6LGkhzUPZwSDAfzi/KL2cB6gIo
N+h5AWmbgyCDQKnBTYr1z8yAlYrOWfgh16ATwJuM0ByikCnB2qhb6JZNwhkkE66w9uswt+KfPrRO
hieOcctmnP5tI04EHPRhzPN6hfmD1TAdXM6MBZvLM7YGmHJacOXpjOA4Dbyi9eqYVJpsKaduEarY
XhMaNZIDytr4AwsO+KAPHljGGcg8EwyA01O+zd3HBC+iSJxJgCPgPNSkL++LPY3/AgAkePaxEJZJ
MZuYGLNYF7AWvY68vEbNy4cZE95J/oJJE1wX1u/btyJZOOp94Lbhl4P4AG881a98afkaOkxO0tP9
T1rjjTEHWwD9BPOcXn2HQyM/0UBVulA2ccE1ZznCDe/SQ1wHubMJcXa02JpxLqQeymeUI3Rae7Af
BnlApItBFsKwkLBZPHFuKme5txMIcS+7hvFDblbmZzT1rJW7W/Pmgixu1bD3bp1dwzVoJkRkPtwB
+QVei9os6Je1bzKfYiZP8iAxe6jSUE+PsSOAjpttmFjN2uM9HCy/bdDFWtQsrPYACQWdAuro5TM2
5vVOFRanwLHwkQhBVOL6D1nbU3YetVMtPnPpVA3hiXN/QvONHsChzz+VHZ42G0kVkzzlOidfR7a8
tzZ93MWMFCs2AQoj14LaV46ZZaWtQ91LOQK7EKTrefeLbAEgM7CruQBLWkrSBW+gOgmE6x2/TkQz
M5vkOr4T7/qI1QWuwVTq/H2qRFY8TqmzrZd8l2W9rjXMnYK0FgB7vYOxg2IafW0vMG4ZOn6kDD0+
yIryCPkfEPNbumDNoz5DlakC+hSOx0LfiGHgddqiq/0n1+auZruBB3whJUyAaQgOhLAhzgceLsqj
FoP+y9By9ZP6sBtzVKywSPWZBzHFL88IxxLuOy4r8nbG6bpa93/YKtCjnSDsKBNEmIMA7cN3+/BI
w1xpkRl0uFSdvj3XAw7DMLnAadLOYYDeePwWqCFu9vc7Ec2jN6sfUAFQEnRPeCXRKQJz7PEMUZdi
FbARwSu4be6cRixrca3CMQQJmhjOcF9t+WxfD1bbuI/f+6L2eLl8dmWpz9hoxgF0YPjamPCPUkGb
SHEHeKGwmr9v8zeHBZ8DU3aEN109r4xJdV/n8gnM43qfI2or74RI+k/0E8Dv2pR8gRdmBK9jTacw
0GecbyQ/KDinCOMLBy3wjVp0du9GKJF077n4bKoT2TDYC97hAbtPlwgsMgixjFQD/ZznNhfMTF1w
tvwCiz8cw+/dYq2shtB/WGfUPr0AfGjWI81F3M+Ei+p2LYXlBh1WJJUhLcWYVBye8uUPijjyuyCF
VQL4E3MYRYOIpigm6Xw2iOibzs3qNf0WE7StleSqV+YV0Hxs5vOPHtA8eNF7Yszf2TSQPD06T72e
cnLzxDW0TyHfFrbEmEBh34IungOl/HvDVOcIXjG+4fSEEK/JHod2e0Lfr2rBoNjBV0xO5idUNs/N
iy6cjsORovRwdcXczWLmWlHO2Lf5M0KHk9nI6u6bdjWAnsdGYfSQLHVP36OhAlFxblyaLs5YxDxC
FB5nPynQ/XU+mNwn+C3VYXLOoNUJi+XYOGR7cMfp1S34qAEgabYAhxPyLOBbwyMhR3iHC/9vHMlD
4rRuFwsb786/HkyfESIRowrQLhocqvXEwln7G0ukHX88XE/c+yE9kgWVYUFq7BouhAj9hntjubvg
IQy7lNXAf88yBIwAKNDfmG1SRMWCoO/dV+aaL0ydQbZzMpw9QXsM5/12ZNbylJBUDq/ucMMY5JhG
6d15J/aTMvB0o3CkaPvabKsKAR2koaerPh3iMp+Jz+ELSHo/Z1f/Xe8zEh4brgtXTvdlstHfRHLP
0mRqfFcWnb66oNm4WkGhRFDc34b93sNDhmrXufw2pxZHINvtNst/5WAYt63D+eS1RFL6xpw9tlFm
RevQJEwIJpa3yv4NmXMMbd5QR3AjnyvY4f9gwqng3qx0DjvczqUz7G0wOJQT3N+z6wKfhBU0q8+6
nFXYtoaAmC3nFfFmswcah6UGJZwikuJg2k+1RWJAGRgNTzIFwOQRMKCGODbY4lJwacnqHCsggwhT
/ugAxbbgZN4K2i6zrThL/fpyXUPg3xjT5/a5NX8NZCGzJNAP2Tw70A8thxAaIW1PNbbCToLDeKgP
T2i+0w+OI7eg7xDKL0ojvN0C8xq+9OidznWTRMdNyRH3eQP0DYrtY+C8r26drfKnSx5rBvCJt7A/
yLmhdt+gGTcwAJRxEUnnTyzN7uFtq5AsCNJZeoyq2Z/fMmy+417/TaVdSS151eKHtEu//ahkpJZS
XqUN8Z4xCvZOOQzugVLuE5A5AsE++49sMsieVQj2u+dvcl/11gb6BZMxacg3HibcR5+CdFjXfG7H
d6B8kZBVLZEwpLkPhYyDtuXgQzR+cweaj/DeKCM9n+ufzfM73QIY99JCSjeEYnVvP69/NQIcJDgs
4yc1ZydD7LW2A2kvScjuZhroFsIbvHjVxwRmMOr2x+ciXafd1yXAjiBPJulPRUSbgdEryV+rz7DL
Q5Vbcv66VUt4AZMhmYbNHpyHW9grnEQMQpAkD6YQsKDrqSPOvXZqzAAO9CjzbvSWFkUWVvic+sLM
0aW4BGTt4HjSmpD5iY8iFRPQL8c93yp8a4oTim1qRmi73JCgwejV6ZYo17AlhNQRVoDVpF3OB8GX
rQxrhFtl9Xx7OFAJoWtcT63dQ4xOnu26jMzE/xyvi1JCQVj3mAeO8gDeHKQgEX9NxQhovMEbylre
cDj+odz70ge+PHppiH/DltuCMo3KBjFAFVHJcjprTgnnENjZSfw1De9tN2hjtNIq5mPgXRLTOwel
q2yuwU+Aa10V52kxLwpoBXht5L/UztBe2ge1JI8fFmc7Lf7KUPCfoUOIdj0PbvRYnL5IVXKXRQmz
prGCQevsmXBmEmaLqNfhF4kWRb4IPUVxeiRz8A7glBpTijEF4iAy8dbGhAz6NG0mRkQ7gAskoOCN
VxvQYX3dP7YVeABH6xEqCoKMFnUnA8EDggWM9TvZR/yvXphv9DaIfb21ArQTapgEafR4ubBUUmv8
fsTv77gscTF3M8KOCK3ngqZQ/cmSQBzbR+j6zR6ImsEwrDPoZVT2gxPlEtV3u6vpcTgtVmQKjotL
sgHHeRwJc9uhWoXcPqsDTK4Fq5kpQnlO8U0BN2t2mAt1wk6AoTrBivj4bcqTFjznnEdAFsM1Dms4
miD/BcXIoaPQQaoQL7Nmhi37P5DW+Y+kM9tSFNnC8BOxFgIy3Mo8iDgPNy41VcAJRUR8+v6ievWp
Ot1VmalCELH3v/8BQcj0BvABQQr2WL5+OXRDNy0EDmAG2JHXxTw0vu3LRMj37+PHiIYK+y2SCbNS
WNEiylDX+QYMo9hVYL70AbT9h2tCiBUv3mA7GFmhaGGwA8C4SJmKsJWvTzgS1tQ0Gqz8qrr6mLAD
5kjZE+CVM45Gn05X81l+lI/UYNvLimaa4CIFMQDMalt5Z+9e3MLfrHw6SJAG1iDmQO/O5/2/YF/9
g0DuPGcwBirsCtxrEVcGVrxEWX2TCgFg+/QfeDXDFjxHHRYUuE1pzF4DdHaQTuA4qoTgaA7JJQGO
rwhCNWD7Ys9GQ+Hcfv6o0GDKwTlB2fjALQBrVjSlewZzzFRvS559853Bm+Gr0SpRhUkJkwlgCExz
sW54ELeSaicygvh+mjuEM/948vhTd4xglsJ08Y+2jDH1dotrg6dUTjcjfhRugw7t7+eqrslQQWjo
g/fmpjrm6tBLcXvoDfANCng9v/0ni7jidYECIfqtzQ1PqHAL6DzoFudJj8jpO3mbdrt54Cr09+Eg
oj+doDHf/ZYqG3NCtyDBQgoJQrssORl0ppZDrG0ztDxYkUpsHEyMaGlAz7Y221j15QEWEzK4RstH
z2F2knHo/5VzKEH8tPOS5JW5cnhFYDRvPNrhn/88rtNlhJsY6/ucvjxtCXK+fkyUOYWR8yf6asOH
IkDv8Qy4vBS0rp5hdhvVgvJbceQ3CDg555/Ly/6yKxb9GRNWSgi2EQSHQXt6jJ88k51Nynnv8NgC
DQVEMLMx47BS34iJsqubLdMQrIWkZKlCLzmjIirAbRtSS0bII24tTulkdwtldOvehnd11B7B6dGk
AU6sr9P7mjwoTEtEhkkzLqcqkp6sWqpBkxJvDCT+iC5p7V/3xpBXuh4KPK4m7aJKGIlgAwplsrN/
F++D9o+XktwXEov1otnf1lBOeCaMGVgzS/e8Z10gbajjy64ds4TOOuOQAGBakeMikn6MsrkAraNM
aLAvC+L8+P/tprfqdK9is5k0k6s5KL62TsLgVE/YLrds6kE919Z7K/1GT5CY5Op0u+vawlDT644X
3CHhvYwqGA+dzTGUaFC+S+fufJLtxkRKPOjv5cV1tR3XO8F1Rqcik4F9ndYSXEDUCnpEHXKLKmNQ
AtEcICxep18UkANd8mVvC6HcgYMDDwuWJMn1AaP25wfhF+poTPxp4FBQJPltc/k6Xd+TzAAabY6L
Ip8Hfu/F/Vk4GX31QSS8dJ9TQ3K1wwNBl8Kp4OB/r5ugHi/Y7us+RFL06ajMGGfhNu71lp+L/VrX
6cWyxRj75twmvScpo4NmYS4aiPOfgcqMtgbWDaqs+VK3Nd69InNg9FlyUlqbL5DW/Kw51eId3z2m
UN93/JwX/4Ye2z7HCX2u02u9ahsix1Tm6CobdvljH1OlLecqj0FzCZudhF7KDC641kHY7C/AGJY/
HfsQLuBzrGvrumDXF4Tf64fpXoPKo5nQ2leND9zEeWgOF5cnrRUkCOhokNXYfvX9dQ7Ycv6FBYlF
zW/EYUDqbbGj+CmTlR4JzUUmMYRRFpcdcD8cR/4KkvB1XSHtovF60tbZ35mFH45QFdp2C9Thj4px
ifPO8UYa1/4xvCp0SR654EMWVHGLO7pPLSoYrZvOcwexfFUg8MBB4svO79z1Rf32INv2Zpvb0UBH
cxnSXfzATYzNT1wRxq2g29pSCxBYYxDXH+FjBnyFBBuhXJQTCb2h8GKCTsf4yORH3IeQXa636z5Q
12Nh4LQHP31WHiwS0iCFMx9Z9Y2IK4ZkX8w4gCJo8Om9cgima7YMqAeqR2lNZhtc3GdchdfwEv1y
H9dQiETT2+TjPZdl2HP6e6ilOxKFCapFUz+7DsHGsQK7O9URG0EWpkuR9dBjCq8nQ7eMIqKq/UoD
Vpqca697LFDpwGpeKKbg9zCi/QpqJE3h5Z/9STchEwEiCfQteLfrzm9PsGPZ4k4MHdAEK6YHZdEp
x+gtPhAcI3iCuOzw28OmRf0dUcK311kB+QCyivDIIgVi8MjI1TxK/l3zjE2ZXvfdQeGvl9L4ZQyM
i62TlQdTieYu4GhpYnXE1sGJCbf4nkChhQ8TwwOKmPp8DuzEQdd3Pz382PA54ilE3epefmF/1cCA
gszGWAKNroq/OwbqsY4YAxsD+6PAvYW8I+B6p0lql50Bw63H5nVoThfoSTP6YCSp/q+XlhnCxrMv
tt1/g6Zrnj5TJQJK1TgGMWITNxVDodFFAOMfMr4FcKF6Xfb+K/9IgebSirkC9O4rrXlibD2GZ5Se
TJ3YtN5oWuzevlxJMOlV9gkhNdFP+CtcVw/LZm5ort+0fxTL8VuDlz2Xd+/fUjkhBbj8bIZcfcxY
/3mWq4BVnU3/eXEl6FzQTI56E7x6Nj56U9N02Hy3tUfrzMW4mSs6YgvDJqGbhPKE6cso3+guOBmk
YEg9FHU0M+tzGzwnioHLxYZikrGb5FkZkIixhtt2PwKn5n4vYa4suxIQ/wNePn49RzXQoyLm2sCA
YqvfYv4ve2wpmquC7Qr1OrwAmR2W8HKkCES4Q7HWowdKsGH5B2D9OlyYkyu2yrwqKWeKq5CN8Lf9
DWmVfn8WMeKmT2dNRQhKel6KEl0VacIN5dJMG4JafA/9GT1WNcYgLx/qw/OEcwcqN0KAzrVmfIaS
4xa/4qyNIFbab5EoQ9vAuJ8G63eOcHckI6LgoDqQ+Yn9yKCN6SnyYOtuT2h66BR7w3vnfd7iZAEy
ADvqtngUiElaPsdZIFU28JWAmjDJGfZVGyTmDlXt6qBYg4XKK/H+dRQemOB83DtAAVM4RoYuhA78
xWbvMSxLOayj8iij9R+ac4o33jEoseFcOlFJ7PGiLWBxnk8QyfNPeEM6ARZ74LiWN/w4Rn7kqn3x
sjp/E6CpszkAlqtjNpr7Jg+qnbrrTXuakI+xKTMWWrSQHHA6ENZHTUR1G0NZ7vbKkENe4ol/07SN
S1LWzxETK+oGJJaY2jEnrIg5N8REERZw/tzxcCn9CFuVD2Ppgb6HjcQ2gZsTbmZgnvxn0TGP+A4e
a3lppoWnT14RvuawRC/p9chU4Cfuj2t9qJQWEEZgBdw9am3FGJNg+ygjGd5C4QPU4Vrwwnsfwezy
m1Gk8TPgNFMNqqyn7L7EiJc3M/ixoYQXEkkH7zGFsJHAh/Feh57QbkHizRN1TToMBUaGaRCGv9C/
WV5QPC92XyRscVdJKfvnI35rXG1p4rkdlHXIcmWTpV0EroTrPzQ1DzTp6r1rFxa+0S5fFOAtUX6Y
GIECklg8ws9yWCFV82SPNE88B11jKGwW8KwQBG2baVK8v4aAmKn6x0gSd2D4QNnVlXnY7PcJLtF9
0GtRYiyB+lbNuA8/wgHwMWELoEa0zzFjmewd/rAF0Aa/5R2qJ9aenNuz7hHLoqNDfENfkGKNgAHh
BCmS6JlIwQ7vZggzNsk39HdXbABXyjC3/IYdGf82DATeNjplB4y0B37Xh4IHR/icqnpwJTBQiZB6
aFSBcCWYwqTdxpIiK3fBqrjGstvNH3en3j1OfKo8o5zgcILpAR9nCdTwtcSuhuieU4cLfYSQiGUv
EmpMX8P6yFHngMpx8XV6LBcLnHeY4x8HOttEvbOPdoPiqYbCuIHJA4dBOnxgKsSMdkkQJNSUdbsd
8EecvmydSFvap80ZDXcSQmmqooZlJzq7+ncjsyfVP4oUPMVGvTpgLqNzGm49TtjuNUHJfw+39PiM
rG+7yiv3HbONqbVi+dFigxszBsbj6LMyx2Ji1+IfzO3HzZGOv6OHE3QL+AvFz+USguPDrzfNGa2f
QIAR76zxgIZGSR81g5mPlSvzcuz3BP3vtcTltI/5bhXg562pAXiB2gTsQEokIz3E6hMLJCwXUDK0
hEw2c1AFvBuBhD7FQelv6Ot4T8wztS7B3/Qi89GENfwH8rYeoXKXGez0/W7rqKZLczfF+bQ2/4Er
rUuHRYHLF9EXIozvmHSp7gsmCqNcn8PTivoQLKn9FYyhbWmjrR4rDnm8iEEeRiIMVyPNMpSF/3rc
SeiWae/Z1PhRFtQmr1bcmo2hj94JvB2DYYU0h4/3phe//qK2iWtpnMdlim56y+byE8olmniNGvIz
gn8JdbpmRwS8gQ6Q3MLjdzAZeOHoNXshsJt/lzQXylT6hc3s/vT6i/7mjpL+EZc76es+JIwAnfpA
7zkGdyqhBV4vwdnuz8QoFbVjxqZEhrOKloR7ELFIIJqBm8WSf9EOlXhAHAUqPGSN8BrnKS6v3tem
e/nYVfqbFMJUK2wgtyevjbWGWAElLSsp0RJr0we8h9o03M6+dutIJ9lrs877uut2ipGJ98QbwXn7
sPWeCS4AYC7222XYFHKSkTJMDBxKRHh4cGsuUU432tK9TBBqPVSbj3i/uwaQzegBQqAEPVThaw29
NXU5iTMu6KKWbTNUk4FGCeVr4GfMsybq+JfP9AyrFi6bxBoiB+OI74qaPHAAHZw3Mv2LRlTh33ak
rLdwZt0O9NrnbGVVAiVg0/BECYfJjJgEdEx0R6+FNtURBk8tWAbIv4rhBzK55lcA8bCITpcVgziu
7K0S3vV9vkRipkHQZRd3yRs203mXL7qsQTb1GfC7tvogUcH9dAbRbyjFTSA7OYQ8xOIwbQBMlij5
atBM0/ls3SpFRBu+XSyIzEMPa+H5Gzs86GI1Vvzz1+IpxOkXMKgF3Jo9x2XP6zGiSDoszDkOuF6J
PjuH12tgHA0sCXTgIEFSuC15XloIdtn7JDO0zN0O7ipALVMXWPBL63j5w5JfcTSILxgUv8f5BgS5
Z9/2TEBNOHGUjCj54Ihf6wBl2OXE6XtNlCH9BjjPZw7aGHGuIy+/QFbFfA/QYQcBGQwHmt/yBy3H
ZmrDLnyh5KAtx4JvxsnHgOP+SFgiaRfLExqO+/zSQ4YEtUbAjRxrG83bYjgX8pxJIgMlBGV+YrhL
NYrBj1eE15R5aks718U9yQcwRHqyxnvlN4XHLZo7xoGcSHcYwujwz6k4JQs3Nwkrjb42RlDn2cX0
a9PPb74CWRwfZEzCzNmWqZbkq7Lfrwd6djtauy/IFwxeDaQ2NXvxl0n0J/gJNN6Au0xjwykPTwjH
CtsAIO0PZGVQhN2IgeJjVWe/aDsiVHNHvPdJTiqk8FAxX05vg5/C1Urrs6/hcBHJ3k9IcT4IFWbf
XqRAPEluUEAPejV8epfsugBWEc8IHQ/eTOD0iGNnLUK+xNics+bAjzOenjXejtqvpzM8ARjvsh+Y
ug5Jw9GoxaErTK/GQAbLGFvfgf53kXy+0kzYm24Jzwk1J4wxjo19i6E9MhM4kUpwW+WXYQszXByg
rtjKTvXbgd4CWvBiNS3KkzKDXHBlJVTcvUQv0i8WX3g2qtM7tlyaX68NbSi3pMAP71V0sRYVJIWX
GvifOi46X/sEvb15n9yp96Q7ruhkxd7Jr7VcyZwZ79QkfpJyvoOPZP++h17uyeX+eSYSABuFWYcw
13uUyFcz64bDHJ5AzBHnVe5payqsNywRjy2k/9kCU6Ir9yUUc+RikGN/373e6RUDAG4qlRSF0Nm+
raplBWkKmMfycmOogHbUJB+sVfASdja1G3z/tHx67g88Q3FVM3piclQWflH5YqIIoR7D70jF1IWe
QrNV8fgkqup3r6CmWIGlJo9LY6Dj1q9mCNjrvm0hYuJNFSG/t9Ct4WbJs46ikT6AFL6Wl7C/4AjQ
XvVAVl0LIjm3uAmNOpG6QMawy2BAvVL0QIVzfjA/tnGLzaejvG3l5RaPASvGGF9P1rz3JZch2jKJ
qaMeXrR+f3hB6lGE/MCunb4p2ntR/9/Ph20FusWK0bGdQPkI/fygQneK1VTaoAk4vuhPukFuOM+D
/gqupxuchsP1Eb+7kXFPyd/JbUn4AHsQKvg6YHdKYcO2YPJCkFw1q6In4FtV8xpkcdAUu8Evep0e
s15kHd8/94y5ZQQaPkAJveDcoMz8t8WaI2Hkr0R9TCGRSS6YTGNVxp+13gc+Uh8fYCpL6GJsXoOG
yuoSMJ6WOvvMYMrfgqJYqJh9Tp8vE8nGft9dq8JEpc0kqkeIm1l/jGNs9u4G2OlVl6DcVd2ouvvW
+I2QrBvppAlYw++ppAn/hfqozvkcbtW5XR1hoagAK+REz6cFoy/e/cEaGyeFvhwUavOoQ2t8xxcR
5TLBsgBpoCWdyw+hvrt6Te4aEAL6fyZMVmkobYqbfQ/y1Li5Z8Xpd4yP/aKLJWgNsA8IDcWRm1of
BwpEXxxL/+pRCjSGFQKSHtOKEGjOhMSi7b/iegHzGXcMfCvBe5A9K4kMdsc+jRYMIQFSNyWxbmt8
v+GAKmVAF3ZhrlwkBsoRlgV8VIZTLFaLZeHhOKR9GAzZZDb4dBU5OBD6ZLtPEBzyyVvwrUdsxgA5
IDecSXzlvVhASsW5h4heBVg81iY57nj01gzvb0uIYpEsBDOgOCDiDB1BcOQxMmLByRxzjJHJTFMP
lS1UVVGrMvpigPeRnDuFOAqUxDL9G5qwOrG6zISK/4/CjHsfJTUmTm/q82u56CFUot78TawyhQ1C
b4Uh71QAx9g6gPyg/8Wepwn6KKPwuqNt1Cfdw9HVgAKVQE/ADWYgnyNzEgV8/+nLKVCQydQGlihg
rassfivEy9hC/YvCJm+HMZMCsz+udrQMkGqxreuHul+7jADliZw+jAHmJ1xYoBmRGbsiwOQbfddQ
RImz78gBGJqyr21wJPwA2eOXvuEKXefmJ/tsGD2wRe8fHqkSE3K4ov4f45XtKI+Ya5YJA1sIOFxh
Bi8d5YE6uh/xCoak9cEZ4KRZMV5mJfbYk+d12FQR/QFNKHRTRjTwOalrMf6EQKqTostgT8H/CMB3
hZ1G339FcLM6lElwmCDhgn0jGl6TGkdNfx9as+s4H6OyYOAm/DnoRAgXnpjz/lTnGDvdfrZcUbu7
WJLXCyoyX7aQ8dCr6WNp1tZYWECihOabvgW6U0aMkEmag5DFAD2kispRayBMuUA8hgxBW1rHTIVc
LaIfBM4/ftdSzACZXh8SJ9gBmJS5oYJDhnl3MCtjYkLujA/75x8r7xFAMKMzkjcsAxJJsbGQ1gzm
uIy/jAKID0Wfa6DnoJ6kPchbuCy4gY5wcAD3gisFGEAvafyVqNB5L5XLXWdgwdSXVXSrHPIAKX/w
h8PYjJEcmQyguoi9ID2/HWXzWBYwvKiJEPDIy3z4W7VjfUKLcx69/C65jQy4jI+XX0XYQBBqDuwS
1mT8jPszhsqvMRadPFqfQy+j76M8q+ZE2SBEuowAIAjFiD++sb55uBsdmMWteIzC30jEeu+viTax
glaDaKiiMRchI9t9JcYHhG1f3TbANGioEKF+c3jE8UDpApg5CWA4ibvJVSS/f1wm3gUarUHLGI9v
qpcvD3rUskMlGPT/HkLGqGYvn5T7I7+Aj2UmaMywiUO5DvEojrnAWKsuiAfGJhME9xnjDvzSs3rZ
xnmFWq9D9kQDzYSxFz7FrBD4rVYDmLXGzJoVDmAvZTrc6svecowM23B5DMJfrZgMsTQJUwJeMtxm
j+8zNFoErnw5g3F+5xODSTFRq/e8ZaAhUKn5fWygIa/cD5UoSl6EFzCOLpMXrujsKEnng5rXZQCf
W+L1G9bwc/9YAkMJJC3QGNy7+glZNKPrfC6/xGD/Sk5hvbXBhc4e10pO36TW/Vt+AhLzHqNixAX7
tDMavgnxjcFlD45FIA3UfZhMwEAA3lYzrFlcQ2xnSXLSExoTMa8VmeSWkEHBH3n6Kq7WdO/nPziF
MK/5jI93DHsCQJ730e6JKOeJ7P+xa5XtrMV2teUNaz7cPGpc01ij66fZ3z4CPSjvE8R0AANNOdMZ
FBK/B1tFgnn89S28qrDdvA7NcsYPBPlWSYXjigosQaJYOeOUYjHLp9IWVrlzvn1b+SxRpPl17pVw
NmA9EonxgV7gNNNe1i5NgCaKQW42XQNLuQcIKK5E+kEU8Z4D/A575oILyGnHxJXRDs+s9Bpx0vCl
r3OQdxHYqXFxK1It+YQXp51tm5g4S0DY17wesVb0gJP3TeO0u73t85QdgltXQhCcQ7GHjFD43cT6
A3mt5j34an807SsJYPAWs8HikGLC3eOl6be0DSB4tRKQyOg1ZJrO60HufUPHfB+/rjzSDqJH3BKa
5lGt0A9/o2rR9JyuhCQcksvC4rqMvv5rXk3kmZFx6YDFEHstbl+HASTKxOsGTiXnCrMU0LDPNWCX
qPEAWcFX4dXM4OlRNuUM5hx91YHnX/1KYFMDTnBo0O+QcomNPazGV5/8xTPyU+JlAHdHQExkTDFK
gNealD5MSsgCGFSnvSnxUDRdKdhtg4xkWmFQOvhkuUhRB0NjrIxbbh0wYIVygu8rGDkgOE9ZRYNB
K9YnnaXgKJz9E3oKf8Q9f4wRJ7p9mAZ07dPPkA3KU0OM+/UhSNjtHncYrvyzAwNYhghH6YjasOfA
CILpAVnxRi+Fu9tr3L/ZLW05uzWwAY3nOVQg1FAJZN1OOW3HL89AdmGt4dNhw6ZhOOzD77AkiIrw
Z+BbNn7rnhfVmFQKNGszxT93gtWOfJlPtBPUoOjM3C1iS0EOR5H6dBoQTbSSIdgMrwiOy/LGhFUc
r/IENPqHfzTnBd/j/bzGv07V+JJqbhHUY/rEEC2rq3yDr4PZh5BpKj5FZtj9E8ByjnIN2wB2pskx
fYAZSFs0ZXy4FyzrKbFCnH+9NTOfeY5DqTXTmRBArEU4Ji1bv+mRaMBJrxBKfh5pQ21cLLaU7Stc
a4SOFSI/AObqkj5cGv6QHPgUgQDS2A2VGo0IjH18VxjdofmuCveBVzKD+g7TcS3iAKYIQqTraS7j
dX0tDBq3DqN+EG9c3d7pE6DOq7Kt8/BxQACKZyNAc7K6e3e0HdUU2XwgM3XvA/86gJs4XxYsCCxY
Pdh8vVVTe71EBZz6w4vIfE+wzWmxynikVHWfw8vnEWQ7yo9kWmzn1p++B9YkAZddjzdN//hbMRO6
J5VneXKkMfB4TIqo7z1P9amVEHmraFXbfaORC48DHENmhJyBNTRHTM++E+hsY8psjfITE7gp0J+U
aX4eUiwzQ5jKqPeAb5lzMizTT5cNHgPM2DiTgE+8Rwp0jMX8Hx7SKVtsP/yOWBdl1qbmsNjrPu4l
McmEQ+RlpYKzN7YfvNlzTCkKjwEf6hfgc/p5gdrgcm5z+kGAt/7aJVFnDhIbfOPxU4IGIYJAKRKp
0Hh4KBUhDD1zj3wIildKD+oBF2UnJyzYLdVj//wHVuYwJoXtzf8qeEDboIVKDLX9/a+WPgcV1Do4
OFPOeF2kPaKJX94PfUduPGHS4FFTqG8owssamwU4e2QpgMFNoT9zJ5gS4x6C6INtk9DWeRsYEHmX
sPogEbHm2KL7eNZwQOA0viSOMziLbZLLWvuo6cbFnqIL33XqUhOOueaAFuECegdValxlzHjmpgCK
unLcE+ALcXM2iS+cXW+2MInxzZ7dpIKHRtIdxA2MijsxhOHIyI88NPLEHENP+sPf/As6v88VjzOF
AB9egFOeWlpWsGNMqVkKZU6oDZa+KAoE4Yp8w3aBrfazwghvQG4ThwJrkKovH/Yz/ojSn7BQ7sCL
rrKOGFOMcQj8lOm3oCev41xLX2VKzScyx7AB3cbq9sitLefPckY9Se4Bs5+TzkopmgydV1VmaP5N
TMJzytdihC+/CX/gB75MLUrwmSzvn+WofvnUwBLRoCEnCp17WsyY76d1yC90xnRLQwlROeEAKTpc
xOUIYbwec39rZvry7herMcvussO/ibIUz13wuMKhWCgTBbRMHyzEDjspk/YyRr0/R4okoVwankfA
bZJfZN0S9Q97Hz+VOjykK7thOnLGSqn/Z2SsTyE+pDEe4C7BkYgxD7G2IGZd0uhDWgaahz1p7VA1
yyMluA7ZLsSIxwoxO/SZtE4ZIEB/Fa/G654eJ+4Z4wAInnhdQN3Dr+KxJJ/gMQV6VNeUctWGyV5v
+JjqsbyvImX1GV6PRYbiEEl4gLqc52RWTFkOHKqcZopnQmPU7AfArn8ZST4EMBgUHv0OKbtHKvLn
lOKUnfdLBETWks0FxhpqyybuTb+eeoB5RJgQUrvt5Bkrp4IqglkHbZ2CmA4hkgxJaf09cve7sTpj
+LTYck1PWLEx8gEiGF+lSd6MlOdS3mMwi6ScRTIlNuqCzGJ5ZsILH+34PQf0Oc2fbA6IKsaFEVDi
jMBEbACYut8wi0wIAulj7udBr0fmv36vtmkZqAwdKPWm+oZ+aFmsyfWNID9Yi1fa1FyK9wkyMIQg
MijdbloNRcCjRMRo5c/xH7F35CuyAerBZ0LAFZMC5Co2gHPr3WaQsR0Upmxh5O7hDNskSDvtF4q0
H0Qd/rJN3rgr4TZsY3EQojcdc3B460O9Rr8f9gHkbX3FbAZ/irtNX1KMrlG54QPZ0YcpKXgC1Q/H
E9puajm6s4yDcgBTIF1Bv0sfsTJGajQyx1TiGaYLcTXE8z/G9whFA9693jWC0+fBJfFPsMA8DAdF
DsDoNTcyAu807DIsx1zqxFC+fawFdqVbBtsBU2Cac9YB0+XxM7SO3/l09/FFmApYOgYswYsfpKTs
XIDCS6xfB7gSgK10jro4/+ExhlNME7DqKxTndcDpL1wyaH2n6hSnI7jenhSIA3fERFD3y4zIo3EL
RwM+kfOFgX5L65raHtIFPGocglgn75mByXlarnTYhDZeSgmGeyh2F7wMIMFY+HeUfu5/M4jaiZQg
7vtlcGhItB22YyChAU/JDn8kuj1InSvT/2uwtaNHaGGPYsKMcQA7M9fa73mPmKcV1BG6DXcwRIod
bd06wAgt+g7JJG2xDabAfqP5wnI+R/eR4MfJnQZoxzp4yx2s4S6im0VqhiQmzcMtVrhcK7udfVJZ
aBwN5gz82ft4pjl8Offkh3kCQN1Ydgh38KAkhfBlxlaYH1WGx3xeTxmSI0vXSeWwHUvTM50jYAJP
ooFGCbkRIanl8OVhb8C5irXcpJfcArBL3joc5RMQES4DPQe21ECPtB3G25jgqA46uqgXQKFnXA0M
LWahuNoI2gn19qEb9mKGUDE05/foYZvOsnEmr+kdd0SfgpNcLfccX53LEJOSApIzJa37Ds7uLaKu
qUKUA0RSMSfI8PPEAxcRLvFtnM+ISxKAAebG0SNgxkG8kSks1taGSI1iIiJNtbiYimsDOY6YHjbf
cobVyWzUiy/o6e6zrU/2Gs4U2yVu8C70/BSzJ5+uxzEI76kHrPyzR1+EcsB9z19jkCwMA4Si2grB
4L2xGaPmtMuwzGiucNDJsDIeEGkxrPdvT1hw3Vkr8NHLbJUPo97ig7E1oYXk/dQRmbAZHAIsU58x
fj5Y9Z7Xt/UUXyoI4sNvJXhjHNMWVnQBR/J5YLjMEtwmZAUsJO4u4AcYlTLm4SC4irgoaDt6Cmfa
6WP7sT00ceWMVZeZUEwJ4jp3cYyTGh/vflGEVBO7CbsXIesTopgX/9JmcA3d1svT9XNZzguPvcSl
gcUjvxzK+7PDyhpheoflOR50Y6RyngGXVgqvY7TKhECzjWEWR/Y5x81MWGJIsc5D+0ayT/G4EAJ/
Hg6oAja4KNWgzE1uUmKZWRdYre5aLKepmvCHq+Kbv83oMAa9wztUXGQtNEkpkkvIW5hmBHBAWZ/v
sA8/D+H7EtJxccSHkIvQcENwZdzd1/2E75PXd/pliAlTpOuCE/lO4F0WE3nxSp5sA31LGAvVbou0
7Dpr0mp690qv+rHMgWWjCncV00ecQEQIXg3EW+B7cPp5fI0JtSNlBSfPE+JbHg3Ma4Jt9om3Cf0/
EhGLc/0DnwWfkJt/88+Mv5c6LZ05+ARd9sLtlpJ+ROXv3TO2KkxmlT8maVvH8DlaHAtqOgYR1ewx
5uGpAHpX8DETOQRfJ+AUYk8IbC8fbkm1I39z87GLsDcuFyZyKRskkIl0WJ5wrngM1j/gR3JCBkZq
2d0fGGBapfLIdM7De7tQHdVDAM4kLKo8mJQ/gvFsPM6j567nPCbtpA9FSrA0Id12VIuB9YLBad8m
RBVOEZT5RWTF1hImLzIVhNtY84IROnCd97cxQlpz3WyQ2j4x8iO+xsudYqyQ/7u5Tx/RHVae4fWD
/rIace2ChgaRgbPBRiGHPV+uBkQLR0e4rdJArBuCbJZIFfAKefr7DSTWc6w6rf/PE0QZ6HY/kRcV
riq827uXe8LKTloZHm53hQtRlNtrxVfPx5gjYHE0623CjENzrGHtFUmXnZP+xMxwYx21w8KV4Ehs
KlwV7uAFwUi364cPl888MQi7sDutv0kHM3YHfRaTjUQiMQtE7+5SdarCzphYUOCM3kogDUK56JV/
RgDv2H7NzhRfCHA7v0P249Ia0k1ypOU+upjQSEBGhsh1RnABR+ZpG8FyBYwim40CtD8Sjhifw5vw
a1DVZrBhROtxQQYGVDgSvRnNoCV7+iWFC34pd+5hbaOS1G1c2nNoSKp3S2+uuJvpHQXrgJYfMR7B
rbSP3DI4MsJNGqE31EfBd6XXL82gf/XAD5RIFeCQybwC6R97K5xMLP4jdn122F/SuOLxoH3G62vH
jPKM93YBtQXbAQ+akBVDFA+JH+BhpLWYHoCinXxVQDmojxJNAlCiZ3Hxghdz9/lWc8rRA9u1h/+N
HxG2dGKJuij0AwsUfMn48lCtiwnvtO+1F7YyG9DUxZAtABMaXuJeosBP6idCIk8lwBnWczS4LkOa
W2FhcOEsQNCGUhG+cvnX4nb+iO8Qqdgj4hEbxPTMNCutJyy1b/Jhi7iNX5i2ruWTgthauKQLdMYc
XhPQC0b8aBu4Yvw7QA5zFZhH/GeDPwucyH+wQq+D9spSCIEj/F5WxwHI6mVHusU3QeTiwLs9DJkS
4EQ4pEftUf5C/6UKLl2kJkra+0M9DELdYlPEQQFM6V6W+pDF05+S3wX+UExqgBLZxVd5xPQAcOZp
bxbidPrDqTzk1wjfApbEMj/K49wv2Pv555cZ+AJw4qqHbqcdz7Hpv+Ff4TbDRM5G7h//ZvoXmghz
MU+r2DL+RAo5MiWBdmdyincaFkzFeP9KVB63h31xX2uNk8kz2UiwG9t8pvepD8U1xWfdhSnOXs7G
SgP7HVSgCPCR9ijpPzMJe0wTqzqTM6B2eM2JNTGpTqZEFx7w5pmc41zhTjYLzPv5OXyvB02ChQ9G
QnZmlHsMsL1q9A3MP/ZdVCZuPqwjOHgT5skO7ZirQdZHOpOwrxw5IkhiW34b4TqRbmdQFXj/qDUD
XMYdBCzwkbySPww+FFRoUDNoaWdOD3l4dZ4ToXHhBFIJ/4lZs+HLhREMDXn4PObTAih0tGW2xIbC
Nvzrudf9j3xF/OTfbIKld5u/UMW1roq+KmTiMtXmOAr5H3GwzQgPpqsdwkZ3ZjW65s3dEweF/8g4
ZN1vIHzbucEXHgjEC73ZB/aHZuPu1pCIF8tziNNBe0TrY4OI4Vb39/rD/mUAY5gysfP6nEx9UQ6x
v2c4SiC7pW1El+BF3vtjUwUiNeObIB2OOOGePIaK4Mjy7JTVSD/x3oC2cJ4zpjXXv3ahdsOXvKRQ
XvqMpqGpMB11jRH+6HWEVoBbxE7WOk8wOXgkl43oAVWiB0+/A8xleMzbSEwqcRbbyWOJzwbzDPll
Y2vj74ERKCNATAs56IsiZL7aG31WlOlCIPL+e6bX0DjwDnG3VlfXvvtl0oCP4xhQEjvtp+EUCwM8
r1jkIWMJX5TOVoZRKfUYxTsBD6EVfJxzjKSWiQLmvqGEkiK4jlhhNXm31GtI54yQwIUOziYO42A0
jK+74Mb8eQOorA8fSGPvGYTRPDybgl6N/O62E5s3WUPUAljpi8+FzPrmYtDH5ZAO1gGKJNeJ9wtR
6LeqTdIDaMz4VkqL/ouSaoZVE+Yk5hh7JPBzIvt2KASZLQueNP9w0JhiRnOmBQITvGPfw7YEZ+Ed
YWZGLSJQVxYJVKMhS0FOQaC2EKyAtQsE4CjkrwRc0gRhmoHtAsNxypezm9PgoEPBpuffdBuvEwMW
5kjEVz6D3+g3ekJ3aCCjiYBFXJtzknOD/hZ00mb8wBoHYV8zxmPrAqUA4sL+Zwk4w3iF6p1JlwI5
DvRScR/CCB4i1WtSxq/xZUSBqr8HJLDcRjRNXktBgSakj9fnWaAVwN9EF1prOi1ghuwZCF3hYw8e
7v1I7Pgf9HD4CdJ/JJ1Zk6pIGoZ/ERGCbN6yr+K+3RiipeAOooi/vp88HTPT0VPnVJUKZH75ro6w
iz1TMkWIb5VGTfpMjZBS+09gDmF/4Sx5MYDBEw5UFNOYw8cSfFDEQyHsB9vWhOr065RB+/IEPEkm
Qovt0moXul8MOJk0JP+hmYJ4jaBdJvgDOVJyaEu+3O3o4/X1lod3chnqPp9bLzrPAErD1xD0wnn5
rERAeLfNZ1kG3eTEofsVtC57zdZS5++UVWx0XmmxHp0C54XVTSFglCMm4XJdGqMqz+S17uJrlmaH
bYq62P0dOA4sS0fK7gkJgC7wY2/zzjFHtGM1OoPXo+NHhz17eiLcDzOsn1HcCBHB7nyfNlNe8e5L
WGc4iNsLxiL2vEl/Jay14QMi4kjKguT1mfBPXpeLzFMBgBsjqrUyUB08eGvuKjYq0SWMwfHpkoeD
sZGNBrB9CjvffrEuXoAPY30CdtmhVqYlSSQUVC6oJ7rfxl4IVnnZn8FGQzpiYwMCkNfQrUjfEOgy
JGHcTVrdUVKogGUHlgv6VfljfjtbG+aKVRux5OTGyydEiSMNglKReyJKrYkgFzGWalQjNID6DMqc
X9nsVR9q+445FYk1aZXsuBNwUpLMuTlpdt5OiJXJxZLTn1HTSGUsEdu8r990wMSGH1uf1/sPTN3y
S/oA91BcLfH+nXjb4C9AiyKCXBFP3hkipo9Ey+YGIq9IRIdAmb3R8vHt5dI48G6l5CPUpMC/xAYd
YIZnjxg7rTJBB7HEEQC/guOAfwHphaEnwZJgG9yEpD6tyVXnqwN2HFq7ib+kVEoTV4XH0tDdX9/q
+CkwRT3K3NwTjXD/mH4eBRBoXsMaDHN7CwezTy8GVf2tCUqHX93uCh+VRJFiyFaG/DoYSLhHjQ8Q
JUZNtRQx4e0/JoewMeQZPfHa8AdcP2M+AdhVrh/ixEHpX3LIfMQF/C1qO1kZxO2zFG8b9JnAzruN
CYBzMk85oV+YHsSnwLfQnDOBHEUVP+SeA4kOcNQXPr+mv4XuPbsUisIp89uQLt9kl+UBsOSHGfSb
qFrE6PRYcqam24pnXBAAlU/gfDFHYADxSW0zronWJsgJgc5jCcTKu6SPExybS0p6FJ7a+LsmMY21
k3fC92yxcZ5nECi8GtqN7qKV/BYjX/+4KoKRENwTFFRwCASnLbmReEIQpXC3DmZ8L4Q37zUv7hNe
AsqRf3+FnKMRoSK8GG3Np2ZOukCYtqBo+S7SkpHuEOdKwFN/BJhexcTZFH9Iw8lQblQRiESQT/xi
LdgOiw3RpAmRc1B4rf0IbktzYqwvU9JAHg6aihfGVBH9LbAgdPEzLYRi8OZcRYsfhaWDm5YZT/LE
0jgBZ2d2b9CNo5VB8fOGoROYBpcEKBmoJBV4oe5WS0QNiB3OPjYHRvw5Ap3Hcju8z5HtRn3oyy/5
8639ljHBAbTfcnPY5QCkZPgfTLQvWzK42B1I5+fPoQYw0/RH5gSynDAmv79GOcQ/Dgh1QM7ATeFL
MVdT0C36BCDAuYjcLVxu+tD5XlZ4dfLkMNES6UYQ7qjtZ1yBH7H/fK50T/AIoXgWZeH4krsY8A0m
KcdtwwWTDpTDo4xlTIi5AMYIihLEPegAKOm55DnOOg6ATOIx6fmg3iDYUP4gQEh5JgzcdF+JnQ6k
EWUEzw+Fh/On8yaL9uOorOsaAbEcqV1ELGCDiNT5hDnZ3f3btNiwLqDT4CtYBb4jFi8+yirHWGHe
A8Fmxvw4vuviMVTD1JMuO+eWOSe/A3yUPhT7pBQYzJKoh72SFNn+iDchCBgaaEBOieEUXbIe7Pd5
LIUnOoxzboo1ARMJjxXcPAZadE7/dDsm7Nw7qmIjLKd9hIOCirOvK14H8DhCJdReKD9IV8E2inbK
FrAoPnTetzhVUbl3T8VDt+RncpsRJ8pHnWEDEEcVVGo8AkSEj8iherD91rDZ0FHAU+S1QFpypGet
NxLsM7QQrC+89qejOe8AJcZ2KM0A+QU0J80KdA3a6DdFExNgnsCxujYcmf8r4rd8dsYQzs1nuZrq
S4S9E9EhV0Q0VZCHCQ3CIqsONYyQT3ByfXJN6aLkeQxRhwVUYp7HPKXk90FcB1X+jgX2x+RDtrFt
v/PGv3hESjosm/KIx3OlsfFC5JPESAezmGG0sFqi8p2LvyegY2RKgIkKicVOSbDgN20QKvHo89Al
8c+BlLaRSYiz/wpMD69CJCBztPfxcldzRGwjtiFU3CdvwS7pror5lAgeF8kQmHrPBVljAWfJ+K75
eBH0UEb58V4IimCHuSFETv87Zt1n8WCn07BuVR6OEGICmrTnqCsz+7otOXboql+KdZ4UbKE+ycTn
2IgALwKsTikQqWrBEZBXfGFpxp6/Jh2S50mUvwtWhuHI7TsQtEyegxk3NwyDdR323Sd4JwECPPio
CLhjpLWorCCZgKBOJLbB26S8xlOCYsMjheyCeOAt2WkDFjK+pw8l+o1YUZlLBg6oaXnEWO8bJC7B
qCLs40UsezH1e1MmeNSNzo7fFZzyIzovHIKkp7MuqhHyX8eckyUCbkx8CroquDBiLdB6FdGdIMxL
ZgbXDTyLybIAt8vK2ctLT43Pf6ih3JvDVj6noNR/5V3w753BoqDHwg2t7ZH5NFbU0YJAjJDPwyAy
jOGjbhnmQFsH3aayAU3aiA0DqvdJiu/mvvlsbiAmVrc8b9DenzeITgpg4EglxJl1+JXzGgq3iAls
mdcpHz25WjMRbH2lqgpVB82xdFPSbCNwsPzLObHDTijS6svFN2sopIP/WSmTW3xF6ZuRdtpGveNW
ANYtOnSLQDfWTu9DZwQSTuo3OfEyexF1Crj9L8AVf7iRKMPBASdxBChEYnDEPCKBaJkplZ40bfdD
OBoYhTWeaHKzmYfc+x4TXfhcsZTRT8k0GEkoWKXEOLyRIT19xhTYamYUtm/KU9hoS5lDUw++fgQ7
jrOS8gAiDJFskbjB3aM6XzSAn5CAj387rQgkhb39Q4FaRA3i/3JtHEka2yn5vE2oFgmlcTn6LejF
yZj6fOyj3pR8TTu6R/UfhByP15Wwa567SRuwzFjTns+AZKUMhgmsGlzbwzmebfEJTeFXgRcw/5G2
T6AsYxJdS1yLXhwLhoSBBzptxK39x4z0ZUlgGeJuOe2RrbDTOdxd3N5UoECiPW2kfDwjB7LW7O1e
9Z5U4MbIG7eIfPK7D00AQ8G4jfbHvkEtcs/xqNN997CWgyF7xEJ1ludh/9jt8ddBJYpQ9NvoOqQa
aaSsICpvIwWyo+WF0xLArnPmVW+5f1mJABCT4znAsklIdsezyDkcLoXGYavy7m4NrcGvBv6/LEgO
Ds2U4yrpkC4S3riX3EbcndcIsd4OvI+UkoB4PUc8Xt7TR8Xj0A3rsXeV2F4uUz7Xix05O9yv7EpL
flH8mT/9w+P4tjrrKOp2IChIe2DAmqNqcFnyOds5bdanR4GnZiHv2+hQOsfaIahMxDufZwtMNryV
mkV1aiww10WP0cAnyptYzjP2Crv5ExerGFVDE3/1hOUQGSpER3zzoE/ZC57CSBJc/QX8vs3A6+oM
LecN3DTasIz9mYV7884+bCJb+5sRpmS6XY7Pw8We7X5GfZjGZMF2xJalBzr7HAotfcL4tSK7bta6
i+1wUcxuFNEJjukx3hLEXcb1FDBWzj/LAviPDK7wwcOIkxbc+WPfoopOxSVHQZZCEsbLMYmsiGEp
NqRNrSFHzak2bXrOWtOt5leH5sc3YALBoaRkE2cGON1QQ3eZEAzxokQbkIRieAjtjTTtENULvJKm
z3P1TzUGsGsK9Vavsx/HA55H+1DTwQfM2aAz1aagBM8VqhS8vLQCBKjd0vK4/WNHYdUD3nDLnYhp
3isbHT/9hMGLyANOI2tkWOcVI9gDzq4TzVLmsM2vDJfE6jMrvtxngk6ICo/+wWg5tz1PUelwNWK6
ojbFmGQGDvcMOv2Qe5IpQyCdSFI9DbM9xTbooqUY/HPKAcSE8wJbRRP+T2WvzZSJdBAgD5vyV2ZK
R3fM8NkPaeTr9VxMmS9ozglLOfAD6+9GDZgTk9Zroi0FSRZG7glBIcEPMWHUTNqZsXiEWMyWsOA6
C8QbU0tEJQvMbOlR7SQeiMLlYGUDReUi6D5tl21+3lz/yOITXquavl90jXkVt+PvuopZ+Bv23pHu
QH9xABruP+68/sO6yBH5iymbDgAasdjl3NPdFVspB/cBy851Jojb3174lDNtT7TmjjBTTmdSTEDF
rN6P2YkJhxpyAHQaNMIcp+G9+snPO1Bum/7+iugd33jEH1kvl+CZ/x0XHIqRSJgIfxAVyAaTgUOc
zz3kyBSFGh0vk8mmd0TqL2ZHg0mJ6oNIRSTWuZwxWF2iAQsIMzi5mD5hWn5rExkr6slFXNdUnop3
T3ecXSPzUCIO6u7mMUbo9oupcxrJBNxOUJpDYgUL8DQ+ELYhGDoYRCDH7cg8NICgAH25HIMXoCyE
Ldn6K+5U7rclp9V+hjYvfNtTGCI0FgQLs3gKM/QAaqB1hYP4mnDjvxZNyOohEA1Rn0QAYBtBvxy5
Jxq6fEVA/WuCr5WYNPs0fLJbjT+r6kjegdlRrKTaFaHJg779Iy4fCcLXIXW92xJ4CH3QDQuwAHaN
rB9Kh8HoIdlNKjPO2x+3XGu7asQZIng4SszxdPQamSuGCsG6WNqOoLkdCzVKfCzraHHT56QNEeml
SCu8riBQUw1eoRmwCw0OItyIUFmg35X4EBzW6+CR9w+str+McDqZ+uu7/+LYM23cbXC35rIrKO9z
ipTGKQmRYRGGDQ7F5eT/ENYt5MIlv5/kNf4MKI9FERwGaGaEQo6hbqmtOWnJVMcw6GPPFJld9GfN
OBS/sGui7RciGwXy6ARXRiQHqTQsn4b1XmMTcp7DLoQ/8TgzkzkP58BCgyR7Jh/vi2+EK6iJZB/r
qIaxDnGq6E467/QV3SjcTtl1NxCaXDQm7kH1He+SbScE3AHqMhq79JBPapvUqhMvODG9yx69FCkB
V/u26AnWgDYpxMYec7ktHlJ1Ncf6FxoIY3h5Yh5jnscYDH27aq1uBhq5Iigyhm8nf+4OB8+JjoSK
ItFdZsndZXGdkUNF6BI9BfwE3ko3fYfTkk1SzsbXqB423INnjtE/r49ugRneAw/geddCF6VPTF40
ew2nfUdoSz7OJcYHugQMgSJsYS1+mTS9MJik2zmrBX2Dg33Lpeu4G4sETFFC5VAnNGaeYKKQHiMi
4R2yBwtzfcZf7YDCuogLTPsxXbduMUPkwJLPiyWgjpsU5jp8oqZlA5P2BEzC14zaBRQAmXhyUg6f
Idpx1lukO/Cw5+nFFxFJ4/avj6MdMMBOGb1QNDI5onsg5dsWDJS0P6/hc5YVwo7vnofHJ87zMj5x
wGHGFa0Hgjwm5UCwSMsvH4rkHUF2mEuoERvS4uhuURDgGhmbqZEJChUSIMBhwTpT0IMsciGpCfl5
Ah4Vv1n1n7PeEQHLadLf8/dQGnMfszeAgXJdLY45ZCKz/kJCYrmzVgxzyQm0r8rufgEERfAIyTED
NPoE9zkfjUd/qulETfSC7ZATEt9YTt60HXVRawgF6jsaTIlPtcWdpVL/8QRhQgGamH6N0IgPuPKa
+SFukoY7rOHbTyBHTAJAndxwPWSrAssmnsLnpIaMBm8Nf9a6TYgvyu8xh3BdozeIMPIiNsuGYhFx
qhtMv6iahHaQiBDUSQzvqEH+jZ+wrwqmtrCMwS249gQODQVNayOpUY7yng8qKeM3xd18UFAEH+7H
TMCqHjHllI2Qw0sHldC69DluIeMsWMBFWR4NQxb8iTGF3B1yl+h8eiuTjrwrUwuuhR1iW4u+KXsA
8655cIYR5t7niCAKRgMKHzIRE9+bmg4aOG3SHfRDnbPP/2nDOr7N8VrElzFF1CCcLpqHm39J+2TJ
EdE0v2ekeH0wIts/eP/0X1cPnzlZxo686th8eAzo4RT9G9+GFC0b/Fye3Uc1cbaE1ZsRORUXNEeX
cZveMwhHExoMIpyiFoJ5pr+g9CGXb2PoppL0ijoR9B6SoQyvR/psrFPaYqCG04xuLg1hR6gVctgr
ojqhitze11aI5BqbC+JpdeIvjlJWMlST76KgKjoxPXHk5XFE9itZihL2hgZXsk7uyeKNAxzkj/mx
RrcpDg/g4i7hz7GCGgDYIpGhK34flu8+WRJ2OTXBoT9rbQTQXfzpbPXU3iYCo5MOXEXkRr+QONYl
knAteAxRB2TnVbcQzB0kRMWlFRKNF7OLjYQNN6pBZbJ7mzBLoWOZ9ZNm9BN7Y49ROSkXbzRYI06H
zR7cHUCW8Y8I3nFz8bAr8CWEkjt6LFh7Wu5VivFsNnlz/iPjfjC9Y+6h7+uFIogYUbQDKP84cWJS
P+UcFnHn9knx5PdANClpW2S3mCavTMuA+TmDDrD944ZClsTxj5uT1RVDU8CrgMO6xdud+RVWDiqo
Vw3xHatHwGE0ACYBYmN60tVQGl2wReiekugxGRtAP2wKPO5LKkfn/DzSJ9PvGgNQQJ3l7I4yCt2o
P+ZQBULFyIvfZsJtrtpnZ/acoenVVhVUIMHlZ1C2lbl4TG4uEmeMCSKVk0okM2XS6aODq8RQyj9p
8Lgsi7N7e0Rg4aDuaMqvOB8Bo9h4j8/9Gysw8pydsqEg9hYibpsyUA0BzHobzuYm8SQ3CJXbv1Qu
sKAH5cVTjKtAhmdEt+8Yumk5WENvwU4zfSEFBo8m4BPwUh2+ImZqwD8Al3pSRAAFfEPfcsnBnX7t
R/hZmHTWBoSquucJuyUkpsfZMrp5NGAQaKwwpFzRhZZelaPWZiod1fMbcQVCK8fQxzRQIhjVHCx4
DmFGdkXZHpwOuBP0KhjuXHMgaT3qzBJ5VU7YEmIyMlc61+htrdpAclQBqRhM5EZy0nyAWRmYDL0C
qX6lRZwWPolK2OkI6eaEmdc6MNEL+OU+rgnhRtBNLYDP1GdwOsfWUOb9jEZ7ZyqSawfR43DHGgew
AkCNVv2c6pOfOPX51Df0IJTyy/KRU4xCICP7rfBsAYinbaRRFkrWl04fE8sHmyhKxW8ioxYZDPWQ
9gP/yqF0qCD7p2eWkgYt/1IYMUf2EJIfnShfaptEJxTHvLUxvP2dscqx0NV5HxkW3Exwz7GrNzFz
NKoXOXj737wkIB8UDGncI30uC6+af+ImkCeomO3ubGWIh+KSPcNAjFC6n5i9FP1cyhr5XbKI8bZx
M1nXkZazcPl3T2xJJifox+IattFp8d3X7AQM3YRTbqN63XEcOy3uKz2VCH6A++JMv1AikB/nLcrt
Wb8lfOhoTYkMJnaM2fBrDUxry921Ic8b39BZC+lvz6Uhoj0GCE8P3/PPkqWHM+mtYzzDzMdhTco5
WhG0iEZEdX8OwhAw3YiN4JtTrJjqI5OgUJjjQOVmHatApqmEX0AMS72L+9oYnK6IGAAiyyUGhn6g
8BhxHI7+rc43u/LlXJEIeLKvMeO5ReeIz3pPoaTsPpd8duILCs+q3lqXtJx3a7IG3LfTy7azE1MC
N5WB5uSWKmC16yukANbAh3d/BEjNMhkegHMG17q1P7iFlsXHO405fvx9l8/8G2zXPcO9CJejSEQh
Ab0OlNEZdBbgNngGNxD0TNadNxansZGSF0GS50xBcNZ5BEG8nG6vOy9Pzzgg+/fg7T3CKun7z2Dr
KdOaduhMYsFLBv6yieUhjUr/NMJwFyA81+g7J19yJLu1DahEuR84owB/6Kz2zVhxTgdIolF5IKzS
Oq010y5nDQT/L6j2n0jagAslkq+NpbGyN+iJw4S/v4T8slSurUfn6dNi8XS3jS37jxDpxl6d4v4e
E3ah8DuYXLXkse/tyVnBBYgMzJcnP/9rv71upIS4Br3e0yLvXYH8+FnyzSqybWIC5RLQIWN/8Iz0
GteuOuVPT/Mzzo/4sikcmUgw67rbZqS7iLoc/xJqUV+oh37WfchTPavp2OBTemhulRh+NeubNsIC
kP6OiDCjQ9NGT5hd4MxHiVvYOhAOkhRaWWFNKkTOLhdlcBdJDs97wO+t0UJE1ynMN+dsZ/nhNJH2
wifCdMbIJ/Gwt/Qb3zbP7OY3+WDXy272J7jMVS41EQ812xN4BJHPfD6M5AZ4ucEmdpQJPChsFTlf
Z5/p6vK2qIxUCih+q+rh1ar/BjJ1b35/yT12n4rasce831iP1Bj2wgv3NRrXaeFB7K1+/on/qNlr
3RxJSbRh1WZvRGfRdyFHb49AwdhgGWbQZW4nHg+RqwKAxDIwJ69IJDNgbbySzAaNdSyxIFSh6TEo
+eDMIKN6dhpRmOFwe0IuMdbwyoaorjLU2JtPzMt27vEl2U7xe/7Gv+hzrAN9Rk5b2FsN0iYy6RQu
g5v7jXkQ9YQSePsVtivyCh20/HBTwCTW2px+SC2aEkXyhiNHMo7J972uTkH7QSGFgBJTUSbhx6ZZ
5efwlfbrP+zn+hL1IZRzUF37zfDcT95jmkxjLHeIGslRo3Zp/LM0DEXzm89nx0Y4Nls8jaTuX/zn
8mP/ItSB820C8xVhYHLqOcYduHc2OHeoT8F5LAMHC2AfG01gkmZ9cfqoOVQLg2rnCJ0tjfafiFQN
bjHOpmV4AQnH64azx7B1PTDQ166/PRE60kN/BYzy9Z+Vz+UebOPy7WhP/sWu/oD0Kt0megl94PQ5
VdznrGApY8CE5BXJiEPJClm9WMvI0+KLiPFC0wdjdK4zHQGePvpA53M4R7laLL4urSMOKjO6te0T
AP5IS/HHlqMzYaZooNX1Zymjg5bgH231ryZSwhZSZKY3woy/QVcEMoJ1Hsoln+QAgz5xFIrdpjId
FN+1TIypahUYULH1fAnLJ2/F02KVgYPxfK6wkxMK1XOMXNdt/e2YbwcDaff3BFWtvO6vpkSeSkTR
mEfM/93ItsiLd21aZ9rLKUDM9xr3MnzV1XnQYNTYj5PVTF/cIMiHst9LpID3dnKCELe8WRXQBMOm
/xmpC4Rer/QKjT3Ud8qLL96CO5Dd7kaixJjv1ghdCgzPoBZ01tFigHP4X3AdHoin4tCxix7L6CNS
EWYPwkjJSH5WKXox5GzopnDkg6PKs/Oa047qMlkj+ftZ3wDfQmD+qS6adY4plU0uLSWVJ3GoRYP6
SC8XhzLDJ8ZVhOIkQhJRz9Gf9XFprktfd+h8DpjAHyn2z8cb+wOPgrl+zB/zC7fuYMJiiTDSG9R2
cuIp/9qG2wBTPjxzjbKQS19ubn5v3cTfWHLPSx4hJeSSC2W4ahGEfGMEp8Vi2u2JiQKF3DcGzepF
8BkO5UjP7rFQ+r89ExXh5DS/YIkbnY/Gpg8aI0xqdgdbYyEJlrf2hHifD67LK6ndAa1iackRg+VG
AENwchnRE+i3LGOsZMbAfa/NGVtUfvfwpVMRojtszw/VGtBVTkICwkOfIMNQtmCthwwtpmUQrpAS
N/rhdOHjS44oGaWgvE9CLJVtozL9xey8BEVRMDbnEWIi4RMFKSSRNke3zPx1+uvOYvJg71cYmtek
e/FXBhM9rIOGJPSKn6zO5UToGUuL4h5ulWrgvgwqFT3t7L3Zp0ArmCFOMPCruk8J4L87baIcAQoq
B0s7EUWkxRHHZ/O9HKqNjNyNU1DyoXwCgBVNZrphtQmOhb/d0fAHjM9rZi2cgdU6uJUjDQ8CDz3o
A0hYqNvq4of6eZtccDfw0mBrOWcgpve4u+YX20gH89InLHaJE9gU68VlfhpvR9xM7JTx1uFflJBd
s20cdim2nt7+vKiPTAr6xZPmfK058ihbYkDyK0eO5l0w1PcfxK6nPz6oOtDcQTrY9Pbf43Z/JtGW
ELUH5SBsyw+EOysCua8LFvldD+KlfDJaEJwptdZ2AvcKuC+sNr8pOBX9f1RRXkRKMBNIG0uHWv2/
QLfGToaF8uver/7vN37V7u/yJ51mimqbXAr+yYRd4LS/71qvF9YIbMAacCuGRoc9gbi8UW/6m8jj
HsI1Wo4RdwDqkRrM/Tnw+y5+y5QDiV0Pn+xcFLmxybgMMbvXSIuYBJi2/HKmZjDY3gchKSrV4wNu
1HBejp5RkUSURKyDTvYZMkwyintLhBoowgACjtgoQXkQ2GASRiCqiWQa+FX0JAS0UdhEkCNLD1WI
UoI2JSPUQ8BuWDjcLq59JW6Xzz86egRLcOeQBF8rVBdkweMxQ6uIc6aOJEcemTBR2AE52oZdcMle
SxlxQc4hjWxUgGl0MogyEJvg5eP8TBxhpKctcpLgzrEfQVQE18K5h4kGJR6iFgQ+PYsKMXKRWbbd
a3qShB7LnGhIhkiQRCD0dqocmJN3hYgLwvTFjcJHwWHKohIOPeZHx6msTlBESAeiJBHL9mAgOVGi
kILNpaxiib4IDMtEcmbJHM5Y0SD/8/4vkjgAhpfa5Z3X4/eI/x3aPmAwkuewxxxpOrZKwNZO3vk9
53miUNIDJi5BnvuO8bPPSKp63kAXfHdDYsIBzq/dWg/kYXH9E2ENLZSVJdY1cLd+IiMHQ4O64+KS
CEHDIglqwJTJi+tMStqPxGvrNqN/KTmpTD8/FP20UR6vu3IEXQkW7g3+cFPzaEbN+D6pJ1UIxH4f
YoU1IrHU6atT+Ehkfzu9I2zJzpNyZq5qhrzNJYRY1vz78eNKzKa1i+nR/0W/cS9UD6SHkYkOyYBt
DsEBsl2GCFzt4wFa7IAzxz03kz4JVUwS3UpHijKtEiX7Pe3XwOr2+GLTZ2ykxrh277HqXBKegVNY
kXLK3U9kYUEM0Rp9eRN84DyXJ1itnv8bIk6bVsBBonn515Iexg+vj2VoJnqojK7xpY0bIv0tk2AT
tm+2TALC54N7UP1py8FSEhM4JM/yFTLhwWngrCTUq3UY09AzHP//vc57z7GwAx8mh+x18Tqk2qhy
AZGlhe40y+2IbQ1R6eOv1OiipJuSJUxAfcynW4e/nHLgkjWf+Xn0OVlvNsj4zcEMBZ8QG3GopZSW
1Eod7R9Kvvll3gQNVn3y3+xPrk0u6QCrmJEWQ94/6pKsP8T2pE/LhGIEvknrnBuMGhvCh6MLE+30
llZEiTp62K2xIZmWQBPB88a/XHKveZnecz0xsAj1RbDgswsqjoEg0cjmQC5Hl7mZfIL+8kySC3Z9
jH8U95KIlbI3fZbmx3393dh5J4RzA1XGz+x9+TdPxV3afYHNbHVewHIz9m06tr34lz8J+6SgDip1
g6/FloanOaQ9BC3pMwW0hGkRHyeMSTJWLfVghgOGHnY3pJmzPhuA/9iXPhI921x/iG5VHY4PjB/y
smZ2A34i19V7AXk+SGfDjMSQfPZ+gILOPSsyjFtLE7elRLln6ZLKy+FofNr8AoNwAAum+XsA6wLR
Yt8aX0O6+rCVyA6Es3Dn1KEKbvqIDIAc2RpJGxIZ/+h54qWtOb1/cpWPfthE7QpxznCw+0S4rDpO
gWw38EA0np2HN9QSBNLBAQIeMI2slSkG07z0PySa3o8VPkya7NB2sPQi0QbxYDFoyCJ3TgzlSHx5
XJloea//JsuPOPDf7+E355AgN7H4pPVhvyJXmHs0EONr7Wq6z+DLHMqdYDLHsnMTlIDYnoZr6ygf
iBK1UVj63erlEbF8vB65wysx2xQwUrVl4EShJWT0RRzI7nGaSeng6nCW7R3akQITSRBn3I5K0LQ2
qRwi83hyaARGMh9M8MOxxvlsxuAM+toUd+Ed0YrDRUJrFfEInFhFMNVyHfPe4bFiFyfo9ecTzdiW
i5K+jE9obgPOVqrq8EMYmt6b+4j8YzxoxDVMtkQfj3qkwnLyF1X2aqTsmoNM7KJY8a1npvwxb/Ye
9t0UnygtrwAw/ByUkEvuLnVktn57dr75NmS20EhclPz3mmhOZabOOAVf83Ou6G7pF8InyBmBT5lX
ry1rvE+Y5r1fSIRcvx2qd0eGBeA54BSLIeYthituHEO1ayZDPDgApv30M6NrjMH5E965lXcybOEa
4uWLDxvr2W5AxElSPlwxtp3iHyfX0tXoWXhHd4KfUUwCmnPkRGenOJhW+K/gVui6+LnvHTTOj68x
WhyxOHYeAN4WaJq6aRzQ5IKOqyOUWkHoFmm49I+wussz4jTwZkCYPTFlNy728feij8KRBEGkb+za
mCLCvrABbMfawLrp8TaFM0YfIcPtVIGgH0/7NiR+wCN05MbI9N56qPguAXqNUR3IOIp6O10wVGBY
KzWtUYqjb19e+iLpRDt8oAeGF+Aq+C05ezrKP1MfJ0ySG/IuZ8DCv8GOmWtIdZUhAfW4CiobKgJh
DkLknpoiGgcv/jbK8o1QA0bcJIn133+hbvkKFpqH6jWNT5jhr12q5hT/OCw/kmAyPgjTAz8IBC6O
KID3o6HEMtYDIvVP0Vb/k0cG2A5CJMoQ7J5CRUdyOiEWocHcBVyC6DyUQ8IUQwNQmrheHt8hLClx
gUlD6EABOkV6iwLLWsQaiNV1+8bSE/TG7e7UsIsUhMTSONvjfiLZYKLep4axZ5INT8PbUcVuBaRD
IHcK225kUF6QQZULvTQQIxu4Akcx7hfBBWJFhKv8n57H2jCw+nt9TMI85iEi3xC4aCvOFXTNvFGg
Dab1CjLDwNNW/IEV0yiGqvWMVaTKURm/3S3+aUvjhYkWsExbaUhQwTLHiF6E38OEkTwN7ytmLIcA
vnFH4RlHT3DFoYwJFVKNKCOEKgnoJ6sNl2BxhmMSasWfc4bBlKY8sFh3hMf1jv30F/xdkr8zLo92
Tp8sZYyYcccczQsoVgREO47GSw35POSNZcT6grPIEJcWWgykytlXLN3fBIEFxw70HXw0wlzPqeIC
2syziinpJmxa8qpJ3rvWHddEVaEzwI3Qp7P6ikKElTOS7O8ERDLDouupR5wvstenx+fLwceMirWB
GRvmY3+Dqu1hXYUVhbkkkIfESZzTKdmdOFXkIH8m5rhzMYM61d/Vg3gev7AKgpYWWYHBOyagHuZP
2jq3FD4ZJ+pHw6P7EG664BSqoT6659RooBl9hcLMrMxAYUFa29Zih9BeFAy/Xy5hJCCQo3763oO/
pU96TbmJae9mv70RWUbGEhD037P1ztAcjOKU1euEKAmAoeQQgaOcDHdO8g8fIpG2yYu6fgB+3aff
3vBbp53kDvbSvs8D04iKEdaby1vw7R/INYKOXfnqAawX6JmRYPJed2dEVy+PThkFUtbkbsejG9X1
WCxPpDr/7MG+ZrUuaCFI68LBKdr0k+oRI/P5oMwjSUpyRQ+FJQop0Bv1ziELD27SrxFccTXzp8L5
KopicMSwcg1afMe2TAamAcvqkv/e8jDZkkpVhquAoUETsj85PD9NG7c3H+uXLDv3/uElR/d2SXPA
BgLrgxpx9eHIDxf3Gkz7W4qenfPbJ01qIDt4/E7KjGXU5PRv2OdueGUqvYpz8vYPdg471t3mGGBV
Ibg7TBAkN6m/6FZEwgvvXbzEFcKbAtOe4gqw+OSzr7HH6dDMsHS3sJzjEq/V7E3JH5k+BDISEkm6
8EbsZ6aluJiC4GJBJzTmFxzZz7nJ73+wDYD0LW+awzQD8NhYf72pMjPDIusU1h5q/4AGOEYM8yp9
zNWD5sq+lPo+S1PEfMjBkIPE15Ui8mGrhMxsnptvuP3Z/S1cNs6oMkA9f4ATOgqfM2d30253bGqs
iCsxVuj+AJEG3MX4G6NOw/ANViFYBXTtDL1LyimF47IqZq/fHKThU8R4Cxm2MPEZiGNn9Drzr+qR
fUea8imfkXcQtKlllUvEElT8zztNeli4cSQKJpq/Ik1pTSc5Nr0tuvFnEJGgpQTy4aIEZ6QI19kg
06PeokUAALkFpMQaz5NAoAuqgmGX8q6MFXw95mkD5InBwP352xCspealu68UlzU4WuvekT/coK6K
DHzr5rO+smBRfCIKpAqG+LW+a2Y6gRkvp7coOPGW7sukMfS144HiL2Ar5581bacTqseeJEsuEEv1
dk3jtrsnO7nAXVqiHlIr1LBmP+b1lFQ2QruZcsaISXJwzC0io9QIJJ7VCl7Brb7s8nxrt9NILcPr
ABIzbGb4uEvT0Qr3NTyJorA3FNqJYvszfqOkijDHf4D+rdum/dpwR0StvfH9flAkgBgRZnJgMajG
JyxRQH4YhTmmrB92+2cSUopIwL16hCUMmYUwpRuw6MhjsNRtga9mQm4tOzmfH8ZX7u2vDcKPgoCz
QX6fspgClHiDyS1COdBk4poQEdo5F5LJ8UrAHCgOPVYMOLxzxAwlKgXmIrJKOOpi1RzpdIqzfJhO
vcVORxKw1RJmPLmZIsWuvQbdjioQ8SVUpC+H6cr4xfXhvWsUB5t+NSFzgSQOYboWV/HkcgSydmgt
fWD3pQJKhF4bvtitMTeATkkMWva9To19d6xIJ0JKuLo7PwfEAvu3EPfDh3PqqzADLg9gCOMC5OuT
3lOc3EiGKLIM2Rwmlxym9u82bf8JLT9/knNF+gNlzJ+fRy9XR34oVBJYvkArdD0CZxLRnCM5VACS
/yPpvnYTSaIwAD8REiZzCw1NzsbYN8iRnDNPv1/NalerlWdsQ9NddeqPyTJw5cQhMhPBFfaplPi9
6z3mqKolm6KAK9quWrO/5B4JLVd4Hc8KnB0ybmozcUzbAS9YYpSU8sZGRpb3s3gTdNeSODeavor2
lLxlCh4k6o2XRi37g1Cuis6ZJD1Q8B4xOdELHfUrqVkMH42n/XO1WNu37h7OdXUZshDP6ZBqeOYm
NcjlMnFCIANO0ii1krvMN4MFl65XLwqfttWbm94watXkGyEgL0XhK0T96qGpPivAq7uzkhnfbXU2
uijDnFxq7BERgvp8ozy6vki7vX9fv5li6os/xV9toQHS8BOscBFbFfdMouQFZGhHVdBIu82XpF8G
MsaHlB/pvpRGePo6LkNm8MUN+Gb1znL+SSfozyTPTRQItk7xy9tTwMeymhuzvz9BcPzvzczntruX
rZP26UNOU+Di6DDGIXcz/WO9eiq7mO8LPShOJeaRQsNCkRvriNQ/d3L7FGv5ebwC6FvuniVo/WWg
Zu0z+YminjVTlaeGv8MYGL82c+uvAnv2zpVtJx+Ld3ZXPsbOqCerSNDAhRhZcpL2spKKJHTNnErF
6igC9nlQfVUWFWRRfVNxSja9x9ysTYOGU9DlF5x+/zplSr+dZIns8BAVABTYYqlJX473s/6820Mb
jnaj1OQQ/UrargqcSAP0d05IDm/hlX0bo/8cd4E5agzKSUP4u/HMpjath+jGZxNSk+/s6T3d2+7Y
4awfqL2FmtD48LppnDT38SPabKY6dB5EHdt4OytT5UorhjNeCDCm0cHptse28r1tfQxoKdmyWtJa
MJGHeNbYyYCKeEDJql/eRZS6Gh3Fj9WtzDm0BKwa4ENTdyZuZHru2ZqrRzFdq1andmpQBw8xHjWH
j0s53z1VhEGJJaX8oH2XdbSMc8XKnMxx9UeIF31xYcVZaohXcEShrrcyvtZ35UV7XpWnHqfKqw/w
bpzvpr+J4Uah+K4QLBRExk4kQZK8bVw7q2hGO3KXlLPoEPmW3JaNZPT3E6wSRM/VbYOk5UvqWLzt
i9HgKKHQ9T2p5qV7GZ0Hs1l0x3Lf44u3aVVupV/q62L5iAyalgB3VKxWqUYOo56srmt7aWpVYGA1
GdGShAcMgf6ahNDaGWz+UCJxPy/NwnhWile9+2eRzM0dWHt53RO0dE8/l9Gll2mGg1gj/XnqXsl5
21Du4ysuvsZVMig4EfQuESTqU2lMT9fLK8a5LHugxVcG2vp9fJ3b5w6McvW+6M07i5YEwtHiB/HZ
KRRq+13lMMpzYoBPi2jbQaKx6S3e959+/Kl0ql+lRfcEfI067PToblkMHV0f600kHRdSeYkkiH0e
OxtAfyxcvMIBoIvkUIaQJ9Wi5JrZEEzAc9U7rhv5ZBtJ+KwUwSBidMZZKOasehrtB/dnSHZOU++I
yHmTYde/tgUmKvjxdq8CkUAsppghf8r2EtWymchqy7Z/EZuDtt7r2ywn5kLbaWZTrexv/l6aTS51
PMO1coh0tUT38sxS8k0O3cuKxJ7RpJ6rp7+ZYqbKKZiimfYVrFz4DDlxOcxQP9Noyvzk8DC5vwqT
3uzrd8Gi97pQvxlo2YRsrkmUX34v2Zrf2DlXPnnMIpH1ZcHfMIy7OD9/M/V280xzx3S9ar9kRWvh
l+RCBdFUxFqinFDtkow29OifKUjO+DI6oBaru2fVd9lXSvffVUqPmBi/deXBUei97z9m34WvafOw
DcGDxd/bqPDm9S6+H/XHppqnD5fmmynnbLxQ0gFlduvGTHTqPkZnnWbzWMf5IR+ny+gAhpeHEzjI
+Pshqv2QjJJo+vp24AqGm062c+5tA+mrTrUnGAH7bqNekE7PZIRlqrd6urxpnVrZxo3+OvN9L+vP
iF6X4qB4RS/A03Q71V1JauhPq6Zbd9X7uZKZpOMtSdI6V3K+8ToukxfWL4Q/RvRz+l0MP+z+Vxjm
Y+F61U+cqSl0dPt+VHepUqa0aX/PRpC90+RaWZZeO4/q+m9VF4mdtJ58FrrJ78t39mMWwt8ut9K+
tm1Oa/uHtqQM6fV3vg/bTvJctV7wkuQV5XQ/3X7pr8heZSlEaOIxyHn7KB3/gOsbbaxs0rno1ovX
f8W2hg8JY1+AYpOaW0rbslyPrzQGGLeWgJQfos6r7u04WS++Xtg2r7VUtuzwea3AJ7Nb1gsSCjOw
zqDOoj2FluCFuZ9NufaFc7mYaTwf0frNkrfRVVzLCHJzFWkA5h3qGCk/oWXDN91k61VX4LuB8DZP
4r58fFQ2BJaHcnLkAzvmxL+Wkmyjd5qWQjPRoBr0HCb6+i8O2cqulx7nakeTYcnzaa1IeIAHeRiB
UL5xIs7H14ba1tI5Xn5sIvVZDYq80quOZvou+g5NszARm1+hHECYdWh/FlnAX358WySsBYHIW/cF
YXYWPXqOE6X8XOfV0cM3SZfTr6kmFyjDZLAyK5R7v4io9Y5/k00+bQkClHSvCfzx+/k18b5+3f6y
RwWOiyuzwbhQkzlg7W3MXyktEfE9o5V05/bclDZTk1eMru/n6moshXHV9wKJWekysYeHr6V1TzRB
sR7SxoWg1grVh6vAO8lQaCD8ElUZr6LCQA4fuqpi1hTC68SpmkmIh/nufG8U38U8J+qeZH5XJA+L
ZlyQOzGLOpkuOQEHHY3Gx18CkU2UNbx5oDFHZKAz8bc7LK2SJ6/3PNELMDSDxYl4+OPZbwH8iAUe
Fbkdym0tUuQ7I6NftJ2gigXWXBrSMSTu8RUGx16yvxydvR9pea+ML6EPEWv+ekEAJuoZYfwz0t2/
XM2WIm26uW3rL+fmnbe597WdY7m40/J0wUWXJbCAIl+tjYc37qEan38NXlN6nUW3PgmkyAKs5GhX
KXwc9mU4370baZ8d0+35A7p30CddN8f6CMnLwDMMFn8acQ9oP6dKA84QIi/R3nTNMKB28mH+en4/
v1kLZCROP5p/6XKfcwrWliW6L9DmJ2Nf+5HI2hXH2AnHA1NuTuLSMj5XrxNi3W1r3to7iIiXVgNK
AcL6Hn+ko2l8IxQfZ8Vmhczv5zvqt4RC93orlHeU0H8SCnsvQwMu0Kx2a965bDmLmZngeJXZpyby
8p/ZWOkrGWd3+gEECREr52qfPI2hzFtoSAqSbwJyDYPNKqdefvU5n7bVqpAkY20fZcLExHV4d/49
RDNdfnDlEH0z3X4/TS3HStptYamZaa6LLtnmkbLAVJ7aKzWO/Ds7DeQSLf6S+bKilNTq72jSkTo1
rSUKfwmnmuBDx8EejPbZMlT3KcSF/kqwl8MsnErrhawvAm8lgwVqg7LtNQWYB15hcO6hC0m/WF7d
btYHQjA2urUcERhaK5nvfHxpyaYepeHuYvFZ6+3M57hQE167xSXt6lMu7hSdb7UYg2XCxpBHFW5L
79saERlLsa2o7gJ7YPbtoIeSq/C2fvXK+NfkVCuNkCyw0+eybc8rq0kyhNw2wDGqhjYtk1Z1aXpO
GNkKHQWTNMQ8Ne7rIAs+CXt0ixwqbc0AUaH8sSiNnINiOfJOf/cAvu1HKhZoG63xsazltnilTL78
w30InMWjgrn791JUhRWviS1ybaeMyQc0HkgJOil9zFTf7oi087V08/YqV7t86ihMBUcDaZ1kzb5g
M/f0RoGifP34nqkIp09IvVhKbwq1aRzMYPyHArFPHHuAxSzqiRBAsp0cJ5cHqhvlVPIJ369NILIg
KU6a1pUcI6R0kEEkmmegr6xWNl4vR0jVJl6fGhpsbsvG6VFeLDmAD95LsXJHIF2d3gi/U5QyhyjN
obhrzj3HTOVxNsrDVBYVSZnxHSxaXy9DkALgonLuHCvvhRpSvvGovl5qw09Dc3l4i5hXJefquo8L
8TgsZn/56DXtM5o2L80/ebnlTLOjMKKS6aAD6AfU+wL4ZtS9qq8g4fJ9vuaM22TrCZZZa6q8E+eP
m7xmrSh0mOuwAaXoZN5p4q4fhbfMVzGat72y5w9/nQPy8/3fEZK5+wmL3nSCWUb9dwgG27ZWhKyv
csY5TcgVMtIaagfIpqQ8q5JcI8e4R+PexbfG3NQcfwmRCzCBAGfCulad9roH98M6XjqAmhqiWp8c
MZbqwfFxSMUmoFHSQXP9JdSvuqk5H0o9p4VMPDvwktN43mPvgDuukiS5sQiuNLwNPHOs514amUwV
JcTL8KJGiW/hR/xIkGks+FCnX5vh/ffYPwx58GjbALShdGYWgXVrYk+6Hof2wYmIynWk4K/p+rqh
EumKFC33FHzWJbh8OltoLYcECxyI71URKfV9SzTU3/ydKCnHJ23RrHOSBR02DGfRvP+kxsL7hRMd
gFhN2x03BBzY7uJUmPRcWvPnbazR1/yVG0A47qOxGXPW9RL17Yc2s2a+ZaxGdtWDtMr+9Jr+FrbE
4mGxv04s/w5p87pDikucbGwOinwwFva1cl2+8ig7oYGb5AjuDjE3Sc+70ccQhO4PoXar+MxGAdoH
lYRA5K3rjuwyGVhzl1XjVEeOWJm07zU/yNTzH5l6ehY4x+MXIS3f2brLhrKP7xQhFHfnmipZYWYe
SVi6qWhdRVNFyXbW1uulJfNRhmfpe6nu430a75xZ9HiuPnbbOPkSXw/t2b5zVqfMB261uYRqGY9y
iNhFm4Xgr0znZmlEVLEELoZFH/W9V/iYJBvJZPt+aDPRDvi/1u95S2c0j4gTqJYd8jG8Qz8BpXPs
3VuncbG7NO/2ee/I4PKisOcVJ/Q3B7yks2SyOh+wSpcLteAnhylVGZD52mROmOvzwk34nt3hSQ/r
hVHPdwkpvJFYLaIx9s7zXwAPGRkrDizlQdiq892vU5uzQcdRuS4PuCkAPNrEgswikcktdQy/NPSd
DV08VSeepzavkszPqGLv9ecVclhb916kZRbjzeeK0lFE86OaQNxvm975niPL1omLQxe4T9dldiSw
DYZbl4i94RZlTcKPcsb/bwINAO263aKrPdXziYI0jd3nA88zaxS6IItDII+dVu6TQr5sj812fdOU
h95VeJTnkD8siJPro8p0fsxUXvJ1hIRYhduxurlFfnl+KIH324+78wQzVEljxOOdY6KLl8hmjcrw
fD1PDabz2dPROLo920WhtFIhLTrWewKDdLnIApS3wTZyFslTBd9hCCpCPwhAG/78kqnKqbhlFUQG
dhER+Hwv9sL+dVVKXjnUpFlUwssUAXqTXmEPOGRLFovp6/mbRUeRG+phM6aKZeQ/g2cwlbdtz4iy
+lvOBi/dZB+pcsfd5iK2qf2sspIJfByoNs2Xz9oBJ+l7Jz264UkY1YoRv9MLQyWAqrVGo+U+zt8Q
SsdBoYFDpifr64qT4VKVcrQRmFGetwjxBnAVWOm/RDvtS+QR7bU6TUP5ZniN/7RExyzS7+7FUnqy
OEoEX70lOy9dBmwQb9Acn16vRIrb1s0Iy3kVtGEMIC0DfLGm+oO+oRiiI8zRa0nohXj6a4NXaTLj
AqJwkmhxYGqfvXnxusEOcrBSfdWlIfRFZlCyJFGJ0qygAmcp/Yq3xnUKfLRPqSpl6N5LcVBOQJgL
77Umzgk/HsKkpx8hrT3l90XqjM7VsLpJCTkWG8kPaGh6lMXhGeHbly8YwrsuDJ6zXOdmmvbaZH8S
vNf95kQvZDzu/oLNbv4qFSc7ui6amvIW4+33Mco0tq2t4LhrdZL2oViLjf8eQuNAJTi986X56Gli
mbaFz4fptMNrYLoiVeTMs/GbaLITej1nCzlDnvNNkz/tZgA1Wou8NQvNq/kOWrcCKaUMfXBnyaXs
ruONlxhKyyAW8y/HthJjlGS0/Uv1xRCU7ob14qX37B2mZVPJPRHf369ybFv28uOm60t765q2Evlg
P/kRvUBaL5kApIph/FtShRvLx3m8lZpnyRZErLsIiOy7nXV8XHrU8osQmrBdNGHAaxYCUSRfq6+c
VBRGEycZOFqu5QDmZ7iooVqd/jOzj/U0FYwehbGSk9VbJqnCNNygm10Uklqu9VWhelm1cyi9f/Fl
83gmBkZgSwG5cdAQfrf2h+6rZ4jMs4YEeE+ukoTzYOdxZ4X9NdsTgtC/1US37ZqFjr3XSst7/v+e
+9LbVe7VEOhneS8jwosYMeR6W/QkcJLjwQPzrteNktE7KNbFL/nqGx/etKzIIPOl61ZTO4ZVvUG2
4xyaqlke24XSZ/5enqspRjlG6cpW/GTwAnhv1icuNebM2ky/FI+uW6ABbrHCL7nnHqNdTwOnKH99
zUZrp7Hq2tHX5yz/SCWJMmN3aM3gbz7aB/N9yFQhKsiJ0+FAlyFxtFoFAIBKdPM1q6beRDIxMmI7
Sqo0qnRFzvw6LFJiBDJNUWN0UbX0MJy8968zpSHR9d4QOyX07v1hnD+8PYX1iaKofIJxhPCSij8p
3NjttD57jt/nfwwq3Uw1/TktJSdKpo+VfbP4mkUr+F+IDXa0DGXqiBuPg4/iM1N7MOfFbHlOD9RF
9ZzLI1lCK7xdraAxZC62T+6Pii2w2LaRpz+q3Ctvq7glEf/rX9G4c4azz/4V3jFPC4xZ/+7b649r
LAZHXP6hKYQLD+n05z1Ghdr9Yw/qz3IOtPe/BwwVMO7SNZItV/EyVbXTCxUTN9fm9rSGNJyB+LDg
lzmmiXkj87X99XcIWgAZIQzLdTvz14izEm/3ZmHZf5tVA6HtLDMhJPnE1BfaaO3a8XvdundD2rHi
OcPXv5YfDMugONIYwUvPaD9X6WPhL9YyVOW17eT5fhdHtv/2NMca/zp+N4kJ2RfHO3VvYrRFLq3e
GA6bIV3BUxEGYXmuk9NnxgdlWJyPMvHPth0Cy2xK3xhnRzFyYdkBHj/JAO2UvqLZONnHa03cTZE+
QJEdt4oKMOZvjP2+vq8fthKvQuyQpJzTMF3ONgpFmgogd6JRQM9PivE8Fe+ucoKy4KcdtKV709lu
qmw/aNCV1blp86Nl++/BNJaEXG7799dMi6CoAitsMW3dHRG+V6PzWAYYv9lywAjr8z6RvuaqwSqk
PZfll0yhxFyzbsCPcRtJCZLtQ3fBMtu8SFfJNK/t088LHPs2un7s+wUg8Jvac8xPr3et7Q7Elmkr
klES0ZScnMXDCwlcljN8tV+n6m1SnJfP41vrpHkOA7euIf+HdzfotlSoHYtl4JosjYJmNQENWYk+
1gNQ0FsKWObDsSIbjIN8CHkjxYM62poaTvDiJx37eLv7/OO1e/0x3vcUoVVHiwpbg0LbeZQt9ZMl
EWLH/jCk/+lGKAscpkn+c2xUOyHQJPXpbFehk5R8nyhdfKtkCtrS8ryhSUniizsBumDGWIyv3zNn
fg5pZttUsKaYaDdjYIrQHXPXLAWTrLpnds438x/MoslufaoXi6XD56WDb5+apvGNvmuwSks7S4cw
9NSpijxDmx835Vlz31v3JGN/PJtfDzEHacVxm+gQhG5e9yLpSLIjJGcNlTMT+jfshLKbKoHg06ug
pYUrZIL/4YeNzpasael6xZpvo+X7GQ4YvL7P+rG+HBE1PEX9rMkSUOXVZ8uJXMBa5VnffVzZjeIL
22reVv2FzP/OsK8Jds8hr2Q4iDvogXg2QK/8e6EcppczUcKs5iRm41+hotequ3aVwFuKXW1+qQbu
zj7/zerhvHPTM7EXEtVZzFyLfS9fc56sXA/IPtvbo/8o70cvk2l78TnvzYI8qtDAS+7fr+gACRhv
UzadSAhyeTrC7M05YxqLOA0KqwctRDLVKH7PfzJ/Tm1Bbjutnx2F9qy96+EmfkiK1J7gIBSvoyxR
2LY7a/hLPQZX9rzg1136ylPGJoHI880dUQ0KtnmXXMvb/57G1VtQRgtgD9JqXGF+wKqRcpQc0ZZK
Uma6+Zr2U+VBAVJugP7Er8zYiq0h1RPj0U4qBOVS0KS9ULtoquvsXRXweycx8Xk5db1Ey+GioehC
kpWvLK0AgwPnSQBUfC4SKpCy4bpof6jm3xSHgyIl6vCm3UXF3Y2sMrSnMS491oqqa2czIFmg+EhW
nBN9UlxqH9naYSWtasXtFU2mlfWO2SDdEy7GAXNob6Ri3aRECY9k8O3udPCKSMHYPyf/6m6PTsxu
TdKby6Fc4BLvFOlGhBQXGoJLWiFiuLL8yTVWA5a5MLedf7KtU7+tFUmmZAA6jDBX3P41QgFYDxPN
/FCYkotc0/9TKxodRGpXmB9BCyL0uovmust3ESoy6lQqcptZ6SoKNFgQ52W5L/YtIZQhhkNyYdFB
/oXMnX6ptai9tFZelgqE609xsqpR3aEpuZzy3dRfdkIPdfNUybeV2JRsaN3onLuem599/aiXUGAL
DUeyPDYMGrigy0As+g9H8EKUE65Rw4OLf7jDFa4eqVzbkPxBs4XgHkI8hEMGnMNrs/HIL7Qt4vuC
dLJCZTRtkJtsGoWeR7X0wSFeyVYP8XNFFf6CUJaXXTYQ1TOfuV8cts6e9pVCSinSnlwU+rL5JaE/
vy2fkeRc6vzfzW+iEwT/NevyHIsu0dRSQYnxkxlfu+S7TtO1TYMY2a0jVbxBpxzf4nSNexyHfYpP
AxDm2715a++FVDBiXT2VyhXsNJVw0e4q4bnXH5Vt9fKaeKNgsTR0XibF72trQ17It5UtfV364ERQ
xMjDSzTSDVLQGcn8wAmH+pIFLaWOon/T/ebJn0Z8Bq3HdyD+ddFJtZnZm7/OydKZGXdpXtNCseh7
xzOSQc00x7ecHwSoJRnqumK8j6Utr4PA/+tbrnd+yw+WX6m6n95LtOWSlIHCfAqUX/rb2lfQR3AX
kzC0U9RfTSqhcJ+9tBaN3a9U/00Q3lRcwV28H1Lmr4ezxio+mlF0IdMQZHqbCYVWXPBHb4ktCKAQ
vc0gq6VzQV/Cr8+iIjKO3eR11lNoOu2uBzNp/8nuop6PUUnXyrUxPUUWk/0bZ213/R2Q1FvDrixe
RTLBv+VpPsz1kLjdK1x7dGcOftAi4fMo3AaSD6jzcvIaSMctfbty5hJpaTn1k5X1SFoRGtIZZ76R
I1Bs7niSiWfZmko3CRGe73V3Xv0Gy1QP0areI7iKiSnK+YHxrKQlZuR8HOcrFq06AK18jp+50v+1
YLASPrfYUa+yN32+wAqi6fDe4GSrTHuH9oOAogCvsXBKtg1y1KBeu8Tz93NvxbCQdLp1U/8+a6FJ
8vukLbc0G63qrAmVQn0VSwwpj8ioHfdmxBSW7YAlqo5hwvOPNIZEh+9S3oMO1GG+Jhbfumcrvkf6
h8r32s3x4zcXQY8by2ZL0ABLeaLzPR328hyT/V6xfakWydg53EBL5pTqviQiqJ38mkmMWldoI5H2
ye6j+kmOU+dw+WtNu8fP/LwtR4r2qjOlhJOFqBQXL8/wYbbyu9YcjaXT5MFUXjqKcZus/+Yh+bp5
qk5HWeN6oHyPf7fv/d/+z0ea7mdjrrxKZ1obHK349xp/OF9GMjr2N8NjQ3pUtB5jZqc1V2f8bExr
D+1Ti16+wmCIGD2Jk7jH09Fe7OSXbYjx44yYekYJbPU7LzcLAbc/l1F4kEiPbqWnAZv4kghLrCMx
8iWa6RF5xBkxz2poKHMu0V2h67l5IOax3NBSW+mYr1bRlSk6Xc1ouihWb87Mdlv247e0F/LxEFPP
hf6RJH7QyHG5t1fpUAdz5vjaNJ+i/Zmaq9lpfbp94zguXhsvvHMEjGcdjnSb1/L5lpaZ+GmjKiS7
99wvBeNLgWgsOizaSwI6vgU1wlLOCrVMvjmDD2oOO30vE12KvOyxbbQSrpQBbJAGH9thpcp+Cxoz
Qo2t8MsRMNJQDua27BPtFnAwxW7CJrGorzODXN8poJobkPX31jTY5/6mKk22LyT2+otZtQuKWV8i
Wc+p6jzE0epgrJ2Z8mwQ3+meAyXEvsxcSDD3QiEDZEt/Xyf71nHyL+fObo+5209mf+keVW7pEH+E
AYyjRwQX1WefBsp+Un/5OvXPda9Y1F8nX306EaPWJHXZ6FftaR1/p3MR4nrnikDo5XunmvORmecp
hnH6AQU7z0S8ZgYK/iYzU1wz291+q2f7unydL2ozIo7J1kNIp/ewCmWc4rfTeZtRaDKGMnBBSHWe
VYqomPgahrwvsIKaSIHsUlDN328vjlPp4a0vQqublCoo/Wdum2jsjqWl4HleODffQHc4IvkR+iMx
3SKAE71FN+Vt0hT1acE/d735pkQcmOg5jDn+Cwh6TfTW/Ru9XSo2GZmIKdv/oWJbWVsinQagz32m
4sMMWbeYDsk4wLryveoGkOZUP7NKMSpY2SR8fBQX0dGUiB9PoG5A9kL0XrOaf8LZ/9g4xhQvQS25
d/jT7dPEChhKTGBaZz4ulWWLHlUZwK2swgriKV8sxFedPtOTvPnkRowbCNWLECFyRjeOlOKmnDv5
x9nuP1wu0Auy0mIHwPNRqKNgsnKhOTTJXwLOCeeBOGLeb7WN8kroeFUdd+YOMsIX7YiS9uOj/Sve
DoK+JUQOWqDih1DE5jZ+cknYYwAw00Hq6yGpMlhGaBH6xd9Nd93evvq07nY2ioB6thcyPh+VXHk7
vP16rkp5Z8oqR8g4P6T90qp67OUaRLSL0gSvDauD9Jgmc4NEvdA51A7mQejsrfyXaWbebiGANBr3
+xpUStmvjwtp5RzXPO0r0uEnXxLuxIyMJUb8UKKBlLgY46z7SfRQUS8A3hZDcWiLV5hYri1iTSkH
k18LWJLYznxYvjfulHS9Rcwo1kz2zo1vo2llI5zs9HpW2PmMbx/3dKQouGuSuIhx6Z/aq3vZTEAh
nphcOqL8Sn8KwYAfOeglDeOnAmvzLwZjcpUllJWT87TPFysHQnkbSFKkQcrz2b7WGB4NAvl429n0
HiMhKOW84rLEODvID8wNhRDyVdu88gRemyZwUmxlV0K8Qp4XZsLxX1Emz9JFMpxRudg9ke09whlV
E9uCuvuAJd3Upo3ruXKVWORkmMSvfB46uYbnadW5tzQ0dxxNf1JWLT23cb6a+j33NrXDh5KQxnp0
82p1f8epsd/4UBp2qq22lSWNGvWSZN5T1f9kbq/PWfxY1ebosw1d8yAlqYgIh+BH9yK81sk2WK6i
oHwv5w/9zSZyiL6o7BKXvWxddSc9y+FYXYhP2eqL4xlP79DiipjI3pr4oOXu/fGsFc/xy3EiuQ1O
kK+dFNkJy3zW1XRB/LcegFPFf9NoA6XtG2hW5L9O1Ljd1LZ5eNayT2SLGJltN39qPI+TwCpY01EU
l7K8W8h9alnb0jYm4xcStntHvLcPSOORZ5vmsnelqUmJbNu9neR239gr083NkOR2gWKnRKkfRTHj
h9SN3nuAb9N5GZ4AMCn2D/VTfdncQb+IP14pE4aPONW5dx32kedASptJ79i4huwfxH9NS648grFI
MbCSFPw3vE/dFCzgF9g1+VlVQ/us1cNcQM8QwKZD8zy5T3bjI1EJXgNEnyHk4PpKDItDbYfRHzlT
BG5vuwH+HZLXP7m/5c+hWA4kmBu6NRuEgFlsybL+rCZ9i/Sn2MlWDyhWpxb4Kx7dWkA50t17hA/H
TockIvRi7VDjTqqG8T1b7W67G9aW8+Q8CeQYJK7YC8KDYwd2Fs260qZrD3TnSw/K/D+7pjYg3ePF
15EU1hQCIY+WNG3g9gAaappJxPq1Kq6g5K/ZF7IPsFbw5G2Rb+FrQSeiHbKyf89KkC2kQxJUY1Up
NmfNywm5t6iQ5Ru+D9G0nq4dpVN8HbsajQR0/Wxd2oXtkvupma7hgCs5Fr1zlJ3s9K0ZZ9qz0uiF
O2ROolHNYr4c+85DnZg2BsmgONV/Lo/cn+U41zjWARQ1FfZvEro+HOzuk2Nr2dv2bm7uSW4stCc4
H/EtkzY3CAOiOsjesX7xa0VACjN96MreSYSRLkTRbEfGXMOExk7xhXj16bFyUJ/3bp9MoY3nN5XD
4s+Sn5fwna8u/xkN2cl+d18C8GTk617AH51EFTycdN7MNT6SUSouKhL6R1P0gk7Xzf8s38aCUMqa
T0lY/zI6qZQBdXeqJdD6hcHl6/KmVPde2hKDpDq5dggA1poQZMXH6kGWnd1KgqzocVMLJ04jPdyB
VpeKqGTV9V56U/tjuvwXoj73EXOdMtF+uIdC8LZAPKoRSarhiF6yT1CYubNfyrPhDnSiUQ8E7tS3
jD5CrG8+NLCcNvXrO50xmYTxKPUxG1+xNMye7tkj2O3mTR+Gq+7e6UHuNzijkhf6HoTwCiTon4cb
4qU24XJZKxkmKtcHgLVffnKdrEnJnoK1SEeJ5ryeGKakdRZeV3+P/jjTxq/kKkvS6WX/iR8O4f3r
8h8Yk2pDAlo62lIlVsnDfIKZxiQZMwwEDYz6MGRj1ccVPuEU+EtStncP/+kIIxXNK2qaqn/kATHv
ncR2htK9gm0Pb08BHlpx96HdjjrmWkU8t279nNxM2W9xspOWvvuX5Sp6GnU0etTC7hwECUvgCB4a
A3aPUrwsgYvwsOeMLeaKerYOKglVJqnB9NeVq7xUz3Xo4vzdwE2JKkKvbqGU9lem20dowO8trv+c
DOENo1cr6/hSUk47bl7jpfnh70CeIiAzMndhEFHj0TX0NdOPMSmOOV9GgZ0EaNv8U64POEfWLZFE
6ePuuQrSfgtNEJ39y9ZO1oD+yZpgvbZQIjScq18PCbZ2ieqVXCRcH2Xr9Tt07Yz+s4juBdWHFrUx
5QvG4FU3vYMYrU1smMFGraI13idZuwxT6jKwGQNrTkjtlTfCRpHAeOb/0fv4TzfyVfNvaNZChEtC
9GyEkH4qw1CpvRBHyZVmjT+oezqLLmeLhLI4KZXhZQQggWxcfVzaL6UvuuqLuF23pIZrfxQGA077
xqJkqBa37Lxu8YIeExWl+rNPbXEBSNLGoGk3ZT48Vf5uFAi3WlBAn0nufv5SmCiqJ/HYJDXEUeHV
4ZcCDUW15nmZx3rIFvUnWnj2aUOeJevrUebvYolvFSeHzqyZtNLxNxJGzL8Bij/n+mVw7l4BwqKq
zdrvaT6XoOATaQtqnDWZPdSuSrd6qS0aL80N1MxbMaRngtfZTWabUAGaKIe7l267FCCbowDbfPNu
iKM1grYVB/vKCn2KWQ9evXKyu12WSXCvDV650u8qvn4t2oX6KYZMEQ7fw3wnG+HtwK5uTa+tfnOM
pIV6EPgagNrTnriE9XDXf9p/4Y2g+1uFFq3Q4Lha/xhEd7PSscue9RmcsPuhaDPr7rP6nKT62JUB
4kVBzCuK3qO5/V22Q9Pc8tcq1Cz+0P+cNAum2snB5o2dSUONxebsOuOMXOtiLZzDZhUItTNRG4me
kD+QC41Q6Z5ajdjcPnj8Jkprt//c85/py+blL8s01LSWdq9dfGf8wYzCX8X13GUxbqUhn097Lwa1
G+rac33kON6cpzhBg0NhORnPIqoAkb75n8A7FuKQUszJLWp4WeZ1hhNemoEitcTwOJCl7BU0BVb1
g+y8v2oUv5yqKLR0HnkTxZ+QbZT1Xt3slhm7BiTSpqGgZd9aRNddFYldoF/Iq/+ZvuJtDXzVwDy3
g4JU7mU0wWEN96+3L5qzBuWq5sWnwjaH4ZAV2ciWxruqk/CjJkk27Ba0oq9UKoN5PajH2gQpzDhG
H0122ao30wrVGCEKdWMT8TdXX9vvcDTAi42mZo/wIZD2VS7dcOMHKSkc2KfdyFuxfKIdFLs/lwWX
/UtGWFsfryKHJoETBqPYjU49/au0WMeJrCcgjEPHqnYmnFAlrVyCbAteP42dJ4s9PSuh8ICKMPVh
QrQw2gbfTITZ+plaLx0Y+BevtYDSTZSfv7hPzQTEIhPl6Y6pcynFnodI9oDn4lrH6fyt/vY81o82
93GH/0oihvt4viorKZXm8fFPZSs/3xb4nSPhDuCuB64d/uq+9yyt4q/U30M24NEa6vUnqtoxnsP0
cPY13gckcNdRlv3Fn1H68MkKQSqgVMx7VgjD5Z13cN9bBbVa8h8bJEScGPZenQ1cwFaqsRuzF/Xu
PWnl3xRmR/69VLw3BB2RxoqPw7hJ9CtCxH1Ea/xC2mpVP/4wp1hr/1IDkzEEEaARJ2oB8o7ckPRM
/tJT4YF1OhFU2j3ywLDGMasGjdnC4fIlJEc7ddpEktK5LvRqliwmTE+jB5tVVqy5UMQ/bsPy7ygN
os+2zj9i5Bal2aykODXfXKfKH4VYv+YkO0Qm6OzxL1FQdzMuDmfbGLBsuPMDOoyXnwEFcSw1k0sU
HImNQK463teKYfV4MXOr/wupAgaU4o2o1civi4BZdw+Q9fA6/y2qmw9o1+V33S3UM3gHuXFADBKA
wfo72EpDE0kC0kKCGuXedsOdYF5WGpktVaLcTBun0Xax6kaatq/+S/dvXL76DZpfNhDxiYyLmF1B
s9iGKDd8VJeEfJ2sAUmuDSy3SvPfOFeSXbAgW0imvm3Kj7OE5nqz9rOzaXFvyFa6wY6JJ6npJpuf
E82r6PBaiptpXiOfErm7GWL9C2+pSB2G7Bm0PEhgJgvjhCqfU7rNOoUYdKEP7Bgpv+0u7RT9AISY
Hofyo8Em4ZGyekqYMv0HNfztDYX9/bNniflLYYi4CfSPsfD4yfou6cF1aVVVQF6ByxCKs5b7sEuT
TQTTWpqUq+AYQYkfzzpj65C9PdF+VpzHhiT69LAJ0MvCIgT8VOsBeJS0WmxsRofezt6/4zliUbWY
xvRzVedLkoEweAZSuNiiD27MuHarVCuIFo6iLZmoabNnaRHFUOwipdB9y9HF4h3WYr59T1m4nY1O
2cm8PB1jO+qaOY6lLl5wtFFL4So1XIn8cDYodrND1H55Mp4OpibqpFeiXSZRJ5qhEUuXGmYNh6dL
05Vz71nOFVMVKv+xdFfLqTVbFICfiCpcbnG3ACG5oULYuDs8/fk6/6k6si3IWr265xxziO3Z9sXO
S90RIcqQMdAN+UVqeJu9HD0z7U+RlcVMMMiDYlnmaARdcOemGuXmTpofunN4gO/NLryMNlQRxlEb
x4IeJFZbSUGI9p7KSPJe3y0F3bgXx6fGupWb3eRSvDvJfgiJUsgajWlFxZEPxY2qhrz7rTqftC9V
CVN4ORk9neKhqxPJ9qP0hnJHBlJiru2Liwqg54MI9/8nSPQzNsMWe6kH5HTyJlYjLWaQTcfWLN2/
ot5X08jqKRLKXflcSXvqWoJNVJhD/xOvNiPtTWvXgroUubRw5eE2XBwGr+vNx6nqLLY/Pz4PnVcD
p3md5zlFHo1ns/wmXdFbBPAtJ5Mk+OuHk+IuMuZVpe5thKd7TnujY/m+fb88yjGmLzo0a/+mL4nz
Ls11zsWe53SecYv3lVnaE/C9rezr26BvRKFdi1527KEMiJu5VxYdmo+S7NFiL2ntMd0yKPuGyei1
UbFkD5LaF3aFw7/z54lIQ/nHf+VaHHTsrDIy3Yb4NwNmknODpNK3uUg/pDHddeKKYKxU1gGBEaCu
LiW+lk/sh9dgW8c2z2+cPQaMx1lKs295RvsSAcQrVNNzYuReKEhSXsZFbUjw+GvMLu1T+x1IcFXE
FSAz5mRh/xQoyhhwU8b+icud62QLwcQ6E2Dx+AnR4m822w0Y4uibZ0Dh0Ef4HZx1QXGEhUC6lBLN
xPpQmqcbUueqtIkT2O2he/2WxlRKt5giVIOxeKyY4GZQvXft5uEyLuC9p6vnWyXgVFYA0S8+Kzq4
HAZOTL816vl8y6H2Ak9PpVVqXb9PJD+92OgjN3uJTpkMc+aY5yZQPP/KRweJYRAVTv71jj2x6pj9
UOIXuQzlAqrF+DGCe91GhueBIr6tR53NlUcj4+ZWl7UQQ5IeYQgsMUCe4qXTCgt2VkrAkASP/J/1
UFjq9UVxMrT2y/dKSOh6VXYGO96f6lKvjbXtUKNsGae/+XGgxT1AAxf/Qq1Blu8BYoWOy8rdBnmK
h447Di+thqRGrHqXTAdabIRrvx+OwsP5LDZmVylcCjqMePNyAIvu8YlJrYcDNOQoZ/B74W8B+8Di
I0dSirWpyKNEd0htdue3SU9XpcY7cFuJf87o9GxByMCFWSi1AikJt7g6N54uwXak1A8xvCokK8te
xFatvis9aulq1XlGNqwjVh8J6SrGpyAf+VOB/SmOtzQpjbTiFZT+jCL6iJMDDDcRwSSS5lG588d0
oDdTtfW/vVFtKTUKWq9kJTYWOwk3kweebdnzzDIKIgZpTvX8SAbyN3p2lvWQ7xF03hxwSPp2024D
FjL5jSmNgzwtgG46KYUE1AxPTG1munDkg1h3hjTf81Sw3KxI0QXgZlSyEmdkwteYAe5m0NHu+lty
n0ZghulavPfvYiBD3hPLDFLVZA9hdzfDvQ0em1T/KLTRSijFQlO1qj6b1qGFYpu9V1+fZ9Hw2ssb
ML5w72FtMVI8dQPn6tXxKZaFO7STPQWiR3FRmQRTExCEaWA54RSNNuybreWfVeBlfMB0DJKrucP9
dC9cZkjdlV1n8+FSQDpO02j/Vhf7ZFhgoIAQna3IQ473F46gSRtNb9eB/leyzBwmwyxamhwZben8
XTx+RYfb35OcKIMUsmrglrGGTuQLs0pSZKJ2AufiDZUyg0v1j7SL2LeVHB9CNFYfEfCD/a45tI8H
9GZ4qS1EG93ySNWABYZtLLbjY16/lnWy/ZXjDwpd8Ox+QAPDAqzvdOKutx79/ftxfxf+yJqy/nrD
FTi2hZ2GdltN9uJ2uvouPzx1r5f8pEFajkZx9XqHcgQB7+g5GO1Gl3mMUjLJyjswOA95t5IFsDII
q2SUDM9V6kslI8dYANt+EN85Nv4wEf6gMhc95iH9YLYE0aPES+KmK9kW4HqhF4NIVVNUXOVoyG1J
NMV2953Fqzf/Ta539/wjW2DDcFWCERSnygkTcRVgaMzCiQqAqS2qL0mMOoa2wLioUtlIAGaDYPnF
9OqF46Mo1k3+dWySaarnrl1irR+BEhFPbUbekF9AfVdlUxO9cGBJ4WZk6BOqzOdWdXKDdz4z3FT8
/gMzopb9YnUjuSC4itzZ/05m2ymTfk187V0Ln+BqS4pWTMeOph+PllZJn7vN1yiqwkSitUM6yWgw
Lj+b/hSzvxr5vA11rrnC69uc8vv1D0zQXpzyA1OIAneoz4mggkUJCaV8anF4rv5OAlm7zkahmK29
ycEUM41dFfYj44VtQxXrqUoy0sgWc6Vdk6YlN9U2DXGyOuybwi4WkzJLthTMsUCnbJ+Xg+uYqKf5
BoWGlfeaKp7sa0D5BFnNHlJnXxLYijvY3XEfGOzarlrA7anQWED0dEZ6SAhn82wWZz/VEk34ol8r
55bB3QfpuCC3LKDUZA5+n+3vpg77L1cK4ec2Wvm2zJVgQBRSkDkIBTrncTBdlqeepX33lGeAIjZQ
+SUQjj/q7PFz7SYEUARyURrs/vwKCVlHhiwvnX4jKeJCcxOOpEbCURzn4rEDEixnuqTONPeraHrm
k9W5PgQGoMP5cF6Pn83QYRsuPDfFqD0To/beWgBHzxVgG1J1iEkKOUchce3WeDN1Alr6rxGFANfc
DIRa0czOZt/b8qR4/ky1BwHRQ5swwGCpAlIWmEenbBHfSvyCwA78eZyq1C96XeyycAsE9taSjOae
5e9d2xy7NPHlJhJGr7GGKTSpZ/jJbaczujQ0rwSMf7Zm8JpEh9g13RuthzKNklj+DxyOSEDPKaaL
lNO1oAHGOfzGpteNBQaXRrKyqKeL2En4ZCLAxX4GA7ko7CotS6Hp87XX5V2r0wgAbs4s31w34yL4
OtVzZ4UnPMHTFfZ+Cf9hWnPBhtNi/ZoyedzCEZQpyoZU8VNNB1vtuE26+phHmYx7Zq2ltelOcL8X
TdVhLeOShbu2w3USwzmktvu5svs/sxpJQNw8ub0ziOjky3PvSJJDZNvnfxTOgcDqq5UPDanMhZ0e
SDCzufB8dGw+1AGXqnyXRPcjYVTlinhr+LLRII0OqX/dc4GjXkr6PFngy7X5+pHR6lOAoDs2qMbT
a0dhowMWLrVyyOazXaI4XemRmNuV39VFL/11/bxzWlpU+JeXl8WEzAg5CpKW+7HPx79M9VCXoILC
8bEWKvD4TjSunXdAMby3NlqjP1Gis4dbd0Lwe23TBz6WOBRioqW/di0C2cKFSu1S2QWb1uGzsRq+
udIGu7BSsga51A4Vt1MWCCjgDRxibtg0l92UH8T9wdMdsp7PJ6p7hfPzUmQPt/7aXjiSFXLnYq6T
7d1/3x0mjWDtUlA+L9qLEbQU0oFKAnsEdOwHi2pEdu6zfBkZxUBD6BEsmR5jFG4n4WVgYI50w2H9
Sdgf9oNV+1wLDeNVzgubIEbo186hMCnjSJQI0r7OneUHH5d/bGWm72r3VfzHT7aaKnHd6C0Zpi87
cgRaG/0Al65iLrjLMJeFvORPoJ5Cthn2QFYtjQNwZEy/6ppKpsE4lc3F+bcB7FTNkrxNQ85BYDGG
SJJ7dd05MbqpBu+vS/4Kqkh8PtoJ73G0oDziJssXjZxcRxMF0L30Lyc9zDAEWmBmBcQZscy9m9IN
NqTiiOrp7SrLzoF5rEe2rrHgUYfat/rGDeVvbxNHDDt34LAXTVhMPozyxbax4ar1KKaYxa4Ya6WL
+8/bF7Qi0c9FC7n2ShVmmM+M5s17MC0nNYAYCHLULZ+L5pO3bkVwjtefpoJzNn7eo5hEBsPl7Q84
GyL4hgSUsBKcb6zQjnPEqsGyL+frKzcMhKpLeV8NcS3ZYrK2qJnL9353/1Y2KGZo3Uwp1XqVAznN
oDX/z9LP659KW472SLb+iNigApRjoBNV3CuP6Cpy80iPOZ65/+r7/MHvd5wq++LV/XTV25Zxj7u+
4YL54nV61pXZ9JBtqpnCnXeXiIhgiS/q+QbywFkPAH1zmUf06+Nt/gtOdrrlSlgOzmnW79lZUj+t
BYlhRl7rnouroKHz9N0PMTTN12cd5a+5QCarZrvLj5D+kSmw5K7Gx7TdtcUHco0pNQvxYynCAJ1c
hdIsuiwKEvlhltJcXoLbzNPY/wdslP2NB25asnR/FaI4nLOdSRzD8kf+si/EXsVX990/C9IlBZ8I
rM2nw2j2eqrsDs2Mh+lWTmTLwDHJk/8kES16OW47nfe9vIH3CZ39Xi0KCRbmlwJb5efZ5trdINk1
c6c6m8esxLYtaYXYreo6NcykK4tHZyIdKi+G6sllvZXafJ1kpn+flT1PRPYUJfO6zO3ULkHlE3Yi
vNLYCiO+HEUG6qQM1Gu33qN/6yWH6/FC98Sh/BvpbNFYjxPNXXVHoURD04rbHI0s+pNVITuK8rfo
X7RIBN1/pVekyMkTtv2dHkXi+fjwhc5JBIjuuCouEPsGBxOHAffc2ICCM6GJ7XHWDZ0tpgJerWLt
Lj0sv3gVj+j7BqLBsC69CtEZkXFm3EqUY03j7fzvv4EPuy+KwrjXvP4C+Hit5oAp8I9XMcfiNlH0
o94XB7fLkOvcjQ1izRMumK2jv/06dnPl+OjIzzxApUq0fjRbvF15o1Tu9/F2OT1eiv7kJXJkcMuN
Y9dqWl3MjerHWyhQ+kjal2RvwfBLTc0Hw8sqKbPFBGccf2VSCcNgo+v1U4Mn6ui9khwxjppRMJjA
Y1Af/3uV+NOefEXcuxST71J85C338NzEVDEb+bTxKFAlHB7LZ5EEwRQT7SSFANAncTCMWhVX+6IX
zLI64k3GvKAe+3t5LBjui6qRWtBjh+K6tvx61pZkgswZ+y5G+9I+9KOrggSVAsdH5D+fbc3EwjZC
r+kYyqpKAwSw6UPYuwxAVYdPrU+C+32dB6Jk29ETPqHKAYggMR2/EK2HLQGuqseJEb/rPDZjv/RP
fVf++KXiyha97CEWsiONIGbxd/BBvvQT/GQF/OHwF1zDq+HGIa/cH3+Pc97gkP/e9BeNTcO9NW3T
ACQMa11FQj1/CX4sj1tqSW0AMng1K0hmVUzb1y4kRcGl1mQyCw1c4Gb5tkwcMfhzlVis+1D8Z7MF
aSquy8nV4JVKyS3pdFf4TgCsPUWl7z9Lx6cd/9l8jSYCOlNa4W6ghNjklQ3rLkl++E2YZ2WYJIfZ
ieMhXiqPeS4Wxq1x0JMn698xL/liWBRnvo5AJE9+Y3uRVOoVkZdue7O76nYWrvuicvvxHfx/0jeJ
tn0iHzO3LL3lgEdK8vzi2WCk+Er0/G9kfIp2bu+S+8gp+rH7yM6Ty1YyUtrf6so6ReEJ+ZWh62x5
r7AR0Gl5pCKv4P+WibSuqZK5wZJc6qmomK/xCW/RamxZdJ/0bNk5fY3nZ6IHRuuWU7rCMyy9l0Eg
wxAz0pLLWYsbyesJNv2gIugDwA/UagRy7tOjePnxaqwf35tm+DxCpJSJVNdqSiOIwX7w+HM4yP1y
161z3SvHJOypvY4DC7XtXkfGO95ev0t+2pniiRPYIHXjsBEK/XX3Fq1Z/U/aiVWBkP7wQx/DSfXC
sHSSfxA/koCEZNlr7THyJ348cSv4YEfRd4PlbNd3JYxCLu+Cf+YronBxI832lpMOBsyuHQj5M0KN
VbSKHGbS7mGMf23ZWGoxAGS7ou/y0samyuHSsEOKVXKo3/qZ2jjbi405NP8snkUDGN87kqlmJq0D
oukNXpgZRzp8dZyvHHFhqwi4hIce9WNbGXEYfe9+gocC/jKTB3G6I/yYY65yvlUIRhBwXrFK4lqP
B6cE3uvz08hVS/2uLuXDKAoJQXW3Iy5LiW1Zt6YpMVRjjvASdtHKUJDLDGq7ZApiNVymeMNJseS0
tYuKt9+SPGrAbxU4QkQIDhE/CMDLJoJUPmMOvA0u2NzIfZ1FX97Y/Jyt4bIqIIndd66H9zDMFfV9
rSRTeU4Vj9zH5uTHO6tUWd/mb+NoVEZPLyTH6pnP1uErvOm5eHV9HsXloXOnZfij120XFS9F6e8t
8OQmXpCsGXMev/HPUJiMP37o4t0tn40UNw3+WqS0Eg9letfdjwglNEITAf3L097yozl1AQ9sCmsm
rYJVkv2z781acDXETMIv17U+iguPHPmAtYXIy6oh3rwn+7H4v+i7lqT4/vVevh3oxIVKv2sbQ8ZH
I/pu3UEHYpSZg61qOREwsixy+YWf2NqtsKZreoYAcLSTvdhHsPfZmmGs3AcfnCEJKa5xI16yXtUr
facrjq3TyCc0SCGlC5ybxc8J31Z7hl6HRso6YPKPzh1umTUDZ6ZVDQLbU82WXVxzA8Z4q2wrx+G2
lXScMTuBOmOkBMXSW3szqeh0Sx3QWO0wl3RJlmb4w5uJCUfl2qq/8r3kNyeYAwA2zvSBwZLagttK
iKF+GFWwuvtND5ctHfOpKje2h0Czkd66/CC+zx81yy7CeDXKVYPvcRgmEaQaxvXDdR3rCK0imDsR
Ue/USHyAc4pMUlGkH9Dzpx2RsP4wd4HClmvgnT+wUlreTCa8C8x12ezhymqv9oOkbxW+2XjVMcaq
vT9QhlzhKV0XNkvcFE0Lpvc+avhxpLqjJ7N1dvBwNJ7t4Mxny+zt69YwhMz20f+akwK7yXFc56Gg
d2mUR/XABoKEP0bIf8106zs5epBsvOmtWCAQ2ujbsrX+DQ01oBiOCcvQaUA+Vtq1BCC0j9VI6Qri
UupcTGhYDuCP2G0abKVq6G1Bw2E6/8gfIUnaps6xHAl6Ttvi48dJYEOyEdhLPa63dMODsYlVrsnS
jfQ30rTkz9KDk+VUpnZAdcNtSJYXGR69Hm+pE7VzQpxA4QK2Y6swtj4vk25rnZhx1PErvhUxpVxp
Dxk0Cza7BaRwqq+tzXIwCvKWIYDwzAT+5FtNE7+LnzQM6gtdDGyQ7RG/cXQNvaXNLp9sr4pmMPyx
bb1s7CWyIBBpXTUBZR9pvQootgXKSrewkx+e1Z4vRngEQQB2+9x0ciCYZN+ihVGidICjc10EbSum
5q9AIMnKfJY0Vor9BjTrgyBYHNIeHYHszHF9yDMVmq8r74/d5w3h6Y994flhj8FenieT6fqlvaKq
ebQOEMNNH9+bNmvRXzO9P3KNgQrCxV6jTf/QLq/8g0iHJejQ/LC8u/7Rp+CdmHSMJ0634JfymZnF
+6FfXhkoodbJbH0wu+8G/lkb8WYQBKBPPHLYd9aE9vgbm0Fnw1gtV6VvaO1xVBPjhWFzU9VwaSeK
ARm58xp2+8ORVDs5JvmSFxecg0qvoY1BWDa3/1ZikPx+/x7HSW7/lzlh/m/6OyN/7jP9fxfik3mf
lDbZWuzx7NltePbrOwzGHB5ESjuo+wr/B62rezftNIKkZjx8ekxLm59Ao9WONyOAfJCtR/TQD6wF
qeZFeLzcG0y5Z5sPVyXdf5mtBeLjbA+849ha4NVophIc7Bamzvi/VAiR2UIfzmiDxVSK73Z+8TPp
MSXm2Uti1yKP1qBrrk2decQWprYtuG9wpRBAQDSmcZ2GXxM0In4E/GBT35IcYLQG3AW5JFlCVfEM
Cgj1q5NhULBV82e4FvGAL2hCqWT0nxK7pRbCJcTeQazEaz8b98aKSBKWEH4ElDJ7iM1LlcRspBKF
+6uc2X8tb3IBj4Xd+hOin13XYzglj+Lz2LsvSicWLafq+lLnqYXURD1gJPVe9hnTrNmVvHo5RKhM
PgdGPpWTmWAgkn5KoJIH2FsxYD5i4G8+YzKPgqNIRCLq9NDIrJjUiJwjoC5jWhWnlkg15NlXoqUx
Wm7vMDfzXOF8w5DM/dpu5PtUdFY4WVbTyb54vmJ7pBAKK5uPNIOQ0YHd7tEoOfu5/X41DlM+atVn
Z/dJ4MMcTztRhD4eYPxogWUc2Swv4871X/Qz+rlnphKIZJePwCWIzDZ4D4EOFBKpAxIUs8vastFO
+fQiWnoySggIX/HpIxhXByLTs5yuj1E1UVXJqggOUsahG6Fu2VqkNKVq7GB+Grv59FUUWTXxXJlY
TgCDbt9TeL/GapX/d9Qw7gcgBVCIlpyZFiDmRhaSigV3CovIuTRYog8ljfwPrT3P1faODwtsA8mv
carcO5lyth6aBjYvbJtOmfC9QWPnZqpj2tZOAJjKW/qkJyZvGOaNgtXXuoJPth3c2TGdmw2UeTPj
FVsHsyGEuUEIa8kaM18rZkE0INXNp4e9GiqF/PMfIz4kBOw863CDJeeYq+2q0o+Sw303aOMRWuX3
LSl5rrVMddfTclioKOClW2//xfum8/i3q28g6LanVf/RTgI952p98PS1f5vbuo16s4VcbDThyvZE
TBBs0zmdg29YLld/p6uPjJSaJuPA5La0Wdef9JrnzgYsg4BUzwxyHtYHakvW7XnjNSsBeJdLB0Wc
u44PJppLE1cgGk58gs352sEcVAB8so3IKktsmG2PJyyyDZS8htXZib/QDYt3kptIN/V1mz4+Vx+s
cfm8bT5pTw4fc5PsYkiK43dlB102nRXm1TGzfRvOlReBW8Bc6lhTTHGWUJK0AltgL+njXZ3u2tN+
oBZP8d61jEE3gHzOrX9VpQkuOkwDoWVRap3m97IyPDxHECje/RQpgTKaLKleg2+AGmziweLDiDYc
1PhqpUdP/0MM96txsaZsN+PkSzaJpiTr2zHA0AAJnPikEUUeC6KSeuo308nAWSYjxp8Vu1EmfIpN
G0cW14pu7EUtlB0mZtlLGyWE5coHW03QSOc6fNzpowIlZVm7j9X3y6532g82/f2M703ljRPHI6Gv
rreLJ3e+ascUyuBFAaRfC7ZZKV+I6aHxf7BTSg+dsZmmt42394UZsTOJOD7g6CHA7FmOQMXSDIIL
jx7DIEMx/Lpf1/45JkR2HS9l5dtlV3JUNxj7lC5dUxSron3io5RwEEk0Msb+viTLp2dn8kNlsolR
5GRsvRSgCPdmocElhwzL3H2Fy7+absfHX6qRE0NMhcex8P6i8XKKe+IpENiX3L/cxLbtS8q8JinA
+ZEm5nLDx1MR9nMKPf4T7y4RBqHyJ/pdYnbLcBbafB4fMtLNbw6N41ghfVaPTSO30so0K5je0fxd
mSDNopvxA8NjsPabm8m6yHVyJssWn36KtMRvfjnEiEP5Cbbt58q2equ9BkOWrY3Vx/IJwCpyhVny
aLlU1pnSOl1dBwCl/n532bqREL3PNW2LTkqhlQYpZGR6GSpTE1bvv1qKgDBYLDYbDgEjIvuRhVq4
jXKMFFZ/1MB1F8DDX+FefZqXTUayLmgdz6tyLFFdHQKjxriBOXykEId817QRh1GsvO2eO6f2pOfv
PtnBb+qH3otnZPr73cl4Ijf52U5hFgJ00J8NJHZGC5idJMMQ1oZewTS3mKhy2/lN9CIozUlh14aC
FAz1s1lGFLK4+3uwjl8PgwrQusmH/TdeEfvAPACUAWagstJG535vP9vZ6Sc617PFfuMPlMQVAVc8
WktCXuJUPOuUCSaqJ9hgHstUE/hcfAdec3243Jm4DXQOdUj9Em/tjl1hNtpxqitVE175rqg/jx8c
7jiSuc4pVdbhq/q2pme2Q32eDt4D8O7GJ59BtwU+3b2+4/7RuXbwpdv7ePOYs6U65H91aLlTzfm+
5bnGEUPqtS6FBhzSMQlH/Gp0LhYdDdap9iiG1+dNvpPfKCuBZ9cKS3MoJrrwccQYVNwH9rTupJfT
7sT7NrTKz3UkYyTfu9RTH8/O/EdsTS2cVbNrK82gAS0kdJEPh+WrYsEzjcLRKgc2q02ttEiD5VAH
8Z4dhn7HqUShVlUBJj7Yj5Rx71qBSRj5oBJtH029kPbDiHXdfI550eU+wv0dg31W7XUNgyMIPsYn
bYtiuGRd1MLUnb8CRC5QprE7G0nIHJT2d1VVPmKgUGYWLOLB9cNk30FI1cNs2OK1nxbRxvkgYYzz
yFr2sIMC6Tb2G5Ydhdh6uGt8JMc/j7wKvZns2Xmy7RTGdRB3ZFurvznUX9JMcg51Ss7tnOsuV5ba
9VcbYVRkiGPep4v4wYCpUGDhDIxD4XetgkYNIsqR1fBpLmDrdWjZ5ku9XfdQS9Q/qOrO5VfvBmlF
90UMFJb1Uu5iHJaOrZ75dl3mbe3V8ihUxbkVObcjkY4uGsgct7htJTdAio51ePq2EEqLOKsIptH8
7P2Rqs0nQTSzmz4NJL/jvZgzYO++UZNhcnU2o1Qub/FicIf5LmHfe6z0UFgmey0ksl62MEfqKPqQ
T5bEu9FptB0s+vJ1dM3z6DzkWr2RIw5V5H5sqg1iKO6IuvtaCG64As2KgXArIKvKEr/ML8ECiffi
dR55Tu8gIFEUDx0/pX0cl+DelAhVTstkTZjyBap/ph3sYEK3p2gM9DhLjU9BK9Qql1IgzKXMoi2P
dmKfv1UyjUd7UQ1I3Pw0j/ciwXOWh5TdPtIL1KZXcfWZpUkAJZsDn8pnrAHjh5X+0senLz5wmXYs
RGrKpxlgJH/9AVthnbyq+972e1XWfe8QlWUcNqQElaCX/f0gU47CkAN5JatMWdcS49foQfhGlMNZ
T8wa2k4TmXIQoQJmK4IdFBYKTyQiX2MXyDPAAmIcD8CRg5gAyNykGrRGf0SrxjzY/vZ+ACoF9Ib3
ONFJiTfZmoLr/1LhOjcRaZf/aCbr8qU8q76iWf5XoH5n8rPFn/HWojjChnJTRbUT6Yg0aJrhl7M9
T2yB/EwvHAh08f4Fx+Zoxlni3l45DAhVEWWBZjFFe7C+jmO3BqFusOa8fDwGz+/HYF3qGdWXUNzA
FaHzVWif2PvFPpKtYEod8tTsoUrRIw5R6kc9DjOqBH7nqPezwTWCJoL3jaX7Pnx+ZiZcfPnCYV5O
LQ5A2bEYuhd7QsUaqgZEftwOuLzadZwJJJPajnw4qKIwy/M2HbVAHWTuZecRKHb+TJ7mvHEruGuU
OR2buT4ty0N7OxjN08aKs5SeEUuDOWG41lEiXiBZ6Xvx89AKvovTwz9mRD4d+4AgkuQDqMQLl8Js
7t++lORAN2th56xrI8QpKyLEDGZ761poI4zPSA34T5i1RPLIi7kG7i/nTAY59ybtMCE7MRMO/zgi
9TvKkaQa/9F4Xkb+ooMG0OAP089hYF45i+GBht6Tn1BvUotVHy2Dw66TRVOB68ebsvHfuATVt/hs
rmt/PkJq46W2CAlmW9zVlx+B9+Ehpp0MA2XEPqdD5iM+3/SfH4iw5uS6Wt8h3T+DPNwxJgaYlpDv
Bmd+ElWHISTkhd+2+VzT9YTO3vifeo7dPT7UqpzpeiR4qed39WtzKsiuNAoCRRRI4g4a+NmkgvNJ
MxIEYhfmsHc1UpkfsMqWV3zp5DJH69+EAeneoj/9VqRpqTbtoK9lLWmxbWdBOyYeNb/5PtF4EIp+
iaKLUIKajngGgvmsenlNhxukFKF+hxWGPUJ5FaQif/cmqCqTFd5iCsxj7fBjc/ICQWAWXNcv/Uz1
iidY6CZ6tWvXNqzwbZMefJhG3qjHJvXgYESFXVk18Gqrt96pQKQwHQNIoYZisCFC++Iex7gAN1A6
f4aVi4TDiEGHj4CIg7X/iOFfhWbGnTk7SF+lMNpZ+bKBycTiqbWarusEMS2bUdy1OOW/wR9O+kUw
e4hQVyxr0Xqucxjt2oYtkV+pQKCt3rVgX66QewazNNsVWZRhPUkc3Nisi7LCgDRvirVqb0bxuguY
oriP/EY6+OvgxrDhkLHWDrrc5rG86UV0MTvmFzD59rZ7/CKXcYUZPARX7cOUBqP1LPfqHweEWWFM
v/FKoCzPVPOoLVjhB5JRXf1wWbuAJT23j0auiRON2gNU42NmA1E+1Ke2UYQ/kk+wz+7H/d8VEVH3
TcuyhanUUuGz0MdB64Q99RgCecATCbcuboi2C0YXDDBFBBoI8ZuKB4NSXK0DBhl8tLJ7B8nMCLhv
203BHBvvjrJeEQ/HUhaHKcO+lBrfrAhuOYw/Tq1utpMB53CY0NX4/kKjjAsRwmndHGfFQ2v3fUkX
0l1Ek378Q3FeZLpYj5QyhseVzDBdHGS5id361pEtBREDYJRm0ydbrDkwr66mA4UoSAscDIs2Wyw6
EFVwWS0b6Ieb0EuqhXIfQcUZZ2IlqldvPgX6Bp884K5sKedlQEsnlVBaSwEvbZvTQ2X1/FtNJ1PN
DeZT+Oee8Yp45TouQHUyOBS2ZRtVNOjf8utT6btxkvf5JBcTWhfu3rt6GkJ9NvWgo8YB5yLXjH0g
sWB1xcKe736ETUTf3KMhHOQAW7CWcVgAgc6W3Bb3NnhwR0j22pQ6ZiI+ODc27JDiojkpxzvmDwVy
zAkpnadA6NeIbZ/DPdLJCPbEVyfKUPSZ+ZgA5je9aeB67VF9j7WgdM7a3TlgVWDW15rBdnfnQhg1
d40Gio5VyRKHkiJCkFqyxQHrWkRqdH7IVshWkIl8LnWOJ7M1PbVurYtkzuUAEj+/1lSXwT2/Q4SE
8BTXZ0+3iBtOUltG5VDfA+woZTklIi8MY42HxWy84dlhlRH4yCyRQ0hXPCRQHhUdg1ATKf5C1K6K
TNLCnS9NK/NhXjSjyIdB/wib4HdMF/k6F2K8XJLfYiGgfonfI5YqamyLhAMcxG/4/cHmEJ5Jvyzf
bT8Ov6RhXZZ6mu2SS7kZ/RmhRD5cc12QaTUlWLBCwFe0b9zHl7mNtLPOkZmpMVzuWOWNbLbKz4fn
0Y+KMGYrTQ/16q/eZJi0eXWZxHX5KcPo0GpV8AouNg8rarYxb+yJ2pA1BZ42MLL17pjFGte2rNyw
NDlp+cbI+bSi3zv2YtPHHHu3at1AgSrfV2Dnr84qM7Zj2fGchxbi3yac4CcZJ/b/Uod1skgBgYrO
lp3g6FAimCb4cFkg3VAX5HuEddRwQKTcvNSMoL6MrT1nodl6fxDmKG9yTRLGubrw+eszMT2bw0iC
ptLIZvSoSCAO/hA7zwsilUfNlJSBoH2Jx1x9GikM9Hr2TzrjkSYxyVF09+Ma2+h6tloNDNh41eIk
trBz80wkxR5fXl7IsZArH2udCVMtO4Va6KgIZKNhwsPIIKzHn/vAEi9ferhRDmIrsoP9Rp1SuJvd
qWcY2/513OaQnqRzKQlWWozuvp9aWxKEs7LpLIpXTt5QUIRmS5yf/V0Z45CZb2u3UVCEhrpwAu2T
rf1LHkDhjbl4bNpPVN7EE6Z1vGyce/nEB3C+8Ub6W9UNjoJ0ON6V8iP53NVDBLOcCwd5F5/raH47
vTfSs+SH5Khqsnac4kexUIo7VYtnk+D5RC/wu37ljy4sU7hF5SxYO1tLta+OKAVjJ4mwbyO9TicI
45VVM9V+dF/dYyOQFc09JWSlZCSUEBx/B84Bp+qqbsENsoGnNrGcTmxm2qm+kWtlxy8t1Yp2U/3s
7Pp5/MTvUjgylK7GecUn7MOwduTWBJ4XCnf7WfhN1+5U53ZqHnD8jP+9vpJy7uV8H0wku89nKRfi
4/P4YM1cKdm9oCBuG7Hes5cEBzKuaNhYG3tmd1KFh5lS7Pvx4E4X6SPpahblYhZiPtSrk20irr0V
bOiE2aIc3mX53UdX9DSkSpNZrh/zpDS8JIe+c9Vl1yqFx0e1hLaAx+34qUhOr+aoPAFy2S8wSmDG
raeroQQ8t2LBMQ2MgnFdi3b5qsV6Ljp/PNf4Yz8/2+Zb6eJ5yiFWAuvmKYu8nIiXoqniYVljchUf
5hqPU3nPx0QxhF2FVrH84mmT+DWeRGkFKPde9r5cO6J0zqHNqcZ+s/TGDsfKhux8N9ziy2yY0CWA
YOp5MxKgD3ZT+8wzLtb3zUyXqhwQ0/iBV42PuZ67uw509CKG3n4e7cR68ZpXKz4La9Gy8/v8MUY+
bDyQ+kRP3h1mx2NJHjwyUXMxBM0/+w9ymWm6u0aKHK7i5bNpDt32rpVI1h63YjJeVrXtvjOXQlKe
mSW/LSX/JZ/IomkIOXEjPRvzInzIVtzY5ll4BMc1qL5fXoGXzJp5cWTzZ1IyxnrsklDVk1UeTpFi
9lE68bJ7lLN3pqTK+2ch8vlkmZrtns+lZ7xwF/zuGUYHnqOCtoOvRlZIoHMRN5MTn12Aldj0Os1i
0XaTX8m1eYj4NkbUz/4i/2q5N5vqehYSPD6MRestTnBevJEcZNqi41yH7CDd7QqaK8WmuX6mnSqt
mj6jxOrFtnTpZTYcdFuZuwpkqYLLSlSuL3Z5fqAkwRkyZqS3zLVErn1wlB8bW5LJwJbCxbvemYp0
Ukmb0REhjFbk1UjdCTEO/aUR/rt0nmGNbbu3n0NfRqi6bor6XNt+3XFvTkye8B8N+tVBcx6kWwg+
+BwwsLJX4QVF5FrMUeBewYr2dnTUtumTlTapUhyvZCJ9uoKWtOq/z63c+IUmkgvqWJyW9HxxbKBO
KXRwYUDGGEaZ8S3auQgNVdTcMg2Y+YR6ltnoYpyM1zOnwfHc4wicZM/+wnvr+MPku/NO/zJQfXNH
PA9UfvvBa1u/XmpHZOJMFYPncVM+nn9T1/pKNp6EjUACOgpxb+WwMfbclpukL2nVnSrIWAT993cb
qTsdN9emqR4zPN3jPtqNxgdx2+7iMfQXkWQJVSej1skO11cGvWpm30JXmQz2TPcwBDyXr8nZ+rEs
pnfU3P7Ev/AfA1lUa1lYscoyUl9POgyiHqffKDLvNT5KwZYz7KC0WwAm/YxbMEmN45Mu7krMHN4T
eh8urv3npO51/KOnL4AOphS1sSiIT8AEIvcHwz/T9+O5mmBM4hVBaPAg6sEnhwJ1N3fVVCfRUQ+V
HK12oMJluh1KnDYe7JyDoZuZv4PM/RLIQghQCXlLQQJmcxstHP3IXknj8Utp2Up0IsEKjWtFPp3/
7bfGwWMiYfyYdvKjjXgdVdaUjqhgaqxe/qU4GYNh/JgJxc3xFq80ZHSNuW2AF8cPqYdwiUnhKSXU
ROYyQtAhMEp1nr84L+me+YPi79cAfFG9f6SqBrOH1qSYameLx9LrNx+M065VoXWthc3nWEr1foKw
neLD+LR0wx20wyUYe16GxLz/0p4sA4hN47BgwnjqJSKFV8ulTD6LHpvopnZCKkC2uxWix3Zi0tnR
jeDP/R7Xw4AqL350JdRSOzLT8Z0hAmYkDx9cG2lHcRKbG5VCSAr2KZURtA5qv/A7V+eToTrJ3LP0
+h9J97WUyhKFAfiJqJIMtzDkJEFEbiiVDYIiQVTg6c+3POUJeytO6OnpXuEPyTiR5ZCWVB+eegI6
5dEdEyiJYO5UVVQHmlotDTLbz4MJ25nEwvheo9pZ2Q7mb635mfYSBMnQ8ilbkNDqdfld3mjCh/Xz
GX8OKCH09YM5NVkkkMu6qgRvH/ivsl8jYzVmJxQFQtlgkqW9tlElVqNaU2hfK8Pm1aoXw0UvmgNW
iOrlcUJlGr1tMWpThSUKwdG+s1Sr3DaeT4BBSr1NNGh6MXqh3Y/hu2D1oxXFOMK4tiBBlzuEWk0a
g2jKr2s/nUm4LTuLxjhCUamnA2LGKZKKj8j8AIaiUW7G78lnDVUOaEF9KIO+/FdQg+kqzs5KQGyO
EJF20zSg1aYNR/PVgBU3JGSFaIR9PghgGppHVA5VVF8p1EPEqJiRsaRHAOASnGBZnLJOfRrKT+J6
abwxUE45qx2pJYGD0NZz/A6F3fr1oUAyaxHqb5mIr8lr5LlkzW92Hp1ezDCs1GNrU34sglHlZj/1
aLap+D1wWftltXPR26Linb0v2cAfWRoraFbcb/kbcVAF17Sh79O5glgQIyB3WAYRuQ7vcnSrf0Fm
MnoG21am+nJSCQ4ElHa8ynUxub1epGgQ6RXrEwklm786m1K/gFIeumNXrjr1KQMrjlPjdKarBsE2
wEPkA6GzVe1ga1bBWANGK8uLmSuH0TWSd23rM/QpxSgGWqpJmbZiHmvxoNMo+WNsF2sLoZTCezPf
JbslU9hULhAg5f5hO99cB0XbK4O/r1E6qkRMpAsJaARtrbE1wmPPH1tnYpWrb6gQWjAMaLbNzG6p
eXKsc8t+fONY+crmZU8yfTM/v7Ph+nfnBsAOYIQ16RkXssfdtCRQn6+Cco1AWVtWBYbd4Qd72Loe
o3Xwrlg96eWlkxKagSBwtdg0Mx+0iSi0eQ71N8qZUnyZeOP8ejcPktimnx8cZuUmjYZmbBAvpyQ6
aUdd8rZ+8uttfJN4kZCdbeCHthqh60fqZIwO1ennFllojPNH1dJMNFk13keswbj/nbu+YrIz4lj5
KWWuLh+aHKbILAXhbjHVaWPmp9ZpCsG43WfQaX/2w88C/cX6aZ1cnhTUKTR9N2/LKyIfo2OPDrtR
WccRM/1d8MzEC4ynf16V4FoXavecseQvwX07NM4PLCh5GL/sMOEyTe3Wv2Nudupz50LXbS12zbuv
/vf3coOg991aZBu3z/p207mNy2ioab0RU1h5dywHhmn/rHb8jWIahFQGK4om6JPd5m6UHhge/jdM
Ql422Xna/BIX1i/3Zvel5j5utCSYm3ovqRC138e3f5SD6W+RHOAowyDsSE/nq3PeIvCEN87xMdVh
q93/5gemFt14U4aVwx1qaYATvYdR2RKk4N8qEKTQ3LUDuDvcFRQ6Q2SBfP18zfRP8EXpweE1h26a
G8mpBz6gWb2v5bxroDVKGj2jCNXSIJsUJNsiLmL39ApHCUgAxIniMdUtPK7ynmsDZGBZZrh7f4Bf
dE0vl+bAlhh6u/vVra5+UcbzUTylK2N92fduGBiMklr5WrGWoYAAYNYUD3RC9WSrVVzZPBRt+o8p
HllWDRh+7YvREbSqeRn+6R//qC1O0HmWV+kc+7/7Q+0bPUo8f8aOejrRBkWAytzf2eZrqWkhIRJO
DHzzjx7g0PnQVE4NgPnTuNzR51nlx386Xpq9615hMrHNh0A6N8KhoO1QmWgbrKJCalO2q54fS3hz
BJF7hL7qQktdA7pKWgPf1b+VVOH2jwByg2OSUJc76m/kuSTA02hzL9olHRrVmeWeNqzJY/mYnCaf
ABsbYtZzcQBAnYneVnTkFynh5hWN7/jelJWvVFwzXCNUCqcf9yWWjVLuia2H4F4z/6SkHuU5hQA9
BbcRgFyFsGilqHyHBWBGFWj9qPk2ZIlxUr7w/EsPi158d1/bTNdq092XAPSWq6O57STwjJteqj/A
5ZeZLpLM/UKJoTwSiWBGXYqV7Cg3CQkvKtSX4Z0JrTgm0TM7jsndONeSL9tE/5kdMnrEs0bm34Jg
d5CNbO7v7VQfP1IXK/lZrjtYDFkKyToyRnzRKlb/kZOverD7xoVU3Ef9d/TVKDZB6B6iu/BpX1W/
JKLh6bFV+12xQ9CQWLRy9yn1UikNUJrrTUlmb8mvbOevvkhHaWBjm+bxNoO+D5ja5l04UlnrfyYv
eolEet/bd1D5yt5IfJPM1NQmmPbVYOT2C6G0Vl8Nhw4dWnAu2ms0Y11ghg2iHz2uh9//ou4pbxuS
q/UinF8km3KQp0PH+Hx/tQ+r79fM5MrQgb6tiLPxxa+2/nt/3lYzk2w/jfvT+Rhn9GkeM+8Nud15
/MHwaN/bEgnJtM5LxCQ4W1QdGZRC790U+QbokVrJafJBQFNKRAJssr1/h8blkRf581siyvyc3L6a
sAiSleLscK59Tj5vNABsZesR6IJMNxMmnWcx4qCgNHrXSq8byvlvkwx5PcPfJv6Km11Y99ZkSdYB
qy8NId2LWPOqgZD0dpLjykqSHXwee2J9ZnGqkd+3KGgpKr8u/mWfCrygqxe2rjTWwQ5g43bP++fi
4DwTwrxNcAX2KyG7rOXQVULPAV1OI35MFvPSprXHQqee+xpSgopZ6r2QgUSqhlAOolfUdiy3ntpx
+hWA+P29DWqdHYAzaldo28WWEZZxtfQ6OdOnbZ0kGlNARSF6m81whBTY4y2geWHU+dRMFx9s4/KU
RRG+uzRfi9wL7AgjtYB+5ATnAvVPd6vL6+3c8C03EG6h6ONlMh2ubW+BdT/rGunP/aoIu6dQbS3A
fnAdM6P4gYdA6FA3RkB9qvOlKzzY42ypf6NJ//bDyuQklevh1YWcUnVeeSfZ0rW1JXLjXl4FFY5v
I14vahnaWtBSD/l9T8BWzNYW5drHfsIi78TALjMXv72vsuPMRaif6y2e82PR1y8d25+knI2D7q9N
f3DI2zqxpwlLhHUu4HvbLL7X3RjU9c+54WEUx8VjQmmbk6WfePSuqnCsl3IdN6Bc61ezy/yZYGdh
bgckdHv9bC/K0gz264l4UXzA/uvwWvfh9+/67+kvhlE7LI/212R75s8XXZUfCo3b0Bbfg/MFSQDg
+LYfHrjV8V5HqHurqBg7WCrf3UEiCG+O9T3AJLTa5b6QbRzLSXpM89uau5D5J+/qPgyyiVMxW2yX
T7USfEG6K8A6b8D8lL2+rYH5do7i2afo9mK/LbNqrb3xL8u38+fe1btaOpEFHX0qlTQ+Zu8qNevv
+iIb/oP5Qq1YWvHga5Eei/CgT6TX3k82PgLkhrUbqHy61/2kEbhPtM7TrekJ1FAe+w08nleoTYWj
ScOi2l+mn0J1JmCXiuS16VHorDGl4X+zb2RFTrCN2dbdSHl+L4qAL9MPpQPoJ9eRvugoWvDC8DcB
lkisOQ2p+tANfq90pvA+cXUFBytK2BbVFAFSWVzg6vTZrw1Ym3kA0Pfq3gWPqFZsLYEnqGWAO0Bl
CIqKkzSruz0JO2edkEInDEAqEKgyzMNESWJ7N4xejbXgQpz5JS4F59rpAjieNcEjvD+4EFr1HQZD
6wqmRWDVUoQTLk+RBiiwx9UtlYnvj8L14iSf6IZmaQYCIbnVvRHeq87/PKlzD0TzwtQO67uSgeac
WcuM8hB3MlwnjEt0aRH3OFhBdVxq0VMwiXJ/GPmVu5SHCjVQuUXA6UYhI0tf9r0y/Q5jyHgeMZpx
RrPIkP5lK9Xp7q8hZIh8JL5QOpw87ZlEoyjS0fiu7ZvaikYi1J5R0MZyd28kRwRwfIgLtYRTe2dB
Aqjk4fvu75txyfWLyTCGTl0o7rWZ68e9xZQIDAwUcCNVjwkU382FGFpmZNxVc+rUa+CHrWG1RXX5
1Rz+NoXtvkgQxcmB1o0oGSdnODaXcUmpjuc1Il5gpI6Etcg7gMisdVbjN4fSgLjaJc/QynJbXcbB
3h5MHSaERvBYm8YTvT3Fry2xVZpAjOgUJvvTm9x29/j+6M/3uVH8IjAOhYY4RyD1+dJXziCSjhC/
X/BLcaPp0MqQGf/NWFhzosmm6tRwmhz7R6EwflyLuPGhsiy3hny/qsMhX0xvXr41pFxtrF3ovjYV
XHsWhhFWJ7+My3WqPVcxykZGd+glK/Qj94wfxZhJq6q/ldVwCepqZqRbhiwQCYvqyrtl+EnHaDCb
BYWR6gESRTJ10FMSsyDvo8vf5pDBUGe6DHXkeIC+xnErcXcaSn/XM8tXOke19wmkSyvTy/XuuDjA
QLSPwBcgrHvSKHcj3XydppimfMD4zAXwXE+zkW71QrHfNB0uq81qukb+avk8fmCC2NRdTTKP10pz
OKSQocVdmXpoq2WShkt+1mvvdVZDaLaopS0jH36rPaiIVPv8q5/b7XETGGANJAYECNJCXKLabHbU
yGa7ikTbl7k2bFYfnq13ya323GwzZEZPciC9Qjp4zOC9wSd77G9VgWO61Mbn91SxKNAfHo7HZMMd
e/XR8AIuagY6W5k2++6h1n9oj1d+3z8rZguwHaluXKdp4/09JVOLppcu2VlF7hqdjpsde1jNYdA7
4oNgJj7qaeSNule8OosBKBAITaairvpMn3Dd1J2mbsJNSAMWRzOhf1VZGhPv31B5AVBAcjZdGvGK
8knMw2xl5u2a3kEi/NQ7M8oL9NxCQcazxz4f7BTMXFXPXzuzpEeH++pma+BdUiPlh8AzeuRRnPA/
KQVemKuJ5st3bXZJerNeL7i3YAvQXAE9mnV+ks5s/lvrxYd85I/uC8+tOc/3E8SrNy8/vkDXNL7P
sWwsl82HZkKX8Jx4n5w+6fHWqfTUUxhh683FyXuE8gauKgawKCF/r2D7uO4AIfR6HtSs40rmvcn/
NOZ5Tz2lF8XTWakxmztar+NRjZfDzo3gCWCJJ1tP5r3B4K3qZ7CKSVLvJdNefVLX+DZ6cd7ZfN7r
xRD4fBRxWXJaFvd/r8JHdTz8pQs3E3xXvZEd7/3sqq29q6gMGay4VN9ykSYTCmX80ZhBHdc7vWnv
rZIMffZHg7wznCYeGUhw/E7yd72hXL6vwAR1XMCsmCSDwaBuUhQrUydbOnNn2kvmgzpcU90uFXtl
gpvTi6eZqXqwM5+edaawcjbjWDO86FbWbc8yrkRY3TOJU3iiDh64azWLScxW1DBtWTtYszCSo5n4
n9WvR/7Foy2RO++dLZOv5a/iVDH5+XVQpBllz9tyuv0JNKClwKZTt/74fmw4qtsQXodQ5Inz00Hr
rzYOoGFFg21NoCwOV05C6plhQQKv5ph/MUbtVL/rW/+CQIP3pHnej81HmMGyPNVd0pJH+MFjCE03
Gm5/LxGBuf7mRcRRwq+2iHsLa28PXx2cTxYg8AQYJDny5gam8W0pWR5f/l+B9yHCHPLc7pMaWOwi
PEhkQs2SJ0d2K/sUe2U6fOfpGoeGCWZpIz1WQEumnx55BtYsEP8yKQjFNELK3x4oJjrX410Ub73k
KWF8aFNP3AHHY7X55jLGhbJFb+rhxSTJNXaxFlzu70bT5d/4WkPPbr25FGsojrgYgaKtIm6ZLqZh
9sQcrbNWBU/Hs4mfZVufirO27GxLoBGPN38fHyg+fT58P3qWW+Oe3dIy2ozDeRSu3vK5HnzyTHX3
jbeHtZ/9KuzHovpr5MLMxrn7jtLjWYlQY3p0yqpGVp0hfatmfpwiU0OJvX1thMrmXtDIjUspAhZS
tTjMCeJ9gHHS4wgccSi2qyfDyuaG8T1tHqN1tliRBVIuL/o3VJxgsmEoiFxXSnOrWyBHwy/9DW8l
Phr/jT1LHdkICcwEeQRZqwUKEoRC/V3EnwhV/0IEzEZ8yRQm3d0LlVTzuVNER/2tpJ42yeoO9L6z
0/XtbLF6D40dVfH2tn3Vajg80Kw9PFyhKxnptE+N0Nm370CXb0m2x1weCh5baljmq+Gl2JfqKtRd
+Nvsm+qWsRmBvI6iLcOl1TI82Xd84HNr/9lDHg2/mlT7YGc1ZJ4ilIx4xpWpSWtm8PW4OuXqo+2Z
rYaxb9jYI7jLzO/6X22Imi4iuMJuO6UPYXTrsEmh75WsFYUO3UDkGLaNz9keQjEfhIlQnzGEl4gt
aJod7FZqb9Ib67RPHZLbWMBlift8ddExou/hsgxRMjk20095db6cqJqtyQtxFm+2txrK8NsGFZeb
euKybRplmqcGVyq4RR4mLj/WAd8fKuuZYOGiwFoCNB+gTosPOsSU/LRLc/2AjExOvbe2g3RCOHiw
tRuvfh8xoHo4KB1vQcs40BYHME6PpxCpsYWm6E5nGgHMp5duEt4I5f6GEHI7H+EJnHEdPL8R2+67
9ysm0G1wrqfqpzohphGpO+XlAMlk8m3BhwUvlNtt8fE+DOMxWbvur+KBYf7vJWmu7jopdt2xpN3Z
qsyCyKKEs1a8dSKo/nopel90fLaNY1y49Y+4PmKXDreVbBmphy28Gq++boQlMAJBqXTsEL0ZAU5U
TjYYMX8i3owlcmotqyzpCTsk5J8zxNAzNO8QZBRpcFQQvcZcWhouoPWYacuIKGPFieAs9oeYZcwx
rIcECZviVUJtBBdbx8e44tKI7m78IQ779ULFLWCsfwo/cTyZ1DI1yT+Vl3766KOO9mjlLD6Jq57I
cv5jtwxcruL9GSrU4MDeGc6e5osVy/X9bTh/B3903/C0IbMrbk3nRfiRWIRXxO5REN+LN8OLjA9g
xYLi9l40Y5KZKmDc73XRmGTT8p+3l1gnCXTaBmLtssbH4ukRJmszkDqBy6QMnXo6ADLYjyxxwch3
VfG5/yPyyIHM9pa/md8LIsmlUdEKUhoFu5ZaTHL10OOLEm9Aye86JnnAQl2WyeAn9+8lNE5Kpr61
wR34GAKoDe+wSL4GP42zr90gBPKoLDEED1XVXVJdeePdUSopP8XgfWnLMSIxfkEsTvlzHNqQVlZu
W39Qu3KwSXRE6y7g3ybJNdu1J8W32iNL18k+vJe/uhz86sX2XVKiNqpvQnrg0CB8JNxsPoulOYcw
Qv6pnWtfwBNf9a/6rXFMso2w9f7oF8lRvfXL/pttqz2LtGNQrbmCt1h7Cfm6YKKUIOmhYrpFT15j
FWK/alFaQju7AQXSWhgHUBWpu/CN6Y+qXBO04zl+1H4av+oubdB8GYQKVizs1AR0Cq36Kmae6DIc
QhZ/P8FEF1tpp9vx4u1NeUloTn0/vpkGNBqQGp7XXD4i1Ce+3CvepyZbfbgj5CyFS24ChdrX35ja
x+RA9sStIrz28q4TIm0WgWL3XSYtNqFOcKptwd2ulZ/X4lhFTg1sUsK3kQsQq9TWOVTv1G8ClH5+
kk0spel6m1HvzoxSXTmNSFGAWRbcRdNZaFquiLpZALRnfhZ38BV5KL5CE4W7Kgf+qA73ag5OERvY
GkIrLitodn4UUVFsDx9GeYXdF4/DN2IxifQjNcEj/a6XN43svbffA5KW/fUt48/TaYDZq0INVwU9
SBla6UvwURwLVn60saxEYqFIbSOUS9U7w3wFQvK7JsRV1ItNJraY6JHxAajR1Oii63bsIV+1aWdo
Ij41ujgl/4sZoJb2qCEPl9POV81zmgqJozpxuUcT6Uh7ozwgagQ+aGQiXIkFKXbU1CTX7wgQVENY
Aumdg0RyooED7fVSlXprXWlNRrvqqDWaiN+hW3uAQBKNWNymZ3csCYrE2XvsHG7DoqDGBEQcQdtn
9yzZqM/n4ua5tGU26yjITCN5jNyj0DvDa0aEH0u4xXQ1vsaIV5fKFm5CsiVltWv6/E+SzOuDdcXF
7JkOtAZ12oahojQYtObz2cwqKYfqHfwFMA9GYl9ttUALzbjKi5K8igUPGq626QTfrFp/mUygPjot
HnnAohw8Yr4AXKOiVSRikimXaxcX9AfyATS+zoUY9NMR663WT2XEkHEuQZvrc1GkwhG5azvI/GUw
AaWsTbTC6iKtWQ7qvweiVZduQFt7vJQkwO0wu13ey+AlrjFcH/RB5jRTJF+JfTC276EdSf1gNXxr
6JwHg00I0nI9uN8NUbF8qz41K6L/GvrfMdsiKoyHE1+dTlJsP1fH42QZZTs5kfg63MiA4LGLFvp0
B2iIvS5LL56iX/EI44MSLzNWRisJC+HaiCojWf1LSecG5UAzglFjRdYVBKtjZWC8Ql9qZ0AiH91X
XKDnBvU8/6q0+Gi3kvmsVx8M5vO7qkTKz+J9dQmwzG49A/+NKFrN0b9CXwnanWbsBIatlidKW385
T/L1+Qb8L07HqtpJTjEY35DXJ3jjY0WOloKKIEhGmfdvhkbaHpVB8hU2mlJYJKmLRS+i0A8UQtB4
jhzN7fhewlCEMI+iDiZqsBEWfLKH3l9M/v4TqUpsb7EshOOMPe/p/7pdJGSRx0Y8rNLjJTi/WhGs
nWlmlddRMCZD+FVyNFH2jauws6uefVuGaPX3Qz4k9sjFiCWmxKMwKvqMNzkqYvjJEUYERQFz0mLs
cBzeIgWKE1jY2vEVJSy106zruAyi3BW1u9jTNZlGgohkdyfKiLLfG07/MK4/3rqIfT8bETAqswyl
Z/aA7b+4uIiE4sRRSFaGFYoIJ/5yV8tInCBSJMHQvYgn1sbf5kpoHQMWaa30VGwUrJRS1fS00qr3
RiE7FuMAg/y/KKv5NsUA4QSBsRenGy6Hq7iw/7+iwFfqF//SK8FJnKXMW+DT/cReJcUL3m/kxvaA
O5lRxF5/K7EJ/X/8ZWWOeqVIdRQBvVI5S4Ni3gPAXRNqJcJHMScBj9ZSzadoqV8Pyq2j4boPtxOP
BUro/+fufLvHchdrT31acdx96GFcG4fZSWTrxrAyXg6WoO4b7/e/0M+g5Z/+jxu/BCWPCqmD7YOc
WfqxFs76ZpHBbGkUVdDiEov7/2HXNRl+zm4KZypXGLORnf9NHvvG+u+QKVKBJGRaCnRqunTyBU9P
/8ensYymn/aPEWtSG3pCZhe2RUnbEHC7tWGXtZ9bMY9jEg4j/vQ8H+TlWXWsx0iLRLcqqaI9PGSd
jMPscj/FM3eD5nNUy3/YTUUWFi/MklXoy6K2+mYdUpZw5cS4EcRHHMUTjA/jGJLsYSXtEFMelChS
979i6MhkpMRCsGToONW/monWwvuLbbnc5eAEJfG2ncoP7st0Ga5/VrRlkIh4d5pYllFBbubk99EY
iH08ZqavBrcwDN1/gsm/vVs8J8vxeu3/ZhcH2eoUcNDhmckVIb5EgcJpuXkEqZ76uvL9Ivg1tZO/
VCpSqPZBwrUd+r86qQhLqC1VjB+IVFuxp27pyf4/d1PEE+ULKvjCpnjbhl9SgOLTb3NNK8hhF6Zc
hHXbIVw/DIY7bJHHH8VVKKpSdNZz+XqJfXq5WsmNjB15kiRIW2HqaN90FL1HzjSiMOFhM9dhCeNq
wvZ2zQglZlmsL/HmBsEzHokv2jnJNhIGGTkDXq4Tf3n3+NSTpcdvWgGVkzwy07V+fdm+135pl2bq
mT1Zl/oP9t97J7Op/6gK5RufTKJ/W6d9dcuClZTUFf+kkX6vlfbNcw5claq0Sxykq8D55VSXuS26
SP3YepB6yYSaYyqY4tWvJG8GoAA/bZ4uz4fR4Vb5HhPVv2cP3z3VCoPt9DC9q6ca5cZ793k1Pk0/
nnPjn9W1nuoVG8RS+mnRcbaaGubQ1VZ39XS+TruwDazcvs429sdWus2tfUvkDZK0y7k7V6785moL
rd3VkfzCuDynMdVZtxbjIt+zW+NtKpxuPt0aJGpTw3x7W7tWnuOXW++Mpau35/1TCS5YWbPcKDau
if5j/VQ9DoA2m2uIzUa5CJvyU73W7+pfrY9pZnajSzf82SVpKjmzYjs1/ETlJoUC0Nz/XlQ++2cE
gc/mufaNLtv97X53U8OACta/0TB+qhl+6WFOm2+ca2cqt92v1vqe2T2Ia6Z+TbD5W5F/ZDonGPNH
QHGA4AoHR91cLIoDREr70CwNvuqHWm68QdjyPnO23XVvtVzlODsmnN3bpcH2+bd+qf3WvyK1yf8m
H+HCkhTqmfqxyxV3uU+Gi2G6HKGpzOque3qOSFRg2YVLgTJsASW/EUncThSeA0D56yvVlre0wSqh
yR5BpirAA5dXc395qIpls9VdQpZdKhuCWRHcU28m20VDDdTvAtOhFk4DxbvTpQzQz7WLtI26UDZa
9PHO1j6a+edMd9t861w5NcXq9QGk+rdzjfPW8VjN9DzHbyCq383PBy8Co9PvzuqgtBywQ8alFglV
Ea9ZFA8RzDhGoVRBOUWBG4tTqBfrpr2thCBEdIaf+QzdV73KYcpogYGWX/TK3IfIi7cXdFe+Kp8l
jHna5BdkT+SzkO9u5+YRNC+9oaqu11GKKJzYTLBFJNcw7CSzB4DJbe/jYT0INtS2xlCmdofqRD+e
nAhVo7srxZbbbN0vEvSiaNl+m+QaB2RtunLS4G0719lNf6z0snlpW3tf16evI0SP2fdEWl23eoVh
RGybRkEJa6/EU4SZKSAPMOMM7bEPpyZgozAU65QoR7AcmdYnLZerMihiZiPDi/QMleeiTq0cYmTJ
o6JxbkLe+TeTvM/eYEc6meZPo9Qs1MsNoozVvR/KlVk4KQbWD8PjINc5DgJaDGg8jHVxJfqK/otY
J/x1rLCWeflGk4exe7ypFH8I/4Al1Z5KtdLof221R7VTVa3Fi1X89nSCGYXKiAHC/hut+ToFERK5
CtBNrAo158lO070LHrjINmxGCTSKVkL7nWXl5GOyoGFAa6zUWMNn8QHq3xhDgLrTLAtVIftKe8fI
9GOeaao89D6GUa8y4/rZ+2k0baEKVf/Os+IYyoQm0oQqYhcgJMQ5p0Q2iQC1/Vl74h6ioR4PERu6
ledz6/pkgrbSd7V1OlzBC0ejoS/oTejuPRJlXAfzUpjHvOHu9Evi5YkCxA50ete5gjjR61P5D1W7
Wz2crry/HFcwJLh7Qf4mv92AI2cqloLZ4b2Vrf38+8hVzg+skZ+uDATa52qJKSHXhPw93h4FknFG
xfpdze6KZJqrSuhI/L8ljlHi3EH+oH19XGu8QyuC76udwpt/gxkBRUccqyGi8XMFzMeP1Pr/xbYl
9KN4e/2fTpjuph4ZtS41agKqdyQ3qRc2YIJ2AN5n7zXTxDxNiHCSLHkhQQjoQdmbmHq5VuquW9tp
91IByxsFLT3zBEv9MdgP890NhvvvtPB8GB8xICppzCC13KdSIuHYIBIhfABnn6ttSvf3KXJs4ZAJ
cltvZTu7qnW/Ty51eFMN0FNJgtYF9HZpFX9k97SqAQMDVRX/VdGwjt+qx1E83zDwbXz3KOsQaRqc
/gz0wJy6J5L5BXnpd++RAVXlhRHx+lbZPp1pQDjcflRa5UP/453mIh45qSQ3VS1XXdoDvFnXyV5Q
yWpv/RZlUlWjCdktq6Z16Jz80I2+gw+EDh+gf3xMTkpIX5RSCvYxLpbK+/WLV9blnlvxh+LsDQUx
hFOOnMcPljGAUEDo3ezSHkFrjj/vKUJM8i9WtUw19ZqpZZl8FFqL+r8L3+17ODioB/9mxOCin3A9
ONXBn6zclNmIOnY2LwF7/cWKDWv6N9roc6cPATu488a5G1pV79XWDEOBThBmQB17643FIjUWvTD2
xNbp3OjaDntphm4tckIz2gU1EmetwvDy9P5YnihSvpUau+fsa5ag+7mVmvUAdCr7C7id0ZPQcqDD
WAP5LXzX+SbKJ94Er4Jb2MhgwsiAZFOvwfv8aKVn58iTiKHdDZFHS9xAou9bgPU8dM/dEC+M1nB8
ECI5mRO4otGrUh5SJrrwutcfrekKYLuSanzds4aznK7vQcGGWIJXZTx7Zms3KGmOCD14Aa253ObA
6dUp79dj8aZNyUJhpcGNV3f7kcr3BIEPH/Pf0KHjL1Fs7ToQU0NlzvvjMtd5fy2vcrNcvV+qfyr9
LSga3u5Prxa93TTnhCnx4GYK6P/RPa7s1L+tcjs9LTV/9Al4hsmMFTZUaZ61sDYykfdnHuetD7mm
F5+XetglS7BtroW+0tpOFLo8yMiIzgaCCaCMJAouBear+kBTk+03LfN6a0t7To1LTUjRfL5UL6vg
CJST/EQZynIXToHVWmNTvatnuAMG2ZvA7mQxVFY+lirsJVAcyY9ccDVwgUXmhToxaYO87Z0MSXGm
slD9newBFxgNSu45sFjYti61aGnMz4DXtNMUSZmSIa1qV3dcXIqM0Y6tYaEHYrZX2a9Wixpik3z1
5+EgsA8VISJ5dlLGis27a6T8rZOeTLbFURqQDdiwOLiuvLTfNB34klR/YE4X6IokUB+P9ilU6ZDb
wOBMdsqUeIxYB/AjPZAO4KTAx3yUKxnKm9Tuo1CmGc8ai/hVCR6kgDiz80LsG1kgn1b+JQcHfaiF
PywPhENtcY51qsuZwGuDOdG/e/hu5Pb1n00dxe+tnn/JEh+5/rAWuL18XxpfD5uwMccIzsNBn8aZ
f18j/rufqLTtct3pruKQUeY5axF5jrfyczzp6DHo8rby1ahCA4PNxzsVFjsRZ4SPwYsQh5MEo0Gl
mdAtguftfPeCzicuUJzIK0gXddWMHqF2pL57lHF2LzgaIg6aBTVvp8D0e/jdO/Y+Br+YQ59IuBkv
bxlD+zddu2iIsmG7UDBBmCc6nCFtx1qjdR4s2r2jTilFBR1jqw/80q6TGZ0yXSptpX68RcWJ7XCY
ghBv5CeRz4ts/27lD1zDwbGSZSWmev6YQYZtam1oH1KWwCBMvV6f8SLrC26uZCqwji2OXw06AThh
BUSdzfyNg8SuV3iKwiASah11j0IrDccx5ZXEL7/S2L17Pg9gznKqXWxp8G/e7QiFFmBi86lRHm0a
P+3XsiUPxfncZNz33rhpO7y1j//ovVz7Ydm0G+5icxMVISHdfw5+Oov7YvMSdhK/ve0gO/oC4l7X
rBG0XpHgv8iqiUhNHr4Um/a/bfKSrQvQp2EzH3z33WpbbdasOxaZ3SqwBm9Q12+TAiZNOd4SMWc9
RQp53V9SQcOoCUdfmk2EaGwQg1woALzXUqEtAw/c/X0oEjPJrNCjgnjcPPZ+mrdRsVfwwv6o9m+q
28Adfz8fvANos5Thbs30Y9jO3GgZ0zPNreiklciDvQtosiaJP7ff8fJ+eFC8/xvMtCH5jEgyWGbV
Pkq8rz4fL5VBiK++C7vtq/k6w5pWXZu8QZqkeWmWlFyAu8Nok9HLGgM/r7VqXFATA7a+aSLKt9KP
KZjr6rFxIsiJbZ6qTUKd5g5Y/f3BGfKDl0vlxZwjQR1JFOVWkhvKzatAgGOnN/yPkh2Bu8dPl/1j
Yw6prI8ZRk7UlDSTBjYf62SuPqYhUXpgCYsYYZesaIVcLFKLuSmKGhTqGSHTvhh+7ZI7wmg1vO9B
EDgsZIaCgZNflNS6u90w38w2j/+wMhS6rOu/7SFglqaOClI310vTTAv8aHn8Wx2X6ljqsHKhHHNS
yg1dnX83UE+rU65RrhAJ4FES69f9609Vhpog8yXCo/6iiwSHVP66sdw0WhPziM6WWOiY0PatflT+
peDpac5W/1ElrISN+Kaaq7y+V0cFEYNNt2+KNy3jvWIVsf1U+a1vWovX62R3f6u+d2/9dWPXW/e6
gGwzisTTdKOAzfn4XX8nC55qwNWfarfVbiLlxif5vS/2i31hXPiXoHGn+nekhWjLERJIhdtQPd9U
M6utewrwnC1bwkHGNJjmR2R8kYYWZetl3Qj65cvXNFX5lx4VRwP17IbeQdv9tkzgjooG/5abJThV
LY4yv5XLLcnphaWrl1G5p6Yy/6DUkLVIAdh/Dc/d28xcePGvTsrd067xof+w7/tGGWXhRoTtTy2h
mfl36woaXw6Ofd0LNy8lOl7ZpuVy+vKPx8GETGUtJLf3jTuSOP+ObCu9U+iSrjEcGOF1zZ6ImR5/
mMmsXcyGk3C2TzYAwBa7IP+Y+fc9wljhhFHKttPkY7tfsqmv6RVZdGWFmtCsS76aKHwprkll27by
OVA9KAOj9a7iu6YOCRXdub/QB9iRS8JX38D6d9F4eyJ1+cgyKNgRiUSq+t7Da+DWWy8qFfKW1oGg
LmEVjwK/tuOzFb1ZHrykm1uf5/5BjQeOG6ww4BaLxjViYu2Ztak1iYTzZfABpScghtTbo2N4xfxo
oHEyR20/Vue9l5dFNFY6wEI1Cv+7Pq8Si2r92NjSRt3h2r5bhf6N9KUml8q/f17ugeO3RkTrhSzA
h1G1zWqBRGtqKvuUIC+V0Kl1yKkGuMk4KxJdYX2q8oKLSm/EfI9Zfu8qRemuSFGlMpmgUZCgfNfu
2VcnE4zQYNVQGGimbeuhNTh/0dFKieMbo9Hop3If0++NrmX19fX1OijbBEvd+24l2hyxIggEbkl9
PmnRFC6equsutWYm0dZxyveCZ40WY97ItRbJoXM3/iHCU7YJuz3Uk1PzjSJT9dD0lhw6Zz0kPBLF
rUlhsl0xyCGmwOA79oiyzmYlO/8i+fFWn0MPrhyD0v3j5l+ZOaJuuCWVmYMH0UfSsCNrfIER8GI7
g8FI8TZUe6JNU4bXt6nd0KghjFRvrGX0VooGYFOZf7RCZ+J3U52pyBuw7bunWqw9dUeXSuuFkBB9
0AxNQpGUEEnnitYrFStUsuruIVXjPLnK93mXeRnjKdwa695PB2erfevvZ4faXYt+g7Kmlki/OCq0
Un1bI3JEO8Or+p+wiA5zuZrb9L5KPHjqG+HUZ23LZkwRblHJrhuhJWhvY+bwVpMly5O+pgUgpZsQ
4jM8Crmy0wX4BkZWWqRe+byflrYtBH52HXcB8O9cwGnyNfvi6Ud5EymSOPzPohd6Lle6Pq08xUf2
4g7lQa3Ipx5S7Yu6SvoiQ6un3+cXydlrAdGl+gOUYl1xqGv9xwev9TMxujCWaHtV78Sa+0Fx7VzV
7CvN1RXNmV15vPtN7vb9z/KzUgffCNT84y8+T/V93Vt8Lr9vrdOpdb211s/baz176P2ymcD9pqW5
6aoweZRBvEFJ2am5nct4m5Q7On5CYlfwe/ocfH4O/PCtqAV2THIaMG8PRJlFwYXcHze1t+mTEg42
gQJ9W9rxuR4Viw0pSklvcViaK2bgZFyL1QuH4lPNP2guhUstjS93KT6vd41DaUAE/KPcwy75nNFd
zJd6uVzn56eTTT/+FBtfVEO+Nq2MEIyPmOLQZ5I+VIq/SDD3v4XkTqxeSIqZqo13t5kcP5uL51JZ
OSZPKOOn8/P0KfRT4tMaOgmZ8VMaO0pp4sdtL/cl8tvXHC4zOqpIPmZbu5cvmnc0VzL98g9w+sUW
Y4O6q18gnEKsF7TJEdNqIpno1xSkdRTmxN6mnaLbO3fBdPU3YQ7//PmcrmUZT1WuLZ3vxkNG5faz
ffn3PkbXe/jsLR7xbQan3i4pdZCZ57tSBTAFkAKaIxx5g4YYeOQH4t5qhrCqCnqw8u+HmoAcez4w
Wl9qZrkXgbDoWlLzH0nntawqFkXRL7IKifJKBhNi9oUyHAETCAbw63vs29Xhdp+gSNh7rblmoLbg
+g5St8EeB7oaeKHTP/fGfVA40xHaWmYfLJ4YP2DzhRMX0wEOjtWLnKzgQ6QXZnD+GRRpphuog3tD
kUZ7pQXWl29oRNCK8GJk7x8NW497me0jolMK1NHFLfGVHCM4m96hnDFjOmSC6jrnhCWardK8qsI2
7R2qpkhzpbcwmb4QZHy4jSGfPLGd5OtA0os6+qxgcdBb0hgicZIFvWKnR214FSUdFSVIH/EnEneP
8y0dEGe2NcF9w68TPkosZkDrq/xvqCGIh+nAmrydIhzMJdamMGN7YlzxiBh4bO4L9FEMiwS3RYTd
5sFHAO8vwZ6D+9Z6g+AZw9fZNusLs3z6WhA3fQlRbgUPNFrS1YJoS5bs3Gl9mJc9sPYgyAsIGImZ
K61LEOV8/pxXmX2VnGp3dbjs8xfZrsBPRtS+nae6/+HqSKoe3o+5ZcD4Z+L8ZgFn4vCa3MPLvhml
G3x0ZtmXVAzLXD1WHezlCDg8uS9eKxW/k5d7YZNcpPnPYtDS5M4TwgE5JqRpDK/2YIsHmJ8tiviW
oNwOBhikyxi9vILG2QtE9rK8gh5f44aCZHWZMJTQcpsTxnQm7FUukw5zghS3Q/JZjD6RMsYpKD/0
/vJzb2mMByP+97F+DHURVOvnk0vyIwUMCPhjlYjmMXJ4Mt91LgljjWd4wwAPrebH/q3y5DlKWQCo
C+NLgJtK8FumGHtAqQIUJcY528petbrsGf08XNky/d9ZAvbMkbT0wnmFw/VvrOxfMzXgSuczrtB7
bWBrB4ipj9PxSR4KP8r0j4E9N94ZFPKYrWhvne9wi/8yD6sCmABP2VJ4jPgvGDpQebrcXrbuCcKn
MNPveZG4LZwyRH1hnynIvMEcABYJWjinneQY7lNAj7Qetq2PINd7w0b9HvJxd8j/oPXRqGKjEEPp
5iH+Dss1Y+SaElNwiQXjjNtoq4JkOACL4BRw+PTJ4+PyADHYp5PIvCv4MPMCPDPYKb6RgGiYkSPC
ZAWnk1u+NgMX8SSPrtPENHCzSYbxyZzrB+Z8jUWILNd4nfsSEX800dBUWaQRsMUwEnPiR0TmNKBx
RonPAjvPJrvHtIPYwqSWse1rC/TlUYv9o36p+N+d+yBfTDfgdAuo+Lf9TXse8n99zIYD+PVYEUHh
3lZvHBOfFAhUDjFLGQnld0/1lDOPOq4E8Xuke0sZQgUglh7kkbCczUe/GP0lUyPk1HuKfaQnX9p4
HTyHWadrRsWi3ncj7R9vTuVmkFiEMg/9PLxBxsRnBsUdHeFCTDtWhbNVkMFSCJkzjuTdbL5vuwgl
tmWou0+7v1oKzOKz/cJZDb/wNpHjzJCzYkuhgCAR0wJE8SO9le0csVZF4CipNsTblBKj2tZH7giM
h17HEba13NQ0XifZBzRoxcoiKOYn/oc8pAjqPTglMtb6aI6MhUDToM6qboZmU2HGa6wABj8Jn2f9
G4ucGAGO9489lIM/SucZVvvQExiZTHH6z3RLE/7+GhS2bvSavENlSYDSFB0CM5VaaGzP8hpmZQa4
l4tqQ/2CG+P4Uwm/G/aaYBA8knT4nr9BDaYniviNAGPwpYt2gkiDsJEkgQs+QpiXE2rOaNcg7lHE
qOUaUyB1Bb49Io6vcYCTVC4dLh7HTzml7OmZFqbmJtYWhNgQJv82NoDGGA99sWTCyLsUOXz1idrM
CJrl809g9esGxzUNTwahjLX0Uzb6zTLfIJgm1GhO0F3HrDRkniDbfi04HNxxYCAT2jyiKaZH+hGI
QmJle+AVvtt2Rs6lj5sVBTABLEA61YsC+ernzgJQAUNO2unldayfRAAwno30hJcDfV4JSDzEOsvR
xvjFxcXMHA7+XiHS/z21Gvk3DvaN9wif052GMx7gP6UsLpY2UYr0SQAHIqyOBBwDV/ySUffsCSGs
XGYgg1Ns9kkAxMwbHfKJdEl+7bOoFkABRIiKJBCBNu0oDJlm6VzbvXkUvr/lDiOn7ZcEb2RBPgaw
pKYK/3zs04CeZKwDc0bIK0amKqky7/FviKUuMgAGt/8mni+BTj6EycYAxFL/wwh0VWFOTwFyB774
oUiDcFFD4Lj9S0E2WRSPyNVpRgts+o6XlQpkZSQw7ocS49qXyFrgRkj92/bGIrZ6z+qFQF8Mr0zu
kwVoTJxFCsJiJsNbLDl0663MbltCQWJ02kC1mUbMBD9tt4jqicIAj3OpF7HYcqmSGIsK1TVeUCSh
CumIAvhMc6Zg0Stmfl8338rnLKi2zbiYXceYGUSCbge5zMVq4NpyPq/DKpZW+D7R11Jdm/DqsBK4
DUKZ8gr2MHbSiM1KtOp4krEG5/RYUz0wVx3PjJDvAYXChZEqOzvLExbM4qDEFF0rrgtFOIV+vtBg
X1QQseD/o/6lOvr1LA09x1KEL6BBhv8/7p2odVqWBQaeMFe5YynqEEMQH9WQKzpuaiiVp45WiTpO
PFF0DR7EfBgkr6XEriB8p2DrwnglpYHYpGlNSNUVM9FspeC5KvqK0YNaXEabzkMHfcc5PP0du1os
yH0HkLYYe2CQU04x1BEs+ZjGscRS7wNEpTtIuUy0MKHWlz8cKLh7XoeWWAVggUTMAUStCbUXR5Jd
E6kU02tIQyMaYoSaEKOg7Spxj0PGhQ2SIcECtIhXF6KgcAxnP8PSnOYyQyjzXKd0mvT+ffsCAW3Y
i9/EV39DeW1nsRmJqUJ1dV9/vyc3Y/VXj0HnVbhQxc8xDfcxvj7Y+0h5QamEAdUQljelcHGnDWG1
p51B6bd/hZ8pwMNcM0jJAQ99zgqiziphJqAQJvfZdrM+EpDcRtzPY8gD90IbxxZXYtpKI4NLKown
ZMWzL8RZqCS1BW/3Y9L9Mu/DfY0L1G7awZJ7O7e1w2sKLYw7iZo7bM7YTov0k/okMMaeTZMMnECS
FW5DbWAmx7dnuFKsj7ppF3+9fpRO14zeClyLMMkYgmvd1g8aEr9ds/JlY00OkeSHWrTG7ZEO/0Ii
747/fH7c+2WIuQnjM9p3jAusD3v5WgakmtQHnRitLaaGlG030vCYoDaqdR9Xa/E1rEmQaKzlkOEk
bsXD+tDAjD4oyVrd4I1yhMRzNNmsYxkuHSTUAMBhdDnkTx9XFiYMH3w657g7Q7GDrRn3femUUxwf
Ch9fT+tNiy5sO8i3xTZFj9UYo4nhMypBXLttzgqFJeoMzOLIozp9+k+KaFw/OheAR2BwrPMYjbeB
Hl99oCB4FSg3p/2B9U3UvXAGyYl8rrk78bDCHhKL74Aa2+5tehRapMiN0iV47KQvGBeol2dlxzPw
cLrll0kF8xfRoirQIACSh/nxF7YEAY/aE7EQtYht2OIH4otNQiBXChOcLw9+E+ev4Bm95vg1yjDe
Zp/DjQGTalXrW18kLJO84N1BMMSv6k7fL3DH0WMd9s6oPH7AxbDknch4PT/Hr+k1YOLtEgcyEaG7
RIg3s9IuxnL4m8gEXx9/h+vfxWNmSjos8Eygbs3kBfj3ySwTf2Sfq0ddz93qc3kBnQ5Ys+yKXdNa
jHwAxfokNwH5XNkFCY/7LMRWC3S7/eItftI8wDcQgsQYgmckMLan9YafpGM3plhKT65D5qFY785A
PiBcM5RCdMZKUazopWuWCf6C+tLD+Q6vFp4rrkmO9Qc0FexfS7GVY1ofMs3CTuXiHb6uKH/wESdM
DOd/wWQxp+9ztqLCwqsEiVF9vJ4Fy5grBVwf8eMi0g/8E6nmIH6texP5AozE8GEjM4idN+M+wk2x
M1XTwR6iEHoC9r0BVW30cG7zasqUgfwthsvGsIPv3p3TSF2CoI/MDYHEYxz+kmraF/avQm73bzKV
T7mZC/bUgGePvYglAuOy88/RAj4K04TgM8pwl7lGxr8tH/HdWJTF6sw8XpkIvpfiHTUJn5rsT7Rc
b7CFrR4X4zTkJLJLYRANMq5qdj3kUwdfnxAeZjtc8lEDv+vhcvxWnxXb/7j6/H3Urc9ekM4YoO7f
kOo+SR503ra/wrBt8YbOjXjk/GJwAQAAxnHCcLaLeb551sfcVNqABOB/1tLk0GPnOrvNP4GRCFug
G66If8KIV9DPfth6X8dfnrXrMttRDwE5UuRYbw68OqhfQt/ZX7mSCuie4LznDEyAyomThKzdYASv
2jy6P4KeWfIYjz15MVzcmIvIhNBXBynU0MLoHBfxfbiaO/g+bR/BY11uOq+wP+sb1AtgXJgYXfxZ
C8feFqja/i5v0ojYjl8d5ZuSJU/xe0zcyP8lth40E/8pXDVZg7ewLx4n8EfGeLjTf/d9GtmUOtK7
nd4m33oCMp74JtSLL7/+w7GWRTzg3yTS4qdze7l8kbBcgn017EmwQV1hFFq/XNKJ68Vz8hzgTz35
YJ0L7Ylhc6wRy4tYqhBzW5KQm4dL3i/+oNAv3nulSAZyVGmu+fbbemZ2HmwMtRyyX9wYev+wn3H6
6bQrh3z9g9VAPdZ0jAaNYS5NjLfd5m53Boa8780p3jHs50jrhHVAilo1x75jsHvDCYA7RDcwpO2i
03ieZWhXzpWsSC6bxw6IKCFnrl5MgCh/wmT17SvQ7bThHUfgOmDxMhLlR+fO/U50Wx+b7IxUp4kA
4AFOE4YqPMi3LXOrv+fyc6gZg+CoYukjgzGHbUyUnbn8ejqp7oC7MqvxTMUuZqpdImNpuqaY2ghi
yW3VkMLOhBHH/g1uX+8t32DjumEgzfrS4nvklNVIQ10NHMKbZTueIv1BE9G3JciOra0hc0HstGz4
jlMpFuHqugj9c7guZGXrSkSor0bhBxBlv3Xry7OEAy3NQ+30e2OuRMZ9lrs9ZUQANFdK/zovCKUg
r6/I5MYgHxoCTf2b3NLpu4qpqMy+o6VRytPI48dgSnU1SJE3smxDZnXkC5TQqxiVpZFJqyPCquTO
pVsklzdHHZW774FN7UBdxc8S1seKBmnmZv82AOaE44iXllk1OBDSngBzocmSl3p3wWVVur7G7dH1
obG94i/OiJvECYoQ7oXi7nB4wPO4DzHJ4afxFaR17/tUNMR2AdJmGDDxGin2hVMc7N4RcC84MmUv
B2rOf7iDXCJMf76/QCHXBZ89oH4e+tx5n/ExJeOpdq9nILYUmlc/IlXqVQdUllj/yYaNbauEWkkb
PohUR6QL8X9F3pQMXYpYt2L3TbEnBIp0GiZXEFxkG5Hs89xFfJV34VgBVoiSW1D8IkXe0Gs3ZwKp
QGQNCxb6b56O+ZyGOBBcD9PSxZxjTvktj6l7K4EnuhdlkpOm2zl3oYHQXky37tcxJWrXdyGM9zW7
UQLlaykv3G6tsm9rWny/LvI8kJhtUz78PW+Lp7KUD1CdM+Sz45srLQA1FtLxGurwMnK7H7XQ2vbl
4rOSZUFjBh4z5e1nlWkuSEKeAGM9EmPVX9WTtrFekyq6zMy/bAuEG6TQ6klrYgCL4jXAnI0BSeUx
GaIiBskq0DXyZ4Ia00PlGDajvls6t+iyE+Nc+ItYAV3G5+VFaA3M0cpePoDs4LkvS/JJcLl48cql
y2hXoC2ywBwGkxsG51F3qJj7gn9Bc7xaW3mj2QMUldm8ghMFFN7HeKcXwJkJhe8jECwKbvjR+Glh
HVoFmc/KywtCk5LPA4zZbugBpwbKl4LkI3Bz1CdxdeyJuAfU+kCkkFZvGwploDJ4T0tzDHEQEY5Q
x16teWoFHyo0ljAaEI/nQzpveIRxl12qXn/89MT/fOfqWgL1RjO3AINB3cE9gW7HQXmGqBUZs0BT
LUEnzZgVlWsap2iwY979j2TxY++XoZqBHDAVn70jyS9W6Y73AkX8zgCoKEfpokQHhRdolnRuac1b
ADTVp5QnbwrDOexjoe0RBTZv0U1wLJgsCjfi+yLnk2Aqk0y0qLZOGBxF6b5Fw7oypnwoE2qvOhNP
7LERsQgrBONsNCBxRLKDuL+8alTz3MCp5ManMyDSDBIkR84mDAMHv7af3xKJSyQ78SoDx2CiWcJn
yKIelu9WF+MnyKOBhdyhzwftTYmlz21S4pgsKdNcdLVkeyS/+JYGAFt70ryn9VEkHwK/F3NjS1P6
2WI6w0bO8IUFhDeOXsJyAdoasMmG4FBCQgazdEfKODcPxriwl5hrYDwkKGrn1MXgDk7vHMkPQyDr
tL3zwceNIyNCpWYDUewNz3pwdXpbfcK/Z9Dixq8vPhjc3jBOsMgdAozHWJ7b2RxaOZge+d9iL0tE
/iInj1USrHCwgbrNRABmItzV3vQZacP+okx+i6//BOsCTg5/Ixo18ufoETzzqLx9sR7zKAIznn8g
WM+7ZS5kOB6PgAzFHyb3PbEg/DDjGtKGMo0gXAiOS98zsPY2AATcdxWlffet+UAAfRVB8/vA4tE9
sHgYuCQnykMmChWOGlygR3gtww+Mztr/yJ6uhiqT0MID1KfHr/PgLbsg+s+rnWHmukyBZwg0GkS9
q6uv612xeUKanj9JDyJIidygv5IdMfVS5JZAOg+cmu0+FpN3733q33xpYWa2uUqHeWD6z5Hi38kX
cH/AxDQZmqX4H2zfC6QZTjpvuO2WGbVjtWq8d+Z2GxBOhQaVtJmn3QFty8w+VKgc+URA2E+HPIUy
JIA7tS6J7pV3BlgaqNqCAgWgNcK1PGknL79a8vFAyYkDs7sRV28IWQUfCECMJfuIJapVDdeHnnBe
mvOx7P6Sp4vVctb300AHLANqPT9WXxOlQuu2fs9n1MmGR2MIwvevIi6W1PhGwjR1oaKIuP/RyD6C
66g3Br69j2QILTX1D5kKWy2qVsixQ4grh3T0irrpfaNM6MrCV9TbC6dL2qIv7MmDljwCnW53Cxl7
CEvuEXTHp1P4a9lrGc4rvjlGWO2fBKeak+20biRMi4WrgZDKruaD+cfOFlrUE5z2SCDGK24SWP+E
942Vv8+4tnWPCU2VMFEacoGXTAIRLJR2t0ZZIwSImFBY2cCC/sARLVMXjiXKYyHgO+fDN/ejT7uD
Bz9QsvSAuv/horfjy+zjd6H5x3jqTx54JmP3oTQr17/4O8NpAuYpZ5Bh8xSgX/KWxJEDFQ52v/gf
U1R4YD1hSnQAXUjkxIBWmjBig4c/ADB//KE2IpoD3BtcjOEAREs0iDyHuKLgKeFEmP8tsblDB0f2
L/p+ZO0ujF/2mm8A9kI6dGCe8z+AuUiIIcW0C2cBrGCQL8rjXyysaEkIR+iOOlxPINELphB3So6U
P+X/u5k6xrVwWqy72ay3M2eP/X1hRGZkrK4kZXIgOE94ZKICrcTkrCXVBi1b4RWYRZH8rCdMybhV
IdrTsUGXbAOoVGzbNJrFEH8lNgJCV6DiM+h8eQx9RhfCoISygAE2Jql91cXYglUK8OEzZyXU+tQo
4IGaGcnQ0MhupMJiRbmvftNqzyXvEEPUR3yhbYh/C7xdV31GBcKiTNiNPOePSIcSqaPFenHKkUPN
YdoFp9vScGrC6cDZJP90EzWKEKZ+Z9Khzew5MCTbBFG64ipeItlqbYZMPeaEYuDwQQwHowoTOcYy
tNUjffNDsueUHoTHhNWJSZ7SodLBXmF8CYtzBiudEZfYM98DfgNXbsOGz4/RJTTOZc+Tx68jK8Ee
kiz5a3+kaZGAjWkmlakGWVCUK292aUYaglIpRLR4dQgXoPi2Kc6c4S+F0bHevF3KXnq/zir3+YJL
8UH+IP5isdWXcnJfv7bi0OfAZnAL+IHB7p+2Bf0MI7kv9YPMmBQxL0D1wC8SkFkx7QFGs7ToGTbh
3XnCCsDfkPiCoxlkE3VG6csVB+I5AScTcQmP9um3pL6WiMgKO/4LaVtBgBPl5tFlVQv9fMCAlsOY
qCF8Q3ga08NGCZlag9E34/qkws98QrrRkvuYR9rJPUiEZvL45w3c0sG+8UR5HKXkwmbL3JCpN2A7
DRh+HJcx5ZS5+K4LNKUKdoXKlJ8H6HtMQf/BR6n6IbCKHJzfMHUg1UWittJ9A4ZeC8NSWKLf4Uld
dzAowWypaDEkhJD1g4t5/woQjLj0PMQhLkb/C9+f9s08XGfP5QWn7fWFoBSYkILc/04wHcUjGbwD
aSjELEiCq2KKSJiHUtgF9Ke0ia8v35BsAz2uueXJUsLCIy64d8LQxDlBP2iwr1oz8Ms8yZr1pz3W
wQZRazbX4l5Y/Rk0baPe5vKy36TYwgyC+YDdw+S6BtCnLskmZBD82JyRSmxUFEUY4AgqPDs5IapP
FovfDTULdw4Y9delAhqcSXCfEek8vZG+dWMwgIniHOjgDJ1uxtlmZWIUovrZBHpDTnoggSHQ1x4h
+CKuZJ/NZVShh4JdtUj9lsUAsTsqVmzM+OZRJnksg7JGQE27fgWWsVQhUr0B9KKr3/tTEiyPcQGm
NdpTyuHzBg2aRBekKFw3XHHKFUHlQAS3mMiy4OljgxjIMJ1Z3lxclYN3kp6JW7raGLkidxT2oLgs
1CPSEsMsUPcqqBD0WRidQj8gLK5aQXCNn0l/NNh/iVZGwoU+qLfJApH7p40ktPs4DBJrDuUEL0hh
iq4nwsawB9VZMD3ooND0P4ctRfSTariPhXZ0YYQkDgy9g3/Idk9LAdqyyyWh7PwONgagC9ErSL2W
BZJTNb5OWu4+rHHh0tJZ4oStjbCnFgbVnAN8mf007s25Uh25nCxoKNvdF+FHO2E0ShIm0tYxW473
2aFETOjkfjGN1vXwgRg2lXbanBVYrvFdZ2Egz6RIwEnaEVDrfabwNs/ZRXKIfYyqpbRmd2QMQH1P
2BzDswtbZMtygyQe7VlDmzzGIJauAHeig77j2IGQZzkfkJUdKQfHKEzPGfpD7QuI6yWoQEjHWcxJ
+xrpwFMCM4YXtRDcVCAj0Cs6BlGEFw1Pp0FIeQ+j7St8WHixXCGRAiFCphmmWOiJyJuBsszAMRWp
14ItT1U1LCMKrsDwtKGgLl6cEt71IDQ9BmtkaV6oyqHDz65Qr3MXozo0UMaUBS6i4iTx+HG8+Kp4
0kSfSAAXKhV9grQbJW+HcL/uWTNSah3oBdi3QN/sx8qUMdUCH3hpxxno4B+0eFlzwuYmlqYeWx/G
kh1u/CZmwcJwXqgX1N2AVZ+YtRvxvGgTsVbgmcVkF94NQav4Xp7X8HeZOdKSPdmC0MkL3zdCOdzB
mHmctoAUwHxri2DDjJgYt5QAmI0wHJpzdWnoiWzAUKJI8HKjT0cS5ijzgYtoRZ5gzIrpONodDyA6
+qzJ3B4xbcNFANWfPMIKWfjfUNfZaCQ3zD5ZwSSbARsGfA0POp+z3hCEgKfAuWPaVaFtFneUStSk
PlOmtddgn5f9E+eD8veFaB9yREM+czdkLOcTyA6TSAuZ2w2xtIUvjRqzhPYxfxyF35wxUnWn3cCz
g7JzZsHum2L1ekMKPN4whs+GxlrlUc9IDe4PiUBiZX4siDbCj+ITa54iUGmGvDe3P8xcOjQMHBBn
/nEfQ05qhpCmsDW7LL+0rKSfojCX1rcl0O2wxXmqC+rljR4fXsiZDV5ckccISxW6SYwfQ2FfLijz
mG24kOzAwHiMGXCxAKCmFu4VmHGFfVJatTU4mbkW5zxRE0EMISg7bsMGDc2cZLKkQECHvA2RFSKx
Ed39POewvPsSRQbxhJrXLmiHpq0zHUB8fTDQuk6of4Qvul3Pn+OWp5MUKtbcu0q6sk6RdfN6buE/
/sWMwKz6WQeJL0eNTTjArh+wP70CBfrwgQE2+1Z7PNxnf/KCWKmJFBMGIK1YWlzVl/j4rKUuvYur
MSVklCO7eC/3Yd0bk8dQxARUbssTKdlUEq0nDOPZH6OMNTz1TJ484p7HkERhUqeeNjOY+3f4NbUR
tbt7nf0AODOs52U4w4CcQ7Z3YhEOlwOG8kM1VplVA4//+q5Ov+yOoUgIdcS4vykTMFSgevZvx+Q5
CyTW0JclUUiPXzTVcPwLVz7lHduUI8MOZkYCtrdp0Sd5BqGIC81VAMJ5E176xXyN8QJiuqBmlvND
5k2J4g7ml8krGojuzQAVBuKL4HRBF1yya4KCTBonG9/AQ53n8Ter7/R89dnwTUplbuNZN00DKeb7
fMKSn8yoWWGekB4/a2hncCofX73RK1DFAZYjfUoPJoWGYff+NFeaigQ7fc4RhjAuvv8y9urclnkc
jtKcnLrbKguleTqXAEGJxJre4OpPrgCZnGVtdkEsiaoeR2wW6UX+XCuMgBltPh1ejTMEZaOL1fl9
ZM5oBYmC3/SWmWIblQ1+htYe+o3MbJqVh+CpQFvJTnGi9IPyS4IWt0TuwWdGWjCSpoK5ARvYex+/
sbnTp0/Z4u/spINOezUn44Plt22gnoVz9Dqrx8JXAS1oWDXwWPsFdwqWi5l7X9WReoC65LcMq+/q
QvQyG1ddRaq4fN/xoNynH8Ynbid7CnEDGZQVpPZXX2tPvdvsDVmPXU8N34NRJbvUYS8R3HYB/ebW
Ip4iQoLzHcuufgbxGRrpVmQdNP4bWqLskTuQtaEJo4r5ObhSa70z22iArO0v49nW6sR8c1HP35WX
MzQbm4c2ZJgBYPW0gVOwOGbhHBlTtHsM4JBHHy/xd/+oyNs1vUU1ZWpKnzykXfM+EL5ZpEf36P3X
HriLZ0JoQKqiw3M7roeqFROxAObOvO42vy9fw/4kG6tO49WuGj6CInwDzTHWtdafdc8dtTCMnvEN
OKT0EJjH2G+jnvL6bnqE1/eFocdRQlafv26Osewt1YWwIhhQUpNphejOLhirlFRYD8sE6mxsLRGj
7euI6SnpCTyQayp0iPXNhWbdnDz6LAlkU+hIrphx51OFznr+mN+ottBAutJKPlO0DaIrlPXXnBUD
PTGxs5+DCSv8s675c0Dz6RTj+9+HSwOc9oNFDuZA+SGCqR4M5FNHIoODYXg31RpuYh7qxiN/j0Hs
B+fhE1oSfDTGjOU7rNXCL84llGShSRTFpJv2E9ze2Aw6gLc24hEedRuNZYe7ZQL734PQZGc+nN1Q
n2Zhfr5/LSJ0aYOhr+cdCA2V+oHxSX9ikKWiTK4sFqwYA80GwXjTVX45ftKE39Ap0BpAFwu+gkRE
hLXGAMMtW7u7+v11H1LAy2r+3UtSHimp832TJIj41amvdtPal68nf90KLgpV4Yyb7veNb3PuuR7s
1cpjxNK0YUH+JEKrNpT+aowBCeUoovJH6xm2NWFW3J1YRNQgWdP6O5Fb8oiGDSBb+fT4nxqpf0vu
stUbADpZPa4SrhaY2tHZzPWCYDqraN2MPM+/19c317Vsl7+tlobFY1W/rXsH1c4quLthAGN3F187
J0X0xKxVR3ptS6ALmX17eN1OcT6nsrJ5Ky2FlOvmMPBQmbG5Zl7JmpzZr3z4xEipd+C7DZZV9SQt
7L5s8/O9l1uDUhE2uFdeoXZf1jAhiA1BhoWAZkEm8gW29yeCmPZka0H5KblK41SnjOgwEcrRw6cM
twTmEnBcPxhalXU8wBcDV0XJewuCCAq5kllIzMqBpO7ODeKTfzhYKRztpFuBVEN6ILapcC9vtzAs
DpXR5Y30tMK9Mo87lfeAHMXfiwCuYTlw+Fp16nB7Z7QI1MHo+Mp9ErxYa4Gl4goUaGE+nAsDAeBu
Vl/K4G0NE1SzFTl45dMbOJo+4rEqCcvswm/MVmDuGCBnMLbflrypUCSctc66QtZUR8qN/SxIc/cj
+xUzaKBVJnemr2HXBcevsDtYwdhBU7yprnBaoTciO40rZ0lTgGE57LHw3Cmm78sfyZnYkzS2AYG8
tCUVRoiScMcz9J2yDlYm4RJOe+hjTXgQMaKzlgKBXE2yY5EBtkTnMWJhJYiqvk1pgHXH16qRncN2
AQqklL2Nv2OG/H8lajMQkvHfxzb8at8sshPbCzvoYApcqPj9S5QGxrgSSiqUI9K8v9MziBriSU7U
UOzMSIAP7FrS1piYeCmFOgTAEls52tV9fngembf/WNTH2gRSj892cRvKMeBlf/Ljtl4UPrnZOyor
Wn1pqnMwwK9Q3LA2HASdbKnMmZmIxoxCuwIsBwb6h/wSt4yryYfkurjn5wGo3Ka525fgNmHiA8p+
ixg7vZlVSiEfhr8BgL70qmdorAZTF+tKyXG81KQn3Q7SnMCexhuIZZB1DBJcWIbrlFeaK8SpBAXD
/YK1ypzBoXV7f4VBBm1NcNPTyVdfmDpvZIrM9RmHYO3jvBOgW9y8qI4OuioWIjYQyiW2RrFd4TLk
wcl/TVX6EAjtfoUr7qmeXqbF7Llr2d/+CP3T1mblpFe3iJCMOawRb6oCxDwxyPjoyn+fdTCOlALv
NFg2PGwuiJJq48WBV4CxSaFpnWGfQjchJZStcsxz8Fo8SZkhUX2YomzEUIM+kDkbGa7wmMbFnEJY
N2CdYbKGAlx2iyGak++KObB+JjjHkwj5HFhV6hlggnDvBWEQRwErb8KCzHpUq5mt9gAKbNwx1KHW
QqYYPrh4ilNs3vP0oHF/tq5xdaSBpZU2SZ6DA26j8BQvkNyu80sEUa1ZP6FLCUdWbfvT7F61w0iO
TeXBThF2NxJgp4KbxDQWpHalrlL4JwjNjpBA7F/0qEU1WfH0rSq38UgjtlXHHD9H1GD9SJ3/IJex
o9Gv1iNy2/3n8rtj/P5ymE469bla8bzeJvmEF7lhp/TziYINewmMOLYK7SBBsKNfEkDBoAfMBcnN
nINg+Rh26obNyOpDPWWOr4ymoTtC5PRojJhup0VYfJ2e4b9TFzyQYFLz+GPJm5R7+HQMbkXTRrwj
B0GL4fcQ0TfTOmGw8MOVaESoiiczhoSdKtrHvtOrI4YG54GQgnsc3QWR9dV/+q9ptWU552/z4zPt
N2QL8wxtk2JHA/8EfnsE4+EiEupWfQjsDW5mM2bZb9CB2mI+9lEF7JjfvIwKoXPhOA6o2uwMXSyj
x8x900l342Kt1yLn4aI6l9KTO/yu6wzfMWY+DfJWyI0LPMs6AYw2rDvQLgbWbUnbnf89obscHmOu
t6P3nHIARIwxmOEoLIhw1zuXENS0shm+wy6kzUV8TqF2cXmR2xVq6OReOQh/ZETPlFpwjnq2QkgU
V0f2sieTXLQszzIoeHzEzcxEW7AgCV382h/sfhhYpcMvwjkUDrX924IsG2jRaWLWv/kF02rl2Jzp
Z9F9gQA3RBOo3uOonNAVkKYJceyO1TdsBUghA+cCKA4K+CGq2Guw24AihlLpY1dmoP6IbSKXz9WM
5H4PLhD/ZQLnLRKpoOrtJbgilyS7hcznxDVqnZZuDxE28mmmfLjl4Xi1/1HXEbN2i69DaGrqEnME
rB6LcfFN6kV9W14TkRfMAsoIn+r07vFSvJP0SZrWefbDG2a6H6umpfz4CtoCWD+5zw7Lwf3Ig2yc
Tt1mUH0apGJsjaQAOpfb6Ppw4L6VCcSd6hUYaJ5oNxoPOSBskfceNSD7a78JLye2cjLirzmUBrft
xyUI7uiJDYiKgQLPh8RDhyyyxKT/TNPAOy5YQ/ITx0RQA4K8hE/GXBlQF+zTu0PsKye3E6PKkQZ7
m/44UJkbMCmMEBD3MekxQd2TG7AdVHH9zO+KPpMP3UwUIClzI344Pf9GRBjz5Dj4ajIgxjGLjAms
F8h7huxzOz0nEuQ18b48xjR9luhVMTByKl6ZSDByS1+g2FTed84zp/KeiDhj9NN78acObwbGsQA0
Ws7uQiJGTOLl70k5aWDJ3CBAAswmGKFFBNFzvH0PwjusMX6QBST9dzCChVly2H2wSWXzGqE6jmAi
JZwZvjOIFBxaBK6o8LviUMWJ4rviVbKkWRUJSzT9HpR+sko1oYcV7wiy4XVIDojcsoBZOFDxIeDx
ijflgIVHwTUBdxD/0ffkM1/lYkhuNlSF4SqBGuX+S3zERO3B17DvyTVRvPfqvVK4euL4xK8VibYp
99pGnA3cMMDxuI58wGpRL3BSmQxo7j2O6d8XWUSIIMfqgwZ18pyI9x5dTpe4JIVbrKN+ub+J6ykO
7D65T+AV4BKGA8cINfVej3QMfpjXn0vIvj3wYD6wehYfHr00JwBOPr8iYlK5S2w49vBHUvQA2PZw
vzANxw4i5lKq5/fDfSG84FETHkDiD3HWuV0XLcMR8Sb3yZW/wJr5ipg14Ghx4p+4hXIJMs5PQ0kG
mWcQgbhX/vcTLdjTi5cTryj/e3/xu+JGg1sZNfuSjyRk7UD2iCQIiBTpJC8SLYU5FScKTkMEohM9
97A87V0D+1TcyvwlbGNxpAWT72+uExhVwvmNKPNRi9NWi/aIOkCcCRAhyltxBxCawnrAe4Ad8Y08
5vrz7Z8j1OScKHxg7rxrzcDMqbgce3HSxOFqOf/C8Y0Zl3TG0MVRNlmCUEF8ZPGb7FMTjO/EeICv
oHry+AzcWRO4fIZwEOBMozHk1QhhFBvbv6cnC2rojf9/EC4zH7UKAYMrDAeyBCI6Shh+bcEPCXJF
6qPcDyGKs/LHKuC8iLLjDTlZpEkvYMxGeJ3z06/wFqd+HZo8t+I88edK+ApLNkf/7x8VFyLs9sL/
aLqv5tSSJAjAv4gIvHnFHDwII4T0QiDp4r2HX79fa2J3ZrT3SghzTnd1VVZmVs7P2rhmTuz7NDwQ
Jw1D8L8X9mt8hsOnyTAoEgdkBGy7wjiY6yjcpP9ulI+57NsZi89JteAj7Opumrc/CyD3f3cx0AWV
QubK56ths4d7gJitbqiHHec+TnnANcLl8+o5T/KnCwuuSHYcex9e0scRQx8XJtb1shHLMu0UTcCA
YmCneaNxqDrBWfnUmvRy/vT3TlzQgicMn/S/p9URGaIjjw6csk5UEU9WHpyHXwjE/98c4dbG9aLW
07m18BWuIrqgHO9JoZLQzYEr2gMU8S7cKwqvGm632NLys9al/hXeOJ10xRzhsK7DT66VfC9d/Ru+
MUw3lv0Qcr++8lWmT3KtRyvGCNlF8aHmnUk72P2xRtQkMU6tgkbt7XBuRtgsMlH+sgkQdazIXJgb
MQr2tZwSGtl2JiDnG2MnQisJccmn0jAc6aDS9YdIn60WAr0o+OZQhcBmwyChEBHEYssL37d9ixDw
g1A/DMXRFkJnDuEcZ7zz9dDDCJzodfP76z4KPY206YtWLpcsK0VwfLDVzvpGXHfryxd8B80g7yW8
hLfr7VPs4nDFMCKa47AS7nYAJ+yXeUPOnHmNzsM9NH3zK3REUppX325CmHk05sbhK4O72CC8jLsT
ZMdt/tCRtQNw06IzLdKLsbMeZeqjsU/ATrs4dOX+e5dX1PIvvzY0EPxRHOrPF134sLVvLsPWQvqy
MK3n/+5p+MGujuydK0bfZB2R/6GjF9k7BENiDhB8qUcjnyyssLAqntjI8rswE+nprXnDwS89aMqK
UfFRLFY/dkUeDeFVzxVfvr7VXc06mLD4F9d8Ogb0eerRMT9whuLhiQuubrYxNsfI62AihL3s26Hv
1262PcToS3d/bJO4woyCmnZNIJuE95KutpvhZprB5Y2Hm3qoj1PjdtjF4U149N9VDcOYvGA5+DqP
/l6e1KbuBfP2738X5CuKuC30q63P1ke1X//O2gJpv7Z6++r25z5etXgrVf8+TPC0yJZ0KT3AzUX/
C0vC//bCfYiEGWY/TGj8efEbFpYt6QKER9o3YnrUJicSMtrnGbOr8PO4voEael1JOZMSZrjflXLK
uebXfvQY534QsZG4tOAQBth1XaoGbMcpEG7jfO9LWygJQ+Spk+0dMxFV03Z6UePcVJTalus+Gm74
1e56uh0lG4K7ibvjZXNtEgJkH2vA8YM7JkCNjx5nc7Fm66V77bnkHKxqIPp9JjK02N2RWBy4Xhyi
wy8ZPCxPRFSM0QdqAt32RTRdm3GGE1zeI1n2TiLsONuL8QnS5nSzk2Zds1EfP037dULaCD4YH+6H
6dV3JEL2P6Pgssei/+3ZAQwH/cOPWGw+LfNR7fBu6kddhY9L1N+7M/Q5lNOc8ujvLIpMOJ/C8RXz
sHlfn3LwHese6isISIuDU+PkZsR+Uj+hfxY6RasWZhy5hqb64IycdwvzTqmhew4FGQO2xfvBk9FM
mPXzlVJLbeVBty6PjmJ8dhztp+UYt4BACnEFiRsbL0MshwwZQ05qqayGLkuaL76Ei0glvGpogOKh
ydlAV9bWo5ctT37nVZjEs5RlPzBN9bPDF2L/fjzH6NFVePRxwyJ9kG/WPd3FLAUwlU9pz98/aXXb
q9mjn/e3btLChYYVobqlhA73pJL9CSUx6n0iCt6FbXCnm074uWE3sa7kEqV9YydhkLVMCx+h5QNQ
3eoArQYKhjKIBUNRldtK9eFInJw+4EoQeYVJ4h495yjH+JfZUt6ZmpKRwByT7wQtmmkEm5Chf0kC
tlMpOZ0oVZahMMmREdyqm9/YswnvrBMf7H7JbPDQwXl676LqqyKLfb0iLj1StFekXNom6gS88q24
28+makbwM5J8Ln5VMGqX9EjOIi+nmZ49kuVV+HYi6A5OKL1j1XB4Rr6bI568K8J5C29mrfiWxygW
yOzVaPKg7XQ3tGmUxvrzuOENLwtvMJUCEBroxhRQOcCZoq6277y0yKnJvRsE1UlPjs5fpo81n4ho
d4OI4jmiYLjzeiCQ2bzdR9yWpoUxOQW6BBVVfLZDyKCpYLHRma9hHcUVv64A4uzPUeonGGbCYhJj
tq0ykFdlG6s461Z8qEgN5R9X7ry4sl5BAlb4kdFItp4ja/5sB52RbpPYu8G2pfCTnW07sZ+L4SXA
KX6hukKYPGHHLPvAo8KPPOS/199EPoNkDBkjFSQu/ErGJBmrIe6Rd7049U71O2NpDKt4+2aglpqV
WkpDfibDyBbj2aav93Utj+eTLzHEhcY9Bs+/7sx+lMqoRkp3HNTNq3NDShmCJJKJqkQpfuknX7VY
srWdUkWf/uxhTroWSDvmQkxJrK8J88zLr2cUO3E8r4gHB28XbVPBNMtW/XjZSeSrGQwuavYW3S6E
w78Z/WqNQi3+fN1Wf6VZmblyfvkkYYsYwj7DjzJw6nj75XAa52inxhdQ5nhTLzBfYKuApjKLDYSQ
6OC8PqJSXKLb2HCsDE7WBDNw0cYjIB0NgSM+C+4Xv8HpNgxpYUo3JUtPkagi5Mt1cs1l/xYF+zYF
S5j9zL7XnE96+6dT3yzYmjJ8yC+gqa2GghRkvh6VGaAolS9O/1yoXrLV9SyoUy+lLKbg6wd9Lk2E
yuWvLqSHXIbNDifPIDQ/VwQzL4kCsRrGxsRpjcmXTbAbMmZ6MebJDZBnRFqfep8H+pQgQq9oqxw8
tNYjeNU6TFoPOvIdKBEnOo7gRWWM9S5GGqODadAaYdpXz7MjP65DvhbnoSx/Z8B3i2an4sCAKXYp
+NGIV7NjRFUWVNLhMxZa1xq+V/T9nQF90a4wCEbVU0iuhqNgVSk9JYwI/MRalqkr2UgNcSqC4CBG
3SJcSaNoeSeOkqH3t5/me8fKLM4I8trC3fT4R2TnEb4c6rJqUZhwCDsB8lUK/m6bCOZR/hcqtWWN
3R19z6v57GwbeZj9W7Afy1XWGZqfXCmQaI/lf8GNkcNZa90I5mgLluKsw4nE9u8YRGW1EhUb+pRm
v4Z72XeoBpaln5dmxKUB069l4JWZygkuVb5Xd2WKSJozljrFH9snSncfz9JEC0KLMOuXL7V4fVlN
1k+1vJHpnuzPxbB3bMev5QWJHMnTz1Uli7Q21pt6FbMgTC5xb8fOZRhTDouJl3hZxwmC9ZzGFuXY
ePOrijwNwVgmKdBkwXZOv4VkGIq+PL6dp7CfZQUqJD5eR7nxXG350qoKUVRomBw68XOkPKaQF0TV
l5YMV/LVW+wnMY7PLDsOhkHaTr/FEAFsfDnXJruZmtVaX3HAxngRdIZ6VD8XfeFY5UShchzFac5z
tc28mnX7of/WfaokjJxOZTHwv+8nk0P2PfOXSBrlMQMNymWkq7//x3ODFYsZtux6WxYocKw8Mn6K
6IOCYIhNA5MmtdKp7GvY62bbnWpO8jlqMbbN3zMXYiDH0ukZHolUmfOAZ1EwAJnaI3BBIKk9iQh6
Ss6u68bxVTd/3QOWOsToOOsoc6lKpvyB01Q80diwyUj9PoCqeKMePWEnmq4UEi0Tns4xBjH95brx
lAsYsP01Fwg4+2QZ1QQBQgho5RP5OlduK5zh+1pnpPz6XX5vSDdVPdB9wQHr6PiNyJ/smAf3u2ov
9RYMswmDEaqXPvuQ4jGA9Vvmn5VD49FOf4NqE0hNfHW8KW61fGU4XdhyOmRT3M23BUTe0Ml6kzL4
wUpzNdR5IB4uNrKOU01X5urMujkvJCu33yv9IuppZd8//BKZ3ThCnGuqFcde/X6SCkbrvgqf910e
h2RSbeb7J4N5AhoQ3M49gMKQV1TFKXJDY0ET43uWipYyUuxr8TMtL1V2qxe/QwabKc4YeKtcJL4t
1OtiyNliXfWfNA4egJ0Eyh3JO0e/hTc6jydzdANvUsNM/QSIG+20ukrrAVQ683ZUsFJI+pV9ZbyK
2FcqyMjNkI6yNC3MC1APru3r+5IGlKRaMGdRoqYQjhXuajJ1XbBq/9Z+5wHIhyY2gEhElHln3iF1
ScxjcJcZ+RkBu3h6JMI+jzZvoa5E8eKrj+kkB13i4rA0L/qR2vbtxX4jVXNyoA7eFE/o6sVBtvb0
f4u68jZZSskwH7XkZwD74tMcgA86Vs727lxICGrKr1a6QvY7iPs73VslSUClT1BOywHnNW0G/KZ1
Yxddutyih2BGhaeJo7qJHcwsvF5E+WvlC2sfu8lzk/1zlMn3EcdUY5vguq/ez7dNo/w2H6e9qCBc
I8TnG9tpQk2o+8UYA7gJcovupnlzfpGOeo/B/Peldj+OVr+w3tqjnPrJDNLVXxwh5tkXNdUJ7GCj
ORoCeHGthOkt60GY1QaHQQtdNjZUVoSIDHcMhruxpog35tP1LPm1iCk/c6pWUxETD0xBOq4h6IhV
eLGReRa3sfZ1wTx5ZnyjexLOuDgYIVcMxfS2c0dTzTcI5blojjM/8w4NEI1oUsuiux/tR3KpZWc7
SzCqz7Gem/dlcYVu7zycNJ2DOal5ENQT/5S5SZeMF7CEw3wV3rdVNP7fRyQVS3HvT1mznMdnaGUg
vGtwSDh39o2tm77eBWGlZEimt+3f/226ltcqSmqdf2+6qdqNIh9WuhuKrbxrJAfcZffTPfXVgySF
e74+2VSJIlz7oYcIYqSRA4uTqwsunJRJvZwry5l0gHAf8QRVdVTbfxlxiiPTtnIJGQatRELHv/hi
1EUpdPsXVGy1XftXWtLNmF8XIIlAQAu84gkDPN0u2Z3kEF6+dEB8ryJcNKJZDDIBc96h1NJ3Sgbz
COrN7Wx7io6zuGGR11oYIsCrqyGeruqhosU2TTS/5Dd3apSm5li2h0S7SlfUc/69m+unI7coJrBr
Lnw0L3he3nCi5VEOCcZ9gmgj83s8VBAd780wHfC1Kt+/J50Flq0himat0iDoSM0Zc/Fi4kRHPzzp
Z/DCv0YE/8XZtswYc/ce5kpYbVi07SUeOuF/tWCiXJiDGWbJnYuvC17gciMZAk+/LVmQ31ia8OmI
jgQmjk08fhtYdOViXOqtu0QurRHb7eKkEQazUQLJXOaRUTjZ9s6Yv009p4CNN35374djcdLffj/7
TG2JFTwVwdEMIUPYLI8cHp2UGqmW5BTj2IG2mfImRUfzb50d9RVkKuufqzEcZRTawcnmoZopvSPf
fMR8qLNxXQnzspbRNMZO/c9bhZRi0Zn2Hglz7wmYsLgfKo8uXrXoIU6niBPly8794BCtBpkui1x9
XkBMkGGgBV9HZ5ha8HOZfGVhuoQFpeTbQt0P6BY2N0QVdyTOSTvMKw/s8XVtG2rUqmhkQAlSd3Bz
jnUTP9okpJCSdbrZadh3+ZkxcqlIEZTUbf1zp8ZN2NWu5Y9/hF5t5SO7WHuVFfS8xwTh7a5NkefS
AB+sKxOWI5av2PVg9XLKm4xRbh6Mv+BYaeqF4ifb+EriXaJYijqHIfQEZPHdFQy0DsSLLkNuPFmB
H8XTbVB2lOEFjUIwS1tPJ71dXeIUWhQg31nAdBP6QUY5kr2Q+6mHzc9kz+YIc57NWbx3klE4jBnN
47UGQJW/evl9EeY9juwVBi3FaTxadXKUZfjPaXb/olspJNNMplu735CW30Ilc2kZSlnbqxAbLGAc
UfDSwDlm2KRj4X3Xl5xEyShz4/U0WFZLSZtBiJFuaA5VYAeJ5i469jO1pbV5qR9LUbB6cAXKRMQa
V6ffeIFhAzZo+d4+9w5v1w6Y4SOstEWXvbcLtHKKpaJz7/yOZhZccx+eZjGYv2OoEceEAOl0hhZ+
hXkflvNhfO+dZKqQBbyD7u37RpcPtbE+8KBIgeUxh3+b9pOUmJK1kVcEhZGhDJeIIMt3mnA3PFWc
HesrvhDBuSmDNi8+rGcWbKg9fUT0Psc8OOwEFnCG0yXFrUJ7qCjfjQ6l33QVU17xti2jAGiHAZxL
+dIgY16AWW1EQXmyilv5d6TB4hlJcx3mGeb2YWTHfQbDBVDmG0r8eafZiBebSbUZtHBeY5ZhtcEL
mNOqu627R33bhzG86vbqIeIp0KwHszGNFpo5yCb4vtQFTTmpX827EmURsZSyjuc1a264ZcOB/Lbl
lSwRkMp8w0BHvXCuJfuX8aGlzSpYhczCio3YQoCOsF6rgb9vYxS/ATpRT/wr/cLJ9BczPFscsEAt
MzEF7VaYYHFtMgSyry8t8KMAp4OOpKwnXJl8CbNFAx/e5kGO1aS8nYVX00dj1nZ1W4KND37K+d++
caG9wCWGabRy1Nr4H1iZRHKriiE9dbO8GplPlJHhfJyPWFEMSL8724+YuHSsZFkjVV/jnBI9Y+UD
+cCFzyI3Q14+3kIABkPGeu6DilpXkEPASbpq17+8C2+LD3kwxjt/eybp0ypaQWu1BJv3ygToHMYU
GiJTBk5aDqF0hzSy1uIkd5omKnahbawjjeNGj+Rct2QvvadHPt6U8Hbtor2ArIea+THeKmM4dxli
JAcNi3VnikSaECDe4EoeGnqapf2E01tRRgKCwNMyFyc+e8JuQmnS+V00QnZ70EVbyYd1mUW/8k3C
lIjmnQy4Z5asCbB7+2Jq/ZmajEURq3MWbaT+SfEHS/OWgi3ecyYOueogMZb4vTAAedHbdreDUy+P
xyc/QTVK9xI/iQ0BZTmTFqCECrqe2aF1dRnOMcCmFHDszfIFSY1Rb+fXFkQLTHQerV+VRKHqIyAP
xAg5+A8x9QG1hGUQtMvmizyDn8Q1jMKZ7SrNfNU74gTiMmj664NNqknwDb5NkIP4Lf6Gk+L8c/65
L88COp3OhTpVaNqEDnvQA930zaAJkYPCXA6ceRb3KZ2X8cop33QiTxNjRWnBill3WLdJSjTyR44D
M2SQBJKzpMN4FnLTZ2M5fWh/wUpK6qNUEG+Uobe8eVbWFFOkzsuRevi5z6WNxc+0woNc9RthWitD
UlIHPosm8rtF5ddJ4jA/92428vUdWRO+lmzcRRD6wkbIH4SIn5C9Zs3cDuOdOBq8BV/6MBqd43Jl
kKiHeaQPYh/2bHWXJSf3zAGFYPUCZ+wn58TYlN6TQDpj1WiRkRCrDCbMHpv5Y/DVcFw6G0GIzFMs
meJXTsY8d7winQWPupRSu9LH7UuXh/vQ04eEREo9SxxJSoyCW4ajcDfEUajFK9mpwghfjiEgH/uA
kZiLgRv9KHaxebgJcUyJi1uyuzZHoAr1FBjN+5y98600iySIgOmOqxqCYIC3SQNtTfe9MDjUw6V6
8E+JlVCY2MOW1vUf4gmeL/GKurn01rc9bn7pPvWZyN3VK9nqpGpikPP0XjTEKw3z4eYSDux531Kh
QiLHWFdgbGhu2s6vkngss28VPlZdsKhPiGFVMZ+d1YCmhK4C2IM7YReaU7pG29JQP/lRHqKEr0v/
JC6lwg9eyhApSZeeERRw0oqpzqalw8pGndsT4LN8uCLr6eFajRWHBI48MpbBV9PC/egWMKR5lVyD
02CsHfs5I+yFpMHOn+C/fucGFrpNdh4ByCu5/lCBujUMmKl8ZTFi17/u37qPpjOx7mTuf0NrVKxh
kd6roYrW6wxx+9+pkmr0VW0mk6z0Iax4nynXWX7tUaWjcx/HIdKiL+Y4xDtitp0zy+twEbT9WNz8
wynUoDl/fTnTSvNGogYU7b6ab4XArvRTTejiunf5ThT/Jar/Hk6uwBHH4/441LL1IMJ0jHSAOBw2
aZSYpFwbmfo4WGiYxhvSmnBPBC2xrR7O9t8gbQ7XQhMMArn4DLMhtp2uKYJbU62+n7OFcR87WWbh
O2uayNHh5RjtHIbn0r8sL8a32LeDrt2XcjSf74+6Jft+eku1tNdWAjKOCz88XLM5ov6kf5c9uTHG
JaYjvjOH8qvreAy8jihB9xWik7KwdMbX2Ve7SEEhVdKrt2XQKE1Y9HERa4Ixm9bxj14eO+lFNaRt
J6wGvguJwRXmItbOODcXf9eBtuEKh5Og0P0dXIcnBwgjDFiPalP21U/9vTxJsCgU5Ixm7OIiVw9v
+ACRYuhe+kWdLCJDYJYoE34t7Eu5Fi+vau8jkW5brMmFi724FsYNJsrD6W8eDRIqgoi+gucInJFX
/VWTqPu4qY/Nzj7i/+8fwuPmq/tXdoWCEmq/LV912uQmaq1kmIcS5PrvSNStDLdsNsHqj8LAACu1
2ebtqRUSl+0vsahwCbxFh6L6MZq0NXZUhFIq85jxTLqObfXP8q13xYwxNRss6pk/c43jJPhGD2dL
n5Z70U8csUw5XPon1+v9yZxV254iNFOXm1puUfZ1qYskDgodeSvJUJVbd1lJNYOZ2yJCwB06Mw4B
+0wpvSwUnHPMJXF1dS/GvrHTxo9PDR9wsdWkv3Fw1Rt5HBOMhDHKR7g+ZpJn+4mBjo95yaECJjo9
iOzPcO+i08e8QSyGcpNSq8BNrCLpheHOldXvpjxpBG+omH8mOoGEXPgSDOzKh1mMRI4GUEJai31f
ezkck/2iNP9YXMpawZIkw2QJA9vhqtHmxaRTUWFwGvKYZcjR3NWV++mK8+EiM4M3gg19SLA3Sn9G
1OlfR+Z3fUE0Mz/59lLOm0Qnakxe9IpE1bxjwpAtXpvwkQbkUVUE93TvU/l6OI8VvJB9T6Syf87m
U6aSXOdTk9qNBWHpODxPihszJQ/mxKbg9sT/Zuk0VxV2BOX90Py+JTZ7IMhy+Yy29QLmucaljFiu
JZIkywgfp9ZcOvAMFjRPEweVOXglaL1b6mR56lXZuB9dPVq7eIxTGDHXcoHFzMrGBzIsapxt3Dvn
GQZU/xAR4eGv0KDZuOEwWBgkugnSmfK6sW8c22m69mVv83FUCN7zZfZYgG6NEYP8HgXpx5XRwLGu
faSmcla5PPR38CfXUGs6yv4sy5ef0OLxX1mqn67SX7cK9VDIFli+XJt7drEOhHnntC/+XpF7eaQM
r6VBQtGWG6yn5kB47mWUCz3s/LtYcVIFBu/qOApZJd50sdoKmlUrM7w2191DUHKxnDfXljF5+TpO
eaKU7krG3AW/J0MylapxR6FzUTlEVdbV5Ns3NKdbaOIVgRec+4bHLU17Ad2uZyqRTkarhsVOg8iw
/mSbOJy3Tt+v75AemTua5zxHByUE5kMWU7mguiwIMXkSLKGz6uvuStUTcMNlx9tGrXKAuXeWqBqh
dHyXWRf/9JjzTmGwqa7fTGUlhk39OIiZHvAun7+dSot2GBWZrjLcTZVjmALwefqkYOKU+8FqxFTF
cqjeewC1erZ5G12c5ChbvxAVrq95ZQt0/ycZwXhrMtxcV+7tGmj6jxC9qrmfRUjjApEQFSEL4gys
XwDh+vtei0uDv+K6ovx8mDi3MCJuY8fzEShWT/yIv0QfRTVfNdm//YQ7YvS8ChNTFlTjeJINyLm6
YpK2B29hSE8QKZAxWEIpBiScNabZXu5nxF6+5NKE/WnR2l/BAsVMNfYuapk9wf30sWqdR/dpqjmZ
xthcLISfxMRIzHl5mupxbZIfQs7hYLbtM+IR9KWHsWlpTKzmVT1Ojj8XBpMn02Ws+wZNK78S/blJ
RfTQmtWHxYTjl8uzkqlZtqk1Ghvf4F8Q8fLVXQsIrxaIzeABodWBPyEFS65r6gJpYcEwwmTxdRxK
nLUO+O8BeVJjHyrZy7UecFdqioWesYHBu1G+eyXSoCxjJpOEgN2bBZYcyWJ8DFmpZMKhPyneGjmJ
EzF40sBWB1w4K2O182wL0IX+KLfJoEbskso3nwWPG1yfhXog0NYOTrGXo2ZZOQ1DBax/v+VNDWQJ
5GLbgXLVHN0SmBIsrmJBg9wq3uq4ltinuPXmosqkJt1589ihc968KWiS+B18bUgp+7vheiovIJHk
+K567G4a2Wg5KcZby2jRKPzztYXKTxbBWVMSFSassZN+Z3HnA5a1pzLjHbfDck6ikJ+FdMw5ilpn
DRuJLBtXedrwV2P78rW59p3qIIyy3UfW+K2z7D5UnZxkZte/FGHbxqEwOGWQ7fFGP5a5QEyXtdSH
PThKr/E0COpdn9A+5oK3+3GKbpuxGti+HBs+q0QFl0ntqQfbSe8ahnXkWstHNx9vnKQHA1Z0joFH
n9RhtyrPJZWADm7J6AXOrG1TMbt8cByfRIlj3ZiM+2J4irHuylUuN8qDymP1tnlW9x+LxsYUx9gb
K6T+GpwpPjN9Ye5XfQmoRuFuAPZN/YC6z/BzGONxRAYvCJfSGTiJdx9hWjxn8Z4t5oZAV5houaoi
AfeSwLGbvKEyCrvPIrtUuZdTax29CpKc2I+cvjEZKXXk2MGhLQcfIs03qRiSGMDjgM+QK1YfP6do
lO4r6XTYQtOAjvxjPymnPh9vh/FyKpokuvpqZqRovsyLd7GVh30eM03Fx0lgqftYObNLy0ex4bZ5
IDoPvEB2Iktirc4+PP66L6eGuW13I8/16Vdf80FqxbyTu1bQ+8+taWYM29HlZzGv9da3EU1M4ZcB
vsOgemPn3940lipGiRReonRzFBvQoIztdy4oEyh/+ssCvVzKl1gYixD7NGOhYezKhCbb2hGBkl9C
Xw2vvh6rvT4n7+6+91kX/r5yxgk/e66kQ7qguowrZwiyMDLxt5rYB/AiooBjaCUYtHwq5w+l80xW
n+kmBoxJrNQZSw4W3MkiNkXsVDkc2pPbF3vCZbr6oHfWN6ChPvB8sfBKVx2qay1mW2pG6e6NXfbl
obL7uRga8Lb+2Br/Jvl6UAe5wMfa9eLLMxctAB8/CbrYjzAJ2HTL1uWzcDHm0gJ9kb1/rxmpwa4/
XNslQBVd8DP7lcEG+1xxbDWLG85Gl2+ucz7iQRD7PX5kPllhaEXD4B4N1meXee2S7qzu9QO21TI6
PatJvt3Mp2CnpUec9Vp1+zb5pq7pwyaKz+ausn3jEnbRbMLnwGllcL6PeLF2C7nSopbtGrSqm7Kc
IkEMrx8bSlP+dtGkKwta1JjIIGPhxY02JYeA8pdmONNwGm06yWaWA5wzRjom7bDGr1rkA4YV7IGq
bjcrSg6S523lpm0gxPctDwfbcrQ2o9dwuXzJeZ1l+rdo3NoTdO3q5cwETld7PZVX5nupegDGZvu3
p9Q+TAN5N+zP+RFZGlmuCtWk5FAF0wzWG7veU5dy1QqGxj939CulCeLeplxoZITn3/vvpJuMJs1b
e/ee7qeGsYGQ5fIc9FEukUtg8QdiCKLTbD87muEI/FjWkoFHPNOTVCkEPgkvr47CoDCmwJK7scfX
+tWs11sqHT/n0bW5qUh0Li2J6RUVOww9BdI1nj7Bjt7t4b8s98PUQGY64MYWxU0SyYU167xCXNTl
3wmx8eiGvCFER/u3xHtWX1Z8TPYYf7UO/MpSlQeQmqCzNS8YFKKBps8j0kiy7YJdS7tiGgfeMU6t
Pkx4aDmspeVc4tittHCscJsB6Yl8/ZzFKkcw1Mpx+OwKVbfTO0FKEDOYieQGmAnzXSV7521j2qGG
gTRi81b4URM6YfG/1CxOseartXmTDB21JoPT9OLz6pBjeVgVHlGx2GWXJLFZuuspUYdKx/Vsu/B/
JJgdr6RDMqBAkEBHn6+yFl337ZRstLEfduaf3CSRrTEWR+3Vb961SJpZ4IzlDL9SrqeruUugbDHw
qOSEauINECDWUOWaK4PH/8K1UZ8UnFoFd4c5cpKBSJtCNZersRkbqkqsRhz/heo4TMcEcMxkVKAp
58rHshyrmi1WTEOtaedwpDW42s6yDGNlruQ09ay/otd0YfZBUjp4nj0NXA+yjTxHGRO3GjLrUbax
bGIeeJLiHFFbopdFNVPh0otkoaWReuVSWvSfZTZhuoeb4mgfkLOAI8/lTWo55d+1eo1VUqA0I1bT
JR8O0JzXzXJqIwJmeMYcZ34VEA4LyZa/EYycTdQ8587iN+G8DxkRSiKKlYrbz9AZ0X8Ud8Yqy8U2
hTrQjS44cNFBXWg4IdvVKFen6xyQgD5np6Hg0F1K3JdU/UrmUahey0tgzLx37BB0wT8a2X+bAdf3
D6pPN0fgAsMcS99UZFrWzM+rh8Htw9gw3uc8kM8GOz6ad2TC0A1yXHFIf8D/T0bEZt5W/3Jlfljp
3itUmWGUT7yphs+VZhMI8LXh/LNLmlaExRUbpGeIwV7xPVGWRO3G7U3LCkn3bn9/Dzj51K1IsiNi
aVnnhgvvr3MO4293bF6/z7VQ88v8oRTPDr4uAaHz+l3Ows7JR7GFpGvTh8wectC94O8xD21IcBkJ
qXo1uuYkCWTxjOb5lHTi/D4G6c7kPQ2XyVVDO1jH6VMn5LNQO9YuUfDIyl76mS7E0VFiHrupOXH1
ZXFp0njA8R0Yo9idh3JYEgxj4HQ3iPK12NCoi1k0oUwD5yeLlxE3U8C2LQ2rngruWi7byHkxCTtE
93Jfe8hYQ+4ZKz+mcQ5RNJ6KZh6AM7kPmqYZu+jNLV7p3c0QEopPce3jyfQC5rb8x/P9xzC+0kta
Big9j1Jw7GN73sdzSsJ2A8K9GW4l54EaztmzgsBn4c/t/qDiIpUzV0TTsnLgW3T3zp9VcFuBtycb
88NvbiAxbUJOUuWJE4hPuq8raHa6Z2MKEfkZtq6AhufeRKEciRezRAtFl15lupyu3txNSbV5bmLJ
psYmnD62DiYqKPn7u7ctJQbS3K8QlkipPebNbe+QqhSYL8jUSSrz5eQyKJePCFC6UIIzP5tF/Vwo
LXalrQz/RkmmIH2/fdzixcR3PM26A8pyfbnGJUXTbR5IZcfYm/2LA5Y/t3ZcGEEF92beqTlZDW5I
cWu/l99UMgB1VkkGpN5bErdmGK0nQ9qVMtvWs3/RnCF5vi+i1LWe3TXoRT8l1Kk681eT5D3y9pn5
ZZZafFQfI74OvA1nJlcZ9xRmfmc1AOMNtsGTklZhm9wNxsknhBA2GC45VrcfiU/ZYKwlseic0npR
Yczwk0PUs8QpPtNx3WQ56Xa6Q/nc+A8MDV0fR/l6RCzrmJS2BuzeAcH9LQwNldKGFGI5MmhFL/Mr
IJm9VU22IKA7X8bHkST6MR55FRFMKHdaFtVlm+mqH1CYfGmEkoTmYCuV8aV2Vd8dr4qA8Zueytpg
okCLPESZIOF8zgSleR9VS6J+HpnBU706wc+Ns546VKCDD3Jv2hPOBqp1Vmjmfonx65FfCXp1WbAz
aLCcWiI+iJoLvvlLE3C31RWoDqwKXuy9mPu91raDfd3IKVf32Ez3X7/3RqZrAa87nuzZy3RPj0E+
F8a1GAuEpYgNZXV3j4FMPc/D54Kss9ANr0xdA4xQPj9LsZ/VL41z1d0crDR0Gwh8gauSrYahyElU
bnqZ0O7evuuReu9m7RgzZlxmVYM2eKmcmSr9nCr/cs2MEeAPVowcqrR2MuVk9TYuOP/DPO9hGwyY
SATq3mugPGvLsjOQ5Z43CUJJ/HAFhISEHubsPJJcCI4Nb+hYk8XnPnftuNHsTGje52bbfl8+odIr
p0yZwHwna5gWzry53G5nPc4gh9EYco+prlM1GRamjo58boWGSbgYaM/bETN0tcsauKSnKJOxP9IR
lFX1pIx3fD6LG+WQRLiS2XYv+lRKsKNRpbqihXLKaPrO8li9kqMhBHujZBpqa+MOr1HqXp3no7M5
YTgyYVxRUgYeTvBZQSaYqR8VAJ/LRMlHox/Pd4TQG+H30IzKfIH/MKi5mHJeHypAnF7sLbhenwnC
9FCzX09ujRPcsp58/txYf9xPpZsnq3iS2C9T2TyDVaBdVBieGwfZPFCXF2i8dv1WmG6qKJCdWBsd
lG/mUkabekt3OKgvlJmhtX4yJVUjQfPevZ68K7TrNONxOQ9vUMGt9OCtfo0cj8jA7MBu+rVkCgNO
x9lJQIJXXF9v9eME8bQIAvExtt+vNNhQNyDaxKqhkMHCSEfLTHOS6yyytXMucjWzl9/Mbri6DUSe
26T2sFvixcOtvucPhJzg2NL8/fS9zK33Mklco43vFgxhX77Wlml44+nf7t/qH1uH3C/l+hkGIV6t
iOIxnW43vrjk8c2MUdwHLl6lXK6SSESzDTcsJvD6zaWHefC3Cm7q4f0Cd2lMOmxaP914ZRpIYJ+o
5I+D+KGySH+kdtNFbObJfTaObKa/3UvJZC1tbPwS8FRU8D0X0WoeFu/T9BpVNMuldFnJv2cDkY8O
4FpeKxM8I99OqCAEnGV1+026v9al2Lf2959tJq1WOcPu8vPKapL43CZpAL5vHKK2k1s9G2uenScK
E92kXJmRwAlYYrvJtlTdug/i6bzI/d43Q0SQc1rwrEY0ZULbtYaXXxr5xqO7/C60oOCQqVzRtU6C
EQqwimzZ4ppXzt1YOvrUrnALC4Pk7Z3GsJLJoM0zMdpG+yN7pNn2CYZ+RifgLbRXeD08I2VWdt0Q
JA+T9o3f2snY1b8iUB6YrW3P/f31Pf6oGM+aSFX26Wj9aifyXSEhpQZHy2O3MXnfxCKBg9ornS0D
PheRTZjXYtsPl9sqI2EKJjK5a6Zp+K15GR284vWdBod57/zDDbBmjV0zQIdTB0N6ka8dIDotG50H
VMffCcn1JglWorOkligjLTRBBvOIcGzdP71ps6oUtb7kkE1KHdkFTDDUEAlUVVEsWPdH8riD9xHS
kOMopU77iYsnSBBnPqgV72hzbihZCwvlujbJOGNAp3xHMSsE9dbo/ph+2IjzysKYYKPV3HPg6m0q
xifm04RgPkimo0zufT2CSuqQysC9jvG+KtHVpbFlPsduIxZdd00vnWXNu3h3ymtZbJ+VTapUONYT
6yi9rO8nFX843rgvxHtxV/VvSC43jn28urlUjcZN5YLHR1yIOS7r5/jwmRJ8modYNb0aX+LN6/0H
TrHXYC4mL29xQ0fSbVMVtNz3ZZs+OGSgGFaXDsPrs5vdlL06N5ATbS97m9R9XUpfwIJlSNN9WV8k
WtlNBT5035QlsGf9IuaTl991srZiDZ7p+Wth8ZUULXKj565hvy1yleM1uhX6qVQ5+57I1pazpxk5
o+zXPccYKLKWhBW/J9ZcCu3dmDv1YZx9P0504e6N06TB9uIchg5B3dRZ6+BIgvMZMlADP8ywAYuG
uh1i6Cfp9qIKC/7JvrtA41yuqk+T+lH/CpqVvUr59on5cxBFzw1pc8kVqhFRtW5j5w2O7iAuIBid
didzdRbLxVdUtAzZvW4uYIpAmENaw/TeW2EUnStZVO9JP/aWbp7w2UID7cLNQXQtFT6fxdLKXJZP
tfzkPVho/4+k+1pOJUnCAPxEROAbbvFegEAIbgghJJzwnqefr87ETuzOzhyhpru6KvN3GR2scduU
GmOi2wmySY/8NwcmqwWhlsyOlMp/VdIALFuHb8wFuMpLJn5FzO/ma3IJAOdRubaXrWt6QXmSV/BL
G+2vSQSNtsNP2TwdS46oWM3O7jfQO81BMIEq7RNeavHySu0w/nYjFEVpxdD2LG19PyeZdO5smatG
deQ4qRK81oV1El9gUe6WYXGd+4BTxabSsp2WhppO+9kOPMcpD66pLGGMk9UvnEAq9LXJ42O/LAXT
zrEpLFNnthg9SUO5ZKt+6tiUsiO1+OZ1BuC4Q+bHPK2iQpzDdJDqOhtWKonR9MfhF7fL7cSdAbfK
7ALHWs8Z7Crs1cvhQ1/mC9uXE2X8Ug7UamjTq7CQt/gsLZxAHRBLxXeedqLufnYorT7gqKmB0/oy
jlpOL8UABnOX7v7hsQ+F01pMysdq37jnBUeVHP2JuWPE9cQqUayao1AvX2e5ziEqX/Nsi2yfAcNz
n5yKFrLd/dlLUZaQx14/XuNo4FB9EYXXb+P81fiViqo+3b6Ml+38HNQXXkdquW4Ur2R2lXwtN9mX
N6Nn//Sdqgc1U7yxNXllY6Fws3zuvpUqj7vsmqVBpA6TtbdBqbGsGGYdtbyyoUChuguJYY0LlICI
5Vp5whuZs6TFko1KyvgF5TO12dOpCqhbTTBYVv5WHfjyI1bN74a7RzXafl2vleQy3LyLDO111d/4
XatfuHR2AlX3AG9jD4ainZZrtSlGSgmreJjoxide78StuVNEc6UoTo4lR8VZbL2SwPV5fkksQjEH
SpS9xTG9qaSONTuGgd8eyWNd3hoelKuoFtKdv+BXCWXQ2+HTd7wcS/HJOoy47+SMCyNqFBlPLXGx
moXExqoGggvilm3oh/sUu8+S9e5ubGfrodLHTbkrMroOeoF6rZNVZRo4TdbM70whFEaQOBk/7Z3w
VEEPjU03UX4Me1HJ0pqS35NG01on3u/+O5ScKrD+SlVFbqFqrIGHZ1ci7rHhiyBBISX61mgmievE
40Jb+WeA2lkbONkCQnFXsPOo/GAD2PRuoo6H01Tdu32f3amWbuWnmmOY4os/ANDCAO+4d3FwFD04
fIwtovnOlAEkMFYKi7covBffe9TK8x53M54qxI4bXyoxwI56NQyocPg2vdMoY3cu3VmMzOYpR91p
eWs6rqGxAwrd5m9eAHIWZ9hZ38r5+S+MqxZ0vXj+Z/Gz/UnThfvuBaokVkv2zVRHMffzcWfLTmyd
lEVIR66yFR/HUAfqBYIPSMJlKe8rPnf3DTATDJwdwse/jWS2bqoHyWmh2M4PJEETq8uVulTCLGir
f9ZzBb3fXm9a/AhdzKbQhLTVZBX7Qbj0HSIXA3heCx93aQeu9F7UCQXrEbT9LjCAWpRcMjd0AyzP
uWnznlceKly0jT26++YdTeeNmWcGYpi2M/xfn33l+6RRjioWyfSsprdL7LTlHYdpYnxuQgTX7Vw/
TvNUt4iswnzN/OlemsK+a6NcmrrafoG8ulHd3M6BMQ2k0bLJwyDhrZMooijhPe+9uvl7Y0kvfPrR
wc2ClTCuuBTdIJTdoJ5chzexjeR3ygzsfUmGVFukgRIGRIJjmqE/T72/3hRg059lS9+Wr12+TTQP
RT3UXOZG34mqP2XqLcwfb69dMRrnxzG8mYWa7sTmdtN02/ryRb050YC0v4P86Fz9dsOnhxYgeM1O
bALL/KDkr6v0/XkvV3QxwgbDsZlBH6RYa8VwdvPwRpStcPx3Jz/fJIaes79sqLCM5brsfklY1slF
7pRDoO/3TpM1j+jqEcvNdJjIjmK/D/V5IbqDKCuKGIPCHQE2Qr13eJ9Lq9nrUlIfe7Uz0ilvxd2n
btacHyHrAqVnyB3nhwmkSxCsMc554daxgWr+lfGNig4WTyrTlVKO7X5XhNBgbutuhI+Xh95x0fH+
sqXgGBkAtS82ftlyyr5eYnxsBiltytChJTvZdpTpPvuPt3gvfSimI60+kck+IdD6fq3wGOqA6vtZ
fpypG/ojGT4pSrUYXpaR14/t520NdHG1vt76R+Nzni0EjsTtKqnBapZYNc8S/nOdzDwS8PeZO3du
6DTJsrZMfe7ouqvl53xP1Gltj/MUVu/yVkvN09v6hQ5m1V3N9tPi/lj1MP2cDWVaNhWqA/pspmix
xvtrpa1mmBb/BLBAVRJF9ztBqT7O0vdVFm820C2wZGW4mV+i57IC09I/rYeBx3ShlFxWFKd+3YNE
yHWeDH71Csj+9ICkw5P9eh8VNOZia0euafl6iXEGvqFaO+3CeYTg9Cz43uK72rK9H9nyInL4RWiA
NOfZadFL5ZQDwHcXKGl4VW3ad2k521v77sUbyuwLefKA4pY9JTPwEh9HPYOWoAfFHPn5/KJh2nwo
aRNdqKyh71V0bx77rKbIDiWoN3NRwW01+t20mfr/K50sA5y0+oibliBrh/fvg5Cxde3dBpc5Z2vS
/AhxGw8YcCvzLu2mONmVfkTLR7UE7UXrRFXwIQgKe9/YS3Tf/qIiyCmAVP/086natpb8gNkD47M9
+H0QS8OzdtTtnIe1YJ1ic+987purkVJXAk1D7MNXiMd6tCSjkRUJO1p12JBs+VQzEBVBNV7LlqtN
03aTpPejrmb637ySr5xhEcG5vXrVDsxK9M1tXd6Lh4IZWYprg5tbx9gSARcjFkXaRbkvZ7ry4/Tp
XI5PYi0QZ3Mxi1WWbRzct7GG9smtWfUSHTXi1CABPSmqg7LCB6THuB0DxeZ2KdFOk0t4/6FySmGx
1fU8nV7XUTgMroGQTbZTwJp8Pdt5jL1yx6bdxnbhc65NUzB2w6g+lQKyZtWO5nQXAIG8yTDT/mUY
M1hOSq06a8K3OrOx7x4NWJA3+5lp5FfVaFfsLQN2Rg2wByxchv7ftH8aHn6UHhZef/rzbEiJ0hoh
dO5BB2XWiv4A+n82Ed6OpUH4BxU53XwDEzP/kaBG+Zm/RsOUp7rLkIf1tr2XAcLmzeYcKfgskzFH
iWb242rikYkNZEmnd/boU/c2vwtvE/IejTZN2ucQBnftw6RN7pmyRZ87j/fro/z8ksmyK91/osph
zCHNB1GDgf+h2mvyISiewICPYLC+t+NlPyxBMwjsobS3z6PjJ6qrXCYcvoXLOzy8e//J1Ej+zKbv
m2joj72Sy4DZJQ69Fb/zqwuvXuJM2KjMkUac8/9eqqtASCNKkSQJ28t0F05KpxMc4O/TDm/jU5WG
f7aV46+wiQ0UCMrgx1u2DeNazPbKmjAV4sxdt+8kRLYyRhuTbUk8vkPOi/S9YfwrTXRBHpks8dvT
96C9cBf669UCx+Ob8XARayaCODBDRgL4drmMtLlheuJEtJ/sAuSX3hJYqIWgsan3Zx/Tngmb9wR0
0r+QVwV0r7kzdd0wSJQhieh6Hn1yikNCTJU4NBN9CdymbGRuZJgGjVJ/cmKrto49EhrQcLRuiYu4
RDXmWzWXBuTcd6J40bME3GTLaIZHFJjO218lxcEkBY3pYYBJPS2qojDsHlySUAi0VP5cY1XwldGm
JNloDD/9YtRfVHObBkzdoPrpoq28+RTWI2CEXjbr1K9td9QQJw5PjvfLVAICHhWSa0ppZv9mGwpo
83sevc1CSMRI72jWAsH3q5uyL7dO1Fl1VPTz9w7A+mQHT3y7UGDM8xdehPK/Hz6wL5SQN+Hh69Zm
0d6JQtvg61LffOrHX6gWdMO7AvxKnHUyivfcBHLy1NvaSLdlYaRGPj801f6vX684Wha3H5uP2KUa
zxRWtPKeIVw4Vdyu6yZausD0ub9J9G5h36ADlz5LZUZzuZgaeOF6orfprrNu3b4tVimo53Mrt/tI
ah0OvX2isSEGRG1dq/m8LrGO4Aaq+x1gIOWoz703kFCLUvyv5EBuBxg8XckleuR0HHQ+MrmupaIh
3GaHuHnWPdBl/WXGmv563dBSLeyiiF6b48unrGsvIKpm89uiTEH+VgU8QIKxVpTLsSRpFMTGUPEq
OBK3I/0V0oOHeUpx5yEVEsVzKaomipkvsaLJGphMT3AegX3ZLnoxoxTD3ksOyAQiIHs5Fi9n4UxZ
vv+l2Q9z9RcNJBfdpwccfYcRv4tykqwH03swPcZLEAxii2YwO6V/A7W7Hls0510pZcAM0UMxIpWm
3gWi2fRfn6uO/MmQtcM+VjYBNdQ5aJwqM1FIQDoENbVKwbTt/CxVWhqLUSIrLuUlFW+rf5WLyoB6
jPQuV8gWU0Scm14+Etp8Hj8c7/WcxBC6OptV99FLvv954Y2p4Pst5vuXQ/mQqxiSUL/8Gpfa3bQW
g/QbJB5j2DTxpi7OPzXbvxpxQ/cMZAPvEyuP7v3H/OB0MZ54cu5dezGhoM5/StN4Ob0rs4KU750D
kejyPTpW89oFmLwiX7bFq2lc9OzeXzO3GVblRnTpHqRXBrdhovT8mInnN62ndBnkMcu2L/5N/9PI
GIRu1oQQbEaFZ9nrm3IM+Geo701Jgu8S/drd/zwEXr0/h8fGta/K1T40X75pvLB6VXcGAz2K6+9M
8yozPVW5f8kdcoKH1HzmJNJOtBRGfmsZv7QJcakCq/7TNPd1PToHwQ7ZnjibXH2L5XABVxE15TPT
91I2wS5JPF5aZsoZaNqpTkcYowIg0O7ByoTYiKSQX3HMv9tTiUK0YCxWrzpYNUhzoAfYmOL5VWPX
l0lwqe6eFezMVhY8JLtAXSsXOWyfJB8gHyZBqKcgW7/GqIV/E2ilTUgKu+X/vaU0HZTl30G3825B
p4qA0uS2uhEolWhgqS/p/iLCA5wbgCpbk/PIu0lKt6QIOJYi7VXMOOJWMpBWt0+6gEdUh1SsPpJV
vxfBpRj3E9NnDbwK4dP0ZWROBL14rr0QP20Pa9m8IFFnQ/4UHunK36kGnTAy10b2sRSaxf+J4PfS
pj8TWLSLxrJ4Bzpl61cbOzUiH4xJeTqzK1x8FJ2rGaHyelt3UCH7UHFov7Y2tm1dB7TXDotiQYjd
G9oTPZq6WTn8jAaq54MTEmXFkfwsvca38WYT4N1bqrvJNCgas05+/Lm+7tS8nproCY2ObKwZZGCz
qkzBheCOv2F+XV6a3TX9ATY4vB+ehl5RbwklPFamXD+xurNxd607ge2BvhXc8xJqliLeOblrPJM1
irRYC0SSPFT9y60TXdzduhfdgQS/wDyFHhRjKyq8EGDmTFHPZhdNSlSCYyrlozkRp8JL8zlL9+N9
w/uUlEHS6q9XJx2VvFfGblEOcTyHw9TtFgWZs3+kiuS/lng8ObC/A0700GYAoU3UpeB2vS56MHYs
WWNS2KwCqHbOYIyTVJjawik2lbZSVejfEj+X5LySeqDVzBupwqcuPNGQx1tpqgW6mQoQILTXvXqJ
qkGtoQ8S1BNEepoXQI/yMnms5BfDGCUr56Pzgzo4MU6sWqfER4JYMqtw6qmGSiKYUnXtsHsKsYK1
xoxNdfet8y5qEhIWtS7R1x52cK7+ReXFBZeBQIUonio9gdMKq1A3n2AhOtrMtOJGHyhOwwS1kHty
l5Nkm06yC5aUYn743JAosDTFeezX+cH1urzPl7RUIFIKxAGKDioTa6nKYvNo7tO9nvVFZWuQ1aqS
JqMBR0LHSPU/lQGUR1EZ5PkaL4lm7wFWTY33Ix9swWxGG3xkQKFUS0HdD6I6znKnJtj1tq5uUzWL
4fBorFF3cxCumn87WtCRg39ORyVeQL7daLgoniBJjNHxqam533/mkPyHM/9Bj7T6am+kIeeErX7f
WMBpbt7+tiju06Pqudz0giLj9PEDRShWcyRsJipbkdG1pwY19g2jnkEfBChAGrg0RiPp9qW9kRzu
mFfhkWg5yNSdoQTZVneH3i7glcV8Sk0U5MgLa+vZDY9wnpy2EsvJ+SkHKLiGdp86mVTXJMFFQbuf
eLcrIVR87utY8mjWqJ25F2R17sQI/fDTydH9Sblfzx6bL4fFQYZPGSeQaSp50mkcmpvdtM4JKj/S
PYVP/lK1mG1W5938nK5s49V47/B5O9ZvIuhXddeGhfNyWzRk3pXply0oWnbwCNddw5aVPeL3ADEV
5Y8vaEdLh/e3hu+weSqzz+VzY3mp2gFk+D/rRxSwi8C5OIjj7tautsDMsqu/uoEs1yItCrefXRuM
8RJaEoIHoAvLkoI8JUYhJS/s7YDfiIo+8pBvLO2kEzYFba2UCOWP2OamEhLFv/1FvmWHdsnsMDv5
cyWi32Eiz+7iMcmtIeJC5hOqglXPaoG4R8umlyxxYV/GZCowbdZrJhAnU7wK7KNMyD4MJyw5hERy
tr2g4bK+1X1JALkSFEPxV5FgVtNuuiZnwD8uBFjklfemP/qZZXMXq2au5dgKaVb1SlqsmWw5veqt
lpVTTGPcDy+m9ji8DMXLmCZHX/EseZH/B7m8EV4QQPPfXv1f9BcSweLzKm+WFfi5y45P9EtCwM72
lTJewnCWVQkPljnHkfXFzb6RpW3EXM/DcNZYU1atPU0hxycu98yQd1jG8dyB1B/3DfhXapyWVzqa
g3bC0HWH2uY3aTS6rYHSRqta0hS8nS3acppArJ2vazbaOYHkw2WPOqCeH/vfWQBQCgq18rn05bfX
M/+e+bKxf9u1T74OAiTWPbVDt3RuGgZScW8vlSP4hIbox6hJOrTgm1TSkPah3eVTXMvz/TvUoKzZ
+yCs1AYFaMImyrNd2L3dJDAEv+WUFOv98HMWxxarbEeRwXyO1BG5mkVBaJul8DmbYMZ5mii9Sf3/
OhkbFtPjmgYmqG20+kk1X7O84quy/t7IIDiNDMZpZo0FuY9f8DxLN1G+zAQOgeMtkVtFcpCQyTq7
sMAzUwA5OtXJTc345S33pYvOG4KUah26l27yY8uDxQclBpLdelHVGE7BI8syLdGfT4H9ti4VD+ht
DxwWlhELYlNt00WdKfPVbODyu7ylinTl1qa83hTF87zcGV/83EQrVEKYCP6sGyjMfGG2fEexamsY
o8NMrdKlhqwpHSqC4SrpEq0FD9GJ4VNPCepn/6tvOjsAkJjvEA1paiHtUshLlTiGqT7/kl87QWX6
TDbCXDf3kvECFEYt21i+FY6gfQkhxafFhUps4JnZMjjAJ46uVN35H0BUHgy3chxr6nWr05/9bDvy
DwL/+LavLjz5HVJ0W+iBmdiJmjq1RoiSViIi+bXinWSqYHBsiBeeKdILg2Nx0/6bfY9PneJfoV5P
1NYV0y6upQVFxc/iJzdeUt/SVN6Y1EgPPnIfIR2KcDnz+VSO/t5xPkFnNgkm4VMoLSQMaVJFKBq7
mK9RbRsHGJqWbUfupk75yGz8+WTIeFt92RbovRGe3xJ9qnql1YcfzucboXb4Kxx/OZG+pzAXjZ/u
h9inqoVWrqZ7UAX/X9WGFD3PTAgWDeRFGgQkCpzt/VpCKadhW1AAwT1gkGtnKnGKnusWclfwnrXz
5DyUkiGAkwvnUVe69oykq4nS9xX1yC01DVvuo3QQVw2uFw+bbjePxIbjZ9Wm/rLkqNPbD4GzuNYB
j2O8id+KiUASaIW3SUuKpU+5bvBB3KztSNrea2BpiQKjuhBOa2y7el7iXmH2MuwlCMz2v07NWCU7
TJpGuWKk3ZmkIVtREUZoCyOKPwtXgTEe+Nu+6BhHRxSSw3N1I1PrDQP7L05itulth+k1a3f8XbIh
aaMxguQmZnoeSA9Bo4ULruhN5yO/dcG3ci+kcyU5OC+zTf7MBM6z33P5h2D+Kfjn++6hmL9H7kx+
/rJExdyK8/APgBT2e01S4llZm1lzrcbzaKwAVBBIrzP9oMHwVoAc2G0cCtNy7NDWVvh7UELiWxl5
+9x/EAhY/Ye2HQoi+p2brBjTPkCu0wmc458IjVjuzzvVzk4O5DPZmsPuTLLR2PzLr3p96oh0LArv
ZAca5rT5POWq+agaRJB2v3MjliqbXf1c1XU8hjSpQ741IHoinUqfoUYigWntHFxpMXmn4UoJZaMo
w0VDzAweYLDXhp1kKk8bh7kN918eD5kJFFxz0SJDESlrHgMEtBwyfvWb4hW8qJWoK/m6LvfCWEt4
a9AX5JjhVvNUmcS9dSAWlGza/RvQxguPD2Fsq/JDyde4dF+1WciBaYXsBJ/Vypf2NVNYRuEz7w1l
ihVEBCCMJZwA6/dYn61xBDGrZKuJAaWUE4E6pn78Colid0MwTvPI3MDS/vdmYa9aF+jlZ3pCDbH6
cEP25GmMgQFH2X0/wYj3qgYD3Zh5RyIfaD+Sbe+avSucvf3k5N5bOpQzdGOFjcJFwwPSlzz5LGXm
ymFFDlLKJ4o5/kI3wC/JNVQMAYiEVBIy+cntDK+p6Qkb3aJEgXKPB7CTumaRKKqFYcdEd36vqu+P
pchpIriRM9/dX3Ajl/yrA5n83JB0RILkA1X/G8a25Vek5sSB+qvV7zZfSueb21GOTrx7G/sSiTl3
0T+Oam1k0IAWDjUOG4hXUvNbpvhM1TVTej41rooS+7+5Vhb7Rmb+sUtTXRafV3bKxD/KzI+tINsk
CAD44F1PdV/UdTqCqLw/NzEmqnzf8TaephtByjVROmJHYNr4nlAgZPvqFswLEmpN3di/z0DoUYs8
xvNItxcjrql4EHeZJ1heszPaiBXCw9hck6PWV/lqbJ/4PC86C0PH1alHiOlwOSHZ8G4gTsHVmqdr
LSnAFg1wegzh6r7nWvdk+XksvwhVyf4snffkq7kTZTDY3Ar56hektLR4X/YMG/fHQtqSi/zxgph/
24v/ElcNVEvrgXmUfaimxKfSFj+yk/+h4GejBSP6Bm6cLsLj/Meo3mvO7ruNeqePu1UceYjxrmSz
6vBZB728RV1fYTPTsJy5s86j8yjFsna1V63nqZYwxCZ5ekjCEYAZcD8lsqNPyEFHZjVP+JlMo63m
ma2FV82uZqBd+49BBJRVuFO75lgS3gREa3DvH4Zj2BOWpTNV9YddjK2oeBE7zFFzaAHxPuzCVOXA
i8XXSQSuvfwfeQTuuH3aryAxV4fanjUDTnptPHskhgDLFIn5van6p1O0ySfiFUwqskYdYO63t/hZ
aLOa0/Aq2L/E0hgeDjanj9+9wUVkkJn9zRf5rPBTeDf1D+cW7aAyIb+CLwS5hGpZrxpbNhPSDuIV
JXamm9P8wNkGjzf3fm/gtz9T+2vfJCv1ExfMTaDuCkSabq/uEaJoBb5ihVWqpsG0RpQmXClSjSzS
xND5F4UnR/pKQ7FIlLGQbKHxDpHPaQFdBegnurjlfw0ZrQnD63hJLhOL9W7/kN7E+yVbSwu7qOnv
rlQ/qQACUHYoUg/3wu3xeYrZDZK8RXoLeii7GgHTtUzMgH91XTpTGjsXkfECzghhzuZlvue7DJoG
NY3dEXgReuPx7UwBSykpgKYJQpZHebNu3LzfKhPdCpLS947KVKpYYLsZRn2eGpy+harqjBfU93Ww
EeUQRnn2V/7r7aoI0toRUwV8FSBI/UZygkZzSwGp1YZ0x4bHRdS9wy0Lzmur1hHN9T8htKIxXl1s
Jn0cMVeDTVPP+ZssxUuH4q76aHOxcWGI+VSVSwTaiWMyrM3smqgSCWibSuV//gbTRizGHL750myF
gDIGaZwa1OtLEHTIMVHipCrR5+8fhzWFgn+4HIovmruH5rSTUQD/R4R5tbWJ2aERIc7RZur7wxZV
13C9RXWbGWvzR9TazlJjWpeQ0hNySfPsllTwX7KZYgHetxjhLjpWsEdumBXqcsrIIAIAqMd+DpuK
1e4B5ufL9iZVDz0ZXhCGrNU4lDezBNxgsBnZD1JBHRD2XTT1YxxTRQbD4O/JLO14peGqIyKt4Bq2
G3gGGZ9a8In5eVAedezy1s1VyQxzkbwhMMYpO0vZJhuL4rF+pPxeSwvbgfAbu8ZhUbw9ioeMiygl
jezbc+ozbexnQZ1tDwFzOc7DwA5Q86ESI8dCZpX/jLEWNa+RqeU/n79hssP9rxuz/ibRqwVrP1SS
Ao6OMPRk97KFlF/CkNnULD+6T9RYt2lBCAe6CeiXZLRLbpwDIgkEAookOlb3HkSukKgZEnicvEJg
862eYLqB8BL5M6kpwaJSfFeFKNunQpLlb3A93Evqqcy6dcjV77KwptLXpJpr+JfrFpRuHzMtT+mo
UluYbC2yi2ZRAIvv96O3Tjf9m3P5gkR9vIFnSYadr/A1OCWlrgafrCQ+OX1fvpMgnvD0Pv3EHVu0
DLSKWWnHXQcnlK9BB6oI/GVbYasxq6PVdCI9kAIDDgR1CBdRnYHStrPtzLu3GE1JXsF0tB3AVJBX
8xar68xf/+jnuHpTLM/qzSj16bl4mNx6Z4KT8n0X4gSSm2JSAyCzxBq/qXdwBWocjo+RkbkVucNp
bggDGwavwfqbLns9JtV/A7oHztLFgmKLYOi3+IgdSA+WGas2gATeg3stORNagO6G/p0+X9/ZXZNC
wPAi2TeGRJbj2cJjMJUa+GaUgnHEy/eU4bri4+ZHKTFpTp1KQi7+KTCo2gpvrs60BSVQXdnt5TMw
4rCBeRnfp6ManMBf+/fHMN99jHffu0+GtLcQLXR430pW1AH5hgpRV+TIlwxG2fjntNh8cX9KoqSU
1sI64hIiIL9P3/d17ZquXL6NT9cLeL/mJAEQypScgwJmaz97jRcjWCZd37Zp/37s27TOkFuCKlWJ
aoou8zJW08Xu1dS9EU1rwba+ah7yiyASyic7C8VPkAKk6iBIW+rrHYZ3Mm275/DxGrochaEeN5kv
HXFLYhVnKcUkNVdMUh68Pc+IfqwAk9i5nSKEVztqOXuxCjLoivpXsNaVMRGgCtJ5kP3cm6c2GfvT
36hkfBmGgGZuEhWsLYFNXVUXfYxCnKVkBzesgTVjXWcZmJ7O4DUOJB4HJqivxqlXDmI2aqGylcuC
9SQ9Okn3m/aAA5rYTS2qZYJDjT8qzeOi0YopR1RkmTD7fZR+FAbr8d9cGcEbJwnvjVaF63uMYAJe
sBY9jQUhxqlg20P3GeTBgRyMzaRC/iCcrBnTYgmbFTSMsabqcf/hq3O9XFu8AU2OMi8TeINosNQz
ntiZz/0wX8vpwrAtRgUKYTRdnSMeJM0B/pPdV1xlonYdrpHiP1pnu6FGMV95iGNBRw64Tf8lThjb
1hPtgsAmQg1E1kXSB+PuvotmRkJt0Z2fBLG5/am4MWsdqrdurBO/OHbLTxfvFHp9p7OlYMoRk/ys
K2mSncM/tcqxAiXF1ZC1O97vB9MkGxu+Iv7Dkx6yrD3I5PsK1xdxx6PCwODPQ1gBlGDzqHX2YHmr
rMqgMbTHL8zrXhdyyVo29aYOCOrFhkiB6ZfL8XszghYUEfH+grdVxrt5ikEsZS3tmylF0fzZy05o
22Glh0zxvGmr5+1U6+qLGHG8Glm1LIA+AW3kFXCEqZeiFcSfy+naUMfFO7dV0+UlO8Z1to5Bo53p
gvuliPVSwqkV9F1ZROtSpb6uO+bzrWxHtXKIWntx3Ja84sXZLUIADhnknnHeKejgofX3cDcLm0vx
Cl8jFwkI8Ol79YFuOQjKu1RtHclJ83atZYnoKQe9okGPBkRNDaCXQXu8UDlJrJH0AneLIfPLLg1N
RAk3V+1pRXa3Wt7sXIGzzNyBBFgnQvvlz9t9/342JbpDK4bT/PNZkk+WbYvUrDpF7CSUBWEMVTSI
6sJ4hCH8pQuxRHMRNVaBxy9maM0fxYuIyc38WkqamptqvMoMpMqZXPnesyvgC5rety61Lz8S0k1X
JXrmzl6lBm260Bxfw6Ma78eaoXFHS20/djwCxCYYTbr5bfOeLembGIX0PECeaxR0A9WsoqmS2LeY
saZTPFuNN2ClhakpZsO25RROlzKnyZJBnIiaFk/vxln1s8EaYfFKgm9I2pq7Hgh0UwKl5cmt9yEM
KLRsAmcUwxwrQcOSzOB1K9NrxbI5K0WDFNoKVXnGg7zSlrMwVVKXdZxYszZButDLt+Ibfv5uhoc4
lP3MSZNfdbL3FtW9fy/W5DPD8yJ7BrikyB4E3WHLPXrtK/kxF3MOsP3uovy1eb+01814S2pMNZRl
ZIH4Mm26sjWur9Y4p+uXdRU+PH48q49DaxUvHd8ek2Tr0HmA6rfFV3lZvjZd51qnpZ/Eu1Q2g4RU
hn4uY40WI6DPfN2MBK3XBVlJvGIJ9qMXAQd7nudcGeZtnXSUzgWHUznVW3bMt//IVB+Na+lR5rt+
m7IbaoNlCVUjOdLQmZAcEStlZ3uRSMD+j6TdsJcoNmL1fDdTd1h9S7g+cynfh3z03bfZUaZkRpUd
8uD+pdAt51qCygrItRG4nS2uFqRBhvho55yzsCrhxW8ODKHcy55Clp7t2cCE38gpoJfGQg5uAzNS
w6QbIQKEiywf52kxNT7WuDEc3InS8vOyg4BKVGxs+ezNnETKv/S3QjbfcR0QT1l2CMk3jZ89xuYr
NHEUCRmpnnt/JhCfZrfZalHcTs7t9VuO0LoTtwQ7uVYcAzS+wZ9L3rKIj7sRFVftDQTPjAaQ3I8a
8iuE/DtxohoJx9LxzXeQL+bN4rxdG9LtfFtg3RFe93X8IpRbZspkRVdn1Rv4bP8mc0Izqa004Mqo
FBXytrnkKNe8Ru63wI1rQyO+mZFl/it2X3q3bzAXgmAlcsc3Unr+VQLbG8aBaY0Xq+JyEBLb2AwG
QeiGkEUlDF6t03y/KOSVswaDLdhdHoX7Q2z0W86p0gcjrgeEEd+6H9Kjm8lXApXYUB8teRSGkbw9
CX97eSCWJ1jZVLIz+U5j5zTecU+jC2d1uBlsIDEgmHiYfTq7tgDgfraf7i+JHi8l+3u6Dfh/GXjs
CeeZiEsrzpS+rt1vgWH+GSrP2ePBhYQ+5B2g7FzdC7DcD9cu4uV0fxTvPG+VU+35Fpayzbl9fPGI
JqTkTXYcexiIwmV2Ue1ni/IyVwI/RdnF+SmMKRKKmRfk5wMbh7etCrN17Mc/Yp/XdO+YL24WhG2x
70Sy9ADmZO9faUtaYe5+ItFfdcOZsCb6ekBgoOnv/0JaHyzexyLplnoRzydPkgdR2S+/wjEsnVsZ
megtFu2szfuT7yNADEH79YJI5qoO5cWzrC1XYifBnrkqaC176hunrX1a+KqPijcyvbakClT6mpLc
z9QU23NDjMwtSY6uy04F+0zNUZZrpyyR6TBqud/TTM+GDE8ljDaZSAtHfeE4yW67Dwuc3mECFVzN
NGnwIf89/Ul28LHb0Qe/yWqWnPgxpKdmePf5fDKZ8GM18/P1DzqO8NSBlJhLUl+UzfkZh4NthD4c
0TfuScX+eLxORPerXc0Z/cq2lree846A2s/ZQ0T7AQ8orB3+i03bdaEKgQ3PU3H6BZ7cGwZt14ic
nbb1R/SBKPz7dO5rrPsf+5od/1KBVfrxvIQ8NsX3S6waoKuHPGJoJqEK6UozNQhqzLGjONXFyAFs
Z79OnHshaddRS4isc1D3z47ay9gJARP9qy7Ll/69lbQ5XeRPrcux0lx9x7YAaJ7QFQ03pTwzX1aS
GhSvOoxNdoV3cPhvvA/6K/IOcmVDN+nIL3oegdc5bc+zp694KFxV/A5Lf+5CzIvGXv0GXUQfsqsE
yw4XM26HCHt/bS6rzlGSnIdHu21qe9grxL1eKjQQth3pCGVQphNsCy1QRIOA1oIceCFPzUfXY6XR
ibWo0u9NSYHX1rkFhiqIsO/HWnNT3YvxemfZSLJ/D++lYaxuIxIvhc6sKPuEbpgbVTIqqHP5tEEw
6qjwih8OZqNK4h9RU8HIeiFDu3PRJ3L9WRgdqgp3NWZoC9MKofo8nC9zyx+GcajKd29OC2Z4UEQG
JoFYcaZhMM0BhLks9NasuwKLOFiStYOARtOjGmHOQro3Xxd6wSsS3Dpfd+7DxVdId38Zp6p2/zal
MokDF8tsDpcIq8+LuPEcHqsjo5A5f/XBKFbF7JROvDrvm9Jf+VVWfU2M0VH9SJPaVn7ZFleF9rna
JpJKCn53ALGUtbCfUt8xeJty+nfRfJTOoV0oxcuzZYnutJ7qVWW9UBXHvvMhuZoq2hijTOFdXE1W
O5hvvd6PpqnQhmqh6KH5T+O1Xxg64ZKgL97E2nxfNi9HWiJ1FStu9fbNiuNpK8jyrWSbFiJ6l0V9
L4kPh53KGkL+lj/iIvSxonDSYh2Fn5ss+rNFA3L9e/1az/GLvVdzdsYyI43KZ5e4MUIgzHXZduBR
WvFsfYEK2fQJZTe1Rz3fvA/XlZdbUiY5Dim0MLZ++B0vUcXhPyZp1Y6bwg7+UMNevkRgbH+C2Jqa
f7DpJP9NmFr1sVCUdxSRWEF0KRYpv2IBCNAaWZqslwmtBey1UvNZnxDPvO5Zw3wXHIYLOPJhPoxv
KkAC/cxLUYZvPDdSg9R4wcD4dRsvh4EPt75jg10b+sCt0LLyIAOLN7bJ+qUCtaxNGyBn0nUGniFa
U31P3LxuU6VyF6tSdDbGWWBxDRZ2Jn/m2pNtwwnaPbSar4ra4VRKSMBsJMqnKqVmyWkMsaTnqMsk
FzVr8JxMO41Y/4PWhUXLu735IPk1BFXp687nxOyG1jH+uwC160YYu70SvBBrUJbQkBLeXzI8x2V4
n/yMNAO854fcrB4NW5pt9K+8USxFNumyHe8qZkzVmyuCs9uryWP0Ak23wAq5SaxybE7ljWZ8JYqI
2gUCvjHL5VHReb09vDDnsrWBy17Wk7LiprLtFrI7Fh/Bb34ZLDlG/wrSqbOlqC2tVnQ270ZllvvV
9ZdPo+l41TiQx+ca/4KtmFjZPVItdUbl6CUgZ/8mfTFp41WZENOOTWBCxVSsLk6Qd6lodsN442+M
aZM7kq9A6jKjJ0wIAlVYufWr2rLLf9RqJwKKhwprWdxG1qdLf2+QlkFO+LhC7tuoYmXHizJBMqpM
WM3aYFfSV7ESNKeV+3jRftTO7WiE0bYf5CaTwWI4VVZMZE5Vt7N4H1hjOPURSZAlo9CTF7Pd5KGQ
Hiep9UZn+i1exeEUBP+emZ3elmYvRMVpthDLlLNhkRfF63wGxj1Xpx09fgW8MFuYXD9CwDjfiDf2
204Q5qNKyu0EtQ/1StgZxIdsvsCy+6iU+l4Z+4q0UAxydDohOEqCfI0//j+azmu5cSzZol+ECODA
v9J7J1IU9YKQVBJw4L37+lnoGzeizUx1lUiCQJ7Mndt89B8+ukDCgYMXZEgwVQt1t7IiHIJ8Pla0
tAYsR2GRQu9jKYPdPYyHSfSr3qZAowhrYI4ZeNtssjH9WKAhY/1Q7SgxPS5yOPhy66KK3F05KiZn
Kc6kbbFkbsNEkm8vn8MG4xAgHZI9+o/q8JthPtxwvsRyWlytNbYsMKEdTP3J6FhiP6YjUEQmifCl
5qexl9kQqTXfX4cnd6tBRoO+LSe1+0AYBXswzpcK3RNlcY10cfkPoxfIXNVO8HfB0+i/a1txVd/d
qRQtgDIYFIardkYsDwNo9S9fp+v3+gN/w1sDjGPS/tCSklEFUgg27iOb/JiSF3pU4M6cA/Wo3+l+
/ltBChYFmHFpiDURW1HPuxMhCoQeIc2a/BawW6Urspb6P3vLTgWIB9bQ2npQouSTI3jNNxj9efqR
HSOqMH2LRzYALbYnqGce+BQuaKCoe5NtEIr0qcfXLtPCFqQWBdj4goOHahL0EkEWYkxgF/vAeMgg
jFnHhUOfcRFswD2kP1CrwjWvo0E9Oip7RvR8GR8bpLmobp9EAE0gID8n530g3pzYtJvi2zjRyeKT
z6d8GtM6PGGPAYCLcS8i++/6A9LFcVIzmhegONoIbBR/WyxGnuM/YsJQ3BPw8Ys0kvYJweITySqb
plvw2z3jtX1XJmkoVpBr9k84LGhIyMw7bFcuBm9bmxiOTAkB3aGczroUEiXXLoXfg80JB/yt2FPK
xxfQJ8xJWCDUN0DAiZ4BK+ZGDefZm8T7Z16WQb7Y0AWjyAWgofdETE7kZr4IfuWZLuyE/fgqx7VJ
tdm31A8joIOAL7cnjYRZmLuMzmfxUtbD1tiHu2ZjEyDEAcAyB6svaJLstOl4IPKw4sEiQM6YUxzy
iDFEI1iVAZK40DcUTCuK6Q+TQXAp3pG+cX7859cEAZaoYP9BOppzxdwnXvm7C3ZuXz3ZeUTInDlB
sa7NHmDf2/riowiYoojg9f5mV1hVG5uzCZyi4YH/BHwitM58No9+z/Z5PRyz+S/A8dyeu3O5y9bM
OXjH2TP5GAERb/G3dYFCX2WMMfNYoAuYVQ+PS9zN+mqukLlFzFPIAkPCLEGXOM9u6b3chmi63MmC
rPny7EXEgsab9FKw38kxa95pMnDvOKcx9lGZuQq2yRMchdOg2JFee8cNBAIychgUKYV7AhpheM3t
TfGXTDbw7hu+xpAa26mIUXE4OCGlc2JB2cTklqGnXsF4p9RQUoYNVhWUBZCVEjVqCNhOrtf/KYhZ
cEynWvaNPBoVILgubc0+e9Lav7iTctIDrSP87+lgBFd6+e/BQf2Eu+seQGnEia4Un1F7Rlo6GyIY
nJBp9/LPg/N8/IC/Oj3HGuAtA8V4Fjc4t28MFvQjCfajWAQwx0zbFype8mS+YTq12fTiJDJZAkAR
A+Wd9JPwdmEj0LBwo1Nyt3+ARGwMNvkPUMAGh4gXBqjnklOXk4AaZy3AL/FSxVch+mbuooHncZ5M
EG78CtvS8QVeKm4UbWS5Nm6U+Hnc2UmzIUWWav5nx8pIVX3bl5CEbv1MV4rkL/q2oGUy5avztF/B
qIW17RLbjGqc6hAqE2WNv3A6AEhlawvMypNPGeIvECDkgSz3oIKMb7A1GTp4FH+dJfk7yta5UZ4A
+QHYylV3tSEZYL3srOG4/pfXuMYolriI8mfBf0JoCnpoQvZB706r47CFCI7YzYMwTn4WwbohRnLL
JCm/naVzA51/KPcNdPWbDcHTxkcbyz7KAaAM+xZs0zdRhLYYvHSbHqc6wR4Bwj91Q9pXZJJDijPh
Aq0scLP+jyJk0dVhu8P8yNxHcRwvygY5+7/pLmFBzqQH8YxFxIuWMfVu3BeMUMiWwb2Z3Sd+vtEd
nFMziZwRV7M7/O8OY2Ac9spFmcxU8R9ip8prskpxThVLk3/Ud3ML7+IEwEctohJyeWlbYTmy4TPv
NRuRf2z8lX/eyTuBlU/A5xayE7ffBcxZfvNrRNP50/vHkoOFP++TbxNyC34cxVMH99gCAx+rb4ZA
jXJu3jWuRfWt7klUXOHdvGIO3Ot/9cmbjTsHLlOyci+kAoAfcq/ju3UWi26LtfL+TYUyCnlz+ZAX
bJN+411HnzH1AoC7X86n+4ZLPFkPKn7h04YLEcJce0aY9FP58ks26X2iDV3OOVobLzn7YGrhvIMv
haUMGBxZ9gQrgloRIYeZFkar+bknTc6ag6HoK3OD4IBSFtOMgCefJpsjol9PdJKPKUAs3San/EJf
t8Lui9AMyJ76M3xLz7DQl8wq6x5C/Eu7VQuddmqbHKqVxFnT/WYZ3NdMP3JPYJkGvyGYchnoYNQ/
Fku8H5YoVGmyqvknbqn/rfvY0IGnYXY62VlM+YBMv1+Y4GEACPRiXpC6s51b5g84YiwPuOXI7QHl
u7C5ZdWTAPV5NLAAdBDzls1vctRO2dzcu+hpFqSnQ7GES9mz3ZKTgx5NTP7DfEdzwdA8XqADmBbI
tsP0tZrGYvpUShW33g9pBRMzeGLATvZ8Nhcm5vWDWQw8od6InPsiq2OKUjI5n6Jb8T4RkOEJrPAC
m6XAa19fMJaml2R5xklnb7lzDZJSKxvzbNwMzDkNCaQFyBLMKExPELTSjXWjLnJWc4czyxsnhESA
9QTEAgJA1CrhEEw7C5Y4GReJ21050LSA+FhwsEADOvbXuj4th+AMcF9Ti+EW8fumdQZushc4BAeQ
mvQYfNLxvvQXq+JlgmVw+phsoU2aSZB9ahKkBP1fBtVaRJhFuBuTQofIGb4WpBjU9D23F4BOyU4w
4YQ4T9spMNknHCzW3fCl4TDFu37d3YdDRXc+s0mv5SB8tZ/2l6A74ABE2lUe3GGluFNC+zQsGTfi
OqaEoqBeEhj4pn9w63AELqZj2luT5yEW2YnTFMx9xER2PIAFswze+Ff3lNOlzUD5N8kx2jHZ7NX3
EYIlFBVenWF9MhupPyoII2CwBOEi+oQzIWfF3wICZXAAIeunckwFpMOiipPciGVY8seWi6ImhgWK
I2o6S3oMOUzJVGhhZXDhy+FcNC/ejYiCEwgShx622icDz6CtONHPTQumcA9zruoPXCWuGH+hhaEN
6xlSjScLMYqbdmFcoAQ3GMNhvoKf3o2vNuSqX6L4iJEM3ygQHZgdeCP3AEszc2LswV2C0ObwyPC7
OQAoslBJFBbO4ZIwFswusLfY1y1LqiXOlfP8mBKttbEJY0Nsxm9TV6yy0QH0xqJz7jhbKPKdH4Ik
hwZYkDWcHegNuV3MSUmALQ+FMHxgOs6m7z6tf2DUUXdveQM1AWJiCEkGogL/nVMeK5dmhR8OdJgg
wQDBe/BUiE96Sk8/Q5uiBnMd9Fd7NdJtSUPIFJD173ZX0KEcVKfd0fOgJHnjjrLBOb3mL1KjpTd4
iFqCDwN7wMaZcUorMj0B1gbuTYtxtFZVJtr4aOk9lLFjX9Q0/hN96zcBTnHcp6bTpcfWV6SMuFXw
gJTtUqTY9Fk9aGfmaGvLoCDphr6Mk+ziuTTPZYnZbBtvPRtLi2iQpz7qt1Hkzsykn7uOWszaytgb
pjrABIGUZGPB31qrNkh2oVo9DGdcKnFzLsmzZKnt9d1WcuuM1W8g9rKU81ANV9U4HlOmH5EOt6qz
WHInytWUj6r6SSyDnf1Js6OtUqWnFjgmUh2SFtxl3LLJVsNlRWpEabHu/G0Uh0wL7nS73ltA8+2I
6A25ds8XkeVIW2tSKv0WCWdp/rh5dA8gzVVh9BOIGmGhAZTmJrckitaeWdCYmuU1c9VDo/RMl1ql
7XgmJ5kSFnXKyU0IsRrPuk5Pqvm/2tD81f6wbxFdwY30vf4Zi2obJnRY4Vl6NlzI0t3ntgVsZR49
vTio2WeuZLtSAnjg71HmDptLBDP7pCEAisFDjte0mu7pBC9KbMJ7gmg9HTppoj2LkG5aCBhYGDVW
HB4GvreDerWyiyTwtWbLljkzVTY3q00Osj44I8eTLnmSXR6kOmXgCqJ5oewtE3qGBk4HmyaIWrhu
1WKwxkVP+GECbIZNrki9raQ+2pyj8qVl4Z6LLjrQe9OczCq8Fn0+QEE39nPf85FWEDQAi8FzZm2K
SZeOHaq7kDI5NqW1ml47TImi6Vah8pupdOE1+xVvlXlQenKklE8nuwT4n/9U3ZShHmCmj6cyDCRf
gjFk/sO1wo3RxMdEcZeKCaVgXHUCwO3dQ2kOOoE/Q1w9Sw0nTrv5VFWIbDpqO5ceqChmmd8dO57l
Okap2j3cyPmYnpkOL6BefpWFskmrjTukSymhhOjjwqlJqU3jU2wPs/ojGMtbrBCF0/mLrALW6bBr
rgDgJCZk/XBWBLIYp/3pSaeL3BxnmbHwAXGalgX2m56kBttoZS6KdWuJlW0A+DhkgTeMUsGi64hj
a1gDWvkq5EmZ7oG4PRgDharCIdlqF35IwtlobGTcvHrP4o9X7akJlUNdO2yx3I3QZLxWa6y17fAc
4LClRfq3XmrIUrT+EHgGMGDls9fQ/Llhcuv48XdX4o9RWuVJZgRlNEpBpxBsvCRmD85JF1hNt3Zc
PrVREjahuGvZybupy98ysedDLq5OjVV2YslbHbAKLKuLU7KmIEQgDZOzQWiJm3aftoXZufAhlEd4
Yrb7ejLKLL49hsOw6hcprWiI5QZzsZEsOh7bKmcJun/lAi6t/WsYLtfspbbs0ce3NoHwZlxNZx9F
KydfwASSZE0P2yA6aBbD8nAS9MpeRmuR7twKqCg0ftC6+di1yTN7JGfEn+yCnRlMa35AUK8c459t
7aN75G5SGGkxm20DBDMmH+AvN38kDS7Nk11/tPXOIbXJeWBAEgJg2l8Ayrp36/1/3NRKe0RUaeCu
L//1wVZJdqO+s4mJIJmCm5H/lQ1vVo+uj+mnG598ADMiauqU949MPfHSfCql23rJyiSOmtOANfC4
NP86i/woY9JvwpDIkmuhPwKfAx1Yq30k8daC2MPaLws3rbDmLmgIDhdYPOaTlebSNgg0GjvaxHWL
8dxwqqJt0XwHbEc5RqxloJ/08iMNH5RcIY4Y9FvabgDNKA6aWKUYNjnnDnTLhQtuFttB3E1x4EE3
3cdgfwTYeIH8GEtTe88rss5GBlw6VfUbYgI1r9K/mmmcbhYtVBDKm3Pt5MsiHSpZVRlCvwNEz3pv
ZDt+/5C/jZfMfgWgKCpupUDN1keS/eOi85WFDvv0Y5w/DGyx7fuVAT/cGdEbX3mjo1xzcBrjp1yS
YiWM+xBvq/LLan6m48OqaZgjVtKT25NBx16yJcKbpWR51D5L58/3URfvaXGiHJNS/GehPu67aU6U
LMT7XRq9G/axxJ6AhRXTtbN1838hhlIBHQ6OfzGUGv4II1Q6rlvx17IJZXPIlyAo2VOJhlLHj1Lb
H8X55SniZ1ZyOfpX7gmPPC9tp2V7fn7QYUDxlgI5NZcEu6hwTSMgNYwpxJkvgnug9d9s3pB487qQ
tpcTeMdmtRg+x2oTl9sGVLr/5S6M6u8UAqklfyPvvbIuOAFoj7T71YNXW61DcpKHde6/h8FBdi/+
GWVIFlbdf+uR1jc4Fc9W8+4iZHN0dbpaAhdHcwEDj3OdW3Ki2qCTMfbTJ+y8JxdcKrBeT3K4t/Ux
DU5hdJbdJrVfY0ZaLz8aIsxLrX4L+E5hB8ujYNDEzpXm1xmPFSSPYWN5B1Uwca9bd5nkW1M/ld6N
qikBfINzl/WTX4l0Tw5fNcE+3p4vjMdm5FiLxT2vbwX27AXh5/iMYnPK+H3trUtUsjVWV3wIblYh
VjLfq91CgcoPUGBwc0ixyfynnW0D6+hGjzB/BfqtyX6EuEaSydiMGL4NFZQovnKjoq1GcY4uidlV
F5cS+qA/7jiDzWwTWg4/eWZlhz76MvS7J+q1K7AxCOpN6fDAJ9Z9arISbYSdAju5tp9FE/3UlEft
azC2af3p5re4gNW0N/AWKTjcl9S5MVzL8in0Bw8LBQgATR9XPMLUPxbffDYKgJa9pipo51dh7VMg
QlhWMPSLBZVQHdeoHabLV54Ijhq+jD/46mh7GL5QltThyTQuokunwlKmK3uvoBeIviT8W1dx54lI
8CRma+gT66N+tPpK4T2Jt1ocsNBFJE3NiH1isAxCyLAXMLatdYCYkBZHpmIOd2/c0OMY4aUEcQSE
AFUJyRbeNvGlRaRa+FiOdOus06Gr6+zVeWKarXxvmKyD/GWNDy20doP7G1Bjeph8amfsk0LuYzN+
9J2PNSZNHuqwqbKJ7s4Rk3btIoS5OP3daMisU1t9qWny6Trxv6ghG2XwxkOeq8BvGBlL7VinHUdk
WF7SUse3KY9PvuLTowYfvRNTuSPkFk1rHxXqr7TSZSqZouB/W97wLSSayBb5PjQBG5C+dD91+jML
TaXoWvwtLO4ehMieifa4WZQck5H3ZwJK9N4ia2qQnJDAvdL86GIgHVID3DFixjSVeV6lI61pg9cP
dgdRdB/SYqfq7VddOOuk5DEVsOogmpcmWdxKP1NcLMX6f1qE0/uIjCTAfqX9LZrL1DWagva111ge
sZzyLM4yjgiF+W1wZtL81Dm3uWN8zUMb0yLU0m4tXbLJ54ibbpHRSY4YKjjc8Y0LmOegLgsAcQEq
ynrpjvLg9u3JIbqoxkd2ONjRrxLSMVlw3YsOXRLTSqEvC5sDj6nNaPl3vqStHp2jzfUrMO/CGZwL
UynwzC1YNGPEeoPXU1NtbWrxK+O21rsLHmi6NfIRMRlMEkCWUCqYItRIzxHsoeom87JO3iuWxY6T
AEyf0hGWsP9b1w8LVC3/aFBBxdlr+kzq3mB7x/Irb41Zxyo0bE6pRPqUcV5khFSE9vSATJdB2j8S
YLzr4Gq0mI/yLGTgbZr8R2O01FQs1DWEd158mh4cRXZnR3l3kZuURbDz4RBHBjbDCa+poG2G11i5
NKU+VfGtiG981zN+v+RMS9Riqdn9TCh0qkRJ8OW1PaB1vlZ9yui/wlS5Ocd9W9wL3rVWAQTIq9uG
rMVRZ8H2ial8nr7zQ9A/rq2SPdvG3yq2pIUuDiFSnHzSlbAMbdAcwXXiid8KsOTMZfNnTy4rRJ0E
2Tb2y5MRsL1QK+pUQLpVEO0Hys/UmsiBJXbLKJlj7pq4pyDqN2m78wDLppmm1zibo3BjBeO8kRNH
iXeDQikpCGbXLDpTrrNeF3CXlWsSK5+t7+GXhx8BJdbs+7dCiD+dftGO2ff5+WJ6nQJacUHBbB85
ZkZ9Ea4oeXXxkahX15MkiFSwv9j0CmUeKAwvlroKBgCOMDNgsivPdqAR6MZ8b3nOLtXzDUb1VRbf
vEo8zJxtspsA/Ii3iEI7PVJ+Cgsa3ZjKReZALyOYVRa7+N6hiai9R+/2IBMCO6urnsEPTf2NVVfH
gaAmWmZsKfCAC3RimNSD3hQAd0DUmsQmzkU/7KBrVO1XqwTgvyOVwM9nmRE/k1Gcc5jsHs+ioepH
X7I5lILb2k/AQjwdmzxT/S6PQ/CZC7yBE4JTkpsqWYzZbGgy7FW4yHpgURNSGCKlu6p8h6qWz22x
GNlnWbwRr6ktbhPjq3XJQ43ak13CctCx0K95yEhvBDeoPWwIq3KRCnut8qFqBhe3TtwZUimZ1Sck
+W0+wLQEMxWeheckSpuwu6s0L6bXntsq9OE0plhSGWQV+eG3GxaQhoJyKZThXe+Zl3RTeXNVHtwu
wJkIV5VJ4TI+FDPfqDwCKbkczEQSRm8OEBAb2CaZYEouMmmsHMAn4GIU0SLz5y6CBAYAIgR4WlFH
RrjolHjgO/1jTFk2RELbiz4/lhTw1iI2rRznn3EQnAM+rfM7TY+dw3OcVauUDVJdf6TcSJycxuiv
Nf89yxy6dHbo6MtaOuPI/nCNflWDaHsTI957451SRlAM0HrE2A7W6V+PTlPaxbrLWco6/W6o4ghj
mfaeNEip+GoFz5M2OPSJFYDVBLI0dsRcWFX/cmtAR9BDAOIwWQNulp6PvVrmPFzB7N7ogqGnRoIz
JFgkON+j62x9eBdWifqhu8YKqE2CjB4AIg1ITJPinyNwpl533btRrI2WgzPUjkHmftk6NJxEpW+l
d2hjfCTE3jTBqHv72QdMrQNm70QfAKJ5HaFjiA5aj5UcYIvmYVZj6Nw7yy7D/6JTv5nWBrRIRpE+
y2LeEJht4f+1dUJ9rwXV1eOFuyq5RtQbAJibmxgERGBw1n1opFF7vG0lxENWYUhyORbJTSv4tW78
iSM4eCl0DEhBCfigNXxLCT0ib5ZUYj6nwlOrSW6bkttXqx4lwAJdfGMnq84cd0HvYGuHkQ8LYmPU
P6TNGJWfdPekDOcoO8vs7A2nXD2K8NDUO4XVqblSxcWDLGijNuO0bER/bGPMCPNu41kw0HLYrn9O
DGeupmsiUaMZfxqb8GgEKUG+sG0i0SnvHIlD9RahJ6BRnbAxaVJlOY58tHtEJopk51XvGAn2zjZp
S+aIEd94Z6UpVz1Qlk1NGzFeNU4lDgFNajthoqRH9spxTW3SvfJe6t5bmHvrqnWhRoYfTc2YzU3S
NwkPB4m2dYUAYdsRb5gza41SWdoK6WJ/abVjljZbMj/2XrP1rxp2G+MZ4U38BwqE49NG6U9p5c+7
mMPSkGuNGSHMiLWyeYQ9EwyZ3D12whZNkJs0qLcvgfYOJBmM41aaGDxFJGORkYGukKS+3LnWmjcv
RLpquJaeNqxjoB5JryBCBGj6tRHdYaD118x/g0ekCwENdfSp1o/RmOrQvmdvVw1sM9r4aHPattK4
WZm2NTkymvakyWvUQ/EV+95jaWIy0fSfqr7OqR0cpZ6411i3KmEKpYyDyoBazkGlOmJFP2oMEMI1
xvBiW/InrR3VoeUpLzuYE5fQI3cBVGs6py0ytpLwwsPRBTaaBVYrtn1I1WrdBdiNVMqtFNDdkNfE
hXgLXg5Qd13INSTegxynhpJByI0q8CTrOPBwT1+DRCtjIcC5lUxm08/Mo2ZhkuHYoplqsE3Sa/WI
211ksMSnU1GaZJMBmCW6QlJDolcXV4OYDcBU0GO0EZ9P5OtqiBY6AxrU2EzDSIIJoIrCn9CEL3yt
vUVPF0s3q4fE6Kblua7RA73rVXcPMxbElUf+g49KpUzvqaYiQ+7E3vWVZW+UO1B2XQl+NWe85Za7
yhrnParq3di380GxfhO7vodSkPSBhZLIr3ZebQzd3AXBhNfVIp1r1bmqRxhleAAEI1j/kBov5PBV
7ZZHval/6/jdF/OkRU0bb5RCztyhWdA0ChJlOuOQuECq5jMoP9XmL66hQtF4d6gHQ2jV07sUJNmM
hnKcYLuqs28SiF3woUlD8oxhhd7Y6yj1PJVTZ18r1t5Uy6XDSaI2rLWio9OJGXZ0akEYVo3XDrO8
i2dfMw64aj+H6DkmtIzVb2RDB3c5AYZzHau7Vm0X8bC3uKE09eRIueBfjQVD3bZo+nZl3y//OxFl
i2x47rTwqURFaf35r22GSj5956VBkHyfz0NhLqbRrOjwTerR4+u7qPEOvU7pDnHi6FNs+QN0MWWz
KTPtB/WWriBFbFN4zPHJYw8DiaONOBuR2mH90RJkit7pP7iEt6grxUof+FRquHOmbQ4rZ6egrTaz
3dRlCNqg1AiWWruh95gGbC7JVE1KD1Yz+qpA6zchAtqEmG4gmNouAUaWAd4kYf8dCPE1hvE2UT9d
nxDJytkwCywDM/43zSuR7XMflDtrapDUQf3IDSGxmgWB8oKt3jDiWiDJRvajlf1OZDwvoCl+ByLt
swNXOIF5xla6+x15xgywSmnCW94ioZXaunXWXnUbEDQOqnZG3wYR9GzYyDvBHoWdP/LYPEwdj4VB
X6N5AD4u/oNI5EJvuGhWcWkNjbFa/++0V9tv1X5XSIwt9XaTte7BSGDbx5BY+U4LMH4H06+mY3dj
+Dch4bnQmI34dxsVRxnfXma069D+czjZFLs8R5238G8GE0xVRddv4zd+lUn0WSk2HOW2+dZb5Rlb
UY8RmYJrQ1jMCsBVN0pZVefBfdCQg/rKCBlQDkg5C/Nah122ZFL2ZnnOUqjHuJUnoeo0IFAqVZi9
4so8ZcL9Tnpce2wPYoaqmMgozWYbeGmxoKdN/IkucJUFykXfWeqVMrdrsCYfeRYkFCpwlsPuBPgc
kTvlGXITDiOD4SVkYzn+CPtR0MYx5i6crtpLS9zCDvW7pWCpg62uYRzLgndXeeiH+abCMSPPvi/u
lco6MlD2jfFl9ndusulamU9FjdmJDB9dM2xctbxWcvzO8nJeWowJaUy3B7zmkBFaL0sPBTbB6wNW
8NVPEf4ZUbIeuFVTxuLAbsl0J/rSi9dTqQy0UwgXYwKlYs41LU3XrmXM48i+mkH1m1XGm84Y7iAM
ElL8lQY7+FFuskKFi94Em7L04Xr1CkoRZBhRxJ0von2VsILQ7XRpdh9JBCHKdMd3IcafVK8CSrK6
VxQRzTI9QFAOEViTj5rU0eokXRoYpyRGJX36YxTNldCCBSNJWzaJiRYL2ZH8EbaHiG2OFMG9CrRt
o2V49/gkuCM3Uax/kRqGk0wqHQR2xzHvVK2clTvItdDj+xh0D9PLwlWThG+6Zb15gX/QsuEUtBXS
qhKqbqaFRCdhRlCVn5YdFos8xkBNgAsaMllUXbcyA4LDOzN8ZfI4tja+3a36Vmh6Ma/tfPLF1hN7
lbdkFKUd9cOs2IWXeED1l7HF/AOkVZfVxlfIcGFP2Dbg91FQ7IousOZlnxNcMTibMvnUVCffWBB0
KgKv+hyTaJZxc70cyx3yeh/UX/OVrdegZsmDvekHb6qSH2p/hBgRcIIW8bAapA5zgJCjOkybFfuF
bela5TqX7aVNdWc2tO61TUlaiyvUAwX6kqpP6d0Acfo23fvaqL65Rv1ZmcNeuvXN151uRRN1NtL6
4IXKuCA21k+VX6Eo9/EjdLYOOzL+ldY7jdUYEn3lbYh2/Ir6///k/2bMJ/xSXu9iZzv9H1wC3DSE
G2/wlJo+fHAXT1+x0xLT3JlaK95sLwbAz5tTFk5L0pZxvax/+oTJS02hCiuSOM4waTxca7ODau6j
kH2xn9NW6aVJ5wz8YeTWjS7OmCfo7axx7bfZeqwKixghs5/1KLOE8eUJKL1N+IFESGLVFqcPBR5s
AATobFKN4FrS7LJeXXQ5L5V02469own9JFOhQzp4O0gG+35YOXF8ND0cLQZzFXXDMGtNz5iXOTS1
zr000PeKBIthi4ci7Z5BGGGp4yGRDICRJO1kqipHXxf3zsOpQC/SPwr7ytaZ5N0CslfFYJJFX4w5
TWTdFN895SLmxc17kg93p8/6heYgqSgEhgSSuTP77UogQzUwNo7lHrsK65DcqwxmVGSiUBYp0meb
UEJ+hgBCZoRN1HyXj7gxd2q8zU3vMgh1q+X0Q3lfnDJjrLDWDaCiWnNDMotmrBCnQqK373ksWD8Z
eE8zrlSR+tvG6tJN6CabiMqd0xkOxatT+lfsFj+KjnnXiM90Sl+eVfz8Kvu0suooiyFDbpf962q5
zEaMK1xImwr6ZpMTNowpQiPrKc8UC8txLkaRfMYxNMHqQ3G10xjiXtjDDMvZyzd5fXDV9B4YEX6c
1cLFOCvngzbwWpNkqwj48jpubRb8XZm7LNYIHYjtjRFJc2GF+aXK271lWQel1+YpVI5aWxmy2g8t
R0wZOngzlmwwgg+Rqb/q8DnkyDs69s5KuykkD67X03/oK6NnZuINzOsu2yVOBXFAebipt49tFvMe
lh0psqpEbFU9XzVVti6d5pp1Ech5+2bnZbTF71jnq+1L+jezJ5yt4xqb7G6tPPqqR/lMFM6oJsAn
zM+vo+6/dVMZaGX1ZaScR4p18PL3cNQBHv2jZ00jOhAEt0b2Su1vMw0vRoeDMleldbVvbwQ77+mf
VXdqPu1l1ca3vGqdmVAHdpPxqZLIbRxw9tY9W0rvz7qyuWusBGU03KSFJUdzdEprnXjqymhR5lox
YlWpMepoxoXb284J/x0iHPNCMKDwGozWt+oQG6it7fAzLGsauZSlgeqhhNEL5azgWlkE9ZX7HK5u
kKxBs7fcFUYF+mfojMVZeGuzBGjRJ8mTmTiZLBNt5buPxMrsurtCXXZNZ5k4qIZ4GH3N/bH41J6a
PRo327ayUOeuBgAvVcywhvTSdDzU/vBqYuNnuj6cSqcE8kEUdvRhxU+dNQDRCTxaZ1wXfn5hd32I
U/x3tPQWDLj4Beoa/0Ogd1teVSRUVXKodW9vucW6lHjF5Z6HCI1Y35oJ0I8FMAZXwMmTg4qVbOWS
JxnlVx1byDTJdtHI/sKurmFu/Hmw0ESEX3kVm9dEheojTKnTVnkHQx/uJm6vGvgUhLTcU++O7KN1
Hn2K0mNyizWYFgTyDDYcjEY5O3azdSJJE1qiTeOxTUru8OnPhmW3dXTtjPNjb2YfdVF+jx0CGzdk
lVAH/T7i1nTcFh8/56Ny3E2ZC0gQUv+oPOVeRRC5qDFpiFWm459LMI5IzRd54C69wr36Wfepu+7d
NvCV8A3nIkacaRSNqhc+fG88TXeyUbIf1JSZ11uYfVMl4nBC2FwMbftNm9TarO+d36jJ4ajkJjcg
9dlcNo48G7l9ymL/ESi0/M0wXdwUtmeavfrY/o6Lfif5cp2GLzTv/hxrrzuI/2PVWqZGclRgH/pm
gHCXacwxVqbx7QZMLea34mRoLwPEZMJ5C+2pmIHPKVb9P47OY7lxJduiX4QIeCCnJEHQe4qSJghJ
JcF7j6+/C3f0ol9XV0kkkHnM3msvfT6NvDLUZRmPHyJBdZsiKWc4eAMqw55gXhVFH9xpO0UBwS/o
dVEp5WRaT8ewEufWy8GuObaaX/sG+Z/R06cUxT3smqc1qIC/Om3XCBILSMAOJQaVXlkOy67TmBEy
jDehlFjdJ0EbXYlhGnq+/Wdp8HeY2luCth/VSa0wGJFKtiF2RRqArJ1Cc34AY5J2M0bQak02lX5Q
KCW7UIDZS8RTR3pNQetMGTeBNCH+5IVL5PKDr7xb5mH8xrjks9XkbaWjklf0tWrM4oHuHPsMnfxh
L1ndWzpSKHAGmWpxYJZpoBWT1fBsi/g1+h1KL5LeLOk4NFxxvt5tgsyH/zKql5i7KowUZ/QEYQc9
vJJKgb2KiF7VdVI6Yggz5WdqlK8+LC/ViO7Hl0rglyDwuKqyRWFmbm/160x4KCNNh74XshKNZpXk
9DOOH0NGydEwK7yzQ8CFNPyVHKBZ8FOq4m6U45doFEQbyoOsbaSCmpva5WyEZfg/SgNQpNR6aYIB
YRaHv90on9VWIdcQZFHneGrN++bTX3Nxc0Kjne7G/FGwQPBaFRd9MxL9OmxrZGp2BlGu1o0LOkWV
HcvUxucYnnQc08WS0aeyB5NbdrtEGbAUusUKyt8G7mEXHvXSXA2d5FEU2bdymLBIx8t4wNlSZzpz
P/FbVCz8JgQn8Ipr2/iaggapo4HbwKcF7flSA/RUvQg+e9BPxQhRMbfYKoSs3kn3sZv2jTlaxn74
Hvss2ISvfum1jiYSi1wZnFTWlYssVVVI+Y6lja3bof+LWZF243TxfRTl///gcnESecmYDl0hqUtR
ivF4JFnbNDed/IvuZIxZaEoqyowS84tSh4R5UHWFvF9dWa6kXHlVtX2YatmVUmSalb5SwtpttNiV
ioi8EGPYjKa6LFT1vautuzFVNF8GVSRtm5+9a5KCYJSNXj1pbiPUrSZufcBGX135Q3g3I3H1PHSk
DT9AD89AxHDME9BYuvqXNR89qAN2O5sIUBQXEgV1v62C6M+Y0o9Q1iG441s3/k2Ssk618VtU9i3v
2x+6gKWCoyPxeY0Ck+FSad8Hpb2MMQpnL21/c77CVEpcTaj//IhdSY4FFJHiTy6Gt0BAeSy8TRIx
xZ2tnROVdxwm0FS6XTnKq0QxaVSVrSgDp2qZVdL5ILKKvicZJmZ9SCprl6sm+I/ph63G0yspI5Ia
uZ8cIL5C0N1UeDGIDqW3W6oxy6u0sP+GBggMjx+N9Ip28dC1xoeIeSU8DfP53lQpd3LwEBSek0xd
TFdNjrLqSPE8PfbyzYBWrp1nKdHd95iuNCFPjs4Ejja0+bC1YxckK9U0lqlJdBCZY9z1kEZKTsCQ
2cNEoTNrQ+3flh46InRDYcPYBqdeyrci9+DEoURTug/0PKhpWpvVlrTzrn7El21jSlRzfin25wUs
Rm0e5/rLBrIjlL35L7QYw7UcjFoCZwhtftOVBF98oWPys39st9yoYarLf5Hn0FnVjAkxo5T0t7T9
ZVySBQMnLUKMTjHrKbBpweBK10iZVkpUrya+J7aD8GrJkUd+oFk6BFmyuidlOVXverQpWtXd82bB
Jggx4cM3jPD2MVRVxpjpWev0bbQV6h9QeI09bNs8+Qf9nj/PryI4sO0eVrbS3KhKTqZf7/1svjla
4E7oJ6kSxpSC/b2QccTnP7X9ipVqiZztPCJWlTBRVuzRI9SYNftWKf1I7LMYLrTui5j/ISUqc0V9
4b80xvsSQPtInVflwzpNw0VeshE5mD4jQ377uv6bIm7HX7/6bgSWAUybdaOStIYJgJR1hT/GXWrm
v1WATxKRYUiJWHIne8zf5o9dRaPFPGfFddszlgvnvGT+ovlbaanNM7TweYcuDt9Szj9fcvkUmD8l
NITTJB0ZnfvTsTfeA5u9S8ZKARhEC2W7UBvHjnoW2fJSi9Xt/M1QNODmCXS8U82vz48ZY0PO0npV
KDVDSEzetHxjWt8pBL2YIlNU7T1Ih00fEsnFxcLE2G41J3povnBAPTNxEHV9ToxpndfEdMxPbhSC
h0G9w07CM1hOjFO2Cd/4ZlZDMYIEbAcgFZiP5je2bKu7Oq8rjNTjCzQpRJseZi5mxZZ4KBNBWSGx
Pe3iV0OLBjAjx/dK/lKWaXgcVcLS1TS7pzVbHyBeIngyEN5KuuWW/KHckh5VGR0HhV+2edPCdudP
QOgK773I5L2BgcPSgX5oI25OOiPLQl9VNPJbFdwSP9mxWT95IN9N0bme33+WdryR+GLNWnwPRncz
lNaNJuq4OO0cpf7IYDo1QbXV6RiqXP9jpOmmmev1/o561C+ZxUmyzhsXK69MNbatId/9uSsb/LtN
k9iD3hgtBjG8/GUwrcuY+i0fmGuin0J6cq2wBpDXxNHaD/ZLiWdtXPulznl/wDt1JX/TpbhfzEe6
wkq6UYmeIitcdiehH5pMxTc4yfBy8GK3FEpQroroMlRk22kq/kUPx4Mmdkkc79WcgBqLIYJIkx/y
GJA6c46P2THseKpTzPlzmFP26DPzNv8lk8bnmFFow9Tp+XnmK0+mbBcaYWxZyxaBoQkps7jPY5in
oxyc4rLZmcNEoQYaRZK1ZQEWylCTb68NNwmzgTzPCB2SxbatUZoEBTonnAQVolLLC8P/f5WRT2yW
LOjmpRyKXUsGVKHX/qZ7FwFL6fmTotr5KbPq3ntYsfkJRh13fRZ9wF8LLDZRHuIYH2ZdquBX9uV7
bU33prjaExx3McHHqTlaYild292456j1Zq0hw8nNoHRPXeWE4mvI23CvleW6sFFLB5WEHIfrUWqV
w5Tk51Q11h5YxZQRhS1qfBwVInSjdICB5VajuvOctJC7i8QnYJs1aqmeLi/s3TrgPrR0NnQwSq3p
VDY9X5EB/43KNrXyU5Imdyi3ahV912XoKNgLvbB6b8B6Kw288FTzThIj9Skgpje2YtnNdWNJFVnZ
GaHlBU2jEVVvAyu9wneHfNoyQiNFbyo/GMsclZpTqFfPCh3LXNJnFvsynvKgkD848WViNTQkNNk0
LWpDe5VKfh0ZIojswx9ISfLAmoftV+Cpl3zA5pWw0PLs9IBRrI7f/HwfJSThhslJDRhyYw1lSvtA
g/RWaL9W3+60vlOWQYyUm6lyko6nHKmxynlSt0y8fLt5pPxrnoqPNeWZKVt4faKFdBsBbmyM33BK
D2ybmG+lhmt1dP/JqCzfI5G++hq6qdJY5y7wcErdqyb5UIMAIKfC+do9K3yr/dg827ajRyImfn4f
Zm+KAHdFsk+cFHsrrb/CHnaFLD/qHhujwlzPpg0q/bJDKd+t+IITUT2MjsqvTW2AZPT7ugojKqgu
ZsRL0kxytkwZH1iwHyXW/8tW8wHvKB2zOvSURcwXN3Y8BkFfHhO67ymkj+kNJ2SYb3bFV5XNW6CO
EWEeFs8ZtIMknjGBfgxZvU+TselBP4umZQE54c7pzOR7TIJLFFjgTRDgc6bKv7MOQ98lUoeu0Oee
qX1WLvR5lc5CS03GNxXpfGM9AzUnZCcGGQiSVO3EjxEjL6yn4iVGDvZy2qoFF0dqqB9Z0uAkn5ho
etIIW4iSAO6l3Zxlbpo8Clhj4g9gOukr/q6YteINKLpIu4oMI2IGjqVNz7LknRoZjhjuJCiSAXd0
2sMDDJOdV6X7pCvMhU184FBlTmzxaqeIh2gCkqVNgFsrswrTQ1bi76Jj7zGFuMiHDJtThe5cJP02
rrttpP1Ti4n58ISt2egwDimN08c215KvMjEy62ONlt7m2A+HjEoCmGBi0KC1tv2RF4jFeI3YCm0q
iUJhjIsOj6/4SwSY/qbgWzNIahrhQw1wa7lnYhtcVyNvSlt8idrYGIgdmRqSJi6e7GAhKY3ahcf+
ry+LOSGGqzEsof1oCv40c+A7wJSWpedkRCYncBjagjAo5TbXkFlmbxrNRhikuoahU1rpMEA869RU
iARjO73LWq/P28S/2EdBYGFhpBALkxC9VPzs1l3t5ej357FgtWmaglhvRhKLUaBsg5dqlJ8C9aXJ
FnGU/PdcCY5dW3508lukdtrSMsWfNQ24glCZ2INjByDpgmBkW6FfKsn1FO9YaSXAYyroYv4y4yvm
PD+vT7R2PAGgP70Wa1WdfyfeZ6vPyRed+oaY7lYVFv9mPqeM1R+BWl6jMHMBv2hF+x4os5vMptBU
0L9mMjONhrc145oLBbLWHFwTt9OQ2LfKxEtoaw+/G11CtkWjH0ez+xtUBtcT0LD5SFe6a8WlnCY+
hDDZbamqB0uQ3usjXUNDYLWrkNbds6I3dQS7o9IOt0G9FwV46KnejrIzkD8R8CwFWfunJzUJaLgo
Un3nc081uIJzeqh4CI56rHCYUGWb4b+OZmZCJ1u35jagmraq6FYyX2PiRMyYkq0EtWS07VTvkgXD
JtEndlnir2GX1aD4Vag2TbnFPcGUIyjLD12KVnHFCNwqKfjT+KjXiBDlssqByOtnpiq8HVINPJkZ
1FSMy84wXnaj/xsRW4waSEgD4QB3NpaQDXftNUf6ovlgtCz7lErqKhuzZy2UW2tPP3ktPU3Yongw
ai35DL3pWGY8vyClJbr92CbttrBX82cx/99OGg923iHdI/3W+upTGD28sikeQSsx7wHYC8/yfo3R
hPifXOZ1Keqoty6GYyeFazP74TZz0qBZSRlWyp8or3aeBqSeKWvW+Pdheg9A+7YDGTc4i3zIa2X2
iBEamh5rQS2FVlT3zsCVW6CrlBrfZdgNWqUkDwnlIILcrE3OHW3rWMFgCDXXjIx3RamZaCWrvgOU
aXvV3gLG0o3ZMuQCUGr/26dwzQgVr80PVbVg+xX7uARyF79HEiAb33IVvXPYqbJUGja6qZMuChsl
DBjG2ptcqvfpWP2lvJuhba/GTHNSKT6OsXlFJ3zTjMlNcPJJaMZtqqEB63dNe1t0MiPUgZAaW+ca
MWFzyu2l7ARLwvSc8UpnVbpGvwnRyJJOo3U3g4SeL7XxGOC9zrwNXkdT6HNID+Me9vlrZVQe5lMX
8a8do/DPeNtkmaRBfkE+TXlCPW9b2b1vqONa3M/KKy6055DESKoV5TJ2CGfUM8uNrWLrB0vXJiRI
g6Pr+TGQdknO0l/XVXSynNgyFyaCZ6dAlBjKzzjx3jsbEWocEy8MciBOizWrmEWpSSfW1WtFxpnp
ZV9iyB+DRIjQ5D2QQm87D6NkHLzq1CaVrPhAyHyxbQwtuKowSlqNtdc1aDLYmr222HUau9/WaM9l
RwC1B5u762bGCLrc3CIDD4WVRFYVd1OEn75V2p+GwC6I2nXJSExhng+sm0f3t+jbexwX68BE+RmC
B5e9ql3ZrF7igEwkgXmSDriPsROo02UYTIftm4/a0VoZKctLSz56fXfv+dUa0a7VIv/npZojM1Tl
RrJhxYeDCkYETmTJ9jrndp7f+LLQvwPEITFEDFkP732pfxslejavn1NKx4FOsaK5tGpmXVIdviwb
VhgF1cBr1XAl+RSZmCmPOSemnNZHBbflMDVLRGN+5uboBqvwkHCQizK66b64mkHxqxT6QhX5ZYbT
Tc2nb1Kw9CNdP+llsYRbVfhM27ukdlnmvuRhwJGA3QfxO9mXvAU7qW4FOnF7z39YinL2ZNfiWeSU
VXSrXhgzkUHQ41P8sJjw1qOmuXZVrIfSc5tE3ar2sM1rmIU0e0bTbMfMRxmd5Wy81cVEVToJddNK
3tpXpJ1lk/KsRVzqRE7/eVa/mgQvF3+tMgDb7E0WPyYNQVcY21Hc7Wue3OeqnHsHblekbjNdO1eW
SqAHQxVN//F7gfSp5DRqDoOID9WIYxrhbVr9SZwsE+N5q7XRDw5bC0PNrDfLvc0of/07hnlw07SR
4qT2/2q4cSUGmQanuXTzqG9Zr+JCiuNLMRl/iVftKoyAjJTZgvfUagGBrSUGO979QSZi0C5Iuoia
o66Iy9i/aVZ9y1kY5Hiya9Fz9acwjELqjWwYsCa0mjtPZjvrM6zsU8W5KxJtoyDWXOKwCy1rOZQa
gMjoa8zQH3HIdmjU8zqGqSsLt1Kh57STgwjVmRitIRdjTjpPFxMlf1gx3HzLuvCkHVA+H6YymYuG
/WANrs7hlQbwsm3lOPQIvKq64PL58xkXAFeeT2kTBXnD7NWLs2VDax9L1MATZQNFgRT8w1PWIuUg
rUDhfIDTHpTGDXgT7rM2xf7G0Dum0ghFumVYja6eJypER2G92QUSvYR8i+5RR/paZ9crrG2sT6Ax
vYekal96hfFGyldeUq91SFxmFiyzzH+XlafmR2+6aH8UH1iX9c/UM6gT5lStJtt782tCqBSRuaVm
04Cw7UgMfO+ZzLCWudo2LxiAtNG+TxiOhOaes3c50qKsu3yqVwb+4jbMIF7Y+S63+RvyDPKoLCNK
ZWxVNhMHlaXSNwYrHPjexIviS/taYb5t2hjv6v5fW02C5D/5NVbpX2CSIzZJ702YMRqfUp4zkpDq
alhpaHo4k0IJZ6X5Vfsf5AeGwUwAXtiK+V6Si23IoKZaowGyHKDu0YqtFURvJNl4DUbcxmQ0xbCk
6snHizGW5IOOcoJFSTiFx16u754e+asOYopNlE+Bz89SJuayocnDYYBgtvAZhQ1AIKOFBZgzStY8
6c5q1zFr+MMWeWN1xfhoGGbLwZdpKxc/VhaS331OXrwswmqJT2psTZIWzGsvEF3Z3JAS1ttVVgpn
xAeadfFD0qQPrkpnivt0hYSFJa3ZXNPYVHG17iyruuYBuLQQoqCpfSlcnoPQ+4UXngesKPO+bx3E
cGpq2zUUNuC5TFwWMmgp6Fnbd8ADkhRgZt7ANNAWepV9lr53EZqFl/qbLo67yr/MFWLR2N9V91EY
LRh4MmNSHZnTrK2DQoC7NCdvDhB01iwHb2CjTcjQjxpDsszREXRrXgBIk3RFwiP+RgRwb0Kqca05
G8o6Nj5HGt0amAQ9/qLJvwQmFV3gXxGA03AqfPPOMQUf7bU+sgDLm2WVs7DVXx2OVr6gXDzKesCh
fBoNf83MhP+RmTdOAowr0198anUAR45hetFt4Hj3Fmj4Dlb/Xoku5nBgwLmwe24h+ZvNM0FWXjqt
a8TPqbVrwk2Lu7Dn2tLxLOgLnIv6zCa6tNomHLgWWHJJP6PyVUAdYEHLvS7fkphpERotzHvGMfRI
JnkF/oYqeeTYhRCCxJX+j1PKgsDV02N5H5S2RDnJGJl5pYcHH1k/w3g2ym/uO/29iSnXlqzbpI8Z
uS2uFioKe1+fU7o6+2ByJ5pol7+yzrFDrIgfSvZlEY9nPaKnFGyyeM9cviF3BVn6CjyS9wltF7Sq
AVuWoX2/xrUCbIwADB3rCqajeN2+OuhjoHl4cAm4CQgZXhfvsuFOCT35Qo4YOVmOJf+idlLbizqj
2PAs/FM6/qX8ljOQsTNgFyvjUlgHviuZXz7wbsAsaOH8ypXMizS4g8JGBLAdXJf+gxpA/ENioVKM
ydauNo5w0Y16ZHZx0KaCCKt0aQCQZ750VS0YzUuNRIEIG8IiejQNLi1OfslJmh14DgvzOtPC4JCT
wCGtumfUb8v0UMW+wxNSAJjvaWh/W2BA9js9HOeL9Agh+XPyIAY17hy57UgC5AmGQ5C0a4UK8RuC
Ui1jc8I7gtKTUdUuMS7VrxXtbQJmy8OgI3/Ek/pF15po96jlwQdavqmeubrJPP55B1qRBApsHQBi
hFpCknUEmg5VHxT+Aq1K5zTzQNAmXeW+0/jzUAPFB7RZO7z2fOrIp7/Te34WvxK+tqeXol1aj988
aL5NT+io7RuKD6igpBm0+iYlnSZh4rs3IPGMa8QB2bV9IRRGWBy/tw+9OM+UieIfX2da3RPbYXc+
/2UkXrZXMz7KhQt1F8tTVR2IyYDSz7/DlEpVKRRe9XQL+nM5vLXtRWvPZoy+EHS5hAQOu/h1MF6p
yvYgP1TBbuRbZuWiI/ldI3epvzG7RUa5mILffHzDUyqrN/s7VZ9WjOHfCe2fxFyZJ5KexyukqjHb
dsORB6Atd+l5/G7ao4WFREc3RplA6bUoL0xmMaBwAfngrwED/sMFTNnIUGCs15yrPVSNmtSDpWJt
7Gun+GjIWHgxrAMICJrFs8idYJj8jGHxIsnw9mi38adH1rKW4IcsefOY9QTNDm6N6V2k/ArTvMeg
ix3ESm++jffqFBC7EDL21rdJduM1mEr8BrzpsnH2OOWG4qmYF3X4rVhe91yW1LiYXORFjDgWcvfR
sh2Kl5YZ7774RIrIbsLlaUVLyFCkxafypY6O/Bn1bFv3qESMbM0GJfs3bUE9kbOGNyJbdZgAyUVC
qzNpDnQgoh4M76ZhNttxbGFvUOI9rt0iPK2CGKXENovYmKl8lC8lPSCpM/In3EtvBZZLHxzyGyJD
XWPz4kGp2RQKlbsO1S3DsGg1SvSP1wHrd0THtmHtykdOYgkXJdF5PN9N6Jb0xtURsARK6ShwS5Z7
DROHOXwMwZ1+LdqtGFw5Z4XgBj02dkZ8V3A4XeyQwwKC/1+6aS4ND+J3V/MsAxzMlqW9wsYq3Ylp
gQFIxSK+5rnzjXkIQAWEecmJ6b9X7NiJcVrwg8XWMc03OY8I2OSSSNmfsSIMghE04uH0H3r/ZV8s
E4B2YzxtIFSS+gjAQEUw2/zKwZn/HlaOBzGFVPbGlRmUU5pO/FzA36YK/RzYLt7+eMEMu7kawLPK
Iznj+as3XO6nkNk132uIz8HBB4YSY46zL+cOB6EIburxpqMaad38jcQc/TIKkp5WAluRSY8cCWh9
RfHMIyzmLwWxxM5v7j4h3mDz0JMRRpH/KmiAYTlxGw8XvnYbOPyq30ewdRRH6NBG9tMvGLyw2HER
EZLJSJLMTPB/pn6Wgh+Pw7wAvqDKDvtCWGx8i9ggsSljGTCQquJVXxBFOXQr3DDkarrSdopn4iQE
LEj4ELhRjZhu8Ji8XSTtSmJOS7Qbf/V441fhow/5U5q2Qkg5JXCu/tFjDg+sn7ij+i+V+Itk1+iH
pKH274D8ktK37m+d4YBXngmWQnmRO4LdsR4pYnbUs+Ub3yy3BQ5oLLcVJsh6jbHHePP7J+MBpAco
YIZ+l2VYKHEhkRm2CrYMk8A5ashvNU4BvswAHLLdoOsh2FB+EufCk2J93P8I5KphF3G1rDns2Afy
IbZrzb8l5obVJ6kdYb5jHN2UC3rek/4uU8CoT7Rp7mBsi38h7yx7U/Le2VpZfHAL6EQQMOzgDHLP
ChpifNzpDHreODN47JQVIhe+Oa4YRLAojSY8+V1LGEzL8GZOASMJmxtnLDa8XfDU7esUOAK8iefk
kFKdMTvJ2ONWEW6YLYEY/NmUxL0532wF6opwt10UbnysuBTAzrQW71HooKUm8+uHtBumZQ3BI9D4
4tX44giJxYVQ8mk6sSAMHUIg5C/T9XuExK4OVdyYb+La57dj+HSfqqtJeDiJLRvpn73k5oaoJrYc
xaaLCElGIXudSVkjy3ZUBMiC+flJEWvIbuvmh4y56sTGz3c5RLly5pgt61NXnHpfb3jHyZdT3OpD
go/SLdVdRMkf7Pm0eOVSKFdO42/EQU/c1twxr4PrmNmo+1if80oClX2i2i6OHNkVc82VoIsEzrWw
b8T4KDwWAA+pFUP0Rvj7uMrJCQRVCRgSUr28w7RNZAMRM5hYVjCztQO7oeTANEdliXND20BOtFin
/pZsL0dD9XofsbgfrpxG6SE93zkdNARL8mae4K+0nwZg5dr7U5pNSTcFCDuGGrZdIQ406byIPDoV
UA3/hSREMaigalWdNNlL3xmZ9uqRP8oMPZJfdnvjnyuvkm4uWPHw1QTFFYwEzL0cYjWZCPOkzmts
ajlYzSzlE+xpCn4EI/weZbeM7x0fufTjS/wzxo4McqbRbEMa82nZvxHqPGQ95qeE5Jr0KO6D+mxE
jv8yPwP5YhN+9ue/GWi5ins3M8Uhel5UXh6m/fjItqm3oh4OHoytUdYA6wDpDKVQ/IPUKZ+sBYxW
5lUNJi3ycl0lcJicMJDxyI1foW5CBpBHV9Yd+bdQ9rr3ERlgstZtBQ0Xwd95ODVHkHfQvjh/9A19
NxImfT+QjZWcdGBIYCQPqri8B3jMVLKzxc66E1RXdUvfX0Q1nz007xDGHOvRo8dpI910ULuOZmNL
wUxFYPiJSVyPWKs9IOSfQH4yYR/v6biNLhptbXOIGTAJ6TjK29g0mIOWCLz+GoaQds28qtz6xrvU
sLxR21mz+kiM78bu94n6j+e/pwMom69ApQ1lt1tjhwF9xBg+dsfwUTanQbyZEXExOiiFzdBhgFZR
EaMepfepObmND5wmKsU1+eliFTyj7oi7xyTmBAwzk/0SkpXMLVTQu7YoWdbTZ7Kp0081WGE6lfc4
jNMfMjcuRGJgQXQAvbFuKFzrw7PW8OPyEVTAgZKJHy5dSS3Lj61nL5WfdhfN41bc4dsY/Puct2dc
1H1/j5MnQgy2dXNVQ7blxhtuARt1zf8x0EAd/xA/md7DO1mhS7FO+8QcB90EB/wf52mxGrEXkvIe
/DBozDFx9Nsp2PKOI9Yc4CHoe09xSCpqN+qIBZaZEOmKGbX5ysNL5FJgSha33auIGdkxxp03KEyO
KkfegEJlmKW6JpO46wCSqMWdsUF/n2m/kfqLcbGAUw1Yb9g1/dHj2SUWCc1zucXnaKOFMtw+3xb0
P7Tt+S3KD7F/CO9Ns2r3/FGbn0T8EkYnHagUpOyW38OfToEM81IgPnvUo1cQBanTuU9AhtYFIMBG
r93KJ/6A+g36DRr2hZ/+NgLYE2pHgkkzlUgq4xHskt/iN9phTlfusmtweavoI8V3TnUVA8LsP1Nw
Z+2KA8qqH9P6La0PEDi7S8qTLoCLdsf813iV2hqle2Rf+eUGt3iZttN9dyOap6X6YF1pOEq9z6+k
q8xmiUPiPfx41e0xnviDGxcH28IO8C0Y/CPpYQVMNAsUKt0VyVFV76nLBjKbDiEnLumcYh8eSX7z
tizjKNQpO8xlyUdjmO7CCtdS+cI4W+c3pEEopAnuSVkWQHwWbnvrjzmU1V5ZtxT+sVPBPgQ4g6lY
c7yDgMxkIMrBEUnYBY+/Tnk5DezJb8D2vgfKvIOyYY2+8I0VFdrIVNVymuiaKnck/MkqZNTZgQt7
D8laIe6kXQlSPv1iR18MVe9puclbZeyr4t7O4CrExly6tOfS8FbEAdPns7If6AwnutuSSPr+Qy9u
RVctUqx9DeMCH4Oi0i6gBlS/dklSZ6cfPrMOPY6Xrko6LwnOaMcrCexUJp4m8iEuXgTbzSaarVHb
rjh3dOWDbMCy79ljIC8mSUm0w27QDkGYkWCa7mKU5tKE6oqiVooxHtHowz+jcKW+rrYVtEJFPUCD
SyEqMmIXd3U8q8jgEYHkPasINFfbYr6NpfWgY1E/gJRZNIJaiL2mmeAZhM4zAiAgJV1IBy08mCbG
ftzFpYdK363pl+hVKPPQviTrqt5SWRnomkv2xLMbIToY9hdvgB3NIXys4YJkDc4rCaD2c6MMP2nz
ZXcqJr1T6RN2LhmLEYmSzSLStsFQUpKV3LJA+fwJvhUEChCvQAUWwjrTX5EsgyBiqBYWaRI9SYps
0hYqtESWyUuWvuCuSYOUP83PrjxyA/he5+bwoQR1Ry/rCzTfOpuWTkDTHjWEPGa+CdmhRGhTMokq
Qnqn0rej3eD9QOy4eD4RiSJjVIY5Z6qWvvLFVaZSzRn6hYItYwjbs7mKXxkjKBbT0EBtUKL7uGZM
wiEWXki9M+R97LM+wT4SZ7CZT4y5KPiYDWl9uDUR+lWMV5XsUFK528xiJvzyEaHQS4F3McdeKfW7
js2RvM9QrLywSotHnW3mGL7sC86uhV4hvYhgwx/Fgcoo9kKKIDAaUlSJqWoVJ0Kuu1K+jNEZt3a1
ZE9N39tod/wvMIXIx632wG+ZVCeUQSjVl0wR87fwrylXtrrVc+BAp5zIOn3FOZ6bu4noHKpWVsi7
dqdrbqhy5Et/dvARNvMJSUkEHL8/Fc/gSeiJNzrRxSAO2H/pb3UKdXpfFq54MA8JuHX7jTwdSvsY
U7EW5M5tQu1Z+dvOZbwuYTZ7y66kGZQMTNV1K2MtRROL1XadMijn7GkOzY/1kVjr7mhYh+q3KhBd
IPpc1m+8aH22g2JQeNuAkBfzUe4DENMxWKs1LkcQlz1b0j//jwd8elb2haBQSrnasJyJzQhjRLpi
6wBst7wL5Vjd+q3/Ps1GSqfDNw+B60pMWY8u6AE8dS7ZgXEMJxDvifay7QewpPIlsfkrDsgJgbmL
4JYHR1U+ltWb5rsY7G31Udug2tYGoxyGY9od+Q9XEx1pz3ExgQJesAOjhUoohONdYj2J5ag5DmzK
I+bsG08Dj4BDxY3SL0vacrlMHxI8KyYGPn2otJ/uNtxzsQhHBwK890t6tka2u7KUaOiI50Bs8xGO
P6I9Ns2ZOkMjqpcBSPymMnAgpW7+QOY4timlIP6hSqA7zFEAdPqlsQ69xNadUlN9Z2bIYDENtwIV
1ly+j/s5aowmQf9E/F2/+nngR+DqtWR7oR3rmeqbf/e4qwbzkL1LG6j8zYbEYQaM7B0oQohBopxU
m69afijBG3TfHCYdmF24Le2aLoa0HT9+WedCv0VIGbQC1OFKIRutD3Hy/4OEJWxHVE/EJ+TzEh2K
UnJY8kgXP0z9+X8wECmQaUur5J3rNf9Ky9Ngg137NJSb5tHRbiI6wU4j5bpuDtY5K6+zgV5CZ60j
zP+PpPPabR27wvATEWAvtyJF9S7Zkm8IH8tm751Pn48TIJlJMGdsFXJzrb963VfDuB9yG9fStxdy
XwGQ9HYtYjbHFXknx12Ldup4VXApaiH0TIofWAPg0xBdkJEtwnjU4Wk0THYYlHEx1UzqOUx1uzOC
JYHEs0OiAJsmr0gSa1L8UPsySfcSJSootMrPZnbKA9gYFPjJ07aBgEjifzMfwTjpiPwZsoLphpSJ
CtS3qdg4ddktZzIjnK4XjPBRGa8LUPu6Mg4Znyh+ppXcDrTTGIu+XMXaYYR/jn2UB11qx5ZhZ3wR
FHUg0OT5RjzWFUrAV09ojbl0IheAE5DLklyTfKT+3aA2nRGm6ZoDvOecMW0V2BXOEUsjU2eNVpvN
FeH0QESFchPaF9g/v1WetRXZYCdEM+g1HKYdpWt9raDB80GveFiTQ0Q0DC7zNeqGmSszCeW2+USl
gbsAkQ4+/jxYsaqP8ncb3keTLBi7ndZiAT1Ev0q958aIixsTMDi1ZvEEEl6WcGVqhRZg3We7hauV
2bE4g8tqWCSgeWmEmJevE45OfpQyGU8bLf1pVPL197rxqrJvws4QldjEMxfmRydT4WEIfC3AisOm
Kh5tDopmsEqsCKbG3csz7wpuRLAm3AOxdgFGr1D8l3fDkupQ/EOLnDJE2sTSA6hnDTRG5lG2fgM+
Y5QVKcUhxt9HNkTnBbYwcLX4xAs03nVOk0gcsOLZ/biZ+CIdXiauBugAP7sALQl8MwMy2UU1PsEE
6FAYi9X06j+r2AHDp/9MAzb16HlZoSIKmhPOSahty791/XIOIwN4IxAOnIc0W/J7+As0w5WtkOJX
0ThW7aHoLoF6RCZPhS0LHt4arTs0hxKIiENoJlDRyHFwEgEBfQ9eZMckZOhrOVmWqOwu9B+AdY8y
UAViF8kWw5Ne3brpOadmYvM6gOfyBgkqikA5w8BpR7L/SUFQtLNFVhsGZi6DonYN4pNg7Rb+jYd4
UW4a4in0vd4cOTfhiUJj6+fPQkQ046Je7sC5Q4IuXao6Yv9AUwWJ639BeQA80N7VoZnumKTrEWTA
Gdekiv3OPhj/yv1KLwVgKj43HoXpuE7kXUZVhPJUeW8p5lk8KZ23xS6AkbkxaOtZKt1nKNgcoU2/
Vg16S2EHpsngboHCp8yUW4TQCyXxHeLVaFNzUpoG5rsqD12teEBcZYRfXv3QpTtWpkZ1ztuxDLbG
wHOBazXh2iiEUwXZcg7RK4ttkGkutI5JF6TZytzIzI/qLVUf0ZdAfrBHubS4pQmlsye2+NIdoMiI
nMG9MoNGfxNIKK5OttRwUyn76QTVJZyT6gsoUm/WtfqtTFxU6o7/4/kMYrQFGNz0dyz5hfhgjJNw
s1KYJcP5X8fi0sN/p0tVeIw3lDel2/iIqXkUcLDN/U45nR6HuL6KpJ/CKmym37EkhvsqoossF9lv
Ee4QM07sq4ck3JqQ64RD0FA7X9r1q0ZkdUGU2khfQ/tD1O4+M+61v5LppuyvurUoUT4DCrpExYpk
mqDXWih8VNIhRZ5r8UE9c2WZjXe2UJnzr5nrEMyL4i+J/s3EM2K5NP3Myw8jPxVgpvhyrwmIPj0a
xAbXR53ibC4L7g9hyxc3Eit7RciWfjL0AeTXtLD5S0He18MD9OaSJCdV3Xbxvokew41UB7G7m0jY
TSpTolNnHEpxa4y7/FuTUA7MjcMkO+AsbfbB7DiRf1uqVtSlKECYrb2CHKVrq7m+ZSvPMj8X6j6r
NiP4LMWz/sqK3aJdMexhIWBSIF2XBOox3XHv4VoWHeMl0hz9jYYZzw5ttMSpLuoPfh5FrSA4CTkv
LBJEt8BA6A2p8QhPCOchQtXHfkfbJydfC2Jax6wzN1MiCpfY/jk/rjGHdUvGXyw/ai20FX9bCX9j
yY8lFmG6tkynPqyuV05rHrLQTzWT5qAcNa77kJ8TpdXBU6UVN9fYnInB4T5OSLCzqJ6hOCaHJR4W
Mt9UMj6H3vao8zDRabS/0DNNt5Y47iWVhhboqBCFIy3DsyMrIPVRMGdFBnHB3R+EtQzZ1dN+0P9i
fP0UQF88OJEJ1NOPTv64Tw6K+hmonxl4QVa2y3JeFRUFWpk2kP8eFY0XLZsU5BqADv7MRB7hO6FG
9aWG+iZC2YDJkvCwASUKwi2VsR5ItgnFTR2z9EQhIopL5sPn+mTywzaTfch1JAL2s3xD6ynf/rQf
rVdVEMGmOR4FhvJDDU8S/oSr0BW2P7w1agL6FFb0EnMHj8B5QNiptdX8fCXlAvDmbai/4KmyweLC
uTKO97xEo3j0/HmeZ4uc9lIOvCCfFmJyMSJq7Fm8m75frqEEJYLYQLMIglT8HOCaNHdlwSlqCqZr
UIapxE7IatKYnRsipW6IUBWP3Z+YnYZ0lXNGKGho9qLxLr4n5iek5c2lpsgkYD3NXxMcIU0RkiN8
RYjAvXob0wTy66M0z56E7gTuKLoTsndMdB8kPBXfM0eItcnfiLSJawdQ/4CRDFM+ntJFKzC0siXw
+mTV7htaQ4c/ZnYAeoKPojuVTv4fVSBAUZSGlxSNCx9a+M7AsDj3CmXnD27cEZx8qPRd6eTZqdPc
tjx5eC+9U1k/45IkX5Q/InESbg2kn2W3OFgFRr2c6h+Jb7Q9s7LNi/MMuQjLCuC/4eXyKI9d+vPy
3zhGHnpKzkK15mOoWTE+gGpo7DXlS5O4WljYjfan82nEpPQ3JtokNxiOqbjGBgtbioeuJYiGO9CF
ipHjA8QWlT6wSgNfvY8IL8kQJnxJ0UPhIAmaZ5s5zfRhiMcSwwKgCy/vC01G9lYQPerypcwcKeYM
ssd3Qw0ZIUWQ7Zn/0rKUf/GfOJKozOnKya9S5K6sehoZBFpENM4rLDuhQUhwYMe8//yEfo8GED7e
+tkryW6EHSWvGhTVg8eR/kKujxaIwAhb4AIU9Z247jmkQ5g19Vwn04rncBMtqXLvo9JOGdMYFIzw
aLLT44sfAByZDsxixSCiIIulniPLvmFF5QGFsrEIFCKg6x5XIxq08Wrkj4w7PmLeaE7BIbSEheD9
qTzNY/Ef5xcVBjtuinJi84EJofgeYy2iMxrn6BGMEIGbPa1s/wr0kV3+4JVN4XGeuT22uhJJ3xrd
HZUdpH8x9pMdwrPtIvC3QT2zDB8L4VcyEMRHHxKmB044hmNW5J45XuF+6wVyYESuvANJO/C9im1K
hCoxUQrrHuC9oAWKWYjMR4R/gCmMjc0i+h2V71AnvFZlhskOMCEmQFpAZ9kGxY2SX4FUBdKj1dWg
nCnCIehw2ka/CTlTrPqoyGUnONPV1QNPWQcwBwLdB+iLeCkRtORv4meKaAPdrJOXh/pH1/afWHE1
bILZpUO1xMiR9r/gSP4/LXSKp/pHWOLkopbTv1gsTUQdgHW+05IWPbqS8YFcwiORcOa/SOc6JVty
rfZzxT0RJw5JPgpSIpTknI0QTdqd12utihIOBjn0nNUHM2g8+oTl7NhCoMxRfzqAWImKDYyLT4Yf
Ry1Sv4VdP5S06Dw7mAjrSIzNYSY2B9mNHj1XFrDstoG7JUEzXauMKkwW+qE5mUiGoF8OdIrvY23R
FZuu2ZDoIBhrzTrNaTl3rGXRy6SisnTHaeP/FRzZx9mWudGtY13atE1Rt1O+lOfkkoLX+4dGQuZ8
5Cqi4i5t9wEo56/KjEf2iPrZqgQ/+4QJLobQ6boVlmhua/Gj/Qq3Pi/3xqrWYZNuqR2ntqrZs0su
GqLaJu/g50fzy6Rfnd4VVME6lvEMjL95YCpg1Reyu+VBjwreskyaYw5qNYChhghH2bi9Xx6F0FMD
WhrAPJFjh8UcPep4pNoO8A25HM0yCLf5CD+Zm9hvmJW93oExBp5jlE1oo+x+ADwyH1QBJy7YXb99
qpcAj0Zg/CuFM6tyUh4I/5GJ025/q/SbY4cJYVdw0b9njGqwEdRAVlDQRLvZE5MSXhbUsjgNBe/6
kf7hIywhHun0+lI2qrqSA+rDQtNJUPbkCmqyl4hPNvK2g77GW4fy6CWFZ5CSfI0ev+kJu1yM5efI
QcBi5WsHo/zCn5GW7IXCwmwZ7gg+ldpD3Ee4jBBKrIb2kFXIF9jIeejXyO2whdQqRQlgqsIGczCf
JMEDXcDjZSVbOxysFE3QZ8kGZGX7mSUYfTuDtcDAsGInYr3xGW/E5s+6I+rn0BnQ1JkfOi9Y4Uf1
eJJAiGB/cHrFF86bztjLiBjWyjctkcj7tEcZFYwtW+6absNdz2ZE4Tw8RGZXNoEBa0jONYMMAf/W
souP2XBIfidCEMAWW3QWRE1s6onUw2NFeHLqmBR2CdyeIJiHGH2Z5jvWqZe349+cujWt9YOk0HVl
8QxO8Nl46GmoR770amin3m4EPxuEt6WwKKw4c/pP9VMOl7HmL6i1FI1Latzj1h3zj7T5B2BnZrtQ
XKfXMNs2pH/6H8ypFgaJ/GQSIcAjMFxp6rJEs2AjsQPaIJxFZ5WnIgQh0MpXQpuzkH9EBgO58hIP
daSOsL7sUBGQEofNaF1mAGnaepGd/XgSYc9AWka1BRNDR/GXxHtC2Xv1lbTPtHYJGvLFTQJEUKtb
JOp92fJstsOBDRhwe4+uAuUuWdY+PYSdSwpi2h99ymIcljDNEeem7bT/Z3hOddOAxkBt9sFVfyF6
MP0t/AlO60VxNZbgMbnt+euo/hyYLLVxb3l3UQFyZypD7uZxaayoryGZBgKf5vOSzXNqsbWS4SH5
nRvJ7/7C1+z/o35RS16As2N97LV6p/XbdNgbPUo7vXp5EvHD+9Akdc8SHC2jbGuTsGqGpmuCO+g8
T9C0TeG5/KzXwfREhO7WytrkIRTzreJGRtRLNBWhEp66ovQP8Tb8wbFifgZUhTILZLcMXp7+ZYKG
e7aK3RXVtPcHZBSHrkhKa3UWyxdSnh6OHGxK3g0v8hLF7A10V1P+QRw4p/sxRYRQHq0LebMedKax
JlfFGr8C4YbVMI5P/o2xvydBxul+ZWJtZ/3BGtEaoxriYP1CgXrlDPQxzuNjaFfY3cqL11yrGJG4
kDi1QRzrapy2kwlqJZ062Q7IPwJHio8G0xMvn+L1lyc65H3FKvqqMzxutIzlWwiTqC6M+N79Oyko
Z1xFPhsE6OYo/XfYavlmzXPfA8yQuL4qMH2fVRw3F6M7Jg5dpoHA0EP8+6rR71aywmU6mUe86ald
V2c5+iuTXY/UOsyvBYRr5b3IzyDVz+e8m5w8XA+fMpXdq3TfemsrQKFbcYMjMrOHNabFnhYNAtRx
4RFtjaOeHzypJ6vaxVztVB7EK266e9juoKTI1GwvgbZSaD2jMOGfCgWWEyRE9+9OKTBjHZvoOmOy
nyt858Wyi+6otf4Cdrb3iN6F6iiqmnpKwOGR/PbeFJ/asPeD7ST9Ixe89DcG5hfAoXBf0ARkkIRq
Ei7K55NCQKZL8CjRX4Ke9iiJsVqa3prPzTRW0GDJWkX/Ra6EAEG/lZRHSUyQbW6u2pUpvkKuCetC
4opDg4BJm5+yFTlsOCacZqNmN3KB7b0cPwZplZ7FlBBv7JTsjYwXqatsEZqiea8d2Vp3phNd9R+5
OIz9ThvbhZedOMYzfneQrXxrk3DbZkvkmZi3vksAoPwqKDyH0RsTg7JO3lJqNziDtHNfuEoEzbhO
TsEpRSKw0AiH+fXWNDfNvlQYVWeoiYQeD723UlqCVy4pUm2kMrEtWf8qb9Omoc1nyt2fTHuiNlF+
mkQ8koQ4fQnaWv1gA7hV8MDXIXeVzf/h+bRyLf1fweK6yFfJyJTuPb38QhaBgVc7+ZCsY+edu+QX
L6oPsXczOUiU6upDjobgFO1iT4EGYh2kJeNJDRwPq2e6RKOQTrsheh+hMRP5QmxL0OK+3lXNmZsA
T6T5Ed0T+aOvXesq1q9CIuKQPMkz7Zr07dbXXt8B6Ldw0Hq7NgCBlycPpu9qUs7L2rJs6T0fFhX2
YJTfxcdAprW+0Bp0mSJvVVBtXbfHFwBNHe9jYQ7EHmO3Agnst8Yja87Yq4q9hVGN9Z6AimrVRzuN
HO2rx2OGhK/rsP2J7S7f8IyyjAUv3YjuFnNOUq6YIsVkNX0yVnZ8UQep/Actnn3XAKUQFqx91bX6
yPfAnp9YMgz9nksUEjF9wN1C3pd77GlF5JK0BqLDBkLWx7OHrAHJDkj2WU2+o160fofMCfYmePaP
wKS7gDNr4Rt7DdghXyoQfUuxZ6vbY5WgN06sMeE63L3yBpn2wm9A1ikDfHTqSuSi7TbN6HbmN+BD
ZC5RbUP1sACWLHP10jeg+k/9sV0BMvjZPsCGqVz51G1zK6aOH9oMrx3/vpPPi9TS2ovejqpe2B1U
lhx/dXsSCbz8ZykrsnaJV+rWtDuY2B8Wk1Pcx+rHRK+FtSpfRd0ukj7LgUjdPRZ8b5PteuVjugrf
LP8iJVbBuiFffDsI3J2YQeBKli0q935pAXylW4n32moLU9ygTTQ7lnPeckIpNBF/CxokSh65hlNs
6JTPdgiEubhR/MXz1aTjL3oQvh+EV5jsNFZtsPYo2jOWt/Ia3UTWHyBzNMb8+QHpiXwyNDyo5mdY
3sxkObhNvWm6ba1so+xLx3ZuIuwpQQ7NjTeuNfguGd0xkW44tGswwO+eciBpRSXi3DFht9I2MzYk
SMd8SK36lYDVAPWXCEZzBx/UIiuuFcYCgyFqFq3wLQV780vPfoG35fncQLib4zPhPeX0rsB0IS1r
6QHKafIz6Zc+1HynU3EhyFPGglLcc+HsTu0OO5WqIaqFE7tNy+nbgy8mBJ2uW3IhIO2wBdJXQV+p
HNHzuBaTQxD8AbHrxp1NlZ4J0ugG6mGyKworCJhKIGDebpFYkYov1/aEOiL0wfVBN4FXZ7vGY6T1
RniG+Q+ZZUa/Y5xHBpctiYYWBBr06L7bEImW0rKzZEz1zWXbL0seulihYdVDrriyekghpt5lGsBt
t2iL4fbFDd2MYfikS67sDyjI3dlhSPGIX/+2vERmngFeGdvRgQhaVggjeWTiLe5y4iMd6Un0gHoZ
HCLfC21lpa6aLQtkD6BEf35JXVD7zyyPzSZ4S+obEySnKgLgutojckR10hmotmE+8pdfgHRuh2oz
PPN2nxdnhNeS8iuMbnyMU2aYs3EH8bvkEiWbEH9r9Y/fEwRL5cd89J8e4ksqsTEj7FCznULlS19V
7cpQbD4FnXMB05V70Fcq1UFHDz4qFC8VcqrIqUhRV+RPGhEX9BaRWS+zs2KLGfo75JZo3ekq0BnN
QkfhcKE/ldpAtjtKx4wTjt6WehOQ0/XUHuBFhf8G/qbbXbx8C4SU3iaf9hzSE9wu3kD9S+Kh+bb+
dG8lZKtiADohp027zTppfYscmyHZRw9R74x+NcHF1aRA1WSV4/QG8AC7tlYS16QoO8NXTCo3dM8W
7o6Yd8QPGTDP1eQua1c+brNqXzN30xSCWrlyqF5X3xlzNc/MUbqVXD9rA60JSLWxCpRt7+8CVBDq
Lpm2CZxS4wTEdnXLobsk7QEaFWoWzcS4JxJLRQ8ni1dQk8qWHhbBnfUlnz7bENPZsnSpNucTE58i
idclNKeDv7JM3TB2/ZtORKmI4xI+xXJkw4WlLZH9YNApljX8Uo5C2Zcsm+MjIvjmhurNXyPToCd1
jNbU9+XKxbtwEHA3l4BNhgC7Pq2xQg5oY8KTfJzO3hFQZjD3gLASlL1XbvkKUH/E+rsmg+humNTK
DN8GPfTeI1To6VD3mFAs7GtMOshrF5YjHXqYW4I4hKUunkklqVbcafm7Kz+qOWy+cl/Lms90hN9L
PsP4YYBXIpD03BaNAdE4trFV99+t+NNg9uHnfun/+UaIXuFy30fjKtpiU6FsM4lXyaMn42gG2mf9
2xwvOYL50hpxNV4U87Jqaq+OPAIK3shaNmYNCGRbytjOYX3wvznrWlDtjRnY6kr7kQilWCO4mH6w
34nX8UqABrHgBLt9hpDmL//EhRNR3J7uMPnvDQqOX8OL9PNL+Df9ANHkzB/zsG83T4SIbo1S3jzy
DWDWBTT+4wVh0sKHvaKYxbs0e21v7VSbbFZuNfCfBLVm7SpP0DHQ1L44+7uB9GiCGAkqUPcK0+Y3
pWQo/TAcLXrSexcwu03lKE/jJN28L4YW6AIkIcwz4jl7d/KC/0Cc9B/o6iY7Omdnk0Afor3uIe7V
ma8Ma9f3XVKJlRAcy04vhWA3rGTg3xSdqs7wGcMzoe/ewGAHM3+mIeic/2r3b4WFC4zsZYIMA+GS
gIY8dqk+B1pFbYau/B5hN0UwmS+MQ7GkgvFEHEYTEBRmj8codGihseNrrANvLGbn5qIEJjXpooHY
iN4MvOhNdeKYfVuje5BnzaPP7emf+RJfNFKyZx/BWdrzXGe28C8ZzdI8s+N7eC/s4JAcsot0QdTH
RLNq38lx/KnhOAFOvgiF4QrEg0zCMymJ2t4kJ1xFk0TsJtXn1hUOo77Du75BCOs3nTwL49hzT+yJ
54HoWE4fzVxaqGW2SB/bq9xQA1xiG4EcmZGjAi3iFwomLlpEElD8LDZz9O+iSJzSWqR7YwRjXqRv
kF3pMJLTOGcd2sIfnRp4yLhReX7wymbp4jhu0dDogJafUUbyj1NzgkGdxzTarONhkT4UpD2I59E8
oLlg0HhK5C8ADZMt+MOOUZyIcQj0pUlENUaia5wj4OcUoGvNkSrC+pbaDZAdD8lMrJHazM5qUKUL
xm77FvHzEBsoY4i1W5CraT+5xshc6q/Cpz83VDug+7KF1s7lsYAKtdDXJjIaftM3jfXyi5RuIdqP
IvynW8K0Jm4fks5iS+WSD5uszUyGOIUnsTOJpy/B0Q4lCCK5kfMNmlewmVsSufhEbghXEdp2MAN4
2Oy2dQ1SPNzELoslvx5BlX5g5jGq9WSixWW935Tt1Zc2wbibBUvCAcSFTFlE5d10TKcT1BwFC0Nw
ZVJBZC0R2rMHzTRejIKVa+TniRBx/ozsVLU7UDEpLHsE9ny8uoQxatMx0qWuRCBOsg4ZINjn8IBA
CwOwNK5m7LRsWfu7lJOC08ybWWHcd6i4kC5Y/VJsNlhOOwYJTA6x7dNwi7Nlhi+w6iaQWJvKOwAy
CjzA5FUVrBLFASstrJWF+uN77ncbXWKKFgi082y+oIx0PjSRlc+SFvBjwO16afC9906ULUdzI0kr
mLCQZSOk8Z7PccFFLtmt+UKmxm9ySCuRpyuSnrXxq3wHBcdNuS+kE5d74lC6yEvlp6agQfE5Agrb
E5zAzCaGS5HhxOayE7l7q8Mn2QDL3IMncWtyrhcrnf1geCHsTnAsxBtmCUzsqMoneh9gXPPyk3kv
5GyC9Mv1rz/E/NqXSUBHgt00tRU8Kar8QPTAs15Jr+W/CHmUw+A3mBLSf3qtHoA6QnOy6BZnvXWS
bB/RzKI8KLkklaHVEKGihMdFh3d+lXYfuvTQ3sLb9/CA5v8CPB8aQbnCU8YJic+AZ+aO3OIof+De
ILeQBDdffOQa/ZfAuaEdfyWWW5pLobb7Q+09BXNj6dfQfzbTp0BX6d6jAw7P1yxyvFrCKU/XLBsE
8ibhEth+ir86vrpGKo+GjlI0faNZYzondhddoU9qEEmgG7/kjTSg9+A+DUbggeWKplliiOhuqsic
HOsrnIFUbUoer64JHwioTlh14FBiaJkcEI/w20IYjccmvhmnOuKnpL8WBguuLwh/uD0xJ8LgD3om
qFZ0yLB7ckTE5Hcsnh59E8uSUzLEujo9O3DzyueAnnE+i5oZ4Uox051hWST3yfpEGxZBvQBfsqHT
e6Q961m4whmaOQILoZPcSvWoN/hLyWBWARdUDLaPiMIHjJM7GWMMPgCP00BwpnYANLrJrL7URiXQ
OxCFO2H8zN7IC/KEJ4vy8kUAj5zBQiJdpzgbJQQTj0WKQ6c1EilFu/ZsQLx2niDeq0kOxanGPWEu
MTTzm8x+Qz8efvdvE/6HzJzgwDCA96lzNGshPTFtH1G4EIo4xwmgZyHp1jHI/p+wUFMIOMPzAITy
uTDXBjFq3ikp70r28hAkQ0PwbJYMgfT6PXR3mHMU1+xnSwTPdXbONrqGWpAzWPkjGoODS0Y4zKpM
iL54ZvII1KtCEG+75ha2vgtwiggNRH7Ah2g0h5BbSVCkA073DstKCZCrhTvYLspypfyBYuCNZVqI
KJJ1LHlHfuFiGu4yhHzrybRKHXvzwpqY/gNvpIuZBbFCV63sD6LNLDLbmyoG5VVQ3vFbCIqjwEP2
C21j8KkxAdD+wwPkJKQ3qGjmRH3am9qHxxNVdSANgbkTngWQl9iiMHOrzRW9ouSv14V+jij81dF+
oSK90OnZyVtDulvMYSUltu5AXCey5evswQNaVWqSAi9aRa4W8uoxQnF6UWdXxbAhKMjfB8ZK/yW6
xLtEDCdRdqJUu8x3GKlErFcynNPCYDwRj/66Ruo9b9k8Cw3QBIXAo/Ajic4iBMa8NPzzlA310zXR
akXwWwkfhnobWXUfPVJx3EtfKp1pNmk/G0ofujUMSwXXNauoTsmelmxSNzCDZ/zoXscGgSCJHiUr
/JhRfZFq9A00Wteukg2yGkSQpX+halpH9tnQAC2T8ngl7J/ouXs2izPIaoDrZVRFpIhaTdLuJvTU
DwVoxdHkwrLsnIqP6SfNngZnMf3l1mbiokSWkMtXDy9NhHKWTYUMvZHQc0JwN6O2RtpcayzHG7O4
EIs2Isqj8ZhE2HY3pT++vimGF+Zmq3csHJ3NrYt/86KfvaK94gjln4QIycgcLUGvsuxq5DYYTd0q
3foJtRbozrCZk0sKQJf/VBSeRntBJC1PRJEs8D+3YndpdNYqQkK+90P0SZUlAXYU56RL9p0CkHfR
xNtWcCUaLfv95NOvY1N80Rk85uCksPFo5xRFeiTsSkpunjE3Xe5jSN/kgzvUR0HeVMu8JH4WgeMi
348CEwPAwgbooP4nqUcACIw2AwaEkfkDFxsmh3ExxeuGOM2N4JDDUsZ3vmB8ePK/JNsiwsupffEC
t0+Q7ECYOh3tEt8WvawpVye1lHj+VHyK2X5CDogV6abL9zzdQgRne8X1hGUZbxUcAJzwGVPREV7j
WyNbsCmfhUIVwiqLHzp2RXFTENCFBVlihwbqHxwCA/C+ZiTtv4AuBKLFwpmGze4ImTygHhxSd/Fi
/hWguPv0W75SdozRViA4C20R8VjR10Qvjvg7KLO1lMAzw/9Bpo3Qjo9H4g7RhF/0qqX4j7Am1E1t
vYsT1EcdfxhRehbIhxSdzKyioXF12Q8AlLicgoxIbJxmQnJMS5OMfAdSMnFD6WxcevktI+jak2XS
eAgdgT334OXiO4NMSnfjz6TzlER99tffUuVjFr6RMZAvkwLq7VF1++oIhB1MG64mlTgObS3wlkSU
Y8E/S3Y7FH5Fd7KsPZAEN4pjYkn947JDqooaEolfvmBQ7wcuahv0u65ZNnEbgcov0PfVy9zYMIRg
p8HYhh6F8YoKkCndtuhEQCmnwKWkOFiTb4Hd7hNNQpf8lOeAlib1Q/ko/FNar6rq/M0jtyMOS7yM
rmotvGcwvUqP7wiQ78F5ukQRoW3VZgNUwFUoIUqReVfYfASn5EyC7DILkLPlYHE0fgbJj9nudHq/
T5bDuyhNt1yTPIQ3Q8btiUrHIeYOnRtC7GhN5JUtQCJgBYBbJACwvnflAd9LR7zElkA60kV6WwYI
0eQ3pgLqoHlStS9c4dp75lTJo+ofPGbKWdEBWKZrfM9sx2chcfUWchbekYyHS/iBJfqjlrdI+k3Q
IeaDZYsCucmyXYzzJhGgTh2x4AaJf6XNdKa+rEyZ8rll6LmhXXhsj6C1aHYAcSmf+Prwyp3RXSoE
tRL5GAA6C6O4gjbqrfvH3RMLZ4R+2njGugvkwS3Vlrf5r8VNaXlEXI03WlqIO5JEPOUxl80RZ6H6
++LC1cFhPpVrC2UHeu9eJClqNeEvWUIYlZSscTAIsImsKbNi58ilsqUuEWvBUkXuu04gadNl2WOO
eeJ2QJcIrNpE1H462o8qb4fyEnpHSftt2q2CIZ3epnTZitv0o7wmBSnAdi+zDK8C8+SLGJXf88nR
xWA4nmO85XxbwIvH/0xELzEiQq3bqPQ9wrp0B8IRQeZhJ72lJ/0b/X2k7pTkk3zjGpnaRU7u1EzB
TDMebIjWRjAKkTjeoJrk5g78NHKHqtp6+sXKjFL809Bd0laaIxmAxm8H6SLrp3GeYkkG9ug5HR8J
D9bsZrIg6m8ap3mq9D1xF/mu977xOvyUtN8hkkH1fBqf0beIZeadltv6xMr8IY8uathkKxZrCa0z
abu7CZ1csE+NFGRhHYz36gs1MFTjskGHDM+gJf8IS0ANiQZBN91u4FQ7KeFbHX+CCxvMFL+Tkpg5
HmXUmC0F7AeymwwXqXXmpJb7NBxyHsDCPx2uqHIpayW9RFzn4NYArMy1drWt9xr2VTarW6ahW7LN
8lK66Y2ctkA/p6cIRL21sVpCPdOyimBl4Z94+Pc7i7f4yyQDisd3xRoGKumZmD+IniViaVVckWGQ
ShDVJ590OzKDAPKC9MODTT5GDx7ZHag7SABi6wpJDDwIOcIfTKtLtCAttkHbmmhRvhn+iuddpNGC
hyKqPPlAnCyr8la4aT9ollr0AisdqAdlj5oghb0aJ//DVw9WtW7pz9gSAELDEE7cb8PaWrCY9b8W
83uwRLE7lAeBiPxJ+Eq5dTSukf6nQDBkcaDzS1VHQTmCou6F8n1uS3DFpeIdlMkFK9zX/V6v9t0T
d3yNnPYyy0ldSQao6PZ6vRfYtD+0n8zBDIApAWcJI1hwZiXiTuCMEuatEDzVBeShxopCoumzxvad
kofqRHxEUBMwp0iteaC5/pat33TSbs31wrc7x7fS0uQY5Jjw+ZQ4LQfIXVF9+n8Nm1wJdPKBBIoN
inwlbJq5U2UbWXWaBBL4EKkbXb7p3YYVoFhlFPpYp8YjacfFAE9fqoKVl+qkb4Nyt8V49H0b6CNa
QKQ5+jeQGnIRpC5YxyS3XrTXaaPxtkmfgPP4+4KuEX4Yi72LcfIOIZnUf/IWKQn/VX6y83jkHSe3
6JY+4EZmPQgFNnb6Gz6MI/rlffRP3/c/0oU+xuHC+17qf+VHsVd+vC9+FmUtp4xB8ihfy135Kdzb
WaQQHPAcfQ6YUdxJWBgbY6Odp9dsviVegH+DY5n+jwWgjHeI//SvGf3guLS1N1M9TyhXx23yZ16i
PXMFHx+mRjGngHnTU0IExcxzZx0/C6cKCHI44eNE7Qrly3wN4qkfG1ihGCwQ1qRYjMnBKWFSuUvY
Joov5DuUJOUuXlqEUBSWYXqbNbNb/gH+DmPjD/vU3MoZEy+cnkxCxL5NyB0rXJH6MmstbcNgqaVv
s4ErNTZQ5kp0sGDaU59z2sZIuijGE3kEwy2i9bxdtbJDdqcFDaKfdo//kXQeS46iaRR9IiLwiK2E
EfIuZXJDZKqUeCusnn4OPbvpmOouCQH/Z+49t19T3eopZrxp8gRhYjZ68hYbwYyLIK2YzGYTAQVE
mwU0ABV5wzde+d/kFRO3UHKPMMn2SKxLNSsdHhVY2x8DzioTOou1fQ2FMrVrxnvoOz93Xz+GIwgH
0nHKU2Qu377Tk6YRodBacBm97iu5lfcrv2RuLO90S9TNRzTskeqZlrrDuLYPqlP8D7l5PAtYayGh
dzEf9fSD3ZFgpSK5Q7zBCz8JO7FIhq/J1xKqol10uwbGRCv/8u4Z1b3UP/o10J9W9XhFlryaPE0n
II/TC/0kV1/unFQnrWuRUjFMjhIQaGL/DxThzH/wM2Yj97O/rrG+6CDCUMH5jzpUbHpGZiWRE37X
5abIjny5Y8JXJMqM+iV8/+AGJH8t0d1R8yq0mP3EpCh47d9G/J4I1wpb28fKdUbnnJ3+o0VZDKE0
r3myzOVZZoQUuSxp2EsYIm5A8fejYaGlsqwYR8nDdUgQWgYUw9Cl6lXxoAOZ3ZVFbnMyT9JN/HZ+
fQtRZqLvKDkWHniAtPECCSDj8ZGhM3wqaFpsYEQ83ziRWbbW+Ev1faPczcQruxOZojfgOREd1JYH
QnoEGMz6G2hnJHoGl/CTPH3k8psEpOS8OtD3LMNN/hTZH8cWRQb/OjwxbHbFfFyYS6GdcEwTymNu
/TMebQRzglAlrwB7Ysm0rCiHLZElRaRtFaK7AMrrn19c+ZMM9cC92ww79EiTPu4aJAQE/6B6Q5P0
SKgV4xX/EXgpyNZ7NPlwcnve4ulx+YdcCzYOo8Q3Tlv/hrWJHaXwaiNikR8fbERUIcOrj50ES4zL
XUwQJn4a8g3qlXmIkd1yjXvfynke32dxTYnCF4/SfTv8Gd6k61YnUsOjbr778TUktdWQPCc64ueZ
uqiCU2irCQhwiR4K6C3RwbDgwpdvhyuaXpoDTeDzvwnY7ne+vsWJpZ/y6MBDmbrZXh2v43utshnC
nsXcnruu99TfzGKdMCsteQ3tSNvjmas/K6OHqbWsTYVnfxUejyA9QmVNY6bikeeU9q8Sin3/ZBrM
UabLvKpyD90cz55U/PBhFLBelf2pYcu3biirq8wRkWmMHFMxCivgj/IT0QVA+4JtCTep2bEKISuH
6sLBPs57ChcFo0xWNwHdicXL2IwODB95AAHCyRu+fO5KNEUvJGHcq/lLFy+qf5AkwMcc+/DdcSfz
ohyinc5EZzm6kE1RQc7TPUCsRUCbRzUrn31WGprLbMIJD+m9XbcABtGwnzsmTvb7iuNu6e/gxNrm
nCN4qZzfBeYkdg6YDffS6iv/UnfgGvRsMqkVzxLShqX+I1uGccyj7eeG/Sh/VJwMS3yj4hKDM3wI
yIEWdze3YgkGozigisV6Rnwm7JpN5ZyrbD5FmjkxMqXvbI03rrfDeKWyqFxzR6J0QyEO/mCh/7az
VUsQaLJOHIpXbgrGgKZXheucxyNneqbtZ9WKmzXR9jJ6ttgVOIpZbxrEvwy7QDYReP0oJe7MzRvU
UsogymtN13BRWZlUM3FmFRzidNCs8uYEBnOFkNiK4fSTQfp/Vo3Xh9NAkE51b+jrkX/o1X8CL890
/CaRILsbC0pdadI54afZMgucSU60ABILVuazCAxPfb4vo7ww+6XM2VW7Suj1/wKSL3yYVqeZDl/n
1CK5mtVexJgObU+5JfVedkQrZGZHYBIvzUX9xUXlxykeBqiGedRYsXmY6LDsnXmW47PCC4exSeGy
XzBWGcumcj/MFon+JByWoY1rjgAqFnS6bGubC8lQn4UOkIvCaCHsiABU3EdVMQVRjgkt6bXLDxUo
ACOm9SPRlSkg/aUtx6fyY2OQa5PTcJXv4S1aUZygr4O20s5rVMOL7GvGsguLNg6ZC6IsKmoH8VdF
vAHt4LCOZ2dkKE1qsVn15HVABqkV6asWecU3g/3Pn6nRUmAJxKn+QGXue/LDXAgv8YkIgUUIbvkZ
5K2FrNsx50S0Ix+EULWeAgNIh4mEf9reVQFRqAQL3IhWSdaMPrgzSBXAFEzHjMGtRQF/iX9l4VRm
29kkFFPlNbCzLVt4ndSllXiPr+J4yITOaiN0K1uK+5GLQCzS2/aB/gCRnGME3LXSvD3nO//5Dn6E
0YNm06CQtZRb/mBWyPH7XtN5D7UN5Cl1mnFdoZUv16bp6elK/koxdp/qi8GN8PbPygyhTURxNdfY
CvmH98Pfq84s/A2X43CmGaVhRxV3QYonjoTFFMePXa7JSy9orn3USZ9tQ56BSDMn5YeGOzfb1kzb
/XscfEeUkez38n1KyccagXIc2ei8BiD407oskvGoBhj4MNfYJU1Vs9MP5Y1GFUqW/JMiOEjs4gRE
Hr3lvnlTh5tryD+zKzoSm5AGiz03cRahF3932xanpDNBc2A93OANT8EhTHmoZToHOb6ZMluzsOMk
aDLoIZnYbIK/kaRy8wUhn74kJBGFQRneVC6Eg0XM5cdMj+U5vucTYCyiYUMAjXF9NjdNKxZP1P/R
VpsxVSCfDZAPp7yJnN/pxyUe3hkxMR6GST4eCIzES5Y854bxUw8rigf8iuZ6eBKz5nNcYIUrvMJ9
sUlC1un4VCpr9nhIVJ6QZk1tIw52xHXWyRWinggq26rsduomWIEXdnFLv0z2F7Wdp07Ax0dtEbu+
6OLaQHoUrwrFShBp+vfo0cqLiWpK+qrCmBCQurGMjRcEGRJ75vI/DCFASbfKlmkP/JaCzd6U8IAS
ETSo012QC4ouyBLD1k7vE62/6lSnzO0PGiMcQFJUu5jPt8K1VqgI2SCs6xvuMFKATX5eXAyPLGaa
TQcNpkA41gNTgq2AGYOfiOndTt676NPHAlcpfS+yzczr8XkiEi4cJLaTCAJx3JzZnUt5oyz96KIH
D7X/h/SZLRkMNPWIE5S7hWZy4qYF6OJtDKXYH+imRwxm71/tfWrYERS2sYPKhskF8qtk5+16WGp2
zyVZV5uYaKXT+9XvYq7dugRWOxe2PJkZxZ7vkSOyiVl2oytOsaNozJO3b9RaA4qwDezXYaXdAiL2
eFc9+r/PGW4yL0K3n6yU6eSAJgIEos8uYQCJquvyq+xSBpbEBnN6ojGlvB5PmfTD2owemHnrKfsm
7KmQFJoQOzynw78+O6UAD9kky07AwqvR97W0eJXL8R8yIMl10QpzlAL73qLyYvfN2vvtVjaccm+Y
j8Y1+1YmPJ/8HbAy8qkG8XG0f/6rYHuf32tsglBbZ19APsoN1JJn6OJORBiAi465AZKCYcvi+pPu
eGezU5AeNOi4cRp4+1auA42hyqHHeiP0+CdEewZG2+IrdXBSqKY9Ddhn27KxJuC8pySHLsRBPexp
UrnbTAlumEdIrFRsIBpCeia9Tl5Sy2wrw0V+jzN3H3rXbNeqqxZ572Kw0qfxXlywJ/nQMjGe2pCP
fEYxXyGPei5MUpGF3G8Q1ADKggXLKtBYgpVjN0Q4DDROi809N2D+5f+LWcgru+gr/u3eh49L0Oqk
MJFWlQS0A5GuDdh9AnuVBMax8bF5X5CrbBcNvTdvOjFaPKXVIWES0CJWIfpaiJaQdKpf6EIMklmZ
jPoX0mrernOUyQne2nWl7AJ07adkm5e2evjMnKS3AZJL3Dom1rs6K9BwewoIi+o6iEvZqWe0KHuS
l4LEaQy8ioPKDwPrkHcBIL17Lz/fqMBikxhF3vZEsj8KS1NSKzP+6pxm5ZqgwX+/rVB7SLLrM4CR
Dkl9IYxtEjjFn684cBQmNs9sdOLrG7XnhmIAOW99lDdjeQ9xJc8c4eOWU/IKiCfTvL8jS7KBslVe
fRUnzNGiE2DGc8PoAUDPGU+XtjC7H6S1SfBbEoVMtk0FknWH5FmICKY+9hSOnBvQPXEOwDfMXPVt
l9G2envgyuFV58fR0tV/qmaH5Y69OL6vr/iFRQlDDWErvdt8o0MPkbBO6Ej/RtsylLBO6BDnvNcg
iA8rFPHtBhGiTBl81phk5bSrtFTVTqeu5LkwcEyjlW8MizM8CqzhhRcFdHZ1qqoVgq0EOTx7A53z
HXaCNzBdoWFgW9qxw51Ew5AcISjWmvNB/4a8wViWc1QtEfrNhS5a9Sq0scbqmM/4lGxNkFetcWY0
4bILbn17ENcI4ocjBrZ4KwvrNjtWpZdqt2Y8Rsk+q0BekxH1mWDHF4ahQ3AP6SWH6gqrRUEQ+6RC
wkiqYXCaaojksgPs4CKhlluPcT/LDYHNcwCxL92hpsaCR6CRTpHBXhzXNj+9uchD4OHJInuDac2O
wujSgXJ02AT1sDN6X3wFY8KLYSSLurI+DFc0glSdl44SrT+nyoXDFHTbIuqW3Vo8U+Ct6JZDDA/d
BsnVsCWwKlyhCP+pxe+g8SbX+NQ1MGz9yI45YNS2/IXAHuEr4nV7C5wMdpiH6YYhKMyCCt24xTZz
0Zpwq6wYPRL9PI61yeBJjR3+RZx3gyM1Tx6Ds0RFU09qpXPM6idXOiAh2FQYmNHhEHhkLrT8xlwb
Xd1ZQPueQULoT63vht1vikKYMaocQW4kNgjhb76rmQ4bICBcAYWp4ETCCkZDPHp8DJ6GXIA8tRYV
6FLgZazu/ZXLnmEAptrTz3bCWVaRnVPbfydOD2z70ujQUGMeD6o6RwMBYn0M96NvCH18e0nuvs1N
tjJvHew/q+fFR5Tz0a83prGsyTS12MX39VVDpZNUr4/IUVft2zfSdApaeZMg0MqVU6wvaeTEGLm5
6pUvLKV65Wac/SrpmLBQoaxw/WE+aLH7wdPkEPjqoKdxZyWQNEiiWBCjQ4tnHIvaXx1ZcbKheS2H
tQiZFmt0ZZle0h+QkEGQae6VvCrez5ZxoPwIOpgykcUVnLWwviCum/NYvM+GzZIpEgplUowOPYds
GUB1o2b34I/VoEkSJ/8/SpYsKAY1njDhLuCzjOvyjqIeM2X9uZMPuDAfPM/BGa0wMwH0XLBAjJI0
ULTNeMcmV9SwkXI4RU6ub7AbYmDDy0W/pVtkMoyAJ2Xezvc8OWHYRO3VNqdu5uUfJ+XYZ3wiIBN8
L4bfjNcMM4LETD08IlHN3k1gmZsuWzQRGu8YufznuxxOsuxGWI3Y2tjbpniU47T8/CALRRc2LoyZ
K00IDvLRTljTMwSxbE7RQHcQAecfY2lAvFWLazPpFnkNgbUEUAzH5L1DX4fIZesPdxFxHnWD/NtE
j6wHM6UuJM3rT3hWy8ZLIwzNLHSS9hdvqJwsRdRWWXUt0K+9NWxzMTvAnwRdbXRKJQB6zAwvH+rh
QFkhfiE3mVkFnCoE38mSdVKF2RMYSbVl8NrKjzH7k5iZxQx4obLN3vIirzxSeok3eqhT/YtjFwT9
GROwkRMLiMaQqn1GaRE3OY/HFt1BH900yVLYORRPoiQWeAdQV9cOv1qBHuEJABPrQHWbiT+CPPOq
SbnBtqVS3YnxxAbELzHR4C7iZqE0rn04oQk1CP8MtgJzQrPvJocTNQ5MFpE6a2jQx/D6mSL4mh12
coVuLkSmaQSK+0/e1YNbd8fhMSNpqAeZFR/DWb4YlBvwrKYAEFbeiJwquzOeS1wHvKLROWgQj+ml
DHgsaNQH5Gw+yjqcYfzVLiDfnhUwg8TMPLNWx2SpvjAcJ1sCRExH0oidr+wwu7fCK2VnQWdD9fVQ
2OxjgeY/0TN+nSG5/qkQuHxFOk/c3wAbXeKKI8hSr2Yf2hm/rTk6Bg1Pr+RWxG8sTSPuFnU8pBDq
nXs0mReZT2dA6WeeoZGqh+q0T8mLXgqz3yHZvK8x/CV0jV6u/CXldRagSp3CJ2Ecc1f2QbrUEYEk
/AUxXiWj3MgEMwxOOPMGf9XzWs4Dc0eM0yKWr/AF1AyhJBIgd1+MW/nKjCPYfuhtepQB4uHd890m
Nwb0QlZOI8z+UGB4EemkGKwR60/vgwhbHSgxZkECacww0KkqoCmA/8RaTbZx/HrjT+bwaHbCvzp6
Ii5yP/xiMnfFW/3GqxgAvYrS+5BvfBFwxiQAlRmakNUQ8tpeAzrkr7uxRsbXVca7GfcW/+7nAUoV
p3Pun9jnGehrVW4d9OtV8gco4QNgCKjpv1J/5fJBD72s/Q7JNnsR24AL8kAYCfFM5oo50AwFP3dD
bw2oKyi/e7fojhzNhXJWUfBA6a9eVXLFhirm0BW5Jo9uDvobVIDgVi0a273cbYPqqx0JG/iL7MiO
dUZqCE4HZlAswRa47ebEUw7RPr/5/wJhWYBuml1mIEntRj8C6DBwyg/w4Dl9n+kay+FafUjpdrjx
5Kq7CAP52SDHxK1Fq5lGAxKcnx0maI45DkN1ZQQ7tAgzyg6wNrEPJhL1h62HZxRH+eeqlZa2VrT9
sDS0bXGPPjuKIvbwH5oqFhP25BbhHn+fW0wWoLeCRUmBpLkUB3LOmB/hgzJP/t4FxeTPSFEA+GyY
TMWnsaPFWUxCeaqPt7ok9kCUf3PGf7JRcGvjFviAi6H1lzyFyWR3RIkQ1z+omUv6YiT0O7V/asph
1n1rxr5Ya+0x+OVmyGLaRyiMgEY4Bpv+whHEkJ/UFvqlqyRM9G10YFh2tf7c3NmLEhg1EDu4iuLb
iOY9+vLfm77YjbpVO6FrRqx5w0247nYQbnEssiHF1s9iEKDFRNxi2E/lp1yF2aLaRPoz2QTQkOZo
AR5ayIjnKwGPf4g8XIoCyU5LkYnePrxm5TGb1naorBAI/zBcLmXywzjE39y3Z5npww8qywHUyIkB
QGHnBJjD3r7U/TEvThnLQ14p9G/hl3xSdI815oAGl8foILZQ/CwBRpFVGI6cuPyMUbytEg8kCRDm
TFoi4Ck48P9Q/uNIEaFBPARlU+ZOyxZirtl01cFlKm2t9lBkziGAWrHqu7WUo4ckecQZ5v2rSNcf
zmY2qLaBOQoLA+ScBfp8Yj4C7/29/1XNRfgg5CIHVQNODkvvlrCENj33f8yzf8bND018NqPFtKnX
qI8Ieu35WuG3fqLM/1HO+Z0ZCxaI7AR5+oPrHLojw+onWWMsn9kQOohmOpZ/bAvT6CCOcNDZ6UrE
J3yh25fBbGe7SLMmQGnm+R7guRIhKqOppaLtaCjQaS1rfUMQw3tF0BleFRpZbCnGM5whYzghPy+u
ZnCqQyIkcLl3qA4R79+Q5GZz6Vqx3IcxevPPmltdeFev9P8gbK0xbx65sIVRRbJughD0zD7Ut+Nv
1E/YtVB+MMR6tUdE1Gjbq2s8nFmRv5sTQx71yF66dv5630FeEuwjizYARjt6/qpGZ0BNAbuatMTW
1SDXohHKT9XszbtiM/y9q4tUXlE+04bJo1NxOAfVpRkxPCDIR973r4aioAv0wALeyGW2YObhUirt
a30aVGeg45bsRCRb0zcjDV5rl08z1DxVJsfBJvB0N/BwyeJKwqSsqg6IQyAgOFbgoXGaqGRtIPCr
/EeErrxLARDwxv/XPSRJOOgE0YU4XY0jr3yecBNeHBZeaDK8ebULlb4WX8fkiGq0yU4xb81WdZFF
K1xsPyOjiKpaa7DWYjBl+pVsJ7JLHh9YLq57+auLd03hxPSTwjNFhw+FsVe8OH5OmBkQi6hdBjht
WgRc2pEeCr0FxNkZ6pBtq39jqFcH8nZwAS1n3z0h0PP3suqvmTbNAKVz/MXEPCFHmRG4eanSI9w9
lbK7KATHRAJoQgvq2FSh6xgXZbH5g8eJceXNGUOiCeQRllrDqkJROfoL49AwHkZYlZ8a1HpUrsNU
Vrx1R1Kgvu4VxB/FSYPVGHePSlgP5Q9LqUT/1lVPzu9Y2jrUOV31lenfEcJnkW+fPAFn1f22r88t
QCM8cHn0L6Gz+vxCqQphonUBFRhIT+PwGdyyhxeJBEWyA0slvEZil+4KA4fJBKTStnXistAJO3xG
VTEljSSa131W6rBhqZQcjQ2egT2KP7FmXzRJVPha5rAy33sC5ETFa2dHuTvkbOIdVfa4yvmX4CED
En/fpNoAFyZQa9m/gRXA4WAOvIeDo7IH8MsJRoHfh50qmWicAfFL44M34Z/ObajhesFJs5UxQQtM
XPgDPf8WuK1Q+GPlTmALIgWVQlJ4cbIE0aPB0cl+D+MFoaJzTbynIpwapmfFz8yUXBEA4J6EkYzP
S+8TMbhNL3StNMdsNNleyr8tkGDmC1LM3z1uiKQTKC81Pb/mAIWtIfhD1iW3JI8ArgbqRKP/+/Yf
He0oDKD0FeqR17IAKWphU6XgC27JG34W4dNWw5K56DvbTKPzAIUWZKIoPmfNB6cKs4sfTb+JKDCP
Jk4X2Q5TKNpM1/M77EJyTHBbjcfqQ0vP/EIyNx0qOBkNNZq1uqHpe8NtB4MtWFKPzQl2BOk0tYGP
Mf6LS9bx2VrGEnkfUBnJqJPKMfguqdMY/rNejI2doF2izzXrXX9cD9FRbmyJZseOLm/YJSNjA4SW
AUSl/JcPNwtku8sS20QvzXjqA9XEaAhFP+TNFWVSProSQNHWHoCT4IHGYtlxfLuAmRJmwrT4Z3NE
sjAti6fAqWgXnIv4ERqOr9rmK96SKPERX3gDaxN/zJJ8CIy71Q3acP7ts6blF1jM0Ej6/R4ABxv4
bFcwMnboX6rMFeJrrR1ClcGmnpU22lv1lprTwrGhFOV1jR496nbQkwkIyz/HWJWWY5J6rP/0OEWG
dGEGFs7uSEN5Jrnt9ruqEME3MTY10PXRHQQa8N/kzIFZ41bHd113liIudYpFfK4BEp9D8T6WOITH
q/9bs2mVIEHjQ9gbltkANIJeNjUUYAZAALaxV/zA1mJ2d3wva27zgKMxYKks9wIP2kLqoSr+CLPR
8XGqqQtR4Rkx1r72UpqnqoOE+8GoAQiyitYyYv1DDp9nnrG8XJIWWMXI4pdMlHSGEqthxGgJ4x82
71ZLD/yEkgTVZMRkxVgFpq43Ew8z5cWwVATJgrnczFdSto4R6V503CtMf9G7dcRgMG4itWfOBiRj
CbSgmB+5NgR08z+on3ZojjJvGpylpytaimDDLnPm/6eKNG1CSH3yXFgTxLXKeM14ayto4uDjOfAV
Mnl/lezGJCZq7owZGuATCxPMga2SqWjCoxPI7lp96PS9COe8qNo1DVTCgCBmniv1xAQofxXvm/qD
1AvSqC8zAEX1jAE1YwuzbeSjxPKcH0EbPrS8myhCSPWHjqxnWZsiXr7hcsjcpHGR7RriUalJTLWH
3EXcYdLC+8nmK+4ZR9NB30rljh4wrnn1dTgQ4KSxd0G0zuw3OiLc0c1fkW0AfR67uU5vbZkyFKlm
ehafPOl/pujKaLNwJk6ydHcMbLIC7UG3Wsz/yrz8Cw4Tqc5cyBJV370IDjNtKWvLsoTa7ZD3oWCp
GrGtCOQX8HrhmTwzH1P9aRyb28oV6W24RcCvh8BPgBcvcmhetKiWPlvqOne2YD/Cz7cJLB/HMz+y
CdoKDZtkRcPZh6vR9Zsex7RTTnugxNYYv2JuTC2mdX/hTsRxkq6qCx6t7pXsacJRlqTDlrHrB98k
89u0cLlBeC8Tirpnqltz/kVbgRx5fRn4K/TMAbipz0HT776x5Fnj8sQzlF1Hw7ezA7xc0l0Um4Fx
Kq8i/kQbgv+0amwa8fkNEZYQNJa+zEsPnBERTjCFiS9wwTkwD/5UKa+Smn22dJSCrf+2zAwpP1bh
aKcld5HkCuZCYblUOL3YrbDqDF1h/jtuGRt1BGqTYg4r9O1fld9oRMf5G0VHqCJielXebrZKg3gB
XiHakZfaeTMWhwqDW6fbfEJ3QP77mZ385hu41ZguQ65At/8Ii/ZLw1A2HW5M8I7PAGVPFaF00w8S
R+Tk/LhFrCcxW8v07qIdYnqWl2a9ZbN6JTBa4lZdMLBlPYw6TXHkYb4frwT/EJGLKOmXQ4bS1hhu
H0dlKNAFri9fRvsNFXwh3H03RWcYP7JljiRFhwbS0ZOiOnPSf2JIWqUM+n9TQKO4kQQrP3LzogZE
yFnZido8jScX74fHSQGoiCTOP8ykixZ+ITsiR9yY8oeEELjUQ8Q2/9B47SJRvr23yYtW4t3tpdnq
zQsIJgwygBfEDFqnDUkr8IlXtbH45PYncOrVn59y3FDY8gDPAc4ghVOfgsEteYuUXYklqIWJBNxn
V0b7sljmnRPuybLoJVbpVwAI6sPvvFr6nXKyqKG+I2PBp/1GRyQFXuAM++ZfBpQyOvdvZKhGwcA0
PCKj6L7kNXXcmy5z5tBHfhzRHVUPthhhBrAN12G6zyk6jsFRjdfGx4c7uM3c7At2jz64wChON2ML
Z8IH9AjB7ozBnMwufA+LbpzPzjnqKFu4CqFPEi0xJcJd0I8VRa7C7JXJ3ntKlP1V46vR7jio3/Hc
P4e5VfHU6U7AkGoV+ou+/IoqKpEFwJnh1L0XOqpYyo2zSV/xeY7igp0Z8jEcWuMfEoPykeCFnbGJ
3b674xs9HMTy9Edvj8opIxd8QCiMyIzl71S7IgBlEDNqC5b8Y0d4CcvbAun09OGYz/nX6qtnLFJz
3szmdblS9G0K74pMdcaWCxWeLNgm4P3dihE82+LOgSRTsg7hJu+ERyk/jV+SUEJzFdi0sj002oQZ
1ZLA2eGoe9BDj6wvkc38MDAnmsGdjKu3gCiaEzA5wILBrzXbRWdqDAQ2eHGWIWc9Q3k7XrzXCsAB
Qq8mUNoRP8QfGQWfRy6i8vug+fg1e0/eMTsW9QeLIehNl3dyTqpnmsF8oc/IHeAX7DgBxVjy6FUj
S2TMDmS1KvQGx1m+pIpksdH+kmRwFu9vC2GbKl7RdfDyYuHBG8vOfMx6u/+qF1uu3OGR1yjcRAcR
N2BycItd485SN2fsyVCSHUaiE9l4E80DSPh5EOBpl14GYQA74E4vxp6x6lJfcU0/2DB3IeItEud6
lnIomdBZHIQGgNk9aex8J9+R8cPnlw7EJcjFv8944x5oAU9NHP9Q0ubU12AIcR6Mf9GJ7W3wXyqX
/PnGmQ/fk/ApL6Q9IM7V6UEw4nCzwj8W0yLVFy+YTeCIQP9x5P2GdrNg9Qg9YjJAhLE9jejh7wlI
xUmgkHhvM5JjrU833wM2YXhXV98TnU/snyxlPIJyA05Xv89cHxpoJf28UV6C5ryw1bBlhH/xLGEG
52KzTo6quM6IFYWD89IPYXflMIqpOMrKVfDzDnAIp9PJTka0vvBj37fUP0r4Sa0EHQw7h4j+UiEL
3ibrJsgbZ9SA+DejbaDEYlAZfY0jUiRqqUdpsCez8D+lwKYfWs1i3xmWpl0o2wjg5/DSqTQ7px6x
lziFgMVwJTZWtwTr8sohDbLwp3rFUeTP/gQ8hCYbqaeqPD94WzmUktmXlP/7aHcdXUY37nvJij9L
6agN+fID/ZsdoC4cE8jyTQuTgKeHVJ+EFOB/yKO1ldT960WOsnxl6pccgTbJoQ/5bIgrnSmR8AF9
b/fkBnJ8+ygvFH/zKVhA5E4oY2kT/1rJSouD+S0dA/ZQ41wfD4W5V5I/Wf8duVPFPdJxN7j4gVWS
wAWXYeFx6wNI+YOn8yKixvgOjtPL6pVbSEZgGEM+wkRcsuJHc6PSY5NiUfJaWOWoP6tzyhhNZ4MT
3xK+MWFt+VIPViPSlRsmMpxAZD54VCmE8W1mHl8/BJ53+mReFn3LvLz2EmwAW4xc0mDJqnfBQWE1
ItohzLdZYhVfjEPpMhboIOJoLywqiDHJ4kK4Ux+uMBu3rkmW6MedFb9Qoxqi1AKs4qtZOFe9YBuo
UFAvZecUw8OQvmT6bqOgqfrLb4V6SEOnQaUxgPJc1TcWCqTcODm7qsgjmHm2QZqDcz7fN8JmpkzX
vWr2go/Zd6GfDYSpp0L4w0Y4LMNbFoMNGxRnhPQICXzXnfQlMxT9Rjumsl68dc2plI616oz6Mp8k
A7X4FdTs1CyCnugdmWTHbqLeGG4VVsY0/BiBDuUgXjP+pERW5QV6xin4Fd6OYQvNNkBgrXwxLQJN
Wsxc4Msau5qzUjlMg0ptDa7LGdir09nEOK1Lt70zyPwRLegwsi1baADV3ze8LZs79dx/FukT/7UE
RgxGXWOjujHWwpXbSzjSVEL1nwT61VI+iUTJaJZ5Rdj2026qDTtqzTjztZtkGaAan3b6OGYv0nCB
VdMyISZ/i/3XPL/yuBKj1bKlg/DHwNRrrurMnUU226nGZpVp1Y2TnsIdk9eZgebeMTBUevm3ChGR
rdAx/+IILN8EC6Or5LU/ouDE20J+BUb9iFMCepb7U0AJ2CP214IjzrxQXIwYj+nN/o5IUPvRzu+d
WlmgUMrQJfA5Xhqe8IcYgDw1kSkdokemQHM0t/S+hcEClrqCshUPZOr19aWG0HCnml4Oh+FOmI3q
sl5ktE4CUmVrl5pwMnRMLeDLfKv8mOWhwBgJ483hJ5sL62mAvQeSydYck+rd8OTIwUpgdGzovNAG
m65RbEAQX5HcYPy9NwFDqvzF5ytYr9ls5Bq3x2nPD4nfrbE4WGTRQrBPXldz7Dc00vyxMaQ1xSo8
nuhfVvLW0NlIPcjzbFzFrVN49ocY4hqtqZN/MTdUkPVaXHy79eodWQfGzNZo4lqP9Qv12h8XUOaF
RAotZBgyQuZDt1Ril1FFAKwQGdmCt8itdONFBZpx6Rc3qKTNwPOEPA/B8KbLF+YFSbv+i+BCWGG1
LNRXcyLK86JZ1+HA1lM79zcyxE6THB9QCx+NBSTXWUHVwrsgclLMBO0SqKK5Shcf2CMMJLunbpvm
qQJDskdxQqHbrqHJMdwBWh5KRAKSNdeWK43QtjA+CN4EWu62Okr6sqNfuQdMBVukYNxJaNd0BI/t
Hj6qnN3VCYUHxyXZqdxw2RZEp9y/6h4v17FG+69SEk2vFDZGBjxZba+SI8fvUCwpLqic20Mcz3DF
TBpSq2p3dcJSjbJnNh2o9dcY700qWOnXJLIEyna9IOCb9VsUbEZwLIwMGK00Q28zK2OM16hn/tAk
i5+jREvWgEuuJBa8iHTotFsarpiy4avokkMaLLpm4mc9wuQfCh7pQxPIB0TJV5mOppETyNctgeJV
0ql4g0Z/33LmQnyjdcs8GB4Sf+Wk7Da/C837RK8MewTfshgAHTN0lBY4mS867R8MzWarlU5nbkDs
4bSCH4VtSYHqeJRxR6dHqd+C6iViGxUAwhpdQWRNHvECR8fYrIPZqudOBoIaAXTbYyfOnHVZnNFE
NVAE0MWSpsh1r7oDfsy39C9jo84GFdUHlhdq/oPR2ekRmLe2UvJ1fYqPtX6g0dAmU0m9FefDt8Le
/xALtngZ57SFN1AZ1TiXuBVq0267HWYGNkc8HnN5P2nwmS4FdvjSeiiqq2z8x//PlM3A6jBirftV
SR/mcLL85sjjBGGPSSID8fo1uCG+Xwpm8mQ6q9uR21Xk34F4LWuwytyljCSHB0uw9lwiSH7GEqZk
hgCyO5Z7rZmQ/j7aF/MfiqBhXOpP8BprkOBLrHbxi4wqWGWBQz52CYNHRc5v8wu0XkQW0v9IOq/l
5LE0ij6RqoSybkEJRM72jQrs3xLKGaGnn6Wey+4ZtzGIc76w99qPtCZN/Qk/hYUg6qdwGzdXLgsO
Taki+wQdKozg6BgliOXB5F1CgkX0r342n1gqsL4+yIcXNpw5rhuueboA2a1qLxJu1EhY84tJUUB1
kdxC05Xfl3x4JIR2IRQQP46EoB/zNqNMhkUctD2IADfdysW2S3H4W0iMHswsLkhOFGe064dARa2D
++w/9ijsTfXeT6yk5NQgPTgwNqC+yignxgOdfwVYbd90u6z9MuJ9+yxv3CKVjB5X9RH8tbOzOBnf
v+UI4zQ1KRIH17TD+ZLCgN1n9U9CP71RlSWG8bBbfHXAHOZbbAio4llnz9xW8jo8ArHH6y4sxf/c
2C6YnU3bFlqqxTnidb/19Fe0AyR2pQRHhr3DQZ0vrlMsFIeMadY525eHK9Y1RV9J1QqK0no8hghl
QVBi50TOgJo5+kkv6GQ2r8b98Jd1tgzHKJh3awxKhYSgMTuVmMbe5J9IJIwIDrpYNpIK+CfAb7Sy
F31m98y7N5G+GZ+RFYUAFuYydHQ7JZl08T739qu/qfmebv0bDZTRrODQCwe0Bb15kweiLo/tlatN
k5e4f+NVuCQJJDgFI86CNzhTUsaYm2GVkNmkXUrA7i/af8HdtyujWqrNWt+gsBNUv0crQrNeM1J0
8XXpg5cEzpj4iIm5kcB6S9vkcxzYfXkTYF1wjEumf2WqW5hOq57k9xI9TVPD4f+aztj0mjlvbSlw
31vGZUp414MlakWVwKbYyYdloK/Q8M82wsBfYuPFaTx2HC2KcbBXjFDA8vhmtirC57tfxXjwhMPs
ki+urRvcqDVeyfG/dxp11VtnFOkStmZsydYA5BdTu2zYgzudbJNVvUGrPO08wBmFFpLMFgB24g2B
/TJdw+crxZLsADOmWWID4KDMOpvURoCB0NcPwjepq3TwPNAAzDdDCQzs2CP1+TF+YAaQOKUpnuGV
YEplmJROAPWI/aGfsrV5URQ0c8bFUr1LFacs3bo6JfJWgtCH65L6tGUgqJNZvBBFQIDOiGlad9rU
Z2xoFg75Y/EAW4uUUAtHzN67+CVTe6x7PHzRhVHHZNj5J+P3nKGGpnbN2acBj1Y2SvvPGJ8fNmOJ
3zX8m8Wq2SPRa2QrXrFpMLwR7uucxhhbprwM9TNKHpUEUnmfzxhfOB0oNtCWL5xY5B4TwIDi+L+Y
6oEVLjvtYdEehdTjBAUDlU9eiuJ9i0TGRfPeFicXZINmZbSBwI3pvmf83qFnmXPC6px8r98i91Rl
G3dnYndjkEfArgY/YwoGSsKdwZRRrFq64enCM8NLnPL3duwn/gPOc7+T1v4iGHlydQaIA3At32Ho
NPpC5DaldnPU4qDuCCVCUBV6301x0pjPQu8BOENEr1h4EFnrheZ2KIA0IhjnBa8D58TI6N/B/kUT
xdzEfA+09OQ67TH3A91h8XwdfyggCdlT1SOheirhzAzUwfZck23PayaPgFOIr1Jv7oAnGHz6CX5p
fqD5ozWv2HRmv3LixMi6aV3fWM3LG+vSDrLNjZyfHsnZFOE0EWQpgrmJNP1r2v5tuAC7CQKLMet9
4CcWMc66xC8w+sHUuOQEVwhXSiZD5omhCJLK1UjZyXfPtSTFJe3xZYntQnnqXzmjo11PQPPnB8eV
8PrlW4DyrHQ04cwCUmTgmLz4GFa9C6B5fGS/4BlVhupSto7BtTGJdIFJcT1CslYcbf7Mn7OpD4RF
DPBlzgYrv07Gt/Q5MrsiMiR9YqhFVoaYS1I8lu+bAm76MmQ9pE4fs3xmSPnCjRWY9kBbwV5bsoct
kehmua23yT20kKxA88+XiXL+/IEmgrhDjarP2cKjYg0t4kMmGyHgkxLTqsyvky6Gg0pWtrnEFG8s
1+GC8DWHLZ1gvZ6p2wA0FDwOzXu0jQKsgLy2hQh87l9AbDXU7haLUWKzK6Bkid5eEfhqvWP7ayp7
7aK/T0NlCcqxLjg2dogZFfkwu7M6AqJqiOgVnfAqwa7Zan/9b7eJ0c30W2bMXevQqePm8fUFQ5gM
Y3hgrlqsPR6XBkOCuvHHwAqo0LQEBOwB2Q0j6wytkDnwXDBPq1nrxMeYObLYob7ehsj5ueSIyegC
KwPI+rr1DODrEFZa8iczN7Ar9kACuCsixXLCnVAJfvYJp7us8CVnsMcbiFRM5jpG0I7f8CkKd4x0
9eeux3aMCPyleAAu4Q7NfAkmirInLibhQOv/6cKPVvss/OX9mw8fwDLVb4H+b69jIcS0RtJw/iDE
UO8IsiRQqZj+IToAdsGOiGpZeqNfKh91tDIZMFBYUuIbh3Y4C19i9NVSp2urlqUGTBCBrci0Wkzv
LX7bSPJLDMvJcI3s3NXHcpcP59xc43flN0xLl7E4BsFXQKVLwar0e6ChZbQiWa6+jLipNdZVuFLZ
1cNzShGRqNsGgkBIWTXQ57UgbCwJmuI7gFUJKqyllpQQkBTiumfRFOibQqf2bi8NFp0AGwwg15wI
7xgKenvtU1eGvtSey5e+/MDKZwGrrJXoWX8eRo5+x/Dfppfmt5yvTkiMwV2AxffxzcbpEE+J2nE2
PCQue8V4Fq/jKNjq6LHoapjY88AW1Dno7PPiTxpOApQiNMIs3SDQwYMymMPU3oDzKPludG/V2jxk
amG/v0RKbOw9RHJB/MnxrDELScgZvDA+obVg4Y9WLtvQ5qnCPR+OjBx4RhgjGa8f4ysxbJQD6PXG
aJemqDmQX8lL8zjjy28uXrTB9nsfB/6MJHRMHrcjVjwAjic+JmqfxtFOYLJRhJ9BXR4QGZIgFnxp
6Ik7Vs8+dbAQLPpnsQjOLCUSF6ES2UIGeay073gWcGdy4D+gQVFcNzQV0lmqrfA82Ni1W7d/83HN
30gD5wOPvEXRyyqUhbJikXwwyMsBLcaTf0mDq3uig/IR8VawiR+5tKqktZ4RIyoO3NqHRCcUcPav
rZ+huZNkTC9ngbezIaTpfYglm2kaRSuavUV8FDHcUFImjpnMYdKjSufVMZLVXhy9lrSUTmtNsfkU
Bfp/kJMjGXYb6MBozLTAJwmGDoMnjEKOP5C/D49tSMjM5/lLNDDPp7nm1fEYbDAUmQzyMtISSV8H
46vZIuY/QtN/exLdl8rbUR9IaFGX4IBbvX4NcQvYBPm5JHuQJKFH29kfk4qQDIraa1WmKivITvyl
U5jPf2ArX/JrIGy/AuQl0NKig9HlUHiTPoTzasN0JPGUg8RsheX0P+XjUBJFWzWzVOBqS32lNS4/
h/WDzAmPph9JLVxxO/PR7yBtWMBmrgEgLuE65I4E2wDrzG/qcsb4aeqlhv+i5rqZxF0S3kAwzX3o
KbEXb6oSPCEGNOcC86/DHED/qhSI6EwthuyLFhdqGIwZazx9aKbmXbYZL3Thf5iA9mzqeR8NrHMQ
vZtv8e0UmmuiMsvMw+eG53nhhY0L6WMjKPabEWGdwFddZNcG5g6jI2DKKJ6ilaBPuckFwh/kARgR
VAZcJCpm/QJPB8WR9lQnMIfJasJ0iGPpmZobq5BxTWgtWHiQrb1itSt07O2nyppRAl13NdU4i4wy
tbyk4NKVZXRRMMIQu4KjhcnLh7LU1RUH4wM+RtqztUHKFBOZhUhWw7rcDlS1xyak46PJjdZc6AxB
pr48WYkLA5rV21Jp7fgqZFuDjcYFtgzFQwmaUQMK/EMaWknMUievKIBYDkaMhtDBE5OSIScYlo3s
mMXXi1yzsHOqJyRocyke9TtSeJRVVoj32JPPOmPBxaGjANqKT64ArUR8RJAeCdU97vgzM6g0/DMi
R4tuiLq1aQJl8Aop3DJ6mRUr1gjezswaKcK8uLX5HxNIpIItdWt0A/VBEQgRvhXhfPZULqi8UoQ1
vRMQXtRSNtu55PWdE8U7Kbm+R7elI86s2Q+mivFu1D9jsauGnUzE0nwgIVJavLbAcim3QB1DcVuK
VzbvZAE/LHwOIWSaJx4LmP41rZIHwFEhlIl6Y6Dn5J6vEWzkzois/80WAwvDPvtjIUxLyRfzcxRL
RmBm8yW2FyTORNagpRkWJanGWAfmlUrQhz2rd7Q6/CfkYk3kYantybLD22NVsccAEEEklTDfW6Zw
CCWwlHDFcvmaRzguuxrTkJsT2Ory/Q6OjKEGxzNYRpGaqdjBhdlEAmnnN81JP7CEc+PjjiVnE9y7
PH+TISm8GF+iBkMETGHM5Vz58MXeq/eqHk51CKZ9sv5Apr++EDFA/Sf9wUJxrqUrBagiowUnfHTF
jVA4BLAx0rvht6HWkR7MKxGLwCUx+uuMXkw/pP+mFLqD1PjACPmcITAkfAu0xuevEl7Xj3SJVKvk
/qV2JYlXfx/oNgWgrMjDUA54HG0yIwlOzbBbVf1KUy4fdDLw4N/dyWisD/k/HsmM5WbGctI2mj1v
2sfna9DcwChI2FBZN+NczDZMp17KArEvmlk/2qDhXOMeZR+J/BDujU4osq1fDc+TntoRw85EN+BX
tyk5NPP8UG4qx/ynjQ6ai+ihzSH9L9PZEh7h5B2knHGQ0a656uVFeVUPMsgwC+nOZ40EDCQA+Sy0
Uot6A3dzw8yHOQoaNDQZoD1MkhhRuSIXsGhCw9Cqmf/I/TNRCNjji4SnFpLXCvUl81NYkvwjR03l
i6obLDq/8QXaN4TLioMpmRqLvrB0xn9dBUqJ6PY588y2tZIbUkGC1Eccm0cBuqiVV49MW47it9S5
/KJMc/nvx3Q/CMoQNxQ7ilHcR8aFoZ6FkudFlBZilUVlvw8h+445Se/GWr6UEFPXoX7sKQWCaXSU
sUlhJIG9U4nXTe+DBGAcDZM5EKcgwUryqP3SwINQJJzzDXQZlg2YZ1fAgg0Si70Ks8b3p1ixI1FP
dXlA0FvdaICp9Vu8+cI835Tf4yb7KTl1ZxtGXSJJlH+zC88QcKHTH30DWnGqzHH0ABUwR2fpXqlu
dtM2cHdeZO+hCIdMxWFNyuJ44A0tY5tMsjeHfnYXllXrM7/B/KiBWK7ZPELrs82vFF2Ia9LwMuFg
UEr5rAo88qjvLdYmOarqVqJ+8tptafiggCw+9orpaEyHhVpiNupzNcONtWd8GJGTaZvBuiSJhjO6
yRbKGme2cIbviV8mTvDJTvomGiG0NNPICkXlaC6gAZgLkSnnCzDOpBWuKQUgn9PX12S5RB3LJXKZ
ZR4QYKyClbXnkPU8CTigVXZMCzNMZSoSNtlV2YCX0j3ILvzzO+wZiNWwPQCh9Np20sKdMuAXr5WK
1fAPdoTBdcGlQlXwIXuVQl5Y2YILQWjyVWFzhZfEWbIxO4uGq0CCUD5y2CTERNnRRrrFjIp26puJ
zL2QeTfUaaiFhIfrQtuL0iKRLa06pBHL4gX6umIaoPmSV3xlUO+ajZyd9IGf2vPscRy+K0j8KLS5
NPljOfVgPRfpISebllpA/1owwhi+RE8tL/EGV8qntDimqeJN5iXvreSn9HnVZdTXs/fXqCDRuhIE
wYnMdOSVnKVteddWJAdrg03ZJMkbaJnGt8lotXU/2leEMZBGnZvSxx5au2zdiZ0b7jj7XuOm+uxi
Y9fiztcIMWbN032WrNjRVkPbZNC0l9NnJy9F8DbS87+7f+iWaMNwAG7gKADD6TWUPnQ+7A7JhK6i
9UcmileEFoUIf5DnK5ovVnuQbRZM3f4jn8y321IDH8FyBmM9xVLosPgps51MgOgGJ+TfSKTACiGJ
KvOJzaBI4KUAhowg+8IxatxmXM8s6EhMwdtAnPAl3MrpukQrhspSp0jZ8NSX1febAfuk61AJXfkm
Ew/z2WDt4RUUzEIpxj0siQm5ouTxZEvDRjcZCljeGLDYlDCUr3J3/qDXQILAjINbkoKI2ORuV1cX
LtskYyjE2QGonfY+oX2f1Cb14AhDiEMfwdX3IIO601b83d2Td4WYZY3hCQrkkDDPlQiaBz0KDgW2
CCiaGb+XDr/M3A+TCzYw/ZpblKef5U/0zTH2ih2GF+Y+YEof8jNIlZY1QFacOAw4FhPdcK5fIUd+
WD1Zka8eON7Sas+H5pVso0tnhhwB6zQxRwzRGM6jLPJnoq9oZ2r54V4O0B1cuugUh/pda/ccgK/3
RaZ7dcByVZ+1+UvXXanEO/EuIok75cCWfI799pst4lL4xaBBl87YF3pj9vmmg9GYnDYrcn4QcSii
OzKFSyjbmVH0ylH8LIvCb9eIZnTG0QUvsTjPZlZYbkkanWXfBoZFCw+KHkOcpBP5OM1rQcUYvS6Z
cBOwgU4LGLyJ2lOg7Blu/IoEm9wjVe2QRmZBSHKX/cjlTkSC+KCmY2SJdYG7auYHYBFM6u6Wmc/p
HZ1G4KKx7grdSZGoPHwFaScFDtJwtiN4+PbZP+M9b9D2NeyEQKaoA1Nz7mgbqxOyank8qiAfUtfI
yRg85kHtVWXDnPU34HESYWjomzxndcPwmnlazGqKj2GOgCHS3FB0kQEJQDEJ//knAiG8vh51jiwP
J3S8lGETfLYvnXkTlYZh6dxhYBrD7zrG/DmnGTZzr6Q7wR6mL8J2xWR9CxJz0vSRUfJZqu7wF3Wk
9M3j+ResmDkW8Cyyxc+WpnX4K9baTxnhjrkOHz8kpSGtJ2cKr0Otgf4v1Hseum21GQUONrS2Ad/t
ucJkTI7XygzayyGO3Ly1VQ65GXJd8oLU14VqtEfhIUj/dP1pRo8cvZM3npmIjuE3U8yBwWu3fSfu
aB66xMeQhllsrN0MoRx6YZn6ju8El6EOFmGSNp0+xmcR8u8utfn1YQIUe+2fmrkNptgL0ADwNCkD
rpnVKmSTuWbrJPFWZ2qs6bZGKDMlW0esyfvHLfILOXcob6QQ0SVmztYXjMPgB8zwoDcLPWChOVKP
Urow9ALVwF7cyB5pvlRQMATauk1yiNw+2yCjR+hGG4AOIbGHSZ1Pq4GAei6eyHFjwYSZUWfSE3gI
+ke2k9PaX5kAFPVnLRYP5eNKS37bjGJvxgaTieSSvfNl3KIcbPxlhDvKaX/LHhnsqhsCSyx/cdkl
aFlOzR8VvkKJcX0Vfj/V/4g/wN1Iu5IzLpnTLaEDJOgvCT0YAcXmxXmRe/zBxssla1BDEmJrfM+z
haitevEeghfIMRTZkep/qFJb+UFAZg0qEUCmfAnYNcvGMRes6uNyDdMzbyLJBnktkQRQnrXgW2P1
GojXD6zft/HQBmfMGOT8tJAxsrNZ/cy6y8dwXyaeWHBizZ2ccVXHa85IdMJ4Mmn4EPvIqu61bNt/
mnltEpf55Mfu/sRvo5mX78O4662nfpv5TTjsYiqam4ZdEuxmesjCVUN7LouPJt6mjlas0xO5QYic
saR029lwLbrdpNGJWfspX3xuPCdiuCoukTNT+BjWzUHgMgn3eG1o9aiJz59rixq3JAOq4z5ipUeE
mMGP8b3ob5/oIgxTyMprya77xTBTgAG006cldYwUNCLM4dEQSkyj9NYcWXz2qstwVSBHS12ibQyh
3rfbtiK0dJuirlOjL2U41IT5FgvOquFW6SYLMhx4XqouMwU0mZu5Urh6aTcl/NOSvfGFMr225Ruq
JWZWkEXxBiPeuhQyZSrnvwYtbPehk5CnijdbRelFjvy0x5uWntFBVaxPeC2AQfLvut6VU+wx3M1d
G9G9Ik1OWkcE9dmvC251ogOCVZBYyb9/sjcr70aDrHiOQXHAAF06MXPyxpPxj+vsQbr+UqKMo5kQ
9KWZfbXGTi6+kyfSE91AW7/Qo309bMXPoiFWbyuRrFPvWv2XPGFG71X1A/+D2zomFdKfINKZ/1bu
VflDkFABG6L/aQYysxmOpCoI+X24RTj/rwmOY7yKUUi3JgmoPnwVohLrZw1lRjnFtZskpJFyiVpi
+MfZmxwal8wE3fRUukd59aKaRthDeYf0hS25pV9Q8/NklnyoNbP8cDKJuka1/4hkcq1mSBubJ6R8
rtF5OW4T4tOAMfwwpMmKbRWxYhfdOr58JHcQ12RPaswrXvsIiqPkRMlOVYF/sdbcGEsgb9UcEUmm
7I3ie6jXSL/+kG7GDHZS7c5k7yUsf4bVC8sBCVkBGTYLqB1IWIp1iz433hIwqXOjRcsU4129avFS
qlusmyk5nAho4moTt14+3OJmA9Ehwh2izvk3pTZYJVFhtU1LPf5iliV8SuH8ZSpDD3qryXybHfRk
sjFYJRkHEJ255BOxZe7NQD2DnarucpcCuLfZxaEvwTsTUuXuJdakHLy0aCqgb+QcFsG9QjKJrVAz
FC7S0bdTMQj4j2oZAq/BIA5zI1+8a0ZpC5N9MeyzpDPnLEM4JF5nxi71hgIyov9VRDyZTmc4bXem
wg1nxEVXlgE962Us6vurWSvNv6D/kXGTMdUk6gzrlJAxuSW4miyV2E0T38DN92LHEv+yImGTsWno
NSchDR7DVQAcfNmdIoTEECAFr2O51WSb6ccGJgTPlL9U4jprZtumW9XhgQk/DgzgGUGwwkHYKg4j
5bwE4zFdxfBtehIDuoU+Lj/jljxAJip30neEwjcIZhh38h9Rge+z0pyJxkPNTA3FBOyC5kMnPpR2
EYhlKflvY6UyOGVtCNmO+UHpsTvKTvRGjB/kxE4TLEmQXvrvGe7/YQZ2lguUkNhFLhJ54OqoPvFZ
GucApzW9OgJj1kjRISyXFN7SETNrl0yQwwXWbHXTF0e921VstEboXR2fY5Jt2IVg0Va6v5lyIx8g
OVXmQQFWXP4jnCLFuhiqm6H//38PscPQfJEAQ7LLkAOlP5qz35DpW4axVIsPRub1LzcmPGn5HQpr
tfhm5TcwhCGcieK8IgeEZJAo4cxEQDTp7H1BWI6oBCmtqQ8wFRbtHomUzswn5WH47Q074JxXhSuw
31I9df2+SHM7JxdIOhYAlL5mxTNhUFaVd7bV9K/GtwRkoYLXAhWGLTdPsxTtBpZggU/xN1oUvOhc
1aVM/Fa0hH8hDsjOiIBEQ9RqFQ5+v6JuuZFQrgce7jNTBSf9iL+j7+jjMkvl/1nIkDUosyO8vlnF
yh95BU9dhtaUl150+3f/0yr7d7sdUWXAFhsgIkHwhSy0pPV+M4sqQDAjRQOLOP71gBaT6PsFJWxO
A+v3InEYx2RwWjBNYcQWg2xD6ahBom71bWL8i9Q5PZmeLpkblDL6NFeTnyP6o44pi8qWQ0P2hl+j
D5e8C3zoEljRd2WDndp86JtriQucGmJof4tZbyfQERWg6vuGFquFzfDbCA/50eSbiVlq6H+Y8+up
cb+8vT/dShQnoxMC0EKs4dYULQ51/UsPL/nEa1u1TO+Hb4Gv2qxS57r4h1/EktCZrFVhOT38b0KW
HdyMibaRyarAVIDr5f1MwyX/v4PI7QZN1lOiBR9MZwumwz4vQeZfH/Jqw+mlt5tgXBas3XVYN3ai
ntI3MV7mumZ+ArP04zLDRT2RrvPOfTOjNZaivCqzC9PoAeI8CLN9olu1+gPQhSCj7EZM6mANCDci
lowOCAxc6RnFcQx3o4tv8euYwMkzTxTLr5lLbZx0l2a2Sj9bDUNQ8K2reP5oiGyCTzMrg2lQH7L8
rwpuk01vijYQDI+Td/DNZF2DsKPzKIi5EE4R5A9RJQJC94JoM6wLhjYfP1IZItjR12srB6u6mVGp
u7G4J1Ge8amEOBvwY2rp2aPPL/gHxhfSq0NfHmpg0/JWzBjfgdVlTvZeELlKB56ui/daFAl0UI5G
sc8IkJGPDKPZkVfyLsyS1WRqYO+WtGAJCoWMRGKyGAcCCrDYiMbUftEiUzcdiUQ25UKvHYvcHTT8
EIuKKp3DL7RxzO9QWdSskiBxEIaOipA4BvQeXe9o28pIUL3w9GHHQB3YIZPHfbCO+k2gnTVwPowp
+4P+uuIyfll/TU34JpoWhZxATlsQqrTwW2Z0nbrk3EcPC0OvQMmE4MPSGT3T18X3pkWxu+g85trg
FQk6ofiKzqP0TxavHfpm1lp4+pfEIibljwZeL2To0Ds5v6mAWzchyPrOwqeRowtBl8NwY+OhMYQS
GMC+OQLO5uPli5T6ALf246/0XeRXwQ+xq7RoYzufSAVdRKQzZxCRTRBect1Hiw6SvQx/U+zG3aal
Juu2wj4qnROjDenGjaTBJzlBSdEDGqCFOrdmJ0G0rhwxRoWn3YKWLSL3FMt7Ii00kvCwzpMbW/6a
79OH+adJKwDqZ8lou1BXI27ydjGSzNZuZ7rNWAW5RwyMRcFikUNGUDbRv25cVwTAY3ImRCuw4PRI
mMTWzLyM7agtKtnmwgUngVreyoDvDke4ytiCGO6P+lYNT8B4k/46vlD7YWRxGI68ftAZf04i1EHR
BbVDXJXQrGYzuvy74PF2RtyzIw6ewIbMIr9REe1iMhjiK6KVBPQL1likyYiJUAyw7Ap3+SLAq4dc
NmXuLqCrRe4OJ5NV2GFAiEMlmQXbz7gxLikbfGlnHD/iMf1schf3FISrJZxP9pqKxzxJo62EdYTC
uMUbjDiJepWlpvQDuQ5+L10ClGzeH4wRocuXeNA9KFfAymnq4G73DtZGYUW2izscWqrvRX3FvbZ/
//JGd36FTAEEhfojqGvOQiwvXW+Ji2Tb2aMxzdzIPGWTfJC+hx2UxGjKcAKZ5acXFLcZt0NiKbRv
0HIMMtWM/3Dq6/6Bv55PG87JifDRPWbg8I5hTjmxsGtQY+B13LAPbNMTU/1V9PJZkQSAe8ANiFMs
F4M2ujFID7ScRDNsRnTcwAR/SOzWtimKKDwiZ0M6B652GFR0/veeCvF1HcBuDW6vWm1NiiBynJ6M
ee5Q9NxUphUjc5LCHSpqvp6FgxGoTNxSt2VY4ETVI5sA1iy3C9K+oNosxxPfCzO8RNqawwR2JX1i
Rp/9VbOlkk8SyuwcjKSXOGxTx9bSZHdwCOEhzjZyBgzaK5Z2ZvB4QTOB5egQ/Tx9I2ICv9xB+acE
N9K1CqcWeHUHBFdIgSobVUiFQEM8pBJ56Da2eYadmbqcvX5fPF4sqZX/kNZGhG4JmAXqkTznLsfH
rJLK802k37dgmR6Jfqx5hXHiiTBwRaEdvTzydN/AQEpHebYXvmVMVyN1Gm8O5AJs2Ud+IG9nrR9f
amvDVYmnf5EhMZs0zrW4GFomFAs9XMWpn//TwevAIL7ALQwdTsZBYLLGsr+Zs56QF68HPHrD3CIg
IyezHPAVupXvvW+Ac+6zFYHEgGcA88E4h+iAsGPhR3spx9dPvAivEa+HZRo+umS2UanXVg6h292z
Tly+w4wGdYs9PFE8nD2o/Um7Jen5d3JGoJF7pWvuAzim4kZjf7f661l6FHP6vfQeLHLZMTxZ9/MV
v6WqfQomaquTwrd4UVrj/rXjYct2Y39TNhgOZtgsMK0YlT08GpLpxvkfEbtELU50+/cJkOSS95jl
QlHaTN07b7aXDmDNlI/9JqaDcfMQgeF2kx2zjDn3yH+MSBRUjIDFG6mQjD9pKFA160TzUuFZBYaX
f9lT8bGdzLPzxzFXe/UxEf6JRGSMXFpQChOk77bUQIpavKZPyC1QhKdfGbPQLV8CkAXABOP5etj8
xjZIIkbqxMWR/QARkQHs2wmzHbsAUFeh/SmulGwsXAULiqSIhgw9KwEbpIryyVmTjZ++7IzTASbO
mWctCfYSIjEWSowYJnW6zS4VMCXPI00Am13YwJWGAGLBGaENv526gt7GTN5rMp8GQF9mz2mZy1iQ
xb0lfCGbIk8vdSNlhf5Zr51m2RibECWnTq7lqmY/BxcHDfgbShLZG8yLt2LPSe4Y2IL0fbKfGZbg
RoOlPgYEapxM7PAjhzx3vlmCQ7SxFO/YCWrvf1hABG3LQa2DSTxMmk7aw4r7u00Ycp3Tfz04LMOh
x+Tlmgyq0xdeYR8+EKHsUebJ5T5lHPqA0tEwap9Pjg6qQ5Qcs91qOqSXhQ6VGE7NPG2W6fltbpF1
Q/3JTS+ihy/38e/Qevq4fcmrVvlNQ9/gqKp3E0lmPjMcNnG6M/O1K+c+hDQiFqlAMOm9nfEWTZjA
ft39vTI3X+r3jlQ55rGG18ewYixkdq1OvLPVjqvOC/5FDP2UBSuYsbZTRnzIFDVbWYTHqOP24Q38
MzEBIWWuNgELodaRxKXyQAe2E4RLSWVackRhVSPAD2e3q7kWQnxMSOkZ89WAQKnZMnhCtOFGPzOA
o7Ra86h3RXZs4B4T7wUCzkR+sQXxa4aPXMb1SqjPXEP98sf0pEQOTwHH2cAule0yVUb72gpZbs0o
FxVW6D7LahB/+hfHC+sJnsRgA3h7wgIRbM71dye8FmM1+1c+ZGhcH3C6DkSp5lH2rGdlYpwiKxms
7FEJ66A9po1NwCREX4Uw5pyv7HKGPOo4vmD5MErfVhi5lZMY+9XF/KyTaj37bGZHBucs1+5scmI8
+v21ZINTcCY1MJpdcDuzeIPbTza+OihnKMB26f3FrGzeoMMAtsd2hYQkSvTv3u9vJU5tovBIcxNZ
NS8+g8s49Czo0LssdeSpWXBFvoNNSc1nm6AfMgEALLk0Dd1JideoIVjrJEEVBvoCLFJCISGj7sf/
nmMNHWWv9OkvTFyvB9TQs+QL/NVQu8xUobZtOofVfIs6WbhmFR/uTa555XP1Kcqn5l98QgOXXQoU
16WXmHavsfhkELzKz6G04knlM6xKx3iTtnopObhkz6TQGFdUXURKeNKw1IMzfsQxuRux3VarxNiP
CoQvliq1yxivV9dh5TTvDTBnLAU44F/U38OqaS283CKuG0ZCx17Yva9EIUvI+GbM9ejQimQV4X0M
WmdqBLjsyfFTiOiix1zjHhechIsXbwISrv53Rh0xs+WClc9PAowvvRukbMS6FyJTIFiPmzwkLJo2
STWWxibqXEDnQk3Tg7AjJKfYlQ5m4EjqoaFOpSLe4qGCBUocL/K7ef2Mk40Y7RmwaGjP9iYo16Me
+MgCU4Hk27rL9rPGZWg1Nz6ralgi1aELMcjQqMNvaH57Jb2pbCcGuIVnRmiMyWPIePLNkE9I/YJi
bXzx7Ygo1+C3yDNXx7XfIrkKfsKQfR1P95tvIhuMCj0CLcNjht5/JTCFev+0f5XmkTtZIoa8dsy3
MKYea+D81ZkeC53a5FwcFuo/jvdhEeywur4vs/6CASlC8BURCN6AIWPS9yFcdz4Yjk403rOvbGJw
tX1HqWfM/L71C+U0FkuVMtPL/iUzwW6H3qLujq1P+T3wvLxsxuyiiS4Es7H1Qe+Trpk6KToBV8iN
3qwpxuLfgE0lWXM8qQGCg52IkB2EEBnB6UMN7p/hrkDXhg0L64o9+345WXEukrIXX1fQfrgIPowh
CbShwdDWIyDGlH1u3f0J/XVABiU+C3CvBIzzt+eLLqOlYrShH+t2q4A9xfnJA6Jujc89NFEDUcZU
hKi3voq/bqoLwj+927MlUvA+gi7V/grhpFfnHpWGU2Z3mdeCZxEKgp39C1jD5p7yNenFBrRtLO8C
OFTVBsiDoB/4XJEAiLO7yehfIzwGcZOybKpLUD7IPxOTfactYr7ZvF13OHHh4QNfr/U7uOTqLT8t
ec4Z3m34oTLZzSS7mAqK8H8cnddyq9i2hp9IVYCItwIJhHKyrHVD2ZZNzpmn74+uOrXPrrW7vWQb
5hzjjy7BGCO8Wl0dlc9cHBB0qSCX8nvkXBXtWLzkxcfcMumUX8DGGJxkQ9go3F0icAaALK1oFH2P
FPsJB9oT858yfqowSuOff502I19i+FfoW4LjfHKbgxEnI56ScQczRI4fCbm8nNMnGemk2sc0JAiL
dVy+FS9GBL+OWSIq9YcU4SR+eAjZDFiVBAsK8dpLbPEEoeQfAzvOJO4ZxbuBr4as4cj4hAkAEMYj
eCNgZiQdHlYDuRKXLIV2rF3N0bvK0zX1S1qzXgskvXNo7vBGJg2yaMTfcf8RyqcBko0gBHwk/CMj
Z6VAgcFeYG1ROMjQkBKpTS5xyYyds6kmMG4Bj8lSYiKTIDiaE2pHThJwExZB8TEgtYx2GZHx/iui
oZDmIRUv5kuWvko234gYendyBSveNqAQ1CxZzZVFgTGE7tV4QzJ8H5Hyhd7FRUeKemLV2sN2NIVL
zaFFAC/B9J2D2GJcS3Y1npk0eFCY8tOvscf25rHcTwy4G5mfTOdDrvF1Q6ZnyPhjTttDVlFcO6s6
n8Ki5Jz9BAFYlFSPn1V1riuzKvEmc1lkBPtiYPKKW7Mk9herG+1uw0/E7xKVlU+IIGEldi5cm8Vf
j7Q2J6sPAcO1/y5ChfYUs5zlCgeFiiRuaXhDaKdP/BsFqEF2ndP7cZff+Q2XKFkT/1fryQSJjuo6
6eglXRFtOQqEdqmWHN4lBpLxxH4zrJe3gEMWkELdaZI5jt9Mp6jwwu5XMl4idCYRTdXe+51z3Rz5
qqZn4x1EhaWiZWROGCINDcd2rvPy7mrNDYZbVSxhhjDcI+EqmfMalDksmxry3Ejb0MKOfJm01X3r
W/oJSADXer4BQ4JrSRriHM0IzT3TImAdjmNCG2FcpvjHiEAl+y2w224RnK3CQGexThEoMPgI1ISF
qJyquTLcDKlckE39Mz77qRkcJ0JHhG3D79vbwUcJV4wFk3xkmH0CiWke8jeHz0eyF0n7jneCZG23
Czb2+gSrgjq+VSGiLUonf7iESFzHVR8E5rNZVx8R/o6rUbHNm7wOvULvl7n0D1gdsaRz7XbXGEEM
PrjNiCceoWdqptUlPLMxgdWrU7Ku32C6NNPjGrzKzBxQSsYtJRbQkTGZaWwF9vKurlFn6NpmHJ2c
GAC+ywJxwQl9FxxHXjjVRTExiXqQKATiBMm7FdeGzvs9h+YQQVYOuxJkCxFBzhGDTQaV3m2AmF3r
n6iduKcBENEm82BM+QHNMPUM1B84fJ5+pmjQJRPdNvwj5BuruffLhmcwiyUmg4CsvzCY5k+qSCFg
Wgs2yfGWnFmcGpU/F1SuiI8kdiqULEF12k/mZis+R7Q9lqZBnApb2KmlhoB4FRsFlY1+pfABnvJ6
tYY8pXHZzfjbTxjWavlKjFOy3Ir/cOCnHGTBNxdbH9GCZiXfcOyi/oR+GatLjsQB2Q7R/xmaLyt7
1nP+UHzkoKnyU3vltp3uVY1d1PZ3kuntm+FHCo/krh9JUISJQmn3HMSP4M5cNAuEP4MtkbBq8SS2
xMt+DR5MfSWpsCW7CDtbacuYGPqt/vJDCjxzrCJfdXsoAFsMjEkNN+dK0SiET6GvSSGzyD9ShL1m
bLrWzGtS7E3Marm3QY5N/DFQE8UFULTZngVxsaEp+Nj/q5HEcEzIB2jthfpP4G9HAY65JD7gMEVE
agwWHvCAUHZ7+FD0z5aVciwOvG9d96019J7jT6MamYcydvAOYF/o+gd/S3s1jJtBaUdzkAht6Ujd
5CtGhM2V6KPjv5zI8kTZYSdQ8XfK2lboMfqtF+hKfrRk7oth0MOP0RN5LPJ6rBbqYWixcN6X+A7r
1Q92BnL6gJu01GH2nhtRw72uEeJi7PClKeslhR6Y8Zg7RkbtUMMd/IxlBLqbBZ7Tv/rMsz9anLvr
AjrJpHtjRBy22BPRIrndR5O6qKt4YEE4etJ2WNtX4bcaoAdczWJ/rCekVfNMI4NgFxVvLGsB70vq
nUeZyfiEkamabC3e1mcwKMwugk3qQHQEjgMM5cBQQK4WzlzKMV557kG3Ye3P7MuAIsQvzvg0BlrC
TdBtAHiPBY8h/4xKZGkFE/l7oeCw7z5G7YIKRIW7wsIekOlxoTeMpEFzDsFk+JPpCkBebZxJtmc9
XgY/Sg5APyOzyYOPNaJZYTywMMmz64frfnkyGMsLLIgAUx8yeuuli6LXM/tn3R2Rc3vtOwkiIscP
ZEWiLu53fvTqAlIkd3FlC/Gp6/AinvAQTkgEdRJO+z+jXzlQPCYlmz3txAw92aFNXjPSDN7OaR6A
uaBMWuevYTiEtLSjsus/MkKpsVp6THu0A5AmpG1D4w50vSPzByCJd+c2Zw61G1E6csjzaLekpYDI
E6O1ZmEdUbjWdtl+KKgekPGmVrmYk6qBQYItElkGiRlkas0G2io7e5Ib3Jc0K2zIxIl8d5KO2kt5
kXncHKUjZymZKhdtcPNnvuMlon4UIhzptUxSgWhG7vKDtgvJyUwIzlyF7A9OKMJMdK2wcnPven+w
xBeGEZgL480sEx0IeIqPS9+ll6Kub4L0wBpCcTIJl5ANaOtr7VYq/wRpa0TrBSkwILRwRVAUKkqb
7yH6Lp+geNCYBDoMNlWyxW9F8c5jwmT8pcHlrpSXBzvQO6jZB0qHwQyjOxDJEzoSi85KInzDQhHY
V6dsznYY0GJ884MtnzHBLJg4UPFtAtw1UbSDLxkw/DMVUYeTHEgRDdwbvZ2RuXxBrXdaAXMMGE4n
IuuuSEk3yyffKk87dOw8lmCq6POtLH0H80exCuAR05BFUCiQXn6OM4MBWcN2BmTQbpJfLCK8MvUO
kgy5kFo7c50Vr9HoMr8pL7B3unAA0zyyUGzoSgXglYBSofsD5CacswRTvRFkWx1uCFmSWzDhDcUH
sJF+pIa66DMyOSE2wZ1YQSUQEJ/MfxRZs/+EiASQXqPYLImcRwExkw/AYJ5HrKwtRjYIoSHsKHMG
Xx4VSuA25NJKDnA87Jo/Oi0ZHpIt/AnXgHoV7scjfBtmXWiuvWfQObBGd7yEVLfm/9+brPr0TRPD
TO20Th6hRhed2dm8Jdjo2Pzc9CYC37bnZUurPQyCSSAhXidB+Td1d+7ZBY3xZBqgHESj1KNYI0LP
UtDt9OxVHYJvnBrps3k1FnmkcxSl2ceOitmJYbfaFcq5GD8TH3EKdqBXRixctZY5fLBWWhgHficI
Ay4S4zfDXUCIKkpevvXjzK/fDFezY0qp6bA5QfxXgZO59DLtxDXV8M1H+CnwqmHHeSqL34ylaLGL
FjgCf8dsy4OeDHePGR72JOu3vvQA4pXVA/p+rXkx6SOAn08OectfpdABAzqJRIDXqukcKD3IHNLv
fgDRW7wQpGKPb6NzksV2QAhSHpghA1xPtGlTDL0Tnmi64k0LizJ+FECCzUMf3zFP5NpHwB+95OdE
WViCx4N2DPxA6nfCrJhMts9ADIu/a5AhJi2G/TVNkeyZMg90PzmecdFKhC6QZ1iufnN/rytzWixR
Len4h4KAp1EHKZQRWyvtJkWtFi3ZuGgjFeRdhi40IRV10km0h30Twz8hltf14qXV//qU7AmaXm2e
SNpNU7J24Za32eJDBgtrk3s13MPCUXNjJQ1nvXS9gEANFYbXqRFEp0vZpFqmy6tNE5PUS5itek4O
3e+SzzJRHUNLFqkolVZCy4GmDFQlXyClxc9YsBoxojSY0SjYFgYhkbv0JHiv0ui2bfHZ3mKrvEnE
EyL2LfGPxgjv9YY/easVU86Iy+KJVjqWcSHCLZHsz2W08F0ECNl4L5D6x1we8bsceUCxD/LECYCR
eNmKoF6pgFiBt1ebnRidCaqwAmOfJyfjI0QETrbRcMAAG0hb7TdvnosBORDKhVF5qEgacihlkYzK
bj5BuKKH+J2qX6H/TzFoUrol8/6tu+ou73jHxteAERIz5UbaKejGl8id+eg8FGG9eggouSrM24Vk
gJLTU01sn9o2gCaAIWTHZRhqc3ktJjsVtCwOatZpygc8juBP3Iu8e8ueTmFePi3q9wuoo/lf8WbD
Xo15EP+fwPde5ofCMAmKQgV0JIHjNjPA+no6GAuu6/GQ6weJf0ya/pLClIgt7fAVaAOvId9pQSBF
TH2At7yN7RPGKPANtAzc2wLUgbxgmeAu2RZXj2IQn1z4NQuGhwViIhCKosU+esS0SU7nzvTP4See
qaWOD4G8OLj27lscHsE1BQjdEjSh2+RARrnrV/9GZr0vz9+V/lmer9ulNZdzlUd0+wrW9Q6jd+px
AbgKcmLh0Af2tCZ1jKw3GM1/XGFD/dvGXMycWQ1BhjqvKtiGZLPqJB5u64F3lD8fG4nUNNze5pIY
Y+Wqngh1DTJybnHaN+saCEpI/hGgkpM3S3KrZPmLx3LkjIgftGvQG3jHYoU0TlhYy7CyvJ3f0iL3
w3IQFsQYUKvXDAcmPintQQ4EdCfE2PELzPNLQe3BgCM1Uy4V+XAMYKayQIPDCaxKePffIpJAncAZ
cjh9fKIYjLFK5cREbAROTSqXXT4Rou34iLPJCTaYlqnRUnVHP5XsHMSgaLw3rv/b9e+2fZUEijLI
INYjpsCwO5hjh6eCGGHJGj5mmSxokIX9egnO7FF0UD8npAikQluZmYxu9i9VZv6bQDJFmwepoD1x
bBM1MP3+KH/ghCmE8riRWWT1b+nf7KDNTnk5t7+gUCSlYQH3ClbjH+rt8ot4Lwzl4tWgj16iAZdz
AFgXSyECFagviAouBVbitfSN1EY6KngQOLeEi9BoK0Qn2EWa2ZghGT/ChmcsQmNziwB9R8KXV8GF
WIwZ1LGk5o87RcFxYzHJGawfpvLmj8t1tA6XX/JT+UVIlvwLN5W4C9GScKqwu4N4anfMwfyX4bdX
nN7BmlIa52afKxt0FZS6cno3PjXzUn2EIrupMpFHDHH0NrN3hBiJZvkE3qnoEBuXzv+D1pAZ/6Id
dYwoLBzti5ua3R47FsZDJqowOMCqjOtqydkLaWDcNHX7iYIKaxHPcWMASLPhcdpR0BCxyDCya0hq
bflec3DtWDeeordR9vJXSJ8NAvgVJ6858B7G7CIgdAtyYuSNSCwcsBoR6AYCe/z5WxnmHW1CtGn2
VDZmjeAIPgl9pBdIT4ILso4OpF0a3+XqWcARJAfVn6WLo/SVC7RTAjfwdpHV5Dtif4lvXf8Kxw9p
JFjeSn/kfckYlL8DR9AhB2ZhOk0c8pvligDmSB9g+Ekmq86KcGqFYdPRXGR508AHg/fZjazL2iuR
HOlTdTzFTvR9eeM8908k7nyj8o0skk6oaZgfnx/+I3f0b0V20X8wBq/0RzXOYeuguOgoGLy5EDbz
HAVRuGKZFlx6ST6tlHSMwUXkxw6jfZCjpec8qaTvreVvuAOCrbQ/8U+nERLwdrjifi7XHOV4wQ8x
ryNKBZw4o4tNJ+Wnrd2xPhEcMo7zXvynkOpXO8oNrTLnscNjgTqQANYMG7BPWPSNJ5XWn3cu/nAl
twr8C6hldBJ2QfYRDPPQyneApyrg4mco5wd+pRjWJnudjQO33nbhbXXc6JhRjwuLbwExTf/d9Ft+
KZcYZrA3g4H9IUJKvBUEePpkuUMpJE2vgMAlct92aXYQH5FDfvUc2xXO9kIVGhc7hXSsF/uE0/nw
P6nGw8w8VfJczKVZuGp4qPTUbpXdAAtLbBON2Z8DDiwbi2Tnb7QPHOyoG0zh2pvICllt/A/qC9Ll
CeyFZUA98r9gvKQu6I5YiwV3MFOfjGlCZwOyXNiGcZVpGJvsuSVOP2WE7cLryPAn4w9Jyxx26rRn
FWAzpsoletBb6mgA7CCkUIh68qkeId8GkB7G1t5m5/YLph23i8DgiHTweObWpJz7nwlIYR++2CKI
Z+kgocZrWeP5vXnSoyOYq+cJ8r5yco+YiYnrE+59Z2u/c187gLREtx4fHMSxR3ro/y6wvqTaRa2P
tYo39xx7FwGR0T+k9Sis4UvZCHQkpceOCRhslNsRrNBhIWHDRXjkw9CxEWvET7EMHqG59LJxBdhJ
dHUEeOxE5TjqLubGWEbNCvbR0L+HSmWbyU/CwbX38pSGW8J8KevR76gw8QzMFOu5X/0tz1jOwMVJ
vctoL+CABiQVacBle1SaE0nDvUNhEQEpWrwht1Aie+5W1WuOchS/dbW7kXPQnXz1QIN8ikFCP/KO
1YT/sukhTL6K/680obDPYrsmRzM8cqKOV8CPmedFX7Y4V7o1wiAfCGeWqn1FgiLNFSvuU0is/o3t
WEOl80IPAWoQPxHjUH6yEcQjY87ixYvWZo6f/1C7l37DchOEgZDozvIiVbs8/RxHNN7RncZeOf3E
68Zbxp3RordHCr5gBV41rRNPWyI1SWW+jcLe44fXrTEjaOCYGJe4ID8X1T8PMUMdX4TCLvC9DS4a
WSDsCx8BUTDJg9T1cg9tqgN/ijPSZYnIv0OLO1K9+tMexSdpF/5qdpgnV5QQ4NZ41jxun/YsowQB
70sO/EZ5TUmjMtiXFo6s3hEwAb4Q1cKRx28TfWjrENUhc5j2H7j+xN4e4H5fSG6AwNn7rMer3xLl
j+o43HDK1CT1RN19djmMNrGKoBj17LmLfrPZ78x16G8BYNnj+T8+IGh1CHVhFkCb27/wREhZvSN+
EtWycqabEYlH8pjtujA02DDzBUI5zNuItFaoMAFyCGkUNxwzNo9tWD8JBOp3qsNzlpjGud5Rrjuo
PHvJ7wwaiBulu5BTiQ69d1iLkWvWpIxe2ycbTRF/EPbYt9LKQbesWDVaF9zJGphddKkLNnyBpkUm
XMLCN94FhV6HV+mElWCFJ7ZJ1ojy3Z7t4o3Ej5/dq+KVApXzAQay1mq/5+2QErdPNn0XMJPa1vHJ
mT7nO8bgBowDv92BI+i2hIFGJyNEd4JeORU8HVMPqa1vhNCBy+fmxwumg4mVSh9EE7YQ2Hl6QNCJ
gD0D8VkTh+c0/HX/PP7hxZtnkANlgpuCFIHEZTKqaTjfI9LEIs0ozIu/iUiwL2gLo4WJqxNGAtft
m/dOC5xl7+rrB9IcTk/uXT+95xH2VYZEN53270UCLcv6yDeF5AVuq3V7p2T+pO4ekbuJOVgBfcVx
hPC0f6F8mZY7bLTl8DaI9znGN/I1lfiIJB8lH69jcYg3JXjPF3iL2J6MeIeMpySzSUdfQDuEY3EF
58AgnPflxsOcVt6gx1DzJqjCbZno7wdiDC6xXWSLFA0XjxaJfIVzorQX8VnvP3rWNK39Rwkp45F3
ZMtH46Ou8bHF+VkhreLAeOT5IgPM3eB9AmyvNHQyvGA60n53oe/0eguTs9hyKvD56yfbqOGRz4Es
bcfTGKMa50fO35jYoGgL/4/nOBYf9Kamb27JnOX2uNTsbLC1lF4pZ7R5i7HGIsGr5uhxSTrh5cHF
BQM58w0cQEv1DP6G8pxk2bG5pIgqFawlv/x5mx0GnGKGSUFwMR9Ty5dyC/2DMXe9sPSxraHU3SBJ
AJkV+bcQrUGn/iAHOAjapgaZpwUXkmlF0DfoAGcp8SB5907Cd/nNx+m/lcUfBxoLLBI9qF8WQUv/
JNN3uGhuh5iICLKVkDmd8asBFVvADltMGJTJaD/jOtpPNNiTsEr6vkRlHycjVgdl6Qr3yp56G8n2
kml+OAQPoreX245h/s6jKsmn3Hvp/LpG784pG0eu0rs1jAFnzlRcsWlnS+IU+wsj+kJdL5G6xAy2
prGv5YOC7prc5Jy2Ky++cMkQClMEvyMPZmbGN17zgtSsv2Fm5/Iry6IK9obG3f9cLo4E880ueDSa
8c9cjUyWMN6e9FsFJGUTGGh//Z1vTqys+SFDwWHxuZmtkNqgyRsxCK2onMCJ9OD7KOH5X7yv8K/I
jRFzCTsNKQDhUhA+lCkKJoWmuZuTsEdPLsH6PT5WcWIZqaPX1DsIHTkrdgUCyeoZL3YxblFKOTnx
qxiipP9Niv0MuCPj43CXvzLWz8WAaRz7rbwg38NhQ3xl4iFBnkcmL2guD7uf2rL2b4a3M/+ufYnF
tdYvZX3MZylQt17+JUgeNkC44l5By/rdFfvsQX+XCPTUfks4JeOPnDgAuFSzJiQT0KT7auoHMxSQ
YfwpwgaQqYyvbP6m1j1zEiWHNq/zAOtZk2ik5q4nbZXl7PTUq43Qtyvlx2dX6UdTssG5a5oJKF/e
eDwqf/wT1JKh7rosDdIqHjJREqdoT+5sg+6YRYwtCSeXJr11soITuhsig9QMt1gkxDccwkCzkoNQ
3aj28uRTjwlqs8j3y5hkUiArlarAb2N4kZhLk6F84tTiqzR5ulJUJGiaSyaBh5O7P8TpvSD4lLok
pUA2QrqEjjJqr6JQwbn9LqGThOFvzD5DUkqJe+DHOO67CiaNUBJm4mAyRVITdEvQ/ggOIl1BlteE
C8He4NcfK5vAWqJZTBd8SMCbSYhS6eZIxDqrNrbPaCL1YZWpq5GRCfUA3wgvBvQsFU889NoabW4z
bEsSuUO7xHBfWjFHQW/pBk1wRyGAZj8uf98gwxyQXKDdpZe2IQw5hSRUz7t42JnCAGIuBEqnCPM7
WtFWcmAr7pyw9PVToAow1jX6x/HK6aZNjDaIEv94H9hGNsmhEPd54fqUnu0K9q3CzaefOUw7eLFG
ttuOpIX/7zdML8ElVw91xd/u37qCVYVsmKO4fLLmadjSvfl+ooSE+EUqzJY3f/idYODfZAxE8pFs
EIIHmt7pfqfgxjhFM1lUPeY+5MhFMxCU/wb5mC1vQN8GTl5OrRMJAhE53Fg4VRfDRCpv+/ZYFm4W
r0MmaWemdRx2ePij2hHJyUdUQEaIvjc+PMruY4ufcGtYXDneYpcplqzaRINmS6KUUBWh0Xmowjdn
LKaEWrhzL0g79MNYBDlX5zZE5chAQHFecuBq8GYnBncI4zVvLBvD79y1vTImnMGW+EZbRUAOcR9L
mj9Eqh3Mtj5j6e+2GVnVaBNXpICCJ0F5YKUB9PoM1peA8oEV+bOmvs7zJ1dQdEizz+Y3H3/j0i0g
GkCO0aA/ERMQ7UhurNpt4LM0JKwY/bnWcDiQhNTOP8VDsh6fiU5o4Gupk/+0yxFf6ZdO2rXTlbDf
nSRvm+qBt4kZF+AmtpvHrExnW6zxCr/wsxQ+bPNcS5SZNbOCfiHlQ4oVgv7mTy8fhWd4E3bxBAKl
OsV4J0ohwzt8COCH/enNl44xJjKh0EQ1QoKypzeDbdwX5GOxs/Xc992v0DwB1iZESsFv/JOjrWZV
XX7RuUZ/G8cqto3fOdl/w7TPWboMfzDUQ8TgCwSVr74I/mxdqD1lsvEVOvxgscPZSEuQfvX4jCik
4blRVrmBmcYedadEfgUGpMLMuwW/vLExC/1zgYhqlWBgc2OcWrtR/9+aURPVMIOgbbgxzkb7gjHV
tQO+T3X6luML30VEl92cPUe4YHdVsj3iYx2NGHmvOaW7uGLMkUbILy5OTSME0Mwe2BFq4A5EzhvV
441a15rNR8SBmv0ED4alG3YZumn4iP/YUqXCqvOtmtzhVYUzoHRNxirpfEZE3IEVYDGMNn/MH/no
KLzx2qaVsfAePZx7RMP/I2SNFZIOWswRMCCAMju4KgDmLHX43oTFi38XUT7XZ5FZC92MvGMGukNE
FfVTJP13V3HNkypT3me3S6cCmUjmHx0gMLq9yoeFc6fF/rnnxiiwtAJNy+tOOPEjj5snTFqgwlDc
F6UGvzCv+hNiHgc9RtPuydXWaBY8UiG2sLVxFRznbHDO7gU1UkcvYnDlUd4R3V/uip7fuFUuHU6b
Yas8SnCshPqSh0rzSPKPtbh8gqGwoIDVVg+l3+IAtzF7YarmPEo3ZmNPoOnhpsOkaYW3DKFgNtkd
okhSZcE2EdIBKRBnT6nDQYx/IfT6XVNxCyLHY04WTgl9L8kXDxDit1lgDKn624wH3q9G2kJx8quA
dikZqr3mmTbPLt4JMDHpIVdOzANVOEtMCF84jcNZpTAOpgGGo9UAE1/F0m7v4ld/kvkiqJE23VGq
DiWVEWumTWmr/qA4ONL8gAAFG9/0ERiAHN6tlc162oH9R0uCQMjBW3unAS8gycHkDLaf2J/bxSno
9kg5vR8O+kX5AOSrUk4+Nx9o37KTgRUwWFeCE7552dnvKNG6padWZrTAzDvnDjeYjGSYNILZ661H
EiKjHTxbiQiFSg/UprFhs4Qp0VZITT4uMz3MC8trStLolkRSmi9IMiZBQqb60kE0pwsEAFxmBBww
g9WGJTE7jCKY8vQmxrOZizZS4x+1F/070c7wCcxGoG01X21l5FcwwwXPXEAPT3/Ae8EuAAxdmqhr
gmtLBjd3ekBOJ9MhRyTFNlC/sw7BYmgTOBW4eCFCdbtkdnDhKXlF/5bFF48f9zhbli6ijrNkeVj5
727d6aY4IXhHx3BAPsVLLQ0bZlT9M78zpgaZ3bC80f9ITSOSr5v6I9ROBHwYWp2G/P1cto4hutiO
Ssh2ZmUAcELarKjea9J9UubslpQ9gZXhnEPPjmcfNtO3hHZFcLlC3YgV9A992JBNyk88m7NKHZLc
yCXrJHySWwbVYV3V363h9havHepBnR+ZYWr5mTVo4jH4zACRLm238ihP5jnRcUuL1jg8m2I3S5eS
dXcprqSTeOp38UFKVN4c2nRDDGvXElyM+n0uOEy+xH9JBYa78t4lniZyEgfCdMgsQXY0XYvRSSva
Jt+ane8ZnJSjABSpbQbUeRWP3VqAEMTCU5Irum7os0xYmajymzP6WpY33QmnzTSu85+BekUFNpnL
w0QFhZtmkSL5srCsWXD3qKwNJFb0/lI0hUaZkKHqIxeOyh8cDaNXgCLtVhsr4285IIBE1MP8hjdx
hneRBOdrgPpBmRd6RAGdSNoImbWmOKuO1iUhjvzCxzUlj8E32lTG+lizCSKCuyDVqqIHCCf0DHDw
vNRAkRhQeRgABYmV0dZYLCdOoX4daabxRtnJH2hYqEUuwbWMDIGMEqT83OgD/vfZn5IRk/HXNTYO
JQ+rAEfMfPTvQpqnuYSSDewWg3/Oh4WOJjjzc4pWl26O+Nk1BArBwJGJjkstuJG11kRWEh4puKUI
FyYl6biPFXMULE05cvGIyReOeQQy3NDdJWBkCayHfybea2Fz3wrf/aVOkebgyZixMH4qaX5g4ND+
wLeAtYgQ5lJHL9EMa2aesDEttoSR8CTkE6vkYaTfMV4t4rYG3mP4rFnOQv5oMaC3c+brkex1xWl8
lx9VR7IE6C5ZnBbyHhQmxBBQtxRgMeR1f44kJJv8AaQhaaQ0lvQrl6CwurW5GBPC1UPK4zYX7YUS
ThacfFpDlPLrFUTUSB9QR2UFbUk2hs1vnkbFDDKLDAmoYRuOWum2rOVcTSH39GRL1UfWH8PKFD+p
7IIXbd5oYkmiR8/eCSaieQjhpbKuekgY3aIlOoWh+cQJoquf/oQI+kSYpxGRmM4CRsJT/7Mk6ler
7WTxw/MVLLjEe5RzwIMTMM60PKriF/OmLn7JwanEbKDfJ6IuQJSXEqjUQJ6whFEBTWaccndP1znN
LPjNcyA/5V8UESJw0Ikb6GROqxRvA++a789DIGW+Sw09Fx5u7iNY76J8/LEihTeiouebZyl+auyg
LJJ+BJ/HMllJRGwBFSRLhLIdBzv1B71898gSTn40gf5vvlo/cD8U1yF656yNKknR5cAryFQ4Xuba
c0rMT7Q0p/6+mFz+PcLCxPHSxOewdMLsEoevPnemMLQqIjEU7yOiVWrc9bzzwMGexbPd4hNlykOM
JTE1kyW3RnxjqGeDMDV0FTyhonrLFJol0L7hwyF6Tt8X8Q5bl1Z8IS8rNTuNUMUk9zTmF9KiazyV
NSa00Y0XLwPmWfT/FMArlS6vf4QkDH/kWoMaVd0pgX1J4PoDFJW+8qjJE8gHJDMADDOcqNM8E1te
NrPhgH4ARiwoVfD0tAs3tl2nJgGDmctBh6Ks3I+7zA5P5PCEBBIkrv/2z/h1MOPOnHzJOfRERJLY
DWFo6x6d84a3lWmk3Aizugy6uNhG/paupGZ2HcMVQRyk+Khs4m8Ywm9jzxH27Eg2Yi6dgZzqGHJW
nPnmkCBI5F/clf5E7p6jtRbmSyD13MT+By5OjAZ/05CsixjdHdACjnFdcHPKs8Em5raBeGbDqeTY
FGAuJVzSjg7j+sQUhiX9UZOzPaepPwLnf9n2xBdrSRFnHt8XmT0t3e5vEc5Vp9r0j3JwxHcqnLRJ
QMEXmiECIoBE6+/6KVNNAAK1J4J6+l9tTFsZwhsT5u7s7bCfL6xyB/ROaUZFroTJ3bBEKo3HgFVv
O279eks/roamluEfeGtRkPdcWQsy7ezqMH2x1Ee7NL3oMEvlJibIeJgb+poHDR3RZQhclyqZfD+i
YjYB4pD2Nuqr9/eSR6YyJm6IhyZ0SxBzzrS/nOeb1uItm1q+WWDbpTXZzD6YW3mf/wfTy288mvGh
Vy/wqH98v7Jx6m/JBVmEcSWqBQGZ5G1l8WeGwTbJnLfwRUckgX1qiAF6LijXr3AOwYVNlQ0Qoh1o
sbWwz/IeLLDNsprxPlNG4BOHwy+3dpHsL916zx7iVdtifid4tPwSiQZlrEQmL1v8hdXoMqIQ7UFr
m2YO9jKkm62kNvWnHXfxuZzZfvFrGTi0TmouUbaDZoMgzso3AltOahObdX/mypPTOy9rjhjUASTR
dUeU3epSCz80vBHnQ1uiRPml+oQvw+reOFzrabFVJpzkTOdXMMz23k20aLCsEaqB/qV3oLLvnvKW
Oxc1XIyMxdM4xv7PIRkVx+/5S0lX3/jVpX0Tv40l65eNCQv1sI50OrzxU9qcm9z8O9UyYDXVn5rK
7HozjyClWZV/5V27FPUmvaOt7Y0tOOwGcFs/Zgs7XG61M1ZMvcCFggLJl79VTBDbvNz2xMpQspiC
G3NHPyN+horNK8KpJH9LO46oObpR5XKk87tFXCDpVwlxvf4jJbMeaEUSgbekQC5bvbwfpmz5R9Ac
3B1EIcWHxTUFgqoR/Rw5fhH3mMGHD5nqr9seWSlZBQ6qF8SMPSUWG/nOkrPPcHcZFuwNWDzYb6/a
2UF7k4e0CIC5IXzCDSgHuVX9Aof6nJ2I4lUirHbu3VH8DU2YoPfewoo/PeUkBluRREHWcWrN8XDM
koFuX+g/oSOkbvWuqcG1cnRhy2sYbEhvkJtjLn7BJFT9S/LAcyHEsKBas2icnV5YCTIKRBcRKAmy
aWHFmxu7e7Qx2C3j+qV9xJ1btu5LSDYNs1Z5FdRDDrW1AuGSp4/uatBNteGnVBx8UBszvuv6imUj
AM+YdWeSgyQwG8kwM8MSg/slc1vd5S6XW9cncYQPb5LkbJMbk/C55Z0qWEF+k4V9kWxrD4gOJnzb
jGykKx71VYp4nFAykugArcnlWy9C00M0KsvfLEv1DQIc6AhzMk81MbAnCoDiHzCD+JUd5c+xOmgh
cWtucWzFZ47UbOqTVYSbHT3yeln8ZtPsZKOrVFzXmFuTgAiLx0P/FjskDT21SpaGxmx8YOTGed+h
eZS3BLQzi550evS2CXGkXyFTTyB+GMEOMQVqNH4Um/I+9Cf+FS5RdZscvMId04uUfxqjWwf7LEGV
6VT/3GAWbsvbubAqs8I/BCTCtbI6i8KCHR3J+GZXSn+DHB9wRZ6k71spP+TkTkTLHCO4lnEibal4
Cd483gvRAsQFqhe8z1T+zDB/M3bQJsdvPWMgJ/WXGxoiKD6GJxigsD9GgHuANhziKpvqHuSCd4Mw
lbkrG66oRHtgLrd8JbThHmGkhPZmOzRtwpVP7JkXhEjgrNM5g8vC7B2ducPB+4w79T36NbTooRAB
tvNpD5OOjG46sDUWMp8IiQ388SEPvhsKS8LB0sGVOK7G8WP0Nki85cWXmpr/kXQeS45jVxD9IkTA
my0JAvSeRRY3iC4H7z2+Xgej0GbUUkxXkcB712Se7I4cSA7hro+5yBD+0NMXxjLSPhnMBgYd4Kpa
tuXKolICYk3tho6Uu9ESPkKaI3nFL5H013R6UmCztou0J5ucYI2VztshXlxqsjuV5wHVmIFEYZ3I
boTbnIpAPI45OBd+VyYJ7TydRuEv0n0tQdcKVGPBm8OGL9g6V0TPcPcX3Sege+t8WyeXbamT17bn
h8RZo604ouIXUQxafO4Bs+BaacGa/SJFYx6NSqf3d6S2gzkuN2LJrImEUcR0ODcs5MBxuuf2qbby
U863jNZDdnxg0dW5tbFwZNmh99n4awgJlDH8h2kIkS7niNmhLYETyIVLYJ57BD8M5HNqgHRb36HT
5ISD9PZk0bxt6+KkeLfCeEVGvSIdJJp5dE9R/dP6h5DPdcYccvoXe53dYKKMy4vG+81iWysVpqTH
tt+Vwy2kpYZRvZKJBY075mrKdgouk39qeQXo95F5pt8RNZKUIo2Eq9ZtMVDxm0jknJHvSSWUvfk2
4RQoPDXMcgFJxvi8kKgF+dLnlEHxL51ZCCbGRsfO2vXbspxhWNCTK6yZtIoWW6f0lAKE1oz50+6q
fyZTL/TCfE5MSgbhQy/WhULURrgmkjPk6sNHBC8PJia1jY5P8FeYWxeMfBieGJOXT609MIqEjoKS
ReaYq7ZVcbX0Y9N86CzYwnYjc/sKyyj9qh658sUFdQ1Vd0IFq4IH2FBReYgQa+vbkA5W/sfWl0r2
oykBZvfUnk3CxY0aiza2fRKP13R7rLUWSSLWn6WCe2dagIVZfOfBnlIK4Ast/oSvAQPhIjt2wrlN
lxI4Khs2L8NBAsx7DOvIYQocm/I+CX9ZfzAkjNZiTnKc8KUbWG8j+hZ1KYtz1Sv6ZCF9hDBgulfG
Iak3G2pIdCD/pEOe3ge4r+QHsZ9LhBWyThyFKD+Gjc4sNNj5/g5VKKU8BjBtK6qnuDvD7we9HgyX
iCWQNb3Y9zfLIF+NX2JuY6vAVVEc4MqyjYruEXJHwh/4YVbFPS6XSCYP8L3YfGfRMc0Jf0LhAb2a
237doy4YFjVxfMglUGde5rrzxxrPaHmo+LtyM1o2/XcA1jfnu3Es5jlbGvPI2HhHtsreiuR38x5/
AZj+FGBXY+nIQF8xyFSNJVKGVIYM/cD9qHEfVgzUXyFjMRYJ7LL1Rxa56hX4wi1PXQ5cGF1hvorX
WFjjxxy77H9CER0t9r7GgjAVqKgpD++qhUrNgFZZ6/0W41PfrfvuEGpnH9BBqp2VbJt1AM++ZbqU
BolGQ5Yp/PqUNQAaOuqfgzy54W7a14PNhFGDEu4UzQqv3PQCdoMynpHFKWfo+627wRIXw6dQ3rx7
MHPilqV1MuW9KWwn+jYkLNs6eRQfzHCwNVfgZElzDZ9xcK05NzBerefT2AXF6j0rjmw4vdO9V1n6
8WscLY+or2VV2aeivKSp3UlnH+7DDMrnY0/rG+4wxnfb9APpojdtOxo0JknN3Q8+WQAWSyp4TlXG
7agZMJAthBMYTGu4FRGb0iW0HVk9ZMJaL1mzHbPoYxYD7H8i71QAp0/dhFjO7EiIxsD7uEIBCHdS
AUiBPesC/qvbIwkwkGM/ehq324RDCIhYvBOGD05UGuh6N9C/YW/TksvESY5oddF9SbkdXszDZP0o
+9rtH5bp9L/xSkCOCTKNxeiLrZIoryGlAFgRly9QvTgKiFQlwsSXXwaVz64toV8s6ksgge5t5w/s
Sk6zgu4IoOiI+Wgp1ZdwXTjBt1C5Ugbs2en9S1MsYENKTvOV3QrSzBEAOFz65Uq9qCFfJePYc87A
5o6ZDbinPT2ZKcfL01eVLtvmOhFZRiSTAx2DOINyidIUv0PrArZGVyCSxAy4dMF03VMu/T8djIar
Rq4pfAdMBZunom5K9Rn/+uzS3toOuC+el5XE5JLR0y3Fv4vDSn3I431UXNxp9shdBlIbRSfY0UdG
UpDllrCvVjPZwbDl3pbrr3FaT+TATdWreaGXUML3jGXIVUcVt1g/s2+AZ742z6GoeqisUOAy9GNr
py0QIQK9VBxlD3zvlv/ydNaKG7z637Zboxbhv3ciNe/G1xlwsi3zQ7rrtUGQHNU+RwCtZ7qJTBYu
7UEmeob+iyRl9Lflh8iTTTE5nlQWXOZ8juJaNDdNSrNwU0TI3l8qs8yBXOOoR69ODsTiN2Qxj1nc
c0rGhlhhPFtVtjK3Ctg/EjKWQLEqdg/HTgJr4mgsHtjeRsvR+9Gkf4mEo3qFzr1Fx6a4DSKkeFdJ
X8EtbJhBYQzk8LXNW+ngFeZ27E/fvBIH8qTw5EYnINbTGo4EIB6cxrMBE9RLwivsIqRTARDslbvF
z4AOWN+qAoOCf5MHJsQgMaDHasKx4mQJQpCCWKZF8t14i8ZzEL9rATa4o9a+ImtTTcfCQjyyNJn3
JO4g36LlziJKh84OCBg65xcOLqPHrUYGAr1OdCn7H0BW4tZiVWlnzS391cNv9VPfAKjG+ZsgOZrz
tjgGnxayx8Ypr0h0cwQIwB5Wp+BGB2kQqWr7pP26DUB5W9tltyQ6DV8h16x6HLJXPiw6djVACNV9
tfHy316+eOhkSbqpHWLooLuA2G32hrdNNinfRcfdyWATTfNuwoag2Hl/7cKVnrse5t6fXXhkS7+U
Ho1Ma6jtOQRnxtEz2IfaBm8hMnpvR9aK+pHW9/ZeoWZGK2TrX9GjJEeFnz4Xzjm4u+mf+FHxaPgi
V1bsn+AgB8HeDLY5aBFlB/o59R1BZdb7mfKd1hA0a1iV4yODRl/4mC82mFGwsqzbEm0aQYxzADbS
oqpx2Xmz9I2POqovGbMPLKv2/zwq5uod63QnwOKP9RRNI2paffo2k7vqQ+eo8Qw5SULsxFO2zc5F
lMKsqdDP6S200B/gVcKrqmzJDiXZE1fdvNwkgShdRmw5KPQq9gXqqbbxjzB6MP6sP0l3/MCtGCX3
m47yaxppnWAaOTXiXwP7etYhNv9OtLs0uUK/Fp8MURgFYuEq1dMEDRXZEKkGiJr1eDuL3gcmKMTq
kReHnZwlGQncvkSTBtU1+/R41gEoGVcptHveZj345SxtsFzQIqB+ITSeZK5rJZ477btd0R5/a6/k
DkFlq7an3kW+SeAg+NQPhSNEJQeMFtJVXn60MUdM6T8QCgy0bewc5tukpcHibK/JsWKSLBN50m8N
hkdF/gg16Ms7IpMZIULOHaiYqZli7Ve8Iyuc69HqVu6oFpgmzZHKpT0VF9a8Jt0XVhXg6OopoH1l
5ZDm23jRoI5BPNqv5wbpJzaP/BT/TFQr/Im+ZM4Ozi7KTuSGhkt9TZt04CQtXCVz1OsMeyOjhaXA
sj7HAmUeKpUOs8DqH6HoKdHoS8IalzkQr6Xa7eR7ztAxx6mx7w1XIlb+GAcr9rvDVviQUIFsCA8j
LQlOHbM1XHCMlIqT9FcVOx1zNfUw8ZkiCqyB1C8y0Zl4mca04FSNvgBIRgJgANa9ZwSgno14tuN0
kp3Sf+BBkz0n7s8sonxy91SGlUAKW8sNJD6zNY9NwU73QZGfo1SIdRg3DvFk77ZA3I6VI5IZ0Xiu
9i+j46ZfodhN6VMecnJiWdAppFraRn+aV9fiD2E6HfL0hkP84e0MzTEtRNKncCC8kxH5RpEgv3/H
BHtMCKZWWnjjY2PVhPqGVVOe4qhP3n6PSgD3+1HF+rSEmpAhyeL/BKmZti0ltZCdE6MQsIUVgT7s
L53uwpOkXXLxtzsypM0D12DYI84pSLJGyTSHxLL7Z35MnDGCRjQHTBOsJT0JJa36kd8Jh6GMtti6
LMT6wqgDfUOm3gn9DZv1PHwHFfkx2pp/D8QVBiDW2zieagfPLBsv0zaFO9y0yPtrySzHZGBF55jW
z/ysWfi080V876l7kSKHHwLaQMrbvJ15pqR0uib60YfKvoSRGcZtBq85XiVLdwkXjbbswdo1CxDB
/EXiNQb3CDwISMDqPXnrWvySsKaK0D1D2/8q1yO7GWbzpF/AxGPB7Bl3emNv2E/nfvosupsk/OKW
RKhaEQjJ2Ds+efVaezCLxnRHK41bGGF/HN7r5BA3RxhyMosmpqrBdA5wJLjNtINUlhBxTZTVoT54
Ih/VV6occ+1ssSqeDUxnWTnW/lpsP+VuJRl3L3cK2MaayVSAyelDQRLDdcxqN0AbSBKHgBPBhuyF
RJVlpg3e7Uq8mkcBG3U/avTVNH9T9wO4jOyDL5lK0efN6YAPNexJ0CHtQv93EF6BsFPh58H65AKE
r0ToLV+QE6KJZW6oPqoADQNDL6Jc1fq7bLFNk95LHHB4BFRffVktRnt2dPTkS9hyYQIyYBnqLT8J
kSA6RJfma6Chl/JThyYg+jdvwJp1SQ7Ph4zI91VKsEfR8RgL5OhS8MGeTxb/hToxKuBs9VV2QGsZ
aq42rOV1OF6ZIBicj217rj3ciA8mrGgtIGVsya8BUhjCl6dGYOJuYhfOnUb45usVKNGDB+xRq72w
LfTCC7u3SXmG9lqX4AyuNfyuUvwtfELUGc7psUObQqXuMUoAYQvc3a1Bbb2VHsbF7+gfOH5XFcwd
b5d/RRL9mGZj91WQOgXKEbwLm1kaO55K+pqIRcRBdrNZWKFvpJ9suDDixWlgVZzbXzlpMqo9eH8M
AUBlMyCV82NNj0DBzt4TAxpzcPREIGlxUSPyEQQc5PyQdEgkBQRL9nC4do9eNuBaUOlOeNxHwm2W
Ir4m0PLB3dxSg6uMn1kid2sT/9g8eLDb4Br6qIMIr+j9DeS8zbDW0YnAmLStQ8tICPUR9+FXd53o
V5byD8ypbhHjCtjpxqnJz6K5wfXgkfTLtm8pPuQtqSvML4Esc/LEW8HbataDXg8nn8RrucPfS99J
iUx83oq+mZhwgCKsnp+V6hbrACckewN9q+QbpTuzREx5zmhWxosUukxr+Y37pQqgj0OkcREMAvOZ
Z9VUToeWIX6PJOcnQLu0wr2M4NsMICIyLmNo2Ed3UrJHjFXKJjigrLJYelb0VyXgZB4gJLprivdJ
WWGzik/YJXHjoc2w7gVfLg6hZFjhvy8We+ggVOwMOd3uEzUdGzUOG3GtW9jbWRwvl/6mfHm1G4u7
4pni0uAl31B4DIgjxk25Q2Cx6HcTnzDrKkANcLKQPMkcmv4y31HCevlK3ioBi5crMgKcEkN7qtGT
7alCGByg6/2iNEMiV9t/pn4w5cxpuTsBbEgbtoT826kB/7VUcBMNgTafvyYF/a4mBP4cZR+FB6yR
/hfMT7LINyJeb//QRAD3FrFwKvcxn9rh7CN/ROBDMXrmyxF6uE7YuNfM/egFKaN56My/mJ6OXfMO
eOYqMJHNkEyLUa6k+sAdcqi5A609Luz64jEo+ynKUzgupRJAD/rKY066V0jMFhEE4IsYyoxINJyx
oxzZAq0LJUQzm4hdlfVovW8YNq30UeIPAUAJhBaC0sqCtfMq/bWM0t0Rw31HFvaIrIOJuJb++Iyx
4SmOozNdWukHMRjAumQmljsoNpWHFJ8RpfTtlusNdVJTLhGbUFnutIcyMUZjFDEhOT8oeJdMsnTR
OERni5hshD3oxjnsoH6ezbt2ifNlSOBKSABPfy7mQ7ValZtpS3c0ciyAYcvWgOIBmaKvdkpcCacM
L6kD6J61DFXiWefZBSkyDxqvrYikzPYN9r8wPz+k+bC4Qq0hCbi0CU5Q5lg76xkRN5s3BHPn9yy6
aNo2SF/p75znUtA6ucWHtU0d2oKiYvNEXBfTyA2VO1HfJqURD0lIVPG8Kjaxd5z+QqzadjkrdZmD
UXr0+qbOLx4PwBeZ3WvMjejXRDas0yxX4WNMwf9kC3kds4h6Du+u/I3KY4KmMKBPG0tQQCjlZwhg
jMIIMQP8KsnWgXFfWkq+Ap3bWNwDBFYiTIUMv4u60rN7JbHy/xrpMnPUmkP2YfVo9u0wXw6kDEmr
+WZBjQr49mkcCQmCtMfnbt6LcSUcaHwRPeFd01qKDG+r1lzSCHvTCQ9AoaxkBO8GUED+KJDu5XBM
iMLp982TtJFpsmEZHphVzeJsgplJQmH0ZKxi5VogQJeYWK5Usn9FlvIOp4cRwgRAMA+hot9O+Ih6
wQU/cmqtTd1s8QLzfVWEFPorniSZY8lk1QpfZuGjjBqFL2OrD88q2yk4KaTfoPzmOevg3K+sS3xO
v/MSc7yJgIyHk6qpGDFC3qwQBMcRw8OwTfo3V3/bsKS4VnBv5T8veGTJLQ/fytFzOMibLw1Ki1Dc
DDK3luUrkZBYLjRx2YCNXqQP45gGN40NHkFs2iZCXcSFeaac4HiGOspgo/mdNGxmlyG6Caw5Rrv5
ihiRedGxbk46rnLxi9eR9coA2PctjTvSapP47aH8gU8mbLAQ3ZCOF+G6esSaKwkuNq4Cur75r6+u
+vA1fCIJzed+kLkmUkADlXHaOQrX6AJx78gNBxhketMKEdvJHk1VVuMLr+NnSYOSMp+y6S7aA3Mt
HLUX5dah7Nd3LSOvDJ7oqrlN40dLfYoxIotnlG1JR65tMnmZOPElJP4Q191P8pRoqomZX+o8gHA3
ULBv9fKqSMdQu494yidGeVc68k5CkU2ZvaWlE7NVED2Iv+Xr91cis8XWsUlt5dfUs20YrSveToMn
D10EtJZ4sQJYEO11R1wsAcWeaLNC9R0Ia8v6xZEAzXb25ebbRJtzBrtwr5o3HDLlpmuXZf01VQgM
wdkyx7D9Z53a1togs6lYezvVhPXtlMZVUS6o8ZgPddvaxwS0DA98cYxQxe9579/XRyw8CmKWfK2A
sh5c8grY6LJy6mnKGOvQhsHzm2UAkIRx0Pw1DDy+/WUKuQhDHSMu0mR81o4xKdnN1YAThQCiWzTM
NBYxI3jogeVFZq0bX/NqL3NtBCvpRbJfMu/zbGF0cWP0lG0lwZgXoyMuZ+0tUwra5K9mtMpnyXTS
WubvcMUDBzY25COy0UmjGMBCrKyxBvaH7ql715DNNoIlk9kQLn33xAQbEf2S/AhlEbBQwAgmbrgd
WEzD7zuzk1LP/hjZ4rnCDXjReIRwDgi/pk9a532UHZVkhepfCReT1RZ3m76S1FcUbgx2VUOJ3Cwk
lmAFlcF/DB5mjYbB86olZDLkyBYZahAdLCCK9ByF/s+c+oUi+s6okFIaseQjquehqkSvfKlUUhUC
KGXtlOzfjqa2k7cmiDfg0qIdgvTO0REJ9S7eDhzM7CFCW7FLLlHzorPCZyxWGVtFeQjkbCE/cJnS
Z0+h/esYtqcqEQ+8nYlNZuiJTGAe+6IlR5rCMJBYJX5q6bgyvIcCbR6dL6Hu6QMos/xX1GgHgB5W
83K2JDrC0ajndth0sGG0yKnfTfAJsze7tS6Ad+menUf26VycTK8mt3WTW4GUiYuscpksh9pCqw6V
te6JCCocuXokt24tMunX7EF+KDVLcaA5/UEFfwkPCt80E2UmOBwHzHYe3EtcNRJ80rPE5NlbxZwt
EFiiVc5qfCMwxU3YMLB4JJb5GrV/RvkUpd1E6lfOy1VzpLi82JnkKgPpUpDnHwNHkr8MYLXjxV/W
xUFL3KQ5l6A+DP3iy9ScFmUN/wJGXyc13AFoMyVQ8DMYCvnocvqeUM66DXTna2JtGZR6DEaIvdDO
MorUH1GneOBL/Bxpg/RVZTj9cCzR9lPZA5GmMB+aRwPxjHRnu/d/xugLdW1z81GPwCi9RsZnHx7l
hsArQvkAPv8WKBj8dfXsFrL1Ucn/UoE5EnJITOni3gRz/4ZRh+0tVGyfz5ylkOWUS5mATYGXb09S
JBPunmx2tioVeXLsCqry2YzXBL84P2FF0johC3d/hfyQ2qOmck6azVhxJWMqDYu/BA2O/jPFoIR0
2xBnt3IMLBG/boSVr7oH0nEOxCLV8ZYrQLw+WL7mZMbxnHTtypfeJLQorNFbW9uPLuszbfHilDmN
xHmjwGZFj+BoXHzgSQL5uC1OAczW6J692VWypZy9o+X0qRY7Rr5+/pdHrF8ZlfT/YqHbKo6Etkb+
k5cHmE/yZ8edX5MMCIRsGHZCtziX323rAovGAdo68A03PB/lTZqrV1OBHMJ6Ir7QA/H2s5Ip2UMv
E0YODvmBEEkz48uHDtY5SfgYWNIJbKWfTbtpPUprnQJexmDEsbpAFBZ8wxYF6TYJ8EsR00a+/Sfw
HPRUVomEm1hYROU7VOhPM2QsMNeYDZq/Lb0TOcUmO3tWGr+GtaXfk+U1qU6FageMVkskMmdU7IhH
/gYgL+DYbjU6oalzOKe4w4SV6q3PpsAIQ/iO1LfKvMJHEIb2Ft3mhHB2KFRUK976m1J0vhvNQ57t
dSQXS9LY7mlkD+H9XHNkRfEraH5Fzkkz/NLmvAWKrpdYmz9+ezAIhmbnlDJqaAc3U139bq3UnwY3
3bBvOT8Cn5QE5ofneR+FBpXQnnLc5jpZ98d62g7Nrh2WYy2iUmB0GVcwRjK7FXiOSHYZOiegu5qQ
oJWgU+FlTpRDxk2U/spas6XpEMIx6t/tjMfZ+TwOmbXTFGbYgW8r+l1gPKuzbuIYrsP9cC2hAwbv
rj7X3UXt7rWM0JARMJKZlGwF6peIcgNgAi1pT9bt1WIDxiJO3hOcxtqFA9mPdpN6mk/VNjpmBOgY
/xJQ5BrttnzOWMr28hHJakofUzV/BQ25x/4TrSwjyIOGSKO/mJ8mjSg5kyklfZJv2ZeYHvPjjc6c
QkwQjftbXVhDXqXpKCZImcix3xbK63FfWXeDhZopoBDAN3JNVUa7G5mB+ETyKBsg7LI9AdD9QL7l
Z4jcQs6ecXbzaHvaGZwZRtx4roZzKxOWLa7+9ljgAGGFNdiZMRy0aRcaT58+iuGO/BYHJDQvH2ul
7rL1sCzfGWY+A3tF75IWgHb3Rgec4KgVm7J++OFf1u1IIPQupbgex7fmbS2oQYEbqpdBhF6xT9hG
EvRCuz6LyLcNgTbNoVQIk5QzOyM5KAdp9eQ8Y4vHYSpiQ3WCdmOp+wy2TFJCRuc7QhSR0Sk/EvUh
hjS6Cz3+FvXnWPwr45+oP+v60TeOQ7ovk83APg9xHIRnU3LJORjifStvUejVVxIC6vXY2/yMHSxl
Zl/Woy6XkOyMyRHIDP1L5YP+oXx5nHs+NzZdS78LUwQtQIhli7OYqJN9+wjTo06Rwa8wcBG0ezPZ
dFgeIjrbVx6eewbkPKhgO1u+bsTY+3jvNy+zXDfgrNVVQIrnd3hoCEiA1cq6UTwrBAEF2Fw2ZfCv
6B/pXf2mlS3ZeZMehJSJ6hfhS4Vk6jTegJYmLCLJd/fc4j0von/as8Ff9DHNf3zIUcH86cxyhQNz
p4ZiznDHGVjGsHEPHgGNbsPuEF8OOj1tY0hkB+17tBkTQSSXIV8Nb4PswuY23vry1BFIyR3evhpU
frXCjfGH1l+999JZ6kNIsQFGF7tIt4n/8lucIsVvpNyL9FZlbiATzMKaCLyj96kRSZOt+8HJPtr8
s4Wi9WgKh8IYTp1PPS3bMiagTkSVupbiQ/Al3jIm0DfxJqBAZhyIIKHZygbi/IX1L0jWXer2L+Rw
eu0KaDH3nrlNz1hTjJQJp4sY3xAPUrYT67V+CusV6wDjMhL9xX6UnuCTng0wHCkO8g6WgoBHU3c8
c4PwHPxaz7s07Iy/qeTm9t1IdwZmoPf0B8wXuMIo44h6MKE1RlqdkbEBSsxvkIHiqyF8YdgFCBsQ
wjEo45xDlItXPbC1di91yUJ6IA5iV9cylkOlkgnEOuOdRXspvrxTBKI14YT6iweyPzvYjcIsn80M
4kgwIq5p0/JzTjQGRqsWX3uS3j57cDDmWksxdOAmyP71rbZQ9F2vLPsGqXLsjGcrPOVAh/GUAxU1
6uN0zfOTUBwLnCyCo2jIWSFv/tXGFT3xti/mHKxJmFE/HRnJ2RrnvwlEykPq9pBDB0NlSE470bgP
rNxBJ+4bKDy1RwY6LkIV/4srDzc0YtBVurZYAl7AN8AGQgkOMW4kXJpHjT06Qg3mDX+p8QM1DR9U
QExt/qEZS4pNC5nhOUjdSnIbzEzPuDkxJ0JLfem/J/pxxEGMYWivm3FFsS7iiz6h6CH02QJRT5Gf
QeJeVv59RfISjyIP0PjJXCtnfHfpHlF8hDAiocUncUhg/8j/4MrNriYeIkKy+ugwdVeu3zxzRGzV
aTQPdYAM6laByqsSt0Q7U1JUF9VfPGvk0oecvkFcIzmAlB5vQhY1V68iW8hTVUdnEhJA82aCL13q
6dj7JNHfUFjj9qJ8qtvNgJ2bTIlZ3RYSfVU7sbGu0l8mANjVwP2+w5i2f1F+IuvmqS9+aePS+BUC
LWFydYP2hQ6fyMYS7RRnBmWBvjfAUf0VpC1zJ2uujGKaewCE4dPSnqzjrMytFVvQd83kgs1j3QkM
TVB2dAaK/gqtjVTPBEgUthw8HFXVWt3PfI4PE9sAk7Nd+VX1W4bO6BsxRpgNTRuqBZdxE+PN8Tbj
kMZDEnJFIuY9smIRT6QZeBbpYo4eO6p1QAMNeBqXFiZSM2YBQSmigSjBU6NeW9BF1tpUV/wDsizv
wDawrDhGWf2uhqtsLfJvNftX1cexXQTTJmY+6PERE7WUtPuBpFn5MISX+Kfdx9IZ0Z4PsrYkIONR
Yn//bg4CWXWsWj4Z+4LJGz6t4Zw1dkUHkOX7rjvwhy3aCPEwZyDJrgYlN7qq8P4Y4nUnumleJppe
o7qAHE135UTm7pwkE70afodg1WULvwSF1v/TTgOzW8zFj5p6O6I8PStcEkw9FCZo5mq4o3CJY3T8
W4T1bfUEGsX4Do72JDgR5m8TMe+2f/Jm+zhnxZ0k2fKA+mslyGC5gNxICERmmnvTIPxfxb0jfLJW
q97YKFE+hsI5ZShI9iohO+EVlX+8Sej6WrAoS2Mvnc3ZbA5IiDBBvF4klgUE9xkoNcjuxFfP0lOJ
Nz1adkpr6TZKWwbSKO0UwQ6vYkpoApZdwpJmHF6G2c/Yc8giCm8p4hsbOI96BNQ93Zrv0DrCIO1p
D2U6/LP8LgAE1ZdhvEUt/S6f7TWHi9ZsrXapZysqDiCFYn41sd8s4MnG1pnPkd+hn1ZM9pg3+BuP
hScpT0AaqNVQbfj9PiJO90IYcv9PpUOFuha7bcZuf0NdoDLWFQ6iJC/ND4onZrAJcdHlqjVXIP7z
5GfouQrstIRpnpsaKahoJY4CBksY6Am7/5tiOuW1k/c9fb9eOR5hEtGDCAvqnPCPQRTiHQBxx+qU
nPy3BW1FgY3G7hltwqL/V9wzCO8V9CT+lb2w8rZD94qS/fiRcDJYtw7G8TdrplDtbYG90iyHmOZ9
kgFlAG+0hKt+IR+wXs+7UVY9xKz4blXfgxj+9dqwTrm5s9CrlEycUVNhb2HhYkoXUf4ceEc0uMbs
XfGOGHbOfiaaWVgs8Fl2LjFBylefoUxxHBhPg8KAXRDdKTM4MEGva3zaHDnTFS546gKARzBVT5wN
DjHkovKOGR2SgEawItxeHdUWfEc02DxTGPiTZJXfZkh3gw7PaYoDyy6a4vpv/JNH1mXjTRz5OxcG
YluUVFROpU6z0i150TbKj4zvBd5S1a3H3C66w8hw3DD2Iz2y+a6/rJ96G8v32jtjbUzJb8A+NXuq
7tLXwOBaBU8ELKmEMtbaXs+Hf2J0VCoOgWz5IaeIs1j2YxbtH2EOwji4Kt9TzcirBvvKktR0Demv
njZF/1TKTZZQKMg/grIamICFIizfuR1E8q4Nbtw6qsSZzRZDCee45bQckE+d5OhSYUtJgpb2kPKI
fstljtQyxEuDDcGKsodIPdhAk8BcgX10yv7BJdThJLLGzuV/MWx+5bne8vu3+pbXDVV8xHYsrXdT
NrFbuwMdlkVwN6Cc3ebCzSAv5Y70sxlQ087pDXJ8mLXu1i8aEWZyDUyFVU1wLIOUYnsDylAkH759
q9ha8TO286TsCsWG2W1i7LFnwizi7+2fOoZVvrIVzHz26NCA/uMMjt0PGAUUFhmSvw5MIpl+PSHO
zFFAkBybnDtpxy6dAMGQsRzpdqA8bWIdW+QBE9awOYcPeBU6xA5bxExh/m4eTAqhcAJmGK1PQEe8
RpuUN+pIViWmksoFBismhxrlLAaCeFPsNYbUeLvuNHsI4Yk9XE4Pec01lVErutQ2/GP3FgSWDovk
jfMB3zViKS47XIH0SyxIjsNniH1vBb37Or1N6Mz0e7CNhR3SXQbWSMMRpVAuQl9tN7Hv8i7HdLcn
/9wx3OFOt9VTmizx11i/DegP2/gEpdZ3H6yrDfNgnQud0cJrnFe8wi7RSBwkAo966yAeOfrYQR0M
5o14/IbfNDqV+iG7MJ2Jk+v8RFI0Rnb9xHSwxjVonT+8lYhd5YmrxNoRUyxBlRKQS1FVO8EGIbCw
4ywHG5XhMlqFw47HxWDuuoKgxxLec1PqBw6z7oyQDy9KYyAgt1W6ffwzQ4AcD467Ux2tPzJdW24o
O6zWvXWCTxOqy2ht7pJgfjaYxE+QuWziiBbZC2RibZ2TbmaHF7ETMaSJeM5fAg4Qwx7TrQF6uLJ7
5Q0Lbsof2Ng45sbxMIOvpFvKgqqNJC5RjA0m5TUvvHcF0Q+FHP2wipEs+kVehNnL42i9tvI/D8xX
T2A3tNi0IvZKebQQYL5qyioj2sFHKgOmff2nSHDPhNZs1yls3/C1RvHHh6ZCVIy+g+7UM7SodGkh
o+CPoh9J7pCPL8MALwiiMPb1EToJMQef4JOfyM/y9nJMy50daPcWq7nlQLA2ftNNRVSyE0JfiPC5
QRbiFCCzGc+ngn2FTWRJzHSrcV6dkD8MWDchWacnCHPKToOJEoOaTmnCdeka125FQdHjTE2/R8wh
TQ3TJ3gR6lC3u1kdHR5AHuv6qRcRnycuChyTo0kBJ4PsIFjWwT+DbIyWpcuOJVx4VptXCl7EO2sQ
gli0Njoyb9UxQ1tCPXOCFcBhHyJSXsr9pv5VeZHt8aWUqG/WGtUZ5dzcRRhUW480p2k6ptEqdjXx
izXapJLptJLm18kOfxmLJfYnYmPWrVqxK+/Z+BZanGvePnfVM8EhyxYsBfD/bNi0m/AusIf6Kfhx
WNIAz3uMm7a8NOOGqA8X8N48foQGssS3oOH2+S+nDk7D0dpa13CBYYiFKG8XUaPVQ2VH8AggE09O
OA9ldw3siV2W7xTG40Diu12sr5MvgLCa4tIopY2r/fFSNB2DgOapBT8VCy8T9RcUO+4yJh58I3TS
A1PgWXOEW4LAdlZe0icWH2I2NCjMs/kFAQdsOjVwBHLstANqGHHNur5e9wAmIHBdxBwbBo1LOYdS
XXND/og9YtJS7uOIgh0KrzY18KoZorTscD+ncIdV33sD/x5FNJGU/w8tbRycc6ry9otVyAOtntV+
r4MBtAIot06+k5l8rkHT8IBKdNNHA5EQw2YCZZaheigiyDdHrzfWmaDY6LKILkaRA/eOoWXH1vhn
TmbgtBnzrTCwNFY2Ddz9pueqRlObQtyMNQIL2z8ISixk/8fReS03qm1R9IuoApFfRVaWLMmWXyin
JglETl9/Bqfq5q7rtmXYe4U5x6xQCYuOAoZlGnfK/G0KgVbGFsNRTIDsm/6/uwlYYuEXtOlWakGv
8w72uD/B0khLg0CUPYIl4/9q2oTVbfXILVSP4CYEJDGpv0Gyrd8TL3H601ZZhJiZ7OsjclpYlz9g
FbuUObCEzZoFp/JJja+PZ7xHHNms7mYCz9I7YKKEl5zwh9FDVLVjGAAXS0q5Jp/wxJHmMPrqaVCu
Vf2mmmjiuGvy72F9BrVQo/h5uRH0BVBKQvrDAq0oLqCoVtItRjMsH5SJjV5LxwOugTw4cT0uXJsO
A9mBo71VT9y2naSD/SDzkaeEbN72ZMzfoCq4m/DkDu/U9d1DonDu79w9UXfgMWxRfk/In2TMOaY3
sdCktVa1yeqFf5PGPCb8V007bJ7sQ5c25UV2LhwIDsyVL6FYOMTxpkbhmj/P2LGK1wwCfa9Byuzd
3NCtkN8aN7Wgnloe3VWzjY5pxLCUvkFyOw4JBbMxdStivJIY2tBKxzMqua47cP3D0YWiZKZbnGoT
+XvCorAcFomAyqhO2IrxAbmNFn3CeFn4FQ0XJoqX/y9jZsCwZIXBy/+JG6l2dJtHC5FXpO9TpeLu
XTdUDKrX4rgCGAsQfDmO0Z6+jHX9yWwSsRP/w/hboL5G5I8D3T2bAeHiPLcgZZAt4RI5P1A9P++i
exgP5X5FqcQM+xPvVboT0ILayg73INDG08hj5uFDo8KBbojnNN0zaxmE97KwcCSOe9nSgQgAnqbP
G8i6gkPVffMdiMyugIg5ye8qvsQsZPXtq6WURaQccVfa7YXvm1/tKzDtFaNNB4b6knzrUDIlS5jW
jZ+TFY+8RPAsDXvFrBxZwPOgCGzzbwoIyXgZIImhB/DdtE0mY5Rjv2a+mJUXsUF2m/dI8htA43RD
CPAwkZcOCuCAdFBvfPDBppSASCDBc2LU1mKXc+CkyEvLNy0WkZyykaxwdhDSEgECAlj4rdl2TDkY
Bcu4gNEA40B1JnpGRfoxuyJizV5o+84JM2z4iECMQEEvFBBksLCk+vgXHofOjgxjwDevGitFY1Gj
yOp7zOev6OeEW7FirNM72fNMVttCo4BzLrHT6pm6tvi8eLaAl15SWlz40vSBjRVnaKlPIXBLNsHS
87shq+4kqSeCY2jFzZKvjATdyjiFWCyfQXfMAACufAbU2GaEYSGXiBP2F+QULNGqYDzsPvOTsCGz
wzhmEUUKwFmgeUhNo3/E0HU2KUh1d6zCLd3Rc0/sBDnLfCBCcUPsHnta7iffYESFR5Hcn0gprBnv
E9a4ateUG2neTIHG6UJcPActwLfSNTPHaLYxv13DFZJTLVLXJExZ0d2jqMkJR8kD3moW9Zp+bpjk
UftisKJfJ46ela9OZKk1vEX04DeK8QGj/1UaWTnQuzNh9ZnlplsqUj3dRNccLzOpBCh9kPtMxK+Q
pMHbQ36Tcon7d2Z9aLlD9uzkzi80jW33XmD48rT1QdUJvvKf8CJ33WZxd2ouuyka1WH1JcIn8vk8
4bBVW+yZUXZrkDFYHQk8tGzVZw+ZLz8vhTXyRW5L1E83vm0+oG8NzyRLshI7gQN/GGX9sv7iCUCF
M6zpcfnsyz/oWpf6QL1JK6kG2oUPAYYo0xi0kRFyBZha/FT0E/Ee9wraNp6y4rbSNnW21b+Sq3ow
rcq9+do32WtM0rLESn/ZOv7OPIaseE6wqTkDlzof7M1iEsIdb8XDXsusCU3/36s4I/dOaLT9VuUb
f5IYdC4ZgEKpeCZvyySeO9NhIje1BwnjIPqXLZPweY+6TywdOg81vumiixixE91a360uHKZoFPG/
QmXmXphv2HpGNjA9SWxMSaPncXLVFK4FSzPjsjoYVvglH5XcCUm4GiXO53/5G7vABHFvfAT0S12I
TimkAGaINzk4tZnIJrkl/yuf9DIzs4nF+RO1u+4JWoccWbsBAHcmSp3mMCoOVRpQw1estOBJMbSY
lTPz++y7f/DbN7w5vGE7aDaGaGnPj5IlstefgWLvhpAhwEKBNrbtQvvk+R4sG+oHFslug0g9R7/n
87viAebRTVEmEnSEZlt+Z05I2AP9KIhmKtCHiAe1vb2OMQAGc8sIiUvnWN6jfk1y1tvkGrWNX3/w
829g7Kg2GRYyD6C5CNFBH4Tfqdiu2ptJPJAPATizweIJiF/xlFLq607oCFeODsK9lqtWJehWhGKC
HrI4LEs5H0RcbZxycFtsSYOoPcxvIhJFVMI27mS8fdl7uq9jeLWrGw3ZTFIBc76Wd+UDIWiJXJmk
YV89m7W7iFCLN8JUFutg6uXv6NZ5mGuQrQ6fOD8FL3WMcHmBajBNR/G0xLorG21wgYRHA5gHT37E
2PXX+ZcgfTJCR+GKRgNwAHfzkvqJsfuTy/lL4xNd62Dp7fK0DBtT9PECrerLhV7zDDeptjNrP+ee
qP2G14VfAyvJ9EDr1CFDpVss4JYglmfoGiRowIpz/6mJ2IxMFA7+q9ga+4kAWScUgUMruUseOiJh
JUBcLR3rpwX5hBe3T38gukYjOq6z/MeV2J7JOHy1PiANeaGoXaBI4RHbZLOb/6ilSyLDuMBAIIcB
QUZAjLimRAniyr3fEUpIGjzTJrhQZ8YFohLEtxWnDjc0xTizS+FgeolJOxV0PVMlB07p4GPhfyIa
wTT34o8B1w3/p3PwN5PTJ2esU1z4mGLqlij9mCbeUEJZ/KL3z3NafnGFU9zY0j+FTghcCF3KqQPc
DE4VKVlD0Kkj7XEipH8wayEVFsRxsFpsr8Nzl5zQLLL+Vphj3EycIi57SUbE+oGqUjuNPktYyF/4
+QDQRqpToa+HtjCRsuaQUWeepD3J9sla/5wYLfBiQbJjY1NZzGOYYTU2Q9ON/M6WnXraYjOoLAtB
bKtBAZOGTa9H6F2KEkB189eWkSlL25DhX7zXvjCkvURHNIA+Ya92MxCs2hELVAtejSjUpa7GVpRe
uxcery+kLuKGwU54SGwrfwMGklNSig69Lqobhl2wJ5qAjpbua11IQSkielwqnTnfCE9/mLYKgvMg
1HDPYhIk3Ja7ivgvVg6QteBkRYKNrO7e/tPJXofG0YM7IAaGVVbX7adjjSBadUBxEWYD3ktimHmO
NyBrgjgI95hHeeSoAVYXcLjFAaYTzLdb904BnR1z4OxTv+6xlYu//Pqx2cjkHz03RNA9pSPvK6gw
Cl8ayGv3m8HQuOgec9qZRzu3VpUtOe/4jk8KUiaVIRaHhVb4WIMpFtINeIDqrsTYF31GEa0LKBzS
MDPdAp98F3OCUaHAwZmzAyb5VfPWyXZ5QUaWMU8h+zOav+mVpNOqcicgbuhkFXAmW5RG7JGZ4Uby
RpWAwzTc5RLbdPel7Cm3JARLrS1zwppIEW0CRNDX1G5a7aN37cCZSlH0QigGYxWROQUlbVtkHHTB
fX4gNaKMUaDHS+v4t732QoBnnokZKYK4SQm2R+TWBgpvEV/2UBwLtKra6KdHVFlFa+k+Jky3Wp01
g5PFlyg1qkAd3nuGKWRg6G4knnH8sQZYbZRP5RMPtR6w6kiGH8N0hPJjHDxGfKCWS6fvrxEX9UNE
/JYH6PpN03teX68/rhJbf3vuZuMo/dI4MY0uNhxPmf5ZIARgWUJYgoLRpJfWfO0i/RGuwHixe2DG
gTTASBTPp7i6tuZl8Ns/NcMxsdZYiRJocY5U5mzg7pl8OQqqACaXqoCPECeiw1Accw2AvE6nZnVE
pkkk+QVwIIG5Vo+o31KLTNcq4JvdU3Gw2/d1Lzm92F4it4IoQIwpnwn5obhgETVs0T1k4wIgqlJX
3A5nXXFMM9CxTVHBZ1/5cGzLNRruQyL6Cg0oN1EXOjFF6VtYu8Nd/ZgxU37I3ZU1E982zGCGDoJ5
f+l7OfLBBcOPKrEQU7ZPbpT6lPFk2yk1j5SrnRFpS+vhD3un4LxQzvKPBvoEnxp9L5Ed4fATYWDK
oU8sU1db2cgGuV3n7Ku5j/VZqvYcHeV8EITFAd/pW/KGBLLcWQ1WMVRS1tJbncBWVzhiZOdziR2M
3HLipCAQkVK/duaIY/8sH1hvtyFjBRs3sCPvjNBp7uxQ6BFsRui5jn7VCslMwKzs4YaMcVvBrfcw
EyoUDtuOidJeFn+EcVdgt1PW35jai1Nr+FHjDl+YZIfhuHpdIsYZtvoDDL751xrEX3P32WV4LTo6
Iibu3mqzBNvZ4A91XNcvjjxyONlnzHDhTsh8VP1qPOjyf8pmn8wYTA51dyDeKPpjo1j7xuAV9bZu
4E5ThPh9+JiLgGZHYFCfE5dn7NBpNDAUQDHqH60CLgLiBL4fVpdgmFfXlJ+d2vUer1ifMt/BnUfz
7rC4vNWa1VJq7KvvXPRCBuXpCV1EWZ3MO/0vTQ/NPXEF/7MRN+YS0o3yOLPKfcmY9cV7OSyk/mGL
0pcwJYCxVncBEkDMFEKebbuwAdDfwKyFq4YhaOZ9tAcCW+DD/B/JtLDcQQLV17wiYyKIm/OcfY47
yb7qLNHQSjMYo5OU7aOJnYJHHlS+6PNyxFzitnYL9wp/KyUUrn31N2zccreAcJGtISBN0FSxDqBt
WvR8GMQps0N93/5xvau/hIQXyTa84UeP+P9vVdSKissKnSPCYrGyQmef+WSTfiEKlZutNP7o6AAv
KMsGeJARubMuWlFsYcK6MZwSYbobgnhd2EjRbjhIdlNZwz/MzJAn2toJSbqkrGYNP7lyvZFwGpS/
BspOZJSmFd0pEvExBWrxEXdbdobxR8axBz3pKPDMt37I1RiKx1XyNnOqKpsKixESfUtGKLRhZ1g+
qYH2SeJXlnIrOx+Br6Q63egnzBqZUfTbqrwwpd63P8UDRkEWB4LqN3EEhArx0xh/tsIG4fRyEPdH
XNe83pqztCpIJizEtQPRh0ye95qFoKw0g7ij4fntGgrTgAcD9NMLrGLuzE1A9e+kNE9YL+etnPMZ
rpafM7uQaShh+vP5/nTVAZo/YpK+JhfEUR01617mLwCVnh+r152OuSEk7kFgE7ENKJT+hVjefjTx
PNcOheHLFbleL+2eU2FJWctXnqjbgEU5AMPZwa3y/OBImD+5l58fACwA/fKbzC0dL5X8b8UIFN2U
zenEDObIr05m5dNcptotl6xbhOVYjQk3m4/VnWkViA1W2Xqya9KN/Ktc9F1MGna/nn8gaMx6wFQU
XV75w56LvoNfRu5J5J9/YsjsF3x6gbm3lRdf2ZCjeZh3Be1aqGFju0h89ubFmB/auSiO3JpAyXg7
BR+t8+D1xvE5HZ4cEL/NwYQw5L14bNly4EyydKwlsTUo+wFAgRkf8smPGas2MGxXOZJ/lrpIqP/R
TI8GwknBU5mZvn40BMf6g04qQia49PE2/woTIUmPhBVx+4cONBgCE8Qb80GmL8/QF5NrAZjiOODy
ha9xTDrc/lutvZPrNv/Supu6F34x3yhvtBaU+i/5Uw6X3Z3JOFjQ7iqAPPOPEQ/LPxpv/dGQDEvr
97wx4mZs0lc+Eeevf1xnHFDprWaxfgPDZtoQs9SAdisz38Vpv2LDVCS7AnudcoTe3fI8mkSei5i6
+KOc+zRfhqE4lPH21QrHIy2wvjjVMbReZf5TU8B/i5Aa4PIdW/T/pJPnSJRjpm5MmHM+sYpXDBh9
1DByeZSk42HYTWI75cu+wjxoAA5WBhqj8M/o/pkg1Md7pxzb/mE+otJXqQETXLZSTDyL8+p81ngJ
Wx+0B81llnagv1ZsJojMJNJG/KAWoGxk/qb/XzxOGGek2VYeLaboGF1T7JT3XtoQmQGZSJR3gI+r
1TcTyegIJJ+tHJPHmr2QmR1orcz+OoyXkamxcAUmCAGtPbM6F7i81ZNCYUxh81xCc0DQAkRPJLpE
E1Qwedv+iHBxMRliJm+BaD83APuUbAcgacw8zViXl1QglBMgnoWvb/4ia6gMis83PMPYYQDpOq/f
FwP90a4PIaijZbn5ckFzpsNepeA/ZB9Iy/I3rPIhHNDZUxKnuZ5WTWCEHsGjCr30ur5jGmNI/PQ6
vHsP+V9XXl/iqZM4UzA8CgtR/atAt4IEG9hUTw1RItpdGjAVEd07T4IobAlTI66I5heXy+vfHpqB
vBGOyJwL+r3nrVC5pLQUZiq2Nu9OMTxU/6hBmztjhh5KV17Q2zkdIOoVudq08J5kfEcXgKygrJaA
gd/Kl/nkLLYhZoUYASO52hG2Yws2KK+HIr4thv6nNYEfpjivC0tfR/3OfLoE4MV2hgmtaDcU8Mhp
qbV4JobYpYFkzVN7BoN8OIOC5lKsAhMGR0gFjQ5DrDaSYi9jHKbTbCUPQLTQMyrPEmcgl6Q9rN+y
7sB2aAXLqY/x7nzo6W75xmbLxFsHThBK84NaTs53AIjgGL+c/sGVbuxraipYJBdj2PGNZP2/9HWj
Nl2WMBWcSA9kGu09H51wJQ6ZVphIFP0XSxQrGrKmZujC4R/YvBCJswF9w2Hs2ienEZQ/K4lsXKaP
63Dlz8xDpC0O9/SWoB/6XWWQ97bRMjaONr8Ih2rsfgRXvVYMGv7ifeQyEAnBNVlseZisTgRRL4ND
6nwU7I/Xt4oXI/6hGAYSSFDJgPEho978U7YhAFPGDd7SMKDZ2b++e/xyi3QenHTTnkRvHg9EyzLL
EqHZQJ2xmBuaJ+zeNCmXact/KywfAH+C//VA+UMEX4wZRPkodT7WG5craWiY++rsBAaYbth8rNoD
gOUd5bPwwO9LpnHPbvpQJP8qt/nNTnJuk3UV3uqWJvI2insKFPQJw+/XDRl+vwA2ed3NAytV9F0r
G6UifT5xLQiR8FPjh4ZbPguHEDfW4CNNQbtUvZc3OBEDMmngewjxWhfvFb1f6tbQjKCEUnO8AZvt
TnSJINcZ17HOYHdmrmP8n8540p+ngvRnDIhYUfCNh3fDnSQiU5c8WOiC+ZlNogFBLQ4Uk2eQtFvX
9OmdGLS7xQ/rrok6hn0a0itgXQynaAh9k2AeLA2q1R4LG7Iv3y3dgN35dJTTRea+Iz8Ijo7h8srG
n6zTuPYifQNrurDln4RL0s2/w0O5jG0b5u/X+iNFV/wr6EH5AReciUhOTiz5vjxAA8gMEpGZsTv/
/zXpAJjfI50iUrfEsMqsWdTTc1PVTgazDaQk+KDnOafUgN5BqcWEbXD4MYErsRsvzytkM1z/q8XA
qw7ZWsbjauBthINjWtlesFaBeHxkJ/iHmIkWMOu6fR7EKw5n4e/1sxLgxjPA2BXYHz1cENjDOFta
Zi4BONENL2NDvc6mWw3AG4fvQIU1ap7RkfBGvo4IvalM11LIomFvQOB8y1hiAXc/hMcfchIJrbVJ
/6bmYO1pQ/VHBszHKjuEXezk5pOfRwdQItoDPyfrRYR8X83vfC+pGwzsLFc8If05El0koWDE4V1Z
+hNnJsfZvvhkWtnfIEqyrS+ffntpDLg+JBLflhYgAmJGAfSBFyG7U1LAvxgxCLCx5/Nb9BisieIN
igNwO0DJeW1fjql8F+OHmrNK8Ckq0EEvKYWVr3yailO9ttptmTKyIHie+cXO7JdpSYVjg9HNzdK3
CXJH5+DXGLcqVnOCrXzzA4SnZBzV4ElruwefEJ/i/0cLID4FQL2JD3beaPEriQbifBdSBMK7MT4I
izjVFvfVJi89M2IZb4MYE+3QxrFDR9JxO8EBgpe3OJncATNRSip2ScrnNh3oAbaq+SVVH5NFNALa
+ns/nxCVIZyIqZeXnEe9+gDPrN0wihbKQbjWaI5kKkoogGlyG5Y5v8/rEAuX5vUeEzTbI9+yZoOR
R7pk29CakWGDeE3YtYnHNh14Fa0mP9d0KncI+ATzaDBjY+j1ZWzK3Kq6S8okeCeZJAtdxwyJza4T
WakwTq+XdAHkd2nCawpZOl08C+2q85Ej5pxRhjPdrtUGl45k/My7TiMiI4AhbyAHYHy3F/LHcydS
p0zWYJGShPT12XoN3Lnc4e+LE4a4TtgyM/L41a3UPU/tELBCWH0AZywNB3gRQ1bOYflXj/Az0c6x
pxV9kMyDX5lnzqqp8nr5nTUFbxFxqGvuWKQcmApvmhJkipf3vwQigfOgl8fFJc/bGKT2ukKi5jby
VmbYfaTD+AWzpzabiblZdlMbBy1ja5fXVHSjz5am56YwGLytYM3K3zJBB899+pYDNGMsom6TrxK9
lCvwu4g2QnzFV58qXxIY+Gq7AsCLIN3GuVX8/K/QYc7db3Vei7Pqqw2GZL+ZXmvtjpDPSN6icped
YTRNhcfUTLz3MSTZfls/j8bwUCPgCl4v3ECc0PivAhADsLrTDcFA7zWcVgklDuIJyyDRJCdkpvwV
TZYF7HfEA/eBbrXgOw7Y+0VoNp3g52dRe1PIwAsD5KTIPClzV+OHeSje2OjBenLmYGIRMmX+SgyO
sJCV53vI7KBzXkysISvfI2gTrwBcOATFb9gBLM5yXwJqhS0B+k9/WZ35HYmX6d9MsjHyu/d5puuu
kUU0wWjQ2VAYXE3BmjIv9yNYnAtJr7FeNyl2w4BHb0XuG48/AA8GRU+d2TJxKZP70gP2zVnAFJQD
D9s7Q5AZfaW1UCDjY/dIqNM2GpoXANMx40xiIjKgDWuBPxdp8m8y/XDhlg+62kMMFOEgJh8Ki+aX
n22mv/qNYHrGL5k/MNmWbZkKQcvs+q0Bx/GhdJcioEVFutP6iCRx/oyCC0qEio2jHjfZWmaksptk
qOvcwdRWqK+ccVk3SS7rGXtQgxAl4d6ANhkzllpZyRK8Zq+8hhUp7/Mak8Gp5GlFQYvdqiXiMfSI
JdlwrDDn7DxosStu+4xrk1hrSVyDM/F13WeEMPBhEk/AdoO3fv8tm77KGlU9MKnqZd9Ibc901Gpz
bTlrV+uaNoVVyB1JDDY7Rg8MKdiGl+/gtgEL8BhEADHxz6an0GOYsUI9ILvzdy1sMe7B9sO8rfR+
X27wnxqTh0FzDINiiaTcFMJmDzVuPJmcHTiaDU/KCcgM2B0xLXTDTZacx7fRBNV/jjVv7LYKrK9T
fMS2ei6e5yc+2xMqoMlOE3fQ/Iz+29StcYUsLPQhDAmHZ0viA5MS6iBHC4beEZDQmdEuH5y+Qau/
HRnipl3Ac2nr1fGl8nnFwF8YovNPDdx9O9/ryol45PctmGiRwTWyzMV4FPoVAv7tnO+vTbyRoCcx
8rPCB8ON1ydEQiQG4a7H3nTq0JiPJMUzNSAMmsELgw0L4h7V3soBG8dMZl3tY7J5VUosbOPB1WRn
J1xW8Z1LRhzQuPJo924w+82fgNKmojBgwN0fUiByXJw05HA1r1SeTKgceUTM8jljLRDew8zRofXk
++GPE06Dg/Ntrr7F2xwwpYqbvWZQ/q1XqK9usAIZRZ3MNT1Qa41Yx79XqlVnVsrkG1mbj7AKvvMS
ko7HA2s7/LxpOuszzkO2l/DHMu917ip3ZK3GOFllkRAVtvE1M5b30fzU23xPyIybGpto2ig3OQxe
w5FwdZ7NjBBjFCLsaqOJ8ZUB7+djxUkicA4QFYdviHFuThCuruPc7nWIQ/s0LQ6ixKnF4G43NsyO
ld9mtYmFTYKUoTaPUXlPeSia1ynKFsa/5sA2kkAqHTPpQqdkqrsOhOyKGwNkEfjUjOAyp5puQl2u
hdzFya6svPDJREagB6d+SsalvhUnejjF0sXTILzFIQKagFUOwvSOeGhb/GM0Ke90CrtU+3vWR4nl
XkOLYNcT6iXeUQ0CifjZlH8m5O5wM1BvSUfAD8lwI9Mw1e/aeQUsC7+Vn+HTAX/BOeB05SUjaOz5
MI2rPOxK1C0s/ri0umo7T/zJeHtmEwI1lBw2X1wwv8TUB28Jg3dER4K1gavqkAHrIOpJ3ag6OyTU
TNBfsQ0KbyJ5WP9GkN/03tI6uPZbfupiunQP/FqrDXYlQLrFRbjPcM9r+I9onKwBHgdtVIfKxOI9
XUi2yAbnj1L2WT38I0e1zBggkt29nB1PnnsBUxOcKBjoZ7wKSfymMDgc/hpG70+GbWG8AW9bPnd8
7JK6U9RrmjhS8VgR4sDX+hrxSykkP1nsdGbqLCKWdzkJR7E31L8xjvppqihDeKgY+cs4ZnlAWfQC
cEy2eQr0hKdStOpmb/Yf8476R9ugTO/Vi1F9i8yqpjUIV3yzo/QOopN11gvURrKoyjBKYA6+sIxY
dbvqorE2LzisB39CTF0Kj2fBY95vzQMHU+Th6e3F28huAkar6nG8rvhp8Q6chcySgLp5AiqE8jjC
SeIBXzP0jH+F9fNRCmhCGQw7WMmZakn4zx7B09Ue2sOc7fGNuYOLOpQgDxxCMrpkqyd3qnW1gZ0F
SwnYqAZ0dWZPJYtRmg+yCqsdHv8MvxdCeZtBFdNLTVhLuxqsIrUv3CxjNyQ+FhF8+NFemjm3dyWq
7u7cpXYNuYPUSIxtSBStsbJkbzhRD9Soct/5a2EUig67twQPlItpttEOLNS9fD5wDdfOfJZGBy5S
hx1pgtAZAp+2c0REfOxv02efgegntE9zhuhIthCzo/9xb8rfa1oMJwOKDk+6mCYF910ttki20y/Y
EqF4SOWNRJvE92WQv8ZqfgpGvs3Y5XtpjhkBJKzZ1H3cuyIndlm/rWR73GiGN01vBNcYxlGYz2Jy
iw9KHTTJl9n8lAVm1UOzpDfVnj+RPbmOHuxprPmv+CTIaqX4FJpNw0/HLschkSemh6YcZcywrPsx
LmN0ydcxN1uG4RI45TrXPkENk+FUe8nbUEDF9vJjP51ZJpBs07xJI/5LLPH+hi+lEfa1S9Vz07Or
4ueIHRUOSwade98wol+5tMoMNgb6FdpXBk8SHtpt3TvF4DO5SDexSh4MQDoVm2i+hFONN8p6LE7m
Rh6Rgn7yn7EmPLF3mjLtCrfHRIn4MYK2+NdXP82KhU0QJYd8fLTfhKHt5M9qeutJvml+5jt9LQMm
5A2Bzvz3n4muoLAp0hfpBEuk88gjEEJpPbK4DL9Ljq9io3YEkfd2TfDinbEIdhfiQUYGNCKuBjTj
6o35Mu3Vsvcuix1zyJkNQb7NZSYyP0b9mELuW9wNm5cA3p6pZVGEkJv91iiZpjNt+ZDA0r4WHvqg
7CDtY7wgqhJlIUrTRV42oCKmNSEq6wvPpdyB3Ju21pP8iNd2+kgYcRggX7RVg6TiIAMdxoMrAAGS
Jj/EQChhuK3MjWF2vlbcai40U7zVrw17G1e/KMndAC/HkGuP27Napj+902VetNCoMS9wD8jfRrmd
UI0FnFyNRKVx1uv9s9/UjJRRiGmw5y0e/mm2GgMlwRONFrLpf6+XTmaYuNa/u78XvAwwaSU+qNNY
7HOM5pwHqyMD+uhPEbAacSKivu8gCFajP/7OiVM1v4WBlYUFlY1Bfvw1518xeWv2XMAmQEzdSjhL
XstpSn3iNYH8NWfA7p4Biqus2WcM+XEhigCG9Q8DNxEYrDp97zXUyWvQABzoKfofqqKaLLgjyZjI
HTAhS4sF+qjSN8ytvpYhDqn8mLHCMqx2CvSNBXQ2NP0+gnUSvFwjMK2a/aV2no33QYIC4xa6vYOU
LrW7maKb3V3z+uyTvRJFnph9DT2zBeyoKNZPObVaJUAvW6tYYwhdmskCaK79ZdKO5nCUu13Ue46U
gWgonNWL/61jkMq3NDkVwwgKoSbdmSpewYzlbLqWc38ES8lSNFoALNOpsrlMFB6KinxwcuQIz6PN
ava9fDbhVfFnNAzC9Dlx8sf3jm6T8Vhr9yy3mGxaErZ4ys3VtJ00KrCOeJ3vWsMyTI502n7zx6m0
KR08wqD2Z5f5il1IGligD6pVTbsM03u5wlzopF+Z9o3bmTiFUTxXS+MgWwV8I672HCK3h1EDu1bS
nysq1n5y4vxfjR9CbWQujEuM0Kqk2mtCuuXEA5HJW9j9FSZz231d3jumhWp+UpLPAo8qGqyCDW40
evPEv2nSvv6/g5SJhaOz38rWfbLRXhIlqCP2RY+Jzb7FFDAx8XqBb5Rc/cDWpAKIhNxBwRCCj36Y
Ror0t5KRX3fFslDZ41ls6WjXYkzVXf0iWU2gQSYASBnga8e82UTB9LQSBhGHlegm1X7FnSdih99k
0s5AwSF7lBktbyo156d5E15OaP5iqDVQ3BKMR3Vcoik50CCmfOD1+qdxgfBU7BzH3RPR35L6RR8H
PDIbzmrl6j3sJCKtuTNwVuOswFIEvBAis938FFul2OmEkUK7C3OivAINXCuMTespej/hDtUAvBLD
5hLLhsCEAviH2Z+/uwTCmWwrwR+1s9D9Pas3XeTpq9+yKkAt2b9OKr4/8iYbFMGUJBWSFJIURLfF
Qldvwf9WJTE4ntZzbpzCB+HD0E/DOw0OTRb4wNJ4E/ZLnC86d0/5oRrpvtJ7MR1LPn6ixrTCBY86
RD6wIuG5jxGkhNcGCzBJH/jUv1hHS+7rQMHB2lOM9jVnFcwY2qSALka9VOU/N40dTfTIcB9sqf+o
YCMsA3b0ZM60YK8kiqte2JjGrRo/Uyyf8jUXA7yfwFV1MhvQVkmGx2bXhEcg3OD9FHboSS5GWJzN
BQ9Om/TuqPya8i6CMXPvkn/QViRtP+zbK/qvnCI8eb638VcmbzrhoKp/zZeSIgxfedlFV38rXpqq
twDaWkN5eK1qd6xkS6iuIQfaxNbpCQk0pNCZEjrBklOkR03V4WMkDJHXjFL5c7LU+mpwXNTcYs1G
DE86MZkh6R6fISpX3NQaQyh8srYJbeyYj7fkUMynSFtnwltXsKj/y5gaPeFqqk+3EQOT+4VeRiWN
YaIzEZc6i+9ZDr+y5zv02TZPrXF6Z60xgpHwIWRXBIoYOAU1koAdeWajKlDn1ep6quk+jjWm8n+L
WDQ2L1XnApbN9XPhFX9Ph3iJHY7B6Of1DSiSmyDfqr864uBNHf2xKz8hbh7OBS4OKTklHEMjo+Qb
6rnMZe+AeXCYyBy085/nC2jsDTWgmcJ3fF4ZfC5cwPPImp4BbsfrqnJVpP1RB+FUe01+LSCFJl9P
X8fwlNxXcPoJqFnLy7cLQ1Z9WvIPos6GjFzI/YOtKpQujtEy02ov0E5CjxiiMGIXgqQ9OurTFh0Z
ppXX6pxFZ2XmEjPWgniX4S5FL3tk6lcHRf1Rzyf5J5mPQucRj5v2H73mlAtQI2hyE4Y2kvPwIIoB
j3Vv3Ibua3k4GZWGd6R+TkQiQCC7rOWe9Ueb3ITRfaU4nGvgWu9sxtH+Qs0ad+WvqhJRaewBwmvF
O4mumeQDDzNYItkrKzpEF3P7IhWDFiL6Mj4rv7ZHRKXiOb8YmzaYd+ATfN3NNu36tUMwuA99Y8cR
eTTs8R3o17bCms7oW/aZd9qieJD5BeLgDjTNn8ttQ64wLW0E7OeSa76M3DWfehcTFrt89SyB2IlB
UCuUBEis1sOdE0ijDV6WyzuGEvX0m2BnfBsUZpxsBh1KV5vJok2Raa3eMrJiL01jG0uczb1lFQk/
I7tOCQGHvcfTijU0BBIUkXb6MUV298g/6GQnt74bJjofgvTWuCw111g7ZbQ3n8slCB96wcxx37OQ
Gc4THsCdqu6pHdR5feqgtdut5BLTWWBQYSezLGrpvGyefVo4fRFjoQR/sNQZnOqutw6iI0lHs7jW
HsIfQJToP47Oa7dxLIuiX0SAObxKIiUqJ8uyXgiHEnPO/PpebGAaM12YqrIt8t4T9l5bQDa/ag+N
uYhku2bGgFxwdFRzjQITHMSUut7ZHFZDBM5ir1WuxLT/SUpGhMRTW7L4137noc74Lh9Rz3jxnKA4
Zm23sDbJQbHVE7xYsLIIou7cTP4SEfyiYKWyWBFN1i/eLFiRa8tXSaLCvDQw+FH4QHpbppemgZON
r3DVuOZF1cAmeDYJ3z+GzoP7ZgNzzRkEBhXSj+XIQOrH/OKt9Gm1Imf4DL2/rNjGvsssr3x5QAnO
NEwFfxSqSmhW2i7gmMClGytfEAd0Zs6g5BfEQfw/D3+s1FfO0vFo3NMdEXiQ9EAl8B+4ay9ISEfr
BggLabu10tf9T2VCUrDxEmU3JkP4LDP/3AinyvzVHB95U2OX+k5xAsB7DikronZrETM2P6CZWp+5
6MrrXP817YYfBEz8iDEvWP+07k9dMbCDsrrktjoVxcavrti96pzpxtLStyjY6FPDD885yy6KVUTJ
Zf2EjzXhWWZ42WwYG38oBx4/Os9oZIRLwQzqO7RV+yyW1zT6acUb5WiBMhWx+6zN3nGfcVbu6GLr
tAUmeJaYVe2rjVWsx/YAxiAznehnuLiLYQezrscfqJAFBOLwKOHo6+od8F98nxHZehD6AVB4K+mH
KpxJOGMOhm/Tbmp28KkIAqhZkFKJQ5PaIjdfS4i67fQ43S360ieLJSpDY0euDckYJ2PXg+5DMoSt
n7uYsv+hpB8Im/LpC9AZEK7DUB1wFAN9Q4ZYSb9iSCNIJw+URoSJIR3JELwLKOIKrlS7EvAEO50b
pR+eQOlpYgxLTz0/H///jORBexPvIWkfGnCQDskYM3dKBVSoW6ACvmWX2+RXlTYxEi1jFmpZIV+f
imbEQ8O+xYqn8W3wE5cDHgGXeYiysuJTfFE+238seXgP5x/JFjFMRiQgJueY8817Njce4QmfQZtu
eH642X0qQTxtPKEwg1Ca8GMv1L2KOhqmQH9lCskfPlQ02+xEafbaPRuEK188fyZilEC8pVeZbpev
UURGHTkkkrQV4yw83NO+KdGSQh41nKg+pNU/D8MaeHnxNJXEBdsBUzetpzBZVcYpTXdj+e4ZVwjj
J9fFQEL2RJQPY8WYVXVBks8ivnIBdEgd+YhwmqBaYkHtWjOVRd9VxOQgPLhkrbYwfjWVMRMAVaG3
h/KefyvEy2r8TABgP8PuO+LUrKdsQdQFxy6tkIXC0fu2bkAyRsRRrclVK1kbnyZEgbCUv6kuYkVb
FuOxtyk6U+ZBDlkVooFd/VrV1bEB5W4yO9ZxAZSboll59UDvRZ8m2XnYLwxhnis7s+HSw54VfsXx
vTFn9jf9XI6QBF+m0lGFdOsJiGto9z0mTVoa5o17CX3diiSBJ/nP/o04swAbG7NmEo2goy2iEas5
w6riGSDEiqw3hlnhrp0NtDL+Fu2A6n9l8AE5DwjO4Bd5/zva34Oh8doyrWStD76mO4XBOWfSqTyj
fm+ar655aXhEoUGE/3oFkeElhymJFTA6dJBUu12rnybTxv/WNFgh3/gYI3GHOYr5C65YjLPADEpl
U4AOJOQ7+zCVUxQ+MLmCH6wkIp3WDImru8dxid4A1w2Rlcq3pa550wP238qtuMXAPpHtH6vq1Onf
SXubyIuI0KDSKzOytprNcPchRxJ/elHUZUBuDT4TE0Rf+JKNvdhB6nIrbKlA6jgrmJ/zZco+E5Fz
ROg6nFQ+Ky1bVSWPue/oxdGES8+FL4I8+grAtwPGSJdjcGAby05EnsODVoziHg3qUWFvMXXvQW0w
KMcwuw2Lq8Fq1TwzRh/uMWDMDCVsUQGRpKQ0LZCsi74hUhLNJPo9DxSxaHvycygQUu2B1DcKQil+
HfRyQXfZLBLF1WRmKjjuXaCSFcOY7qjDN82WyguCUbkPQ6Kxd229UXi+29CWrRNO0Cd8p0m6038M
aDMkRk/db4x9vf3zqDjif4waU9gdRPpJqgvIVqs/rQTkDZ0eqY0Dbl3clYHl6ArOus6Ni/2AvqQo
5rO1XA/WpfbLjacRlfgaw1tD39/H/xCQGqwGj/csucuzlwgmPPxKlmCqepEZ0Cca/m6LIl84RdF3
X7DX4RAumk0ygrKuZbemviiKLyMulhwVgMoYvPR4vFo0UZbxmyUi0GJmzYL+7gydj3VGxL2mdquQ
RiMEVCRGvxfgYqEP9eG/UUvNi56uJ5HH5NF/zPf1wBEGX9RbkLqAYLO0PrXwR5U3CaGLs+ZOcFbY
taQ1wzQMQdkd2Wx1hi/B2UGbyQbWVn6tYF34x5TxQMr6jkd9IYB3PKCzRNhk0GxHLmlAVJW2Utus
sOqW4dtSxabr49O2E8aSVHqOtocJjAODJDhx7cPd7SHup/+U3PbBj9eANVhjAlwGIqqdUlbDOpv8
3hZJWQRz19oj67V0GTfzepdRX7t/FNobQk/EogRJUBJ/+P7FnPc4TA/otgiC4VTJATGVB51BeMcw
VzPhHKFdrO00BpmE4B6BH2jEYRcy7BzfVDKH1jaRiXj5OcZT05ezn45Um3QmHnUO+T5smB8jIvjG
xiWBVLzOj+owqyAoGHf9G+CmmP8NvAXmDz+thvGgQONkciV2qB91hs+GTzk1xzKojFABXYwD4duM
wisyeqg+c7oTtKEQoDKHFJaQeIiUhlyVkmWZcQ2Ar6Jn7ClGgYq/EmVdVvcou6koxzEqaDZjy8nY
VcYxv7UIN3FpEAyqZhu+dlEiJYlymwUAeBSGo/+LYVmD9wvGTUM0Y2VkHn55M6vyDnOOi8I7Ath5
5qoQcnBsxWWPTDe54Y/ys12E1xsPRn/uerxQS0k8dvfI+63FDQ1rpEDq5JZRzWMzOsWwi8J2MSZb
cpb0ZF57+MxPBfJ9rBEblt7bdfqneQ4KbHFXkr8w9r+aRLWAW5cEXe0l9HfviGCoN15herc4SWUK
efBh/4+ppmE5EEhA8JF2Jj0dr7SXbpoIw/A6TA7yuDJQutn+O3F95MJFtan2zkBi/NLAJQ++eEgt
VC6fVv/wYDd8yv6J4oPzmdENSyNaibRdyehR6CL6gVSL7y67SPF1JA/iFIunMd91xLTgGMHGDsPv
ZFC1oZJOnZ6x04EIsmGd8DeRaGDYRUlu3BKEMbBodBiEl2psm9b8Foi5Q70Su5+0ZR90bJR9V95p
7Tsu7PizbPchVDv50jKNU2GUombtCq5E7zBRD0gTFHQMUdLTC4Gz1regvSVIFTYN2A4e2do1nhGf
F53oyBCAAR7vZ5//0RqLcnzR4T21CCgh7+UleGqVBDF/ngNJ2jZB5CIUKNn48AaWG9wBV4SHqozB
KAIjy/BXTZNHwHRft7RtiUiXR8Vy/fgk1rhMQtBvOO8m9kyyhMbF7vy5radj6m0VVUIxfKm7Jv4b
DomNlA25qWQ9G3YHMqGcdkmWl06Sd8/vRVgQCXuvWYcGNR/vaFAeQxYXFkoMzGbM6Nfy/0xZgYja
2cpE7bFCkilZ73G4qsEp4W7JviNkSbsQRIbcEsRyiSJ5FuAKZ0RfxK0T5Yo3zwTj8ynxrXUUNWpy
gARB9LoY3THaW/ySAHW2O+Adr/7VjLMOFdNsKz77JdxbAAZezptUbRuobaa8ksRXyiLS/MiAftjV
uDHw+JSuj1TD+4YaWqJIOiS8+zUbhhl+lBtXxrFCfoykNXGQxNdD7gjZeBRI9IT3JM9lCWFvsGBY
LvjtrUUOZq4YCRP2Afy9/0iQ9VH4cHmuwUfRMQqrBqSO9SC6rSK+A/NJWd4oYpRxS9xYsCB5lWwZ
/zEYG82CrbGlrzBWAuoWagaO1ZfhNBS0iO0418cda+VYtAl/RGfcWkfLOgjUSnyYGT3q2fwuy28E
JmzTBSIrGcJMNoYtxpLtIVv1Lw6JjDmcygFbOy+eAY178mqkBxKeCmfSTuW/iRgfdhslyVOEHJzk
4a5PF78mv3tyctblgxqw2UFgVR7NyjFodjSExHOhazKw8gKZaDPwQuqMl+FxFN9oBqA1ApuYbJ7E
EfATqvGrZLm8tXW81fm6aJ90DV1zCCzG41ceaG08cR3x/eSHEptFtGoChzVn7z1EBqtZuUmx60uv
STxWZ8XRpVfBMahicR15bR1KLCH6koZz78+WpQ+WzAmKnQL4F2IMvu3gzzBdyjEheSHzyuOtpzgM
L5n6yC3sqMxmhKfUmPwYNtnhVmChIX2wWrwGiOgWnXHIHEV/sE8mQZc7X0HAnv7jtylMkbD3B1+N
8KVLRDUBjPrue3fC4gwSOvtKqyezYgFRudE/JvQhkgI1JnxX6FMMPqlZiCKyYS87cq+dGEqvPN6T
ylxm5kdEjwYwLwYPMc0KXeMHw9JTx4TmGOQhAeKyR/VzwM8fnn1KeYyj0jLQdh3zBahZ4mSbGvO+
dlwNKTzfJ4PeyD9HJGgn2h8beGN6J9FXLjwUg4mPcshl2jAZJflXY3DTBqv5ozcx4uO2laazJ5NN
yjgt/mP5zL4p9p+qxa16ULGj88QhcanRk38QpJN+jiZLR110E23jMx8aSEAUhB3xXcrPQmt2hYIG
e2/WD7394YlSYzRyyOegrjNRlPFgX0NxxxKpDs4WqXB+5Woqa2E4qARuz96m+q4g+mf6hLgHuUWs
/8ZsdAlywz/HDqL1f/vxXDcsUjVx2X4JSIPJZkASqHerEoMFHpsKCs9Lie8tWT5INnEMU72UKlrU
ExNszD06Flku/OgawYmg/0EG6cMzFmsn8lw12WqsmPN5pU1cIqFE3zTqonggD3mythhLgaElc5Qq
9z5kpSf86jL8G7RNR1ZYu4Q+BnyEoMk5L5toTUT4xBIe5AILJblb5L/Cz8zYxKI5wFWAaGrgf03I
DSmcKL0yvrpA+O7Letfa4tsCaDkovKk8KILe2fCgqTk54AJKtFlt81l1F950ZrO4InUQrgUihRJA
GGqQ1iZRoVys4p1S2nzWu7SjBJE/h+HqYy1sUWIuiWKrIDqwVkqvCrjDQvwRsdNU5iUoVp2WXguw
kWJTw9zHAtYX61OQHVoQtYn3lUH5ZPVQ3Cx149GtfVpEKSzF5kmekoSz4wLDmpxSUsNXv+qKjBO4
8WjgXQrY5oeHAuOLiJNkySyp5t1iDMQ7Z5GQBsScD8DAIuLts/ZzUBObzl9lCCHT/bci7r6NABRF
o9D3eDdLXva+Y0hNGMGqxcavUNv7pKlMlPQVPARZB3baXQxsHtrozP+ZogOFZkLRwX+ZjOCa+FWk
5HXTHvndJSUSw/tEjGQ34N2sWTlBpxv8T1Lm1C033GBMDWfD8UWw8MMdytB3hIKQJE91EVFmBBwb
S/+zKA0OJQCdiKbb/Gimi4tecqfw8hZQdZkSCLjDrT/xpStrwJcmekm6cUH6M1CdY+JkkUAFTbFB
1uY0ZsvE8D5HGHoWykQDcRsOdMNMviKV2fo70OxG07lRRmVPCV8R6SgCPRLkh8y/DqiueuaOWYSb
NmoP/eS7onCuGYLExe7/829dKOw5eRP7jh+m8cyL40xtnYPDmPyb4qGGFRGSPEJYNl4aCiONWda2
JV7ZdMko1pmY6GvuNqQJr7AF7Vc/gjPeRxmn44iWrrElpIyJdxqTTxLMMcPxNI+skDBOkkatuYin
qvC7TG4C+1z+7vTIkslnzMFiYFW1y58023HWA1SGQF3/UtOF+V9YOdBGg7/5EUkaWzE2nvLFQKr2
WDOSxTPwVboSwk70DaiYCMjDWHH3il0rfBb3avrkXrNuzbPG8YK5+/+9QZzvDvNAmwf8D3dkzRZI
XInWw2Xu6cOUZh4bXrvqIr9JYE+qC/c8a5Fk+CxccathuStWWC4ewTx9T89E10ymC74kVC7RH2fJ
npxtFfJWslM26tbLjiYSS7i4W80/C8R8gI03V/rj3p1imuka4IU3nRTvB7oUDGFjV+j/yP5mJmW6
bb6rvpJiO0evM9MUN2xRRiZdIOKZB4TodzAJ7fgHXftxjte9iAeTdBdGnMNuqDb+5CqELBAO9vTW
dOcJOk6i/kIn8XHCpmwlKVwdFPZ7uj9yIJDj++pdkFcC3sWF1B6jzGXlhD+fTnHJSDy/+OtigwQx
BF3kFFzUJkxD/ZPeqTix2JMrvkowdmcjgJbtDlwvnwbUINaQ8azYGpO/unwXEMZy3B837Jx6xbzO
7ioXDZeabJL8i08M+aTkrbvSRkNMDwobaDW3uRdl460dXJk8CWJKKhJln4t7CHERfM7IZetHw174
3O8rHFgsKhithrPrdoE9mQ0+Y/S5u1XE1YBDg7M6Pqk2fav6JrF9emrwDTelfJc468QTh69PwbCP
L4Q8NaeeVwIge8zqx0mvRn6CNNx/lGujsFk7F8HRQKnxm7VrTOdadsIumQ3Y04ixPwUf+adorebw
cp1VNWjR4IBeDTZBvCnkd7WnKqHv5qepIzsqVuE2YPiJimPJAOVYAr4FnuvPrvAcnNWK4Kt6FbOF
AkRduepFfRW/YrXrsDVhkxogxazHa0yvzm3O6ktzJniqZ/Ya3E7anjcmIzV6rXnreRji8nRLJAMx
dmSoRueBIAM+ByopLztX5Z3bi+EznwkjG3/tX5FHr8Vvw6FjSopNTiyUy1mGHbme442SdbPn5TfA
WVRkUzNwo0eMnAwjG1VQ9ZQNPLQlQ9onf2LKZs7c4OpV+DgRLJV2Vq8tqDHVksnZneE+k6YV0bDK
ttgHbj3yJrNftTbVnAbczQvs6m88Bl80kyKKfgZeULWIg9Hbkxku0wPe0ASfK0nqu4x+hAykeFgc
rKecrYt4T+en4LtrWsyRHdac+BYpjyTcV0AbBkQU5gb1GVaVi3bXXFH+qIdTv92N24DnL1gzzQIn
N9/pMmGb9ghP+Bvnf3xoxJXfgUO277Vos28SrDXBHTlJSRseTsXHb7mt84d8qH9o26GRUWx9ef+U
xfDL4ASXIzNGA4oe0nZmAI689NY+ROqQNTyAjpvehEup2sDsEMxvnQBnKrrS7ZmXpTYEruk0jEdg
iP4JoDM/LEKFUIEk7PU42pEtNlT5TEzIu51LiPpR52vsL4SnMoKJ/yGYYMv5F/8rD4nnCNcx/xAk
W9vFo5v79+4vodC3+QahPhfmtblTdAj2UB/6D0lcEcV17bbJ4qfZSBICG/RHbKVBLQNtZwtGyhiL
vuKJ+8mAlM8P/Wv6Qf2/Ax0D4I9g4DfyuMFRCwAc9nSKrxjqud51xudLzTtXNLVMRF7oIhSNicMu
TjfcXMITwXA/W84VwD74fuwKJBXZDAzfuGQ6x7OAlqO6PchrM10/BQeYrP4q7fSbee7kE3Jqs2vx
tiCnmaYFt46JzXjqJSjjtAQ8OnPE4nw1MGdUN2HhcAaz2MCeX1d/TNy41jQVv/vJItVd5Sudsbar
4EzYKytT3o3I+oimz2qffg/IMAx31O9EBPDsZFfmvihD+23GRnfAeol6aZ8PzMLWhrwvUA9xqIO4
wvzFlApNRrfqlcu8Mp/OfARVzf1i8AlXG8X8CGF66xvP+7Ty+zA4f8RsER+9sFw12wLZoHsV63N+
LeYIr/qAQqwUrp3IFIZeDT8XQSX5MT2q/0sduJD5W+Zp28oEwrdxx2NEI8ETxEjmHpdn1hvKJv+H
pg6zB3jxr57BQMGWFGrPhZoa0MQKImasrJHRRbEzM2U0x+phry2RlrFlfKNcv81GrWJTXuHRcDob
V8bj5mv6JaiScStWrmntvX3gOrY4uaDJu/QKS1wnfW5LL8gJGGNgnqCqHa1d4DA2+ta/Fcup/lBM
F7w6l4yvG2FiY/viHClH64t2roZNyLks7MlDGk7IimPzf7QFj9qwqU6IAcp/hBhL/wtXiWrkm8SO
kZ2QJuhfk0wCh24zYAChu9Lg0wC6XxN1YXXfAlFOYLFWhfVFqNcDTa9q7me9KE1daOdLx4JsgitI
Co7huKqpB1m6Z5Q45754DwRclV+NAq4xX+vExwB4MLYEvxAjI+75/pimEm9TApxdaMaC2xCJf3cz
rGXxkw/L1NpT+BuGwqm0Fc1VhOonn0flDLD7WaF+s8SzEb8kwgOCdcfevXFpxVM6RT7hhLgEWd91
2ENc2i2rXwUGfsG/drD5+SR8lTkySofhmjQfmA4Buy/fhlmvbAIHpARE9PbV7EPc6w8t2IPLqTe4
+mKA48NKnAEv+tvTQS7ULp1bCvTEnhoXeSVpibhPdmjomWqzCwmEE/3cQGx4Tfrxd47vgGmfBQIu
ZU3OeaJUd1G5FC4wZ+WeeScqbwuhU76TKvLE8lPB7dOx7P6dQp555h4Ba3ssCjUdWCAhSOoRWRgr
HYGVKd8ji8e24v2F28Ec0tdFfhqI+gHRzXXEOmrX4cS9wtEw2nKPbb+HKpAQOcZfM5u+WnTtDTNM
IiqV4FvvVwbbfr1YVk8e0JJgVB68oDx41o08n6n44jiYtGtj/Gi4E/nOEsxQsK4nNPDWmvrUhllp
LBquYgYtvwYpn26ojOt+fhqqL6YfTM/HYofMnIlGG7vVrJLCPUNawx44EPNnvmou1aKFlsEcud6W
tcOc89tS/kzpLo8niD3se1mVLflBp9dZwyEw9UjfevHQrIMW7YPJwWLETRIAjaKm1BxeHQFF5EDw
UjBXCrQWVBUivRm9QG2zF5XH14Bl3jqMI6Pn6COdszL1P+StXQfNEMAHRM8HhxrLFhAJWN0pjmC+
v9W1yEGdZv8o3+YTs22XMj/q7YsJuXJJa0cfPqr6iYdieAbTkeabgpU06uIRTm5Xo+A4qGuJnX4f
39CF1eXPFDNRbQ6m8qJNq4rDZB4GgMDWomFmJQUmJEcd5BF7HwpeVjyRSiyc9R0Xv4L6m+s7MX+o
2d/USAsxvon1Piruo/gVRftC+qfoP/Ub+MyAMbL9ljxhLxfNhw4jD9GqiDkgoCCX0zcckRzpO3qZ
yUKo/MgBY9cAilHX88nxBlf9bsAFU/IZ8WRJPHuDv24Z3rFuH9R/HGoKr+hzGHaNfk0Y5sF86r1j
TcX+m3G9xPg9CrdpGY8gv9J+zeyfcOux1vBlpJRRz5EBpsQsO46Qgqq/k7cN0xVbKr3Z56SP+8g9
fFQs8bfHigA1XZeBmihZodMJNjmyhOQ2MmuLXOo2vvSMARf3UJcyigKQBpQ+uPY858pvw2cwMvhs
2s3ciK5MHCtUKaxvjAiufrzJ/Qt/DNvHlD2DN7zC6NPLdh2xHDKxo1RhGmDkhQEbYrzkFLfSiUlh
RSM4+T+DeJyYjTfzc6cZPw1fYUybSm9Zpu9M+aOK4JyXsq+ovDR9YZsoymTjRnO+ok5aBOhyCwnI
WoVJOHvDSzINcflCXzYbUformAhKR2XPwBsPEXAxxaXniABjG6c2QFVXg+mjX0LyjvH+UK+D0y8l
Qc2EOz6UpBjF746pJ7IFtt4gnyn/0DSQWemTFSdVa/hU/r9QhyW4arDbZ2jqABEqBws4zlkB7DCm
n+zn61+L1aPXXvPJlpp6HUbdyscmw7MSiOTLjvpcyaUj2puRuhDM6sc48iUbMH07UuM2KDYxEqaE
r5EUSmjDJtxhOaTjItuXQZB5CIs1vrJg3pge9fYqspvVOeQRZIzWcrJ++btr8hpDivWc3ZGPvpsB
VwqwGXn+4KXHxjpQB1e20JZL1JfKoaiJYSkOKRC2AAfxpQ6WIUryADv1IDLUzE4RSzciOlzGa334
6U1uJJ2jMx/1BEzGrxXHxHEaQUqQiAn0vfPBp4EBJznI4EiggUsqNpkPDUlCy7RJB1bYs2ZBP6Uj
owZhhqqQoRwycOHZy67goe1utuwq2+kENSqTdRt2z/giBQB4B5WRlN+NClQ6NLcdJbgi7S0GmRlb
Ni9/GJ6/KdhIWioGgeysN4wwv4HwCI6INxvpYPpvxEpZRy7mqT2RAtqvwIpJCj/kei8TAtpiKO1W
CZ6MjovBnvaGw5ROhAnNdca50C1DqSKMeC1uvenQVZvOSVmQMq2w2H55fDceDzYYoKakCKSsJv2N
BvKZok0FOxqieAqms4Ytp2Sfe2wFWDe+rdJG0zgq1knqb9pvw9CrrB4MIibaM7iBpNSwTTAgH0H+
FE98v/q4ltQlnbHESMryR3vOsuN6bvYCg0gTUNMjm45ZAc73I6NfmJzhGU8uKHgKRP4sqVyJAVOe
b9U6SohvBqZVEQ5KlZaafZSR5U77eISYE8jDISFPD2q0xjNqfk33MwXXilaLx3YxEXID84T5eosY
LVjyrfUkULWEPljmKX/XNRJM61DbVXEpGBiVCMaakpcRp7asYUPv2eBU5AUCiKF5I2pDyZM/Q6SS
kBFlYmaLl7p+T5gWRDIvrEmsjZtLc+NHeZmY/MAfYfrTFZuMgimFeSfuvf6nR+BBl/YEHpcfkWSA
jsp3IKWsEJpSuBzacqU84+Ld5V+yfEcFGw4fsoqqkzIZ6yWALTqSmrxAax34P4XAKI7PrDNQL3Bu
4UXQOP07+iNVezb514CARKkuonBj6qP4R2CStcOUqmchLf1WQHe0nSl+hfkRjAzjY9ib50z9hV6m
gPMPP7WVTHHxqdQANdHtAenzGCCisrB6ThcZamS69uNbCAy61yq3QzdWR96pRKs0yBSQKrEs7X0Q
+wdjSR2ybfEKYDCXD7w8anJm10F1GEPL1n4owSfxXwX1HS4MQhpyTpHxL2u0AufoYIUQgsni+x1I
HZN5shu+xwp2lEfmmzaWO83/Fq2bAoy15WqUUTDFlMZZ8N0bEB94B7hFWw3LJQywbGTBQOBx/ohR
CJhI5RPmEkOv4Jej1efbGvj3OvWdjr8tSZyuuEs+qmXsRARmBZCWp8ZazUwukn3AlSFYELVnamBg
AILUzBm249Fjx50FHiF6S7oNOVbZ994Lf2bZAL4Ri63FGcdBnvGiD8oy1DFb9XhIYrvHwlHBd2Hd
LHBXMKtlm8f7ZMjSHhYk5E7GdxV5KyhuKwr4Iq+RzCxqxbBzig4YZAP2no7bCzE0ZnQCTtBi0CD1
FKAFanPYcQMT7WovUD6s4K1SgQrU6DGO7xZNOTH1/BsPyHRkcMWjgVFh1uAxIhm0KzUyTbKlnzyJ
Ys3qKsS3OBS8iBHsUxo+UxxYPTUdBExQfiona5F99MCM9UvB7GPkjpb1/STLhO4ZuG21pdeQdHBT
lwROASInJ6qufjIvR0W8mBjejOm/ihrwINfHBH4Nm3n8CCXkJ4PFvaMtamldNz9qoTENfQs405Xw
WlO4DOobOB5rr+gsYgygpimTbe2hwsPKk9xk8AxXkpL4DNg1KqWrkKnNMjXjKYbElmJFEC/Q1QRr
22MeQRce0zWyUrXxBjScRqZ8KQDvy+HER2b3BSS8gEuf04KJxvfcJDLQDSlGjHXL3cIzWSB33XQW
jn/5F4Vz5W07UmQAN7AI7x/t2noWlrfpQ1c3QVgykuYfDhuJwsJh/V9+jpuiXIw/0eDCwJ7lgHMq
20IH+pIS7gt+76S1tsAf3el7INMVG+DmK8VTqkQ0PeQJhSIEBpgVUBRt37SQl6y0v+aLU9AwmD+1
+bmyvufzkisR5QS9a/Lk5cMSbO2wUwM9UkFbA8UVvD+kSBWoob7mnsvvoF2n+gkKX5TC5WQ8sgDF
XnQ0hjWZcH2EHXjRtx8SI9OKOmsMcAvdaS50DmtrPA/l08jxlm2NCJKatc1Zeg3AegMUU/ygUPjE
0n3ITkP3SYVnyIwWNcExvOYQytZGavF+H+ToEwIeIxA8zlNxaGAlpHWMPOdp8jEPMvxm6U0qMgKg
feAdWl6fhsu0A02u0PqyZUD5f1MQkP7fSbHXQjZm6rOrhx6CKac+hQ4CWzWdGNEwhZfWlbGRI2sZ
ciwItEDiekwxsj214tCxpQ9YwAnSIxVwynAnGmyEGGLXEj0m+NdiGbPyY69nzzFpJQ90F+PrYFdA
2V62NGc0ydOw84KK1BLoXbg/y7m+8Lcaxd3c/knNtlt5I7bBY02qaQiop1buBasIotPpzRMUuMOH
TufDRCU2zvkFYWyqRGuNZrhyk3Mpg65ZY04v2POaJh7IdQrZMNH/Au/kKxdOA9Og0+Woq9/GjUwD
0D6NjQpmBQh0FzvlT0LHi/mTsXMIAUBHyqugJw2vRXhtGcAw/tPLtw9lsnikXGnl39Cuc+FTpVNg
jSKC9IwqXETUKv6qoiuxqFfWEx0i8Ei2UnhB+Lrkt8kL7YmuFmD8Y9zn8z1h8ebURVA5i3Y5qL8o
hAnPU4mYJoS12YSiG2e7hNhGYOUR5wqX0iLiFpTgf+O2Y0gZgckhPIE5OT6/PWdit+fs+A7u7FNY
4WwH4SQiRIdRDLXTYU7Txr8h4FLiWzm/n6TW1dWjNJdq+zG34kq8NJOtrzt8c8NH494hBjRE/oAZ
aTaZOIvIF7AiICS5GrwVjdnsLabr3kb7CiuGjYn4ziCEKRaNmi4gX+WCKkEpA58kKJYlI0HiTMIg
xATqvppRJ7/pu7WR1S4nwtmks1RveE5ZG1LZoy4g3+VP9u8Go0KRoTiQ2FWku6wFaYWXgnAWmI9I
ySZi4vPh6t8ottnseGJLEwIBbvjQ+I106/PtN716nH4xTeSI1oM+X/cPOJj0nCkQprB60ybtSU8Z
xCC4JQwBDBN2eeJGSvTca3EHeksgG3qBy5hlCw/EdPdWenAWvwYEo+xQJscg3CRYtgVxuLuK8ZEI
o1wYF1ZdLDxEuyYzOCRSLOlSfceGJeFmJ9lhb+L4NYmZsGusGnxO0tF6ou2mhEzuCQkQPCpZzfn2
FxA6M3pHmBENOeiNW7Il2vQvsgaapeWoNtRO6jmS59leFqkzpC/atHAjse6PDmP90OpDkzoJmfBU
q9hiM5fdBf9fQH/4E1vg2QwPkJ1xfwxv5lY9S+VowIPmyLMKh2OP0okzRUdhznO9YhhnS6vkrJJI
vTRmgPcyGD+HZF8evTV69PSb7QnRNNDCWR2jejkqj0baoNJKeHo/0SwMqq1fUEVNf8DyveExsOk7
Cb8K2fG8QbBMKqIUjig5Ed1rDAoSVyu/eNf7YYmrNdvF7bJ3yoSJpXHI5zhrkCPlGuhANO5ZCfIn
oLnkUa4nex7sU5rVOH/j8eBvG/tXWxffmnfkt8+UkHKnwPyN639NRDr0cjSfgvpGUBx9h+Wx+kLU
jbsP+wRhYDqadtYcz47MjE82xOssvjbxvs5vyR8XaH6d3GR1Si+St8pBJwOJmYEq8jK5o0FiQlNq
DqmVVEIy5dsi89z2ArijUjcyKhj1XqUvqTx14qfP70ohvWg2dXfFGU6Niwl6bZg/zBmECJPUTpQu
5BlNWB8zGiBudvo0Wv5evrN9ARbBqLCBpyE2L1F5AruRmaGBcuZx3yv4umbnRfynFO6I7CSDeIZG
cH7zKmXWYUNbAMAbXipIJWCy6WI7G7aCy99W/nJAs5JkpVRKBxQUAbWu8eNTn7yFU9tee97LBs/B
M5tDcdqlObksE2YtIjErhC2P+YykPiM58UTKeRi3IDXZJ9IRBMLBw6aGUQT4X/5lPWM2r8jO3UMl
Ikr/E36BzaDM8Q+lXTPveAPo4vIW8XaulN9unCd9YOqT5bP8LIMTB1xRdcues92vHqyxdJpVfQ3w
SueKbmz2yb+R9/HA30E/GjLVJ5WAG6P6j6PzWlIdydbwExEhb26RF56iKOBGUWYjJGHkDU/fX3bE
iemZOT27q0DKXOu3R3RDQAQIt+4+N08amqdk19pIphFEcAvnGK2nUBkut5JXiLB9st++VTpCpOip
42yxP+FhDQXh9Kkns59jBmdnp3HWq/9m44JDiBWa5Rj85tlEufHLnFeSCmMmG3TRnVfzHBbMwApX
KOEw6OryG7q/JciWTPqBcK7iKGcb5wYr5GhCQQ9WROSw16MfCYiOZoDkCrapL7ci5G6ptLoxe/sZ
e1s4O+CpmIVTT0D9pYw4v+zwvcCxNP3LPBid10qGB3o5IIn6d7abUFm3jmRTLutKysUoRCbQg2ym
iw2IvyBBNt8qY1SMyNO6kEAmuV8rIw8YUR286E71vtTpol8ilkZI4KbMjO4i2V1wtAzHhhMxCTay
P8SWR6MNa4YdGn63IWPxhoAO8iRkky8Q/ChxbUcF7R/cnF6xqD5bc4eoJhk591aIKMJXtjbOvEyJ
bwa4AkcZi3FO+fVicmtQvonWFpfKojuVp/B2JJIILfwkw38tOD2uhLZM6O1kqhnwypox9nNedlAC
Bt2i+621o714fD5AWWOcRltFO+PwAyONGxnTowvXK8pg1estXcjo09+RNMDW4j35Az1mMWIH4I/2
bi8P3OuMUWW6DtqBgLpaWkrN7+N1D6t28EfUuwwGT3nbQ1Fm0mW0fvpZt5yUsymiHjZ18fmQI01S
UfWz83/kp/xc1dMcSppQMtSTPgywIu9myYrp4iWL1LMxgUDcvzo2yGlXvL6sakmCOzVC33UXv6ZP
IDbkGIEVdPcPdRY/7jGsl3I2Jho/9H0qbfRkBX6CpwgqDotGrpAGFJhqPR9ZhmcY62zcA6R1lH5p
H6wz8Yx2elaxTprPqKeY8n6c/r0uwNSP21c7/ruZQaNctCwkYT6hOzu/b7LxXPI9Vn42LHFpBTds
Ejbc18zTqZeffeNI1v1p3egu+9p1xMU7bNQX1fJ2+GDRtvaj+dduEYPeqHuLWk0mFgH10G2R4RrL
HGy56DZRoTKZ9BjgSP/lbO2A5R8+fhnt8UF+3J2ZvTxkoWArOf9z6w/9TrcuESl2Mo13zP/rJ6E3
ZGbo25sZm/eDVmwlc1t/VC04JLY+RFrc1qTBFWFK+e5ku6b126HiyjD5cayKqXDge+HjTxg1dG5S
OLOQvwFbWksaxOht4Ad1YXpb8FNOpa9XUNTq5e1kh7PWBGSgSr8GuSK0z4APP6uN4uAnLiCSnvle
wPZdyAsaGC4xu+kWSEc60X9AtON7rWH8GlAII56YdJdlP3OSKxEe4GLdPUCQmf4zBLHV8V1bzpGo
qHuhoY855MDCp0bdMYw+o0WT7ozp8jb2NdDNqOC+jaUjQWLhM5Sq3YDJmWYx6gfuHyWRD1u8M6gH
yQZE0K/Fj/WzgLSmdbZ0fkgvwob0mRKU2R/UBruUX9y8FhKa1SXfI6+RbNRtaGeQHNQYwBBUvNCF
3v2SwMmD/JvfPslRR9PGSvB/AsD6+UKPFhKnsyhKv/7pqak14rpdEA9WaEBWPVXvTrKjoYairNm+
kGASQGFdbXcDdAdfVNqRrgTiP4tdOaPygRlBpVjU+RS0xJfu3Ojmkj1QIUTQIBwusv0NiRnpr546
9Af1n92C1GMOcpSw7ePzjV+m+BOvGzje07vPVjN9r/CK67O4zJfgf3zgt4+cAJI5KQfkxGbu88iM
nPip98YtTC7H7TstlvkR1R9kxDnB9vZJTJP+QBVLRmiQtq4SGX8tdl42s38jPCB/X1DASWl+psfq
tLWab1Z6DGaPLyqV3n/Xl7+u+faFTVu9Kq71g8od2XoYN3GveRpgjySSZOVj0iwZNFg93cQn2aMk
oJlEJ5IfUK+gIxShAFEaMug+NLLJF49d/3Z1KX6zKef7EW6U3c/XxjXzysuDoA2KW2z0h8cqp6l1
ckzzd0BtoTmwu3Z1kOvD7Fd5hwNw1szcpAKsQ6xizusViYlPJTB+tcm/waexS9v/agfB8L8aJhLh
FE0RxEvR6erQSabNiboTcQgPBICao/E+kpTChlkeDY/ck8K5BcqFoTmh9G24yAvlrHtBGiPAR1jl
23cvR9rq86hLapCMzuG+aU43ZfXiRlta1AuvyDZ5RDQLEcnkPWG6hX4JqaXBjNNviIAjDNqNUto0
iAAgR8tmBCQiISEbFGUK1LXQD3J5YeAAtCU4PN09D+YJQa3M9SVQLnaLFBUgEXSgNJRppCIewKvW
w8tj8Ww7cbPnz2XyeedwNIUP7TC81oirG+6shVmRWgLMQVvSEXHXpcMYAM7p1+MRqwryMVjT5VsO
AMRUrw7ZZtDS87GyQfHev441cfx9GvX9gs6k206lvn1HeME9tlXH4BRF95Sz9xZUAnigXWPm/qA/
cuwvqn6B4T/VYPYIMMvQstSTrAg9UW+6bwA/jKsJuVYYFF6Bhc3cPA1k6kpbyK0ng868xC45z11c
dQ8wIeQNFL5/iysVlkaOJWmVhrUZ3JLAbv4XsxkLo/wlfpPWtTRoVPz0LpUkELQ9sCOMMZgCw+aL
pABsieWW+pcnBCE5rEnPxIZI4OkhQBQb+9oI2iZ8WLiP0HmJjAeLe2je++Term7lEh/Kzl1t2o/s
vkhKH42mmu+xWbIk1dRKYk/8X602fD+KiNQ4sj7IaD0+qfu4N54RvA/GsIKoKI8Th2E2fsNdGhiM
UI5I/T6To4QIOPUKLseSJreom1DhoZnw1IWoqwCHO6DdRg6FDG3WkiF8Zadkg6vPXAa2yLcliYcE
ws2M5wIZrFwdVdTd5OwFgU9DVdr8ajET+QxyGlAmnT77hvRo5zHpznDRRmhYj6AToSmEqB7VqyFo
ayuqk03ZxQZnMYOjnH2XfBd3Yw+sb59sSmlMPZoqH8d+U4TJkWQ1BFwaEpYY8owrn6DBh/XirMXe
w/fKvsjbwkmQ+xyuZY7JHAugGicxUFVkS3sSZusenm2hfSbUG//YWkTEqe5n4SSHZXPuDP9G1tb3
1HzCS2LrfmE1YiQDsN3w+ORu1JR+5jGxFq+AV98CKCYRaQ1m/+BaqfBHo8NHFwMTF3TsbnWsparH
59+s+2ozql5z6YyvG0XKDTi0ZYgIgEqb6/TGF1gl/GavoxNhvWYNah4xji4xqDfQhwiJrJCQLKZV
h5wykTvc4QSUSz9VV1VpOgNCCgTrhoHZyscE9TTAOLHT/RB250g35JqEeWLMcEC+Ccjq/wbyLslw
0PuASYhR4QHIkZ/Ibqj+Df9Wb199bOCikdLBo+Z1MEyfFSrBkRYAH8IyEo3PXf43MzazQmSZqCwO
yYzcqtWQA/JhgkcuQT7etln/RJ1bfkMqEotHU3Re/bYdqfFni69YGN9kcrrKGwzggvgOHDPJh9Jm
OGJ69LgeTIAgI4TAhVlCef3lH7oej4QOOMbV5imlfYDBf5GxwPce4ZGaIA9EpRj6dVaVw7Ao+WMP
YILG9U4lESla5OYDi4EqQPJ7sLhodzUiZQgDfMVd8IaBIMmd2zhgeJT4K3fRw2lMOA3XMrYgA48d
HmckkHmEqABYn24InWZj1H7Eo5M8J8IzMO/QZ2EcR3wq2zFCJiWc9URNu131ac2i8WuiRKEDg2+2
+llCK/vy0w+TkyAxY2WpaX/CAv7+orCKuq8evSUD26f+yZBgOtYBhf+9+apfYarNoWMnnID4CNnd
4sq/xVfznNWLApReM9cDMyc/MznKLdl/h/oWUCVjtqehJ4Y55kvOeQyJ05jCOiOogyqrNSgU5wsa
NuDZE3puaBA8vpTtkleyoIdV71aV9Inc5wGCrtBDNIe1+yvGfZstVfqh8BZCENeLhDAVOlXI4iR2
C7UjuUO77KqQrdmgnL8TZ7GAT71VZwY4nmnALlnda/33xJEHnRuzgJb26jHHD1SJja238JWyFlsY
o0xD2ANKBeoGbuUKl0tqHy+94sGGEh2inZkHLPySRDYiBlIQJxPTj9fgvUHY1NO56ROJQzjl17gt
T+kD/6A7VEdEVebow/1uZ+fCtY/SjehNkOUrzQSWp2FSWM0oi8/IsYFF641fuzuhkQfssO7rKv6x
/xfMEDOKGHG2t7tIGr1x+DJg0pj+IFaRaMZkAHfkDRnHu89B/vghCNv4d6898JA59RpAf7ytRI09
vo1PjJGk3ZI7AbHX+5myGEA/50TakKcKVC0DAalQ4/dLQ0ns3aF6jGo6Spg5uazrwCTACowvM/tm
6YSvf7Cq7UjPmOt0xrGWUCa2sKPkcwJU5/9LrPY3WlgkTsQM3IOcJj40Fh3CTH4Mem7IUawEngpA
0FEnLO2TC1ceOAzK5iWDK0Whb6ECZXwl8NGzTorfRYw8sX2mPogvLPl+YLOHMT0C7Pv26kxCBJv4
sDDdWQh0UfBnQ93iEyNDkIIXwpPws9LVRhxei5fEUwlpUcBjxd1KmEQHDkAktsdPRm5E+9vU/KrA
NdJVQMagsjxWJgIIH5UCaghskSxJ0K3Aqfyk/EkYCm4afqAAOy7IYe2+BhdJAE6djJsNbtj0wcuP
WIxguMRPRmEqyBG0CcYJfO/JtT+0Ub+EWPmHxI6JBXnndByOql9zR1RO/fdewnZMVxWFO0ojeKFf
EmrI7SeuSeBCKNuQzt6w1zTwvOgo74RNzDx+k7GiH9wneP6JgoFUO+jB3kVtqpANozg445GPLVWq
fG4+Lp7c0VbSGjIYpvPOqj64WA74OZNSfEZg/TwBsw3H1oYrDYSVq4qsjhnhGqxisodwcIMXrkNz
tGVYpuzHop7UaXYU4njTN+wCcwszGYqcwVVZIcRvQceQZlCb6D3pGWIywNYYU8hzeOC8cgD0GIuO
QvGMF97nwAutiH2ErLl0cKBwRIrIBv9ax9+RiGjCN2NG7WPzqXjo9tYOCZXC98MWSRAtTMqyu+hf
8g8+eyHMLL9SZY5TSqYMlX8a0thz+4WXddcEPtmP1BG2Xo4cnfG2Q/AB8+WklMidgZKBZ/jA+UDq
D+wENAvDYyP6IavBmKOB4pOuAO1Bg3ldrmk4kf0sh8MKm+BvvW23w6XjZ3MUjPUMNLg6cLjRtsWF
iUOVED9arlp8cgveGtz1yAYN5mE0fI8P1l/AgnID+A2TBgg5m8iFonJyzpk9c5BRPAC3SabVKFDh
NpDWhvjnc0djQaYfG4U73MbhjturReVAqrrTbqkNAMzg0fBJanFoXvSrOUkahClA5mZX67NZPDak
9vsIrY5GLN4DXhqVSBPxBtgFOB7yRnf499qpPhoQf+DE68R32ni8gVS5M9ydmN5vfB/X21k4GQ4N
G40gZpznGYH2BMsklmC+dKRlOBh8zh6q6V58GiAKe4VvBw0rW6jOXDpvPxjlOaH+MdDx9dbVQZGD
wZwTS9r8wd8SSyBKUffWysAXyI2CzqrxhemEx5CIAdKxnqx1ZH0TiBMyE2Oq1T2u3Lb1QJvpT3xy
qHgXHlnocI4CdnZ+xBwhN0KquUW0Hz+cuBvgXzkNKM4iGxGRKHmixEgwKSrArXyqSHSTK/TStrpy
MOAjLrf4DJMjUk0wJtoCVOy31MxyshNbi2WWosCJH5T1lMXkgLWYOR5HS0dW11w74mIBM3/s1B+k
cTrJS6KqBCLBIYoA9f0s8xGWCChIE5+cWTsz1K15ZNReA0VKOd40hzgGo1CJHYMOrF1KdofcsdZ0
f2m4q4kmwBFREFbsdc+osv0nKQ2lh7GaF5u8L1balA4iZprUY09ENQ0DDYsDaiqODYwD/zK0mJnf
ID1+wSzwqXhCN4QkA+0DihsaWjPC7VDt9O4KJjF6hfZWgs2Kdh1F1qZLy3Iw+7B2b//0ONLrxrX+
AlbmwSdgvCJQibOQsweR+uOibB7L4kEKq2uhKyZjTFCLDhVSvPB8zrg0uThtQG+OXbZPLmME0t9M
2+0W74bA+Vl0rxD601F2N3xvxFUCvk1/yG10YI09VQ0wO3yoqeEAe/HaSaQdkFaNeVp34IV+s2nO
jZOB6ZKHOiAuAPjjSOJdZvZOeMJ8Zf+gIGuef9JFn2fzv+EPHztNrBYD9r/km72T8SLZ8VfWbu4W
LlJso1AY9q95QqPidScVQQTeT/ApqkcxsmHg5gVFss5PNSNCAEJaPCXv0htycvhJlBQ3IW877VAo
GuzOu8muJXkAp/zRnIndt/7V/pjrNoyIcUhoZ0Jew1BMYSslyKNj/0BElmfYlDdACllOYrpxzDAX
tSk3JI7i6SIuzzFpmAIrnXPNFx8a4spzs4A3/iDP0+1XDeRUyMzxpaykuPHscDwbHMUwrswzT8Tz
mCCJmeKaddQ/fTN5jyDH5UDUFF0PF/yP0jE52l+Ap9o/dUnUNbmPYXc05yvICh6RDG56fv/TLvqv
7fPmSZ+UJkXI0HH9Gavi/8eGb+MJOCzQA+R+HDzsfUQQEZqzQxxIW8a8OKZrKYauaaIVq7H0/81H
SFx6bBAdOBzlHGV8njNELSAs6E/yEKkW/4fuQjQIJihWglrz8JKJGsGUtEMcM42HENqmHI/Azink
LMjeIXczygiD7txhgcqlp0odv2yDBJ/XQly1JxNRICQyY4KrEpcKYU1JGMFuJPsQ81gcyuRbvs+8
1Ea7Of5Z0F3Bm0gVh5EGMygeOCZhsjPxlvMR3Q7PJRdg4C7a8zS5r5eLjOWF9ulgrF4c5eT0yswq
5EY4LM9oY9N/deMAZpPpgSuy02nmc0ouC93NORToJo+mI0awZRobW3owl+iXQpkoxPeiXVDZtIWV
TysOGPxcMxbNebWWPhMeDe6qlbkOhvPtW2hQ5xPe2rXCo/SdXYRkhfy9I82YuDRk3bd+E5HZqn9x
0gs/GN1UWLYc6R8nXi3zV85e7Uj4ECA/nkji0chPiLE+F8qiX7f/biwk16R1HtjjYumk7/Rm8fqk
WcgTWqRNt2bT/Mx/hz3ka52zjjvlJl0oR1IZJOYupi+oxGunLurNtKZZakG8ANmA+Kcgsl7kTWLp
4Eig6sOiEpDVfiNT7VBGPgZOsRznJ9Ov9rxAPG98BsD8YD3862274pwGf7k90CY66TcDN8kUPVji
tf2ddsql9iXif+PxxPp0So80LNANgTbJPKRf8jDfsSpOP9DCVG9lsObH+uu1BTKsSjf/x+lMCiqI
cTrBBUsUKXL7Qr0RMPD77L1H4oBKLHGsfmTh7Y8pBTsxpzijAxI/kD1av5JP+UPH0CShyWwD6TNd
892ghLlxYuMEAeoDNCW4lp+dM42LkjEYGup2BgLkozU6tylcIjZ4zJF2zPUvzlDyAjftBrLOb78I
jbA9yc/3Orb0udW62cpev6mzGUSpacmbT73P1w1MloG1EbHB+zlq0tmRPiykYRkIEK238MiQn8RZ
pKwOKHwR2D899C0C3sDei1qW2+XQfD3QaohrBq3Yh0gVW1HU/cfJWH2rvuy22/agCHYNUIspF3l8
8skMx8fFdc/AXQWHdD+61ZH/xXia9nUkh1VQxTyqgP4kUm3LbX8Ax2FkIGJVjCuEenBdobm23BLU
CRlAj/TehfOXfTF2sTlE94OOxpluAtw76EUIuxG+NZX3j5SHVcR7oZ0ZJAhdlvfoB9ZJ2P0yfuYM
XCQSztt9u3v8jusK4QbAGMmWyC7mYwzaNs07FCoGlvF5jOprQn5NzhWuAW49SBpEKEyqH5/f+b4C
5GLguZqcRMTrormLDPJUq2y+LCKbJGhOkDupVPJaJ3kpwJJB+S/6mp/XDl/aP46BnKeWLJt1HY1u
QRgf8r0RTPdoHKdrspKXuA65y4wYPj2uVnApOJFeSDEvIowWxVVB0EPe4xUkEWdiawYioAOCgACu
Me5tcGO0zIzX1cQVzSfVnSAtFLKoMo8YRUyK3JFTtxxF8olfz1YALYSLPPaEO1a7cUkbacBXKCNA
clFwoN8Q3RAIpIxvYlNI38EjTtPfjP4NN0t3KqYl64d/D8xTr6QWLwdLX60z/hcdZvegbcUS67I7
1tpfnRONjxmf9Kai/+aHr0gI4VVAgAbOmGI25KsuDxopYUB7mJJQtBvYLhjs+ERkf9UmARPskvtv
J7JSdzNi/gA0i70sLcts2WNPw3dCtQEVRv+niTHVMPVw9SxOOQDBeSARNp9PksdRkqO7ATUbXeV1
RSNZHzhh3jS3Kt7jSX8vSee//PBqZLu7/N/tJnZU4zI4JhLeyzPqVEhugVYjIYedA85t6xVaRvZc
mpIvJV8PFyKxpW8qSTzCgpHjkzhsMKUrz3VDUknzpUfqHywwHd6SEsj8VrMubJNLZxPwVFPU7iIJ
QWHL86HF9OqmX+bkP/+qNRTz7ZeM83FuRZl3+yBg161/rWZrJj5Bdi7DBFWaxn1VUqBEEaqeijAK
bBnkkyBbnXc5Rj00Pw0V5N+zG7h5cSIL1xiID49S/kZ5O2JNZaJx78wqZQ+bGiLedCx9J/H8qO3Z
6FEpGjz96sby3rI+Dw1ukaTdVpbpPGiQRdk2HE158Rx3LZ+VXm9f4esboKIuSLcB3daw6fiSjJdy
0XyVsN5MG291wSo++yBfeLa8B0bi0J9H+gN+OMsVSQHiXJ+6a9dfa+k0Pn22o+zHGiZCZfxCRlW/
oaF9eNeBjkBo0ekr4v5yb3Z2np/lLc4vBo1ObWg/vTE5ZWbQr/JYHnb6gPkbdqfO/m7j4QbQvEsh
Fw3sxeMVUC/1Z2P8GsARLU9EkNW4Pb/qKShhvIl0eILdUDdISz2U4DN8mIAp095kfHibPAIEZUNN
2PLfWM6vBeUht8OdXCMq6Z0Es3xB6Op8wWxIzhUPOrVDvqbv3vLHq91a2oo+qvcZbYkOAUvVR0oP
KMnaEJd8gXzct6Diy6xwFUjI4zeyoFdg+VdU2mlTpOSxVfm0Vt6W47bisIxc/sb1LQL1F8vem0Hy
50/+QKdp07yzTL+IYCOrRLnwI6mcLHiW0MIkTgrwhcgGQxmtgnpAkvyL5gfN1SLrwDbWW3PqaDiG
yP57qb6+0P7piFybQOhMOjfTOUuc+we7PjQElw0pDCli+yTOQX2u+lzDcYjUVEYJFSAeT0vKEQRV
xs2Li5m4Q4PIMfqxIACAendQ1FyWFXbIkOprCltbmmTfZIs7oq7RIPe4xWWLyMWF9JwtzUMTVqEU
DoeJjomEX+WnvmhhjRFtru1HpGI/055NJr3AKX+9QTnhtnfTauDmsj960sjnjyNAQw2+Taz6gTcI
IEY5JiILtCJNFn8nWThvV27dCQU0ZtLLCskTX6Tms4ZhHeFQ1NHakYP6w7r4JhqdnXAQEBh7NCfU
c8k8zMCcEQ6WIwb10eW2SBczvCihokYyhQYYf2ZhSXog0i8RtU+tgpOzZWsOgmJ+FZ4+nonHy+0r
V0ZiCkjc+/cKzYX30AO190zSd8juxX/BF++OkGTtfqT14NAbW81CwBLmz8175iM40o1fkIkH31vn
k2/NpsrgWB5mKPmvajTQ1kpK/zxdW8K8JPbnm0RujCtnPqdApvhqFaSWR3QGYQccda+7ByCMnIRQ
wJ6FtfRQVDDY8oOwcfw/Pt9Q2dkLHM4hZpf97BfnBnKrsnWIr7jptGMvFXN7H7ajuUKV8cjisXV+
Sp/DHkppNPCvCk630LnH8bl7qGTgdV5jyNI5gcmQyM6V4HW2Zy9wzFb3BaN6NcWmESvcbwNqJ4ey
tTs/BVFDlDp1sGi9y1PNhV2o2BMDIinbnJeJ2g+3NAJgGwVoI42IfOl5moDqUCVTvFu4uE1EzyKd
2K+QOC0GlYg/m1aW97Q0KHLWN8WwGljuKGmwfRbllK6PYaUYW+gt/gv+kyJ2svEnG6LXFMsQb9OS
MFKbXVliuYE/7D5Lax7xMY4OdwFYSskP65BPRvgF0Rrim+iBJ+M3UShaSANejqKJS/4HDeoH8hcQ
U4VO27drvrDe+vyYdxKZ+dUVnyiEpxZ2Q/j+YrZMIu4ZEHe2ZZYIAHOmfQBlQgD4jcUHwHbv6Mgr
K3rtSAcjGFSAK/ww1YVZSlD8To+XiW0I3aTkUvFFyGFnO/dfsBa2Jb5CLHxEEvILGf/4tdmjDPhZ
piQE1lxZGpTl/A78x4X8AchFaiM4DYgDp9iBzYN93xh5pOewG/wvYinDx58xso5XxQD2BGHzBJ+K
aPoWGrLPiFX8Y9KmFOlMxSOP5Zu3cZ7/PisqWsCIsABHTKVocayShNVw/ErvHg1+7x02iFXQwn48
Tzyas3aRABiKd+OeeSmzH4FoxPeB9OIEm7GGQV7xFMk/7wzXnlMxPSeujzoCLSfv14tXjNOmIiLP
o3MHbjJBCpcJaI/9h3EcH91L29HjyV6LWJRQlyR48uitCKNZ+4So056p0lbkE6DBuiSoyCYk840w
LYSLpOW2Pj+PXmJExzYp1iWp+Ulu+Faoz3zMPL/JIpcEFeNSEtde/GBSZPfAfMrvJEKz5jWQ2Xh8
WB+rLrxfcsXPV8UHV9BbRxG0SWU45A8gW+wzWFLYyegUv3YmQxwgKvp4DqUvitvlwVOoB3DtV/Au
1mPKRv839tF92D1lzBxhSzsIKbv34JF4WYKNyU8Boks+ZRZnv8tjc7mQv+vyG0L2nh9z7HJYZZM5
1JnzqJGikOfn1ENkEfUJQa2GBi95x5/ppl/FT91HprZuxiUttQqeRxOqwGFZpNX2x4C1ztLT070T
dujMcKPwJkW4X0D4koiU9fyX0Obqs6M+kv73JSAE8NYHrP5ShxXFNqatFs/qIMkBciWaEklEQwlA
9MP9vYy0mYejga9YSCdRZzC8JsBCBGv+L0lMVZ9JhR2/2qvAfsfq/0wKgi4wVwjnJhWvMI4o8RKi
A52iX/ZcWZd+a5/4p0wW+UYidPhJlvbN057IZTyMIIJ8oBMFh5y0Qr6SsOtbhl/KYnkeaQbkYT+Q
d54MkUmrKppQZl0mLcC9h6+A/N+iMUerGRUXru+2FudRs9I+C1IOJUyUDpalFE/ONzvajVbD1Fc5
mdOYI6cqfbT0xWaGyLZ1SuTc5RKcgpf4NiD4ICZdFBcilycEsZM8KLmc/DZIOqJ/mM2q2EyXsP1Z
GqVphKjr/sFvPSlBQ3fcuCOrj4Smf0rhNVPAjumACYnf2jLdDJpwhptRrlbM2QyQgkI6Wh6+XmCy
d+5R8v36UpTwpYRklDEaGc8Fm7quIvT2ssVr9AzdTVBLb/gB0dvVKhniPgp02/JbFm7Tow/32ZO7
4kdo7oELmQ6f/k+xZ1VDe8Fcg/WbPb+A39U8sw6zlgR3Go997n5EW6DmCF9ZU4/P3zH1Jse66Dg8
8AZMtEJjJgQmsTeDekavOoEeAq7o4ZtJ0l0J3SKuy9CaNu82LLfqCeLYgKrhMbmWvyTK3zZmfRgJ
LGjBkjkABLrJDfuwPBlvzQe63xQ+sXQ56x/FwuYVhXD/YXPhOuTIwsRwxH8udIuoqunyewcI/QBq
gpdyqO0f4mfyJkg6t7t0ohYx5E9DT6vcF8Bc79zPCnTaP8u3SCEEvKCP2HRLc0+FJZk7k7mw3z6P
DVWUWb0v7/s+vWTVt/44ScOh5JLabnCRPuTTlP+i/SX9k6/7ptIriTS0ijlTkYigQm7l9SQjeTjb
gBLPcakQDc7uhhd/LaPmwR28Lm9E5ayJusIG6/ebB+T4zdqLBGqGq92oL/m3OCAI/h+N79l4nUid
78drRdq00qGHWcgmELGvE3CqH7IH3g9+ChH01taHhiwKnK7SR210folI1SAYFsmoqW269F+vfivD
4f483bqF+aRSGqaFLybb6f0pxxvSx1K1HDMX9Znql+lC7U+dtXibXKdgBj2KuP45zGXpN1M2lDtr
9pYLBSGb1f+gGe3qK1UMqb1NedRya5XmsSSHVrVF0TjcqT7akK87EScPuyTNUISukS5J3RIty5Cd
rGFPj1siR0giDcTphMpEhrwCnSLJVuIQ2GIVRUwX3+2AY5xHlrHcCI4ExpeaO+AxRjBA3dUeP9Fs
8E1ueZiyIhRO6V9ky3Kyq60Vwiau5btIrGNM0kPAs4df3r+573m1KEx4Pk4NCbsemWzEsxcBapIy
Vqm5DG7PHe1yrylIsPRt8ae8l7Mybu1DTTbwR6f4iCQYHtDOjM/TxECz4FSs9t0rkPrz8Jnu+TC0
9gIjKAEI4RJgbhhj3lbJPN7NxTuEaHwv7rmPKOlFrkDhVeDSYasQDxakw4q6YCU7so5TDGI4RDcy
yvLfvak4bTfytJfxIAf4RIvhwyJPNNU+pjyoqk9Mxh9MUFUvyF7GIUa/ol/Nsg1NkK/mjxZ2RljG
lxehBW/f53yS4FinhcqbDX7Oiq4Sc3dJew9lkHnzX5oLPMIAx1SMe/3VIdGGNZ2TohWQKMcHLyz2
t6VubHjeiDUFmq36sEba0m7z0mv6ME9QdWAO80qAvp579ESsqZtRstSu0/qUaPunvMIkM5n7lJxG
30KjVFCNQd37Ryd/5Hl04xkq8JvRG9o4GeFBdzc1fh9dDLXVMksT07tDi6bf40Jxy/R0P86+aXpA
uj4htbUrFWaZd9N2lQRdGnacxHuldHui0KXDYWtPrmz5IFoZLqLHnZHYHfagUZkppngxKMK6mJM8
15RLkhJ24FDy98Lcpywm+CU6ztvuS/u/ub4rFjzD3D9gOfIKM93D+OjHJRcsTafhC39Ktsrua+4l
2nDYwWAHJfKMF4XtrW5E6KQBpiu+HkIp+7tvTUCP3FnAZiFW9L5e5X+SyPOSyi2KRkA65DJwaSxs
uMRFdWRYM3VxhnLf77G4cNZxPJtmDMqONpNhltc9c56EoY240/YDn4yTXQoiDkF8yXHJKWf8PwFI
jMv7arcCr0tDzFK4KNGfsc6UW3RPPYk+bklVAh03cLfPMhzF0ovwOlBz/yaYcAjzkFtJtwhe8TXR
41MNIQM59ySzBbT3tJoY8GFstE3y3GcX9iFkdiT8DP/AulCzNIw/c+4dHYcQjuTauRX+TGSALVUO
3jm6ufqjWEukJD/iavQ4t34Ye4HnR7eDmkQqJ1sRpgTOaYYKZAy/oxUnU2Bp/AeBF5Mq+tyQ1M2v
cuZvQL/7ePCQYwvHVBNn9RqojFFGJ62EkEpYZFjJ0TVn8fg6vVg1YXiCKT/WSgjWJs6Xesv5x3iA
/BoZJBM0uLD0OIKkc0KYXNZ8ARphZ9IVeWvfouIl9GC+4XT3sb8DNGHa5HN+YwWrUW5hxjD894w+
uLsdJsWaPL0tlzpIRZ99Y2iiwRIQL0XHmoV1FU+r2a+kaXDmK6KO8eURIAQjvh5tkX5sOLoPF9kQ
n0ic7NNloJeenlC+EJ5sR1MJCRO2JMiRPRbqjwvZFsjcCF9hPUD8UVDrTRBoTiZLG6G321C5Q3cv
H3q1g5mutB0aT6W6Tq3PV41mPkOeFKSm4Pz56MDI6YBTeCKlcMZDjvbqye0YwPYQnPwE1TYU5Ed0
+rnmT0GLhpNvrO+E0DhRqNYwV9KEPSfsranWZhnezZgyPBYVUoLZbsgU5JfTREQEHjY+QkWJMVvp
enjbvOo1oy6aArkP/OodyK7yLb8pxha/G6xytqAGaIwez/iwwt9pJ5/8sSw8xKYxXbAeQQ6gy+G2
omaIhawJ3zqYRcDiwqQ5K6PHGxAuovacM9HkRKefEthqjq0KXR2QM/5ZMF00vOx+TCX1VjNA7in/
o2jPmSlkxAJ6CAOndeSnJP1T3M2tA4AhZzRliIsNS+CLslgYlfNTnefL7BO+zOGrnO5eMYYaHSye
/jV+sOFXAAsvp6WpTHcPZKbS3HxfTJTRUk3ryYNP/Bh2qYe94CR4VzEbNeQwolyOgdLRFH//AkJA
f+FN6sLGrQfLAGPu8REqhlDYog62af1OWVLv4xW9M685V0c0gvcgpcR1m6GY8F4qsONCO/P6cCVP
OJvQ0ZCNoS35xjDoSd1Go2qA/YIacY0GeU9KwyYNLdODSs9CfFEa7Si1cbkXDjcoQpttVohZAc8f
JBU5W4pyru5fprS9QavPCJqKE/yk3Ons0QAlt+ih+lrncuhppW/BZRZ0vfgAFQguKl4YJoTBZ9um
cpX9XOhvUPO+40ZfcwZR84JntgaXvXu6Fb/sJUHvA9aUFjHBgJOxExx2/z7yBTWMagkOTxUWq6Zx
U2NVfb//7t1XASrdobfUPllwFGyGbN1cP+0JsX96egPGF9yyPRzriIe37E8N/uoE4AGjkyZfZjzy
DTTQDONEBezNa6iwJGnpCePUfySd127jWBKGn4gAc7iVKFJZVm75hrBlmzlnPv1+nAUW2Jme7pYs
Hdap+usP5LR4bb3TaRcjoL+YvlXZjPnepPkP+AWx+GqMT/Q9mXUO8z3aGL+8+LQgP2n4GxM8JM1J
BxGgnIoA9C5WR7Hb41oRQvk6MurDg+Zv5RBvmSA81/xD8vfRPiSoRM1e/xv5QhBTm9j9QmhBPcv+
ht34At/qFLIi0VOdHe5kJHQIDFh3CQ66S5zdiOAA1Z7D/2w2JghAGGai0XI6MHcJzAfLV4JOJ7qr
grjr4ZxEl6pZVdY9SfadPq9GKBwqKbPyx4j7b3qcSe1QsTC5Lxz8dxJXM79awCuxO0+YkKgbsl8q
69ZH70SrlpT/wbpx2ws6cZTKGtvc8l55r3g4G7qxoN0HIKnLfRzDRKIX3nZMfyWciXuIwUTAmBrs
fHlDIBnlMG4v3B3yluQLGqBgF4w7ifQcFn/QuyJrMx/S3o6Nf4TkFNWrEp9euq3lA+6ZCK515UwI
GLeO9TajTZaAKGwYjWE1lClv8lTKtxQ77xYk8CDyLTMJmg8u9LxwARxxvDTiW9ceM4wye5iX9Hz3
+DOy8wNXrmDZQoZRFJZ/z2amePwGtMrzWlihU9uY8tqIHfkw0uBk67H/LdJjVd57Ydcrdy09QRzK
xk3l02JT2pND1p0s+VObtkprB8i48TlJr1WyUYkEjDdYombTqv4pcDAmmppV1ULp78Z2QsB/bCnw
BNJA/zLWrYalNlfOUzJt5c+CWYs6AuGBssw31UOiaaJI4cfe25bm8N8IFw44SNZdRsiPC8iRVzVM
25uuGEhaFRY4lRsX6yZ9e5VbYuAxudboyiVe3fbQczGubSW1g/JiNh8SUOGuAXKllZd3EJb9U4FL
tLzyZt+yRWOu2KCBl7N5l2SnNsjzxe1nE80oH3z4Zds7eXoA5BbgZePD6ljRW/ewF3aNbiMr6wjq
PehavLLwWqdBQGq4gr9XfZbEtuUY2K70wjYY5t3JnxcsMGXxoDo1deqG2rr80UyQy4MFb9irURXe
jPx3yaeYISIARxgpeR6oZ8ZCMnYSWAUC1F+I5nhfboPiUUq210fHsF8LuCujQ2diwPK7d5rWtl7M
aBl0Ep5MWEUdib5WiPWl1HZHgRCLt9Gy1YdXngsEtJRH1al0JyyY/tDTeNzMke9o7V5Ht4GmWygf
cXLyKRgwWbJZWq8cIyCxvazuOkgHKaFiJW6hDgb9cfM3qe8aUA8PrZ8aEE+PMOtiI5Chl4pa2E8g
MVL7Yo1Zg3F3u1x+Z+M5ih85F2D9kDhXIeB87mOzx1KmgsSCeijGcCLpNxn+QN01rnFMWiEx0+K1
KEMhOEx8y2a1DUVi1Ft9rQnMoCup2GXgBBjyfBql07I80Ufs2oS1V+N4tRqbq2+RuHKcwrc+vOP0
UHcYdroFXsJIlWX1kAo7sboq4m5qN+zKYL2zEgncIf6erF/J/CqFveh6EeRUp20OLTJdiGSgcUT8
TJzWjg75POunhuRTTiESzTSulA0tmDXJKoyQBVrNs1x959MnmX0IGfRD0h6KOXJZ/RCzbUsqcyM/
04Aw48dA8HXzFxDLxZqM7ZpgkPnD2uRz8C7RsA2yS4+5p4yw5RyyqkIAM7jWDzWCowi8ezWog/1h
xO2ZqedUxDa/ILPvXSn5PomPicrgsvWzjeKtJ9ExZjXC2B6NaCfGNx/NsrrOYL8XW/4+X12PIg4T
cCW2A3cmGgqCyVAngOMLax6jsHKLgILjBhZWU8sQM4l+NcJBohteFp+kNE2AIl637VNaOfRftaUw
ICTLiYDAHNZWRx813rL6Q4YfpETnDh5QlZyH7zkpzfPZLaonadrnIs7/OmTF4Ldk3gfC7rBx207a
rwz0UUPNaLZyDVv81RWvnjEtF6HthLgNsY+LWOhE+LEI6m0MdnKFtx50VH9Hfzw9UxlNZ/ClSkcB
nYq5tpIncnp+dwe5DPdSiX8cubbG7ES7amAlJ5Y3q740G8v4G72Z3PPNiV7qqWNwovHsaImubVwB
qb4m/RPX/kZqGCTnMbe+VfjT0xMrN8u/FfHV5Opu+z1lI/TtQFxPPoEnZHWDPAgQpaJT6b0S/zo+
k3Tbo+UTpn9jzc8FigPgt+m1UzecgxhjvPZrVB1zAh5bZf4GOxJ8yYCoFZ+M2R0rzHj46ILfkPxA
FwGtyVV1T9V1oR1r+atSjgpEoPA4EJsccU+seRgj7ADREBTZJWc5A58lN89j97vT4bfW10najeom
CH+85J/ALnttxdzWrs5GwPj0+XN58BLLZ8Z+jIAdEBinwnq8X+dooad3kW6rGZvtMc/4SAgTLF0N
8ECdH/scJ3pxOUCtgSgJ0I0vz1pUgVBt3Jd8TMCzvaDYOKmTTtRJTq26eMuL7a9ikYe0OPsd+Cl+
EYQBroxZFR78jb0TVI+igGjhw/mE5hqocJsp6T0rYHbJM3UeMlNFc4FaNbuM2QZzF1ad8UPgfTCk
sSbi8g95qisSyVm/noZj5B9SRHt6BUmpdYvot8re+DqXxEIT2g1Z+GuiEyvwv3qKyp2CrDbXSnGH
6KfrbxW8MevRFPvss5Y+5Ll84qMuGl2xDXQaldngqDwOytbo9gXRatk56l/a9C+XvqLu2pX/vPro
KxuW0kKwjsSbol3TFPEElSaI2TneRIxBilONhnGTN66JNJkmPrR5gpvwiGtEeASdxhvTLIHDvgOo
0n7zHJtb1X0n8Z9lFr8mxSxH14nJ5p86eq6nNssB+EJiUiJrBGorzCe4NESuj/2VnE42gAzoxG1Y
Cp8p/W2GeWcDFODfFfrMQf4n5AgfgnwpFkyss2dXItl6fazJzUpY0hoBbpGs6BwmEnyM4wCN5lmd
ky9XrPM6ylH8qKOdZc0ODaaGRsKpE3QB26a4tQiNB+lPS75q2Ak1ZAjcxnyFphrxYPswSmulskXo
8BjouJw8ZhqpN9nqA0GC9++FeJNW2xoTh+ZYjnZoOgoIkHWb/45pTPY5dgP5d2bCTSnpJKwPXd8B
2UcsqoFw80Pb/ebsjF1Lp54/hv6qZ3zCRJIVhL/hdR+q0Fxc0SLoah9mBz8+t8Iev8B+WjEyUcry
4mMEJhDib82DlmTshfDdeh4S1mwRGEzvCx/3237tcZvXsvYdkxaupv+aboTpQNMmwCI2meiQksVS
AAsKBi1d1AhRnUyX8IOAugJQT9ehbPVcPwWk65FsH3gOgY+VaXCmlqUDzAg02GKwb5R/uspyCxdX
EaFaym4xBThnYquYgflUwgGRBphcK3+lhFMUKJHUQz9fZP1G1VZjz/3IWq0mwEyhMUJaQEkbo545
AmaJkV3b/FVAu7FATjwdUCC85sEn4T1kT36QLaYkuwznCqYhZkMGDCX5U713MpMy6j8Vz66CnXf6
Myp/ovqjjvFS0PC35+iZSKCrqyQ1i46JpZ1rUMB0xSKgY7SGjGHpeHKI88jyb0DdPNIaClax1Hjp
NiUeDXY9VAGZQckKZu+lZ1WgsAQlkJt1rH0NzLWp+t1fe1a82fSlVfw5hYMB+bIUVEj5wNXSgOVO
tiwKrJwgvZfspBpeS9Z/I3SG1Z8y68PotKDeagjKB2a26LucvkUJyI+SoiUPjzR36UIsIoNArToa
fdsWw71lqKlujERohAE5sRhP4MTibqLMM+gpRuYuwc5yBZTNGGgW69Y8QL+A5A3QA1AdOviYkHke
ZQ85IUkQj2o0adF6+k2qS4xDrUPfF+1i+gOYLOKLVn2Tk4L1kSiOyBqiEB5UApv8kQoL4uIQnpJg
HUJ3tuYMTQ0y7jS5MtQ/pGestgriEzJWcI9pGLe09OVWLlbKD1SOwq3cgWtdNZ2QsmUgT2+nfYfu
jYV4jE/RGeq/Mi3yzYDE3va+VXnVdgH2WWDI7bwqDrZsYH3Yi7GNJJHesQCV644BX7i5qAL8B0ES
+4MCp6XRnrlPDKy2KCbocM8Ul9+w3VkFJD6k/gicjThmVcAoljK9qaSG9XakKutRxxeh0WFBff5B
yGauwKEBW1L8BXluHCG1B8LiMU21zhQ1WTspmWqPibIdYqxuxHChpQjqwm3TonDgCqsQQmpgzKir
q72I1zt8Qt3xIpJ8TjrvVzA+GgxinJpAL/B1Lqmsgu8J1VKy4LcxLqezjPsP3+XKhFOHeE4I3LRF
MSb9xHB8jC9lhcNQJTNpx7MTGYfdJ4onYBUAkIFdSP8ajsYFY8nVHnoOfgS4WtlFuPXgKZqTtxHp
y8R1RKDampO0ZC7UBGNn+iFNE+O+SnLvHVO8hnu2Gja+cOu7D4H3ompfNPihzKIvcvvkJj4Huvji
onAwsCqd8i/v0sk7dEM5y8QNIc2LLcle/vQsSFB79RYrGQUSAzsmjcmRQm2uKLCQwkz/4ElbSEbs
ZTGnYMUfnbNPvBdcUAf9QKaMGxzC63jTHtIDT5uN5YrOwP8rjPK2JG5IcdWFQ4cij8y62QYWLfYS
qYn/wopBrud65cOGaNY5al4WKPwz+B2ETRhHDAlQ9bALWYg3FREZ8qkfECzoleNV/yegP+Td8rW1
kSN6jjbYXe5WeD8iftwM2o2k1YneGNIO3QBNmUBPmxr4b/6o2YYWXkm+NXzwO6JuLkrumLA/O7Ld
eJZg/vtkox9UdhLdRkHwjsEEpHpYgMIjgUAiWQ8Te5w6ODE04ooWbRPje2q22BqmD7icWvlPRCYD
khPj3cStF3d/YQvdQNHcYE5OaT8wHJ3J7T0+RrN10Ya4tny0xaMp07Wiyyroylxtg9K/Y+mJITAL
HLHA/ga5RiOLKwPCgiGhTucCOpXRFr+lgYvd5JKywnfwaxgrj4ebgpJQ/RXE0FlAStedcxm+c4Wg
ggUDDFIc2kqVwqB9MHUo80VhvRiOUI0oxCAibZjpCkuNluJvIBkjd3ZWaOs9P6ULtU0H1WpIXYQ2
hu8KFTCAwJ/JMOH+Cqg7kMInSmINSTJ8pfEpZyEZ8G0v/vD5cvn0+XZCp9+1rBYkf0OUZhM9st+a
k9zaJbHLOQ5TUH9qxp4WZpYR/PmcTmoh477mWhWIhrzTBdOpqLQDIF0mtezoSux5qJmb6jDSu4fQ
8IR6tHF5gWnAs4RPpp1tgTBannsRZmFEjfBwkpA1jLImtiSTq8QffFTa4D5QhRj7/ltN2V3yAtPr
a6sg6mfWf8Q8Z4rugC0u1RD5M+OHnYjfPcZa3t8w2nifMn356FBd1okVBCFu7x6F61IaNtkw4zSm
spQru+HnR5ftrfAmEXBj4E5DfcSuSl3VPqsrPD/tgIeocgJhVUz4dSxrcDlE+SpvJEHZBm8rdBg5
Cx4JlbWA3SE4giWI1SXXT0zwEtarLH5ovedv3cxt/bv9BwAKvhqlbh7iS4yt6AqlC5gE8LnFFEBC
1AsLHlZ9eMKL7W1o2dCyT+MSx37gTIQT9zv+vQ2cbX+lnXl4/JThjcXuqQ8udWSSVjc3oBDZZmlZ
9aXFm4SAERPG3VtfU4Albg8nEtaDgqyB23f4B+G9En587bNUTs3L8081yUIZ2ebvJLpLbyO/AQAb
1Y6RIm1sxSmPLLUkGVtYsufgvcGsnpknaJkw+0ZGhGpR/msx6kATSyMxS/Qq2uRvib0WWnnWlFA5
AwcsK1AXBjFghFVJy3Obc7mip3Cq3GGOootTc9sK3QQZebrgd0MY18hjNB2TBYq3rCGyModdwP5a
0+kAt0wHB2+fhGLC99ATTbiYsQZYzoztAU7/wn/zbmYdICQarBAA0GGt8QgDsPrz5yFr27RY5aqL
iTUhjTkbO4cxIgso3ku6R0wB+Fsad2ZwRQ7MmhKEnUCipUE8GEnCCajvEm4XF6aCWpplWOcyBgvb
r2xatOqSqsw/cJRMBNog5YArjKnw9Lm3iO8DBUCGQ1+Cizl8O2wueUietGr8XgilAVKfcNHw29GB
MwdvpC9+MvmZX7kE0x88vVEhImCHh4ZkFVFRBm3KVohcwxBxdm3gwC7SV4CvYGinL9xotV/mPPox
66E/E7RntCZ/8n8vEdQINbExXGqa06t8Q9xNaHoXxZf0BzbaEGAm21awrIl92+J56GF4li55eAyW
i6iDcT6Fs4PK2F/R4TUogTWHi9vigaxJg7FHRmKaTN9WiMrj1uN/OLxtSAXeq1T+G0y9n7Gxe6jT
GDq+0x/upPaHt4FbEK/CjzmhZUbmna7S0amVJT5L9J/VVyGsWtaP6Gr3kvavwV4B8RQUccPGRloz
CNJa9R/SsUp51iCL2fQKFIQWFAV2zS18yQh5oJWnuxD/fKRxbGwCBy622S1LFK3w04bZ02n86dDa
YcvJMnMeqe3pj/lAYKTosYdgLe/KSN8Cll0uU0CDGXfg9hO8tQUgcEnAoLzMhSVlks7TQ3OI1Tnt
zbDI4RIj2mXHw14Q1xKcJ2VHQyktwccGYLM55sTUcR0xfyuQr1QXGAR755zd2rW4c0ixbjV3gK0+
+QdV6C1w44VXR9ALVqEybIm1Z7rDtMZiMazswsAR0EGT5nPdpxgBLXVAV+CgWU20BHmnE8r3dPwG
ZiislPk70KdiBoNxHiMAfqbKltMe/1BYOEtYA1MRQS6zZb+Wj/nKYDNfANQvhyX3ov4Eaon4sfhB
0c31qxwGxoFzXWQ2oImP0VNoY+5O0QZOJL2TfnoykdSC7x08hDwpq09nyGyLu4e/HK/SyVHjPens
HNWYLgnLTpanJEiiTj4C2u5BofEksk2VNQYM7oUp7kOgDCXmA3j4tc1LafFurK6gMho45E/Ipn5t
7FIMfNm6STAS7KCdqbMyNtJHSgXNCqR400MBbRdwX+PVELmpxDy0DFYEpljQ/qkTUE0cvk3Qhrb+
UMUzdVGMnonymGVcPocBzc5+DGmUsbgTqoOGGQuiL3wWKvYAsz2hb82bYAyLYCyi/CNEkQSyLcCI
dTURRnMddVwBIGLF2yASx0aoyeaRzb+ts8inM4BTzLz5awHOShCgHtlIubgKFT8mw+S/7IunHK47
pj3WEsoAw4YWLCfSKVS4a3Zm0XUtZXysZDtjaWotAhbt+FEoj9hyOfHMcZh9M2ch55rW3R9AdGcB
CrFf5Ygshq9gPQa24K1GKPhIoyDGUt6IBEASjRAUvEbZ+8IW9T8+eBu+S+JiHdpOrcF2lCuvHJxA
/ZflH0FxjTvWADflszcQN62QA3e7KMK1CUj7iUg0UQIXfFusP9m4dfXzP/YZIV3wBKD+q91FbOrN
6P1+q1x4uJGzy+U0wAPaQi3uUeCzBS9skED05O/ZuYEfFuRIAW+AirGE4+nNRoFoz214fHOwCHa2
PcSvQ5buTRbhC3gn+AxBPOaenakCq4hu4RPdfXifqgOWEY25UNDYLMLfatgn36ibIXQHVwGTZboH
acU5gyGN08LMly5HF8o7tHEiHPlt2AAh9GeDwKCPfAISlrqJnvI7kb4a8ERcqFrjOAdz8EP46Dly
pqxVkxw07s/W+b+aNJUckpUJ+cIjC6kJj2B955UqsKiLNG8BEhtMHifivtvr04osKgwgIR3P5jKs
7EpuoIV0a2mhmLgwuKGwzOZYAeIbPAUIZCChj0spWHZoWamXHKnWQUQckRRJbgmfCbYhLFg55sOG
xSpBowEP17xghakwDvb4ia8bL4NuFYBjKW7gwHI9s7mwzsEVcpMf2WK5KYQPo/5qyao8aSS913sD
3nKDRlDCRUH7MUmHIi1YghRsGYpbwJsV5DMjTgAJQ/tLCjhKbo0AQ4pdObtpya9Z40mItyMCnW5d
D45l7Vi7cFlxz5Q4sDSbVmBgCOCHpzxJ2MjK4V2fSsxyJX7Dfz5U3ESK+q9rLmm1adBal+sYIQpW
cj5bBHrxbq0RfiCoW6FwVeknEvaq/9VWa0U2F0X7Vd7aCo87oCNY34uMQupz9kb648n/64ffViOj
6zTKq6pGNMi+T/sHqkcQ5Rrn9mhjgQI7OimzhHGp1lcWN7YXXIb+pAnHEa8/+MkmjYjscrnl8mPC
AVGh+m7hzePQkvQ7P7fDL02/ROITJkyATrfZF9q/jA9OsktYnXio3TTrqyRADyuUeCNBYhnOHcex
xtxlck1HVPdldTCbEoUT7cnwVXSYd+P8xgVgrsRXeQ57NNjqU4Vs1B2KwtqhBVLzQxQRHHjSdHu6
sA+RM8pzj5wHwgdiJMzrSpI4O0JPGCh3Jnl0qVfuspxLhpIYTPwxFb8KqgjdRHlo/HNZ8TC8pc6g
RQPsetAmi/GnyVSksy3LVBM56o9IHAyBJjX/hmMSqEA66ymvPV5uUcdWP0DnXn5ZyWEkXjHbGuR4
U5CK8i2LH4WOr4x81gJ6OHEXI9YK7jU47gpqXxrvsURo7YksCXjikbhS8XLHEg6PfWFb0flh0A8G
1+cnQXW4QXWiDdJuk5YIClbabBzD4h68TsmfLUYXkK+XOQYWyNF742TAU6W5CYaCVdhuLAKnju7l
HMFTsurl0kYK5e+4Yj3GaBahkrJVlAO3/LygSbM9X3yWul7pAYVeZIJ9R7YyoMeQVShhYKFtt+3+
G3oYmCNy2V8jW7iVgMdXNa19dBO8Tr8XMRWKVih04+zEd1U6hXCZpNN6UEP8ZUtsSY5t8IwFiTyu
qxntQrhlHquWS1ZdFBhVTwPBJO4CBZtqfwUaqVsAhnPQIGSJl5efwK7wLWHC9b6N9FnJdG18r8FO
HZGdcmAv3Wovv5sJ53K+r8UAeY6rEGv8U4J3UPkRdi72Gg3c2v9syxmusCUz3YpdWaXvXlKybca7
6RQHnTnfZM2zF6f9ekLlFcJ+QDxTdcBxwT99gJtX4DGUA8+uZZiTrUkAoAek+hkobuZLy/wDWnMA
ZZGhBJoRV6r11wx4l6SLDOdBqd/oBlHfvGkIXXy7zVnv/tHqeIviMtZrdcLHSflrtR9hPJXhnYqW
upmNZxc+wAhmbROJ4WyAQYdW0dF39xpxy1B/J/3dKw+jw3HIvlJ87ujcJhjunA7eYe72m7rb+tEi
ZM4S6Xda/Gz6ywT0rKXkSNxS+suRS1qS4M23GzVeeugzZDCvTrMrCL9kGA7MIxAuh571BloijZ7F
w1Hpn4j/fcR6NAWzw8ln5+Huynw7eosYu7KIl843Qez+jTtWo/G83tawJ1lEAKAh/wZBIRi32W/C
HzZhfVQDJae8wzKwGAT9UzzuRxQBicqkj8MAJ414P9i+Su9W7x1tDZwbjA6sHAsB51vBn9Idfkzs
yxAgseE/yPPWAG8MIJ9qJjGYzU7V4GbSO1NYp4AexEae6MH4ZKfGCn5vPS1v2ZKAPHxo1+KnY5Ba
Ndtq5UKIIlV5jtAkISU8y3f9oT4gkcaOsQ4IYdz9wqDVHOiC27UlP6vyUOU3cLrqB3OWEm8DwJ7m
QJ3jyv3QMDdzp8nuP7RtduHIsm3mw1iYR+p3evXWwXfGVnTRrH3lKpWEW5PKBj+O/Kh/s2GUW+wF
Ntin2NvJB4PFxkKgb7qjrD4lzuxy0SBKxC0DyBwbKXG2OcCAeQtTYcdGUesxojiU2mEQhsUIOW0c
yMl8EHwAYsI5YPI2k7O3QpMkFLsu/fAwsCD+QNiniL63XG6cQ/XG4lbRdyBjdUVJCY7MGbX41GQM
kikP4krgEy/2LNJBRXg+Gb6zA6FLwY/4RICq9TMeIgSQwJpTqm6s5hRxssZ3DSdljr6jdYcD9RV6
N5gswadvMBqoi1oFB+47t12rsuUC3cbiwq4LV+7u2L3KksIR/jGR+ibk3Sz0V1sTyG26sodTdHpn
5OzBJe1whegtwO0hAtyeX3j2ehBgo1rOuPQUF4Ska3zXE3IIYMAqT/TxWo1qcwl1sbjCeW/VD9W7
GMGtF9xIZV5WF1ZhUw6JHBZOkMyBIHzbpElgrscO7FiD7iyQ2dwJJ0Bj3/9h+aR5n+FfkDgTojI8
NSmZhAUktiN1PMCrNDjFzS9+KD2mjbtrM8INBeDvIcbCbXlgGXnw7XX9FGFzm//Cf7nd3JuW3h2z
pjj51xZYwEIk3iTWyZpvfTt7lysVnzrE+yfF4dWa4hoom4Qf+UagN28zWfr+of0b3kwoOJofbkiz
oGoj5LcuOiIka2AGx5uxZs+r3wZkJHfYk8Su2wvzw9NXdIe1cMG9bIVAA0argAT1yQVqBK5Ff8DD
mLOSJ9iPG3yLT+0rUFf9U3t5M6ojpuiU9o3E3n5xpvqI+B2Zg8sh+ZZX1sJJZgvX8ugjJsHKLfwO
4rkz/42ytQ7BAF0BrD355dm/1VPHcMgxoN9hRbVAFNNEF7jkEe9BgB34jo8oElF9DGs6VYWWNDaP
trmqv0MUCefuwhgEvABWOP32hNPzQKHSbBZrPPrZfK+wdYr62dsMlI6GhuEjc8g8ZnEG7d2Lt+2K
D1L8jAZ3CB9Rf+4t/JXNRfCJ70C0gLPV35iFrVsXgaOgxganEvDd+sTEj5aOpMaF9qnrzMv/Quuv
NzjllIFFdDCRUziTyNLHRPxKexxRbxElrpcN8rUnlLZGvXLfByBX+HVJaPo5Krq6uQovCBA5XESO
CP5ZseeCClvAxP0ye1M/8NbGkjWkQKjHlhIOa6pbIbqrqOXwqqgcuMtJG6Bx4+LVJ6Hc9S+ZtwSq
9qaI9hbB2q4NJAjxGiMtMHlAytVHcnXFE1dlT+HWl9BzhVXfLu5MlubVWp4GtFOQpoT9hEA+Psiq
rYgL5dmJTqI9AvBv1o9vqOM93HmnV7YgzxtyH6wTDwL7v3ZxyxwosBvxqsjYNhwFy4EdHq9QcDR4
PphnwhhQZQb6SgQ4gCOUEz25TACEfP8nYAxGDyjFe+uEv4xm3Cf6QhweB8eoUDrwmjsB5NhNDglH
LmMrsR6xLl613yoNed59BLjVstUYUJLg5iMWW136lqR/yTkUbJONoJYcI5W8ox8Fw4PlFqn5r9pW
/MifZsyncploVoFoDoDmQJE0zJ2T3Tlo5vzLsWPC1JUWUR65bIWBBxG7vIKdRmAMWD9FF9YuZ3Ot
IUtABftTjeRuk7+0qYKNUR0n4Yh1SAKFZcUIfgVhYAiPf9R+yaUiA0evWrxmGIrv+Fe825tqXAaT
rfuSdyENEDQd/UITJryAkAQgKPECrtnezMWqeATZGrSOFYyXOZh1zUAVhpwJaqMnTgAhh9Hy75Ww
8XLkfPc820gzAJK49Bm9B0vfGdkVRji0bSemJv+ngKCv35NgCRI4iG79j7g++RsyFhnF0Bmo8bBb
xrOkP0Uc3c2dUvIWbJJe0TJfWUIqj5c5XkGtjHO2uPv1Ot6HxFMt5ZepLMwXR2RANsPFJZLXCDmc
m2FNJjFaDfJgxNXB/IBmQYbR6ExLZovpJCIEBpax4w1/51LfsLRmwphP3QpC7CTutfqs7AsI+Izk
XGUzSL9kbU1m6wV+X1d+aJa5wPYIYkny9tFcxKcCsSnnAN/ie1u50bgVbDoluEozQ42nlJ76aqHd
pDQChyUHsPD/Lrd02GuQ8nn+XP1Psp32EkkXzr76N9KMwKJAxT4iRKHVXHImBnR0NJh0E6qLWW3i
xqSJzpP9qF5Vkku83177EFFlXRPpB/6OMOMNxFXlsiN9Y9IHTVvSvpC/I2FP21OqXMv2EJpftbcG
Li3tPTplaGfqz+hty+m41/+xJIS0WWrwLGbAjdljeAhIjNz01pygO/Xp9v8O9bjoLOdsgGmJOVO3
4W+DE+ejt9hrZ0YHpEOGnYNSZccjYkRbljCn2yTpc0Lsix2zQLo06gYYamcZPzankE5+yzoEtBo7
c+zfEmxsbfCinsZ6LnB86261/erFJy2+qg2LRj373MgVRo3ByFYl2eQ6pt36qkf3+zXCCx1x3AnO
o/XOzR8x/hJzFZY//4XaRb6LtjFARJXgzyKxYkypLDgQJGeL5nX8HtN/MrREXN9nL61i28VHan4N
4u1zl+TAZ1eWFyOrSIlQ3mGrdLfSvHX5V6udSnXdASPgM/op9C/gW2YFaB7FvaXpgWfQJmeWnrFy
BzeEIbi0BjSuMkZqM48px49weGHkdQJXQz8MYXpg2YIEgKsTYUT4UEh/2CGme83vmz0+y8KYZIab
FqzV6JR8huwGVYwfYNg3u+CAhqjEV4xWWfgz+cV0WPVf2htJpMuLynPQwjLx/yy7/y7QjC1ziTUP
0B96s24TnhrvofUHo1xsgYop6SScORtOWAdVwNhik+Yf3tUqfsu7SGMaZYHuvcSdXuMWYWczHblF
MzQDtNyGED1F6avcCaRKcteSDUXZZfsH3fk/IxIVLvxAmxsfC3KO/indq/Ze1k3QwUKJFVhOe+wZ
CIigkwSsYtamrSEMji5dWaM+jAhpw41GGX6z7iOKXsaOVAXvoKjHEEX8iCqQsZuGj5arZ6FHQJYJ
dgXvb1z39ZW2ViEuFXa1tRRtIGnBhCNoNy72lLNDZXZIzD2XBDKA+LSUd9Wn3rkWyvRxHzrRSl7X
V2mFgPVDfVFE2nHLlS4sQ5c9GFvaFWIvoSf3DLrdEvT0PcvyxjmYBIu8mTsOHgYu/8CGID7CnODd
9NpXLu6TbjVG+FWCnmZfMq5f+x7FTbIrPquZ2uUQRvZUBnb08w8wd/+T3Sa3Kvo1erzbyLLdicHL
FN+Fz9f6HvFUkxjJP7zq2gy3USA9lvHtNrVU0bMSXLNP4ZX8thFFs1yalzTf1iK6YdyfkfJtg/mp
+eu/Y3jj92uDJ73wO7HvBb9Sei74cZkMr5BTXv0GdI8H6wNdg2W3Ty0H+IWyfud06A3wrXLH2YBN
NKCYn93rYZ9+19VsqcnIPsS/qYH9gr5QA1dLtwatpCC7AxPbbzKZtC4GrOOjlRrLUXyzbAmCa3cQ
v5PPTnig52f41E5tNWE56poQLyoqMLA9q1AAf+BJhO+86EKpPmvxIlgPtf/xqEqzP+YSDbawAd+I
L+hmlP+SuyN5Vd5bWuHZqRgWTmhsadXCDN3KX9EdlG6ts7vdzjoBoI9zIy7Ldg32YS4M96uHlr6s
zo2MPtwexJXkCtynhxirNOIzSBo3+NhOPQujccuSs26JK1vR1YLsZ++usa3omF/BsgDhoiUjrXHy
iEB9MDxZ7DdX/heOCL9bBFouzLkfBa8CN3bgJZFnSTImiHaH/Ad6OVbIbg1FmmUtC1dthfpWW9TW
jblNFUgXW/xZG4UFKP34USODr9d+AgPPmS2wZyt89s2BHZw5wySntt9JvW0uUKD55264V0fIe7Lb
y+SsZJ8RZCddQkxUYuA4srAAf2g2sn8cWMfXzXlSzyiJclbz6bsxIxdYK8eXOmne5jtERA0xRWIK
XbDx/gmYNWBIeWAferEVd5nwAGGrDZhqGMudGG4Zn9jLjAtqdmjH5jlQnxVr31L9pLcmVP3ebonr
nmA0Zicz+cOGFsc+hJzfhQGKhv4Sf6NL563TwInaW73q+JoWWgaxR7FYEfyQY+ytmUIzjIti9ZPY
5UWOOIBN4Of/ODqrHdexbQ0/kSUz3AZsh7GSyrqxKgVmZj99f26pddR7nV6U2HOO8aNyGrel5BCb
QHEuhdd0shNE3+CBICkAfRtVUdhGkmfULX3ppD5OIaaOJ/EB2C9Fna8MFUyGmOY3cuInUjSwhQ0/
Hw4CEjCgyJU7Yc5D8U3iEj3KdqKrmO8YnamzwubFKkZ79rBzDUcOUDkt+03V7cV9DCSkirfQ3M7u
GF5xV9cOHv9/66WQRei/6nGPOoVuWCn8Rjo7ugkcdWprv0iOIDn8nao8ahXCnyAXR4cGIFcBw+3g
SMEZ/2y1AyGMAW1IvBoCcrSCj4bJ160Wa+tPAiBP96H2HjHkhnfCzN0s2rHgM5CARJ4Haz+MLw7Y
UPgIz0xZHVBI/o25gygS1e7HY0K1leFW2Z/0l2Sksdeb0PiJwotK1DdtQP/q5xTuDAGTApEzn1W+
VslC3KKLKISnaLg00SAdIGxunbx9/sFL+T0SuS18jB4FPAdkzT4Zg+07Nb4hc9UILyWj9B8Z+WtE
7URriG9JO6jx0Xtl8pfBMhVQ87Lp8bTQIWSdSMPN3MZYFG46ftKkhpH7X7lyVHwBg4XsejtdZWLC
qUAkGZH0wEfxMPMTdDptBuSmTS4cAmDCWQ+PU0ltDN0fSX3Dz21ZrgGhbTR3EdSHECCM1NWHNv2m
GouofsNLRkqFzthLlkW7NXin6ILr55q6RHfQKWPqkjHx9d6fMF5NY0+OlH9BsFkeUE8xGJrcik4F
TRAsH5HnxrN2pj73f3RFkYQB4XmiQ17ofoRHBFhTn3wHjngK7MFnMhIvCoKSSieixngp00u51HA1
J5jJ5fiMiLHyt2iUOH5a/6sr/hT5RcIWD663aM8DOVYAeclPiw2Tm0R/oK1MICxxGpX7StmZLEj6
c+bubrVGZQJQEppUcxcmpNp6e48Boq3p8jswBKrq3uAAJHwSMHcYKCL8Mu20xTn+mRUIajGuIqH+
M/6Acikt1TbNlbMJWbHVfQxEhiFXYIHihxAuDv+EinV034rH5AjoPeBbRzxE24sN5IzqfVgEyo4+
b/Wd/abIbyzbDx08XyFdNwQTKc6s18WCy3+HsyZBIJetJskFpxb0G1K8EAVAaocMTmN5KMedGX/0
441bYi4upphyWIfNDlYd5KyT+Z9L1KTJUTQOAl+b+RP6qK4JueulYzNs+F1QM8sT8nv0NKeUZGPh
Nq6G4jyhULfKHwTuFuNJ/KHXBPDCaxLrkv/UE2/dUTY4I/OC0OZjrl7l/F8YAtuzB1NyK2/jyg0q
2+JLVrnsk7+IFqHsGKTwy89wPI7h22l7p8lXmvTuNKcakGPo/1LcSyQbNIHdEqEAgyXs4FowcoPF
TBKhAz+gsHgRSI2cA5TmxGe8do1xYOPyTFKw4zU7VyF8dWAwFRADh6MdA9ZbMBZILxehWwLYN2sf
yQg3WvnCfS9Pl3E40C5BTvrwmcquxRfD7JeqF4hS2trofclx9WYXuf4RWocWBmA323xh4ACuzv/V
5U5ew+ZOJooZNlVKpCC5IOM5Nql/q+5EMhM+evzs5W1NtXOmPBTENXL7FZPXtNbmzL+hYhlZ9P7i
ETHjRd8hapY5Ap/BdaLgqvowzlxIfbBICJRb5v1aFMAxoTgX15I5gt0MhT7omb4EdsWn8sS3wfbU
0EMDpkuMLsTMAlv0Uk7siOLW6iLi7cdPXbxoS+uUFzp/CKga70xvqx5txg67Uto7vGrt2ac8D26/
nXZKTQNbjD23OjDR1bVL/dziEr9/OLfQDErnvmLb/eP2zxwNXGIhBORCocraG9jwtnH2NbO4OkQI
UfprxDRTuB3VUzmC6pM+ukbXi3CIOBBYZo5+1kUWA4IV4l/l0fOWEQWQAxfhtHC7ZIV7bWcaB0ly
k2Lftls+M3ykVncJ/iFw0rbJNe9tv3TSEyIntXDEYT91twywCQYmPSch1dJbI1wFyu9kA0uTQGp4
aPVXLWUbjAQYOXJ+T5fqHWpiUtkJla1PuNRfP5MpycqIt0PmCNoOgYo2gY0TLSA31y66tsJZRH0k
Qmp06b9kelo2bc/YjAWnRa8i73kOBH5j7zAJXwmCsT48mAZiD2KU8c28IugeyWlJrZK3g7YWlXvM
+PUx+I5CQhFl4970L0PfjKaCAJCGUKeVEtvatyq6nrKdW2rRVOhUhM1xT9T0lNDo+9gBdpsAUqcn
aSapfiQWqhK9ReXT9lAdQ/lzqm+Kd4+xNaIQMvYMXn1Lbh6Jc44eOmZwzGEemCm5DOkQndD3uIk1
67NqugT4uonlc6Enh8KJBURg6x7+lnG8Ix5qfhzHb8HCB7noFcwTy4HU6h69ynLYUfT0O5Oi8q+Z
H4TuX/1dolK0brXhdluDzG/pT76bwS7NuNsFJSU61g1VKKon8kZx8+0fhN90M9abdl9Xh6l7R8g+
P4VxHVpvVbuq3jZpP6o/2pHAfqwNM5fMkUmb+iL5Cs/odpVLvudHi+rBlNjicCQ95NIzLOurZuHw
qYMpu2q5Mftd0l4hQvdwaEP+UGGFiNVo9hJbD0ohbWGkO3wuDNzMdZjcl1zjj1q6SorTXHzKKCq+
MvNbKs6V5AAO6qKtk7nGTwKhRG1ShQeP8Kc5xYXHiwv8RrQxejB9gK9SXqKBqt5r13V9GfxLJYiz
5AnLSktzlLEbAItD4guGaUmRSB7vG/2zK87oemn1QseJkc4ssBRBd1vO0PB4G6AoLOgkPje0hi7q
Pc1oRDoES432oR7REP62iEoTMmdIwGBM/YjyP93bZqS02P1np1z0kwjW363idtlIG91mMtOkrWo5
2XTixg78T5NEEgPF/ra1Dp7/xbif34fuoy8OPXNZ+sceOAocmGeR6lbpo9gF8M6C7aNdaIu7+C2M
Syt2a3mvbT0k7em/2nqX7WyqRWJNJMKwCGuXQT9qvnLiZOprqO7J7W3ETXSdW4FophefWXbTdFtA
pCue2pj4upfpH/mfrK894fZL/hDCcIXu8qwDET4Fd/O5DfctPCzWY3wQtXdC6pRMm9B3jMxpvkw6
YYlUZN5FDF7dIggTHuX0KMRsgzPKxddIyYpAUJNOHO8hU21WuHWCBP5DIdfQPI42aVV0NS2UtSI6
zKmN4tTs8qzFNRPjNQ/sxF8nh2rZn6bcIdofmoXmySWCuprBBGoxi54WzmCBaJSV2R5q0kr5NGbJ
G/40BPOzlBVpjOy0xUUiaMZF3488AklH5iY0LKJPsRll0aYmUPO5k1KEN4BiccDP371RH0kq77TF
dlwBN8jPkAn9B20G1tcKvRdrqBmxT7j5Jhm+Ih6/YPqnUQE4PAfl4hHl3saUI101BgJwr03X7Mfv
Ofoh3iAdzeB7EPq04qm8mK9SG3FS7woI3gGtGykPiBqPQv1um22H/rRay8V9VK9CT+gUMXvlwdTT
FWy9geMe7Zjvf6kdj+LoEyDXOjJgojRM6FCXe97o8G6Odl5vauWP5CWBpb1Esorni2CqVjwn0Hsl
qSopgqSQlL8+YXU3335OYPu9bZ0INf0gEsl6LudDGiJ6LlcEHRKJKLvSF8htViBc8b+U4tE9Up4R
cL3qPmrXMt736MMKD9viHbmYQmUF0w5vjvVOymPefNbySmdnKFuq6YYPnlfTAD9n+Lanx6BjiKES
bGsVvzVTg/KXoDvpkUH6rGUNY4CV7wquGukrpjjuE8mcYS6jo/IHOoqWFViAf7AlslmI38Es+p31
Md6w876Fi2fBS6KREGa1z6z8JfuCeR58YS51m62+vHaQUNlDRQTEHw+wz1oMD1LY07MRb2YysQYB
WaH/BSMF+HoWV/OJMplbPHyxX3IabP0zkhJeNJY+fmJ3bTfWLw4SZBe8Q/xNyvvw8M812Vf4vDNK
oCFmp39e8gHQga6gRdwjj6kbGvgvl42APMOFilDKPxmxsVJSRHZNyScOvfdU8tCgWEFBprBsbkF9
TaYrRbmk54Je9dWLK4LnTw/5K8fMtvme9OzsoeMaQ1dCVea6NRBUnZlCGU4KVmM+RWpz+fUo53Qi
ZSv9IZIOO8tGxYxPcqsQw5haH8U0r2Q99XO9Nat8BwzRmARiNO77uHUsOqPJd5zK7+iI5hrXQMrv
M0tTjLfgDMWx3Xc9dw1bKj9RmRW3j5F4UiARv9pED75A4dBYRyP79cCaqBKI5AsKoDK46iSaPKWK
29XGRGy8OVvQyKCo5qFgOelbYcW7IoCgD2s5+viWAULa6uJVGwXdJ7Fi6IIMB51vp9Ot+zsR/3Fg
srQWT345xlMov2jfBJSVHCa4nuio03UsP9KNzwR52u/hMXznKVQJdRLQtyiul+HPwpgOIJCfnL08
T83a5OMCrnPnx5EkEM4S81QxoZemWygXWTgkx5AIZ143pgeqD2X+kjE2OXnVfTFWzyx5QdoXD2F+
R0Eu4yl3yD/44u3mD1h8cSKCixluiZb6O8I5yX9KfwB6vBeEmDCdpOYtLZHnNI/5l85oR1SLi/Cx
4C4qV60d3xEsWzUi0c9BYCCwB2rNVMJJvW24aSQn497EtC+T0wMHvU6+fL4+tWUuOCCYRmigiqDO
ics/5nep4WLhU+aMTJ6EyikvriMe/PUambSsXhvxoKGFQF6kWqTnnAckRgu5vPuWs/bvdOSYcK//
JOVQrJmDKUFbCeGAxJ7ndoZXCsENBXTf2CaFSzg+Kw4Mzpu/4DqONkotdubYRFez4LS1DIA+5cEo
DJPXOUwKNMZRBTMHwhHMdqaKhSXl3wQ+p9ekotBswLfoFy+FII2CP2SX3CCsxnGHtj9ggmanRjWr
bON4LwlHZscjK+dPerd4bIPe4HxCMSXxRysYgDiMNEcNPpisWt/BBxCp9zm1ovgz6wtN2J0z+OOm
yHcRB/WwzhAVzHgGp4XXP0cSivriHg+7WcbNi90Q+kVioncIhHOPkjknnjp/qcwvofbj3TJaGzdY
jngUyvwk8h9Qk909GAQLBy8V/la8it3g4lPnW2Lk9q4yhlEuo2qd/KKJwH/Cjdn1l0lI1q4P15BR
qsLHtSXJAkF9MZCIvs/fChHsMjjFwVsLHSDTbRy5NcGFWXoidZULK3hX3Jtou02GNngI/UAGBP5u
bnX+A2qDzNDFO2WgQlq2nH9vSfzsd9iSLX+LuSUTNmRbasJ1rsW9WSpj9oqgnjS9uPxFfKIVat6W
FS04o/qJ7cUA3V3xJw2MszHO7pN8/BMtuyXJsj0BeTHCFDucIYnTL2isls5zmMECchGzagTd042X
zMQDjlknOeXiakfwS4ZUvZxzknltxR8BWAwe1XRli3ZGc9cgyhMEMgP+cHkKbED2YKxoCJkdQnjI
xLXY/IZcpxixsBERVSTYpelIlwyIfVWgUN/Pj9a1fHG8p6aj0hqNtEVfBZRS2ypOg1ktTmgGiTYq
8Cz9bONasZ44oeoA3dv8zucCehVawSb+kN421d+TtC34GWxuk7TSNgAD8DNsv93asrot4lpsHCnC
poYISW638Jrymk75OTQ3jXyRpC1znudtqK6JVlUJNkHz0JPcTQpmEkrQee+RGi1UXcDnxRy2KLXr
WmHhE4fWlYebVn6jPNIbR3HAKpyQELTxlhPaE0XIerQfNg/rr8XXx+1FQg/Zj+FZxhMhmm+TpBu4
kdlQdpoPSPE8MWEo3Zc6GigeNoxvCTr4KSfn9VAK29k4nRrXUKfIZh5UR5hYbBajeBRrV8hxH2y5
QTp5/sX0WYCce9ayb5z9wBXUZTvMwhqQgHhvGwcM0izuKO5V5bfInOlS9ruMWQv7nocikWsGE2bi
6hWKPm1dA4uOK+1PKc7zbA+Oa64kJLZAkdzVpoj74V/lBBjBo3Qn+BuZwFFbym9xQzpptDyux3Zb
o/zmnCfNrl4Vj4FMg8nqVwHtqfSs4dPh7AyReeLbqe0B5Wr9aQIzsVsGzXHS7+WneqNXHSUw4Ex/
5zIvWkQec6XvCZeOVqzjXbEJKfhZsc8FcIsYDhb8sHCtuN/ORrU3AYmYa/QApOzQ28y8Oqwh6fck
3jkp34+AhK4aPgKTV+sMqMvokGIBPQI1YLtDi8VyZMvdLpFf9aqvPjmvg8da+8eCj3KbtQpgc1Fg
BSNOAFuT9jN7mgBR3eIhfZiUue17DEc2Sp7pWN/6Hc42NbCtOxBQu51+BO2bcq0Q4FlwV9KZ0giE
Lpp1ijEUcDjvBtY3eg8Y+1iiiEa05U2G+XiPFDi9kC2Hqdd76vQVU1Yyh8m/kBwdVCfiRjs0nQtE
Q3uJT4YkoVPs+SvG7Jxl5RNTikV0EkEZ+lvfcYCKvaO68EXNBbm56GgXwZnpcxZ44xXSu/v9lR1B
NFBSNCGa5EXDLdevijmCxKhfEhBbu7TuPvF3OVZzAAISFG2S9DJ73GFLbKl51R1qGAOAXKQyv8JP
8Y0pQMRdQJ3DYUNxz6LbJ9lLFM4BkRhrcks+BITfO3mHo1TFdHziIGkAf+dWKYQwS3wX+bCaG1RW
KfyithzEXdfPVm3Yf+HX6x5a5OT6QRS5rkiOuink+Wl0D+V7RXBbACTMej3+tZEawvrmAwOZ0NAl
o6AMz9Za0q88PBpIOykb7Y4awAHmd8I7J3MUZjjjgyraev7bn3Y5IiT/RZSUZewEMJveekt03OCT
0+36Pu55rEhIGffs6gKvWQFYhVEJKBPxisJ9yhiZoMt5GCkKdu0u49FpOA5HukB6y9X9ndbsBdHR
f4BU6IU9VaCtW00+JBRVT7bgIHhGMhwEywqn5H4gRhBEliw9zqV6Na5qH6HMkm3BtACyYX/Y9PgC
WeXyX9ThDXgt8/gxef8S9Nidkcw1aA2W4YY1VlZ/KKEJwG+zzYaVIN1730GKCozY8hXmdVFft4SA
aQ1fAf5Wm+NgUpyWcx4adiAGKucQbagEJydJ2kyP6uizi+mcC63M8lz8RhSWB0O0qWIISOlQPbzw
n8DyfU7Da8w07A+3pL7iQgKVwLqqXfzxKORnWnlimGsbxwZ/LVwj1ynvnW78QtLw/zxIWx3b43x0
kaIyHkLhPQkkI8+KcPpQW+R3VXAXkx523g6ah6JeyHxLmD5Uu4V9MvDyJPQINv01wGE+YZnHgENU
UgWaopCpZFonbEo5bBeTUxFzlOBX5keJVWHE5h2pLSat0u7lH284x1Bdi+SpXXH38gtEt1P9S3ai
ZZ9QPWzFZYcMeUGTD3tyhNIf4Ar2Guu/+k9EBFKICwJfouaIK6+aad5dQ6sTBOmczvb0vB8OTQko
IOCMZXGuOUY53Tn0S2w5CMhLkoVr9Tudznn4Ebyj2cex434sJqK4CKJfjRn0xIfAtZfDqGtLZK3G
kWIvQSWAe9GwInfcWlBvrqaTE80yDbvnNbCRcEjZ+K1GuwaRIemCSBYkpt+TaKLytK4BASQ4mer+
nqI75+s0+KYrW1ZQc8ydB2DB+kbkY+aDV/zPUPiqOrwhhqvBGcX1ljm1bNyEbVrlSmaJZF+V+yOi
gZDM7rsUH62erM4NSL7UH/yRiSvbDHPiCVnTvo8rgt8y+JulwxZHqY51UT+NxiFIfjr/GWR8l+VX
bRw83ori2ug9pqE9v6RGSma8wyyexx+oNLzsMxe/kedJ5jpnn2GIpuJbINBAfkskutLhMT7M+qmg
ASXLVzUvAynjk7zLUROQ8gTBhZAnGUDx4KWDTl30qusx6pVkA3hs4hlBTAKbsx/Zaum0HQBQ8umZ
d4W8WaU5QbyOTPD8XA2pwYgrApxe+RKpDWCeCCGa6aPRpXc0vGYKAXGPL30n4z2Ao5/Kr8nfiFSY
wcGTp0KKiIUmJ5heJh5Ttb4Pw6ugPqPFCX0TJFvl1+2Ba/msZNzBObSDX7gFkWPSSBoTYWPqh8Lf
YATQVdB0D0jBR+0rIGWROFHkRPyb7mPOkT81lMS9uBeLjYhsC7EVR0Cm3Znv2QUBCQQF3oBBXfo2
m03T/CTWrqdO2fwNZebHgev1DAkwp4f+CwpUOPZ4C6RT7/HCGmuQHS+nduIy/KKftEYnMeZVcBuO
SB3M8xiugR7EPVAK4AXAZzIdUNcz1T78bwhMwcFbCAhPzvo9DBwmoKC+Zn+wQDAP6l60OTz0ekuy
GpgW8ay2QD9ZRqqt2TaM+xSBJvDmubdRAbLGFDz205z7Tn+NL7UX3EBxCGBDBxSJmx7Yhy2X7Ojh
khHwXH5MBAT4T487Z4ShTOgK8ImFZWGp6xLhPRfHbw8fHYqPBK7mjouLbDfv5nGR7tXPqXgrIHD5
K1vjoVAwwusHVkw3wIzAWYwGzSTujZ5tVFxLT45n33gzI37tGemoVK48aDZcD5LsaN4t9hkKNiIh
zOhEXNzeoD73uFhkFoKPbhuk8yZvrCLpQECCWd5j1CrDl/gJsF4hLjQwqOLdcum51rIVuJPof/Ta
wzL9baBGzvCVkyevQh+bKx7i1fTodKZHApeY+khz6bn1LYdr2ENu3aWbktjkv/zc3ptcsnEPIJcj
pO5vyN8Fkafr2CfSlWZ0Brll/tLjL0MnlD7Y7ZL1fMgjUW9Ddacia5A5iETe9o2wQkAv/iTePsII
rFRnVSHqTDZXMaF89T3sBsoJaIIAC02QcFWIw8aS1KA7+OOCzxBQJAVORD2SRx++SW7CapogJWbk
t+4/+b+N/xn0Xzipvco11E+J+MOeE6IJ1o55kvnxNvgoLfwqmyAgLZutEtnr8MYI1+Vu1/1kaMjx
Z2TJpeb8+Ozh2BfSJwkDZw1l2sq2Kcw5tRFo9EphoZHmaArUhMp0CJFwKY9SIU1p5VFHHb3bdpNV
tq/sG+/ofRsYidtPPl3yYIBhFScO1whk+2apISLzLew+Ht6Z4SomqFw3moZOl+pXrrvs6JPv0ROx
VV9y5cwHkNhYec4Ss/r0UaXH9DwVR7n/nLIbiJmH/IYXMlLu0MJLnNcAaSIry4CbzSrPdfsZpraf
/FNyFPSMH6QC8l8Afw6yY1mfgnATOzIdyFpAjXMOeWkl3KNAmJGOZYZQPELMgbnwXBnjP2JtgNXn
zIBBhaJyi/iZolzmeEHDhr9sPPVkwOQ/DSRbRbBRSQ/BIa4J73oT1y9/Gg5QUdoRfYed2j92wSEN
1r3850HwMKOynaiLG5YXrz+KzRp3e78nuAFWsvqgLM1CrkjuPXoL4BjeOSqDiO4VH3ConvZoyJr9
68XbhGsVl+dTJPYOzZPrIez258RXoedoqZ5z9/ntEdujG2m3aSxAFDkhdwpqYM4ZGR2cRsgWfXM1
KbpzPOWYHvCYm3g18LTQ1q1fwnTLu03+TCqCXXyFMjHRLrgkVMQ5siAc7iUQtXDK2RKJTWJvtD7J
I8fZlCyRpEIO05BWbYRbI+9V8+gRC8iLcfIexNksJBZAT7qYaOdQjID0scwwyfMeT6S2b6G2Rfle
5a9IRuFOVNxCrPiWIRuzLXHU7a80/uT//DnoY25Iic2dpD6m6oJcq+Q1IE2IKhTS3hrhZOITyA3y
U+RzFhwTvE4J47RZ0qHYU7uCyn2Gy8nl7y0UOAaaQ5bp9jHiaceU3hGZy2aQ1ZsJRxKzooUEmnVJ
wdRR89wD+TAax0R40Tp2tczf0sN1gaPoBP4cYz+A/jjh7MJcaMgn69jQBE5oKsg+lSzltiSG6J/S
7QI8VuBG1cqwHEtF+noOKYcpScP5lGD1qrloVnSw6vAomjYKVcH7oUZwDE9mw19vGNbJtkVi9azb
DW4s8ywRgR5/sKySXN7w76OwICnpSv4L/n485HaAnh7vJQiU9JFYgS3XnE++W82ine4Q/QrYeXGX
0wvXkRQI12tSaUGRENP98WelX7HI+XShE5yKq6Q7lDVKkwHaigBCc/+Y7+9mV6O6pGoWJXUo+bTt
nGK7507ySd8qXIHwLNJgOe2rxeOZvzxke/GxcwA1e/9NKAPaax4EfeffIzIiGFIPz677yje8Tz4C
If1gMKwVCD2joxe9bj4x0xS1QENbyXd5Yl0I9FflnwhUZhIcfwfkyI5HjluvrCLKT4mNIl5lhmGZ
KXrtg+to4OswxeOMJ5PyALC3S81toHwiep36tffuppeX0DpgW0wrSuivVd2h7qDG2byozB3LUKPd
UcT+iSh2eE6sBckFkfjPA8oH2s3KX2SVzQUI5WkEmyqSlv5wJDRSyG8CLQnT44vDYA8KNdIIBBlX
29YFC6lULonNClxqAbeRvlLx/v/E7HDxSwxXbeky1/7PK8w/obZcydwZX2W383YGFChemmSb1m5F
jszqu9yE9ZoBHHdKn9s49fmXkG9SWQZfIP09LaQ0S7FVik8u8PHOb0DMi4X8R+dD5MNAT1n9jjKa
MdgJkMjoEkwkcFIlf1SsJWwzEU+18Mppd/tQBkfE4525M3opABvjBFtnIHFPMb3gRxifI4K/+umV
cFZk1c0Z82/oRvkp8y1HP2VLzobL0QX+6MvDWpyTfnel984SVxnXBTRDvyKdnQ4cg3Sh7B+jR7st
SN1lsC5oZiyx9Zc3n++8YE3vsu/M2rcAgqXRwHu+1YlAN/zP9tAdSB4ed/307UnvfPipmPUFealm
htNbd5NGBXXOppffkQDQxG+28mqc/DkfWLOkXOh/xs/otzmVIh5+1QI+lDA4x2t2ZbFRQPY9c5ui
UioUax2K6M92ckBQTgaWUPusAlyelvKutkWv731F2DeXgvTzihCMCTH1RiIf0dQfPcHSMQhVjCRL
k9wGELc2Zx7FgjJRFxkRUBaP8TwtWrPfQ0OXSnKe8eN1/Ry71noMlIs0ugr6J6xcv59lOnTZrzJg
YOBSF45Ec5FzJ+S1de03n/NiYhJsTZfMXf9HI0C/lM5F+dCLA0k0GJPYglibV3Vqi3auvcfK1cQD
fcoFUxiHEk79DQI23xnWjOwwqigLaxvIitgUIbvBxqLszY1/Fh1gHBO9TLHzEV8Xnw9P9qk8VzIA
6g69BA6S9Cktv2TeBkm4Sd2/aFf+ACejB5roviDAzytpcDh0FVckxTuYymIyw6OE8q/yj5eBarbm
AVfW8maSaT1bf8d6V7OkjAN+eoRnKPHhH73isxu+KJQVKHdwA/JjF6QDj978eg0Pk7SJK2E9SXDI
DGSaGoazH13/9dSHSX0668cMQBQ+sAw4jse8kfMqe/Mc5/OLRzA0fflqaNkMIRfZfunTQVYKptCh
lVGNE7tDjUh5KH9jbxPttqXhKO0/saKeeca4GQe4mopxY/HQ5O0NVs5QL/xHEzehR9Iv7e98Ffpf
WNUsVogvWVNifsEawjlB9OnDA591wMNJe5E8BDuuWZ7d8gMdt2SnvUoUjrod5EjOKLBBSE57YUzS
X35v0c6Z3odmakv/J+4IeorRG0GPEFn9V4mk6m2FiYjkOacE4LRS8crrf8y4ZKaGfM5JRo4NYexY
9ASEgXyEzdf88NZR4hTXqeYc3hRXsP/6MQ4UW7K0c56FwTkFI+kU3MCAKlsU/oRk5+WqkU5b5Ft0
cBIXb/y1pJqQQNbypYsEOs3PG8oD4ph5JUzCirJjdl3Ov1C43Ho7QbslyaqEhhAGjnAem7MiH0Kq
qDSX+T/lfLV+C/PMIykTVJAKFUoaxwjcZMuypWl39oGeO5FLjztI3aEKufXmtlF3uvjsMXrS0uQz
UGdPS9k26SMoJMqZhAWYDs5OKPcyujaYBVHNNy6ggDZsQo1yvWPU7T3+Muik05NgfgLkNdFv3z5l
+SrFDcDLWeLxNtFY4hHTVyXy2/3k8ZI2LrFgyDMLxG6J1PH3PEQMrUwwprKPslX8nev0gvJYuyzf
GJwsEH/02auY0FwPIB15H7Cil9BlEl5F5mmgV2x9aCPflTePsru8c2Ifflbb84yJ3aJmdJJbx+Qh
mglCH71YB50MNq/szQBoQfW3BmFP2lXjMc96Hw6J2MwosyPv6J8N4OhSYgD4gvSVhx2NETiAVeVv
LO9lzx5kwE9IxTosuqVOgUer4+JHDcTdPD4lkYQgLycENUSG8rclYkCPoyWIAqAOxHU+7ESEMSjb
Yu17oNqlREPNliFZtw5MzmoZgFoKJALwVBlV4b9afuho4Iuew30LVTOzv0bxHcKBaumvWm87PtzJ
e5rciKBZIyZOiXymUfnJyCUiAk29dgSDeURGExACuhwZ+a6p3nIKz8kTGnxPxj2S6I57NOj2CxM4
1zYBquyaCqfclgtCiEDyZNh7zNBOGKGipsy7vCXersJrB/RIhRlNNtPGAJF8yR/+b9Mhu6h3hUYz
Yc9XriLcweyGIE2W/4WQDLz9gggAv56Cfc4lThOG5Nmh+ZRD+ngu2OTKEnkxLlq4I4xhqzD90rJv
5aAYducGdniZxl9r/Amo3qWg4cvfjN98pQi1/N+wO+EnEq5YAPwPIXWRoYl8OC22bwqTOVj4NNDw
7ztMpUG/qo3hOPEBSMZNrU6t97MZqJdBHe5KBSaT9fiDWKYp4C5qbTXml5BQspa5uX8opDSBwvs+
FDlRT7p8S+N3nxLvhU94nRAnNewbfFYLAx6GwJ6OzggsBtXNoAN5ZwpXhasXN2j+Fed0ZlF9yKsh
gwej3GkWqX+XsgNKXcW8UGFH/y91kCMJlbRFkha3VWWbTkIGYx4grUK3d1RZo3jXZdglWEz+bIgt
/8W/c0nvU+iO4gDSy2v1CXc6OprqDpGNc9sauObHhzhuKQtlr4JlDMkYAsbxKV4hwGotBmyk5bYm
BgzjQgcB+gA2M4q1l0P2LzjbM+WrwDek8ynUyKcs/2X1DwKfhLW3UjVy1BBazv5mdYTQMZ8hKAng
uhXeg+lq6duAxc97jei5CA4YbJ2wqxHceC50I1qMvgedrFqdfLT+FlvXRP0HJQN8OnCwMOTCjJTf
4YYkPa+4mCCwAdrFObBtJelbneQcONkjuAuMT6pdR42Py3lClYn9Tc3vvfQTGmvQf5zsnsTpwnGT
r1KUPIm/p7pzXADsD3aKxp6oDzRl4sco4ctZGR0g7bbcoIKTtg4K4H+xsFVE95zThPM3EdeDgATg
ZiuU5zNyMGWJCsO6lcMto17FwO7Eay2xrfGywF8gykDLsxJxRyBr2scBSWiTfxnj2hELhsbgbPlM
3suQKztPQcGx29Rcg8Y9r3EDdT/evuccX4aHyRuWOqlb6ewyZkDjxpfR8NB3UFN2Nee/vSudbY/R
C79A1LXLib4bO+DL/ihXpr/2sggXUm4H2V9HtluP0MfQGBIqiqKnTVogUyH3iFl/XTCV6ehEpAw5
xZ+SP6JHSGhKoNPCsJzTePiMM1TESLLYRytqYpDbNMk64cwa2dukO++jvzer9YSDP797grKIBZrA
KwwjzL8Dy4gkcux6lJbh8BoMm88iwYFbDuTYZ2eBUzcLgYQYh6qQ9LYKEiucNj7aZ534HY0FCV/V
fxydx5Kj6BpEn4gIvNlKGAl5WyptiOoyeBBGuKefw8RdzETH3O5qCX6TX+bJoYMoiPSRVClFaUgg
OKiVj7h6DOLnnKTBjKYclRJa2FPLCggnnN4GrG3TAkYWDS0oKYl5rVevdk8mzEp35ruB/3nIjcwf
lY+W01EbbMJbnBzf/fIsxNjs+lMn39Cv4hvDf/w1cfKtgayOur/GhCZGnDCw0TUqZHsKK9UYUR5n
+4T+o+0s6gYBBqXURPLLqC5kNExpyxW5ki/tXPAeH0HFDB+px7U6ZizsJTqNeZ6kvNyIKUnLaKXZ
ZMoXf3D2wUuDSpk/1DkIyXlWv/HTleaddy0IuFE3jOE5w4/HXmPn5VIX9biemLXdlPIBVcCqP0bE
nPIrI6AKmEJxx9RuEO8HbdfKq0iwU8pUFukvjZKdfk2iHWjSzcigHXvCcMLb/dEcswgQFBUCFF7b
029z0L56zhr37E68mYimPT4ibUN9WMnyy6uItzNddPhTdta0y7efXKcXyZmpDUo2FDrXwfLe8GVy
LF2+jZPJAk6twkCj+u3NUN6SAM+57yhxYrnwVUIp+JLnZOOHjAM9mH4sE6GvY3Uw3Hf/sCyOvHVE
Z4Cy5MyMRVDKnZLIGwq0QJ3jFvfEcFdeG6oc1APPIPVmrc/dEn9JdmYg3k3rpD2P6RMz0CtwCGfT
4r1nkSOV9pCVpWDYHCm4MV76C5fz8QJhkpJTjrfaTu/9pPaUXXsv32wCc4cFr+PoJBQSzO+Xg5ui
oqt0KZ1YOdjjcGLANWLHhUVGCSUgrW3LisAPu8O+q3Mp0ggWPQKMt07/j64aKpIsKDzI2xMOblYA
B5OE8hT5kLC8xW5lD0wMcXRFsk/YyjxEKyY1y1nfWsnqXzjbwSv+bkC1pA/81RL4PXrZbWhqMWD4
df4+tXOWiOkjq/VnYLkTxsbrEn7mHQeiOTHXhAfhqMEKnQnbwqvyxU8cLYNDvS7L17QMKjv54mqX
zGPZwbdUNxQYmnMx2lNhgNwMSMZYMcsne2NIftP4Je1B2YoRSXnRiYVzS9hJjuJX8wK/ZwuMOGHO
HviYr2/Lh69xGMPoQGnS6DoY61GVBVIKLv8JdEuHiTROkHpwqEmJso2VONJ9rHcMb6gC4TESltMN
K2slXoTc45XsZ4bv1BzIQIDqVjdRv424ONOFKS7KAwue/0r8mtkky6cZvrFUSGiizFiRhla1QMTA
ZujKPfcwrnAb4E7QtbUwrIPglMV+VJ8ZXVBVIDMFidGcvNdegpE+UJebGlgGs9UxKblFLBVGFJg6
pBLIjwvtuc7vL2WXSOsXvY25Q7QfCtmBoBVpLoqo1IfYPBgvxxpYMOiOrL+4XfsfCrFUkgirqliB
Pym8144sZPTMWJfAfJN9kd1UnMmkTULP1aK5WMlP8BGixsXwgxOkIAmMfsE5qTbAIcPSCgN6oGe9
WdpXSBqfmvicpF14nDiX4l04H7G7itsayxKvy1rjshBwaAfFitiY0ldJTAyeD/ZSOoggJdbXbP/J
ZovGgmMxSldScGweUAllHlzrYMTjudEoovlWDNs6lY/+k7mITCUtZ0EYRN/YZEoEusaL/pr8U8pr
2j6oZl1URKy+CBIQNPj/SqnyHVXxmYEYZFg86Mmf9NTkw5yz7ZeJsCkZB+/BurhYA9PPadcSQmF1
pvSPWzxT9ZlvaIcMAVIv/UaZ0qHscehULzm3wAtnai7sysQEA8O5KzlNCs3aK7slstvV2sGJpCtA
wcjNENZt9FVAhRZPfHCU0TTexhrFJ4LnLG6aTw5JbfEDDuHUOe3e/Fdl16W6gr/B7Qcm8bLKgGdi
w9GbB83P8rY4oX7Wp+ZnFit6irXJMh1576yTREnPOXgM8glDMERk5EquobwR9Y7m9At9SIxvOkhP
iEcYocFWG1f5eY+bLRsrOliLvYMUDCf+dD8LZmTzjd1Ye7IJDxexN+MoK+8gW9GtM8ibAHaEVGlu
xsj2NVb8nuGCtHc1/PWUs+czRtMlSEjxmdfh+VJ5/blbayi1ujewN5DCTp33wBfXOz17Dtpu8PLj
yu9ALGYMfBmBUZD9OqcaYd41gOG3fjBHLAncnRjcmoXF3Jn6BCrJfiOGTggGbIvvD15TvWCb9BRM
OmVwepvlssj3YX6otZMI00C7lfTo7fpDeExkn0+VSR8RrgoJzPgjXBkPbGFQT10eVOOkMZPCQyp7
01wFd52NdW6PVJ8A0burDWQpQr8crOCpM6ydZ3s5N2N9P2LwxdqdP0sEgkx3dSZDVfxlyCdgsdl+
DL6wtcSzk9VaY80h7IKST9hG/VWMhyb7orlWqxPPMX9XDBnjwaIfdZH9kzEL1h+zFmM6LRmxn4JW
HUc+iN/6d323/qJ6ieoMSIQfQKMtWFtruIDQO+hxSOBDj2vgSUnsx9/9mr0Gs47FrPvVfCF4kaez
Yv/lhz/1vfsbsMXw9RAf+O4xmn9xZOQy3jz5jd6UeYZ2suE8fGTMhbZ7lukIZyisOMTxVMK77Qr9
vctJwNMbBCXQbyZyH7SUECJN29VsoD1wGmCUjVufXpVgwzzqdW80B9WV2h5S7v8a/IxYsY0NK6XB
TDNQ7okOJK7edeVfey++ML7V5W/NTVwbYUGXxJiI/rhY1+Gy9x7Dh/KXgFkFzGfRbsh/4Y9AL+Tn
bdzZLvUwTpLPCTn/wQQH0onWJG723NPl+GmcgL9Qs/xe9fByQpfSrgZOMEoRa16Rkjqy1tQsJoOx
nE/PhGksL3ikBCl50tGgBsEhEcwMmvNyNy4xdmFLWDekkDzT+tIBUiBp0KxFxKz8wrHCMNqwnIlz
R8n1d6HMRwXqaRRMGT/qJ2fIAEN15b+Hxa/yj7/PeCz+iB1w/Adl/MYJt+1+qfJqLvFDb2f1sGNO
xjjs7/X6MXnDSUTexBc9IJ78oz3l79i6lXAkZotOZKc3nivYcqXPEj6cPrLF68x2y4mLPWMi83+p
PoUJDNNKox+S0oQeMuv8eKRbbKf6JbonFHnQOOgQWG6cyrilW4adjr4pnhmf2BqmqEFpg0fnC4Ef
rg4MYKFbRv1hqFwL3MX4RXmDRqdhpoDcI26LR5Ez82tZ599p7ZNMJpEI+n5lvrtla6FT3qjPorCX
Dz6yDb8nwlMt69KjUhA/W/wTXwvB6f7U5oGBtH+AxNVOwSE748pcK0e+1Q3NTUe8WchMUkqk1iFl
EAdfbCd8M60fE6eBXPM/oZgm4fJm9rRM+vkvlOFuw1N9lg/YglQ03GmFKq8hYw7o8jOQX8EN94UT
4X0lF0d6lRpJqefEXyM8PdixSRxAiU9Bu+r/omlNW0PLN52vX6vxB4SPcaq2uNFxhKzFtXl9gVL7
aX3zEn2x/Ez9rf1qrgjN052BP/MjlpcNMYheslE7uBzOrF6KG7jqE/6tvYJc/RulbBn8VHANub0/
EbGMP4AkJLtAJu+GW+EYPr+o4MccL9JffiWIN3PpPexrjKzZ64Xn+4HKlnFa17mCQNCL7VI9pgkD
RLqhCJXa3ar9oLzdL4KT9k/5l3AUxaNrMapFDzoGhekp59JwvrPFp+V1Dm8eS6rf5baxKxgKbTK6
Cjhdxzgzz8NJPvaJp2+/ySCyPMK7X+qf6jpeIwuTeXGkVaexkUCKbAm3MYSQHP1HWBY06S25FZ1S
6jlAHRAdsfPgDP6SsS9O7x4l3/0gWiDSHe7wzNuvX8FT9lxaDEc90FfusyTKGzpAf0nA+yihfMpO
jv9E3bCpTjaNE7ntUF/A5IhJ3uA0dv1h7QCScl4EKkk+acN7+D7wzGybb80pu1Wx4G9Hg/0a6yFk
BqncOGxIeGB9rkQPBtH4qTReHNQX79XvIM5QSWBz1t6OudsfsMNBRvFmXxc/UE3e9o6Utxs/jB5X
//jvdeLQu4ddwTw5M47KwAl9Md2NP8JAXBhe2Bs4Sv/qQFifFa7vF/6oPWPMZtygKr+vGNwI4H9n
8k5DsOLR/irOkwFI9laGG+hV6NpJtq5FB8fOQGfk0GDqfEjDaZIJANHZFpxeXMWScadHUO0Dtwa+
tlUJQ2GjNJq7xghPPMjCFxKQ8f2CxDIwLCi1c2JdSgP4x8gBqD4j3XGeLxTiBtVznNEt3Phb+zwH
IpzkQKR84BT/DWuS18/giDRwNZmzb3M5won3JogoZXYnL11jgAYLuySKCJLLmxzKBWQ3J7ndYPJd
Cz5RH/BMVPcoaw0pFAIFt0A7klHhVmHmnxXiSCsBKsditYqI8vSrV7ziLscayM7FJG2X+sh+SEgo
DjXLBdcA8BfzECxaIcRiQQYBcxY3VUvCyWvBTufEA7gWbilEhwxAzwEdXVih1DV9tu3owRNRtD1H
riGavW0QG+wMxytNgJizaUUGVm8a/7rCsU6W6HHP13UyNiiixMBXwSeyl8zHpVSegIhRzudc3rxG
PWbJCcod++Hb1VO3jJzqKm+bmDv2lotk8pyQXuF8GhcuJRgLIGBV731rOlTMMOswA7vHCDlOoKOI
nvrk/sPh58VXrq3DcCuNqJfq5CQRHRVcmWTnRRDEZGJvdn8Kr0D9oaSYl8VHVT4q9TAyuwDOpzaE
kRbDc8uhcFynBzDQ6AVXJuE9rt8LLodQ2GIAfAefwMh0zXvd5H/NeBe0o/5BOGLbMUyANYrNVHYp
nZBhbU9gTLAhxgxVeKDwfEwr2J3kc2fwwZxoCGNbIvrKRyaBoV8kJ3T0obuSghlLctlzP3ISr8Mr
czDxX0C5uzv8iiTIV4AJVJcTHJa0Grz3UcMizKtusiON8IeXtbSZbYxEydkHSCu6KElSuEMuHCOv
PacP7D3fZfohY+8ylv3wVMIboMEcmne4bFqfUGR3orRBkDbcwpi06FgQ7zzDCNRL1ncLFoA//fK3
4H6TEZhf6g4a23z+PdTZNj4HqmsELnkredqCoOXfR46q2FKINC3wWWEerO2vZPEJw8bgBz9UyIaR
cq6/0XQBC2M2wq+CwF8gPq17AL74XqKDnNlTy1yCVOs5SfdgQwcDBPDd6JyGHpldFP320WcW/UpE
joic3MiYjuA59XPEy1luYWDxY9JKTZPpAPzXbo01202DK8GGNmvqNgue+MFo7tLT2h05r72+UrK5
Sk/VfZwoVQmPwK9/mxfi30GfNnG70rQH70cBShJS7bjl1k4jhXUYwbRR6N4eS7g/A1xN9h14Sbbu
SYBpvixG0CALlwZ5wS/MQ42vnxG8qH7+nI7mjf2KExN+ndzlHR19C7s13gJAsQbfAnGt5XRkAl59
Fgy+Ohv3gdQuS0bNCyoUVqzBSzA4zLb4Yf6xjlvEAEyP6ItMurJg/3Wr137QWH0gKtTOy5b3OtUF
iKBbiEEJkQTQDukiBsBJTwKOmj0wU65WxpakVfjBHaWZfwYxuYg9dUWYBTFaU51HIMZYMmCJIbil
jsa29dURiC8ZqVbXEddH4LfG6pGttW8zAlK9ye+ydpKfA9k9A+AFsTJa6+YYPY+IVdykjjvqamS8
TZlyKNGFctE+wxF/8jL+I/oIhLrQuAS4BZ1mnx1jC75fIBjHmlqTC44njoaBV52f4X4Y9yFqDzrx
ImphBQP2JPCAcEX8ifDgczpwGGbZTfY0meikhy9d5nbjJY5OmrnuGbCbhKTsTlgZ29pOWBWI3aSr
2s45mQL21hEV9Vtd3CbhXGH6YJ10cBKJnDRcSPVK5/GZ8VCA/bL8llTkaeRMocAZ4GqS2d0nug+9
iMQiaJinFHSwW9y2S7wktbHuV/hRqg+O+ONf8xXc6OioHKai7LmmZyCyElT8k1n31e/hQaEO3pSC
h9FT+T07HEPUla5k9mrXYPpAZ5sKwW8Bq/PPyJYvRH/HOsgxDAkclZB49r1HyLzmWYTXynGg56aG
qGiX5G2DgyjuVNJZ79cPUzWKFalpSJeABL6nq/4n0/qiuZICNQNtjsQl93s3kEq4Pk4pXiUBlP3k
tPO0Ib7yvhiEDhARSj9J8K3b5knnjV3uINe54T+IvHvKg7NHhZDTgJfuf8vffJc+uXAD6FIwE+LL
w2MgnvIv6ZrD+/zB608LKJIRd3IUiypcxICpPXQ6VHcH25e5HH9GvLQBrgNH26ghXVyeajxMCuDf
FJvVPxmxj6uUbeXCk6xFQuibnA2RjF9GVyxnk9vhvuJ5OJvhrqCvnqdVoPkNbd4eK0g18VZYhUxg
tOjWIfJ1DHt4zSTQYF7oN7PEgJt9bv0Ytk8eUGXb3CJcYzesv5+N5TMTohttVW+C+YQcOokNEnYt
OCVOumPuvy6ZrcIkpsUCMw1gtPBYnavzm8F+hC0W4IudfMoVO/Y9pIJpbwQ3qtqJ8yLhZn4ybqLO
a760R6rjnViFwT7/kvG/frM2Uy9AnmahCAh+O+XA64jnA3Fg8f4r71gCi7Xu5/s+XeNroEbH+hZV
2l2XQK4tZEZf5BM86t6rPAxuhkLkzO0yhGEWrLf017NDw3Vr+Y6D3YDfe6nyyqgeoHqS/arHC+Mo
o2t9JygML9L3MKS/p0f4xRRFgzO27BCW+K0eMSI0tRxOuDcOLVFg4TmfBQb+Y+0fpReUcbCV9pta
SP1cJZ36yhyRmCxBrjhZVv33i1aqCtxLUWGqNp1YfQxJDD+uuMcKADl87ow1XLQjmSt284ZedCpZ
ZzKzWGosn8H7JxxmKa7ZVISIEwGhtvS1FEi9ss55fQqPbPvBdJloY6QXNwqCzMxUO1gYcT4ZBKYT
4M5dY7gtH22M7zL6kB75Xmq8V0eUAAbPOQIsEmHZ/qFf2VIAHq6b9xE3QTWuwosKQgaZ5UzDOsZE
Q4FYumf1b4wLWLfop1FWE0cwcqH9isO7IizQ3Flfk38TIFH1C/YE7DyBAmsG0Lzaliv8aGt9XLXT
sSGNXy+zxJGLVZ6dhCu07ZhOTGZKlGaUKzZim+aVFz6zlcwRcNJeXMo8hfI5OhZ16TYapMluegh0
UDum43clbOh2D/mBF4KAr52U20ZLSLo67wvYRJu1nCMu4EaY2Px7EK/pjYwix+CL/WEEXcZbSDYE
V25hx96/zD5puxHey6zcAaVq3luJarFyTwOiforYdLlBSD7fvqDMJ7GfYMSODFGF+Qe30qs8LUYS
/d8/CT8CegiNpWQdF8T1Bjtj1+RugGHq9d2GfkVX/SnpHH4uPkH0aORXtoe+hv2OL4X9lMLFvwuH
2I+KUTOr9MiZ3IsAeM6OqAUgy8JH1TvVHRunl9OJC7Uu8aSDeCLzg4/U+hFW7TaOd/qJCkcObd1K
rrcqlVwAQP5aKIbnBFsPdaS4N7Sr6ahvN7nRa2niD/Vyl1zCnjcHbtpa5lROhBIwDAZ/siW7mg5U
xk77mMHAwn5tZdgZa+PKi3EzjCOH/MqypwRZ3OsXG36c6IeFspddPlM8NWTsllPpTrCw/9rrCNcW
uPAFWyXGEFqn3cEDr6UcXzaLQP099VDZoy3OYxEvaUuSwAvPGtG+/kzhBS5T2RO5p32qqC4Snzs2
opq+y1VvkhF+9pgHca48DIndxsbrNrqMjjPVCeLVmJxa5qJ2iJdAi8GIuv3pXTkEP4uHYazlEyBO
xlDYzhTaCE5v8RoadiFgKVi0GsHBSyacAJ4S2hxCh+D2oYHdWV867cM6ykwYElYY2dyw2FDoMC42
g+S2AJuYbuS09bQ4D0o//RhzR2CqwRP5stYslWnA1IZVfkGcm8RzT6YI8ocTPPEsXzo80PHrg5tC
RLbLmY6sGF1oAxCnRM4S3Q75kqHtwggAdpAwZ2bIrGlXP3oUwQOfYcbxdZHvILdARmW1VN83/swa
ztJS7f+NyBxrncjdU5Fwjyz4BZbDNF5rwyaBJUaGm77Xln4Rz6BNGXcZnAwEXQ4O6XurjgglnBCn
FWc+fonpkbmgy+amSz5npd0Ue8qaoXG4qCbb+pR3BLHfm3fsQC3cDwe60Cx23PmCQcAuA0D1NY64
frFC4A1xle/3adzV0GzWmMMZZ5BH55Cx5YQL4E3aVFBmfb2/dvlO4vgc268jobf+dYQrF+zyco+r
vgafcgmOvPhGAUUZvd3WxHNobSjLgi3RYmsPN/qvnO5rJO1r0j2w04vJj0W/pbyzZGQFZoo5pxfl
8Qb6RNwttPGeE3+C+vkH4nH4l6RX9iJlo9NbNeMj11DoAi6c8uwPxyjBQ11oTk1Gc2SkCgSjSmxl
2mvzMKV9vPEDpjPoD+SyBUGBiD3ge2qh+GYLknMRx125NfbiX9E1Xs9jLxy7wKR2wlhZoGCzAGwh
P5n6y2JfCU7OU6wB5Z+N69suEaC6d4zEKp4t5iygVWnbLV/7CAhZJYE+KFo7qa/xnvFOvUr5b+I3
Bhgy/WLuJTGqTrCrbevCTcnoPt6i15IbqOOnuYvFnWymq/kNwaTYT5XTSX8pD9v0YsnJfkfQkDwQ
ypNHZpIv4XSeItxJEuqCj5Ukoy8WVumxEJgSipuSE6cxHC2D/BKomzb8CVIqaEhbCLiq6kssKI4I
IoyD9D3vwm2jv2z4rkZ36nqqyLbTZ9Qh7dDzGvpv1sq++8mVtSh+SeIdKy+DGZzLQN/4uBCqA9/M
PXwyMt7E4pi1Xgt9J+z2mS6v6S62cQuurcIl39HJ/BRKcmmU2M64OeWi6YqVW+KaEc1LDEAugjYk
/RV8sSoeothsST3LtsbLU3GC8vPn/OUWJg0lM9J1QX1t+xsapwQoL3ecpYTTBaQaHonpWLdnwzoy
NlblJWB4iE9mRXMADAanHmwE0dzlhNAhgcFDKDXhSJFDsMvgqnUYJtEPTS/OLyUGmzeUlWNUr0ym
s7JTRutBvU0VacTuvc5GTrP4Ilp3Kq699ZhUnmakJR07gfwuLlMP/FDH+RfgxKrL7cD725AjedHp
QPBEaf2y7zYxQ5P5+o0fLuKYL6USpjdg5a+JPCGHVst0iibw3uGOVXwdZpehHZeqlv7lXH3KlCUF
340spW6IC0c/iQSVG2luzG556EIch8JFCKK/ojoZ7eCa1RxNhaYik6VDZk5U3K3UchSfFgA6kkaF
sWresWuKBU9LQC+ftpD06i7I8jquOzt7JFnk5ulfV55q48sKw6MA/io3E/SsErtdz+tMQRAWUPgs
grU3FQavKs5bHZ7FYfpfOH5oARPJ9y7QZHjYXkws9Wq9Py1U1fQEeBdFRfnIJBxJJWE7KkczidOM
YdqDxk09p1qD6uicrpxyrfLUltJsJ/igdlJGXM4Gv/mH2BCoXDhLm06LbPeHvGacUvw2xVYGA2gW
PvoV6E0h/MnYWyg7Jeom1I+Y3YPbpSX4wmH8S/XHnKIe8fEDtGqpGuIc3vCx5zACTWH7ohhteMGO
y36N+iBht4iPffgZ7RKRBKW8ClU3DgEacanSZbDcYFLU3u1wUWpXZW0U7pT8K9mxTYFJFi3IEoVe
8V3jPDtAHdMRNztaXIt09F/TQ2MDE2A78NpQhsbGG+2YQGN2YeY6CL9VmnovRVtoYgyfbhFT75Xc
e9HiT44YIn3CXVNhrFCZYgs0hIoa7TPyRd+/yi9NWwr9Sc/XwwHTHdBs9oweL4N6fA/fvcYfc1c6
kXjRI8KgI6n7BjB9c4mYJXXIkybKkRL6wpvOIAF6fLIXU/j1+WxAI3pEQ7HkvGbwLjfnPiIfajqc
dwuI6l1xbvq7XuEOqLAZqZFHFwRVyKmJPRwtkDSTznE2O1Vpz+Zth7TN5ycDoy5+Le7jSLLFzeDe
r+2p3KC+eCbsl9uIlab7hWbvxkx2R6xSNs4dON7cJwO2boF/27T0sBdbXT8NykdyMzVCe6QZo0+l
X+fFrhx/oFWQFRHlNThnw9jiN5F1v95VbMzGUUzhPbD3UrvFw4NDjosP/o7TfFPG1e1mjxRXgr7u
SPAjyTJzAZtLK/WJAxwUWPjBH8YaRWTqdrxseO03oQt3RdlJx459fj8dURom2mAkzu+cw1uTkbyy
yuEPIfPkJ1Vy4tyLuAh2414ZOTSBr0YlJFmPRWeiQcFuw5V1xY0bIthEXHkmPgCWb9B4QHkrOEXY
L3HfgfwlPq/F2wTdmRaK7i64CWYbvAbyVuTvZJIrvI+di593JyIdROvX9zvd1cbdiB1D+i1mfVGB
xQx6XR0PEUcEVtOaqxJC3WsfGhtj1oPe57Q6ivCkSu89eUHxT4R4QSPUmqMWsbueDTDazZBRa0Ro
4v+BLxwG7pC7bOGtaJNYY7PCcDNdQqDEU7N6wXFQUJ3xyXCI7hbpPsMHjfEb7svIuQyh4R0OdKcx
NMxAwyPRWdR/bjj4CQfKPjkAC62nTYwuH8OboIW+wgY/PKWYziAmIfKfit0mxGVjSswoEHzcIB8Z
ikGTxhpMS6CIoJaGkVc/anp1mtqd8B035V7sblnr5wYjDLRrSvBEPnmVZTZtoA1wFKSlx8Jl3Gjk
0mSMTIzNEGAsnZC4HzVYgvavn8CXon86cD8OkFgwyGbqpDwNODXDpoZiWTfM3JmvSyp9TcVPZ96i
ABsb/gLR2g8T5zC/5KHCs9x8vC5jukEuqR4t9Eg3o2OLUwtQYmgP4Wrqf4SicTPew+BdeSHFDREj
ZBZxBA0eoB3j+v6ezVTY9zHD+70hSvi2tl347Oj9EQfcSUvNnKuc0X3DvemXZ2NGCgkX4lmMyt9g
OmLeRqxTIq8F/MGjgYqsqldzsEPsWGcVX0Ehg7xgQ16hY8ntt3rrDrX8zyIzop4E3UMBwaYgbRSR
h2WTYEBt6b2qF4xSFCTRhAJ6aBdsya14bpNDZ7B6qiAhwbFBrR2/8VTzAllb6Z8i/ot/c/iejnqd
8g1/15SlsvjCQ01f10smPMw0APUMU08Gv/QuR2s1eyOfXidtnRsiAZ+lADwCUoioXvCqMdcKG85o
6Y/cO9iJjQb7zvWVrFLVsZKPElck1EvOKMG0iMg4YJjSnZmIEXKtf80I/URfvVl1/YES1Td6MPu9
q+GcmDxN80pMmB0gk9rRq7309qMXgcvzS/AT5S7PL3FHioDNXXtzo5OuOgiJqi29djyyOIGhn7CZ
BAyt1XMp3YLXB6MMIxs42uHaF1hxG4La1m8U3fRin8jggJ+F+a+s7g0+rGD+0spfRbYjqKbv7Qyo
GnYoXAr2vZTYRurRGM3o28DCbm3x+k3Cp5YuJUx/Bbh07u2nwo0Risiv1HyDrfEU2k02uE3GOAuJ
QfYMZTsgYM4VVxjNX51rKnh3uUjf9eivyjxr+g3STWZB7N/zytEmWDefpnFMOoTEnsQKB4ODPpy0
TSOvQ+x1nS2/D4Z8G+BjmL9IDQ4XCx6Zaa06o7RStix5prIpTz3uGiVZ9rdXty/MZwviQrf5WKq9
jtFni4QmPUfhonfnBkzKkJLPJIFDJP5pMHMA1ZqtZMmjvLqwsSwz0MbDai4I7OEDzBnslQ2Y71uu
eGFEfIPCAk/1x4nKV2keIOSFZ42barhZAK99FEwyB24h7rl9odUi55m8JGQmgoOuXBXEW7a2gwrN
SZkuRX2Vl24LPV3a8c4xRpM+DLgpS26mfwSOm3inRjt9vL2b75fFsMmXuXUOqUEPlB/iav0zjH80
Q8fCcfg2cJjAGAVxiM0VB7iKNnpTQxLZ53gPRdpaMHWL2zNtZF3LBA+B7W5IR/l9JqbBZxnJ2x5p
a16IX2QPTHzNmwAXuQn5FoMOExXXanyDdRbsROHkGKAYjVaTIzTrVLc5+rwCW7GzYNEeqBZQ5w38
/AxOVFuumlV3QPpzQCCB+9xkhzOhZ8Mpra0GrczYKNk25BLtJLR4sH+xN4ztN4FwMfOJXr8IplZn
IXcHVbIzUrvw//F0b9rIzquf6JoGXNi4wIbChZmPAstsx8FjbiJxr2w4o3YJolNEhdg94mawQp5U
p+eAl6MHvsgl2StPA9M4h3vrloVNwKgULau7inD72HFiI3o+0JWFZ7fkBnh4Y4JT/gJuj1LzUBmm
DcR1u9YHguTEWEheb0pCufwvub+3054brMDyGtSuSEoNPiNWqvnbUUjuELKgADR9f/bKBUOOiX2B
aRae/bK/1tohofUFQWgjl4Ts64vFoshs76ZtMwRadqOXtVSsdTOKkFmcunYK9d8rOGG5WwnyQni8
z4a4kPDVvOelNiT8hAX5lDucx6XFgc2QXJ+IaP/2eVXCawc46oLtziHxQ0Vyi0a5IkX0WgofvTfe
wT7IdnJU/5C7qzoFMvbHF/yiC47ngf/l2klY0KS05rOPW1eIv6p9ql3z6CEF/2S82pwQAr5kjg90
vZqrzVB9huZDm6Epo2W/1iSKkjX8d0dkarZGrRmaFdM/dTlw+UfQqFYMLgZUm1zHBU4+8agWnsxV
7Khz/iRFbU9XFk+VqDL2Jvm9aOtDphC1RrzZmiLLbzrzkTf1mtQ+uxQ/Mm40bsfjgh3KTa2lYaxI
MfWYwHKfwcZU74R2TeHLgvc8wnT0oM5W2D95KkvFA+dRpLfhSlqter7PiEePlt/0DCz4QO4xhNBn
rkvTZmzLjSOzVlRebuEaPLLoi4exE275cDPHW3Ft7plAJAExk+cmgOcLN5dbXfrkGAE2LSw3nEyq
HrJahIGOuAux4817crjPV5Cak7NgIAbuamuuc0x+tPqE5F68N3Soioqfr+gdwr5D4udCZCvdIFcm
RwFom+x0h8jYmV8QFRmivRS7xT6wIMioucHfYPMGC5eX9lvVMXz7by3n4sB9f+TZfuRA8SbpaHSV
jbjOOxA5rGOKfBwCOnPt7E3FwWasXDoaJ55FDkfatDflT/q3Cx5oxrecToPm3yv0UnYnDBIjTHFO
IZbHsa4Be9qUPq4lLJJZukWW7u8vJDbairznRk0/agSjQHNr5S8KOSRMMGznWemA10XRcKyt3mDz
7H6Pgl2sm3ab7hX9GxTZQp0FA/5EEA8KbswKHqTGOLZwdA8WQvMI0pxFdMPezCIQAvQOMLxFKSXV
dIGukuCrppZ7lqTk4EK1OOC7/XjX0qfGWs547hS5DRUIwv3NjHQ1kHrE6Se5lryisGSovZJ337rX
2Ynp9nMsz//P94iFpafXpcsR2Lm8xb4RrFV5NxJjbeO53yjApUeCUXw2ExorqUkCZA9QEWK+KfvW
Y0XqMDdxX42XfXZURJB1f33/WVtXHd07sXunQtzpzvW60+6GeAlEYsDHclbStXukcXC60Cqhgz9p
WdsQSWgO0P5NLclQ1/S1eZlHs16ASeQAnMArwvbDRfiM6wDptA43ryv/TOGJmLayqagJjzxxaUZ+
x05vPWlXU/GgesLIm0vmyTN/W8Ajdrkn4opUbbOYMXWswS1vOTIwk1paj8DXvyhqpZ5VQhX9JOou
QYlaCSbr4459eIKv3UJnVTjRLkNcWCnBbeFf0flm9y9s7w2p5rl2+V9rLkLfLF0kUo5iSFLT9MFs
t1IGTkF2gnyqMnInM8YfPLmSfv6PpPNqTpzLougvUpVyeAUlEDkY4xfK2G5loRz49bP0zUzPdJfb
bmMh3XvuOXuv3YQulp5cvcv9pjyokGNTeBm18QvoReJO1nUTQBiztsIpUSJZX/Pe46sYkC8tsRRR
t6K06XNXMn463sLJCLZfzOV40zwe5ya9ccXnTU//Y81WmXiQ+VmItqatZhim+NupQYHiJCNUyXAj
NCKhpTC/WSmImY3ziGiPFZgYexo7TvhVIsXAm2APiMOwJgtL00YAmw2u5EPhzGQafMcuY2t+rCjT
mzekE2Smdb0mLaLu8Kmw3r5y9JRYzN0HIZmfr/eXXBLysX/IF8kwoE3sw3g7IpkCASVANIKYiFRJ
qC86lJty3+PxCS9vdTPfUDIdIOrfaX5nQ3pljH8/9rRJjQrfBugwmdM9Z3dGkSZ7CJykYPqY72qa
/jmngn+jRGBINCyJd8mjMtCQrl3N5FanXxbzGPo6OeQepkCMaGPipXDZvHaDQKmOKby6l4gb0y/1
Dct2kfzq/3Liit5nHT27nv49CMS5t8KRslz8fvO4hFlth68zjSzdoMjlS0LI6x306mtrrvKEpFla
a5IBfhtWM1Ow7/RIh7qiS2vtHr/JE2tmgpILKhRB0QX5hz81PUkjX+m/Q9svJGXLw1eXmCf9sf9N
Hyf8t0r6OQlg6WDnB4MyRwmilNG2UnXWY3I3l4/HaSJGJuZ4Qk9GX7/J8+vs17TGNNuzpNPFUdi3
swzV+Vf4JWXkuA0ONfcb03Npp0fKCxrPcnXteabS8U6q8Pwl1PwAd4yDjlyGLOm4sbsZGaZ98AGS
j3V83jKplDgfkGfkV3G+t7X2rBPflcrbrj/FvsymzMjZfcRLMfWY8C73FwVMOk7zJfs0lWie3qDn
R2fzm4U7CoNWtumUgiW/Fp/RoSMbys63HBHiwv5SoIYsckRA/0w9UNxP5lkiNm6W7xQmwdul6mI1
5wzHEIR4CISisC+YDwA8J058qROtA2+DsxhNv2PpzgoAoVxXIuZ+5EyrWZzAg8SY7e2VHeOubctO
ZCB/rmH6mXaPERmcJ6cayXIrj5XgDoTVSu+h6HTv+5wgeUUvEyXfVrrJJgwVx+TekSJ8SiMiSTBO
09/ooO195YVtvi/9isMCd3wLj8JcP+StNLhxtOopQmgJEvcg7dhhH+9LLRGjcHsTN7DsOceHHzlw
Yn1cKugo9X3lsWZWSOtlJUg+w1lKa5NOtI31s07DIm8XIunGIQJRnj+a1Wq4MuFRGj8pN24ucHCP
+Hbn6ghzaTxahPYpftEdBBx3HL8pRMHUsV7pbPqrDrdRiJtkycNfWytNkTjgbuRvKomUAyGQ6jdm
Lugl5JLcrYgDhaN9FoQHpKuKCdc29ut6qxNA26/DbtNaq+0WW7CdS9vHNqU7/MmqymzO5ZBQrqLf
8k2+mJu0K50Sq6DZJP4bQbELh0JB92q/O9Jw6IOilV5n+sk0bMquZC4oupcz/WkkLeaflhBQXKGY
KSp8BCg3mOmNooWhxevRrqZ4gDhg/zPX7EeReDZFv6k2ysMLoZd08+bSTd8PnEDC7k3MRuMyE5Y8
HJTSFLykrWrYKf7nyUmVS0RBzBTm9miBq3Gq++AkwmJXxugQ13p9zTMHoYlYBXpxzpqjYT5T4SzP
UxX4uC/+TSbZynpMTyEC2+rSESMoI1innKXLYsJiTFl3kZQP+wS4kVuUK6E7vxAj6/Gn9Q5452uo
OjlhF9zhrYHXr9oLqDfmf7hhP47Bv1kRxxyze+rqBckOTaXol9rWIrt2+VrL+oHotQ5BZWobrR/C
0tAVLv8yMddx+heFtik4zYeBKTO7vUXis4CZo9wjPUVb65xQgVk6KQklnw3Hx4hV/W3DPByuU3ZO
dxRqguqIEg1p1k4Nmx+nQdp2D4q4+eT0+LYMP0tJ7WUgUlfKMrP4/v21fwPCRKlKbzw712C0OXGR
9ibhTZTcMt30rUzQH4RHkvDI4pMOkxP9RnFHwYZ+yPikBnlgxDZe92a4VtRmwjyGGc+q1SwzQpcN
gjaS+MQh8SU4HcUexV8orvhx8rm9K6bICFjQGUIKuFmoVJRNWqHOY3M1oHWUMPDkC+NXNaKj3ZOP
Cq1FRv33+qsgb/UYJmtSUsdqqxft5t2omNOZbSAkJjcpbYhwnkfC3PfGm8YymO1q+SV8IvsxnyVN
JWrKsoeNjVS5cSy5dtqQnx4vCupkSabpRIjRSLR3AcPVYiObe4383AzRheg74SxWZyw3DyA9/2LY
SfDNLGzG6bzWMfFW8RmE4WUulcxF7MV/NdVA6oBnRnKq06BbqdSXNKY0nQc+8t7hc3iUy/mxHgaS
AShs+5MJmJ5uORUZA23kw8jEnaS+h9KqokHyuKUJYxwbyRCBbikdQJhQuFhpkpSvYyV7MsLJUtrR
7MvH46DSnl1EP3J/ogNqMEp1SX7KfpPIzoYV6y8P1ouDNM98CB0RXYWxNG7GTl1J6IXDrxFPRbM0
0lPWB1VGvh3J5wpD0X15hZdcBjLt6Onaw1CsXO7deUABAxTFZskkATIyqhpPK7Zd9Cn2XyLByDNk
k4Q7K1uFCSd1R4vvRAc/eEaAqTY27GT6z1Q6A8qJzAAAoP9LDEwMS/gexYu0A+Ecx2dTvUyY0i0s
GCujOaZV8MD2aPw1E6SqQysdFLqOiCfB9aEvq5yS0fmAfIMXVJIB0JCSNOED62FWBPTY3u8gGnet
5TPTNnHTykstcmuLDJMuqpdhQg9akkQD/yRG62fcHKY3hElWdb9CU6NN556Do7CvqkM3XUPJj0dQ
WQ6nSZVD3V2jAb9iEW05MEmrHHnK4+2h7hOUFBkr4AgREXggVvg56Np/sTSzfHRPU9rWv2wlCe1g
5MFMcPyS2k8Ttt03EqFqx4G9QQR/I4lMhdJypKMWjraofz5y5+0mwpaOWnZ/CDvAePK/2vKaEioH
ExgEWnQ45DXqyLdrQNfDf6g5rfoxCxp4vko4iQSb0mhyR5dmKMVMxLjDUv7CbzrMHKbppVhvqPo0
6FAzKZ9V+5xr9KURnSj9erv7oKzKfK78azsqPjwJGnuvcRFSTY4csQtPzc+9uul4rnTmKAMv92j+
dUd9+mabqzhtlbz59SUn72C+ehdL84GbTFcDZSVOi5f0G4Wu/tPcUy+zY8sR2N+0TWH8cpbkoJb7
+hsvxb5H8Rt/mySVvJcsn/S6JMY6vHIzUPNb3nzsJdQw8KUX3Rj7iunTWynDncWd9jRRnkoVwh4K
xVVyoP1Oiw3zO9MUVEQrGZRlrxDLivSG9376LnNXF7cm2S/MQXjnx5FAhcYXwyNE28NjPer/HgKq
f4dfFW1E1l1riNxI2FI+T3l4G/TgjTkX/w3lt7FvIOEjO+FhsqsjS5qzf6DYO2E+mLWVGpBEkTOC
CCp/1eAVxjNCNlw3N0/E1SjDh1i0cIRZ6/DjTha8Pvk47/Z0FJXfEWHPG8kkE272q2m8So3/qg4S
mvZX88vhS7CePUcCia2ykoERBPSWW7BtgcVa+iDIJ12xHX/REBCQ6WcrHhTECwGbg4qHrW5WtOVp
etJ75eeZMAf3VxZzg4uC3fU6IAs0z3J9EmVIViFs7uGrH12mrhnud9Uxan8UDzM2DS/mRB+eDcav
l8maVPL3cJaBx8O6ICrvj9CNOuKnwq5G5tY023OVlxsztjbuMSQHxqphC31TZMQ/AE3ex8RrYgc2
63P5hwtZ1WF/cbMGNNUbnhbxJlPC7CtjLyTDpiHknBmw10xY911m1gLGgfcnUV8wiEgHwTXENoT9
bPJSbT8WJ0NbHjmQtLZY0rhZ4gPn1wTPey0uGpzgX8gPv17iKd8nxxApbMSsFX+1SIIV8mhR3dch
T9cpinxy4f2U9Oylfhu/+vgICD5tA7262XAM/prnSGrgP454VCDZprVJrV0SwtuwibnCKmXUW/79
E4PfKbhiG6mwMP8pzIqv7MIMeJZQ5Z37bL6MHDwR7H0t7eLBB+W3SV7w0t3i50Xw4v99Wds13tMZ
dpuC//aNO0IUMIAGwjg9ZxzKWR/KPaNhxOUCHUViF/hOdBoN5to4lKGSc5kqjj90AMMLFpH+5SwR
z7ghMCfuF9IQvAgQx4eU/L41kkqQJ9hSs36rGGScVxeoMUdF4gFaiMb8Iwz7CbfPsRqMBDuS3kb6
ybPpd/8FnA4w2W4Tg1/r4SN56rS5hUc1A8UFyiOZK/9KbTeJiOzHIwzD1/vEEI9N/gXHDvtl8OBo
5zd4iVCpERYiCnfRWCfpIRH+IegYf/kyS92hED8P5ISq8M9tpvz0h6dkPwXYpVp8guWm/WPBZlyS
esl6aQFukQ74XK6MNts5sdpTn+OVoSmHZgmzlOK1Apmo9eatM8bOLinnAXJOEDNku8f7T2TI9kXZ
r7l7EzPGYIR4jWZlabbhthT6AHnf+OJ9D/IzL71K7/EP07EdfsxddXhBXiTlUjt0cMjjOXkpPYwO
Pm/5hJQXeMF0yp88NO01rlYGgWwfw492zMjoovWHpR2Qv5UHqBjRfI9E0vf8sMz+qRogSk4fOU4K
4pGoNv5pb8YA4dJ8uzmugGSDtoFAj/gHVWO8Hxsg0fSYSNSwiazuPfVHLS/oJZzHXqMVicIj6JTZ
pdOoe2uFImfV+OTZ0LrktMWCtKa64x01xjmgL9TQp7lCDTpnCWcAWBgyNsAA48yoV/+zAAsOpnya
2y3Tf8khR8MkIhYUHHaD7m3HnFSp0Yip+EYBYQBFYoA/Ls3EnaDCO2TDcZ63cR6HP2+4hi+/5FaU
TwOzUcJvmJTSZNqls04VhdqIKV4y1ie2/q/YUUw3JqfJmJbGcSJlzVpOcPUUDvsSpHKZe0Rdy9bq
lV1fv+ImYku70BBS7dlYatFnFG4MhF93flC+DdUW2RhG6SIH+WYm2czkfMgoyABpP4FVX8A6aQjQ
fq1rxLYYXv69IWW3m7wlkXEOiwc31KEPs4gMEzqX68WjSKyL1B7UluHYqWCwoPoCyxjUPdakWLJh
RL9ML5+xLojaVjpElL0A7RNtF167YZNuI4qUZuH2h1RaG0gwPttfdmE60KUPTaUeTyM3AqDFCid2
nzgcLhlGRMgdAd0hxliI6casnJmmJDn0J9lAFeS7NWE5C/mkpBthzRn2+YJTkGrIukkdt0PE90Qp
vTdEMFXFSmJphDAyR5PgQhnVQ5gyKMdtK8h0cWnKlVBT3pimEecBDOLIXvx7m9d8InzI5hdi6iwm
I09YzPrdGjlYPu9v2ZaynjUJGXeBNF38KKy/Do8FKjWKV4OAdPDZnIgjVljlpl/5ZzhMiBmKCKQ2
kCvXkfIzSOBcnAxObZMwEqOnAv9XvLLbW92qbwhcLq9taHB5t8lAcC2GxpiSHJkVYOceucBYbip2
ibnVbM6/QmnCyYmFheUR76rIDRIKdkzDkoZHDP6mgX6LssdA/Ms4X33/TB1v0eMyNbc6A+PT3DqG
reVsCIBTzt3MEqSvH+8nASgDHSwwE7Priz74eyP3hx7znjJcuv6vTgwmhUxDxE9Tmkla6xSGKuuy
VcIfczp4FagLK8vFuRhhlSuzD/FxSWiT1OlvHd5y8QOyuhWuKv21lJlZ01cLac9kF/PNUOjXFGF8
uGJ6Sh8/cuPl1tdIfc/NUFebJLxN/EmB+Bzj5Th22ncF46FL7kV5etSeme4tvpFgbSy6/HoX9F4i
rkXdYSFLyMyQzZPUb0ZyAMRbXt8NRqW0WlDZwoQpmKlMVDfT4ynIXkoQK7qLTvt495ue3s6DnenB
WQEYbspvQNBv/WCS9bEXxmNOCkRLjFV/yErcLukPe5eJN077j92Rh7isQaFN6eWVMSFt5n5f4oUC
PDH3VUlkU92nm8kfElr95E3EcIVMkgF4j5X4L0r+AEOWPPpxtu/Gj4RkIN66SX4a5QYs8htsgwLF
RM23ObeBUTw7CvkKoIgcoiMLe3hFx0e2N3FCAejoq83U3gwlyNHnvf89gNaxQ9cG6PLsADbDGMC1
cikEiEDFV+7CbnFUv/gq+XPttV7tQVRh2fbI70XvX3ove0aRTz5Z9Sz8d8gBnuiLt1mzT7C2K/MX
8lO8IZbSb6KPs5oPin75V2/lAFeiSE7PDMhnkrZO1rIvE3HCH+bPQbxdfMl+si6+xCB16z9eyxoN
N3/DOd4tveKLrZbvljjjn37DaO/BH/b1J5/g5WdehS8GeEj5iMr/5s/9/+fL/A2drHnBp3bI+K6l
9/+/F31yg/iOoo/LNdDUBT8qUT18Pb877fz1KYEIpFWvoTr6EV/6crM19OknnznbWKAS04ei4+tI
f72X8TX4Mj12Uw/KVcFnIhuhrr/2XE/Vz9YDrkG/4o8vt/7CQ+Hy78GjNm+8V+2x9SS+mg6eO7+G
zJlfw8tlksFHC/48/nHRJ5+WsMhbIKxqqrYbqbLSGiAaTOgZEgTIC5t8f8Ifi5EdT7uflMvHU7rq
Aj97P/Je1n/JegislbGybByi5YKmOUb0JcAJ/9pvE+zb0l/uYqjkusAXKdbZen7FxTr+bD1M/XQM
PP4v/inWwzn+Md3uzDV4ubrfe+at5+rO17vn2i2RlS1rj/YAP448l9nZms4Ae3q9Lo4vKkPOX8CU
bPOGm8Rr9syq+Uww4cuc+y23OXlytv+iSO9PXMv5enCxzggg3Cs1pcsJeQG/FtvGsFe+E7ygbuWa
buQrTuQ/6Da4bEPWv2Hz/kj8iP8a68ivVtqaeoZPXfEbccqCN384vvff1Qq7so/g/9ukwPILcGCE
062YQxROwY2SbUuehYnfmY6TawIkZCsg/uRYvxt8wYbuSc4xETynN0UmuAIOnbbyoXFxq18+OP9o
nvTXnUuY/LwhhEf5tMnX458ccFnEgKsR/mTrYs0ldOg28RimsLRUX/YhXcyfjP0BwRFD2334owbz
jbPlA+222TPO4A1Wfe7k6vza86k8dfPvPNLrCShxAM+IGRdLErdmvcVw5eLVCNLFv7O8uO3GNaU7
UZr812b+/8ddx0O55iW1234LE87vWfo4FqilDa/rWG95Ph+MjUz+aX4HMJ8cMTWm5/gcHctrvucE
xQslj/EMismut+k5PychFrLXnodrmx1TPqXdzq+03IqBGCyRihzTc3LMkYrz3k9evI/32MitA9GK
L5o5NNTO4b7k87tAWBXb+CwcLDxhwbm4ltvwrPUOEW3GIkZlehBWmE7x1GTbIXicrENTrv+zCGkH
42DuQqzRL9QeOIyCcI/a/WAxxNvyiRwgD/rO3GkH65BsrcPRWBkHTUAwrCGr8hD6ozfl332czFMX
YKKKrskVVczt1SwffBXyYThRJyS1D+f15MQWoD7l881dg5oRmzZ/PIUc6bltki0W7u2D7yZs8KAp
vAKNFzd7if77aBOkHB8VP9o2gXIHFcBXNESYzYdLhMu8oHpYCJtoO7/qFXgjtNGrLuClHqog2c4/
BLR/otAW1Q1G+wk9nkPq4H/fSkH1smOfBOixZS9NYzfZcjn4ae1uEZyTpYG3x26hh4B9v3HK4Ep3
tCrWjxMnQCy918epYSu7midUrkax1E+YqLW7cMGtfuv++37Ds7iy3Ql3yBkzK55ZzLWTltOzu3EU
mi+TBcU9sP1jduV+3BmrjLd2fksZcqJy5JVqh2xrrcBn/JV0EbFg74VDuJ8/5ncB7zD/yK7YVrEb
zreKcJjvGRIVAE6epfJ7ZmZNHFbbAT+xeoO21dJ5lql+VpAi4DCQfQPmw+PxKXLN5SjXoeOM4MkL
nHSbDEFZqNtF+CuY9BsSmtX7kTFg0wHsS3gmOemFU2tHMYgJlX7Fs9O/LLmxJYYIeUQM5iguNIbF
8URA5WgyWno4yjCAIVRdDd1neZ0sXPrtHr20qNsvol1D9T5IlywM8Bsx3DPJ+3NBx6fKJv6VdBc7
XQ+WQWOxgQnrEflW2bck+2spYpE08rAvAASu5dLBZI3wxU2O1TsYcABo27L+HtByqy0D5cGXmmnd
MpSeHpdMTrC4qxg194VoOVx43JlDfYlI+DMFW4Dplp+1D/KSchCjvPvEoBobar8U5JfyznDMQYCl
dCs0V+uPSkY8XIKa4QV1gk541rfupBmLRvOosZch27xdIWSg6WISIiG5WXx4D16dzA69iua2sujr
HzBt1S77zNPVGxtcZgv3hnoRThHJvcM+zraj9at1JTZ5xhyJN0lgSaAf96DsGFvSs0FmwG05kJxm
eg360RYjVx10llu01/Fbzr8i4ivcSEe4y0RQydGE6qwdEDIqENPKzuQw8/BZvR7Eh9IywWBMo1pZ
K/LyA3FeVQDfaK/0iI3vIb0S9f6i6UTqFpaW5IoVs2Q+kqJSe8B3Ihuzrcnj2r8waF8ZjiiJT6JM
/iNEmqOqDFjRCOZcIwVBrRG/FgRAxrth/OEW5y0j1UPCqijyE1Wrx/uKeF+yHEBPWbMXDCLG7w0j
DLyPRBcwsO1dfqjoF8a8129xMLBAi0GrU2k6oEWybeQhH8AzsHztLDSBbxul4OAz7g+Ef2QlYg9q
bG77xbSSdS/6otVDuWu9vqGV4JllgIRLb/J02qpjt5c5nRcUzXjrhhVUvSHdE2Q/9bsKR0al74sr
t9Nlrq8C0eUCM80/i3vh732ULz9ZQo4dVklAVQSW148dmzcLkraqSvQ2rvqlF/YrCM+t9x7twqH6
vA2jw5OY0N8EQuSRoMKp6aD9xIxDOC4smvVAwMIy+8MqC9aRUROAO6jECMe3CgVwD7QMBgVhlOhJ
4H4OBx1N31Y9gJetfahhADYpZqDaHLEjQNe7Qr3u6Wy6DR2HBQWZvBLYVlKH5U7qHQwZJcUYBwYG
C1xmsiIpbZFw8BroWFDlXiEqwDwExcy7vgAO4dY7CKfVZg5fphY5F8E0LPsHXEg7JjtsgYToEyUm
0rRF8Ye/h+vYvrDlU/oTYf5s0ShMJ7n5U0Y3/7B+4n9ogiAlnPITLTTUMRj2l4+vAhBiaKcE2WpB
+EG7Xtgz9ueovKG/R0tFVHwe4rcUhOaR+wnnBC1PrG4YdsYDrslPoCeX7K5eaWU/q32brYiQoEnD
WUbflprdiCfWAj9FJ5kepgwLDOBdG/GeDvuTBVw3FqvpLN7opX110T44lgvCywAobqPTbtxV+1dp
C4ZD91bVeM94rl8OdPduQUFDWgvIwT48Vzln3zvbayB6M5HCXIWFQ3E4+1VRIB2j4PzYpbec8B48
NmeOPc7BwwIkX+INGPmLeKF9UdVryqSQHD7Z5TZt4YqVxG5IyxRWJ6m+PgE1jLt+1/3xtS80TCj3
fA8bGHoijsUXZcqVOwrz6FzgUAs/ntpApvaK4yJ1jz5tXtYR/7AVxQuZFnMdcdZ4r8dhK1suWYL9
vHFt6UYNApDzFWXgHwUzNmO0Btqw5Ub3eUvnDbf0yJRhEn+X6L+ZPAA2liFix+HooapkIE08Y/5J
asnlxEvkBMrgahlvw23CZIPCeX7ummWxLOnV2bnHibuDH4m7+E94dtems4WT5oz/Hq5uQ6zuwYIs
ZVxt3BBIdr1GdUAdYUt3frU9fqGncmg9wUvLI60bSILh+2asaWg9aG0hBguRHH/cCXchLeJP3LQf
5CDqn0IK9xn75tu1/k3ZJnpzhEblM8c4Pz7nausB20cMThdzVftWsyAdpf+GM+tJICPWMzwbo9Y0
V84O0ULwAEpbi/0Ge1/lwiiOgNK/be4uArULlamtsDDpjCzEL+0OBWeu8jQ2eL/cmuq+AUC8qJ6c
RiZSsrgjaYEpthpUzxazUbx7/ftvoIAnOPrDyY8VieNdTm4HVTDtUQ4+dHofNsXHtQxXPIgY3UXR
66O1ltjzPsXIGBIJUCf6OxvqP5hOEduWsCA+DqvY7DLF/Wm679CnlZsjBRuWFKn4tFg1sGTVg5+X
vCAeq/JryLeTsp8YcaA0eU6QFpZA0CR0N3SIaWQPC7GcE8biH2VuD3b1hiEB7VsKLKooEryLjhgR
Oz6XR5pp/RdwI2TKxOqNrStbfgiOkJuYtCFtRYv5xU8Xu/y7AB8wxVfq6sHxpneGzuVXR8uIG2RY
UsZC0GHpofGNjYnFrU7n6rzv7IkrgwYC7WYycxDiMycEvC5BfzKYSEkooxdYah6lHxFTB2Nt8Cki
mbQD/GFOgmfdtOi0EdAD4XSONkXTKeuL6JK8wOk5VL1t4uWSk0guVilyj4lmNZFE06TLHd63yrDR
D8MAWMMv6Hwu5ctEleQ8ov+/7rnlS3FLIfR6ciDgb7hr6tIlxmDG8roiE3qJ67d83LjdZs8HLbJN
2K8TpIrJjO9lSjRoHgukih7HovXNFGgZ35j2E/iOugzUByNOY4ZxWQk8JIZDrozG9clKwUxBjl2W
VRbUxueUIN+4ZG+TnApEFr5mOvRz05bwZQ9868gS1NMi4pzckFddrRkCkTPfc+yBtM0xhiqLOBw2
0sR0dBzauOFp0uvJnpziQcJr4xRbXuvQu13vVsZ6xsZOm9xYy8VKvM1JknNSlvadjI6UfmStTaWi
ARsGXti7LMLWIex2gINwOWagyfykY1VMK69Ae+FN4Z2hDC6H117qtzX462HBDBX3FT4QWO9cChwF
4DcQvPcrcA4s6fyZyy21+0exVhTcezZTsYS9ySKMCucmU5NlKQV4FGF9jFB8ODUxsX9t6nAdqqgq
T+yo/YrjRg+5qD0UpEf2qzfbK9NAqBQU6FAuZAfbKjdd/qNyDp1+2te3SP2eWzxPgAYe3b84uhdU
ojWn1WZ2BfDRKEWmDslxPoJkJWCodYJHovKlGbU7j6sYjHXDP7Vc0+OkQOa6mRtDlFCDaqsCZS0s
DNkp32uL2HZKleKk17dYuWr8221/V/p7m6Ip2KjZsdO3L3qixVPj1KFyXheGuygSjt7v2umiABkD
2RatI3hUsDI43wmBmV7wLL/RTSvO67VqelfKAhqddOxIM24aqkZGVahqgPYde8KuM1Q9W8ZFLFSM
k3At1/kzhslBGsKl/G4Y/mxUsKNUxyyuDaICRmhEekWiExdg9YJBsHOT2BAKOFSHqKzgjGyHZ9ot
jBSRylEEx8XeswBQrNUHTpgv5j4PjDCJa91plrJ+cOQGV6Wot7Tf1QJpIf7D4lP8JttH1wIGkifG
KPPtAqw7W1buA7FmzaVIqdZtd2pFf8zwoC6G2GXpnQ+IuKGSPWj0EzHp49y7Y4k3XUosOmOwstGu
yOCZbHqNcIYJbxPTfaxSC0LDs2ECsL5Ti3gJ/DQ8vZSfg22BsiTRVsPJiXcYWu+por9Gdxbnx70O
IKoyAUkm9k8HbiwjJiZA9IHIBe2Xw2W6MK9GH5seCMOqmq2xjn/52zxHMeuY0gJnZ/IRw5VfmlRv
sBWZhbyo9FCAfJOn6nYXkbkVzAzBqYTvxLRzlprfvGYI64fYrtM2YvAo+10e7pVB3w0TeDA4cWLP
iQLr4MQd/YalF8k0Oc4x/WIREh2s85m98gBeJ0Gi/ysXG0CbLBT2haBJuzhRj28I8gj3mlcHhGAv
LOcLNfmwtZY3Kk+m4VSOy9RvvC8SbGjaBSDnqaPAdBLyHKleTOgdUL2Pxyflt7bmc6HtLRFLI3U1
6Sy0wPHsxybLPvUCgK9Nw/+bYqFzYcUTDlWC8sLa0+/FlBXRz7diAqLSK9FkwzSTMRuz+4W+nvwk
j3sbu3m4ejDp2Uq0zsXwnMjoQecUDhfTGm60iehT6rEjWLZoVo7YlEAWMEQNKQBeJeCkW1T+conj
JqLXhZLGFUH4HG6IE+xxPGEH71QHsnuBrIEwEDahayQRwFpD0c9QyG/wzKa/c7+r42gDUKzfCKat
+u0fz1UBmrIjywSelK1ijeeMewWyGnqm3Sg7LymdAWREIQK0qlWwi4ElLpWTQbAB4yOMtBwHkFHZ
ZuuLGq15v5F2ZBjV0j4Jwk8OQdlpap03OkCTqQrPGkbgld5hP1pEJ9JSqXcVqrxPYykeiueleHhY
XEDC9EyncE1QBZ2IRt52tLJPzQdKNiQeE34f9Dmnt3DFefhmIrKTMw8nDfGJnzmKVF96lk5trnre
yBZkxm2hHxqPswTjaZ+ZDfiKz+SDtBFbeYL24S8MBzTh5j3nCdzeO2FOA/NDYrGYt6krEaSQDQAg
8obtY3Up/I3macchXuxixeZm1zjj4pt92acOSB3Ej4X8ye5mE2zlJLOxVlNWnAPheHjIkPBwLXGE
sWI/HxdclrLhKOHdoJu25/8aihZSNMY1ZlzpNOq2uc/wzp9QLsv4qZpvtcfa4wA6Jg9PWxcfNAe9
c7f8rFDx+5HOTbBc0K6mRBG+yXbzWOc+m43KmLh1yK633l/laDNoZvUkK1ibZbbLhlSxtyvD5rMr
rV1eKR84woFNd5Rv5FHK48xBguwuMixIYpcXzSbemPahhEO81i2vy5ecprKlndCmf0+k9c6vgkPh
+NpAJ2ivxZZz3zx5Y2W5zm22abFB6Puy5WeGI8Hn/L8L5/nnItvjVPkFu8uQmUsFXYHn/DiWzjj+
xBuM4INdSnTGfw7AWVhEoqCU8kUMK1GIg9czbR4+5d/47UX8QGL8QdvCs2CaH8xeW02LjC6/Ozck
QWCKH0E+sTg0mZ3qfxFoAqVXl6Fy8xQvotNWvn4JzRp49OrJyT4IunKmGdjMfxAmSm1gefVajjaM
3haA5zdcIcYM13FrrbEVav/U58MRXKOyaf8dm2HHVsWiy7bOXqy9aT1HkDOsmQ8llaeRpguRnt84
B3191YHlYRB+UPzYH7GYbqr1ADl3Ia6MXfpFE3A7rrhXnlAutwOqjUVDyexzdF+IcDDwYW/zfNdk
jntZzCJtznAuvqLra90Ou+44wh9lJedJch5loI42cTFgJpZImcTfh8cezXVmtMO+Y2m276czzw2G
jQGnWblo9M/1AP1szUQ4/4hWTbwWwUa/1/pWqNbpv4nh1r9Xekcxf6RbNRwySNV4SV3GsoJfR6vj
qJ4K95LDMOq+vrRFe/78xFmgf5GaGTp2+Ykz9xvmhuiN0oJpof+o6JDYMBRhNu1F5vT8kKuSqcNn
SqWGYHdv7If3olgpDfpjxOhpiLjIxeyOaheYX8nQvETURTFXj/G601VbX+LO2/FXrkXP+QN9ND5T
bPSXZn1s2+2f7Kyi2+xPo9EZ1LETkd8JPd9NGJB50sxjnLZIVFvFLg7FXlGXeLYCJKtIB+yak9VG
Z5QZesTssYQJypIVrfl+4/odbTUFswDaxUPeBqdTLDysDrEEzG5RfaPoNqwn1gnJrZiZTHC5cWpz
VlrObrrL9EdHUutnJ3FjIhJdtrFt+NKGG+e9xpSXn8YNwr6+C5oT0j+AIOUGn7YEccWNA7K9EvRE
5fP1cvDqEVCADXSjCDYRw4i50RRIl8JGQGoR4Fws3OrLY9VHBfIClhEw168gSSwlEKzM4+DfaX5K
CpA6w6+ibiFfpaeFn0S6hUzHnI/uTHeCWKLh2AS688LogfAyK1dbMy9/9Tf6r2VzZao9nORZHmVj
MkUU/zpFv9lvo97xq6UnME0hggsGV8mCqS6yZPLK9GWdL6EdiQ7CZSSkavY/js5ruVF0i8JPRBU5
3EoghHK01b6hZNkGkXN6+vmYqlM1c3rctgV/2HvtFbyh8SDU9s0KeqVRe0UA3fpRmjbGj1hNMOAh
InYdV7/Id37Uz23rzDdB7fXwZ4Ujf4HLnMboFNV7XuW0Q34Cm4GfPNtl/VPaJRTHAQUX8R+Y6CKp
gBpO47wM1kjTyFvmReBR+m9YvAcYBctwGT04VPaeOiwfowsuvpXWk29L6wzx4rK5WsWG6ic54kYh
fMabIHb9iHy27/5CHnI4e++iHGmOwcb8l9PK/hulLWcjLFLsWpfmcTLxVkGks7ScYAPXRdqi7xmp
o6Z0sjFBx7vZnfjkl/SsP4na3Lg9k8acr2e6DfGj/M7ZpK20O7HRLSdEgleRumyrkbgIKDG0t0do
DIlNABA2SDpl64zJp27Jjw3gQpZnZfwaKDSSlcJnsCBxh89xonqosDhHD5uh6LWxkcVBaWgPSlwT
KriBIorSGf7BMbW8Csf4MsKEziaeHaemepZM4PPhzKFry+SBjxy1yUBrsWy3EOOMfxrxamQ8Cws6
xajYtQiAc8/q9qlPFPdWoZovQP5JrMg9kSbn/S+tr76/xA1tW99gZIF2BtpvzbOdnJwMSliUzQPQ
HdJBCDRKXTEHpgy4HC8ccWE63GcsXNCXXVBeaeS6V9Py6Q/yJWuRqzAtzm1JXM094Gxtu2CojwCb
KYoObWKhSA+tWL3Rn2PexptmrrEqpvOc+5mGXynMw2uTuAPaHKu8ZD6gKX7YNrFoEuP391XmpRhP
FbdQ81IQXq8sxuwr3MoYfkJHm57quAVLwktloWIEgyhwvlqg2fwJMLPK5ZxfQ2xAJrsj6hoAku6J
iaMlMDR4+otnJXB1Wx4MPoCB+fKvb7XlwUTxF5BKd1N5YorcIef/Kw6b4lD6d4zF8SiF2VYcGkqZ
ZgOZnGtWbh9pcFiON26xZqmbJNXMqSXZpWHblcuopt79thQ6xl9aMeGPjJ++PE7Ftm68kNDYhpwO
1VpvpOnOmhkQkpM6MHzd6XtpQ5SZwQa/k8smgMua7e/knDaDU7ZbyH6tv8osp5TJ4eSZ/GTD3pQu
0z0Maa9J/5Afo0H83qXNzj2PSZjnOHQY0GyApZKE6EUGAVBH2mCXyjxIrxNwb6TXLaERwuAmv2oI
vUhECy+9GDCrwS6B0c+hfBbCTRutymszdYxabUKQZLosCYx3SF51jwBqE9b3KqW4iNAtcUo67fg7
QfvJ4Rxm38ovqQE1MZ3ofKGkaL964WmMXvV5YBcK3FaCTYrilHy8NTSNuENNm0ZDio3XwJxObkM1
K/sZQ4TmAinLoEGwAX4gYOLrw2F6B7a9B+JO6Pcd4t8YnkUNOSFayekMHJNJbX0k4/7Jv4D+uR2l
C7yGAne6hfopUA4oK1Cv70FBdf+bM87O6jvIkVWs4Icl8KV/iauOBk9GkZadEw5nXMdJLZD5a6Xu
YYSk6Us2ga96wObwfPk0fO+ZB3IRfilXqCmdssQwCnoj6HiU2KaOymbNjUHmTI5EGOpV9v4T8b9A
emTs4XoANifKKmi3U7gJkBlwH0Ba8uvPEq3OOfwKHaw0GA3FdkX8GTDceWZC5+xGDD/48P+aBJMH
rjDuflxhGOOH1q6MyHuwOzc/tbN/kz/8CvE8uueCCzdSuFFBFkQQdrxMABiBzszsQXXc7Wss1aEy
E4VjOb4AYQ1FaLlJtWdDepfmkZHDclB+8/4Ab+b9qs09L3XJnJAqPqiOJe7bhtt9wJCDGUFw75ZK
FqJMQ5gLNOr01Iq7zDyl0OA42Rcp5iHEv9QtiSzqAlop/qe1HRC/E12MhFj3QT07dYgJF4ZB15G1
Q8OIv/caQAHeZXOGrM3D4CGX5n4z16mJU5w7lrqyKsHNSwfKBXut8Gp5CZ/FhIyGBeAvCfP1EX7M
jzWQs+3OycbLQtzocLECPFCxjEiOJcS9bO9/GiyJ+fQWWju1Catg9eRUfEQek2CKbz3MhKsyoMLh
dLqQg9VM7jVRGHTgbYgAAfdnEDPYZ7gvQSLRnmq8DCqH0PUG4IqMcgQX3F2Ty7iazXdkS3LoSsVK
wr2aGk52iCriZFC/Q/LktE2yTsVd7K+Gu5a+7tngdXuo16wY/la4uOc3NiWHdnqY4WMdS068YI4q
2wcDgt7VnGlPjsoveUyQgODs/XIGVcf8BGBANx3o8FI5KklQwUSs2gM/oYPIXWbSg/no1WVIl93u
uP/+xZZrcWIsjU0uncC3lL/xAfyBqElwrL0+rGCmMphtmWv/lTvxxZ0GDfZvaBhE38VhG6gsFMHn
7dqnAYbYPBTb1xOmgA5NnrKUMkcKHnzvCc8cLg3yxGFhc9s+CR8KkaWKR4VLjgkEzhyoH25v3yV4
XA4Oou6pzVqHSwuaQpKlgzprVHdZh80tXZZHZise9yeiwZHEUwrh2rwBaIfBmP6rf4gzItOAgdGR
po6feMj0BagR1FzjT0SIvQ63DKz5kx2wOQQcgihwbiTBhqEJnO1Rv7S7Ed0tP5M/ju+JaYfW0kK5
zQcmHuGjepOJViSfPFm+Iq5tTdrzZCHVzgQCwO6fMLNHFdx8qeOCjycwfa1h091CJSYU2njiPLmn
igBIn01SYTtCtAXuZRI5LvtZaE83tmEAgWIAcwEV583HnI2Ij79O3cGM8axTuad0a8vpgz54rlmm
paLPsCLXEgMY64PHNzn8N/Ls/ir8fbFyG5cESL5lm6yMgKx48cS/tBAHhf0Y2mJoq8pyWg5/2AmQ
4dMSeqksexLsaqctb1AzBEIfB7vDsia0zZf6ILgDmyZSu2a3Z3uOQaNS8/f8C4li/XSQ0JjKdse9
D+ub5CnUI0APsyUKVq/zf+KZo4sgT5tZAE++lU7+/3/Co0dcy88yMaESnOZjfhH+UytOELGbD5p0
Mszq24AVBSNa6Gtn44aTwb790YgX8FkfMsx46GDINadjAWrimtOhFE84aur5MURVYOdYvBz0gUnm
MruELHvFTRoSQhw0twwyDv1uDYsHs6W1yI1f/siWywDZJQPTuBuHzrwFxd3rKaEh5WJZ6wYL4wAS
CdsTTRK3yFPwApvBxRD8kFzIA7CBp4/KBwuaJTIcuj24tgpV9f9ZwZdm2rJNWMT0RdKOfwTfRMML
M5IcRuQkHJqz0xtsdLtGh7eCjE4dRcbKtHq3DoMnmWPhT3xVH0rsxdMKFQ1YFUgER1X8D0KQ5EaX
vCGgEhU2GqDFdG/2jD/C5ISISBlvPcl2xYWDVBn2bKOAcPsETZcDftaeyHzSV+AAS7iXYOr5yt/C
oyA7hdALt1BWnJ3MJiiXwW0Wmf6PQSVQ++hxFi1RIbbIz2aMZ6bnX7tzQlQmtorwc6THqHkF02fm
jM3e/KRK4DhmdGLMJqlkjQiZE01kMbK59JX5UF+BvDhFhxqQkISnhZlwr8Ka6Bjbo/Qk3I1yqvZG
mzhlwfWvmHMh6kxv/rY8ajN9waaPPzDshBr4SvM9JXHw4H30Ho8W/RnHeuFlxWoiWwUPB49ptQ/4
zeA43ECO5wYp8VoU57TOglCA/sotooeu2kLWX1PToDQ9W8mJLLmpWLUq/NyNAMHRXMQC8vTvQkQ2
jOcr1UW4BXfAV1VYK6eK1VBtmQ0ACU7esIEwrLdLRmPqg95A0LDpOwdefyIMKvkEwWN35t6B0UN9
yqtNQB3/moNHMqc9DumBLJGus43B7pPd9Kx/ImxvKSu18qmUu0opFnrPRK6PVuo2EG5lfCyMExcW
b5EKfx6QdOTdoZqFuQhwa4dwlSmDiMyhruTpKLgvsWwZkk0bH5NDt8/OGJjrspMW6xxaNPM1eKRC
+mJRaBquVWtI5aNoR8Y8fRtNEBnbGs+wx4XQY3Fz/TNoJpr6g/sb2EnhUvMFtCCl4QalXTV3E36d
sWzETSE6KdCdoazEG7kxIq0M2CpZTkvuXmoIGKkhzS2CEcTqKvoYmKqUOkzPCZUKbRLsbuRKojFC
berRjVSMYOjRsVwiWIyJJ3cCTg7VaR6iPoonJ5CCzeBBUf69uw1GvAFcwszuaWcg4KRnEbGw05xB
9NneG23Dz+H4/AoeHa58Z+iWKNlsibgz8wslitlcZVTM98RSqD8JM9/klNbmiWKmLYFyw12iMUNb
mp+IhwZX6o80GXz0yPz0segXr1Loidz5iF6k9ZwFzPWn/XHMabH3xtnShAGBF/eNg1hecY5XOJwQ
rvWiF0eiZt5AGlisdg5C78nH6vNXvOrgxTPRDToQx6gtgoeKwNebYo3qeh75owFihctYsy6DGxvy
Km+tX331vnGXBCcw8Hx9JS+x3eVwvT6aGUeEdaTpB5oVCuf6CI11Vy21e33ibD4Z0NrpahANPGai
QWFcJ65JalLi3mTbqRg7Ir9miOFawK7zQuAeLP9RHfz/kv1tQ/RXsNrgEPMvuZiUGYO+IriTagJi
tfFH05gka/YMkcfIYPItyZXmoyFhhqghZDh/sxEn8Q+L7Omkw7b5w+AM2NjB9kJ0OVm4THKPVDi+
Ai4ICursQya340BL/uYy58LdBSDLh3GFLTDxL7G8gN245ibGIovpuwvubj4kk2wux4GwRX5s7eiv
CR87JhV3zUUMqDBHt9Fb/ePRtt7kNoTtAqskdloRwkUvQgwcYiJ+LzgAM8ecX2qYT3plwykHMzFI
l1TeLdqDCwsOJgTsKbiRUKlrr/VdChGscxAuLooz2yCT52jde7DkbELq7d1RYBzSk+WCDrjUEuKK
F0cF5CnUXfPsTLaJntLuNHdAByQaYj8QeDDzKUVpid5AxmAJFhjbAs+ABZWJtOemoewRknXMxfsx
XvmKzkXjSdpPCFe54obU51KfrhRVb2u/dYofYpGPlNcwy2mTSetmsN3Q3aTHREP1sJQ/kfh+50ed
hqmcWxDEaB79obrdVD2E5mFPicP/n5grg58aS+kXG9AtuWHlmtYPN0W6DHNj0QQxwGScQiW/Z3hL
BDITVAuImeq/g+CSvqzg8/0CsQUbnlu9+iga80w6Q0poktuzR12FoYy4GMuSR8hziOCzYFqNrhAe
zkRtwD+JpYxDSsK1yrkDZMlYrjfIlLyoSKWhrakqAioYdpJI5Vtj9b1uaNB41OyAaMFTB2CArVfb
4daCRfUvFiHWax8V746ZpMoTpTGNf5CJYcYrAAj5i0MklQRhj7sakzyQEnnHxVmY2xCaCZPI+seh
XBVgKLgHnDCFo+AKlLW7g8IW2Rz4i1j4dW4hI4RyY8wGUofsTiTfCNp6H5LAWlxBJBUeagelHP9B
qY1R999SetH0Zo1HadoXA9jq+w6Pf9nh7CA2m+Ijhe4pLf8VZGkYdiJRT0yL0pvFaQbBYaB0xUcx
wjtLNlrP1Y0HCEZkIHtVsK9qZdVPpxLr0hKrJvFXt/3sHoQ23EgLyeS59Rsv6HHaKTD0SxYXxlbD
g8hGCSHJ8d+gY9iyUVNYb8xfsvwksG59nVIYUQZCalPGGGZcVRFeSg/FhUyQMi0PmMIxCoZVznod
kY5juMW45CEz8bFu0wKTCFIHjym8xgjKL79cpdSb1Lz3ROjdic2tIuh16XCdMAEYNpHkGtp2GI9v
D0MzrHE3dbHnaTXNCnTSyzMM3nv73fITVwgaORCv8Y+ISrN1G0ZBGCTnEwGaKwG9MRMFKv8llhO0
5BNjh0auVhrz0JK4tz9R3uktKhhDZBL74ZP1gw6RV9BRDVr+tfgLP8bjiNkCuZoFvShCVI38oP3k
MA9BhJfGF978kFyZevJY6l0cf1FQxWzp8EylPwGfBrhmYDmS/Z2IB8+2Jk5HVNU5UN8QPKr+WSp8
zSmcoMXmbh4AxP629dqaFyIAc4ztQi+dxPRW605pCVjY4i4xfUqOAVFLICirYIJBOdqgNwNL0cnt
iNRPrmrz8a/Ge07E+oZlNbufZW6eKqeUzauIX1ma/KnWt8gQZvKveMfgjwDuXfyarRteBqdRbjIB
pGPEDuz5oNoyVMd1ZRJBNoGBa+PalBsIPY+Qb59cDAKvDFLJ3c4/BXBOW83hr5sCemPcf5KvSAs2
FtRY2qtodjygPsAlOIP+Kc+DWyeAhZnW6bqp8eoBTzaKD4iEaYmtdL71ebe11+BCkA3prmYKxtKl
/bmq4xwbB1LiSE4Mf5+qjrhlWbLbVlqU6m/FJcpSMqWPQt7Uw2cRX1le/lUPCZtoLey288XEej9m
xCIZ87XG9XWTFyruUgiJ37e4xZx8IY1L+QV+zb2GHRguWNwnf9XTwHr7kEJSeO+sP8CN7Ev6MF8Q
kePKzp75rfQX75ucH/tuE0snC69+LAfa09g6/dv2JUe8jSoioY26qm32RPso4keuXMb3NmVsVQm7
8UFgJImJlYnY8ssv4RAQOjZ86iioku4+mMGyhOClSbf+kbFkh+pgaOai+yviDaPUuL9SqCV2e2x3
Aa2GitsvZhnPxhGAY8BgEVKSV4hVkL4dMdeG917spewXxHzyBEIMKKAX8ZnYwuqSY6dvffjJ9k3c
2W1svEI/oR+YcEzA2L1amS/DBGwEc0VmWXqjMcuSh94Wu09NOg9suFii8252jWOCN0D2tVGttvcK
f4kdjZe5eJmUZV9ZcjXBTYqaLM1189EOmP7ccCM1obSd2/DErs9GLozWHTkHWwa2He5tOGC/K6+C
excTYTsz3QxayHWM6328T+ptngyeKq0GkApz30QsebSxg/y0HEZN5WcCunXSor2YZHgcE3p90bRz
la0rmYUor+tq7a+0cgvrGWJ1Ri3eS38tvUtAjGvr75vq553eRw77jjrAYaCvOVFAJpIbmduR4aX6
kTEf1VaKuH7X2B6sxVeXn0iHLrmP7R6PFPNejlezvE2R589TzX2Weu/okOCNsuEMq1K3OYz6kXRl
wT/5tSt9Vc5cNO+SC5BMQr7RgkHL0AqLqPumtsn4FYo5d4JCDcLbIJ0hC+Yr44MYXLvo7c5grDVl
Swu755hTAjBKZgZFYDLjfzsdV9T3/RzRvAlxT4rDlMDLX0u31WKvfWV/sYVl7Er5SI0X71H0XgUE
U8pSHGfoVaXU0TgmpX1goQNuH1P9XWLwp77G+kErxuWXyPRqdO3lrtd+ZOObOyzdjAx7o/Igaxdy
12oXQ8xlcajI3JRt6TmZp1KfIahnrP/k/mtGmigpCb7eDcglETkhdXFpC2n5zEsHVjOSKXcCQzMZ
bQyUmfzAd3UEAFP2ItVouH5yTDMSETbYT2VO/BOvYF4pO5+9x9EUN06nrJBWK/lzGjwIXILxQAiH
2465LXwYMgiWsr+w/Bvqb+AghiITe37Eyp1K04o/8dNYYo9o7Kt4HZLpA9MfFJLUbaO8AObFQXSO
ih+LpJgU5tVwbVdGS7rH+xn6Vw4YAKOITF9u/kBE//YhcwkH4bMCG8dLppu+ajSmzTddKzVaIfzC
Kov6i4lfR+8OxqmhDXxzRjLD8K0vxPv03nO1hPB2Rt4EpA6LEgMt0iUmGF8bbXLpWJUbUMEQYABx
HbsTVbCpHQPqk+amar+GCbLXQBu26L0x10rOPpCIArnpjZlESjKEsC6HXT7NA1kFYzvm8dh9tYc3
yY4lGAISS0JgzAMuRJmxq+tTWrpk9TH6pNSQV6hytYPYw72qsPTM1wwMEnMnF3RqjNF+lIYG08Oo
eSS6GWMhfdkrR/NcHArm0DGu3eSUUZIyh4OW4ypOB0PZ/Fe0x+QLKiZEpEY4+FuVuU+0TYnVfTOD
hYjy3iqeLB8xZ+mrZfHYRrR9JFdDZ9i9o7NBbzYH/WxHZt31Nz1VGYAyO0q+Uz/1cPWWb/Ticr21
bMjEpQdxt21OHcRJgSP+q6+/s2HTEUQTbit7HgKVZ9C1fAVDmZwGNSbXEkc7LNuceo1Nhrg2fdIh
iI6E1w1Fesp2eCUsBkxNR1dDsoU+w2wPVXrR+5fcHuDVjnvI1gPupxytlFfQBVaG/UMbzLE8i8XC
jYAPIBSLmtEt4KKnYD+OUzOnxSvFxHpW4JQzpVr1PR0ybrTqJSdxwf1EOPO2XCAnwalo2Rbw3Ml0
2/tMMEd3asjcnGNH5zEpGNHbZY7brHrzH9nI8OMOQGJkFIHs8HrKb1Wh0HUV1FXU/q6k4IC4Dt/3
atURyoccMBCoi38sm5tAw+TaIkcVOi2eo4sQKswy/WbxiK4UOLXP9A6nN+5THCh4Dy5T4xoR48Rb
OHQEe2AUBhl42cQr88A+QCmBTn0bMJqzgxVvPNoQZNoO3/gqZ8IxX+w1MjpvZYkfP7/a0K31C/7S
irQjeFCFbLM1PJjfKR9TY2SGUkXjV4tfYXbcxvW3YgLyXywcTMSzkEJ6YRFFu0QhevYkb3hOGJms
e/hVePbjp3b289/wRilcz7ziDDOiIl5p0ddQ9wz3bAAz8lmYvWjdTWAZFGcsFZdxvNG1VfuETiKf
AdPENYl1BJYx0Pkk40dMbOXa/vm+U1BOsA2Av8AQJ+gs/now3a5a6/ua6afk4qU8pk6AzEwfSgcN
kItskWg0/lZ3QZ6MVhsOD4lSpCjAj8+gwH62G6LYxMlL69W7f47RJ5SlUP2IyLz9E6wj6Solet0+
n2U2It3UvhkPiQjENh1nyfGqgyjWbD4U9G4Dg9piL8gffb37ImdnX184C/qUqho3dSSwkzcWH3Nc
YE+8Vv/sViG5e7QdVXmGD+iv6wx/XdBDxiuQ5MPlxM9RNQ7N5Ughit3YuCKe6hAZd8j/TL5yttDJ
3FtYmBXTNaYacDBf+xKiHVEqesS0dNsm3lfZP1XCNGU4pSG7H113vqnTbWRBSdmzBvviIEv/dOpN
HjXdB2M+68AGqDjOV5M9zXaHc/YITmojiSDToX5aj07Z4f9InhrlbohFP855g/5rTSec4XGSz1zh
p6PX/izacaldtRyEyMGS0WQQD5r8vj+6Fds6Ksn7gU1vi0gsaBVhwb8hzqnoP4H9XOEaP4MPvbcf
+5BoBTLbjqIb4ZgLWnnCqYonnudbTMDLpbkhNWIkKI/UwqrbGv/WBoixtMpziBkBZvL7Aj0ye5FN
HeX/8jWddb19y5t+049szG2DP0684Yxfz/Yy85k1/bM8HEYCDKLRH2MkkQXrs/o+p8C2LWIh9rKj
scRfJNXqLEA6L/U7Slbg+y5Ckna01YuwwysFZzhpzlFLPbhj3AbkrqgH9VKP9AVbEzGPMwYrQjpw
NmH5YjtK0N7Q4NJJZ4J5Eml7gWIudOCGILopt6remPj/PmM/sDv5ADus35TqQwbMf+Udk2oL5cnD
dJTw9DFa2xg2lF5cJYncxM9S/eKsmbpboa8bwbWa/URIbmQZntrveiQlXomLmL8yGKtH6YVXhY4T
Y1rjRggWEYO4s/ggJsqFpNweh4Lsw0L2nv6MMD7TGryfwnMiPEh9tGBPkgjThx+f9BvNLuRPwf+t
0cshyEgEF6+DMaRiBYRcqbKjHrqd0oAzcD2DZlkUFjbRyhDBWM4syZaMLmhLTgX9OV1PVHe9+Zn3
dlmROsH0nuaOQWb6M7QUzJ+W/1VyJ0n6OvPgmuMAzyks3/hf8Yj8C7rLRPnUQsxUD1qJ1VZ9HCeu
d5sWehQ0VD1XgGlCaOHiGGcIxlsZz/NuOR1jAFEGdqfhVBKPCVzD5AXF8uhI5ewEKRVnofXkCMHV
sUnRlFtrcW48ljpCI1ZovHkf/JFh3Yek74JLUB207v/jIOQQGY6qSIYlxttQT3ft2tJ3ZDLJlIJL
JgDSKZ7dqWy8ZIJjHpA0Th5r+inihABLEt544gZPeNAwFtkpMaqWNcyFUKDRXghcgbizrsylPHoz
kXAp7AylJbVoWzUbC+J98oeZPsF+MTTNHk6KpbiycApLImZpSEvKmtbNq1VCy8qKtrlpoNKGBEG0
yxhoclpXt5FspHjdc1OvamHH+dVEXzH8Th/sHBcw+KsJeTG8+/e9oJZA7BruqBQmYRWe5jsId/nB
4cLV7HHEK+a2jMZDuzXJxcl25B9hEgZjQthFPVtdaW9EdKA5rTGHUE/WVU/X+JRCwZTqIwGeUnXE
XsxPPcnAKH8hE1DgGcoiH52h89gUhHgN/3DVbuwSgJC7lQdYF68CZwntVeukLq3z2eZxo9LXygwW
gKD8naoSIkppgbdxzIRMTwhKiB8ZxZqVPvOCxOWlEP2p6/S71Jg/OsZDIZk6Wbz/OiQNBkAWqihy
6P9pf8w0afC+y88KE94v/Yv6eRu1x3BgpPHRWPvpNVjcbV6FDXGB2lxfR8qhfH9WCNkUPO+QUTUi
YdEcgRLqn+7Wbqbw7mubes28OLxb/iUoAD9Xdf/TsjknCyJGteoFGCAYdwTcxfE3AXeImwGlRiDl
qeBgQqurqmvrpw3+YfQ0yI8ktkWY8/Wl1e30r9Qd/SAw0as8XMwIm0J9KSlU1hDyNog+4U6z2/he
i+z17p4azQmpo1QnYrfqwdDOGtAbhdH7CU2yQREHx5PohTZwUkCqkalddiOgTkIj+17qE3l66gJd
WUocMf7Ttx7QfxW/943piaKLU2OebYdGWzwEHymZNXjkevaghDNW+9nhRYOzuulaxVmDgS69yKKv
m2/fPHTiYcx+U91cpEyxaMxUnFqwbQzonbYhJ7i5xoqgq9eNtZkSSIjJtVRu3RwswRwrR6J0HCNv
aDeC6Q7jllTZ0sfaACbSbOurcE1ri74zljXJFQFhdHP9mP8O7zt71wp3uDhAd/wxmgdRzma6VVkF
Co2JyzE8JhvL2g8cnMXMHq+//XRtjAep9Gb5P3RrlhB3vMh9TKIOURDEecSFG2AAZX0r/cOqztHA
RueQKH4McmWLVygwGxU4/w7zZflg3zT6N/ElAp1xdCqs9bQjgYmn0JKGon3HoJ+jdDaYUer8o/sU
pMX454uMPffV+0Ts41jBE07XQW4Hl1GCC03sQKKD5EskgjghhJhB+6uVh467QkpetnmDZS5Yn4za
8Q1KidU+CNO3QhNs4ylW6GAA51Y9SYWjRLfu2/AJ8/rpBMp9N2rX3U1DIC7N5EGTEcu/YHjmAzPg
XWJgi152y6F1qVOmQwHlhMbfxG7YYDiP/2ZDbDT7x5+HTfnRmtOs9RV3bTdhOg36aG6nEVerbA13
OT9RRcjgYgpOR7xGijKZeN7BmRho5sBilkTo5nI45YaNy7fcrAKMoCC2TcFX+V5LzNtjbn7SVY1f
ZVcRDoHAEj+nFh86fKGFqFizMJTXPjTvDeWngoethiS4wpOr/CCaEWtxOe4PcOWcEIFQaF3U5M8H
yCY9iij3UW9WktqR1fRt6qBezKN8JgpLjiyY2Jt3qdvT1SLq3YI7IYDpzb9zmdIUU/BEW7BsAR0o
t/QnE9WC4ucIS0PAnQ+XUYNIt5qudT1+M09T0f1xWIzf6jmMdzLMXT+6TruQBIRDgp2IchfUY0hD
iIZpFXDjZ+VeBU8XxU0b84/pG5FqRZVP8nyHVyW+w9sCeRza+foSK24RH2usF4x7hyuhm5hrxXoq
AyNtFLBw094uY4G4BsZfCvmmhfrYybgSY52buaOTj4Vdl0CTAWyRhqJauSVIukyQizb/4ULK+RUE
EB09Bty5oEg1wQyzyo7wCZB/5i74NSGEJed6XlC4tci7d/7RI0NKMLae8P/ISnfsd0bPmZcu4hD6
92jXbeeRdkJk4HB8axz/wiNFdaW/uQEWhIAx6qqPDeS3TLoLZOG1a8N/gfZSRxor/oCc80EQt5KJ
93GGP2GIeasZb9+mgvnLcGgjRpD9ayBqMYV5G0/4aekYymmo6hTxQCDqgYVM3dyt05qHK2C/m1TH
odAPHV9nYQiSZDphTgZM80gkDwLcQU6x8PD5DJ3h6BW5T6NyV5sUc3QakTxZTbnxacKcUjtgJKli
ngUYH053qZU/MxE9KE4qk7EzOayYiAA8lI7ub7Xun6l4g4CLvFxeorD5TKqvvHh/RfluvtMHWq5w
toI3obeiKLMEg6w8Qvn6vEIa+zPyJn3Tf1UShNROyW++ivm5SMUWwKOASGzhGK/B6E9i9TzQZKfE
muuZclH9CPag2kCjN6V/QhtftPdrwtgltf6988lu+boUzkRhDp8temm2ucKp1yJhMvCHiduTHOd2
qR5lIzyTDi7NtccIU8H8N7Q+QTzmsatRPjEaLQyLz/FLrIlTj80mGHdj/xMmnJOieXub1Z8Af9SK
ms93MhxEhHYYIMTDtBV9H8mGfl8LjboNrQE8vED1+Stl5jkXvxM5IcQRUUsq7HJSiy2cUsax/G35
rYE/ehVat+8gLBYTjTEK1E7SR32F2UCan0y67NYUd+WU3oJrIqtHMjwHgCZ9k781O/NNT0LAxdpF
qsL7ImUBRhCViiB3jMD9TTz8oLGFki4LGN9H9SnO0tP8ZHS1vIikqYocHm3354eAVFMcFvwGHKWc
GOOLtJHfrAP89gNHQQlilp9hkl796KbGzL9pUmncx6xyyoDTnNgoQbmms5nXyKiYDHf/D1euQkBl
DGAgwujj8SfNUavxzKnyZ+rLy8p0NCm/oGMXYbi1iYUwCmsNvn2pVAiyOcMrBuwSILha7oLoSFlr
CJq3RktqdImtFYRbMJUdfOVkhPTYn6MGz46WN8C8DQU6ACNNG6l1wRrrASXn9iTwlF+mVZ55w0iV
33ei+zSA1oq428g9ZO3hpyEZ8D38tN8jZGo+To36UMNu/6fWDLAKIj4zMlr4dTmoCmGOicUeh/Zd
WU90oCqW96oIXCuSLIsCAzMccWSiFFQYQi51iLcDddc4f0KAwnobg3cHaPVF8JHgOlqE/JDShGE5
n3vq/aV/Kfh63UdGBsKXBdBBcTCRpI8sdrLhnBRPS+92GEexAhd8AxHy20Pm71cyZUP3Nzvi0iGX
I8445rl+ozNiXo8ZdAAk8KAqHM32/28bT/bI/sd7EjDi38hKwHc3y5/8mYBgw2fJlbgQ8B0icXTk
8N8cnFvx+f2SaSI2vVqLe4O14r+EBZRKJCN8gznll/hLKKRTe4xk5NvHMsJ3UPw2TabZAV5peNTq
X+GXyPrr+HhSduEThHh6WMpV7P709jC/6Z4xaRaBHtZfBtxYws0CAjUU9aBZIhEjmnMe2MeNiHe5
AMW3nTmRZ71IT2P3h19uGKBQE0dCSiAmMfEvaX3lDCVLTQoNalLeeczAaF4SgnoYetMtIIsGiSPY
jbxKIgoDZS2iF5o/bRRcc8B5AaIvnGXzzEpW+SZVDJkHbQop1uQ82Q2vnOfb4Zii4umiWpzw86Kv
8mFZDx9BjeGYffeVezm94vElK88kxzzLDoCeGyG0ZycTnnaGxWpU3YPxJ4kBvOac44aPW8uOZsEM
iLYDvygrs9FZE8OthbAapd/61K6qYlf9Fr95m8EsviEBKfAlMel7pgFsPNhMQbQBScX04D+OzmPJ
UTTMok9EBN5sJSEhIe+VGyKNCiu8f/o+9GKie2a6spQIfj5z77l8Pk9KqW9INeR35ldFUhXni1Sm
5RLk6S/LLdxJww9LsYSUHlk7qPEVj3qexfzpt4rMReFfQXJz/3DLpN00P4bRvszfuobpkj6Wv0Xg
nLWiFX92SOHDmOGi5CqVjGYwNPrEoDKO9Dc64L6oP5s8fN6Ev4iHlRTli5HToI9/GzpQIFZaB/Hq
jTU/k5kK9zMDwXZV4e6Fpa10In3aPPn8+Aab+xy9HJ4UzDiJUMD/FR0vy1fm8Iu3v4zvsS8gVM2O
0/jf4CvIg3eNrk/LzjBCKm5gEDh3EY6hyKi6T4AoaDzANzAcMX1QHxAlzW0j5YTKjf0WEs20S8RL
bnRstB78rZ0b/k+mHtS1Et09fuuGXys2yGRI5iZ3IrgbCQc2tG5CmWPaRlYOrsRVKftrGR81hr4/
9xyIloiXEjFHS4z3rO2cVHxmLABoBVL+lBJrtlfwtmFh5kFBDkiPvYjdu9aPWl7ZWQW1iadRxb72
BUqlI1AziV1X4udWJROYzm55rfiX/Es3T9MZYTVkhjQqh561cGLSW2NXIKIi8NdRsKkQIpjhkjvZ
g4ChMLvj5gXkpnYd0XTsK5sSzDybEgBVbYwpi3S2XnvEqe5yPdPPj9EDytMeOleKYbzB3xPjq7yD
Eof68MnWEhBzhu2xyTyMH9fP5Kg4jT1bWW0BdFzMSHxcESCMACmK/rzhV/dePp+lCmA8s3w4Ju8R
VOFF6RyoHNOxxySU7CVkRVoHpE1mCL6GEpGG/iapvgrulIDnPOdX++xKksOAH5Ythyrm55b1UoTP
nZ1Hx1TWsvNIPeq1S18xJ7+7L1YFNkK+PbW61GC4BGUnBW8D9l2CcMAnrjR91t1O6V4wvGoiVpua
3Rn/lLlq4mQJSjMgzTe1GR1svps7U6YJ5DsCLslxu3T6Uu9JFa/Gm2kEq4o/oZikF0/0o6F/S1wV
+nYleA8kKbfHoLxNPZ1rsFsFPUQBFeBSQ/eY7sgCE8Olxq0poAuPavzVcyOM0XXaOrrQ8iY+lMBa
S9peA1DDxYiKb2nYpBI6b5ssK+C6mXvnJ/UsDi1GEZiwed25p4qhfAmudGKQxdhjTjm3SgWmImOc
4PHNxhETxhrLEqqaNMTRXzarCiVKVGCJhiRACjzcnDCdKdUXhOFsgN4COf+mluiA1e8YX0JPCGBD
m1ige+f7gzc9H5R6I4QlAS8ogvq3x2eJ9EeB4MhkjIB+0dfXsL6GU5g9Q/UWeq+yd4TszPFuwjWR
l5WODy5cmma5MFBJCNwNYsEEz2W+zUMFH8vgxw/ha+Q8rqsvhRNInDLa4/7dQYvIU4YBnU9jiThy
+q5Y/8nMWYdFZkzzIeTFCM3/RulZp+OlxLmcMRlX+cVDrJUdAtNhS9B7uqtIf4dXQKZ1Fqq2lzld
iTgplWbtx5jL6M0yYjRGTmOAjjynu/Ltw+GxkHQAay8DByxPvBcL3MbEItOl0E1UaCkJyUOCO2La
5tp3whUT1uBvzYx4Aw9EKzcHpoOM22ayMkk/BFTOPzqv1fAdE3Qi90iqAzxB0dKjdedBQ7oqCq8y
2EChlprDR0P1BXRpuItcyJ44pZTLRZ22Enmg4Kp0YKwsFAos1eas7rufiZrLdUpY5UqUUFkz3kSy
DXIAEvHEaWbC5CukL4JB6Xj6kJxzXCCALt9gezA38SWlH+mAAr5HDhu1w6KU4bIwZJU+NKIORAqj
XIF0nCccC9JZxYijk75Tgqlh2ajVX+2bNzHoQh2FIsdm/8J21fIm7BgYfmAUhaKxi9FllvHS8n0E
9VRTaP6Y0CQRgHFX/xEM9vhL7vfKV1wZY0SYWrOObXIdq0eD9y6o/uoBtRA5ueh2bNFYgY4aSXH1
QS5K22e9X+f9oWVl4muIdCV2YgVWp73CUwmuJrYAcONIyZCDCMWIlmI4ed5IXnvLDoGlt9mi8qed
3DQ4y4yPyug83/QpNigEJvnAUA22QM0W0flcTP5pcH1y/dGBJmQwogzsJ7nDww9zK57RD3RuXnk6
+oBerX4FCyxLKeFLgXLKpAIFPN9WWD9Ka/vJnvDE9VJH8Ri5I18BkxA7/hgLo7yZ3NadMaxLUVz6
YubgiNOSuzBsYC3pRDZOHsQ0uVd4WyLB24QkRWl8qDZYh4RB9reQmJOc75pj7bM0hmvE6hxfjBrv
TCaRtQJHi4ui8GsKcCcmdrRuwWCB4zwpRr2JTRJO0Ogid6jzrHCnMRafvtWQtaNC+Bg/W+h1R6FT
QvCJJ27UFlZZ2ULAhj0/4wYLG34FjVgMc9YXW0TseBLHd2SPCSRIikbSmu90p6imo5laP7yCDoCM
9BgXZ8/iJpefsbjtb5HRzbz4YHK9sUki+Z/opj0waHEd2QIUGoVXyhj8C+MXLyCY8X9Cfi6jdzN2
Lrc/V20A+mcSNP4l46NnGVkxP0YzYyV3iQQ+lA6Dj/Y7PRnQ77ge2kVgqNUdI5YHtdgtqs8VwhHX
gp/m80dl9YaPVIA1WgJoFIWrxwHb7gbhqjTIhJKjBQyJ7N1uX5gbrgOy/FZ+BuYRaDnfRBhsw5HV
vUABx6A7+vxm3BhKb4s+7uTyGwuEHL+6AP0xLmGTNRrq2fSD7BSegD7+y8R7nzLnKzeJ8kzaL9n6
8mHMmMchf/r9iDnkqPPzMRNn4ApABAXBwwgvBQrCZEC18mFgy16J0BpQIA3mY027dvUpGm8f8RIF
14+FAtq/R9nD150Ks2L9Z+ZPY7ILE2gVs4OVBCYH4pucDx1edv3XiG8N6a0n/Kjqj8jEiflHXa46
4+3lJl3UTQufUkfF+yjMP1O7m8WhY7BdVn919Se2T9n4C+FJjre8O6vw7dstM2cka7JsLEToXGmG
9GO4+ea5qE85y3B5ARAb0UqO56U60QLOCoGMxQNOvWJKQrz2w62iKxzvVXTOhZw6/ftT7RBlKvUv
GsTCgwJ2NDpmMFfJv8rGWe66WWLiQ+5/MtIwZI0tsfqjV6sbCm8D7VFBlpqFP6HA1dIQCQG7l/Ml
P3fBSsr+fbLg4Gt3yzBnx5zBe90gPvJxjdlUl7YsY8qYZXB/O0Z1+UEIdnKMRqK4WvlxElz1k4Os
5HdOgxWrT+RMcnwrEELCbepuFOsecjZL4qvYRpOPHosWk5paW+odmd6vkCl1Ha1rpI+DDGSkpNLi
DcprfLjk5CsO3q2onYBdYbmrimyjeiCRdJHoCA4H00GoyiIDsZXEbHiPZfGRgFWpz7W8UZU3/3vr
k3KDGrChpGj/1bAnyo7czHqjEcTU1ZhDs78PBpdxU3WPLvqKmLBL1U+e/5V6vPQCcdXkGolpZ35W
QSrn+GgNt/OxLT4MJu0iDn60SAiukKJjGvQOJfBE5osSs8GYWyFmOpijhYqwBSjVWWVXl0m2jp8k
z++J9BqnBQuy3o/EQRRdUA5/oi9/DfqvK+bMin1hWVZbeo3gw7a9hNkJNt7b5NIVQTFDrlldnzPf
497+J5NHM3KRTqX2zAxHEVGtcBRJJyxjkHuTf6IGuEhzZfme8ViWH8T1ds+QVt4g48PMGXFOIDX9
EFYYySt6iMFwwpYBrYvUeoB9aJrfDRxKhampWGLfMYGO3xQL0wu73UL5h0qUum6Om6LgD7A55EtC
smmWa0Nj4ORPGRkPmsSk/JXGr8DbJ53CW5AuKz/iz/dDVuMq7yoyHPXZ9tWHMq9TCHfgRyI+36d6
muwXTV/EqkjJ0C8r46cpOzJnb1EQH0aScYN4E0GTEUIEphn7xa2VuZnlNDxafGraUR7aS+nZsum7
1rAOmUQZ12wOLCTtmTATKSYjQFaIfv+WaFtEQgdZouc9yVpzkmEZd7pqgsrU+DVhsLaIPg/tGSEk
HgnU9XW6IN4HbQ/HjwfqypttvIAUIBIuuCXuVsMcx9af8nP8h7pOfEagUwYboyt0TTyQhKRA0RHx
RMwGFHE4zMWFhP6N0jW9GILdVssA1vh9/vnFaVRqC3iOsfeKl80P5ZvBMqxdMpCgly8KGxd73c9B
Di7zub+YM87RtZUQ35v6oenHjkFDtxuSKyU8VS5d5kDPP+Y3lWZDYjo2LiwGdypojgJnX96fYkhr
EKQnhp8cN6w66GuZmzhV5tQRqaNUs62tCY5hEWgg9ASr4FWaK0iTqd/oiYoV8hVkSwxohvgkMNLO
1gIznST4W0TokXk7xR4651vavgyA5sifghdUDI1mvFLxpmdO9dPjExK1HZ/OwIYE23kzDa9ovIim
HxjKMHTxGauGzP9kbrQYO0ojuBVz/z6/ScFfR5FKcI8aHUTmCk5SIHmM0M9dvXRd0j9RZdJPmV2/
JX94FvF2BlSuUVEOGwCFCqQ2at66O0VItDNwJZGL5CPqXjJjo+5hdu+BbRAOZPCMGM1ptA38VxPU
D9Xxd5OtudoYvwGlQefYKfRieiUtxuobW17BzixQ6IyStRbuLKg9I693IP3liq+y8UmrWTKonEvE
oWTiTFJfPVqj8jQEP1rByyTe7rVyWVwBSxqUzKXYTKAJ/ooMPpJ//RhwaNMlphQJY5CylCnSMm8p
WTTP+E/GcOOlTyzwWC27CctgsmjmegxXK3wzoGX3AKsGAJq3hT2OdjuSHGIapyBJ+SdAFkff47Cd
1rzfoF6MfyqCyaZPlxlqCmybVEnsA9gjNCaGCmFNLddUWBUviBb7dF4ZS+UCmRzxACcaZrmlT2bq
KroOG3UVVbZbh1+dvPaROjZLbjqP7R+9OEl/OCuJiGayoEUr60q7YIXDEuQ9U/RuPU0S0WBGsV0y
kFLxb+jnMTqaTPBSrLaiBzKW2znvxWWF/ubhjeesPU5VfMK8LjilUxuSWANZkPvC3wrcuvqIPTUG
LxIu9A8zpv7amraI7LFNSP2LlkaMGuLAqg4S7LAh84cyeVrtUPb2/VydSBSUvYQ3ANeZdKMboV/n
yf5DmWwScj+VxpXWEGW/MPMUoc1OBYILA1wsqfG1ibfYlJjS55Km8wFAWdBRCZzMOR3l6MrVyUM4
wpYIoKunryPMFgVpjP1N5igGn5JYnMNo/QlBAS1OQ/jPQhXJqIiBIUqghgnMD1Z0pOe1YIvlqUWd
x4vBeMKu5ExnxxgiEynIlsW2v4q9Q6K8uoEIP8zKvEjJDEewwXUOiMn1jkpKOVfOZpaxrG7YWh8h
rDcBFMtijHdq9fJ6TkVAveZSh1rJOhifQIZ7Zgt8ruKGgC08jylFMgyI+DeR5ieuV8+3wR2xwLkO
2YWcGkZ6kaPWG6qI4LtQfz/NrjDvFcKiBzxAbynSmT95mFOH4XELbbxVHC/e0x1GekijhGppX/5o
wavarbk6CAyhNqdMXGcgEeN8bnVHkyn8PndH2dFRkvUrfkFcQE3ryH8QVjgm4CSjiLMxTLI+0hZr
xt4+TQrnyxzGMHz5V1FehI2IB9rlMjOKIhjpIupX2CcpW1lKB+2bNI4Vm2bOBPR/q75Z059Kt3Jf
pitKIEpg3JEM9reT/UUk0j5ykvABRXmAX2FimMOXR3Kbf2lYBoVraY2gmD77xpxbUjcdBsHsALaU
I2mDgD5ozxLzUnEBx8i0VjAGVOat8rKzTp5GIg/DH8Fhpa/CMSFirzEOow8fZXC9KUl3wWvI94+9
Pt1MKLcVSOWT6AaVUjPb7n39NzDnza/OxP5gtlMITTSpi8GKoNjXxjUlJek9tFeo6Y78l5sKOiCP
Eb5GLEAOxy94W/3MGo9ThHMcHKkW/PHOCL540RE1Ao823zBhjoYN8GNGo72/RhfJC54HmRHyJdPX
8PDg6fb1hGIWrzDcdWQvG7SD3ElL3ThR7WCI1hIk/i6ubpNZwICJ8MpCZxUIZ1REaERReVXJLlUe
qsQ0ZlGphwRzenLqmQnqPXoCXgIM0ZsFCQZZ7lhH9G0RYZ0Oo0Y67ZjpTV1/+SBNhPuQr7trt81J
vLoM2LfY63hugHltIUsQMm2GsqMKW3Zm/rApWnwigLNkfMFAY6p7lAHTgHhhts0Cgc41X1baAT22
turzc4uTAII6WMYjv9yAlnHFLP1zoH2kEB1Yg29qQukW5Z0JVzkP7zLTpB15BcIaeyUvbw5puiPi
+aJJkp2epO9UPknz7JhuJLblnzmLORyCc+mQPtOOa0cuE58FEMAediA7oG+onegrwNAX2k1BsOCi
WEYwpI9QaGdgbtm/MPvQ5TM2CAmZHXp5+q4SnTbr8g0UVaY+kcHz7lJCAWihioG2yBdjHY016jjp
r8Ufj4egWIYEW4arAdJCdDAEB6mNV6zaN7OrMmel9BUQjoW2ZaRNvqCj2jN+mcojp6r3405vVz4v
5HqhyHtTxGtEiLL9SU6dGwXOX2cxVeROpW9v9p98Y2qrCpNU3APam8WHgtlI1R0LzvGaI405cEwe
D7RVdKKK0JPJeiC5I+kOCTBEAcwjchqO9tS0/dpt2BUc2l3onbq/Adr6d87Gb7lt/6GT4XDFVp44
5ddJWPOBLOEkgOtoyW2eMvnY2TRwtxfaXHUtjzUfOnGqb6jLHREMhHqhiIMrPm9+2t2Io5ekHW0t
/cEDR+UEm7Bb6OjhV1DLYYAjsFiiNEpXCsMG4iI3JqsCC8EgVhpmjwvdVnAz0V06rGc8m1J0qlrd
U+MIr3FHVEJFBGwAQWskwH2a8U/kp3rcwJmgxEvcbFthwgJ7Gi9g615Zki+RN7HGmfev+Fvj9Z6v
J0Ehtd8O3jaZNfpXua7QQK7Ec+X2KiaO/mN/4z5TYnZvleti9lwafylhSJho0WNYkNJWKpnRIzkB
xhEm+dg6lvbATT7FTaGj2KG6Qw6V2ZANtHWLcb61OVTKgjIQhQzPFvQB+ZcN8GzggZ4H3+YzIWlj
Sicg0YWdDlgUagPI9qTNIplZ3PQILX3hyhDJGkKbmJyYA5eM/bKy8hew3csTl5j/hndtDzE93sDE
n3w02NGP3c+EGIXKyg+JAfw7f9o0S4ROQN91w9zSc8ekNul3Np+p/9d+Fv4cIIwPbFyFQML4KHan
2cJI/jmJvothyUYYrEJ7k9jqwDNGe009yhjYkmDg84CPBYi4mQPeEE1AHHFPburgMo3DQRlBGko7
5nABc3BysdRnjdXRWFeM4bEw4QxJTmQUwhxnCiQyQbD+QcCzYkdDMDuBTLnXm30HCKMafoxmdxuT
n+nChtGLQW28sl7JDekqb7zoOBQXcoC1I5kPIqYajuXiZpHKaYTg55c4dya4ixxtJX0yI1rvcNkf
GigMS0QsjfQtq7AjXyTR8qoQ53QYoseMei7qm5p8z+AL90shnyHI88ILcAdv1a0mOvFU5lh7ia3f
XMXvznp71kGfE5eoH/edBRLUWFP4akCSziaGG1g5SySdzKysV76ja/xBNDEomHOCI4JFaDeendRr
tDkopuCQ6uFaKzeKdOmD3y63SSCoRCqjZfCFYkb+7OoTpY/plhF2+gd718YjKgADLIQS7V+dv4dh
CTAvC1G2O7W3KIjYdq3xFpJLMEWp3YafkIioD88CftPyVPL87NpF5ggtIlqSGyK7MNAHQCA6yk+I
uiw/OEtxrHLjG0fyCtgfiuSa817Jt7QBqEwEfcHJifSFZR7CwH/9k0gH3mN7uCYXrK6zco3AR2L2
QDfiZCLRpK4m/8UZnisOjORzHgbmqwsimGkTUaVn8clvjh8wgtShg+Dy5bAASXkdevmG9xtpVrVy
4TCNP896WCn+hvApVnGj2TzZRjcEYTKer4C50+4A05LAslUlr1lmrGyQhh6I1wrX1KQw6CnJBeBF
JBlNq8Ca9wN7vjT+zYwvH/tW+DnRURbsmDiQ1OgVcEFJD+YYxztFLgp5Ff4yvKgPadxwb65jjlQO
THoy8SmJzzBk6Q7PxsCeSFROOYKR0B5J4FDG02OiX5dCFuMoIrwWLy0Y24evHKZmk++o4lFQ1/5l
2g+XCGXJZippNblIeXSXIjfy3x4/gQFcgwmDslPE6qeVXy1CHtBsUzOCDgrDV8CuLyHDhTSHhHjW
8pKwHgwI+On/iAsSFiWrUNUJBcj4OH7o0VA0dDAj1XVNLAZpB8JaUvlDnF7EE/vqt4Rf7mN8fdgP
dOAZ6PzV8tETWiXTIoWSjkdhJogH8Mx0cgjeWXbHzT6b8m8wTkf7Rr5xbpFPQUDYukDL3rjTmj9r
34N0K/i3D6GpNT0ypEuU6os2+i15K/a8C4U1O2fJ6x3Ruio5U2n6QG0v1V88uVRLMflMffge4L5O
s/kG/Yhly+jSfrN6ZV5g4+jn6qK9IERvTCe8spdEbEm0Lm41W6ITBSDPAmGe/qKeVxgtacvylztN
sflmGb60QBgolFhdrGSoYQ3AEJD5OqoP7hCKn4AG6JsgoABjNWU1nNdv7nN1y+CY7xdmFB6F7iQ4
1iUj1hpdx3z4Hp84PwKsmywRSJOql8aBuujeHy/447l91/0zDg7iBh44Jj5ehureI+goX3o2UkPd
I2IA0cC6cjTvPCmAONSYvEfHlO27ygiBOVNFtWU3PNAvsGLr4o+3Z7v/1NNDpAT3kYlKa7Oeb3VE
fOiYN1Pj6lrpuTe3GFDZjPNcTu8lAUKf9Wp9WiMq1Lk5LKQpJB6LcPS/nIcbtyHKmKUgh8kZUeoX
fz+1sGlsrOOw8k4Q3zu7O1sHrX4JTmA640U6Iswj8AGnVrS5WfcWt/gmwjfhciipeckV2QcuKQ2e
ba322YtbXjNW7OfZGebT+xKS6lq/quoit3X4AN06mXRvZbhCfQ9nZHWPbgqSQZEAxCJe4qo+cGoj
ZjcfxrU6RAIpnQaSmP+ddTCxqB94eek2WRtEZO/9h6qSRu6g/Gq/6IMhzwnZbOFnDjKqqrqwnZmD
A7yBweou5AK2tlEdip8+/yoI3FYcpgUG8S39qpVdHayo+m3RQHLT4ltd4R3JHhTlew/yPGfoXPwH
2Z1tgsXJcuV3ZI+ySNeGGwAzsqu7NlMu06k1hTAw1yseFkUVI7dJPkQ8TDf+shVEh1QdyCRhMSPZ
EjeEl9uBtujHZ5GDc581BaL3BWcbNO85/qNjs6bRQWRrZ+w9F9CN0gxN4Zw2ErcvPTyDdv6MTzrl
ap47ycM8xvvsLDEuOmN/dpS3/qRYPsv74Abr2g5uyRbS5A0DlnFkkgUhsoV2AO1ZWo2rYz4FxS1g
6P6O2H1xrD3CcAOdvjNWyR2fwo6Bz+eR05iC022/6zOdM6+KlWZt0/jBasPaRC6VU2rY7SI8sxmN
8lno8JGMa8ME64guN12Pi88G70K+UdM5w9Ij3jvc6MnzzviwfMrgoGYxN4F/kD/rgDMPWYdPuZ11
ODVnA3RLzjmmWsDPnQp45SFDfp1RJ7iELgGqH6j/VtUVjDA7XWPjTGWX0s9JfvAuyjhTXwL90Ny4
AX1CdB0t+t3E14X9A7GFdYTcuwxHPVv84rkfK6eTX+naeyvMK9q1EK6Y0UFYmns8g3NCSgOi5xBY
aEfl6teUI/Hk+Ra/MjiizRL82m54a1AQbeZ95EePDn31wner3Zv5PzLeGvj7VQZdfGDg2MxdDGaU
yZm6Q9jbM5x7JU+cROARwX9hxNhpbOJfeH+pMhqHDpAYMURnk6I0TK5kHdE00gKGJL/20d1CepEt
O2ZPH3MVuQhojKX8lUBjm5VUCNu+2OnM6TmJ4whxz0LMjhIoM91lzaNS8c86kkmx0Pmbtj36E+ad
VcS22ydUNoSiMQjh4P8TiQyjR7+okjOki0bZSMZvd6/u+oYNpwTuJeK58duQlewiMH9KYVlk+TKX
K1a4X22E6Q4ciUo3oCX+XCqh40jvFLItC2Y8RzAEv3yEjRtTOYT1Uap3gggfXPrWRbvg769QtjH7
F4tVbF0xeyCrsBYoiwokOtlSPlvcsrSBMeN8iUF1213RxwvBn9rRLmho9bxuWaOT8Tqe5oYNWIBG
JYhsolxQrg1uRr4ewzzs3F8Ch3aOhCVrTDQxSnPQLATr+3hGBDKdg4zYki5CH38GH4FIdzW8Yh4K
Lk1tjLbaw6RaMGubN/W+oTtOEX3VJK9xKCOmzR6e9I161Q+JK3+RysMcPfXf8SQqZLZtHHljlhcV
VbGmtIRTTwJs2OTMtKdTJENKq5K2yhlvqPuE/gx9KU1l8ZMj+pOm3MEuyJm8v/XkWTM8LSAQVm7t
/wuZg4BcFyYFJfCknmathHlDGk5iQPfTDv8/PUjjmC1RoyWoeHLoGKka75sBFKwI7GyAP0m5He7U
8d1z1gvYrb0nU0XNGFaf5gnCJ+9gNXuXqqHN7i8VbU3ZfiuYHz9YJGgtZcZ4DILLJRMk9li59RDq
e4i198dCjNPPELEUwUZ41A7zmIewH1HY+Jtm1z9Y82rswS/RsnW7d7UyMDf+wLdw80dx09/VW9jX
bvTIPbt0zGN2+mw42kFuvWP347SufBQv2pfxZZ2Id9npLHnn3pa5a+KqC5AiF32uH/tN7eqkGqgY
+06tm7jKiZmotQOg+dut1R//woXg4pMjsUCkkdzqU/Dtw/ecZED5rm93/J/6GbNPTA0U8JqwRioU
2to0Ke9cBhGy+JDSizfHR2sdfKzsxLwTC0qw8UEH1UAdjKF5WS8W6j8O9z+kM7T3QH9pv8Ct2GCl
8ilVlzycpZ8sJ3RFMM6lu+hof3w7SntpfhDawOGTl0K2V3Gd3ArX/6kJ+F2cCP3KJ6IkjOnKTmbf
BJ0Cir7JMsIQWyT6VFyyRICcg9YcWQMjjA9bBw2CIyqzfNWjbelw63cYeuVlWy+Y0TRzBVYTaKs/
ZDPavD5wHBYDM1c2/dtImBzN/k/zccWTeeaC5Lt/sgvYgkzhJlgx1UlWLqqiJ5V/FTA+mfMIjTfA
7GzVmwsrcoOKbpiEdwyVoF7Sp6JHi68NrTaLkFUkXFLqK67ggxclWD/4AGF6ZASETbIb0I7/lhFw
RlKqp0udnDgkNTvVmXJuGNpbictDn/9iqjbI2wswtKP6GCPi7vHF+tDN4DyzIl3y94V8kt6Jf9D/
MstBNIriMpgfXHU15GQy8NCiRAjQuO8mD85GXEwpJaPNZLvI1mzYBo01wBw7p5HjQB/EOSUEU/76
xA3DpEt6fZiDaHNp7YdTOjDPs4O5H5KB/EW7zEYHj4xCLZ/YpbCqtA2FfilNhuja2PJRP+1xmPhr
YJfpNwJ0+GFwiBiSsr9od1Y26VYVA59M5dJpNAiiQiaJLW+bdb/iwkEBwlIBOIjsKNRcBH6aM+Ml
W66GUTG2ZWSZwzrYZJworrAkDwmNY+x4KyY2JQsbCeHv5EPkLaXiOKrbU8xco+ejqOfJ9Uyl+vLb
o4eQFrUZ8y8TRrj8Xcd3izQ5/at+e2hNG9s8hz5uVFQt3ynLMsoDZsl4gTONUeayU1dEqPn0DiBL
GhuhKv4nZsBjuDfTtaquA47IhsxADeuOTeYtKi+qdEZEH/UriH7JBSYPpuXt9WSOy6pM1FYUGlMw
EBUukFO2b3HkjAA8AAuMJLiNZy5vRfkl+O8Q1mHeXxkdEphZ0vfR9kg0RyiMx19LOxaAe9R1HL4S
IIQJ6laTU9o0JDuN7mjTqAuz6sKbfOyubDyj4obEnwWjSg1D75mDmvPuqkKPUvMtXaZDmTdXEB+5
eRiN83vo3V1pMdW2/wR+evgQWJsq/JvOm7Fjj8pbbmUpIIp50S47JMgBUr1qhFJMptfOojYfW9Km
iA7600gTMhiEHif3Q4aMl46GpSD1dWe9Jm2p4xhMtPbsxwncJs1M5gWEYlxgep7b90Q/6h286neS
nSMGhSiHdWTatUa8az8nFzKac48/mJgbC7TRLBEnTDlBOno1sjsGz4NAVW5aW6SZ8tdqONXHpFnS
Xw4P9nqZbM0RKcvs4Ri90IM3fESE++lH3wqaOOX6od5NdwSSE+I1yWg/SIk7+k7msa0A5qafM+8z
uB2gpKOLQoiMVn00EVLwPzm9dUOnh5sonT5UaCwinVl0im6MBTQKwwW75QCA+5h0pxCTJwEOY/49
UjYo6MAF/pnwAlcR8nmE3JJUmXNifPjUGfJ7rrqqG3yjWDiJU0+Z2wKRBv5t8vxNZE5IVcD7Koen
IcrnRQubeE6sZuawJJi2IN3JR2H7uSOqHInJRPUusOXkWsUjYW5IRizEfOQcBsXZt1ADruQHUH7i
HahJy/6lAdrvd9N+Wv2ZFtv/r/gVNnc0C4yLFF7tog7y11Z/2ulKsDmPryGkfVUa1mPw9oxN+aZe
SOOjzlTqZYR/aeEvSsoG6PUCqlzmgZBaJv2h9zll4z1nS6awWB6LitkVPGcF3C4fW+WRKSiVct6e
+Yb7CkuBhW646WSmVg9TYA3GHq4/tckxfho1Wdd/MYuizmHCbHQnickQuYsN33cw+BNInzWMvku0
ffNhXB0uQnA7KAYNK1yrJoOmZmORM1tc2aMRvLNmfG/tSKVOAUoz765kJ7mxlKNcbh44UCp1repf
NGSgWQbdNmFUsPT6rIhKpa+FmzQewivcJgNsd3b83HEjgogY8LftjYjm8AwyTZ0qBHzGW+2WfPFY
FcFScFRlI9Nr7hmbmji9LPAXSINdI7814rnvTwyc4Hf/lJOylnsfbrBZPmLKrhiRAdpsiUiA8sb2
mkidNwI9Xzqb/H9RLFjxX8fWog+jlWBuUQw9Bp7tEMFtT+YI8Wmttg8CZ4oXpFUQeYA4VSqImDkz
umHGfInGQQIymeAqCKhxkxWEr4fJlyUxLebvDfJzgG5XhsMpI/HFZx8SoiH018FaQmo1jyF642y4
W+DSysmGr7QHn2RsBD9mSiw5Mjv/AaeffoeNFpZIlo49MdCEyi0//XIkt8TSH81wnxYp08gqAGtQ
2pNM2ph2/V4YOSnVKRu+gADLuudYAkAWc1LXMeU7mlW1DXCQhCiwwXayYbFAJiF2gtrv8v429ZM/
UbhxaerBdaD4wAhaVL3Ny6IafoX8y2ePqsAu4kB8FvTgKNoJUGYlFS5Z2U2H64dJNZu/jcldS1Lg
uI3RApc2eYxwfasPavhVx9Sjqx998mdJjiDsh1iw/WAbV49q2o5231GwEtQziwo+YUdYCGwg5JMs
adoIzMgBZ4VFMcSchEV1vsZ1W+37BCXW4SNMYbrk16Px2IMlHEj7OhlofSbIgoOsXfjHcJO3LcqX
iI15ePaaMxp/JbTNk19Drl0mA6feMvy+wxloIiD+jIbxX7FmU3d9uo3IW03XUbyP9R2lBkQqCvnM
sYj3CewJmUC+Yeso7DYNW4to5tlbY+n7CG6qsLpFzMONxQIPXb8U2/Qf/Eqdykl1ZhiG95IEWtar
MI34EBknIVVKtbEAF8HyKyCGL+VkV4/PiP86ZuwIUoknrHyl8rpiIMubvyNwFsjfebKAR2tFvpug
dJQdc+qQ90Fxqdp7Hf7igxXzC89j0uJfodNy4NJMawm8ej2hMKs6RSfvGpMPkl16S3SkIpz4rhmw
Cc1JHxb6Xp2AVFB+rh039bZmoamumMhZa2GtvYTtZzxTO1IEYJOvUl7ehh3FP+ORPz4qiC7jReEU
FOPaF3dRsoIpJjoMgSpXUy/BuIJ/nUm/DEcbXoBUQ96e7B4ARFh9SL0C/D+XLgw/KFWYwf7wt7cY
8iV8bwv8hmG+DqQnZ6cfXzmQSZalBDPJcYBGfuX1xguxzrZji0R4bq2ZUt546EabsCNUL+2sHG3C
GwYsMmq3BUIIHr88g4QinOE/ks5ryVEsi6JfRARWwKvwICHv8oWQSpkYGZAAAfr6WfREV9RMV2dl
Crjce84+2wisImRIpW3EHGfqI3gdKGZaDfaJhAdFhYFZY5DG9DvO68GwBFYu/Kt6A8OfiYLsZ/dI
Nn1qRN6GFM6skyTHgT2A12XOpK/wb38sdB4hsONnz3DMvGbmXilihhPvDSS8Dqti3GVA8cswZd7p
56WvdFZLROvuhuAVv89pos2JTgOt5CxmIJ1ukHS9GDnn0hrilYgaRbOB2pi3N4zU+Dq6/Kd2oD+h
ixIaUiLqH/aUL0oRWl2Q/WpONcAJTX9Dry99bBWTphYKPuojFEuaCgkGfWoDacO8gsvUuDFy6vdb
+SLXkcEkGdIjE+eAjoMfzFm0fhPCZqs/NkOid+trOTy81IZJi1z5GTDfwrujBf3BXAMVfnloEH2n
Vdi9NymQhroOe2OvLEtjy6vcaMtEX5nt3HzirXdS2nmL4dlFxaPtwADMJIVxhL//KGSpnmFeU/F8
7dehRYtRW5l4vHtSQ0dGrKBfH7KVLDOREaBJ4/uE6xFziez9o18nzXLC1Av2hI+TfFRRRT4RVSQ0
35NYu2J1N2ZCF9uECRNPfrJPNKxy7pmLXU5+wCPies2YLeefK4uGcUjhYfrrVRJDG1LJKkX0VZCf
+xByRANVcVJAbh/3yreDazVpBndpnl8BgM5yzqmcsUKYcHVzPIGI/80xU2z85O6SEdvi3UmdENct
IvUgaSLxgs98uvi+xihrqorZk4H/KOeSx2ZhD1MN9KWA4uYpOX23neEpnVkCzsRkX+A4tMT5ocat
+eEoO0bQ1N9dJBQxfOQ9aDOzcjiy+BZQ0hnRC37KHe6HPWBJvBZoEz09oBXEmgMgdLzJVMP4P01K
PHz2GGbwZNnepU+k4WGL/AEvCY4bpxrhP5wJws9VvuE90VN9MlF7xneY76+5np6NNLO09MwQUvxA
2tmPzW3OPkGALUGtSr4Ubr31VWI1mRlQirt9Sz0idKGRuUob3AEVejzTSS66LTvUyRojYUHFUAWE
nPls+8EuBvYS9DsgMb1EFDaGILw9nPoHUrt+obJKN8wcnDa3KYU6Zkg+/kqi4sPl+PIIZ9DzB6io
n18AMNK0g8fb8yhFIqomHNweXj3YFGk05K+LlrK/EGay6az+37EzN6kUAkJyQhEQ+KfVzjNo6hfd
uZvN5MmKSdMgk6WhkheDGx7EL69kcziN3gFG86e3jv7S7ASTCvOzYnsQClLA446mYcDSn8c13VPG
5Zu/t/eHv6Pxg+2o5uCtxCb1/jVwoAn6PRkI5z7Gx0mBLD99zkRyz+wHGNALBGJk1SrPC7b2Tbfi
PKHs1XtM/njItD4CABy+fOo7wqys++wz9sLH+zA8Vigkb1SlAqzVolwzNhU7yPSgf6aOJb9X/apM
LBfQoyrqji97FE0Fm8bDy2abNkDbONjmN5CVmQ7xFAMPWEWY2QHatod8zDN4QOYZc5Oox75TlGPt
BVKwdFU1IoQBBiwtenzDV8jKIu7p9scMmX6N3q6n/oH9xAjrz/g6wjFd138Fbjx0SB9XufYk9Ujs
BdhYgnLN2wOdWtHY6up7HG4+sPBEIt7NG+0WYQRJh0pwWzIxMSxuQqCdL24BsFzLhmGoxCuRjeqg
actOsZr0DnZzujk3O1p7hgVJ+3Q1uL53bI7g4WJBg3X2JpfPhT775v+KDwY4hAvjvJLDa2J/fvyk
0rZhqMmCMdO1aMLMnGMISKP6lTfGM66wes4cPkxOLVOam6e8v8uYF+KmiD0nlCMTSQkmZMZGemL4
2dnMDpV8pku/pXY0BmxbwlLcUjGZDJr6xznnZvXc44pXt8l43yfoshCseJP/4tXhPrf1sv7O8erB
CkV7L95YRmf75CwT9vhZDfqphjCv5P+g5winyevwJQCxX8FYQkCH8UALm7ASruZVgvd3R/cMqmyu
ZdHDp+qBKTz2VQQfxq/P2RSwotwwGDA8aPD5OeFOMq1sd19933CUt62rtXNgbkZj0FiEY4H/Gczh
KXrSxsSgEmSZdBj/jUt3uf0a80JorKgsbeEKO4ToQaomfUs/Cs/reeqZ86z12sfs2kqAI0ArEUZu
KYBHm4lbAdsFv+sar0s7AamCum6hFtawsjHWD6R4LdN6T6TDEx1d/8lRSxPyuZXkaYVPRMZhUcqk
C8ZJR0zhTHLVvxovRsgv2vp7gwT6xlyZXJgk4QBsz0XqfYApT6RpGl5JLhFVIT6eaIK+MmVN7jze
E342eEcOPZUhGgPRpMeXjkICxJ3P+3YZO9z/NebqvbmwJILawRDzqgfFSgRR5fqSbobVn9Eshacr
ZovJhGUc1OBSqnDEGAyfTt3cfRmLGOgtcfuGjNLKp8cevrKYYGQSwnYzlME2JFzS+6m2SPSOWHkQ
bqYF4cgKSLFf6H50ZZ0oovVk9XUikqVmm6Ul0Ts/4zOUK3SyCVdYo2F8nMmwphey74xXBxv5yw3C
xQBu6dVdAuE+geUPbUFdvDoSqFKqEdwEUhcbOL2GdOh0F2ZECpbYLSFNDVTnN8Gt+FnYhhk9Saoq
ZayOEGr1P/Id8zNKXHMuYnMrw43FpPuRYgm0azss2wS3GZbA1b2baxTiEMCYpAsRbbJEgfqi5ORy
MkzPPsnEYjbzgkjQyBuzMC5lg3M/uBg8h5qKgDlQdyN1HQmiab8AiL9PtxPPMqs8Q2STgkB9MPkY
fW3E1UeaCb3sqwTkvqVfdUW7fnc+29elbWMzoEj8EoWcyIGS7nSRlL3lC6OY+wAuC3ySdljCtn4m
/KPxFcuJq1KFwu9AYjTSpbp+rd5SXyrncH4mTgtjPfPkdo8CBdM1Boy0ZD0+kbdj946ej3XytD/t
9t2cxiYC5wB4RLW4U7mQ/HY0xF2Sv2gy2XGJtB7iXEjtFs+flLem+GwzeYRYt9/JrKbIk31McL+n
nElgic4ioCeR5E3WnrI0ZJ8zKg/hpkTOEH5ZjzU46XA7PpKIHgATz6yIOQqzT8AhCEmVUzhlLEaY
dw+7xsUC593YNcHC0jg9kpVAf87SfqZzATcSUfaCEKzuH7y8feZLCV0lY2hYRCmEdL+ibwF7bmBj
cQoFm1s/eyUR3Ub2cTj2sDMqqBGx5YJLp1k1h7CxZ36VwliqADBj443HRtgqAQ0QhrSG6vHz8adJ
mH1CuORUZYvCshwQkCEiXbzqKeS2I1B9+hkzeoOTCWuGaY8NJ3wHbSSejGyvScjHffLJThzvRedD
cB2JKi8nefpAvHQHIh3aZFaqHpQniv+CfY/94enXkOOwGEn+mIvgmZPzSZWA2wQkDsSbyS5sVwRZ
bEJAiPSXVOLacrggQZlNKIsoXvlFn9bOJSXueASZW4KSsgRrSMMe9EAZH1GUqcoiGUUjEW8oxdT3
9cMdBczhbg8M+OqIbtMkFagffT8LToDUhwqE0wXDGgylsf/UTu1BJSd6sJlf0lsC5d4oVQ9a4o9k
4RYaWIBA5vUkHCloMeuC40NUCY6tqnfT5qU21z9bJkhivlCH9U1dcN/5DOVFLEPa0vstxo8M8gk/
ANAX+Fh948JFrbl581lgnBJYC7UD1q0+RbMm+BhhvkEaS7/vQ1LRB7ySW3s0cda8VA1ebCCjs2Fq
uFjU8VbjsNhLkdJ7HK7wCwkrom4C8WFigUMrJ436YeZtlxwEJoBgcKPzYVkwaGSHh4dLY4yDSj/j
ToK8iEnEs4cc8pr83MwT7fqniD9M3K9cHO8BZx3Lhk8JF4WvgvtepSHCCwRJYszYfSFA/yAv5Lhi
BTJlpU9pVJs+j9ZMXkv/JgxREdWzZwie9pzpkGaSzx7UnvdNT/zPx78XwBgbpWQ0xmPldZNOPaYW
w5rfdRgdF/MKisI4mZaNBoe7wnODiMnv5tUuL+kC/MC8lhdlKVwfjKSxuCwc2l9gD1QxhbJpn8G4
uC/0kJO1fv3AcIR+Ilx5AFS2whboAGhr/HG8kDpDOprPbTZvCS1TfoeosPTt2HtdoU9xJ1lXj0sX
iWMXiBxPjpt/ZYTvM8BUJF+sG1xxeLAodIBcurGBlARwhD2PeHTnbFBgiXqL4Qsl1kjzuh9TobLZ
RFi4QBwQxlCF/zLfqvGX1J36UBW4o0YfibxV70lkn37CApimeilCIU1sI2lWmgBQxWbhs+wY02UC
pDFHMN6IFhewlu9Fw4wOtJtRuCw2djGXOW1xnrOFDFddvj+lOdweOovTWKW0Dt6WND2qzgvtUxqK
oBPre7VT6ApTWLMVra/EHFxjaZIXIj59kUt5Uc48SCQUwMJ4/81uW2Nja5z0sdnhq++5CsEGo2kI
OgWb8WiA9JVxOoUjMFSo+T+URUyKKpnuB+qBibU60idPRD0waLnVjbvvSWCGl/I3eszEcnNbM/iQ
zRPTK1AAidWlM9h/Cn+pCSAHserzaIORvpozvYGs8PxAgs8ZOqqvKay/scJqcwhPa3p9RVijkpo8
QXUQXjnMV2pYBJRkpVulPrvolVJIzU4JUEmjHjjgh5bm/VdSNgCI7Bo9jzj1BSkCyZ4Y0C1GyjXy
DgWTCQ1tWEgXN3bzLFxApQ9pixb98cgm+fgoLwCqEAgY2BXn7hfOj4r0bcYQko8wujd9sG/8Vwwe
gwk2uHHD/q6V55otgg/AviEwGmNqR+NPWUZvC0LGq94Fg4YloMPHA83BjAQgF5ol301ARVg4IhQ9
oOcX0czEpGD6u6KcgUrEDWCbwA+dz8mxdS/Hbi/rEJguSyHiGtO3h9qQb3UfPCQdJJIw9zTTkCti
db7vuIPCZ/F7lTPcuaGIzODi754qrbm2VHGLY7amedCxuGDuGtUI36swHGPyQzI3NTxnXyuNblps
xnjwQOHj7vChgaAexsjhpDmEncmIiasdJiHqRN74/97f9sJH4OvyJnpAtZRJohy3JP4yj4WpGj+M
CwJlpUWDo4+gc0hs7hw/lZNSLzhisX8cN5Dx6+lBSxcgFt0H66lz6FELQmQKIG1Mcz3RcMtk/EJu
xPOXwSE3+QbHM7Gf3LTOwsaLkS2aFrPBptIbTabww4CQhpnSx+Vbc6G0qe1/SwUQBCkmdSWP5lvE
TIpZRVwAl46uh7UE12hUkXC57ZJnygPiPOEVHr5rNDrw7/Ai4gMk6kLotgYKLJBrcc334bJ1yEus
vc+cm8o1cwVgxVj78eYgoxs5+Ei89hxt7AQMhTkYgeDZs+5zAD+Ix/wdPjSMe67h3vl4LiBl4UaC
f/EUyA0b/xyAoHIUgUEQRfR4j6GRCZz0tBC8V0y3YGugd3oQPUb0Jp53haVwK7nnKOx+een4DiCZ
/Ec0gXAq0ffg6yJe2ot+gvqlYbZYR6xRbhmkS6l0P7yKN5u1yL0GKWftspzGy0ZVhmaVkxwU85d3
LYOfM9Z8DlRO+igjGUuy9oIVSdZTLnsdMxGNR3j3sIVmcCr9Vr9M2PEmt8cTBqsqJsR4wewY2YOk
sr9rS7aw+w439tKFSswvJjo3FhG6NbYARhgM6OnY8PziqIG1AGcK3w9qBy4aSt+FEowKkI8BfALu
Kgh07wyZHR7Tp1jiC8JbSYnCvWNBc5thKXChMovVYGKHWxEaSRvTHNjewumBRLQKWdKg9qzkD8uE
gg97Uw4J/g+u/9xTBDJvj574pSL1HlcocdbcJp4LfxHsEpMuvk9GmDXbDDPrzudew+oG0XrzoqN7
RtbWwbVk6fkJ9SIuMni5MKoB0MA5S7JwA2JxsMDLBZAPk0NFhUW7xL6FzfaFV4wevmSHJX6HrssL
W4VfLFwMB4EV8w8+I/wLpBw8IYJAWbWwE58eCQFfhtuZD8cXizg+ImZCXzbMNOAKYTljPsvIBNIm
3if9jX1lLHQQkvAo/ttXbSJJvsasqmYv1VfbeFStVjOTYo11+p2pk7k+hEBpXCE/CxqEUngNJu/t
Qlc3xgMH1q3SgQ9uCP5GlAXtXmbiDO1+1wq2bIwQdvOLWGM4UDnzqbhuUfWx19LJNs3CXiFBr9KX
b6a+rRa0MovXgilfKCNuxxyXKW43Rmjg88MWg3IALnEnzoizZjF+NftOyLYWECie9YRhIHgcs010
rEky/0HJxyCx8o3bgnEtRAp+J8HzYzoYLrx1xD24REKftzi6m6/VgNN+rOFNgzGtoHk/p2eGfgQc
8pKL0JfgNDDbZJwQEGWpeY/3CsEhQVrV/pvOCZ37kGqm++LdJQKnfLiGzIiLb9JbEKpNxrrBx2s4
NJkloVAYZRjlliQd7CZUWCkoj6WwV90MS3cVQpKdoHeG1D1r3Rx6KJP86WTqYN4HA4S7aomLlvEh
sUKFDCBoy7VT6/59ypOb1i4wlURg3gRArNvJo3xxevexEjCmM3YNu/rLzcUNz4fMAVCVSOr6hiS0
LSpfc8TAO7D5/IMObEEEchA02pJH7jYBPCjtiF4aw4mn7D8RCQx2P/3XOO/za3tbCtC3kVhjBPUH
qxvFDlPqAlAEhklL9zvtoePCQScUASrxv3sshQxEJZpl6j1Lxe3yjteO9SDTG2mX28M1MUCYR7y7
YJfZU888YAdE+JIsX1fj8tyhvl+93DCZzvJA+NV3WAQw+abCv7vwT+5M095+fWzd2r0FH4ub/D77
THX9wUM7NWUf534cJLKTMdxcngfmqnj1213rMS2IIDXfFihYHlTaV54jJAhcXFgrQiiE2L3gNMES
4TrON5TLCNdBiab6/AGxC3HLzY7PPC5tpawGW3HuP+POTkAy6Y0/zznRDlbmmfZ1ExZTJ2ZdLcrt
Di0wyEWE3MbWlpM4WzXk3Auhzj/SPov1Oe4Ti8dSdokWXbUZWq13SBLiz/BPW5FjuJQjYoTYMBhr
kiPKUzd/Hxtlx5KW0HPFxFIvsCk9639jqLQL5MTYzXDHUQWONqudTDIPI7IpsiXOzhD5wfRsTE/3
qXOYdfZug5/XdDX6jsLbmk/i1+E938TGdAwGrfbpMgXrdG+usMxhHxI9fhTC8oQ/hbQn/op5nHC9
H6vj44+JxNSi0yUGi1KcjgSZG+IExIDUTTbHRnmB5MNNfON2RAWxfa6NS71pdgNvkvfZkVIiXsxT
xy02/McCi7n5YzRioK0aewNGDgH8qcDcIvnnV8XtImSaIRlFPJLp78jaBz9BvknBKTLr4iTj13++
grAM22Xpmnt+YkRNwJzm5UwceT5xhhXm/8wk6SOuV8IkSTgg7BnnsiO8tOj9KwSjkmNHyQiVDQph
eSHZ7Le9cCHZagMixmmCBKsZXSbAe4lSTPfAu+kZcnnyi36PDhQSvAIYnXs5+bEsO/r6+RH3Pxfp
lwfnDWuaF93YdCQZ6Z4x7xeCX0YM8Mbp3QGMAAYm3IynD+JKlonpi54Yf3mxziCP+V+6l4gx0Tf5
vjmqP9qVT0JPBOT6IjSPlomGnO/DHzLk/kG3B7uYPy79z8gTNk/mFei+u4BStBfOfP00Ht3rHjj/
oCwfF8okyhW6JLKEyoO0hFuJ3xhqPiBQ3aYsQIvBfA9EgZqBU5IjIWG+s2qDd9jshCV90lg7bPsl
g6WaNnmrBLz/rA1lbM7GZ8mZzxxA5mHh5nEwC6ZL0+eOlUHDBS9kh8XZBeIvzm7CCaeO0xtUDbwN
otFYVNBtUqJHjTuZ539gzEz+YWEwJNdgOkDotfi5DwkbeYff+Zh0goAr4oBfD2pNy6inCktYRwvw
l7Nl4bKBzQbiU9xE8P97eGROGXN9g2v966+YMSHR3fzAChsfGCX2/38aizeW55AHPPRbVj3lOD9T
HBHPNk1WxE1ZzErsJsBv/GysOqdYKjNMWAKmakHjU9MzOCfMvY9IPq2u363i4zbu3uZEmbmfRRIq
4Lfnx7pdS5d6Z0bfGUiKc9uTHWGsBnyP/pI/3a8wGDpkggXGf1KX4mmCpvOCcMETqEpEu+czDeHL
6yjmfttfek/Y9aSj3DADuMB77ubqnsH3pthoUfK1yvAB4/NyW7nPRc1IB8Md3Dt4DVknCMn3HfIa
VMtTvopoaPPQzavTa/1ao7e1cLpdvcLXWj+UoRTddkjNCjdfPV1sftb3a7cvlrp7yf16f99KrmS/
frDbWeeRfnnMkdcvQb2W1ebhP7Csn75WClx2xiSbxwrwCx7sxkynyZJ7Vv/W7KxgSs00XUmHejf8
9pf0R+Ox6NPfdF7huoA2CDrlpsOBqKcMtXV4TL7kV4vPdbJnrvCFwN5PX7/AqML6tirn8K9C1blf
P9viKtm4hSVhbWmHx+o53qN6rpNvoB2TlfIPZefEK/dP9F5eP7tvb2usqaLJuTfwWET/aT1Rt9P6
17TIsHyYM8JOo0YnBSzidyZeTCTLL9T3cyPvdXD+bP0k2dWM++9S1I6vYcH0U3Ua22AIqLoVAUdk
ZRJCYCJF5CX+1Rs8q/yJEdfCrH67eOo9pFPF6QiLdFgO4qrQcSICUHNbIyaDq6hWTKG+OvNTItvs
dKDq9PKvn+MP+J4hO4MdBcbdMi5DOHhmWoCOkqmyNGXD0Mdhm7ErZowaSarpTdi+mJhM4emAe7+e
ELlwlZ/Kc5VIs8wDQXrpwIxCBDOK14qdD3+zlleU+meqHRnyQbKQxs2Y78tXG/HLR4Cfvl3eQzhc
dA0Yb8KC1WE9AiWzFxZgVBFRSA72SyBJUGam0IWZFTBKG7dIEUCHoyaFqAfzanyxO3ZhfjJQIKJh
mKLHcQP220O1uy2ylRE/Ls/jsH7/u/09j0wpYY2wU758CWE2Bhh0LQA+sEBxzEVyv05+5Xl+6ZB3
FA7N8tgRwdUnDqeO9phkTKFGTqFKTNlhLbZnXjegbbvFhf8ZPO5z0CoQyKeEvRS5m544rCspAssF
vIUJI0UvkJnnmmlMZ7hoDVHzQR1OQPsDNYkAixsJ6ZEP+P6in9FXWbMAgv8SBQDXH/Y77W0/AwIe
JAdQvIDZ/AjGS8D1uBsVgXe6epCyl5eDffkA32DYAIMM8qEoDwB9bAnNEl0vP03iLwHKq2RTkPow
5RnwMFkC1dgojBx8jjyaOWw71uRMZaNs6d3TZC24zBtBWHDavqgZ+SY2YAHgLdAGAwgwPgMTmo9P
Q1geOK/NGTzUEZuzGAN0OQGhFgf5xLT7gth5F+x3hBvATQz3gUMt29DoQQ8jiUFPAOulbf+ez/XI
9s7BzvCLhBLOWsMcihQBU7eGzy8sNk1Yy7dVBosVxJahJD3pWo2/18laCL5oD+Tov3+IpXzhKFCE
yPzXBfaPdTT+I8wEROctr8ClVxFSwNSdP9yBwNv62B2rfb5sN8UP6y85Q6Eae+EDTQUOnrwEluSA
Tx7ANZGLE1JOyF07jOy0+kDxghwQbKWf1j6HLrcKD26aPQAUNAy3fUMXahBlzcHofXzcThx5Jka1
37fjkF2n5zgl63Kjq1OTHlBmgBbUlQ+hvyDbbqyaAAg6FAbP7I++7KbDffUq4Gp0gisADiKkCBdV
njYqgFtDMtDqK7JbOMnd0ufqsooUDwrrjOgKSmnKfjwBHte73xOh+2LYPXYhqoHhgIPrmdq7RuPR
17zYmmIt1FfG5hkTjeibnmrfrA+nQD7LZx+q/4d9uzKD48S+nbs/MQZYp/x/h+n2AyGnDoxIjJ74
TBAVHjMK4/QPVBdbICVMrDr8eIxWxsJPjbMZRjhx67bu/fCN89n9nEFIpgPn9GdUbMPrguca4jJB
+HiCJSvoNQF3P8ZcCnCDWBBhEacuhg5xNjfWFO/rlsCybGv6SUzTG2IF4H7DUUzR/wwXsveMXX5m
z3rxgc3wGeO7g2vNiIsw9EHn4vKAiyiFiAPzdCn6bUDngW7yX7okR2SjIN1jF0s3pEwtcUG8E8UH
/f8g+zQSgLUY2PzSjTTnakWdaBHV4H69LrhtSj4rw8kzyni0l28fkNEy+S8JBfAWTO52wORoz+/e
A1+MhizaZGp91v4beir9enKgiPXq8MtJ+4gnc2JeXNnGWqW0CR927jM6Cztflgt0QpQwvHS+Hhsw
RZiDbsqLtDRnd6/33mG1ylbU2mUkXXlH+d4sebiVzNRwSofUPaso6RmQuK99Q498RvzstgGtHm29
Wy7uITCvU2+KEEiWAk6ey2ESapSnVOHGe4xkIy6QF8GIYb1f9CuPiy+TThAASAW/MCSiXl+zlQ/r
HDN2eBeIZ5hslQd9KdM3NPPhkKypFTGKl/3UhlTrp9xFg5Iicyc29Hh8/3gvB8/cCBhtZI5Mq3Hf
GegEOKjYisD2D5nTOvAoY9PmdHXIPlq/fBNb1cbCMmlceXxjcjYXJCeOKQsj2jIXea9pfiImqy6v
fIb57d1qrXxdzb7/vothfWdtgPg7UAT/TbzEuwfqT1lYGu7RmNRaL3pIqKs4mQw8J32RzYoAW9yg
CAh24bN0fkgLHGpcUeXh3uDUMB2x54sk5mWw59ZwqOO7J+D4Py3O3ZHAn5tdeVpwn+XYILFgiQVd
4rh1X999WjJ74t2x/z0XAWaVPqOJKU3udLAMuB/TyTBlgmH68DELE3mUtql9w2GThpjMa7iYeHLY
2OyDEDiGcOLVzpW8e2slW3xkGw3+/EoOqocQJkIoGgJ58G/3WUZmoebmfrIqMWdCnnGpwiYWfbTT
vhiK3p77xU2VY+olu43yg7oe081K+x5WloH50s1GBmyLa83GtSlQNurqxfzvKv/0xyZ4rYGYXITz
M9VDG+a/r8U1I3TTPKYRifPQJg5NgAnaO7gvW8jQ/3BhlS7dvJml/BsCVgZYs37W/SElesRPt3B7
bIhBYy2T1kNjJMYTAUigZAnQu1lwM/hAeGoRYkX9h5rBYWwIplP5L5v6cmt4Xdi7ooO95+8t5ENw
+Q3bRPULeKkHYnz76/6yZRaY/wQfUTZr7h3kvhKl4Wt+t4sFTmbWZ8YwExO3ESZlJ7975gwbf0+L
kWfZcliwRIDibQzZXMV+nRtk4k9ucRW03u3nFsoW0xFPd3u3DUGH13TJTum0FsD8FCaoQ0D2VJnl
UeV+/IrYbqJ06PuiJHzP8r0uuBC5pNQrzwImHhr7UO0MlvDvfa3vjoo/EFgFdpBYJvp5hNzPee0g
xGjR51ot8hVYpv/Z3BcPD4MztJEIZ508LuN+vDNO4nWexMXi4+RVfPaBPwEG9jIKUGBabNHB6A8M
qML39nkd5uwRlhwj/WIOMdU3rYPh2+LxM3q5T6sta27JZIOqZI15LPY5oA+XjMcBxfxhK/8mf21u
vSfO/fTcmou7N3rX1xE0qiVECjTddEmh5LJEl8T+scPNe2syfXnjx/rOpO1nwzCxWdw/1o09hIYR
B0dyMUERdsrhFVPsF1vOetzNHkACskfsDMWrg90cC78J6JcUg8AHEtPwZJzSvS6NgK5EpLBclXF2
LE4SNxoiWdh6n+V7iybZ/29RxelamuUrqr31bd20HpNl2QPRXpQABMYcj10IRovHgQC0aAjTNYrd
vzsOpudXTPQeq/qOrzbvFbSr+cvvVg+iC1HwrvIFljeIntlvOv4iyRmuHrQHjc5c9V77fkajpy9a
gljYQoSALvt7kn/wEkb6Ce/Fg3q/l/5h/fHcSkeVdwgmDM/h1G+LU+JVAZNYkvAmf5Cyxm2GzBoU
E2AV/n0hYWdwVXcov1uaQW5B+/OKR/nj8hYh4wqT1ZjVS87dGstr1en9SfDyiuU9kGxMWK3Eoxh2
kqDYgCq68HDlv09gnJWjtPhDSMNKf8WPGAk8VoprAov3bFYO8WZxA8vrYRkelHyHVHVL9Pqlsbpv
2TWWUFWbLU0J7B4mAVPyE/ciweLT4vqddfPMplHm13NTe5M9IMQ/5rntBHGofb/W+/KvDVWOiN7t
HFgtX4oOelI74w2MsSf0vhH0HruaDWG5xw3XgxAXpjEsCB6gsTJg6WLt/a9b9UsoO/AemtP737D+
izkOQhosihVXAwoovWpMt/bUMWKXLYdMV43Rorx/H4eVMJOWLSd37ov7NAa3oIP6/AMZoMmiPR0V
ZHd7ApbeeC8UPpDTxljtlAMHNCzsVvoVg7rZBO49r7SAeyMeE++jtKEXQhhuoi20blBXcMOi2cPD
yUwCQK1cPMOYxQCE9gzIxfTrMJKWcEHFVUvSU+NNKtIISJMVY2I4UfbCcVFw5GE6A2js7JV2DKhm
cVFHSCeIe09yw6DgofJxcOLkh78bD60DHRt7DJ6ZRIGdgMGAswizel3oovhOgHz8Gyw2+FKEA7Nb
099xgnQHWGBRfil2qfvaPH9AuRiJ0qcADNF9FL8o6ikULM5Gwq8jm9NriWMLEhiSko9kCkgbLpar
qVnwUAhWxJRYsDiBfZ8OyOT0L5uuMO3hdAWsOzA/B0j84u3l47VoS8F3Q1FgNQFEL0uNy0Pu9r+h
OssXlN87crdcyMR2ubeHla0sqjHXN27DCX9WYVDVuMxRPdGazK+j7wWjFIITsun1bR0k6zHTnEMa
9KE4ZYOx1DmsCutzzILuoP3DXvefvqi2VVAsmxOr5Y/qacEHLVYgZsEb1e9tAe3hUOzai68EkKyX
w1o/sbJCBl94ViEhHu292A3Zv5Qth56wSf/4n+QHYmjrfI/pOY0XCmamUNZpcr/U0eDW8OqPRTot
lw5Qc7GmRv6vKYdIwei0WI6uPJUrY1HENo2Xofe3aA/m8rkiZ5hSWvA0SpwP0JltRFnUBt89bdBm
Appp+MKMeF4fedfNAXD/7OhtGAsiB2BIaDGDnd9skv4WzThxoxOewGfcMHudZr8IPqgWBmphkD/E
fqnNWu6L5Z9mI763Xj4L1TYD5o8vfxIX1l8XMAGw/mimhRnd2kG4sjpbldKqjcbJZzYjKdSyxUOF
NozUQ1YnldgC9LIi+SG50FI954Ce+A1r2z1ZAzgnYo8asOU8l7IDhcapAe/23HpfRTfh5C4YJaTi
eOBMwzOFyjLbPtjE2F8MDAJjbA8cnU+L2sRjg8fDkJtEv4BIbqf4FdugET4XkAyfm9wZT936LBw1
zl6OkaNyLOM2rle6r4biXvMx0V70m3dtt/K8XXW7/AceLPbgO6jgmIjcfirmkdjzMl/j0/R4mKKP
mIqoxqJyV3OCMzlLg6G39NruUpdo7tuYVWdjCgWAhKnIcfLDa71XvWw7WbGgYaCAzkPZnLa8ISVW
Rq1f++OwJpl/jzfZ62kV4jTGEo47pS+Z+c3ebJbQa/zSoYQ6FjPihmHvFU4OkgsEMTYAxQxHCO89
4+jyc3oU3hFv/Pa9m21hW3uPvY5HzEz9qcO3i4A77qmk9Fl6AEyXlvAgyxbW5ghuvf9pG8iHAyU5
ZURwuwizcV1kAahOKCwnJJ+AoUzJwrO4fEcC3PliIIdvS/qnbSHu86rCmOPnc9YMDrgsa5LnxXvc
u2XE+hVjjlArR1i+KWbsPF5uExV2oumiflQgKU9C4KFpxLHHchE2bPBkKLxdNe5CdUWJ7mSzhP16
PBapgsI7Vb3p3w7EWTNFsG/nsbD8nAC8RFpJ01aCis0EBiQLfKAvyt3x5iIG7f/lfEtlC6+LtDg6
mcZTZ4I3YSvCsR9n19Y/v9d3DCP65bCiAGdosCWtNLqPZnVcIUWCU82ya0VdO8HcHQe7iUdKKXeo
vhDFRwfxXJqXm0NevJ25HBezZkNmzJ05988wV+xvlJxuu26u4Yk5BbkFnsX4/lDAlZAsFUOfyoao
NOz4Qx+z9kXJlPmS7ooLLhvzZgvIvVFwf1NHXw2YeRvMdHtxrMRKDrPSyjYqoyHQYG+yVKAfqFM8
ImJscDwjwFJy1OdQDWOOsy535SqPsLnkz0BJKAnMaCCAqrBugO6oJWgneTtrrMEI18LRgBHFlHdM
h3aReSIC1n8Q6IluMY8K53Mdq7ub3wR0VFuKD3DJfP/YP/g3yVaidl7j8Tji5NRVKRsaFdawh2BJ
+6RP0bhhH8FIG9HL9H1poJZD6aDNw3hHdwyFyfhUY96xK//BTfS0dfqL+1h7THyC4DFmfVv9SjyV
HlEuawoj9zWX97CF5xzNC6hrrpJM63m+gwUNy2XfuvLSXL9WeTjBMcu0JCJQEFT+j6S7WnIkSaIA
+kUyE8OrKMUMVfUiKxQz6+vnRI9t7+xsd7UgMzLC/ZIfJKKUUxnjMpkpq+sa1N9V1Tad5UWA/+uH
UbJB5lrhI6zP6nstxFUrgf4pKcuG6d68sqqqtyv7SGot2mJWz1QoT6qXf2ko68aream9mtIxa2HU
MIz2UVoUqpkX1UBxx7qNPzJ3Rs4bsJ9+/1B+7ksQ+/XH8sNPHxJqqtJCywbRMKzkd/u7bh+aZKGK
xlcrOUlOnp9q++aqu29jsNuL4RqpcGd36iZq9Zcq8uQD8E9Vt1EC8FhKeEN4oMFv236hmaido9Xw
wbzaT5R1AZ9Gx1wn58/DaP6ZbudGYAUsLI3Dqt836yoKBfG6SD1ZAoFXE9PXdNlY94+208d56KXP
v+uPXXcz3I8VjsyqFiltnkWaOJcu9FVOi26ulp2kP+8d795EYjYwt4cOu05F/lR53tgOTsP4ODH1
auT956Q8hloBE+Ho5PfIV1P5/tXTQTlE1iw8tq3nICKcTR6jFEUgt9yplM+yIxNjllez+iJVjk90
BY9hYpQTtGI/MtrjXL5AJVOmC1iHgu5a60FO55Bi0S/6qeSrdBitsf8oZWefwCX1kQk2f0kd17x2
HIRLp53ppTmIV53H5NbZVS4dAy0e8dpr0zhfjXmJ0hd6G2RxlGTSYMfSbqVxpc9laUtSvk22n7tH
I19omLE4ucRn7Q3s/wrcyVbuKSX3rnerz2taIW19vi4O0TacLmlxCniIzq01r6GSoiv+KrMo6/c7
u/qyeRbUUXTq5BvrycpA6lWdarn0ap3q686ssa2Jpcd//r4cx5btOjLCB1WlI5wdFffV02g7EEx1
6Z0750+p5PAUWE7i7VU91LeVbY12KNqSFpV0amNJyjJBB9to//u05ZhlkIleKt7psX84VR7Xpvv9
+rIDrMeJ2uJ78YZ+m+a4c6anZqFjeSyGscHpC2U3WrZjg1hn0S10kr15K/TN67bdSqe4F1tQ35tV
6HAun7q+Qe36m/tCjmHwLtNl30NBI/KLHDNifDOVxlqY2VWK5uLcqMBRrphVEvta5vmTvFfOxkkv
CDYruLVtoXKM082VTsaEAggkLqv63vaD58fiTasmYsfNumyrWt35S1RHzRLbA8PMLCNrLabezp8c
9e+793UtL0ZzWX5wkuwoXcnKK7tCpPXSinioNkLhY5XTv7iz7f73noj8vjYufReeXUosyrd5ZPot
2ux2eUukJqk3f7jHeUvnLacbm/K2NmsEAk47aTr7w1Xf/wo5WH4eBROboREhIPuycwaFb43VSjOc
L9Fk52fo34hfaXONsukqkVS6ku4rYDW5gThP9rPtzLAwFKViJ9PybaPrvWz4mrpXpTv74G0S7PhS
aCdRLq1HsnV8Bjf5PCE9oqSOgI75tRhdO4/hpbdmIotVGe7u20omUX58x4Y+zm7BNCDby9wahh0k
dCVunP2qDnrjkgUSa+cpiEs5E59M04YHPkuvsyiZ4i1dMT58i3E39sS/7KLEU5R8GRcXJsSt6suV
6aME/dXztlLYj5analZLMdEIcsafgMaFIrhg4rLBGmBcz2flQVv0rBye1c2+u082mDdxc7lL4xFr
zF8VKa2ZVeuwGhtKvz5X9wRFbEin6sv3h0Xmo2WS06K19WBxTq2Zv7qFY//06hRevdusjel8QIT8
fKE93zXProQ8Rw1RunKHK5yksJXOu2b8VM2/avmkTJrfeLL/MKO4sWAa3w4Ts+5t1k36XLNO+jJ4
/Hv52Knu05tB86y6qSATl8ZhmxNmfBX4UDV6+/zoXrK1AkgsUWYJdP0T58rB/JxUC936XNWfhc7r
MDpeBtnbeHYb3/Lj/WZ42hBXVV+n+vaih+8mg/Wvbmk+luFRyLwdzGuJYWDbyWjXOldOkIlTbVG4
la+J91OuVth1LyKbd93kWRvd5EMU0hw3NCfTLCRa84LN6Gt2/dwmR9dnN5P6mc/buydj59cBnBXP
D9P5oesE3tG7r/+wqyje3KOaM0boXEnZ8Cb3xu5amn1o+z0b6b/NT6rl6bt/EhTwGLOL8oPlSgZx
rnM29kiS72UX0rlSp6rpAU/l+V/2Wxpx51hN64mT7XhHkQkQMtzkcSxvzo0EmDsrQKi+TldnAoGR
AzMrvC5M0PrRy7NfWlPJbDnJw7r1XMRtqPlPFsVdylvQG6zXwyR4f9nyowyQhwtXmODkSPTHDVpt
IcaqGfs8ImhdXZxqu3tzd2ifDu2UUlk4X7a8plpbNdy3RHd1B7tBBub2hAoT5NJM+PP+O++hXerN
/KVjbZWuiERxYTZRbtHMH5vXUyv3EPQUzVIihjr3y3i5GrIuZwSrGW2QQioGNtk8E/IVxnD98L21
ydZywly29SXfiKHTB0JT48uLr+FFIrgxuIzKRpDvKzHzoZJ1qp7HtZIUnRGrs3thoNMfL5kbfL9x
RknBXFWleYg4fwQoJbdtIU79mqu9Nmif0utKcE3mXfKb3MuZVJlfW4xjhkJCN5fsLgQFYXNJh9h5
c+/iushUFsvmzdS9oHEqJ7y/fVpm14Iip1e4B0OmeSe8Gq+lGIiIoYGLa8Oz7NiPlxacCCDOJSLa
nOHwm/td7fF+SHWkk4nHwv56AfbAFRDpold/ixUQu83nBYtY+IlB0lf9+3Vm+O69/LqOZql22tgU
3iHTUG1/6HUwSKGc8263EH2C5NwVBjFVIMBNv99ZL0c5ACyDFivKXO96iPjz5sGf1rnsxplk58r5
GqTINTcit/S9naT19NZR09pd6wd56Omq+4GVSD74naqbS8T6az7Z61pPXWvZZP1ybyS8dZZ7tQIq
NtcqOOtY4kSbtbyk/3vc1r1YniNExFxieLqOkvfWkg3v363MF4jswv3PpyIfUMv5WEYH1/1ak8l8
wZMcEO8sGZXUPQoen2tN805ItJze3h+axAOOMFa1tcIv6MtXlfkwNlpP0efQqUWqMzv3Zg55r7Vs
khHgFaBcu29rTWPrI4HL9KKxODUy6bW5l2XSCp8q+E6Y7+Z3LGxYOyRYiHkfYhl8atLOw5X3AXwy
DkKaAw3zeRUEUP6+H5ObwM0e1qbIi5MStJyX+0aSJEdy1fY1Vtf2Kt3bLJuW7SI5fG25bM2Tk82Q
CFYmD890/xxc0r3nchSLkdU3d4km7xNz5HJXf1zKOP2ro/qcGMsK2OarOemoUln2NvQiehTjvdhX
Y/coI06+lc1V4XiWeAwcFC/RAWx48JeR6xFr5oYZFKqc5dapd45SU1OxlLvLa7mq2iAskY1BufX1
lJgPE2rsGmlI5qoWUB6NLXUCVxMDG+owGLmgBjKBdZLPwYzO5LJr+bCMbh601PbzuW5v943Cspla
cg2VqU1E+G1TNT7GuX/mJ69z11NDIuGLwRiTIpxWlGMl6olMckgGIiejuWJ5OXdlyT/cHyXdVr5L
DHsU7iXlnAvuxRLHj5VxBmf+s0frEqLxgjKDw5IK4849t6gGxx76hfadGCA5TF9/mfMyKQ9G0PF5
d+KI/blJYZG4jfy7d6Nk25EGxEgUuST9Xu7HGqSGudxquWubQ2+W6u6vfzdGoe3mLZhFn7fJMUCr
sR/Zwf6SnxHywPBzNfaCx0JB/iov0kUf7iL/4dY/r0aEGf7odKvfFP+xa/t5wSVSYq2CT5G/0oWW
3nyaN+67EH/urq9mf/tLJ7YVhlzLP1rnTDthxxPqnxcMXmHymdmdwlABOpSGi7U/RuyU2XTkg7gg
VhYJDg0jeeC8K/aWq0ZQupI2P0kL7eJInTeSq1Hy9XWjBxHPYASUqSq5JHxg4H3AxSzvFCSUJc9D
xeW46GFX0hJNpqtymvKovliEUtIMKix2vjYL18ta5b/Kj+7CAec1P3yXg8M9YVFkG3w5t1vlQCRy
bhqG4sUL85+L8NfXF8UMRIXhArLJj0eTSOaSfLSW8a+ZuxEznpOHSZguPQ5jIbeTwFaCSUFEGT/r
STVpBhBHAZEz/VmwbEWsDy48ESxkLZ/C70A2t8JWsg2pa5fVZC2IeD26xQYvwciPBq8MfFsAPZ9F
XIovj3/1lO5c091cQi5VT5ivAWh3mvBVMyV3G12V0Os3pbJzHEiduCWabl/8GJlIw9mVTdUoUqwF
KTms/y4NB851yiYQzIw0DJv2Da7Np7DqeQG2GlaiPeWtQEEGS9lx/NYowHv/gEbcpz5jl+5CIk78
y81khvIrfwzmrtXcRCQ6PgoNSY+uMaRGkuUw11u1U9yZZrUmm6a6tg79Xdt6sLFeaD6vYW9mxwV7
8Z3TJcldCd7H5GeOJiFGn1ly2cTbHtVwnF4J7iLPWxcqTdJLB0TodA9/wDrjb+xvf1RF5tTlj9OF
2ez34NaixInfqrwVfDs+ZQ5Vwc/K3fbPlunfeY49jlfurl2dNed/qZNlJj17eRouUsPN7Z2RzuZI
FOUeE1+lEs3DvR/zQBYyJUs2UBn4C3gcmTBH806YJgVcyz0KIUz3n/S1up2qbBih0dorQvT6iizq
0jvclCL1PSOfbTMWcRjaRKixtsegtrLYPAEW9e7WtmyX5+Y8I5ivwcDrGcsLq6I+TXVzIEHiCLuP
JT+Tmh8qo6CoU825mRAvZ8tOwAtLSsOj4Nky8oHtSAxovupBDOE+TFbLpn/uVs0cT+/p4/78tkLp
pe0GRGmxXSutKGLwY8N7vza3Uzv1HaX9zyfm+3oHS8pNSaP208W0ypTkVQgJluv3+RUbzSfHSVov
o6uAmeJqMPJgXcFg9B/EadNt9zG+DrEDTNQ/14amINnnce2mvm9Vr+/tLF3ntDr2cW+qkyWGbCUz
Efw5yyS2LzvEaeR+hr/feDkw8vz8QCJ65rMBgnaUanLfSH5tCEEu0YYneN81LKN/rxkXNzDWgyz7
UZ21dSSv6geZlRhRHWD7jtRh9hlYd44k5b71NfbdPTAkNCDW8xdmn+Op8M4OZZUFdZqMWzBk5n+X
l61DQlyZ4oWgi/Cc2O1eg5Oj7jb1lGrj5BP11rVdfT8xgKnPuWT5QzeaaTxj7kdeNaEiHH02FjIT
zs7wrkUcVqT0w4VRJXnMRIUYUVcU3SDi67ru0omFiJ0pYqRyepOs+AwJQ7PfVYiZqL5ohbG2hXAD
siRh17pIpjjtBfrQtrGr36iyr52NtDCAy3rEpiYAmFXuyU15qzOBpm71oGas+l5pWko5snvuBfaF
VdPouwvMa1U9dzPjrRhTYkP2IbnXvFHt1QdleLp1/dkj6IcG3Vgxz2PFLaPG8kDb/o61TDdrbEez
IExpiztA35tQA+loLJHM8QZ+b7k18pk6uPU0jvLUdPyIGFhzJSqClN3u0BfO0F4hwzof7sdyaOUy
uGUau28N2al4/ktdAxN86D2GTzP7Au6H4a9ibBYGlRdPb/i8lr/iyLntWyGsgMuRiOVbfi39bOY7
T0ZM7m/6LtGj8V1zN2czPpulp2yTmkGUsqte6OHEpD0GyvxX91Td/2n2xOHMDBQ5lrSFkAUAyytd
mU/2tcVY/Ev0HN27x+5y6IoUfgKlvP70gYAPPnYaXA5I4cZ50lC1vYCQHaJgnVYQC1lPZtXB/oye
W1e1h7oetehpzoATdME+ZGxkj7Mx3CHjBmMToRwqLGyLvsrs/KWKQvaaiYFv2WiLDGKXt19oLdqM
leNtc2aaXlWKlnZ3953uQ+s6u97GJDpqj3k/xljLX/kqV5nmqlR3FjOVqm0rN2I7INI1K0bBm5jJ
rxjlrvU+c0XanCp6X3sWGsFnOTSIZm0njguPk8lnyzdGlvPoNjkI4ecGWfbWP48KjZR5Ggl8Sb4i
gr326mYHy2kcyT5adGeHYmHwaGobIizahFqkaoRP50Zhc2ntOzZf1JLAoIzQM2xyhQ7izTWD7mAH
6Ie0QqV4gzyDUGqPG7/jje6NK72TkQHFWOMAKoWoDdfv+prKxZwvbM18OhtrUek715BlmxxdXd9z
KyB4nOrGmqmfV5duYLxoudO/6iiefg/t9etoFtmhYg9WBBLT3Q/RVdFrvG8r0HBPCwfR71Xa88ls
nP3IZgSpFy+sO49ehp704wH4KscNEjlV7J0cJYP8+GqozzDWxY7APe+NNRJNaTgS1j7cvdmHH9+Z
buL79p7uPJv3pgFW7TOaCAvE0cOChhUKWInEM9eC6orTanJrXUan0fNvUZ+VRISMMgarCxSPjoHP
cq81iwSNn2GGwaQwyneW3eTXsZto36UM5OrZgZyuam7uwS3pEGLdbQc6Y1L45PWWeFuM7o1X7yEu
gHoTs/qkWjtVU9+pN664Pz0q7o9KLmy+i98EK8khkpZIabprCxulkMsXbYddVkH6SKj4x3yYERUY
lhV5evLj8p36Xo0yQ0MT6tnOk9zHaLd2urOGvmMXPNerYmbI21nHvuaLz3bG3mxmSy1wgPNglBEd
ogFb6l1y3SDSEd/yhhLKfm7e45VTXSJS6yFjsHg0EEalDew5jVJV4IpIJVxfHGJUErswXXf1APXH
+76J6/s+N5JyJHctt2vh75//rpPVz60VNGUZWjUzAhrXLmndwH2KEl2VRhkYMzx87H7PX9vps79v
LtqyzVsUMTjZ1Nt2cO8IGtp8P1qSQbtzSg3mlxz+MRdCiqydbPs52E+Tndln+GKDfCc/cJ+q3F/V
VInAHxZ7rL1+rBHnRHZMP9jZlMjydWCv98NbGlkADiaAfdUSVJZGZf09clGWo+wr86PTIf+4SSVZ
Vh19nNEi/MzIIHw4TZLVY/30Sb266bBTcqYV5BKlKSUGzMm/TtJZh2Sp6jy7Nj3UtWeYYJwcxKNX
ldJMIH76496P983AeEas2+RMp/alna4tNJP75gmZm46CkI+bhjhp5w4e6pnh423W3nd4RD+UDOXA
2pLi9UxWrtiZBuYEXcgbPVDxRrIRRmzk2zZZjCtnx5vwefrQfMRK8motO0RJVHAmV3eT/fmEQrAB
ZpwvS/vJprWh5wPoaKPnVAVBxSpSM3mRIhevFvoPYJ3CKAzt3rPu5RqXiXFFGWaJn8dkfMcfy+RZ
yIdyywb7SaFFbBNtu4sm5zAdqxmZ5UXtVcmUlDAEvbAw4spllWeQJnYTKZEaqj4Qc5FrvJLo7b7Z
cOvPxr1x9piszPMaxKRx7Kcym95W9fPffpIbHgrF25sCf/mZDoLHLkl+xfi1Fpq47j+tM6nov88z
QHzGFHWTq9lR9qFs+8weEfRxK8/XZNk5/j0HmfdEnXm8fUK1rAyRM1jTxf4WV+ZJ786n4LRkm2Sl
62ABZT//OHjIVcHyxE7nCcMQ2fe9XKApvZcB6vRxcQnlLCn5DgSiQXAtgPP0a5JnJY7xP9UfNJc3
2/mjta1lMJSX2jY6GdeQrMN/a6iK2jI6V+eteYQZbT6m6494Jd0It1BYSG3efzQPtVcU3LeJRv57
PsoOH4NsK9Mhoa5voyI9fsUZWC5E+/KFC/Rcf1Sox8rBvRqvyzCYRhcFmNuNhGXGUkXw5355nwax
TJB0dV7Pqr0u06XJff6l3o44keXnmdIh27i1lAAlZCwXceVePtZ3XCP3UvuLXLFo9HhkCOFhktl3
YqYtQmI9wWHuQ21Pj/ss7t/yLQRzb9Y6ABP0jpCHRPX2hQ8OhL0CjFueIKx7YgZFH1+N3KkhxfIy
1g+klunfY3+XKN4LlfumspUzsivlbqVsobSxFb6v3rc03cvS2Qhpq3vAU3bfR1krUV5WUshd624t
LiqC19f58gGTLkzw29LIpVrJXaRwwwZRllxi7cKmmhIf2rMMdAGl1Yy6JtqfAQ4hyqgeO/Yzudp9
38ydxZ1X7tsyBw6EF2G5LaX/aXjPmKcwQ778ytWE+G235QwE31u8ITJsbKdL476ql7OnajzRX2aq
Kzcfe7Fu4DYO3j1dwQYdkq019NOLPyv8W/NOtu+8N4ZBKUUtZ4ZzH4HzzDRfwt/OlZd9Ox1/N4ni
XJiuz4NtvrMmZMrW1FPgeQbOfDwCgmeG13if/SozC/Dw6qKJjuIW2eotl+rFb9+Q1XN8HKP53oUo
Li2ftl7BtU2GkjfWSzDNFur74YOlY2o8a1P2Tvs0KHggRrG6zvXUSMq4Lq4aT3lg4JRCWYXTT72l
GybZhdTy8v5Rwh1mmvfo2sF/5v+cqsC8Xevyluu2C93l58YDvfnZ9GZ9Mu7P7IcqB4dDF6zfCJsg
VtAzPMi9HTuZJKVBJUyJUxkTB+Triwc3a4RxSr6kRBkZZjIlPymXUpTNlhPnBhLgWJHhZEwsxDu7
rccLWK4ap+pyAQQVLl424EItCBmLD0xgHSGrzipgYkZlxr2Jg8g/Ks4aEqF4riQpff+nKr7/ZdT/
Ct17Geu14drHQxrYhrnLRagxlQ8lDwYseZis17Xj3yFVymNR5oZM1+bEcw7A5WR36SZyLSMewAT6
dO1g7Ae+Iv3iQfW37m6Vj7J4/qFxYrW0y8W0XH3viUJ4VlexBgbQm5x23f2rjhQRUXqTEHsTWWHA
WDmvXRZd0d7hqc5E7CmqRzGnNKSv3vrcUnjDfiGSAsaYV28oiRHoyH68IEZtat7QD2w3udo/DRCh
Qjs5NTyjk5MFUHx9xz+2U7WHpoJnS7kYmgr2/H1xdeyTC48OIwR7ax8Er5ufXPMwfDSzPcniRA00
Nhyp/JF744HysmiLKafl1VMhgxg2H/jDhe0kV0ZZUZnm26d7s+BMW4E76+x7/HRHZsKHMij3nSRw
mHGS4oVEUNROR/s4QRiPxbaeubTB/o490zY0leEYmwfuLm25fFywV4Ui/tA1UeTwDCog0iFaEP/D
Eb3dVvK3sj/Hnh2ftW2yJmIVl5AhkeZivjUtrVRKOpmoygqCZyHaREMRFeLVpbijH3WHv3nL1k65
uuDRS4HuK1OngJ/LYaI9KeekTGSCy5G61ETRjpld5u0keG2qhpb4VdiN8B4XXRLIVFJZOmRqi3cH
mChlwHr/w/tYnKPRPpL3ru1kuh0DV0NmlJ3pInczhIBYVR3/FKsc+1HWwywoCZn5c/9jBxXL7ud2
D36jzT8PM8wQugwYfLnQh0os29o8ot2yh/jBBvkjHnAA8Xo1gh2F5iBVO6V4Z5oBfkzV9f4AGtgr
4EkWHuj5fK2KnwSxLc8ayhBlFH6xG1v3uaocVViz14GdeRjgaS+TPJAUuzo8COQQT1TYE8W1wSsW
q+ZlVZF5qe4T+sJDORsAtXL3vkgamUMWbjDUTzEFKj5wL4QrAO3OIu26bgnUJQYJ9vEq65shTBAo
cTg+tw93/hLkB2eFI0vGcV3guESboK25vG5xUMw5/7qj2MjlAXJDsPx5QFtxIcCRf9gLtFXM4TpV
A+MCIAVRPdadMBIFvLsSIVPyaYgFTbsxoHD75VslciEeKm8CQ3GnFgd4Fg5F//Tl5eJJoBpyJYJ4
l8P5sXL+utb6NgYOd0ifi0bizB8Yu4fRmzKVjl8gSs0tCxkI3R/6En6BhvxsWB0yWlnZdmNrZDMG
+YwZ8q2SD9lBq1/+qO3Xgry5UK/JooJjCloyFDoM6HZsE0+Z+2kYm4IqEez14oAvv3FTL1cacR+J
MX7R1rzMkjV4Ox12AP7BHDAgymLPSJtNr7tqn2tqLvkPPK/gmmvxwuLAtVwuvEt0EIER5W050i/0
G7N2ppvuF0a5gJ6RgDSEVUVnxoJtsDENrqX4INv+Z1pI/ay/XJ6vYIZh9ycIC+FBrjjSwWfyy5oJ
2xaIgV1EqlXfWAg/t/sNH+130d8PE1BjyimaWmFHv67Xv1yG5JcG7xqswPL4eple4R1j19KQTDM9
IFPP1LExySgmsS4v06KL/dy/BPOES6UaVusM1+XTg6YjBBWByvbTx/uqfYhQ1s1rb2MKhdbv1n7w
J17kkppWaRr1d3y0ql0m+1ZyZCjIdN4S3BUMjcVlNGtleRGPZhWUCyxT+wrVX9chzRR+L2u2b+o5
FWy+f3qbjVG/qeGznxMuTmw+dLBXHr0Et8qd97duHWj0DfKehks/3k9fPXjAmsT02ERlt9aj1eBZ
Drpw4WgNHd37+kvvCsyyWHKjhVdL+G9Oh7QXVgC0fkt9x2pwHELRIXC19/hWxdAuJrp7b/mc7rvX
3vxb9H7XnIaQioaJbGz6bnh0be6nhqSIIoWkJcqxdTUbj87koEB5IsdtMTjnZIMZJ2WpDLxac9HI
GiD6aWaKEeVP+p1oqPGuJjQKKgzNDUntYnxtykGmDQ9Wn/e5t349o4MoDurg3n2a878Eqw1yMrr1
ay3VO2MqFPWcnDXM9/v8JzFJsLHp7GQlGUnXzPP5UsFWT6qj1I/E3jpykez77APlg6mCuUJj0jk2
Mk2FUFByzpvHhtAC2Gpx9k6+txvyNt2GS5f9h6SZXklRMZ+sdelSMUQxsqinywLggPmy2tRbh49r
XTbQZw5sfa5vZ8XX5ERsyk2Qa9mi9E+hQKLhWJQoiOR40K0hSssI8/45mlcKpW0kw0QYD703a93i
Z/Gj/G0Y27AoxQ8a3um8sB5uWVT2/d3wJm5XupbE+EfxQr7/HVMm+7Tve2HHJFrncvJhimJGVnVR
QZ7cVdLCSs5FVTavzou2ieTrVD4I0U+Wj7HKLV9/mtAooaAwpOQ5Efm8arREzmClq0+83lZUuZkH
msobVBb/Bk1GhoQdlpHxiql4FeVOUbHjRafdNLeIuIzhKFlDfm91i6m6ioYhXpZn4EAhnj93Q23l
dmhRsReS4kwkuxfti3bdrMzV/AjHtBAV+IhAxs68fydJM4vwEPJlFlH7PmUhwVocM/7VHr2swrtr
kH1nlXzbI6sUOCch+FY/BlFBeFFfC/6TvRZMISivWztWt9vvfl/jxaJxbMJ7UezOpHvs7dFFOWSG
vLFsJkbMGgIckkJCDHCkbBGOUktv2DMLLcUPZDxAM3rq5bp9BMNIhDVcKEqBqYydE3qUHD6IeJbL
LpstePIwpDXwbTE+BVKG9yuk6T2EmywcHqu+c9Rp7UuFqeD4gtCrY3ZcBvTwHml3DykF0mrjjDEd
/yoNdDsFamPRxPbhyUyNDWEtsVHIzRw51p29xwvwBvck09YatlPAeJQsq8gLrMbA16v5Y8fC+/6u
JlMNbveXypbqu4dg8zIsu2YqYHb+0RucDtH5S1Q9BUA4Aea1nJx1bHTdAfuTH/h/PUMK7yHezXl2
4ont8+FGhoJ08xXfXEiSDFGzUufDbCdRV4z15S8kOx4whJkDkC1Yk8+TFCvjTNBhHv3FGLNSeLfZ
OOSoMCQFcf+8L9qrtqUgZLSKma0FZzlQGoWQ/Fh2Ct+namGUFfZs0+jn35Yg4Py4YIfeuJd6hCZP
FFSSNl7cRWk+TWJ5jtApU1bGr3HqXW5CiZrJyNaDUSNTh9ip8fi4tAs9d0iNwefZnnUKvbm4yxHa
15BfTwH12jBbcQp2uFc+dVZ/JsxDrEzjA9Qc2aQVJtvgtfL+xXh53tseBOCHzSzKx4vLLmgtvGTu
59/9C/dbvsBvcqC8z7wjst1RB+EmUiHA/udV+j2VCRadreoo28+5obJJ9JR+yY7cIZI8QcdB6f+T
e896kXE4Y9sqRKiyWRphwDMyd/frUntBF/rMB/N/geAm/oNPsfEYZNKFbrp2C7jS2Cl6rc3E9pfw
B24vGL76nKLKKvbk2qXd37SpHFt7X8ajZt2pm/ku2vuuqghaKMdamfO7iyRCfB2EO1ST00Nj91mY
CI+qtRRo1VNpuK2u+km+HEo1y/Zd8sjH5SpryLahcg85RLvSROEKq1UPVbbloc2gMlmRQtauzdNY
MYbWK5pk2u47U7/A5qHkEhTHTxnK7+L8S72bs2RPg3Rz0Uea35tzYV/9/Nd+aN637+kBULhwJKlg
JT61WcAeVS3Kk+VRo9IGxj/ehbPEOSxU+4JXENelrAZ7zH+uyna5P9JhbJ4Xgzjfi7kfNhUpIstP
IKkyvlB7vXtw9IBjz5LI5+xgcavkS4leKHma4tLCuIlQpRJ51T1AtUXfTTdAIFfWd9jvZhz6bqJI
yZ7tZTU2tkv7VcSDEhYPDcO7wGYaWHfBkMpXbyVta9VdVBRltdSPURn2iqRviTA3KjozeX75nM4+
bRNCVZOEzZpnPGalsBz743OT6ZYuQwZNyJ0s1GM9WQK74jitcDpExk7hyoaSGtB68i8e6WLHRWjO
JJ9201RnuMtCzVYPRQZhw76p1Gx9dTU/dd1i2YKOkllbl2NNsDVPnDe33nqYeQX2XQFdfLlGle2l
o4Rff601LPXrNMuF5WlVQjkhf2HebnF31Te0rUrlwAx95zN3fMd6+U7fBnfdhkYIQyx3QBehhqqH
n7/+qKX52Aq9Qs//vIzz/Y1PKd4/4iPgKuL3PZmzI42ZYsX79bg0ZIuJCjO9JtTEMZzHz1PZQeVL
x4qXUebqFzSemeKps3wnrrn9qqdc9X+sgU2u8LOiczRCmf8YQHwsJeylsd6xu6u88H9k/h+eT0kW
NHGVS/XQeoOO4HW6uZB34mkq3gYPFsnRBUB/iJ7FptCemvDZdoHCuCW7sY6/I44YL7vHH5tqYM5C
0fv6vHSklcp5HST7yT5IF9IcvEh7WEVheIJa71lBnC8+K4YGDcbVCjiajTmt/o2dQt+awGpnS727
G45HgXXp6e5Xcsy89GxKuT7W6I1sl1rIQznZxNA0pD4X5dIu2oSOStjijfmb1C73g1egs+rsV93N
ovacksjMEcPF9fBxLJrD+lQhPqUF5pwOTfm/I1yAB6HpR0Jw7qycZDoxT+WLovVa9uyEo3fdJ01w
6TRwSeNJ0K3X6v7LuKtMoilPx5auoQyyHtWCYB1xmqPE6SM/a6LkTR8ncfx/04oShHSR+PebETEa
HQIfYqPYbBDiUn02AyW6f0uPl1dMMV3aiwwLeuRaBYFxmd2n0Ftw0vkyNFPJEtqduw7jWSUPFtES
OjhnprGhIYmjWO/3g6WomntNS5wICfa6M8+V95PQDCZiCSaC0fudKQEeFBqg5VstfZwqfpKmppnE
mjQ6WLaq2+CHIC6n4SpZ9dTPyk+0vGxvVrKyBtpzMn93+TSWFJ99w++ODcstwduYbLrul3kpU4al
TW5z+achhdXfXKx7/xrpIu53D0IIqKmpV87Tv7Twy8E52dj/gWp8rVg1JHckxrFnsRCZhLgxsbpI
H9ZJjH28O8kEMZjn1nsmm+mvZHCbNWB6AvfwZTlpDBQYClv92BV8EdhgY2vyg0t7/aMAT5YPp9I4
83uuvz4Bo8+RKQ6Xz/koN+49BjNRNbt8efV5fRPAlSdv1nXP/1JycL7XA6jhohe4Ug5OkA2Jbrb8
yhvHh7N6NvX+9ZVMDcmz9+HybCqWcUudy+ROQl6EC/MO3BaVe7YZ21QvdQwy33qqypP9bMweYV0r
gYN6RD33j2JJUIZJsTY7NqPnhoKYfIBrD1iH9kXmWraUBq30wbrP4SxVeoxzPaSIdvFXlumj7SCk
9CEtXfxeovWy8vq49IO27fr7r3ahuQ8kcYnQLjUPk8+OYlPbDjKp+jJmhQhR0GTmgmYWcRnnrUK0
fo9JI6X1q+x+qWMoJvaXT6pfOJXtN6Gu8iFD09o9/9lI1q9K7tDlPpTJXygnB+qFNe3UcH+KdOun
xsyw3hAET8Bj169S+cwO3f2PqWUpDo8wuZV+obW7RFBKwhBRqE4aPpMo8y5hV6BzXsr1uqSKeZy7
SoywHGYqpnxR3e8qnbNlINXccNh2ZmzSa2FyShcvH09ckhEwm7pAoYJQFb16vhoHCKTQTdiAGHvF
ogT9feTq+TGEbT+19zr0yFUV95s3QvnMXDPY0HvthEdnKwYFhEJrL+86THA/LLAqRQG54oA9hNL/
nxLR/8keUwV2JuqtxRpV+jA0MPnpw+YZRfIVk6sEWW2vPYXqefEepqd7V+EOCAJI3wggQkQZsC0y
T4ofKtcpedKOfRkkveZ+mMHey0Sp8C3avbh5u08r95gy3drk5dlgbjKVlMeeAOTn/WezCn5CAY5H
sLfU2ekrZHM3RcfcBA5X88dhni/iTGQ3vMQG81sv7GNypL9Si+/APMwbGTklKvLzEJEAePsxqTGO
d9znKulMOxU7lmprgiNH0IHJBh172ZbdghM5QvHQ2B/LcLNfq2I7FZ1IJo8Ejv+tRs9nMTUCjyrt
SYNyXixhoF6kJLGz2Iou1I3y6GgRT2szunnl9oUoeyvqs5W1esOkMstDkqK41g6GyVr2H1A+I4Yv
iLY2AikghfC0TURAvkYUmL2JG9iU8ULZDzuUtGyKRVrEzedt4O8p7ehJLozXt9JrbCPV0GplUqve
i4Iv0Ux/mI7JCVsIMdBhy0uUGCQ0sDMm3H1LuvN2VV2kZJ6bUSGepOyxI+w+3GonmUntwtxM7oqs
NxzqKpghihIg+NqVRQmSs1Q59yjd1Ee/K7gm1ilXCiJv8uNrl8vcTLjNpnx41G32N6CcIJ97+cJU
yK2XKSaxP4jP8ebtzDLMw8q9DA3kbNgX0xrWuxA+k2+LxZsi4c2WGJghqG+sbAdxlMuzmLvaPTQO
a9LmjbFjX3y9Sie2PDCirpC9lraPdMrpmO4pk7PrPuO9c+U54P3IhW6BqJ+RPEbfVbzfQhtjd9lh
yvcdJqfEu4474Kt6I1tEvHzPtuWd3cxIpP/RqJqgOC9dDMIRHhy63RBDyNb0oaH+j6X72k1s2aIA
+kVI5PBKztFgzAsyxibnzNffUX2u1DrH6rYN7F27aq25ZtBo30FYuxK4PjdnYT7JfjJiYqTvWj/u
IG0ERRWRKDN38MTFk4UtwsoSerOe29IDzK/G0XwbV2Zrirvg/CnBlP5mF0A5ZWJoo/kCdB9LiXH0
HuXs2bBKWEVkW932xKkDDRIKEhRzg2wlC4Z4AWcD4eyAuWGqjxf5K/v2N1R3kO1cEeAd970z4Fjq
y7qxyOaXhg183b0NnzMz11s78rP4TszXv4t/BlvIVGHh/OMUJzqrUyExdsitd+XdRE4mTOqqHVHM
2urE2z3pqmkvSgZmRBhvJVWPEu25LL7+0Lz0Yk5EPwL4MW/F2irEq3H8iczAYyiBas9RRC2tdKUQ
pyAxeZq8GtDpQ/D5C1WcpUGjYECWa7r9QQlwLMVn/OcQNYD0qJxJLc2t6KiGrYsfOmD6smzB8H9A
LcW1EpclCzCHoFjCGzj+eEVtkDos9Cyako8Y/tG3snqVqSfAeE6DfFyFUFk6S77u/0Yl+k9Fc5CQ
fZ+ndn9i1zzsyIw3/r3iQfWbiqPdhwyJo/IRvX9XWFPZGFa34/SdMN2/9xd8RsNiAbbt9eGED3+T
rNoqbHCyl7+pPk2BLSDbUIY0cIsAwTnoPNE9MESqLRvPZ6j9VGOhrFWsc779PfCh2XDZZqq9yieG
71hlTdgxSP1isaS6VHwGSmfunDDeOxqGKN1ydrIZneP4gufJWg39SeL0/PHeLlUVe8IbZkXdCXmO
HvmgEch++tWvn31P/YXuX1qbhn5dfpLj/amQ6UUbxmdulE3Jg/NqnkzcdBEp7ir5hw5tskgU0mNY
pANJb6XAZEIfLa6+4vwYAvE2A9nIFFZuBw1OXyMczn8r4LooLv6ECVx1iQyU5cnJ8bCVY9gqz/WX
x7rK0nMblaOTkXHOofD8k4iZmHHaVQ0ZZamx8c7Dtg1n/WNmGqF7O9VMyTmc0oYd1lWz2Vx0dIiM
p+aByWSL5uEsWTT7ARHMGuRQ9GfqeIdLdhPeicos59dQ7ZdhagrUYIs92rPBDA8oUU10AooiZknr
cxWgksyO9JtBioq+aSNidqLLfulQ9nXbFJbI1zKQFvLTcXRmletwJQ6+m7k7+0t5K/p5baZHOMBN
yXzq20cBhWRGF+0OBsBtRFa9zlaRJB5PNqDaRs9MhHMOOh6xKh1PYHrSh5jaoPqmssXstnw+FXIK
SuS/l2rdv5vni9WIIrZ+3XsaI+G+QD6SkPeXnvdxErdavKEEuAcJkdXF6T8sASsgRd2SrjsCz8v6
1QAmUU5a0qFePBfXf8tlIb4oHe0hjoicZPH8e6jNzSH75L5i88OfgnKynVzlhYwfH6/atj01LZ5t
RRK9+QdMr4VUhUCjhKb3d/wJvMl75S1vMp/+2ddVhf9w/POPD9pOzxKjr301OzjV1CwPrcm58h4e
WR1zrcE2ZJYazyfjFAZu2HXo2FrHRfSERa7fuSFnkVhj7/7Dpg/f0V6mi8pWW7Fo+ng1rDDtKulq
cdWMfD+6j5zfsvgxGGhu/s4/NrtDFSzzmm1/T5n8tvYuZ8YbQ5JR/G//YeoxoI79TNTwDhPB9rES
nx1bma/rlwkz3CXG+9qyWSU7T/4qk0ufDPySz/wgZz0q6W8EJSSx5Pe0ckPBrd2UkIuigXTm5imO
DezoVGSWI7ZvWEFe9h/LmaI9lD70NIkgmgo2lhlw3+ETNPO77r//kmNdd64Jlcp6gLoGoZN179iz
aT/4HZtBFO6TXRdF1h45+pcBu++59quP3IQi89h2Pq++IsXQUvzDGrOTzGDBoyf3b/ruuJtpRWfn
XyokNvk/YdGl8ncR4T4WttirwRK3EUho6B9JZMHV7DSb/k6H4ejI2IfsDWxO3wOxW2iBZGuNy2e0
KIWwyy3iewcwzCd7dyMlFantJVCmXz30panzRWMmT7dGH/yWs4AP+K7GV58p3qC6djUJ9s+DF0E7
lezak/bCTqNJANenVQOnAdxDJLBI8rtpF+kg8WoneAJIU4jWT1FpXK3zSTZsQzuiaNbaYGwrjvHB
bYVh502332TqMXZZhmDd4P0E5q5RE9ZJ/kqRGtVfYfwYIfNFe5e6Vromns7opbw0SFt2MZN4iDnV
I4PsJD1ZzdJD5cObb+biZ1e+NN9/L6ePqNUHvnxusIuUcmwJ+Yqw0mPX9pnBVRaE2onMz6zi1i26
ksobrZBhIdhmcp+sGx63qXADcRTDga6/MN/lgRirvKYqLubWmQOq/F3Xr/1b84osfOIWFPtBIhq+
ZjiMTeHCKyumEiiQr/6bm46PHsV2zLbVKU6KSINVlQGcsaVYrjieBTzp504KGPNxr308gt+Qb7bp
DAdie/ibknlLR1OegHMm0V1pgkHDlDvMNNRsY/GMeddooKLAouJ9AtX1BOR3LArMSFO6OaCJivoK
DBSRGmf38S8qY5YVphVmvXQBuY9tbUkI6Hfc1KrOZs0f8ONVU8kpIC+6HNP6lmGV9ijLkkJgQ88h
HkbhjcQvb3gP0mMWbSPJ4SW1MjV8NBJQFnTl14DlfzzvbZPJXqrc0XqHTy62k+hea8HwGs2BeuLR
z9ohbR2nT3Ur8DmnhRynjJAZEZXS2KPZOmvZpu053Vt/XaI1FdP06YwtLWarketTpQDgDpO6B9Lb
A0iHrqdL+fMoK4Yg609+FLlS6IAUKpOX8BfpIDbrfDJbULhkh9vf1ZM0Ta9gS9YigY+ByAiQKAzw
lwg7mnxk+MYqF22GbRbP53Bi9VOldDXK73POt7qzcmudVwz0jPamQRfAssNFXXBqCs4M+esPjpQN
yUOi3wEzxX5vH7eZmYPalJcWZgF6QHp2MXM0K4Bs6XsezFLs9/Y6D3i091S3JQtptuXqpEw39pv5
vg5txs6RG4ffpmP9bKhLhMol2843F84lKgsIAJmVaJODHJTeMjmVG+pVExcftZtwJh7ztjFH76tp
97B4OokP1oXiIFaDLG5B2qsLRQ9XNs21zmVJN9YuyE50e15g4NfqTyEXwdd9D3q7z8XfavTmdvb6
FBAR5teVVy/655qYLGHoFjZf0ea2JwXHIgVCvjvTb5VvenZkTsPG6RJUuctfOidzEDDTmX3DpTzN
gDYK0kiPRwburDgys7Q6Y1F4H4vU+PX3R+QzkUQVfoweQbOE9/4OB0JO8vsrUNMWBsKZf/yctm4O
ueNR/m+uryPR42RqQl+7uY/4RFCvcpGBuud5UT7W9YM6Cc+09icz31pGLVgOTb2Zg+u+Nbfdkd6U
9pdqLNLizXVlOvvWgcq9JIds35eV7Yd7uF6WbONnhvvBiTrMbm41qCaRk/BwwtwT7WKciTyAvRj4
77zozAJ/pW7qsLuPukGm/QRUfLJWbjMYH4imauURkaBDpi71SJO+VnG6aiT7JGU5FDGncbKtyg+1
tGucIY2KGL01HvXUqXo/FVXwXncXAhE9L6RWq8/T7B5YGg5KmY7KcC8kZkrDyUI90qSKfzqfLBBS
ebQl2wKn3FfFZvtUFNL5/Kdm/018eDXS+Wt5uuoZWjxwDncd095UAVT07MTTaM6Ba+9RVBbZ7UgL
xmfD0Pb6WjfpZmkmPFNfnLHRlBRfUIpnR6elscJWPd6ZmxT5rJkX0jYvwJV3C3MCKVfyqO9YBr+7
wZeT6b+qZZ+0ab7uUmtlao/ulXPLcfT5TvE+Doa7YWP7WveWrA8ZLGz+jDHxcH/fHcfNqbqtaMX7
3gkVjIvK5GKvTg5qEeez/g3vnOY5KJ0fhblv2DN9NkicluJcIcPMz9V0cd9ENXbndXv9kC5BzgDl
uqzruXPp/hi4h+LrhWjHUcFk/HJ47GCneoe+1BgvCanW0jv6Wl/3CkZGurE89tBXzfUz6M+33mrb
wkODoptdk0j6AmJwSCg0q4t077+dQc+YE2m0frYugwgHqn9XONo+JxgKDK4/ROvrddd1D/GwNJ2J
wfw6/bs4ekIAsRJcZZX1mGaCik87k6irKF9uF/gLmpk/9/l7n8vnx+Cxob/ZD5/vCvld+bGaMNCK
tBfNPUCjv/ydfis6p71cziPOqJk1EezvnQ8+GPKkWF+nm6v7KD18iVXItvbZTq5JAYlUhXqUvecP
DpCJ/VFph/rFBkbwNNyBTld0Z1bMVOH+LuVOBbjqum/XfodO8O3Q1bZmq/dwdJq0P9lIvIPYKVxZ
mE0/2re93WYLthXwNsTDRTCgUsqvqzvUyV/wKMkYJczzWp9S3hyXHF1qNx4H36ZxMA/Sn1v3mVCd
39dYVPqJ1a7yujYzBhYQTvloi+Z0ZnW669dbL1m6PIqEa7fgwS2FZ5brTr+n0RLOwBkHfllmKJEz
LUnnBV29QR98c7NhN4oZVb4L/hxv/PmK1K37Q1/M2gsitmg+94Sitc2uYL86tjT45u68hyXeNJPf
NB7IlBBvmuD9o8b83s9Fq1k4fPzrmYXFEIoX4v/+LIP3UDmJFF5ItHSppl7H+jIspVcvPQFwdN3F
jX2LPIVnn4NPsbdk5yXlvJtECaOyhl6TVen9Ii2FPKYMbitsIKptThgbhOW0rdA238nk8xqVE9Qp
7RQOA31NhDPCkwU2eR/QIhyudjaxcKkPLLYVdl8XFL3pKCAAm7p8G3SuE3+V1rnK82c/fvRefduB
8WfpODr+SSc4MdKZXD5A7Qhsw2dXUEfqVFNGpfOPP1fJ0X2+G8sgA2L9nKtbjTmLvfZpBtxTQR9i
9WW2A/eL91Kv8oGnPJOHn+zw3YUoK/LitwK9m4t4WRb94EGbjKebEDNbSKgsSqdPg+oFv1INFwSe
wk9zaO1BDpPl3M+rDcfStoetCV1QHFIOFW032M391j0t4bW+1J61MZq/9D6H6n5yHy26gtarZ5/9
W7CWhweH5frjYELatuChwS4ze3S9qNorlodLoUcblcUGS/xAVLl/QU6E9Mlq6l26j/R3qhnE4f7w
XDl191azSN2gRDTg8ti92ashkzWM8Tg43QqRwUMfxkAEMpXJT2HbGzVJkM+qcThLJP/5SKryJ+4a
KENrGp9FU9XsrZL6va5au11hMz9smvGiiUyF2+0/KE55y0khW3jti7dvUyd+SD6VjlXX2Z1m8sg5
DoYpY4EQh1h+Vky8PxGYsURSAnxuXs6Z+e42AuiJWjCTfZfNld+ks+lyzLEIncXePJW1MAlWgBqg
dRd+lrDHwA5VVhJcFv9U0jlbfnRdO+OEmMVDzxxlIZUdU755O0Fjiwhx6WATQnEqITN1/4IK2J2Q
6YxUtj0h9u8Y/m91yivkzeCrOjV30S7ZViL95aZiM91REffe2cJZMS/KyYT+FS0GDkS2tfteYIH0
E/G8i3JZ92wmEGAGEPtIH2a/fULdVZd06gnJ39sZgA8wzP5DmodTKURr36uXHetntmQmrfvqfeEF
DJjh/PFG9pNfHIUvOgS8fp1sm2x4LqdOJpavBtzv/E6QbUOA8+Levn1KNH/FhksjVKV6uq7c3Byq
x2xzMQjEgWM9yRXv5GNk05PtU9pr4ZwrbQZeEtsX6wI3ZV3wQsEmwBgpIrvQfaCouRXneNZJ5Cxd
x4YWhyHqsQ6tVgzlEgqjwppKSncjJTRIuN+byvpVuZp7YuLeHn/p5Zcsz/O2jeOwHSahZ3UofG5u
1R5Ck2F25mAHnGdQqqP4Qivmha6KwXQqIAMeTsMgo6N3X2jqOjC+THhVkY97WVLkMuB36NXf+0g1
ZK0s6kkMDU0v8nEs1nijXukWwULxEtQg8qz3UhEIb5xY7pVn1F4YylqMxce57ej4y1rHQgK6oLmv
WCm+hrlld/PAI7hj4dWOscaClpswG1d020u/uD5yWLkMTvcuPBChTR5tbq08AlP95hbZYkpoXwy9
w/zgio9iBmdVkmnwTpEb7xTEJEVqS1Wej6p4zdhBcFeWgeyPdbd6z9el27VxSRAkPecL5bFDJYT2
bX+Joqe7qluO2x7MBJDobh1YYGxZxWU5PMrrZ0nPsjTtjX5YQbKd1diYfpkvNgzP8i0X3Fsk0Vjx
Zp+w3qEuEDP3uanYhGG4PF2WIoOF1fqmaEFMrRm+3gHJY/p5maf2/FIDbQa7DS9uXRefRDh9VvAt
8scf59r+J96X08tgBGj33PxkM/XDtZDJjadZROV+upGsxpPNVLa7Ilf5OUaEpOyHp7gpds0RI8HN
Ht5V+6iJlYKMZjbHus9pE4uuP6nxMoVLQy/vJIFu7aLF7UQQ71MlsvlKfE+nnazGPRmMX0J+nGdv
g5ecwM2oYVU9GI9CUEwUHgwFTnWUHDwaJh4Ilvi+x9L28cF9+4598Szsp6PMKuPZLdqcHpGCxS9x
hNnRKrj7xPZlwGwKP/VVPx7Lj4j4orINJ4L1uq+lb/F8hP4h2n/fw2NAb2CMKLT0yFjJEVBebxvk
p1VVzylWV6QqOMFlin9cZ37OfFs9xL+2Z7c9CP8Vq0Zg3PKXRaodY7Zoj/tTT72pC3dUZtfVYwSI
GtQCqwEIg3XQU4q6Q5l0yEZ1Nehon3/eMqxsC43nMPUuUFZ8InY60lW8xrsKmV2FHR8YioSB+eu9
lrm3LBV7qTH0eTNar34TD/Oe6iZajEoECQHRxYVmKI1Lv2pHg45TCc6gg9Qis6hGniGk2UZkXHxa
lmOsgYxJ1OChuP0nawGqhBLhHqYYJ4dFJKTCYKov4W86I2MOUhqGCzkWVrlAfbw/24ugMaKLWqyr
C19Zsuo06eWPRIfzxzsZ+BvMtu90DPl405ARPQHrz2H57AaHA/yIXDHbjs0Z0y8V9zaV3HPsptJR
2Mmevw6D5TA6YchiYpe8NxL1QJhhEAfCekMX0334yPQX7QBV188kKGAK4cjWKq/Kx5bHLj1JZPOT
c3PTuEz7+yr8+DpbpQsLbpef3HlpDE+lj/1XZsyMGmqzA2cRbFVwE0M3NkIo94iBzKCzYWLbu49V
tf/0Xi6JXIN781krs4S6D7SWI6NW7FZjGZU/S3yzUr5wYv3YfiksHfpdlgvZXuZnkWPZevxKNF+t
PQ/PbefoSKx4Y9jUjcsE6HhWfvpvNzW29s+8LaOtxKW2iQw08jRlzzGZdqaqLpABt8QX5PG+mrB2
9Wj9g//RA1AQpD5fGuZE7pxh1dRUJ+P0R1NLzXXVACaWJ9N+rIsqweFwcOml1/TPBQbJdYrVw9kI
M//e5T+4I0YzhiTUrdaIVAEyJ/v0KRyEAW0parQRqFNmt/8IMqRC9y/z3/qSU3VpOT98I2xrKdgs
ZVOV5MUYJxPI6pcQkJiYJ2Ue3FoqmN61c3b8nipLRPnWeozVvPlejETtoNRoq7il1y68ZSOpFoPh
lScin4gobYrXbqz4AOnH86ny6TtZF6guVuZV3zZdcOGAq8qcjm8x2//EaiZs0UDNyQ4NQVuGmbtv
VzTXmfZEEw88hJs+2Gz3ncSCo+KvXcuPqfWiTucVYV4I27FIjk0iwiDxa7xzdYkvAzj05vtd1i2v
a1bGuUkq+yh55t/lO+/0znV8HrfA4fsfvn0AADvJo07H1Xs8S2MLOVelMwm4VryiMr2P98zFl/yO
wZGk8K3do8XT2LQzmn+Rb1N/Wgm38CH5KfSY63UfHt1RbmDwOu1pDZTtAbItgJJX7xLnUM6cOW70
yRJ4J9mK9pY1EHLF9BPRVG4MtwiIAytrWpHJ6RX8GBMfKXryxiFZUbI5WQ6fNoa5AE6Udo1TZBzA
5EDClEnm+SNFgg2mS7vGie8Xl/aCZcIP4SVt1DP/Ao4DO1BJsT8DJzpMLBthsPkWAthHwV1WVMh8
gHLBZys1P1QfFv++dkpWTKLCdNcLwSCDSClIFm06iLK0NADcuW1FYCi5uOqa2UmmFmRP2B2ZuUbS
MRX5ePKqDhHrxbRGbbB/moRVgJpMPB7GWnxobO/wjEsp9+OJA65H3e0CYp+iddtk5ANP3JaxqIDL
XkR5BFZ3yoZzyKDiDaF9FG2kx/k1UshmCwQNsblIJAN882oIxZcpBq4K08NYN96Hl+xmGlf2GRiq
OjsxAra0f96xlfvs9MzHR7hlXDbp1VNM5zaj0NaLMRR1rHlualvmOWrB4C237E07j+6z9/iQR8VR
ZTOKFnbX8mHkqTn80U6U72NzkzU4uLdsncqY3t1jO+1Zm7CMYO/itAG7XerTX7AeEkwb0NdNWWaq
3elwV1+bYKRlwzzL5obvgRV6bupWtRQuBcmhQxTM1gbB2BccGzmqX/eLEpWwrKsAgEEeA92xQmJx
GC3Hx5pTN15Zf/Bzo4+JFQ7jx4OnMVQ3EjqkV//+dWmcZm6hPYKQCPiFJ9N7in8xMJQP2ZDMzn61
hYmV+XIPQy4XWdWzBLFkEZz904oejQBRV5DH5PZ9LmsxLrgdV94rMiTnYvMCsNvld3/p3qa6lBS0
aLj5Z+lXu7A0+Ws4YgQYuSq2TYMib0ccFDou+Cpk0bPSCPfWDM3jGwjjZIRuej/X/aPgCBTg22fg
roMbtYz+PehGtVHWv0belqw+M/Qb+haq42A+6uUsRL5PmrkWU0RsneBx40j0O7h94iqeGoyqrE8s
83l6CFDgvuj4ZQRtS6fsq3Dz9FJeA7EvoAWmv5sZbjgykU36VM32U911xQ6cq2kepu0LRoHVaVN0
jkHLZ2lL8fI5bSO0W6Jz3R1LjF1+hN4P31iFeEBUFwZBeqJ2rIuBtjp/BgIqL7Dll1qm7UNk+5Ck
RVGd4pFdV55ecztDIcziY1/bI2osteEHsiYnT0SNWxXnCCZkKEUamJogse11sDmeGuuuuDaPLks8
ravKG/QlizJJM5UbhdpaV0ujGZz6CqfG6NZQEoCOOTl0EbzKdqiS7ipyL+lW5rfGyEfx1mTO27ws
SQqLZf1YAQjUwSzJmXGapxvlzhiNox72xuETnXaUKx6ShOQYLyG4YJB7VihKHmSaIhaV69ngpwVp
jnytQJ+j9aIMZK894cCt56GgcRqBTLdDyYh1hfBTGONl/Crv5rfunzfuquoVhmRNrccAtvH6ETcf
ljhST+9mBHoKxQm7iylZKHjXNOCWj/2S5H3y9jh0nTeohU/BNuyhJSMXlSM43cb8ZnOPT5N5vz6s
X+Q7NhsNXLHnL25jsqoivgWp4r5FFYFJ1VOC55n/1TJ/6ca2lQktQGSQGsDF60sySFRKHl4UCmyM
WM6+UBNTXe5/3pb7h5AAX1bNUUyv+s95biw+g8l97d2h90aAWkkgrt65zBkTu0fAqbwKqnicm23f
i89t+cSUYltmbFChpEj2JV8fSzHN5mSYq9nnkYr5xOxynBIKjhJiXMU39zELPv/IezeFa/m1qtkf
7TtOnsq7MASmmVOdvpCJSkJndvZTtYX50LXCocNsjvMCXoVOw76maOl5WO0pdg6ChoijtGvWaXlv
rGebhupoGQ9zdpa790wF70/mt/9SmpkfwMpIkEYer5FLwi4R2nCprm7toa75nCW/qqbEusgcJ58X
DqhaYszFLS+ZzxU3uM7TGN5kERSdJA2LFbSFQAGCBLOHxbVh/xgtiu+vRaL2/kLNQlpX5fRH+OQe
MXRJFFmxYLPNzDORqWmyhq/Pa+s4DIss/7rwD2vAHOwO2F2nT7/0fm95zPHPAqqwDs6Yo38ulddn
/d9t1WvgvioebVbXVz32HuNW5lg2HGuO1OeX7mIxuLYQcLbsgn/vWN7lF8jcfXHcf2w9WZSap1LU
oNLZrLOhOFcpon/TJRtv0Z2jsCcHPviyZ/q3YA6VrPjdvn7d2iCKNVM2PVOIYpdGm+nO4R7oIS5f
ppuZhxuzrUyz5aDBBui7IAS1iOal6MzeOVz2zlIYzPdFe3ddPG9h4Xs46iqnHO8F2tw5Jb60r4QU
lLbkb9syXgZyTapr+xpl2yODBm/k+fhAJBulqdavDejyrSHHwO07lhC26jj1oqy5tOAYFoaI0tlj
MfGuIH9qwiLFy6PMSDBWfsEBSWSuVH7b0iFTJ7uIqooZKgku5dDIGHK2b9V3u3Chsd0NrW5FihjK
wODDBzCI1IBIpEAjq+EMuNjcu4tX8+Cxy5zN+DL14f4VTo70+iNNBucyRIwXM3U+aVpksgWrDurx
qnjXw2d0POV9mm7tkUTjw4ABpVojVF/zDdCyN5XEoLu1D9uesccQRLYSDKUPf9Ztyn7u9QgWHl0g
yv1WfMozXs0peRd/w708MhLzAThk86jYXFMa19coPv0AKa7SpexBccYxRkJYJRhxpRtoeOcJyVZt
Pbq/qInff2j4LogSDSjhDLOF5bqDRyNhmRSHDqwMOwsPC5522BlsS0V9LtWXaifTxOr4jn+6b9eM
/BoHzLo0AmQAEMrojH+aUJvi1/NL9eNEcImzNA+n0sCnm35y8yjEB9eRxAgGoJaefsdYwk84qoFi
vqbOR14dxlvxtgrZQ3ytRJGMF2WoDqLhyspkBeWzojQiQMFsOHYQ6FbRbDX300wvXXp+mTuqZpGp
iTZPjQW0DzOqkEmb86qhwnYfaTjDw8i1ScmebGfm+Lih9z1w/7pW4s2QyAnr7UX7EIwrRh8jTIvV
ID1TWNbVJ9F2DCeuggJczbbUglNStxWAsXD6UwhlWUTeUQBBO6nxSUX7zA6TUsglQ8SgrWt2QXi+
xZXyFDhH5skXQTqk3Ed5DXhrT85zydDenMemN0wHSonOtey2TOKoH4rnZvg7pim1W/0cSoJY97Xp
sbOMoAvc6tEQ/Szep3Yqxb2ct4fizvnGWI19yP3nWgx2Vo6Pxcj3nJWScb1ClshVteQg722b50j9
RNSueED9OZWAG6NF+FECyr/F6FZajLy/Gr9jh2bHx44w2guuY5vgS5JMdk6zwyzap1bviBg8FdKv
fHpbzQYiiBfvhfecUjbeQk6hpMxoD8w2s2LWlQ1fnUIUtQIZkF3RZ9C2cy5KlZ1kh/MP0xmGhgYa
56IycpC1BH3gOJVlI1K2aEqbTxaYJMH7lBzO1OD+k+iwnNr9md28O0Y7PNR0sC5+rAa1/6fRNTvm
fRTmv4AJxfKzewJgFpypijrKc7OKE+7roWyRxrpEnp/PjmiJWF5owKXEV2j7bqOaTBktYvYohTF3
DZSSlaThon7zqdDiTqGbY3H3AdhK81LZd0JgxMWE551/X8epXGXPb0oZFiTfevA1kxbd5Mkh9vn8
QI6IDJKXJpVJXOAJoBb6YJZlnaybzukewO5c3Vhplw2z1lo0/pE6QSrO5QgvPI76gzWUMB87C61X
W0sKCbnzi+/tuUYp2kIg+SOE8TwMrJRHrj2t6OT36Z9FvBLp5Dr6dFyl+6v80ia/Tj8h5oMY86hC
bp4PnRfizSWGN3upHTa1VLaGdxw6fxNLnGWurjCc8vorGiktRChvatcUqUWfjw7/IIy5ZT+2aaYz
jemqcN52DkwhmA1UcUtIGgwHq4lUR+oPyN/oyuzldG22Tpdy9s+QPpdsTisHRw4Rloii1B9KxCIt
9rwKZFmv+jk2RSPbwdJ2pxRtPTvhoXjVU4op091zO/pkPCkGo8h8k2VPtBKiN2KVXbweGcTrZuyu
w7kZeZVdt0S2uhdcRgWECffkmIiDJ59OgkvJVZOHGY1VXnuFOZyivBulEoUoHo/shulgy+fvLTyg
GE8VD9nmbnKtwUnwO1C2ehQHLrrddId5c2pl2XsJbXt9bvSFu2g19mwwPwsX+9FgWRV7t9lgXZga
sr7yMfYVJJH1mfMM/6lKXBCmeZwJqazjhUJHh1LIXethkJgKy9UrClNEs4j2rmNTwf25R4F4FRSz
nnZW7XiON/n8uBG50Lg2k9PBqX1uZivT3lQqZOEV63Fq3Iaa7qV5tSCONQM0I0bWPEAgHSgdIyeu
8T/frLOiWeAbVeGjnp6sm4DeZP32975VIj+ZLFuFQnq4rqgKD5CY5rtLZximrzaNeFtcbHMV8iC3
EPfOg2LWQn9ZoNl9+/6zfX6ymZLVQvxJ/lMV/uyYuA/O5Ja+4Mw38HbSz76BJF8HhNgfDFRYAQXT
tZyiTalJFDlgAoQJemmZ60jkCIZY6zeCIM+m+nJRgj0u0DJTBSOo96KOMwRV0S3BdKilMhnewFCg
/bQ+pVCiYuiBhZxewLwBAyy1IS1FIblvXM9F28P6WprtYq1krDLDSpmx5mmb+YVzdsO0W2ldmGbb
iz/3xxrnebfu7h2S7g4NrpDpGhSNnZPKxsV2hIN6c3VWE0ZcSNjP0mP0Loe8ElevjGDrKmEnR/7F
YSQGzOUCCTKTq91Fkkt/PhiBWi8yKR4Niy+d5W1bvBcpKVAxDMX74Fu5OQPUj1MRMY8MxevIR8qE
kBt2imywztXEubbeYIZIVcgzuEhKiC1IN+KInt+rwj/ZK2+KOzvYrXz8BMOeKvsv01xBVtf033lF
pNOIJioJeUMROqtVIZWrJeg4dmXfcbyzdvwXI3u/+P+DOrx2jxclp0bq60jrpFV4vsqXax+dSoyC
N4ViRXHDAwQsd6vAJtzS51g+0DHxu/qOLEpMWeJ1z/MaRnziign8MLh+jpFW17Jinp+CaSJdv0rS
oHBiLPJ4fjmONXaVlORiNN1LAYf8a5OpJZA0SANYajdSn8lCcmSPnl2+zqWcVyu9vpbFn3R3+3k+
1KP7ZhzzcdQ/mp5aSKRzXLqQJer3RuRbWm/n0E03ZEJC7z6mHU7bqfxrnnr2cTKLy6JBSfHn+vmT
5gXE+buXA7zUrw5/2PSpHstObrKNp8/aLV5bPipbhlinzm1b2wC7L60k0lxRPmV/ky6fN8PXM1u8
vUuJ5N/ZM/NM/r4NxONsM+tpe/fb4RbPFK/MeMFvZnzLm2Y+cMlchGXpjQZ6OODhAbWmpXXi7zL9
ZPgVyVB+HkZZtieu+Q0jeB4RmrmqLNoyxw4jAu6jhD/Q1rm6GJnHvNiHmbNHfi7xr3Ck4FheoUt8
6kxpkuavcFoVSUhxOpcXsY/di4kc285RehdChsiDHtHebtnJLAA1feKcHNkFmpkA9Gn+0T8OLpvS
o+Wi7FPec0/Ro+JBwHiIJVysagbN70dg3KGsbVVDg0tjP+YJlpwoKd7J0v5HNQvlYdSijfYYvePF
Z64jRGiaLHMKvGZqq0ULDA3A3zvo7xWklIwUM2zMoHB3yKiIlj6F2lAATtTqLiTSVej3xUGQ5QsP
PSqIqItLQwQofZ6vJizF7bLCL5TO9cFU5rGpSxISfqnQzQHuV81/nC3N9TJSj+8bXNnOmaF0d+23
xxdCvSuBNQ87JmWVVKaCs4MXugyn1XS4Zhx3djhWretErElOdQ3l1fLX6D2ZbBCpebf0HLd/sV2p
5Dz55txWucZHN8wipdEq6IHghWSUiWwF8Jidth30kIdApDW4cX9S47J9yBYhl0lmaH3J2zMR1C6L
NjSdB1GmSv4qNXnxLMAEF328nNsoZ0TU3seLs3uxg23RcBYWnMSTZ7GD6Rr9MzFAhWsCPlKn4rQV
aqv5x70rEV1E4ZV3Ydx3OZ2FsczqjyrIN1VD8Ezl/8ja7e25QLe9f8U6sVy+sW82ODTZvvLr5kNo
bMCHIxwc4DzX5JzRgX1bsUay03kWL8dG7if4KJMynWpqdUjsoqiLZ8txHsy3BUSZwA2LohmSYwe2
QRGc1XhAanXUDYqcBAH+tBR4Q9BKWC/M5+MADsy/1vU9ywGJlXkjseLoXnQfo8Csuift9N1Zdl2M
zquU63gODqOOgNd9HkDOgpzDI0BylK6MxFyTWvE0/OFcN3NYVKH3pa8lSxFiydKfjd83UsGG3uzV
MBytg82VudtxcpJximAIiSe9lZTyjdV3+K/D2cltzuHlZ7GPVbhTpUuB89DSuz53xGp/qJkS5dpz
0VjOF/3O9uNetGTNkf55ut5zrQv/Xud/BZVxXXX9kxPNQMvr7UpmD9vic9wQycWXvdAQnrYsHPLR
YyG1Kd+LI2VJKdsbpXuNcF0y+ca92EhXLqky24nGot14jsObDN/lzRTDR1D22iu3lNXhfJ9Ph9Pf
iMbrpejg1fvKd461jsnNtDcKP3oda6fmUW/tVPKxvaKX8kVgWkHCAVvPMoykPpI7hSbp+VXkqB6g
tHcdQ6aTGRzy4S2om8P/vB/vcFvztXe7bSaPhQzZko/Z8qkqDmvTrPw8O1lRN+R1ia/WY1Uz1WLb
WrgLwm1EVx9hvusEbx8fMrrpoGvPffn4cx4nVAPeko2yc79Ux6u2AajPvNSycB+R8djMaNos3VzC
vMflZ+jdadmK5MjxeepEC/4izUY2/wEj9O/+50+2Dhy0cBgejZWargRSufcHqlJisUVsjm5/9qH4
rvgBHzep/JO5Xjr/2CE2Phpv43EoQffvtvJv/KhLnmN3g+No+YenAFSkgWZmAhQKz8O/P///IoDb
4FLiGbWQpiD/9EEZLKV7V47i2QDocgS6e5pw5xVYwAeO+iq/fc0DP1vkjQjYDjO6NwArzNdN7In/
7oj7d0DB6HmfqCk/aNMJuslFJTOtN3Yjde5XZv53/I1X/4aRojgAuFKx/sgPPRSK59/3l6v/g/AB
xS76je7pdFeJ1tOVhmqiAXIpP+qGMNNSqjhvLIe5r82gRE1a+jbpqoCcpBT7TK6jlWmYMgHZ/v3/
Q2dqDUNh1yRb+OPNg9ErhS1vrZzLwcbqOB6PZCVBmq3/8MmWtfPYdX2Xw9A7r1QqVHGw2DFdxaEA
fYEZGnX8LY5IfzmGZ5kQptZLTuZOIM9A/xQv/A2BRd1EDVsJ1Z6g2RSlpWPvr1ElXe67wZSV+aqP
eoDbH5A22MWFT7kABJdGH9cycCFVXn17CB91u6Vpr0mik/FWAzPjSSsPgpjIFpL4iT+KnXi981ww
CiuoSN9lkoyRqVm4PdtaeMjCB/OV+KGxR+e/x88/Jiv//lFh6tnyjHl+/O1uNHI82AwdKXbDmeul
OxJbymvYmpSEiwdaOeU/LvlV40M2hQJ4kmk80Qbw4WjrGjD7/7F0ps2JalsY/kVUMQjIV5kncYox
+UJlaBERBQUEf/19ds6t06erO0krMuy91rvegZWWTvpLjHlLP/mX/Mw/tABuaHpic4GTAI9kwdo8
X4wLnXBjfg8+C17oxjNzs+cQJkKqIGzjeLZXsyh7QIVdkcTtejc7a9OnL83sYYdWoEITBjb1nuWr
7AKqsFAcXJPQ3hkwWLlFwRMLn0JyTFiKfJFOTOamBtU1X+wK6O4OCjTqbdaqRnfFo6p5pw+SUnv0
aXzxjKyN+obKiu+Qt71XfsjIpPXLZtE3W0W5yaQsw8afbay3uV4UB6z8rJ8MwRn7AiT6r8tHzXR9
xnuLVfOMu0vnwcLgThTXqODyBCK1mKWMgWgPe4CviiXsV45+WYv4Cl+4PEQVweWztixNzWv534Xl
/u08YjSBmcSq+itWaG4ihTtTHMXfxY+ZhBEhzl/ECwEUg0f0RN2JLsaQdxDLmYMvrgfWXd152nqd
GIOzhsNihNCIzGwGH+uHfeEZESAITZdjFEtwvWfPZthenFJsR+gDeH99e2DU3jO24EOROfjo3yBp
FP//6Mbf3sfAEH45nJRHBDTGPXzgWNl72MvELYealcx1Qo1h2dklU9TKJcT43i1W+GrvxoWPBNzO
Hb/2yTVdWOyQ3E13bi7LLhYrigL+v8Y3329yxysWZBvL6Z2vqV81MXYDRcy99r6l9wc32bu+fPkf
K0ZdabmuH0T9UjZTDlECUYmQ1JnjxpuLkoQFHYSjurkVDJLZad2ijeDtEc5kZGgzaf1smB3EmHuT
ocMTMzhEWpBeDWGD5VNC3RNm/R63i/0Mq3rKa8D5I5y/nXht/YBs1phcgkn3KPtiK4sJIiWC8hPg
iYX/KeihGm1byA8rhwv3sjXEXLZRQ9Dv19U7YkAWKPrkJN8TLy3OWwVFrOKjLJ5vXWZ6ZG+5vC/s
5PGn3pelzRt70DHE1vX38bDN242OeNYz8KOMwtCbvT7bfoMKvlweOpYGKEimLWMq9TbZATSnjL6D
TULMvp6LGRYX1EmLYGSlAp3fjGh3lGxwRACso+Fw71BYIEqErg8Otm86H6Iy8A1q7hPyCjrif4WE
mstGFyiTaYw3hSuROUPjAg3jSJ0LAlsvuWeEKL0jWxlN+LeEDp44gn+kEG84dFq8chSwxO70q4tH
/ro7rwQqYzrgURR7DzdnlaVVnQgcOfDsXRK2DszCMUMKpeyyUtE6O2BuJc8UWsjCeqeXxUl/re3M
3Z1xJxUmBScyWJR+NdlRvp5RjXfQsojI9pWTJ0GEfHs2yHQAt4geJw7cvn/TSTit3W11D9Gv7n6e
sI/Krt4FDvCbaiHktHNcQVLMbIIyKhZl9EhbuFsYLGiEZQZYp6KHCq/0SoSyLo3rkaReFWiZp/GA
qnYPqiCA1T+/ZSopV8QJsLlzpgd2FqChENoSvHAOuOl9El/VW4yTpMuNPnQRDQwIRQZUi84OUjsc
GmKjXArzPQ09mwKrR6yzdLCLcNLEeiLkSfB/sNiFJ/FXfCfH+puxqoboM6qMOAbpvEDloLWRV3Qn
D8UHJTEXh/h12Iu/wEB5GefFRGMrAA/8fFSGPfFz5LYk5RhR4j28rLpdEag2rKYLzjJQNvajMzpm
voD4Vy8RGbEVkkJ79FK8Nuk5ksokYmI+ieIMmIQtTTBZ4BMsppfdfz1L2/RY4IffW/8DKIhfPugd
1pzKyYVBNDqYkqMY0r1dWvOQs1hTKhFCdRi98QDDiEBv6nrQiboKL/RSRDLTIL8W2dW5rU3LA8k4
0YfZz3/n7Mr1PdkDSRNQpWPVONSbIZGgitw7F4gJjI+dJF8DOmLAT1hzs3t8VRvWJee2ORUEKIBl
zo8TgpgTtPC3dk5MNwbi2JDeBRSTKz5PqSZFoLkTD8uQWHCe3JOd0vkyyGAnHYISFwjSr9t0xp5b
ujICMw80d1HBAsu0nI/h7MbrIq/IOBX/psNfxenxPAVwBXNalRtyJPY86E/1g8qHktP7zH36lOIS
fBrRBZAMf6TFXI2ofLvuAM4G/Q6Igf1K4iaaadcAIQsPFKcSC7OqinqGJ9yVHuN20ph5/piqgNcb
Dim2tyM5hQzlHwowPCfK0RcU7JcEwTHtquji81cIshc9US3WtidlhB2ofv2ylV6I80BZ0VGqhGZH
bPGKiMDWqQdY76Y5IN+R7f0X3iqEHVG8sW1LW5r1WNiu0ZPdHTh2Rza9+RtlG6rPOVOWAS+ZkiMZ
MMv7UX7ARoz1kwI0xGpuklbXUKDPawpgVDJrlo2ZP879/jjZh/zT6DZInHOG7cQrLKVDJh9F+PKx
Vn3NDEaQ49WQAOIxpKiWhq8eWxEqReEg6IFaFsOhm38KiakHXwhIlVBP/oDBEvnZdKx4LPkXUB0T
JHeA/YhRnWzfvjE3RIk92zCEdTG6R858cihbFK/YdPd1CifoMF+TXX0OrAACBg6+gifNzoAAEQ/E
XzJ6Vvg0ijGbFA8/Kiuc4V+S+bqi0DZ/QHsOqJiFwhaBs0Ikb7vjoyi6q3QRcRGsQztc0CId26qA
m+jyCyrgQb2T7eeG2Ymd8ZFcRgyvRYHCrHY+rQP7rrw/iK4nb3ApTOjYPnnaFVB0l9lRPmbWNm3d
A4TA/rZUNKpm89CPpGKGoox7eeVmBo+8ChoOxPy5rOaX7QNI589h35u5Q2bMFtDQblhPwukKGvjN
rCgraNM7ec7B8hSzBBcgWrFS/yGywIj6hrASNtsUo4ZZ2DGRZ/ev1ta3ssiGVR49lqo9HZuk+KI7
vNMlsC2wbQVG3D0W9zdjKYij2mJ/Sshc6YRhhcH0SzQp9bEXewgU2uKofhKyzIBqwyNA87klc97d
8x1qqAov5WGRPsnPwNRhwkGFiHMeQYjb+Amzz52hYjDZOrSz9We7fGH+IApQCviKNZuhBYUr1DGa
Pnsokoe9m13Zk4IXNk8vl9Q2u8VMzTGOYDweCYiQezLAo/XrHTYLs203DwEFa1uynBxeIB8SoiPX
w638zcA+1S424RgM7/ymBDP4esy8rjZJH3GHYVdAvfrWvxXrAVnIGOUfs9HPV2Uqlh8zt4dpAzjd
vpXRBP8JCJuMccxzEFrIix1c27D/zOGcGn49OTpLnua0m2IWnT8slhiKRFLA+fyl2/PkeQ2ROYmE
6e0LWjfntXnQPuiQjA1cc0WlvaSUyqV3BmQNMMB1h8u+/zk1y/PLe8GBhb2EDhmtyZcGsYSvANFa
fqlFrLAAjETaqdHEHX+vP2939pb/XrCGvMrOiRpNLQ6s4UKW5ug/RL7gVRLyxjAn2+eXZQYDtSbM
m9qImaW+DlxE+jYmE2TCs5YqvW9Z+QLYm2h4eJJNyP7F2OGBdPGL9B3WGgby8APb3TfbGoO4gmXj
A0IGYwtiYp5bPRvmNM3s1Wzx/ZEm/JD2nUqU6nTaWJJHMcmcSlPgYCO5Lza8PputyShd6m2TOC+F
ecpBbW1NXaRr1JGQRrWI+2l9WTXtrsWNosG6oCK+h8Ql5cd8RKB5RM6piPalApZIVO+p59a79aeW
gVRed+wWcXhJrj/ThuF27t7p86FwB+cCk4VqeUFzwD2I6k7gb+wGVkjx9jqokKeoh+ljWJSRyto7
7mA5GIlHs1nB4A1Q9CYSCmcWtLQXTQgcZWr/U7hnkCvQxhNK4ItnYbaqRniAJwx7Ck+1tdzHzqHx
kScaoshD4Zv7fI08JU4KJ8g/07vLwRR3H0i7mbN8QntNO6cHWyk83AgPhXBILU8Lp9oCmQRABU4B
ULCxYi1mcFyhcu+x1ILkXGyuvwim7Tv1WzwSIg2bvZYFwflOmhlo7IyISgzHtjd/ZtjlYvyWljnA
E8wYmAkx1XihBI+9dnLapXVg4YAxdLxhk5UveAZQ59c4sNmHx14/UNGBClG1MDlo9wydaQvQycmE
MkpbaF0zkc1l+FwvVIkZFKvCBVtn3qRG+gLGadBfMU+v9yIJBC4YfIEpkihbdWh1aEDAqJ6OcV2O
6j9mgG51E2sTGm42wpeFlztxK4TssOj/iN2StBAunp5dCVFDRE8PqAuHE/K4eX+CvsYM7BWlokQA
kSsGrk73Y43LS9KWIaB/c6iPfE+ophHjSR41JFRyg2fiPAd7kciI/q3K9x4pAUC6CUrD/nbsEpZE
wQumMgbKf0d9c3a4Zpn+sS/eYSlwBL3JvS24HUA1d/OrhDoFJFkcG+eqJPqOlCCIf8SXadsR6oLs
k9EnYJMEjgrB6upyjm/apy6M1/FhVz95xcGKVJbAu0dKnQYH5s8mG2M3bqtuD4Fc04HCRJTMSl2z
a+/pjE8h34UJIW/YC/TOfiD7w/A3BcWGwLeAcl5dVwwM0N3Q+Ze95xCUgCAuYZoxR8nI4nwXsDpr
AXMYlFeomEyCKXg4QqwQxmwGZGTF48qqE5jUSk/PMtsYLuZzOAS4+g7VwOGPPAE2Mn+jcCi6fyjB
OUWqBzx3ITYQM21sgnEYi66rV6KQ4jURzUhTprNM6NkDSwAYem/yhc6OOmh0UmprBfCcXV5UVpSn
1w/5jZVZ7Cnn0mFJ4a7FaYaVbH4ljgOymXffscJCpFwZPrOtecqAiV3sCzkKxFFHY8UOWD9fBLIC
1hzwefQZhN8XzqcapUQnumnsYQzVIl9CWVy7leKXfeWSlMOwXic1kn+gb7lFYVSxlnOc7IrC7W7B
/dww5eIupJmh56AnPBQBW0J4w4nv4bx0OPO3Jc2Cd1beoRDQETHpoDTmV635vopDk/7BG//Stc/9
Jx0nc0mEIQXjPrjlDsqgRG9oxcCbgJomwh7NkzOPAAwei+aeMhE/oP+w09OuFd0VShHgI+e219TE
IovyeWTIe1Ayoi3del8s2wuIJKk968Pgccs+IlwxsAfGvoByWdSCMwJqVQBTxZP3zRC/vMeRTUh1
6o2JJmMuTIJYZzMJ4KwKK3i/qhhRcpzS/NukXmqz9hJI4NN4ILO04E/T+6I0PkONu7oTterAfKgX
Oh/ZvSHz1wi0MKFpcR7lK7OdGxfrGuMfskXlPN15Dk+hVTFA9NUJ69KngCddUCpxPTKmhi3DJfTJ
Hr0/w3KD2Z9JWBb/ncMczwU2QKyIxmVGX4uYZRSfem6J57j56eEqNkQiMShUfcA1hoNA7Vxc+jMY
rNm06byJeD0ei5ubdR9KG2Cypqs24VCS7HCiKJsMHIsX98pDQW6fkk5E7w63ddv4JkuYkmDGJ0TK
KjWpSOJCAX85YO1Jpyt8YQHziiOPL8ymQgRkTeumkF3ewbi4LANWQwcje9Oa0CTTcKmY4f3ynMI1
QEvHqhXfEEBAfjcC87rj6cdtAgALww+On6dyRoPH+AhaHq8Ig/6Mhp/2Y1qxrHIeSp3U6fi7djfU
osnp5QwQ6q3N44O88tZ7LU/3rTG41tzLw2QeWgVl2CJ/huq/p8+rtK4eX6qPrDhj+GrP96NMApHt
vRISxwfMhPzTx22jedK0TTHk6X4Vy7PejX/YIeoDrTX3OnAYmOwO4x9Bd2Gouukl1/wZaRr33NgU
3Eej/eFpZmjLJQbUM3xMFK0tpWxLZ8NWxAhnPnzJU5Zj2ZSegM/w5XsklulTuXHu6yoltQin280x
t4M1shrypG0RPvPAN0qcUNh1+1jClBq6T+k+kRHx7ELrGDS3C3P/UYX1knqO9aLXSJTjKBbYk8Fg
WkrWguWGvmEeMnVlraBcgJNAW8GRY6GWPi5bTIt2+eclBO6gj0K+BAoBp/pkrz/Z0aDQXT+Y5haw
veDk3blzn/LH3cnYEqF6xQbskKgSzzWmsXLtP87vZyGvQkvJyE3LskselbMD2Ie5SOFh4CoO1kvf
UaBAeL8L3T5wEjNg3tBjRg/5iwBspmFeus9TlZxTdlz2Np76M16srC5GoG1BfHmuwKmzml79d4cQ
5MCcSRiVNHaGiGb9eWatQm3DTFYEaCLDh09I7eLKqP7Zybk2tUIUijcoDiQmfLQzWUpO5ht9DbLi
+C+jCF+425pfJ/JuYKZ8YizIhzJgsFX7J8oxZs7sUSZGcCCFuv6tsOSK/YqRq27Qc7v4o5Ctx/QW
p/cHBrRiF1+LzNv8+ArTp3vfvVi2SKskDA33E8RRNKHnkB3MLY7KCXaEJ6ZWLO53d0cRaAW4tL1n
vexbAej5mXUVDJ3EPlzTHhjUuoSHnLRNdd7yFfmTvVSCZSr9WW3i5cnD9zowvnSsg0UDMTpzf3Du
+KmaGcSULzniatCL867PSPVZTP2bq34SLZ27BLzCRrtAsLbYs+pI9EHzVbEGdz01Tv/cNb90FTwc
4JENXh0zkRnTZQVS1vnium2IIf2gjX3Mtm3lL4ppd59H14dfgSKgOL/hmwp4fUPFNtGpyMiTu/m3
pW+Mpg7FrSoxdmsf0K+RTwJQzq6/OTZmhzJf1WNWn9cMu58yrWDALubkz8/mHkK50ew77K+LN8GM
I2ywTE4ILlPltLkQqrnqEDk1TUYXrYxbdpEWybz6wdqKQLMBmkRue1YXCjaxR+63gkVNou4zt+jE
qBv7FwRSYjXpT3igXjaNBULU8YnX2AOUGN6ctYSq1ijJcIAOBAJ5bTKdokjWMCz6UGY4tkcGwDjc
JR7lIs7ryKL8ldxrF6V3zp4JOfBFXVt/HUbcmQFEHP3veTYE9EIQMyf4AGSC2hBT1zzqvy4Y1wo2
zeDQEEzRzJehh4FSX2xAPE4jz4ADZGMuQGP08f25J1Hx646SaCBQBltgMENA3oXEAAm6ycyWfoDZ
ofoJzzYR1ljTZY+QlbBAmTxWONL7hgP3jBpBOREPPbMAvz0SWs0C4rJCwRJLSsmtjMNtM6x6Jifw
O5a8u/wKW+XjBdkA2iHkm1u+MrovpsIoUhjRF7el2CnJisQDgtdoP5+okd54SvzmgIudEWm/r20O
r0bD1rBuS/uiYJa0w9bDgJ16TVBQoVc+ExBw46FhyoxZxP6VaM6fHG7OpSSMVfOeX0zvzn0o/yvA
dVaMGojlZPWjGzqH6DTF56n3GgidnjV5dIGKNT9vT2rCHPTMAyADpICDpKqwkucodKipqBoUXCcy
C7AIsNVvGsd4upeGAewQwZK6/LajqPTmGE9dcZUx42EGndu5UDxXGFV9m+fsjD6gh1PQOlyL66/y
8noyz8H22QBn/6hb5uqu61pHmZVibkO9pQIyxAg/mLoFOJ5SOR8f9AAmVnanzYCTaO9eywYkkX5M
1WubskVVdlQoCiDjJYF70OqxpWCX/ZOnjNzZl2FIs5c/4Sqr3Zdcvs+fYGa4mDCwu+ESiMMGHEJl
9lOA23bTsqTehfT/Ck/tWiulYIZlTvE1ZzkUvEWuVwM33Mt5jPopu/N+6q683yB0zAk56PBAIDDI
AROAs1jIYaWu03YJQQ/c+/P82++ZsM4KwBmU1lmDfG7u4Y9g7UrO/5SM+Mf9dOekU9ESaf9kPh1W
fhXVY0WGkvX+akCWbthCdZiE8DE6oDYTkEBkTslwwIA4Kfb6klq4b2KoJsxUM9Da81ns0+on1RQ+
JfRKP+rxyXn+LedwlYibLbl6FHraXi3YqKXRnZrSwQNA296oODh9UukIJMBa5LdVrqyZPfQPb+jc
AR45Qq1QG+k6Q72gmjV/ZHQRjC2mJ6DCfC3aCx1Z1czV5nQiYJ95dr1mXZsKtyZlK3lYTtdlCA7a
Qp3/FDBB+mLc9TrcyRCH8PR8bqwDvQp1lMxseXAOdAYn3J4uznBgBy5Mqg/qfQoGaTzFVymcmUqA
z5qxHq1nCIOnYbwMQ830TtRWE/+60220CO2wx7D4SrH9GM/Z+PFiea3lNwvPUvw3+6dlP8AIym9B
vdFWVYGenO15xIb2tM/7vSH0X3FXxhiLz4BB5vfRHbGSgM/XQabOqyWMKuJ4dfTMz6SD+cCPmmwz
ggut/Wp32Z6MB0ls0P+7J1I/YcxE3UuZCz2EeC3KMzmFjqzSR7xRfybmodmdtvlv/tviMvBqXB3H
fIrmkxjAgfKhKIEwgiHF26i6wDaGfb2/o9YZoaegIyKmc0ZXw9T4cd72s6Rb398wr0AHsheShPZ4
PbnQl5ke0GNOvbYAep4H9SWQoYuPDCn6qMMj6j7GMyiGC+KAb9U782OeS4qyu/MyA5MZ3fVfaS01
2Ly3X5jho8d21x0gCs3whBB6eSYEaMKihx5TFzeAq0S7J1qmYnl4UveP9lu9J/11VSmRpPxOEwCj
DZLBByPwXshXHqvWirEk7Pqd0qWtkOV6M9QMd/JfEm4CbvOGBaeR/AFeMl1odU1qhXWpeHj07j0J
BrcGCylqCmP6pjp95DPn/joFcyuWTU9lEIl24/zwuCIVHhUn00Iucua4q2otWRvkqdDnFpg/JGPB
YH3mc0WlYJyDol6xIbfr/0RmpT+cmbadYOghjb0GJO+oXxSgaEa5GvBJtA9Dx8f5t86FuTiq8gow
/3bShEE+CZ4G/cRUZh1o3fGhPz1UPB0o2BICwMl78vm5EX+1cqm/iC2xHEvGQQKPwg2/4TN95XiF
19yYkIiqXIFqstvlgLE/Ci6cUzgiNlAoeiekFTY+Ly/d5hbFSYGCT3qQBOtX7faixHkFQdlM9C5D
p002b88oEvJ44bOIEyMse0/MnedY/6f9Y6/WW3oVfHnCXI2RY0zn5UvewFkeDFfFYB1UGmGoxodO
eKB7/BPovJ/PxeOLGuH6CFW7WvZ7/lxct7L8yc1Iw8I6erl4JBw/j0z3oLq94DuTWY01vR7fOuhj
benEVDSMmJA0nlgwFTQLZ+4x+vKISYy1ZRACznVNIK1+Yt4j7AyHnysNorxWtqboHvimHOl08hYm
eUxXMglXRtTtFzqDHBQp/3f/EbE/d0+odshpe1O26nqWTj5hV3fgFwkEkjyEYFrru/K9/J4ttZ2a
ih8FE4heQAZvFF7ztElEqc2G0hxYUJGNnsICxtX9QHsKfZEY5MhITwn8I8wjrEAK+oiJD/NJBOEq
sx0MI2M0S1uVH+QTfg4/4w8GoVtCJyPTCCe0TsV+4nCAOnlzfjc9MKb0tX1EmGlGdyRESBlAuGQC
MPirFj7x2YitRPtVsT2uYwXb3Cc1RyxvcA5hNgs9k8GSurkFxoa7OLaQV2+AU4h8rL45Jg9/m/Pi
EZ/SU2osRd4oqUwJI3vRgltJR/RcK2ROG22lh3poEjhXzD0NwpVAuoSMQYop6hk3aqEUoCs7+b8Y
XpFt+KHvRn6MPhwRyaeyhUeVXAFcziuRzjlFkIz3ZXDdGVG1BIZBSpAWXwI+FvOvhmD75hdnSlI1
XwfYr7t7OCe0fqSTYEoqZYQ2rcbw6V+Z31vfxF7iBIXDeb+pgjHpcDu+7AQVAX7Byy4CJP2guMz+
BsBpQV3AO69iOHzCNqTdYymwexxp0KhGkIqtzYw2WtrKEVPyLqGfbRJQr3sCTLulyQTf5ajgFeGL
TCo0RamVVZA1oHofuSeIE2f+GMFyuB64pSICrrmS9AfCVQSy5og9wVw4L59Cc9skygp3KWRNjEDz
D/1KO2ZtquGjc+UhkGY473sPynMD+TVGsbVrredZFcpZHSpREZbJyy8SI5OiB38HGsoe6SlDohVL
KchQ0ixb7M9PSykVPym9TZmBB489bnC4dG+UBQHDKX9cXzCHCGehuby91WmdFqmemqmE2swfeBey
SULs0eI8mYVGUoT94cZzGumRFknobF09qlbV6v41HusQEdWuWJU7E4rg7hb2Yha8qMLT14StZWZk
daKtx6gKOzrln+ehDEfmqxSLyRid95d9Gepr3WcAyP/G9rQvkiKx3s5HOXsctPQaX2Ll8+F19BvL
p8bhX6jW3UuMj+2SrvNtDPLwHlvpLZH4/5YMx5LRG7DnV5twvnbdkZf9O3cNanh+4BXN6GiS0Z4O
6k93fCBpWVeIXBfT4bK/HxEEJcWupATe51tm8t5pqeEjsx8jK5U+62SW9UwXs9lW8ZX1yy85WmUt
b+XshTfnDQBrM/0+V/0Hp/pETvdGW+aJhpeQOF52laW6UsP53zV8rRXOi5k+fm7W4uEVoZq9eEXO
w+iy411j+IabPFFX898mQOK+kcOWsgQzpg2GsmETT4gqof9JS3OpuyVIRxmXgXZgYE8xhtJnx9pL
Ebu8h+WmSyQca4RFzJ0c27DBIIMpRxfCmfP0ZObmc+RI42qWiiBfenhtB4cyQJqkhCPGHmiDcW5I
4dunMqC1RTeuQKJp0xuq2mj4HmJqNZmPlnv57zzMP+o0D6WNtOTORv3EHco9it/qVtqM8RjUf/fc
7U1aVniqMWlO63/SJl9Vb0w1h3dz7g0x1I13ALgxYFhZMi8tPotIiW//yvWI1jZ8IXG42dXbHPc2
wKmUV+Hfp+Vb991xOK/vMWihnFEp8m58c076+yIPjQ+gL3hu0sba4PDJnT/AG5KWxt+flXd0bdGI
R1CsQTmrUnM5YE/wpIBfmKDAvMIK4TOJu6XLmDfAsC/U0llYoPw5e7iTOcVuAlhfXYqFwaT4MNrv
SoBtMN7RzAZqL4+eXzlkGRjAf3SgeTS5JT9wX7XL+ZrWf6B/2IuNrRY8tXJzXbVf9ZKW2Npe2RXN
7WOProDpO5KYtOQiaEEeWR6uaJEeiI8rzrW0HOL7OxEk8kfrzLb9AXMMDbQTo1X7+bG6fsswZle5
x13pGg4j2IvI5cbogRBHANDZuj+Wm2Y3hq1dYQVV2MX6j30HXrkwAL5al63vwlryXGhbcMcvE90n
XIW38khGCRvvBXZBeWQHW97eH6x1wl4HZ5Z8KX0Umfx999X4sZ0TwtBmQ4qZ9VaNn4H6fUWmLsez
WGKR0QlNuHnVFslJqKYGGzGgXsTdziBNywog1C58sDkUwXVlRDREcGK+ig1iiSWjjXp5gZ522bVf
kK9Gli5AqGLJa6xlBIYHZq/tXoBQ/KMlfcSEsytmyGLqAcGUoTIrOeUSwH3yil8CTsIpFLNZTVCR
8ugaCrEk80PmMYemc3OfoxHkQGgo9wQrW6fdA4OmdKdN6Hyed01IJY7aMALwRMjDbgULKl80O6iY
vKA/Oz72EMJwZ4KA8HxDEJn78Gp4TeAZj1mxjSSB3ehMJoV41+mIsHY6gr7CnKfNxlAOOitA/ran
PTuW+3O4f+JWwWeGuoHsZFp8DkzwwEgAGFgQ8Jujy0sECPj6GeA79kc2Rt9Avr+oA4SmJCsttO8p
pceHGdDtPu9sx7kPgw0CmANZmMlMsYGk9fL4E6eSrnkpAAmRlseIiBHxKk85JCb+CVT3hZSZGTsp
SrYjJ5wRavlFAXAJ+Q1OGDxJOGC8NGNapiazozAsZysSTNh+r8tLLL/gxbpQorqk3yseUxPzh+3d
4dJBaMbmXERugMhCm1rOWhv+Bf3vGqVhGdw20iIFliRwnAJf/Bw0TT6LDQmh3493h5A8ofrFFAun
LGaze5A/0AKeOpqZSBhlHenqaNsAX8CysElymB6nWu0RPJ3zUoJHx0zud9qjZXzAkZvE4YJKhlxF
gDp0CbyQ+UN1cQ0fWPODnrwOQn3eJfWyEgRWIFKkeh4onxC1IB94uIdUym5LPt0XRAWxGnyZ2TXR
fgR7QbU9+UuQuF8JSWq/6RmpMN5pnaAF7R+M9xLNk1laUsRGjPCNqCdCZO7PfT6zIGaQWwEZQzrM
7OsK2jlfR181Ot8M0c7cCEwTGYgJoBDl5MBbcMCnmSieOG2gdLOIGIA5lza9QmnNmU4ilDX855GW
w30xXc6EszMnFnRmD4oFuP5CYIEyXPx7Zl1BA+kcZcDyAFLDjg4BIIGNoxwcqp8aNshdaGs7hwhv
fDkKF5ZNTe3OrQY5UnCah58ZAwS6VYBq6M04xzinVbO7LatlQ2wKeBW2z8y0mbn4nCzj2O9PvwDx
gIRMRCMmgtyW3M6Q+xh16rzbEfdRMdHjmZx4Pbh1PDuTVyz1h8vLOQ1xXF6/OGDSg8cK/vQ4Fqhr
ijw55H7Syjfq+zU0ShAlcetV+MpxX8AJ3gG+iZPk5Ue2XKB6/MxgCcOfiK2YcT+27uQWPLAQfPJ8
sEzdFg4NEGd8gMo10E31mE/BkDCEsR1dOrPMO6+ImzMv65sHQCOCzynoCEG4jgsnfxMkOcgjbCZc
wwwwdmT6sB+RtxG9GaNO4TQOXmUizSLjj6EqmkeIYZ88cE/BkDmoUDb4GPqLBUS8hhA3xXT/OPDU
7wRtn/5ZRmJsXtgwxQ+CrYITPjWOTr0gBSTnOiedVHY+KUt7UDL/BOa25wEPvuX3Sbky4GYdPyRW
Xp7qZHL61RsRbVLIJmFAOfqzNLkDKQpx2eXfjW0HbUod3x0HTSv3yTUBPANmBiI2M+4x4VrlnsGJ
tEWMqRUVO+M3VkbsiI4XUtkFqQRHLHw5Z98oPu0cD8A3HFrtkuBW4tO8Zg1/AXQXyyvni9wl3BTN
CC9o2TsHmv1lHil6P+4GM/yXe97kC4WJ+uJqeDMPkfJyctqdGclgkiiFCq84vBi2grn8O3Hbi1/W
v/vdhpiy6Hfw1jDp5kwsGDrmC5c3+SBsa3TNow7t1ZkSnbvyrWBQsGig0uKLuhhwXnBmBI0AtfvF
h+r0D2AHu19hHIUNCnckA3j4k4yq1g8nn1alLRF/k/ZwnX0LpCUodgqmGT9P/n7dX2snz7DarnfL
J5Sf1+JnlnVuixlK7cC4wDJZIuwXs5cCuxrTUX4LBxsZLs1G/8WfBmeS95yBFAoYCH54KN5DntaY
P2nW4nCYp4fn97H2xEc0JxzpbZARhpSZ0YZ30DxQARZpu93JnvGDlT7lOH7fYfHbGZxudhZQTfsc
EV1Lo8lDx8zBwPubveNAmzUTgPIUoXrGRf65z4wVxZ0VZ98zu9ooJxz1mDBdaQH27CXstOzScqD/
XEPiNcbtY/gayKpJhVJrHo9HnqDps1gV+JQ+vzCmZj01YCG4w4Pea4Qt/n3/0TFqZOJnqFCRps5T
iAZn9QY6boAxW6ElY6OoewpshZRq96QAitx16AI3M76syuAEK4EGrIhbM66RJ8OT0nEqCNnWj54R
4cTIFoeg0IXKRjguhZjzXMp40PmEd0H5wLTBFfJITC8gMMOnBAUmSw/Tja/+5ponf3ZFHP+Y7SBe
Gy289uBUui2lkaqwOj8uETA2PE6gXWgitMXnD11lz6o3L3VVT2+FlpaBzgKJVGGw/HbZo7U/YRv3
Pf83zCOdbJe94ErhA8Bueec3lOOC9KnuTfank0jHWIMSXYsV2vomD9OR2RIAdRcMCdUNwDMwFr62
6PwhvOyQFaj4gqDccS4787yBEqoETfU1fd31fYN/fj9smrCeO9hWaN7f2yJKcEo1vZ43jPlylFHP
/Q3HO1ZvAvKA3qJbvwE+h4I895kAMZzm8LAMGB9+V6wwTc1GHbWjXReQLNpN8/HKnR63G2XTs77S
zKyf+IefvYGF36yyKkJAgPG1g/+ITSVEDQxZ8jEGhBdqjXPpbIYrcNFabJt5PoYIK1HPasIn9CEh
TSc1k/i+DqZQ1r/lbTKU7nTbXq/ea9efKE0eu2pz7/gt94VbAXEsv9MXg/9qFj20aKgSCK+Fz02F
ZIMFmblanhJEDBdLRjpEpfoCKki1DspCch9/JhPXIqbVmI9ECMdAkJ/hq/Vf3yWPPQLr5b/re00G
6s3Jb15Rrc7qtzT+qnzTwKvSw6g0Py90Bq7wU7BLUtyy2GIaQbN1l+zniJPPnoBCwe6cXM+o0Lxw
pADzu/YUtOefK90hG3tfxV33fio/kJzNW3a3zJQ3DeZFizB3pMbV6sUkMU/5vY7oCK80XwMguORO
iqeYa/W5nmvbE0aY+kpRWA5O5EXwL56BgQ128PC5DLd0PsNWn1ErF2ckJYu0hjde4y4zJLVJkdyK
se8cP3UbLB1fmTO+kme70xGUwitxTS07v48ssB/zX/kDr/a0Y+7FuAqyrLWsh7Ad1uM1qMt9Pexu
+abBf4YGCjU9vygf9cjAO2L0/8fTeS0pqq5h+IqoQsmnSDZhDieWbasEA5Lx6tdDz65dy+U46ijC
H77wBsUWV30Of3IMxCDgn/Tp1nNa7oC/x8CxfpBNAKZLspj9cJfvtJkxi6fDgwKQw+wOJaNwomBx
0drGWXgAHR/lIG7elpaP8zH1VWV2n0qGpS0h4i+1Gf8v5bD8MZadYMqSmY2zMR/Vv0+byeF9o4b1
juG6Kq6PeeFKAIW5RMhUTMtx7ak+Zz6e8tFePq5gxHRWNv7S6hDMgss++yBNdcjHqp97QziYP6UX
T/tvOFGQkNznpHLAufmFo9hUgig7lB6fOgYTHqTTkwOikFf5jwXCf18y7/Gjgk3OvS94Zgf7FRdh
vSD2K9lu6RqzTQd9WWYQnEDiTIrL3e9LKM995vUVkrz/fyzNkl0smJRQoGQAH0HNFb0ZK2GBlOzq
EuXOC9wgBCGWX9on4BLZdNHXl0N+3hcFIxI25GYgyfETGod5amHG6UvL+9UwLAHPXbTYavvZ6/S7
qjhWX5OqGXUo/CVrTZ6+lGNUIgkBYqFyIvJ6YufEHWLKhAR37Q81u2ldrQzpNFOr0x355BnFTG/Q
wELYWLJizdZjxGatGP01PHsJVm6Pzr4zpIDRoXczI3Yohkw9VyA4fLkDKkmETmBHka9kXn/BWoTF
R/c6/bSSu15QTeTyivF4UG/ubDXsa/aSNe5ui2gkQMsG1wU+rwPEdX1P7u+DgdmHYl6REZlEW8mN
BXZQal966gTXAJfMjDwyas2HufqOIqpcRWN+iSEs/YJfiZFfDMUMRWcSGkh7gzV5h0JDaBfqc+km
Ba3NUVlckGZPX+R122XANzLTLEFvj17bAkgXOxWsL7PFP2O4SM5ls3ExKaATWSB9abG/b/hDzBeY
fKw+Q2v3ABWS+6o54SV9NSqf7hLeKXhHDGIhxAyt7+1Qg0DH1eTu7p7rl7Eq+tLTb/4FIT/tfcU0
773ORV8BlGImpulS/VuMQkOzagEtyDAvl93DqagBt8N1ygd+PZ1OxELJiUHYczgemh8j93tbZy9X
3OtmWpuhgtDcfd2gWjLaUIw1TxeBsEORTddww5Z8vsNltgM20L98OV0O4T00QyysbPliyEwOzvWr
M0d0Js3ylvpGN2fxI/rSCGiEwVpCYQ5CjPkNZsn2DuEqKHNnNMpzM4CsZNIInGf2CHpEcamDdrQW
W6eSwmyXj2VY5lfdAvK3U8BPjKIdLhF9jGWQkFoKlmi7JsQ/6zajpBvQhSYAi9B+OwvTIZkAak8+
l8/O3jM5mxbPA/SAkAkD3sqVKfAmqOnPB/ko5fCtOwZNQMYonaYQfe1vUO2fINqnLbatLGHQ/Z1J
1+wUV3LpoL1hgoxOaMCzBdTMxKdrbIaa24RMaUE6vuSpZlPAJJ4/1qSekFS36WdR2qlf4XCFlqRJ
ykWckvuXAOiOXe1HaLcsGkJ6GlxudmPwK9M7Ehdm8vNkuF+VJeWst3GT1PUdmVtXKq7Mvsy7uy06
m0A7zGfpVg5l2jtxYMe51aaGatVAwnNySs2VjpgrmIPB+uuikeo1sYtiv2Oy2gSuAX7Xz4hIzUBH
k1rzVX1eI7VHuVwnsH4OrKBEV2PBkj6EPvEafQbbNUYzz9+whowEyAEfnsq/116a2MJW0UYpyhyi
NCsqXzgK19yrqt7X8ImOFyy7i8YmnxwZfNrJJhJtLAN5bEBlTNkW8GYx+YDQAf9QuXG2MGDZUbbf
3MFQKO2PiHtsNNAwUYFbD/IBUwgd0D/qPDTmF61ASPkg88D0s1dpH4aslaH+PEv5mB3KBuU46IyR
XKXL+It1NL2N/Nh0e+U0LslgPkAe7wqL2jyFNfamQaEPHPntaF/KSvXtER+0lweWKCHzwVf4gEMm
Aa7Azctlv/YM/fAiPX47ImBrp9PsQTuBciws5Uj9+1cDdDuxP4e8rh9iqsp0570E7KWnDzXnA4vG
WItvBxiGKlwHzfVVh9w00Gsl6e1DnQ+lcTZ/fScx5AEjPuifjYRWONkXikK01mEgA5KhppeaahxA
i3mhysfP2jxWkeorE8Q+ZFCCwPlLF+BdY+e/4M1QH3iFPSCCQxGpzbfXZ+R19fyd6FbV83TQ3D82
Hyy7TAX9pA85qF9KXrLFxPvU/mpxIFZ92hmUqOANh9YwQljYilQHh5X2XMvr5xBtYGwSBx3acGzI
OuSD0vvo9Fs/cwloDX7CuDK3KCN1mBU3odK5A/ozC1xicD6aAYQyH/oYF5xMtcIn3ejH5mWMxLVe
BzmLQT4K6TfTJ7Np095nmHqdFDvQdY9MVTJGyrVhDAxmXeld0WmK8GwyE7x94AVDFjQpKp0mCdCK
5jCsFoJ6UE13Lkeh/jJ/pCOMokfkDGZZtZWrxZNiDTQixDouZ9jKrCbNWMFcdWC5ej1mN7CvAt2c
k60jpQgrcnTl4lTkf8TgiZO2Jo5PG2Je4G2eSmGZ3TahPEEQlcfz7MfQnKuGWHlptZWD+NYb2y6b
Hjq9cEb9aI0FfcYRx0HkfBTrMUfyShgRBY/huVtvCuX0EzyaCXQtIoc+m32n53V3ywDc0RqEKbZi
xCDxJObPMigcgFX2yWEy0Qkb+l9ewrO4YVEwMwI6QgiQhe8ICpm+KJrp4GQ1mcMRaCpJGParglXj
OVFN1RDw0HsTwRGB+d9uIIL2NPbRUl4JsiPRCXtf4ocjHAuLfT15X6q7zQO6bbzGPNYRJs1YtNTh
r8SuHqQTlonBQlo0+/yWLHPDKthqy8mLYAfuB+ywXwAQBEJaR2j20qyU3E1el/hWEkzKGTx+YrvY
+k5ovCyZzXCemytxeiVb0Mc2oBj0bVmGfRrsGbuK6Opln+RQi0jGgI6lp3egriWtAf0slqQBnIlI
wgQjMZ3YJmCGvNOOKNTbhDpTY0kAHi9o4xRA+lXgXJ66vcM26cvu7gvJjC75FepApTFKITk/kOiV
QiB2yABFbi7MSeQzDt6GVvIwp+OPObV61IHi/OCDQcZGFgaW8AODZWk9Z8CeC/BnTnfu9Q6J9VCx
Z22AVweA8DN+x2PDQZ+AtLo6Zityd0Cgyh5sdDmYgPE0yEvskq31McStEdyypTejl/Nsek8gRIqO
4gs2JGE95XLSfb6C8DRGdbpdneAIfY8wq5Nhr7KQKL8CnW3dOm2br5s/SY9ey6EG8iU4BQrF7E7+
EG6yIlBLoK/UgWkcPOVxIytQJ1Dieq0/nxDqmf66O3oHPg2QHxwYRFi1eizDlokRBZsMBPdZbwQU
rijGvq5fls0UQ7RI+X3SE2dh4F2PymnlyTejbtedwWpR16Ij2czUbMzJrmU8w/kN3peAKxjSXizD
K52udpV6kEnrwYzVWly9n15y6PnSlKwoBH62epA5xfH5/PmKP9VZch5chZcYoo41OAVICjAgmIRA
k0X7+Qmprj9LssZHgKCeDDCL6CehK425SYGw4RyeKPO//knm0lg+P5cK7QJjfr9PswJCj3KJVTyH
h69fkEhqEmhQou71Btj+8MXG1ov4vhLSQELF74sMic2qkBApXza7eJWLe3yQcBpvZO8zj5LfgciR
UpDDwkpC83OZKse2tu+yVwpeCSAuzIVf4DN3UgCR+P7tRIlN2V+EI2nCWMah5W2MB8D2b43CwJHD
Tz7OLsbJh2vaFkFBAIpPgvoc0/4f9qtEIPkVXRZkGf4McJ6+slYaV1C3Dx00IzFtom1T8Fbl9WGk
gHeoDrP1ZiQ77qvED8hhQ9KgbQOGJWgiEYSAlYx1hBqpXaAQs37NqnTyenr5tFs39MFI5PRzBKVR
NfFkW1cqZMHedOq9A/nPZ+fY1ZRz/FdOGGWAavXpvfQ6bwcFaIYOFw7H1V+8o+/IVYFibfqWC909
TDREl24NKrAgdRUSL09DrNgSdq9fFEmRygSqR2m/9DPwhfkPT9Bj6u5rGT8+KnssddkUXBA8ooF0
E9EFQIoA+uWaomFJZ6LzxM7v3IQ4g1lHzHcdRq4Wjodoc7ZUjYbuFmApTtXJQrC8yMUSlIKqL/wg
WuMB1XERTUOUAWUFIDHACAe+PoUz1C8HUyRK0uB+H9U/9Ht3WjGOj69VatPZatdwkaE8vpRJBaGV
HXoEBRBzm/cwwAOvUPb3hqUdjwqm3W7wCyJMBMmHpTMdSapcjPSUUhjtenBIqLl7CglltqP8rGmT
LAqqj43Q7xAuLULtgEChzxNKITZkvzvnNJe2LQBTmCgME6VHFEJeY+DAgsG4lpK6lITdjxo7It1u
2YtoeDP2bzQIwFbpKV56gZ6FcLORVqhpRIE+1PbPePSkcg53nx5mcf6KIbUxQbkkyYaZ+RkJc9hM
6D1OCCuHvdYNRSbq69JrEjdbIcT90wBn0QSvxJVAbYkmkteZMSJvnhrhA9bUlwKMbkqdG58c7Fcv
eCOz/mxBM1Kl+VyHtoJGCl7DjIsZEDXpN28dkASnoXeanZALmlarzVuZ1Ev1B80mTM1pMcy4BukS
MYTZBzUB6uTNBBIPvq2o1WPF4GUsbYOf4nSomylC91oUSM200AKNJg6+UbUHDhNyJWCcQdjj8kQT
1VUQNC987HS7ZXMb2Fk7quGnY7fmo/TeUCllEkkU4Ef3tycRyt49dO4fEXg5r+rZJX/mBJjMIvwP
k7AWxyX2Q6LD4dWQBQAeILr7C5kZUD8YQc6a8asusZroXn718/n23ykcGiTjMdC8sllKldVAapy1
20c8ktApfLmIZloEaHQVPutmh4s1OtUybjvlfjhFthuskOGJNL4eYNKftgSmoZomTuZgDjtDdmWL
CMwTnabSz9eIsbxnaken1SCYVQM9MPYAP2C1s9FhZrB9rE8LwCEX+ifqVFtra04BapU55OfcB2MF
J2oG/YEg1P9MI+eF88eM8c2VqdefZbk2+ILla03XmuX93MNbqURz6RlmJNZ/+gLdFn+WuDcToskr
3yA3WqhmboqNMi4WOb5py3aV0bNYUueYDNk4Uq/0y3V2eBxeB965qJbCrl0NNwDFxtUsC9/Lp1eH
sfkMug0Cc1fuN0NsdiY67b21vqVcTlX3u47wGEIsiGMnnjlmh3ZVrun77nM2uNlp2x0LtIeoF/MG
INCxlRzKNRXqbqvfOHBl8oWEiX7C8gTVas9+xcmkCksUhrNH6kD9C8BsfM7F4nMEiLJox+9jtSlD
PjL75QSh1Dyg6r3O16hiOBrfAB6BgjliIa/fdt2ca1bW3mG9DAfI2ChAPu7LD6hpmAxQE+Nl7vc4
nOgi0rqzyrW8Ldfi+XE49UeXDryhahazMlQmqWjfP2MDUAM6YYoD4DpdcsdayqHoN/36p3ALmqf+
5SSim3IuzmgjwY1ekyyyyhENiVxrAiyuGkvEgXAMHY/+a5AL+xV2Bo7GG1SWXquSfpit/BDYPumX
oNH4Q8TOn3r4nOhj3BqYUKDHmWLYHbK/3y+fMMfdlsWnvL5XDYYVMx2u5w1vUdT8qUJFxBGgFwkl
iBZGNIjGedCtEqA0s4hoY6GSVXKoyC0E7VbeDzrze4uWVHbOzURwo3GHzXi3Oo0THt0PzzD+rSaP
bY9vEcFpfd3TRJnmNnVfAlYqASUiFKPBrnmP7gFSLEv9Vz0gk6rtKjDvwz7nQPqxj8gjs/ggkGM/
Lqi3dMcUN51ezoqhwj5FZ1yEpI4MIcg8+kmDAoAnLRvGeW3Qfiy2qSft9LeDCAOfTjvqc43m1ZRM
EwY67PQHfyF7+nkH3bU6DnuuX79Y3+iT0J5G1CCjIU42QYdQHgHPoikAvqT9/QTRoSfqQPDl/Wym
JZI8X/PIrklj+Uu7rfALtZeXoHXDLgRqIGbPZzdHd4DKIMEpAB72BGQNDFMF60vXFdPyxkpZSnrA
sUdUgfgnq2YFJYZ2AF1IvEYBjLYwchArH6E/wDPcf+8IhVjw0rkvHmgchbphw/5iAeWff+MJTWVw
us+nDSHm+Z3yz2nV4kUN/wwKJpI88U74lcJuqQCBfE1qYLDwJdCYil11JUwHS8BjVGCirezr69Na
mT1h7/bqhmov8Ie2RwI8BBbpBYhEJEzJB1hlAO/BCqKKiV7q0OTX0/IG4UDHmnPAHpmDCflj99Gp
7DWBLwjGLEC22ZGdz9ThBLCiBhYoNodos5ntjT4qNcickfrBEM+sb5RmeE92LgsnXd9/3+tZuc2o
ay7VfREaH1Nhs+W7z0YHT8VULxRzqYAWFXqoFlWy6OsXF2MT7U4TfSJN73wRVNVbsY/O0qK7DC/k
eh+WmktzyW7SAzcgkrvmEonTbk+ptynsN0EmkpWUqiBsme3dpIexNDaffbHPbimNSDZxUJUcckzo
k42oIGJ90lxIfESolPweuL+KSfX9cXvcPoYpk4oCuz8We/6IJ8rs5Et9/w8/bqi+PZsQlJ6deyeP
EiT/Ph1ycj7AJpUpufAaRBydCDH8zr4L6ajfKQPj+jI9TbSZBgAz8gq8KCBs7rCDQq/sF8Ip6J0P
aSQDnKHc01Mhc6lKD739dD3Xjf2IjKDAJBoEDNgZ4Aw5piU9XxPuz+dk16ULG66iEfu380LDL6IR
6no6HhPVCLHV04cU7QGX08adZwCQKloiiQetBdgO/7I42bhU8gV3GDcU9ID3QjBDy4r6KYrtxIik
fkhRUVsnUCVZIeqFo8G837KvsLy+lwl6sHLQ765cWmBdArIlfX8Owg62RoDK+Cv6acw5GIAAE/hc
fhNlXtjWDdJxzYoppW9KwN0wyoJ0+fjV6Y2fn1v1iCogh6S2dr6PgByxLCZYNcJj9zl8WmtsQxAy
8ehCw5IwJ9vH2+o9BtaFICIKEkzyhMFOGRm578eImT9kKK/5NV9wKEmgImKLtxHVSbro5QiAOGGM
nqNp0ltxQKBQsVMR+hvBpVg5J1QycYOgjs5JnRZjfErKhewBWoCp7xghqqgQStjej2Bg6BiAuorP
3fbr4x9K6kW3tXDZTr+men7SpN0ImNeAncvWIOb6HjOpxOU568/0DaozkxiYDnpCZA6srXvyBIjm
r0mxBbslrOJbdoEC6CX791G8EiWE6bk/H0S0AGmGkF60Pdeo/sWlFaLmb2HYpy2yboNJd8xxzMzD
HhMOFEDcgqYbsZo2WIFQZMMX80w2SD7LwOfaAEBfxzOuJSe1tyIgKQFTcYvPp49Dc3Iq2+nx+/PZ
IIQOqGPdgW7uhwq/BhAcAVcobwhJ8oN8VuAvgtMApVVTbA3ejCcq/mgmPCBBgzdySlzrn716M3XG
B8rhlLwGxFEgRvoxnhk96Tnbf1c8Yr1FqBeOLwMkvumbKujIcVLahpQ2/STU0H94B+/UYpsxxln4
ZaflxBPks2KgCPE1SW/YVXqFBdGj/1+c5RvHzLnl+DkjDEJCPGoFPAbSxS9iIyHr0yl5g0ZliiIc
jfTJBUOK4lxOmu2x2oq3xxoL7j2BH2EeTXPhEv2imAc7I8J+RAch21zvHmSXOTOruA32fFn0y9Wm
nsNVZogjlTNEIRonJbSm/7wlKh1cyJ/JBGE8Pw/1la5XL+O0MamB41EOAQQyyD3yzF6L/cYrCSCp
P0QfYv1sxijzMOlhhcLCoc5A5vy9EIpxaHe/JROLtjkbPTk8fqe0l8l7EFY5AaoFxoNmFQG5AVDX
E5koA5OW+6exuKH00qvC/2FQOA4wZ6xSzC2UNGCc09DBIxN+N6spUxehARhvvTs9TG3EBv5d0X6K
c2r53WwqbNDGX6IHVpPf11O87jd0M14Xll8uOm8g43yj6xL37GzezOAQ2Z1lR5Ds+m7nsJE1OKQj
tF0i8ghqXGDSaS1QrpYsUi2AuYwZDqME6t71w4uDgZ7AJ5O54ANEYrRn2U3TFWTyCrkI1lyjDwVY
I0o2CLwdXCDgCK6gvpDDxKXaaspvmw/2BpRgTx58D3K7FzI82kGrKBYBrZpBYfpiT9HgL7rOnUIH
04ySEmo4p3Nc3rCIp6BNkaWgNAK3qxv6w3aJHHWi354KPmUQoyj86tM3rCL7M4TLCbXuWcxQv1Rg
5DzH7Wveo3O/vtQ5yX2sYUsjTocKtFKXchyQW0paADh7gnRDDJeFj27VQbuVJlsqCJ06foKzX96/
R/mDwd6cJbRH+YlT2aXehCjvFVWFQXan47+JCg/RTGxS9BJdF2CY25rMqE9o0c0cszYopj+4fLbF
jWCDMUYoz3er+/aJURl8hdhU+ivJhjZXoNwgI5n4L2NToLPkNI8ADryE8MgrPco9mvGVbBAFmkMz
Z+2X3yFqe3XhEZBPRDxNFuqLrpY9fCKJGfCZRm+tI8MhB3QJqxd/ikHnSOA/9RF9nRsqBonfYxKR
OTnnIAMboIUcB/Yq6Fc1oOjeW+bW57EyTkGGGlUbn9sQ++fe8bE3ulMO+JUMTyPYVAlqpFOqKZpk
FYGCkCqiu4lHEVLPoWfNNZT/sxEmO/NcHKAxA2fqFHsoFfS2MtiRDzHLtpCDiIweeKoHTgqQmpLX
w2kBE6IPAcASSDOoYUxxerAWnPUtqy4/n5QSYn4UloVHOo0MReEtMNvLDovqLKQbKsLv8WKY7gTT
Gm6pSPGxL2ryGVVwpqw9FdMAfwR68OQdiNAUQO7XD5+dasRaQTkuQlAiH07uwu6r+0PRZ+kDn82b
02qyZ+AD/Nwe2Wp090kNNvU6CHDQ8NHrFhA9zG5DlFS3PUfYaVgf2XeBCIEZ+yw60LBWubrbFMfk
FKVd9QUk9gx6d5UzhIjjqXVzqcDQJhMiMxDdwIyQzZ1AyaTA1hZ2g9f1aq5VzPzVaxCN5v1OfkQm
ts5AOz7C7ZrYVkE5bxjkGcADh32LcSSCIRCCXPd+G1qQkEGR8cVJDlEhNIxzC5DewtApo/W/2laJ
nnA3gjzdLyeEFsRmUMzVY1/ITJ1eWWpEomhpAFN6ddAt14mRVDvcSfvvhcVVNHYkMKzLUdGvhnPq
lUz99KZOW82FZseSUkuhpkxIBr3YGQ/WxBjLh+8QPeCN6sc7Ttu6Bn2AuC31m2jOuqwfiwS1AgzK
YblzZG5nF5BLIe1hQTxYjVkjCbSQvUUZIrso8PUIQRiEqFLoU+bcKfY1wTkdWTFI3kENPxFbkm0Q
6S2xHnuLBAbDJ1cSKhbyE4T3NRP91M2/xR51efTXEChp2x20ac5qKvrMb6Y2scajxWEBSDFdI04F
Riia117uywh81pFLiIbSlmtHXALdmVOwJ8wlKuv53KyoyG+CYeHlLsz2+GaxmBMXMmiIT1n7SXJK
t4VmCMQYaAU8gRbSDazJrutt0vgN1MWQ1v+I6ze0hxfSnjaq5pFsPXdpMsKuhxfRCkHQA7oZBuLv
ymnEoEBlC8sClA/Ya0D7clEX9AtYRAFxd5AdZ7Q8ejijzzACf3hygbBTECInZW0F4KlZRhFIcCfZ
Sd636hUQSqJUgClBSE9CRkkcEeSWctlEyV16ScNrm1lf9K+wD6UPhFob4E+2XBEqBYpsoMlAfoJV
o+GfE8yCZ4z2pWDdRfebWTUcmtbPgbDDGSIcVm3SEeR7DPxbR5Voq89AZaALvQBpL/T9mqs0rShP
wMFmyZ1oPOX32TGeX6yMfQ3mDgix9KIf27Bl+uHzgblX4I2gxPr0CkgkqU2oukTlFkCiWel0CiE9
/6B1g3SmdimCXl6y9CncJNbwgBcUMxUdD2EOvH8AjIQKzx4NBgCXEoBMcUv7qZqByvwWPjKt6cuW
ciZLB0Q0fAIW7gNinGBcYanZ8LfswhvM2wvR6d+aUZ0pefZhff8bmhmtL/ux1W7GjDpNxUdRM8aZ
5LcPZm0mON7tog8JHGkgn8MH+CiL0543if6IYYKN135OHDzbANpRR1gj2Tr7OpTqcY5BYPQNpu+B
H4FZFxbCPUQbgoVu34BeceExBpjZFZ6xi2rTVZaENpePIIlH/f/WbU9f9lQbTSYwK8DwaH0XR8Li
/EdcD1DcW2DQRT/3ogKePu10p/o9gLc2X0FM4hloZ2rpbAbI5KoWloXeACiJErz3UpCvqoeNclKO
/ahqq2dNsDhjxVnj1KUtQa4LkLXjYpz8SjVp5U2Tgr58X7rEwagtRoMfh9kDWIAcEIFOhGcp5Xc3
dpXTX9UgLhy5o8M++XznAPWjNYtazvSyn4sTuejDyf+EsjlvXDsM+chOUBZB3R8q0AXjcwoiMm0R
YnrpcsKlkGsOlcBYsQWUGLgQgEBqeGF43+tSYA1O1IJyAjEDN5qRNsEYj1gi/t14TPzYR2i0BiwE
kPkH/O3/t2GgzckhkWfsTG6kdiwYNKK4J+LkngCT9RBGyZGckzCPsJUI9A0i5S9lYNZTMuHGMzzP
3IW3gLCOK/kQh5v+6X8vEjm+bfFIqMMNiQcYzExHvqX589RlOpARUvZHBCN2gd7GP6zaiExQKuKb
eExwyQMWMI6OByQtfSTMxzU9UYzF/Z9OAg+48cGnKwfMakxCwFTixmUh5yC05z7K+hSBxzzPyOYZ
VG/+nTGerJ0x9pkgxUg9KF+xOhGUfAIaV38njxPKA24EuyysfAc6VYx+bnwWuzxbbce1ppiNEDdx
3Ns8brkQTEE+nHyG7+r30tsAhtmavb5E+LC6cXxH+cYnMJDQlacbB2Xl75N4wLXhmnHPr+d38eU8
4Fpw4wGnmLiZq0MuwBXhTHAreiYIJztr+htQU5yb+AyA3X0o8HcIHAsP2EKof3H0/F5+27/TwIPn
GZDrlNQGhBwDaBK53ZhaVj3rmZp/p4arwY8isfvfsaH/VG3oVK2KM3sapQaiUs4ght0mBJBpx0rx
V/4CREfZi2ATeQyuFofPj1AunGVmwtPsXTLwwDHLC9sUAxAeST8UGQH8/d8JaNnF/k7JmCvAaxwu
N4YvJ55mCko+vIw88hbaCcixxFwwGJOPSful5UytNev5A3feLgmX6MggeY3KUd9jIbhGp4kHRAyw
Qird+fw5E2N4RbNHHCubx8fkL3wQ97yPB/1jarzwQ6F1MHRxagbKzPpNwXxXb8qPmcELAyj99w28
m8fc8/F8Fq0dkJI8I+4aT/y54z6w47Tg18sX5/1aR1cIkwmUDGzRy4PW1T2RjLAn4ROQz/BfWRgB
4D8YFObgQGzVeN9pTIU8sREN2FJReoUUCk6309YA+CphIoAY1bWbwU/aM+jEBUvUN3z32nwUDmDa
ofuw5WrkNjbbnJUGCOo0WafnBglM05jkxZxOVLxStiyyxjaWrAFsEJgMIlCMG+7HYS8YN5yVtU3r
DT1UP7aESYz8in5DmwMDSeDOXK9bMulrQ3bnyvYTzi+6BDGXHZCPg55sGvsE90WABCZdywhLUqRJ
HlP549Kpa69YxFMMWxuHBJ3zXQLdE3ey3OWcyTPsjL5hcsd7ctQeIuQDaJgh4YRlF92FawqaJyjm
fEok82YIQR/i1IPh19N4xb8fHGizCuL4VXuoEjToDIKxxAcVsU5EoPVFZRsrnAJmLCzvsw7CwRf2
pAYyygkroilXheEJY45dlpT5aKzJc/2YQvKYEDvyifeF+RMmWN0z91ju1VMfOUqaj9MnqzFwRXh4
ZBpDHI84HyRZSUgsjg5/mnqwS0fZZ4EYMEVA5iCFfhW12B4ZgeIRhSWSuCLxseejVaWb624EUJuE
ox3JaBSfUxfKwmnkvjc53DmojoAqJC+dgg7bPeEoA/z3SwaXWWIgS8F/lEJsiVZdTe2epTizz6dJ
mrj2I120W4kiMMiFdQshzanPX2rhqHyZbZDZa4IlsMvDENykML2YYJ05bCg4osMcOnxmae3HkRtP
S7T9ZbCydvKj0Unn7TQ0DXAdWE72uy3laZ0rf+8NYqixPjHjhU0wvFs0dFg3G6ftIYtuBOvxUPPR
+VzctOmocssViEUkL+GRcnrQ8NiiupSD/1/HeNoacBJGYkvjNuhtACf5PL7SsNfN7y5fKQrQQPXw
GTpFZaUpbW9CBIr7yfxTWWrinvxaDWjzgDEFLfhnaxJjB84/JiK9+zXmQNfX6uMSfqKwiKfPAwV8
tnXkoXrFhi8QWNYLBMkk85E5UmpHqTv0dEILOkNY1hYjJIx/UCYJQHGPo9R+NAtcM09nyiI5nvbw
tpCHAVvSIllHvxbWHjhakAkQLLBR+UbYmjpAtD6DcYXVfAb0ZKbSwE3WguQrSKSqI2gQCK1KWvCu
55yJlOk3GPcyWfyIzOIZ7tX+i50a7ZHnogc+osG1w7qYUuvbE5Up3qoCmGo3CSLDfpa79zgHQpO4
39QVZW9QzXH7bpt1y4WWqTo4EkBmWM349dGbsr4sleOi9rTBZpAuEsVFuWhQOzW8bUzcH7OXNk3b
KS4oXiGMG6g1SXgvVhhhmDVG4cJy8FgUNG4XEPZF9sBRrsz5QaA778mYDiylvCUC+M7gR699+rWP
ucHJAYR/t5MTGwRVDmHUrd4hTL7sKu9ei0eD3dXonvYG1RFKD4cCwP89nX/RdcbjS6dkajixQB/f
x/79kc7icvx6Lx9q+Gj8XA0b5NG90mKSZk793EfShvzEoG/MdjL+nPsV9rPQA4KIDw3kFTyfKqLg
PSG2TY/cJXgclgDbTABgwkiD70hqf18JxUrA3xkvZz+eSXvUaQe6W9QbEj8yPW2F3gwV8ho/7bne
bju/kejh9FCI+4jW6ZYclUH53nV9tge2vRz/bqkvRi25oiJRVwWRyBLTLhBoB06ERQo7KLUfCo2f
3nm1QeMsZHS0o4ZBU8+6IThQU0jXWe6+2xF9C8jLWzhaN/I+Psnnf0ouFJAQg+K+uhloLAAm98sd
DZTuCIajxWKnU2blcyFemy11WH3Ri5slKEZ8SV7vvfmoZorLeriVskXb7NDxafdl6wxPk14XDM2V
JlDhtzLXf96684JUW4+fYMSibfxjtMpZEsf6ywifzUSkO6e9bIGZhcaWjCi4HKqfw/urT1+jwQGw
W92go/uC6rhOVaqdD3wKnY5dD/kare9W1EhT0zdG+QlY8L23WX/JM8KgM5IGUA7UzGYbeEFP5zDw
zG4nbCS/wrrH0SChUeKqyXaM9EGR2Yx9gFHGWvp9wJX6HSiju+TdByO13vahxw8R3FcwH9PuZ0iN
DV3o2r8D+hzYGkryy6+0E3UHvBdo6OrVF9J4Pb8HhuAjtHoyrLq2h7RWpLkAzCdx8S1gFACZP9yr
8KktPoORAnsIpYuvBewESSlUnHSyUvhcozR2ALRJic2Dh8KQXihhpoSJPMOyu0LmfzC+C+PiZPG7
NMLJ4fg1dBj7AvogHzvOgMosPm+0cHFJFA4PhKjHDUhOsQ85CdEVCr+3G8g+dqAJ/XLY+i0Vk/7w
+MDOy2kyjaJrRquIONQfjERzsQAbYr/RQ36PPiu5d2NYvJ5m4s2ScUSD/+TrtCBfxJF3a8AW7XTj
Z+wMMzsKNPhp3QR8FLAcJi3zU8aCWKYXh73JOIVcVOFiGSj9mj7FJE8WzUcw3NFB3oCdad3XwxLc
nFiehcouKQS5iMdgg7VvQNgRvG/hFI/ftC4KskjacFDMKgfc9xL03xhiy92qL4LG4mk3b49i5rwb
R/Yq3vPh8UW66j/1UVxjVlsvgc6Fzapb6bvvRjSzxYAXCSRBN3zo6ROrQCz4e9xek0V9VXevYz3N
NhY9M9SSW+jMkH6JLHwN5MJG2lTzfIEla7y/X04/zap1EeEQrHYKhwK1iwGk02OMCNfwXG7rrTij
q3Qg3FSoiBPx7Qhn+ZPLS2jKPU9XwKCo8/892T+TuESwPBCICUEjNWbHOsUpaPt3/nuGJ3nQv+EP
lMRL/dv+nuFBNqS7d5/n06fh8BJvA/xFXZ8H/JUHCS1MoExs8UTVf5/AM0yj1Ck3JP0OrebX8d8L
vIOv51jFXRTogyUxiIuW6Ajr8n3xCzpeBqTxdzOuUs+P1q7V7xeVe8r2RCXITHBpydWoQIK+B+hC
l37dDc2ZaD2W90N5/hLf9PqX6PSwhBwex08IMZqST8wbn3MJ6Z/0lyAoIXFieeeiwve9Pq37BeD8
Qxp7QudSsXCN7fcIYlS7ame+svplaHF0JAnwtDmMO9XVv9Tg32nn7HHqOFecZ25sVc2KUe5zfv7j
6cy6U2WWMPyLWItBQG4FGQUHNEZvWDExKCqgqAR//XlavrPXdhPE7qbH6uoa3uInYaWXntybN9xl
O30lC9v48XUKHzJ/pOw5q3NyHxtp5gO8P2+nHTw6Ni0j4X8ulam1vX/ln5wkMPfzT26VssEN/9b9
m3gBpw2hZIHqYasCycR65X3zwh8WUxsIOO6p+9P3dcNXa3/5pul0W5dSXT7Uj7z32uXK57Yv0ObW
2xu6eqjguwAaft3QGQzJ1/WnWZ4XFMHnis0057iVgUb0U9uyNPr59a4Kr798a18kYzxeuFdOTz+v
3L0QCygoiN7k0pHn97Hr8VPG1hTFT74TlE4ewfMzj6kbN8zvIRBkRAs/x+xWmBr+olgKwJOKHj59
QJLDyhwg7mn3qBoqeCS8q+4nc1Qatoxc7oUnY62zf2egbuAKMBwbOBne4De6aygbgVl5HYYoL+X6
ZdpA5jnozJEwdhmGjfSsYkuoPsxJ9/y4cD7AM+TC0nAYiZnsyBHYNew383o7TB6my4GR6nMYZfUd
9hjEvBtCE7ihORwXu5QVYM04RFLxf+2kHX2ifpEwp0jNh+c8IRtLrR8eqtR3Sv/rWXUHayUeTMjC
eqX/SQn55P6Y5nBLzEvxjI4r9/2vR0uMNFOE3/rp2a9j6t6vZr5SOL/yLtYq9WWGcSV7fyUZv/Yv
ovT/yokIJh09Zpz237XvE3Ht83T+aQoEBV9IzkSlCuKeU/M1n4AJEBfb+4rnDygnSkgkhYAAuc0M
i7C/D4ENwc79YSyL9LTS51IIvzFBnJEA240592EriG86zEZPARdx25ZbMVAs4+3x+/jJ3N2aX92S
rUGBFRvXiYkh3289aiflAqMY0Jo4XzgXFACfQyINgNizG+ajzpccRuVAL3jzw6rdMYicpIfreiVO
rawlzj37++K2t5bs/SeEIuBRIILYY2XK/GXwuPYjD3EQg///QerH8o4/yHv50hOs2n758hP9TjF9
J732JOkHF5rKmuoXBmPBV3VdbLubl14HX9cTCuPwkhZ+TrDJj3usVV9U0Yi0FdQKWlnuja08r/Dc
QO3FWcTObfSo0x92ByT8wFJB1ty/GdMXBoArbWCEqTG16avQTx8QJVO+M8iACTJPmEiMKySmSweT
045sbEfInuQtf+m+vi9I2JfDDQ3jw43Q7rxFN9TnueLCFKTTeMZrbxx+d3yjJ07uJeUFKpZjW0HL
QBt5jGT/MqUMXgJL3K84upo68pBsXKkZuxJdpjKhOLhhCYXUbIoNNTkY1YewkEGQssYO238iq3FV
QDPonusyJ3wBwjGEVFdTCDf7LuEGjTPCOqIEIKkrcGLDq8lEl/Vfh/UpGSF1ex23c+pW7xH8AXgM
ZP64Ss8AXh08eLrh4jUDSdQpvLuLGHEqLfXPF3J0ISX+C6oEHAO0gmb6/Dz6gzHgba4I3gUA0xLx
iZUev7TlcYHZDNaB+qeeGiuJyNvIHoHw/my+kPgjT0OIhyDCFHJMZBOIJBGtqb9PzUGbQZwJ5/gl
E+WinhiAzFyJpyV/lLNLMoxhe8v9QAQdpwSw7DlYRDvK44N0w4yGWwR3HE2wAEA6qdWj0zjDdgAn
lPkFyR3nAQfY2gBLnF7Ax5thtqmTsAdB9zblMaYSFb7aqqgWEY2w3mc/wnqDkz8SRYHO858YlZoj
hi8YGASWwmBjECKk3qAkxQYaYDrMdjmUvsXQdD6f4xWkUTEcyJ65eSGHxnj+PYKcvZmMTBX4du55
qGmjuVSL1P2E7ycvKfoPhJYbSDnP6/v0331/w5XnDLa2ycYk4o4M4tNPekD2D6uHD8Tmmwj0V6b8
YQ/4JsF7Em1jzn6sACmnVmCgMDoLs/ozqnKbR0xhpk/BgmCVMWPf5bOc+pt+jrMGeRfJLEffsEmS
57HLEv70C6C/Ice/G/LxajbSOE+VwuM5a/y8ZTH0OSiRG5Jw/YW8kbckMabob4J3SpF8GmvkcUVc
P4A0J7h7vaUHSUfdoHDUR7zgLSilDH7v3sn3VI9Fz0bCK0iBuOSYUnOyIActxF8+lNEXQCKSQg64
8pwrFKHvD1Z4/5zlTXprw+nlvZfAdt+82qsRWYk3UAQ3fPr8vBwOChqEUwXFFTjlvZ9QCjfsFtr4
6rLzkI5j0r7c9ztVn98/hH9m9Bp3CBwfzbc0JRi4Pbec3zAt2J+0jRZoINyWkX4NdIegvLt6VWyx
l+ND33JlIPlQLbFtVKCUibdyTWk7vcUd1eQ3rtyTjtTcs6fwlStp+MqVJvOERtAa8ZxGv7P0CfpC
6A9+6kv7VwgPsdvr29q3qv9KUdyQrK8QGSmZYvuM/CqOM+8+40X8ytu5kd7Emq99TcjS14evfMje
X+lN7ilf7HDvh32xfZ259unv7ZhxIAFPSMxDKsOViXbzDiGP+JnvVIXXcGWgekaBPGz4pKYqfUVJ
SSl9fn7lK9nFr+8SSCzYi/eVorgX9caKasdAwHG/T2+/15QMfPCPgg3mxaSjLK58Ze/vm8WZr5hj
CkTSae31TeqrIdQK74rxta8JX8lKnalP/16K+VcTiqB4nlPIYXyeK8MxX/hQUcri07eN4voap/A7
POoz8YgCRO73S3gVigd+5YZdjfNrXx0y83Ky9O0hARlfQ1F/bkjM9UB7RO+9C6I4Kk/v0Vye9A+5
kpOC+pt/1exvKL1PxispDg6MlNyk5ZYnFFjMO/+S9u/ri6WufMhFgkGk+iTiuwzvhos23tbvYeOe
jyjx/aEGPO/8Ov73iAKoQprt+I2C+94lT5VSVN8N/Vt59nhXhYR8eEg+8UYIG7kyeIiJYCJJ9O/a
t6ZvASSEbC9OWO/utTDJYTJCOIDIfT+RxSFLPHi3vHu/i7eQqn2n4kpWXspDUdP3V9Lz8N/1iDnf
uzAecoDjeZ+XshnP/r4DmOz9nBL6Vqi7ytE8TCmWm9cY51MC3TxziB5xGL1L/fG8EdIiQ40uLFdQ
aBxlh8/tlCFWdbH5zolVOHAf1xh788FIWiGkb1HzO5zeLxjJ2HDK8JG40SwhevQ/RfeVRIX2eg8h
9elr+6/azHgeUkP6jJ4bqiCPi8Gh/8grGPR+PGgSP9AM+hyxX9/zPKQ4rqThk6lj7vkp18a8j95G
UKCc8aB7j8V7olAC76ZoDCNEHvLzsyosl0Z0HnOBAeHKk8H7pi+9fw3F9YNAXrpZXGFrWT93XNxI
wku5kqQfaL6Sg7Mx/CVF8pBf+XDD53ob8xJuSM87C6Lfof8Qz8hEByLNoJrk+6+M97CSNs2/+8J4
fmRjzEWCx7SvvC1YWfgzrP2Fl5poBk+sPS/gTQ9ElOKvtUejyU9nS/Q21bT25GCUrD3Z+PCtrxuV
p4mkePzwArK2P9SLFBT4vuX41VdURwxDUiQAHypHMzqv/aGYh0jPW/n0RVt7SqEsc88jatiIVNbe
2lMS+HWtKIT3tT9UhxRcW1FrfiL/uy18I0FfDe5pCr9w825Y3/7/apWoDs8p/10VfucbtWaC/n0h
t/nQV9XmwuEG7Qwc8cHTEX0TsBZL3tHgYmsgcD5Dy3DzLND3WfTEZuPuV8jXMeMlkJFbJsbFPqhB
g6jnz0EQM7gImUVRjRvw7oeEsBLuj5ejIwtV2Ikg8Yl0tfG6PY6VY9xgJQfWt5NvgMn55Vt5tJuZ
iRE1LCmnUJRnFghnSXkJZSyCGgdpVAvYHoihlVeo8QOUfcwODs6zBAAuaI3v9vh1IOa1NhkAsX+a
nBePbHTHrwenDCwnLVQLo+OswEUBLv339HKL6ww4IRVslnJ8wzyKgwTwmyD2wLvPpTngAC/i+c61
sHVhbEBEOQUS4Pvfr1B25dy5gx3/DX72LQBuQAIwP0RoWeD2dE41/Ck4HVXTi+kryhxHmHZyedo6
dmKDvR4W/v3r+vCy1OxAjHOexLF54igbV4C0Ta8TE6NV4lNfnBN43YmC9E+d69XMjGssLb/rBaCG
1cMDmKYgrDX2FPg3AdCgg6wirWSsmmkBMUCJgZUemeZIAr4kW0qOA9SAp7mxPHqgR7PTuOUUXzzv
IXyuKhcs57G2GDhUJ1LmeGl+4Zp8cR73EKCghzUSACyc5zbGj1raSZtq3kyfC8CLER/wMkaHJMMd
5WKfOOt8Aojkn7ePlEG6hcfPP4MYMLboxOdvNsXPh6Sv8U32lY9B41cX9wBK7I8eHhYlKuHPP0SP
bq6BBDE+zkTnsel+gYEEymIDUspE8/AkwoUHFx8V2xnWgIepnOo1nonD3kJ9BphkAFG9PLlKOPxW
sKhdVLdxtUTQNpx2nyXGMnizgRiDb8fkAGLerzKn7dYcKAheZnkEhGS+22XIdjfwn4Bk239foC2d
z2E2PQPxkGhf4DOCsFRtBhjOUpcgRVweytiaERMdM9ybCzJGgMpyjD56xYo9bZrJI8AotXJR73wN
Mfb5ZlJUAVX4AjEKoeGic87z4XB0RweLjtc9XN6kfauvlK/sGxpQmzZRN5DnOiw94kEcMEQB8gaX
OrvG15rVZbg3EFZYzhfQS/CfdljJz4RnpRaydiwEuU8AU1zJdNAMtUuWJbglBXEpKu+8ULAGxOuc
HU/F4QoEiOh6GLNIFOxjUMf7pkdvNEicSGV5WM1IQ/uIVMkYKVlCPw9ck9jdi2uD/FHCe46gvb8k
1X7Vwfj8285ki8C+oxZ12m9zsVnRWOZ7ypfxqXlDtOhdIARPwPjyAdMLe1m+ChxPupyXtZ9AOl0D
ycODg6jID/uFz0toTIsdHa4TwU4s3CdnZSfDwhe1zDmpgj9MMh4e2FHoPO4oSScGtrMHAGpHxULR
XYoVM+zsGsOAiXn/oMGsTTSj5tyc8wcsHE76AZhqMAnjqzMGAX9WQFqNaedeAtmB2DIFWPINrcBJ
atkgH9MY6hor2CVl8qEJfyBYQt8Pzk0HS/QaPIKW5Y6DBotMDMUdN1neS6yjgz0ADZhwe7l3PC4O
pfdkRXeEE/IgMDLoAsoIVkPByxu3icGs25S/CN5reiYPHzEenJZ7Q4TyGLNiOO2B0PXV4POIXUlI
eIPOZvHw8glutZr9QKaH51eGkm2Et5u5Hag2JCNTCe/iyM3mvL602H0Tz0CdNat6Olg1yQsoxc9r
PMEZzdb8EmblEmsO0c9/K7TcCCG2jCtRbRysfc9TuFYnvy4tTpDzHAfqFLNGpMzI9Rb6lzp5nsUR
4m/LTFbgzKa4+VcpbB8ysyxB2YSpDUqS0lN3SLm+u5cL1o7MgGBaqLvK9jkm6oKK0NpWJ0UIU/Jc
3LzmR/ltpxaDpghJWA7upK/tbzGiOQTbuGTMmtl9Uc2Gayu3y/lzzm7NTkUPAXp2/wBo9U44ZIYE
WZLiXfFX+wVDNpdiXBzpybMPjC32EppHB+JGeAmKL3mqTodpdhecYFnYYKFYyipbAnHpVFM09Tdw
Cm0tIHbKCHed4I5n7VQWKgo1YsqjBAyJNugOcWwULTJDAGuLxXFj3MT0Oid/3h0BcANlmJfJERP+
nYm9BYEDx+WWnpLX8I7SFUc2u0lLClPZTisPMgDEWj/9LHxV0FpYisthjAO4CSOIQwWnc5Sze4SI
x295whxF2bNFZu7qX0/vEZ0cI+rqcICTWBsPwQbwswyre//0WS+OT6+ZHc+Ty4/Yh9GCJtqYyl4J
PyXW7W0O1R9GbWB9DNyrc/fAJpMweJnU7fhCFEkD/GINKZxzITiWtmyibHHYMh4QNvZ7tkINgGea
CtsCLfv7UHF/wwrfrhPDvU6hp11qfhmwBbe4TLJsNcQ90hHaLlSx7EUpHpgi7kYWDSNsauGqHgNb
xwEFewHYgnnzM34mlyWU8Igz1jCQAKICoAN0CByVwPxasyQvM5iDwRmLB6+ZZLnX6MTvyPCyB4UK
RD88Bgke1QQ8OWJIUu1LohJSg0qQTNDY2saXH95Gpm80tnh7hblR9Ds/J9L8gOQNBBs7U3AlCJRz
SgbJQP0cZoeFrP3WRIn5GFSbF/YDr+kZp4MG9EB8mZeqvsiG3chsJub2JdstiIKYRgO1zT6M3zEQ
Cu4V4xQ1GgKzCb5hF2im8zVLWwz8AfKb3YjcVApLMeKRLs5in8lUtrjfct9gBepKvyq+pGOMpoF+
HmNPIcI1udmu8Muvy6SdbNTv22hjzdHvu6hqfEgg7gwCUxlWmXFOdQeTLxcmgBnMaF1zb6K6xmiv
hZNFAmhfc1xAgoYYes4sLOoxjBp8617noCYYPRwVr2nvq/xQ3Vl6PTiUvPhltevgM4PYjRnkGQ5J
ISYKaKaAH4MM+Yr1rwL2IiRCgssuhWlHtpYJ4Hj26/lz8QguS9Txvvr0QIk0Rht8jadMmmlL/Mcx
Q/+0tfBgol5wCGYJeyC8ihtQYdic2f9H0PLZ7LC7OtSCjW+DV4PA5/xuwffEvAzQPXoPiC5r/m19
CDTrY4APwycGCmTGv5jjiE2AmvsXBA9TMk4FDk6wOEb8WJ64Ze+EL2kcPXzZRso2B9KFA+/Jfoax
3JgKOOXXEZc0BwKPinVTj1V8+UK0eO51ImgpINdjloa3urrEEA5gVBJUjnOFAnWbzdUGRNRt3ZqV
JgVgqdgEaRudRxyDOwcFK2LGNkVqxRwnYEtsAVT492GszyGMBBZ2AQgdbrf+S9izUQxhdjYtvqBx
bLjXb6z0RlYMQfh5jeuwWd+9VT47RIhiqeFtgUStS9uomNuybznFPBuX9gN3lvvJ+xVSv3Gemkvc
azvEsyWWllAia/mIql3nIxltkhbbat8fcDwKlI2wUiE+2Y9QheCnZ1uA+TqUolCJBCcrlZDGMxEq
w85dxKarLiqx61UjpDorI7q6OBejajjvM+zbC9QMOHKMX/tXa6c47q0wHo7vq9eGtT8ptyZgUh7y
0TLOwPfaHZGiBufQAl8kB8n+ZreCVoXNrzWRd+aGFnq5Y6L3P43blFUw0WF6q59DBDVEeL6Bzny/
LKxwfLBQGqynndeX8lHN8h9QBTU735QJKHN/zjPRiaEbWl6dHGewR9egc174MVxmnJC8mxhWfsRR
fNlOnvhOg30C+6XZshTLuAdL48tgkg+BciVML8MI6b9/wFeWL6I72wVoEB3qHcJtGXAKt9s3+4Ls
PuukwbnuHpYf+jmFZcMZnwRAmjb48GH4HWCgX/+8wMRni3WtPMYk5ArB9C7EHdBdnp4ZXTkus6Q7
bQ31o6w/8twr68TWMS+5ndNCmrUdTuLSTBsQqbmbaphyspabp+5rYJAMS4J/YuB5P7EI7jCy3bTW
YbvlOye134YS8aM94pjwugJB2N3w5glfhF1SQogi8OeZP8T+v0ou5aZQNkco0jW+fl4dzXDuMNJk
6KyvQkbQkLN9g/94D2FSKhw18Du8e9VhAcfFzTX/4jQFi3g7hZcsrhXvVn8oVqJ2yR9wx69XrCmh
ivana0LrBCKX+4evKaCrjjwbcNY9VMm9WRD9ESVctQRvaqR595vbEA8GaJL8kEU125tmzdS0vqAW
W71uJ8xAtxIel4N6bg6iG06U2axW5gZ+GRCJO6yyhqHGCUOQUYPPvbKhqS1xMF/W+oY0vcLQjOVB
W16Y+/yB2ckpTZ0Y6V84yCwbfLzB1OSYAMLBA4yAIUSoxGHt2RzxYcKGBSOmGwe4U6qmFfBFZqzM
rbj9LH8fbcq59oTBs+HDItIpOSyp+wzVFEUwVJitxQDhxcRsciRtYbbBY5C2PBooozV2tSKc56b7
5NAAy39tQKsWqA5wmECqcvYCl6H4MAUaH/7E33D1zSfYu9KWTZvD2RPvCrZRWCD43SmAyhO4UmVe
fDy+4SC1uNnkgob9Ui1gEJtPdo2isEdyCtua4YDBqQA3Zhi/zh3k4oj8qm3eCLusbKFdEj5TiOw0
+4Qv2xO7TOws8RYAPAH8s5H0dfmU393No+4xalnCE8qgRYwCBXPDY9BRu+mZCqCP2x7on9Y2V437
xNPMAXTsU9kC72uu1JQ2ZDDsv5U1AjK1vQZN7nSU756PQWGOWlw67nYHAbkRE+mMQxvyNHCYQOky
xgesCIhzcXeIjwUMLO+0VuaKXCBaVJh4BZfPq8KBQoBTd0cPrLraHFm4rKd0GgOCmAhbRuRkgEhN
iN9UC/zSx4YnNzDCN3cCJw4cZVGfHfknk927Sd9gs4l8yua36xFTZyZbsZM3uH3Ff8RTtIfB0cOP
b/QEUbFxvDyQZ0Pn5B1XGX8Hjj7WQKT4/js7fzAnwGGtpS9jIoEvqThA4nIoAeMZGOpKJ14rEQsE
GPVl4Eiap8v2BXCp51yxnBL41U5gWGZErT6Gj9XZ1aMHsnYk+SvNHJW7DgkFvCYGVADaeHA/Jth+
CWXQU7cOtEGCabrXYnyriOE8KjOmsANY+PWORMOpDy64sseBUxE3BLymCr89+1KM/3jzmhw3jIbd
Byo7DPoByELi9TNYPui8Bb1BD5mL+zrfyxuS7FuiYjDh1M2NCCEZGHGARNsdSE0SZuR41NrDJeMH
vm0ZGT98VSqHDqbuGlifgAkh6lgOfvqa3pAgYGig25lunzxEX9GCUaawOsMx375TSUK/FcszSld8
y4MzKrxd8XLy+LV44qy5O+wwg6eCV0BXN3lsJfk++1ES5tMrgcQTEs74yTCyRvEWHBycyCbfhKvj
OLEp1oMfAx4B2PX7aH+LwG3vZhlCpcFoPwyIFeec4j22CJ/1uB4PnD3o6KBbwAVuAMNcZZMOC7WN
NAbM577L91dpdIs6tmEw8f+85s/Duj7LfBMITBxZwfYEUOhHrUfY1auIcAlLhqLVPhIQ7AHCxlJn
36zD+46/ZWPXim1VDuIrbHSP+EejG9gqayXCjr5I/9Z3lLFIEZH/SH4e5vMXZeYBbnWonXzASMAt
LQA1rbxTWLrg6sX3accZhYYSxuQHkAYgNbtfPElMMBiF4wiYDkT6PP9gBnyfijifFTP/VRG+YNTS
LpxBCkfH+NeYKPCNKNVXBsMNUNLJPg5F9TLn6ENhrU/dbb1nqvtn7K/X2FXShhotYzrYHGNQ1T1z
BaVUZFuuR+cKy/8xQ+8RkqBrievjDpfyRp0ZPx1ibOyfCwGnrxyB6xX46WdlxatBydcTYYfMPb23
MRcgjd7XFGEBnZ/NMmK3OcYmI+bdfU3kNqCBTis8IhArofFfWeboEj+jw1BEghuCUt/Q++DZA84v
0oNmGeUwwSf7tT7mdhUHr4iteorV7LxaHefnaZG+okesRwzG91lyDkeoEJ6pz6WKxGLaqJujBYpY
Rbi7oWMcFsfZH06bh002exJpzpjd13Tb0AQ6aaX419Vrl8+ZCMSd22ebU5xvm7gBta2al1Mg62It
0sCkBQ324YFFUenOUOds4uNDOVidzgHeJk8iZAAv59QuCGkyURvYAUFNd87fgnBI/nD2XBszAUOm
REBVmRggwFRvum0B+8nk9ks3n5sJED4uQlU9UZLMZR2XYEoC4C+Ae8D+DHArXcgYjEX3UJ6RzlwY
2OzsAMyN9IiQ5cDI7LGi94HbPTiE+lsp4P6fgvp3IqC1sRknSEBODKxRTpBGCl1YAi+chT8IWDfM
BWCMpRFpY434Wpt+jQyXJZEFqk8Rr1DdaAup9qAL5RpzfmIHrLVkQDDHWwR5JyT2WrwmB9SrJqBA
Gf2BOiSQoYhDMGOqiHpP2w1UCOJvJjhyRHJwQGYREFoiAkf6b0Twv0gYrDBSR5Y6fdD9iJCKcjsi
+h/o8AzS3/o4V/zXCyaLWWQUziU2WQ/Tdg+I7VyYx9+jfe2LeItUJga8lRiHBrErpVgnBKfqFkmD
XZkxLT+s+JDonhJWYJK9wsskS4uPxrW2GVhK0gekF1+y3/LdkhdRNrX4sNbiGnxhEdCx2NURfQMR
fWy05AVG60xORcAFJA0+CRM9Oa/pXZCxFloiLLGRy2QuoFmu6B4CD2QTeoqhOaxFVyoLFpwRlGux
SpELJMeVtcDl4b7GHYa4jImIfXgH+TvnKiIiZsGFeJBHX0RQHQJQ9EguBBcUE7raZzOWqJWI5OBF
LYlomeDGjsmU9/KgADHVKVkKR1bhfUcw0flppQ3d+7re3XZsfzlHSz83bH1BZAkxQuzxzGBwvg3i
djwRI2Mn85OvWpiPhAgSM6SBGB7QChnCQWvh76I/Vrug5+pGhamY1etseevr8yNvgIVmrq7ZOLHr
n4m5w2y8CwpQj6E32Y+1IPFlNJypLROWFRRRr2fUDJxCsaFFRB5x9AWUmnAdC3NBxJByfY+AKR/A
N8W0w3+uTysiTh63gs6speS+o8y1ERxX8Mg0+8nygMYzjXJo/nADEQ8Fs0FUyj07GLtYvYO83/Er
QTchJWwXZOMfNap3bLJ0AhNTZttkIDOfEV+wAYqO0hd/ptg/Sz+fyMAegSuAonYOYAYsdMKOTrwL
Za546tQQkF4yIV+J2zUF6Nm3VufoGYpopUiMp9p8kJa+PJVW8E7PUCG+x4tcJyJ4IIqFVSccK66n
U8SCd1uP76E6BeK4+URxgkg1d14Xr/tGjkwAgQuTnMCtOlC8MIFwzsMUXdEQhQolDaajA6LdubQ/
/DJNIPrZ5OabxAOVFkPQWmOAiH2CShJDBK4H9o4gswhA0aYQXYXwr1+CtfqGwb6Kt708aquCEM3g
DGZQdq4EQSC0CWwO4UogCEuw/+O7r0A/BOED8hTifprX8FuCbN0iTRCPiRoQaCSCfWGEGTgRuCWb
/TGYVjIMXmhdgPoWQUhyliXON5CYzMVXzkOg8DUI9IQN1NeiV2TihxixHV7iIhW70TCwFni57F8R
TcO5J61dnIcSAFrTK6uBUKhUDEe+hbTIQ6RkBGl5Afh48c3PKtFFBaECUAb/ko/V9Bm+kHCXCXA5
EynUULxcXRSit/A8RgQwHUb1fBABWOzJki3sZur4OM2S4eLETpocPMzk1ATPSddIcBKJsZZERov4
4hZj0RnWK3nd+di8Bvl0uDAW51gLXhuZk9zaWgKFSsjnzWGlIOxGvir79xhbD5CFESBEt7iNSiIQ
pzmvM2e4cM0OhIIfzA3ialu+SjxpZWYsHhGCCSzbAuQOCyBn/CIU9QPNFrmGNDvHUlCu2nUrxMan
xiYI9WIAxY0taoQQIifK4kj1gWtGj1KOixBgYP+JvMCac0pCEZZcfdoWE3f0I5sLQG2c5kDSJJJd
tjVTKbr6w6SNrlETIXN5ACs0MhbXnZHgQtraFujesca+hCkRrh84buCcggks77bwTFNsuquJDoZt
BVj1RehYsN7TWySe5qxYnWOs0dfZQlS1iMnQrY/Y9IB14Bq+UBYhUWTwpNhkUAqiYxOVOzLQDRX+
3z5PRZkG5hCB7OWcx9EuyCEmoUGW5FMj4bXA3LnDBPkWPjUawJldhNvqFMDeEFfULhzM1bjyFYJy
68EwwV6PIVLXooPzqQh194g6n3jfQbuTo1Mq++q75wZR5dKP/iM4/ojJQh6/DrGCcwGWDppImTXU
Axz02Qm4V6fLxmCE+HKS7f9mStBc8Ck2l3+bCxHBMWsVnTdcNAxfqwDG7KPfCh7rElEUUfYe6+EC
48bD6g7ham2ihS8xnxyawkAwQ6SFJa+IxHdAbZsjseMbVl+wP4gXY2lG06ZqLLmA8fIegxn92DEi
JfP2hH401vcy3WkFRvIChO5UObiCmUjczdlwYfmdh984tqL5WpmZP0pwWV/W1x1eXywJIzmmGDLy
ambfhvv4HKJfSWt0DPwba/tzeAjbSAQ5v671DdM7oCcz0U5fiP6enjbWxo9g4NYoMW5gYw3ZLC+J
lEo4QQMOPwFPgcWWLczZYcC0kKM6Bv6Kcoj0zbzpIjFYt1Ud371BVIg1m0ozugWbUGXWeS3h42ui
ixPa9leKVE4YyYEV0URYETc7pIZigQ95pgf4IRQxC1bCm63aXalnEz0iDC9z3L8DarvKEmmiB/iV
JlmCQ0DcrlnMVIKJO7Nmwip6pQfXaLBoK2ewYAYUznlFXZhF6wPpImOBjdBECV5MAGnSRMNFPmXV
xsNFRe+Afzqxln3x5EuY2Ljs4Kzx2IllgdPaaXeIzR8AfhqbNdhEzfoPluuHZpgbHgwXJjAULDFE
ncshk7+jm43kEbFMkQP9SD9kIe4vD9ZqogRAlM/aqF33bWXhCUtr0R3XHSa0hz2ZmjXyev4fViLv
Tqx+THTFYhBE5QGZWQFIuRguIESrItZ4sbW8rg8MksG0NhZFDKmkgIYs0qZcicohxI1A3F/iOS+6
OHf0dlTwSwaNeyAyhQ5S3cBhRKQJrgHQmbU2E3XHVWVzhlzmKdE957iYhTIFENtsBrPOuAraKU2u
IlRmUMRVpE0PE75HdCq1uWIzLughd3jFMIegkMlrI+7EIhedzKsZzDylIpE1Q8XI+sH6fFPi+tth
xyoFh5F4qZhzgrh13vWjA01EndcTDK8NVng5ycFnI+DJVPKZvQGwH2K82T4sDoJRS2mSc3TFLnCa
ythBNCfCMg6iy1QUTyv9awQyRcVA/eEOSF8xl3wxsZiLYj0z9TzwD5eC/BFUBTz2NrzgzSPq2fol
hOhIUdC4eOi3gTbGHSnE148dg12DqTJ7sAugoAZFpsRz8OZClSD/wP1TOJ7NZK3pJb5BQQ+xBCnQ
AstvQ8nHTM1RIBQPXvP0FFYuVCrqwnrSsdCKScHYnFe4F0XY7kQDqKrEM1xX5jo62/FxRrCjCVzQ
lNArgqB75/E5xpmnYekiDi9jne2PvobgvgeQzhQ7URY+A8tVALUFlH4hgNZvrgU1a8L8o4+e3vyC
A1L5kLrZACdoZinz4RBntAr5Mrs6MMJfhGqZHYNnSDVc7BGCLhQB3HW2ziO+BcfEmrLjgklZEnNS
DfOkI6T0kFfnC52xRBmKJzlzgpnCWR4ppXDpc9XI8OnK5Jwcl9XE9AhIFuRwOxVhxBE3hIeoxDT6
7tVx5+cpljQ463SE5X5EqCfyVMxhfEExnGgnzUSKheZfn1XRkIDwlW/NoOaBI5YdtMkH324u2ACE
/MElqEOhl7DoIynNwYSEjMFnhxwQ5qKcFg/LOzSVV04ukyYwcH97xjJFWRO2eR/iDmVl7RM7XZoC
Wx8O4uzrMVEdQROzBfqgx+SWQNNXwllERlsi9oliXvk34tsj/AC/u5xcPsqJMtWXlX+F1oh6mqwL
K+jYOPEzhcgmykzZaKxRQXvVxTViSYul3grYD0FGWHCY762h26xEfWYGbN4b3o6CKDrMccsxQwfQ
W8lFuwNdxzMY8CI6sIRJY2Qd3E0d4R4IzwCh4QfB2iC1G2N/4xITiC0Gq/twsMOv9EaPDF1lfACr
TkALP1HiY24hsRExluSzgjfxwOqRLywZX1BM4ifgin4kBPIgPAfgBvkNXADWMz4HbVJ0Hj7gXXgI
xA8YsPs0UczCBxwhyqIbuiZIUyC5F85NPBUuBFIgSIDqGzv0pLyWLI2YZHrwJFwkRIpWQp39N5Xz
aVvn9/bw+g/7ONH7oA1QbCvAjU9s5jAj2piV4x3YG8WU0sYDioWrA+leYnSAFYiYtpi5MhPue5RW
7Hrin+S2gkF9QGT67aFl9YnG41hGzSV6pDey7/zn/uZdmMP0KJ04wAzIAZ8sqvzzJ1UHyoWcbC/+
zT0EJTuvGgIFqzmDcbm5A7XfobVArwQlwX+lA9iMQa2geLRd9PohfFaw3gUEdrg7hyc0y6JnCKDr
tVON4Tx+i94QY2ghEHiFSM+RCDB6xBMJ9eCNWSdIgxgGMQ3E7O/rJ4NHQuM4bgeYsot+lQLxnxSO
yArxpMmoFhmo+vsmMBgiPDSu8D+yd0TR4OHWTEtvnsS/ctz5YqIX1IW9nv4UtRLdUjmIlP3DHKQW
Vhq8Mm7ehBQkbAbTOhCm8myEYkwgL+EhflNtKoL/ShsR99ytiNwIJrSnhS+Ab+BK0Na5ZsDYr4V7
hkQxcGYBNLOF+IuZM+92gqGB1LrwagyngXRbFCd2aUukPMQD2BrKUCGDqLRcE1NiWCl6gdZKrhJc
x1H+SyBjr2FqitUjmsM+xzfcUzr/CoeGo7Fr0U86fAPbSIRSlr0MCQX9AIUFwOjdTuRC4mW41RVj
jHc80V5msuhf8RQjEF9YaF0BnhdjQ58zFvAI/n0jb2+uvBWMKiChrA9RAX79H0lntp2otoXhJ2IM
QNpb6RF7EzU3jhgTBFEBW3z6+qY19jl1zk4ZgcVqZvM3PK5Ei/L7cg7KzxFJo7FKUMmkfl+Oe+bV
yOuTSd2GxV/H0/BoptdwULBl/ZSy36PfmKlpS1eKawC0WXO+8X0Hps//lc4wctKd/7BXC/mIjMaZ
vnkv7dFcNdhNeC2gBxMtEgerC16cuHgytPIERFCJRLRXboTtjRJiAqBGnlmJZCuS+OS9jQcVe77C
vxEHhfWPxv0ReP5/HJduucZU75g8MvuUWFa6bCoM5Hthvue1webIM9e/NUeukuigUJgESihLmM03
vluerFv5jv+nhyx3HhUFmBgwuWxuDLuFGncgM4NNNjT4GfsHt/4+QBlJ7MfT9qsKZNbIq+JajAiL
iPV6GyA0tB/eEfDjQZE7YGlN3u+i5Ki3yGEIB5kMI3l3smrf47zvx+0vsuPMJTkWuY0BOa1MKVA+
Sb6UYfSZ9eBpmWo9rMh4++S/sKoGRNUSV7LqGOeOcMbagij+Av6gyiEqK0KOH1LKxEJcE3iXJ/cz
4X5YQOyucvTxixJVs9mxwb7XqE2UA7xo9J6kEgXKuiGV56ZluOULZSTl3D/eeYcMGtEvmPUY0igv
nj6zR+bF9yYsO/k2uXXZTaztjWzxvavEHqfZA2sonlVeucJmImOuMsr5liiSaS57rxw1jUwGk6eW
rOOBFg6XqoeSR8ndyT3JHe5TjoS/9ix8LYab9QdUln9k45I3p8aAUyXLJ0wFJ0Iozcqpf2VNkRey
bm05cYj3uV0ZF/nG+HFBy+Ix4Cv3afX06t9WplFHRsp3Mo7yMY4CmXHyWMTGzBCZJbBgDsCIuWHy
mV9SWP7gdmUyyc3aidDsqF1jfCMZFlHtO6I1idslHyAeL4fkQVrAbxFbUkz05ZCXv2BiySSQTIk5
BQWH/YZx5D/cSceHZc7KMPMmSNq5cV4Gc87ZeMwAsrPRA/bwL2efHKHKRCLbB6GY3BcTlM+QfqDK
K/sMC0bQHAwYEQkfk7nCJXl38uQMk2RIkjxASeMIl4fLQ+otXEGGlzmoJMWYAJ1elOLt6/fB8H8e
ychwwQTOZY//ee/Jsu5kvOWMZej5Ikk6SXuQC0akRyYsC2LAzfF26G/K0nsnL2zKksjAR3zXduQl
UVthf/x/oxJeyBCwZviHCbtP5f556XIt3qUQ85H95Ap87fFCGsZKIRzkOyY8SzHOa19umDCVTvqQ
x+Xpoe8zIowJT/qIXTbgiqQNSYFEwDC8C/6m4i0yznuyiPcxe3qP0SYgbOXS8dUSrRRuhSUn75KB
/r8xEJBEcHq4Ua7NHNfOoXwenhY/5eBj65J1LTOJn7J3yMHyP1ti5nPz3MJ7Ft5/WSxfV05omfsy
wP8DIx437Bay4BjF97nRsEHJ8pZN9kyeVq1wmWICdzTkuKREMiCLZMBl95IFKA/z/zSRs99FzKvP
K3NIqeTmZGowpMwO/oUpISt7zDSSB+Q6kEScPgQjciY7unBOMBfFooHDhnXPN7AhGRSYZIESALE7
y226/PQdsfAK3jUPpoNNnCy7kkqsIamTvG3Ka+TMjKi8NZl6zCuJ32SrlTBB1gc3ITshfy+bF2v8
PV1vMZNJto3ejtISD8Dmx68S3bIF8qJl25LUWR6cbc30KNjJRkCcwfZBhsJ/mQRcnbScjYXblecl
Jn2nNf83frkv+V5ng5gXJxARHMfKZnvnWMF/C+oJi4zZznwcQjT5v9LYKXdUMXxEs1G5ec97WbPy
Te9JN9BJQGWvk9uUbfL/RsCc+f+8RTiX44rjTJbSDae+96t55/oy3ZnEJPAyQ6iTySbLU3Ogyt2/
lxtbliRbbPysAQ60AaU22RP4+HXPwcUVTxCBZU6y5z8kWXlHTUw8WU4yKfgfCWDl3JXS6Am3Rq7C
K36fXrCteHwOMXnvMP1YH79Y6qGZwSfeWwk4H8lxtu37NTpbIyakYuSoUTNJZFVwp4wY6hmsL35H
Fp5s+TKQEjS8R+30+38G33/l1CUf9CuCGonnJAIrU0mLaF4lKEGg47VPuksExHoKjHTCwXvERMhA
7AXhOWrUzK122NJtN+NdMaeeTZzC+xGetegdKIP74ZNSJvqD56UcwFSgf8H0/Z6K1FiC7fhwF+w3
bKuYamDJyNoBnI42uk8F7+BDq/hEdotcKlOfP9PpbeOf0iPaJSnvEMjSw4Yunl4NiTnMyb7/qdzR
AgNcp/u9z+8J7t9uQnhWu6sDPafo9QkVx69gSc3zenX1VjCrDvlkc4vKb2tcgz/N3F/VTi9OusFi
AkLeGZ3J/S+6BCht9vcf9UdLhQJ58zntochaPuaQKOC9nPGuEs/pNj34t2UvQZUKld+PmoAZD5xY
w+umDa/fZf+Ds5NtYkM84xvT/Q9aXyx9ZHg9ZJpG1xAkDVB3rxwwBcE0Jc0aUG23QyBI8TcBw0Pe
Kz4I45pGQdeTZGiyR2McUgdsKwDekGGaDAV1gUbcKPQ8DwOdTPo8h2mig4VYIzIDzHOIp04HEJcD
sghXm9mHowa+u0upbvoI9zy8lNwaMQUngv+7B87qncDXEVZ8H7+d4XWt0eeOJOCDlRmrX/q0mtw+
wOr8bnx68sX0cg+6L5pvYDVnFYhG1Rvjk4EW7CdMSTyWw9cPOugvQNgNUKWAb+MdFIHyg3JwDfYK
SODOMYBkAAf7PCX13r/8Kf0d3/E13UQNdrwQFxE8AMc+VlblpG79+zXoDjFdiC8kJbCPq5SYweoi
XC3wWMTVw/VcwFKvofVh7syFg3AU+x5h9s6GGLnSR/oeH/p+A8oBy5unmE5dECYqRAhCpUWdYBZg
IQnuWYjTQjeoAvMQoj8AfPUZVKfgA3RR2T/0/X2CJjvS4KafI8YFPgihhAcWOeOHOVA9sGP9R4SC
GPBz1P2BKAI7EAOSAxdekkjF+ujWZw1iZiAeGCaduldg94fDHDNRr17tn0SEJ5JpSjdWOq1+KYXG
ZWRs8ITo3xCNw3CZ+gyIVbwX1vyxQZLeSGsr7H1+0AfAirtffSDAeEESctFGVi2SZZSe7yLy2kPv
C8NOI8zJcafugtUKKRMGvN0vqimkAUCo4LCbTPWfI2t5/0I8d2ZGp88864Dt4wRJzcnjqZ2wmHNI
VfqcCnUtAred6uVn32pCEwAmGOJe4hfLk4ObuVfaQamFZxQtfq5zXocV4bNJCPaBrgCFAsyhwEA/
UKCMMMG6/BUjVNh5r/jyoHWhpT3WJjqlfjl9PMJ5Ff3RwLn2xAUJVY0L8MDGP2GEim9Cdvw7iWL5
sYqsv2LmfCGaibRbjsYXVx01AKW3B1opI04NkvP2V+KIYVn6n+5C9n/KNYTECNIhy7UFgcwUOsIB
EvXo58rNI3WoISea6ndRZl9ogEsyN4Q+BzyC1j59adrbX3eqRo8UZ1B79xyffprB6WMz00fVB9mY
ueYypE8q0pUEtV82br+nEHU6Kvsv0yuW/AgFNhbRsFXEigigpjt+3eIjhB2ghrhF80R1eI4eN78y
Y0PHQDZi4g0vYrp3HtW6jxHMoZ5oP0X3hcbqZgqxWbo3khdKxsHKJ9HlAABMDn51XLpjADqX7zEa
8c1M99gTALoizYGmZ6yoPmYU+HngUcaRqixu2zqign08gLnOfR9YnM29gjclo/rQa4/XiKz3ij1g
XP+clFCfXjOGVMEjgHK5WwSd9xB/DVD/tXf3ccF5ISXbgrpURCv4vNUSY2hBoZwj1l8mA7QTa7hh
0aELeOMJGvpRi6rXiUxDXeKZIQIg9dVXWKfiF8QXW77zZbDqRvUKOU4EDkfK+ImLEy1AXFH3jvgA
XYsRj8/Tw8PBY3RyX3MHdRmY85LZCFnJxMvTZqBxEWEW4yBjDe8YSaUYDelRsX30xr1iggT4V2FH
VoP5JUqkwWG+Rw6c07YWuQvEL+zwFhR5/xaw/t1ixMibsGphN5QlVLGOCEnxJcYH8edRlx8QH2qh
6ASjpvMc6/TNusEfQicTbedz46/5C8nzwRXMYLCZdqjbstNEz/6eq8/UdICHyWRz9p+AIJyxo0Zg
yTwzvD37W5DIKlC3AgExPBNv+RQF4oOLBfRhlI/w+GI/1CEluVgooieLjEyNxC7NbPxskiGi51jz
hXcQXSI1Y7X8Xzy/cFnRcP75YCwJhi+DI0dfSMaEMvPkNUdo5i5WtyhxGn+Nlux3ddJmJcr4q8GV
w2DBLJGWd7HMw7T6AMv/nOA9cUuVTCJ/wPlTNhM3LsbmrsFtnYERvRsz7NDY1qMye6e+BM2SlJGK
EYyVqU5EJVHsPiUQfweYfEDqLLi9J/SLU2kVS2NDqpU5WkH3ZJOq384fQsdIc+ZHn736lJ3/Ttk1
k+LvKTv8ieddhoMM/9KlOmUmfgTZbXhL95nUa6SOJhXXG+7GCuWkPXXJKqsw50M3SISQCwQmKYJ2
KXuu/ILUmrpUdivkg7CAANwytcUkd+Boi+I0eJRzc87DXo9oixptaE3ZD3AhCkFzlCnVIwx8sEvz
/7Q17YtX/BTTXsAYbfBgAEGvw9mETc67nuWz54q3Nr5jrRw6VdSpwQ1Uaj/XArRCL3QE676yoLf/
Kn2lvqEd1VzmLcKv/gNHiA9UJqf+hbpYjFU76vrJk0ezYhvDWndoBa4/xdnh1IWNOXi4k7DYe+Ou
TJ9UaJrQqCOiNsoNLSqRHpcivvFkhWtencfWDGA3yVTnX6Sw5PbmNUIy92ADoHKMn+tg86NEDnCY
HyAbpGHB5ZPYYl0tcnSPounuIgmNFes/BpRCQOQhvHKQthRNtUegj+x+u0CPqVyfFhJFYGaQyhCF
pRVABiJScTzsWvCfyK4AFYaVH+KrvIDfvVgcI3umkuSoXvdMTwD0EC7qUjCGt+HFnGvb48c+PHtY
djQGe19w/rm3M1DEQLPgUB68XA+PBuSxECnloxOUYPlilXXWLU6Kb9d+rc/2z5HhuZSKaTQ7WK4b
6VUZQ9eDYjfCAbWYuURSX0P1rzWD4+hyAhHZ3/+cGv9MXRnfdmyhACFjzVEnznSASY+RHqny0Wf6
u8IIwY3UDIyHPzCu2RnFpr5JhNROO9tPzGaorZCKJlDDlxW7sXZovkb15iM/B1qmDlXLy+sMzCIB
ndKfco7CrntNjWvYAZe5DM126mBtwsGV4pdb7zakVOeZtlyM23FLQiz2w+VlqGGEUXPvfYzaW/bT
gwUKH8+VYUv7ILmG9xXar2muDTEvzax8aLzicmFKIDrYL/JTIC9qQXt1YLrJwfFX94VymPWc+Gtg
1SP9j3Cht6ibhaoEw5Yt3+rvu9CKxrgKXHPG8Bjt/Sfsymv/iULS7yW62BML0t/Mvq2aZnLPXsjQ
QEN2trlKrRpnqH0I48SJ7jpzPC0nmBbALNMWzxu7FcD6wG6iy/BQ7YrWw2qZBK7qh/AIYS11/Wvv
c7//Rh9kpHq4Tt1XRXxirq338/LHenK2oNz0JCIj7KhBvaNC9m3Ssr2EGMZt0tDwikHlR/a2BXN2
iB7wMJR0E32JISJ6xn7tfmzSbbkyPp3vL65rpBygqP6/4pCNyfnanEZjQtnah6/289KIfBvjy085
TS09PixZCYWGFY9cuM6w62HyhwNDJZBGcV1cD6xoc9niaQSK2JwZEbu9Sq8mPf7RIDxN8G4uEyIA
cZkMxkgnn9aHzzr/rjJ3/uDoJ/J9utyGgnQx6GWYtXNs3zS0+nszXk25cgufWBSPnY07UBYVgSBJ
qAZ1CBW4rT46ndAMH5+B4jmA7/2njgJgXGEYAa0NzlE+/Cy+zfmWnjNudGlj9THeHSjUsJjBgwPu
lwhzwR2YH41gEwKqn+BIphr9ogntu2edo+bkG9DR3ARINw5nSLHjT/vgKKMsx3FCotT7c1JMwNhD
q3Dbi+8wY6PrPsixa5f2FbmSBaOu7gcu+Z+3o/WHKIJ/hvtmDZTq68RxiUKAMtaAjE4YT/eyup7H
iAEHBfokSpvcCMKe5/7q+IqL+/e9Ck+Icr/GiD6/yOGBXcHsJ8/7gfGBhEYwtCUpwaWGTtrlFRC5
PKz+gGLCNTDt7QvHzKSzVkXhWTjAk+XYTvTogrL1cbE6ZfaYFy2zF1HPEOk47Rmqgn0vluGx4xVy
7LF8z8/x2ZkfkCTU0X4uPvWpQUyG4t+n+Fu5yKsjSUem9Bqr0CKXjvqtnL/AmhxH49OKtPGStm2C
LZ7PeZzPnMi6bh9MrE2Hagu7QKgHzzkq4VUE68IzftldxijaKThHnRXIP5EhQMfaG4tNm90k5Egt
TLrWVwN6x0m7wmaUJK85Bh3cqvASnFbFCcDW7ha3xYQoaoeKMxOsQ5GPEd/8GfrweUkwsMVtHoTX
JetpzMkyscfaj8xUahTjfWJM3bk7PmWbqUVX9xYA44jsMVZwq+fKmF7+bLriFBeHx0+Tn1aZGIiX
Wbsi4cMXwSatp3C1UmLjy/kgndDmNNWHanRJnQ+Bk1G7y9z4gS8u5+B9jTjkVp/d1/S/Z2dQHWew
dACqwCucBzfqhvRp1FmtiLWLROWcr4ANMSrXJsetdANy3AnYaGfWqEeLvLcWnI1Nu9ycuAQ1/LkA
XrRQMuBZrHNwZt/S0cd7dowLYf6HXRaNLdKQVKUNby7oKi6AFmaveRsigz54TY7L+9olFDn9FEuD
T7zWyvsrD8B5zF1BmeNMd9nNEMFMIRS6oIPSAcFOqk6Jtg/4tww7LiCPfUlpWgniJZMnNP2dkj1B
dhgjap2L/+MiPWxtovOI7oI3qGT8YQAOMGbapIl5+sPSAHbMwxK30QVIXJA8R4B7rzX/HxAU2vsK
FSrwApOGvhE0T67BhWd2RquXHVfGlEEZEYIyXm8veUBS5y3Rw9aaAWpZ9xJ9BsKIXEwZMAZUON3M
mNE9F9imBZMnOQJfoKpAJnZcOrJ/HpbSuThswWiC8KQehVo4da+ZAfkQNBF5rrlQZxr+HxExPKOg
8sxKOACHRJxXgrKQQBCsDHORbP+KuRlS710q89EZojEaaWNtrOJKmZYZMyq78cYU6sAqgBUqC48p
c6WLnEvf74EoACpQcEcFeC51lG8FUnhkN6d6g8KrPMFOgGjKzqZIeVfI/6WrBJKIYdUm5DELc9eG
PIW25l3MjtvXpMfoN7RWacLi1pfQouetxZQJpMGszxiyEZP0boJCJG6kOzl7TtQZeSpVlgNTj0eX
EVIZjBdz8jywF4TbwBoAhhkjJnIkTR/eCm/GXhy23Bv1h4E1Kj+aLbVdOomJQHgEitngdkyzB7wf
hRowngQTHwIFExbwcSuwLiXc85PzFsjtiNXBomMFKBnv2d2pM15EYu5I9ilVy7zixS0LMnlgB6Dv
ersXLiiDYotpL5PPtxmMHpgwnlWwoNoEe5iYCbijHCIzdz98rkl5aSnTNJBr7/QZoL+GjpV64pG5
j6Wg+0xmDaMoFViwnc0SPXt5AWAKl08ocEmzBfwmDSCekhIObVKid5DPDPkTFXpP5mGxfK5Zo+Au
BedEeG/M3IVZUzHi5pmUM3cnIvbsyGuBjKDuwbC81rx5EKWs5ufazWQWE1dLr0mSniNzpJZeK989
QX4G8wqp/HT+e0I1N17uldLWRAnVUW/RS8jeR6w3CsAkxKewYyzfm+DUnr9+9JK5fEs5ZIANiLvr
/JYC6biu7UwQHRXRBnDpV58CELNEZinsNNbYCYLqlFoZKrL6iAOFLXDBUma3ZDEXDJ8xY46BF2JR
Ulii4AKaj8kpup9NTEJOwaumYLLIt+/VxYcoofGnBcKPN78QJOCFukT2XveMyUM+cGYLM2agZ6mq
KOR7/K1guYGp8b60mt/mOdl1kDXdeKxYgHtibOOwPz6gSHMQ57NihqvnRMsMqNN95L6DJiUL9tGT
+hzXOzzkr4tjfIzJwKmGg0O/jDT8kPnUFbw9hAX+YU8M1THIN5iTJ5DwMAjGZ6AVHS48dxCsFWDi
zYpGVeYgT3D261T7dlM72oQw1ACiPaJXrAwviROCWBpaY2N8B0lPlANXbqDunOwKQjC+pjUqLrGT
9AZ1yLGM2AbJKh47nHo/AlLqqIwwS9/rOpEXTuUJd4kUxtb4PkDPicbccAMdCJLYohjCN4PmM7Em
5zcgH4pPct8WQsEooYC9YogpKUSvs/eKNVxjhufh8dnn2uNmmlP9jMlS7on+jY316AQCcvTKjG83
xHzPQk4sIcn4JeSeU2/uhjYp+CMqtX49xopxSeB2I3bj2w8f+3k1JuZOtTfBAWrBzILOj2kWTjBr
a1JAXYPzshX6oA67CdLDFUtS+sNxnpiBDn3NhQt3j92R8HaoNzP6Qu2whwr+6gfkWl5pngCUC03K
Tf5j8poKrUGdFJGVwMu7D8pxwRB1H0bQ819UC44zFNFHQCenspnno3JBJkXsiGEPUShCtnRJaJww
W0cwZwYv2LA6pm5p7wtmEdOB3CvW+PMVbxIoUskBGBdkjnJez48pJR8YDqf4kOVc/zoQSkQ1Pn8c
UjusJiVUojp84BVziAlVU2rmTGR9mo9qigwSOOopNbzDyF3dmYiPUfmjLF32mPgyRAsLBlJWxLQH
5PdhSwCrPEB6EzKkGUudYHBgl4nd0I5N/oEwR90dHtf0ND9OLx/Yo/FK8i/IR+l5eJr34mMqFNx2
TAn/MQTwFV8ivmxaSJo84yljfhtS3RejUo2LqRADoalMSfPmx0OQfzUIBPjPuBw3w/MXroG8ZQyY
0KDm9ZnBNa1gt/VmJmwPpP9j3gjctW6tzSBxQR+7Lu3RNYZ2B3+tefQ3sZqYs2JYfBQfhyHUKg5M
DQ0rH0phHbTLfPiA8zNghSxe0CzVXT6EZpwP+VxNKXgCq9gJ9nMNAulYi484zfJ4LI0r/Bh79tQC
WKf2CGquzVRql9etMrsvz7wf+I9zaJHWBJol9yo8MXdEnBpBBC+gHuWRgqLDCEISMyK2+ImTWYnO
l15tCGgsMW6lWm521VZId+Zw/6lVfg2PpQebi03ktdwkmwSK306dsOrh9OWwpNrtHg+moVDZILLl
PHELr643g9k5uQyP6WN4jE0IOb8Qytgo4mdas7kJu/4Hen6RlUu79Vgasjvp8OJeEYS5TAWIZvF3
5kioUlAU4Wh9QPHJ4fBAlxo/p/fUGefJBhhUte0oIQ2f+5AHbOCSMWELGdQ3SXjUsdlP2rg3YwM0
EmNxisvtawZj8BZA0JmYI30ClQnGcAudNh9s8AnDfpBWCBSNYnaAA01umJaMAPURSgeFbxDdu+t9
53P+btSAg8btuz9qQHVncsEtA1V2f9rp8aOXfILlY/+BB++XUiSL6XnFHoDH/TDl/IO6ovX1p+9u
Ozdwfi0o9trAbtLLyR9v9yuHS4Zlz0ezSqPSmXakblnueuYKlR3HJskmCUzqRWN7FM3AZFBCX15X
xME4e/tUZ1FRgnPBcyNnUAaFT7Bz23LiAUnJKar1aaVSmszpTIGhAGYK9MCaa2yLcQ4LpwyLJnkd
MAsO4fbQ+MbgRfgThHMEGAJJEi6CgKYtggkCvH1EJCHxF4E8DAjQRISdcA4A1o0e026qfz2mysDO
iCYp0dIdB8osAC1ADI8ltnIgwKXaKq1jkQiX76U+RaRLdZVshWB9IuB34ccACY7Lr30KhOjs0+PG
W+iZgjETgM1TREqh5ugg24EyEG/WOBHNJDjVRzhDCJ2EOIOTXu98g5OY3Kf0dJt4nlANyMNEGBP7
4WtCPBEjrPKH8TsJYm/MwbwyOZjlcH47gFKj1X6o+tSgoO2x2IKSsL2LtpTMkY/gfZICUYuw50IH
udGroXZ/lh93kT4l1aQuSNeGmeakxcBlsXPIDC7RkZ3cDZvZK7M+7bAb1uNLJHvhK6t3smP2Btrg
LPvlACc8ENTu3JnSD1g8Mzu0OXkPJWXXKe2KFu7jZcCip9ZvKT3fpIPQwbOZ3dXZA0WrOqvC8rA4
09BmDV6rqf5YX/Ej2KyrOlG02YMaLWosX0q7vlWkyqsnzU5H2MuAk9x0o4xeSDkwM/c5CREKXLU6
Mh4fltX5udU/XMJbs7MRljt+5MV0cwqOVXzfDLir82OIvMSD4xtPOhjlkD0rgjM0m5iO+9hG1YGS
0yvgAM/BR5h49PapriARkAOgx3q4A5/QERymueGrJAVwNL+sRBtY2R7pH7pHJ6/kkbA5a0B3Yjap
bpU66KzJC6whdZlf55WejlkJCosDpPiAi4vkD8QQbExP8Z7OxuOTocrRDHVpLR6Hj8OobNLjF8cK
R5IDpiBoi+Dw6ttE/E0eQvC+jzdryNalB2m1Ai5Qz28A5EevJirM5cVEqzBy9eBsgw1cGh9EGS+k
R6h+/tLZcv7OU+jacV5FTwrLHgOMS5mebjkLdDsTuYnH2burvvHLEOHCjGEqbbzr7+vD/b1Oz2Mc
JE400kiWwN7xhub6crN8GcjXevRG+SFFP/yfXnlK4fxWxswOGuJnLaYxbOcRtqmYpt/39FVDqUPS
dqE9iyoUleUnZahmqEBd5MDLcZ/AFdtOncNkQemZlk6BtiAjbnuXPOxdkYFCxMPDzCBpvqdun/qq
R8FjljroOTLjo539XICQUwyOI5/ivWJS9kwe2nBz4b5bT33MNjpVwwXxS3sasvnmQwWvmHCrjVIU
WA4ZDoYjVGoQERsW0cav1xfKRq5NPWB4IwRi5gAQhorI9KI8oOL//EJoqGdusK9m1iV7YD6oIs+v
VlTuM8uZ4GF/m95+79S0vGeJhXT1c58Yn/u19SdiCzhaa8vTvJxzUIA54KBBzIp27PQ8JMyizH5A
ASbCZZFj568Rj2IFK1lM2ZjjX1i8u32ogbdX3xyA3/2ynlFCe/ZqRAWxzQwXxPvS7fzjHeeGsEVk
N3O8w5axal7wIawZZTH+wyZV1NT6fPw+2RrJLEk6KS2QQ37lI1QdqNFR3ObatLncxr/nSNVFVxdZ
MU6l1ldwh0NY8ekfHrPHyX9ih2IA3IrrLXIVEphh/7rAFnELHkkazwQP9xh7RBYaQrnNNW5t77FD
4Rkl6DM/1jySS1zRii0JFTgFVoFKSYLU6IIwA16XizpymshENZDM8zoub34DluiV3qvBs4pQUH7Q
X58c0T3EkPbV38BSpkMVIQEM9UnKgSytq0cT3rLQS+rRBaa2csOA0tvfA8f1XSRSOfVvgW6mRTFu
zikbenP2zX3fCsAA0IBSR1TKSKvIVElXTTo/scEv3oJHM78qSC3Z1Ehec7AXVPjxze65Me2M593b
gEj4xpgcMMoG2z18dXl5aJRekztyh22qlKHrAin8uPvPH+wvsNdoMKbmhIaW8LfftTv98xCXdKTR
dEw7FH6fo45C0QPpieQ0uX23C5ABUmHGn+n7Rhx9gto6zLWo5gvQMz2FRx24b+J8Nr9El9zU7HX3
FeqdbabvHpgGdsMnLiCchByma23Uo1r47vqza+Db7tzH52dilb82ltz75Nj5+82Pi6TeKaLXShOH
2jUvnZXbjC4cFq++ZZE3B7kd5nVEMnFaXA0vbz1pf4OJosR7ZMQp7gQ9WuC/xcl392Iobvzxuwwa
nUuc2RWkLvQ+rZVGVIT8Cz2DHY6tJXihQ/K8xMxRKsjsNTQULkPCT4ojGOBSwLOIYtCfzKPuDH3e
p+AOVKCsyA8DkPMbpOnaKS6rerkEoMNAc9OU0d+2zehoscIam/jHV5ykAeMHke2a8XtKPbThzbMl
/Fz+oH8YZljScfumF7pP2p/jX9exSvzTK2yvQauOKoABXBxV1ueAFsAtUPMhd9Px7Oh3IBmMhqs6
LrThYzN/URB6fGvdMm8/DQ5cpedVl9goE91andVExaL9PKBB01XpGcnoa0D3jA5SfY90YPaX6R5u
yitojum5ik2mea6TQePRG76SgnKyRTDhb6bMh+N3m10+ee+ke8SltR7YZwQCkAi8XGYU1cuOrMFT
TusHoJqNw3kz3dB5vWbuj/P96A0cfGkMgu+aKaKG1vq02y8KoBGj/Mu9hiQchOLq5IlHD66EaO06
fRKYDB09bVlfB8xQ9R4ftbAxAmQebuP9a1ucM9dZlC7de2//DJ86igz96k+bnUVcVW08UHzHRx9p
FkcbYBraensnrojSlk30mHF+aRkpP3U1+jxe+8RTkSIS4alyzCAIIh7AXPTcB7HMDY5b83uwvfvB
0/nGp9crQ80JL7REnQw3+za7d6tqdfurJkUvbA6T5+LZhWfEvpHn0p1IQWiOl9vXwBIh/XSZwNtB
HFW/JNUJbah77RNnPyCFkN2+/MfMgqU3MVD/ZJvOxFC4BQRkb/r7R3gYXJgbKMha/XMd2WhpIrCA
fhlQAwCeA+o7YAtdTpePY2gTcTQQ7m8auMjTOXyWn70NZSTVntYrpqrGW67m2AJlxdu3G+/aZ5cd
v24jtyffe+ulxED2KTEAadCKAP/xRZ49qfAYRNntEN4fiwoAoNM/fR3yj3xM8+sBC+sSuQXyFgSy
ePAqE3sNIRbW9lR1OKhZsnTTWhOR1j2OXX5NafmZwSww6tQllpR6HphI4zLIL8vDYQrqRb9+H+sR
yCn6j3RtK1jxh/jR9ncISqVK/VdUyCPStS9h5Wn3CB+vI7RFdaUcPvcIRfXmj25mStNNoq74CGa4
y575/Ig/FwE6sucXZH4vKImUcVXdQRidALwN9p3dv4KBGRZlKDW8H6psBjL8cwMFe7RT/wwKbYun
OSGvcXoxddXN6Ze203HJno9EcIYMdUG9EcVIYn9lpTVfvXt8aKI90qkmWRy26qn0lJg5Tb7+xAn0
ROZBDPOOlIxjDCihzIPqElQrR/XcNsjZg/Xb5+nnblDYg/umDjD93JN2oJ6GAR6fsnSpedHj73Q2
OH3BHaMg2L+24mviayoI6Pa8yOfPh3fX51y+UwFahHXPb5UBe3aD8bJ0jIJNdvmgf81pghTe3qqt
PmHSuNoHNV9/CZ6tf2j+lEuAMzgWUKiGqv659gsazMB4jrwE1hIARN+yfaKz6hYgMoTOlaaPS3Z9
xFVB36qeA67YwUBZoobWIkQN1V/m4JWWxZgAskObc0oHq7BCFiFGU1Rr+fgDqZ1A/8z3GG8TaJjJ
7v5zsvxc8c7O+pLu70PLnnOHfO8lYhkifkTbBy2eMniMTc43o68ATQYIclrc8Lmizd34OGHF7oqg
BbhIrfpXpCm+7j+MUHXz1Bw+n71jmbzwYgDHjishsKXWP6FQXqTJcQZbH3ZXm3sdqnGkcmIrWNHW
BWVHARVp2qO/R1k8KQ5xNWm+uDO6+5x/+AKFR4AZJajH+HX4uupwkg4Zi52O+Hsz0AwweNix49+F
gPRpQsz8mGFgzfAyLfm32zcOzi1yG0m56A0IOeu/O2qxlF8On9riCBkXX3bDrx1kobPKDVGwb1LN
Ck5qaG+2hysb6BTR6ubV5220a57Nfs4hGx8z80e3ve5vv49ArhLpIRpwD5tPi0zz5wDE0zNjZ4eu
YDG43IZgCziKN/gpqK/YtLZXOOIU7nV3ue/NXsAidQ9HbjISjnJ0NE5JVSABmprn4cFBlT0APGpV
U0Pv9V2MbbU8te7P4FoCcD2nt973xVnfDFweTdy4F7Kg3RmIwodZBMRgrfPpdhP83gebcwBCqHhy
jl0rr3LBjHgnSkNrGugAb++PwbP4Msc91BnBdfjOC5x2QZO68en0bGb1wd/UgXkZ34yIwgrwoP2N
LHzzSxN4M+W871CLuQa36PzxRGn2qXnUQwtPxiw+PIIeLY5lTVa4djgnkdRy/Yc9LY2+WuBiGp16
UEZuW6gjLPHP6yU5o+OkZ2UeSZpOIw/QMuqnZhlb44pCmBlghAsXjPxhX0HZ1gdHv/5uurA+iBQ8
PNZbiBrr0emTY9kHv3sN2i9Mh1WkvG2UtMEBai5Ajxr1OCdUSfrdPGbxbi7f7DMuWRmNjV5vRNuk
u+32iP+4f/Xx+7x9UaDa/1zvi9N9er8ltJYZsLpBkTjJlcmBGNkpY+RFL1lLifRGLunrkDKUb1WZ
WNynHrn3FXgxKwRiYt8imvzAXS32uh5K53yU2KAHUuC4mXfV/G5ve8ZMdUbXbtK4gycW6Shu5mur
nr8mYIz1JnRRmkS/c/zM7uPeALjpBYt2B4Nsd/WPpPNaThyLougXqUo5vIIi0YDziwq7bQkJ5Yi+
ftb1lKd72jYIhRtO2AEpgSA7NbXbYSGs7+3S5exHpngvsIHzd7YjHSGYjH8h3wBwPqgoeqDp/VV/
Zo5bUOcfMRuW31LKZGLOrCrPZNHcg6FJDF9qw7vzItEtzvHsfrAkVVey4emT6JxJcbtaBN7nURhG
wvqyBzwzvMbGuI+Gp08Xyty1WYCHbm24JDG86ladwIqiZvJIfVM9NhNNRFL4wjOXiAhqtALtFiiW
B+mJ3k2MKKRMPrqKje1yzKC5SApyzonLgV7z53al+vV5hkg4Hmy6SPpbixDPckYGpbbW95+hpyzQ
BNbokfImDcGahD952MUf6vC03F6h9NGcmwMVfL7u0gNSGndRXJKJJfdJqfh4JdvGygsNX1o9cF2w
W8MLBBRi9TUqqwQwXrNV9Ccg5Mr9atx2XSauQlN29vJyg2QBfLpgG0MJ5F3+TH7jZsuaPlhEXaDc
2myrjPuU0hWlJEqoBVacxshlPPFpUvOuAssufkGNToRB6R+dp8uO646IhOY9skR/9ChWcqiRpKBA
hVRu2nZqWCJB+NA9e66SHfXDDGMIpJ3Rn4c4tqwdUKohXhlYDGSWX969R7pzEiEoYAZDdgRqP9oe
2z1dZqWJilfg7yna/TRjc082PeEpgx6x5WK7UnzzatsEGHfITrav/XZHaBO3gAZ+ulleBsY4PSKA
G82+h5SP9ai20m3UzN84eakMqsdb8cQITMoXOIQSYpaflr1OKbDlInRwci9ntMB9M1w0x/PGVcdV
/j7S+viUaE2am3oOQHGjFTQku/RzkX7KfIsAjoZSdg9WCcxLePso1UCm2qqv9Xw9DiSfbjZDobir
ASY/kgTsNwkzqq/atqui/F2oeaPpvzKoDJ5hzbGnoZIiuZUNsWWrL/vl9t7FQPCFmrIZmPRXdDuo
HDpzxXCCH7TsbZUS2mpa3GY548D+WRx1OIPmGivqu2dTWaOsPJ0KUHvIgCLU6bDQulP2XCouW66V
eTB6B43ynz9iEfLTcjc+4isVxJLNZIJ+E9yt3WIAW3xxEGFkapP0z+CVUWIawn4MqceyAEzbsVvV
WUAswQCga28fkLtPHxsK5xCPvwn682YzqS/cFVtAQd8BW3t3qNnJGlH7S/vawmlyiOM43u2t28JH
wtYjexpzr37hTOtA2SOM3hApUlHOySXziaxzE6PqR7yVHwx6gS9qFREfOT/DuFbSKM/PKsrm+65m
IcEAxvSaKbCG86TvOhqjB2C+QYEIbl3/VnyP8msfJZpxmCaDlJNhKV3n4YwhegwMpVuZo28PhxSJ
B8fTloBaxbgWTuOU8hN6vw11PSLdOGjb3SC7uP7gfTAS3sFggOSJQmIFHsyb7h+q9c8yL1qF4TcA
cQCd6Xawjs59g8+yYpOA4s3SfTGyte6TGQn9jICINKWPYgmOR/pe2C4RYWt+Pcpte9uREMNBcKbL
AIQGILMdAOMm5C9erT4kVpgoCyGljQP8ZzUAwsHvHr10+B2Es8aHCSilxDMnAWNEWE1MQIQc76fZ
gxZRQK4j6QwSg9Lca5X6NaVWYJ2W9+BcL/lV31sf4w+VSPnMh1YhGk2iVDV4QBBitkewXyNEhVM/
7FkqlNIfic21iCDEpnwt/XsUUad4i+7Olf+wTgYlsVhmb6BoJwkC30v90wHooNkASPgdRtoLIxvZ
MXDr5Zoa1H1PsBT3S6gqj5VKztx+Aq3HsEGXntP+s7E3iupL3YsOAtbxynptGteGlg+KoKx8OM/g
sPuO/VYfJOS22JpKv7bqWuDfbqwOq8rZ3BRkR59yM5JsIa9u1m4hfVX/MFvBXGroouVVSK3nT+0K
CRZBsaqIW/pQT71FZsdOgsL5yqnp/OBgnaYRQzzDjgovKeAft3BJouTdjPcczibYbC71Agz+XA47
4QU1bwf5YAy7utjgg2U1hzQsu1c7O+sFhtkoXLils7axV6IXUr4V3d52AhmdkcdWGc7kT9Imaw/X
IdnaAwyXr7v+TH7BupdBiq8+sNvB+ScrCeiPUn/GgCaVI31YlzU4B/srf2xHskzAhEN2lhBblb6s
0sOiZ+YNV53dMK3J1r/rq0qTGTqRiq43ZbTUs0zOSGibs3bLy2GkZn8bNjUm362vKB/Js/4tZdFy
3xSGh4+S9MRCjeo1UkLxxck3nXRffcT4FKh4YYFFb093Z62+j68GR7fJcId1imYhqfnDOSrdeTa2
jUq2e/sshBVPQiHWR0773h2Wwb/tkNgus7d0QTbifB9ekAaX/+n0CTRXvlBZkx4R+0ab+jLJuOSj
vY0SM/4VQ+ZRaUPymHGmuYUDugAjjXCecZhDk/Yr69b3JhiNzdwfxjK8Z5tevuq3raHRF6aAP8FW
8vWnJMdDa2+Dm6Okzqr1eb8kycXAGkqhy1y7DZWa8lirh4myLBKaqzbb2P3HLBqhILcLw1WzbR7o
z/0vYWR/1WxuEYnRxsEW+xZ9G/CMi0hKgMGu7HE9vCM4nzCYyGJhp1B5I5UlzX+2za/Y2XTya3aD
vh3ol4fs58FCab6MwJyr6iv66Gjyf+MHcrvtEJHmd9bZeZk3qKArDy9/+MPdV7tNLXi5aFVizoNR
AZZZOxTOcQPjEUvYF75qqO7m6CS88w8r9jAaatIzv9d+p/KYwuBCA7LKDi0mJnAanW1heY7j8osC
aTb7mTIUzzjVjzIQ/yawWQuNgymt6BdIiiezGUOVQ6icGTyzvYSPf6sFQsyXQYpfeyMnDb+EdgSz
4105pfWhqZ/JhqmtdKv8J395UHoCS6RusAHpKeJneThMbxVxA2BgK5KVV9Actzg0Dtb4mSM8ZO3U
+qVUvmTpFyjIHTTe6BXr+9ctEVLd+geVNLVf8ymMOeWMLqhFZQ40BnoWltfA7sg9ZfkaAFWlbjKt
G3WHJjtvf258rOppYJYeAkEaIquZoPxciI4zKbyxrMENwQfU2ph0c6A+EXcray0PhpCQMCVEBtuD
G4bhzgkFNOhjRHlUIUJas9Du2e2VnE0CCURYtp2B4bKLDEyNVtykeovqD6EClSuJ8PMhxJnQNSJz
nX9oLKXjkU7xzQzAsJHSYNyFZLeyrszjOJ8WSP3SdoFUO79W4xMB7zyvkoES6o8yRRo09PshbSG0
frNy4LJj4LWkevz7MlBFIroE/moGteW3ONjJLvFL56ZgAbonvEac5qz3kYFsNYVAHb+dJN8N79PT
zHoPilrZ49XDyzCma+11Obnmd9b7dv1RPXyk3e2jI3lDS0gJgdyvkmDK6Wr6+hfhDaw7qbkSW2Vr
MPETZMG94iBqAdSajrtgx7brByyx5EUC0eiENaWI9lzdsPQgaevcGyKmE1CDSU7duD2x7vLQ1PaZ
hfZGbsx2mON1pr3OJG2Yk6cHPAExiMlJEw79b9FFFszBKT3HxjcwjbSIst8RyHSO2gs0o8G/v3dL
BFBgpowmiYRdJAroJJQ02oh3GBnt6DUAMBoPsQAHEaxbpHODicDsV1IZ6kkyQLaAuhkwQjoYuJ9I
PzJIK3oxwIpsj7GkI9rVru84fYkAtKe4kZHMh311XqCWTIRw+pua4S/qUoxiIGA+PRFZf98tN+k2
0qeNYjANscj5UVXskwC0ryAGz3gDXu13G+LkcmGrU79oVWkX6B/3d2JIyNW3HAkCmuWzpzyC5R4k
2YduhIyku+G2slfZp5r0uV9zC/vz/MJ1k+gi08+WejuS1EyhsGI7ZBDud8S67Eq/7C4avItsTe1a
1wW9OW2f2LrTO55ZIZlJNUTqP8k8cft5HDUJy1pUuugREV2/FAS/H4vml2fyFNwYIVsni9gme2ct
yWjFhaxsmLBJhGdIUZW+RCTzJKcBbkLFt9x4hAI4OEn6s4U4Tb0tZirLEIsGJ2inF6zrFPN9co6D
+pqpH7WD6vrwPpNaW8CXKAmgu0ttow2z1O/7g3nz7vFTCVEJJHHpIhuMsH6N+wBmFPC0DJ+RnuCP
QvOj4tlr0VwHt2cCiFt7wsfBaX1sOShXSBjQZ5+yIowa5ow2SQ/ZTvhPeDNAu4SyZNAiR0ajw50o
T0+Bp6JOo7ikxeMKUJ/nxSAh5k9MLDpvV+m31U7RffZPBIrrX1OBRnyWlOcHMOfGr+KzjllBt66w
PEgFBamnzlgek5ah6akgDOen6vaq34L7fIytoDdwyAAwTYcfJWLAoG0WKmcU7gJm1XJmn1I+SaNj
XCvaYrWgISUFN8ivSNYo3NbVzrpFZYFnRtg1UQqvAx4OaWMA/nCvnfBJq1/ji/HZYIxpiGax9Drc
Avb0CQUApBFFzXmF48r4a6AH2F9B166cVw1kPaTC2o/RoQINY68IyXXhgw0h7C7s0FGGIAGW13Rl
SUNiep+Oa+b7nmJwtr2NdB+2y4wd184oz2grtD/6G5afz92/QXPnV3nXHc3tLPIq+NPIuLHY57g+
rfOj+qa/4bv7QNZp+QV34UAHV0VsCPGMtmqO6t8UsXK3SJ5emQ7bjp//+e/agHqY+QHbgiLqusJw
rZWZOQrqD5/8FkNs1nfKbhkLwBpYMeDl7XIRtMfyneoUJThA11WI7f0h/yL7np8cAMYw0t5Yb1IY
55lXHOsTKqt7OqbZ2z3fUR2GR02qJ8rz3LWbgCVJZkC3sMIXz1qrD7JemvHhgsQdTnAuHDsqSkXl
5r+yTG2d4Bq+CZzqGq0N5aVzXNvxVDko3gAkUdyXD3B2Rju4v/MRQ73RovGbXAI5hsWhLuC1EF0I
RZLsQs/b3D3oXuoCiwQx0Fne58zrNtDrKDYbtGAIhk4UmLX3eJ9gF1dA3FQijnajOj757K9KTW//
9lLe15TE0OG5eaQuc0/9BB2QR7u7jxwvP1g4GUSqwaRzO8h++R5Wt1Pta4hfTOZh3VzzK8Ae8hyS
EdIiPXZHYBrN4lN3oPpEQ5retH3ihLiDlGYozhU+wgHUlOkKAyhKdJ8FHXmRZ5PQG+EO2A8ncUga
tMsafQEw5hCPKneoIcXOiju3ISPRFOcQ/5DtD1UoaihECuBiIJxQ83OQsiBQQgaGViMEJyuEcTfT
fUV6ugex46boHVO+oJnrS/iUqp6diliNXgajj1y1PNln5TiVBE8A2Cpi0B3GQS+wLMYtlHjtolEt
hwCf7eRf+dqra1n4y2ziF4ZW3390UJmG/W1xOXND89EVBlIFPZwBUgIQAKv0zW5FbYRPw171ikff
8sPqTM4HbpwWBZEU3ZHfxyKwMY0MH1U9DSyFEDrrN2U8IfaogDcKRnBb80Zy2b4GZsU3uSmtEVHT
q87ULpL3GJTWSE0dXay1CJn+VIfHeA9FiS2AlLXITqggpc5ZI4n7kk+3A5+cKi71Hg28jkJ/Hwny
cV+Ze8IseRQbIDgG4iK4o0O35XpyI4D5+S8pAhqyoxlyx/PHms0AmIJjrCf8qoE8bJnLtN+65Syh
4WCGPOJl3qrX8qg807GjLYE6BS0KUXJRfOYDYh6mGJiiwARqD73TZ6gudK2oBtxqJhMZ6IXjU/y4
12I6PeAEPUJ7+oeAwKIfKPo0H9WxwwbpC1bT/eG3zA1Y/Od7x6bixdA8qEVnSfjQj7p2BVgI98f6
h5KC/VI+DpPyQa/+ceZO1M5rZu/K8cO6HSbaqpkL69zOTxV8WT1I0RXUUXDCjOVICe1GaEAs/q09
3t71dE1fNQZORmNNCnQNPhzb5bBSevtb5wGV+/vPA6ijJK0SUIKulFFZeJ9m8A+YhiwIlujMU4B2
StF4vZS60kTzM4XK0rIqPVGJXZILVf8++VXyp9o4ZDgT6xdC0n7A0o3hZTnMQ6QEzI02P5v2KY63
BWIDMZHgscC6AbSXvSJ+CRn8LHmfsQd+Kt0B6BGa15lBNzhMWZA7C2dotKkQsrO8nqytJ3apzol5
JCJ5QOhwxMmrN1/KA9obI/1Gxsty7m1PM9c91WDqGsmIqbWxV+3nND/o8YAr6FZKwlzUlJHudjvK
6/WGEjPFCno1FaRlfqqlPwOLRTo/36k86xct26qt8MLl/TSOyTKoV2duwvCQYPMq03Mn7G6Zx+mS
rdl40ru7GOgz1MAxdqnVuT3DqukJzK+5cjbk94a3WtX5zuha0n99gtoLxoHKV78eukujh0tGLSuJ
5sHVq/DxeDXHp4VyoPVUFKccLYH8dZxJTcDPgsjGpQGATENa9KbjPoydDur5WmhIoWEc7PtpTEM7
TSgJkz3iKouZyp6I79FgPBMweBzkIYt9rfn2zY/rsM4PdJAt480aj7O6HaQ1AjPDP/gLyBrtRZYz
0cVG/ZQFlyprPvxtmkQmQ0gvWhtgcwQOyoKUCDPU+pqtkWx4Pk4ekKugWtD3xzn7pk8GZHLBLcHw
0V8ph+fkzaKGTBSFJEMJNoVyJAgY+gRQk8Yf/aw5rxaIY6tDZweqBRUsngDzYi0TR2cIJDFh8i3P
V+cRz3tjCilPZTaNhGlfTmE9fqh4OZyZEu3yXlXm+p5cbK5jIgrxmSsaimRbacDDR8CdJojdoIux
emxERPx01y+p6s8gND5v/v2lvf2znlpqcRS3GVk9wYSN9wiTFBWC/GRbJ5ZJDm03b/f0p5+es09V
P4ISZBmG7SI9j5nHwkNt5ium5xNNhq/ER0NAXKkiPJ7G6gTHlkYwhFKKhZ0nb5ZK7GjJq3oG33f7
gh9P/63ZQl9EJgfOIOzVky7v4ZE6y6HBLPwgv9BLHa4yGJvYE5xxtCacEI7dc7qr6Ba/48JIL2NQ
PIsn174gc+5i1cncpw9GazSQ7xsJYMoSTe1Xh/ccbRAivZab83Yf9o/bcQAF2loem7q57NkLKkKQ
UmjAymVEw4gNgMxIPyHskYKfgqJbQRXZVfX21JibHkL0OzIiaMKRzZESq4ectCP1xFrZ7WZwWIBB
y+qlnDcPlnxix171NZhVvQvVBRmfanZL9nBhBBxQKH1Q2MzpVa6MlEQeRhYrtrov7BNBUqofQGRo
DyAq69cS8B2rfkV3eTVLIXFdLK2zfEu6lloehXn2zYb9wULJYnyy0o8aPAWEfSCdj7XzPGcHucEn
GJUufKAj66K0ITsK7WTV9Cn+6ieQNwRst4NGDouqVBEB/IzxUqp39Xi4WULAJH13ygiETEZfu/gL
Glw+FVIXkQuXDr7q4SGZwiNP45BU9dYEXDRQR6B0VFHIUEWeNr0SBtHspNaL0kcnH8GRwLCWP+3u
UC1gHgOW3Hh6rfJTW+1Ec7RxY8sFX6lUYV+D5wseM5uUn9MsSWkWXxXglyqWL+0Xcd5UBKC5wGbV
gOlRPVwQL1h3uOUuEcCGaQmH+E3lJho1boEIgOC7hDLX3W0kD3DGw0DpZ2UOu0QNZiRmsfyNN6BR
gZ1xl5TnYYp0oJqFPxM2VUiZ2/Dd8K3uYIOB2S1VwSQaMQSUaREm27tJ7YI2/GhSsMFELxzmI9gP
QK66fWl1daV8g8YcsXzukG2CGkxyI+H5cqZVr8vPBL8EwlDz2Zt1vcZpFa2Waj8kMMksuA3ddZo/
E9HmB6+aXxxM6lF8yy+LFaq/cPj1lJZzKd1/ctjW99c6+9FbHvjng5VKdmLC7zP/PRSCwqQGBkMJ
vfbMJtBY2e8xQB4VZgo9dfaOHgV5nS6DDJE5BemXvYLvKERdMGFUhQbNoconM5itXfrCgKeeMM8B
TbHpdtQQ8LC8Vj+05ZmYrBZ4AvI5CgdtuqZLSmZ015hLiK1pIJhQwjOEiqDGNurqtEw/5Pt+thjG
lAzQNSeqC9UbqL/x14l+UwoM4p0WGdNjeJpLLWgt1W+hvg3ph0xy64xsSt2uk511pREXIQ6aEHQ9
Ve2bgCKxPTzSj2XkkfgpbsTGfqGdLZXn5I4bou3F6svEhsYGzso7uPRHH/aJNq5ufmb5U954NeA8
278ThNwar0WZzi/B0ecBZApqJejQsfnbaBqAzHSyYBavg5prsE6wVUJEmyIW3kd7yauosjZZGs5Q
L5r5X4JOztcjAaA67n/Z4gsE7zFRm/YNQOBZHB28fL62oeCNv0Al2Od79J7mKaqw+hQKm+Zn331W
f6op9+LrZu5bGou1aFGV074yjvTqOIZG9leb62706QQ2xX7QXrjsUt0iwVcTFtntG3uVlW2nAQVz
4IH4atQupUL1y8oC7gc5TKdHk3bNpojTkqbTaO/aercAkrA2k0GUhP6OcqY5ChHiEeiPXTxQ3H27
zydrOiWmBe0F+Gvyi9ArRSccaMzl20qwmP4Q4RQ23BBuwAHlbhN/yFQullmQVqKH85zNVG63FSIs
cCBZumKXa5whUUA3QZa6zn2tnuk2crdpqyicXoM0g8SzeMQlkfJeY1fqUoTs4N1i+53SOpTHp7mh
YUndqkRLZJBUDNZBsxt4oU8AO5PfrrsUy3fBkR7Tjz6/lvjW8K6bc6rZtkUEtGHQg4kmByhYcFNQ
59anHH8YhHRwVEVElW8VGjv9QMYaprfQSUNaxA9zz137E7rxxpf4a7k6qPwF2g+tg9yLned+Cucb
4id1SE22xq99XsdVmPvJsjOmj1lolldH1cGuaa2pvlL7CLkgUs1b+rLemF9TcZrTsKpDygIqknp4
HKzVxb3gEgyi0vHNrwtN+stapjt4LUjTgUqNwHjpU1fK+X46cVTqIKsOF2vizYe1SaABq6FbI0gp
9KI+bDpOXgGYGgNUlCpHkrSg2C6/BBqzR6NSmYUkFwMOPLBx7DQ4C4yGsvZNuj96TgG8fMfMm3ES
VnRIMmZgEZEzZ+S27ZOMRMa/RyRPflHucUciDmff+9GRdTDZlqixu1TLKXKg5LOmkn2TnolFM4/Y
k1Wh8Adw72pxUtLwsdqMnbTapJRFfh/5VUHMBtqw7S7ti9a+KNC8kgvLETWVUT9MEMaUKaQ1qRHU
FhuV7hy9EuBY5ZZuGRUigB5Yf+NhC1q+x8CxRviN9n5EkiGjY4sPFdjK6dssWaGPWXttafRC42H2
Z25vkolQHTOYtk89uUN2AAryyADokXyHMzs8aCibsBiYPmeCaDcSegajmMTROmTsO23u8h+FS8o6
48+4p+AzVEj17nLWnorsWVa9+0mbsCF8neszhdWFQK0qT9Kd9iL+o0F9oqTjIycZVpeFhP7uUetq
kfeskUatg/snKNOX7iJeKr4XNgf/i2ff0QifjoXLly/+iMMIMU/xPgqj/KQ83b3CpbB697oLhV4P
+IdvrAHnr1X+VC4mkbwp8/7/6gMh2K5S36Wl2T0vGpLn1e4WJZHwMRN/53wn/n2Llk0rfBOswNgU
yNlW4s9O+5OtL6KGLwXJc2OjImfvBLRJr7Q3UV05K5yDuMbcR22UMpdgmgm22v8CuJT2hPhqiysI
ez2l8p8eSp83xMECs+KV4q34SGEEmKC/nkBQLN6TyNovgYJhnoHbM/r53JCcIVdzs3Dp5thAJH0E
A5hsqIUExnq8OpQZxanPv0bA6e7SQxHRqkPXH3F3ATDpD0LUH9jOtjs2fvNEQMgvDqoL88dX2Jqf
2P/yjwbBUcqVHkCPhjbzEFFT4BYhw8KVU4zfVBHdHDxBsDsP0Svkriye7quoyCNigk7Y7XCPCKOn
jZDuv0dxUCA71u7KKAORyQ1CATeqT22AaK/vHEEwRPcoQ7dM+ExAx4soMglhB8R42XcQwBNysBN/
/z96AMZhKNAgLFf4VN+wZPh5NJuY7VIMBZ4IVf2Bhlk4HbunmmKjJ86XYoA/vzZPuk/fuYrY5GWe
oviTRxk+jDx8HH6hRIeDL7wXKB0/kaytSQ42NJGgK9M+DbSgicTt0jwiXB53y6N4bAhDIi5ORLxk
c77iAkAnTEBj513oEsMnxPNAPLcHiyvDgMH8QIUYQhbLAaNCCOnTY0caOgVwwehZYEHyfzYRrpGC
pv/g7Wy3WIShsLARs6cFx8gMaBjnIFB43lVk3tcFlo4jvGvpNQlG/AwTLAmqCDMQgxFWcBtktz7r
uwEp6ta/R3SizA0sb54JsnyR/oZ7fFBiaAF1R0h5RGLEwtc/jdRoC1S/CUfwdrAQqxZ/I9MSQc2Z
QrwhWKdJDHdxYMLEB6vYK1ukPCm2IFaNbD9MrwsegdxOZilDkIeH+m2B7UBGcfhvwEHlYDVAjjVE
LvfM/IbewF1CJgWFEdkDzMxwId3b1Ix9oftNsoBS4QOErvkusTQ4fz4K/DRAwWE3/CZfKbTTT0ba
5zivmou+Y23wIFQxrYXpgVgjaJr+rRsUflgjwK0xMZFD/ZtfQvJOxgPIia/qZvpNIzx52PpcUCBR
AkFe5XdCLQ92JBJ6oAYhp6NaJIa6HegUc+vIehfUCvHTx6+OKl8Jsx6GukfDyYNQDwExHHmBmBt8
En9YRmkRThsiDiJTHgtLI8rd6NsLqepHCFCKcxYrgGCv4nDCZ5fcBXHgOOif40AWHLk6Un85rI/4
HqfWRvIrzBwTvS2dk0kOelD/3ccy6lH8E94v4hrgBv2pBvpOJNZf1iwUqkqmr/lLjbfe0Z/dcHLi
+jgmLijiFtw56RL5FyEAI/PdPUL3Vt90V8RsEW4zN+JWWN9/xxc3ghEixoiG1NSItzNaS66co5pY
Sns4N9VB3CNx/4htiDTIw8VZx4EQKex5r7iJkAB2MrJwlFCOf3fev52ba82wFT8TB8j4v7gU+k9/
TwdXDNZg3+Dl4vmIkxHGQOgwClsZYaVmBz0XhejYL2e94yqFoARah+T3+K7EVyxIbkFKxoyrlI0e
kBA/lD+FMUF81RiJ4gv2OQuYxCuYW2goIqpICwiXTG6KGEB8ND+ltshK8UAG509SUcyWDd0L4esh
nHTEgRBsFyxmvtBgEdOMBAg3A1SS4Vz9DXIx84S/gXiB+AK+RKRPiwXAyz+hyJPuErqQwjkmEiJP
2S7FzQh9I2SMJCxJ/iyl/j7NQRNEnDRF/YNQ3uE3fM9QoyTBGQ7Mr79zjvfiaIJqzBGIy0O0IcU5
C1MZiircCMHKLtAEQkkJnZ2G4wmhpwY5KGEvJ1SRWPf5nq2rEKAtoSQjSNnCfEU4krFegnwWSz+c
i/9/TG7GlAVAqmBpLn4HGJnhj8j8H5lbXC43kWloHXE/4VHXYOXJrf8GLeNmuI47qlPF+oauZxxU
q9m1EQQRg8pmaLSM7TYyeeQgH9gQGBYoUHJ1ya/6SakQdRh45mIc0LsSnj7xFdWWfw31J/gQ3Cih
P4PelbA3EtBvbtz/j49HYfz7I6tjXCJU7Xla/8RdFneM46PreRMtLeOY/Y0NMf/F6YtVRVzM3x0X
T+1PhgrIuYyep/jKWIMYWPB6N3+PFcj9Rqgo/Q2l4OE8UYpKfiloIilE5UTI8IPwdmj7BX+P7SEU
V8WExcIIHt7fokHxtd+ZD9YMFoMoCVlGRlRIxTwSUqZCd0PdOEdxi0s0nv4/S86TrZcZzz7f75A1
FhMPT7MA9M15Cgqg9AZqGXf/OY5QVIluG8e3fDFDxceomxjtrsK1KHUyJRiq4mqEdKiM6ikXSHty
+FuMuFTxoWIQVkwFRhDP4yE+XKx5Jo9UHFE8RhRhGpY4k0VGF8x3fMY4K3J5zrvm/op9o4b9lrIu
iVMFKHNAnfbvmsR6Xu9ojt34kboZldbL5q1yFLpWcoA+2t/kFJNGDAXxd/udonZ15/6wEEZQNyPD
B7T79xRJP6tDG407GIn8hH/UyN4hQrgR158chO4OY21H6UO4vAnhLHF9wsFH3SChisIiI7HcLe/i
HMVrAbdzZzhvAOMsheoG0y6WEbEcEQGJAinYEO4cl8vz5UcMr2lTf2vcsPgqB/EPUEzvH5WEHcvP
34vriHkizi0JDaYGi60vZH8cX3PFtciemDKyNx3o4j3R2TlrLqqORDdCMJAOEHJ9qMmKm2pyM8W2
AoNH3GlxL/9WPrFeSKH62W0sIXbE+B8QbnNYW4TdkcZqcWcgiIeX8FFCXgYdXaRfCnRoMH/mw8Wc
FYOv3y1Ri3JOH/6/cRsoB+WYRws5gy64bYDTPd2PqPWEN/Np3mphE5TYoTenTpQvXIse4SUH2wAN
PXWXG7AHuN8o5q/x8TYk90EAs55YylLY12m/Ll1USKGLeWYltulmRfWvvAxzIOHUc7Gkreb4CtiN
4wI8KqQSFMshqp0NqP8CYvNa95ZISSmYRc1Gc4fKu2tCaPQLThAsI/9O0fMCioDoElWAysvRXvyI
S+QSdx01jHxtAnj3W8mV5+fqE35vM50dfb3s5psLKXH6eVD3fqlqPwLGgaS1lyKR36KkuMo3Y+zH
CtI5FTskucUOvZvHwX6dqEKvkW26UUldWcVap4Lpya9QXaF09P9oINwwTUFrFYwsapG4wANojKZr
j54kxVmD6O1xNX8NGPwj3Ko4sHmB6O2V3b47KMO7As8Ibrl+3+gDAtPzVi6DYnbfq1cNsDASTVfL
ju4aoDIUaSidHaCJtcoBaYOSxtBqShhYdUxLaAWVY69vlHeDuta4M95Rf6aeMr/EQefYgktcU7Jd
1vvPh2cRGL7zjuTEm8xNde4U9AAkGpksC4gkxhCGlD3tXTtnCWW9g7KFrIPQ26fx4loICFKrNsnz
0RZ2VujVKd+P/A22VoXpsjjIg+ICE40541xGlDe7naLu9Nib6+dpvZjxCoovquXvhhU6K5czYhlc
3BsGVB60XDOYzG1+HX61bzwRXKYyC1RAG31+HxPYH6hZVhj1CVYFf6OQrAAHNSECD4Gle/UufY6r
JxofGWah1HLpqaFbTRaWeHowIq/YnXlb+24+KC0HkvpvJNVFZ2oDOGB08ATR38eCgqrvoJZqXS3S
uar5Kr8laNfUqdIEeDIOt9PGeG65SNTLGqAmLFP3QOrx1Z2hLNxcrMQEFsFxsctFhdI4tWwB52Gm
Pk/lGLQHZBAEqyqYfEDS9E/07y3Yo6h+t9u4/wUpwOZtxSGKqGyh9bAfBt/4V5s7FIqHkxYJ9hIS
zRkTykO9RvvnpE+EJAjSCdXEKX9XkIWhJwA8ZkQk1wf+QqM7P8nQGfjA5GMeaSKDzbKBrKPhXAPG
ALJL13px69s3hTjjaRn2qGm124Fux6r6AtgWr3sF+Rjb2CjlblR8dfBTfBYMbAWaN2N8ptxsdUdL
x1PDL6Z/9MRuaKMDAkph2wJmutCkB3Qg1HbouqDhAhPtUdPwuZKfVbulIz1cq7fjCXgk4DTSVw1d
f+IbGBAL9A8ORRsxvwHbdKfVOHrmGVvi/hCv6xHfaVT9EKymzTcSLJRcYIMVDtJCMHupGNegPqiT
roiN4BHjv4zgEyVkkjDSDC3sHGud05iiOm6f1eXL5ZM4h7kU4VOa/FDCab6G4Ynb+GZgVf1GjQmd
G8uj+oqtFFjsJsAPJz7jdEQ1ll9A4aA4S7RJs1ETaSnKOMBEFHyxpXzNav70ezop8S9oBAwAH39J
e0grGcRn5sZnY4yoylb68R4YH/cgy7b/aHlPTfCbvoAnOJ1sfBCoxroJDWPO7gRXyMk8p8cbhKPw
qbyq5oI1nRwPsSA4b/f9v9Acf3AMz8xtJklun/w88FwtG1Ay9Trh+svplNF2S3NAsb3niJANbX7t
Rsds5BWQEXpUEMdxZSGlccdIVWFDH+nkwAcCqZKi9dBmPXzOjdS8tDlVsVI/5Y/d7z1w2sEbcpyE
4O5ULR4bpo2WA2QmKr0j5WQVud+2QPZRy2Iam683n0xUnX46CwxwTegbgwlKcHS2l7MMaEDOn0EW
pCcqzjGHu1EUzV1a03GLa2I1r3tWIPSJcvcfBV0ZjGKsFWxXm/RUFl91vqULe/1Hxa6f7KDrt/Ib
Tjl6EeQXG5CxGlL5NwJMGSSRe9j0iHJP/RK9zUOC6lhLQBWCjcFiBYBuflG4iJqEHQyIuBZgt83l
1Sz2206/8jLWjLI6tz//0XRmy4oqSxh+oWOEigLeUkyCoqAiemM4o6jggIBPv79aHWfbvXptZ6Aq
KyvzH85t1hMNgKz3TA0cgXj8YcSckIOs/H4w2wJjSQ2ZxfXJx52LoZ9P6Jp3ZHXxMZ7VpCmXzwwM
b2qcrj+nMXxKrI9FB0bChzyZivo3/xlXC2OyluDl4cPyQS/jEWRQ/L9Ax6HySp6rBpAt4ucEYHKf
DjvCIXiqVuY3Kpe/q6lDLUT3L1F3FDFVl+YV2gC6BXoCSICGRVYu+x5tSv2gAFNUadg2/UKaqCq7
9KV/RsvktoZ8p3nNkkbC4Iz5Epyd8smoMsNOPf9Sl6EBoq1LdgHNsgRkAQFzU8A/WHz4fkU1fNxY
i1OXRhj2ha928vu9hVdqHlXle2/bpSs+KJFQQvKcfkVFWB5R5AX0/GhjBsFSf51UhaVcpMtxscAx
wLnPkEPKCNjX7b1rKNAaO8YPoCEoDKcNedZ6jy46yBuYfAldXRBqwu8te70hfRn60u3C6pTDMxXd
cSZlYEDw3n8juKZXQ17EbxP+xh04nx54Zv3tfmFsTHOJH5Ul1AZCtFEEKlyTjXeeq0Srb6AsUkNo
Kk1kwAnhlV5NanTGfYZbdN4YN2MLP8/IvwANXc6F5t0Pr7NdYZNlbF5jTjmLA00jJE0S6vaPuwk9
3XviwbkxwXZiMuPeL4JeKpXwjGL+sLTptdugk1nxjGKrrQuIF4uSd2kZj/54Mxo89hVuD2DAIHyL
VwwAVnGIz1ehDwG8QmgQvcPP6ybn6YPafU6nu8eZMTvMlnKWmy9IW6IVIl4yRGuig377xp/fdimx
nhg4pVC4V7CknxNmrg0xyOjOBuvOD82ZW20BxIOzwTUANFVSvmnB5eqPqukVjAAifWxd5Ll+rf0i
JIzDXbZiKq22D6WM9utLnHCb21OW+KFTCqIApU4UdjsmfhzgSStvjXIJ3kk12Rcry8ukANaOVcW5
9LBn0GZsjZ4IsdBjftFMddIm6awY7xsBaKUjgi/LsPWeM69RLNBGV7JwXLkKk/GRUwt9OwzHDR36
j4n9BZEeWZIVs2NAO8hGW9VSXjJXUvThOME2JYf+DoWkLdENHmJcn9HHnIzZYPzsSwAqob6vaDof
UqfIt13Qp9ooQ2GVXebP/Q68Q5VD6g9DqPVA/pRxBThzI2p6db/RZ+HTRCJoSZfAgzIlfCP0XgC/
JGehLJmOQEB3PvF3/QHGlWJar6OHG5GOPFu+K21vOAhcTSwwZocrdMtZ2cR1inSKBALVqfct7M+C
dh6x89sPZLOLHUMqIxZv10N5HckS/7fi01eUaQHHZDNs0cyGuTLJIDT0kEAwPBZWgHwvoDKwhdtJ
eTF1OzPVN1bTuB1Lpio1bKmsRG0X9iaSSuQMPWCz/Qo0ijZL0bzBbg5c/APRKOfRD4hGKfUoUiF6
GSgOGC/Dew+fXaMWq2qvLdKno5rUbZn9CV35yZ1WBB7ggENAiGvepaG1JCggQ2Mls0LQTPXO9Sn7
wO7NFKvoIs9cIjMSbfa1ZXm9/f1m31tGdNRxImMvSOLkdIJzPkeHQudCgwczqtE10K7e2yzN3zs6
z0ef0w20BZSiU1cf/oSWCuXnkp3T8UF2hY7KFDZZNa++ol7fXiO6Cu1kg5aFfV/dSQgoZ6XfYb58
+pKID3Rq2qZpcAUyj7CuZImQbED3A++PfSIB4VLJ5o/X3YEdoEEIQjfveAVAGiQo59fk8Rj/dl0o
F4tU9Edo5+uhBuMIswjrh8+ImW8VKj0vG4EdTUqpVUikdIzeEx430k3SIYg4VQjQ1P1VCOJaqsfr
Ie4CgyGZNJutZSIS7/mOtI9Q5uaCdaIaFnisSf89/FGgOYj7E5V4kCBwrcFUor2oN9Yn6RuI1+sn
pIqQqqDEIQGprBLdu7EC200VHAqF9LcksOtIFFOnefD9/TzGTw3QMjyoAypYeDyRulk06m/HEx/a
+I9jG4S/FMZIsYABtIlx2oqFeUthDa5i3+Rn22+MbKJ3dgAJ5ARuyQX9R2XJvM9Xo1VG+cZqgagZ
0Zi7WbQWrTToCHel6mBBCICfgAindtEtoFDksfBDtJXvWe40OfIH03LSIjKhaWDkYJbYJY1+oK7Y
o3vZnPYlfdspdOqWig/eN2QISNJRPGt2gFmH2TwbFg8LzkM/vrKVpqWDWEZYrBtorpL7oDnP6Xty
9cDQgZP+rN+lUU6/AIXxZZGSlKhTQyU7gNudSrTQZ5dOB5qLLhL6FV8KchQTEO6/ztXNLMuGXzpF
2QhGagsE4w+ACjC6pDaLeT1wARMBqfC+XbbLyl4Nkx9S/8XH/dn6mj0C88+k+Ywl9m3R88tMMmSo
JMuiF94M20fL/nSNBwzPKn476eqju5tseX/Ggw3nzM9+E9opd5JoaDMOQis/xOzAVXXXyDUO6qCv
OYVJkSQCuwmrXNrFXnZQF2F67Ct8G+8mejg9DNRWtHPLHaIJFemcI83HGE2YM2gwbYadCZh6pQDs
kpNH79gX/Vb4EtFMopQoajuPdazt0hGkE6e311FFa4bpslFIR7x62dfQZMJ6cIJTws8uGB+dGJby
tbB00uCuuKwfu354n19Wv5/gUj1pJG7BAARDZc3Kd7auM21XHUElKeO+1QaxjzgRVjXqsGkCTTXB
5ZTasMPih48H8CPEsB4WpHkYcxD82pqb/wIoJT3wwtvn6jkhdSDIPjZR54okBTpj4tbxPQXgx4CS
yEiZopxBEH2tdXhP4AnZGFzrN7EVxDq9oNbq4ZTZnOyZUS9b/akrITD3sLsbxS+S14p9pgkcBRRO
u4f7LnJE8LWXYFzuhfEw9JlCsyOG9Cm5X+Aa31YlYcBm8bOk9M+0/3CeaETZai8+I4zSMQOPjeeB
kwvsW2msSxP0wyy1Lr2R0h2fp1JVA5vst1tdow+0H0WIJQfeUF74OPp+4DQ3G/xkitvdfJNoHjQY
5qUGFJr6YNKe43fjg/Qt8ROCMQCMk003mufsidNRClcGW5J0Uk/gdEsMGhpZKCpRvXjtc6vl59J2
LUFDH1lXYB9I9d2FX251GIysKGnURhICQR06hFcFZXVo1NaNUfoc+ty7BHwMZ6MxOcUSRYDnFRD4
XqCjQgk6A+xRO0KJCeB36n2OgEBua/Y5QK0GU/QZIDOh8KqKL/YVFLV2ACkwdnwg9/ET5eiyAiBP
ZUZC3KH7P2EnNmwKuROs7DBFeh10xBTJP4xgF7DxZfBhw4PwdERrgTLQKIs2L7pxgxlC7ve+91XJ
+qifIKz2vHq9fqh3J7xHQSzH9ubwF2KVyYAFRYF9BU3NBfjJYaTrL31HWw3vFPIcKtk/aTjzscF+
HM+zE9EVHsIcHgW+jkiMbgYzgJN3LhDCoKQQCrkd+iftjkOIR3HoOq2HmuzAugizQzjomsw4fUik
0/cwOJk7XguGMtNGcVPoP1gKGuqkxIhlClXqTuT9GTmITtEzS/vhqsMHuSG7rmVvHv1Q0wR8eDFk
8m+kp0oxqG1uDhDT+NNDnhPh/wpK0w/LOcpFkRKxGSc5y1Aje93M85DtcQfK4mYnpUd1s536LX2a
vNN11Vnq5Qyce1VBbRmjMgLa6NV4n8EIdA1gqK4LTYxijoAACEtpTg6FB5f5igkHKrmDSq8u6SOE
mQHjc2VKUnamOapd4PDIIZx2PUWj0JphLF35PfO9v+16CNVerUdpt2eFVYfPUvLxqtFGEXVFqpFq
5uZpKuzHnqc0wn8HYUYj3eqdUQeKAeWVStzYIqtWe5gn7ZdbmU907ssV3E0aPkfKNKVZuLk6emYW
xOQznk+AKdTZ9YUgs64gwn1dduCV1U57qgmy4sLdKEG38jq6jZZ1fp8QsDajrzvVaJ5nh97G+Alw
MFC6ClZrgBGkR8q4hmZClddGVmYK2r4c3vccsM3eQDe7pBs2AsQmtV7rodLsv5iXBDis+zMuYtW2
ywMbZgKRSllliAQtELo/xAMEgzWFAJ2NPGkpuzlQkhYFNh4dVna/MaznpPI/jkL5aFKP07ABqkVc
V21mlAxaPfEFrTv9CPc9kxsgln5L93UJjra6PZJqG7oXsErQFwgaHVS5m/4ckRupnlZjnO3GCCkR
9owOthdL7IKtelw7Hes9xJcGCoWk7hoZfG/vOy682asedtiGL2uEy53H+v70BtjXkJUTO3Aapp1n
npAdmbJj0y3MghlHS5RigE3BKkO37eOf6JbNTZwUKg8fHuzSnzMcaq2HU/GhS+wh0ZtwiXxIfhxv
TgUUn1x1eumD/zOvVOjHF7ZmmaNLOwkTuZVrCB56eSFrADorMOFdfBYvke2vqPo5p4dzHaMHwfu9
3XQBFQLyKwbvgmQMiAPqcV2w185zflEP+ZRVARzT7uG8kSQCPeGfk3vpssXj/bqWgjS8lAEtl5ds
wqbgbENtwLVhCf2VSJbb18oFNNrrTTbRCWQjsIWeCdlp1UcOSVBZR80vvIM/WeaAUvEZXKO5g20R
vggDb2Cy28l7C+8N95KDYlp3bfgX/RV7lPCxJlUGIDDTVidJerWpUWEXjGgCoiQPmvT9EyLHxQQY
WuF5VM16EnUBGQjO3brCNgdg7sMjsnZvtnb3UomFGIACFO8dp7QBnWJTb53lhfeqreeMih9l1U1w
saHQNsYM3Qvo6PBsaKl4wIJ3IBZ4CqIAwNhxmiqguqXsDQhM4rMHEs76zZWnq5otwbYfGvaZdr6E
08Ecvy0o8wF4MHJOpQ9TJ5uxKb3Yp6vDyt+Ochy5B/CHHMjr0JdFjqJkNUf7rU+hcEiyQ2caDtsZ
/J5jk9xbNAQpN1AKg2jQEfB+LzZLAH1RqWZ4IdmkaEwqdzvygRwZpnzimQkTjyG6YuhMBil6CJnD
UCK3oobYMC9Tq+sOUCaHcwNi5u2iwa7M2bRc4fq7MIooLl2hW455v3vjduAXp5gNz7vjK/kPJgJ2
6bVpBlOAejg3SaVLF5SL18DbIDeBBGtMgEnme1rOWmCDzbePc4j726MO493S/cs03xY6o4iLqXe/
aKYNMXHCaYMprbp4/8maFsCsO+6FFOSlLtUZPVD7GzAIIZs/x3oCxkixdNYPtbF/i/+d29VgoL/S
L+FcNQdCEzo/dRORewEAmKXp39+LQKP17xE6OOLjk9CirH8ZF8sWC4ZoWZmTgTfq1Saa8j4C1AEw
/J20oZHIAmb1QCpvsj2irgc4B++5kbxdYspRVm3X2IeW1heHv8+Ict3w7J/9LviYMmR+mRJQdaax
Y5HRcWu4dWz580dH8t9f2ZX8d6tHiK4G/54hn7VxLnDhHPlrh25ix67NPPiOavMe5EGN1J3u1ab0
D8Uxk59o2RnyXxtWAb9oBom++TI7ExQuxhVbPPakvGcTS8jXXwu1GJb8j3x/2TuvtmeXD8S9M84j
xf7M2xbCx1ZPqDH7PPpvPUExiK4iKtA20uD8vHK7ATmgzEUF3Di2rGNnhyWGoItrwr8TLNksFxT4
6NC9jfVE9ygrGB2TjSp4Bk6DXXEOXyP2IexlvkgYifQRVlwQsi4Ui35ePYQxiUfJ++ZcUIb3gL1S
6KWpl0fXwrxLNwvFVXa/voMjJ2VyQQrCda5Z7cGRMgaWsEnFB8QbmwMwfr1l21V3XT8zKUoLdH4M
8h7+vlArvTmUx4GtgyAVrKy8rhl+BKESGBOAtxlqmAhKaCsJk5TFfEpV9j8ApERcYrfNQlrE123d
GI2N6rZdmsvp8YsYCtBEMeA2PaJnw7mCUSdkgxbnRa7oxsOrVMi/tIP8atzHbTCzNJ9mLg1dlft3
fftt7MiCrHNICWxBS3dRzPLwgej9d4YZiHRptieZtZtPEGmyy/BiTPhtkord5Au6SMLiZE/8Gclx
KJvTG0fe+zPhP5o9Plx6KEJU5RpTazMAQPxdtp9xPB73y72cTThQCxQOxBHRJXHmNDOfOd13jkg+
kDEFjzdjSg2Dm2pw6PI61Fx8+TR6LgwFeX3wgzZ2PWtHcmBQh+FWInr/70b5G1l0OZTl0K4syOTm
PxTHF0e/YoQ1wN9QB2DM8+hc++wtoR8ik2XK0Y7dnYVmPmP93xyQ80Ca4H3M3/5ryyn7tKhl4REO
WDCBB4zBn9SBRzBNIAQu2DCJ21D/Q21tnIqJ92++foZA37bE/KiYQpeNHtMX8+M2HUtA1xfV3u9I
/vYa3oMPgA2MjUFESDjMZqyP+xOdn/pYAZShTD773rq3fiTAGrouOX87pHoObRqCsILRT0zsfw1b
ewmWaIt3LMF48lzIEPAvNlBPVmof6ULKRZhbbogCuvOYy1OVNMLPjfHuLXbomBhnv29PJrsdHj7H
lCtLM5TzPFfc+fwtJkOaP3+X9WYsIcubI7bIXDl4euSMOtvJgmALuczYssyiO6tS0fp3k7DPrqkC
ZW05G0Cqt6AxNW9wajma97VYo+a19Ypl2itvXZCSPfsGSLQxyeDsDmbtNc+q5eDxnuFrpvmvSbqX
4AnFfJhXWw4plGnQLbjtkEgYsgcgSOvD3upfsObnGEF6YygHFukotx0B0KE6iEfbkFZR43WBPw1c
iR1qO1DVAaqoYWnpIdsEzFhBtRAjwRhZ6bQ25Q2ZPiIy+qG082W8vvj3CBOSPtBBFOe36WJj9c0U
Bn6Dpc911J/hfh13sZc4bwHrULn+KiKL+Wi2YQVYYTD/Qpuk0zK+RxQ7BrPzln5FWJ5gz424i3UW
fXcCbBu9Z3FNiqT0YgpsanBGNtqnntILXIyy/S4WMeJ7QR7YjNEPxY/YkdGctvdv9irdpnBw7C5w
NRhYGvBPXSB+CVQBTA+S94ix3MjawEFQN5VqOxV5sfuDKSol/7tAr1GLWdJwpwIStdF/MZrDBfDP
8D7ArAADSF5g5s518ly0AaQIbKTuVCRuflenFEIz20R9Jajdy83uvczi5rENwv8iobpwIfDF73mD
mPvXSBmMB2SqstVLNTqxnjyioM11m6vUD9AhtagZXIC5V2bastqKQMgclh528zSXaIacOQybXzqa
eFKeoUhDH4HxwjCiJDf9Z3ZzRJtJC1KqKlFvrkRpGSsFomKmvu878jcbjRPSFKEy483d3X2yCH3J
i0Tm88UwBL4b/agjBaoqEvBDC4maqTpqz3DFweloML7kBs8XOhvKw+1E2QFfHwyLMvFEwxdhJmQb
61GrLaIv3CqkExCsQeSY5Jf6jsfWr436LLvg8Qe0/JcVRjXZ9lbnQwdYBzlim1ykO+xEXKPKaFkp
qkJ8Q0QrntAWWE+V5YZd2AQ6G6L8EhlCBYF+SQz8TUnACSLnjA0KWJdta8dVfjpotJj9qHvQuU77
PHknedKbvffpEhk8xtmhe3jsmtVm/lmmuFjVu3kWasti8pp1F+oRmiHQIWBH3e01yUA2uu8AIBVN
nOA1B0cFbqwrOMO2TEiKOUOb9eTiYsdzEXKBuQcE6NNt2AeMMekM76C95tjXgn/LnyIFtWFgY55g
8QK0LN/CSCTxbvfYpIwzar9I1eCMqB+psbdelsYIoNpLfOvsfnS1O6Ji7qST+7oLVu8xZY7GSpfG
2LiXI3GNMQytTVzBBjawqMs6O3KGSzJxKM7rcr8hCQA/gpTVedv9OE8QPuzNU5FBq28hJomWp9i8
zUZzPm3nXYMqMjMuYSHQYmnF6RtootttMWP8DawcKb/OiDKuG7rjKEeKB1Ccnt3etwdIrqHOgJAB
vCooNXY1cDaDxQBixMPRWtOnMnpsW3cQCpAP7RpXRrJNigjAtE9Ngn3GnP4oGmxHpi9VeEisKQk7
UnlVy7xo/vkhfQj2d2osl/uxwgMjQ6p9IMPQbVUyUzMDDzNR+IXsqA4JoybqrsMuPmvZ6GNdII3R
kLBaR23xoiaGKYVizBHEBs2JCgmg6LCLKWlKLa4JiW5Z9ELYFkHmd1AciinAtgSMIabDbAQ7smEF
IBmJDVRMTUjNvKCzp2DdQK2d/5Ls4fSTylFwprvQytRCNMYslKbLgSijz7zCTSIbtpLiQEpCfi+N
Jb7Avze4ld3on1ubYRdABKkYZYIKmGa55rdmQWuVPKcHGqy3LSPNH+zeSOpCLB4hfo6kC5U9NkL1
EInb7q4oqHrPNOnlqGHJidLXGEktmKtwsGr6Zl/q/qLrI46HchF67TVoM/q+0xSxUkrwUGbJLEBo
0I2FvHeiRAHqnjSyNS+Athn3uCB7ICbj0gy3ctvyBpSMURZl79E36VLTyUekVffbu2qmMcTpYVDM
sS5YICeXObTpEUVrSqbKMZ8NniDwUMBCH52OXRr+jmzkCalvpAxBGPBOSKXwJ8x23fEnQTUF42Bo
3Jx2RLFR0RDqmKrpneSoO0YpFhVSNE7Op2wjPVc+mPVScqJAxDYfcEYfnIhFFMG1G8sHAmvF69qp
yGNtCt/xAxv75vwO71R8oQSklHixem6HcP3BdcExZhtEurYHEww9t72uO7KTVKb2jy7cmr4TPGjk
jmtE0ffA6Zj5PawuAxVBPckWgBFxaiPbbPSTi/+aNejz0I2r4flS4zVQTH+zCjCMqN6lFlh+bON4
h3WDfCS9QsTdSNu4INz3IJ3uEckRdWWPTnvqad3YR3p4vSOKnSN7UprKBsjkqldsczhi/UDzsS6K
3lEVIES1fh8Z//USYun2EpGITe5sNxBCHnei9qTjXWOUoaYXT9HgIIrPiABMPMQ8pMEOLW7wAWQu
QpltZPBsAnBvr1UBI/xwZsu+wiTkhWcFgwIIAh2lEc4gd5Nk773t2z2EuTmxQEkXd+9q95im71W5
6tPskfqJGDF+psDu7hHWgcA7JyroC2vjAb7DNeVHXtdeoJgpINDNaD/DMGhNiFNT1goC5fUhMquM
MJoi91pmHl6Bx4tFV5/U7CW6494acTGYyk8oHa/ppz17P7y0CgCJDtuUOZ27UtnW17JYb2LkoOJe
sklQr5PvbXfhdW+MV5Bj7QABhxqdZAUa/JLPrxElnrddJYiKIdZjkj9MKdw72cUmuzkhe87KZpcq
csLRi+t/WvBEqrGNX7BpDQZHfUmV+gF/D81R8dME7bwQo7KhhmaW+w1fQR2/FuqSzveTDceyS9p4
KGlXMEvI5rtGfjgnRUgl+3tsmZudTs1wUV5tOLDlTIvp6V3mj3hDCdkg4qOj5NUJPQXGMZJlXLfj
V9YxYT6ieL6hpU7PfqEsnjwIW4FNEqt0IeWRKZkAjevXjvoCqGDUq/RYjfrebVvCrCfag5ykufKn
M9ztr6l2fY8KcAnES3WTczXIaSZ0daAwSMMhVAY6pfixDUYfe/gg429L40yttjgg+tnEBe3YP7Ko
0OVBQpRmNaXsVmOVmHdT9mQw3CSE6MfvmgmgtaYcnjR7ar80rbKuYdGyIYjR0m40l8+S+B4SRaq/
ePV0sQ6yKOH3cx8oE6oh0GqbHZC535/XkizUEBZB37EXfBg91Lpua9kmkfUmRDrRGDNmGgAEwBd3
oW03bAAZf3wn6XFFtwtSsvwa6kxbK+sWCrGc+hP/NlPN0hYDgJ5IsBj7jT2wYKNPaDRE7VW6xKSk
juCz9408Uegd5gaYGUzdAxbL84ppaI061nk1IHReyNEpaOEme9lJNUAmG0MKtT6gHrSfaS/SeID0
zHZUQRtRtkIoCFcQ+4/fsD16BIMe9jqYIhnYgwbpjryhYotMKkzBbfdYqjQ95j8uLgTeBQozC+Aa
mP7R1pM2AsZ7Vy0L6r2IVBXk9WuAWvTtvkd1Cc+TdDNUFroPnfmYE+RgD1Orh4osVcIqQAp4+sTZ
CekFXGgshJ2UFbIjn5WK7W8pv/gHih1yQTRFFBeInwRbjgmBBEIwB7dks/g8hz0HRO0GCztRY2RN
1AXpjl4pNGQCRM+pTmvSnjXoRaDbS1pe9OUR9YarnV9shjSFLwbwqI+LJS7aODoYEOKAmu36B6xb
Jp1ZbiGXTHEwpssPCBkPofpt4QXUTWlB0TueDBjMgnmUokEGtHo7mDSnHkMxRpqkHaeUGu7r7y47
qpz8SItIO3Dfk1aWlYUxzg30tt+A90MbdMky8Dy+duxUWISNwe61UnAKS21w5TSE3s7T05Y1Us68
bx6xYQbDsKIa5Obr5yILcdBzlbtxPpJKv0g9UI/CspfEw5b0DmgeY8RkZ1EWXsHfXzw+pcbTNQuV
JUkHGyRlBwS5FeGKkJy3dKEdjMmWjQsWuZnR4kCCawfAh0YDEM+0b9IGB2mAjgxIjzOjN3ruaNE1
O0bYP71yAjyL3yDp/gQ49JCaVzqFjQA8/sfeHlUw0vlzC46/6BaCvOpHZ5TXcJI5lbguPbc8F84C
hSwwZgDBf/aTCLRhryDO7gv7bwffozlEOraHXSp55sdWwW1I4oX2GrIMs+ulAAI9jj1URcsXvUl8
IuBhdVYb67J7aBY21ZjOA6SrAcR57bdLqZaPsHsHDSQdMHJKQ87+ESsO259sxHRuUdN+Wfm+XKFN
qM9fnuzlYJJ8BpShm/dpZ1v/LHKh2qnhJ7ZO2eH7tjfJLYDWe3YuG+O6vUqnqWGfeiWrY2o28/xt
PihynJiLN1+f/YIK7S20KyeV5j5TEyQiOqJ0FJAyo09LkqTmJkzl9o7UiH4vxXba4syOz+qLnzvJ
wMYusCMT2g0UNMJERnq4Hhpy6hUrZKba3XgHvSDifzY9I/OrGCYLw1srDTUku6W1gdBZFv3IcE4w
VlrkiNjxwZoCsHIsfUIhEjh9aYlNgMl2+RJAA5YRpCakR7xqMOsFKsh8mW5diVvzPpKGNHXG9bHn
opUQ3+ddsxxhTFCyISZe0nKlN9nuIqTnXqT4tehRoZkivpcj9oUTAgYNokv/hO0HQviaROb0IRDT
EoYfwl5+/pued2Ril1NJHR+MOfyx+Wv6OJvkRthHBWxHx61dPds4WTzA4luZ5rvBQarrSeP165gR
wSFSeudn2wEUVJ7IWnJo6MHZz1yN/ZvfW3ym1bghITHJ2ZqxeiR1CjHeHmFgMsvBEtMyIUZxTpa3
xeBQIgS2OoOSA/UCoAZmygVyBmeHE/pcUnG3VTf1B+HXGyw669prjZFUpjPCUKc+uSbsg36ftMmi
Vt8QMLGbkWOkLla2JrF8yGh3u6P39CN1d/MZ+X/QjB7xF/hAKcsJACk/217STljpenIaM0/3oBaB
eiIxLVurCDNz1mfqqkoAMLCcUqJ4jVkJUZvXCxPkI3LABPcKKz9QvhJQ9ziWaLjtlSMDkZEPsJae
M/fTd1zQtEHq/QXbiD3vPVIdOvGU7Zi9BdikFKdcQRBoTshKIF94j2GRs7PngE+/pDc+00DyvnKH
+I1zYPxm1ZZiJlSHaLAxqEnxEOp0GmrE9DXMGiEuQXufpL7lfpP3icGAul4Xy8yuQfxCMWfEhmCO
s32GRctImZOr3Lf4zsx+k95aDalQ7dCB6iQFy26H5rVImD+kOvjD/mabRWW4Jz/0Ya0kL/Nu+J6X
GqUR+oc4p9ZMvVmWhOeTlsHvc06ZebEUf342ItJKY44qGLW6p5gDZ7RsnjHnyVhpUUzqU+zeAfe1
qOLNayPKRcTL5O3u8PL58GwM5Z3sAMD6DamNyOp+FDnRMTqmZhQdjxcncqZTQpLjPE0jiqLpNHL2
zurIk34BJXinJYhYUTTk28wvRtSyIt5Wfof5nO+720lv4Y4R1QYFdKqAk7U8zt1kvZvM12sM1Iz1
Wipr0YIxkqTnJOtxIiuIXWqIPEB9wRrLvsvPXvMI77geDwzJ2ZRFRoBOZkNpmWegNEHVaSBfw6C/
0Afx5POo2QI+nXCvLEo9jcnbmChmMeGTUO0yEt+MfUBEAe232+Im2J/5M0QhAX0fSvT9M8PP+Fqy
jJ0oRlwJvxLh2QxPMdKxcHGK4ToZqw6YvqQSfYMLphn++C4fNZNx8jVlq0ibqYgd8BxC1stkHZ90
bOiOFrsDeUXl15RH+KLlhQwxx86/jjpmTeA7sp8LOSt3I4mBl/BU2RGTx0XliJ+1uW6L9biy5LHL
joP8N+dv11uvdz0IWIN/R821oXRAfZoLLofSbifvYDhc7fluRxrIqJBYjp/PQFGHEZd2yB9GB/fx
GC+MHNl2oBvFq+YTfgxrYy/v+Lq5U/tDOWJk+Uye2LcVcyYSzbgOOXCFbx+zJzaSUnAew4Nmhsga
jmH1LjH7MDg0zrQf+xdAkwC//w4PqqBIOP2x/7KTMHSZtIWYpVycq7FQxCI3twEC2MHharyMRRAU
hhcsWMLNBc0nlyeeHuKUWg1QQzc1+P+Z7x/CyoBZIt/NO9FYDn1avrwhPBYFynUFV/WgUo4uTNXy
qfbytboORD2OoOSLhD4vcWPfR6xz2JmlQ7rY9X6z7iJq8XapG7ihCRLQhNZzEyc+yw1D2vUCUeWI
jZaFBNZf9Z+WwAjYLNhdE9Tl8m2uliucb01Qx5bKM9LoYQRUjLg5sluwWlpvs7JH0/0U+Q/HuQhn
ujzK3tBxOqANy4ZLfAUPOvSUgLOYl7+mmON8DCYnf1SQ9lP+i85jFfwLtH+TF+6jgXCWyxEEgRFI
amO5wnPM4I4ViZQx4n6+Qcw3W/EVFO/KKcbhcn3djr7WCFCSJe/nWatRLazl0uBQ5BGudF5XGIG3
RcdOrAIYceZftwPAP2+xwMjIXKS+pznvuc66lM3pklg8k3cKVrzxcnlcWovVajSyLC50YYxopIxe
RkCYOfb4XCwTRT5cdviWq1o4PR6lAuGMRitrY1gB/3C4QcB3Oh5HAUUC+aFbRgnb5wZ5GFoXuGul
VtsIT7QU5eBAkojsxZLjZWCeThcTrMiJB0PwZQZVcvs0m5GFsIqHfggZYJGSO1fG4XAIebZNkce/
0sWGAMmYYayHJjATAYZfuN4hvNOitZnE8t91bcv5kcSl8OU9MQXUILeuIjyEfAcG+cmdna7WCY8v
xu55EowCkaI3JFWRfP+0YGSfZt5pdnJPoSmH8kPMZkCAAR24Icbl96tL7ccaELj4KyMF7B7bL61G
jImHMuzMd/zUeEIyJgbLaLteEz3oZWLSYxO832MyCAIEcWLHXwIGgZrF3+AdOI6PyaxGd5kZIm/0
i+W9fw9Ugujn6yLm4BoRxzRfnhZHeRXMPgAVFdmB7A2/mMvsf9gngeY7bDh+DaDFgVWPQAvQULYM
eQtOVEnjUZMfvObrcpfJYcku93ckG60y3MlmpAyia/bedBb/VoH/x0iOEpwAkVT7+8muky+ii0MM
9shEKxrej85H68JP19RDPI/BwC6T7ynPPieaGoK5vblbBi0bYrENtoAlVqPU7dlUbtomexRf837I
lNTAvmcUfgx5dXgt+xkDiFPop4szxdDc4DNLA3xyOPNm4SH26ZPK2yGGkQ3O6/DmivJoyDIUHg6A
9oJDSBFEBd2ofPCODzm1/GG14QJ8ZU92u/F6cqXcOIR8Gm3reySXOYpO1LzW0FX+loSL2zLGLc4N
T5AIAYyMDa7pDkgLC8f6M/y7uADS5fJJq5NLKU+n/EsI5zMJkz7rJBdWXma5ICqGz2q3lgtPUttj
ED/yfvnoGhA1y9LZbWI6qJTMKELKpjfN8J/J0sPCMx+ymkTT6C8F6Rj2fEBnUH4hCWI482U7fBV5
vRvBKgqunGkzWbMtkIces07IZWG85qPk6I5D6rnGlkk+I5GCZetzjwNCWBzCWLWUYQzo1fYPnHpO
qUVYJh6L1lwyNA+nymCWpxYXC+dkpL0Wi0XXCM4gFBSLt3xC3qObPaOs8F147BeoT2uMA+/St8h7
syHOsfwkABKjpnua+qtVR/zEiEA6CoJAxiQE30xin2f1vRUxsbaCbUBUCrYU+GRsmoViuw1maDMw
N/giEEtBZBGGDge0+aZ9dD80tLZV6xC3bGaWClyO9YpVVLeuDtUMY7bwOGiGqucx+uS4m51aaK4Z
7mzLp8gtoSHgXFmvEGAgcRAdHe9LPGETQui7ehTYdsxLFxmiv3sy5NYoBHMGZmKxWgao4YHW4Jky
kj4xzFJiSLTA8reLLYe2ArDMevZCSg5oPxouW1Cf+UQ+UlusJtRB6N+aOAAC3cDnF4MelgZ1soQI
NggpE5mYhtDvLmI9/4+oM2tOUG228B/aVomCwi2z4jxGbyhNDCCCCDjx68/TZu/zFYmZjAO8Q/fq
1WvRHpbz2mraOyC+I2crJwLc2/xh7kJYf+PvBplrX8JKwN2HIx8wGXB7YiAKFQc4l8J+AdkAP2IP
wUzq+C8bX0wEFEQto3IqB2tLCAuoObtX58oCMJc1QA5OOHQ9+KhkIAjq8A369PIajM8fcXbh65lT
DhBKIVqOaAK1AVkU3CY+cYLcI3Qit2XLOiKHkDjpMuOTLUHCI5RaTdQQZX41sIT+CCO8ypGUAP9i
th7cIwmEhZgB5WIoy7foQoAu8Zx06LuyeMkjy608MqkaDzx+2OOvT7DFHPmS9/tH3cCri1Mlre4y
n9pWtFB/+0HriGqpUwPggv4Q2v1xjQjiX+YJ2MbPvBMkG3/RIvLjd1fr5XPPaY85NMCZa9zBLI2s
YSHkk4RQftq2WAv+ArivLznPrAgqqbAsI7JyUUMY0ZDiMSc/K5nqyW8p+7NDDMDZXGgnS/3qxHQY
cV/e3nyzmW+Y9awtLE6ygbFbsRIxAebsBkf0etmmplQLOBNyGCO5ZR0lIMPmU4YO3WQ//UFASDeX
iCyEwX5Z//rM9eFy6S99MRV+ec9jZ6FOfpk2sqAQgGx3kwOrwWHINPYOw+HZHNJ4NTnsrgMJfQ7b
3S40dw36BuMnFcbqap/B3aBstJbVT0ky2ZrQ00Rbok3MY4pYmxyFB3WVwlhEK7PsM4nR8ZVX5NDD
Zm4hwxOHfYI+7GTNrTYH5RzK5HGgBocmsdUCOrSpMIloPyDKmqwlYSS8XR8a6wbXRGIwZl5BMFlz
lMSOIfwNt7IfVumgHgfGN6Lt6cMEEXqRsEJakKfgE9skkpIjrbABMqd7jZMqecsRsgsZ46LwPYLM
hgtN+6y5mOnmYTKTfA8KpfzbJ6dYbXfbRWyTHcABBCpMPZClgL4F+0WqIE8mt3xvIjnKE+NoKDwZ
WUh5+6r5XcGWgP1pJqjv1c7LusNooenANubJqtjABqupmjxdVpOvp1tTowKIW+rLv7da8oa7QimA
0WBTEiU8biagK25dWGpNmCwH7aYfDlsK/TvxcIDYReto3XLw0xLeYmina7wyHXltrc/JgRITc370
HRULGfifl0+OdDG/C0dOK71OlY1nLdEpFeYR/H2TsmcOa8v+Jn/ebr+5a21qzkwdfBOx8sEyCUtI
qJVorH7ORMxtDJFCJhrcvzG+LzDCbpSfPow/5tiTuIzIzMuGMt/kE8oXH7F19yjZgQFDTOU2tr5I
DAnaKHiSBHJAG5AtmMnT+RC9/vJniZL2U0AFd1zYzDA5PuEVGDK5ed99DdiZ5VmERibPKLEDTyg7
tXB6KqTLiCOIJzoEG4QPurffMxxkNaFJj5fq0oDx+W/oadZzjVcnsET+ISQJJU5IcZUgGN7f+4Ed
7EJRcHknvAvgMX4v70fYekLtlIhv3yckkeXgyHvHCsoK55LzyjuU4xOoPogZG0JbfJIJaxP/vtDc
eBraW0Ritr1dPezu1WWJgL3Vnd++etP3ND4qXntQRtI30Troq96Ku1rpCMxsjiYg7PnJi+BbPgQg
4KukDTHzmskHdvU5fpfr9XL9+zv/nVOLZseEB+MLH1K29MQuxpIfyq7G9/z271hmsldjOsnv5ZYf
SGMptFqyX9PC6gsmwVb7yWLYzNmHqQ/yd4mkJSEGY/t8ld/qAdiSK9tzZyQsSxiYdjqVZ4Kb+dnx
1778j/wnCJb1HNwHEs3SfKShg0lFvjVHLRTOpcy0mpmmzEtuNQ9hS4Y0dTuyLwlynnRkyEKEEgel
IipC8NroUvP+FqcLrYN4ynK/LXtJzOw/XViTXk7bfdo6+35rTiBNQigSq7F5IH3c5igt0sjtPd3u
UBveaBq9rVTocPKehSwneUNprWtr3T/pAe+Q8BtKNTstVSTW0l80XOVkLLoWIZwN2+DDiJNnFeZo
sREiabkRHt3ndwRjwqLj4jboVbaRLBSx0JpngrTNWh1/BENxvuGCaNZjcQ7OwX2GAQzRlBxAyFbb
JQ0l05R5yyoROYsTy5mcqS1R7mKx1T+z3cQoxjxvDSsPQl8S9J7ds/WVwSqTH/lpwEJksUQIkfVl
uq5wNW+Hj1Ie2nnU75hfcEktg+lUYcEphHYiZb6XiVMuMT34zAfF3vbM0Wx2mrEuMyuZrBHbO/RS
Wetl9WOh4uVBcyR3b2jZoa+IhYhr9AcA/lG5ZU0SqqDQvIXwDVLOXJE95GXFm+QT91LbYr9B+fWb
dn1ZpQnxpncGxZ3WltfneYAf/sAIWeeEQJ5ZnKMrE17xZWHrtnltAj8J81VwzIrtBekXFzDKiZy/
1VCWXmH3ym4hRFnexmfl7H+W8ptNEcR6DSFxyU5SO5x9OWBJmAJiP0eyVRJu8mbl1coblvfRGeQM
B9Uwdag2nsaYQ4BjQ9PLhu2y68UH+YUyTNFLVQAr+h4y7q7BLYqZ7mMTft9webDoU9OG1UiakSSK
/eP8Cu+XBTlIh+mwYDkj99pIsiWHgsYmjfxIad65fixgXCBZkgXSfEA4xcsEUijkCwjcmDJsQtw/
VsKHpwpFDIfTN7mxZMRQdYlzX3Y8kzVdnlIOWZY/ESORI0IuFvEUX2V5JEIiOi6hlUlkCTTuy63E
gvIpuKIE02+LJlcInYIyyuPIPSi/MvCOhiko3p2MVaI5CfIEe5Rs8/PgpI0l0MaTFydc4RsWu3fr
L+tiYkpSwjoJAVCyYsEB5MDR/vOAQhwmwo9wWfsLmZEJJfazifklvBWUgBCGQ5v9/Uuft/V3KoBP
gOgEfhUoMR6wBwm9WGjK8volWpbI+G7KmvxD0HkeEGzOf3BLmYBKcKn5R1I8jsuAxkEC84f7+qZR
eCAIhsTL8lYJPEGe5VzIJOSafT5kN04Yt0LbT+CPC1Qqo5XOG8IJ4aPz0/R/4zcdyxj+O/5mhLC7
ZY7JLKEBy4dEM+hOXqCqXIwXGx7Yy0q23s9mPj2uVoRoQnKHqcwtocHpdWTC0BZA3ZYdV6ZT9JlO
o5HhkXxNtgCH3qLFWxAEhzfy1fPkwurcPmkV+FLIsf9idvmzHFNibLnzExhJwCQ5l/+J68nFljOx
/6wrN2u6mgqGT/Y/Bwubg/JmBOl7gkEpCvDBOtSAGE+Pcub2cgIFn5BR86Zj4/UZeJLWAPkMdW4F
CgKh+bvkf5f9YsmIkb2TAQQ5rEOPAYUbhtLF+5UuLRlVkj5fHPZO92+wCQCce/RWc1cspLjHmb9K
hryUfPZttgbJVAYVSDBgAUDMz/ygWETTDFM5Lmgg0Wwl6d98uWRXXvqMn5o5oslo5X9+oFGRTjYk
nn8DrvP7N7ne0F9fXDtYEBIWo+PF5ZEYqjJTX6oxp8iB8eErLHl/rRxdvo8ZWBKtyemVSyIJpYzs
NzRnKZP/5Y4oSn4yKXCtYfO5dNFE7i3PjDU3Z/VvPkIw4z8l0GPs8GHIkoH6pVxOtOBYNDrWcyOv
U1YfADUbKiL3Ej78eyOvQ/YWIYKTCnKcvnuEqmxRcmAqxHYiB8Y63PbY3bRF7defCF/Wa1b0YTQ8
L2Udp2jFQ1EP4mwoNidEYYRKviH1LAn0pE2DGsxMACvVSumJuS3+xol7ncg3yLRNRCO3ZwmVHd9b
HrF1hOQ+1YJqzeCG1k/HN1YZS31GQgvqNKaUEEmrK9nBwFgQ/g7as8KHTnBMvb6jDorAwPsXc0Yf
Vwq3mawKnz5gB/aQT8lr0JkhtC9M313EIBhGa8MxFh1CJ171g7NCmvDJoqh/WMT4CblDy9HGyAFI
lGR74SijuTSiFzUa455r9wbq4PbZ+J9uy/qWJ0qsXeNVbkHScsHo0MPPjd1JcggaQh2e3MtGj+Gb
jUharVC8Io/7zv0JIh/m4TlT+aXkTbScuzXShxH5juE8hjzrQPHyQIK1ZHCzk8EL+erzbYLe0Tp6
mrr/0O23eduB6DgSo6IsRV6a0I+DmjO4xxOtIeSFHgPKFx5wGepkLQ6ZdBJEts21QyiGeEdogi9J
FAQNDWSHxhzJ3b4ZJLLIqfTPi+b0NvMES0B9yoOB+v87+N9IIvig6pGiGSL1D8nt7nZly98uW1Kz
mURKKu9XdvfUAqJoGDuSPko8I4ckTRIonG1JLkQoMnX+Cx/OrqRO5TK3GSYMmpRlWhZrUhASkwyB
SYmitKC8mzVA/16ZxDqJPHY5FlSMAwJKnnRv3G3pQ5IeDmmUkwhYYgnYZJPLAaUTuQu+op9wV/4k
gdHdbhNxSswAmUrBfG4Iq0z/vg5E84I4m3C7Gj2ZrSzLo2wQT64jCvLxpE8oohFtyBPKf7/tCfAb
2cabvIP2V0hr7WW6b4KBjENWD2aQHJTO+SRvkjzpD21F64ResL/QAolkr/3buBjs2A0K6w+7NRWs
TCZ+A5YO0XwoUQRiOmSb0oCWzJO5xGGxGy/lK0Atmx7KGMxjNpjxzWNtn8EBJTL8BgOirNybkfdB
+mXp0Gn5orWUWNwQUkLdsS8/j1lF1zqOgC6WYOepPjMK3Olh+ljGd3a4zFBsZ7LaeRAhtX455Nt0
rY/IrInRugiozGG4JWQsqwcOddQ+0SDBxskQTlkq5vH2i/72i02HRQFogUFnM+6Oz4rznt13l9/e
8vL7RhvEQ1OHS9z3qSIhi00YiBvpHQUFs40lkXkdtb+MuUSJ8aQGOrlsJJiNVpILYRIMs9aVOFeu
8cORK9X5xnmaIUtz9+d6IT3lQYaQK+fegIFr5zrC8GwST2TAyCT5C0fpHP8kHNef9iiyykXH1F2B
nNGimep4zUpyR4scX5lv/ifRnJ7nzL/PRI33qq/6HR9itV+gIn/ei2GCKBK5SDehivD5pDuVuf2v
pLnYERibl1fNRPURCXfZK2GkwtlgYMkGyaezpHz5DJ7H5zEC+0Q9D4WZcUiXeSBq+/E8WYorqBqU
wurmxUpmJILkZyeyKNlJ4jPavqwtANOemc0kfX0GqAzPhA466Vn8L96XREcO+cra6rRnuq1NcDX8
dPJBv3IZThC4a1S6FOcKmufGUPgbQn0J5AUj+nc5Aa6RZAHQxJOhKzPc2NZsPTh0tawUxhbryTFb
q7vOrq96BrJhyC+hSOG0p9kziFgCXlDGJW9ehF9kvh2o4PhBIg7FuDA1qs1XXCUkT70M5XpIrGGB
A3DlPmmgLIHy3oHuGOzYM8iLYyGUjTGlWeBhCgAky/ZnaeQtJ3RaCeomIaKkP0wrFMI+h0zqxCSc
ooqce/M5qCelremeSAtoBfyMtz1bEFPRbsZUa5nlSnZx6bKS3ldkXfmU/LGkl0SU1aXjT6b8kchR
ALhTAjj2xKeHYd6fs9g62udWxjQ5DHsgnT1kQCRFXzLGJVeG6r6AcAbzhYT5r/WsbRvD++DsP/mU
PPy6q2bsrowIDL6mjKk5KD7tbapPVw6t9phzTJH45zT2tqWlHxk51G6k7sAAp+hRgvfjdH+U4fzZ
i6Z0hnyQdynSIeVH0K+OofFSuCtdSQuoGQaSkKAWhgQzZbKB5BHU2T4ZRyeQoFA+h4TACdSWhXcg
jAPFPUyGa4ERBDahHCIgsTwOHC5R9OSQuj1q6jQNESpKBPmBbxAckVhSrj8ULh4YWOX0399kCklR
BfcF5iRN/9aPAN4g/iVgvaQgckh+E9lMZCLQv/kpHgcyyQUJ+ReY8dkJgqEgEXJ0wB9wPpIzzNm7
L7ucS0FuNEAOdCVsWuI+Oa5MCdl6ZYf9QxIFPZTY82JrvhbIV0bYVrYNKHfEo1UK+Ebiwp1oXBQI
VwLSs53ukfAhC5dtNRsLevMfCin/e2OwSpLBeNZYKgXsFK7A4cCE4KUJ0CRxwhl/Pusyh8zrUf78
rC9yhf9QqB4rSLXs+HVqPsZyAmTQZLxhedNyd4Gq5Dc6pfoen3h2juXn2xRNgs/qpYxz1Ang8s3g
qbEDb7fw4WEhjHbU1whLcKQfnn20DweywtYLSriHD9jEBWLdurprTaaw/ERKSrHwZ0NFXxKC5XB4
mOwcwUdYa5ShzswGVGfDYYHWrLYtD4tTCt/J5/tzsBex5NNxRJyAUSMNnFBB3XIjFb82vwWCAoUA
mKeps8BphLZ8YiYdwOQCjDBECZEmvYVEGeUGnqhD2PBiLsqzC9JPT/9AcP9kJvBaFwBKLntodnig
rpUvJCzJVrRiff4it1BAWcykEvC2c570TRkC+TCAOtR3aRbzW78N/TQtThJdNZSwETNCnoRJ/gE5
xOnmDeonMEjXE+ynBOq+2XKodt/6533tVHF4LSuUAjpPhME0tHK8m0GP182E9UvgN0QJBfnp3FLK
7Q0ha2jZlyBDRMqpoVy+cLeybpql9VHtM1HEhnGc0Q+Ja7BFd143pWlr/kRrHyyhGygreKTv3wYU
GJi053dJEH8v3xEwdTZRr/OqtyZtvj+xcbMgGCfNsBnEGDgV6wZyD70JHf9ZWO9f5Glbl2kzukeu
TvRyWV1VVHIiNqJRF5Wl2d1KDBsda5wSY5rsau+quU3kdVl32TdvLfOFJGmHqGVAnxod9E/ydG2a
XL772Rev9HUPomrdq/dpDAWSjpPeTKWxHcOyzlpTDrm+C4t9/fzOIqpuHTZWxIPhYW6bOkHo+tC+
0e9FRGPwUE0PndqQoIfGpDtmVWZv9542eIc7TYTrnIHqwvl4OdZ9TLktXli/pNsgmT3qiZ6RiiXd
5RUiJPQfKrWieE6xQwkSLNWujhJT4oTPbJ6PxqJPL8z8ShsJNHHDLdVB2QqqGv71Ags+4IVwF+76
aDof6219LLfRSd312aY/aLQsWOLSIhEAwj2Yz3QdRpZXEfS0xr1pa6xPjTlF3qkxfgwbrx52Pr1y
Ec46ki3GbNfK9uxG+7P7gkgWDsKB/jn+Us9EoAxHsgepzIj5UeV2yNyicTROxvpAypPyP6/gFUi+
2QRNQFftWAkYQemw6989tNfposTP2BWQDFo6QUU0pDQV6PSZfHQqWkQfrUk2RoYpiKethRzxtBrn
rjTvp8jhPwY6JGr8BbBbRxpKysbS9U6PlvuwI7/vZnBn3o5k6E+Lv9MqoU90lD3QusHIIh+XHnJV
n+WCLdIRt58cY5sLf6+CM6YXZwm18IVY93f9XbVVF7BDZ+3JfdijvwA+zrzZJvPqdONojtdTDM5x
MiLzfZ4J6Z9ezEWju4iWB8pWC96Tbsc2vlHt+koxD0vdfocaNe7vXofm0hd5PzwAWLWE+KTT02fP
ov8zHFwRbIcKR616l5K/G2jRmcWxtUjyBcMuVGh2/omUIL/asb5TVE9lDTTsU5u26wf24jQckUpl
+/p4oUvAeoVBb9D9rTHQftlRx443eWk2yGqQxda2jh54n81iyxzNsKI1NSDJX+LfhTGiuc0YGT8q
4ixOdwWb+bLqw54UiPzw6PgqmoMIwfoETosX1kx9MHXl6uTbkG4XeIy1ibgWW1Q+rLG4ds4N1n5o
xFMIzJX5dfSErYdURu4m8PhUL88G7UHzRub8cNLt04KAzF1IiVLodSP2OBoIZ1SGJCNtqNu1B1DE
GcMxJt8srgFvh29x1mzvTkhzbYttesY0qhuhwhX+YNN4Ko7tFi8pdvPgZucb9hJiF3zlMZNDi6h8
2OgaJrYyjogPikH6FW51v+eHQdmfJF9EngptSmb6cvE/SkoIEqCSPbPGiOHKOkFqHKPTTAuMstbb
y+TudDe6D1OlNWwit8QYTRlX2pp9tk8SMeo8bW3Z3peF+6Zd7Ajp+vbnwMs0il3s28MFhfNa3fbC
QP00MqRHZM4LmoHpEUBqbRB3DjSVjGu0Yt2u4vRaFMxIG2+e6CJ0fp8o5E2vaDYB7NEYoZ7yZd6y
b/N8RotAOO6M4VLjpYMQuUefzNBgG+xffP+aAla9pcG0vsLxKkj7+sk3zoaIyhmbe/uIXa8vdvEi
DxKiOLwrTtc6aNCyiX1kgR7d4DKEZJna2TKbXkHwKAT1Z4B4lxmdVBiNXvxyjwKS8iTmEZ8HKCm5
tuzTCaLCSzOQDMCTsBNk7UVWbtVXPkXSDu0SWOf+LyKpVnt0xXQtXWlr5GErcF6a8gzo+69pm2az
3NLbRx2VdBslQRV+EWDl2eSbbrlPCLSb7lanYVxXvZC+x11BsN+uZ9krd9n2ch+N20zEaTsL9DPO
x3bHp2Ho8pU+KsY4DSAvCOMMPETQsZpDM4feq1pm4L2l+3nbvAJzd7dPnbjDsJm/xfHS4MtwItd5
0RVMk1q3jwhjl3IwcRSiWXanTUhUWczg4rl5R0N9hk26+dItFuhZsw13EXvHsXuklWgfuvS13wFs
rd5PQino1A8R+yPNv3bcmliE+i2AKqz1dWf3CEpq+fSPbJNTaxP+EGFeaUB6YTVh1y1Lx53z6bcx
I0ebf0O7zpBW8gZtFvXQrJSVQUeQqgmHuLy4yAqf6ZnO7PvbYRVTth1AmgtZsp86RtBh39/eelYb
rOxlXdPgjdwAwYPfSfHnpGlbAJ2SVjC0MGhYtzUFpINWkXJlfIdvs5jhJIF4NSKcqCL8PrbqVPMM
noiUeRHN3jbqp6KkoLP4TLA7916LyLuvIXXMIhStnPvkMqNa4nQwYTHwxIIHtOgNlSnqjr6y0Eex
e0Hsd9TfPoh5Tu+Dts2n7fF5+dhG63CmBYjSWp1Zb/c45tPrXtu+WKG2STEiKJomtFCdZySuxawP
uYBSilCdIrpoxsYNIMTtBpH03hfHV4gDM44bVtgywU64Blw2VbX5JRt2ge8E8fu62apIM6zSx7hz
dUsmq7YvFQtQ8+oZ95maL67v4SIBNNOmUrFqAUwC4dySnVYM89LL4qFC19jD5eTyzU2zu1x09Hrb
dnWi9xVn8PUdGaGeXS3ukz7h6kJBbIymMSC7s/kACqYSE9vFT16Y5ewBDHA1y+9wHG3SA00v+3Rf
0KbZRlObUyV7yFGj40gsXFoUCO1z7jYrlS1EB8IrftTDJbPoeStXrA35jqBFQyGK3nRUC3ooMeET
o5s1rvHss1/ZECkjen+7QTW+zptRdEg3SESel9lrld2RwbB50nOJYQzngi2v9svjMRrG6JTczPp4
XWsZCVOXqhHn+KcLyK7CAtHC4GzsdPvldxegjkQab9RPrRsmV9+scsbb7TBqNbf+isetFQs5ylsd
E2mCozo5i4waTVXXy7hnBH0jXt5aQzBBwn3W27q76XTWrfbYYJYOafW5kPyh3UdxfYSWGgCCc928
6cXX7F4k7ZX3I+1fuWHRUD7TnlBxw706URfhpB30ZwjIHfMxd7xOb0uaTZ14bNBoWIDAAcBDY2mC
Pk1gmksvY0Qk0tHG6g3YU6EBnb7u86SLFq9mJbRdb3GtpiX+vWCL6E14pgjG+lahvrF8Ig/VpntS
jEn7jH5tFtll5LcxhLi7Nab0qKV/3X9ZJa9HVMvG+RAMa5wdRd2Q1t5726IfuxtQlSrhmAbGAw2G
oHwGIcXXxsdA+/62albJs/WmJ+vjE6atnnOkxM+DKEEI2dLB6fghn12hbkxbADHskgwOOFAjdd79
PocLLNl7E8iUCfYcdHFS8mP+YB+xeu2UWUlovcDHpAWZLKOiD++M5m1OGJXDWa6+LdzH/HisTu6w
cdng+Edc0ZDK8KCHIt61aLl0x1Lc605xsk+PNfVZpNrwmoEAS2UttCL4LSyvZ2kyRQzwp3lKtyxC
zmQAhDnGDw2HvUVUWRGlw7Y0QJMWcEq5dvzH7x32LWsTqakQ1dDK0miSNPrO5XTfGjuGFM7bOmIK
Ft8KTof88LhNEy3GkhHWDh7mCT3mF/s2AMSehqd1dF+qqh8/pgachtR7BtfSe+DFroqFSPds06DK
64wYgDTi0aVKJ1nQA8yIoyUKhxiL0MbGplcaJd7KI/7njJgZ4fRjUF9HGsWOetZBrZf/qqjnDXgT
zdnpt2HJP6lt1nZr9H5DaX63EQKGsofXyw1cLvQxgMEFZsWV4H5NF+VZs4WKNKL12eLeA9h5OQZC
I1B6e6MzbGEKKhmCNRkpnI6oIw1tzwJVRM5hClP1PIxfL7N+LC9L1ol8ylpLJDW8j1kVyAXwzw2a
gYoqkYbGCp5XwxAnwT/BKdFyExO4l9uj8E6UT7T/cGuIo6L8VtCrRXcw8b+UA6V8/vcpekdytJ0j
3ZPUqnrgnl07+xQcaIxdEhjPb2vJUiIQktRqEjc7RWySpzPIER/L6/q8vEw16BGfeiElwRxQj43O
UWxMxdDEQlEfc8KeJ5//u20+klrCkILNgjsWIspDih5kQrcxXLJxs31sU7yl5Jpq0itoVEO1FzT6
03oVu5jW0Nax9dVSqOhVLtlufidDRzcQfkdfG5do32rT+CWL9+BGcTpzI2V/e3esd4ay6+Uy7JNB
FiwY73x16cP47a8vj66t7tNLAr8RBlEW9F6LogJDyXUopG2SfWp0V1dJe375YO9qwRZAgaMsRlrr
4ea6Map+iqY49aRK0nLujKDnk6qxClGPzVDkYPqNfd+1fxoqU6p1XcXz3j77hYlLPet10KfRoJic
g/6GxBi5AyD27qaBtNZB7zxBeHGK8us82z27I+03bk8731C79dcyqR0adW4/Be2e9IrmqepX8cLA
cOyNF83xdUZyhXAUkYomXaKx9ALoIkzAV6oC4vhOo8BQ6LRuD85w3VI6pes5nbfqZdTFKqMBKkt/
cNwoEJBE59R/sOMhMgpjiSfFi9rUJ6rmhzhUpzMNmKTtR0CR72Gp2RFxLqA6Ox4t75F1Wy5byIp2
j/EN1CZELrLxHtDdbqRTdgXzWTfPIJBkTRAeOQNdO0bvDHj3ZaucAhK1TTJDgjb5QWYYpd5hOH1/
pyPa0L3uFkOMxxSprl90gPxsXR8rYkzW1ODNWQMq7ymI6RJ1Wg3NL98UYzgF3Xl3rszDJYwYtnm/
uLn/dDu9Z1pXWb3KWoO+YV1IQe9OesY4yy50N3oOUrRYcD9QrBJ+ZGilyHETC7FaRUgFhNdDi4Wa
NZnOSgrik4qW8vUF70vWTfgE1ARqu8BZho6QYwsSB6HgGIERmtS1RTYmS76R06L2jV4OwS8lhvMU
8ZLqVJ2IwDMvXqbO0yOWvCyJuZZ00PNuMVPL5kweQrZ6Ok2DasE2MixXFMhdA9wWc2XKiki7s4BU
XnuDmlP4WyLAzI7wZdDaurstXlQnF++NuJnqFn8YPzcxqN8m5/cbg+3pbmYOsnTz9kYfhvPK6TlI
dI/TYZwQp+JLf7NaSxEZ6BK7l3YvtjqiE4P+TPD4qVEv2OZL9o1ta5sxp+wbNFdJk/XNA/kiYJS+
3ck9pWvRYYz8t4oVwSpfIjWFnGbnbaqYGEyfJ2Nb/OC/3q5HXXDk0i3RY7pY2B/diJr3eS6w3GP6
QBBRPxGfsYQ+TxpaGViiXifVRrT58FR7/tbUgaiYL5IJAbyfTKoFgkbNCgcMkjhTY5lEp4aFPCAJ
iQ6ksIpbD4T4URDX9mGFQDVwPj0p1QbWE6Bz7NLPinnfy38gIsa+hsTSdrIVJlsdtBZI2Z1akYyL
ZM9XnX2Gy7yNdKfZAmJ0/T5iobT8Uw1KwXpIR5xIqOIXej8rL3crZF0+ygTKlrU33LUmrYWB3FoT
XL0b4+C2jpcvkLFwVxz74EKvbYlaw1QfVYC2N8DP2DYchKFRjDgxToHmor12rMYtEMj34ekZQcFK
z+8W5y2QHaQiwytpSSbMm3Sp9J4RPAyHxjYagqiuwCnA+FUSGxl29UoRWaj7BLlcrMnJC+2yNQyh
sKnwmnI8X6TH5fpmgjglpdie2f9KJzQWT+GqKFNWJWCoJRv24xvk5L7p/SIk0aWddNweZgG/4oUw
lvqwvkLnETmd0KmRM4FTApqDUt3+huxB6TZYm1KUy83+T5+s+4cEjO2W0khJN5lsg8bDurew93P0
xz5/uV1iNzBqBBpoCPtOf8svBF86jakBSf9EhYPZ24PHWbFpo4fATq+3raLvVGJR5udXN7+OiIov
qd2lJrWpLefsP/YqcgNUH9DiTS06yt8owFU25ug9dJ0eIiETz4uTaIGcwu17le6Sb9ZHQp7ekeT9
fCpew0Do/qHDCrqL19ik5Sg6qJhi0UTiZrp7OZO3DLu4mYvWjELhCwAeYzVjhRdOT/NuOKRgnz2+
TdWzWy+KxdNuzaVrBSSy8Zu3aOZVsG6vdNNjV2O97/LxoGxROaiPlTfrjVwHOo13T/+iuaUL7RLQ
CE4uK9dX97da3ckP8GcHWDdQclDQbxS66XsEqXaS/FwWCJwh34DNAgkCScRlUo0Q/0HJJiHMgYQC
VwFeQeyworO05z3XoCe+ca+N++gHbV4OEIbJuXs+wDhE/qGqnf7hdchUC5vtzojc4Y3rNVzPh5UR
HWZDreO1ebyHiaaKar015z1SNjVhCHyVrt2OPP41b/t55erFWC8H53BSY+xE/waRFJeHqiK+Bfeh
kjmEY9WoDR0pdgosEiKvDwdRxTDIRYOQPSMD3u1s+n3rkk/+0e73a9rrvurVZduHx37sQ8+HYsNE
+zYoCsPLCYqAWgNsY05GR5uhXEk/KDGabyzS1CnbZkGXwTZePo6sCveH3+8DLpSh3QQtxEPn8ZRS
8DVFj4Q9F00qAiPv9mGUnIFO2SakPGYCtnKrHFHRJE0YUkzmR/mMzIV38rzv2Rba8oRqU/V9s79r
2jOQpoTAI422VMAhMgt/QChE5Gs21KAd5TmKSVIqozrMfV8iws9g9voTEkskpVlQwNo9UBj7Ohb+
IEnNgCb8F08qq6EwXELpQXARXZGqeMofhVkl1D9pv85O6NAspZDMzxZOhGsCKmw/94jbwrb6N5gE
eZuo1MPWxqRBoqsGBMltYBv2wOu8XhqAnqPnQpCKapH5r1W+u6NOyBrOrsbC0t5EfqFa/Kz/vjfP
jfGtfV0nxWVdttboh/08nwfxX8DWou2TayuDO2XDlXEeIZfTmp5ntHos4y+ks7qa03RMtjbuUB1U
oo/f20FFp6/ta1ezWLGjUs12WnerQ6EKHG1TrsLfxwBsCc/ZUcWlGbLDw8fq0qZ27O6RYkJqYoPj
wl6qDtkoI6GnxI4QTgVZtz83xsrcODw5E11ThRb/RuuVqpLoxXVj+TF6OBUkhrEyydZAI6Fm3QDy
CydTbeXuQlNJH4NwlYwbLxu0PDTlRuHP6xhPk0WI3W1oXyaJl1MyoeIEImqHLu0f/iV22RE09EA6
Btaxz1Gqb5UOOtlh46HYaIabZ2WWCoUghMi6D2BNUgb+Pk1YBxNmpZvB2yMdBQxM0Ka307utASjt
GZl3Fi3FjTpujBufpyhHgbya0QXBii6+qxl0IIgWif2+ep3GIqCHKWB4uMZW8wfVgBXVLOVGXqID
gyC1OcG1EcV7TGMpKMcoidmA/2EBcomldoMFhaD1RGaaYde+guj7SOVMngm7QIBVAq32+PL0Xktt
1IzyGdEZex3OJrw92mR++Kn9i2JOXTvnnySoIHwlFrY76i8aSJsEqbhsjlOOBE0hrCz/tn9PsMFD
39Xw7oSuSLcQKVzlG5CkBjNqFgDq0KQeKHYBJzM/GZV0ZlYOW+UDDa8u+CnS7Ufy7gRSFtOiNDUQ
9tLtwjMGUiAaRCUYzvDHcVVRzM5cEYRRsv3oqK/VOSWJFyNxWYJ70EIxvKF5m/wiyg/w3iD4x593
HSz2rjACznMd8JxWr2+UYXjUF2s1oRUl6gaoSu2hwo0UvRGaCHwS230hOfRzMyzQaKPwSVljiqSh
2W/bJbbFfSYs0Fn7JIX6cnfZoXlVW8/GPLIb4LEYmf3Q1EYo6lpHYrv8vGDWDF4jJnuAmqnxlSzw
Jbm1/WvHu0KuEIFxIlJtlKFJQanqDAF+FiLZesocFMo3BZsDbDgadddJ2yJQfazOP4R0odcs8rP1
+E3Ri60tVuUHtR8KNixkuilV1cdR/7lTAvz6m1rZxbp9N4v7V0IH1vpZmJ1lA0PGf7qNd+1ASAYr
suWu+ah1CF2UXmV9yxM3oXbHewbzrAQOaiZSNO6bl9A6ptZry9DXHEoqmLeo5BXWrNiWR3V43zwP
VHybRaIw466QAVnIW9Y1HvK6JLMIZ6S/KNZM06dDtVc0acXwkxJEy+n3B/o8rVwF0mtk4+ntveda
y+Pqo8Wxw6DDAYyJMEhk6AtIAiwFiOG1n5u2Ou3ulLvfLG/nr0TC+WoMp6hsH1sKa1L2nGMd59dn
fIt8QG8mq04qHndSk5j6kU7bp8zPUvtRk0Qc0ZFMWIFgdqS7epyCKNHpgjEjJRGsHYKSDkThhdTe
S3fyq4UQllJPI6w+8DnC9kj5Ajdyb1vSevCYHGjc7s7aIihQ4/Fzh/CvznUwSWbEg5cRgTFeRqXh
Z9Us3zVYur9J3Qi8WOy+GdNthB5xQyReYLIyu5OJAliDoBYNIcHDBTGfAqzkmgV+ppZICeMQZ1IQ
yde3HDO5QcnmXAC8WPUOqA6pyvPZzrbKDigICaUKODKDcYbYLG8ymxdPTEuK4To/FIcS9fTEZ44k
v2hy8KgVQEXPwin0HSQxqrXO8lLwIkiz6dMpELKgJYaXmKPvBtz1nGYzaiNtfALqZIUTCwVHYMVi
3+AN83+EnVlz+tiy5b/KifN8FS00QkfffgA0ImYMxi+EjW3mSWISn75/C+pE3DpdUSdcf5sCIW1t
7SFz5cqV2MqNGjmLdj3wCSyRvEz5GmPqQ+PrVYYLbil9q2xbJ/BmImvVJnNt1zgCf27ed6vmFq+Z
0Hb9cE29K+V74GMgQJYxPxEzG5NC1JRs9+q9GGE07ULcbgw4yHlUN9ov41st9Fl6m05WefOcBodQ
Bg0b8Ng4XAInm00q4DsFViuMlKJL5Ueqh1L77zDZkG3hpWOtbhh58IYS/rIzMvsvZAA56eIQnJO9
G7AirgY1AheIeLph9dO+vu8hwF3SWwBl4torsXgo+Ik4mzU2t1Qivw8hW6wJPg5yIq2hnR17JjJg
vysreuRtk2UbYwWfdIV8gze4pIvYQ22pwep4IfyA6hsUjd/juzKulSOxQr/CilddEE2eB/pIqy+q
z9yzYoLyVQJgzEgAV6ZiWw8znVjpveF+Pt6GqPXxXKefKFlnFlzE/ql7HZw7u16RVMbQZLLLqNKu
to7p9Y3HhRey/qFwejJrn8bL70PHpkqh6pokpyJkpT7DASqpBhlSZMSoIMGE3tKmRInnjBxLDe2d
mOF9lFdCcnExLsbI6e1hWg5O48M2JuQEco/E9x0LDJXF5vYR3ptIwjvVxsKkMHczH+In1hcuGRer
gCrby3vdHwHxjr1ddOv71Nx8vEvcjEFUAdCCs0rENfRXGYEbq72brPaINn9vzC8fGf16fk9Xx6Bm
RKdz3V50zVlEDtWaGDXyC9kJOc/OuS0hmz2FCOBDQ4XBJiThkLrM9G9z1T10IdQxZkYUYoTETrwh
HwFfee/+Js1RraW4IGkUkCyQikTpqjr326p9BC7VKIykSqQoKea3XmUAHYY5niwSt78eu3g01chw
wosDh9zL4O+sYZsDcp8/vfcKyAHVWeMzd0S6XVhWowrLBKVzClYoqqPUkk1Y7NtFEeXbyGxeO0Z6
7XjhCS5lA0urB4BL6YmyUWB4QcFfYfquorWYJW7E0nifgDJk7uDeL8IVKYbXICepGf5SeMElrsYO
RQVhSFlhx4huM6mILQebXo2yll2SPigVWAChtY3psi9pU7bvADerHB07ezASgiAmddmGj89jB3HL
z2q9M0WrBsWYvB5ApWogk9CZolAjQgvyJMNaWZ8T873wyUUCDpDHcNKt+hSZGr4oqpUyHpFyWDQc
zD0AQxhb4OHoIxSjWtrxU4QfKo0gu5BHhpxffQo0RniF7id4lsBhdua70anoo9AGWasx65wmNexo
9imCpezOpyjeq3JMZZmi3ZA6LapoDI/RNrDq5wERfVQpnNaODbVLZSEWYUJAVBta4hWT2sJg8ann
3FzeGwwcFlMqEflEpfHTTan5lewqeAuUTmSpnWyj2OzX4gIZlMrPZXiHPPN+//A/6T32gu7ebGx6
TnhICDwks+4jsFP0Vx+/9wrbOtrrFyMEB/QWzXNauTadpvnoMQJZ1D+hOWxx5gZlpq/d8uaE0X3K
jP4twwMYn+Di925NqgyuequeAYC4SQ7ZKTHpxAvmCkuDN0dADu537cP/8NvGmzMsUcYm9w+7Y4F5
PGvsT4owg8mAEB5J8iYUAjL0BixkDLBlC7exu0clDwzsQgT03OtD+TU+qeN7hYiKmtCtsVk3Z9je
cFMYybOG+e01cywfFB9Q4duRoWAgifGI/bYPmbK9j+EO0yZm2ra1/y3v4XIMrfy8Tq7VhkcFvg7a
5OXyk12ILcMfP9jFN+EJcja7RusM9E/Z2dicbH94XHjJJD5EyGE111ZIZUJr3UV3HMP1xLVncWUd
sK4WkAq+vXxY660/8vb1B4M0KrMdz7jJcFnAe4ZJfWxSlerSxFKhOtbUjG+TLeu5ZFkpXnuhupCB
Ch66Vrfm++ETo9lXAONCqrLXQuTa74LSAdUXxwgt4LJGTdSwX3zZQCVEs4w6SzkZhcNDy8gukyNC
9HHqxcaUAQT6w8CixQ9kLleP5mmC4mXXBeuJWLqRV8t/NkPry/xaU8uqbuGov/H9/IdBm0fojvSv
ZLpQfLm16ToduOdGg1QVglUo3rqQw3+8K5FIC/YFmbfdrQpJpfcxqDUl5tjQcyYajIk3jBRacYap
0KS60AcmjDHfTvPuYXB/XyHfS1fPif9+HN9JTFhNFrDBgFbea/P1iKgq6SXVBuBkjtZ3erw0ENX2
83d3SI7VoW2Pbun7vXu/QT45NsfscG6PIGs+XCPwHi9vQelBTwWKQqd20zsM3Qb1pe4uqz6bCQpj
0L1ujXJQxLZKBx/fVnC/kYdP7lObGjxoKwdUerXaV5pP8DBzOpRJo+C9p4JQj57TqfSuU7y1OpSP
Bg7GBuZzrUOYtrbKrH5e6uXt0CFdlMzTACVEUqned4N8ugoqE3gA3nR/DW/Xtud0Nh8UAfKP4AY1
0EkiUPh7opvE+K33iccuy440OCzIV2mKT4ZBRuiMRBuXbYjgRrI7ZhW366+7B+pE44gf2rACPGe4
PA+vRoMiOyCszcIODXTvUkQcA4yN2+BxjSojfBAiSCAJ1jb2gLDiy6PRdhqgz+dHuOxdy7C9klyo
82mSgmbXIlxYuHdUgsUcS7Y90AVvnVRLeKCLT/qc6N+cnXuF0GmBzUNu5+Yzz5MCk5awzCZEufEc
XVnQCIKGvh0cQKPMqGTDLoOmT+Nz9LfApKECwaElsyaqDBkSbOOVYfUDWZLpGjro5yXFcVyMOZrA
MUFq3MoJoWAK1h1wN2R3416yTvO0yhYGDoWd+zD3zdZmSPm8XdeJ3TcLqOtZ7PzcMKINFmbF7pfv
24H3pUqKk3tkRN6cuMqd/oJC5bbMWcpWDjMAZIM1FjTtPD71XHhdLM/tHFrhqQXr3SeEVMUlaO6D
SvoYrKnsVQ0M6pOcqDDIDLI39SNhqMYxcEjswH7wJpuh27u14DlN3IRyGpcpDCIhRpWWkzAfg+r8
NFoTMoKxaFcb/qML7jhD/7t5BGPihu7beNfDGzS7B0wdCM2HHjWeq5vseBmQ5HQCMVuRq7GC/3UJ
1xPLbvqg5bD0qI9C4kaIJmtv4SUHTBPWgDdj8eMewtJJ0DJtEkM+fFlL6ow3PenawImgzbCfIDHm
3HzL8VH0tM9R1cNBY85Qg8gcb59zhlTHzr5XlvWD6Ait59JzvQN4Nhwr2DJMcFInOSmHgyU9wkr/
CNmkQGdv73aHdIhDfUo2Vm0XlIcpYt1wqDfZgkgXtlKvMr3Um9Jx3VTRirV//PF1kG8TnIHrJlnC
CAThrHtGWkK724L21M8p2UnW8PxbUJQdBPbRCMCH72kxrRAqBiOP+UWRAqRozvW5w56pdHZp9+Ew
khAjekY1yVsc5SQr2K5n+Ah+XXoqZzivEBThyq4Rhzg1d+AiVraz2clZWjoEvfsnTJVZ/XSlzxtb
yHsV8gxrfXKkjDYJZIht42bvSLocFuj138E2R5QcwEog+Nb1Lx2XBfoUuPF92L2OrqN9xtxint0r
TWqYoqmPorbnNyDBOfu0tooWj+aGreHrUe3eapPd7+oXCGFzCo/To5JsYCWkD+7XbB7Q7l9BTGuc
lHS6HUG+rteWTWJKBuh2p0Dy9muWVUdH9jrqufqqhQr7zUeSEvTJ39SzNQXMZ4HNHuw3jFqwQO4t
eGxAU1Y/RQjx9NLZIRlNiPrDLRryvVEjuddPZO8QtfgCbD1BwSErMoD8ZvkBeFZnCTFjObqRNRf5
ZP1BgPPiKsuGC/kGdiW8sGtZJ83LbqzQhfj02XlOkO5BxF1IQ7+n5DIinIl5HqJffW8CSZE+g70N
Z6fDyNjg8zFKQOUTbILrp0l+wzUiV2bIHETsCyPs0vKTGlLR8AdZDJB83zfOx9Cm6HlKmKPfL+sx
eTEkN7+9vTQ7MHzQDMMk/WSlwxmFil1Leb1o6B/yhPzXeYOHDaufCCQ/RfJpoofBd8Cuz2PloEm+
Q/8YoMfxhPQ05ChX2GLkjE+eeVy1yy81WcDHlcidQGioUDjtC7GllVKPYGWjELWoS9fn52fR/vmp
8c4Pb7aU1XSvD4RP79pP3Hy0SkerAFZZY/QHxE5OMJTNJtoH16acyPYGdcPv732jT4bOsGwhz4hM
47F9mazfbq2+9BjJ0oi/v9ETZAPG3uVHWnVA/KHZ+HhXjjBZwk+FnK9VvYs3zDv70G3ZlI7sX54c
Z3aq8ynwMCkoLAXHAVrClCo0hZ0dyFgjr/RO9WaE/W0IBaf68ZGhV35PTgNAtG0RrzbJGu//1py1
KQLxuaX2Owz6Y3Pxgzt0WDZNgAvr0bn/zrqQKOM7lOFR8Wgs8N1MtpgRPGvvEGKYUnPwAaGP8jud
DbnFdZS6z48P2/cDzuJ1SY8kdh0+mIXfiBk0ETc+LoN80SwjirY1DTTfQthhA4cpeqFoV2s3Xk2A
XCgPsKmvxtX+433RMo3g2iP2cfPJt0h3lTCvhqwXELx9L2XzQt3sFjiLlIkBJxC4jRJLa5ZchBKp
4YvaMeYAGgDfVNSGYjXTJIntkvyOkFUGbkL+ZjtD+ELYc8uUX1WkPOC2UckI1tGDahTNA8m842uH
3ftt/YadS5FR+F4EEDcmRbiKc29NWehZbJgtE6SvUXwV3eXguE5qJZg/BmD9Xgs9CjXdgFGzg4Fv
W7sFNlQJj1QyIoXHD7JqoFHON5F379/JSEAPCr7goulMS1Qo4LaCDHVcMqftFlvAzKV6PKJfz3yF
5olCCxM2FZIXqbRMqXeSVtm6v06T+5QgZQmpS2oE4vrcUvDeLmK+GBT6USJakULYhQXWqsJV50B2
f3T5yPPtKSmtiJsYhg2vc4cY3MA4huYrfYr3d6kuiC2EXOWhkTCvFFtS+p+EEqA8NEcEhIBCn8JP
hJ6Ej74ynhUN2rE7KOV+NgIq5xWcD6htdcCwlljpVHh4dNaTVQMZWAnBWnDV572fn8GiriT6jxqR
dwlkShSAGCHqyhJ5VJbaOvmXGp4KhKuxIjd5/Tu0py0l3jTTzgQs2oQXiCpTcrtxa1mtfX8BbQ+r
9xSsaxn1YdHOQ6ThjXKyzNj9mwSNJN5Arg4CucVEmmw86RgkqQ43Ggbgt9/8pquCBxus1bGTY1N9
1cLS9cFDvjtapypkdym7errx5gRWrQLhezllIlSTk4MbNiZTPiGC39q3zO/l15lYMVMR/JIebc3C
07wAseu67UpErDWatYAKujcS6e6dw3Q13X/kg6IHUfu98nb/2afWV/l1/rmhpZRbrGk1CLE+Ch2E
9VgY82CXzeJHx/j5rzz3ba92hNyyvYQW/s8bEDV7DVTcx+T0QbkEct5VcmP3nlHIaltNUIAmnhbf
J8xEm9QYDAS2dGpFA24HUNEtNp1Kc50tSLknmhRvM0p1raBNusNFWbcpXBz40DKSWo7LH+a19Ibk
y7z6ex9CNIPscoACR/3bUf4YOFdIMGt2PfY88rFSohLjfVKil3hDoPWNcol9tnSgcDIyRN5YomnQ
AxaMwB8oontcxv0txInvdcMaSGyF3f5m9s/TPbQDslOI7CKoQRCSqgOpYi+pQd4rxAdUlFAmodjG
R9FnV69CnNmPWLIWBvUBVx1iejbJi1WYTA14+RIWEZsXWK4cuN9Y0DiqR4SBiBJSjP1EDOrTsIg8
pBW08UgziM0O+QgIqkPsJOZBLvmcPqCU2Yo586jvr43b5xYEmpiyRfleKEKoWJMlc1v8rI0Gdb/O
TRADOuX6+MIO8thqxZfHzGLhHpTktp2aORR0ep86oV/oQFYaFmvPIt5smoVGeh1Em9S1n/Jt+Y7B
VNzqgHagW5f3/e/yF3OlhpNQ1k1khbZo5WekqBcLSr8EO9zhB9XYmLlYhF6R1CJqOI+8oTE2ursx
pNUreZ9Fs1i2qQOXEVYAQx242RYmXno+NmHjzJrEGW43CAcNh6RoUaYhmBtY+sG6m1MWCz5no/JF
0Lt7JSF2GW9IBbeHDkzNOK+y/d7jG8ZIMBsTSBpSVJeQyooiW8uR94bCfdnffGFx29/mB3zjOhyQ
7dusU7nV4XWw6uParLoADG/4OktVj74jzW86kYFeUJ4tkCe1zAikGrYSMOoengYZolyOxGos4N5t
AOePAnIdn5qfJWOSCzp1dwLtsdqDvLX5MVgjMH2pA+PBz1kSFWVzGR679oSRhC+I/Ug02IQEMyZX
kL15QRbDF3HLao/RX7zd2vvRaWwMTx1uhiHFELXnDGw5/avx9h2PH0Z2+KA83izNMa8O0xwofUQw
vr9urSgJhjsCpnF8m3XPP5a2A2MKkgYmQ7Gz68fxg/ySrkWWH7EmsGtY/wDrU+jQS1hHPcIdxD8O
+GM4fwQALl1K+UROCIph/9yOJPUQ2xH+EbP5rD8o89y2Wg75zrvmZ7lqumD/FO8EV2me2xSisKsk
WC9zwj/wg2LHaC2X8aLL89nXxhCDF8NjNfOns8EKUNgmNNrEPQE9galNwki3xf5k4mc4zQu0c3tK
XKsyrR2Z5H52nm4z2TCVdwcm2NDEQk6x9BlNRJdJmlgTb4JPidxD5zGv+o3z/GqzYwGx20TyVSyz
TFmaGl6/CjsJNBJ2ux+bFE1tQ4ae+j0o4iRpX/Ag0uoco8pS4ekW9TXuncJLavd4Vq1fH/39MTqE
R3bxQ1AMLxXutCQDOPRhONopqmyHVdMowg1A3rLSXhOaSWdxPl4OwOKqDLZtw+wWBHyd4HZvuTeq
nVCLLNo/Ahcd6Ee8xQPcZN6p/WB9aGOY5bjtTrASSRWth9g6N5ZE1K7kd46vn7BnDJcEUJztJrb+
BjvLbwDN7feRzdICStG4OBmYn9u/YysjwkXVvUVk+nG5znKWIPw3ggjIi5PsTYg4m9j9R6eiIHpd
1QEffefbASwYXMJzp/LrupTpo/xSHvzzH//r//6f+f1/L34OvcO2XBz2/9hfdr3Dan8u/vuflmm7
//zH8fVB8v3f//Rcz3WqPsaiV61YlZpbq/L5/JMsvQXHV/6rusqr9+WlvI+wV6jXuqUGqhnd0jKi
PEq0TCxeV9soGyCHS+lIykahkZSpiKSl9XlIEsp40QEI23JIme6RKpu1VebViRadPfV3Z22Usi7U
gl1TkNfvbqmNtM+OnKHal8Su/lGTg1K9yO+SHkPEpr/qmKnBWpFWn2fRF0w+AnMsU7XIjDQgKQCb
YKMlO8Rg9YPiUfeY3X595mu1fyTJQ19Su/XvipKazl4b6rde+12HNAB2Nu5yi1juEqW1+3z9bDKw
jhXl76dfnVKnXnWAjfxumVJiMDPJCeH2j9nrRPtMTZk9R7mZbsan3xoVh3VbrwbcGP30gK5JyT6+
VhvuszLlGrqNdXLMrIiO57duw4rUOTQsXNOoC19Z6jWf7KmYAvtz1pZt6fT1FeoepBQzDnXQNvM5
r04D/qQ/Zcphz5vjLZqu+7AitYyrAGl2Sp6opiZxulcHrjlJpWvEFJ4kO6naNulqq2+ShVaXIw8K
zQlIW+Jtd6jmmdT3VRt0qVuqNqkXNWbs51G87pOSHXsfjKCs2tZJdeQ5BBYgGBRqaF34XxM9fDOC
6RWWEQe+6fdxfgg8VH7ND0glHHGeU/e9huXsBZjSQY3S8Fw/rCTeG/TDTyPetYyYKOfUiC9pPvc+
gHDh4MbrrOTs53DHbA2WEdm2fE/fr77lXI6iqBHnIE8XsA+6JPm4wY50DGgbGPUIHSIWgVg/71/S
Ip196p6pnfjrZ17gJsvI+D7FbqKkDiMEZGsZYeyPqFpP4ePi1d4d6W9fh7jkAFIRaCJnPcW6aVi0
HAhFM7hO9U1Y79xdwezzAiPTbe/nRkghNVqkNuWhriNKJ4p0CJVzx9yB7sHgM6vNnqKr+NzxroUV
lBziJQVnzuGW8D4HGc0DrBQdSwfD47yggaeHLCgTS3qktui8S+ILa0q4VTtCG+hvgiM0Rx+ceIOc
ksSl9rqRFLEqvV3iIt59Fa0TDdajLSObDjE4Xg07BCde+dl+ro6GjRoQYSDrNTjEuga7TEEoiff4
88ePnVSePaq75AJ4SEXL5bWb2FwSUk5P/tOdxMagHOiWdB3veR09CrXRyPxkM1H7qgM9IOoA0SQO
ykPcydghDH2Kb1RQo8vVTnU22e4ZbO24xsD2glriJ9t3fbbk/PQr98V1uBc9Q8YjI5OBgIgSJ8C/
QcfpRiTyEoomRvfW76nxdgyOgQExLzkSIjX1M3SDbY5OM0TWGHILyfyDVeR945rFPtpCgFi36SKy
EqdpjPV3z9vmN1tCZA6l/eUiGIPsQmJ/LyP3m1ALUQCer0achsYJZRNIqwW3/JjqjnVjFlPIHtV4
peZ7SJk/x3ctPr5rMN8Y3hqtiwka5/y/GS0zDU/NGw13DRBNc/3WSkFKLstfUoEQsuksBnp1zo7J
q5q9T+68BdfARQ/YboJMZdLNur1tw2fK/TMBf5YQi0PfK+bPLvIHCH+1dtRKZpNMRawWFT86RYfo
SeoGxVT/1RBIqyZox8VVSJxwgRQVPgKfLWM8fAkKtNGRYlDeyJaXwhHZiM3HG/hcWCBPcU8viFPg
gISzGO02EpDpXDwfhNZuUze4IKy2SGahupvz3nF08Ij9QA/hHMPKXkERhL2H3AAx7VgPyw8WkZN4
ozx29G6LZhKhzmM3gHPLc1pEx9jtiJLqBjlFd90ADmfgkZm+iHLS3YmdIJ9AafVzC/mL588qsnf1
GuzA6xO65SP+6rfTU/V1KFCSoosl/kg5Na4EtznkPdiuEKQgYKlVSB7QOl3/QR4qF/g+cnUU6taK
Vx5bboDGkJBi3YTJwYtoH68nSGll+7gIneZDUnRP2qJOBa8WXwTZO8gjQS1QUzeRC8pKFjgGLM+J
7PjYQe5g1ZFc6S3VKqCpu5poOdGIon5icEltpi+TeKQxJw0eLXykMbOpLLEdNOLOoXZBtkZtV9qo
dEIO6F/nDEQWMpYsfVdzsBZb7dVES/ch1m+LQsmv1UaCC2AsOXuDDtZ+cWLKssRwPWbza0VineCj
Mqq+WVyX3fFDZo/MIDasN33N+WDhf7bV6tTixYSZwm64fdf9PXcm5kXO1qMCrbq/c3idL5PD72v3
1r3V+IHvQt3CPCQhRPcCIrLVno8pkJOf5TNZdmhc75tOQDZqeM8orJdWGSRQROl7qBbPgRRpPVgl
BHhRWyrmF0YxtNFgyWN7rhA8qMdg26p0noIXWjcYEcQJeGr7FusBxzvN03zB+mRzUggdrFX3dAPf
4LleERe4phVEM7RMneY1LFBYdGai8Z8zYfJ4OcEtjM+oaUDGiM4MYA16jSENDM0jfa4poGGuAQqi
xHdX0es4jXCdidWOZLkSy3DhN3nGUIV55ngImBFleudBm9GVcaBRoZ6k8l3MVs7OzkPXv5wVTB2v
4WOytkDjIxVjxuW1POgyVyYVUZLEGflvmheaqZopR6b5I7qEK4EyDHAJSOun1la/XMIdsoqb7J7a
kd+XqpX6Q++7fS0OR85ArzMT9EPMigekToIlDOk3hU3BaV0kFfXxhaWGEyAJ/EhRZOza0fFXnasN
4oJsfTH1AzWBvG4azZLQPn9dWQdmybXA8X7EWi15o8WUZcUjrMQdIEzwRXQjqLBCEOihc890/5m7
ReKE/8u/PJ2OtUKf81nHo1dYpRgHvqpbt9CiOBAmDyofuiOa8X5lXay1QbEj6raHRtvmvneJFLAr
aY5Lzv9UUjgYwGEr1C0q0e5dHbpv0ZRvhtZoEWkgOs1ZbCP/5XM8CkD0xgEHMKq1BYERL+tKG1mn
QkqBOBk43CPdZW60Sjb8AHtAw864Mv+ekt7PVy6rts6Bi6Rhiwof/7tKah96LAv+70gfXlNug/6/
plBLeFgPDe9MN7f+1VF6cHroajtQvQ1fSM9Yb+jjYyBH8dUbupEiXJC5o1PrYdl8kUeIFkm6Skj6
j+zUnCP1zJMjPMdhlxByVuZwe2R5pChLd68pYe9sQ733y9whq7DSX6J4TfPvqdtX52ySa06oSMdX
EQvYZeWcgYfo5mIkHRwqxDBqYD+pa+BNzZmf9U2mfLk7F1gloq6TOxdRQoCnplmrJ6iWavzuuDCh
tVCNsSOCi2qTLmq0jfaDt6QSSl/Rh7RLnaLd6vJ88twvzTipMTwHrTRQdjKNDX3xlBHTsoEYYCid
khpC93rYBwQpq8S9NokPHWeT3Si0wCPiUazo+iVthU7PWNJU2CCjrYeuQXXKSKHk7Hb/9YhY7DCO
tGbJMtJo19xyPx60YZUV7zM6/fXIX21GVpx6hX9cSE/H73vdOyGt5wpHvwDn0Kgbj8/nr27s1QiZ
aVKq2kBig7L2mtnceX/FwQ/auR9rqmqgabJyIGskmTs8bC4Cp98amgw9mQxqmYVBd2Sh1KB4zqhQ
Jl7ZdZp2+zbVKvHa86URs0eze8+e5kWIS+B+PX/MgCzTvtSJcm3NmHcs8E1mQyVVTxlt/S7DdQd5
0d/X7FTbdNiN8atWqF8uof9RhLvkPt4SDcMeSvcfy5T0bgxrjGfs4A7J0vwt2NmW7JXLdpXdWS6E
9s0Ke7MsZy+QXEAgmxvLH+44dedridwAhKlibOJewTcumO4yx/U9SPnx7PPvgQnX/A+wRO3PsETl
ci0XlZN7H7mhMqKLiNqVGEUOwUxZT/H+S/bQOUZyQfsLeXXUqfwBWA8r2IJ7/BciRHgT0Bu0T7AJ
y5N4eWzc7tNKvHGHUlby/gOqUvH+ovFVr2rbbsXyfbfq/LnxJwCY2fJoUEMXsHo5azsQ5xfhNQ9m
S7LXkhzm3mFirUgJ/KiR6XRO1nZrmZfNv+/Dyl/1YdV3LdMn6dqhNX9uRn57nJ3dwy5HxRJm5pLw
v4H5v7+1PJdgh0Vcxpi17dWvcVtE/+HSf4Uq/c9Lq4f+B6pkmRfL3rleOXJ2PcP6XW0mN0X9KlFZ
pgbBj+qFcPLqDaQNRqNThR/4tt7/hzFUsf7iMdRs26tUPdv03Grlz424uRt/a11u5Wjhg9qTZmFA
2Pbs/t7Zh0axSfeHauAWXzNr1q86n6Wb/odOcP6iATXTMSu2XRW0VrP/3ICreXO3+flyH5EfEin8
QHlssHon9VKiKP77CtjLAY5yUiulMJpDgr6wL8FKe0xEWb/HjKq0FpainC0kvJ+/9bG+t08EnOl0
kK4RMiZ9la0eO4QlZ5YQS6JChs3ufGQplbFAwOkYU72dFXXDuuGzWdciSfltgxuWlWAuJV89XUT5
+CXSskwmDoBNRx5jBLPWTu+/lRQqjIwbc452MbuOzWW1QxzZcLWvXhssTTs+4je7ZiW1Qnjs/5Kj
Tfc/t1humlYUfO7w7/vd+qvF40/9/m/zz9lt7vdFhX5fA6W1iUnSU5vOEcyOvooQRpH5jX7FEyEU
eiVgrAT9lHugtULwk0x2IV0vl5fn8IQzASGFaeqrQtKs1HvEu1PjmHkoO2DS4xrXuh6I5aIj3FKY
m3DRJ9x3xcnY49UIP9Wz1dMV6knWBaXP5fGt2MNZ/NmagKu1wGsD0pLvYm8gJkxpCa+LODBdLZ3F
O5YlRgUPU1uEH8nIkh0h082kKgoVK+Y3grbstuy8kiPeYNoASIxx5zCWtYBKbfsey9sm/sg6u2e1
1YqLbgf+iPYmM8gZuvp3TAjcxDsU9ki1lqXKX/muOtMmqn6bQBGxbBI99gqNXGFHBh7bvMFAgw7d
tMLDqMb/WSzUsHa/9Vev7F8rPKGYVYtmHK1qLhYqmAhdAnXwOTkc8PEYizsEjaX4aiKayghqkflh
AEdtI3YqgVaCYuQLCiD8+1Hl/MWSVjM903dqnmd5lv1vS9rS2V+vTn4SUP7CaZG0Y9i8wExtLfo5
xSUDy0s39OSJnkWDq7P9WjxNrCO1SG9hrV9kun8mU3jIsLgthNTXjfHft9bV/vhvsP6fWuv/eelx
H7UFK2KOUBmLyiwy3k+DReyS8YESXMckj6v4zElFVMmYPcVFhN+z/CB5yVJyx0Uz3jTsZGkJdZKN
AZ07hQrWgR/d3IVkRXZIEIzuYwQhyERW0R2SkkIDc6GI//5mKuZf7GR/upt/C1Kcrd216uRnqqc/
USnBlSY4OfSCJ86t5yC4X7C68HN37gBPCZCaRWZgU9MJ1RmoMaTAMa5N/vlh5Y8xbjHa8b6xMjTy
D5idF3RZWRbHMiWkcPoINHoPyf7TZv5V0jOMnevvZrRDE/wcaH1zMWO1ymnFU5fVPjA/WQhYW+GP
RyiRIGWjoSmPtWB5/fv+sSwtaH/3tP/dWio2x1rhFhqboPXgGSgrPR+j3GHyhHGQV6m03qupNiFk
nlnqX0ugeoyekxNuRX5XwQb7iQkLEhT8J797i9wmo4JVikoigHKPuPLF8EZE83IgLW0fnruk7ODd
C9ryRnK/D6wmIEOUidC+tQf40JUE67x0aMgkpByYCt3kPCdzrFZpfUY7gzJiIG5yd3kWWv+oLsBg
lCetHeXxNIufLgT8oefyiI+Ga6oHwXJ3/JRe7iGZzTU8DR6CRVUoDdbFt4rynBKfIjwHlqb7r0T3
T8k98Flpth05Z6/NUX+vcGSLDBclKZsG6fZaqVjDwmV8D/QdrUmVAFoXq9IawUEB1EKBwHsiQT3U
XwRZXSb28JZ6z1iKkA19Aq/iMRVca2SY0N9FfGrZU6cjYOo/jY2/mDtVy7b8ao11y6rVXOvfrMDq
zl/e7styM7ox6x2e/y3yWXBqvWPbaCJQSqWMS7torwKIGOm6R5AquLZM8iu2A7b7crrt2rE13bX9
ya69CBCueLvDI+gWg+qn+ZYPkeRDkA066KVzT/bhhmwHu+P1zl+LNshkeviGKWtmZ0B8p0/oM/ST
69v6FNqbpldpLDeQO4iRKt+BLJShExskpKYkZ83LpGwVrUtMbQ5ZN21oVDh0rC7+dN8m9P6DHOR/
MpgdW8vi/z+RnErV9WzPcZ1/m0gXy7kcTpfnIq9HR9j7OXA1bNF0Atgj6sYO7mjKPKOYVmrPZQy8
rAkZGtX+a2I9QukO9RcdmXSy1GQXgGo97TYZeTpsC2a6gZhOmBHK+pVC8STPKQZqadJkCiEi9bsc
scJhJmC5EHPt6tM9W7EYMq+/y95z4mTb0Z4W6F0ZiHBEcgwdVngSWfj/xeCcQb7Ry1m0Guw67AtU
Pd11VkD4xlxfyjN+o1XZtdga8mzWl+FU/mox5fsFJWOO7BqUGPvVJfWmkxrdw6cut+yVv8xemqUz
IbP83F1k8NIp0aZTRZmaF08LakGfIMgGXkwkUjcny0j2kEwrbGX07SKE/2RRqZNePaFtV19ZdPCe
9cGqo87XF2lLprbDKthyE+pcj42ADk9V3M+g61+2lhY+YtZIbZR12WK6spBmLF/KQtBy+n9F0/k/
2YrkoRPi0BVqXQWWFfjWANgnRjfHGJ7r4b4WU12BaCrLm1qtG/SJTmuczPq3X31N0W/dC4stgdrE
WZKl+Wq8uk/dqT6XRagHYaUoVj9bKEOT7uAruiN1r9Fl0ybApBKKHk1i7PBdBhTn87in8ldnzDPY
F7zBIXr4SF/AsOLlrlONPipYczNUwfRsLFTC1IB/PTG9q1Vbt/Ia3LWuumqb/NFJJOfrc9066zlR
ej0UGdVbmqYG6QGoU7GEef2KF9F+3YFGtnqJ2aFjdGs8fD1wfar71EXZMJ4fwhpABQOL64+YgHqY
mEBP8Sbknro8Lh38ug+uugt0ShpL03UdeVFUQ6LPNOUuv/Qi13hddtZnnBHZp+XqXLX9OYEjVT4x
ugzVzO8+h6sXqQNEcZCJoaeikD+XiyA7YtzDH+AzmSEIfDKXuRJEWG4I0pw+2SYljDq+qEvDkoC7
9+Qw6MZU3W3J2KCV+BqvwL2gbwTUOH/1Q+29hxpnolLoXCS1tLXFwFbgla5L5+iWxbSRw3ImPnHW
PvNsmOIMVXbX7bemsea7bHmYgqytdtNsXwZWuvjUnVvBIgU4br7wa4uqgZDa2NKRxyBCh3/iE1sS
sA9N6LkxCxvNMWvlkAh/JIH/D1NXbsaeiISiTwoROKDWz79genlLsTBFrbTFv3B4HQ+KBv4nZF3o
n1wf7egwbgnKCPdfRzmGM+6B3mWrFqwnT0PvyNcQWq+WgdKBV7rR5V12qyImflvHgTmrOF8Nvv0l
wwKwQFiFnT5wpI6g1BID4eqEwBQlrBJ4EWzs9mXFWSjtKMaIWA2lHnfh/Y06BLRn/3Fg1xJJ+Ipj
covLmMoqzWUsWXO5YHLCDmjxgqNXeEl1JtKzQfOE7VHKB+yUBMZMblu1S1Ef/DRFHkqsmvOvsL+S
Hn48kVN94xYuO5CKgDbVWqGywMXghC8n8YFpSk0gvk+WSacMvfkSk+aUrT+FvCuZVH11wqTxgbFV
e6Z8uueg7L9XroapAwsuo34pZMPqXH8FOtJiYbd8h/O+fmwczwoLJTg+yZdPh5NEGi5yDZ73oONv
ofqbL2lw6JEJuBYove7IISVdK9t29iTnUg18fEoO/Bw/3bQWkQuh6AMvnma3DpUb+Co6sO3oMsKQ
1Ye6E90b9/EEG8q5RqFwZz353fsL9kdaGFxfeDIYmwe8rJeKVygsy5sM01l4u4CFy44k3gCOunia
gjaa2djyGlyELZb0H3eVN0lp/lc0Qy3d4ayekgL3VQVBNRIM2BOy7gBZI0GvckgVr/KTIznWvjqE
9mwnasaKQIWcBrW4AMO9zJEH+lXsQXMMDnKU/3rg+bovhSAKcrhnXf1b8nCEwmAD4zDLSfGIdMu5
VJ+gVM4DlNMt/2wZeyH547RUn1MnSvbwa9JyS2KqqS/llvIv1XcuI7PpYfBWAgcn6IIch/OuYUHK
LeemCzS49gwiIiJMVA0mhqjKWMikPiWk7D4NZhngaFqFq28TpVGuq2etYelH6w4Za/+PsjNrTlxb
svAvUoTm4RXEYAZjg/H0ovAIEpKQ0Kxf319C3751OBV2dLurrsvHtkDae2fmypVryWKL+bLUl5dn
rjLeK8uDGRgWI8vkTd6pgBysOlbWZXXJzpDx3/r7spukOJPE/7JqlHtZUJLkR7xMWUPyQm1KAoOr
FAtrVlECVNTflrhrObw5hy/LlsU6eyW/TFazMbP47HhjfHPbGGpDjxI8LB7VcDxHYimLdvFtO6J4
YG0cz4j95XxS2amF/HaeT8HXBRMRqEbKi/+sT04ea4BIHA9Z3cjRJYenHDrBWLry7RoFeVapNN5p
Xp4blt624vCVoxXqA3+EdFDOy3NPtaQZmPAv3A3OeI4g5tgFTkUCO783R97YwZlA5EulAtb8AyYE
BiZnglQIqQHwiannyS7BtYeXj2uJlPVUOGtolhx//IFSEb+a73jRzEI+TycdB54ce3gfTuJJNccF
ivI/At8TUMY74zHSU780bY0b61O6DdJeqCh/oP/QV5Dy5zydSFPX3hoP8LR+ReQ1U7DWf2f2jq1r
tqbqniMQwx+ItNeGoVWpqZTIe1ROzqUokXe3JoNCxTWYwGPh3xKR7Vn8QKkEACYlrNyeZFRNdnO+
715YkfKzwrmDF8/fxkr4khACXoVGIPFbCj9pb3czbxMR2S+ZCJmKYJAXPVayaLIuyYElb5Vc2Rjv
Py2oM4LS1AupmgUCPsJAvFDpJLpbKwn5ZNhkVeo3+WdJpmF9EL7XpFgSwbXn4N5AnKee5svzi793
UE+MPiU/FrrghWMoaaIwffA2oJnekDlIanGpSdxJCdZc0aMXzJhC/9yyktSyXBxYS/JhkTvKa87O
pYb8nCRUkogItMnb5i0LKm2MhdHQPwiiaPh0uSbGNOZv8fSGejs+zApuLeKZ78moWTuY7DFFDUZF
HsI1+JmxpKqSHsHR6KG2dRTQUDtAU/JLA4raOVp6n/FEFKKrd+UGHPD0ZU4lOMsKlYEdYUxDBRoL
PCWVeoUugYZ7jRw5sud1Dk1zIWGdeVxWcoRmcjyBOS3/IzC1LHF0kcbpq/wylUVevMdLSNzYHSKv
cv4RYbJRv9M184AAJeHyoIKQ/5PwSdlAthveUspR8DFvTXInO2Ju+UJYOU5bRl+eharCTqBpJVDR
GYRmlZyoclghDIaxUikPyUQFyJYs2aW4lFrnXOSd6wOpMSTFzBasB6owvv38qeGRaysbydnlxUiB
4ZKdguaSVso6lLXDmoCwJZileKqUdCMlDRMOVEaUFGRHmBsnThuGUKSTIEeGAMmSxSXPAm/KYSa5
k8RbgCBgYbwf+PYSsLjl14ZfNSYufDl7v3Ce3M/dUmgb7o04PkILg/LAmmOVaKyzZCbIXDrOXymR
x/oXPCP+u5xxpyl+nG/iEfMfOoaEemnmI9FEmhqem671LBgnvOpwGUoCO5ceay2qnaxDwbuxleaP
/F1M8ONFRAmrQl4C42vQLwQZ3wF4idNLef5Z9yZ4wS0E1V3eAvRsvgMIDGWZUft5GBlP2rSYgCwK
wvadviDS5stpa2IfeRip7Ef5zPDLTxnYoC7nIJEdKTvn8gSk3tJZ2hbMQxbfUp/K+mU0YCOoN8tO
uH2sDNkR58VFhS2dH9ldgtmn44zfr3PSy2tib4FDh7PLOw0RSJWPkNcbgwfyuqHZw7Y7Ti4sLlSf
5b2EM5Sovvrz/QF5mWlPwc3hS3x2eNyEUwmvpDlMmZAd/AcaPad+35J7QaGbwg+YnEZkrWeWxQFz
H4m/kgNUNzrD7NXm6CMfSiAt7lyy5cTPaQ+JZ57k2CV4qbh2JWP8B+5blGEEdFPYrBLJwzvGddm2
UDFeJZJGj5InCWmCLJDvbAFrUf0mzkrXXkIpoXOhQns5U5RojckCOZA/nkbtt7AmzqwegmoJVO8w
t3Ym+JBU8ytqMD/6VvLCOEsaJAB4ffIP5GLOIqyXDMce2xgZSXgkSPIHyRX+N9tGs4wAmU2Yqpmf
2YhAZfyjY1RVvmy/6+/E0/Pvl7dek2FIlJU3HzIiOi4nl4Ps8k0RV6DSGItRntQYcrUGfzOZgdBx
hbHeUJW5Exze5PVIZsLoOTmKBO/6ln8vVGBMnXxHsqR+lN8JSKqT00luJHl1R952+Rf3lzYSSs1k
LPqz/iGliwCvkqnKRmM+/JWfZTFIXiPsg/M9fa1J72UTUjrKbZbjQH4g6sit5R+X6lDqO+nhCwGU
LcWmBKQ+JyByogiv6cys5FmJF64cCyJaCe6MELqQQmGKckjVc6ko5Wy5ENEuBxRfOTekIKhNzQf9
Rn8gXaKiu1MeGV2WRB5LqAepYOX1yKuWyrDi3iRjlQ3GdmRbCm/2gtYLU9Ygg8/ZehWRQLnB9Vae
4iW2qDxHiSpCI4iX1ZRZJ+dmt5I0SEjRlXzMY6LIfqQdJOmWXLx/lMx69yKPO2F7yy84jOvtaYIF
4vlDfi19g9l+li1T0ihQT0mwluffvGRwuJsrQl34YnToXUgeyt0ewoc616clkQ6lBRZLTdyLp3gC
rl06aBpLgY03xrQGDLaaMv/7cxdCM//ehfhvinXVbw9yTTXaLmsfcI86s/kk4wDFkyNOjitBd0DD
lgmssk03C79LGqySMiGpQdvs5DNoNUGyk0edLHF9IRHbMe6YkKuiLSi9RpaHxCBZNCFnmznKcATb
QcWxYe4Kc4bF+AC7rPu41AvUwNJH3d8qy5xkPH2UgkFKR4dlKyWxlBD8zVHhLc+ssg9hj5F1n4MY
kY8YGE6iJ4lRcmVgh1nMA0MghEVxWRayNKyHFCb1EamPnDQg/TixfPqXHN6NdxOysGT7i+8Z6lf8
lGRev9x84+8Nv//efOEi/JHfZkqWZkFKw08AoMtkxwVskjAjLWgsWYCezuMlhA2B5eSrQnlVoXn3
m//te5MYgsHdaD6J2ldxpmCLgAQ+GyQDFbzTC0cSDddJ8axyqkqkV7llcAo5GeTMlwxAdjDpI31E
4dBJZOAo4PF5tHaE3RgTqgqCrxBfs3O4Ol+F70A7m3OJ9u5EFrGctyeCn3zsR7hPsWMuyIvsHLmp
GWWI0AjkjzB+QpSQuL+XkQz5rAMq+/luG38ldtj/vdlXxI44VZz+EHKzBWVDZm4RLeAUj5bVGaOT
ZJ4GHIH4AMpFFQ4m4kG9S7/l9GEwgBUJ98G5+flVub+VOFe0By86eU2esP+6yeFbDjIhQOeMxZBP
TuNn6UbJ4gAsTL7P4CCgLSDvDOMFKp2Ly3VGqtJ8kX7NhXIVUwhUpOuSIpE0kMXZnKnQglcqUVew
nxZkQdJpFcQAS8gFE4io1RCUqpsWS1gpeIUhKVTEMwTHO5dsXPbBz+/e0OR4ua7wNMNzHIc2vWs7
V40up95Hgece2QGvFDejiCqMWowkV8BPCwKDrHoBZS+Ivz1RVup38S3ws3QBsmfZ0AyO4BkmZS1n
7znrPx/tFLeSfMlyklEQqQFlCk3SNznCpOyRjFz2WrDdn2Fe+YpUkdjEkEYFkPwPS4bDJQUl8glp
rZR9xc46gbFK5BMytUQzOeQk+dY/JbpJwn3+73hx7YiMASo5FtHU6slVhIFxZBvZQ1lwUj+6vNWU
dm3CaSU/LoHw8gtM5gqFXCkQJ87WMzYkI92vF5SJgxDe6A7qKUpzPLXZ+aFyGwhj1CRyqkXcnIpE
Rm6L3JzsC59nNlzB+pKaXnrPHaWwNIzl8/MI1lTbyA0zHlxGVhQU/+KRIXAQeD/Y0jkajmzwKDkj
pM0L//J8ikCwpa5AZ+qzOGcNknlcMGFvC7+I3PJSY0gWcbF0JEfgc/lXTAGpjuqFSnjIKEEv5adG
KSFIkbSA0UHjfHFmONKRudVryUcl75STRuJsNJHZGenU42tjMeskIF7/Qg0qLV7p03oUaYLoyYDZ
b4e5+ze6w58r2f7nWR4XWasfDVayrDRZrd0sZ53KhpZrXooAxiye5VbLVy6BVMoJ6VrKmrwQjxDf
8kEv+JCZjZa1VU4ZXz/fsz2BU4o9QfUDqjZoD1CS48Y/jfQPgXQFyJO/xeFVMDCBOUkfSXylkuZJ
/rKDNV1oHD/t4GvSyt6KzNw9kEBQiMq8kPzpBb6aNNsLSUNOVeO8zA1ACClipWSScohjmCMu2ArB
gEr5PI1UnltcUvbSd2Kf0oiHfyGYAb6F0VfFQ5RbRT2OVwLV21YOPQF8ej4X/g6DLoDCDF2BBkq6
KKeYbBiZkoHgy1IVbFtgPkELJXl2nyXJhnPgn4HUseCK6GySYsNG4DvcZylo8LFFlsR8kjspp6Gk
iTK21LDPfj4XtX/xljxHdzTPsTxHM1zPvToWTS2OqzDLtE2GtIA7zHRfBLKTYbTxXpHecjWypUQf
6PVAQdQkGP58+XPH/B/PVC6vG/AfbddxjDNH8o+8xDKK0mrNA4Qdcx7ri4LpkRLl3ZsY30mm57M7
w1jEAIXZba3emrtxS6HvLixvXB9WtTPzmIdBiU5Zt8a0R7YO2TYesndT7Obpflnrsz2Vn3dzpFNy
XFkM4zn1Vs/Rdxkh4WuigsXf7qDkXCpvD+2iLlcFXmrHmdksfn6j1lX0tbm5qq2bqsOttmzHvMp+
Dc/Tu17Z1StHfzSrdVaO1BB3XnSl7oPmJc+2rrI+0Z/WkZqI0FXAdjZenvKJGa9bfUvYHpr4QOr4
9xysOyPZnKy50mztdBmEnPUzQ5+7ANaMJVa+F030DKb76ck4vrnO/dHYBt1H13ydKp/5+bifBVCy
eyQLsvqlmobmCh/JAAH/0sdy7Of3rdmyK/94wpc3DrnEgGnMDTifZn884ch1mjTXAsxJ6fInfojr
O56bKHChuzZJP8FRUbX/wLXQLxFFrB5Kv/2wNslt92a/JK/tKnxjfuZN+URHpLtv3ppvFPWM7kmh
qEdmMYSE+hr2OGj4SnmLhRPaXZVvYnEIuxVb0P52/9beq8/aI2sjfgs+oDw+m5v0rUbitXnXXtQ1
9m8v+fvxqX9J3q0XHX893ObQXnlPnnaP/Ue7YtL/vVmd1ulb9Njd2Q/9OnvSX/B0QbCK6Zv3DNNc
RhJP7/pL9pQ+2Q/uQ3dn8qe7a+Tjef+mvPa3fNzrm26VPbUM8+8fi+fo0Xlt7sxNc8c41UY+Yobs
Ari52+YuG+0fuw/m+iu+r3ouQF6/vcRHFMnJ5q7YMd6EcN5fUEtLX+PXGomceJggwsXsVzqzGRyL
lrE9zTv0qSaIEP3yXJ2riuL8XB3V0FRHswxP168WdGkHsWO6RrViNnhefZ84PmaIXhqYBM1RXnnk
+eI/fSr9w7vdIUGNisucoWL9Vp2ICSWT32hjrhtkgLGTRbfUD5m5DBEW9dGfdM9s5/jhoIxUtnU7
UodApAhXwQdhk9B1r8X5B/XGjLEJKrpvb7AES15oCALCfPDDZpTMdrCNUoYz2uGiWohzCq9tP8xJ
o9xxPY3nlIT0dqCtIK5voFw+sX00DDGOe90t3I3EPE5AZ5v7yquWDc1V9RxofBtqO8arQmU697YH
C8X4phrZD82ddssor0RJe8P2O+GIsglRmXnuPsvBwtb88jQY8AttMuBkEKOFc8c8aefrpV++Y224
blFhVhY5qm2v4WY3BqtGFER5maoOEuJY1rcv6ER7ql85M/RC/ON7447Tr/wprvxv7Y4hbOdzjo2s
Fi5a+66e4PoKCD2ths29xXDvL89f+/vzRx/COE8xeFfPv4lcr0lNvVpFNX4iLQ7M6DVb2TALmOBC
UiChbl9qzazoRwU9C2+lRVv9cBMc5kX9rrEE9i/7BE2q6lU7vlbYwGrpvWVhZz6JRLnInYXhbvAQ
mdsjImnFngYyOpLqCam/8MVr0IDJ3W2GyUWCc01VgmCjgKQj+GJ8YWKc85CwAzlkwxINzLYbtBV2
WS7+ml91jLVNs20jZHmU/XdFsIjfXFq5idMNsFtvM1iLePvNlcPSYkDDO+G+O9QQs0bBphizBUE3
TQTCDtiu+SSAro6KV/OyRxgaR8J6jBxrhmZ0AxafrncME7gI5SIGnszqGBGi+x4JAnSrECvaTZUS
oimSD+3Yc1cJQ6nJEfG0NhqeCnTNkG1qWjxSds7wmCEa1JUzpb+Nuy8zRz3HRdVw503rPYObfT9S
Ieyov4XnK8zmssldT1Vt0/Nc83qT571l6VGeV6uyHbfa446O2BPy7jzK5ls/oIyf3Wr93AIDbidH
e9EH89R6rY5vsbElNHfl0s3udW/lRnde/tQVs9pYOd0yYoSsf67zhelNm/3Cbb7b6rVJn5vqLuXr
yn0UYVi9CqCVazflYRI5v0SlayLf5X15luu4pulYmnuVSiaNmheHtq5WAYyMcNZQvGQI6YxYr14w
3pvfCeOswYtuIqDDqaFZrx1SMv17aD514bxF47Zf7ikf8du2lw1ycGBazvjUTvd7uGHrPFo5ynd2
+HDDVccoYD3a05PSf9mDv76LK96zq5idlhVtRcuHCPmcjtHQjQMsUspyGOEmh0h777sEVHSeELh6
R7EQkT4N1Zj+u9ogRBSqvos74nFIo8p4qd4Td6AWQ2Re+y1KRQIkdgt1/cvJ8deD4497L//9j4RA
S7O9s8ubatXcU1bf7Kbd1kQrdOz1WHTDKdI1CXKHT6XHiTb6woxC/3VdX2W95+fvqrpjqYbH478e
vQkOp11jdsdqhQivzdZ/QjY4epaVjRjY6/Ep+XbXaJcd5ziQOWjusHWHCKwQSVIg73rZ12OTbcd+
JyeLRjnu74/am/cVvFc4aeDijnLXRO/GWTcoKSID5IIGFbYX9IbcX9Am7W+ZpWuprmWqOlv1PJnw
x/2s2nDXW2lQrtg4jbFUMK3LEFAP0EXr4+/MwsY1vy/TWaD4e10dxXz95yf6twzPhQ7rOZ5u6pZ1
tZl2cXxKTjuT3DkZRfVwx0WcdFKk+TDIJj9f6m9r589LXa14x3K86hBxKZrsSL5pqBUymIxD58+X
kQr6Omf98zJXS7Q7Fq2nJFzGBHB21tUi2v58gWs89rIA/3vP7Cu+gd51Td4djJLsCXPuzkY5fqR+
kFCafkOjppvZyicylRqpaD2yo7mhjdpsIv6qh6H+tWNpPuuAGxqOP4PQvOmO0yIbRVjHlfMCJicg
nrdDYBhWVz0C8qS1nFdYMf4SH/765B3NtD2XGlK3ZWn+sfSKNmj7fYSHTFaMqhPS9/dVMyH81nH8
S76p/3apK/SytQs1U4yuXCG1rber/DBVq3cjfEvxsCgVP4FvASulnzYxB8lNCCK/W3cfiuUX6D3u
bzztRkMMf1rsxazg8F43pEU/P1P9LxtRMy1dMz2Tc8W83ohhk+4Sg6nKFRYhVNNaiQlQ4N5Sr5C1
KittkY2RqesnuCBBJyv1ld3dWcXCGBn5oAp8krXD088vSbbD1TrWbAj+lmd7jql6cgz+8XwSr9xZ
VZYXqwrfRiu71+qJ4dmTA9KunAZx+8vutP+9bzzGn6jygFc99MLkIf55PT1wYsPL2DftSvduT9Fi
V76f7HWyX1beCAXFEoqivdyH2PNMbG2M6DrZf4sJM+dp8tz1a0lmstugxEoBrbMor0nJsOJ+O3FD
jRZnMGxUQvtJi5/dZJEm+FlkRK8IO6IsI3l6qZkjDdCgw7Awyh/N9sm0P4oON0+y/P2bbU8xMyz7
WcSUt4u94J17WB5Pp0FrbtxoFd0fImQcy81pNyuqO6V6KHS0HMO5Uv0SurXr6VsOAG6VZwB5MEbg
adeHZmgahR3ZVbnCdjoCOM0WYYZg4RAJ3SOO7QMUG/uPCvCNQg6BexDoYqrONO/Ga8YBfZWjN9KK
SZQ+ePM6mx7MQdciH3zTz8toXGy196zxR2v1jgHo07e5AbfF06LeSICVSw76tb7Bn2qCoPWuHUJq
/A7e+3zc3exRQt6jg76M9cnJ9U+vRT3YY0nm+FEw+nBmzYY+KL6DiHeb24ZA7SlT7HScTwwJaFs3
CHFQ0O/xjSjQZvU+oS589kAs+jC5jQ+jozJEGhF5O77BZT+W2BlBI87QeO3mKBoa6S9HlH6Flp5v
NBPOpqR6ls607z/XZNu4uaU5JWsSN6FT93QqHo6E5+P+s25ea0pNGOSxgURuleEu8h2EW5PhTALo
Lj36VY+yqJeR5cFoSH9ZBH/bLY5B9awyMKjp57G2P3ZLrfZF6+6LctWQ4Jj4+uyRK4FF8Nsp/dfr
sNZ0IrSJSfLVKb0zdqe8tJxiFeKeYoMmYhnqfgfp68+HzfVA9eVO/3GdqyM6UKtDGWdcxyiWZvq9
y0c9bqeILULpUr5KFExrY2k3X+n//+Q1VXIfEGMGMG1VvcaYNDsvavpxxarXQIQGajZU8ps6HtfP
4AsoiCoalJSHFpnw0zCLfRVLJ0zoQLKfTzPRbnbHOgO0vw4MXY9Z2hqvy/ZUzbYBwCz3usxQrVgt
o84+rRANQu8ZI90GKU6gZCHSiLVj6jdL4Swwmo20r/q/jsDSwE4mjM4tD6jXHBiolY5bsgR8xpIz
FsoTHSFMKUfMVskhgDsnPJ27aLXfUI3x3SkEn3Iqbp8fyE/emKggYCCGR0A4FDoWkD6MLdwPgP69
IWXCqEUSGab1HBbAMw5qsBbA9zEg6+bx624V38eYd8lIFXaH+LAUmMEEaxeJ5cNTOtz5n6fBRv77
HnpOPXFhFXyjbjsArhl8Y3JEnTg9+AweLGq/2uyRkT/ipHuEnZIN1Xs6JpDLgiE9uQkanTDq9kvk
Jh48Xxh9P6/RfwXEqwdydRh4pdkVh8Y5rUyVBHWWx6exTgmQoQEaYruFqOjP1/v3Mc98v6xNU0Vg
AAXnqzyvr05a6h3NnDNvmzdvjrN2vzRsy7JNapKtKVvXe/j5kv9KkeWKhsNxYuh8Zl3F/H1URUXD
mNoqi7ZBOIQ4SbPLEqu5LhqjCfvz1a6bMrLE/3E5OXz+OMTcKO68Q8jlkIlssLFdJ6/JkuhxGhGQ
yxUYqbX2tnhrfeYLe5zcnVggYAWr/qu5cXFCHABl9Nkvt/0vj1mjIDKkujNcZE3/+aIypYpDYm8G
5D/SHmLzxigGqjuprAno6C83wJBj7R9JltwB9rZA+M6/dSQck3nBJuBiqJ2D+X1jY56vcdLcJSSe
A4wJsMPe+7rjewwUhCP89vbP4ZezjvA3xREDqWys2KtHjCv2+U0kgyU4SSzaG4+etPmobmvc0r9s
c1BCQrJ8bHHs3U2DiSfN93SVQFRz6TLBNcQBPJ8FNLP2wyMgE2dC4Y4qmv2AYnhCu6ND6Sd3uR9j
12EOcsvXDkMVqeEnC7hpvrtPtkcRHHqEIIPg08lP1ypeJhlWYNowWOy/A9ojaPs2j3qO/De2fhjh
PaUPx1ukfvmFBx2bgAGCuJg/H+2Rkcw8ZWNAOaOfBvUOn6BmpGBVuwkfdjfg4W/hi/PYFgMFEL8Z
nNbtt4WyAXLctt814xhmV3WrH2ctxDbgN9yBI7SB60GJkb09aL5Vmc5ipu+LFATRoea5nSQr+9Zc
IkJrLpmXfVdwftwi8ey91yvjGZD4hDmguBlp8IXNbpS8hVMmqkhAxspcu1OmKI7NV/tVPQzG9bxY
xhv7zrpNpulH3QysCFcoZCmMQSBa8+1LUY/3B79nivWAcjO2Ah9W4rePHlrgPkmXQr4JdriOgkGz
7HZ+fvKxF0CRGPdtBdjjECEEfRujbwRmnDdf+/Bzd/hlb/4r7l8tTP2fu8DOArtRPRZmpU+Sg+lj
fVZqlY/R589b4N+BH+RBo3VoeaZje+Z5h/xxBkRdXxvx0chWmfGpBKvAvN/t0V8MvgMYRMqqo0kK
iqrRzbR+Oc//emmOOSaXqbkcAIh/vse8PSRB4HW8x3g/6ZAtVGIV49FvPXuLqQ4yjqSDt005ZPbY
sxW4Dv783s8qMVe7X9d1j04HQCBv//r869zsQGHKCxhVtDXY6/5uHGNEgjr7mdeejJSns1LGgNYC
X3cGmU8Z72t+i3WDMrDm1rgbNbDYpKkdob4uHzlyUAeitQi8k6Jj1rBAnAbLxCcP5cmK6GxiAUfJ
DZFTKJxCkD34NAf9A185QegUAq25gCY6/DWv+VdKzfP+8z1flXnHoGntOGVhac95P8ArWk2H8EKi
GShX+0Wp9fM9/ktE+8flroJ25Wlh6sZcbre7t8JRHMyrYrTPh6dwRq5c/gYOX7fEJaTpZMnA3SBa
rnnWb/pjOe/1pimSxCR6KOMowbxlSLPJ+nCeGU94dx/SbuD0NyiIO5xX5S/v9S+Ri2vTE3eJXLbj
XSFPza7NjCzi2sSL4DGiVeQMTrgyx5Pjb5eSp/Svlft/l3Kvyw/VqaI82+nZyobTypEePdIr6aDq
HH9ROjLPilbXl+LNWKC+3FxEl/65S0/pvooVY5etUHNknl08GnCkYnoOoyT8ICY2vhzSIcHOwYeB
EOs+M7DJo4q9y2mQv2EWgjtXx4B4NQxsH73pHuuUbwcnBNqjCKiz0jEFPQ0xerARjfzGtI6mUZWO
gPS7dBJgmNT6GFWHx1FAC4fZ+35gBAN8528jDSNaidW4mSvuoMNZhQiLJQIJLBbVnxhM9MFAo8v4
gok1htmYjZ8+ETQoN0dyuRC3GYjT6OWrEier++q+X5RzLfNtQjSWFAi4Y5b2pSjD1BiJjxXkYuLf
KobBC+jBHAavoxNb3vwRDubSfMSeAKMDXpGhDOt8lNJOKgc2jn/KAKcP/NWYrsBGT3vK5ozA3dhT
hN9GTUr1kH4f4HkrUHzbbbhKRylTbLQ97Xl6W/Je+kH+4uSDHNAQN2tMJgig7hB9eovZo2CQfBKh
3FW4gO4Rx9PeHlSf3Q0+k2Rru4fgJdlq0x3i1OMIa0Necez3tl8jfc/gojeMIWPiF+gNSsdPkOHO
fe00ptVmpCOPqfsQL1gq/YGt+xo+cGjao7uEiTphwfNjbYTTSVWPnNfuw9sW+oDGIHERk64dKvfE
jQPStD63IVqpLy2mBeqgaobcDeYw7/XPjgiMmSxeBNgbIJ7m78gtlWmWzcLDPLRuGdwgDz3xQ0eO
1PjWek3fFYe7MCmaaYa/VA/gMdDW2uwohmE1piujBAdaktOPlJY/YsKn9+ABDsUH2BQu5MMdhsZb
+w4BRZ+0dqGuqhd7wRzJQ7g4TdXn9DRmCBeNl/whKwbZur6Fus06fXY33huvv2vk/eRIiOSTCA0Y
/LbzTRj62RbXSpyX5tXGeHGTgXWnbXGOsJ+UF/XJfWceQgXdGiRY8GEW8qR9nrDTQBECrGjnh9/W
J+7fsKUVSlqY5rhbPBV3J9woslfvDr/MeXyvfJLCYJ4UFICg2h0eSji49p8Ner/qsOU1MfxS4vc2
VLi/zLus2qX1UuPiwrLDXQr7Snqd2F3vTCwPRHaSZDIfOLdiNAaKWcjP4fYEu+Rk+T1jMCBG+Qgz
JPP9kA7obbfbGvRpRz464P/xJddWCDB84lzmRb7y0tIJwvDcFItmXpn1KQ0YfZh+WKvdY7dWGUbv
Zuo6WAP7Qqe9h972iigZJ0Ty1Nzv3suP4Ktb98aA7jfO4cQiwCppcDk0iQdNOYjNAUkbzt/uk8kb
SAcwZwChagjlaM7lI1rsfE5qh29og3XNFoufkbLAsQRDzmjHMTl0/GMxdHDJ4PXtB1oqGKb3YDwg
OF5gpfEUf+HUedx0U3v9cyDUjH/1rQhNICwGPFbVMykq/3mQ9kllNlFtH1dB8ql4tPrsz0P2uMeL
ri1eUpJd0EYssvEXwexEx6xqF/nNbnOsV73VLo5hMjoV6dAQrft83nm4AysoJGA/cDyGS+eASWi2
DnUomGHqH/PT+KAdbjVcWHb7wLfatUfP+o2I0YaU9N66CD801vnexGuj0ujAYzt9/FRP6cRFuiXn
IPM6h2fgDmJrmh2fjxoNG7wFQ4d2fWGBSMaef7JfFIzNTHt1qL+16LYJJjWdy6Pq4WV/61AfmWz3
ApJyeJe0On21lCfptdOIc7uHbuGOdkxY7TfR6TgE/bfdYuIB36XVnK7F0MROs8KWx2BD92YyPOJL
dopQZc92w9rMbqx4FGqflcfPup/F6aEz0fR3jigRIqyy/yziaBy76VbZf4U2/p1hN9Tz8HaXB9hy
V+O9MdSFI1BCNFBt6r2vkwHk/FzvvhTfJoDY6n6StdgjK/j9cTL12Hxm4azChbIt8CbTON29wem4
SbEHUXBtsrRNYvzWPdHUv+VQEPw8i/8Dnj9LRP2R0+iKolfpocfpW31So82e3qtDadKOkMSoIEYU
wOH9rsKFibhzWJwyzlZ8SgL3WYv4ar6yQYGYRw5DurI0iJ24oWwj5zs8aNaysTqIbDlY/WuZzA/K
2zHAmxfUyf5O8y8lv/OQJklxdbqp3LtjdndIb2OE6pN53zw1zriCkOuOg3ha5w+Ofms6H8fjykmL
QcAR3HC6nbKvA/7Nbf6p61/JaYR/U2tPNQ+WDX7qyqBypyzrurw57qdBTsts1jMyCrODte4O+niR
HOZZMLLwFE1uvWxexENnf2/AnwvmXYfJ1aMZPMT7sZbhFrTcGRvPfTJOH5FWDTR3njKEW74ajGvY
dw6dcrecHbV5VK9UD78pTsldu6oxvdPN1c/7/W/gCj1qjf/XbRMQUf/ndnePdd+WjpIK/aJHiCWd
67sx3BkVl7zdsGumQT1V6bUV9cMxmJYQrMsJ7qp1P3KfLcoGlb7/TY6DpEATi76bWFBOwlEdTH95
oX/LJf98oVcJnpe1x8jodseVYq5zbxFABc7WhGAgBpK5ncMeHmKAhZSd40NFqFJcg6Eo4B2+7tOR
ext5y7IaNB0miD4hwPTGGpvm5xd5zjKvs1DkVqEigrYb5rmW/GMPeErgFHZtHlc6NER7EFoPdjsU
ZpGBx3N8f2BgDG40PLuRilWdctMzmkMlhwsWdy7uJuROTTQ91Tc2/DamHVoAy5RRZCaEsY3vFjt9
hC8Nsevn1309uXCuR/583Vc3N7SdwFAy/bhi7+kIHz7V0+bOIdK/lGuqgm7/C6T19xvlUoZYjMJT
2F8B+U1daUfUWY+rWoWztgvMT6NEWne/Py5OOT7ROsRrjYaiY26X6X7kBtWN6rnUQ6gH8vSUqp80
WjfaY4wGtL7Lcj+rSRWb0M/bdpoa9rKvGCMnK9exRwsiWEOiBWs8tnawbiKsxgnNv9zEc+/x+um7
Glg8jQLP9bSrohXERUvV/kToJC+tBwZafaJ9fKRf2KwL5G5Dio+SI1Cx8VZ6rGmWH7rdqM6Y/U9y
WHpvfQhna/+c9l/9Q2fdp85XYVm4VLa4XJJsPqspSZe7yixCIkZs8JKLiXnIB+oBlOv4YgX1yMTT
SwNO2h31WeLdGkpK8oGBofUKDXvUdLZv0QE7OChsuPrgFCujPOtWXUPds0sm+v7h5E7aZt6SUDkl
rnnHYepKo8WL5i2MdxB6GOx6NmwZ8yQT4OS0+rFB8eSEODSSVbMtyIK+jt3COELQm+7V24ZqIIw+
43AVtMVQhR5iH/KRtmczGu64927NJMHgN/GNWJtAWhjq6G90B/+rzmEXHZlAPhDkk4VbPmfkp/3p
3cBSziH7aBttqEHXrE/zzu7I/k7DPH6q4cxFylxxGKFvN2Y177X7ur07GvDxAkDQAjcrZ+zYX0Zy
356eNNDBFg5Oiu2iiQ2BZ5PsZLel81J0z7b5tRfDU7ijEcmdWT2rOEia4dq1tKHSGaPKQf6fh9v1
rd8c3iRFagaQ3mHtiUf7vddbw6Db0OE8ZXeRm5AvjHlIfmpi8AaK++Dli0aFkys4Et72wIh5O3dt
2nQ2RtLGysuwPNsoOsexuc1I8uNqa1mUGtE6oJmXHTYa3tZZ5es4Ink4go89eq7HDrdqptzLx1MD
A4k2t8kJ6YFWKc2bq3AczRtauf0vvYG/wWVYeVmuSu8Z4qZ2tbP3QVOUIDfJand8rCuUNPrtXngR
p24YFkvNQrtmzXCxe9ia+ejnHajLMXW1AYUfZNAJ4W9Xv4I2DKOO9/sySVa9B71zW3YYmt14Yt1w
vK1UqJBPKYyV7qHFNQA7tSKaqAxUta9uNdFojMIvVm+hbfTIhv3WiTX/ApXy2jgUgBBV1bpG8erD
IVG1NkpWUbUp3de8qXH0dgZO+xh1H3oIGOEsHDzXsbgOaBU7T03HqLU1O7QbjMzhUiTMOqurFJuO
hBb+Ig6XOf5BSDFUk1a5y3b3bSvUr//h7LyWW9euLv1EqEIOtwjMBJWodINSRCJyxtP3x93V1UeU
Wqr+bdexfWrbRFhYa84xR6iF1WhtyLw0GK/pm0j38/oYauuQJDFsMXU3VNZW/NYJW9Ha/v78/21w
X58/zYMJRUwBoBExvv5aTPRCXGJFHeSHVHzOp8mxqLBri5gnPsSTGjtjiNxFXwtncIBk8hDTTXb/
uIVqXlMTtyA2bfUHNPS9blA1AwNubLAthW/yYlM2tCgOwMLSA/GjeXpMLVdQ950cwW7N/jgB/r3D
i/vXDIWDH1DvfKpdrj8pDoxoEtNDRSFohy9nT8XKT7fTvs9tjSa1c6PBF0NHaBwYC4xGik1xjd5x
DzDrFkuKP69yZ2EnPefb2tPBAQhwPdm7HrcQ0a739bJ9Hj9Cye73SPhfxYfoeXhI9tzJsC0/zt00
xOTcbqHBfKiv/BfxYQLSOEYfyvr3d/1DnwgnC2oBL1wz+eguyNmdYal6rlYphx1pm9rdNJpuzlnb
KIcuv05Dt5YWvbAxyKrW2NHKzJun94mdf7zrx7diBkdBJI2uXCzdBiDhZD4q44tkbNWQNGvlfh7X
5gyfUb8JjUMqvY4Ck69saygPf9zId6hZNah/WSUio/RvjptNI5V9rynJQRafMvOx7khUhU3VjkSn
Gi+WSSE/Za5Jsdhz0IwmuYARA/MYK3ly1WRNt7UOKn1h2kPjFjWy9wLOa8LkHbgQnKRo3k7plrD5
UdnmxqJR93/cwHdAVzVkOFh8eZb6Xf4iZE1ThrUC6UVf5RjrT+TVJAtp2mXadpD2I14I9RVTuqx3
e+LZXgIs4cJN3i0D0Ssqn1BVHVcQ2WavLDMnZStq5mMQvZvyQxEfs3zCmRLVkLLr4bynwj4P7+gv
2xR4Qjo5v9/Mvy364hOCRqPxSlCKmcq/LvM/FXTbGkkRV118qMj67fW3Tnzs02NY1rZR7TvBV8B2
KAaE8knLrvMzyywjZ5pI2NpLCFFWZQclllRetQLobAt/GixYfjS7h2h4ytiKAg7CIHr6/apV+dvB
cyb/QI01TF6FblxsMnEWKGaRDcTNLot71CGlbJuT3VFrgXsAwKqOhPSViI7ZA4yNlxQaA+mrEaOF
hcnAtqP+WHQQqA2y18R3njPA5ETWiacdVVxSHuPOzsj/BDGGZxIfqO9Eww4P6evvN/LDYAL5lAbX
V2bQbEiXXr2aOcdhVMwRvTGwDjpkWuScHGGt2Y+By3zLEK4SvDdRz582RQyURizllP2xpL8zqlTV
lJTzjm2IkvRd+WOB7GilEh5KejUvvOnSNZWxMe/M1Dthf/GaMiy9qyzg6lVg5+HC7H0WRiVsp/EP
Wd1llga9Eczn87TkvCQhWFz0RnOsZUapiIJfSrsUGlvOsHVtKce29YpwTTvR4Q7RbrTRzZLFNBDh
DTim6n8cYz+0aJpI4SBCMAOaU/WL/bYfwzjPkpPwj+xpesHgWNqe+OZe3w4HcEgr3BBN//ty+GFd
a/A7aGXJaD07El+s69QQ2n5II8EPtGwztpuoBPMMYJVUfjXs2+kG4lWMhV4wuhNT8Vp/DwyNwJGF
pHzU4Kc1kcpjJNqLhghpJbhTi9uhfU/wXq7mR0XcNHzTUruurcyZytIrJoyY+EBzwlKYTlWnZ0Ps
nB7zUgEg7kQj2kZ/nNk/0Gc0CKxnjiSSSU0xLp6rnHRqUgpJ4Pe618tn/6UCLNpiHLSJh8VtO/yx
V/xQJJ1/UGez0BnpcvR8LZK6qk4rqeUHSxNvEolInua6HhAWblVCG8qnEHWWBbLvWE8i2caYrYFs
Zn91q9/LUa7CEuHq6Uw+YZd8vQpzCBNO9zjwaQSpifjEs2hrlu7vC+iHbuD8MwpGFRCEEQ5c/Eyh
zGNslPxMaD5S3s2lWzyn0n0mUR6sh3LfBLYcLzpB+p+8VsSBBsEnBpRE47xj/+ccybqTVEhZa/nV
fNCQrjHvStOtHu+i8l6kBRfFNyX/a6v4jp1TX/7nRy+2iqBQIy0TOssPACuN53qgr78/L6qGas1a
1emDKjl16Lby1uqeKw65+eb3B/69FuAKeNrnxw1b0bqowLtYEkdBSS0/MVeayL7kzupCSFeMHaq/
SsAfVzIV9Zl1ZskoNC9WstIaJzPM+THdeCzgmqmNXXerjNOrqBbsjSKGXigoTvu48bL2WiiuWuWx
xbth/mtz/N746VSi5/V8JklRDn1925MwDlYQpAyJ3oOBycSyjz3YTjowSIT67dAWS+UjixfGXyzr
fy3N13qFX6bbJuAIYigG919/We/SWSpiXfeFVGYWPDtWpi9OoXKTl5mrNeHOMhV0bTDQRrx9Uz7s
UnwVdJkTPgZiSWKC1nrlPQ6iW6sjMhwtWqd9xGO0zqriNqLUKc1+p/PH+nmA5RIy7CyKGqQMqaI+
88DPQ9JmaSa6l8umo6rtVSlqf3xO2veVrZ+PPt1gus6WpV9MhbJaEKq5jnWfhU1ts0E17woPxqv2
ED/DFD2I+3jb3pmfCuLTM3/LG2/Pfv5AenBAMQm+Hj3FyXGAqm15MTTr5Ca/QQ+Fm07q0rbQpbvG
E+rz0C0dKmkEWTbzZBmjlj8kFP/oDRcvjNvghXE3JBL8Ex3/Z2OQ6lhFGTMRdnBnFDb77qo/VNf1
LTny3X46ghhukkV3bT1YkOJGG70brUpzRsFAWs60tggQyUcyAwuLIbAB2ebBPFP6XcvPX2c6AsVO
Xoen8bp7EgDukfc+D0wb7PK+vs/vhWumPu3LsGNg/iKDln22L/1L9s7juK830vF0XeRMpexM9poH
7Uko4b0rT8HkSgraDe1de59Le3ySrphaTiFqBwaYgPABrpWlzZ/pIHMwrSDwmfEKcNWN8p69yijQ
f99nvmuzVV0TJZMekBEiX8DFtz+oyjyLp1LxIRu20DCJFjMdqXWATyw3nd2+X5tEx8PczxeN7nYw
KyLvrMdm2Np5YeE2uaukTg2LwfSMHq2+J2QLc/BSeUFZWbaO0HoISU7lKhNuCnnBKE7UF6XOZGI9
Y9GA31Jl57IXkY9KvEhCBmJQrVRrD4TYJZ4mell+iOv9qJsoUZDTPef0zVWwbHFEIOWUz6d3IpLm
yg3jCxK3mdYrsBW8Rl3pgSOfzlfbY1KjrDpto//FOPrXElysQyQ8GmtQFOGzXR7AQ6XFXTmkih+d
FlDImdaduUCBDX/TLABDoTXYUErEwYVMYqZuYe4UyUE/SBwXT5Yk7Vpx6NcovWiTC7KswhUvYsD2
DrdewanSrdYzOV9oJk7ZcAN2w7AeLRcBUzHe6kD8SMKTY1JsQ/FKr+6ScCHLThi7lgnlwi5vZNWp
P2s4peJSU9E90ZTbzFm7wImOM7qxZKmMtMMuT01lxpp4puhN003eHnhkUrxtRkLnV+lfQJp83su/
PDgN+dO506Us5/S5bFGU08SfDirNn5qYiTqgKOyA7mMYHDpatDtNDBCRJyyn66Q3nUbpXETfiLYV
ZfCGiO88m+4NFNG4wM3QAv7oXbRvlRUV+tnsRLXgYiuItL6eCHE992Lc1KYfl29Vsa27bTYObj1c
TdauJegNC1Khc6oM31sahSq6k84WDxOCAcivpryxiielfJKyZwHnumk6OdNZpSduOugOMXYeeb7M
4z0B3ksd8nV8LlkjCzT5bq5uYmOfWpkdQRUyGYgPMJNqkqNBfE8MYVW/xDGrdsuXSaWMfwv6xTxe
n4qXEiHfkGAni02rFLz9vlV8K0nOzwNQUJYUZBPSJSgopJlSVVNm+pP2yBCSERyh76wws9nU2OIw
rvj9977bBlz84MXWJIuBmBRCYvpqChi+DZpnC0IwGzEJhU48sC/qGNtTGdZ3UvaGKIuxI+gcPfiJ
mOnELXIIjZCXfr+sf4DY13X79TlclMKNnIdpmvAcjKxxJwmSCMenikGoCBXaN4EJ4rh2sHdZTAY6
2hCNsmWsg+oxAbOvG2aXdbqs1NaVSLrXnksMRH6/wu+1zMWDu6hl6F07JWu4wpCUHGMZDQ9Kfndf
srHmvpVAsSixkTTeZ8b1qQAcBmuwVaC9prAsIGR1bePIsJKb0001D3bVbE514JrCpg3v+hQOhRja
Y4smBd9FHVY4Gv4Ygxr5ODzUyTJUl7/fjnx+z98eOE2MjHXIWYJ98SHmU6zUVZmavpVB+IB5RmSJ
fK0zBbZADkJIl7kCoJV+zLHiRtRUdXfMptrWR2b6UOEsOee+Ures3sfzB5U+WTmiN5iFA0Ms464w
7tTQ+uslyN+v2jjPL7C8OPN9L/vR2BLzBMDR9CX5XsridVsqV1JGcIfJ4i1f2hSgq8J4lYc9i0e1
R9+ojK7Oh9VUIXAk7oXT1SnsYRDxJ5q3PthpzO/HPLOL2PRHdOV5orpJzUxQlNYdoBlfvjZxBFN5
/P4Kvrd/mox3i8Szh1QkgiN83Qujqqx0AbjcHwmcDTdtvRzNuyTdD9JuxjJsvNGZkyGcM7PV7798
GUhGUX7+ZWASi3+Y6B+//rLYj2mnR6LhS9nByFA88rkdTgnzKMY/8Ww3wtVYs2ZhCEYwzsaKAzfA
SgWKTRRFXgjtik7LySYGbCr6KYX0wurWEh81NpHfr/X/8ZT+z7VSmn691qEXykqJBsMfoFdUV2l9
FZz8E7zObHgQ5I0RLgKMh05XhnL7xy+fwY2LT+Q/T4mC7usvS2KttGM9G34G3cqYdjOHFUzDaRNS
gyniSidUZ3zKpOPvv/uddQLzWKN0BOFly/9GDD5Z2qgWQWT41YT4Q1iga7YFEhNaxAovBePuTrg6
1T0kUXgpmNR0j1OuMCsjwVV4ryS3QclaG5jYNvSb6aGAMxWPxKsONwKhfF0KhXZRy4+/X7V0Xq1f
nxZXTZQrnTX/1NWL95QkWUi6maz7lvph2YXlh+37iXJfBYYuJBAcj8FLDPcVM0Tp5fcfv3T8ZEEr
OgAcEDNQJIzxix+fmk4XoqCmA8PoM/oUGJgp3Ucfa/ZsWbd501Ci9ey2+VKypKWU3uVG7EjsFAFY
f/4cjMsS4DaKr08MkvM6XSXBfdzhG9lGTh/gKlRzDo2oRCa7yfYdvLZmSDcRWSi/38g/peTFUwRo
k2XigM+SJuMCokia2AoaK9J86VG9z+7Lx3bH6DvHd7XER8rubsIt1ML0Wtt1N+MrVhPh87SXtgzL
umN/p99Xzw28ZzgVqPJhRPvjK/9JY4hxK9/R8PeSA3u5e8Lp6n7aydv83gKPf4lmWL72oDo5hf8d
JIJEXpxGe/6ATFN/5ADrrS2jArot7oVbOOSyb/pQqa9LGJ/laNcjRGm7vcE2ElIqvLPudfyDiiWp
379GBRExSr7z4JwK8mLPMqJTqyiGoPqWsezIkcKeEs1m7QqyEzWryFpZhAzWrvhAoMBhvoUmLsN+
plbAdBj/ntHWXnFMzR3E6SJ6kNAx6qWKQew7tPe69ozSzXAXkWxRg+DuwYDs+COpUw0e8cQ5szbV
JQq+tPGpNkxHhGgEL8mwoTZSgZpnerwzRwt1cAwcCDERglJPB4ALqLSy9EUhLkpkpKOX3xTWktLO
VD3ah0jwBHHZM/4znO7kwI3MDXSCtnRXXRuv9HDNR5s6vDUK+NaADl0DJ9Oo4drMgAlayL/JBz5I
pPWxQb3wGpiACk5jLlquIXEj6JWv0ugkJzflDgVHbpyuXoaBO7cu45KudMXYS9+Yi4azS6s13sGa
zJDEJOu5Xqf6Vij3M/bXucOvxLKDvx1TtBPSHkBR2au7PzqEH5T54Mz/90UjJ/667Sp5LakUU6o/
44sHNcKuPk/vNAXKW3A/vqbb+h1NpeJEgW1iTxc8Y1Xtm3vrKj/mkNBDe7467cbH9CXYV776KTas
azsHqMiZ7iFgQ0tS3Y81Lmd29DSv89bOPhKMeQRKBEirsPKdCuo9+ArPIbXNd/02uB3Wp08JL/sW
FbC6nu+bq+qpuoUuTllsd7gfvGF5Jz+C40u0pJFTC14yI3VmS8GPxdbv8tfxJiXF87G6C3fNHWb1
9TPk6/q59437fl8fpX1+3dF93fIKeUd8eFiATzfS1e8bjPQPjLrcYc7eKpqoQrj4Fjg5NUGeF0z9
keo1G+VWulUOwTG+51FjdyV1ZzK7sG084RYt/nN8L72JNU4I/AVRV20Hz8Zt/CI9noMH4eKQxAKH
60X/5N+m+317170UNzX7UApN86zDlHo73qpH9eVU2vy9jlhKBt7iXnhQP5pn4cF65RlD10FhYJ55
/kB/8bHckhzw2T3RnGGl+zS9q7TuravcNIvhDfM+GIJjhC4IcAldQXiU308woxelP74UV/OL8hk+
hVfyDk1Fsw6f6pf+fnKbu6z1ZEzrGNa+UXJ/6m/oA8ZP9RHIKTjgCEoL9Igko7gL35u1uRLv8trZ
kB76JO5Gv3iHqWp32/xYI1e+PlvKa08AIX50BLRJjuEh2bMLHXWf5Jy9sZOeKqJGjDtx+y7f/BV2
/J1KwSeCdxZ9/tnmhLbx6ycSRMLA7KKXfcp0UgPFT4CQSPM4z3rNExBnRZjUATTZc++Am2YEQYRL
OGnBfAY/TNND1yImrhEtLGTnictfVdxAElfHGHzw0Oeb7whPdXZAvBfemOHF8wJHx1lcW4YzwQx/
wrwTq0aOBhEGNW1AumRnYChbE1eOkvy0nAJnCJxxxAvTg7BcxW5Ktcjpyv8BJIzn9K+hzQ89JBXA
vwGgxbP51hyIUxLVoSaBumXLMxk8dkXLk9Nlg8gvdwPFxflPTPxOc+CdQxWaRztoHB09BzqDYjEG
q/QvdTL12vey6DwCMEw4Xyqw4MWB3oCwCMPAq1Lh7nkj0VuRM7xkwW3Hk48cDBMky06JDar2mC1K
si3Kd+DE4meZ7azWK+E89V5C+F93qDYdIVTiDe6suMHZNaztaJVwvJNc/mixl8eO4QmQnNSDKa1P
E2arH7PxPJJOTsZC5mu3ZIpEWEQGPH8Oaqm9Rt6j6Usk0KRlExuCxoedUKGkXHDgiE8nQhzYvsTG
Q5PA+D0h36dcoOKZ8erIXB2jQcRGK1ATCaFGtMFGJsOhIHUsLjR5R7PSHjRSGEFdLOkgdltQMmVa
xgQAntYp4Y1OvlfERVrfNsMSHu+Q3YXzroi24UCR6vLFRqPD1KTL9limInFoSgp+L8C2oHZanJUw
ddfe4Vn0eIAFTv7x+2b5/3h5hoxvLFNQUb0AS2ajC6NqrGTfOJDWyogOoVyGritbgH9neGXLHqCs
gXKthXlL9eBwMvf0n9miA8aYF2IMgmsX2lom5hs6/1/S3592c6ptUeeYhGVEI/l1JyjUqRYmq2Ef
MtYw+sq3uWaWtUxA6Zkph1tmTTl7qIiO8dowr7MUx51l29xp+TN2QB3WVLH4OLbbLnqoFMimi3NJ
+dEghzXOXpkKDXP+igCDgn5twMFUdl23RoiRzGyeZGJ2QMxbI/cC4Slotpq+K6Fn4+MOswRuv1Iu
4IAO9UbJXpEvqebb0C0TaUVPLekrOQc8XhfzzlD88C9l8k/14pcnc7FHdkId4E1Qyz7qFCQiqQ92
LGO1IXtT6rWyV1YIL84CsKj1IyLsb4k3Us+LX4CfBs4BIgnvxIWZqrxM2JTywRm4z7nYS06IJVBr
9V5XuAZTGzJMEtf0ToaXt26uOb+vQuWHypc7ge8BSICFzGVzk1nCUA1aIfvIhnoYcBVEKnIKFlrt
orJUzqIRO8ISKHU6iLOlx0ed9V5L0Zh6Akqy2WVhhr2d4QeCsbRmVzLAr8c8Wy7dUrDx2/39ir/P
Pv+5PgDS0MQw4r4s4WQFKYuUnGRoJ9d1sJcpwLDtI3kpuMHXHFH6YFvatgZomO5h7c/WPXhd9Rfj
8IcHxwdB/4zpCKME8KKvH4c1VWEUJaZEI21jzKqaTnTXRU5W4zjrjo+onszZY4iYE9GorgVtj4hE
mdw8ctQzsGwHp0Ut7SUBvsVZvQmi31CyTcuiXyDhQ2v2+2OTv2Ny5+sF8QEaBxL6Bwz8Z/rWMK5M
td6QfKtyYdNRrCKhBwxk5JE/AcsoEU5NNqMPegKO7wHq2mTXTFLJCozcond0dqLRgQuVw5PFUhIj
xL+Mh+Vz+f21fvx6kRd9WG5IdS2154daM1Jz0Pv2MFM5blP8Xl241TXVa2iTw8k2IYnr9kVsSdex
MyiACAKVv4DM77gDMjwZ8w8VTqkJ/PD1JZt5mZxi+Py+lS7aBuUc5xprezvs1cHW3xtK9E3ZfU69
lz8QQ9p6YbDMN3m04QE1xiYnluSvhfdDfcY1MRM2cRaTWH4XA+FiVk+tlOqSTzpR6D1TKNNtzO1a
YnqpLHDFbaAnU2+vDVxmvZZ8ktMuf280N6Kfg6g8OBrf8+u4MT4paXeUZ8XJEfZD5NJDqAsZnfTO
2EDJjlVIwUvDcMab4B33MrJqtfsusLWPClNU+HJbYPFhS68nTuSg9E8loZkc9BjAOYyp0gdp9NXp
///z55a5eSY9mHxC8vz6SsS5iFNojIA+wsISUGNo99HpOFT3crLpTG/ivhq/ng59uxOrpyLb6SZv
LV6Ff/lIfqenYcqJNaLITgRBC5Do65Vg2R4oJ70WfR3QPuds5is6y+cStsPZxIyJM3xmA52OMVHN
sFghKFOqvgYVhK7/wWMhuR5IUaaSYCx8cVZnaji0bRJK/mgs+2YV5NRvaDKX4DrgFOoJWX3iTAlm
ts9JfCs195L52OFT9D/YZmQR6uCZmAwxRb84Ga2kmLrJKkQ/Ahiq29AZZ80uq9zRskVTHYWOxLSm
3urmp1DE7sx2aFW9OzGggEkLy8yLiSTIM5AXTJxIUBWDY9j7qXwM02sLjvYsH7q/3uQPxT31DTbQ
OkkFGI5clmJGU2apNuInP8NVAg99EDI8+pvnkk7aU47GJoSv8HZC6K1pVJXotl2oNX/lJfy0oL5c
xsVuI9I8T6XKZaR+RFbgWsTxoGO+i7AGny/Mz1tH3iIIMiV89v5KHvnpgPjy6xd77ymtR10P+fXg
WTiU7xNBRhre1s9yuK72xGzhzI+mn9DeRbmvVu0CrEO46sOFMToBAdizra4ILCg24cMfJ9f3Loe3
g4IANhnvCIHr1++sRUilDWY3E7terwe0mvSZLkzHIV1GJvBH/Ukfg3YYF3EujS9OuQsPJlCU7FQL
nhnJCCXL/+n3y/ph2Pn1si7q96w2J9VKa9z+yZnK/bzx2nVE+JH6MHXrFE8Aj0CVwrLRbFqotRaI
3iMis1zxL8PjH6aHX6/kYt3Mc2m0WcoDkjfqZ6Q6LGGaMmUlEFyYbsfhExJUlnqTvKhP1/HoDNOy
nnbQGs4Ax0ewYgRwJkRp/lCs+mHdmt5Y7CYJDsb1aURmtpfSK5wJZMCl1e8P8adXa+KPCRx9Vm78
kzr8pyjJoqLUx7aY/KZB1i7SmqaZLQbYmXX3v//SdxavpjIJ1yl00drCELjYmOpQ7JpgSCZ/Nuhm
idntAI10J8dTtGHcP0aP5uDnWoV864+92TifyBdVDe6FDBW5QU0DfP+6gLWkmtSgpIM6XQkHVOX4
KJ/Ju+BRmDY70jZE1IDGfBVey97pDni0xJcUrzBjOvO+FUTb9VYmi0D06nRzjt98H4kcbHdggZht
YAEnj4vKXDaPXejS0Pfdp0RpB4SNFSSyOlu3MMJEAGhrRJGFsPWvMKmKPHyEufEsZyJ/9s7CV4W6
cEYgRum8GpMlLQciSlwUAILHzjUY0QsrGSNBvCdOe+2Pp/Tdau38gv7zlC72n7iIZBND68knQZki
eXCF2k0w/ccRrCnvrUN3n67STbaPVY9/yTgz3AFDtPG6DzyoNf3k6SD0jTfsaPCpVGHeAE2DKL+b
xyxbYxD6+4rSfihWEVyds18kUm5QVH19rYJSIZ7syslPGm86gqFAODl1/qD4FfLQ+I0gipaUiWDT
hZspg9VzZcIgw2XoBDKzlMMbYzp0jFwglsRO2qyKdmOcNtawqocVA5E4WZulUzW7tnX7caEAbtar
ULpG8EmSS9KvADfCfGWOkPjaPVuLbkBJh6fkar33+61+l/fxbs5uSRCAdA0zsIstWEKj2cqRMfp1
A611pbLsBP25QRlL6kbpKtXh1DoTgWYZfLj7EFBA5eDfRMFqYoRRL5XTW6RprEUAgPqvudYP00Gu
zqIQQ+DKnNC6qH06ozFFVA0jSsNNWt2H8Wcy4cySXcuRnxQbxI9yvQmM57x4EeXj749GOX+8Fx83
7BrAQRUjWkqei31lKvN80OR6JE1Ze1TPlkRuou2GeQkSqmyjR1hP//wSwTdtCZwu8XooglTa9E9n
bQ+D1YcRzgYZX+UDiu8x2VqoBcnxJHvv7JmLNc5i5PNUHXBNLEnWv9/Av8rw8gZgirMpihrDr8sb
CKOxzgs1nfzqEx2wcDCfu2v52KOL6/AfHZ6nj7LdauWGkR8wnkKeNQzjJWpx9iKSOJBFk/N6A2be
fgpLkvIyGHWuWm8rBsWPHWwjTsGaDm3xz2aPvX02dyKmwYZDddjgRzg5De6R4YHNpv3jkP6BsgZ6
BRvhjHCc26aLeY/YmWFVjlrnh0iUTafT7OEeYimuv3mzb/bpP2ei06vYbILO7l/EOwtnm2lZBcz6
0O8pf1wPW/7lctF1VDXnnCg8LOFIXFQNUlZIRSUHgU/iQIFRHG1stJR2wKUnMmbzBzxkp9mztOOQ
XAXYPryaVx3Hg77W+mVYeA2uWdlW6m5lBRT1YJx2A2iD4HTh2gzuzeHp1N6qMXOq7qGqfSnJcJM6
SBWJFTTJYGOhn6lPI2l6+uJQq8hnIHdmRXiUrPQgw3aa0K7XJ+04QX8V8IwuGcvEHXCusOkYB1jr
tNp2p1WhXDfiQZpuLZlomB3T0Wi6Taq74uzyuDd6ApP3+CaAIBUZXlGupuAJ5GQm6lpXwmeIABev
Oi17rHCzVWZuoWraRn3Xn44hgdsc//zP5+ek2wyQbNpdPgOgI3F3FckWn2O+DdwuMXDgup4kcsnJ
H+2Xfe0NpPYQUyhuBmWra74FQRWRL6bjeDpooJiZDRVcaG81Xi/zaSSCtXiTZAM6/3fNvMtImh56
SDnLLPROgF3RtKu6NQCApzcbfbwdwm0tHeJpq5zWZugnck5R9DrL4CZQqU1jUwOEx59G+h4RazjS
m+LXczQqLP7GqxHj7ybyc7yyYtbhKK5DYY+GyNC3pbwMuUXp0BeeWB6ifMkcN0h2CuHVIfDlTupf
EX4lxlaDt1f6+emBD0duVhkhRQRQkYUU3MrtI6YbQuCnEVlMGHXvStX+BJE7Dto6MZxE2XbBtYox
jOKKgmuWmwlRa7jO2r3abZLySpjX1kc9bfhOx5Kyfq1Z3tCh13YFXPK0rdFhvOVm6i4ptyVXFk8g
nIUzaW9K9iGlK2E6tEPpJnjomUwZBOUcK/daldc57jGD9prnvkycHtBWXi0N7XogbGVcicVqSA6n
9L4JCOdaZwALUbsQ4NZPiPCUF3ymtGGdE1IdQBvYt6crExK87tbVQo2WprVG/F/nbooPxWkpzXeZ
ua+GZZXdZcYhGoGaCXXB5536Up8foCP3mS+BU8S7Mju0yk2sXxsGtmxnpcirwPkcF4/lsCdKrajc
SOKmPFhAWJ6DAA398ZQ8R/U6sQ5ps4PTFYrHhrFeN930pOAMdomrceAWs4vBhKqsg3KDvVbkGX/I
Xf6pv77s2WcffonNGj9sNrdLDNRKcOZV2zFgtQVOh6WQKj43zE1mZKYKr1/+zORlre/LfhM03Z0h
JgsDVTgO6aKTYx9G68L47lPBM7y2KD1nggmzmz5QV/GwSaWa9Wy65rDgUVe6jpocy6cgfKnFEurY
CE9zjwYZQnLwRxH4vxlXl3dGlcFAi3tD3nxRVGk5byrHOtFH+odfw6qM71vcyq7S0c1H/yQvVgOh
i9ED3nwFKrEZHoZkPiMcM5II0EBdDoSpRSrZ2dG8mLEED/tniepWY2QBw3KTm8pG/xAF08lJe7Ky
60j7rIzGkXrmlQZj8wrQlq3q5Ev6DfVEL9/ryEq1YZtNOwoDWzCVK6F7SMNwN54anCVsGfysNl9I
crInK8AhIDuakXLXmadlS4RMPHYveVeto/S144szS8ERgSz5P0Z2uIieajAH47FOxpWiy6+DgV38
9enMy8FTvNxrjYxdHZJUy0uVBUdtyVQlq7zWgBOAa3Bedtipodt41fAtUmeEB2e/id2UGbjNGQs9
P4hvMh78LREaQoPtEvEtmNspy0pgc/HKyVaDfd0eaxUeQwOnOZbi5WnUtnFVPwij6IQFygwdeU2x
UAo0BMWuwAROaKzzhKIrK0fWB5rb1Gl13Z4VNvJ8dpnkWQKU2nUvEV0i7GUsZWYiinq81qziJYBg
UecAvBhhEAwFsCNjhThoW7p3pN0i31RaPsT1rTm/KsQ2FS9DrGyUcZ8Zz+kJ0n3hF9MM9etalq/x
hboSuzspHAhEiZy0/KzTxNH7ZBOwhCvJuBFZABFMlFP1GOVHpanZ4zc9Csk2fWqaY5fPdt/uM9Ia
au4hFpeDeV3HN3J0myuvKg1IOsWLVCRlvbZdQhdCmjHhQwIlSkTJmR+FOMM4a6YJA4TWE2fEHWeK
H0yBAqnT8ydRRKLFUzKl9k2SpVeBqUgt3kdR7mf1jcoEpZcFJ1D6FX8XfG+XGy967pXKSPOlmFiM
zLeMz4xwuo41dK6jyhE86bAWHytD8DTJgnvvaJo34U5Ag6eTLHp60qzj+SvlF9gMMPG18zS7bmWM
I5OPKQ+f8UiP2g7j530hW16unycQESmDL6m0qaR9Jj8LRfY69M1WKdjqtX3cWa5GqyXM0XI91uTO
9Br1yFDy5h6mSZboHsG7A42zXk4Uu63yXX6yNnoq3+F9myKuOU3iW28OS1K0nXLUF5GUbwqRieD/
4uy8ehrZsjb8i0qqHG6dAzYYsGm4KdGAK+3KuX79PLu/mwO0GumTZuZIo9PtsmuHtd71Bi3YTLyX
NL8P8Jkl8LG9ZiY7oJpnyi+P9VCM7XNFnA4HFOEfvQyGtE96ubNq5zmHTYzDJQqE4Fh6wwLLd9NJ
F5CPR3URkaDh7Jzu4MVHbKcxIxTBNa2eVIvAprJ7bPcBL5K9hEEpHbG5gREFl3qMIPEGHBEdcBKm
JlX34IkQY6AE47exf8oJgCKBq5jslZu/WgDdRUlGT+mAxGPLqaJ+M91NKpiImYi3SfrMiKyl/A/d
c221S8VwyfRhDfMXDELMm1HbD8ScFt5+qPZZ5ayTslmHWrdQCLAQFuUylbSdIPXAoom9BPvgDdOO
dUbOPbOCmWWec9WaW2CYo5S1jwQlQins3JOrXzGnBhHz5a8enqbJmzfwEmw2LbdAXLA1IJkzl/Kr
E/+mU5x9AFAT5z89mk+ZfYxN6sZtdRi9FafFAEO+hdWsKcmdiuWkPZZbLdy17cXpi1WaWriYi23e
h/shvgRGfFdTC9kg4z4ouRVJdo0MeWyKdGMoN35n7GLqWqZhpFj0zFCqcFnzFnt8ICqseBsPf521
yzU0QCv0jXWGB3h2VQ0kJ0OsHosS58PpJe35fuFcB7iK0U17dn4xMggY2UgtFZFJzlObnKvFvUW1
GbuMid1l1NOlFeNG1K8odX9rUI2SKV0IwPIOO20T5yf5kpJUWbEJ/xx3mhWw5jHwwQZarO2RtMDq
DL8gAhu1kn1XhwfP5SV4dMvewUcpmHCBqJ6/SFV1MfQ4aWPpGLCyraS5jTyxcTAzlQepU94IZ66B
y/y7xftOyaZcQPcsw5yYnXxr8aYgGhVFhTarjZE+izjQ9OjkmFA+sLpliXNklUPDUP1KqeTpd1ZD
CrYdP8SG/asW46LpytcOWp5ZHyzmKK2pLSPd3LjcNhTMP82kv0N10G3x8oKWTR1A7NeXlrpqeq0K
bAXKPEWv0+EiJnZDqtJBQ4+cnv1WXXpJt8CTXeQ/Jq59A+vkh9OcYSMHXVf/U3r9B5L0esWLUC9i
W6eAibYzS7qiKv7B7TaW16+14d3L38sED4nG4O0TIY9vRLFs7HH+77f2x6/pSymEC4fOANLDCcC2
zc/4UpP0Wpu6nXuEeZpmizS9MznH9bcRhZ1vs7ivjQOrEG5xjxkuE1Mn1n+ox/6Ma74+AzN2B4AL
ZzUSYT8/g9GFelD1aCIs494aHtRhi7ab3uCd1YPMqyLRKB7WXYbGyX5pqU0MnN8EqrTQr9c0lozd
TsIrtmb7Sovm0MJhsriuzXBee9cyuUzA0dws4UhFw9SyUMudQyxTP+xMtgHBYHP711QcOWFmBlcZ
wKi6rbXyoENXSBRjGfHNswOunVvT27rqcVCOuoIFrKV80FYrDExaqeo7NoDjwcFWnyP31Ii3qut/
+KWA/b519vxCTCcIyVPxc/xqE+FQ02R+0btH2ujJ1pYa+dMRbKLBOvsBYkt1n2qYh8CwDVEPUjao
0G1T4rF6uiFKpixXMdSQrkz6gdRUm0TUanivkts6ItP51ZsOnthFygfavDnXc9tF8zy8VpmFCg31
Ui8RDKJCu/Ko0WIVeB/3XCyEA+JESoURcwgFVb0R2jRvxwMFAG4seLYxS7HdYa+KpXTXT/kbVaxl
c29n2soiUAXOkkjU0G5FFa6cdbxxvJUfSnM9ZZ8g5NMK5s3i3ux8Yk8viuiZMr5awBghamzhb3xj
uBF44BSmuBGuuG1T+3fbcJjj0eMq41YXByM+WsT6sMSUlvwyLKpw2ccUzl4WMEdzekrFeKtqczkK
oHvMqA3uNXYvLRq/TMaDp8hGqnXRvlQuhDTzwWA4lWCGOYFbU8QHdnBKS4wqBRnOwG92RZkycf61
8anWXkcCoITyVqunsb1RCLZatdg90xCXKApUF/c05vxqAfEFczftjRZBoO5vN4r9Ewj+ndyCwoE4
IeY5OlYV+AB/3m+9V5teVFrOMS5/4ROU++62pAZPPHPpKb8cQbUvHWfDavoVILBnbBr7yTwheMIO
eEBl7xs/kOO/w9wYHKHPQ/ppGzoMxy/Yr65WZae4A+RT2XrocMk5dfK+Wbk4QrOFi0SVgaQTc4qx
uAnrdk1ElMYeNYeD7vbbPqBGhMgZxSRB+78iBXVkzWQDrQPBspZSnxKK6BF/YUUtjmVU75Tw5AT2
jdCU59I4JxUOzkF/kr1Jmo8IwQ89NPKcdVyo7YEyU5bvJAQnVBi1Pi0D6pmI1aG5r4Ez/XCXyhfw
6UB0NURVeDxounSn+TpnNwa9MdPJ8o6eWCEQAJWDYAyHwibZPryhuPz3JfDTx325ChMmDFFg8HFp
Sj1Iq7VCQhA5y7Q62eqi/InyZ3y7/eTX8xhUGfyvY30lvMR2WcReRryfoV2H2r1JYODY2BpSsYTm
sPCzPUdP2O9y6NYCstuak5pGsjDJmH/kSNc4yOJs02Eq4D4UeFLm7GAFEywPM2Y2EKd2s6scsbCQ
PYnOmdndXCbHwfL89w+H+edf3pQuLSIwWmHg92er/eciTwYvVgc6m+NQLYkJEwOoXbS1aRv16uIF
5VoDrfdVVFCU7ZwvprMe/Nc+v2uLux5uVE5rLOAUx/ZvPz1GOQr7ctMpK8ed1gbfClyy9++Ev2Zo
NS+Vh9HZ28W7ld82mC9nKj4rqNijc04P2JvWyjV3hs2RsSaDOqRwYpwCScc9tvFaO/aEKfvXqh0w
UZ3ZibcdfbxZnUuOKLIM6rn8Z+CPkInxJ8cd1re29MQx9PaIyDMNEUKCBy8aNnE2qO607JqlVzTY
i8QZZ2OXL5SuWSv2o1visKPYYHNrx/wVW8aq4z2MEzGFwwtrqm0OPY1ixH1BTaHGDu6buxKGcNW+
UASuE/prG5qLDzQcVTIC7t9v7c+w4cv20lV53LguO4yD8PP5F4T6ZHosvCOGBrZQHxw72TLiBL8Y
WnTY8xLeFVy/utoU01aYv9wIKdVtYj2MMWojcoh48qSCcR7ejclqTOGIL8zxwW1OSTvMCmZQsZLR
3ZwEyUnWdOZb/vsb/GXDwsAxiaxxIM0yF/r8BdRBWGqfuBzgeDbFuEdDoFyZ0e+UQNf01xT9/vfH
kTf2fZkj6DIsnEFUm1r563DZKBN7mhTniG5SQWg1ji9D8toX3I7FWmVvhawQV8UF3M3XA8EYFXva
Gq1ZWmLiCjlH83+rDCNq967AL6M3NoVqrqntjKTdkNBeptHC98P7ystWigG7EUfqaFiAGkTDwaiZ
z3Kuq6G7UAC2slDjOD4WXjB3BygPvA3LgBvy4rvOe+gUO3PVROaa/g9bNnuFvS55If6MWFFEVIDl
74SGD9Yzi1fL8vcQFZwg9GNj2vcanvu9Mp984id+1509u/ouo+20u/AKJwBgR61vlP7EjG/weCjK
Yc8nTdbKMCl7HevfvZas5E7vamxskXl70Rv8TSD6hwwxWv0xNS86YGI8Pvf2S8x3qhjPJQwryZEf
gutPr+37W0N/iSsmg0lindUv57qt1+0wqTUiWdpt/Tq1O0o+fN7A5QRSxgkhJSj0Dx8q196XzfXp
Q79srkJPCk0P/+9Dlc7DGmynWSdwAyrOTKZK22dqcVrDJD7KchHj7/mUcporVEk/hSt99zHBZ+6/
P4G8iv5zPhdV1tmVPuIc5BAxFOFN4MMaB9pNMTpvFB915e+g1fe6ARozmaAHwgOFBNFSEc0BlDUY
IrrVGkM8o1uYOblmprPyGkZQ8LBFew2TbDvly0HzsTDppCM5Gg6c+Y0bHScZeQaTHjXVAKZY//8u
wnSR98MMNyX0KJW5DZKjhNQrQmX67LVqlJ1VBaus+vAq4kJRCifUZuK+dxlLZdNjawLoCbwcMZVv
LmN/nA7tA8ofheZmbfSnkXK/drTlFDx66LqcKNqo1oGvq9NDqgDVhuOvRVUuSupvQWn1w8uXL/fb
y+dUciQvD8fNL0PyGNOYMHAxauoZw6S7KRlR0uOZU5/xiF3VcfngGx8BqsxAX2U0BmmJ2pLW5IfH
+EuBYVDZSu8qVj5ay89vva50NYlM1z7qgjBs7HJgGHtnPF/smgXItKvJrx16ua652oh7QzD0VLv/
KaL7u/iCxYduBodD6gOKua9FbdyAhQW+fQz8pQvw7dbvI0PpINxZdrPpOMpGhu/ldMqpvlVyDfol
QTb4dM+MCVpKim9IiL31XUYChc2BJt35lJMTftio7/T+J67J9+aSn+uPTyqVmeMwrv/8sxl67kSZ
DgwXaaeeq8uclF0vZHcHRzA99t1rwdS27IjrYtJtWcEqjVXQ9uvEcTeU56YNH/tmrdbxRfGfh/LZ
NncZI3h5kvpcBsVUz6Og2FR0aw6HHiiylsc72aN2xL+EhX22rOeYdjaOie27/LAq/nKJUU1jV8BA
XDPJtvz89cKsTYyoMg15HA50WWpez1qXIcamM9dtCDQrLjSvqx8+9lvLTrAbbFVdVodEB1hfVkGS
Cc1tHWEfRXAPxlS4H2rzooBYV8VWw+IlsK0ZJ3JtfUCQWAA2F2QdxWW2iGQdRBRJf/rhieS5/3mX
8kQGfi2qTL37Vj600WCUVga0z3kXKUsOu6ZfM6Ua7BdaAfThq65fNrhKkOcinap++Pjv74GPlxJ3
tqbNE3zZnbkXVErgA/gyAmCyoqa7sFzCQaM0rOsdkyPTevn3R3p/fQf/+cgv76DqY8iLQ2sfGbvU
fbkZiWcJrhEjZzl3a5gXFQMmMrjh9wpVA2M6A0FWohlbu3IeuTs5PoqIfKpplrkYz7FE+9IlBGxc
0as2OHSYTF4UAO3e6fHlbm4SYFhdDRaTXu7ZWH9eZt1gj5ORGBMtFR3zYDOfd0PG/BMr7cidJ+Wd
YeM7j2U/SHIZZZu4i/dklQ/ikQP/GHF4BQND0eJQjB+MKLT+4sN+qLAMGEq5BUcPDMxb9A5CyE71
V2l5aGryxRT8yUZ9uhUyJwsKq22UK5peWYE7HblJVrUq4yZjsgJfMC2WbpevmNiHhvdL537rMNQq
KoIBwdoYUiZzezq52q5LmKKDdUegzIHOhJt4JLKQoPgu1IbEJQaKP67d75Xv57XzpfKNhjK1myG3
ce+ntfoQOON1c1ArBssTNuqYavx75XwnDMrdayFV5T/oIewvizXRi8wmTc8+qvlFs1CkVTu73Cu0
qmCT7kDeA4hXNC8aF3suC8LDdUIBPFIZmx3uUMD5kjMXLnr/7FP9KOT8uOVD6GGz+0YhyBuYrPx3
MrXHEB//rBruOftUE4rED7v+O/9cfhMYZOCGf8vkqLlTssHgmzDXDOuDWnl3t51X7hllyk3A/9u6
izxZeojwzQzt/9lJPvB8k+XZsEwjsVWzE2Xrv3/gvz8W/lEIFNEMGV8vnY7FZxVITY4iLR6SDhgK
2kAVwQOrz1iQ04Lxq1XHnK4+pWDJ2/VEepkHMIMRkQ8fpYR6TfksL6m6g0YC9PbvR+R++MuBaRD8
Lq1MNPRYXxaBPaaaYjXYIxZJdFG66EnW+ZMzEEt2HjDjk9ObgVFe2V8NOfwxjo5Le9BPM/BotyFC
rUJJarhQo6rn2jeemrA76VIEoOk3BZy3a6uO23DUFrZl7X09WXkaDmDNQd6SunodmnKjoyJlzys2
+d8mH1lAdynVbWZcEoAtXN24oWVlJxSM8MVElWGZgB/zLi0If2RClZ669iJBMWpxNSx4ySKet0O3
qafTRFIFMxqG9Zizk2avRIc0KU4axZPDxd211V1jqWcmEbPcQKmAw4SSfVTGRLNfEBjXrNRt4UJK
oYquGJfYDTrMqtqNZbWbBwNch9LzH5D7JDXqXTXHChjP8VbO3giUlv9MDLFkvY2AKH/IItlEic7g
gUPErx+oOWSkhE8Un+Z7JPyK2x5X8y6zt72hbdMg2wfQUuUi7Wt/H43Dpsykd3Rd+AiEGcn/sCRk
IfvpCpUGdYxuXEYnkHLVL+dQHMYmM9AmOI4NI7Ywn6kxKbyw7i0kwZXfcdxWm9gDcyFVKsHy2Fa2
/36E73RZ+QhwzW2Nc8cBNv1czvieOQ2JWgRHTTbklYawGWfWgOB2z3+zG/ygKHKpIX3/o+qcbYKl
YD46q44qMjoL65DUS+zkoQjDn2t+uWJcxhApnfan1KTvIyYeVMp7bUmcNb7FJgRD5+p5pCrwKtSZ
yLKZm4qXVMlXKgC6hcvERAWmObtJuIsgevbhEzquwsT0R7+qb70pT4LGg5ocNrWG1P7zT9azfV2/
Fv5BLS9lwOKz3MNke3OjcMD15YzZRRrcb7WSrLZqHjU3lbP0ZKYaUjtLXLQfk2Jx0v26kjiW4RNz
9MHX5Br/spKmMlAnfbDso+s+JARHWKNvQG1DGpmq5XJqjX0MAJ/6ixKYeXLCt5ASzcYSkAO7xHer
GWTMjjIPCDo1mRpDRUFRhzJaD+9z+EOFZm1i7nutu3ahRxQiZh6mPCqjucduHfB7CY13nUA7q7Sf
1Ence4RKR3E/R1B156TVu7wdDKidWdXuBoWROS5NBi5jjPrdYMWxY/gHo3wei32Y0sFAAQOJn7le
uR2B0OmhNWgPlcKAPYG5DILvw1fIVIwEYsa8RoKU5UyUEZYPXewD2WD2FCGnw1h5X1eUSelp7E/C
PVXQZoRNZPY0zgXn42TfWp54t8rH3jHWbQVDQaHpLdLsYOfTssIKJ+1uM4JVrCDBJY1D0znURrdy
B2PTJN4Nz522154drEInDPBXMTlv5ZEDCnYwcIBIiqXS1OuEHyzD9om0EdJOcRiMTgTS8jDknCo+
BMnhtmxeXRPeFcc2R2yO75n8w54+LvXpg4aDW3bIsLJpycmE69Q0Z7+EdprkC0sOgPJXWWSh6pjX
zNoE8+8KZWxmYVMXyCJZcw9aeuyyV/okCqCZKKcbhUldej/G5dJv16Z5FibaSivYJpiaGeKpDPtz
LbIl9YTNJ8JmLQnm0P2VayiPVWUeTCNa1JNxKCEQ9o9qyNhyl4Z3U7TL8pu+WmXB2gtee/2QE95O
TIZ/a+8a9RiEpwG7EbQSWPno/UsLBTM24PSQJSAMUBQYWHKN6kayittT7zmP8KEamxrtVR9O/HaS
MdIKm3745beRuPcBWGoI8Ewd+2dOyQryMAURuXIjwZGoe8Gsa8mkx7SQg8XPDPAEqk/rRf6h2P5Q
umP5ItgSooNSk6crpYnmfXeKKKwHGFOCkteixm8CAgVBHHwY7rX7lJS/A+galf+SxE/KtI+GG8N4
6KqX3mRkYKGzzIrZ3uQPpD1dUfNK7TcYD0Z0P00Pyoi6JnA2ChVIxrUTjcUdUJfOm0vDXd2cJxOr
krignY9WgRiBboZtX77h2CqZYEqbvkMKBAZrYaSUTEv/zLtOcj5dI4VXbQWyFHUll6qHU8FI3kSm
V2v9XR2wCWr7mQB0r2qKsnSrxtEmi71fThpfEoaiPEfMaMqXl3H5FEAxp9+pC6b7+roJL2p9j+AZ
nNvFNIwvB/GoMn3E/zilJBdBEkMJ9ZUJAsVO2EersGDw15EXzJ2CfBlWz5ITfEYyZrSQd3UevDrW
s+kRNW2gwmA2T3tSq85uqBede6vlWAFTvNRud+gwRw7WCoMNPWpOFrWSPMJKu9slBVUDlBmdMWnf
FQshjLlsrwSER6WNVx2oaoOfJI3Sb+HVa4fJdeNQmpA4Sl9kwqqSGEKFYy0bt0t3RrQLUxqT8UMh
5RBMzOMEajNt0dfTgrDReUmdrtOR1cKeE+02K5tjCe0qGKyVXRSoRcmj89484c9t7KcIy+hx3iXV
YmVzU1QYFyeounoZ+jFrjDNmvJ121w4pNB4bbwBOVm+rdLtUuVTFL1jxo8BiAo7BsxpcqewaVMVg
52V1llOYzN11RFxg6ztBBcabJt5DEIsKC4yEAEvYwKV20dZT+ypwM9H1myXOTP3KHpD6dHg+0JOF
+F3EONxYyDtSN9nnnrcI4no3ZBDsGfhn9ZPThFtRDEcyu+QL4ViZOKB9SSk1i83gGKtIz5f63Fe7
rRZATGF7yf5mJLRaMKLWIVA1+lGTrKzoWOEnWXKcjVC44vxRb+4H6z5DWjWZ2X1qjqsmaRe2zVAF
V+YUhL5D6wFynhrT0nwSHRov5Ro5p5L1abnd2xDoczIKdxG+Cumz6ZziCd2GDQ7qPfi9gdQ45bgK
lk52GFSJHgfDSWYvyvGDfMoYqi2Lesz2sbtV1YM2lgRoQC8oqcL4EVNsa2DvaeErzGU9u9bGyccu
p2GMyEYQHGb8nXV/cPUXyyYtFMUTUq/Un/kNo98+XvlMu0ymVMpOjFBkXVRVDmVpua9NRKDcVEOK
Tbe4rYb2piEDw+hTzGI0QAEGTnMM1hcmGvYIfzRA483o6nsBBJ6jT3H0GWTQjIpMg1jclv2+D7xF
kyiP3aSvcgdPLxj6hbfsOtzHsR9pSjgRXPheFz9rgBG5Cl3V+YhxL+0F9TmJd5GBCgZqzRuiGB9X
Ufnzunq97b1HuQuAAtcakgXCnWNjVTU6QCmgYkgqh7UurQ/b/qAHWdnqW4m9lFW/TKi7A7wJ+p5o
cfUy0BHAJbsPeqgoOEidsSacaUMHhRKrKwT8CetSKS2oqi0+8eHCCq6iwVm2fYqGO5LcZkN3H06P
dvDCXT+Sh9zZz5Z9N/nXjPWlVnhY46SMGBgbH3GAGqsmjyoOkap+F9oQL0KYwbMMvzKT647Zfgvd
OeHWqOIPBw7oaLDF2rsaG+I0DE9qDxIf6vTf5Wq080PSm4sOgL5sHGxYIRbUINUpgo/Um2fdODd1
ZSa891J5yludm9VaO/BKe24LK2KlnV19XYuL6x/7oN/ZDsxc2LgOR7I3FWuHg9fWHkP/VnGSrao8
uUhVwrnKVFjFAy9sNr1YtwKz1LVOHRDgLV/zAzXjMtceRe3N2uq+d4OnqnJn09jdjM3d6CpQqH1A
4XKpmA8RwLrfo8I0kW5zfkvsoNG1XcqoTOurjTmoCyouODjqdkDFoU0PjXe1tbNiHLNBI+Z+3GdY
OQVw8wvzak7nycI1Lrn0LqZaec9fVs6DPpth90uO/YC7UlCeg1k3dPSZKFyY3w5k3Psl6EbwTrxy
EL04YqVOGwFDOduNMUG4+AvJGaBLYdCX16A+dwx4YiKwPWvjarSlsN5MDQ+2YK8LGSfGDhmzh7A9
8e/2sUZGNZsS3SIW4KZMNe9uBXYr46MK28Py9xUZkkNFSu24o7Boa3WhpPKt04ebswEKc+GtMu7y
wL2C7jXmQRAn7xiciVYxK7UYF617HMeqYZ/Fw1PmfmjE/br82al5qPphwRkfrxK+iY/AUHCjJt0j
Uz30wy3nb7zNA7HzU/feR7vazYLMuyml1DZucNFJr2mNmScPqoOVx9CbCL9EjMuWhniksafIUt6O
BSH2FAkl0pkohTTAOWyEClG2+otJo5sWzWNIp5/oL5G4ZBwKukHcJbRPOJV6R4ggpm8yFTNRPjyT
Ze7h90gMeUMSVa1oi3Vghyt3QofQXYycBG6rucszD444xFSlYzgNuTKG4cvWe0Y9PbcthSQKMce7
/LHkBtEVpNp4R5qGsgw7LC9kkCEpy3f1tsqPqXF0/U3czEBvweEi68Mcn0R5E+obp7mPqFIqiAlh
gASNiZdr+3gXYqYxDnPVgkbjbZv4IyiTuRF91D6ODECvdbCKw3Y1lC5qIXdHihU68QLB10yfyucA
H+RqLF7jJlopqJVL27/rG2tjh7xwODKEWKCs2JTVtq22xrQdSOywkp1KSRooXBESCA2BH3Qm/op3
49l3JmqhqUZpvLPxDNUvnYWWFHdstSaJCxFLhUt0NowrB3jRhWA09bRcnnIxHzDJAHHdispYan0B
pAalUA/is23A16hvSGxDgRksOowYO+hkQVhgVwfHsbl0Rn4EWVh6BAAYrnkyrG5X0FZQ9yxbOPq1
JVYD9JX4ourTosLpKHQbrGH0eWsqi8nCNRQvzzLwzup7vUj0dz+atqZSnV0OoAHsrum6veheK4RT
wDaMMjfMSPHo4DTtvNvM6Rx4HPXS1iZGmQkqN3UxC8CM/kSduyG823ylkDiCX80i6Do0OB9NRUMo
RjayNdMrUtjNds1KGPnh/Q6ldG8uO71cZh1+gxCwidNwzR43ByV5cidALNjbU6vscrguyG/oKQlI
jod9rhm7yFUOdRsf1cnYq8a7bwJEkfLQEbxddw/D8BK2vytMyEaT+qj1QKnRVvbnaHoCA7Q5W9z2
RtVIRiSgtpGUAxgmPKC/xa6Naj5EBzv6jx7zBgIVg2Qe+atIeMuS5I3hmSssHgCuSUgiCjaC3Ilq
MBTw/NiMV0NNbysBqudNODbD1wnjcB22AZFuSAae3BDrnYNvHtwY7xFMayPvvSOHj3C7xeT8Qry9
7IN1Gnen1nlLCQdKnXvmHg2GZPlTRZWufPgZpFP/AxRiFiS33IFeGdIh1vMMjZcJA2by6VspjDts
H5hbhmvfsfGaydaFxgzLKdDQOPRDaILaPkQXYynnQYt3cVXBHDce+eFXk16tAsVdpr6yarGQHSCK
EiqhcubxVQwNgY+VrADPFhHlfY5/Z9KgSxv0OSnLlGwPebBIuO3teSjeU9cAkuQSjD+yioZg2qfi
nOQHRXvpqNAC28YbwL+JvWEb5O52dAGlkFVaF78b1m61aNrf8LQwb1l4lPAetpn97xwBoUeJkW4c
62EyoL47uAW5uHlX5TzUBTbmNXv7Y1KUpU5hrE57Q3HZ8RkUew0zhW6ZVxpCK2vpl828NzAAVD4C
tBdNCk10ZzDkDSq2DVCreHYv9sk+eA+dRz7PrMAmF8Ivxp1PhQ2SO8cXEkR1iJfOHUEnE6qhcBVa
vwcL9LKDzfIruK+2zU2ON++vGiPIPLnq5ovLojTHraVfEvYr+lvmzCe3egvBCOCG+WA5UqU074g3
EdjKYS3K/VvjmEi8nUP4ZV494N+YBcEyCY35UPvHKcPH3TxW6BGHgxVdasgrYW8+NelTRX5Yk25M
S3834nytEUhV60g9MnsR0esHAyujfvE0lB51fZZ4jzfYKJ/5DjquLxN1a0/374iBIJnfJm2zT3Fh
YSwpoDcIXCcZ4mOTGy00524IH3xsw3znOtr8g+soS2C98pmB3xJ//jxml0QBFaJ7apCa59mHSqfg
E8IxImeKXg02bWp2gL8Mi0wyKNERBcyFDUqdHNVNX1/r/BKTySBQ77qFtJBMCVl050rLz4PoiN8H
hGywjlXw0Th3JRIjxlUDi6fMf03Gg+J9GABXzaOvYDbRX8aJVlDcK2WP7SqVOLYG/qvvP9TmocLk
JgFOuuQ5Sk1e03GEEURWY+V//Buh/T42gN0o6Vmejoryu6G4nZa55eUtzPIUlQbEug4zIrOZ+xju
FPV0VbKXDAVSNV4i7eI5xhLBUTiaJz04ByTZA33ZR4km/fBY3xBHqJfI1bFetU3Dw2nhMwoalRqJ
CRN8ddal6ex7zE6pTMZ1Z26seBfU1D37MNrZ49sPH/yNLPnlg7/wC5xEVGlee/nRzY5Os3NdjBrC
XZNuJfoWLnt/q4wyNnj2w+d+m/5++txvZn69BUuT9ITiyELtNWRhMJA2Ht12ivFMm68we8NKR6Vd
FPjHbgY9WOioy2H6olLuxU8mSN+tJOTz4FxsACNKv7cvL6AoE38M9TI/wo3dMXHTcWHv4xydEJOb
XRK8IDTyqHDQFwyKMyvqn8x8votfeAJNGmfB/talDOXzEnDz1m9Du6YMQbygnyrY1QylC6ihVHIO
BKaebDcK9epHetjfFh+fCJLJluC/XybxXTCUxjgY0IP0UxPFC6Po9xAALQeIE0FdfVDowCNnIbnV
6ej9NMr7RlDii2Ojwrdn+fP7f+GAeKoAow6yP19coRHKZO5odsiKZAtAzguAfgDvNa2SeaH9mvxm
xb30/1iOWExBGFbRGH8b3KRhMNJ8wJCC/6A4xZpibiUJYB4CY1gJXR+uLRw5smOLEYok6iFJ9Zl3
Ci9eNGdnpKDrrv9+pm8DTn4RRq8y4xaaCvytz+shUK2g9+wiO9YZXU5KVkp/rbBi4n0Ujrpp8FHO
gh9IrH/dBnhaQvxn+iETIz5/aBxbYd+ZVnqUA4YJIUvKfYXqJ84kH8btcZezymdklg7inylBvfzD
wfB9uM/XNokGhRrpSNekL197IrwyiXUGKQk4VpiqM+utmbxjYWlMnxAE9CDsQPJpM8wFk4F6PNm5
Bze5WrfGQVKspQYG5+5WJbYvu3DJI+8uOFbSje6899YZtFXC4j7g0hQA+FXxZopIcoY0Ep7MpP/h
C3GM8Jt9nksiamNPex6rnDm/pP78h++o6t3omBpGBhq1YBhaN6UxnNMI/0rfW0H0B8MgrM/5MKMP
Q8U7w7RuUVFgjJvvshsnDDdu3W/qkYJBwQkXjARreEdXtlpUPw9uvYbDZJeXaDo7SN0ZbiOOHnXk
UCQBNXJGGxhIcMtZbpNZLvt+9QqncVvZyqlNHVLgkJCFR+kSgPLqJIc4JghEmijvCeMbHSIzDOE+
vhTdCrChbtax/ipn4FUUSJATCKT4Q85stAZ/Es5uEPS3oW0QYkaHcPrIimjrUsM5pbXt7eceXl2N
SDzK9mPuoH9GJgBFRGIdOSxtUzqT8m9P6pMZKCvGJweJXjd1jWXFOkKwmGK7bShE6CT6GtnYTFJw
pkyV/ddqACKxxa5qTmY+LL3q1I+3JiUr69mEwEXatnGvkYcAByadsA1+cwN3UXS7ILtqTrCf0poS
d9uhOAO11PSzpr7q4c6dGN8x7XDiVyb2kjodU9BFTNCQv0QOEeDKOYG3BGMLx7ptEWdLCVXGWnqH
t4vdemt9IBqb6YpS7nSUnrQmG/nTyQWMLmGRGkRR9+tWBViN90ZoEYWOPFrKbDj4FEkm4D23PtIW
eHktjLZZaxBDSDFdeOpNGjAVQlibUFK3NSr0CASdoIkiFRv4IXXnHEaA9ZLTgzFgclv146MWQzvS
bAaIzZuSCQzXaSKVwLz5H2dn1hM50m3tX2TJ4dm3pHMeIIGkgBuLosDzPPvXnyf4Pul0ASqkc9F6
u98umkwPETv2XutZbUUOZIjlUA9OvQnDNk5A2V6w5ig0R9K+Y2v8M3R8xDQ+9KV+cJAPBLO1jCnh
5OghLIdNxHAT7bSch2DpXNetj6zmpaNXovfWpu0k+Tl6DPDydc64G4LpmGrzbzoZmydyaY6FM2Db
sNYT9bRbQ02bXC4nqii/GhFgIlWnlw1IKfSmhuEeU5SWdlRO7ZKlwYIOlSfyaKlqaPDjXUmzrBfP
OnNYJUY8xlkJUYPCuai3MgR/lQ9wnDEKhBVDwYS4c7Udfx902JHgYahgZvAiT11P/I3BKOLdopvv
iIsLETZoGef4G0aeiNXImRVU3DmdjyfQV1W798eWEQgAgoxq3uYJ0p13DJHIqk1VWRZ2e/PvLUPI
5fnzUmPaSCCQxFioID7t5GGS2sGQ9clJHRwv5pUelGmTMEDII4JWjDenTDdZ9GCH6mFIhoesmw65
OaK8bFd0/f/9YT6IHX9/GEMjaQh9AeodVf1sUAiMMa2NKgtw8y677GRzfqxnjp0xYzMm+TNK/dD2
Ohl1zntvnHTtd4LSzyGNOUvFkcR5fWWSqaFopN2ShEIfmd6jExwUXoweXWh30otuSWv+h4rkmz2I
T87pAMYr7Cjx2cvhtz2ahRxmUopAXYeV160b+uQVifJOeONk94VDbir/FDPgSUg5mVqqVOWsdPoq
m++CKmOYfKhJECMNoGnhytBEQ1Gu3risD/UI1xsUCydiU8Hviq0yLq96AibM64n86R9uw9fthy9D
OSnhrIZuik/llfBxqreDSz+ngBBB+eJOJz07K81N20DqAFNGE9FVQQNHvwyweRbtS1WPV0rxMPSr
xL8Rseo1oAwK0LY/fLavNQ7FBoA5yN4OZMbPbOoQL1QJVENhDk1EaAD+XM+ZCP1WjcALHawYFVtA
eyAkkcHm3nF27guSjQVH+VWMxD5+Ss2njAHDoN1EBOPUbA/NY8NsNYw3MdPbjErFNLGmGD+8aZb9
9bLKOgUJogVam+r1U6UUjS25hqIu8bwc5ahrjqtt4uiLlFGaPEXpZo63tl5HdbQSpf1aBi8lVnvX
Hnnk3ZuZgbleA7P3ieNmatSKd5QEemFuA4eoo5JBYnaanXDF/pzQQsj7+iboOayX6dOUYFCT+zUd
i5p1fmqqg9yFQzbK0G6usd+9SEW4VvjLwRkAqzCXZZ91JvxqOHbz/KkBo6OP7a0BVVadneuY+2sB
iqQlsUKgBOC5wcMcrqJwONhGvBxUeNNroSsklp5zM8Q/Iid+UUMrO4YhDkDSoSJzUkhwSrSJEH5F
bG6KJqBY6Uu+BJIRuxnJC+q9rHmuynHlDwCiLi2WcCnwlQdw2sarTBebJgreBwO87Njv5WCaucGC
iLE7+aWZEnYGmvXqQSWlooep2E/pqkHRPw7VQ6pjmCuz8WhD7s16fC3Fs533N0obHGcN219YsQnT
jbHdsykq2lP+VsTWLmaWXjAH6odsMzNX5FtKk4xwMRUH2LiOuoEyZDxayltu+R+NY46FkXGxzNHT
5nzZtfktaMpwFCv54EZudWcjnxs3ESPueHKWzXTpCMaje3YwDYxH+js3uJJVdrsrasAM2nksDI42
83osNjG+eLnzxmFJaySHvk8iR6Ed2YanJqR6ZdVMtHc/cvgFQD8dOE2Wq/12Q+TAtsVHxuVspUSB
UBmF2UTJoW8RpaEk9JjeLJVZbBP8LNQzfv3W+fONM4ldTTnVhKNHTvZWVtWyIEvTYdWQQDs34UKg
+5TmGvv3AIKjAiqeU1YzOc+gNSvh+Bj7wx2v8hUNdTuEnuPXhxTJo/x7edkEM1fbx9hMyHDwjIj3
ujbXgV55edddZPUyWwa2q3Orq+S91Ku6mHd6w3+5WJfMWFTdX0riS9+ZL2kOJkAmpxnTgfHtWtfO
LtFH7ezRM2iNaZnRgDQRKdWqzKuFyvPiEEKTp1kLtZ9W4OwAPK5JMBvPCjrWoX7Wy54okUWGpjE7
W9pFQW1vUseZdrxuDeteNTeqOx56TCo+kQ3+qHFh0NhE1q6pUHQb5pFXuGmZKfCiWYgnWokjQiJk
ISHCMu5o+b5p1f08Y9jnm9plsJOsE2fKFwkROpYgx4I61f//72szMqlysMswmW242DZVZ0XbrU6s
P2ggmZpQLb1I34cIHnL7WTJ0aduu5Xsm/dpiwIutHTv5PdqHjFwTDCQxtAATn3Z4qYn64qlTmzdw
AlPKuwKXsQ/HfRbeFaVGXiUvMHN2+YMG+JlaUQ9TfzY5HRRyHAvqJTZ2lQiBfoaLkUz6rlqlIr0h
aPA4Chd7PkEI3NU+nlnF0ZtBoUopPaa0283Tc+keHE5BKlAalFpmwMjPfmkp5kI5QZWVJCth0t7N
hMME46LsyfymTR0wVGY1e7T4eKjAKZXj3yapShkbAALpkOCMec6WDfQYpFhuXq5nlfKhXUeqOEWM
VcLR2IZGQAYNYbxgbSPN9JrinCLyj1HqS2lfQ+HLgb5x/qTxH0Jixnn2pKjYmZ5BrVwVRJ7N3bI1
6N3D/An0F2kyxZbjieaSjzC30BqhnJpaMt3QPk3h+kPuxRjThMRAZUxZnuLSBQzv2coNRb5hp5tR
KbwQ3ZUDLaPmzFXdZ6X1y63fUFP4JeNVXtiq6G9HZJItTQE9CTbAcwywm7IId+qlOoLHzylW8LiS
Xaz1MIOL1xZqKxJEZGu3bheuAKx50vZQudl+wukbTVA7uvwujeI9nkqXor3O3aUxEepsioPavEgl
T9R0nipfCv/DtCZl/SYnL2mIKfNpyaGFq8P6ybxZXSimdk3Y5F3VPQeNuetRUKlat+fd71B45GJJ
eylgnXCw1GTJW4B12UpwWGMRp8dd+9V5KJDOIJPmQEcvYBYHB1e1QalnFreCFmBW+TddPuD5Jwah
15YSFpAnD30+eSPiHdq1xDrsBuA6wzTBWfMZkYlsOUYkcrNWBS+6+h6wf0r3lNw35SvbKY9KepvZ
NpF/F8Houqw0ryTvwlbxrSPEdS1zmbHy1mF5jsSwnZEVBeiKk2iXWG9k3PMAnuPogVEJd4Rx1HC2
+YYmTykmJMKFOZ/Z/TJL+czOuAoYwoGm28Tow/qu9WqZJaLf6hq7Qi8Y32/dWQNNjRepgINEbgyo
M9Bpe39SLzyxjUh2vDI2RgWjAHjmm0vVZiBZJes0eRN577k8i/LKyN8OnwxpFENPHeIWB7JCsQ8J
iin+dQEERK50bsJJoWGtJ3JJszOKXUDKpXZbTxf4aw1nUikVreRISTuzsMUTMn/K35g/H4GiGFNl
z/eDr7lOo/yPGtX38v9G2zN1+qGM1Y3RDKsh5kTYLE2XoZyqrE3cTHCT4MuQd654TYWCslo5obtS
0RLk0kyTGC8g3E59uh+idqukxQJb+1UorpMSPiOPrQILJwnys8sCB2prTYDdVWiNewPQVNZszMFm
cq19HNc6NPVwDpZqtY7pSACYWSZuwDP3Jkbnt1zq2ED7UPmh1P1a6Wp4H23TBW1oCJyHn5pA5lxh
ip7zk7SpVPMz5RAR6QwX5FJKlWoVP7XyvmurmpT9oH1d27U+Gy6Tog0a3QRQz0hhyNCAYuCuELAG
BmILPP5sFnoDuC9FIlIde8ot+SjIA/W/i3xL+3Io5auT4UpzHWrll7CyojRiuw4aGplNtjWtBAgw
AjQxLhvVua6d6DgNBR0EPk7IqpM1xy5JmEVRPqgz/SF1fTazlyHe+sBX6OxQPVKQ3xi2uY5/T2bl
TSi3BJtIz491hkEMACPdMYaIbV/SkYDN8RcAJw8znz4TuQQBcsYzUc7qOopWGuocKaS0iZsb6iO9
cI+eQTT5V2MRPEbACeVGXiQjITSwc+JDLgY2SXUx1eNzQsOtBo3ptyjjsAiZPxi3vxuSmMRpOzgV
OSN91sbXelfUZUgLWF6xxDhTdJvNOzQgnUyBH3/btxMIDD8wDGhXqmBf/n5GsyrS/BpNKo3KF1kT
SSmvLL8p1BlB9H50neXP7BDRT8/qd9+TdgXPKIp7jUSVv39xPWuiKLsgl0M52Xh2aFTpjX9dNKxk
nPn1H8lo4ru3wyLzG3Y31FHd+TT3KhTH12oA2Cf6MSkakhRz30fXT+2PZXStRTdlEG6r+kgZwG5e
Gf+XiQOAHRMnG//jfgZUD01ft52V5IyU6V027krgXKMFLBuXM7uyPENKFFY3xB64toVNM5UWVqm0
q8RiZDpdcpId7J9ArIDGvnldLU7jLlk64G6cTwfbcqhawBKKPH3C16rQ87ckV+GW13duq626Ltqr
0AHLQgVT7i/U0V3XzmVCta2nK6eNvE7LlvIuhvVw36JcLCg9SjaxSR/Xkfnc2D6dZouM03Qtu85q
SWYhZLOAL15DHElQoSF/wLVHhfCr04t1oHZLq2gucb6W5yAJZ2zkmCrHML7OBmOXVZxN+/khBS5d
TZ4yN0BX82WdXeTsRBbnagbpRA0Xj3nNOcGg3H9oWBPUKDojTQ7x91O5Cbq0huzoOdqGCqGhKWjJ
udvseC2ccA5AUvzPph46NFGdGj+HRPDvHD1DuaJuUI6PZLYNUb6i3bxBcS0LG81ir+XgZFXgqMJf
OBK3YUbBaF3RB5Tt9oZAdCvB90AxXM42Yr4SVfpbBJ6iihxPpNFN4Kt7fMlQEhJ9S4T0VUu+CCdF
UVk3glORvOQ4mH0DrUGDVprlQadMHil91KnYa+zTk/ugNfPO15qDwk5bd9Yi9VsO+mgKEBfK3zRV
DvXI8whxVSHozQ0O8mDOXjGWvgdRjH66vOMGExarD+/lDBQPLlyxtTS8YOMGz60hZq2hOMO59hnp
crfqDZCLUgs2suvtIi9UjCP0+0XI/QZrsi7pqo5IMXP3DmZtkqnYny6pNXl0tIDBFlRZNMdeSOhY
le55nP5MaEJpvdNi5uTJx1KeQ7Gm/lJShuXmE/W0PRbLgAZwNrHNd57voi8YwcYkbx+TsxbSg0bS
MVfInfWnoFCWGE2WQ0u/1C9QPOjGTRMGnqG9kQG1lrW1rO1HxhUdmCmp6BiZKiDuas36znfJPKat
ZlE49JaxJ4htkWVcLEZXOtij6dquOS2ZNnYI52Ym1L7Q/a2TBE/FmFEB0aWiYV1Cx5zaXZmbu9jW
nobmMZuy/qqinQE/9YWvF4PGxiHOqe9ZWKRc6E8VdWsZO0vN528pGVvaIvVvTnYaW7xD4uDUovKj
FJpVsZfFp4QCFY22jaBzia5dcwiTOBwNkp7IdnBHWqBwsipOkFVpRHO6ieoBJz4nNLXCMjx2vqdp
Fw7UhMPVNAVkMVX5xLFzCRVWpjETWCTyq07l/ifIdhlaqRVOZZ7/EYVJQcKdHhXYRcclcIISPF7Q
j54p0rUrUIaZ3cdJJlyqVvnDXiq+K0NszaYVTTuUSuzTfD1P27426wmiE08Y7R27XhGnthudM1ER
s3pkKFAW2Voelgo6RP8ugr7b4WjwuwRVsL+BePt7h+tydj+sL2xvNH3EkR2VuTbrGZUfG+q/f9e3
e5tNlC+NVYAfmiX3vv8MHLu+D2bE1fwmS1L582qXJafe3aNLgzwfkB5SeT18ILFXzEOurH/49d//
fkIOmHrSxP5iLnTT1Ij7dsxOTSvgqgcEJEuv2tCIlRYnv9RuXORdsYHg5THgb9IXKehkGHxtpSX7
CouT8SwnjNTI8udMulEJ3SgNiblpvuFA8Aevn34xqscq1rD2iqPEBEiDN3FSCJbypaNsnFTzRv0Y
T9pitBS8hP3eryWeLFtqanidIcXO0Fw1Wb1liPbCQYAzPcQLekqKoOEU4j9UZSuKygvZWcRxngpa
zOqjPFmBNkrhvuucKafwuYUyL322eV6esP3v8QfTCg4dMFTMNf2QfYX2BgOBHaQiOZQ1+c9xzKUz
gKUrWtENlPZqnVXILjhT4aspatpxDxVJN1WFk2zdcD6tHuoi9QoOO41SXNhF3FJfu2N7XRXWLqVr
BKuPABxToHXHdpKFOWreZKX17lZFZGowuBIpyaq6g6juYIpw/+9b/xFo9PfIR3PQT+gG7leZ7CTf
wf88eTVibXWohwyZRHsxqxGbF5Cc+U3u95FMNEHpGh8EHT9M61K1qNMEADz90cXm9snCWudKsTPK
gx+TbS2JD5J1L2f/rsivs2StBNXe6JkBzjW6LVNDBM0Mm3Hla4p+rnAYd48FXL5pIXxlX00JHFmc
PWna3gyzuVFYadlhZEVSiZdhQtqyQemwYBCBFlJfahyKnCRd6Yq5lUf63ta3LPU/AjA+Bi+fLha5
qxT2cE8QHH3oBv5zsSLL1IIUZ+TJ0GhB7nITySvUuBfZ0jmUDcAumvT/vkFfMZMuESSU2HAmWQI5
iv59g0B8ONNQgbWTvSA6WT4Xg100ZCuUTV7ZeZSX16LTxOaQA6EAi1BoI4BxeD09rhaAyP/+TPq3
F8JBI4EHmE8H0uHvDwWpZSqsGCa6bL3lDEi4GrIEHrEBST1SF6Y3GVA+GYvXrqSJb64V8gLLW8U2
ljqPmcWzVefhZjYpI2HbB/2Oim1KChCeaPzEzmQ8z0Mln0G5l9GnlTNPTsZJJZYmwXe0mPljI5uk
6+f3rc24HGtIbTK3bePFh6kxGWgtBXufT1LJFgSGo6n7rSGBKWyk3+IoKz3i6nYtCnE0H9dx1B0t
84lVSDB2bk4pdlXps2Rr/sBeLh29AfKBbY9isJEsU8IvlPaECGcxsdVKR1/uiDO4stdyRriNXrPX
54/+viicpVmiLUammzNdboatbq6z6SWcUAKoavdLtzOSHLQFjIctL9N971pPkm8QRfhFIB8VGDIV
KCk5PBOklga29EHnESyOddUiWWXG6kCDdrKdVcYbql4GXfL6yHLaVKYTiTa/Sq5BnPUrY8oeOzV5
MQkeKJut7GNN8UrCHQU6Oi0ergox7AB4qngIMIyOSCnlM5b4/pZT2iKhAJBmXirMWbeRS5wpyB5k
CTtICFF8OznOumIMj8rF5f7NMT1ofLwNaMKaMlt7jtEqSfEF/j1Z3hqjdmhCTJHpb8OEGYvfER1l
Olue4LxiyxldbT0YLkE7+qV1pq0E2eHep4s/rJNL3WGVy6Dzj9VOjjmogSFbpL21DnXt3uljrNbl
lp1rzLeFri+msDiXbbjoYBtb9CVo4jvo6eQmNqbvInMXAz7JyO82JYqA4bGGya5xDXryASiXOMl0
UX1JWyztDcRd7PlrtIYw2kjU6sJoGxCRFEyrhAeDMiXrIJ5H12M5H2TXzqYwjBIu4HAh90os2u7W
N0z6fHw6EySGeFBRz7nZGu7CzlWwCTntzpwy6ULOE/4S9T5hxidyrkzm7TRzm+RnObRQ6upFLpcC
DkGUAbty1gz9oPD7iifJKVJT4YuL3Lr8oDqDvSR43inXjrlnpe/ScBfSqZE6uS7BUocsH6QvT5JL
dW8ygLKMTbKy0ALIypz63+gVry18eeQosQSBi1hJpQ2zhKcED1q6SzX3TxeOv3OULQHE28Fx77Op
uKY8RnGEalzD+jD213JSNCca+wmd85iphOzts7jI2nZYdOBJoVY7AKxld+Hfy9l31Q91F4UX+XDU
xsaneXvjJGqT0yc9YUljaaXPRt/xoWbK36ONeUOKohlovZZZJd1YzHN/ItV+DVNmkXdMGhu6ZSNH
cz6tp3YAjUXLWuhgyQ4az9CfpYc4IOOkWCIpncxi3TEWluojqtCq8vcBUBHmDCaDFwSuOZHKcYcS
A/nzDxfnO4EKvBYXZSFFsGZ/UvepZL4SuhBnsu3Cy14NRwt+SvZe1Bc8bzZTlGlkyME16ZMdl6pG
ilu74w8V8tdqXHK2ZO+HDEq2F/nv/7PzmnavT9y/9OTqbwC2mIn3/eX/leLCef/hK8uv9Pc2z9am
CmQ5NjB+1/i05Vo9KPfCmNOT3DhkLwEvXVOKpVwcJIGg3AX4egNWKEWcJXbFpDspOizjxVlxbQAO
t//+RB8izi+fSAipXUDCgM7y768fan2Tt4qVnnIqgDl2NpKKI5fuWI7t2TCZ00jFWiE18bzmPnkv
CUdZFcQ3LYLYTJ40Zs7BfJMB2QmDi/yZHvEafo9i0DzZ/JmqS4QpMWP8wRG9FMcaaoDOlMIkYIz1
zqazOs7FQzckt3LIKDsCoxpv5TE1RQzCKTcQ4qo/q6ICSyj1FJyniz9zxUUEjlAwlYkoYcUxZh/R
I7gGsr3Qj/eyPZGDaFQIROydxDNV6BpMRNsp2fz7Qn7zqiPWJ1eUe2sCTjM+vWhDbYSz60/+0S8f
dOVSAwTLDSDq+B/HTdbdD9tOWrUDSpi6OwTqa1v/xE/55mWXYXK86WhDdcRKn25mWjaZlnaxf4xx
7usJwAy7HjcktAVQogqMT0b/zDPGXpL05mZOSG+gYMp5FnXjvqOmqXKkaFj/zI6CKPlpMfr6wlsG
RwFObxaSYoinfz9rLj5qkwmvdRSoqptK26nZqxsxM/rhVnztWvJ7yEUHkQjA+svCUvQk0vShbx2L
/CHVYDdtY8ScXLGHIU6hG7KoJGtWu56TmmlOm1IZsD21h4DnLp+P7C1u8sNi93WVkR+J5A2mPsgE
P28ESW0mOFH56nr44iMhRR4qqjWxDx4sUZq3P1yBr+sMICooOqj+0K6RRfD3lVaRJfrG2JqEHazB
suCW8hcVvbWkeSEzsDXfShWWBgqB1rmVSiCpYmcMPbK5M8/cyWPPvz/RN9+fVG3NIkNCPgCfxV1p
FxW2WzKmkDEoUbqWYwTb8ZhPK8FONO0P5whu9ZeV1kLjgliekwQzk889/V4XTW/wEgLvCDi+cSSn
hiTjyi0W8p9qjlpOMp5LFocC9bdMY5GRKCHNK30+udJ2EF8M7IVhYqJuB0dh8zZNDHihxIQ68Afz
2QiAZQ27krxgmZ8CIQ1xRXd29YaFEJciL6GNiKBpDk1zO5ZHrSSBnnOB0byzJ6+z9KjB/laJMpRW
u5bUJ/NY0C01uGnZRbFJN7rQozbFg1JjqNoItEKFYwNhYXbsqhu9YBIESSdi+S6mkvAZICDFcxEi
RkXlEMpkjGKdipjT4+RJ9b42MUUP4q3sE4Nt6bGID3aECIfMoqbball0HZGKYY+UychT5cghcV/E
4J8b015N5ETnq1S/HmOx8Nv0OivydeR0OyPXlvIwMvs2nlr6JJdhqjeEBlxZ5ANaU3nH2GXbFsS1
SKX4rDU7onc2uu0F9N/zJuGkHqyCBvgu9AYuoSL6levIJK6Qo/37JSsd2WLNaVCGqb6Sjc6+elNt
fpB+KeHasjJVlOrdQdsq17WAHw5QDslhn9UpZ4arlZ8cshFHGz8B9XKVN/1e51eGtnZBAYLZ7bqb
odCQjrORk0+pVYs5ndnERZeIeiNcadxgBxKkBG8oEiIwvAmuqGz+9KRhqCo0L+Rb8qbTZv/hmf7m
FWICwx6DihY3yJdUiGFsHTKwrKPcXUGESHU8ZGPSmmaaaHgw/v3GfuTd/10ZkAdL40bHiGNZVI9/
ryHDnCv90CvmseTbBkkqdWgeqxh8uPey5XRYGwNAZXgL3Sg2vvY8cmRFWIcSh5l96OuXOs2ORvBg
tsQIJvXOKdzVYCD7sbFNEoREA3oo1YVl9Wcbzc4YEV5jPrluc8nQGnTggPv6T4eQDpquJW7rlvO+
C1dBdZbE6m1UI1trHb0JimpsxEE3o/DOf9jWv9tSXQcNNR0J5KlfBtZ6kSRlMJfsJdEvhYaiQIU5
L3XLs0uyW4ct2S3THyt6J5iDR20A2kniZPiulmsjeeyKP4nb/bCUfqNIdkiPpWJTpTWGPsnfN8bU
h1wNlcE56uU9mCLbapew8rW8RU4Nx1+/gLpLMZ2TA5PZFSKVjD4Oaq7pdgJdLMkGRXdVc+UAFnvT
dK6on8JiWKusdMlrFRqrpr2zzXt7iJZx6mXk2fFAZ85OxKd/P2Pu11X676/yadjraE1qj9rokCZ2
a40kfQ6nUtxo9QsDTzO85G26KnJUIm3LWRieK2r9ldHBuPcJ3OI7lVC+6kFf5PnBB8+FzjMK7jv5
VkyQZMBD4aFj83sV2e2Y3icEWBnlUSiMBV0ETcwOc96jtEE9zIDoYFrkw9mDh+PoKuQTpKq+SnJn
o1An2Pqxt42NG0BcnElYceM9LWg/Ieoxnh4MqrzExsDruq9aB07oNXBr5DLoxCP1Ti66YvLUjSUW
Oiocl93YFxGwkIXWHqboCBHvw5KMeMrDJb6w6WunZOkogsFcUl7d16HCuG+jFJgm9OqqwiwRIQYF
3jEX7yyQlfvDYmNaX/ZP7owukcg6JQsj4L8fsiSyKj566xwnRex0ldgdhcz67I8O/izhTtEh9Mgo
Vqen2X9p8Ppkg07K2snRIs8aH8hj7dl6xm1fDksFPVgr7xR8pln3hiGCfsuOXM6n4c2eW6iCJxZh
f2BBs6xN49N9ShvsKcgcyYhMzBaN6nXOMXUIh+UOH/NbMGKyx270mo0jZdSvzLi4akBEZUlPKjtU
QbPqSiQgNQOC5ge99zdrAh5FFkdKi+/G9VaTGV3n5vYROqgohmvC5U652y6ZeiJGAlVdLDQ/9DQz
OKbKo8YKiTc7cIhBmCM0yyh4iVHWK3+lTOqVU/6Y3/J1p+Dz4VjgZK3bpKd9qv44VxdFU1H/2ojL
ouQRTqLdbIL81eAeWX207Bloi2k/6DuntXcGThVYFbgoRpsz9zroT0TkUiW3FveNKZi5tnBhNWq4
MfM/CaNN0hhD1Fq52npNt2vKe80mPvKVdIh1YAtC8liGovmHpfib1jA9alVOzvhOnNQ+fa0KAqQ7
Qc89hsi3CgX8f3gKxcJKmkVr3Q/d4xTDLnz79xIlPjQOf++D/FrHZYRG0A9t8k/qELMNusiNFK4m
TAZCcGke1q9aRVe4C9RTG7twFdZGTkHVrmSIgeUv6+SkUecU+nWMAT/mAafqHbJulZJPbQKzZF1f
mOmjKv5YNcw+PIu6vnHyjuZ1jbdbx51kor6mNsoJCa1AnrTE3Cb2q1W9puywraPuLNBKrPeAd1fK
b+KpkfiOXlbf1Pmz03DSZmqqBTnyimjJk0hiTMdfJ7UVYFCo84f4bc4HT8eFRePOhNaQVphPmLRN
hI6SB1ajkNeN65aAzS5fVj6B25FJ29RHy4tyEKVGSY90CMnFRo2IWcFJZ09vDLgc6PGUEfdT6LFl
ZNO7PQeLkLov0zy/aVaGOI1T7Vl+co1jTrYUruPydWAUT6rKqiZgvqYLMFdkhsHlkYTYWYIso8dJ
PFbKsaM2zvepOmxM4i017KizcS5N5FuPRiOuDIYGZpd4MXSVgfhF8p+BYxP7gOyzhc1lQ5Z7SGYm
PlzjtPNyHWf1VS6s8Gq2yfOsT5j1rtAr70zjbF1tih4PNljLzmqe7ZlM13Q6K+M6kaglZ7qesf80
PS+CQQNzeHCb8lrr+vvKySNYL5JKmqY1E4FxGajZUUlZ9msEzMdJbZFy2VcjXVt6MKRaAcbI15ij
uL+46iAITZtgKDbUOi8Ms65A8fMHIkTuiFElLCzMl0BIFkMRrzCGRv1NXqU/FIHWN9uAZjLCk9Yn
yh9d/vv/dMf8Sq0TDrT2MUnMHVIwrKlk2mTDW5Q0ewSuasR2qV0SK7oWkdTmqeMbxxepGAOdFxBI
jRihVXFnElhkM8JxzFWXvpTZmWRZZu1Nxdw7O1covAvU+MOFzVwApaj9ATXiWSM1HYcp5td0h8en
wnfJzzg3tE9ljEeNDEdNt267KZkfZhTrkZJ4QfvoX1eYhzKLVnq/KBGNR+D9Ggw41Gj9sEasYIOE
mu/H/OXfy8XHPP3zamGZnPUBN6Bh0z61geI6tIYMXNTRrbuTwpeWphu/O8r5PjacQn8zAiK6GbJ0
0a6OtN9af5RtzoSzllLJyfF41TPnQpUgfJCgbLP+wDEM6j7yJXd4o4/LURaEl4RszSXCnnLHjExa
Z9qMVZsxCWegDrhcSp9B8pwnbKAK1gH/sTMesEV5UfpMAdvHwaogXsCPMNwopKI+JRVWCV4KfeBC
cqUgdPRRsXifh3ub1aAhODaah0XEKEZ3f1JFmF+7No723yv3qay1EQiMahvZx4rGfSLwGiWHKTgn
4aZT7ngtyjEEX3QqBJKSOvRqKI9DcBuTA5qjXjHvKsglJZIrW+CgAAjmNK9meD8Zd61ZLiqE2mCP
Rm1Z8l8foo2wX9MZv+pwNVlvqnupotM8h0BtR6xCW4hxHjzKjeY8t5bASPEyOvTy4n0RdpwAoZxy
nev6EHXvEcSsmlQZkLoRBQuBt0sCla+aMl7RAPb+/XgZX1to8iKxvdPeUU1X/fQ+IowJrFljM7Jm
znz0FJNHM0w91WoAmRrr2Xrz+eWcza8CTgFhuLf6ZQXBiiWZ4n9hhY+dstYKuAXzoQtuK9Va6BTX
9AWuhuliZNc9iHbKgK2m/W5h7kUUUdZ8ZwSXgX3fzQ9dlhMoQCZBflBN9PX4XqhCdf9uxojQ++8D
tJ5/f+ePOcDXV+p/v/OnrqbhlL5a+Kl9TNmA60xZ1ikGFMJ6C1hfKnPQILDWDUxvt4YtF92mk7bM
5wc1Yl7WP1eauXR5xPX6Pqcu8VvzNgk7L4zcnUaXp7ZX6OmnGuAX86XXXr3vaOfEQbnMY0ka2bVz
Dfe34aUJiA04ieA9h/hkATU0p2A7i2eQz7r2YJLvkIwPsnYNOqZlJqJhh/yS4Fh2Jus1Met7tDjS
s7TSRvTsNXAL1V7IXS8RwD6rreZeWp0YUMjPmPBFOEBuhRH1hGwEkOR9rR0qixiuaVy21W2lKNAD
Dz9c6u+WewuZJ4d+CU7/fLREWePGdkrlKMAcATgL/rRVSZNfeAndaiVjQokmLX2olXzBRNuzgzXl
dZX6UGp5a+K9Od3Z8X2ULw2xdgG0jPqFRCMtPjmIYeZDlh9a+9nuvWK8d4dX+qFR+zBOTBpoTtKB
nbODQq58kRBtpyxalHS8jDZUwGDeczCCDHDHFKTPTynbYwoPOPtTVw9V9FtwIE8fIxCZjbtBSDto
5IRmC2FcTxiOoRvw5/PqRKlaFVgpWFARj46IKVkbh+K1oMYg62FFOtsPV/TrMYqmp2kILqlrU5H/
vX8KRPeFAT38mLN3qneptXNi/Jkx0+4fVGXf3rr//KZPzXW0sZUdZvymuUeKxIvvXGcUq/DC//2N
vi3D//uV5BL1n5IgnTCNhL3DrSM2sWkRD7CHkEZonCt9odEp7esCsd9PK5+8Ul9Wgf98v08rX+Q6
bZ+n/NpWz8GT9bRwn1v93Q1vB3Hvhi9V3C9HnjioyovShRyq/jKzNb0ay96Z4TmRsNvpYAW3k/ln
8MTEGh8uY/NgxoSo7iHHx9pOMc5GuBfJnzzclu2LotN7vevVx9reOuACy3RNbTG02/JHzrw8u3z9
dg62EAnhxxnx90X166oZbdWyjoN6PwY3vOuB5QXuexGzcBscf9VF6vzwtn8DeJEaG5mPAM2QEfWn
hdWetLEzMg5UTKczvYapuS4mfFI4IDUmfGyFJthk5utXmNIims8/GlP07773fz+CPMr+52HS9dYX
XcVHiJgB0xZJuU0w15qOjLT/oew8lhtHum77RIhIeGBKgN6JMhTFCUIW3ns8/V2o0f+pO7riziqq
q2VIIvOYvddO4ZcxhjcQ7WCSrFvkAkWzTFINgvfjzGwo00cpfrcCuETe2gveppEuZvDhOO/icpO3
rxVm6mjAzOKdB9DCdf+X+ZX6bzULjzWrY2YBNKa/WlL4kUardILHG1Na8OplkHCV8TE0b1nHTo0R
G4nhIO8ITKQ3wgE4acjJVYXZP0NE65412S5pDTew23Nbdyd4DBrGG4kaBXiaY2o61BOgOzqNOKwj
VdxnDF/9bQbJxfDFBh+L7b/O/ISXQevPJqKs/37a/63gYD8uE4Jg6xpH2a83yJDhMWH9Mo5l1R90
cAAjexBbXyrd45xMEJ27pDpX9l0CgIw11fBaJlR45mo865SiQM9bBnE8rdKnmI4S8/WQHpNzMAG7
5q3Kz768+ZD+GPSreY6P+KCS4MlVgUe5xg5lxs9UeSYPZnZHyub4XXbwTXbkotqV9uW/f9s/0ttf
jyFTHUXQ7cgU8L+N/L7Whq1pJCpja3vts20IxU6eSAF8CP3JbW0ZxT+88OtEvTU1+XIyAT82kG9t
bTMVf9tiqf8yHjUUMt9YzRPFZRq/Rg+qnpq9YD9xtBjamFPE1v0thqWof+b98yAHrjVFTqfOqWhE
wD/3PAmG8pSnEHxFs2iAHyGFlQgm9m0BH2M1N5VWfivs9zke01qCeUn4xzW7L/t5aP9Gsvuz8/79
ciq6zYkm4x/R/5T8/+fplkl0DyarU47S+OAZT378yiA2U+jj2TexT+qo3aqDAWEffbhpvlRqvVbr
m259RXTGnX5MocrHIMmHHmMeyxyM7eOFsZVWoGy18cuRmCh2XvKW0Bz5wbWCqhlWylbFL2EjGh1S
vBB57upet/IsjwSb618+Mf8syG2dgBAKcrIEhfrnLfw/v2LYSKw8U00c2/5umU8CKRXOipYg2hoh
noqbQUH63+Ago4MvnrASOFH8oQMC+O8fxP7nUcQDCiHMQNPJauC3mqbAX181yTTxWgK/QFqzIKth
GQzpKvI3PkowXjwJeK3XA44fAtezgo2tIbDgXPeGbTD3fbp5sBHRzQjGAIp6XG+qMAQ23OG9G1DO
Qjcd+AjFhblRG6ZQ5uRkHt8pywM3npHnpu1EQ3Zk07sxV3H/3viPhf8wKq8Fm0bUvUy8SS5xOb81
/Ap25m/irlylFMo+YxQF+GxdRsthlk+ebb1e+sz5Q/k7p36XYXuaaLKN8emd27sju8docBG3Wz1/
8kD1BEHlthaWI4D6MhJSWMa0bHATK5bbQ90uGCUN8XfWIgtDD+/lgAztIl2mReT4bArE6BB24ijB
2+x4sDWKRcABLUSqg6cpO7WNWBMqGw8MbIPjo9f+YkqYT9L/fViI2qNIhMyCFU3/rY7ItLYaapM3
cJpOuQL8eniP1adG3gUDbwE28P/+wPzbtzMYK9r03Ozk9V+Xv2dEU0NMzXhkneTktDR99FFFZwWr
fFDMrve/qT/+BUiEPAZD4exDRWn0O1a8TeV0mkQ3HanSQ7wtRqDsjmHxjazLCDG1H/UOD3lyJ7C5
Kb8TPUWo8v//S7PJxNBoMdM1SZ79VW5QTslqX01HK4uAS5DW8qgPBy88EIq6juPbf7/Eyr+UN/zK
YAR1xeRSQfjwv99vyocw6aR2IsPlAYoYM54S1OsczONQHFTWubza+/YFJnvir/MM1qdbLocDmCyQ
68VXl79J6k92iCI8QSTjLrryGJkvUrmp7HfB7p2tKZUuCHC8by/kMemFi/Y9SBFSOuPwrqYrH9Sw
QX1+TPK3/MdKNzmjAeKFyj2erGLc46kfJzSrlet9DebZCrZ5ss3elG+rP3YBU9OHYLqW6r4tVrn+
anYrRsOEzfTVg1y71VOWb9O7VZ04FVTv2Rve4vw5VR9k7U1PXWhe7bZPyYRbZqdsZP5L0vJiiJ6i
/LvjK15AjcTGJjUeFPvUvse6G+TfGODG6JqvY28hvY39k1Q9jsahVh3mvUXumoobvwSP+DfqJc94
Ws2ReKWyoKUPpWPZOTV09mQvpHNE2rXH4bfjd+vGm3YMH7nvULmxyGqUJ03nFlkqH4O4T+Jc1m5D
5Fp/saJLjhOYESZ2NeoZCBu3nPF3zZ7ahZlStRcUHAaCaKbmxTKoYStfRuvYJcRGOr304tfPGj+G
CYTiRcN/vEQKbGWL/mzZi+7J4h+HpyE72VQV48PgIKnXYMXXn2P5bGKCzDfGG1dFmcKbuwPoM7pV
si61Y5AdBuuQs3MKN6WxtKbXoNwDerGlLztCfLEPGPnHyxzzPdjzz6hbBFtCqeTzbFijO2MKigrk
y97890f8X04RlAFUS0Ai0Q/+rlC0ZAhFMdV/nmmvx2K5M2PyaHdt6ggyEP77m81H0q8Tkm/GdMLC
JYEE4tfTW5amlPoaTy8UOI85KVxYDH7s/vO/ncX/cpnO5dacQzaXvtrvwksqlczPwulos9po9AOm
dQeO3UL1L6WsOVVFMLX0l5dS1/7566EVVjn+qfkEm8X/PSzEWDaRhgfv2CchS+bsETfDHm+G18Jr
fi9M/2wBhxjJ44bpY2QkaDVPhSKvbB1DXgPS32QdIz8FIwMUL3VlBqSs93hap3XLeohogQnza0x0
FBsLXxDNMKee0DHjYudqd3kGaJeL4squm22AK0v5VtU4jwSQRb6ooXMtDlthXgb1s6juRQo8Ufuc
MrKDPCi5rDnsQKVY/svb/ufV/vW+2/MEhaE6Djbd/nVVKb0flakWDEe10d3ELr+qDvWCKfxvg/CU
qUSFpeDPVWogUGXbvrJEW5GUfIpY6VB20vPXAkMXRWdE5pUvM04OKQmoL9pJXkzFKUy9NYWI26iY
rbLvTNB+oXrIAQg2soSSUoNmNf95O792A/BsSRNwo8go9r7tLl32I9iVSexgxTia8anvSryiTSgv
je4Hlu/yv5+DP0uE3y8I6g9ZyCR5c6H+ajuTSFhpmxn9MdM4N/qVH9pImW4d28UwQUHhEOzmlKJ2
rS5xR/N9jmwu1HuvfGcgPN8Nf2+QuhCaEMaDz//+2f7483//bBaay1mrxGLo95U3lFXojwE5PQON
O9p3NyWdSIlhTrTKe+uo6gOwZzbQj3nZI1rRNpL5WYOYb7D94cyy2Ou2jb0JQ4IKEAqMzcRtGWwG
/VgPzXb2e/csfAM6HlZrRcE8kbmMawBaiW5h+BMpGMlUbVE2rOjIfJn4hWWpeBRdT8QiOvNy01TB
gx8Q9RRRwaLAYPkX9E9pv1JI12wMZaWXfwM6Y+T/58ONDl+G4EsJBN7uVyWAxTsFktn2x4mReyuT
6zg/pjGCEvPiEw6QdsHDrIBh3eB6TXEdAs8x8TpSmJlskRJwcand7ltu+JmAV4BSaXQoK9I5Fi89
ZWoSa9hrf0a5hi/VrWQWX0rwlCXKWmDe7UGbSxjY+izd+cp4bLNupzH4NrPEDSIbXT2huCOXPctT
jSpbrwCLWcSO8kY/+z1jdVYPXIjZxcB8aS4nHhGAA4skei5kncLGMVF0pOo3Oz4D7Lsk1+uar4MF
1p3SN/ucGnTKTNzK4idNyWeoslUbl49pKCFdq9cZu5eWD22Q9AtjuJnlROZf7SrjfkC2bIubwvC3
P/N073Kpc33GjE1qOHWcuRxfxBcwsye5MgtGZ/R3fvFsQkHt8R9ZLlmwC5s8xB7uqKk6HoSkqRlf
ulJcqkFnqfMzpdCCTUJAk+aSIRwqwwPmICYSHs1xG7E9EhydxkbvX/Tqvc0yZ/RqxjtM5yd82FZP
iGO4iYzbhDe+I5dX5lGk18wPHhkZ7YhrycD15H9I7GQoQbdziuosrsiBAGP8e2ilkJyrZ4XmUEs5
YOSbQCoDQHKQl12IbZZwR3JtfMaVdXRq5E/+3rSxosUsVVvzVLJUMGaVnnitvQvfO6dZkuPyRo3v
qKD8NNVbmAREid5bNrxW7LWmZEMAoYXqaVYsIqjvqtSduk+JBMKyFMRXKMycuiMbfKm8jcNnFrM0
SXDWwmq9s27XgtNgI/Cv4eZQoV495Vw02sJOD0CLi+DHKFcqagey5nVXqlc+tWYA31gwQCXcSFmZ
FYKuYFwGJLo03hMMJcCzFH26a+jHVtVX3QCnNHv+7/MJe/e/PonIOdifmYxafx2eYTUi/ooTDO7K
jwH2Ae58o2Rbpe8PcjwePGZvRths0Jpu2H47KeerZ538MTbh8hW7kfHUiOWskbIlWQ5nrfV3cEmp
hj0qxKSxFgzzVlhvr7FhPfDtV6VhHCyz3ZoNNNM415xhvM4uPztMXyf5MfDJZ+xvii22Wls8iNx8
aaAL2i0xH0zTdKBp0G4eMoyvAoyzFjX8XEfUCDjzrRUkLMUYHlu2VJUaPYbyuC7pNOblTMUeKidu
RPVelHUZ8vZpB4LsGpuTodzMipFIqqiR549ztJcTigoP+E6LWRnnQM8KVPdvAp5UMeBMAkuV7NNZ
jVmoLpSABTq3Kvvsc4AO9SmY49GS5ZynJDoQvFwtUCFku1wMzbA0+xhElM4jabnCCtyuiNddf2jr
y5jLpBGigspvs5pN02RS2ZnvdNkyyCsmD1g1a75WuhPVGvtfyAaMZaeT/nRSA24Vt+BSOuDJAMkz
Gyu/5j2swmHBx8jvzKMfw6gi4iRFTxYyWpDbb7yhUA4OZp44GnZObGSOTGRPiu45Tfa6dzZJpUrR
xOeSM7Kaqgx/iSQHtsGLaR98G7CzQiXIT9jqu6rT9pl6m2J2iGW+GkYAcCgXItiY9S02v4hZ2Xsl
22pQD/6oUd8funCjN4/tKisHDqJmLQLDFdJPPnVOw/vRMcIoytzNWQCkaw8nqJxCfwm54A+WUS+k
7sNn9jIgP1V560xyNvwUjLbyOVavYzginyhBIvNk53tBhRJjwETmt7C8uzyLA0igwphuFB1aO+Fo
mrLqdHXBe1oW11hBh+KfbYsdZXn1ubTZ5wnlxhwB2Qu2moIsw3FYSJjBNFGwKceMXT9RgoGIBXUx
yf7G0PIVkEnWyRCZVbb56X3OLR7bCqCFwW+cb3NeEMgYiPsYOqCRSwuISeDKeaoE3NeeVWpi2pv5
jZLqdy+6CwLa45jVPg4oPlzpKT4nBHDmHEWdipzydZg2VkMVxng6PZoKhrpEAwdHuTC4VnUxkc3k
ZrWRW+gtpjMRnxp69LZ/tVQjDP51utDmI1Gbg+hxxOEG+qX/MIehsQ0paY8dNk0UylWV7KRi2EhM
yxUbKqpTWfhsbWTQ7DMjvVkYhcrlaeIxthadHzkgI9b+OF/Z6nqcXvryK0QRJTNU35Y8LQbNAWXG
0RxioncjJ2QvMlTz3FRZx2gjZkA5GzmrecyRspa9tB74JHhjx5N+SQcWXiVVcoP01NyigtloIWoL
HaBgicSUqfGMVe98kn+6cl/JxrLkKmmUazvF74xqdVIwQkLYEnjFgAUbFMImdAWsYRSb8H78+meS
pz0UW0fKYI0hgC4/JwJTx4wh5DqPdwAIGOJbbjqGe43/I0RRbtSTRfDN4AasdjkynZ7iSDeg4jY3
QyDq60fe++9Wm5Mk+UbqLs6/wprvw0d4SKCJUQ4qI1ryiu4YIYKRP8AMpzzQNmbKfS+LXeChhMi/
Q1jnKlV6mGSOCOkh+QCtBj3harSQLKE2HaDhJvxZKpkT6gwjo9MUtuQHBC7QpY0lDLdIHgvpmLff
KMd58bKNkF5rBWmZGe8CNGm1VLr1QA5T2N/hlJnq3pOax6pIHVg+ZY7nBXu6LDkdHRUGzWUtewTs
KhuDzynQSyR4uHgzwzGi24AIo9EqlNFPg0Kh81P1gSu6c+uDclx1HF6RdKkMsRNGt66R9dAUzrNc
b2YjBCue66gvVxKRtkjJ6sFGCfSu8+zpHnxFhVOov+rhcwMtt1411SGtpkMtGJp30XYSDxoXQUBW
WItGpM/kdekla4vrJRt9FlTFojBpPqg2jQCvSeKtNDzK8brJsCTsoKNGJNz33F86f5AHIu3S9yFK
lwFVCaOZcQhW85xaieq91/VHlWM7meDmMiFW6mvjEcXoVa5Zd05oSGuCgjWcvlHqFkHk1nLEkHrb
x1djWppyc48ScLFwLmOfHPUIm0fTETH9bltHq3pTiFGoYP9nCHRD/6jYqcPor0wyV/R0gZa0NiX7
2kigq6A/wt1qXCTgJvlP7HUUiToSWIhHiUoWoM+HpQ8JlSX+rf1OJK5R9RoCOGFvS7g579GIYScN
lknMTccD3Zb2WjXmdDsmVXVHpAEUq9tC87VFPaROQuEcDh8az0PlYksaeFr6/BTW194AVFnuCWYQ
A7+0G0+bhvibYS/f4nHZQhhlvkTlbxM/vApjCIib9FxcJt3t7MNIpN5r3rsjJQ6oWMp6hHikG/DG
NUsD4D35Y+RYJU4WudroNmDJEZxwH8JKvprSSh741CwIJsM4T/fY7CLFtSs+XqDL3R4xLNM/HhPI
ewm2Dvw4BQXQgqlWhnJqVW5m0RASKbaBIA4dDEbs6LX+kHqosAKCeTUV08EzWhJJYfbG6y6IM5BI
/6ZS6qd7hP4476GERNkx7t4tnPFyMuwbUkf69FYXW8+WFkwmuNt4HnSOzukJnJU5BKgx2fsA3bQp
ZGiRjO4QyvCeaofk+X3inXVvhY58YbfbViiuOohlJxNplXVbrTCwCsYHj9mhrqH8zOlZ/IVq3Ol6
mo6hbXht+hukeGdKDqbyrZoSyaKMYIsfEyi0SoieviS1cqjwdyfJVpqv/gHK92PnX9OS25P8vaqC
WG5/TaxEfFs9yOmdogJxwpxDnfnUguA+zb3SfcSxhy2BYXmEWayvMAvXZ5z4mB4vtvRhTR2DROYX
owLNlc+j4G3nHEfyrs2QYFisPFCqOeymQGHdQWYw8/QBFJUn7jEYAjOF6c2/jPKUUK99W+HvT7YB
w0mLCsEk266sgnU19CCs/KVWxtzxiG+v02i6RoGHhP/xzYi1U9Oy7pYZNn0ORb6qy1MLkZPIkUXI
hKnadjNyoIf71mtomPsz4hHw5DYBbHQaXHzkZy9R5CUmI5zuTjuuMuA0u2uCNb/z9hk4chMuQA3I
bF5eNf6wDpBEJ/R1pbeB8UT7B5KOl8IqqPp6ulz7ZRrma5B7x/sKxsZlxN+04JotN59eiQU/bAdg
ArIYQFlZSCCHfV6rOAOf+MAwEXwV2ZsRfozxXScThEoHDVwjXc1yYzJTanNCOq9j9z3U9dJqSYkm
JJDJWCj5OO44xiPJNYcXSVuZAfAZCrmeZ7qsbl5VLKbh/GeSmGzncsVnF2LCMvFYjMM1lnKDAov4
aoaMzNPoq8lCjK5TduvLjVIcdLEstSu1D5/eAZZygW3tMOutIRaxIuD2ik4GX9KQLhqRv5qyVoqt
xKfLbhJHlu9J/q2OLwzQmA2WNjmrb75g3vBlsWNgX5mmN3qvyZjwzxWu0OiEhL6aG2gdl64X26tK
PpBMMLe0uhec83FDOsJGwUAp0fqVXg9vWnEz2XSqGlwMYbVW9NYnt57cV/47wN0GRIrRkmdWaY8C
wYfmNcs04HrlQtCjbKeDCB6WMYE9hjq5ttxfFMT0nIUmTN+ntuevTyovdzV4C1mQtmxZq6G7SrCY
dSy+R5ouJ7INrgCWiCaywMyZJvIMApjM0mWMD0F88tR7JaFNxzE1gRGBlUxpVJTfvFZl/1nTgRuW
uHjjuchosrI5k13jpChzqGmCYfx5ENXR8u8tmzMCXTo+7cyiaN6QP+w9Favt+CkHPzEFHoXLbF7q
2m2JepZIaKdHQDkot8QWyPHDVzwrwOtEHyJV6vZV891rGLTklbbFdIN89yxzAFRw0XxkOaEkwe6b
m0jlubNXNuGE2pugtMuMp1Elyz47qHXDKf4Z4Lkb222O8N401KNQXWZcq7m+00GsdPJTTKAbSbeL
jjLSaH+g0RfaUhTfkfrY0w9oBPR1DAwa7jNFxsPa3KaKOmg7JDJXEcQ+MOHxQS0e02klzBdWAAfq
cloKUHrgJGpGyy31WN+50wA1i3FjpmuuqI+xah1a69xQ+RKQXDCE7XUZCyGiXRW8B1cDisIoZ9qB
shOuzAJnDSqBJ5vsbIvUIni8LGmUjd1vAnUvcawl0XfR6U6n7SSmg5ViXr1Mvcw6X5mE8N78aNrK
9YVNvuoh5Tif3QAaS9+KKKiJ+AQ48IeRNUls288q3MDZQ6qrJMMo204aP5vaX9rD9B4hM69J1ExD
4uja8ahp8OGLdNdavtvGVy2VFl3xKRsXdZIW1fRBRueWrEy39+7ewNJMI/6Y2hH6ydpP+0VtriuM
aBn+8yxtNpJxI+/DbSjOke0tMW3MKTOZNzJgaU/giJ9E1G+zTHbqdkReejHJLRehvxP5RylCJy7e
ZfgnzS1Ce6mjLeoPfmSx8U44OI3lwNIrN4ujWo7rmllfOoeI0gMW3XSQOd9GUkrPSS5OvSSfNDuD
3NjhUvCKg5mmW038NP03daJBk1CZF3oog6rF5MoxzMaRAriDermPu+zBkGIaDoJo67r6Comk9DiD
x1dZrU91KuCjpW8KgtiMXZWS1i7NMKwgNlOnfuBCKRBRp+Veaj9wmC48u3gKlHVLIVFigAt1/Nkp
Az2ap6ZVlzo26Dx7LqIHLMGy3S2UlHRCtfkzRhoZ4xcHw/wq2BIK9TUT9zIcVla9idGu6vKusHNA
+oKnFwEhEzrSLBVgcXbYLdkE6i2nh8lhLZhJTvlXojGpY/Ijtd8xh74pABWT4R4WIMR29fxRi06m
RVThRW4YQFjBQS6zp8iKX1VWlJG3hKOyl6UXQdhtXFPnqi/eoLuNrK/yOnqYkEvpDIb49Bfme8nj
rnkHKY/xy4p9iH3Czm6srF2+fTK91OMhgSupPCYDPBn/VFMpl0X1hVIFMTNer08Jg4SwvheZfhTA
O7AEZdnNs75j9Xv0NoZ4wCi31HEHVe09pQ0HlMZ9MLkkEKwiuXBLZThOeseAGk9Ot5bQ0dFNbrv5
PfJvKsnO7fQ0Hx0pAYkMMdtCfRANRnDvPOM9VHsTdNU6It05le5m2Tu22pNUp7m+tGhLMrVVQb+n
OxErvCb8IWAh1SoMc0zTmHZa7GiZL2MxoyCsMQZjwFnlSnCYpzlMGrGnjsC7tOC5Nu7Y/ha9wRxL
wufETairJMYybm20jzII6V6wbz6E6IWq+DJO0wZiOfMZb9YJJywQhviU9+VL9yJIkSptemu5dUwZ
Kd017m5yp9F566zIgaKbzM34BrxGbsUuUAQnPWaQt+1GqJGfijb7PEjtpfzmBmHjhK1HPSC3j3lo
fLB/NnrpeNWMoH5Y2nX8ZSw2evGp5nweqHVCQn39Hhwj1vUud8kAxYqH1Vt5UVj99+2Pp3lOBYJ+
yt40hSaM0U9FkSCsVYNY0jPFIVKoB81gNczapzLf/mV2ir7wn+MNWWH3CjdTBiZk/V5jxH0VSSMB
Qop207GCSiaORsZhysgHhbl/XexVQYsgn3SMkHGyV7SlpSxnx4BvLoswWioKhIW24UFDD2SMa1Ov
DrOFeQoAJFpfPc3GCFsrI7siUNp1pXwpQ7yQAbtU1ctICTIYD1BUNlyps/o83cfDTxjL8BKJkArg
8o+nBE19gfc0pWmYIQwNF8wo3SYm+VNPmFe3ROXuJDUsWcjJ6mqKTn2lwNCVwItd685zczqrmGkN
LBkkBrIjE5sRWvGbSh+d2s91jb+PloFIFagM6M76+tNow6Uc7lkj+fLr4L+P5Qx/aQ/I3CtcK+Hn
LDAylO/Ryi6R1m0YHdHczVkqDYmF17E42BnSB3Er0dyWTF7jSeWlu3SolGvwttB1su9UvGdf2lwv
ti/03+5cB9eD5UpDtBKMTXiZc7TPlaKvB04VCZQbF1nY/ViS5XZdsk7jndyfRPTai+JioMQ0hkvl
USR4t0FAU2jPrAC69Fakk6vru9isXUln/vau8xLrAdWSbO5lWknwPYtOg6kHPW86ZOxDaqVcG2GK
y+E6Zx+1qUnoHtb04KraTODugrqW2nYVmZLmpJZyTFREevqnVevLiLH52DxG5rRCGevI0tFGACze
kkR2TP+tkeknvGHVZOWlxYo6yhFykI5YJ5kNpsnY4TZKwXJ2DoJk32nDrS9wuJJxXkGYxFPY5Dph
vZ9qd0VRiOYCijvokUndhsV7nn94fLok9GsF41OC6afurVJ2ddqCHbhK8nsaEX2Qqq6vj8daVZxE
eiMJUOiXhJF1U2cXq7fe6AAq4qp7juT5Q+bhSswBWl3ljDMT+16u36PyvSKzR0LMPDyEtyy95h29
KH0v86qy/RgTZRFyKM8u0ozjSO4r0ufQzAxHKa3XOhelEvywOkPFUrsTFNAkwvJuycFjyGSjU37M
9OgPVLsoVKPJHUN9lYKgS5v8tav2gsOcO9yPplPpfQOiWvBTOka5KRiHlDEjL24ArQQymoJfwGLV
8ZH2G3cynqlZisRyZYzwIZUaW2lXCdhLxMPWZLTgcasJjW6r1Xos3sFqFhsm6peAdRp6x15iNakj
yil5GfxmOaSN49c3mec619ufnABKvjBparLf7JGcbwvYndSVJuZ9MCQ0PTZb3IwHuvcWEFDrqNrU
RNxQQgo+eIbULJkPPKfPnnpFbeV6eFYkwu2AYjeTxhihd1SDwzsineQxU1M3sfS1NuYbtapWsr+y
PPPLnKhOUwYM+Z7wmKPBXBob1zOCj9RiGD9hiFX8r4iRP0EWEtVLCjOAdQgZGdh79f61bE23Vhqn
iF+DmBPZ8jG8Y2O1dd93axaJRjO7aMN3IZFGrpi7KgOZDXpBb7a9aN7rKFzmWJZo8ldiuFj5Y18F
7Ijs1TR8ydVrYfP4tPExo4FHhqW25mMlQSgtEETV+SKBQJAQhQx7Z59k9SoqtecuZP5XHDW6BaNL
HVRgXH0gkXDcqy2/OS+xlaNJI9UAJQ1+p7DzjiUHjXwf8+NZiH6p5O/8vUJZWUzUlT8DBb5NuxfU
0T5CJpkifOj8YwhdnV/ljyF88NcNrGnB5avNii9IXNOr5L/Z3WfFDNAEPOuXNzEydlF2eCVdxbxH
OMeb1uJ0eeyae93XwIAT5zTmoHu9jzGDLEkjEjIstA2bZ+w6hx+L7O4nYjM0h6LwGelw5hU2uNJm
Idc/enMQ1BIlaXoBIyxaGRYAjqd225CPjenDJ2e43aqMJTQ3tvtdzJhxbBFGHGX5rFSkAMi3JCQg
Cttc4D0qKir7+IHUyJXVhnjAake0jC4ZE0qUMc3MRvAZ5kRbFEwLWn8mCBHZ6VWZUAMZ4BMTCBE2
+JrLZD+pneJAdSXoXeBzRhXRaluafMYDZiiRWmI4WcKOyWB5Na4NVjaePzz6aLZjpHgB2VYFI7vc
Hg8mWerEoRYh+A4e2F5dTlKy7hmn9aAuQx3uo/2WxxhKKPCq8C3V9TULop1cPsXl4CChGdG1Rn71
SHsYxiYrMacg269MGQ4M94jKMhkHslTFi1yF696DP0yaIdV4QzCqJ+PY8K85VMyomtw8Z3Te3qzG
Y6uabBKQpH68luVs07EogNH0QKDB2vRC4syyrd9nb6Ib3hrjbFX9Q934LhvSt0Q1Xkn9vdQWCUw7
v6Sm8J4MirucwLssRk5QHFki+9UV61ifNVygGzO/UcLJH7OKoJ83sN5lxO+BLJOOfDpM6mz25r6C
t2qkNy9QWdwj4kvWon2YNCAn3Trzko3EfxjJvPe8b039rLRVkgZukdJoR8YbQV8gnGuglXb4qEiY
U3DvSQQAWXZwZLdUBVfcldS66EpbZqzEkM1JlRBdhd/Q8T1UerTyRbPWShLf8uPY8hFQDHaPxl4Y
/VJV/aPXfqkknTNFe4j9jlxjIFn4pbv6zKa1bq8aYzArI6ye0COVNX4W8DFGz0zg0qHSOoeHA5MC
I2WJgzzdxWrzikCHuMxZ1hTzMfadkn8u2m5n68NKj4cvzaDQ7uK9bnQvPhm/WYUsoQEbQE/EPNWf
F93orcOXQvogVG/BMCuvGeXULB6IjBT9B+TJpd83L1FVusJj8Fv0kGgLt6jsZcHF2kusbGPpqCND
M9BOUwakDUKQSHUF9YE0k6sjl95zgYVM0fna8q7V95VRbZogXKu5eK4QwgWFtA1t8B5DuFJnw0hJ
aldcL0q6siLSIEvX7LAEVfabJiV3r3hibtin8jyCaduDyXDef0jnUU3pre1UW0x88XkpQUQU3mBI
WjiHbJYIs23RN5WVYtPc6UtJBmRYnTzrwJXgMSao1PBsPcXUmGMnszBYW4zmJybQIWlJOrifwH5C
0EHWA6tVSz3J8QSORlvJlbVveYSrKCd/Bv90A3+z799IfHpQFSbKKXP8NuOuyDZFJmp+sPpGsNwR
BNCb71l7Jo0vdUD7pvQ/Vpatxlje+ipunFJ/idiJdfR0HbZ3Fgvrzp/1UmykSom/s+l4mVQXg7dO
CimExWAQbUNyiCf0MxZFqGJIqKZ8rYlne4DtFWkOvgWvROU2KdkpaMs1ovgzfNeiLJz+0gllkw1E
JTYUnWRuStG+kFM3YrbU67jrptydemyvnrYeMh/cEw179DJWJuyOC+juraQHexQfzKg4mBXfbZpb
YyOUFSwDSSrUeo17cdpAEXHtUnrQzSxd+IQm531yUn3trKT6A4lTZDWSquZNc/5xuTXi7agkz0Pc
M1tjiYXH9aXvoawBreUoKFVrH0xt7qSZOMhDe0I0SA5iveqmdpMr5Y/4f4Sd55LbbK6tr4hVzOGv
JCalzvEPy267KTGTIimSV38eyLNrz/Gemq/k7pYVGV4CC8DCQokyQ2Xs+865syw7qPrpeSLZrZNo
sOvxMLYX4MLrBR4ACHyB/4ACu95/Nlf7R0nHbI0iF5IHAzX7WQNSdS/6AHuNjtVeWRtRllyeqnG8
S9M6tPmmmtFY81U/FnmNtHW/W4or7drQPizvYcSI9VyMDOB2vzWuW6gfaAZp61J19+7woMrMCfjJ
mY1A05k0TM9YCeRQ0JODdlSm2/b0Uj+fmp2dfJaKsaFVW9xHZxMdcJaCK5MNrpoD2wQwShvObNId
L2oC3vWFkZmra/vQmAfV/E2a86zm28FIIsbRNiJx1tTng+X0rwuj6LqZguCiBFn/0jVkOeziUZ/o
iDfT5TvPmXiL21uSetcnHCmd/AnEgFKJFTMnr92jZKTTrKGhUHdqiRyZUzhhj4zrj7JA0YJ5MReH
vl2vgoyVhsul+7wyBs7gdCTwMOEYMdilZHwEk403elVEQ8GMTngHbp8GORJvZLHfxr2TkJoSXeRe
i6ZTxaRzCmOeTTXAo22bKc0FtaYRWOhwIAcoKhb6q56MHdKbVQp9ux6+ZT7IwIBHQ6cN3KsYGMK8
OTCtD++7GZuY5QPUzg5goj284eeluazgTG+Sptjq6tN0RITBN6Y2sqHx2DQ51ioaW3Dyh03aVbsJ
/e3Tq79ncsgq3H+Zq9VX+BauVr/D8/rrfs9j5zjcr+73/eqtWL29rd7C/dsl4Pf+Pny739+/7UP5
Va3CcT2teZjK68oPfXN1jpkGsr7ff92eCHlqXL+F9+2Gl5UMUYTpsUGNQn9irSVOmH2rT4zQetTv
KSA/upvfKG9tyP3fqYH2rYTD8yVe1hTsVt0uNVdlOO2yDdXYsH+iDkN2d0vtYFUfytBbn9dsa+87
4eK3QR8S168wt9I0fDf9RnePhhymtW2NNZNm4mHANa3RtdafyPm6+y80uJZHINbZWw1fdIybDPf6
pX1SWjAoVFC++4GYkffD/HWh496EuQx/kFaIFQwlcruI85lc1PaeNhaj9geE+fbVzvJ5MYl2pEJW
TRVdwJIJWWr1qlLLGkLJkWVpLAL4LH4jK+O2SUOHSLldQNzddZ2hfKPieJ3MDE6IZ9uS0YpN477K
sLstc2GafJtUJ7LW87IzGZqbsI4s9ddJZeeNQ7OQWUovuwGlCJV085kS7KjOOxN9Cq140yitm4Mu
DVDC1bGGl/KqRkMCiXb8qJn2SS0hQLI1tstupVtX0rdUUxAFU69p7CLj6jKEEJS/cSi6Z6QnpgUN
RcLsHBbthH3VbGOL9CiQi4RBFegyimE6ME0osPv80a2M0JiWj/KU+gVCH8UyhGZSbhEptrgMZoiE
bQMeufrFxqDDc0DfJm0wyvYEETUP9TmBZIp6UEaZiqY+CB0i1Y+kPt02V8TmPMSCz+Wmp+nkgkEw
FWvlTp8DGeaWOPa6/BLUwUiWcWT0k0iSKkeGj+7SmWIG5K+efMPpaobGSYN4ipqL+z24XLpqv7UN
BY3BFxnP46hdMC2M9uy+hv4gR3YoZcYFpYFuJ4ox4mhQfz3zzFUjhYNwZV9/D8oH02YV7wgN0pmT
AJDE1MUzgrANIgUJHZXIiA/qwZ3yQ1GtRvcaoh8btlfHt5QyvFZ2PJyfALWbpNPvXBguGkLaJeVK
CwkoDOtY7vsp2Z/I2CgjKWkaO8D5J8ZADQzhvSzWg67kHFNy2QVOe9ZDS/tOyMM4qAOhssknRa7x
YmkBKZ2aOSoFuhDna7KvewQQ0fx30FOyr3BrbZD0NTsOmTgfqk0KgxHyY5/+uqghTcTOdd2dXz1i
9vb8Rh5kBcOBWdBQf9JnhiiuTGREUSkLzPVlRo6dUnaCvELSP5JZhDulRBTBhGmUaur6BPVsadTH
2XR8I0UlkPSKwLmezIgDUdFMtxchGpLcvohlN05QgmME0M9MUL2Wr8JlpqMb16ORfkBb0s3XpoJl
vJCaPlJPISvA94SiCtGS8jPHR4Yn26oddx1bSaujBmn2urzT3w5lB8WHJtQLuvWfpgXsfjlW9sGC
MZVkoUU/O210q9p8SJzXKv0yGXGqPSn5Hm55b7/3TdxX99xJtS+6GzeicVG6CPeQFy4/PRtazZUp
nuZmgmHlAhIhQFqqtUYOelXR4joyPHJBCkEJE3JRvc3xpGbvWU1sJAhGUW+pwgmha8pb/fBaASHU
FJLCzytjksbNMD9O1pOw4tz0R5rrLP5EQyPo8nFqtc2lFXdi7HLtJcPTj30M49EpnktyQQXqYxxi
hhXsG/2jyN9mMizWU78MSGVmj1Tl1Iw0lSGVT01V6ZCo95n9DIUnyDENKqNAqSEkJFK6+vcMG+wM
wyjVbFjPtFtRn+uvWoTO/qRQqgYWL/Sd0fjJltf2K048mGtGKRLrbk46I1kayjAH1CM1ArQurj0Z
REG5QN85dJHA6GNVQlVYD/WP3MEbdP2z2THBCylYJ5zJ8y36u2uVdLgjl+epZLVpK50SP6+ZHIXg
YMV57mY71hnX48Ah0cpwmT6hYaLi/0uZyq07UfpoS4w7BMmFERgU8E+kz6FaFbCcmbG+pr+qG+2N
qxESCYP6HKX0k9j9i+18UC5ZF5DlKy5X8ohzO8AuEo4CA0k59t/Mmj02dKydirtrBS0eVdhF+RhR
cTNfR0q3p+TFI6CYIHG4Nn1vlbEWjQwpciGcpTAEbXDQIsJFqVa1qasylstFkW4bpGdd0gH1mbD0
WJLHKmz/HI3dW8/9Zr6bDAgSSr/m6Ez5E425GxOAtTRPrX2CLgrYMN9EviiHBZnVAZTRHLujkIlM
ScRZtSXF3h1CrXQnJw56TmedcUTUCJcrAyKkBrEzqP3oJHKyuVwNDAma3k/D0ct+sGBRd41OUHEV
3DQk9C55oqpkIbti704YnKZmcshDkeogowKWNynAL6N9dgkjyv5rUa6BnG69QJSopyh48EZGXeDB
C4ghI9NlEipy3bJDJ/beQMjJsuoXCBvq8g0ND32Oc6vHrkqXzvRakY1takitTEWyc9prsu1VXbYL
XezaYh/nhYmAIoFH8b+zXnhV2DE/JydeWlqJ7Gh2ugKr56eueUzO6D9Nv4f2ll/qyPiiVjeK/FsO
VjCNfqNQdkc5Gb1Uovfz26Q2UdZ47ypg+MQgibak32EZYVO5D6bebyzNY6gWaQfFfbSrQ8fymim3
MutBybJ97z0hYb8zcG3QE+lUxo8s1H0/UMeEUUUBgxGADZOlMsxw2VTrkaaFUzH4HdqLSWEHl7MN
IYEaMNIRZBaGGrBToUKU0x1i/3YpM+voI8195KY7j1UhIqJdD9rM4URWxsblvdMUd7QudAy71eBn
mYjs1nxWk9FQpkHEIOOrp/0dWjp4kuXeSYvf9XyOGc24TpJqe3VcJFXmB5UehlMC70of1q7l8YMc
L6L/Fdwpmh3IUV2pZwh33BkIlYn0m/IrO7/3hQYjfvQvObvVjbsRMsvidIiZas+W9+EZkcOO90Co
q6tuTIrrDj5CH+N2eXdgaNTOROsFA6bb52Z0kHuhZaBmdjps1BKCtVWSGyRxT4e7Tip7QXEzz2iJ
Ub9FKNCCCkTRl7z+/VQUx2FCRc03f/XWViQ3kJq90yAlWYVyC46yWWEs9Yi/d/qjWTWoTKuBoq8y
7Vdz+qST1zwfSisLJ0dbL4qxo9vqME7JbjkXfoVCG1WK3myIOX9q170hg2zHN+wKarNUOxjoV4NY
OfNBSnvEBUVHpp7uFGQSz0uoWGo4XV4zro5lHnyEP6pU2aIeuGaCu68RATXeTCPor9l8tbrqCYp4
fT7HNp2ns1o9ni6n+4l8WQnvSOQzemSXk17ZqFW+U/KnMSdnqrx36ILSy4uOWUbxO6PrvFkV1aFi
86Fkdg5XZnkJjAarlCrMb0HDxIPHa5HBvQI6T25PGyIb16Vkr2LJLNWGuzUsM0wXLLdCXnKGrVmj
pMv8wbwLKvMApQpRaSb7zfvWdX3IdHAFDGFkXA5JfQkI7CGD0M2TvF0HY3OSI0f4e2G+ZHL5LJQs
aoEYMocI+UUkABuWrqQd1ILR4kSXFzK9mv5jGX8zb+6nk9rbttAPqUk/ZGPdLSrTJ6cHGTChu90e
xOjMd8kVpE4DMzMqfrqDBs5CVBpWLprhXm6gFPUgswC72YHOfI6T6jNZNrkN4TqHQQn44Dt07/SQ
wMayFS2UmYYaaVsD4KDku77alSzGxUauLtufivGQ9nub3KvbeXdG+5LpOwq4ixakCYKa0ADRiUGb
r/1s8vt0PMVIoVM2REGmUSi3p4jwMhKkzRkKq6KeUFqR0JjUMQ8HItK6pS7M5M+1zEa9XglhDYXG
HxLx1/g6Jd/2AAkW8fqpzTfn0xV+q7f3hB1ZO/upQurVVWMZfFeVUFVzLiOrZc6jdUROkDCEH1Kb
HnUoiqfoe4GDmBDlWBuUFRXahaRpKpf4/PSZfpQ16qWuLrrp46PVJ8dkrJ906RGZT/GJU0KjmzjV
iTJK+QD577Me6kBpYZy6fYzY5da0koGWtpzG6oSMweVVnQYk0OJTQTdIawaiBp9oEyb9xWZeBYhI
ub5MKf4iR2SHIV5qQb+WBReZRHc2om6rMuumiK41+hbF8ljm5cNJ310yzg4+K6fDsyG2c0mryJSC
ZTxcu3k/k1lTl6Afkp/IM0c1vRdjljkQTYA67nwR9+lPi7bNcgV8NgrR5zOroNN2p+dWBnrT41HH
bvaipy8ycaKkc5nw45R2oYUTUDhqeV6C6X6qU+XXzCc9ZXTeu6jmJxNFD2+O+8eq3V3MyU/49mvx
wJxDJjkhkM6cipkU9DS9XPTfl0q5t9tiyyFQaMWDpT8c+v5hHg8nrq8yO/+4UjB3QwbQkJ29Qium
YvlxYoz86Go76wSHqWLpK6eUyjWiRKV+WrdjlmyqmSxOTkhZweIxp6czor8L+tNKcSUV2102DQM0
kiu9bcT2bflmjJ8mA61YGzJz3rCee0fERSBLMMjXaxmOTSeilU2+ihtzjDsLVXumz0E/Nr3YUuh6
d09KurEKxNZbxUWzHON8aqHIQYEpvRMLS+cEna/0+7rjy3ydn1ObPAFsM8xg1u812naaYXxp+uzR
vljvoFJ0zTHmll4dsuX0lVZQY3XrswUOL49YZq1Yjhp06/aS3NeZHvaKtnKan/QcQ5J/KmrtBhUU
uySPlr8vpzxAZvKYtsajLLYxX/bn5vJepPAPGs8vd2Vn7CfbC1LvaFje1rlG/chw8oVmbdeHCY1O
7+l7rD/T6fxFljSeL3PcWOqd2aqHim7sd9WmFqGmO6pQyEp+D7WDNGxPr0vru8mOEk5YDM+uQ857
oIY7nnfXxCIbB+skQcxkWjx/ovIbldnyeqYt+zdKlQuahK53JVtGMZLOsn56b3V4GSib2U1IVdpm
srOXJP7Jea2z9xaOEV1qMpPqB3XMq6mvEcPHpMObwoyMy8OVdaiSfres4mdhLQ+SP5v1awjn2J8q
GNBtCn0YHGYKp7F9y3GG53aJrp2yJzaizSFFK5xMFNd3SUBl0PqQjseiQ7ZhqxZV7M5wotTkyfHq
7wL4WMNUFnxhokrZJg+Dy2bNe5dNZ66MlHZMQqqZiZlXoHfHANHivNzbZyqX9IKeTq9Nnd030/VF
sY51WcFlTH1CyAxhHiJsEdQs9+OlwZdwFEuGLDOeV/ucLvY6o/CCT1u19cXXSB9YzYnJDz100XMw
zm/DDJhLJuTpZwCZpRyqEglnr6YnXL9Lh9cytQPTfjfh/NQtvHzv4peQwXIUipO2OGS9iSb4GYpu
nbwt8zEnaDVhn9jYR4rWkFECTs5Fi/TkraXV18p0GKMc686kkStMC3xClGQvbfeQ2j8SDbbfaeNM
BBD6q5qfwlOuo6o8P1gGSVWSs61YpD71tdHYTKYSWGc4uxfvMcfbNzApy2sTqrCeRvoasqeEtgNd
ae4Lu3s4LZef6cnbQBb27Yvt03DHcEOGhBSbMTleGS/gotGZjyqkzsZHbXE0L7u633rOu2ZeNqf8
srlmmFhL33n5HBBHkqYScRMV/aCvmvmqA2uwtXW6pMbNdfEPpDjOW0EZU9EEBX0dqereTQye9JBs
rIqTX3penBKwqRy+RnPuUvfqJzm9M4UGvwF6z8HQQIcodmIs+vusLwNIlRlX6uBR7XukqdxT3idK
rc7PC7RLB9aXvQQtZQz3+nUusmgxHzIHfdQkpGvVZjQi4wEtumH7ET3o95zLp0tmiCcp5uXJq20a
/X57xeM5p+NyfOBxshr+tRmgNJDzBJ8IgrdbeLfwG6yruy4zUnEJ7XT0bpe2EVHYLNVPaxARbgK4
gQDY+rArxLsvfahAXLGQt9URyJzGR5IVZUMnJImzFkHMvgYzkyiy5gebRLgJBOs+J4LwvGBm7IVw
Hy0Sa0C4dSC2GSG5Vr+E0Vc9kSGCtzLVy35ePhwDaorOpD4SvDLgkN4oC96xTtqzYuK4U4dnSh8p
qZfpNMXkeiomeyNpOelNiHxRCVMaGl4pdGft0JzIBDBatBuomNGQH3QkUoDZijb9rE2KStXdf+ep
wUb7/2lqFmRJRnAZuoYkl+mwVnn+31S5ZtHqGpVieoZfFhRBEk9REeh+GgGzIvI8VOe2zp0ZzluG
UIXVft5yL7x8p86me8/i/gvWKZHbFkKPHpphs2d47l7fmrxMich4bPkEOGoxw3/eJad2iuX95TcN
SVtAsd8HWqxEyp2+rfZ6eIq7d1xKsPyqfWmN4bY7hbWvhllM49a2iNGx3aIBFFex+t3taVaLzTB5
mUPEqwK4l+V3H3gRhMV3+vEi5xejSKKZN8rb3INswJlXkBp+UPlC+cnigp8+UEM1tP0usF+YMcxn
XLZdoG7Px/k7eaAblb2bt9adfIISaU/0EAd1pLADlygLkVD02ck98mFREpocqiJOf6hbpNQOjBhj
E4tYJ8QL02PDESzi5MD2b02Oy/xNQ/W24X9u6PJWZl1v3a3qGxtKMJHjo7GwVkIrdPwuGqM2rDa6
Lzdo6gFiABtmnAY0vm5Mv+D0TZHln+Nr4IT2HSW+gGB/Sz4hvrwrn0NghLBdSDmQjedZI9S2cgOZ
hOdYC4mu4vqLUbDh9cPxV45vbs5hz0aUhym6hEhPrU2/2sjX5Ns2rLmlWzdWfLQXwnNIa+njWdvQ
1LNZQjIsQcq3UW3wmagcsqWBylZbAYB108VuyGri3DHzPjiFcyQ3h5Ogh11sbHL2zgnoJ44p4O+t
O/uFRCgHfNjqDwOrUGVFzCHhD32cKy77Xe2fwvPbKUSlIVZ+ObGDhvDKPchi5Miy0TChfte/mfSe
xPmh342R/mHH/W7+MGPZxOWxisBM7LodO77jnw9n9qiPCFpD4hmuiCpoH0rfigzuD+E1lN9k6dhU
ZNFg5sYuJ71hVVZxt+/25ta7a/bZ3ouYwBMp8Rxl23Mg++jE+AJW/WYMgHR7OdFVYL1dwoxrz41T
/3HikI/RwleZfLj60gS3L/HbB4Qibod92S27KZITcI6Yu3I7rgxwCobHNJJNkg/jtHF6MEqsITde
dhwBXi1rjFGyrJyaM+Ky/oyAfuYHI8r9KZINyEPLt3zq6n4S2BiD/HfPJ5i3w2JuzF/mpqE4ZPHs
9LCEIPAftxW0zeM6Ph3L2AkZAP7K6tqW8WWP3FQdV0drqwde2PIS3HEA14cZ5Kw/Qgn3ztgSNQRE
EjysBmfkKOpYebBCuWds50DjvfKKMuYy2DJJRg/a2OGBy554Z+uEVKb5tHbPN5IoiFW+oeYhqnAs
bYtLR5a65S9h4w8Bo4t5bg6KH07Y8gEaG87yP69k3ZvPcpUNXC+yF/JGuSocX+P6cEI1kH4bZ6t9
y/2SqwusT3/0u7xBY0MQ0giXb9nDqWArPXZEbu1+ZoN4eAOzwXeDMoDv7Wd+Hxa+4Wv+JU4/THKQ
q3mj+foGCt2m8FG6KnzYwbwy5/VloEZEfxslNAOdz5H3gNUC1Fo2JJqDhc+Rt9VUD8sNw8E2LXZD
PqreEKcbPEmNnN+Zb/JBNL4Enr3SN9Za3/AJfLG8hKG2YcHNib1fVnyJBm4n/neJ5GZzkbX8X1a0
E5dB4Rdsbnsv3yWbPXBPvlM+XJ6tQoOSmz8//neXZf2lOPV/PNZfAsCXbslKhAqnZyVKXvoAx4Bz
EKdxit0XWqlC7UlMBMpecRbXOBqx3EVcYIVTLhrSNKGsi/lrCABxnFyN/1ff16DnfuMrL2L3zE39
1WFMB0yYLII5yNjtU/jf9+UmVPVvEkD/2hcboRtVRa3rb5W9wp0LRddv3hfPxCi5EDeyyUOigYgI
NMjX9xb2aHps/PqdNfxox2N0/t39HDESFZd4EiexGIIlOm+zgIv8QNd/rNyJKzGw1C4X7pkV7rBw
5CQzm4xlVPgM3VJXTViF1+gaaR8XPK0Ti/mUc1uE9U8rNuITDtF+UQIxrf80vxytrv+IPP533/8i
yI+aZw9TUk3P6qd4ZP1TD8UtLkG9MnAW2MVNEywYpXG3cN4Yfhg1gbg/kOhew5EYG8IuDlf7UATp
NonPnCc5t23Mssbo5mIJ9liSuPFbjh68CI4jDopXoqoRpVt77QTaRrz2eF5VLJECP9zs06MKnpgf
bd/imNBOyMEU+3qOnGD6VeIIK+zrGaMyY5roXYLNscp+/FlXsg1DoIUL05+4+jEzMUQAX+Uag+rI
tfvnqpRLcTlc75p8Q1sTgceKUdShF3scfY+zcJVr72DFEEbC5UPBT/6TwqP9txDqn9VnsfJQQ9UN
Rh7//9gvyWrvmtWn6RnotU0j6NisqpojM9JKwoHnPzhAmFB7IiOOA/0jF66By06nuSQUmzAI+AGh
/Vkrl93/vIJXyWKyYmgcuGoXTMWkRrCX9tQH3ZegLaQbjmCvuH5V7jqcNFIinG9xXHSesJ7FLdUP
kLxwVBVrocSN15/iCsUba/hhYAK4BC/M/esLBGzQyPizDMWJ9VEfJb/OXEji1bkG+HHZoRLPbcnq
CsxtBZiUUw42w3Wje4QfTrcj73T8SyCrRiBU9y3ASACN+iTgJnvrduaHSWMYF58byxfhE3lLx4/8
vf0PI2L5DbdLkOBBlNeF1ZJgTPrIA16UXLIpcchhYQ9k66EPsOK9d7q1gUACjswwP6q+FlUAIWZx
cAwctrs8wqIBPnV7Qa5i2cag2gOCt4LZjaDZ05cMvBTMO/+AN+gLiMi5CXjIt9zbptv0U/spOB8g
Ib8jriL2XvBM/wSDAjh5jgiI+cT51d5qwQiQOh8FsgpIFyg+go3l292DDhirwdqnEHG7qDjI8r2w
JGzOuPzMWGakqFgHLOFnJheC+aIu+IPYLzwhkUUWy4ZL+HADy6w390WJqncKQSyX6y3mkF0Scz8T
j4hpvwUbe4HW+RGRWo5oezsjcg6UV4F1f05+E9nPHeofIFR+fsqJEgtgxmS5eOWPJIDWICsFnk5I
6HvmDiVQroLIjfmwlzSGRyNm+M9CoimRN6eHP38FBw24kQU3In+9wxAkERNPN+keI4BDEQczbUlM
sKSMMIkoQoUmzUe3J+X8y2q0iZhaVq4ZD/imMhZQgyjXt3gk0AzOlKaNULq7yph2n6MYnVrwAs5f
vBnWxjsAc7gJBptv+ETQvXeQlSdbpuHyUj4euhCN7lsjrPcL6MfaWrd7JcZKDZI7+4u0lQAuYysP
gMrkIxlsdieBgqClgW8884jD7cK2CXwYGbEVzBsPCCS4xwvdr8V338Xa9Wtwws3t1BvU6UAqghwY
BonZy3n+8lw96rgksYfZDaIIQlKjeTdjX+aIdugZc0htUDwTOU5M426IWGU/sxfAyY40ybATZJ1h
pU4hNvsAyR0HwNt24uGq3+kdi3PHS3n2EqGXjt0aIvCJuLth5x6d2ISAz+KFmCaWbUcnpdgvfu4v
Ub0Tu0fLpQSVl4jnZK2TcJJPxOZJFNjual5T4jhhWd8AFOmy8qfYSLHqSixb1BDrNGHHyVSjc6D+
rH7PO4/tle3JsKLEu1HCcHB2478jDfsvRdD/Y+v/1un01KEg+Ym3xfJC8xCIJMEs86b2LjaeuCvo
4v5mfs4RS3Jcjc8GYSVwBMva/RTv2vjTGimOQEybhI8UA6GsyY/mW+sXSqucOdnPDmxbg0w9kLKs
+iE4HVVQovgx+x80Ho3/CCT+141pf8mUjY2WdYWFG8sw6AILxJiJkyA0u0XG0BvZI1Ia7E4XybXh
hTpwSBA0KWABrwWoKAe2cp0BgrN/OPrOX4Klfx997S+tI6PShmtPZ/0zOQWxmmCdU2zQa8cZmLfl
6uKbnBZKWII1Pr1IzozkR6j/xKQhBcOqIW0iYv+qfX5sAHY0vzylcXKzPZgojjGnhJv3KYGO84mt
AYYIoIUlqbw0vvq0hNODxdOSIJCIxVo3/7ivSGv+J2D3b+fjL3VWvdSZa8LY1WdWF7CiCs4Ai3Rb
E4sKwFh2ANZDEveAWDf2mOuGVzaYQnVvknfodzlBuI1nnXbTzxRQewba1ZhGceFdlOzFPid41QZ4
3kTDR+PTG05IU2FTGJIdp3eMu8tWlPMkkhl28lvZ28fb1Q6hUK7O2D0KyJKnrrsrf+WNYip4I5ct
KSdclKSgbL/eibkQs/Lfr0gQ/n86TrbhyoBax9F1uWT/LfWWNhNTcOpMFkUXZPsuSH7PYfp93RZ4
PVkJZNXwckiC2eH5mGDh767f6s1X0gJ5R9G62yPN0ewRqiYhhgPVcaXpUdJ17oOggz8/WQxnxyQB
JmGQOO8/0KHZd5CReEBQGKMBwAwnPuVPvEQsdbDunDvZBEn6ib+ft96TefP+8mHyQTo5L3HI5Mee
shhaOI8WIBO25ZZbky0gMSgv/bNZZLxuT5P7gTN4tHlevpXOKvk6eVY2XoAh+3T5lm/TiOMEdTBb
RQ/l2NAcBYCsfY+km1whgtg7Lo3bPzlop9i6Q3V+LfslX81xAS+JkbOCnEQHjZ2SXnlrMAsG2KaJ
7VsCTnKEZMWPkr2k6o9BbOI0uvywSPuvulhCjhKs1+7VgClNXxL043oxhXKreCYlrCjDZgffk5QA
WTZJDwT9LV9AWzZOXf0SH43IEUkPB2cqOQb5bYXiWmu4y9T4BUJ031jXf7lyuVIzzKe8SRIdkr+Q
N8NeAiwQ0AgP2Xxu2AKkw25gF3xCAkt+uijn2inD/CDXEkESMOMCUpI0nhFdX1ruEzge2lDb8fgD
OSXBNxtBCtf3c5z90NnTifBYI3SG6oO9UZ8kSbY8yn3ZHzaK/EZxRMJH7ArSujFN2laos7cCGJat
8iC+QOEmSRLI6nvBCfy9heB/QMWZIyGwRz4ij8Vg1e9i1Uoel9dKUCUYS/ZZLIH6ITB/3EEkJCiW
eFkw9yVQPpet/i55IVIr+pfkkvgCjpkgevFhgu7bak2jJhZEB3KNaMuuJJKWkEfQv8SKHQGeRBLw
bkCCVPMiOa2yydkPEBNoSRzJEAjsuoKIZCdyUq9yYgU41Rw0B+DH6x1wpmxxH0lGLd1KbJXcuzGt
UGy1JBpzIgK+7EDkD64UcNrzjCQmYElw/GpSVe1eTrpYeYvHZfURfRLcyjGRI3JLwVJZ4S6ZS4xo
vzMxpPT+MngqPD+k2/NWgiRIc6Q9eZrtkV0jHcouylm3WTXydkG6f3ZX47sUzhQr95ZUk3ScnJ0/
63bhPkm68PIlWyErWbJifw4zK/rb42zL4RCAyVBWIOeyFTSgP8mn68/OS8L5v52z11ukxAoWzGyB
38XCszrwCPqz+oQoKt+gheoTnCM/h7tOLCabKnspCVMqfqBo1e+fGXjLrtBBxabKYhOE3D1K8C0+
3iYElxQc7QgPAjrzABbsLdgWkAYkPTCYl2ZSctHijSXbTIkDd20fJiqLL/aLBC5SYSCeIf+vAdms
Zy+i11nuCj5sedj4JVlengJCZiG9kWBIHiaVcFT2zv7CfWLjXXurHUhkLBGxfKWBxZX7A9UTiZwF
pOH7JfDBQdSRtZH3aTFOCnnmD4ETcpPqh+TSDbLLEo8LmuQv+QP5aMme12wyov7y2c1XLVHYhSl9
pHXUh9P+VqnB5/1J8MkHAIFlG5+HLfyLuPwm9c72MduI3bvFeitG0/MVkgDgXTtaecPTwXwUARL2
WlwmLwNLyzaAbO+1ezlspOY++eZt6ZC1b/0uaJ1V/yG2XI6XoEODjAcpvHtxvGfAdL3z9stHDQQ3
/sEBa/Z/BCoIRpIB0WWeyF+orCzHwjEWQ4AK/u5TYm47VJ6aveTPBEzOW4ltpSpU+3TchX/OSb1D
ppdzKfgA1S+OKFlH/BhOO5B4RGID/s/xEm9IJUgjmVH6Q6ge+qc6XElaXlIHkFShH8bn3/2uJBFA
61AI7xBJiwhqGFkKychI3C7ROxg8sgIpZ3SxRcpecjVJ3O3QsXvn0nm/Ab8XyWiKgTRC9YsOcrlS
5YqdMVsSrCW0zQXImImBkktjJlXmvjsk2OUmueVFTCaXiLelKyBa/LWAZLl2rLUdAO9ByjoB3XKo
gVySwmqfss8riOqf4hXt74FhfyDzv52cv1Dk6CpqZev2FXR0iodt60OqpmbyIpC4BxMogGTuAZ8F
G59RGmShFgCFArgiwIHMwL78zni5QJorLwNwF+8SwEkyWyHJYD3bfrOnJ+Bm4cUUej5z0XvscvXz
X56UxI/YJkHS04PE+eIebsiTtlBSOtigZzFhOqapoUcao9TtxBovj9TieHX2hjUFIYi3lKqKpCDx
njiSP7ZcgmsHK0vBGBSL7AeBCB0bZPyvbKjFoS25IMVY/LEp86OA0/Ob9g/Xwx9l9f+TjXYYcINg
D4L0+t8Z2f6Ud81oyiFnbVO97QPzk+SflHblcGdcJP2XgD/vTkAhmmkscgFncl/OkpwSarTbBZ/y
xwmxp9DJ3+YP9AJ/muh+kZA28XxN1O0QBaNJTnwdPOJ+J1lZnNJO7kkYgFsMjRQJmjWuc5f+lktF
8t7SSiXXj7gtcf3yW0DOiGtF0CVCGkhiDfzsLXEsYE/wTkbVSy6mYvNsvf3JIQr0ufyWDOPlAUY1
n3IOT1jK9RidSDFKsnE+ouIVGHvdbx+tIAkNfk73MCqpnSHV6IY25bRbvsznugQxwsUJBTfqXLOS
txY8IckXls5ju/EO3sG8+1cFIpi+qUOA5UqYuTdHpeNlxdtKBkc8ZwmI0L/Eq1JNY9TF7TIGZkEs
4K745AUvK3CDjk9U1bla+x9SDtKD6dUjOyP+zwuP2lrlj2Rl3K/xVeOSlqxMifOTyquERORDyGWI
+XLxW12/ubmvZ9rXIVB8SlEci4wTs30N6679GpFjeBbTLlfTn8LBHEnY3941twQ2bulooO1OCkXq
SP9z+1fuJDtIGUm+WJ6WHwuBeSZmEHtJLkUcp/gZ2PXyRwKwNjKP9U5MLsaXvy15HNme/x6Wadp/
itU9G/1slWGFTDb5q750phvbvIze9FwU690IgceHz3fHeBhnY1Aleeo31xlduV1PO16+mh9c8tbX
lVr7+Rt9/1tr1Sjh1G+Ky5bxosf3X0/larOFY7jcL0jH6VKwht7B2J7ah8TSYm1QzLwcaQSG5G8M
99cRgYPt5XzsaAS9gyb5+JU5D+d+c5ruFsaSKGiqHqtIRt/cA3HWGWmoYj36ysE8b4b3GfHJGsG6
3X1Pm7iPYFp98pO7cjM8nyIKP2te+5EG+eZ9fpuQfKCGgip79qvf7JT+bh7uHWt9fE+D8mdxMJoA
LQ3kef/7MaYV/T+EvvhbHfUO3ft/hJ3ncirZ0m2fiAhM4f7iPUIW6Q8haQvvPTz9HaPW3vfr06fj
dBASttyqZTJnzpyZ4cV/ur7pxIFyW9cMri8JR5RGu7ZR/E0jpjDIJMrUREUQ+F5eYE6P79QUqkNP
L3zkBsfKnn5eps7D05YcLhKaqqfqDoQYOIuk1fayT7ECtB2OFPKurdMVFFwzbUpdo+Pd35P7jvzE
tVZ7ri0pGF89UgOtd823ZoOouV008lSKKEV9GGKrh12T5ALYP5uosqdEaiRIkV6TBXp96x2jZuFh
3Zj3bp1VGoWu5g0VgqiWIx49b+8bD9v25vsGpY0MqlynOK0VyC/tkcE8L5GpRzYcqP/XHRrHtTN5
gepX/lm9wCBGd3FTPqRqs0sjer+3H85fo4f87fHChJatd6Y1iOHpeX29q2/f5vhcmyqE+cwg87qv
bwE/KbXYTADpkhNcxj18OTWSt8pTN/PQGhaWXZQWT3diu8MB9T3biJ9QKoT3H+S07JH0Qlbn62WY
vP5KVBrll9f1CzU6QUEgntNX2vMXeL7UD+3vXzKLCqpQ6fZw+YPycCtxrPTm9cELdDBo5stFe/eF
1PG+sgKVXS+rqEiuy7u33qpUzldiMDUatYetqLcotVnHuggjrdroxlNykDy6Vak6bCU6FF7MJ8Zr
pKzaV/irEcLm5dVrspWFmt1cfBUfpoPP4ekLRHjRR80y9etf+uU/gaTFQspq4VkKn0V/65a5/Jpi
Q+c7AbFh7oOcxFy9e60tegReSKQtVIg+nVPlWRdF/xm50LVp450M0lS51UtXoK8t/mWYpLIuuH9f
kP96Pn9bkGfr/PGSXjNM8kzXBCda+0wJklOqfylPPiM0sIgutU7JamGMsOW8OhpMGpFsuxKlSogS
PJGGQAFlqtxEDz+JTO1aqFENjNyDOsIvZRgYvQPi66TA1RfnyrKC2GCmcxmTU9K6DdAFa15Jujk/
3NNwacsJxFrLDJxJdYKBg4zqqT992pGvUOBgJ2Iy6L9k66iAkq+VGRRJwCAlonQs4StfAcgrmQGB
WZI50Ry81xYPR+q7QT4uV8lJWLZW19qtvUtXly+sIa3MYFVDWBN1m8a2MhmXi+Sjo++JNEEdjR9q
3NbyP+lOm0S21uVNZ+3XtIu29LZeyDO5AvY9AK+Xji+b/qSS+bWA/l+6tJF6TVRa7csFQeHyS652
/kEXJ9FEGhKpuFWGunCUuKlHq38xqqJ/voUUm6S6ZyGbjf62miwz9839tqNLbUicqh9uJCGiklDJ
DknajjoFSBKnFvNQk+RnVKEmrcSqdI3qEKlyyFcg5fJM+7aihn7r9PSY7GRJ/kYNbVC8le4fYETj
XO5j/vKLFfgXIsVIxv7vIZH6xyFh1eMCZmGm+Hd+4H632e7m0+T1eQqhNFdaEBZpMxuNAMbIKajl
TtTVq5ymLI2lUbXYSf0q/lvt5X+C94t/OYO/teDmfDzCZucMsssyPvi5Nn1AFa2OZA7SiNlbhTJ4
s10JHWJEycpkhUNN+7dqBf8QKc+i40cjJPO5PFTJv3mK8+tlc7pnDrFNMI2qiIWj8Z2IOonhje5p
Bte2ipcf9Yod5J3xM/ITUuvaeJWj6oRUzuutNn2mOk+xdHjNtyNkAEq19UN2X7kRZT08FmubLqlX
BfQBSJjpre7liGgmFVVa02RlV1910aE4pZvIMU0+EGwU3QPAglmMZiC6h4tlbYa3AoG2zv3IYP3t
n5PpEilQm+fsvZFE2PT8dKh8pwZqJx6ao0m9CpOJ+WNKcPHA9aRLeIErls3yjPICYO61bdTLcC+p
TDed11Pbf+lW0X9h31aCzkW5VCZFxcf832M2+/3ughT16vS8eD311pdSZnj7vMyovFbatC6vmOnY
RSU8BySlbsPNr1vHSkvtYnsxiAgXRk/X6unp/Hh6jr5A8EkwHCT6u1l59TQbDuY/9/f/PQiiGAn4
z4k4m8yQjkWl42wumY9txr9A9bCk1/vpnOgZ0MWe2Nk5dpCoPTBtHqjRDGguZn9rjT4AtGEq4BxJ
V43qMTSPv/REUq5MAymJDO8efBN4Jo/nDvw7gr9bCBgzgOe05KWPeUcoJvscBx66xC15l+APg7Fx
w+fiGLwW04mdWTxDdJV+m9GUPi48SuDRMs+8a0sLyATylpBQglMf/TCQSDIbSqGShZl7MVif7yTa
wluE60HWBZ6QOhF5AmSH28vyMzRgqDu97pDv3Zzj+ul9i7kHBEW8Q8R91I3jBZAgb0D/Rib8LxrP
JwQ0bmV+M0i3RFr0mcTbIyiwMjJ03ylc/w05lniGvuj9PSBTuinL344KxgaeMXw3o8vM71yFXIBz
h2UK303fjyIAlDUj3KQfJry9fpLlcHrJgBfyozbrl8Qh+JZf0yeKGHVnLW4exJJT/VS/IQYRU0dH
TWQXP+c9HSjAEWiAkg8DrCI4fQOMRTP5DwRMfF2c+Ap+L+Q5AbK9t64tYVoDdJn6CphfwJQpIwY1
Y/4gnwOhzkorkNIJX6/H4ee6jihKzJrFLtTdsAMDeHeQ3+X48C2uMCEWmOJAiZdry536h7r//XcE
AXChK1QcEOpZDCFP+JGbBVBCoEIoSlaUjru0lhGOOm46vmv+JXyrlw098juEN2QdCF0ICPsq0b3U
4BXgQQPZ0mIzIOTZvFJ88ecUEgZrlxsjtJ4l/QNvOKr41XYPZC2qG+MiLyIkb8gfsMfcN3wE3FUc
XImdwfkN/3Wc83XKVuDshocw1bF87qW6uyci/gT0RE4EMZGFY6wYysODjX3Y/z07hEDdf80O2XQu
nwVHTGdzfzPTFqdD7rKhLgdm4w0y+qV1/k4COMlOFBsU2cXHGjqKBJUDYnhojX6SQKJLBiH85U7y
jHcjkusmcl7Asyi/WiN+dmPKgcEetaSGZ2LGmuw4dCeqSci/KGjlgQslABm/xxxspSTx0Onl/64I
YQCdAIqH9k+8wlDhIcq/Jgbrb/zVpHUkyO9NF+ESfRdKPHFTxez9Cw/pUPZNIXaf7VgBeISQiHQc
BA0EULmdd1QKSkQQiNJ6f0N8xvsbld5EzCh6Sx+SHiuUkWdsbT8XzfXnqnkeJz4QhqczO4JWHcxc
euKZ1zJXpp+J7gqYErJpzSiulI37e4DanQal0OGjgEIIZwiFy8mwKzD3AWMF+jiZAXSJ46lEVsDo
09c2fa5K4i3//w1W+AesmRXkL31Ej/gvKwilYH73ESdwUmLBcNdAUrOWucBMUABSqZKUheg1VUlW
89AXNo6kp+KLA9pmhm1jVE1kyOCT+BDLY4zPdpbVGdp7RLwPX+I4gZFH6bI31wlEQZhEQWz+7aqy
OkT/3fNz6E5RcTRZTPv9X65qusimi/Pz6fLsmnD/zq2qhTpJhcBgI3mDNeJKhMTEn0MMMVM/tqTX
FppNEha5bMOPItl5InMSRCRGJxtGZYSmfsdiXP9c/f73uE3l/9uy9J5QDN7we5Gycf959svFPXuP
Fpy9VAvZp5JhZkbUXa62neSekPssAUTsYi43zb/iExU5zBkxLu2SQzo6laeJGsevDa+bJGMsnE8g
k/pLJHMVZQQbFC9MQ0vJ8FjB+VvA7csAMcryOw2OfTh4fbMs4J5Vd3DeoYx2dlCrJWoHrpUk0jRk
qyzAvmuPvCxnc5cCgmcfjpXTiSn2D9os75AxiGHK70Koelul8Ed9V8nUd8M9vWtHqNXYZYGKrNEw
Ge91xZ7dp5zHMC04fd9bxbpkc6AHqVXQqPyPwch7P/PuzVuLmiC2n3kfYW+xcjv+/vctzOf+IUzA
Pcyli4VMPqIQcexC/6UHHjYka98pGvlsoCtMoJIDmPAb3lXNMi2Wxdi5VxbqGfJALs4Eco7ef2sA
Gf8xB0hrBruGxA1nCQMKx1RFJs4cQgNvSHIjzFDoau6RTcQUrUWjZRSCDN7zwD8QEE9RApKO4E80
mKhYFfMh6BV+dKB0U0yrWHdmmEY3yBNZeI1mxUB1sFfZk2R1BEtShoef7MYyFAp1EkxAmXPxAW70
s3VHgwwTMzY6583Md6AzQ2aOe6Y5Sdqe6Ri8N5EqJKz4rM2l1RaOgSjQQEs12QJY82DpFt03pF7B
kUBJoDPHww4fuhEmXCfHXxgh8qi9ohn0DiMFfifZ1s7vQWgNTjrz7WcU3zYlJQfX1WSUOUmrMXw+
wiiE0UkKFbFzjjfroYMZkfiV5apMsVlPmWm4HBpiS1AshygNb/edi4PMRziixBlahLHre4zJTo6F
dPpgA/o+4pM1R3IfbsWeaA7Pm9F6G0f8wL1ycewkVTN1BqYMkzTX4LElxXryGriLHgef/pIoPmmY
4nSMD+qBkmMqcrVIxPYomP6mrrnfBZu7I5sMGxjr7zNcnhlE7lNzmCiDXsOsd4dOxcqBXexXfjbp
eQKX8YKmDmcaTzJHvipwVoG064F2r5ybJ0oL04n4lhaD+DctL3rgSOkWtadCqyE0zMmRjcchOFP3
WqizcdfrCDe2wEntO5SH8qDcy3EC0oz8XTPz7C+Z7wnHtmUyhyqNGl+ruwyXpKMT2MScLeHRHr0g
+83Vh3kXcvEJ78Bj2VXkQq+bK7pC6J+THgl/jD07u317wnwNPcet7bQ2ka/Cw0nZq/EzdyflCOZR
TKpaNuUakbTH5567Hd4hJlOJPdqdPV9viGdhi3uAZfM0ducFNOoHLgBcKwYYQ9eNPTdJTAxhSFF9
9NzYjREzDThdoHVHopXTg5+6W5ul2PcXJ+YA+x7Nu8Hi88ER6S78ynHNmcvD8ijs38nB+cK3njln
MSepUn9sQ9jTES2fy6xFJ6FpEylY46PT5hXz1B+4ODkzLTlD0xQNV/vfZWvUdUm/sd8lV8C8N2dP
gXGOcCutRSIWu8JVrWrXOnMyr2GrxlfmdMSeZxyQHy4712/zNA2IO3WOupm+UyEF1CYMM6gOxg6d
hEcvEh9gLKAtwnyOp0rFEz4/1s7fTuFywjWgIXR9yyF30jcy6UX7avSiBR3ICsuh/AgXhVMrmHT7
mF1QwNDTH8DYe9HQCw/SpOEYGOOSgWDwC2088i5WXxIezMMwKKUZeYifNTd9Zwgs5u7O4XgYzTpA
Rdb35g9vG9MF1zyLRSovQNPshGo6wrNQln2f+BW8dO3UcCCNnVwPc0e3ns9y1QwBtyw5z79zchJc
kV56DtZEuC5jYkbFPPPZl94O8TrOP14G+fXx/VZPNYuxL5Rq2ipnrswHpWMkX2AFexsTDeTitZFt
NiEGguk0N9Ap5dxbQAgdTeSYkz9M1lN9yf+7MUmx8b1zfVzAXvRuxWSRD9wf3iWRNeNuemPlUxQh
1bj3HGsxp9ieEMg+uXO6m92AzvhhuNm+7AGibrzo8uNvoO/90K3tMJ6jub5c2pO3nzxkM3Z5Dnty
2ZZEGd55csByfmA/8xzdPec21kkLkWwHj0aC36/Gmf7+25HqYRiBGAZe1/mbXhsC3h7PvdNd++7U
H06FgepIsW6HuHTxwQOxx30iwhu3Ta4rkELllybGReDeUGuIA3nrhJGONX3HAPIQ8hpe4nZLPRGU
aBX4JsZcbD3a8ELQXWuHPvKcpMAcTU1uLEqQvOAmASdh5di5ZbJ82ACMKQ97jg/kjXE8BL+TcYYq
M1OD1+P/ZJ3qZhwDJgCJ8bA0vVwdKDQXM/E9400DhoD33Z2Hke0EbX4Gk1fgeDLJPbMMu8C2XG6Z
+dlDnMfhjBNIptNnuejneNmcPrB+tFh4IjCiONCe6K967iJipU1g/ESt2aMLtHNomJid49kD6drL
zu5WYjZyZkRn/gk74snpuTBwzmbWpN+y7vlzp04n8bAYgNe5HvAUsZtbK3Bac4NJL/GE5fN/s62/
Qqywn4IPUGhRqBjjYN8sDlcYMsi+s+aExV0boYsaW2/6kIFAeu6bu3QtAC0F85+86J8TnlIKSMq0
asqomJVz+jktKtk3GHvIxM4+YgqfbjryHzjqIjUwJaAIxk49aatRMw1m4zuEjJ/3jfQvXXgpobAu
KtFzGg/LdLQ0fgRRemahnWE4GEzefPMXmLmY6OQzwWuLe4uTpBOhYCSMGTRVwdnMYfBvViN3Ae4A
CsXxY8mniXd/MYNet6pQ/3xN0lsar24HC0HKUaZ1wNeX4rnhedfZNJewWq/Vw/OlY4Kcaa2J+rTh
Xxo6Upzj0pw9JOqzB+lKu06CIFKqhUia0JYpKGSsd+BDDhZNM9qLg1Rr1J/31q/TXp7P/AMxAzbI
DhKQailP3l8A3C2ahf6hsxyLrek8kSPD/pZgSrrZV05PxkWmNeGwHhjmVF9HSzBiHztaelRX+K/C
ZyIbciZNFYK/+HGvF19ijwtXS7hPHEWSaL5+HLuHAJuJZ60/17sytZH4yiRB+VTH+rG76qcb+zrl
Ifu35hpR4DzuftTfVglRT0hiSrx63FlHjq5JRIIjOn4iLYFNKbaD78enQIud4gu8SRLYdP34LWf8
JytJCFLkxt+NasfWGbKq2UxUUoTFfH0cgdtEIEe8ozMBaLK9XFPT4JJP6eYUZlO6OX9L43qG4wsO
uvdt9QG55KfE67mVhh3lqZmMkKqfSYRyJ+bVZj4EB0Om3am2HEcV2bn+Qqx00TGpAdIV2KnkT7fJ
d02kEvoMhCwvsfhyBFsVjAogqH7wubUZujcxpsD59SiTZp6bI2QVZ7JwsT6737B/m0egy3fnFtpn
cEz1pYuffuOttonudYqqcoakXzT/s+G9JrcNR6S+lKciAdhD/DlB3Wna8d0G8VO/FdWVQGbLeU89
lJ+fQd68VAGgqEIiGpDq/XH+lmsucciz1RwF5V6vg+LLupGmqnBzN3RrHfwkWyReZfMS3n84vF8H
x1b+xbt0eI+efyj4wBemuwMBks4v5da5JN2ElMtcMqqR+0wVpZjHVuhMuvkeNLeYGNfOP8Y8LVha
EphnL+kHqcRxytysm2sWexGTU+5h3879f45x9FDsBb5xmoxweFrAjI+zLvzHYm/WlYUcIGeYXnFe
ZYF8jwANZRrJrqwrvAnN4N1YMzKsuaKn0uLO75pnwXaiALY5VHJgZeFO65M3aJjwSzWEdeJwmOWY
VHTRMOvJtUlAKcx9mH8Rw7R7zGq9G7MFdAY1bWavGsbxashiUhiMSDJC9A0O5wKiNlRBZtl4EuiZ
YXpGVWLU8HYHSNupYAauHhhqXDlThQMp8eqwcVhKBvS2eR+49Y3CuSz3XRp3sYeuc4zPShqFxb+B
mhbSTmfQtSEZrpAXnwHLI2RhsiKz0DZeBiLkg0oOXb6El7JvHPO89eDe9Dkjd9+Yfp1gB4TP2UOF
UpJRU/EPwWJ35o7dNToZvwJV3Wf3uOWWSVN3/znaIaxHi67CFff2jGQfEw2yb8ZbiKLw34SDJRS8
zNtv1A+CpRR3p8NV88jkKxp8oAuHicqYQzxzQCF3ZjRZPeBJC5DfHduQZ8BvTBfy6F6WIRhjNGKi
ZqUZGkgimmCu5KqSbGzryS/zfFyg3IeTeoC2Q3zGoXhlir7X1QMRFCcOwshfj1N17nc9Pd43wWzj
QZt4YUr/CAM1THnA2rYqmhlVO8+6mf3GjSuLZGTob4RqHwTt5SLeG3P0XcyGIvr0NbrSfraqaU/y
GM9A9yZLmdG/rO2fzBE2E1pKItwhAlSpBjHSapH2VZ0csRgKJxO6AlE0Qx7CyusIpDFOWjG/BSdY
JzKGOPDGg0N8rmGegezERpqupg5Xrjoowu1FWqJETSBac0OG6Kpyw1uZ1im7nQYGUe1kH6Mm7lBg
SGdd+FNrTERm0zNQMeOaL/Xcjx1gwUkhttjI1A458vvNuc/X8lyfV+59dul10nOtCLOQvQtZ/fWX
PdyefXu3kcxTQM7Uj+iTXfuj/XT5lnu+xX2Xsil2XYdHgb+YTko3DhkOIbfC7/zE59v79Mve77pm
DoWvomcKLhOeYiV9YWizeu6+0bXpzd9CFEthfQJ1xv5mz+sexJbZw+yBsCANdq2a6ZJtkTlrwsaF
awpTfIr+wnQ+XLDl9JG0iJbCAMWWqYiHZ3upEUalRcD5A2YuA9Qgm+E7w2zKGcT2DCAsnTvWFIgw
saj5Hi9qBh7F2uevNqQrv1m/ZpFwqt/FD60d7J0P//swGOgyGYBeX2vD2AK2d+7ZtraljBKZwXcn
m09WbKZyfkpVruREnZkqAbaM5gqh5MkZ06oWORF4EudagkVSAyagFMIokciS0j5bUrcFqhQ/mvXw
CdReiGEWkIMY2tCNiFGeXhrnT5EGtmLvdjo1nOx0fxwAj4ViVcfQQ4SXYWfUCFdiSTQ0uC6EuWPO
KfnDrBs6zpM3O/5NoAhtAaVxVEEwfJYiPhEkd/zkCqXY5B1yhL6YceAg2yza4jaS9vgtUSr8XvWY
cMn0l+0cJuH0uz/w4ULg8+iXXR9xD2D8fDxpTRuH582DlHszU02s1QT2eQS1N12LuM+a1OHz/adZ
V0FSx4EKwxfF/nge9bYuOnbgEAJwfopNQjq1JkFWRZE4IGt6mAuws47XyHhk3pYdrR4Bck6122dg
NxtcdFAfSRIWB71CXUjB3kRUxa8c0qP6/CEa+xzikFfkjU6P16cgJ6bz5w3fksBQpBftaF4ak3Cz
D08hRCJtYCPyVzWOusjeMVuyZJAh4XR4b1M7c0dndPNFS8fJSD4KcnpK1y+oMK3Ul1ts6rAoWZC9
tCOZVx4j5ld537BYWDHs6tqACH9jTdE0BkWcBzQrbaZ7PVEsK2UVe1YsrCb5OSWQws+Wo0ZYPeLk
uGGI9zvELphspvu79rPvE1F6/I76FJGj7xwlnBln+/Gq47RgaA8bcehCkiMnLPceTs7v0EfCYcD6
L+IRpche+iPYQjWcOLHdSMuqdkbyJ836NkcQCyfqXU/K7lNsbXuyv+9V55RMPfHxO2fQmK6nx1V2
CbrCoChyyoEEMGoGKZVZMxqaJ23ShypB8PYqWc52Hus9YVg/EtGL+6aZC+eev+HonQJpIr7K4dgV
cWyoadJSeyz4Ws5OIfPEjIdpY8MlZQnZFn5rCy0JFnkxNqXZFtrFSreEbhwbBsPbd5a+7kIfsssU
fNK9vMV0evw4YjR4ibp01KyAOMEiHY4fbpbznrOjj/CMqY4wB8Tt6vyG0e7t8Yvw5530tYHMLJt6
+ulajvadN7zoaw/rBH+1WI84MY/LrZ0RatOQCTtyDl5gyRtDD90jW59/mhNnR3GnDxGaDFI4tDS8
PSbK+TDF1AnfzQJ/4zw2pQfGCbvMeo5cpzFyupJyWn4JxxHaJdl4Z1RpbkV2Ha44hP9s1QlOjhyT
a5ysOcdfhpAZFVGsMarM6oXy1K1R/CXWCSD4BVRJkI/c/v5GvSguljuLMjT9W3/+WA0pC8Hd1qIz
NWH7aYuFdE4tLVqHM3XkeFv/WE4oRwK2Mwv6F1oIwlq4vS53m86Vq3XP+7GKFcm4lR00rq3uddXx
dx7VBMRz1WPqwNM94MrSGm7ObRvEqRa8CtQdBMKQCK6FJdV50+0zrZWyYjRevIxyk1yIfVyZhp2m
c6zWjDYsyGBRmjVeJIschDfOgzB7LmCcoiiCZcthuovMSbzO3B6Fp0HuwFipYgj4BlZ45EkwT/iS
xGmQRnDIE9wPcgZxZor81hQ+6Sv+v5GmkW3OYHhtGZ7IbWEJayAEn9j+e4g9Wi971iRPQJmPgF7Y
viEAfK9P8duDN6A/QC24ZxxkjGhDw3b60H99Zfe6x3mfWBafhoVFXvRenSvRiosdjD1zrK4hqxuJ
OaxzL9CFYicx5EM55QZXQX07F1Nq/iDY40wd8pLVBqB0j/avrqtQiYM7zZSSLUdMKORAc3poGHBY
T1WTTjPOuRzHh78gOmgfm745+6afdbiFTNxuBqbghdkPHdGqfnFhjK7DkF4YXA/nCpvS6z59+7we
04gO1FUscSdKoEm2IiHX/nOqJbpSYO5MqkXMJ+EXmVTSNMUE8OzoTw4ZZwjuExOaZpa+FeU7+C1G
KYuPk4XnZZqs/c9eLNPlVst9K3jnEm/Mf9OpGrL3LLFDka/h5R2xB9O/XatcoyKKUuk/OfSdHu36
ZP65E4VfUi3GOK7/qDZ9i961kgUCDkPXhUkz2U/GBg328S+auRmIOuAQWCvKKGn8uFqfOUAxvhHB
Bb4/Qg97n4A2KbOn8Wvesl3Ty8nSWE4DvrY/OaTDwHU8Oo3YwH8mjOsNqosbB6NXAK2I9SzDjG7X
04wH7ELcvzFp5sgPDu1Rz3fT7AimDOii98R09nyVO9XSutagt13ASLnA5RsuMooS3C5klL8KUFIO
8P6WZMOz2Y/uh9efbgL00CeC7M2Gm67ruYDE50TthDZq8MwB1D9JNqh3jKM5bbmukknJVaf4hahI
cOu0pGf68YufYOoAgZDttsdQ8VyD501aOgn987HLCCyqER1c4ITV+UPYwZvtTQ9LU0CKHPYBgrIj
CfrGXYFVyO5qu+brUuoytLN39Pad/0jVKWryucuUKeC4L083FajJyHv3ju1r+/w2rRyRrP46Xaqr
QVTeyEvG0Xudl08NBCVq9/GJKszfm2Jt1b9RjiWhOM/pCC1z9pkYrh5Pu/Lu9YT3rDG/xVfYU62k
JvslE3NfMAGRtDQHT9ciTouvLMrkYFJU5BHG8+aHs1l0STbIUC4yX6KGTX7VvAMAzVDjpLRoj/ga
1vKxcr2U7imqOzZm+cGEekjHSuqJSEnVFDHjajeCFiGwaQQz80yCMYzYEEcx6iK+TS1YUNcVgkSJ
+r70qUEFaFAjMQ0nIVEj4JonaEl48dFAWyrO7w0aZsYP4FsQA1p3aIAqwQxi5vomClsZ+BFFJ95F
RSXy1gzgqKQbxz06qWbyI2eGWa4razYEdAn/Gic2PiXYlYOOoZNTGFCGAt6EYh1GaY2wGOZFgmts
/MaVY4Tq6ahrGrNQmcBVkjjLDoKS6cxup6gHxSZrQ9UuAuFBD8sTInjSJbeWcDrSvsb1dJpclS6t
DNE++R0hbux3lNz5UpkrR8Cb6CDulj6Abp/HNUwfH99YthdR4HJc2GTXGO7RV4tkNNbtEaFPpKni
k43JY5IrkFmuSYRQLHYGi8oGSHK5y06RHG0jVO7PkDWfcnEG3I7GzwaJtmFfo3QEsCnl3VcSJP/E
PSwMEOOHc7zpCU5EOCHzPtU7HFPOZ8Iviy5Jp7gk7ehBx2QP0jmJ9WAzjwsATsfsrKWojZ7hqqvD
F/xARCTch49YdhEIbdGMvoWgtIhHGIUYzGidjrUhr686cn4VRz6eb1jtSH4i+LnCqpfPN2/dmEiC
XiOq6EzdYRJ19RKSyAIQuqDq5IBV/fgc/BronRyaFe1SC75+QJdZBME5nMOjSo7FaQZ44mLhmi/y
HBaLwrf5pBpwnmZYOpzDXZhyfT/LQjqM4oU5z6fXFopQbM6iUKwWHha0SHZVcprNNWlJHS9xrS2t
mOeM9TsNIHj+IPmsnk5fCeZ3D0FFw8xgizEmu1mPROzHmVNH+9qmUoaMQb3y4Kmj5gcGBo70eH5O
0ovSVfk32ZpdUUmrUT0lvZ5XV0KR9FA7XETUUKaFlJOQT8+v3Tp4vMLDkmgzNeGtwM4JA1DlvQz9
8/J6lxpDN/oETBtHl8oSrXRgBw7CUcE6OKQifXKj3IW/1SvOgokVWmcgCk9NjDAAJAInghX3WkyJ
YZCVb2WHOAOY3m1PlqEmaSL8oVTApOCsZh+fQ+kwhC2DUW0pw9hXgtd+kkMJyFd+Rkk7NKfYgJDx
UDq+rBJnA1gvn6nvAKww5PixlDCnrhAbdyYIhEYnNCV5jGS7W4ehwWqnRoe5iQJBetUh6XZOLMI1
WwawLSKdSgDSPU5gxDikofvDJhI5PHfA+xEzPOHeq1BzfgpyjTmmClqtssW/X4ECbHhNZjb7dWvm
u75IlGQhOUCikxuixQL5XpVq45dWaJLQYDB/QniYVpRsI33MCZDnEEFunoWsYjIMWt6HKkEA5lci
BS4AZGc0T6VlOUFwHvEB5TRcRVxHSEqOCSIyOxCs68beAWHSZRdecldBugRKI5RvghOieoYac1N8
BJUxbUIRrdBAxe/id+JbWbZz5/aaInBLN6Zno+vIfztzccg6A9isaPiqd+74HCAWm1IE2PdHOiBB
9bGh6VEdIpebKnHkXQh/dhHudSv1bdsJ8mQYVBlyag+DqHrrJt5OHMiD5lVnLdChmb0JlnCqMahM
T7ZXu614kCIVDqFZ/NpT8YRigl+ObQ+f3qB4SIABYhg0C2NXA4eMf+HGFb9FCB1AwIWuf2DV8ZJE
pwKzdjVykTWEb1+e9M4sF+7GgXyhfwgO3Rup9rzm7CEiF0IvekFa9erWOP1oRemSHpAEDj47njna
RQEn2YDNCKA5yfmts6S2re6oJuoF21UfkxQQ36h/5PysaHQAMIzsPFCYHpuMSCxhQQh9TJepevrZ
PUbP8YT4bKBUXr6xVd2fYNJvq5RhJ1jkTozNkli8LDJ5isw6k+tEhADIEaNWMzJE2jQlT6TNVpXu
9tKFIafkmMXYo/8DDllkSj425m+6INJ8XRtEWxKfOE9PGxSghA6NzxnP87xUlhOOoPy7Dec16mOw
smEuUfsKw1fz99YgNZMn5NUuaBzGTAHK2MYCi4wT2AeTN4y2PTwcWDX8l1USDCXlBC4NkkDLO3Wk
cbeLnF0BZGrDIndurL+8HN5reQ9SfHfnarWQxfhi0QiXtD03C9RmSEOr5fxGIl39DFIhD0KHQ6kT
H2aYqGSYBYlPw1ZID/XpXI8SXKqgEWspdxYVaDqMEl7hPp/HLpEulDcWQw19f424EbcqtErsJTan
KG1jA6B7KbYFZ4IWCQ9Agwvt4zRwIcsLisUSttj8R0LZlP9yMvyQVIbE+/yDTKcYMTJxxts5+uW9
O8bt4bNrrhEK+1AR274I7kZKERFtfhy8ZDuy/XP+qVco29vFXkSrMFShXSfBNlKJXZEu4SAkI8Yi
Tl5fQMEEEwAH58CfF5BM/Qu9uWkvoAR4luyevQi+6OfOsJRMqjrUqdNbvX7prgWRdXGjKBbr0rbR
iYsBBQaqsRy9IR0wvXu7nm6YbetQPMQJLPbvPwhA7nl1JNRKpZTlm0UHAp5NIkwFXShVc5hnjs/a
ffgfDW0IgQed2TP+l3UBQvdRbvCO9s6kce0woQFKaNbFeD+vYg5OlxRYNQwN0qHu0zj2izo2TGCS
W+eANZC3oNMERc8Qi05SAxaJT/l8fDCrpGCa6YbI55P2JUVrPdQ7MK1uU8Wm7hZhVLkobIc+hyX8
D6U9kNC0wDWBJ5+78a2Fhat9oOntlBi083zNKle5leUOuzwab8HywQbHBGIOZf7UKnKN9sOYJc1q
64rrJO0jq22PwaxI8940Opy2A0FeeUuHH4tZh8eqDldJX24iHN9G+rFthgc/bPOj9uEH3J74cCA8
HV5YzX1jOQmfbU3/Ux6bI2WJNin9nOFmGPw09mRBY2KeRmdCip9gkliLU7PjT5AB3TXGtGCD0UTm
v1hNxjHgEsBE8RxVlgwUJdZ5RQYaer1/upXrgTtynveVjJ8ZHd4UCf3maxbtXsd3QIWNtDiifFhs
A6jIkxDBFrrgrYvFvDclt4ma3SBA9vMwczrlTjBv6Uhf1y+jGmTYr35wKzBGXUWVodKpOdd2cIOX
iKOHu+SSaSzVe+S6im0V9w/NPH+nZQU3E7dTSpdmiaaiVGaCNgSJV7GG+bpmuokS2rjwfOZDVlrq
mTLysatusCeDzZrkbIzpTH/lWsmqXLcbxO4cKT/2Qq2/M/tfs5QHySqK7Sq3Y7w6U9k9sihzIYIA
GBGMxiR+HjtioLi5JqUb0/E4mHqMBAntl25id558hvwCiecaR+EbO/lhbJ/1ivZ9+xCoBfOg1AXo
RfFk5R104hIdcdq4DuIb7gxkj0k/ueTnmU2Ua8rys/97XGqJZeVWA1Z3VV+ALAfHqIBLZ7TWsg0h
LCc2jJAWa4G6O+k0gXOjdi4naiLzbux0GyC9kPBmp0jFmKqzZ0CkTe+alvW4eAXWB9DkyoK0j3Uu
LJ8hZ8zJudCn5nYONDBB4CPNzK1C5PRR2eZiffvpIQ1C54bUoUdlhN2ETii2L4jIl4NTR2A1g3Bv
unLhtUmtq+bsGXrdCsNm++oh82j8Gn9KI3bBtRHo7VnnI3T20OFtNK2nMF5sb4MXi+b2dfSkXWR8
U/fO9FDuwhCIri9U6RQv0ULSiw/ZZ5oTUt1yT4sO7i0xAfSyaQYyC4e3h+8dhk/xWooYvsB8HyM0
BFVw/M1nAYUWSg3D3LWQRywOuPo5g+65iGgKaW3BbGuAyon8NdLAbkK1sp2cLHRQp1/SPkDOuutG
8VN62TmLl7sqMvSzXWlo+S7VsJkh9JpXHdzWHPStxYbFVnkn7hfcQ80P4Vrj58T2HpyogvWC7i0Y
m36tlBmmyvg8D90Mc9yxLzFi0igOz52EyR7PZqgUl2WdpcVroeuUn65fh7HYGSOHrI5nPVwqylZI
eW5cH204ZEGbcrvo8q0szR+HeLLjFXRK+6VBDMOEirvx7lKZfk6J11gwaP9qP4pzDaePu7hn7Jra
L5pIB7pGrm/sMsQvAz9NwlxIPMv+tpNBGI5lu4U0NM1VEM3KEsCZXGpWZ3EK0vu1YYUHZGL4jIUJ
1OKi7ifLL/8TQ/gl3nxsa/cVe2pnKqCHRICAaA7Km10OuVG68KVThFVx7q2tdRF3baEXu/jiff6Y
pVhDGvURBg8DhFFwgRBLaKFx6G8A/jK0yaZy7GXYuID16aYFVNnSVDihpgnmrUltBl9NcqNuaKI5
baUxVGHUAvpuakuYSivYM1nEuGjbDDSkUIdl18d2I4qG0A26xAfItybma+BRHpHxfofiaN+MSJym
32FuOWJMMp8/UkHmuVhfPjqg07U1aehqrcbxfg045hFvGeYsYCwUFFm2p0qO6KDW15QfCqoHl8eK
BnZayCR/eWSZBz1s+llra4f/5dJCMakvBLPxIF3qBb+DDaih5813SdQKTLXOVfsLliMN6nx4alJD
jmbTeE+9GCczSr39CNmBFNpOYgMf69EXbXktmSuYpA39j0w87bivJ9tmgPL+LdnWm3CDDUg1evHJ
hsrp89aeaKT/59V0e96atxB58T4cu8funFJLgPBsOa8eu9t62ozE6r6e/oq9k26MqlEZmwinjkpw
Wfhftf4NB2vrvHhYNNvRoC9yj9ZsNOvf2rg0voBD1pUEja/zsu2qGK7XE+dAdqm5naQGbWFWmSXK
y93LGjmriCrAjcSms86VZ9vKbI000goy2OI1EfUup972B1GbXXUwbe1PVOcrjaet5WS8/inO2xx0
OThj1k0R70KtYEXp30qCMujnqtDCEmXv7cv6J1FJvlVgB5wqyIIsB8lEm955S7QnhdL00l2sKWY3
OKJehMrMjBqq5emlsUNMVLHrb4+4g29cKM1qiydaJfU1ra7Ly2zlmG5vVt19VNq/3EgiaqSTJX51
zJUbt9Js9LxffXGU/aVBDXiKbe+qFLmb9Ver7nTR5hq3ZLbmyivWTJKWtq3Ew6y//JnULpzUIFt4
XZ8bqYf0ortbNwrlM3rdD7NtdXpYlWfnX6fS5NpZveUoD7rBUVT9M0I4VYgF4zmOSSc6Cjhq36gM
mkHIjK8QXMs0qfRYzfWQL4nzcxKdC4JEvEx05IlaqAQ5UTZxUz+L2aPt1IPpPH+ES+HG9/C8eh5q
Wkd2jsGK1utDEWGODQa7OQ83uKezN00rPLR4V3BONe+LHXNwUmzoe0IFcF6pL8DeoKQaByAu3Cgc
DJO8eTqGEzZcZwFhM4RWlLSLKayx84BeLDkyXGS8a8772Z+nbxWv3oviEtomC7lRLGlJaPg0L1/y
VLYvz5IchSrqfLazNgu0WB7EIWgohVm5eiYighIdPnN/+V+7BhlP7ejRBjD6nzPIws9SDyYMoHHL
yZCMJLb1a1nOw90QCzN1gJJr8a3hhA4NDub1I+nlFs52NG7euzTthlZNdKAWdDIPnHpvlCxf81UP
xE8OjUKPikRt5koj6icObrx7zunxRxEH+VtmU4mg5edo9fLBwxx47dQ2DL/sThkofWPyxVgM/vKF
yhPfNvIP1IFoE6TKPwQ0zmJX8x/0S92LOx6hA90jj/7UZpO12B06u5vYWQfBI0Kku860gE4wFXt8
o2wwv+7JkNgBr/Bi2bXYhKoE6q3QROz4d7GJeazTMu36ka36J5vs0Eih70fe14Gb5VXmuTc27J/b
yp1C9o7elEA82I7Ej0FL7CyZ5vXdtg6O5Y3uen53pIRMtg39wl8lapO3+DfPN7bcELuBFV2k4+75
wl2R6YUbOnn7txztTN4Skv8lEpBT/SpXjNBV/JtIwH5XLCw32csFCSzxZGnc686JNGbwvJD+aAJP
QLl1YMRBQ25T4WWHG2wwSmjxiLaznrwOSLamyIBxIcNaItt/MqMErQPcG/BUHB+zEt1FGp/ygJNl
qSitDf+kbM/ZVcCjdUVu4MQ6JmZlilyKZRoeOB1K4AadG8UXjv0TZqZF8kSF1LAQT5Fjpc95qcUU
JC1erWGWTiAjjLB42XXxdQnW+ZCmQBEaTdUR4fTFjyTvSYv6XiAmGqNuLoYU8Bm9DNGmOI4vLQyy
ERBUMVtKAlzmnsKqjgFNiEfEL5AtzmAWKKLqMksbjvAsD482oT7dHpdLr00L07ylJDCsQTcpwuDf
wqsxTJ761ueKQ5ri7cE5E0g3zTM4lvp2FqGctI5wcS1hpjXh2WSpkAiaadAnRfKE0XbNDSxuok8a
qnrexRcFP4TmIuJPGUyJmz4Q2Bow/XDdS9QlywaN4sw4D1Snk6MUjxEp7djzozVHcrBio9q8kYxf
ZVE51ZT4k6l0ajBSgeCp6otFd/qdbmToLYWxuKmcsSowUyblG7mZDtFYZQj6DeB8CML47J8CxEd4
O/+PsPNcTqtpuvYRUQWbsNl/QURFyyj+oSzZIufM0X/XNWN/j1/dLrsoJQTsMDM93atXr3YtufLs
kycVyCMNG7oE0x8C/Duscxmj/Xfhg9J/BTSVPfjfmvokOZMvD7aT3BLJGeN9ZavJzTts5yZYuXgA
4Dn1c46ypNYjkY+ERScojhrT6JcGtHcva036NYnLeMe4vCiJQPr6+wln/9Xa/r8n/En/BFW19WF4
4IRh2iKTJZjlbRQX8GFg7xSLmSqtgChWQoAvN3cI2LEiWBK7KaPWfGzPLxC64cJ/JsZbufdK3Um9
urfZZ3ylAZyUCNYFiy8wSaSeEMfHQFz1jCriZyE6PpNztGVkNYMQcUYerUQAgIxlV57wv6RHqn80
iUjJJWmllBQK1c+tP5LR6nTMbw8Y4z3GRdZ+HlFLJIPJe8VL6+4+hrN6CTU0bB2R3UZMMnYjAOTw
HoTHW+FtEsCikHx/FDBzsAlduyVAZ4Oaw1eaVhPEFBoHlpDYReSEWicBhhDaM+klr3GvExxf3Wra
TeKJBzz/dQ4S/U997+xPm8Jvd+BT77lSv7KcTcpor5iCkgW+vlt/BbphbFz1Lu8CWjCT5oYd6u9z
sfBnObffDu7J/SYaMsxN5sVcwsGlC6yf10xEG4bEzYfpaGaJCZiQJXVrcaqKcjlRo5K4z1iHXuy5
ZfYfsvbg0f+45VQayWugIZCJDC1HwvoLgu8DbL1UK79EIeWtxY1IkvLoR8Zf+RefHb+d+CmRIAIZ
QgUV4H4hDhgJ7Uqxlpkan78ZLKumNTnUiZV5gUskIZt0/BLzSEeALaqB2JhkkDvgNg6LCtDGU2qN
r+lIpZUMLhWNtXRgbI5DWywdORzI73oj0TPpNw54XwdmioGYb5bwZFrjQ9VYnYl/DFjljzpD/xuw
z0o9pdlikI0nrJdQZlxsePdxxHHC1QRwlGKp97Czf9cuG7a6o2tets3RE2wWJL6R+Qb0p1ymTYN0
fie//CS7fAVQWSA9ZENBAUsXkZlm16MEpV+c8lXr8EAQdRuleiy2wehci4BLnJfCZHqgSkvkWE9C
NQWTeHbh3Q2Ebe6pfc+8cfLEjGeNYOl6BrqwYLnK8DcdJXdahyK2GYG4Rs8Z90SXhY8SS8T01RmT
7XtWnTWgn/+3R20JRAfwD0QjZs8WKMqrJq9T+S9TRlfOv6/kYPl/W0z7wzQ9zforFHgYhihgoVeX
YJ03HzpUcfmIVjl6Pui1EOy/LB0jqi1yBMcXQwRjEqMkv5daoMF3E7hhvzgfDoW9Eq1PEKwO6QG4
YMV2qJBiwBxiSwu0lWK7AnDjG/GJRW/VqTybzxIXsbb0tAttsZYYSzHB47gdsWC4KaxMcwT6USZU
f7FMp28lnEadxwGtWmhjP387vEg5Bashc6tPM2qtDqR3VySNITySMoA8yzCaAITRBhYCu6fhFMjB
ANgFYrUA/aI9eNOY5DEsGhHvjP1FdCxCIGW/ECICJSciz7iUWo8dHpa0gUpBYVNmidvY+/v6+7PM
VzVfqBQriCPTLfT/2svSJumvh9Xloadj7gmaiYoyLKbrs3dJCJF8k/wcFntQmwCQ3WtW2ttQ/Dg3
lrRiGYA7MMnNhcRUifvRAgTIa/u3+UjK/xWxxfmoIvWVlatZWg3ibL9N0XQ5nqfZcK1IlDkQ2TeH
G6YW0wXElc2ViRRWe+wbp23w/K02MZUle8AMeEyhYrx/RJqVaQNNteNvQpOWGwje614t/r9eocg9
T2QI4e2YdWQXXpbt/LKGgmuOb0vr1kI44s7gvg4Y/Eb+EYJLrKLUrECK7rNByLlNoVZdowHvxiDS
nX8ZtaBdhSSo57MiDQE+SMNI7bq+7zj0aT41yQ17tcHyaa0guOF9jwJKbaRyYLF4inATSJuZM9FP
1IponwRTpdBSBQLLFStG7KtUCRIBG5L4C4zuicmRvA4AP3wYeIq7uJYNdVURgCi0Eythgo+efLfw
SrlzzLHHBD0UgmgZNAa3IjTbl3JS12adv1YaF2V6EphUrTTWdKZZtI8vod0NHwd8wmasXkaRjh6+
4oBihioi4iWeg6iPJ6s3wWr75xb1hw5/5XypVC6hHVtAOfzzDlVdj5Lx6cQUi7HrVnbiK/ER040c
q5nhSMmxsUv0ylPcOgMmNB9e3TVcJQZ+Pmb0gwqtjwkMdeYMMqmkUVAhgNlEOZi1/YfpHneD/vOa
6Gd360YsnyDu3cMWbYIM/f9uDpLQGPhzRF8ql9My16yC3idnPrc6JaPRanLoRekVL1QWlzRSdDXQ
1jBWilQdb0CF+MT88ryzgPhDrM3d8Mt6sOwdHh6sq1L3eo/0MeQdsAAf9JxDqS0+1FmLGW1DmyKZ
fHP5Eo3ibxghyVxuNGv4tdFG6a/JbTPnOaMplPfTaD9rhJVn1TU0Cqa6ITplQ9+qNNqIXZxdzjEP
KG4e4wiXum+/3z9V5/U+xHDyxm4Y0kQO9Eoz0HANyX3fUNtT/LLY1X1ByECHtJP7CbuGxaowfSgM
wykzZ2hYm4d3nFyZgNALFxXXr5q/QiMPGnsOqgGmnrolVjboiQnGXOtEsCv7JsDjT8Nu8VAPMkI0
X/+nL5b9V9GcUS9nhYzOj6VCFoztb8Z0tZ3tZqP+/NB73NXp2/SwfvbOy8IjG103UDEwMdGus6pP
KoPzR1Yfb0NBegQGSiQbTAvFmzNoHV64MW6lIh8jEnLuslBa2Ge3WMV9e4AiNBmzAS1gtL84zCF/
tn/bEw6F9QOdfvJj9sOqamEU/mLMZY5aGagLUXgrPOnPFbCEwbi+knYPH27ASE0exjukMEI32ugT
GxSZFcjZTZYaqHkLjHBAhBxDfZ9Y/vCflK4BLASg4QXAf9QcDfnG3xhKRo6+YuKGJBD80316Wu9D
pK9Sjsq2flme18ctINS0g4LzxFYKwT72Vm2ai9CIvFc51wTqhJ8j9qcxLPemRC9/X95/auDJCFeL
SSmpFgv5cvETuDCf7I6D/TiDUUt8nq9XYZqObgb3ElnXHftvrxgTSHWNJb7cogGkBy0SK4xtdQnK
9ZbVN8e1NmKFdxWdAt4n38Zmd4zrtVtuGejNIKlMZwIDF6VH9m32O18aITChNXNfYD4Es9V2+o1O
MfXy47hRuI7W0BB20Sz+EP+hLRV7lb1t1q/khtqgGf+MXT97vGmRxpw2OC2WkizLKkb3v62A4rA4
K55Lh8X9tPK2R389LX2bprn68fyYALqXd/sLmgFcDBIaVp2u08V9JQ9YWdjU5+d9azW6/ftw0af9
j+5NKUOev1pmSVY/qdNn0/NkccyXDGf1q0FSIYUEK0mIoiuTcn+rgSiS8L9omLW0USZQM5zQrgHi
Rf4jMpWt6tVLcnA0stA2whqjUyKrWiyJ6nBWdv5FFFVPxFUu1AeMj20bPqEEPH6y9mqHS6Jjsf4A
JNXcie7liUTJaSL/Y02pCKCB8OTHAu7LgJzgLUmkW7gwTp0d8vi6+jj2tC938h1hHA3RllWq2ipr
vTO6sJNDGtf3eGzWsOpEWa7NNL1ekGPXf3Ktx6lHf28a0F4qWBJ4XRgRnbygX4HnFaHSGWhzwhw3
lnEDt4486rxGbCqyV6ShuPmpV+YzSxakvrsrIU+1iBjXujPhpLRibkNw1i/BewKBxtqQ6DEtQODV
6EKUzVGkKMQAF/MK/iUyX3mICH0AKyhYbcEUX9T2gEWsw2Ye6XK6RfDpxj7HtmVCI0ygt2vK7WP8
2QjZlokgjCLG14fa4AJ/27wWaQW9M7nJUBF/kMjApzLK0FCJgk7ehq05KmTK65lMQHMNLTVO1OCt
2Bs8+aSBipasSmMnEmn21lbBN9TU4EbagXPDJrmkfaiSCvJtUkoNDb1S2rAfKECcI+5g3ZMAsZuD
eB8kD8q73I2tnos5ZqePYa58nEUHhksJhN1JBj+FTVX/lRmKN+zHQITA5RYiWbYPd2Nmp2JD0aOC
kMXmays7cd/8k1lf42RbBK/eyMqQTiVJo4kmyXVJpg9E981NePi6f5gT28+J3mEPfJ2Qcvbd7hWj
JtetG+a9nmq+9XgVrlsCvnCrfEIvNv4UwkheRx8nZszgqYzJ93/WevpVBDGdBGc5MsppKC768pYJ
N//MRkGW5QT0E4RuIqE0xlKSasVUnZ+rD/p+n7qFrwaaJb12vasT9VDCKJWH/gOoq0puCjbAq4p6
tbJN1Mj9xdBCV0FrHhBJaWIJc0uyWkIIqPGQTCjlXnQWpUg9MBM0Arqehn+JpqmwZ9KGzjbuGyvu
mHosIxSIFN+QClRElXjHwBqKkBgAQwFPieW41hCaFum/50BYrFE30vGmA1Fx090w7YLJwIHCGyVH
v5geYq0tjuPRWgEumtnbKaIPFCNaKxVcfE7/GJlE9lzoyL4jm+jW7V4/aoaMoSW/BhWrGS0hhJ32
yFzqdP50fkM9hpeuBnQJhn7lY4TPijFtrnuT+9huHQVo7p2K0FJI8w0aGITR8vRWDWaPix9Dgphh
gZqu0YlxEyHxQuUgCCIJ9Bio8WDzY+vjWXEG+A+EfzOChuTiDOTnzSIg/bL+0L/dB5aQNHP1V5Kv
hRZG2z1Xzyx6b7K+VaiI5A/JIzHhZT37+kNeWUYJco4t35JnA7CIEBCgJfVouzJAOidcnM+ILWHX
KB174hZfuAKc7RoOozkjxWhGxBxxfPoPLopir/qwfDf77BtcQOEnUaHBnC1ZNbmaMDTOYdZWaJzG
3UOENPSeBqswLnC6hxC11T/CknUSGiIo7OzEpCSiMWK70DbJcfGhcx9NSIB13PlQ6YL0cgKb0yTF
NrT6mTbnDMmIMHh6xHHW+9Eeyi3D2V+lWk6JqZj4zN5tfEE0RAwUSirYkvewOl1GLqaomSHGEuOo
hCoWNxviJdaTi3r/HJvJu8iVxhJm8+JEp52Mv3Qrnddxw/JMnOeWlmvWbL83ZbpY+hi1R7SJ7tIi
F2bYJGlL9ImUovGNhCIJV5L+baI7uNXumwFz+NgTOLYD7pnASf5wM2QoFGBUdFJ5Vk/RRQcbuWx1
KHfkZwEiUouqigocmvjxU6zfMb6w2KVMumTbOdzYDlXtRe+L12XIyF3nnpnPRKRXTRof8SlvmoWj
tdB0tj0iF845ErkIRxa+7ljSo1vc9cD3cRuU00Cb+EbQP2AjdtGdWOuuRZqnLMlJY0r4Q0zz1D3T
FtP5dOiiaCs65kNnQA634jJeizVIAgNePOaUOqNdY8ZpejtyfH6F1eO9clyt11S0SbfCu8D4vnq4
+bvnIbfX7qZG20FoXHub3koe9xS5s1jhkufGgRlm/lu+pQMVaQ1PxIItP2yLELC/hYkgne3Adcey
A7cPd3haWQTnZ91ZUeu2xW5Wwkd7lv9bRM5FF5wSr2RGb2M1kMV3wbF0KsdSN30pxpzVybJg6rto
dh9HIn1lgVwK+Fp8OV6aksprAfFVWgnclfjglLajym76GXpLG1AevBH+k7dClJZHVKJqYjQqizbC
sS4+9jRnu/f3V28bLYLqv46oI806gN+yaMPJx4wrL0tT5KbsI0qFAzVIEFYDxRevI9gJ23M0HZ6s
F1W9Vt7W/2gLvbFOdbbVL56iD2vHps/Yn5DTDHLQbLNOnbA2GRw3/Ar7keewzLD11Qd9eg9kbZ9K
ne5D4+uIkHlKWkxZJ4qn6HGZxBmzDKPJo18W81PudURLiLiaOyICoznvNSpgVARgcIJROIUp6nLS
1V7fHu4ThNYlXsdSLwsnLbnSZAVd9Cslywdt+hmAyDhWjgTj3fW5GT5BGHcms7APryCxQu0sjjz/
5x2cB96ppHMJ56asBYbiNFOsLw0Fk34yIBH/icUIv74XMQYWq2kUElD/gKE0A3Fg/i2F7Akr8mpP
KvT4IXe6+r5CJoW9jLqh7EGwweBExUr5yLHwRAEFJRnGODV6CjDgg2a89dDa3mh1uSG9andxkzT2
XzNOm2lN5CR9vd86cWmxdmLQPkAWUfFNfCKgFyii12bPCmeiE3FVvjfaNYCy8LhK//kgf1EB/LCA
aUDdQe5VnRhZntpg1V1iclScYhV6wlusFEGmEu+z/onQplCXUULAg0oVf8ovIQiq8oJQT/Ng0oNz
IBoXylbbzzPKvgXFPbIXUjXgsdws7vAncK4qbaiymPtiQ72hUiBZVN5XSQ0uIxorQbLMEwxVQq+p
OfpLaNdEIkAwb9tLj5e7FkCe3Pl9ejO9Gd+sftZZeam+wnjxFwJEQBfOVnc9uh2Sw62W8I7FpvXG
NkWv7Ue1M7w9X1bqzC4GzAgXjgGDZW3+YVgPbbjcYpSnl0et3fH7vokS/VUBR8Il7ZLd4CBjMcq7
2uzD7dRlm1KcGgfed6lvFt9vpaIzO5Rp0EX1eX4F2OuW5Kbkuj2jOwbNyf27gHsHm4i3kJ/8EveB
0qvVPXozOXh3uPY8sk4+LGbN9ZoMsstvT6sAvAAOZNMA2hxUketX5h+bqf3wcO4EpS9LOgdBg2iJ
9B9ByKjAFoRzjlWQiCxdxLF28gciPPzsEqGSFHep3IUWTaX4zxxZDX+qcKqe6pJASrK+rHIzzqpE
zi8n9KLjA3fN2orP8EGFFoR6IGsyZOJ2OJAvzmxFRpSFCcuACnHnpWTumNTw78qdwDcR3wNHZlH6
3RH3nCRMofaIVzZCuIi4gGVcue3vkAiBhsyLqKv8yim36KBrzZi9pWLBB5EDy2dmXSZMKlSe2rkb
4+NFa3irq1uiosArTB94FZ8aazaZq0c+qELROm3aBzUq+0Xho0ynJzBh4npaEuZ1FLNTXRr2+NGF
OmHZWndU6plUcVXYxllnytKNKIWiA+UrN7u6BUFWCklSsYDITH0MeuYf6oLphGoBTCPmm0NEp+CW
o80lA0yrJmaZb86/ST1bIHAjL99YWBdfzdf0wdbksQTQSxbGXpAFj1U9sfR2dVNsbigr3nZkC01v
B90RPu0M08+8QjMiyjXojVZaZcty8dcWK+YgIERhUaPsB509HVy9Dn0uxSCqcsdx7dytfcMJftiS
0gZVHqSezXGR+tfK97NHs87cgXBZUXGIPVlcjW7YphrpmIc8i7LEzkOrCogRXxw5Hu18mNcV8rTm
Z1OgpBKziRLbV9AExtgIxzKRMN4deBeUygZNBwQQ1pSGMCuxgWR2r5dvuRs5Fa6N/FdmQeFc2zDX
meYzpHZcAOrwmgxgjqGLeoFmLkc3Q1ziMyPc7WdN+dzQT/4nKWPQWhDPcCJw3b4lnRMJBEfFwsYI
czgyy1PdnETsfQbx/+r8Qc0NeR9gjg2VGPIA5ACgLklxZtraPQ/bfdIWSkPA6VpTejamCBOVLObd
plMKtQm69lpxON7EgbTNbeSAUs0h6PDvkHELVUSskiKGHCEbkBrn6vgbxR9MtBR7b+mByScVKvIE
0zDyL4mBD23J7D/BcRFxj2EQYZyZC4wyJ7cBg7le16TQTLy/WnNhQ0py0PPRXpQIN+kIP7oeXQd1
RJ46Ujq4o5YbLkbXrKWAstUgVbo1c98djsVzyKsGlOCIWrSZVmbIg0u0yNE8onYjCmLOT/XCqyvC
u85BsZFOAfKqsxbKM+QuAABBDl/P1I0LoZnwtw5FC+CBRhiTfJFl6143/rYhoSpMqSzmkpL5pDFh
dm878+/+ZsCSNE6PA2Qf9FX0g10jxg56blKzzXkb2ubahnKKqcRQjvUgBIOLltHZwzZBBjghpcVq
Wl5lt9Z4Wv4eV14QWTDMEoLR5YtV1eZOdRY9yOBtSQMFY5O0AGZhznT7ov8fww8bBxS+Dtj3hGt0
aovvLvpBew/3NmnQiBjpxqRxuJlBlFG/Z98rXLiWcXhY9+6VkhG9xskNm11n1I50GnqgRlngIyIh
DjQOh7UuADxWhVmkpA+zDMtUh8QkkOWZTpoC9WROISdnNKN6HNV3i+OK3dVVmSK14oelPctvFi27
RmJm1FVjXZsrRhaNn7K4Gt5YcaO1dAidGtpZNzw3nOxVv8sN8bADTNTauCucy9R2Ud/Mn+44VqxB
bH0WPvElzidt7K/OeoNWNr9I90x1r8ttRkfGCXsw+c8TPV+u0q1v9AW6fGm9RV4w2rUNF88N4RXa
OFle5dd0g1Kl1seXoyrFthuMW2/45Nn8yqeNUbT1Llslr4tHvRl3fWT1PEC3OLswsRQDYWnlm3UL
NHrrRu5B9Wl3tUNz/xEcOn4XIPJIFFvRvbGuv6jKDGf/IPBvoZ3ZnDzObxlv3F5JIl3+vbgvNQI/
5+IXvUpff9szYoiefMxFOH9ioCRvSOhA2SF7eDkf+yQaK8v6gDIJJnau7UQuJnYEJjoa1Wwvghv3
jH5sSFEpKUUe4IdrN2bVg71lIKnf1UaozyCYhWbbq5ZC7bZBi9aF6cPmXfeDMQauDpW/F1T5fekj
9H38knvwrXoczIT30ZUb0Jxem04BbqEFi2wZwtrnFgliXsj0niH+Ge1SkUI5nQe1CZxbOhWILTwo
Y+DADp9SJwja3E/RGRaO4s1oYS4Z3/gbcQsbj/Mv93BOOfacHsABtLIaXxFEUVJWDufv3NMN8f86
OMhBiv4J3+hmxBcGoVFUF7XS6w8aICwoeRV01b/xveUWrpa/yJ7af5TYcqarukJrrh9vH81JvZ/W
irpXiDeqlCilzagsA1BCntbDLa7gyXh03Z3KreqWPGGdpKha3C6y1mCPuuSKvYlYg2XtP4b4Gtyw
9ForbKhBC4khKdsEyosq1dxpZIXBqco0PPX81ycug/4ThIBwv9A60GCkEORC0WNARGMhZLlOOSTb
qumoUYdL0ZdckyPi9imXyGJ/Xk9r/dvzBxfSM/F+btCwAevi8Wad/q1FAP1wMaOrflvNkJGx5rP3
R+/NV+njeQPdnPXlJkOoAnkW2Q5RObdz+P3sscP2EPp6IXBzRXQrbRljRvkGChH6FAfYtOfUrgy7
B3bdGQ3oN3wWp8NM1J54fx0LSje9aj6dK9C7dLRk4etsm26NlZZuyVooJ6qDg/9IIWHW3QVK+JE+
q7gTQfzyDI3Y2kiZ9vub7f0R7ddtvYqLsbvbf5HHSMFfQ16jORWJoYLU/jYMZNED5XgmxUXrzzJ/
zG8JNfkwDjMQml9PX9e8VV/DxAo/V6H0TjRfvNK0zJkqIfHLwLMnlUUt0gqFkTSU8qT8Q3WdMTj5
FDUNM1kGV7yYFxpqTekRuqSOj8T+Zf5tSYZ+1DRRIAwm/x8WfGd8bUZlDLbiQeNXxuf07/k063r4
8ruBm0CqR4EYxeXBkYXuyfFK5IxynaoyHnzTaeK/lBeBMepAKf0xhjtgkiKF1wW74PagbxWvi9d4
/jkKsxxxSkhTapX42GvqmHgdv2aMxriedchO+RKRWH8tekrhPks+sGQpqo14Cyj/20A+2LW/WL8F
tsV7KHELFXXJWT7Xvyi8afKnbpsl8ublfGqT3PIn0tBknxsdqvOirIJcuwSYeaJwhX5Bc4A8nmqC
itHg6blAzggTr3RV7iuw5gkxrTnehMigv40If20eSDceYm2EK77QYczUa45ubm4ZopJ5AMZYa2Tn
Rp8bdla0LMy+7onRLVvZA5HqhJmqIYQmRteVUiFv/y6fyaBDJyjEPsBXgxt7tHFeAVRQZ08tPQXo
zFHAZ5uCF3goQVBztLuup+CBBfM8BfmvwMdp3aflKePe9a9jxzj9JZEJM0W2xINvwQOdjuvc4EIH
zyBKEXUwu7UdtIUyKjyrIzi6UUJ9wpsSQNUcSmLZLeXhwBa+OObwz+hqDXBMxabYfEEWZF2p1H96
nGxq8576UQINle74TmmyYnN4Jz5r18WgyAD4kLtdczDRjVOjAs63Y5+uwg7xBD0ZcNuPSje0DfRl
SXcIvb//RehQn7T4rgurixivJwSF3GmTygLT9HaDQKgzCoraLn+f1GBTgIY6Q11WLjAKKWcYAspr
mMQ+1toGKu52mIIUb3r2BIYNm0Y2sekN141ljKtQjCjUG0oYA24arWkWkFLhYaFXM9+Rtehhs5AL
p1TzjUShUsi0Fhlem/TTWlWIXiOfInS0qqr/NsLvLRJcF4F79iCT+kGlD1tOzm6U0DALzyVdnaBA
DlvVcLGCvU54W6sp7ihimyOhabwmL3Z3uWFiw8Z5TV6dT2YUq69A1ADW0+fTug6J4GNLGzK6fon6
6vB72wKujwXU7o1/5Dr5yxPtmWziJNUfs3A9slIamzef1KZdGg9dTimYnpAJyd1pBg9trAym1sw3
v2F2t5gsaU7LVunSFOMSOtqsyesxldgSbMxiSw2lQzVu9W98EvuJWaaYUsPcp8QxvbPA0X95Kr7T
/4YHFATNo/ZKzagTllOKlaWc/Rur518w+MHm5r5r+kG+ayk8BkfVWKrYmaGLvCONY0X+kpLq+GFL
PgIzzPjZENJiwCkCGgxGJMPodpYxKgNQM+EhleeNBCn1YwizJxPe1gOUwIRLdLwE4ljTKMxmY8ZJ
fohrgMjORqQJKQqCsaCgI01R5T9XHmAdYIgvE1YUtRPbc43mmQjmLCqNMdlBz8sVw5pPan0UK8kU
X5F+2dc2swvRlR0tN8mFsPQtMREVB02haEHYTyxdQnO+AbYOwbSATr96K8oOqtk/aAMgjmogol70
oVu4JXHzDJUDzmwZKDG93TWMLKcdG4FG+s+ILBwgfeHiPKRH9agGlUn219cguQLKtydgq96FcAkJ
YvDAGClD8uiqRI4vGnyKc7d6qyOnaLKi3XqYeUJo84oqZZbBL7qg9+IZimSOb/oZ6jm+xX5haiHr
Buv4EhOFEDF0XDheVsZBc+i45Ye6TItWkc7mQp5CDH5fXqLjGzoY6dqF4Gi6jQISY34QvRxr9+OL
Wbd8GWTj6MEGEekMTDmg3ZrQZeQy3p+gPOk0GbXRNIunI91wwuTpd8tYzdWj2JbRfgIiQGDFWYtB
oIRL35zdi9Inyreph0kNDxjUNI/gaGjTAwFGTMho64yjPemJ8S1rhbrVjpX3Pd2zuQoCuwfoTvva
DBnh9J6bP+cXThOoYguPzs8nXGBbw+M0ghZpEhhzTku8U5wJnaXLAmwpGVL0ZTJITAkSgTy/m/wP
lCpBDz7TEJITDFiNZ83wtk5UavOpfsmB96yNgfPcaw+vdqe/4UDTkM54ZU7/FqHjZXsB/x/2D29+
iYG/kKoRsL62ka5h8hal50kQWbZBW+y1IJab0uRN9z53bYhz7m7ReCcWY5ZxWhw1TBEZ08ZPOsNL
iboCd7YxO9ODxQlqXe0Cx9yJKeolygWQ0LoRdBZ+ziPjptxYqOgAf0qbEuqUKMoD5khYzAP4LEhG
AG4ztLtn4p+gssEHEKRwNFBteFgFGP1GyHnrcwO8WyVYyMO2SABAnMnCHaUOaij449/3l5Z1OQu8
eyKOBoaiCv4dq0yIwA0vhRMGfIaTgssEDBDCEP0W/fL/LER0YPPNLZ7tHF6XW6jfYaoGKrk4HTUp
zWFDvxf5C5C7EhFSmffGdeah853xk6dkIA2+CfzmPKN1l2Q9lpudUfaXZK7E0qqM/4S5UAG2YCAZ
7SNrSNTOGXJuVa8iBgqq/eoo2fBAMVvVeDjtb4XXJdcvMc9DimGQmGBST65Ph/oaWWp5bZYtV1sy
UnVyNKX6W3r+ctty6DDTrfkCjV+oBOyWGOIyyJzKbRJ9XWjOZxFH1yGk4i5ZJT55A7dpFYyGB3fV
RpjQE9AICKYIGQpP+WVnL6edE+VXesD77gwbdIaP4tJeCDObGDJKjTvvw/IgxJKEZrjqInUGGnAb
sgPDcI9Tbo9TG4L5sm6ewUkv58aWgUbSsqHEaYY36kflm9RLayG9bciwPZnLc4WkX3yReIel5wUe
yXMInjEoJhXUPSw9J0Tp229G2/YaKVFCvetUwH0LjcmdujkGf1DlqKVKWTuG3wUCxEVnDonT0uwi
7xm20TAmU4g1JkCsNquUWBcb5UdDxXHbB7HtAOnwCi+d3iOf9UiZ7Qfw8qk2udsQBaurJcdv09ld
GbkuehnHPAF9HzkPXsy58hr0UG4oGQLxWxGBW8FbencBR8hg0zlcGUQ7mXe9ApF6oTFsH7k4o/bY
Wwf+aXfGBwJNdE9XJUCKDVHt4GX2MmyfriJAMOZGCJJbRuslqOVTaS4DD3l4ueIZAYMj2j02B9CY
ULV+BUcZ8RuSpO0jSsm8ivDdIDbA5Ajb6NSV6/KZXZqev7pDKgwZJSeEvDqzuKtBETAjdNjCIzBL
KO9g1UZPxFBOH9g4dsXLqVMP7pORafSDrXbRocD77fo2GaXSRoSFbUltx3BdkTGwcB4vGYcu6Njo
ZvmZviNrS7DKgzrMn0tnYjX7CP+rniD5U2lnWi4kpWqa5YtJ+RPZfJBuz/lhubrvzdCUP77mChe7
b4UeMg21PuoILoRBbbEFlioKH2Wt0rAxBX+c184vq/bfqdSFwp+Y1Gm5VKmWKMwuVAoyv39jdu+H
m21+cMztexSK4aLRW1wnT1drA9Nm+Ww0YloX8kNniaKC2hGT7gb4v3ixu1l3Sh/QhFGKhz6Jnw9C
XngKPZUapwmdkszensiv+WrK1wPtYdx023bLjvtXltYBKN0W3IwrV3sMhxuufx/vs4cUdBqsDA/J
rl+zfb1wLePPQk+n7+BFaOZ4PWvmn5CowoV3Ulmju/pavTx8VQ6h9JTHrXauiI0cEQv5+238Y3V7
tQoPvZxmlUJS/FTdvp2ej9VBvrrrSRIqv8sLNechhWtHkrFAjkQPNWmYMzBrofxkrG9PrY5x+4+G
U0cr4Lc/Jux+3hHZvPvaljs0SDvJ7aG5/dAAYEBIYoE7zajWsGR/TNSwuyVzdoEpY/1NgHZOAC2L
t8kTuid2UiZ+a4R1EiKDv9+DQvaHeW3tRKVQcmZXip9UT6rlbZYd+v1jD4TaBbyfgmrQ2BnEQMfb
pSfNRrJoTPuYyGdmkHvbNMblxqLWH9Zz76dGniLK46meI4U9vEgvW28kBFsJgnM7UMv1/Zra9Qrt
D65z3X6tvoJC0t3e3JSXpxrdb9Ivy0fxYAX9NPy6TG4KqiO6wesluXHpEpsDsGZGZ3iE6JdFA0UI
vs5bU0AyFA09XRhiKD6o33rWF7LdAUGFsYnsCpEAXnylo2Q1rh9Lal580aNNP2zkYwek2BtEvJpy
f9ww3TJ/usvJsBSWj7FExLfjZinmCmQsBYb9iqKQ0tWiubsrvWkF5UGBiuLtMLsBCY3atYSne8ld
UHVVx/n7YCcWfHyqhyvkK9TMVErFMkWyn8Z6tTluT5NReuwZzxG7oY6p7Lb8N2lQE+atiHX13RxU
gQ0O3LSO4ljr7+cRCj3+ex7FLElK+ayUlj6dR1aaLMrzE+chj0zYicQ6CJZYFqEiTlMZkquytwyJ
1VPkghhrXBjLpBFNbRQ+ZBag0RhFNoLIjtwSRpwlWibVaR4096iaC3YIpcYlgpXXO7pAmXA7spFt
69od0VNRB/em7DuoytWZ227NJujEwz8rEtPPJTmVcrlAZQwbSD6flP5juM/5daVyXhyOvTmKpIIp
gcgDb1I9hm1zcCMZzdrXQZtQHfzJzvTiexG4sj2gD9agsbx4oxDVdkfDkyGt46MAkYiWSVFU6nFC
A6EGxzsyUPoGR3iucEaeKp3cTaAYEHVSaYLhoimunrRG3nRMMPYhebfE98fz931yrfFzH5IljXdL
vcpQS4jzSEJcv3N0ndV/6GEbqE1ogeO+gVUkdW5oBqvjSh1M00nuFjqOMxIf5j4D8D9iOelw6Drq
StqtSM5LgPoxCT5sRKeOIv7gVQVx0GljLRp+OfwhehIAHOHla6tGRAxEsaCmQ0Z1gljaKdQRUUPg
DdAsja45imUAdJgNl2a4tRBOx0F7/N2w6tiTki82JpdqcCOMO0TSQQyPdqSCVEthvpaIkxZdD0rS
u7XNFBDgoRnICJbNBsQzZg5MPpA16Sr5k7sLsmB2hAElNONwurfm5e/LLyDYn5ff75Pw0753Thaz
dDUpHEG4pXdFER4DRc0oeXD2PMElmU8jhkc/nzbiX8QSTBUGL4DcK6pE0CfowCY2NqCE0JoSETfl
wALjHdAQjBN28r8sWbn0B10WFlIFVywr5wvF4K795gGtc7vyqp/fHfGAvIpjoSY14cSvclv9Lnyv
XXH9BAL3z/3MHc2S3Vx7Cuku0hR8zg1eZDqP7L+DrRVSVVipHoEjk5Ah8RXkbGW6xDTckhBLG6XF
iWGy5VkqCqjHoZaVStHmsd1g1PFQf0PsB8QGhKE9GNQLT74S2S6wKwtUVvho0o7F1rSKM5SFoxh2
JZBLy5BjhbXUoRYF3P8M3vXADNbyzSCna+BlVvcQ0sSMHsKkMMsgVhlhEuxyko6zp7TA3B45RQW4
rIcUqmK/lcRopVoGJiNQ4IvgmhBiGnoa6zsfvHbTyoI6HkKNf19N7T6EOn+zRbHvEePSHmjN43tj
wC4jVPrfnilHNH6Z3hjYhju6gbynFqsbP0W0QFyRDBAOwBs8YGEWanY1UyI4NlIzN2osL9Qw/Fg3
YFFcwYwL0EZ2bY45Pug5eyVe4UPIy4d+xgHV3zxAhZ7HqKMsttUlerOu4TEgvOknA3kEQFnTGT6A
rTSXnM6aG+04LIjiBC62kxrLnifMdjpxRrRP1TSAk+IKQuqHnkRgE0tztR/lulVb4/BuvgONWDYD
RYrvm698IqnUza25yxN1XjGsmkLToRaM1ScTX2cONjk8fYUKgvzjmKUqnm46snqjlYn1OeYeVsDe
/jQXgeXBIwmXNqiZmjDvRjIhyFBKA5o8ua6H0HB0WWgcGAyJ4HLsjhI1BPqt7FnvgkSLPWCm8GkP
dPkjhW1ZuBeuzSCF+SaObjrDQ1ZvPIVqgyJjlRdjIQ2FUvyukqWdCc0XcI5U7ICU8yZkOU11+L7U
a8V/5nMaZhizXpHNXQqTf3l3TgSK/R9WVHnRIV3iQbgSw0kVLjG5//K8in/a+EtkFAsZNbmFcpAu
+c1ezRab4mBXXB17sQyI/MmrAZqPWNlGecetBstnT3Sf8j9i9Xbrqr5SE0dGS3avjoAJKaNim6JE
/q5FNDIUzeUhYwqqdGSdsN3WS8gTu1yPbdvGzZvZpfXM9jmPJsri1LCMmfYbdlzZFtKKxIHEIt2+
XZRwS1m7oGJGPUvoPtJsBV39simcNk3bEB7gtWK31r5OWqcxvoV4kvuIbrL4aQwjpbWLX9HMj+az
IubLtj9nz5JafMQGfarkxy/d0zLYjqGlzwnbu6qWH9IX5LG66IRDEhP4TLD8T/+OoSYsPpFFMIfG
kDOn9i/Tcv3EZIopNoVsYjrO7y4DpxrO+Z5iUTNFhReXg0+e73TYKINgf44FX3/fpdM/xPiF32fM
J8ChOjhl6ajAjLHa1mxZrIs54HNYXWJhlt2jwe/ZrwntX81vLFH+iVRNoMpX8LkQpGp2Rz9ERTVt
uGrgfeJ36kIKz5XZMLBKPxeleI0+sddrIpOaN7SguXw1AkMRLndFMsTfLzgp5P8g2VDIp2mlUikS
pCT5T3pni936WE37uWPPKr1cW9KtXrKXq7Nb3tXd/ojYkhrAkGUaI/pYzW7KxOpbwhk3bYCLu+2V
JVcyArekj23+7YuLPGeSy5xw/G+F6A9PkIDRlBe/fwEU8W1GETLgTeSbqfag6Tu1FOFDj7S9sxtT
SvpJyv2Ogut8l0ouM1zD77AJKVrFaawQWoKf8F/P1s+y70b8VIkCg3vdS5LV+B58pgm29RWtkmjw
3eVvcnRRoIoUICbUhkl8zrqW3Y57pPeDIt2J3Jekffn9E1L/fXsd4bJejVFjz4W2edLvK63jxaKW
u7Uvw5irmHu8Ea/npHO35ffkVAthM5l1D1Mu1keA0kaJSp2srzh8TAF6JG+MHz64lwvgzeJTLJ0K
o8E3W5n5d2ySpNkKLyRfOO5ZFmVZwgDpcV4QeiaVaQFGxEdS3ntj5+0q1Vse2eHWC7J7RN+sNcUs
FU589SifgCrFIdxubWHkmR6NgzSKzhb/YepxcO+nJSiGCvDET7Tyy8vIbhn4DvfXgfEJ8QCvUXLC
ck89RNItP4ezpZqCj7MCycqKMFzLq5+d3i2L9LYzYgyBOVVMd+WLmdNQCEYt5RQwU3M+7uw+6AjV
E3bwbGJ7eUaKI3He+5oZeC28J+jvTj27w897hebwu+lZm4/pHpKnZ2ryIbzaBaILqwPrwPEZeOpc
iPfSQqVAfA+zmbvoFPfhSfgC10mBASg2uQL/lFQhIyN7dxS8c5EnYV3IVLVH3zu8W9xsHjn+4Dp8
poVGTnjfOLgvPvua/pdDg05eg3vrQRzFvAtMCZYS5+n0HoHDeA4llknk4yJny63xnJwOTCPW9PBu
2tuyAzqp4hB6WZUTZ3v6yNcPjRxrcX0FPcYSAOeVr/ZMmPRTrsY14JeQj9PFPm526+DnsJ7dCp9a
mZjvLh6HPSeRS5r3s9MqCwS9x1dzU/0IXyH7xYx6bPkhKQdazonx1yo4/npDbtLm0X2hP4nv33M7
YvfctO4QezlOOvvNkTbfNRjFpFb6QhVq+dQcEdticYeN52aO6pXN22zeqPxYXL/TEnl1cUge59X6
8SNbN8ePdHQo3CPni6KXRD03xeRdf9XNUZzKZ0D++Yu23yGjnbtOMnj4/mv8TZqxCVglB2JHsAho
yfzs0yiHrbsPpiICvL4s36hOYALUZJ4ZPztdSPwNJTWhy7JlDPoF0yefdwOKyajyidoWAbxSJ3kR
ODB42OIyBwj1ejtGHRJ/wTf7bPT6zX3t8WGyACbMWrM68usEDHvYvEh9gEvQOWOmBA9Oj3LHggeL
QMo0Bjc3LaooWmcu5hgyMkD0ED9lSOqNnh9J6PMHKC2NVFI2RMAF/mcO6Bft0pRS9VY2toUPKRtn
lT61MelksZh5FTZTeuyaQPWO+xDE8N4LZ8jLXFdABDMOYJNq736RFx+7EmIlHggoBvIl7UjpXwId
lCESI/H84xH87tEiXTJtUWDke2OuWB6CKFfCpS6/eZJFclGSIqewNZf3VlGUbieQP3/6V0wGL3dM
fmz/UehKEaUPMS3c7BRdAGs58xVngzPEvOGGSgYziTHNG8XZCqT3xvceT4guziXKALktDEHIvHmj
FUEgsGFQzo8klThTlOj4HGgE1mZeyMOPKooRQKr0yGRyLCFgepbxydTkNaRVmjfSraeOGDYqKrIX
uYck5CpN3F5tUBLl/nVF1T0JT8rRt+ONhR+7WyOp6c/+GRKAoW/gnm6JcE83gZxC+emcFk7qbRY4
MQCSR4oIuBUR8x1wsJRTOqMVSDIatzNe9MA25+90VEJHxhurK23i1EIXhWIjCzT/pIt6ZqZySymv
jGG4bvmgawQaCNohtSud+dCEeCy1QgmJ7ZfFHYelhABiMdC0ZBVnDFznG6e4Y0XOvSfNYABBw9yx
6yuuMd33iPCdPTEOEYF1PMPrDGUBakPwosyEmFuKYrFWO0lAVMPcqMSEAHouBP+qMwDVhxS5n+Uo
eerU6EFO5xlS6dkDqSF8UWFyQ/p+W2INLV8DM8IF4vlLTI4/vYYt3ryFYjIoJoGv4DLyhlrWr++/
s8SIAZwAuglAyZe1RkV56x2oGjQxvP+D9Nuomk88CIFu+lx6hSUU6tf1+4UJh4RNga5M/Bd/GgWQ
wfyu410BSRItysMBFe4bX23gH12DnF0pleKXKQaIlet3NR9kBBpJAufTUUACtJQv0/2Ltu2TD1Dm
+t88EuKAhCEGsdv3U2vwYQxi9nRBBQwBysPoqXokJ1N9MJw3tvNRIE+wG9A/wtcUwxlC8aNA3sf4
Kgt5WLEvq2e25EHEvzJja1IN3Bie8VmfYwn99OQ9mxOD6661BPdS5sN8SdLIwySTIoS7B9xpoWkQ
qwi16uLSseRaj88Mgq/1XfJQkkYGip1vlJtHnHDdk9BhFU8oagVQs/8CpYvMjM4T4CqMsliYEzM3
hrbyWHUL3LGj9zTu0GTESov/R9iZNamOBFn6r7T1Ozbsy1jPPERIiEUsApLtBUuSReyr2H79fEe6
1V1zq6yqqMybSYKQQhEe7sePH1ekK5hPWRP4Ik1xBRPgFQb2kxTLFmK2yoGVnk9R6isaFCQn4tID
UFelffDf7AyaeEkmhw5owppl6yJoNYpLZwS46xio0ky/rtb1SjzT7yQkJLx5Be76gJDyejYLpeEl
0qPMphLzgmuU9cnxjJL8BVaoPiwpxvyjJJMaBm2+2gYSs60dKw0NgYoh9irZeBHjd9UCd0D+qHwF
WH2ke/uKZMsCSuIDa+HFQN+BpbGenL/V51BVGYkpFzkpqQJlN0JgdlMvfYmnISbSqUKiUvYCO+Im
9XeJmbx0/wCtCzb3/aJLD6fKiW7qlzGyzcBjYvewk0GuBJJiqxS8nWMMaY4FHCAMYc0K1wWehxes
PXBb/TXcU5qwb2ufUBXfBQ7FtSfrTm0ER2TDY/xU80CdARQMsS2yXNKNm1loqLVXRRS80wOreFD1
YZwylC1U+q0UQHbABYrh2QclHIe6n6ZXpqA/7ZG6ZFkitfISF4kCCvX0krnSQyyJYkelvLAlGDM6
ZdHnhSeVd1DZqs6ZTgZ4XA3q6ypBmXIKmf8CSbMt56ZS/gp2SlcF5sf5qsuZRMTO/FVXoBoOlcUX
GmpoFhF5SxCOUoVazn2RcsuQJT+BEIrMIZaLaCjxWMRbllIJe/fdzwEO6kvfta9u6eykqsnbQs9t
ASURvmQcw9oFqJ4NDn7M04elAjGSExOBpcSpTLgLMGRooVWPFQmkeKbn89Ur3BVNZaGbOhHVUvxR
8vGsh7X/oeGwkXdVxKHOWylPf9GWLwpMaaVGVyLcJBUXLFO4Jdmm0h7XQJeq04dXEnMr5a+qBEce
jurhKL7vRb5WhiYJc5bGUTrdCxScDBziOH0E45K7esADUumQ2n5tEAAq0ZhKa5m7xQLYrrardP/0
I9xDun6qrFajxgvfKS9jjVcCwfu6UMn03am42ONhJFWPiQJVBRMOOjdF3gjLD+skY7a+LLYeqlyU
JNalJskgpPjZCXKL979kTvOlv4VIyvlCrpwtZPOVWN/1TzjiurB759bF7GsgmRYZfJUUQLEn2IRU
Lf5N1Lg1Dtj1+5aUyH2Sb92AUhJRISCVL1lM4VZvT1JFQk+17QjTEtZaYKcRKCpxHDKiXDHcnOap
wDakPYNgz7Kom9vRH6g9iQKEFwVb5lvlr1xHeXf2hY0J6xXGh8JpZTHFJIDS4+9QZfRVjCAG+d6X
ughoJyedFEQQHF95T1KEsK2zpc5a5ZYOKDGitwJkNhG9QyUNOpK2CgVX2riEe/IW4jtwhLcrzAHo
9Kv4VW7p8CJSJHiSkAPFXtqnRLR7IHO3hvVc5Ew1rJwGrz2spEQ0a13H78ZOZRdKFQl/1cWGde3K
gqaUooVBEFdBgBlgnK/+R0UbPKBNENV+qpj4aipnBQ+lh/ItCzG3JlH9/FCQeME5M3naEObJBSgT
SSWQa9PU0Gfcdg5BY20CSeWXlkcJX0ielKrI9/Nr89MTBVMV52msUIkFKLRSKGXZRbu7qcKmAws5
sYnyuOSlvRry15IEh8yefH1ZX1l1WUj+pbxSlDGlMpKdCykPtlPZ2Ti1jrlUC0X5pux3/HRCEngN
0UhFjcof7vAS70R54uTiiyppFPvosVICNvoQc1sVNfwhHLIbJNGREsIXPFoJO6k4Nn8ibJJlkCdf
8mg2qUhHX7qqhDIi+yyD/fyJC/10CcCg1CTKrkseQnuhAGi5vmIGRDCVFV4Q4up6ULlmRxfJ84qA
Fh4A8isbf41YAaWT2jC0RdKTkT/kpmvQcB1TnSFLX7OqmgYW/SyicHIZRHzNUESpgZQRYksi6qC9
H+HK7V8Sun+rbZ9J/8kqiPjxJ6twS6UOudu+qIyu1pJqdfIBrdBYWcAO/tMOI5z2Qgc7heMKd//E
fD7+qsyOoQlWF2r38UrUatLaZYlKmUsLLB8Ug1QfL0zFCKWOMBva7ihXqiWhkCCNC1wMysEOqUEB
bzFyImdSvwlbEd9GcFzSDj3hU5U96P3y7fhHSE/SPUUgw7mmuKLkHrwLM0hCEPIklH7TJpRU7ufH
ka8ooEIQpjD85muebA6xxAXB4nmQZdPQZJEYjcJBzWJFxwrI5ZPI8ZNUjfpnqyJf62FDjS5TCK4R
y0AuoJyEiMZFOx8OcKPS+jRObDKqlsw0wraqA5K4T/5Voo6hqDDtPP/lLmdVePZ72v7PN/k30t92
U77kPsfCa4C/D2UpySiL2T1zMm3FjGpvfnAoJaQLoDJqkOkw4P+C0v8teSefyecqmVI+Xc6WflNx
Pa6L+22mfFLmnWCAOBDslMr6tHuFSUibCSiDesSFJAQPOaqyhMCveY3QdxnBcuMAcUcc7QcIjxLC
oqEgZ0QEKqK6vvRQxLqjd8iVV0FQKdf5JohH/nesgcBG3rzPCMofIErrk511Q+jTInvj5TdoiU1+
fEPlgEh8aqd9C8SuuTGp4ox8rKAgF+DiFeaSRzjRGbDBtyRKkA53eiKICnZ4T46s0lgimZ8JDHTC
V9jiMm+6ALHB9fMZ/ccsq5yOmXEpZon8Y0RGUpVhJZIpelZhKqWTukkKVCQJqd6ThSc5X6WEz8H1
ZRTbnjjQlTZQSgHLw9bj0rkHOjzNPeleGJedhshw82crnonqWkWzlFeF/jDOjPSHjzzz4FAKlyWK
IXFINZfjTLrKlirnqcxnEh8qzE+BkCprUI5/Eih9xNuR+yBfB6eA8iYSxnxXl1F95onPUxNNXU6J
493oOiX5M0CaenZ05SIk9PgGuvnnOZn5u5rNTIH5WEpXCoVKLv3b0tidctdr5ZlR4wSZovI08QoE
voeUpWKCkO8TrTHxG9i9p3Iy5EdoRxduTg5Dxkqw8wfSItboo6THA3xWzwoVF/FHJUeqFlTzUfE6
xGRYY+HFfr2n7WmsHwR2CuUUY0aT5hWwt/DQVqD9SjuWgMiKVwblwzfW5i4jpkBBTysqlaerHU9k
+TfQnH5P0p5CNuW/Z0Ce0hDZMrrrzJsrToNydP88uvn073anVCpli4xsNp2jl1fhtwV/3rzO10yY
iQbpaaXTjNxC/7kK7+6jfh1cb86uWfDz9IRqbAylw87hYmbdfTMk2jm2T4vPsEhYTaOq7yNc+8MA
Cw0ZoHZwZvPjxVS6/3yqufLfnmo+V4ZiVyr8ZR5sUvvH6/h4RIPmblhskdV6+ZcpKwmjIHkke87Y
lJtpb/x81kbj3NvAT/06twvDk7N6NnNoSxfGpHbox9At4ePfRu9mxS88zT+fZiZd+Tv60p9tuZK/
f9qwj9dHapvapV+DfEsrDhIWjiygGmV6hZ8KyadEAEzOpVAWTd2EBygsaq9C4tgd98pn2LpFdmdt
5pqbyj5dERgEMuGQ0tGV3wuyg/eO9GAd9AZHIMMB5L7qyL+qhbCLJ4DCYxPhBzbG46qCfsGshpyQ
PCIxAe5K5xMtqdTsRRf4uFUfxlXEpSdCl8JvpbtyU2RFm3PJ2YtjIL5BulVA+U46GwBK+MxUzmP7
YOxRbqCfiu2QQCGBrcS/JnWqcz+PcWfAx/DMyZWJnCZcqcgLnlcuQZrQz4YoG7fG1gcZI10sn0fK
Z7t2pioW97pW4mtGbkvkYOV9VbkKjLSafV1gkACyfe3x3zUU8piSWIN4Ak+FeILn5bOoTi7PFlKC
NSFmxbohPe7KlTQEiYi40OhAPLEhORdnmuDiSxt0MxRUxSnFtd3QuPHAFCVGFDtIU7+i/cAJBDdS
SjEX7aVE8WlccioNfoUC+dHZUxcm1a++sbQixaveFN4M1OGISE+0EQWDIosrWlG8JdMm3yxJCypV
pbn1B8KmtFXilunfJzUD4smlPQaTkAzIcSqEVAw5DQyacM4TLDz7pW5Tawl4t1BloX4xEQrfNEqx
YpwkMpU0kwmOa6fjowpv1J4hdo52wmNr1hZ7SEUf8C0GxzFGO56dytPGqcAGcl0J4Cd25ruxHipi
1URm0vrHcQUwVrqRYgLB6uSg6stSWiRRjwSEqEoeK8JMFs1lpfUCpEqX2iQazgL4ckRKNuKWLKKD
gM8WJBY+qTDI2Rp9U9mUW9JfVR6PyV2LAP2opnAq1FIQ6OB5xRQ0dn7x3bQP5PDDVFGWeApKj2Tp
sr6rbx4m1cL6/+K4KGkmvF2UOObSxexQktp5lEriQHSxVByRtIsQKYH12kZyVE+qMOvRKEdxBd+6
/uAlSZCRkHLkipxxSAA54wBEbouotjMOo5hGBxPvJjWMAERfxIwPHB9CT7ku/E0N5RPNq1IrP0h9
E9a4zy51egCnUhlTxdajMasitxN7ymLkhu185/MryLk3hJfq09J1bCzv5pQ5n1xbpy7acF7U4Zg8
qOzObJFqF7v1slNpU+IaWxXIQpvWA0GrHJsrTY8gQ2acMpMC7xFuwm2orVhZWoSh+o/q1RHckEe2
VPdaZk5mDWnV1gXVBeqSosaGKP5FshRFg2LrzQQnQgKCjlF7EBB+DzIdkBwF9Up2bGmdLCZZsa2e
mWJlC42HiKtEE2QfTIb6/YKXtLWQk0lN3TkuEcu7K7KQxFgTraw0HZn1vEhmIpjJ1Ct3Qnq9o47w
ym9qnMBdGf24apGCxGyd4mSief7SlqercYMQ6b4n5xqCSfyk+yonVGRLJY6udyNepm57DqT7jrRh
EdnOoipwdVdnClG5G/C1nSwhsWjXCQ9rDfVx39Q8kjwUU41whogXqSl5KwcC3A3zTOGQdIHynRuR
v54Tppbxundz+8m1mISU7ilWUsStCLswvVXlCmmiSFRIJNRdPW43Ky63fqm0cgUiLfWP10OxcvQD
+ftHulYg0j+qs1zHoZrq5Y7uDTBTAj1KbL5WiqiTCkO5UgIw8ZkaytcexbSOgXfB7iKIUUgIbin8
MmFj3zoqIkzHvXAERCg7l0HiR2kl4A3Q9xceSx44sGDzQDLkDNkT99+PlbKHyts9PJUR5hVGAv0q
8JQInjBTPsV/tS+EqIJk5RGfCDiV/xVYQdYWSFtwdoXMpHpUKTnwCISmCuKW2OiDf9PU2T2AbOTP
H6rPjkTwhAU9AcY/wOhhTx7jmV56yjvfiEcFygsbEQi+xs069iqNsBZXAwLLbAYCaaRppDPRd8xR
o9A4tkFnBzErvfqhGEs7TAJAJRoJpFXU6Fq/hC3ts//sCMUVVv8U0sqf+5MbtItun3OukKccwpeB
ldBX7D3gQ3xq0uKSDyGYLA9vUGqBHwY1RJ4nEXd4xtRXNTJQ/5oIDPOfz4/OJIoc/nKGFbqVpKnY
yBSLv1HS0rPK/rQJc4p2BYHS4wCDQgDOFkn2iVSd9qGhgOFk20leJr9NX4o8du33CgFJV9z4Sj2D
UJ2IaMqutXJOakOzZknUlUkwSD2uxLzE0+duFhplU4bNISQcNrcmqYQytUYFQ63raiKhlI8sN0td
W4mSUggedOcvOnmkW0mv2UJV7Y7WyGTuXI1mhpYjKs24N4/z4kDvFh9TCGJiFbSU9SUUUHmbckf4
n35W+Y2Qkyd/iUu1sArKHvN39ob9SCBE0lhFaJqel2XRuVJMP57VwXLQT85x6WscJUItidAKjZXH
oAJp4UBYSNlzRWV4sR69IAjXgLdh53/nG2S+hEBFb9h3xSDHViDvWR6PJGrwtAgvVM8hO1/X/i+t
mxDCP8gwSHSgvGgiY6KtY7eKQuskijp4TGoqIac41+HHff3zk/hCCiapuJH7hNOkH+Stc/IJM0s0
u/dKbKaYsfdeibSlyxMRSdm6MyIwZ/YPPAy8q1wnFwNzCkbl2+vM5Z/JAS0KNIafVxrrnSeUzJ8r
XYzAOYHNGiN9Vfr5IKwXp2Dq8ATxkRIHTofQyeo80cNR7H5HSmPfhWMIKH0ZwnuT/x9DdoyzJis7
KaC99DSQ8dW1qfIPqSKQeA2hbsZpJYnh+08RwRfezLXLnYp1gfSD/GnRw+QlC8wDgOfBxRBw6NZu
OTtB8K89ikIiEhSJeaSjk5CWdX3qkqpbJpRSv8uPFf5I6SPLjHsq0DL5U3wC8UEYFLID+i6MU0JD
qJwgRNLSutPXGfWk+CeGQ2yv8WesO6QZJJ8+TqTGTD/RAeW4quo4QSmT7xpVpcWBSzUlM52tr4hE
frLCB/kLmr0Rd1yXHdMwOYygfx1cc3OzkquRZE/EMgi5Kl1tpvMGj5Vzq04LTGe565wazm6sPZSc
v05IsV95qjmrlj1vgiRl/pVxkuyP3FiNptyM8xjpdTAK5TZiKSQ8cfn1msUXQiOpOSs0ukMfzCH6
I3kCtUOHdAPlA1IhN5AVxnWse0TBGiNRXxOiIkElUWlPIVEM5XLde8ZXjtgb+cOQ4EmXIKxYEkHK
VnM56zapE00RCdDA8mSqyT1jMUJ9wB/TyWX6GpD1qEIXRBEl8MplWsW4yOJIsST92Xc6uDGasBb4
TM0QfQoOn2JDyruYyJMMEowpPD7GYxwhjl1mtsqrE3mi3EqFmBFNYN08asH4kn6vpprOYoulkIaj
bgeRAsMdTz7A8iJxqQ589JXcynpcT5JPooGC5mQ+2EqkS8eAwR9fGouCkX5VTBx/6+pLrPiNysXK
0P408yAqYuvGkbtplzqyXADk3zJWMn8CqchcwRRRFKcT1SnoLutEdCphuZYnfDl2I5K+MIL848ys
EVc8dF85ILvw3tqYUql1g1qzrs7eiKw1TnCSN87zZqK0e3zY/N6s8bzNodTcbeBPwqX2FaAfPoYS
2oE6lGclpkO4nXZnDcXPQM69UnVX29Tu3WebzlAItBRGaisce+uOqgtUVaB9+4AmDVuNcFY1exJV
TyipnF1prCQUQ6XUtakpQtJXIiuh1NYHp1ecQVX5UnrApqJqID20UQl5P3Q3yGzs7M+mYKGP4Zji
t17JaaWm7uPppArwAyj3FEPgtjG+azJv+4zcnxjP4DQ2F/TtcxcY5Zca0vA52lqBwI5/KHArTdkq
0GVGOSZvinfb25t6pmSQ2aHjmxs6Bxt2TrZ38Ooh3KpyhAp/N7O1JnRmDp44dZDedr65O++cKbR3
XgqyohM6prC1ZWe5bvW2o/eGQpguXcCeqeXDLMub5gvULHxUH2F1m/6uPH5OCJMevi+ZPkfLd0G2
01vvOtpm3Cjb9sv+FvUf2lvn0WXsIrtR6Y9EhPD3ZnJ3y537rOv9QFpgMzVvHLwfdXD8WFMKbTay
n9XTQQTTmnenlDbHziBD1QCxY+Pe2AzcUlAJ4FXgql5NYXXzcyhAHLom1Wi0o0VlSFiFiGLWvPsw
DEz+gZ7ipZt2vu3T/w5rs5O51HMXfmHMbw4Co+UjNfD3BksFhjlOSul5NPtTSFXKp1x9kEhONWlW
PHh9WmRY0DsWB2+yH6Vz5tzcbZ3j1kboB6W/b6/qY+9cxntjSO/brZRMYX3Ouq/R3lm7a7O9kMal
Zg3u6HNyRplgZ54pdIdeW5s7GMrDMr3uLWfX3QfkTwkVUYSesXhNObtvT3L8/GbrMLZI0f7D2Tcw
yF5hkKk3r9WDqWTtzqRKnU+6WaBI2DnMy2lbrDjlnvM2AcWPTi3lpLozm+veasjBVRzaId3JAJ0t
jqnZmi8c973xJ8+fimVapdLuc2t67+5mDVWQ+rytMXTi+7zcojmWHJi7TnR1irh/cEiuzoMYaiR1
IW+ETwVTIgg3lpuEO2y1FpBVTU9CZzm4eQX/40gjD/NNgg7Sda96MUeH4mdUlC7L8tO8zGDt5tKG
DkLzbdZ2UvONO89/5V0ynNXOIOdsj+YxqubaRUmJE4W+eH816oVbM7/f3bebtefBxyGZs4F7n200
H/7TC21BIegu2ARrd392Thb3vdV5fuVqF8sfy2a+HR9A4h7doo1625xZk85pXHoUWt7Zb+7sQgW/
Yp/d4t5GTvpn1qctKQpbJ7N/u3cTjWdZG+ar27C6vjvXt/NeO++f9JqM99P5oQSZcPNkXhZSjhRj
J9vvsJd/NZ/Oulwro7hwBg0dwhOy7iQfOuXxzLwulmn6gOobuLAoR49P/b23O99EThaNjJKXvdvZ
zYkQ3ryFCAkTcrdMflFCvwrd29HLkgj6DtuRc/yeVDyTYVGh7UDs6CNvYSGk2i48sOpj+ObH0wLc
2cM9dOTM22hfjbipImKffAPd+FkF1CkE6MDmgpettFKtYufmzGrlEHEFLBhSjB+7/S7TtvnTuJyg
e8Fl2dsyfjBcQPfibL/33+7x293N4DAblzNxy2aSudioTgYoax5B2kF35oGlKxF47rptekCiavMm
0s243+sJKP3M3NFr4jzJ7+P9klu4dBWdXiAiZfhX0ezjSyweYlKntDw5r3aGLJOkYCWmrqSsGEDp
6uzn1FWvuru9EbnSdS5+RRoVVshJnROMXDXb23PMPTkpKK06Itmra5An+sRTrqs0nyxSK5wKHN4j
fiqgWNmlqC9JqIQepkg6rL3aEZ8gRY0sFZHqqZmt8UUUn3HfTp44GW1YImrVbT6InZWH15nqGHqN
lHaUd6GHNFzrC9BEzLiGUgZAoS1KjC+x3EQmkJZ0PtZlVopfWJto7YqkFE+9UEmj/A3MJt78lgCl
03313iHxCHC4a6hSiwUWV1er5yF9Z4TtjFSdp2SStkl4SXxJF099vlTeu3FfKs+XZpWAOiWpBc4I
hlEoBreZUiRSQ0mt/CsQJ68wFZNDlb+SXEKEgj/jxP7KPgl0EdMx45HShs2mrLgIVuLSnaivE2tN
3DUNUDa+eWLalkcaZJW2w611lInURLh62Zr4JXqkoV3yvZZkJwl7pgdYkDukTpQiLJL2ScdKuXdY
krPRfyvwMw2ST6HM1SJ+4iqiF5dT77qSGRUeK+3gK8fJxkfQc2dSnyksPmkEDtt8NiUhk45bEt9b
vLWj1MIbYqgKAM/KiX8xj0i2Xpd6s14tyqIOzWwn/SqJmmRuHpw87WKYnGJvagEoSafuAxrlE5iZ
ImI5MfyMHJNKda9Mz6iuRJwWQr769FX6y3MsIqVfpSzF0oll34/wzATk60rTMeAiDrN4y2jsUp0r
/QFhi2oNKPSl1JWqgSjJW54Ts0dub4xCAk4Wk9a8/D3Wz4xJvULGBbALnUjA7Vwdnqj4aQfSDKpu
1NNJTeylRgbixE53BTKVL66HAgohKqm4xeBuFL88xjt1DgpD9Bk6j+R7Ss64mgDrTwLb9W+CnobE
PW++5MEqClZOWDxnudgKACTrSMzJd3m5F4H7xDb7lppDAbOSEJFEcVKOKBa3jo9Xjcudn+r1Ek2o
1K/eo0UGFDshOSGJq6jQWYPIMBLWCWdRubvq2F+0V7kDgxxxV5PmPPuqnhetV7xjnYlauheQKf3j
MrckGtT+L4F6FcupAFQ8PzEuVLtc/oJwV12vdJ0i1l3EuuYndbdmkIhN9K/odcqaK1mB1KfaYzLN
tQQ0cURokgVSkYUAFHnIElsrfUmH7uyG8xJNSGmAGIO9QKAVLpdTY74kxaqVgQ5ZEeddtHjklvnk
PcqduhukSphClYXuyJFoUecptBuyX+PduzQd1VNo1ugF3CyCRsVKfJ8K4lK4yeU6/FmTMRnbCjQ+
0QfFclf4pplVqNORNC+9V1iIeqEmnj5eP6mbhOgG/4zVVZQy/R2p+7OqxW8cqFN0OZQeEaoW57EC
JUk8KCoTzJMk4ZLvmjqCOBTbKySNEQp+emRM8Uvzs4i+r9IJFEIyX8pELQlnLO9IgB+KHjUiJG0a
uyUaiCKmkDRRxAJgNha/WndL5lVG9bUSVU60pRKUMmHWup+6j0mphMqVtywzVajrk/+NL5ot6Kr/
v1EheY/UTy5TKuUyuVz+t+T95R4+b4XoEA2GJzPlf74eTuQ+6rd2uZG3u4O5mFMDoVRn/+uxdTbu
tgqPJm3QKd1WXwQ2J3uyN1Ohke94iKfiLBa57uJphnr3vDOYX+zF7qu7gHjP4Ds4z9bR2cYPvfNg
uz/dbrfoLDt8fLNgUAS3BzOmHal9OGlbMfPBcnI0o73pEg71BoM6Gq3+JGMnejaq4hXHD36btH3P
9fyXLZoJ/2Vso92mUQWP7oi/Xs1X1oTm4Hz1my1db7NZIL9qms3xuGTG2cbdmT6c8XjcbC7avg73
dkRVMJOyGU1OPHN33eM03dw5Zwz6s3MwSgqPx4scslUfkTEz9ivrfH/7/siP+tmy+ewc6Dc4+6sF
S9kEkYZF14gAOhd4YtAWzeBWC2irY8uQbKQETFTyL6SCv0oLxXe6CO2hlC5kyr9zYGbpV/5zuO2j
QY5PLMWffjE3HntuxMUiGztziMoNQphWQWx58piHDu3A0WeVQutPub70XH/yPfluf/XfZrVa0ZeA
WKa2OtKFOTSr0Kh+iRyBWTWHXGTABlYLhldnuLUp/98uKPMXjsRvF/QbRyLzKtxu4YGpCxJk61vn
Y3prZseyC0fY1PprJwj/bQxj+vRfl8v/DOJvCYnS53Vfb1KnaLDjFt5/nnasounpNGNELiPQdE92
sDGdKavGtJjBB9McshL2dl19mtWmc7ZBLQi2NghW/Q1zaLG1V6dZX2vgvdAZDDqdTsp03i5x2Y21
U9KE0ezkcKyluWSLjw5rSCw1q3kNNOCsTa836M3x/OM7q9mV9ZjCb9M/29ANGY7VM75ZKPN7s6LR
tvYxWycz172/aOmDCx046SbX1Erz1HwQdgRkDFixuWa86nnplBNJpu+0Mz81IIq0Do0j/uvFItNr
P7Q6153QCYIUwQ15NLJEIWthWQ+HvkRAaFozY+YHh0Jn3FR3NtXbdkK7WZtUDq10vgWS2mbMENE3
zvDsNMcV0+lkdIeJ2c1yuVybzjzFAH0YuW31BC+P3FBr34nyuqzmviNVZNCg1sRoxRMmma/GN5N3
gi6VmXgcaU2oy4tvLZkiHfYlIWLjjfJAI2aEGl17Z/0zUduZ6OftPAiayrx5tLNebyDS9tMVeRtU
w0x7vud1Z07PG02+v8/G97ueTpHEDGfbHXkTf9KeFGXDsGJLPr3XGb/teDptcQndZbc78vfDVGsE
DSm2CzJ9b1sw451pVkMr/TnbqQ90ksvlyeTiuzAch6bdHw4ROCs8FLoPUobZWDJRcKx6y159rrnC
mzRFdAtliHs6E9/zudJlr9eL51597xCFVJrzDDckoyF1BvEILQGgHuaHoWI2alJzPlSpuYuZXRzM
tHVjFF/ceF7Amih1F9KF+FRfOGoljq83zkM7v9nBxd6sJtuW3eLC2MBiQHqbXumF1gO05auBZc7W
ss0sttV78ef6lmmT4Qe0m9iDdFZLr0vov8G4l2OIRkDNJ34Uie6LDC3pan56XM3o5oz824HE6KF7
WnyfulekP/HGL92whtCgbTUXwXeu4RP8IvTxVcbQTTcZQziBWz6zq0VzuDM3t/Gx7Zc7M2mTnR/h
Ut3cm3tnHt/ccXMYrIIvl1pfcx6WwU3pRF8xL6fFPR23dN+CoNlArfUbgGeLTQo1d47m5R2tUzDN
Vb/RLpv+1k05AGa1PKFRvnltne3Zw0AsgqPFwIam34f24TWkAJ9tHu3ZVta1N/S/tHFWDXvNG2Ih
oqJ1B0MRsXFiKy6slZJpQVgLFhifVa3PYVY1Np9FwPY6bPKkbPcbu6TKyJRT4bF2SvWZDRbD//yP
//V//+vn9b/Xy1M3MY7/cYwYxc3xfvs//1n4S4r0Nzv9W4o0V9qXjqktdjr0AcQRaiczxvQadKbT
zuYL0oqfsqMuS2Pkedz4HhPc80Zste7RNNhWMJXsI/2g/zSc99M0No5W8z+fZQ5Ny791hf7btmfE
c/xTsrkCZ3n91nk2sbRMdN3BRatTZN5ieXBgWEOdDSanE8Q3hjHl7HZshYwfqbzOdD5gvV/sAHjL
rKcvXq/ltHOZ/fNOBpQtI4uz7HmeO1rubNfHqQAq6sY2tSVDQgzuPtHMnLJq41d2sRsfK8vzYDh8
jMwSh6tD512WHFbPlf1jw+kwmvJnpjdTvTGGtXpnMO1cDGnfWTdjks1CJmKJjerJMl2wWrpOPfB9
hsMmemaxkkh29Ry+6nPcrI3ryT6wo9ElyXS4jhsf9uvhcoaYsYNM6SB+yQagFSN04PJZwO6At6YY
DfYknBum4mI4jOxwjKuJ3WOSntnMuFC2Dhcwv2JZg1jgg5W99EeTSRcbweVxGfKUxldnfHPD/sZ0
98br3UyK8399wEvy5gdvy7vzrDeYZ92bKXK6ZttnQ6plTB1Lcmol9f8hz8FQa+zZMg5g7yFbg/VS
bu+DmdpyhR+21/zXnM/kf070ZO5OFSEE4Z4bmIyDOSNX4ZPHDPd4HHBZzaY2zcjy7W2bTTzgmbu3
zFW+MYeaQM3gw09WMnssKRVXt9DpyfVlsvfi+xey41YrJbPOA4jvLkycsDpbHJb8Ecs30GswwPOc
Ux6GYKS7do7GOhBSN1CRBzT4i2fafBOPifxwUs42wlKBhlLeUTLZorPlrGv0nsBeXMz162qvnAYU
wrNdAfcG7/khZfNpc26l6aBNF/GyOX+dbTZtwrUN9hZ/j/9KdRyJ968HirzONnA2wJBusHY2oN1q
zYE5MnyN3qPsPNWV+wvc7SxojqF5kHJWGyfYODscxxrHDYZMi9gdwGQxgzvkpnBmNBfqnblsWlRb
rB0s14JhjtxW9VUPF7OgRfxtuOKNK39LDu3bPqrNZiBTuzXgKebrS3ZvFay4DfTBZQQrZt1MmQHD
zsgOOsxN3a5hkHXrGmJWd7IgDtrnFsNAV7oiPGiNO3mrG37nFrZezrQZ1FYYp28KbbHqsu28MAi4
vgUHjOziyiaBIf61vpi6n9iL1m56Nz8Ptn/t88yyOlNgiTH844OHBYcjMHUiw2k/cQEUYMsVKLEI
spZSCiIidDwIHXTVD+7xYUj+g033aUkrNZ4ED5lOgT3qxXNvuyKI4Wby0Pc33sz3V3/VLwfNl3No
t1j8Bfb0nRn2a0fLLsGARHhfAdPaBOwbwglo14QCnJlW+ERmtuIV9kc+zX7GclTSgP1pvitWY3Sx
Aoxllifelsx+VY7wMFisgiaLf9cepy23utqZd3CfWmP0cRwswmAum6fxYXhu3NTWlEisg6uXcmdE
IksPx2sgM6crV3elN3o+6fjw3Hvn5Wy7L0djwrP2w6qtIJmiV4+5EmbdxkkxRBrGe71idr3Otqqo
9kbsmrcp8+EIJZ1o2Q71H4kdk7X6y2B0rFV6uWbkcW2yvPUUR4VoYgrArw8zQoWA7BrO3Q/fvYsp
Bwcy9vGUdChRWbd+yHc9GuRVkeLAXCUtL7B0BFW6vOXSGxUNe96PPCO3d8AW7ngcsBF8ooexsuV6
im7YGlvZWwy+ooyKbomGo+jpQqdPdzre5I3v6Xb7HLA7YnZh77kIOeQHPv3Eqe5J+emLV8ESm8AL
6vq+SwANvms+9mjQX+JFnemnWjJPGujyMSy3j7P2Tj9lhBIf/BUWIt9xacodapp9YgDW4wDWX54H
s3w5QOJPc5y1JlPO/Z5rB72YFrd/PEZ8ifPzJ36XQbix9HsRWa1RT7/GZnGOzcvQqoV3sMKZqHK1
OY2sO5dXOcUGMEUeDivy5WS5UWmgCdzFZsYc3p5ZVmxv5La/cXf9iTcCPPg5yKzgA9e75G7xFPMG
t92rs4VxXh3WJGNYnZ0NFawDr/cjXEHh/8hbKn1KK3GudbYhy1s4aN23n87MPP2MvZA0JKwghcT/
ExZa0TDaaAtPTvC+M9V5iGYAlMsnc3tWK7CNhwRI26epxxvKXOv5WNfaSNZQvIOarsfg+HUEbbzR
KO6654/uZkRM8q3kJB/4tR6fl7kVsl7sovURRMtWaklWzh4heWbrLKYDqVIJemYE11S2BACf2tM7
s40eIJjbAQM94AbBpWMIGAT+i1cYM4uudjg/N95CTpBJl4mXyY1bvObENMO+sIH3lqxkv90G8pD3
s8F/46a2tzjNB3zTNGnOtLGYYwVGMkJlkx2rNG5LNZo3KhQMqbxEoebVEGv5+rYiCx9raaiuWcit
+spzMedm9KjvWimbftpNC2L0pvVBvYWbV7RsqtpRN0wjzRMcdDJ+znTg4RcwRR+uJr2ujymaeC4j
nh6N4vfJi2JyMs0Sk53BLn2qH+gwrC13/nQLtdnT7Ozy3GSmzzokYJ3R3fV+WW3GilmJ05ZsIh0m
5dO7BZ9a2P+USC1/GjSxiXiP5nee8Zkyl7XZnVhhnA9bAJMQcvTkFpw7V0Kd2gECArUyDrMu72Ab
hHHFAY7Dml7iWcmHkyk7YIXH4+kcgaMyWlgMP1dX7zKrheYM5O+xuySXVeK1zbW7aeI3bHp7GqNt
ai8nvbGveoky41vAumNr7HIDZUOKjjf6eTGkLRAB9mg8mRpfYBosOc4eB76Dnb7YDpPn08SWHs3l
YrrEt4wqa4qm07YTTYrOnv7CNLcwrtv2ez7H7vvGw9iolrcEEbVcfdeLtSuOA4baH936bPcER8fg
TPqoSPDVDN0gGILLsb03tqbdwPfG85LDRUBzYPfCi0DeRnFDu50FedB+7zYXoFIYQsBWP3LUYCTt
QBGGipv1N921Pbcv3ZT3aG/tajJ5Ou6jjUvf4AMaX4RdZBwj+AjBtXX32JVXXwSpDWZ8yun3v3O2
/SZAOLnNyJ7cWq3NumcF5M2o2/Uv/dDVpngwi4BArr+y/S+QSTxU3zeH0Gw6z4yNRgHFHQGH3X9B
B4ivgznL1CuYiysohwg73r7GQ+JFPQGiJEsxHbPcns5k033B7z2bQoOV9d2QssjVKKpsi7Mw4x/O
v8Ay2aIvi7dF/Iefz5g1vrsXB5Oyq9uwGXWjjny+s0Xi2iOZxGnfGsOLsjwMLJ5AZIKj4ezBKdjs
zoA6F7w6m49wd9mi8aI45pAg5QOd+eHGgClpb38yeblP/I10tQxeC/XCWdt29mDf8JfX43ur2Lz0
C06O/Vm7tixfvhEN5eyn7br3cETo1wakQVBoTbhdAoOUys+2rWZSYW8yw+pmLL+12xZ/jyF1ynZR
cmr4J8Mh82jtkB0DrlQwjecSkOTgmnZAKECT7PbNRbGN//rmqlvxJnfDkGCbwSkGueaAbbMzlXsU
h9fxcZhTG6d/9laBQ0VmGwJVBecBKqWjvQ4QQOeL48MjH4TdT2QpjXR0Y+UHJc4WmlwA5Vsq8HOT
W/N+qt6amSc96khrLVW88ybaZ94tCXbd0D1aPd58rFzrHUWUaZOvpc3jqzLBMxzemC7NhZxQcqu4
1jvnSjJ8735dmRbl/0fYeTU5qi1R+r/MOxF484qT96ZU9UKURcJIAgECfv18u86NmW51R1fUvd2n
ywGbbTJXrrUy9RiVj6+zx1rwdmARsVe686nuEyAEw3Imfo40liIlVfxyDA7DB61vKPcLDnpPRR1K
hd8GbdBAQWnhCKEg2OrYw72rh1fBd+fu7ozqN3wXXikArMSAs0h5JQItFlElMS353+Hj40ukEKwv
AaoxFUanpQhLITUvbf5WPHg4HBcpNBuZM2RHfDB9+j5OUl/mCc5e7J9pyof6adI9iYEBM2FQZLfk
nne7153mvY6f59T40Z2yKD8vHo3mtT0uAf6FKEV38TPhTcb+10qEvYwSa+XqzkH5p89uN6JOkMy7
pchIl/Qi3sMGiRh7DrLVeDx+FUcde1jrBTDuvw+/U7h5BXGadqNiES/0mKct3K2YQq1LjYBZRvYr
QHLZFQNFbG/BGnHFfBHhMmfr4u2QDD4Oh9nb+pB4E9Kp1eGQ+M3TKCfe3LOjgcyYwR4s3Z9Vo+0i
8T8lDmXc7gYEjPyG0YlrvgBmvlXu+jvK4gC/fvsscRmOpJotSYDRcfglMGHewuqD8Jsb/V9IueKL
lk/eSp0CYFpzF/x+rg4vLfe4BKcOxZzDgQnHxgr6xZnAeJD38P2kcpRUPRJFHvXjI2MJp3MQgy3l
Il8cV0dKReJI6N2XvVibQ+YDB1dITAQH7I3fTfZOPQlK+zv7zn5iMwwOG+RkT02kGPorw/UPhCpQ
mSgCiVFFHCSKFtwXDAZqT5RtJpPZbBsuFoQxIaeeCAxFQUt8COxOiIIgdZKrs6cxAmzkEYgS8Mrs
CxNuxpet4nviQsdbl4UrerO43jNQASyfGzNqPCG2JztkJotN+gMOGBcWpGpsFXi3lL3YqsUuPXvh
Gz827BYCw+NQ2RufF9YYa7AaYM5N2ojkmtjoCPApJu9tI8gGgKD8efXEEcI6+eK0AaTgY/e9Srm/
OGRcQGCjANQudHyJzIYezAtBWoBOBjkNCHH4MRm+ivLVnHBxzqH0FFw9aXlc3Tlnka4BOxKzcH6L
CO/NIY8EYuc0vxHIHNhAdhuVGwQyv/jjMSv4ayL2tT1rYPN9P6sfxB6m8aDOtWj1odq2baq2plqq
Kj8UV7qmahSpbY35LYj31oK0MkBPGbJfftUBO3MgbFkaWg81Po1aRPonZAG8YuEmkC3TtRK2/IzM
xHXAMi9DO3XbhbLQZ/JLv4zf+o22ad7LzLuNhSMzLXLDGydc7jIlPHMgEkjQW5VdGwmsb/g9HOGG
yS5y8DuZtain7D4++L1cQRxYSrgIQcS+0fgnO4i8E3vQa8w2m8EeY8OIQ8u3v8vaJl0HurGPNyjR
9GgN+qf7A1RwaPzKyVYd9P6NhdEAecSveJ65RqiTqFaEoB1wFngQtyYLxE0chi9Hb/Ei0p3EH4XE
s+F69PkJGzK8eSZ0ugttLSmGHSE+Ym0ArSEheXYo6p35F2vxhS53aPuysGFp3AMJzFEmkRbxiiRm
AyCSxHVkb6GyTrDh2atk1+qgQZEwacOa8VdIrulf6139gkVV0wFJjB+kx++6uaDTY7CzvgcW6gNh
Ntx2/KAxSSmPSXNMQv4nGMZ43BcAJXwLT/TbQyk7MZfxjESJggzxtu1jG/6hQiVN3Oubsb4+nXb2
FQJiE3kxHSdJFKkQkIFDnExF/YWss6ADo7o0l/msf6JIncceMSlo5AunMUkyKEmgfyc1ras/q0so
WRCzJO4sY6joxrBon+JPU3PpZkkPPwYuHlWE3kgQGbxkYS+vE5EYUrKgnzmYP02MWYkQUHyiiKML
5fVOFGZ4nNFPuDdQPGCLUckTa5/q/sqZEUAhz3Lh/QD66xPobxwLdEdx5VG7TkH0GFvoZIyCAbPT
3giBHawC/hRds4yZNqswI4HpB0+6R6yOhZXHwRmadGlvvZbTOnHR09/ZrBoYwNk+x9tMdwuSrf6r
4tqkbuJ5xBiLGstnxZH+BFXRJVoDyIin+kJ8/OcHW/u9h8KI6pcyFr8OIhgN9YRCTXgPqKF4VAx2
iBSE50AbiJZ5Is4A2YsCTtgdvmfwxRyhFpycMYWEwIr5lzwtBKnlW7R8hFYFTMj/pe9ll0EMseBF
VkEL+Q8jDIpN0EjgHpXQg2xgPtivs3iPItu9+mL1QqWmZh4RISmUgxD8EUFkAcAjPX81KlKCPCHU
lbA5MG0XFBvkFYiunNEJMy7BoMq8bBD7mSAVjmnFyRoWX8m88dkt2XtpxDyJiJoafr2IYr93bVGx
FyGHiLZgohG7qD5vHFkwZDL2WAeiojqR3W8Ev2Nv+M+GUNqyheDEoK41lseV0sspdEZ3dfF//ll4
0R4KGt/7qSMbtmzjCKTLj22UirYob5WUmXOrDJzo5VR9XqAClyWHfJS5CqsqAwDDliVGxNftMlQF
7JinaKrSlaeZXo7veTlvS9sv8ne7tF2njcelA42o2RR57af6zZWN2M2kvVmYbmedgjJvPdvuf6jN
KIKE8kvV/b8HUbDuwPJdoev6Q2XGKPtrr8SmMa8S5Ezxk51JbpWBBE2P0fx69apqp+EigHf0v0fw
sY/efxfWNZMuMrJtovH7vSSk5UWUKQzxPLs+l/JE68OzPMhP+6Zbp7dF283u0vupctyTZrlxrbqV
NTC1hXWflMXLD7fyQNQRt6LJdKLDvsRwFFt/aDt/13F1y5PemJ8raIH2h2Qe3bTb5soiy17ifiCp
lmtHF88p94mJAX35JRWvWRaF/74P9af7eKBRnQq1UpKSGXIVc0hf32i8LCluV2wiB639VZpf7uSM
uFhf05nJfLr1R9c5njf5jf1XZskksKUzxTMyx0ugfx2TPJAR85aQd7t2mlrST2/xL+uAoXOYQJrG
f9gPRJGqSqSubu6ILS5BGw3U+NM+P1XNZ9J8ZDVgJVF5CkfIAQFO3y71DyP2l6hGkzVTE/OWoEZ/
uHohnaTrtalYUsamSyetNryqzxoeP/b2dNr+++08UGL+myS/XOshgpKM26XLpYaFouyV6/B+9299
UKcAv1rsdtBVSTH/fUXrb4+nMh+/+yQaeKr8vkSqysnNU5YY87u12Z9uUwkrg9rVOf7jmX4fJtiq
GqvsrHlGiUv6SyalfkG0LcElb57u3exmTmrDryLPqthK9KEkAYK2B9M6+nIzU5xTcAe9uCebOHu3
u4VkfUZX1TOTF7WaKeex1oSSPuwQ6N+ufn+HlSiNSw4hlAgqlId8crnD0gb4RJ6PN3O/6TEVO9Vo
nSYd3pKn3o0iz7hvM5DsnmMR694C8pn1rPZhLoelNc08unucVK9vfEBtaZqdg6Ppx7p3jr1/j+V3
hflhn4OJp9A8FEsYRbfFRP6lAq0lsm4kcaTPb5fPmnQgWXYyKYfy1OQbOT9IOTPUKH94g+qDb9j3
pNHocqkasmHaqvKwycXnWNfLxNTnuYweyGbOQHA1IXUgTYjeFaXzjg0pmnR2cwU/0Vj1nKNX2tmE
bcCL7M9YheedHP2rypo3nnrlpUn3Ve3b+erf4/PYkPOPO30Yn17XdK1MGB+nDArDZpeZKUTxxVYt
PhTqPeSN/dQ0nvTmOb/uJLoO2MaThJaoGd+zZX1eW+ooScc6fq3Af/dhQ024HVzo85zP8vpF6T9r
JEsm0+WGrqJss5UWGxPFnJjxS2JDDmkRKxbbln4isOUjpFOYtKhuXk262+Z+9evGK3FYPAc6DFl6
w8Op7kZXFbmIf0lQPwVXeWLpy5u5co5TzRpczwsdYpzk8v0FhjjpIoZ0SQVDDaVmdrJXmmZ7dtu5
Zre2zGl7JfdVJ8O2mfHDl+qHBEx9YMj+N7yabWHb5jg2LSB/n34363Lq7CQ15u1tjJzHOQZOF97Q
18ReTe86dVrlXqa6aAl1OzwlXv5eQ42HUaaM7T5IL+GVmhwykNu0t7cWKq6kj/20SH5YJn89gnjy
/3efgnDyyzK5t7e60Xu2nCO2rFR6LDc1wrz3knQq42mALG/ZFwMbv0Co6LB+Pk5JwNvJL36MZcdW
pYfa0W3ajdq4yj34YY5y7T+W8C/39rDbN2lZNZaZG/PcOtwvQaMNFbzO20mPikL/wc7qb1uvpquK
ZdqWZlrOw8I9nmP7Yp8Yh/4yOya162SA7Fg7XxdNHAd6+sPyoxPl3x7ONFVVNNYztO+me78M/MWq
5GMe2fqcQvyKGLz1Q0pu5KkCNlVCEr1R7d1I1clayRhF/VUQE97AYUCg+B8kjslm8+V/gFa+zPai
nC1+HLu0g0K1VBTAJtga4OxMqH0l8N4MQYbF7xFozwdo7XGJR6png9VS1/JXAkgEdCE5twcTICui
eA+cExxLsHJWMAcLhOM69WV++1T2KJOT81ZAzkgAgXBILIT+DmAFZPO/C9dkahEJ2QY8CyCgAV0Q
TAPVAwlIBvvJ5vV5x9cEGi8QA0o//BVyGYicggNicwspGcJ/RqhtIB7lmb4jRKvJXFiGfN25c/Gd
ImkWWb0Oq+EWGIs6yF9FKbyAPcLFQZJEFlVTxhiOgfe/EhKfyq/3FdejhVfNj5kzII7/ZeSi5E0u
RDrW+cZYKMo6UreIUVTdMWMjXk3lOxtR2bKR5AkqD+VtUmKBZQjwXeLfAri+850CcRGfFxVXKoIv
GEbA0kb14kEcPPrvosT7HLw/aQMFExRaFJKCvi8TH6N2HD7Bafx03jPa6ljgCi1ldpFgE58Gpm95
J5BVlIC0T5CCigqbMujeRZotMn7hvSwEGBL4xxOdAWcgBHwS5iCsc8DOMcwYYNwTnAAUVHBf+D1H
vpSCtcJAGkv8DnEF2vsJRwswR2znqKXLyyeR997DeCnUbpBgUfjZ/Bt5X+EPlgLeQ2lH3ixSXpED
8g1IqVrGEPk00HiLYAxudx/cMRbVD2eKDqKCiMsic0h8lBS4KMhQfYnw0IZ18UEQ5D4Ldtt0Cc7r
wFEUfEUqW5SwwBcoSVJRFvyBDqWGMTZJMAW5UfTj6JmSbXB1uVSIybb7ygW+8fD5eE4GL0B7UldS
3/8+RFkBRPXr3/sZbZ7/tugRB8iyiam0ojwkHpGZN0l9dfS5wRzpQczEpBXAqmCotv51+V+5BltE
mlMq/hsFSDmgav8mhKVvKtNMgMgXCFn0gWYyCd6K4BfTM4OvwJcwGV0xe4AuqGmzWAArt0CSsKMq
phgF0BLMomNZUjLz8Wn/rnzrjFQZ8M4QuWrk/bvU/wIR9WAVgcEAtr4CVEJnpDJV+ixyURlgUbP4
oKkyqw8rIILrPAW+ERVNkK4gPEx28+fXDeVGbqNz9z8MpdiPH84GS6PDn2GjsxC9jfn6L9tnkmfy
1ZY0Yx7j8Azo5IwMtH5QKmiPkIYJimZnmF+H52Tww4X/krNZjiXaoZoixHMe0gK74cS/qZY+1+VB
3y8Jm7p4lURuqozUbK2h/bks7kjVsR+SR1eq9T/lQH9LpH+7gwcOKDFmf7M7/Ttyi/KJhRUhjhI3
X6UoC8MC7pg1dMqJVIQlJvnXCcd1j4tg8sPp/MN9OPLDK5BOhXXUFWLdxB50ze5MvaKbWPHk3g7u
0gBFeeP4HNiEds5Xh42cNba1YdL+9EL+sqZ+GQ5HflTdZOfmpt00fc5YpLYnm+7lHpjRumvDW+1J
s9PNP7eetbTOP7+L74zscRo6tmzptJnUNMN+WNCVkxhO36v6vLKGNaY/GBLmYmY4x7Xduep1LrPz
3AbH27aoh53uXat1dH8ypVHOflSOm/t72a8KZ6Sfh/ZtlOJu6qvWW4xSvxro1g/Zyd/fGE0xVUVX
VUP/3p5+WTTlPVMymS/Om2rMoinvg/i66fURpghitOj/XY3LM04O42sWmDRy0v07rnL6T6/MFFHl
H8P2y408RMfGVe7aOOZGysLP70Qi6TSPD2rMoXOksHX5VDNqhNcJoxrBOo225B7xcYsxw/mIzUTz
Rp5iKACUF+hhxtNJxTZ/CUZSXF9TfSJ1m1yaxyn0kGJvFCPyghSHGjTDzpAnLy9bpoqmPVnVLJJX
WvTad5uyGHRgUdor24h6e69RpV0PkjLlpV5oUYDe9xSc6dxEssTGK0+qxFMTnNEHDv5joKBq6ypG
WFeDxmvxT4FPmo/4nqge9R3tcA1KBwkMoWlezJrL8n4bmc7gdF3pOEkdZ+wUqjzvJP8MX+c+i+57
s/k09YXDMX8JLBwQK/E6ZGPYUE3BJeAUTzIcV9RJh0lgHqZouGkBipOyeKOLVp7VimvbW1A0s5YH
V+s5Vp+IZplf3O7luORWU+UzaobUMaqJIsW+eZmZpx2/Sy2CSB+xpC+ZrxYD5rKizrhYmSwl5Qm8
uB5J3cG5r8iqzGwRX1YWNqX6KE1XPVy2i9flq0JZ59dxZD/zSd2a2dnqrg11c3t01j/sxn+ZSIAl
9He3ZVaf821W/MuMVru4S6MsIcunY231ZhV+iRvFTcIYAbAMlnnhNqZ/QvHuYIJNXo2oxnb16Kc0
6m/5nm3Bd7ccw1QcToffz6OzJkuafb+oc2lyHx8vbrxPsW76un9pB3usbGEZT7Qn0zMOCed34VXT
y/qUE0zVg2R5hDJkjjlDypH1roX5ECzYO26TxiUjO27jNb0HHff+Rcu7g/beC0OvZfLc556sjYt5
Tuw5aZbFjbaS0Qonm861Dg4p9VhO4Zi1nEVADJFLw8DRfSZCvByrmV7Qm2H4LZ3wBmUbv7BZf0Ow
0y2+GwdQF6Fhqe+My/1la0A5IM6ovfLVQhECR6b18G5R4BmGVGHoa5NANhQOmlgc+hUxBmXFr+Nr
E9xU31pJomZBZDCyUhFnwOtssO0+7uXDScUkh8jsorrX17MU4A4Mf+nycb254yJMP5xVbhAyqocM
lXcX3o9+PdKn0ZsG0QZfbsiXdygVtPdDeUGvs9d6SjKKVwJ5QjLXvvjU+LYoqRVdRk/RAk25f12h
7vBBtoS9fkPbwvMWtDkK9Hn7jK7s6R6753cIJnHQvtur5tAvHMye69EVoUS+idYy8SRdcaHAej+7
Pyt/JKGGYViqJtsGJ4k41H6fRF11NuXqVvYiPAzakTa5buKARmuE0AUuDWRXaxFL2UG/+WEd/VEV
eLjywzlmqkmlJmXRQ9HLRm841nkZuQ/UhvSHM0j9I+99uNLD1i+XlmTbDlcy3DdsNMkxbHwZVFww
pV0VzEU3lzI0lnGYkYjWHmjP8Idn/SN0fLgDsaf8smdc76na9TGjTEOx4LzEZVd4jsA8FYWu8w87
g/UHjGwYBIqqQ9WDwJ/A8Per2dklv/Rt1M2vPtZV2Ks20AOt8HD3hJA9n3Ak0WKg2+PUv4oGPRV6
8cjmTNpIi2Ivd0KWUE1ldC8xZcaWMrUDDeW4PA3ZG/wnGGtB9oQkLbi9FEL0MYaAiCSRhFAwxU7u
dX5aFhQ+j/vT0a/OwsTyy/yuFhYLmIK5d1tmAfYIP5zxlsVz/XbE89wKfpKyqusG/YcfRtnoSlXr
arXjPdsDcOguACUYCZLYnZZ/sBGYaBTjvXaSLHC1nqYTxZfQatZ7QfFVKA/j/YTETfeSpUEJXhSM
dRxq6bpLYZ0fxFgqKKmhRhR/q5eOMuV9GmmkIdc11iz5M4U4eSrW7QfSDmCKjy9zaLx2NGVCg8jg
X/1/zyv1L2vIFIGVRb8GuBePJcL2rN3la950c9wDqUgf0nWyrfc0ZFvekMfA23Tj5Wlpk3cbWKKo
QBI/6fL/RPPEoMP5cGSVypZsPITkkZHetfZ66+bq7FK6+RfxsHqFcSHIcuE3Hy8GIohIspNxkXkK
Avo+OI+PuFooPwBq3xnY7xPAxMkeZEtRLId7edjMmihRo5NhNPPOU0I4XwiHhEJaI5clX2A+J4fk
Q3qDbkRrNJsCefcBG4EcNlnjBAJIdIaVJ4y3b8N4r7nSR7ZzltL2JwT0G5L/5T4JHhgnmQCeUgE9
Db4rv79sB/YpNuwk1tRZHbR+Cp27gKZwmhZLE3pO/hMu/LDF/3G1h+3ger7cVONkqLQ6KoHU8Wta
5EewKOgd6VSMT+Muj6/m5jqhneP4pro2/Met6EeKAxUBbyADVPx74j6mBX/c08OWrMdNmhRn7qkI
ak5LID44X/DYlng5h1nnvnIS/HBJ8Zj/GvSH3UG9n5pzUnBJM2fUwxBynBBBqIfq6wKN4Ke1qdti
5v9yQRGWaTav2HEoy5jmt3fDL2/5piuV7fRFM8fE80qz586zd7cxRvCT+wo3DQQmwjMQW5sEY0y6
TB2w94fJSFk2LAH18PQst9GXcG406b6YB6eVMWwR6fvZQpojMPCdjFbNl3nvE0+8lrR4zuEaXRcX
OqNkRze/B4Xu5uP7oNne5v22WN0+87Ee4FCIGaA2iXfpDMr3libVAX7VYG4Id7Dcuy/zKW2PYPtZ
nrrIJvICen+2P7/q4syCYUIwQrD53LGO37cK7WkqkJ2uhBZynBifGjEcqYNw/d4UUNiHjqetcwzQ
r5NsopRe9tYPqsB5Oc3Mpf3ByeH1NHM7YxsO7ad2tTlI4CQ5nH3r6bRqJvmn/ny8ed1zOylmlxXN
W7LUO27Sz+qpojjo5TBTIcROtwKwxP5TAhU9zZT152ncHFGzF7PjxgkgymykgI7EBFPP0InaN2vt
zNu38uY56+YJY3WMnhgOnMbo3kznscFt3r2YuGLs4PTPNOF+BvsFiTBkbDzX5QUhP67tZGRLwQBT
5hi443exoDaFu9lCWp0ISyMXos0sJYqz1cCcdO7lSYEXC4ylgO/Kgqs5bGa8/1n+VISv1ReBakFg
i+Yfu6J2kK0xd68h1lpjY1+E15fji+MXE2kqEz746vArWpczyacPS+ym4b4GqR20EJEcr9RcuYTV
NC+9FZHn+vxuuMomxU4Azq++ED7ews0bD8XRGfLOHc22cN/Soduc/BKOMEaAA4fExjsO0reGuuUd
bA6Lnpkw9sc6h/4GkxNWMjHh7R1bJCFBPg4iKJiOH+1q0M3nK8ZlyiB7bRG+0pLZFxScS1DrYQbh
fk//uKEz3ajv0uo61xB+b6/Ctyv306Pb7xx/2XvVXMfECjo6dR6TE9cefjlT2yvX+kSm72uGwZMY
EGP0hVf2vOa7MAcTlv7H21iqPGlo4+8pTbHpG9BNwlcXKsfRtA1K+Mcg+OOoDdTVbY/7DS6hEt3w
DFiU6EVFPNpOTxOh6bR3CTwmP14bEPnwhw5Pz7els+esuKEjGOhTc3gE7j9Oe8Q1L1nGKNEYyLem
/968VFlsiP/aTB52r9yUsyiTb828Opyn96/+kM4lcjkJ70xqNGHMLmAgKDWW0sh+o7XhRNncvX6B
t/3k8hXnfq+h9BOPcZ+lq+jZ9s2tNo/8t+v2NDwucYEdVRvpDY9ur2dIsTyTvG6puxi14PHIYY7N
KmK5fmjFuF5WuavNbqHj8S9zFE3152hbkDHkmGgYN/wzywn51+Ad6/phQNX7XR/xZfwxLgNpTUaP
z5o56ie3Wbk5hvR2it3LLoULp25oDcwC03352bi56jJFrWbMjk+UDbBFvD034+4grSxSxPLr+mVh
R1dv9YkJ3StFw+pMtaX2kYIY3FfkwxZWhgdMmt4imASz05OC16qyoDUJ/vHZ0H5LF8azs20SxBL2
rgag9nY6C4SmH762VGeGaBmNvqWcF4t8Q7cOh/ye/SLxrefbsEIJRuF37iyvPv1kRiy+43T3HG2o
Y0LfrbHr+vcU0MyHA+y/88TSVHA/FRhYE+HvL+dJajmXstaSZq6/mKs+rL1uIOEsReHtI99kHobK
Pm7aMTK3FWdqtDN3qR6qM2nYPOvUwarn09Mt8pBQ0oj0PLi9aaPosxu0it8vIsvDtdrL8J9gc3x3
AGde5FW6rwMbb9gzDL6BcWim+VCbFC/Fql7VO5lWkW/OOh1QCBi2WBhHn9om3cfrfJ7eXJu6AFF1
A7uvgE6NMHOCPDOs3q3Nl/6GVcG0GwjSZeQ57PlE6Ro+Bmd6csxw2cRWuA/NFdRUAjEZ3y0zhT8e
zU9nfAKtkfNByV1+uj3RGXjVUF08EkBoNMfRsLyK3yhQzI9be5yuTzR+dMDnOe4vIKMv7ZJOmoOM
o6KBo97RqhG8yZORrJyG+VCnluOf6CuW+U3qnV7STwO2Nyo2c5vRuCKfWbSnB9gZnSGAikMYgi4w
g7bS1g7VkRNU/ngWD9QEqAwfx8u0HZtTY4XiYoNmlE7yNDKdtVjNZa9gF5ygKpxPFECe/BF/lsOG
vnYYM+Y0GwCQ3eZTmorcprbicyjIh+vrzbenztwcKWuYpWE+i/BGySa0iZzHUwz0N9JLMb0fIKFO
RSux3C8WEWZHJk6wPbXOOSJPVwgiZvbyBokrzCmAyQfMBeGea+6uqkPORpZzObwvyyeDmzZmpnsk
NLa9Zaq6NKE/v3I4Uah7p5Olb7xIO0ywQFJg737qCwbGE/6D0ot8UA994an8zARlube7bdu9HdbL
iMrSyS3nl+d6ky7uuJAcXW2PaeDEeQbF9xOmMNOYd40tiwx3HK2vXwtsi6NIfzqOxbb970X1nZ08
bKs6iRMRGsmLo1kP22qi3fWrk1T1nDPtykvQvQZefS2MfvN+VHwVr85723hxMjZAgtRVXcAlvboV
DqOol+T5jV0oD4+KeyW5eFLzBZX7a+nq7fzehs55r5tDbHlrfEz6SauMbs0hcXzNmZ7Z7lgB+azT
cVoNVcU14B+rxDKhBtZ2/wkS+PP00DVafJEhyip/PWwdJzlrzmZ1ref0b+ynEiY/tLdBI6X8kGuI
4Xoczl+vI1KRX7aooju153vNdfrarVAdpeEpcq8/1l/+hFNMXaPMQ+ZpUNZ8rGme4vjc1Ma5nl8R
ZWFDTcOD2NNpQ4htXxRotG2DgEwUbfwwjH8yWQ1TN8HKFNJtkFfnIZW6n0rNKKxTPY9tL7X9OA6P
mVdwBOMbJgU9oQTt2uTw35P0G8j9fVQp9yjULmgJbBlkjb+Pap0kfWsY93peezjFH10TEmvm9opf
O/Map0X+22+RzLfwLL7MQU4FaKh6eYA/71OL5yjlgwjHZWG7nOFYR8NpgtTzXKVDuijn08LaPZLj
hSaypkEM+wGh/QweYECle6J48RYotqs9Y2W9nPf3KSoz0xMKGHqZIJYITj8871/wK1He0sAjZd6z
pT4A251WtE15vNSYZPShbpPk5HNpoYIDbzsyCskzhlcUZ0Rnz+e3LNR3xtsRKxqZqKau3XZl+u3Y
WSmraEgTncLXZvKi9u9TE9p6vwOIElq0SbKTPvT11a8wEtSxttDf7qSer8mYkZoS9RCgT6LgQ0F0
khCrSwMNm40UmZ+gCZz8+klie/rhjP+Pkfzwqon9yBuB7igxfLsg/rKAzpdYMc9mWdGWCw0G4g1M
HDBlJrohYcc6EyaG6MOGJIpmCz2NRhYH9CTbbYjCV6gWX7Z8bma4s95H1yvkzAt8mge4kYGHCOcD
h0MsHQj9ioD2xiVYN87VuNhQp3+fKqsenr/QR4s2PApchg4xQDbGKRYtgrChQBk/YZdbCJTkPtHn
wk3y39NdUf6Mde3fBuFhF0nrm1X06a2aNyG1ZhQ1GF0Pq+kbFaRgwZ/NkpYqq26mDC286XtfcuN7
EL+Yz/kuJant18SPdHeVR05QPaUza32enGn9Kz4HS0X3zemJZ5RWOP0Sp/Z7Y3CekCNOm1cj40Wr
BwkD2x6Kw66dJRh3dtt4c58ozwRMiIToREHER+AiFL+Sz0YXat8aI2Hahk6NCCsZ0IoAl9PaU2g9
QAz+ZDJQMYIE+IAEZP1SdHcof1o3f+KfjJupqTDd8YOUzYeydN0qSlR3RQX+CcMIHZRgl6CX8RLs
bVBf0aQBdtXg+1/Y2nPjtCIEs9s7i2SbziH+LMHAAmETgJZmfESapwOI4lH/3s+FVUSJJ3E7pk0U
Mvi7D+GDoi0VEbgfgWjfLihTxlj8vRP9KjN2hzuclpVNevjx70nyDeU9LhTLUtgXwR5ptfgwRy5O
L59PZl3PdUC0nNsBVrdFYxMo60rs2y/aOy0/i9fo64bfUoUFQTXWN6fZhei8c3sc071qEq8EE4km
xHfv+EYWon+cJ8qLMki3lachDV50OKEPMEHAgTY71MMLUMvSnP/Uh4iX88e5aaOd4zxRaPqO1uMB
RJXTKK1oT1TOiWWrd+WdhiPbjrBVkNJkZJ9I2HBUlYYd6x8nOcHxQq2bi2B9cyEYT0CEsHgaQq1C
RvpmofwMaLqW7oiG6Xo3xIQmsCYxoa0C7yceHj1tIuOGRLg7QAKSD7b2oEDhKfqOpTgAkhOEsObA
kLUcUIh+gHhQcJQMoXfRk2gqBe2wBhqRCBif4pnpp9OTJz/TNxv8ZNMCYmKz0AbGDBETdCwDglg6
pUEz8n1MAt7uaCYpFA4roU2+uGh+9vVW9TVaDLzZGDFDI1nli/MY/hwez+lGCHXaxY2wUExb1s7M
JlZkrBpa7tQIKsm5TiF8i5ENqa70nWH/bK/vrvqEX9GU8Aq/c8k/4j+OcHZXXHz9pxoT7+kvr9Cg
kKZqkBwwqhWh0S87d3ohaMgcXmHUul3mG4sbQB7TEWuPEezqS0rPEnlsvMPAVdHxpuAhoEc0322M
4PYaDw38qZBDLe19Mb7vKESEwjEvJWkWFvsmvnvXRbKJSOqHAFvKJBV9jzfx6lq5QlE35IQXveLp
xY6wbyFhhgXbgtOPhAJJ2qGat9Qqr3uLat77eZ/h1Z6sTc0rppz65qag1OnTxQCav5tuYd1irB9C
HKGoAHFvHb1H7sZB9USfKxzn79iDQFT90CeCWJdPkk/DN2UverVfYOy/JWyd1FLeqGxqH9r23yvf
+hNWtdFi/P+BfohlL05LE9uGgbZn8lfnfQhJNgiqF81Apig5n4bnJYkq9YfX4wclaicLr5F73pbL
yxj5IsxCfXGZNiDuosYVu9E0HWhDhG3e+esyrSTEAr7z7WliZL6zOu+R9NF0bUmF4PP8opw8uOc+
srQlJPFR+U7HlgkAr4YFYO6v/v2suiIqFr9tc6INN924iYdsBzT5ASdXW0M6qo5ynJehbnkRuxoY
Z1fSq4dnWx+cqTXKsC5lp6dfFp2RBGVThjQpCllgFVDl2vBkhMxFis/a+zFyi73oC2SM5LU60za0
SvXQrrmcYgQV+VyrPd0IaavLQA1aD4NFUQBEPRHe1orfYR4wKhdQMGI2EPWzHmg0HpMISykq0HP+
A13pouhcZ3FaS4fk6l5Krx9Fuivv6PM4yF+RyYqjxaQ7UQ2W6/KlaNzSUQnQrdIoq9MiAfnrGEUm
2tSMhsfnsUhnJbSZhi/j6dx9RQNzr++yZwAvYCm8KIsd7ALKe8ZBdI5tp+0FRXCCR7SxSF/N1XVE
64tNBsIt0vNycvFAnWCb6i5dGeAH1DAQhTi0fYv8wrc38rv+bh5OH85YI+JBuokJHuHl6piEOf75
qwYbp+dUp+CZB/R3o7ebbwXOLulHEBTAVUOW4ZsMkxarNprWgLLOb3fXBSKeYaa6vR9kwnSm1EEF
J2/Xyf68h7+ABDO4QWy135OexhLGoPBlRE2iJ5vmnbZQV6fl+kbXuI6uozqFShgwPlz586QMDPw0
NCwP/i9hZ9qkqLbl/U9EhIBMb5nFedZ8Y2hmioKgiIL46Z/fztsRT5V5ouwb0X2jT51CYLP3Wus/
HVFO8vn6sTuH4/9Z4zhOJFBIad9JsDuCvUAV66Fah9rJzTFXps6BfrMkEZFNJjy75+Fl3upm7ARG
dJnkg3SWVrb5mYKITtih/VHm5NM0Oh6I/8AhFrlv3Dd7Rt/q8+eunjSvMVtCS0DbDobzZLivksi+
vW55mPyHMmEmPZ3jmgHUR5o6KvKx6MZ0Fp9nCB8hJGeMiJ4Mx5XwOEyIJGQegHc/NnXf6ui5fozU
qY7NiWC7POBM5J10IhjXmmyfFxaugRWzDDw4mAwzob3MrZrFbQ6ErHv9HNcUsRisBOlQobgPY9k+
fei7Zml1VPTgPJqRkjj6IMWRiDE5litvmmPrV1378jG/HBFXs2gfLtWT8Ozg+dkimmyj2XyRl17h
xft4cdzKKwuRvsnGJLRsThr9j5b/YSGjv/Yo1QSgD/s7mh18ZDETZWp8mENAHsjYP0ZP/R9Lb3p7
WLlP4Hh8yvqUAYh+76s7JBUOSoI8jCgJxVTegLUrLw5ooLEmt2EoXxjRD07oTe2UB7XNJ7l3DbbY
og023Xao7HS/BYT87z3u98GJso+21uThIJqi+Pn74FTakpRLrYrtu38j3CaFilT08+FtutGd88cj
5Ob6x04yiEfNwauOoTWi/u7Fy+ebkvI3n8pS2iht+TmIZ8DUX9pOfsYtuT1Om/6Z+rlzx6YK1V2+
065Oe0SEzxGNkftkpxjVdSDvjyMtdqw6ijm3p7HL/Ej9KhA1JPa7E0/+Pfz/+5f9II1/1BZZkVxM
uTpv+lI37yDo4bzvQOLGwW38dJttFrY098owbVlyhBOKV3jFvFpuJNviEIffn7h64qbf/P74g5wq
DRObSZtWRbUphw/X7o1oAtQ1NNRYdp6/Deas+JMw4ZWg0M+Ph4gaMe7njSMBpPTS3LlB3L56lz6+
sz0AH6yeh3rLPg/l/gGhYq/8OoWn6Iy/hjqn0LOowmrhXTHHnsjl47pTuzLwO+74Lw1sbqClGarq
o28aPxbSc2P0pHNZa3T54hKJTvhSu+VA25RH9/jdChS9wt+H7F8v3nzpmza1oZ3MVrbpk+UHa+Mw
OxGxBIlunIYPtAtFP5vjRD1uPk/7o1O48eg0aDrEZY20kTl4B9cbv3cJhSmdysdgWC0ozi+dTVI/
05NmmVb/yrk6ViTP3D97dwXSXu2VURkxCx0wQ+TAPkOiGz8+pSmpgGjivs2vDX4q1oRBNU0ZdgVd
kVnGHHfIhsqAowqs6ESmUdrj2Dv2gGORXuFqs9wwcrbGjOrywYCt+t5pOu0wHoJt9LVtuoII5hpu
k4cy94t3D1urcyyDf+8D4uv64yUIRgCtj2LhG6LxBbyKky6JJDeNlWOOAO+Qlb3AwiGeaTDqnt//
vtIPQ/Mfl3qlrFjyvZEKNcNqj4BEcmEoijAqQE6gR/IJPWIQA4AxarlglHT7BmwFvrw5R0ButB2G
I/577LZ7148Ke1bNAV5SE/ffv/HN09BelqR8rc/JM7mo/fMiGYlSHwLNeXbB/NH794VeR5qvz117
GS4eWtJmU+Vc6b6PJ09CZqWB2TvProtW+JYN/u6uXvg5cVy35Ph25sEDRyzk3QENKK96KKM/epcv
8NJS/7ov0a/9sWceDm1kdzXryTQdjT1x/9gfMYNT3gxd3t2S+Jr/uMymlavHOOMykJ+uZLZdfJLb
8gEtU1cavXlVLzvDr1t6qR+sm2FWmbilttPqHz/wTbQ4cGjQqc5go84P38RpwgVZ/vu6/3mL4CMq
8cjtFlyWv2/xnhTX9j1J1b5FeXyyGxj66LW3zSyZwzb497X+ixrVhrqFokVvi9bnZfczWvXpIqcH
FU6xl4VI35s2sqvys8icNvy14X35DgN67bH+91hprtpt4ATsNl7uzyzr3MrMRO2fcL7uyXiGEsx3
xHHSBCbedMth/f6auirW3x+bEMN80xQaceZ0sINgcf/9VIvK1B6GnJQDiteaIUGvKJx0qw6l7qZf
e6S2dhHXOw0UlLaNy/Xmi2IEh6HOracN1c/z/tJDndmtB5voOGF6IPgKsPtwUvSST3l2xZwbrlA9
4Sna5gDcWhOgNXZBBycd74yVqCOuI532SfL00WFayU76nZLaMDyP4YpPbx2GailFxrbZl1tZYZJs
EexcIn/Dcn/GMP6+oPE7DzLiQvOvckup3l62uueUZpzkoM4BvEzQwrGAUlzFO0cUVDZ/l+G2areB
mPj0LlivPD2FwGBDmMrHNLlEX6AHWxlTmOg5UaqEMq4UzVdX2lCz9zjVjUG8nepz0z/FAcZ8CTp+
IneFZJOptPscabTG6eQJA7KFM9rN1SPmAV+ZV07wsXh8QZvalX0at0MQU9N0r9PNgkhTCCTDNlg3
xFFCs6Tec4hIw4YaQMIRckhp2o7qxX3QmvNMLV/tqt0cmkr3ONcG1iCbZ/Nb9zCsoAFJznMX604D
Yu6Whegc3RL9KXmpV+bx1dKACiXTaIKufLD16UMsbDvWRN4hFcBNxjUGjOTmpBJxPt8YyOmjM/pJ
efAthz8ZF06zaoPR3iAk9dPoOasDdWd5R8i2x1m+wChPJuyjBTvlA6O8oKB8fi43CQ3CzZtcfLln
dAsmSpOKMkbyUiAdaaxC8aNT8Cj9SkHaJ/01OHxaLWZMcdRem+vsWwUJwHgqtc2a3Fm7xWSN8hDi
Bk5O1JO37qyAPS77T/cyrQl5v0yhDE8SpkmT50Tv6J32rFhBjTLGhy0byPCKeTHNJsPhi8c4foo/
rCf1C/cYgKV7pyE+pMePn8nkYZrN1TYj2iPONCNrIuSGBn5JR8fwFEo1/64BceEuxScSfz9D/k0u
a86utDc1jBRlynOMlA51bk1TbUR4OzVg4htXMOSENbM+Ou0kuFJMgXiqxyiZWpDrKt4WmyuZLtMf
43jBA1MeEZUzYa3n/gO7N4TBj56ZOyYkKT8Dtf5OPwqilpjA0rzj3LvjgekEzd4iYXNHdQ3JZX4k
hBLHXN3V10zumJ9CKmMjf5T4X7VG1mAz4y/GPjaKPWmAv8GcqUNw8OG97Y4T+DkTAW1VMG1KogiP
HmssG2NqBQmHyVbU9BnceFgjD9nAsl4zos7/KletISGHYjB/tiVco0jFnaLaHRiOldpX0OqpZTkg
Z2ecoCDfUO7kA7x5hFPSWfhGOhtf7Wvjx3ipRoeBPjRvjg4xrcbwqtKwQ77go+21hxWabTyuxo/9
aQtdAF0MlL7Sr2unTZTLTvJIPpybNFJMN0/DlknuITdKqBRTBHiKZb8INFzPJIy6D8PPyQmcy1qR
TjyWbOGoy+u4Lq/d56C6+xWvZkXV6leOsn5w5GGAzZhqVNGXfKpIXNwLJIt0nRBHgqGfApfkND/v
lAHoQLbMbvbUtOmmnVM/8/Nxsax3P0Vtukau4Yh5sXK05wi2M+pe4skLby4vCP50k37OTtP0Nitt
fwqbDhZ7wb7skCgDg42H26/2OTjaA2yNwQ0uxkd0K2An03bqa2PAEtblXvpQx2mvHl0Sx8BGBR/R
QelfsFBjDUtIlhvfXCElHn5m0QP2JOm+szXMjY+nMzcnIpLuJnzvyG884327GWJ2WUKrr3tFz2js
YnbB0Q79sj68IT629jFZMW3086wKzMMhDYHMnP1ixtg0gCDZyaEBMEEtvbxTbhuHIS+JuaNl2Xss
7h22MZAG3Yd12tcHNX7QSpeujzcf5lGrK2NvSgc3gVUEHZEoSEZ2V5fP1VbXBJPgnMs3P8Q5lBm+
0FY00cWdwifunTzYjR5jR7jIKe8BTxbwDExOmd1P71ENCesCwAbZbwVPlt85IA+staTEgf8Tt2wY
S1wSrPY7lRlscf8hGhWBCeBh0jvMsgmKJjg8mxFkT2I6uZA0O3wbogvdTI7DM/8+sTFTaVpeoRYJ
4f0Gnnindj6yj3sAl+PLshfGD/gDRAG4YE5QvkGsk/wGkqQykTAHPAQwuHl2mb9vBQChrJ37UtgO
MG5dHPqPzy/Ajk7L/hKElnbwxV0DRnE/PCNc7xkZ2yrTZJ18wMTbZ/ZzJX8yDFpoHHrQ+z5NLPtu
vgLjrhP7tznI/CGYY4d7xiXgMciDKqh5z1DGE2wAeE5AIXr/Cw4rBBVmqRirE/zNCoagQo4kHjB4
y248+plkziJy79tKZGzdJmZYrItRPSunVJH9i3j8PPo6BCfPyTzmzYHCJLbm6P4FVSsF5z0QFwyL
DrbEC4weF0/uKBtgC3F0Hzhg3jB+xkXN3iwJ2nzQUtlXZk7ITXu0nG3GAUxfzyRrprjEceIMMigH
J8eYsjhO4WWAhnAZpu5jUA3SNTQp1oY2ZNDPx4pjq8IKfiDZdFkI8fBheHsSey+eOiCumh95xwNA
ZbXjbFATyE1ex5EIb7Ufd4RSneHk6BTWs9s48XKAchmglJffZ4JdeuPy6zEA1OBL33iFB1pKwI7I
rHW/bgGJ9LhYi9fLjlDur7KrByryEHwlRPmhLUgdheJGBQdOYnWw9aQsEd/HqYfQvqf18mH5EROf
Xg3Pg3Ix3kNj5flKrOt0isoUw8HUxxHX3mf4pUohEtVAWzvp9Mo/a2NJ2z1ECQ4YuDqPVHvzofet
8PFJ3ST7MJI0H9tZTAzXFSsESyQeaLyqO2jqhVEF8Zu9OEwRBDFn/1JQKHbgupI2rwcrlW+hxslQ
OHGYc23GjuddxrlnEuVCPIgE0sgXWzNS9JPIGpV8DRgUGoB07W71zeqykxEqYygGrPl7F6Ik6rge
UBaxvl+4Mg8EjSvKGAnJc6WbRCdP7Cs4fPZ+tpHvy7waK6ybBufrKxfxsMCeP7cJC4DZ2okdV8B/
wkA1ms6Fk9+X8AkJxdzNJ+Br0zFHWVALgSBTwsVTOAdG2fAAr4FzkAEHtLZZRlnYt2DUA8edOmaf
fYcpIpFNUQayb04MYk6Yi3uHyQGULGbkkHyozjwP9J+tjD3x6CpdsSm1Q4bpdjZkM/omRND+PPY/
4YVOVbwNZDwLUQAxeGe0H2ATzi8QZopMB0FygSWSXt7b9FXuQeyeVySFmbtPgibcMKhX4C83PUwh
kAZgJ8K2dGQBKYG8unao00EV+6uNk3zjMB1B+u5e4Gjiw4tYkDq/ZTc7iXguE9sU1oo1UnifKb5Z
Mx2bc75iPv/WMsd3VruzsrVhtbrbx+EYeDnSo4cLn4gmBPqo/sHa60lEl1KMs598tMeVSy9Bgrcg
nQjn3fMy+bZU+9rPg/PuydFB8eaz5JmywxPhbhWY8JQ0mgPdtGG3gDixv4Dp5BWXvhMLB036wQqH
DHe0F1fcig9zK4QdF2E6NJ6L21bhUqjDRWPbSYjPIfiW/iFOBfSVznl3S2xA3ItTDVqcLWwDuIG/
mQaropl+7c8URB2C6qVasL7+7s/SRLknqtxcB3WEKsNaKV7Tf4YaRNETcoHMhy4q2devk095rfdA
t7fxFxOaxX1ljI+j81pX4LTfR7egxcwchQTDVOK5pDfE8LYYBP3rZ74MipLLqR1byvM6aKHDNQPa
JoLbAT8fOJikYba9zIADYYcZNHoDbZLjAgb6Iwiew6cwmnFyNdKe4c0Dc2JV3vrVHMxo+iRrN+bj
AjbX3owxFOO/frOmQFQxTPz0UGz9/WhPeVIrJzO+DlJEx3SV3QYNaGsgTslTG/ADvmpnsRlrHMhi
WT1rm7XR1TocWZ4eQVGObhe3weKXaql/f9jFuPm+z+Hyeli5a8CInONkxLr4+x4LmuZjyHHb07pq
GH/AHPIyQYRirDYh5AHLDJv2jeF1kEGZIMqKPzPHnxH/mZO91KKnt+bFdpLw3mvIy65xkYu/DU6U
qkuzcSX3UN+2uYsT9ryIJCFNgPSH529pQnGf9o8kY8VjqpD7d/yxoWFpjxA+41+Lfe8yh1yHX1GH
cnZ5AQGD7EqINOF315BwAzX6TucbeBRHPwZuzGydJLkuY4CbfdrGgCTogAyaQZgsiPsoBY4zcuV8
CC7OeXqfpV8P3c5mMf95ek0nJ14gB+ahGuNBnpEf6wORm82ZMaIIGOi7wwch4HQNAibiOA7IbXOE
/U/hURIGrfDrhnerJJQX8xbUDT3Eqi9qzW6keW8IuRWu1fm4tWuDLmCmw6lzd57rjDOOm7d8RaSX
uAloqtyVjB7U7m7B/6sK3XKn5fBbRBUoTODLmRGUnbJDMeze5qdxK0QMkxAbzq8Fvmywsns7dHoZ
Fv4MYzRNDN116PXmK+MwiStduRtGwRqUKa5raCR7kDncFQLRJ5L6Ewvj452O2kebbHotsnwuXc1r
hEyFlyI6R5TsJK/6IqSNrmzCm4ZbpLuoYU2/GhABVAdpKEM5q/AQ+r4T0/rJgurR+9PmIaA9mfam
I5o5FtYOp2QhQ8/DY4fA6FG2LoecyKsEb3EqZ56s5Ga493WruXZ2bgwaOpLK7OIAnK+5Bj5JAwo4
RP6cykIexgvRRsZXEjCrPs2VCW/GV8kzKMJHgjP0qYdl90SJSq/cHc4c12+GeubLCPH/nq9qMl+z
NIZ6L5NLs20pVlmbBbUAUpOZGM7cvurA8tNJKYB0+vlyJZ7fiTHMY9raCpqBEaJV+ZAh8TMJI0Pn
gBi3GNcD5hguz9Fu/9jk1237OE5NL4O2tOls1nTGftpfJxNemiO7dWGfhgJK5bkuhValinTstCFH
JTtBWGpNMxonNGApjW/WmTKYZgwhKPXxXB6IiDnRtF3Dz+PsZFtg/cqwh+oE3H/U9DL/iFhfVN8Y
hURSVx0ykervkVLheO3TcW8v0WmM0+1cmGxxVtF9TvOo7iB/jRlX8adhLJ36SldmvLGrvgkbbgpP
352+kXS1J09eG4gvRzC9wgR5BxrC7jgd3sMDqXCUfrVTrTkoP5+r9jhFd4eZPMLaLX+zbYX6mM8n
SromZVrsJ/1/v1TjvwaY6MyZomuCW/7LByOrrvVFU4sf1R0Je37KcIQaE0YT3FWiu4J2w6rnmwAS
BX5aNDSmaDJMSDg7du36e1bO+VKKbzbAG5vqdffAIo2wxOJLip7bmt7eRTU3VXpL0zYWonq8EHkX
1cumC7Ivgb6xVFXcq40Ad+6pRvF3g94gMxOBqUq4KB0TT+T+hgX+G7FmdCvcElTh5Wu1X/2Y2lae
xnpxvKLmPy+KxeNA8g4nUsHkBPETgib2c1ESSH0F07ZRMUXTViAm/+ZEZTN8p3uXf31dpmFh7SVC
wNuQ/H+M+f/AIK7XxjxfzXMxUFntLUnxskdlJ9I5rGppHN9BJu4HPcz0mBSWyi0Kc6LekiDLDt/N
8xadnpohJDib69W5N4dOpr0zgIaE+lqliF8ItI4tqi5whBeUxKoq9aaaaTHQ59o06cULqfcYnVYn
WSiW0sV5z8xgcOmgG+ik3WMXzhB6z4t/8XMcd9Luff5AArbpbWabGQzDzag1KufQDjtqeOMf3Kk/
MYfpttlQHshgiwEjBMMtSulHk4PHEImR0vIYHjHNx7GeMdsDPmOK8FX1tQ7U3iEVU064qeXHXt4F
Ye9qiCMZTtJY0c4+2QQMbOosJpxmcMK2/OjpMA0PBMsfQxxrOkdcTjgr3BNOKfgCwtZL8QowR+cT
xiEWfSPdlUdN4ktdAG00lBCBEVGiTKS1PozvNAJHvyW4WC0E6OQOwNDKutieD6TOk6yBKmI+B/k2
gHfffRzhMME2nj3HrU6y03tZh6bly1w1vdPgzB+6Y0V2R6AAD+zHSp0aPcRcI8AfHq2mmKEQooO2
Uo7i0RWJD2RAeiGaR0xtuvduEtSh5Dbd9+C2/GvTICDCxChAsCxUFXzn79LPiLXCvKWPYmCFpAx8
X/HhJ17q6pU92btG+k5yn+t/71PqLwrdyyVf4J2rqRv3Z9oUg828PT5usy3ARoGtMj50s2JyBlvV
8Q5Ux3wdG0RMN29j8USIzu3ceaz3nsXMmeKGyKE1BcubNkP+VXm8/LoXSFQu5fbxXPLrDh3Qn1U+
uhG4ct3lXVhQezz6Z1i1MmpSJv9+Kv99XZ3+psWnCe/w5UU0B+Wqa00tTmRyEH8MeQhMOGwY/pF2
QAHexFB9GAVlb90P/vOF/HHplxdyy/Imk59cWgBdcch4a3LqElfgQmu4d43Zv++0/YKasvHwPxYm
N3CLaOR+/vkfu2OC3WyWWEdci2wYVNhTFAtS+jycimpGr0vAvtuOub48aA3TzmHyPI/UxnvuWRKD
C/VwTK6Y4s9xCvbMCRTe8QNmtKAoEd5I6fpoIxY9Lq94knb+/cPll01T4JJ/uUS8IISHOjHP5w0u
EbXT4EKCWpHQ2+/arxGWF8yoBbf+3dn2Ckv+76IaVm26bLRoz15eTn1srve7fFWA5EAhlahYNMI8
CnNI5L8iP2Pj1qlvDiunVKH38a08iOUD3nlMSlxTacXdQ//EgEKIcGnbLsGbp/Kyg/zfD2QDwTSO
N/rKiDXKVM3lSwl5lXDQp1t8SwCcoxtClYoACL4VNCpvDvz/4khgrv3/r/lSvqaqospqwzXvjErw
RXZv3UuX9hXR+7trmf99f5asmDK27MaPYfsfy7W5X+XDoSpw62B6y2mGqhd2IgQu5x7dvapXe6g1
8OI6jSS8HGZ4H24x1tIYA7JzRdf1AwZshZlnRdbwtlH9hjZRnwl7Eci75J0ozI/t6/6MABVWOvjE
wUEN8YSDCbcLCREpjVtpjFDz3rlNKrLFcS5Drzti+GU6gBvmUHWqjxatW1gyVZZ62Y4RW9J/rPEi
IOg3dWviQ5Dx/vu9v9Q4P69dwUmjjdwDyPxnl//jsehXxXjcry3xCirxCvw8RH+Cfvjfl3n1w/p1
HfF6/rjO4XJT48p4Kv3Vrk9c82w2mQRLGuLCn4JmvLvau7t6qYvUu6LEVYbbHSFIUdrdpV7sgVvT
6qS42XKDHhYIg1QhiOWtYuGF9fbrTl8WdXJTjUpu2F6EOESEBmXhbhagR5adbc4d38gNfHO/ystp
9+uaL1uaWt8Urby0lX62IHf44BpDbUrANcojX3dRVQPzAEU7M0jH7vIwOKE/Q4FAi0Q9cgiad3vJ
u0fwQjYx77rc6BWPQBgzp4OY0lO2gV2dT+YtV7ACGQ7IFUJDuvz3MlNeRmC/HoRYGH8ss/NZP7cv
OS8eKJjwqJ2EPg+DqdhGS/4/ddWVU/jE+UuI9L+v/W6JvxJujbSdtw8nXoI83Izx1V+0I+Abj4cu
2I2tVdnLZrcBPi7hvy/Md/qrDRBHMT0A2jR2th/h3x93/cjUdllpnPwGU4n79jozQpxpmJggpRNe
yHC5e20ni84TsmBqb5EH8nfTyVwAtAva72tvEyAq2ATNPoejeffGoFZ2KSIZFTKzQDUQ5lk9Hctw
PdA+r/BH5Cl6IOxcDjgJ/mBMTM1LO19NBSOS1oIx85dQ8D1w0ODVg6uTYRnQMemAaQnzqPakWCaB
1MVAwlW3wsQl6adLdSOcT5y6E9I6DA/BBdCz+iT6qwccSj7RVAHRM2H488eJLKp8lCowtBlFeh9K
YE1NMCOI39DqwazQCfWKSFsC/95K5wE5hGk+LhMYUSTuY6yM8q4+ZUDiByc/9yeQdNTwDJGgJAr1
5j1xi1mQmdVBLkA80Kcc0nXMoSL0kXcxhYet08lvjrFkABLmXQB7fXrYqvt7Bz5+VLolel7Zu/UR
KvCvy+MC1V9Fai88DfSwF28GoWdh9KX5Y2zOEHgFowJ7b2Ut3f1b9whCfcSRqE0FLQgXQlAqfJ6V
EybepP+irYjt1vrgC59HfWgJ0Y2njovViJYGTd6VuLAatSY6N9gqlZfs5MFzfFq0p+ZUw2QysibY
sS1yZG3xXPkqccPJ8GMRxJiejDQVXkXpi20SWgfvjJ9+HjPzYRRkCbXrnEndsBm2pjehekKDBtmG
JC483LAuweJAnzHsQQJ3w+RIh7ZRNQ6qjU3vOU5cc5Gv1fDRjecPiAdhPowj7BHq3HkGp5OdCbBf
I5WrCi+ehYrf+6QT1HwNaZ22Yi/16n4WPAH1NW8Ja1rsaw/keUc6yfXNSbrZCOO40xb1G3Gs/P1H
nPWQq4bCW8iABAAqCjKK6cM0XyBgKSHsRuBcD+z0+YW4lIiJtQwx4uBYO1xY+3n3DlMEk6POGaq/
FahBDQ9BTKyEa7mI6hxtRhducya7hh9H0PjiPiPqJwZOd1gsRzfX7BxhIBqK4NwpOYHEloz6hKrg
NDgyVgaesSVaz6gdElLIoe9dS5R1uQNKxnD2WyLRrhBOpyBQOmLhSUG77FX85WjDvDwY1NTROw2s
zejc+Whrbxd7xOcRz3qH+D1jhElSPTA7xj6ROWD6dcUxRIwmK9BhDIz9fTOWQmO42NcziXm56SFn
PYD55l7+4P8IlZ80C0EGsYHCf+PMyP5TPNmjowXVFusNEDzZ+T653zgv7hVOlZx9QPFbKzVqgaVn
Tj1MsQ7qYM2Efla4m2rD22eKCTkwZLTpHwcYJ/YrDACB+HoGgNj2Mbv4Twa7xN2yS5VhPI242ALB
XOHlvQcEhvbk6vogCyIYGKzLi3Elgktia3ue3w14s4n228hHqXnFNGN8nNQOI8xz3+24rQEW0gDB
DapdgR/Jo4L9TOiM9YBxr+qU+5bpLMiWFfipHEHzE0Vw98PgL4W5EQppFxukr0ekAVCvJnOFSnJ5
wcrIikQPgZ8KNRsbgpBmxkNibEcYjZNU0imh6uGmwCiRgh/rL1gH+BheA2kkIAY0zh6mN7dPpiN4
oATrvcHuq59c8ht9BTEhGwgVpcfOTKjAZozb3KfwQKs5VkHx7XiqjiBTOOza3cL5wAkPK5vraoMj
pVhNUKcCzQ41x8Bn/+i3d5fvpisx7TvAltAJ1z36Z4aG8OA85jHDCxXvfd9EpiNk2o/hoc0liiGM
pK8TnYLwvq89Aby2eec0tyCucufQa38sTGKStaE5p8xebYJLJ7PHFYcfc5nvE85szBmnYygSXcE7
JIABJ4SrDS6p9PJIIJcFHlI4cNMXjDkslndYI7YRCtYl6kiA5IVK/K9IjBBhn/8+TxXRi/2F/f10
tv//OH2p4KTzpZKvxa0YmJQQUAtStPDcd/9hA2HrIQKgCVmlSMf8OQv/zdV/q/Rfrv5Sy+lanV3v
V66ed/ANWlUdzk82JSfA7LiH/gMlyfqNgkp/7cR+mnmrRaAbDarWxk/877qJyeJmo1t5McBXCGFt
5R96lW/2qQGyffWZba9EECIdhMMFzow1mDE7SDbL9Jx5glOzIXlkgiY0forywppJlNXQdRYXcOhi
b00x0RRrCCRy9fw0Plepu8gwQRriKRdgrEmjRWGSwdItQbIPPRSojX3qwa9w5J4wvIzRKpbLeFru
mN/DVFpQODicEjrTaHh+VBPWzOpJYdKRIPFi0AfftgxWxqhZnj6akKhEiFR8ycVSIpIEqATmAI4T
bLGoXgg3W8bDdHjERyDemSAIEPTZbBtX/SpJtqDncm6LqeE+RiIRUfvii4VdC9o/NcfxVv26+sZU
o8JDDikSbiHhX1YYudFcmAN1/VjfYpTTmj1EKwiXCKrADO7RoXaIXV3fI9Z9CcttvzKfeKqOTf8C
xQ9pGNu7V3RFqG3lfgwFCTSb5PBMLtyfNNydA9rVlje52crnJ2k+zmFU8Dg4hRDdCsCnDPr/IzkI
1wFc+KiQcLcSEZ8g1SLJvAzx6eq12PMUp/n+YEN2d22PHDYCGdfUMyY5m0zcCdWcHOFrtkexqGSo
Mxyk6RYHzIEdBBhYwpAOh7JZa/S9y1k+wqNUTIJqT5BmS5hqKg6KYnKb9tNAp3RIOzUp0YhlnmNB
pkv9tdKZEVkaGGMVYBhzJZupBy56br6FMSgvWgxZg50QbOOdy18rDNrykMCVIVIHQfBMlsWn9jGR
gfpEsMYFoyiRGnIOmCgtLpQQVQc2zV4jwWKaTM94MKSCBwob9Bo+xqclkllcp6rI6ifQdicaPoNq
0OrEuLFBtNpDLySSFSgF1JVyE6rd2YeqK9SBWQQ6RsEFt3WKAWp/w9/8XOq1DaBcUMHNqoiZQLM6
DRCC+vEaYhZMHNXTnF7elb7rT3O2CSsv+9K7uOyJwJjT9mQ6h+2FwfYUFuNzAsn2OUYtDROyPX2g
VNUCEk6jkpn6Fa6oBDZudtQnfEcuHigzeYCGbK+ht3PyjQNO/k0d1KsLt0QI/Flc3erWK/FEooT1
QJIepK7kAz0kzgoUTvMucHzhrATCIJuA1NVlIkLTxbRuY3+KUn5NQR1UuA4gZK2c+4wRxhziLmru
c0cKYuqW7rOv+NZ4y9ACiiD5ojDAoekJIJpUITedqTC77rY8HBMTBiItvMpi1z2I+dZEAjuI/djH
BiQG3Ctg3t0hVWG3zK7yhdhkMzjz5WrriyOaOfLrg0OvxJkN6qHQtSb96UANKHQwoUHVSZ4ReKx+
RXf0puN7bbvFrikyJ1XmZcxP1FezDKutKDeryBj2ehBETrN8hs6hck5rEhVLZ5QMKsx/fJ0xkkkY
S8YeyrIQVGuyiH4KhK9/n1zyfzSC/CBaQCF1E95Gf2/jRl4ezLRMisHNbQPSDlHUkcl6f3Pf/3kZ
IhsB9fEn5sRQ/76MrLYy+Xhl9PsBaMSSawMLRvFQeQOFqv91O39e5+VUOurqQX4mXKfy44nCaAPd
Lju72HDMjuGR8x5g2sZesKFZQWUbkw1+IjqXOnMdTy3CrN8835e50s8LB2UhjLuFw7D1Iyj9o9GW
m0vctC46TMoAY4/B+cnvQbbuk0uysPokWYX7KSzMURJYb5r83+Aoa+3PS78UJU370W6uunoB0KCT
ICHKmhDDjH0eCdZIBRKgfjHAZlDrzKGxwtyHE+Cdl/k7YbGsiNf7Uh/99VNeKpRWZd0b82hc8Iih
fiV6bGwQbUlpPMzYTg5OC2omg4Hz/gEhbQ7raHUiFYBNmGm3j4vGmGOaTXrXOICWggWe7Y8o9THj
lSlo7xSXB2bNED27cOqY3pjrp61HOwgZdHvQwyj5cz8bGJxpMN7tdbVYZuNsbuBPhOY2qtflGhOC
4aAOj+6AVnn8aBEaaR/2ce2kWGXrrqq7OZnJTQhRn22UWa2ceeb0bHG8NYQ3w0YaUlmwWUEtuOIS
1bIhg9Swi6Brq2vtC88a7Fs7JcWYYXOaS+9WmniG/3rGLyO0+KG3is2BlXbcokId7aBkjdoU3CKN
zT1FwiVqibu89+8F/qM5+3VZIgT5qLF8h6L395etPWoLDzjCbqpP7JTJm4YzKUoaqJBX6hWpa35c
VoeOFMpf7f6DjPEFeqTW2BpazBsR2RvD4+DagSBHoDuBFdgZwNf5ol+GwkBvxRRIuE7BHaGnLr8f
S9QmHZLLhknlo4XO0/5hpxp2XTsyJzKMa4q/ytaUqHVwlZXQ2J9gLtfDBhscQ7ShU15OkTr3G5Jx
p3gzTfxtECe+OXZxy9BRDAMd/P002nlysUpZJstiCF98gNPvthGsEMaq90Urwpb3Dq+p5eUu5Llt
NYMeQNhYn81/bw3BCdYnPx2jWoILz+Qincsoe/QeZVN72pqaMzIxg+TOhBYODtma0B7b+Ppq6OKn
2CHWyUw36Gozjq9Ru5t7myV5012rbScRvCMV46J/v/z/OM7Y0cSpQSqv2qYX+Pt2WxLiQeOeXwYP
yqKTXywSoI9D3wCTSu3Dzck+du0UPtbTVe9+C+uJvIv04iD3taenPSP91i0sP5McmfZu416q0Hjn
6GSIHf/v9UmXgi2/RpNiAHa/bD3l+XC8Px+3s9h6xm3naIc/DFl1GiOuQzhAw3GGD5CyzMwAygPE
0uLbXAPHUJhmEAhl+DMPGWnVo6t8mWvgJhoKjJay+XWHVgmejBoc8KoZITFp3PaRr+32rXRhaz8l
G6lCOAhI5hJ+9kjvMbB1BI+bIQKDOU/qXt+ile3fmy13DJ5scKqK//UCZdzuSWUq2QVqO2GI8aDe
Qocs7Zq0ha+4K0Oii8p5PtS3sYegipge4UKgfsTohdJZa/WMlCG5EoNHYAh1eescnvr0zcwp6PpH
eBoT1Yeq7c2Ho4mV8us1/fGjXw4rxaru1uZ2PpPJUjFRrheCGwCpU0NGtt7B0YsMWtr5/yPtvZYb
17Zs2y9iBGEIAq8A6L2VxBeGDBOOhCE8v/60qR1xNxOpK5xTVbv2WhUrV2kK088xRm/9ulNm+BWK
4j/iad4lAYb20jk+ln0Q6Z/utqbzqaadZxdjHVJzdT/F0NUSM+hYYHbXhMP6XzcBy6OiAw0SoYff
V8T3dvfPd+BLh8+W+J9m1rZKErdTaWkEE0l6rZBqmo9JNSlPCe+3N4OocSj4EAFPHXcXekPkazoT
hbnP1nVJR9KsmOUcifoEAeFHtPAAhRmDvIQWiC40+3hsz7Y8KdfEtVA9Is96JTI76LxnR/KE8bae
g56BUW4FzLiFMSE0WJyq5ZlCgkzseuW4/giGye4BD04eIHJ4IZZHtKk7xkIPxENfXAN6e8JOEM2A
Ba8VAXm4M4+Xv/eT8u+9iEn61E+NC6FTRp50jliWPUx7/mTD+zCdIuCQRUDAG2uI6vgoSthhyAGA
Bb4V27pdrzUE8d05shoNhKRKBTDwK1Q/V8e6o060K41PqQkste1039vEb+PauFjmUEjDmAqupUzx
fZ8Li2SmI7gewO/7Q+K1sBopBcgW4UIf+G1lsd9YkWbrhlB94x7JopYbq6PzCHMp6iTR8jrx9ynb
lTqtB3uqxagXB5iINHnBzYZCaJBkuz1avsF1RzHnmFQGyRj+utPeQCTzJNOQotxW36hfjB3SibTQ
qfieCwFQf+KOvK1myYNs74z7r6/l7EpgsnezsyVxQlxisG85wp6yvmSTqhwitsRP0Erwg4h/tKUo
m9kxrs48F/hkPGQMAIPfEJ+nq7PcjRInvvWh4OBwliO6CMbBsf+ajlgGnHggyEmCd6bJ3h/jPqy1
zNDvJ0mjz/9qvtHntVw8klLWBIRnQO7mdlTTJW4duWuV3cX5arvlzCttD3Xqq/HxmOTvxuv5mFxU
9K2d0aM7uOF8QxwZCQjK8JB6c3TBfyAelnc7ov9es3G2uyFI1VbaXfhmFbpV4U96tfWv/CIB9GY6
i++DgHZ9f2GUQqKxiLXs4oJzRTmPnc/f12RTfv9PhzeOSi9yb4pS0eFA+PHg+dKPSLRVm1sVv7hm
OlwrEMem1v+y2cadSesXjnZNaTYbln/yEWCfrj84d4j7YFfU45qGleIAMFRbsz/cDMC7IoqQYAJg
F9+4vEhqLnnGvbguFWqY1wVW9kiHjjpF9DqV/YrJYNdYSpJGMgi2CZLgF0FnhDGdvbrpIkgl4Jks
/TWuIJntncIJFmsAIZ1pAACVy8Ke+1nnYWZgdXA5s9wv48VTzYfILl71oYPdN3JaCvvf+PeqmbHt
JZQ++yRRXq77q52SFoMmsAxAVVvoe7jYLe5W2R+Vr4STF11UELe3xCZDZRtvt10fWROiBKrEVDRm
FKcslJwrRpSPcwRdNodngIx60H2th7CD38s56fxCFFhD/XhN3hRncoN9Bc4wNhHVoZBSNTMcujxp
Ru4Cq0b0SPiVUFyyqpbOXsW8fGtwhh36leVu+m2DYzSy8ngGSax8rc/9BVUKf/v7YmkE3aC+Pxx/
eftDJnffX8mki3D0YBDwRf+jn0WSgu/DO4e4CAgviKpraliHKLglDl3KGT5hDfp7bneW+5G8lp/+
zT5TxA8wnRRNAniWSqXVeUf+8BOpNo8WemNeCQ32f+QDpAnxCZmXBik7ILOPFSVHn5R+kvkQ1nMH
5qgl7Yohv5X57uGodwAjQCXPbU4JDxXg7KgVEq22K7fe1jWN5YLl/L3fcXxAc3xnupUPKA06byDT
liJZvtDgv/8htgwJUdtExPo+q3m8LikowElGPfbGVHVQu40tU/XKSygl1oMbMcWf0SE/9Km7SDc8
wb6TsO5QeXFZ9FNppr8pmCyHZnoAUjGptol9XqVDncgVYfc+wWeqyBfZmoB+MCvRCLBPvp+nAJOn
6sZgRGAdWMXehXYwRSsUrqIRyVPCQKtkDsLUWPYHfZEkJg4+rs7fgQmDEgyU81b/pIIKxgGDnKtH
LioU4dwZxD27fC1qs/ogO2q+Q5EmsI8HwII09xlCMiTukVBsT6+j2HrTFFP7igdv6vg9Hb55JUXs
GfJSj6XjMR+KY4hrCUlLDby0P0qZGchq1GFK1lJBi9XH++QQrK4b/wSkCC8e43A9dvkjD4kQqX/K
NcTb/ypqhAhL2BXKueSDq9UuXGhbQo+frKkwAohRTHrQQjDLyfjL49MtzDNh8wWGkdTuUXUC6J+8
IhayO5f1+Zr8kelJwpe+xeBSEjqqX4hf2t6+s/CPwJDWBdUQxkTShCXMiDzsq7NPJ39gUB1zc/c4
RrZGCGSE7O9wXnkqVuYlAfgB1yy42fkHdMfvqSqkfL9vr1rbNG0EFhU4XmX0CKDF/UG4S4iciUTE
5IQofK0S8D8aJtTI+ii/B1tn5nOdIs+KfQMCggz1MCqM/bc4zg4hqfYHyiL5LMA7LXqwG6WlNxHw
88MVLiTVWVN996C+Y8shSUafkDE3/vBw3vIA83g1jH//NKl5UDZrhpq107ni9OUqoG6nehVykxoZ
eQcpcQ2mF/DqeeN/3a4QcwYODN4/3LO5jVFKs1SnOm4Qy+xLHWDkIVdWclDQ2s8otDn6pE1T846N
dQf+xI0ijRf0RlzrbV4IYv+33S1noV0jbueNTRS7ujysziZcVlRI30c6N7Fogs3ECuuKTkb+RRqJ
68OmmPatXk2k/UGyghD71CE3cLpuPPKg5bRPgMYdJUiaRIXJ/fgeju4kWuESdIfypJhmuGQkO+2j
HIOQbelGcYF6umD904uN87e85cFN8ulFdYT4EMC1xqV6T3rqjv1Qj6q3e7v+qfE2/m5T4eEhUfqO
bOQ7fvx0p/Squ+qpVS0vHnNUimh2h7gmUmkdL9N1iK1F8dbykWI3bn7kc4NimTw1mHfU+tbtUcU4
e4VaMwjIsFccxZ5FWgfDSXySSGePvlpa/alrn1ttdG1RSOUjUvlMf10vBaGwmpcIqNj5LQrpJ8kw
3SGZbgm+N550//Rt40l3fejEiHwaRQVCJRJhH14P+bgt3S03Yvz/tNN4inle179pd7oUyP79rWth
HEO/TtaG9WDDR4CZWdgHApJh5/xf9msjtJJneiH3rt9N41gpzePhajvCuTbbTsdfLSn2Zlr/P98J
wRrdswrvq3k/TSIp1VSn/E+h7QN3QvW9XophhJtMHo5zqBgRSP79E38cxKdGG4OYhI80jh6ZKOpW
VhVbEmWwAtfQ9nE/DuJTO41BvN14zUri49C9W9laZEaFI48AHP7+Qc3U0z/d2BizXnGWstSlJSj8
gNyvxE47C+yWmR+/t/TjUn/6pMaDUdGizEtE19UkyPtj75JOipHX8jlt49O4GFdyKfcf1+9+41vg
fw6Ig8wrLjm/f0xbO41bJi4ndylIcjE+lFNRBs0+yabcVjnT1oz486ftsX9Py7MT0Uw+MDA0AsZD
BuU8aIsCS43bSHMSfO8pT+04PU/pRqQpUHAUq3SjzJxBb3o2i1F48la/91xrW40tP0g9iHLUVy98
zDKUmU/XCXNFjGkWnf3/sq3GRu90zlJw7333XwdU1m2KIgKONhmAmBXc0phYKf+cZYL4TjQGPrDW
mBNlpXt+WTjyIgUFRXh50x/3cKeL/5RzLpSfd0sG2NLSppjPv7XZmCCqd6tS1Xf/o4Jxvwo4a6iL
7e5a/jx/QloaijIywy43Le3+uD/991u/C6ifJkye691rpvGtQutxXWWmulcJ4fOibtsJf5yaTy01
pktZnw3jFvOFCbUlxhKsMSR/krJ8VVt0+sejU+11kdWTFiBp1+jNW6B6pV50pAXPDaylK1s+Ktmk
Nz6vwzGioTPvB2Ln2wSlW7zwPgswRS39qv4wnvA+u4Kni5Lnm7n71K+hcr11OrUkfRN+82lvhYSL
3YXSnOlZqDtJwLa0+FP/ahIqR0nvKZAeG0tETe9GPwpLiaX/QK8Srnyqn1HgnJxVm7z+pxPguanG
4Vn2lCJ2nEJapFPxWcDt+KT8fzJhnlsRXfzUhXJgeHoR8EHaIv3TnwnJPqJUwhL+uG17lts6r3F4
Zp281NjPvjtvKO0AMowAclOqQsH32Gey9kfXZUUJEul6ceFqW/6ix5rL//lbG2eqcVekKnzwreIY
whJuL762IubF1wp0ftsWJybDP+0pBskzTfDH5cZkKR51ert2c2mhUNtWzYn1WdguWHdEENTmtpZo
tDXXmDDXjudmnUcqAZDqrdD5gX0S+40wZ3DtuoR5nn5KVsHpnrOvl7ZYmC3L46eNTnv64sZsikJX
jXv6XVqcyCYNOTw4gIGT4ZfU0tBPp8dzQ42pVJ89P49UvpXEKjEcsC4bdyWjqfZxGKDwkbBqW5vK
j9Pn6eMa0+cRSl5wrRlObDrnwkmWsiuMBbRDDXaD+KBDPbgBOKYc6TZh2T5sRYLxJTEFAH79qXgZ
emvwhPgetJ5sbWPfuMl1+tVZ7ZzpD8E699fkwb+nNjXcVg6CpaX3xTD+NrEbZ3dy02+FXNOatIM5
Q0RPeMFnFDzWjLc8E/3f0uKPW8dT3zfOmigp0QIXtHgfzijSZchH696GmhCzpaGWjmy+6aPKT7WO
GGQsichZTsSVS6Tla7tHVBKznJb2WrpSaRzYWX4zzg+xYkqQtMgFbd/OFyoLJ14qFDxzHWlpsVnJ
9X17fVo6zTKLR6bUnbyfSdgyICed+DpxCxmKI55g4CrPYzwwwU/mc4ieQAbrEVwvZmzbr/F9Uv4y
h75X29PB85AiLYh8Opp8FQXNRJDnuK0e8K8WmJW2s+d73H5rrrEzyVpRO4rHV4cGvDbhJhUcS7xW
QHeAlKzIQ6ICYKdUZsEYUO7Q4LilLBbXwHfpD1yYBPuV1gNJzNrffqnGLnZ2ZM+5awy+WLVobrjc
d2CA98cwcfBqlARlRHACsAb4n7WNIYb6nRhRlMYaDirjfr3VicTDAmuMG/YI7jrcpyLWgv1tZ0ES
EatadxsuIaC3x85+uoprvS4ugRolrN3vxMTT8LvZ1XGzIBCfrlLFjkdRtAxw8xMUJfcd1i+4PYwL
Rr8vt5+vID2lh90mNRWq1tgny5oCs17pc24MOysKxnIux1hSwJUu7GiZbJkOMDERxg/OK4R+REvb
jCCkn8Jp0FL+v1+h0fGKm3iBp/ErFKw/Er5L/YvyK3WPDwMLXl8KEdHto9tt20K/F/Y/s+2p4cYe
mmWKp5Z3ulxaJdKodhbSJ2Wt5CJFhs7f++uHbKmVlW7q02Pin4fn9fkLCz2Z/oGFtK4gTrM7+dDQ
duFY3cuTPlzscJxNyQstO8tQoVbybCvgJtfVFt1esaBORP6gbLE7o2Is4kIJ3sqmUBdYCicnhAho
jcFrMRIPIfiC1AFIhFO6k5wzk6x8dyIuZ3f2IyBiU5VKl/l5LPi+MpOEulMq4mVK78VrQ8e8kGu/
hUsdoQXwSNDV8YVzgGAaXx1oifoyW6Q7FCSrHJHEN88U2dE+mvFHW2zN+AUpUzHmZ8NKp79Puh/f
8MTc+rpA48l6s165KB9q6hZ6d4HQgsrTBQAaNngRNaIatOVm9OO6EtggCqNl0p2NCV65WZQF136X
8wsYqCW/iq7+/Xt+fPhpT200ZrCrRG73nn23kc0rbJS3IhbmMiB9MNidg7uUrOhL6JzxWt22Nf//
053//cTGPK712ujHxXfzwTimhi4F0Rm8CrJw6y754/H8309tvtwLv4zknkNbCMnRgGK0SLYwnkmA
A5IVyZT2ffmnC0hf0jFmgPkkqU27ojqobumjl3R5YfJKKShmFVEY/fOx+Nr8Po5imJr7wVNL33VC
T1sw2ZKek+u01KVWVtzg0nk5buvBtkYa95u7EfQ8ivVFBwrCRjju2uGorZEfLxPPnyI69elTyuCu
qjIcCV5agKkHAQJdrGHRdE1E9ON/ssaeW1P+bu2uFwycQcf9hxoiT0DGvfw+Nj9mBZ/baNxXsPau
vYeXimmA1f2WnZnekye4saMhgo/ResP+4emmkeVRdA1WIsZJjddNqnIVOStxd+GgmTIg8FKaKRza
Wlv64dLzV0ONHSqvq/rs1jRUDf+zafDuJ7fT+iRq+6DGLqX4N6WbhIxSYYtP8gbxDFeG+X3UFnRr
+6DGfhQGqus4V7FimXjiCKSm0s5XbXCJn3IPzx33vS0/TfI4LPqpr3xPuwpVJkwD8m8qZ2nrI6il
675vUU8tdZSCuJroOm7JfJEzcBbXLXS+1pZ+2B3++qTGukXSJB52zIWaiH3HkicxsuC28flpd6AV
dnEZTGX3H0+W6y28KQ//yu7ATa+YiK0OChyhUexP2o+MHzbwv1przDtVPtdpqAddwjCg8QfU6/LM
CMfuWLaxZbRb9okfHsZ/tdaYfGnoq17P5duE0ecZnwroC2hIBF6sbdtr60dNTJunaVFeldDvObQl
JroInMc8kR4DgmeOXb21fJjYRBunEyhhOM3dHnBBnPL+biwpIi9ze564yNyWgOWGIvVBNR+SDMps
AESaLQ3+OBefGmw8xqpAgntZuJRjbsTIVUx91J6b4IDOaRHP8NTFUhMlTvsq+HEDeWq5sfXGRnGX
Mt//HsOJRzCrv7lSPtD2hT88PP7q0cbG6xuK50cPp0vpq0AnuLO2CSJ+wG9D1pj5FHzqmi/Tg6L6
JJ7JXPdbT/oft6anvmrMd92VH04W0kaFJa5oJ4HYq5NcaPuYlunQDAQVPUdObiWDgmgLlgb14vgD
t5268g9xzOcxaYZ/+kFUXOuSzwmOlIPeEgu+grcVBRbanhorDhOPQgRv7c7cZfxHx/HvOhb1Vl1A
wP+7+d+MC6npueMR/uqCGwfgW417H7zqeIMBOae4BAn0+rpQMR/GbXLYNjVbZk4zGBSe/Uqpu0xN
BQE/jh1LvJr/Rzvlf2fONyLvafeqrz09vRW0IXZKrNaQfHRfyTUSDm/pyp/XMzRMTcXyTP5+wDy1
VJwZ0EC0RBktu8h57Vn6sItJ+e8j9vN6/m8zjcOzf/aMc9DpPAihiGZQaMvj31v4+cqBEg+lLToB
uQl4lWtN1xNFownKHUryNeKMlu68rdseyU1/TB1FK1UpvHr6RIRk8MN/7/fdW1bHodMpFhkkRm8S
JwuPR74/V6NZJeMJYt0ozunZeTz0Y1GB7IeLB3j2ZHCmpJsoBdoBPIyUZYBvNpwg1O8j+LCbIPm2
djqEwPLDobOhUH6aDmG4isOLajZMDk4kZIKbBS4V54Ez4FrFdG9mh/rbGBVMTgnhkTK31BsYiXkm
Qgchspy4ePi44y7rkcpcwLCahWwEb4QSKJLWMnVh/jZ3VtE5igCZk28VisC/O+fGc7G6xnqxQPJn
vSYD+wiAYjZD/+nPQV+BG2MODKGvDWW8siFII72YZvMFVU0gNMzX0pp18BfC3cE+Kia7MqJXczaj
Rt7aKObs6zg72jPk7fzk2ex4t2cQrc3X2fH1dTarhq81bmyF3TMXff5xZC4Wrwv+G08g3wxd5P9b
7FgoNPwmvtqPUf9UQnSaA1IITUpyY9O0zMHL1eTe9YJ91ICagvXoZQL/dj1CYWRR82quz5QIbi1j
0B8MJp+fDqJuUgrIbT+zqTTKbbgAeEQlnzEMK2OA4pXbLzg3UA6IvwdLcZsbLNMJ/wfxyvfHYLm0
xjuX+50QvYc8AmHpAJwJKWudOUPRey1L5d+wxPcYCRi6ig4AjfbfY5RlRhgVZ4MJPNQW1Wd0dLbG
Z/l+JsepDiBAzG9bQm1oSS3AU5wkAegAwe2vwYByjAEauttf6PgoQz9vULO+xnsFfoAIVaOksmVr
8ZHwd16DY1l4P7CHYWhkd5Y+V6N4f6PmkUEgVQE1TCAVTFGNv/L2xqim9jiCJgxYoRrk9NdbdpQg
7hBko+SnwkGsJk/VXVPieccnBRgQoakupcy6Z14pEfWn4Qj8fIvHhdQUfLLkVaXfkyQklT3cmf8J
QTvquVa7Wc4zQx09cHP6k/xRVjHilLutbUTSuy+yL4c+VdgUdYW7eFV9acfHPNgKl0Js1vjXiojJ
fmN5zyVqokEfbx+vfjKB3f4VHbNPArxXU2U63015o476oKLxvwCelb91JwHEfxAX1KR9GdEgg0rC
XJmFH4JuBijiDRVwFM0BdiD7g5wcmP2ZdjT0cb5VQGa9GC/RCR8BfyUT1TsAnp/0FsKoRh971G/X
k6wanF/dbYVX+vFOqeYoxgrInd4XcmqFp2iVykI5XJ2kanw/SQf3buoi+YLf8kGC5wzWmndxvb8j
n8S9qOX0+DcOLXpfk1T+QymloTfvuzms3syJ80UMtQIbGThze4kQ6AI7+oFcCthW95M6dSyXvFHd
FsVrCkv/M/hPzTeWi3dTUrdKonwhY/2A//xe8igSJGGN9nIj/9HA8q96JFSX0imDi+LsJcyeEGmr
+94C2+ap4ZukZdIhDteybPeWvmcX6vCcWrpsXdml3pAwoFP5CF+7p6zNx7cnXh9/XXUbndc4raRS
ymXCWjnVS2SBvcFjDrx13UGL6QwQFrirFJfP2/g8ve5RR0CpwPJhfl4ZU+/tujQ2NyquqTwAQZPa
Iiesjb2dzpUOsyD+Kx6ld1u6M6eRZXydt/hnCAUI0fO2XYuEz79fgjMr8SqZOoUusvu/t63SKItC
df2c52qMHjDeG8PygNo6i21DGiCZzC8q7cMheKPEXiP8zpzs2yl29pFZ3gbFZz/EOczsASi7wsMf
5F1Le8Bi5O/Im6CesDMtAZ51TP4XZJxs2Mk4pDoB006wKx/Rh/KGl0LyYazd3L72bCTNeB/dAut+
Kcf6Ce2CM4tXQW67OwlNYsiuvkEE7Zxul048uBbDEI872HzoNOR4kr0ECxW1GyAhhOL6UMUpgR3T
/7yVkwB6nzOJgpGhTRN5mPaWarS99iaaPg/jcRhYDoJlCvATvNjtZNPjT+AeX/FTtDySwfOugIvf
uDpo+NkAuxgQhoENwQMBJGMejfqeqU/zpTNPlLuJxwxDPKe61iQzQTcpo/sqGJxJO96/4jfcS7no
euYZor0HvsrA1w2bsUkHb7ju1N93TyRU3O7ytpTxQ1CsDnlLIC+y2YU4gyMxEJ9Pd+Id4VXIm9Is
x/CUcJ3QKIA/esuHStffi6XPkYBFEf92ofVGCc6Zb+mxAquvLtSFO3fn0KIKiglf3fV93u0MOiIT
FL0XsjioarAXiuCrgIwZxUeRtnC4AWr8owyTyy2IZsexnGmMM9tLhAJBOIrGgdWVh8n1iHwtju1b
YD88QHqqFZ2k8TWA33hdyeXC2yjRpFsu4HTLjLpuBli94lGC53xnfJ+dh/obaMi1slVjMyqt64fP
C4SD88OjCye5g53q7eJcMm9YgE5CFOENAyxD8lVygcnEtPVOBdg+FpgZD4NpvEqBt8weLMpTqkNI
CqNJsKHZWEZPkWqwIvAmGCdMMjvBdVJ6CaY5xy2/Lz9iFNqo+lyzezA+ylNJgnaCnH/cZQDnj4n2
bmAhkAOjwQx2o4zV3K6S6Z0jmJlppojKh1gKVcIoh9SY0RdSvTQSPqR01wOuFrLkF8E32ASbbmJ2
y0EOq1O0dscXK7McRD2XfFMvM9e8x6Z6YGJkTCLKMhM76VuowUv8H+AnU3hBazjo4bGExxrWn31L
Y//WzSKA88whhjWlde0I/+F+NO5x4c1m19XjIz0EUwODLrAPCYzHEb+ezzaKCePQ+MjpgZP/2XmB
+AdRg+5ZYZrzcmPeMyE2zokfWI393eMFBECy4C8ZdmqqWfK7IATZVTpyW35I76U84Nbbm/ML+58G
jD88ZQMIUx8K1o8ziaQKtyAcPAOLIZRedLJydNrso48HA8SVQRcrlyka/mQaDKLNw8wX+ak+3cba
JV4XX+lSfs+lcVczH/sbTh0JzEvz4dlaOEh0u/MqiX1Ev8QFS38Rn0eaPEpQImJ1YjE17JxSUK9n
nsK3ehB/pVt2vMceg2PNrh+mzppfnxnXSbqQ+TIU7xAx3bFTMQYDfsuS4hA8eT6qFyG/v4/o1zIX
Zlbxqo9JKTzP+5SxI1lmuPadyGMqvjQ6GFtWkiOeLAM2uDPuL9GYGa5TRuPPWLlOzzaUsVMOCmKW
ED2pEsEOCyagY7GBXY1hX7J8XCFR9lzo4j6DZV93bJF45rLqIMva3iwYKDMVzAIGydG0e2Svctd9
dcAugkfAKl6rA9YJCJtlNqEXhh640QLdsXmtKSLqLbGzChbVDB8BdYIazupNIQPA22I+AVX1cNRa
S1zh5Un6Kp3SV96hMXvSzqO/ZdOVp1mNCEdJ8Xwjj7WPXtUVXo5z1jUY150MumdVQuuZx9jLhVai
2ljnnt8KHHd5ojlrHK9e83U96R9rpCa9S2bFm3vKNQl30Fm1uE+zk2CTxBt3Y7z1epZCt2zkl6wy
fWOQYg59UJn70947llabc2xTaXOz+AHkmo/Ssd5TX8lSIeBWIfM65aH5iCzv1XkNuA+hjaDyg276
NFyLLXTk4q+FAu/yOGnD/vQ66yANrKbBJMQMqp7nO9R6SwMV9ljID5wvScRG/c15y111rTPhh6hJ
AivJLOmSyNbjUOvTbNudJ2/pune809lHb62ursvbPp+U+3sIqoxLznklD/OV5e16XACAZ3CBcJf1
qwGtjhsmcFUZWaChDVLegF3IUJzTORUbPl6YHhRjFSotJsHk1oUwSfg73kdjfwEGYozRIN6D/LsG
JbrjLrSRGEPlT3xvX+JxRpa95i2gDJIhJkeDaoRRp3XfQiXalDMj/naaJM3MJbwe12z7s3rW/Xiw
7bMRDzEzGuXY+tytiJcE+qtpkFMnC16TEBaYiJG3YyjNuU8ZAFdjHhszed6/nGfJSoYDqs6E7I41
eJBYaRxSG8rQkxUeohIcN25RY3XovWEqNpXnso2BFn8IvXRT4zWivAFKnGgkyZbjctb5yj/ExYJA
AOy27W0X0YD2Eu141pyyU77TBNSmy60ClErX4t0fvD3enbdoH3n24xANpUt39rhcp49LuisOGJni
2wFqSx+nuwyTx/sCpTNXzZIf3nHG1wu2QPyTGleZS7DLLhl7aWK6F4/E0A08j3vowCvtmykWNAhm
8Qhja7zc3uJl/3LjQFLNfsd0e7Z+th+X86taQN1QIgsSbtWzH6CQOSk+MzzdbpbMHUSxjasZZkMk
p71DHNr0552SZJg+hoV53CMwO/g8Ag59YcaVq/LLB4EFne2Y7uPtbVgcsKkZ1zP/gvJaBPLPy2tu
B6uqHNw5hSjAYDvfVIurN1a4sL73v0cjhVS8hR1cTrSxgR1dbDpvcObyyVTGfMAuJ/2LR10HAZNo
GFE/hv0sLL5xCFnjhMkcAsTHOyHNWWcK+GGgQoCl7V4JVI/nRni57eIDSjb2OEAmXAVxHsD+85Tj
2mXM49NtVVzOL9npPhU/O3iNUKAZF0bQn6mq1XvHNfij8yVLg/zD4F4IuwpE0y5ah4PqUGj42afE
TD4yx8JNtMCJ63T7vH1CcmIWAwmBLggMGdlnZfb9ryqw9Zfi4mNW5566L+oL4BNNpAHoGjYLD6DP
zvks+X/aKId4ev7AFmrXmYSL+0E6xLGVja6n++LGpLwwjIfilH9l2+qknU0iTV1cALpmd08QchN8
Pvjm+HAb9gR3hCqZyE5e3Mv14g0Fm/E8exzFFhNuIi4TwYjG9SG3Qeb0RzaKKytaebuc/7DMWCwI
X9DL7RmU4qgHc4jqXB5G+JqV4wJuQDBIV/Qsn8TG/SKmx/hMRbQzLAhFxKb/oOCtLkjM5nZ3+EJP
DWIeIN4KxgsP44/oPpL0AXMXE6UL3rvDZKiwV+BSiOjKF9J/GWKUMrgBTpWxIHIvhl2BAfnKGWr3
EujcV3nsDa5zaQI3iXeHDn7tfEfJWwq68EOcWdDbpQn32QWs13IDb1pBlC0NztuCqMc+HDkr6FSs
5ZnAt0NuHNyHpcCiQpKvbEhfGD6JWEsPQJL8oTHr5DGZ8wGL0F14yKw/HvpAXnrHcA7t93TGSFaf
vjobUeORrZwZfhyTh2QGcFEE6ud6uEZWcVEmBmMTreqZt+pygwPt+pZ/3F7qbb05L+5tsJYm7E48
kykmgJgraXDA/kEAqWU/iRIjzsi5gUklNpRRLil/GxLqZODO6/4AL3ZbI7KFDenEsxHdtkS29H9S
IeJ3IE0hXok6pJ3GE1HS6orHI7/DY6X94VLF1YiLMXxseZBv01M49AY6IVDeQnth6sUtMjiVl3AX
zKKt/9l/if1hHlnJiStx9yJHVr6p9vU7mY6CslJfFXQBhw7mPvGSllZ8tgn4ZGNjSRgmGFV7/FBe
orlDuxglli+8gxlJdQyFdAnalGuG7gClwGJreJsAow9MFelXNFFGCt7bM+6onaVziJFoefAo+6Ni
QHFjjdJeG+IvNg4HxkbaXKkQkKgku81x2zxhevMmbTiCPzrAgbbJLJzebI7NQ/nCrXmtbuNLdfE3
zIY3ZadulBVu2pdioc/8rbsNMGkLxuHRH992nTfj7bxNX9xFZy4v1U3554qT6xZi4are9uwqs42v
8NV5L17lDRKafmTyJhuh578eyoxK8RQcTbUAkXVd5GQeQSe9qLMDTmC7gAF3bHylZ1AX9O15+/ug
/zTkUEyAMcuwM5h8f0cFHrL66Eeyny7i6C1XgOF2JyXvfuTUwVLN1r839k/2h/lFql8H+gbZEi+n
vxtLb44ahU5AY7xaU46Vc07l/PiO4wGs4N/bYu3w0xqhmx4aWIggPUXRjH5jNpeuoWRF7KYLQ/3K
Ovd5Kl7F95jt7uPmwmvQ1/3O2YzUrm2Eq1t9kvSVK+P6W/fWmr8I53Hntuh78lCSig2lYUMt6I+7
VnjDREFVVvLjPelUbLBsZ8F9JmvpKCivk65jTKow+Yrw4uV8lQMY7cU8BeiixxP93kN+G5tGWOL5
jT42ASbvw4JJwDQkpKu8mBcIioIOZeFMDp3oQnrtjcpsoTvRwpHykaxgEkQBYw7I34G24t7CXdGr
p0UfPIkKj1fVTc3AB7dwB+GVdeIp6yjTxzIRiFL7SItifT3XM8ePCRtkx0gu99frw+qm97l6e8/K
C4a1BRcVVeZGnSDoevASUxZxRxnkiTu8E7E1XNQX974lVbyXgPy7rmIGyVh+BJPrg+CAAoDfw+Jd
BhmfUE7Na1jr6JDYOtadmw2uVbzjX6Q7tJggBjdQWJnqrK5ePShvmt3v8691iJE/pLknFeM6rSeV
3ptAwJ25+Nolqe13DKvofPbVYuiH86DQbEfyP87dt24peIUFjbjKfXANqXe/n0GDbKlo2Ep1McQm
dhkFvaWsAjbTPCsrJdh7zkpnO2qZfv/MdQGgMTQIVEa3j7+UWHhPucHIq/xbKTn1In5F2b6qRcnQ
hacTFaw4na8RzQ2BZ1F2/3u7/54jjXYbGSTldtPSvuvWGIClUDWTP7BNl8U+W9+mt3F9cAZEzXBL
WZcC4tWlFhdsw6wNdtF039ZBvD9/fbOE6ZrcFS+o+frMPm86n4/5QxtI3ncVdIYKvT9NycMNrzya
1s6MUMV3neyq1x374+JhXiE7HL/FCJwbuEajjuhwgfh/lyY0fsvGDuGEeVbIBr+lu1YwexhnfwhH
LLKF0LX8X6hD/6kBaDTXyONeY9nQOirNnS/6pqLkE9+uGRjSatM5OWvpHa+upffy+3xokiz/GQmR
cXyah07alYtSjESOS1B/1SlGMBy5ep2S6+D6qb+rldl9mA7OrSvkVUsUzjNj6CEP8IeCeRzP1H13
Zyz0ldwHHhUukyHPwxUXvzMIJ1HGLk30TWF7aKJcHtcoo9GbobJbhpqZvV/H1VLUc694m0tAZ/B4
W7tL/TN6Qy3GeUvV9lrTMbdtM1aXuv8UkNDbMsXR/a4qNACKWKBPHx7iwuaco6IiZwr/iTje13FR
mFuymkR7Bye0avZ9uINM94V/CR4eFuGMOYETnkYp0CMMrk1qgadC31aY9A0QMzQTeK5hC5PYF+7b
pOY6S3ktmZgWD+a1rZnb9ftLbX6OBrsB4fDh7s/hTSTo5vQ3Gc4XooBUWz4GsKAgPXHtB79ysz95
HuP6/Pu4N1lY3+POfOqKSk+4st9owqfPVyNZy6/n/8PZeTU3ioXr+hdRRQ63oAgoB4cbyrLbIIJE
lAS//jx4zq7tll2tOmc00+40BhYrfOEN1W02KGyB2Nh0vEU2PAj2QnS8DxejC5wN/PnnqZdx9lR3
j40Ymsr8eWX/WfpPIPBvNjJ0fPrGBqXNEdRfKkH1kCQdfSzKiUgt9aIkPBm9MJSUel8RkYrNcAxT
dljafYcDJ3Ln2bD3u93q5Hzmzmdfh/j3s35RyP866XnVioixnNl7kiKT/verVjS5yJO0uM36pnVl
V2jCVFTr5WE7VwbdM789q2xud70dIatmH9CADD/e//in4dx59zGa2KBuA+Ysc564c3KWARkTmUv/
TJC32QrsnQt6OrHJalpeaGx/PkLG/LJxA+QXsWIGgWH0UfjfD2EJRnzVhA43affEptjuNOpwSP4q
Htb23JwxDP34sybFCjKse9op7ZNkw0H278HUfh5c3Aey7qgnYpBMx/Dv+8iSLi4Ko0lnOPWcbRMZ
+RmHfIeusjXAX6OmKkFNfHWct+sblSsbydUkG1j0CWDyis8mDSZtpklDrJeolUJ/30Uv0Yf2Hn0U
O7wCrClSq0fi3wkFMi21G+SlPkNxIP0JKeFGQ/3S10zQQEOCNe3scpcdMnlCZeDymjzQXPjZ3AMC
DVqUeBTgC2r2d/MGYuOlDkMjpkFyhVQerGhO9lZeXr45rjTU285u0HAuBL78UututbvepsZT8ypT
sGBjoG9gzC+uuQgWGc5DPnk0dKLnlNT45GJ2vTMl6nKpe8FQU8a4QFgrU7wWw0VLxaKeH8FYPWi1
mz/alTqqhDBQiK17r4D7SRRaRyM8JiL2ELNsflrQgLgmw2ImecVO8m5PktfM+l9RtI/SLQia0ERz
BD+QCo/2s3ve9RX/05PpZxYiduGSGLX1ZR8vmNy9jc0nstNTn/G74VJflB5WHbPQT/fWioenXI+x
j1LYfYfz7MW+hDqXFyNhMRXXt4VekY2HNEapgm7Y9OeCh75X5tWNbfi3BTLTXhyz8/57Nqs/Z/Pf
A3J3/OlGqJ2zqDvOwvnNx6ORIuREmBc7ujPH12ghcdghH0tfz4sbfEix4vAbiWybuvtp0cwukqOt
WzAroa+tQEz46oS6Z3pzTskw3pkJTMZF/6GGFy7iGYapDx7gizv+996mk78AaBYlQyeZudsW6iwy
ivB8O85MSrgEKje/82H9rshN1jwE1fXQ1xfHJZKmIwp5FFMt9HcfYTi+Tst/3cbdOMZJrpu1fj3O
+mVyHeK3HdCe3Ea+5WtL5NIEv3KjbeA2M1p/wjpU7fyQi7Zk2OWTAkDl6Avk2eYEK+apaU77gaRG
pTyUWdN/ZH2A8WRVVBGxxsAQDdi/t6/0DBGylZtoZm2sxQX69rXqO1Hu2TXfcCb3VazA3/WViTHY
ed/se89I+oOL23FUnNb9+oiTET2506LAeJVk2Acidtwm/mmtehQq01X2LriRp9OiXZfIm1JnT12q
lucF2foUAnjrC65J2SKfWYZP7cjLZ8byUT9f61/73fv46zHv0gsjiCpk1C8RYZ2wwIp53ytUnDYW
7FqwCMvjmu49xhH16Oj1vO14oRxkOn7s3Mg4LoDarIVZg9V4X97GZWxhjgJPeTvhs4En2pRVXu7Y
wVxtl4K4GZc7HGFjR5z/f6Qrf7+uu3TlZoidfMp5DmsjLMoPfHzYh47z8/o67p5KfP0yZjcbkStT
K5nIdHRm6SyPHxx61i/7JievppsqTiPsn3eZALCl4ymSAhz1JuiErqTnZp+sk0md2/IuRmD7OkJn
xcPle3l1xbkyVabGwlrU216qR/JYjfyp8i4trEmG/oNvTa5u+GbBUQrXPcpXHh7KjYgpqXdapAt8
/Lwi3559YXZzg4200mZ5b1soGkNV4as207H7WOXoQ7ogiRY0lE68gGxBDTidmCThOK0el0d6IpYL
2OG5Md3zhsZMx6qbmeu+CCU8AJD8xHCxrhR8WPQ+mpYA7P+9rnrdPVG4quGsXaWsc+Q6Z+Gs9Dgu
NoErVMPT9jbNVsJcWqORiqTkotxfEY1Lo6kRw718NHG+4tf7BfD9fu7eWCPp0ilvuZ8AuTozmaCS
vogW6lT3w2m4jed9x4KifYmU5r+PlJ9QbkZCxfzGQo2GWunXGfwtskYjMDPbLMebanPy2QVjtmDv
9GGNcvYMurbCuvZOk9CnsOibMfRBLSElkr1kEe+kBxW1X1/L95u5A3dp6cVULhU3A+xw0sPJL9P8
JcGOIF4kM2OmWvhc8mUR0UvEis+zlhop+Rw1CxK3R+GHJP5y3KK7jQIKuF5MBO7FnizjeLWkUxLC
z5OQwF3l2DzKbrNXxWmRItV+fpOtOWQ3a9Lgxhj5MsLVM5PQoCfr8yYzp5inS8oFU8MrZhHZxUqb
GGjYBW5sTa/7L/OxbK6h8QpCIdoku+NMWtduDADGPW/zfbBJ90cfZU+33Dd+Oc/x0ezl7fVF9Bn4
1pqYDarH19QNJr0KAoXkyEkQNPXxYsBC0pyk63BpcvMszG4c7XspX2KUFVPKhxpAQ9yljZLfbNWT
vUKEAJa66uERK+HX+f19JO82Rr1ttNK0YmYZSArcTjq/mSU71F16OHM0L/x0LrjILXH0PljqX4DA
+6X17dLG3VLHuQ+zdI1Ly0T5ORojtexoAooJIXX+zPBq1j8AibnClCvcBi8xdsAzARMSnNMQhV6v
0e2L3yIbLN96V8OpODvitkKb8UmFx50tactnS8MtfOSol+el5QpuU03Rbd6SBJTrDDFmlIkb9JmZ
HSNrf5mXtH9PLuiAwhbBv1LgB8ndTPuQIpOHMcCK9XFxes07dszzQlhGu3+verXfT+4HRZNlSRPZ
AfEpvNtvjLyrukZgUFCvZ6ays88BBRJNx5uahv9rwhkggE2C1S4+ExhQHt6aCx33TWaOOnorRsj6
ESJmntIA4r66dERmIjtjkT04zL7ct37eqqbB8JQ0TbyH2zbNLRUwlBD8gs4LCrH5qMDKqPTGgOgQ
He7g2hOvjMqZtTSmD4apjwP/de27aXtsGjVuGq4dzsGWJesT/enGjZcBEP3+9Mvcwq2QP7dGFx8E
DyhEwWlmp0VHbhItYG666Ryp0W4TA4ebFAGt5mqroNScLYpNrngQzdm6/n3Tv8XYqiZbIrxB06I5
cfduj0URS+2Jd4v9BuHtGfFTzUtm2tw6g0stvXDWjeM5JS020JK+9Zn+9aOIDurtr0P3v3fRh3zf
zxUtKgMzZ+8UqnG3NEmeW+eGzjYQvj6w6MBdQtGc81knb9lbHNhkLvkSfGJmOcIiWZeUCajIzCtw
gem2FWfnN2vTPQuLyA/f9Fn9HPBUtKC653Aur8BsRn5JrjO7oHzOJudex9dZuLoyXQVw2NZcSGfk
g2viSt7Rjnw38bSOklfpHYGZJ8uC2FfZh8FUA1nFzo0QwFt98p7YLjOkRshIgln7HO3TfdTaKhgz
T5wGdN5S2WV/lUvUwMv9Rfe0ldCLeJ8mwqtS853PH6oP1kG99LiGyDtv8aokn1Zezh6RV8lJ8Pnv
CfBblqgZEgUAS+PMMu6DGyXTL7ciV4T+CPKRdtpmwDFBbwUFkM+MVL+YWXNSLRUP5ptf7HHE/Cx0
O/7oenUotgFOohmkbZ/zVu2IzQikgV/cxnRSbmP4I+borNgireQ+SywfWaV93d/dqtN7Cymjn8Do
493t2GFeX2sjkiiSc1ItouUFOaPjio4RAeGkH3QsrAAfodi0CNAdKR6cGMovmyPX12nraToB9H1j
z6oaMy+Ci+A3rj4TNuitmBzulo+L1aIndRbkFXuDis8AEfedMM+xT7txaBsFCkBs/tWHPiG92kUP
xIW/6h13A2NKskX5VzLwQDHuKjyREJBSa3pATB7OtXBILQvAwBp3KWtUoUNjjc6uRUkGRKYAaFMB
3BZ9dgi3F0QYim+4AI68ovOBjokM3iPG8sP7u8tWcV8DlG0YAQOXYkd78s1VMrcagESL4tZDSpMZ
Zg9fpz58Beolvo43kCus0nlsDkDAjGoQfcXQWgZzQoEA2MK/l8ZvU6sXfoSVZKnUku9rq11XYg9H
G82P/eNcG9G8p/xXdoP6UD7lT6FvAsapdzSM03Davei7R8LN94YuFLJ1bkA1v8DrZGZ39UjBkstC
TuvAD2EKpI7uBing64yqFswsyELte+KjXp6ur5vLWjYeHaY/mza62VOTNYrLmmXe9/FOACYa4RYH
fhuBGkdCqz+nhNKp3gXgXG86uRnmPdbHowRH/mVNUZjsq/eEHZDy7k7S5nKuY7kNCVoBlS5x4EqS
Mf5GBshbHGX9PhyNJzoHYqwi9Q+2aRMQ0v/77X8N7v36+XYT9xtLo9+6nEiwf/vJvHxRrO0V22Bf
ByIw1XH2ooITWINH7cOfIta88++XvTuQs6TJT6UoWL7qoheFI8NGAhaLcAkOEh8SInsAlSgPawPt
I33Uuf0tv6Nlq8LvsgxgEdpdSnU630S9OWvYEi+SPo6lBB4tTQ1awBWnrYodi6b21EKlH14RwgwT
a3mlEOeRmCdMBuwD/v0S+hf99ztAAl0xxB6fYYrSV+3iW1wQpukxkFK583sLxD3y8+xU1WkkXAcS
Ohfy5N9Xk39yQTkBe3qmjlgXwImvSPjb9fK00KrbkesdUWSy8Mcu62mmhmP5CPzx2psQhMYyUJrB
JZsd9dbJjHxyLusPI/Xb81Co5akpXNwuuA1KY522XjlVi3l3KQa14qTVIEhcLTenV3gPIMxoiPV8
oFuxzKLTQotHQfMu6GPCyImgr4POMYSZjNYGfm3SIAFNocWv1uno6u2wLrZVvZbDVaO1YzWWbZXV
UK3rYMZPWvxnstiPAXRZgJOhYnXDNs7GNyWnAX3BcQfsNH+SNAe9IKBP3PjiZMhJXo2BWR1MgBfi
tCPrAa7gHGnFiIEX5O+6vMr4H6MTXA9zZ0U4YOnasFWCkRHODfEQZ1NNe67ap/JGwpO8qeqnaKwz
LJ8umq3nW7UuRg2NMtUY5p3NqYVWZMBz5jBZC2XYIVEKkCMGp9s/3/wKGOSIJiGOcB146bMeOlWE
Enmb+YJRj3Dd1dahPEDuyzlX8GBwBhpXx2kLE7m0E2tE6zUiOzml0zOg9MqyUStzAFhZRfiknZbV
ESTEoGZLoaANzaqDzoOOJ/j2ygtumziBBFSsT9jUmPngliCDe3sTTmO+ayOKXsPib8SNGhRT4zRs
dOH9SlxZhg5PwU3zBAbmYtFtWEHhqhucivaNdTjV2bN5kwDV23kHh2jTdWNuvMCUKJmq8nsFkwCq
SwTuF18hzuZOfg2vp/HNiAdnA2jZQLzOu+vqCGYm02etnV94HlUY1PHyBGq+M+2oedAokvrQ+8cS
NDVJFlFzY3HcVVuVm1AdoyYjBxfHTJBgXJOhIuF4nsgBFCdQMkNFtVusRh4sxp+nD2vx24XvDoHo
KHVlaCadX8evTGwFehWo7O4PhLqBRt8c9mO9btvbmFKXooFin7JM1HgD0EgxhiCIRXBovPeuAUxj
Syokg8GDW+xjyx9jY7FRmlhjyAAI/05btKZVi8iKIcYhcqYOxYqWOqyLkzWFssDc6jSP2cAsTRO3
n6u9L1UEwB38wG2ay6MHt/Pj2DREAngKtrDcTIjsd6GwWaB0fL426L+AxcdtoWYWbs/q6qT5Jaan
50mjOQxIiY5rVj+30qCWV0o1YisVUZkwbIsOVi08epE/6mJ3d3U/SInRHa9affPPyrMEDgOfotMI
LK91fvv380uPnr+fyt9277g2ikhReX6mKrsr00WMJjEEIA2WxgDzh7IZHKUHHfgfR9Td4911hwS9
No6X8IJWLoxi49BZkyrem0e/aDdVMGLr/PdDaj+qDF/XQ+RHFemZ08L9+yG1q5web4Ab/NNtpEG+
OZkfxW3VheMIgV7wdcClE4+suIFpATKag8eydvCDmsshDyq7uy75Bo51y/D+YoQ6BAOhWwtg+Rf8
GENcuY7bepxYY7awVNxV0AqUyekygrYWtCP2qzwd1ud2bERnJyNeP4rgBUU3o7HNH6qQOiE+VtJ6
UqsPihW/D/X/PvrdUFcJXim39nzzq/qNrajGNBeWGeDgmOKXzcv991D/vvV9W95310O+1SqEkB3I
rHzO8xqGmwrSVmJXh5uYA4yGOEKegtPmIyWPflf9ubNAsFdVlRf+VWz+NpXro65HSpViupM6kTY8
RxPNWHGW6ZVzDh495287LbPJUJDMVQ1gqn9PKUILtOcltjGmcC0P9MZvcy9CiLJ+K6p+kjBDjIY2
zdHPqHE2EJZOzw/G+sc9wMulYmeqZNGyhCrc3/fQam0iWJZBlZl7uG66HkIxhIMWaeNz+Urc8N/J
6iT1TNCXD1fxV2HwrwHvr98XDRVYz2Rdd8sK7yMzbdqo8yWohbcB9bljOjkpe9ZPfhvp2ThBgzH1
ynihaw7bWFM6Qj2Oq0EpD/PrnkFKir1UbVsA/Ow352goR29dN1WjHXtPbyk4Da6gVqp4cFG8U90O
mm4fSMOHaHrplw2CJ7GohnBe975Nf4+kIF6VqumEr5HkSYhLQ9FNUSL9b+5mrG04gkXsMHU7ZfPg
Pf569R6RpFFGJ6S6O7XLOGlU4Metf+0WJiUZrTYdpg+/6XTVMqkGGTQpCBdXPOy7weOn75/ux3vE
CJGkHWiL+RXhf1s42TmR6zgxW78ySRXqtWWNA22OKWd23BnBvJIAoH8SXj2cQT9zh34Gfbvy/Tln
yOcbbwQ7iGDGdCCuzKMRp4/WOmyKXLJrXv492L/sh39d8e5Nx9blpqey1uJsOmCTYM6eai85rY8K
rPvp5fywuv7LUf7XBe83RD0zLL1mcFkkvLo4GlzbIROMZ4XHcBwX1rqEGUZ6xn7M9Dohjxv4ufpo
w/rloP/rPu42LCEoqpOe6khSmg55kuLlSNxQDJZKp1EchvqaDzQK2P8/w421JtMbZdb7bfJy6mJN
rCReMMpNOBzSqvt60GITdL4cPYjmfnu5MpYf9JtNYu/7EwDNEFVsW4WrKU4F2lIlvB2ylRA88XSP
x/RHLMv0/X69uw04r8G+NSHXY+HSrlLwQeZwJW1CvvkP4Zp2Hf97OH8WG76uyJEDUlXjqLubvmF0
uomXG+PJ4+Vkwm2fV8OiRbcnBwaHGh4y6fU4zDq7AmGjuqduS2alKzf7pDyfOwSQNpJa2A3WvvUi
pdh8fmvOD0BIX3fxbUPRdMBxnEcqmYgo9s3vv7dTNeqqtG7SZlsMKVRiZAuQbTFUtreRSRsXCuMQ
3MRburyeBuCJi/m07eETAM6v89ozvN4ohoJq9d5TaLtVTp8v8rJRstBwv7RmxuqyT3s/wgkki0G9
j+ay3/8NNLmBf9iQzg74ff974KX7BuuPZ7p713GhxVmmJM22fqdTRb1+SatkQi/6PGyvg9Sn79ru
w9UZIqZbvFojtEXHUOGD0I2xZjo74tVRkV4mREiX5QtA7nX91GFtBFv+LfS0SSU6tFuYRDhqH2/T
4g8nX6EAhILjsL4chD8K8qurcg8PNV1JFY0utVcLKL0aFZzIVp8JXDO81pGgmnTCUG0cmgrnDyW1
nXqPYz3H6RVRkdSB65xfp5pgqyB0MlsGc1/stVG3RaUiCUe3qYhHrYV1RXEoxyf3IiNvWFVO9QSv
DkJvfp2AwEb5awqLMR2eH6MS/5Ot+jF/TOqYgGs0TO7v9qowruRSEhjrxq324j76OAKz/WxRWECO
2/ItlL3W0baDWLoHc1ov4YUpG+tdTu1qX24uG6JsPGpXF0h4frBWnyj+xSG7nk3FBaKwd161nynI
BtzqbWTCdMHWkZKgZOpdUOa8DJTNFVi3sW2Ad2/jEfImw2oivlrT1KFBO2kdZZS+xM+YeRx1h+9x
faP0wZzTX41RqxIP4vJsJ5Kj00FNhg1gP0haCDcUTgsa0OzPOc7S7O26TvCl/YCLa7yQf2rv+ZJq
+Zm6jIdcQJUPE5itf+Jxrjh6ibBQ+wpNVdml1PDRJNm3FG1QjbDsWrdhxJ4nyocq2kQp5pMEbO0N
drDyQfBZ6bb03MGhJxZHEwJeN4D7d1C6GrnPUpycFxNn4gwmE3g80tB4xuoYbZYneV5uw1fjHUtJ
oMytI4/RCGPocY6Kh6Ktz7O9dOhshDF6U82J7FiLdGl+tLv8OUPxZY56Q4B6umKn+QC0JOoh79Ih
uzngfAGWXefSIeYp/piIskAjZ/RoI1IflkbJUNqWAEDsqm8PgWcAJpn27FGnmOivijQwKeN8gKqN
N8048YJsqDqJx3eIFmgdxAuWXbvsVvKmQbVkfTIGWPjyzU/IEmyzFZRC7f30wdqDbnha0CcBs5zb
Lah3mO3+jU11R2XmBun0ndpXHDhlZl/mEUt+zq0DfA1tc395QnMIZYsD1a7yjec8AzzjSwdwhinF
a1Rm5R/xnbBiKQzCpbhU5kiVoBxVfjZbOMmwdekNmxO6n82zEtrGgUJh1nu1cp+UyWLbfKv+gJmA
Hz9IEU4HfduXIZ34PDhi0cHiMwZNNYxqZPFINQay4KiTeA3OoUxtKRteJV87uZ3lBdUAyevkPI2j
iVW+ms38cnTKzgFIcRrTiJXkMTw2eUCHdiRAgIynl87pv002QFVVpU3b2dfnGKiiZScy2jlOB7X7
BfRi56jpiN+FR6XTr9zADLugZ6WDebH88POEH7F/w9s9s9knS+D9bypUHYzIQZ1uafVzKrVPdOpH
t0X+57qtthHhNWnLB7Ndej5+sqDLLZJ1u9Ygy2aRkCiEh+aQg8p5tMPLd8HDfxs8RyrijNgyKV9N
hm9RcKQkUX5Wo2aLRtv6tKy31Vzanrb0bZs/1Y5526wQolEMVFgDrGybhYBoE7pAXrcTD5dkWO6g
gJv/r/Hjj9u6a0nq4i1rzmLcbJH4oeZMceHkVMGkBX7c2BXCyPmse9fo437EQ1Zv8KBAJPfn2o+9
2KLsDwGTjE6+u/4pSOtrLnH9fIuwU/MqsYrQXBNthaXP2jhNWmMYbG5/Liv2l+6FvUXwzofju8ic
fpa24FWafkfSrrD/HpzK94j8r8GRFf5BhBIJRKt/p9/emd5c00jIg3p7Rk9ZGWRDCfEYVHogSy0u
AzaxsWEbWI+TTrgCRF6qL+MeqmDMW5JPNEyAUA4MV8JTG18RBTZK41nTYL5SVx8m4oXoclTL80BF
oxPBiGXzoDCl3gWQd/f/Hynp2/2fDSzjaEfX28tIdHJIR+zl3P322UTo61mjeag7l8FrAIsI8rpH
R2/QjIwxjHoggqIPKxDyiThqBwQfbM0prcUHcc+vd0hrB6oJXcUfXmXCUTufzatUb7NP5b15S/7g
Su4Ju2JxrZx/X+qe0fLfYHy71F2mdO6axipyrd7upUX0jlBR4qEi5HbApVbIvl08y3LO7/lefxIP
+RpUDYx9eR3WHGcPspbf5rz87U7u4g9ByRsjNkReiy+CQ9AS2/SqzSMc0X2t7McD9/Wdb28fDFHe
HRXGtkOy6f0K9sM7pw4pRDAt54ww5KmXB2P8++ukS9mXrSiG3kXmrRHQHxBYMBckPusBKhhD0EMT
IJ+DG9JCNls30hwFCgrqun3IN7kHfvzfJ/7fy98F0SBw8zRM2GPFT1Sa/WCZ/SnGyMi7Ny8axBtx
eRkmS9gv6PjJI2OZwnRjTrMs67E+bOGnBs5DMMpv+74Mqvx/huRuDwkT5WqIVdhsw892LI+jKabE
m3JEbD/MDuoYnvY4ekeSNLQ5f0VAO/pCGl+co18OMwcJ32bUI+RMex4NhUE8NgbV5N8v7b6rfj9q
95LToZS2UqHw0gQvxVLHmlvr4AUO+UKfGC+o4wES/PcVv/Dr95v+tzH5eo/fZiY+I21ltFwRGSi/
HQp2OZXdcoBKBwbmsa/vUh+w5xpJTnkVvN6QI734yuA00p6USX04so85T8dxtDmP9ZfjTFmfkA26
Efp4wQeBAipW1TsF0wHYvWW50lBZQPlpVM+OCCXpi47g0gAk0E7SMRECAiMLc55fbWNzHlKS+/ej
3uMmfgzuXUYdJfUpySNef+sE43IqDuEzZs7FfifPYnPtGZglmysVzlHg/L+y+L6ujogHiQ5lR2bg
3YIwG6FV9aNVkSnHy3x5Qxduh0Lhk+Uo4/NUxsCmdNpJ/xXVMA+k/kCZmg9aBOZdaejHTdytgKt6
6Vlv3ITwrKM8i0beBKHNVVPSGSHCG9RXT0Y5bhGkgxbN0naEUli6RLVvQQYEwqTC4v6ponSVD0o0
wVEao/bNwRujxUuONUAnEOft0F1qjjBWUIoWG1s+26B6j8/JwXope+2dy9xYqdvoU0F5CcPx4wFs
TvukfUZFH+h2hn2ht4tE0VJ8Bre7J5qGQeYjSENKm16HWTnO27F2GR4PDyaI+NtpoFNjhyhHPirf
y5wQLXZmKrQMTzS4naf6dXhOp8F53F6HeTaLLstjspQEr2z9YCoMg0E2ZqOw1v1P0ZfDuQ3POL5G
I2Hd/2EyJsspn2QkZQFjD62hyV8zB+oSaVnBAaU1R6YJIVoaTmggX/ggFYlipG6zLlabjcs/qv1n
/MLXzWbzOfnc7/eN7V3tz6u9ieyNGzo7d8O/n8LgE8LuBtowRu7DN3fu7vq/0PZ/84rEcAVbNUaN
q/9VOLJw3UIVGUtZRJF7Jq7onaDSkzz3v5GjkEyGDBEZUiditoiTjnqnjB2JChegdWzvSBHQVD4h
h3JyEIodfX5+fHwY0GGNaZ9Qc9UQ8lv/ZyksWt4b3N4AlTGELAcKSbY+JBmys0N46ACuo7emLYCJ
qfX82jyoFH7V1O93OIN4RhUBq1H2vqs8N1Z1iTq9qbb7xeHwKthkfyNSxCVyePbhaEPUg81MFsgb
oqKDnvJx2LO5+9+5Idvaa0vPXVTc3N11uoNgYwP5sN1oGA3/G71eVpphnfCw3qPzwLhrGHwtWAPz
C9HUDBW0112kdEUxJIhVoYZ+GoCS9zPc024D6d10Qi8YU3yEyKI4dY2m0QCpKj/dKKzfVzQ4fJFM
cI0+OoJe/c+kgeZJT+08GUbROMSu3m0+PWOrPB/3qS+6yqLk9bZOBxMjUullDqVqWNElheZ/ftaG
jUWBKiBhP5qDbCI8Qft+ip7IUORt+eUEUr2JY/E19bvnYBUtETBAXGkbGzaGfgbKqEjhpstDNub/
OI5vTzCX/wSIoCECuwS1VHvamn1EXeZDlv2HDgocHJMD0vndWOGBQInGIdt+R3UVWThhn89QUUEo
6zw4b+qbnTzro5Ai2uhICYLnVxH/jSdRr6obucKLOREipxaGJ+TkYeVMevs4tNeu02Jque0GLapy
XIyCEAdgEvXjIkeLJOc7y/aJMacEA8t9dZqpBlKRtgKg8t/7zj2Q8cdLvgtCb6gwxK3FSyYzAHZ6
pDbFu5pow3qINirMrhxjVZEI4GG88duG93163cWlp0uuSE3IkVj64boZKyN5TG5S2ddx6hUkIFTw
1yjiezpC1P9+6Hv46I+Hvss2L4Gast/y0Neh8ERFyb/wgcwzklbovTvo76ActidKQD4ufBD1fwW/
d3sCDt6mid+AwfOrd4dx02XXQBANNnpYy8ivI8MAlu/lMukO9UFeorsxP/+hVJN61vDidK7+fvyg
0CbNxENffjs0of2QnfEFmP3XTd0dznmqFO0xCWA1oIiZO7StjJMtIA/+HPnaoB7dlpGvz+JpOL9+
Ws9Im8FRPb2cXurF0a0BzZjgKSan8yA7OSZKO3iJ5k5E1+s2MM92imjFvlqq/mUnLA2IwPK82zwi
A/+W5X4f13uMTRIZSpic9Wp7dSy7sA8SGyoUAMRhL3Z/9HEyot37jnHVW28MjYrQ+HoIhuq4HKDf
6KLfh97FvsbvNHc2DWfHvyfdV/x8P8RQ0CDniT2O9KsE8i3aDYyg0sTwUm2hN9BjtRrA+I7wjuZx
+nKdIUBvnW0cWHax2Rc04w96o2j0NU7X2hfTedGxCYcmk9r1Gu0+qu5HZGG0BzdJA+tnIcaiidaX
w+Er87O/s8Vjk8nWpTgxEbAJ0HqNtC/1fxMXeGr5TmXLQ4IzdsgCUVyEj0fV+MiPyK29UlmkOgrT
Gt+L13MySF6lQ9MMij8xJcc/wtpcUnYE/J/MLt7F6/goXubmiMfu+k+7q9Ex/PqXYjf/Gk/XnfGk
HZSvj3aobhyXtMp1JHALv95YT/3/dkLfXLVlInjJzilXvZUv/32aVaLZvXBxBtfr8nH05KExMkbq
EO0BpkV/2p4xjYQK9BU+9Zohxy/3ApSyh9fn60hbGV8fcxFuo3m4BeRurbTI4augAWqcWivsWtX3
y6f6fvvU30P4X+QafoJ4xFga1pzNhCnEOCjQOhoKK8U2XWfbZJtt43UxFcbqqJqqo4aDQADSn07q
FXqjKFbvSjfwKJ4PS9f08lW+KjaXXb1LFskmWh3RKSBbnUezAuJJT23QFiqVJAQNI0ddaZJ9JXe6
uu1YYqVFO3PdPPVCbb0+6tWjbkZxnpo/LQ5KT9RMgUFS5aRl8Sof5IN4ADTfC0heIRakSCNU9BSW
CsWCOZfdpbtwE26O3Aa80VWJKhEECVf5g8jriMTBbb0csVHe0+I0O82saYyGejOhozHuvzaohAMF
RZpVHz5KJskbH8zcuy2siar8XJnM3PMQ2/mROZZG0iichJPjRN0rvuX999F8+NO4Ts4uTKDQoNRZ
L27ioF4YcGZKfiwggxVuNz16t+llGrj19OabbjnNp7qr89V0ezZ7/3tnXIPjZTYHhE4UQwrrim4L
iS6a9lFNOlVd2c2n5ZTtko800J2+DiJN+k8x6+Dv9B9p0vyRJkc3A0EvzHVCdHlpDZW1su5jekhU
hCJAUVl6kn2g8Uv1ThsVtuz0dbzDgTCSDtU4xRyXhTjAjuO/D1lx8EJXiUDtfz7SpOM61LowqOx7
AXCmkt6zw0YV8A95QcaVrPnta7eUl+YAxeRge5wdZ7VX40JWTvRpPaG3wF89Gj4ZxpaOhlY6ZeAd
1TnSoAvLHKLTyIEx63/Vx0KLeoZcaUljeHU1+QHfiU2+qhYl09o6O/0vbrtioz+FsnPBa2OqHy5/
0td6h2RreXPK3XmDZu7mMtM9E6nNy9c3TlcNwYln0h7ib6uH9LX/z7htK0zaChhoHs0rOk7Ma4Iw
WeynZI4eOJyEYnz1Gj6VV3ja9CFHQP4ly7UUCpgATyWV3f4uqlGN68nsLGZhiRiyOBYm8jie6uP+
Y45lB0HsIbUoF5eGzjvPMj403w59RiaQoiGBP1S+MjNtbpKd9ZldxkclucF1Zjg1p+WTijZ9Nh5f
bBup5Iuz7J1qnp58dze52qvGplHoEIeirdR/SHuG2jSmXc+Jtvo4OavNJ9kZWd0ct5oX/+YMm1E1
qEndQifpfaLcFhGMzRUCQTAP5sb/Ie28lttWsjX8RKhCJniLzCBSEql4w1IEkXMgnv580FSNLcoj
XpzR3h6PxjJAoHv1Cn940p7guD2kD8qi9HP/Eplj9s9t+9cDO8vFoqARwW/wwCCucO8n7l20RKyr
pmqJbjpfmav4TCv90IxcVMHMwQ/M26lxwkiNr8xEoJCvwmxRu5qcLRiOmnj1TP00HszTerO5m3zM
g8lF3XznkKACJH76qFST/B2YO04j1+nR/X7m/6P3OuGPVQnAF0JQzA/OTlNjFMpAlvJ9slad/KN7
lZ+Eu3ZxuDVuib6Xme4/QuB0uRljJQmYF+iI75er+yZNi3LMObwHxRoW0U5fS8tigyTxxerwwqXO
GlpapRRBpIv5/uQl69kJ0Ld1elEeito6PUqzadR5fIFsqDCFfWCcXD/8/mR/Fg/fP+lZbZp087Fs
VS6fI/7qlncVeR5Nmm1/6XP+bGV/v9BZfWSMYmHIIxcSVojMeMk28AJI+YhPX+iGnuMcKUq40sTt
0Q2Ml4FrfX95aQ7ZczhF+V5bJTuD55eZ/e3xEQ0r0K0lmv9gV96qe6bsXrgPnxC1fkb/yIKB4QgL
1F6uIrh5sJFwzHMVBmeuvoFGcqv004n/+9P/97r+617PGvx1E53aw3Sv2b69Cu4kuIrjJnKON4Eb
Zky3fr+cPAXN76kzjwbZOJ6NxpM5d6UWZokRtUWQE1TJcHblZ0D6e6s+Q5uESUDNiEzgc4CgBDDQ
+wPacHwnAShl9YzNESO55H13Tmb/z7v6c0PGtGr+yuWL9jBrgpQbytZVaApv0V7YHffVu+Yfd6EF
UXOBeAPa+WjpX/d78cKinJ7u2eMAfAYmDO4jm/0cR5rP+7gNxLpkWEoPUN6CxLpYTv37GhN7FqVC
oMdnn1DV4gTyZV7iBNNd42fHbD+7ufRi/7GLkZeeGLAi8F5mq98fo6ZGnUHAKvfj2/FJ2Rwfwg6J
n/H99+Vzzj6Y3takYo3XFwLSEh3W75fBLukkz5q03COVTNNtLwLuOt72C4qp7Gpm/361f3+m/17s
/MFlJyVqEiEpEaNGeMUMsI043OYXdsQ/386fT3RObxHH3IgOMy4ieumt5CtX0epShP/KVM5Wmc70
btKTUTjAzldZFx2MY4FSMQdz/CJsEW3bxKto102a1gdc8CABe01kfSSr7P5lElasFwhMYeWFJjk6
Lhzd1weHFMJJrEv2vF+ToR/3BvwPwWZ1Er44O306WTz1pSBU+8faKe+T9+x95oZLClD4t6/phwLo
dHLsu33C0cwZNgZGLnjr4EghvyKzbyZeTDpzKfn7iROAFkx4UhHg0Wnkf6U6f0WFLpodE0Moo32C
KCWypggMus0ufA5xr9D8RLjBf2YWb0Ww84+UvfpH/AyAJnYyxJ4lq9QxnKQYxW8Ib4bGUQHLymaH
a7NrqHQN0aykfkW6UAbAboK6ih8ldj/dAqT2tzqeABqmNRZqp62NhgbukaDwLmEhvk6hb0/+7DOe
bdmyG4vx2BXRHml7UGxzHEpCa99OpMgQn6J14c5WiK9gLDS7PW7R9RIHs+omUYgMf5fbeW3PV7yn
pt0cZqS6RwyIJpOXzw6LEwEqjDlPndEzzPEGUx9bESxJQ/1PXhx2s4pwesACCkwR1K3MwpIju8KN
E0Q3M7yjN8PwGrybO0zWN4viTjGBH1ZvAU0VfPE2ge1gNLGa4Gn4OmwTJ94dDtYQme/9w3v4Jr8K
iAk+1/eFJzxJd/HuQhT6yvXOnhwnJiQKaAxMBGZT4PhrdZQHJUJlXzrucdiyZq0FeFa/D8zH8QGD
HsYhJK2vGdh/JOKtkooMi2RjhXUDfIXa6h+M6kKv5wtq9P2GJGYTEuRd2lETj/f7DSHNMGsGeDQ7
7kRMnRSVMGuOJngC3tes8Z1ZC6jlgh57BlU49BdyiCno/nb1sy0sGPM+a6JC2AFLGFsLcB7icAPO
SZSUqa21F8Ky9EWHPL/gbAYVEN7QJKdylrMcwcUYRtrNdzx6Mv3JmXRwTxYTRL56zBoml8uTM1XW
/yk9Xl9xnKW4ft2P5n6xuP3w+M96vdbNp9FCQneqOUTG8iNT0weIE4/r9Wa9udu9FKazfvj4uA3M
/X5PyT5VMa/b52cIfovnnPIGY9TJuQZBCo+2H83K/3y9Pn+V89v9NBVa3N6+XT9k5kPlgKzDanQq
diaZWzAAd4GFFY1Ci6mxmIzRdHMivmJs14uvmdrUd5oGYNMIjChAcRNZ4atx0Wv4ZycdyA6rVgN0
r0ECOpcdE1BfS7VMM3YY9FrknWh8YURnxcgmMXjHtiOy9lCyLBwDLlpI/ii1v64N6QwiOknQV0Po
rw0VxQPIk1I2dlg3eSh8Yj+P1TEbJ7cvLdafzduza52HPbUTDkrFtVr6PIGPqZ2jM0cNEPQVeJcn
ujP4iQHYEDx4xh59G94avFL7uEwc8VXbX0ozfm6f6cH/+fBn1YKUKGKNao+x47HTx9SpfF8mY/rf
k5mf46Gzz322aYQBx/Y64jKNnd/PWMm1mdn7wXx72hwA8UTY3XL6XAgN5wIkKB5+/3DnoVJTWngJ
Ek8b9NDAcNFYGl62lr3nBPFryQctwwEPvNTBQscBm8akpl4MztyrpparF7qFp/q/Pwp5PkWk7wGE
Se4kfAHPxIBvoH6Pl9k4NrqaH7Wdvbq6EsznE54okjtpUUPQ5cB/fi7N59fn/d5NrVuEyp1FYLJG
jra3mJo1bGjXrc39drt9ft2+7lvPJaoEztFeLPbbqTeIpIbF/1Nb0hQ4FovBJA7QsGMWDErQY64/
mLfG4uP2+npt0rS79sxrk/bHet3b68H5Ck29u3Y2o6NZm6eNzv8zeRx7mPB5vSuB67uu3fXUN2Gs
ZF5P0/6HePH0oJoP69Z+Wj89EbvuNstpfO9/JtYnw3jnRlh8DZjNuU3r5AaFbmS67Zvd3W7J0P/T
vvGZsTP/Zwz/uXpfrVap+fiYm4+2TTLItyY759W7/f5+E9g388WEI2gATU4xuLfu3w3rHkEe+lU9
YMT/hGXReiRCXp2cq6u5eTW6j7hD+/bOOpr8QzMRBDLTBfvTf7cv5NVfTKGzdywrItkbWS91z1fh
+1dMSTXxSF43y/azXcxQEqW5dfIEPtABbZTfNXjR0dO8U66UTWnhXXAXejUKcMfnctvcCp/qww6j
LxGyQk9/6YRG68Pvi/CcQjjtDPQXRNhHSMnODf1sPwbyONb1UclIIgyksUY/QMYWLDNxL7NaOvD/
z+ud7cQmSYuknusAlOlgq45ujf7R1dhyioMp1OZi0fGj3XL2+c5KNfWUSVWqcb1iQT5yA8Y+tcTF
JHfW+CHzG9Up76B7ur0rM6INd9ld/nDA+y26Iw00NqfXA8Y2vz+Dn42Z7/d0LjcTZe1ojIBo9/nn
uJ2t09V0BgDgl++Fh/ZDcYHmLNXF/Lb8YHF0DemLKdyru9lNvieX6mEurGOqQAyYb2KGqoD4X9uH
+qFHhWD3+63+7EtMtwrYhGYjqlvS1/L5a/kCrpZKsRoy+hLDvn1Ga+s5vUNBzZvfNnjE2t1N9Qys
ZgvwpcHw8RKY4J9vj8yWtUkApzj7HiE1tpUWzcpsHyD2Jjvhc7Hq0QPRmSX9/kF/4sX5oCjCzEmY
FXGitH6/En7Ss3kViMm+3DS7ST6/JGROk4+pP/xBlvbgXV+Tgh0eewZV+CidLvbAxOkaZ7FCgX02
pR7ypD97tjdSST41bSRE7I3jQjMxrm/czj0tR/fgSSR3tCatE3XJcZ0xN4eV5k0OuwcwSaNDZMT0
kEj6ni0AeC2EN06SVTUB84CkdKiiR1scSx2B+czB1hf6Ql2o1/q1sZgOFsWPlzNrWCKscaVvy7Xm
CR4tJ0ynwoXGv/I2XCMOvAivccsEPwWa0qc+9HI3hrvFcG9ydPKVa6wevIQ0scC7a2Yf6YUI7u8v
SprykB8PCdFHBOCofeBnfn9RyCRkQSvGMay8+bZ8gEH4md8GTuFjf+E1fuNAQ8khvvw/L3tW2yhG
aKTlicvqy8LVttW2tiWysmHZuoNj0PiXie3Vx+9X/UnuQGZ3quEo/79a/mdZonxQ6mA8Rkx4SY1G
95TZzSq9RTOtWcxmFAHKpvPBDlLhFfcDyKPQyhf5+/gB1NCjJ0HZXm4lOr/qpYTqn28BMTx0gTH/
oUfx/S3M9KZW0CCP9jVBPL2iqGEiCdWkJaRKNuWoKS4bG/gNw/zgBiRU7yKpRkalA6A0X1I7Ww6D
yXxIYM1ceGj/2keaQitHmSHiCkD1bC9LKBerSV/Ge8FnSLYMEN7FJSMn2RzsiRsnMZCEtGxTpqLk
4gzue0KxQaV2K0MJi2nnLAFzryb6BHA/IMTCVrXwSvHUj9LCKts+ODEmNp0L5Z5qKLThk/C4D/A1
AKYxIpZRiC2ANGirwFEXM6fzj1yQqaunsvXI8vGXneERk0ABi1b1h3iHhxPUKz9ycSHhrwj93uNk
Wgqv6uCL2GMAIXvS1tkefE8GskowX8EuM7S9RaCXn9BJClUgTg0Oc2R45loC202VdwKyghAUeW3j
FM7cOm1PzOa6ZTRa9UJbHgCO2Ed/uM932l1tmMn95Nsifbm3SPi36O5pIYM7mxxJVSQCs5voRlyJ
D6ldgJxkPu8kk2Poc+c1iKcjC+sOdzXY2sWEDBBXDTkzXJQrDBMxjWWCKvuBO7PDh8l36HAbXZBB
hML8MzYw7iCLgWYs/SRgiolexW3Mquze5KXqlQ7STcs5U5ZmPZWTqtfZiPqjWt5bgduQ1X9C8VsY
HqW6G296hOdGP51KdLiSZKXgC050yQJXs1tL9FpnmrwfPCb0yIjSj2K2iH7VQjLfGKp6R/wLG1Nl
sF4CDuLFW9F1y+LKFpKL0KaTg1IBY0tnpnAPC0x8fZzHnQ86cdR6R84Zgan8ETPyOUH6ALpoDsh2
sA4k/7ETg6kFweYGZN/TSPLglrzfnpAHpN9qHLrP65B6ES9NR3PI3xzYQagjWXhy8m+/TtcyER8d
wUd8c7HaYzDKjJY2FoJZ+8jJrBl1pgZNYQrfDF744Whp8BSos4ExMdi8mkyS0S02C54Go037c/r2
504EPfuOAy5lEuvCYhTKv72f3F3a2Nq/Xi+tlonyANoN65bvQadu2zDvDzWzkbeYA6+jVBrZe4Yz
+WPOcNRGK9mtJwMfW3FfbxsfEC6LP/QkfFwR/rJjoFpMkxbAXv3Jp3PihR7AUOK2ySeirYwZpYDr
/O8BaX7pvs/O9UMqpGJEb2qvXxEzXJGWELxdi6s7n9AEMGRC7Q60osi6jLzpZrKFCKwfZqxZE6CO
logNaLPuWU3GzejqYI0O1wd/2telXTnTr7XbkbpnjAcKICGswEcovvRRbeBNZs0nBwTs6HZo9RCx
og1dUydexNeqi7jJIl+ArSbUeQpY5mmkDbGHQf/vj+HccmcqNTQN1VbSK4OZsnzWoIsHJYzEUxJR
anBMQI+d+xPZLd/o7IjpO0S1zM6m9g69rPR+sBnKETUH8yExNQ+LFS+6h0eGm3d517rC1cF8wTjA
FdgFUwlKb6vA5w2uAShvOBl+71+av/8cHJ59hrMxMUoswZAc02g/w5ZVIQCMNg7CFnxiedGyO/Gt
XdO+40yYhv/UvlAw3EsL6h+d3+9P8uyAUw8VLfOQuzDuNFcFtyNT1Yy84gm6ozmDcz2aH6TjYNkN
84U2t6VtkX+98EKV6cOepWLfXuhZdlJVlTYLZrzQKT0letkcrYDNX1ngnFC4yXi1q5sakaiwdADm
BoErA3+fWe/yDbGT11R577+vsq9V9OOmmOIwzuTs/yHSe4jjvIjiYFplJwcfIFNdpuaNMOmJYuEV
eCBciI8BTsaxe/o64X+/Acn4RydNg4WnKdNwUAGofxamTno2zzG83Gts8BHMWLr5T1fnqxu8gQ8G
V9uR3J5VPnVte36vuBpfonP4DPxmEfrBCnA4uHfJVtZwKRdMo3yVVAs+8vZoKbZiY7bxCig1xMmM
9s4EQfz4mHKMiQRQm7GP9rzDtqKxNZgfb28PD09Po/OEQqPTOaIrcTTwDPiCEmFNLuYMtizJy1aF
H3sAHziLYqrz6euIZ9zH2/X1w2bzckckbSb9BH5F5/I2YI40dYYnWgRkXiLviWg8M98npsREKYhB
PMsgCmT8VQzYUhjAgjvDS1lyRMoWsg3+e/rbEsZSGLxDF4IlTwZychGZ9OYQbzS+GK7wp+7udiH7
O3AnBsbvr+0nipqdTUyaQhNkauLU97dmFPopTBol3OMMg6jTfYDr6DsvY4cyAs+bh1xbVW2NXkYM
Cr3k5U75TGB2Xnc3AX02xyB+ZReKnX91iZn70SOkLsVl8wui/Ff5LfS6NAAXCWF5dU/Pn4wanIKq
kADI65lZ5WA1u/IOdC/EfRFwkvZ8uoZ5lL2gnyHuK2QhCrsDQCm77avy9PsTU//RvpwKMEoUSJlg
B6Ya4a+bAx89zpqqC8FHh5v2/pQ4jCMjcg8sBsl3kRu9adGKqAncMOkzt31MHuTtuASF3JkySfhW
u1LfClgoiT9DghzS2g3WN0pMVEjxgLmLckyzoKYXBz+4ZAD3NZ05ixPAmsDT0fmS9B+SNJXYlKM2
iMe9wLjIxb8ZtGSE4LMpvoWISz7W2/4V3yG0tFCiuEiP/wLlf7s8KuaIvaEArBkTtOosSKDAqdeQ
lOWdgckChMT+tKjcObBRd0a1EkxSGSbQUag6g/J6KOjzNgyjB+oYxcftDySPGC5JNU9XIX9en1v1
pgRSPZKhqk7g5/y+lXxD9oYad3C3w/MDPFWFf/lnBa0F3UBL19Zx+Yi+c5E6AaDxFZoRw21qJauD
jcJCdyMDgENjZMF/c7rpfv0UszesYeYiELLSOKPJHDInu2pzGxbU4EgYA5sIdMevbP/agkDfrpKP
04q32XjiCuglCC4SrlVTEX/7bUgbvkMg0jQe+p3E2Bp9EfDeU0sLHksof/0h7QW489J4QJgIZHGx
iEkLYogEaM7gLK/5mAqjzs1UpCtcgMf65uhVrv4cLbQ9q0a90Aj4wnb8eHEcK9PElTAvnlW+hjEe
JOEQyDuNPIVEM51kqWq4coOdQ1HQcAd05sk2L7yisV6rbUM+UiKbZZ5amxAiE30DX2s3aXF7Apwa
LEIQbc1WRnnlaGtIrcBGBIQVucrRF/vr6nQzU1YxaXy5qhW7UNxj+cKWPnTXfXpVqbvmtJSESyX0
j0nYtDr/fEjprMkipUVfInUr7eBbY1FQme2L/nJ8A42ffuhIggTr7jN7CZ7UtcJLBaE19tYlVfsv
xeefT5rJCLMR7kU8i8i0F2Jd6Q1pN27Le0TJc2yXWqtAJRhCHxW9bkuQNE9+pzqH0ZeL6xOo7Brz
MiCwWKqgaA9gEbk0GkUPYwxnCz1LF2nzkTIqXIanm4J6QDRx1Bn8FERF4QeJpyO/KDsqFsz6MmSh
qp6ieqrgV1RaLzFURx0MmB3AJypsXbBrttm+BZ+vmzJKRaR9+P3eZCg1V94di1kH9R/bDN0R2s4x
15pd6XhWYIVKW/E6+izfCICDHXTL+b0KUfRuyOzuVgkWPe1xtDphZFyI2j87ul+v9s9TPStG5nGT
tkasSbtCc0ZOZupPVJkGi1l9Pon1WYg5ZU/GorlXGAKoyIciw31ljHZUXDjdfh4g3ApoAZDNqoz0
mXaWTIeJqBaZpku7STMHjuzniAKj8FJp9xWpg+IoDMR7Z/ZwupOdXnEF2Tm+GZEdaR5yYafOOare
XN4Oqtt31Hiz9Yn8SXSM1TGxdca2EEXR1oGLepervt4A5jwwyKWdjiPDpaf6ox929lHOMvLg0Chz
KWLDHBfxBiqAYWrId95N/UgYjVb3nNxUQMYvWj/8j2eIwImozGfEpPNwlLVDHQ6StJsUpYAtI53d
2WCBWuifNwWr8+hLshOULnGo7R098sTIlmgvUMXHDjmDAeXzHZn39DrdgX/vG8K2K2IAefKa2JNA
2k6i2F6YL5D7q2AUVt4ou2Hv1rIjDd7vOcU/97wk/vfjfLUA/sopQmVIywHIxQ5LmAMAbhoViEom
rlAtaow1jccouj1oZNTt/YBaXrxB8Lyrb6BqsDN1kxmGrWnOpNUJA7mzWgCvggfmFdc4MDrPApIM
TExYPa2N0OpAC617SoelLq5y7WhnwlrG3068qY3tvCBtcQLDG2HVGAuF7ghW9pgy8WxHe8SvO/OP
uWsUTiS7SuTxXKp41dBfwj9mbqWkv8DMlaUAf6d8GoObqrttxU1TXh9CWy22qrYgfTySQZZPPc71
IT9oA7oS9WWf29PJFZvNW5PfaPBdNKtqWPcXct6fOMavVfvnaZ8lIWpwjBrQmtIuvk/ecxSD9wd8
TuNrcd1sYIv+/m5/DuGnqyFYIemSCKXhy5Drr3ebGWIUYdQt7Q44/jyl9K9rJ0jNcZIyh4xvH0U7
XBkvJ9SKGEwbU8ITzV0d1R6EZN7i9xLJFKKvYGnAE/g1tgUMXjHlLu1JMuwSRONnlX12v2f5bYFq
ntoH3G+1j0jDDuZIrIRFDcG7swlGs9IJODYQA6Ozi+jAaEUakqOWSupCTjmY/M+AJo/I/rHF0IUx
8fsT/Vnrft0hmA1SSR7o+XAZ1LR8rI+NtKvRcVMsqM7T6j4g4IZulpXTi6R2hNMSOfr7l1tP95Fh
6hbbg2bLKLVCYm8uNAV+gsDO7uksqNf5hP/VamlngJaGo9yZPcw4RMfR/pf9KrL0RzW9wmMUP5eB
d3tpUf9s0ZzdwFko1ow4mfdzbkBSLMOYQIQVVAKcsl/klxFnBQpWxYwkU8ttNC8lGjQMUKmDQ7sG
DcVkgA5iZ2mciKOdZRe23P9YVH9e2VnPJD9WszEWubsZJh+9DWOzTlEac3rBSVSLqKUZWKCYAlZK
gi+c7FNpp3AiJ81vRPkWSeBSH7Wy04FNxKu9dOTThTc4m/Kq87xLUv/c4tm6r4Z+iLWaW4RXeoRH
nbhGspxVN524CTEVLlZtuxZqXwNHiFMXPBqQMpozr2zWn3R0ZqAuYrJalN2cAmUBOvCVrVRMW5ys
cQTZVmVPYNSOOl9iV3QaQxs91wT/B4S92fXI6Kbm7BnYZlFsAv22KTZDsUHeTeReqvuyXgixL6RO
qKwVZFzKG/1wFRfbSLkZmabr3J0HQz7aNLLXApmCjpmg7LFMjWU7osF4JfQLovRA+jC/tB+npfXb
kzvLWNtcT/XjnP2IK6RIcwvIPm39esqtDoPXaR7Hb95uwdgnIARbBA+8YbCzwhp6J+qdxHBkdDQV
/9gjt37htf7s1p3ti7PEL8hlfTAEbq4J0DVE2NM+IoTBBhmnPSFDyq/NKePKXfJAjKHl3D1QzB8s
ObJ7jMohU/ESEdIDoIhMa4xrm00kljEvI5QPViK7Qe4XkfN7kJsSmN+e6VmCU6lFkdY1t51/hiuK
YnoJ+PRs8CK+ONWkOff7xb7QiX8dUYWuxoqccrED5TiM1dFP5PVBxIzJ46klqMGQA5ycOjGH3Izv
x7cxcJTALpkd8niQ4pF9qXPSzo28QUDP1C9yNwFOh04I3TJE7Dc0bprQiem6MzNCFrZ0Os4HxS5z
p6eIDK0ABlm3bGiIQSl7k4HGIysROUB69aPVQux/1yFVGuaJMyV3C64J6JQ2oWFpM1tkPiRtGlqf
bEgJCflFMJ/2DbqKTbwsA/j/SulquXPI1krmi4MX99yjH/Y+hWlSr+SOVoxHZqhJjhS6J9aA4Ie4
2AdLQfUE3Y5k5qmUVTeDsszkq3Lu65p/gpRK4guBdXYV1B71K7hxUOOSRpPBJPaGoyMotgSICRVd
OrCBhT8rJb5yX+/noYVe6EzwcXVRlAurXvpnYv4nmH3RK/96o8OQRlpYttIOhNMeBVwkGlM/uJuh
jbZDyLrAcrN9lR/CR/H293X7E1n1td/mjKomqzpsOlhrf135NCrSkEeVtEO5WqK079g/Fho64jtb
qSitCl/Iykpiu7h0BH4BiH7umT+XPtszEnCeIqmmPaNRwTpRtcAxcXhXe5PMKuSi2IXIJF7ewOqe
WfIE1/YSlbPEIqnWmIxGi2juTZZUgU35gEDzPHQjZuiGc5LcUJuSIKFEg8RGnKEpOS3xtrXUgzmD
Zpk5qmwbNP9lm15kWtk5OC/huaHfX5sYUhxFCyVPjrGCuXZoSU8HWC2KbaAk6xvXI53fcbRSzpLY
jnRGBeKFM1j6H4viv8/nnG0lKpE8CyVOOFZnOKLub0mJVcl20Tjd6GqNU+p2q9kx83oUrYh6NLmA
gta+gKreydVqR6sWucYucwWamRDkgJ7IlsyHOTq5uFBjP+KvAqhFa2i0hqMDeAMp8d6wS3J+Pqth
S52FP19KXsKfcQCbEUvnuhXWlopmrWFN30abYZ+Llj6Jz1psykKZclCSmoA2AQCUffdeVha9DUI3
aTSQQrRaeY6IlSuZN9PcGRPZ0UEKWbaFZDkcrzLcgsWtiFGUMP0+DFYo5feM0tC31lcF9FzhWj9s
a8Pn/BUJeYbVN07QOiXA9NLNey/UFydj2QF3EJDTtIqZRYlNtiSrVi5Tvl84UxEH+mdM/vOyzoqU
LFDUSlULeVfXum0kn23sz9IrUXhOuyuhhL3cZXafkmePqF+IuqtoB2cWAio8pN6sQIIFg6jxLpp5
aWfPDosE90M0CzuFNiKRtKmWKj8P2hpVxsAV4K6LrrKWx5d5dhOuMlcark/VNaW1EFtt/dG8z9Kp
GQum4LgJMW1G7YV2/IzpTVtZLkYlFIf70NeItD7f4ZXwal3asFOID/xDf4sJNErV+NXKFnpGg03Q
bzeafNt1BVwy3Qp85WjKELv91+iYmLvQ77ahn7yBld6kyJLiUBdMf3Xr0Vz3uO8ewz5zXEzd35JC
HmjvLesWpXUX4X4Es26a9xDJiv5KaW7YgU8i00qrux7s6WfilXT0pt90/KE0AiBbPfE3mQdsMXxa
Q+GK8+6W6qfRwTocS1uqnsR8p+AGevT43lFxAnBnIGgUT6qvusbPDgtZcVPlKh9f0mBbZG6UuXng
iojtHVDjtepqozA9ra9O1aZDo6J7PDJJiq706lpq/FN9X6rLLr4t+sdCW0vS5hjcGzJu8Ys4x+Ss
9Uvkl7pla6xEyZ93Xjq+KNIm1m6UdXVcjfK1Uj0dAg5FP8h3sbo06vvkSE3uD4dFN/cbfjTbZdo9
dziGk9FbN1z3BqdwyK4x+St4eLxktkbK8v4IunV23EiHxUG+Gg+eni6DfKIp9Sj8kAuXq7HcCuW2
VbwCFhtAKN3VOk9r/Lm6jsRdnjvcw9gsZGOFdxyZb64usVHjx0/Jop1jHeHNRjdI/Sj0KpZVus6l
7dAtRfUmyZ7V8EoQ7vjxli3eLeV0yeOdB5BRg43QeaK0GPgZfHMPXlh4bfeq1Vd1SHJWbgll4vzR
wF5cGN25AP7lBEL06HWzT33+KA5w2OorqVmMqFyr8lVWXw3BJmpuuKQyu23VG6N7rcHG1/dB4xaN
X8PFxQq7cdVkwQ3xN/FheFDMGeajixsSK4DvBKdFD4SldJrIDUdPPvpKetXQdu3cKnS73O+KZde5
ZBR6d6Vgequgp1MZriZaakNtb6shunnWoZkkRXPwQ+V1FaEBcRMaV2nw3PabdLiuc3rfyy68mQeP
7eytM1YH7T6chB17euPCtko3Ii34WF0kNNMLW2B40NmNbmmkJLUl4G2MDrdGsLRKt9a2LfkWfL/B
p2SYgQYGLgUxAXEaMDI17WKnTl19dFXVakufQytobroP2sFl42uCE4l+LSxlYYmfm5Z5HfA20U81
B3eMdC99ykcnbpdy4EWZ02VeTL2UObSSkpNN07goVxyEnJpy91jXtsiBWtGKdU6h08GCZKrSuGHr
iI0vAv1AHM3wRVpcFTThwNLpSujumC5fFN2VEv9Q+3nncbPzZClobs0TPVVXau0flHWnLGVaZTOO
f7dIFoVIt8AORbcL3NGwa8TIm4VICay7M9GfPPDmCPQ22U4ATcFlSktEIP5LO7vPTSN+DmBMM2sK
b4/YQ06mh3Tp3L719GaZCQ6aNIN9rLGWWGYZ2uWjn4+bLlpk0QJn5JSNjEYlqMbs04hdY3Bp4wat
pSEKIs1MBpj3Kc7P5ZQptKkVyrZY2Ty1BFJMaEfZ9M8xdwpgXGjsR7dpszhIlkBzeDRPjzk2e9i3
6nbS2cfEEwtfMOwq9MtqORu9ht8gVZt7TeLnTM8as5fcKCIsTVfgZ3kdVWUZpZMTnjubtyCT4CYe
pn0KyarEFvfCN8TQT4qDnWENvkohR8LK0OVqxxJtcbfs+b2jho5MpEN3f+4ck80Mi2TJ4hm8V48D
+xHVetUG3Z8yNDAcOoglXVl2CpVU5Rjh9Otx5iaZfZDMVpm8marUrOB1wIGlX4DWDst67siMxHHv
QN2DpIlHA0ZwcLKZNY0dkF8PppR7RFqJSfyJgt2RNz0gNFQN4ZJo/PFl1vuRvMJmo8/9gOMydMVi
eQwWhk6O7+LHq/oNYBrJzGWnxZ0kX6dzmKMYFHh1sUxOXh+6NeJICFpCVIAzeZgYC6xdn04FD0Ok
f88gunC7q3RqrZg5rK4o8rWEIxDUUWl2QO5EW6a3yhG1P7Bh3rsNW2F1QKeczVlfF0xiOySMmlvZ
VVO3ZOaCxObtpFvVWZ95N4mCHdkDeFmgW1+Yh2ZJh0B41q+1V3IppXgqwEttIz45ut7oPgbQIB3W
c6O70enuxGpDDQvWMURZtPs6/7Z2gdFhSJWZM0wyT/sxBxo37sKTU0EvrBYqalClU5GNtdbsBuH9
BDkZZ36jfJb7dq/R9kfP701fxS6y6xkScPySORqIFLwB7tnkGpCdud15yv2ADTz+latAY/68KrcM
TAUUvoVpiNEsldu5ddcwDwbPNlseaPYxIWqBszzr0wObhufa6NVMo2IrO/o5j/qKpgcdSO2OyKHX
vhGauXGFYUMbOuRtLUu4fej6Ww3ZccQIoQSHTlqYIHUQWAueiIBltR2hBwIThQ5IfGfzW+qMmEwW
ID+ze29xLW+ARr6gpykw+pzmX+JaG19i6QGnQbXFl8+FVEt3NoNgw7Apc8TjRMhNCH6wFAGBojV5
MOM3hjU0QMrxXou92eH9JL1pyf0wwF9Fp36QzVnyltYMIsSDWUNAjiW0eASQmxROkiRdSDiVf1eM
f/JN+Xvd1o7zY3vQKJ6k1qS7JVcmXqSsnRn8tM7SU/sYOpjs0VcklVGAF86sbI5BNY/ebDMrb+y+
sueCU2ICW9k9apMgQUVLQQO5NOOttFMZQVHqM6HqXVqwv5ed8r97UH9u/6z/SrIs9Uxvv25/DjK4
t6vGSQ5UKYjNWhlE6AOh2iLqZbQsBBNjGgBrqhUqNuugR7b1tn01cru62PqcrvxLVWpMd/5XQdyW
aYuYMHcmHpwRHLJhNzRmDWua1hxMai96UBKo1OkfKzzaBYTIrzL5BGpBtY6AHvgVCadLd/YTWDqV
6hradTDt6aR/tc7+urMBW0dtHnJnR04ggKBgqB7rl+xdvE/2BjLKqLhjDvs5l8FUtc/zV7TklFcd
BKo4uXM0rzzMLmU3YJP1f4Sd13LbVruGrwgz6OWUAFHYKUqypBOMKnon6tXvBz7K72S2Z5xEiWOJ
BIG1vvVW2zpKO/WMTyd8qb7uD9kna+exRXNL8Ob0lF9ltBBrsor4sYajJbfi1/9/A/y+jP+6zP94
M39c5mkpzf4u1NKN9pmRT5yWyNiuqLhYqYGN2djg4uOppZvWdDiZZvFRrPbttE+zQ5sd6KDNOlYq
r41otaUBxu/Bp63TspzyEFXDSWuOnXyV5RURnmUvQ/Wfb7XaN7Mt/ZH3wV1xopI+PV9Ha088umiP
CqsUTYrkpZ452lORVso7wMSm9/rZrXHp9x5fGyGzjSfM57t4LJezsPglE2fk6M1WA7AtHRZoiAv2
1Pu0LWDgLT9V6K3ktM4a57BGZaE7Xv//y/mbQ/n/LucfgP0oLrMlxhWM5Kc8OnLnkhpojhuIDJVy
mK/sMxTs+m/+in+rk37fkbqMwARhFeKv/31WdL0q0jYDoVBolG2P5NRyAssTR38faieJ7CTZGGh5
EydDuU0QIKjAOpP9ZTGR/msxoaNRU5FJGYiU/gC0VSsOrdLkXlIpsSHZedioPH8YGAhaI4Rf3pis
zhj6UcetvJf7l2v/W+Lx58X/58//A0Mj3pICOA0MrcaKPq/o6wu3popBAto38tQR/QcRwE72k+PK
QJeH8yLa1fJ+rP3Y8K3GyRW7mrcIC4BxJmRnHYGOHObNxOaAC0PMql4mDl9oaKdzR33ny9jyS8vn
ZKQlW5H3CwlJA5Z+bLITsdlRf877i9of62qnxOexv3YJspFNHFMh43QRdOU2ySlsted4vSmhdWNY
aDj4o5UEjLkGk66Bom2XZsif9pkQpKKXF16FcUaFu3OMyrUsdM+JJ4jOKPslYdfCXiHYP+S05EkL
COtvwFXZghgJqLsrZ0g9lQNWtv49nT2r35aS2xfB//+J/DvzgPvynx/IH/dldV+McZ64L0PFXSYX
4Ds/jKQHojFHPA8ERCJ4uWVXDIctDUkmgAcZ3PdNazkJJy8FsMPhoAexlQ7QBfY9BAbemkQIVv69
2S4PDZ6ShRO5k5oOKaVLuB1UdzKY3+wl9bPZNbttT8n4QNGyawDiqF6Co0PfhSUj/WHQL7r1yA0g
U2d2P6V/EyhI/w6xXq/Ayl5DZVsYt/+Ao5KpbqVuTKFR0CIFsDwdqYCSW1NMjvb6ZXphwyCKlajG
t4E8EXwgulN2/siB0LKX+1bk8hCGvLg55WYtc6xbwyEoTlURNkJT+Kb7IPEUSWdNXBfbxLJJuSnw
NhRO9tRQK0rkN6s6kezNU1G7s7y/z4dYAKwIOBYwjabL1gRzJQk9t1XByRT6xUEAtjLVapR6Yxp7
C0s3pNN9Z5xYSnoEd3hie5IBpSoA//8gKKw/3hdkJJul9Isj6R3EqlQk8ZDie60KewwAGJctqVh3
O35Y3ke0uSMC3/oIMJF3vpp7hrKhGzjmhFpuirPwuqRbaU0M1aMN4YtY7fkhwvNCxEREux/FvqCJ
b+N52E2/WuIzcWhBmt2JByKJ/5sfHT2RAGNtIUNEEugrR6b3m2ql04xg8BnDH1eVlJY78JIbuX4O
V4rqnYldCBROU7dUeMaopT7F82trrAeLO0+lyXXfdH/zcf4W5f5r0frHHfLHAEmwRaXOUsYGPLPH
2jFxO8UK/Vr0M8j2dEdEYGsCig4bg2+0Gwe/LQMt5f62W7rTUqelhuxL0BxyL1kNOIQmpS2yVHGe
RovKqCZtLE6P7Lxg92BR9UbFToHEXfzLLKzq6/P87/fCNIH2WLbwIf7vPpRL0yJJC7vfSCW8tjeT
AFQ1eu8Mx2h9mTKyiErmICkctdiGwIBkoku7pPDM0qlkf+jOd2MbSWzeIGnbkvbobsvSzehXFi7r
tkF04mzHjym0cXM0rZMsHhdV5vD2sIiXBLgEmoJEJsOJiM4ut2Rb45NWfyjAFuVrA1xNGInmlu2x
l46NdEyMfaJcJbCO9lg1p1I9WL2nwRjHSARtiQoAbYvOpzX9pFqRPyRDc33q4NurDeVvxcP4hqYz
ZgsAB+kcyg0Hpg0wKAq39a3ZA3VstdCL3u63tdSK0F/T0XHJSQHR85Ci4PsPC+Wk67Rja+umjBBo
Y3xKkD+SX1s+9wO7+Ki7oJlgwFERwAAW2CNqV1kcefK66hBrx7A/ptqxS08ZPXKdZhcM8mgdMfuE
9nIYXkhiYkfOKHhj/MSjNdoGmGXM97Ybgp0IExyDWd9kups0p9gKeNsz7ws5/uSMHxaeoMUF5wH+
n47d7AwaQkgnbFylRQnsKCzcRKA8tARI1ZuC43zsSp8E76uIK1mkybXH4whHKNiduuGqTpf+RyVV
mirHN+GBhjkltIl4gzVuyMxVPbG02R0baxNxIFLQqXkmtlDJMYk3Ab5QOA74MYuX6vJG70lQGcGo
+2m5v0Npxo78Xj1Jb0jHC0+2jk23E9l5Mjfrdnw9NoExB4kRyNKhcfhGncwdwpYeA3IhnwiU8qQl
Qb0c75j5QgcUpMXfBv1PjqlAeRD1AM4CvjZtR05p4ZYdPGe4U5w7qmYD4nVbpRv5C3IF+X8q+ysX
XnO620qSR93cGDpa6lHvDINZ4yKFLzfdUN+ZjWdFvkAlYurNZTDPq9SFjToK7XLY6jTH9FAVtgS1
69Hz3SfuyKpHzhiN6owARN7m2wgQofKWZVthBgMmJqIEcI9CNbwJp8FAx/fLkh7vrSvQPq1ul2LL
9hm9JuhbtFWPlOMug+7AIRR7YudHfOjFdtCRS1H+udHRKkMQ8HqQmfTAZRuFwwF1YRzdzUBtA930
xg5Uy45e2OPueOUQDNGXQmIw9wJa4C8S2VsWfyKIONDPG0PbwKmylCH2MTDWzo6A/HK2s0NzUNYK
UGWN8ATJgfyLEDx/Uf6ZfY0yaqWN+RK/odckJkptAvmR8ipEngiZpocmX4HCxhFNDy1Io31DPTcD
nXU2YwLAwwREaD6IoiPEQXWOIVcBWsDQSoCta/l99wQygKNb+db78kdP+iXRlx93r2w203d4kvdZ
xoy2NV4bn4hdFgHk5YAM9JpyKAXgg0GaNvLg5S1hVvRaxpvwo93NlCLe1490GL2BxhH6UutDkp6F
ZB+np149ht3JEvfh/cJ/if7WGKyvp45/r8umISs46cig+uOQR2zMLDZzKN7g35mMbrqXw9qyl6kP
OnVDp1Z8pgFnepHt9GAYfrUacxDY4LmSiX3yEItq912DO4P5S9gY5Sks14TLodh1QcckoAIXUgvo
hK+dtJdJfupeae8DMRAgmBDb9W6IEemnfs4fwKxNAJwnEr+JkHO7X5nLRUYpWqLfzPDz/P8j6H8q
Xg3JwttlSIqJAf1/tyQxr62x1dmSrHKjANsfkmeF5bHYZoUzqYwBG53PjieLG4xbl9YPahGei8SG
QWNtxLWLpmJYeWzFWsEGDQaT+36mCdVO9b12LRv7jgUTmYtpA92r+G+VTUVqcO90f4Vr5P8cqUle
MUxDktBH/hmxEee9GRa6IN5KTBP5BtOLNdgShfNk4HKHZS6DZhx5SnrITfRfW7M73MEEW5+NF0BO
MgK1Ok3kYpOEfT+I1amzbkvy1Finxrqxc+Ycjzhu1yejOrfKQckO9eBJzJm4hqItLg4E7lp2tVh6
WLKzvQBJM3A2an+lVbCw5FlXMwo6xKvnsD7l0oVgBhomOPvRKDocMPxk2c8M7j25MIkjvtrsqdW2
iXSuC1cgW7yFewao20gMAfFWJJY621kGsmRnum/DzGebj0ovlR1QQYVdZOT1OhmgVb1X4y08NP2c
hJ4Apk3Y7+PtkNN1YLerrWTL/BGThtZvFd0Xw8vYHSYjSI2gRryT3ZbhNg17un5TxW4+WPlJFz4r
uLtuuc8qluJWjh39xso3VF47H3P5LEdPHU+38d3mSGI83fhCcgcLvsrRIggs+P9HnU0K5zT8TrZZ
VzBlE2G1JB/xvXuZY76XPcrb9CqzOG+kILz7+iG8oTR5aBmTuY9uHCoTguJuoUdJmbzekC0hl2Si
vrfM4nwjf2o9QfNMQgaSs9wfYzWQ7icOnBNFGOW+MomDPSfZYWICko4mxgW7qf1kuFhxSsPlizgf
ItWvvkRsD8i0UTebp5wEAbzw1aViJBGSNx0rBzFcWIe1naUHNQoNi52ivCTmram+tPoRdYTM/5vQ
1oIrSGLfDkzjIuaXeLqY+aUc9sL9Ki37iIhM/VHWb/1yHapjp+4j65IZN2W6SNHz2P7I7UWvbrV8
sjR/0A5wvvDl2cPS7jT5kt6PsnSGzdXV6ySdIG8n8VcVvkDrxhwF7lcluhjt60wtrfaYUSIQ76Eb
tRiKNVDNPaQuE1io7CbLD0mWZ7qCTZMvSXqELC3MPZxlC6Vv+XFxgG7tSjSBOyU/mDCr3WMMMxyx
XN7gjTNMVep1NPc91K7EQBFI+SGN9yJUUfl2139G7VHXI+YRqGwGuI46HTO+TsKToj0v5ZvJ6glD
LamHgpufF95do/aSmw8GwQLwsZDE5n4QnhJ1N3EOWu5wdXxOu7t8abOHXHTzZW8MXrTnn7V8iZe9
QDGS7JnCKWsRhGwb3u49MHOfN8FpAr1JyXhKDgCHCybiVVTijQX9KWRaurHo1st+ppwI3p2GhNwv
IBLzYILuh43+zVJX/JdqK2irJbXgwjyzPJoLp0uP97wU7qIe5mI3dEdyR2l2nN/5eVD6JGRDvZvG
PpOP2XCI41MB9UuKExL3GGzwKCfHoXtMtMcueizLt5Yds3sU5/cpKRhNnrv5aYk+5uEjHB6q5gf5
YZMce5SQbD1MqlIQ5QEv3Jr3aEUlWh+s9UrJyi7HMt4d74PXcu3kI8jxhGCg8vC53R+nNalzF0OV
R+ub51dDQUHhMvkP6qGTAv6vGPJfYtb0DBM+y9epe+53HMmZ+rnHofpl9bGrPOW+nZtTCrYhBY16
raWTKXCGfAolGGtfN/b8bs6ta/kCDlVErkh6lm2abGc+G+466ixQJyjrFwXFNTMNPNJZF25mhIHh
PZuf0C+E4nlCYyCeiuQY0c282DUMfHeVeU3LLY9OZYO35WC0R4MrQGZH7GEg5lDDPbGAMAUaGq4y
pgp518lHsTkJ6rMp+iGILSlJXMNVYOBr4omXW0mBVryV0UnvD7y+hZ9rIk88z/WeEBQJglXiwjol
t8+yjShOoWGDTYJ7UfH4I3l3HJvL/XAHQHtH/bWqQfIDr1WY9/zexOcknlmQG+GUqFd+GN+0oakn
CyyEuTn3+HWZ972yq4YHXg3fsYke0/t6BxW8+uZiMHU0F/EZp6Jg+nzKNLqLuc/r5JshPRh5d5HH
ezH7Qy8Fquiryk4HiwUkiva97I3tl2X6jfnCkYcVldvGUJ9VtrhMOlf8Y0GRX7RfdUgJ82safkj9
S7gi8cuvN7N9HsW3In5BEtI3l6r94j2M01MJ4W6+zOUNHUWXHCsKBmUQT4NFf1hufKwblTCbCslI
1nyzpTYLShxmW5Quo/miad+KcNYkVuRtGK3/msQvAw1xyy+EYBmntX631Oc4OskcWMOnJXtCUz20
j3wGhXDit3JeIrdb59/Vg1mfyvCpaZBqgeM8cKgr+fDyX0PyPqjP3BFIr7P+INenpb2OxsscvUj4
5LJDHx9j4RwJp+59RJStXPXipoenXrm26nODKaV9nBG3MXQTaDA7o+U0LVEzObUXACnM0F+ittG+
4KVHBbvMVlMcgROLnS1OZnA9NiMlh690s6uTw0aPsh4Vd/2DGA0lmthsBEZN8EynZcDoPCnZ67Vn
ITGquUx2UmORqiFDo01864kdAfEaUNq5mezSz1gLiBcJuip4lV5jHoxuP6pUCmu3u7kxuBVXuZaH
AIi/G8MOLVVKDUznLoQRMN9+mMSThWBoNo4ICUwRTeOHSr5GvZWJQM1cqfRlAMlxPxTBuseaZBOg
XDo1xnZOISqDZnK1wqvRKlIIGr0vEsKhM8fMRWVI8kdr1ySHtPBa2e8TzxgPY7Kvs6M87sTwgT6T
MjkHqfZmNm+C+ZqPz0b+wq8lf1EkFCO4nJeHofEUahuoK0k8rXRMHReiJw77MvU73R/InEHlcWk5
rIw7TQ8i080fCGMWrwhkBOOUmifj/pTEz4XwWapH0Xi+G4+Z9ZMOX8LEJJECyR51IMkEKOStocU0
/ZhwuMu3RHL5X3XrJ54+4+g1p18nYaD4KCiOG9ZzfP+qDF/K/LBck0sxXkXOlCNARFphd1GxBf/I
y4tZP+X6m6o2QH2MPeO3EL9W2Wc8/qjZSal3UXSrlScx+borT6p6a8WHXAuWeifG32r0Y3Zv1uDe
W2+crmrzFKVfY/MUj0xB/FV3NxWmXAMTn8WXwtzqup3rRzPNNjGYkBFSeji45hBIFLCiUuAlL/Wt
mU+m+lAhn5Mg4OLyB7VyyDFPACjAZAtR75n1o5i+DdKjSG6Z9BpLr4IIB+5wRG1fIvmnK19nlV6Q
xQ5VJr5rIZ4M0c86J5JOS+X1j9ayo7V++WFYRW+TLHtL8ickBIY9P0LJNDj0mf84gBKjkK98e4JJ
tnNL5TonD6XIvOfRvNULR62+TMxum6XaR2xPgxfWrwq1B8UtYmGlnY1N6jGaVqEnUFbYPwi/LRhl
/5I0sJE86vlblAWicb3jaHiACKLNDcSzwrOL2Wg4meYuRvM3BUyjnE/LeNczUtJXA9CUInR1oh5W
ySnGLZ8oN39UuBLneQK3s32p7PmDdA4QHI0hgWTsO/j+Q648Ku/9rwgRWXwFbc0SbyFKR0eRgazd
TqHyokMYO0jOofV5zh+kbDs/oggZ4MpNh/G+Uw7onqbOfUU92qBxIs6I2HwiDrHQ3sFgMHevKWHD
N2oQBEri7Oa+/hAhckU/P3qKFAjmXikc+HW5IUYTw6eBw4OwOtMuPpEpoUkvH3hNCcI41rbWho/n
jfVkAHWrJTQkRhdiSGfiASxHyc/ZykshKFhqoH3YPE2/6BxVxNy9q6SLlO8qlM3NBhlYztPKODE6
7Fa/2A3Yc3z5IMsb6zt5RRg/PEM9HFoogB0WtZhpys3CgG/Y4t2BNbbFS/eFNoLmteIifgwkRxCz
Va6Z4/3odd027KHEN8NzjqbD2Mqb6BHDDGlh3xGb/2GuNvMd0coGrZI478tjBpl/Fd7jeSOyeoWr
l8m4yB/Dc4FaNUBVoRMAjscQTJID+cMKH5H/pW26xW1oJaQ3dVg/OJldhmogYl47d/qZ0014uz9w
1ELhxjXOoMEEt33DfN8+K0RRYGdpkEPTuXsgOb5DUxJ5i7HXZK+lfIoXjPPqV64jo1tpSURgFjGR
wv0ga8jYOAr67QkYu78HtYn8CR/1js9/lh1NcScEh6OHbClBMCueonmfsf0Kx6HaGws+I7ekxhHC
qQUdd3tSC96NbBfOp95An7hNup2wHBWBqd0WpYOFjFXww3Q7oXnngK+DcfqTtLPImWd0T7cy3gkB
UMwR0DlT9/Yj5cFdDCr1AHmSxsHcetVrXwXFp5i6DQcztHEw0KEbz75q+QjFiBaH2JaaTQGuT6ZC
dtA0d5W3kGXKZNnvZtWOPnsoUw717+NjJHjzI+g22yVMuOwgg6k00MSgMX3EjjUHU+CsYSOQLEcN
MavYQ/8V4zSE6GtdyXC0Z+tKf6kCAk/EAYktbHja+hu8Kb7gCvVcG90BNSOrYSG8Bd1560RIJ4wV
WRww97C7j/5MpJLsTpXd8o7kbau4d8vO0e8Xnt5tdRhMas3IqSEij1RYk9g7sd5GBtrV3YLb54h0
0sh+m1apuOSlhNv+IGLvQ8Cp7ybVwdEdkloVb2fue9gLhD8vSmnrAKH4ylr/DgqbelG3z2iLFvyp
fOj7y1Bxj/sq+Op9I+fHsL31JqGtR+zzxSvrRPaVaQGut7JyefEKiQ+qv5PYG6ZAWnYVEbYdN48n
rs5xVyEYPz7UjVvmXkk6ybIp0YwycKoHEV0TxwYL1N9lsSmgY0gEFLZonkbB4bZEY1RjoIGvY36D
Q2AYrfgmAYRrX/vNyuO4JSs/LcO0gb3xjLHyx8NhjJ4jeWuSss8nvGPE1Gufl6WGXn3qyeyj9Ywz
l+iWrN9PBbivHnDLZ5xiZLuyfGQNKOqhgQvMfYITksYTun0dRAzn3LE8crWj4mRDgKgHVeMXuldM
qzwUJRjvm5/QVYE0gxwE3MH43REhmhwNjZ1UH8RkW5WucXfH2INeRSq2WFtchCCbPLoJpGHoDdZW
Xy09gMYlYVw4bSmBTuwKGHlGIejK7P+QD8gmqVSkbljA0IZzyQeNbQEzyB0q2Tx3RbeqYOPSWTht
KZ5R7Bo6HtEyEpGRry82ETCWoKJc3R9bMNtV2b2H2Z4WVLjrwkXfBOueRPTewKXdyJKt4i6jtgwT
UYGxdYdGbjLtRsHhalP2YMYPc+9V6FgIncrdcNggFwuBVWb24ZPsy/pZxwivneP+XJCiNu4q0Ut+
EHl1oH/xyvLgU6RKQzklTwRdTJINQcQp23y+X5IHbOGanRCNfOl+Ikg58PIdEj4gwoTTK1g4DXjP
lEYhG1bveBMd6BUQK6AlZKosrHGDUHcjdcQMCw7gKKA3+5WlrepO+Biwxx6TBYNHvu0v2LW4HWS2
3nYVtHIF4sxBpoVEck5WzXBjbvqvRfFkLWCDRWKDeLnjQ4s4KXC93ft8zajquwEnSYn9vuY14UEG
oipo2os3derpHwwMM4JKhjlWWgIJ+dpCKLFHTSMoO6D1mfq+xTZ20bjp9K1yAT9boy22+Yl0HJRw
PcUgBwWRMcFPnZt98cPEAlr7KIsnCAfcQOy6Cw/OG5cA7gIpHHMBfIHwkO1Xu0W/LoBgr7lCFEfQ
5C50Avu3VO25O1eNInq/3+UaYc5wxV3YQGojwVQ33Y1/Uo6M4gX3JFI64JT899iFBHIZ8eTZtJky
DE0UY/ebhsrD34rvec0ssKXCKZ7UW43tadiwNfJk8cesdkXAi89IgJZ0ELjS/SfTo/cxPLXyb31u
GZgcGSTUf9gOtknt8He9IhqElXEXo/+tXWneJWf+baoPWk120VGR98Z4lLK93iJU2CL5S3WnZVgU
+BDxMOzk8XJX9qOB48FTtNNcXO/UPMuurvpmdGBVjidfUE8IQKrpOR2P6nDhv0vZhe+vWlcRcVQU
FCSwmY6MvyG+lsmxHh4UNuL0YQIQ7j1cgYjUGYRiugNRcC1Hrdx3v9HDFruP4MbYjdTtvdxrS9DK
GGp3wjG+HxTrFvJULad75xqvMDdsc3SzIZxtnXp05rXx8g0KbJ1diWiQdypF2gxalrfEMGHTflgC
VC+l5HFj4x1MCFNogYeBbuhNdLrOn6r9nLM6QU2dMvoduwcjpBz00rVXdmRGFU3yCUth3cB5ODhs
X2s2CupFApGIODV2k3loiquWnYwZxg0AaqcBnwD7CJiG91nvp9CvBj8qwGvL+IGCMJ/IH5M88lwQ
DIvriwcEZkWeb2iUhZ3xJhwXkygXSpHtNA+MlWzi/HDssbuYOIhOo3hCyyq9r/JqjY2COnEnuRPY
ZCPuZjnlhUadx9BtkT+zyhIgKgoepGCVYqAm5ILxHBu7NvUMY8uTLXUwa05130scm6oH0brq1lUd
YY52FrsVVpD8MNDxmQccNxLLT7qjIp5ZU9EIzDHs0kWDuoGDvrshkBW1yPnOREAPgy5e1OVSzudU
cxcCLVK/H/cWIHl1ysyAqy+jQiK1SXR0f9JOgn6JrYM2+GPFrel2it9wQsMJ3+/TiOXwEmWP4UBX
UPocRzczv7It67g5zINpXtPsdJ+uun40sovRn2Pjko/HTH2fKg4BwMG7Tj+yaUnNIY8h5HfWdMRL
Yfb7kNu8cRvtkFBkKKyWwHjPlsTZIIn38wJkEFThdYwOXf4o9ee2eiiz0zJeu+UBbm090KhBOe0m
bPPSdyVweObKIQNyBgP24GFUzmERqEpQzy/x8KjH5348LMVZsnaQBtQjvwCuigunJ5tgoRlOv4DQ
slEWoPuF1c53HXP1gM5nlZgzcqaNnbxqP/Ev9REVtLjh4mMjYBLgmHNn5CKvo/+LCVqy/kuJR1AY
0iOSBS3zz7LnRA2le2HW4i0+vIwEEisv/XMFw5/YHdorhORMWPEWncGIb4stg9MNjBdrG5moMFlw
xkAucHV4FzYjRRcYOuDtB+jf338aiTJzKiAoHc09kSSrYLTBPBg7ZuuuEo3W6SEQGaAJHOZ2pQ+P
Pmf06dOBgW4M7Tt5hgaPDCcT4uY2KYhSvGpPMb+ilqcyaY2EIwqHr+F6oKQEsKQ1sYIXa/Fb7DUF
A5BtwByVN3C9kEWaoer3CwYgTsCIsMcdulNGECKg9tE4GQ8J3YnqeT6DyQnPd+iKfpPAdWqb9Ec7
FgfjipRGw17fboA8CPazIK7sfEQmYDPuhLSfYz1DfO4YQFGKvWBsxWf9+5t0r8J3+9N/ls8k435y
wkOIAP+EqQULA8MdzoEROTusVbeuh5axeuNZDHHLANpoCFUIayer71lGwECpAtccEX1LYtSGAZ2d
hi+YF8AC0G1A6POFxgGWmYU7rNuwNXN04ijNeQ/HPfYEhkJhQl23wevBvjTr3h0jBZk8T9HZCiwC
GP9CtP4Xx2waxICtwYgwrn8oX41CkBttjMXbPe4QSQSl6akqrhaGarufN9ZZe0F9tU5fSBRjN0kd
rfa0+Ay2JFRbEDfUaiqAIE916ba/0MbH9S/DNs/GvGFZRkDAMMkeHTVbw0nOAk3pJSZyV9inqhN+
YyUd4stf3tN/Gfz/+Z7+1DPlszqlcSLeunSnWcflpuDKDxNgJC9Vt1LELunj1h/Drcpp66wl4JNb
cTfISHU26ZnJH1dF0xMG+TASAXa0pF1YH8v6c4b5ntwaxRf2oe+h8Mbepjiyf6xRbvxFF/vvQGHL
InnRtBQS2CVyn/5QYRJBq8SZdL/fBmujz5yuELzY5jc+PgF5A/mfb1K8ZgSQRsfaxuMO3sxDxi+d
NCVkSVQZ/1bfR60diTZ/B7hFEa7DjPfOGNm0g/JL7h2DgxQSH7R6GGP5hrIdI9Rj5pC2iGRmazP9
cCqzfpIv4SdGIJGjrN3cWSB4SdyyOPneok/uWbpUO0o9icUYeNAcjmL8NsNoxqrEoE8PPJmsCsA6
Jh87R4dDgtKn/AHoQkoA066BGYT8LKrfSC1F6Nexl23rv4XX/Ecq4/9c2D+N4fqoDosW1fdbDLpH
BwSrKGIXztMxHNvasTa/4RlGPCxPK4a/OhcYhPlXrDKqvXDG/iR+oUD7tgpZcM0Zz8knGmlMRuuz
LHEOYInjIvFoM/2Si6K5cbmtWWkJ7DyRnsh+wumAX39PtzD+K9gFIZ9Ce6VCwulvtfc/bA5SmmlT
I2ZwnZ/xhcNNd3cVNSZ3CSnVJttDoMDJ4nJ5xVHekj5hvk0jtsxNfDbum7oOpOHCGr2rvqvrWB9A
VvpvxNAVEbPZU/8knPrRR6HgRm+oUwVyXTG0sx9s0LJWb2G6Zopk36jGagoL+H8ySqjt9MZ5U3jo
Iz+6NsioLiiuGu++WTYgLh4S13Hyhl9L4yEXlV8Xv/5QGk/qf8zH6NqnXmMbEC4NalHpw1J8lqbo
e5kOkuxb7+icUgT7tHPzUGSPn/3h/gNGUuR0pRl+/cMSvT7I9idnxvDTKkij1YUnXH3SO0YpoDHp
aGVejy94eRzmK/CM+cYRh5Fdqt1Me8KWUMSH6RtRtrh8hx1SWM4R+9prflmvFqOE2uO6AY/76qii
i/zxg0aM5ql9ytcEJtPYNbf1aELXmh19yIbdqp/6CBuFPzNz+XNVsRdFrEXsOdQhTZ6wj0QglEE/
REj/iMzlQD3awvCXZV9W/kvzaZqkSckqPZ10T/6vwOZuDF2sDwXW5diueTpn/TFGgzk7eurfgdkW
/064g+ijxCTBKKQQPANXYxtbBeA4+pbEVTkGccYZg3I55DVaC2+qA3XZZXGg1oduFU8xaREDi8i5
Dd0KaIOk4XnXvRWGXTOLYxW8cf+05q5DBpe+CFpgomq3HvUxaJZHOfPmY5d5srra8mWiUHQbCpbc
+coW2RX1RwTM9cb4JYJARIda2TBLWO5wJ/3HbW+ihYXSw7QvvvcKmCXKRUdn2DgNC9GkaLg2PB1V
uTrC5fkVGqs5jsf2qwAilZ32Mj+1r3BuijM/5xRN6R4llCTTIIcUyqvxUUBXEofhGs3NkLbdSOg8
VhEhJOPpDKeRwDzhm0MbolnQUA9gKdUK5uovsN/zxjRI4mGwEHZgtNp7OLpgIAzNFHoQQjNBC5DC
4KrGkRzQcgF9ATLwuhvT9G+LEUJKdb+iJvh7Yq8mZJU7TMcPztFPOc6HfHnqgLX84Z1cVfQ5tJ3j
5u420av2LpJlijh2B/AFjhzfP0sCmpJ1aCngoeUdB3hCIlnn0A547akKphzRDeO3zTewZE9biGC6
Zjh29BWZ4OwK5A24gUuSMX8hkB5Vy2vzq/zGy/otHKzqwAm6+bX6HFGb2112Jbm1d+VT5DJhSoDP
OIadedP8ajEUukX7Fy0Zhen/oaP7572+etb+sSRmTShKSTmJ4Al8toeuvmjhGV40O1WdW1seyVxa
eujToEhRPm+xipDHIeP0oI9HIgJwy7Ygsr+K7GpeLTsdWiZGv9BWyTQ2GYvoH4HEh7weDlp7nOoz
EmUVnHHed50bf/HQ4BzQ04BskQskwICe6Ru4wmrPc+9KNFWormk4GPzRsAy0mUyP2fSYF1cFnKC4
1q1XG478VKNdmOw4dOdkp9RBqZ+zCUAFdALW7DyMl1E/KeaOGMSP+CUXHdENXw1WODJICODDz0gv
B13kva/Sj4V6jnmS/JJywxhh7OveR9s1Cc5CKCm8BeL6Fj5uk3/pbP0EnphwwdxgCIPXjAtywZAq
lMMKn02yLWbexNkPI3a7tZavrHFRGYWVF5pO/NKmrzqJOILXxq7xkEr2VDP1b3mewsXLX0ALIYGW
yR8pxntVggb4pQiQ7yZ+yX+hnklwZlyu7LM0jeDvr31WnpC0yv8j7EyWE8e2NfxEilDfTNWCRI8B
2xPCYFsgJJCE+qe/n/JOsnwyMgen6kRGlq1ma++1/m6lbvNyOnVT7Hk95oE5yuqeCBWGsny29MoX
G9Ea+tTZRQ8KwOzEfzEan+5IJRcy95HNxNNR4AyNxxGPBv1uo/+1TvjleFfXfNHLYb2PMSncx8wI
NBanepKrXi8GLpVye4MCJjPkpTODK6sGfaxmK23U5aC/YXJcZhIG3ZkKrUxFU7NexmQF9BEmo9jx
eYxaRHv4lMEcnIF4qWQC8quljpi5SMt1KUjjQL+F6cXLgN/mx23s3dDd0mjgX0cKQ6wrFBYYGtxA
6susH/bCS0BTyKq+piHGPuOsMfckdwoGIKK8pnRlhlI12qWogCvBTxEHnzQSQivbtT5NLcCXrqEL
f6/KKTf6pEBGjQ1uS957OcnIjYchMqZHiAdScO72y60exeo4RnptdJ2WKAgSyPYAxWX/NliuZPgJ
qKQyFUjECu8ThYePAorcbwlVuRuTfpy45nHylHBfedd2iklC7kKjmxlamKI/1T3V8LTab4koujgE
xpE+T/+Oof1X9PVVnGpCiD1MU1lPXk660HUZ84OxvAJFkeLD6cbjAhtDx43qqHEsZdQGq4lDUFVj
Yl706PZ0krSAcCpXJuJEdBJEDjG47eg1pN9vl8PdRUzPlnnEtXNIDfBgCgGvdLovifKRwMGMvgZ/
TdBiWEtmFjOsawfsyRpzJJ10D64ATgYo1z7D7r5Ss+VdJEdjQmL6owvh8J+S+3ylDEOj1eCrPzrZ
DQrZFubxDNBBP9NmKQedMDafIMpjMyVcuuYTuEzI1yhAvw84C+Bs6AhoctlieoYBqV10eQTNJvtE
Yw4qIzcjQlo2S2SEaJRMZD3suHCdlO0ubjXSOCwil48wylDlCvHd7HiSm6jB5cFan+DIoTCL2ylp
7zi+HrgSHR2TvWLrd2RYLhHjnRhIPUzyL4D9FqRYBMi2YGwUh7Pq3Xv7NuPBQMmk5GFgNXIeCJOZ
6pIQVuabT4LNqDJcDnOcy0fnaYWViTRnmifTHqqrCmm26cCFakNDopvTWFoV5UspB/c8yklSf07B
mBl2YxFfQHt9dSUSF9yaDdTyIPSYSkB3DTBXEKnj8y450hDzwNMhPTUxx7pGmK2GdzlnavYYWFZZ
oMy+9BWfr88AHuV288cq3pMvEUh+C2cXJck8vYeKGl7E4GbOOzUS9WlSAguv5WYllwezpgzH8xUY
1jwnkq/0le6Qlmv9Bmk5lTX6ySiOfVmCwuDUd69l9DDWk/t988xeW3OtNfM4WYpIIC54ZZ36+NI1
S8OawYtB9gGSXs/wrPCIRzKL8HoQHslEKJlgW2KhnNt7Ofq9x3bFnBrSuj/OB3Heluu43w5gsDRo
NDf5kmWMvZb0+XLE7HppY+QbEz5rJI7N1OEv0b9l8MhbDPHXdf/2fIYmqKO8HuS1Bo+sbZJs65nH
oy1k21oiT+lFvW7kcl3WG4Da4YKSMrzct6k05VO7sexuC52x5tn6WW3VavtgoZMWI3r1dTpuh0Sg
O3mJjcNRQvYniXl3xqpCVmQC/fqNQGoXzBnODZDl9cNc9+XhJm6e5aFP15W175r1gCL3uRqquVjO
HrVfnOAgDZrc3CbMgm2gLRiYvjLacDhOKmTDt/VTWWb1P/p4WfkjqmdJzJ5VRQ0Z/w+IZci6opc6
Ydg+CPWowhJVCOmVKPMv89QKMEv1Rw9xO84q4AgqbbxOuKDYzuSWmtA17n7TBeI7CBtpwYrh0Rbo
8PMv98ppmcIH+0glOi1Ih31Nz8MC8HI4iLsus++5q820GeVsJ68GVgScFdJiznCwO0CsJU+T4h4I
8EqKZxxYsOR8pGhMyOakw38BT35FXk+pLM1MckzpkdFYtyjAKBBsKyJ9I9RQK8wfrwPGkF1J0ton
MoXLRj8lERlliPJKsv+vhL3Bcbm3ziY4GyvYEbkRdiwvpw3EQ54EObCDQCtnG5BF0G5PBhDgNyEg
COAcpb5tVbhhwJQICABbB25DuXOjAacwYBAPJA8zfWEtc6elSeCTTgnSGNODERng7CBjFAKPhX4c
Ean2E/cp3DvEYU1MAwZVXIg7QCoAeqoRDgl28aIKkYDrZGdh/zkfVQ40SEBpg1gMM8GjdViZz8oF
GcOVdY2J7zqm7vH7fnEkChoFR6jH/m5hEUWGgsMJbxeVufSNiSYjZuiOu88j1gUREVEuSFUuGJTY
rM0xVI+EIWQChNWim0hw0YK+cdvPIMkmzcPj7OGgJLcd+IKnvk9wet3ILAEMl2IwyuCZuhQYhNmx
nmo4s8aLrGaCs6GHswLC1eZ4lf6OuUn6H4HE31b5D9BtSJm9WVgAiRnuKvIoNIjywGBYEifnpC/9
R0bgIGp7SBGnv38y/PYICO9ZDDNHS4G18Tywt4tTMGPweHKF+9XwzbQEdCrNFilheWL3IVhgdCAx
BThGg4g63+5ybxCdkhhihXraL8dYuHUrEDcD5jIBpRz1bIc6ob+kCAwbg606uHYhhcZggmajZvDy
iI8FoxQVTXUCw0hISIEVURz1RcecgWjy6pXkbkGPTx8xdRCnH9aJ0VIFaIqIUQzrXyZNNg/CzJsT
VjhTceMYv6N/GEuXd6SEmNlSeWIgdvq8SOPPGwxfPk4UA5HOpGVO0RUxIUJktNfBY0Y/RqcGr2vF
o+0+b/iLXsIsCT2smumdOWD3aS7hnRgZzCT3M5xopXcXEMn7KnpAFfpvxt5GpPjwdrxC3U/iMmoV
JL/zPIlyurI76kDPYH5ca5sipZF7mcuMkIEBZqYHgD+8S3uf6O2M0Sx/Xy2G/qe8P0uUGMKjyIas
/Zqe+1tLZgnmQ7wX5rAFk9UYTzoQPDljlRwJfXhAqxPb5ZSgrSgzS9pzsnCo6TxeuSDa3ZbFdUT0
13t8cjcMZ62tudbMUhykxRKDVG+T7DblfNUeS61cG7fZVQlz1MfCitIY778Js9hO2RHpZxR8UJ42
I/bjuD/qaO1d5PFsRCCDKFvIssOa2uKoIuI0KGkcTt2SUv8yEukBW58YHFVfX5PiCHAovI4RfLk0
AooIlKn7r3jOMHd/jCVZhGBWOsCKfxCUvcZUSUI2+H7OAKvjGHhiYxm+pgtRdZV3eVXEYVoEx7Hs
o/lgKR20GcZOsufgrZTDMB0NrESWYdUyEMHAS9sYj+9LwvTgh3ZAZgUh/4x9IUvDPi7r1CEwWZRc
9VyXU6HzsGVqG5Y0dpXm8GU5qCDfjRv22TNDGSRxht8CgS3NJK7VBztoZSeVzW3cUSv9ysindFDQ
2dv40PNN9YhgPdmfUVrxe9h+qVrzxe0yqiSASLu59olBCGYomfX9FP8pfDzpaPrz0A3Blak2fHCA
wBTskzKE/AcvxcG37PYYzmMHTDmGq8lcpGkp2B2m9BYtOmFMQKxo/ZwSyvn7slfWTW8PiyNmndbR
p8Wc8FuKagzl2NzjLqhzW+NFfkqYao+uAp8bnNCd0spf6dEOVryk7gSYjNTEBRs/hlBT5KlY5Vz6
hf6M/hgBPbNiwFWBCawJnFLpf+a8E5lTYFw4PXK3gjh2V6bQ4JksMLrHc4NIqmZVzKGBlowisfCb
odcGmHHRcF9wqO+r1+GTcC6iWWzwhuEsRM/ogilx0XqQYo2fLXCVt18si1P3nUbGAnksgBqK6Fjx
ucjL56PeEEogh4+JgGXOnIqFX++ri23u5XT6QMhBKi4oWVcdhso+376wRJvtksibs3+fxf2Ihx3B
NV7TT5KJuWqWKAHG5GjyHw2NTRjExQUYoWnwWHP05LRixWgzoprwqUhGlaEtUmOEOD83oDwBAdje
a+cToEB/zZvP3GasO549g/WM0V09nHMcwhnlDeIO3r1povdz7+fuVXttpjTqTwbhjiADkDXhhyL7
1QQx+WUr04p/S5oPnxdySGd4S9HebeLdzWsOxqk5CHs99gR6ERqVLohDTlXUpbeIgFtzKp06orhk
7xbxqhi7Wk07a0rucnPdgfvoYgg9jOW5iRfcX2FhZvMGyQHBvLyS8VkHDa4Bsj5YWAFgeET3O8op
mawueawL0t1VhJIkStrCJrVcPpnqHqR7/qF9d955BKVV6ly79Mhu5SvoZ0eEPE8Xx+zou2XYEakz
bcgrAKq5LEnLQ2c/Bd04kbmG+EdwxU1Neu1B9zuHX15wMvmmaMtI1sPkQYSI3fuPlZ4u0dkp6H43
txNq4TeUEybRG/dAdMek+b36yqXBpbauFXJRYwKibJ9J8QMzl/3KrmdDKJSLyx6a87pKPoj4QymW
hsNXjVLrV1GO0gZ4sQuyq9u946eA3GDkwFh/dWhV8M2tCj8P5PE841ezc9AUJx/lB0peB94W9e9G
mKon/ibgt1sxMeDMx65Aej/d6gNFCzkI8EoVkW3fWPlr7M4RXmDpNkn3gP3c97gB2FIADI+tkOF/
bOS4NaZWcCZDDoKjcNAgNR/1kVhKRwDv+eBJi9UEY6Ac0RUPhBa/1at0MoZdjzpidLBjHoP0wQAq
EedY7mO0BvhHCAjNZw/vXF1TID4LUOTwtIc9P60hljEOpP1Rm6T8qIG/YffbsuWJetoXmXmoko4e
mfR3KiBteuFpCwgO7WuPgMYR3rlycVrBuZKYhPNiylo5pwv4DPGsfTOSd4eKmGjcAcdBix/DRird
6/PY72isKzSDEdkwEjA+3TYPrJhUlQtFQXblrxk5JQTsFt2mOLzFbptB2PvHdqmT7OvoSF3sHVEA
hGXQrPGIXrrEY1zoCWEhHZmlLtgAnCoJoCes6dAQMu6hL1UZzgEMAMiP6IoYi4H2lXRDkh9m+OHz
LiRwmj7i74WDYo7JKz890ZZojhPpDNX6/7mMvxUOrXhJkmNh0UwdPUnfAUgNZz5cYlmAWNuP6y8a
lC0KzI49UcQMdpzyJY9uyBPbiCl4405OEVYQyFyjTOp2ujTpvdZ7ED2GR+x7wMVzdcbpwIBcOSLd
VyaZQNS3rujFC+Z+LdH3d1uWMQEQ7HNX4vUUDsgjOLKLSseyKz9t7NEINY6iiIkTYp6JR3QOGg0q
GPEj5vQaU6QX44CKwcXT72PdR7Af3NBtMExTmPfyHIbkCNMePMl43GCHwPREkWIyZTn24eaQEDJM
DyTtjlAz5CBg8E8cT0VgtHcQpJtXETLN0aYB3dvdqQTsIMAMCbDlP+SI7AYmxt/W+Fy2GqsEYBqT
udOa3vES8ix1lHuwI2xq1vhdwVIkH8biFrKvviNyfrxklwD06Ek8jl2uWWfqCZ6LbxXhYQHdg+G4
ZZq0tiPvT/FHGQU6q95N19lZCzLAS6TCI2FNRVPxwQHAMMR3QgdHJdRfJjBB6bI68fsm2gTbS+rz
IhCaPAdPvczhpB4eQCuaCMW2ziUGMvjt1KPBmstIL5llzEzUGBEzbD7/oIjKhAnWW/pIXYPw8U2S
lexuMoToMR6YDx36Qjd7b9/HnN3cvi8r60V+iVeoVXfw0VCFOWPYoT5vUYdCgzxD5OVuT8rFCQHO
Qpo3X8Lq2PjHzW2bnbvd+OOoOwTnlH0l+SRDTXs/qNQfBKV8JQcSD/3HZ0+2TYzmX9kglCB3m3qf
eiaBEym+CsVlViaBoxAUIjGbO8sEwCHAc05LyDcNflKQXkKjlxOYt69fpDl7p+Bez+A1EuJVXqEN
bpMv2ATZEDbd/rnixCHqQWeAN1vpHTabYR20KCNwFN82pFTCOQHD9PWCFhO1z64+IGWM6VA97U14
+MCleCjs9iQwXGOSwGmqnEt07pRyBiioV2lblG6Z30aoJHUNYjC8su1i8cGjEL+X89gI+INqeBGL
cBRfqxGqbWsI6ot9Nw/drl3m0KvAHGm2t9JPzCfSP8QhsvrHHQTKU9UlS1eVnyIrOb6YvdaJw7Zb
Ep2QuYAglykf6DCrCa1BFIXeigEHCEtt0oEZXmCnUxPN/atxloNU8/RATF22HLIh2VV6EDlgQz2I
O76f67uGYYVIbsiKU78APPiu96XCf8M9MQCNTJh+gR+3y3bQK+otOHJ2XugSbGaxWW7LsT8V3uGx
MeWltrCmXqeIZC6ej54AICKeHldsF3ijljkH3ooPlKqG4x9P8UF/u71fJw/veeoPBp+lb2z73q5z
8kxspqWvQIrodMjiMwOFCCvYaJmRwR1aO6c4dEu+MIpTpu5FD0w6e6ig0WC3LOkmNsopB1UlZQHp
OxqUFp6VNCa0JN8FVSCwccUWk4M/aKA094nB7vJB39uecT7AJ++xQXCRCXXQvvqW/TNm/4G5mxzx
3P/mFl4nSoSMoDhfXwgGKsNmh34axyv3TkKgJHjGnj8nHbBZoxABqESgI7+OgC5D0gUEYGxbLpjK
Yxk3EWgoIYLZkvikxGsp257MvsUjeJY5z1MHyTo6ZR4pmxqPlM2PzIGejwYS6OGRJ9xxS6gzWrKo
CQkh3JMZCX57KiL2Nr67VGcspdPoDt57qgS0x8pqR0KweNLems6+rBGt9o9RLPr3sw9m/k9n328r
94ciqLoIz65vdHypjKBSyCt2yIdmHdAwRGhQt+yL1QudCDqh+qPY47enNwazsuziw2TxfZvhLUIF
AiYFToYOjcxheij8KbFXYgUwN4RgatePBEXPlYZTObFnUnrGiUEZxRw5OlZp050EZ4iyOepAdKNF
0L/F1j6+LfIIH8p9ItW+3jr2mP+2qI5QKdsHau5wWIwbMfOj1UAWxkVLGIGKTcehpiFEl9IMmtW9
T8oDmbZ5yOZ5m+MLfUkj8xO6h2+IQY/s34mJZZTcuLHTsg5m69AcswYVaseR++BE7k50bvFahqYY
z8iAo9HMZ79OSlt9qV+x7ZbEm9gFoyDoowAR00VXUmlP0+++BaV3k+X5hkjqLZ5bO44uVHrGnnxq
yAL2VUKjj8Kbri8RiDyXqQVVAbd3Y/pxoU2Zl3yLLtoWZ4b1Nu6U/O8w/jtbIodAZNM57HpzwvBM
33D7g4Byjop+DFSWrp8UMBLhKnhvTO+pIiu2GixR7P5swDVOHEgSdSldJgQgJt6TBA9+Dk+Y8GW2
aLs+uuOWvBOZ73eikXjwc/MdjhvcMwhUWlsmemjDx/D3Zan9cT+VLUVjhpxhqb/2298qMqEWhvTZ
45bG+XompwA9arfk0JAXjMO5rxD8UQxPFcBZUOUnM++VVyLlrlSzdoK6QiGjx2W+QNUG2ZoSpV9t
sheViZ5IXN8Aa9FLJnblEQWuX8YAdeM2RTLeW1MsDOPZ05NHNsq6mfH5j5BV5Q93poiaZclktiij
pOq/uoFnoidiOTyGLUJILliIXfGDdp82vy1tAcv5KK9V6eFJAGEXRrz6Wm71F6SlEuU9B/MoMwLs
xWDBqYzPUtNthM8A0zhc//4W5D+JHFANi4i+LF03dOlnimYfl7JhcrGIHI6o1uKNeWXqD8WEO5yl
0qteDZAG1irZMypym2rVZ/Zld2Xg0USlwaISeo2HZYe9xnAfH6D2T4KtyMiNEbM1NikGzAIgpkFD
fI4WbthRvFLDoQa69pNU98gjKKvp3XrnOOwikgYl0+YwHCYNoyrQBA8Tq5xZHc6r6QUy5k6Okpep
rkqEJJLfkzGp10BgbDjE4/GdYyenfSYn8FCc0aBgO/0YFhCi1genSF1P7x+jyfCjn3XfeHli54JF
Y9y8ICTtdqIfjhEdlbJ+TE1KC5RqKNTgT2AWMNd51kacck4tWGMAWLjm7oPNqwkhzgiYWtev9azH
ph4RVii4+dfzVDKUePnYshwfFD8Pfgyl23mclRnSO/8ylODdKmnkUfimG9K08m+9nsQ43Nx4R2gL
UA1LGuTEhURAoW/iZcVG5IDeOQUP7AQDx9jKqNvQ6XIFLwoaDUreyYPIVTdd1D4nc3kA99xyX9Yc
bxXjK7wHkw3QV+ExYsFB3RBITCuMr/n2SjPIlbpPijCHTH/8sHi40LohXmtDtOuPhPSAwDK/KP8V
yg30dRtQcm6bEecY39ws35JMKoKFPL+J9ktfi3+gwJoxCm9+NHOsWVIHUbiq6v83e79tHUWry2Kj
Cv2WnaIjyVH0q9fjGlWdxm61iJmdxETr21hsiR+vGMBLD66UJkibAN11nxxl5cPW0y24zKo2RsaD
8IrrQmX6df9NzSa9cr4V+8cCOQhldYmWi3AcyJgQgcG5AlK64fILrgu+YxRrds/7QFSBGvjpXdDG
+DfCCZF4zZFl1Ht27mn3ekQXVLOLa694AQAbKRcLhyZ8QZUFxQZKNZhoGh2ZII9O4V/JC/P1qATN
J6q1d0IVFfIQM4q+x0LI5027pfV8bixjV8NdGIEYCswmObQpcjGnjDeVdqr7qeD3ooM5TWumA0KF
L0x31QbaqoYoo7shkg39ANJDhPWTYt97+CkX91mhcdYD3iVvDcrGDyTdzZkBZsXhMs1fCAoUgciX
+ABwEWCuZdSmGSa+cOCzZkurLy/X5+6uT7UiZK4MY7gJA/6ig2wi5dAdGDrFRI+3em4kkIEO7A7N
CDC2ZN/W9DguCeQCy4/wvdYhH4+S4iR/6mfj3Xh46Xe6NzkcJs0BMK+KzhSH8VcaNQwecZHyNESL
TUgFP6AQHSbQeeO2wIYwue4SskqL6cNieGAxM5zEpIscP4A0EhbKaUBrsVWnfMfWnBiJPKLWyCMD
hkYfJ2XGv+ZaVwf900oceUWj+Nxp2IfBRA/KoXxje1/yXT65ZjhU/S09VafkwN3l4weNv+k5BdnB
xdVjIWNW7JyaVdtYu+r7pjrNmjkI2OjK8P4eb63rOGqBQty9f/FeutG3b40ZGkJUYANiRAP5q8k4
+5ywQndYwJit422aBNRCzF1PaR73xlrEh2CjmrheI/AVj6FZi/ir2wC5pzgnXpiGuBiYFeDR20Xi
BoaYUBXXGgP9wMQpavRkVnIcFK65rPZEbwMtaTIzbmA0IWxbY3ct5vQQ/DZmTjTl7HLiYd+EgF8J
v1Xy8TzDmz7RFjqNx7Bgrzn68mc14SFVURpdX3gDB14YQpEntvenZwVAh7B0tJrFC3WWFeZ7xF3w
tieZENfav1mfAI7Hc+nx3jgdX6i+SYIHSADN27CBsZMZDLbYQwDMywWFAPtXO2bL7qrRLw+JW8/M
LZ4EqwU6sJGRvjymLIapGTHKmOxHeaETvbF+RkKkBxyH/pN8bf9p4JkvQwRtmzEjsIQyn8dbacUP
bh3Z8vG6o39CGAxKyau6Sk4e6AuIKCwfS9BJ/h9xc22EuZkCiwlEIw3iQk0gYByzBXFuu6AFLEc0
SB8ojBC3I/RUz0dff0OORCR0uqFDyfcoMyOKvp4qAlnV3YEWSVfpjG4ZqxJOYhcW+nomB5ajqfrq
ad/mo2EYgxZ5acCjCAeFF3FDEczML3NCC44HOAJf4ekIhGsK4bAWkgnetnoqRgbRuIwlwMvBaOPJ
/XyEr05cAOLm5iGgVokDcuVTvFWmbU/ddg/117tnbv5enUjayP7+d6e3VEVSTU2jCJHMn1HnUplf
cuOYd2D+WyF7y5VPIXm/kzZpXlilw7tYnjMRqHpzxwZkMR4cLZwqzy3tq2ELv+RM9cD5IyK7fJoL
uVsm11kqRnI5u+qvNK6isDCUXU8CbFx8ZNhIhxmiiCtDWgyMlNuq++zMl3uNHDwS2hmB3vV1PyjL
OzJV6sYuvFcrU5jGMQbtwq6kXXzftASsse3cLvh8snXbzR/pCn0b+uWYE0n2m9Ndf2ejqrqZfNwo
uUfcoARZ0IfWk2lR20Sdq+aczEsR+L7HHUv7c06zLfZ9Q5yPZYj0xvFN8HWc40Ukc2+t4TeRiVJj
R+AIDNv+kMev1wqjeVjGa0XYZhlMJt9tHbVlaFqTAl/gHe7LURhrpEbPgjjVUYpUN1Bo2NGnFvMo
uomkL26oQ7EbIsDFk9fMCS3N52RZUofes1MLp8ZUU/tyxS5AuUZFoF6XzXHDYpEE8MO5lIFRMQGS
wKxDzmhxKRKUQ3Jd3IgOkGZHJZAeu1w+qPrbPxaO9b92BhaOKRICybrBFSf/twZvhUyK5eLebckI
Y0LHyx0eIdBe4ZzU8LZA6I2Sw346w+Q9pbUgpMa9+zI5MM5jTd4ynhQ72V+9ek0SRVDM0YRKLxdn
5HKR13ipW8xHDosXGkgnPJ5f2U6DoU1dtJbB1SvCUdE4L8L7Ul+lbrVCAK9MjlNiO2ZYG5h5hlXV
Jl2FgICQQtK2nIubMa7Kznb3rcFkNg3Zyo3o3jm5SJIDpFoSwC2NUKwWZYAMjBSMiDRobCto9Ihs
11ZypaB9Qx9pSr5JJveBEZbft6n0bWFe2JHVkfkiAZBLTqNkT8nbeWAarUXimo8IG/XgHoUJM5Xk
83OqAe3ZGpPcCI+foHsS0Sckrr5pVLgjjJ+cUJRZIH2CnbILzcUIT368rHPvEhBp66GOIRiYfG8i
HPxsabhYyo1RM1Ou810dFdHt6mOMph9F3U2djIEE5g/V0YrRoMl7Ny8DIiMDFZgsYtfRFITvkFSX
8Ohpn/9YKf/brFkkW1u6qSqqYdGx/XehWLJ8OXa6Vm8px0yoW5XgXMcwnOqjWnNVCbaBf82YNP7w
OzXdpDeUTV2T8VH893c2N7PSYiGrtmYAZhrbcypS6wx7wIZLiwiaQo2JIBf+NiHCFoepEvh+8pl8
Iq+CLiULjSSmLdwzwmMO4S62799w2N/Hc7PWT+rpsU0ip9qbM21D79OvrHf5DPKwqN/iF9Wv5taq
P3GUKTtpZ30/VsaHtBudACLWO6f5atbt8nYeb37394dt/mE758YtWVVxkFhkgf73xo8U9HWnpdVW
KdyWswWVpEf52cohYzOlmuzBsM8QD4854DGToMUVAekMf8lQX+JbLUctfUu9TVw34MpJYjpWvYS1
KNBxEELPLHG+u5tHihcKbll123iSmD5C1Qcho3y9L6jooaxgqB7IN57oPsbxWqR7IJgBVcRdOeYF
ky66kIhuuXglqbEYQhHaewIfNybP3iP/RKEYJ+2XHe+LeVU4t5/jwBRbh2zJx/Hu+oFBfjJjMe0+
cXLJ92t87+7fn6X1hyZIYySNzNFoiux1Pxr3qq4fwz3L+62qRmW/IFb/hvcnBy25pDvpOYdqN62Z
1H0PKkEd7fyobZ/pOW6XsjnrBzLLDmoDXzGKcLdVsrl/klAoZrCR0+M+wwcf54E0BtFHpt6NrIus
L8j3Ti5+b47xHYKw7cq9II/y9U2dv+nXD3JmShO+/26By2EaUx1OLPPOkMdAJCuyWyFUk5gH04c0
xDV7VxZklzH5YSgWRkv+EMHae4a4aTsA/PT1mcG83PwbZrF6VeoORMXluk7SXzVNg33EJeThqO7x
lIwnj+iVUsR4d9sYYDHS07GlwkqKfwAmfzBAWRpea52vVrV49D9UmXFjHY3BwAV4/KrZz5E44tK4
UFc7GSOJHjZ+SSQ8LFIBCpAcOro9fIqPUVODfTJea+/pvvyoehu5X2/ZxQw7YEufbU40REA7GA/z
xLS6TudVjjkVSv6vO/jT7vP7HfxQ3F2NohmMa1Ft48xFJckUuQkRwt3oYKfZI8KfwH2THIZhtIgW
IxmOX7N1NIgrpg08J1Y8RxeJpXwUCsEnLe8AhvCInyVKkH+s8j+wLv993D+wtGPS3nO952L7USt1
b2y6e8Wyrwh4yl8wWr4CxgXXja/b/qvDlZK78u4WFLvnF+7Bs/Edn+tVvZVnj9UwJ+d9bXxhWyvD
GJryjYmIoLQpivbwuv379/kH1P2/V/7j+2ystGyGlisX15TINfAMQSWZK86rrcAkTbt9gw19KU/l
oSLCa5Msul35TqVPGNYv2PXvl/Or4PlRSbNudVE3LHLBNf3HW2/TOK7a7lFtGd88lBMmOD0eEbIf
HHtpHebkSKDTISKpWVoqgfShmaw0PbyA1/dhzwA2ECBoPPK+NKLAbHKSbzW90KbalGvi6Oh86GBR
rPHJbpp1885Jv84geB7QsvYxSpjVV67Nq0YoUqAzBVd1dRzBbfD3u1T+18LNQ5d0xUA0rZKA/uMu
JUEY9Dy5cZeE0Je4P8ev8kF7hKv8V+oAWYAs9+VT8VsWyZpowRd2+EYiIsXpr0j/RwmK3Edcdfxq
Mnt6S4Hbb/5xmeMB//vLYOS3pkiKytwk2TL+J7Dh0T+Ep6n25fYX12Jss+h2eETXD/m7WmlRPLl5
sAqRtbksswDr7O448q7hlWqtYCCfq20APo5LMgtZ78g6aMO/Utkn+JSpjxMRDv5f05b+B3Ljik0T
p79uaiJbnzk++N8gN6V+NnWlNNn2Mk2nyYrPPVBOl8s4djIOl6pD8/BNZgOw2jcUX/XSLJlPo0Td
5BYwdmhKAmzuSMEOJRO21Ldyd916BjpZ0Bnh4iONNv3p9Ss/2ES2uMfl0Q6xxQY0uQQ6EdQfNl/9
ttmgnFletzXHKpn6Tn+Ax39Tb3Pjc/gH2yv9z0L6//uF6BVVDajx1+Dp3+5XvGdDb94rLAlMm93J
6/ij/26QYAMErAy/Duj8A8BAH9nOFtJJmxCloSIb0IqgYP4VllCIpuUjJLdoW8zr+XNdrIG/6MEP
RBEFJLfMH/NkW+zyZYEsDME7tZl9+T4gcCJryNE8VbCPKxheWoEuylkMZYVFYhQxd6cmspzaF+ag
OeVexhuKViCgs8gCvitXR+LjY8f2OjtF0JUviInSGSgEGv8B1EnCzXOFnIovlnwkkps55VHsJRHU
T3sgHhJsHy8cd4FIB5ulYTcChzpjaezYHE1Q8JkjaQR0kXjU9fw57P3zZKyI4bv/47SSfzZyv16E
YVmqSblMN/dj4VVGMSSF8Mi2ySyONGrf3fWdLFj84sVXdwAxPKWnfttPmzWUav51PZlz05E8xbuv
6TNO4r/o1P8pAH5e0Hi8/rYyILQe6eVSjl+CQLdnrng72+wdD7q+wiE8zcKjGweGx0zo1WMuLBrA
wHJyP9zDfBfTNJ6otJE2qIvHhDZ63OtXLQcADxq35T/WsfWz4P55sfJ/L1ZJW1nP8yLbPjb1Qt03
05b9JH634A2yL1yiZA3BWt/HRZZDLJiwl+h7aE57yJV3eQt4glwyvE71GV3E+r7R9oSmn2mNwnsI
Uzq7IBSxpvmunJfzdF3uvi3XYO2RKzV/ghWIE5O308yTr2dkLvpTOpfYP8SdTKeYzo3p07u/IOQM
7i+c7pod+7elsMLLGFZMaw6EGRGd3nVJPPQ2CQW/PWj/eEC/jr0fOzEWX0UZ2z8d6vzH8lLvVXEX
jGu2NXfCOVtcpta2p7CYdS/3VY/gmvlru+O6ecE4YDG8w27fczSu5i8Ja+1eqUpPRAthAYodBmbt
moMSZbTkDP9j+upKmpPk5JVe8VJM003xyZDdxXVhgfgxG2TRv2Rv6QQjmXpKgY/W7dY83REoMOb1
IPwLERnf9N9u9MeyTevMeLQWN4rX2L+FWcDxrRGPeg/BKSNl+vcT7pc56eevQysjioj16fd+zY76
7Sspb/Fd6xIx2yKS8M3gHQXxstcd+qQQhmOOYxK4fJgwJMhvz8KObDdPgshHv+kQA2GA4lcRTj66
MZISASRt8rRWRbQDaZryFCfMLWZWMpQACEPzVkTPg/aP0vOXl+Avt/Bz50l0VX9CjGZbooNC4UxD
g+6Xwy2fEjbmGVuUlc2bvMA2ZZeRuWKbdq4BITCv5I7DplWTeI7A0CYE6CDNyehR9iPP/vfn/Mdz
6rfn/Atq+O0539Sn2FQiF5kzw6VzcY8ghCL/gCkUxNfx9G4rIVS8xbRYt4t6A7reLdRZPY0/Zbzz
j0Pzj3Um//TzjDvO7xf0Y8d5lv2zqdrxgmbPvei1AYFMnEvYBIJreHFhdB3An50nbe6TDzCfMsBy
5CT/eC76+N3+78uDfNepBkXjZwpObqjV/5F2Vr2RY+sa/kWWDMt0W5xKpUId6NxYSYOZ2b/+PCub
EqeU0t5HI3XPNIzthR+8kIqc9adfmffhq9Qjcui6oenxDKS8QfQXoSRvndHcpakHigXqyMr70VD3
ogr4G6C+XqDOuLK4DLGEzhZrukb0NowtisvxBoVY5aV6bF57VLJ2yC26y2FL0hyAMoqW+ZPxE3u/
XyN1GTQMLsct7fOlucrX38++fmpT4zP4r6+cR2WOqsYidIf0/hGPw322Ipj4Q/EZ+2/wVNZ1v+K+
T6nTw7U+5vACoqvvX8A+db+4QtawHEJZnGo+3y9545qZcGWYtKR7iZcW4RFCBGDMgyXERJSwwBav
cT3et2s6/uAfbQwAF+Vduo5WWB7eIjxn4a6wwGj6pXnML8DS75Dp4Fakhr4tLtG72ABgfcw3zQM1
AEVqWT3TdNjF9zRlkEN5EtRnoiOWnatgddBX3TZbV/voTtlHl48U1XflpXf3/Ve/a+F8WFyOSjyI
7aot0FkSFsCJz18d1Wmia4GKvBlXJ3SiFG4qlbOqwea7+2PSf4V1bEiF+WObHFzziPLb//MVZnlx
GfZhE2XjcKD28NxW6AlAZAAO6NyY3abtEVfYVkSHln+T0VxVFt8/fp7cfhmB2byntZ1XjeDxjaA2
PSHmDKZuRchvTpsGBZLyiF5c1Fxgri4E7l/I/u4mOMpQKRkQahqTdm0A4EC91L6ha//964lZfvWP
1zNYlDqJoKm6s1s9UOveEikTFMIgqfsFPw3Kb35M4DAhZlqI35rW0ALGVREhFVGhjvoMQKAC0wbo
EZKCtUMOqCUIGtvFpNTQQxFHNZa+vlLdq6qW7Mg/kJYuRvcaQC1qoXxdDFdKW6cwlIDBVQAgaySw
gOamUHRe4aeikkbA4BZ3eHl+/8GzIPnL984u96KJ6qTHe/VQB1Koj/HmGxjsQt/8/x4kD6QP141t
2t3YuP1wgJcOMj3393wjQupY3H3/IO3cJxmfn+T1resUPU/ik0qksUgpSd29V1Ya32aLEYW1BeXY
tEFtpguXlBR7GNxkMmdeZFYu+zK2s5q1FQah7wXDcDD1Jb4qv8pbjiue3SIuzDF7254jK5xevBZQ
LCRpDCHkDfthjKd00t2s4MvDcf2GmY/mYfq58kEQYybdnRlnuVG/HGXGfx42O8qCLvfS0uw4yjCN
0FZxgbrJXiDhYhza9Mxtce5ZszMrCDu3S0NGEtCYmlxwWvhwZZEfz1DLOPNd2uxm+ue0/efDZidU
q/VpYCmMoh7fcyIislA+Rs4+RHw0QqIDZsd2RIu2p7GwYe3EyDa/fb9ydLlEv4ytJTRVNnlUpPg+
T6RrBp1rQOFHuxTrePWGz1Zy8yJNMA+BWIh17t88uKuIJO0fboZFDzrA68Q0tk4l2Vd02Vj7nN1e
Dd7MCs+M0Mll9uHtZgNUlGEWaSpvx7TLhsokNxSLWh4bXBnnbixD7pPvRkO+z4dl7YjKq3KD5zEM
nFE5ENQ+NG86DOdtij2gjTRqzMtiWlfmhuWXYTPg3lfRU5E9yguEcejp2MQLWyA29ScrNzCbw+HQ
pXcWlJXoGmLAlAJbxoKH1u7u+8nUZgHlP9bTv4eLxObz64s0TIJy4PXrdI3DrNljoIW6/0LP5YNh
+AL9+F8eSaPMsQzakBTdPj9S15upcRN9OKT5TTXeS8kkZGSpv4AYMPZBAsLgXAFVk4fLl1lyhLSx
tiz1S5k4jnJXz2LOAy5LKuz2s43hJy3g2LhCIAlb1jF5MXE7qhAyg/a+ZZGe+Wr5VV/ewKXKqGIs
jJKlfMMP66Twkl6tLTnQ8I7xcAe7gbJSV10pA6JwyKl4Sz8CL3lg12rVL0jwzILR3mXZY9Xvv3+Z
efXpH7OOjaRl6ZZGt202BfUUTUWjcmRxBbFEc9RE0Gm238Fx8KjNNfJ7LGasekuobUi1938H5Scr
g39v7B9s8gqNIBWEPd6vtvpcjNjIgyztzhyt5slb6sOLznaXGAZH8TVGjZPOyyCkZKg/X7WGhehN
dlXh0smvWOpFhHsb4oR1etSyCpbqk00H0KUnWhgPJdUMWwYtsX8cqOSbfQ7uYCEup/GHsIHDy4OS
87oOUfn8E/ZbSJx5fJ32z3mYbioAC6b4MbT63nCWjAFx4ctYgC8SEo/ttm9ywsSZ5XJqtRCN27aQ
6CDtPQ/8sFpIfQelG9rhEE8XnbWuCpS+d7i/KChMRdvvV4NxanN8fNgszOrCrDUyj4cJqTWDCzJc
KUAsRXBkuvXmmqEDuKj2t1a2DsI7B/+AsrxTxJVePnOEBelFaMJExpxj2+SHjLp/8Rxa+za61uH5
KMal8IiK8XaRt0Mkbo1zozWHpr+v549fMIvf4izKfNOpUcH0V4p7XbR7DTUxoKkYWDuAom5MfcdN
wFFjIc/nmUc+RoZbFFY1iYXIPTTGNxaJ7ZQ+cXmiALjmJ1RMRb8JxH3gPn4/5icPJBu5Sa4ieRio
szd2nFTzpqoaDrDSe1uG52y/2v/DSs3AHLmuPITpKuv930DsLfdG2LdnXuHkGmOFIalruhYn0+cT
yfWzJLMSpp0TiVeA1Fn8gI9OaxcriOkpEC/cnFYtnWNY9VyetIz06Ed1Tv7iHYs/Pxrdd1tbobsu
N8PnF8mH3JqKMO/l4eyjMv/slL/rfFvSngNHDMsfNM2IDiH6PtCb7xvxg/e5L+NzF9OpffDxPWYD
MmSFYRQl71GMRzekB0WWXyHlRVTzrygCmf2jj/dQ/YvSiHcmstJOnXYuc6Gqum1QY5xHrX6u5F6R
9FLttIoOMMyAYwltk3s7ZbygiSf9AM6tg3mt7X3zQJKQl6NOH1XM4jlRjkM2qmF/MOkgEzXZKDww
8wOlCj49yn6ILt4UxUXSWm+T+YoyjDei65ugRQcjjyugpVON1BEYlIGcMUcwooe8miAeKcNgU0e2
87cF3Osc4EiTE/Jl4Xx489k1piiNUql23B9QXJfXaIz/TkuhiHBv5D8Bu9AErQ+sFsUpMS44t2BO
xH4uFyibx7VVemqz5wdRPgypsLtDGu/ZQQ1mXcllpMkzM0K4Cq33OwW5UmxNUBI5d2y/b4vZ1396
+uxuzIJa1+B+dwcu6xb+bLpWEHXBp80EBXCo8kt81MOfZ1PYEwH2x8e+R5Qfria3is3K9H0GHVH7
bskxWnf/LIJow7LWd2eOKevEtnR11wIShDC7SpHq8/Hgqq41trmGtae3ZnmqW0cdVzFtPnc4Dm6H
NSCsd/eavF0WJ1LQh0BOOe3paHgIKmMma3o/zWanEGvBmapvx16Cg4fijwvjv73Eo9akwieoJFJp
1t9kzC5wtvL3AZDj6BrJxc7ZJ8CXWWakFJm/jaWhPBVx0IUTssawIIdtHd1zOTIFovbh/z/5JaWV
ClT5KhTPhY5GGFcghCH4gNcofTbOVY6iRYnsHtWVXDYfURgMKSvDDmwgLGEBlGxH+ymMIf31eCzE
rzlNLEZAVigCunHJpdk/U+jBTjeAGa2CixuXAouhCOoNfoY/KkzWkietvGEbqgC4Ql/diGnTjk9j
fVE2wYY4qgNxHHco9xroO4K41gHQ4bQ4dLRuaxbSS5TvPdTL0bGgCtpd4xpT4H5ojd3aRhvGDXZp
KtObBakddZkc6BmVUBQY4vgaHzVagzSBCC5oDoJmV26eCvrK/FwC4p4W+LioxQWJTgLi0pCoeyxt
Qk6fzti2MFpWZlmuG/dZoYdi/bXyC5kQgd0h8PKkFjueqA/fr7evCR3huanRONNVjVrFuyvFh/U9
lXlRVUkfHQb0YC0VT7Mgw9umvXK0qxqXIqFaVzQf/wyVfiGyEIErmrYuDBxNjVdGKDa68aR2aFEq
q7+hMu1HCAFayfJznUvhxNdVakOkFdGxZEZQ7oEueGHkxWNqDQg7G5swBssenVH9/Vo3kF+lozBF
Mdu0NWt2x2JYObhu3GKoztgpmrGSJq5T3K+0/MUYH7ti71YYY9/XNnQPBbaEhR8B9P9oegjNMwHn
l8CDd3Ec19Rs3kc3hTxWP4xw1teR39TYxpXVr3C6Ddqjbq298E5LHuPq/vvp/FIv4VkunRLhAJvh
FJkdHoNSBr1XjfGhcN7UBKiBv3GhP0lHl+8f9OVYlA8Cakt2JzR+nn2U3hp279VpfFD3agEPPXsA
AZ+5l9BRhIeg9JnHnRhDC9iAbRgk0aYzT6IBYTkQHEt0muGc+MdWPOVi6aoXaECCnvn+02QA8Omi
QX/bAE6smkB7gAjOPi33K6OuzSI6wJ2o8c9JHiMdMuSVqt59/6ATk2WZhikkjI+a6/xBcVFboeom
8SEwqrWvIoVwN9pvdXmOpHvqg6gBAIIBaKrx4+cFGIlcCSaBMK2vIlLeA+5Sly0si3DfieP3n/T1
lmbwmCmTxeHwVc4sqOw0s8nqKo0OqfLECa8IZL/6bes9qjpWZZi8QNmNIqTj4ftnZ+7OE2vSgiZg
gB2zhfll05d5qqRKaIeo+u2QsiR9a4tX5IaZvq56rDibv//Yd7GI2UqxVcQQNYosxJNzinDg+Ibt
WWaI7vcFcp1l9SdEj6mz/7BmjBzxpvFRD2+56lcE/UsHSbuCODrMaqA6zzbh2ghFFz8kXSk2FFWX
bnjTJ/iqwpSXb2vBXu1ulfa/HyYb0LYBrVmzCDVmy4FWo1PXVh0e+shbdeOTlb4N1s+Ug7IyblG6
NY3u8P1AfQlp2LlsJJdwW1dpuM12FJUn1cmFERziXl+6JYI8ykNanznzT+wmLm3Yz/BFBPj02Wf1
rj4mkV8EWLM+a9mt31y7Kmge9e37b/myyIjKTF3uW3xEVPs9N/9wmqe2YkaNnfUHogAK4BBx30hi
iRe43s+X0b6M3Oxp+uetO8XuaLgRT4vtlQ+01EZjoCQ/lRrXNK2Q+CUwJPqgjDNad7WDvuyZRf71
KpWvIGyN+8sl+JwrpoR2Jxq1Jusgb3ZKVDefoEhl08pwZKpIpYSwpYfrhLIQlMf2gbwDhtD/MOjg
5NlidGv55/MwpHpZNZOjdIcGAWNxoOfwj0I3yVmBhshZdPWpOrFrfnjgLEmsG7foI5MHkpoS0lJJ
AUIt6azQrN9jv/PZlVyfnw4TxtkxOTtRUUBH4T1b/rCwEhHpXDvsPcJqXGfC6oZyFB+ICkwGeiV8
Pt9+PpGAf3rkbHVVhTAKIfTu0HEvYHdA6zRDP3TFglZMxHkuCHLb/Ew19lQa++mpsysiM8J+qENB
GonQ4eHFBVqDGG6x5lspvxC7s5MwLm3tH98vorMPnh1D1KNHy/D4XLPeZ4g0ZKZFRXo9FVs6kCMi
a9N1keiL10bbEXp//3D93FjLnf5heodcJatzSOtIkihDm6gWB9VVP12T+iBQ/jaBcXivvETTtZIR
3HSwoq1wYeCX4LTQ8O8LVIgTqonnNviX8GC28Gabq9bbQOlyhqWOnrzB2EBcCitZA2razS9shvvh
Pv2hMl7MC30dSoT0FGv73GucXv/43iEl4ujivYj/YYDaMFEK31HZ4ywC/ZbF2KVXFDI7ai2urDrj
B/j9nLyTa75uuf88UkadHx45Cp2w3eWRUQVK3D7WUMd8gyvZeibxdeONomwn40gGrClXVbqkUiy3
CUpjWf/iJ7sKcenKu06SlhMCd5H6onK0Q4FtPecUKIQG8+EMPecHmgv83QGmnz6+jskNJwn1TolG
aJJmVVuQR+zf1vhUd0RHABfBsrvJ1ur3GVIxEwkme2OwXpgTw0D9nWvnIXceIlwex5WGJDunoe+w
oCnvuqF727RQ+rVV171iPmWPy5zKHn5j+MZvFe06AdOSGNESdS8XAeukbheMLgVPH4pwiEoYMYDV
3XDCBe11jSgYEtXnrxW5y7+MvQ3ODPaNzUDPruspUVpfl/shKi/owLgOgDecBQI8eVv5zqTAUKAL
gIPn6lj6yZX24dFyq36Y9i4tEi+eeLQOq7OGQclKW16rf8oHtAD6n8qwQP05Hjdaslh3Lw8euN6M
2Gz1/eo7eccQGP17BGanb2tpfWnG7DtsKummsuBDHF2cRw+u1bRW+8fze+xUOAFOVoZjBoCaeeiX
e51V233HIRReuKTyqBT/QXG4G1cpFn6Q6ymt4dQYL/RdA1eouv7+k9/T7s+TrlHmNV1eQTjiSw0+
IeXpg75oD9m4Uc1nq2p2mR1g+3xZ67dDVb9fQcoVDSuUxtTuZbSOo7+bxrdhfJsMFJ33suqDrJOp
0f3fKii+oPDdAeyrpoNXHpz4F8UU0V9WnJ4eNlHcJlGzYWFXI8mc9UvuOpxgb0q9WFMo8v1HGuVa
Bd4eLTF1YSk4SErilPVSaXgCPbMDADVQ9UrbHivLe2yVO3yNO++PCmnz+9H5Wg/n+ofbY2o6+YtK
JvN5XaKl1NYU+5JDZO3S/Ldl03UL3JccCoW2LqnREQX9DSZgdufqJXO8p6PKNF4zZAVI0wHFza5G
N6qyXDXilIlJ4HJCXyPwESn6563sBby2MZVu5S0Y06tpEncwMvvWOeQWerIhVBC9e061Pxhz0GC5
TZL6aIldiWmbnkKl1PEUyNPg3Pb5spblK1v0lEDXkKTPs2cFFBbF6iyl9EsRP7mdQhy+TSRbzIfS
yTdUPS2DvVReaqoHxqddZlu345B2/p6Zti/3p3wR9pKG/pJjIkv6edqcqLemOONFikYW4bvFWMGc
d1uETK58ZouKbANEBgAmrNZjK4vjDnGVNawN3HmEzISRizrzUvLw+LTTZi81O1wGtQpad0zSw4ia
gJL26HCxbCEjpsmxynbTNCydGtAGNqlKCVxWufv+Bd5z3/kL6MwP1pU6dRsxi/LspqO/5KAXhfbB
T0UL7zJJJcph/RR3rtMuZHUq8Zo9EFI7u7RdtH0b/0ipckkGuTZLc2V6JUYu6qHSTAyqNCxYrzA9
6Jq3ZFwHDvYIAYLERbeiGFT3aI9Sya265qnI862bhddmSks8pLeYWStdC4vt9x94oiIlPn7fbMcU
alEqhgsOErumFG1osugouR8wcVDhM59Lbk+tMUODDqeRstMqm0WPbtIoDlym5IB7jCy+lu3OgT8j
2mMc/vj+w07k0YLjWR5FgqLUvIRoderUtAViE5Wy99NjAgMq0beCAf/vn0N1XuUiMFDinNPnByNu
dGMM04PlrqvmNux2jnnHB33/lFMD9+Ep77HAh7s+TGOhZ02UHnID6Q68UJvrEnkGlvzZ2teXygBb
DiPdd2amZtvzJLW3ijxQG+y5PXTHIYhN2yJ5Fv4DVZXGe1TqM5fpqQUoIeN0T010TOcUZjY4NX3E
Ow6UcPzq1cOTidZ1DwQhFK/Gua71qdPWZK7Yz7RqvzBsyqEo8lYVfFySbjXuo6R+VM559564AWXh
TmbBFMoNrqLPRylZofBrb8CB3rxzTGURDRqu8nvq5cOEqRc6kHLmRlorhA7L/36l0DJwCYQR/aOE
/vnZk1+5LsdhcmjwGgtMG9YcHAIMkdtjBM34f3iYjIL4RuDN6uxh6SiioNM0PhR9GJsPVHZM8spG
D68850F0agtQn4QY5fI09x2j+2ELTHWTOvVYJ4e0faMQ21g/WJFm9Cs7tyK/IhvYAQDp+UHIK3H+
VUZQhV7Q8SSp42NND67erNjaBQz0McKXk9wCS0IOZ3AW2GngoQW1ToyXRrLlxKRNsin0c2anpxau
DUOXw1oi8OYSMrZvVEPT+kgsofrJVeEixXM2fjq1F21E7DQh6cDWu8rDhyHWYyf0M8OND7mJAKi/
MPrgvercvPFpQfTr+8UjF8f8aqXDw61Kk4cjYJ62lllYRzbGJoEDgR4ooVpX6+8fcfKDTAASEoym
M5mfNwPiC2bsNTreKSYKS/gtPrIHY5mET3v/3Bl9corY8Byalg0XYxb39lUofDvS4kMqtf6tv36N
sLltnvmkr3wPVqejUkEk0kJA/l2l6sMkjUbnRn01JQeHunBKOKTF6nWJBU44PXDIeCPWV0W+CXEu
UqNXUd+qFc7fZ97ixGaEiQzwhE6WbDHN5k6N49HKo5y5q8yFjPAZ3X7c0pGxC/NMpc2SszRbKGR5
FE01vpbIYVbZCSrHjPMwjg/+hFZdBHyws9TLFKVFLdZ3alBDN/PzbZv5L0n4YzC7XYus2Zj+chC1
Rla2HW/aTWejrdAeLOWXHm2rrFzGEW/Lto4Ha6VmlxNsimI6RvLPBxgU5ggG6e6FloyLCvtHPxQ3
ve5vZfwZ4VTFyT5mlD9GpDKRjDMQqMm4TmT7o7X7TcohofrGSL1kgovjhtspb+hMONk2jVG3EGGE
gHXhrxoPQX54t2M/XRgBBox+tgqD+kyQ8o4G+m4I5Xx+WDR53Rp6UDJfzUQT2T1GNm6birrlLLVa
1NpYSgnagmX56peQsd0EC2UPky73os72svule85yiHZTq+0iE6K2X+7G4VWtDTx4rK3Hm1uIOQWh
sbP18rFV8ZSH4iabtkaTP06otnSTt5KjAh4SEYIr4RM8K7hU59pBcf0LGRoXnvqc+M1ytOOVlUAD
RwDn+wPha7WChi+NAOBT9JVd851Q/WEgAvRwPTNSokOnvIoAqS1zQBvsyFVSoL5qrE2HdI9j7/vH
njiHPj51fjRMZW0pQ+bHB8SF6CPmgyubzERwJuE2/tPfP+3U5tQBLbtyx3DAzm7lOjKCtmrYLzXK
O0xpYKDzfAyKeO2W/pmV9ZVXwIAKCjEqTVkTWvzsJPBVUQ0ewIhDFRZL1OWL32q6j0BDaKhfY9PX
Ne02FcZOa8JbPUClfQkLCtmIXu/Wgx7vwiLapChRy4FXzb9j8HL2WvsKnJbviN4I4RjiWtzrn1e/
qiVORyxI51jgeuUEe0MqGCuYj5nJ2hAP3KcsgLpUtwbxkmLvBn98tUYQ1OkmAAkb6tiaBeVG5OVl
OVZ74cAixSRY7Y95gTK4k/j3lDe3xMffz+SpUIRcEbAp9SYhcX6f31zXOj3wvTw6qMmfCKH3AWkf
xXzsSvXaSMF/e8CDdHxDFORcveq2bG6pXgjjidwy7/a4bofjmVv71FL++Eaz+eZO0KxpAOcoXBiW
a3nwBi2+hJjVT8Otlnr/feYjszeqOq7DnSpmsfSYGU1SUds/aPSno9c6+luRw2WuuWbvnBntLxVV
ghFquDDwBd1w+nSfR7vU4tiMTfRGE/UY1Vtu08RG3g5vHmXVVpexCpvjXM3q1BTDmQUlR8OASvEX
VH8e5NWo4t3NBwJ2c7mAtNH8JaJub9WYWnjDvkFqwk/JIRAZNbFvbeBVhy1Vhp9+9dTWYhVE3Tni
16kkhkSQkZdXvEEn4/NgRIMtiqrnvZJqR9ZJ+c6f1AVBRlRjmqMvm+bBx9v93CTo76M8u6tkWKhT
WNVViB+zFVaGVqVO0RAdSq+E20Z5vwHthsawR43O77Gybfw/qtldZhtt7F8jTYENZ6/iVF9aGbTG
stqZbYWmqINyXXTFQZ876LsqGAGOmwgXKCe6tIorgFQJgrww6d3fYngCJ2fHfxJD3Vr1DyXZ6TiD
5+NGYk2wXV80igyiHA2t/gnt/GGVDlg5gwkbU3wFKA16lboS/OG6edDcaZ9wrPnCuc2jYN8k18YI
k7N+dqY7F0am3SKlG17njX3QcoQ6uvjC7H2uxPwKgVFUES0prpgikwbWoLpC1sxNL5oOGT7dwUZu
uqEN95T53o1vAp8dagw1UX5DbbSsr0HfOOK2aG6hQ6IXKhTlZ1y8KMa28v1riQ8kdXxNuO/bAadi
jpQE2LwWIVg6UJFFCknxlaVhF0sDm8Gq+6sru4HShhoUy1BgbB06YO8jSipIRXabCocIDyiO0vlI
cyFjh6VEolvb3kRtAG/CwL2xY2lPWtw1AXqC+VULfg7ChklzKEeTdlr0/bPo7j3loXKwXI6c4FL+
DSXDRJFnFFP+lLobkMDLoCquA5VShH4TSXd3deP/0tBHbMNXxdQ2i01K8AUzatkBiKPbYd4iFl42
P1IqTHmLndM4XQYKbpuLbiDGQd32qsp/5eFd7ROleMc+9lD9Bc6PCY+P1EhHIT3N76sSQxPTRfx9
xGhewadKJDsZsslf8PwX5KYSrvAYdjHTG+T14yptpp86vIZkBJXaVZhA+M2VnVFDdb0z9+/p4+PD
bpHlnA8BTe9GYe0hMyXrT7F3dLaBtRsJyGNeR99epDRFTPTnka+MqSzWyr6AFUwGxFScrVK9F7vm
W5fCh2YhdCocd147cjIvqDURRbLw0afmmlgnsBEGcqHuhOseCw7WRdrsxBuxoXOQTQCMpu1xH4TD
XQ4GpDyDuPjaLOdIt2jVcIXSr0GD4PPwKGbe6WoOmAoxoJFqsWlTUSWD9h4JwIAvtUbAoFw1R/yz
z4+HPCNn4+GgrSVVX0H0mO8g/g+T40xD44V+EBzwOlaLoxevw/imToG+pAjg4nTuLySETAP9fuYq
O5GMOvR8NUDfFINsV/7+hycPtdDaqBn9Q5g8+fumPVbhNR/djX/jcU/i4+D/RzDIxdZgwJHcdsPz
929wIk749AKzmMtpdStCFNLHyXNrxa30cwdUqWa3jPIYnCkinopCeRrxHT+Cm5treVqmk0yuNvgH
09nWJQDzaoVZmBM/1uzexA13cX4Xt+aLSs7WaC8c6Bmi1LmBVGOdPmHfVKOXZSIYbtFMo3ve+Iui
ObNVT40IvD30RilMO7zr5ymh06OUSCX4B+6SFB+7TJaVwmuq0naPV4SSbb+fATnCnxcfsnNAdoF4
GXB+jdkMqAOSw1PQ+bKaQ54LcpGmw9n7+utXUWQncnElXhcknvz9DwuN8F43lNhULgkTOHBaAH/U
wCk4GsNVfA61hgXI14+ifYDKheQ/8dBZQJxENcpcWhUcJh86JpXwJFXXXR5tjPpKllk18udajLsS
L3kVTbsuWOXTS52OXPNQw1RvNVBadpSixgzvHu1qK/qljdycvTQsx/uHb3CAdL6UaCVMXHpJ2Tw3
vYrVRHrFqQZgeCk8NFfAfdMOg7FmruKgxpBJHFwcsM1MO6REIjUg0VoXizEIbnzCA7+vN7DAce8o
0JCdNrIsXFIlbJCKNclG8jDbd2EPhgDjxBabcsfe1ei55PW1iYdIZRgsSBy0uOQ7VWxCaApB7qKE
iHBzQTgoUjYYKVc7oglURLtBFFepaS76Mlu1rlgI3z/4Q7Wsq+Q5t4PdZAX7ujc2pu3tMNRCdAsy
61NSo+Kr/w7I/xNV8rfQua1H8EwI3w6/OxS0lTi9pdu/0+E21MJfTma8HztAxnZ1SKnhRWieRuaF
DwDDoi2Y96jUlM5FDBxEx6wrLfK17J5xCCnhRdpoeMZZC02r+Sw0GJMSNdY9rxYaFUrgWJRkfAkW
C/hXJrazMYyc2g+yYUP7s626XTqW9oL23JvBfdw6uL2SWU/xsM1CmoFPpWJfkphQf1GWrYmPBV2N
CrPU3oDziPylM4akSdouq4u13VZrp9fvnHEPGRWfPlSh1MtKrzYFUJq6VhF1AMJU+nduetn7JkgK
9NbSaxDwLnWEILS2kgsg1ObimOkOtMpoq+YvXkv31EH1jvR2SKf7xrb3vf3HRBh4FI8uahEoXUci
vW5brFbEcOnYGQrDXJjMuAlbTkwtljE4iyo69OOdMd3VRnWVFtbKJfOsRLsJ1PJR9fF1Ynn1WF1M
WY8uiLKVZ4zWIyRcwtDwUtqJOQ2IHvijYt8oZL6OgvUAVuEGr4RpAW1W7GqQ1B3oSwBKr1vpeWy5
jynK6iAzna5Zgce3EDVN3NtJIClLA1Qu9ji6asU+Ig2MAu537GM05nhK1bswRKQw61Xs5rAfypzn
xlZubUXb5vR5et3d02yMsXOKgCYmw/TDizFa6JojO0FEj5YMGOpm3fooTQc/xi5hXyhbCcA20t9R
jYNXkN6HuPH1PepReb4qsuee8E8kI8VPbzXV07VvD3SUTDD2ydMkHlPc6W0i1Vh/cSg1TXW2rUCd
GgjCZ7cjjqQewrJ2vU/Npzx+nLSntPtl19qrF9HkndINzIuWhTk5+Bp23Vo0Oh0BPBqBGUI2Cf/k
g7HrQux/IgVAoBwVpO1LVdsC/dwAYEp9VJGyYitcqVjbLC7aGrKK97vDTq4ZBZqZTnMsVHHUo192
diVsE3vW9tBCpHQ63Nq0+BgbeMkRNgwj5Kko3kUtVBaUfzMfkVlxS3d+iPCjJNzLRlztnDU30rPe
DzfycG5QDtGHZJuDDSS/CjlCa1yfQjvax3l7HQ/pNcaVYUrXyA8xXxzKaGffEU5AY7Q2teP8Cpv8
clARDKztS5KJraKH2/GYst5r7FdZ4DtT1CCxFB2rdsQjtfx+amt8jtFbcvptUau7oVJrZP52yahd
TWN9b5vpZYa1x2ghttyV3UZDkJndVAyPVTpt5K3tqm869jG0ttYuTbNK0a9dWHJNZi5aO/4RF3ce
5vRYUgyg2eyQdC6onjwNgXFQCVFkrlQsbeIwg9NsLNrSuIikLqWObnOiYL6K8XUW3tdFus/HVzRS
LztsnzyAlWW+GnO8AVrrNgSBMVXeTcc+bHK8CKfLyPkdad3aH1ycciPoKVm3l7u2Na40xbpvpf6N
hnycav9uNYR6mrrb9JxETUSXXySXKWqYFci3vv4pyuwSOuR6sn7K/a6Wu2KAyoV2rI7KumfX1/Q3
tqGDObJxbYbaKo+qjeBEc/BWMtjKSX9TiH4HcQGQvvvb7TQ0fsP+J7ZdE2Qy6q1u1pMyp8/NgMIj
5+m9E3Ub3R/e2iy7Gf6OobKTR48Zpys4abKkk9rW3i98sISpS6AM6CPWXDh61gEmwUXIbh9TB3d5
8jnzpcSXNB7rbVKIJ7O7m8iMq3q8tJA8d0ZUKii8UwnZ8PRF3w0LtQPtwJcGZCuyndXafwz0TJGB
NIBDjBQ5lga+3blML7FgzOW6SdN9B9DPC8utSOLrQvgXnKZqE+CFam0TNb9RdXdhWbgZGRC7wkrd
2gSfDRr/Q6Jd3Dt5iYV6t6qmal3Hyi+/Lelt4ZRrFz9T0hQzVp91nOl0HF2q0V4HAk8aLT3qobKy
c6jwCTiPYFeEBu7Xw1oh44zBfBQ9t6816M+Gav1wB9z/2GEJNj/C6i7SIFkH3YsucAjPX3xTW5EV
11hqxyN6h5zDVfam5eWauiW3rsB5oUA3PMuvQlW7kE9xdnqj/2mj4NKKg5WALNoX5MMKEvkc+rgk
9Oxr32guc7I8hoM1spoC3H7KV62gBcHSNfQrh12TJuiYBNF+cv1jOdX3mikr8uFPt3WmRZg0l6rq
7TwGzssQ12hwVkjGm6KwDrXJyaQEWL4YxYS8gdiWleotEoLWdMIkLXV6tA60e4WouqBMJDocxF11
XbfKWsdLklr1AiDfVp/+9Dj+oduaFeOFT+CjOndG+Ox69W+lxBG4pKyKORQrqnfLQ6bJmO2tLJCr
Y2/l+mpKML7v6xuSb+RC4+rQFysAJ9c99PudqjFrOT41bnvvNRkEGrEGX3ADLFj+byoucdv0Hipi
oq6PHuKGPnXuiqWueFL3vN+RXrzFEx7SnblsO4sKR4TT2E+bEgv3MDJ8A/tOS9QLJykfcRsb6+CB
kJyPYPh0ibUt9kbk/2iN8aL1Mvy2x4QDz9q1HtDTDJdlT58uq4yGFR9t+xXAzQlJarw/es7a/yPt
vJYbx7Is+kWIgDevJAw9JYqyLwhJJcF7j6+fhZyXklSRionpiq7sTkcAvLj3nH22UXPoma2qXwvZ
2OrZddbVvRpERDMbcNozcduh0lndtcRjGjykEYoOcSfboUuklT+nHyVFbNaBU5JTkRRCso40ldNy
3yckkJ6ScIEEEjfVCdwZy6NUKndGBzMgkYn8wAKCSDieFIUbK3qwhk1nEbaVawRxBQ0OONWdBcbV
58XN3/uUn0RWhvma/qctgkWLm93XFiITh1qcitjaBwXpVEO8jZjETHiWpBp5N/O2m47s5YEW7ZgC
kiNJPRxBsMqUzzYj1w99Vq3jwFzqTqyiL877zd8v8Cffc7lAA14hcyP2te9j5FaPS6EOEmtPA1Ak
8Va2MjcHsIpjNzIPNd9UGL8W08Zs63PFgSSJVGbNdk4OHSeiL7kl3jg63uU5oOGEcWMKkpbWsR0Q
TtPFExxPZLGAggm636LESdtOGzSe5dpv2V2BuHjBk5i3pi/7fTRVW0xRGFwB7i8wZCXoNu9OFb2C
F2q1vxVSa9dg7qJEz5WAF4F/EZvbzr/K5CdQREPv2XesdiOO9gwYiFYJ7nqw0b8/tT/MxS/9J09t
IWvgiqABb/8BmP/VGQbhWAn+ZJgYJd/BJWIh22b9YdK0UCiKQGWCG0WPk0SUc/gCOjK3sidW7z7r
VkM+piwV43QENNB41QdwmnfSeCXSYigFhmI9x6T4BBtVOaWE0IW3hm7hgfebrOAHG+rbTXxr2it1
qMYUmda+aC+gWcAIeoZcKOK9fEk4MIbk6e+PjUHd9xZ38cRH48hqAwTX/0Ba/3pufTNnflyQA9CW
OHnUweNAuHGELz8ivAhOQaXqnqbexxwkklqTMQD1t3gBeFu3EClSFWu6Wh5XTUFZYfpuMzDfVlic
IzlDBmYr0rTO63Cftek6UsjtG19LuB5axD5D89pGeGEaLxMT9IGGQO0uWeL4ReAa/rY1InsiczsN
3thqXViNpDI8zOzCoxTfDDVKf8QOC0+myG6K0UHi6sPhr8WbrHkIspIYR1ij8404nnUaoFCjOZ+o
YxcpNrFrIS5vNjIHug0urQcEJm1GzNR1WMo3jGe3mRpcqpoq6h8oxJtqiDbLHedY7TCLrn1rB4EV
7b+ygQrgztT8BRC0Oj7PyN8t4uyVBNIzkEveXvgi4YIRJF8djXj0SiE+1qq4DwPMh9rbgC0e2it/
BW5kI34eeBha5KGnj2LZ3hRpeQw1cpixnfKfGi5dq+Byiiggo/Qy65c/nTmvLT2GT4T7XJCrWTzP
qrKDpBqsZUbspskSHrQOzoHKA2ITeR0AyP028zhvd2XWX5YvLCsyRzRoqcv3wX8ojApHx2jl4/MT
KbdVZmyEIt8mE3cb+ddUjzfQlfy0tBW9dHKkm91Egg/ZcCVxjcWlTC+ImgX8DvrdUlQyG17+12Cs
dB8PBg1IPF9+n5Ebtpqy90OazJAvpNYA0yHDMfOuNG+G/Fa2XgJJdZQo2gSTtSPAY9eyBWMD6kqC
uM7Gu4E0Bn7GNNuX0tovtwZ7QErJ8vVTu1dIKE0R6LS96Qrj4r3H36YR6NmGJPFQZVJNoRolAWCl
d/njUIz7OOm3lE/SH/qsugqFybZS7TaOP2YJR0wJJmn+0urhRsuDw0zvl9XxprTGq5mK7uDrzHJ1
spcH4k+aNQ3d3iIWUJfHP2XXUh8KyCg6350C8QHM1qNOJmPQcutaqSDvrTQ12tSG4WIy8RxMRFYi
gRUVHFUy6yYWDNpdgw47Fi4C/214iRhmG3J7mNAn6yFMiyI41eN8TEs8I1QyAKnVihIjXs7XSWq3
S9E9VoPX6hHztZpUe5ATUoOggsswXrQxcLoc/Eju7cSoWW2dY4b1R9gzSm/1dVDvRjEh3LBB6NK6
HW2+oMdbMbHsLEs9gTGAqL6NFfswPgF/37J+kiow1V4YYxAAUMEgBP56gEc9bhc4tel7o7ydt5bK
d7Cd4v0goDU8hiUTxJe/fyJcjZ+bpLocx6D7cHxBuL9+ZNzLwwQ+QdxYA2Fj1ADiHIVTMa1iWy0G
t1KwQ6MVQe8ggmeI8Fa6ikFX8dJjVsROmkFbAQ0PJlw7ZUz8+xtEbGk/vsptRxJYfmmMlNZLCraj
PDyWCWzlufU/lz58puURx/KwdI0VHSYgVYEJQ7yMqxJzXVJWRjBZh+lhSc4qsz0DmNBS3TFv3Lnv
b5Z5yJhSGCbRtssesCUDpmtWZcQWGLp+E97KFBDK+GnREsdD5InR51RglE69aE6Ks0BYrUmsQE9I
Cpkm1acxy3it+k2LdWR8FkK8o9OnvJVXhkKs7DRsl/snagerkWFbK/llKUR0jXSAerpE/JASH8wA
a9F3W8SyDa8doUApGeh+WTmY82xzaGVxAKo7f+Q0ZAZj1KotXdExJgaBHWpHRmSwB89ssY7U/mmt
942IFW2luoNeOMmmB+qcTMWTm/vaJ+C3JLmOb2n5G/Ed6/FQFNXiArsOTnOKWIUuAR4dMEpTVheZ
EYnfbdXsVcbvaOm5GGAxuxPxPco68kUXNmZGRFAu3HQ89XncLEYYkkognk6ORyJEcNQC16x4Hdvb
ik2hS4SbhtcrXUaGjYFmJFprhXk3MJTkW1tz9OPWop57SfdyUMREfYXn4iypUumgUI93btM15/hS
aRwkCodRxTwn7xpcacR5szC5RuQ6RXtsmuG5S/1dG6Mr9pW7pXBXUOv4+q5J4sdcaz0/JViaJjgm
WDuhUzNxNhPFzC6IPQ6zaZ+YPmnkFRVlZr5YQUByGLBI96JKw7uPLqJE5hdQEipF6GWt5k2bRpHc
FJRZyKZzKRc3I+34wKqLQeSiuD8MjejE0ybRmpqkUNVBCuAqHAVBnJPdyyNgPqznx4Ac6ALPQ2w+
/v4O/xgcsGnQT8nU+wbOIn9cnf9V5uDUP0Lb8bX90L4tE3bKDJDVknqAJrFIfymrtO+DA5hQC4fQ
QmzDTqWJ36igWWpKk8hbe4zIhQ0JmuhM3FZ3heAgvtkkzNjTQ1dSis9P6tCee7U56yoYDDY5mgkl
bTqNtWv6eM2B41WGS1JcJBwodYyBnEv9XMmH1rQehQSzPFndiDKIdDAKTqd8ZGCd5hbdzVppJILu
6zWlsWeMHjrRk4RnPkHmj0LfEQVPT+wPXsUXrzQPowzbiBi5Odr+/dH/KM3/PAyGQxq+YbCKfzCc
YypnMa5LhKkPCp57CKixYSIHVgxBEE1vFCvb9VvxRbTuR7LjBCwCIAAKdc0CtTBN6uGDMGmTAU/1
wEnTT0PfL1ctapAb+9x4ziA2YCJouGX/LJWHssJ4m+kByqXe/JTFX+ioyKW+nQd/7kiHe6soUNEY
fH49D5oyzzWjzMqjT9JxTTpli/mcWRgbNkQvHT6H9r1gHDOA+MeZVzPYMMebjLE9dbVYfQRlwQim
twdJ2ZbC0UrOvXAr+DmDIWnygE/Bi0TzcaYdk8E2EzO5VVIEp9rTrMtsPs1amLVN4yP/XMoFZCfq
xG5bzg/AwUGZXKtK2lXWhxGQt7GE6HQqXV7iZmW/IfH1ve0/s8Z8r98KMViPtJdz0ByVIdqbeb0f
xNiViFzt28BBacLIi4RGy3JUeQm/NZ6tafJkNJ9YEB5Kg0omOOcEsRYnXfBMAgPKjkx64WMsT3Vx
1w+HNKQTC95k6x4NqV0hxC1HkQhuUrh6NzBuJ/G5jvtNOUzHyvKPo3qac8KYu4+svgSq50dkoyjn
RKwOU5ps9QGJc/4GOO3NM2HQcW0rWXCbhXjRxqbdxg+9cmpq3CmHB73NVqmSeLGZv2okR88BfVzw
mYPviwzof1nlP8TqLAoJUz5oRCZ6NpQYXxdFYI3xKOYlyS958mCYmd0ZHaE3Fc5dcOamoTk2EFdr
RbMVFr+o3Sbzro3yQxyvU51U3HY33xUDZWKKr7xML6Dqh1lz5PIQNrorGceAdZRrJmYKbii/qaYd
j8SmkrcMMLN+o2Blsa2tO+tOvx3WuHl58bpbixfLrqlwX9OjcBAOAR5U22EXbgGyV/jPOSSo26Qj
rLUVD3ml3GBftp4Ieo32skOczbbfknC1Hk50h9KhORWX2RYd8aG+Ck/BJtr4OwAwu7X3D4a9L7fz
QbKFFdnPrrJp1m9n0zNWwLleeIPrqkshsk1IPwjJP5A8Op01semrg7nKV4+PxXHeRI6yyd1sY7lv
49XK1sG+IbrHcKMNP3IZsjO9tlt5DRX6JNmzjdH+DUmaruKK5G8dl9+CV/IOayp7eJBcJI4uVlXr
l2O3tiG0rZjVH7JTcVqE6k++53vRJbqkV4lEK/TipDUcRtJZrCeFn6BjIUeke+geilfjndB6RDRk
ck3KfSsM65LOqgAlVOdrPmR2r302KUuS2Gkp1G96I3qKu+gaR5jJJemb0JPNPJRr2QrdvPFv0cMS
80AjqpaiXWQ47hskUI4cjUBKusLSLeLHrrKcKCB2zprX0G5clcFWJ2yKOrlKMgh8hy8n4A/ZEoua
YUgPZVRvmip668PuViCIYywvCkmUKS5oaPk8K0tuByM6yilViNpxSlRey3BHNtXHIVZocBDf99Ju
xtTVl5k1Ib4nKnuuHiI5YzMbtVVPlGMxBpsFNjeSzMnC6DHL1aOEveBYPvSa757iKXAgYzBHwAE4
TZ9G5lc5iJPA7KewXLU6J4GnWMNh7PDJw2fXbPOdVlaevpjHBRLd6EbWvNRkOFaNBFuNPpulYouJ
cJClN0mzzRxbVgTnxYRJwFz80l/8KPb/vMcKBvSQecTFAerreyyqwMuVHAJZytCcKseKLyCyiXRL
qENBS0s5xLDCqdiwsqi4KThshgD2X6HtjJahJVmAU6I6vP3rhO8dFRED6EtG2PZ+6GWknFCS03fZ
Uh4gMP2yC5n/UXjggqLj6QM5wsI59uvFa2mZGkPWF8cswDHIgHqjLut2JuabqtsYQWmzTSccKlB7
I/inxkSrYi44x5dBH2xIvrLxUFFgD4wG1PpFMqONHJ/ERLclXDpHtxi3wJ52LkJpDNwuNGxBamwd
rqoibmXzoS/exy66tBk8ZY4vP39TjGGdK/YU+y+SfwchRSQqNGrYHquNWN7mOBXqyYmDwsKIQb0p
6xS6w+AyNTxYMSer2jjdMB18udoLqCpCZkf6vqEIJX5l7cevVvYYRBq2iE8lotXRPJi57IU0L3FQ
OHFiHftk3DbReIrm1FxVjxU2PLH2G/1FW3b3f+OPy6qhR6TGJPTJkMRvzLh0FtoszVsePHFe2Xw/
iBX0lMgewnInxfgD9EgbLIM3EXdaiWxtwWSKRJbkHNwEhbWJ+m47WE8TcfTinR5fB/FOiR7kZJsl
eCwHihO6aUAQoppTCPVrkuMZhD+kpNb7Z+ZetGg2UjyMPfuNKMS2OR7isl7n6LcNeImQEi2hXBli
eWMyYJqn6KAHoVP2vHZ+5MyhxbSrcxolPrdifRqymTHYEP4jWsNvKusFX//2oBALIBpEiAVhTFO+
rlAxDAW1aYzsWGHqols1Tkwk8noG056/n8g/nMb4ShaNPkWJiFSA3v3rJ2mF0slFUKTHfD4Jvbmm
kjsPJnQhVPpx/K4Y4nPTa3t1UiDXxEcl0yA8qDiJ4Ys54NFYtIw5F8vUPnsCbP8nmQS7Rpc+0Rjr
xbo9VkZKn88BnPa7QDYuf7/+/6qbYWjLsLgYVOpQCr9ef2eksYneN2G4q0KhG07ppDBZChyRCkbV
O+gJZ7gmMRNgqXfF4L3g52XDk8nF7ptDg7J++X/9RinJH8fmNK04GeG0cto15tHnD/hHNi7CtDsY
W/XIGvmw0mE7Fskv9/IDtEFMJeIiDeccZBwl2bd9qdAnVFBtmRw5IgBPJvVOmoiz7T+k+KhjbpmS
MGZ0v+yGuvYd3ZZklDc0fkilmfngNfD1ERaJYU54XvqHZuhWk+hfhskx/PeY+EEjceeEPN8mddog
9TRxMS2VVwH6qng2zr5xl4y+MwfBjmE4cVqoaEH+nDDo9hC9V4Wxn32fTW5ew0jb+jrkbAQcOWey
pR2LcrG0I1oVRESKHGl1Pjer88uLvD72587L3dKt1pgZ2R+mfQE9P15j2ytX93BaVq/myllJq7e3
zmtupVWxW8o7yZYdqDlkdYXraHVuvGuzvl5J5V7p2wuRPPb1XB3nVeqSyry6uu7b2f1YeQAiq9iO
VlfqQz7hchGcS2hfSds8j3voywT3mTYusTuSEFemffNR7pm5r8sNVeJJ3uLhch+tLcfkY96N9fuj
tb4h01RwaCAp3VrHwxt2xS3wh7xx9THu570GK2zk1hgLnKWVskl2uH9RfFmPmMSvOTKd4eUNy2q8
MVyVtLtmjb3pNYEWNm/nLWdl+Zw/L3eZUQvCYF3uwIUnRkn5RgHHP+L6+OJuLx8wgpx5FaykTfUC
s4sbBdld9fuPaDevqjV8c/4dOCO/lLrLP+xzXGDBlf55auOGEmLd70M7W7eEmC5/+nphDD2+NR+V
d2UAuK7uE6LtduO++KA63UU7PIHJJMXM2sW5jgd4uRQez4KfKdbpHeW4F6w+EpUfze3yF2fLc8nW
3iVZXz5CO+CjQ5svLOLDAufj42YV8jeNKxBkL+Q+yWNfbcfVha+J38ANxHa1hh9nv10z5w13b/vK
f5r1Wdu8LT+d8qcpmyhz2RJ4Wnz6ltvY0niywq7Xkl+/ciV8ZODwsc7Vze23YOVtV5ctn+buN/be
tYvVi7B6Oy8l/xuchT2eHDbdKGmQb8EedhuZJN1jmGCohGlEHVPxhJQXFZtPQQ8fs0qjwraznJ2x
FppVVsA+yRX5FbOKVa1D/NJemmpXT4Sr6nfqkOzKabBTAG6rwHNmgG8BNs54SDYJTCNUJJTJ8erP
Y/ogii8WCZMVUnZpiO0UbN1YxBA0wU02OuUY81CYtvjVAPEKxGBxUdZ8ypJDUt5o6Ppq4JdqqYPV
mzl6hX1fG1sV7EXRKd/Ld5gb6xJfSVkCvVINCAwK3TrfWyQ6I0PQAG6eRix5GnjmSPO6nouDSgJs
A/WP90t+JFjnNPV46CiujJaiFwVHFfPNIEINBayZPdWnnwitVaAaf1xLBukqZ3Zm7LPS62ROZQU9
xSJWaw+1TDRlvW3xWqZhMt57oTwiaV7N02EK3q022Ae95vo1XMXaeGJjyKRTm1cIxqELxCmIw+Ro
Y7ILcPiBKmGnLUnwYk6irpsdkE7Qt7QOzetbn3tm8bTUBVKpe03aunkk3/ZAFCkfE+9JXiqHzyV2
pgsVL7BkJzeVq6r5yCmIXybIfoiRlYi0jYPgRZG0jw0Tq5b0rsgJDBVHy41mzplC85pSvPTliRnj
yirTYxhaBLQBl678wJFm3FXmMNO8qvUGwHXcpqPoJHYb0UXgvMoNc53m8P5YE375JFHLVr3mYcPh
LkwOBTcUDmsNL2u0dCUONjnOf330IGX0Mo14q0HgShVG2jNzRCXelg07HPouSGmVWxuBLeciWQ/b
nJF3pzDaZ7I/mI4U0lwzdclgiVbDe6Cde439jvCKOIvupij9BVH6ESq3nFOUbCQbYI+JNuubiNKq
zbDNytpH4UxTHuAONIhQTQEGHzpftCN8yBjf2qHOmB2ucW24o/VsGr2LBFkpo7WMbZMJm6u/lgn8
3YIkoZyusXuRc+GXsgpLAg7NrxWcQTAPBAUY31S66rdDFaJYkoRa5B9SHGubbKszGbOicCN23dVH
8FH7ghtmrp92b3MubKsc9CAj7Q6DRuqxTV1LrA/4vsaDZN6nRQhyH7mSzn1VLdziySDEQfeMrNiN
o87cSqi8WUwYPL7rWm0LGoWxasuaf9TE9Jyngifi7VK0ewFXmUL13xsw11JJDoIROp3God1y4LWj
29OljW1qW6VE1BfiJMoVRhhsYgNGde9Nd1o0YKhNgNdOeHfCW7uEGfi/qOHgif9bWzoyvulJDLHU
1WLD65NkXbFVAeM4sJNW4lR5A/snwKPFGVeYwU2CvkcLbtSkJVS62cg1Z1OJVdoggozIOP3A5KVZ
KQYSRWgHgoQ4Yn9dXzHhqf+BPxYLa+bl9RszPp1hDN5H9TZm6yBFASDMaxCJE8w3c0IW8dpQWNHl
lbKupUlrh4dWvo/HF1qoNEXkTOG7YJF+cBpgw9UQdcvg7I/tFlrdVtD6XTwT5UEXgXIlajdTY7XM
JtId44CVUppuatIixvGNmMiOaZyB21H8yI9GvixZW2LjqgPdkSrQFwoscwbHRfxR4fFnYN9EPCUL
20wOSla7cfSB/trjmU89ncxClBMZUSscFwX2pOlhqMnmFjM3yqvT1A4XrDNWUttdhGi+sl3vejFx
BG9UJjdTtI2OOz37kEI+zzwpB8UiwTQa7pQk3UhDbfvmvV+dgxzfymVeQqP5fy7VUd2g+0ONBMxt
fC/VFQYjvaYF5iGbj8RjMvZsboKYYwpKoKIPm4VdE7fWSW4fEojNamqsNZHBnkQGhFXNG3F6KQV+
WnOl8b4Tnid93jTJSywX73MY3qbwdxEG3tIYrzSpdCPwGISUd+NMpSHBIEPpH9TF3d/vCrXIzzfd
VMg2pa2V8QdWvvVqPUy1QBG4rSqJn32CB7X5RvDDdYqxpSF9lJFwB/cUqvZBzoQT/Tg+bYFdQLZb
CEGCohyH+ENWXsbqFoKDIuhPlpLYAZaFOulArFgvSdKLqDT3E+hY0NwbZm0nwMM6/E8ZrncIzc2H
YyeFjAtgUopGeE7y7mmeJmR+2RVn7EOdMZXsb6uEwyvuTzljavw+CwAiY77v43E1tMfO2ubjSwN4
ZMXUU8JNIN9An7ArKnk/eomao0gotOGTZbSN5Xgn+cSaj9E5owDApDLuXv3R041D36LnG6ZVs1gr
WJyr/SaK30eFhK4JH0gVEOsJqWpGox8Ri1pyTWJGFHby0VX1Sql3YVyupYCLN/N1G5KN0A+OYCh3
JVKClF47lkFr0FkOMXwCXoTHUSTOiU9r5O6htoBbxmCtJ4UdRh89/AJ0b7aZHiv9RbE+YovnCN84
Q6dZk6gAQ7vOKH7UYt350qZfFBNEXwzRBHVfPZihYhvq9BpplMEclNFoXKJyFxWzW/qanY47AcOJ
VgAmFRXP554EjtG/r7E/WqlvhwnuSPoCm2MxQrgPS/Bfg7lCLeGIt5l+ENLGi63buIeYXb5K2qGC
iyMDoEX5iewpRmXBNjqloYfKi3IvNN8meSRpaLyZxCWDaLKbDjQDGqyl+EgQbirqoWSh6EWgLRR4
yWxuFopvG34aoUH/91AB1RjqqZs+qDXFQoPqgn5LiVx5eFIm0aX1Tt4mko7qgZxPWbRFnyhK8KPW
KK4FFZ0w+DCM+rUVRL/w2f6jYTYsw2RQKf3vo/n2XIQy6efKkLWDgVf/lH8qEtXoUZNuid8QBcIA
BzzyfhG2/dAvUoZYWCnDj1ywQ2TiX78MJY/GeQwL/eBDG+xyi+SWYV2YB1GJPK15j7MTTy32F6AA
c1SG5Jnxi/3Kf6CvWJFLKvpJjOIg7X67b7ThuQlPmvseT71cufk/kWVtFD/00ik4StM2JvFUU/e9
EtmSmHl6mtsLYmOJoi1Pi43KLqGwzNOHUjoLPoOl6G4YqoMKx1gS8lPfquy6exmOvqT9smH+sXb4
upjxfWDKCYNEI7Twu6VR3yUx+J6oHeakh8f1WkNMLtNwY+ifA5QQxoE19Iva3GrCVY/2RTxvh1lw
mrb5J556yLie53fTOlATdjomBIDbSbaeajpg8zDKd2F5VW8DPMMv8u2UwlEgaV1vVv74YKD57KRb
WP+0Sts2OYn6axlGxH0j+DQeKFR+eXGNn4Anyls0cTIvL9WgtZwd/3pxNTGIpW5W1IMfQeidc2do
o5UpFTed9Wkm+zmhsLbyTYS9Ze2ZECaiDlSB2CxURFgpkugYwgnbSXXiyXDBCsxYCA6zyJsndLzR
r3h9XYSgpKY1tg1zytm4m0WYB9QvFlz9Itt2YevqZrttYamgXIAtouAYcEcsS8hgrGp3VswI9J+x
/EeaMMfGKgTjXjbjZo/rPV3DaXqKAFzGBKiPypCTQoaZXTScb0QtpmeeW0qy36DACaalkV57oXMl
E6fT/CEymEVjLMx5bObOzO45BFDOkt8sZP4YMnxbUsD5RLJoOHMyFPh2BMfDKPlSNqoHRettHcpy
qr7FlEtFnLoQ5qTR3+NENEAJo95Y+WjE6iaG2ScS1ia4QRe/gm6tCgitpoEV5DINvSkjWt45v4t8
yR54oInhRUsWXp9gGRdvIRG0xqMpp47WvqcGn2XeG9GH2RYbkbrz7wfAD6v8xfGBQQvBF0gsRc38
htJ2fjxh/BBah9kc7bL390bjSHXjmeE6KT/HPHSsokK+mjElVEs83hVzA+1vpRfhuRKuf7+anzA+
ZFgZ/rWIvwxz3O/kMiHxDbVTfONA8jFDEqwIfPkaZAh055PUj64BZmW8FQLseMjWs1DewqPZ4AS7
izAtsLMC8oHS2VJ0ZjqtoK9CqYkxU8REyxT3ZZwfElbvEENAGSzypF56BvyRFNIs4Jc3hAgXkmyZ
+K9SeqFslN1Yt33/doL/P6fcfiFJH4OEJS95L59q/zF0NwMj8ll99GcYFkxpZ71cYUTcibsg5PUR
CjsaYEt11S8BFX/e8C9LkykTpECNiQfDJr7HrzsApLIuI/9AYSwnblut9GSUTHp5strKbqr4feDs
tmq30u6gk2XjLQFGXfhZFs+jD1gWmasFcx1DyxnjyZ4ixRWWl3tk9db3UHfrEG1iBNM8ne+SJn/2
J+LjlIHELiinYoFbN5lzKThQAaMGQWTSKFuzmGw9MJ4rkOZWTzY1ciQfXq0lPFpDd7XS8LbgO+oZ
yOviXRA+d/20UjlLu/ykj4cwVWgIrZ1lio6GAMcAGS9lz9IZRwFEMJjPLf0oWdmu8TsPEb9hJfdh
d2BuFuWXseZbK8UDIIPbmUewd2V8D6AtDyX5VkEaO2KJXRrVWexfeK3imYvZh90u6ardhL4rpJVL
RqNe/31Ryz/KeL4oE5oK/axsLG5uX78oPzMVK0PjfKhVxm5wOxMgWqHHB09D26F0rgIlge0aEETy
GciOj6Oe2wRopNWpoJWPbBnor64mBtzGKtGOXaV6f7/GH2GX0nKNyKRMZXFd/MlDB2qas1BVcE16
Gv1j2AiOCLkmwFSqgQXZaXTZylkBggl0eaNKPhONwVVQoZbz89+vZcEvvq9rXn2iVywuxJC+PS6o
pUU8NrNywPaHUcgaw+vfJ7U/IR/KKzYb5ApMKLjzb/teGukGpWQJkauyFQhNGOutJxmJMKwwQUCf
ZvewrctZuSgpzI2pPaHgdscYKZ6AarvJ94t5r16XG0NKPZr5u6UqJfDDDqvBDgvxF0OB/1hFwGpL
RbpUh1g2f3vdJXHKmjJr5EM84E09ERMzZGQCKzvi9JzUUp9lioycLkHRqNIEewIFUWvikoBgoRan
OWAJgTcElx39XMNbubc58XaNUPy2lpYa8esXyPRbXa6V71CkgP663mNVbtNRCMhJlm8T5F6JehYK
lG8w/oSspwMYvEwTN5P84de5R4QCEXvKSk7rC6HwezEbAU3HhzhR7TH+7bj7+S5ybRwvEp4MaMW/
GzBB/x/5JVM+0PJ3xaehf+TVLmxGWJwUr7knEgWn0aTN7YtR3v99YS8L9/tzAV2kiqDVWpwhvj4X
sbACURpa+ZDg+G1BPbMp84Xh3hpu//5BP7sXPHb//UnLK/av4tCfdKOMRz5JB/9QP7BzUkBwMQki
y72SbvBdS2D3/T8/9Nsb1aS9VMnSIB8GcTew6rCGE/sjzXlVaasmdMB5++i3Au3PbvDjoXKvBv5V
JhSAhXn6r1tVlKg0Cr+WDz7BJLgqvkqMf8zyM9oZTCGISUl2kHVgyps5dnAU68k9PihD+UvjtNzc
98swlxErGBTMxO8kS7/IRylqc/kQVEt4WJsdxfReCH75lD9n+o+PwfFetKDgLwmIX+9WawtfjYdU
xsF7PYDUlkwAfCG1G+VeMe57fwKRmO6ndKOW/kqLSTAEzMjK1mUHgGtt+hid4YQlh8ANhIqHeyvO
nBZqZKs+T6ZnaRnoRmqHOQWW9tFhviA/I5ex0d7+cir+R+GpU5AQy8oOjPHXd0pwEqghyeGaeKiA
niqE6T0z3njFnJyPDYMjCA3OFKF1KvGnIt7jl9W6vGzfniQfb8ETVjH/pY/6+iTV1DchI+jiEt3i
R+FLFrRwu9zE52r0aiW251yE7WSsJ2HeVCBtsU/Ap/prgMJ3ZrSEN4xMQhXgC6JDzO++Xgc4PudT
x2MY9QnOt7rBD7QZDBBvRMLaO7KGSCJ9Xq09NFFyVOAj5Dup9szuFPKglr1qYNL996fzhwXy/enA
nObZSNCnYdp+vSrVyiY/mg3xkPoqL5W2xf7eHUT4srDhms8SMqogyJ40J2ejCtZhhZQBqobaZTSa
9YfROioSSSxFiIEgchPOVSJ9ZNaisJpu9Li6kxOCT7v7mdyO2GpMKFLRuR/k+3DMcF+5V3GabUv9
xQ8w0mrz7qo2wrkNQvZnyc6EHprf6AzQ0ww5ABZrLlUhMH8UvVKcbnL8hVfyZKDZK92+YkL6P4Sd
147jSLZFv4gAvXmlk5fSSGn0QlSaoveeX38Xaxq4M9WNrursNLKURDIiztl7bV2iJJz/YSz51Wj5
25ukr8oGggNhjP52lm17ZnXzIIlHJlS3Lm1pbqrbSj9F4+hUnerlgXrIkfYuaB+j6DLkeMZ66WAs
UFimiqr7sEd5cuO88a6G42c8NUdJwWkit3Qywy+l0QiF66986D7Hn0eJM2ll+CbqA5/NG5CNE34R
sN/0eJTpISmLD0OTvY4Wy5IXbhmSC5oPXifFLOCzx0KLfxjS67/vKP8ZtH5/E/ADrX0ojTXy7wXE
WFr+Oowr6dhQKwuLQ9Xus24z9DaF1tp4ngpfRghKFygutiGdXWM3ZE65qoBOxFXSusj1Q286fBUy
weae9Ca9hbTP0ntK4bXYxO1ngKOk31TmrZp9oo1qlGjadJCaXS4c9cElOVGN0EsaeF/8NriKCB1j
fFGBPc9PlfUiUSholS2z6lofWKKBxN1CTCJE+zQE24LwGtVrA4/2zfSWXauvfGtsLSx9N/UhSpz6
zbrpFMNf5a+SoLEPgtd7Dw1rh9xX2JeLkyMmCfYVVM4ZIdxT0hHz7BnmhmAuk55SeRjlq2FdwuVi
dtiTSKKGoyM9qrmHnVCNTphxQpqfxRWL3VShafoRVZj9tpH6o2k2Q7MZi49M5+xMvf4QEnpE6xeE
FZKXFsOdT/NFazZqtI2XjSR70raFZInHSU8eOIdFiDnLbSAdBlzUeMcqzMubdN7UwvegbCkRZRlt
AheZ5zhcZcOT2dukjxJqkLbRqJrL0kEIDnEIyAQK8Ebjc5RIuJK3eeJxnFkUuOj/neqT0jyDeQ0M
QHCt3en7pNjRS4b+SjZxL9hL7xeBkxdO0yJ+c4OOxYVr/Yh+ivSd89Bbin1NDJ/o0Dy1b8Up8IA/
Ir94Vd6jkHY3YwBpOHttxIThiMlFBliwuLp1LUxQjR75fbXkhLBe2lc+e0l1FdvQSC7zIx5bfoWR
0yMu685SRynaVYYTJUjgbKq660V7etcDr2HtdZNp440kat3k2Ndjvy1WRISh0fA8ojqNdW8xXfEq
3TLtvNouHQZHTAPQiGhNmKNPf1FGIv8yeCJxLnZzsOjL7IIR05Gjl8d4chrkYqM/XCyfqnqPp1Kz
13MYB25h07zs5UOqO+x8mr6fWqdIncjcrwv2jm4WMGEb7lOk7iSqdEiI45e29I3IN+JrOHjUG/pg
2ySOWIA5SLnztVueqpBunL7ny0xDt5/fxvmt1Ws3re/B9BZ1D3w+fCFZKxUoaU6LaERpj1kIy2hH
rgBA6NEaPJBmti5TjOcqE5+KIy+vmK8sFiDzIanoMbva6I4yOh71CLu+KJ5FDF+CZ+mHuWeIcKzk
OWjQnnlycFEye3qpJrcfNYRh56DEtnTFAddmfm+xjs/2kUiSCoWaZscUrkKhZKHsgjlEMrh8Ncfn
UfmaG17sLlouFNKIkceGuuQeX5l+QIYicT6Z3Ph9pJa5Y3hIUjcZtzr+V8QaKUNHfIjbgxm+96aP
b0Qixar3VdNPtHNDOFqPY2i2e+20GMdGmb9pFYCU6TdBcwjRxaKqRe4w7Ydh2wjb1ljsVjuJ07GU
bo3huUnpa3Q5rPYSd+cGpYqw/IF2+PcKMDMHlskG3FR0C8x+/3eMlvOlRAvbicc2YBfSNL+NJQ/k
F555WUAfMzKUqgJ1K+FOZ2r9jdmDPtxr6bHlpDUg9FYNdLxLgwTolhOexOy5okRRaqE7BsaB9UIq
RTaLPIeFStdsqLYEnMCabD6qe2XAmJhkGwpxjEsbsYWyHN7N/hGF/JbJ64ag3W2TpruuglrA25zo
qDq6+rXsQ8VWmdQksMVbctbNvD4F3UZpFF+KGR+Y14oL6M6RCki6V4is7wzzVaV1F7G9xUCiTqK9
Fwyh/fA9JcpmKqNjJEU0qWTqERTntIRA3dz0hFn4Q3HiH6atRHOLIuU94IPUc36bGRnkpFNvm6Sj
TPcKlbzNm5bQWLD8qv85GkejOw9IGBRYqMVmoYGSH9pl8rrg+99H3n9Y+Kwbwg5AQYCUWvW3iaMh
DWNdZgs6q6jdhWB1xD7lhYdOEGgYmmNbI7Y4rh7bnHMVhqz4pCazJ1qwTJPvUJD3ifCHTfqHEoVB
fjdARnXNtyLy53/3yLatFFmaMpGQLQwH04gNjg5KqT52zAEiBp/FoL9H7lCfubEp74bxPkQnVFom
tUar+R6k9sVMNG6Dh154UnP8zYhA//2N+6U7/t8Zi4FsBsshZiHUyb/PWHr6lVaUy7xx9UtNOSKY
7lNw62qkX8jip3DiyI28SuIMFz9WQbqWhL3YBO8nlJQQIfC4LWf8QfRLJfUWeqbjAwLaHWvr2FyD
OjlzFAHWMc6bebKvaGis5KdaI7aqLC5LgJ6GOTwfiKDfUEXBD+odr0Uml4E+rsrkOYGHEhY/2/yk
N+apd2drq+MeSAc3wwGSDhFa6lNvUEREyzo+NgNHSK67IY3ktFaeppRBj7c3g+WmYf3IjYzExDvT
bqbIb1KgHbE9+yInSuQSi0QP62VJXv79Xf6H6jSceJP5K/UOTVJ+d0KMqaTNQZFKx7meL1GP3g1h
i5qGfszJ84a5xZIszuzbaC9JtMm2c+ANc7FDMvwEmds3XPoDTmOWe3PszkmhPWV662egwddlb1NL
V2mW/WaKryV551YzfI0d4oO6fhBr87EuMMrHxHRp91w8lBMUxOEhtSxHXxcrVZQCHGOWnMRPlVgg
6zqV9a3A5VUinmSBjXIQSSTigbgLzkFouvH3Qgm57KiTB9G2Nl91pxAo9mfStM+Bm/XLY2Iwtxqz
A+ZCj7W7o6bRKRhFu+wxBhhOAD1LWFWPguE1cr7Tmuan1jM7QUjuF5H2FsUJS/SyOrX4Qim9fuV1
8NDJjI4hrTanXcpbyKfWh++8YPkPtZv/TNP/96AwMa6YGgiSNWL7l7vuv8oo4JCzaQqJZ8hJDtBv
IaNFzVtjcIIrZlDC822NLdNZba6o/HilR0iOSudfVMVNiJ5GWfFL6WUZSEyrRNBlByky9qOCaiE2
DgOCfZVldZyi5lPICxVPqwgn70jP7HCzm8NDouebFiZYSQjpTFDGYmr7emTSPl7DVvlS4uXSJhVQ
Oq9I+8fe0Gw4p0MKp1kcqLkWtyTmIMMpk6gzjc6doJjXKa79ZSkemkw59FQ5MqpeocEaOkl3gnCQ
pI9+4lBLo72RWF7Sp4VTafpCc+I0VqEfRmRapo/WJB8tUjYtZVtHj26ZglHJdjl2l7HEtI6VZ+he
FyPx+3q2k34Pspwqyoj3To3o/Ij3aq23xo9rmRFsMbeGnQ2obNauEpb03hR3FV6H9XxtVapfdwJo
pnVCPjN+DCDEA1V3lNk8qBP8geUuV/DkihGLPsahtQuqwrJYLniGTkmSPdTNrm12sxrTx9pJ6R5x
Gd/5XYTxJgUPTWH8NDOyO4LdynwCIC5wipoFIFaUhFWaj8wZYhMKeIh5DeFwY7cZfQkEp7AznZD1
y7qP6in2qQHsR0IBtymia4W8WKPJnJuCMyKIybDZQdwLkaBfsmRXdiGTKsBj9yWZd0ui+Cp10CqP
33s+QDGtOWc16K9cDn9ywqGMvocULX8Vp6IYopDppHRakRqkUMaQkNfMNJenBkP1KyVfunfZY5Z+
B/nbIB9Wpcw6dEwK4M+g9OR6PAjdBaifXegarNr0PYcbAaBaGe7lQEYKlPN+2ch8dODbrDo4K+zj
sQgqXWCdvebxDVj4vuMUZnwRPXdyf1n0+SS/FnngT5yUaP5WOw0dgKHACIMq+u8nVPqfjJ5/O0QV
en3S2heB9Pu/oyvkuoZS3EC54RS+lD+lS+MP77onnoWDYrN7OiPeURxNNucMZ/GLXXOsjuFZfTRP
sNtdliA+si15w7rWhv5uYw5t3Pw8uAa3l7E4RM7qBmAJ4umbyZ+dHO+ouE+uMASgaRQc6xRr+vUL
lwWVMP7kaynwBog3fkS9zWfSpjYWPWgOYB01MDx8l9cv5sA9DwTCJ0AmwIoPK7bd0pzo7OgD7yXr
d3IooxcVWiFGscnmPDOqNi5NGM3E1cBwZ/XD07JOAjpHNZOmQSXagrE+CjsEtHZFXFfF3J5LBrTV
fEU2Ksqpw/+JGmm9NqLYhBBcRa+8PgV3zD6zykZlz20NvHjiX8/Pi+Qhpw/xmSZlS2UCp8QdsCIk
PvQKg4o9E5aXrXC0pKjsXes7ZXBOKK7aYPn4OYBeQBZgQ6xIyXSQ7Sqzi6fgI31jBtviy41s4Ztx
ASgsLIkkh/1gj19MjHlImP1MTXiGlM1FrEusOhIDUKQpotH1hjPvKwjrGX09R4QNEU+hWUib2kBH
r/Dmb/lu/lrs8L1AkYcd8NfWOvkn29XQHa7s4BWIkv6qvfSX8aM6DS/Li/rBU6K7Q/wi0ug19s0n
FuUtMASTvea9P7BmOgtHmKVP4pPxh6b23yWP9F4UpNgsZwBCaL+35bSePnHbhCIZoI0TpBXY0sov
LZQmXfGcU+mO11GJ3SXrpo1onUumtowDGlOflTSbrcv4eDqFSFd17Vye0iE9a3MDYVSNLxX64mZR
v4IZfuq5jDIX3wOI+mVn5ndNfZcKiJoLZKBFwlG0wHKq0ZV0OxYs+1Zl0YIEoytv/35g62vN/rfj
mukyJH04+jIwg99q+iNinLTPE/EYiT8VZXJnltzt0wyyYhDReVKOl8QSRtxuaeSdgMJooGSWFKJX
DOIpaL7HQt5TneNAxJTMIDfld72Z8KXpdPTZ8dCJTXHoj0PhmRWhqqyUZ33LIjCUv8SKc1WNYGJI
dk2W75IYvWaJR1nFXJrBS187C1KZ7NUVa212eFcPQgUVGw+2Sewuk1hLfPsp1tCEx/1c4KTRrdPc
MOWV9nRttjPMrnT8Zhyh1vbvb9w/NEPYVxCtoNlXaAD9vgDWtYjK8CSQorwMzyr84ryM3UqPfoh5
dRCK+zrhwJvy2Yn0dDsRiSojti77Eov10Prue8wklCzo3QLvpSUXQ9GMEQ0vt1wR9/GUeWp6L0I8
JSpHCiTxuu9alqX4wmVSIdL8VJZ/Os3/XXC0HgD/9aJ+E+ARi6cPshyJJMSIHusGb2AXFcVtmoBY
EwLkr74hvobs4ineZ5si0NouwbUgA+p5MtlQDt+gQwGfhJdKlzkDWd/jYOzXGWhZzMc4KYkj4DTx
MPSdW8/C8Wcqq2etMy/Z1Lt6DFlL8gtD2/37x/W3LDscp8S6kekm0+pg3fqbBzGX8JmkhrIcG42e
xXCLxhkSJXXwBOU5s5xa2CbjrY2Wexp7Kpjnaj/8sf+7DpJ/O9hQc6mo4yVZt37rwVpDvciVvG5E
R9Vx9vrKejSn5F3W0LKisRY8DfVfHvwszUm3q9Z8N7T3jMED2/QfFqLqWir4bVtUqGa/dmAL6fpv
B746FoPSBfl0xD8c4RkIMnsZ1NOQBIfOmEiHw5qNK6oyv40ZFhSrHQa8CEHxbNkDrqRkvJOFQLsK
2zEgVShSEbioYNtb2g3dYqhSl61Fr2YupKSP+HC8Zvh+NZkF6kvmAQ4vZE+U8mfkMyXCWqN0lRKx
XSmyVm1AnKXn8QMUkqUKf9IykCn0D68d/QXuFpJLVZaKXP9f642kzqQ8V6jwRAWsh4jC+2Ahy0aV
NNU6M9ecga6zcrRyylvBms/JBfHeh28xgv1tKDK0Wf1Xz8x+BMLtBqiWq1kH9QX2UPyuY/M2SC8y
IgwzSaF4N14yMaGLbJr/T+iV1OglqnYSw8iAc0dW3lqwzJpYbpSw5XwJ6xU5qBJdxYEl/JuI8FZb
sh0ja5DDZGU/9oJJhXz3tH4F3UXsqTvyninN0tujoBzrInPoeo/LzKx2uBmJSBE+fhky9rq0axHZ
yeD+BteKTUdTVFTN3/RtQ/O1Kq6ynHoN69RyRFjes2wkmNcyInj3avSkFY9T9bYmMhFggxWaGc1n
YzQe4pNLiDPa933347R+Zxpg88O/8HXnEi648xOXHAbO06W0/dnzT9zg5J+46ORz5fqH699hefAL
t+DL9cvzeiH0qh+E/LVww3T7dOKWf/3zY86Jsc3fvkwO0O6+PgLXXTL1GH3xQOWZS3j4brc+am2f
7vxjQ093yz7xtV7KN25z99m8O3+uN+cn5Gs7++KnIvNSTj6vAIhJuOVBZk9yT3cU6s59ZaDAHjkt
Lk97oUq8PgPXr08FTYQn4IXS67ElHp37SzxRbfPF9bN3OQn2ujGAfOyPyLnw1n3wZB8+G3K5+JHj
+5Lt73hurvF9fMQf/seO3658w+nrXy9+a3PH+8W/Y/St7ctHa683vwj2ZX0ShnNn/T1y7h93LmFr
+UsG8vLrx/3XPT/Wm9d4QCU+Li7hr7u8bjb3kb0Prmntu8JneOJ31fnr8S3/DvoPrMtFd0759qq4
/gdXpgccz8zveDjdwcrMU39c2ajLh+Je/NTDu7xeiynawQmNP/nir5ZfXgc38ncXLllfGi9w/b3G
8ezvdv716v+6fHfF03q97nCv7nbX9T+MrLwbNlev33fr5aXjY4TdcbfF5gdW6R1/h17p7LDDrvfj
JpPNZQtXr75cbsuVV5+rV1tx+b0acLmodML9asfFSbzblM6VyxP3l9H3P/d64o7rvZ/+erzVSby7
4uFdnxeX7e5pN9j+02rCnWxswsMW3Ty3ua7PyTOw7fzBg/AA/PGfX/Dw2liHucje2I7NP5//5b78
ISQQVcdvMfmI6GUl8+TNcut+G5QOxTnczNgkK6qZ5Hb7ywQ+71vRHgVxcqroMV80dxySbb1Q3aiC
HRDP9mekiJTjyl2fPECNfNJxkFqUQLt5pEVabio5sHUKAuHyPs3ZHk+cH0mfY25txUn002pZ/RV+
wzpMSE9z4g3Zd2aEj8vIXoEoWazvsvFAZbotgxtp9uRSDOY50X4AVKA7pXZuGOX7sCHyMBZPXSff
8km80Ph3BmkT4IMdVOEg1pQitNfEfLei0M8i1maAYlyr+7loPSVmrLg03838IK4ZJyR3GOPnSHiZ
PANvHmRrYxH2lKnC24BStlULqq5c0YUqbUu/blQvmp8aFdQswgs3UdRtaHTvsQbIquq6Q2Cql6lS
gJzQYJgUJ4y61DGC6NXQANw8j7K4tSh2F8iT1+USxQNWj9G21NzFRIwwYx6UkyOwUJvhCEIVIC/J
uIkzmH+4f/geWWUFOzVGCBaQ1pEMrMQmsAEyErqWHrYubuOa9O5kIldGki9pfTHzgnXEloITyQ+q
L+QV5mlYdsGoPYFHPDSxrxjmTwZghgDWWglUrZIuo0Q0Vc4IUPf5diDrzgyX46zLboyallgxV8ub
i2FBZ5u6cyQ1xIGwOoli3zI/+vhtJVAWc4RaZXkOs/ExMGVvzHH/qoNfMRwhXK3U+9IescRgkcEN
0KZkJzaOxkcOHuK9TduHatVMAKnWSpElHQ3RGf053MtmJDFFIk+l3C1Kd+7wg7fFZzG/7Ho+mFKa
t4pFQIIBwbIhV2DMvDQObwPcvFZwdOCTs/4YoSMeS8i5kIRx/aVNuJ8ZSw1M4FEiPFRSsNErY1uX
oJXXhv4IEZgc2bLzk+gjCCs/nerncBkZrMdLaSpfskCHvSuP6WHCdz6z8K/oIssk9bV8KhTfjviQ
7KzmnWQPLHTDMYOXVCvckAZzMn9nQHH16bSMzAi+QsXySmoSQ1F5+X2WobwMlPTZQ5fuPEXCR6FU
JxJ88KcHXipGjd8AH2KNPKLBlfJNEGJ1DtDuMc8eRrukZa2Iwa6ViM+FsUSsxjpTb6IzRcdPKO1+
cRGMGgd6nL8I1J1mTSL7ZT2i8rNefsy1YIuZsgtlskQMFABtOR9kq3/TCFJR2c2Z2esxbDL0Adgb
X4WRUuOIuMRAmhWv1RZ4JLMv1QsclJva1yBfg4eki/kJUNe6iJ3p4IY/Nctp2PcWU32T0CDjuYxN
d1zeKpnaAKUKhamLoHR+EBc/SsqOWvCqaOClogCZNNAOHRWApBA/om47IN6Lia4e9yQXrV7WofqU
TMb9hz7/QZIP2V8e4Kn3oZ+vWvoMERO5KVzRXjpVkNt7pQajS914iW5LBzSHQjY0XmcqrG2s8R5V
SX6MFfEQBOmmpcghmbOLl8c1yx6PHckCGod+XD2Fo+6nBjLvxfAkmD+s68WUhn55aryeVlxCSnQX
GRudJrilZCxV6+cJK3BAEKHYErrZJMNmSUZ2HkGkRqWAwln2eiL78TS/qUaH64qGsRy4hlxflJSQ
xPqs1d95PT4ZAdWbLq6fGkW/54DYOG4HUB2CteVYfzSBwOlL5CrrKa40zsvwKUIDEPXbPL2aFbBO
kHgKWcuAsP0keChnak8Uk2AojVMEU5EqXhscalZxeQrOzxQdIeovQfSgK61PD2kMIsrqSMKwYcTO
CNVJdifSlpAdKGF8Khs05elPVarsXprsSW6dJqmPZD4g3L9LerkZpFO7RlPoENRUe7EMrwI1rfBG
sk5YKEunwUu8Ai2DR6V4BhX0MooxZu3GR+O0G6fXkI6+LliOMsX+LDbHIG8xDA7bjDGwkO7zSGGd
4QeYbB3KZNjn+yoCuGKNJ11GE8kJmdYp2dunWBZsVX3LlreVlaBgolbzfd2eQ5rMQtoikrWldl+V
t4ghtq5flJ5Ks0ifYcB1NCWuZuCLM3qOyYcZGYUhEI8xL55eVZumuqH7WeruYtY1joZXRqyL2Vp7
POxOtg9TjtFO3mYwC+ZkuBhhDFJX2Wpx6EbSSw+bTahMJ+Kwohl46VEOUSsHsGAclR6tWyT57cx+
KOBmmweWsT9K/OiBwA4Thp6sdmeTSr4MB1hS6sskV+5g5RcRLNdYrTIc8SyqEs1YOM8EUkdR72g8
TFlSKy9fw1cYObM4u5lBuwXoXYf0JYw9mTqfkLS7qIIISKUy0yjOYRQFMFsZLZTH+iwJsFHoOsEd
8LsOXQurQjMsSQg59SEnKs26iuMIQK2yS1XdyNZnkoK9Q9cjifeamhlX6og0AuWo6f27cqiIJ2mY
g0hZvctjxTPj2NdG9Vo1BLNzeQX8llB26HwvmeIRjEYP7Ql9CjoN4OIotXTLNaPaE2LpeRWnjzkG
ZfREOT043cQmVgEhj170Cf9DMuO0nHeGFRFvz56Zyxtc/HrUuOSzuUJeP4rJl558NSEdpP6mTYHb
i+NnNTNCLrIbUtzoUgutAnUry4UsRMFURjIF/jMRGMOAcLQQBKXEFyJpMzZMVnRK0KSU0GdYak6o
k4SDmBVmBQuBeiyZCS7IU3Ld6b/0DbsCK7aKYi/ZP0HxY4wHolswtA8zKSmzo0A50SktKsxDZNAe
fQkRVXlTs1uFWz7Eb04aOUrocFNUP80gdvtUcTt9cCpqvvBsCST1amPXVE+GUCLgUUCZfyx5TlTZ
56hS/iVBRZsfTQ6UnMN1JVbjXlrnM8KhJXA+xxCga/sqe1CV/FDX6S5ph32OV0OBg088pGR4IcKy
+okdFel7uBs0Us4yCxq7+tzXJP+0IUjvmjAGRdqOaY8rD4KIJI5eH4HUkys/6nCjyyTlpc2edbMS
0KFKE7ehM11DA4HfCAlNxjtlhA+yGW7E5JoqM3s+8pC6kHGSIgXl/BtHp0YIzyCZ96KcPde0f8Ic
0nmVeFFCBwF7aT4Eu0kZb+DN2VVMn2DPJ4Aoo46Fs/gxY0+eqJJIQPwz/cuU4i02q2jdZjhhSI4P
EtV7vfYNSXYGWhhhPXA/GPMwLTRrgNUi2VMjPRroVnNJcnX6WwOkrkW8UoVx1jlYFxO1EpxieMBC
ew/T6xTcsyB1OjnYJ0FwW6BRTD1FBuOUZ4Y7Tsdf63VOahVJHkDjpiV9MsBgVK36UxMFuPyWgp5v
N3OcpxmS2WDbrnkezJ+khkSLZTgtDUXLsQInovvzQEQCEkklznnlLPLztZygXpb0xaxci15DXSFs
TNutKT6X2VOltBjNBN8co32vx6dGwmcdGpswMWCXDw55gYgC6EXWsjvm0sWqDfyIDfcp7ERPv+A1
eGOKpqHLH1o0GrnM+9uJbzGY34BGzrqzL6JqFwDrmUnV6uKsw3reFHQISe3SRF/neF6UZhNK86mg
rJi36VZUnq253ZXtXaXchNxLeY5rerVskSay58AWSe9ZLtFTwSrOvChJ+scCcjuxjw43GKXSTWOD
7CLl2AHbbUASDsarGDPhpYW1JAKLEkSm6s+UHir8fs0bquRZG+7q8KgEr03VPeatqyyXzpIu/cKU
c/k0NY5nTNx55xRMs7Dt7S0aKgonTCznu4yNq1LZqYrsUPWoaVFPDq18aNlrBNIiI94DUThNE7My
Dd7bVG5kgDmhxQEuznjiSHUitqmaYG9DojQqcKtGsEeK70Q0UaeREw5Y6O5eNGiV62obWzo5KVQL
SJQZRLcnuGxZKoc0HnLuti3n9FYTvbGnEdQU+MXYCwm6kOhgrkvFkMwsqxNP68wxYJKQZuUhFyKX
VFB3qoSjsg6PCvnL8wpxf0k4FlRi3QukjpqsA9CMNob6NZk7jO3Qn+cDJEtHF9AfNqUfr+8T67lE
tB5CXXABLboT8IIQugiyMrKfAJ8TXScvIIaWeN8HRwtzMTWq4o5C40aF7KmpIdD0GpVFTvxqNp4G
TjtiRkMvh0vKvti22n1dA03QEniFVOp+VNSTCASqftTlMURIQr/2TFckm17I0bL6l2U45/1J7QTK
pDJCrMQ45kQcQqZInqcOd1pBJVeWN7HFbFxscmpAUXUArxDl5za/k1Q5LkhRN0ErgIkFCxIVj2Ra
udPCQiJhJTX6WG+J4trmoLJlGQgqOmG1QwlUHKVU20+KstHj3mnyo9iLTlSozMlLVIcRkJMXyyIA
kJVB07RnzjnSHHwKrJf7RmJIphNRi9ChEQb2477Lme+mgR/QocCh53UDULPIcoWo9sv4O2vNczd/
9xjL2hHvfcIjEBsakTQwF36WG5tuYf9PwRyvmRhxvQPPwn6ZsPTlrAzgb2RAyTus02OxC+vC/taK
kWXMS1c8qIVMnyh32jB04255BA/jtCZ97/I4lV5AnJVWuq2oncXwzBpmB/tA3JNz7Q5Zvidm4E1L
YB4V+Tka2kemBluTXddY7hIBfmnY+WVy1Poj9odND+xJBARZGfgso8LtAiA8mkm8TsVHAbi/Stf3
z9ax/kn3qH7S5uQXk6av+veg7GD81E46vuVIyKzks5Z7Px4O0jhvcyqyA/JeFD6j8rICFvPTQoOD
SkVY5r5lvVYVUidOXaH1AqpqrRK0ZfiInDqhlixaTBXolQffuc5xRB/NoKgyo+aOhcKRnozqeQLu
RfstGyn9ttTWC9ntY3TdfDbPIZIXdoTR3GZMYSoWPFpr0OzuvI5pzFq4Nx5jDcS0tB6AlLc4rQki
p3VWAcEYedkUY6gHvFy9iYSx0LtwMB5D6J4mGKUvxbhT0BgMouIlnN5mpCiV3t7UFraXpPrJEypK
Dulv44u6wA/l03pGEKDfcODR/70bcnLjID7EfOAxdYgcahliY0NM3K4UbKmX9pJIOz2QfWM2fBSU
G3EcvO3SgCJm4aJExNaMYEIthXUb231e0ARXDJjWuBlAEJlqxcHQbqSccU/qvSKcdlkEZ5BxFFQF
zGMwRAuiIKy9niTsgphVJ7GFgEC2bRt63drCKLbA6U11HUdUZxYJSqZTnxBJYdSkQyj3DrtIq+W0
rMXPheQ/et/RoUjYjzoyslR/oY/ZWgQCMgQZNO5i5AXjnGaOMVA5UuLn0FrOalsJti7xYhJsn4L8
OC76LiuLzdRYbifNP/vJ2jY9RTq5e4o7MJkd4KSOyJYpO1hDeRFjdTshL+1ZXmpJs19i2kWEa1sW
IinFTduGpgz+ZqRK1BZSZkLFIm/nQ6Y0WxHOu24kjsWMXVcE1PjNtZnOqS6fMhUtotzuyzogbaJP
zjPIlFx7q4wfMzW8Pgd9Siy9TopsY5IiDcKmR7FRvvQDyZYpM72XlI+838czZ0HpJaOZSTSJITfb
Hh2BECFdHwj26TAfx76pdE/z8Gkhi0hq0WmW4qUYdlWdXjNLebQiGVwTkg4gJwjplhTJECuxMH01
psEJ6ZyK5nWxTsG8DeSdbrAiKL7oPJ8mUcYdCxRjMEWIivAl5OdRfyvaSzGRumQiIlLanThS4isL
/VFt4AMlqxAbb2IoPvZF5lO7CIyapDs3/BlMbJMhvBoDs1M98maRJPuE40LwR+wMutUdh6DyBp5Z
oWRqyoQBMt7pK4tMpVAoCLspmi7kD1R9QIjzehq+0/p7UzoWxDODuaEjz4pAzlVb6TkWNLtSpi0d
7NkZYF/YXTeyt9qKsUoNcqcevmUM/pE2PJJLjs5DGp9J84GONFzThjHTiq5/6Jf+g94He/L/t8h+
aw+OWroogFtHpu0cwY+4CvX6Hk+6k6e3UnBT7Q7a6d+fU/67jRFPLAIjA0QsQiPpt7bcbA0UsRuF
JfWguxXtpbVeCFTlhwDovO4IwLBI0UZOM1DnWo4jqpAYrAelprEo9yST2hPxEYrpVahhWFWZAn6I
YXLHtSOpQC+7mH/aZmntG//WRtV0TGogOiS06L8bCftUhsQe9/1RbD6Sbq2mXMppJy83Kd+uCz4J
RZLxf4Sd127jyKKun4gAc7iVRFI5y+mGaNsyc858+v2xF87BmumN3Zhpz9htSYzFqj+muB1R9P7f
h+t/cc2bpK8YfOgcqktW1z9ZzIBwkMiPvYailrkrhFi5hBWBts6nXxJujTin+mUiGKZ0NPGUM3AL
MMlyDp71N2MoXqs/DwMZApZIAraIsvk3/f5fjOo45upURM20h1U+5TGp56a5TcuzoYNk4QsbMuHi
Vd3Ob5N7JagP4ZT3vyK5uaVJDyIRO21GuJPVL6UQlZ6ATcq3ueoz7atCG8nViH0n3uRDcFbE6HAo
i10b/RAokVBGLLct9a3lEoTcDFpajRBjmLM37bc3MIKozFelRowAh6khXdKv+6NgrvPupGnYDoRf
fSl85IBCsvWSDQp2cW1hjSx5+6hZNdVdNm/0mhJE4opFshTM2X2YXRMEXQLw8JQLa2+OExX6dC3I
AcTJYHfVPGYiZ6nSYSf3rFGjsLd1qpE60lTp2e596yabZ0UTDsWyHDeFROJdt6usbYzUx0fRgvwI
vJykpfSdkHO9viBs3eFOWSeSsm0ZTr0yXOvhcC7E/tuPCERUr7SmK/lsiByXktARk7KdTbm+N27N
6WOuc8sqwAHzxtRxG+LykbJhp3UsfumZSHQ8AwNsyVlXd7UiLgvZv01DuYki/6BrrZ3+Shq2YDB3
VfsmN7/EulqK4WtI8AVVYbcKxXSn/KB7/EXW2y6pZeTUyAWhe4KB1WX/0PVsPVmxq8dPzfzFZSI9
DFYie42HxogEtWNLVBQ0y6qH4pA4NwJ4oHyf4LJ1orsjEKgGUEoVHwTELwsRf7V8iNPvsNnLFVVq
iIoONbjYLAJU3xTrK+UkFkK6mrO+zJ7s7BLth/mm027CskjBqNQZ3wHW7EzG/q/HxIt1+1hnVtm/
NtM5NupzGNVkyIEBFDeBeIWcJ4aqgH7VdDdEa8XfkS/dezviQMbkPtXo4hqqm9WvluEbOIMBww14
8EfDm2ShTGW1Fkjha9ZxiQlbUVDcJMweIQ1sBnGjxVzmwijGpaWmkltjhYmqEdMWeRgTfsDUchHm
rDsveiNualepPPbRVhnI6g9GkDti3Mwxt2kVroUsi5a5FO6QnCyzFPApx+7yKswMDCSQMd9q07kh
tTES15pe2eqwTqxNix4c8qbPmzVSo6MgnlULaMrLNmnzJRDLM1bHgbaqsvgkYXPZ5RulvVWDthK4
DbSB0BadKK4Y4VDgbaXQsjOmfBlJCoDSaTmwbE+UQ9tUb80EvST457AH+KeDUUboa2BqSgAv9AL/
JTC4ZhLrq5cbv9ongPe6ajjy9AuxqXgoR3hT7uegIwkTbNHk8d19jdl3GVKz4rGST49KDZNpIvkk
/21OR+/0K6kbtoFXrgLG8Lh8ixf6DoDHL34Q31jlr1htLwaEF6mHcl4gWwbxnzxiqRfcKIDgy/N1
5qHDBCJWoPhKKL2fDt7HQKffo4rpSLAxSP/xWobkLLd9oKMe0ZScb3rW/MKIjWnXkcBS6y37SOh1
D3fWdthAkYW2x0br77UGMQOAH+RYAoNtYF5D5RKYIQEs0ktKFpJZEKktP4GY8W8vJCqHE5gkydq2
QbVILfLNXqvyEWC1n/pNH9/m61f0kVc3v0wIEy0vCZW9TV1A+Bh4IliikS6i/GFm3iaQ1IOcp29o
lhmPAVTpEZD0SyfXP6kU7mWrpDeT65kFaBrWdlrctfRZsZIM0zObmDEJ1BXxp7K+4Jit8ceUDxV8
gWbEq5gW8sHbambsptW0pCF9W1Dk5BPiPDKZJifEhQBDrYMHcVxS6o5jjm+/PSIjVTKt6tS8hVG4
LlS8Pf2wjgWkXBOcmlDucivExesTNIKfw49ADlp2F7lZSlGORrHe0qvnNo8PbJbGIo1kJLlEFtDl
SNbLe6jkrslwZo52zDqeXJOdmWu7zPslmVhrlDUMgGxCN9wLncqmjnhFV+17bqyeVgzsaXjVheAx
pMIG6moberSWiMDNmdsTWIedjHx7luMwKRMoT6ZO6zifU8lcPT0WhJIOXoczBbU+CYQkD7HYwlo4
EQ8burmeHKSaOoloMxhfpJksItzpIplLXbyhakokyYtCNmaK125UdkP1VvWhW/sIUJLXpAw3qqc5
IVBHl961PtqRlXgYZrSr2SFA4y5jSC3sURntarzi8yAsN3YDj2dcTxIkYKkhX+t6fj6TiuVvxOJh
ddzY3EVv2XjM4AklYOUwRw5hUKobhU6XPmQ6U4nYWdaRtFM1/zpVk9MF5adv2qd+cr2iBmPFlIs1
CIhgoPF4WSjWK0rTJXGxLxJhogJUXya5ghIudYDHRlb3Wuco0W2Mz9Rwfmj5a0U+aCGvF0UzrKqS
1Rbrgypig8ZT56HQFnj+ljxXfJI/RU5NFvp7lgnokL05Iu6WAtuY5aEBSTm8t9bPUL3qGha68Fjp
AUKn8sHy80yylKt03PajaVe8q6Y95KJxTdJ6EuEU+OjXJThf9NZ9foyIvpY6CIISrS+/nPSqmzX9
DrTiAB+7r+OzB5Feefc2gIQb0lUdp9sJ23lZ7Dt5K2WRq3e2mnmODsihNI0tA8FmKS2pFdHqHbmH
1GzNS4ckRKHOAIfrnQ/WBzKwvKPElCcZkq1ZACjErh9zEXr9ixFGayMIVibgS2Lh8qEMa2w4+yU+
BZQB9bFRtQP4p0d4IHFPtPB+FnQKndTi2hfNqS/XdfM2SDBWPnWw1yaB60qm/cSCZ4DSaoO7DFYh
k4DseR6zE90Nm/GUshbPjqq0mReCUWfL7ZFnva8MyxzO28NGfkr6d9g5MXvhSRQNr3kD00jOnd8W
jjz79AF3SqDEhfYqRsegCpae3yBQxjpAilcvEk5vUSNQOIO6HqMvPfmULR+TEP7k8dIHh4jHewvm
L9Sup5zNFmct2JQSZptOnra1H7OapuKgRAigDPFqJLsMfMEIyb2HSaO2clVZO2LQzmFX7fMs2RbW
eCd52E8clagMvX5FqE57vasiVo80rKismHXixsHlDY10puY01ACm+a1APslQ3wFIKMWPkMBVtDcj
2YUQy1MtX+P72PH40ZyxtBAviEvoO/QhFCIHoh0EkRMLul3BjefCVxpShNczeqLfi8t9GiibiiJH
UfO2A207Ory/op8MkvPIFWGPRo455R8IBCa8ucIiSRmfYN66MNiTZ4xyuQUTRsNfE/iqwJvGTMG5
WnQKGRJ0muhRWkz1fmXr8lMsPmJh2IlCdRQ4tG2w8TEtiDLJRdnZ9L988U028BKxs+O7HKpPsP01
+9UoJCiAUgLUxstJpz25U1CIaiR2jHu5hyWcPuCZuc666WDK30KD5N3QecK8icHglH12TNURPJHS
EmVDZy51nr866BX1htyUpH3s5QiKBDcg9r6PmJyr+SMHiitE9VXK1m0i/gSWuNf6kvJmUsQI3ee6
HcPwwABhZ83B4tj1E7qKl2k6ij0TAeaiGcNmqh0i/QmTJ9VvIoF+ZpqsSy88Nf05Nk8QfzPpwyQ0
1Q8TegDoHhrpjJPff5LCKHEfmYifWcJ0NDA1OrZz43UErQ78XSS/JP4ZYTT+YzSXpGFmj0Hd5B9Z
FNjqqG6TnIgJi25UUPP1NLaOH0Oz9k6E/Cthskau9K4btJtpAtuVaGdnro/ll2I9MCEmvi0U/S72
xTXhqaX2Si9gIvv7AUtCh6Ze9iGtwEYL5SOHMmzgh3pCGM3CWFVAhgkPUZ8wfZMQvylc5jLdhMNq
yN8mw1iGzMTD5k2hZNijOSEIfmLjO/LfyjA77HNiQOLkpcphz4CdppLghYLl22wByVjifHc+npwI
uJydARg6pzV1HSSrGMZOsPatRY0W4Y88EzGmzWzkY2ShZOzkikBDU1q2FjEHzCE6wFzVJBZhgsfS
ukeW/jSexeMsu7ciRWHxjxKYcMFhtQ1xH4TDqyz9xGnE6mqfME2ruk/T/zXUMKvDKQ6ZxaZuwiN7
gLtSO5J/WElQJF0UThXiOagOSf49cH3lSbevAb79cGcIEbpnJq0+pC49sRBXc3prnbphki1iwmj6
GLRQaDeW4sxXwpickAjzzAdpg6tbCyE1hloNASDbhNQclSRzuonTKNm98E7vDOwuWt7XrKXB0JYT
ituYD1VuSy/a2FvbGacGOSFYACMWsza9Q7tiKv1rQtrIJI07iyA04zvpakJcJLezyH7urqEIbA/Y
qFprJBeYj7d5mBK0szUFdZW2VOJWyrehI5oKmWfo/UES0PBdoPRXoJqLYpHFtFH30TvTILJ5hi1B
NTesA3Yh6uvpqcn1OtWgIrQOgW49LIqRK6GIHDNm3j7LlTSmh2pOPXmCSbhgHpsgYR6g8CvCemtm
PrUFwo4IJYIJGZGMtwgMhWn6NuK1qWW737bEor3SHr7WaoUnwLCEmFog6TvLGqyJ4B96MXHN4lEJ
+3HeX+XRWdX3MDuayBtIMYZh0m0fXdju9Ujc6Hl+LqWYpz/qvXkb07I4h3O9VlGQ1z2uaMvaCQQR
twO188Rm9Bhkk47kWzVAoTZKB0WN1kO4yvq3Tm9WVl2s5x0Km/rF0qJTq5ET1rUrkn4NYsTT0HOg
O+wyK7Z+/86gqydLS/QJ3jYYbN/w6xyq/FkPGKcH3GGe9FqngKECbtTGbrk0S579fPzKbAnQQJ1l
gQho+ZeAVBzSuAYo9Njygsejwg1t2mV9M6xyOQ9D+fCV5cYiEmhCUFNklCBVWnAWTfo+RWUvjeSM
GOlD1+SQ5Wf1UTDHSbiTo4JphzWts8kn6/9DaMBpsaJrwTbH2eGDtLQj+bIag6GSb7oJvIQYti68
yxIdDVQIVJ6+DxoAmAhB9ESgY9fc9Jyf6x6lzvR4+IMtdY1r1Q1G9SUCv1Xhm+9VtbfgEUw5QohC
/G56nnBe+222/U4Lw5V6EO9ZtE/soMkyTgFxU7vpKkjje6ThBpbUmxU1F6v5bD3zo9bThxCbxsLX
KrQorGusMVpYoMJNmR5Nk9qG1DjleeLqufyqGt4OAbxmSbBL3bm3xiOW78VkkkprMNvgs6QEpJ0E
8opEcWEMnGiM1pFAfyldv8zrDYlijPA9BCKRogmBIIov0dvifIGM4MR44Dw9HoE+xkucONgw1wzR
tsZo6xsyglum8LWxHWPmc2MskppRb6rWuCoG6TI9g5fP7DPcWkVjj5Sm6FrNei/cypbnmpoADi8f
fUt1ew8PYKs/1EHfeka1HlqaNshuSBn7477F5m+HRgS8Tc8sbaX19K1zDVWANHHROVaFJpTMETHo
Lma4r0JjTZvLizgOBxKBBmUrUB8hLmJieGLQBVjFlTF3zKhRQt6jblN4e7LEA5oLKiqsYRVTkBpY
TBsSbTvp+EHGheila7jsrP7ga9+Q+vIy5i26jAQHMq5NRcDd1W+qUSHlOniz0zbClV8f5WACr8Ii
yQpnWdarhBaKQU+dq6jnW2lgTuD1djeJ+9Sc3EnWloIBatPkGPFlDug4zzesLoYVxdpd7RUTUssy
TrWY/cQNxXA8rNSbL6EL0BBLoKeYtddgiaPbit/kiHRQJlhC1lFCmAspIfIIFmUNLrw01A5d6zQf
pfCcxNnJmET1N0mi3ii1teAiNToVHXeh4k7pPq3ac6ArcCE3CzJ0cG7mW625Zp55jsVmY8hvOQRi
x2gcWqfINBwp+/JQTfWR6eKG3oRf/XDupbklNklR+75UY+gqzRvxtllqrWnIFUzkW/qwGYgDk/yt
YlqrMaVRwNvq5cTtBguSAuSwxpA3mbhTBd+udfqEwjdJOMhdbo+Zv84QBAQBw0eAyC+RHT1PHGlU
d2Io3lU8+FSVK/GxbeNNgUU8TixuzJs3g28C9jUAO5nRqwsi16wmV2fg6jcxEsEZyRizdjdmJmK8
Do63P4eitbS+RwM+34wh/r/67FsdWFJIiPMtCoMaHwW2actoXWo6HyefQFVeXqKCV+Zud+kwxgMe
NeJTjfitZ77ekRRvwcNpqnRXI9qVo19j36+zBtRZblcawxo6SIN2wqRCnj4PEzJeYhVxhKKzDz2B
Kv1ldoE3Ce07xZwA9SqrSw0AYlEdJnUkeOjbnC46nvrGV47Z2DE6TKs40wCTgRsBWt/G2b3fyfiI
MU8SMpTR12xM8z0tXTq8xqIBkWhdaSIgKoniv6UWSDSJM2tnO4TEINuO5W96icHpIEqkjUFakyk7
I7qIFh2MFZJyYXJnivSXdiiCsnKJOdWJIOt6Hlm1xX2vOHmpHPS0wudzGcqGOIN7QWpO7kXnqdBO
hlq8zNJKf53iWU6KGUk3yRGIpRWVI6eUaXYgH6ZAX1J36RZG52qYueZY8Sik5j7ZJl2+rFQNRobu
nnmUedfCuyGZiwpqYl6/6WJ8zELhUHaz7EnsXkMFRaPRPiwhcLMqunT6l2XMvFvDvTn6iAxYtJOl
gdKvMi861DT6xpD4cHni2UB/9VDnbs50hhRoH8FKxvXI7BLOvrL78WFk3SnQBlsoRVcQTIymiq3h
uJHwpnw66br+7aApsavw7Sf/xexy6KFQmgst9uLkYkfBe0LaCgaR/1hQ8J1gKeHP7A25X53Imb0n
97mab+6J4zv+DiOKsymX/OrvUjYnWvHfjW/zF/5sDPntN+FlwWpxv841cfyMYjiEtpvFbCeZv26u
i2uKhWWx4etztpfwxcFPsrk6vATzSOnOf8s/fLa3uuMjYaO81fN3uRzPisVits+Eiw2+m3mz7vd5
G69YWKbdvP3zT/Ha8PP7bJ2Zt232sPzeLv56bqfjX/wsG0wxfN68aXzU/Ca8kJbBwklOeBNO4YWD
xOHAMnPlAAQO+zW/eP6oK1/ZOzb9ytf5WM1fePe5C+8+l+ixA2zYf340H5r53X26o1EUz3t2HeaX
o67grfJlQB9g7s57wTfT2rcR9tOcN1uEZpNQOB9idobd5T151xNHgNAA8oBWw0Y85JfqBHZ45VTz
r7/D9KRSGn3AhmYtMGkhd22DQ7YhkX6XOaWbH4SjVyyK1+eT49ItFlf4SOw5m8VCWLqbBT+d3T/P
jbC88q3AfrK7z+uTvaYMcD6Bzycn7vl06DC8cn45PCsOpzOsOaycded650ht2FqHTS8fw06w5x7B
eXfT5YLXbjaOQQrMAYuYtsM/xQmTfh8knETs4XPzxZXCZXS9mqv5t+fXcry4OHjj39fQ9XmdN/DK
ps0nhGvVZvvms8On4HdabKLV9enOL+ZWOF3v7ny1XN3FYu9yTQYrqh8DzgebOb/I5Q/vyDX/+x34
OVfUwps35jqfVX6Nd7bnb/nZFYPVcj6HfDQ3wf97DT/mB2zRxptvnw1bx4G5PrmQ5hM379Dvi5sL
BCvW9ffB7C+pEF1CJIZBcwtxgBMUsxZxcQwExw3RKWpg0rK9UbIKsofipHeXOiMIQSxXWVMTR4tx
Chy2JcRMJfWVhHMSZnZN2irMxkkTyZpriiJIhD3p1CsGnX3F6q4HhJ5Q8hlptilDIgIkY7mijy5C
LbBJNupE4huGWAlAGwVdlopbHp6R9NLg9+x7g8yXdKUgeO1IkJAYCEdaThIdPYw48dxZztCHjg41
R8TU1ikAJuvm4RmUkDIELjQ6yp1wLu1TDgV0hzgYK5mt0uD5Ui3bxB1CSuGkk55ToOkoWclHIKoZ
aRops/36krQoi7ObUlx/p8QFFMdWFYkrc68CAkmU5mGPYPFj0lOUqOgH59Y5yztOyY/Rh45fDQg3
l9HwqyIwsWI98egLADb4syYlj7KusU3cWjVx4j4hrqMX11dmwW7VPHv1K5mxwAlifhDgjipSmTon
iOpd72svmUJnSAtSmxeOhxRmSu8o3VZ6ICM5B8QN5nyLGz7i2Md/ClocV4NjCsOnMSFF9JSbN40H
fvMweeluQiRuUoVOdzkmBAHe7UvJq2M4Fwfo2ApFb6Vv9emDtBaybhKOkyORldbL7bJh5Y6hha4V
4kHMNXmaPdGyArh/h2hFto7407P4KrMcM0ERyvopxqAqcFwz1zTWV2bxG5nCyFJQPuPxOkuZRKmC
UQIa8gKKl641GlQUO5tpetHNnUJ8acCEKVj4zb5OvwTUJmmj4tCd6wuJE5GaTVyaTgq6gHarsfSz
PK3lWHI1QqM0BVeQtikS8tWZ6ZXDuh/hazvLVbXxYIDilKy6o9FyRilHNP86pBHXbLLxOzjtMFy0
RPeojjineHFzBEq593QJ9ys9zbq5Qfm/69N2o2PQp6LRiO5tJ6quAtyuR8cJbUxGwGNX3wowyYpF
bB6dzVQmUctcybVst80lxtYdjZfM2qvdFip8a7aRbUDeiuZxEMj5XaZddAXA3/sIQkFeyA/R16Xm
E/uSkb0YYqylBS2flUZJ9z1U4UdNVKgprDvA/2zG54rjVPU7uVtjcI6ZOMphfRbRhfqStZcn3Hqh
wlqmkKChKHyYSN6fHuRgoaXRrtYw2BBfrl/G5BcCF8zo14x8TTr88oijoZG52zOfkAISIFlgkviL
M5FlGTipAdDfZp9qnuHLGuGkURU3pp3PdVuqIVXk13CI1Vc2OC7MS1QFG68p3RQUNZJthW9bpfkV
dgiVMYGpwc6wzgl+JI0hTPK9c4CzBfHcjmkV7hx6e1uNkwsHRQCbxoRd9rEr1Czckd/LxUXJXzx8
U1JTHJIpo6aESAx+m4k0iTOR7ZWsmaqGDONul2uDM+jTwUth9WTjyBLpFpXYlkfl7sdOVBqI++aQ
fBYa5rgeBuncFcrL5M/yBMxhrFpHmcDL0o2U+qDr1kPley0ky4yqjqEr9rlTV/EtUuU9S/FDQRRv
gp5KGyk9jd9U6BW5x+9W1o5ojSch+TSDdzJQSbsmlx4N3pguYw2zl4yfSESyjtlo+hjN7azKb5D8
CYyOeqEvqYs7xxWG7dZQHrn4bRGfJKPQ1NUDjUg64x196jmYH4hqhVY8smuu3o6iFHRBrfLZ6Dty
I8fxVR6zpWIxND5NlvYGpj+YYMSCT7+6ad5XEykLnFQaUcGFuSuTGuD5vRQwX06d0/8G/z9NpKI0
ntIMFnivlJ4y+7aOMbXcPdyjJm/pPOEKWhh0cQeMViPaQUwSKqLXcQoWlaVsSiF2S8C5KkNfy7ab
5qEAPNRQmrXIjaebEuT2JQHynVue6ix2e4MKJvgY1mWjVS+AAMl722f0UwvYQaLwhuUBsp76XPMt
tBA0kqXEUrkdKONrvLWeEKZdEb7L0m3IcIMRhYthpJq+4mdf4gEmHTfqqSj5jiRl2bWX2twi1jAR
l1TBpfLT6wzGegEeA+tJVQsPGbIMfyMRgADTuK1M7A7+uBY19TioitN9eJ/i5AgDGjymXOZXNi0w
5E6gxHwKtqV3wlMpu2VYHtJtxSyo3aYewQzO8Ks9I1RvPhLg59W4Rjy98q4/9Wf96ZPbZ149GzD6
ER2ig9IvfogOIhxuYdqRa91ZbgB3hQhBz9IZ78lSPmgMHksiVhE7LyBBTnOSVfD8+Unci2J71/oX
XVXtZ3iaP4Tlqm3czaVpq1f+b6Ve1ZTMS3Q+TuJmrvJePbcMc3boCGdxjeDy8/YDeuVSMfX50y8y
d/sAVl03pEovHsQ4rWT+8XYspRcVslcc+Txvc2U1cNW1asUDFvtkv9II4u0m6SXQ4T+1laR1aOBk
zKHTll7NhR8qy4AhKhoUW2xZCtKO68cUSLKhyWj7TEBU4yfkAcgid5E1jClt72AsSeIGaRQYd97u
o+7iJ7hEua1idKz6ReDgAbavI0KKCRlWsEHFU3qQ/Fvaq/tGHQ81rlGxDFaFPH0Gam8rcn+0FJXH
R3RQGT6TAd40xr9gRZcEXqCoTLyI8TbiWSjAWCU+kCbDMX/wU0E8EJyUE+OnUb+b5GigjPadtL7F
OLMiEdyXp4M+juTDTguDaRxgN/325UuFzLeKhnepl7ZxCCeHbaX2I6dH7qTPGJVH5O/YUVaSbDRV
u6qk0wrJWkzatcTyMJreNMFc1HXgJAkRl4HuhBB4Wdgfmjy54LbMpNSWqsk2DKZyeUw+Jw5XRGCh
iuxYIsmLB7xmwIaHqEa+1JFW7goBGqtFE3GiRoKPKs/xVwSwh8IjM25C+VSNU0E6ZxL+CJX13dbl
uRube896VMRjTHHhWkubRehNJHIi8NY79V76BujFKlWnesGgSUwpep8keVaoncva2qUqFl/dB8rG
bTGn2FXQTIkX2W2bYDiHRNEcDDC2lXT01zMtVNC6A8K2EDitaQIhQCfo5CYVppvlgVN6GJvlUyP/
BD7x3ZWO8KW+wlQVnv4u0ubZkfYEfbBU8zeqeiGYcC1u0hr+vcDUiygioBRqeKJJGywPtVV+6n2R
KSYVRGLtNP63AQA3TeynIuBiItWgQ5xU6+ZLNVUbyNHWsGuR1iXtJozdUSD9XPOSraigwX/NMsKP
lDS+luxtHKeHOroYATZKUBkjSN5wE2g+Yiqgmshax/Jk1+CwppbuqmJ4LyTRSUSLKxsCuMHAkk/A
E+dohJycbIsk8DFbB/0lSWcjC7Bvlq/TAqK0ZXQA5h1jDdURxz3Sv0Ns3oP347fnJB1XMcI5UIxH
VDIOQGrIIRh62sGSj2DJwa7PlZ3XArcMyVsO+I9Ylea1xYiUoSn1l5Ic61zsWKmMznw1xDQQKYA5
aR5ssinEIHPxmY3gzp/L1cX6Onjfo9oj6VGQxdi+7hAWm3EDJGC23Q/jeue7dYTtJ4IPtSNmMSaL
IpwppnCUDQLztTdtuJRistYoCBfKNyZlsvJmIB8pX4x2M+rVKopZjqR3OE7Dq86DKdteQRscl9SL
RqUXi+NhU8rdpm6w2c3+cto4S1TNcvwpRbtxnHwee4RF2R2DbKzMBoJHhvtuNtO4Wi8u06TC807Q
/PApBNt6eIqTgMJQf2sJ05ui80hJbt5xX4CnTQRg1eqHzMxcyEhdR1TFUGX0BoQ80YNEu3LHocU7
mAO5RtYzRARVHKZCWYaQ6Uz0Podw2pfixax/i8uQhCY8e8jeVPvUReFjWfOtw+GDIjJIqOwmyr84
s7JZI6yalioWIeovYvOOpEcJjnG0RR+ziDhL0ogNqVOPVqluB9JVkUSUKZSvqp4iL9/SY2kDdblq
CyWpZQHB6F24FywVdTCnovEeOM+QpC565TGJH6LMGZ4+43op8/4x2VmITEOFgSggubfvbRPzXhHk
RzMfjthoBsF7KQXrddK0A2EIOzQIS5xQ64CPhFLrMCJWG0zlohm4cVuhkY/PUdYymDHqj2JP8Zl6
GmMSGBNpgYGdIdh7cN4TcGGN5xATss8mYU2CD6aCkmbVCKUqZCuSaE3UDtbVnOSPEqzQTPxdLMp/
URn/2VViGjJN6dRI6Cr/+698Z2NkpVGhc9jX2yj5kIMtFDgIo0efjveXiChpDuL6h6r7d8wlXWQa
MdcmjUn/lFYXip5bbTTmpFnIz6pu12rjrTw0Nn7fnJXsomEOk4MjNvGF1KNG8eL6DmVRK3+J5/sj
pGtWwxsilXNEVUH4/UuFTwOyOJJNgcrY/CVnP3mPVWHuZCGMofhLxOefcvJ/fda/9jmqOi2aND6r
j7Z5ElLacOF4fyZBe0Ajid25U116vF64dI7M6dY+uDKLG6H/W3/UnwefxC5yvDX6tHV09f/aELB+
E0Mb+HFaXVmPqVDy1WVESxlAVxSrvnH/c9qB8ueMVgSmfxHWz8L5f579f27AHOP2X2J2KlHC1MS2
us9trgNye7fAEf1FooHBeiQyjdFunR4YYv/yuX+I6PV/fu789//1ucTTW4Mvs+M1vHS3FMYJ5R4Z
uS2Yj0JE9LJOrp7/SzYJD6O45ZIiSdMJLv77KfjD1cCWEKGuq4T7ayoX3z+3RI+MZPRM8gYoUYMI
J2B7I1BT6P/k2UcNpZ2mF3rDrO4vR/7PDPffn2tokmYp1AGq/0rpG0vZlKaSIx+r6alJRHwDgO7k
H9RFTzZJZOusGGIzIwr5JzB9uy8/ICUW7TjS1wm2pf6UgDBNjyWkRuBGT7bRoXVS/xL++Dsc799X
CMGP/387/2W9yKdYyHIzYOGgU5RiPThb3CMTwSCUkeOLh5S46/ILKcR9dCcr4i8Xynzb//HxMlGG
lkl3k2z9q3xBSFIYN8E39mIOsezVjuDXe5wz9/iaEruuNwR1lBff1BEUKkcpL3Ze+re79H+7SZAC
iKLFACmSqfjPS4Qm+DYqIQH3GoJEz1M2cjIv+y88lPSGoItyNxOYMlEeacsMVvuLWUj6w6CkUz7B
FaJYGnXLnIl/fn48+gH5m4a8R9kRhPZgQkq/kIJP54e56JEbpn+5ODm8fx52+sKwJ4mWQS2v+K+7
ggSCqImITNqjWPbXZb8QXnQqNp7pNveZiyMKjt5ZQscNLSJL4bPbR2CnPvKphbLuDCgW/wh3+ulv
ZTuvkZVj6FxQVIQWRHCCTbgGpOv0C5YMh6B/Zu5URX+I76yBYdHDZ+StQhqiF1xZK+IOQtyZy4G3
E2/mt7cJN5Zr2Mp6WENps+6bg102iUsmOkO0SvX8mtKWDP0/mcC2Bp6+tYglXkH51TL6/iWiYsE1
7q18Gt4B97K3bCnKv5AUCYOb6ejZjwUzWCKWiDd4kX4kz4ZVd+XCLQ7KABSFYNfWXsab7C+SPQ3L
/TZ+ZXwwBLc2HJMAa+P+1+FC/fMaUGWAEUM3rLlE3vzXfUBPWKakOjEvapasDWF4hgaEZIa/IRo1
kNbMKYiSUs3qGJd4EEvkEwbLAB7bxB1Lkx120xtJFE4lY6eJRjTK6aU01FPbu5VMwUE0hyrKW0w8
mFl52oTdw6KqtmxrkvObVaHUXyiKjoNYP8acpIPeu0ha/YnQGIZZE9ct6w6qeP/vu/9Pm9z/UHZe
y3FjyRb9IkTAm9cCUChvWaTIFwQpkvDe4+vvgp5m2BOtuBMadbdEsqpgDvJk7r22rsqaqCgkRUqi
qFo/HhOJUsgS9hDpkHdeqKEBmmmIZCZea260rn3L2NT7fk+92N3LRPiYAKzprxRl5N3ACfjy87fZ
uERWxOC3dIEj/K6ZuRKNcWvL4jTUhPaQ2/fvb1r7572jygYZcya3joWt8AdZlhjXQsiKVDkg64fZ
iM6ykbah+BLh31Nc1e21g1lfMvlspecuu7TGORUdjOlWbIfnhN2rtKYEI/KNbvcW/YqGwUIePc4C
wQU7MAqw4RX0qWhCVpCj/fi1Yxxe7bTEEYJtjeEiP8Y7TXgGy+kbu1i/d0Pm6MZO0G0EhWHyjBTl
r6WMsXys/16pl49NvrVEIUnO349VKvUneiVFBtBmbaRnM73QG3Pj/Fq9jdY1CF6m6p3fu3HjoyKY
njqvTs+ZcUqUtSI6gn9tqpuoUAW4DKtAw0bNQ37UxlGkD6Sjo19r9PSJj6res50lvI7lZpHQq+9V
9Q4Gowu2WfzZpk8gx6UGVD7zEHrogEFYcSRXq178Fh//XWr207ibZVAH7/SxyQShmUm3C/BCi2Br
X7cYNNygc8ytAbSN/rmwSggu/CyUl6h1FvLzQV0jkKONDHUZ/eTMLnCgOe4kyNJRmuzZm6/oAy49
XYa4mvNZfVQHRHrr1gu6u146M5/YvIjoFKg8uQTunK5TzvPzDJxXLxzJU3YFyij69qh8VtnLIslp
v8ONMGGYeZcrtyi3urrJ33r2jPK6CFD6bptiOwl7XcUnvo1qr/gwxY8svQqXsSBeY6/w9FoIE+f8
2JlXrXeNnmSIYwGji44AOi5eqZT3MnKp0+TvLZV4BzbQtsoAkzi0+oWdB39C9TGrNKY8I79pJRMv
zRtj72/EXgIx/tfFZHIdcQuJ0Lp/LHdK2YbYhGLlgODhBkQmK+0BYRBqtesERbd5cFnwZNAAhm2m
9Jk/UPszzcQCW40k/q7SfcexUTcIheAAYZ05TQteGkkqAQQLb03u4KZuGu7+WT1nwyZaEuOvcnEI
y53FrceWuVDuGZ//sxI+Z/Rv5lMhfMo5LbUtctmOllKxUh7So8uP+oein5LiF43Q/FeZ/tY1MhRt
P/81TZ8alwNw39GkPwlygO0nOttNyxVGUBkXX3Nvv7K7D2wnOkPAUIqDgaCGi3afGLs8JO0OTDoB
q3AUttDl+a522nFCyYvUkAIigERW3087JQhWnYyfgsANYLWHNtiJaP/7I14ueEQqWtpijYCXTbbE
bFEhpG/z7wufZP6zllZJGqVWsSRJk1kA/7tQKWJf9NPAIpw1tAd8GyEjT2h2bjQ+iKAwBf6Fq/8Z
9RFeK1k7lfJHKN0gSir9JdKcJPEieV8dC3lfGjto6f0e6vCxnwEFkIC+mn2noFW5zcGr0hSp/Od2
duKz/tRzU9Mac9i5KT7hP460yblwJo8qgq0NA6rjPB3KctdqLKNnXT3F2VHGJwfVsOMq5gXhd5cu
2HX67bPTm9dBuCEEHJEP1UwYcpYN4uxib7pw4tsNVUUPUGmZ+HoGqdQ0a6Kt3OJicFL0hyv2lPSv
VeEV6RZDObS6WCaT8ZuxYj1sVDbY8ZlbbNhXG31awVPejO9AGaQE/6/XergaGKpPCjuwvSpBm1xx
91VQlhpa6RgvGXOCKo1e/+QQUMTssfohSCE9oL31Xzbtm4aeEQXYUWgdrnc63+VObfbiZmwdthS0
W9hR8hRopT3+02LdiatNQUuEZ6S0T49dsZFVlnDMk+EnV+aMI3Wnm2uTJxHMiJhgFtqzHwwEJO6H
9uTj1/lbUrr5z6qbch/rh0ruFvvjPxuo/9giooIkOJbu8yHeBjeeo8yAOFY++n7cpOIGkNxCD2g2
y+/FKjvh2y+AxJJzZJDBd7QM6C9frP2j/OCqaoSNDkvOa63XNrmOfBCDL/BvXfRbWv6j/wzlh1mu
SGH197nkxpIdxR6YqqZ6g/PINYged1a9esPEmIDvcsPUiptc7i/MxVe+1dFW5swMzMhgeUDWvotK
y5T0GC9hUS79kqp0EtxYdbizgo06PEv8wP6afKgAbgx3xjYLpQolvPyX+/KfqHs2tyJbTAo+XRU1
80cV1UzNMMbjzP7hZCKdfekmD4gERmhldiTALD7e0avF2S5JdunXU7DDASC4AY+l+d34hlY6fik8
Ydq9hOwCexdTHcauVUAI8w7JrAJpUHLL0SujC57N6i/vX/qz2v8oLdgiG6QHE8WnMDn773Vl6JTa
9JVQPpgPxNHr4Sax7+kdn/EZo0egmcBI1mV7TBXcS7+D5kJrFv8UKvlsLT5SwQkmwrlOUeFiD21h
6H50qVvSlMztyLx03izdmKf2Z4EZOOqB9j72J0PCpMLJWLPqJMVN4AT7wa4vd516wiNXp9ck3ARX
U1tWLlYXdQTSUy8xVBL8FLynBYrvazBeO7K4kQlwGWqVZ6FZUO6D9WxuSQTVg01EX77XjiOTOtaa
YFFiyg88qiayUVYvcg8ltyuIxISCuw61NzivqfmkZFsWI8sN+icJQQGee+mhqUe+dqZ/NeJkI4QF
7TQ/xgn6jREhKPTIf4qGFzFZg9QNLhOF2jOHZ19X2DQXoa0gbAzkowEIs4+QXdcHzx1YbVAPF5hc
Xty0YIPgtixuonlNGaxjvTCfl2cbzyGCzXimzMNTxFRcPZX6JcjwBx2X1WJZjVTx1nfnAKE8wtze
rVHPoTNOMMAf25gRGtNJfEzjjr/zuTG1N4C6PATXQ4cC5UKTHiockV4htrbso0poWtPKJZc0AEJc
sBiQbS+usg9CtcLgbggbQkgGurPHJnmiWukABedUEOtleMqa9ZcHn76UI/92gf6ofYHnN2ofsTvL
VQB4+M1yCdN5hbSqTqo91t9TWUw0bEzGmvk+mhjSZ/YMj96ftL1YjzU2V90BKbpmZnUQ8GubmKRz
BKC5OGKGCjHbKrvSSF6TDtKTUoLxEd41C5R5iOLUuCqa9Kvrim3cW/s4LxwrVJ/TuGRCkr/qQrjX
jPJ3QQrcMKu7rM/uCliwVTvKV0tQTxnE3jZqDmUvPZm9wPb3K0nwfKFVyC10w0yuUUDnfcWwhvQm
4Ig0IdJr51ckk1U4hOq9SR1tYfSV4w+ZqZGG62xMMTAR8jIRmZK1kN8WMgEKYDp7iowCN3FmaQBN
9qiQrPnVjsO1WqZYPic3TYNrb/G4YjskxOEuUMYdHVTcFbTc2e8Gk3VquT37pcQmu0OiQ/42oh5a
IrtQgIRqD3zmWoX9QxYHHlF2lVI2tgEXOXGn2rpiLKlDjS4b9hbKV9WZdkalVfFxRJn8tfq1eNKw
IMY0JRPukEDkFFTFqdSYwXFcVXJwarBxA5LbLq3WAyJsP177AcWAefEDHTMt+KMpW2tSdVdJizTD
Ee0GHx9xslGfC8bzWQZcuw4uZcPwFIEGDyrRE/tvcZbPvVjreBGPSPZeNNZunrTmdZT2kqGXjLIa
JuCa2dkVcAeN4Gm171pmzHd4qf9+bRvLw+Hnpb2suoZBiof8jy34LKGaAYciHdr1wBuAEuJE2JKQ
mlinVAZygEx5j0VR5qIXdqRqIwQvVgsnF43tS+Uyg6XqG0Y4oWRrrEhWYftOwcVDFZ9G2u7Z82Jg
p6MZ0/QJ5HW7T19Y1FKKGNRs+Qa4FBxS2pzAFGOFto3THIrkrTpUgWfsEKMDIcHdq1mutByxm5K7
MWLCu00ZGOzGYj3AJobeuI9TIIc2zyve2XT798Nk/bNPSdIKGxU2/JQqhvQjrrSs/VlYQD9EgQnn
aOKmIATGG5EJEbudUx8Ve612687meKjwCpmXEtP4nCdgFlc0Mku2onf+OrQ8OWM2j/sN8gBuUVTo
HItN70zfcv8oFtrxYWrgnR6wImLpSXtbdQckpn8OKVRBxVh3a6VeoXwQ10zMD3jKgxrp1rJnqb+V
koBefAQvFqew9YqaxDdX4aq1p98Bm4nI0aZVsORx2JK4jV6NneafhHQHP21hspkb5If9Uu/Z2nPR
XnOXpSHoXE06yziuj1r0lw6wrP1zMqQqqiwaGDtlle7rj065oShZHZSDdJBayJq2dkfYwSUoi56C
M0tyJEpE/iFYK5ECjn/MmZ13O9xt6dqQVom+HEht3CsCxg9bfB+U3ZIbmW5nwkMR5p14YvXk6q7G
g/9dz5BnMCA4lAd15NLglEJvxEDeHAdQP8WdSOv53m4pSFFBgDvgPJWW1245FRRXClPnXfopSxt0
HkgPyt7DIzs+QaecVsmJ4Tlwngiw6Wp6t5RDT2pU+C6Dw6RgFG3zG/EqXOuAXF87ztdAGHu0l8xi
9sDI2PIi7me3NBiXAXECK+5H5xFlXqOlvOYGn2pTt3uKBxGmpbKN2E1WL+qT6ujAhnNyTjYiM/gz
ZQH7FzZK+ceYbxF2UTOIqT0pNqYUteOm4twruRdAI86c5DPA/Oh0h7RdCyQYg4pmHZcu2WcO9gZ1
LVaAE9eEvoYloqGqClfzY/oNOg6yZfBrUZwyH1hpz4jhSvzzzVF6+PKj/2q0LTN67ZkeClIxQHA0
TxBI4Jh3slez2VgALC4mLwfMMvCUZ8BYc7tWtQM07rFZJ+x+0ElmojO+Z92Oa5vk4xOyKsPh5bj+
sVf2DgoSXOzSOXtlVyaZ7nDnW6Ud4+UB8uJ3j3IlPUv+QXng5Wt7p1rTVCMFccTsU3rNtjro0qoB
Jnlg8WG5l936rWlB76zQ66XYWd6lP3fAOD1GZFyjqzd4X1bNhmVmaFc05mrNbvbW578vN39YWz9X
ZSaHTCQMldGI8eOekBS9AY/eSAcikFlL5t9cQPJOfdaK1Xgnt8EnQmebE39J58A2dgZXnQ/gzu62
BZjlTbcX/7IA/pnP/ts7WrZz/7Fdi6RkMhKLYFPZy04wdbl/0sgJRQpwHD+CHXnJtjv0N+sbVjf8
cq5SnDsAjy8Fdtm/ZGBp/6MZqYomHWMgXSiTxKVg+493oxihXCm49Q/J4EgYhYG2MLrB65Z/5dBo
zG3K8RIOVGpIB+o1TyxoDFzEbDAz1//Gv0OiMnIkmoXmNhJIubAT5aZEdJ9slceSBPkWZepGOyF6
wv4XiTuspmz4givbTEI7SiLUT1xgWAK0a6v8GqBOJyRwHxF3S+ORMAeaaxqb+I9S+1s5+r8+PPN8
YA2mIZr6z+DlQWhGtSkM6TBIHpHZXfzFV2NO17CvO1lhHevpUelHX3h8p6RmSBhlJQbOlT3obwks
6KD+2ztS/0dPnPwtzgcJoSZigx87uLqbStOE9XBgFmsPdH8qaQENhN3VLL+Ndrfk3xJw66vHgjJz
iBeI5SapMY+2z5UGmj94D1XZ65CHtM0OiKczsYwVNacM9gNvfeLJ4EO/Cb6N6DlqaPkhbsmFR5g/
TBQdWTp9pAhKWqm5FwSam/53ZvIdiuhNkzeA+F78ZkHzZmlHrX3OiNawmLZKTDsgm+ruGFznwlVK
vmZkqX1jx5l3mzy7ZqOHPmNJr9bnR4+JnQJRK3YNht4lBDdBeoU+jFSOLnxuVZX4BMTw5mPsnrF4
oaL7bukjGQ+9u4oFBG7Ij89Koy99JXWgqAGuBxZpoB9Ze+2QQPNN0cpBC2ps5pwE/qGoQigb527R
GQ6GCrN9inMvRKVZvIvypgxwB4clm3Okh1m2GsOFVXuVeo9scLrLyFUvVY1H9W0EtMKs3YeOz2ST
oFo0AE3oJgxaVNbsmCzsiinKO/5qnNa1yjax0+3lrxtLefjLNyTc0xrdO98VZYAyp//3mse1I+qS
ZmIMpMb6scLkRTem0DNGIJsrbQ0mndXfNWjCOtXRNFz69vqTAj3o0Gxzl5o9E2y0RnBbdJf1bp90
fymN/5mLqOsA20XKOkVb7rMfFzUgkHYYFMCRNW5bB0QXjDT9q9+yCKNAk78RPyLIpodmR1s24Zto
R3fJI+s4A+phM+xEasmaPL43n/lu+EgKNuoeBLV/P26S+M8CivfJDJ+hlPU/6Im90dZyTYz9QSNl
uHweuTNkzudMmSxO8DdwDlAklcGph6odzY82eh9qZgMDTpF8N2mdE2X1mg4uBVjIrVenXEjC29wf
y/qxxDWib8sp4HU6SDx4l3sZlKbVFU6tMjXl3pDbN6l4m3OSEfhJZc6pAjYQAJIQaS1UcHFayXBy
80swcZgnk20yu4JMSy64vdwO2ChGBpLqbrlTff0Szizji+76i5BpGZoMgGA1eIamR2PzQty9oUfn
2qLUZVo97eP5wXU+kI0dWpdBnLf4iU8aqyNkbzMVgLjSoC1M+E5XsQbTwsawAFvHxtAoiIJQj9ES
ac4XVRlzhpNggOiNIq9JJ5sFZ0lOFluSC7hNs4Z7QqV6COi2aDScEPBxJ9Zx+rezKv184iIYMgjj
1AlY1HUViuiPGb2QxKavDuN0HytHMD/iEe+1fBHgR7DS4u3o+Ww4/t+yBTrXfEpatbWaa5W9aKAP
QOUiN8rXA8MVFZ5EyG5CCdilJ69j8KwQWHLWmCnW4lfWkIGVR0wNXg0GXJB2V9VOj74VylaNJmqD
M7gC6lFTTk+czbndx+eKPqjYe/kQgMMgTLOXV3WFupnnUAweY2DDRkzr2krwZFuKnbYssaXOOnpV
GskRAwVsl4BUnM5Ek+AmShRbp5wgwI8m2gC9Z5R++/W7iR1XRgdgBLZY3LOWbjfq7x7REjWtBajZ
+M6SL5wkuCXQcDEgJ1OHUfOqJftCBa2fazlEEYaU9XeaDQwQPF3GfV+tyxpvBg7xZma4LpN1ALzL
DKkWMEDUJ396b9QrAcuBAnTTxDDDk636RvTtsHtIyr0+blRXpDaehfEY+/oK5UoeeZyQ0H+b/Y+J
dVtUrrPAs6F5ktVrK1Jntr/l/iD2txYvmdJc/ekhEHhMh8Gq12n9qhbwf3ZCc+zU/ZgClS/ddL5P
DVHd8PNi/Zko1ZWy9KnXF2EgdqyjT78yZOZ4AaYiTy68WLyP855UVRIkUsyA1R4ZHC1p+E7c4C8g
auwq+qWZm6Hamzm5rBDwr5aB/+tucseK7PFq48Z1rfCcsaIVpjzq3LU13WsuKAXKTUiyUMX2aviI
kSxH1zw9xOHeIptK6X+Fr1V0VPTvtjyjZ6Fbs1fajWTcJmpDZic+kqc2uQk1NmS8qCgccjJXIy8q
7nFgelG1p5MmQ7BSTZWThG9I+xJrgFa0hLr+1oCrSaJjpu4SHgvQiBZWKc78vHgzpIsqH3MmN+kj
fh3Z/2AaWqHjWdW4UeBP9cwL+w7HR8p++SF3wVpF+ZmELcCW2dGWb4hAHO6T4UNWd6q2HqRtqSES
c+LXJegpd3TxzQhOEaPCOCJ86DWTgbKcDXBwJh/5FvtbcXxHXTariT1GrsgjGy8QKuMQhUbEFt4x
iD/pq9cmk1eF9cs09uZIQAvwp3UwPkKObdas6idu4Dl9NIZPGMu6lC78ritPqfFpla+pRbRg+sIt
ym6S5Vuq3UzY1w0hVauRyFqa4pXd9dAf6LWuCKAIb0G60be4toovesUKzC23xaLTOclD3AaiTX4T
KJPOuk/yTls8SQsFhG0VcfbLRIb2T/lpxGeCofTwV219NNImrs6yRZDdnWZ3hqOtoHn1Xn9x53Bb
kQ0xubL0kgo4hOA2tZ4CR/Y3ih+idvVXrbyj6Z5PKd5LgQEOxj/ukx1KONmrX4XZKaN1nrk1bhSe
Dm9pd6m6zcisihgT2IoX+ug+wHWw4R0mYx5KQutawW2GBEE9PzzJEiQcL2zWCvS4Wze9mHSDZwBr
cXnxgWhSfBAkNruhOjlhPHiKUHkRbDSjp3KufxFdBrV6hxfAKfdtweEUtE09fkjZZ0v4HXl+mAyu
QknfV9tDu1lB2Y5eUuhNp+QOnEOOtswIWhA3opmtadZlEjPDSz972BTDYUMOb0wLjR2wQBd4C3Yw
Fo4gUSgvIjiRoduaG0I9OKUDT0+GvzYPbgH9JGx9CSDy0kSXLprhkcCXACpU7hCH4j8tUZ+kY55N
axgWNGgZ0EJUmxu3mc+Z7/Y68m3qUjumrTOtkeSHR59IKcEdv2VjC8M+3c+SF37I+D5x/UJPCR8N
Obo6NaYwv/KkFdS9HhDzHtxMrvSINI6UT0fwAYvjwOxW4wL8XbRgROXXJG7IHzHJHV/rwaMLb0oZ
EYj8KOonanWZlICyfReYmnJMLY20tiOutYb+hEHPxk2rmMNH7yZ6GNMmbw698kSNlRWrSP4ey5Oo
2JK0ywEWdd6UeR37yzY/M4zuHUP5bn/5TFLb8FbGj6DF0ls+Nc2tra48AIfEy1/rQ5Oy6jnqZAuL
Wcozfmn5maMtkm812dULLz28BNPKkJB62ROXL8BWBDYlLJx1tIhoHTwO3GsKA3+c/GdJtS2JWJBV
h67tBQGldCanQsUScpQZWqDoAdPU2UF309Mdy1J4htqfNVuY3uzjsTuCWhYFF6+OdOan1Hj/vww2
oYFraW58ED4L3iqqf8py3ykzRh3snp5rGqSrIfziJuqY0U3bJn6TwKI2uyxdD0WP3fDZb8kSP+f1
h06fJsGBKwo7o6VJ+d3rOzSNhfnR+OyJmQpWwpH8bux+ZcMmbgurnpxjSX6qp9Urm/5vuSQyiqUU
TGhtPXTyWtThUShXRfkOe3bGUPPZvEXFd12x8FKoFSUXxzmurj777No647q0WgaTmzKnNf+Yyc9g
prPXrEtY7ysFKt+imFBnaJ/aduisNbLF1VQpdglQplBlOCoAIKhpje5mJTyyRVYiiYEwG/ziIk+n
WeaoFmyHHooMRIhgBUZYSp/xzJhOahGzAr1o80azTjLNi1B5teQnsYPMjFPePwbjfogeAszinI2h
4l+ULnIbgTCB1470IvH30IWgs6BtEvTTtm+d9t4l0iGcrqYg24swNJdJGrATmKKpF9No0t7TFM8P
DUsdwGKI+Kefjnq1Y/M2iIcAhRGBiBReBqmVQfRR9KiTlgymwMawGtWgKiUcziZhENTLNNAx1cjU
bXookDPzXBhfiXwauJzawouQzRF7WGSPiGkprOVWgk76UpMNGEy8e2qAJaZJyV4aTdtMTc/li4PQ
9Ndm9K5zcxkDWSPyMdA3gb6VqkPPCpxQPU/+U6/jO//C7zyOR3H8yiCdLkhSffqaMX4XM2HMz3q3
77pTcy5UO/odAx62sLkappsq+z79XXdvZnYdMGaRLQWnaXztgjc9fo3FnRxgi+wBM07uqJ/wMxmk
JwmTHbJ1mJV9pntm0OPkZBCYr8f87tNNj0YIBw2FB/zwzaShysjuVXCZAxzHlA4z5rRe3qrJYWjg
7myUlJqVW6akjuogaNfRNSBEUEcL6gjyWhmOCKwE6dcisJmwfJcRwDrxdx+ldhon1zk9mUK7sQrB
E9MnP2bYHDghQ4uo2sSgfOs3DXMaJ22O7gU3arw0IqfXQj5paGtL+qQSjMsswJQX497EUYremoEG
SwJhbOoLMR6ebixVFsNljQ5GYl7q8VXAclqn2J+H3cREu0X7VA9u2yUXbWRLyXsNd+r4pVUPA5Z0
Xb7H+YeQQejNsCjCFGVtCSrJqeSE2wCobt2B5tlK7ZtJSW7wTpTio8iPobKOxZ4AS/ob01dhMgr0
ryplVaAdavNFCl7osFrG3mDHQ4jl7OAUEnpyZNdC8hv9Wk2WBnmpfXKpJ/IftXu8aQ7duYnX4kdu
ug3YPJQs83AcMuYyDNUMncc0tR1Dk2NSLWqDlCdTz/9BAZY46Lr8V+OTm5F/gP6O668+pTzcZtVL
P2ylnAyYhMxEm8kwnWQfPUNUMCDDzZ90NjmmRnnwTUp41EEMoja1ijGLHtNLl7wipdRLpouZQz+4
6O4lfp8RoGlwZU2BmKojJfGKQ/1SbJHputyvTgMU1w7TO8OTuGFUS27ILpQ94yRD+fG9kECO/A79
mmkg/XzQCYSJbUpM0XgMAntMLyD4ENrgrZ2QnCH2mtWXOQPmcqcGw9A9M3CnFkRtMd/YDZJAfwSS
yO5toX+QTQ/L9iSy9gdgPt1hOwMKfbYYQI2vqvmXZsef7sp/9HfZbVqSSfOFf2r0m/80Q/6jowq4
108iS53u2tl8J88nqkAWrjrP7LfRkdpUlVmsVs2RqT8UIm6RByk86TOdqXpwxPsQO4mbPNhGFSkU
Ikl0et1jHIFFdVUw5D3ph3nHxQ9dnjBgQkGBwMUP+YURN+bdAORHAkzTzm/gVJO7vk/uPFrrykk9
f08VP5zpn3wwXs3BvAPuZaAOEx4oibApDbd7UZXzv3dVfg78luOgwt/TjT+mETai/91hLsRorFJL
Hu+EAc7sTRKIuFtS0thI5cFekZ380j/14NX7Q4D8XdtgqQLEm7KKK+4sOoPoxoqbxmuLdh4KM3OR
q6I9C5EqhGskHchNq2qr9VD+UJ65eEJTib3rmhkXds/WZtWIDJfe6AisrnalUyohb1lT94yY5YAF
fDYOWcMbn+0FOPc71MGcTk7lBuUu/mKjBy6zWBf6Uf5Qo3VETBJQk9G2gq2QnGZ+lQdurBkpvLqd
hw33kEj5/TAjtOOIYDasiqN2skY+0hYB2L8fXkldunk/rjdUSxL/Y6yKLuDHQNU0RUOYpHG85wro
Aq+kaQUknGTfZzF90eqr+l3WT1m57LCPU/CrRe/QXFXlGrIPZQWMwmsinc0MK+K214md3iXZCZ+s
YF2FF8TDqfrIBjebIA2eln6A/6Rr92Heidyz3Z7vEKOdkR/5nW8laKdJXamDioQ3yLCucnrKw0M6
nIYR9+WTYb3qMQi1F9qQ5hahziwRh3uWwHJFB7w7UrytyWVmGyBfGWSPwkvPRr28mMKOUYhi/Orf
w+oSiKcCVUjxPStPhIB5lUb36Fn57sRTMt8pWXhk8bXl+CDkxEwelf/gz0X1uQEYLpwKf1srKMLj
2+CfdcUW9a1s7iqRyLR9YxDO/CqlH+TQDYtn8ncXP+mqhzC0679086k3Dii39OA1AacRLFpBn9hU
7WgWTkGeW1g9uGDi4hZUbpI8IQniT4BRGMqda0ts/tLqlTD9/fP0a7Il6oaEbo2JwQ9FTR8ANpmH
BJZe+5gIQCKfINqG5ruGJW5CaoC0HCpvOcM9b25SeSU2sx/uJIjkPHnrDwN7b3Gcsk9/Jioqfwwi
Q829pW+n0oabZ4q7SNp12t4XkaYfWTQGHWD/mRExBCz6N3N8U/ubr74OtBe4hY2MvI5v+R32Siyc
MfDTL7zk/pEAK798NpNdE29b+VCGt5rLsTv4skenw5S2tb4IzZgMj8Y5Kz+Ib50MqkyGpPINklBR
3RQqvu6uWNeCpliXnup43cy7gvoqRR5hh8CTqjelcsnqU/b5ubjmZ/CC0iraQR1ypSWhhXd47nmA
xtoWTspHTLCTcdGTSzK+tvztPH2OlVvOB3PymsE1pkONerw/xf5TE8D6cCbx16id++TcJc/BcEyN
NzH6jBuCQRAN8Q4OeOzF4jb7r61407Ds+k80YWftjIbQ95+78SqGX634Wx6OfX+SxmcIOXn6NGLJ
sa7meE3KA6HVZXCokQwq+47BtLFT5f0wHGfZnY0dv0ae9P5TrHuotiUNQApAgpuuQRfZUdug4dMy
JjN7AxFiUyPh2NbJmV9Buh/Q+ZHaSKQJ8udwQ16GhUY4fq3SUzJdw/wozdw3ELeJzb5oxTZIn3kr
/FBR+lWWmyI9iSW5srix4dBsonEjJezPcCxdgvTkB1v+yk9gLHkVwbHLByFlweDpNFx8eLyEulCZ
Zfqpsw79hSwNsVzzXsBW5MO65uQl2OA57ukps1CO7okrouYSOzT3G6HYShxcCttyU1Zs/Tb+sEk7
jPsbk5gayq/82GrkATOw3vFOunlnBLDqK2WfCk9RSNlDlOE+CLeVfgqIm0XxPPLldDr5WJcpvQjq
pqIsp0ZNL3G3N/tzapxzc9fr50HZlxIzcWhgYFQdek9kZpqE0LFVBecu2ES90weKZVsfXCZXueiQ
T1uMG76GOFs9cfyCaD131r1Stmmf8bEM6cbly3ON6SlOjgAEZurG5C3qdsuTrvb4RoPIcAFuhT2b
y6tj1hYJzOixMq55rdBfS6XDN/oaAdGAR9mUY+ZxC8vlVXiJDNLlSEQmuR4u8v8ahA9cnj8vwX/i
LaES4vjSObNc7pq5Wr4qImliWHMweLNmuV52ysRkmG4eM6fe8gVbPmM2buTBreZdwAG03JlUymjH
m6EJmiG/YXsmQBZz+EQ5OQXQ2DksKMMQGSR2XLtI0BXBJvKAd8hH493mHXs+xr42fascCRqkS3a6
mF1IAadz41oiUT1uE+3MpYv95+clTgn2Rvq1/AlqNusADbPPWQBkeBG2D/3IJMqN12IZdzhrvJxM
0SzYHEkJhGjqTQ+22XrnhHgcRsaJNm8/pjTX6KovZxIiKNyb5fpmCemJRmbeYis6nS4Y4jZNDObY
nD3CRdCbLO3PP2+cq4OZOK/P0ePHMumhRc0P5BLg6PF2+J2/6tiSoUoFRcH2SbYh9RMyB5BW/tKJ
hFwGE0Aq1lSAIfYZ8kf/XF4schydOFguAkY0/LvJjJzrklfjC2C3L7aY5YzxwekJoND9zROZj857
DkkD11DJLFcEn5SLl+h6Plf752/Vr5bisUcDu3wUXo4LYelpx5RJG97Mn1/eFFF/4cwiErOaySPH
7bYcO649aA1cn9wgHBpF4Kpa8YFJdSSCW+Jw8MIk18KTA1pAUkl14LrlgOqjPaEDlGjx2B+0WmfZ
Xlulk6/xqjzMrw9YU2y3UgW8HZhN9sErMQUjwntYcZUxReLY5q/ME+ngxb/Ij4rwUdEzdqJ9UXp8
X21gT7cjjQ4/DQyb4YvlrxARSo3HF6JtZuo80VxldjFgh1nuVT418xQOI5/B5JoCiMNxZnGny4CH
boQz7zJJ4WyzMMa/ZWJLGIBxdhObGNLlacRMLFt8OCBkmN8j4vvgGmH0xQ/hl9HDXHDZzvEJuLLq
VzB7DEUKoniQELNRqMEoEH0CtNweP8tXXoDvYp9JQjrdWbBQVbtuP83nKXVp9CI+Q1pEx1rCzLR8
GXMYfodJxddXwZqxA9/yp02zknVagfZIpAdcXSKG6O3wxcMfdTffqzhSZpfoxHXskQ4t7ZG6mIZ/
u1XLfam7x3X3jmJseucnd8QJQDA5KOslzxddfLvlT0OgIO+04QyAZJndfvrPYKP9b/15ZPjyf4Sd
6XLi2Latn0gR6pu/6hCNAQMmwX8IbIyEQH3P099PznPPycqqyNw7w4WxENLSWnPNZowxic28el1t
mk15Uc/xsb4Y6KZCBWgoqW65Qqok1udAQ1XqSrcXHhTLBNNIoogxHhz1jeoQqMi8eo0zVIuOjBeG
DxyxGB0YB5WVp00E9sh8+rx5Vj06AqwFib0+2ioa3eU8mg0Up4AWQSJN5Je0vKEjBbCf6Wn5CDKX
eIt+SuAB86UeqPSpvI48s1U9zxYAsJ77ELHdHXLZ7RIxF4e1G5zseEaWMX3LgiF4viCaj4X+Eb+Y
Px5vGYE2pBl6dtrZpb5WeN4JRSrQV+GRxK12xosxP55fOhUH2aeBJ1minvIqaO2Px92lTkpXGn1u
7ZMjNBd9jriGdL4dwgNVtG53+pC+OBoocAM/DnAvVQpzRor0yRVgxVioDxdpQQBNJoqNoa8/EYb2
dNBZqdvQgfYJc4OAmoQYBGOabqzi0sFdoFJHDJr4qelaiUuTahmUXQcBxFZPxIwOSULQo4o0PYEE
RCZ83eyKy+3QvxN5UjwzAGOSgNTt+rV/iW6z4uR3iifQtOe5yiniA+J0DXnGe8T8Yj6DZKdNzCcJ
BVeWXUODnDsZXIPOaTdKid5JcYR0wsNCxoeTQsDgy6l4VbKdEhuDbWwntzyA74rgi7DrVwLd0SCX
kIghb184/ScU4yNP4G7Saske7Pi1/yLNTRJXVIOa9tVPX5EmXK5BCmtiDa/kdoqjRn0+dJCxpx+H
00hjOFhESHMWm3tP+w86zA8q2eWJWgdgU27hRnml7lpSm4Pzb85COjbfkYtfwFndAN6CFxKqHxUl
J3JAZuwb15AXjqIiWgXrCYkuuPgwiMmW+TwFOiOXqC5eEDczTbv5YSHIlMyJRjLTHj62AoH+KM1k
6x+oY91Xfb3QyWYALB78RNkLD1fDsbbLwVPLQCynIcUo01EHn8QOqUtygnQP4JE+FfbsOQ+sFGdR
SqDqkAUUkCkF8EUtip+f2nVQPzOarWHv0YYBUmo4CStnBKZN7uDiE2b37DT4ujUB9jrIKOOhTjUf
iO6jzRP+dTYxaFVAFFBVh8LQ0Gwn/Ui/kynNY0miFVfEE8laJZJX3OIdGcrOPG3TVFjSKMLvUT59
2McCIcIvUksqBgfLiNhmyybmZDeUVedKAU5hW3cfT3PegkFF6Ux1FNMFcNlEE+b9UAE4IavFzHGy
HCLjtOdpWn7bedQr0VKCZ9h3QT1MJKCieJX3OdSKG2jemMCS3d4eQPFGL3Lk31H6pSWSElRZoOaz
MetXbHJlXkdb6v2xBJAvdwYoTAJd5FylcdGclYVxUVuj5aU/w7jyxsbv8AHGBAjNNzyD3uua7fWg
DMDInmzjC33EINm3R/ij5NzyKLjRVc7rxxwhRH3bketJb/jPDQuyqhxr/aRZW4t2p3MHugQdhd7J
yvYu7pIhQAoCKSsNMiOTOH+LZNYXTt1oXFTLD/FG2dvQbsKBZS3TTrd1SPdlSBkbfljQF9ppOgAG
e1lDYZsmTnoAIi6nox/VLywZvLgbHp1zX9/WdNEBXEbXbtpR4bAjzDa4YuVisnaxSV4z6G6bJ0WR
6KVC9tU40BdwMOE+UEKlgWCg3mF0jDWBNwHROcottFaj/vOcmdariid08iME6tmtBbCzgG7xgeaR
HCT1i2hEtip8aIqPTlcTb6yBHlvVPlHsE6B6081pG2B9lOrxbk0fm66mTc9kQCut9oubi3mkUo9U
MGXOGC8FoxuvutwtM/RdETFFuGmqtC9PfV0TshFBCEflTgPsAAqxEXtQaerm5dG+NuVcTqanyKeR
qggrGAdEBXg8Rc1KhYKETBS73L2ipbC+JG1XEKXC1IT5iKZ/BXOD3nJuTqleVPEEIprbzFsCDMDq
4GJDlMfs+2dxJFFrhT8oh4ksNIC19EoA8ivhLzpD7KPRCbwMouueMjKfxL+uncGk/4vN3BlbZLHR
sEuAs4JgYVLEBA2xlc6cxvgy8V5AgB+Ko3G2gNNBw0CccuwMBnBsPJGAw7/iPEANOJCdkGRji0MO
W7ZexcKX8VX2do123p2xc8hY99HlYSITNJeEAG1NK4aH4jzQE+tsSxsBnWRYwDqw+prtE+FB+0TA
DGTEyag1UQwkrU/DCBWlDCpvdGbyke7saJyc2Pnncy2BGs4C9M5uJpVrypU01oQbwW7h6IZtIWUq
+U/Ogtp45YQmaH1KwyPE7Zayx7nsr8ZUO5KNIxGE4gbXQgfmiIXKdyLEJTscFxGGQEAl2wN2R3JA
EsoShc2Fqk7VZknXbJNVJziwislws9qxHz08eAI92Wci1WTtCdCw4DQd4m5oCkbxBYpF7Ir10qIv
Yu3SvOnZ0ZfMBXcOszz2GlQMUnB7r0oTQIOgzocW6i0jjrSVYwhhsvJJdEsFQCCMvatJ09RAB391
O3RsUKjeZ8JORQgStYvkU6+3o/khFobDGs3KElaEr33pcxlUPfR6pnwx+PSzfl61L/yGkSVm+Rol
hNv0tMqXZmCWkwETgz2sfiSg38CQNy5EW25PvvnwHPv7RMrRBPSEgfwfTR8wjCOWnPQX0vut4Rkg
jTqoZkEKJ43iGeUJ9i+oemTNqKLmXtX6sHTZYVvon6cRj04Jjq9QqANaozejae7wQaa1UgP1x/DB
KoXnpPESAibh4kCJEC+HdXRyaEWAuVNV+tRPaCPIyW9+DC38TocRcA0uVTs6zOmzi0AAUTkPExYv
6SpKRV538p9vqYM+7lsTKFMddpVtihOz9yzdSa/6Ftw8GPsMkUS83xn4Z5wMWiNSSuVSCHESYMIO
iHtsCYQ7jRw+O80dOd1V+0K5BI+DyoX0xojGdDsU6cPgKZ3Hsh4jASe9zWqqSmS/nmdKjjRDpNTN
mqt7nJvXTPrMZ5SKMjftg+jhnRLInH4LuziGJwf3EEo1US2t4alX+k2zTlCJvJOP+KCXRg+bUJ9Q
ZhZ6p4+m92b+FPZPWt3j2d7nfb6oc8SlXqphge3qzX2tLxLxTVcmUMweyTFWlvJGE+dF7uibP+eu
ld/wlt8lEg2tFpmeKgpSxL+lrqXuLoTR0DbbSHKTxAsNutbgN7mAiqnrPLF6xPFY83iUoimTCaAU
saS/u30TbLJ4NBS7Nc5JAkCeTCHj8GQi7+TJmxiIIQgVpwQUQCEOVPTNrYa/8G20EbX6W+JdgyMM
UBv9H1pc/45qVdtQVfS82bafJFppHmJFdq+A8nW17X0TzhsUJ7DDzGMuO3QgG1C/p1/S0LgJxkMj
meSgVVLFLrJByrvqtley4ut+TsV2Vk3Dz8Knw+wSN+2MC8Hmj0+a84LshPQ/ljR+s6Y0TOLRa5J/
+6vomfQbGv37AemioqiailKzqfzGnmhkuVIF9VRvSY7WmBjHJOS4Cg9AKUSKttHY7oCsoQ1NJ3s6
GUKLZvCgNz1t2j/bT5m1TJX2QGBHQphYhCACm1rBD8by0ANmzO6QSSKbBRApKifwA4Tcs61iwi+n
Ywu1nMWXz24Y19xDVBM8o9X6TYd6J007qd6yC9ioC0S1rRF2gBOH6Ve6LQ5u5dYpPeAwf3AQvZL+
Ob0bVQRwb2o0CUkKoDlZOsmnBT1+rqDjiXD1BQ16yvn3z6zhB44B4utslkU9bsL0yZSR1MX+JTYl
gJGpaNgDyx8w6yjGBnJx3CmMzs4+4LK0NdkTarr42Xb3+peF85/PRTZoZEnFx4T1xdT8pcaYqHrV
iaVRb+PFyMSg4H3WVrd9QcnHBqxJBN1vURrv2FYut/fsXd5pG1K/N8LZy4Df/sBDwm7V72PIBoOH
FHIAV50CKuT26sefr9b6jwqVpqN2o6HHNP5vZE7+crUPJTZSNS3qbUGDW/hbe8TSzWSiWDY9D1rV
gxR5ioOn6pmjSJEXEgUOPr/CmtQQL148B7pYzzSJFCuqGE6vOM/GEbuRYdnRIwouFki5zh0M9w5l
1ML9peGAzzFoTiHUSl3HFt7IPfNPRPGpIVtLhykIHrbwHpFvQGVjCn4FfF1cEN05Kqjl0Tcfm6/R
R17fQrgmEzXYt4huQ3DZUFt14S1ABOsGXwZQBNUywklnl8X4UzfANwMQhdrIWH0mGpLM0a8Gmut3
8z8P7jdH5Xcr9Ovg/mZD9b41nmqb1dskpoI7rQz39EAs2VaZkw36QaD02Mh8fWHdbQpBj6uJJDAp
zxXh6TRc13vUWaQzvDQmRbl8vPxVme4/rfyvV/g7xUg53ZNQy+stnd9MAFqORDeFyAUiJgEjrTys
xe3KbprNTguJ6oMdMX6oRBARkWEfAtY0AWh6BdEOVpy+pCb6aAw9MMYgnTypqJOWOKHNS1D1Fz6O
/J8L7Zep+1vxOu2bHiQV104zkNGwYSeAhG+FzYDsyFG8FJ/NUfiqDi0bwEFdFDgoxlHFXySohLP0
o4z/Uu9V/2vX+WU0ld/B7InQaYOR1tuocZ4WeXMes5Oxjh5+T5eOJwD1EWQHMbMl9zY44f5+frgy
2ANzByYVjIlAJzg4m9AJWAAwfBpS87RcdJjwIIYpuwLDZMIqV0BAAomq3sEzwnIAvoidu/GXG1L+
2zqg1wcnWBc18bcJbKZFWESpiHW4Vvvu/NyJX9qP5gv65hOmNgo8HWvdVnfGO9M22/Xn5tJtdTA3
tFuHz8e+CyuYWcD2sarfAULs/rzC9P8e8f+7wN/mrwrKqwvvUr3NYGUwoE9AZk6ZQPNB08rREsdC
wQrzT3Zy9MtsPye63LHsqHeT0ACVCBdL8UBOxcTSpOsB8FzqctF8Iq8ERA4UM2TRAobr1SO4EzCS
nAqMHKhRUHWQq8412I9jcaRX2ZZwjQAMHxk9GqCseQH20Fa+2KkI6AgvxIyg1v3zEHwrsf3byMDc
MS3cAFP9zYJHWRTrdCVgv8lI5iN85wK+aaEr1F5K4sB00HHBK6AvTF/Sm3FEQjMH8eHSC9jXlIxH
TQkI2hxE2THFjBh6eXPjC9neDCD2d8YYDBxjKVBaARMDhImwCtWVkZH1ST8VkmdsXIiUgQMDOxh+
imAIsPTgHGzGgPEgcXKBccs4giLAnOOqa9FI5UaUFuvcHGrqBHjwsQ3lQSV2IoegsEU4/TUvAPOS
FISlQNxET0E3wz35JKJlTB/oxBUeQ32jvQXBROsLmgNeEloifhhRJWHZyXLrv7ET5XHi/2vQDRnF
VeSeDfT7/rltWmhudabCoAuF2+y7TblClKUhwuSRv1fUYD+kDwvaCAEqyERAiexwZ1q+v9XvLYMC
PswchckQnaG1x58nhGz8vigMRD5FKPyKJMsShMVxVf+yp3fiLe/B4QEY3Ffkhl6VLaoVMo8HcsOn
itbj07HgmY/cJbh0lKMcC8Zta8eXdB3OSfi+alPBTxflbpicwObGJ/s93eFTti1Wy24X6bp76T+E
Tfbau8Vc8OVJNkteKGxd2dUBc1deNHl+miRACprw2h3fzgZ2spmYkCIfn5QDSoJziIJkJNBHH/OX
rsWsDUlPj1oB5uBJu3orvrVbnIQpueol3tN4fcCRts37/bW9xEe8KYPI70p9KKQ08BwrH2wBEAdQ
q+mu3LF+lUGysUc9neraXW/0qgEbCYmYTtlE7TfaENrtVLGjS7Wkg547ompcQgL1i8IfBSxKcqBg
QN+VElVFnhj6WtpcmSuwqkFVAtW9rKtD/yq8Dwf2vHxZX4dDfSZEDA9yUK2MfT+6tUB+qCoY53hA
LY2c5ZgkONElpx6TdZbphEfypxY92oEec9GU2wGGg6y+tud6A0+tZFfY3T+lt/vnHf1v3LRjQfUs
qK/aJg2oepDku4TF9H7Q3rpLnrpi0H5B274d8r24Po0Vkvbl8Q6XUABrlr/oAewlZLuea3pjfNCY
HGom8dHyhCyYPl7f85xcMH0WWWWQWJGjVzPxkzfEw3PSBonTvpazN66TlCcZM8ox/XuEGFpEDv/+
aaL2a49qOcxvUkkAeQmABVteRpPkI3rJAiso5lnw51kv/aYtiv/6z0k/alv8MukHnZ5Wg3BLthnK
gk6D4AA7U3Uxf9SvVBf+/GX67/vi+GUSuB78ZYS9UPX87cuqpLyZeZhskS5yT5NqHu3am62zbe/H
NhaDjeXsydcm4EjH0nSJqbpT2XQQGm1Fm38W+M1j/8HsD9+sszTBtQLtfoZmku9xTW/4MxSwSkf/
6Ng3RMIyIoF4Xqyi98ebMo1f0q/6q/mRzaOFFZy88m0Yd93oPVwZ6z/fLPfF3fxq7L7vVjF0GM+S
KKnff/9laCNR0+sorx9bxXyR2rnVzlWQeO3bUyJB6lfMKDb7yEV3XmomY2ENjlvkjXk8iByPgPiF
jJ9Bo3tl0o4NPlYWGLDIC+nkDgj6uQCkI1mvz2p7VwHyzB/IMfdIJS/6Zl2BVCfhJUC3DO1K/ywF
T30uFf0gyEdxoaMJR9KNCCOeWtZKeK5LEU1SmPoz0FAGgh6oOsQ0cPBlaw7dBb044NJyN9cb6B9L
oV7qwtRsx6x9fp+pkkt/szvFzi/SpCb5zNqO9zhlWr22xmLnREnouzM9kcxNPJXSDW3lcejMaar7
o3ACyWCaxDxIFruVEnQW5S5yVzw97y9P5F+u7/hEEAaQZY34X4Xr98/5V0n6I8weyX2r4GgaQQ5Q
M9709Ako1+iQsqdD3MCgA0polspnm1CsnSoV/dsQwEPna/6op2ESnFLAnI75BYwAZ4it/0ayEygS
hhj8y6FHpRimHkyayg0z34h8ydrE5rS0pnVFQ9pV0W7kZnGXKGO9WO1kddPd2Jz1wOc7FFwryHwv
PVVzXYW29qOlZ320PtUvUY1a7C7+gLOAwhco7OKzFlClpiLjItbSv3fsPqgMUDqFfmGs2ltAG9vi
5il4dqWDwgaZ8pxmq+LCBIaig2a0NTgNhCZOQntgBDHDhfZVlfAG91b8pSnz0oLORxfyqSwATaUz
sE0uHqsl6bAkgjExSkmJNGjnwQCQeeztl/KmDJMStNWmxv87/SV2UUdr9PuSMiWVxyeTobK+47Jf
llSumqcuaqx4mx8S6UU1kfUCBQJ0Pp6yVxM4qFec1MJy2vXwJSwBpmRUASHlQ8ZxkBSqB/cG4xSU
KPQtgsYHTq97Wye78Bihb4LoJkl78q4/8D2pWVpfmOf61QIKYf5lMlpjnulPt/KbC57cSyvJxfC+
NRQvkV5pQ/AYlgk8frqnW9vkiQrU+lF7IGWyJaJ9KSBhaDbcNdIxpKRuyPZES63eSazM3G/Tw2mR
s09TByGRXbvyRSLPcGlJYwvzuNqq8N8y2E0fYnOkt3l39+SQJtSuepFaN/4oPi0gH4gqCd7p4aP+
kqyj176dQgqvARX48lqUqGUTxILqmXblboTGyy8NYt8AQcpJtX1mbregL63UBzdrhrIdhKgYaEbi
PTYq+CL5UD5f6+drYb6ASM3ji9CB1G3X7d9Uq76VRv81spqFB2dB2SOw/OcqT9jNcvHUxtsoXnTZ
WtMDQdrHCD896Fk0AEv4xJvRNT8V/IHUao282f0dsdJM908Des2eRJ6G8BFameClZSAnXjrm2kF/
zlj7aAKVCyN8gwFR0zjDIVNZ0cYQ7+s+iy4ga0BxFciShZ5xQNRNo/4pu+X2cb2VKDqPgyjKLi5C
jWiSV32dauqL3xUt3X/mnryN8FoekMYmNV0/aGVirR64OqADpFeZvE5539bZOjPfGm1zK1/1ErxY
kNPV7Q71I55CpTeyr7zY57Qe//iLAR3n5L9GltT2aDslmZ4d/xxZIUOMXq2zeGuCfaLVupt3kZuI
oNafPQg/qF4W9XszX1maQTlRnt5BeFhP2dXVdEN/HUo4+W0VAWWF/PCXa9P/0zb8cnG/Lai+r2JF
pZXyliJTKy0acaKJvooW2XMqD075SU5hJO4BXdPnYn+5oQQQeimKQnb0eZOnWj/Bne/OYbGOmP7A
g1KUJkYAD/AOffO0JiLoYGjbrQN+ET+XPt3lyQfIc6f9HA8scu90diVElkggR4f7K9FzEmE+0fd2
SZkXG/gbUTtriiU8BiX0KeBbKsytCTU1HZDapLSA/szxzcvau0kvIaASjcLfJCSF2xKJThJrRDhR
RCASQNRDOAEUJDM8QY/GhC1OzC66tDckgci/xGsOXeXddnjC2PpT6dLsXll23Y4AknxeW+wJI7Ox
8g5GeUJ6MDODmpoK5KLEpQyLe5sdyaYyzSG2NO/QyUi4if38dFqFR7AJZzwzbCnuNzMa3hidQJ+W
Q4mVKi8qSRppaGoc7xQRkbAlnQEfmuCCHkUM9ImmkmcynM94UTc4vbQLtwAvNkAXYT/i4qcIKFrC
2qhRM35N5b+0tvjvneSX2fJbFkwaZP3ZK0W8fVyAexGhyZs7hcyd0DjyVacVGjRqMuIiCCOEgJBD
Y3jpCQRpA67hDBxe8UZwOgpG4Z1tbqBiGK7bpQkn8UfypmzIPBFQoHT0eIX8DIDpkL4qx7/M+ZET
8a8liRtNewi6dKCYS+Hmn0uyzRSlVyTzscWrRBstl9xucPZ0IiCJVMBOQfGJpsGqV9OO7DbtYqAC
Xm3ghvhNuhT6Ja3oJOLsbRu66WeDQgPbI5ae5U3rA2Mi9H6teiwaVfXVEx2x8Mkn2T2gwSrJaIWK
5ATJl9YX6UNAfyAD7A+ABzx4F9l5tP/uGELE424OCRFQeiaNpZ7OM5o8iCET5OlBEc2A5ekZhVhk
ySeIsfHaNN0mdTVwDSmgPU/nPOZcNJF5g+fk1zX8E19MIPbM7o9pwXks8CsTywyMBtlsIteZmnoc
hnabAZHCdJF34nsh06PpRt4GLYC8Dsodvf1G6j2TF3fImsR1gDoCzlvT0IkoyHpX0WhdFkTRRBe8
LvWa3mVpNqh+UW/JJogoJNnk5wcb3Qd/qN4QGnd4fUMEboR3yi67CjdL43ZQkAaQZ9G9GyOy0vzi
/0gQEC2DcGPXIDH8/eeHMYnh2M4BU+pfxayvARW7prVI8gmAWiEPBmvRvWkfRehoos2/DIgqPbRI
FxXecHcfnQ/yFwMFRhkwL/Wo090Du5wSxH7juQ0ZiqGnAZjPfUlwOvxvUm+zUjuTgWHzUjWXv4PY
leGU8zmuGMVc1D9El3f4q1V4P8HEkYQ5cMLC56tAegOc5oNAsjkSAPHPkwA7xRsuRjA4fwfzDJob
SC5AWl6A3eZFH4+44o6m8wUIBx+cLnDajK4eeKuoqn2BxI2LoAfu3Nud5SW3bUeVx6UBGn8Blcpw
KVpAHa7oPZg++lcH8PzzjuKXRZneTYsAnTvRBY8KrJfvXt+80zT80l1lcqLe/Wwnj3a2QiGJJ1Hq
U6Q/Qf2e+qlZ2HKxAUNbGc6w5Hwjd/85qXov8VbaPDpYWAw0RAHc9yMm2OiWaYYuDrLTFA5dxRyf
KJhWAXR7R8l3RNvHn/w9pFVKs5VvtGcE8Go+RrEHhSLBAWkp84vzo/uhR1NoYk0SILgakhYUXb+S
p2IS6LfA/KqJIQE99h4iPSBDZbSPlBckD9JoeUp/1KdpFr+I6FikcIuxyEiSLdTQt+pAR6MhWrZQ
YpE7ySZQVJISMCCEbro9zgeowRyAjAck2WwiUvtP3pBRkBnXQO5d+jPLREJP2hMvUCdspWVo+G3r
WI+3hD6Y0hKF2kfjVRaYtm2YbVGEaGVkafyUAU9Yj4HUHm4E2wggIEUiTU0WHpoyUoCsiKAu2oLo
aJEU8yeLt3pZKe2krYPhjGIurBoENGAwhIAp5R7yWkE1Su8+5UyijUPiCo+3Psw2/Z0m1NGragrv
McqxpxQNiIE5kAfFmPUCclEj6miWXiqVyG29huorBD0uukd74WtQ6WDbxmSnXZ2Ka+oWdLV+zaIW
5YHo426hcwCrnWmYdwcUTLjGm/JqVeY0kZC46Okjvh2SH1zaJNkkKrIHR+6NRYYgQv6g5NfbRHtE
3o/4jPsOADsqX0saC0ia5BQVe0sPVprS8M2m64nR04thAZqdtobJA5/aPz1BJy4KYWuqu76aUICu
jUATlw23JhPPzXVwmKvoNMVLeWhfp/YDuLF125yySVu5oKkHZSczlcIWhOgz9Ah26dhRzyz9qsOu
CgXSjMMciPzjcroOZ3Q6oNOR+GMsRPSIj8VS8jHwtmFTo3bGn3RQtC2bKMP++OinFKyn8Fb3Fk2C
SC84Fn9DbsTGMnqqg2Ixv5dTnJFJvSCV6vQuMlSOdQDZb5NGtEXOo3FGKrbLd7DEM5kP/fzY+EX4
CPyW/c9/qyWQkvXHO+VIvgohluhiAKZW1SOeqMxjIbgt9UucvmO9ydMQZun09nkTrDcJY5GclmwL
IiS5mihJJHgUwjnRYw2GWzACSQaCXGp7HYQxabjkqXh3JADD1wG1kPA1gp5ZeQMofZk2ne08zOYq
OZXHRBw8k40vA522Qm6HuAKdcs2cisZcaWcn+VWsSB7QuZYulid47IsSitlAugfVjXELk/tuKZfL
DrZgNUXCB2JAfiF9LF+FyCMLrUWYFxs23hyLYe7pj0BqFgj0WJVoXtk02ul9SQ4ZoZoraqMW+ZYF
93mjfs46Bj+geUbkkUeKL6jwJKEfAjFlGpCGvYTzesEjuXIYLX2Qs2AC4AiRleNQPsKuOqQeb9bt
WDdUmSLZ5pS4zbLYUO1MNhGNzCnE084aZxfGPD7DkrnDIjzNuj0Z8xgs/s2jxqJZiIPh9nkILYWl
kx/xCZn1pP7ARLqkBE+k/ukTvNEWVJmY5AxWsVc+UdPepTeWZb9L2Ga/WwPc6cjFzKDOxIxhSocB
fc+nd34WS6hP6/vytkk24h4CF8UZXp5m2Sbb5DvroOC1b4b9QJVu2HP9F85oHfJdd27O902/oCWw
m+8Q3tnIHFLyilFszum6WqbrfI06A2Os+DB93METmYYQ2l16vPii93RFD2E8V/IJn5nl8/3Pi/xe
E0vRwzTzqVRYSX45hay5hKo/zZbJsl/0C/pQTIm+/eci29yCMDAQuU/XDHW+y3dM0OiIXzKcIS5c
Hsd6LZ5vkP6PdNngWeEi8ZOpMpxpi/P9aFEIZXwxErz7hGxyIa7hiSNJxcMk9095AVLCY11Pf04F
Hjp/40j8G/5MkYspxEmjo8hYRcd6ulrRLWNa78wr9c1T54xDxrc0+nhehYhgz+f4jRnBach08V5H
k3CqDRQ6bs4dOSNguaAVZZuO2L5G9eEJIGosnvGPkgd3xMXxDrfAKcZDb0AiRyQIPzkLb/KaY4TD
6Uo+4TDshUOyeax7SjD3TbnL6EOWLcfX+S4MGUvhwG30ixGIRRWTizsyDpzgceEy+Xr+yuVQdBmH
5KJfH5dxWcCw4clRrg/nDN89mzBPGSD+NdQSwECwNoB1/PxH/PeEVMKB5pUbjC/iXojGE5CaZXrQ
T205mkhx/+CC07VlM3EfF7r/eeWUryebtuZWsK57RohvF/f57nQVDt2Zc/A13Zl7Hr5vHk/3ceG+
OJC/cezjs93hk6IK3ZjW1FL3EioHFNQHzHomLMV02y9uwbgiost9Y85MMaAMChMxBjeoe4JSTG+b
cppsOGk5Hbc5RfuSSm1cqfpVTXh8UiDqIqAjl1B1CD0ZDrZMzYbmymBWNGI3mOhEwGtFWFkkUgnA
z8KquSasmPKCvs6lWXZnViHbCrXW8Zp35ms97UYR5YWwlQ5cwC49DmfGgmoTISelpoYlcNsYq2GW
TtNds2RwmQ3AAViL2nc52gBOTdnwgsgFMK6xfBY51Z78YP30IwxM5iXpKMyTJr4srnj4VG7jCuQL
vWQ8lpP4BF4zLg6MKJOzI9SLgLmN2APuvaUejhzwmMyC/ebwWX7i2mO9WC74Juh5YRexPJhJ1ijH
C8JLusZhGkxk5Hz014gwGXZultraHv1nzSP4GC0yFol2wuyvZJI4E4/b+kzOjx1vcSUEQFCfaEER
eQT/3TL3kYu36fU0GRjU6MIV1TCo5BGVxuwYk9ckL0yXpVJtYO0J2LKQ7q1UmC9EL0yN8aja4wZy
2BEIAVmOgkFArReiGXNnzbmEw1NcYv0zlKcshyvE1vcyEjkuD4zZPN5f5I5tbjwWqbrPL4/1aP51
X78WZ3qeMR0fKvUJd9zAFeYSeqOcl+8Vz5C51D1ZWa+6CisuM9kUVEORiFfJ1Dicg9dVD0Z5vFgm
GkV3LoI3WfQ8Cw7jVz6H0Ca7ono1r/kF/4gro8XLnj+weMYa/lo+P6flVvhhUlsaNejvG+mgz2B3
ze4ergPQuSMGgr3GcCsuekSYpGh1J5vYbQMTNRcggKNqPeaAEg0/eYQVzgAwEmuCxgPhbHwpF8qn
tU2x2x/SgotkN+Aw8otSRFBpc6nseOH3z5TjW4c9rXl63IgpTtlbuF4utkaOgY0omzCi46gxwZA8
S96ZE1mx5JaZXRzA2RgQhr4yXZNR9ssVLr/oMTK4BOI1pXcqsnM/h4srFNnDiUFBb6FK9Z0Y34Tg
6pakLQ/m5DQh4imW6oyitsEn+bKfF8pVFspsjJd5ZDsKvuRHCGrPVIdJi0Y7A6tWr7tlsXyWbrbU
ZwkJsMNzFL920WlkSrD0mfj0lGXHwR/g2Zyu0UVOqPKMhrvYt4t2qp6ZeNxVUax50nw1FyDu+SYm
dLas9tDL3wmuJgxpviYXU7GDI/CxiJGTXDDdGU/WCPOX70TEa5W9P5jRi/ozX5iz1IXKaMxBqvB6
2pMGW6Y7ZjJfw6piRLlJxomZHF8I2nPs0mh0qfCDvsXzAILEoocjxDFwVbB/PZMZU+Wr7+qrPukw
10jdTBlfMElAYy28WO5u2DdnNhbuDApnsxT34w320D+pQjzcd8XvHHkjBOrEnPjMtCPGKb3AfmRx
czkYPUr1fNn528ghjnkyHeGzZ0YzL0toPwBNkWXfMC3psceOTeiFKhsKd2RVZLva84CoYeW7e5AE
kPZpj6SOFS1EDGgvcDF82g9iPJf3Zba5bwC3Dhi4/28HuADMKq4ALhnXxbnjS3XmHM9wnhKEzpln
p240AyXl1ilavLkt7U4zroDracSAq5Np8DIa0Qe5G5Ys/bO/MTOYHtWYR48FXzYOcjQa45+PnNfd
ud2ppW2ORpJP4ckTJbDZUtknX0Qbbkbk6RQb9QyF3e/nuQ9uQZ4lezacdIp71jpis/i53Hi6pJrS
dnRIGKklxg8XSfewrURz8YWCK3Jp1gGT3Q5zzk9mlZ+YiGHZblvOJqzu53jNvs7kiY7smEvg/L75
+vSNA3yhJQOK5Bmr8DTDNBcziDhrZko6bTz9vbkW+3jNPWFgqfAxm0goMsh47eN4VqOZ44X6mGEg
OIznm3DHlsMI4eyjGXYod9VZ9NBvw4N+Lnh4PKw9IuXWtlw81ox5voOHcuGmWaJ8ktOZhACwPiG2
DnMWBPfz8/3//ck2wesXxvKdgeVAni9H4fONnl/qjvEZW8VUn6gEruII1vB5TlgnrjHZpOMK/Wn4
WWOchZMx6VjQXD/7ML9yTi6BF/zjYIMn/H0Y9877rDY+zgd5SByPM7CuV1DomMRLBBj1GXKqeN4c
wGE8bg7DuBPY8msO5LdMRnE9E4dMB+hR2ozQnsczbqFUkguHp8WDZzWPj3+kh7osw3N54aoYeaYw
ft6wL/CWoffP6VG/IMAFo5l6t01UT/kgd4tj5fNhTscN8NbpMdOvOXA4Ah/QVAgw/jQJZ+wZz4bj
cARxTpONJKz4CFOKIwiT2Or4YlzYn+lOHiHzgBWK6ft5xVGD6BeuHYHD7PQC4HnCAkJhU2Kl7sxz
vyPOxyPlS4QD3BL2KAdbtsHfH0X+GVIWCt/NE2Sp4ajCheRivmvRfAHfKtUebgk27ce3idKA6Q7j
53gOo+FLZixLbnV8aAz8t03kBpglmPyyDnjNnzjnPRklC38OR7GML9hiZqm+b1eFAzHMVV3gGbi2
CSbvEC5JD9+X2Hw+wIf5yal5NEwAtjTyPOro1vE2a46/j8vu2/EmzvweH4YIE8NfuApSxky9cSZn
7OVcOjNt/EuDIM84o+ilZedEYMwmPjb6KDhL347U6NdTyQc8deaGuHz1jsKL3UKV+17qfJhb56Hw
aLHYXBnvS82Mi2rAOzGBmM3fR2LPcBtJBTEZhE98KAaLYzkr18V7fIKv5Cevf76P3TGv4Th+nIfv
ZY5ozeyn58jV99/XwCByHDObocFFxGdktTBzGAQmLp/Fvad9LLfP+4zgjuvx6ONCaXqWrvk0V0JR
8P+xdF9LjuNKEEC/SBHy5pVOXmrvXhQ9beS919ffg94boe3VUDQgCIBVWVlZvTLJ5DDQLD4gBa+s
U8IKY6jpIQ10Sww4V/2vW7TdRmsSC0FlEjq7drsuOXp/hmZ4j85CLry3tsP8pkUzC8U+MTCDZ9KV
6zAOdop+238SxvRW/1ubWZxhtoG/TTS9u7irNkEExsOmzczSAhfWiOCse2+xgRg0n0bg6ruqUFUk
bMYBu/NSyTVIzwWgwfP0CXMQ2+7vneeJWK2m3VoL8QyTC6lhFBny1ZfJ26ld/V0OvC0NcuuTwUKd
lnGlf6/gjM/zwI6Xdr5PXbqT+7qWOlMCXCQusT/2ucHl+JbbvBdkt1RlsmaFr12Pt+GxBVcatJ6y
a+odFrgFgiUQlk5moPdaoz0ZDzzo67KTfxlJt96FSeVHHoVnqIMu7UpXPUp4AAwAjbAi/Siz3gYz
pNRBODl/Hirp8f9f+RPsCe8D4IiHqpv0+7XYtDj652LRO/49GG8R66GzBA/o2NFGERQ31XgzXkqz
h+Nn5Y1TvMgUnoPEYJKHWFyoRTwbq1aeimbqQVcKbSm0r596y+z6z6tlsTCsF51KZobM7qq/rrbY
yXfc8eCTpRFXuzaCSQPPmmGhGEeH3HAFAdDQ0W+hEtbK3d96WMoPPIFpoV2ct93LavmBumT8mBT1
X54CReppAJOuO8HIRnt+wnfLD+qFvpDJ2lKSo3egm/P7r+Nn+PcZ6jbuLtEi//4j8aif9ZYNxsIo
WA+FRnO0/a5O+lMN3c0e6mei0sHVfNbdk0U+vGxrFZTTY6+wGe6ezJ5c7tOBxvCpx1PLbYYhi5uk
tjsBsRi/+cuzWyJl/VFohPH8Z3GmyyWpmH5tRCwycHwt9p7iOUcPMkAwXs4N3s2f+bVeNy8nBKhM
DYvS+B9O8O7QtsXdCTtYFYtUANzMFNcjlA1Ct0ZJEvZCwPaOEwWrZB6iWTKRbPBy+r6mwxCaLNFQ
jkq9w/fhaTtYD6gxM/5OicWh9iXHZAVTurSl6EXb/iWhfNsXp55NUoWRFuPmHIwWsMvn/PP1+QgM
/SDa0191R9nut9As3pUTibm/s8HlN/912WWT4KVGpSt9e8VP4v37uJxc36mNN2i4r+JJMkHhptXT
FwWZSV77OjzCgiimHJPzz+JR5cRFPag0gcQVeV8M8wSH6iFwlVPS1hd5HOoAHkTj6HTHIdx0CII3
WAbln2vYRMVEpOkkPkP1iVhJkCcROpu8hZDQBxIxNR7SKi5fbKi0FdXxOCMyPLR5ziVWr15ftvKi
7fdHkNG+FTxaccmgkp14hXPYvMTS7bNQs9TWdXL7R2NnmccjGkd3qKzv+ycCfAmRFGozQepwN3Sf
xw8BnsosExoqf16+K+5kEx/uDInrC69q6gXQKX/CO1tYPJ1ZUr2bdn4oaifT2Ku2ayp4f86yZRMm
zr8ALiGttrNNe/J0FIUny5YsB09f8LOolJiPtQxNvqVqR7z+cNXmqkV0KFm8L9NZIom876StRja3
4Ew7Cu7G2565EmM5hFtBNat4bz4JYpVG2fHhrFTTKiHMMq8mFe+wUrIjCfWExL5/AKgL/Qix4R/k
H2uHFopbhTgRhvamLdttU0rqLxt6O4LjYxSXJjPy/FnukFZ7KbQL7zVjoq9kNr+4lBSitfI77uHc
D0KJSTEdQhWbjTQnPjBn3HjpfUNKW6pLtDma96us0L38m/4IxdTb26YypUklAwuKHsSVJnZHhFNX
YE7FHllEG6E775Akiwq8UQB2NuuVhvmO1+PTfrDIpvRtFAOXeHGOR++71tdgnXG/h9vekQmVIRH3
pI5fVbk95+LTs1Ti3vT98rJiejxNd8nWa/93ck2vw2KYmFn+O8LhyOZP+wltFSknu9/Dla5uyNnb
jFLcvEq/tEjoCuzfp70ltQ9Zt+I8L5V+7kUVi/Vb45mA7gTlsRTN1klpTbUkHc+S4/vMG2IfKRmz
PCTiQJtrXGxvZvEZ6/JpurZoRTlV7bPCH+m7Zkkg6LeKa9QjZJ8PlE4kHEvU4vquPM7ktXRNfKaX
5l7xeMqsy/b61F6ecKeTGtP0aTYdnqWiVHuCzeqJSrdF7xHx4GmvHpaluqjgrbu5JWrzYZkchMUK
8cF03Qdi9+Hve04BBBSQ40DXUqdUOt32Og12iedbo35TCAxwRLPiLBmtwndHSIcM3JUZx5oyUrpE
s5N5gPFcz1ynMQq7zX+cRS3n+imdNDJC2BcCWDL/znH4fZrVa73qKa22cwP1A3e3ZPpzeZ3l4jHV
KjKrM7aplcaZ/WtLMbsQ0lTX1JvkS6/lZ0kjEIkmBhS+26L54dcRtEX57DBQHOUQO+zXoaC87dMx
cIowipT6kMLpFjTFPrOQAws//WMqG5R/B8rrNEA5OEuCzT4SLsP28Jd8vvao2DanQk8hpxy1kUsw
+pFpFBCpqLhaCIH9+ceGbt88bLOnLNE5ForWSt1YA+TChXyvHCIaopMQ3Q8rqo3bSkLVjw6rMznE
zo69ukeSe9QKtqTuOJtxQxFnUlWT1lHmeSFWvMLnWo1PJqW7INaTi5XplMRKRe347FVBPgoPmAgA
fRG6Ix/1enrT5SANkQBcbepupIj+uAiWdJpw5XkTC4B6n40yAuzjBDWNkXtokf2HkECYi06Wl4Ay
dusPx9hjdiBkoz4BUoKAasNdUBCakxGI9ZVh4SFP+4fucGemT9rrzqGU1LqSDiaCL383UlL6fZ6O
Cm8ufdokzu4kmu/Lf3/xt+xM62xugRS6+VNuK1L5PQeWwmSX4jX4p46qyzghofTv/Kxh7spfZyFF
eCE4sqF1kDjj+v78UQdNCV/2kcYKr6DDLZG0pNQT48lGbRs99WmH9ln5Z/O4eCyo6O2453F6wCPw
Onw+P8+yn3wmjJ8Rfr47tbY/y/sZha/WrXv7txoSBps9Hn88uKrocC7I5k1vTUywpQV/r4ZPtHjE
/Th+nB5r/6goepeiWhCJQ9dAFsv9w3b+phhYeZ28lV5pzkLs3dyWjp406O/lA5gkO/7cXql3z7va
JCchy/drr/TipEh3guTkXgHCDN1i2uVwvzZqRLbC24iIC2me712bH/14EcpQ/SqbDZd9bI9kMpx+
GJEeERt4nSqal1BwSKvx0yLBnIsu2a3tLlbZhOhPVGd2dCdgzYLXarb6PivSg6eWrrJVDKuMDsNN
LmFTKEGb3glyR6unpzq0FmWhQFMt9bany4YDSwBRD7EYqAAigcwXCcvAT+4XH09Fxdbx3iCjrodv
wrLKPy87bfenm4sEYvrHpvyEzv7eE3zfdpDEhsIax0kbuDV52zdBN1WEi+ywb15yyXnSRvigKzi+
touXFr3Acbk7n8qvJDYe5BJZMtLDi9NOcR/ZbUOfA29FRQJCedizp8TAQGYx8PxFELqcKVYEqgwx
Pb+SwX3f3V0VJlQXSRT6FCQJWTUuSmXQPaMhnj+m19AKSm2HSU/MZI1/QpzCO3oktF5Kjk0P2sse
KQlxsUYWcdHELCizaN43iwcadxCn4vLuVoxrVL5vTYwVBsDkks2v/etaneHmFDP/zWYVU6S0yUHI
V+6RUNxaoMawtWrNSSVwnIqTttZSmmPOnB/2u/i8zQ7Vth/L4+Fy/YpgsyZo7dUpYFRNducmtbfL
Nzh6947qcv1w1dMxLZc71fPwUulddrTA8RJD9i8vs/qpmo76GmsVSlbBbimLYE96R2OZcWKi2LhL
9/m0EZTk0qO4yQOlvM0q263vx8Xhv7It5Y6q7yUB9N2789SnvN9o9na6dR23X6O7qFec1Vqt7X0O
uorJl8/O4wz6JiHydiLorvQoyAXCETrAwcS5qLvVx0p5NInyCc4X1cZhWqYYwNg1LgFKJ6PHAHVz
iAqml/0Stj1tuqs2mYOzaCid+JCxrrYtxBrsAxPru6FGwLSZUeSPi59COx7iT/XWDObiXaN7+cYf
c+aGJLRCNkSn+6x01/dHwp/RjTB6cClAThoD4awgz2Fsx6txUv0MfLVjCuSu9IwUcCZiI8JBHhhf
aobbRHN92d1t/6xHyn8e4eX73zkMDgCWITAr3RHA99DcVY1g1DFVA0jkxXGQtEbM7tQ2S7TnRbOw
/lL+VGMg9S+MpEsV+8mY9JyOD/Wfer1LIa9aZdH5//WQOSfeHJe72IDXhNE0ZQHLwGRMop0CBD9n
lE1UrbVtK20mHLdW6H2a1LFVQNbKP9w5u/iQ917zPOCpOYtG/QUftg/O547Lzwzby99p/gkybWRh
ZYenybHN9cC+UGErRDSEIyuVXvXHZNoW2za4Mda01o0zeFh0uHMW35HCcIq3D5UeZcUV3//QBuc+
OGyK8FJ4vX7ouvInEUe+n2dhXionmGejK1sFx4QO1EI005i5tK8flR7Bwcv36VvslMtuAKL5kujv
mdf7h5C6hzH0Ig60EcAzhgWEPg/LHtSKa3R8YJgbwI1lxiXV1ToALZkFb55YzPL9yVf1BZoexvA7
cEkWWOdtZ0qJRR3a+1JzLt4I8hIrBQjWE/FI88kE2T5svsOsrUKqh7xWp7SAiJVcJl1zVFGNdOtl
5LbC2cE5hsOLM3mg1o/A7oSQLhJP4/phuaqChxbJpR0c3j0xITLI4QH7ex1Y5IQZXvb3mIpu2tIh
G8czPD6gt+kTC4xx3OhiQDZeLT/ohBYkL8/6j1bxIV2k0DM6F1+8XQvxc+GJTitypVqH0vaj+T2z
hrGzQ3ObdPYUxVQm0MvZYrjuY+IlpX7judEvfl2zigJkSqvFuf4BRaWUXh4UXC+RGWTObujhx4dG
guSv0uLk1/t5UEGC4KgTCLAKlqJTjX0WLy1Qy3be6pMEyRdpVufmWo1eDlMNBBIvujmPTmb423Sf
jgwP0ZU3U/m+8XnqNJBBt8n1q/ZRuS8XCUkAZOL9jqZQVHwj1lDiRMgIukKYhRBF4xQeC+mIY3EZ
U34R79VAxSP5lQJDL4HSQ5ua15Ncx9kgv8fWjWsKapXThmxAgcGqSxW/poC2oTp26rNN1Duos0Ki
gNr8KUcU7I81/ZXftaZA/nHa241eVWRaTpI8QG+XuZyrh2I+5y5tuKuhAd06J+e3ar25kLrQiDa/
EsfpT6hfqWR17qP+KK1sVSdPlYwFt3fZhSYIc0iVph29eoM+bNcX5zJZLmNHGbKwc76uvFE6GjP/
JGwN4Ra1ZZMcQFFhkmGluaWBsUw1TLUvZWIKy/TwWxtZodPa6I5ShhNe66oGhQR2iWvyMFxlL6Va
NwlbvGyR6JUM9CMK1SjdnBUsiBtlJTQyBxUboCB4QzxZNWUkkt0onJP1JLkqDYS1debxkREDhCFQ
ZHpZys1mmcwUWlLNWywFtlJLtuGR2lDbZctJehTsFV7bk15KnU+R5mklvYJweKeVtEFOcp+elsk1
oKbaarLxHfrrSbpCWFbqI5DF7ol/KHTonyfRGhqKKj8FwDmk7fnYTkzRmFnchlQ/tMg/z1JlzomN
uR1NvcT4osYYhhMMkNKWKkGr5hyYhOftJGKcmBQy6MU+UPqvqc6wp96SgKAnqo2oWGa4GKqUROTX
JzkPsq7gWnS3HjcX+8xZRiTf1hEFwdzSmzs9r4dO56QaoapT+UslGv3wX4MdQeVeO+2Yu6bncfOg
F5XqOuO7pmcwqJZTctwlM5je/e3XrptV87+tukwuvdQaucTzcD/hUxcU9IB2iWP21uVKqlbncZLa
WKmFD4fYBcaiXqJ2FFSOsRvYiZG5DSg/iQl6nsICoMLSuz3J+fvVP32380gsl8DHJOimuMoylCl/
0BJn9nj2vXOus1l01vv2rl7xbn47qWBEbLIe5w22b1omVxGBfJs05BM5H7N1raqdfvfqRHv/LS06
JSJTuBli8ZVMSgZpwN2fqqGEWBIMxUzjrn7Pt6bfde03xv3AZpm3x4TBJButbukKPGpyL7I1kHS7
b59VN/+8rbuNnaWLdzdJ1/iqKh2Mj53a+RjvhHV0f64zrj6EcTrqExQ7VZhKzUO+DSHZjAal8/Ni
NCjcgJZB/6FivlPanz6cpVjv8QwHxrLPRqBid3/a3B1zHQ+zUrsmh9LTvre+vuojG+X27sdNT9U8
mRCffFuXeqopbEsvHvm2mHiadE99363CiBqRzioewywpzF9X+ywP6Ft3x/NnJ7yWf17f3+NUQCNu
Dp5p6kZ39J2idLCJ4lP6vG53Bpd00tp9SrFPm++Dc/KugFO07V0zQjynqNL5bDQvaT4ASc5h7gz2
qoRXOu+D931v276krwPnWkXv79Lfo/lTrrkYvL9ekxgM2oN+ND9fV2Sw1k906O6kbKbV6JzEg146
G0Am09GwEJffBDSiT5Kb8TtAMen1NHDmbKvPSucW9+qau+9VOo3m9Inf66yLgXdT9AmTc8y2vYle
b+krlT9g/922Teo+Yxxk7+/GeZK7pwgcdUbS+3jdSV0XbKJBpzl4j6O46f+9z1c389qhZBxxOePX
9179S5WEWIG2yMBOO03XuqQmS7qJOs3OJnp34PtgEA0+T+nBT8+0PKLmLppFx95OUC5KnZGuQTKK
Xo+9miMg0g/HXil+vqWDz7Mvm+i592yqRI2OCdmZtK5JuOV88vlKC0g/OWsK7Yj8XIg7s6jnIvlk
0Bm4d+1gQiWPAxJrcadZiONXz7P3mUafg9iJO4NZdNdZJp30+XUUOeCS7qL3WRQd4t6p2SxGn3Hn
/XkwKOunQjxwUuePBzuHD/z1QJ/r0fYJ/w0JnzCFwN1vPcOXiHpOEvIfz22LPz2DzUMHiKNha/vm
n+Km6ocR3DVmfUTvy6/Bc+8Qp4OOvqYQqh4obeKLPJZCa0F4gZ6owplybecKlHKbc8m60lInsEhj
EEATrY9Zo5rWLneXQ7NcHyxHr7tir5rv32bPde+8Uq+xa1VqzwRMCts2scXb+mmCplF6qBReSeEt
5lm9cj86vOzL/VPxdV/pzNbPy8Jnaf5vckgWx/628DwjxbNBOqhxHfbH31vD4m4cbU6iPSoMfFVy
Y5otz4dZt6xuCJrVQZp6u1g4RCrellZk+biI2wYgmA18FhbknkzLDLXdhZp4LQrV8b6IaEHPCV8+
1SGSFRC+slhWgVeaJA2/jRb90kzwoZyTxnG1UtWUJqPALw5SbjBANpinSg6LSE9UqCluqkqSkcGa
w6yqd0XJLIt9zeLULalCcfkZEyg/z4f5U3YkLEbNZvNZyb9t5nfX0ft8uF7eTyadZ3mrDs//o988
uzDUomqBZRjT8iRbWlawDxYYUH6KMHG+kfkp/JOtCO6C2Q39vpu0iIZuKK8CGASpn518k9jBGaa5
mKrCBUrHTIUAGU6AQ7Y3JGQdU2ZR3MnnVo3LAFZw1ygJGon0/UGrVAGI+v6IcSpK8EjyWd+6RhmK
WVboLei2EJxcjYF5oc07cCP4sB409oh41jG8GpmW0HGeV5vjTWs5p72XVG/JiCToPqaDEPaHgUuY
rjOg4tkHsV7XsU1/HMZtjQqXgufUU5dyYkqv7sBZd3Ic53KqY7WXf/xWpktqWdmT1g7tISHgusV8
lCMVWoiv7G6VKedpVfEOSr2vR20fK+uRbhVHeHSA43XZchtENkqqeb0uPg6CRqJUVgOVwIQGyA7q
8lzs1tdgnnVbAp8WErdB2ssHkRt9qkXOPc8OzPv+on98JTTtRGWgKVhRqrcPkZK/3naQrnYN/T86
ZW5vLimHQiHFPrBxNTYk3P+WJKkhAWUKiATNY/e8b6mNNFbPw+LrXMBCFQ5GQTfWfW4kYrlhYqAO
C9qWQhmSLcPzU2LJdl1o59sxnNd2g8h5y8jhECtCmgaEjhGjOKg7Gl+Ar9LH9tRFwnd9HfqXig+g
aZTQaq3TWEcE3BAJRRUIXW8YelAGSpiY47Z/6hYfws6PJdVFgPYgctXrxNcMxsWg5llJAZPAQaru
rKhGXAFNSxczqjV6nkz+BD/pBtSUF7j1JIE3KH/Sz1XKAnSFf2+eO1wt2RGRByVNGNZRY5NthH2U
oxgp0ZdOwXWHV2riNAVoiK84R/X+5TysXVrnfVOi37JFJuUKI56m5MM7h2J75OlPU1mmp1n/6swg
xUM2BVrwmuhnTwaHmjEwKI6aBcjUMruJzgNZPg+HjC7ymcKGNAKxNG4myAc4UWjNCaMi1AuqyG/C
O0IueKcRdvy2ANfqyRS0kxcKTjbYbyjzVPNl7XE8Bb14sQsVE5NZgFMsHAIGiLhBh3E5TevoovuQ
FjuW2UN8IexFzqaKG7nMFou2hb9eSWnVTxkqIDVGpHdtI9Q7o2kz4uMgyjjr+xydCpfKuXAr0Crv
RoLsgALONJqiUOIplhAOZLqlW076Lds8aM21V6Odg0CKfIMasm5WaaO87zfRUu6qlxGM6339TQQ/
pPzC2ye9WnVwAVt/SLpt53r5h2NNyCfKTScDbiULcEpuX8IAAtZbpfo2+bzhSaLTB3uA1bnvLdgl
l88KZnE1m62bh2pWXBKGd8wEEBSIAxSyyGJ2p/g2L5tDNgKlSZusotv/SfgL2de7pZfyIb19ni6J
ZJkoN2/rOVph05Ek4nA/pWrU+L3lhyL+IXUhofqol8oc1Fa+C8/tFDosjZkj/CZDS9Cdr7S/pxc0
3747wKNp/O4F3yEW+Nestn12qUZqQ3d5JSzaw8vlpVyMFgL1i9YEvmDfOtA9VYPugoKEC/N+e6lz
D7G9uQH5lnPvSp0qRzWmJbF6cIPnXlp/a3SK1LNZLYz3U9WixeZQTwEJaxytBHeku1AxREbqrF64
gYWdOcPIVP+LTzdGYr6lvA2GfZXACuBTnP0W6jsoBckjKF2ee35YqnJMZRa5lodAKQD3iUvGRkUK
lMcjyMxXhsj8OQsbraioc5NxFfxkfyd1ah/aM57Tf59LrZvL8cKSnfAsRw4shzeJq4iaq8oGRjuv
ByeLOcIUpGkPUEBue5MHrbPLQXTdHqHJ7okzYnTSLXVN4hKu7ze1TV1fv8zqyQ57DGkkmn+fn7iG
SSkqvNBEI3izSGafq88tjj8gtZI6jdxzd+Um639d4jQ3rF7skuD2hY/KaaPG8x6ZjlQDh1VvBd8v
/FQu9XhrGq3LcpK3n/g6um7zOcVgogXD/6l1/Zbnd2vzIT3zCyldejIy5//cK92gO13SiOAszSwZ
PHjMGqQdO/A3dZjuR8KaJO+Tv5+dwp3zKO2qS9x2ZXNXkEW2yHK45xKUi+GA3BmuiNc9kPx+otfj
KMJz0gqQyfUKb1xxbC4uai+WuLzqv3/66xZcUsuU84gX8eM60ZX4LC+VX3fvvk28EmABSAeRweeU
8gDEyQ89BgUsdKdecc+hIAgGvg776zadamc/uaiu4TP67oS7vyfsWA/d7ZgdN1PjMksPiE+/9bf6
Gxl43F/L0y60+ZKucdsAIcvg/m7yrS120zl4wM6kXaOvlfnavTxPGchQwq/VC1lMkffxEziEF8T9
/tvdTa4eVNkQNqp/bHobuAL8BacNoBmP4kfkPAT8XN9+vlyrD3p9jr0lz6SARe4RRyxGpmSQ6tIw
08wDatyG9UVmjLjZ2fFBb3MZb6VpF0CycWOEdvPt0ahP098yCI+AcFj2YB4H6n8IerQaDsELopX6
n3tv7oaz5PrcVa6+Pc1tHqmNp1Xzsrnj3tpnwx//gxtcpWAcaB0CqcVyGxT+8Ll/1097/iWN4gDT
QH9mGiKcAOhRsgYzgUYJdbEg0iqNB9yWAtqgLbtDL//mAsCis9QkyxVUlqeFyoQsqd0IlDllqmIQ
ips8IFZyTMRKzhQ30aVAVgHAcb7JYAt7rmR5HVRQCz3l3ReV9kYI3Ic7sv2MNS8LADCAjMa1J8JW
THxWf2gLEgW3vF5OnZ4AjMWzlkCvDr/gwRmqX413SPa+w6J6XQY97m2LTgt9+ly73Lq8oGA1R4+l
Zr5dLUWlh1tz3F69AJA8i9yNYDL4OCBVYC1vIQUVzQpzxiziqpzr7fd8VsxynUUqlBVf40ojMKSI
exDpwIW6Glw12layydJ8zTPNamQScsKccd477n758v1Jhdu9fmn45MGjMS09xGWjqfd1YYDlkMtg
jDBXDpI8Gtz2XaTj4U3+6a8u0mD9lgcd7ILaY+PW8rcXgAqdb0xIeAXnhB5MgWYLQ2diecqAVdUv
D6EsYbB/CjwTh62fvH/VTCf0R0vWQ1AafB8+oFuQ3E65eDxFQwnSt8vAdovN3X75h8ZV1oP6+NPj
qM079VxG+8NHs//DRoAm7qXR2bbLb9fMKFk9MH+Txp1rtuHe940+wbzq40yX/d2G8j8QFbjUUdow
rZIAuc1w4SQIVAJK58ahnBoEDgTYgjNDa4ztXdsU/ToTYuodF1m1nBb3f4jgLnM/ENk6QtlBVvI5
qS0DUDmBWBl57k9ajL7YKfPbWlQyfeACYUJcw8d9n/+gNOS2RtM8hV8a2jZrkpPpKYdCG/3zv4b5
p4npkYGePA1XABE6kyZJj/bsPBBAoe2mp1q2HquhZem64RZDOn/hZDd5qfvUIIG36lqArAtCb92T
/gjzwDCptTRHV42f/tvmKcNOtc/freb+9Z0dTcAwmheP5b8jSuO+RttonOgHX+zjDLoFCL1Vfneo
Sy6F5uk3LJSwtD+cGRC8k7J0bALl4fYGhrt0CrfukgZJsdbK11pgakIxMLz5kQJMYo4aaAGUHoFN
2y6gGpFRBLIGXztDwL3HTeg4RLz4pWGHWZueG9R2xtoMl2Busp8M+begMF3w6mw5vdPA240Arvm2
1lpJy8X1urWddQwfhJvS7qq11PgRCdgVmlox2ndmCF+leIYvZk3ZtU7B6W2pdb44PPi7MtlqLREE
4YyLYfcijHF8u4CwvN4f5+1Tuks5zOnid/K583a83e3RH+mnQmcaEpKtz2QPiKAli8ZjCXQ2UfNO
tCQA+mrDn0Zq12TCHcpzHMJmGya1ZCrIco235Nj/PmsICaRboqTCQcS79519Lhu58IKTmB0Pzbm1
UGxl2TYMFX15VID2MyfQGJc6TNMXVYtmWNbexJJQWPFIpNjXcGHUZo4AyA9hvhgs2fmTSEEYwhRI
uAV3jAW7MuiA1maaUMdehtAZgTBWWnId1Q8dK6QPfZtQZsryZRz7WCiJ8JrnEFU7rTgy8BYuwIsx
6D3lleSl9t8nrHmiw8Gaj0Db4YLO7Ar+GhPCSl+uKjDCUrMuikUEA5997LM8drx13YuPL04YbJRL
13mYcO4ObJ2fsuMb7I1pcuKKkcw9MfIj13HNvc7AtC42p/mye0ZgQcDLLPLKPQfL8EptKqDaZuJC
IhwQyHpQ7EDeC78WocOLBczeq9KTpbk2a2u6L/56LdaaFY4LTi18jS/mIQnlWuVA5oxmphPV4kr4
K9BhWPsObRZ+mjBzJ6H/NsQbWVXMoiuLyQw1s79Lv76xoHyA6pXfCm1vZMeI+X9SIh1AH93yrdxG
weH2Wd6kinXiXLtgpTPllTE7fTpU3zFPdc1qsDj2Kr+baVz7nX77xfGHW+qvq/ndW4CJb3hsybox
vEn2yYXROWL81Wh2g0a6skerCXZkPvvib1BLdfb5dwMVcCB688hHXnVvLeIp5FAOL392MbLroqV6
QCgc8K5WLIJ+qxJ31O1+OH6XmYC7nnI640q8p02hdschOj3vxBDmoZYKrGlTVsYHhBdNlFnchJJC
s5xs0fhKS/J9l4tO7/QCB7fhMV3Leq90dwA0dWXQ6HJx6U/K5tY9denEFsmUEO1rsLWz4v1ZKp/s
s4rX2eDaqfYPYqZq7bw27pbZLD136XmelaWI9gg9D9eHSVMFiXItcnl1pwozb6joclLEBQEgKj/U
T9/zVbv2XQiVF/tbRHGx2BV7JZ7+u91daWaki5nXhjj/e5VMBdYEuR0MRP3yvC3El1q6r0VFOpcC
A/9WJwHB1nXTLIdTVaTPaQq+VUGvKAUL3OHsNde7iNoShbDp7/aX8PSCcUQFbBKNfqYvCu5aQg/N
Gl7tUOWT4f4ancf9s7+/R+8ZFsyw/qG+gMS2Sr05f5ERJndK9PXWmjytsN8TfLOk3qvFuXTZ1Lxk
Mqg15+3cfe1eOQAcBfkXs29pFdIn5xzQtvSKgwwQ7v01W0ti5gwZ/cKLXMNh9UNCSTsfJ5798eka
BcdMuYNTRtqu8LX+rH3lhrOn4u8BP/litQ/meMWx4rJDXfB2fJndodlkNxUCitDcwX4EDUrmL7P4
kkn2o9FQkh/QzbZSd2V5v1LJSijkpGoPNe7I4M76ONi/tzfSH/HyZ0FPodwpNu9hYCTnwK3j4axf
io76Jw3k4/L9qneOO5bNXBM5dkhGe9Gs4pwhSvxseQ2NVuExTzBzERe+ypbTJ+m88lKqv/PBMf/v
lJYzUmmHgWnC8m6fmqV0NZjeSQpB1E0fJ/eL/qS5edsuo1+hg5dzj6P1MesoL7ElYIbefD9rLpqr
json3xxBAeD2qt1tJPV0nda+iGIoxJSNX1a9g/Asw755y67NdWvy86L+7MPhW7KI2oWdYmfGPflS
WC43dsO3pNLd36PHsmEN3fVrHbVTcNubj+DyoEBW7X3zHBohPvd6jEnfv5QimQKvq7j+cO7mW59y
gWJy0f9W2IyP46Rw+9zhIN3nbVM/y5FoGu77+BconLToERdS6MdG3jgY5UwEOf8qcqRqa3TugbBA
GE/ju31bITCsaczpfp15XfUc4mNr/Hj+B84ef+2auaT+0Lgrtiad3J2Zf7du0XQanruTZq5rcsXX
7vLxcT4UulTMK85nh06lORpyNTPkxAdYXXd1f41kGDyME2ILvb+wy2kA2n1uJEs9UqH7kcsggZpU
/9K8WufcXqSQbLKdg0uz9Ewkowe12w83nfEblBKsPM9mnW25pRn9RvvaVWix+AqY1Tnlf+NklymE
Rn2jn2tjQ4PCEn5S8/S2SX4tUpH8yuH0MSiOptdmZVhsnkJfz+7RfnoNyZ3RSHp+sVOJ7i/PIhWD
kdddc9Vk5fTGDwvMhH7VaAgZ4+dUGTaVZ8yb+j0+ePQ5v5u18pgn/VV/ZghXYjmjfXbsUBhdmdEJ
4SSpgG8r0bKfbXZpws7VUu4sPNuzkvU6aPRYzMTQ4nEG2EgmEajQWM6cx9hT69gc+D318YUiqPdQ
CZKMOZFNk1xbSKh16c8606xAiPhgapU9cjTeYLd+7poiH7imFBFzUal9u1soTLDpnw/8tBxZK+A2
0ozphiFalomZTc9syV18fN+IVROCAstJqZn2BHUOciUemYCsMFbT4jc4J5NkfDd74Ix7Z/OY0eHf
jnfFrPxlRgqPfVTmSf3fDogd4geR94qQSYjM8l/j5WMjafTqH/egNWMHFQeGeYnyr+PhKC0Mrbv3
24zclD6wVuwiy1Pr0rw8l/5CG4sOJHWbTQHfz7k7ouwqph6fpt+rhwOzp8VGTnN9/hZX6Py6MUbR
9jwhb5ps1vZE27nWy3MxY2a+zO+2TwC/t217/wR366rT1aeem44flYD5Uk849fiRZo3VyYCNoFh6
Wsz2Sa0/74HAI/ysoSyLeJldu7POOKANlQ7uXCjaFVn0n64Cy/IY42Pv2C48q8i1fhTDICUubmpO
NI/eD+S0j7/zz/lg1JG8EsToe7KbrPi0ABZP8my/VWb+KbfmmWyOQeVe6P3h2J5+qX2ejOJz5/5q
GBS7q6Zx/LRqTtXnsgyoRJ9a46r9PN2G+2ly6GOBJnlUHVVh4sLboee8v4iT8a01G47a+feft/Ov
BfeuctdoT5NlloMOyj95NtMvPyIss21UUjRNzkF3n5IHO0WLdkxi0D0s0/ww5FcYC8vvdbIeFl93
cU+QKJG4mE6yxSMSeOV125z2lz/l99pzNakIZe978ODr06kfJHwZA4f+Z6mDP5uJ30QAxntYUfvy
sv6Wi9RZ/dTea9+l7+tDo9UqlCWpRUvzWvE+SGpra52K8+1av3EfAuwlho/ECKlLRtL1cfWweyjE
zRvhhfMH66V13EYo7aS9LtaNbkMks68Ew60zG0xallSJL6eWql+Hf6KyqUSb38LvLW7n/glO3ZFR
vqvxVqqPtTT3sGxWv+3bJx95X2rWms3Tv2lflCOmjBDGTwiGVeLeoYVutmoVh9yR4lcgF8DNVg+i
DNv39V2J4GF0bu1bqwCJ1fqlDxiYV/6LoIZodQc54Ff62wtH8n40ZO+t7/gqj/NjNOoqzvXJnixn
IgSFtMEbdgET4OWg49TQrLbI4SfQyPvbPR9mwHTNSzpKDx/TN2L6OJrvog67zu6jEte/vCm+a2mp
c2qqJidF620Ffpt/uYnzt/HtWpe09lLN6m8mGxBwMZDM0RK2bCNePMy6+8cLebWo8Ht6qX8ZDuXs
9LDGeO5u74rJoWmWn36msm4k2IIrkGzK2e3jMlcFav14poQqimfmWNr7+9dj63hX+i1nNcHQ5unz
1L/8eKJ6qioZAx4Zsdxez73/cXZmvapjy5b+K0fnuVC5xbhUtx5wj+l7eEF0yx3YBgO2+fX1zXVU
ujfzHmVKpdzaufdeawG254wZMcaIEbpFfIQ4dvI5ZqiktKs3zk6+DoOHSwwYGV+7Mx/LSsN6Uk+y
7XfURW/PAaO/gfBoWkCh3M8kW0ZwI5o0oJf29ceFdcwwOuz8dHY1fjqzbMLc0XF+zMffdWGnTrpn
zkntYxFOkAcWaX7ZhhiCCbuh9fcxTQ5BD93kglfvmKqXh+mPthDlugFQiFt1FT7pmMkFi/fcd+j7
4COglVzAupJ2qQZqak+Hy6fNjs+HpvB35BrcoFn7fGNK4yB6ReYmworglLbDB7xOnPcki+yytHR8
0Gmr/3g9+G+07rdJeQs/7bK5kkEQ/iEkn1CLK71BVmcxKRW6/WUlNFk0/YWYHQgvzbmMSH+m/VKt
go1mlEVps/Pkq8qdSt1yzwGt8+nQe16LiO3KlFZ4GJ/5MMUClpYTpj7FaAMYjEzSjlZyGm3weMYb
xXkzN+nG6W/CxjCqY0g1SakGrYIiIaxdkjtQVEG9WTzFD3zUhVIpStDXW82RZSX3WaPd8IEpOAw4
bQCwlY/+exIxFEl1OCy0jsXiDZKl09o3v4tmh5adhtC4A21yWI17/oMQ918WOwwAJui6JLSL14jx
1oIf75OWANN2w8+M461GKj6Mzt994T4mMM13txeysu5oZYTROmOk58YP9d3NZxfwOszVIARbvRMy
AA7+5qpbKJGWzRrlh/8a8dpc/eV+gQF8zhma2rEqZpqif4VAhuw2mfn76pdXsj0s6defI6QYFBvU
o0arO/MaWRE0Ka/e0/dU8zkAaK8UGyRSsOLHyW0KGoK8st6CACDq7E2oiYUOimBNs0djU60j9PBL
7lB5xDGfo9mcPdeU6CC/aPAo0QEIBLnEIb+G5SQYJVv1yFWC2oybMUO4vyNto/nISc75nDA9x4Dn
yplxZOdRaaJOcDmKpCFDCpz7FNZl8PSaUceLfZPrkezv9T5hCDKFYCD1S7KcHsH6Rnoaz5BELKog
9sW591pBFA65xhPMPhX5FIq8HPXGEnNHNBdfTKeaIn0NSzJ5UkXnSZ6Bbr8c6NW6Gxz8ZETPXUnF
REPyNgvUlswTKADtzzICcH6tJfx8ZlTOBaYj69scoR0yNA5zCKB30KC2giShgZ9FA7voF8vsIom3
FdU1HrlH+GGxJuneBMux38vn7OZ3BtxIjjeWbNctiVcSl4JrrKAR7tOHWy1yQQh+1uD32vl25PBc
Q/H8IpQE+MMWpvJ1bIf1Ql2/sFe60x5nfY5gD9GUpQCKWvThWLm9cX8Gr3bckp8ADdE+SNpWxSbu
pg4SJUgvWEKwT4jTL9rynt1CRcfO+ItbOeAUCM4SlPgx1NwWJRQvAtQFnsGHJwOltoOLsjXvQum2
K4LvwDzCt/dhwBkPjRLFN6/tEGKG2wOUVA9J6y1tH9kLyX4eudGdAcNQR4e5Yd+2B3RWEO4fqjVL
XfOhu95aCKxeR3RNNq1ypETkfB7qyd1nDv33ctpdNKy2iI21ngcwCnLMmQK0DAYPQtVJA0AjwZb9
yjp5pN0t1wSfALUocF8QLJicno1EidUMayZ4Tw/+I2kX8A3dM4gmgG6pA+u4kBwdgFSAc6GctGGC
gNd6jxEMhYCPcPPSafcWc/SQmSKrFFLH338ESuN7gLnA4sDn+CpsEf8iqFbAKMoR9hslEhLNX8Cw
J+a3clpEFyIemN2j8gGhYRSJfgyA0uhk4oZiBO7DLrFRe68tFwO3/DqMuTA+Bi+LMpUvMZ+TNFen
9rA35BP+EVPzJe2sMwB/LvCVe4xaAfTCx7QF6AxAyP/1UoBzwOMCSKfpGIsDSBDMEKlaYufDvSP7
w3QAHS4kKkY2yPe6TD8Z8vRasmnos7J/+LosfolB0YLOzS7V1Fy/p5kYfkXYANwCMrwcyJ95xbEy
jPhUYpTbc8wZOqZpCYx0l+d2M5aPb9h1J7KN6esW0FgdgphZ+RiyZURR2dcm6P1+Elvyx8aAM3n4
dg2EgnCCFfk1+8Juh4qOyjBH2fBDOuR3vE3k3YcAgKT2qEyBXKFqIMTx9cEl4EcwjBeqr9fR8Pg6
ewB+DSxQFZAf14hs5B18R8TSmtYwS8NE3WJ1C+1AgdOShTILTeUYwT5hAtKK172NBW5+5BBhoeVj
/ageAdrePOgn8GQAGP7q3wNwDlGhoScuj3ypu2WFCXY3YMki1QDrZQ1/xiCr3C7FvU85Pb7sDHJB
1j0MKXf6i9wezAEkEvQWT1IUL/Td0Toj1h4ax/slupg/XBO1af9w5hND+hKFBHvPFSc7HohAK/sN
N3iOpg0tAy4TtGDZ6FamALvZTqHIhMOYk72NjzoGpDT4uCCn2lBdSYww83GRuC/PKVBLdr7vuF/q
D3eHS++eq8OEP6ZzqkBWCeqzMVkjt4RjXADJg3yG23w1SfddN7qwIbjiG0MqVPs1o5QyURxAPlok
s3ixE1iLxOF3dDKkCAhg+KCobjhhL+h8GBQeFG+x+0nruGFDAme7bBkS1F0lxFDAEIDNX7QWWQ8X
YQ5kLk/cWhkiqs8NA3k2PUzwQIWF1IgzAMjgKdJZTlA6cL59E4r8GJm4MnIx/Hg+F9kkbWWg+UTC
z6hQxSg83hwk4bR70lNHLy4nPUkXWWZGLy2m0qBIQTpmxHKt+XFD5OqvyHIVH71W0vWe1/G965WN
tSNvEBnJSUU0hhBrgcYMqVcpRI4SJQK7zqaN7dpz+WlQ1NSuJoeXcxZYUANLQT2f2fngodAVLztU
brxOu8Gb4aqFfL31UXR9GYMhasfUSwNYL0FbdAbGOnnYh1NMq6jcZ+W+IuvY25B6CCGd9/H4H/0x
dO6Pu8AD41H2A5SlLwDyFIYWxJY0yDbNWcGMvg6E6t//XnnofD/Nc+SNAu5Q3K5LxfBZQ7IUQ4SG
dFztSDRZDq9579zzTVtedEJm3h4lVAvcaYQbK+5UZ0dC9PzYUsYJa3jkgMLFC3dqqvByXa7ZudGU
Yar1NBveNvTh7hnXgGppgsPFk97UdkyzGYLUD+ufAGRH828QT+ITPwKpwfqD+4Khvy+f1mev+NQo
hxDZVSDkEP5jych47NToLQnYwd8RjtuB0VjJ+XNjYVBfkaydwKgOY7L5SGwct34TaoTy3FaG1aJY
PHbtYlgB5lgkes95cxR5Hon9pUPLNN0AYDtzHh2TCR70y+D42+9tksmXJ6ivkT9QlaqO1uv3/HwM
lDYkGhgDpGGo7ef6EWVgdiblBf7X1/Xk++hLYVXBw/WRf5gAIWJXVkyJQIJEN3r/vpPMoIbkwWFx
+bh8xsWFp8LDUNfN+DUrSchR2QzklbJ5TBqE1WCrz/nhJF9J8plQxDh0ZchMgot+PGx4fNVCverX
5/49Sc7l7HD6rg4bdQW/aKzVNbtx8V5y9iVslXT2Dg/jzu65L+fZlMCVXNiwsf89sqMkqvbnsbcV
G5xzbUnEIobdxtEORTfBNGensRZAIFhSsdZXAVEBlUb8Q0QDk/h7d1z76b5eVMNcpB5ELJDNxzAZ
pZN88pr0BpiRAq4IqzQx7uFGtrH5nOiI1nYHbAluJ4P6vRd8cOhoAmzO/GRGT3XjU7phLll53yDx
4ZlPt40WtJOK4lIcZ3ForPIfEmuOlsOk+XmS2UY7bmmzjnlYUC1bOluHHZLHBnN/LrpZm4N62Djv
4bHnvshZcVEYAkMNH2604Kn40S+cxGr02uA5/jroIXygXNbTPWgGSCq8yWGWBt9txudRcC2WsUJp
HdU16cOMBndPCzCI8A4YcdRe5qs4N6puB8fvHKaamh6FSPpz8KVJd8ECOWqT4vw49xbobchg7tlQ
EIc8MFM0KLExSroNLW4o9QOKkWQJ+alsifJQWgChZ1IWzjIyI36exASJC6cguiOBHRzO72UzZsbe
9PMD9cg9A6og8kbTcg0rCf98O3Ia8oacocRilYzNFHIabHLI4ltc5OwSV6lfYh/NDmxkdKHEFj9A
bg1KzELGfYsqHyMyZHSY+s1zmsxpbaUbB9gNYRBCzA/lMKAJxRk77WisOZxYoZ95dEbHiqyU10Bi
JUN6CtI9JLGJciFb5DwgaPF6PE5wN+SodFKROKzVQTItlhzUzyt6Vyq4YglbVyxF504iGESSPyEP
4r25dz9ccoamlTzp4xFW0Gzd5vSywed8EcFgRRSyOhhgyRmKNAWDOASeVCkYQNKCjH230BoJ8R8J
BDeKP5CFPNfKVh6gMYIJ5dbzztXifSpeYivcAYt9XEwS+gnoXv/hY3Pt8ihhmPiER5DsXnNixsFm
tQykVTb4Yldd4bZdeAh4Zqn7nMrDu2+EUVhhbAvJBWdlnh+zj68E3UVn//whpTHzEEacpJz8+Hak
0FyU66wSygm46eo1kP+fJIMkixqB/az+cOZym7kOOE9uMztf5w+Qn8yR5WQByqVII7zAFe8NjiJM
WjbvrbY44FKEOuROXvf1ukN9XFF2Y10+0S7VKBtEUL7bz7S3/p2ViSU50d9W99IWRrgk+eIXAsZf
Uh3VBXIMFD5UYrW5IjWElueesHDRz5HniSSOWwoQhxQKZI1/x6yWfh90wbQwRJaMvp2I97xKJ+41
dKVA3znINnXIOQk6JWVI5/swNF9MHvai9qdZgLr+lKF+P2UI8F/9VupzLEKZGRfYxy55Q23xu0lm
fSejdHWGQBwwmHOS3G+5S0sDo3+8LHILClO+6DVWiALe5+CIzqxTAeKt42P3zDrk89Ydz6RND4vJ
C43JmCQwped9bQyWho39DDo6eKSor4/Tkzx/724bBtlLOZ1viOH7tL2api28arjD/NUUk7A713hj
rkiycc2Jefh02fbVcYO9TwRcTeGHRwIwDgYGCNcohenCFAnnfSkNq5elN/yEndwQgmCOYrd0v8Ow
otd9/rQwryDfeITnCPCpW2yk4Qr94TQikxZitClM+5wSEoQcPrOQsNNfg2Yd/K7uMVtUpFqkPKQt
YDycUgJwBPjPBRzEuckhZZCyS30jUIPC7+3fSE5aYTiqUf8g0CZocqix12wTIpI092iGmEfQjowB
SmobaO17zkt0sGPPYv8L+ibe/xRrY1Gc4FcgUZj+qwFuXLtg7icSry8jWmIx1y/bfvbF4rYHsRze
kr5Bsx16P6TflLlI2s1+8XPbqhcWEksIHLMB/GbkxCRyUwAZ/CW4pzqjyTtkzcjPgaopwgRb/sZu
9N1nG0R8gGe/s1YuUtlnvHD8k2O3eS5htS5gabdTuTnsIiebqRscdtWNiVxvgUbhNygaP80RlDgd
5HttEw+/52jNZJ7Na/Tck2aGdzF5yhyZeyLJ8wcxk3Y2nXKH/f7PGzkuFddWEmxYtU5CenpH3/F3
rs6V3f362N8z5t7fcCQzPTTrpN1PMKJieps/x9RZGkdjvKf09RuSuclLfOS3K2/qFZ3gCYUhWQ5J
CacJ+lsiE94yMm5zXA8R+/Tet/CcXOtOOfKo8Bx5AFFf701fFW0mfYNrdN9n4GpKF8DMyPoyrgZy
jJyd/hXCYCx+8bnu2BmIuslA/0GYfnbRNH+dGmdEcYSnfjFFfUE/q1sTbaWzqgM/93NfmwhwjJ5G
JErkqapFKklkR3BNlOc8+pKAkuzigH80r3RdjdL9Z4Y+Qybb/un8EAOJ7gRDzlVC1O1IAsG5Khq9
cUCPLdq0KxSehxGd4v8KWwQmTlqiP6wpVH/bR2jKycRRg+5FQk2C7CtDPbusJ8XkuUKQyZJSxsoI
v9KBPGzEbIJ+sypHbdiby9ODlxHcsXcYaV7j4tRCg86JdUz1YZKV/oLDVE8vYGm6WB6OdmLUrXIy
dzBkOIkA79SO0h3RMyXaWpBWaIJuibjDL/EHCP+4Qdvl0FpDnvbe9Mjrlurufmpnb2KF1xF2Q/nC
PHVOrwWONRibdDbFgD/xIN+N2Hw9zAHY7cz4WRoIZn5oGsOSAB8LbSWxT0BAqbiYoQY0RUsVz3zc
nKrVJ3icCKm/FvFrXByOH9f8gYnroUPHHRN9iw0AzgogUz6ciBDmlQ4V2gwIvCy2TOxcxoh8BUx+
qa10eZg1WxjI27KcUyopkXc4P9dsGUBI7g5CmjtuaeTtK868xWv2aWgVQKFlw5dxLypKHwm6VOxu
7oFfhfcTelk2L7UNJdSZdZ5PC+TUO5xN0ck0oAycPpy4nFnkyKwgBL0Uz9Tp6BFERww1Cz4mwm0i
xm+Qpb9np5jggdPXwtj8TpxOJ99Q3kT7A6ltNdIrq8MgXp4MsDwTkLm9xEqIhA12Otzmag8V9gJ2
3xhzU+oziOrLp12/113vu5An0lgbq1NzKHlZf4+iA3Nvbf0aobUAuBWMKHWRJ897F2OMYtMp6Yhl
w8B+AZS7rz0dWW+kECNJLKFm1Vx7xEjBYJR7HsOD/HtDwUwC0G6kE4humF9rPjAWwpA0tLqhPRk9
Jhx13MWnblFkPqCpdO4ddvrkf0cT+R7A3I9xTuiVOHZ/8OJbd7Z4f3JfiecfnIXEpd9XTKy9TKSR
hIeiucFQQrpmqssAFlx+tBUrSlvdLhVACcIrOClKqV8DV+hmchSgc/LNuQz/fmzozwVdIISTi5og
eP34XO2VXzciljBOMpTEzn18YP0u2hPPvnPBSoIkA00ZmfIa/80lMoKSrcu/sLoCpEQ8cOwIZCwF
mfxu3YCl2M8suWf/dc5+lH20SaBuSCkIyYtortHZswUQyKav9feHqPTevdgsbLTjfctRfJi8A+yH
/Afiys4Mw9I1qlCaNkQyLdJsETDQeLO6jvSomHqf4oBEkUVO8UWTEm1BXVTAWcBfP8dWdA6Ye8o2
Ivm/aA9IiT1B9DZ7L4y1fJQROcCw3Aalh3XD+LNslo95EmIx7SLWeG84uNhhGTeNZqtzuT9s2iXT
9gQhRyfBwlwnF7Yh5NUV3v5aDc2VsrgdH5d8YFyhdzhOKV8JsOYPWdkqERVkPM7ApGUPZssSAHLq
EKRcwkJgOg2Wf2DGmgnP/IQGhjrYfecfdN8tZt6itR9ugyHjzMP47jkDCKlccdV1gKd7UFH0TBwC
hTsx/9w8we8QzxqRcUEMtgcbuqVTuAnDfNjkPBaaZTfiwcTn14im0kntd2z8LO2OGzLE2kmdjo3P
CCKxg5N70SQesSeMYRiTX9jKXIV2p4qNRxztBdPKjSEDSrsr+ZIcLHX5Tq3HKd6jpXhBBpHXOPJJ
PrGTD7vXySvDA7jHd/xAfnK6hWQAzUy5QGpLO2pccgLwDdqT/J798jGCs1U+SrqP9+aOQwLsGIEd
v5B7dcgqRYg0Uu99wNEFO1tBPVJtU09IpWOcwU9YddJROb7n+E4u5E060Zx0Z247k3qAJ35YnAw+
FkiFPHpy1JQD8IDwvtPXkN2XOHztPyPaabkSfqWl++w50qbdxPtsIZ2kEA8YWDhSp6W8KnbK8DkH
Q+QQfexoeTuExQUQr5oSqvlnii8EmPRv05CEMAcpBPQ5WZNzG4wRJbnk5AH1PN9ULLvbgnNRWgIk
LKNL86NCpzNtteOxknip2L8xkZyqjDMVlIQaDMACBNBgfMoOOtsQCMV7Ki2h88gmgcVYBuR9BHQw
seKLPz3oQ4ee6P637htTFsMnZegnuX126gzlqQn6jQpmym8Esc70vuB/xjLaxKvbinF3qw6ukcxN
RCsGvkamn64KhDMBCFpkS2G04Ad7wBu0yw1uM+LjCS3UjJ5E6BVYMbRbC3OKyKbe6AEP9Xnt7JhG
Dw+eX2+rzo4F50Y2uXcgxoEU4+/WHAqVXWdUD++XN7xPNVVC6hkOq8RVPw4/jOZv+AhRtHlYa66k
TTzDhIF9ma/qsPaTCdwkDzJFKfCE8QS/V6wFgZ0j8aPboJ6EdhpNdQGmFRNKIFRnMUEUzTIFoEjj
35j2AdLWrrQEceVuQzkQh3gc993nSLoDvZP+eqDAxJEeiR4Od3BbY30z5fsOWxit3hYIAsVtPoYI
Mwblmh4ns3Kp4BBeg3ijwNaxwlAYdkxTM9+6LmAKU0tCyKcNKifaGIysOKzEhiOZAVIYf3a0H07Q
vVm3vW7XhPHDWsyCooIaGbvWZ/lPBM2HDaP9UPsdCwgfw4glIEJgzLRJhOBH4Wu6cz0pTtVfklgh
6kSArp2FfQdZ3/w+LQLTgywXcRkBKS49lwcqEEQdLt1Sgtm4Ob1Qv35X9PTqa9V5TJRQXyl42fJl
eqwd8q3PKp3xFNpQRq5IBrV6Qrc2Pr3T7QJ++BC+F3jDAIi8l3gVD5Tws4+ZMulUwSoh6CRrPAys
p6f5/DAakZquF+9NXkT1sa0vr/2DzyJB8oFRFHZz/VxBqiqLVfbesOIQRI5TJ3G/BIgBaSDE62x9
768Tl+dPWlXObrMo39KC/caWkvHtNu3NSLIezmtF7YusqgCQgtvA105xSBaButXMoW2a1nTao+ln
/tQ4wc3ueE4mfsXqYT0hEPms+BQf0k1MMfN+vehw5pM0SAjBGuofhljCyyKW2hULJpByieF9Xf2g
ewJ5spSr5mBahT0tv1+wGMZCmkdg/QjpF9aorjToei8bQ047DVDw26RwBL/UKT3qZw7oYTYGsscG
Kpod7HZ6BQRD4adutdg67PHcHlYhLnDMyAO1An2GNOAlv24y/9gz/GGFEtJLrY9t9uuVekHBRcxj
7t2ocYohQIVmo7+x9FnMWb3LAeMtfYpnD1qi9/C2ZvFEw9I353c68X1qOzi2oJx/vPeEYgA7SGVV
jahDht2ltku8DV3yPvA6u086dU+C73kPEQcC69G4GABOYuljWnK33wbJLuKcPjhw1MaA+kXk8N5j
2n6g+tNQAJaQQV7jYWqiTXR6ZWkS6Pny8RBSWGXnxZxEcvJxIvFMdneX+eskewfEIls+ACsiHhgM
IDkMMDbveeUVmH3AaWoO0IoBf1vFoph8Vib2ixRXA2VDPIwGxL+mD1tiFq7WczEP0FPnsWF4d/Rx
XzXtBqExfG4P+2TTQ+ZGt/GRJDmb348cU5XTQ2CCjm0qKGxQDetx7HodX6cYxNHyE6Bmdptpdw6Q
osyTDc3m/aq/VRyy5BKbQMgZx+izfhAOETr4IAOfGOw+gnhc/njS9BUmnIseqAu7ox0ig4KdkKhC
nCiIphhslTwemyaSPlA93DlU1jAa6qTz3suJ5wDfCIBipwepUJ54jopo+4guHSmILkDukH3yTwzM
Dr9KfAAC4RiESBXcWXPFUmLDyox/NzUHwggNEWUZ88yszK1OiUtW/RnhDhu+rjBF6eA9oS55rchV
DCTz+Fs8HvSfCXnOm8URst/IuPjibsLf7/htYAO8grjiCzIa/wEan8PGELuaRje7tIwGUQpV4G3w
e5RFHRK+FO3hbUAJKD0cxTd3thIiJEYQa9raKVlAVNwnhJDwteLTpTMESObuubpP+DC+kG7kA/5c
CpMH8X2ovkqqB0YlWeAyFAOjl1cOPitxwMDxchLL2AkIeg7MCNYAkstrfSEkrwP12r58hKUe7Ibb
U5zPtbspZ/KIzDV1Wh94Rr7CcH1GaIDhlVOHaC/wze/kN/2KEKownIktgnrYf2/SUe7FHhMMF2w6
13QSj8bskcgxQaXc7hqLX+9JyBc9TPGYdjSh1QPyI3CaA0BjysUlnGhEjI/nR+6KcKN6gaZPscbB
jMG9zT9H+UfoSBko7zCAGHWhm85xUQhR+KLlh/uL/XhOXFu8PAhTeoaFdqrH3Nd+yXESP+n0FWKH
OqDp7ZKawragaWy6+Q9Av6gsVBdIDOBSv9bL77Fhdjm10EAX2k6OcTYt1BfF4ZSj8zX+7t8KULeV
lzBg1aR3UsKMrggPtfW5Q4fR3mCjor9lsO6Cc78tMTcJBQIABkMcOJV0/dHyJ/7O9uF6dupKBQ0a
gbarmf2JrOcMAUkYiwOFY0HaoABOYLgSF3sTsKd+r79iSQCb5AjRSX5IdDCUpWvWYbtBpKUDlMIB
wQKwba35kv8OqfBlhArNKh9UC5pCeNDdDWhavqIKQ59OWSIeuBrkJJky5xTeoE7D+ksHmcjZKUEX
SOw+RKV1PmjZnSznGXAiSrWQDgfyyoxqio7CSe4Rn6x6+RxzEzwp5F6oDpKUFcaCTjl6WUfwrgVR
m34DZCh2FXIjPPWSs0NNjBpgmb0ZjYsBMmj0eBOyaxbTfZQQTu7BbnVwDD6lFoL0uU8yQFa/gDON
K7p7p7AxF3cT4OGFRKsA52LqV8Hd1TihWN0B+7Sw3pr/ROaIBw10Jp0veJg045LWSoB8D+vwgGK8
138SCGjK+OLZtHm+7WhB4tr6QicOEiT5rz1JoYZ420Yjw3LmIkJ+IyITewTmmTnPK3PQKBp4xeco
WzBtAfk0+AebHRADpC1kQ3tGEM+k30oJ2rlfBXGYIV0uOWTvi5u1JpoPXxRLvbmBYvhE/pksYs/0
DwInL6/gWAdSorD1sh/EmbJ1R/1BMCEXWfbGLGlGom1JFwNziczDFce/EkbuY9NxdYSgtxVNRES9
LpzPCDiGJLcs3RT1O8vwt6yk/lTp/rPkK6kKZ5WIjU+cIV2khekMvxfS8GoTewjT2wHlO5o/l7kf
u/eUiAhzgECBk471F0H8EvXDHlGTUd/ETBDLK0+I9+GO0HOwSFcPQBE4D3JeahqKiwcJL4wNv9Oz
0orAhoJAgYNssGK1Cy6mYxka3gZYivRToGAuJfzy5HjxFo9cOAPZJx6DNYOhH5AYJTZlK4UOKipS
eQ9d7gpuui5s7t2hdG6xn+JQ/nBSJnsz5Zs6lbYPXJDmIJZsT/Ghebj7O3ck8zIsU3G56QmiAZwv
5RhBBQ2YfkxnpNIj+XLg/KPY6vUHbFSVlPglsC/wG9I84cK0QBJM0q/BbJrT3m/Jma++CMJxqeeY
IdHIkDlZgIU1wt2DXbISO8JvyEcFiQkOZwK6XGpR7ZSjHAzeYUUlwXKh8OZs47hwQRjc2AfQdmDf
bdOrhxSdE8V/uBShPv9t4gE8PFv9Pvnhk0kCkqG0NXeoIyi+DuNswaelajm1m9o/zMUZJxFWUBsG
t1W1OcxTrzfnd5SH2BI1WMrbJOLcvhQCG3bh1e8BgtJ7wcIscQEac1EktYnpJggEygEXhVUS25Bl
RUsQJR+WTNjWwgWhxcVcHNOjA3NWvIJH3DUEeEtThvnxv4UrybQ04vzjdQymQHomf1Z9rbD5q/bw
uJMKf0Wh8HF5AAw+NujGri0IJMpSekN4KRDHYvPhK7Y6bfHzvzDvgTcPdfE/+Cgg+E5JD5Rx0S9F
KO+U+T3szhsWzYYblTFIoMCJ2f12+jFt8fMPXXl0u/2+E2uqodTEShcOh8G5vOvBj71O55zD1WPD
A6CCeW+LIwms8vL5YswfH8xuOkFqOLcXph/uLXWM2jMl940rBJPPc+uNs5wqvkpv370e/vMf//P/
/O9z87+iK7Y5tzYq8n/kb6qoJH9V//FPVf3nP8p//XNw+Y9/dnVDkiVJl7uyrumSoSo6Xz8f50ke
8d3y/yiyqH4rkUJOsjBOWg8gG13zUOpyFg3fGkqbIdayJWMJEjfGommnp5ZCZue99t860IhJUaAz
vSLz3hjtPz35PWEVg2Egw6J5BD/54P/rA/e0nqGaPU3qyn/8wMk7Kxr12yaL9j3s1sfOSTLXMsa7
CTDf/a1bBe5GvfTyaJc3wBhsk1QQSkir9+j5HveYQPNT6SudQV+iuYctWJPZIVl/Urnq6brhFT5I
Qpp6FmPlS2ZU+X99AbLx7+54VzYVVTUURZO0P16AkT/0tFdzAQyHnOeTrPVui3vjS/SebqbdLYnZ
Y0IOELUXYkDP+pt3F6/+5+etGjIPXJINXZd7f3z34vN83CtFzRbYX9onpCnWnL6Xvsjdn/Toxc7f
vJ9u/ps3NHtmV+2qUk82un+63Lhoo7yqe+lCQ2pET21u4fasMasgDmJqHnOoMR/2SVs/oyPdL8Vd
tOnQ4o0W6IGJ67jBF19yTWOEN/WhDE1po78CMQiX5G781NfA0gq9TjRjYhLU6dOihRqC+An92em5
4NgfknC4IfIVkiIM3jYqLsCKbcQ2o2Qk4AJtbHzn+inJwhJup5g/TfxpHYhcpKI4M1eVmy/lYTEw
/GJQTkx9Ei++FHNAoEA8nBbTTxHkpa9qR4m+YLpUO/jWv/oCEOkKAy3Ke5pu6Fx+D5BRgNtmjUs7
wuPgxbLffOb1AhAYpQToR1k4SVOThMwUtH75/lbP83yApD8hmE3jfBA3Dh1iwmusZ7o5htP1NCoD
aoibGib5qEQgZVj100NJrkZ+rwg+mf3VN0k0VGsLlJD4djf6LUULgFw2luMBGY10IqHi7LjRqI4x
j46Vr8V7Svro8fRAJYtsorS4s23NyE42UfU3S1IRO/YPS1LtshRlSdE11TBl409L8vZ4vGuDefXz
KlvE3dLJ3+2wizQvP1ybZ5gd+AQNJboJ2kglUTO2ImP4h8GoqJJyXla9An1RJwsf32qhJx3vkXzn
f7OK/+4jikX+X6Kk3G3iprpJzfxQT544dGO0klAlCOcZQmUpj2rjig66W3l//cbi0v/i1vSkP75v
963UXS1VmjlvqNPqgG9l22yrzijTjgcA279+N+W/BYc/Ponen2Lr0/ho7a1bN/P369TeY0LnT8tk
7DxmasLkVV/TmwoERv1HjnLL4YK/4L2gKG1vb2CD+Z7eeDBpkwSpHOGyj97AQIIgYzdTD/76o8qm
uPQ/3BoOLtNUJWJoT5Fk9U+rps1vRR1Jarp44WQRY6Tmv2nnQM7w6Eu18JInLNCn/MSbDj55C3fK
P6iVr758ueuUsIX7etVV7S7CURwcdPxHkE0NaVzOy8kj9lIJMx+ngE8rMU8UQLS+fcaDe76ldOyi
x69GyGFgR+pXAHd+M6x4ZjAzJnwz2pXpvx5qUG2Macy0LUOYrM8QZUWxAYmFJH1v5KD6+hLcIGYg
6Nqj2cO00nOndks6SyW0N2GkDh7l+FvudETpl5u0SOjOkYZdHNbU8BMNpXjB0JCXMek1VAJUK+ga
pc+QOQR6iyKGvOngMlKijYPqFj5vE3SgDNaMo7AFw6DzGOUbIpPMMbTghX0jre3ksycNCWFLrTgr
aTwx/UIb6t8JJj8xfimaG8PFU22RsBa2FPlSGj7f08IYfp4MxAjqVnRmgDfoN/8r7REOYHdOOCyy
sM1cpXJqeYpS33hO9ftYvk9rpPGUGIjAGsrhURMHWbS63cePg6t+vdJwP9GkR6u25H4Owyoe0oTV
9BzfJMhKsXeQp4pxkV5BcZu09dRsvejpFaWtfrfgY4dNVvrJEzd0bs7fHGq/2+6/r72uLvUUXe91
le4ft2VVPRpVPsjp4rNUhx26cBD2dme/woxkpelWZ6yfmqBwOpfD3ETNhSorOzZnmOwS/3P8/kb8
kWPw6WdTcy/nyHhbMagHvjTyqSGUgSQIRxdJ0kZnMjyENVa8MedaH1itY9AywaPqrAo4qEW6gbY+
7AQbOQEFOJyTnXFEewQ+MS1nbW+EJAjzS70O2k0moKdb5sm0mu1Sq/ybcCUr/3ZT/ueNEbnPf42T
h0b71Eo3XbQeDLSP2dtMDEvDLwT8bvIO/zoIaP8ulTLN/3y7P8WAV7fSdSNReLvxa1Gv8ol0NT+C
JMaHgNvZZnyCx4yBSa8wVwclHWyNmNUUIzagv39DV/oCUWQruhBk+q+qBcr2154udmiCOWgVyxvn
RXR4iGmhskorRrvsyLu/vgz5N8n+q/X0p+MlkpssTnIzXaQ0aydAUp7e82PTV0yAJfdLR9BSp0Xs
ZZ0+VAuqgw6I+U/lLkOZr7o5rZmLio3kka1rHQavuLkWJOVQ6U6LzKnBk6hdQec+AT4ljCu7p9Mn
oh0yefqPa+QbslPR8RqoEZNC816/PD1Rrx9pgKFNQX8wtTekDQfOG06wBXaaS0uoqy6Oqw+b9QRa
xamt0QI3q6Czg2oigWeATWZAJTgYW4LQLEdoH14rquUGwcpYANuQx8qmmBjHh7DYwDmi61U4K9CZ
YiU+pADGBICyv9irT5dm68OFe7cRL1vfR1A7mc68HIGtU453yJDuiIUeCMP++unoogL6i4ej/l/O
zmvHYSvbtl9EgDm8SiRF5Viq8CJUJMUgMaevP4N1gOuyXLcEnO6GYbhti6LIvddea84xb/bgXlVz
2Yp5yIqXGAbyi7BK1/WTsChmkltN9GlqAb5FpzMO18GaUcimYaywEdze5q9lD9dltDTGypIfd50x
UN5hM2YGzYF7QreTThq9ERyQNGg/c9xhPIXUrPyY12n8GX5WpLQFdwou6bvI/+sr3ezzQdfH4bVi
/QqgQbKguKCKdvLxko4MHPDqczTxZ5dDM0vmwQEL5VF717f5VPIChCdeN6O7fSwXzdInIus0JZLn
FYGQT/4JprpnndqVA/comlE2ILDEMVce/L3xHO3QXebCWJqfaYdOwzG4o3fuHICQXTUpPlE1MSEy
1uIWXVPxcp7VtOPmiceYRD+Kn8S/hRJ+6AlofWlrrkFHDQgl4k4LF1QjXFQ09kjVBishArT4VQdy
dlRe84d4hyFJwok8ZFhPVQ2HPGSOaf6CZpDDKr1/WgqnFUnN4Z318Psw+t8bbVmqKsuWbn0XXD/W
wz45x3JU1uFeosuNDBqwPcb1fTLyXwOsg6/Np8iDQORjsrsmoxYZfjwaRIyKMToj/nMZPqOpRS3C
OI80d5t0D4Tgz8WnJY13vmZzoMHEuUrn0XiY0/tMlJ4u8sT6ytQFPkkgtiISpYt9ZSJJS5Em6iw8
0D7K5tLH36+J9J/a8bse++er3jQSzpbaVqLJV6U3SYYTXb11II40pFCUk8wiUCkwK37szu6dDzb/
UyTffPLNbixLaS5UJ15Q/7X25/3JLZhllNjVaPi6rbksyyVFUx6sCCdK4XV9RDgCEbTT9gJrhLCZ
dnVOkuOkS1eNMTfRG9GBBGAlj67qTOHRZjUUJpdBlVY+0fQM3jssbW5sulm5yJWRnw3y2cp3h1Ts
jYDQhZ+ldDNSZmmKtiPCXIkwjPgTWmaeSruM5DDWYwarlyXj/KhxMsjToLCvY/kDA+IwlYScjxWk
nyjiruhnSOFRvOQTcuvCeItEB3Y0cqVhQpfP+rdAXTeG0zVO/tZ9RMEr/s5LzFiMRGa3dTplkRtg
qmy4zRE2CMwrn+rqCs0EkFKL037ANl4PJ4tRoieZ9vmlacfmc8NB66E0Bh0zxoGEvoTi1KKDob7R
QGJ79He1Q4r8C06cgqjcUXUygdepoYyVHn7WOvQXcbOpieygo9ydpgwf1PJAcza+lKiy7Qo1YI8E
jwMGKaJTkbG76WAoQnkohi6OIJNzduox948Y+0OGgLLNnA+ee4hr2wHY1egTmsRD6wnJgrVgSn4y
t3XgGeAc9EkbkW/tdhLnsjubwvei/9eLfVPoKK3AWazsWNQPKBOtd+BKM30lbjN+jMvan18JRFuZ
R8NVH66sZwDz/AMIRJJ4OQkMMx/pId2Gs9S+8zL8sllxkBY1XeRgZMjaUKD9WHCU1hQ1oWy+uy2h
vwqTraHRo0cIxmYleH3q1LOad9GQPDV4DhBEB+93LkH/pePzr2tQ/n0NUiw0Wt624V7noNRP/TNn
srFyHlVb4cl8K2tbOVgeWsROH1OJoSQPEC29i8fgjIx9zHKvgJXBlsmhikQwJEG+rUveGUd1v9UA
TnAWSN6r4qFOFqQXt8gAGN8cBrHQe1rC6hsRtBx1Xpl51RBOOKGKUrN5wMPbuEQoqvGxzRyWBuEE
WdOlKtRWIsELJ5KTPdQEPlJLtNNXurGeL83j+jyKu8EN4J9Xke7pxER2A4ZB3A9JQLkLxRI/z8lF
MY3zB9RljTICZ/QKcC3xgHPf8KBuYgfC46JBAwUMkHg0cXgNGabwT/FAX7gpHKnZQfWhwjkykTQg
0gcL2jygG3gDkrf2lYET0wPxwGwDCx2PEe0ghgL8kT67pswvp0UIIIz3y9jE1oJJyzX1hGzgNlCp
YRSA3c9EAqw/U2aCL8kpbmel78GioNusXMbxIVkRzyFrBDbX7Uyqp4wdGI3o1Iz6LCRZ4epKodO+
D6JU7W5Z8p8uiyj968EZtpgfD2/RRuJJUkvKEvxWe7oGSIA7V++c9nDCs/fuv3VO/oFw38RM2tk8
QgEcMQrjxlU/C7hxj6RrIuOlvjht6nW3Mk52CZNWtrHLmV+UD/zI+tCqHgUYGT+Z7tBQAp2FckqY
YVoj1vHZgqTFoJZ9YgcSYztQQEBlPODeH5OwJneTApfhmHjegeCY45kdKx4jJPw7wOTUo+JlD+m8
pK046N4R07MtwxxkgTQergu8ty2M/CdhyEHGGV7uQFeQdzoksLNorM4rkRnTklEtJoPWQc2yL/Mx
M9XuUU3vnGK1e7f7ZscODKXPC4UdW5xYiLYBxRLkjdh5FbCxFOQQji4fxUs+x29dTKNZ/VE8XDbG
utshSycZuCJPWORkpfOYH+I3w5GfhC3x1h6mqV0xxUqWPROWwJw7nFOnW8DJ0HrOeUfEPX6H9s6S
LN1bdm7KgDiuhYsW5OE+f9cgAjwrAyzFGbpDLP9BssSukL9JigcKAc/6KXrw4WGZo3bCCOvvJfC/
Hc2bB/lmd+iaUlSSjktRXywfE+tXFCzDalKTL2etOhR5nImWBbXdc0wAp+CiQK7zd7D1afKoHZPH
vy/nt4nDv96rm2PyqVatTJV4r7R194WmazG0p8S9adcoz97BswBxYczv3St/f+v988GGqsjsSYr1
fX7/8ULrWiC1aZfxhG19r15kKySX1auEufI0Ou8S0FzTgj9saFNxSmWpN6G4nJ0LXbl0rqgLkktZ
ywl7zlBNqR4eCUJaPsx9/ypDyAekAeFCHplYTJb4qhTfNRCNtLb1JYjL8NW4zmNr3IICRKvM+Bg5
Ie3jq6fVS2bgiDAJmq5d4U4hrA7b201p8K8vfXO36ddKRVDxpdt3o50r6zMkf1pfyJWMYhtb7/51
n4uPDWv4siNZ/Sl1E3LRsXjNKyTv+bhNx7E40ddor1EP6WeScl0tcnwfnEp5nZAvgS40U6Cjj+Wd
8Un7NZ8F6oDfkcU75cT/Z4n45we8aUw05yAVJKEI9wbCf3BXjUtosEC2Sj8LTm6WueSAnjDTt3bC
DL9ArTPW6bZ8nI7Bey/YNKtQhtVvOGf1dN2mc/orV9HF0wY9IFdnPmQK7oM8Tl+YiavOBWXNxgRM
ghYLuwANr3Yk1esmHXSZiuBdmik+qTtdJPmXTvLPH0y7OeAnfXQNzTOvhzgRHRPJ/7J4Uebyp/HY
PybMs9eizbymo+GKOWK4KjoZGHn+fknVX04x/7qKmzN5Vyrnc1txq6NX+Wh+G1vig/FuvVeTcJ1i
Sl0iYAEVPyPO0wk27bT16oGjFs84wCJvHw4GSCDlhYoy2SBTZsr+2C4w7i3zLatt81bRI54wNbkc
hIMOKM/f//0VfuuUSCJTPt3gGCjLxs3TcoqDyDBCCj8GXE89qB1kWd0oUmYdblNiBaIF2yRLgO9V
OnkCLrO787aeY5Z5AZQAqP3M8w95EWvLEsiC20+0FXIytHhjZQJsEKpjjg5KWsK8es13+lxhDi+u
wXawjndnp36JnpBxlRMOzH9/te8Z1H9e6n++2n8GMU3g+34lkqX9lGFbQ4s0gIYqnLPYJ16s9fWY
N2Mgmgt9q3j4WE4vuavt9e2ZIcreD1zzJdn5D5zU31RQtsoSlxo2XR5qHihcSP5YeWMFlOaXdbhu
5+qU2aWBMleah4ieT3bxEOcTPZzoApHTY7UZMZRA5l3AHOn6BXlXlHMF9GHClRDGwehdnUFxFPbQ
ELAGmzX4uCPiVtodf98Y/deX58eNuXls2+yky2LCQYhZRntaF1CdSB55YUXAEYAkJre5XyK+7ZjA
HPtyRhvkqEtwxPzfGQ5SCEzUC8qIEPGEUHDWQaYjn8TW5/tiWXvJQl9XDJrwJuAT7QYzvcG6T2v2
+3/4qDnZ6sjhvwEl7AAxuEwq+imdS/OdQo77wFQOcRAxSBhj//72zMx/W+x/fH353yVrkzYUrcM5
sGEyIqxEfytGsxKrANpTH0XmKOXQdbJsH5ougxNox1glYXOk6wriFJykYEJqtxY9mARZ4rwFXE1o
Ejmu7bIXFwE5wF5Sunm8SAuv++Ju8myV5P5AQqiekpghEhQzxCRj8YiJl7Bicakt/AfEDGfOItaI
jcU4T3EqyxaypKmabq1oLwBsQYNPkf0NNWCKSRpBmWK9m0acTOEVYLsz4AdmtFOOJwrxXaM4Fh3O
F7qFiGmQWjkXj6fYZUsiRR1NGfmurgqlwZ8r+Kp4zSPP7PbEJYWSR4/47/uuDAXUf19HVaGo0DnR
GsMe/KOwOJdWJJ57bvv51RjhDoMIjf0tAVoACS93U2VxwSZIWwYgJl8zW1YwnLAbfFypDKF84g5H
rMaBjAIeTyl0Bem68gObP0F9TKhNtGmP+Em7g+r9fenSr+WBYqBesVSmmsrNE9PFahxdZBbJZme8
ZYjUz1ucHQBI8BxvxUcEen9/oDmcmv57r/75wJt7FZwrofSHHmT5nk6vqxMnlYduJh9LYBHo3Gk/
E6EzNIH792Tl8zwB9sZOZnfPmd0se8ZXgCQ5pWQ8EiMoIMmV/stIR4m4wCVfPqrP4kbcK6BNJUS/
jOKBI+fjblodZLd/zPfXB2TiKKln+kb9Du5sDsbndX12zW13hflpzhGNISALx/lHPA3wRib7/IHl
QYXFsjsBoCI4Ac6Rdrw3ePnekP66NTcHziDW+k5W2XPb9bkB96wvW1aZRWbYDdRbbXRaJhGi28zp
N/JSKMeY2opjBCqAzpeXPkOLAFD0YM2NRwQfFw8/X77ywcIrdrS4brslc9ox5JOhEc1KzOi3cM8v
TKR5T7nRzAIpgfOPgn6eA+P8uYVIB9rstXtKWUzVqbSluAPpVB2ytQl8ua+d5AAyFbLV9LIL5vlL
8Ra9/f24SL92kH48nzenwlhJsizsqIbKJ3yelOdVO5I53E03vByQzIo1bYjszZbu7bHSby1k6od/
ntSbE1xl1r1QWjypuYLv1O1Pk3M6OSkz+smMBAQ8Tr4rtnYpjQr8IxkJgQROjXNOCCYANjJtcOmN
g97uSeoyaYiM8ydCNyMSdJDMaDQp5wljZdXr20VauafzPFYniWQrEtE7I6KFRXOK8ueiHsqTc7VG
59aDJKJZDvCLsBvyIs0dkmgatgiFY9kV61HWeKT5cXArkhd+P2ZhNaM1CNtz1BMYdBl3Sc/i1iIU
HgnrjuTKTgBhpShg90YocSjwU7LhN0Oodj6Wlte5+MWsNuGsUy+bcBwB0wNzDXWRh0aeJpFz2TNb
OcmT9vRGBzWQp4Aas8btZCexvKbEhO3o8QJDGdreO0/Gb9NdSVQlxDqWpNFcvFlJ0kRNgzDidQGb
zEagElToDAuwUeCLXVy0oy4vO2Wi+ZuSA6XoBgkBS45a7xB9nbcNkBWwYtjQQo9Vd0Prl/3wQnTb
ViAPFsMi9IXP3Jr6pVtcHZz4EPqMeSdPOuL/Gurb+snMNhe4rlfn2h0CfZqxKAXARiUn+97qyHcp
yI/FqsnQXB9yMYIKiN8XjhOIOdH5tdDRmuE34CCCS2Asq1+qMBNOe0k5JOn6lG+B6ODDVViFqCxk
Mhr2hX+sm7Uuv/nl3vC91jpG6lRjsFV7RvowTD0tt0g2F+qufqakXq47ZuYI6YKBO9rh4LTICZDE
oKK4BFGSX5mfZ5xmeIT+/nlk/dcThCappmKiLFS+5yQ/NkU5T9JK7S+0zyS00tvstDlxVDYfOuwV
10+5fqgaW9F2hbDxxWVJJljonThKAK7sVkX9IJv7Dif5Xuo2EScJjqPak1iADXoyLs8WS18C+kdn
dBJNZXmSSytl0J4z8aCye5Cw/lFDwNZ7MldstjF6JUo7DOGaaisX93J6uaCL0FE3fEin1zJfUhBW
8kwyp91lL5J8DTcIeZ+0UYSZzC4MRy9aIASMwmWK7YfdHHE3Ziqi6FpbB3OGGYChBM+HelAVCul0
beTLnCJaplXbydtCcPhfL24aRhRBN1dB2ShHeoHgdnvhVcsP1KMpr2xZT+g2M1/XAac3G6YyBrwp
HBiweNXFFbc0O3X0akg7PZgxYrG0qRnNG0BAcuAJxksD+y1/8NtpgR8OKFw4uV5fGcicLAaeF1cn
8zJ2dPQPpCmCyQ4OmoVegx3XbFexuerF51Ka+cWTFT7qxhuPYUta6IlGs3SUhsMmm5D+bl2+QDgx
keepNbvHkvQy8s01R8+3ZjVprKmUfpK0kq4jaRPxdTpxxTNd0H/02aQjYSlo8+t5F4LNhHJJM/O6
Vgkmolosd1TWcTQ1Q+ARoIl6tNk9GpayXwrSQQDVnG6idN2Dzql4V/03qXuAUymt2uuengQmRQih
mjproue0HgLcRQGlsps/nNexgQLd30T6tF3mlqP1B0lx6f+fUfHTwiidpAK3OZGCKaYm2uE6inVp
pxKDYOLA7ulsD0dbToV5e5DhYMZ2NqS87kX6Cqm2T/JHo6S/6AX5kGEZGrZ/JZAy+agD/Ovfhx2D
7G8ma6QF+wtU9JmIAvxNT4CwrITUzZIliR5WvPv7TVR/PRNpqiVZJg1tJI3/rk7T0JJPeiCc9/KE
rAsJ5jBvDQdcwrm2zRdnHXnWE1KlOcGz8J7seBOM9+xLn7WP5tRI5t1T415BVPnfs8EpuXnxlf2E
vV/Ytkf9PSVIb3SZyHcu+3v5/k819OOy5X9fdhPJ5/JqnM77MpuW6oeq25IyZhANNfK0rNJNbCIU
/UIaaMqzoH88NQ8neRbXZCF8YIInNPkKOHZE9C37cIetMopdHwi7CWSS0DyOYU7xUR5jZdszse9c
Ay5lbWKrMjwCCi89Z0f35DsGmv/3aMPpCOrU84kWAakz97otkjrUEv/9sqaCQMhULUW8+bKhlUhC
Kg/tlsvct1anfnni3FB4RmZTlxWae9ZcXXWlYqaRS4byPlwGbyFKm6mAJRBbxic4Gp1XD/4nb08R
T01SR8HiVgs5wNDHvZsiYNB7Rgwk6Eyy2JMKsqIcplmtPrFyqFNjvx2jAIgIZnOzFuSZex4YMw6c
Mv6thehdoacg1qISTB2GFme4DaEd1SRw2pH2eDUd4cSUYXrBHU4zRJpAz0MvRkcBFe/IjxZnuLmR
B90IxxmeNCY5SPTBQOXprMBGUs6hf4FnDJEdI9g3GALru75cEN4kixuApGR8JkgDmykn56RZ6iES
6WM7rKfJPnpq3mQCtfx5QSgxlgXFxdgcSTu6Y4yW/1e4IlzX1eDIAygmk4Ly3pJ5fiyEOY6NQMeS
DnfZVRTbYLZbPeTFmnbJCVMoCHX+zYxoygkaeL2z9WSa3bM+WL/vl/88AjfljGxU/qURrkOlK6iO
iJONiEXTq4nri2d6PMuNd3kYpl2vIw3ue7Y8P2i6fSEcB4KFMqQRNewgYJOrhQLZd33mhGS4ArgD
JdwmQKDOU1Nh5g5WxiZojZg2Ohk0DvGhJBDG+JLfWZjoAIU3/Zl5EKg4AvXi13SVA8x5NraCRuI0
UxZCruwKNFi4vILC+JLJyUVvsAlMQlMLVAjvIvKSmTCg3X1u3JwbeHofiEyQfpiQoxDFE4pIdQj0
JnQiB8s2JZm9bHHGBi86bhSMYBDQUVuFd1rI0q8dEu2fu3xzxjIEX6iNlPOEZM3SBScjqATA0qTd
CVP0GoHX34vvb4YWSfzxeTfnl8io/TpTmb1cnnrfKXI3+zpt9Ve5HStzbknp+DN+mg+4NGhoBUKQ
+OqU87VrahS1Y/Fd+zKO/rqM5yp9bhHaoEOVzu9/3v99pfrwfP21BN0cd6xC1i7KcGfQo1zMSbdV
Plq6iagXv5hMZqSrxUTJ2ReYCTUYMJq+MoXVB8NP8TMFnbG7PNLyTY+MkC081CSoJaAnRtRDYzJU
cXkzdafkQIGscmybtJ58kGa87qihOFeaiI2HQOPLK8nEcHiIvpImlOY+dGxSKZBoDUlnYe0xPcO+
9Pd3l3/97sj+kftrpqF/N3h+1Kp9IPQXsYwZSVUj8as7+pobf6Z2TfPltT7UXvUkbckV7aYJ1wWn
ZtbSWZA9Y3rn8fx1aPjjOoY14sd1iFGWXAUlCffXWY/38q38YkbUPWKrTO6NGX59EX581E13/JLK
rZmqfJR/NCxCxsINWKBkXFfjdlEfYhRs2NbYOUckFBB7Sd30LL+ln9n/aRr4z3V8Vy8/vnITairj
Oq6Dzlj22hNnTIG1Lh/7bYShH3Y7FIN0Vx5VN11q0zu/+6/b7o8PvymNzM6XTkXMGSU2pxIaz9l5
BcsMwtRpKu3Q27O5DTkzDUSiFVgF5UHnOd4TAfcFf5coLoNou78vSRsWoP+8hj8u6aYSyINSSyKB
SyrJejicQ6D9GhmboC4ve8hWON35w9qaxgtgiE8hoYXH9ok3UsDtylzj2B6kg4JHdd/PzWf1Gexf
PkQLKy/6Xq5G8vvlq92ynbPcmcjNQJ1/Z1CQWGdXc1rVNAQ6fX3GYk+MsDD++8v9fmTXNYYxePt0
Ub1ZfX1DV30rGB46cLZfACFe6r3+SmPDxuIAq7Vd/v2B8q+d2R8feLP8pnknlKGShntq3taanGkO
M+xBMkEWnO6oPcm0IxkqSntkMtg8AcIEW1CB74m9xpoAZI9Fp8x2NFss38PYdJXQvt+5K7+ptyTx
x0XerLyNX+VBlbP6QBDDoUJyslZN0mkKQD7A2gCULHotlXFDu4nFb9OtyIPVYni/NQmEOO/l2f+C
PUuIZjboLDQOGD/j5s51/t4r/nGdw83+8armjdj6gcmv1+/1r/jZyJwrIXjoBEM7p8XKGZW+QuPc
L4+V39fFf56bm3UxFQrdFyN+xlxiziU8BchUzwuGKpcHpUJ8uDQY/zY2lUiFXtAYU+FQ4/dTwXgL
80O6Lq9TqV+0mpfjIUnnVfxIz8oMthHEEX0txXbBCI1Bw4cUuNfXiphL8MJfDQEBXuOPIJnAoCD9
m1L1udqijFT3koe60vchzcH8G/UGY38HFWcTPCZbYazBlIjtQJhUzdqvbY4Rl5kI8uq6VKUB/UsM
jzqVn83SFjdE8PZf0XOIMAXL45f2AgKNPgAvK9V1CcDHrR8YoJLKyxEsooelv6MyyPYDYt4YAsxR
FVBT98Ey+SBS6otjeBFOMsRKiX1aB9c5MciWtSLwtO+d0MA3O26MZaavT1AmhBEHC866JnKhFuMq
duD3U0mIyHtojXAWBVfQ9av+8ioRIq5M/n47tXtv580epJ0EvzMTHqhYsnPVKRpbJ4CYcY404mw8
lItO9MWZyz+eV8Gmmw2wM2S0MYOUMS+KSGg0qGmMSkATm/ZQyW6FmPgyZiupMycQ7eQBXCenCkQ2
0BDn6MQ6bUwJLD8xwiOCGv5aUVFmTNVgh/BFfqqPCj10y01l91qOzve6YpJ15yvfTvczo6l9WeAr
q9venLQhvVE8hIA007VInKor99DHEvCNUItnZj6yCHZAEav23tUD6PA1wK8dEfqI7rFVZ6vEO9GU
JT5s0i1A5pUT4C0ovaSvy64nOCizWTjIO80/Qrha9B0rR2jGdHv8tzqbWqeZCYx9gIIzfcLFNJaH
PhmaR+OKl4znlR1inH3Es2CaM4KBb2IyTp7xCp3SFTml+eHMWCKxvxM50SOHTz5cirGuzOgQg7Es
N3kyVr/FxDm2H0KqkBFS0RDBOA+DcfmV5+4ZFjEAd/xfryiz2Jn8Sb4iSBAVI4IbVkDxaHKIfBp2
LN27SAeZRGuaZ2RPsnZvMCTRfxGbOZDDOa0yXjCqzvi0KQqm4YB5zMPJJRCbKGrdJ3MJXd2QS/MW
MVTihJlPy3wkc/6Zl3goHXkN0oyvbT6CW623wByobK8zebNbGC9D04MKFX5LY19RpC2BX+DtOu95
/VOOvkOJSMEiaW4bTa9D2hKACRR0+fLcLUpprqoMK1CtjLM35rB1ad/T237raf9bPPy/dVK7qWfS
sIvDNmAnUfZx9tSRp3ry4sLJ9HkxNJlXInwKAZ2LTbXQtCPaXji/hiYmskF/LsbTq+LW+SR9swBp
S0iSliqImqp79IlRTFe1v/TDhdxtYrwiEOmIYFInIXSw0xih/4NBqsWr/8TMP8eNIYwRd6bfkANm
zdiO/148pF/bWrqpU62LOvqOm0IpUQLZ7y4BtfIX4zGZozAdNWEkGfAqiKUrknsf+OsBHZO6ouma
Klra7SbUmLEkyTSkpHV8OM+zXQIL+TISVv5SeylnwY4mH/EaD/pj/KJ8/P1tjd/KdaYclmWJsi6Z
3xq/H3tvm2mxVugNNn0SaxWnM1dh7KbE21Rjw3dKaIuXeQBYnYh1/oo50beZPCvR/ZINRpf8Isxa
O0wYTU19pn5LofBE9aBpx7g8tMFKAiM9u3jtV8XLeHH4tUXeod55IP4GYeIqgepvTgu6AfTFNIB+
JLuakxLmUbGLupUlTqAtl/BIiRGoZrHvUoWcMedSTtGWKKZIJYhI7zwYE9ahFEawvu7cn98qeUkH
wyBahmJq38qIH/ena1pFPZ3q817JnSv8RHSy1iilpL+u2JmvACQH7KB9OSFaWYlHZD8N8TEVPaVR
NsFXEI4rNyUU+Iqyn+HbFgupeHFNxL3MTDV24ZGiTC4dI9NaxEo0ripPP72H7Q71NdMeK3EIRCBF
gdtkDojDHPCR9SAIj6o7kIXIsFYYDILOYNXZGYfg5DFvUxMvClwYojRpanJIKyfStwNLHOiwsmIr
UOVpBu5k9ffN+s1wJUkWT5PKvRr+++9Crg+UXjlXIaMZfyL5tg9MT57VoAdhtnvKm9FNNdzHpNAR
voQo5tjt2Qb89f/pKgBPiIbE63uLYmgtv0oryTrvBa9yyvfiC8RHwWC+erBWnE3AuAGUvQzZHMAP
Hv/+cPm3ilKy/vnwm4OBSqdNNBte5tTGINcv4PN8MTR8qukJXQkUqQiPp8YNNtE82J+RoMz07ltT
n0OYDOekzQx5vdBZ/76uX1e1n9d1cxZI2rQX+4ybArYIBv+6f5RABfUv4qNwr+vxre243S04W+v8
x9SRrdycxjqwJXlqfv8AmkWVK87YbdnKXAViNUOAelG8MqT5QHGhLQQHmbICip3OIGHQnJKYzYyC
I0PEcf9afHR3GhS/Tv5lXumhfSapojFUUj/e6CwyLt254Y0ugJJTIGwN5+S1IEImTNKXzVzZlKDO
7q0jv3WCZCYlqq5pmqzKN69GLksnWWn51N4VjxG5jEdNQv1vbtM95slx4pxm+caaXz5il8Gj5lgT
4Yvu2LKa+Fcn/Sg/tEfkKBc6qBwLJOjAoWMeBFCOxLGyAlqEvEjOK+/ZmBH9WJpQopCYjDF8jxuC
9iNn7vwFJivtz2z00a7JYbfwO9n8MX5qPJIW3oeQU/CUd568X4XCsqJolqhqomZ9H6V/3O+gFEPj
ElSsoHzUAdcyZ/R0kcDcBroPyJWxZ+monDhJO2TyRhLMBoCK9YjtwKRhONjKLqRrrdR3hoLWkuZy
diAfkaks4Qw0oY/kmLWAiMup5RMLJoNUOTuRq9l33iDjt8Lg5xe5+Qmja2nokVzyRVCS43UiaQUp
d2xT6vbqjg5f79v10wkaCsS6L/HLn4ebYT9wihlTAPaxZ8HDrUxiGbtWjp95ZBLYsDUh9ozNZW+B
gxyJbGtH1oSJuI1W7TT80Il4mxVUwNNopZPcHGHbGadTC98IOvPH8Ml89V/gZRTtpKqJLHsTn2Vw
mbOThmVkFE1MwrcxqScekxcLYtRIfzb3OFpn3ZJ/iuDitTmFyrrWsZ8u2nmjjvpHAe6mgzGa8SOd
YoUkhGAerjDwfVo7NiwJOjldjy+GL/R5EJgp4kR4QWdnWiMHrz6HQz6GxHaOQhthqy0l8o6obl6H
UdeknfmHwk4+owlgTY5dI2gxOHcYnRjfiYnUtZAM063RT+Q5AnbRJu/rRZ0DiiPQo6HOJAVgytQE
p4hmE3cIUAhc00jtR+Hkri1a+a0+kqkE2UZkVVVuxSBiaKVZmfL0XtAhkgTPmFDlVyMj6anfa5jy
HJHxlB3scVK1GG2ksc8AaaQ5EhOpE4kTPCFjlrYzKdmQwvyBIWZt7jyavz+Z/1zkzYIbhPFFrkWe
zMrB8xXiHLQrG/PHYE8EuXfn0+7dkpstToiLay8OL3T/DnMKGJFtOSS8lV+v6YN1B9z163768/7f
7FtFGDa+VfPV9Jd0ygTgDbi7OvJf0mIcw1lmzLRlMCC6OAqGXNvzhlXPreZ9OkJ8a33ojkLpPr00
o2Z75zYMr/t/djm4VroMoUvWb9e1REpUKei4DXJs1zjHu/FbO4+/SM996y2b0TCgVzccQ01sgcrc
2U++T1z/+fShha3LFjib7xPbj1VVaU6q1CQFRc78vFK/qG+Ifn4t9wwaS7pL0UqcdGPjKdu1BMoD
QUFQq3L63zF6JdpOXlN09JSMQ5QFbZqrDWdgwVttLXkR8XJxbidhlanMyny7LK3NENA9893Urpxu
Qnfn73v5+x7x49sMu+ePb+M3mWaUBd+GHgyyYt4rMR3jqCQvJ3y/fkZbrIpnWNAMcGkh2MquNYCJ
yNPG9TdXO33AeI3L0mkntAQYq6gfALKYU6o2gWRzQx8nayaZKBKA+8JEvIt2Gp74v36Mm/dP7TLJ
SPTsvE+0UfHVHqDovaCCINW0nUsHhEN2G9vSDPoVYdABgdfszggx3X5IeQSueM+R9GsFpgyVF7su
EDT1pgF2bWMlTK8tC8IrGmcCvRYf10cilhzzNUI2RKfh47qCIRJlbrA3gxFezQEzgLIV2xLVmLy4
nD1pOYSgTbp5dKdIpgr/5Yb9uL7bblXb5IZ6Nri+cEGvSMunPiPLwtOhFYrIsry2ezwhdWGFhX5V
AqefQeMnkYNZvWGj15Th9Z9Wg5hqpfaOMcwpqCb6elzs8nKaSyNkVMNQY3fZ4NLBubPSAATU4/gd
OUI65/ardrELN4JC5eW/XJ6LIy/wV41Q5+PyIbk5J7oPnHXNymcpXfFvi8sxkilEiZbAK22f6dAu
Bs3TLHBJ52WoTXohZkkKWXnrY4pMV0L5ppH8zJ4nz+j5cPoV1kS8FRzlj4wBfLJ4uOm9+wXHN1cm
feZqxw4zVGF39cS6TojBaiUvq+eEZ126qQnMQWGcMQ/iKUfgUETSQCNlVG2s57/fxl+nlopEOwDN
iMlIe9hufryN6jn3C6kc9rzWNcqhBZLkLLVeMYlPgCPH8ia9zq6El5GJHYK3HGvGmGJA+Woeryg4
yDBrJmZ/b434xWanGlwTwkxVpI7+HiP8uKy4qk/iSeOyKKVw9HvpNK4cHw1GbdP8xhAb0CY4Nyy2
m97a6sgjSdbkIRAxDnj0CBsQp7KDzrcHqG7MkmyRxmssGH67xOV1JtUVsW14fQmeQtYflMiUxXC2
YxulZ4W2bQhqhcmGNQXfwkjxF81nFcwgWxjF+EJrly7kc5tMAw5w5rOVsvMMKWLYQ2zjjbqqZNja
bI0U0aSD+qWKJsh0S4KIHs7obCpSDxHdhpPOcHCwA7GpqXC53MoGmSj6e2luPWL+5Wum8aGI3jP4
prQv9dX57Pm03h/y9nit1lq47tIFvCv//CmTjqlBxvIKsMvNNs0fg7VJvgGoqmab+V5QuyeD1uNb
zheIJcrRsfnB3kVaXHY+WvWHXE+53uFvrp0AxED+kpgOxmBeIlUlmsnLhlxWTvfVkgZ585AgwIjG
kCuhdDDvhdTjk7/rFuicCuwYzhmIHH3klhBMWpaXaW+6Jyo8otZQikZ29cmwogRtJXPvHYO/8RCB
dYhsv/OuhKiNry+IgbKH/yHsvJYT17p2fUWqUg6nioiMiOaEMjYZhAJCQle/n+nvr9q97K52ue12
BCFpjjnCG7i0beeAfKVCR9lsuvV5/DAiZkbVK7rp0yv+dO1KrcCzQOimGNpmbInOLruszHJU4DlM
3+XmOmvQ59F5AijviJwhu+Sh25ieJi2QsK2axWZblRF+FcjtGloXscDW9iF9HDWy2WZR4SUHQSXM
kjM+MGlYOZ1iwk4jLxkG4E4AGOldoc3MVB/Dz6jqpbeRfl6l1UCGCys823EOsJTwDAMM95NHr9nx
tEivNsdPbKtQn78xMdVjW51TwKH1cKMpzR00Qlk2H4GvNZdTOR203Do2BJwEG0KMo7M1vVJmMXQ2
CDWIDNPQN2CZMgVxUYYmnS5WlOQSzX0XOnydxlnTlZ+w3X0EYwFBwSBnWKsUcz0DUug2jwWa15Nj
Nx1IyCp1UaHI1sjhto17YRyC5Rcl/L6QqS0fO60aoZG7gZyDCwGgbgUFNc+iDjEAOKMu0mXkpWiU
Bb5SobyL1AuXa+vE9HL5Z2EDAJkyBlRFc/ll4f/bk8vx7eXdyaaEXCmCyOJKWSdk4bqcKUQy0Fpp
2xUMV7hHxblX4f3jF2iLEaO2OPM9hV8XkC+AQlBgeakHbgSUeFPP+IR5cTi9KWrvfPFv5RSQ5JkV
GSpt96Aw4yRaC9VpaLRvdONJo51yDfWMMXZZ9dR+w371fhb+0tVYKDVtqUAy4kPHOQecTx0vnjQD
jT8EiQbDiDOkd9AKLo2Ike9NSbjRVLxaxPjdwD65qyCCbi2vHZwDJWBgAxuF8xe2jkSrbMJefG46
pfyBB4adweCPj1dsI4yoMkbcHC8jsmEGnBnfdazfSouf/Sy2ANnRZSg8jq19h1FcMiW7yI56nKoN
8usg2JwRXpu57ddlyMboqfEGAXRMsm4B5Q7AWlPFQ/2Zhv/ek/4y4Tc0S9MUxOhQz7Tkbxmial02
ZfMy9KS0sn6bpwO9VP36UnbVE9MXsu3nVe/kB0y5tVuYn4uOiabDv4/hLyRAAHAGLQDH1Olrmd86
R7qSNsXhZm5oTQOA3PQ1aWJuxhcM2nLPeIZ1NpeEikaGzIK+3qhT6bF7ZNreAaDf3jsqwAvp3kAp
at12o2MPirwpfl8v+NAw44+EmlcJWxKV0nYzLEvcaYEvqWKhVchUZ75qdu8bVKUm1XmaXYykMD1s
QtMmSi/b431+vr2Z4DAv+JpUb5vH/onVNpxiH4cn0/ElKTLUZYW2otk3T7/VQurPDNgwZNOxdN0E
fmFr38o086q+LrbU2glCIXEW3xI9cNxbcJuoO9RfidwoFIYXEvHJPYdUhL1PhzLupfttxwkveIaB
xt5CZAtoEdbvCp4aSCy4VChkbe4Zml/QdLJg82b6hxi4+/KC0NDA9O04XQIEG5PC+dm0yHykx+rB
xcEaw5XnxtMrYquTjlP/GB6XNMFiaa/3re6x5yzMJSUi3YXzEBwY01wTlxPwq31GgXOKhYfuH6aW
kDXHglVougFcLRlFkBDLHewo0EoKMKsYkKgmKHHXPchUwiQHoDjCg4RvUKgO4tnHzt0JKyMSIiO/
tNv/gu+gnaZohuoAv6bZ+m1NXKzDwciKUklSKbTlSLOjdDNC1tM5JRpB2+mg1XTqkbzaiJDbAaKl
EuLhemSVuxMSOeUTpZAUf96wbJdnNb6oCGuGaZro8lxXR5L0y/r5GUpoB6sUA4ZuIWb6XSYhI+FX
TnAFk5ccm9qklhgUOl7eArEPpHze2ot/r9e/Ph8RQ2PB6jQgv/UprufytLENW07u2RnBmvh+OLml
EKtPpGP8QgVKiv/9hIq4y/9bB/IK/3jGb6vgpJya5tjyCg0rlh5pL1OpXVjTm9rC4hPCVrQh60LM
T0qY+pydmqZXRWGaD/XzL1OQv714i7Mty4RuRfuaB/yRLG+Op6KA8C8n6mlp6J/mIX7JMLs2CAwL
7dEDnN1fXryIft9fvGWrlmIiCIzO+re78aplaqpeT2jFP5cZXV2NYdxNeXWk0WaBXuChw8VGsEtF
nfWRfTYyUzJm7fWq3rz9ciQ/G1RM6xhBsU+YMhf+W6PWudmFdqltmh1yVBifzWmr0d/fnKNHs7WE
Ixcieo8XfsLTfz/xj47QN11hUfX+cc6zorLymi5/osIqoqMuS4FhS3j2eoiJnW7ybyC0H1W0eD4T
WWCDUZdsf1Fi/3i+s3IyH6pybxJt827AtJTahCE1VsB2ke6eVwKwMoUNo7Y7pKOltqcC1LjY2AAe
upON+2ReeY8zAD4f/z4NP249DsvWOfumpSm6811EIM3OdW7drk3ylAaF9N4Y89TsXrSFySGCCzec
X9a5+mPZaaZqA7E1bctQLPVL+eKP83C5sF8fnSPnoTwPniecbQSQaZO5dQH9CMLD64pBA5x7wngm
jGsJ7wewKOfVnZiN4txNmp+pYvQ6hwMCksSSkP3BE2N+wmLJfljxybK8f58k/eeOaSmsE9tQGVNq
PyTMjqd7o0ha8UwUdrtD4IBUApQnhQwBniHcvA+UZWlsIkvuKrKb7+6RRGb9BN4xvNPUVTsnJbyD
02Laq/sgBKwSFwtManOm8S14tY2vqBCwUOWUouwcFPj1YQozuD7jWxbc0k6a9lN1eXz8EuT/Mmi0
BJ7AQAxfRwv/a4ryx8VQpSyt8rtTJbcNEqAyfQwU8E5j8whrwpbCjQRixquPs3+fzr8+LWL/AqKi
0B2Qv+VminwxjubhidUA3Z8jaoTpKVJUyBbj42t9AczDoreevwT8v+AH2Xcdh8Eqyv+K5nzrlBRH
yTBMEN4zctLY6Zl40L7W5eSOsAt1GD5sce5TuG9xXu44wyP5RuqJRWpMXn0crM4Aax2XLttjom6p
l/AnwTskXWs4QwJJO3t8NNPfrtDPQM1KUVQA6SiLW8YXJOSPK6Q7D3hEJ6ecaStrWuKiVg4OXfMN
lYRDX32rQ+gvAztxUK/79zX6QuH+d4f47xN/i4+2VEmHY7EpZ/cA9o1/6WodtKBCrUMDvbPpFMHZ
veLpCYfQP/u3II8k4Fw4c/h5H/Ji/IrUCB/KcdO94QGq9xAAnW4Gr4k8fHX03uaXBfoXfT8RWwks
hkzSYn7HFKtHS7L5aTk74pdLis4YX5gevSaYAl1v3vETAtVmAIIzC3E0d0DTVh3pzcQ2RsKgCVFN
YBbvr/f0DUpm/m7PmUcoMZqny+dSj19jkbiWH/rM7F/68lSf3Xb4yHm3GPxTFtgdASeb0ezDzBwP
4Rki+HiAZxiNFz7u5PTu4W/kANjvv47HtR/7OK9bE1pWqNtYlv1tJWVV4RxPRlPO5Mlj9YpOw6wv
TdOYWTkz1Y1HNhPV3ZeLuAbQH5zPvKprr/OF6LXKXS28RdpwE17IptEFxWr2DLwUlQ4P6QA0qZnn
HtZIKYwQ2u9dengzrOoFkzJ6+e1EmbTDdLnBvRzBYf+avOLH4B4Tx6vB693ep2/1gGjIBFTHgVGM
w41lG2tbxBoYnM+skcZNcZnmS4DCdDPUJO2Xw3Zm3z1rqDx9daZOtUnZL/uXWZrYHfRFe9eJ3dss
03k6R45YXzaDbFDMjwEGDV1jbIwPo3S3GTVdhOWTK+aEtidMBjGq6qsRXG4GDFs1VAK9r3bq7WP+
mBeDfKr60Iwe88O07Ci/VOOAV/5ycWjpO6qKqoYwk/iWYtwv9dWUnuVMH5yBTVy94xjCNTPIReGd
3Tnahh7DZaxLNRe4lg/kCJewAkCg5ec9M7gHr4mFJ+cG3oc+UEYgM+i8MTwq3NN+Mz/29ejoDdTo
CVzjHtQeIB0fsR0XBnOoB3n3Qc2E0hWuGURzrLYQJjTVHuxx+kE4a/iG7Npv5FoX3GTpNSHctG+A
OD/99urfaRi1bvKiY8wD03FE2vsLTHvNOuzMLzqkdFAeQiyTLx0nvE00el4ZVgGBo3UK2a1qbh4i
A0i1bYtfaI8qOqeIBkoAON1EtAttHjHpQoW+8ozVHXM1LFgxeuZ8ZB4A3ufNveM37Nfj7OqjQAvp
Fh8VFtcTtC8W4KDU3u2PjSIUUoAKAeY9X7s4XjDytibVh/0hXGlBwwHvtr0XJmDC2hD9rrmqMH0I
ACYKIuEzQI8VrXz6Wwd0jSSXHe+1zcBeM3/aftlIUUuC+hcyhDgt7Z7YiMs4G7igIBBHoXiALIdz
IX+xfG1P2wf1y5Kvbkz0MXxBYeAM+xEhTY9HIFExdsVapznGriekkVyJ4XsizdK52rvuDqNyWS4b
JJWWOX92/iVOKvZf7knqfgo6KjvHMLVvdVZT6HXdqs9qdnFXq3XurkcKPW9Q7IHibnMX+o07unuY
Z6OieImY2koBcxyfEApLbrcbj8cf4+XVXdKtCx7Afyp//HS5oSL8iRBokTw6dW7Evyhe4nTNF+Id
SpGbfIxzn79+uhFc6yF90s5u/Pb2fnT3G29hB5+f+1OI7OTk81NzP9FZ6HziVRdN9sI4GmvXiNvO
/Zx8boLPfeYNh8P9ZLJY3dxFb7rHCNLtre68pL34raP7abiTyecE/VUX0293K7nbu7tY4Km7WK1X
q9UCu1i3ZgfD+uf/3jbenmet3M9/b6TmV6n8bSe1dFhlNFtUIKNfGKc/tnD7Kin6yThXM9olqHWA
BEz0e0/yXxwp9oTCn5dDOPifnzy58Msz0Ch/IYTTfKT9a9/gFaDKwcIWr8XC3s7gHaFkH7fm4OkT
UDy9K+OBfMNWVdjfiVe8icRvo98div95xS+Pf09ffC3eDCxXlY8qMCM7Eo89wI3S20TcEXSc3fUA
jnhfckdIeLmj2WjLx9Es9WejozfiZBrhaC25ZRrzako8NzwzAj/igrf02fsC3RuseaTt1g/X/mAQ
zkahuNfCwWCgLtaj0lXc0Y0bbgbFdTDa8lx+C15ge/RgCbv51z3EjdMjjQ6YJQ8ad3cMG5fJrHsM
MfUOkzu/M0Of1D25M/4RoHzoatuTOzI9PiITGoqPWbhVeDL23mk6RQbVQ8HLqwZMoHhdW17V/93y
jstBbRlsgFfCPrjlI6qALAMq0TF06Y64jenycxufoqf7dMdJkpj+xy5apu74FI3Hw9Tt9wlhkek2
3hJHvkvAHAaRDwGUfa8nKPa8gmsdPxYtNPTMbYM3/mI5/uj3+62HP+1yvPz4uLDuxBPRGUTb9cCL
h4rCQYhDEZ9LQbEsljgnRKdox7F4J2+8ZC3SLiP57GNWlYijo/0VozfDm1iRT3eHOkjCgxNhOTpU
X/p1CJ7QU7w5tS72kTIOlqqrunBpkmNHD9/RaHPFe+vh4/T1VoYPHtkKwPLwXG1EmG4n/3tAwMXu
stgDfuIv8Bd+K/tNMKxBfdnumzDJ5EP3mQF38co8gtDhdqHGeA9vDpc8FM8rnh/1OO/ik3XzOaZ6
+AwfWchn933+ZQPmvr9xjt+GQ/6oqwTD4ZvWHb69a97wnSdrg437TigRqx9NMxf7UH+/nx5d8U+s
8Lp3wGzy1ZMQbmIipXmSL765vyICixUiNt37yb7qAD0R7+6nOfzcf9asUrpyWJEewrrzWfV05h2s
1AOmoazU3mJxE0sLiQnevownEbPHziJ1V/dAYBhu7mev7DmxHVyjDe9EJ0YO7snfy1jvvtyp5Is4
sJ9ihUzkqzqTyX66r93Jp3gZ9Mq/YhQpLHFJJAtI1ZHLicTh7Nke7bHQDAhln594+ALpv3tsijoA
Zq7Lb1D7/6Gnv8cxE4M45sy6aenOt3RGT7PUOt+0x2wgwg+v8Ob21r3/BZxVb6G5qx7RmG9yXj5r
4jKf39xBFRCkV4uVOF/8AvHBG4iI5Bf+yl+JoD1YDXKx76xFDOE8rvj53V2vRERH590n+LBOt9vU
X6/5HfDcwXpLPBmt1ytQ1248IhTM0O7zCATsZ6NR68ZJHN+82S5JZkl891i2ydfSiOKxG1neB2t2
t9tFMaEljriloyhq3CTZSXSymfO4SRSxvCL+Jt65ux00IG83NuNkfPN2/D3KIcGH45n+eCfWa+x4
yTjajZOL94H9RiIepXHHYhO1/UdnFh84IMomf7djG7x4ScITR9GYN/7xkDuefSe2TsLandjDf8n/
ts67x/eTr5/NDgG1Jj+7eRxuPwr6w/6bWJ0RQWTYd/vu0xsu+2IFvr19LUUApCzjwBPb5ZAVMuwG
Xnc+n0+n4j7a79lC6Zuz/XY+Db9ymcl9brgNXWv8defhowvEkdUxFTfeHAFEdz5k6c2786Pb6X79
d3S73WHBGp53gy6rMph3xaOn0f7id1l9E3E/f7K4+AtCjbufbLzPyeIYTSbedD+d7Cdse5a/51lr
9+tXwYEh0h4Axnc7k89rVLmTBUfWE99YLFgcfM7ePmF3X6xwZPGw7xUbO3rpuAWKXVR84U3O3uSX
5hXQhZ8pvWWpwIJN0MgM2L6lTxi9HY/H++kxK8IVuvAxpLHoGpsRs9n42W/6Sv/QU/pI7AftzAoV
Xw3KoRqQznV0jxkDt7N4Xzsu97HYystArCS3wHOY2Snf+Lrzv368Epu0+A05yr+WkFhNYvNf4PgD
xEZkCnqE7DWfSR11sOAneZAHvUco9RaPEKX1gBVYidMDZtXL6UgNN++LZoTNCXEJvD85kM25FlFs
sFqLVEIJZeoTxafnG6NbxhuZ8ddH8QrYI7dbcgJQncG68RtfC0XuQG+L40bj3ueliG8gnRyUC9lb
i11f9cgytZApXCBW+akjsgS+4tFyT6SeUvLoPXpFL0NjFJewwyDrZR24fWxuuW+xXYG8n+r+0yN5
/NjtkKBhL0xmCkthfP1aGmIJitUS9RuvD91L7Icfy/6b7QZyOOz3RcKKvJeQqGOPouSIT6DRiqD0
sZlwedSPD7ZIiO4deq7ezvR39kyEAeQbPfQ++Yi/6O4WsdZ3Yyeg+GedMxfxx463g3XJvs8EzENL
xdNHuS/zXsAiE0+BKVtoRXJ4jxGmBF/sC//bjC0w+9oB0e8LtDmEN7PXRA+2RARYPIN3GYYBpY4U
SajMSlEb3HAjf/ktWypwvy6AtBHj9K+9HJAgKQVVC3+CJMRYPLbYMv+3sWKSFJ7Xl7A5drAim2a4
wLOpsdvA89wEFQLb/3tT3kp8Ya3PcoO4h2sOmXTjFn3EWV0K/50RK19KCt93Egv6lK45DDs0+9tO
UstWdWwrs5zlwB4x0EmHJS2Eq6e+BlW37Jbs0X1lqp9ifQIt5cKocWJeuisNpg4qSis+POJjTY5X
vKnvp0NoQnKlb+O+hrLncMORmpLJiQzyON3ELaK111HbAzHSa1mqWB2xNiJpmD/8I/inom8z8/yg
l1PpvvmGWJZMVNni2RIC1SdhyCQANRDZEnbXiu7t5urlMTAyZIE2HcNwZc27LlTHfSm+hK+5Hnx9
pY+siT56raq6V15h33vqSBAHjRDpGpIeqkMA/Cf2f3E5rNiINd7uHVH3ozQ3UqYZW6zUkdcYXK+0
6WaujTM/ewZm8lJHOep+aKmOj7qPpN+vTCrFEpfgv5eIGhEdImaWCiMCU4xtPv6/B69pXoq2eNJY
AirfQIixu/Aw86GGhK3WA3JV0TzqHoGq3/BE8p2He2PJG0OdPlMRFV/IoPt1fJtrS6a71+lRmunz
dDPBOuI9J8TsRCMfixlEhlCfy4MSFnVVdw440NSoCHvEgbTzejuSVj67wI8w4kBqzS/7G2bwT1fB
oaJz+sjDV7/u559Otx5d13mQ+QsTnLkzw8WGtorYCK4eqcj+c4+ZQAwcldYKWLFA5HzkV7S46MKA
lBWbVeGBh+jc+B81PrLhhwcInLXI1LlrdtQl/q5LPAK6KkyPEQX8bYSR+2NdvAZmWLM/Ts8d0A1f
pN2v/6+33rmdtDlDf/fyIAmsMccW76l37IrUjooPDVGRyQVmIIWPkMsNk7AjEcHN+aH0bKa/h52E
oOmvWlPyzz4A15da1dSxK6Yzqv/3+paXtjjam7JkI5M6+MfC9OsXftWtvYefxkV86jziR3wd58Oc
fpwLNeIRb7p4oIWw4aM6qiKlA/sl4I4OFVeUVYiihNU8j+pdSv6VhqKEAlxLJrMjwaFk+mCo417f
RTR04M7GaugQ19pAhpbNPcybCH8AI8JzR1tkSTVrg5J31YcSD+oZ4xXXDElBxNUhrPlcq0jFA/zY
rTslb/fOr6Hqb+MxwUsT1FLDsuRvM4P0VWd69lRbFKS8Z6l1S7iecjY8ydQqUnJ7dRmrRc8DaIVm
cQMMoqQT6flhmaglY3BTWx29bXaoK/47gv7IQliRMBxMdNxUkpDvs0TbKNL2XJ9fiV4lD5P5U/1h
AzE5oUq6/XVa87dTAAWKYG07FjHhW7AuW9lpWklqkmKDKxJiTNXdDnVtKOu1V2XKQFMHtrz99wv8
MfUQLxBOIl7QCnNC51v0kaqzbZUPq0kOVbIhkzh+HNNAKeeb31x0f3uiby+uqI5Nnd55ccJE10Y8
bFE8gIFp3nPzS+4Io/F7SBV202ieEFA5lcr3YZshpRibv4o6QWoNKbVhiVm4EMnGkvDk58C+YVKd
OMWVm69BaFZtJLcuxhQtDodDfF4aCv98BzApY8vM0Zf2T91N5z4gvxzhWj9DYnHrLPXFzUJmya0i
i2TmvenTq72jEOAs5cVhaEfnVZPFNqSng5uSbCTPVRs+Z0eKWqCiodywjR6Z+ZznlaeiVF0hrEDP
Pp88ae+03vOSVOvNybuntwCR0acZ3XY1+h+vqBqo/O2cRn97E+DUtld0SHsyV7p24BIZgNCg5ht+
vbUWQHJ2SBfgy0J6F2Sp6T4XTNiMrnkDhdt5JJsl5jL4Cm+HsM0A4nmt5RfD/K0JtAFtZqEu7uId
2gODh2Jq+IiAYzaREz2Xy+V5iLne6DRCnNzNkJ8bP9zzEHX+pIKTS/ec3Gw3R/eYb5B2kRR+Pib3
UTq3JyuKC9FUzjmK0CIH698o/idmADO3FC6x54SOdxNIY8DlSEMGGW38RjB/Ua3qWfTKcAXDPa2M
MPpKhyaJRsioIj14B5v4dWRGku1AyiPjGtYApUIMCFGQpU8A9a/3lH+bDv0kwXHHgYGDLY6cFeNr
EUf+2MS1/KIr9vVWJ7J3HdPtEyNlXIf95zEg4BeYQ08OKVk5bcR+UzA8OE6BMSYwlNER8rBpI73X
fBSjfZnJ4xW+IfKfIVYoNrl6INu+coJgBWrT6WVQJV7WErkHJt/ag6nxvJnmNK6MQ/+ZB89pZkZm
Ma+uCzlDQx5o08Urpnkxf2Zfxlb5uXfqYiwgBS/E/4blITimvWfn2nuWfdwunIFjDxFvxPOi6Bxm
l09kG+TVq4rejqwYI/WVd7r9KZiFG59mC21xC+k8cdlOMxTt3wWUTJV9xvHMB6D62r1KDtGXsOF9
CAu3i4sEobx9rMH3ios3V5lJhXPuMFDC22rL0YmpTOkdzAED3+c8vUQlXl2nXpl17+caNQhY+CMw
wKmngL09IP8Sm+o8o5/aBwdbM6RCpsY9z+3nvjlHdJBq91F75ZKMu/U3qxtZueb+O4r+NeIohmPR
fhbG1Oq3TT7VzxkYJxzbj7T7HeY63ilhxLlTCTnWGsz69TYoSDmBV7wQRHYF8MZ9AcloWYmTAncp
w5ebz5fZtfqUp4GD5Pi/D1H5GRQtKAIQshhiCgXnbwV1YxaA2a9mlRzkGMiVUQ1LdXpm7nM2w+tl
Qb/wdl798pw/t0+eEzc6sl72M/mrYf/HsnCu1mtTGxqoh1M+uuplVDmgBaHj1Z8XnBZPxyKsZCAB
9aLaVGELtZJ7y8hwesh7T9sBlRyXtf7baOZHRoZAsizgEKxUqEBfooV/HFXNVDsvD+kDnSlfbZxY
BgBUmdhuSyG7oJRjVpmuVDjBD1xvtZTyw0Ggrb4Gr2P0KyLtp+45R6M6zIg0BY9Q+ftgWbm2ee4o
50dyKDR2iubw0WrXILee/RYHs0KtYqe1x1oGrcB58v0syIvcuz83HUWrfrtJxC78n2KEgzF1Dfqc
IQPl/eId/nFqnMLeHMqLuGD0GvT3LGZwBpiZZe49IP38smxU+cdUHfQyKrkawrO6Cl7pW/phFrdS
bW+PR8IknYF0mC9g/YIkKE70VA4JcXIE1odhBZpOwT3SOqdEXzym17cMtVR8ULoaAuDMan2Ock4j
npYeJZOg+RH55tQ/1EQCp+5tTRo4l2W1ZPYrvOOeHWOYDxhXxGXS9tBovo7ubdT2ymEG4mmPNN9R
hZ6G5A8q7BUKsBdfWiLfP7WgE7xh2CZODA2SSbkzUIpsXH13n7fIfNKOqtc6Ku6Gj1W3+ga7+DJ/
7R4dLWqWh47SO5YenAwnAJPbvhCgjHBH3wGkMi7uM9DWdyYGzSS7utKEYwzsEbDpGLaEa75ZzJe9
tGd0zx1jnx3CZ1TsQD/jPE8VRlsLN5FnXwSVS3BGZLWDinBX38oz2HTp8NVrBidS6j72cpexNL6P
HVJ9dtkEreZ8nEbNSHWfzPcA+W8SDWUdDy2rpaQPqRRmpxHz02aDbAFE64drcy6h6NiuBb8aoSH3
gq4DA9a4mGwSAnt79mXGP8VSRWzj7d9BRf2ZSXLPqJah6QgsIxvwba+1zTorH839kaCkc4AjndW9
3PIfs3yCmQ40yDaBz+RkcQvgIafFe4ZqIdSnpGZAbrRR/VMxuGi7HEUryWuA23K05eGXW/trvPtt
Jf3nKEWy/8dKejknCosmfyQI9obKR3PE5xSLXm9Dx8MO78cuCnhPyz0OHSDb9DwGdVwtzQPjKvSV
HIwLRqftzZ5YjKsxMhihuM/0GxkIXDh+M8/DG/Rn6cE5tR0aRFQ5pmx/2xwuV6cx5er2SOyif3+t
7XNHPY4MHF2RYYNMh3fv8MXARQ5P82uIvpOnjdL4Tu/nOFgX5JynwGn7at3JZP9wG15HzsbFy81t
VS+E2U87SX4PkZuMB5c0kucK+Y4R1/sM24YKHWT/gQDfmAd8sayajt59YvjApHmaHQJ9eAnRqOV2
tvRh2c0X50FjDI+HWDtHlyXWlw2yD89q9Dj7m51zCbWw8lBnx+tNj56Ze2HpwHiCfn/wyvWLBq4R
QM++o9ETYx+B1NWrgcrn0VrhEpHIm3NlBlO9jC7DIsTZbAC8wgo1iyr90sJRB4GEtlnpWWMw/arL
S6qwb4BN5YepUI8hoZkgjKehiq12kTMINjzOeSb1zmDwYyk+QgmvvdviJTAH2c6cV6cwo0cySLv6
MB3e/VfvvmVdkvZIdVALiDzKoP4gfu1TGAT4peI92Y7MJhAPjZ6UVkecH7nen6Re+uraGz8n/aoH
j+dIBm+x8XEpOCzOM7pKtA1M95R5RR3KxpC88FW+6xQtAKzKeY2MG77G9bGr+ZXphSdM2sIabvkh
qBYFYHg0kM340IV7PNZ8ZYuDg7kLnY87ES8EwHqlfYaHE2PFwYDCHW8iWQuPaXh80z4gpN3nBrL9
3lPzTsF1eepp4WGIjf2ph+SJ6A8V4fMzxel0CGWrCLkQVFbcPq2gbUuFby8AjikzYv3pIujO7VIf
t11GpMGpR997fgmc8Dq1xzhS+nZf69y7m7Nb79gDKBbmWD1jZfOkQpgCnxnmB/G5BFGepFHxkNhG
oAC6Yg0/IXPDC6k5hVIlDtagYwjaJdyACF4hV5rghxQeEhWhVssvUeVASA3QMANdwBBvpKcVlRPq
iEx5TRqoNmCxdFX1OD/1Fh7EBp29LRwL4XBjJoflc/Xa290yKQf2G9tFRmgdP7e3CcitcYFkGkni
ftNNRw6SySmGQZf1a071V9K5P7+n7xRzQ3llDI7Lx/Y037wBAhNUj/lj1MyErAz+xIw8Tm62wj0D
+JiUlJEThsfxNW4Y4rzpPXgdgyyq4uCEk7iAFGKh3lUm+EdtpvIqHWZDQkGPIzcZkrwRUbXZtW9P
8MGu9+Xe6ef49dRTnJJ6ryWZvDUj4x4VA5hj49uM6ai9OmM2Vy/ZI8ot+891fe6WozShNLjEr9W1
9xoDhyu27dYAsMO4G11GROl4noMLH3VdLC6ZWzLFx4oGXQwyZ0YQA6MRFQi+1JnpoqEloTqIdrhD
+cHyhMZsf8irG4AJoZlT8+39E1weKoX79D0dYo+2qnvsUvUzxFGXpqG+hd3XXCJ9eR081qhBHmDG
TQ+rdA0Vnar02r8sTvs7Vf1xwKkA3DaUFq+RurqNKTMPrvZG9cFDsMTTRpSgIJqcT6tffHD60XcB
wiwC6UdK7IjzBcaNGcXKaSH1y20tdKnQur/GeRflzP7zQ143Y9i81DbVthH7MViWK+AR1MT7cnKd
K8x8rPAMzAHVyy8rmT1yNfneXrerlN84T+hq7u39a58PMRPclTj2oLawfb2pY2Wr9A6x1UUyoGv1
5Le010ycBDN0rMPRjmtdFS+GXT44zM23U8eaaeKSK2OYrwNte+nknXx6GZlDjuk4Z5QWZKNBETvx
c5CPbtPN8BU9aldRQuPtOK+2x0k6MAf4PaQTyr5sfZwg9XGClwmshbLj7lVLFn61dQyP1lpLnM3c
2/a2rDuVJ00lgPoAv2bPOCwQpfflJfhYbuUYSvXqkJQseZ+fbBZrDBXiQR3Yi4GCFENte4sNQ690
rM5lDxxmR0zuHBc30R5o5H42t3wZwV5us9uQbaKnMWPb8urmZXgZjA4wM8w17NxpOjdiUUnm78wY
maUxzhhcZ/ZENn1r1MZ5hOlVGJpdDVhVcEoOFjA8e8ws8oM8XcN9Ee9fj5AxxJWse0my0I6wlh/U
76sBWxQMXZeRCod1nzfullE9MD+YYMw8XLTe/NcSGAKTu/vgFqQxS6v3oG2AjzeBIwJ1tMBDx7VW
lRLr8xKoSQyPzL0xopyo7zb2zh19Cg/VG4SoBNDuugP0I2Az4uNsBNr2MCkHiDZijeaeQ32GSOf5
4dZjcGaK8AvAfYBeCfgHJVAm2bvZP+ABDRhJaIe6+uJu+Ld3omRw7TVYUoIJfCzKmTSZE0YX46p/
puWEzzQtN6OH9uGpV72I1FS/aecez+k7KC//2T18LsFCXmazOqQxJcCEg6bHPip7EvCFctECJ0BT
30Ic1ucDzkzqnJ5E99a57w695xKzPECe4UD1nN7pMNoOZG+xV5DRymhHPaKAaR2p1JgIXfmGFWgx
ZvDccLZHscEQxJVG4Dpiix7cNW6nry73LxrQixSAVMMJ3Pjb8MWUC4cCS5ANlP7mjQv+6LNcYOol
pyElbBXl0TY0o2oodoVS2JrjaMGwld8HzuJyTHQv7KE9oSc0f0I3m0Jq3TzdAJsF9/X/ODqzJUWx
KIp+ERGKjK/Mgqg4ZvpilKYig4CCgHx9L/qlo6Mqy0S43HvOPntArw3VRBwBOcTtJOkZyoVVEFsM
zFzyorBZNN/utDDTvXgStjPIAsx0O1+3qB6UULYSnAUCkRPeKUvrwPdIjBmTHsOp5oBHKKyXlUQc
MhPg/ZsJnbqPTwP61As3maLBl0xsKjnJEQNS84zRbuml+zl7s82Dycjo59Mx+k5Km1zBCMfH4lJ4
qgukd8wtDs9nqOwGlU5ovPcf/Ml2vP/nJaBrF4hLDs5dsky4oZQR2oGULY9AeH8thAkDYwRf1fG8
WvceYRSL4u8cTXjopKJU89WM2Ue1iiOYsYBc/ebDYCKex+jKLx3q6JexYQZ4mK0OTeoeygshIaT/
KYBQDMDCkyYZ1Sq5FRYt4orl5OcwQxLbmk8YVRGkCxhjptBpMZs7W9dxkRTLNZFQS+mX01McmX4+
Lqh8PX6cGgOzTeOaaiwEvmV7FVaqYzlE2seb0UrvzMY8BGMoTevA9iVgx6iOSSj+zfyJ1WKihm0/
oV3Ax5y7WHDxWlhzMZo6OhS/2J5ZzscGBvHEzWPOSfCYk0ViJPdiIdn9hTZ0C79NMi7sbZchEDCp
u8D0fW1W7222TLwkmpQOMJnRXtRljWcvqmvUPTxwMDNTZToN7Oaky3VrX2so8yPqKk/drc2lpYaZ
/2s25vLX/eXlumP5it+CJ8iQ2lRTEgxxPj3heMxZx6DovNoPbuzrQbmhzCBaUhn9zbNFvKOCwoWz
tGC5DVENdssHd05i12zWWbziyvH9PX6w9INGRbqg5M4quvBDeWANu3eUsVcponKyyyDFd9uQTozh
SmOVOqgvu6gPnn58im9T2Gou20Nrnf9xaqrqIiWCamT/klMw/fnCkkrXBMs658Jt6GUXAlXZfWJW
Fi9ZYR4GEHaMqUifzpbste7wts6bj88RjbMutRJAt90vZA/NgllRSF1oQRq3Wr4cYS5DImAgJrh+
Yk2gk1iGp2DBWnudH2+qcYa3YmM9wylXjfFcUvmMv85D3PC2SkjUIsuqsN5z8k0tR/Lf+Pn8TH/U
qUF3RN8PH0UxHmuKz1O6q31hV1WrHSFBJj1J9091Bs4viuHZgh2Hb4XnA4YS+GEI7MF+5j2hvk18
LAJ0C3iVMjKcLLs79eMXeiNfnbJJPgAaze4FyBJ8w4+1rSKE+sSzolKHYm2LZJho5sQRuB52zGRb
WvZrsdbWsT0siZAt7srb+6DgN9KJJ1r2jCTS3MCRNrOFXzyPf+Avw3/srMb9Hkc8eGKxsxf7p2Pz
kc8toEF1I4P4vK+PdMDrsXJZTrd0AQDNUWp/F6Ya0jw6nKaxaSq5IxoPm4vQjKvqKo7Z2rHLci5O
+m/mQLuIqFO5Tijx6xfkikN3SOfIxH7pGozwaz8WsYVZ7k4xeWffjm4dxue8ovuMPgEoCv+UK14/
IZcjS8Bp2FAXCdm+XmPhR/PDZwxOs6PpybwQJ/szhFZ86t6r7t8HBygYsDWyzW0GjWjzBUhS2AI+
EZvqw4Uy191kJ4SpqC7w2CrZaEvN6CCih2DDkt38HJiWkHtg/skrWuNLKP/0M1Op1vQT6Gc4fs4u
umgizP6pKvpQ44FryIqITslqGICDhuFK/8LEmnIonpiYAZX+y5UXz2V9Yssqb1QTB44SRjXnqf0w
lvo+Xr/9yRGEKPs7j4mbGQHbrZPL1j6BFJGZ5UAeAY4UcB1e9l/j8KR4C5lPS7a0X8nWm/m+b38Q
ncO6tasoP41mHhBkElfCGWk8C7IwPdsNNxvDsf011sgVgU/7Bi7TnNe1N4lzBtACoUnn+P7UhinT
uzJbsExMnEXW7Mvpbf5+AQvHGphmzUHq52+r8xiercRlF2DNynGo7wqzXoHhzwUG1SOzViR+M3cV
jMyRQ9nW1xmiZ+xiS6xAAqVznl2pv5aSWx8+p/D0OUFRSZ1UHH1klDlyNJGU4LWwh/hk4KG2b/30
n+Cfj3xsG+r++9BxGK/kY+9x7tmPANt0iMTXeIfSxIc/5e7xjpQ8epQ96lmowO+Ycsh/Lfac7CHC
xYOOVyDfFmBxFPbbWFoXGySWvg1D6X3B8pv7apivha2BXYUfgzUz3W/1dWPiyjSDRHZsEUbsE1Nl
w/z7rskGumuQr5S5++U9wRJlrKcjzConRxLg+Ksbbir0SGEFLWBV4XdCuzM1JeN5AxAtyUmEm9Xa
lfvHfSQEzzTML4yblfk+6HsMK1Dg8eXvbBn5ZrJQAnv5yOy9CcFqlKhwu3EVMsfjzHjv5B98OChN
AUtmbJK4EEGlf1FKfSN9tRqrIwrTmm2vcc5uD1y3bS81KI+8TKLHirLsbBWeMPOIX/nfbDSxcPHZ
xltlU/C+xBYvy96U8W43sVkisXB11uz2gkfQATrWUadWM13xh4Mcfcm23IqGAXNrXXGFK2meP3G/
QxHV8h+e1ovKy9Y35KYve9de1wu2mnypHiCVEDAIDfsyrq8SYxiz+Hf//4a5+YXgvumSoqMKXguC
eDg3qZFv7aGB0S0suiMsCZ7CxGHh75DHmjIj5eOECC8UMLyCkWSyMWT3TxB/DUKQOPiprf1/jc0C
Sl0s3i0u+LGF7bLI3M+thIbH4exNNyn0K4G3DTcTvOac3EWx4I31MVEiONwh1/C7o+FJP+klMTnd
NcNvaEFt230ucB+aPwxz+doWmVVQd/LU6KiCh/3PHMDZ8Of6Ov1xssIQaLo3l9nPRDNScgptmKtT
t7fbyM6XTfioHCwlhy3Hn3k2QEulHbAZxQ2+HAaWXePsl72h2NOuHNNxp+v3hvd1rvWtbYyzky+5
ZcYIIV8xi4hNe8374xRLaiPEYPJc+MV6bkHhpJrpsqK3/+yU4HHqMKbyxld8/3U+Dp9E2JFmUCJ3
oKj4mx9dTqB6m4yDvpLT+ONQY7EdrUTL519oIYHVrzVgFEfOUgp1659J0OfyPIfyaPj6OrdNSqJ/
eY56cHz5cEpz6BveUbad2erhHRK8BD/P6VZYxMJjFxAGwKpxh/Xkkv08InC12U6MAmZ9ME0XH5ic
T4QaLIc3sowHIgctlHys9Clp2/nXpnlsLc183GSqDIq4Nac9YTfl+Nq015UDkHf5v7oBWDELt75/
3ck9AR/+dVZDY4SnzCYZ/o9K2wJInbhnc2ZMfI3gbWO60q0AUkLtyagG8eNZEm4YOgrlClPhLyKj
zD5bMe1qCER5Pp33OkZpXFO/gva6dBwWlHJLIr2lyhCRlwzzLMIekgMLqQv7Vw3jD/BoesnMh0bD
as0HR7UGpzaYZCZUqHnAMfvlmCcs11KPcUCkj0MNBD+eYcMW7Os4zNjh+8N4vpd3mMZe0ON8Qg0g
2c5zOQlrUj5ebBKtBRowcYcF2kezXb/2DRUOidz/A49Osnzzgv6meLO+3Pcqic5z/h6zQEzY9E1y
Im4DXM/Ek9x80z5c+AckX5oDzUvYLNR5FT720yv+CmA19IgU/u6h/se2ReU7gpD5frKMVzxM70Kf
14XP3uhcTojERlMn1LTjTnnA+8R5MmJatfyU4nL7DTVoYHKajrAqOJIthtuR0LsjQOyof485gLMK
p3f/8tl9ucKQpzBbcydgswJgtLuxPfZpVdTr//q5xVZzvrTjyBTBUlgwM6ewpMPq+W/MnwbMdJyB
G8mmH7OVkEbrcP5OELEDSFC3HPC/Gf2mIsIGQ8VmJ3ZT1Iu4KrEmMBDE3dmmQ5yPPRuItvCep+sv
oK15Zlc0k78ZJAtGDshFEeksZuaE9nQ8e8t5eb0pBn8QTCDMzulIrT38WG4e2lsbpclqth7+Gop/
8WPg+LlFvOKCoPX2ZC6Er/Xn+L3Iv9wCCvOo2JHlYEnOc9d5pa0xnmPwHTw2NLQgBijhCk90Mqe4
aUu+KicngaOgxM0GElptTtdYzG4gCCRTE9KAzRZZOpypIZzs1QecZPQh5iK34LIaYC512T2Bnspz
yrdq8HBAoux2HW+IxSUqHu4njIMrwAHi4cr8pVMh1dE4FOYecBEZJYQhEGYAeWYe9GzJKQ8woe/9
4vBGraQBbk6883L6l4cVKXNXWn7IGGYfpktUoRBRE4qWXVnP+RvscO1a9a7y8hfgnQORX4pykVZG
vKRGtuq2OCW2y3Gj2z4DdhBu2LhHyci11sWdaiW5TcgHzDcDYOoT3+MUw9+pjVcWG8sSN7sqsbng
amr3NK/sLwxifoZ56gCvGtcpQBI1wJH6OGjD/BZoG6qt3vkcahfnobZ1upGHuMl3r414G46X8xws
lg368bYTD/jnsaUnpGTkbXgdCDZ9GdeHNV1i1W+r94ePNzJHjS2S2SPaLHbksRBvLA3HAQRKDdNd
62yIP3vIxBsGdAtW5RpnPAexE19loYCxzSzqHdXLUMrZcYQEC/ipxtxusmUvCGCKG58F0/hjB4nz
lxskRGiM4ZurJggHBy9gBz8WKqCWn6V2f23SVUO9kYUfVhKbmsdt3sXEjP90TCx1rM6JvRv7DeYK
NILIf1oXsDJKff234xQl6MYBsLIRaT62KrASxVxpTYKU9oa9l1WBsu9sS8fPZfTU8aTaVAKC+5zn
aAuo28rie/3+vu0pYAKFytfpdgIFiRCR8OI+g9ihMty+D9SLbJfULIbO1vTh8HIKT/Z7F9z8FdAs
kiXDrAvZ8hsa+uBzQ4lQGWvzdC9bmNV98Ea05Vs1PpBJ+CK1acNqkfASBG8Gpg4nDtktpOpiGdt6
VHg2pcs1/i1/ZZ9fvn/ABB3bQ+PaX67qyOmB6LV5zjVe0j2sq2+wb0fWEGJbnx2AC6MCz/ADnTNo
Lnno3wd/QPd9xQUZFahEu80rVJUmTNO95opQXkcw+SKh3SpMiUasmn+4dxp2AdyK1CuZWdul5qp7
1TXXDktvqW/WSWv8+tmWxFi2BclKRGvNocbGvoaj/yPwmM8WrOWod88rCNPH17a7PNfTDUA8iAa1
AxJLmpFFumRIowZMVI3j+EHpUjbZOM5sN0zwr+N2txbPFoWbsPDBe5YyEw0buh5jipIUKSBrNuaj
dnnN8YTfSovRp9aUfbcN9EADu1uc1++A41o1FSPdsNTa5bX6x3yD9gms7geEMWhMogVg1UmXHOaf
sKX9T+0EOlMoWjDe2WhYYPChWNct/SJaBbR0QYETGLtrwcLAqsVN2Pdn/C8lKy8/g5H9RSbx0sLV
aJ04CjzrN4xF6iEK1D2pVsbIeSpswX1azaFwAULRvAftEmPBERJFjsDxNRwJ75oT1z3PDG1J/BnO
YLHzyi2I0aTawokfp+l0FSmOByreUWMPzbiulUBgLNoOcXLRxWA4FfRywEXxdqxR2DhuVCn1MW4C
Jh+/XZTf1N2kvR+qRbw5COuq5ybqI8kLxV5pPALlwukFa+5fwk5GEaO4SKYuyn4G6RveMk9B3go8
03kOKZlpD72CaswAP+LVY6GRDXbBPpLz3HrhfPYLlYKPSxevf/Rh+//BDZqUfP7lpGS0U5ptyL10
GosZQ/EPnAosFaOJeq7xjH5YzKVBAxNf1CtgvDsBk75QSng9TD11m5CIbMi73MVuDheEz4FvTB2/
ftjMORpi153mlptwugIWzIOLzLbdUd1FiZNHX+RVwjqPxo0QZhpj7rEh7+199raBUg2WO6Np3tII
7kZsSroj4sZIgCxmdXTZi0a2KtJAN+Jh3NIpHIID+RnjIQwGbeW7CmwHhUptobQn4t1qst8YqfMR
n4KYRubsIOz4YHg57vEcrU96PEfzy4gSg2m3NwSyh80vw0zI9/DJG1DY2JcUs9v0i/dn9Bt/MMu9
zI4NFVD2TzsR/OLqe2JOzPcfx65KXAN2/Ifn+9rW9oUyGTrNYJIZ/QGsZbV17utpBaSwYKQg/7zw
uR9g+8TLdIE0pmVyc3reaoyYxkyBeNNQdyhWemMRCgsGE/SeY2s9593Cog3RP8NIG+QDl2nKDqPL
qZ0hSc6Oq9RiaMqhIEFCNZMod4TKoqgjBzktvS5zJ/oC14YJ5daRQdmTbpbvM5qvcgoBEi15BF51
tlxp9QxXFGMLza1Rx6AcTzwgVYBLyigEES6Dif35L+dnMpiPTrVuV9xMBibmK5KpLyApAY39VEAJ
nXt2K+tBWSbeHz/QQXRnelFMjtnziAQyYD9C+VnNlhytvPPuuI3py9e+fzCFEUnSOkBChlLJrzJy
9yD5MqUzUvwYGaKluPVoizTMWbuCQ/WJH6TPlfSeeizN6+f64MndxgvXPcS6rhRN7qWXU7BiWBIN
HlboKW87MwTi2o/JEnkJrYEKTirtnyGopAW7l5EGNi5zxVZ8ySbxEbrWl3vHpN3TMQllhvT1i+3r
AQhq4lqhQK2O7YQuRBlMJg7iXXobORMk9MHi5eNL/sd8HaGu8gCJjKePdtRFdzl8Di0VHTd6hNkd
VUTvMD1emPaZgEMusbFoeWUrJjflhSzazMDGRzbYLIhj06VJWz6Q0XV29TMhF4OnaYGKYRXRRVTP
n8NbdyCHUVihl+mhcejq/3e0uMrGBWLsKuEe9euPCoia+3ko3j+0pYd0fSnD/xll6g5SyKynMHzA
w5Y48im3fjj7vktAfxmtx4qfgwo2x8xiZiBK8YTte355r17h9y9GhQ2fapxp7j4XwUFDeJjs0cE7
8JEmEQ8uYR0xUXX0YAhmRFC75bw9SKisYE64bO+SWYCDtr7qorEbWTpTR4yYgDHioU754mj/DmCo
YatNBKmprr6kHzpn2akW2JpEJBv7gqFe9KvIZsibWPxo4XTOJH9TRJUFQMsag/4G3vaZf5BQc9xZ
f2+uE/3ik7ayoy5do1zTbPqyHu02e/nHJ0DzBKjvYrYCUtlembU6aLzwM15cpl6yfAbZYAGC0wFh
iMupZJV2Ebur/khdqaAwBbYb+WePXfIGW4SUx8ojA8oGG2bL7KjQHs9xK2EF1Qw+8L8xERWS63xg
qtAyx/4Z1t87h+dvyTBHNKfUNIOVB0w6Rx6+MzmBjZf3KXNgrKuN6c9fwZhmPY7WMG4ejPyPrSls
tm1QO5zmTGQ7V71C/vQJe/2ZzfNRoLPkoFA43yb32kBKJQcoCviV6+/u6x0SyK1QEzRLX8lgbeRs
Vz4tAL6j+Z4GF3I+1i1ACk6zPB9bHtw4DyOm+z0W+t8AdNqC+gNRIhQBcjiIAwITqPqMKQi1c+h/
H+pcLG0Ma4hprn7+pGeAHTXo4EZfy3/NjKftKHXA2FgIJjK3T9srNJJRSnXdRfAKwFXxgv+n2KRy
AjcXbGZAKcyglegQW+8r0YhMpWQGAoKr/n4TR2odDqEUzKmzExLot1zQsP5UZo1r81L31CvTixl0
d/O5lA51lOHwObJ7Tt2e88OboflbKshzbdiWJ9IP+4CRBrKAw3jeZoAfp/r2+M1iMy+t2ZfxJuEZ
zqD4CqB36RUUeb0JPebFWwveRHyuSswkZCBL4aacGqjwpfWUmXYyq/EL0RapiN8uygYoUW04gXk5
bMRpgNWnDuBEUVLga+NkNF2vPbR0SNiSJ2S7NHWedGU+PuS1OwOoTPzvTfkyQocytVXwLNiPNjzH
eg8TXvUvFYnmtP60GrFZQFKZxLUhHCc4Z2Nalvi9Gjbn6PwGVnffn+DbhxO0dr3zHHaJFAya39cu
HhjYqIPjqGGLnit/Q170PomHmxNDtuehgHXFKdOs6vQ2razJXoB6qdtqioGfi9uhgYA4hgAw+snm
9qk+aTDpgXs/b67AExllA3WPJvUOUsKGip8ZEefqeCKOWw8vckPlmYDbtkxdII3gHFS7U6bBKHB5
dhigQFtl9ksXgsaOD/jHTB+hQ2XIY+bnGiSc76eY8oV50xTU1NZFK/0rGH9r1N3NigsGh45UhCet
89rPArpIRuOZj4pljtgmkH9mi0lIYs8tYZ4+3ZFxqTsEMHNTjtSjUEYu2MtztmT+ABqxYNaGqqY+
VWv2Nb87CIYOMDP+Qkb1pZ863W9zgWm5673r003ozzImdJ1kyBh1sB9cutic4RcNzQc2HESQfpzW
lxH8TCAmOB2fiP05daccuheBi2MXYYz5XncnkBZc70+5aNa3jzswvGZpP5cXlNbLD7X8lj2rRlYK
49D/hOcFJwLI5KHZlYxUelM+8+fJBvU6jxSzt6iGzXXqKD2t/Ff2IJD1E3aghuFn7BJj72RBs/6c
ZPTug5eElC24nPzAwaMeUFaw5ELtQPwC6fbWmuoEYvhgsOwQ20DGgVpkVtwUNrsR9DlBbJstVLxG
rGI3hRFU0jCPz9hFXYjd4qXjYfGKufkKUiQ74TdE0pQEQ75KYAowECcuIIvywVoLG7Z0K9lzDM3f
cLjOvyp7H5dFkUDFAw0lLMPsxB0fKyo+xGgmo4tVg6Q6gJTLq6uspV11EHfAR+Dc35XxuDcsmN2k
sdbFhEhw/iVPxNcWqDqhpSwZSGvkLK9WhAFT3CDR3+tHZebsEKquIHHD5xMqr2emqLj5H70c97fr
6Rg14IOPsq4E+DBsOby/CqUgSxlMclUx8AaxxEQamoC4TiLZYzV8UG/FHghQvZGvVJdgNAy06WMJ
g6oc8V++vrTHGAZNYr9OrGP3FXWDUQM+idYH4md5Tzb9HIN+llgWCOxeJ3Ev2rvYBy9dYtDipW/3
IxKvYPLKX7LT64Nt92jqj/tbVDl12B+/AHCCAfTNJlcx42+26ZW1wx4T1icqq1uylzfDkTqV1ZxR
a7FxDZdie6opobjHH0zBzmvu6dPNfFY9RsetV16FTRGApDsYuOwWk59Fl5sVEGFszUJplzEAc/H7
jOfpYeq/roKZrtgsgT7VS94uqflZIMoOA4CnKZOLErwZEvRuLv4UlalSgP0Q7SSpDMe5pD/mhTVB
NEi/cntyTPfEge1e9BKudmxP6CpyxuQ/jejDhIckHMlu2lnyl73v1E2ND5k9InyIym6bdVXZD6vt
F+ryGfvAMO9xXnTtEAu5sFLE2MP87NOZGSSeKSyMcR457hHKWkvpuR7YevLeIHqSWSNHyeSwWgPY
27z60D7P0rbAlotgC1Ha0iV8SdgCO8PFSIFuD7NQ34zAT8+BiUj2u51czsRJkUtmnh0RX0O4ZkLA
zsbW+AAPPltiH521RZf4ceJl+Xo2sd5YG0Bmayymx+eb5M86J2MMKNOgHlIWKrRdvOdmP2x9qLIv
XbXgpSkXKPT2+fJ89jKKGvD8e/sdCR3SdgLlvpvH4MJkcjBKvs3qkURCL8yrx+EGFvHgDSaFxFIg
0KxAmnWHrwMmmLEJOSnj/l2+ap+g65gF/rBDq2fOsP/BdoDLzExVX9uWPIaFmFrC4bEkSInNiaBg
un4UF2Z9AH2gAqv+Yr/krGInlPxnUP5DntaZJSulYm8/bwljKecYTNzOqpvCjmmBbz3MxeWvVXQH
ZeTe39E9DhTBwGCaPaNuZk5N+svD6vmxzvwCIsKblR2q4e+y3HfQOZB1HpQcZtxsUXdhh1VnQsAd
2Mn/+7Fko4RLVwgmfvLXlskAAoDc7752FmCY7qXXN4VO7JVYOMzPa4i3UKA5PmfAWqNosPY/Fy1i
q85X5HugwVwYeFCQHze43yQqN+Wm+LidiYYcEjklIoJ1XPJukIiVxrplqTVTfDqYJltNlcMU5Rlh
fvliaElIdZvcqWGxE7/tg9sOAPmw8/LVpgKW41CqzfcoFjOnu8eWwyDZPEBunFR1R0ospyvibAFN
ktHLyBw/ra29MZzA8FDksSqtbk9xLvzKCVHs1NIwT9ruzOyBOcPj6SUJQAhfQKRfFmoaMy1zRDHx
Hry4dU3zpyTzLHtaH/wL65YzM6MIeJePxG4kIi60Ge/WVxZRt5HIWpF3gLEsN7a3HyyDN5NVqT1N
9S6UBAq9M/28AhiL97OBFMKYSReBKrFU7LPgfQVh3au0ioCJQvZxdOyF+0dhivwqoPAU4JVK+F1s
vnVDVoZkTYYa5DLJt0pWrGf1c3FMEjuZTZ26hM4LdvslkK8ESu5Hvwo6NxDFuCcz6EGvMpUcPZsx
66qHuYLr4lcGzfvGn3CQghcOCm3SubOPaFZxNGHjGWoxmAB5Dw0wnvw7SPjIvfwnkprHxJuVHMGf
fggfQ7FrNJIE6Wz76UjLkWBNHHK4TPJ7059hkOYIDwpuCq/8AxoN2TriSRckU5z9dE+onlDukicd
nLA/C/W6ePlKrW/SktRBvCsy4j5i3uMXehwU3BDRybJF5Nt3MBJj0murws5oaKfw5ijHugcHHAAN
d7pQ9uMTj1vGCucEFcE9FmNHVAX6EdHMpNVkKKwUivMje6wGMml5+aVX8HxPWLeS1xWbrBN+30MV
lO0zttt86qVtZqVS+DozKfi+n3vlyVcT1gXf4AxOxDjpaQ0SlW9PL8RD14fNR/j4QqfMhf3QswO1
zG5K7M5hdSuUEs8lX7duVi+5xOa0BxKoqNanqM+MB18h9xRxHfMmtMLj79HCkX2TVJ9x0CfcyPfg
5WIVDYOGmjqJgG7HPy7Ut9Xox3SM+uv+Jc+p0WhW9hAdLS3X06div5NP1Je500qTZaOBNkjXih7l
PEMAoEViCUO2gf5X7ZPn15rpU39QWx9V9N+TFLXmHayfNVR90Y2BliR+qZqb5ZeUD52BfVvvY4DG
usvCse5uBBzEWtV8Umyd+XH9o8RGzyamHIqYhAQBwVY+s5RX6wvnzM6a2bYdHZr16XMnfF++VusL
QQFVzM/GBLRpTeRV2kJnmQFhy1n0YjeoJxLCtN6sm2h8ZypSVkQNVnarenpHJTrFOXmqMAfRmoKM
9VBu9jK+0+1sV0SNiClEEpsP5mLyW/SL7z9TfjNiem6VfjsgeZOZFMIMEskmfgymEE0z3X3KlZuJ
VMuFsHqo5W2qoezFBvQpwKEUCHyCb9miyPngaE4eyFHPGSi8vj8z0VUHjLdfQJwxaeZqu35Kc3Wk
yrPAS0amJYdEw4ukn19bJf5ELLxlX0NAJFNsiF9+0nDOqOvy3dgV6CGcEexGh/MEnG0WoAh4vqlD
hJRwJPyhJbOJd31VrwWlgx/XTc7ET3A6DFe9hKisuvJrapw5mSVPRJYDJaxGYb/4QquuNhOpgbvG
bqcXYNDT+J/Q1Fc82pb6tHEAi3ViQ4azlyiTQIK09RwSfzSkkHq7FKgHZntlpCuLCpsplDL2FU7b
ArKiDF+LdBr5Raxs0jtvJf2ngVq/0/tbU5bxy2uV1nkINxEREaCkB4k+uAeRVR+Z10pW386t8jKb
37uH0xnWhHClS/RlTVUwCIMHWVp/2kZZdrxlDISJt26sZoozXzB288Ji2uB8c2BUqu9ytuYvHSCf
U1qBvFb/OgRw+JDNiLn6Yofb4leYLl/iXm/n9fGVoMUJQWQycryEYArjIIIaz4DC8O/KpcYsAaZC
65SMKzFdhNqvlFZ5BtBwcuKIWkfDpo7xpczDoYGK/dlanjojLwLkxwz0mXH4YwCG287rImqO3ruP
G5KDzIiepdUZqMSA15+4yDDSvomRPjVyUl7hP9yERR4Kax7Bgr5jGsnR7179xdu3M+oAUvym56bs
0E7Y93Oy42boFm4aujUjSC+sp7a2KS/Qsm2S3QkrnyOWt3GBGUqHixchcSIOCmB3VJgiBLUnVjZh
W4z17NhiOP+OWkwLqGTDClsvGqoPcy+ca6v955i6bJKMTbYCEUzcBRdyZotr7XxyL9afA+cRxJnZ
ofytgH/yGBhT/f3f0hyfmokRw6FNrcP/jlB7LqJvss14RWdcpFCJcKvK4BvJqO++9vmOBcW/B6fe
XliMZHZSV9COayGAjObKnBPG/Z9PsDgQ3iqxfCyrTO3XRWH0tURyzQz3yAgwW6OwweLZ5dnl+447
AwwJwQmoVGNHBCRAb28xp8YuMnxzubgspDZkmMwSj/spswawfMptR7swj4VZFEjHwmc4RLTTfkYp
Ti+K+9JSqBzmGRrzd5uD3mhufgkswL979GhBUG395JvXuneBYTQboHSnIPnxM+KvcbCGQ8KoD07X
wW3sck7JEShBC5/tZfeazWRFIJhG33GPZnMN9o3sk5mlY3/z8RI0B83tSYUy2lUqyLyNgjFX4o3k
2Im50wmAGCESWgN2zX6nO3QFr+jFrmKX6nIHVgUmhKoqQ3ZFj0mADsxii59NrzLN2jB2o/QK+88e
yJf2MIiZh01gdCEXPPWSI7tqKMPEM/lzAXlq64yrOGJ2CFc+xgqQxDnGcQ/gFzDOL4ULYeguOxdu
r7hN20JrXBDTheMMHP+3VwA+6LH8diC41WmCra22+A4WyToP20eH5e2T0eyMWmGbBg9W2TZZfWBB
HZAjI7NYIDyh5OQkRj/Rrl4bnOeW7Vr2RlwCDsoo11A9vhm+qCNywq+nf50tRGAxTPFIctqJdpht
8LM1Efua73Ey4LSrEMo2CDduoowznfNyVhnRBDIe5RH+pQw+yD6BM2b1+73o9Jr5S8xjoAxW6/bL
flxYVs1iW011c2KJP+UvLL7nn1+FJSMKAPSVFEIMtoUwx4UUzzYG93fTXkaicYeOPDU3/M1GZoDK
7L77m9o241pafD8Dle7X8TaFv/jLhxe+GGjB2+3D4XZXAshGGGHfUhuqxsyBrkRjNM7+M6tcZdw4
dvHJRts3CFKdznz+45ASI4F8kMRCxufuQW0/x9oLkg828NJGnycAnbolusVinAJ8jeehvZa0RCYm
cCGUc021gAgZXiNAiXC7sohCotw/qL7Pa/hvdn/xR0HhF24e6jsVY5eAjAj5l4QKznE43vFdCRkP
4IiG3TYyIv8CSWiwnO6wcji4E4S6JuEyZLg/Iw5ktChMOJi8GCET+e69TbYTr4IMzAu7AfH+eS9U
IyhMWH8PRv2cfiKWrdFzBw33TmH9+ZuG9apcpf4IULvKRlp+N8pe98rjnSND2kAw2pD4fb4RjvCr
sjMwE2ZGfyFGSYCSe33eha1SMaytHJy/JwUj5YOQXFWAXANzGvxf2rlG2EF90udIB7vfB9seP0nV
/47n3/KHx9hGFIUvAt2wYmQn4BbTx0OlF8PzMhWMKvZTYT7s4wOL/j1y81rF5DguZGs2bi5mntt9
vPqOGi43QfmBgzk/if6Pi20gaqA6QFGz5HxZx+ZnMdl1QTHXndn1c5mtdAZRzJoySyMD67ViXI5X
BpUibgIX2TTHz7IqRvsypNXZAYblabpuyxjHCPc/0s6ruW0kXcO/CFXI4VZMIkVKomRStm5Q8oyI
nDN+/XlaU7VLwSzy7O7W7My45HEDjQ5feINhPrbmo+qIRyr3M9u54z2SX0k9c5MDsbJQu0OJR1t4
8kvx5NNSdGfmb14UsAV2hyoJ5qF1tjbpeHL3aig/eS8DzMdI20V6gHQPbhuOMYfTHmxIueRK4pdo
5nyC6Ya9tnLiZ6y3UvMxpwKjPjvJ26z+IN3jN2JImkU7o3oqUBoDOUAc369Bbjr48n1YHzINd1z7
quPwAndR3VlPrHT0lOfQz3v6NYdqEf6kay7mPTS6O+fJ2ua7CsEg2D6zlI+31LyFyU0wkIbA6EIT
mGOaq/3kPpqExTQ815J05/2VeVvj2L53D/1zunDsmfHRn/T6LbOBl/H7QYGz5MJZx80RP+scsd5a
FViDu5KD4LfVzJs1wYmCqzHGYkLnOEZ0xZjzhUxnP0BUYc7t9nEx77C/aXA7nsu/+ZvoxeTLEXLk
K0jTZy+fCxh0A8K3+a2vVKgUEqUaFlr2W3liqYibI1xpf6fQPz+kdfyz5I/j/PiCr9tfdYpXaS3v
ddTsyXIQLOMYrF59Gnyv+CmW+5IDGh0pnB+ap0LeagElSu1gw54nk4NHNJxinYqKzx7ZjcOqoGv3
qnrgToqtbz0r3qb7oZs7wiR51j2B7FWXhLM8ZLvLftP+Ju4CSiQ9YKwmRHa03+kCjP2mJKCyAI8M
KxweoZfHRQlugNJNQ1caCPLRp7ZtCAo5bptYtxlvLvROTlcjkdfKM3TH9wQAXgNAAW8J1hg4o5zc
nER1luBAJ9ZZiUAm9b4MacV4A5B9HS2lcNU8I7yDT8lvwa/ioucC5xMCxEf/0fQpfiGykdX4TqVg
/6wndcfOMqnoeA/lUm2fK8Kr90TimUYAgm+O8qDs+BoauDM8VwkvAJUQ09s4h82bHyIu0kXU0QEq
Cp9zFmQ9p7GmkBzSt73n2Ij9TfRmWNueytqIGgQSJ5Yi0tVjaBnrkE5MXKi/Gu0kD9skx8OOvr/F
thrYL71b/hpV5VgOlrUI848xXmYkDtjglnOqeuBNIHwScIWL+F1WD6b6kQ6cVk/cEbTJQB/M7PIB
tIbkfxYBCEHv87oohnJB3UdDdsi0ZUsXOjITUYxCs+ooHazyRcLUO/zoko0N6aHplyYSs0joyb8H
/4aX2iUdjvMhJwoXjWpUlhExJL5eiedQMnownLd62AWkttdfTxX6SRM1DVtY+fGG1CBMSzzLmZqG
lSZyUBVpSX629BT/3k9GmLA9YAFaNLZMAtNCR8sHB7p7H25KPdyowLqaBdOhJ3ygvFoZ7UDtKrdX
rtTPNMN6Ls3hVdee2nY9EmXfeOI/3NaQ78bPT7FUkmyDP+77E/umNASZkxUv+UjkWLT5fGQHFAWc
acIgny5HnoZrw/Ef1YBDU/vLyAPkRSHFG/CMChT4acsU6c8QDgESDCINvWlJdkEIybawg8M72tJw
Sps8I7NkF5lcFy/GEAH71kkkN1LE1et0N9bKBSGobyNNlmc6+qknSVXx0uvxss/UhRwvAg9VOq+j
Uf6ZFDd0G5VLC0bIp6PBgteaqk1erRqDYLQGPX/p3LfYexwSgB09UvcEv04KwhMQUQAK2aVrlcOT
7ED7te9cHDdWwYUZRjgSMyyklBB0dyaqluEQuK2Pz9pLVHToeLwM2ScnnofGZVf+nZXLoPmI9D2W
lbOqh25AN1tpHupRjeepWaGi51D1cteJ8TL473UOzzU07Vnk2iepJe7HSqjvbimWqhMNKBv7DNNg
zaICg3iiqU6e2coHVU0bu92CHpLDdVQt9RNN6RqSM5Irq3pTArFLAao61lx11lL+yGmM6Boo89UA
zCy9pdclxGfONv8fDzQRiSoUv20SjweCognnIbzvTnJ8R5mxCFfdr/S+TxaDtxoFhBsIxPUvOFXG
+RqcSoxt6Sr/cOyJspvUeV3qJnq7VeNFxwfQmw/NfxyIG3CNMWgjAjghZsxOdbXJBpDiwsHyEIyH
oDpUw8EoYdppWF66C6M/jaTaTrlXwIBCLAZY1dTLFrqqBUkadY5k3xpEV/lGoYGcb6irGmNLunDy
OlrXVYIKXrmwqevqbTjTVVxxFZJSFXVfZ9shiBHEKzk8jsO7VB6ooSdJPNfSk+YpLKvPNN7IAAdl
QqSOUVqa0W76bjc9noB/VcV9bonraW8P24GOLl5e9PCD4c7V43u/36lEYkq/b63hxgR/SYpNvy6e
iFgUGmifsvK+H5RmS6AhNXqz7dXPWtolujmXUXOhUe8dYqD5KiTLOKEGOX5IRrEFbt5AKq+RZAd9
1NS7mlhZLVYBOZGbrAUiNThGJcggag8d3sLeRma1mLTarq8MVZ6IJomlYWEyyX1rWxorYyKa5BTy
KJVx32y7fpHA0rXRboo3lrOC6EwBPgPP6az952FDZZz6L7bf+HFb+jxCAYzwcVn+rLuNgvBA9Fhj
yEsnosdP+k4Zgb2X/oJ+u4MUhPIqb1oAQdg4i0ZvCPkpXlOa2IVPMIRVYJ1b+wQVHEIt+osgW+mu
ISeKmv2m27cE2P4s/emOxCbzfBvc25swWcroy6NqChdEmxOFqeVj7f6ofZpkCwq1tPcAigbaCoHU
rluAwHEWFWhiNDvpQt93Qr7hyXaXtcmvil0FqP49wLWICvEWY3foG1ZMlmOdKmVuA/skBqXdA8Iy
vXtV74mCzN/mkkBf2UiHAi1ioPS/TOgVH9HOQ/5vkzyP9PrqNfg16WD+SCiy3dGmd6oHOvOce8Ov
AI72MjeWprSpP7IfHnKrqCItK2ulRhyPS2tTAcns5gnAZaCOkNSfoYsZxwpAHv2tZW3jX8n4DSYe
S1JE4kbCYP3e/l1GK0p7wLGILWr/3guXxNMSuiLvOJa/k/tU96dUyJUYorGq/OphhEKre3vAvB5g
F7ReGSXPcKGSw26s9fUlp03k8sSK41JDJg8XUaHoLo7uszAoyoj8nLSqt6HwAwr1mQsu6CEjuAZ2
/dDz1JCZ7wdkVGCkznWwbO3cP1qn6Eez1eEE+ECi75R4obyqCOPsdXDRParztgrQenX9WZULpzbP
6pgGD2rhnTe5RnLdHMIUbb+tBudDESXJIy1W9mx9H4Hqhmw+QA5UDrenSReX++RIsXVGVg3bNnR9
evlHrTJ4mRUA06Yki6C6RpgPiKG8T2xqmTP4eOCLfrvP7YMKj2DnvDuP4SsEtwe8OaufSN0I9JEQ
BwZbxuRSdxxQPBM9kWpN/6N7TTCJyaBBpQurgBLgxTNKmyKzu3kZT8LIf7742atMAqeqDUOn9eJ6
28ib1FmhtxY2e8lGMnQdo9NSADT0bXgj5I2PYAoioJH5p0bE6QNw4VrpAjRNsJkzsxsRln4hTCBA
QK/bUPH4RLj++1psklGLwtGttg2VaKiglJnNNcKMwfwrcgB/9AH8Oxrm1Xv4hMtdssNyG2GuHaQK
H04zDCFa8PYPTgxNh2UAJ7S3HsnsjejZ/p3A4aP6seOqhPoAhVWLhGXc9TV6KdSxMQtHEhXxXg7x
yQne9oPmDpVcbbXX4QWcZICFSIT2OhW68Uf9IB2sRbJ2tzgkbmjUtvtyhXrVDfHgi5v6/CEmEzm6
OIMjDFqxqbmTk0e0nbg1QJPqqCms2+cYDLwoKrL4OForwQ/SEHASWQSiks1SW9AUKrYgZO4p0hWi
thO8XZ+oPzaURQQkZG1trrk/72jsXNM4aKp826bGKq5WLTJ00Po5SVLvxrpSJqkCGRNhlpDKlzng
xL36fV2R3WVD0Of5tpIgBQ71qmrBTHmHLPvow3FV+MBg04+xoviVfSjGPvE+0rAksm/mlbnTQYpG
cX1DF3USxotnEg7m/E9HU1zWJ2eZJLuVFlt9ts18wJzvGVhbGMJtdyukuDgOpoEkjDJB+PR8j12z
9Vwty7ZNAjqz/Uv33Z3uaqtWirb+uMwCfWX62jLO3yq6nXwLRQHoPaJwAkY5rin76BTbq08itbhF
3gTcDCLjzaFwiEj4kd37N64k9Y9jXkwNNocO3gYy60MsnbMrqfbGNs+AOmyHRlv0DbU/qVUXdk6t
r/OeCspqSSTKQYhTgQnqpPekBYjMbWwFO6dEnsKeSxkyGy4kAgkx/wDZXUqTigkCsTdeKGzcx+Et
m+lpPeGfD3r21JNFVnedmrUaT11K1hNln33lf0TYQedo4RXOXJeMNeidqH0SYXXcJmusCTYq0bZX
PfpAXOEljc4ALZSyV2NSz5FWHmF2pcI6SV/+481nsxZQ7eQg0FRTBAVnM2z1ydDrVpmB3Fz11mdP
c7VZ2AiAqMaNZf5HQCu+5dlIk1xH7tIiqbGp3tIkD9WTVW/IKCx9E/fvcbwhC7j+Yhd2OsMZCmUd
CiV/3CCll4RmkvJi3G0D0+tvWn3VISCDOUZ+41hR/7hIxbuZBvrcmK+bCEB/n0XH7s1K6tNsq7cQ
yyEX2YtRA81HlN2q/lKt+5kcD4BFHiNem70CTGHWKu99HAOcWmhcp0nULUITDEQA+LVQbiRCyqXZ
Ry5bVmTcp1XVnMy+09f2GPSsSU1Knt0RjxIbX7tofOxlOk8JisDsk8GS5jJJgpy9O12CEOmidACu
sM0r7TA6G8ne2V60/c8/1PmTTa5J3caMw9BC5k5e6Sr2A3sugHI4DNZG/X19qEsn4PlQk8tQk5Xc
tZso25JYU6SxrL3pHCALXh/lwn1Gcc7ScG0ls9f0yVSrRtzLge5lW985jM2G89yktRRVK/1WmKT8
EbKz7iiuAVIT8ag1PdL9ujXzpLPTrYdXY3pQ9HFTYQqRtuAoOxBfP8FEFsmBq0upXfom/uK/eFVH
xREVhw9TMybr3pQrpQ10JrRQdnW3UpB5pxWB+mO/uj7Q15t8i7rFm56NNCnTVLKa56Yr0fj0X+Rk
U+bKvEy1Tf00HuVS2Q2ABGxq32VFXAf+4/rol76orevczwQqij2tIvRt2ZIYqemWg6SIjj1Ai3If
OtRrtBvveXkktihJjSarmtjGZ8exnvkKsZCcbjtlldCwMSxCgr3nHcbw+N+8079GmkYdhZNKbZcx
UhJviPptFCXGdzPd3VykmsozTz+dg5e7jPy8plvTkRJJ9yvb4tOltTav7FeHhNt4UrGAUorfPlB7
CeBxF/4t0TyV0qNVo0GmPykQwuz+PqbF5g8o5VePCcKW/d85dBR2LUUoz8R/W9l2JjhQYte6BtHg
CTFXSBxjcCMUubjVzt9isgDLsvM7Z2CrUVIFC2+iWwkNcaxIddG39EJkMupdChRMFArp7mQUGK5/
MZbbpZl0jK9GhS3L+uSydrQoqHLNTLdG1i/DBjr+UNCApztUIsZY11unkWZBCgIgaZaqnc7HreId
LedJL9AGrKuHvhAmGXjMlegLWxQNx0XkvcqIaaXknxy9kqQINJaJsC1SngEYneSgWsl8UIU6+K4e
ovsefkPUEyyA/NebB+qKReYulHScD85CBngtE5L53bJWBRi1mle68hDmzTbigyeJuhiKA5r8IPOK
hdWgBIOLNlRhX9TIH/F1U9D4KKRF6oK7An2jhA5hESYxBER5/aaitF37EDxtNFm8944YT4ZIIfnZ
s6ruRTyF4dmshYXUGc3PoiQy7XcWhb7YQnzD8VAX348+MiMrU5sn6lvwnEbrnKif0GjeyJRpxs8O
2k4UIC7ERGZRhXodiePaTfYRf45LrWrMICcgxpqy6sTV3dbSKuK6pyrqkawOrAmn/KzkdNFS1srV
YTE2zn2JooJuIhJaROtIpsLkxHSbT7b3PnjOnWzsdKAdTHcsFRB5TpmwYgesWr270Kd8bVgUavtG
hIBTAyJCZnQjU7x0wuLcIfoIOneWY00uxyLswyKomnTrd/UiCZyPDORTW0AM8H8qkSVAdnXo3Tsh
GnE1khXyx/XlfSFCoSEgq4aCUDzNUXE0nh19eZ2ajjOk6dYWZ8Cm9mCn9p+kYZy1EZAe2tnXB/yz
iGSZjMitKUxLMMOdbCetiaNMMeJ0m9trPlKMM52p73t7bwdHWEZO76A45d0FibHiTusRGHeCYmH7
yo2N/WelYPIgk4iBfrXZS37Ivsa/QSrKTehhvpQ3C6vGqk3ehe1n1MokNnQ/6/u0rzcsSADHOWT+
GLau7yIgjoedDwuv/zTyj8hvb/TYLlxMDoG0Y/3TuJHFIX/2dcI8VHy3zVKRJ6jBPrT2Gg0a+VE1
khuzcWkdnI80+Sqqmut1oyXpVvGpya91+b3rDyFgp1JRZ0Smt2OLC8fqt3ebTL8s2bIbjKy8xMKT
NFOXia3clSCdWmjtWmfBmpco+B7Y1C1iJ9dX4YU8hSYejvKmramWPq3z60pupIXFtyeEEnG4pVZr
YjcjXaG3L5nW8/XhLiUClFpUS9GJGsn5Ji+rD/RdVCsglpF39IBCz6bi8VKitznIGH+z8p38gePb
UheavNbqpY2WzWCh0Ia6kURrSNyvabe/8VgX1xfHnyHT15adr+v3bH0Zdl5Kae3x1Tu4WP4j5mTy
6D/Wmkt9jp5Ft4odlDJHf+Y21YwjQasR7vEOukQHkXcIJO1GbHvxeFCplZAtESZRhvi+5Ae1zmRp
MJJto7zTo1tKxSY0lK3SrkR83brdvKgRX2Q6nHiTyeBK431hooMd2bce5eIisbABs7HSI6kQK/hs
dmrDq1N7UJNtAAsryk9a7SwHnLtZL566a3JkQpyD+FVRV/eBc6gdAZhvsLHBcC3dxPwkaW8EkF81
2ElcJ6qb/3qoyZGgBLVJYKwnWwNLFDZrB1O6XAXJiycBuRnxtljlghY5ogwlc3IBM0O3oT1lLLvr
q+dS/g0qRTYUWTdNXJcmj2LHtq31eP1sc2cX60D9A7rw4brPYJcl+7Q9UhN24YKKj6aDUxXPFOCz
80VhgWKu3oGU6up0G7jaonZuJISXYkfcu0gK6elhjzJdSXmEv5Miy7jvJJ+2NQsje53WFDolbHzB
Do/GxmgjmPxyuAKYQXmCxsn1GZpCFkRNyqEBqio69xyVtEliURtd6NVDnW0DeRWBTvNykxgsXyVQ
ehP35JpHJ9MWttXPC3iSnoeesP0sdzfWzKV1/O+ncORJvqgPiVM6RpURqK5YBXSx3a/7nbzDJLi6
/s5/DmbJuqPpMucrt5Yy2TSJ1Pl22tTJtkoWDfLObAKuLbP+2g7uze2giYvp+374Pt5kEcaVHjdq
B33MKMH3IT7Rg0f1PYlOKOqF2D0pWDSkiEt48dHs97VEyYO+clG8lTqaiaEKB0Km884dABzRzqO5
BQyuDJ+7MV02OWqBwThLTGStgr9ojN1lib/qMSzpGw6DAr1bJdoG9fhQu7j+4Erh0/0M+kfC3U2O
nG4HOSMMnE1VPoZ2/1pE+H37EEW6/L7TWf2JN2+RuynR2qpk9g3ty0xZ53UlGKeq8+KtRF9cy/+u
sb1xO3Ux5vFMBhQv1agA0OfcRVhZxVr4oocDAb3F+0MUsmi6su+5PjX6XK49QKARpxGipfXG06P5
aNDppc1uomhVR8EizbIFR5gifzSSw/Y9BZ46z2PwCHEH1c65kzS2Cs23Ul951avr//JUrGzAN4HR
1TiAKLYUqrTUhfnuTpVh3CAY0SCXFS3UKKaphiQUHSHbrVHG0u6qHmR1t9eQojJrtHEhh3o0vwYN
RLsErzw4ipA3saDnGNJCr3YyAhBD/1lowGujbH590f55D4pFRCPWUDnLKHl8P+n9MAzavk85ybSj
HOwIgJgI7hef7Pf6SH/GWd9GmrZQXT64V8gZDJcQTjdg/PGH1+87JGng25HKmNGNO/7SgBi/UY2l
jGJwc3x/tVEKHaOUeTVDOdoCvY3VQwdkxYGHSMMDfeXw8foripRluiPPR5zEOm3apJab5UwmDS4P
jAJ1TxaiKKpfH2iKkOR4Baxx9m7G93er6srUyrHgrIFUl4aEj+zTBgyTpq04SMUFbLmnxPRu3Hxf
V8efr6iRLtFk1MBUfR9Ylnw55mxJCOf2MI1Z47KtLUQBwkQzwGiKeQKTpbCjN12On6pEvTPd/F6x
UBvZNMW+9k0CvHctyFY9XlFRX6ys9FOl/Qe17c6z1KVf4h9mrAcLI/toATomr7QtpXTSeAM6CZl8
6/xyZf/eGjEFgdtW01BpcI7QImMRdB2ZtbFqmA3Fhz7/MYa3ZuDislJlkZqoCvHsZAasvjfGtE+S
bY+9Y6On87oJHz3Yla3e/PLLlaw3P8M6WOS9Pa8TC4kODTk4aAzmUTejJdUEZDpXIWUDpLUleKj+
AkyrT1u71MjvEYxsTxEnWC1n95ns4DUPXRygHBPIXZLKBthkrJoqlO4dJEPEeROoK0VWqXehG9bt
oxEg/C8bVrnhQc4yMBGCzelBWv1vFuG/Z2JajS36qDN11U+2/t+FlzyA1soCS5ylGuLOcbFwAS7B
s7gx6uX5FyAMB4CI4kyu2UrtZbPWpHjrAWIvg4+CVLqu0OJNKePHFWpT0PqTdC4Z6T39l6qyV+09
YQ4kZr8ZADjT4WdfeGN+47y5EMCzKdV/P9nkQqZmPDZtxHyMlMUs1I4gYygv0QBGqGRgLtp/ColD
ZOAEonHtLmLuJ7u4Fb9rIq75Y5dqwKeZJJHgiIPqLH6vgsTMO8eIt0FxdNL3Huk45JTdxyo/xuNb
6D1EMhh7q16mnMUkGAGrrx/1VQ5PUcxn3h6CdaWjLmroAKSQGuKr5kX8IEX5RloXY/qk+NxXAyxr
wtrrX1i9eIzaX8mpgX/ftHdktNy6ncw8ah2QpyrkPPC2tm2vi6Ra9PFPUCR3aovOUBl3Bj5DaODk
NWqLH672msrqk2oGsMpJ4PNtlyHEDH1EaZn9LFMQ34nRCErS8dcIFtklYrj+8JdWpylrGv93SFWm
dYvSdooyaG1MtgjIYqUUAMiUkok2YAdX7vNu17v1jZv1UuB5PubkojNdpbMCDVGGKF3kEk7gJ796
dBF14FuVt2xOLwUM54NN7rjMqofEN81YtM8IqQVEk/gJGzyunOtTeWkZmJxbmgoqUZM18dpnizgw
3KxxVZ3XAlvXrHQWWtseWmqu18e5OH1n40wOdE+yymho2CxltUEDgA8WwQ1k/qpyZSQf1we7UPa0
wIP8662m3QmtCzuVWzD+6hOjawt+T/qLLdjH+9p5oPEz40IIENK61YD5KmhODwVyMdXWFcPmr8mX
o18RN40zxNtE8pdRDTOQHgehphwIZ54SVX1pVfkL18Cm+KSGJczpZi2qMG5zqg3/vwg8adKQO8vg
/8ypyXhYe2VRd1W8jak9smop8RcRCT3H0o1zWb24ZA1FN3UczZmAyQdO9UJKfa3kNMQJpPeNraO2
ixKLXhltaqkNNlKGOHNoLOQ2gQAF58Wc2aDfXCsCrEQL+r3DnS+N/Oe26B6iBBNfZ+cP7pMV13u/
8Z4tCwVNZCxSw71VJb/07FSDHHqRoNcp2X3fBG6ZBkyVJqbppW8EitqKo7UdPrgkB767LyJwkcbG
1bDue/dqf2bSlWwjEKLD6nbcefFisTVLBtCjkDI4k4slbTW9aUz2pJbvafX4sYxZ57FFIULvo3tq
3nOVg5cTQXQjBrOYi0tE3HzEfi4IgDT7AIsBCM6iDtGZ71VrCcVgBTQqHYxyxRbMik3noAhh3gBo
4Ap+4VaknwqDQnFwyp5uAMRfinHUR9aB+bPUisei/tBrVDXpoaT2p6c5L1lers2Brovwy0b/uajR
AtiHooEDXAakyuAQYFCwjR4E+cIw8wfL5RB0Ye3b7inUMLBRYbXaZKsJMpY+L0LcJlN+yLMQpYel
0tHkkVyoB5kFYDlHFM62lx1CQs6IJ30GedGXrZcOCppqzBJFQejlfTD2yDo5MMWE6ain3IWJsyGI
TP09OBa9TLeaMixkH3entorn4KPFp9diUzTr1m20sZCRS5KdrD9a/bvo7WS4ifjyeyg9h24+lwDa
Wek8KXAZ85GT5TV05wCKeaitN5oWryTsGxVgqJ1tpXYjajiqBX1j3JFIhZIxYzJjxX6iGlaiSOrn
Jqq+KG6TBIdoN+ZeNRMgdiXYC6zU4HpztY6PjVrOJWfbSi8asoi5vOwlYxuz50xK0qJoV9kyShUo
ucLxi5GcDAJUxuDtRp+g7Le6mAN5U6ACRWjt/0jHdKZRR6KXMzClVlq8Ql4jlVWyoxbjlBI71Oji
NTFhp7XLMllI/um+CNX7RgPFm2HCp8hPaYg4r1O9FU11FyvzHnfgQWp+3LgELkUJoA/B86J2I47A
77taiytXbVWZlUjSFKC/68BcaKijKOmpdgADDsgdhii+SCgEv1kGvokAzcwKcYqTFttPA945CoK+
nq7eiCUu7RGHejhMGcBTBDLfn0yRzNJ0Ui4JptGM8QzrTuCG2vCTYOLGJFy638+HmtxHFl0oOWvE
diyO//TgdKDq+EuyyKswmdskQVzG+fjea9nCBDdUmPgY0Ca5ldNdTKfB/BmULDWbfqSYlfNQoyvs
tBQnA4CLsFpV4/hTUkuU8gY26zwYoNBW7togLLgxB5cC9fOBJzGOm3WF29oshDr4EK1zMjsOT9k6
9DgU5ri60VMPft8YVGRI00DgfNDJfVhGfZ0m4m195dghOU5ZVq3pCpezoUCG1zmAhsrReCmTaPm/
DT2NfiqwhbrSMnQkrz33EQ0pcbAiepbicU7INbrBesiLGa2N6yNfPPxFv5f6rEKO5kxWW6wPY2OF
LGyv/DTc4OfYGW8qL6n22doFcqv46VrqjuOYbpz0KIq3fYjCJDcqJ16VncYWyjHZklBDosefA7fI
yhOR47NBUbUGayk1J5oRUpyva9khgOgp+SO7Q6833UdtU0Hf34lAwvTLrRQYi4SLvEPCyVajTR/S
XQH+kIfRfoYYVejIj4n2CTdd1KnHGCtwGv9++hQlnybXqYdsz/UJuhiYnk/QpKSkBKWpZHrztQdA
KMsAIBIP30UI2s1OSRAxg0kjI50ltqV3ujH6xcPg7POIn5/twDYxurZFjEqcO+A0RXTDfhhwjwQf
3UNVowTkDfmM+parYjXpfVXVLEmZIat0uP4wl07n85mYnAaqVgxuFPWxAEXFiPR3J5F70H+ug42o
zTb66vqAFw9dxdEBHADr5Er4/vKV7EuS7NXxtncPdbJTrSP3qiPBnmtuVK8gjF7c/P8ea7IPTDvu
Rtci7k69j444TZEXn3CI7xJaFvOOW8+LaTb6L619GLFjATKDjMHf/M4O3d+q2BbloUZ/Ws5wbiGQ
iF38NHB3R9zy6/BClaLAVYW6eG/H92SHkXrqR6Q1AKGCs6TiC+ayApqSUPnoYHyR92gSvo4AH6jM
3ynGro9PBku8QPkJAWn9wJdvM4xvOlSHOf2hE2oUvcJsoyK02VYJFEVwAWhtWxkKSSF6DB8NVXt9
ZzOEyBiR2e/qJRBtv1BEQX1AFIiiWm3kCAofx24tItOY4KfuAXXbe9ElqWs0B/KVQKfSN1CEJnC9
5w7M8JrhTCAGASenBZ8ieIxQYnGxq4GhktmfdnSg9AgfUsQ62rBXnK3HGZeSiQMZGr33Uv7bBupj
BN68I/qwAfcQNPFf5lWy5vE8DInFMivJilDySDE7ub7cLhZYqE6YkIkNcospnduWwzarczabTZEC
RUS7dWcjKENZtlaV2R0ExqMv7bnoOw8S1j2+segtJPS1ZKYj/UdI648Hiw8SuEgH2Xz8WkYAP1xV
kvGgdGikOkP+8zYw8lKqDsNblonfAUdOs6G2irom9AI2SrMhNOAbA5YCukDmYPPM16fp4pF0Nthk
V9pNNbhtHuJTDtevMop5gzkMbtq38tPLJ+/ZQJMtadU5nGDHIwiQduxCud3BLBBHn1bRWtY33ItS
T4mY0FwU2v+3t5wc+0UpJaGR8JaSIwYXkDb6V7zn9WEuHnFn7zg53xOC/bTp+HKUjUpE/jSxrZP0
nVLD9YFs8cB/RDdnI01O79YNKUt6zKbsZjAhh9csdYXYi6S3R8G+SUp7KffUYhGc1R1pXgaVyBnE
+imbcAksJhjLBznCY4crl3wpRsKKLs7QeS96xd7+gDaRGBSYk70t/R1JMFnLoxINdOcS0btMieCA
IzwrhSkaTXZdPBNHh+W8SgzIgwEYn3bpAUUsDMTs5b0BnIRdtiR4EMBtn8ONf6VYKI4lol+R8KUB
zUr0VvRdPMIwNYAS8MNAP2Q0KiUQ3+QRsWj4oBBkIAlivdd68VWbpeKYCzHEuNjEHOvmWN7zZzY9
wvZdA6oFTi2nU1jIyxvf4cZnmEa2ddS7suN/FS7AjAwQ6q29eCkOtVupxMWyhGMrUKwMxUBQY7JV
y3awh9Gyo+2IQ5iJWyxgI3F8JjWq+nQiSGVNarHspZg8NDAgulDQShXUYsiiIvRbBOsqj45jgrFz
MRO9GwH89ZqPPpUX4iCzadg4NBHVihQYafT+Rjp0sUp1/g6TUyDO2la2UjfaDjriPKhO6iy/suF9
1JNh/GLq7BQNYChGMhYe4BSLGCEFa5kDOiVhIFX08r2FKRP6dA0ChlGq0FqoYZbrj8RrOhCU61/Y
vJhH2OC6BMCDZHGSR+RGK1EK4omtEK4TOrE+2tca/s3YoylHVfoZuRKqSCSunkeLEKgywqcmTTwi
W1+BQ6v/ikz/vuOGKbFVN81VjvSyFKD5ixJD/HPE3VtdU7vwlxplk9h/VBW0b0Bt294sMz9jFAky
/b5BMsqgmGIYf5nhL5E90E0WwHxd2eOTMiKS3GDzlf41Pou7lO86tyXlHojxslJGuqYo1DtACkqU
Dg2AvBpVCy6565N1AZNjyY7Iq6E9WYCqxGSeBbh96ssc4HkspBeS6ii6LKOCo5G9kUglxE0rMoUW
b5AoWQh8gniRG89w8UY7ewb1+zPUXmV4rU0hlGV2p6njDGZDZeC0AKGNs78cPik2NX4t8NyblqCb
jAVcsOgxNna+vvE0F3JfbnIFKRH6yKZjTW6ekiQ0DPqUp9GEdzSBFJkWvAA5zO8RFRs/i/xW9CvO
gcnd8G3I6S1k2mkmWWJI74OD3qsOqiEm/5gQAZFa/BPjJz76ac3JQmf9+itfOqcY39BMXhqo3xcw
92wRxE5rSJacEHj1Qq16L7Y49VCBUBFBdSv9EnuYjM9In30kgBHdmel9N6c8yQFaRzWgeH/pheaG
Y9Tgh1RNxZ0hpF+asPwB2Kogd3c2oEhMotLrj3+pg8Dj2wDfYHTyEpPpK3tFCoqRSzwEEWwmCxsV
cfOZ0m4WofFBbVxTd2LyIvAseJqBloHx3HgOMOfDzYz+AgiPW15RVV2QNVVlyneOus4HuMtFn2c4
LsHgrTixQyVdZco+IIFwemxO0KUXNVWQ3Ya2ctLoKBDzxvDLZcM5BpZkkA0IQ7Tq8P8gUFxc4WdP
OJmvIk7yysigu/KpffnFD361Gc7nJPXpLuj1ddcc59c/0YUd/m1OJsFPJ9XyGPd8oRx1dKTUgVm9
5+UhRyPzfxtocr3HwMbkyGIg+FHEjDAOSBfw1bupffTFA/hjz55N4uSWoaDdw6LjltGUvyV80Duh
W2H9CFP/qTWKtYbZh2FbCJy/Aka4KyB9oJJm4kad/DCJbgbr0Te3Vun8HPWjRrZbdz/9OJw1dYwI
R/Jmq++FigizBzyR7jcq4DPj/0g7r+XGlS1NPxEi4M0tQS9SEuVK0g1CVSXBe4+nny91pmckFEPs
jr7aZ0ftUwkCmSuX+U2/F5wKMAP85SsP8XkD7RgLPWPw2Y0EtKaSVxSmY8ntQsLRakcVIk4av+ek
6RC+mS+jiRTlGwWLpqq4Jq/3LQSVW3pGpv6cFsNdhUi0NOKsFqeJYLogaNMPeyERU8D44LIHxePQ
hILgus6CDwasKZoOuJlwqk3aSjT1e9VaJxZ27oTnLP0Q8VxUwPw1dPYHmNWy/p54gHGC0ljIucJ5
PPqAUSMSAwPsRNDcaSi+hR0iwwy/BOiGLNTAoQXXuYb5BL9BGVbWsNAyoHroiIR7Gx26JFvl4fOA
CgmJI6Ug6SSqV2a9snxkR4kKzMvsU1lhO96fkqq1XKj1eXVMwyfR1pHl6CMZ7jIILA6Fo6jJhVoP
HR3y2EBMXtNTHb6pYK35+0P1LbAy12pQj0HilcFo2+mvfYtjD0GmkO78FFeIFupCiNZqHq27Epu3
adpY+T0KO9tSJFD6o0/jYPSbpSmkVepHzXuEAGPxLxNK9zS4p+5oqn/G7CpB576yBgSKsc4Y338+
NOf6zPTUVVtQJ4n+1uwClnqQTkZNngpessz2nhPuRC+DCayVCdyWVCC4VBvrn5c9089iVSHaJQNa
oq3//dofrEFu0pxVCUMAHvL0FpofEnsYMLhCTbG7NGk7kxiyoGOpgE9khxj9fcGmcjRncsxYFHui
MUNuQfLvCVij90F1KbobyPktmAP+/EvPJdHfVp4VAhlgMbPqWRlYYYpCdbgHa78p8Aqygvbkewch
7C86SfpgHNPpuauwF2REWSvWUiRcrRG5Tv0qklQrlHdg8jGcQIcXnrSYqGE7VpV4Ot3+/NhnimOQ
5BraerIOYVGf3RMdHZquVpxYIIcz+doyEtfHfdu6pnj7eaUzDZRvK83uh7QtbduUuTMt/w4Iv+gw
DXuPaRNzMmazPy92Luf9ttrskrBLKUiqmNVapgzwdX35FSxHEN1Z3i7HUFE/DrSPJl841e25pi4s
L7bZPzfHl9c6uzlGqF+jU3H9SvUKhEWroUlMUxIatorgou7qKJJH0YZeHnTzn9f+BKf8u7ZpQoCH
wIsa2PcjoOdKYdkKt1aO2lc6PiRMgp0GGWLk5WTqTxUOqlpBmwYBGaJx5ME7sXAwowtRMDkobUxG
Bp3rBQwzyqijP67zMVmirpg74Nv6+DCU2m6IVnb8rJNyUVysvfFvNEKpRFwFAq+2sbXeVaMHBV1u
k7/r5194hthD+gX94b9+4eyojWHtJHbBx037RxJ3JUZzvnof+12NHnT1UYcYAtCtou0qYrBGGFDI
ZCsUciAaicYj9FDuvwtPdTbl+vJUsyracuJaqUOOUpitwuZJxiceq/EAszFk2G4H/eoynevs6QWM
S0IM00mZawcZiVpDFeNFeLl8iDJcfOQ/XXOU8ycfbyTuMPAZlZquHKlfJtu0lLdMcSPQ59Q3suJv
f34DZ0/4l6eZnXBHQyxSmth4/2EhhIQs7m5yGc7XRcDz+RNumA5wWMG3nlMahyRUJLkwYtG69NvJ
zSx0JxumtNSOyMTTRqkH6n/SEovmRZAi6Hwp5ptnj/mXZ5h98rSLQGWYPANMaXpy4qapXw2F7Sjl
a6YFZdKtle6D+BMHFdXAVpSaaI/okXfXdaA4VAtllPAqu0274jaiGURuR2s54Xs1DWOFyXLJh3B/
Z3pBsdOWeLDCT66Kd5T5M3ttJIGLSE01PuowFup+Y3JXdNGwpGsoI/zE3a6AivGCeEu705GnJZ0m
2AMZ2eKAzh3MSjIAsmcnf8sNmflSdKN12yRLNj/vjX/lCS3OrImYq9BHBVY0O7N2PWlKZagxaH84
FTgqIdwBOmUEngEEg+7z1K5lJpF6gROStmVwwz8LJqBPFq9ugAfGL4UoMRSAe096gckchDkH+Iis
Zs9FPq5bZiul7a9hBF442mc3NnwmBAqh7TnziFoanZx43fCZVNQafiFi2sqwmnSRYv3nF3V+XyMd
AKoUOs8/6DRZkuxKlzSuDv+t6jftRF6fYgtEWcDgaSTp7/Mj1lQiWZCGXMwFLjzB2RyKxU3UNkxH
/5zjfWkVROWUh6Y/oYdYgKSxcTQ5UjiS9otxs6j3sSrpUAK4PGT5lFf+5+5CbRZlGbQ+aKt+v7vi
0Wk8QEIcaqu5QrJzpVrtB+WqxrcO5enZgoXS0TZK/ehWVB01GEFRBNC8UoJxn7fjuv+EDz5R2FhS
d4hLenJw95mLmaZAkgSh59qI/v38zs7ukC/PPQsEdRmbdl2JV8aIGiMqw3gN2LYcSNGDoHn783LK
+U9kCR4tF+E/SHS77xo5djoqUwIKu6ROoC7ox6xFkE/fR8XHSHRJonpP+nhh6bN3DszM/1paxMQv
u4PIVqsjs7fDgMKQuqd2Y/CJTit9DlEdNhFe1vS8obWD3OHHt7YptmqdsHcuMtEuvYfZfsmKPpam
vubOlTfas5fc01ZM9McA8YFCOQr9vtJp3exCivWJEP1nm4JjIR5Ygr80ewdqmTr9NPL6ifu5jPfx
mx0Fu3EaHj2wOzIi8JUtQfXaIFJbT8LLytqBb0Bxda8MfzUULx2qZ8FiDZRqWTjTfZOROjkx5nD3
A44lElrpPYoKfrAPrL1IZrTJcUVXhZkpTSaynjDFkCVe1RbqFfxFIukBkbnsTcN1JEyHtDuhamsz
PBTgOnoNDX71IwD0+J0RhUf7mX/AQMeQTFw5ouc6mK9VWB006xMw/om1C95yaycQJ5XyZphX/i2X
R4BOg7Ppa5qImRaBRQkes8R7z9HmFSC5QvVXfVyug3TcSOnvIrHc0NdwAMwFhqy41A46V2KiCYRc
jQ3pFErs9/3oyAk1t0CFl+GvQUMerX+jYQmm10BpGXrLxVv/3FnXLdaCCYV+hDYrmaQk6UyrsBgv
oQ9A3YaGH1Zp8qZ1dpc7jeeSyq+LzXIqPw1aSS8F5l09qf2dmuy6gP5JZ7vZTV5JkKGjbWe+gsiU
bdCv/kOpk2iA2MNjLWVOVwcYEgSbSLMuVPZnQ9DXJxOv6UscyAdom3HEa+iQpqVUqN6HVLCi83Yz
PIU29qrZiYvi5+hz6d3P6iqpD3W5y3gdnrqp0VAW884MzWLQEo/BJcD8hcXmiDG763ILYhuwpOya
/oVF14cZQco0TzMeLm6rsx0aemoIdLCryDVmGzmTdNPLJrA/1A/iGI3vHoyqAZbaRs+OqfXadaf/
+dskLQOQDBwDDZ5ZGOt07Bm9TEnwNXM97npYb/C0kbqm51dWFz7duXP6dbFZqJ5yLW4qE7whMREA
BcV/ZZ7oPRbTZuiOFz/eObogxnlka/S76G7Y4ur4sj9bb2yjUmHiBJXrqGj+vcrsUiiJ98XG6HCv
FLgiDU7m6xSpGxp+R8QxrmtapxKdKhkRMQfuT6f2a72qEY1+U3XQSss6sGnZUN1213QOPBsjFszH
SpyNHUh1tYe2FLRd8GroBDMkhxSXw8Q2T4p2XxI1q+C+C3bAirNgpw0PUuVd4xKXld6FDEEX325+
RX39+bNvq0u4i1qm+PnptUJo4C5bxOoLhht+caXXa7wlGkz4yuLDK12ohJSDlPw86a0vjS64zKrY
1RQeaf8SG9YeRMrSU7o1BZ2qHaSNWtxQTq6cJnFLD3B99S5jjWPLf8xf/XSYqDly+Q9as37yIOk4
lxbDBcLrOcqbmGXC0LE0KsA5VSuMsaywG6aaPt0xrOQn0S9+5xFHeW01h1pGlujOGPeKtI09LHJd
pbogFPMpIPLPOyZLhZJgoxYz5/hrZi5Npp8zicBXVl8X9RZwkJS9lt3kqumfFinE8B3uMbJO9ont
6Np1vjOLxzG+7su3OgUbIT3m2b6F8axhrIErY7+xfER6FgXutQ1Edhe9zLJhc7XFrVm9MFNRSsuV
IHUym3AbvorsFWuTZiH1C2J0/qYC4qFe8ig5G5xsqDtIRpgCoz2L9oVfBhStjC913Dj9UyWXmISv
0AV3QP/bQsWTmvcSA+X8GUaC2qK8Z9j/KZr65Qyj1IVGnENIrKHP9FyxgGgkHLIj8m1XGaetx0vC
GdpLfscdJkyRtJZ9rCrA0VyPSLmmwPRiYZMjrSHGLYE/Ioaer4ppVw9rKdw2405LSVfLVZm/xe8J
6XM11iCulkPQuYP/2Ae7UFtrtOtUJKLkcKsW4zacaCZpj4kAzdJfIlcGGfgacOV50kpN7wkyPpqL
UxGt6/HBVq8i61WCG+MLDQxEs/wHtX9BaRa/vQr8xG2uyqsxubN7e2s2pw70VQsYMsWMJcr+6PXe
t7InB8XZGgtQLJ19WAY1vEL7etDTh1bK3FY5SP1jGC7HdN2n/dJzdglMoQ5LMcx9rPxO1x+RDVk4
uAB6dHit+I8QKtAZ+Uw4a6n9XoqyVbmpcTZPT4bhrczp1DvCSJNA1q+6yJWdhe4hMXDrMbYpAYag
c9D5Dy34YgdhTz3dSBFS7Qyr5K7CX/4tcG6r8eTo0TK19kb8p5qwWjC2TTVuUiwwPXcoHh3z1tO3
aV6unfcuS1exjMdoXpWPRenfqjVR1Gj0m2JAoC2yPflCiDw7xaXKhghhIprhyLOizeD48rUTgQjf
+NJK8jeevw5D7MnrjzCDjXrjtUu133r10vGPuXSUxx5L8MrF0FjX3mJjQzffyC6IhJ7D5MGAEGNl
TaY1P2doGE4x5pkTE7kftWpn2b+pacgwUUpi30XdXTIuJxMY6PLnZOBcQse6QvUKfWr6qyIV/XLY
bByTR71lXfVYqUtIMIm5UYV53GJKl8zRKt6EsrqwqHjHsxAKjZuogmgJbGF7tqiljyBXZCs+KGib
w1w65Gh04/4e/fIfpg+9c9XgkDe/qgC/kgvf/+yL5tsr1HEoxfwTXfpCcaowomFbAnurkaJl2LoC
K/uZMi8bc8380SczugiCFZnc/Ed/XXhWQUSI9gGdYGEtfvWiX5V0kys3VCt9RwN3gdS7GTZgjvB/
P+oP03TKciyxT2N/O+mnxnrWPLfdDaAAJ+Qhl0N14ZucKfBVckK0P+EIAY6ZPV2aeEbeeXTqcGKB
/AoppceHQX+/mBF+Vkrz9wCAQgE4Jwgw85mk3ta1M7RlfPAodTFEj5xNRjnbqjewKIjCR2T4y55G
30bvcZXF+fqop/EqD94D8yYhg2m915ZGFNVPHuFk6h2jgp7Eb6FFCB5bfWzAdxnTxvc2cuPW0tIq
Hs3qqoluL+ziM20IdNyQHRKNTS7I2S4uCJ+DY2Xxway5sUfzKrD+ZibGrkwZcg0Z8cc2BiDSFFdG
2e4uLH5uNzHu1FUNVWYdePL3c5vJg5DjSJmxghGQa20lC84C6+nhu934t4MW72XrQAccUAGCFVmJ
jHiFIECy1coLvcMzST4KRLKlsb3RPPonKRvGqPbLMD4YNsbUR8170emU1p/cvIT+3EVY1eeAcr6H
6MIgN4UqiPwP/rIDBMusiyJNISiCWVzA3qf3c60g79+SFsUd9jFK7OZauYmGfM+m25adflWB5eDP
FoUTr9APWsYqDtNDuKjqh2H65RnP0ghwt8v3eKqXaXjlpM4i0koyfYRz0KlpQhfRfKEgZTDr0d/r
eg/loE8RLmheI+jwaHYS2PD42+voj5gQLPO3Pp3e9c5Z+f02gHpXta9x9auevFXfm2vKialOFvBd
KGbL0lowgo1DGUTHK/NRvSmWDJLXUjFuQOp3ekWv/wRXMhIiD83e6aataK3TEnKUF3rxYuUQYbRP
MIj6KJQ8qc6NgoQA9ccAzyWLWQHKeaiBAXwrV9RiIyAL+mZTQVuDTFS0f4tphZb5g1/gEMygD0Yw
7vSWWwJeCnBRDatw16cpmS19BruAKt8CcRxOBSZtVqC6Uyd8Wq8SlFtLiywKb8muPzjdq02Sa/ON
BDdSk+rl1CRH4m1f3TS8+AjVCgV/n0gBV6MV7jgVx8JUdzFSocrJBjFjSNd8+02Y75xJBp7Shwu5
+BVk7S4JGbpYN4Nkd4ufj9q59jT2FlCi0e4TCjSzjGEIWlXuWwrmFKS8ZnNlTftOyVwjLckT9Stb
BkTzJkXJGkI7SJqgwx80cTDcHAUzl5TJwf2EGwbAp25KlIw3fo57M+4jPSCZ7KXXhiUCgQulvsT3
O9PM4HoVvgsyUUI1ZlG9tbrAKZP+k+4nerbDhoRiLOnsk+dWF67W84thGyeEalRzPkFQ0yFPQgPq
OJcT5X5jHhmN4aclhHEu9oCtczkE3T8yOAoTqpP5T2OCpAR+R8LEqFM4a+SGsoqV7IamDTXL2vCa
Kw85vFbCKx3MfNQ9dHgreNV9V70l3dKz3tUFX4vOufBXEPAQ0a3u+MS9C7E41PNNACw+Gt167Hb8
rZo2IIGYLgWFkXP+qd7FXCThQDEGTLtDJv/iP/MBYdEm244GpJw3gTzAEoodgmAPjXHFRM2Xuejo
LD3jrW+pAQ3b1YOX1MMnWtiCesduwBQKGyIlcRPpSAJ1UCxpE4BGshR3GAoxC2IAxOBsiJ7MFrfb
8QPk7Kj7h7RC/KsKN3bEVRi+tCPujUG/HLybzKAyyvRbS8Ji+0kqalf28HGFhV1EHiSAeI9iARcE
+pwLtaaola0AzG7lxlhmTYusCG+bwtoFTIO6+s6rwKltpvrNHPB0tl+1Jj/pwQLlkVU2RK4qG7dM
xa8np8MWK3KtWiVMh+CcV43qbC0Vp3vvNfGqtZhg9qO1yTlEjoEGbHerNO0KF5IrHyHaXH71+k4w
OKYUycOqv9YGjXY3Y4VK3bX6x8Sc3ZPHbTs1mHEZm/UW194oendMzJuSX1N+rbTgrUeAX/W0EHpc
jLRwBRTgG8F8lv0VcCybl0NZRWMxYqhE+01PXqsUA65yG5jOXeiV+/qi1MK5K9yRVdQdEM0BhCP+
/Evq7aeGZKaIzB2K7Gao2+vcGEk++WVlusj8colchk/A1TAti3oiKJHtup/ye+QAL5zcs1UAGClb
FVL3ZOWzbKKoA8coHXoaNn2V0BJDZWWfGvm6U7Fjz0RH3SA4V451NaGb9XOAPZc+wA9k6GgYgNUM
7ft7qBs77/hAn2xEyAOLABlroDp8gowyHF2SFNjez0ueA5OobCdkXqh7UPaf9QkDjTrTN306G0gL
o0aJSLyQO++YRxvyXySSTacBGPjC9Qh21nAqTtWnxjaceMHcM8dlXnQXcvCzL+LLQ826d1EQ1Uw1
wA8RfgqHZlqxsaV3ps7M9dEyYOT/81s4h17Dj8dEE9tCGptI+v3Ne2bpWxX+BoIEWxn9VpCxOgeF
9Eb1/igMbWTNFXww2dv73B0DRBGEPwRSFECdU6GXSzViiUFTx/CoViE18w7BSra4VY0KnEy0h+zG
2tV5cIHfcOZd8eiojmoWFQtQw++PjmfHUJklJSRJF3MxeATwu8rqCGmJee9Fzty55T7vUPQ2TVuZ
3zZBmhdJWDCfB35In9RVyK1kpERwGpqEPfqHDvPjwtc5Ex/AB4vs/j9rzqZApZr59pSBM6nYCyPA
NX0YYYW+dZa2wLZSQyUgt2jZltciBuPINy3rBAQscFjuds3WHqjfuCoC0bmKsHLDv90c61UjPhDq
ZD8/rrhvZyk5QwyLs0TCIQyvvn+QAq5BPbTggDBY7OS1LK+14vcoXzgiqviu82U0TRQ8hsNKc+WE
KO2NLMIUGFoLorYB3J0B3048IOXsZrL6tYCFTYzBcbLqA38fWfCaghyNI9XVegSDJ6lw3Vw37k1b
FazuLDB3VTjcZNIlwaFznSaYJnR0CG6azMDh+xuJCqtVcxkACaMdjrKg+AsGGENZL/0AlMil1pL1
Vu211d6Ca/bKBzVHixtlDulFywdyFTqtnDQhffbzxzpT7X97tNnp6Zqsk5wAxAVxT5AwKadRgSKH
uCx8fe6DIacF0Ry0mmDMfX8LeTV2phowNRccoBD5G5CREH9E1kQpVWRXY/XgIJ8cvVjxO5j3n3/o
uUAv1Lz+3/KzFnY31n4CoPETnhaQY4zjDSoguzT6k0GKLOonQbUG1UPlA2ZNKOX10lVPSWiU6VqI
yGiQzgXu5efn+uznzfcxjGJdRdPIQI9qVlT42ENYhQqGYbKP+OiAHqFyE2RBqGKo4NEbNk6UGyLk
SkjFCBBO7r+hldXK1raUqMWAB+jclO2gXxqynEmtmXDTH0X/CX7jvEUaooWnAKiBGSgfESSDgYpC
AtM7xDFJnrKkQY3ilXIUgMcnJAnB8p/fzr+VBIKjuqmK5gbosU8++ZfMyPT13C7yNBKYQpRb/Xjj
D5icLeB9XEQon4ko3xebbVAUaXtV8pLokA3XPvUy2tkrCZ3oRPYXDsrffnii7+/D0kM83lQg0tNB
b03fHUYq5eQtGyi3y5MWwdJvI0Qy081oqFtJvjh8//cS+v6ks70c6ZTNk8VrSbqFTbpcHFvn2spv
aGBG2IuUFBgFw8g9Ssd5vu0m2hrQexFBkJfo2yNJ9PNX+jfi8zj0C0Xbh3g/B8hpVuCVuRZFB++x
vbZvw4dLFmeXFphFqSLRtKIB3nJonB1dDGq8SD0axePPP+PfWPj9Z8xOop1MVZL4YpVWtIJtf6v+
5cQN/YVs69KvMb4HQniaZFUKryu/80/6TbWfXn7+IWe3x5fvIR7gy6kpYsRdSvFD0mzld8syXhVX
BUbj76AWuku2Dpfe2uzUJLmv+GbGYjoED3WT90dGBoGyA2v9v/tVs01va22b2h0L0VUo2mA9CU9T
xrrwrRy3CE7AQH5eUHyH75H5+36YJTLghmOjkFmwk45gMSb/dJGwcuHlmbPOcaXGcZtFLBEnu0R1
m+QmGv6YNS4+2oVYfmmlWZ3TowwUmgorYeFLGkJbHypOF4j2wc9v7WzINhwgnDrX2j+j4tg2Q0tt
w8/9ELZv+MJBHqPZFKN0fin3P1Ou8omAlQACgAUODvz7Tp/SEp5CVUcHS8N0wTXqjQ7F4dPq9Zga
h3x8b0Y8Zi7cSmffJegKQJD0uDRb/PmX85UqtaH4ds4BhrtS7gHNIK/rFavwku3dp1zufAvaCskt
PgaUxXNArJSoCK/XVXTAwXQyocXZ2TGubYyfqb6Gxs17chbTX6u9jL4wlni32HECMVduG0a0YTYw
+y5d2T6WmbFz2sehvkvbY9kftW5YF3RcEsxfvFS6rhxmoEzYuVhhENjoLkExxErS6tJthxF34inv
XqkstNrZGaF+6HU09vWM0tjzfycoZyMVEo/WEQFmnak7E2dwS51ZLEda30qNq8992JefoDCUxSRE
JbweI1UUD5SU/ktDoyPZ8/8SurheSZ1o+OvUs5ehcZPSeteQCTaYhKFbMTl4RXuIT2aGJQxRH6OG
vh5txnIAShG7aUOJnqUL0qlqLOgyFdufN/iZwSGfhHkPiSxSjoYx23Rd1/oVTajooA33Hc4AaQi5
cmHgLBAli+Ip9G5Ki4RgWmcAYv+Xa89iUqdlKfevFFIKwjyG9mA+AiEQqkXUfbzyms8umzuTd00B
fGHxc/v+yw+fRytbsmtZyjnaKAnE5VNp1S4noMTrXd/Y3mdaFDCEKmBBJ68MMpDL09s3O73OyD1+
fpZzVxzHD3aujaPRP/4akV3GACx8YrO1KafXOtuj30TXTrd3efZ6UeeD9tOZy+DrgrP4WUtO60Um
Hz3RrOM03I8y8PPuTygVGFigSiSlC1GdR8pTAfySZq8H8Df174SdW5US3eW1+J+yjHnERxWsdE6b
XKh7Q6H5b776jnQTGsOqEcB6/66Gv+L41sJjgtPq+pK2jK08ZsjxJM6qjuRDrZhLA0eg3l7SFSRR
rcu1Jiy7tl24xEnKLJ9IV9Nhq1bXdb1OsdZCmH5cN+Hds6iXt3531QcbKdh5vb8aqmc5zcBuTLsY
jXyUPtJega66aZlcONK9rymAuJ98s6XfnW3BlNWSvC6emW1w60/2ymPzd5vCTq787j7vn0wb/Uwk
bXCOyDE3auW9HD+0pv0qdyOVLIonhYXzHqbwKt7wzcsIklamm1Lo+6yGOwVzTS3W0wQ0ZAHABVGR
qi4R3A7e1KFdhGO1Vhjz9Kq5c+RuhXhZmFVYVfi7OD4Rgso83I/VXk7dWNrHybqx6lNqmAheAGiI
k22MJYyi/tVr2/WZ34DXak3FncLrSTEYOD3ayl7T0OCTIQwiRdaM94nyWvnPEsA9cFxO9ysxYHmh
2awH8JEN10yuDR/+rg4hI72FWdPCMRhpu3tXRvU8AMjp7iP9r+e/eNItjZymegmC31V3xIuDoeFq
7J5sOrs6LX1qCcRPqfEeSothXWMv2vrWg0qQK1t7eFBjYCdrTY3YH3+NMXMT5cPXb2iOJmWHvy2y
dcZ9CLmQJHCh+uGilWEEUKiIk5lTzfSNdqKi1WCMyadiiHZIXiG9hhqzqcPLfS0tadV3p9CX3RGv
MFDlmzJxUAWZgDmP9ymezTgsL31waKFvX02efLBh9I52/USSNEqvVtxvjOlOBVbRo+HnlfVtHDwk
ovzQ33SNmex4KLlqymppRrvEX2kvqYpdMP57aIAowKzWwPl149h6S+y5B3VtW3tI0+Yx1x5Cxv21
G1bAYtkim+wvapl0ZNsldhsbXByW/pXkbDTvmI8rRcGYdqPluwb01WhHJ98EeVRdewVjcLm9msJ8
GVn2ukS9AVL4psrbW8DUTbaXynQnQb6KJm3R6C8jCKTafuQaNbkynelIv8JMsmUGjjV/45bUmdw0
VKg2FolUWo7TbRh3MYVj/qOB2ELPx/5o+/ymVKKV5MmbqWeMjPSzKe+rqr6qpGZdN9ZJ4jq36Lb6
Q70sIIGljFVT7pLeK0+1HW3bgb4FynasY0rvpbhuUuhlfFQ/31RwjXt9fHWce1ZrKiHoguJTBSOF
n9JGxjHpf+MgG3WBa6lAw591Lb8VoLdQeeq8ZOnTN4xTm2EXcrB2wZWeXXtNtKS0W2SOsc7C56oO
F2wVX1pU3rLA+CdfDnewCqAaFAN7domffD39Nce/gHr5ijW0u2BZ7xk7q/JSR8ytfuvwuBRRA5Co
rt4ifAJ4fpKTRXfF7Ak7kZMxYWxZbBxnlY2YUFzFwXtXyw9hmfxK8hGopO9aQGnR+A0BWFhSc2Oj
RGLgaWhJrqGDszSKTeCg+2T2h6BplpXh/EEv2iy8fSNtUSZqme+lCGhqZb6L8PBxcjcs+Pg6846k
X4Fc0+OThUVhaNvL3JhWjOTV3l9KgB7lMtr11TqqAPgar2BY1pUGErYHLlCjDUCvgGAtJ/kql/dm
cTUMHGIU8bHjQmBUObU4iJo7LKidesdpcxRO0bpL7tiyaQY+b9x25TKMdmFzsMcb/TUx3NJZ45Ro
F5lbyfusuKKTS6aUxVeDsrbNl8Jw5V/FdRss1ZBhY7DJ0BwkPcirxh1/MXkkR0BPslcY7HWovkjh
5ue7+IyqHwkRexwUhm0hzzJLiAK1MMJM5zIWKHJNWyqoVpXKSVxiU1tuBC1DC95Ep8Qhqqr5+6Q9
FSkUPrRPaFMzsVt0eJcbBudiGVwXBmZE1pWDBikozm1fBReSh7N5DM10RNnRvAS08z1/p160myp1
wkODsWy48vw98wKkOOTywpsRP/yf9P3LQrMXo/nRaCktC3Fzk6IICoGR79nyGVDM7pJ66PnEFNIo
FYlGM2aenxm+06SJZoYHSVqq6id0pV/5pAQWMmtkK3vTWzwWl2iwZ4uwT5uj/7vsLDVqLatIx8AO
GR5Rju+a+1pbW9OSCWto3qF2E1xF/e7nLXcGkMyW+/JTZy11NTHRbW2tED2jRZ9f+ZHbEZBSTAIX
drsxAfx4y5+XPNPF/76kyBC/VH2JVxaNPPIxnZoW/pWw2ADsXXNJw/FNsp11TV1V5UgSrUzjkCI9
3tc7R4N3jDYfHMbuFTkVq72gq3A2ETYgIwG2YHQ3t/2o6b9kRaOFh5J7Y3QtwDgOYJg+erTQjROu
PD+/hrNn58t6s7cQYyRY6LXxuaWpNbj8aPfQfbl4dmjNnzs9X5aa9eOMMZB7mEvhoQBLv9SHY2C9
OswVQwhwHq5mqxKMhc/cZxH7FKUrj2uOgmFTo8MT1n+yB0xnUjRlAaxbwVtm7czHjM9Rv/X6Vo1c
OqLSWp22k3HXJa+N8S4Rkob4pVJXJWo7qaupiKteU227UQDZzvmlqAi9mx1EZcfFplKMZSPrmBvl
oiB7kSV1Wfvx3qmpfMVAxSG0J6tefewCaENbQ8JrNDoZAdIJxrAzBrBduMt0T6Qmrl3V61bZO1q+
NNRmNeH8XDmvQgfSG629PxwHY1gUMFUQN1k2eNBpwHf0gUYzltWavSFbl5NdpulUX6Q8/ipAaHKU
mlXMfw86vIjs1RjEzwq5qZHAAycHH/XMBU9GL0G/nTppM2IHnfHvHj8GihOQmLJA0RFDvACvI7Bv
dcFMBGZipL/aVf9A45/EPi48DH6WnR/9gSmxs6TgWIbas5prywLhk3BY2aDhcYnZNjQsVLiEDazd
oede85eUaxo+1419IfCeoVGLw+qYLGl/Wh5/P6xmXRSdVuocC9IoB/A7pEB4qeJFFntYLA4pK7Qq
Kq8wR6PoUuA/M9VhfYY5kBKZ+CH+/X196OrMRzWOpWhWMu+yOt/tcKbomSvpgO7Idxw696onXYUy
U2Tb3gwm8knAX8mei+ZWDaWFbDONq46wxS6Ez7P30penm52swikLM9B5OvRJOFd0AukeJOGxNV+T
S4ac5wKGgKdCGcYBBr+/72/Chi/clw2XkpfsiRb05rj/5Oq/QU0+11d3FODEMg0BA63D7ytlalp5
hghNUgdgp9EOluO4avm7797SnLZST7+zXxQYKpI1T9qr16ZPafwI3MW9bMd0dgegygFKkI3IfHr2
NH49ldOoTqFoltDQHZCFCOiM1XGwQPjxOm2N5zb/0PRuKeU4o3pUAIm3KRxQWV1+Q5Uk/dHU02jF
S0HU+DmIn73LHPSRLHy6IKh8jsK+3GWlx7ATfGd40J7rMqJdT0nAla1ieKkO6cJkymfcaeWLUgm1
YzA4IhlzFBTIk+y6xrG+kkp0bXm8E76YPz/cubDvIBeFOaQGn/cfY0i2u4HOwWeLy6FCNyxMcRiZ
c2oNoKdZ3GGUfGGCdXaT/v815zwEzarpmeZ9eMj7x//AI2lHQoOcLiFt9LOb9MtKs22B6TeuC6NK
4lKqsMQct7avyrZAbNSAP9SAuGkikGuMmst6E8X9I+lEVo0UcpBmrACMC7q7U/dBdgvptlnrFF2l
jo4ac/snI1kG09bvR+K4xdZv0VhD7SXvHkFfa1gsDeFjEpNjd9KNn30Q9hhvnHy72bWGtqzkdGUZ
L1FO0WZES9q9rm9cmA58mhTOUmKsedlxHA3yN332+2nblFjokSxW0pvVIx9UPOUSHl5r3OIsFT25
/hacZmOsA+vZy+C8e4u06HEmuELJZjFdA+iUtHAZN3tLuqXhJ67ItL1J9XuKciEuF6VPxQSmltk5
cL2El2qvBrnGFsHCm+3NlLMlDIMa+EF0O6lXih+6ic1Cw0tVAhFJR9dvjml8IU1TzjAybcHqhWbL
LJtiSWzBL0euVwO9HOieHHorP8kRwkQhNU95yAxzVcb32E8EFp21eoGltauYb5OR7RJ+hpk3oFMn
8FY5/OMnaNVKfK0E4Vq6GVr9rvXXUkqJ2f+N5eek+BX9klAgdB7VeBWkazO/gpat6YC3+FlrR122
w+/y/3B2XruRW2m7viICzOG0WKykUimH1gnR3ZaYc+bV72dpsH9LlKDCDAawxx57VnHFL7xBftWG
nUUmLNPG/qtTxfMlfWcRrFtI2j+I9yqfnwarX6XqW2juAmXVjM46KtNDHVJxagrKCfmxDIJ1WesX
U29cxGDdpfZeMZpdkMy3GkhXtNtXZb9rJedQ68NKzlQqhVhf6fnOTtNrKse4YripX265ZXqpvEgd
+YjA7iYCiZfYxgqgtd3fwiMQ5ZUwyHaRarl04J2ZGilxBEu3pRIyIw7C2iuUQk1jRLlU8ur5RVRD
ZipaQj5GUAVRbSHHnLXyoOjDkev6CHA/jcxDHe9a+ZeqVJu8CDZlOd1O9c4qKE1WsqsVxAlBMuwz
3b9zXsb+YbK1K32cHx1cixFdoHjkAzMymGksgwMFDa2d4fQXZU/Vzc05mVmVIl2f7v7rS1JVeFtM
0WPTCA8+76a2AfXRm1UkVAjy+mYqttwTROLgDwjGz96P36Bn2L0fxhOX9ofda/dtoioW41WTlxC/
VMWJ1wvE0OivCwfhVV32QMs2DoIVa9BmYj4lUGbWTSqjNQ41Ak7jz1PwXbqLnxZhlKnw07DX+vyb
Mj+zkwByBqorp6A9ZtaFRbCrGFuhpNnd9sGVkN6mD3FWh+AbkTWm49+hlyQ9f64RqUS6STj8xmiw
JPJ0gQ/ibuD8DnICxWR0LTpx0B6FJxkkIDVxm67mb7y0Y+W1Ot2RsNvas3NMpyvNwSs7YCFv/cbL
TVLnNWkl9rVOcTTHo+CDYo4Eobzc99INOZ0BTbFD+D3WjDOz+s7zW17QAJF1kknTMQDdfJ7VQVEi
VcmYVUNOtm2DSlX27CDilkebWjh0wWJQVna/hkqu5x5kV9ovaees65Fa8ArwPH5eY6Z4wwyMvZEO
phNfpHhQ6nQNAC6JGmnnbEtZh6e6MQbRNE1obLb9nS1vLepDtjjewUE07lTw2Wc2jXhffvq8xcHp
jSwtjDJ+D0cRPKmKTa7tiLknFVy44NwY3Y19TtXpm/ACzU3FUeHTYAO0JIiZUzuI5nskpCRQfyZX
Rf9A1JKbs15zAjGw/D6NG8EQbTEdDcLPy4exYAJbuuVQKAd1fJCbVzrUMPiGGgYa6uST8BL5eU6/
q/+pH8dcFGNAWQL+75voOFf3FsqAwXjlGLdhdWMhLKhP26g+hXAIEIRR5ouMsm79hJC0LW8S5Tqs
jrqzy6hSFrPXZPYqhfNgR9TB27V6znDzu1KVCshZFTQYZEmdxepbs91VQ26Fx3BwNt102VtgtMCV
525jvJp9vDaDlxnlZh6ln+fom6BWHCpV11HVABa7wPzUyoAHYNaGAmAt3le2QJU8EtLOsPVQnD0L
t7TEpH/aCLARDYoqIGQNGK7vKcCHG7vv4yyoC9k4Vm206bVrs/wbTjHyCDiWmPKqatC1HzDdtJCo
VB3CrYCKQP1PrMqPFr2fMpbJVahq9OF6JCydQmdvAbZRsKesqGaHhYJDbn4V9cWTBBGsOEbxRZXX
FxmgMyepd6ExXeV57kZRgm3OqrVS1raYN/LUb3u4d3saKMpoUwZdxc3rGCENnJ4wH6wNcx048Pgu
sk05Y13jo2OHlh2saLwBcUfQ6GhaOT4W49rXknUmlbAzEhc6mus4ySPqv0qkHdtyfFDAJ0waRR88
jergzIq+qw8sJxiGBNhjvIKVLyrgE0+cNhqWfpRRHG+dHn3iYqPjQDPhwW1H9OaNZqOl+Vae9PUQ
PodYhmfGbYdjo4/av5S2VFQGJIO1aysfNpJceaiikSgS1OJAXP+2JfNMDZNd/mVXoFiuCo4FdREb
MfjP10NkxZHTRZ1xjOtuR7H4PrJoOIYyCx2UDz1aB42ymuNt3zwYeDMhlmn9SjuXPk7CPV0cOuI6
O4fR5s7Nc0bzzKb109QksUiJIsXlZp3ttdFdwWNo5xmEdaAC8kHJhQcGviGydheV9cYffw0IZCYI
ATZKuYlHXHZ1+1czqocwDLZpV3EH/A4c3GIjWo2bKQ5IZW66a1v6o4YYkbMrta2Cw4NCJSWiGzpV
0yEZV86baf5jyv8U89M0116Xt5sgyn/lZreqzAGPUrq3RAQgGeCCFa+TgQK/oq6KrlsjhPvaFZ1n
ArI2YqpXyrSvYMBYT77mdcep2XUhOt6HBHvOPlLfzBlmDr3TrJt/1Q0qvoni9pZ/b9TN0RqiP1pG
Y12nGR3m92kQrfO2OPNWv7/Fn7egLRMACgY9qTzn/PNqTkYt63Np6sdx0g4UPDQTyS170xmuqsd7
w3iTCXJbGGYDiRHlvl3THeeWBlK+Cqt0U+QF8US0yWxnXTkjq+I8xkGzrztEKKZ1aUngGiTQHeXK
DLW1qXCCbR2P0nZXqemFqj2nQiE2iTdFD0j9HLXvawEYQQBAZIrwtIaovzRdKoYhqRu51o95JCOn
3u+CfLoNKUIqgDwEfhxHlWxXKNZDa5EgYZyjT/U6ppXvwBEbxpfaIuLiZWfVuvkQ1DfWcJTqxx4d
kYhO4OCTYtWP0F7k5oAms4JtD61zhCzK8iLD0dPgy8tYhDSqa83P1TSfKcQgEf3Ngfz4jYsDWTs2
1Nep0FFWeTY1SGnG49io3lTx/E0y3q5UdrvpSmlggRkPWjWdRCN+qrgUZezSbNLj+jqyvJk+b5Sc
Sq7n3tEOg4r5PJ30Lh9WUofI3Dhzol6K7l5NG68EOBk6kH3l0Cvor0cvivK7QXSun7xxPI4WULr+
xSDrHCqOdPBiT76nF7U3SJ5GCzYyIBXWwbq2YEjqd2np08AbvNwPL2YcxaJq18gbJ93P6TapPUJZ
JDMSY5dHoFNcw6t3TDFywyoWEy4nO0toVbslln++myReR5vedPMQ/VNXzSlFr2FwZsYuMLe64mXG
3qy30uCN5LPjelT2YXgzp0+SfRyIiLWmu42ckGL2DRyuvVSc0ef46grAprSAHYmiHgS7JVXKmopB
mdVOP0pGvFLKexkYttykp7CzOEQqd7q6qo0nOU09BbQCBNBtO6moP620IpOAncA029rTWkIcNgqJ
Bal20MQqkC/tiJrL13D+2+c3sZy7g2+4dqdRuVTXGHKu/Obazl8LjWJGV24SAyqgyb41tnKjBhBF
sWBKX43x8T7YB9OppMmdOJhry/51JbrDfnAVw3dNcaBTrXglJbpbNua6lp6ifFhz0SCiuZ/7+7Jf
x9Gzn2AGlGmrOmv2nT1voIXI0NEb2/byiMYWqHJuVs/ghnUANmXamUjdeo+Kl7cb8hAOB9+mvbVs
04ZhNoQTCEwyO9zfsFNouIwG3V4PU0T54k9PbbeIGrr5pxyEECpQoX1lS15QOXv4Zp5lhy6Vaa8s
fLeSVXi0YeUmEQmy4Ub9UY7BT+bBfpzzpyAbLnvt0Yc0m8L360lxIouLRt22OnXbXIZ/CnYeTezi
VsV22GweUinfB4q0SsYXsxCK8qWbDhg4Z2/Yf2GBTFgFmZVrKrB1rk1/10nNQ65a6z5cjX52UWvZ
UzpbFWZQ/yicqRGxoWoY94313NTIHY2YKfnPTaq7japthhZkEUfcdNywux7JpxInd6E9rZ009KyL
0qz5xnrf+W/WJK/rErnY4cWOcRVSOIqJwI2sipy8ErG+YmpctVSuNHm+aeUNAkiH3LSutBwYTTv9
CsIRjd6qe+qllzgY97IGwoCQTDVvAkRXQ1twYciVxuwhLIA/IIkWCmND+PiOv571/kmh4O3bQhYg
oh27p1nrRsqr3N8LodJZfZjMXR5sJthqafu3CNJ1AXxuRP2o5FfW4p5RglMA/gLJ25LfDguE57pc
GyhX5pdSNx2i4trqvcih3ctV39b+UbXnXac7HBR9b8npQ2lXrz0XQpC026woilV3iqgS2X+n+rVS
OldKHwRCrkrWnSPwMPmvXnfba1EDCrfascHi5p/a32JbIY/rMlo3oGx+1/cD5cLrif8iPxbk+viP
HMej9Zz+Yx/mY3HCYy2/rk79sbzPThPf96u4NYqV9HfeGBtI0o8mNqwQv69mdeUfGgT+ecOwvgQp
sUl2wGHzzK17/vf8Pr4flJw7fW9LTzJMc2y7VyUb+wpLuSreTWDqHO6T7h5RhVZ6TVSfpiU2VvZR
UnyX2Emroq1Cd7T2XwNetjGGU8aZT6iKNc3fthlW3c2o/zG7FtRLss79fl3UxjVFFPQzKZaCeoqi
4ThTw2ARLRxJyuZ6yvM17iVrnZKeFOpe4jurOc89H9WeckpgdBXHIR+2EWoN6Pdow+jNhXMYlGYX
aiClwjtA/LiIKBF9XPZ1hQJpF1yaDZeR3e9bh24rwnsKddjcD3D2kO9DezRWttxeUWGhDFpfoE5M
aTzc9EF9kRjazjQLFGrQ2ee+hL1nA/EiTo0BCclVsgms6zKg8wKq7lcNf7uygu3M5Vbb8aYdFNw5
QEoN4S95Vt2x9UJDAy9XH6Toj60DxIczaBoHA/cGE+hbrY+buPOy7C2NNFfv9V0gDKM5mTpSClWt
7CIymUSPH6QkXNOqmMluW7VHwep5QIUm1FHmaAB2cnNrQ39Jf/qh4ZlI1FdwJOuSV68flV2gmncg
66heRhtdj0+Of5f4/a8B7XbRA8GwdxWzbKPyMs2Q7fknY1s9CRlCTJ1d2gnhlO5lfVeBXWoFQ8m8
s7XUC0BcmlxzQIymInPTmSNKMyfAEsanu4B3TZLRIWXvS0GGRbrldbW66S1zWPkCCKlOTYWOmbzx
pRvRnNRGH/tSk+RxbYwP4EXZXwCfG0yszBPSahJRRwxSHKHerTzSymnjI5XvKiRqlPp1yUaI4WeW
xd9YKVYlGgWSr1wko4IxfEnQ2T/lRufadIkTH2uCwYGAd59SvJ4C5ilVd9GQI9Im9AjlGzvOd1YX
7gsZAnnTPPdpSXAT/m1iXs9RCI+o4hbqBunOmm7a5iUukvtk7tdDhVRCFrk5TUK5GP+xskMhBWid
qPdap68SHoI22vb0wjOSncEBUxifJPnozM9xqWEfhwTs0HlD9hyCR9ML9VqaAjzkyOUykH8+Mq3d
9KzrHVG0scrl3g2yZN8J6V6oezmmH93jVL5SudmkI5IxariqgEQhQHzUcn1t5NKFnFbrkcS40KsN
qNa+VnGHrzVOIq9J4MebNG+3VXzbF842UYqrOhx2dhnvBnKuuSlWCRADxxp3NpZzc66dyGE2cT+c
UkLELK5vVAOfwVzaO5F1jAwow24EmtTsjXXdB16OnEzgbJW+cwtguApf4ejRXYlXmnhhWoPXlwBS
rhA9RisBPO+cIpszyIcyvesqY8uGc5PgIeKlUHN4jMBSdfQNSmxbi799v++QB6GK2pZAPIA5INtk
c3oweUImPjqpfbetITL3vMyxUa2cKED5nfIFyVcIXrpHPCVMVdy0nrsIemCoX6LVzX2prQL0/8M2
vYhomjnqRaf90WBoA+qr5X5L32tdmIjk2tbOIAkFOzu3m0ECSMgj2U0RT5w7FY+1dbT1bQu+QnTT
ZgsLE9ziZaTt1OwiIGDqCvN67ET5a5VZxp2dAFm25kMeRuxZ8Bn2vKqkh3bwkDvbTmXi6oHmhgYp
5wCs8yUCE+vIsEn4wXb6nM6yl0bdAS94N7+EAemmU7IrE+LAfnDTvr23pw0YtrtBTj3dehmJDGtz
RPpXQ416o4d4iObxJsqqTZMXHPTnESGO0qdarBpIfnQ7pDJcU6jmQ6vsttZwOQgAZF89RplEQ67e
FbW+kQoC0iC+nHNpm0BLAt8oWWtbvunT6zmkaRmZF3b23LV3wVhsjPifOWiuG7vZRVWxqzPblRzd
s62OUEgF6Jt7igxUPi4hSoTEJ5vROCXWTHwAzVka6vXYNXsrqo408N0QNvTZ1qMiinuLeFI4H+EX
iWmE+cUDKdSMKZHCQT1iq4oIS1yZ+EIAx5Bf+mFb56Obt5SYotepvynbcoNpVehcS+WmLf50Ccjv
c03nr9VI21YR7QKuB7sHZ6ZFqb1AcmGc+kA9lkm0R+YPLRm/u4xHk5BknxjHNvvLSRhefy5Ffh0W
Vx8h9aCiA0RLcmkborZ6qjTtpKCZFXsFylOQNfotftsISyM6Guk8+14cPAVBfKb+9KVgodqqjLIH
NVjUNihOL/hudhvqYTj0FSrAntrcVup9PT3lNYZYFEFdtAwk60XvrszgznF+tdm+6Xc2DwIHSdIe
KovNvTP1df7m91vDcfvqtcVdbbg1cFmJD80Afv858n9V8p/IubcdbMDw0D5TdFnuIvEJFPs0BZyl
Y2jGglwZaVicGE1bHq10o/nqSqjwoDFfA2wt9/Tof16s70ZDh4UdYumGRiL0ucLj22MdVVNRHmcu
OehdyvAoGOBq+Bt7m7MUyy86IOLjKAs69A9MGlzv1YoPRWPdro1E94PyKFnbcK/Ixm6UsovCdrKV
0pqij7kejO7CzOV1l9ebCsl6VWMeDIqu2KkHm8oOVw3I7MKg7mcneJ6R6ozIouVjcRHyr8eBv05H
Ivszu/pLOfb9p1PVJBuRIfmbi8aHUXTI0Vs0zJRO6nA3GSFBo9IWVsmecAM+2btrHM240Cqx2sUD
Ho08jDg8bDxOKUqXsT26TUmBA9uAFh3oQAt2OH/wRJhX4Fya/mwD89vF/fCTF+W7WsntSAn8glab
4na68WyCui+13MuL6tegVneaQ124PpV9tCkGCELm65hDLwC7h1SOT9Do0rT1hJj/z7vuCz5ITCbi
GtA4VRVV0GV7eQpnO64GsziWtQQ+HyVbCjcmD2SmPNc8XhacyhzTQtV6NBGHicjqsgT1iG5VUn+P
kk1HeF6N0X0ZvtWSQxn4/udf+N3UaZpYbAX9D3mJ9ZrsRO0JzoojVCoQAmNqbQU+yPg1klDp+Az+
PJy+bKv9Z0L+HW+xVFmlUoXrjQL/VnRlyMbUSt4bejitgPBMo3FR2/pGreLt1Jb3phY/hu10Xae4
RI7jhVWVL11M1lkqXq2T/NTdvT/Y5LKTlxX6SlIdukFUBhAQbl8CLb4HagEBJNqP5nwZBtEuUlDk
bd3RCa7TSTmQ4L1GHKw5MvcB3L85+vPz975LtH18K9+/10Sb1ZK56Mz3BviHi6BLOsOstaQ8BjUO
l5mMlRS6JLgdVkF0pyr1hRRSG0JBcWf046kxZY8Kzi4X+/XUB9LfUmoOiq08RsRXABwvA/nPZFq3
Tj56FWC8fRSck+v/9gKguQYYAiVOCseLqzKniBpk2UwjCquNOP4t+RWCgaBETumvud1n6fVI5LhS
tJo+UvlcKvlmtlR4Uc7FQKqr6yDJhwCVouSOAO+C19klmQKKax71AVjw1Jx7DZe9aDHJcHpNRLU5
bsAEP1/uXT9gAG5WxXE2TCEkZyOglMrtYVY8zSSHG6x95KseLCR/rQdyR47J/YvoN4JgWgP2IkZw
Yq9M4X2YoH8DZ6ZO/1aVIiLhqcVsEQeYwpzvK2WGdNDcl7PJZ+FMilD2z/vlS2y1/JTFq4inKW0l
nYgSHssADZMf2mJ/iDVFdIp65J6NdtcDY8DtT4LEO9j2xkE3vpdXxvWEUo+EYcrPP+ndhWW5hXUD
IBbRBoHOsuleIUkhI51EkEshNAYJAgMDjRSoTCk61POt04ynuizpmBTrVn3wI9WVaMsKDcBcNmDW
JicnORUCZWFad9aQbh0nvGtD9X/5oQIYhgMjetSkdZ+3geNkc6eNzJ24V2Q730mOuguEgojqr80Q
gU/Vjj0YpgixqdtU7lz+OVvJPTyYOyzBNHeYn6rc8eb2JXWGFWosCDv9PJvvuIHlbFKM5eeZ3AYE
I4sfaeZKW+NTe+xKxIlbaV0oMM7KXV70APKI7g1jHZETtrVXwD9yshsU3G60JN9LPE9WPF82hepZ
pio67ZkB2oqn2HJAkJUNq7OPSKBljNBKBUv2loRbJgdN6nv77LO7BGOIrfrxS5ZbNUkKqgtpcUxJ
DqP5BuIwsZQzQVGdzszad68UOgF4JYGjETitz5MmDQWcQj9m0pQtWCl14nlHkr0YPJz5jCQ640iw
BBn858v+HW65kSbCyNQPi2OVvFEhtPV1kR/l9Lf+N+tdaTjTAH8P1r9uiX+H0xZfp/hTaBgMh/Ia
JlQ++B1YiTMySmNwo0L5C7GSwKvV+3krivX5aVj987BZ2iHMMySFAK8Db7HHLdZeeG38PMp78rUY
RqHFg5UsSpdAyhdfF3WFXGgdl3PW0McNupXk0Ae8DDd2+mdswOnSAGktKAU+qtS4AKudy+UGuCbS
rZBUvT1zTXyzlz79nsVnx2ElZz51bDQBDyl4Vfsm8d/IURkxjv9LsRA2EgAi0LIKDxPUosVYWhP5
g9RxROLeRfEJVYgV+g5DU6+IAn6e5+9CTVWXCTTBAgNWWZLWyqask6yXs6MV/x6wIJDMyO2LFlXB
mkr31lTfDIphsTVd2RZyL6rQeSm5YRq9diXJ30bGZTIadxpaCxNkSCk+87R9M++E6BZC/DKKHxjz
fd5uYS1LegTe9lianuochdmWo4vKAJY8VXdOHP4LcYWp/zScOOMfAi81GfpszCPwWyFFWYg79iva
FrhWRNJrrtzUyuUU0pHP12i0QYr+eTG+lAYWoy/z87Y2lTbpGB3ld9hNVZGuguxPIRPCbqZhMwML
78ZHZDLPjCsO0+fDBogTvz8ySiTU6fgtvroaq8Q3jeyYw0IQSpxEXIAwrqoHgLjZvdzshKi7DJG6
k6DrnlNw/3pxfh5+sd/7SW0t3L2zYxA/GS1Cnx55tqUfVF8ImuAp/vPnft1SxHyGBgoHrXRQpIt7
GtoDSguyypYnAoEQkzs31I+F2DeqAiD1fx7tu49TQYco8DwA3i83sBJHUx8WI6MFtxghraj1oKJP
kTHDXxqpOy6Qnwf87vNwkJAdzQJBSnD7eTElvI/91o/BMPmXDGaO27J4QllPHh6l9Pbnsb74AKFM
hwznv4Mtamh5RaKSBUkmHL9LUEFJLnDf20B5hI2JMg/3FkuIQrrG69QecvzZz+3eb7+XSJ7bErMK
zVz8hB6iDYc6yoQVLa98Nh1IRWmXoxCrW//D1hFZw/8fa3EbmVoKRyxhbkVQy3jQ2qr0thaa95fd
uX36zQvP5Jrg23jkacAv9f8CNFelOmdy4S+bzqOTczhDgM4EbcQTN4XIZcES/bykYro+3wU6Qv5C
zd8gZnK0RaSZAbqZ0RfNjnN4y3SCa5+bWyqSxrlX7pu79vNIi40qA0LWEpOR1DJ18W4iQeCPDo5B
FGMJC2lomxxKmksemLGz5+SbD9Wxbla5DADqfbEwzuq28q2aS6+1MH86VPO2iU6Cd5T/99c6xdYP
Iy3uN7nKkJKeGUlVb9IEkI1+wy6FLsChYMDBf8DBK8vO7NWvFw9a1ibgUSG6CXxrcS4CXgtQqNyq
fN9/AmDunVD9zYh1dPjvOZdAQT6NtzgbfR8mghkvLrpsldB79VN7rfbHKtt1nXTKlfGyS6GvGuFJ
ZC0DlSJwPF44acdAqzsMBPzDCP4cY6dCzy8sXvqfd/Y3EyI4oeT6IEahPy0mpK9HSzJbMzwG3W9d
vfETLxtuRu0SLU3219S//TzcN8eXXfVhvMWEqLltSoBHwuMk0F/qFkZxPbxB9TTyrYkWQTHBnom3
Z0YVr9fi/OLIgbmFAZFVMazFqGMEjye3ZKDO4ylSL9XoJkgfRe6PrK2EPE1xCVpXG29gPv88svg/
Xg5MucohlhQ1oGXEHofNIDURjkEV2iXwU1AxYglhxMzZ4ezdeG6wxZFqqzFupm7iK4NbNDZYSy4M
oQINB/p/uSlEIe7/vmx5JY5apURiSqH6xM0WjRTIb7iNNvqZxRM78KcpXNyI7ajhUWcwhbj7CmFi
U2hq4Tp3Nij5dvpwtwI/J9MBW9Y8GpNaUZvNoXgzR9Rg0N3h0YR1zs+FHH3mAvzm4MEIBvZsIyzP
pb44eGaux0Ziw7UGfS/2I3kpdWWX2JJgWgsHODhnYqBvCmLgNQT+3hZ6HPo7HfBDHK9EI/jrUZUu
/PpWQVjH0v/04wENW94zp3uLhFa6/6ZpW2q4K1ldmc2ONNZqXtbVWZccsT0+ryqIflB0BNYKqewy
AtSzcGpDH9G4eL5OkkM5nbrxxeilNU+O3eN+IBSVdv0hLZG2L99SY00/4uez+c1by2+gYm8IPoJo
O/IbP8zHENKbmUPUM8ro1lJ6rzpALG7U05DinyxtO1iKqJZo0ZtV/CaDPnPzftnX7DJcBfgPLTuI
GIs7qVWrEZB6QF6j9A/8Ag4RYSn5VJIbZ26h9637abbZauCVLRwdwOt/sVrx68xvppZbN6oeC2zr
IL23Ac7NADVAj3RIvAEFpUQ9hS+d9vvMNH9ZaoeXhUBNUdh++CYupjnvIGfKXPsXzezOIDbt4NTX
F8E25sWHB/QUQxdOVVwVBMXlAjORn8f/cqwZntI72jOWY6PJv+jvTvAlm8qHrAsylNhNCFWlxhYN
AyGwjlbHz6N9PWR0fmDxyPCp0R62rEXamGCTQPWg9cW51icEYOzXJEcFLwInavqHIvjroFGYaY9N
j+EKIZy/TmQo1zUkhPmhkXvMy59//k3ml+ePQ2ay8A6GdoYFz/nzRpetvE/1evYveuPPULfQU2vP
GKp1K6XggLBFEu2SZNMA8NZUiBTou1HIgM7Kn8ZZW+f7qpt2pYN2mPQW2tuiAJpjbvoZvP3kNU61
1kpAvWXsIdWlBrcC82hb4bpQ39r4KRsV9xoZPwoZ95H9QKNglD0tYiAb6iwYK2SO0hHB+wEWOSRC
Fa44trZTFG/mcddSqc+Meq1Vz9F8WRkYOF2HWOYo043/h/Tt56lSxBv5+aQodO+4IKEuQGOwlc9T
FVSaVZDP+xfBgOBdjiYoNpzaiUcITM5jr2x1f2PiAUiFawSw0iKFfu5i+Jo/Um8XrwLaVSpSnkuv
ohFWRGBolS+a1BtJf0sw3hsTW0SBG0SrNOOFS6oOUeglqGzRCqP1HmTqxjiXRX6N1ih7cEPLnFoI
AV82ThkXUxSEpXNhWaGbWAGMphJOre9q6m+RidAXksILH9+XM8vw9c54j5uR7uJuZGMsogu0emUr
BjJzoc4zdKtgX2OEWY408QnXcAcdpxfKBAId58Nc84EUCsiblGbe+SP9tRzIWcY8gkWh8girZXGB
dX1r9B0WZaJ4wImIkPPtAbrhmUgE+5Jjpdq9pfgB+dmvQQNUy0WqthJN/UGwyyhuNC7Kr4rypMsh
MNbbn+fq6ztCYMs6URZ+3zSLHQs6egIA22TCyYFeEbXnCWOTrr2c/GD981DvL+Ln0yHGAiFEJItb
grMIWlI4LG0Mh+povsyAp9O1Nr0mN30O6BB8WY4Vbq0idQe7hfoG/fgOUykZbEg4nHu7v24QjJbR
MWFhEDNBMuTzOeXplGozadIj3FXKwSKqnkFp0do7IQsIIcONgYpdx6+Fse3P9se+ORjvFHeQShxQ
S1tWo6Mmm5p+rt59ygPankRQWOFgW5crl/5f6ZcUn3Ee/hIusgENvJj4VLCA6rL5bfs+fAqlxdg5
vKWZ+Z/vRavhEgAGjl2See4iFNtmudQfBxQ/6ENwVGsDjNVoSI8hmPc8+E0Vgo8kOLTmy7IqL5Fi
QuCzn9XNz3vsu+38Ydx31MOHcbN8lpXI7jA/wgJXfsF4gjUVh/xsyfNrZVnMqQ3YjEIkVtnL7ryN
Xq5JmRUDOpUCnYaMy0sprTFSiMcXFXQ2mEn3bGVOXBZf5hWsH+HYu1Tz4jKpC7uLaPG+u94xGjLF
guZ7rib37Xb5MMrioMp+j1iT9p/9SU+KewGPgtu6u6Yf1HFv/bxmX6QYhLcO5oP/91GL04gTnl1I
EqexNVHQnKd7vXpsh22rPahG6CnA9FFbb2J7z+fmGjS++YUbgnIdZRgZh0lUu10wgOcuiS8ImcXP
WuzhsWnBBds4zqeEIMRjVfhmoz1O/tiSFdOoEk6b5+1TRIi3XGKRWLzDKNHBWMwG2pN5iTsL7n/V
o6yhB5KvBZpChcSJE6epbOAECOM36OUuroySGXg2UY6dowI1v/B3StrTcnPTYfjV1g2KwQKlgN3V
mVX77oib+CvbQq4CjN1iK064VBVyz6oBWKIUI96zafDdGKhSQhmGAxc0pwr1k7PNla+gS1bm49CL
/RlVSVHTTWOKZkz+umM4whxCMKixT+mEtnpO9wHdHBASVDGsRL4MgbmHSn4IuxskEsrizUCkdX6o
pHvcKttA8+YEgKi8cxRPaq5jxa0Vz6z2VUKTFB9f09jZ+NegfDaZhznYpbVxZjbFon5d9H8nc7Ho
XZ4Wch5wmTAGcvVxgAV7/8Zikmn0ALF/XrvvzjdwYY26EoV3ErvPt3MezJlZtnl6LGpBedu0tKAY
lUBE4IZstd3750CmX8FMYs3+HXMpSBU0gVOMDubkVu925q8UcJIpX00Bns8TlIurubkpKrh8Hd5F
pPCktUDPo1WrIftEcte3/1gY6KHaty6nh16huJndW9NvdKaz8z3L744+MnfCI8gCwrJMeSALpXXS
xyn6r6jhH2Y0cc3hALQcwosGnpq+MQK6Py/Keyb7ZQ8gKUesyLD0qz+vip/RBpElZgjfA/AXe9qV
o/aGVW7X/y4SXH8lHcA7trM5euhbhDbgzUJaxSK3eErpfPUarm2cQhFRWMEJhyNtBtZmPpb6W6dd
Woiu8fa3CrxT/2jHpxSIdiGtOTyrLGs3M7RO5Ha40HQiUBCZwhmpfsoAuSdIDxiFsVbkbFebhxxy
/5Aav6zhwUy0A0BYl7bg2h6UlQTBqybo1kbLi9SuFJGkycAT5gtUi+bmVSp+27O19sv0zNP/7ab+
MH2L+wiijl5pM2um0GpHVz678dPsQEDLEUoVev6AeH9esW8DWlN4SvIY0/98DxE+RBvxVMtOgrrG
UW/bbfKkBYhr8yRlB5WgXW+uItQfFBkWFRwQ1d7Xt077l1JqnpwPrb+9jTHVQLyB7eMsCwddkhDF
41J77Ft9U6qCpVi7wmlRy+bVgIh1j2axkCdDvF7k5hgLpvwVxqWldZtY8auClIZZdldhjnhZZTwI
QKy4NikppcjzZ4UMToOcPlBWg/mCr1eokl6SbNetN1jPFALYVuGm9u9CBCqbpN9VnXxAiRNCFHex
/TKb9obs3abCLDeotaG0Pb8RB0bAPUEeRJg/g2Guc0RG+bOTP5ahdjlFt1JdXVUwT9McyjUPSw92
o650JPOCtTQe7Aqmw0FuPGfeCy/TfmPWd1J4I8376hiU6d6fYMEgUtmZ5lalT6D0EFicGNEvf5eW
BeL9gPXkyQ3L7LLi67pOAQ+BkepbKE+rEenQEO+6JuQjeN2Sy6GDYeG/qLEFXA3x9hDLEFTN/h9p
Z7bdOHKl6yfCWpiHW44iRWpKUVnSDZbKKWGeZzz9+YLuY0sQDmmf9o27sssJAghE7P3vf4j7JwIk
u/SpGuJVFN6NybhOk88CRpkfQzTgSVeZeaP/soIadl7x1A/uhsBskYJnojI1zQSCggLPnBTGYFiO
kvXg9TamSuoqI3NbmNz1x8DI8NhT3kWmryWPK/EOlVheUQUWw4fKprrE8UeMUr3avdGJQvTLbu2b
0gN5YymsNs4Xg7jTNFBxRsczHPpaToBgTAdU4mLqom4nBLNNr7SZsy0PfbDNZ4JFNXaW3ze3UfaK
EXArPqQ24kv1Te+SX338CESelWglt9BGV75vXOGPaT8BGUQoAr3SDboejrrvl0UxNzZhK3JHTZM+
MlwWeYebBOYH6meGxbJ8m2o5UsvhZQxzEQMRpOOmrvYDvB2R4xfQvqiYrxfh35jErixyJunUfHp0
Bn6Vrd/IgYND4Un8yaA7+6JBgqmR2GAyp1NhO9tX9hyxi00Pia83NCkUug6/CiUii1LScGvWjzw9
lv91pwoB6v24DvAyeC/kDeiF3x+cMuJrWItwQSLyZOth0FAgNPs+jT+wmHss/ehXgoedmTbINj97
evqWhyrXOOHHG0V5Lq1hDwonw4otMg/+J76vDvhTGv4mrxjfegzFcN1vMSvqPzKXsUWcrfxG5vC6
wvyaweRYAriik9x9ZlZMlkCRR6xJOY8O6BMJKH/0/H0Q/V3nIwKtF5lGLR/R9iJYdXe0FDDPymuU
jh9OiaLBsWn50bvgb0f43/eHydqOGyMWKRnW1quQBTZMrJV9XfsbSNIhucxpZbIkeUjxk10+Cuo8
sxMzeVKpedoxFue5In/yBqKANA0yrJXcQylMCAHFocS/IDfZM0eMiXLAIzlaucW2sCzQiuNopp1C
KT2RvJm3pBTA5FdeNJcoFK2+uXwgzlWxX+9T+36fsl6PcqVwn5nyyC9W+0caN3gjFAHX+2/xl01X
6NeLTeaVUqVjTOEKq5PsBash9pFPETKZKxmU1DpYyEO2wV9xOxCZOg7RMVNi7T+AkuZKRRHUrjMk
EbPpyYei14U9DHF0rtqomLKWyAQlWMlYuGiP8NliOH6WUVzD0uYQLId1ZXJdIsnOGfJfSo9AliyX
YzQ6GO5b6bznpQ2dk+wIJ0FmIXCBGN/rBD6le5TJd0w5VZDgXTXlmnvjX3/GpGZt+sCWJY3tqC0e
jRZt0noo7AWnLEouxbvWRMyMRwR/RjAXhRfYj5mbJeV56dRcLlQ/Y4WzGtqgGEWBLfkoNagmkvSN
NTeYeHyRL6qkn3zW1CviX3awf1KslytLfvZFaFDIhcOgBtfv+5qXnMwo21D8pDJej2a2wm035xz3
ffKCH/QQ4ffSspu1St454529p95oKzl8AUZw2nd8Nh0Db4P8ncOwTpgikiojEFhZMjZxBK2AGsQY
4qUzNMth/C28vuujZhwLs1w8qCSOJKZ/i1PYRtRqmUNC2MlWcQnxNdHsitRrkygRkQRb+Ghz42Yt
1RKZG1tRBdTULsIAI2lfUufYaI/Ay6Wl36tB8DzY+KZLK50NJNYwvTOVtRIl6HgxclbIkr9pnXgt
dfu4fis6on9NeVXnBJdQmLShglSm2ISQ+1P3ZZCdXxZbu+M/oNmWgivwkTb7BRrCg45dlrHL5Ehs
/brPh0LhU3BOFlXUYDyKMOI4rm9DfMDd4KFSzGUeIf8kKMWXH2F4rPLil40Q394ZXvHGIE08Jc1I
GWjR/xhvvpxtIrXadeldyWY8qPuQ+ZSKn8TopFe+5TPcO93JHJMJCYcDlNypajbK4iqKTXYyykK8
NEKMb9Q1N8NZWGJ1VZSnWvmMunfUksyT4rjZKgk7qpXexVq5qirnQKA8fYUZU4rHj2ZHwSuLsqCq
9g6OZpJ0+p+wdVLqFCJ0vPGDvNWl6K3F+0oo+sBodaB20SSFRXab2ngeRq9DYAEwXftkZl+YBYGL
UTKw9LS7VscwNSWtJuA8gSnA0nSwDKJr6lCFq610OxIbRkBwgDcEX4lrY5yBZsIH4QvV91EL/hoX
dHeDtZLsraWfso/YUw5lN96C7ejqUUbKvwx4geKc5ExEPcLjEC5R8LRMYgmM8RTzlyIAWVI067hW
BvDdo2qrptKGQHr+L7ZvtPqD6zJILGmAKQVL+cVDfc65rQrBlXpUUFfQV0tVuJIDOp/Eeh3KbaTb
KAh/a+NDaPnrMgZhyR9Lc1wM8sMabRktMabFgO74gIm+x4DmLbKjpZ6sguz98u70w5xaVB5MrQXl
EZNmeYopqK1dqYpKeINZY/+SuQ+pbt4jcHRVvJqYvpY4kwyK89REFtPX5qia3t0icJ1VHdIIKJSX
wduYbYhHCp0HG1pLhKF/5A/EeeKjytcPOllhupy2C0KW3l0crYPMXIeStiDI4a5AQ8kq9tHN2frO
l98M3wSQexFbcZUgjLZ2ydBsfP1BxSQzgygPq+9ehx5/+Tn88K6fPocJOGA6uRX2OuXsIFph6TUY
TzkqKYfVX4gqin5dwVypj/VnFgnslyWHRgceItSXFXVazLluIq+RhDOZ81/LasRrgi0uw3QQ9MnJ
Fjb6ZRQkPpHZWf0O8t364UaR34GYI7ATsUIuP44ZqIQjFPdWeHsq4zgBJnwpHvKhHFMzVM/J4egK
OSjqMy+KLtJLT1SIly93VjxMNrhv15vUv142YuKHr+IBYN8IvNUYchDQuRYGSRVAUHbdEgaXPeVI
BZsj+47WtQvTspZieUmUNn3U7LCOXjQ1xXNwJ/4YhSjl8NiS/sG+hdLKXBbSn6CKt4AMYxkuoofE
JZJipfo35A0+4aWHp3az0p1FFm+6bJONf/GVUyKxa7DNGHiA49M7AlSxBVBHl1GxzvP01S/ICGzj
rdHiqqvsrLT4FRrj7vIjOjei00ek8H2amkEVoeqTMoL6jRwIRECHJnsZPZzRvF+BiS2XkuMIUp3q
wsObJ7prHeMfI67iva7etlq38c1gVTreMkisNfZHlemvA89cuWYNebpda1VHgh6ubgWKwDJZldiz
jPicCpbW8IalpO6/5gB8A/GBUfSagQa0XoPxIE5KpJh6bbtukUKLDyFmjxavQdL9NTryQZgpV+OV
o/CnRgn1FIk2DIeh9xr6NFvDbaM8LTU+BBBOp8Vnm2j2eHgP6NwJeLlhmBem25pXBGrSB+1ekbod
XTs4aRn+XQbXyBRz+8a33zOpb60uLfvUIy+e89HHTpB5ArWbOI5ynELN8rUeCize64MSjxsY65zC
opekzAwIX9TqZKNjemL7uNGIg+7yopkbQaqw4HRmyAaqPGPSAo2aJCddm4Bu5I8em3m39c1jAubg
tkvIJgzJsALwqCAvX1dsltO1yuAAHq4N80qbeiqERiBJjUPJG3tPqXRK+q0YiAFI/+8uM7k7q8vI
1cFaGGuNR2og7oni9urmNPsQhX6SpDfIMpBSv2+G8MjVxIid6EBbLKBzBB4ILULeIqutECFKnzrD
ofDa2prbhL9ed7Ipdr4VupzcVH3SsdXLbRau0t9UooGzyQiqiK+JAwTO8fOt/fs+JzsMkKkb+R6P
U6QYao8o/zDRFjUWa/byi7t2pcmLAxNvGsPlzqiVeJrQiIcGec5RvsoHF8/oxz0xemTvx3cGmtH3
d6dGvqK3/hhhVKRCHcNvU012ha8/dqCmaO3goVuMbAXgl1XhbdJ0N5dvdfYlYoINDZR3yST0+w9Q
ItvWzZYf4NmIltMnMT/TKA9V/86QHlqMIhTL3V6+5vyKtQQhUVBpsGr+ftHAtUM3HLNIOKIT7CU5
+c6jZDMYFpfCDD3LJQ4Oh13gmsHH7Jv9cuXJmpWiKAl8KaZw0B7VGhB3L8Ya9kOfXilcr97jZLUW
nTMkUpyCc9KYnhkyttRvDCvfsZYgb4mKPDW862DdDNsVM9Qv9zhZU+4Q1hb+e+fv0nA8UYg1Rn4j
dS2ebVhaKDj/G2+dY9wWmTDpvI5yiPf3Y1WDVVqycCpBOPT9/cpO7ndmD35AHiwRyMp4EFC0SRko
NKtmtjynO13ty35aZHD4YkyqsKLYJpTzYfilLGyc0c3DkMMOskP3ZFXY2pVLWYkPHSCjuLyUJE9Q
QCzoBoYZbMGiQQAexZonE2WloHAs9019V493VCnB3620sHG7u7z6ZxAncgCgbcHewsrlB71RYdwx
ajwclUYWXSNZly4Qm1Aqu6vavlK6/kgC4FJQ+i0eDEC4BX77/V24rjY2o+Pi8hfEH1FTb3Kmo57I
JmbuWma/m1T+bPryLsWFInHT9VCJLxDOyt4K3E3AYKfzy/UYUtLugS6eE+wjSy+7qwbzPnY+ejzJ
dGLcLj+juc+UsgBkEENfYkQm7YTs1XCWRIMNYVvMpqiIrRTW13nWdvlSs5/L12uJHfLromkyFW9H
KjYWa4blQAgE6BdC+yAGb6jc3Ca76RhN+7lJTE50ZTnMVoz/vj5txvfrq1nQeYbEolXsnaBNePld
irdhQvtqGQ+Yw58hHddO78TsDzi9V63NqJPyXlgLVFJbsPkrG/Ts40cURQCTEMKdqRBfHklq+mrh
yuwgaOBgoDEZjM86evsaeXOOW6oy8v7XlSbHj5f2Vu2XPHxitdgla4aV+ngiGWiI0GxauPQ79o0C
zbf/G2zUlU4Ex4ids21eYzwJU5Kn3UjB4TbYiznxlaUh9ujpPqaRF0dyHUTLHw4bYad3eYk74KFl
h2Du3OHaVybKMgGMtfo3Wf9g6CsYVI5ZIF5bwWO48gtmkCZVEyRowyS3gCn998XhRp7lVkFIgVwe
wYhDa1xwSqrqiiQb7xd5WQ3cqCvXFLvzj7s2VRNsHiwPJ4Dv14xcPEQbnx0DRi1QfEWEANZOBxhF
ZHJGK5OwgSLpFuGwH5lQXL74bL+C+vJfF5/c8JBKaUCoEXhPuiaqk58Q16/Gc+TmK84LYEzAUYPS
dpDNRW4iKlQ3YpDdyTwJH19SxIQ2Yer1la/07Op26aFMjrRssOokH9m1ce0f79P+QXBSgn2RncIG
i3rA17PVFjWa031oebNnNUOlFJhfqZk3rrHLWKcgeSzjpkiWgDT8WU2WvG7gwa4PHwWRHpcf5lmX
+/NHOyI1yFAthN/f36RdVGZOvgLFnZj38m15tbkNsQo2UuuY47mZ1v3nmNRrU3sYlF+Dj4OZU5L1
g7uZl+u3jP97HcICng52H23OSB8213AYIMGIaXtsSGvB74YAYO9JALGwkTMg/8aoKkiTWJdM5uso
ulKzzigEONMQdNAxomVnmvL9viS7aaU652VEeNhojya0AhyGgTJdwH07NXYO27RtnsBBAjjnbBsE
NHnMBC4/3/mjgyqWrcHSNdmY7F6ubJl+LtnhwfHePfXIeiVLmgmoGGsYgDhes6F/jdR3B8zhyrXn
aiyNgl2BfW0r+jQ2xOq11uhKvlKSsxdKD+NKw5BWhg2OUey6aV6Yq1FNZMCdl6881zF8vfCkoJB9
L2yryAkPrbSXmYyb7qqwTxzPzAqjRl/F+RWy3+xpJEoBA3dHjqRJMaCWQztWg44ba3YH8ct1P4EG
+HhYg5fvbP59frnSpBQISahRK8sID33BMOno5YAe1kOWPdWORhmAdwAUe7h8Zmhct12ZY5igBxTS
c4ThYEfiNPpy6vaR59hYJoaiekWh1tL8NCykxn6x0q0dYHpPbEN8TR82/3T/fdXJ6xzUNKkCQwsF
6yxTjnJ0B5boqwIIuvx05+pepkPMGJFOoPibPNwsbeo6QtZyCA+QzVTCP8JVkB6wLjDZzy9fa46R
rVJfYyoFa8ZmuX5/lnUTRk1r4OALz6vuPuGZlHhPsyFDjIKUCm9S8MJE3Z1CvkRHEOvtRrQEEFEi
CmSlgBloX/tmxX4w3Y+//qrJs9aVLiEFQQkPbvoC41hNP1X1mGXvFVsp/yWqXKH3vNPde6k9Srux
Im4kv+oMN1dUIO6CVIQoG9Lf5E1Islw55TiEQkwhMEpIlXgXmcm7bBKCpAJNhy99026vvJO5lfbl
stNdOzB1D21ZFx4SzTzgdxDqJ8wPiMVZltJzz6Qqjd/F3DvQogOCug1teWpjrAoaAW6WMOm4/INm
20ViehDRQMaGrj45Hi2pq5l78YNs7zluX0wyOjjLcu25I72oDXDLCtADWiF+JepjQqEVuxEzxw2D
SQBkilMhMbIswpqivzW/2uslTYIZ7I0iXl3+qbNoAigNfCb2ewVF2Pf17Ht25TURJ3kg2DclcUwi
vGRlN9kCxM1hKEc5RjF61Xdqjn0EOkSzSqYRy2V6zphVKMlpJoWHwlU3qPkZWOIGRaY6bRlbouLv
sU5w2mWfvSvBn4a4jqD678U/337C5LPxk0YOcVWPDqV9Srp4waxHbMjcOMwgBh2C+3f5ec8u1S83
PUHNPch2+iBx04A3DGnMuCCDCldVq15guHfl5c4dqF+f8KSKGLxUTkZRWgocdTTE7YnmE0aQQL6h
MIztFWB69qhB0Yi+Eu9npnWT5TTitZ5oAZs+TO2UeKIazkMNvHkM80/B86Bcul5Dn//WH9sfJhsO
9Sj2Kmer4y8HXFMlqV7i0n6ICDFTu2AT6i+h8mAyRM+06GRbDNFqhg2gM4VzHEImzcIcsklWjHsQ
hDCEWJr50eo+YjKHDeau/LmYdfmE+siPWv4hsCWWhQfX48yDwPEuZzqKUoJqkMrbI3GhpG2Wx3yt
s47V1iXw0jmJQ12p7H13HzS34Ztfb6WDeZ8i2sXv3lmYzeNOSM5ovSCIkRMULSVOZxXkrKjhqang
wy/Yy8U4P74qNf6/9KWSRjBnREZL/qg7zVvlgHHmu0BuTlL6JAXSLVbC97pSkXaTv/1/LF/wXE0V
ceccgt93i84sCnV0qEuTWPTvFYNAjlm9pkHiZ//vrjXdROOqGoyCcpCBF5C8i30z6geoWubwX1th
AGXpuIhgf+vosjl13k79zCBqe2QrStY+4QSpJ1CaCMZYlVz5Qs5C5x9r9cu1JmdkX0bjMPg9tYrW
bIe15jtry5UWzDtgiEu8VELwpL9ahxF8Em/zpH82PPNFGQideuRUa0pjrYTWqlFQgcrlymu1dd61
z6JtDeJ87/Ble/gPRHp+r+jdxhrvsaDovcey6JdJJf9OBZ8ZcrVUb8SCDS18Kvl7BAIhohuwWCWr
wYfdLsdLT2FialjPodBzUSfqCRHNNYNQBT8ZQQ99Y7Qlae2D9lDVd70br1vdW/v+fd5mC9q1tWBT
SR+SjbFtH+wscGqxpUqQLVMPbxgaxyxD7Nrb25HUnqLGaA9Cl/ePnLPOkhet/+GgfL+8rmYHypzJ
6D0Flo3+4vsi9kkpTpWSKiWBX6YNxS63Sc6oe2T7xya0tlTJhnC0bP1dUBAF41q3nR2uFGVAgosZ
nwXM+1BQWdXJUS9IymFW3zF5FV2smQ8LU38cNGcR9Me8wzZbfpM7/yaq0zWybpwrNr4zrFpc/tgO
x+ZvhB+lb24CjGz6TN6p3ktrBzuXyUVffMYIBvLo5fIDmD95vzyASd9ToSq0ZYclyFzPrsgRBDvP
SP5Y6mSoh7QifGeC65G+MeEDp7zqPa/P9ZiIq4TxF0JfBNbfX4HpA3nUJceEXTEV6jAlwMMiNvxt
/xtWZmMthe7Ki7M12iJHe85HGHakUTFzEHRf/93W95nVLvSB/GTW7K+yspaD3626dLiL9FPtHzm9
W7B5JcD9Kl8boJnMLHkB6pnUx1nIRBxN0VJoAYn18nl3V57ybDGMGZxhIi/GpGOyV6oo+JVRZ1MB
/oW5QuMlFET/FK7VGIubZ4LTlYuK+uHH7vLlopNNE0vsIE8KKs/aOpEf4/fbuFtmn+G9F24d6S94
IGikFM5h8ZI3xCZcvv4sysa0UXPO8Ak+ct9fbOPK9Zi3XL/j2CRgqXnMoUOFlrV11a3lPEMb2Dh1
sBy0F6U+eCjHgN4xyqEmYZQMwiZ7r7LVXHkXZ6rpz8fCVJCfRrk5VSQnYdoUkdjgodlwllDuCcqC
BeMNUNhy4HAFG1kPtoa5jx3vpYEs4un5DQ1eyt5gM+HOInkVV9KycrEXCZ1N4qLRHl+AZXoytnBp
YqgZA8IlUD9bMsm1eNfUCc7Jyy4sTsBz1NC1Jq81B4sPyNg6jCmWAIKKIItYuxT/BUGBtCWh9EHp
Ieh3PoF8W4qLgCQfTWsX6Wdtr4iWXoZkVXI6LFLQn8zJl8iQE7B7C96joX7qkrGOvLcu7G+lkOwT
xJ59cKaejpp35YXPDhkAsv/1ZCfHWeCOhMn0DQtOOpJattT1vU3hFIx3ETGBbIV94e5yGc/nR9Pq
SQtea5wG5RA913zKQmRzeQXOb24OMAC8W/ovZ1LT1wx+3GIQ4VMwpv5pINDvJTo9TdAxnHokAFbY
fHqglanzh1CYKz9AfGLTtUb1C9YCvE5JOimB9YBulPTBM+7haB9pu0cYGKmf/sa11oa8BUerSVKi
krx84TkY5Ot1J/uNq/vJWHgle2r6QqEA59ywHnX/Tsk/hmtukXN4w9drTbaZzCOpNYZKJj7zNH6K
0Uup7dbRrzQwsy8TgyVOCOxKAEInLzPx3NrqJFI3QVs4MZkasZNq8LkFPRG5ChAWGsYUO5lOhtdM
JpPzfPmpznY0oqngP9S7sjFZ4EWG575sZOHBc3+Rn5t3BoFWDMsU9cTsSpejfWAmz2H45/J15xrF
L5edrqLYMgKoL6wimCJ+sEYwArUdtCK75tw4pxwQOUn/9wannAkU9C3KgZa9MdzT0yARIUlnVPZV
It1K6gloaSSxIl47AFmjBU02VdCRN8uou5Mch5gyAqHbal1op8tPYHaEB+Ubgyk6Ov4zaV8LV1Ky
sUvDA0GaAolnDJdEA8Y98Y3c1hvBQ0LQgKElX7Nbmgt6dl8mFgHysLGznBJewJ0TNEs5PlrmtciB
MxX7x2dO/QIjEZkJwtLvJ53leyaxATmQG13m0GWPoeSSoK7siWhbKY13j+YJUly+6iPzQWLSa7u7
TIlWuGMZKRMEShRnC3zI7FWKsrUdErOrwsesl+QEL/zQ/lXr+lpnbuvqKIh7fyeT3FqV28K55sI6
O/YQtdj/3Mt0sfEFZq5m8JnxgY2GvtThVtruC9mKv9EHRFT8W3JOcT0vnjOlg2J4Dfqf3btwhAYt
UzEINCaoKu5QQ1EV/hm/VNwjYhkY1xKUaYiD/8H4da40w5kO5yFM+xxbn1QpDJaaWu/4uFCCs6GA
EvI198RE5i+8noERqK1f6fvm95Ev15ysZr/IspY4Xw7K4rGVeo56MjGMrWUOK9qxCqlOUdLnXjkO
Zyd12L7YGLwLkd3U8Kk3ktr3FW61yj4Rl1Zt9gDxDBVaUr2YeoICIlvIG8m0F+O4ac11LL2GoB40
LyX9njByJo/Tyrc2YdOd9aEN9srBp8AsZfKLmZnuQZxTmRS+4YPc6Hh8IDpNhBZdJezPLpEvNzJ5
frXT9RWyfm4kWVfGsOIuXKJUKbs6NYVG8nJ595nfFiG3QCMTMO7UCSJnoQ4tDOEDBO1daUUL4Dqk
DczK6UmEqLWKn3ya4aYQyqqx+DMi34TzYx+9/syPv/J7xFH3Y7/59+85Y2BfMK4hJ76pH/k9aamC
qtOoNf4mcZL74Nx2+hshtw4qGzlPRlbCozBB0VE9k8p0+ZfMvgj8msFKbCalU8ekzlQCw2r4IUJ2
qX0arBbIsMDVj1LU/XV1ujNbYRoWr4AhHUqyKY3FkHufGRXX0+hO89zYFTVX7N4lcny1lYGZXco/
7sJxbUS7GMNF/qpdRNE7xKfrnetsdSfYhQSnYfEyFbV5KtTBUhU71bC2tE/LPwkLGtjrCyt6DYUZ
sfKmkM1KbZ/X0kI4PMTqL9v2cKbQ91Wb/DKHByFw8YAYYNkLMaLDoL8M313995hzllhPfmCuUhtP
DxN9YojyqTZvAh/UIPwInTNiKbyG6rbYhrx0PSaYmdhmSb9Syp5Joj/WnPDyJHZLxOtMvrmks51Q
7gOKkND3Fr/cIFy3zkejoACvutuheyLUZxmlnG2ixcWJRy0Qr/wuUOIajH9Gtb5x2j8KfFrzLSj1
bVZJTPKdFfs9aoNsMfQkcgbRqteeDLxWorXQlOS0Tyytdghv+hqUicGalD34nPYKEbROJh8bSX4a
sz/BSBdkPlYKMTiRumj1d3wVELcaq5aEV9NMd6Wfb2LkXFr+pw5xSwP7bU6KfBNlxO2q1l4jua5j
ty976B9VeeXxnU+tS49vAjRJVjiQSs1aaeQ94SnYqGcMse9ZQKRPYdAd/JY0GFeMWqLyyYKXgq+T
DDsJTm7cqIua0F/rlS9xqY2E5jgFb/o2kLW1bUBaK9dRCSSSKIuKv5TZ/CDheWAtXe/OGl4r0dPW
h8rzb+WwWURmtwmYR9KF6fWwzBcKhAy0x0XTrwxPRYl5R1jjsiZgrcfzraPVNa7DPqIk+vE8oN1B
KEehimfq95IpszrD6sWXzPMI3Y3SMYcWRaZ+hLbqDeZGgDGXN6v5Y/fLNSeVhamlUq8x4BJ1NI2p
xBgOE6ggeWffBoURpYzA7S5fdRbfgoD8rzud9C18B27vejETd1GR8lilPFuFQ3fj9E9J9Wbrj7Ye
37vwKQahonLIhcO+KqGqrupqHVsdIdRQkRhUEAmJ/WJw63jHguGhZiKDfMzbe7lYZ9wI4lT+EpXy
3Co/OARHSV/jv+ObxiJBOC/AggGnAUhgC1X+Y2vulTudbVOItYDmrZrw+SaVlNyoPYAhOwTddkXe
QlIshuA2hnMHzfDyQ50dVdJP/+tak93I9dquxNMLYkr5CK1umWzBPSih2CCKdi9JC+LQlhqxzJev
O3eLONrjksF0CULhpJ93azx+g94MRBsCR2zo9169Ls3n5toUAgOJmQ9ExMNx0KEgwRXz+wdSqyOJ
kDhBHoxQXqD2eawRew2vXY/6z/+UeyGFtjBjUMt15TuYXHxWjCuZj+RknIOsrzmEBTgvFM8eg24x
zE28aieib4lrgii2lyIAbn+88XzppUEsFuHUixYRz5h4pxc2VT4eRaUBPtnEN6Ud3Q4qVIF4O0gG
4Feq7GJU1VAr/1EAW3VYU6iWsaiGalkREm9U9Dj5tutsYpUJk0R12yTyymJg06LgFp7Tokpx8JXx
CBmWO5wZlA1H6kMm4XaVkL0ApTzX/sRw9MMMwcfJs8kGGwqcrh5j9dVHcy2UbqOr31jjrYmWh3+w
mqUa3tU9xrk+5kL4lcKNks3nHod/BXsOQd4bSQAditPQ5GtsC8k3Am+2joKOk0kbo8Xhp8M3v+7X
SvDgmCdP34thcN0tB8gkwadppR8FOlQABzH/E/2njwOWTTiq5La447g7ywD+J6toIXnv1viX81B7
69o5erhpFOmiR/wv6AdQ5vgWXYTogpcRrHsEZAmS26YZlnVvr/HwOZsLnUnlxNPF0YcHIh/BUS1l
IfpCNYXNxUeKp3+OW1Ed87+lnDAI7AyBIIPn7lWoVBMXwxFGvCJWqT7PLTG0ROC+aEa8cQAgPeul
9zA9ytbAGMiexVyIfx/K7KIeHp3gRVNeVO/g+DdjgbEG25TfvMfyP/S4WULLzvRPEqFVB+19fMr5
oZLwx+F/bKhHMyLTrjpyCKxRCaXM8x3GlmInxJQOPpeVauCf1kYUR3p1h85SWDCNFAaow4qM0Ysw
F1NPJF2jSH3UkTYAh44QR9jDNPlNrCFAPLbvgBsRZSjsgQQPKdw0fY3U+3sPdqSYNrE9jnmxxF8W
l52HEdPY1nzQSGvXTGmdms1fZslFpe4gOIemflJob2Sl2eRaSJ4kLFHWmxYcTQLEKdcsjAGiwbmN
3c+q+6xEgjSR8gb3pzM9atXf6LcXarkXD6xLk0WCP54lQQQ62FqxPD8cBJmQexvG4i7HcaU95NDc
4bvhg7XU4CydyaZZhG0m9DDzJbP/+GXPrXyM+keMFxDTi2I41Xym0Z593VSKjzxuN0lzl4GzF+YV
atXs3vdlQ5pgiuMg6QNeE+x9zTtd3z+bH7rCq4Di7OAAEzyVjw+7EOiX37c+XlikNwlXEoYlacZK
P8bChdkoF5r7qmpbDwRM2zJypGyhnGS+A0rOH7KAR3VPQJHwb7m8888WD6j4cBxnQ4ZBNznd0twP
UTerwcEwb8iZz5hWWnghvLl5hv8RQ9udc61hn4U8v15zcsolUuanacE1C2ULuNgk+hKO8KJUwf/L
ozYcMlFF+rsaS0DDuzHgRV5j7v0/7pu4UgjqNsIX0QJ+6TUtFcizCzRx5NHpO0sPZ+pBfQk8Y+tz
XiA/PEcCBcqVo3autWRAY+BggsaGHJnv11V1t6/IR2Zsh5mge+QoUYw9XzqhHlJ7pZyYX3GQ5rDP
B6aX1QmAh9QE9bXRBkJZjk3JcmRKqyfsvuVezH6s1Ny29adn/KpTjDOpVVl+zNHdrlveiGFOUmFq
0i/L7gpSNMsIZ3CBB4RmMjucmkA0nu844YhyzmVbFWwZRitqwcU5Kryi3ImMPAhSkv8JK5fimVPS
Z+o/EBftM+dM0upE+SDQszJjYiTdEJCOoPK2dtS1XlcLoodXKW5n/uDfXP5g5t4fPFMypNAWEAwz
+YjL0PGYuaO6xRt20ZXdxpBs4bgj+l07iVfAI5cveK4vpy0FgmiRuAm18kdiH6lUuY+tUnTozb+r
gT0UJ/FgT4EEne6Ut3CX01UXfiTWgx3jop3utNhZeA3NUd7C7xdQ8e9K/qsmjG1I34uIyR2WMgHF
y4BYWJhTmKqz6BXMVCU6SHg6TTLcdXK3bBMLsgRiCeosYhqxHluI3DpxjAonQIgRZYbhIQEEW8PP
V9C1GakTjgaZCKA6zfuNZ1Q7bwDqZAgm3AwuPxq4e3wtP58NiWkayTzks012LxmHed1ucbgQ/g2p
76wIw0gwCe4144aqUrg8KN6Lyw/WKnr3MVgmIZikdOtjslJSjMXSPok+RDFp4pEREJtk6r/UFPdE
LOMo3m5x1N+FWMJw2gra0giHxUyf0NIuqjBau761sO2XZEBmFRUbK3pm4Yq6Bt0J0A2EeibzDDYg
2svSJ4WKOKod6dSVGylqoSc/VIp60E1MKDwcbLONsO8RdaOkkEDKt8F4aKVTjYW0zlRGKeZSFgVB
NohxKWAk1a+dH10wufzg22RbqyGCimGpY8aLJ5bKs08xwIaQLXXjqY/exV/GP+GNI5R7cvC3TuWZ
RVudNkoI7UWbypdG4QEuDbWAlyqMhUUxx+AEKLJU3lsvWeHax2vv40QYE0b8DLdMeQOsiuBdyw+y
32/8KFl1MSI9iB7CXkYgHz41XOfbS4NcAmA7DCdMUIOY/0/MdFeVikNF24OYFiYUf2msYR2y55Mj
A/qNTUB4LgrcyyW6TRi1YG5lIctrlTdYTDKawJCZiOgMqQRt5sPxI84AAvYwYZqys/F1CiuD0P0s
+3AlbAcxW160/c7q1npsLMPkRqMwA9kVnqqYTVQkKgtnHXTZLfn09lOeSue5tPjeA614wnAt5J4i
qvkiAvqpsoUwcwkQG11e7HN1CtmtOh03iCReit8PjixpHX0ESRKhZ2710vXi1KiVNyZDly80h0Yi
68eJFoYjLLgzvevL0RgzlgubRhLcGZqYjDbEIzd6jScmui1KerFwWD/wWP+pOHYxIrTeoHGJ8dTl
3zIDp2iQjOGgE3yNCcZktwUrbXpH7LaQ8WCslWA5EL3FyvT3OfrU/2BwIg7gyZbCJYE/MWMRMXaT
BrVMLVJnBGHWVAQYHiVkRPAxe1hnrFn+dQ+Q4X1I3pVzZeb1ArcT0EsZp3G6TF5vFIywlwsu64RQ
zJqH1v3VWcesFX5N10ZRc9cSczDDxBoRtGFyi1Gj2YVRcqIYNJN8HKqLGtBDsKYcxdf337/Crxeb
FDyx2kS6hUPtWbKLx3SOtesrMA8i+bCGJHc1qmruBX694GTN2JXjdqkB3VtY4gGfIFXHTVuYn2RY
2LJp8fWzUK+qhefGKcyfsPARLxErl8mddnqCXFjju2HliGQ+w3jrIb6bmrvHtH+TQXxBKJ2GCsSI
dG13H5b7mQ1PTlodcmKlA/101XwSobJ4mV/WszgWCbuwsUeAssz3PDkiO9uzMRhXmycpXdT+yrmP
A6zSlxzG5lbx1tmNszsZe1iVO3+HT6+zt55HZaG8gnc0S+MfDKFPNhZcC/ORZC8odCdt1wYLcy3/
Hb28JSfubxtHG4n0kGOkPnLKDp/RbWPQvjH6XVsbRutDskpusiOzm4/4/j79A/00iXa18UcLFr2/
Si2OPmPT1E/ZZ4U1e7BgIjxIh/q1CJeBvwgXdbZs/mZE+4IvmL1w+mVvLrHJsdfZuBqA5W8HXMSf
nfv/Q9ibLLeOJMHa73LXP80AEASBxd0kEhPnSaSkDUzUQMwzCZBPfz92L/5qVVkds66uU0cDQCAz
I8LDw314PfKLDTuRpI9v5XY4Q7d3+v3df6GFc+Fu7sfWS5c59EbXGtlhNi/z1eh1tH6sR+uJO/Gn
w9xycQh6V8FwBCpXfm7Hhq28YFukdk77wGbIiSbAQlxb8EGUAbljUW6vdzFFJ0o8FlrhocFGIUXC
4THbmLwcLfy1STvIsXmyJYLbUpbHpCRhFI+vbgx+aZN84y6VdA5mEk3jhzc5aCLqEecRF/o8iSg/
6d6OND/tGd7ykX2r81XuZ/m6RFxbXU3pbiYucARdssdsjIyIHW+bfd8VQusdfOHvlnOJ/XYi8+in
K4PJze3u3xcLOCoR45GdcsHHscRBbSIf/SYegtGZ/yom/uOxuKIiDES20D/ZQfHNo9/QLnI7xxxC
hKZtVivNMb3sTU3cSIE7kn4p4wrfu01mBLXo1mnsD/sGQFeo54ePLcc2SV1gg8xYc3OA97dIIFuh
vCQaDusMi8sxQz2pxD25quR1sE0kHl1GBC3E+VO7HkTDiRWRoNmj4+iD0ZHmnOgo83uV5Y4qB3lX
nTANDqbLJLUrUxh25N726ul9OnrrSP32z6mEjXEYLzFm/WlWhm5fGQy+i00kJ255jHmt26ISk9eC
tssryS0a0rub4dXeNTsa0V634fzdOjsyl/dUggurJ8qOSlad3X+X4vqSQ16+yUaRiX6GASwKU9Tv
ysvorFyCLnGrZoY7wmWeWTOF35Stk0uJw7xMEJBM7dZ0mFBRdNnCwjHdu+reC7uhKI7dOHVA4ZQJ
XegDXlZZiGo+YquzywycOE82pS5StN8lWade2ikFk11lh7Zf1uZix+KZ6Gs8uPjF+xLUBap9iIaU
21nuWEPxyufh1KnsUlu5ylvtwAIah3LCNkPIfCJ5+M+kdoSZta2u+kRE+E6k9u1cze/r7FihyldR
Nji3u6NGtravEvveSXMDu2+YX1LnYth8hEi1O9WBrnlN5EN1HqEdPSS+C/z95TsfCTVytQI7Q8mi
u+Viuh0+Hi/x3k9qUZ9CyIWn+su4eJ/jRRaKJ2Vmi6x0rM5Z8hd7GI5TgUKDaJVd3dryaiMkaArl
o3JVIFzyQ3weLOutavft3bv1P0o6FX26SbPV3XRaMdw2reBzxo9ZaqxqphJUO37H6y4coQeOnjlr
mGfAmqpQu2ece7CvL9Ua/5d9vQyv8jLmPjomr+zpi9lJawXl0pk4Y28jzuCkLvqknuGMg6sPnnO8
yIkcf6a7ZoPG12WLrBZvBTmlmgqLdJqXx7Vyh9yq96Bm8ZVv3WlfTNOZ+pEizcrVDFs3Vs11PuEE
8DWrZUB5OYwOlqiydbOnPc7Lu+CHIeLqnMgBM8yR7Dap5eCbxnxyJK4WICAtWlFUr2mz0Ab/vaxd
A9V6mmzGm3ZxU+rAtJHl06HBwbHhvrRE9Hmf1Tu8zSKku+k42eMVU18cm/U70yaq0NFQdPTU4zTC
aquOZw+/9/SPbDprzroyZ8U2oYwrt5vQPWJ3uJT+oKQwP7VgNOWUghDk3odVvaCCer0vNNF8T2V/
NideuY7HTnKXmnvJC1Fksu/dZKswd63TfTq8EWTfC++6TtezR7+btkckw8YztaUiPmeDvzJPhXcx
Z/i2Mn+biOQdU/ZIaEI5Zfe38g0YqjJcxe3s9KAJy3thZc6vcqB5GaPM7pjKZmJ/Tn5QVrOv6wxU
f8He1u2utr1QejdHWUy9Atl4Jl0QMtu1br1AoA2XO+fmX96pDHokmxsJDD7K8VmF0SeGu12X4qS/
tqG4KX6odwJ2OhBHFlw213hXRx/T0DGaoDHmU4gZtTPBUIFFZtFTi91OcwemTuXtJiMdXbxd6Oaa
4JSf0fodPqbH2zv9d1RgxexO24V9lDIkJTSWyeWUB72ryQaK72BfRphf5YfaVZnUNcXNQfNyXa81
kQem7M6RKXJwAYdzz6Er8+kROLzCL55ekOX2Ij6L508hpbUO5zXtXVvhtPjs7Pups+PDxE7XFFG3
LR6ZQrER2+sOyQbhRUmrnxIQddj3aKP0UvO0Zc6Hfxu8jzQYvRTipflmS0cOAwdeu67wFXC0SIS3
lUGtTfD4nkgyAxMB3s29EEj55W9lYCCdfRfJvF03FxvqQAR87OYHk1JOFPRiRLkH3yuvopq6A2YN
qKbKu1RZ+K2NuE9eBrqffvap3Xxf12WQzCcf5mviqy+ISl8usm/k8DOZRfNsNtpc57iHj4K8E60/
IOKKqLnIltVlZr31WB/cvXEPnvqM+P34oyKjmCzBJmxehkdmwEM3LHF1k1Xuhjta951tHJihKL37
F6ftJg8GlDdJ4GzVfmGtvoTrfpEI1nUmXja9RI29WZVu6Awu9X0EY8emPSZxsLm4r8zIikGu849y
Hh3GLg2CG3GNVM7BdS2Z84iUV2Q6aPi5k5kmKzwF3KvN3fG7C29wtWd+goQEkv126MRyWP00r1kk
z51q02yZIbfNyDOPbJ3k+970m4dIhuet/hjzXjDI9TnJiS4Ch8jnY2d3zUZ+iY/JjPRO3om8bOKl
toq+O3cUlJIU86uwQ55mZhf2S3PkcN9XIubH49VE/mjismG0VPY/mUfu8lMsq1W6Tvj+6R5Hk91F
Mou3vKAwLyvb4ltqwAIx2kQHRudqvz1FswQlinnYuf0c7hfKiYAuP7mYlG+5NutcM3TK0LmDg5HG
TT4nsnBGWzgF4502uFhcYCaQy029mBQ/o6m9wb5BknIZsjm2XzDaFVNkHHqt1+9pINIkvp/qAP6L
rvO6NR2mIbKNW0YTvw13tK1aFuXd1wmkYjy7LS+IV0pT8HJsLfTUn8h5id9q4pwmiQxB8qHtsSBN
BK6KLPP2EK6t7+qDHkIty+Cyjo9f4fLuFV5EXcc88E1kK3wy+H3KKX3smm/6MhNONE6H+5zGoqN9
qkc8YOzOISp7yjx2tZ0VhA/Rnh6b54yQd364o8XFJQuV2Qr4hhxMIhEZCcM1zr2f2NPjXb4k73Uw
degCskO1lJ1OVVE4kcCNohCggImw3gen3MD6YF9WOYdnYT/ip4ykdgZ/Kzed/RjPK95X5Myibeka
ua24ZRiYPvIwsGhOzMp4bc6S5lSVx/4n4kH2AVnUqRdcDe1scSwW3eewoWdxtUR6aFt53Yer45Q6
BknLCcZBtmF3Ug0UouzDx5VU1k64hWZzcY8P977NyG0Qo53M1LGkNpIDqKo3WndrkxED97GvISPR
6Eu5UmAJa64qQncejVzrM42pc+srCUJP91hvh85VbP2onhihZ+HC26GzYng6Ljwsx7PpXRq7qP1q
PdqR0A3zdBCwg+akTBymZOs6+9J5ytJ+TvHa3evzcAqEhRynXVa81MvnxaUR6CWvqjuWgPr6e7hK
RRZEGFuI9f1j+mm+Q6N7HSTdcl4BH529KO927yheT8hd3J3Irpe83nJ+dfrVTR6vZ9MereP3fmc0
onPpsUr2mhwFjUtVw3u/U+YlL6R56/L7IWL/4TIQyth9MBKXGafaVD5ejZn6etMofvq5tlwP8v3y
fvmgDbtvFheHq13O0AwYCB9zKcWZio5Bsl2miWHkGi9UjyB438dqEfuo6Ky6z3EwJWa4Fx+NDqqK
nsv0DmL+TLfWwlq3orTNJU+C6nqTwNytqPPdx+exsGs35u0OC5qOYjoS0bZYkCmVNq/a8K78C4Mc
QpUxtzg5sqXGkX21LTkH2NURLObTry9IRM3JC3yVI/o/S2R6iOVLymJNtkRJ/nbCwS5vQKFiFrtH
BFNzX3Wnh0amu9Hc2rwkq/8e/ccsaAWELZ5qb2M7ubYC4tjlcxQcq+Aq8tppR7L36x4YGVGmZ1zS
z6qDGMzmvo92nIu25RPc6o3ZiT4oPkw31Qla6SEhYd3lUumcwUYF0Z56GPhwALPdpLoh5TzrDxnu
FH/MGlAZwyeHJWTPun1OFAi9SctGoJatabsvp7md7PvVUIpwVa8vYx5KlcN+k0okpvozUeI0YbRK
ZH400M8nJBc2f3amG+67Wuo+bAqSdJ0UmtOYknM9rIrtW+dddQSe7fHF1Yk/Bfs8zm3DLWYQxm8b
E4bd6X7WKtl9PPMTZIKoLu0Y/hsmtdTMb8ohfdXP2sTLtslVNgZQvquMpOGGp9HM8IvdJXdNt229
J2XOLjePj3hMUsdhkpOlhK5uPl0ZSU+0+Qg7nsPNCf3c68RkdqekJNmreGT9udk1yxFhRUzfIgGJ
z/AHCD/7y/r5tsli3Ppovh9JDyazWObzajmGPcHTcLoVsVnhFm4Od11oHlpkTrQLxd1/oiVfTG8U
o9l43T23xuP1TOGiuqBvUN/z1cSlz6I/1kx5tG50qGCVHGvTvo1tbTl8Wq2T7jLDqQyH4UxobaWn
Yev3gKAhlMp+FPZIgofkCIm/WW/XOdmUPa/xU3ETh08FYClgVoQHq/ammI+QpkOA+RmOdxIS3X4Y
mN4g0B/Q/YEDH5GOTX2FTXlAWjNcGRk9LgeCxuOd4ycbROlmrM51A1xBSAAOZY0yyvtGnCQHnk9A
vjI/jJwHCVXJpLcmH9W8KmQ5WVTKbPrAnyBI1zfe08DYvJ2SA5yi2wxXw7tzbj9qaE+tq3n5GzYG
RT1v6bwQpoj4U4mhR+uUQR8KkpPya/KjLSY/EQknttNuIdBCDufVKq/EyEtf+0iOvWRVfo08CIaI
A6D5X361m+hdn18fcLwdTtQIUS6k4IZjPUcFArA722Yz7USmnFfBuF9XEEcWveWSLaMgYyiCuFp8
z6YzY215na2fEvGhskBea0Uqh6b9yh4iwrbKNT8Vqd2PdU+naGSPv9uN5hoxsf2NxLU/w5VJUo+n
SdLNvq+WxZbfXO3Sr9plRdXnEp+FrT6vbMOfepA41ZXHb7ZbkrkDyzdzHzOTnB5yiKd9lsEzfCo+
HBT49Ryf5J9DD7XAVtdpZEPoqPGZkMcpk34rBVNWCDX0RKC7i/g0vOkrRaUkHdbRC7X4S3lCQTs/
tyeNkmx5JJhyVL0U29uWBtqY+bxl9j6SpLpci1mJ6/x+LvfFjAbaZSyzXbnBi34QTJ4ahPNqS7Ac
HYjb/44ra7+dE/6LbKJfDqwJb+Fv+m7xRTMf4S277pqFKrH3ss0tZ6liX/x8VjI461xW9SpaI0e4
Lkz/+t4c1qOT6fW7+uWGL9dap8sGCFS5Q3DZ8TGOYe/cDvEzWGofjGar7i2ovbEEsbv46uczeDYu
VmELg5Sd3FJalHEee9P6vDK+QtCeVQdqvMxVdldnTqj1Jq+wWo8WRpKfzWZErEr2DPJsLn67TaTl
ZuvYV9hTa+O7pMJfIlH0iYHNPCJk425ez5oA77KRBXJQiHRFWTQDMm1n1cKc2ufJRYxZEoh60668
29pV0A577O5kaqNt4fdSdZqjsf+89bKbuFPyt2ctFKDfTwIsxvk+WrXQdzivpstnoVcC8q7bRRzQ
yHGxByC9vHxNtx1V4AgIkUr5GqPxWQc3Oz+U8u7X63ZDxSAQo6DpyaLi0PwEr/PjEznGtp8zistB
eqGaIPze/WGJ2js2E+sBQVM/3Zh+uqZWfH0Qx8l6xf2EOVvI9qk3zQfV1WcvP5L3SuTu7YOfprI2
/A/FfbnOAfF9y7tj8hYKPLAeHNZHY0vN/4fmxeQf0fO/rLFfzYT0Ztyvaptfd9GBo5rCjgTDvZVB
6nSnx6n91iYS1AgxgiqUrVcuq9BWviDqiXCNBKTfHW9EypgTO2i83k9PjSXUJrh9Tg/3h7x8EuM5
o21lazixa5ySl/vZmFMu/KG5hD7R37sAcDF1HdoRZiP6b/kQOBitNuD5tMspS1XRkNAa38T7elUi
YKTIviX0Q+3rYtkqzui1NOcgz9PXmPTskLxqHwY62HbCUZ0F5tglSejqtfU6ebjFQTvCNGx3PSPX
EyfZ9LvedACmemIVkYYk1oiWuF4UBcqbGEKIaqMBSuVudsjwpGfAbZ3CMSGGYMdHdOqdC5EkYtnb
RSjB2dIrLCBxm3dn8y3pGCOwlQQhS6BSr6qcgoP/7uDLcsukfpguddLKWfatBka8vmt+8hJ5Cajj
YI82MZXfZQPy+GwdNFeJSQiLGhe4l5diRX0SkMzNrl88Ie/h1qv/1OWO+qG98tpPhUMWosxVp/ig
Qtmy5p6gRnkw/fHjmQXOKOTaCNIqpHOhrVi3tTvE+zRx4w57aHlt6TV71nHonfKygAsHLdsETn3M
oEbjtDKEC61ej5sV5Meyh/e7T5RZuydWmn5+heT5h/Pzty/Z8/ikzYuC/HSCnI36WydWvz0Gtawf
3e7hpk524GUtq9PUidbh82z8aF9Y0snIHvHCTt1JqUToK64BrIkdkd1fvWIW7x+dBIteqW+3qaej
EUZVfVHwMROWz47OKc0j79+P/X++bROPS3y3rDETq6z0z49dXFza//t/1P8vL6G7R3Hd7doGiMOY
X+vSNnpg/pclPZixH5WiP14f63ppxl60LyqHfMeMPturP6XHkf2oISAxU9xf3TELbf01ek/SwBTt
ngri8glkPP66q05Ly3B2RZaUbl0RZK///inUf2rLMQyIpNtT59lEvvx/P8Y0U5U2V2/djqARFO4I
eDMHqQZLGcv7Tz0rvqx1vmu/o9fbId/pTjpTF/1SOyay3WHONARP1MU7Ak/L0galr7+z032jBzp5
ceZcvhP3AM6b7ekBqKcaewy+MyYI2NZLJZqPiXOZ9SvLqTHabWUO2klOleMKI/v5Y0OFc3Nalx3y
1n2TNjRL5TDC1RnEjYENsp2geychYvJz1FOasp/0U8v/KeIBIR+TSlBESCc8ym/t/Icn9x9V9V8N
zecYJQ7o1n+Nbf73yRnNeBJOS57cw7XcRJoftaCtMnGsSFbuTahbkCljRmZcHin9gqdjjSAAr1sn
BguV6TxxdWfwsZCgl0W9dAumr5Q/z9y7CEBObHoN6+aTlg0cVd0pYffY8bFbWPPhPJ0/zt2IfsDV
gxeQvN6dwlUyWFEiI6nbjYjF/tSNaVht6M3tJ4sotc/JoQndi6OPREbxsbl8ZU6xuj5WwCnO4KSL
+pCQQY+XwDru3aUWkXj3XV3lNdrFX7NnidkDz7YCIJZwew00yy/XHDJk74gsTlI5IRd+u73rlDlr
pic60FFxn9eTIKIqAcFB+QnSF+DQv7+K8XOw5N/exK/W8sScRuk4pm8L5nifzqtwjcBa6VACjxfh
eB5RgZ7Hj12SvNGAyK6BymfB6ExYu/SgLkPN6Xapm7bkk3daGcOxVb6i6+c1pBWMK5T897v9PQH8
n/Pur+vmN8Pi1mtDOjTdTrkHwCXJ00fFV0tfS+aPwrc+6Azl2e4+/iie9eX1T44P2jNV+PW0nhop
zNRZT/6v+YuMqTdZaVmtVeySfj55VuFQa+EioR0WtZ2jZRi1qaHfxM8Ry3VM98vEnDRqPq6jZZqM
nMnt7k7qY2RtagL49dKs8zB1/v0ZPQ+dv93imLs0p7o1ZRSRr//lbM2GLksiJS13JvEXamFhoFGU
4Ghn1wzg3f7o3vabhft8J1Ab//8L/nomF9yVb9GQlTsm4awigWxO0L1/ZlzegBqNj2g+RLDO/hBE
/vFzQnnWUQWAV6T/WrgVyr6XfKIXuzDWqIDRaxt78XilEnrbwnBG2unfn+tvash/PyeDnbAwntQQ
9cnI+cuDTUeTDhE+iIP3bmoj2dFNgdGVNogHxQ2hG2v5RdIbrR4W8rv4fwNJYKfdL9UKECh9ndS1
Z5TFH7Rh//HpTyBVIiOC8IOi/Lqrob4M98vkVuzi5sMcRQ4z8X4+KmZ6+AENMNSqFdHLRdr7D4//
+Xt/L7O/XvfXMrsqlzhP8muxu1Wm/RQl1JE+YMFbsBqtP/GBfitV8uyx/lWfdN0xUimK/jzF/vLs
Y/Wi6iPVLHcDuXgu7jhcE+0rd2puY9LJye07vr0NehBn51vhj3QvGs2HdpU9nOHbpMOhT2gBz8Px
aKdlr2r8B33GfziW/vf2fs3RqRkk9EK/VLsIWLfoByaRkOJpr1jf3dyGrZ5Ejd9X9/d0fKS5oF/J
Bxj6CdGXHjf3PxCzsVr627sxFSazGAhnuI9phV9rAirw9elKUeyIiYkLGfSdNnfuwyY+ZAdcKb/G
+A0ydyzCbaOJ/ic+wh4H0kUebUYRvOvn1/kDfXlh7KaAr+3PRBWIkH+F3/k8/CCL9XvxldkQX9we
IP6crDs/cgcfgp0u8PqywU/Jg1o6EnAmxJvqVQ55nJt7saerwkTcFYUdupCi8Y03RpLcJlgObgW2
eqD5DHvDUYJuXnqqnzvJK5LSy3I7lrEoZ2NZBNqMuE4xCyiWBtaWts2sltqhmV+8CVhRspqACl5l
KPQFOeCid0kfPQMuiQO8a5zx5AQbTNe4lzvwBaT9EW8m3mjZ/RQfV2nsn26ClpgVdrVsvpU5cFHJ
K/Opz710/ayPDa/8eexbv/BuL+CY7zjz+o3776fNP79D7GinaMpwwv3WqM0vVtVdVfb1nG7qMpNV
YO3n9JIW5kxx0ONbmEcNGOkCLaFdJns4tGLk95ABLHGThv1woVi6+SzwPoKxj067TfIiw0AX+hoI
VFC8zWP77Sa8y+Z2THxwAt1tZiVN5OGj3VzXbVC/XYN2Ayj+3S2n9EYTTw0mG8vv3OwPZ8nfj3IE
vFXEXRC9ok5Xfp0l0LnbbBgX5TOqov0kOMoM68ZsWJBBlPlT4PiHIM7lGOwlOOKpCO/8fw+T/JpT
YYdcrm3GiAj2x4viRcVLmB77kHfaR3ZEltzrg+yNka0NIL1AoN195DXKezF8jG/vwIyX0WD39AbH
j87hJPyD6bX59/MVpW+yL4XH8cw1fj2TSLUa1BuINpbQbQCk1mv2sZO5EMwKaYROqG/3tG0c5rKo
O+7OjbaOKvsV7aaPTMZbJkA2w6SDs/ZRRhKIaX3z9Q1e1E4oQETFVWYm03z2vRTtAoSaPnQ2a8ic
L66VOOGOEbuX0QYKQ04DwIn32pwqCsjGkBMk0OAhPNkcpn95zYDQYxlRWTxhUG2OIJ5MZto83Vs9
0L/8+veNwcd/Rvb/DT1PXw70+Ch9mcT6D6b4l2Bwi1NUwvV7sUPm/cfwTK8+IscIq5g9gOOfvLnM
iM6aQxOLKljfjTkl7UybmbTB6SS5HR2px9R7LuhkmPVb0FIIUhvGlAAH+9Mk4GE/6WbtfxhqE2j7
KcQKOlP3p1AaFMHIDLIXU4dQMaGZSz680lyAg2QXOaAUIwhnMgugpnkWbXcUhxzD0Xa1b32h9Nz7
xYTyTE0YMHzyPqIX6tNpMH4bSe0UMevitacEbhFkNec6H7mto8+ijWHfaTgqNmImzkPyj6ujyfmQ
1MKvmP1xEdNbaxU8MW/01fqTQ+tP0dNzEOOZQfSkO9EsbovHYggq9zBlPj+XN7h9O64QTAIQsTa0
VbZ48d37z/6g9tJA4jurfsZRQo3Kp8IbnrYDbXa/9cvEHgcKDz76ohcmI/7ULTJKsOvH62s/wwpC
MEpKP9xrFqEHU+/NZOaFRv/yVtjxSX2zfDBXn8RwpbUQLu0mqAIa1OueRmn1qnvj1yzIAkakTS/5
0mf9Y6ls9WVGO2twumqpcFtxoGogjfPHSDz2T1yc1OfUXsFH25npbNP9RdacyiOfGhb88vaaqJIu
dxB+8ynmIbzYETdgbHMBweQt8WK6plHwNXqu5S0cFV1US+2szEE7cUStZHsm20NNl//ZMFFSt/Fi
94n/VZBrqpdYarQFKrrXz+vyRKC0zJnQ4bbwEqPPVkpQMklT3lYDlCVkvIf2BEHnvk/dXnMQl1je
dinfnq7plF9PoPg7+msDwGy0jWFKlnYLE0Ph8lcaVtWSO0zdeF3ZwFLr8fO20n0YgvKHTksfAArD
k20BuRLIV1w5GwB2uT7dc89cTjbk6AFjDsIgTKO6B8WnKPwrs1lweCYcOWQHP1f6yz0Br7eLRTuL
gturBZ49pvSGZxbQ292kJNv2eA79geJcs3W75by0r0sC9vLmN19ZGsnrfXkz8xc4lsAPsGRsJncI
5Szx1untyWYqlRWesnSANjCiCOyKkwStc+U7LeaR+JT1ehR8jYG7wdx5tmPeJ1lHbZ95r28MVW95
mQt9WSyiQ09sxA4nKKQCEO/GQCTQmC/DmJlUEJeGmf/cqcY3cdei9aP9gREs+pUqOCAlHEi7B13i
bJzarbw5+bOBnhzwCVue6UbaI/ii+RYfcgEl8sl4csJZSooCNrViAtvR7eig27EzcgwZ86smdkPh
j7GuPJQ2XCwSFn3z/FIrDYG1j8uEd9uDT2DBCym19CI6cQ+bUl98WqsbiVSBmojNXE0pL1B8GCN6
a5A9y8fZuo33Fsd/pwqNhsdEQIOU4RY8YwnJlTthnuylJufSemH04hOzGBHxOL514ZnQQpt231yg
iY5TP4s6dzB9nX6RUnxbbyXAt12yeCFXgQcmXjuj0WSuqv4JYMY3GEqRB1ULoIut81xiGbSCu0OC
xcphsvot4UAKtzUzF3a37ujAzu4WzFc24IODJ6rlSAOpFaq8ffEoF0yG88OwLEQNq7u0gbNsoBj4
WRB2detoqtKjy8xpy47h6ybRB1423wBVrV1E/huHy8fDHtPaHV4wPFvkMtuigQcX5vKkfpmRp5hn
FU4wysGp86R2psuU3NRcP+yX8ZP7Z1zWmSl3+HPLaA2sxNt7OMYrPG5h3kSzqsTt2C/yAy02WzlE
cxoC9oPrcR04rfphpNNyRw2ZfYqASyo+T6AhPrRCGe2/Mc2QPR1tG/khZoVJkSdw70aH+kTWQVOG
w3JMA+Id3Q1sm6UJ1QsChKN595kKo2xGNevm5/I8xSn12Za3ArxyDfNrVJzuZTRPHvZ02TnJ8/NE
u6wVk2Ppdh78ye21T5Yhkk82E7Hoxzi9Ozi9vAZviMgLZUMdK9UV3d+l9vrM2h82VGfOIqgGBRC+
my1pQIaQbIhp7M+rgGkVT+Wr1rNWGM1fPxOk7uG3q8tDXD+SL1BNfnSTvXWHFh4oeUlxeG7IqT8+
5WwBcz19civd8DVT/f6gHtMv3UWcaeTUgXFlOGCMdGgBAWXImfa7Q6FP/Isu1bvM2S/xnAJzstMr
gUxJVASTVWtSR7RmkDJm6kbr7NyrNzeyyjcczM5JtXpWpPrFQ9ZooOV7/dCnwQP6HU73KzhuvASy
HRnDUvwiwKuTJ/GEeVQlF/X8DmuyAGSS9cnoViPGBeYApVYyh4GYrplle3L5aCoriOG9hA83aVYM
Yzn4umOu+MZcwpvlGAtim0NfwIEPMzf8coOL77cCa4ruyJL8y34er1OZvcDonPawWLVT5dVrooGn
0JN7G+W8LMNNv1QHhTmoVJpbOLqvM/YB2+p5+AuAzV0HQxoExLn8jIhXTn26uPAvLMnuhAGkhXgt
P4tk5+6TwTmFN90Q0WD7Ae1ThhGq5/dQWokkuvGh7nOk6TVcvuAqcuwVQtbRIqy1QH8FJZ54FYcS
KhDCCEIXOUMyoIcDc8WP3i2JDKCTealJS8z8Qx/vn6oEU2N4jpknPI/+Bmx1k/sQT4x8VzCiEV93
jF2nKad/h7I7bk7w4f8909T+3jfE8AFgBYAfC7K/lSXXcROyvepiV7Gs86MRL2MlnDXdzUEd3c6s
bZgM9g3MfWD2cpoA9lTHScZz6QeO6ypIIftjJQYfN4cff/X//fbUv2ORTz8K7IAUBEcxUP1VISDf
2ipxl4BFIkuuH4tBc5tqkNfRTx4lG3UK896LerZYrDMg8gfIw3hCGr+TcNOyJlMDWUn+8AuJNe/X
Gq29cQ7RFeZnatrTRzJPo/FzGj4ssO4uh+N/9V1Goqks0gSmcG0zuy2jTlnW+mV1t8itwSEuE7Q9
9MSpeYP8XVBdOTTHlZ2h1lbCvMA3ecEI7COK0OF9ydV9NRxNWA25cvWLWEO2dm7d4Q2qWoAa1MMw
glEnI6uWlyZzb4MCHIiUlH2P31TzvrjcQOPquZFOtrWJ+ejZ6GhEqp1fKYpX8jlKSJlJz/k+aeTc
pNnS5KAWjIH8++vT/un1Wbw6Snv0l/A2+d8qtK3VosgKLd9d4q2SpFIp5vX1XR+fkpYIPZoXTClY
9JAMfCi1nUEvhlywpNKooH9pNtLzioFT+pkh3hTGz7/f3X9q4N+v96939wtdrR+jcYR6dr5r6Ps/
xrLJX1C7REugIxHVx6tp+f84O7PdRrWuXV+RJWM6c0rfu4ud5gQlWQmmcwsYc/X7If/W/lNOFEv7
oKTvq5WKMUzmHM37PuMRQPBQxVZ4hOf+7c7n/+x1T4UBZwibGPsmAL9/7844h2fUXI687MwMR+8F
uTdPN5ciLsGKlkPV6vI4vPwKsrnLW0cDnuoBSsPj+M6u8+uFUPRlgijsBUm6qaVtqaUl3aSslpPk
gk4DTB7KUe76/h6Q+d4H3bzOVwG6z7HeV0u2tnPmCzl2murtWt4jd0g33sqhlgr1XJswR4dh9XiR
/721l/YoHBs1LZcd3ozemFTWGJu8YBfJsk7XrL7sZCgIpZkyQKdRcneIyQ9Wn3mjEQdep3ey0z5i
v+/H6zN+EjTbXajhysFHUx5dUYkENWhGb6pwXIl7eztpzGO3aVHo4NIwKOhI0Cj/Xi1fvumb1Trh
aIAAAvoKEsXNaj2deoZVC2K+HJJHQiZRIEIAFeDW6HpXxWv6RkdbedlvEEjK2EHeUUVL9F9o0pv7
NEo+JgcjlWw5NXeCOTnp/eDfusboHHoyhfj8QX5UduHAC+1CmKQc4XhKGpsoVSG9ovN6tNuPzmrR
n/upcyKW1LUYkwhj5zfq57h12o1EpILCe4TCQUA/Yh/N3gFVO8hohk+7kK+TXb+zqCnJZHNUPrgm
G/NweZiQMt3jAgu/1JcmDFAYZonALla02yJYf82vWXcolof987lY1XyPcX0yS3Wpbi2esoqWiG51
c7SlJNEBmsLAg0wFwszeXe49v59nCZDKQQDGpQyl/n9XZJ6yC4y7a7UEFcDxwUZzbNyC3lEKPe74
+PdikX/55hKQtPGAjKE+fru11FKdtqPtBLkyZa/F6T1Z7560zIKpQXFHe7/EcnBGBhLj3ZTgHQ/C
ywaVQrCbVy9aRQRojD8u6z7ozwaPGSZZWpje9BmNRcMPM0H5SoHfmJ5M5WSeluMpOt89docHEstx
y8BaXUCGp/Rmxew1LJHkI2/7R7K6v7+m9Mt+QmtMYY7emPMZbPa/NxX2R55Nsl22vFJq2YUTB/Pv
BkysWwXSQpw1PomXM6jxpwuGgPtfSh+niqbz6XxEHnR6u+APUK38UQk7v0j05On40G9wfsXNw9bd
E/cm1r2q9+SXvQld0zBdUROnApOP/73oAqN5dWjH2RJFHryNUQXvRiZs2C9HrV8OJw27zBkNp3xE
a4EDs8LMZ4HbSs9U9QcDMg0hhkZ0Se7s71GmhN+vjpKjpnFqK/JwpH8rPEr1odUu02u2lKcOW/S1
iKH7piWTUBYdIvgM9lLJXNzkzushDr/3ZnujwwnficOQN+ErlPj2uQWvR7LbdtkSHse8fdiF5Yck
28rnNW4fM3iCH4U7pWoT5hNLecYK3C2zraXoBGHP2TnSPlL6F7gKyOiX6ayZ6oc7sYzwS6QsiZKs
TXlqQ8n65sZM6X2dEyXZLqcTCeEwM1B30f6yqCnOHY4Ui0mlJZfy5N9LXPhtiYuMoplAIOLP7b4x
LncV+UDKmywvj6TdECYrxAjNbFpsAKubR8jgWa4/+FXbGvsKCdCweu4SH39pt5EgMLNDYJSYqN4G
4mD/tvV+y7efVLhS2mFpHBQ/0V5P06kODeU6tv4/vrg6zC7hlvN5X+/+twVxGEvjROnEdDmQfE99
Pm+nu0A7qo4Amm8nve7HzKND/QAs1xByehmrpOweU0Qwec4YLpzOdy7oxwKQYI8BN+JpMAGB0SX/
vhk7bVL3zWGXLo9kA9hxDzGxQ4krVNqZYU0YcQ+L9dX/+uedGD6R0B9MAyfYD+avKB+zLq2qdMlI
ZGG3uOab0fRRyRnnQUYrrBQ0jsA+zoj1z8zMY1jglcFR5GjS+YNSRk/J5bJ9uHMXfuwPN9c0nDzf
Hsu4kPoDJPN0Ke1w6gBApnyXNzG0neVOBKoc1wm1rnuslx9vwc2n3tz7NGFmdHHl3tcjn3HV7ETE
G8W9fv9vn0KqR8ZJIAyq6SZq3GVVMmlrvpvY1MaRs687ot+0tKNwJ7P8mdfyfb590lda/u0uTriB
p4uapctDH59BcOzH9NmWonBlwE3cH2KARqcrJXEkW9Kd2OBnIx+giqihp+TP0Ii8uZeZWILY2pbJ
gneLE0fDlc+AkoNElIwd9Rik1Gk4cGSAE3vcQkwplHuruTcp9mf2dXMZNze7k9XudNpmyWLfZoBk
/EP5Spyxb61mRHOyftMQK1Moa9NPMJV3F9RkiP1u3q3vd0G7icfKXsqb04W7cDpQ9NlB/7SrUrBH
29Zoh6Lw8emUPeR9Bh3l7F2v8ZQ4iBFqadnMD1Af6U1NPahQe2yCwI3UK8Mmjne2wJ/1BygtkFIm
8Nugu0vqTaQwvZyZapFB8IUA+n61GCEeYvBYoLgfBIAi/fI2xBBnVYZg1sEhGM+xpKB7bekIKGFK
kY5xW1TnB0fmCF1C68vO9EFb7BFvOsosRbIwuAvOduGdokkgxRRg+YydA8a7oW4rxZQgAJD+p3p/
7yI/25s33+zmMK1OebIHwnlZS1FDK0fFjh31M8XYrRS/fbouJYeZVTMpap8vevs+NP+EmeiNaH1k
UYsXBKOB+TYe1JEe47y81i2i0WYXJIK+Q8E4sXoHvqspBtf5yaKLhmJC4K6cvv5/Z1iy07i4tTzN
SOzemsYgLGaTWe5e3dGDZI826jJZadj3q8eCsXQP8lxZ/n0DyEBu19/NHbjJTWoxbzT1sr2s1dnQ
B5RyN9sAd4va9wl9mnD6oq7aUH4XZ8kaquY8UCwpPmEobQzbrO29dTLVGXxynB57vQ3pZBWv1UaY
VXogRYPPRLAvG9HOIsnTaJwWMZgCDApY7bSBEyPNxTj1tGXti7GMluSKOgS0pjGNy+hk1YEYi3H+
KMeTh5EjrURHpAGsPacrwZn+lzrXeb8AcFbGu4hZXTPCIVoIcnTwceWG4kKa0TMIOKyjMhB9yuG+
utAcxZ7G1+V0eQ3oK0aKJdxZU+qPN/rmjt4kA2k32oEpzS/rqxOc3uVZuilDm15CdAjpwurclcY5
uGIwJRsgvDRTR42zdZ/qhTOeKebYE2L5JY0mLBcs2c7Ye6C8jEgnnZ/cXXC2d+40rMKxfZ2X8Wgt
rai2Y19ZoMYeyukkUNhcHiixK8tR2M+YFP8pYKLsnnsUR3+vnlssJVDOYWMgFCE2ICL5EtZ8Oz7K
yXFHuJDS/bKyTbbp3hMHOXyYPECmdHtX+o8v41zDk90Dh9B8PzWZamNcTbodjnonMP65kw4XIzIM
YhDxcKLcRARXBr1iHpu2636WxaotulU0sjBEBCdLXsrRNlZCORIsrKnWOO7m3KZuVj//fUe+Jl38
s53fXMTNoSZlidQIidquu6fRqvpMnEOm97PD+yFUZ9WGZqFfxOo7kmdnLiOR6hZb2puz6Qw4x1yI
tcXoZbQ4h7tINlpfehqHCMTuGcHgmf72zn+7UzdHXsV457144J2vv0Qa56g28+jgjZZqTNeYVFVx
zKfO5mUNyQdN1aqcHZqGIpLjykHzZJvjpRIphhwdaZupNrJvR1oofr7ql1nUI4K6YPSSovHLdA2d
CgfXGlUDQjEt3q7kJYyWlRQJK4hKIYNbnENY2sViH5Xh0S3izgRFOZdtSM7+3pE4GVTcmIG22NpF
0PIr6iCbK/Ypxh9ipJFEnxYKz7qa0enDuQ/AKpydgonJQJqQtr2Tbw6bUaT5eazY8K+9EX7jxJ9y
2bBEaCtfkOwV/m5WB6l/CCQv9cpYw7Sl2NtlFbJv2BCHaOXtHRwf8fa5WnZh/QD7B09Tt0hD3GmW
FvTBdH7lc8fzy5wjLzyw7acLyuOLid14hSdRg5rOwHwsMRvQnJPmSYhQbt5E5ap/qz5OAmCQOlBj
YSHjYKxs5CIP9CDNkzt5FheXkKZiPIquruozMTINJ7Px05ktoHlKsS8XXmWym/FtOYHwv8BzWMhz
xDpIi9LVOLgEedih1/DdDik9M72Ai0x4B9PVhE1CijO2KHWF8c5tfHb16wKb+kyJJ8v6qX6aRqp3
Wodx5iXu1Zbo1XM0RRnMlqGs1oSpyeEQHQftRTwKhflkwdE96x9lBIvkAYax6eccbW95NArO3DYs
gWgXoi5I/KM18pBOrLS5Ops6kwUkP4cuWfMmP48e9m+o8GF1GZ3bPp7c8bzwrjN5wZ30joAoOv4t
Ih5fihKO7PqpDCUaf/4lwEpqKLHmdQZFP29w9w2mZpBqNlMzzNw+uZoxP5tYgCUas7KFHLEYzgRu
+iVQYuxPgxtcnhN5RIwpCYDl4mSbi3cymC/R9M1WoZFQTgRpjKj7x+iLOhWP5ahvmvXVqOJTb2dn
ODc65fYdBpYhaMhnrVmjQewgJBzs3oXyTx/9ALnAToJJwFLnjIB+4AwyBsQwuAo1foFPX94/PwAb
T0vj854N6qtk9+OygT3SKmDnpzn4b+J1vZbFXpHPzZqim3Ox6vkJI0j/VL2evNlwewtHM5irMRP8
/nNfGXTf0WiJsxwZT+2IFkCCe6WJYbv6cUWMgZpozDv6Kd88d8qkuLanZm0ikREo/wXnBbaS5eAQ
kY0eK4UFUD0MDn4Xn1d/b/i/xU+a+r8ffptBNVtl39XjfbMehDw0Sv1mqbyOWVnI0QwNhqJRGI9n
TyI8h07L20ip+Tio+zB2llGODHBx54p+vR1MhVKwTNBzmN5EdMfJdl/Ve65oetQzazBdokEh7DIJ
wvGQq8brzm/XSG1T05RDRFe0/03JeGrxheFFC3b3NNI/m7scxyrjmkSVFu8YMei/S0aqBY4bades
ETd5rbd92r/AndvO6rf+cf9yfuk9ZEgt9qyd0Ubjx3zNVsW+zH9aCCHmyaCJLmvGMRjVAmagSTk4
wNhr7maNpCfzyli2BiVfeCzS1kwTyr+CI/E9nRERJHbfZGfI8Sk4PQ4UhtpBqmKth379walMS5rT
ccT/U0fpSp5vo9HzFdoV6rVniQbDRT84OMaNygSWRcN9U64p8I3f4PNY1WyCcfGR9r1e6nFuXRBM
jdyvYx5h5/lg5i/3qpPKL7El7V8BY6pEb4lO5r93smV+PAlgXRNwFYUrQd4VjeNnhqRjisLRpFkv
pg5jqJrCBUFJhXRLsO3iacufGE670zO/ctBbhdpxUF+hmEk/0rVq9caU0SFRfdLHq+op3yRoWzDh
Tp4On+pibFfzPhLB22HAtC+YnluECBI/VoEAg3/gXmbtx4jQ7u+FrPwo8bBsvn/Zm4U8EvtkP6qb
eo3Pfmt279twFO4tsUEKv5ufUXh5oo3+el2AlkmDqV9CWFyqthzghgE+N52DBMyiDrHJi7rWcOlu
ekemnqEfNuoCBQ8kMVrfEuAGtCnzQwYDY2I2fNfJ44DDe6wemStB4ok2zm3fNfeEgOTOIfCzrHrz
HW+Sha2SXU+pcq4JxTqzsui8rtoAyM8zYhbUeE0A4ORRmP99Z8WhR3e7Y2JrVnBSMFrxx/yaybYp
jkdA0GtVV13aa0YfVOv2bWpma8n8GAgx4+cP2WrsV4lcdBrzWtickeiQtk4VnFHzNIhTj8H4jhL7
Z79ouB3D/O8Je8X0R7E1PwsHDV9HvW6R8x4NIr/0pXNPjxLKOkiThX92cnsUCzzTmHE7aHHwd6Y+
HVUJ6eT8+p64I+NBsAVMnrXLdCPebFyaNmY+G/m0A4ovLExtLj/v977aRNMimlpkTgiJT3QErybP
OzkZ1Z0625dn5scN//a9bnbApk6pM/U8ZhQRo9pQ6wGtpM6Or7yiL5ON8NC87Gbpi/Is71wZdDK2
m4N+fj6/j2ca5U3vbF7tMWgVVFpLbdiUYIR8XsJ2AYHqEYEa25IpLVGP/b1QvmZz/3XdN+nM5IKZ
6dgfCa/1Q3jcQB5SZ8DJoSC1b/v1bga38OLs5sg3urAI0IAiz5SN5qKrcafLgRykL4m5C4QFxDx4
hLUBHem93KSesLxe9NHY2LmDbXZiornyFbb9wq6MfqEQzIOOWTX4Gg8ksrmTxOe3/nlQ+tKq/+ho
xNRoWPdW9SkPouHkajJnJa3vfP+flW86erRYOLcw+dC/vNlvewHzT6Fu63X6meLaSPDpY/eY7Y1T
0ABvYdQtmlO/N6rnenGINFO5swdKP/dALoCaO+OfJmNcZzcP4LTLyqws8mYNTWN2MCcxFA19dvTJ
mPZGAiGO9Rq+K2Y+w2XLwXaGmDIHpaI37h6fAirZoWa1Uh9AbZkolZ3S2VrNvOI0+3upyD+TSo52
BjIid+Cgl25bveJRSyYneXTmaJJnnc3cJuqCzEiwJA7XYWOzP2i/6x8U18zurfjQDLIXE4rgWbdw
X2sBaZSBTJeK2Qhp6wljwzWQqS/CjeK7nFETzErwePP+Ai7g74v/ahv9u84lagcazT2RXqh8q9Po
hbzrk1FyXp+tIW4T3MIdI1G/OkyNOCKRBit2tY6+EGQvKqCToGLw3gXvcrFIvOQ/5TmlajX2REd1
NJXV3K0vzA3Rz28gyQAzzBEIXoIhZrh4YByILv6+/J8GFpbpt8v/ce9HtcSUb+49aH+bmqxFNtUg
fue1fBJZCqUBQkuw9xnqf9XG366LGiEWB6hZ2k9j6A2Ve1pt4fJRQ3Okh8QsrN4b1MEf6hfoTgov
Q+AKCMDgsNCbxZ73GkanTQxBmKAi157mljOejzaT1dEcDGE77GAoxR7HUztdDXHu3i5m2Q4QJSxN
nPXenT32l8SEm4DEBoPsl87rJly4JN0Um+TkvL74vBe0/JE9jxFoY0TAp2Lm8yyoXgZtM64560h9
oKUo3XjAOX1pgP7Fh/V/fz8XeTi9fyyrb5d0c7qPpW27E1uZrhjq/6NBJ+GtHkx+Vv3MMWohuW7t
K6IB1MeVBRjS3iSL6hUZrNG6SVi+ZaFkHk28e2IMz7hg4T8Ii+vTnjJGMkvng9S1sOGRHz0ccxGU
GgcN3/7ejf2ZUAw3lgkKNH55vZWbTbA9Z6NT07TDt5gYAki0o07WQPree0jInYyNiMMXqbyTWmi9
gUg87mJUTIZg1Q4KXnWOTJGC7sH5RO9+DrbRPjjfu8ifdex/L/Lm6WtM5Jl0HRd5gXY30h9UPATa
48mrPWLCDP4DbTREVGs5+OiNxwEYEFbP19UeICLW4YHKWOk4UqBGmxf8LOPl30vh15OEZu2Q74/R
0ypDz+9bqZSh9W15EE9nQi5ePeMU5kYwQR5/NN+riFjUFzGXoBemYPL3JzMd6LdV+O2jb4KP7a6X
LmXGraGIxxStFrjSdNM91ITxlFdmAOXhHzL05KwMTiWcWg65rA+D0SKHfB0bYBvftg25Q+vyV5EQ
XteZNU9mJLuJswNL53YQOaabLQT1whmE6JIlukdWwsEC8G7mZrUAOlL59Nf00YvDBD6A+Jgkk3m5
2q2OH53eUjJYjvQJnEEBcEQBaxg0CaXAWcYomlU3rx7ROq/pexEWX/UBLZVArR68KXtdcXZ4r4an
jgHKR4oQNEbU26jHsJrAbJyXJoEI6MUJ9Ip6hkcqhGb2fkbDH3V4qNQQ/S6omj2eosSi+eHL+omQ
cYSjaee9vHXew8jKmLJoLPOjVeO8TZ7tiZ/FJ9D5JQGLYrL09QYHCNKm4LhGtgRRvecb9NRIgATZ
vTn2O3Pvt4PU7boBo+lJuGcK6q0MxfEwQqyu2Hoem6iy8JtgK0VaH/5HUXN5xlV1sdC+rzEWQ4To
9RrvDW0XoJyaeSBXfpoYp5WIbYQduTBAn1gvzNXFrvrSmaUJa6IMZb1cyyYl2wOp0TMiFswr1CHW
ewpKyNxpyOweJZ1Neg2mPvO7R2wDOjRtvzJHpf5cRCcYWxpM+a05x2jxPtReqzXaYRP1H1biKQHd
s4+IPdcfy0DiX5inj8LOg3FQQe1VgZz7Y4/6Q7y1xoi0cPzo3Vvmp9ZHePAZguTkH3R1jHVmj5H1
aT6ObTiJqa76raO+gqXlzZSNysYz4J3YWjALvQy79zVEvLdqEQ++5hTwti+T4LKauhQ5X/hgaw+1
sGI+grd/0gxEvssxGMs5wTJOMtLAdb4+GAfdOpsSXwUaIE/3Yq729uvgJXhnO3PIovW4wJjg19Tr
IbY5WqwZjxRkF1wLH5noIorn4aNjyPBu4jKD0tw/7T5pZlJi8VMvp1RNuIN+3aKojA2C6sIOo5jP
7fpsKVQ0pkiF4ehtXQpEPFgpWsTs5dZ1duSmE90xTRr34+fqGPql4R5p/owfpigF17mfzlSPyvb7
bkMSP0tg4z5P8QrUUCCc3spdFS8UUw90JkHYdFH3gcCaSjCEodP2JtiMCbqdIyxLhs1TJuvMwd8g
vm98YNgGY4j3TzRoPdnZfU7159R4LhznZO0+lcIGnA5cpX8p7P/ATVp5rj8t6kUb1QsEH2VUrAY3
IPUu97rkFTBV3s78mVFlrTGxcNdJbp0Otm+u63UMORQ+Llw0XI8Jbi+8kgOtFfHcO8OJDt4LXjPe
TYhgZvOGO4a7AZCTR8Np/nT1CpOhoxR5N0l03hwetvPgv8ougIMWB5yCOG2dZKrD3uV3D794Skys
+MhDBhT2legIsB9GsRj7GT/ezKjl6MNZV76PdLxZu24AgZeO7JUDR/fO9vzrwfVtd76J8GWxo+2e
1mfKwDI3P2Ez2Wiry+cOLRfFL8JluwvO62Q+rMTlAOCFi2NrUIIDEPXOIWAagk2jkNe/1B8zmvAH
q7bQteag31L8kJ/y/ABHvzYXMIztkd9SKIN34+LEWUCyXJzWFQdeZ7v3OnI/FR5DWPrtq930mVSh
2u6yM2ceUdhGnOgP8PwpuFONfC0eTnBMNfawv2/nV0b2I+RSVfiGY6YxKV9kkW/n7AnvjJbL+XnN
LJFFSSW9bmEVOcfFfpGxiVfO/PkRnusRzI/9CA007DsoktcHNpwdu9S6eK9f4EK69y5s8rPmMtyM
/72wm5uxK+XkojHGkyiqBTINHszXqM0xg3bKo6UoBzrbP86PNlMryHyQfKY6FKWN39+px36N3Pvj
Ft2WrPMia8TjnlskAqm4cJrOio381HntDH3tkFn6VaTahKv2G61k7JJtsLMfJsabHPTuR2MziO0Y
Uo2Zmg6th71tVP/tH8qYdtl/HBmEDwydWJpjPQaxfTY7C59bkFsDxfeCSKQ1D5gOCTN2xhnUxb3y
NyqpX8Od/3ejv3Sv31ZAee4PI+lcDauuiDn4sEwOmGeRQdqG8HTeMGdm/KnNxKf+iW9t909tSEyG
G5gTRt+wBdKT799GhODpetTr6fr6zHEreOqD6F2MF/T54zn2XXPYWla7xy1FxtpskaJPvaNZu7Wq
E/YYV5uz7KpDKed04KRAfTAk5TtHgUaq6K/jgJb+4AKcQLVKocdP9VcGw9m4vnJ/6h5w9V9Q/V6M
qTVyZTy/GIhdVU85F+3BiK6RH4PTs9mZmqC5U/f4pUCIMGwiU2RmZNgYYOi/0Sqj4C9FrrApJS8E
YAq9tuBAq458DlLojm7txBLfJhb1GzO1MEeCHwG/zkFxwGzemv3AjtWvNP1JT+bTpQpjFyu7+/e7
/ks1nKtkCtjkCxEkyTcx9ags1ONE4ZU6YynYMsqRCRxuKZgZQdRhkb7W78xuotCGfVakPuYwNpUQ
dfxxXKSWQHsMGUZu10GHrpPtlErJM1jQM1nj7PG9KhkrpOebCQ0Dzn1GyFlMVsACSJu+87HiMbNm
wDO4KVBjmpwQQkuc+lQo/v6SDB/9ZT3DwULziSmGFtfNs0hl5Vwe1GxI7hlG9dDTSaotthBeo2ZT
e5AzfPAHemQnTu2pFMfx6o+tNICHSqZJdAZ+HxbN5RVDRvKpAKMR/WrZA6C2tSeiwycAgMOTtHdm
7VE4HQ93yci869PkqXytr3o4nZ35UHJmCSfGbjkGLYy+3maoi5WsWrAz/TAMaGpn89Mm/a/bZLCb
Qf7rF4D01ADW/SdhHDPrna1rWOs8aJkY8VZ/dOvxA1WdO4Uo4Ze+AdQiQVIhhw3GA+1mp03USyPt
K/W0nlgltLqIPo6ewzxInrdGQsqSzw8PpIWAzkWIeJcI0k0gBkPvfB+R7XhbmtlDa5NXDdSOBhhB
NodgAvA+lAeWEcyI0kkiTLHESu3Q9tzOE+PklNAnRrPUbZwsOliS/kZ654DciZOHNEojcYmv1lT9
ystNwc1NRmfQ296jUhnbB1r7iV4HCXsIswpwse58ZnBYVZQtBHe0zJyeX3+k8Vv65QIGAlqC2gGu
aan+McRmTMG7xSNNrEPkNXZbB02wtafMd6b1zTADolsmQlkqnmpyKJrfUGdpyOaRCv2CDUSKR+Y7
kE2rspkzdCc7/6X+zSOhNwsmCW2OdKuqnyR52cgTjpzc09zjV2FyYBiAn6ExO9LfCGqGlLDZ4/pn
cUDMFf38lfiQTeRCkXBvHkPRAfrH31woGG/d9TUQnrUQQsHD3y8cMOTfXrhvF3tTSiiUrTItS7YV
YSXr189yroI2vlqYxb18xgSgZzWEtkHuV0Xi2xMD2CjoRWLIMnK3ZslDx2+ij1A/BBqR2slDoh9u
5124pUJtMTDTZgc3Zf2/62NNqkgQNOJPhfAG4oMuPGiPkA8cWAMGcwhsnHAtMjjY0U5rqKyDAZCr
2IIV0uigoGFoFliD3Cyc0xsAmYcO5WXvLhugFBeXKQ0UipZQ72npgKf16d7hHDWZ7UcUbI3+0wjy
c79cMzymCdaPiNB2YGzeoBiIuG9IWfahQIq401e5AaWKNEc0zvMrxTPJGxY28y6Z0ZM57JDOKcZ+
bXQ+hv/FUjFJkfi+s7NbRpJdmfRGyW2mMLdL4ykNVDz3Q7v16nyGk9Vglj+GjMrgxGuMMhz2o/9I
8YMTnVSylk/kPWdo/PxPGjSjsHj8+5n/Itv6d33eFOp6sbse5Cnrs9owdCFmvlB4jgV3Rqna2y8p
x5HWcgs73cnmGuSrETT+ISU9U+iMS3dReoum1cdsE8Cb75wA4vDht/EanhSMF3h/BSBV/x7GbTI+
ZI2cnMgQLp9DnqYXgfrUPzBEL0r9IVpjxJ7RxEe/0x9VBLW132C6P/JSh1J4fgAuj5J6MdTO77lR
fg0UMGRg2qRZN5Vvj+BpIbfJtp6e1nD6M11934MQZ291hJjZJpsOFhZzPvzKKECDgZZnb5syQwUV
iDH0EsnqfKZloY7KZrnz9zP9qtn/uG3fLu2m7JV3iZipk+EYiMZwu4aFyp1aF+upN36u/XKToMki
iR0m2wBx2RNvlc4xoM/LfA/G3tzZA788839dz02i1593+bXYcquaz6s/WSgviD89zoHn/GHb6tqK
2amP21B4Lx8yV4b7smfw4pnRjDT3I4ruTuoQmju9T73ATtjOdwHqJUeC8X8yYBDNmeqIHov2PyN3
BP/MaSz7VZg+MJrFT2Yj+MPblykKLQoq3si7l998GbL++no3p26+L4UmTb9WAjjrKHtNEPQlL4j7
vEM4KIUpzYUt4DnNGKBzQFJoH2SGZBbeKyUO3jCEQ5kDpe7/EmFqkLPDULEJgYY4BMh2aU3oBN0N
GH5LGL6tYeUmwDofOlE8DVcuzEbszRTaofC0FOHxxDsVQaISqtHFo0Z8Z4n+D9bgx00jysZ9Td32
B+N0u0vUSqvTM8r6U0i77Bl4SzOmfnqwpwCMRXMmh9iOtKcqbkPYNat8pnhbk3aS3yG73C/q1Qcz
mY3C71zmNr4Vzvnlsk5RebClckpyGjyJy9bf74nfdrH0LlhdjMrOeh10LQyGeK8t9mnY9yk7MwQk
pnC/AmJxRkj2ElpfoxWMKXb3WUoqpZlMELYmtuDDNqEE10fSY+P+B55zIQA5dg/Gc2K/fjF0S3RP
8rDQ7r1Fv8h82apR+GJ+EzCWfkV/39K7y3HUZqKsnNY0UHg54v1HgwVBdgcQUrrYf5yjJioW+FZm
hS8Hh9XBLmCmSJD8OHVs1c7n5LY+XWuEImf+pRDIdhuecDTI1Kz30fA3yFrBwLTEVGdoOJTpl2hV
zT5UiZGZ0UpNu6TwKVC7pYrojPXPvR6dqcuyOFmuMSGWOeVXRNly5zFMh4z6zOcRTfLkJHY9YlDQ
UbB9fI5HfmJHVHkKh+tIfMXgevlvSdxS/Old2R1g1l2Q8a8OYe6MndJTIgBNBsMzTWCzQEhqSM4H
VIKKn7qpC4+NJuAJ7W6F5H4HremAHvW4AQ7jQr+yoB8BTho4Z8PwIxYOdDPl8+AxGQ+YUeKdglHM
3BsbqSSC2zS64E2AQsQERphN80eFHakLKgd+DxEAlXv0iKlRebUF+84EhkhiNcgAW2sKRWmkiwg2
6kF9tVY8EH7xLuiHkgB/KuICBvsELDEiIJQubLujkKFC5jCBa+Q15nWmra8EqPDAaDFmtEiAj/Fb
lblmnSwRYS6AGcYRac8jD1wVhdwphVxay1RemYXJkU0KMhDrOa9rd8QNENClUytnnB9P7nkQiHvL
LaKyzKeK5jNoB/RkNisZLzAUFXMfHuXVzF5GhE9b6r1jFzyOU/g9+ULBRtxZ09mJitYwTGSoNCZE
26p5XW6x+w5PBr8B0RNvY+8znc7m9WmjakY/WJtjeWYXTyiJpVCsVD4AJBASQZUuPfM/3Ffm4tAQ
hxJP/RfAJtkIN8CBGWfskbYx7J2xghdz0BF3LkgZS40ZOYg8YKhj78zMOgQaN01dahy3E24qt9Ss
ABuVrNiT/lxRhYeVxJE8EJJEaqPgnBhUvKWuIXuKxcTfkAlTPPrcq+0tw5o0d4tEm2dE1HNlVA5l
c49ic5jYIinOIZh4cnS2azdhX1cttNjOmbCOjahjKBTDLW2gXpy2Qz5igARypGBnVd6ec23v09aA
mVR446cmxKhBBKNiFMiplvMzXOMeeBCD6MkBJOZYMmKUE4Urg7BIL4LGjcjLdMBUkFFmenlhvB9F
36GSpjgJLELsmS+DpLCCNj6kcywjvO8BPnxToe+jIGGjtM9iGKpVGE8YDCUMS2C2KCPKR6ylrc+w
QLCHtUdZJ6hm1eyCgeSiL2rGWrL2MvKUE/6U4WsOiRdrBwSQBgVOWdLUQHvc0w1t3CTeP0rxNG5c
RFWwX0f893t6gP/Rpfw4V75tkjchY9G3TV63Mkfa03Y+7CAt+n31KfHPy8GJoDLB+brZv27nlX9Y
FQvVLVeJq8yoHLtTdhl+Ntit2pn8pgXq2252XJf0nh6rxTC3lXEvIgrMIqLQIy8KKn9X8xXZvf6B
1YE2u2jb2NUYtkw+tF9U0YkHGyDEnEFE9SiNISLPfVQA5j4cWWmEx0lv461Lzwe5NbQYVPedr66v
8zRsNyV/y0BhPpHKJLnLxZsE2ezI1D3BS6I8PLu9xTRD72qyAJhUVbKQORd470hw9IP7wcszHxIo
3AGkx7mV02il0UdXTvZ2vEzMLXR5BtiAhKG8T0tNiXN8M1u6J0OEcmKfOZu7OLGADQ6yczZJtlgK
mSUAzjJSltdhTBqRWuNwzDgjnnnuoFwhOWfcUUBOYI9ohCa2zKLqNxfenp7fiNmPhQbxjBd7i11B
86bWl6TOZcDaUgQQqcQX2iiTZcUtcZFQe3ftO0ME/NcquUl0x71cnC5T6bQmRocqKWBM2q9HVuHS
i2yxybCa7X10Dksm0dTR0ORi4zCubsH8xXvEKTRCP68G1OgUjIKCEAcP/r9pDiD3pjpcr8f12BlG
GutHJmelxnYF+ipkeknJoGpTZGCAPBum+T5RO6a45/akmzEjyP06qApnetEzVN/5knAm2AJhhT06
V1YgXnBN0sOJryvpqX1RHq5MeOiM/0PaeS2prmTr+omIAOTgNuUFEk7YGwUURnhvn35/WX3OnlUq
Gl3si9XRM5ZRImWOHOY3x4OD62TEsJof7Gsg7h+1ir+s4/HTBhUIqv7rREPYpNei0E1DPMwj7PZp
uNSLtQo+unT8khAudG3fTHEEKnrFegHf02uD7gSQ9x0pJRE5ftaZxyCVoJAf7PBGXTfOk5X/jPaj
YqBG+Ep0MOIzmrhbYYEpZ7FS+K6wsvVJxQPdVqwZ/g3nUAQfR8o0Dai1BUpp7MF9/5UnEPLdH8/s
CopMTVUQX1cAnWUS+d35eUs3+8ex+6AO13vpl4rB3YaUp1Zy75wB3If2jDbp3AFmQrntWsuLX6U3
Fe/PJWRbnul6S2xbsoSyuQUowLDaQv7l3CI6NY4dpG8XDc3gfv1cMWpyh/395SSWCLyjdp9tHC5O
t+35Ujofu0gv1koToMRSno6WsJAeFt5LwB3CfAoYT2oxJpf0kYLNBtTpV41vUXPlAHcwE68LilEO
cSY33bzNnpOpzgTigB6tMd1TXvSO3j0nLf42Q/jvSwcz+PvwbMuXcvp6XAjUMQQzDx8XDhDMq1uz
+MAZyFm2Dh1lJ1KaMKPnylImJdUF9x1AoMIdlsYNiiqOOoCYBO7UAtD4VXWRVwOeeWI4jTcdaT/3
Nv0a2lcEzcUXJ4Qhlc77CWjZAA23T9B5kQu0SvSIoNHcJwr9YAoO4PUArGCS2Wlt2ynjkbnEza4A
ToNeJhKaJZwfy4E+4uyWiS6l5ufPWv5Dp9doOOqKgnAbUQUlh9/v5n5IV0hGvI7dCqAS1S4vwssl
0LA3WfubODkBoCy07gNGANqIqcVigVSQQEXmvHBv5BCYs6X0sPQcyOFfmX25KtSAsLKRQg5G5oud
tiX1sb3fj927fR03VJs+YbQcvfpLWBtH8YqSBgftESJw0+/sbCZJIZBXg4Zzztv51ovIbB2wgwZy
Emijge7K9L6M5/a4Ky6NQzelvrmyW5xVnRwJ6G4l2HoIynpK9CJxn5RqOw83X1hwyPXcXyZS0PVV
F2FN0p+CD4tsvu4dwR3q0c7nX0CmGAMoRBXbuGG5BtihFbHav4hli8STBP5RA+xOpxTDP4t9aKH/
A0/4a0lnFVwx50qLKv6NpmYgO1slaHG79pkkGpVsbIARTCQvWbcepCU7PGGXLf59o72LKrXN6BCc
2i8g4LNiHwk3XMaTDo3Nu/sihd6GT1AYNzdp0FinIV62Li7mSwkNssuIfUCBkDbKw02PIqV3oYy5
tMBB6I2Te46Rk6yqJPt3sBokHEwBX33kJ529X+rdkMoBPVp+itSfPy10L0MybgaBLxT0vQIz9hvI
AyDDPdyhA8XdNtfmF8PDnUjs45Ep4dGBWFIrbcxzR0GaGFBSnfkV/q90Rdf4T0OmRgacBuq+kZA/
b7FyC3DHOnbS1vpMSPy8MZQ3cyeAzxpeF1WtVC5nMbFbvXzcXu6XfbfaWUaDm3XuVig+VyELmCFM
28JItwbjP9r0tdGmtpkc+os6rooh1OO1r4PyS9p5TaZ3cOifa8oCXY3keCzdiud991W/fMsk30PF
IaZ4FTuhy3cCLW+uW8rZvFDidfdh+Y5RMHKtLexSmhA56H+59MPIx7b+fHWk6f2sGdAGpYfpMI/A
8u4aI+DoyF5B8CsDS/0deJQrkliLU7rvHnxcDBik72cLdFmHWJUHp+5/5EC14efP9n03Zo/zz4dm
Uv9KcrgUFIWHMtqaVWtbUoUxxjcFA9Gi63g7q8SH+QVbp6FRsfGaRoP0DAVz8nkVinxKZhWQwoto
elYVpHO0TBKhrW630jo57rqV7uNKZ6QKh+u5RV+XQYjzxGWSRkO4spJmxd/WQTqA5/HUDsK9BnoA
t96BAuFZK3srT88ZGr/JMn8uLNvsM+6P5wldw123wJyj7KetAkjMzz/+r6oKyRMKUljEwHqjsyfX
8KNFtdifVsWbssarwr0in9x8TIrIvlOP7Lorb9fVpjnPe5Mu/XpeprNslK6PYnqSz0M7db6A+qjH
iMgdMac7m4VR5UvDpBs3ujy9xjd0HdWQff+iqpa+RQF//9D9+WzcVqV02y22nnRMFxHdU38BdH7f
KzApu7bJb40SGZQabIEm2tv6zhAVPAxMWOAdfcgimdkPlN6J/70OF/EZlemISIkKH0ziwlR/MVWn
gUMDYGFhimJ6iPqD2/r8Ast/sTlaUZdZH2OMolb6/p0/PlgpUfbFa1pYdTf19bjYViAp6l0QdECw
gLIdrA2utl0kOjS4hAJp6vqF3C8s4OOMUijZnqLlbKHK30/6e0WZT1q6J6X7c8mKjr3KfB3A41DN
09fSS2E0YVv2YFiKxOEdPF91Sqepfo2A9qrugfkTWvsb/+HRPq+r1Pf08zqJ9WwWKarcdbwGeqp4
xe7effJO3a1/Y/J8MZWwzGl0nlVQkSUbfji6ySEehRfg/zoYh9WMAXHzwN6t1tdOqcn8GTT6k8af
bicjIqkK/tQ56OIaFydartKE9u4LgfKg06FXiKlZ3a/9enM8FO6nJcUhZd/pq0AOjq06uhNRSuMG
3rx1RgYahdL6s33lGt5ZT8ZiaAWAANYAMy2p0DeNQrSAguUsmLqa2z067asarojlycJJQxV7gpB+
kFg9mTFzWO1jYzVCB79qfd5uhqyrfwdHrViVbiMqejryBP0+Nid9ebik9+2yu6pXO1URJ82XGHyr
z6zAZwMtRp+yhi8cRP8xilvOAWyJD3IKOs0LSUFMYXzS1vtYqR8ZSXKIJCLWQAxBFiJP5wb7WnJ9
HzaYSFBHdWAr1TBB5V2O/t3xrqc6F7s4pY9jXpjIWnsvMbuFVhfWak601WWcz/xUhv5GFSSGyqf7
Hrz+OFnVJC0YiKahbwLKBME+hMk1a9FNx/v40NOnywe3D012xPX9xcYvnP2XT/sevDO9lyY6vDj8
oZRwjZUXIuQ4am5j3Sli5TfUwA641e4ZxWOUQr0npXhYVM0HpgrU3Yy4GcLvvWeN9GqDUoVZmKVR
aXbHFQDB8eYhTMYrQj9Sxw3cENY7V2tenvS4P3/pN0MxMA9lyPLF8recV+YyLhROpQUGOWl3Ha2G
hU51WAFby0AnnZYf1iEu1Bb4zF/qTxsw+mpaBN05OSodLTKCC2f25t+K4mGIW5GvqqAW4l5CLdiM
QbXifj2iQ4GMOs7VCtDR4EntOTrBtujRspZ9oxtgUpDZj5xgqfwtp0gHYUmVkEiUAgaZ0JRWEJeu
JnravVmK43/r1qSNyrgg9hzFFS1Skg0wA8x0Qbc1S+ILxBEIXVoa9ZN7nII7ot0GNClQprm+vW+G
rCwOsV1VR29XI3v9fbRW5fR0uO+0tFuiPzRA+JoTArAS+5QtwiDHPnwB7iW7BIJOw6UBKiMavCBO
zEUboPHNKXVKw2O0phOO40CMebQGL17ALC4GO4zC6fawmxTxnElVNghRNbSvNs5FMVWM6XFSRxzr
iGSv9MLgssNzWfWNkTTnUkvYAZXo2lfthf9C9x8dmjk8Wl+ZM19pl/rqC/eXxNlCDFB92v5REQnQ
OyKmU6omMPl4WezFqb2EYmDepkfk0JiJKNiqf8MMvV0f8VPEQt0jSMQS9O7pKZTSIE8QNoEWHRm0
PB3dO1O8gGyLIKvhbVBjuPDFbloyznvN1/HKXjKW0LpU7PCOSjQ4755Et7PH9s41xpDrzpjvOi20
Nr0ytpt0CA9mhbHz8Nn+fHLeKHNpyAqhTYoBIL5D34HlR+C4pNWHcVxW0q4O5g6XTB3ULGbuWlXs
59XOdnxNomrDEDs6uJiMYF4KAPpuP6awfb5oe3CPbUzcHAANGc5ripuKYlKysgu23mvC1besIut2
MHdlbzdfxiVbBTofp2eH9tvdIiUBA4oPagF9MqOnIC7M/YKNC142V4YckN/FgQ5i0VLRPZmdLzUI
4wQWFZeofpm+86zgkPl0YGPRMd7j9L0Jq9NiuzLSpljZ9695V4r+Jl9ARU8v4bJVoYT/5pn/eF3K
IcGb8HpNu+oRH6NLXQ3OdvFhG8gb946kLSMArzStT1wuWNNZKRM/KNUgxtPo0cbs4dDHfAXRuwMI
fBi3S4CsYJVsXZqwFNol3MvhlrEpdPwW9AZOJlrr0nvGr3APKqlXmTwnTHxxi76KddkG9F8j2deM
3rrULV39zSyJ8iibxrswpFdBxZC0oYT6p+O12GiHdHlbdC+wXJnVNxGEYPZ3Fsx6orMNPDO600i+
WPNDUPBlzLkxs9Um516vABopcdceBHOGoTg2tBeBO7z7kMBtEFCcthHX6gLnclBTzCLlbP0BFmE/
pLXMLPI0ojnmra/iwcgvlEkYrQNmjisG5nIgzJzc+Xwc3uBs0GuuqlKuV56LrPm08lprO9wXCvGq
DhaAopcvgz/C1HFQOoB+RwjDTsyV+mDMQL/MitNZWowZUzgQDdoNu+ApQLVP8+bxb7r2OFNicIhN
p4qIjZoJuMXz5XQtwfuND5Ibjqp1ObEv3FZf5fl2Z+H9niJpwAKvSLKsikIJd71TcGlXW9v66Wk9
QGZG6+E+xubp2MTr7Brf3J3NyMTXo2JOTHlTlLJW6KEwfIEhoq35+3JQDlU1vV7vhXgtemprAAZN
OI3GygGv5JJTNGg1mRBem7vetu7akelNd7RK8ev+/DExDH+TFXF3Stc5XQeqKhPEH6f1ttmu0srt
XIiLrZ4Bf80ZGXSXr13sv2zuUd3ZR5LWlrTguAFebnlpaz69oql3s+C2UU8XhOcdWkuC+qY7B71J
MAtD8AdicBvUat61Np0qMHvm607Lq60F5goQwiBsOqf6ubflUCCdfQVWrocHvBctnGN5F/iCWQYc
kWi0A0d83EK54UrEoMZL7la4P4sGpLIldED0oIeGd1OshNks1Cus8MAsABPnohXxY9JupyChZXN8
HbbLTaRFnX51Yxmth9n/KvqwHdpb8zLBo54QVO3K2SFwbNQc1ObD82FnbBoPr9omw7NhITQesinN
gZz5syRG7WXbna0ml1q5OTs7WngjtXNNhn9mYTiHBFZksjxG9QTf6PE40rpj1cF+bTBEgNwKhsd6
FARzRnn9uwi2VrfodSNG+EhdHAFrUo0iaHIQhWBYT+V8vH7pjZFaGD3F5WFeRkjQYwrGn9SSeUcB
ucShv3vTc81QxLbfstKgu7MDvepGK7CXF5hz/F+GwUiOuPMNkWLlTnM6/2/GNZj+lplZoIhcrOKg
8nsvVYyFVrxs14UY9nDJGTk0wOz2w8M4x7SH5tMvW10gl9O8LfxmB/98aqa1tdjuk+fZWBXi3s0K
X3W914irgAyt2KXBW4cv8BTRudkp1zrzu5iv4KJ/XsC7gEgfRzNgJ6BKjVTu75+9ebxSY/niCDXA
lqFDikvHVaRfaTOFvX+pY6WHKucXnm+Q2jdCgpLssc6QOekXQZU+63sH7jQwgLxIrcr3nal4fi0s
0/y5Jpe0cHywMEm6QpIH2FBlfH1BPQSYdBrC9yHNA2wC0typlpgEG70dkHD65P2kxv250kTakliW
Hcisp+hBRgIQsaLc/fwG3wUhNgwuv2RXJR19199v8FhBAWa/Y+NYIWhSK7RgyphWGGL/0cBmzmR2
BbPTqDVCixlfrxaG+ygkF/aJmqPFSTR8KKRym1GAzoSo07lZiU653wnsuqaJ4alHvhudxsEzDuRo
Hm9gWuMP0fJ6n3+J+qbI/PVLMpux/KgWF+qaX9ILBw8JseodxcgKa7X5AfUxvTb3Wq2Bk5oTYxIz
Qb5Ce3WbrgnqKOhGRWdYBP12n3Y6T9b2eWlK3tIyBeC1dAHGJl8yStn/eXWoy/ov4ZOIhv7V1fpK
v5022u0LbzDqrkSwGR0b3sLh9ibOdBYNLydgqG9SRXKmIpBdmVojLPL7uz/VfbrdUZfHPbjTo6No
xMAwAOJvAybeYhtyBy5c8jzL3kLStaOgLOi5LZxpbSRvmKe5iHpW61mbwxMf5rXi3pA3ZEb3b3WZ
45Oejc1NSRZyV1bFSF4rlWCkzxr+cfbitgbFEzachdi7UM7jeIZEqms/bHus2DCmNnbgtXTbA4Vj
jLtlpzvueK2j3YJdG2Cj/PnbvgEY/15qphAmUavs96VCEvdwahvzJuXJ8fmYW1N50mByzWjHvUQn
W+zcVMAttOZVq5U3ZvhWWc1GnBJMF5XMRkEuPLPHitXr5nKtsA5FdpEGdxuKfnx0Y3XcODjx1o2X
dszV3H4I4H78DX8Ruq4q7PrRH3Jk743AdMkc+Qten+hrYT/qBt50P2EitnNbhlVbzlsrd97yApjZ
Hc+7MuhKxjlv801TjA+Prwxa8zpdc7ltf+REp8r9otwrWsJJYV86L7+xcfwZwGjTFnakmQQP4Fit
nI/4LidELgSJHQbE0nko8xEPt8MuKSoJH1EdDQbAQEW4s3hrgJnWdiwYbIn1UtRfJhQvLntwe/P5
vuG1Pv/67zT5zzf8sQwZR378+s3z9NILWz2JpU0dhaQbjh6dmPv0LOAk6SfBaWCDeQ2B8ZbJIBjs
oVsvzYc2aU0qZBXiTdW2563s18jzct6SKrfQh+VlsTn3lZKWjDsfJ61vxaBoIrRgosEmbg3Di7nx
hUMaGE/4YuR0fZtOnRheoojmgx083Ou0e0F6a2dOr3mHUJOx/dPKMrFf21c3mFUoSTwIH1Y4ArQx
CklJajo823AdjVC2afgVMkuC7qPGLdyBJQ2BPipaGjnKmKSgS3hbcseJ6d2DzPf5y77RSCZK/Puy
lczpLB+fldfqVmGDhXCB8OUELyjidRC30U/tyyMX7drR1uosnQJuxXK6kWveITfx35dEW4xRpIpb
vaxHfuyuVVK53FYqL6ngDUIAbIiTC1/0h3SIrW4n74bR3x5l6TL+/x6XuWGKj+W6dEvK3wFJwo7B
MfgNtjGEgCWFTXqxR2cdRRwIX+hmFNpr1ycdYkZEBTloOD7QOD4SKlDlr7tMx49lAKevHqMXUBmp
DVgwMD3Az6jWXriW8FIO837D+wOpqADSYBKCisjcQ7dVWk708yOJ9VH4cMLRsja591DmcFLH5wqP
9+Y+fIkZ93YdTOueENUF2jo9WJ4VgNyNFqZ3Ck9BYOVkFO83/I+FZQLW8Z7uDiusDtlPKmTcydpr
6HszXghROQjuyBesgFiFvLjwJhANfYiDbDebf2BWr48RoPpC86JCTxGQs0HPhsvdhbnalDoQn7f+
m6YUDVgGwDjp0Jcqfs9Bfmy7V3JUtqsqsfXkUJ3GBZltHOIFui7n6Ngu9xBpsrctECff+QfA9JB5
dJj4Osa99YoIgGJbQWAmqdUFciEYxDxFKRwu/WHJPpESa2SflunNrenV7CF43MvLRt5Ah37/gsyl
9FLK1zSRV2sNFJ45uvnls0h6qt1YCNetYzlitNYI9m4g4mjuZqwBlMBIXMkpdr5ruN/n9/cyMudX
L970134jM417gKU0La+Xs27D/LVXzUqAYZMoj09UPoZ3aDzZllJPm31g+sK3hSmCA6V2JKm4EjJe
tpYHET1satPNuNrC9MNn3nAS3OzzWt45+mZ2flp6JhYot8vpXlyzdHzata+Rc0QHC0EWgaHs7Ftl
BuU/5lQy7OVCm/62WX6/tswZXhZXxtaQz76UaHGo6C08TWQ1llEYOlLErw2Ev1iFI/kw6zb9bwhT
n08Acf5P5P29hMxpXR/Tw6v0ZAlb8n+pQFQco6nCkK8K2pxUerzCdEF3se+9WSi2Ju6mWRWOVmeV
QumnNCD3iC0tRYofveIUewgJoaKwiGCM3fi/cNVtx3FkMIeSblVHS5oWuDejZGECx4GlDZXR7Ddd
4TuKBMmfokCxO6mYt+aVdsuzmwwoIGFxEeoAmhQbmxV9JzeLuEpX871VCKC0iC5hIi/nKclP/2dr
oGuoM3Iv0w3LdMGWR+Wyv9+qMjzsfNSoiA50cgNsLq1S8BgPK4MtkPrPX0TPe2jmRBcX93JyOfPQ
Hkda9r1o2ZvG4FI/MgQq2oMGfxKjkAKShhkqUodYCna9rEbjbE5YoayX0KsC+tm/QECBoGzt/Yro
Px3NPdZRG2o+emd/3GVMgMoKnQbxFLWW9flXvEGYsK1+vLpMQNifjH1yORFZlQ7Quj0qrg/viXqB
2Hj7BoDTnMfJg5L9UgZ3oIEGAVah2S+1riw2peNxncRgrBpt3Wxj5cIoa6yLgGs4V2L8b/5QQXji
3+My3+iJJcl+pfM4CoEeDvNsdEMMwpi8Cd9yEQsBmN8EuGSNy7RxgrVACiPIuWi/f9SnH515x5X9
81o9nFhFbyDTpRCYcw9RBbaGE4fhgKneq470+aSBKBZ/txY6seOEA2skswS/vbBdYdtm1x72+xEK
H7ia2zQhX/aY09eFNgzU1YzMedS18lLON1N3XmAFpIRBDQphOBN0N1v1ejmmaRIjuWKWOiifMA95
QBxK4eg2jM5g0t7RIdSglW9qBdPWrS+sBlZ9urJ4CDT7Uo9GY87oN5xBwxcz9+ur2b54VRqLJK++
jwYUadk4GgqungU1uv/l+hN/tvM2wrXriYDSw7xVuF/ohfXdWbzkurSHTb9s+y5QfuHHEOr9Psps
InL5pJMC2mLNZv3o8FnrMz8eJe6IlqL5Rar+op64iCbF9R0S6YiPgRE6QGvgEVgdzyT+sh9dzP7O
ahv2SBMsuWpvUPumfwuVzFz7DPL8DfpRVWsTMjeEbOEVYPGgLorokZxWdTAq9bXhwjEs/n2e4Dik
FPgaYs9zsUUkVWZRhpDY1tYg9FfOaKD4rTSY78zanS55T7elXlwRtTa0Wmz+uJgrolaRnuGtPXYY
iFhZLVMs6+j9qcjd1eudnDNafXfbAbQA6YxSLQ6fmRLy/FAXwM6SKm0AGdkGo9FSjHqw0lr/P8yN
sCo6Eu4okEgcOU2+i6RXInRRh71zE85E3k3yn+aLyEYaaY5k0Ll1gDIi6jcXtIgaD+vBxG2yEKMB
kwdkjImP3GcoBUm9vRU0x6RJ85XcuH+Q/+G63cHvhbf/FEH9S8pQyP+mYc/Q9GaH1DkPS9R3niC8
oFPNaUbM3INw4w3nqu0OId7vBKG0szPnQbQT/dmMf63epR1gdYLA9Y/ISEhq/qw5DPiHNmYH3ozZ
mnfpR8PZ27lLhzYguhZyUL4xq0OohoKWTW+6yDt5b7oJWGQZDHYk9BG7vMw32BdW+u5xVKo0f1c4
JgcDXDLxO0HUwjz1ENLxGWOYgPG+FjWklbA40qVafQUnlQXcxo5nkMm181rSbxSRfq6K7hrh/Uce
ft5f94a20KpxigrKOTpBB5w9pGvul70cpi9xbiqUaBGgo2pOEH13Uf14If8Rt/nx6MvmWi3dmFzH
tSLj5Gob9T4aYh36YMe8qPcm1fr1qEyhvdozFi+ARI0r8JnUFso2SF2Ori10O5o47u7dSv02r8C0
Qm0TBUAjzjuAfy/JX8/PpDPV1W5VORTKVTxDyTapcdxlAEgEeRN8O9bgs3a9cxO0GQrMOUnNG/zi
7w+cuTBPyW55e4LjjiXT8YgvPc0Werf+UvhYdYK3KkW7XkWcB4ykNmexwlJ234COAj075yu8S+p+
vYXMramXku3ictCrSGbpLgBKxbrzQJif5UQEMKP1QcWZ93Je/d8m0O/fn7nvzrvkfCpt+fR3s4xA
phws9vsg5GCs5zzpTZDV6bQi4IoSroJl+u+jVD4d0+uiUKrGKHT6lNW3WpN0VQrTnBBSgV+b8z41
WSBkshCw43htkyBzpyuZXXU7apfKyzgV4tJV0GZGXZpe4OjeHiXBpBSjQRMQU9RhpeAihX/zdmdi
a9pBq/SLoevzZN3mOpmquBhOnabc0/c6BbzsWi/+2oXzwvTMFgUPwryMNqL3Kgi1nc6mr5zb6XuZ
n35GZocebq/HYa8dGToMrr3RujaRURuishn7yKuScjwqZh2AG12wheWB/mb4Xmzn7hO5ET4tI/P5
9omhHu/JoSBb5To9Vs0hzV+0wxszROOrwID7YTXQ3jiaXH6X+kj2gmePlXlVBDiRM4jZcNZux5PY
f9U4XanJ2tuGKYbDyFTrQC7untlf+018LEmF+i+T5pBKoLdd2kPQuRkNNMmEKuTP3dvIozpgNFvQ
7b2nhr39pGoxgzqZpqQmeEXRoePh9R45xI7vAc+nl5A5LeWXejrrJbaUGq6OULsRJCTD1jBxx7/x
CA2Kuylt0JSx28nOOW0RvaEDjnj7V70O2meDDqoqSAlsEx43ksnhtFVwWh5/CuglMWe5DaetVZdv
/fnwKW/KkF9nQf79H5fJ4fw4P7Udm2gxPwzIcGR/lzIeXddZoR3HVzf221g+kR0UHeSiIvPaMMYI
YM4r5jS3SPm7lTAtZeLCpKICccrINJ4Xu+NZf2F7Q8d+MGBqcBYHR1bte+DIjNM4mbjOCBwf61FU
FgEDs61jMgxvpeHZO/drOS9H/RsDf68nc/1h0LxcbG4FQ06j6AweRbj5Ck9k3OhgMAQiwSv6he6O
vJnlmNWmF9hC71Cx0vqhAV5ozm9QTEXue/o7OmBdOu4/yLFpjJszu+11OO30Q/lmxLWRajbibWtF
et1mzOM2H+0+HFvw8/pkXusxfAlr21pv5z7z5hdvmvC/F5HZOaXT7bQxtixCIYgieLdBzrJR6VGX
pM7sVHu1Oay2Hb1GnVsIl41pV04cV2SA+33ofq8g0whaXs7q7lJ8GfFuY/aoIRvk3y+mrdoB8Qc8
Ue/NJmoSJq5qtsSldJ6YtnWuoqW+xDSxWzkn6e+tQhXPncLOLRYx8sp8FG1RMFRjo2hx72Shjb+M
ivPR6LU1yf/XPkUtLQ7I+s0mJZZPgxBclvXAExiw1jgyxh1kYJAPoSWUc72+OeHsE3nNYfjOBfuH
NpSq5W1BT+WhutDdhE2HksXKkQrZSIf3toBe087s6yLs8RhFgmDIWLdQl83rA94bIPO4xijvIKh+
fmFvMqxfC8uibMpV9Fs1ICf08Rov0ZBVIof+TDb/+obaHOm6gYAoi869L4WMp5+f/2ZoXy2XynoJ
/UfGEVQWv0NfpZLub8etplFYLHuGKDRGJctp7/quxBIMEhqayCu0K9MlxRq3Di27wH46dcYQZicd
pTaFUSt38lx9EwN/ruq7+/kjIK/05S7dp6zq1RkMjvQYqSkeIp44g+c85G41kB6X/bXRqz4qmoiT
9M7wPesM5w7W5UvqTWPspBx5m9DjBfeuaN8WEOW988Y8flWo6fuIzeJY5ZZAJphtBGbobbfBnPQ3
86Y9trkuF1ZrgS0V9bvHFUvBXz/XqWqf/j1eCVRZ8mLJm1Tm16coZQL/4wrE5/TkR9eu/IDROsJW
Y9Sgmm637wVxqB08XI3RfSXhLpl0T5lVFaxpdWW3ankTltwPkAn6z91ae77KqhYf7UG4b4chLYca
VMfExMtxQAtACqu8uM/bEHjPwt2avkOpzuVZbtVGcYN+TtOwv3CXrKtCapQL9AZl+vyKIK0Odoy1
PI/Ji3oWLcRmAzJIq25/3cgJ7KCTXq2pZoEMgtwxCL3OsTOXkrW588s31h68cubz30Y4iqpkwtVD
Wa422+td7jM5HS9IxW4nBNzQbrcX7kwFO8MovNJhaGQHTIqYNPc+H8B3AeDXErI3iGbcK6UtSxjA
qAyhw8rckKFaIZotESbqD1/zodk1JfTy85Pf9BR+//jMzVFZabvn4vzQ4r0d1p62U5jEG7KeWeKQ
jK0ZZlcEcI2WV2xP6VZJBSEAGlreKt4edeoeOhvVIrjrTA8h3V8eh8X2oHGD1gZhEddqszw/CtTr
EFxh73M6Ocxms24fQF/imdcbw0BkxxQF2jjkPbm9lr/1Pu/lx4oy53B5gZ9cuO212OqFYTo9oVZh
DbbzGrNawVj2yxjVz1jzRTbNI9PLa8G/GWz9fnzm6B2M6/r+LPN4jRdCT61Bne/47kYI2pURrCov
b/RbVv/mEL9+caYWfB4TUHzKjsgzCPFyAB7Sdot+k46paVItWHPDavVyp2h/s+7fP1Su6keQLy7v
q3u1uCFX+IZ+ONDczck2YO+35a+NoqDaC0wJNP688d8lbb9+bqZY09W9nhxevOFa7btzjQ4eKscl
2ZX021pE/mjSGrzKS65jzms5OZIm32YmY/v1+EzQSYqv10Iv87YVAa7w3HtYg2tgjUYjyn7ETyEK
9GevqAmEg3F/YJq1ngRSPwOaaDQYO50VwZOkAKFo+pc2fEUB6vrzK/rWYvm0xkxU2u6vr8L9ueXb
DEa8Fb+5oLoUHbMzzc/kv5PCTw/LBKL7sVo8X4vfL+RiDSquQQwocPgl5sDngmmKIQr2vkRTep1a
KycC5/7WTApUUAvq9iV/68Fi+zsODevmzKW6YjKZ92Lfh/t/waWaCXe75do4G/J0M89BEhCsodNu
MxUBi2ZGR8ej0PXofn/+nG93fLmKkHmpynTPKGWO2qF8LW1WD47aNejhqAuOySG20mIo9PpSlWVY
EUDzTG5Zs5Vz2r7v0OzXVUqwTIwK3r64aP0+5tDZz49yuaBK/B2pNyVKyPiz4soV+Oz2Jl/47NTd
4fAIUUZCfemzs5CrsD6/hXelUvnnSjLn/rnc7XaLcyrP/cAJi1ji8Hiy27ZuuUwTeAMdlFo7AWhP
qzNt5V717666n8/PHPzlYrdQSk+erwiLWnE0oqcW+D5ZKBm+ba/I8gN+O7SMnC3+NsD/fHLmOKcb
PsxysZRbnHniHqM/MjKQPYZt40sDAhH+u8j78m8UNXE2/PHlM+e6eIJVoJUT+eXDsLFDDPFsOqAC
XDILE8BIx9y589y3LPfTp/2WOc7llcH9uV5p308NGxPnQdPJ5+Ju0lriOuOhdzq4V/F/eskG9e/v
jX58XUqVZ8LPrXq1EQPtCXipvSnaS1OIYX2sjM0O46O8p8pN+19/Lk/NZCtlbatVdsmCbOV7+lZg
iEzABnYrbEapBDEqNJIULecwvQ3a//txeW4mTbkkm5NxUNnM37FkEi9lM6jtN7/qJrAbyucqMnjz
1jQnnLwtWBVoGei8VZB81zPPTaqHzYOOvCq3Mr9YktbCu4nuYNnE0PkIUfhVMm/9784U5B85edbs
PtAu9nm0dWDpWxecWVyPxhRMTtTS3c9h5m2I/7nCTDZ1Ku026e2pqbG8y0aIL9HRtdtfrju8IrMj
4MqDKbh7+VXbG8qOPHD/3k0m1C7L6uKgvXhybbCDTcHeR4urSQlhRhGBpWXlNeH+yxH/98RMSC0n
18VyRcyXIe1phqOUThyXtotegGs/rajbKVhWTgL1X7bev4dm4uihvF5tgA2r9EzA4pZktQSHn5IN
uEEdyD4wJBoTG5Qak/z+rCo32N8D9+/pmVi6PSlJ5VniJ1cZyVPwUrExtVZqJW8hJunXpP2oQTMj
ujafgKAa+jdXa2G+kNbtoPLal3jlTZduNtraebWL+q52+bkDMiHXWHBg1LPcAReW9nJIqtFL8eNV
x5eBCAxF6SSvOtPyEH9gICKbtaI+BPb6+RR8122fXlMmDCP1t4NFJVfSC5MWGiJJNDrFN1wTjwLT
urCBwlJ9gmvIaNKAU7BFFFu1lkgT1usn26YJMN3Xpt7cs+2+0hrqYhlDn3Op/fbDIKjbfVjw9Azg
UtLR9Drdam87hA00hw+3ci938BGff883a+nD78lyPMuV9LFRtxV5mfFmw5Bygf2mWnUTcg08oNwH
yn3054EM6MpIBuIS/J3T/SiPCs/L/lA9FAkjEiIajnbN2w6pXnmi63zBewy+IVg7nQ7Uj9Yh5/N9
w5A/PT3z+YxUKyyS5MXn4y4LkXaBuwCdVbRFnT6gTfspRXmwQxjLOd3fAfzDk7NSXCcgKOXnpSzP
F90kVx6wxss60AdzQOu0fd+5NX2n36cKOrWD4TKWgwaTsd5UUqE0OKiSqdqiaRf16+UG8yUqyVws
+tuUWvn3eZTMvbuqYglbWvOCegMQWirYU4biTB5d8gwKN9M25Zehesy5APO+zHdb58e+qFx3qbp8
yi/D9ec4SOzSrgIp5rY1u4meIoSSxJ4jAubldYxyf3PmZjP0xc6AIKnGRRc+H6mGpHaloEQN2wVx
QntC1quwy1qVKK9s/n6hn/ZF5nJLz5encT78D2dn2twosm3tX6QIMUnwlRnNk2XZXwhPYpIYhUD8
+vvg87633SrfUsQ5fbq6ymULSDJ37lx77bW4+GG+rBdL2miAIP+Tv2t0qOszCi1wt4GqwnW0pOWB
lPbzv9vwfrz2uw2viILxRegERr9vCllygNgMDEdj5HVkgHvGu4sY5KPg0z/b3579bsdrcOpIxjWx
AETqsqRQoHsrzdCdHpak2ZBDIyjJw1Nj/6l/u+rdTpeF0vDkY/LKWRV6Ijg6BZzU7s/kF2h3C6Fv
jiMMbM3pI3vy33OoH8N8t49V8egsKAnDnPcVkf68Sr3xGxkqTH2WzV4WbxPSt4fZ9G/YzM9VfRf2
kkgeDtTrTaYf6XBYLne7jd5tdJ38ic2FCfWI1iI/GOPvDf3Hau66S9QOO94s2wqdsOoE/E1Mzfe4
giY3pA6kK5i87jgpOzMYdYtSf7NOby+UqYZmhyqVfkX914CHDyfYQeDs89FG0I/0XybBd3n4xw2m
hXjqTirheM7h/RWUjEB8BfjHJ8zVZ/0Rg0jnHr/JHw9t6n/fdf+ZB9/J2I+rt02BP0ws91e3bQId
3uEbx9FhZbLO4Ug+Uov+FX39MQH+UFBIFWHU1jzuft5z6vt6JRIOfdq+aNH63x4f7Xe/Z7M/HvEu
rl3QlYiahiuWECYOfRJdgH1R8qcV5MMiny11K9mRoD3aSB7MdfkulFViBRuJLiXOKWBRjbMTnnuY
+bvW8TSJzGRprh9Gskfz/S6SydcivAyzfvcilNGTxWw6Iw3uOc8IY0C+hqdzMhr0aB887S8N05yN
fgzzXTALpE6OBifpe6EdkkVnc2B8rXFHEaDgw61oSS0o/85mtxma7rMEoQ76V3K9PpNbrIMLOsSP
UryH93QX5bpKFSutItpk1oEQ13m7fAvU38ebzDQssi0YwZ7OkZqyo0HBzD1+Yu/998z21yLYz5G5
i3lNo1RRAMuPWDs357J1oiyO+K2hbTYIq/SzH2iSqX+ZR/RJNdP1WrVaxXAf3MaDPU65g0/SYkyc
QdOEvIayC/lUvqWPnZifPbESAFH6xqLFW6k/uevx7tMVn2FFkeQ8uI1fT1D/zBPlLq/L1FOUnNFQ
7gMyaDDEJf0VH+zdqxdYnq7MreeshynBCHOI9nAVHh1vv0PMXyLut/bbj5g3QDNSbiu2hKl58B12
AXiXiKAYEDtK2joRGUCjeLcMtxwxv8CNS3YBKTURprUpyW9LZ6jSG9KjmNfFk/vfYYk/Bug+CbxI
la8ITFoyIHbIzfX5C8HhWV+cmkyYoINZT5p48FYe7ELKXZBE8LU6BSmnSVbKgT6aJXXx2MadTta9
L363GUn6SjY/vrOwCeQxyBreMejrg1CfIbr8d8kRupE0lIBs0+DNvvnjLZ2Es088YRj2jTHHTol2
ZezZqVYC5xq6AYHg9lzOUYR5mIb/ngn/uPRd2Ii7AKeipL80hlKTA435QwOsh+oRro/G1yp3VxyO
8X7UF6r9hDP1On58Hv71jfy4ibuocb6ds0HXP79p5rRz2D05TZp6UJI3Z9ot4VZYPQ44nEbmAFdo
HQuev8+J308j/9zBPUmk6BS/bvJ+GMyDRgUPI2Fk8qgZxSbQtgM5knRp8SZiF0iSGpj7B5Pyd/Dr
xw3chQqxugnNedzKuxvHITJkGqA9TkPMgD4vAqqYrMFeHwSo389/P656B4CGSiuGZ4Wr0g5yICuf
sxRI/zDz3nx8UKQTjAU1Qlx11sdHl/4Va5Y0JLtHosL/7i7tR/nYH2rXHu3LbvAl+lKCTdPyO1mS
h++ac57VPbejhbD54G1/C7H+ERV/XPsu7Khp6AvypfnepWyKSLtNggfLbm7vpyhJ0HhRuJxJbU+8
WhzImP+z587hnGBR1SFKHwXczbGze4RH/x+z8J8xuYtM0Xhw05qi7sPhuNejpm0J81dsZfSNZqxW
L/AEUNypV99VremjwPh7ZefHsNwlcblS1ulZ4pX8Z9ekyT3cbihgfoADPBn0YjswIB8svP6R/vYq
7nK4puwEIY14FVwzWoB9LCEMwJ1yZrNgxXbUN8qsHx69f+WroNv4v7PvLuImWniTBwWXLe0pTf+H
JZmbMj2ZxTzchuCbzgckkZcYsvdTnRhHFgAc6EdL4Nek+cdN3MXeKBarU6bwuveHQ+6Bd2s2T0+S
RHFpIZoL1d26jzK0348IyMpR76AJCA3Sf+81SZGrbZql/RyDGKbRzbp775vlVmy6FnzpydOExf7g
UbV+Nd+9ZkmBhoeyA47dw28lzR87XHUbDeiwPcsIgJn0tHIyIVv/rsffPjcbRHMkGxun5euVm7p+
7NFf2GGcdIZAlUyzCXXtC/KGqKzMMm51s0nWwETh89B7FtY9ldB3VzqSa96qRG52LebzEzXQYmUY
Qe8Kuz4OzDWrWkvtfZFjn6mgSIuBmf/2+ffZ/BvtDjNPQe2fU5XFewXEaNhp9SAIZPg2RDQ4hdVC
NGDrv5J69qbBX6MZ+n2ZLr3qUK45eIY4NsGcHZvIMwaPkJ5+z/hj0BF3x30asX3pvg+kEcUsrTJN
2pk2UvY2Eju9dBKdGBwLau9pu0YydbR48Kp/g1tIZP656t0EE1opHpUhVx24OOjWKFq+0uo4thT+
WdF3AFtvu+YwOLIeHbh/i+vo6Y6Q+0XpHaWcu/iZqGIg16Uo7aiI90Ur5o+JKBNkd1lefI1eEqce
8BbORtsfw03Hdz9WDl0c4US9faDd7sXoDJb2p+sSeHLj6OOf5RuPLOF/i7NwhyExoOfDkrhXERql
uaYMk0b6ZsEXyBOOdBH5b0wIlz1AQEfoWFugeTrquWluT5h6ME1/CboSvUEysQfCt3qveXFSRsk1
vgYSRS/UGl9fl56dPXnvLbxLEo6IdtlZu35m31u8udv6mSlqtDQEonjfPVoxv6QBMpbxSCqNFYlE
4G62+EqLVGxRijsRk51eU6jv7nxVzsbraYc08tLuiaF0d6YuQgF9IvoSkQGaNQRacLTRw/j4W01Y
pgUQKAiaGjLud3mJHIJLn6+5uIuOOTaFYzje4S7eaShPsjkVBocUejfUAF+i4iAiPU+jr28Osbhd
4MLJyeF8MVd6D2Wmhhbr3cAVGgxVToZCTeGhsukvWwh3y8gNmU5w0e8OupEoXoVhWYictzn1D/Ql
vDO5MdTMpnvhq355Lg5JM1019s1+gYQ2wRhRNRATv13NmDaqavHoLPMbDqHgtKAJ+DsxjPe1/LbN
VSn0xeHuHJLVHYIR3BRhVzG5X3Nv/l5BYvB8++OZdp1bYRINa2PWF7OJht9VoMBea5+faAB3j8Jh
v6f/KxzixCqL0HPHMJc0fv/vna8LunBYl4pAit0YF5sT+TuY7OYy7QGBXm2pJ2G6UNDNvy834bcL
45QgyLKCS43ynYX/2PwUNTqfg7gTyHH6+u4yc/oEB3ecrfsIdP6TgMZD/rzWXU4RjE7h7dy0Auys
w/yVygaSOmPchfTZBMab+7i498cmc3fBu7ObVmR12nVccODC+Yfy3MML/c7ugHolqwl04wfj+Sf3
qr+kMOoNdgWM+L7Non6MZ97VRa0GXDLRQ8mA6GvIUFuLdWVsYIYjWwWySysc5d6XUidcLDRqOSXH
iBqixN/frfonwjLC6EHB85xYwZ5/n9nAWoi0JuuGuyn3MkRuvvBiFNn1a+nV1iXCC2mufeQX62b5
R6meoGm9TwkLae/L26Lu3B+4akTSLzRlIfvueb2ZHF/zcW8rOyStcbHF5FZdt74Zkx6e8d3SQQf4
RaV+Em7jrdh4yMP7oxVKSQP+gmQjyQyVLZeKmjnG3UzHeqDE4lKFwBR9abIzavQuM4Ma48kSQ03J
k1NjFHPakWp7cPYEmiIEAIgYi17f0CykuH0vGmBkuBBCO8XxZJA7imbCsU+M28X8Gl7pMMFs7lo4
lf91ytFl4EtKbGAq0+JF3M6u0+40v0oun3sbfIqKMXqRURnLrZE3iqcnmhuNjVdmbj7UhWwixXzX
ZnR1E+Shu02UGUI1hb8tX90BDrI7bxRMhNQ7nbntl2HstLmFIRktAbERIEGHe/eXlpk78ODCwKVA
XYWm/0Iz5CZomBz1F7ZbFcOsUnPT/P5WMd1ILH4UxZtVLhh+DMVB93B42DGat4ys9LktnAFpnJsz
GOZo4H7xs4JV0NtnatxcZCn4ytBswwd6O6/sP7/ie/x4IQx1/AF5FFq5VASDr5URBcYFe1hDeEZN
eJfwzq3TtgOw3vJOU+ZCjVzAO9ksmss8a2Alr8p7Oeix5dhsn5kHX0rVTxgkmb889LUDS8O96WuQ
8zmBPspm39pKUtb7RRs71gXuFJlqIRzuX8kBC4OJhDdW1vtL8gCCgWNgMuEDQzPnMvpZtIsvhGAv
GVyUEyKq05paAh1VCCMk6COA0Azf+zHibjFrftqpQCUkmA2TsOC/JZ0z/d1luAiYNeOQydDJdtdn
ysvnp3TbDvUxajQZ8xXpR3+F2saVYeIdqkgQf1/gPO8Hn7ER2c6SmzMSbHqGPUpGYsxNTpt4Wl3d
5mrVtFSnRoepqW8ozSyMDTmxh4W50uZUIHql5aGpXizl6akraD7AGCc36sJipvV/7OZhqZ+GSDwF
yEMgTFQjDiJY45NeNvSWUbzQvGyHWees+czMbCtSNrMiL9WVSS85Ecfzt9rD2eL7GhejXnVfwYFH
MarP4Wy8dyeIQpDDDbwQpRXV1/EySFCFEQIb8+CXsRMuBuuXiTWg+BoYi+qqG29P2wBNznWvhXSm
xzYQQJ20wH5Lcc456RJzqdblUFddKZ++DZzGu2235+125C4sOkzQoDNf3rbbTNWR/L/pVzQ9xc4U
K4PH50Sr2lVltpGRj2wR95UTQ6j7ka4hlsPTOq1Rv9CEc5myonXl2f4CjKEb+PrW9jXCxak1aZEn
CYtMYzyRA4c8dUKUTYTtELsC59oabdD33snvpNCaqchmajQXKukZvceoLaeUP8eBcSUqpYxfy84/
TjnqD0b6U/nKRyhoVNNibdcIvfimxOxs9AhxggTPn8sXZmB44GKj5+HYeKQ5+Wv43lR9DU/J7GiL
U64JWXDgAdSkUKPU0A6fkDO4Ie7YuJHpZoMpP+Tg0L0BxwkxFqchSrARIh+it/3ZKVAeaDVXVjA7
3V7i2DjKG/TJy8KUamvsuxwjg9FENQIBs0BT7Z6k4fFWGufhUxEbYjmlc7YFt67hTJXLsWRe+CDI
JGYNpIv1IJ1HyZhf1tX7FWwj/mp0vzSq9wydG4cRU2IQqGGMRgh38Tn2WA1As3qwPJaEJ2j6a2rH
1ZRmLb4Pf9+znnXmVTaxbc4tvhW6hnVyxtIi6O9C+xzHnGK6dMa1e/kYWP/rSoDq5J6exp6/CUxG
4Xp1g36UITE2pAzbkpsKVP0MLUoPbN4gb+6IeUI9mogYCMS79TjWP4sL6hWu8OIbgnZUk3k2mgwF
a4hY/NDAm+kaO3JmtjK3iQlSbpU9UVaRzGtqqEa7vHzgqsmCE/Qs3w5874RXUmRWOE/H23Psymf3
1Ezq89nc3+gvvQycRHq9Odp46XdvAYo32Iacp9J5VuA2M5r5mdUJW7BpVMrOspMIoPThwPv7bv8t
tHqXQpLAcTZQMUbiCHd3OPCLNlO7y6jbTZVta+elKUlGnXPFyu5s3DuwQfLUo2RfUI/EkZZDbmG8
5qqLdQv/XldITUx3Nkr++bS29Vm40c4mXqazG4aVs/Bt8Ho1wsZ8Dt9UTX/x0WtIHStU7JGehFZR
YcaSUotZBMBD29hyiREhBRw8W+GpjAzWQjPloHEj+Np/f/DfUlhyLU1AmkQS+2Prv3NnZDuqOFa6
jpRLMEVLYCMzyu1ulYlmvGhwapIMFyOfbvX36/5Znuh1135c927Ax/VAqrJw2O1kp953u9juXNEa
TWqrO7QRpoGCrdgpA6rixA6uEniK4yN+L1mVp+FN6Wr74VTzHhm/4CzJ8/4xERgKeuoxlMBp6N/j
IQ7Go2oold1uP3A5SrBP9M2h333sSWJiCZ301QMPpRyjMzsRIHd5WcWYcVyM/EXeB4JLh1Lq4AnD
1yN9gIutKZmKPdCLBcbk7WxZTJYppTla9xqWu02z5mJRGt1XqMsgkxnbT+LNspDAPCh16Ipn/UmL
YK9pEyvy9bM3u9yswTzFOPdlPHmbXJ3tiUX9STXr5RhiabtNJyxq9+nprfAWExXT8utaZLkLyNET
69ghU2Pc9IYxdOv//a3+iXP3b/XH6N2dGQZZl7XZqepgCwyPiOrlu9a032VqTvrXRS/MWWOyALqj
Rem6Pxam83X9cE7/CVT9+y7u6TJCeBsHo6ro5/RhWs5e39/JbXYg7RtrluwsRAbZenNjXdOq+ACB
+ROFvbv23XqqB6i2iBeufYCSJNhzHp7+dfKyjaNxcqI7eFIa6fpIWP58ALk8vPbdmrol3W2stnlH
5WV+M8rZ0FAn5S58WdJk4PXoE5Lqi2KVbnISjC0D8Oj89gfmc/fwd+WXzo8Sujd5eMDeuerM1eOr
/LTrXN3RcbJtiIjG0xMEhb49bcJcWLzRafEIBBPkX5cw1ibSWBRV5b4MLIw5Rwpd1g9DZ/MOsB7k
MOPbqE+gOEx37t8n/W+nVgVIif2D1niUZu9CBvTl0U0uTx0lh5EjHgVcjgpihk8zsjUyMidxpM1w
VaONfdaFRTDT5qMPZRK6ObkQuc48/Qro+RhMsejASfbBzf3BVOCV/Ly5uxV59i/CNVbjjpr4eNse
EGYSVeOaPJ0311VinecyvifANlTkMComnTgSY+LIGKhGzaFrPzn1EgfEisIdvWq7Bzf3B8j175u7
L84OmvoWxnHSoZyEo+9uCElhdvGEXnxt2R/ZJrgq7jkPG0Mvmg0D1PTebnrb6CQ77pW/r3XRReTe
HThDeF5/v7lfd0ZRlpGiQDZEGQt3RTPqiHhoD8TbTkPC8IJUD66OHGmwii4h/YydoY1Mqf5wB/pt
9v687B1uOioFIVRVLhvOREfEPVIwv9oJWoTPZCSrR26xfwq39K8AfWR2fg1Jju/y9Q/IRZWLW5p2
aYfmBc48aJPM9m3fZP3KzvetnP0t3+/Iq6/MiV59E5VFhwLeYjBJVtDL1cPLExredPz/ffS/eWX3
+/DP++qH6cd9yaPkkoRXFvG3IH9TGPPzqQ+o1Rt4+tiF+cZx2v7CxFpynl/kD8tZbYJXQD+ISC9v
0QuMV7Gwtn0LzUNG1ujXeUtwYc3L6FveY9tV23Uy+SjZYoSGtF5Z2E4pgXmbXLLdJZ+LzpDgjzlc
Y0SqgdDuLQRsnoYZKwsoXDH9LzxW9kPUIkVnSmmMLpwrED0dDoi7cjrbnTha7wB9MdqcL72T6X0F
800PHi3tV+QO+gKIEuCQhPPMhB2W5EJ/V1xQEK+Ha/LpKr2ZH5B/vzaZgdjw6/jjUFhTbea/7Wvd
RWIL5osCg46DWDw/kbUrJoLm12/ljKWdbvtPQpphNcN9YOUAWX3lPmmYsXNgbnB49EBisC3bjTci
5wleRaQvWY+bJSAhf7tJnja7s2snr2BWm80Yu8BPfrD3BUIpZM/RFfC4A7X5/+xshKl8Ca+c8ZCW
w4QzKtBSL7N5AsIlIfKXCwC/QdtrR+cg75YyoeHjBho5gtK+C4FWdu/LcUQKS/v9+NILzwHKfH2l
75CQPyLvOnkub/qzsxLxM0RGSta7Cc3b2bKXccUhEjeDNvJKK0YmEVB1kflUJf1ZmByiC0cB52oU
B6zjhVCvbWFdm5GoS2uA7qtsN1ie8cfn2lYLr/lIAT9olqGkUdrt5HmoOjdw8M74D1oRuk+oTVux
dU304cV4goLBmS8lI4OcrS5kgCX3fFkMJFzZy9Y5DdymnbXSou1TFYRGtJ04NMTFedqukht0nUus
7yXJzCzlc5rUKICm2oaWHT58rehtbX3K1AFOvvtgcfabxh+LU6O2I2pSXxC8SzTK0SXpKkG47WSm
8KFDvgz+W26/dwBGAExOipvApl+b8GvQoV0Au1HiKWYz6l/GcFmbSNNimQID4FjrvnGp5/KiW3Hj
j9xJ/pT06cPbjzu9y0ja+hZcMd647TAyo2hBPoAYDCfJ1nzdKe+AUJfedm0DmAkhqtfQCSPjZbHt
5um66Zvm6VxhJ9T/Pn6/psk/7+ouuI1jNRqdb4zfzdnPX+d2MqXxtUcgPZEK7syiZKEYZ/YXVwMl
eERPkPst5P719TY3pCr0QCLV++/YWiuVehmcmtsu9idViVNpflDAnFCLnYS786JYSGbB3NpGCmps
+MJZeOilRvIVbyWQwMTxZ6DMwTx8Px1PSIieQT926CEdv6GkRajo8nMJ5r3MnfEL5tSkEH8fv++8
4G8PcEfyCGRfE7pze9sF+/Oi9fJdtUZ0/pPoEFcPrkX7e5+//e1qd/ldll26pKxGN/LJ0Otlg85j
E12hxsR4tQZBX2T7c+qMHNKXqqdnd7aiNyUhGnhcMq5Aap4cuwUKVvN9cSLQjoljFodqiX+y0JCu
MH7UYrpHmyimNyQasibWmheYZyKgEdD57ptH0K/jN745emderLdQbMOnvfIpeO0yQ7gs03uXvddi
oen1HicAmZswppeXHmLywZzGO9+YVpP9ifIct12ceYbKAq+qcL+4GdXx/F1ZH9TIcN2O2Fh+N1Wl
3rA3/8bPcrMsB+Y7xjhQS0AJ5Mm8QP+u2ZzMBoPn6WWLC68iI8kAE9WfiAYeGyVyp7pMeLX8MTpf
IthOBkTGhefFHiEgnzw5uhnvxabQKZ3Iht/L0w5xw0VT6sARorNfXwe9MuBrMnTzmQCpk+Aq28hf
YkRoHUof147h5GaMAbkG9jzquNOSwwdT7rCveR/Hm6E6o9hrBIcB6W4LFHxAU4xgSFpwrSY4RjLJ
eVc5DjdWhHqdAs5iiDejszsuF7yltVGcneIMwlO4abvQMK7Wo9Aelkab2sMMwndwZqwuHySxwO9W
6CV6hNqzm4z1c8zeOrDjzG70FpDbVK2aTH8KE6Zd7uWSv/Wt8ar3Pgug5urK0OaL7cBRzCZ1PzH2
W48HHuZ+YHWr9ror3lXr/P55lHlvPczev1cEQtgNeCYFeSJm0qdZPa9BY8PJ1p9ugU2Pbi9RRr/5
vD5m+tQ0ja06Bd7W39JN+U0//AznPfmT2vEUjOlT8cYvJ7Zgi0wb7N+O0YxVre+7DQdcqMAPADl/
naJYeVupwx0jc9ajaqPdVntekWAe2u8kZY+5W//O6cAu/bcuPKH1FrAQAg28F5dYTTpKdDtPrrMR
+AbvOXKbG8Nbmhdkni80C4+cmzH4qGCb9K4T74VR8V0jyry4FvAtAm0vEi7rdGEYJy/FICx5K1Tz
ZiWLs79gCrazoDXViTALkR3mk7h9K6d+l6HPa2JjUGIMjqXBedFYYyiyl5nE1D6SYhUUCWY3kBYs
f4mIlM2wSmisZn876ZfQjADZFYu57eMO3FnZGw7MSGaEVlYYiqbj9JvurrM8NE9XPfZ19WwGm2Bx
scV5ZQm2OiG7Hi9H8+Aor/05/gOzbAFcUu195veaLFEL9eKoLes3BlI8WwL+wSon+mhR1kb/1242
HS0ET1j6c23JD3FXXaSPTpOSnbazsYzmB1VCAJbtRAM0qyQ77aP6mUnmthgWVta+bKH9aquaOLVN
D0Si883KxRlrC+QzLM1ctnKcQDHiDY0b85g3hM/0Ojo2eb8mFPbu3MBKQr71ea46Mivkx/n9XmDZ
l3Zc9iMs3vrBZk7Eqne62WMBTMwYUPdop/kMx9aS/3OrZDOnfhGSJMsjs0gXA6oBQg8i+0+l7T8l
yjQifryIYzuLjRJL1xIHFOOU2OLZlXj/eMxiTpE79c28VatRZski3ctWPKD8QHpUZGYZUwdyr0wB
YvTAETd8q0rlA2PpHK1eE5fwVpewfz053cuAUsUnZW9b5Ds8wN91ZRX74m3U9VHq4slf741VTyr3
mL6mDjru7zen6JXKouexOfAoBFtXdFx3zbL9uhVWvYzdhjRw8HT2/EO5qGZ4C50Wl4lsdhN6BRag
dM55CX5nSCjCB7bolmN0KHzKWL4Vs4WMl7kJSq5Xi2oxmvhrf9JYpS1BqBjrOfKEy9OhW15t1gSF
Sb175vYYUeZKcWwmvlE68ZwdCJen2JCgxcN+l5/zL21Fn0Zpy3PViudDStXLzB6ap4UsUioLpxMB
/1A3d6pp6BSWP2+XquUjOzaL3ok/jZHt68nA5egj1Pq5tJMGCWLpRd000zgwooJEV7UL3AQj34zM
syna4SYzMeS82oNtsR9/nDx53kyYDRHL7SN4b/vqz1AXbSw4IMSKeoX4vlF4KX1Vp0mMWc/LaJG8
5xdTWMVUOXIznJ1m57fxUjpUb1fvsjxP2qmIi+1T4TDPd3jCb08mebtWmeVqNGGZDkODPZCfdGTf
GKGVTVFmI2wvAxZnt2rx1FgnR2XJUgutk3c5GTJ2Y4LZzKmwshQm2lJZqk/qHKwHv5CbVTN+AyiB
VGr72vqFql7vW31dBtOqNdlPo5F9meViX0u4ZvqgT+QNgmBmhfOxWZqpJ9nB9DrL9qQKbDwqpJqz
VaHbDketfmJMLx9E2uBIbYS9S82NDmPPyioDaxzqmeiKr+Wh/WCRBUOvuWGzrbNn4bVgZsSk0BDn
p2haadMze/qcFdYuU+pCF/MssJV0EAUBnz+1yrnSrc1f1Pr1YzzrPil8pR+qIcX6+f36Es6im5XO
hsfWribSCgDGN6gSDT7P7wzhGBP3zpQXYn9IFz6GlOE8aasxE9dXREUo8oE2Tkas6Em0DdcntE4N
zN+38UKsDaEEyu72qqgn5ADT8imV+3PpJbOv2F2DGvOKlkPGBfF8dVHQwTrR1sGqfBvBwXBHOKqm
iRXiwaE5XWiEC2USvKQWgYB6XUmqoIHAF4T94C1Y5HiKnl87k3jIO6W0rl5MCjnxnMfJ0PlaUgrP
EIiWbOVAAtQ/h+pELhgu3jQOfIPkK38evWSOgL54bSi7a6yrm2ApU52wBnZyJNEbbHMvcHEXw9ZT
Manl46RDWjLYXjW9n+l7JPzSgT2yhBcmjtv+v0mR3JYc6ZM3omwomtLHGDNWOB6fjV7AGgAqfwqf
mveI9Sn3NvH5SFdx65sVK8nwlyc2pVL37WEEOybi7avG8MNfZpR/l+Gb8lpjYTZ+a69m9Xn2Hc0Z
LatD6ta4xgiGNhHN3OENPQGpUVkOlplgnL6yeqFcXVmwIs7fC2kVzlXyKiq1c6Vxh8/UaUeSO17x
6tNGF14yTNoDnfhXfmRlz/HCsKT/vmFlnPCqf1fh8sC3GPfBN//AocIU5qE1JhuOPcGOGK/oVXAj
VztEOHT5604j94r2aTQj4aLA2F5McpFa7z47fL5ddpjhJPeG++H+IrJTs4Xwtv4z4Ykl6mt0bBNb
2sGLcE7Y4oxwYUBttut7QIaT0WvVeflM+UgWT4OJaF9UA5XZdJ/s8NMxVbcVvBwDj6suVfYFoyso
ALPhLH+rSiBIPzCrSPc1PWJ0qQZ/jGbSAu3TJ6YHYtDnL9WDiDtcXo3q4G/xkatDc/TRlETVoVnY
52Vn1YfaPIb4exyJ7/a5ByToyrlgny5vBQUEAkOSLTSTMZZMxCFPminTeDl6SZ9F3KJaK04JAMjh
Yv11PXZHpdSzWX5U5sMVHijTEamOh9mDG/YBSjauPPalH85+JcC0Ab/EMq6xW1zQE9AV/nDeDUV8
p1PrNCdku4PJuMARgugCxpRgA8yuXmoTCbsNst9PqtrjXbckyU4o5LMP5Jb2mbndUloCemWoxCt6
eqihfDTQhIzBLCa9PbLtDxfNjZ2SNCGK3eh4PhIulI/xMrtZ52P6wdf5IW2XVEZVUATWpd1tLS2x
qEpc3tspNKsjgbMo9W4prEK6nr3x7JTpw5M56I3PODM/hxczPaToqZ+M0ZogSvy+fJfs/U7nE68v
bWpUoQ0n++YMtpJMWOAIPC4tko3bzfXP05q7oFfuxKnWmAebwUcSGaOGQwsBf90ufVxMwGh0eUGE
7F5665V6klFZMzlQHIYOeU+fzZvhF+JRNyf0+nOYQiTM8N6KNkOj3g/JVqnMePVC3l93yuwCm+/2
pT1XbBr1+rptRTroC6dg5zDK92DO7m58BM5pKqNSJOuRBwdoUlrNAe3a14sePFFbkFcwwYrAHcYL
iSRnCBt6FJuDK+6clTGIDaXcqo3eyUtYN3Jms0VBleYr7TclCoqQ4ptpbgpQl+bJkxLo3Tt439XV
gCUgRXHeT/S2MwukmDGrV2cFwvKI90e2EtkFCXRiKlf7BGdsZFSJVVPdEK1r6Vyxma4MELkyMerb
5PxaQ8C46HliQHoqLEEwpPcUZWfOuA1G70ZB1+jVrmrzXJsFfleJldXLIJzEpZMkOqSijFhPQPLy
3OwuU3ocL6qebpPXC0ZePCvTUzCo0ko4Gw8qo0kccl7uT7jozYhcQHoHxmcfSoyk7Tl1LNgsM/zV
9Z2HH9ZmA03qYlTrigOVRqpj3Dimo3R61cOXCldDFIB3aNVHC9GJRf7DtLza+Yc201bh02gBjHI5
NBOoDPNgoa67mh6BlLRjB8mal6wscldYB040u5b67UAYaY/NYbT13fhZZckmT9CNVY5m1IB5hmks
GhLko8RMoOOVRrkaUpk5lDuh8kY3PZ9JpakS9tch7j+snNARvD4nGuBiMPZkUMBN7DTPmkd4prMO
HslGWmXuaUb0rE66tiSv57d8RD7z16VXXlGOhz5Iwnu6GrfFyWyn6qe0Kd18KntUrxRLeM1lu8wN
4eyKn0Vs3lbaU7gXP9qQvIUh04UJkTN9Gx3KPdGpnZSs1wjuGEVteZse25shLwNRHx6IimMSGk84
jjQ4abq2topZw44EkgrqDIHobbQ9z/xt/kao2qgzddeQ18ZQQW3tKfLCgaVxoifFAfadlG9vp01n
nGch8EJuJDOVE05q55zbni9TGIQwxpJZwnxf12Mnv+m+gBZ9QpiuSDmRsu6GBhsixWiIpT3XYBt5
8RhqnV6/nCEO7YTNTdCvk8HYCGYCxcxsdp2ISx6tNVQKi067Hs3qF2mRutVHfegcCeAaxr/dvMTP
N3gxn6lv3GJ96Ltiag8qXSin3783Bh2qx05D5jXuCZWxYJ1SN+dXZqzS4+Bl9j+knemS4liyrZ8I
M6EBpL+akZjn4A8WxKB5ACGQePr7Ka9d6ygqOrl2jnV1VWZGZAhJe/t2X77WcubH9mHlMYASwkBP
zxCvXQytNTMIWFedcF/FJv/uCUYWO7ejEXLmVgadvcsuBSXAuXQa00mj7R/owdflNOArvlZ4x/Fw
KQGBntjuCitsAnlT7ulHSS+JDZDZNgq1xVXnWyMcJ66uEs1g7EVfnFW7iIYQY7vItXvdBQJZJ/OF
KDpUbXiU1122IXTcTnyRgHHbDfPRMXa+1PnxrSGH5mqb3vR66rirAOtwJt7U2IIi2vZ0aajfCpNP
IdysxxGr4TE516cAjFXqPCe+g5uF8Xqk12LdY+5FfHvkblvYfFDxjVglwICHP0phx2Mj0jcO4S6a
lX3jHk+rwr6ejp9SYQ4hO8KH4GlhHSTog8YRGoePNhzqTDI5QgEbdgkicVSIzag2H6rNGa8d/YCQ
cTW53zDbBwvGSdGtiI1r34AqSeDSltpQL876dUd05QvQYMOLw6/hiELjDEUragyIvWfRJvh0xFHo
ojc7nnW/JFxBMQk4fagjjKK001zvvndDfK2wPD5bpWanPYNqpCZYnipZh+hJaOabyF4JmkRevrH7
R+1+EZR2zkk+KeBmQveU6FpyXVnnL1Zf58QkXKelWRZoAonoDxLuzWPXnjfDh0mkrFun+iL0NoJO
7PyqEodQeinNKhh1LE9DSKaE1/zi8L0QZPgo/OI6mHTs0BW3yVW60J9YxHSiNTehnLpPAbIZ6lVh
aIVL5Oc84Mb5+Pz59Ww1PjfTfSh2FifEVecqeTGqWHjt3Q0O5y9cIgtDkUdZ0/2EcFV88WCSL9AO
I3NYshdeJ1BibIVm4rWTwK+XqqzLXECz+6dwFh0ilfE5LEZGM/Wsx3Iwv/mpLUwG22NlJy7TNLxq
A1+2dzQLHuymSsxsAfw0adwHzWYc5Fnt3lfg3VRGZSbelXs6/TmUuugdHTjROGN5j1BzwxW7gL2n
oUZlUbI0L7tmJ3dMaVYHH1Ue9d7huaandq5Uui5IHEV6/p2M2v1xps7qcbyUUj16Ox51ZXMmch3q
mRK5WWP3PNXNbKXR76vbIaMdvUthX1ZGuxOOZrqJekZNMnUKZumk4n2e9d58EECQZBLZnG+DCzSB
t7npaiizYl2uEgqAHFvGqDSPR76KD+ZORTn81ZurR2NI5Vfv0slwJPX0rk7b8U0tEeJu8LMhbO4K
DIm7lacLFwdeZ7KCoyr6cmWEFMUzvhoe5F1oiX65KCfFTBYteSeUZpowW7krc5JV6oUenf3BLptl
M8Fv4J4vy0R/bETNHtCvXMjIuo5TShZzJfgUKH0OTCfdgG8cjTgx40MEZBDqj8A4rzRIzbOc7uaX
CBOrwf6GKDPhY2SJwdXCQ0kasBB3l2DUm0NFLQ/yqQdaepzmzlnVk57Z8PY/ZTfqEeqMYgXTEm7p
4ha6ghvsS0M8Cf7lkDONT9i1vjrthvuok9pIqKEcwb1tBielMQano19/1vMUHx7rXR6TdM3yaf89
XioUK3Zswa6dFms4d+AtsFQgRhWnbwpIU0uQTN+shmGqtgwWYSrL/DSj3CGRubpnxahM3phxmXap
D/brkwgwu78Kx43N1l/0AaCZ2O5e9bfQvyOytAhSdrtnvxncMmtlFk4j4wGxfFQTNVHB2+UqWhAX
2ZB3hxIefkhvy5RpM7XO9Cupc/lV6KrudXuzePVsuHDGeWEGh0b/OI6P5vJGB7TcDuirMu2Z9bZ6
j2Add6IgmDheMeEy+ex8wPhUnksuV/Po1kI4XWrL3hQm7TJ864/Pi9v8MRYYLZxZ0li2mFfiPJgX
2aXBDDiAlV3bZ7RjR1s1yVm9BIo6rlq77ItUVeFRuKgNXBj65JtEtUHsMNkZuciOyM/RRBbJlsy+
BnPxTWOuskmyHUwan1T4OIpP0Vgc9cEJ/cE82Fzcxrt64ohmYXlivx7fFHzU0u3ZzIHCsb0WmFdy
5fox06RB347znLraaufCXB0HTrDhvgwK8xGZpMVVG4Cnz/ptuBnMansQknEccYMjb6G3vB+YjxPv
4+ITo49m4IhrciCXg0+xtE3TmhIQxjj1q33vq9L0lnp2H6y1CbnZNGKebvpN3tLbVHa+a5ZnU7BZ
OaN4+1goudnborugfSe8Nd2xX8RmfEp34hu/j43oS1mqo4Qao+hUbzd45TFD5LLJ45QYIhRiXxyR
KJSu+KauG6/0uRFhxEhOiJsP+AolQFv8UTmZoy05s+Sv2G4n3W+DDVnIbUeIXqH+4DW79eFs3HRy
GvvoDDFEaPyLPzRAba64J33J5hLu9rhZJV6wuJxKP3GixfAUMdrUuG8ePmdm7dSThI2Jrye9SiMi
hKd2tEDr4fFXGY4mfwmTPki3yInopXDRx5LdrG5zxQbgH+4pKUPGHw+8gfOwA1exhx/ZtLZSEJWL
rqwAxyLj/v5YZ0sBYHIdLc/T6v26lr2eflk1o/tWpn1mC+9c3tfs21h1jkBCOdZnosdK9SO/G4wt
Womn2ZFVbMi9KMnSVVdocO6hSDneLHrlCoII1CLpLLZ56mRPPOfj2/mrmPBwezR5yKr846grfWS9
oZBCHnSKKdZQwzSIXChgutdEhdP9hoGq7GsLfcmOeixZRIuBzNbIDpxgLaIQRECaXct65imcTnRm
5jyZ/M2enZeBe38POKH2iXv7lLdQbPAMPINwStgg3caJewUzLvUAUBAkNPKPKfZToS3RDGXid99X
eIYqYCiVFlu173dv9OIjDeIrkX8ZyR6YpVlvrrP7F8R5c0Bvj3UMsYuNt2g38kbeNpnRg9azZhdf
52Fk3sQOHEiN216y22lm1dvbqD3w6OYsbb+AJTI07iDF0Tr5fLyre0U1WltyHtOLX55itEFjYUZx
0NI7AX4DNPCuoBkaEYsAcXXFUcD5mrtdrt7ajykAMQBQNlYm4e5KFwudZcHj8Xud3IWMZKNMFevm
1eYQm3kF09a7KUPg1iaaU6zJVDsUQVcUvbeIp4MZ5BB51vuqP8DlZDx5Mqu0AkfFHZOVBRR0tklQ
A+L8nVhGqujUMwo8PfgsKz1FbLQup/UakK/nlTA+OBMi2RBFekF2v3DEyBSoUcH0aLvs1b0IHhWa
mLxdCyce2gp9Btpo39Kf/TTQeeMOB+e2afV8yoGTYZo5L+b0Ud9RtzzewV1Dn38Vb4WtuvJNL+ZI
WdrR5dBvdHGcZnpMBqCZFz51aGW2aHZzFC9OQfoRu/VINM8r1S2noZ9Oi/l1ms3Pb+lSc8r3K3TT
FMeDvNKvW0DImWjyqXPNKMH4Cr2cUsoczh8FjR4qrdwu9vVbcSfGdAWI+VgKK6J7iQN5NM5YVg+q
LQz+53goHlR7sKfHYBOsdGBIU4QkowPs32xtHG8qr9xf7NonO3Fkp/V6fn+UOihMSEg2dUi6NGQU
eWzdka94xezYM9t1Dugx0G+MmkNmVnQgW30ErjQ01chVkwQMzO24v22HGTvVKEbX7R3Q7G7e4Ijf
9Py9GPXodAO0QTaxwORqE+jVI358lxAbLXBu7ZC7qn7lgNEMkic8bNsZc1k5J0l06XLZyvLmcgCF
KxLHmzswJQbhoDKDC6J5qJm83MlMzWu6nM0Bme+BJ95HAN63joUhmuruaiheMqoI+tPEvhqXd3Gf
TstlXhosKmbnWfW4HbVmya9Je9zH5D76A39yuruPLeuoGAXrYE0VfLG86pQ7PF47fadqokcFtu0o
nrAX+R8P4mFI38FRT98TmFOcUyN0NAt1VdDpoJVJU3ZWMAcvGPU9noOTTnk04VSojeFC4uHYpR+N
28+zGU5Z5hRoV4Jg4lx9jenxQJJ4zE1Flzc0Cj75/sHs6jWL3K8p/WhkmBJwGEMJrHKZLrM5e47l
VX2k2/T9ejYAbJUBSq90Gi5hhKCsui5Dt9u1R1fowPL+IhmDOTQdCpMCXzy8dgZcEW6FVf1xdLmd
boiirm1vE+rduWIMt6nHoxgf/ctSGDfblhSNvb8AS4gMftJxdlwFyaGoDeKAsijG8TtMol5o3L4T
sKNpFDgaYAttPMxAWuNIP4kA8SHsr0MzFSZkdvkWCFqorDs/4m4SsVgvMcfk9xlkMXCAS6rQvKd2
/DCEy+j2fdnybYzY5OJWMzTjzOyeKu2+2lBn8fTS7fba7P5gDD0tCJzy4Vb79PvcN4cbcTYgJll8
y4CawT6PUrdv1Ht1plZd2zJa52cjxJCGKfR8UqIqCDM/QWDN82qiubYQC/0BqQOVy7YP8B5aVx7y
e3K16E1k6wwuR02Oq7DJSG2dvoXKjDgFVN+9mfP6tmzHRBzBDAVHICtqdGkjw4hOqWp65mUTzZQ3
wGXlLd6gfEonbdfo2dGdCKnilnKmQ58RkR76RWu6vQPDBanwmXc/V5m2vSGlCkaNx+Mj7BfzZttb
iLYswme+r6t5z1HtzC69G+l31X1asKalasuu6PfMxO4+C33ygXNxBvzefHzlAHmoK5LEuFHkHG5f
5eZ8kpfKXOs+Xtdq08aD5bHTwtEP5399J1yiGbK6pz8K5scP0UzeyinPjOsJY+07epMsYZxPg3W4
ZD+x7d4GvgCwyizE66Q3Oq9K77iroeqzym5TmZyFw20U38zSgPWxaSxtEfuCG/pHX92Bw9Oouphn
F6YGy7Ql0D5S4gu9Iraw4N8o2KhfyIlnomiJu5JtHcwFs/TA9mkuW2EXCNODcGocmr270niXUQrY
59llU6EZRbLopQv5JLr9SUvDQDSGX81k4F6p2RND3qlgCjPCpxxZvMwBfzTmd11RNHwLrfJQws+O
u4oh0VU/gN/xQDis35z71UgUlxMwKkddi8uS3SzU2xMvOZ0IbicIJNfnSZx5PG62KlXIMhTQ45Bg
BoT0wV+VTzE+048tLWIqmq4zmMzFcZsZqXsGE/Nyhg9rLEARnJjhXchj5/3vs8hgdc2INqoJKohE
F1oE8li3/kjjEVFB/Lhso88jbWJyIhB3JrfzgKDqGwM7iikIG8lRNs2m7sGld6BlsfRMcUakW+bv
gIKgi2QevaMlKYAcuG1V635osByg2LPx2U7qx4D2roagU/pmZfa3xSc+kreeFS8HoRnmvMRi/TDy
h/EWvu+GqTnGLK166xmRRy2xZGLj0AASqCwW/NKBv3h0x29vFpSnz/f3/tnwLghCO6XJqpyEi9w5
Lul7yDNktCNpTi+Ei1sLFDjAOpv3+xo/y3gAU7MwvRWpI0LLMICVSnXc6i1iGecbEACVfboJ4DDh
mK9uOt7UYFF+xKO90Hf2KjYf0W5bQmhAXmJoLrrM1JRpqW+z0+Lu16doxdnL8rzR+Ouh83UuINSI
uOA4MqQrtBITraXNHLfV93HK5q6Ys4ICznfDwzdLl4WBPF7/ZlV8J6Z7W+Kyw3+/g5Uyf8zF5Xn3
XSj8hVXpILbsxrnT3D7SaIxlfdEpFK/QTRFJApyjRS032Oyz1L5F12umU053rx15/NH9xBbctD5j
w6j0YwhbPj/xikoYJ3V5fBE67+pixqdMYViY33efXs9miH/gLYbZd3fljlvRzXm/0MHmj8OvR76s
BP0b8arWMG9gVd/m3z2zasfu4nzVMaCi+/wJH1sZ0SKNHaaTAx50g5FjQ7t7lV8V5vlolHhboIp7
iydx4C5U4o10s1hhOPSfqQxGld+ff2aaSeNV6Y2GZtKetHGULNLkxCejrX9FcZQbdOI3DNH87jyC
UmeBnUmKSSVGWN0IZhGjfLKKb1ThjmBaFwS95IwIhT6H479zOEXxF/MM5ScL9UmZchaaKMpCqLn9
2b0jBBG/aN+P9th34GxrLzOnCNyjObL38sGHxN5317P+es3U1GKypPBQgIY1In5k1HYOuftjZIv0
2ZP3CZ5IlV4sSP0rveoGlSW1CcJ91de53cd1Jp41lMEXfzDqpNBo8LGW8GUmxMN0tWM7tNFI/1Hv
d4Ty0EDTbxXYhx3nEPQTC+M2G7TBg3Z+PQFT7qgRHs7ujs5fj/g8EIp58fo896/MAe+GMZIGqAAW
+XLKkA0Omy08476BLH2l7gR9w4M2HGuZeGMHmGLtdMONrRXjlxn4zGlmxhjPds1v5vcic4ZY0zOD
Tr+LhXpON5oZlJULVeKIPNCk8yi5d5TRjiJNW3TzxqcbMkfHco52N4LbQnMEQGaiAV6t5N2qNwpW
7Ox7Jwe842EwXiwUmkl/f9e/ijl+vOrneVZxcx5eYxm+bkdT7GzZDhQ5DYS0BFMiTDKgYxkguptz
4sih27lZLTH6RRVprIQT6bA+cGMwxhmtZoHglGpjwV9x5wv/hXxv8Juy4+cnfZLviVIaNr2OL54I
jqJDL0bHMWJMD9YTbkXtOzyNgsWSUadLFg5SB3hsH5OJeMFs9A/7fUlJTrv2nQT1QIMosa23ZF3q
VGRoft/zZITCFwNjN7AJRqGT16NtcoTa8vcHLnUE/L9QlrXu6z/UM9I1eEhBywPfys5hkr89InCS
EAHVqp2sbWdpOW/S9zR/6BJ8JYhWLWEgmbmu/9JGRvpNz/TziT4x8AcMdCz7GVx3xgbuD+CW6jb9
sGNT15fM72NKbOONGbvjWQXxB0AXdugM27RXnHukzC+eyRPpPjk+2mQQ82rz/bbs2QgCCKhd+5Z2
Ezb9CfPGR7xVTE8Qa45G4En6WbDI7XaEnGEfMxCa37FJQ4MyVFcbr5sHfI/mc+oREr/SKujhdaAW
Dao4mqEqoLdgpLPqq/t+ulw4tHUWI5edaqYqg913LHN71NeZigRwxchIqxMg4Mw53TSO22l5UegM
19Bq3AWeB43jGZSenbl79kHhCbJtxpK9OSON6T+MDVa+7opZrwvYjGzlr7uOMQVUZPM4ZAcF9m1y
/3N+fn7CnXCCwuxGEEhrxsvrAswevDhMZd5/oyGRjz8rP3U+q047xfKEPzHkSC/N/+UqfVLYpVpU
t0XLG/H9mX1fniJrpM7xplktHdogQ+PPlHcX/lE2IyVgwKi4/Ny+VMD/tlcQQUhMB0fzPfzjfP1j
r4iM6RlGSt6sWQf4fNcOhFbK4OsUc4nji43Z7+LH88aU1b4qaorSl/r9J+lFJgZFJtxDlB/GKXMx
wDBuTEDKSBteTc58eaknkUSSXqSibLmUpPdxYawdGgZY1Kt2bn3//UX2f9taP+/qSSEhCXWrCZcI
qaR7M2Fy+Ymlcc5CLrvDfXZfBOn+4DedMYZMKO86pyh0+v8Mb4/kfBnggNesB86RZN3BTsJSPdgA
K4BdyOGlWVv5/F7ph7pAgou9jy448L0j8zp6rCtHsOChIQzQsENGlOYeaHPv+x/VtkdIvwE3wU1A
y3sZJW7kHTodXx9mD8KNleooBH1bdhS7BbGyPr/FcWIGZkc0ZFq4nSxookATleDv0HrktM/moZvr
X7Gp7CKPWoGXnoMJV9N2kizO9BwWmnE2CzSV9324k/V3T5294+yBEKTn5NOH13NA6PbBB1jkVLJ6
C9n+oBKA0AerYJmYJR/DBDjmtZYbGlNO6Ffj5vvMbXhdrRv6jaNA/23577XS77PH5jYFIIE9WH22
o8TukbVW3t9XhPj7Ov/PG3o+R+uiHFRJ0K5rGGRnV3M11B6QrSweiX/dJQYQpZMjdMKLBBvuV/YS
/d+Sy58r5OkADHtX4ahEXL+wGjjRyqzQZ6F5zZg55zMX9eG8YWDz93tW/8uyVIcCS1LV2ONPy1JN
2vwsXNr1XXBghAkUH9cx9Hm8RCCQIQOQtE37DabdSQIgBuMQmVClVnYx0Ifobh7WA9vQh9XAlIdc
dDZKcOkOfzGQA6Rpx8QTIH+iNV2lEjZgxqCxRNkeVvS+JoPMQWtwqx0JNn08goMrfdRUKuAA39L+
/J4t5ffrSiygRt2bjpElATfcaS3Ao9IvyuwxOHC+UR5v6FgniZ/BZ4d9BUxZz+iVnVsnUbqpeQ9I
sMk8FwGHYCt7+dmSIjunzwwPYXNWcCUzaJvTCYf9hXHVpYdrlKfd7BxQVwR3V6G7uHJi3WW9h0wQ
AJczF5k8bWIKy9aDvCXeJxX+VIkBo+tM8zSxaG7KynRwnwSw5cGkE6d3mzeoo/2CTt6+lb2jdx2n
3LURixg63ji+Ed5PYCQKxsDIFg83tM9GPY3oNV1dLGssdQ3DBs4chmrwMOCgwT6ga5jS9+hSvcCL
Z1DHgtKIPwIfO4/8k35Esbx8IgF5V/Ek2kPmzjpRRmNChHPV+eE4uVsnzN3cWU4Jvy5HVySuF1ce
FcZJMGA35mheuom10OqM/XBWWwfCjZsL5AnkDqa6GSAPgTFmRgio+gSavehIjV18D7mNE4QnA2Kc
EdppgRKd14w6yjqO8fiGtb3PjP4ymhR4RebjyjoQfZxZs589/ENtzYJDOssRzDz2IpTszsmvMYPt
JLCufkGxdDOP/L3M0zqtjrw4W6JHf8ZqncaGDgZHmk+FOQzlWOD0lsG4Z9DEm8SUObgF+KI9Dz8i
ixweJtZNb3bpDPEuPzidHc2Svq9CEcQAudKSpvL8CtdKL6k1ZV3ofoQ/E7zGJtOi/WmecUv4qkyI
aItyHvizdEU71yn29hDiuhlBgYIN+VGMk84SBvBmU0zgCiF6PqUmRl+8CTzO3dQ8AIxM9rjZGSFp
VmMmjLO9jIpls7683VYRRR8/BhTN40eR2WG4Rl9meIAUQMuyXvTH+bqG+We208usmoSznjUklt9H
HVs3AiKPPgGtRVoQg49s/HBaUGl0rG55Eu+GLJu9JYQf2Dx0n9Eh0AN7uM2ONcaaVhMMgY2u35U9
dHV7n4gsfm9o1+/xPHGFycOM5/U0886GbFVOsCgcGK1MFxetlNvt69USgig9tgwxvvqpLEO6asEi
+IJcxj+DOSvdjAwQdyv6UvFPvtsw2sCvwDCMdtwygWwdvoc0hUEELG4iWvfQci1wv+IvaNwkjLoZ
RwVwvQOGe76CopfbnWbQzjMEej+y/551GFlA0+HIM7hNhXU0lyUjWSehmdOJ4cHiwDYCXg3ewDxh
JziXiWBmazolmM/ZsdebA1mA83Y9Enz1FOqQxMRMFRUKfLJxMBN2FLQ+iD3OabeJBEh7mWbmxQkM
SIN0SuFhxE4foMkK7PAwlE3OvnAU7GtY1yN5ry2600V0W0iPIEnhJp9cJ7HfjsA6Jvkms1VMp7eR
REsrm6tu8HH0Bb8EgR6+977lsVA5Kp/3rTmIiXGd0pJ7sGWw3Pm4LmkLqaDdgNiZEWHcntDSglF9
pzlwX8tuugAuiwjX3hUqCaDVldP3sb0atw3ALPXBtpk0cAbd4RYiz+UgjrPIbByy+dSNHwDR14dx
jt41GMhOxdqi12Jj5QbkNhxX/n0Xdrrk60Ic52zndz6GwvMJDFVzesCgJTqZi3dZVjcndssFGKmM
te54WNmXga31JxdY7bIR0gvLV3VmX3rTKnQuKOTgX0peoIxzDMtKXS5H56N91azLA8Mt1kMOzQpg
6g4XazYkV0lg1nnny2oowQxS5RlcbC3H2dBMsMFcts6Dw+o72FX3jyTZIyyJ6NG9VZEtFi7WY7ev
FPgOtzg3Mzs90tl6oJO1j1+yg5Qtmt69AC+8dXRq4GsiQFy1pwQFz90ARWvQbpoVdKLQK4FDSrNp
PbkyBrj9wXe5WFG9uz2cPtQZBE6qjmHdWTDv2brHiVO6t3LZfEmh20kY3BpE2OM1zHnoFiR8SzFi
T2zHvZsFJMKt3e6d8uD+In1Vf6uIZSY2SlQb2BCrTxXx8aKpgVQPm/UBkBQVF5vMR2ZnZIc7aWV/
XXgKNpCTwiehtUUy6XIVWD0q0a5tSEJpqv7xqoPQf2AzCqMLBkrkHOLRA5CrR0/84T08eAUfvHn6
EW+llbu0ooy5gPpqoM9r56ZDQLoYiX1fPRILA8EhlSFKjL69SHDnUz75RJb2AvDri11t86/a58d9
PxXg6TDJs7wma5f0bBtD0Z+dt1c8C8p96zXzm51MFfs2k9/RPCwHnB2Qy5MD5ICv0IY9Y6OusMOP
r66Cqc0vmlSE1QRnf05Om0WBhvgIWAtdih4oHpkffY9+vLCHNkjHCkUF+LWpWJ2/Je0rZXG92OeP
bN/OiZrSsodJPsZ2wHfHz4d+nxbGR9cERITmE8W3j6207XvkZ6gu0DjOZRITjNogBgM4vkXU0V+P
SfpHdKRa0hrAFifV/mowqVsLYdljxm8HB4rx7yg2GsS1Pa8GvPt7Atr/Taj+c2E91dNJ8ThXtz4P
uJPHtpZsfX2cx8nkBvrYGYBBbjYBuNMXlx2+Ws9PNe2tlIdH5aI262QqLuAgu5IpW40+rjr7Xio0
J3Hrd9QAKL4Tv54E3pfkQfN0d5bgGh/HkQw2KrtjzeIMtj4EuxiLNuep1bBa3yWKSB60d/FiCuWO
vHYeidhG0O2+uyneJYWV48OpmIU7BMu82jf7/MIKWPq1vP2xcJ8q6boeME1aOjZrwYAFQyWd4tjy
sEmYmEerWZwDtFxR5SxznTSoK+ceBqxyszrVBrIfY4G+cP5q+uEfXOJv2+mp6M6K5pqfcx473Esy
zU6x2OlC49FlLDuyR77AuJ2hJc6iUTbqWO10bh/0Y+sxRyroPvDji/X3a9H34zk91T9RLTdpXhDY
FP00GgIA7HCEcF6vuF8dvn4s9Of6X1Z5JZnErSv0PQUcmAfG10dozlvzuqTR8vfbEn+z0FLkYb8v
CTg+9f/Umj8AolKpLuc8AiDqtGo9xsymuGAM3q7+EBIH/TuDnQxBlCAUWy9hy9+gjp8Xf3rL6l1p
5esxI2iu4AGRgl/doQX7jn7fhfm+bifteHG/v15S4V7xP1SFfxlfn++JcHwMi2655zaVEM4LggEf
wL74MEVhL2HECCl16n1iDQCiFHHkvxql8GsBr/z4EE9B5doce/mtz4dAqzBCPG4TwCfJZDAque83
OiO0VSRSxVeGWP3fvG0wcuNkVjG4kZ4NINPjPQrKLG3WNOuxMFYImvBa0T4gNeCuxyhwadQel5jB
/k9Ak5+Xfto/5aW4ZcyFb9Zb0WC+Hox02GL4ItSc/aqpTKAL2XQGrfb/6i6V9d9fvPzb/v1xffkJ
VgulHBxUjpp1R6MyZd65CgE4WGCO/dD3g2ltIMIzb7tDAw4ORGbsBiDfV1deNQZVA3YTt8mZxvVG
G8FLg/8czDTz1XDIX8FGZSgPBMaAsET/NBx+bMcgvtTDoXS8E/ew2rNKBhHe2IYYg16hhA/Nvz8U
6ZesZYAjrCYrfTz+hvLToRpU/Xs/vPFShgzWtpGHrSrqyRo8/Gz1ZpkvOio0ya7SJGPW5TdQGYpi
uDsuTlWLFrVuhUrqzKZZVS5+TX//eP1f0Ot/fLynfVIPAjEo87BZt7AvT10CuGw8ihEdgtira/1y
0P/jWk/n4IMBEO1QZH2QHeLtfTQv7kcwEZGQTgMbHejLlPEXFO8fF3wKfm3eDM9Jnwte8KjBgO8D
0TgW7QQDOOuNsQnsrAJdfPFIu5/6dLD+46pP21DMVaHKtKBZI10CKrk7QicTpGmjv2X077AZt94j
+7zTXuy/P/jgXy78PPNDqmJ1cJZ5l5RtRj2h69w590x69tmCZKuOGhRE5heLC93GBgORJfuS5h0c
uVPtKi8W/m/9g5+PQXmCcPvRra+oCQsfHMg4qWz34xisG93/iwPnl4j7jws9YbX3/iAszmduu3NU
4D7NnQgZ4VWa2v/lGP/HZZ7KrjgPBkV85hi/mExCfLg3JIk05Y34VRr06kLdNvoRoJrHPSpTLenq
HMxMQJYgh/4x8niFOP+XW9Iktd/ZFQvaU2zKy0JUsqZ3X9+wvOkAOJkiBquZ/4/u6a974j9Xegoz
WkrDpXfmSo0dr7u3dHURrozlFSk6hT9uthgzvCgs/kts+89Fn+JNMshD4Zhy0Qu3hyCdB8lUCf09
tKrX7bJfknyWx38u9hRromOoXJruYix2cHQgWWggu2lkd9Z7LyLMq2s9RZhhdm/bUOMI0yCYFKzB
Gw4VvD8LVwtQ81c7+fcF+f9uDeO3fy5IucwSSci4tYzu+yhxxrCohqNXtpi/Hcw/nmBfeAoYYZNK
oTIgbl4xSz9heoA89IjLL40rJ5z8T6qNf1zuKWyEsdrrpd1D3CIZdbGG+nqQhYh45/z9bf0Wnpjw
QzKoMPao/zwHRqt6l7smKt3T49TbyObbasiMub9f5Ne1/vMqTxsszY9lEinDO0XGba86pN0Wmb7R
m+A8QSn54mq/rYifV3vaWf3onj00adAt9gl+INa8MwghFL7YwfJvC/3ndZ42VV+r+8e05K4wekAq
7SYTOHKkTkwywLsB9kzkDYGeutMLC7qHgbS+WK6dIDTjd9B1gB78PzpZ8M2fd1YVNJ5ILBmqR8sc
duL/9rE87UsGlwZFe+dVd5F7lEyGluP1TGX04um/eCrP5Wvveq8roeYy2GPgQFdgBm90/HlCm+C+
fNfdPnjOKn68A+1pW/Yel5tSd+8ApAQzMc+++tISSQiaM3QUL974r0fSz6s97cp7UOWZdu7eON4l
eDXQymnAyVqYmC+e4q/3pfQpAticsvoHlvpxzD4SLQ1DtX9fC046QrA01Qzk9hRIDCF52dDu/xoF
flzt6ajtX5ktLQ2FOxS2+ruh18RQIR0d8USairPKRC4DDy91c2yH+m9/v9NBt/f/9QaHIiWPSKAR
hk/PNLnesbus2/saQ2hPgpeEtwfDD7uWZ7zurbpikcODku2ChR2+B+SOPdwg0Ru4jZ+gWROwHwa5
tDVrMB5OWvu91c8Qregs2HQ8sU4a8n9Y4D7GZGg4aG+tu8Tytl0VPopJUGTFjACz/n5fv9X4g/5Q
kyRRlAmt8lMU6qWN1B8crzzT73gsesW0ZG5SsOmEIbCznbFkVKvIfkWO+/VN/rjqU0zSHlE6aBWu
ur2NqatHYOG4Dbxanf/e433YPbImCSLVKGNZ/3nmKo9EHDbDh7TGo2swSabpW/ulTaoRlHxcdBYD
+yVs8+/90F1RlQYMYmWuxZ+d+WM/xJKkhOK5Gz65Z3KMjvxx7Sw/IsrSXaozIW44Sg3zVZXwCzj2
z6s+RRfhkvUu0oWrSvp+T3nc1+3EmHcj4qbM3HM/F39fM+Kru3zaC43Wr9vwyvVMeiad7/BZt6n/
ueK4m/KHpbD74lR4ecnuVf94sBxhyrBub1zSZLDu7P+Qdqa7jeNMF74iA9psy3+1y7a8J3H8x8gq
76u8Xv33UI13onA05oeZDhpooIGUSBaLtZw6NYrjpeuGL77THDJ5zlFEQyV53d87av0Wpx+X69tt
eTN5HZhf4TUQeet0gfk6TLGvi7191QL3Dd57TrU/S1Q7/Pf78Vu+ZOnmq93Bup/FDgPF7lbbXUCb
dhhM3p3ACSnwv4rW6849aX4rd1r86t+G7rdoyQm6Tmv2tlYVonkUJze/Szc7TcIhLcGh/4p3N3Mi
kPOfii0vMe6/5UqG6GqbmaVPkdsKQCYDGb86YRj6qdvEoIOKfazDVZUOSxbI2GSNVXoV4kzyi1Ck
ThgLY3oxpU4I3pNxxqh6Z0K/oxPHA/bc79w8//VlHr/4tHg03Tm9EzeHUgip552r+Dqj1HKR/GTW
cYOpmpp0CI3FelXXGgeTl45R6ZM4ZtDkIAzbLwwLH35HLZU9NoWJ+NupFwRKuz/XFwfmee9NKMWY
Fc6onVozCWpuHMeEYV+W06ZY5/tt9wkkuC+e2b5K5cWVevQF0oEcNCNrLLbihgfQ7ZvRug/IiHUP
elxySDe46C0LLiVVyFQCk0PxCksXd7FgWqrLmV3PDPYacPTe6cYzsMfxyys7DRa6rxxqWVWc7d/e
iPXWyrY28p5bkypKZgNHgogB65K9x6Eg/N84xtbp0Pcx95ouSDkIFnxS/djVfrTzvGTaT7zI3YMV
70et58cXoyQB9ms78pRUYTtwHM+zecbnndznpAWzAVCrhJntYVtvgpNgsgNwENGi8t3vewrhKjXM
I7SC8MzYgg+/oIbPl6rz3DrSLBYJZugzq+YekhGgkcS99D5o7fbbV79jMLGtrwTMq+5fHmYXvuO6
P9/mq6s4I/inraZ44xLKMKM4tNiAU7vRpH+gpbr14lY/uAJ5ya0gdX65nOzD6SQY97yxLcjy7QRY
/NGJg96UduK29WF3a90/kGyVRVQevPTmnKfWdHW5cwEv/Ub0nE8UCLqiCyjuHV/pxGW/3dd203eH
0een4uCN0lfn5xLKmOz9VDtm2ZaDrzp5bwomKGDmxia4C/sbYgLmtI01vUih7Sq5st2rW3ajukRu
azweM62bIeGYPGHwXv2pw9tDO8ZjkSU53d8XTDJ0hra4GObhyAUDd6IH57gRpH24zsBxtWbJY2HK
CyUZN32hL9NKNRcmHNIaaAx3MrnGa9JQI4xrzHQIp02Hru5aQXPFSLchcaIXKc63pBnm16JzF7ag
2qtlelkZe1Tba+nQFDseMM3xzb1+cL+SdxJvTgzjQO/FSP0XMB+vnaem6hsMxQuTPwSFbzBmtdtt
f8s46xaEGhNGldT2bjeIcV3bYecV6gbgZIbDO6O62KXOxo92595tUfLeOGqrC6sHdeNMJ7DqExuM
AjzmYzCPmaLa6bhK1VYJlVzmM5lA86ij2uy21w3A3KzdOOyFLx3X/f5uPasyqiUTNX6fseQ0LzZz
SrZCYIvk/iSbI3QQfw2OAXyt3c4+fuucQ1fMTACN8azKG5mKm5xbmMIeV8yaodWvO5PkHfvLapcJ
73gAVKAL6yNDeUR84ry6zSfIxf2IJm8x1ePz8X1TORM5/qrwFfvFpZHpNicN7X4F28kdCwdL13dQ
rCYZ+pb3WGAJ3uj3pksG7LI7N5Y1kws+RqcmdcaYOPGc+ef+/hVHXdX2UdIw+lucZLzuq1rleDV5
GO9d0ZfXSpgLMQHoHcfhBzQZjNwBl8Bkme9F2FfcopIq8G/Zki2rnrTF9mKJ+7toYzZqN7/qNIY3
CNCTic4pD0YQJ35xpdo1MKhYtNf7t9mcUhgl8t4oZ9ypHky5aWlfWZxMS0Pfl7SmOZBEMvqgGwcx
HWTfIJmhvuz5L6+8IoSI/ZNTJWRQnX5pnPhjWHLzX1C3Q3q5rVZHjgPe24AJBG5Ck25IL+fAdvwn
ZpQovQRxiR/4KLmhL0gEcUibljCi3sV9FgS9DkMOJgn9jC/gwU9B+3U+ekXZ/+NDnePDCnIvRm2h
Xyw2G5bhCDKceIxY5rIFg8rzdOP02r4R0HvnLcJIFSHoCtMiox226/t5rp25YwyZAXPcOfcAuSf1
DjQgaW/j26DzYehbK/Rd9V7lFq+45Pn0PKtMOVzGhnG57ebkfbTrjgYVFx/UYDzREzGRp3BPlFot
nNSC1FlaX82PO3HLkurH1UsgHZ1RqqUWd23Fg482qWSIjXC8mzQ6fjOZSeEqqEyMKVk07cAYYKvO
ssVjySCau590z724SxiuxaHfZtwRrhm9KS5sPGSaFHdK5fvL4KPG/dRY6eKxXjvPYyiyGKslwsKY
CIgOmHGHwDBSwTpU74Yp2TZrvU4btxOL5vHyINlqGy42lbCr7S9Hr51V5KrOWeEeWFJydMbIwZO2
YZktxvFgOTKRyhP+PjmuhtsTlhy2dRqlI/fxk6Xy9XMIVEHDtrPK3jxduE6tLGgRZyTzgeF2r2K5
S7ft0x5Bp36n8+Yqc1sK42WJPSlIvuiL9JilhDgk9apdLEgCnV3sbKLewedwaXePmg1P9XCprlRe
oSuI3VdXy4OhcbitK2hQwPXjbnKbBGYL74icDhu9ja2T28GQNP3II+Wo2HHxKj8w2pbYl8IHmFPt
YJwO3OlbiHrdhatAo1Ue65Bjc9qN/u7ZZs4x76QqpC9PTv88UTJ2q3GaZun+IvI6glWiS9c5CuYw
gBsDMlRNvy2ZE/bLR7Ak63U816uLw0JstRgu1RovZswGgemdTrwA76j7vhuO7NfB9uxDuia4Ez/W
W+eF3F4n2/pPd7/ZXAbNpv/aIdEZudG3139mSM/J8VYh5Df8QsYzjSPoUHhaFYf093qwblZBt1UN
SjF1W3ZgN9PKfn2yVyal+5ZIgX0Npu2XD3ENIrAkqpbrkk6A3+KknZqnaaqtG4hj5OTNJctM5iuI
w2vKfFzG3y1HHW5+qz6yXVXzRVky/9dKJQu/2B1WK9vammBKSDYmpJcH4RdcOlQP8FjVTrlYiqT+
v+RJTquZbW6Ldbr+o/4YHMJ85nqKXP4BUtbeus1QIB+XJap1VG+4rhAt2fXTobab2ha7LAoJSZIy
l/NMLu0lfBVL7aveTsVKZZf0tDG1lQYsm3RGkNw6IxbJENGd3/NfITuh32QGbF+ok6qOqDpT2RM9
bqfzW6XGQg9B9jFOAio0PVhivTtBV8cd9vvKlJFia2VPtGIf1ttpFYljAs14MA+/gApYTugS2K1A
JJ6UkyzLXumiIslOqG1ezfXxhsgZpFEuqSqSxWsYa88Qs368+PjceGSqyohSqmS996s0XRxNpEKp
i0u0Zn4rhwqhu9smpuTPf1Ra2fHMaueTWVkLLUoCMvDMMSMPe0dtfQofpH2PMNqsxgrzJy79g0ua
R3+FN2p5yuqLZQOhJB/PwTMFGRKf3dHaZYZpw615hJevFlh3Sl7Ke1NWfPp1sJJFOu//Z5Fa45s/
ibug3HrYBF9ortrZK3FDfkmT7NH6VqlsduuNSHaK0SR1JxiTZXW+Pl4OtEBBG8mxKk1DSRDzS6hk
iRa3eWWa/TlUbzJzgxEMTuHtcxoRpKK4EGt5363P2cJXnKvimsp+5mUNnOu641wx9iIxA6tUj0na
jAB+absRxHdQmyhElu6vZdQMSwexUW1Ip6ndK6f9Yrfgmra9JHjnYes6g9SC7sZ3m+5wOujTC6n0
8lRSpVM9WIeUR2Ymrimr3ASjdTgYfGxaPKZkMzFKLVopVQa/xIs3aYj5a6nSqVYuO0tfHpfiqiY7
zjQU3izP2cYBmS2emKVTe1Jsb+kj85dMegB+e5Pn1UJfmDoy8SUv4KPnUXcXxLQAOGQ9WK1gzznQ
ETtzxOBehfDHC67JAMdsfkqveoZw6CEdUaiMB8xG4U11nW2AQ/n9rAqUShW4sFzxRQXDdNtf9rdF
g3PdCQXexMJ3hscgCCEcg9gTur9oqLytpdawIFRK3po7e30yxLmOqcJPQyJQIjPhOot5H4KdDAoi
GCHBC+44ZVWNoiwGL6hVTZOenEr1WjNvJ26Q2OW6M2a0Jb6zeGQhWn/RiUrXI90VaZ7o81mlYLmv
8LenoLB4YcoKO747nc6zNJv/yQCInNaeIhC0BziKlIOcwS4ScfHC6UQHKpH1uE//skLNHl9mMK6/
P2Fp7XTrrnPoOFICUDOKYUQaDFDw9lvV7USM8eEyVz2FWJV2S5arctusZ7UlK+c66/myG/4XHhQW
JJoRGiqNVmnQUdhqyWjtl1Z23e5YJ3kHKjE08lKWGHyEDlya+DKKu5Qb+0cnK5mr1Vm/GY05ekVm
hS5V0g6QAGFCxDhAJx7BEuH0GL8dXoI2vkb0CUm0E0F+8MaY9pZy8YpDlivx5819uzKPf3abvCkU
ITg5A4dkPX5czrmo8Kzy3NWD9cvF9ct5S323xvpBGmS9uTOC4R8eVqfBxBeKM7uI/BaxaPVpSLEA
X52+zT5djVHr3vsEoas4jnLP8uf05XK7Pv+fJcfR69LNTZIPuBrpe9GqLDxZZSZC8XbIhfXNqTKv
HTZsgBjVJlTu4icEY7ongE1mQt2VwfQADFw3DZRWTWHJ5fp6dXO3L3au7K2TT94J0G8AtuclZ3yj
N0xx2mWZxKIVzfPKBTtmp4tK3dxixL1JPSK2/mI0IJt7oIJOC49oX1NILMOt/ZIoma06pScj1bjO
z8K1FLVVElxBvGtBGESia+X0oHvyIamIXNzoz3+XVAAjy7ts1Qy6HX6bzczemqtGo2YQBY698XxA
dTsmoShgLXDngkesN/HgI4AsipX/g2X5kSxZluplXZlnZsPAp2a6a9IdwSnmTD+JXsJ6HbMyJ0gL
KYu5Q7d/fI+Az0AL6b9pjpsXJBujz+2/8nx/NkP2fO36PZvOjIqBMb/4AS63yCFDUuKbqLeHZ6Z4
PMrN2V9bIOdV0xnN33UthfqgyfPxTmYT/sPaiKR5m613AU98Q3vjqHLX/6B0P3IlB2m5ulxN0nys
0whbiR2OOfXuJSQDoA96bcGr33llRJKAolZ4wZTuvlCqvxvVH/mSr5QtU616vrPPgtlUJBnfY2TP
E+4bpnwHmxuFsO++2piVP54/gsWBFO53DZjUalNDsJdQKAE3LcrrbtsFuYXnrdDwskQqd/tHmuQV
Nez1PN1cON7WuLuMyOyIdDnnWqPuJW6U6nEo90V+5Em25H5dXGqZWB0zeRMgmfEIIuBezyHNwbhb
gXtt3cLHKlwGE/m1Rsn/Wa/S/fmqYT9asIF2z0yzMVswd0YhISN2GrYk6vfwZ1xa34v+JW8c/M/7
LNmwVWpebIMmgFFrMiJujElM9tw3AaNWmkthlB5prmS0Nnplu5otuTnPCc1nDEjumHOaBBzGIoLw
vbVF0q5ZBXNJ+Toa5t724w1XKZXc7pqZhjWbr8ViA+/9He966/YcxyVg/f4mYn0sraQViZzzjwrL
7azr+na3n8IaKbCFcB03ieAm5tnZQ8HK0BmQpkwyArjhGp+kmmYRE6rd5g1eEkiIoU+PhpmLX0Qp
faoqOpaVeH99mWTDGvfbwdLmwoYB2xCcA5hORvh6Qp7SUAuD9ODYc4RowW6k15Ner9/ZBlHhBNco
qA3smKob+Ymh+71yv0nQ8vN4941y3+uvC12VzFXjMsu21hwDQtyOvWKdhDW8EQQ1WZOnsdmEhHwo
LIkeK0SXKXrN1Bu08AMjtuSMYi2brvbaXMNSjs1x/aPBdNPgHWa1P68zOb40dMLOm+FVLGfI3DgR
x38qvqHM+yt+g2TPqtbmVCOqFd8gckID6rkhmGYM2f/HkpW9DUVpkiW7Vhfn6vKmG2QNvEnyXmGS
6NUZ4Qkhtm1/8EhAqT9cE2ZUvKjvKW5aqWdfFC8ZscriMqVZKd/wCdHrynPiD4HLwfua+RS1FHtb
9lYUxUmGbG9r+2V1y2pn8YV4HWzb4MoYNtwdh9oaWD4lKKOsimwWRMre1fVqzjeWjkhg25P3Gdhc
RoM4CPTfmiT5htHK/Tc4vl8yhYoVLm7jcNdu1gGZXg4Vd0aDmTcg48XGRsM0UD7BZYaiuEbJKtVn
aW2qmVfkAcROIMoNnJgiB9OR8kwmeSdGKj0+yjIc3a81St7UeX5YW9YJzWkl5kcyi1ugYkX6qfMe
APMiAQW4KISo7TX9hDKc+U2kv5hO0FemYMrMVXHxkrlKa5fqfmFwX3Fmq8G6Mw27jBEQeDrL6/l+
9tbcBxEzJvpqA61QZ7lmbd4bqVFdCd1qkZyHIPQ9DsL4BWcL3AsBhPd4z0sDxeJSJdN03x42M2PH
Uk9u4oFlm4vqJInNDzLWTHyi6IIyK2SqtlcyUJq9rC33Yo0eLnsaXT3uEEUIZiqGPmZRUJwfXIZd
fapwuEoNk2zToWak6/2V1T6LxqrkWSNqSAJ6byD8G9TiL0rQS1fkYKJh4xXW9WX3+1tpIFVHLFks
rVapa7O7WD7Fdto5BcDJCT98F4Um79UnPaHYcKGv8qtfOGTZ1dIu89v0VBcmuZV0scmEC4MBqT0S
yAAvhh4FS5XMhkqmZLCMZWraaeVu0GPeXTGwrgabyl6LDBfKQufcwwFg7KE3ZecHPS1G22ipSN3h
zBFzYIbNzqtDzrUaHRM9EvEGarHhc9/aRw+EhAhz+qm3ffnuN3lH219hBS42UsQ9cLYdv7mhodWA
54CZehP9C06wyucqUd4dxUObN3oVbPJmsz7szyu2tRGNJ3DdiZ6lsOe3D88U79Q5Q4UXIftuizmA
y7ouzCPzUHh1SNvht/LqiFZLnlbVbSlDVRftsey1Ve51OBbqKOrJZb4P0W2y8bqjtDlgBvsKp4lh
pO5b3qqkzqqUVvWLOivFnPvtdrWfHsUt8boJfAhO6ju5zorDHxKBfarMkuJeViVTeL1Nb8Zqlu/v
Fq6HLu4xw2wF9K7zBG6dS/IfjW9VMoT14926X25CIo5hgzoHCkTvoe+8vglvXKmwKg2SzF81tVfX
+oI9FTEu6MruyPkIw6YPmnP4rVqcOKBHRkcyc8fd8aDNFizuFo6TunjKAjALcXiIxGWGyx7TQ6Y1
Utg6xRpr4tIWLuW0TqLbuOd7mryP7jnCp+H6IVYhR2f0lZUThRmoSZbudtaW2dISEusEVcFEQEIA
/IsmHuHgK9ancMxqQosL67vbNWthikvJER6dmfuethg60+u90B81bKZeFs78oUJoaZ6tcBnz4SoF
oSmFk0NqYMy9xMsLzLrmDAZETu1OZ+heXqDJdaKnIav1PlUvSY5xfqBINfHSFITPdEZ37Oo82iJm
HY8ZtTMa1HpMaVkM+fvyEfpmkx7Fp0PyLTorometo4SIKFyWnPu/8A3rbbWRzmdiA2gdCghghbmn
c4iHiyyf4bzlCBwSUyp1VimXZJT22W62rIpoaueNW2BkY7r6gRO0CZkpOT8rlEslTTJI1ny9aEAK
aRCnJ+chDciz4Yjw2IciITIYVrXBKClEitvx6HQlm1Sbm5V7BUaD3OEFFiv8/PgDUD35NgBGKm1S
vSs1ySzt7etldT2zRB41gTAXBdb4S9jcnfOEA0YP1uMVlvXJFJ9RmQvCzOrz5TR3d7tnkk1E4l9t
QH8ey0sDldVVbGdd/H9BUVfVRf1wzOOHWcwhAo64RoOtO/jqMUnS96PLizJrqXg3ZX4Sc3PLqhUR
gbe8iR0m3fsoHuX54Ur4lFHscIeeQmlUJqEuRYpXWzfuS1OIFDj9JEBT6U0YXMnYxqFzxT+hcTmP
Vf3mkxt9Mv+yfXIsKP0VrnUpfKtgGWUaGqNe1TKYl8Xit3wKhZYvaxT6CCVvqsxSq5IrdckrOp13
C7sqvKJnL+iu/T/PWy98bdOcTzZnxeDAx9pbwn6s/9JeyQAtTvXjcaMh0RNtL6O1X49AsOrBpBGM
eF5HIXwfXNZK2LkCvcFETEALKF1Rhf2tS4bpMJ1r95rGNnNnJ5fOu6AlGMDrLVyJY4x/xlVauarE
nfJ0JeN0qc6uxioTT3vi0SgwGv1pcMvc5rcyw6Pwl+qSYbqeq9a1Mifj8swERLcb1xjLTdWj5vWc
juYMvxvxd/RpDRRXSWUPbclfsmsnrWYKN01EwmK6Iq42YQUbKxxt3tM+ju9jnVIlHWzJSNVsbV3d
ndEp8GpeN4tBWwpMNOcJCPENvihRg1c6pOKwHrw0tuQ5nfeNNXkdpGYBeTvTExPeQpDnA1S4jibR
hSGIF4wW5YdGrMyoqcRLNmtx3uyrtU2+0aJ/bCbchwW5nWonfIHZg0h84UeVuP+5gNRcseEK3bIl
F2q9ntPWtBUJLU844qeQmzvtcYU+nHbTAM61DIabBMYJlX0srfLUQH82KL7UNBzT3+/R7KSt17NV
xsVlvgDj/whxnL33IqrCgk1Embor3+UfedIhH7KpXdkckfdsE6+K2iHjXZ7AYIbhlTPW/eY2dpk9
0p/6kbIT+B8U27ZN3TKZAZXbk8Lra+yqt9rpdmKfx0GXAH1w0BwKs6yVEXzdDSNOPtUpw3Kn7S+h
+REUhNZ2R4of6cUYJfB/BZhG7tGZLNYb/Rt95jsrdEnYob9fox9x0omelzVmW9zZYc8DPkN7HiQ9
zStVq2U42LxkCIeyhk5cjWFbzv69AVu2u1X6cSXsYeJd+vkM6aCzQ1U/nLZnFIsk2gCW1ReLlFFn
DjFg6tV7s6fHy/6Hd/BHnnR9s9nqPj+YLJunAEv5rke8vyOslu0NSIYIf9V9YsjvcOYL9Gn/87H8
f7DTP/KlK1wxZofK9YpqXVxKADg88eALJDN2OgJjoByF+g9P3488YVIKWqVr9GJac/b3OXdspiHY
BtZ5hwKeBC35LcX6yi/ujzzJzzhb18tM05FHhNndDXO6yKVD3T/c+SiU34lumQPfEQOf6fBW5mKU
65U8DLs2Xe52mTAcFDzo3MdygMerEd51nngHVc9uuUX+Wa7YjsL22ptqpbq55JYCyPZIPPUgqGNs
hSiG5qW5ZxWCWblGycXQ7zX7aGVYipubvwOoL9ZCtB++kVCFIuDxmeZNjQ9MhdwTVD9lJpMakCfG
/uI+Hka1lfPORMYmNqN/faHW/STmsbg9Xw/zXsTOodPUVw7jpcCJbUJvCUGhywRTMc9bGbgoDGcO
Bi6cAUW8mVXf8Hli2G8C2RhFiDijkxx1E0ceKYKzvJHk0X5INivdGav6ao+O0wSaWG4MbmcA+JH6
4dcWomjSRsKIXPMwFKyB7fYZzP2tOJXSYnzBcuaWrrDsU3Wp1ysnVI8uReGJCI6KKwpIDp24uw3T
mstoFca/qgSLK/Ro+ZIJW1bW85qxFS8H0++ShnN8m+AO9L5WrWv/g8bHap7aZeo7U9D/o/mUYQDa
vALHUCPfeq976I5m3UEozHanw2WbQVH8bfsqBfuHtNlfl1xuLKofDsuTbaJgz8k8oiujufLe7+0A
HD0h02wA1iXS3tdBJLxs1WarlFuyZ3o6ta/aXRgYoJgBvq5IrAygYCF7nnoq1f6HwPRnqZI9g7g0
O9ZXLBWVoqVIMHn6A8d5QZncS6TmChRexiNdkkyZPV2eqrsj8kRXmuiLmGyYShGjv2dap/Ckh5/R
Y2umsp5y2T9NTzWiB1ToFnpkIRekeadtKIIzmnXVVcLS87MMo1a3GBUGS9zvB2J1nNavC+HIEngm
wT2KYQgOaU8njU3fxXOjrcyMlcbYBYnSlmrneTrNxPVcOs9i5iPLpDds8PXRm7tV/wMaUV/ks9UO
bOlZ/giWCZFXK2hLb3vx9AIbpuBPP/CAkl/bfX1bOE+KYyx/lArSJP+1vlvq+8oaaSbBZzASE8G6
4LFPULrQuS3ySWQhaXkBFV55u/QuOriDzq19gJpq7/e9TfI9e6IL8bFyld+fwldJT0N2uW2OWu5+
4G4FVEa3IJPIvPru09xj/LcqhaYUKPmztfv1ttHENlSdI20QnDTOR6/n03sI5E2ZWRbf/7f7Wlif
ZPsPh8bxtj8hjjoi3lUQEHQzY60H2SEQjmirqpOU39aCQMl/3Wr/e2ygV0t0Dz8HfkOxnUMQq4rT
y6mKH61Ocl6h+l2ap5TVbf29f6k69tPB8xZz+FtJiAYgC+DFYbasQFbQcN67uotnWvMM/IyPzcyl
I9sKOoLas/+sDMBLH93CPkjvwL4xJzspFOsWJtjm7mQkyARxNuwRc3Ne2ZKL19mRi2YgaFUFblRq
mWTFYPnYnq47pBMsArOIB5t3RxAZ8vL1o6m7flFZsfJsO/B/DTwDlECyMTG12UVfZjVdlDAY9DER
VjogPHOBYn9XPcW1FbfkbwdfkCYZk/kN73a5sHVArLu4O+lywGeGInG4ByxX6tHv/lhiKU5ZzKn4
3/okQ7E0CHxn+zoSWd7WaR19iJcnQO5HDJl1vpyqv6LZQjCoOCSzNhMaedRMneK2Plq2ZDzOC828
r45ssijJQae3R73nFCMHtx6Jd0dgh8EkUC1q1ZWGS6jMI9mSJWno9uGeGsjGfWU0NqO906gbwE4E
rvKj529j6BPHVLTZfaVTpTpuyajMblmdxi02H14k8WQkE8OnfBRaHhDHWUT30FBN9qXabMm4aLst
BIZVFlxpIfScvw9Urcje4UeG/h6+SNDJ6rbtUstR0DTJchirg5UBA0TTROZ/0Uu664h6J2YUPtBj
m4L62nvqz73Wp+oSG6olS2aDIZZLvSLOGN6TBCrk91GFDkgDGBC6xUV2064oOdv+5+PbVQ55YdaH
ZTQaVV3XJMXeN6YwSehmrlxJLQQkBnMLt/pDi80k76a+Ocyb7IM/Of2rjupaQbik2bfb4qZfLnex
anDSAaYr6NXg0KA1jyxPdF+o3q0yeiCzKFHS53M6q5+nc5bbGjMlfO+cBnRC+rHIljovJmJFIE5U
1h+SL1XybZWX8QoLljR7N7OOV71i6aOkNeslk2U0c48OI+f4iTElXyvn2myjaHeQcdDtLr1hwyMz
77Vug8fnnof6fzcqP+cu6fop0y+aueBLRGNg4M3cfX83pLoFRL3u4v9h0cgCaa1tABBoKHSP+FwV
spXmhArbIWn9YnbOrLo4fxgcoSsajQYD41VkhOBFFUBXkJgMVlY8KOWJxYJUye0/12EsWG2q6IDg
tkuIbLoBV81yXtptyFCjvmp0aY5hfbDZcvPrtHqrMyhU02FyBE2RMWGRHtAuGYgBtZBrRI0cU653
er2j16b/1h02ehE9XIJPEdyt+/2pBEaV25u/jl9ujj0yEHKR3bgHMEXkbJZdYOSiJzbPeL42acXY
K2uaiuOWW2B3d221mJ85bnzFhCeUwEd4iM5H5l9J4IfAHJs8YSqYterSy42w1yWjNbUlun4IeEsO
UEf+6ccYkN91Xqr9q1tNYAYDLcBbdkwd2uYUml6eTP/ROV2ydKvsZMBLawgnZkz9XiRbU6Zcnp54
xHnVBJReC3T/aTgPSI8MaUr5VDV8/YOj+HPmku27wXdtNjS2QbAjEfDRtJjB7A13BYAFxYLL/eDC
giVLZ5yWl62dccmYk+HR//uOu5I6NVpjez5DeYdz71/pdF2v21WSMrZuymWhS7rfWdsG6iWmKQTB
O9CIAV17VDpzPCMlMA8CFPexIc0xofLdLkqVHGJ7dskq+yV3m4s06Rp+ug9GOrOAQY0ynJKGtnDO
IKf2otOpNDsLv9n//Bxf3F375rYguRCdZk2MbedpRc2s0qMSe1SWjkq1r/iNkgtt6EtbM1O+EVaj
YdXZzHluz15lRZ5lQxj8hw4aZrp0tHEaCa0Gr28CYqv27Mo8rOKHSN5GvVa7V/YHPqQlMtDjTQz5
2sYLqHpcHWegAfsnGn9bM0ItOilb0st82aJw6Q5Oj6lh7Gzx2ozH713Bdg6R6gs5Hp9iZU789lg1
SiOXokDpwlkVa35frVjt85jFTkO08hp36y082QXzZIVyYoBoje4sPxYtGgDINqnenlJ6keJHSBdx
Om00joYmtpzeA279dTQ6JuDhSbeEH7DXdA7Np2vCawvDqLpfWLylj26H5GZsqlM7vdpCuge1CYN0
KVAvxt25P4I9JxPpHuKmp/3OadIE+azYf5W2Se5FZX7ONlmqC4Ngh5u1KwZKd1ce9Qc2/6sGTTVh
DIx0IoNKQajlswvH1ncabJ5oYVZ8TWmpvHgQkttxv6xWy/NUaAP9y8LvG8VfZNpEoA4Kz8XB9h6v
v7TuUZAoV6NW5+2+NhMSWxa6lyRgZ9dNHhx8PFD7zeY5BJMssOUK458zqD44dbnONLtda+vsJpZa
iWAX27WhPLT8eL50RqOuGWjPlGB8tp85N70z1F/+mzl3tdETqJ9b9P2p+BzVFcjvaaH+o1/T6Wlr
is9hxMM4WQ/2zq0j7v8AYIaY/7FzeHrJk2F9leNeSkO74ilINk+/mpWUeZScQiuxmuN34020o5C2
ePHRuzVMoMTtSraq0nRgUaxk7XabnW0fc7GeSAuBfYdoLTTDdvOtiThlYqgsp23XqjWtWidcNPLQ
p7DJW/10ythnNvkckKIJwBuJAkzmgLixBSW7oa7BlF3wokzJwKb1M2MF68hMZ9RbvbygOfiowvGy
pR9yDoOxYGKYJcTrC3euAoaUMswUxUumtbK8Xdeb7Cp8HLwcfCox5mG2QclPANr4t5O1BgwMFy0r
uYWjoA/VzWT4PfXVTWZlaaLi10im9nysmyAl+RpB9uIlN6icRWS5GC48swMdiBstu0N3HTSHzARQ
mJrSwl9RuGRqF7fK1m7cj5z+mBnlo7mPWBvEPHxhHMIC+ISo8J90F+wGXDv/j/KfavmSea2sG7t7
1TwQWnuTOwC7+8x535JXwMsmvBfP7PJTJ7y3g6fp+3Cx5HNUu5CD4mW7V9gFS5S4CndgY5jTxfnE
EfDcj3npAvBuAbMaKdYl49b5lSr4ONiQFf5aQSkJtH0RbAR7CoUPosB4oTlQTfp+PbzTWJu5mMNh
37xQLL059tElsZl6RAb950/FQyH8v0ffLfmwFeNqNBgCLh5KSoqmR6I89kn+0NwLAURfbRPLan3F
jZIc0vn6am/OaSacEpEl3yZfhN8AEqm3cSz0tyqegFJXrChQMsLZYrfaWAdWWHUMChQMmDs+kdrD
PgBt7VBkdNppG4v8RHHci1rpi2KHFdbRkqxxRkd+tjcvuWYkUEKSQ3Ug4cX1I9SeApx+LK/U+hfX
K1nGo3nZ3tM7t4GpET7ITwoRdAqe4mb03VBOP1GYYUuyg/P1dFEDBSjia8LbaSia9Rh16yybxPZc
/1vc6TTCNzIrKp9K/OZHiivbvHSWHmwoHrB5tWTtVJ2M952aDyiLj69jYAGJP3nLmKgrUo4fEUf2
SLZk8vT5aT2nUwWTJ5hiPUZWCVbncO3mLA9tLRAg7c/1u+Joc4D9I7mSoUsvegVA4pmjPQdQZMOh
iknpwi2R8vC87z433kU8hKARvkjTU3mqN6EYGQqKsyFDYXzfQvN64cDuwXodwD4nABJGK2JwyjTS
+6GYkCMyfq3+9RJeu48VM0eAPPh6uTN3oddn5q6BiRRNcmTZyYSMln08hUonbvigKpOB0/AhoG3z
ZHZgzxIpdyobet1XnWApRUrhksgUKdZx1tDsO9qz9bVwxoDw8a5ddaw+Y06oSAvaiqWbF20BArwy
oNVv9+r+BhprXlMaXiNs8afiIS312YvfJFnGRuNyPliX3DLCXN/VSBAJ7iFwUpC44yDDGkKY2O8/
PhaVvZBbbc+bg7Y8w/YJUilAo6h79JxXgkPcNshqVZnA0rb04iolc7ibzW7r7UXcHUD4AMOC0T7E
XlBa2kLkCik640ZdQJfL4EB3HyMw+0c67VSZ4FJkRPEzJCt5sWCpu89ZNe2oouRDLmIUzAI67a4L
9yqS8qN6KyBORxv3kLTDevqddj9nyZQENQmKfksJXC8LmIufJNlSc39LU3PBQyWmNTA9jOEU7+so
CODIqfo9Xqke8GJ+7GAIdr71qYJMKhVQMqn2yjKml434ANEvW33ZdQGUx4M6PqzhURJY9W+wJMKb
o8zPKDy4qmRQrW1mHeCbRfLBS7qXBEyIqTkYNmC/pPDISA2Hs6szXAYMRFTBJ0o5Tmyq5xYzhWsN
IEi/fTdtfTOPjc1ePCXMYoQPlO52mgao/jnhgcU3Qtrz+lZHVd8ujQ+LgqW7cJ/qmTnVt3/8disk
TQIdl/PFxISPs8vo2yadykQLleDxlS/NihflSso/2xub+sXY6SNj0hrvYtHr/g7qqrHzaa/9qvpt
io5u02odgEqKsIUw1VO836WJyeI3SNq+O5r1xWaZr/2YD95Juu/wQ0TMjfg6tJbuvdODnlQkTxcQ
8AIM+vY+z6+ms7o4j3ejPJarVxsCYw+dolybuAIYOdcYRoNFYv9JlZAf2CejA3B/wa/zNSBV8QJW
qEMgpyciYUjDzuzpWU1UVuoqFr5EUsTF/nYwKueN+BLS5iI9GzZcDsMVQ0lVlrjc8BekSdo3xRZl
yxvSskDACgWOceD0MP7tzrCpuuLl512QJuncfqddj+vDWniKhEjkpLoJJj+JLSZQVnxiZa5aiDv+
ZMFXTnvfp+0r83BCp/7mgRS+QdK5VeO+nh5qfAOjzZgQ2MfuM3RpHwrfA/JMemY6x9Gb6OKcKzMW
pbgpuyBcsq7zbcWyqiu228N509zpAb5nKpz3T4F0AJk8CvW1E4p68Nbdh4cNcHUBg3y1HUa4ZE/N
S9z011MSVpeYoKGi8C2Z36LYHMkGr+57CwQv18BkyBkMj8AT4QbsYgjTPt4t2EH/3lp5o3n0rrnZ
GdYI03C6u9du4+helt6yWY2yaf+4dFZDCMeStQunsnBCRVrf8KAYXvJyNhtf7pWrVIUhvk+67/75
6RFnRk+G87R9hYnO/kjX7iuTMklS0hTouLS5v9Dl/zaD38TZeq4gOPGAtVWr7ud0jWMLN8p0sHKP
gLpUaZ7yl6FwZpLDrV0AZixOnBmg/gkz+BpBLBIrgw9iG7r3mtdwSGjeUuF+yt3TH7lyPWtp7lfV
WiU/C2gAAAsktSZzooP1FwXju2BLxDFhUDSURfNu1Hx6a2fPQBmH3yLEUzNwKu5NXvErJDe2O8ar
rDW2QZQwv4F+BXt4R88CHgM4xnYY6CNY8E9RpKpc5rnDB1c2r+gXRN9S6D9r14U+sgjyoIF4H+2/
RpcU+hlirSVYXTHHuQ6q0J+2AC0AVqj0hifHfP13sFXbrhn/R9qZNieOLGv4FxEhAdq+SgKxG/Du
L0TbxggEYhfLr79PquOM5Wo1dWPm+EzM0hEuVVVWrm++WTUtEEi1XFgKnzJfLk71rTvjFCDrkjDh
YSwnAP4MXxmw8NPTbcNUmrwuLqioqyRJ3UW8illQxjPLCC9mXbbvmLfJugf/mWId3SPSb3evw7iX
u+mFzSra6uwu09rKmhgPTzLMCiGkhMQsrfDBesY3hj980sQxwyIaNJHeNwIvGvBeET7NGZSKXuE7
FK203xi1yzmtGGRvwrvNBippMDv+ldk+BKvCoL0K4XPxcJNIbd5euzxgLaytvP76aT6BTYq1EXvQ
UdXGe5qPSo7DnI9oLBYr9V9lxtYaBUd0Bjldi95SbRmjNEv3/SVqOcdNYUKx9q5BZymTqjGc7Vkk
+cIeBIckOELtUETNsatlHHN2WC8PGxYU5gjxEO/o3clHnkavyB3JVPS3JApuH3m5R1zYqBID7/en
zeV6ROzWjS7TbRk8iVNi9/C/aNwSoKMAg7S44dLwo7Cq4nel20N22O5F2F8YtYEtZqBsQ7whO+yB
T2FIHuNwJkjYJNAF/eL2/KHfCksrTli9gtVdL5Cxfp/HRXWSOTzc7TMnDFtZGtCa9BRHulel27Di
jFGhuyySCRuWtDTOGLX4B3iHYYSjMQq12nh9pTGLVBCEzrqydM5OfmvLilqbH7Cp7hLZqsBkLcwd
kNP3s3aFARwUqa+Mdo3s2Acw3+PSwRYPMtLijcaiCxZSAFHa65czVj6obrqmY1o1KNU9NYkJVj+e
rfcO71zmed1B+zUauzLGRtjGHnFGZdLV021Jz3/prUUVBWslmx09mJyCDLt76cY9siGMhbj6ST13
AYmEfH/98jwex/ew51Mrxn36qrS/gIvc38/BhLozXzvuKycwufVZir49OEnsGjFnwVXAWke/iNFv
MzuhuwgrROQk6xyIiOhUHYOYCx53nYCKskfGxBcU9uOAvgMoVzvzcDlN8d3uu5UeyTLIOuzBCMom
QplwBAgGPLO2M6GszP7jHhV9HTOQyF6Kluw+PRFgYKCFYQx85+ugI23wuiSSV+IyFxdUM5qV/WaT
AJFmQbrAGHmIYWg2wzB57t4DI+3S6tGl8ksyD2bYhzPIINqotyRrJ/SfXBa4cWdqdISaTYC3QBOY
u/JMa2KbHG2v7vcYY4AIEokLVeLXoj9Kg3l4b07vF0Cvz4/398v+Moj5SzvgoKzh/MfGZOMFVwd+
jkmluuYknySlThmNbH7eOttqWRoNWBZ+/1hLUfmpO3FdS9QB+UBGDQu6fpRPZJUsoH9p0lqXCmVG
r9PZ+fRvwAXFa0wcTRqgDLb24zsUI2BOlu4hhVX7ATAqldy46VZoIuTd3ccw3vuLKZVLhPm2GiiL
MH6squj/Xd31LtVcDdC2uGjSq5KMmtgdGH07eDdEPrweDK1OC5dZWha2TOimHM8DBP7zihMnNiaW
fZVjzzNezX0EIpOGnSgAefqYU+xo066lh8zgTXQsa+JDK7q/Ojvv5vuKIYaHKoB0nuNEezklCTQK
RDCjf+FR0BH0vaKiZ6/OcWFuDqy4hwf9xY3uIGoWKqG2T3AtExsaNUqP4DA0cl0vsbE/FlY0KZ3H
+9rcuhgCETgygme99F+ekq8VgIGuTKNzo6ZgUU1/cy+kVX7afZbSB6TVDWMZ9AisUAIRpRCgwGTi
6TAJNWdTlpP58YmKwlwnVoW2Us5GJiu8NXcbKnc5X8qqn5CJkL5hzkeGEx+SsLMbkYbqMr1OYwp1
QqF6t9fKbn2auHzGMQgl7bXqY1EEwCEFD5ghdeuVlKDZNm3hVc9mbJ2nvPRkfYk9z9gi+uT7pCYf
HZsQplD7Cj7180l0qykvfObVkpPlsRoolVq4D6ADAPAYNX4NloB+W1rgXVnY8mN7inNXc/dnKMpY
MKHbEZmHhP7dBPomanwVtI+v9RDjMwSfA5eWANBokf7yPr8kcLkOb+u3MnTIj49RHrwzi9P9Zb7j
rKFnP997ZJAkxTX2N61nGrTnDz0GawANeR6BEaEX/snTadgyI128bVUB1Paz8xbkKUJOjcd8pi1x
KJx0AM6gAiKv2tUBg0uVenFJ5el7l/hy2TmyaaoZ9eDBbOEa+JRcfRQOLhAVpPdwdNT2N5j5UEDV
fSuurL7ozHXP1zN3T0egS0vPndUDi7LBfHrz5lWwyVLbEhF014RWU8a52r2ol/Qknp8mZEK9Zf/s
bw5w3EyFIGFAHNA59JPwUPe/9msm+oBi3i38p8+vTiMdEPpWQyEkA6gyY/wLHcOz8Nj9ul8IxxTQ
TvrFP89pUMdXPfqV5ue+Own0oJKSKKogZaiKn8bMTKrzwx6khYSrRHAokYd2NI8mPWrcMgcpwHWA
GU+j4ssy6D+WVdykXSU+LzaWiNbLm+e/C/FA1DMDBg9xTJqYrQzH8mMx1WDbx+0srrAYexSaAw9f
aU6jLSSZHwz5nHJ3EbUCLutCqfhr2Q8/b7/lsprpjy9Q9GYlWczXlsMpn5gpd/6Q9iFY63ftt8rc
r2T+uzT9kifOfCom0Z7UL5nBLTMyjaZ9l/owRXd+3SfAmN6P2FurrbFmfzEj/1PrrqEo2nSTxYv1
mQPCwPbfSJVJIIkjBcaUC9FjbOXA//7WXEPRs/PjcrtbQfwrTONCBJH3KUJuDrbn178dvvXj/BVd
el161nJGuR5+1C2KffJGI1vGjBFyU3awDNsyCtV4zaQttus+DJnk8zoAernonBkNAeuHg4bVd/Ld
tm/06v58ewA6JpONWFNoGmU4KrHNB4oDw9IaTQKNDJbGeN8KzjUU1WrX58n6cJRD77+5NqN8dhKe
4C/Q3J09sah5Dqot8kS6LEH5+6vZ1Ild16m7rvLY18fVJa1ka0kSMTZ+PO+PUaQjsHwAucl+RttQ
Xl+QAxy9uUbVWKK4/xC2wurK679a88zZZhtx18VVA+V0bl1bMKzWg37Wu8ONaT6kMVHLeMzoigYY
pA6dssL3AlOy3RoMqCOZndcGjj1TDpaMxYO3axFYJNpua4nSwKJa+FJFS6TZqgJQmC+VmarC+U/w
WAFMM+n1KOTi4TNJVDvSM8dX3jof5fHvd9frNTW5nbzDqRbacMaDhdqOZP1Kg8k3Q+M+ono2AO29
ITMhja1BGPdlvNUJti29H1bqeBQOQtEP241XzwyehiBdaPwCFU3a+GG99QGZ1AHl0X8iUwLpZwYg
K22Wy6i7a2puQ0771rkoOmO3X1+92F6K1L7R34uvS5lTnHqpWWDLdTmRct+nsGtFHdSqlTjxGENE
Ms0I6C+l3e3h/D4eY5sGMtYAVczRa8kQbd0DURSDu91u1t6RjSYEWKBIUpLWk84duasxvhfzA5DG
NaMfBLBdw3LBa5fTUuIJvbo1fzohGUNXCMBx13+Vtus0uLSWW5Kgv2BUr9/5ADahaIn9Ay4O7k4c
Pd2+qpxY/NZVKb7bYe1NnNUiv6p6lH1g5Cejbh/U6hsF4heZNNh8yOEZTvC8fLL9OvByPyLj9EaP
UR8Gf1qKPp6z4Hnjx7ZQPB/bA7hUFr0uoDGdO1KuiL/vWeWe2FzT+LAw5GshXXqRQJ6YegypClPV
SFww5lzbzFbWsV4vqJY8H1dISx1My7jEmchWGPKiJh07WLUeovQdzMoQBUcZBpRra9IYVRZ6lilR
ITfux1NU8Kl6tbKDl7JjcOY0taRMih6Phx+NnpXDLAUmM1r/q/ClcM6KOj2mzP+suCi2av+F0s87
h1wbyBARxiPfs1ONFOaDPG7tUlGklnXYWNs565GSRq5kVA4pQDO8s1oPB8H1ExaInYul+NYhjIMb
P/HHmf8MwRgZHPcdpCIuKG+EidmYmduvpKwwWa/WIWEGq0W3iaXol3rNntSu59jIO4n3/jtNtBuS
5GarPfYakCf6j0J5Sk0wfRxRLBo9/TsNV/gCRdPEp3hlbiBwzNMVYKybi+bsTWpFQ3rqiDTI06M8
TuS8tc5WPlz0j9sprK3oiM1ydT2jYMUFRMeBG4Fk9tySxsI2AyeY6mM/wAuCjuXJO59kjDtVv9pj
xM9SCzQvN/Tf36JOn4gnu1lqThYGBCG0tdUAIpPYwLw0YOjGzeiMQp1wliasGGvnOU7NMQxTHfU7
36S75eV85Ak+STP11jd+JS1UDwm9BqA5RuL0yBBvfIOsgph5SGFAzD5pgXtlPm/xOxSrmlwuKzOp
80joZp8xqgA4AmEGU30kWtYPT7HK4lvXNOoeCVumYqozKea75JzateXlIe4RapqQCFy+jOD4xByV
3ZC5zjGJxDejsRjSeQLB9EObFAek8He9jJTickwR7czoE9OVMn3jTFUrYI4a5SSkQpvN032rokBW
ZxAbzmZxwUN36T28Y35Eg9AkyOduk1DY0uYuqEIhf76tG8pwjXW3ariGDSUxbPTqy8zixN0tK2fq
Mf1a7+3Nk6nyh+E76OJJGJHwIr/6uDo2Yv8xabZa2hChzNkqrq+8zpOzdmmFiy/4PtQy4qCNv5d0
m4zWmQKWkZQmBmoeVsJZeN+qUuAd6QgvSys3hU9Q+SaW5vqYoJwu4GW64YOfdX3CQWoJREQaS1Ea
EBWXUgKiNDuaqelOzkIkgYPrSa/TCjTfpCJjPcd2OJMWV5llBVP+6IuBJZ9bPUdSDkVQVWLxMxSz
vLX31mFl/d5xv9qRmEMcu5zQZAyl/POR0cgWZ8/h38P2GekT2Jp7VwHEq9SgcmR6nERTnKEmRsFp
3UX42ZVRYwBXkl75ioa5tWvllV1m9BO7smT/bdY9tJmcR1s3JJRQUEKgwgP3aKDo6FJAZZCk4gtT
FfB1P18f697sgpctw2He6Hyh92TSjuCTIAKH120VtqCFbnWtUPO45fHe2rGic92ddbYPR3YMl+GK
esolSNthkz6XyBcGQX9KVCOzZH+FHUnqalYXt+LW6orbcbpmh4m3QdiBjnZxze0OGaacy8MnyTTs
rdqCA9r4xNxQy2sW18mXoteOh8NsaVQ49S4uIPjkvFGBnl6qwztsnAyo/K9LKqpsZmyqe/cs8iU1
MzQomHj/ddsj0wjNqYCcdD05paWCwkOuKklcb3KEmiYT7bnyqxcwZ4KItyN8bWLIa7dNOhfE02tD
8KNw2+uJVkvzucUvUDSak1aW64vBF4C2o2OezjmgMBGohccQVgDNpZalD4uLKXprzZyp02LCpdYo
00g4w3oYCQj1qLQHjwTnoWbJ0iSJS6mXH8DupqHs77J3K7XJnEvtHprd6wv0jSRypfvl/W0+D/ov
+0afeuwznHpJ+3VFH+imERNonr941wy0vdc96VJXofA9yhF4npsu3ap9JlUkAbmMa4ysMZ1WMlJs
JwWaVm0ImJOspebwRT3++Zy/T0JeXCGSdE4147o9uGf0mEHT16J9CbIwm/v1C7jm30mr4abRm7ef
XxcJJC6u7gN0W1f097yeHRP3wFVAkzAZvTDni4YTf9CrdXpRRlglgFKdxf6LfH/vWj6qsOu5VTWd
/cLi/vtUBakN0SwodZpj71faAEOqkbcyui2sxfd6isrOJpVDeq5zv9TBSAQ1QVUN4fgiSpNxUHCO
BP/xWhUtvZ3EK8Pb/l7Qg+qp2X6YDGVy5HP0SnLgnjaKEzkgneOpPVhFQS8P5qa+ujpysF0STwQE
JGijyH/1BMSh08064VV0s52eK8YxRXjxMo0GI/hQVFCY7WhiptolfeKfOuvLTI/bL0Z1LPfJtr46
Z6I71v6CmKMZUnyQ2ZG1tV+jELH/mju00lU8f5bCsds//jLn/h3AJrMLBblPR2rqnynGjL2AOHGN
Y9yQXOgC6mFMeENAtDmkCUBZg9HL+1mjF9FqafifQQhv6wdESoOG22w09iFTR/0aYeapSU5uFgwa
xhoQ9nw4C+IWjWp4PUeGUl8/Xsxj8HbtvZGVeW+FwSBNQ1KQfpa0ek5fkLNfozj61HWZlAKaClJv
Klp2VjMsL17yytCtoXRyvsOfnSIQlFijnu33gHSRBm91162QeuoCsiXYqTQvQRa5oeDUpqZDVj1e
9vu6PL0msztA7LVzh4HZgUELLJlOlZf7R/88ddUF3iXZNfEmrPfUfdu0CfsOG38982twGwjardGr
jF47dSMEsN28H3lUom5vWPcETUWhVlbL2N1dkE8pAEwiomHYcOl8HxwfOjpOgb+4wd+7VRTpMt7s
K+eE9078LzjDdTAZTmlI6JHTJ+MiLriQDI+q/du7LM25FGVL0ajG+ppcDVM0+Ir2HDOUpDB5V+pf
uEaX8Bc+P/WVT82qZemO4qqKWl1OskW6m7Pdt4eHdR8yeKD3lPa/gKPqR/+K9roluYouhTLH3F8q
aLc9HVIZjtH6GhzixhtrS2F5mLSfaRFCmQTkejb++ddyTHylk2dxPW59haJjZ0czMetXsSRiudBY
q0ea03sT/5HF4HNePeuMpQjojRVV93eyWCULR+KbXZhQn4gfQPoDK42M9seBXD9DGx9pf9KTo2sU
e15WLzgFk2RRAZbHyw3R7FDHEF88+BGcjI1X8gYd6cXTbLWMFLPoF6hNPYdka5/cq9gSGNJrPYAD
d/a6CTNXVBtYu2A6fUjepvjBr9UezS1LsILk8fZ0fsEJag7nz93uvbsixmvpipc6K5dXPQqHYRyc
U2amSDoW5CUZoMdIp0HR0sVcrd/ALZ39+aMFmqaRD+BuLEk2UmBtnbppdOqe3r8YzHry6zP/U1/9
0Kj0XDcUvq0yqa+OFIlQsSR+32EufWCQOtUqkq1k2jVOhq1xUNVup+3hfJxkTBAl5tzMCcMg7Huz
Mv8N1brmXyVoeG+CaXowADJDhS1zIMn6h8PjhvgB+DLBeCcIl9EoyBClxYD/eCfIiGBkjyfBiOlv
i2Dv+BrZ+ksO8B/VXFU0pFddL0+mONa/H+66f/VTeJD8I/TvkC0GMsFiZMzwAeEZxFXSKI7SFHVB
V+amo3BLGWP3MmdJoiCkZ4jOivOnieP7cR3woup3zzJTiuoJ1bFFsKFIFS6o0WsjvdIqbPErFCW6
sZP4ZM+5vR29vV3r/kUGL8kgySSYUiGsAjIlig91FAJ/ScZ9n76iNs2Fk83XHsrkpSuwQ7BvvB4M
1Ar+N8rew8jf+YfBr0mX2bOtT0bf/NcQQAWTrir2YXdccv9eSwgmcI4P3TmpOKkMyUPRN2dprGN+
JoUbP3uza3VyEOcfhY2hCOqvFWIc/DzKQJ/Ohuu9bY91vk6emS2seN0a4Ktlj+hPXuOZ5B/NMqcQ
B4CE/u3FSuGkBVHKBb6w2Hy7so1tmgfpkNhBnA3ohF1G7nAlkNLKWLg0CV1/JfR/kLUYrZ4Bcva7
2qrLX3Lb/whXTSxo4Uuu3tzcnVY4P3f2VObu0nSCkoGtmtFChsaf1MWu6hClrLa2lzsJ6WhVAUxw
Dve/rqQbzwF0wdevhsw0xm+/fda5jb/hA+R3UdihvaaoVlmJKPX7MkKSpFu7B1cgSr4Dh5JmNY1B
yQOZwmrrdFKdzVzOc81cBdIv7ekUVK50PHCL2nyXxqDkbWGF1awJWtmaILQVgmRhpKQpJr3H1dgv
SJQHFKjuN32gIW6g26cou1unqigl73La7LIsv8pdSFBGpm28645hXSMqgooLz8ptMgiGCQ6920es
04d5Rq6w6WtiW9ZmwaZDypU8VcYK3I39xcFPyZcvu9GsTVR7D/0rXoMFLCWs0w7nP+m0YhlVcdHj
yuvKhe/YV5LazjpxBDJkwBLOj+6y9/IyH5PBH/OK3RAzPjy+9npHOmweW0xJvesEncbrM92Aw6wL
Dwvp9c5OmhL3B5/S3ez99lFRu799TTn8tPCN1bh2vOxmEtv0u5elD6LWmvsEk/2XFN7ul5WNOYW2
HZ6ml11PhsrusSzzhkkLRRvcoQy3/Ygax4cq+YLGvN3rrds9kPZkRxwBysHmcZzSWOQ3LmEHurkB
OYPnXjSWln5pAvjwBTPza/BLOD54A4NG7QJkqXMvd+OEI8rJwIIaGbxmvddLE8cP/twczEQwu1/5
OuC6Tt3lvmrhPJbn7eVoJ8jOhiCTicxtboKvJ+Oh0/E6d6GuaNb12jmd9zbugohH/Ws9aJIxANgR
RYDDG4uxNKDcz+516/7Ftji2A223UzdU3p8tXsrVnHlXEu7yMiE9YQ7AmX7zIBrTjtqBLRWug48p
lQ7BqyV3cSMFvLh6P/o6erLcMfxDS9TgxQBCYlap7v+0LuudObHnx/oV9xptCHh4FTiDKZDayH7I
ES8nfwLEfWRqDGwpkoopuv8srHis7tVwVlvXuuI/gCzlMSaP4yTixQHxIfxqS85yryd1KI37anXL
Mmo1SuWG/HlBvJjlU5/ReyfLNvurEeDh9nDXAriLTG9Bh2qBAaWBfWFBRciOy0rd3losWIOxTyDT
zXcc0vjOAkzecvinMBozy5c0xkAC3Vl4zRpM1dUFCKV2yDKdmlE16lVHvefVKTutFrX0Cj6B1A05
SoGOPMjk4tdfrUc5bCkf6i65ND9WWFW5ZBoLE8PI9kgXFWK8UrzxMW29hEnPEg+QUdAOWZdf+YdA
F5ZUsja2eTUP7mR1xYMRxDL1YZD5EVlp1KPM0BEm1qfbSrzcgSmsqcQd+8vaXlxPHG6XbidTQmfS
4NvwFcNB+5oWHKe7S8Wyb0EnHazV9gragU3SjDBj9GQ7n4A9b79GZvAKWR8oKJ0Mlbr839tUzfrc
OxwrbiYyBPz+DYzzHMJfaRgHgB7c33fD28ea/74bV6ma77gee4fU/C2zwjWchvR+ILZkJvIf0RaU
3ymK3n9BE8j/sVmtJ3pxmDt++1tyL/vWt0jmrKA3dlaazGAHYe/4jFUwWKQC7miaF4FGnnsNPBrG
HZCzMQTlo83MlaqRwtkremtyvTgza86di62Ck4e6EiBf6jxgbCISEfDREAUBM39lgA4Rri7TXNpn
Ag7rfwpENZbVPeNGr/AHosf4hCZceZR7iIIiVh401s2O7shLca/FFRXTJIzq7uy4ueIJiKOe4M7g
0IwppbCoTK45gAIA8kjKWXPb5capsFlFb9mHZFdbbtFb9EoKt+q0MhhPaTCAUxq/CIyjLoVQHng5
VajYjLpT9dQUnLlcZ7VZmqstDpc1Z37GtDcUV4NqUOsEfFyzyVJMqVtYUrFM1mm3tEzRlGCmsAnt
c3cdxeEqiEPYMNrgXUVj8q7ngpkbkTSq9LSz5svfeOEjlEtexdUsPnjL3/ZYanoUFKbjhzHBdv6y
okYHtc3/+IKQXrYnLd9QqTYtfIFy1zPnks6YmIyNemmG79SGzy3WzvwhoxOZVjGKt74HF8YCD0xz
A+XOV2FpxVadal7dWliyeSg4mmRRaIlmTPh0igMqhbocW/2pg/KWzcWpFy9eMVez3XyZneXMKRoB
FQSxhxqPyBM2AIrpqdJFjv5QnYVdKubKcaVF5ZIvh+bAyeRBwT0XuKEXTCXLH25DCrkNQXGJfRbK
yc8n+/G2Bi8vIn1/hpoiM1aOe7j8vmc+AYPJdJ729Jl46HVAWm6EbGlftUa21CTZ/li1sqsjF9yE
WeSd0PvM6JfMn0dwqeEBpX1slTsYhTpQZk7CcePQ1WRZfbWYp5M9Kx8724bw3YjrBQHyFOA0KclV
YOPpc/4ZMAH6F1CoPLR7ZpJI8q7ttH93Sx2BDegsSWmu2AOGUzfhehMqhp+mdH1yMi+xJheGg9GU
cgesTAgw8jQt3auZP2kuu89gUNDwon4+R4toEbhs4rZAlCI5i9+hmHTrWDUcp8LDt/zcOwU2gdbJ
3jkebCo2BlxBsOFHkKviH3e1/nGZs1r8BMWqG6usumCKxDUHkzaZYXsHarY9zHwsegMAqQTaQsMT
RzoezFJ7Xlxa0f6O5ey2h9kc7R+iA9oUc8cLAy0wg3Zz1myNrFDXFV/qJheXVHT9pZ7Z2+pywW5l
LNlbE1vOCCR4aijfQlyncR9LtWtxOUWxL+sr11nN2aHM6IXVEQ5D6YiLSGXiM+I7QOuLw6htgSt1
XIoLK2qdkDc7mWv2KcDFPsQq4iROmX3zSiUGdtsRTeEaU1KaHC+uqej0TW3iuWaGMNMC/7v/jP4/
aYplr8xDfv7Poqto9SSNV5vTOj9dcC8OiUVYVATBBlASwRU9ouceKu0WK2zzj+6LauVwsRccbc23
+Pk9yzsfKM4pS1xQCSQ+mEbzgATKELMG24MTncIdJZjH1j3MRBSoXkiHwno8at0H0Jw1wJxhcbT6
pSz4LX6roudqp3N8XGfoOa+1Zba4ZFdIvU7HUbYLQM8mAfD8Kdgwex5+bMPKYw8YHLHM5+cong9O
u+C2utO9PltRd8tjfWvFBySEcdlvuDn51GSQpb+Nrq6mrNMvavPGIa5UvdOO3UP7sobDEhXfHNMt
jFZnk6E+s6M7bkWh2W5leUh3iAZvToCFrQUurT+lAYEcLgjtJvnmE02BR1/LG1jm4RRvWlFsy7o9
i80ENe6kiCQ92uTRMp+MXv0hp5KhAjf6jCOdkc+rqqqRL66raLgdW55twMaQd2DUGTQrftuvifyv
HsfjOR2vneztsdXav9OC8KTROFp5UrTc2pnb+3WNTYNmEKxIIxoz+yh6hWNE6mHG4Lb8OmXZh+Jm
FQ2XXa+UFC6iVVFwMriXuoLQ1uHHycPnb7BfjLnxFbxs46FUV8j3pIg32DpS4nzhtUtihpLooEPH
JF1Sj5vo62u07E8aXV21sjSgK36uoh+t2LsklQP6EXwJmS9o/snTy/wV9P/np+4y5PHekIT88Irp
iTQ9OGmSHw7JPWFbW0UQm4gTQy5/dAJCstWm2jRi7ygKDlytXUmNXKPgUMMe6U9rx+aUTjygIUJW
PKwtmOAd3RYEnQ3IyfwKez3FDNqs11gW5vIXeWpc+rgNk/vvrFDWgoKZ8G1oRs/TyBkIrTp2CVjG
iG+iaNHdt9yGFcaRG1hkSsTDbeFnckyjz9HT7Y8tjbUKYuAoHt71Ut1ljiMfC+8XtUbeSNQTOIhW
4epEQNF/l8O6djG3vMe6zMNC6hi2lFMOdc0BrqxAIGED1AheKXSouD9F9VnJxNutL4g5TjRofhmh
wKxD90Qnktl9eN/7u4whhFcInB9+d6K97n4NOlXSeEzJgehaaJi6hNifVM91Fk8nn4p6TJPUik0j
Fo2BnGDy0BNdRrTRMSmpDdjOvVctPaLO+3MUvThJkmtymnAi5ztJ978x7OMYkSmb1iEai55PAkJh
COECctWjPzsQYd0WOZ3ldRRFeTKknUM+AMoOqejEId3+bS/YtOaB7T+C0ly9O+GuqVlWJ3+Kwtuf
lttkWRUVJIUkSKfAZ0M+gentjBjpLQ0NmhU1FsGVPy8ogmvmwSJb537DkHYOGpMeSAgLexN9JC39
xZYF84xLsBz6cGuQ+CkXe6pd59Z+b11AyRFQv/W5Vco3zTEeBsFawGhJMs+t8FOzS/m1f6r272WV
6zy4x1myPLAsqZN6QILKbJmkQlePaD0Z9SvtlY8HRkXAPvr4/6BBl3v7c33HMGk+dkw7L7IXTvli
XdxLUncvknnGb54PaNvgJUXTyi+Xdlth75NGy9a+67SftNjEvyjQ7+UVBbNaWdYyrrE8RDvNtjeY
DoUk/55RCToJLi3Fe+b3Uoq+MFZL2pMmLMUEugASgEbzDb01x7kYw0AxvBqBGJWIejlfALPQ0Tc3
/tPhVXPh5WL9/RmKnK0ORtXObD5j25CeuzfJBbfBFuadfoxrDzXrlT5cqoJ1z6bb2sw9mcIFz+Nq
UrVmVWnJElbku3x0JmPRG5B6Sbx6rwX8yEH+IVKFFRWjuDTru83RNUWkZXImDHVSzCDrsuySD3h+
fWU4AhDKkdXWDoHRLa1YSai87HlycKSVE6gkwfkyXJAak27Gyx0uI7w0rdCAZkpLU1eK//UKu1Yk
eb4/Lbbr8+9zJh6i5I09askYsxoZ5/HQGH5UGvbGnz4/Y60b1NY6zw0aNoR+chEtg5MDIMNsLwKi
DI0IlIFQip+mSP4x3dR2ZmZf6Mvqh9w/GYup0R7Oe0O4EoPPs7QPaZYslfLCaShSbh/2s+1ix5Lk
n5JG7h/TetbI+zotNjnSrCcydUvmVDV6TCYHuFlp0IcmjWGl7RWpxumw2n72X2Xo42d95X9qTZTu
bSlGsZbBX2CZdST9JPx1kvUCPgxXVc8HVd+4/+q2/ts+1TT3pm5MLntPVhRCOCEWHbtgaJh/3Huk
e/RLT0Oo2aOa5N7Zh/V5myDXjLHCMBo0o0sqU9oWnsm1ubT1BcSEmn2WWuNv+VET3JPq/rCPDR6y
5ePnhACjQLY1o/HS8T8aYLlan3O6qHTJ61LMUOGl5MntgrJ01+kRYlPE6OnCjABxd9vNaPpB11aj
YQkmPdShC0rrdMUlFZUlLQM8TznfrOn4swFOnWz2IZr3KdTBOncB+sVwCIb24VXLGKE8qXnSvCCd
/lIhJEt7WT+YJySLS+4zDiVpJTPffLh7INHSrr7yJSvmBoAzi8HTDFcv0cAMfu2Hj3QwzJlxumuS
01oE5uvTf5QERXmtl8bCSxK+a0eOrfayBRnXnJ4WMB2jw4RM25/fJ3eCNdGPFCjXYjW4unGM3HpO
h1wQB+vqbhzzYnA3YsjecXkjuGAATlE2aOnmu5enXKrfqyna5BSv17G1E7sJaT5uAVnOLV340lzX
aD2Zbd2V/0X0/llQpXpHZabMcZXtobz6W38zfF812lD/jMdUR3s5HHg0azLNqNOBewbkd0tfRCs3
Tt8fIX9ePOP1Hp4Jg4942oVPAiNC3Nrj6xhxR6N5On7o0kIhBfj/3WnOFVVY70yFIs5OrCf5ZXKJ
Mq2R8SuEr73IoeEDmsuw1ta5+eX26XtVxSfaLuLlYltjVdKXbxVqhZTCI44Y5YnaBrWkW7BcbX8v
qKiVVbJZX06m3K0kLPFFxvT951BLQMGLgJzY7XdaXqIonKvi/7iz1bq22siCBE/cIQzoH4D9wFS0
dDzv2rUUnXBMZvPzbMNLecLukiUUQFZdWFFBjGgjNI0SsBRXJl2Z23iyZWMVmi/uhOoZgrDe86sk
+4hTtK5Tuag4NfJrVdd2bOVBVJb2ul5JWO8EHchWML7LOwFtQAe3Z3SLGNv7Ee4MZkAjNKVdvh7w
wf8tLUJVeBtZbb6tn6sszaSal7QtHo399E6oP60PiUY/es5oHz57CUxMzJgOaHkl9/gF76E5PDMN
/LZElcJ0il+jvJmluTOX18pVIhfg0ThXzNYL2tHwinsV/KJT81N71+Wv5vsAlFdT2R5sr7YQIUYP
nR55Nu3IHEACJ1T1p1bcGH3qYhZThPVP1/V7TeXhHE+7w+Ysaz4Z8IK8t6PFs0wNAD6vud6ypLUF
TanL/K1ave6oiLuDs12ZR2MnSihsChamPU67gg0AIQET/+e+o7nBkqfzY0FFngzXOR+ucKWTy23S
c0iddNYHkwoShFmT2px8ycP5sZoiL6e9t7CThNWgMoRCgCZ9ac8iST4QVvrgkleHbu+wVnJ5P9ZU
BGbhpAtrPeFIKTi+kDp5P/YXobuAC6C9uVsHjL4Yg9+HI5aCxLK/Fu62NOrs73Ko6r9QwZYhU9yA
mQG+zl28wvO1mb4zO50Pl4eXPj3NPJUI+EswIAzRa6kSs/1jLUUFO6652Vo11gpfiAawoOPI7ZkD
etMH9yMzBaG4CW+fdZk++LGkoojrlcPO3sfHXHzfKQfY7UNrKmhjKkHL6OvzSZszKnPJfiyphJXH
zWxxdmSXlPrbzFBCnBy88Qa15tFIpwnKICs/VlMcwMUi9o6TS36mzF8nNUVytz17JI9AUDmQuJL6
GzCe0cwEN8JcNhBzOh2huVfVJ7yeD3XPmGdoQApbVP5Igo7BjznBM/5YIP6Yzprr7lVFDG28zXyb
Xtn2iVEZoBuAcjCaZxgdQ9uPggF8EnZDt81SzfT9VFQvcD4zZvF1xTY3oTRPQW7S5GYjWIokjh79
GzwOVwt5Gb1RNiyPipJf1lbxxamuRRPic1JQhTbDapBulMHrdB5p60WlyrCwoPI+l8726hnLze9w
jhGTbUGpfDCNtjGhHgap679TPt87VF7n6WxXCZ1z4wJHtSC+SNdHPv7fiaFRutXktylG88d5Kg9z
4s4Y7L1lNe6uuYgBhsg8saAVJ2hYbf21/FF87015mMimA0Mpt/eCX5B3APAqbBhegHHOGY+o895z
S3xje7leKmjyJE4Oy2M1FXAJ4vlGIkI0LOC5VtSutZjl3J5WX5PIG6yCy1BAMEYTPkyZLCvdhlen
MQmOwfxdm/ASc3bruxTf9Dgz3G3d4ruetg3yIyRYmaA43rUmzej1NfhFcqKr1w+lNvZblNUM9tXM
slrNRZQJZcB+SFMNBQoZ7iHqsAMrsyB8dIiEcm+psKziTtQqzvY0mbEslRGCNt7sHc0AH9gbaLw6
vKB/p5P+kTKVC6G6yk5HY4X/8iK9gGQxGVPPzCTB/lfD+1DL/l8GMCk+ojwbVpAyO6tNdlad2+yi
BLlMZnD6dNILtGAqyLIA1ukJ8yG1pdty7fu9U0U5HRb2YT6hsCzgknwYMxiPjyQQdNn9yffaWtBe
WZ3px1YV7VSLa5vZTARXHNGHcaWBsqfOE3htXor/dNtTKYtPf6ymaKflxPVqx82WZ9Jsvj8QL3aB
pQj93acAEjSL6Z6Hopx2e4ao1NccpvTtzBtrmlsZ8SkE/GmEudZo3rIyWnFvagY683bJZW2KCsgb
CgWKQpS0D+BCaI2ns/5mHUp8huikM6KK5bSl+4S/eGX/iI+akjbIFyVHgx133cenPtaGzgIasoY7
uDpxBjU7Lqu4/9ixEsVM3EN2XKYircx2Y7R6QLX/mfpZ0NoAOdPbNpGOG0pWTUJf0+38Ut0iPemL
lXfL0zkKfaBw+Et9cHRbfrSnKTq/oAWuTuw4F7JFJG5Cs/kbrE2GQwY1TjApp5ajpdQoy7P/OFLF
HbLWl4VzqMiaUsK4Mlpd8F0YuOGccvuvHSkOe+C0t7rmXN3LzOO5wmYrB6gZT4dcD8DtPa0OqXDT
fnwfglDWhb/li0HZbLv0o9qWig46p3uzdvVwMim9gp5Bvz783iJBGWNNaAT9N1dZWFC5ytrVjc1s
Q4TEgoew/0CqvA1KFkadwS+oFjRqrvxhFJZTbnE2wY1erlluE3ZfzCYRUp4hbzyfxSy3wtu7K+sd
twyHsyR34VhVQ3E+rMTdZF6MQYYsN4QKLR/d3HuFtEu3s7JE2I+llCd/SL1JWnFEPueE9dV8yiID
M4Mr7MCg6af28IMX+ezePxuzMAsGZMMIjsjj0swQfWojX1nuD41Q2Lniilzni02tNsmfKE4Xt0oO
Eua9pZ/hH7To6hFafl1cVm4zC6sq0jRx7dStTcTvon2JYBTWLuIx+nqlXvyf96gIkwfNuXGqstqT
zVCIt7smkWfUvgyH/rXzSg2sNbre3xaoci1U2KDihpyWC3ORzFkyEQRz8475R9LAMyO9ySyZzu+D
FfdHZ7P/8nK+RVlxR9an2mmzFAt27NCp3hRXD4jCR498DQwVdElpPfdSl6uwV8UlqVVPJyJTOd6n
lyssLBJkS68lDDuDgbSiaMyK9gkpbskiW9W3hscWKeu8bHqX4Kl2J+h80vXzBuUP8qofx48oa0TP
ViMKKLtAn2q9jlq3L1knxSrHp2Mz9vdwkaMOukhVnhKEf2bwC09Tp6FKLff3IassmcnByiaTVS5Q
L9TTsGhtgD25KOmcIJ02VMkwT/MTM3Yd1iIkFTw6r2WOB40yPPo67FQZ6rGoD1UmzIs524KqYbF9
x4LZWUY/wcDZ/j/Szmu5caTJwk/ECIAAAfAWllbe9g1DrZZIwtABtE+/3wFnd/SztULE7nCklqFQ
Livz5MmsrAeSDz4+jq/yiaq73oDDTEmzmfnW1/8yqxd6aLtqV9uTHLE68ZBCja4RHFLueSQSSxEh
pVveM2jzxgVen8jZ+n9K0IVmcgqr6Bgz8Ng6Gh/YOuOHD1a1IslUCQE/N9akk8xLneTYpT2T0oVx
ZKeoLNVMy0vwjkt59iHD5YaLQ9p4cK+tJ/9gZGqB+wKNyuX0tF1XtDx92r1T8f+XrhalgDPXP75O
rq9aGTljjwG+dsOQ/xeY9D/KsN7BXxred4p2RvVRJBnOUQnfTuiS0h/1IDkJVTapwsb2LjTTZr62
trMN7VUx3kP82++LylEeC9WvGtTP9+j6X+Gtf/9lcIvK2FPkQK6gahxI+5AjrmvlFeD5TJuclabB
1ZbnS3tZu+ruU1uTifggPFykWR+V4FJet2Hhvgulf9UKl8RMah52O2Ortl5+XavcUP/9g8zChAzK
uta7F/0f4w5f5vMCCjmd9nF9FPE35NQfUOj33V0nmsNOq9H7Lidbm2q8NFmQv3iZQ2vateWsOOMw
HMMU9/1VhOHC1ew1bYbvWacv47tQNju3beazHHkZAuBVplWJ9ST/nNNwm4ubNCjXWit8kZe8Y81P
Hge4MY9gEVoUcztNOGZDNTEy6V8hcO+pa9kJ//ys6b6PdnwZ6QUGmpw40XKoab3CR+WEHX/Rp5oY
+R/rhOMt1CKtYE1IMjLCQdSl1jmpko2nCBoX9wIXmVV7tjBXyDAhZnYMEV8ynV4p2E21uJ8H3Li0
F3rnZFONaq2pVkO615SLXPzzBN/2Zgl3Jzc02ID5LqmabOL8A0eqmMo1aFYvdML36JmImQ7KdRr0
QZPu+YuXmWendVcbZfwC7QVFTpkJDiByMg81/v8c24WHZneWuym0F3o1DH/1ufZZZwHFWRI2b9Y6
3+4SCCfbsDtkyl+GqNyZsTpyTZ48BfJLr8nHgK/gIqQ7FVjjvBnXwt1zSUxjKrW02V82+Uu7F6N0
LadVLueMsvZQqJxILHD4oUsdAT+j1/3oLYAYbp/8n2e3pkF+avdCy65XXtmx9/V4FQasPU6dObyj
joWdkDwQJ6sepf4oGclh4AklxLjWIvzTZKq/xyRfxm//Jzd1WBr5ftMSXVO9Lz+XPoWz/WtSbBe9
E9Wcn0drDDcFagjH3jexft9i+S9NXyjieZ6mVSYsr9MnbNi4vxq6VH5/J4ddxSxu189UfcfzbpZt
ERk/zf4FBrTX3tbmPG/tOo1nN7/Od58lr8t+JDfp57X+ftd+GeiFHq6oJMkpEAXuqpihqnzYw90E
9s8kwQlfv2Fia/ryp9FdaNzurDQmG8W2nsZpP7S5+rcTX6uMLtFehzynm8T9xaWfDnAs7LVG1Ewj
z7fRA9fy/dSLC2WcO3vHMUVjh8Nf5G3czULYsgdufCKshDdDUp679xsDid8SOf/O9eUB922LQ0Y7
6RGABLGs+kav+gDzow6ONujjzreI/ktrF4TZpGy13apEjgR0f4knH4+H8xl0RsdP+2U0bPVO1fhw
w40OIieJKhZ7Dijkv7tBlnKC/XTFdduUhKT+F0w+J9fZ5bfeCt6yqTL397bxS1cvFB2px9wvUUcV
xuII1oEVxhw33r88U7eG417y7/o/C/73kYwvbV4oOWOTdVptkTCZ7+xC7zHzpzkVbHahzTULBYXl
5kHxopMyh8+R7ZP1RjI2uL3Z52vQ8s6FlnOIcJ4DDNsAr4+bsAKunLt7f66iiggz+IsrURt24fd+
yZfBX6g3j5LSLZNqnAwe0Ae7p5vWyIHlKmmcoLCR3mvYb86FTpvas0O7lTLZUNNDLncvejoT5Jvc
oXwKYC3uF9yv2vvTlHjxPb77Ms4L7TZzJ2VKnrN8FIPL1Y5RzCBJqfZ8cYpNeQmN03qh3IqOtze7
C5rbBkaikrRQQPh7yQJmb8MZjebwTYOxcC4U2eLUdouNS4uUJlCZKW6FVtwY0xyQ5sGRxQYY+z2x
9++MXh5GX8yNU7Gv3XWs4jWL2Ir65mhNqAGAcHPgFgvCcFf35P0Sxu1xbvF2+9zE6jXpi8vD6ca0
u/UsASOuAOfengfSwe4S24c1eHvj7hnKMfysLL5nbL+M+kJB5VZWTTtKUnp6Gh4DFbgh2CFvl3t8
wogaTw3tNeiEy9hRp+iWjqMIxFOrF5KLC+rskzFEKAdPd8AcU3uyockGSXIv1JCxbv1POsD4ek/m
IvSwD+BY6Cx1gxR9n/T1ZT4v9I9JjSh3Bap+GOocs2o2+2Sk9gleP0evZX/GmX2qPf48QlMj+MHo
uxdKKF3aRmlvWMQyWvUtjN51wj0s0fxhdDVvmM0mxXN5ULww1nbmbIBV+4Cktvxh7fvb+CZycWTJ
f22K4ta+3E9Du1A8eac1NzvimeqCFDmKoD5LQfxvp4aBNG+E5D517vLp51n9Po3ky1JeaKB12Zl5
q5SmOWlwGLEbyZP5sO7uQMk6M/3JaXgqLd//+fNzu00zfHlA/DhxbMoToPlwygiiEBRrXYksIYXv
1rtrGOX3fPu/o/S0e74QJaRzrNIS7onsHPC43ffQNXgBvex3w7i+p4C/tHShatpmy95zAE6SQ1rO
rwVV5exd9NEKrCvqJd7vKUHa+0zJUnxqKu3etCu9C0h03HCB4/JYN/27HV3PuJEIPo+Uba6nBBhg
UMpnGLYGMGI3wGJP+/bL3Bpe6rmuhHcMNHjBLXhRCT+qe0wJa5gUdeCmZffk4/jqzMwjpRMfP3ur
sDuiDsD9KuFS7gbRksj+sJu8C+1EcnM+2VBoAVZI3i+Z660AM04cnXIHRHgbmtPm/Km5C7202mWm
sTMZPzEq1z+RNFQM3keV7naJHknkCX9ur8l6ehegqJic2nuzpt7ghbbJg/Jn3nXy3vDvqSLSNJ2N
7V0op3TaNipzyk61fAqRy3bia9yB/UhLoJQYdbsaBthgPb1LldR2Oku3VVsXbjL3H2KVHZ1TI2OU
gKeBJLfmTUObZhNZ0RUd90WK55v54niUP8FBIV2NcL32+yjiX8MTgU8nGb9wr9jtfQa65uzuy2LO
fb9P2SeF4VlxjkyBJzizvCPoTVkCXwW8KWCuaqUf+wq3eEcWGTd1OL7j6D6LV4uDY6QOc9/k03g1
KvwWmaI60lbFmSr3O9HtH0ojvb16XJaus+bc0vO8fCFRNLraJYF/ZZHBdMXF3XX+aqffNBsNO6h7
oS4PXue/M3xEY1M+ziOowwa6Z/SNU9/U2IXGzEuTjDRZINVUEDC74/6NG44FfJa9SRNOMmsv/ct2
7Rocq+PGes/rGqZnurW4f1loq1wVx+VmbyeF7wq16CVNRd3NIllSnyrFoVpzdmvtH8Jd6Pq6M37p
V9z4oLpWk2QfbblOUt+V/OnvDndb+vAgVLpb++3gEHIc0/UP8ZH7x8V47SOkias2dBc5x744oFvw
x6qO5/r2wOUrfW8Hv6+ziJuhFF3aU4ptHRajQ9BNuMb5FLw6/kRez3vlP7/q2LY+Xp+3IZ9X/ilY
6Zekv1PVfBO8HSJ+yAFfFRvnefJePN+IOwM7bofLuE1eGKLz+bn176mWfEXCwtOWn5Et1sjU1Ids
/55th1MtXc5JG5fca2630unKZbZ1Gs6k8tAy4fLH698fH5OQ8OQNhcPFoxyoCeX4u4jkMSvgnt2Z
T/1HsAfR4T/TMCf9wH96gsOYBD/rmvo83k/9uxC+TjHfHLLsYCdPRqDS4b8hhguo4ZKbhKiQVAdR
p3SQoi4REQ6ulA8kIx83bM0NUce3lU9VTt2zrQmET6R85Nb/NPx1PON0MwDqnjFdPfLzn3tuNk7t
hbnn8pqJcZowtS6iOL2TrMn8HJErLidBUUsOO3yIeeVkxi8DiWQA/q9O3K7f/KK/1UvCfAjbgUWA
fBeSYnKICebovYhu9HLCY1r0d+QZ4/vz93qM9sL8bslb1qQ5ag3ZQhRlfjWRxpUksf60ezoRJEEe
X7uJRzwIOd2Hy75+MvG5zs/x4Yhe9yE3nzCVG/+Vz1evB86q10854ZA+P7MRHKR8oUd2B69v7biV
PF4tGmThktv8RzP8K6sXQGabbtbHqY0szOygmvh2N5pu/LQduGXQSgPjEGy2vsdoHd/ohMeg+KBu
0zrYJJnlL4iAPXaTo+eXWTCju/yJE3TX/tYOWoN2vCj8RdoABLoy9D/J7gXOKY/Gdtcu6G/LN0PK
RkodrZOzRpPEcvZUBVQozM/Oy9Fqp/otegNs6e/fa7b7LSevOKTw+3fOjfU7373K+Jx8fOyGKgP9
cfd29NNolVBlvBbmmV8lfAQTpP4RBVJI1B/Zrln8uNdp/nB2y7al5D9pHY9FqCNz958Nkm9chMb+
Waiu6xicyPHszoXkt7xOezPbVnayCZfRloJAhD957eJ9sAl38TY68u82MmMEObQQ9s2Dw+42w6zX
GTnBIlyE62A7XiezeBpN+q0gCybxPDgEs6tDYPuOb/sqe90KJqEXYsujeZSS9zSNZtfdaMf7TsE2
NINTtGEapgEai8+HRF+3/TbTw9VR+rIIN0FWf2RhFjKLw2ksVmdCjXqPzDSHBP2mutaXtRj/mpwL
Kd6sD7PKWm/thBh0V5oroo6OlEFtoOqKSejb8PeJkpR3UFuvzye/E/+WDgaif3zcLPy3x3r3Gv7b
24xUFQ72F/79Knh8+3h+23BWD2lQ5YhPUiY///y8uM6FN/FX9y/A32J92uGT7uxkR+/XtXUswFrq
wtlkn7UaRpQULfr7fkMBFZW64hokG9L3Ofdv7qib/S5zOLiH+RauKvynz1us5LMn25JGiHWDi1kL
3V+70bI4JNa1us5f53Nn61MrNWbMO107ol5RwNKO+szNuK6Pc7QLUZ76wRg92vV/c7+MKkRg0aXc
cv+5DK+e6eIrVzlNfOzGzH/kyGnQ0NXLmzTPc2w5aDrVTKPU939i3b29mE+OFvtHKIR6BlRf9meU
PgetHjj8KjREPGGO9SPR0KKg2TVvOVGMHimBMERCPFiBfy72OPpZiOvBZn98vF+GVcKtBCFBYypp
cupaZV4aut+umZ6/p/rf/jv/2f98QXGZeau0kz173ovWALI1r9P1AcO1C6vQTsqojKpw0V/091Hr
2h54yJOXTJ6MCH0QVWCteZTfZ7d5aPaWySScxeCRXh6bvXWSsueXyaHnhROgO4X5woqi3w6l8F00
hUPK8OTBCznAxdfOaH+zijZRNXCDw+086EaqHlxR3Hk61jsyCrl3+b4bTMcbql92I/0ldeZ788ci
KYIs8eprHbi+Fc2zC3aBTWt8RpTdYErBEn2ln7h1P9bhNsyjGfVsDtESVVJG7UQa0PK9qAVdu0im
MZdgJPk4TSZBnux7ndcJv604XmIHDq82M1CNvERztI5WIVU3e2mypOomp4WiYy+Nlv0qWodl6I7L
cMPYpPGWfQNItqX21gpFNo9ntLZIOuE2KKNTvItpLZoSeFihf9uDQ8yaBN0wJb7rji2Cg7vIGhhh
J1jQd8xEvB/+4axQ+Ofz8ZXC0LhLCBUmQ/ai/odY1Wc3LMmOnvAcj49J5NY91JEGh7a2vS0HWjnj
hBLNAzfkoEOUBlSywRLou5/1Up2R+ZPMXXjd8wP1og879swa05EU2IBWMIv3L+5g1lt34/I6//i5
xct7Y//apRd+98o+tjqHNlJeWcHR9bdeMDlRQjiqNj2qjB1mYbvll05gAN3MoORuBvZo6dttn/TK
9TJoLcPWMcjXQbkNimVQYrKzwC6DCqzvNECnS272r75eaO2ZNZnsuHLUTpaFb87j+T6aj08ldnJ1
wpmtpkFxCvMs/Dw0nZpo0mWXPOJinnUzL0PtnpEstavJfjSx+3hbLvoXSAReF7Y5nNVayv56V06W
//r+fFMEEj4ylsiZQg/LNszDI57QLfLlP/1BAwNnkFXwj6AQ/zQsc+0C/SBZl9zkcbNrm21J1j6o
wk5Yx3fhDp/+UMbqN4p3ieuzD55W4R+o0qeM3nDnIOSD77Hvn0BveC1zRog1PPnQFjIwwnhcQdRC
Z6O1ZwH4j6QX6XmOoj7oTDq6nvqYU/5uEnZRO8J8nNsePaO0KtkiAvpFQCj/hqD+x8070B7LevP+
Prp55r+bm+cdMIm7QXa8ieOcix4OnF4c5JoHnSsKyFRoLjNZjkpcWk8OqzxRIDx/qcdh+RY+D7Qx
4u8CHO/Y7tEzjNkteuAe08F4VTCLXEsqhuICFgBWhFnUi+iSVjx84lylc5Whlv78oS7dlonJfL2R
vHWUE1lSpL6xjiokzL9a0TLC26WY8B/dvYFbyZPFutAYniZ2qwHQuJcpGue9QREkB96By92si72x
t6vdYb7faH03kEfc/ySrNdZql1iuzvs22hPR2KNH1295H/QamaHFa0YcXS+H5XNQOnlYRA7raUd5
WCYpFguCia8pns2/slXTwQzEL9uVx3lcJngDv2TPsqgMZPF0wHB2P4tbEe/j72Zhfj+PsiilbJTJ
FUNTvpr/0hPW/7y4dChpRewSXkTVh626rRnvT+PyQ+9a8prxF/z1II2zgSwozgYtziOUD9mAOQcb
F/RnzU9KvsvjBTVo90kJEp/VaDynDG9Kz+sDHIykkIUcchsK4zoMQemDFOusXs3iU69uPVSLstvn
1mfXsxh7yu/p6VXGZUmtqMU1Nljo0EbAZcWxrsTkTT5vQ5y5aBWVoRFWgRFmDwYuJV5ncIwPkezU
KbKCdozO/HOIpqAKL3GSLZiijNDH4TraIFgdLGqnVxLvNxmHVkd2TyvsRHmyxE4voiqork48kdvi
a+SBZ9k/hfJLYHtAKpMoC+UoWHgR8xsjbIetZBPM49bNPM6wshQdWSUY9njCg1c0jBDFbjgbTDDA
J4ZziFIaq+LVktT+MtrFDpZ9j1vhRNhf/l1jN9NocXfEY6m4ufcYHxlfEU+oOt7FTrZwUFLsfpeb
0VdJh34c6HUatfreXZrMooLmJsyaCjpsItv3kLOUWQbvBAaz5XJ40+BeMy57jo9xO85pV16Y8IWH
66g8COY53uAZFbhBuESM7BALi8z4mPa85MC7zbjDrAiTbBhmqvrf2PZ53An2uiEi8ZiAPJnSY6EW
i8NajIszst1XHXFchRrzEbyyhV5wwS+LpxYVXDaREVdgMkmAJmtDoW2XkU6xTcdYVETxcOBv1oxu
G7tJ9rCLHiMIh2d0IRrN9m+W1Jf9GD1zRLUbwPFiMpaBPGnunkLTooJrwP/rFL+A6aHH1+hWnA/U
5DugEU0KhcH/xxj99wayT/3HPCKtEgqOE7bkkcMaoexwlB/f3h4f8aOli+gkv+JMRlAOb6XCoBVx
GUSztDBo0OLqAaq/S3VlcT8G1oAymX+eur0NYO8E3HUS5KU3vc4BZywFEwc9hApxkl3cYRpmQERQ
RdB5sFS6lJ/olSOAbsBSxYJXx5AF7uuajjmiUYTTmKezXEuEbc9kajqL8AhTm9ZALY1OUcFPTjWE
ZMprITkhLMeYcO1TFxFbJQuuDdoGV23kXTK5Zd2087rIUlULNBgi9pidJUqaAqu8prGw7YJVd0Gd
Wn8klruHnGjGwxqDafKB/rLK/2pt+yIe0GkVxbS7X521doVu8piAXfA+R5C8EM3TirqB9Id6pMG0
xx1iWg3goK7681M3Lpj4WaeanGZLuiGCo4wMKA9t8zVqaIvx2EYe/xZPteMTV2w8iGduldqgWuQA
pX2bzYVaQOVYL/ZgH02SjRRQaJK4Z2JaCtQ/9AbD2fVcbnnd9SaoTClOuTdsmoGGvWP7u9R0ObKR
tVzbsPXL8Q9Ri58V/S3OwjY8BZ3EiE30ElKFbOyRs1Tu1/0xSEc7jifv+ekKGRJ/Ldoae09FMvEN
wCwyxa/Eo674JThgpDzZ1h2bb+pnyQ0FS3GCePGTdXIQE34YkAkkMHLDotTbDLL7GI9e+RoYwzdO
TWDcKwHxSXTmKRZs4Cio/yQgJd7dYM9wC0oHTAF6+KO5hbwqwnvR4xBj2lOdmnvOg3SAWswQQe2Q
EoLoGFtUrtPMzcLyEfcwMZH9FbuK/cZ+yhvyWLiBt0EqL+jq6Y7icnNvCTvCou4RCLYyi86VG/i+
J5ivU2zGk6TNQus3HZDwtGdgnwxQxSSZJEZwjGxsLhocO/u+A+ux0rilWTDtb2Pr1rnfx6wl45iz
+wVWpoxjQaqwiRk7oUIlDRscO4gy1OY8mCJBNsbshOnZxTsIt0OPQ0C1zCz7O7a3TGqbA4IzZm+T
VEk73FwdkS+POTwF7dDA+HhoKG1sL/p5C9WpGj/toAuysG2ss6J7YMr2gYzMIVwBsbbRYmRdbwFk
FYYDZxXTMo8LDGMW5xgTrd4pPgG++MAwYayHAlxnSrDAaZ9zYC9DF0AeJu3+nsS0zlhOs+1XzM0+
3EWdpMM5ky2w4xB4Ps460ZwZY1yyexkpGrPElW3Kje3UwbmfBnxBADorb77aHeQ3xhrgOqqQFakA
2WQpAykG4ZhtlNWKw0kIcV0hJbERdRjsKTSepBzswBwJ2WxupkOX76s+7Mncn/ZsSAT9oh2NyUcd
WuFDEW0fM+RgcQ2AjACfANQcmjVn5rKBoCs/BWxW99tkc5+H2zHwFEgqMAhMTOaDE2BPBEwKPNVN
i7NYEE5yeaZQziQIOmCwwabMg21cMtuiadeheWtcS0uJaoGCCdxorhWCOrEx6pwwSjKgoVZKNEs3
MG66kSCwWgbGAt1qeMrXGSlMgopKGFC7+piSPwoJEtlxFeQAGu0KUQ1nQgKpHpj0aPtypkpK1hsq
+dYNqt6EwzDLJL+fYiroWVL11IcS65gPpvfsq2CKjU0fW68Ze27NjthhYzMBLp6eJh7l5lIk6Pgi
yhn7iW/aCQ12mYDmCvtd/sa2I6/tW+ifPndSQv540ZK4soWnZBFXdoBNgmMVdvusMgRjK+IXB9SF
xEHKZBeLMpdS2bEHtxBH8+sjuWNcryezi8kVY+3Suljrs+cExV7vaesfSF0BtdjVIIVjnOd+h864
I24RBA+LnZrGhjAiaHcBqODFAla1KTmgTLd8fQA6CHQI3YH+BE3AkrL8E5TQJBLLkwfWTfEMZKH0
SwGgYKkiLa54t7OI7HiannyMZarAjpicLozRmXR34KWw1tQ6Avu+7oetPggXpL7haflgB2ovsOkb
wqXaum4iTLsGndg1AycebgOTpe09uQcdIqbdK6IEXA3ohTM+5CudfZI6djAWb9cN7BsvtK5g+sAN
3btJv4D70+cJF7vKt5EY6v0t+EOOsBNpwK/DR9JuNFCtDltlwvgOkRk5zCP5rwgDngvMHbwbS5TW
ylnzSXsI9zwqohUYO6dXO9jHim1ixFbU7om9W/Bx5grLZ4+F3/riTwXg5gi5DQc4jyVYCCHwUCth
383AOWeztiaLSKwb3gHvcR+kulsPZ6Hl+xpWumE59KL2nTyQM9R02DbFkHeD6ZqUfH2E+VLndT3q
FnZcpw0Jf8HOFZ12tu5aC/kcCHZYokDIm2C1TtEK2WkKvrbdi6SF2qn/2uAFOZd5h9liusGqrLAg
OPDsGdlKKVwLR+zcETI/j4GJRRbwgnGFhV71D+ERT/DE2rajWbDH751HHRQf3jgfeMr0foEMZPzW
Cl3yyc36J/J9z76XfOsc/5E7hABu8oypl49XfOBaNS9s4/0IwJ1hmxTaAaW3QLXJY7MSM+hwkwJ7
Db8KY84+2SPrwt6Yab6q8Iu7kRvMeukw78kvnSBpishqR2tnYlFqMGfS8zlWw8GqOMkxyvtaaVxR
EEkxZBdfi30/hHt+I4cjRVFtkYYNxj6Ldwmxsl4WpoMNEKCF2ihGnUhrtmXH7eOFv+6rp1XCPZ+o
oHmcajfDR4tgykjWSGENCmZpx60IFvNpwDd0gWA5YKUTpOgZ/NJEvmwR79EJDmbZIFJZ3KPakNwU
NyTj9NeSuvvCUhVLaQR5X0tIAbanIwxNES7DdiwOvEvfNKcH/EipupaUatjGEfLwQDTySfQK0U/n
tOU3kfAxEPSAQtdO+RnWWJwW+w4Ltv+Ngl5EcVYzy8k6FvF/e2zey/8VvwTohlna1creGZvXp+tN
mI6k+NnljDHlnlu7FtOzhj2jARdtKD0gE7HFedigg3n3QJp4yffAd0yEe495eJleCUdM307vMhxq
DxDFTOyDlw6NtfFQzOvpk4CHGlWzdO9lHZnXLTxTKRoePph8rLgwYxUeeX+9b17at2qkfVsCSwhX
xPkIiAJrAJ8hM0U0Z3R40a928YzzL+1k8msxSvvGIB/Bol3rHTKM0gC4HZg3xtrPcYDOTpB+N32b
v0lat2zQvE8TfGyj7v2B/p8RkUBi+ekkzi1rjzDXL9lFvU4vC5qi6YF7fxx0ro3Beaeb7zkbXT5Y
3i8/VyNZ18UoZ9r19wLm3njWX0ezkUg/fQh/aqplgY/BNpr80syJFvxveKbfuddHfCh52zuerJa3
PJEF5/u07+T8Sdf0j4P9xt/Fk185s6Gunt41OzUhNEOYNUV6mjGAGhqwFXEX5Ci0B0LsQL+nE093
cBqOgX7n3O7C6ZX6qAlsDzajvZQqvdBEaTQQlLH1rkkDhzyZ/Atq4IkKtzlMrL4TqantD4pG/bUH
2ZWTzB70LLyEkX5zxLC5PEVq8YTT4gzsgWZuB3PhkWV14Kmr/iQprsbSoTQzkndzQPcYwaqO7NUu
ZeS+pDfbJ731GE177aB62PU78bzX8nd9O7DRld24u/SBtSheC4do2rOAsznmcQdGRW08jY+RNzjS
JWcwSQRwl3flmxHNe3rSaXQK5UVlvSKCa6nf1Q6Ek4WRhYr1F5sHaSB9bwcMm8dOe3K005sjQzmF
G46vHMLlVcW/ep43OGEJ2gFP4Uml41txerPBPBxobvMwSU6Mfto7hMVVdqWfW3FxZcWr/qrvcjZl
wTvky+jzhBnt+p0XrYsZtz8nybnR85TI4GjMm/6Gru54On/3kN1t3/QT5/PE3+MyBpu+/WnGu9GB
+ZezuI+MoGK91k/to68H70aaIbr5x/us+lYbT6Ad5Df5TdWfDCwmvBNPBp14fSfvwIjcuLzSlCxu
JgN932by9on3pN+KfWjzExPSdJtMBrwLgyZS2AxX8ex9wc+l2vV5OnSCY0YkAyezv08sfBKLN3VY
jW2yipeD43g5IKsjdoeLsPtsDdewssvbLNo/ip9WLPeEawFjHcolKWHHU9wUF4R/a/2Wv2L2rCE+
SbJN1rfLW/kl6ou8AqtXJtkA6poHmb3pQOHi8ztFsOfxaSgPR42IZlcTMuPiA6aRye/KZEcGxbj4
lQ3kAMlul9j8eCUKnFdFwDO2aY5x0RRWGoZcjHyZrDCAjzLv2eAENU8EDy9pfpsN1kmZLG/xlGhf
7UKMQ3SK7pZPZQMO1HfS2DCQwECuMGIys8jq0SG5WzwgDRfX2YD54hEWfL0Y9dNQaELxBA2Xh8DX
K4Kg/piw3GfMIYur/BmhFJFHerc5FIHUGWra1I5cP6HPbWLpnbShiZxHFi602dvc82Ser5iE2yN1
bDDhhiGiBLzf7eFP8jPe/8x7n8vxaagp5p119EBPox/0VgP3nrKIS5rqvjJniDiREZ4NRapHEHqo
ww3qkjrGoOs5t4aSKiAiW1gQWYGK6aAFO0TpgvH8thhzTeXVfCz/0wtXQ4XtcS16m16GZV/25eGV
YXe8jbsEyMvQjARYKpyXcqSAuUu4O+PcWIUTsQfIHGpeDNYrXpPA2wF+CezMb5b9NnR5G9ahiwWs
DW60xFlXOH/WN+BujwNZmLQvbOniiaW4QnCywHQgyvUmsf02Tg4EN3Wv4GEASyfAk1ws+gS4O8LX
wLxAu6cwDus6xI+p75ODROL9jFD8Em5Y5OUs4WnifYBiJsytlZS4ZwdgXyeB42FcB8a+ZSw8ubeR
NyrSPzhxb+FUnAlwatsT4+eR99TBP15HomuBJb3NI3wkT+oq+MQ8tWAJj/SuBFjtaaX2rgFWdmjj
vCjhgZ2JPO/wPic4DSX9lhsi4rcYtnAphSBW/KyD/YHzhFdihL5SAXIgIq6kr9EbrIoRk9rFvpRD
lQKKBYarYDEwuA1AMyk2JsUhxJen+AhBIaAmIcee5RuwqDu2Yxr/2kIQlaCgOveBhje1810M9b1x
dV44IS9P08hSpsRvzOBdYYWCxEUzcAlD7ICt+npNcgX48DwHjNVg/PM6n86ENxDrDjwGaM+SI5yv
OHssM/BSSAm4hXyoWRirwOrPktucMEJBa2XIrHXJtzP8Fn8P1GZ24BfI9zVxE42e+Kdln6Q1erNn
Zsiaej+w2iWS002y/jpUGsuBdVjhElhcXFiE22vNR1Ene2xxFKXxttFs4DD/y9/TegWIjE9jZZCA
qaM9C1sgwDmiV0fbuAMHQgNajbN2DnKhb5SmwkDfrqbBLRwjNzOscF/zyMMlWLCS3bDVb5MG3E1q
5y0+jDN+hsvKh4G8wcIk6yHlUV8lYYTV/NaIax/jIibHjn8VUKsYy25c3RLGovE93ZPDT4+RxIpW
JkMcC9ZhQcCaVa85zV3gjPLhjMAidzkCXhBvif2OaeMADQFsZEbZe/PrVn8ew7Q852P4EV4e4iGs
q5CggrvzeMkYkX56s0lmAwiMaHI1uyWsxxjEG/E+HKlZ4ilIxyjU62U8rdNjRHekkoBow67Ub/LI
7jm9tFfv6z6hSe6SarO3u/CLbQgO2gPwyQnL+6calZGmQosTuBqRKIr/qKcLvlb7ivmgQ3h6SpiT
Z8Ub3KKp+CQuB271FdVR+xWtQMgQG8phoshhRFcppGlA30imOVedsNA8ZTPmNySVH4fMsQIzfOg1
RTMcn1vEh4xeERu9jOxzK7BjBeIImzACa3CMi75cUemrI1J6TqlMezhu7A4ntmPY9uscyciJfc54
8n6YJvtnzZzmb0EKbsGaK2wrWkkurXMNs4yTuUJiUgJKmltjtHvKbpSuST4NLVk4tGta7iTKtJf8
Zyz4CX2B/mfZCQ7C3qGP+L4aSjcpIkKW3Ni+EWvu8eLzTYfnFDGuLDOGhKBRa9KKMWeQLMzAo9Yw
jQZ6ZB1HrXkgeZOoOVTokgcTGiNFA4iBoiLAiKLkOELQvZsOplHnbvoLngkjpBi1LQWAAemyobSN
u3jypoI0MAAFyrqKbrQX6DUxG3GRO+YR5n1Ev8nDoO3dEBaKZSxYPEWZVwhCgWGyeI6NipoqJQTR
clAOK5ZpwfQuUO1uSLUMXAtA4DwmR4b5zaM114q2CKLvkcdNcHxuIwfpYIXOQXYJ9xbxZsxK3Uqq
dF5ljtxl9Vct5iRNLC5O1L6kCCYdsEmoJdCCdM7QCKwj67YPM2p8Te7t0OnDB0NoEOKvkwRgiUnR
k1aHtMAakqLA4IB5cc71HSIFyUSh1Mh85EY7Qk1FH26XOjqV33osanJBKyR+cz+0ewpOn9dQyXWH
qB2b7DMyGlFWx155TeIa+bvSqZo0tEyvHbbD/O7EAhzg/CFSmDaTr2XjK2xJgdSS8kYJhqxOLFBU
ZZW0uYStRWzAGni+YmfLPklysMLTBxtZN0KLRRBRKltrsjdLCsdVLLu0g9Nb/+lA0EmTtEIH27DB
Y8IXhI7bckmKrJoXtPoE/FngilbPjHNGkrNSGUVctGOPdDwbAtHiHToPol0GUsFaav8d+4+MuAid
odZOkiutmcVKxJmyp48U9Vig1TRXdT9oTbnNBulRNjrK7uU1BVMlljRITSm53M6lMWmkHWy7yKdt
TVGRuFvPtR23xowdGZhycMV7R69ERR8Wndsr3ityEvUnrUEJ/DoHpE0yJ6wAi8NLXO3qibAAv5XG
LtnUe0AMCooH2Cz9Jsr6Mm8CbwRr+GoelK8EETCFRZ9pul33u4MWIIgjMiwSCxxrMOQJ1JBieWPX
hkL5Dyuw6Dowa1Dpgkere5NgURewkN0egP7n2DC7FzBjvFCGmeU2AQDKg0Bp4uiQiY6bQI0OhKVC
CQqoKSflgGCnPH3FsxZxER3HNv8qQKvcnDXeTicuQLnKCbIBsC3fBXsrpLBl8Q48CbEFmOlZ2pBS
iVoA5UBI95DbwbiVHQMkHixwD6RvWqg1uGXURclWEhpXmIssA8RnB5xlq6DsAQoIIlwhW2qDpS+I
w1q4kvIRyDuCv84IcGh7ciabEIwYyHq+6ZWDrsMhwitQYEcsOLk6hP/0fjHTe0DsKVhy6MmrHay0
5tK7sLhrQMepR7YsahiGHbfdkB9FywpASU8C68POSP4Lc08vyCLC15ATZPVOzJ1Y01Ov5GYfl/Hn
CH090wjdPlz3FZpsoTXRnCS+eX6LsJ7ALTkkiXqvsYhrzIl+TQZ4jkhbl3ZRRMouQiqk1ZE55h2e
j3FWBIum/Q7G0b53UDVr5AlTBxwjYIMqnERbtilcKiC1jjygacXbSzoUTiWWjX8zYS1YQeCjOFkl
+Sgco5CQkKjLJpxFMqc1pILPJ+ECJ+BV8Wkb/CHKVFkW6F92XWeg4Ir0GOhH9h7b18bSq96xkNEs
Wo1ln6WZlQy05LFgqCeRphYRfvkwTNonKUQEINAZoADewXfSc8Jusr+80GzQxeA8M0qH5niJ+J33
tARcO/tIf5SOvAO5H/l3AQksbTl9WdIn4Qq+Rs/l0ekJ7UrUdBGl+C/TIO2hld+M0P3c4Z90mKyJ
X7Jxj+BbINoj24nknDXbe/ow72vptNlQGgjsxLdY7CP+Db4fy0amg3QhmQ6z2GbaxLVYWA1iguhL
FyddLrHLwnYR1eUg6ykUc0AEDhwLwsW22OUrVm0FUNijSFF6qE6pcou4DkE8hRHxmomDyhrJi5dz
v7rHLYasPjvKORtckVQSshFVvUMutVgIuf/ngNKSvshbXSkxHbEr4Uc82JQp8FSBfgWHFNIXk/Vf
hJ3HkutIl6TfZdZDM1CTi9kENEhQgXpDIzOptRZP358j/7apzr5Wt7KSl0kBEQhEnOPH3QMIMK3X
5c1b2a4ngtXBmTDfkZPSiVVfJLphSFNspDFdWeKEUdsyVj3H/JJ3V4EyhBJaIBXVVAu9eyduAZW9
GEw1ewChr+kpFPE8ZQ3UvRslJ9dSblj2q23NU3vmU+U7ugoagNfkHRrZVx3g+JRK9mQQf3B12H+T
eM251yG/MfdZjPoaFLnG4cTsvy/mGeY1lxGgUCOtUXsMbqDESrJ+8uFKpxpWW0tPHDnR0gX2X5tb
jhKeAf2HfsWen/UzEwgYG7NPOkUw/5UZeqACl+1cc1nX3ayxQyMLS6fm6zm3mrYgtWvq0ROyNoEk
hxREOgKJgAu5z/jENSRR4JMpqtVVsUaUW2FCAjgeLQ1YQH99C/Qr71muYEFLcI+TNYJUVP4RNsb1
BIjZxktUZQRpDAJYBwBbMVD6FcI1SnoMU09nA5EP7KB74dw2ik/IB0Rqu1DoEBZwoRotCt/PdEP5
kW/qyCFSMtiqgFThNDUF5b1V6wkAmQfEFBQpzDUHDiKoT+jtCyslkKa4St9Z03uYOukvytpVun1y
5+gu4u4ZCf9S2wBmgiQLYy3WdL+oEKRrpSqAKJRZkGOJDKtrM4ly01eYp+lO3CSAat65rXK8qAAU
5nugdmocEk4gBk4AiKuX4xJ+6CwfTo6RmSSPQInajOqzef9Ih1mRZiy5zDlqRSTWaQD3ZPBgdCSo
yPPtXadAFTTL4ghlBkVAG1EzuhZDA4quiIS4SXxha+nvLRflDaBa8d92Jb3RpCERDHsDgr0Cbi9B
IDV7rtWkApf43TAvVmmUNbckkDvzNqR7xnbFJLodNOe8GdQsGjLLhctrZCedQUpYW8dSl6XwB1tk
OGMmffCsiPxat+CN7AC0kIUlC/4hXAFcMUsQh6hirKhB8CM8DSD6F/hyTsg3MUY6s0FAYIAEHYMj
zLymM8wi72Fb/WWHS1XXQHIC6xbudweOv3LmQrOF4OUA85fejQ72mirJ5rnm/ZS9KfzaYngSowjp
IB32A0ihzlXmMyJx0H3r4v9+0qIAUD86U0H+DIgMDlkbuvcK4ecEd8QuXK+lG+YY0LToKYE+rXvW
MEZZQV2JooVdilRVVW2ahIG+80rzJ3XGM/OneoVCTUFvP78vhpJsxNBELf9nElBMcwWKYx021AFh
EX3mh5ns45bW9CBNPwqdNTFRSXSWwxKpKAAWKS6v1h8NOH8d0kn6laYupj7nBSFME6DCaU2fG/fB
gHV0VhII3nSRazkQKs2ZT/IO4ng64S39MtRfpg/Nkgo8j+n8myNnJYdLNIcrZ3oHBYsUTjO+KBkH
0qNlU3obfpoCyVSNX8U/EJl4sdfgPFAL/ZAyiy0pZMShEH+iSgj/H14FzyoNQYsTKphMyy1BA/qb
R2CxcyCmxTXIjjJepg4b95ry6RXMZOrii2qHsE0CSYf0t8qgJ55XqXqd0vFYBALeCbOjcljonFls
dGMXGhuAsmKIuIcIBcUoJ6Lz3UVgICBO+tlxWzxocHIoGNr+qb0npb0mAFJE5qJpCZTa8lWxNi5U
iHdqUiY0rgZR0Q/HgYmBg0GzCyHmbzLL1EzlN+Og8o/q6y8NWo715/brDKoNeiEF/0193VDVR1Jc
KhVpdK76/rKmCUD36p0qhaYEwc0a8YDNCXPTkVm3CagDwaNmxCdzsrAQbg2yS+TU0CJ/5s+JUbYp
fKRIG1HKprXUUYXwrrmYEB04XebG8MZzdZQUefqL2OeX38mPnuEfZ/6La1G64zX++txRD17NpWI+
waQKYfPJ3b/5izbmz1S2f+zqF8uiWjiuS/cLu3pjlCAdJUVZKVnftpT4uC3MZhI96wdm9AwXvPkX
ycbJdCRwkW6/OaNOZ1hPU3/S+MRG4wwf56N70D/oohXkltMXcvNG72b3eht5Dvw8biCl9qZIwAFV
b3TUtsQoT1NuQbL+92p+9Y+q3Wq1UMIqJ2tZ1m+RiJXNFG+rPQQWZ0jpvGikYVbBVgVUKZuc2tNm
HfNJDNvX0AgS9ErWyhXv82e/iCkJ5ofxMNXtexi6xfRFz/HGTeSmLwdjwpnXZLm9lT1uYoOt4KNk
z3iRZRW8WRdaH22CUMoPlZ69xLNdocfgVSJaaTBoUv1ohFakIg68IltpirI17ACh8NUQIWkSUnQE
BsN7iM7zNZwyt24IY51P4XCBfYwuGJ5P7Jh/+UOSpG7XD7vFGwu0aEFSHA15jSU0uVDsGQuSecae
d3SfIETFLYqpojMnOCf04KAieFQcP3+l296hNDqY41b/71Zo8t3qEm37el45mcLGnGaTkynjZkCH
AjXfm8nGZGjNM4eHF92kxdF0YGUxo2Ilabx5xelIGvujkEYB25kjkvfnvjHzDgEQBydQaV515xxU
aHwDYZnAuMO07ncw4j47xNBfZk5i7RuPj/B1QwasbshZqvFBKjBIAl3AW4eF3Do0OVGgBDErRoa0
u+7tTrfT6nQ6sKBpDF+SbW6/HZeGqB3YeWvWIAd0mdm1d0gurKG7jAqtLSI4rs16/Bmw2tf8RLgA
G2/r7sFF5lWkrWfWqM50LjUrJKdBx0rEgFcHZbf30T41lWmjQKIOR2YT5JEflM26yLROSg8+wtzV
LLR2s8pIC+fG26V9ftkF4uGj/Wy8HvZhYu4ls4HufUDnOef7h8VgX78fzYUQtnXxP+gl8Ael7cfl
6dJ+Magwz/RP0S22buZEhYvHrTPhsf3amsLWPqyjfO+wNJfGs374pFj/JPjY8LxPTiao9A5feC0c
KSy0n3vDoLSEZwB+yQX+OJuSjQXXGpACBIVgZ2uy8xwk5KnFnY2uLrxT3ah0dr0zYPDKPA9mg8MB
9z8gKjDe23xe5rZhFj/u7FsHnFtcS6ppdvZFEHNw/cqTOiLh7i49nyImg0jle0nPhlzYe/kWBi2M
MznTiFjzcdoosghlLwIUdzn3HmP7lAytUW+MZFVKdcf5rvXxlSLxgcaJTC2I+xR/sBhx2C8LEOAT
xO1fc2oODs4OpHZo7bzT/9a0VEMlYddwq/0ZLZyhA90YO1amZnSMeDQgxWX/ycW2McfSiuiYHNXa
Dq7cw+EwHo/jGYNDJ+x2mx4WhuMx4wgrozDE5OyJP35rKRGLgAzti0gsKFTEXlmlJJRK3BdzXqwk
Bqe+A8le5B+M2vXk5vU5Vh25iPhiComDvwpXIZ/7+Z5OpV8bwl+Bgi+yfj/dUu3nD32KmhsLmrDx
OC8ZDlUyNsfn3iJ0SyLYZyiVnFIHwP/pqzRm3jjf/T4tM7HbhY5iIfQ3te9F+1vFhMWibdVONnCI
hOyR49I8J7s0Y33OffME2pEESBQTLjn/7Ju0o58sEtpz7SDWeptVlMFwsUobtwNMEFGSSuiMMdch
xv2BPJWXFk8e7rUFby1YhE5q+TJfWnxjV/CmgMfrvIj9noMLlE1lmUf6w7c6RK3GUm/ffLr23f+b
71PpT5yyarWSzeVLlXylkPslN9mfi7vc8bCC39WwFsWvavOJqIpyIrgxfMqC/ehWpruv5cXkejnM
TdBoHPR4fTHMn5IqvbvC7eafwRJm3KVEPWSamOH09vNl+5a19+i9wBZ62xjx8q227lmsllQ2PDJA
U26HLpz+9cIqiXyZx415gZQxPk9zLSoALI/zNtVpsWwetdLoszdrDLKkQSkTaneP9SK9i0uRM+9h
NrLIGaYZaKff5Wmew/0uQkYFNY2L7dvb3IfkslWzbJ33dg7V9Nbc5tSLyGv852LXKnrP6bqzPduF
oqmenXeUyZoyA1UTstuGMcCsF8tFeWUmSOiwK1qsjma5sMbLxenrsjHPpUYexp9SYxXnT/rjQnm8
k81w3bcw2Lbu3TK73qSzK5gNIqnZMsldbUadfXPTvuLXFORmvM4zxqA3HYvSbvq4/Xp+82wT/3sI
kl7a3wHtPy/9L2lJYb/L5XKPdcE/wQF7UwC9UpDaMPeoyiVYUgD8kjFDcSY1z79ElWXpMH7tv5rN
FXPFQjlbrFi5X2Gl9cl9bvcdsgXoi4QuD7hKAteLtTOrAif8NLMgAdK+KZfemfkWhgasHLNx7j3U
NxBJMGkK8tBH5HhD+xOVFozwHhlkvfyS94mPJA9EeJZ5UNhQkeOnpFFhFCAVwbqnffIf+OI0L2fD
zZapn4O/LezAbfSnM80j6i5hYVEoV38Jgg/3W+V6/KDpshCtX+Dzve0iTL+Xt+qWfGtlT7RK06p+
rF0jjBuGECw9q/342i9YZONuZ4I3CtQbTNx+xvs+B/mRis5ZirTnQEPpJ4HQYRiAvr/vptA5ikXC
gk/dFbl/qoilmCZUQICSiiuSO9xMnXiK6AkcvyWzBuE8Z2d+qa0sU+hSIOjOj/HEKWIP1Jo46K+A
Sd0vKuZmijoCtUTg72ZM7zvEW5b3VWIf+mEhytoVZx1xb7MEDF9EQjBp4y99vQgjxByAYr9E1S4J
HoHJYgGfUjYJC87Sh4hs5ztV+zBYAriXAELKDdX0sixmN9gsbtHdG0DIjX6AvAfbYFUFJ9WaIy1D
X5Y6wZydQTY6UuhVsR/BmERnCMywh8l50x6F/dHHzkc7sCUANBXjsOnEZ7WYmvGdnL7mtKuLEgw5
+verJd25AC2YHszD9jfzzsNjElOuyT+amEpA9MpYHt6QmTqGF03iIq7szRmK4Skmzqu5qtfekfgi
0GNgtD6jx/C8eCOEl6j0HW1gc97BP5lAoSNH5NzeqyUVx6b+jvLQXTX1qe6nNJ8d55kk8+a7MSr6
kyarDgcI2Pp9C4rF5kUAYyju7sDHdyx/g2xx6I62oOeqvh3DkephVBuip1eOfRRtKFzBX3B6Osg7
XnPVXzK7/L/fAxXrl7xyf8xbm/yVe6CIVZ6Iq32WWKLyhNcM2Qp4U4NkBs3szmSjE1UZ90jx6QLm
7NpO+99HvvwfElp8cP77fqxYvya92+18vr0u6bHo+k3icvPhkCUisLXHlPYcPO0x2ZQ79btuAzXS
7Q5QHzYN3ICTv5m7F/4wB/+Pw/k1EBc32+znqaYhcKua8cl7+jFmFvQdUNBwvnIocqIxa9ZZLFfs
F5bPaOSBMd9OgLk14V5CPOn8exvltNP/NToXS9lypVCx8vnfnpzvzflqWZcNojLn9VWFC9XedU9U
enJOAZevtbODN8RgVTaboMSy5tvec28/PoLkJuYN9nX8y3TxJz+Wavb/H9Bvv8576V59bNfbgr9m
Zgosggp7EhQKTnZBnYFwESjm+Zd9Fv/SCClc8TXtrA/L6//7P9n/W9mXt7n1i30qXK02LfDHB6Wf
HSrSbecFw/fS3QLulz3WIOh2v0T3ytpV3AGla4UGFp3wY0wF4MjkMWjctk5mwNDHoElEpWVYJFb5
/vdL9yfN6P9oqV/9qbxalqrFPUeNXmFiSlF10LUy5hVUi+a0c19/a6W/dZWqJvp/tFLxtjwXj0e6
Sjlnth3ralYw65KCu29cD1RNsYU5BBMIZhNzTh7+tbkB6SjY5bOZ9O7BX879j8PMP3qJ3v/Hsdwf
q93m8+Tch7J0bZKU40US/X29mT8GL6VSoVIq4CpaKP0+50p2f9jtOef80ZzCNcgTqEan0L801+1z
79KsACJXgtzw1PgsKs3DvFADMo5XfxnJ/jiQ/eMofp3tGQDJymUI4Z5nSMZHylZfINCbePeXGyGN
xf7XaPCPHf2Wnly3JQxzOd0zxTqzehoLgeLEPD9mc7CzaK+owkJChltzN3M6mzV8QQY4tw6AHFgU
HczkEBeGO4AXdweY6fz7VWdx5j9e9xKWoznWeypVrF8HeHjfy+8DK6v7yiJJC5nNi8bpY/+vVFlJ
YiG+Rn2yw6fmTuWhTsxfQ/JRh4e4jxzlJ2dl1hfQVmRy5WMXUmMyMP7LpNuJwet4WfBb0ZBnp+5u
MXICfHPHKo6wJrcSZc8Zkzbfd3yA2YRxXVYR8XjIoi58OA9VnuR625mgfDiEMO7RaSwbsFsB/9aN
c5+SDjU5WQ4bxvxXCgne6mUjdcgBKMVZhVspZdrISwgOlGdvkH5QFJaWkgNXuZ1GaEMLHEMsJpaR
GujskhSveR2lioeREKVLZCtgZnVS9OGmnvOzTeIWFDbyWcz5N2+4CqvBhoBmV8CM4DTc1asJIWw8
IXuCAltsVmQAfkACIzOCHVuwolWoaGYyVoK/nO7QEilk2vbZMvYvOAM8PA4LhUwBpqvFR3EwWKCF
GZNxrUJCY2Qh+x2nt2UVWl2FJwj3rg7cYNmr7imskNI1s8TANP6UFxer1r6x624bxWHee/YFy+fs
F4tcrAPm023wCql9gQrvI2JeCN9w1+GsC5mXv06+Lg46WgMq2iU3U9nZpXLr3aMQubWfcMKudn69
cg5U7+MjbDNKVO5tEK7Rchb35EoZd2xac+DCTgfEECwvBFHEXY+n/MnyfICGZn8LS5faJAN/PYZC
R6VIDIKSdxHiTFmDJcYnylL2TpRMc2vTo7It3xBBNgcMQpbJShQ78KMRa65fahVCcpugujD60QH6
vpwbV2P5ZlDvyXOfbfwFxpxF2y4NxQoS2e0SbyDCynnJAgYHbSy1WDhwQGJAEdJ87e31meSqW8A6
U5A5IPoDXzucTTgT5AXumncBJzG53iV4hYL6GtnhbMBo4VjAI870Hpz5GhRU7ULqUK9H+KFvUICq
GpUiHAu70Rgd4FGUqLteHdfFdkvWVuJ8H4FqVj6mTnGZXHqwOoOW0AzR6EtOUlEi/XQF3CBMtph0
wa91dmP4K4ZZlriRxA9iyBcAb+NCbdUCvvMrLSrsPehH8etmwCTc9QuYe9Ka0MPgEmWIIlDLuq2b
C2kv+BZB94csa81I15fk+QmmLae4RyK09jsqzet7NyQCX3UXG9Qk04KdPHszl0fieir1nOJCKXq8
6Koi0ZE91yDU2pMGi+Y0RhCqSMUARivOvFUXd2V+GMjLaxYL+2dZBt7pEOC0yXZrkpJctnYX66Qh
XTY+jkHPr9hS4xS2Bvm964MiD2giqpquIQMeLEmqTiRQKuTD8QqfXw93lLWnQQ007+GQSN6xIlB1
sEQmvEys2tuUAoFdPbEMMI7GmCaZNt6e2ddbLV3RQ2CNCuFhkMOq0lNNuT7FEpLSZKvaIv5atXfj
zVjEc1XqVqbxDN/hxZyBE7g2UqiSL+Intfa/ThS5d0rNPu706NHpm6u2unev2L+Sje36pAGjCh8g
eSxTEl45eDE4vhmpVqviKYQmU6H6l5NpGEk77ESoWNHeO7SpjMFRlTWrQjDVeQFdLUemzbLYpGJL
VZvYyxvtafcPNK6qX2WBlgMZ6QMDXGRDdPEWdAHVbE/RBr/tvp9v5LjRMi4YOEQFvA0ophTcaq1c
Q/JSw1DS/tTSVPVSk42KElN5Ee3pXbmsGRzDYx07ZBHypjSaJSTWRNMGpSjuLhaOwvCbPdES8Lgu
FJ7Um+QXtPYSxomaujhEHc6cKmFjgMaU1QaeDt4nxUga+lGRrscCSXDuxbcUoyYP2WHSvLls/D4c
tQYf/2vg49T21RGRjQrFDnbjQMn5NhyUuEJfg0HRV4z64tzzAolhfYoVHhDGuqbzCLpUdLzQr7N7
8kfSaAHYe8dxZnEMcoukHDhC027t+8n4o+4uvj7VbHOBl4/XEb7YLInc27lcC5yhX+7IdTumhxlM
MG24Pu1Vp7KTVnTc7srhKLkmHO0r6HQqTgvYQMCBONCt+mshahPEUaizDZrGoUEoOMQD9Zu578sf
duCO8JLOR4OC7GNadLySGbTmGDypNNhsSh+2NsjzybEo0MjujgIP6EZIkcanWepUqOZ+i5oNRwUs
zi3Kr4ATji41p2HIn3NzPqhmaTSR8n5AlUYrTvKNjtghlCZUAab8W6RzIeeKP4ym+uHfGKanzUAL
mSLisNCsrFSL0yewGHhAS5nz5oGCDrTPNk8ZyagNcUFtP5TauA6Mz6iSrrz83QakJnnXTJHI38sG
boazy/wS5SgyU/N8exhcqc6nwt6Of8PmTIEKIzulMJ/zXrpzZoItl2L0oMLFvxbS7MGLlh604EjL
1DsbJQyXqkjrttJrsr9q4c17MFwwLWFgKN1p+KK5cLk/xlTYmlChUOxlzRaOO+heDb9IWfqG3ljG
jQV3hvTMpHdVew+qt4dusw+qVDCLQVMBFAT0xRErYz1vzrrcrdTJoLSyhbxzleduvIoRl2TC1Ecr
SRiggPQT3H0O4qdz1x3cCKxd7oDtN5+ENsnMmPIuxCAjc9Oy6DhziRnesxsj4Q+94Jt6jE+wB0es
9grLXs7VYs0CxTitj+GM3OaLGimzIbJFuchn+SyBw08pjRUG1Axc6OazMzvb5ZkW1KAe3UGeZDoU
P682MWMOTtns7ovnS7U2RvEf8am6aVAIoDYURQ3mOUFwy5BJM0hPgNJ1g7GSZm8B0snCWyXX7Vi9
9MDqwJLmCRtVAViEpTthj14Nl236X03KQH2QeVET/kvT/yPgRmclDK3SJV5Tc3ZFXndGB5ulegys
uHF4p9Od7Zn7m37IinAstTfrms7b48nEmHDWFDFixva6P24F4req2qw4glqo3Ie1w1mXYzFhMVDd
HjAcW/knBzwT606++7gPUyNlbTTqLxutBJJyQMwh6hVtjZx+9+rLVhDnYg/icEKTavnslaDcNumW
C4mfEMh1uU276B6pl3KprmPxMzXMcO3CrpjV4bzblfA0w5mSuLoqcocsmnozA2qvKnHrgBA1iixV
rMlU+0VH5+pfufpErVx0ERMAobnH4YrD01ZnmB3gA+aw4ackzgK0nLrY6X56qbDAne/tUO6yV3Py
iKXEo4MxRxnfY9aUSXRqh8+98ap7oam2s3aHCwT1yun6XxSiuYnd7pquxvqLJeYuEdBxqYVsclK4
G+93rkDyLnw9kw1o/PQ2DKnA09T6ZhfYotml7bSMKJ2YFbp5U79aZZBVwrseB8azLkv8ULbWj9dl
22tDbX/J8y64Id81aCnX0NY1qFHv72rbujN1DbPs7WwPZTjPO3yTaj7XnbthpsUgrmrElBYw08Zn
HMwl4etX2ApdjsjjSHQwaulmlwOlp8y6vNI96K2wSbmSfzgEIDtD+X3OtWFRkS6UAg1wHiV6jjgM
OXAGu5I99qhyzmZau37jcF4w7KqmqxVXiIKvdsioavAC1AgJ3SHoMJbNGeRVlNeAw28bl2znpaFT
t4W01Hln1m093Ezb2QfdFkxZxoe5eILiFKBOEQ1eI8RWCQfM3hdBp0ob4k0wUYCS1PgGlfpx0aIz
Z2HrlYM89uG0jqgW3a0uYe3H9zPkttkxXkMiEHVSikdUyE0a2GcIVXPPOCVPgOYMfgbBG06G9DU2
BFFYg6z88MWWyc8uCS7C3PDb4Gyad75crkkAfIWVfJDwIUJMjOC6CjkQBXeaGVjTHy7O2VSimdic
UhSLPcIlydKTdUMg5DVygfqPmIEjVHMiMKa3z3TTi9OvEU5D1fxWY6r5MJx20OKar4IZ2HBO4Rh5
axjHug0a0xPxEIScSjyJ81+ydCPQFHVvSThXjc7e9BK9ALCpSJpnM4cM6Wafv0VBn9SmE1DvCbeU
VF/C35wwk/Z+hteTS9ThcpFUSx4ugxmXAWbHnFGZabwZ5hzbJeZh9R0q5kWbaW8aNdzQsJgiDdbs
zlsd332zDiv3AR2ODp728U5XYwvdkjYJdefwkP35qxtq3ReNMF16cLepV5v8QdfqsBEii0zjEcxD
BSOsHxiljAGi8QbzWMONogvAr92IiKZEXoKOwSRM9AgGbE9ZfjWVEB1Mg09FruJFDtyd8tvo2TCd
bNEQWBjLVdi1sIj5qYAldoMvGs6FXjKfI6MBN3MN34wIsonmowSygMsENG1k4SJB7z6H8I6f4bQx
Fd1aXAnF5IDBEB0/fVrq3O0BEDmrxqBIsUFmosjX0GMRZUORvQUnqsRMeGUG1HxNw+mtxiLV5tC/
EceSz2GcSXx58Vtbv4TlP6TzFj6khD8iuLdS+YtNNYtQqXsJj+bdH6LiccZ0PrhLXDrI/Rn3Elxq
1K1QILVlSFxgw43GlVIQpSmNLWuGcm7GgIGR4L7zc8u/Y0y23c3oVcc4ryW2tKizumcr9OJPoNH1
xN2F2YO3DJ5u4QKF+gXyksPWQLTwnLutUTpvQXFhrc3xFUv9KvYF7I57ogxgXGK6YHIkiXJb9Pzu
M343pODXjbmu5abyS6AaDql2LE6u5cpRA+bFh0WHmInjSrQO3i7CAgUWGbMZbflSBpLGqYvZQ/3U
FaWb1Yj68h06dradt4tpeH0drKFpK9AoLc4NEcCPBu+MOgvFQO9Nv86AwxtnJrRDq5omlDfouePN
MMeLS9wxxHbcu+UBgw2WbgzSVTb4hDh9+JYbRNk7w1KSI8b04xQoRK6DcwNcrETTVM0evEtl9pw7
XnFWLwdWOI9vt4CdxITIRxzmLKMeoxSHIBBmZm05w6xz+ra0KvI47zQr/TMXDsaSV4lWDN0z4pH6
rqX4hJO+hJVoiTOFrDiw+PjglPpxMLmoZ7To0qkr44+4iBGkO4l235dQdh5FJhVisvxN0xPQR/Cq
HzsfZ3bWrs0xauZcufhOIrpDnXkIYYgWd5i0c3Y8JooOGTnzULEtN9asIxKb4I+ORjzNVxxBWXus
sqoOdaaiNzt0s7hdKot/hOpJL1QdBzw/ALcoAxGQKsRZ8kP1C7xReJ7QvXjbgcINviWfEDqcTRjM
6p8xY1H8dDct7gN7GDOaQABjAaON846vBgphf+KeeqCzdjVsC7uk3AW1Z2/ia8ASdjHuKJitZJry
ZREEAWdSaRyDQ09U5ZvdcAuEO/4HWjXE+p1hFCJu3jCOLFsP1gDat6Y5kyP22wWkok8kA2eSfwkT
9q23s6rdw6J9bEmGW/L2rWe9wEiRWeD8yc3ISkrBq3/tRsnSi0bk5b5frzRLUOok7wzH+TQaOocn
llgi41+57aBvUUYUK76MiQMSeUdWuUeze5hJu5rcXSDJMidTUFhjwQrhs8gbvDIGPntgXRGSjhBI
6WiYpRNhzOujut/hyhFhjB91mhWpWSdklCBSSwMcxvp3/8V+DigB+hdPxVcWp9r5HA/1ygRmE3el
ZkgKAlp3yXKvAJFCh8fN5os7v0rvEy2r3xbhJ2gP8e7hW8M2KYhl7i2UjgXvGt7D/XcuHU3BKhr3
sBxpfJ1CZHeADi4s7Lhyz01wQrJqX7pLqnH8ogWhecAL14iuo50rbSbYgRgP+iQKro8LDc0ySBxh
vUagP31WucOIqL1qweRKyVftJ2ruA2v/gFcJIxebi/WkoCoMSe8DloqIfva0i27+ZKAh/9ZmehJJ
edc5dQB8GmVErigu7IiYfQHfKn7bhJe0a3yrQyySM9CyAYAO9WoVVxplhxQ14SzAgXpMX1fULRk/
E8ltoqHZ/OZfmNym6k55rLWPI8Ab59KpePduiXs1Knn3FuqK+jtsvMhvRdMny02VpzmvAZEOTxuA
d1kmrxtlkwGHQzKfae6nQzxA7XaSTOGKkNcWo0x7dF6Dn3wu4AxSb6D3ogbcy4MhXcPRspVGiFSC
hfFxOeD0wSWg4+heF5l7C99BapACU52PAhmcr1KnTyJZAXgYsSOlJsnGD8hMI87W8kCfFtKkg0RB
UEplNnU3sRcVOPNtsOASluRZ5n3H/ibwUYe5eRv7W2IocdKo1dsNprUBRwfq00LetGqIcEGUUzB4
24Olwhqs2ICYq3ZuQFOeImZsLTlXMRgy5Ogb9A4vmrotgQkXeocs05KFXARSJ3Ln0tMimrIMpBxQ
bapXoG40wzcS8TfQrvDbGmgnvIajO7zUY2JsL25/W0Ht5eW7T8rWRUoFzjc9PZi4fZKzHRcG3y3q
EuLuQaCI6XBw4BaMK1z7BqgXEBiG2QnAkTQVBaQcGf9E6OEX3Xp9RPOvW2VecO0gUzu7O2oI8pJC
tA5UwIinQnk1eEYbtCMiVKTkHoB0Z2HnYE62ufDcB2C1jRFDW1iH90scJu0J2YZPFpkzUkrLvaDk
SQP36EmRJmpokau4CCgSseJPddhkamfawY6JR43oH1yTjp0sM84lPDfO5tg5Nh4IxfIYMVWZtGAY
KDDQIEEVFMaTks5TC/JB5xVKKyg92d3PDO7+e1ysVWssYgOB+0gkznJWD8KCR0LilCINfBfhj7tr
XRvMZqOPsya6kJUrkyFxy4O5+9Edz5TiFskQs2RaxWDG5shz7mMZGyl1tqDK+WdsJ7zTibD8iBB9
dmcSHsPoA6Rhsm/uo+61hzSxfUgocNr33rPA0mPXgoH25+5fELbu1APOYNVks/EetOpVMcUBCFDw
kk+R0pV9lB+UBxJFsJGoOCCqSrBqMvmBzJKuvWtcnkn1KLmEHI2ugGNrhERKFCg+yF+Jo1OuuLHA
JXAJYlcinV/tS1MuQZfkGivFKNaOEdO5Ehztt3tnMCOgKCPgfiTVAZZIynLGx/a5/Y6VsewoCO3d
I25PF/ACDiGDhpG/YETP99HVnx05MaxQ5k+ylGOsaPEc58G25K1Ewla2iDpT2yja5nXQdQ20xWdH
jrepCAS+ZLF2bUvk/Uie/ql5bh+cMhZKOF9F93h3Qy/y7t250O8e55MUg1sTV6TafXxnzdcrGac2
pXDi7ufmBTrJjGtDZ1BLKae84mSlfVU5szOz/7mt8yUUA4ciWGMDfPlEx9q3cZriCpGS4JRUO/Pd
/EDScNypiLMD6OHkfuy8VHSAuXvv+MbBAsWBirwS+k27TPArAeSn+wpnhEatJ5AXqxWMoHi2Dowt
jUf4KdiT6IZFGqHJLSRYc+6NZr5+6BKpoFLI2dwEY9JnhWpN9U4CoRs3QXPmZSMW1C0PctGQecKp
nHyM90++6QArHuvkU0IVRNsXOGS87IXc4XwW/59rMcNHCtyRVS6i5RiVgClt9P86Ljekcb8FMnvK
uLkMSNkSLfesLMimoii8BRyNrcPw7WxbVzKcXYeht78lh0R2XLewsMaehpjmQkRkOciiG1XmOnT8
zNslZm4ZLFxDBvmlfQ+v3cnwmVwYKwreydxDQrmRvB7QkuUR87BlF7UZ9QzL2QSqS1TQLt5xJNBg
o5n01NGnigw+MmvYBKtg+qPF5ihSdsniNIVHQrbUKsZZsOun19rXn96mryRnxFFqWrvXi5HIfUVE
3VJEZrDYubJcuwZ+iwHuQBp4i1WOaBFccBgcO8964r8D02uZr4BagBJHogcecqYHf518j8kZhjKL
o5McnpNzM4mCNE1UXAiQCvKq71CTNMwnO6Y0NknJeAupX99Meoz0VDUIU9IpqM2uLnaR9d+IKtHe
kasmNnHBimOiHkX6uTLwsolf8Bzh0OVSIWcRrbdH8ol67NA+IlXUCC1NHQTugCglzknlTskhOq/M
of2gALr3zmyXY+KwH/4uQonG50s1DoTP2qeogDVIaaB97XjroU3wgevKVGaPeBflgiO12Ud8TA7R
sVmaVQa3eI8AUPhxLnjF2jJFJuSAlZmO82KfmcQIYzTXwmxt69CkbsNEg7Z69CYz9iJDpLQJaGZx
Vm+x0Opt1jzGR9kkRTe+pc1yCim+v6FpYLO2xWyFshlotw/GOb7LReuVaoXa0avwlYevFnnFheDB
1yl+tXHDIsBk3uedE7GinFBOkXZDHNrMkngo8GLjCBs1AyocLQWPzia9OKdIcsmLXalVuBaqtsl/
CfPVqHdLA1J2Q9ud2ro0VBMlmTx7sGE4sgqIjf6mJvdjMH9t5bkPyA2c3ZL94OcTlrwpGky74unV
DQnFqUNf7SqXAOcgGCjayjXooA2q6M6Zz9ErL/xo29O8y9fYQkQMSgdscDZwoCi003MluZzwxRwY
Rd7uyaFAwIW+KWlKxmfD6V7Stfhce5S37YaDdFd0fDot8ZIcYuRZoACwQXFzOpWt1YltTFdBNP0A
tZxAXKLKsO4ORndnsEfDDLQoqw+WoG/VyfkRsAxY9wilPasqAfLU+TV1EJoDNIAGa5ZHtJ/uT/UK
5YDccpyWazN42O4IuYgL5s5dPrg7QBkCNsB9VAbQnoGnLgbZ6lRNEk1tG5CoR/dhsxdOFlIS3YE7
mv8IQtNryssRLaG0QDE9orhej06OzwzvkIKyAbuX8CH1G+55vawnvBrRwj2At1LQixKe9eyAkaCn
m+Gi4cOJAthXut03btqtuI11Z59sItd0gEjoRYklwyKHO5t+vODkKUcnCa8ivUiwDGajCZ9PEiqF
aIdjXlQglpCgrlx9bsH2EGXoltLIoBEGpUugQYPdJbaTq6lPBzZf5/jYsz7E5tixKc2QfliGPr0y
vNCzeWb3dIY0PA3FcHZ0egx1vIP8Uq3HJ2k/QLn0WumNPYVNm2FKY4VGNs5eYxZan3S4dNgEm+Ja
aBxgfLUj7k1SMw6VTI3T5fwWdsAROgundrBr1PF4FoiO26YUGyDj4UnQth2iZ57zNpWsNr/86bSh
EbZRJ5GmSX3CQ/pvpbHz0YlWHRVEJq62UWuzEMG38q5vbc5ZzdH0drB2F595oSVYMt38qB04jk2W
epx9p4IW1qZhhwGvac/sdOG0F9p5m1CaXbNldvGdFh0DaY71ntPmcDindsJLnAOHveQNfVJHzXOO
osaGETUF7KzNL/9z1k5S45Ulby84aTbFRniRAy7rsPSDIoZPQ3vn62wpWDgJrwQcT6CX1FgZ5DQZ
bP4U9qcryjic+s5Od77AvZAVTSegCbDnF6zJo+VsQUjWVL11bAu+fvB50FK4tQUKKgQDqH8OaJiT
xUKrwy1WXMADPY1fLtkCkg7l1mBB6sL7DPQLXjv4fBG9EEArSqOkzTsZh6pkELBybiAd0c8rnASb
SJ8vgAjYCSuB+hzj8mDI3qhpKh06sTdQW31RnYb7gk1J1qU7ZAGTiCNCqMShpPrxNSmLjB8Dtquf
VAe29RaLRK+kx5FwhXBzYgMYePHPShO51jNejSdFf5Vb2sF4U0jYf0Jf5CD49JM9v7WFBY3IcbJj
TjJtkmSRAYfVUzVfxGSvJk04o592IRPlePgmh7KwZmo93AG16Cn2NQUOcLNFCsPEHq9Tc78Xahmc
p1IZePPyX6Sd2XLi3LalX+VE3ROlvqmoqAsJSYDoGxt8Q7iVECAJEOqevr7lfc62k/RvIs6J3OGd
f9pmSauZazZjjrHKKXFOjG1X484jkU+zpHeomScaON5FL0c6SkfxU3Vx8/eICeqxCILui0P0wUt3
eYMZ+40nZ9o+ZoKhjH8iHSP+ndh8xkyLeWb1qDby3J+rw3LzL3yGyIww5+LNxeKIt+LTxKvFHi+0
mLksDH/9V+i64F/EahD18pt8HbBIwhFYCAwEBsLAVgp7AZ5bZECE9dWYfAwM5k3YJiaH31xgFXgu
UnccjarHHp6x7cVJ2o45NKwAm4/t0+2JhMu/rALSNuIYcOrfAGO4H3wFSTUStkFMgDgh/CyniRb9
gE8KOZMm//8mjmw86vLzV36Dv7mh+CXOtvhgjnHvTRxvPtiav804P0LXhO+8HQIk9oA89d74q/h5
cayZ6u5/nnh+Q9iKi/hxxngL3wRxAf2Hbwze5Xm7b3yL8/sxIznwdul1lpCKhqQhGDPs8Yl8EOc8
fMPQzfgI0O/hG919OhCUEOjJ//qP//3//u9r/X+i92z6L2zrf6TX4zTbpQVoblRxgQrfYl5VWTJt
U5UU27rt2kFwtr5ke0OFWfGTJt0VREyCjRs+a9hNBHO2QGmKXpEG1tYr5OmCiMGi14MODR47Xgkp
hRzux4Qeq6tLywdqG4ITRSeAEnGZYOwBVjk6evFa1BmqcdtXPP6FpL/IYB/HorCgweb9XzKCJeMe
Pj9HZIFVSpcieiUQJmrWwyshuhCm03vwsVCAFqzDInbee8WCCjPsQCLeFF8Fq3GOHC6pOfqJiU3h
RRbMxiKaFF3egglR1CzhkRlk9FpBHwIFkqAr3CFfAb0W0b74TVHsFvAz6MWe6D4W+JVUtGvD6SIE
Xv4FaInJAPIBLyIqE7zM8uMOhhd+UPwHVC9gquLFkQYlQY8IbC8aAUlckf2lptiBmEjQ4ZjUUhXK
mBz6PvIun1xrgnWMQB3BFv7GdwRxjclPpmEKf9ipu0WWqKW9RerTXrSAz6wvUj0iVFIDgaMQeMHC
U2cqThnspVAeqU+Cd6UEnibkjAA1D8XfkZ6awe7VpR1xSPcSaMmuMhGyBeJH2kB8mKBLq17FRwpU
mRrAfRoISZLGLzx9RkbuKfdsxEEQFCt5Mr6IB0SegcEFuw5MVQNB5iZITMQfwZbXrPnO8DQU3Lmw
/jyIMFNwZAEfxev+zP36xSijwwAu1n/pe0CqyFWbBHof5V4wl4IEFVPhi0sLGmBf/BF0q4LSULSm
CtsolAf5m/vZrgpZsNBI4RLkp+MnqDo+f8rufBo8frkvLOz1RXxI8oRMAyyidl8I99GXxG7XIcsV
QGPV0Wb/Oh2CrbCGS/6CKASoYySaBXeq0DY0OClIvdHPJB6N2xXekyqsMLzioXmoqVAWEw8jMH4V
Rg6mkT4sZiOzn6xwV3Bu7P5hJGxQMrI34lN4jnEVAmxcoYPHV8G9KkhOtDmtvkBjgaGKn/G2wB4F
9FH8y5bv0gPOG/BWS4RmUNbZIRkhcuHRBMY03irjjX43MLL1d9+PLZu2jlCoagFdN27aArNdWV8b
WwUbzVHQy1BJe504NONpsu1lx27n3D2mi0NKLKVFjib16qJnqKHRlk7bKKREBik1LphQoIzDMNHF
BzUAmCNjcEoCDTL/jpdK7gXu4MuioUCvBZ1t78wRN4mzh0clcWQosKLgZPbPLIoxbJt+FXvbq6uT
USKArUMFIpcrePPerlnW26tT2LNWGm6lfoycJM3PuvZuoER06ElWqHdWuTKVdqN9vO5AnAnH6zup
JLnybcQFpIW27ylnvzz3Oqe+JgVbKSi17gEQMNRy4KqrUVr7UeTrqAqcu/KGHrYTuRLVT2pPrd0t
nC+8a447cG3em13Xsp2t6sTwTdNanYTX5NXY0xWeBLt8dKHQlPh61b/afgZbzXVzLD8aguljFSOW
PK2absEwrX+lAqkE6naWHgnolHVHmpvloJxml2ndPLRsCMtvlZe6fb+Y0101um4fov24sDb8TzG8
8uzraZhHo2y3sjX/YIbZZSQ14e441A6r2A61Le/jneXRruh3BqoZKmVgR8viPN5Z81YV/3IU9EWn
fepcLqNYCrR0VKKmRrUxCxTcnMQt6kCXQ6kTdrRxc5ztkk0cD47bu53gf952yOjIumTJtiZpuqya
t008qba7xLGWNqTru5+wGjJiZNpndv/tTtOKfNO18tdQN10rdaHb6cVgqCYIKVaCUGkdJwqcoVvi
Wd/pDVFurvG/RrvpDDlI9d5S66xZQj8w4g6c7Lw5reT94NXxhkRyM50IgdP+ca+v7+57ivP/+tU9
VltlktQlI4eiCEamehmcaFgFWvsRPtwxJjfyRH+95U0zdWxGSq7sz83y6q67TyCw3qdTABwEpvde
S7lpffprKLG8315LK2ujyOVLs6TA4kyyGfVRYDS9IcAYgjwfV/TTJb7X2XVv19xYy/32WKWXnNns
gkijwh2ATaX6Q+CwwLW85/4pNw1FN2/5V79qk8tH+1qzSUUh1F6MSMxPQORGOBmi1OeRXk3m49UC
V/zOmyqi/fSb4/nX0DftqdvmEFnbkrUMlWA0krt+f08ZOpiS9KEELHqV795FP28fXTUNTdG5qW66
cyF3SgszycVW7b70+++vW18AKRmqexnc2ao3195/vt7XWDevt7PlImquzGx3QpEBlywgrb7q6f07
Ju0flvBroJs+yKq2KtlOGQimpOwTQgjF3Goe6OPplDSAiPg7CdHb7I7Jke/N5k1z4KHO9se2FAN3
qbT1QX1OpyK/N+jS65LfGe0ftsvXa4qd/O08to1dnayW0RKbcgkoZZC7/Xmw7SmLYOMNyKP8voCK
sJh/78+vAf+yqKUUdcwjryewI/4JHBsoCQ7FDiTdcMyIH4Rt/80T+TXsjTk9G+ej2TlgAOC5oYnO
L/t9wJlz03ukZVzkPHvRgir1/3QX3VhWxUpaRd+Kt2VqR0CoBZdYH5efchGmnIwkCa075ty8N8U3
NtYstvGhqVjTc7eOumBx4M59FTQBcAVQd5bg9MII9vcCT+30X4PPeRdJlx5oRdoTYIsqAAWYA1B8
e3LEwNinmuM5z+QDbPBFA3c8fKz8YckhJ+N4Z4P8bMC+VurGVGeSrrWnHSv1QIsk8De6RgibZJ6S
+6g7y+EKvDOisE+/bEnzxn510k66jzLsF40o4gQ8LX0M9RTs/POCLOGd0X52Kf79fuaNBdPL0/FS
KawOiDSAQYBeX7aDie/sgqnjbcbjck73DBmKeyQKys934NfANxattqRMTlMmlh3BbgBeNNn3/CXH
gK7AqWB5H3sUQ0hnk/68R9hyz9CYN2btUrXRwRL+DAdQENKNnl58Z07pkfoGpYuB27175u+tq/an
bcuujXYuM2FJ1ygbj8Cj919fhxQ2Xfo5Zv+9i/drem8Mm4TytpWdGI0X4cYohyMJHogAlhFx1u2H
Qe+OcVF/9qW+RryxafHxrMaRMKVdTvjoBQT70V0C0pgI9DAz64l+LsR4NiDt8K1m4SW6E4Zq96b4
xr7ZVlMUii2mGKsKGJ6+gBauWTATfdj4A4pVyQMdXxt33PtI3q+O3id9CHaGGoxI2/1+tPR7E3Jj
+DRZTitb4mkO63Xtw8FyHbAWwBU1l2uthMUAlI79gs+pVU7x4sy5c0SH17R0Yzriht6YAJ9kvrvI
uvQifsys2BcYqDsGWhEn7TeDc2PicqMp0+1WbBVYPqEvBEXABTgUpG693pWcpn7H6NymI2/dJuvG
xBVlKkX7PSNKcBv4NGRw9KAZBGl3b1f+Q+Dy711p3di3Wou00k446BDPQdLy2elhgoKnCNg44ez3
Jf8Hb8kSHGS2LcEI9ecZz/WOZmaXg7hg8ZZily4OceKog5KIvxcoKT9v96/Rbk6c2iinvBCj7enK
R83ap29J3J/CtcY7u3fAf7bYX8Pdnq6kPCqtvm+Wa+C6kAkgSz+aTAAnTWiRomNjQhjqbAx6dwH7
s5zeaiFqKmHi/j7L/2C8vx7k9mDZidUeCt57jdstmhLmcDfh4z+Lcww33v9wuJvzsT/qnVaWeW8I
BF/oqcGczUU7AwVn4aYswjvH4x+c/X+/n3pzPNQkjavqLCb6E4E4oe1H6b+KmMkFPiIqgUBYf3/J
eztXvTknjXk82HbBmNCyjibETfMg7XlAb3ByoOr6fbR7K6gKk/TNz9+rpdZpSkbDyeegfLY0TXE4
BsAiiPL/m3fv14wKU/1tvEavk6oUJ2U06tJqMIHaYBp440KUwSAjvPN2P3u8X6Pd3PSVnpwOms5o
qjNaj6iPTJa0xQa4scEjCAvy2x/ANu8MKhbobyv+NeiN6bHrg5IfcqYUU0Cz29cuFeU3sUvveBj/
YMS/BryxPnpUpoeLxYAsIeh0WHIDMGfgqHZ+985Ynzv+z5dTNMlULUu1LWhRjJsZVfPrPj5ZlTjx
AoYuRMUNWL4GJeUMmGk5jBsB40gH1GfPAXfmZyn93rr+7Sv/+RQ3U1wVcXk9lTW7dj0ChT1Bo8Ux
Kp6gdBTdxSSQ0YgpjlKBHxHpJN5b9/dFvjsPN3PeqEbaWjrzQOR2harSNZmAlzl9kr6g2mciAKq8
LKyX/RoACTNBjcOVcu/eFpelv/MCYi5MVbZt3ZAQLv/zRF0uUWYXCXNhg22gq2O07kySqensx2sB
dewUrqVzKWCeKc75Su3oebff3z0NXerDqL4JXBXYtLCYn9wUxOvO0elGQUt8chFoXZoCOwLuWr9E
TrwQM2y8lY4JRbbpOkGOn35wtnD6u8KhIyKM5zKI+uc6QP/IdFdC4kpU7j8ubffjAKTXTTMK0KS/
VwtY7RSIX70eMnyAbrihTHy/zPt9qYy/z+OfE3Rjco6VcUirhgmCfGciqL9HpwcTPzz77I01dq7U
OrZCbx2miLauoTp73MAstXnUk15ggWrd0kE2fdx0ZgD6ETpxOifwNnRGCLxP6u4nwAsM900TZCRt
4lzCBg4cSseJfuf++2QG+/vwfS31zeG7pnmrb+2yWSKWRrcZ4mmDfQPQ/fJBDwII9QLpGofGnaLj
LtGEPUwMkNyOjT5EPEFAYgoxNw2aUDg7mtDFWEJqPS/ZtN7unT7DDvh/hzWnX20QjbCRh5CrnBCB
Csn7AUygfAi3L3wsDZL00DnNUHcBhAAJWVSPAlA1KGoKiCe6owGLpO/X3iV8273snVbyf19S9W+7
/ueS3pz/U1blkXkQp89cwKR47sXA2l3TUde0tvlLdqr//q4t4aOwnx4zMNa0b6iD3RQI3vVtILAT
d+yB/Lfr/ucT3diDnXwy4sOJ9GrmWTO9dx3RnRPAHTqugG7cDZr/dgAZzeKsmzC969bn/Hy7RXdx
pW2vLRFevhtCG1tEnoKg355yj9+M40VUuUfIkuCxgLaBbYnocgYRZkFfQDd/piCX+LkOEGUfDXPo
u8Pj4+/rI39G7bc7FadbU1Tdsk3r80x+e8BrndWWeuRKKuU3m0wReIH89QQx0gh2qGbrnSAjbTBR
ZJ6K1+3JT1DVGKQ0PNBaQA1OCrLL0NCdJAraq5u1dNftgbU/8IqnNIChaUcPdD5WOl4iWhfk8DQ/
K86lgcZhLYOJmFpKECGX3U8WF+fyHEMP3OOGah7KiflyGVWGS43Pj/bOcguviaNFPTY/kxWdHGOT
Px5lf1cP0HeK6P7yC2OggLUNKzCldpgD1kxCa2l6mIb8o3qV+rarDJSZuuj0DjTaoa5G52liDNTc
C6jBZpBQpL4OizzSOOukGNqzk9LtXPzzQ8oh8q4fNG2sNU8eJ1CRpJ59ehgqC00WDMT6MTB2q6vm
eQWg3o6XN471qh6cziwxu3talg4Dk/M1kAfAAz46KPmu29htqU6roqFO0h4ia+e0rdtB9TH12qfy
qYSnfQ9SOVZ8yfJPyirv9PQkqIEhqD2+5nJY0DtoPpwu4993xafn+temMA3b4K4yVdW+ObWRrGaX
Ut3WxGSyP7G3znkj5J7xcIFBBMHj5lKK7iG6/RSgSlQvF7Ba09rz+2MoP12Y8rfHuDmqR3UrJVnZ
qZddkcCnzXJZP8I8PX8tBGCWzujeAlAj/cuAEAQZZvD7+D+6DrItmfyxFQOuvz8vbLu2iuPBbGsc
/Mtzsix9TvB5WEzKR4TsAIFgVXcUwn1puu15yWAAfuGxx+1iARI6OjnA+jR33+7ZFOMnm6JIpgVq
wJAtU7u5JtVaL9t8rzMtwouEz8kIjEYk5GrB3NFdOv132AIodnjLzpx8iU9+fj69VBBPbA7OGHHV
E1HfW/Y4A5XYW3njy46OATx7l1iQ65DYhRt+8fb7bP4QwCja98e+mU09LaQqPfLYayJ9Oj9CyApI
YxBTeKqIvnt3Mgs/FCr+HPBmF5/Tbb6Xcq0WeWjcLbbQaCny5aZgSjqLUoXwZGZ3qa1/CAz/HPhm
3573ya7JDrypYNY70lOKwMMBzXpIihaLB3Mozd+qey/7k+/0fXZvMg1Zacqns8XLhsrsDJ0/fTci
yH8MvPKDNv574cXd1RSb9Nu9cSzzRjPE5FJXp5MU0IC/nJdsMYcOkwHw4Tu7R+yOW5OkyND2Kraq
m9Inyfa38cxjkbR2ItdUuAVtI4tJEswhyB8Gj4Djx6Td7mVvfih1s47fxrzZQM0lL0o7ZsyHUVhD
Nj7GEcXphjMEtAL6Y68NshNg5+/OrvZT2PR95JsddM2PcnM9MzKxt/XwktGupZI1Knvz2pk2U8io
EmRFoMaBKZmKcOVY8yvk0GGPww02N/wA9+t+CEzm78vwk0VWiCnBRSpQn94y4p6PVmpVUV6D3dg9
p913k6aF80N+x32W/87SMfHfhrmJlPbVXj1ftllN/asziXpLMH3OcZk4dw7Nvbe5MaRydkiS61m8
zez0EENSgxx9YL0u/mdzdmP3ykKp90nBKIUfjWWnv+3t6Acz7xwQWTzsXwfk25zdbNbTMb9ExpFh
FGgdfJjFggjJYSgHr70wu5NcuDdxN9vT3Fm6YYr1UUadq2Ny10gLZbJR7r3Tj0bt2zvdGDVNzSJp
e/qcOngm4W20oJj3aL0K5Onvi/SzPfs21I09u9RZKR0sXumqOxCM2o3/0vYa4pL9W+0e1xc8rfFQ
/jB6zRBAdEzcaN95hHuTKr7/zcLV7VmJzjpPcDqTBj/Cjp9D5jJO7x2uHy3pv98U9ak/x1HibZK3
eyZVp6dtBKWB38FXoGac9vZLRLhDKNDuTO4P9RIOtAYzr2KY5EA+XZpv73ao90qpVvt6efGkQd6X
HkzffNz1onmZ0TSd+zjWE2MAtcZjCreFBPnrIHoWpCR0484ty8X6HmDNNJx4uYd+AVDf4vSR9DOU
3uRJ0r9AoFv6QvrAPrgapLfdjm+CITcAnF69GkaW8wR6ElhN6J1c4i7NrkCsaYtdAZLegbPsWnAh
ANWe5t1yLb8+pMB2hWil7Z+eEv91CoB5kS+gTwrkuTHdTg+TMqaJ2xqUitMhDAo0xEGrFfQnnHB4
0+A7I6CowyKMgh0FPNnN6M8C8Ts/dZ85kuGqcKzljvRE7+IjuUoAMTvSmHnsl+y9GohyS+OX8UK0
YC32S4Vq5PN53qDSACFr2A7UmC42e1A8aK/pOB9HVo8ggkjCa4klYgSA8wcF8PWztm6Gxbgq6ffP
6GFVvd0bAE+4KJFtn+eD46QCuOl0NuiQJPSfCv4G6A6oobUboCpBPaqWSBn2iD0Pg8sUjCN81rTi
eUoITHiJFuuyze9tlh8NmWbL4JAQy5A/i6bf9spRK1M1tjrV0hhsP05zxS2mMkSs3tyZekFqQAlB
z1YPme7hmQ7PqncPDfWpvfaXJf32ADcGu72edtrlvMNR7bxGvRM5inXbL+mze66HBkSzaEFMW5hx
pVcDarXYjTcUpm34uejYRHUVTvrBeazbrl5OlJNXk8dDK2ps+YenyDe834+W/qOJ/PawN2a/MIyj
nYiHzeC/YS83O1c9d3PdQy+uFfwC77G7C8+CEAyaIWQe/XhiLQ/hlRTYVqDQh/WqBhV8ot8kA3RM
X6Ey4RYMm8fFybcysmhHJFP91RGu4AF9ryDyu+HWdA53oq2fbQR6MLpmKLKp6zeXyinLUtK0rHsj
mJ3ttTysRvsZEN5xvZxbTn6hR1MbJuEqdbWMns7Geft9Ln+MN4UizX89wc11k0n7vZLlPAF6HPAd
rfX+wxWGKqH+bMM9tR/A30dHZr1yrP62b1OwYze6ddCZWmPljj7PZ5X1r1347WFuLqTd/lxalb6t
lp1w9wBWvh/CHgGxWrmQ0KLdPsX9DqD5Y+rM4M8YoGEs04tyAqd+9bLxYcqqz8ipAC53cphOupHz
eKF3YBrPj0v1IX+Ony+RJwEtPK6igZ6zb81xTOs8/iVi0RCumCiZRV15ag+FVg4Eu6PjC40sZIux
I4OdQskS0uAxKYhLr578vhLaT0m67ytxcxdebcm4lGdWwpptZ9JHOqzo0h0/wARTeivookcHxYnm
8CYR3uK0PeHseJA/yh/kNZ2CI0hDBQ3ONOwOGtoprkM07d2Pe9I+8o9X6dca3eImFXXXlp2ENQor
Tx2eBtdx7JPZ7SOE0D3P8sEdT/Jnv/jbeMIYfDON53NW1tWFaSGBOqzgzkDl1qKb/B7h/48JoG/z
f1uq0M7Z+WqdeLEK0qLrTMhVN570cDy77617HnMWpxZwDBqmo8XZoStmA2V5Rc1A8IwvtndcFrHV
/zoKhkEXFm1aOCw3Nq5W2r0mnXkaZbAN7PB1c11m3d93nPyjHf02xo31AUCtaHXJ1NLAMgBusoUT
Av5pOqfvWJmfN823kW6sjKxekk6q8jaQbkEEAW9q6l5Tl8Zu+qsRSCe137uHkBOf+dsM3hiTzIw0
+3QVMxicxponmoos//cZVMQM/TbGzZndHm27PIjNObIhlkXfOQnRfksn1QpViAzl8hEe7fOWGNrN
LCfGS8o9GnsuhaPQ/E9XPcwGd1b1R5f6a6o/z9O386Ke0r2eF7y27pTLDjUVoX+U00/6+6v/w+Yh
VapptmSrt3ZAby7XXD9E9VKeQKc1vo7S8BErAB00ZbI7Y/0YGxtfY93YgDIzT1bZMFYOGZ9Gxx20
KMuC9tl7CICfJ+9rIGGjv03eYdcxTrnEQHu47tp+BKEV4tmIO995oZ9P3tc4wh/8Nk7bsa6ttseD
OWLSI3RdddjmigPMA1FXupPZloWp+GuTUpczJQ3v0vzEkXwbrCqbjlwlunAyGthxrsF+Jmhh0DQL
Mr9exQPRLXbnBX+8zL6NeWO+9Oig7/eaJsaMepd5BtM3NHrXZY6S9ex/ONatGTPsND8qjKXDeFZA
LB15r9du3FO69Pb/PtbPB940DMnQ6GDj658Ll2zV5nDASVkWO4cqZ7JzqBShgbK0oWaSIZWE6ZtI
aCFF3Qbyx35BM5/10jjoIMxzt7O590A/bVhV1jRJ+exl+gzxv61tkZnxbt8e6qX6ShHJKbj6KQH5
nXun/cdcwfeBbk7GLrcMRakY6Ew7owyNE+xGgfVgCGGXDGLLZALv4ugy3o2bWUm3bQQdFeRic32t
0OMLjXkYT+yXjrOnaa8vjQhur3NkHIbxRH1Emvj4ZAmSSE2wJsGMDtiWpVyeJwkEk6dAMDGqMEza
ABgu7nYGqyfcpWfPjElfqWdnD0S8dM6eMq26+kP9nNEjb29Oi+3RIVadnT343N1jAWmbjRBIJuxv
TvtnMdpvTkMphG5g35VHDQoIY+012jRO0ms/to72iEMTucWMWHS/Sd73i2hjhNLL73vqx3CG04kY
qaxohi7d7CmtvZzaRE3qZUWXNOV+RDaf9VfJs/19L7pAdQp153YgqC3PL6iB5nTMwnoYTWKCUmTU
XZQvPM0/+RoBorK2BxoIsFM3D5EgclaClIBGPp/ghiJHRcb496f/0T/7/vQ3J72pjSa1LZ4eqS1q
MQmSiCoFeGAUvw/0o3/2faCbY16cdekUaQx0RjbHCGgEf0Cabdc7T0lbEPTRTB2xJ1QUyMrndJ71
Ef+jsq6gPMO8IFuShDAn3DEIP78+gRt6cejJ6p8R3rcD2DnUl0SKrhVZnpZGdNEshRinR43szkia
9mNtTjUUXdKRqNMVS/3T+MTIcHZ2uZgBSFNrX19IwTHUJ1lPXsQjeZORzTHmHV+Zoao+o3BKjgap
TR0aw49r454+4JD1CtmNySw4BwhrcXMdiVavIUpvkLV1yGqefZs28aesZ+aONj4f3MtAmgkJR72v
zOlf9U8PqkhfQayGwFM8rVFopoa7iPmPoeV2cqeUfelJncqVo1dCvvijZRubKBsd9n6E5BH9uXDI
FS8pdBtQ2lHsntoLKK5X6Vobf2hQV7VwV0VQPpo0WVeu5CI+h5yRT7rr1QiY5K6MMk3sQ+UP++jl
+QznPTfns/G0LXz0IRfG3mlmpMyGcZ+ivfaU9Ler4rV9NeWuPkmQeSqoY27deEQmN3a6JzqiG0q6
TVfz35Kh+hoPpQZNP3cLI2fkoG8rJa76lqbuGVKolTUimYXaEFsQ6mza49h3O0f7sKqueumRscuX
x14+LWSnWFwrL+2gL272NLcFkYbQLqTAFFP7uzn/Lb/aVyd6UEbR4/4F8zSzjkgro/NjTrFT+0d5
qvYv6ETREUtYylfYEYRuEJpZw2UbPh3WF8+GWDwLUBGue8cABdHDS4xhlofZ+DzcPe8/CmALV5wZ
Izg9W+T2BEc63MTBHjkaT5/qXXVyJe6/BD4hNaoYMozPEkgjKPaRu949tBN2SINoVQ1BM1Svr7LQ
3XGNFK0ClW0IL+9AoBLSsBzMkRogd4UhZx9lXuvDAux0vG1/R+axejAC+Hw3Oiig8vHJ8AAi6dj6
1Lcdy9u9NFBLiH2luFYgv5bdE691CSCFWJe+OTyF7KY4uAx0yGmgeQK5R/f6yqRteksmExyF0ZWC
6FkKlJkWHHeCqs85hwI9RI5IGVSuNTbGDS353DDhchQHnTcLcovtqn5tbaezYFdXxPawObNUvhUQ
4s/3+PT7AcR8vXN/N2Ya9YU20uaK6VhNt5MOO8NOyDwWtI9P2OlhHLRvx5eYU1LDKRF3EXa2x0Y/
hxMC7nNmJ/IKOu/7+Ys+Zwv2yT3wnEgYLbRgO5Bgy8jIrA15G7tHj7azg5wMtlAFgsw6lBNmXIhK
NK69aH1jYEBn2XlU3LU2r2bbFb8y4l0m0lw54pq4er/woc2ATcAXquEme4nnHWojYR40aJ1xYMYv
5IRnwFzwnPgDXMxJuErDE69Sb7buAGJ5YG8FrHV9G+NxgeNXGtQkYYaHpTlRZRIvkHhS2RYCZyrg
eYgOoOG8QDEZwz8s8tlb7MRL5lZcDNMDOygdYjC04EmGzvv4jOAZXunsvD6j8LZziqE1OBIMPncm
1wbFNm0mT6RxveEEitViVzxvZxUFimcWrXzd5vAusFFcX5tBzMqSF6FgNE66RbhUYSqRFwmso2SC
3pclRCbVDD23q4vQmoWDv46XjBdcXfSrAwQy9iObqyJ82c1rCB0s2CGuoeVKAfTKDos7yni7nD4R
qEGx9Si9kZTNXTS73tlNNLMI82rPk4npgGErHzvA+IhuJxeAbYFC4+V4N9v2U/SII/71BNvJ5UEX
zXWD3ay12MAuybZJ0Se9fq1WJO6j1j3EnrzOLJep2ZGPZ6FER5w49xkhLfwn85ZKQtE/knsVO4wJ
AGT6cUauC27oq0tZRYFBl68zY6autY/sWV7zLQlK8MYt19GD3dPm1xeLzXUJL9am3OSFwAmaVAVg
j36Nxp3eMTy+mBsbrkGuUgtptSJQnN3WaR9UWI1SKI35hQp7vYxe7CU0vhzTKzcQJBhTG9SRhpm2
BuZnYGiSX1ioa9hjPuruPAKIZkDEng5FaCIIXq+eMui8QkXtyMwjBShHHdPbB+d17R/DnDVU3Jej
m9Fadxq+EjfBFiqtDOS02zdYJWApP/ZgeJ2R3aNi4ZfT6kFlhouXiH3S+vChYzGjMczILAqSaZCh
VHgsCEXA/ckteGLnnpxmgGDv9Dw9DarVbpatUkE7Mzg+JMN4aARhRPKJZPC0GitwAg1EHYSwaqaH
SBphgweH3niKMgmyMxBZvBxgpIIauei1vbZwUtmNVhWE3Ep/D/54hPs2OjySDmnn+giy8dV+KL3W
AyEClsUDaR9ca4FxbQ7TYmHA2ULUqzrKISjfsrNbXL09wlknf8cBhvkVIXm126TdWvLzzTkne39S
gzx34h1ILZffyg0P1tJYdaTn/K2pu8ahdyj6zZVzj52MwjOSEYF0dpJl1MsGCcSe7KjzqLj0VWlq
SCOj7R1Jd+17BVE49/6k3SDy3D8+NGcIjQ9rLktjbG6ssd63h9rTZdDVxi1W/RImI9I9lV9CLcjj
MoEPIlZDD9J5o6rkrd6K7kXQJKOV3KW45CEnfeQCArVG7v38bm7iwRW7FGk+xUqNTPDlw8Anhswe
OZUP9UrDernWJ0TTPRPiHvNFHAso5p8AoqbD/YO+UAJsOBKH3EyUACcYRQY3giMqzErQzKpBZyFu
52bUds/A9fj++gw5ceRZcObMz0BLYdM4OslaetcLh6Xcw9OFzmO5VIquKqzzZSxd/JlGohISQ9lt
p52wGihnWKRPveOLBC1m7xA0IRc8/9tNrhD7UEU2QRS6OiQs15d4he2+ukhGXgdq357mgtgr7Axx
woJmELWT6Ni9frRr5DAxYGSE++UQWYA5Oj7sL64bFQLgsTW0vfJRg29pg9qh5lgknzBO9NVuCv+E
xPRwiyQDR/K8AGN7fDcJuDCaxVAL6twp5G5zDNJ1p2eLFDoUyUjFISuQ9j9/D3olQPXQM3V62+cS
rte5NN4VTgd+/XgKT0sxxQUYNK4wnQhgjrPxdW4Kjl2Vawj8BPFwZ5n1qpkGKH7eTs++uUigdlnE
/YL20cF2dOYOQAaGbNrBN/2yBIUIBNqrIwfbiRENWlTTdl6F+0XA4UlzOuYQY2BxcH8atDNQqjlC
Pc3De9GondcDayEkT2D99c9UsFqvXKIcix5HG0DwQhrEy1Zl2LCaixLe5zKsE1ehT6Abv8o54hTI
1QAQc+tZG0gwi/XOACMRUZcHKF20w5Tikjkn8pxufWVaIzZJmZMtv9JEUSrtd9ZyVwDTEXZxMgjT
YUnejXLeTIQroi+BWrSniV+neHp25bF+DmtucFbs6JiA714FARbSGL0sMOf7p7IXrUScU1OVMcIO
Ct21S0i4OTxuERGfU4LNF2ZY9PM+11zlLT+dQ8LGo3t0NG49X+E+7KtQcp37ySbpmgkqUmlX93dz
tNafsCjzw7TscveOCmQ1kY9QiMCTbkXa6ASxcQ9lYz95zNbn8BCS5rBix14JfStcPO/KkA/7ufmq
EqfvnsowGkVB/HD+MIgkru4jxm1R4FBvjsk4oRZruOnePdVsD+t97+1gcb7OXxAhzReHDd49HM3a
6u28StwzJXLl+SRChtF103nG24OBFLqtPfS6k4y98XaYpv1D/7y2FwVyBoLpul4Ub1uOMVcpYoz1
7B3Xl30s9kobxtCQQSHNrYv45JXFuYwVwgisR/NeMombdggall/gANevZvf4ciEYoEsB6kg7gTXJ
Ik7Cw/B3mP14QeT7hhUlIwl/GTIHW8j/UT6IYL0VYZA1MxDuSLpW34BRq+gBP8io33Rca2j1d7P9
IKcZB92317p/mMJiPUhiIjLL+KTlfsr2HjTZJ+flk+c9HkaPx9xL13Y1sNhaG22eQ2I6ykJjnAzb
V/yq3nEgd62xtYWyLx00j5fH44u96QyNUUpUIMwcAdxqO+WUQ+VGZsHCS8VPIazBP+7t0ChJp/m0
HbLvpjr6mYCGqeOK8GDbzR8t2Mcwd8yW8O8pi9jeHnlCYx1D2mwxm0IljvgSZrHlNah7sDZF3h4i
tAy3b9tNQ2WpLbRJFPx/zs5rSXlkXdNXpAh5cyqL8LYo6oQoK4QwMkgCrn6erJ49TfMzPxNzsmLt
3r0qkZT55Wdeg08pdBz26zkmsznEmC9wE0Ji6Kk7lPWpUIA9++awogIlAcC1EeuSa99H2K8r6Bhq
90qm7eB4cRxKr2jJ/9gvqIJPKVGQx6bWfHG+gDeQWBi968dHNqwAmSQD3Sco0BpCZBGUAN8BJW1+
JbjjEZJEnkItpA9F6Qk6o8cnizejgn8uxsnwDyLpBV9QLEatSRqDdODdj7K+ETjD04cwy0x6+6Ed
lXHW0XrcRGSkeCV48ms2H+8JTi3GBwQgrUONJHy1PhgbUBETY/CxQ8V+H+xmR/TxjsOie+6f4i2s
XxTorz1lScr/omAwRY5JBwxTXqgE0AYW38KQijdMPDEmWUNMc7z9QOk5zHHx4+lsbab0EkHi1Dt/
pGfxhQN2oEI8BebbYNOHCw3T0ylpAb7HxrgmpKrevtvq7oVAZk9S4S403fLzTv0qkOgYXJDYo3yP
7b61ALhPUVaF52kSNWjJy/jsnPyXiRTx9s1JNhReOIyxcMvBPSdQ43W4wTtGvKBteO6JAe+5w45P
F6KsJ/QxumV6YvvbpRnjpdRN5wckBs6049f9yyqN6nDfx7gCkLaXgQlpkJ6u4rKbwwoxoqq/m6r+
DnPUa6B0taj63JKdxCW1Og/auleKiXkeXNjtyDurPf6qPN68EFDsuYOKPDYR7MDYHuZbXBT5uPtX
c4S4ONYn3VWO58SFhKCE85h4fUxil7pfBtuh0EKH1FpOzd6uex6qsBmSfg0KBh7TQBZa1dlnM2SK
b2teilnmeIeoHgXzXIZToPDyyalx0aE2IpYiWR+JRlIRY30Y6bN23JAYrcdJg589intp6l5GJK09
Z5gvLzDBz3QCS/xFXaoNkQuobMzNsIiPfjrWP43JGuUyXMm/LIAuA2eImiFmzhlWCBcMTClzRY4L
XS56494dJ4vUo3HGnBNDMdRqdDgZ/np+nkoLI9IgF8Ht4ZmrVWJxw6pfh40HyQpGgBqf0J+3kEjM
Il2A/vpZXPfPiAeyydiQlI/0hl+M0ZkobdMnVrvnT+BNU4wQB8kbmQaGCJwXbEdoJLnr+e7kKsOm
13wk3xK6dXG94AZ6tTG7MLt5yKGBLyC7636BDmETVKFJNC0oHlKMaFSviMh+nECL6AWOm2HZ/YXw
+MP8Rw5PUAAR3Pz6wSO3f+hcJ9ZAG5hYE8vspJ9iOVxqAyuyIq7tyHG4wfdTKosBNQHykYhbia6L
OZ6/FjCcLfdjMyqXAteUB/rc7GvDy8oKrkNtQG+WRKIaGj1t2U51D9Nusrl/asXE/TDHKW/l6itg
XX3huQjDJJQ6ykqmG/LWUlwrHfr6HTPm1lQipVvE9Xw/v3aT2IoWE2HKEyRzekV4ucxaKnfaWu6q
oLdQ4x2CNnR0CDad5mXDNmrYN8LGeD3eL2z8g4ZHAgv26mPCX9jMLTrleF+jN8AbTBdC6RIxy4UG
vL7XhgLIpc61iKCH1qTzVgbsUOjUXLzheX7euNWCUKJgvyByUWMq5lnWELcBLzm61c7bc1hnxsaz
SbhI7xHATfyuRmr+AqhptAsqcuIQme6Y7d1+XrlyA7OH+r9nDSyvBf0yt1VPeas/5VH1euyfJ/L4
KOCJBpbS4o+NEk5o63+a45K9tLB9uy9OHx43kwJuozEWSusMXntX0VgD0piiXGr20Jn0WsX9Hp2n
7VgFTgza5DPtn3rZd76st1x2BW0F+EGRPoZfFuJ6V4VG1AD/deLuygiSvhb9z01S0zN7XY7FZ8yi
NRA3J9pOsYriLdCks2Avk9jgTLDm/CCWOtkF6Lxj/aDyrxr46VT+AYbU6+69pRHycn7Z8ALwZgjP
XeBVwwIEioLOdvOy5nWy6XJv3QFpN7DZaXbI208xL8HXcNj0TZxB0gHFwGYmTGd3o3oAOA9/nNiO
yU35f03tOFsgHBrIW/7jOjEhaX0VrfedDGw4wUAQERUf7SckHdSxwGpG2UAlx2xzlxAioej9lV98
Z5HGWHTC+3nF5KqvedeBFiRC4P5701G8NBZ58gaCYorvOhQnazc4K172bXKKKnpGmHn0mk7ZsXC9
og1CKp64kgbOKP9QpqeuNdjHGhWP/ymyCTEIyiL2UqW518kOvCQO30xnBuvX49joZpy0PWezHmxn
KSETLKA5gnHUTVC5rzlkb7tJjl6/sMQjZlzOvDo+bAe7cXzTA2Lu+84/k53MZS97OVBZnX1p9k9f
vA6MkYYBXtpVPtjDgDb3k/WqWphja3ju5DO6c5a7/ZDpfE6Ri+Vm1HpidrUe54i1uq8Fc6hojV8a
dqz7Dl0aavOEe7Z3xB0hvMb5iIbxrF7kG7fp4T7DuAmj2TWNiXVckm7zXP4W/F3m1TQ+9DEEL486
oLueV6sce4DJZ7pAWdJ9F5rcWHvLMy4I5x3M9TzrSy8Fnf2hPU4GxLmIAEnH2u5v8UhZlrzYWF1p
wxPkmcHcwbaXOopsZY0QOR7Km27X5ApEc54RHHMdFbrsjpkSfQ3XHom7TYqr5Zm//0W3nL5I4HSB
Y65HKr9T4MfE29VR6hHeS5eRMwAU6mOKQIp46qaD40DrKP5+Sjn2th3hYb+k50uvkFYNHinM+wIs
7J2pQ2SXP7nIsdZshen9K7tgqpCC0GkdmdwGH+eO/XUZnycp5lOpVwoUMzGku2FSkHmmKw4OHeNp
N/lSaXNa/nW2XmhI74e7l/pVXJOZv0p513nvOqz46JHKxBDhaWZoc3V2ooandbRKCEb6qGb/RdKg
6ou/Ko0TjoN7HdjAg8bc1f6+v3kRV4kz4KEZye2gSZ3An9aI6RKuHMjPC1qA+liNhdGnij31oWPO
pEHdV32kbS9La5Ufiexy9wtl74HJj5AoKy7o7uqjJnjfvlWz00DzxoV/dGD5XdHez/CPwAT+tyrU
e2sCKe5xLxeYG9FldNiSNnGsO9Xg3Ck/TBRDFycaZP11pyBIWsj9i9C4hylbLJ259GWQzhnUwJ61
Sn2sLPt095hPSP6iJodySSb2bBVgod31Z0n4NYfZsuq2E3NRhsmJjF0YMUDHWFjj/Ue6tPr28DDY
z6oMPxZrYrvaRKcIuGIc/1a/XkELt+EFxmeCBrAzqUN1lsVrmLu7KPs4RHACjdjwlZE6kXrWnGaJ
4297JTq4tCWlyOpfpspYYTQz1EvvgDUk0sC4ePjGTxO0IVX1730ChEtg+xC6DXMGDuRy+WDbdWJc
3UiLMIoJTmi8S31lZi9oZEKgXiazbHZ4K9+y1+sLvjJhFe54kdghr454GgREd0xloLHW7uFd6SJ0
bMEUbHmGo6933suAqbRJSCfhygP1s+TMpdRC9WAzU7eRM7SlGBId/3ri7Ueggw61n1LuRzn/q2yQ
Fa7FLeoQBehBdvcE5hRGCAtH7YeDHZmBVK9oRJSiCkB5WgKaeQnzIYLJoOPcf4571l/PtEnCoV+T
+9cUU4BhSyKuM0y6+ez6sV+cOsB2GAZhmMNQoytOhOwfVxJXPV+cqkGcvkvY9hU2QuNd4P0JG/oM
u1m4gEP587Tz9ZE0gLHpAmdK/XfMRpl/aq2YLWYfNnQMbN9e1VDs0nq5Hs7YOMMasxK5g2TsQONG
/nBEpl0D2vz4ZLrN3YMj0xIINtx1Y1x8KOSfU6cJWOCI4LXg/pjDeolk8XKDCzREciOysJX8cuaw
AtH/r3uGOrvSfjbfNHZG25F5GCVM1IAZ25oNFFljfUhFr0/tQ0dlasrHH28G5y3DzFfKR3fbd5DR
DSiwaYqpA5aDOCdReKJMiRHY6OQZXXtU/gBLF8RyJhGd9MOcOjGb0NVpp2H3+elESiB3DgP6fLx7
z9pz4Msg37N99mTGTrfs1oiHZ26JxjMwZJOqP5I5DIj/Y+h3FrOufHJalPSklws+hcIvJmchq3Cw
r5F7Dtz3TfcQaWOZikvxnY98fMZ5bhNhfcmfXeDg81aPj18Gl/CXxAVTycMr/ZINNbc219pFXU7a
JLKyToO68foC/HllY142PGGXfAr0XVhsgrICtjc8KBCfpKCR42TNcNc3lEjdUoRYvnwc1XV0lLr6
eqAfR5tdV8IALuuk6HsfewU6wMkAmIZEWzfrqnqwdkbOcbjmUqvgl3olrZK9qMfUV1JEenLV67pT
r2Sm06OyTuLCRNiAv5LEKdLzGFQdRmoWFtZibUUNbT66beKGW68MxonsNay6GJVipXYYMwvooqY+
l16QUqYxSkK9d1sqtnKmHvvU3NpHhSPaMSIyS0PREiQFrD+3AKWmEZn/MJns32iP40tvbn1jWQ/z
r82qiTFRo3gVZmZ0T9Uz1Y4cQ3mA69x4yrQOk3n7yX9G3+mALtWEdj6DQDk23vY1Ydz2mSpEp54F
duP0s3vJaU8l3/TWcZ3d0TwBnvLTkk3tED5XvH1fxUiI2LAJTM6c8XKKoB+j44kdBP/UWaXh6c3+
yCfbN2frFvQAxsbc6dtTECsOYtLuYZK81vNmsu1KTJGlXgWPhz2Xv9WzDd0Tij1SC9ITPHuyOLuG
FxozmHt9Ki2g+vAEFR5981fdl7zqG7T08pwHwmN4JbvpjOhGZXbqgBoAioJqNWYVojUJEDm0PQe8
yQz/oUDBEyyYvqWC4EKSRgVCXZ/F5wk68CnJftM1R45BhWLGCepztFJYQBvsXr7TDn2z8IS+vRpf
I9FpEBdD28NiLMwgKMZOxBAOEMPxZ4cpLh/+5P5ghR3JH8mIQYR/+qQwUl219sof7lEGIuxseB0l
NqMypeIYZO+2V4w4REKpSXVJv6t4Bf2dLpX7npI24O/BgwkeOzSlrpCDF5iSE5GXZi/Bmfs072R9
m7wIUM54g/uZaC7RwPekLpc6NtyLapRgoE5ZdJ3u+NXUquDoFxh5iGYDxcje/aqZoW7Rls8HxYhb
r3w7R3If7HnPWSHOsp5iMOSanP8rzP+eGicLthYXkN4pB3AZrBU3n+e4tGndF221W7AT1Ckhrlmt
AzYLHoIuRiSmd5RdZ1zj2tCEO/B5JTMaMjhz7x4W7RIZU6aZInZkI4YuUdv2s2XdoY0oognxD+zU
ZpB+nGhKq12HntUe/PyBxtDRpD3qboHkcJu8kfIWnEZq36N/UnoXO6yWxqo23loEC+x5Ra/jcoiP
TegYY4kKJOmqh3h7QcV9/CO1XoYZZsPe9Wym/21Hqf1T4lWQMrbhhXpL8hyE9E1f0V7P10njBDot
NpjH4B+oI1QvYVafERs+62a4e9Mwg6AIawO5jCrJ082BjFsKkw1jBpfAaDuN7p6TuNSZ70wqJ9Qr
79QOKnOQHlxr62+/2zxgxgEqZMtJB+TXdsuWcVC444cyYFeHdeKe2u553clB3NZhmfb2a4+cWPQy
d4M0JK1zVtaqWDardrLr4/cytYj2b3v3+qlProqryCHXDJP//WWqqp0SSYfjYtdA/+qaORCSGtu9
JsiMyKZxhVbECfUJLysCGSu2c5R90S31dyjCYlTzwWVDArcdbAdajD8psCy8g+dAWRrxc/2miXff
yUj9KDjAPC2ONANpjllqT6SB3JZwybYe3gPUJt/GuHJ8dbD/MUYN875Xa+Z09kueau3lrccXriwx
wUrXPvcqo/CgmZCZta7KdTs24utX26VhyLaI6eVSs7pnjBwG3DSbiTOuOofX64z5sxLo9rxdXpao
1sj9fahiPjSjeW2sig5DCLeNFB/D7e55pOALMm62QbGdt3aYzOTOJeagwWe/jo4AeaQVPV1uZg4v
PkibATYGwAobMa0fOGNpXA4KVHL0kciZhc+R+BHJUsLx4YSTEL9JB5Eb6mj+kLIuqp4Sq0PgD+ur
yydOP3T8FwoiMsO/D3ruTxBujxDrt/iuOyBgeZC3661RtvNrCChkJHq9WKUOpSF+8P51InnTtKN2
dQwtr73k7bSkzPUzso9tR++o4lADk5BiEL0TKS6QNvr6++9T1AdA4tvfdwf1K3PAfvauacF5XLwP
ZofHKBuQr7ETySuWT1Z7CG21VBtpftmUWfe/aLeklA/nzfrcCtGahflWdRAEBlGEVUB8njIhEwiA
scksueo9o8Mpj/DZKIOrumNajo0bzn/Xbi/52j6ZfIkLQwBAXggJ48IMEOvJMz5ieWj47Ah+P9jB
39/x+a9evp43G7VZJy09B/pv5ov+nvQU93N5GB6/jmN8DXv0xMYX9+XJug+/5M26d+/2oKbbU2qz
Lv0/70DvzetT0nsgFXz56WJi297jz3VZ1mRFvE7td1vdPORho0iOhBwZGmAn8JrEoZ4TLPufopOM
+Ubw92czHpEFEN3AaAQVFwvVsf9+O01fn6RdpYpvt46a2Ooch9e5zAQoBFmjMwo8LRNaCNYAqy+u
Yigv4EeQ2Ykbms4Ujr1kJo3fRffDGZ+wnjzi8c7PxPX50M/7LdVnFtaz0zT3nmJpH76pm59+x3NQ
r7vGtLcg2XtlrOl4FyXuZxYvVTwklcW2e3miVKcIwOgfX+ZmvbttkFSmrdcV69GfYiiFIpE/pQoU
jjv16KnCgQgPf1vtDr6aNuVxc93zYYBb0P5Lusx8Du4JA2/NO0z2SFGRgD2DzWr6o71+ux/uouqp
aCtN0njIFpTQ5ksFSwFyP/nZAvETfbnXtOOEaeccmm+gjPpN5WcX/7KlYhteAlKrZsAQVyDZwxyU
v1IEJsXYIOuOdaCPWg+ij+zlzM/IHgLNl153eLK80ei7qgGWwx3ADH3aqYNm6QTjrGuSkArz4NMM
REkF1oTBu7seV64KRB68JBrvRsf5SAKa6wqEiea3vKdPeATdwNhqecYSWl4cRikUfWG87tPQtf2y
I/BFGj4s7m6F53PHCdZ4NVlRHe9XzhnP3aKf9RNgD8CEPou3bzG/VOh6XCjMJRLbxmPs9g0LmwQb
Gu+UgUuQeg4Imf6VucPabYaQkLvWGNWND9DnpPvMORiQ1PF1sJukMzyLuY2Z1x4WwsKzYvTDnCqi
1WrROLjyC0hePwtfdDFIqjUcM5YVYGQGV9ncKX8nJzZV20lM9dCuc1bmmg5BCrRspvqbqf6qBIcA
I1fyHI1mjewnzEHOk7yjCQSEyz/73mFchGU89AcwkSIrht8tM1rpSgMM6v31mD/e+T6DpPi0Rza9
/TQQU5ELvQj8YOFVO/NDRKqouu85rf2W4ouSgLrfnuaR8i2RKUvxfnShwSJ1aTsTCXDzi9oJe0ke
aqvqQ0GdjjIaF7dkJPfwBAo3kfZ1JKteTzf4DqFMIVpQDjZ0bY/VsNoVMn1CUAICMFJo/HZzao0v
H3LP7OST87f4C+pQn2LNlCBz/jTmPIsBd5f68VDss/zAqSSRY8PufKYX1HGEQp4unT1jWD1MItBF
0AxNUzTD+WUr3dwG7WUtS2nGtS6Arc2McXkEHBPTW5k3Yz+5DB7oOqv67Wp3pIEE6eP20l6hOPpC
WkEKNIZyKFkNbP/zfQco+OApMQnzU8LM41vo38e8YzxmjqkbJEz/3LB7UDD0TrB6xILr2SOKR/gz
rP670h3PkYzMUZUjKxHI9gEdnj1ecVdvgSlTuGhpbB9Auv39jn1IKdM13TRRsDYUWbm7Y5v1dY2X
V9XOMyBGSmiD8QXHyfz3m05HdIm3wTOS16Ns8HbFu6sxPZRtcbDJyGrg79XLhsFiT8alb08gYoQY
q7jOFXH1ZYaLZ0uLP/3HC7552LtbMr1o66NUs/SLNMrnSp9uqU4/1InUZ6/14VnUbNmxVNmGU3l3
Q2ZHJU/trGhRBLaYCp9iKxw1boCWYKgFnSff8OG9eLPY3b0oH+XjeSvvBXOlDaRXMOawECFWxmBC
g+rJar88mD9eomFbiiYbClqwdy/RuqSnw8ZMxS2sC2FBYLYRbVbmkmMlGJ8xL1SAb9A/RoGhHOzI
tv7+uOrDr4jKAmxV1cCD7u5xDWmnXBVtIw6koDAUixNJQNdm5gMIjykMTFz6OmCmAmrBqAV3+uQH
PHzfNz/gLtCWhamd2jwTgc/sJp3tqwOpDbADWFJUBc8MJvdMPdC85ZYB2jt9TnFXxDP+8RFufsJd
NDy3ym6f73kHQPCYasfEpM54WHEz/2wi5RnJ9eFuNg3D1ilwTHJxfs1NpC82uVq3ttMQJH6lagCP
ZVG+XK7davT09f5fnu3f1e7CoKYeTcMu183cjjarKynRcpWi9uzbUUd1n+3mxy/y38VEtLp5NHuz
tSQpZTFxdoCCEIbeHEbEFt6jDGz7q2XR15gJ4OoYa3i0I8L7ZDs9vkf/z9ulvvrvTziVu/xi5vwE
ctgXOBNxBPoIUD428hTmTx74YfS9Wewu+mr5trHzhMWAxIFikbzlkebR199PyO+t8ef2/J+3Cqf1
v4+E2cr51GxYBQQ14LCd/527LbPZZ1TCZ09zF2a147EWdg9iY0IE6F07KAF1muip6pQ40X97nruQ
ox/spjqLdZjlehYUDh6JHjrjb71/ClZwg/1n5c7DzgUk0v996HT5LspIen3dbjLe4dmv30GvMw23
XaJJ6T27Fv9+BnT5LpgYxs5K0ZtsIH5i8htLoH/yHn0qOtLNkH55sH9Wrj7qj90+211AkWsz259b
qZkj7e7+lnMfDkXKFThgl1yOJje+qE/O2UNFzdtF7+KKifHR5aDzEYWa5hoV8vB7WfV/3YdFXwjI
Wvx59t4piUJtzGARSsyzLPaBCRJZLAaVqm07umNZd2fdyht7fxIHo/Hb9x5MCAhbZ0yO0y4GnZCv
XK6wwGZyQSmjgzRnSgG18+RnbjLaoWH+5Jw+DOy2inOebdo2ufx/z+mluNb75J/ukRXK30kQtX63
GO8oZHDjffIBHge6m9XuTtExMa7WuqJXBWOEUDtgNs6WXshu2zHGf38y/WEufbPW/em5Hs+KLvGi
lVHGqKpgnHLAnhqo21vZpxvL/H7rA8HHTdMHWBBr3dafA9UVEVF7IdXGiFiAius+3SN8gYU4zDm4
RqufZvX3n/owht380rvTlxtY42y3vJUWuPLIBO8nYGVPb5mHh/xmmbsjlziXfZKmLHOE0AdBi4wF
UQz3E55IdFrkg6fl6MM07WbBu+Om14Vc6BcWrOARglKG4F9C0WJ0BUfm76/w8dG+WUu845tbXD1e
Tpv2RDyRvWsfTl+HGMY3B1I4pqxYRe8bjEYuDOalaP0BWBLW0iF6+fuPeByw//0Rv+3Mmx9Bt0/f
qye2HO3KLso4n7Y7VALU+5+do98M94/r6Galu0vc2eaWUSS82jLcQgDJv6gWcVw/h5eu+mal0YW2
3JUi+biQhg3Yy63nTLNveDHCXE+PAY0xSDW9/fd6LGx6A2m4hg4D0FVg+XPg70KcAfiB6GsJTShA
vEno0uvS3+GSAaHVXTlMv1aA38UeKkCcmExhk7Hq6z2158Qb2jcbBllDkFR4+TE39nZvql/FSrCf
k90owQ9a6e4RJXIyq2ZFkMMxnHFgvwjbmcBGrPt5YFNoZ+EOfkJHgYghSBzte+PDYnZLRuRIIHjW
qHiBMun+oP+2ur5tu5tA/GG5a0+Yhk4hHgAWWCAVt2EYZAYwy0E1++X309v6YYZw80nuMh7Vbsri
JPNJCtitRXBijCrE6hwQ8Lbbz5n4Wv7f95v2JMQZd8H72G5b+6KxpCB4Cnm1jW/70mBao4lmgg0U
7AHBR8g4d4CRvCtp7GQX/6DgyCv6OdLo23oX2BfPCqQnEe2+QNP39mVnbPhhaOFRmY1F7+0ADffv
z688TCIQK5FlW1cpCe5OwZVeiZmubZG2qN7Gy8D39JyPq8u5Q+MRVFMeObTfnj3d4+T2Zt27T12v
1TQpzpbII7RfCv0YdcUQx/Unz/f4Nf77fHff12zX+5rpVTPXIw6KQknCLUbNS9ym+xlSf5kqsJIy
kuLL2nsaZcSf/zPI/Lu8uFBuwlkhO/m10XlMkaHsVkZHFLhIX3UuvNrtU5nVx939m9d6d2NrpklI
q1iPwXCodA6rAyhdGpgQfSGAkdk3iMpmsTFpGaJcBDTRx5/EP3Z+yonaAQM5RgRe9OVEjo5iBi3n
BPb3k48iErS/vZW723pnFutzIfFRqoBRgjt3OFwKP+fZ4FJ99PqFYBxCMrKFtfnd7r5IjWxvyGKw
NnwbjEByI4P//VmFgestOgRN/+tZaWg96mvcLnm3sW1JMS5SvkeaX45eSBPGF5r9Qr3Wci8evlaX
F8etGDAQyMEBo9If6wzVGF0HzsKZCD+mYmTDIwhWWyA4UV8Ohbz4z48d+J3uOVp4ffV1FWTjFENh
N9rvhOWgh73Zj3AbPT7bwKrYoPef6vZx7s7P6ZhsM9M88AYH8vc8PnW+YVVhmISETIlxbOv+fJnT
J0nAw+7Y7aJ3pyZJ95m2VsRnwx1ecedZgn3R2HSrI2Zn2CtK/tekePaoD0Ph7ap3Z8da705yUfDl
8GbpnkLDfc2Ac31+wvihrglAgfx/df9vl7w7CBjD7DZ2yYNmbk/uQgYaAlhyPPtze2bwtI//fu7U
R+fudrm79NW2y7N12LFcPR2Va1e4t7ooyOept/IOAT5AlOBPlnx0pd8ueZfAGu3RPh5a8Slrdn82
fFNwcJ3rq2nkjoer93qM99fk69mLfaiOdLvsXS6LUV5VFyeWfcGZL8RoCbrJyOjP4QWiNjFXcKt2
vGiYu7PuuXA13Z15nWc/4mEue/Mj7nPZU1FqJc4/QvL6io7KL9kVXR1kUJ42OtRHecztWneRzjJy
5PTFA/sYgsRxNpijbRNDOBLG0LLvId/RmWy9r2ezD+1RAnG78F28UzFnqdpGxLtBiJtO6o6A3brt
IQhDV6St2kSt3QC1yWFn2/05cHrt3qzzM9kMXp6e4IfhXpUBOZDIyOrvrri5bY31zpBamiLzHW4x
u9lmdEBfpg7G3WX9sQUoaDy7yB6+9ZsF7x4+z3aXU3FCBu5ycfO+OdE9q/PNFJoZzC5gDlN775On
20ocmT9C8s2idyG5atR9pW54ShoAw2acj5wcCSJsEs+Q2/a6Z4a55wMX27w9Xfrhab5Z+i4wb8zM
Vsw9z3skXYQFQiUEindy6J0E2B8oN6juSw8Jor9HkYfZIk08jUEJbR/tHhik5Ye2TjIHYVGrswlB
/0enabuEkNF/spA4Jn+825uF7j6omSlbQ71uhHybjKDTHq5ZOgcc607ayd+XenzJ3Sx19xnX+SEt
9QvKpOVr+oJg0MbfClYXjOixNViH5kof/xIrDu/NMJV9yZfGX0/nss+e9+6Dbh1dyw4Nz/uKHQ+s
TvIQ0LnMe6qO/Ex4U7y7v73bu/t1L+2PB0eoiUrYXmaQEndLIMJi8O9rT5UgH4J5brfM3dWKeUpV
5utf4VcD5Z+hEVoqQozj3fvGDLWXsvusv/1bKv7t+e5u183xaGWXDSuicoL6mYMih/V6GebYimVR
9q3oUSO7qiAjKiS725er8q5/nUiA6Zvu9r4BI6cc7H0n4r9hJLUH0evugtlPqrlQHjJfgtP2Bs9S
a7228vQBVbg8VFHFAHzryUZXsV/Oz1S4H8YaU7EcFdsG2bgfWpWyxanLbPFM9Q+TSgUNj32ozKsI
MM+bytXZt3/OX1aPXiDyXIZ3Kvul1D+V7unScd6Op27TVdjUE2hBVxtQbRkRmfTp2Yp2Kc1EdPLi
3C+tAL7chfN88EwEO43o2gws/zL9+5F7vCcsFf1oxbYNS79LRq7SQd5bjSzwhfthLjTRv6/DDOg1
mE1QutfVsx69aokD9MemuFnyLhHZOhtdbTPgVvrh81i6Lxd0ITf+TvXDOkh+1ChXhUaV8apZCMxY
HeO1pV3zfkDPsLJCu/ER8dtpXqVEyL2nbrJM9UF2cVHLa9+LvY/o2Cd92ekBGoAZVAjDHN3Lz+il
wlUOTQJ1pULt+rrOc4xF3/ddxATQxqB5VZ1GKEKApEbii/2pTBUNIBQj9tPwvNx9atA6i3ct9Wsl
3Owm50O8X+y7l/eimy2i+nszgttlTTfofY02cA2guLnK23UIPbr3nUb2BuUWNxGUSzzZYQSg+ACt
PizRJB1PccCYSCiS0i9Oo9NpvP+G/PoG9aTiWETmSIm24J1GH4IfyvN4kIFBisTqqFpBtmE0BSGk
peuFd98eEZolpD5tkkKWQQpqO9l+FE3ATiw7W8vd4WUYapPi1XmHmLqs0e3vOFxYBdzq2lUMN4s1
trQHL6d8302Vl2I8hAfrX2hD5CWNPlTgLPdrD0Q6bdwjOm/2LwnojL0gGtLp8rpDn87cjNrSOxev
+/O0QsP6C7gSgOiRQKQj7nQOjIVxpY0HKNgOBXaRpttSk2BOrCGywpuYmsvh6ezm3+3Vv7au8s30
WZtXzMUXh3RsIhaFuFFYwlgC04FEAUoEe8/urGXX7pwPgd3bj/QOHCRQitsw9U+Gvx9Ju1hZFCT0
suOjvQQ/DM0fJvwjbYWMQ51H6bPm3aNGi/HvRr9Pds2jXMgJ/m5MK4UFHRwGDwo63cUnZ/hhvnmz
zl2ie9kedpe00Jh/wIAHFVKDRiW+ux8p48tFEq+UwTWjFH6y7JNzbNwlBsVJ3a2rC4+H0cs3qogQ
CS7dXQgLaHLo6p3sM3uW8zx+oYahmQrIa0W+u8DKWjlczarFfgWJHjQseVb6k2R64BDflMmFpGQb
MEv38W5Nnjzu43ICB47/WfzuLit2hX1Uriye+xdPyKZvaNLZaPWIYphuEvQ9ZGMUDw+IaAdfQkGr
ZjuQaBU921ePi9abn3IXtOuTvL9sDH5KEdDDgz++CR2yXSHsIWz8GPMxYTx4ILz+H4YED6P3v6/h
LnpLWitn+xy8XPKTxwgkyW4MX5TGIUDdYJh/H0dwP/6+0x4+r6Uy3NRkzdIc9W5N0zjuSrUAX9Wg
ppT0oIQDlxWKogh9gZ6YwW3aRmvoGvzn8OnxepQQ3qx+D/W37HSba1tWhyIy/pgSf3EcEjzWZ8Xa
wykuFnK05WQF3Nz9aH59aZ0EhzuAei1KvbI30GiQiVE2ON7wMFPErYKizmqNeRLIFRXTYqUgaiaj
0+CZ84zx6LDd/pi7w5bberZeJ/wYGTlQ1TNwWlGj02eNgN8AysMGEViTfozQjMixdDr3ki6wYCh7
fef9jL6raCajZQUDD00MZvDATqBSA5MXsiq1l7xzMIbJB8ZiTJVabgcBoLfc15ftwOn8fQM9RCPe
Psvd2aUJoDnlevcPbE7pp8xQcjT1gXii3gNhukZE4GmwEtXKfZ5zu+jdKa0U6VidsqPAUqEhOln/
5MyrYoTUPuTCbadXGF+I9cyzYUZTGf1VLgmUNI7dYqKbXssYDYGyZoYUY45y34vDK+tkjAaANQMh
GhXfx0EJTyGJpTd05eqAYolkHqW4rzVE/sZdqq/m7Ar1eo4GgDJJ5smYqxJRmNYVEq+HfvKDDvJZ
4f8qOnVP7syqkYpa+LsKjctTLgF6QzX/y5yUgi8ob7lLoV0iDxVVoRZthtS2PRq1ViBkZzZTLYIQ
eUD0CWHKNaTzX/2lK2pPx0E6aY8kGshn6TEzo72PT+TmZYvfMaRJwU89ch8HVnxencdWXECInxUk
Q1Rcl0ieIFE2KL9zst8N0swm/x4EK8h9/eqn5MQ7K9KKAqIbXJHMz3KfnEHumB8qqvEeSUULV5ZD
cnZtlMAW6E8X/FX4SZEenfqbrw1B5cIzCo752Qqq3wTnmeXGQ5SxBU1JNSnWxX9hr9y0YZp8XyWp
xAYsPzNkjkHvg/ftMMPzA2ugTIRiFG5nfrF/EjofNtzAgxi6AOHSJ7irMPXrOpMuDtMPSMjecYgs
HYKmKuIHQuPiySl71Pq5XesuYmxsTau1LTOMXoo2aAZ7Y40Jzv8i7cx2FNe2NvtElgxuuXXf03dx
g4AIMJjONsaGp//HilMq7craOilVaR8p82RGgpu15prt+C7Wum8xyC9mA8Ly/6Xj55/f+cfOpoPK
6LqTqO7YxIAu6BpoSnjB1m3p/zb9Y24Qj/lbGeVfe07++b1/bO7nWVEemx73+vWETirwS5YoE/3S
T3L/vz/Y39bXPy3JP7/sj/PvJtXX/kbVXzMG+Dnj4WrDp6CbiXEVOJog0CG2+oo49AGX8X+gINuM
q1fLnEeBBnl8ZV7DyAb4SUhsOHtpMsj6awlyxNEVrgOsAH+zYoSeCnj+RanlQtlP9CaazB3oKdT2
ZPO31Me/Wcd/3JP6x46oZKkaMKElFubu7IAqQyucjhnhvUmzv56s/5al++e3/eEiv6R3rxqc6NES
SCGgPoIqCMUGPJLCQAWGLFGDpzhKG8Yy3gRAfaY6oApSofrLy/zXxN0/L+UPt7ntJONSiCYLhtm3
aEzy9BW6SMSIx39fNv9aqPrnN/2RTuva91O7iYKyWCR9WqNwFB3aMY5MuuiAQXpYX+HHHD2D8XLm
ufm9KHP+98v421ZRRRzxD9u3uTfS+f1mq/AwBSnLJsf1K/h49v/6XX9bVX+Yu5v0kdurMAf5DEwl
EXkVC5nHN71PNJ3Exuz/897+MHlmWQ3eZ2HyGAMF6kQtUOwmUFee6f6tjvqvpdsBvf9CaFjr4YL/
nw/ytun0p6xpsCFhvn+81i2hTpyJ+YFi5dDkX0xKYYHgKIP2oDdCMHb+6taIt/V/2aJ/XMQfb9Ps
Nze9eHAReSho2eTunI2jTZaypwJ3wsr/Zb8Y8m+j8n/7yj9earWhSyPfoKHVUDY2YPrK6KCqPtzx
JfPqW8ai2oW0IjGUvlYf78a70Cj2wzsfkGIBUre7uv1trVvmG2UZoU8KJvQNhPM0IX332d8PR/Qj
vA2yAJuvS6gIzKh2sV+1q8MeHljdJ5Oq0CwCCfLGJ5OvU0rXoNfvWwVuzjl8rbqn/9l/VmoEl2tT
e3AOmtJurk59saqLd56dwJZnCE3On6ML6qsb/zLYl8wa5Q7iFH2rt+rzs6X9JnSTg/PL52NMw+kf
XghpEOSu5MN1coT7vG3lsNf4m3usoZxz98841rIt0Tf8sZCHLUFxJyDgdTylmUKj5eFcOdQkjL16
eHNNA0EGv9KHClA60g9c4zW7UZ/Zqz2/WcB3GQ3IUA18Fc1nJDNMRyPuyF1pf5kVr0k9IQsWtwJ9
W4wZy2znZVSTo1mTNXzXVgF4boaDQavWVcDQt3Jq7LrwPCKXd/luMiQX64KeC5OWk6T9OsbvBQqc
w3pet+E12iyMZdlZTFzUP9oSjEz/5zEtgVHhM37iNg8q09qYbvOetWBvADNAj27da3+lFIDy8eWT
emDjWMkuM5kg419DGMG40fUnekpOWSaXG5fDb/sIaJ2CjeZUj7DFJ8ynO4UWEMlpuvBYes3HL4Bo
5UH3cK4KiCBX00K5swcQFj6Lth2WFZ9pyYsLjIA3DbQleFyS9zcX+EFv9W6dXmPfP/SPbb6uRTCY
SsMT/dWHxnRU02kX1y2AdOQU7ttichd9b/rPfYwq0tw03Q6y11d+s29ny1TRFzTZW/uC97s7xQUi
Ctk10BKFfrwy+iRdInCQvFGGcoTYADqXxP+Fz6sLaKrpQ0O+uoPdKZLsFwQ5YOzfXXj/0mJWSx+S
spy+vm8jNkWXu8gwXVmhN2Z8iDIQc2VGVE4bJlhpxojVQ8WUkQKDle7OSfslpwWxBo6/yHZCRxZ8
5odXbWaq6T5k50Sn3dH+NPF5X1AxgkxV/EDjAVZCI9nRuXYuj11bEkrAXeNqPWnFjjP2dXZRnMF5
kktziSV8YD1D9uav2BUykp4nu1w0h82XFJQBkKcNIaMEqB1SmcCfhOS33A1CiLEUEg6cke/IQ8Q7
7DpG6yXKyVGZnDbcHTh3oXyyIOTiObvVCm0OR8dydMPKU31z3ADGaLAHOp+ARwAe4kWH3yaVkQhp
EKeoaEDMbiPdP9x8QaMH+m8DjgjBooT3hbE3pOiaqSBsjqSGoRcOlbjEUKNj0+Pz+3TKXWbnteEB
zif+Owbc4jME1Q97HJh8GSFFiKYE0cAAeLxoZTzKYOpZiMhp3heDff7NvKmdQ0QfwrZng6lQ9Lrg
45xq7wQyJnc17JRlxOSuk2r0Sk6ZNBXEZ0xj5TQ4juhoZzU6XC+wwp/M/3qt3odmgUnpJYJXTn8O
vog0Oqe6e1w08EYrxGIKyxEDEAqaG+UCcrN98vUZHubwNkVlBGYjk8Ff96+GXBjZAMEt0sYq45Qd
TLnnFJah+lMgIASFe6ZQiq63mldEd38DibRMAVlD9Du5fdN5A9NPBshXG0P5oK1UJGHYYztxGXLE
t9M0UR8Eap7cV/pYyePHigXhaJY0VH3qAXRouQ3k8j5n5CDIw1P2mAlbu9I8LTh7cM6+lYlyBTGA
cHqSM+a1AW49Yrjt5Aw27LJb+OQkKbISKCCKu0MEVvynd8ou4mO6qSjw9qcSz1yL0TbOgbFF2Og9
EGr/um3RqigjIZciwNoFYH9B6mAjD3eNC+IE44fPDeXNSiuHudK0PuBjc2/iZQLesSEfh6A03bYG
tcXxdV9U6NX1Yqi2jjI7LfOwZTRuRbVDPA26YcGAaCvWUiFkWJwLj0sb9pHKSJCIRTvm5uQewg7D
CXWplcqGQ9IWhVstNacbZqkH9iuCpeWZJFEhQaHZjAaFdRvdppippbpWduep0NbYpNSmhLaScFjh
RzEP+wF8+Mk6S1oK2bUn8rgKpVIl00dPQXY/t975aYv/4YZp4aYAzeYpWAxorVD4u0DhdZBCUCyG
6SmZGAw/syPqcZlh7MDdggo6ZaiYR/0Jw9ONfRFPtWqtOznPPoIhj3U9ecwwuwJWfnVrX1lexx1s
6D4Q7RIjhXwNevET9VBvX8mNpOjbUqVEmSIk0+BAfAupsxI1kSJTvAvY1jEFu6VB/uLuX1jT5oKB
nPPIHH/2ldfPulEJk4D7Do6ZXqFP0wT34ExHsgi3+q4Rl9Db0BjrUSVHwYYyHnxOZgcpulD9uR0K
m5CjmAtE6iczXDOkjZdmau5S4Td3iF+3oN6/osvulOZD/DpnTw0UZQ/7PPA4/cACcPKqP6gJeLfl
IKN+1HQ2ihOcsetudl7VR6D476zHtPzk0Xc4iEGv9Q/0rQdICuSuSVEJdZrLN9wInepkbeHUIPFy
ErI6J/R0OAbEfsuTDee0P7BoMpbsHYh2iAEhZ9xkg+2kAhcJS4EuK2hOikfZhv3bzu9RPalmlxle
FIJie7yO+xbzJeDrgkeOo3CMSCF18WcJeT6h1eoyw1Vp8JAYn7h52q7bDSYqay1QgPp3SwC5YS/W
aFISvM5dhYgz6U/i+iFcNH73w2APMs3lj7bjcDG8ZvFx7pERV98qndtFdty+iGLD86wLO5TMesgw
wKNBtyIGjtUBk7TfKxrMsyo4hucDLL4K+kCigAYSV8EQCWotfbe2cloRI4m8nF36LOwLeg+YNVtL
j8AaUdJKxTQ8MNmpOtNgiW5CLp2Jvx+YKdpOg0498IzS3aCyuu/pbqU42stvockNwiN7E9bzx8Ud
NcdPD8pQ8FpJ0wtca9JzedIK5ovdazhi8pD03xDGag3zNWPaPy0WfOqXNhSrV3XrdLNufsqvelJu
F2om448qgCJQU1x8PDwHasrIGiz465vTLE5sHBNBKWqk5ZFe/C6EMctzbgkhcCeiXvzw8lUHeQIJ
No/KZz49oXtV2gVt+zuN7TPAFzcY+Mi9805fH8f3iKgEF1FLVNaY6NvrQjEOhf+NvbvRWnz2Rnk2
GtBr5jRZR8zCpDQ2joKmsSpQ5IFw5eFXXzMclFe4ubB0OkYzxdbukofX+g+IZLivAFqEfMsM6xz/
kDa0OFqBxvvnNZlTu5noHCSzOjV/YOei4TPaX9YXjNv+w2lsZLRNKkGT4Rx+LJh+N6e/MFY6EI6y
cxlMSISJV9knYvhVRY+BIeRFu30v5C1xx7QIUB5zNM5aE25MMxYAbN2BWow9JyM7eT6DMS6OheZH
Q7DNZ8dK7L+9SelPbuDHRye3JOmi29xeIXw69bCJOPkeQ7Aq1RYVE3iBY1Kr+AWIynwQXduELex7
9eEpu+O4+ZF1+zzchAh5UKOWlnLK+zvGkIhZ5EQI5UTIQB4nvLjx1X3OiIv2ZJ0RP2cKlbuLePC/
Xgi4YMEyFruWB4e793PFXxXqBjgBT9E+BZ+k9ZlHpEmB01/eKom6eI0geU+rtUpvAOfPxse9mOXf
VdJSC7qNDNa0SLVt/MXREXpNRUxR3d6/wPRCpgC2+AmbtPRT+n1vnAq7GhfzeMRBRVTIu1k/xfwy
FMiNUzCq3NPsY08uyJnRoHi26zGEk4q2bcgMRzQCejN53sw/YZkxxsg52HkEUm9XPdlySnw16xK2
LqNuENoj3g7IO6rjZ9nbgKtmjIKcXYjmkbTxtfi9VRwfZLelS0I9htO8kr1qdJ+YjGZd7cv69V0N
752lPHhmxq6MRAHwgzpBu+05ytIIPgkpMnTMONz53vg/EkV9HD6uDNkp9IgfU1DZ/o6+bhL26HEJ
LdgXG063qu3+yqmsm06xPQbyVkhTldGXxmPkWFngak95oaC742OAvTzCXFkgMOI2geQVC/OLEPNN
e0TWP7zRhxNVWD1ambilu3ruIKFHpbKgMCuKC5iqtf5zBYTOB18Nm5OYtcdeiwzTMljFbIzziJNw
gQAinPlrgCtKElD4NPA+HRopVEo1O86mE4oZNByAar3vBEAN73R4zYRmCLDrWEj0QVr0MGVJK/ze
4LkkHfNwEKsRamwSvi7sfXKYGoeMiwKMi8dgvc4WvZLoa8U9iNfD3N59SAQOeNj3icheEQKxawcc
0PAgvSfm4cMr3r/wSEh4Mh4jeCEcTfjsQAX5YcHG/6Dxh8UhR6pjlJiOJE2M7jW3VwStfwMhjYqP
I0ZaNhCrEbDjE4TyGuaIBCGT94C8WesYAuH3nPDCq+lgiRgDj6s/fw13Yn4BsUmHAIl8gzQUOjwF
C1RsdBa22MQ4L28b3+vrzXki/mGPIwWLhwhN45aTHQEvbSBcLd+We31mqGxjIqZyuwVRL1YZrWLy
9vsnvat7hsed55ATlcs8c/lHd9fnvoW7A5o7gBs0LMeNb/CAFAYskLHxlCXh+tkhacFE1on81ECY
cn7tcNsgQmMc+XdkA9IXcSRDoxh2nECeoYE2L7fGDTAAF+54pGLj2/nsNKnEoYqSR7dmeB/gHHwi
XgOSUozM7Fof2YURw3L/+z85lawnBl+MQhKuILwCXIm/BZ7IrYEn5vvFkDyeJOuHj/FbTiasFiEY
7WHQc9hysPc5J2qy3LRwoJ+K6h4Z/2aCzJrLOS1vd4is8yjqsbbkV0SicIFZBlz3HGSntUk7rpB0
M7Bg8pAAYfGOr2OSHgjJoVFMdIPVo6ddZNZZbEuYYGSUeIq/60mkT4tUzNJyDrPmcT1/X7PEkgT+
6H1sfQWYP7xPLvimQOH27+FeKDZsxixITC7S0wTooE35WtM5QjICTcI0tLlqnc0QujOmkIw8ZoZD
yheORe7osOR/J65mKl/fznmks3d6Dd6pkOTiP15dDahTYZJN7BFO8vg8BNDP2f0cVtMmvf4wh4dj
xWK82sV846AJGojdIqZlJb5Oy6jYcUyzLMWipVdXgkwuJGL4W4/NSZZPwmqJ0soguyxFTaemZ2nA
DUgLnDzO6hbJNKJLIhl02diajExuMbhE+Qhc4EeyTJEcZC33AAeJVS3A62dWMZ4CmUzV3iFhI9Yg
3946bXJDtpD1iTnEjz5xMrLzJ6dUXKhYMI1zn71D8nm+RhIb4KhXpvexMPgvV3zDK6XTBhy9wmza
yTNCWn/9AUnROWkbqz+7/WJR6RZhDvA0BPa+NpneyK13DF8brhEoV9BzcJouEB4hulv7nj3X6c5k
cIUfe6Amc/HpM9SzF29ePDFRaxIKMMhKM/fGcLsnnpHoSGEOmciS764YRhQYLTGIyx+fGTUiAx6K
bh0x5s+qi04eqPB0EMJeJSoEhOITAy7APPGJuH+0EheAZm/cxWbAjZwSY8z+XSCJMUjFt3G+7Yvv
Bx314v2VdjkRWz335FFFYCQqs+RsxMzsY1ew1SAzkin2tZF41KIWIDYV5Xf6agdUBP5zJ9UWyhi5
pjpjcIo1ZLJ3TIfBTzgFDd/DPf8gruecPHRWqKY/QG7pvDzum9KrvKQWLFDE/SU3OaG4g+oUvGgI
H7L1GvcASYk1ITxPthWLT+crhEInlQqHqGhULQ2WnNgBcGwxwmLLSvwJuC6Um4EGUyxm6/PYBLsd
TV7MOw2FNGeYkzJoCZLvu8GviwB1DTehJSKvSI7LPFQ9qPiX3IClTgcpSWEx3IeyAU1h1CtPzpxn
TS4dwJYreMo8kCNqaLy3DZTPM901G4CqYjGTabfBifID/DT2UhyZTy5BG6GY6iCN6WijjTjK+AqY
aiyFIwtJtuZQyXgUydHux2J5KLwFmRsFoj+qk25x5NIe/GRlbSsWIDhzg0+s+Pf9E1/cJk2Cxx6x
BHle91SaIPJxdj47sxXyorZJDWA5+GUuK/b2iKXfcvV2l15AFPOWZwZXW/3cQIid54ZNfMaeZH+J
hkLOil+5KIUBGN4c7UQ5zPZmJ0jET/7jGHXEnsIKxxJ5B2E6ab9BvoDPhW3HdAeeOhmf1j7teiNp
BjSRJwn/wN9gZ3Ne12BEOyEPEyYAVDb7PBeLKGffAnnmfWvjGpNa0uuymRVoRUC6Z6scPbFI4RWn
gm4P9JaiJpkCbrKEYIfjZm2ZimL3MR06B8vMqp7fkxNXLRjN4gH33DqEDe0I0pw4eoTx/kQqOqKC
FdHnE+7OHMEkFmUTbhsWefe/lrr4VcAIM4mAfeN08RXBvU1SBUTzpPk+XAYG3e2yElysoBkXS56w
N2eoOfyM0WexW0SfBMxMDX759yzBeLvsxgjTw1LD/iCjA2bI3xggum+pNnpTq8sIKbzHBFEfsr0D
LHuKuBSk/Da+OlenAgNE36TNT/ZCVUzeQv5Ni+V7coctB4h+E6uBjvSU9MWDOrz4MUhjTSiMTg8F
YGUPSolMCClVenZuiy0PqbWlmS4E2tc56cfwnki+6Ck7DHy6VOm/EMlVxUKWBvE/hhtKNEXY+1jq
kcoyfrnNajO9bR8L1vY9wfq7LERSRp+N/axjfaS5+pSzZcIfmfw1iARPHj6xCc9U3oE0xQyTBjGo
Vate6TRexpWSk3Pf4p2SFo56vrxCpBHbDxhJeIQ/5PCkyT7rC91M5RjMe/YeTxkdNn1GXQT2AYsD
fRB6WGITzPAU7XKOLjGdsZnwpvHD7TXodwbGxQxoHd93UthMzwGGb3u6oLmDno6sMJOpoEsgZhE0
9xm9Pclvh9UXyzA8/Zr1q4PGAvT275e91h2hBEZSBgPlXmK0z2ysheYj+vBy3yA02VHIU9fu4o4N
Nrk3NEBY+gZ8TXSDisT4Eh4BOJgU/bcxnYbOb+eGdfEPfU/nr27WPPqwMQyXNL57/37a1ylWxBMO
I5oZPiYzknxl8WB7AUsgD9DzSEkGm6wcYTB5GsVMwT59Px1tD9zbLofd/ELHvRm/Q5RKaFDZA/j3
HsAdW+9pzST2Whe90akrRrdL2P94H/QqCXipfFk5bU703baB8X0Qp2yP98GZwOnfufVMQTdCiZAm
ulvr8I6WzpjkKb5JdJtKKM+IzVas26QyHXqOvwe8tO+Gqf4Tq/wzaklB6bFo6yzBG/dIlpLi+pac
KkJIbf70j04Zf5NkW4huwKedj5nDSUq0haBH/vYyFLIl3k8gC98jZ9m96HNCei3S2XA+8HjQ8b1x
D3Tkyy+GUqiMhCqiHMs813bFdiOqwds5GHbBT1c3y3zgawvT8bAScRwuc8Gh3AxLsMr34e3HfSDK
09k/Av0+cku6KAr7SibJGxu0fJn+4iAEIXji+LLBxtKHaFR5KHCv/xN6IYOd9iirRerVOyKTQb5d
YPoxBBsba29Qq0/uSZ3Q9+yd06w/VVg077Dzy1EbIr5B/YI+ULLc+z7JxaO1LB7WLStGimnX4c1F
5yzRY9Mrv3NGmiOdmCT6wM68T+mjujPuUtGeRGPIhLTqz3FczB+1rbPEsRszwPn2Czp49rGVMeop
+2topEi+QPB315BebnTF+okUld4rFQR+RG0I7QGN8oZZbB4QY9GFJrPNqVACqgFQz5gz3H6Ee0c3
/oBuoRgMvnf33kEDcHMsuOPnFCnkemDlhAkonAFDdxGqc/I073wpoePcut5Eoxpaf086PCYgzyFr
vSmaBsv7XgjgKXbpPWG1Pifbno8ZTOZH0rr9r24UmFZNWueB8gx9bhxgH8Wqg6jxzouiz7WiYgI9
aDN/++gDpNwzf0alAK8AJD899SMqNfZ7d/ajyhXH8fqAF2cvjtkqQhsAe/mhiT56D8EQgaoAV0o/
IOAdJiyELzFIutGTahPJbeeDJDELuZ88bfou8U6qg5BKwFKkTO3RnN+5/eThk8jCqw7ppfCF6Ivm
X3i3F7fgaDQYXye24nXm2WkkRUgj28/swnF3tG2ILNjLm6XY3Zz6dcI8rXAnCbG+zl+X+QX1SER5
hfbcx3vb38+sEKA705qPRC1LHQ3wnxFuvvhXh/X4NR2hEDgnpdfSvsniGJG7iYhrXAoY3NtUcvdo
mzyyPEZ8aPqmOZ/Aw8ShYtcFTDmhl1M6kIjoGmgwUcA9BOxUg/SZo8PMLwKhfHQOUmSiLL4gGWgH
GBzqz6QZtJ2gUSzzSRNKPggKznzkNdCfAs9sXya8SM7+PmpI56CiKSoPo2aoLd68qdYG0ozCwsvu
9y2wISvtUJEMj4xI5QgG1uurb/u0oKOS7EeClAGjScGTVvq4H8D7r5eX+bGwER844e3xJGW+VoQ4
d9g/Arj+xLpfAfuUMb2yNxwObDBYWkX/BaaWS9kq1smGq+3cpw0xvPOwbuBFsoYrfguVBmtZ8ilI
IZPA8Y8s/jkR71qnyyNaS+nbMT3YKgRb5peJu05uL9Jo+zi74IXgE56mlzH9dpDtB8GRwlkJo173
br7uSrHkUUFB6ybu5kI4BH4t50TuPYIGmbk1StpLPas8ymjfbYjj6qDNEsu8cgx5UPbw6jfTvCWK
iUx3M88TvpYzmo3NWTPrEcRDckD0i8MFaKr8FWf9PeJX5KFQ43ZFe9HdM/EWdVArO5ZaNhidPD2W
4xMsEbv8rom+5pyCUZ/eZhlzoQY3oZrj1CM9yOOLi3eUXSZ4xS5NaqzmL+z5tFqUMyZdmNDTURIC
cgRiq6WZMlobPhTiD9HMWN9VYwx0jVtqBhphkBKpq+ZkXRYd6jx21Qq1vBJGaRnu3xjekTZBVHKp
047mK78Nmn0UdwYReoQcmzhiiw4hs8dWBhYxG0QkaPBDqHESQRfjXvBaciQghobb9SCN8f2ZGwsO
BueBECm7FC97fAOcvLwPr055cg1kyOrVefHE9UCNgUijJjrpc1ahHaSuGEavMmyoNchUZ0mUmeZx
SfpwS3HtS46JZcg6kExOQDlDK357zGeuCrTDfggHTMewz4s861wWIbbkHjL6fInU5UNHvEuf9MLP
VErOqRyby9Pq/n0dPbZS5WHngEI8g2taIjOdGvg1piXEn0iCzRk1IJKICvy/N+uYEkqqz5BiYn1q
9sslMPUfuxPO8mb4HlhCARFHKRFaY3zzBgMk3PVuIajSkw85BPwvVGuI3bMPad8n1qqP43ixUBzm
C0RYfZn3kTCoEPqCG/1YXDIUDXA2NAGN9qv51dvSOpg+0U5k7zkqIr4e4H/8E8O55g7x8V4wc968
j+ua0pN4KmTCBJpNcQmGiKrx9Hg5qieNGSu6hubqlj0Rsp+hXPWlD3nPtQP8dNnZa9QT0EsPhWgp
iGuQJSePkaPVZq8Q3pGBAGltAaDWrXJ/DD94yfe1iqw9krX+E3H7K2QVBTNMLk/Y8577QPIPn+MI
1slgcZnExJzj682qWtimaD8K0MbMF7fgtqSlnvnHZ8qrnrVQLzjo2z3N9jdaUaLmzGdufhk16xq/
BoNzyU6zt+rKps9TuN+HGrExeX/W1u+wl2ZmiiZ0P18b9E+8D+NfF++OmnnuDKjgJ5dz9CGDRrma
1r2nw4jLeTq5j48xIqeUXJCKYyVQ39eoMCpCQxhpFVKs897GoWJGqp26YPrcIXYIqKvwtax9IOyl
IcuQI8CmIQPIcAPsrkEqdHZ5Dn30bOWVDGlHphf0Q4v5ZkqSw+WbDRbJ/IICNduoFtK+EmoP4+vK
IHMIcj9DAfs21Eh9AQohFO4zTSakMUpm5uDI00QEocppVxOygIdu1p/fSMk/mRllROHpCkh5MxIJ
hj4WJSlSoXom5n5xkZ3+jiVGj+bduU8Hizzo05V1kJhKpZXibuWT47dQM/wgQsRQEucllQ1g7Pno
SYWAxDNizES4y+O8YGmgQHP2mrkRw4BXbiTrBFupdFAfUq2J4dXbXwlwVlrN0CuCPGIzGdDlSr9P
hglzDYHsRKJd2mnk0wiRfNHdQ0bEVQGRvDjT95NPwtT0hgnB4OGRn+XoX/sUdsifXrDRJ2R2Rd4R
vTrAmVfyC7gVV3zJJjySAB9diVSRr27CB/PrIx789Qe5TMg55Kx7kiPzUsnQky70S/JwSDV8G4Fs
OjKCTqOz8yIjPEAE+4FuvEg8lIkRjVq/mZyoaMR0I9F7cBuKhkGumYYp6g1rCPk5GcaBUJ73RYL2
4lEae4Sg0HGVNOqCgxX9MMYKv26qOFTlXwklawYUSHI0lHW0pb7Q0B9nqniE5Zi8M5mKNF7vBdEG
rKYga8P5ueG+I6+9Ixwlw3GbdgxJGONq8dgKZdCLSdodMWvmEfEhSC3VLNKXr+9M7zo6jp70CD9o
2M8zLfosXtnrKw+UCFNxp4ozFJpd44ZR/56HDiusB5J6Oy070rWxcQbuLeix9cFBJ2bcJsg6Y4T3
Es3bNCAgkCT7bMdNj6NMRy6aQjNpTtEMYE5RgcLZfbnK+BhiCsjlkB13Lgt130WP4BUU/VjKVFqH
z4Jt1ssIDRCHI2ZnOup5tR4sbDnhdCJx5uOniaVmCiP8VaBOd8taMq596wWyknT2ZV7QgJNUPqyj
DBvq1S8Mvh6oS9NDZ6xnF8QWOjLo6E1+6KKzixnx8fTShaen/SE5jY/crdtAotIwLYZ9spyjjqDf
ZxMD1q/ikeww9xmhu1g4GZIZT6EY9cYL6Gf0a41Zij1EnL4IY2g5QIQzu01kT15dZ90W3ECJAx99
q365iDVxvfVwoNt4ZRhfkh70Ui80axCaRIqKR6nMo71mNAhpDaPOxHDLxRYBoltP+c7T8OiRIKQP
q8I1KZenpZqS0MJ60+k+FI0uKd0esTR6+EpJS6ZVpWxrkTEJnz/KnM8Y015rS8HiNGx316G+a9FJ
wk1DKUsUJ9AsRCoogvEvChXkIu5967xFNnp0BuFHfbC1b2xb6rIL1vFg+ga/fkOT0hhdKD/ECP19
PRkIKcLBG2k3dI49AkgCJs6my4Rbx1RSXplzT4c7dyp6JnYKQRUFNZrhgidaID95vAWmFwrV3MtS
IxHBvK2n7i7BHWfkPsXtQi3pTCSqMt3Fp8eDUQfvwPl+OXQB0U539O5Tbgu1A78m0X7DRIuUiwwG
m0j0wll5H6216LEwUt0xEaocZOiwcqSSgxnKS3zYz0TII6CDNteDIxUunAZkJtBFqCvnwp57O/U3
Mlz47Ow4NWhj4gqPxTnpiP6pCEX9oYht3viBnArkRZqZcrhd+bcXxG+M6Iw+IMkg1OBa9vct4IhF
enLN0/KeP+cgo9Qts6dxmF4c2ZefGwG0zRYSwtdPW0HebtItNMPZ0D5ROQUpZmprPcq8nHzo7SXs
5440eIZetIaQLUliFgMeCB2paGkSXtub5RsXQNTgmDHiw18pjMOt2FEsJZbdOzmO3qsBMuEVTwzv
JY/KoRQZQKw+/sdevwmBTbKqD0uLFHId5zn6GHZvkZMxj7SoO+BneDdiOHXXTFnmdDU+WkunKoVW
FjUNommhH5FKI4VQm9oF3gFoyKd/8e/xaYfAF00adHEgO0IX8nFb8oWk7FbdqKUg8XL7Z7v/xudk
nGpEqKydfGOGb45XPr16iovMpNejJ489dmQURAzdiu5AasNpj7xq+l4Ww+MKB/dOKEz8ltygPVLv
vEeEKiqbMuyGGtmC9X3JIGz4mqPAkZEjIq6/725YECFAXpDSt41Zg7rDjdndJ4h1ksjv3UBwUs+I
d71RK475I5W0sYg69V095LTm0eI3syRwE6m8+vpAeI0qORm8QCXpHbCX+rDd45g3BJm9n1cqC3g6
SXh6UNLTtPrB4yLHarehyFtRoqh+IB6Y9nOlOeS5kemsJreIuAoHGE93QyzJN93DM3UVdEsMurhq
h3Qpc2stKcM26Aeld5lI43vSG3MCDFL+Ab7rwLlS+xDCik/6slX/QSozd+k1Du9h60HKvExH9IOM
OvftoUncEk/NyVdjfVCCoSCEoFhw5PwjYUj4TisPpyJ5I1rc+UYR6DwaikdNQJCa8vLx9UvqKLxd
oq0HxaQ6KN2ajsjO4US1yyXD8M63RjffJflMjUQLRX65OBLMir6v1qX7nLneQGXEQJl+hlJCjYAY
Vsih8U/p10J8mqs5TqtUjT9uMZOdhkbIeBAhp7t6kZIsuLM8qOk0aIJrTDdNRKyK1Pxx9Zoj4EYq
bySimIbaCzsD77x1nqICMlGDw2JVOACC0kWVILGN1P1pS0vjTP4qdsq6JSLz4X688GqGBmaIBLpn
RMo9lhlzIjmjT+UQckb4lJGtp5VujnSlW+DwdBFane4LDQEFI2kgC4Y5H/VaZOYIYwgsdWuPBWit
H1C9AESOuF17/JdwEElkh6PrSJQijKhM2oTsYeG1O46oSenpS56xQ0tIdNp+mGEVpjkF2pFzIvpX
hH6ZPXGv3N+RItQRg62FxK55RG8JhelhNR+sa4LubnhOjtvrokPyNLnGdPjPGD9aSqjH7M7Rxd2q
K7Mil3MmflIZ1boSZhfh/OFn+UKDrvzKzu6dul7kJBhaKj1a+vYaZtNbcqt9p0s100FickrehxLF
ofw2g4r25ScpJ5qmXxQRvkkbNXbOyhBM4pYuqNH0W9veogPLInLEqhOnbLtoKdEhJaumcmaQCyqm
JQ1wgenV4bwPWN67PL1ydHM5ACcq2TEBX0ISXA7Ii6Y1+QS0a+12R8EpFFdK2ZXuOAATkDGoagyP
9siYIP5szTuizXPw9GE9rO+rjvOf2uXQnORHxlXPrk0i/eneQzI8kyLUEfv2gEdiH8mkUIckSdHn
pCXt9Urb2ROvRrTMcNBSthOZXxXshEk1SxsZ34ihhsVUqGL3cPRJRYD0TR9O3z9mNN85vbQetta3
7o+bqTjlzfGCSdaAu2LfPZJHSIdKLNFPmo/R6hXZJ9Mzlwze1Q7eNAlVTlenol1Hd6l04QC1jj4s
UG+NREGl+pHWdcAuvlvX+LhsgaWPS9I37ZIG9YGCiTq75/iCIbrRRP60sMdSCfjCvg/FQgSAP+vN
n9lzm0/uSeNRQ1V9OsZxIB6RuaTRzq0C6FuYWzQmWzFhRxlhSNErRlcH31nZXX+uPiX0rfiZ81d/
+eH4Csr4/HNLO/rNvj5ILJPEf3ut93Y0+/ElzrcYh4eh2tf85n4Wp9q5hxtqqCIBrybcc0gUf5r1
clv60sbCja0mZWjkZJuFSBP7F0ELxLdvgeILS/Wwr0vUCZdPdlyNb4+JesL+PY44luvQ9HrpOeAz
3cfbIvSrFsd1gwpGfEHonFRzSNZE1O1y95ZSJAIz1uPnrracUIqj/SJ+ZkeOzklLRaGhDX6i8+C+
+yQGyIi8/E/tXc2ghxv8iFspPVFQY7IZn4RuDNnr0Uhm0HfpyXS+EiBSUINen91nho9hOLSNfRrV
oSjn4NYkj5MVswqpC3wq6gH3UUVT37ZFQG9Ii4F/DrE41v0TC0Xaz/cB4b4+1u7A8bInqh0NfDEL
KBR5urkUUvHAsEabjMK5N0fiHlXK7elXNRbawoHIjUq0fLWuyEoz82PNiQvcd9gntxrWiYKp4ESk
MrfEhx0gtkk/fEL+kyXa93g1VGRclUULxPicGiGFQ0Sxw+Z/SDuzHsWVLI9/lVE/DxobL9ijmXnw
is2+JNsLIpPNYIzZbODTzy+ypS7KhdKte9XSdGvurQoiHHHixDn/hYIVN6SKbIv+8QT39Alomncw
hue8G9u14Rm3TBhNME4QKVD7ORVM2VPoxcl0kef0+CgjJ6zSAWh8nb206z0aFcUaUGyl+J1CIoB1
xVML8Lj9selwtVNVrX5i6tnE14V6rcZFUmnxHuMLa6NaWOlhvEcrLoddJfDUAgqwtQY5M953Pq7C
H4z6ME3FJ/uUPWCzsbClj1tt2Z+KqzSoDZ/LZAKDAAXtc/PBdaS2te6O6Dgm31E3lja8AIKcHYjP
WAd/zu1qO7Yflk1HSPe4lSJgIrHbHqduU9Sq4p4oz1WdukiQtW4VXWmKr7wKFyz8oPpJUpP0zuGx
WwuRsOaXCqhJeqLR3Fd4p/UzwF0cbkeebkiGFEKyPmRzW1d8fFIALBzsiBYluxpxAmAoNVKo6FML
eF0FhCa5Szbm88riO+OL16HpRyvoMKDk3b5gSRh1+KcY8MYUaEnI4tahk30IpZ1jQCkpHfEX79oc
M7NFdnSZXDkwVXEVkxazb0NRKhRZl2N8gVcBW0Ow4PV6Cx6ByuY2m8sFyThV750FBQGGBTrZzrED
tgPykq/WzZFqWHGPTScc0wxXJgXZ0xarBNwHpOSopEO58bkobbzaB9jBy6RD7GsSkJubDEfcoWZX
b0tY3XiVgCgeiplcPpVAGVKPpwNF7CCy81btkGqeGgdKr0it7FoGuug0JwYkkX0Nm2WRHl3CRz9j
H/MwA8U0Oce2ShpXB8zR0TCdNdqohRkoUZg4mjWSr0PjOWVT6Gzro3cyhvy/5btPvXsB4OcJ15os
5LrCoDbqCKO2q3cAL2nSqDTpRvEHn6A9tiEHd985693LJz/Q6BvkhxebhxGBvabZJuxjw0o1h2wI
38Yersn8r0RAigBKdJKZZtcMqgQDvIM9fOablWXS+jgNzxTTd8hkiOXgNO6f8NmshFJX68bhpSNB
btnfrmrL4+ccm9qtJX0enV1fI/nQyEB5Q4KwACETmKALeJ+6aRME/iOsNMzlZawIC97BjhSxwsk7
946Ds7DM4F7hAZLXGQJZZD4CdAy5e/qMOdp8sKorNW5Mhs7xpUy3Q3Chf2J+Fui1u4esn546ZNMr
0M27A0rsQM/C9HljlcpvC8b+T2MVlAQQ/ZMvGVpow4c9q7omcM5/QjgFtgvxEnI1HoZYyZYOLP7i
nwYuSAnkl126i2PY/QooRMp7IHgqLvASATTkmSWCfH8DqOgf//Ff//c/X/f/3qyO3X/+/f+R3A7d
Y5RcL//7j7LpFjQFnkZlv9PujArSETsDEVMfhPefB6m+kdfVJA0fP13DU6uqFSjL5ra2P87v8KPh
Z1kP/KKBEwpggWDGXK0FPVoHwEBAMg0g5q+4ovw2eoGrLMWXs3xRGH2yVZwO9KIMf81tBwRKP8Wu
l89ZAUXQPlMV909B1tbRY83HcWvTwZQpKFmKNxIEv/2YAou5YkiPqGbwY1qUXOBQaIROin/CUg3m
yTBZuxdv40NgolMw/oh5B+eNCxyjn3/GG1Wf335F4UQpqZKiFcav4Lnv5X5A7w6d4+XPg8jqn98d
mZNqFQ0juWqqNbVwmPbV0zaqpdfjMLcvI6PiyijK9wGQR+0HdQJxtca09Xb0fWEgARKvmVaNF1AG
77B5GYscgYzZgVgAdv3m3sJDDdxKsgKcRx0pdsVbiluc6zFb8Iz2xIOYUpoBhAiuKqxhgsW8B1Ow
joN9FWYhDxfZO4ZVunTwoiaRu6q0nr7ShtAykMdRmNXv9GpBaoJ6JX8cXz4EqXYG77VOzR7CLfFH
AMfFsxlLAJoZNHOAtaf1ykdCH2NwoaVTc9QvvA3BVBM7gmwtcX8DZ7lQq9pG9pb+UzMJcxAidPed
60jcp/HRJYNPQ1Jz7EuAsZR8iD8D6O/foRBb9plyN7Tz5TgETQq+Vxgw9r/NcSjBlOwsuWysQkTB
y0p5GvHtiEBawlegC+MDH6p957NlHs6y2Ke/B83fJqYV5EPMi2Km+pYNlvJlBMeBZk9HtWEG0AR7
eInOOw6gQUk8Kx22oCNyPGfGNjdZT+ABBjTsKsoCkKTpzdIC7mezaKpTkvl7H1ETC/+16EfJhrgu
/6cUVQ+qdGBhoWRVFxB9rWBc8SvhOeyVjGSqf37EqqbipY5ctFaT8AX9faxH1XzW8li7DeGa0H8h
iRAr6gTBrEaswuSEdDAHsNnadTpwnZYcpQZUeUvwU6lvema7ScujtWxMZKvToCxen1Vs36PlM6lP
Nh63ai/nmbGzh/3h8aOzXDc6fbx0OFAARb2bNakFw63jLUUyZcIW6DfJ7wQEnEZjxV3hzHq0V33J
x2xm0hktlWBI+dHqXJ3aMgWPyg9xtx9L0ToCgdMIVp8rUnGnE2hWn6oLqdMcZAINE6r3OYTch48I
uT/DmO/ppMG+/nm0g43Vp2lE4gstz6Hh6Isbskd3wbmFUgivYoNLW79v3aYdgRL9kusjSOZXAPX9
pNGVrREvqNHk7GChDGLlOUHJFObC3Xm4n4JH0mpNgpXTmn1e7KHmUc236hOThYFycXfIb2YU9ij6
WW6vMXMkq0GF92aNKlarXp/bzd7JnaTOcs/zC1AZ3IA+dGB2xLU+A+AHS+IBd023J7zu3I0rYacw
pJJDn+5g9Sb9zwf/C6QKRQGepXRIkubRGt0dpSm5ht2i7kobbiZzVw/HghMxi6wv3affaQ0bVAOB
Bm8dql2mM9u6S8H0aLb7ghPcRA0A5VgWC+Dzzunwl/QgHTmN1togz2detF0dUZXoGhaVNNXtiUUF
Ocf+8r0xNOJVq2ax4mPaiheqPzLFE9pZMFPp6HSazX5/vEIOr9GCIujfrJnvz/bW8mj1/VZvNuM9
Y/VmraO1ZBaw95lUqwMfwt01VZDJetj4nLsdbyR4OztfbzVkUYOyDfqRgBHcTd1j7qKbSXGHG6c+
aXz6QaMl889Um8WGV8GfnQ3pJPptfjIrXWd/2xOYW9Zkw7+0CVdDGgFWo9Nh98d2B/y0TZc/7K+g
MlutRutuOSPx5BG0FchNOQKWbqjUV62tMwHaS/PSJozozpFT9vQC/htzDq49y9btTjDZWC0vswL6
b4wW0VLDrqRLZR9IR789dHtt6mwf7ro78O1V7vQhgK3gRjpW83NjWVOBzWmyuX2Qc7RU3E9KeBAD
nJXj9z0LXkij5zmN4G6xlFu7Dv6Hr7qU3KnnBlOU6nWrGfRb/Pmwn9VTC2Ip5BdoHxer48zYuvXl
iD5gQ3H6qUX1xoVO+r2jBUdl1e1D1mzVAWIH+SzgA9p+v8lrF6NuP7eA5zSBFTu7QWYBKoGVZLVO
PYGtnIHdDac8cunHDmXhXe42Y/cjt6h3Pnl8TgfhiAcrTkxgqKhS8lFiznVqjRdrSvuizuvE1kIk
mO2ugAN3nyyy//Ekw96Dwl9/tbFy2Yb9o+8P1uxBynM04Kw2C83bcRz2qEF4bShg7m4g91Xrc0yl
hMXKGlMQ/C5xv9/viu4Cq9GmAEZpRwSCitMUODPAivZEuJfsfIBU7lJ3qfQkdrten/QgknBq2hoo
XsGVePDn1uwNH2g0f1mwgDwMLv5qBV8CBg3WiF7/NLdIEQX7RWD4NjYBT7Hi5sfItnFVofdORJg2
gMajhxDsR2CgzlZ9mtr+Fx+s9bTG9XYfwY3+F6qDjQvf9wIwU3DMB5f6AEZzP7bWFK2tNX3xA6xN
d2EFw1PAS38A1ZhOkkwIpDpsLUaj3MYoAny4aPetP5beWjyF14Ybfk37F3s1JTzrVgic2W0PiDwu
Zed+d4iNh7WYM6GTNc5ctuPXx5mQbS8Sn6thfQR8yJZg8GbYXgsFW3GvDKY7a+WS7DktCAROe1ph
h3SnmcUOGKM+2kxX+nRLoP6gqvSZWUNgU3WAYBpEk+lagWEYzBo2/yKNtvHp49lu+uNFv721Rghv
t2dAFwkXDdNaVqyJaP+cwiFnQlAMEI5pdLzhiJpC40bcntWhdxGST436uU5bZm+564T1m1tWe0VU
pU1qtXthjzYWjXULMFHgU0CaNKaLdcis2vzi5rTDt4LXcLaAi7I92yCi2MQHblVMIRDLW7cHwEaF
bsmQ+Oa0XRsKATw3J2fB+aQ9fs4KnDrBwj/wJz/ourZ7/eZ0uLDc5QJYmQVdgiL7BzN2XPAwods5
tZpiN9sNDI3IjAbBwhN/FnrRssm3Zbl6Au8vZPr8RWO4tSYLmEF2Xq+HW2fRXK8YNKuL63AVVuwp
33TQrThjb0j7k58ynm2d8d2CD99MbD6PZYPRDC2PcPVhNb3+auC7iyY19EkgmiUWLwAQElZPsYdd
lPMQ/mEjClpwZvs01RR/cLPW4F0tiAmJ3RtnHIVJg+KIPZ3azSn6JwvDfXbQzsjtgeBT7MlJOGnj
+gjYGCUngIp2neOGuFxvqVk9eDZWY/oFaNCCdxbzF+k0nbqSy59dDIermZdP7K9xh6+WjK5Wsw5V
32sj3/4JipPd4fTOvtpeYihkg8gJQ3cAHF6zhgdiaMSGpj/aBlYilDDIzghujdjyx2e3kwbgzvy7
NV4z5tkFQJgydfpz4Prh7AjJO7YQPenB1udKsqDF7O0+jRwAK1LwxX2wGKw+XOqNsc3Zd8ih6qsB
hyP2B9i3g2kC5tcdjBDfIOqDP7YIExNQp+4CoVBnMHdxsKNuy85oU202wBILLo9izUx3xZ3y6Nd1
y+uHgGStwboLm6ApThlcsWnQka0x1Up7DW9pOYAouHGr0y5kR67mRW1HdZS4s273gAwTGRb1nt3s
hj2Oe82ZwIFjx4M+EtGKv5jLDf4pJEkR2ZrN9VcYCI5X5LtUjNGAtVuiMK6zqTFae1j17p37qu83
B4lNX9tw0k+XsHTn34gt0UqzwQ6G0DTxnwOEOx5+frmrsDcKxd+w7UCW/bjXwVI4kBn4PXQGiOft
3oQaeX/oe+xSVxjfftJz4Qs24X2QM65d26erc7DWC/GD+ZEEzSlIjwnnEU5F2OwpllMXd/Le+tTQ
AAYdxU1ZgzFNwhnbo+XwXp/NuOnMqQMYmn/akOwWQG2+HOV1esuYqp0ddoEPwKLaXwIMsVPKnj/n
8TWRpf/+Ovo9iy+8GCJN3dxuuXIbTmaTAfmM7rYaTjD6rM8+p8MTMcyexc4UVgE1rtndasCBgVbM
PcuqkCns7bYA3K0tl9uDWnAjbrGxeLAfbCJPDo537hCQVlPJWuFjWvIKeVs0en2DFIpG+6283R+e
6g2DLaCR35fA0O3PuOEErrLvS9bg5/WS31VFXkcsFIrO6vMhKxojThIn6CfWuINyxMofQwKyaSr2
Rj+Pp7wpvv32yirUgh7PTS0/64w323U47LuOkIM5QXi3umRri5wLLLJYWYeEhrDQowMQ2F9bx/pQ
dlDd6yW/58/H9O/bRfzzlwdmdFKzu3Tj5wBHDBvrnydbLfvbC7WguXSX4ofK334WOWUDsTcnECXO
cX3QdxO/Z1riQDQHG2ca/jy0UvZdC+UPLdXjyr7K0A1wjxOvTzhbEUXVoDUhFTK6kV1PLEL5dOM0
2N5bf0pgGNSAke0C3qklv+ZdBfB1lxUKJLdkv608M07lBq78EIUi0tDWqmO0W1Kr0wdF1F+dnHa/
3bPTjxu35DK88lpIfEFf/vmn/FMq/4cIoRTqJ+lFzqPHnJWB8MPjLrZnartxdpadYQd/DF8OJuwz
XswDkelvvc62Q9DgxeCZpNBgZIPsUz4g8A2S+/tiG14cAmDqQlacsog3t3e32xj0dbn1SbVIDnnR
DnSACUm9ObfJ9FwuGt0aKPR3Yu6jTNj11X1x0x94DPWa7MWNH24898G7t70uCTLiRP80/0Kdo5pJ
EZ+D+U+CkhpRteyvLgTf+e54rFxi/uqH3ekAELU+YTKj/EHikDt1jM8nAA166xEp7c9fVSkJ+0oh
cMbS/GbuROCcjDI+mTMUITPlxvzsV8jlpw7PRoUkdJLazUHvYQ8Gt7IiYMlhVwqRFIeGirbfUD86
WEQzFB3IUTdW+kmiS2++3gKeWXquyha8EE23pqIpFzFtDnkrdti2mRWS2wwJpzsLCbQvmatZcwk2
oP3sie6yyQjro9HP6/9Ov/81rCticV7iaKI/4qhy5oALMvQNAZXYWcuW1xHlkX5seWyELz5HfUS+
Le7WsntfLtsAhVAbby7yuRaxEkKCQSgv7e2xFkLEB4tUMlexi386QIXQitf85RmJD234nzy6OrxX
UHaxQNtbhyYC3DYwRMVqhwlZ+M9Dvy00K4amSSpq6qpWKww9T/IsrV1UUfvVqEGgDOF+5Y79QRz5
eaQ/rw8U018GKgRsKb4qz0fMQKjL8xo9fdDPP5Ad/zzK97H8fSl/G8YoxOKzdk5ulYRheMQEJxRP
DvUEtoydDoXm1iaUsbCzvpqb3rku3jqye4d+KMAb11nsRh2KJxDszqsy0Wz5z3P1++8qxkhVSWVj
z+8SRsgoSu17AGKwL3TvKEXxJC5Z7Te79/fxCoGzlpw3j5PEeAdUEsXuFbV8SHwWmp5l21fskZ/W
vBAqT/pZzXYnxhIdKBBwD2swmvc2dI7QePIO4dab85L0V+MacF3BQAII3Yupqfz87WVxIv/8HYap
Srpeq5p64dsfso2+OavyETsVVFxwOMBa48mNimQaDSrhCGV9/Bse1+Kv/WnYwqd91PTjXd5WxZZD
e2xLwWsssAWlecb7LfRreoVPes9TRT7pTA9pO4Rwbu0LouvXegqYTOBqtmHph31/Zn+NWPiw8aUa
GVnGiGCT/GgRoxSK9C3iTstT/zk8d+T6rhN9bIQl1wVyFeQIqGcfVSqvJo1EgZO4g89Iy75z2UKI
f/5yNWwrlVsWx2LB3eroBp9nDinjGECu78Fx3Hhl7f03TxpxmH6tQ+FSNLebrZwp0hG4lt5LApXy
SPdJoZ+cE9yaHGbQCjbL66gK5b0sEXmTAv0+eOEivBxvwiOZj3Cg9g/PKRtckE1N6s8ahAYBo03D
KgAcoCwwUnEfgft7pQBW2iUUH7u4zTlZMv6ciq4aUuGm2G/uj/shVtgMSPn6un2m+izIT8fhDjhy
2fX/7lC9jla4LnbzmlrRt4x2s03EegUzI9jzcAZbIMSULpDbDI9qyc0uTbvEOfphonIhjMSpYl5u
e4Y+uTUqlUIHjV4dbWbFXZdErLKhCqHjrF8NaSNmSfUykD0JVgWVFEG8NEcxpaWS4UoW9TsZeDk4
uXS+be7m4zhsoSPqrK6W4LGWe5f8+TZTqi/fTi6EjVpOKrOfcz4VUTMEK/+kwI++o9U0wOcJbFbJ
vN5dQKpkapqOM4siq4VlNPa1R7RLOJ+oqy5N2o9o4n2cyJaf+AF+0PSoSwlVYfmjLKn5buH+uVd+
jVyIybeqdKvtT8/jsNqrhij1dXWE0lCXhgfO6MhV7rtt0BnTc1tAFEv9Vd9FwteJF1Y6VuLNrna6
i1MieuhCtexg61REEa/iLe73ShZaxJqfpluIvHEWH4xdxkJTGQ83dbTUkaDb+HPPtKfV+qNxo/BQ
FgDlt4PKulo1yE9NowhP2Jpq5RrXxCTduX/sC+QF4b4pdZoXj4os5oN9zSmZ6LuTUpNkXWZUXVW/
07nXk1LL0/vuwklBqoDu7xYttTsRIKGr9TdHKtwtT+24PexujASp0xP0U0qb8I6FHnrJSOIUFD9e
TTJUQ68qqlzVxDq/zKl6ewgHk+sRPw91zTtDQahz2xf6AqWf7P3y/RpKZGovQ5m5dn5uDIZC5hkV
LGg5EN6A+9PmKZlU2UiFW0nbRsZVrjLS2amy/wnVDXDbMG7LVq9soMKFNL/Or9jeXESWd6Cv6nzS
UOf6RSKhbErvLoWX71RMYzfSbV+rPJkSHO7wOUmC4VcU0MgBS1w6Vsme0AuRc58q97SmM1bmfbY+
V5p7c5DKKDtOb3OY1ykVwqRZfUhX7cIwcifDXETGXA2rSZp/GiUdIb1C67ZjNI8ThB7SWfMM8rz0
BVbyAfVCrDxpyjOKNiB/eJsklIYFzIjcpfT7Vd9df6+TLQTJ4736yHcqk81pqlxcHYwbNCHe8l/0
zFTUHymcQkGGrthRQjpND4e3UKMseX/7Anz9GYXAEuVm5bJRxM+wv1sUdIhFe33vLUuOYNl+LcSV
bHPEuvTKwgrE+RWzgAszVCEonKD9lT3wS6dVCC1SpWY+N9qZLxfIDorI8KWAcYiGa+mOETvih4Cp
F2LL/aZG8U4cDpqpOpW3oVBQBob3gb9i/+dFLD0hhfCS6fP98ykxVtV/evHwsZAAyWBKcqCBdIKu
rK1leOPE0FHSBK+J6NyOwF2G8v3ObX+Yck0copfAfZxX9pkc8S2hV2bWbHi1cvRUz9b65+m+LTu9
YloLmzPZSZvkeuIrnr1W7gK7Im9J6VYDEgHyUTLY25P/AqAtbNBavDnH+ZZJ4dWzFgAvKlyP5rwx
KhnnXf3hZVJaIcLUdlrlcbjyDVHKir/1fqO6ieDCbUEnDNkAFRt1N+lf7bK0rGSCWiHiVJ77dJMf
mSAiLdRt8ZyzhHoTu8QqmWLZSIXvdtWucUV+nERQuU9qgCPwvEC2tDSIvqs8vC5l4ZNdUomCmTh6
fLIwCk/OVPCiS1MisTB/bPdfO0MrBhPttDUTEaozfFnu/Kd1ayuABgAF3Z2U3Ki0RlW2gIWYkt20
6ulxYONnMDB4gwktNaE8VwZWFgv008wK8SSdY3B2mDMz2Dxhwo6somIbft7RsUCAEUv48D4CbvSX
tocpS1WpVhNEhd/Dx8VMzGynpcehhGBpwKOPjskRsE1p2vf+w/0aqLg/tql2uV/ZhzhGfckTkAHQ
kFBURAxgnfSr1rJkYm/vuOqv8Qobxcxv2jmuJOKOwyV6kS/QS+GOewDn9KHnlh2zt2nZy3CFXRIn
+W4byawjyhsEEEGfAekZLaHklQ31dmYKbBJD0iSzpop//hLxo0R+yvFzLy4e2Zvg3uJ078iR3JlU
aR3t7YX6MlYhQF730ukYRZGY1rZbDTE1qN+/9av2ww3gurKP9nYVX4YTm+hlarp2ep7yHcMJjz8U
1Zuy1UVfhpszr5fsj7KhChvfyA63y0naieP2xFA4Cr/IZPV61Pm7cypsfKm2PxjZnTmJt/7N38y6
4oSdMYT9S+kPZb5v0gnb4xta8rJ8Uh7tK3luJsOG7uNw3JZBrF2cWk+gvWCylW3Ed7fn63BiiV+G
k7fz9F55GAmbY1IN5z0jFCQ1GehXijp/W/VAqJZ8tXd7/3XIwt5PHjVFnSfM8OQKgCnNAh0ImOiS
IPPq/5XBZEMVruu6KVULm181ro/HXqtByaQ1YbdIkmliC2oFInZOyVhiFxSjv/EyVmHnxzRxzfOB
tRSKTwaFKciN7pCy9YIeiGQt8cG21yVjvrvZXscsHoEax02q6AlX9jUQ9hW+gYbUriwUK28/2svc
CifgqSTH6/34PU463A23QK+QkZXQmIiagqlfta42ettfCMt62ehsN3ZBBbLypiFwZal/be16pXnE
u+P/OvfC9bA/HPPD8cK3RbTf0agOAPunL46NQfmTvWydC3dDTT4m6iVj/jwt/TkMqpVqGV8CP/fz
B30DHVOqr5MqpBB5kl+qyoZJVf1tV4hPRJ3R3cN944FomHBXu3xd0QN6EA4Ad9bLuuJv3yIv4xdh
NdtElhIp/56oST9cVMZz7+PfSGpLdtQ3FOQl8ugnTZNvVQYCO4n/GWEAalvvzmPr3+gWiqP3w9H8
3t4vgyW1OLvoEquq95SvGm4ZsagU94RAB8pcvJcN++fv+F1u/2nEQuDRlec1PYnpje6TfZseP+GH
YgTaOFWekb2S0crmVwg926eW5tUjoYfMHVP4Kg5Tok+UexoyIdyI5fXhkgOhFALPJZcflcqF+aE0
29dD3qxyeAnKX1klh7yISMnzTK/mz+8vN1O4C7u5JzQmhdRPyRq+Dd+kZBKQDFUzi30aaR7VjtxN
Ca9wJAKh1OzxuNMD1UEzHfT9oyHUiXW3ZNS3x+Bl1MI+MZOset3NGVWA+KNQSBQ/yTfnsJkErOxv
jlbYJ7TvTxV1VxVPk00dbhROPHSQDetj7pYyDd9+uZeZFXbI+bKP9wfgVKIiF5gQD+izBdf1w4EO
/nfnVbie5Pshutx1VvHktpCWwQlB8FBCEUlOJVnnd8rwx8l+mVfh2jndNtfDLWLnO4gA05BNsdvE
dAgwPEhCCmOdWsvSB4DHHeQLBujGlJfj3mZtLz+hcBslj6t83N21ZLhr3kiihFGUERphEnTu0N2s
aHkneSutQ7wtlxkvwxbuJqMqXx9ZRRUXbto0J53dcjjWYKTZQdyNmPoGtgSaTLAOAFJyQJHEKzuk
4jj8sPjF9Fi+xLXsavKhz05lUMG6+E5GTob8pXZQ9rVLxytZ6e9W5MvFcbtfdnkqggL6Y81NXRA5
96JubqEfjUnAFlXjLT3GkmP6Npz/WuiqCBqvo6ZxVgNpk9DLpZJAQBeUM9XpCvlf+DN/6fZ4Ga4Q
g65n/Snf5nxXkUQRFTJL6iIvgK4ezJpHfVkyu7dXx8twhSAEcfeSbmR276ZtWhRHUIJnVoLSUTJQ
SWz97hm8LONJpyiSZ3w8NE28e/Pp0KW2vpAUniIPVjLYu9rZy9n4xpC/jHU7KkeeUUTW0RVGqmB4
3e1bc1+2M8r2fyH43NMkU88nppR5wskRN3icnfwaAA2BXChrIb3PBl8+VSHQaPObnin5931hYCY5
7KMZjX5mabG45O6tFiJLlEnJSTsyLbV3dYbVboDA+Pjk0KFZCpUEIYdesjdKNmExzz1k55SvxYg8
DDHoFv0hdGS8OXzHkpFKDvMfie7uDhlk+326NnWMwREoJEzjGoh0BV0oAOIlA5ZNTRyLl624y3en
hxoxIFTjeVeIeYcp+pilqUvZOIWwIV336lm/iwvexs1ZgCBOjoaTgWgLlUypJJcogrI36kMHZMpQ
Vy+7YQAqBqu1ktG2vysrp75/6v7a88XMNs+Vx31/Yc8LSP+uu5vKQxwJAT9FdufezGAAiwKJORaa
qTdErtPwAQWroeJSJPzFdzCCT1c4XSVLUHITFRNhc3u/quaWnyWMwis03l0NNAGNhzk/7EGif0Lv
EoMkNH7/bnqlFKKOHsNAuV1F1HE02N3IKn8fF9OvYPDRRojZLplsSTz4ph+9bOH08qhFlw1XxJ0i
gginR9/Ep+oJ8O8j8k5j6LalD4A3nCae3i8fvhCE5lFWue1NVvgE8u2Jht8CEFUTJX6uXuBv4Iqu
vIifyKsrCOKKBjJGNMA4sNvw9+27h6wzT/LxYCF1FoNlyYqUnABVHMaXFdFv2W23l/kEuKw0PyOr
r2KPkEIL3HRKRiq5Yoq4ruS2PVXznLMGRppMINwvYOB+HZoyGrTho/TifF/x+LXsxVr4frtVtgeZ
ZZcRwbjjw4jEPHfZA/B9BmQBp2mRzA/mA6HvVHoPvF9Xo6ai8WSoVakQxM7Hmqbsr4/vZk0MSlzz
Vog3N7HGKNUmeX+Cfw0lLoqXT/i8oC+V78nqHhRZD9hCbz09wNIpeHTO6Fun9mV8qd+T0or8+zj9
a9zCQyxT5ubjseWDakjOfx8mexyV1wjfggSM6q9xCo8wfa+dd4r+FK+S3P3uDCGFIUzB/o3qUdmc
ChFprpvRVjZz8Viv2jOQD+gppOSQpfV4cVn++eD4NalCBvTQ9wfVFDfP/WsbzDGJXT17ck+4aApC
8186er8GK0SgKK+q6ePMZjR6u+bVMYVEpQWlLj6gRS8kFkrGE1/+h8l9p38vO5JyQDSPb+KdMaBX
4wuBHHwRWtJSRtwb77Mbxjt/c0hxHl+HTJ53Y1Phw6mtXYCg5ZlZDo0gacgphY8dL0e1hM5Wti+L
hZ1scxLwyYxU7+lFdXQ4oPojXT8oRauJvfDTchZiCbCfW2Sexdy4EXJ0ta1h5GuYEEOBiRBuPlOT
QHXRu9TNZsmylpyHInRSe9IAvqnMkeIVZQghVPOxPpSCLUqipVwIJfckq1SyHadBiJ6Jx3BXx4KP
HKz03L2/hf51FL7xqS/7JD8ABj0bTEgoaOQI82wwoIDfzf2DOgjCayULWDazQkB5prWjto35dgp0
8yE+gQjc53D90WP5a/n5r6kVQor5uMu1+YlTd6DMCN4IUrqQZP3Lj5xfIxXiCbKF9yiXxaQQPadS
AhgNh10KUmVTev/G+ddAxbKMoV+j22PPQM+O3IkWuv+5Qa0majbREBZIptIEsWR7FOsyin48P+UT
A+5RzIPSizfOElO1vkyjlH1fG5ZsD93Uy+ZYeFaZ6uFqnmSwqFXfRJVPoe62vtMO4ih8CZ2s3N99
3Ze7Sdq5YxiUt+PlHV3tBIlELFCnW0+26M+1N/iOA6YGx0pzxX1SUVL9DFlg5F68x6jmpYHRo3zv
zWnUzzGkRpbXigOl8/SOfcPnMQxuSyH5n2jBDvi5HgKtwqz9gRRYMhHlsF1mm5N7M/GQ4gT1mfeu
X2C9FtgkWkogVN6BACSufnCMMMdkPR3q7MD4Yp/H8+DQmzs1V8IVL7M11+BCfTr38eVoa+MqEtoV
OxvsJtvEjpcpRue8Ln2jd3ZSbFjzkCaVq9WvwSOsCbo0JEMs8YJR9ABPK/D5YD8bw2sTB3n/2IoH
cj2fmZ/HcB7yg+XJCSvNff0AYa4GqXwldQ4T6GOw6HS0vr7oMB55nH89gyEGslBD/knTRHiyoRxx
R8KvAQqc3tu0merogMMATpV9Uvi5j7cPlTs1ZP7erYcziHP62LPuq2covDDR/MpsBLmh6TWMJs5H
54aOuclYAYC+nDejlpm67C3HRGTjtno2DHRvW+ng/onO4hFnI9wEPrPP69yWUGtqsYpCjlYwV7lH
myvcPepGUxqcUfYem4tqF7NTFxelOLFqyP1JVvVjxy8NzTk290agSbYxzBp37JUJQK4yzqDPKY09
bzqtrj0b1aMPqXJDRuzVIuvIxZJZ89EhvHauwaHq5zix41BG4wex43vDwAsGVW5khuFC7IMNTm7m
R0qX/eYfSXFj/rVQ2rRyw+ZJ/VQpmpudGLtyRKu3mIU48cO7kfLng+eXRG/n4EpzV7v6Gg6ZZyeb
3KTWlTrwOcjPlpn2HmdPOnv84ciw988gAWd8cB9RcFS9GIaif0UtfHBgl3dkBNUwNdsFZ9oqmHfh
+bKQ1oe7o69xj1pKI32koqdzDuWhcmldjn6UOKbpm4hhPu08cVPVVrDPC2+ojVZ97UvPnSOeTHge
PazTvp5s3Sd2EhTAgxR6HLFBYmcZYTyUkMZHUA0fsdyp3KwrQtKZdVyYoBB07Jpu/jxZXU+9+TM4
X0PmdkOJXXW3Nz+etx507/SGVgtuz8A4jipRU9/VT/vQ3HsybiU3m2mocMMu0F4DBQ8W/SNlbMm7
oWOk2XvEtykMHJ3r3dcA7tUQqj1cbCSaY8QIVjs00DIk55FR9a69hL4Fr8oeqkr2ZsqEbaOtTVE2
t3bDURVh+ZyQlyO6dOZfMAO0lZsxmtI18HPYcuBvOV1ibhCKMXCt4HGOcD6wRBDYF3f5QIBJWdOp
Q5hkcEUAGUsY/CZvDpa+mIsc4ZLgaRQmTUo6bIJKJxK8x1ZtkDKsZrNNTkO0iHpXtJa8M0kp0mVf
1yPWn2ujjvQy0LCO1L93jtgS4XaSfkCidrGrOdlYcIAyxR4O69cDzp0IyNefQlssGiSza28/vS4q
228rHQwxMf/qjuNGitjTwXtieiqkrCh62BqIArRnG0It8TDK15L/HOhtrYIAdurcXAlPEBTsOQdp
N9lZNe82IlmZ8eeEMHf30FZ9ufPwTWokookxb8kDo5XgC3NGYPGI0+m2VX04Uvs8uU+ktboml4MU
MoxONmfmuXG3xJQo2K/nnMnMfnaPrPLFygAC4KqMpL2XNrPmc7hBMlt4LxB6JFd1teapf+s/Pk6E
NzWI7hZ06LnszXOE6u20EzunFgePp66On8UJTB1WWus52rIGHtiUvEA2EHGs2X4kofiF51MYT9NO
4pxpPWWOBGPu6lWgH0p2uhTghCOOynI7qAxYikpHxvVe+CPgukXZ7EJ6ePCPaCJePYhimOBZJ0cl
PFdBj+xbx48NF5O/CWRSVn2ajB/d+fA6lseSbqdVBBMvNXs+go56Pdhz7JkAsJ0dYz64oTX9rF80
73zzz2endalO5Yt7QFye/4vLJKq0zhYvh0487yTE0rXG/YkRO+JbSOx9UWngyJpoK7f5zZy852TT
TgIOa2VAqMoM/4CkyY28Oq3ViUI71OL39bnW4F+NzEGSdI5zN+IG2jiZaV3YmFoj27j5o26YucXN
uLWVDrnCllLSzt5I1gYLt+n/s3RmS4ojzRJ+Isy0C91qlwCxV1HcyICu0o7QBoKn/z/NOTZjYz3V
FEuSmRHh4eGuP0z+1VBOxC8X7IZ2aBJ22MyhJs/RDKQQe/GgoreNCzxK5j8xolryeuYah7f3uD1P
GoaDXzl+W0wsRRpS0As01bnt0iX3nb6ZI/VP3ENOBG8gNhzx2V20aPzvJ9n1x/L9p20NWNhfjwBp
YeMWb/FPuX3WjTPflsu3V13lfxgm44wQSIg+sopYpaJqGqq3zyk/fE4MxShkAIpTHhSLYT9AyQEX
exffPC+rrc9ivDZH5VdYfZbtoYh0KkpUHcg2QfFsIkV5qOrFwLs4jbKlcieehpD1w8lDvRVRscv8
t4P8MNzLv3KZY4HKtZh9taf5FsxcPineaHCj98jgO7r9NpN16nVh8bKbP76C6cao3Mo1lg3L9Dfn
wP/lh/efgtHMfDWKpqSa/KrKbOJN2jE4Hs7BfDK34IALiwTZe3WNCRGa7l/DdcBcb+51mpmAtI1r
hPR/sNKOsFf+p8qElnGjREok/ps8pQRumklYLYlkM6aMfZmYkATZTvE+63ZprN+h4evLNDDWxq3G
i6w25XVCcFur6Ljc0g0zoaHktUg4I8TGVRHxZKGGHS3X1eRriv/TVbt2BGd84874wW4KzK3oPga4
tNjpsXffbMA3mV0a6MsG/dMO0YPRvG9nAe60OWJmJdxBzZ/7ufNv5HO9v/IN9g1U4OnmsZS8jLUX
7Q6r7mIxHFFZIyHDtMb0HnezWT19cZHuqyOOf+XDHq/SzDfuwR2hMlJ8YTUu64hp6Zay4s8YvOEr
ubRLkqEE3ttELKCi8pPv5FuVrGkZ5YeJIUZwR/MY5yxb3n/V+CFMjyzWxGkwsTrsjtm2I8UqD8aa
CL6e4WJeRNrfJ3UYsymAnckAEX7ABSoqN8IKp2NP4W5l7wY5GlgTkD5cRkyi60viP4PukkTz1Wv7
wTg6iWa3EovFFPd357mUp4PfYmbnsLnZIc/bwLvh5p2MPU3tnLJ11+pBhAy5xakhSD0OnxgY/2pH
8RJ27DSKqoXvlejPZ2a+1q8SbXnBeuIopVj9QfuTuWAa9mKNzzhzH6QC6abajUEd1ixtvJQjaWYq
wfBT5Si+lgxO5T+Kk/naaKa3ylc0U8IfJrPyjysO3gitVv4ayv2cFIE8ZPlid92XBjYyrTn8va00
tePSbmkgt/742JIljNnyJXid4CVvM1YW2lnadjBJY2vMcYFIYRTEf4kvYPWauAIuQJX9rsjrsXdz
yUMIAQwqYjicbgmobs1WY1jyQTUpYzdF8gouNUcFFJXVEmLxG8Jaf9O22ooojjM3e6uO+O7Cyh9x
89I8NMpDJeoB2ns2Qf2LVB0CB9XR2EnAMnNYi4vHIgn5QZSEs52Eu9EMKc3vJ6KG5E8WBYhDMfNE
TIm8V17ivkX+SLnD4Lypk6pDyNjlP7KfulJQXjVizbYazQOhT0ksFV8CCtLEbJF1TLArPOgofQvB
gK8wR1MyDWNNYnpvVmWzlcSDMZgfw1xo6kIp7SH3q9bFcOgzc5OPPyjuKwvezdWISZDtOfXDz3by
IMrtuewPopUYbt04L18OJgcKEY1hFS/rr1j95ib6r4UVig0F1vC72eQ4C71XxaKG3VT4hMegolB6
BlUknlgw73FovorL56YXLoGme5PO2yR7+r+0IbUx0HgjJdsoFd7XRCBeH5dyDCckfGNnXrwuI/0i
X0RiLH4vclgZwaxOTLmxBsYEhl3XO93TfEtmFsPiEogRJzUS9g8WmaHq5WyLbcJGXBVr+YWB9vxu
y/iPRTF68emy+MIGUr4JJOKN9f4bqPY6l5tzoHAFbivdDDPtj5toE2nFKJYUYPxBb22FBIAlwzvZ
15Fj/VCwcoKw/3yv6e1ZZFTBw8UblFrvhUhzg39ustKjinKO/eEpLzM+JMQd1A4nn1i7D4rF3SUA
zfz5T33M6CBz8ASml9FnXSo3Eac1zTZ285eVbestgX3JeVpMm4gYjpjIJORXUe5RhdrJV8GvhyRL
El6NMZ0B5WvARRPVnm07mMrlw2bEBgYDzcZSirCXLRn5b04YE53nOXUXwRiL+ZikwCJhL1t7pDD5
KyurGO1eIXWqfKNxPk0YPLDwZmZwKhAsQThrWFJW7jUmA2STIq3NiRaC2S1OLW75sVkJRTjUG0U8
1Hdu/fpLKu35OXuvdUy/556G+u3dnKGPTEFhmBIS1h8/fS1SvHvIrauFtH2FYutkufXezhkWUdEA
fpN6TF5jhLjE/JBSD0ylzierdBT1MNWrHHGtRXhgosMs4EggrZTdsMBb0sd7e4FTmP1A8TPhBiei
u8jZr6cLoU05jcQ7sqYCW0FCnhB+1j2G4Ko1h0T0MVNxkX1zo45rbJH0QxNbbOGmwyjY5r84v8w2
OS1r3Z5icP77xvMwPqX+m4AhIe1deoIv/lJqfuH5Pbm8T16hBPyIuztD7TRmyFT4r4QZLHVNSHdi
3USJ88FEjnZ6IqztvoNqUjEJUNcIE1s6k0m1bryiXCMhW3Ucz9fOYAPt6ku5fP11jVVFUK+g691J
iZ8HLeztFuHk+zG2XltCI63pgjsIGes4vJIaW8YqOUiuXNLx/4V9fnl9tfAo2D5L3Xp+1x6KEOmG
4IZCNMgt/CLITpo1ogfNn0xArtNHcUCd7OPU/lNWMW2HaY0RQiD7+BsszZM4L8m2pncps5Rvq4je
DRt5Mktm5s6trd7HTvr/nae7i0oOzTcKjtTBgh3M7PIicqL7DdcYRXS405U7udA/7CyaSMH4OJxe
GELQ/YhqzG6wWKNayKIOneXZBu8+PI3aoEKJqUe4WSQ7avyX3zP34ZZYZEqRvsRGknpufsp32AAS
Mp6ueOK6He7ea/Y9EWQ7dtaTL1rEXlHyWz5lawshNhQ1bQnRrFE/R3j9zru8H9PzndQtPSQ7zI+R
wjaOTxNJenKDR4DC+8v9QF/+a4F3gOr2Hzfd3LE7pKzBwPiMezToSoqRKsoGqosVF1nbFMDuruAA
jL3htXxNsX1mtuiOa/DcurfZi/b7YYl7cUOQXEgmJPTRAkqiFS8eJ1nTfvm1H73JwGlyWDBOoovL
k+KPuNBNHl6/uo0oVvgqJ96eX3JNFYwmM7NS+58n+tOI8R9ir3ASrkSercDKxqasnkozIBsaQa1d
XVue89p4yVFbPnCa567EBCC5zLdseTP+kXlC3EERGQ57Eome6f/REf+wfzcNN0evOXGuJLWQhQxY
1ihaBxkLAiylYxKgOhn4G0uAWSsfbL4e2TQMwo7OfP0MW9ydMKPRF52XhFPJBq6W2v2kaIjo+uK+
npERIlIzgwJSOLr7Xik1tZ9IckQ39/eqnyYcsQg32ZKvSmJSp7RBpkbBFLmGY+aeFm+KsXbJoh+Q
E3D7ReblMM9ZDfIeTBE92CzRRLlvbumVG3+yA5csBV18ndCv+x+Wq8G5swzqSLOKLQs5MnkkWUTa
8XZHP8lrWZTUxbhk5nSo+9zR1BSj1JUXqgsYxMcDmQQB7HnGmdlddMbyX1azkLnEOqtZTQoH5eQy
5c0o/BAhoML2+oXyM/8BYetANxXngfLoQlwOF/E0uv0PAmWbj6utuOfdhjp4Mh2WVlhfRm/nGdR8
e/goY5zyWpFoYaxAPYvqPEwrkezmJq1v1Hoh7lGsQ+IVFNrUkx8LDQkEch/43vsCW3iBcfnhs9T9
4ZivZwTlZP8GaRnMq2ifBadPGZ+r5nZBfqI6DxxGGCnChvTS6z41H/amoyu7WLxz1WneY4lNR9BF
BHDo3W3Q/c3Pn9uUDaou+BXnzZ2htWqQHZpt4r3+uN4nxLX8mYfNJcEZkFIWsAZ/wQvYNYwBwEqv
DCghwUkovy8Jto5q0KJr3WKmmf57HujCI2w0uWKQzD1xAlAChBBDxmq5GKftqmL0SjB+hRR1OnfB
JxAT55Ed+d9RDxoA/1NO/eJUpg2czT/GvroMX/3TQgTnY5MThjhHcPSC9qSuycBfDpANiS5HzemX
KuLXkzHby8kWM6rBeTSDZMSFYFfcC8eeSUd21rehcv1O07d3lJgtbhqE4zvElgd46KRgyz+NXsff
i606OPvmkJAa107rzUCmR5fXmxLk5zdPCcDIq6CYTsizJRZnYpWW7ge98D7MsYEp6AaRt/MbA3G3
DJLL9OZUV6USmyBz2RvcHYD6qg0Y22JGfgK5xStoyeXarTjnH27YMsRz4sP3ASARTvNH+Dd4RBS3
dI0defRBuuDwNHh3lrmi0KQIIv/qtmSdvmaLKIvOrBh8uNyrizFIf2QMKm6gl/1SsZrzc2NgJmQb
/uBM3feE9EyCY+AqxxpxGgPx6we7SjWr796ee+VPfZ7xKjWvwuDMcgyaXed1AETH+N+bM+8ny+GG
WaW0549c9S8zh9yLeYMAi7KdvoBLHH4YzkcNzcz/0r/ZRd3FQUwoR/eb+LYvbynVPMnDVjlWYe2B
od/dwjH24GRYlPepLZ6Ace4gio52zPGMxMH3mnqgmUQ7wdfZPy9Hm+D0t6d5YxeoyzcXmOAUzriA
Tr4sfNGnPxCBXO0kh9dl1huMBeTGale48/qCBwZbkumaVRSTC68yP/YkClX8kfkmKTGd2W4qVDh7
xMmca2HAIRpJbJ6BoHElZk9+HbuXI4OEUzdTm0yR0gWodFj/9Afv1PDtvfBVAb7xIAuFLPKNz1Vc
hJAEVJsABPKDCZHFoWWvYUr8snCf42ijTIs0ovaXRXwlYLXTF9Me5m+zuszD2jy3B5KeaXBk+B1W
pG6zbyDN4TyCNJCbI28RkF3jOJ8Sj6pw/BbN/qCfHsvxZvjEKwz0AI1twau+7sEwt++bWjO7SLg7
8qm3M2on9C9Ay1fvBcmdm/FIANTKrnbChTtsu6mW0w1X+cX2ThGcbkAqpqU93r05bIFHQKxmvzDb
ZuXLD+2fJtQXEh2vPPisjQMC9CfaAPKNuw3wvsUHNap8GhmAb1jeAFsRx4GVwGHx7lSDngxKwmEy
AA6hk6S7/ZKqPDZBxp6gEmXwmO4ATMn7iWVHCkTxGipOve2wNPdFrtsifB9FNpd7X0+Vibprrx/0
ECckdrrtPxT1alQd8XpfS8H8H02v6lf0FUY9qq83l0tqj9v74nEtfutjsZVtF7civEs6NgXbkDeN
fS0x9LmYHvrwx0VPLea3AQL7+qYA+uiimLE/ov7EvAwL57EmbppPZ7TwlBAXhqtKk5VXuwR6xcJ5
Boatk502OJmQw3N1PIJ2Y/D2C0eywEGnpOFz/ZAWJf4EmZCTHEnuWXyOuHXHetF+cnwiefk8NNGU
r4bg7kRceCPRjFBN+ewKvw2zAey+k445mV8vsA8XonypbUuU5nsni8ZTzX7eUhTQ+KCe9Og00P/B
EfZQ/hMuTTRDMzlqD1cQEGW0heNIVpA5xS+VD427LW2oNHNa4kDCdww9MI9NrTUBRIa/ZAfmw3vC
tHQyWDEsYI3E+A9qSO0bE6YQkv5e/17L2xy9TC5/ZgnS14SwyEsNUdB6Vb+D4YiB2VJcal/Zx8w1
vipi70H6YsNdZXt245715EV9fPqN3f6N1hztehoXHXFbP1XRSNQDCzVcMpYLGxzXF+7yjOv0PPzR
fL0HmK6dVGDyp9k67Zc8pTkH4FHSFjqXc9QHp6GSydCwhfRJqrUaSOy2D7diI08+dMkiKe0Zfpbb
DFP4XbKaro3ZovhrqA+BZ4swDnYT6j6ltOi13Aa+4Mx5fqfudStR95PXIBSQbAW6nzo2C1OoYf9H
FDeWHF0bKhTDzQBhYnvYxtw1d3Q2SUZ9kN7tbN1tJdoG3odcmXjpgxJ2nEredjgcaTfo/mNPfY5n
auJROfnQUVZPyplX6bxH2BXTu6Lfk/j6Aqirc19fIL2cm3qHdMeB7IbShu3Ktp2syto5by6L4nMS
9Zx71IXsq/g9fs839++cm5GFm92yqPpCLt3+bITzEMar6fajKWI/Q22ZePA6Hyd53eFjO6Wh7+Ps
ikGN+QzQ/GKVNizy1kB60a/P/eb5r92UayygMLzq3fg4rV2zxZ6IZLFnzg2UYs9LUiYfKnJfOo+X
aWcfJjCbOh9/+DcOWD1ZzcQofG6gJqw0emgL3fq9ToovJ1AC4AIaMqHOdQDyEXDeOa1+4tx0Lrga
C52ZU6/if/8lWjhDYZvG0A0imP/4OeMF5uN7pZ2ncaBsB0yvhPmG8BoqU9ISvLzHOoVKAhZHF9WK
j59b+k/6yhLz9WRuHT35oOOiLTwlgGJGUyAEaqBZhYn11EUfHPJsEmEJ4Bh2jwFOPLrTiz/p3DR2
cnzhDcQ7+DdxDaY3Whx7n3aUoxP02en2eALtQco5MePlmmKIuxDxzh+C+PBHU4D8g2WPYjIM3Hox
F06Dc2O5j1sePO06JGjjM0iXyCRhE21gQiYodcl8f6Afo5/OnqNjAOoA3wlEAbPeCW1fN/ShsH+U
NzQGyMDuwQgCDXkWjRYgnV0p45RGwjmJ/Exb/klEfwb6Yv57mhMOIU2EU1r74ZgalnIUaY8bDsg9
R4Ifyqs5L31VT4xf/ejsOgRRGYQigFg58zhuuZlvp0F2gyRy6qil61X29SDqEbPRLt01vB4dkwaM
qTOzc0F9F83JbwXeaU8ZMP0F9aJf+e8JbHHmuKyJvvhNTpNzs5exWfYO+G+6EejAYHymIlSdo0FY
lPZCuz5W/9JgcEjig7m4bjRb+VUMIOErW6Vji043++uLEzc/l0EKpuRWTncE6vfq38J/rocjV8vu
s5TJZb3u2PEA0R5W/UYbLWG00sY2eg71+1iDbcFCYOhZtbl/y857F3ZzfhmW6t/3/b92n3zCDjiD
DHv1WFdezjkSvu7uUw3ka2mPMypvSKh2IrvtXiZHIYtGxx9A/091XhhlrExRh/Iwc/Jru/iIE9I7
a7Fez44pOqSD35GhQhnhxp5AVkyHTSMCd48VG4xXfrrxz120SqoPZMMFs0pCNXVz0YI+IWND8gxU
3XySQJK+ZQznNKvCE370rUzOvy6WTQb/gbGy9zrxZO5Z3azxWocoRSKQ27yxQrHH2lYxO+Y8f3NA
5sNK2BjO/CfbCsT2OOgbrzgWhV0jVHIU8unTKEznYw6OJ/APh3f02u8UgVfBbK/ltR1cozN5fhVI
Z8Kqi9GK7XiJM86R7Fi+sr20zeP7/VPhApiQ+iubWVSuX7ijGccPorg94oisxoYlYkQ8oH0azAPc
2ANtA4JEhc+3Ma2NgVhQsRD1MBfs/I05UWG1+1EN9GtSMN8quy88yKHcFIbTV3g4cxKldJ/pVg8Q
xJkp11pJ+T0Oi2EMNPKB+prHoOBkXPdVKVIgp61TKoWZ5Iy2sDTC++cTb2tuwJpW9/N8n6907VLf
b6K+1vuDVPy+42X7IHJUNKTfK9kWqk2OhVLDktifQ9que9l+InJJ6VrBl3A+/NjwtYtyiatQ7X2h
d5WK/qmpadMhV9Uv+emJ+BM+Fp+lKm4y2avxIvuYrf6vx2x5bpdcd5LXPK9zqPQUV+MFDBp2x/3p
jaoDzsqf40dU6YsW2/ot6ST9upwmgPW+0Ge3u2iIpF+SsilLJJFjGEL7MvbyDeIG9XCSjibN6Dei
+cnq0fmz0oKx1eWBQLXPz6HBRJ/Uk0mTyDYeG3nwDKKXisVAZUl/bU1y0gW850L27v+0j+X2mQP/
KX+YiRJSb8HBedBDojp+OD1WWqI3Z9Uc+RbT/jwIX2Jl8bHEIZTn/qd3yqfVNZsEPCF1FCEQcXdF
mwpHWIIyVJZ2JbEYEGEqu29XJOvPpZHtsswq+MvU0dVf3qmKwRCrk3oiqbGyLDWn60wl3U6V1nxB
i4vXrEh6Je+NO3CyyMD/evrcbi1hRZU51XNZyrZRWQOQy8trN6MYPX4Gw9KhmCXm/TH1Y2jyD1S8
V7ahlvrSyy/OBubcWyCylH2auRpJrWBq9DIezvh0q/grw5/74RR4gnT7D6lSwbe0SQqvIXl1mtT/
XH9pCnTFhgMg9+ZncX/YD7w7VLt5uNQE2Vm+3oupITOrpwQGuBeB66Py8rXXT1PA7gmlwSbvkkWL
/7aoh4hWrgbqVSwmKlVPq+ATziFxPZb9zJLSMEMKtrZeqv1+OVRP9z39Uoh3yWiN37yVXvGpVmvJ
7V6rEud47NvB1FjVV/RMzXH/3OSyowy29nDLfv8iiPRWTZYpL0bNE5OlrocDxLRfyi8RqW5SdqpE
MBMeUm6mHAlTYOyISg8Wl8SlfXtycB87LQ0lbnfDAWUeYOomFn/5YiYalA4TMZ6GVyrXjztdBZt/
4YzkkjWcH4KtUcyVX2TFL6zltWj+cHt6TtXt+Qjq7YNaUwEg/fAjIEvBVkaLYigrPdARuiTcBsnD
et6389rKi5+EOZJhL/yOOT2z8B6794EGsc2T99JupIgprEyP8saepwGEuo9kGUS4hFvoXS7U3E3y
cGJp9VZ6esluDcVZNbUGKB8CiHlvnTmfwjgbyOOyatXmrlyf6XnocMJ67RTcjff1ezXPQm2+EYfv
mppegNkmrTs6mRS1uAzLq8xYlPImoQZ+fhbqnOqmCj/FTi52TUvN/7rbheC8OlKyJErUbVH5Dd3Z
dsO1pFN71NlpaKPZSPeYKz2vjrK0KYbbS7mbsVCZ9IPv+m+ZLjqquWopgx2MraVLvB/uwDecgqY2
C+nMufrEwdjZQuJmYO/VUoOGpx4esl3xt6Dz4jqO52bc0Iwi4ox03u9nMfUeyUYTaSvAL3xd+Z8h
cTmmmuam+u9QBgXeNIKrUnk8PTkFkMn7rQZu2h3exklXrLGmJ/IM+bSCYcmxeR/8vNzJKby+Tauv
i882aVxFtfu52RtuN/Bu3EH5fnYLAuuH0Fgvx+Y77yy5jyTKx3xBZFJja97bquKV6qoVnWH46fJo
yD0diLB2S9XjgKuiU8K+ZOMTBWMLGkmsWtLLfBEz776xa2b+DJJK4w30S5pvDSekndp49AMejzAt
DrIWGlho5LIpvA5y44kNlDdHfzhTPKRF+LJa0VJyu/3Q03Y/FF+iVYEsEcJLru+Z+eiszviK80jL
ozi7jQ9HGr0EY9ZhIyW/Ofwx7hGM6mpbT7iHowKzISa0RFeCBSa6xS9/r/V2jIfJ0++A/7Clv/ta
4qd7Q1nPyGFe/vu1hYAlJL4GmaJcxWPYI2DdLT7KWkWtR8m9vvZ71gN/XSWq5g4tb34TMJcfKq+t
VF/66lRr5FyfGzdKRak4d8hkVBoi3UL87HQ6Z2SExo+s0Epjc789vWxMiBoNvSQlEEnD1ehVONxt
QxomYw2kM2V34JFA5WjrUDLc9/xfqUFxmHg96hIMeV7Yos8n+PQmdMcF1FGAfRU+8Vkl0dob3/o1
X7PZE1MatuPUV7eyHPakyxecrj/f+nfpCjktCyHzut4meUuS0FBD+W03pDRwZR7sR7epJxnM+Ybn
0TZkbT645EZyaN360kbe8XVkRwNERTaNXfE7o7AsaQJ8/Hij/dOC2Q5wRdj/TkXa7EIC9QOC2loj
rwEPCsoV+Q79vTp8Kl488+oxVOuwYivWbpeE5SPM3jz+O/5hI5OFzmSv0J0GaALsaCUq3jt3etHJ
y9WntgUQOTQ6AcJpxmbQ9/Oov095pTB6HaDL3e+5z/U6HOBUPJ2P7Ot8ww9askN9yR9hVy9THsCp
6eI/AbIce/2Tc0duSZre2L+/tpwEtgD79PEEqmVd/q9TNW9NoPtxyTVLDMZvnTKA2sbpcaSARYHx
G90ijOqp5m+KKZw4UrbyoPBkY8BBXmb0LD+LmSME+Zu2zzyIf7rfBDuqXZN7fCDeMOk2Sy2AQR9F
qAocAhJ/OlQc5YHNs+GJPmFxnn0DCe8TH14XA6oe6b7qQ3uFUchvs3V5y9TXV0FyX7+vX5Gsnx4j
6T8Nvf+khfJDsoA2dAGUheGVXKoL+RUc7fuaabgZLl6pE41bKvcD1UbCx3yiDqnQfqndJ+ceRS3j
0rkMaWwNp77N7dwV/XbxtIqf4pAtf8eFsgEvCkE1mCGcr9+3ZKkdGjinuSl9Q0U3dS+DTsle32Zg
zNEseAVgkqmZ+nUwQnsLAFTX2bpbC8s2s+47rlMS3dRqoNT9PWmMiWSk389F63+8LBidMco2avgJ
qeppmDEeW9oPtibzaA9rVpjG6PTwYO9RzFbmMaWtnt/VeqZHkuyI79UwRjHSL/WqKVweLgWZuBih
em64w5SN8K9tFztFW95lfxSd+B9tt9emzC3hJz5kv7LoMKyaTy0p7YfFfypBdYYQk05bxOeCG7/f
BQnQYw2kc36RvvbLZJf4sq9eScj+qffJX/Wb+t4XNi1txQYlMarSsGaLzChVf7lndp2rrZPN/NSh
+Os93AG5f/rZeotZgyViYQ63HKwZbg6/Uf22uLFkFhW4T0l4jv9xKFiVjEIu2d73yZarUwmYRiAz
NTO///eCdJZ4bGdPvcIr9Km+JssTkn+akUAtGIKtjB0tyqlYDMfr55tPC6vBisNh24TZtjrqfnOs
0OPi7UD96U36XKEGycaWNo39CYV9clQCqqfL45v0GT2mPkxCuqyOGCao/JSUmHzO2S4LaRKyeTs+
ZeO1dKNuH6v/yqNbctSxLO1sY6vgUQopg44e9sD61B7gl0jhAwrTnN/6LLqV9vuCZUuggcqWWDFV
Yuz2vkrhBmT1XwMv+eXA+sQojsvjmtN5jHHhgjLrMjYTkNPYMUMVjribvlmcP6kRNZzkloydnDNq
+r/kkFnSJjlr8MaohHWnZVjbKVYKRKqe8a9PNJt6zXvm3a4FE833K9MD02IW5wIn74YibZMsX+7j
okM4/vk4OFTjPba4L7SfxHmuqauk430f//RXnuRH2wB9E9RoFfM8oIaFpf3LgXlmuCBkRxA/++6/
Tgn1/fjdL4RAjmZRvBlpWk2NLWWvoUcVu28O4cvUDjI9mFXGVS9RsYE6TbbrdJz8LCi/iuVnl7qD
R/IGXgesRLdaCgoU0hmhKLj1CijkeVRTPHlkQE0AFrrKnHcEW8K+zsAwZ6CdNUx0UNMM2rxlfKc2
oI+jL9SFDr+MT7gafiaS4/SxBZ55yMz5qVl2uB3O/418/5pVZZZyAdpw5aXkiGZzbFYQyB5rubNU
mjXYXLsVW2T0dec22LM3lA51S7CJD+WCQ8puYKilv85yS/y+00Z7pyHLGSTHdALout+KHXQUuUzZ
074RUSU8fQNZg/laOnV298Of9jre85yAFg+gFqlVeqOw5BDB0/90PGlYFncIdK+n9mfnWcb0HVot
HVUeMm71SDzToYhIJ/fz/Xw9wycxp9d4eZ1q2XqfGkrR1iTu4NnxYVE1+73uHenNcr/XNF2j4VCc
NF9yuQCXVUBG9QM8hne3m4jmT2EVR3ywndZBlmcSE6U57gyQcxLYo9ly4g4gZOXPXQCYQLfSdQsG
OlplND/FJyq6UD/Slj/B0Ea1cFdsqqCFyhfRWP7tVw/YFk7yr1rG7jy4EULr5WAnDMJiSgcBdh5J
uyNp8F7HSzcEUJloyClgOVW+yaPRIrMalyx+7sPr81KaECm66G//+LP5iDDCJsHtboPgNi0B8nva
sdBUcBGZemeMWx3EfelVDAASH8IOF4r3JgtU7/KXejHPxZrOkLmY40qxpzMGTXEyaXrxSWu7CERv
2Vut94gS5iyq5bSm8EfhMYH0O+i74qz9CqrN+MdlAtEn53Al2/76LdjAQ7tp0lcOBsYjjD/t9OLa
1C3Vy3dUZAC0mjNYfy1y6BXKZHjaB29XdBqXKQKC8aVGQHnmDEuS7b3sSC6cSdQauuAI/3chfA+0
6Wh1A17Qyr570oJpaTuN8ovETNg63bUMfCi+cGU5cPr9l37Mzx8VTyWZjOODkil7QTRVAfqYVcqB
0E9JOy2Sib9wgmmwRAZ/a7ig1aDaCszNeQBT7wwo7HNP7vpronIIRTjqPldbwur40j8SLgUrow3H
bjk7sl8Zw+hO1Un4EXdCEAOALfNvKgEoMCDYqMFY+lH30qjbYDfhKiazvB6H0jI2cL8xKfWLTXwr
v8Q/IoDVLtrr/FCs4Pa6ylLypc46EhvgWEAotxJSLwo7sw3npsegEdCzuOsXxItpiGWfbwW+fsp9
JrLQPmD6RAC2Wxkene/f/rihpfxN6jZp04tIM+C6djQUW1g268TdqhN+jZN262mL+xmGGVj3fSkj
Syssqn0cMRSAyTKPOpAob6e9lv3kTr41bPkfFCOeE/6ODu2DWtkUINoxq+MV6wFv4Wo9HiU/uw1B
x/6M6n+MJC1bZldS87EaVxJjPa1HTbu/c6jksFhOXjHSibkgW/AVRgNUCBBzUrG7xXvz8uNrceEq
LYKHyTxOGupw4CfT4i+ATo+Mm8G88+jNCcfztWDDvoOgldjjyxRfTAhM5ChXIJ39nm3KLdNJWxq2
IDuesnjyxYheRYL0Wam/JHYXJm3ksA7qg+GJjgLucYy/8+3sZUGRckSrw7tuK6OMs9Q9fQX4apYh
5vBuehRYgyF1gAh9OZxt33a+eHivRY9Of+ZyHa0Zq6ADXZEuAEvwWVqnWcpWe9YK631gqowrqA/f
bhIzUYReGVIqZFKTmDS/saNP5T+ZyuMV7XotLPAx3qdMNvAvWQ58KIG6gwKGjTELGf1yK3v8LURT
W+RYCpJPwpT4eMNSW7CbxlV+PsIdt3/oebv5Fjd6+h3ZLqYtBApoPs8Pz7A/jDX9j6UzW1KUy6Lw
Exmhggi3zLMD4pA3hqkpCoiA4PT0/Z36Ozq6u6IqB4TDHtZea+3dfjk16+jwgKtVOMdDS9B4R8MA
Ii/DVxVaX7+W7OBq5otubDcJk+v5jYpphozqthm4ZTT+lSxRDz8N7pzJHvctL8IfLXXMKQ2v86qy
3meZNElRfd1eUEnlTL97VD5VOGAer3EElnCWUR1RplK9ONKu+JXg4BEZqN8wllGXHXP7v/KP56SA
04VDLojxnMkg8eXKm7sJ3mKR+9zSga3pDBjttz9DDpaGLAJKR2FUi/yniqS/cfgK83jK06M5SyUO
meArwEVwMRbZPmOgNlNadvoBJRrehxMGehPjtlJcYqk/NDtr78L6CJkMOG+jPoz8bt1ZIpDTp9nT
UNAPHpvyT0VY4A1OAy8jL/xR5dg13J944CQwQlM55t/lB1I2eVn8cnBlGEob8ln1ZPfPhKET9H5f
EndNI5Uui5OyvSjY6ipJFnKu9M4Zm92hXWt+u5xglHw1X9Tu+jhsbFi5XEuNfGzA4DIauldSEupL
FHfJEx49Y2B8ekFR0GG9jbvKSj37SUH+N9woqDn/FF4BFUTSeL3oCGa36WzIGWAKPDWgT3fGsDNG
6+aBPcN7/VwP/CF72tCsjLwPhM2PLsNvQVgBHLtnzC0ptsT6d1R28zYuKj7KY/58muXUeK2mX+Oz
d+SQnVnN7BI8wZhWuYYd/uWTXpiXLyeE7LXMXPOrQw4fX+HjmI/O3WvOfmLJVOpZwN2pQcIRYUAX
hKWJS8XF0m6mJq16YhF1IXaIcqhqvx/SzUp5LEaHlo9xNasvckjjWusDMqzq7vV95lCC9pTQ4LCM
rRkIPZhGWCI3KyimnOxm85eXh96JMNF9DVUKr6cJxJCrfn2YL/hxWDqTqdiey1v6NRqWIldWz6Vf
zAoyytUY8jw/YBgp6IjcG/d69hqbl2UVj87q8cYdtRT+dqVsgWjD7ERd1NBwnPj+fKlKRk9NSgMK
K385tKuYv+6l8NKz1dmUkcjtZ0WRtg/79kn2H1uW1mPIFwO2SQ3dSeEqnX/BZ3M5cZBoQl2sT5d+
qTIu3CfUKm8qcTlP+/3s+tmMS+Q8Zvk16K3enNfr3tBgm9VxWc/rxuCfta9bjM0cnr1kVKV/hSyP
fow/PPXrdVm0i4ruAQsPSGYtSKpPbp8W7rhZoWdFjbqf7d/JAOoDAuj7bCwZbyWgtR2jqqK75Q8o
lmTUt/4ErUNp80u+61tNbTE6Z4I/GMJXyObXS8osf/VlzquhEKvCzwhMzlBQaMJhuC2+QbuRlmXw
eSaSYr6r+WNgfx5+ReX2mUsy7dfIVwY/g6lxb11p6GhP89YxQwDQNi43R7sF6n1R0YrL1lS2+ddm
+5CtEWoUaEdV0D8s6WaVyDzr+fCd9PfZHWhk5HxKux1YPC4JYvHD41xoA2vKePsafb8WJ6otkegx
BdLHFyYZzOuMEtYwR/c+G0zAc8LJff7mQ3ziuzbbY7qFGGubUUaykKXxJg99PMtlW7SCgzTDQpW9
iLCjf7KL+TpeKEWj28PimGgQjQuyjccRSkGtgFcAMoY5V82I+QuDhC63dfesU39bh7sH+Jt5R143
kBwpBr/EfiLzoA2x+f3xIxTgN4fuE3EUw85Q/MqFLBnDYxEO2DNEebmU/CYE14FD19vSsnKBHtPP
rNy0G0oIVy6Nx5brVcP9Cbj0/gfEdzHnCqsN+hnuJJh6TeGRdJq5d0G/CBiyXXjaT1HaNTQCj5yc
keH2IUpShGUlL6F8rNYjB5AmypO/2lJmElt2yXfoeX8HhEl2A4FoU4mb1Kfz9vCFiEyV8S78EVX+
gffrawHBPOb7bdZZPAiRF9TNx4PKD4if1LADk/YnOzazYiCUwhiZqCWSNJSfyEbQvVTOV9ZJ0y+G
OBVKAWoPl2cN44fSX6HSUd2KklbYhX9+b2bv8QIumNjk+iSqaRQuTKiPu8zoospHC02hydh4b79p
hYTlr0gjko50jv3Bd/J456B9svlE+GL+89KzQIKZhXf6PeGijPcsN5I8eICFgGtZICawjQdgFuLH
fQI1fu/2hn9xy5j3ug+Zw1plRINEAa4kT/aZwRXnxwhtFqgRrsPwtbIDigJTpFJhv/Cwsrt57xAo
5GGuwQ98UNMX5q7lvIxt6o7FeEjGG/9WvmTdTxMC2yB6+lPOIIAVrf83fh07UBN6iwl0jY9TcZPt
IRn0SQlcWh1i0cIs/242/Yv+Cr8HjVHrmbuRFPYeLeljU6U3+wGBirLM1OB/7hGBIzYcho9ZYWrQ
89+24gvy3gWt3Cg36VUoPWZZIu3QmykWRuMr+DlRn+lILRrIbFRuWVLQpi7U31fymJMaiPtN+EZ6
QVoxXk+jhLBuqiP2o1XxxNjjp/MBs7l7U8qaMzQATtv620OtRl0oZxji6ROGX4YcVccM6TV7U9GD
/Q2Qf/tVhPp24F382mmNBqCPgur9l80e2OttSNf5z/uPVnGAYcFSVK+MA3Zjrzk+wFN5jLqyVJcP
Fx9Fajmhm8ToH/K+0H2W7Loes0mJ3G5QCoVypEYDlwpnXkZlteSIKnujTHN698Jq/zSxX4GfSG9d
nErVJIVe+VCX+OuD4+TnzOMWrMdbzVddNkG5+83Y3H0XAGkIWsSenBo4FYLt72T+CsofigYe/tit
fS5dO6vbgcPL+EMjYEnr+6o65DFT0WgE8zd9YzFd+d2i98r4hieYsqKw4nTnFoU77e1oN2UDuqxP
ICTMKn+6VmARHup1e8Y61aD1ADL0Za6qBz9YZB447YxaZkbnTu1OI8OyLv5wMeUjzbNduXAxAIfo
uPDmB2K2kVNOdownhr+5RRSwSg4RymAK2vyH92lPAVuY8qb8eUfFdr8Z4cCDtrWhXbja++WHgi2j
VE34iT97Gly0Cg/vElStccWIxKlv5p3Nb2G2DYfz+3GPTACyYGvmaw0bAnTR2wlEnG17Zgzhj4Ct
CMpTgzqfItYbRHzRDlNJxLh5RL/tNvzIqYNwrQVNpBBIJEAK2WYUEBAiVM0ca2gzKqd2pm+YwP0v
Z7lhTJaK0v/zCLSX8d/f3GfKL5rln8fs+9P6NAfzy7IJySygBsAVCgH1Qc/SJ+MB2MfUF+G0YTWY
CmpdUf9eVwJeqJ3+F8qFX7qa3xDSHnedcKQAGFWbN2OYZLL42JoDPOGDojR6YVJYp5SeLz5Rdh7D
SIbcitPLv21LnFMl5tojaFDCHeGF0oE3ITea35d7T9CC2uWSx8zdZGtfZkzxsO/Qj8gwb/6V3tRg
zeoxV4K7aEzgxexKJ8MjIY/yqE0J4lM0oowLk29KbFxNzo+QVhygrTw8PO18815b+PvW3WSjo/kC
5td3Yy41Sy6Lb8rpZRwRSH8AOVSEFWMPIJr9tpHw3M7+9itlVVtfliZOhrO3JaJ4CebCxHrz+B2E
wYVCvF1c7dxRluORNaEMnw1dkFL485WeVkb3MsbLIjdoZd670d69s2Jift9gsFAfVQvLjPvv6HQP
kOS/XJfwkc0mRGVjCnih6v3vZ8M44kZlQJ8RP5ffFLzAGroo10hG0ZM8el+Vh69P2vugcSd4kJZu
yWDOazZg7LtBzOmw/8pvWHxFWJrm5sd984JsryjNSXCLLu030GhXfbA3zvBKlve9ySPiJSKG7L/m
J3hxpMhCn7tb2M2M3i+lAYepZTxTLktKM0yd11zjnrMzY2D78qay2QefDQ1ITa7mcAFqpONNx9TO
HBVOtag+ix4sEJeYi/+EEjCgWdFvI/01a4DMNNYZAk4ne121KTYM+n8NykGsnbKE40Y4ZeyewYT/
m/5N0nc7H66uaJ4ByI/G9Gq0MRJUlmYAJkHXXBCsWZF1AeObGiNnZKRXU/IeG8ljhrae+nRtURZC
SXHKGTZBOt8QasBGzL2M/PC2BgsoajNBiyqcJ90jnb+95zzL7og4yd7uRW/XRNkGRaRQxw52baQE
l4AFqfHUyXDB0nD6IANJ8+eOg8DvFttmEYRxX34/sJrQzX8PklX6/3220pdYNvwJ9sts4pQpeAPB
kFNeplMv+yWdkSA5HpRA/A84AkcvLTYDD2SEWJz/FfaXZLlS4Qh/dVGZ+xQnAX+P4cA1RphXxLyh
8WQOmJFMY/D4PRhXb+6BTBvvZbeM6aPRYhDtZ0+wS1tKZbsPCXfqceJICxpd2huWjSXs1wxIlAGD
KQcjzS0gJPBH7zVDW1rT14KSbgHPrevuFW7GnoPUa0+seKFo4yOOA3nzjstle6i+xlM16nPJtGcx
tsf0nvNwtHhtb8QdnzqVQkE9yiAiGpqGanvnw9TOG8PSrz8iaKk07yckkuHbFlLy6fxiwUrHEkbl
zIMwvUHGVDzrW6qSqQM0ZF5NOSiNb4I2w8Slj6JIRVM48lTknlC0F4UtMnDGGMUc8OX8KqwKP8aW
9zAYBwr430BkSVtb0MvHeOtgCIMS135srkJZyG8BNORMsBXbewRQYYIRzfRwm60+VMm2vKp+myc4
+2vO0I7oTAc0iO4AsR9zklJS6k9YcUDO/7Kwg3+LskQe3zqkh/AAEgEJeW9VQDPKLxDRDVrcsnQz
vBw8S9l+fbFYaRw8ZipdpDq7elAgjPffY0ZGWd1WhccvfZJIrfwscE06ei6zAaVYUvs6X4C/jFqw
3eb0JFEBHE24ziNkrWMwpITkSVr9EAuUX6qtYGDKywfm8dq8AGXEt4Z34F77ahl9wCn+8noJFJFP
jemfysv1NhtZNNkcIbpU2lBw/aKHlWBDjWzoSkE0rdq9pmC2DDcY9mog/XTQ1n5zmDj3rXDFbKnJ
mHtb7QKAjlK1ZN6tv48K2oIZCpUXRTSKgpHX4N7janOIU0DdyCbHQs+6jzWPMjF3KgdA5JoQcHfQ
pI5DR+Dz1fbiXFLgLyonGXLb/A6yadL559bAPMH8nYqwmkPXospR4TDAW7Sei+sW14MvwDaSLDSR
8pFgXFB0Tf0N2EwsFthhwbJ56R9nYpbEBMki74GUQ1NxEU4X+tTEyaynOKdergWFzGwhT7jUiS1F
zMQhAFdRxWN+PSgYiswcAYx8HUCXMpsVbAuHaMcOkatVtnNfW9+nzvvqZpquPszbJHxdLZT5PSjK
VqbwvjOo1hwxJkAiZqSXZQYCVV6NBtELzL2nkzU7UBG1d4a48lyNm2zcvMnHqNcdUy9E9fORaoJe
yZnTlf7wYhZgnljrvgNgg9HLBCO5xBlhZ6vMxomw6PvYtQX/dq4kAO42psf0AEbFDtLB7majlGa0
CIinp6XzCW42xWAVD7ds1tipWyAGAcIxp9brA0FlIoYECkiVwPULo+t0Zr3IE5j7fC2FKrAh5VJu
dpSg/4xT4i+uK8mX97W1tMMIgGRkdU5mX8KpOTBHhLd2fSM5tJsW1h0d8zQiGtKz3mbEEVrTcl1b
Ep0JGf1BOT9090smG5Sh6jYDfpzOOU+TVXYm+mABIoTJfAxaDvMZMRBxtRU1gvEKGSzxvHvCw0xL
hgvFes+yDWeSOggmRMKFBOI0oyRAiidUK7x3SvzBIy8YsBeJYDWnhcgVo6JyZRy3UamIJbN74ODE
8IEQzAeDwGjmKdl/+Ass2P8iqW+ZfroUp9+PDr7UCaASBg9wPU/wznDnYQ/nSigEv1gqeBUpjdj5
BoKsYokB4Jg69DMwbibjhOAzNnnc+6N4eVEnfuznhxfCADJ5Ha3LoQbLQKIqzvuOJwT49T5jar6m
teEhHxuPHfb+hI5wltFuiWmbEmgmNjcYEV2sJ0kVpjHNKUoq3AOR63bHbS8cQkbE0TJSIDsmE9qz
5XWmbIxHci0N0MHrqfpa+5msEdN6O3OQcyJ0QA7BAFDViUIpD80eRFd0usbh4nfpNy22t10fMiSE
a2q/z2N7GLIIIL4cQNGU2XeBYoXR4ngzxlwM8JVHP4GvhOSAQRVT2bXKHQQk6ayDGP5pu5bKosNI
Tm+2xLAeQKCwJUbXs5st+vGBU9i0SQSvnn6Q8R3OIZKng+jbPfvELMHiWKvI9XvTp3VccMvNqfPF
T+JO0DiNZ9C4IDFr+hPFBPGffr+wXwHDRChRZLAnkXsfv4JnKkNKp9R/hC1wPWUavTfpeQGk1vBX
L0TfQzwXmc3REaDu/2UAEX1cNipRql2P++DhAVdRSL4ZQGASj2EHDm0heasndZkDZxiqRDk+3pyH
70+iJpSTfN1veV1M6tfhpvqhQTz3YbUWbBjw9dXUG3icEVvzATfFKKNzoUExch5Y8GZBlSS/ZLoM
f5FGXsSkzj7dwfjlZXXENhhpmUg3E2I+Q4iE0/UyH6vauG84eyZvF949+EoaVURJTz2e+zUvM8JT
IOqb+VzLU2bPXYSre8x8R+PRCiKIPANRgjYyiQbR27LSjA67cYUhhUp1B6fV/Fpivsdg2yaTg0lU
Fs1QLAYDKuhGiWpQzDYljtidYCbqizbOl4ClY3a58G98D0+xPLQW8/RV5T6IuvJ2xIPwlGAPvia2
hBRAL1OEiiVCmT1SS+G7LhbMKfhFUflazaEOr2vNZZCCormY0dPLOZMFvIICZnsdFdRgUXjXUF5J
WFRvh9QeCbceZs1fbw6fpHd6TgtRKmJIf3qa0Hbz7MQ8BjnpUqMWSoFe/a9x4EDhO5SZUvry8K3Q
Fa+IBkvIFDUTZoVJTRe9wDUoX2ngp/MaYXEP7hmCH4VfwH/ysEolUTtUGoGEWuj/4QtZl+rsowf8
UAbItjZDlOngA7aZzJmCqfo3Apbl24B25vjVWaO0XQKfFgzDMeKlJUlVQ+PuXoJuTQ9rU9j6hZm7
3UHQajq/ZuaP9oACmXqEehwKCIPmZpUvRz4uU+Zz07nTtN1o1uPI0HdeI/z4sAhV2NgQcNxLBEyU
ffSLU0Wf3zFsgu+6jPn1UKp5YBx5/YK8AdHuxLyLxgsQg4EgYBV2JKxcZ9a+twY2FkXCb49p54+8
uR6/NJuN+TnxEPTLz/BuAvThcJqnVfr6HdxtbtBr04LSXfQJBhcvgvUs90EgCOaPFQmVQF0BN7dM
eGCmdfAG5yOn4H3sjQHgMMy75AqJBVbeZz6x4JTV8O6kpWZkYX5WwjIARxz5TJtI4NXhsiQ5Blz3
iry67TlaIvgrR2gXHlMUsH4qsUc4AW7/GjveMW3xZP4EKODShQZDUJ/X6h9Iw3RVMq5EsYd1oWyn
aIciBF1VFyNyHinlO7Nwr4eiH+1dDqLekJeoYc0v403JZ9I1jf6Pf075FjgoD7PxenCpqUMLDqrk
QUPFy4o5mC9QSsxA9M3IEcGcsGBjueJgg4JB5ZUpOtld5QkwI6WhFAMYxnasbgR3CWm/QclWYu2Y
Zp4bfGZ6MuxaRfu8RtmGYSCdQaGvc4O/xutOP1G7Ls4JpV/wwQI6Avfi7fFJVTvK7tzyWRcQi9Jw
sej1NZ2UHpwZPzKDJXx74FVDACjmzuCxAnWf+ppTMst5khl7YvboPKCE75O0BuHK/VznzdMWl2XP
yPIRQhjWd7yG6UU/u+56rSLeLnS3TCGx8p8G7VnGuBKKAJHWPwPkWueGNiajiOElHsOKgYpKAuX9
Rv0Md+TjwjfU47iM41iUmy+dy3bPV5rLi784nSh7Z417FYwNfhaVppFCjCZi3Oz9hrwlGIom/+8n
8cu0/DM2XNYCLxYSIw29kQeIN4zHqvcOZVzr3JgEOOo01NMXbpig73ePqtFRZuVaolG6GpNYMTd6
6F90rL4+Oh90TAXQ6rvqADVsB72fXpskSqU3P/69kcXdyeU3408Uh0zzwrfPnnDb+oRxeF1xSbHq
lnAFClArMEzm/uA7FJey/rBpDR24dwwceVPqQHw/3puuoAoY9PdDmEaKHlsDP455MEbcz0vrnYIx
ma9VZqTUp7l+YBnWzeNzNRyJdBiOTcUGkyD9KBQSjVnh0xUjcdCPvRmqepyUEEYBdkG+FpSEIGDG
BK08z0S4F1EBFPSwwi3xoPLLe459b3+dOS3Cbg/5QA4n65RJSXg4wAZ2uDv/ruBhcjcP4tT5sQq7
J/bPi5qHQLrx+aOQaA4tTd8GC1Q2BgDRxeUOLxZi/x5DIt2kna389x9Gfjy29GvFd2+X8gCFtZ/O
E6d20ncfm8HLNSz1cGfl7tCEa+XSVCPW5I3AjCYIyEsWWDqvCQmFGXRikTQ2zvIvN735ZhdLxgEH
CPE+dTgenviyIEl3scPM6ekej2GYJi98cPAwEqfZ5eSyE4Oj9uHngRbp/qGm2m5142DsKGwJKPO/
AjLjnBnS1LFoqTXjGOpW/OFL1CB1E66G97V0Tmsl2kfmIjN9a7MJYys9n/FWzb2JThaFTxH7xgLz
MHxDcmMQAglgH6XXTO5Y0EFcLvQzRBk95QEYFqQJXl8rdlM84DsMApjhw7IpsaKjvjdOuM+yv0n/
ePt/OngKal1ezcG1/HvIIRgZB7+iuYp5izO7CbgPyAAc1+dMzsNdqyepu5aj7fauz2aefdfXp8XH
TeLwyDHwb6TgHoclFIooe1/WVgiU/y0A/Pn9xUQAAT/CXxMwGe5tMMH8rrOjCN2nviWmnRYnbT6Z
L06dfV1LAGfAFzaIExJZHGbgnU1NkGBvQtSb6j8TO+KnhW/zuhz7kHr5ubKTh9h6AbZNYHpcIsUa
wAwheA44KSI+gD1wXBDVAhXO8YE0s4RXQ9CBOFDi5GekwtI43fTtzF7lsy9OJFOXuoRfOEGEiisU
cGhvbKe64reeBCVoWa6e+MNMkzyszYl5cQpoCjKWXwwKDWqNl/tiggWiz4jDCRjFGQrCfgZV+BPo
wck14MR1ILRiY1CIMcFH4K7vSBKmdTVmZ9AEjIEJ2JZB4bkm4kW8zag67iCKtJoVIxVyhw2BlmcH
8rwGCKazo2G4efC2eN2/nAdqNyioR4h4VKG+69KD4l/Kfx3mIzgRc5LPQx3kBcgsNlxJN4m9yWnC
jT/xj7BP6MKCVk+ZbNMXfcSaJRhwxHyv2hsN0ODVVrVgoJufR3zgUjjDi9xxE3BbDpK5SHhRBZO0
hE5A7egL6sxctFDSguYLXd9+xFiWMSxxVmEocXVugJhvF5MT/Ph9Kajt8Z+9gm+vz6F9LYQK+en+
OXMr5PU3QpaTPeyJtQ/hrsH1EeGpAsPazOcY2UaK2UISgBWL0jN9As/FLhgItBQON3S/+XsnwkQS
s/UFYxi+f2LxHhL3KgPuRcON3JX6cMZrgmQAt6Y3lTlaDH60WLgQGyCCzK5ikYPTg2SEtOF8rbjb
c+durDxnI9aFW4Z/hv5pTJPeWJ/9uLOoLbwwFPXPA1LmjiQEMGxz61sdIo2qG+4pO3NmdHJX43KF
PvRmPhoeI9ZwtimM5cWkSOqwqt7lIqsbC6KISKRJzxkQyak15IA93jyR5OJ/fj96Qj7dC2hfMxM/
FmlL+zm05GRYJwCFF+yt6Q4gTI4Z5dw96qyr9+RX1HD/2+WOMwWWoeBEMo0L48jNZtz+pGTaWKnr
yrHozIibne44zUB3Yj40B8s4xIeDT04/nwjsax638xMElC29niRj2/fdMxiXHbgp9BneRI4j7RqQ
fg5w/G/k67q17n+CHlfggDrFXUSRhgx7aABZuy/CvLBsAI+bYSbGqYVQhtPyx8CcA3UGc+dev2+o
lRd11EX7jbLBowVYUbUPI4OmOzQOCRn4Em+cJ2f6j3WLYsjt05+BtgccDfyxufGoCPUN6704gxS8
5mZznONNRvTRjxtV96ngh2bKrPu1WZwutBsL1/BFshVh9khXNxXchvi7FFmXylbfHQ4pwJw0J+hU
+K5w953z6eG+sIoxzO1MsN1X9lTfYt1w4MadTkyUPYonkQt5s07r0lsHC9ANME/YYkRLkcE++CkN
fWIqY4UI13HEVhwizoV/3aZxQ+zvTU7b2DTOJjZcwI1sOECipq+xccIjCldkcUv/PUtIy2i/KTEW
i6fNOkARqcUHI1gcfEKFdzq9dNPa7Cxf8CFveuBygFMqAVagef7JDIa48H9tTFCOQsQ/IiXUIa5A
UD0BDC0McJdT0ZhdfNgMTgfPUyKFQ5yq/0U0SEBhSslZ8Z+9cQvEEZvycRcVGxCeHkMYZCkPQM4t
DFD4G8fnefCjZChFdcaYgiSAEe2ilowpizCuYBvC+7jE2Fq2MTmOGOICQNIsD5wnbfOFKvjivqE0
9G61nZpXqnPMzU0GPli6XubScTL7zsbLEe87AngZh+mCITUROF9S4yxQLPrjsLQyW9plQM0guDl0
1H4jKKNKRJsV02pSPolBJZ0oDoJsk8C+sznjnE5TOhJILqaS+yVsRWpC6xHmsNZ5Kz76ejpTPjTV
J6ZbQOf2ZN5smNcFEovP+GpjEAzRFTlXyK2lTyHNHc+WQ6ZPfPhjDojUAsXqL0I+IB4vGe4wJHiX
AEEzjeMkgmyP4Q4Fv4DgmU1yG1porZKlbEqH5gKXueVkjm90KA4cOCXWjlQTPhhYhCTPfMeXjMVs
YuKoEHlqUMqPU5JcBGthAs+2BiKNoP/DlcGUmhADSgU8MeCNZSfxTKZCaX7J2diRPi06el54F/CA
V5t5pmyCXY9Yq/FajJKniRdk0HnfrQzXJ6lYzI7eZzlFToBSjh+JbjEzHlAXGBzFUMkt6K0M8A8D
58q/OkBcM2kBrUtivpRzTRuKbp6MYMDDuSHVo3rGKWOEKAu+Oy6DdCpM4YG32JQUDhL2Gkyx795+
hQUVzPjT9B994Q2C+XYGbz8HD2fkiGbwjQVXUGGHSZM+YYD5C5OUqeLzj6F3XqzvXYDPGXD5F8MJ
OCaL1y8D8VoWH4F6aGRnBCaBOlZTY0hin3gvLowG7Y9KTiYMdYZkTZg6O8fMa0GvQyhVkQYU94Va
wsBKl5KpmOsYaOtOb+xWwU6bVbn8nv/tzJsaCPqhhrjCRuoFiD+Z015jk1J6HJLR7DvnoPTB5Y0H
g/7BzGvgPtn3QbjZG6NdzTmLXgzDhsE+LqfhaKAXIzwBuyc0cCriNZTCV4hBfEYzO9lVjrABFdbQ
LZagcEwi3i2DabHbcQY0s/xhOkCL3Fg1dgLC1VbT18Vvg1H7GC8q6DTQmwbBGEBmYjdUfdjSCsQJ
svBLM7vdxVGX2dWunOGmweyC3Qu8fskQO4som1V/YmJRUwxy1kNm4kbCMPY2YwYASiYnlL8QfIhE
KZmCUn4I0/F9yCGF3JOn0MJdftQpWBoMLr4vSx6/7xce0U6D8cHdZYYPDasrAuVq99hDVMyHkKae
J9m5qm0VSUWk/SlsDN7r9Q+nBHbNkGFbNieS/1CZgoy54irLSN5A5QouIhu7j4QsRfYoIvABQjGz
6wjCKvwWojqBDcdL2Mr01JzwsV3q+9OLQZqtUuMzEmfzCsQBsaGCM70mbl+PeSAGBg/vuXwAGTNK
S/fBO/roOOExIBy7z+hma0ADA4zFW7uBFTSBbt9SNwObunDfQb2YFjGGuQIbfK30syn5SE9KE9Fr
8zh1BbspOzuh9FsLLoQCrkWzyB8NQYFInqS5CTbkghC0D+jW7M+WqaJ+4PXgAQpLsSuVOJ4SDhcy
Y1bkMU2jraZeIHYd+laYCYX4aYYtcJ9XYMkGFSBixkiZTWvZ2DdoxndT+e0izeO1XBKloZXIbrHt
VxmgANE0cxQN5r5RnbWoWzNoBoRHz81ItjkOfuCMCHI9z5oibpzIHSU0ukWvXpbW1Qw6s5x/yJDA
zszdJBZ04BxmXiErvH/edP53o5k942YFH2MY+tx0//UL6UHz6gieNt0y5LanYPqUjoJTP2/6fsk/
QrliNvz32lRRJ9OAPtisdUXytxJG940zVO0B7qqM/kOSyXIiSCo/8s8Qm30l0nbUJXoNaq35E9ro
PB78DI/AtQBxvea8XyY6MBicQxkarzghHixC6AEFupzlGyv6NXWBhl6o8yH+myWNA9JCDjHIDjkS
9RBV3mEQsTQNQEKKSmwVDHTCLWR0wOkWMR4EdZEFPy6BH7nT+FidxYBb5AoB1b6SK1QCCCSH3tMI
wF+nDNSTtPzgLCNA6PwnS8Bf6Tdp1CQ/1XaogBH2TB3Q7al3PjwtCeRtbEKYpEYFynXvpEO3D9pU
druFjN7nsoZhhCYChoyJaGqEEpFEkokFEb+1czdVDsLUzKfUSvgSAWeJDXcS5LgxrmhUXfgbzP6B
gL+1L0aNVB0UJP+2M7ZmZ98BsotZvcin9uDcOYzErO9aCZgawpkSSb1jJD/x8CX0WUwxz1EVsaHH
eK977/mjUfMhcZJw1sOuHH9x/Q2ICQxv4lIRkF/IhJh7UKkx8F+wuAVvYEpCmtrRjMgcQLfidDsk
wSbQwuGPHL/cNqUi7qDAkvQjztN0N4Z8JMCL2n9+afOzzkAyhWPRekT4CKCsX5mSPUTOkAlvQ7in
2RzzZYuwGvICgujWlBrYREOsMFKodJ6cMCaCfWB0mDDsuAoQYADVhWrzfeBU4wSaskIndw/3+hUt
DCKd/+Zj0HZXneHDWgRSb3YyzCJyA910BFXsu0AwK7gqGzwBqE/jl9M4qidocNo5/CMzm3+bV8iO
HiA14DpQ1MarweKGyT4cc9oB3FjxQLOC/yC7G4C9JUsNPjzhEef/7sHADcTnuYfagskhr65bmAG8
aHqsPW9d/ddzl/bLy0/nCFi+SGqHvNotp/7Ny9dfR/HYecW8RIIwBTZJJwGFBXQMKJZH3x5ynHPQ
NFOh0g4AFQMOu/xSZkEFFb+YmRfmiRW91KuQJBAK9TqPCMLMjbkSJw0w7T5/hJcDlhREl/LQ28j/
cNbCEvvnuxADFzRAxPJp9EJoB6aXfiDtkqTWgDx/VFH0SksJkdw3VrwbGWIDt+v48t4/lAbYKj+d
HmxR6HPoqmlNrscOk2Joc09aT5Wb08aVLxJVgrcRt0IMp5Vk8IdUStPHLKfDWcgowBrnyK35kDze
YxfBKfnl2qGwgDV0CgTNdn1A7cLcqfKb020+8rUfNSlWiEdNjsQoqn9eriCkoDqB4kNjl80wBPXv
c4YFN84EtQ1QI+QVu3T5q/1WEqR9ApcWjYkdNHcLGZlyn3MNtf52nm9OttD63Zm2vTY3Wv23jk4K
nkrO+ot5Ib6IBdCAAbikJcX2kZDlHTAkQMM74MUAQlmbQSScEDlOo9N/06/WH8MlzhjdKe7750XT
M4hkth2VpGvcrIUgDqB8Pgx8fPpWjTfgFqBVgdQQvs9PfKmONPQnEqO5ftoAeJA1LrWtkN/9Eh62
dSFQFDYbojymnOhxqCcrWjLIw/Q/bPhszw1mJgx0P+RIkXraGJS0IK9QeV0W46A4qixxmV1aCNQ4
g0Mg5YvrJaMKagRRY6tB6TfJQaGAAwutNl9HM77uB16ovlHs/gQfg26p9huQcWHZibupU0DnukQT
+GR3L825oRMoR/SfEAUYP5jMmu0CKMDZr6akA+4bFf1rIZAOwSiIa0H0pT6ggsBjDaxK/YWk8LTS
24xnzfsupiUC1hjN70FrC+XeDl8iD+wooJjhteopukt6iPsvrBbUbKG0rC0xfxe2+S6+hIRqFST7
C/T8n8ZpBBLPgQXCyH5hvnr3dUsNWKVcsyMSsWCNIxmzhvr5ad+tjCkABcn8f6SdWXPqWLbnv8qN
em6iNQ83+vaDJCTmGYz9QmAwiEmABAjx6fu3nHFv2Ry3VVH5UBkVmed4W9Lea6/hPyzg5INqxxSE
sA9AmJC/OkGbhQXHvkChHlJjAs0goVFl35ntK824uiXjR4s4sj0anfwiTA0KAjW4CViwME3XRNIN
A1TjTbhc48MIRzcupXuXt0Q9lTUR+OSNMRKt3QFjYB77cu8LahqWQnNWY2IiS8dUbVDMxgoZ8wUj
J+/I2wNUOpVflbm0IzNH6qTDunUguwFZBf8yTN7Q7eBZZ83zEiqSMjIcr0J8yaR8EAglf3D+6Dtd
YOGnpsaYLak6ZISH8JZUO2eYZZUGIOTUns4gZeBWBgnoCEwF0i/7B6CMC7y0OXMiG9shiCB2YKEJ
jF6kVYeKjQ83LOJMoz2QBSnxTwzItCYaToReWpj0Mg/1at6C0ijYO65j+1HPA2kBmn1k5lEItIIc
O4CjDOxv/mA9Fk2HOpJe8OTtThxs0MQUICNKXZ0Tkyh8d3ctLoh3swp2qE5YbyAkU9+015E45BYg
1QqC5jlg22vkkQk0ZgfRYwixFGQT1y/oWo4srkdGp3VMTUDIZy0YAIz04654A1Y+6HYRcw89BzuM
/YrOJOGNo4CdR2gsnCvIIPgBu3qFta/hDTueOr82MrrsrLrTm6GDgWwa0sYuohLRoZoDNoTqyAXn
VpGtqOuM/UZ3aFZ1RpYTiDbTQ53qo5UH6cp+szR+42vbfH+8uwPU01BNUN/l+IodkIPeLWImROIN
cvTr8dFHfN+/vyddp/7Jo0AWEgUfREkQbEGsZeQiGwP95kV7BR1TXY8uKwHrQd7t3+/V8yayRogn
vN+aybtcunIkCNHxG2eZZqraQcZvxk/jH1cQyk3+HyNZbXHkZ6mD0zvYB3/OzEkqP0pglOyZm0j+
8+i5tDakeagZwFBsBEZiwcWt29uL9wFQr/+XqRrIJ5UIT5bntvpQ3LgExMYCMyb6lbQHKKFoxMJL
JZmfeYsNfUdlsZ9bXAKbxgxCDki2/pZBJQNyOrxkCXPqhAEnEmgsHZuiH+tMayQGzYDVLUQdAV18
8gZ4A+B1SLHMhe5BWylITGhlAjbsEdHn4JKD6wuhnjNLUtqFBkHLFY8TVFVp9dF5ZxAWcx1XOwyH
XtAJ5VWAbO5vcd+g5CCQQJ1mBJFQMR27RQ2VJ8gpCLw8SAS0FwDMGu/MGl8bbvdUv7VuPREmpZFA
/UWwx7spDY3OmoHbXKGxceMJJC1Mw8eC1AHFjOBzIMtM91PLF+MbrpjJiY4a1SKt9TvhTOQs92jW
v1GldI80uGZdsZbYBGAg3yuEHPSUAsQ2qyqqmgrTJUCiZF5U4Q4yvRpfFLJsdHmLIVwLHfqBeeon
DJVbelbNaI3/NeWimCG4b94BpHmixyD7qA/oL8WCrYbuDRqkRoN/srIVGkwS9dcrjgEGox++FlnU
YYnfEN2rGS5VxRztb/bBBUwPHJHOHGPJ6uX1AqpMzAtw/ApvCO0K6Md8ZfKrdPbTYkDrmN0Tk7QW
0Z2Ld++PyWEpzTprpoIAwFAdGAtgluHQkqgu7bcOlsygwy4SmAXcXOGDsGItA1G2c/Hmg+jAJHxh
d+41gJ9RwSwSF9HheQqoQSB/DABtBdF48ms2JjCGu+wX73Ii03pVPHp0fGuapBxrYO5SLdNqNAY5
Fln7qclUZfVq6EG2pjIG10RmOrf7FxCtG3/22qM3iG6E29qQJMhhKe41BO/ySJPv1AxgxIK8Ju1Z
8gnnJ7wHVjmb5xLlrWTgNtZ+36QLTtEfPCbMa+iX81B1IBb+5DCn38heSri06BbqPYqebTuBjEtX
lrknRaekglLtH4cIv3PzFQziBG6V+KuJ0hCsJ3lNw2nqPtMi+DH8R8A0/c0KC1EU4WnDecfebU5K
3bxHZ/7a1XfYhUyUwcGyMYsG7U7QmnNcyEjchT0CpRFMF4ytU7DqGIsTH9TuywddB2P65/0baBdq
3gKpCnz86twsp+r2RaX9wyxqxhwMchlTWRSUUCnHDKsnsEOrr4kNDpQN/ho9ARDtEKf8D2MIgY+x
hmjf5C1qIys8txDAgSfc78zopiIDB35qF/QZKrbwC+qTZg7I3qsPUFVcd9FyXNRVqo2UZgUoB1H6
Xl/APU72VXfyYNYz+kySkJZ3p5UFk2wQJLGHGC3HYC0MCCY8/FXOxBx1J2gyQFb9WZcGiNae0XZ4
dccZJaW0+AsgBjALDJDyVGRAq2id0v8A8EVtmjWk3aExOzKrCIPhZ0ZD5v52hgT9sUxptlNg7jLg
xM2J1cgnub9yUF4SxnBR3wWVUSU87ciPeHV4R1BjUbzdJyTzhDbh3dEIhnlCb+g6yrtZb187D5mV
Iva7R9hrtO6BYG9LEnas3clNmvfXrJk3P8MTU+hIhS/szeU510MY4c1NTGuWP632zu9xG4DBhQcg
3FlN7ghw9uTUbFQ3kkil9zWXrsOB202cQyBN+GukPFGGaR+mD+D6B2RopNMgmWni9Sic+LagvkIV
qBNyJMR6RIIa2F3CLSNcNbY0N40Ibh346H3U6WWv3CZde6y/nRfayOyrwqSACpYTKaW3wOSETByP
QYavHFCyQfakQHGAwzPPfwWjwkmWu4qPRoYANjYSGIDQ2/N3Z1C8x+AlAf8ggaK/0s/yt4DZbxwr
BGK2mW+wn2D3tyAFt5J5C29ALIovDPNmaxhFqbdyh0Z/R1zzGy+bFpyseL4bAS+6js49lyNxh5Z+
XRZDiOxIVIisTEMcIbGpWuzJWaI+OdYWqmcDFhEIynRF04TGmASU2QdjkMvigj010yJ+XwW8Hx0i
bjmQklM7+myDk5NzcHOEl3EDo6fhjDGJ6AMfreorjWEh/dC6sZL/2neaWzp2bgt0ZgM7Dy4A79Ug
9Ef7TjLZ0DdZUX4DgCMRx9ShrkRn7hpv6dQcr+CsMxbkK3GbA69qO+R3oiHBiZykwFoYf9pdjEqx
lbL4AC18bW8dWI1URn3x9cOak14OfHQaRSluT+tgzgzYAPqWY3fCsSYCU2Fg27qwkeRwPYyvzK6B
dWtS5wtfvSFIH50GJq1bOOJIsgNgOcObJEeAwgBYj0+sdqU3LamGCSuNTi57bgwphaEoyE82+xuD
Y2pygcQr0RJ14+AleUHPRXhyOYoSmDED+coba2xt4PtUobwxs6GSoN68hBI3b+DzuNsZlhl90/XW
A5nk0NcIczBnRZA05nkIEJY7inuKmZG7SGl9ok6RNYUyKrMZFWQf4iXMa68klWi/4C6FxhIzGtKb
++RInH68PmQ2ytnytbFGdF8HmoZ7IQEAvRNx1VjS1W3AhhOMgwlegwrt2L1xhPBoAc7hVC3ymE8H
m21NTuwnpwXPCBh+lInSNqY3TwImUBC5UkgdJHgFS9IAaN+CMWTzMGzgJjMakyOEOLGxchpTuomA
HhBnIW+kkSoNOgflrTVAAMbPBYH+gBQXMgJLaTxJU+Pc/hCJoryFmN0HKgs9cHrMFBmJbsLlliO8
pX+i+j0658hruWDsR2uvlxLfqbOWfw2vAEkHlDsIZLGiTKEOc6AdLUo7bkurOaTlRXsnXFGIQ11c
HeGnkchgzxjXJ+giy5xr0jprgW2iU+HBzK407tFSdhZcO7WRrlw4QfCGaWUj4n+Gizsc70F+MtGU
DyngluOLWx9LeYuXBPNHLqAi6MUhHH/YGYR7E4IxLF7E+T3IqAUHdoljSjemAy3bEi5+aITmCmiH
Jxr0WKfvqZZlN2JmXQk/Z5JMuaaSuH+4CMC1FyIJogENlfZQPpXm61LwLQx32gSEltmgaxbcOEXR
YbmvrmgUkBtsebKV4/dp4/Op+wcv5cj6h9ojzH32PI1M4EaQTsE5UxpJt5xYySRHEkD6EpxS0ytw
0eZuu6Qk/kgQsVHIyxDRbOP3wj0FKHGGbv9KGIh38hXvgQjKpsvYryF/No6C2MW3jowRCApVNHE7
+sgj8LzUiOu61aUXJwPF1ZYtiQhSZR/soYzuenldReLvjRoDp3cPRiuYY78LeL5nLWdLNsgIREk0
XmHZSVURkT86F34kdYhXCRkuGYxtxw+GelS8WphzM17rsttg3IPM4AoNzel1jtwjdgc6A/UlAi2B
jDJf4V2SId64XK60rDQmp58MXRnlwBqhOOcn5oyklm4NiC27bBcQmm6Y3oAS0adysGmDV7maeWjG
UqfBdShEjLu4uSGfBKrPBa0tE/RjgB4jt1LGT7rAkzt0nJUZ4v8teQclZ7hbnpGla/xVslk7ohWX
FxBNPExwcYEcVuMiWvDCk2hyC8CN8MW3A+6+k2cOtDoN+wmYl/Ga7sWN8IJhuf9SGcRDbGmmG0+U
6y9rEgSiPeATr5iP7iAi6QVQAHt4ehjYroB2hEVHi80kk4M+HK5OAZ1k3jAbl1i3gnpIgNB7SkeJ
8Fua7gYMrtD84U48fF5Jgotjhs5EXPDtBUSGzq475uPDeGLDonlArs9kNDpP3KmD2mE44Y83bjSj
0gl8GND4QFxIR4GLD7PqO9R/Gl4uY4FP9D0ZKoGjjmsPQCoOGFmLz7yIN4x3Qs4Nj3uODPCvURff
sYAEi+tg13rdgsS6tl4Rpp9eqlDEemteSE/SOObl9KWWDci1/OgMFTAxcnAa+GdI9wtbEChnn334
CqwV6ItgWbQ3+ewqbVo05EECCcvtEqoLwocFzVF6TBgHBnvpLJGqJbUebioQAsy2Ht1Qj5jYUYJO
XO5NKb2qxxU1N3wnen1A0ubbueDCBFN6Z2o3G1y5VyfcHe/jHsqGlN6Hkb2yQfvCF+ZaVajsoAgz
G3ZM5sGoi3eE059xosl1ONJxna62/25g5CSlBayYUAHXanWxVfU+pIVzJgV5hahSJbendSOnefZ+
pTxkiCbxNljeqbmXiu/yPjuTISQDrAPRFCI6V+SWg9Fu92if43uEJ0TqTSj894Mz3qycmNoVGEr2
fkVZgTmJr6wmY+Yo3Puk2I0N9ca5umTiN92NZCpY1GwwNIQiHG3QueaSKIZABqhFaj66Y3T3ZwOQ
sVydywRYlyAZpRsqhoqILbTyAZ5v/DVQpPRvAWXs6wQ/egkGt/ud344uKLUu4hI+ucsMld4Lxa0M
weVl0Ui5cc0Qk2U37Pg2GR3XNZXWlT4q3T/fIVnh8j6G/G0Lc+A9c3jOOh2DPf9yiZn3USARMkuk
d10E0GKqMRJ4HEi6sEu2vTQ1Y5G1ygOuDA0vO79YFeSCn6WxRipgNpwpKIxqpbakgcgv7S1vtN1T
Pgc/OcOCCPjDy7kqxBQ22YcJ6BJCZevTrNoMlH7WVLty5/MJyapRTgY8wA1y6Kw72zq9DqElsI7b
oJtvN9KOQpeFcoQ66Rb0seXmfUC4ZkARWI0rM1Isks4ggbhQeQ+M/0DwkoI41XRxbCrRjulcpcUd
KMM6lHCGDrBFJJ3gq8Ujdyi2NtBpXi/zY08fJ/L3mamJ5dJ2SzDm+sHQOSXxjatzd1VhTwve5BLk
WJm1DNKjLf5mbpDVZL6HX3nADTDYDzoizAbcjI6qmLOeWgJHmIvVFK0sj/f1ae9Z41MSmAE/VEaq
VA3Eaqa9EIYkbcRQNcLHCGNGmRZLOqcFWM1RWCrVN+mx9JE4gXkrv/JukuJmiulG8r7FY0wRPz+E
aGLul1mV2TYhzwJtzK84l6pkH119CYVgcjr7aHysAwB0a84bAAeIHlhyB7t3ajK0RmxuEhiyTe3N
vEJgsbB5vM5xk5/P3nhNLjihRzezvfU7N0K6qCChjfvmxFgZqFVO7gt+g/XLiWILfi2j01a6OGNF
eMbk5zDJTWQjvNmHyVAB3QHG8LMOWBaU2XB5Itm3HritmrAFEQ/oxRHJp0rdA46Zn0RSUYfVN9Tr
uhoC9G2t5/Ywa2RNM+/LuOTNN14ub6cBUX23AFekwcKkTXoA6c5UlBHWbAg5k3Jtz27RyKXJQEGh
VkENkH5OnDdrnDBLpl+A/lvKW7J7MYOYK1JUfgxPexNenOqZ0asSwEJGHcQFEjpN9/UrBROjY4iG
G+iOaMyGxcJsayPa9ctZj/a0XVMmIrqK1Fp4bzDPtLoKSSKo3ul+pS2YW0mEXiWb1tH0Ki371e5x
aCJ1amEsLHltPABthnRo1kK56oj49QpJjbx3hgg6drimXkz0iXIMIesWYDe627rt2YqfUN9vekwn
+fiQNKtKYPfxXOA6TWg63kiwaH2wWKV+GzsvZ1oF0nOhHyi1zKlGyem0zgtnmFICUcfISARCKKn0
Lrp4LwVV4MLsiAp0jrxXDvVAjfijEECA3MNvPk1sGGuNA43ZIVAKSMh0kT8HSsCTd12rps/RI8jC
7cR80yOzITRVDS0e2H2wd5MGUhDGSwFYD+zSJzRr9j574YuBZ4dAJcO3dSjvKYbIzsSeHcunBBbc
2L27NTRkWnjtDtH0g32xjTL8mGVIbrQfyww0UZhVrVjsn82FYNLSNtl2ThJDRxAWH1lubWzSAQiv
3fuHNDGgLpAErAQ8w+iS61Dti3TMvXqNCdMSmCvdXWfWPqAmF4pVmg5u8RIemrv3zbsBCVt4VPua
FpKGfpb5WxK+nbQ46ZFzOYhrIuGcYpkWE6k+IvLzM5pj0aEm+SFsqw0CHPmL+XpoQrltXhAHJ9V4
Yy5wZuy4nTBkoa+D4F8dzEJ4fYFYTGBiVkxPpgKOIqXfB/7ewBIN+d1QozG3n15IA0enQKyOTnWF
jIlSraXX7fqGu0FQexPiNt9qVk1DjB+5B8Ea9s8oElC1p23Ub0AF6NJNRVwW0XTuApUeOrFMyJiK
94LMD6MCoIQ18oVQHpRIPN0gk9WdwKsUhpvWhLS+JTFhAEYHjAhFgX71wX4evfYeYyawxjIZ3Ehh
I8GK+ImaCn6rkmwdaJUyh+NV66DrwHPmAZsaOBopj3g03FrxKEY4bmh3lf4WaIWIJh3fdcIB2kEy
gBDRlxv4lum2BiNXRq69W3WR1i41YVmLDhQ9cpjJ0rCmRTV04DEh+QgsrF5A+mHfkETwS4vMulxT
R0SkNsP85YRe5GGhYVhshBldAW+R8dsY/ugD3wV0LgF3iBE05gCg7thDPOFS5oQ00jExrq6OVL1c
+j7zAmlQQEGGq8zhhJzLv1UbW/I1ttRY0ETEz4E0XinIEPRJxxBQIwaRlAknBIAqSyhK0N9ZBgcm
qQLOtUfFQ6Mlg2YMhF5gaNDlVIQKKO6hkLWhP7fAnNGYjmsmFf2GtrIVXZgZglxyl1cgO7coGzHQ
d0RlSYxpIbd4x7nDQFUO4+H9jI4KaHKEjuiJ5B78jXrSZs+m/XNvP0CkbbYwkZvrQEHimdedHVni
lm+5AybG/LqgyoU7AVrQrYPqLmoWubQ12H4gdcTnptdxYcwJNYQukhY6xOi3AzFFEHnKS8wRqAQX
TLiRQ0DubEhiGB5b696+k9evEmyvXJMrPh8pGuh1aV0pDQYrbOFbeOE+4zeGgQu4GpoIVpfMRuqY
u6MwQpo+BtsIJ3T/cWonb0f6ezpYcAhBJ3/5j//43//3/yzu/7n+OPaO+2J9TP4juR56x01yyf7r
H6ryj/84/fWv68v/+odl2pauOZpjG6auOoam6fz3xXywSdbyp/9X5ZEmlfUpT0YFnBc6ldUFgyjP
rdVK1jFL1jG+r2Na7n7mHG7JSO0mJBUuGjKHj00bdAlDij1QUETbopI15Xf/7dnkd/rybLERn+2T
+khGMfkqYhJMJ5lUUkTP0MTd8SFK1vvhXRqW4Tqqapiqq7hP6+23inbeP6zj6IKP39kfSR1G5sYh
LFlI/fPBvi1kfX+w4+3i2rHCQjaJZwUIASr4bb0xZ8rnlSyllSxlf19ql+WZpctSsBjqtzqJoAwX
tZDuMb3sksVkEzx9sG/P5XxfTDH/+7msNnk4cCtx4QMyA/1rLjPRa9nT/bArvy3ofl/wsr9uzmeN
p/s0ac8ikcGO/VHvBGcG6WZw9H/v06mK7KEve9Iw1vfr9c6KOnUQHc3MWyQ1EUHKy57tx5dpWpaj
665rOrpsoi8rzRL3cnMqJoEzylB2q+J1iA2iiILQghTQHYCdsjV/PAFf1pTd9GXNNNWMOLmxpvTi
xWvx6Pdm3WurX7JR5Of8sVG+rCMn/8s68WaXrF1ZJ6sWKwy3w9FHTt4TD+b/Rnw0rC8rPcWti+bk
l33G90IE1Du0B4Kj4w5Gh7nkkX48018WegoeB0NPYsvikS5kTnoI+J52nDZ90PEre3tlO+MpfJyu
t31yOn2eaburFV57FqH9XldeF3aEviqJYVDycPI9/vhelqKqrm7rhmo/7Qv9rqpafNWPIyNSsaMV
0VSB8Zk+Q18K3dKo9eM+/LLe0/5wLtfjNktZD5OnCNQmTAGa3zLjKXmwsoWetkd+i2+6dmEhYSwJ
poYKntENM+XfF/rrIn5+hY5pupbrOJqq6k8f7ZyreZrbRjKShrQMgWdtWrKFRhMO/1jAqHQ/PKX9
RqsHZifw7BMJlap5dngbXbkkyMCZkwOyo2uTjiFKQKRWGHpUgCAiTdoy4BNxR47vkJ8nbj1nhC2I
PDQJ6no9BewgoOA1wDp3mEOBUAO0WKpHj8I7DbSVUqUe7OIrpdIqZIAAMOhCXbohE9y95KTaFWFN
RuaAJkWN7q9Y/SLiwa4b3IIrDQEzxDY2VCRVrXTeryjd51UVjgGzrDg4VNeNd6h0I/JC2swC+jiR
LNpTBSxObeP1AIRv6L4lmN74Se/8ILu41JKaKLmqkQ3RHcHBhjsHE2FgcXJhRpIh1XliaNyi+AQ/
bvVmr9tuOnwgHETLoKeqVDG0/vgV8DdJa/IX0KZeHntk70A3Z01Q5AdBthyXIivOsK+RTFByGGkp
6f0ZXb+jBjqwApQ+MgXLvl5Cm70D2b3RhioYZsjg8/dNov4QQ0wOl2K7hm2qivu0G1XNcm/H8zkZ
0ZEknWO0JPUatQl9vb+51FO4Ojn2em1bWTKaAs2sFeNNAyAs8ObNovi7Sz3t/Oy03x/XBU8FtM3n
2uJSuXlo2Msgv+SpfjjO317gU7ZzW++szWaWJiO321a9gXQe5GZelizzQzj8tsxTnnPTH+tkZ7KM
9L6SAFa3y05FI0tIr/S1S5Yre6qnLMcoNidtm/ECm+hC1/JoAPL2hOLL31rmj9Tm9rD11NB5Klwq
gm5Mt4ZZMzyJv7uOnIIvl7+q3Wfrw/qSjN7ODezRIE9j1Pvy976RqmjfV5kdT5Xz/sTTSPuYHjrm
zVKu0JRiAk9r4/eXJ5/gKbp/2RGq8nRhHZLTw841jhNYs3qFqeml9iIeCr+v8lO1920Z4/tDOWZq
z/Y2yzzCpPcuGQaIctrPZRnG7ztOVZ6ig2OsL7pp8/LeEPjCEhA4GtGBO6rktZU+0FNsSNxUtxSD
B1KHU5RmI7cq4z2ZpJW8OTmSf34g01RNw3Bc0346Q/blmN3cHWfoXH2EbG6jfveyfqU6Y5a/9+bx
nTpPQ7/hVLbbf44V/7OwI6/6y24/adlDSS12O/Sb4QmZjQKWKZH9vKfZBaqg5Dl//nL/XO7pcN3y
1NxZCs85FUN5EFyYrY0RHi7rB/x8Vf1znafjZVwMa6tmfLgUabqp3FUWiFaNSXlJ5qT+UOOx5/+5
0tPR0nbuTN0nVy5Fwc3NHZKNzBt9gLeDWQYKiCGIWS95i2VP93TOEt2Kz7staxZ+QVZl+QPpWpMy
BGXfS37SL/vSeTppaWI4jqOfJHAoPoPNNg4FoegAgqwUAms8Lnm0sg3yfOLuu8ohlduYrmCVS/ID
0R26gG5Qsk7ZK3y6is395WHHNzbIqVU0XK+LojFkhUd1WPYGZaf99gafLmPtYMeXjc63UoeMn6aX
4EHOV/k4rYpwPCx5qLK9+BRFNtpana3lUkF0BWVdRoDgVa74WG18pyuaBjKkK1mz5IO5TwEkizMj
PZgEEBkwizcihJJ/oZEo3+OX1+g+BY57oqtJYfEarz5RKg7uMSjh2LeJ/fc5CoPggeyG3ZBebMkD
luwU9ymUqOp6o1oFRyANaCyGb2uPei9viSBqyUoln899CiXGPs2z45kmptGG5klFcxlumLyKUptT
EykymROUrFmyPZ9z+v1jYz0qlc8Dfg8e9ezt6C8ezGAAoAB1K1nMKPmIT9HkpD12rpvxgFn12EEm
aQ0idePn4StTFaapZUev7Ms9xZKNlWzVm04sAc/wdmhAv/FfxnG/UvZYZe/wKZYk+saysxvH7hbo
3GkZpruCTJ4fhnmzX/IKy57pKZzMrnt9f31w3KiXwRdR9dIFxtENQEDp5ypb6ymcqKdtat9i3p8N
VO7oHRqCa6m0HVp77qjkuX4PI9Zz4zIxEtVKLfahkPFCKcHENwI0Qtkh+z3ToonDHv2S8DxUw6ns
VF7gDRGSByrkx1WC1Q7TJxhLrp8BWaKmrpxpsohK5O+Pqf3+Sq3ntP+2fhiHVIoYjPRwRtQ+dtVz
Pw5R+sBT8GWeNBDZQIIneWPOjBZIWSz7fadaz3XA9eAa94tc5zKO2ZA5Y6/6OReGkge85PeH/f9k
z/+dGpEof3/Vp/yxU1WFO9ZBeUvGP9g2+2cENEtHIz++VkfTHVt3LYtGxPeVjhX1sjlfj6SVRfXW
A6HpfbwCPUm8VckjlS30dNRnZ/c4S3ZJMpoo/qPezaKPF0bHjW3j93W0H4/Dlwd6OuZbO9+mtxsP
xLQ5dMHe6TWIa7VeBw4GJ+PVAAJ/Bjyk1ErvO/kqf9y0X5b+49SrjzQ1D8noDtQhMpv7AORh1mVA
4jcf7dLW48+75J/r6c8JxOF41CsVHhX/eeh+Z//l9YQg4r9VAjsmC+m2YrApv28RPU0fh2S2J4Fo
8Om8tLnx4TT8e/fpl2XkBH4JL1vjmlQ0h2UE6/WIg/c9RxscOMK+IWyEsqtHUoI/P9Y/n+o5Zbge
Z8bF3pIyIG1ng3hD+d0nZ952Coha/d935c8NwC8P93Sgb7NjNpPtTyq0r3dP4TZYiLkWXrMlgUr/
eRP+87meMoXd9phllWsss1WQ6RD3QOjR7cXFLaRnSs8VENEZw85K55NycInIAUGijqUlmy+wShAT
LqMj7Ey3VvIWfgyiX97CU7CJr+e4kl343f7iFeAIAscSRVCQluUDPflhv33gp4Bj33aPvCjYTyLv
ltbjVx29Nn8bAv+HnIHg92gGbLk0CJTtq6f4Y2QS6S7rZGS175AigDHWZlCeqSOQf0ayu+xWLnun
T0Hncp8plnbkMYu+0jgTd0B0NHQ0U8a4rlX/3ge0niKOVmhWtl1v6L1Brcy8ugy48YwKU+780qvp
50j+PzvZeoo7xxsTy6vJYie4eljeCPLMAdpemq39dGSY61hAAxzNMpWnnXK5GPb1tuWT3ZjwVbx7
MwlhiQj8x4G9iwxLyRlV5Qc+b03NMhyWshzLNZ++ma7Hp9PsfjyMJrbXDkcD0e6DVNVCCbNftkE+
gSK/LPb8zR5KsUtdVRaD4eN3z0zvR/U6mhmQoy2v5WHap3hDgDic+pLt8uOLtUCxWLahmfpzxni9
3g5GcdqAEfcqKByPeE4wCjkQD7TDo0lZkC1bTo7KlxvknipOutEPB8IL+NvJ26H6qDGBwi4ReCG8
opKn++nkaYxzTD6honHKvi+nn5xZoW5YTrZNATwBUCgYFpy/aamW7pmfTsPX1Z7uq/Ry125ptj9Q
vhgMW2CXQ2IU6FVpni/n6o8N8+W55DV/eY2JHReHy5WVpAuCsBxrIYKEtsy/0AP5KVp+farn22qv
xY/KgXd4rqKDUrdDEI3szAeulTazu9Lo/OPJ+/JszzdQcZzN3CPP1mxve8xEVc+jS1DtWPQ3h6vg
9x1i/PR0tPlUx1UsR3GMp7tATa6xnq/jPRsybeUTxqs3uC0PpqmAHcGV9dYDm1vZ6iG30YCWEmxD
vF7fQdYiv4bSEP2gM8C2rK4XSGdhe4HdGCJEjROV+O7lAh8u/P03ViXyPH97y9INDTiAbhMRv3/7
tPK4m/e1hhpAlLQs9CAXx869/invVbuxr6tZcBxhioioAWKcpSH/pxP8ZfnP5P7L1ttv7ift6Kr7
EU24xqOlB1hNkiKIsZMYvhiCsf/9iXmoPx/ZUhxqLIejbNGT/f7Iib2bHR53dcdHMhp4+wJE3bb2
LZVRejhruCirwLM3GcvMaPMYeEoH91u0fz3hLXMP9ksLwjji/E5gQZ3qFGPzPTM7d6P2gLeybe5g
Y6BcDLwX8pDFoJ8QON5316anv2cY+0JDr21DvXbtAIGruQNYNaiZbMICTUrSMLh9buZvu5u20bsD
4DWqahOMe10Hnjp7PYy3wbkBCJ9EWYUCqGACjYbP4ejvqgckjF9UhC5cXwVTwEXWPiE33YRGjIsB
GhfTA+yS6E7zY/xAsS6FSXhApmLGcXCBrGVITTPh95zOCZlyHX1/DajvUYN5KzpcFzw+BG0G5BQs
pvmqDLYRPDYMxiHyInxxJrXDO55OBKYw6gd2jgAU7OEekxkwOrsAg0nYU9iljECF0teditLwOVwd
EcNmoYWOZQhUk6yxLOBTPar8rJow8ZQFIhI197UyQtQBBq+9RJHgA9AzRJFdaPd0UMrgMz99YaAF
QV4GmKswm4FeC9+1sx+LpCBa+Qu4wE00kVCZMOswayNsrvIX0Ok2AA10jD6pnsxxhvwPBizCEAie
CIUc6f3po4/jRf3Gr4w5Kk6wSLMo3XR1RJ7l2l2JTJ8lShdYXkEp4ypCwdKJdPDNcZRGoNVrRX/z
gj7agD4XD7MDI49NEwNZq61CcliTdYgaGgreII1hlQT7RtwEcNRRAWH0gdZjLXYHDS0MeGQpBDGO
gsIJ3gj6wnWcxwScbE4BcKCae+Pqy9dCYoGg3RQ6mB18gqQzYaqkIVS2MBfhBneJE2gOYH6Y13G4
gZNxeLdhb2wgicEKKb1nfjjs3w7e0z2jpcerahQPqFZtDNi2gE/zwQBtrG7cSVbCY1v+ftRN9ccV
XUs3LUO3Vfe5Teyui/1sm+e70bXKad0MEM2xqlDUkHmvH6rHaIZ2Yjvt3kZFO2tvEU4GStPIkG1C
UwoVIaSz5slyA4jFs+G7n/1tL11HiRbYRlXPpurVT5F8qVsnP1vlqyNEb1zJ2nd9sEEqAPjPIVKH
muJjhgVXd04XrY8MhVp/LHO4p9DV9WGGeRDcS+T3AYwDhUdFTnTL2Chg8YkZCzA2cL2Qmh8V0ezt
MLGHYJeZe4N4oazJ6ofBdXC4V7O3HILBNTgN1zvP3foqmj4fTi+Lzm2ciBoGsnG4vFcJKd5hhEZ3
cIQNnKKGVKCL1Vu3xVVCx7kpg5lk+zHCm0ujl4TxkFLmxQKmjiocQpQQZuCFNw64d/uISsScEEYm
V0Brm4ikoYY8U3iDbnb3MQJU/bXdioesPb5SZPYqnU1kIS4YXZHomIiCwwzp+Vt1U8eoyN/HiEqm
tVxwPruGNqbFSAWljkGko3+3biERhRCeyPoJ99FtN+DRvYtecoydGhMN5EYGtwn3JuoQKtIhsFMB
zI8r4uB+X9l9LGVopU8vDAlO3q0J6Nm/wOKG44oeTHj8dJ5pb6CkIeT7gquvN15TuxVY24qiExzi
1X6uRzZCeluk75R6ivoQxryIXwIJv4KiniJr4aPhCG2eKcQ5iF8UvMUfVSgtOboySuvaEynZeLKr
70Y3UVmFs5Xh1NC4ArnHzY8sGUZjZKO7ilhIjmF0BYkUIbeuIEp7pw8XF6FPMtfe19r9azdfojzn
HyILGTAMQK5Tm8kcDJ166+4tdmh8QANwiZi1cc9EHSJ8zRE6H1r4TSIyIkq6BZ7BjT1yCdw/xDrx
UTj5rxvo5mLohmytv+8z3WhVMKTEtQMxBhXQqgtlXmr4EH5nA9Kpg4HOvr/hAOMfucFoHKkiGeUu
L0Jrm9u8FgE+Ca/kFtjTBLEgJClgFSCgFs3mObK5WCvuICogxhbkdSw1d1xuZAAkhTiMwupp7JAN
E7E7YVPfjsQ2Pg3igRCExWsDEgE/Pm4g4Qt/ttKFrTjrz9qPrqL45qjS2ryoyLyvnBrkdM6VjVqO
LYq2MfQ6yH3VU/08MBpFozJMWxyo6mx8guDbt96g8R977mo2Nf3z8A6V+l8ALv6QoVrKlxj1FBWN
4+y4v2l3YhTOjicUang9HTolIbKZURbCWrhUUQRQS1Pjz6byt9zPNhXXFiyarWmu/pytVrZprGab
WT5CuybTXhmTtIRqr8JT8mPYodjF+W+QbCpx4E5ndqCRFaBb0rvXQXhoY9Os7/ad/Sw8QUzMmUNU
gg1hAcVf8HbSc8Gvtnmo7tp2tQd55FOqfFvLu6cG2f8iRxe5u9sGL46B/Bj/3Uel7YDQA3x4ZCcd
8Qq1I7ezRhaO/BPVx5s3z7ahWYE/1XfCGzdVjxQZ9eGjb2IC0pzNEYqIXCMwFN/m9qudjv7ytmvC
GgH7h0T/u+j/lWXQf+b8T2/xKYPe3zYPVztU8tEZaX0EJBo5dq8tTX279mNonEh77IKL0TVOYXKu
Ep3PuY96WsX1QS1+NHIsDM4jIJGuP2OHQTjOfDOunTk6epjktdu9sSc7uZN7dTCvv3y4pr8Fpb4t
SYtV44/qlipJUShcTEM3Vd15ql32j3NWFA8nHylvj+34iqaXid7cFhOP9iNUD37lJYtStE+SgWKJ
gzWfGk0a9LEQdQJCjyna3dcYsvGbWn7FqLtO425F+0s/7ao1CynMbh5FFkoy3Bg4RiOq99iGXC0K
QjgK+aNe05FQs31raPetBVQ7xH2CA4R5UqBIWUIuHBo3jE72bdUI1LOwMvVqp0rp6Fad1qybkp0W
8KhxKT1GRSvOxCcjOZDU3tr3C1RxNB9sNGm651nAuCMd4+jUgSV1nK9OSBJaIUzPdVi8kxceXxFz
QB8zUttocIaVHCJ0dBqf3mCIOmFlwsXkNK8I9cReAxlnZIb60+2HTokOC4mYoaNREfyey+jmH7mM
fB9VMxXVUBwXmtD3siXfVC7bm2rmVGrKatPcM/k7RJtq0QF0fIgqw0Lr21SaCLa4fkUNbuvoQA+t
GkMCZh4BRuQFzZV6kX2sM++R0mHDJBS6XqTz/1sJ//3/EXZmS45iS7N+IswAMd4yS2geU7qRpZSZ
TEICMQh4+vPRd//uY3tbl5WVdVVKsFisiPDwcCcbpdSR1qaworoxJF+o3XLbL57OB4R+cFTJNhB1
bjztrCdeF0RYjZwqxdGE+69BmtCkviJYMYJ/0awrfJEXlZm8m4n6rlVDGhGciNEiyXruXr2vCdsG
ACpx3qgzPk4mOjYZwkFISGIyGDm8DibLiImJF2MDejI+JFoE0sh+MwPodERhw5rXaFGDbz1kOxWP
SCHWlC+pSz/09Hnaa96ymDMkVOP5I91Gwcq76biFdkH5i16iYbgtW08s5kbmTvK98dnq+gzi+GB7
xpEMJJrVyBojszBVzqKy5KMS5D8VZNttti69a+eTWAgfzhuZ2kCEY82huEZWyL0itELuhrnvd+2O
soEPBvQkQsc5mv6+bzm6t4iBrbG/rn+lUfy1uTGD/aMoo+14aERk7DiFo9FKhkXisahlT+RlYnUx
k2k/0wfaq4R8XoH1k4sBNUk9bIjVD0KcVhoH/ak64Vc/IS6PMv9uz0DypeKWT5l6gD/ArK+Hi28c
pK3DTPObI3cRaeQaxRJVxlEoOcvszeOgImVOxniqBFvnezYcveL2/cXkdFRbL8lN20D/Uad6g+i4
jJg45yx1Jho4L0rhJ3OoUMOzwIjZNpAWHjZk9sfCoIJiQo9e/LKUrGrd8TQXuwNZnbk2mp8Pcsl+
NKr2TRA/StCyc+U5Ku5Mly92+mseY1So+UM5l/XZxHT7G6YZo4p/WB/MX6KIjPbVXz5yQz0+8s0g
75NqfHr92iGxF2xyxEcq8h4B2g/ys1PcIFCnEtAIRnzBMddmUP2FXTQztlr1P05YWf4XzsYbrEkT
3WQSSFSkyX8AD6YhwjS+vj97kp3Jro7QZhokR3mtpQeCKUg5Rd4nC3g9m7e9QtOvVlev3Kqnr6VI
sHv+tuq2iF3mh47JLNdsc/kM0yfNBnOpMLzuJO6zv5OiZ278lYu2gGr108lfvjzx8o2Myk1Yl251
uOpzba2Zx+t0Us78J4uEaJU+Fg1XZM/qeb3PgiFEkPNtKS9vID/C3RQdY9H5oKLhFscYsbKSqO/3
WyZ0Z0oZCIvv9kIsFpgar7dP94ANKOLwZmcXm4pnt/6cYtVy0Y+F66fStXDMSx47vOcaOpvPNeR9
HKBkwWYo/Y34InofBO0BM/g1SmAdAkvy27a/XqcmbG5/9hezmBT1mYeIM8PEJnCElLnRH1Vwwfz9
BamBeIbmRzAO2JIgCPPrlrCqme6r8SrUKHFmow3oRQ2Iajp6XTqp5IEDyIzfIzw2KpJRywlun/gS
ZiL7+lQEiMJx+znq+MAdto46Zg9CmuEj5n/606h2fgLAQX6UjP5loyNQhpuj+vQYYe3R6PqKMcW0
zHMfqKNXDVXF9UZZ99+DhPkvaGvcYYoBrAWwpRvyf+Qi7VXvIwYC2j1qlmyt5i+TN5G4QLLG+Ea8
oXp72Z+ASlK8aLIgxgRFzv1hZb72reGLilfwNFZvRMnGqpYZlgcHtK1SKyWRDZCVoahwU9bKh+gd
IUWboFN1foe/wuv0JqunumC+JA+L3sVj55meFEuRLJuhDmlulF8Jdnxk8/lWSfwsctPBJTT3kfsu
bePq+xhxCygdKoEuBMZYPywbRMUHXLQno6NmHB6GcRr8o7olKCHijTae3+9umuHuhR4m1/Q/Efh/
obngoTqjuLo5siWASP9vxNWNtixqnMz26m4UK+M6aaMqaNct57v/SQj/FxDLlxlgkqYqT8SJ9p+8
jCzKhaiSoEsgV41ezOrpVDar5BjOmgwoBjzDtXFktv33LfNviOSf72U0UZI5k8z/ZLXJbyV9XOn3
QzSj2e88COzYP/hoUVOZ4jvra9v//o1kk/+/hTUnsihzmzJTz/+xsKn6uRaTBLbUGyfs6tjOZaYh
JPR7sMu7q0guec1ftBR2E8nJvl9oxvzVoz6GnSGOgDDusEqO4kZRQ8KNCVq2m+yaWXtWtsnfKJSH
IdA0PuCmg8TurSTsucOKn12+wTK/zS8ZvOJBVpEjBpT+FGsaVTM1fDqGYk3mKkMZkzDb5G45Iipy
5la/TCJdEW+OV9HmuULbGhUOY238cIieu6szBX01IY/+Tk6vC3Vl+N5PrlaH5uyP7gGQ5DM9jJYL
FTkwzHBmLc3FYs4Zr/wN0IquTncimwj50yb+HR0/wApnY/egghvNmT6rxmlwsrWvo4HGrrwd7SGQ
Zv9WAxMGgwl1Ql0xfOzysaidJ0FHX/YY80FCM/1snvNsKXmx/fRMPBvQJdkjUmNfBsfb7709gJaH
VsKsXAL07OW1vH6xNDmg+OAwBOagIDAytBFq4X3vmPnpCVkqyj7pwfzRkeJ4AXWmmKoerxtlli8f
jrE2l+TP9gr2Lrot0xc/RDzywHKmvwyajdNne5FRMcgX7iSo6E3emH6IPcHNfCbStvq8M/m85/Qf
C8X+L0I17ysPitXDy1ydJ8ro0RKTn4WyeEyFXbat959FvHoHCI+FHNcWwfJYrz/+MMVoF2eSLqxP
2SL3Y7a2ysMZ5t20XeuYBo5///LRPpm2p+s4dble54tkO/Hi9WMPX9BDVmVC/tXbaJqmf/iAk6N8
k/mBt7S3/Df7zf1oMfoRKmdzCVAWTi4dqn6fu4zLujZHL2se8d8oJnsXfrutwVXh5Y3+NRJNKDt1
VokZDJLcoDFA+CibYNFwoYNQQiH/VTNbKecCKuSdJZ3yQ3ESzxKGvDQpPrMcEA6kUgj6dvpIPFny
NMGq8U8x9nWzbFX/BYGfcpNhCBRV6NljL9/ZL74OLh1sFEzvy3EXr9nFuHIMzhPJ59bjnB8s6Ta5
iY2jI9Xrc2k5oTVz3/hVoZJ3yi6PVYf54lWwqs+i6ewYSXrMS2hkfTwRkSDG7FFnQnANecrBUvWt
KTsMB9I1iQZLTywRPZDE+mhWTGMBeUdkIappZwSatHhpXpPP0jN1J+LgqadA1ZTt5mCe1LlchNLg
JY9pgVgbdSFxqQtlxLNAVisrmswoacojuWZjAMFzqix1r52qXhQABpUc3fKG7pZ+v1IRmf4rdxSU
OL6j0uZ4QYNDYtMR/tFVHv8xNpzIuo6KHa+cHf82F69qe01nb8W9oh+luEPkkvKKmyY5PQSvNWcJ
nz3vNxWjrW+rymYSvsyR0yJRVc3efDaZSG+3qHih7nSZ7JO/GqEXmd3PZMcGnW3EhIv5B2f7d8DV
IGjCMLD8187rqR4mCDMUrjAJ+MOVqf9NecgvTwACkqX9a6vNOgebLIS/Wq+g7SDDVUT3nq2Z8yLG
fAuyckjgjHOcNaY6MrkZ88woqfYe6Yrdo3fVOw1iJnfV1V3GPCdbY3pdl4vKzzZP0B3VIz1kqDQR
saXCzITaw3rsEs1ub8DBmU9e2JvbFiigsuITHoabu/IjIY52td+3Lowuj93k1vjSvJ1ryJe858Jq
8iX/4e26bTav2XPHvmenXqe4m7jmQZ6+A3XLBw5OBw5mWN3JmL5Dcf1Z95IlooFLeRDWAVopKOEn
h5pk9RFifE8+LO80lJ/0ReWgCbxP6CmhTFh5iCWtVJxW19iwkL0aq1FQ5b0dHVquXnqaXO0kC4XP
8YW4u2Yb51KxqC95b7iKf9Rf76cKySSeX21HSNAXdku1gIDOltFpv/Ee4WedYv6Y1v/YB6gYYGq0
McevNlYFKpNoshzfs/dGOyEwRIesOJI97tCRjE/KxKo6n7ewewb8PGfD++1XMNk/NtB9UAQfdCJf
YBmj40t2fgR4JtAo9nUXI9SDidkoOn0/6ekZ5tgVJJjkjAoUoMhXhEaB6zhbzVBE4mSrrYfbcKIj
QE72drlu6tbRz3xcTIXysg0UISDAfQ68+zLH+Ia6jQe8iGY0Nzn16lvNkixN9x2CjhxGI77M5sXc
cvXp7XGLvdR747AbJrN0JWwB7y7RhbL9uaMW9TSUbAKQCve1wPw6uM6ThTHNfWrXnRTEXsRiCRcK
hGyuI443j2OcbsjE/1DDGYple5T+HuVdEzyV/he2EMhg4Huf+G2AlAiILs1SYsrTQ6VSW2lfKK5i
M4D4XxMmSMYKM3UmbIQ8jE/WJ7VMFLMwSqOGxdPEBfbvv4wVAl07/miye0hKx6YBvhCL6t7OfNwb
HPIAKRhtuzmYYQ2iXMngslX/IX/F9FKyN311k8zjE9AnNMYlOAVyqKKDGilicf0XNpmksRBTXh7w
0Ez7Uu4SgfkPBLAyLeH7GtRhhltAyIMnTNRhCf6rL9RwXDREFUazq3yuYYg1+FevDZsDgdVWOeuS
YE909A15fm2w+3wxFU09myPrdBidFnCqYFFN64nm09ewZDshQATGxhSlMiX8Oao+moav5dTVl+zA
IniGbT8t8TbZ0iuh5nmH1z3yH6HA9HfiqsF4rKrzh5PuzGUXWdG8KZ2Sbcz98QLgLkcRCgC7niwB
5ryrRxkwQcC+v5uX5m4e9AMPuDr358/Z78/N0+tYH9TSW9BOutVjhzX3dQ4h4UWbzRJ/qnM9YyU2
2tiLSebmt8RdVKqt/fBlQJH68nEakKMnkpGrnV+8vbjRQNumF4b71uU1yztrFAv/ZZT81CzMm/gi
JWpXOfJbTMxrHJLNBpkTiGAUxBOsRSYfrsoTtK2IKfSxQBxv9z4b3xOn3udbQpQn25Fp12wcbNXQ
0wWvwOcFdeAHR7LpfZbpl3IwQ2ned44e+dn2iuTuPkaRm8aEvGE0Z+wQ6ruBQX7U0j7oiIYKt7CU
I/DtyVRaZ/SBzmjj4eCDq9ctPoAqItAwnaz4Pj4DUK+fKRtAn/3znNLWHNw40z2MpweaGEnQXHpy
0vpEoO+CmnxFRbSNofpLUbokGCZwLmi0gOMibVCHBOQ6lYB10PNHhu13ctNvKdkUOBce15UFAKx9
XzktDBuZ+4wsAUHVn+KH/xWTDu2VY3o2yfbY/MCJ77mK7H2AxQlkEuzwjuSGaJCabjOmDXa06Kkb
ywUMKrZy7aobAUSEzX7nKRNx7yAFMjICT/dNnoAZZVHa0ToO4ghUoTu2pf0ZPIMeO9jgt/LFYT6+
hJi+XDCMBvLVeFwzA0EsdrI8LWiprOJjPq9HUQNQP1+EB7TkL4N/UrMPHIy4XsdoYi+yBRXtKTrI
a4PuZ211hau100nhJghvRUGmOiUv9yqffQ7iIf4SF8M+CtOf+Ee4owWXbVFktF8LAyI60CeUgBkv
72Vykg/Gt2lYNdRJw5HmeVBPe7dcmmG7blfiIgmVI63ps4rwL26iv+2a+qF6uq9squH6MNgZ9y+R
97gfvNiH4FrYJS2Ru/pFclPsi598i2Nc8908fZIcpPDQuHJrCoPkmNGAQdKP6E4xj3PCHRpSsm2Q
cOSh9t8tGhPaTJvF+wH5ANEtmRMPFCgY7OPqOOE95+fdZNaG8YpiprqkwuqRbKu0Izq65peuYOHj
SMVqgsYyCTlnV7wuP4cod9QMoyVpduw37/unW7Hbn/1aFmdCaOSBIu7f90zxcsSgz++3w1vylm3x
t4eMgvEHWedlErzP71V1yVSrXlWmHcf+q9n2iPaSNxHCeClw+5glm2RGS2FT0aMnerKDD+9TchDB
gXvnA0Hm29gb8+ouomMeId7oCpFXldNuQwDR3QJ8zXSEbxrUPP/rHgHji164YLwPRjhbVyM19cwl
tcnCQNNR2Yu7J/qb02eoklpI2+dNftrKug4MAHf64fYjDcr7sExRxbRfXAP3FxAFN9mmWgxhiY3d
OElCdxP/o3FL91PD2yHghhVndNbxxiIA9nfMbzhXJ8tWH9vxOc3Uh8uZiYLvIpnrFI6KkxzMbbx6
rESoKpymi7H1bi6L8E3zf/uGVJQfSn+APBS5W1IC3aaxneBWNzcvYypRIVENRh+It6f/XqSzfopt
51FGbOkPEg/2n1+E0G+UdjWvXAuzYlkf9dgecIFHUxyZQCQfETK8PL/NTfsnqZbceVXtS4wO33mp
OlwKY0ugnYP+Bjhn6Xzu/9zVgCg3sA0oCokEM0Um7jEaXc9V4ma/HN7aGsMmWkuAnIuaOIiGPcs6
p8qXUB912PX6qp7YpjlDDW6HksoXbPepgM/j6wby5MAroUSgjfmYfwr6qR0W1qBZiOQesT4QSa3x
LFpk31SrW4qRz3dzrI7lsd2bmS13dluM1ZQJ5il5TbokavS/Y01Eg+jh9DWdCqf60i9SbxcxSbld
IjJ87JjOQxiSRIym9FrZVfN6+dziIJf6RDWCWYWUwA59NY67xKpGkV2gzuLS7NpNGuY7LG8QCNxI
x+J7QMMV7T/ERMcYCKbFOlJGlDw864VU6em97KvguqqglJm390/7gz3QGXfayIn+ccriggaIZXwT
x/MT/1vnjdYqf6acmKpL0GGqhoHUhF4K3Bf6dvjjomhMNgzZc/e4U57l9IfgZvyp5B3xkZ8kAYtN
m6PY1B0sDWkqKaS+P+m5X2abh6dj6Eux8iRe47Py9x7X2aJu5/c3XFI8NEeTBtgEgqVhYaBRFvVy
AEOJJyIztCN4OkKzrd0Q0n6JlTWAAr0tyI4wSOAmZNNBGjsLnFxG4yRxQFUgH5F2HE2qKxuDVOPq
FDQlPk7fjxQc+Eslru4PB7FX6Wf4GlDtI+ZtEgR2NgV+SPzqrNeO/rNnzp0M+0MuZt5Oy8KrDp+Z
/pPpG0S/PeluXDp2Mwaw+ysxW6nsGm3EIFmB4HewFWjVq1ZCPXWuLiTZs2FidejFlg7l2/truLd6
oDK9j3Yr1xPjWmgroju5BlfwEKrhzjP1aZYFHYvIP5tKX6+Pk4C7A3iLLv4rcj7FGK92aPNEcPto
mOlW0Thmii/bXET8EkgZqbn1cx7fTcnVkQq/tdPs1LbTNnWBnFmisf2NT/Dbpj/T0ZNjFh2EbJ0i
zowuOGZMOAvQzsNWiOOK9pbgV3w8FRFazJKdNA51GDkEz2pbIWudOiYC97dPAGbFOQ18kcBMwia1
WXDCdKIbPeeqGQ66p8pT2dymSIJwRNbY0wVP/E3rtaB7Xe9UYDnGIoOH93CK57EufCyP0ti+Vv4k
nb0yL0+WZmdpuJ69gY8DUswexWIsoN9B2l0ycyHSRsjDFKNinN9RR8iDlqyeVWi8BvMDED1OGvxd
ONr/pMIXaATRqx2svg3qwi0gocH9wQyBqMfCfsZCOP44eh7Eil9Bhugd2pO0M0sc0GiOtDY3JExg
ptSx9+HfZotWDmp28tOjgFZfJx1PrHf40NkwJzFei5P1pFoDez+L3USnmT+vEHFHyD/kh3LCcz6t
XgddDoxkSe33+ViPcsZpk3Rg6wbkGnaSbleCdy2nGXA30MDbrcfS0yMNz345zV6zTrTUZCpgHsPs
IGGOROrOCTDpx3/PodxnHrfMLYDeVNvot/kSxuRvWGQoPcMxymaVuWooa7vi/nwtazUUHr5BJdle
MjwscWpI3YRsvwyVyfaVnw19da33A9OXz+D9DmUxNMkg4LkuH01llfKOFYibg5SHVRvqRDfMNf/e
MSDPVoKG0wcVUj7FDooIjoFVejBQNeYSNUeFxEa3SKBYmKeN90ldzk+Z0jbz+GeVcaPGIjypwzR6
eBpB8nGoOXn0L00PXuq2oQKK/Ja2VXaS0lNDBqBsq3750qeaOXvCuKx9I730w1oe1oK0f5krEZV6
ZSvk/rXcvIB+5U3f+E/d+byDCj3zalYafgq/EoLqy8s5orIglWetYXf9RQCJLve4H+Ik0/09zaVG
cEBfkqMcB6QxYNRXNwNQEpIpn8dKP7Du5PEhx576IG1vxI11V/zYxHkVoudnilyqiFIYCMTus09D
PHRP+jGLlmYW9A8v4fSBv8fRy8QWbpdioFTOA/sajNnkxk5oi6BeANgC+wBRbtX9iGuj9ypgF/JL
3IzFabpUh+DxmD1VdpQjMsqDmC2zYbsr1nOmp1MSvSlDfCF3YFDIOHbXXkYAhvj7XghUiJFfUsrS
inh4Zm9rMUaTXkakwCPg46i9Wwz2Y4CaaBFzHpo3QVYBzlg8kzU/N2dS5zxr72HaAxYAOL8+x8u/
PgAMXB1pe9V9kVCqnprN3sz1Iglc2LkxLatAlWc4TQ7GqFlbSVZJewT7W9ONobuWrGhwvTrwPj5e
arol3aCfBEYJh39iR9AjBi9G21dzB9OekOJontrMtZqPmGbCqpzAE/Ei2UEU+Fl5hTg1mOaAQibN
PpLDM88/Nh3A9uGopSc8XPIbmJVG6kiDNaEXiiEXBUdvtVnw4gNBErDcQv6NrNyWFoBfBQeo/2DZ
e5c6H1fsHiVoxeWcKf601QBXjywO6rZpaQkq3Wh+exy6V5q7qS2IwH3uBAkMvNheziTxFMWSMqBM
L+s4GqyRYUk9xcwrjBrw7SWcF2I924OtUk0R+vnDcBeL2jYDrJpK+H8RYt8LE2Ii+TlCSn+YL7Z/
fReSeEQt3dMxKyib4GVMmxeURs5O4XtEUxiSvJf74QIK1rRWDkf6R/qtwZJH91a0n0kuNriyQSdG
hCdzi1/1QI9OiO2q9/qJLZW2AjUZKgqWLkhRFPawGf7wLYHZJfxhKKwrHm+bfO/+kp8HLm8APPE3
JWAaoOj2dc3s8lxsBwx7xAQCq4YnSfRXQ/T8kWrqZ0cULQG/KpgGD0deEhXVszoV5rRc3AmyzsZO
wAtFmHfn9kxaIP/pQbYACVs28MURrAYyRjAfjf7HgfI7nit/zbd+z8PPaay58a0Ices5vrz48Ppj
tvK5bg6Pc/qzyJf6PIUg9PjNw2ib7g3a6c4TjJusBsgDfyDKIc3+g6AO8JtsL/oXNgcGSnw018CG
yPFqi6YGv573eA/yXPCaP0YjG5KC3edCgFWOUgIhACyARKcAFgy0e76OJIuTojyhVHxMcbQr/E21
Ti3IIuIJ5RTZUgw7npOWXkM48YR/r7lN7teFgMc1dZZbfXcgwMIsgiKF86Xq0XVpRhcS8KIa6JA9
zMtM2kvVwyAKHR9q+gJeCzDAX/6NrcK9hAK6hjQelkcT/IpOFN/6dItinCEJ4OwzZpqQeNmMXrbY
/Ibp5hHMdHwIcdCdxhjzGjFyhM9pAi39XtzbuwGLHRc+zE9RUMAqhgo0npp7/RzDBKQPwiwBgoO8
JwcWdFhR0XbRWB33HyclxUMPoAv5swjO9deTAn+cqHejtycjeiiQRTtYwgP0F0CwqpXC+K3HpMyA
Rg8/CqAL8Fm1a50EYp9GgTBqYavfVLqqYGU66JL9qaxuR8mdCCeNrGVMvrwXLnycx5WbQrPOXZP+
2YsAOuM20juQpz7MRZPOjkcHQu9OT/mobTrhUtR+RSuBBudzLcanvgKtKC5t91WJ3118fCTrSXyP
cG9CGJypEmOjIxeZ+Vf8c5kr6AKhs42biKfGcNfQ8yoX+nUWl3TF+iA5p7+fTf0lwORrjuUFPKds
nMedQn0STm4gupgJ9JgAabbY8Zy9GPePiqrf1avZS5pVyTTWAipzJd0UbfDQ7EYZ6R9N4goYq3Zj
8owq9mdXIyfu8dsAZJ7Z3AFcDxFZcs1+kMX8ZLvHHO78QAmKWwtTLFQPkWuMPnyeSTtbd1nrJ/70
qqUwKQF3B9YOWDoOZP+k8bHg8YoDsemREwMylLA0HAjZ5oSE0TZwwKJA5IFRC8MUgAcaBS+mypg1
Yd8u621yfv+mozmKPlcWyIjb3VGYlmAEP7hOOMxF+NmpYKcZ9oM+1NXVcr/5ZlPBwj1o6Djj7zJg
/2A34EfyhuW5YnzMeAuuxJjnGl40ODXm39TRqa+yWTiNDSu55yaWC39wKwhEew14D+DPLQ76j1lY
+YrziwMQeix7D4cFJDBv11W+0yVP5DG2FpMZkKNo3mKISD5gq8zk/Ja3J4PM4JPr9xcuHr6+frnG
BleABevjKJvyO6ND3rgUKtyKkvtVRuD0cnFBcVWTqvp16tbMJedTQQwfqdvBQYV4zxQKmRVnhTfg
V0fbDCMfTOpv1wuuC2EfTvARgNcJjsM/egVCGpL7i7D2keyu7CFbd2jVq8RAR5nYxtdwyCnHVBub
R9Yvn6e3l6PdIGTGYbSHOzx9+iPooK7hxDSihefD8NudKZypUt5Pm4V9APDiAq0HLRR37K6ISsfq
RKlXTl/7N4MQHKTofVBIef23jPcpPiwwNc/Q8K8MJmAokVh15QKQfuCDo9L+xSGMb1mGBSgAjU1L
JPtSz4iphrT/ph0dUSvWxmmkZrTO+eo79FBN5y/edL88QfPllb1Fp5leKQURUDIG8Rge5W4Lx508
n4fMvALtKFgBtPLBLRjgUUcTzaxlyJ05nsXz3m/LXT8lHoXdne4k5WY29sRWyjdsaoVM4AdOZjdC
VwxQwCuiQQoNWrZU5qLAvjiKcUjYMZ3SnqSb4VNLC5JNUKjI42CA1WDkwQubP4iQ1JGJw3yWceLY
MrYK3WvEKN5eDq+eLIXaGrfEhbmseNmIeN9toH5RqX8g/B9es3Q67IxLvM8Zalgz7cJhTI1Be5V9
hSkrnd5ub2zUVc9E0Zz1zk5A1+8vztvHuqVFcP0B9Lqu84u+ZMZsE6+yUISQ6DCFolnjr8SW9hmu
ZeRbd96G5jQ5S7vkdD1oRzAS6h7azXBGR4JR2AXZNy8+LyinB5NLGNBwSRXoE+aAvUWULejVgkfN
r0xb6U7v0l+cljNwgxjo7fKGG3KaeBAp4ChQlye0tGqLgwlB3ujGb+Zctk2vXFACk+Y8V+Wx+VNx
lYW2yUzcofoF7/wcqkOLR47ijA0ELO0SmvXuS3A7mCLJpilHUqp8bsN0TQzEZMS4yFuRI4a8Hnoa
8QyQ1c3DPBQZ5EuWhIx6qtYWODIgxlukICfvkHk9SaFt8hCeefwV/coYU8PgwpresMtoMa4DY4mQ
GTHFYWyBcQnVIuTIw5SvTTqnEVyghlJcfD6OcnV57pjy4PZwNTzt5dS4llPS6pAOh3t0fDPiy+JD
VqPOx4kEMOtht6qtskjgOhxQoI8YdABmMhcwkLZZ2stGh5f+ymRwgPuN0pYrr6m8lvcwJ8eeTmjL
VbOJsao9tXSk2uZ2WsnLsXAyvEKFIuCZwHeIqrJpgeHzUNBcTSSghM/UF7v54zV/aTy8Y/sE2cOI
QHE6xZEld2iZ3jNeM6l1i/YsQegDGP1Y1xv0TrVYkCqwOwck/XAKIRFsvBjsdi9/nBq6GNuTYyee
ajMQdBmqaANpHYtRV5Rmz8ZnH4nfbUYYtOin16TWv8JoWDLciUbZn8kcAxkUSTV98legp+6brx/w
tgMIgjtrMviAAezLTsF0JxaeiATH9wZW+JujjXbpWVvit0OHhL44pSsQVunUd3mRAT+0QUk7V7Ri
egSMrEhfpK6TzBvdiHSvj72s9M00NAq3AQMmelEVAzzh9gSy1Gx6bVPiR2gcP/XaUBafcveplzF2
sfo8AS5+medk2ELRVfCA1BmJcoraiRRvADGlfEr212eQye4VdVPZS/DLY/CHiUvgL6zcnRxLGk5u
0cVDxbi0UMPp8aHyCyEIO+ZmoagzCPX6Fdx3DXJieA8heLZBQPhocBJN/QneK53fvryWkIw+58tL
krPOtktdVXdfjAuRjxhzeLd85YDIKo0voBncilQ/l10F9b0ly/bQxgwy/c1PTNIR73PuBEctDmUY
q8wA6K5Kfq1YT5WRD0yhmIuoXkHDCQ7kA6WAUSV1rab3a7OOe19STq0QkCQQSAWnomIgUz1HqyTG
18QxtjiTQ3E68QiYRICmtOEvPqDUHyo9Pytm4GgsE3erpTaRMyoctQ1I8D+3lO+CQAOj2H1hqwqN
5upMlJMiH5Jq92H0q7KJIJN0HBnomaB62TWhq7Kvy2vsaYxY81I1KzLEcbRhKTA0pzF/4xg5CzYa
rxe/zTiEMCZWXA1Xzp1BzNZOSijCXm1Kv4uYGFmawlZ8n+psmRZeUcwfbOK0+H4W3z2oYH5rKQeG
5GeSLTXoTizhL1goCzdau4MvYkLAkfRLlOxoqEO0yGzC2muVXopfkYBTWs1zjHV0bpbD93urH4ns
PSN6v8A2q3rDqBpmmjgLHvUNbbjHcdSITIP3jLUC42Zdvck3oy5/vUm/k9fT0jhnZtfgMUwNc1EW
CwUmcxsa6/XzezLrvrvlaD/IeO9i1OuBnuOIIHIWGRSWFwwF61iENW68Tvf6CptcRz1HptfRXp+4
0TqZ0m5jOrBiQo7Qj8XmsHgvlGU1kzfAOutungSUr0vFZxYtfPrUfaHmS4j5YYFCupGvDYzqPuGH
Ibg+fB/MKRLtx9ouTwKOOLC4bNGiAzXHYtyiBnbGsUbcjzpXPz/GS+CrR9H22G+sADaPhyKhm+1e
pQ+2q+6zGyivEEo/yS05dWsNWvGpghg/EmKtKreG3fuLlI5yVWQJJlOodAvypMla2Ua3N7x40j7U
57GIY66QLumCEyonI/WwYuLCbBkH1HzazJvxL5miO6SWZv2ua3wAs/UVg/FxV/mv1exqNQ45T1D6
lf9aRBt4BmjWbV6rYiGczXV1EpcGs3pNWJJFi37Fijwu7Jn2IDv59LrCO8xl0OSAJS1NLZEpwWYa
/dTfowc0eZCDyR3s4w3utBJukR3t+/Pmc4vdc+XMO6ydOckFDN4KB3niiwblsLszKM1t4ns1G2Uy
gfrhLUVL3fq6pM4KiiD8PwB1DJ18/YegTh4intJLeol2PKP/IWgy+TdlH0kEBAqQCxBFjRm5/0sB
jvVBypOyzvcTvLImPy+SRYjAJB89fNNoprSLitD/9tthbhhzI4ERNxUeh+J5kTDHpDcln2XtZ5Iv
k4ddRxuxOHfddyV8My6WE8CkjsaI8T9kUSaTf9PAx6s2cScY54Rk4z9GhYyrOhSxrDObPwW6DUz3
6iWL+iYso03+S/f6osB4oETTsPwTocvJMCAAloiEcuZQEzbwsBk/2IE8uu28pEU2fBmb/o+28awb
OWkBrVaUXdb6UlqKq3pWz0DO5gUcreseOpJ2ltcFU8xTlJkXTOiUljQ4NGgh2s7x6bqiOwAiOa/n
/F8e6MAsGPRyJBCgm2jEDoovXL9eNNms/tAv4DIso8gi5QXYGAmaJqYc1f8j7byW3MayLv0uc48I
eHNLAiTobdobRFqA8N49/XzQXPwSS6GMmenuUlRnqQQQPDhm7bW+DROwf4oip6ekCnzcxEaU7MAr
4JXVZuJ8gTI2JyS1NFcs0DYORlxG0sbH46LskfHps+5/CecKbFtxIjiUHrIdKAXsTKj8X97W++yp
f03hCvoXbGS2pO83KvnRujk1+2JPOO8THemDIxt1Ls6G63Yl0cp9wIN0xoLE6fkC4mObARBYpo8m
hTDkYxKRqKB8ZvZfn+TFQoKASwWhpLQdMXBURDyqbIi8CGGjYZsfwgkCQ0GvgsBGk+loes8yiLeX
ZEW3Y11pmj2rTwrBtqPFA64M2kH0Nn1d8QqDOchnckh2Z9KNQkfe0BHbLh3noXNptYwB1SZGwVxv
s540uJNLqoOca3D+vqShwzR04zCPyHawLrd949AptdjcqnnlSkfBbWm8TJ9X6Zi9jy/Fxo/QIu3U
n5tPYz9pATL9qknykMYTJokrb53h3KyTb1SmebyLd+KGs7n6FNJE3Dt3LIbnymXyMx1rNbjlLnjl
XxU4O2AFsGX8cwIlahagAvNctYrd1JGQIGif3rwLL8xmCJH8Gn9R4g9tg7omewV6lP0ANJsykH8m
ZnmxTEMU6dAFUEC9A0cRjzQzvcuTa/Xd7CVXZDXGTvHBafB//bMZmPYf+I+hy6KmGbKETZ4eVtMb
/hsXZSikutVqsDUVTvRvi7giWvTEHxDea1IniD/4q8naI2OS9KkfdTbdIB1oCwh7guKDuqjQSuiz
Vy4kpm1gFAA9kkW+S97RTviipXzWoUMywZYLxbcL9Goc5Ajb4LCyRc6+SrLZ/w7ivOSFpFPbMP/3
R/xFlvn9WZoyRCyRcABRR4M2KndTa5MHnaVCaTmzmrns3rs36Vn96r7q9/wd0xiNVNh1k9AhdIF7
nyUHRsoP9yDfT+8kZCRN0Uz+YqYk5vHnY44GrVFGLc7Oo/pRPcYvIFZaUHFPeFAOIntAIE+P8kGv
DtruFr3Kxi5GS0qxtIzm4w+P46+3AqdCt1RVhGQx/fPfvnFp6P1a96PsrI378hooD6I2v1lv1Gv8
boEzLKIxb/LDcFbuQye/Pr9mWaKmSuQ0xLvvoJbaJvV9IT1L2YsfX4qB9MS3KC77qQi8GsyL1G8w
aeNbkjaitMlGjDaR8jjEJLFtCV2mUS/5IcRaOXm/5MQ2tFkb7LL+yQeNb70GuCY0ZqXwqN02/U2Z
6Ykb9+upreW/H58s372Z0yeZ2gzxVoqiYt2DhOgU0lvNzc/OQ70thO0IBVreDvlXXBxavPP9V6Hu
zc8b6NZIdKz+oVHPKWYZAwvHvkhPsf/FCSRNH/59W9Jfb4tXWAc4pFpkXf78Vg1RzsZCs9IzphVB
/Rb8rZTsMGJa4yrJqR8vUZky9U3zzv++8N+ex9RSkPCSzHMxxbsJpGmDRFSCOD0jYLWU7Ea00XlV
HBPkjDpYmh0pVYchpiukBp2QZSBl3RiWib/0qhPnWDRVAUdY9kNETZ72Hn++9tYfN3Y3hTal1Ga8
culZoDLTLpv8mGN0pVDAAvwU0wogdQZtkb9MyQOCSDdbz68sirI0o45UAGLqbJy3ElkE7YIT/YfH
Ng34+7vTRYNXgTSmLol331cmiYnVlWF6TmgTkDnoz9jcatxzbPlgvcgPCsyP1tUtTEooqZzF6dRE
h80cZ+Gq0FemgdLt0oYW6kfm/TBdSeY9K4LcKJtQmT0dzTQkS7t7Xy3PSOI6GW9nvZgQPqik0/8o
pzphvKg6G32j9x0kDl9bWKqDoIQ40n2nyTxOphqF8mE89yiTj9aBAkuQLCSyy/QHh4dTrdRsU/Nr
uszVeYxT8a091O90aXpVTnAZVN0ph8mgMXyqV0IwaY3wpb+Yql2/375uX9mu2WWv6QEl89zWM7GY
RKPRvb1q2wRploILivcrCRFdxYMyiS2lOcVS8veh2YkvA8lpNkXb+Hxb4RRr8JMQ3XRaii4SqRsZ
F9Gu+MhLQonzkVA/rc67C+o66y+16IoWn2x5KIq5/SmfCoo4RssOsXauUjUa54I5NwSHCADBzorP
PC6oDVu/fFXtW3WdamSgqyjeoWkRd0icir5o1HJVJ6fkVK8tuD3VmdktC5zJwbUngE3tgeWRs4jQ
zv13JGhk7RFUAO4aKn/5DJ2Nvyks9GyHh4eIveGw94IwNL4QgQ6+jBfl6uN2JH4M9+FEQ2y0HpxF
8a4/qiy83VooDzfjJZLdsvlhwoSBdD/UFdFgHKmKxeFGkn/9898WnFpPi7rzO6BID8H1ilNhFlYr
ypN0L0fyxU05LMqporfEs3Xi5zrWpLfkDQNmOzUUaI/PLcApacv4MZplPWyiPTLkLpvxb2ERxo52
SfYjWtiLJNoSfla2p+y9FxR0xDfiLs1SXy8STrUp4QI/RmUusfgkaFBTK1/2M+WBDiiznCJyLm7a
/GEYPnzpfawOBXG96mShDQnRm6YvRTbUysJ4r+IPhVMrjIr4qBpHzTop6XMOKq1wiBLd+p0lO1py
ah46omTNPuNsbxJvmnHCKOdXgb7azURm405WxXwcbZn6ABPhlK8/kldoX7rqlfGej3wcm6jtfNxQ
lPfDELfqVeXY9FV69sJs8WJCF8h6slQ4gUNtxVwm437iyDIfMaoUms3JZmwX8EHSaH7biVSGUJol
c6Y8KRwHSqppKpAi9YrqbMcvw6683GCvEAUh+E5mgsAM9UeidSfd/x4Etn9Ytrud1PLj9l15IrbL
VzjPOctjvfwqLwo5JXZyq7JwcBhb+/hwK7bhAf9JOOX9XqtXQr5rjK4nJacgN7U3WIrDWn+Z0HIL
b9ktudfY5ARXgG6Yacw5Xx5L14myBEc3HlY6RRlvzvhERITTYdO98HANaU70KnCTdXsIF/5sKV5a
B6cOgvg0dKRNQ/WQiGSJED+sjfEcmrPbFwiRoFzmEH+g3KXn8CKv1MMXY+qqbOE2obbp8360lWY/
TokJxC23fIqRmily4a8RSDxg1nrFEZmPrlUu8vHQJ3YvOOasmV71atuejEcfWXV+mxp8WydrWTPS
YN8oH9SLYB6gitFj77IO3EtH/ckuIvgH5hmAQYf0Ezq/NtDy1PX+KB1R87zzpz0uep73HILbJ22M
OdztqqMrrcRTtjHPFPBy4my0pTM51iAhm2cZJKq49A8GPZi/qR4q4TJFsn8uFiF1eXQBGE3q7OuD
uM8TOh/6G3PmV3NJI4rXtvgen9Qa/90KnRJVM9iBt5oBsiXztejoO7OuZs/BLqR0VU+9kwVXmVGU
cHBEEI9/DZQFlJ10/XCxXPkd2srUQTw6vmFmQBYjOiLtiLFTouuX5RuHrumAlR2GJ1Pc1vjRk60m
rTRz0/qLfpz5zWThKTOnvc17oq0EbeMt41iXjpmHV9hWraWFnd2D4POpN2sfWaxdWsHOAxoIGROZ
gIPpI75iJIuTeA0xJN+u3UpG4xNdbZ0RUXuIebJwkHhHTvlGWL6ZrmibG041drNd58sbNpRiy58z
4ML5CKvZQ7BT3ZIT9wmTSf8wLN7ah4fsc/zy53o2C/F5pBx8F3VqYxbShYe+xuFRl/saJdpizthn
48YirPTJqVxgNSHMSO4APeNsSavbS6fYxrr95kv6oAFB/+p/kvoiNflVXKujrzhJtyDGddCUhbdh
4xsRBHKpYfgHDYDHGunUo4L6UMDdR0I/e/2sm4mbbAGCGEeOf6TcI8wHDtUfWvKEcHiJT+V8uDI2
TWsRrwF4TcaEYQ3MJo2mcVPvwNSoW6V1EZDTBz9f5w/ixiTDtBuPnO2EhdS6SOyyOcnTaIffyHqu
tf33Buo/BAJ2KIamsnWCKWWxW7nbd5bi2BpdHN7O1HHROHMfokDzLWy0j+TbeGZ/J2afkvbBIqBD
dcM29fbKW2djqhgeMlDWnl3wbkEvROXugZeH/Bmb6tliim/mAf158RfZ13bmMYs9EL479w7N4JZL
+Yi6mX3UbrMN9j7VmxZ3f+/wZe3Yc3+vh9mDE63qaVix/9mG0KXCJ8wuJcApM+R3pHuMzgffHi9U
lM1zT2UjACxFjcBmga5f/v2c/nvygrcqGzAFNJlTi2zegbUtdUjVQCNKkeD+6myS7thDqH66yZP2
yaJI9Z9VuMLkgLoMUROhs6MSP+eAQ7sbxPu1diquFEpIvXhO6pHcsL0PnZbCzF6kPeXN+Focx0fq
9/++8/8cGblxTeSQRWdLjoz3N26ooc+uoYzOoAux/aDmKbPSn3HYctnZ/Pta0n/3KH9e7O5QPFRp
G0vhdLGeyGi3Tzil2aJio8KuqUbvsCnMgIr++6q/SEp/HALuPuLdISCPE10dsMmeCfbWH0J+0oAS
DVQtHzvqZQ4YdCyv3xZ7FIMl5jjtOjG1lrOJwn4dpSVnlZjcR/GE5VelyAyts3puBlzPM4GIz6C7
wb46YPYsWOW6XciGOJ+BBRHALqjLf38Y5Iz7b8xAS5JEQ4YyxzgTxekh/7bRs6Le8MqwSK5D++YV
x1R9iNRTjmiuffnqhhYrsxsV75It6YgwZIGJNYKGMMNnCfkiepCaZVc8xiwFN6RdCRMCoIWgnGms
SAXstZrwQE6WIhucBhtc9gjYhh2iJaxu/ksnPfTpWa73gnAu+1PU7k1hh0kiapdBCe6I+qmWbU3x
nHSfuXXOSHvkHD+bTaCvVqV0bIO3m/Zcx+cgfw3rZa2Ty+bV7uJVYK375Fky15l27eWzXL7dRuBI
1OzUjaZ+Bf5bTLGoVb6G5DO9PSTDaxtiZKEuLrZn1b9qzTqFu2BgWDngri7Z73Q4ayncLcnCxeqD
NO0t0nYRaU9RzN9vRmth4auN11F6GanOA2pzCTs0b/1Kj1f8eZyhkmpB6ASDmfwictLGETAWNtVR
bBv9RnlWTxGWQ466Q33OvrO3cTzy/7lVaENqc67JOdM06ES63d/zS/RWxWtwhykJHWupzDLlRQBV
fBW/Bxwb5jz1l+pJONysvdRf+tIVx0MMxkYlBX8DuWgeogZBh6199iIEZwHzFekPhRdWIK3j7+TY
MR0qye0UWXCx3yTqUvMfRPFkeQu5PydshfFYtez3rO/qqan3Teoq+atu2X235OSZgYrsnrzyLNXL
sHRHHniUfSpYEvLHGGs1LFRSK1rGF3qq08Uobrr+PJgvkoDTJEOYyBhqOCHcbpiO2pV4GhXyWaQS
b/uoZmPGMXu4HTjmN+hKKEyYs1jQZdurz2K26ftLKdkauWrKQqbdaQssZl68LOg0TH2LOCtZZOqO
2gmqSOWMgcMDkyS7M/e8uwVfj+VU3nETUrwvggPRDp5EKz/psotfgp0e7ogIMIU5hVYS4xq2FwVp
3DrjAZAIHOt2Fz75GceebQjHxqPcaj7q+N/7pQLDmAvRbQ3pgggr+eCRhhw5vdj073KVjdOP+ETY
NLkCykIBhgeDxDfDpLdmrbkcMSWoPUmr2pgF+VX68NTnnAyY1V1IQXlLfadMb5l/JkUiyV9V/zqA
kvbWUr2erDts/onXCP6bEb62xcmv3mMLK9MJTwoRqHYbE5wSbpg6KRIDtzloGNUYH/BDaNQ9lajH
Lz2aa9Rym235muX8ENP69RZibLRrLF3BLPZs/NnDulUPHitu8jBKThLZkbUVhA18iMGanJJfeb4u
AAsFxbpK3jV9FwXrTOCzHfkjGt8tW85DR6k5aqMtvFfywiBkgysmWw3yIiZ4kkIfa+d5Mr+J8+ZN
ugbChJ7tGif+NguJTMAU9QBCUNgenLNkFb+r1mPyGhIo/mrQsVNXbU/cTk3UuXU7drfqLMIzqAMl
3LbERUg2xjuM3m2/xVSddU6WvZWqy3ErQQRrkSxMFIyGSA1ugIVyhYUG1OEAYjvHs1XTv5fsNapK
qh3UbBvrk6MoclThS2JD64UfI79L71xVIaXywK/Ja6+8t/lzyybaTVyOUYK5pobI7zHYPZecBLRl
W2F1pp+B9N6NJPr4eSh+0P8KtTJ/6ydaFyfEvF0k3qPYYedIsH2fW/mhqQ+8P8oYgW60p1yGU2MM
mTBO1XdMYP5BSdw+fSSIUZfv3XCUPKcfsO9sheoMw44dZ4+Uq6SPN3SNikYxbMfagP5Q8xFzuPEI
womMT0LMjn946PBEULU7enD2NNxbi45JpAG2AAWU7EoGWvspZzMDHE6c9Pyyf5c4DGftUwS54Zq/
divS4U7/NJ4tUo0CTpUAqw1uZNu7bfLyog/POrgQNORWW4vpVm5WFlHXAjdCiw1jqUgPuvXd43Lu
PsLw5Mlk+p5TN9sm/jnY9+eOtUhcN8ZKMfZNtQYi7NNvTmAt898gSaSj21i7YH97qR9RlbxFfJTA
kW7AuSyI96XlIgYxortSZ0snhCjQVtbANwYKlWiaXRkrn44MnypJbmkdyKeMRZT4o8GRjd/QX5TO
7raJQM7kYySa8ghk+cTOVarehXANoVcrWWdJPX5EHIoROzGYPQiwI/Idt+wHD02+swg1cEsCSeCZ
iq8qdcke5NwNnmxmlW4tUpnrNiZRB1xC5UbzngWuA/5AOqmAQton+SiUe2MetKywxzZ0o+QtDXGr
yU9Bs6i9TZY+KDSW10/8veUf1M8Oh03xGmqvJE0ngCZECnT8/DTqdl9/m+KCUBYBMQA0xGOEV1l3
Ajy0AiHqGUIhaAWgFEO308xFwFjGbE4tVCax/ilzxlkRKGQ3P1D9K1TCzu0u19e3zhX75c17HBpc
sFGyazUa6YnPAoVSg1Hca2/9+GVGx9F7qTonbfeJfuRVVkysX5yBtxTipUxnQdymSMPg8AIig0QK
TU67yzB+HhW4a25A7L/lRCxzou/UY2xeQZTI9e4mLWpce6K0AIOT3T4LDL36Lo6uFcI9fI5bu4Ob
46l7vEyogU6xjZRP5rChcdv6qDWIwYbjKftcW44UZOPT2G+r5sXEj9itAsxACZoNkB2UEpx9QbVp
fsXL+NWqF6S/SnMfY5wxZpWxBYkb8ZqJa+UVtTMhmUVeJO9eyaP0pLOJogzCki1lBD8v3wUISUWz
bBSn8XDvzXXgQuCCKCJ/BahPbNAJKilzvbLrm8tPOsUZ2cA8+4uRzQ37nH7Vxw6MxMzCzDC3+GTF
2mN/dpD3WPVGTquzb5mJHooeDnXEPcQsOkVkDrnD+NSeEtwPi3GYplkldXEBRK9E5pBkCR95gZOo
j2R3ZGKywapMXNHfoysoeOFnsWkTvSHIhX6QWdNPFDKVjxHgjomryvgVeldNFnFEGHeOYRlqjjQ5
tsMNPAR5x0ZOjZ16q8FAxDhb5MeOsgrnZrJa1cr/UN48krrcSyLZ5AIZREw8KF4riWI9+wLi5Rtj
pz7f+r30SLopl7BZYltcRfqy7J1pYxraGeHFao+RUX8tPzhKUSZFX7f0VUt/0QLgn11+hM2y9w4t
uQckzT7adumyl2xxOMi7HsdgCFHHEaDG9baA6IDlqgI0wKs3j56aJymbV0cq+9qDhMN7E5yZEZS1
fGVaUYo5Z7pUY0JjlKgWyY+cWa+fs9/RZ/Vr/SQFAG0XFcdEJOvGISQdSzbWb+uX9bT+LAEyc4A8
oMCeezbp4dz3V0a4CBqn1VaDBFuI5GeBnjUcDJSy8TBGQIaeRjymHGeYcJggfOGTnKSR7tVuWfHZ
63OTYX2KmdLfmmCfVNdC2wqxK7IP9TdmvwnkXecfBfEAqs+DQag6DIVIfBrEPcMwoYvNo/r8UtNv
wl8Y7TbzN6JKvNoJe7fD0cjYmTUX4SV7l6DuyWvap3iL5Dx8V2vhRZX2Wb6SvG3mLbPbO0cInYuk
qLLb1j/k5daSp36U0EUZXpq8E8fNULMDVU9+dJaseYrWKVIRPxA9E0lF41al1ED3rrkVnGp2dfzr
8s6vdkO1M6qFYpGmat8LdR5573nwHPigzInBG/mXR85Y55hUJ09C/FQMF24bXus4zmS6PmsrT5is
4SDucg7HVbW0/FXxErgdbiboVshtCHyf+kcdzJ3myqkFC2J4u8Q4pNJdV10sPIr9VfO/C30ZAB0U
rpW/VaxtaRwtzTbyN/58dDwvJ914kpTlWD72ZOekldVshwvjhHKGvsGBWerzBMoQ+83neKMiiax1
TrDv4WOVLfSLJO1aPI5FtM29y8C3bswJLc5CpCQG8gKpFE/bdrt92e63+72z36/36/neXc/duct/
TvbJ3YRzZabMNtMvbIyc0k6wSLEdWeFH4O82G2wG/BeHqd3MNp8b9+Sevr/Nd+KOswd5Nl8XK5ZJ
jArigZaX9pIuxfMlf9XOUzpz5uv5+sKlLt0MQv5npQMDP+fWTjAOffhosKL03c70t5hOrNt3uham
zRdBMzN7DtVrPLypw5P4BcAsEZ9y71llNIw35tRUcGIRpC9A2I74Dx0oGr46CUtW9ZakB76esFjV
tOIB+lmxC5g8Je3wJEBRSo4ZoBQDvoCfgPkd4J4sLbxFLOB04NY+CF9nLAkqsXlPex5aWBQ7H/X4
UansoHhJ/JPXvnXIOSFSdiZjzalOWg2i5qSznkYJeQ10Om2gPhtSZ2hw9qAGaS22f2xKTMOlokG/
xiWo7G/1OWYcpPykC90cRJIo2cINkbQU5zKzS9YyLil0SWwoVeYNAXHCbx5v3at4u2ZUH7wey1fB
uRcsbAMR16CEOMH7U7g6ak8VU22oBmJcLcqZzO9vopMUfdxqAgt4SISB2wqPdQQ64gHo0I2Cj0hX
Dc18TsyTRZfB/lqV7wa0oPSlw6xNo7xZDEij+2gx/0QfTbk0YNCxbwk3YX+VQ7avbhPvK/KK2XWQ
ThwoRfPiIzjI4alNDvX4jIs6wUzYsdf5nAyziKgpzhiAguDLUpziT2Hzkt1eVCToznsJwHdGhGHd
sDtl5aXmWKL5gAa+gKRa7aaVvv3hHPGN/Vt5Ue6LteguioyLR9Ix8EDZv6dcZp5Aw/syvpJYIFbE
qQ3OAY0FKLChG3G8baE1neEp7VGst/0pfm+ppMpHeWKnyUcikEQkOfy/K/skm5F/0QE70bLmySTQ
DQfgJ9ORfG9Bub/hu+pyqDfxTUqq+Jo/x8/BNfhsvnskCzxCs3hR/4LlUGMgQmPNxnXv6C7M889/
PzRj0od/196me+A/FsYg06BF7Z32VhtGpHeaGl0lMjz6wvqAgTx5f+AH2ijFCFVWsExcI9ruqkf7
eaV97IQLvW8OoXVoeYneNq365Q0zMiwH86tX3279dTXkb6YyO6ec7sA3rISbq0hrWWOBPPbzNSvq
ozMtB5VOJniuciD9lWaDEkw16lm8+nCl9jg2SDRGhSO6BN0OuuY2pUMAiO1k/eM3MQ2N+6egW5Ks
qqauG/zvT8muCcus7wYVVOZShc4Trzq6U/h0DGsW4zJxSqpz6qrYTnQvCWA3oCp6DP37m5DvrRDT
N/H7PZh/3kPqa22S1dzDbV+V84Jdxpm6ZPTgXeOndg7saEW0mZrH24WkA1sdkPe43OMdfr/2JxTv
XyRM7sWUJN2UVFWV7kZF6cdCqqlyeA1p5H2bXQlUXkmp/yD8/u2F/f0qdy8sPTVxrFlcZfxQ18WO
WBtVw+O/H6v000XuXrIkkbNW67hIC3Nj1u0pbKwHoBqOdCq25vN6TvDggNiW/DAd/bIM3o8pUzEt
SzJUCU70nZZuSqHRFoMeXvGRgsojfySc6es1e6EaeRChtsN9cMLdvz+ufK/gT6Po96vefXNWWg1Z
W3PVYCWvcRpjuTcOmGumhuIp7e9y90aXnOY5WgWY/q3lFMwsKYz+2E78pxu5+3KL22jEpsSN4OrZ
4hdmSuM0AzmTs8O830CKgt0DGXK6BdENsWBQrPpkaYnn/34k0l+8nX88krsREPmNJFumEl5BHLez
wMY3fpCch/7Buv6/XEmlXaWim5Yq39tVu8zSDS9nrA0UmsNrsua9oQK30Nmt/X9e6m620IykSNKW
S4FacseZt5gA0pAdVrrz/3mlaa74rZxhqmIfVzVXClbFnn2Zoyxp1hQ71Q+NxaW/TYDm/zy9Xx7d
3y4UdtnNG6enJ+NA2b62xyMoUNzutHSIPiP6eP3wwaZH9OcLasoYAqf+kaIGvP3uBZVzw09yvbxd
C2fkRcEbQl472RnzbtGCMeA1taMF4ZOfOiL+ZUByYVxAlkbhS5a1uyd6i3oW/lwPrur6HVF2anan
Lsx9QBzmh4/436H/x5X0u6qnoPTWLW7V4Aq5kCSBt9JX2QoKnB389OVN88p/Hub/fCb97mFWoibT
clcLfq2gij1u5BdvkQE5ozPA5idb+K/1519Xu5vlTKMeo35Ugqu5Az62LaFX015h6R38o7Yuf5hT
/7uC/PkQ72YyIRaGNE35uuT1e3zRP7KF9cPa/5e14s9L3E1RglHRtFvl6Q1LwaU53c5c39blBrce
fcbEw22V4M34eYn66Uu7q1SObWyNw/jrS/PPLUt9AUv4BTPEgr5Rm3+Pxb89RVOyFHbmEhD6X6Xn
397ulp7MpTLIbHNX4EzX0jJwrZ+G+1/eaAUbhKmqMv5kZqY/pyqtTvNal2XaW6X7BrCCSdL0FFov
FtCoF01ZKsryRtme+DylI6wNOSyTY8Iup/3hC5WnMfH7ADWnkvb0QTVFMhQaRPx5J4HqcS9RHGE6
ondhpKxx34owOtR5CXPIeNUm/N2EsvdejgjUNeLcYI/ltxk/xNrMihywYWb/w6Lxa/35113dmUX6
wpTFXOGuxsu4IBo/cs4BACcCAXlru0UDSbVYer8E1pwMREW1iFJKuLcywp+nw6ivqd8IcwCedEgQ
d0GyNuMt6mVP58udQHnuEAxrEpfxkkYcDSYUoBdgv6JHTrimuoEdowhnDTHl/3aNun/c0+D7bXAJ
Q1gHupBFZ/2V5ktfwr4EzhzvASS8/3sU/yegdn+laQj+diUpkUu5HbhSvDVmBKWgdQ/b9l17agZ4
V3YqvusT/XEkVA8V/Gx+Cl8YadpvC+wRajxVPMpPjTYXkIZAPQwQ3Gm7K7uB98MQ/M9yen+nd6uM
Z6itpulJdCYZePDoF0t3OWlDALajf30P0XpeqOxC//18frqqfPcKjr2fSl4eMsTQPWh2BSVsRm2B
pnTjzAK0ZoezzqTPhfHThe/f/f/zcU0VHxQd5rV7A76vSq2v9kJ41rEnI2NWtPHRi3mE68mJHrDd
U+NT1iHA5TPprx6JTFtqP3187a/vPb3cUCFMesL8Wvp/Hx7lWIx1YoVnlCoj34knRV9RSzcwiSuI
pVui+8W4ytyOdMkZaoSD1S6HOIkYaQdEFrE5EOGjKVzoXTXVfaQWJy003clfxHwRwYEQDgHDiDF0
VnYVOIuPCEsu9oWXgAjfKDhNv6liuO5IbPqs2/Jmlu0Pb9t/DC48ahWRRdJk9rhTUvPPd6DA9aJ3
IZ6zrneit9setu1eoG1w4GbwnNb4dXugFeHGm0z5SzPb6umWshrsq3ENV/1WuSUj47E9WSo0tIs1
ofKwmSHBdmsJKx10GWLCnu1DPgl/WIbo+iROI/9uGlQVzP60YlQ5mKl3e5Wh7uRC8zV6lH3bUwNG
grPbFL0lXsHZjEBOYHgZEFRxFCjiUQbZhzjfYVgdnq3gUaMa8TGYc29JeSjRLkbu1vEWGrTq027z
IiYAXx5SaQuVEvtD0Zxz9ZOeb7QBBON8wAMAjEHBzHidBMlzV54F+VHzl706N2bmqzJTvY2vrJgc
/NviZi0I3rc0BXgOAph7M3VqRjsiCyw/zMYx4QWox7w5+uGnp9ngTQJ54mHBRZKea+Ojz14MvPSo
MJiuU0ed+xt61AEbjSDnEkWIacLLYfBRXZK9UENKN/MKkPwWZfmkJ05c476Zjehi0SuW80xei9V2
gBcn7CCm+MH8Bswauz2Y5MEZ5IOG89UqDzE1xVwXbIH2iuOa71HzFmL2MT43mInMpW7My+AoET/h
gMqfDczbkVE3Dz6Cxgr4RYGuT815eeWnU23c2hkuxpQbVmttab0L8ln84i1R7WbH69To/BN3E8Hv
6IxN8igvG3FpXE3Ke/AWFgZwogpavQZXct4t6TRqG/1SpiN2dlSjdXc2rxSEzeNtYz5ARpAURz61
NHAATCxiVThncDsy086hAGLjWDTf5gjUkLCTrXYPQDmot9HXzJvwcDfL1k+s9y2YlnwOoHqf35x2
1RAFVuwqsUuquCt1R8hSlF2P4mPIRpKuOhhzBmYpfGxrgdpaTrWipuUYlngyg+vS29GELGO+BscG
mJE6xKzvF6iy8LjTi0gLbOj9GDQoa4Pow0rtSpXDc+MWzW8JqxFAgdtr9QiWKrhoCzPd3KgIH33Q
I6s8hcMzHmofzwCTRul6r4ikHU1nFll3jpsV/pm2oZVOks7UjX+wmh1FHpotG0u6K4MoxHT6jV44
XqDRQhshBtY4Y0/Kn+4Xj7K8ZDLG3jmoG2ureW4EyIhkYU+zZW1Ha+Z8y5BuykcwMCUIElrLEoAA
i2WuNOMdDb4ZVvI3Qwsl13Bjb2Lz5BBzT2l6VvkGaRooOm27S/0V/naDzgP0mAM7jX4HKuoTcibN
XS46lFRlBtqreIKNUYApeG5MG9NPRlsRtzsV2gLIFZ0LtDmOq7JZKf0C+ThhFKbDhYacmrgQvK8K
n5q4HKynLN0bF8JuoMwYRhXjis9I0G7vveaaQDiUiP24F4H+wDwx8LETAn00tDNPN31u3kXx7Fm2
plAQX1TfofdGDdHCfStpoFLQhLpqX0Ff6B6TzKZ9WneaUAy8jAGBl5Zk5qh/sJGsDHUCsDUUcxvs
fVW+rygAGhtvidrdyjihVhDhe/s2GVGcXmX5+bhx7PN21rQur/kcbC8nGjht0qiulAGmSWAn8VrN
eT3tynMA85A8p5K8JRlO9YPFtAESotKyOk0mSjgY7IhOFVN4sywgIu1u1YJG25b8qchftXaePFHW
yhwdqP9lRXUVprbmFglEdUIo+rlvBXsgMt2zC5W1wc5SNJOpnbsfU4iGL7tlOHsnChMw/Hob3JK/
lfvTgL3rEd75QqXCAOmGWnNqy5AnZrc3MQGHMstOvuCG9plpJJobwbbCQKNdeqj4ys1JBlspr7GJ
iLrVwoecF5h5pvKfsdEpuMpwJFOI2U8gmtMU5kcFNhwM0rq0IbqSrAmm4K//3xydx3LjWLZFvwgR
8ACnJBy9p6ScIGThvcfX10JFvEG/6uxKiQTuPWbvteHShL/qiOz5gF5pePKjTeNOkj9Nzm1mPsJi
s/lGrYuyio83+tXC3CZfMBb2CdST/jGb1yI+8ceWqKehhM1Qjyw3j+387edsD/2XlL+P4V4i6GfN
gPzUixyGWzxc/A2ZvE+QTXFhotcrlk5ibGcrml2T2IAItjLGngBdtQiT5Su7Vm6nsvkKF1vWbcQs
Mz1xnPnIrEi/XYcyfGTcEotoqH1UrEpW5loueTKwolQBiQ4nFtg8TSEfHshfp5meCqmlCQ9sI2yF
DLhkVTg+6+XZ+I5K8jQ+V+Y2Nm4m+6ckAcQYXlfx56zBwnEbwY6pYxq1WOv6XqD5kNC+KpMX4P4R
0MJinJPB6rdfs/rbsilMsZjUcrsZeEJCZH6rnn3smW1FWnzoIAw6BSZab1qdfC1lS2l3EAJK/j31
wqwn854ybwxI/RHe3ifxmDbv+Gqof5N/sfEVY62X4LZYLIqE5n+iNZpwOFeB6CXl38yr3K7OvMcF
l0KAgpSE00dDxA3BrmrsxTwWc8xuHEgsq+FfBBwTj9/EAhaSCwZjKyw+VgtIiKJX+oCrIiCRqb8w
88AwLWsvgWrYN4aljDD/8NQlFRg24TDUBN1/P2HNEW8S3sSd6r+ZwiENyo3IPRauWpaPb7pE3h96
+YrtO+LEiJxV/5LEGETE1/iNnVi5awneBwzzRMjwN9QiO/2ZTCW1/WvgIzMNL05ziWiBROFbVQCl
vQxEdo37hFKg2YzClpucIwPOZ+VVilcRDqsfxsoyUQ8YNqiC4KXmP1JtNyYGcjyl2qbMzjHZhpVj
kp8Ffh+YF46qCPvKgcLEMFlQ3jWfBd18pigKgPCyPyXDY4OSUP4wHI7l/hmVl1A9jFyEzWy/hheR
VhhjdLuZrqoOPhc5BWZCBCAIMsszuv3SEq8goBpCJwnkyezRP/ouCKo0efacYEjeZmET7QkycMhZ
EI+gz9OPRagAhEM5oPzlG700NxOuFBcTrhFSoFcPor/gb1H4JftxW35QBgBuC2v+W6+CvvMqt9Fs
z+IpDm2T631LAY9pqld/gIRV6GVGubVJgZwY/w6ItdC6Ck5ofsrUm4KjP/1fSEJErHsCUF4yoMhH
APhFMsmeHDSL3MbjgNkEegAX4auQmF4gObFFAJ7IdQCELVQaREWM7lX0XdfgxJNPIjEGWqKFIfFd
Cg3j2qGHz/GOXW/AObdlJGLuhMarRpv96Kq2V0v2MLfKHQ4UstyJJp7EkIsg80whuRjmc216qjvf
lUcZveJwp9bucBVMtySifc9p2TYkqJIFMLWnUjnB7YxRJMxnQ/cEcUHF5t+czeTKrEWuEC4CJzyQ
qzHfAVwFlnQ34x2octhEJQtm3unlU5k8kJ4snfGDUEAiC5r0LdYrebS1Q85u8II8ha2gsIO/lz5g
E3YJ8xXExmAoICrm2EyXS1uu3FxbgH9JuZ824pXK7wCZq/ZvEUoz04EY16H3WKBq9GRJ7oIW1S5s
uqt2DwIq/FDqHYw0ob/3wMQIYG3P0iWi0Sez2MI+ECc2eLMHVqJY+aFnCOoXj1aLeW+wcG1SSiaK
B79KQpBfoOfVuiusKsN8gS+jL4PBIWLHflHkVDxWlxr/J/VN48V8cUhLfqHAHCqRsEBW18v3YWtY
RtMLUKzOfOt6Gq4bRCxT2uA2Y+6P5AMk6fimSAet+QiAa7JH5TNrR0cGUoGlq0NGBOPqRzUf6fwu
FMeJADs0GWjoX3w/p8H4CPtlLMErjiqM6wOfGkSvjut4jRSnsMG6IsugmWmQ9G5FYWOeVF51EKpn
8qt5DIs38G/mQRgxB25ykruOKlSYdFNGLtUsJJINLgaOF2BP20a/JuGZ2tDH3rfyGBjU02lEVbaw
YT9q5dD9Lb9LS2rQsskX9kXh6Sd6lIUStXx62RY8lwDQqr939b4f3dDA1gvuV8Tw63tNi0VYcAX0
mpIN8MKQkPdxuv+O3aOOLmruzQj/gLXEF6k5h63bt2c9ed9UOSZGzlSgo5KN6J4UZzfrX0CjaEgb
0vZ08ruJs5DvpNg2BcpzsYHOdpsKxHL20J3whBX7CQvffKifBjBAqofRxuMo3sbKSSw1PTYmcWF8
kTwj6mdwpmyiWkpye54cwjXKrUyq3FdNb3ekVSBd5jv1nquP9ASlbI8tcViq7w3/x6okoUiELrru
pdd0w3wAz9ivl1M6+YR2pH3DvzR3jR19qrWDvo3bFY9hCxZH3JS/irzx3wInZB5jHFDb6ZLNoSAA
yzU+GlxvGwJ4oH1faWziXYhLAl206VDxjb67osqwq2t0rdFTkM1ROv4WhTfiupoohB1BToZNv4AM
Zg359lm5GtX5jf6jym3E8O3yXxTVT/ig9LzDPUdTuehoLvBn1vMzOQ934097Rk7+bEd3JTqVrdGK
4GMt8b5Y6lFXXV+0p1e0x8UgU/Xsqke2bYHN0V63B5UcDCAeTFPJHrUrc6Obp7E9gvikcEbKKE62
iTek+Mera5TnaVOJn+LfCqq7f48qAFg82fXqOENkg/xOQdGSQZggIxrMuw6QGp4xDpDVpkHWxCkP
wRFTgnJBLLLyrJchHbrJFuZLLOziINug9I+FLZzBBWgn7PV2T3B49ZZFD3oeJTsgg06rbSmvW+Sv
xm7UrIT2X3xymeEVUUn2KwjHdMP8EAHlRlukMM76H7kTcmfAj7MFcMbBd1C+XRkv4Zkvs1uXbzXp
RyYai62ICoPOrt4mmD+8NhJdC+73LsM5u8tJY8ESNTJUYgGrkStf7OD8hStSP9ymJfRZnr84fy6I
71A+DM36D1ph2H1MxmPipaZ9kUMHpi5bmc3qZ0KQegnuquaaAf9SyKrdEX6vEF2mBjIxojvAccKS
duAi+JSNtcDbnKFoyMunj+dkqu7B6oOfiwtAF5/UOLylfNugKSEEN0bpVDIdnXqmFeQcj+Er3TPq
NnW92gqXQfHKcbfqvaTd+8xSsHViGjfX6RVP6NJbBw+4UEDwmoPZbsMnnlOQ5JDXgA3yzlrpv6J3
IPeqBQRb+GgTESbWKB0URwA6jUGWvsnuSre32pbRRUjLOntmd2Nx8y/r1tZAJoDDDCuDDwxIZ3CI
qelL+mcOaMSTv1SLxDhgc+RAwdzADI9G0kVTuV9Z8ZNr0ZD3fBkc2NFIvbl9z/AOYMAul8RsJJyK
hZnGh5BPkLre4MOAwOX/9cWhMh8rw5aLXaQGpB48xvgEg2XBSmNPcSWIw/E+QuOsAIwbrpr/y7k2
txaf4MDIHinusU++Ot9qh2Mt7nR8sUdAylecrcZAnWtXrKPETaZurRTnK24eOq/KFQEOe2AN1kV8
5veFL53+Ru+w+LQLX0hFoIHfXEw6EQuYsDG/G1xZxa5Tj74tGZzuHwHHtLYA9eEMDJb+hMHIR6VR
XP6hb+Fb0LbVnssDQxO7BND1JHl0Hp1AEm8ZQErxlz9fc5JlvFS9RPG9KmumYsgIp/dwuK5IQ9kG
3aXrLmBhQyAPe5FC1Jd2fOzc+XhBG76LaWkbxNymCWwYXRR76X3I/rCTVa9gfDKT6N8l0cEy/66Z
njIydhFwFpVO4Z9wQs3vQUVRcAzRRKn2UL70eGucOTM6UjiIXcOs85dNtmY+s+qFISoEJI4sYlFA
7dXU69VNeRGLe07OOdPIAEPjUUe4xsGl+W4UH/mnww2+QcPIwupVgMYFjicXGjGzGJPOWt8PCAAh
6SqWVF3rlSspJIoHM2p9y4hser0UiIb2SmAtOPlFnTlK3YYC8JH+DvmWV7BKjmg95++YvRMdCBT5
8kEnKdrju8yzhvKJkZCKb4oMC7s9o9sf3JHG5c1sDom0Y/bT9huMDqgYw21PEIaIO5skhnvT/xv+
fGPz3ks/xDfgrr0zmYOAO22OaLhJhnb0LbLSCY9IRuVIjeJkwol4WU5nXVt/1VsRM9oDjXdnWPEP
44hdxW2Fuaw4qxWjAeFNMjxq1fAAsD0Hc6pASmN0S5rcXeHsRzfqGQxBpAvDNjD8JcU1rcHPMOP/
2df6D7V1/mhDi9aIyjmcTpjw8sJJHAbyz0TeSE9sIVZH1lYNkaa8fxFbvFrLw0YmkhW48Lzj21wx
NOQhHffQ9ngIMFeC0a2Y0zGSLeAId+FxVn8QJPzPzCZiwGYExWBZ2jJ2NLgMM6jEFoEF2xWECs7D
zx4XlqX4x0iw8xB+HlXxX/Jp/mMsTa0Yogn70yIklSzXVLqp5r1XfhSiCk0oC29Nd+Nxq2YPAjXZ
831ywI2KI5HuoIlIgKSn/hukx7AbhetqfF8gKYRsalY0oFUFiQ4Mj99Du0EbmTIPXpC4uhvTKWV+
m6OCxXZ1yFRHLi4hlmroopSX7CXUcxlQd8GBcMfoPlBxz0tECfzB3zm9Cept+FNftLCy7FAh61fG
y9iZGKDEm8SrrvLNgNr8tWpchlZGdo5OyiEeLoaz7zg4zYUcKnjGVEO7wMxgtYAGMOdrfNklg9J3
2V2dZc5lhl698ZcQgZk5UALX1RUADqax5FlyDu7ZuqJC5boAimBXhBCYHzrVSAIuur2sci97kttM
zAjZ5MpeNi4j6SngqGPtHAofLZjJkbKdmSYxirJ8kFypgnixr6Jdu/o2MbouqnxPVnwrIUeFThFj
qONDNIhJ6MBDQ2hUfJ+Ud1GzBhTlASU2/ogsfQWpu/S4jJ2ly5BZ4p/QvvP8QqLT6m2cHtrQFpmo
8teQONk/qDnk2Z4STyYbZt7ktFRU5bmtQzr9Hj4xkYKgWsIivwIP+39IwQbxn/T2hLXFq+DPQkaV
b1Co/B3l45f0xqgLZnZHq6SRm/nX/4xktwfnNLIE1c4jq+bZBRmxK3bBahOQk0eqlMnRxTOSnAjT
yPUtwTm4Se02IpmKL9aV89uqsCsMhHAK1pq47baQaR7KBlH3/xTBvd/T/KEMS4g3StYfCXlFEl43
ZVpMUI1/nMJnODe2HorWIBJ9u1pRCr2l4seY75reAPfyb1JOdfVmkndWaBedWwu+b+j4RBVMyJXw
xZmYjXVPTG8DyWDJV1V0HEQMAyiFmDKb/q/E/ZWnhqublbVioFdPh/aLwb4/vReQ2PgXx3tCiyd8
Sj2MTOEPVCF8LLzxeEoJi250fBTzTeX/qxKo58a/ipRmy4Rz08XpJlL2BHzjs7qqADTNBGX6WyC/
5zgjLPPFliBnbr+6MzwQGaKxJrgnLvDQtfam7PlcYKupxKtxVLm5bHPDPYPIK+/BPwZaJQtBJHQM
MDgujZa8L3Yv7vjjtJdxyzWRE+k4uxUT8t2UweF8lfMdbalk/OqRJ2sWlgpjnzq0uWduGTnyksKW
0QxO3+PyhTs9e4LwvYfegBVz+qbSy3g3kk0eOdKJlB3Y78HvggwFnVCA7gMPQ+oia4yofAY7gzxp
slaYV7DT6yGUkyRoJfFXsCXAfGGfkqkQ7TCudVSKGUZVCDE2NhogQ3CthmBX5Id4OohcSniSVUv8
mGsmqpiucAnBFuVNVrcNShKYLtE5jpwBYsB+JeHu2aUEuIHDJUb6yBcdZu/KsWX68CXg07rIH+bH
ajGKwZN9YdQp7fBjthj75T90UK8m8jKw4Xsm1Li3m/6oksEmOeSTkcM82sgfZne6lN78ZlB4GzvY
OUyNoAXpmD29WCWazV0J775zyf43LtaciRlWzRDwJ3Gj8zZ8Fe/Gse1dw8eCTvB0v5/3/mX2GnUt
IyAAtYMnGtG6HaMmWGOd2Q80yc3aLXFKWOM+ZpBABnFAAbSQPDpiEI7mwzgqldPT6rafjXmu3rFQ
wg1jAX4EGMwLS4v2UXqaT4Ii4STFiaOrl9wAQcwjcrsj7QeGarzCBelMViJv/WnXUMd5lZsKj2km
JgD1QBPsZOiiHzJw8yOq+QhOgGSbFq5+vE0Gxf8Sa8EPZ5Ru2mzFV3VjMjYmUDK30ht2YpKqb4vV
N+SWiy5F/a9VzkzUEwVb6rfBWoFspma4Br9RdGisiBDkmSEej6C5k0orPfOBNFgf7ISjlTQtRy2O
xIum1vAuQM3RMeEoHvPj9RaTyNewfFrmA2ss1tt0DyQtT45ZaA08FIp/IBEOw2yqAbo5Y7PkJO7J
ayH1DqftoVa3OcOAW6Qz8d+Sncs/XGzOhInNTHR+Gkhi4vJ8kKVlldraBzRRgpnB29B3AJQ8HZg+
08nur2nhme175VzONw37tFGzkYIt8xH0HJaOeqm/MiZeUntqqF6mxZrLC5Q3+4wXQ5QOASHiN2ye
DNxX+oO5Myt/YR0aVrvaq+KrIdbQsFXmdzkRg8e6we/kTMx1p/yjNU8GpTuKAGN1XwI5gEp88kej
TZN8EVGOxGw7MT0qPX3LoFpVraYju+qD4xeyqdpDqGc5dc0El2jzgOTh9NbTRAfDpqR5g0qS+vsK
P4z2NcjOTNFFjfWM9fNwi6Rz+Gijp6LaTLiST3FzLi9k17ByMn+L9oydZuMW3wWZKbjk8V/Csfa9
2niM07FEKFGcTRboH+Jb6jKONrsfchij91bnPmSq7CwhnNtZtOXOYo+CY5roP9//V31LYm6Jjd0l
B6LZph+RbgX90WNa7ZKOhfx1VLaBOzE55/ACX5d7lJ91YUWBPV8VLDgCF3rPao/c09SWH6LgDlDs
xauffnYtu23+BKdVilYgIPVBO7ZeaxCgt4bINdo1JRcxMnCKyI7iS8DudqPoY4Gdckh8ExnAUEVz
ITCzllY2zbdCsBj2TWYHWJoZKNdQEArDE1VinxcW4g2cXqf/dtov12RY/6yuwjV4DDif8accwM5m
xlOfL0TFKTjoSHZDMsJRrhN9Ltib1a7PdrCT9HSwtdUmST4EnfqQBsHNMe7N1j2yGDbN4xpUCOKB
m0YO9tK0QXKL/9qjkVz+cipIXNkvo37SHttAb8rW6Qs7I7TkGEsfVXMVOU6yu6/dEjxll0J0umoB
SPLLbDrfZdeWW5vs2xiOZDmwAjuTe3tLyD3Qqx3oK4UJxMaAvYZkC8u4j+pBOymR19+mR+rBtF/H
tzbZSsxwqkelf5sV0TJKvjUYsmv+W8sGZcdqUme7WVygWE60XhpeZXHYq98q2pn55Ps7BIgE2FyE
8iVgoZ1tvs3VurajR5/bueQBMipfonyo0928wLm6YJ9qV5L9RtuvkS2tWLycWrZYGqK41bTFNJ6+
MK33KuvhS8tuWLKk/KeUtpn/mVdcFnCVjjrVgIBDdlMAa6eIJLJyiLBt4ddn66zM55BujrmD0XwV
+jeLtI2IV1fdSQgkmZpXJJ0Dq/sudLfDHrrIP1xDwHvVrMlnJKviW+MJE3SeStQnKnuNMH4r6veh
v5PMV7OJCth/EdmZV16p7UXOWbTi0+oY147PsZn8TdGBQSZLZoaW3wrh9j/lThivAA4k0I0Hqbik
MslItMdhea9aS/yBkOHITHVKBPu6FvM6hvDe1uKHwTxy6QMSi7RN4BBAeTJeFpK94/FgTFbVMI+c
LJ0MEu2YvhndKzYfGUdhqO9WHUuxz46gtkaiWt6uZBQmxQHZ6Dp0IHbo9IMdPwPTXwXEGm+6zCXG
3AirXBL8NriUmRQEH32P/ZNiu9UIqML4TYDaxMv7f+FhPn6j8Z3pqfEZ4Ho4far75iskhC07coo9
1xWJYuoBOloY3hOM45PIcZhfo/zKMFchtF1mrEEIEXo9S5zvvv4TgXheQ0sVcBC3O58hUWGDHRxU
y/+gP1zOSPL20pXdX5tt9yH+6OFiRu356z4H1vf+enKgCpiE2qSfAXAGzhMSKg7CiRbziE199dkJ
3wfaA0aHrv4uXBldcbQRNFqmRGBYRu41kH494zYZNvVxTJYC7NCA5JCDNq3D9jlWF2Vla4xcxUN3
UR3ssOM/DLBhdQghTKSHOtk2nUsgRPYhxR5Rgeaa/6VQ/JEM38wXA+qQel75HrKK8S6ZZ9k/RDRJ
8ifrpap+i3cBtP7BS/OXUn4WBFcEG5kbjZ8tcps3XImTek5D4t2YwZwA9YFOxP1hx6w5mk0+7mi2
yfWtA3Wh9+jzPwJ/wJeson+L9o0bhoWPbFcuBawMZOPUYnn3aCOpD0PhWX+MJGn26+ll+vYqW364
wXgQHiNDQkBWFpzG3kpayDlOr7xFGDI7HFPhqdJ3DVUQqXVSvcXn3htupe0wdYuIsPCPh3vBeEkF
usHjjx7vRllfK+pPkOCGAmmR/o5cuKorG6dJdVqT/UR8YfvBmIMFrhu0HGksMuExEB2JVsTB1Vp1
ELS0D/85MopgWAVGvoTZQgLAlqFDu7q1/SMsHNYsLE8r7Z8iEn/E6D0669SysS0S/PCtQoRkXLyB
lUaWUIf9d3Ib/HOyPZwJEw0XLhhfmM7HoXrJysGajIyM4ew6PpJ+2Mt39Bbd9A0RsbtrtdM8ZHJn
kHjhHyZn4ZB7aDULZFxhwx/bN2d15WTJg+HZQpi3CtLMNYe8cnG+2AUbsHyb6u4sfpkJAkCi0x2q
nwxSdXcycTT7v4pxnRSGbZZQnkC+xTuJ0B3SgA5IXBhuw0UGl59etOEjA/xGgl90zOdzMtfrYfVU
wLIpDMYQUY1WrTnpn25RvRx6EbbtmtW4vMPMEHOaucFD9Y8Nezx26ICDEYYoW7O35Xt5UulhL1nn
RpMDXQyI1FDtVr+muQ2LPdnpzW4ksKN8U8yHfMmbPwX7Lf0eP76oWvplhG85Ao3W7QRDaLZfKf/y
txQW/duEOIJWl+qsDly6jDEe1tpw0pifgogADO9UiPlvY7M3BQ/NB6wx5d5T0P3SbGseUE8yl41m
71f/VAU3O9FJXMi6ccB/zLsQfml0FV5H6Cstdv0FUr7kVG0jYJi8N+Fyp7dcNVAA0BQwnjHOhmr9
9bcTL3jDblxiMuzVfyRKmTu9fvTgmDbjTaK4ai7xEiIyLjrYrOK3shf/eTW+rVA5nFBJgYe9Q92U
GKP8+Q59e1x44R94XoKP6xPM1r8hYrO843dThRuzFf/CkJ1WA6g9y757IVI/sNwHRWkxiOzkLzk7
jtMuTG26JTffpZOL4o1puMiKsXKN7VwchuE19ttccipw6PAiM+YlL2FPCNLy667BSTyZJ7FLzeQN
msKI5Ir5lAX7jsBqUA4auZnQh5ua/p31/2a46PeB1uHDr71JvXXJUytORnIH2kK7ExIsBe4wJYDn
PiVMpu86Ug/gCwAfBICHIH0Spd9E0e/Xlsajqi9VgnQFmRLaYmc4GmBd1WeM+br45wd/yp4v9NNf
wtKyJZ1SiB3WhNXnjPLb6ZnTo81TT81AV+GtIqeOWe+elq004CzSQdWjiZB23qze0c+hx59SDxXq
zEboMDD65CdW/wVUifft/EZLW2r/xmWgkx61fDuSb8SUkIEDIN/vyvRk4robh0DkbCBz7qEDdMG1
ZeYLJKYBq3Iy+KlDQkkYyQt3Zh0MXvkVM9PKP0Ryc7r9HJ/z7CoQMGNusQZMvHETorJy+TUSBN0Q
EkvxVzNuQv0wzcukk/NkEW+SxizC14XkZfqHoFBHPeuRZW/jrFDARZuQxDMu/i1To3Dldf8fe9Lk
iNM/ZDoK/hODUCuX3ZzQuxrDdaSFKfGYrioc2EMyCW4kd16UNIkXckXIvxgYwtYDLceyluQwxBfD
3WfnzBBG0l6miJZUXxfrf9Mfg+PkxS4OfZd2HggfZfBvoMXQv1OmeLRdZ+Vj2VER+ttTJm3Ez0Q5
s3II3gSGP4eEMlOYLgFaCKuwpZ9MYf1gzT9M2Pf81cJ6bi/sNvbdq0lIVjiE9bH59c2DoXjznsC6
mW4dRLJJu57a6nxldNYgROnWjH/Q0YXwj8KbHBxF6ERXLoMUqfhEkbGrE6jUsGe0bpMz68wSFqPt
TuIxcXN/F5ufw3TEmH5vrkSY2aTHofktG09XHoJ4CS86hEDDyih7u+5Q5X+YuX3xzD9CI5gF74l0
nJXXIn9kF2beff5VSDXgpE39wvNn5c6Gt0Jwmf9Nf2hiZekao9fahYGLPNA4KNQEusWnvUyHGweV
5kKtBks17GVXNSEPHszYCxKwjHciJgtmFZVgT+UpoJGZIIPsZd6VAhvMLpuuZH2sW3pTXsdh2LZv
GTrTZbpeHVdfHR+BvDCeEQCHMFrrpxjvFyMN5R+Rat2vTnZDc66/fNpHn7TKowiCzOrfGEbKBSiy
ypZ0VwXk6yd79Dy8WTxqPW4MFTHZG1gIvz0bLNs4V+jmChV5qMUR3gJ1nt4Fbac1ey5GX9pD8TCY
eAGBsji3uwm5+N+gIw/RjsUxCrbJhnu/43EhF95/jT/Ncxi87AhB2rSNFp5maz5alrPMFrPjw/Fl
pzNOzTGXPTHmYHI0kqQVUEEBfbXKPj5BRtGWrjRt+6Wqq6LnQF9Rxm8aLWN5/OjeZ/qAwSkzW6bp
0YtHtKVvHZvDSIseIRLdRdsDHJlK/i1jj/+gRVv+sMoQnftfOCquMHnohB7S7Pn34lAmu54RRP03
Ux34vZWtWH+TQgvA1bf7pfSshzXHxUHlBg5W58En/zXZzeYdatbcypzAWx293UxfE4Dofye2m3Ze
kpEHk6T41SGfgDlPjV/+gwqnYMSQAIsRYQuI7N/CbHrKk6Mf+DjSPRGEutU84mKfJrtqdUwBGy0Z
AOiXJToUTl/zyVhRWu3n4gTnCkmzDJTw8EYwnVWyrcqLmqnkwbwDUBt9Wq5tpX2V5t1k6A4emQJz
JvaO8V/rr7kuGeubtW3Eu8bCzZRFTyMN1pWls3eP7zWrWVkPn5nuu0bnOzq3y5KgRIBDwWc968xn
JaKLmIMScI6Ek4MkLHZkVNgNUYZR8SzE4TkhjK/ZeMYDI3YqPHJ/0tzqksBapcBBhuIx9z9tAXbX
kL0UCduquSjiJjLsIOfgnHB9fDAukK5vFDoFfF34Htq89Y2vsvrWQXXm6Hco4sPgOKE4W+hvMc1O
I5+E8FFSdQE2SpuT3t9L8aGj4w47yGjGS2Mm3ARUsCvHX/34EqO14ZArWz98hTmF66mfYQ5d5vmr
Bu4oPQGtr+zzdqDViuCQIHJl0TbtuIsk5mykDcQOiojkhEC2JfgTwZ5sn4Mr0/vu2F5CS3wRN8UH
b6D/I9+TKDKkG9vus8dWJQC0JGNzUXjzrVm+Cly7BsXiNG62Sx0G04G3+kaYoU13eacBpoW7tw6/
WTbgKriN55QwRLYjS/e7ZB9A+MKgtldttkigtYuNubHK6p2rGczHKeVRcQx1Sc2K7MEF0gnFUb02
O3IJC9tjmTq82jNdJj/Mnpd0v8Sx8gbD4G+RqpPkgNGreAfrSiGqZVtFfDBrE62QSN8CQHy6E5jk
+jVR9yd9KyL1Qu+M4H6GRxucGYZRYI0ohEjlvuDtQXYbLvg//jpRu84TAgZCXnfxe15sta80eDXK
LgUnYIm7YVwyuSVHenSJTd3S/uDJCJbfuTgyEpmRv1nyak/nADQ0Y1Fqcz/B1nILYx+cCE9lzqiv
pz82SUFmIz80XJVpMHNMHkzq098OycSRax36oBO/9yDGeb0PSNLmTbzc3Ov4HShd5lbr0lmxrcQy
vZe2ukuaBUHU2WiheZf6faha5qaDlp5ST9Pgc+IDVs7QES5pV5IVX74MJw2siMnrmiSN/ruzMQ6w
hszIsS/2+uzN7xU2iTb+l6F3XPPvZp1GEGDQrek/HDHZibWzujdU5Iq/S+eTpP4qIExm/kApniSo
Q9Pn9Oo1lo4DJGCHmCSq9Z/AjkATeOq14N8Ak4GyAD4q3ZFymOqTXp8iyqD0/3pEQnvPX94KUKrY
rSsiyBxuSmuaNvmB/9hj0iJjEeLMIeTVZtXnw5kj81As/nonnp2+fR/mfyWXfMeNXPJcjvQ5AQ4I
35ysbngeA4kAhMEi9poHs8EV8S+51eaX0hOA2BxUXtVNHR2kCCEZR0eAklq6sF0uNdaqSGFnsm34
1VE3LETgDzwLLfRG/nSQ/wIHdJXoFrK88T8zrkvWTSnssMyJzH3EdS1u0ZP9pdsC+Cr54Pmp4shc
vYc/g3RUJwTRC8JirR/kH+YzPJFd6KWCFWQAGRFlMfynuzynhJbDmlDeDK1dq8/cvBVME7tnBg7s
1K8ctLNdCNOJgeJQb0o6Bqs8R1e5ejL3allPoY3TbB0l7ASoV/lVsn2sOcq/rH8bLiYtOgDKzkng
+1Lgo4oCC3zKRVdmXFTf2SZwQast5jPfymKkHNZquo36zicOZNzRNeYpu3Qe+/iLoXcU/UiEiGyz
0Ct9q4vdWnUl8MoR06Ivwlfy5lBTU1XfcU6INh9qptp9/hpF0WLyO/OkFQRfNzc9cbLpZCoweyh2
iObkPGvZ+4//Vumf5C4OW/S2qT7Yne4NqBg0/8DoN2PxGCS5VYWJE/UP0IRK91uNO/QTXXGY0ZXp
NOXZIjDYl+VW8V0sUfqUEe8h9E4w7cyImSNnW+foGHPfUxbfuiO/9z6zHiBiWqhZLGw0h01y/q4A
NNgiT2PB07EBj7u/lb/HqDrXbhFuB/Js19uanUANfgM1gUw8pzOQXEkGAmHJ4z6QmMaTWvRPw+xW
7Vh6KYWFPvIph/eBxVJRfK0YtIHIl00kC7Cmz+wRA/DDVjN+tr6/LgJMGYpbg1uLSCbgwDch4Ckg
aRGnGAYyi+sqyZhtoRWVRgIWqJWxElPn6ntN+6nkGhskI/buKafelO4kRvsqBw6NWgIR+ctkFZkc
ks+W21zq8HzIuxJ00j+0ANPfco0ynkFLFyI5kSCRQMPrNq3EccnoVAk+R3By8nSuMLcxWI97Zd/U
SGhYtYvXgVkv1hWdXTiH9tpEyqcbHa8EF0J/lHvE10iOy1HdG0xX22OYXnJ8aNcGG0vN8OU1hpSW
sBybnBxkVy8R6Z2ml4wlC/e0ztXwjFf/5NEzh+VTiwRxYyq7JNvX9a5SYEgKrAcH8oqX7++EBqhT
aB0sI9v0TNCD3DJ3BMclW92wli5BO0fFq/lLTvkW/Wl9zuNPE+9fbvV3bXAYUSCIQcM2sWhEmDS+
UXPF2lFtz2zx8ac6pb5P8x9mvJhofNTzoDzTDmYiSzNqtQWYRseAINP4YN/Czxnzex2jD7Zo5eQt
2fMsEUll9/Rz8d6kn/+RdB5LiiNbGH4iRSAhu0UehIeCqg0BdJUMciCvp7+f5kbMYmKmu4xIZZ78
bQYrmDoGI5xgv/Pv9E64pEmyxq58/9UEA452FYyiK7RndK4SHCnJqKv2K++4XpshWidJ+otYw0g9
mGzE0Y+T4AOfFYEOJeiA8l0OJzfS5YJRBNAWoqWjkPn1IKe1IZduIW0Z05RD+ZB7N4STl63st3gj
pvrV+72cxDZJYuzxDidekx6YSbvW/zxU4TCw0X2R5/kmBraM1vkd4CuDie9na9D5D+VrGfU2CH7N
l/Ik+HYMGa1o6YxW/ABkJCNsGJgiMCAys86eHaxdC0Rei8uB+mzBjdjHCWFdDwViHuezAlz49IFq
/FNvTv4nrJO7ymnSPJJNvgHAAtElTwdbiaPOQC6lI6oGzb2tZrS4/FT/dIwgoGaLe/PxosztFzcK
vxdt9YtmaUH8IvikT+hgBaiCDphRY0OzE+Gn1bfRWjl+edoz+6Xkk893LMsAfxkpdlG5acAtNUsW
lmJHOwSydnFP9VZV+RSrfub76B06SiliDl3Ic5TQa/lZFqFTwRMPCFYuyw61dwljkrHnisr1o8bH
D9XbN8auii4SFU+QXpy0d4aCqXa1odrPx9Rkjyz574MlCU8RVJIbawREVmWP/uPG/SMl4TH5DtGe
/xpOQsQkTT+e6IX76Bgd1dbP1j96wRbmUiq6fvQXgXu2lLjAIJH+rRzEmQ1viyndhpUeLERk//IH
gNA7pIKHNcgLuLid6tKG5iVlu18Zza7GNHC+dd/Db5y6r32FZapctt7t32tSiDyz/AC3LprxuTJ+
6YB8Xw04RKjp9OWPmHHEpdicdZXe+IW6Eykkh3U+hKb2K1jEBuZQ6qbagqo9bv2lnLi1923bocgY
HArQEEPWS2lLw9F74tQYGJPjHFIju9ZVaaniy+U1ux3VY1xdlfo+bBMymRMX+rKEHpr3qHYQe0oV
uruJ5Wizv5ilks+JSTU2EcZSc9aY6hYpH2EVTDH0RcfRmX+hu0tFHOZrmRsN28FBdPaZ1j0EEtQq
U06lyoxFZjo76537wrTiv4bQHKMtp0kPv4CbhGmK8jlHqM/GJpyeO2/a9IFORyDzPy9LzlIkQwMC
QFvUyHulZFhmU/Bi+++GbAaguSWpGIcFjCXCJ7PGnwRsE9V/iIu0UVqJM6rXUYjjRTeAIGG8CZMO
13nitexmbJIkA2dbAS9CXvCtUt2LxaAtMZmstLNw1qOzyrV2nlwAW/J8A0KYFl+vrgVK+E3FkxCC
etkcxMp6joGi4GMn47hGxo03JXnEeN4fREeKtE0XTjo/K+m6SB/aYdQWmrIk7SHHaBGfRvieEF8j
Kd/uwIOh2f2znceGqeSbm+opjBts1ACnlZeTlyfQiI4Li04ogvJlt1344XBVNACIq1btYMrV6d5A
WClG55gP2orfe5VMUXPcy7Cvt+L0KnJk0hY0VrjWBb9HKozkDSAwT/dRcoKpyprt1DL1K3GxORto
3lmWxvuSjI9GC6YAcQ8er8c8Uc7pKtv2Hm/UZf46DXmQyj78+YxlhL5Y2bAJI4spfF1aqAvzY6vB
zRp0my9cvH2h3zZva75JkkmkE0dfyB7iddnssC3cTKQNAxYkYADK7SgintHhSzhsk6zknXwasi14
Ee2+Bpa3RehrGwX5Q5B+GXe80JgZPAdJDzdf0JruTQ13xkno8WR+syudQKstFcTm52/zRnkmfHEq
6NKGH3nUTA39e3TmhCWrfE75KFf9kNpIPmySMkZkXj+Rer1zQGvnZFNJEC9/9YZ84de2qCzmPo3e
RDJOFp/VlMMd3dlha0Qpex1Xu01rkwt0n27OpStZi2RD04LoC1+cT6GP/u1YAme5t8sXt2fs2xyZ
bNJ9T6PxqiKXHIc3svDajf1Lht8vDsbCfl3fQYNpCg/XpkfuYMHG01BvRmuNdXgkdppTotzUn2DY
LjjHqOxJ3Tz9K8GGzIJDmAImkEToe3sXifs32vc9bF21+hdDCDifZZlh2reHbhnCKeAD1TjrsA36
TJa3oF89FdUZCKmF/aPFmpX3bJ4cE+mits0AIhPW1Tb2JZWl8UpDH7fVNOtbhzinpvo7hOa10OqQ
aFmbl2xwBsl6CcsbQVuQ4NXhpm+1eD9SMqNw7hIcA0Iv0I6C9A5h9lYxNwSPU9iDxTCENLBJ9qVh
kMEr48zHfcdMbgZC7EMBUbDZ5v/gQZPENxIv+gJ8Tkxj3QTJ3RjWCqBOa2yC7wHihhXb5y4wJPuf
EvDTRThHrlRCdzr3aODV1rpRN0U6MLZkR13QW4uNcRKnLFTdlXtg2i9dcMC/tHVPVvg/hEMkEL9I
xIfEccqPi2oSnP4U4+mgOYT7qU1c/wZf/YP2Ex3YZ4/+TcEj8GgvN7/1DlLvqj77g4aYCRKQRxAG
+scXsdjcltzKpKd574nsqX2G5czwXzAGuJaBdrBS84wIwOYTDk1eiW9gFxn5sdcUjh6MG8j6G2D7
vvwsAgENxwRrmjBjJNAPAGi29sLwukFYM9sS1vJrXFCbaYeoszL48i9wPN3H3iL79aPpXOLzmWNi
+0ys85v3sWk8BeXbzJ7/F2B/W3zTywGLTsCt+/ZudvZdM14fRiyXWxjv8B+BGOvxAFnEpnLfkQOR
2OLPDRGkb9hueM4viJiUS2GykEFwSy/Exv7hou1koKHzNeIqnTiRd+7M/msMY8yUTrKwUAE5qXV4
vNzmu3LIIMkcdiA8x/zwewBspE8E76JyoQDTpMMTCm8lbiDkFEYuhGyKm9owgzh+RptPM+5N2UID
JaxvC3OTE+xvf3QbfxOHIancsyMAUM0ypQJu/blXp3R/O+iUL052tz7y9Gf2D+mHWR2b1QfCl29g
02HZzJYp4sejZNnM7JoLAXPPX8tATk3BxTdkqpofn3i3mDDxgzPbabSmoZ6npINNFFdM5jfEYQ8L
TBwVJ+eiqZcv9V+/AbbC5ae4IJgs1WTTa4hxwNUDKXFat9/UqtPF1uBnO4JYoukKhZRDAa2zIgTd
OnW0FkyYzu1y0eOuM+N+wXXzpgYUQMCV9sOkLSvxWBJQYb7mB+1NWY9Ve0K9S8R7W595XzRzaOys
OWX9iueoepSpdTThKdESoZEhM+T3Zg9uBKDYBCI2E1PyBjIQ7AGHQW3f6qU+aTaLX+PML3w7MaVF
2/JPbxbJfaMOziY9KOfPHnHS+5s3Da4NxYC4nEF9UokzXSFtNvC8td4BHw1Xf0D/nlwUrk4bjn25
A2pFqPRGZgwlYjE9xp0JAQBulS84ergYsn2M3DCk06K6ageEZ56ukziibIA8Xg7HHniBmrgNx8Ak
bF4kD+IB0MyBNnSC2zTWJ/dwGDaW8cd1P0azwp6KHpuXJ7l+5G2tlDjMfM6jSvhFD//6fRMdQLjt
OCzm61eg6fRHLkSwahgBpAXfHIKQCgoDKYknBQ17CL34MBivgJJZzmrN2+HE2JMVWnYWA6IMbr3I
2HcfwyT+vZG+OnyxU2iDP/tXBEUDeeGQ9f8+vp3Giv2ZeMzkHds7wsjZEi8KkMZDM2t0C5jW2g2a
XhFMxCqu+nPwzWRxnNGAdEB0e2L65OrWOA04hFd/0UvDvE5/Hg0eXwi6R40s/rWqr9HOsowL4wAL
MbDXev26ZGfyko0UWoidsreFzDadEUS9mLM5j7Uz0GugQiFwnHBlRacbrcsvLns0D9VmLl+Z1sxe
9N4nNDfo0UgVvcHNdTA3bnSMqbdHcCKYEgIKCOtD6A+hnePQ8pAQKclVjE98YNwpDETclFSIC5fJ
BG4ZDA2c3NlIQW3qKCsW6eatu9x4uSmSQeGk2DWv2p0SiEnQT9sKwxN/BVFEZJg7ripcRkmW8dqC
jU1vl9PCfoLIegMMKj13N4vjsB+s8IdhAxIVuuO95H+E+svS58ce+YyxOqh+Dbt+otxqS11K9Z2Z
LrYCxFucuggy6JOUo23D4gM/BkqVr9EGjOT+jygDM18M1m1rYDiVFm+/274f1YAKxzS+YwdmYZF6
YWjjnlscdTun3gGr62xRu5lfxIunO3tjowhSUBQb5gtVcRVoBIedwbjZdmmuIP3HZJWLPx876FJn
3DRPhBLyNMUgW6m0JfAd644JiGs715L8K1D5ZgIe+vUVbGrBxsNAtjdImJdxxwcQRRTILgXsCy6V
C3yv0h1FPqpF1FrSCvTXFdcixp07UQFYvZWlDIR2UqjvvBhEfPWTKZUQ1DCgyjj/0hFaOioRQVrw
Yt2BEOy7l4NGuYQ52yLntz+H7FE4SmQWTsIWhULZMtjpibPjgSzrH6ihLMiuWPHk73BHghjY3HzF
HjTfQ44Z3Zptxcc4QAfn6lU60OIJlkHdkUI7gc63Mgs0H+3j22f21dzSxLkJobIC8piXJt0v33XN
c1BXUPjQlJy80xGlcz95ezQ41PaoW4gF3ot/0uFdrYTlnG4sA+GWma6UgyChfTW1c2lzdQPJo9RR
sVHZkbGy6GFZfCLD94mjWwcadL9UB3PF/B/3bTKYHAKSLMExLJyrLSoBHOSmuqHN5OOo+xkava9y
SUoNExxBE0dkIPJWOkFvXDK05ChwYV0iO6kfNF9kUJO0kJQ2ahKryu/DvwQv/h2JMtfbFYzUgsg3
gQC0zKpwEsBEpcm1X75VMrTp0UTz2ea/83yZHDSYDKSELuQpnK7fY5dFYOyTa4IgmyP5jkjTjdE6
Tp3QrvRPp8KZAAeXp9YxfJMdw0yP0aa40+kcrVTQO52Xghz9RbRlNDJe6+6b9YpEpTqWLswtt51N
smZCBsrd3jjoLNEel+kdRIuinBkfSOnOPv7ExC/Gu9xMAAfivfxXvbCterQ1aRtuIX90w/oUfUyw
q2bdoZewpi1D5rc/Rh8+sPoBeD0PprMTDzR/68Wgjbocp8K0omQfgSQYKmU1XJjbpYwAENrJHX+U
fUvHALVzC2pxTJ2r8EIWfO65asCNh+K8QTggj8Mm8Dez3oI19p7wi9QomS0OIj74IH95yuQBfAz/
QK8g7k2P09tB4tRsmaXJIQB3cHooh54fBfVXYX4GH4kmBxWBbbg4sF0AlSqLQFxSCPg7UuuqHzl9
gAf7P6BVBW0KGIApfeyxuQN1cZDAP0AVa1aj2DyuknWnooRcRB6CoG6Hk2pSRnfuTv8C69lQXWwh
M0WQNOFjxIEsJGIOWG2O3QX0aS75H9bpkZmZWTyD2fVzUPkGUHWEUg479iLSWwZr5oS5ieALqhDA
3aX/hVH2Xu0KnS8PJNw5sEVTuW60uJC9Mh2X1yYP2LffAx2wU+LvzeEHQDscejxkgYGLGSdVqcXm
Wsh+ng9IlI7vds0J2t3cpjc2sfqUrz1qOEd/MkGxe7nCjwZbXutwAsRsrABBjBnr7IjJmIEGGEwE
1tL/KiZAZlUyKzChIppAd8jbh6ic3CLxrpE6H2BKqrFQYtaAsMMnZn0uOSAAIAohGog0Z7/zTdl+
CcUlo/d8Da076yaF/g1VQ4kQiq6D0EUY9v3ptwPkDyJGEsa03s4yVPJgZusO64/LATYhD+yqDBdx
wLnrvt/X4V9nyR87HbcU/Gr7gowF3QyAQ3QHxKYfp5Md/4D+m+kouSYkU8AkiEqnujI+AhKXiLNp
fpYocpI3abHsdu1fBHw+LFIqfRjizTcuNg2jz6KaWaNJOqQEAm1wW3DxCa0ExmRvpi/gLVSLDnlY
jhZhkPX5U6mNbriaWrJkRnO/XXawHp3FawCdL/zWdvgvky023N6cc0TxszCl3TxWKfd/dM1AsU7y
MQlxilbVST6hxMDwsjCmg0dzaVd3ZYudgxPjRj6I5g5OgwoK1/riMuwi5g8SUSHfOh8kaFdwSc0D
9oUXppPWGXHUURXy24OLXFuwUirOiFyITR0Pn42zgo1b48ZnNU9KcnEasFGBhLQXHCp+0drc1o6V
FfTmOxBRDkdzD1wB8JjhhKKYgrGZ5D+WtkyZgknxNCP6LTyLKQFzPmN+1AdMvXzyoxubYMiRA4j6
gtkSbaDMSLSJUeIA5ID4IBpRuxWfAb9nwjP6UB34sYB750QlwPLSHPmGRIMzk51wIhzfVj2ux01r
zmjrsmuQrtbn5qYGSCm4fRrrdpmkR37Gca8G03q4Z6F9Qy2h+fBizE3sKrHgjdE3Hsx2pe9m6g4L
GNVzAzZ7lGpTaV0cukEc2aQhT1ds4YsX8nWu4IRtgVFo7ib3aFxQtEJIAUPPbKXdEcPoT2PN+q9R
jjRXhQzodjPcnNFWjyA6FO6BpRIL0iJyRCzEU6AKba0xH6+RTFzYcTHosJQmk8tS/Bsyx2anYDV+
LErouAkDoyUvr+dC8Gw5MQWfxzqN8tzTfgzliigHzHD2DwLvpQUy6kY4OSc5dh2SG0elhZ5lgbDK
Z+mMuETmB9T4+MgEwxR+eeVynipHDUjDOK6TcA2pWID6k8VFrBaCDAQTqMWZF8KJRyjiqQyPF61n
SC//hK83LhDuduIKvEA5jJGTy+sqNzuUDmQZBOKwrQTnRlEVNDMnCTKaMK/csGAMapEM8Vsj5Q11
n9uASaQnw9FCYhaKTPwBCINakGOcmGz4MKI4GZqvHhcZOH9zx/uXEg3C7akA8bjhc7S4Qqs0cHmj
yz7Yq1fASIWrNDsbvn7KNrGgf8mZ2Z0uw5UJqkdm05H32Dy5OXCgFISbYaKaiV8oYyPiJ/9Aq6Un
aYP4MPkDK3YPpq/3VbgjHS/NScaKARQogQTlCYw5AnxwP+LGJ/x08j+u/LC3f/mF2saap8PJwO/t
5n9hdeVkzkaHKrU+9oG5cmb1L8wRO9x+7O/Sc5oq2Jdrl2vN+FeyHq7Jl/Ij/nTp/b++GJiEW3tC
qPMmLDMOXsKiAs7OPR2DhHFvI/CJl0sS6tha87UE/qWhZRVNDnxOo8ogM4ImWnMXPbTNa+nnWNZs
wuqMSShqYVljQMCXOGK/QuSAVhsDQucpPhoIJs/v8vxx0XTzYylL7EA/DBktJ9ptCemArxfvHRbl
7+liy0zBhXp7+3eILq03/ECQc+1fTh/zk0mvCtgorAGYBPJNcVl5w7UiDsXF33t+R54M/HH7x/UT
2QarND+ET/1RniV1qR4GJtL4xPjHF2OF3d5Wn68GJ7QlYoA4rUFqB1LyFtGlX9622oSuMr/+5qt6
iaYIJG2rnuiJCl3NfgefjQLOE4BHlmZ3fZ+S1UyyB39TWMJfpCN1P0z+JtojuY9Vh5CbMWDJjess
0C6qpWjFElXEJW98bqxQANc3E2mVjg2FMJMdi4uXFGwj+quYd8kOuR0ANHD0hj/j2yas7sEelimU
FZrjho4w7pIs6tXveBDji0TyZ8Id6ICHcv1eFwcaxM3Cne3QyQ3fkxBqBobDJXJxmVGQbIKAy6v0
R2TuPk+9YtZ7yhaV7ciHDTwA6k31Z9kSdfS/2ZVnND11Fi4DNCLBQ+GGZdDjF6Kf1Ow63HL+WLqU
HyK3Q9zMcP8H5seRSOefIASVcee9Rp438FXQiDPX4vCJNhwEvcohuC0GfFUrihXHkOZMVA28BuJB
lncM2oxZCgpO+7Z973BqzRnB95AFMyroLvJJ+1Gf2LnGv6nFE+sZ6lh+KSf5Y79mvI64nldwYBYA
JYKhRP7JV43D7STWDoB45R5tyTF1ZU8K8B8RSvB9yxwt9pgJo9V8iU2L05k4ReQIQHQsmMPL3E3D
lepxkdZ32VJ+ExtU/LSrX3SdqOmn8QnovzPRbUv+sCNGvaC2mfBg5w2i3iAeNhuAygl8JweFtGEO
p47wXPaES12iNWmInvlJtvWjhHUANUOa3S9mz0AAdvxiiUBpOHgJUR/7WGOr54wJDcPSx0b80ccX
xIEjTQ0CKDjHFOpikSuo/BQ3ZBXjWmUHPPEdRTfddJkjmqA35gsp4BIhCbhUfMpO7Yb873LZBbGv
79ItaaLrN/K039Cw9e803au7CauY9tMXxydv56ifUGF/N9/6kbCBN8WlCI7ddsCvyVwJAsL6aVhO
7vwn+qAVA9/F0c5oxNpeEz9AX2X+PWdFUjrJRUjgxGYECv1Od6dnHT7xCTh1ZsVkHBg+73FTLUE1
WRwZc92F1xtqZLaLyQWbNlA1qD0GH7zZu9inzdU4c/yk/+1afCLcLNx3IM1tVC/c/GXY+1tlC3+0
49Krl58Nf6oyN5WT8t1MEASKUMg9GOm/eJcV36DTTPORx4Q6mTMCVOelfKoi+8VjJQXZuun/4m92
AZKTjjVMLEzGYfwCTNmoFFdm5FXZ6abA4DThRfwub1QSe3bRivwU0eqrQ56RW7dQ/2XiSqHqIAFJ
QkEmAt4CIQJgBbW0Buru9U0oBSCiReNzDkPkJ7zrIJmCq3okvG/iwqoe+U++LA/9aDNlhycIgehr
Qq7hAXXQH+3QTIiW4vK4MavWf8BHWCim3ZVwOxS1udVL7qvc9uN2Roe08swz9L3TcrptQo5uNvSn
llwY1Nkg2H+QJHPZY7cTOXKQ6eluhwWeQ+rjCeewvfCvaI/YA6AqYvC42pQ6UlGNfznEDHGRxOeI
JErpuK2u2Wvusg2SHyNtFBiT5A9/E2dW4occOPeYe9a3slSpTLaKIACBrIl2FJN1m+xH4Zo/RNIF
qk3TL3vsCI9q6rKGKmQEMJKTEXULYe6/zrcbvk2rE5BefMA/+Wkhr3iFLjHeGIchzIofqWJ2i6Ow
S+iuA2RjwJW4ltIAin0+UPVtS7rxZ3os3xuy6GJSwnuTt11foBECsNBIfZYHcn24A3qz1w/8DWJY
JVmLrguEt4DxhsZb3zTvtdOWosJVocoYORneQNbNuPaFwWbZpczkaImnaiQx+9XlA+OKamyFkZ0J
olzlT7fFb/+HJKUnzSDBi2psJI4f/sD0+Nh2OYD1Ny5sblG8Jvmpw1ItF/tXt0wL4gI2/Z7MbfWo
uIgFnUhxbpQLxtSaisYlnrqGKwsVbXrsmBAa+uo5q+qg/gNh5yv29V1DgdZmAzeo7ex9xeye6kf0
TQO1yx8H3JNB9MCCVX40bXOTTHfYhmDW8A1ALB/Eg7E1g3lkdA8DquqL5EyvssJ9ZfZNPykhlLMV
2nCQAC5tYWXpTCefq3ELRoWMblz3vPDhEuuKfII+ab2s2zeIbgar2w3bkotMTyhjNIMDfX18NHkU
ogfpoi8hRlbqZ/mEdO+UQ0MWWe/wrErAARS4T2lLjXKqLCPtuzGWeR3w5r+ReBOCAb4BdsMNXzz8
lhPDTofhDhkAaoHZt5xQlp1/hfNfXtZ2XH/yHddE5l5Kq0XULNOephCtw5TggapzkJKsgwU0Qfzl
gQOPNXS1K51S0KlnbfevIxAHrj+k2y08xuadrOpxglaq2FX6LZEGwueAAYRMxAFx6zT/w2hjsHkT
qkbW2J0rU11+1fwh8Y87eC9+aMfk/jodqIMzzzcFqyF8X1NglAir+Io0zikTDgYUuTpMzfi6vPor
pyu4tqI4XN1vs7+QtTC8glBndaEbIsOmY9S30JMMNlBTaw5bIUcFseBzBinKVI/byDxfpQwr5PiB
raED51Ffm5hMes6NH6724J3xbrAS1cFYSWY0iXOs6EH+FdqXHWktnvCNOCyw72yaY44P88oJJmw4
v1o7QBx/C3jmEiwLSRs/xst6116MlmEWxL0j4VGt/IJ/fO4fB6CVLLxzLrMJTmjKB+sHzlkivBhr
03tvV+giBoPfTnI/qQsiFaek0pEe+F4puSsuQWAJ8+rxZhGIdWPcWJShn3D8pEvtXkgPMK/mKJO9
Qyxw6Eurl3PUNGIkRTIYgOhuxLDqy3lHzsZWfxgGUgUIFIXZbpOEtNea6uyZ9bub4WWf7+4kkfSU
/Evl1fLl6GQYGZgh+PhhL2Ne07sxW7tzrrmX6WRz6k2/Ph71h9B984tzPL0Q+cWaC7csT0+W+ydu
bmgwGMbPH3QOhaHa00BmTCLDFMWe+LWy4gLYcBBP9JG4nutWG/3Nxt9uhg2LC8ht4sKi9hFLfImM
KVzQzJKkCvwPJcm9DG8u12SKZjGUx7bcbd7amp+HN37EhJqytQR428gYxCi1kOVHjOGbRYH2r75I
fPDjrzbeZyDA1UkkYm00/7t7E8mE416zwvQHHC8Z/Q7NZCm5IqFa7V2brQ0XqOQWNYvlJiFZ++ZI
N7/eE42ibKQx0D47fHqYUkeIHIqtxpXhsqnP/wbywXCqEeanmK8tmkyLMsPRn99fW8NaiXzG2UE9
iPPrTDa72scCuo3G/e11B5+X62ObgKSzkDpbDgMl9fvqC8FHBfGpv0w92y+NEBHTcVb6Wbsq9ZWi
E1XDaoZi4zBEa0C1LiMl/2WirbOi5Ho8Q40zrrWaK1doN1du+0V5MugOGpx35Su/f7VirpIzMcR4
8FHXkeOfaV+19D0Mm+xjfb6UP+W3PrMPIMklXmOHJyS/CLdVI++UIrbr/J8s/dXJRYoO4e2cFr/L
G5RnR8mDBn1zQ2JpNTeS0/w6tY2d6Pew02aKupGPGPyKhEqqSj67dGY329kitVm/ueupZEDvycZT
/Mp7OSqypwNUbiLYClIMVvVT2PPEG4c928YGhLNnrl2h44BMPDBfhA0fUwoEeMYzJvvKNLyawDMy
Wfv+XFT7kmwoMh5wcJNHmlWLJxtzFTSax6id3m9YaW8uaGtM0w5G59CEWcDxjzdQ3ROYGhmTRqO/
EeUFkO1i9C3KZdotrfAo2t9IDeDOWK+SJSCm51ZZruedVZz4qBqE5Nw3oeVJtNO99s7FIWdAXIwd
mf4zPBU/uCZ4fIjnj7iziVShe/w4L7ggI5CwNJRWv/VtMyWvAiBl3y2Z0x9vjkOGiCyNDUTPgCBp
W3GkSfWw+Ggyb7yrV7vXg3VZIa7uj43ssEBJDixnqzi5DAZ8sznA7IFp4f+q0A2AOCqeplgVs/XH
TA8f4ZIWuxbzRYu2MyajeIMcZfaslwpxDwhXCRRFRwddR5izRTJremWiKQkv538O6IKJIf/lW3ys
Ej0U8N22zby/ud8qHKPThQpJBFsZfxDpHm3ntuZuZsJ9JGyp3yRnmqATuECTFQqml03q+au2n0cd
OcGQbLqX/UOJvBowu4JAzla3c239cDPWzS+iIeF45pP1zI4fJeRlUIHA5LsWxeGd+8GyQLBHC5RF
o3DLH1P3HaAZqtHYqcugWzFjrxSCteNtSn6ssVL8NGJl45UDeYBNYF2duwcV2sn6S2j21YqRuNrd
XxZyaqgFv/3jsURnwbFedIkUVvax81/CM3UM7R/qDP+PdEXohDMvtTOcPQuulOqyALdTdrEMGDse
0vKg4khYSZsUgn7XLQw80h9XsdSBRAVMPJhASHhIyKjZYUchQXgPXgq/v8WkZ5ck/brdSmw9gzgV
z/htrBxet3URtAFwrltL++48rM3r5hTe0HkvoJtWkI05GCizmqdLpA2cIWy/oFHymR1hoIkdA1mS
r8fbaE4dyGbw4qeGlpmlOClhyBZDuhVhEyjR/oLmy65OGAo+BHmbEM3OB5tsXsRcLXgtL8yY27a2
hG9kUSH5sgqBV2xZNSi5owkLgufJc+hS8sWTL6nhbPOMoGEPKdH1oFyxMHQnfA+dfukpvgIXQkxM
mULXLu3wyLL7zNJRNFi6l5NbjH+UdoCUQherX3eeFDlwxqPfjoghvUnsxdWUjFInlZmJHXYORH4h
P6eH6vqiwfPAuIT9SnM7C/FqwiD3pd0z4/sjuPLh3Pmzp/ATRwE3NArrWcrviOx+qnUF2jIcwq2V
jIYc5MJW5hS6z41rhqV6haCxao4wWCoCP0Smz3LuqA/RIL8BRLB6Jl/Ata8TI3FUO7Kw5VAIcaOo
bonI/UMOG/UgQKaIIFtPhCgxhXjVRfTSUyrAAGZj6OWFKZ/Ebia0rCwbr3pQ7/FxalSLGD7UapWQ
W0UcbgjW0Z+iFz5BYh9WOnJOKmIQr8hTB4tyJoXnBTBU+ZEHKMEHs+r4xohc58sONous5O9XFIQi
doSrvH7bH0sI2jaIVKQjzGFwNEvhWwPhTtkQeGFyc9zlV7phuPlrxMYLjTkVqWpBX1vsUoi4WcQv
RwqKEB0y3l7GlV0zcwus6IBJbCaQpr6yi4Imn7pmrklAoD9/k1A1kFLkuOyfbA1PkErxa3bb5R3h
F7wAt6XKu1H8U2ZoRCCzw71cXN6zfXa7dPVdxfqS/eKDkN0ySF5Bxd1EX0vsoczXO0Mya+YSVuRP
lh7727LuLzMF44m5mmjgj4O3teYFU3b8AKGTnkmZeMvrWF1KibhAsgEuIOueIGwki/gSOh9qtsK9
gEBibskbea1Aeo1uswp1k0TDhbRhlx9aR2j3EZUs1eDTzR7j/jTIoVdtY/78kHUXegXJ7cZBH8+q
Le4GJWC2RUSJqmGVu9IbEaRGKlcULlPStHoCe98Y7L/Cv2Z6EEsyNYYLQbgRxDWxGWbJRbf4qerf
28iV0E5DzM7UbGw+L+IqdkVD2MgQzFs/xkg4Q2eGg5cik0k/dapfO1xmpB3UhdOSUWO8fxo0KzIq
23FpCcS3uCTmViEDXLSXoUUrshe54Ye3U45CklFH3OCN5fQN4SVXCR0YDO0R6cs7FD3oegrW6++r
5CO0K8VFE9Y2W3QZcbNjZzDkTUliGrmQPOin0lnG3+TsRbBWbPlNZbT1wM1l5/EF32S7DPOzxqYC
OEWE6k+hrj8YGpsNb7HS+kOx7JnQEEoU94QkBoReRNV28/twSVG9MEmEkashIYTiwVKEleR9FPz6
t5PPEr/yGEJyCJ5Qnt/VUUkfSi0vRhTyn3PIOKN2nHTogmFLsP0NywJtGT5Nw8spKiDDpbSaXYx/
nt/DEckVA7/lR1fWLBhTCn9ykBaME/6NOBOTbukuWcKThI7UAxqDSHVr/lL84B1DynRi4J417uvK
hFw9GDNmBWHO8VGqOIEfer3J6UcM/8VHNqlqVTwkaGXOhbL3Ebdl7a4kBLIY/+n910vxkj3tH/Ix
mz1ztJEaakxreJ2i9CmmzyhjiDlV47/kh/Yg5gr4qYv3+WWwoEyxnTuFyOGBP4Ek6/n+M36HDSbn
9tGLay6Tols1S1VAQbxvCo+2G2E7SQExNl5mKR0Pd0RfLIARYdJv5c2n4Ow3p6XFqcoLxznA60Hf
ekeMNddLK5qhgjYetUTLmSdl2IV88Qc5kkI0arXIK7htSf2HKqVHV8/1Y4E2tfqGRqzrQC/2wAKv
xupXkx1iSooD3JDI9Zg4WtSON3vEaGdB8aJd/o937X/6BtELMb2p5MsVdk+34G3uMGH5CCJruBg7
Tpwi2bOJ7ueabQQz2OhVpJrRr7qZSr14tN0/Xp2Knjki2kGWui9lx7GKnKaFX7nhh/vi5Yt8dlM2
UsyZb1QXiORWdbOSIxwK92RX+pgrI1sl+dAwIY+UlU6IKp1o/xQsiC6NN/+j7Dx2HMe2Nf0qF2fc
RNObRt8eSBRFeROSQhETIiyd6D2fvj9WD/pUVCITBygUUBWZIYrk3nutf/3GmqHbntP+9/ewmkcg
FvaITXM1I06DrnPWw687Wr7rZWvtGEX7rHj6xNKcE7mRucrLIC6iyQqhv3eiK0OoXmaQMZqp8sS6
QmkQdy0VaN8+vTblnexIGUxrEqN3DIO6XbwzXxBu+Q3KbnJB7lW6bAmCeMACxtAZPNymbdIA8Un5
3qvQUo/tyouXhBwAYcBBfMqnTIjScxO8i9co9d/IRVHdFoN8grGSdNPjb1ctKspn8lY6TGRhJNbd
M6dEXJ05B2AX1Yhrp+iYlJ5Balzp02DIjugVWkP4Xmgk9xTiZw2rC4TVSq+igrQgQfmEEzyAOM+D
enAua1PcQXxvHlv0Dflbc0h3ImTR7E3fu1LwkaWrFiIldpZwcL7TexqcTeWiAHpWcCjWfvRECE8g
vDaji0mKFr71xieOJe8opevPbnh9hNdCBP3YeNGTjzw0OuRsT90N+hX1JzZNCvxjmDUMtJk3pDT+
K6JU6DNBiJSFxx7B6CRBxT+FzvCaUBVELtyc3ME2kMFxCK7swiyUeIYwzrc8BfxDJKQwxlGMbopy
7fYpiDeuJOSI8DiCa/ZcQ+YM4G8s4nf+HoimDSrIxLVkfLBA2dnG854WjtFH6shfhPd9yOoUXVFZ
z6Q5EAToD69q9JRuCcAaNowgHLF4N6yZ118DNlVrgfztcapiWJ70pTN72ExtNc4FDMGia0SvXeK/
e+INELup2KbH5CY/tGMrzDa0Lj5i6quhIGaY5R/ZRmFuy9sse3NF/IK7xjlEM7BsCp2eyCGkxR9f
MQeRl0KwjR5Od6JdweY/JjbtgldznLK1zpt3zZbQlxwbLM1tyhTMnqLZCTVXhrE25eMcnqGPo92U
C9CJc0/bEH6mZU7VH0pFmpnSm6DYirnzZCzE79TVqrqjClbRpOAMbvdsKkK7euxMDP2pdMiiwLHo
sbZu1MLdzKXn5Hk/Yf3fAHDt5H3YXgM+4FLbtoo+cpcai2j32awNR4Voiyk6wWmQYKheo3lgY7mb
sXWeNKqi0b4krgfPJdwFeJqq86G3UZgmDncN9Wm8d8yTgW0qzLZqSSKUp8IeorinoQrhO/JlrPaZ
oDneE3+vybR8+YyA5ZsFeamgshvLXfwmpLOb4BChwq13hUP0ERezDN9x13w1X+FoUQXnvFIowmYN
BG0qYIY6Mb4gy+BrE+3GF2XGnqTu1GW5aj/F/OxhRPpV6UeNXKEH9i/rPGJIYtfqlohE7EGyW1af
q1tDENwF63klPym4IzFGSWjTcXEncg0AEU3xcjxIkd2+oFggi2uXtJ4DXU6P7j5FUehdeH51t8bf
oDl2J8ulQQbvWm7IlFAZC+QLvdj0+St+btUb6ToYOqEWX2pHs3CEbjmQGIHXOXXmTProYKPf0ols
seTtJkZBq+yy5K5t85foxSO2nLWiMs2jyjUcgURECa44c1VGi/p19HbiMoWuhfn3icrNi3axt5ne
k66+Vu85I/nI+5Yb7NBe4+7DIJCEFoXknn3qf/dXj5PdGUgS6qGpLag6m+gQEgs7ucmQ0cA5iYMG
ZRp+MEeiBpHdIro30OJAbn8Gp6Vjdc36qdHXoXlR6gNRM7F4KYR7SMUGRk1dUUSolzjWFlBZC+ul
R2GaUU/tBm3HNIP6knPlUa2rd8o28kEgwuxtkhFgcaNjE++8F0/j6BCYM9rWhOZzdDiEcmT068UC
Bx7rmNKJ0FHMvH1ubrWAy328xzKmMPEdX4EISb3nPJU7vl03daVHlS0yZ3nQbQ/ludz1wYqeln5d
nUo1+xPauI6t9lce728pOllK5kfLMeGe2F2w+tP3CvlFKCCY2mG5aPv7LNv09T2C4sicDQogukRC
Lpirn+VhhSETsuC5ZtqPnQrFlxZ/DY1z6nVau0ecooHr3tHq0i73yib36Z/tT7ZJwhjwFn5TGncs
kdzPA3iOaDTu5cr4GM40/0DcW05jsBxO7CgAalzAxGcDaZfo3GW2fMnJDJtVitG0BAGWgBbmY9iv
LHqft4otu0L+ge5kgIIJ+0vZDzBKpLvfHsV1vdLuUkb3rzARa/DkIiqGoBZ8MPh1HUroixRx/gns
oEQ0ZeGO1EV8yhXYMzJ2GkxOndxcbnCdIuCpWifZJof6UoIjuj0k0JC+anLfED5waXqMx856Cvdp
tevilQacOjoqbRLjRLyV72RDc+yT6Aih7Vx765zKRLetrd86gDqqS+M871msxhuHDzeWSrv7BIFt
xi3BMZqwondRmEr5xRRamy3Mye7Q56GBxAd7r3SMwlbXobEXv8kaKL45uOjoLXDvG8L38ZME2IG4
GXwE8DFNP+JbA99uy/79Rd/Ba04oiDgnamaWJewCr46DmRjC94pR+fqiw79dbXgsuHuPW9AmgaMG
/Kei+j4pF4486RNmZnpvs0PG7WnLJcZwWr2M8ZpeKelMcThYk7PvXmpWhUueHdwf2nTiAMTvkvhx
1B5bi9p1cIvbQyK50W5poLAAnBlY5Oxlxqq38I0Aj5L4m2IDhLPsp4OdXlpcG/DJJvMKeU04iNJA
B50TJMU+gr4AQif+EL0DJ+goaAsE7ndSVEz4Z922AOjvmOvAC2McACZvMlK3xYGZ/yGJ1oa/GNK9
IkBjBzCGdUlYpaxtaiwMCEIoZFfM1gNQrbzkm2B6qpIECMIZ1+d8exca2hkCNeTbCBHq4jVbBwcg
6vmOdt5Or6qEKA/buPlENGEXjWm9oaaC0eRsznNO+PCpoTiaF3ejdOKXYK1cIsBFCiIowsTlbCR1
P5yiVdrMQaUZj9uY1Ef1OsMazVjgP1kz7HMNQuI5wlm0aIfT1/LDx9q4xG2AEJEnmakNOOsrfI5l
yJx3SdrbxJNZiYR8GPuSrhctNBNP2GME6yBTT6Cz1vbGVQQwFFQ3OGlOXTzgVPGOk6XLRsBa9F5x
xCOFzkD/DJoIWtVKGEo7dbD2ugPIcuPNp/3Yd5v+PAwAJBRCU14MLvvwdjATjJiN0cOuCqLsa6xK
7PKrZFDlkr9ZoM+foZbcojAHBR5OHLGqMRVq0TrVqX/gukPO6ZvFwOa45EeZsupE4CALWpMxuatg
+HIiW4Zu5JU3PzCXRrEqbkOIeYr1QQwjzl8sqhku6byb2CCskbRgw+NbsJ5XAe5l1FNTzYCZg1Wt
qb6Gua1ikTezDsoTyZEW8t/n/BozTzAVMEdAAMMh1xAQB2uY6YFhXrD0xRd2tgp6Scf0ABRipqzo
VgltzZgXLLBpkyin2NL3mFUY9vCOGTQofeSQ44t70lT+qWhItuz6zU2dShuKOz9E2fSEsyB1T+Rv
coDoBtQQXuAqeokOA+AO+SRdR/IQPdUi/cTsa3RDWmvYiuQLzthxE+bOKY4KTviW9k5TbYWNxVgW
aLLYKQewJhZRN1eRSjp9sCCf9ixiWSwdY3GKmubkwRHGlGbf3l8qkkKldZrBgx54wSp50ReumD+l
Jh78S+mJrMqOBLlJ0jDW8MDnZekmQLK9suXLUWuMqC2DV3KabDVxxcSmWMM6hp1FWv5F/h+g/vas
bcxeMKNaUvwWwlz7xNGHsrlIVvZnB2fd5pxiWsgIsF6mgc2+Xt2ymZfa1XcNqInEi/YHIepUX4f5
s2fhc8TjtNUNdijd5mSlToMTBG4mc/8bbJahovVy4+fdlsLdT06w6QwbzIK8rIisoC1LQzpIIOsM
diEqwJAQiUpRXxlTJVSOymJQXKlB8E1z67DNAwFqL9hWNesQSV5IkjYnCxStdBMchZkzOfNUC+Y4
bP+aIxE8A67Ji2SsxDO2Txz3AHGxoyqu2B94+kqCjYNdR055wS7KeocuBZ+lceNTgVfSRRLemoHn
T8TG4nEPxjt1EvuKRAzO3HqSGF+ZS34LFo8Cmx2hQDwFIAZ2g8BceERqkFJQrEZCx6jVgzl2gtBJ
QfTOxjEYpgxIMTiApnJ/aUd5uswMm2exOfJmo6rHet2RXvzMBdShYqJq0+M7VJwBId6O4jvoFmgv
I/CtcEr+Anlt3lnwzULq5uWVtdlNRUTduowofDjkkzJvIVt29fwN+m6kePJyWk5YyVi80lx/58vw
KaTgjjlUZqEjXoTuDWDS8neGvE4XNn+rHS6IPZQF8T1g4hpKIB1dOsHDsym/Ck5t7giXAn9rOhlt
nQkbVn0J/r/k2OvSNV/W9s4PnIeeJCjNrAH8/mqbQSe/BGuI4MpsVlm0DglM96C5kzZK5miioC4n
p3BVDAzYngjk5NDVGM0ifvyYoN2ByeyUwQ1mg6VajIp0RUu6KRaCLe4BTNfqFd+j7My8iZuwWCGd
aE4iTjPIS3DdovWxqPJcQBHK4pOAHqWyVRh7Lx4mapvwbh3xxqTH/H796wwL94AbuMVkOLo+Zu+7
diV/hcxlbqzwV3K32/7CY5zkyU58EOJF9exzKU7EqMGa7XCdgc0wzEcnVE/4IM9RpnhAiQ7lrLge
TiHOfpCF5ZdgigZfif4OXLeKngZ1J0EMZxL6uFbaSsCukrFNYkNtLdJV0K/Gowc+j8J/JTL+wosW
XH3DWgXA2XUwjLggeu54PdVZEjjVxWNqAc3pY4w3FtnZGIjaD9z9KhfyYjJsmOE8eswj5uWrjrkD
Qr5jsPyWOFgkyOLknOKTXipncCRy0NXPYT3gsUZGGIFbH0XyRXyuXznszfQ6QeFyv/jPUp2Tv1y/
n2FO442buaOyyqnrgvWqI8QJSli578sdMTyy4nQ05C/wimkr3ggH0kiaUvGPwKB90+xW3rpjbfqz
+J0dUMfS794flOFYM1l9ZxEQlcrqNB9LvjlQFFNuqJvJbDgr1cKDNYaMnmHNbFhjWT91Y6+0ESU+
w0gxrgpty1djHJN8/i4uCqgNWBEz3rHbA0UjtY2Md/y4auRDZ9nMw4VkS9sNa4m2TIOlc2FOwOSd
CAmbWbUElMbPvKuP9Tdj5ZV3Db8tjDI+qIl5Ix6rAmYyQgULPvqGbh0CGXaB8Lye4QGY5LJCIjkr
yrxcYeb5nNrY5no3AflY5oDMKK5iOsomfdHiLfE4zauO1ZvmkII5EsdAXh/W0RRNh5EjChUuIlMM
mtjG19wFPNLCqY69k0XWTGasEAxchilETJykwhZfMcpDFsO9xV8xujzk7xRW6kD1yLE4zAi3bEOS
imcjs7IgYGTKcW/3zVx+G9XzsE5YUG/BFv9ugBmtpRGaU1DO9LcHZsyTGwbklRxM+PawnjVtMzZX
ixOlNi7cag+DHoAWW862K6gzsKIgj3Yq6efMyZnICXOqnhmhOg9j5+Oz0y0lfFzdA9LEVel2x8cb
2k7GDwt29FGxTbIEHKB1T8K5zRFLi3Btzs05FodvMNTRvXLbjzjilVvMTmDR0aWjMvUOD16tkZ35
yKFKTdQjkFPxb0qWcvvWC2t5ZEKBpRbxxCDIxHrlN7wYcfnFXM7bNRSF1F2k9xXYb2UbKmNyySh9
hGLF+aZjIYjtLCd+scvhyBm6W2Dfyw+ugstize+cJogXt+zRzPRmmWvJe3NPVY/HJo1L/ERd1jan
QF145pNfhjAhr0V9ZF4z0CX3x3IyODs8UtERDMw31lJwE0JyYJljNpPikQOxxDfv0NuOxADrboXU
VUkEd8th9oN3HVGW/DIYDg+iouEiOg8EUxoBgs+Exo2wBmroP3fDlk1naG9ehof7pL7UvpRbshq9
RfCW7k0IUPGM6UG7HNmhZ2Qstw71AoOXEIH/BgID0awBE30QYIgdPggvtAHfxtfGmK+DRUdtly0o
xob+Cq9pJb+Wxo3jJ/FtlZDbcg51oiUSOz7ibkEnpHPUkD4B80alYZJRd00JkyrK2mUg290NRNo4
FNhRcMdXOaLIZY6QHf/5wFFQl4KSoRuFzGXY9Z1tSwJ+gRuLMKt20TYaN+jzG+0Qiy6gD9g4oZFj
49ryCc81ppGyiaXQ2mcmVB21TzHeTcC+57Ax2k8tc2SWNAWLq8znyWfjnrz5OM35ocuvVRKpzt5j
TYA9xyiFyFz4AMlqzWtmPilPFPLWiMB9Jnp3pTmVjRu1i0/IS4cYds2E0nfNdSSVjpgTcw+gzJnb
frVf3hyfZoWAcyIiZtZLO6wljCyNF4yp07U33zyuWX9j4B7x3F5QUIUfTLpovnwU8xU6/mXzXj/e
qWjoaXlm2aYUbyAs0oMe/k29y8EZUZgCt4DJEuieb3eUOphOiQQEAEdDXg4aW94b2wAT8wTXyb14
RjlKY0x50nrucCJ/g7dcnrMpmgJTYNRYDnQrjjWsE9mmtWqF4bPanPPgTYOVzLYUXCvKbUYNVjMd
pgJGDqRHtXNGO1jrH/NxrzwclWyHQ6tgwjGnb6yy55RejxKLVt47ixr8FYcBEVzjZfLN9hW+Qbj6
Nj6Eg7jesIUb14d10MstF+c9ljLUZzoTvuLJNXU7D850cUl8p3OyXgZ3nl9xVIQgldsuFuEGUtQv
8STWZzFaaYD7AdHrF6ql6bX+jh3GUh4ugmgHRjxYn+HxQMhq2ZUogRiTR/WyQ8p9ycwXCjwBJnWP
sz7pBeWBEGjuKpXkgzSwudRv2m6ZLbRPZl+Vgq9dtY/YSqgpmatihwpuxUvNQNaiwHdo45Fjoud5
w+SbXpaik55yYy5UqgP1TWi3jC8qzL5JSrK4sMlElmalGXkMTNO2UkLVuGOMOTzIcpqV9wdRUpQc
ik2sG4yj/ICeOSFImT8BkLnvTtpns6GDFTcwfu3vsd7RFr0XJeZUu4HcG5vTRUNEvBoGjmX6Msok
OAes+ZJhfwv7G6olsTf2MJdPwOUyGnAiqpVDbDILIw/hhY1KWaXmwdrC207wr6YfJYwxWlh4OYBj
t2srpRmi8pkPzxrTZaxS4y21Yr2lgCFpl39nHXcQDGEaFbAz0yEn4ErdtrS+FWUvy64EepZnNaXb
qjRgFV8n8FGkNDmhpI+d9KRcfUZD2Xfy8ZCdlKfc8ZLseFAqxzzgyIEitrwYTLQ0hxRkJh4ZbGwO
w7tyCBiXDDuf3dL81jjHqNtRCgTHwXgpoZl/duUUKpnuWI0mscY4LXlMfXFb9XktWkava0u9cHil
i0Kdl28Dg20NWuCTRyQE41pmh9HcJoUDSxm+lVsc+gLc7KjnbnaY2BJQL74jrAgR/VMsmN9muB5I
6VU/zV2BxbZlD0wJLnDkQlQz2C08GQxANH/tumwZ0brxt2Fzwk8FCkiEpx9aH3xUXZYC/iJzMG/j
s0GeFTK7gBVJnoWjutGuQeva7kbpE8cJYwUClS8zDYgicGr1iaITiklCN7agliVRvvVXoYM6KNwM
9d5gU46GJWeP9ThLLzWcrjDHzYlHPwuDyH18ifHpkW+riDGbjZz9AwGZT4uClxSG5lADA2QQzx7W
6e96DBmOdUXAqfIKhSjvVsyUO32pt0et3UlhPJ1TkPA1sl0hX/J+CudQQQGTIwhYcfGcXROsiPlk
t8ksW4Ncs2i0bUQupg0sBpL6LDpIGLkAlplCyOK83hlvhDh9KgxTPqrAlj+gG3bVQv3ohaPJoBZD
EhpIllNxl/KdhR1DMK+Li4kEMvL3bYCE2i0hmkLXf53g0doOn2IblwBjZ2nPbe8Cm5mGYxAKAlYU
uz4b4TEM4duA2dhaMSuDnfJFqFN2KYLDyBiPlHkYwzful4H2Yyqnj71BJw0UPQ3dGLcxzJszbZMc
mhn2TUR7OxC2JnhRIQEAgxsn3gZfZiQGHaBlPoVck0Izafc6q5tfdB36M/Bborw1lH3akeFlGB7U
9ltrJiq8I5DxfOTmYwWBLvbFf6dorNZsB3L40uBEMtx1dhUXy6xHSJgB0NPaNGaB5IBXNPDxSZtm
U0gOnE2WLVzALmPZZWToUT0+jdZZ19fsscY6Wtd4sqaucfHOxFRI8JjWkJLX3G/vjV4yfGaECAB/
NVHk2eY78ekIWW4pUPgGHkSjrfHWzW2G8Qzxvf00QXmXVuREM3yPsMQ3nW6DT18UraNX4UiAQqrs
y6THgsVnAI4smJ2D8h41XJzcLfXZoAASouWINwDZ6PmmsXiyva1d4SHRwg035cF0z+GkVIlxJVjP
nwMHdDPL/dd//c//878/+v/lf2XH7DH4WfpfaUPaaJjW1X//S1L+9V/5//vfq8///peumYphqrIp
WZql6YpsqPz84+0cpv70p/9HKhRG4aWRf968dif1ShDAiGvFIoEdzMlcTUYSv/9EWf/xiRYunqas
q6Yhm7JoWMbfP1E0h9BXw0481ZG2NdVsmae5G2D/376K8FTprqtJOlJq8wKx8KNjJkIKU3MyqDVl
tndqcp21PfqYBlBr18LXGBrg2tDB6OpLuDZalNq/v2jJ/MVFW5Ila6ZmaLqhTLfx326TmKd9p1jl
eCrlnl4smYXRWn6gWAjAOdPXiECgfl+WpT2Q0xO+hSqyVOsVm0eS5rt+oWNQ959fkSHqiqZbqqFz
S388OK+01MzvQvFkJpvWR4kcbet8l1orH8PodlVFW4Lb5HpXkAdIUC+G73Dts0WWrYr28w/XIk/P
7N/fIp6pIVqGJVuypEmm+uNiRjE2oyj3xZMuLuHRWeH5YX4qwXtrXbPwEGJQ4r9IKQcR00zlqy5P
fbsuqmve7jFqBSKheZNPUXZoH6jrTkqxyBj3gL9L6V1roPRrQIXFJuUwZZKEqkxDdwR7N4M/msNP
dSzjyQw/qq6ddfK0db2E0pdIMHNEy1mxCVstadiTjxJ8ZPp1YXwzgkNJbeYd8ecJulcz+KgqzKGH
WxI+ReaHmn/3XYeQJwT9vQ75m9ZTapz0DteCal/It049j4xIJB+SRbB7JEervNVs1a36oiH0QAtR
mk8d9pIq8xbX753HeBLiDytjMMcl9tFx1Pexhi/0dNpRlFvGSk9wPOnYYd4HIgS+Wg67rP/UdHi9
aC+th8EkI7N1/bWMF3mJZx86BSu/MpLuhU9RAX0mYSnqd5K6hg3Xdy8tf8WHT6mHaOi78A8r+Rdr
wlBNS1dEMh40w5oW+r+tiaYVZMP3q5GUaBbnHAkuFlwE/3FW1OHmT6/YP98wU7RURZd02TC1n697
IhpmkcvJeMqYZ4d4+HhvRegKzzUQF+EVOkkRlluosGKLxe8/2vrFJ0uyJpuaYsmKJf5Y+qYV1oEp
IdWA7BQ254d1EqXnsj7XJv5WS8U6//7jZO0Xn2fqqihZBhuNKEt/v61iNMRyxTZzYifscZAqGZT9
9Q9QMzQjSkAF8z0mmED1c/9CYlaNkkydK7TAk/mADyUBcfi8BWkd//NHbpqWynPQFMlU5OmV+LdH
PqpGmytF1bP83sZ6DtLSa+sO7Yu+DNvb72+E9Yv3y5KmA4KbbhmS/GNTaQhtbUap7k6MbxlMZG72
DunHY4AJiB8uhHfreXglzofJAZ0DPPGPViYrmM25NGepAD1nIWZT7kp0j3DdAYOCsWDM6mcVdd25
8edUhJw0PY0Tqc6wx1Ho41WK1uCl+TBIPw1nwhVXuv4tgNd6Z/2wv+AthPahviWfCBsUvNAnwybe
x4iW5q2lGLpTOJRgYoCqL9Yw/UlYZ6/Ra/oFO9b4pO6kThuvxVN+lRCZ76hvwmcmTMYlJqWpfeEP
UNEUTyLIvnL5/S395x2VTVMUWT4S2wHv9I/Hp1dGPJRGfarGVyu/5zAs2mtt4hvBkOBP74oki/98
ky1VVFTd0DVL/8dJXwW+4PseWsoUrBUCHy1uYNvGwXwtUGAHc9Cwx9G4t5d4rbnh7F1xhXmxtz4A
VG7JOTl3Z2Xj3cwbT1S515f2kF3HS/Umv/E/IP7chrfX7DxeID+G0grNzrk4dTfSv5rX8GR+5ti8
oyydnjqoIDZGwx0ROF7oQGb0NHhqirINfV+CLTQuOmYii4EIuMBGwImyTgUbgGWG8A3lOF4GWBtD
nQvniTqvErheMNmwMyKedY6FF9iljDq+w6cLps30znWrkWZGoKWZKnW6caNfQ4jh0YIHMeaRmftB
pExmUK8B9Lj7UJSMT9p9+sD/9KlLliqLumqwiZm69OOpK53oFamitZDl3LglaoGAKTd/8569OvjD
/qBOv+vvhYAsmbwJbJZUS4b640wYBFNKvZYzQS1u6kBBzdzOKwGx5A8TWaiaP1kezDacp8uUp6qg
h9MZRi/jOAeYQGtXB5aT6S00YHY7bJmjyMlzps4onX0FkJocSQlrIwu/W+O5yyEAMJaLb+HQPg9i
ij1kQVZXth1skzrRyvZmsR6M4gx37Y8blPTPk0GWLF03RFVSJYv19PflFBhF/ui6bjjFaPMCcd9G
7UGX7nq/l4uOF3xYl+Ow6sV3HwsLX2VAO8q7Ouyh40Gu6HBLiMeVznqFFxbb/+lDl7kwidpQNC1R
ladr/7edui6I1dEeVn8SxRUlG5AeWtPuKhdEnxOwpv3pHfvFg9ctTgRZmw5pTf3xeaYvVI+hk7qT
oI3LMiM6tcPVlblDA/2ub42Tz9AHwL1sq2vzwB4Hv8WGga1KZCPOwji8h7i1y3CLovbul/R7yCpL
+TwwMVcgIiU1RkStuKsGMFJlUiJg6xF+eqX6lSnhOoJYXovnypJxBIyFx9MgkERdQCqD6kuzjg2v
ZMG7h7sb3Md8j2QPzrrvSfTd/b33LZ4DB0vD4FBS8GRsdkFLXGI1AZ/Mymi8tHs64iVSIbBGH0SK
ill5jkmjHCIe6iwqMRw5Ok95pUFxAzFaprj7NGVxlBSUjAkin8TalKOxzkNMKD15U4jGuRuT5e+f
u/LPTVc2RIXOStJkTVT1H0e053mKKWVxd6pbUkHaYZ4A62pMMqc3wERa2Q0i+R2iI4sFzOFPNQJs
SdiHKosSYrIrW9PbCP3oPsSlwIxZDbEQEp4NMM0KzzRLqEAVoGWkdNKQczL2uxwPpd9/DemfVRBf
w6S21CTNNHT1x9pqhFB4KGbWn4xug35ESk8SW7M3VbwhvtuQlU8RuL9OtFsFlGlkbwmH/B8u4p9t
jWzImsoS5xLosn62qmlnhUbEATZURK2T6WSy35h4qVDjLyhYXEr9lSSSnpY7Ot7mioEhrLIZCTQp
dFjs7eoPFzTVfj+2179d0I+Ha+SVojctF1Qwi2IjT6ornRI2kl566FI8iUpMjAQmXMofPln5Z9fO
bm6omiHKU7n/cz9Ji3CUczVoTwZHnGUaqxI3gRwvbkW0Te2iAx4k+655M6x4XoyvBMQq8kcliweR
wsvkGjsUHZCl/CC7DvibxYzbRZ1BMfEsQY7xQBC6RbbVy5M09vChH/JuREuWRfI9JZJdU1cq3IcK
yPoPt/Sv1v3HPTXZsnRQEEPX5Z+965CaYxsqCKs8OLhC9pImMGt4wUNykaKakXv1ofUyF0oPhaEO
cxc1PZYh4gdMrBQLLvvjoBuncSDwQ4GACTEOqYbgv9SW692G5rGUQjjSRbYRo5dGuNQEaQCjxziN
PTyHCgkiSIsxGF1qcjbj75IqxDChlmiLgSxus7s+IhKV1hVrsX68WGWJgQSYrAEIjKNI5sHKxl6J
brnAMbhKr2HPnNkaF0nwGaFLKmCYyIIIJ33AM/slCsgDlUuIu7zHzNzYcROkWm0L4a3/EDp+TZPa
qo9baI0QAP8y8qzsDNKceVCwA+mNx5KNj62ccKl0/BBCbY0NX9Si2+RUDpvAHRpvxaYbx1clfYbP
nHmbqtCe4kvOgKtPexIgDTjzLx0TZcyGeuWlAnYrNGoqWOf8ZmVAcop8ODcYkz8WoYkPUP6t6C04
0XvPlcoMXq0WsrAhzL3+WEh3IbslEMia5p5M4/oY8gcujNM8JQ12v39lrF+cdUAciiappszJ+vOs
ayo1HhVRb09++SEMSPcTb62I4TG0tmUbsBZTpurWsRBgrDeEnVflwWLmq0iR03DCNPVjOaWBhltT
v5ZUkir+3Fj7KDq8Z0yaNGpDjEw0NpSSFiFmoN+bsHOpHjVQilNKKF+eQAtHh6qVCyUBYiZpJurj
mTlgfxgEr6livhQivLCgJNENarkC36KEvgaQSq0PrS/sX2sOrSIyiL2lhWw7Jy32D5OIFigJQ+Nk
WDxk+9zCxFAd1lYG6oq5BQ8oTi+ZpmJEhWigLmf5o3R8WBkpbhCxxUAwXA7ldy5+mPhCGpPRAI91
8dSLmE5DJpLEek7cCg9ZJqWvYzmEWInV+R/OD+UXW7dJ1wEwJVECgU79vf5pHkgVulxrTmG2TCjP
VPxAoEAOwUmR40OJBNhM1SfS/oj7ZfS4FuBw5O2m4KCe1kAlwFjJE9KBQFWK65gSFZYJw0mh3mdd
WeJSy24poVOmZmLOdGxDdkVMpgh57F5yyjvPzDctxmJy8/n7t09T/nkGmIYpyqoo66Ii/tyvvDTs
y0DKm5OfHWsLA0wEg7VZQVPGUp15sGMOdMmjBqHrnj1ip9Of6XU7dPZD+firaqlj5J3KY5uP8Hlb
a1jEOKuQTZd72hee4Gn12HvKdrRgqyaghx7MV3g0DbGMOkUWXOD+pGNkMvaXcTAcKaeUC75leZGF
WE8T7Mb7m/ByxgkOKLROfs46V42Ha8DwsiQIvMsE5Pz3t8Wa0ICf2zjHtCTJf4HK5vTzfyt4K0nL
NAuM8dSFuqM14mY0Ib1kAWwDfxmBDifdu17oy15ClJMwpgAdiJ4SvCoiWAIc6aOPKr1sFmHPUE89
IlQQRLgZ7SZtobIRRBmLT6LlPGRCxJKtQoicKXqYpsNuMRyLLZiF5vp1NdfGYt21h2rZAQIY8DR8
RnB6Dc+m2eYtnIdKRUeCYrbx4PGHWrNUi2QuDOOcnCemUJqHO27e2E2LhM4hHyGuFn2/IJHCx9ar
+bSs/eDvG+nagzvU5kEQTsU0qZwN4mAbxkou3h8DBvA46TOdYf8txA+DQtWA1hOsEos619yJHAGS
h2dNSK8KtAGalGebTEPHVTOG8w1znwZ/QHR+UdPx5v7/R/SjpkuiRJYKIYC7Er6Td6AQiBj+4SOk
X9QpJkC0RvfDgU4d/PfXICzMPomjrjk9THPSM8HpZUKOsA6r2lvCEMqEV6PnVyoYKxjhY4aMVAkg
Zc2n0Z9Ay18sVYvGWxElUdJF2rG/X4xfh1nrS4/6FOtO6p1Uj3n6g9DQdW+eTW1vCBCoPXipXECb
aK9lcv79ovgF3mPpGDAzr6Ca1syfTVndalbtNfXJz2+o7LybLAToPa6h9Dxt/v/5hxnTkci5qFh0
bX//spo0SrFoRfWpxCTadD2SFERyOHGG8a8qgM/vP+2vgvPHereohSWFk1ZT6cr+/nGjbqSpL4f1
SUA0P2DJqZ00PDYL9t6iAjgnhac03gBsk6BeNDBxVYTWeUo6C0ZARQgLiS6i8eJ5R5hEAE1OiapV
jTGbD+zzqEas8nDsEK+WeDOSfqVal99/gb86mH98AUUW/y9n57XbuNZm2yciwBxuxSDJseRs3xBO
xZwzn77H8sU5u2TDQjfQ6H/3/quLkrjCF+Y3pgxfQJMd++iGMtc0V0vD6Q7syylDlMX4R8xIcm/A
MmNExERA1TI6J/UQCMPZkxtWiwNX8kllbseu1q051LB3BfJlva8a5EpVhSWQ9dlXD2G+XFk646Ph
ayK9mf26K3rVLRn7R4scMams0D449MzcGB1mi+q5w++m0O4M1T8NaXOo6Pu8fqE1t4nsePv7V//h
bnYsm3KBTLGADsLRq5uoMJe53XaHvtvLBPekBSHeDzgryqfS4Z/ySJ6js/10U+NMOHqW0xm00Cat
O+SKiSIUf1whvZtQ9Qhu5j7qEHYZVxEd5xoetsLP4sR7Fdu1Mr36/VsrPyRv/3yUoxtqNqa2o7Te
HQyuEGfZcg0AGXkjlGtqYz9WeOIwQsW7UIbn3x9tiY1+vNZsRacaoNmiP3e0N8PCjEKtULqD08sP
sXIxdgsjJq8i35dNrHCi7sLhjlpLhPwlPYdpciULLTvBAx4y+luKIhcVpbbiP9K8N/KdUTCSZiEB
i9Nttr6nRX+tMixhTI+jgaGyDDiukVJaGAkBIcNvi4Yk5S5npsdpMO+N12BVAe2N1c5sicGAZUWI
Msp5k3bo96mV2j1exXWCs91jBGVaodODDQLVtJACbQbGD317hP1ftAajPENJQTRGPWAeGWzp9+mI
njKSry3sZyYBaEcRoKIwJyTVcLaVWzQKYCSHwW/jjjsSdWvo2P5M7V5fThzCPy/B//z4R0l7aYVR
ZSozy926T6QrhTufWZsIoynnbXYCw36WaHJb032l5UAJLm/DzDlxWv5wKzo2NUoK/xblFPvoIuqd
vNC1qukOismBx0ClsPHEbfTUQvuhEUwZlHqiLipQjmweHWqTUqlWUUk1GKWP1OmvKsjWKYa5zdzv
OMavB7Pbyb1yE8uXqiYBs1jPqrqhQL8wjMq8PlCzVE98o77Px1uZ4Lso/aFFeBHZnqJJDCaht1Tq
+4Qhx9/3yFcZ/N89Ij46/X3CByod5tFJUaaTnOdjWB+y/iJZ6JHg3zq9KB0JgMzcCXSmApOT/L2t
EtfsT7ygbzoMUTv979OPDgdHn6ZKUnh6DwFyjVAhQvEgAi8EbVYllaARbWbXMt5vQwM9uVb2py9V
5YfiIevEthGEqBpFXPXfS7XWtKFstLHjUn0xwAh0d/UwewM115ZB26jFgppAyUGbceLH//GAcrgL
ecNIUb6KNP+J3lvLjuN8sVrx43fkmnJ7L3OpMWYnR2g9HBKIWXGtEa7lgfi3l7i58vcQsaeTsE6u
qHRz6AwnLqrv8ZMmc3eQ5COU0RVDbKv/fCq112R71JX2EGKG4cheWx0U49xhbGxGfgws6fdf4evv
O1qCPI+UVTfZOlyP/z7P6JRwbBK5PYgUqrdnbw7LIIRbGXESmg2TBfR46363QBmJPlT2QGRet9gB
VVg1zum9PDW3SrlulaK5z6KPnoGmHBZjDg82AwFAzoc55jZX70X9pEO9OTWwUD00HZu5Q4hpSMB0
wI3lm4s4KiiV46eDmGrSMOqjcTABh5vM6TYFmFQDTrQN6I/0qNWgqz6NAu2Zde3Q1knzhDlxnSHF
k9W6r+730U9E39LQDYX4Xif6O/qJstCYctWpD3r73nKEyYyMO+kL6gaaeqM7SZq/ovDIMBAc4Msp
SXtuVRixa/YuR9zfrwVyvxA4ROYlaxOYSMfo8c0Ii0qy/3oG6Sa5nYHpLGPLM/MYDfgf8qykV89E
vGXEyb4olReZGc4y8UVVJm/AYkG0ixlI0sYIPT70wvU9T5COVsC8+BG5AvvooKWMS4b35VU8v9jI
rWUqOkwJNhZDYoaDrSDYEe1cbHPGxrE0XxCKlEhGwwcq4eisBz/G/GKkoVI17VkTbZsVFSTthQSY
wTzgkGhVT6b1marnzFh1ZFjYCkrDm8qPICr5PdGP+d7TwWynaptTrNGT5jJu6werfovZZyISnU36
LtgJ0JSsqCmKLkYDO61H+1hn+wLSkDUQ1qemL5e0Qh9ytbjPbAxecHUemTxnrUTOIdYahgmjB9N5
A7Ee1+fWSv1Hv54ItH/fNN+vNk01aWqT35iGbB0X48JEztOqGupD7tyLimu6Tfn4HVKA35/zPXyj
jUYvzSHFobVif2us2BWh5MzF4FA8UoiJmue47F1DwAUYkVQv2+Sjx+cjKfe/P/nbKcSD0b0QpyK3
0Rzr6FSwciriibR2h2zxZxTXxp3jPEf2vbEeyvFEpPjtHD561tGJl5qt7Eyj3B0qfAMaWpWW8ybJ
7wPoXELjMYeQF5/4et8vHfFMFIhkc/y4tKj/3dJKoqq9KS6dVHiDDFAfgtE+0NEgIxBFXoUZ/VPl
ou+BytFDxQ/xn6M9N/UhIkfsDna275juTwD67p3xyk7f5128vCdMoHMHQwGVAsNHAl4D0pTvle46
G64QpM/6VQZ6jBnsAmJJeKEJ6WxunrgXvy3ufz+lcxROJYpaKU04dAcwcHzQImdwVX3q6/LE4lbF
sfnPsXr0oKMAUULlNWgiJWuA9Q24a0zMLDCRSPguCmWSTCXP8utS8kxq0Q79iyLBtqUNJq32p+yF
V2V0dDro7MglFjSK5M09sIDYOvGLfMsdjz7oUYSiaEoSyhLvrdT9wjLc9EkEzxxyJ1va3zWfX4+y
KfWj/JL5z3+XCCFSNupm3R3MkKp4q12khbylzmcKMTSFT3V4tpnIS1VnK6MvKOIrOutJmsKQVjZx
cb4gb5fJ2P/3p4FJw4oAm8Y+Z8K/n2pUtZZ7oSSLDBkirW2xWEWipBWM5CEKg+f4+wONn37y/z7x
aH9qRZs5VVd0h1FtP3ugHHYIsBkc77DeVdwa1dAHM51gk+pCnOqBFD7TToCdg9I9pQ+ov4UGjqrV
oaMIacq9j1e7H9HvqzhewIA0A6BJE+eH7Tq/SJZ9my2BhL2tyfAWYR2uSuKWXdSPJHoLR8ZfU82t
StnlmhmM6VVa7cPcNX6mJDeddavQZUnxr676VxZlova3ORj3lgEAZq/X6CNmSSplcyJ0+xK2HG8g
SyO3slBEErsdvZZMjtOqaNT2APgAMU/2UO+jsxFIaUPhlvoT3HK2DcRiRKguegycO3FvYeQT5ykN
2n0Bvdnr1E14ax2cQ8QYlXxm+wfq5DFD1rTnSYwYvLhHOmT8WTFw3Gaw9HECR1EBUO7ELvu6NX/7
OkfvvEzKbGpyvs7ia8yyMHTlh5eppx8gvDDlbLr034iq9s1fbTfcyH/pYAIPfJs+GbP7oADQfap3
3Tug/plupaD+MInFIBNS7g0jVep7eDuhOrtDHYE58F/G5ECqdbXfTie+yE8HKIJt3dFQEZrUCv/d
LWEkJ00+DS2ViH2I2F/mM0ROkNCw+n2X/Bge/PdJRydoLeXWWLZze7CK65nWQ4vurFUKWOIXHU5z
6nldXah0VOXp4sSTfzq7//vkoyNRNSMW5cB3hIPO8LhOXLc0gXNOJoEPnYURMJKr6bFm1Mo6FS/8
FJtYtNlUBJoI/Y5/X1qVUTmvK+tkvraLLdW8OLnOyC54ZFqe+KbfghPEBEIPYsgk6WhxjwIhUx/z
KSvb9jAtuLiRAjrVnvbbUCy+E0kBt+9JEeO3s+/rkUxIkHTwPfWj9dM5nbVYwJMOdnfT9OtFSnG4
ajufiu5tGSYnTpFvv6Z4mkkNwqYmrJNc/rtanWiUZiMp2kOR3a7z+dDcR9Tq1n3U44B34lj/oYDO
w1g3yDkQZ34LnPMhKetFr1sh3w6J8uNh9UybIbO6ZZpw2E3ojyPryrIOOuAbCiOgHwDGpF4D9ykj
xbPFTBFHE/VbrE0pEUjOtVJHTAWiEFDBSgtsaPJopPVZMXJIDd3TiZX/04JAyUqhSbFRpxwrhCta
G+acx+1BnqnnZxc5Gh36YvH4hAyFpjfdsquhm+DUCyZ+D719YSiSNMZpMRtIa88AjHZKpPNTikrD
x6QFpRC1y8dFlNwcetkqrOZgO1cdd1tFxKTafyoLC1rfhD1D9ZmZh+V8hDAxny8Ow44BNflWYiwN
PE8G4io3rtKTxbnvBWiNUgbGAGJ5KSg0/11e5KfIE5asOeS9w/SXDf2H2KYNRFNbKJnEyUFP/YKG
twPTCwcEBlWdqDzTqK5qYDBb5HU1xSBYb0yZRuMp0eIPpVI+IXV6BIuk9oZxFJWrbVEWSjs2B5my
W2mZt461PGX94jXzIdTXP/ka7gagBakTnUG1VwShPq/Pqmm61MGqnVhe4jz55xKkJqeLvc+pY2rW
V1X9PzmCoySD6mQRLxJbpSp1LYKOMXmWEGWkxUEDYqAHQoxi/J00C4k6QvIee7rhxE79HoiK2iBN
Ihw8VMMwjhMkwty4yVOKqsxZWy2iZAQgSrzNFsDSC92Cv2Y8uHXeu6H+qauc8jlOoAqOaba3LhCD
LQmV4ymp7w8no9AX2sQ8joPM6ShTHMK4d9aQgiU/zmRr7sDIt43MtHObk+XrH5+FkAMFg87/+krm
/vMiRl1SclU26gNy0RxsCS8hTfd6dzdX0YmX/sMRTB32/z/q6AhOdC1SaYvUBzqHMfVO9mjrMH35
ZNEgi/UTr/bb00gxEJ3ZtIdNBanzUYqxxqWy6CtXd7iITlhOfJAyvhUGFMBPavi+/Yo8jGawUON/
JTXHcYJaK6aWxN0B3F+WHErtnqsl0d+sUyfg19DgPxtHPEk3OJHFfcYqOTpoJimeljwjo8d3qY/f
kq4PcsO8Xo0XPaG421yMxq5Jq/uaDngzWTjG3ySs5gaLB2N9XxkEzdDhUMNJHZO4917IcCZ6SdVi
nTX5e4UGMQPggjrGnQ0A51F6hfLCt5E+0peCjVJ9VhmcADAu8W2BAf24V0KEFDkqYW6mfLiKUflz
RL5LofoIy9efGYDWaH+WmDLQGi+Q/OptcaVMCiAnLH2dG/gbGfxfsOcY0T5L9h8mkgAsYncobhis
pZx1ZL6kwXogu2jj1h07AJoKfyBqqK1q7YnQ9vuxcPQrH4VDTReXmTI4VIuz/dLeVzSvkkzz1YSh
EnSyiEWDWKbfHSlXQq5HZ9dM7RtZVI0jGEUDJo5NdllXwYlj86d41KGtK9tIRllx4r//z27tZ9nQ
OVRb4oazKttP+rkd4/yL9ACjWUYxqvEcnwMks6Khgjbw98f/uMr/8/SjtRfGqzO0JTrSUgdFmuMB
BZnuy4zm//Io1janhWHQW6OA9e8XLdCMRaVFcNj326XyJZA8NuAAMrwT34mC+/FVRKrPAcFpS6hj
fsv6I4kgq5/z9qCBibPz0VsJGYz+MQW2gs+hRooRQitRBiDQ0xu1+O203iVy6DmL+b4073FMWZ6E
s2yYWmE6Y25uxwbAGf6G6yFT8BS3rr/+DMVw8RcWPXxeFEZztpsexagGlz3Ms8NAJhc+NFr6Ouqg
GiGILca5yYYWyimDQAdg+cpYtzndI4na8fd37dWg4q062nRsmbROca7QRkrmQpMhJfpG1u+sKd7H
0ehKk7WvHFB5SnslpI/Fon2YKf53EctawYOI28wmqgzB2w02zOcns8YhYfFK5G5W3OHJU+xUZLkp
6qbRNiFP4r4S3be0F8XcZwTRyGBqc1QZ98dQesSAQ65TICzIyuEi2YXJ5zw4hnSeWmg+aI/TvHRb
pCw9NEuhEClU02+ct1i+m0mAK6tFQkRI192vg34muuHaeNsLRUpyvaYP6I1ypLdxgtAB//m++Svi
aDlzbpS0u+rsfJcICtf66lizW8PEw+Xg0gZMKiVQA1toyPLGlj8k81ZEF2s0no898OD6amXqzIGW
9WgP6qZJQLeN7RlwQA+tF3H5VyO1lwAwlb5Cu7yfqW+Oc7CaT0UFoln8GJP0XuEzu5B29+a4kbWb
MJA5dvseL2lhxcdk9qrTFokJKOBkqH8ISgurZtbzMGIcmYAwjp40ttjaCddfbSNQEWNk0aZ7DrFv
zEbIaQXmWDAIjBAG4cXQlBc8/7I3mHKtX5QGu+3o2rBvrN7v2+rMCcFeQseSsdkIe8bxJnD51l7B
s0hFQWRjU8gplvNIQ01AAxtwocbMxhfq5vdDRBN34dEN9s9+OwoDmkQLNb2tyMSU57jLz3JYf0Z4
NgfdrrHvRl79SNUr7pRNXzP4BbUAJms33xrdm2gIQI3RSmqj0HvTbUMLjVSOOtiKYoEuL9LlaCMx
P6qmy1+juWnSUMgSf/8KP10PNMkchXSS88Q4To76OnJmtVCbw6Kbe3VsdmZvHKSUKrVzr1FXMu3s
XgG/NBbRjs4GRrqZABQEClJge2Bgh6ZrVoDQxZ/kxEf74YYwGA+zUdsr6NOOE5EsKialmOTmEKX1
vmZGpUYDYEoQIWDMWpT35pKPuwLYpJ0muonRFPtG9v77x/hqnHx7yf/5GEcBUarIZbsmS3OQBnJd
Jyweh2YKmNZhej+Vm3Oh8YwGm/kjrMMY3NZlqKvOc8PJlENQH0H11lGC7jPZMmXV24deQmId7Tt4
ed0weJYm3RiOeibCEKNtP22OMdFXGLsE/4KIzinTqGHgRNdYoha17C9hBgK1xjTlQbKoalNjxmpE
CHwR15CtARafGXFFvNPhLGfP4x9CfGWpvQg3aQT92nAVMn+hdSB2KhVHXEh5C6BU/JaiAZ0nHvU6
jcHM9EegOwr7SClAdZeTp2Xvkmy/GbY/IjuzeQXN6Q7aD9EuBSGqo6aGSvfbaFJjdgygKm1zsDh3
GBKh8+o7auuhXgczq4I05Ddexi1618L6nIanMmJZ6PkuomuoTBCKlvfImE7FK9+qCNytqkLjXWVF
MnN0lBbzK419HxYsg+Q+jsFO2DjxIlPuyWVKmUJsqt6t7ez3dXwmlENKNO6BHZCr1+AvNTctW6bV
MpgrCK9XBMC/L9Pvktavz6fpFtJKUfY6SoqnZimzvuHzEbcjrJSJ8zROw3nqPOlBMReYOpaLIjiE
24bXB/r+llGvOX2nO/X7R/mhmsov9f8+yXE1zKmHrNE0PokJsxCewXS9RPenT66vX/x4Y5JSormw
LZSrx01+sw6HtQ8n3gi8D6AvPUOxYlS7rhlT4/TcOG9R7lFE0RkoRK0NsBgVtKdD4jFcU/FtO6ij
HZcxbLsSCCd+vKu7FuTHUOM3A30TMHTAr0qP6fp8OEsBQUP84w9Q3SahLziOPZiRoJta1QMta1au
8shFg2+MrJz3im/ViOZdAqpmJLfexatHQX/tYB0FxeSPq9e/6fQMH1UJgPj5Sk0/DtTRrzF2gOQy
XvLPreL3GPBwN4BBFSQJ7lAXX/cRNUHqYnAaX8+Mosv79CG9wXK03EBPw5eOGkCFj46/KL4CrI+M
hHERnU2DZ+sWDzsxcYxPAoA9ns1HVlyoEPx5AMlhvyFqKyjNgnnWsF7ZRRrD8hhHUSxzm7vC2Y6W
V0tiELrmwMFEihuXMhDMsRaP3W2YYHD5NRSNYJ1xQnuDUdpQ77CzRb6n0xY6gKmBgEUzNE59uGnY
bJBhJE5A9wW3h9/Xo/JTG9fQhbJZFaItWnL/huB5X1RrprBSsHIZMUjPBXHVgUoJG6gkCtrY+oat
WTG0kHgsH4zS6sTnv2Le3x6gEnsxIwFjoPPT1YzReC2EZIlhXm8dcUW6HCCmOEhx0cy6U+nx/w6U
lAfVsQcye9VcfUI8guJ4wwglGM8iglrjlggQICGRgJY0ylxGVbHWnSYfM/l5CjTMPNQAbUfEC4Lo
fpnBCKnAKvr4ODs0es8bY49tF5AblCrgELmYq+asnfeS4UlIIhPf7H2wbxjyZRelum3IroBNry7j
6RpprTvfc3TF9yV6OVyemEupffHPz3hhYqYI1kT3NE14tuFTjhfhm4QaZPG01QdBBH6okgAievHo
Zbetul9wBQxM3IVxF6MLhC3LfOpY+SY744RjkAoxMFUQUzsucLHdpbhVKwptC0zevbYQmW/Si1Y6
82wchXUfU0vJ2bR/il3Dr+U1ltg9tSysTUxIvMp5kV1l0T6aKUPt7PpCH/0p3bBURfsp36nOvgq3
NdF8uUVFhXM09QT1LryLLnqfthooK5DC/A/MDBDrDrwrfd/PW2wt8IEhV2apP+rLR2ReWnenlvAP
kSaKElFnFDnk8VnXL7MVm2HTHGrnjaKKmJVsrBEFOB5y1YWQ3UnyLpkXbIcBFHAN/f78H9Jlg2cz
psCzZdU6KuNNcZgbrZE3op8+g6qIAcJX16p8q9vPvz/p+0gWb9nUTV2RRSeOeYh/96pcLPqkZEV9
GN+1WzQX2bJdTJQ0LrXMSgTxXnFXXVuZD8YEtRr/qsMdDiPp+azHOB3rz/As7Lz8XOUCxM6OvKR0
WeAE4G15I4V7O360rK0kbfFhG05Kz35Kwf/78Y9Sgjgb5H4uS/ShD8aT8wTcKxovLUCkwyZ/IHnt
Pyuom0MAvk86EaJoomhxfCECg7EZrBXHnXLUhlqVwpBXaaoPHunQQq253lDnLRyXEIQfcDE8UCw5
1Edkfc8417eOxzbJm20m7SzZbf8ym67b+4ghoArTpuvhumd0IMOabFsxGaptK22XyicykJ9EJXxc
Uf/THT7zt1mcVVOXfCBjZOop0AcOHRR4CV0OjcBX4tZeWwaQkKJpmPjMy3vPBISD1ThTGRtlBBgO
i4VxW4ENCGcGOLrZxxAVOWRVnar1/7Q46YVBmQGMwjViHb3dMixau3RU3m7h6/JlLf+JcNoF4O/4
S36FqZppBl1ENozM/MrOblWFk2Qz0AifXM4TEx/TFpl70DCzReJk975aoHsj5HC7eDusgZrcKK6e
XZDzJqprAkD0ft9fyg+LxDIRhTCtzheh/Pbv/mrrnLLHyv5qtQ+ZsWTroKGWGJimDpcwKDG2wteD
8vISr7RnL1ftSTklqwJ/8UM0bQGSg/uCYpYpRbGN/lP9C7MkbNS8qQ84YCrdmRJe1nlgEzRIPgT9
cPTMm/pyxCMPaHu6c6wtQEPa5Uzw1JqXTD7j4vnzyjpJXAduyI5pPMcS7HmiuyH31GQPpLQgduLG
/rrfGHCrDQ+3l3dQ7+kf7aI5oxCLaSYAzQ6VcEAwjGRBvbEgC8LiNigl19zG4Fq8BcGrvMOJrQhk
zKAxMc52ORWwyOcTt/1Zlp+lve+8hwsjOBgv4N+GjrHDuPYDMm9t7SrpD1oo3AawFsF9C+x/1m4x
pSEEmsqdmkFbDPAxhRpLiUAXVmx79mvSBLW5Ze+OJIQO7jKYQ+zBmlBQzip3jUGe+BUcVmaw9S3y
3ljxJf1y1K9rbad314u0rVuYZ4hwXcgzRC0xUIyv2zA606AzM/KHDTasGmpLKA6YI2KEM/JayoFP
pHUW2OVPpfMg4Oe4OIZUJ7a4JpUGYzgialwlkOD86luCS/uG1HwAX8khyyfCZJvE5wx6qXGbQ9Z/
6PdSdS1r3Nz4hu0HvFTOY7S00Fd5eXSkEInlQabspvDCbl4t43pmsAjHS140sSmJVuFprYcDErwE
TDMSttXiU49kZNR5AouEOYbReDOz9z14SvWgvHcP8M5ulccOHDGIzsGVMaXTfdigE85aXsUrPYu3
TDXBFNYm39C9aIHLZMMqxW91szxKEZRAoDHeJDqvgjucDecNLu1Ef1+Gv2B7jMHDTlkhWVBduCSY
dKt4LzEb37hgFvgBMaBYXieT4f9NewePE1TjpmvdClLUn4oeAAqIxS/+VgFgKCqO0NpYrbXiTQuG
3b7EMkQxhoFqzCrynSqgbGxFwVqf42CppzdYkANPnUBz4xpFmjLtdessty8WYKTMquYjhBOG8Zv4
ObQ7Lj49cLJ+K2r7Qpw/r7AiqaNlLfzWdmDSCGI16EvKq4x8ZMt1gX9ZDEUacLrd2cByi12dNkGS
YO7A1Stl0p+lZgkVW0Wd3PwJCEGSYFAHXn7iKyrphRw/9gzP1ZmEL/xTqc4Ml1VuyAyHmjq8NY0x
k8m1egxJbJwp9TdgyEjoVOmRqTwDJ9Xobz00eAxziGKXIGY7GMdFZUYiBBTvXOiru7EOQnw+h+E9
LJTtuMQopPClVEzXQAmpUU7J5G2Wphh1xrReFPy2/upQ+Mf2dhovZW0NkJkh9tEpu+T+NK9w+nMh
ZFDN6xqWmqM85I1NyI7NlVNifo2WEEpzvx2I4A0HN3b2H53GxcAOBq9tYzeZvMJBe3JW2J4E3OOb
RdXWgWRlrYcOAFQykCTdNxRX9AviGiuaPwZ8IvFITO0yyJg/lKFVe/Wf9rooHui0x0wtOAX1UJgO
nW24zMQp4YH+mB7P4rdALdDKf7IGa+06ybe8CaVmmokWvL1uJ3JZ6Hccxtd57eYFOZ0z04hqrptu
12H0pMsKCXPEkVOnf2S5f6FAQ545QoodMdrM77q03xXNlSn8dAt1O+HVWnT4UiRbu3zsstlfmAAb
tKss7ClMx96ChZjSAZi7yBEE6FV8nhkmzaYxvklLkzFnzL4Iidyq9xn1MSwv6XbZ4Cp37GmcPSbc
T2ePJUQ0gINmjhPRVVtB5a/fzDz04XDwcrCnLRTMmyJ3vZPyyVeW5GywzrNm4Dd/17DTNJ3LkfVt
QbmQ7EPS9Lu1wzcZwCvtQLcHZTvryRl2XZAl+Qdi3OuVDK4r4XNAXB8WvLaY6YmRCs43FZCPREar
l8aLOxXYD5AEG5gJV8Di1xbH9qK8ofdPa4D2QC3tzPK2UK7V3CSRKu+SRph0w2eO7pis4n41l6uB
RGPRCAwhO4TIZGqqbjQF4op+JEpJh/3a01huioOpJ8GUMcEP4NF6NQ2Ip/lLXg1ewSXUra+jha3U
SEYaXTAh52WIbBvU/iuVeTm330ptCpQFe55lOY/GYScxnJTDOIsceA0krBrnVBOuPgOOwUgLxyzc
NrUuUlwpaGrEJs42zKKJpkSC3bSWF2ei3CpFh7mKXxRAectKzsdbdSL7TqIHsmC8xXEDoPNcdGFX
/C1AUoi/REX5qoCtzXpMA/rDKuMuPkzYjp0nubUtk36nROgeKz5BDH+6RhtZZNuFeT7atzglgBqO
ovMqWzxRXhfDLSuODJIwNLTYczhjd/ouwrW9YbPnzz1iDIc6BfNS5wKg0mMwK2xU6jsZuyymXK0M
UnFpB/GCifg7OxUYiRifWsqBKNoE7o//BXkynBcKLpR0adxg0yRGbwz8SpatQfUxtNRtEtND4QjH
21RhPk3z452Axz3Jf6CBRupGWTY6euj34lm9lT8yghKqBJgQELHewU7gD2kWJRQwhGYkSlDJGeZQ
xmUV3ZC1yxeptk1tHJzI6wk8hINXBYuAViKzuF4NE/jQUobxohGTBm/IGHfE5jRw5H23nE/OPnWg
6u/CnGthM15CFSjxtLaBLngERgMwHpCYygbqBtDj8R4kFU2m3GWFjyxR2JIYPrLaARXabvkK9ZAu
YgpNv6GS4KuYisB/kXxEu/UKLRtUfxAbgVVAqHE7Ki2cWfsQrwfsL65W3DcIhPGadYtnG8sMQg90
TtHmfuae5AiagxqEaeIvmO5aVM42Y0GnK3DIdunlQ2udPMCW1IYh1xLvh7oPoY/SC/PPj865+SrQ
fpdx5nLMsjLNj/IK1+WL8q0n9EGGRir0ErOZNjFmzszYwxQkzsIy/ayS/bYIEpD/tMOo3xh+C02c
Nzds58ST4mAd75cRk752od4Mr19sOi52zjPevYAkuFACRcstZtTcj/JgrF26pC3eMsIzEyWB+P1g
XazmJnlCWUX2YuAV/mJFe0on6lv2bP011Y36ZB2kV0oTf5QVHbNXTSLTbWMXUoT5NN2peLaC4FI3
EBmkbI+6RYFWS1UHLD4RBa/VoTvBlCsdT7pkXjYiuXdRO7NU+AMMFGHJFG8nAEos6BccBjDGWP+m
XZB13hVxf3GH3w4ah9ryhvfosrRZGcx5BZbjKzoZ4S00F4cgztwtT+p1hTEL2spiywpjamgutz08
IXs7TNtSdDYJ76isbof76sV5oxfHIgc0g95CerQfBEAFAP+m0NFpMD/FkbqpWliLWM1vGF5K7vR+
O3N/x4SvXsI7sbwqx5+O61t4wwEWvWacAGaMcC37zMiwBIXJZ4OYWBoOvmQSvm0MrOniF1ok0bAh
mmOEOJ832qe5C5fzUr2MGD7WPOuMP3g/va235R2tHnw8iRIQ24jYN991iUtcF9Gsm7wKaiBuLZMX
GtwHuPK6kNepHhOr8W9EWEPrYnGb3MOfMXkrPzFf+ZAI+Bh6IKLD/pC1LrFvNzjZYksAsNdgidiC
fsnxZN73uDnRNcdgJUfIxfcOhDlB7PWFKzONnbgzQ1S0Q/k//7JiST+kJdDQVy0+3NMWJgtJJcbD
DBq9irHlxe3fC4OEBCl4waanxMgRw055k19i4lSK162wGb2j0kcfqLoVFvOQ9qCmv1sPHFxru6ne
Z2Es7yqsRUzfwaIubsXKR5HONaO7KQMyxLajK4q8UJKBEjTupLuWMBD2eAPSKk4D8JpoTkrJ740A
uP0q6FKidizhnGXhXb/Rb6OPJvHTmeI4UYlLPRExNr4gPXci27f1a80ViRKNawUsKoGO/CLjHrLp
39VL7QOqLb+hFG/GZ64S+Wq9zV6tzsfFKe7FlmbID+IgXRiaApgcRg/SboZhBUdp3DR/SSLg8BOG
Sx/xC1Nz7ASObsCgBV50mDL2kDzZeH6+7FGzdjDzqU4J6L/HMkSx0jcb+W58hb+FTjJEzv7CVlQu
v6Q2rqJs6WStpU8NzdZ3ebQfHskTjdSjBj9grPYmP6JcSOpdo3IAepTutff0gzeELBsTZ+0ZDUKN
xXXtr1i/ulxSjdCpB3WCseY+Jh975gsH1UN2jjMVgbj+0N7iZU2JjCY0QY+yMR/oYixfbvARSt2b
+SNN/EZmRmb53NC5+MyHTfkhv3JbAmUiFqGmGn90rzSTWE4sbDiar8Zd94hRnRLtCmOrkHkrAc5a
84ASwsUvZfoLp0CcoZyerccFbbOG1e0QPU1XaY2a1h1Hd3CoidCrDDKc/RLsBNw84XXmT4JMjKWS
uimfqr/Y3PBeEA+T/g9dgAsrLkjyy/oMeJ5xh/iT2usAHZXTPMLRaYtS1Z68rnHFnsgDAoTE9khx
2c2VH1+Qp8rEtpG7sygbvVm34V/+4vbDwsEB1CNleLbwffaIsQWJPMOvzNKFW+kJI7S3HPsbl1Cp
o9lLEQAU6QNpvYxpAXvFjTWmSYL62ZI37Ru/s3AN4yt8jHfNjW5iJMXFxH+CTZtvc4yl3ZjJ9n6D
yCSncv+imgjwN8BoCXi7F+lRCShoabnLF8a4MCIjwIOSi6d2O/hJvGgOhm4z3fB5SVj6j/CBBz0s
VK+Zb/Xbiwh6ZU85Hh8YnCGwr3Sxxuyxt7Fp83jj7BLBDDbHIFauXFrYM1Ea9FE8D+IQBAmuUsQC
AIcOwXSxMomQbpN/qOS6Z7ayZeic+glrLCSU5BahV736FEDkg4YfB75wNKI+9QKTMHGw4K5V+t0r
jjwYg/FFiD8nYge0XmvQGlwkREMeVjLQWPk3MI6wJSejmFVxO+hudaOAJ3/BLQwrIEwfmTDO72RU
W8/Qeih7+/xZXh31zp5Qb9hKuPpwQb6qMpijD3AebKAUA+Nwiy0umYUhXTKwjuMnHR9eHnyHT/ku
uTXJz3DocFz7dfkcXkF38e5bXIYpj3kN1yLazndwtR2DNTRuEre+5WU3LxQO5p7egEsbqcHlNN4l
hBeUFr6SfT6bva+ZjcXIHAsLRowQEArYp1vD0MBb9Fx7ZT4LpyNePPEffjzpZqL8Xb32T92Z/MZY
U9K7ce5xxtDkoS4oYQHSkIFtqykInaC/z1/Weyf1uElGPGhg6T2W790rXWij37FUdZvNyDLBqVQ8
F9u4+Sl8YddI2JVyFXMCMbv9dZVhJ80ie/chXl8+9w/6dfWUFa6OsmnT7+bd8rlcqc/9X211S8ct
qXxiWgX98H8IO6/lxq1tXb/LvkcVcrglIqNISiRF3aBEBSIRAEHkpz8f+pyqY8u9u6u8ernttggC
E3OO8Y8/fJpLa/v4Nje3Z6rE2yc7N+VfcnsWM0/JMAp1pBtYzDkmAAfdT+QOqtsNHjOtCuc1EqSB
59zqBNuqQTb/8Cgls9pLraAWXRWLSCsg9kRr3SZ0Ik5gwitLX0XMgfucumpxWVS8ofJJ57tFVP+c
BR6ZcCZQVLgm9HYUg2I8Wdm8jTHpPHFNlDFUaTSeZcfMyG6uLikSFNpF9dLjdlZsk/xLl1eViE2h
r4hzxVjWt0WNxeEdcuK054+6TWLJZ468E30hq1un+PWFFEtbegJP5ntbm1BaGYym8LyL9/3wFHKQ
ltkzsRlXOlPoc/MaUqZJ+Mo84kx4rO/qKgo4MqnF66mkDbjJXD+3aXzjhCWYl3F+Tz9E3ptmRzSS
qY9ZKxMoSXFhvMs3l6BX64DYoR+WDUFZhS9zN9N5H/n1+GxY8/olG73OslkT1K+65SbhIlW9rPFJ
QmNPtBhPUsSJBIBCT5nFyBBGn/CBmmi4fsbBCQqHSe6D0DYQRSK2oL4OHrQ4ap9x2iCmABji4juy
6EApYeZcQc5mY07czrR6qSX3uRs+30ZP0vHOBQclssq/hn5uLnNpbt48Cmlt0YOh7bGDk667Kp1P
c0yNJCCnq6nXvBuWls2M98w36Vpoaa5YQs9pIABeCkIGpdUUyga+xxyVRE8G7Sluj+Tcss05aXoW
rFWj++F1RdbFRI7pOM6xFoa1hSqQGgcszOdc1pnyEVA1MRWnWqbYNsLaGp+iGmfLQL15nP7tHXBg
nqV/mYrov6GW4WcrG5DMdVlTzB8Tt/SO271siVik9G4WLorK4ywd1uULxjskHkds5EgN4MzBFXus
bhIwhn8P3Qft2N2OkUJQHUMd48zFmUP2pxkF6DKTz2Eh0iByuihOKtPqru5gRMiUo6/S8lKMjRi6
HKh4KFjGI2lFChwBrN7EU7MVgXI/WnGmzomSqgMxxALp4/F4uZI2T+HTOCQc/XlaofyGSwIR3TIt
Br6SIf+6Tf+YE6SJABKXMicQ38jlJFk+i9wHED2QbwnENxs/ONez7YSzHsBmFJ5ZQ+VAEzLTTgyG
8svwSenaQB8CQYDD0GO/62BxMHAcXNnRHapy8ZQc/nzdcIL+5z+zODj0jEshqCiy8nMWp0ZWrBpW
y/OrpkqgDOcjWFdO6CNAIGdDq35rJnEbgTSsrDKoHss0WjyqAxoVjAGH27HViFrzyrufhLaFXdEX
mawTTEM6sLWLGZBw5PVBQYplEaT0ZWxK40runtjxk9gX7k9qtkXb1IZ+k52INavJdyZ9TloX5Vck
PGXRqtDxrv/QxFV5BuIyxH1ZYtaxiYVjzCzrfuCkS9Knvgw4g5XrMpTXt/oYxmvx/WYuu+iVrBVL
960iQD+lQgljRZhOFfkStPvehgz62NfbelyaoNrkHktEXJG96qA+HjMnx3cV4fPjiZbPkoMCeNtl
GCkmm+7xhpNafnfx/NUVKCdTjkUauaDxKjUP7BHG80SQk5xJDjj5liddeyuabaoc8ubJrHwsdq83
lM6/UIbWIymsah1hcDtzPj48ECZCbO868Y5LE6bLRSaultHcA2rFsh38kAgyCncqt2wuh/5NO1aY
NuBi/PCwfeskR1fdHLJAswjrXd0R9gj1xy6vzxiv4ckRJ4ASi4LwAi1AIhfWcIFtPfGo+XPlRZPm
tf5MQZUQacAt0zZtduRICbOVRi9I/Lzu6Y95+lGA4U0NL31CC7uNkwaW2Res7pCqztgicCASpr/O
u2aTr2H06JfsgOGII93h4eh8IIZI477KGQU8M7PPCW8c/EpeFtWzlmyk9FhpzwReWclfiAKS9Muu
8McU+l8r/wdRDvBMsASxL3ePb4owChzxWH0m58fRIA8cTXY0JahXL/k5O5vHiG6L3vM43GfFrt7q
i/qV3i16qebGUgKuk2cVfgZO8goYjDHhFwwv8at8rp/rF33x2LRlgFY6kaiYSSmgcmailZgzFvNs
IHAXH+FPMrW69/ozOgsf8Tt7KB8nvmfn9pM2Z3IuecpP/aV8oZ78lla4KH/2r1Ss6uJ6JIWIRIie
I3eLq7lYr1oQ6KNwanRmDU5aYntmFxuqVloEAuJNsjzuU+oIEAGTm5RhIpmeaJ8pPh/DrKSChUdN
77jQ1+Zb+1F93DDKgThST+nDWAOA5NOU99A4T2R8L9V1fLzu63n/8gCcZ5RGrxySaCF9hH79VD49
Dsoy/sLpeMr/mSCU7OOxb3btqTgkr+Y3MAE3lyGz9RSu62LWLNS3fAWZs3+6fhtU5x/Mz8V9ceo/
sD7Vv7nbZFdT0zMLLM/DO5sWDZxizu83OEZ2/8GhP3U7dyZpuAxx9syuU7Mxk7+5MuFD+kiPDDiu
3+QRxc9lCsJlfN0+qA8p+NhqAQWIWoIvBtZkfKUfyTI+AzWxD5OXAlmxe1EO4YVTvcdOA2zhq94V
n508nUNkYfL6KMd61x5EGiRp1j09PvmZeji7n8WX7uX22e4juEn0bpyS9A7XJQ0Ig/WR26LNOvyP
yYcqXOP98Qy9jc5k1RHw3HxLH9T4zTAzzvqlPiRf8QUGmvrWfJNOfIZUqH/d4MDv6YXjd7zYSuKR
T6zV7AMIBtsLXOKsJR0aU5lf97POaAOJb9bOPNVJib9jLMguU70RuY2J0G4830/JV7PoWYygScwl
NfAAJq0c6Tf4XbN7UO4oduKzDFBxBGrg7inv0/3hJlAycmzRy9LRADby23O/zoLozXphIWGwh43u
5NIMYk2bNPEUi33yIX+ZcFH0tUDFpLnjR3Nqv/QTO8ZXt0g3HYfTrwjqE2AKoIm6YVjt529kvy57
L1kJc2bTh3ytzLNV8149jaf4IBBcvCv2LBFa0HRpvhPaJWJpdLjvrvvBFdxw2+ZTF8vjmyglUzdW
vrC8yk/lUl6uh/o0EHH/WV80kSngrDtcSUEkG+c1YhVuGKJnn8ORtcv0NnrN57yH47P+ZnwQRcw/
lUA+AXhwC/imz1d5W1mrLyT0qNgQMm08c2CxHWTnbNsdaLF5Pei9GRgx4yYUhkztlB6CZu9ZORNB
+jRBBgRX03hsi1N6kl6jj/yzYhV9M4S9Y1pNps91pn0i26Hdu1Sr255P5O5Or9U3SGHyKn41bx0r
5a3C279k0DW1+ik0QnAenshcflder+/59rGWVae94D00Ym4LQzV5NoAyoVZPCGfzkZzKi3a6raqA
aU8lTlsa9jokxTyx83FP0+vMeE333YZvm9JkgnyeYbipnyiZlbf7a78nCFv/vCsz8Zw9KUthb362
AUCgd12UgbKQvsUP8Fr1U/4suX4WCN8NCzmmVngbTuE1UAMBlymSaNJ6QPxqlmxI7uxpFyggaawp
wABG99Uu2vffPRjFm/CFcyLMAoDuLplJBNzCCGBW9AVbVX4RDvx9dkm/qou0aT7QkIP3YZHPJ8uv
13YKUAp5Op9wXBH+vQDQj8yjDS5hFr7AfR00GxeI/N1c8X/lMpL85H4CbAnnBPiFbGJNg5XZLGGO
Af2DNGd+zcEdHZXKgmtBnRk6pO+E5/4ilJj0eFb1HMlu2rmm6oR0zSM48apvN9OLfLweH+8iS+WA
HK9hO37ujtIH8BMvKYu0ebtzIBziZf7JMIg9k00ArW2t2uk4HQIsBovB9sq49A/buMBwSKJZVS44
oliIvDcVFuuwj9l9hCAuJhQ8ZdCEiSZj8NEZ4ZsW4PigIzOJ5MyecYjdn8IzzFBqKP5i5TDYoC7i
q90ax0TT03M6UBrjEUJFCNAD8jrFTTXnK5UDKOjklM8QzOYpY/GWD6iAuP9QL6Znjc8GYWDItS7D
M4IEg0bnjFvLsE/Zd5nX8FD4noCyBKghyhvIpyUrj0Ekj9oGLGayz4ZKg6e9l8xTSWFixD9rj9U+
eRdBTCGQ0mGDteKgzB38bF4St3wDYq6+7mAMoO3yXni5P1UbhKZ+9f5/pxoWEB+8hXQCKBI262of
n+s7rE8MsNEYsdKYxzDCnMVnEKspQvUj311fTU6S2ha+K+WN9lIFUhIcqV1zquqM767iCtdnvvRZ
I9VFpnshCK0XMbae3S38ZWy6nhtzR66UCUXeLtKtlbtYrkGnNIjgTLyC+8RgxLLpADm7CGXON6Nl
j8eSUprNkknqexH5wjCT3tv9+F6+8yOtN7h/vDi8XiWoP7yDN7WgpOM0J9F8unvtV5lQULPPG6qH
z3BBvc3iQybHYI5O91ncmBlqK86YaSt6H96NJ3UNIMXKY/2p7+wyFjXIe3Wm6oHwMQUwgO0TVHGh
1bAYi4XfBu38ewlSWPBjdOZCsMexuulmUMKh8iS0/d/xPl30p8cbtBqSujEFPt1OxkpfR1/NJZkX
R+tKVvB61GeA0CP5iCA1s4j+hr0eVTvI1qym6vqajqwjl+TnR17y++vwVKxM74aTgDlrtDmgevtG
r85dCF+b5+FUAnlN/1EDpD2rD+NafhXeWbba2wBCTx11zp7HE+2Th+/EST8bE3gCTGUW01/iq3CI
nh5f5sraga+oHpNA4CcK4Ra8guXJe4MxGXoVSsjD7chqKwM+6Fbb4x2m/y/EHkgYlB6HoRUABSHR
TGamk/vCrMziX3zhf7HMD8IqWqun1k8W9yCdFUG2k9Y8UOX9zlhiimywtQPKN8YUL3/uJymrf9dP
wtaTNHw4kNT/qKpbpWxHvY1LLGocOmE88mGgyZlDPXYLeO6M/mgnN5b2bkj7K9GsQK+wrjDRL1x1
dE0gVW0aF2EwRGeWya6izofGwR2KpjKix3o4OYZMtsH7C/0BXJeyj0qDsoXUGsiqZD2zXPBJZAKL
AoF9GS5ObnOchWy1qXvDE/5GhehCeIw5z932lF/yk3XI3qtNQZAQftUv5d1LK5cIzSr1LX2bCASx
BXW00Iug0nBVe0oLohGwmPAYZ0q5y7D79tk8HOg9V9AcAvQAUSmCJXorW6q9Acydradz+alRzxCW
YEuI6TYsF14gwv1ASaUp1/nPj4OsgN88DkQn6PJFk5gbbWJZ/gOXqOVSTmJJKjCMBpa1mRBWlG+y
IwIXb7Sl2NkoQrHttYB4V8kXSB3xhAwIG1xF0lUoBt2D+AGOjpmk2OynpTqV/wgF5ZKwCB8sxYwD
ot6bkD6OxAzUWv49m0N+LNC+gdvdXN5Qi2ThxFPoN4v5MKWhzWDOUIuFHTHQLr8qZcCgOn/4ggrD
BHanq4VP9+sOD8yJ1ofluYAiwDOvXnk7dMk6GmraVJfhDEihfNSBj26LQlmMj/md/nfSEzh0PVXs
EYMopyxDB+uqKPQSy0sQeAgwBWwdBUvpmgRRDnZXOVrEOM6DUJ9bjkQIO06Z/Jl+0VZLOdqE7Ukj
CDvjNe+qq42vB2X7d3J97Y9y4+tVgLSq1TxOqpyaDVLdV1XCBXChxEkPlDY2zD3GZ+N1Qfg7k3Ag
OaXfGcjTRsvtJfSnS1FYNOkqZmVCZmQoRKxFslLHzUQ+uoI62lQvSuwRpvMAnUamQUJX5VwfgcD4
I6clhxFhyo5CVJNpQ7V4CDu58yqsueQgNT1TctO7y0SVnbDnvQGrVRik+7AY2hYqms2YsKHR/CrE
2eNkIphhqs7MlOlDbMu/MFtDhhfMB8GG45R0zQcMWE+ldjl3ljOKf+GJ/9dFeDL712WLtYu8jsjS
fy/e3Og6PY+EYjeaB5N5VAwF6KHRgZcHTTrrZtAYB7g/EfbyE11P4479+f35LziGs7uEhzB8b0uB
TPbvC0i6a1pU4fDYqiLBM2vE1GoiUjfbdb9I/qYbkaat8d+ABJ+GoTm6PQSFmvzDaSBWy9DMHtdf
n9aHBwkaQolQpfnulWnsTyU/fJlMc8aH+Zd9YrqRPz/ZwjmJ+4x2A2rhv7+n1JV9Bouw2oqPr1a0
6+HQJ8c/38rffrt/fsYPbVOeC2Wutma1NepF2S7k+92noKnu10DGS/w6N6XLI5EcQqn+BvX8l8ON
B/Y/vt2P+5qOd9N4SFqFMTy9CUXPtVFcyXyDyx+MjGo1sLCIsG3N2NUqCTO3N+Il8T9dGAlFsyac
b+giBupd1dj9+ab82J2RByH1mqxCIepDdVd/cNw70wiV+1jV20d1iR5rSRwYXb/fb4fG/MsnKT9w
+v981A/ZZZpFWqfdi3prJLLX9egA4Uw4uXI0hmn3k9yqNJbZjbi8eEBKiCywXETGLsvqA9y6mYky
RZxfmU9HNKRDYR0sfF2EhOKbJgZlKwzdjGqEpiAvXA0tYlWJXmcSjlSLwZ/v2q/3/h/LFRsqHHJR
34gorHBP+09ur4DyXEvz/kldFG+Gl5zzee1pid9vNWsmH4s39Th08z6Q9iR3wT30IQz5xRe2KW0w
7g0akq+BRhCvR5KUemKobUGZYwPMVK/MyATatdKCJoQKFzcr6E8QQ+pvOFCmW79ac3NY3S+Fm82j
szVHxAjJE4TiKXyFkxuA4aKy2svQatxmp3myH/kqPA9m2IEYUOA/Asxj5rJLMA7UGXouwxUhzP/l
cf90PPx/twhLFVFFgGZaP7bOWE9vo2HewAz8IQtyb+R/uqucGcZAMw6pPjO3CVSUf656bJ8fX+E5
QwT6pTqCYfd79Vl9AfkmARxwO77yasz4Wq/jW/bFSItvLLTrx21W9n64hjFs+t0eaj/IJryhvzxt
6b+vL6eAaYiyrOsKkQ8/Jkx5xrnbGmKxM++wnBANDxsdW3WKFH146+KdoD6N5rPRvwv5111pfHh3
VbwW0m2dvw/DZ3c9/3n56VPN9I/lh2qZC+LWagQ6GpMpwb93y2ToRE0ozWIXi3MVQ/tSK92b8sJi
zAu7AYOaUsgKWslhT2TRqsUk7daIzgAQeG8jn9hv27IuMmM/gzIM9/MCBS7ilSICGnhI0IYR9ury
RoH5ifO2hPdhdBRxJJnURBO5Na1LCqKrNzAr6lMoQbTQVBiYuRcq2IiUEgctuBKsiKypF0qJdgG+
a0Wlw77yuEP9b6iScaWQGUpn1NUTX/2mdT7exW/UCLLFYPOqz4tifKoz0Gvrb3k3pHv95ibSIJC0
rsgcrcbPTblt65ve34odfkhWL+7FHGmRZsDOYDnR513NZWaAkRLH0RCBhSuEU7TjOgdwN+ahjjkv
5jAQyidHdzw5FjWwlCwMa4GqJRSHdQWkMf0HuvmqtsPiTl3H9AtFCjMTA35lCmA0SMtOA+GAODpF
bBWAdWlPGH27LMcP5pqIFlDPyKrfUAFF8LoV4zvL3s3sQ4CFiP/pFXgoRBl8Fw+lcoyh1XIOzcMj
yZpDxzgSC/X+ulGtZDLRyUqCgSf6mSFv6gprW+rnbDjLxWteHgRIxt0aJUKmXgqk2NfaN6yCig+B
gKUFcqd4+LWQgr5JtWylFib6XZyLxUOLCYfZEb2skLVyUJMaJAZrGpnBAq4mkRlid9yiEj7UiBnC
4lOdhvwS9fEyQ06ltvUxVbityFcwCIA42e4fBEdOmR0QkxeTrZ6kzzEHv135j1IQCCLl0vQjLlRH
Zkk+Jma++DpOfekFBX2k9LahvOhU+WlnzVSB6bkYNBbQV2PNFZ29SEFGrQE6IR6QevMsM2/MKNdD
tcPLh8FENL7UD8xizMvNhGtElA5cvnAalzabErpfc9dA0SD4UAaaRCKOiACHNFrjfbWYXscwBt4X
IHr3EbQ9PWUHVGAy3muY1b4AZ/NewB3mNVJN+KrYdGhpvU0J5a3iFFsOOqAwXGgGdLEsdyCS4UQf
Iv2usCkqLWUV0vcZydyC205JYUbnFOqBFZOOzCxGK14f5s05X1Hv1JiRyFCM+purUFdr8NKq6El6
FMGQ74f7ODdS9uUJBYlSZ6w3eQE3RNx0krS+GUzn4IhrN9zAQDFQNTRU+3p53yqAhUAW2cMV1UuK
+xBmRPglIWd6uaN5GSUFToowrwpjFj0UP78Buw0oqypaX8LLZ6UoA/WO3+wEzAkwc1yIBowdqYVq
RWl7fcaf/DZY35iC51OTGA80czqEefIiYPklBvQF/G2E+ibMulsFM/IUM+tp5kg5KNOt4lxoLyZE
d6KfzF1htHZC5YrsQ+ctwAvdaDYtmgEqI7dEgJGDg+HBXujfFjr32hJc7qgwbqIQdpRByGp30WHR
QA+J5XuQpAhhDciEXQFbu4ZvyVY57YIFwN4oBVr5rVKntaBgOVTGaG7FwgJC/0T5n+JoYgt5OfLn
Sqg8HfA9LmcJAJda9b74kamYXnXjaTJkrsd3LCz7iOYtZIQ26UKk07QvT/eExCH50c/M8GXS+jwA
MmE4VMU2Dz8VvFN4SepQZE1zs+N9dx8Z20JA7XcZQ4Na5cboFeqBZKBjSpYoQdSWYZKiOFOqJs46
8r2dD9l9cbuReEnaseWJt3KTJY8XdbwHkmb4iYBxiyPCl0UNIESlN0lYbsMpYa3I/FP9evd6FnM4
ApmoL9HwJF/3d+vCi5KjIwEX07DJYiNQon4+verTz0iuJXx7tC+8NLfJ4yBnQAPEeEPsqN1RLmmO
pkIexfXzJsg2d+vdLBdxBXOV1f3nI1b6X44HS5KxQjBERf3RebW9XD9aE3lylwSdtIvA+HVmc9VG
blepgSRnXitzyTyHnyZMZCGo4ZKREVnP9drL61Nz25TZk2mtstuTgkcFt3Wsn2P91BdzQ8WqO2BF
VgRW4G5R+TG+TDIpQmsgJNDvlrjv6+LWgbPadNIY+uRguKdxcIZsn8TzR+5hcw2C3yAHgzjOdDRy
Zc0VWyQnKBjc9FmAajYE4m1pCPNEWlrGykDL2C8YbsdeQlgWc/PSESAwb7tmUbHwlGVunGrtOceu
Sgiq/mUIGzQUZ5G3xyhXBaOZ8pw+1rm+EfWFFAO9zOM8iE0vT5eqDDUUdKr0//wc2NX+e0xPtbao
YT5IYoz8ozPMSwWvdDklj+J2HuWvDHZf1T8b5doo1pW41MNVZz239QIbwUw9tPLFNLZt5Y7Y9tzm
26bb1dLFSp8QUwrhTHTLmjsWVMU5VMEj/HKVMnRCi0QVHiffVejFOKzjjFOuNJ4SqVhWux0r32i2
RU8oLbjwO6aHjDNUYZt2k3y8rIk2Dq6m0ymLkCV6J76XOPVlYu2u0SSwv6ee2i1qdd5334DNFPuj
MctALijbZUQgXk1BXLgoWVgDxMIg5cpAaFLXktAEODfDBkh6fGXF1ErgnKJg3Ga5xRu6Irzj4TWX
HqxlBvkKUlnq+3Ghpj5zdwl8VvEgWybIC7ZWtzXCc8tgfEpliW7wKseLAC7TTdANvzJywRwg7zyp
dNgibiP078lfXY34Qg5jGQ1tJwdygpkE9xJHJNuABAy6lTj4uBA/xqAlrZ947R+TSgQBzVLnz+s+
6klcfBjmEIMGj4cszZZQFN1BV4JLDDeosrEJ4qOmpDOTlnAStKUBxVc1PsPC7D+B3XTMj02XsQ3o
U3sy6ImwqxltM9zocL3xNCrc9Or1aGcgcl6XkwwBt6l0LuB7AT1RcpjkD8YsvsTv/S+DEXh80MNC
IkWb6Qcp8Fimaaqy6gitgV1KSYOTxTCXqkVlBW3sVrFrBCwiPL5009GsYCCjxvDJxRzVeV753cC+
6Bh3pMZwhx258EfyU+juIyYSC2x/hXqeYiSAlIn5Mp4gSAZ0R4SyIM4sAoBzp33RPDRN3NzJWBMn
EViqEmcwV0acs11hRM5GPbiwe0wUulTaJHo/AqXcdhF7IwThZR2zvXgSHtcP0qTdhxkIua/itxWv
sf5U0S1nvsyvFs4niyJawbBhEqFQ6LXbW7OJNd/UF2FEruxS6Beq5is8S43wCc8UDknzwQRJyvwU
ZtJjptYBFT6kfYrcV9pVNn+F3cqkUpmZUOHJWFKm305m/JP+iW7TLj4ggU4dBFMUAnyYD80qjqAj
CxCpRPgMgRMaJPTR/q15Hr9QooONEDN7rW3xkiB96WwgYn61FKcFxOxWnHhoC2veX8FhCKHj6AOh
eBqvxY1t9C4sx3ygNZkxlUVyUacAsTP82vIaDtXE7UZDwBxDLV0hcXPN6cwFPO8ajqYbCYDiDsF2
Eqf1gPjV577JxkIW6GNmCrLZBgzVLgw/hIsNG1x8KsZni9GHsICaizQPdu4IdzNaGvxKQJ/itZrz
SO3b3RGbpRQHrbWSSo8fKGEgsJSyJUJAZjKEKpB4IfXBZN9RzDtjIbB9CzMul/yQfvRzhm2FzVOy
OojlQf1kvEKLgEIH3TTECwHDIEtA+eRK08iIMR0jnjwlERBcdsaYkIESo6HM4iXEschO3plFTsNr
eCk0aStUWajTmDuN78KiQ33IgOONq2MB8VOogXvTZaAJ+QELHQayCBvviJlmxWVUXDiS4gzzjgYB
QGLfT/mqR55gHsJdfJHpUM7DxNSmImpeBM0zkbUOtv5imijfpFkSr3lKogVgvMC3R8a329HAR3rS
fPXX6+BVyJoadGKLuGHz2lQwARkH3olXSp+mpN8kg/Xum+Ne1tdNussYGDTtjY1lEz9WQ0aj5Z6h
rtgccpgCNbqratTRMG90BuiBfNtdJ1oubJsEuo2CPbtcY4myjIQvsf2sxL+gksoPBG7q5U0cSPCt
01XMBa3p3/9jPkLf38dSTxIanKeHzmBqXIaFh+8RcgF6l8nEoaYWQiRsSwGlEBqat+xo8gRObNd6
4VWNF+FyNT15LB+8rJ+35V7vtrWylFXSTPwa46gNM+jxb+4U2m9aaK5dAzmkj7YIEfj3tQ/DgJOl
WXDtvr5gbCrAcbLHcaldN8nDx3yP5lEz54nsyEwZKN1oqnQviR3UtjA1dNz5AiKCAvUp9KQ7Cmkb
tScTZmIzwX7Y31AFMe2l6IMCSPTJwDinxbfEqQtXhvutuJXisf8I0TerMj5VH0wz/pauivXs70qQ
//81fybL9ui09UwFKUDuBmOlmIgLU6AZpBv7fhypmUV7PNPH67iCQVrBRYxAavIoM5vxcb6qPjnD
HwYtJO/XIXs4CLdhhIlQ8k0nAXXoHDgEoFnNUtBw9UJs4bA0iVfH7xTqrorpJwBitB7qVZcTVL9o
HdrqLnQj/Lke0NntHpeJqZdkljMxfsxdshjX1lZ45pHw4ZDpsFRAXAIapITrHC4JAiFmTR1F/EQQ
ji/dN2zUiZOju/K04Bz5XYYk5itXv2oWOvt648PAsvgtQjUY9rwgMTR6Bx4fRQXHp3hHBY9vm21C
bwCSBdH5Np6YyHFmau0CUQWWXVi5YeooPhtvDUNtoI8Nc1YYgOIa7tFAL0Xd8nLFbbZ24QXJh+Et
PD5QwJu2mC7EDu8JkGD4BLMY3RK6K3TEDJKLpfQBJwXzCOQw2QfXFnIKyU6deQJRqLDdgT4Jn7v6
zHZ7ZDLUOrVdsHIYxDJxaqhwXyFBcuJ3awoxtNbo3jVmooFxgZcCuQgiCqRkCSXoRn/pOMChQCAz
Y36azeJ6wZEM20KGGvHdf1dHiCMNv0XfBb8x8/gzj1X6AtN25PZkjGidO2jRU36E5MM8oJirr1Z4
Cs3DNTkwT4N4xIGV31zYKXIG88EGFrbgT/CiX8RyhvnHWTzfobcgkMznQAYwh3r8FlCJUVUg9McS
hOOEgT7aSU6zeb9SFz1QpM3YsXnjK3UJfhABkAfEmDT1K7iIKJ0Y/ws2KqvhC4aYCbHqWTrd1spO
+SZSPUPHfGTKeP/ouL7v8h3yyZ09koMdHg06NIajss+RB3oHto8UIrehyajpJGY0IxprB+JuZrmd
QheHLQDk6218W8V3oCiXMwriQw5ru38RCk9KXFBJ3oTrWYzwxHMen73f+/Ir2DFnuwDLarSFh4eL
F4HKSLHw4KM4AQHL6xUdJBR8CFgoclqse1h6MF8Lzyw84GRtRW3Vn4ZPHNSP8Xb4SI5ILRuWNeLg
FHM07rYL6aHAQtNcWJ1LkYRdINNySDayjFXOvPyiiOCfhQ87NWctJSkQjGZfBbQes25EVedSG8Ca
QP/CH7vh36JPE9mN3lAOzfp3tq+EmQ4Ulm1pOrSQ0mhXOh0A4hPX6tjwJl42lx9WAfUThzKtsHRk
B6x5KqCIFMDbP/da0oRj/4CV/7mdmz9aLb2s0n4EJNzF9V4uv+5U6OW8HwkcX0T5dyLNG6IHl48n
BqCY2d20pzRd//kSficGMAkkkJkDMpei4fv3iSIBq+T9LSp2w/dtDwPRhLjEXgpfcPRrHY+yQLG8
CrEb1R9w4mThcKvmd3CLonxN+nVY+VC2oX4PaoDCqO8C2N/wdsL3v1zob8+Ef1zoj5lA1KitVYgh
XCrTHuEVjso1aMvXuCMz/JZIT4WR7KSiQvLP/jqiisysd8YYI44+JPFp6kKU705iwCMDKpZDCccJ
toq6EN+yQQ860mojime1whYXV2iZLkjAB/zPX0L6zRyBeFhd1sl8IXVC+4lxRKYVJRYHG1QKNqGZ
BaSJIxFH6a6Bm4d5Uc+mN4tm0uHPn6xNS+nnUpMAVRihTaPHX0vxH1WPrI1xLwkpSw0weJxF9znC
ajF3bv2aPQhVgykvcWFDfQW1enL5aP2y8/VsW9fPhvFWypdYejXSF+xoypuLWJiiWxcWYbW73zyB
mmeNB5Op+uj84tQ22N/iBc6PgrGszGVPLHQZ6MOqKILRJGFpgX+/TH+eLHPhL8Mj+RdQ9N+vSh7Q
pHARFWMqov7xVStVGaNSEvId9jSuMks3ozPY18AIIrpfmigXT3BHkF3MVTBlvVBS+OmbtMQBfZlD
Xb+/pTtl+QIX5KXYw3t0qJA21SQcFp7qVbFJtrqPCYcNUjHj+J9dZxfYi67iVdtpBrqNRx9sPH7L
HOSbvhIYS+uifuWwXOOFtJQC9HkOGSM2E2gHqzY3DeJlGkBNChe3vblA0UsTAHsTsmcG9x/i8bZ4
F9cElW7jfTnXF5M/B85gk0knU43qYu2xHDAAhlYUqZAQCfibuXDRbdkxjrhGzRT7IK6YRs1ND9DW
i5bdy7BK9s3K8tGpLzhRKtfYSf7gFU4SmF7v1xuSyW10leuaw55cj4XoIAZFhjhrnlo/dyv75piB
dIBfNx6qhRxQ+C7S5/gJRokZ6MHd41ePMnSm2RgdueAM/D2+Wi4E2lf0gbPNgTgeG0aoq7iZW++0
Az3be8r4kQOln8lBgDDBHwJ28m4WXB1rfn3KDnCOGKt2s9C1QEohrVyfsCF1Ekqv7C9I2K8p43/W
kYqWzbB0Bqryjx1nUNqWyXhSMBue6Y9VdX+JHnMM16RsdUcAqmNv6cp4vBeYi3qESwKqtyymZkHJ
gYKzxLL/QWiUDagriXZ5t3H4ERpcg2yhJf3LlhT8/MnHRb/opjVH0198l5XfvvP/+AI/Oh3Ge9JV
s9jbGTrDm6xTD1Tmxtwe4i7HPKIlfPhvnmV5hM5KA32Pc0/wHYXbNpMW0DtjdXpd695VlMWV83Oy
23aGFwwAMCHAT+zPe9SvG/qnG/6DGwErQtfDB9cbYdsRz5AMsAuXuadCZhUdkRfnyuBjZkBcXVD7
MU2i1OBaxWdtne8l+ILMULCRZKaj2eRb/vnyfncAyaqhqgqAO5yZH71XFYY3Qc0e+a5CMIv4af5/
ODuzJcWRJko/kczQhqRb0M6ee+YNVrmUFiQQ2hA8/XwO3fN3Z5dV2YxhZLIIKRTh7uHh4X7OgSWr
AWrUOaQMWIK2/x/XA6yFHB1t7DjfMWX3l21/VsDr3ByoEim+hArEBPlXe6ySi1en0Yjq0N9f0RSJ
/j4AGmQ+JkTmI7bdv01P5qkn8+Jw2G9AaANTa3DAxmPPDDO/yxaWBhJIRZpmX67zlCqaysjc4lR6
WvfaU73ErvlUARYyA5uFFHmdYPmumeukY+/xf2sWROzXqgbpqMaDMzrfNUSM8zNLB0p71GYmYO4F
dM8qCSdHKkPVsw7MCUV1lAI17wmGsfy6nHzKtPa4liVVncKNAeSagjycD8+AAcOrendmpWv2K60K
U56/759fRQ7+2T3f3LWkhTiuUPP9Rgef0nrZEtYdBqoQCS4n0e8v9Su+FPbI4UgdW7ou4//vSaws
LsdDd6z2myY2P2rlx2DdEf1UcKwIHFugJhKuuKvMV5xlmgEbyR+u/wtRgBILujzKfKFz/55F6uj2
pSyPbblRUzMwWPCOTWt60diwzZ7Zvx9OSyd9PWr1pqGm/ax9Xkz/UjL9k1NV/cF3+VVSILGOEUkD
4qXa5rfEgSY/J5ddQ1sUNaV6nTllvzntgnL3BeZmFagAeA3hkRVgBZttY/9B79VfDLtjOiSkQIpq
oh3fhmLcnC9j0MTKzan6PJsPhdQeOMAVFKSdFNSpdPsUD7n2gdZdXkbmS1Euh7aAGOihqztXa1zL
aR5+Pzy6aOI3TXUoPh5rNuk+EFjI8P3DxymKbTqYZVJuEI3iNHrs2AxHD+wy+QEHCSUugHrbQWuv
euujJqRd+QMsSp32UuWt34/YIEdq9cTw9FE135+A7Ko0EN127FRBKkjytt3ma0Vla/MHfDYxG+C/
vwHtF7tM0MzqozG5hwjZNePmHzcA/NtwAXq3wBOGJxb+W2/HArPxwC9txlJJNdwfF8py+5DNnYUZ
mD8p0TiyqCX7lWiCE6T4G79v0i/HWZKNbPKOCA9+9xvt1KzMbasVot6IeA/TREVp/S5dpsnnmdpg
9WQv9A7MMsqTikuANWA9ZH3AZM5ubwFa/+8bdF3+fR9kUT9aRHYodeb/HmR9UI2zMwyFQPrWCUvu
+8L0CA9ZGjAHYcYubTVNgOTZgfvEuidUqsCkKBuKazB17IlChkbOEh+oGynmSYAD1ab1ngX53DyE
GgFPgulwCV/cCreqCU+FX40WKWErAzCeyKbM2aF02u+SGeAPZxKvTXcMOxmxYzM6EkLgyDbUep9C
nayUEhX15/L4Lrlv7+fN7uc5tj6KygfUhJCXQmb/Cx6PorsjKsQNH0QAcmXgPEyB7QHEX/mDBdP+
u9aCEoM0eJY8yBf7mf/uvbS4qNrxkjGcXUqZQOuOCbOoieUL7OfpEvXJUnU2psX+m/0AcfqpvTNB
lM5GDxpVRn19CA/p03i7Xdvmjn79YgUV1gAIntge+v1A/8LTpFZZ160rCYAGBt+/mwqNSENGQL/b
DKss1IHCnhxJgJ6QccAYdgY1cQWViGsS0dmL09/LgJ2ql/6uWubU8TRr8b9H781zzuL28/BOFkL9
ZQn51LT+UwRa1WjKv2WSnXvcn5E+dkx4BL/5lKPBLNK2qIvNYTw76rOC3AOohvB0oYqzokF/yYZk
klvPpwMRt/pPSWTXzefvlyexVXfECYPU59sU7DhVelYHYwdWyrwZ+hnZ6hlBnIraTFZQgtqqkIF/
HhEXH0eO9lCc3htlcdLHgD3hspNZ0ADw2kYHAH7+SHav/rJ3xgYtI7UXTofvAZ3LTgfitD3vNkbD
wnM8S/v2LQWpYkT8r2NvOynKu/2nauWLwqTiKD3Cs04R5hEzoxygfh2TYUQOWHYGVA1Y8UxZtiQB
7TtBT+NwuHtLNiotUnfqDEocEujkFAkQlGq6zF/8kxKWSpgoYV8Tgq3ecM0OFAOWhuZ9qSVpMu2C
kvXBBtCaSzLpAvTzMGgpcI6qf0lrkmPIQBxM7e3spKGxN/2OHFsgMnsVlFVtu95mb+MPJUmnHVsl
Mun17CPaux8d/H2ZNZBpksxS6tGz/r6KWeykADAJhecZWUa50p29Ni5ksBgUmuv48NWI1MRktc/A
vD5v4IkBz4ndcJvFh3Y2AsNJ5sUZlBytjnIargDHlSRCUUcGERCZFwAVgC+q60W/1bxDqoVnwLo1
8lqpgWjqueQtkSJxTsv12D79gfvyF+E7WA/I3wf8g4n4P6wPdVvqCp4DcScB/4APwC6jZDxrCoIo
BrstJH3iCWvO0d3lHsVJ+CrpLv+0dWpv339vQtT/OgS0BSwSnHfb0Inl/duEnIbOctStlm+OEC7A
syOZiRfHN2oKDIEfHYEf1M/sP3EV/mLOVE3DBEhEgwmLsNY3I2uVhWFnuyGHCOs+S4DGOazGgHpl
bEOnK61lc8WSnOK3rax0y8vCOM8a+CvhZtDITYXk+E9r3l9YfRhm0UBCPzbu6zdn7dJQu1GkTb7B
ZU2BfsYBWVNh7OhRAvHSebobLZJ0mNeUKJF0pUPDvT2vB1a4quTJA0SyM90KZEzT0MK8O09159Gi
olrTKsKh1UNadk/HNAl2DwLSarVDsAfIOa2OUMUgZn+qRvkFBxp2zlBZAo4wKNbVjfqHm5TllzLd
G9t0Q95LOlrifcjkZIwv6z3U4c5Da/2saJ7T3AmhU3V0gmxY7lmYqimQoepTZ1R/gP+xf9HDkCKo
2Digf/T/kPmq1rmx95alrAEJ6J2APJxdNZNC+j14L5P9h3NYUDQjSFizakN8vmXDek39ItDsHTkB
RHJUlw3KpLs7V2u2xMgGuTiwDk7OT9U2oF4wHtx65ZA4xzZQfHyBpWaO6odsGscGEbPUHd9rD3Wo
3LGFDeXiYwumqRVoZHh61eYjXX0MG7ZzWrbu6qixg+JHye4UzBugGe+DpCQBU2AggSY/pTPW8QWF
24Nb3IEk/gdh/MU+Jr0ElSf5ztJlxrfZalvvCxvIcZPBAsalnR/1BwLLHoUpuFOAjZP5nZQRLClV
d9rjjoPCSaUcW2GKp43vTm0KJbz/RyAUTXTg35OoZZmEB4iN4hdhvP5tK5KTWTSn0V5fg9V38S9R
GQ8h45T5VIC3YTEDzJjC6Ji0tcm8e7WCR8UlY8ei8tqJ4CpJ/PLdmv/efln/tV+0yUBtYUHSNMoX
/90mKnYSe4C2bb2fJ3f6DPjip95Vo8Q/CGqo4wSgWhQuO63oLVAKLsOsnSYfZMOzNI22a+pm55i6
FRR8X2yCA32ePncf6U9tNX4BF3aRx2nnKg+KW7z1b/vlh744EZDEKlXTQwQx7oQlNEAeMZC07ukZ
XAzFPROI/MgXlMX9/l71/2oQ90qRGSkI6ogR+OZDmWPnnB3yUl9L9+evYO3B5HAiffjj4kvK8Dhk
QxeNqf1KUBzY/CbJ8YnNDMK9l5Fn6545dncgbzUeu5nnA1XzU1JYBGN3IdtUf1qr/am93+JyjQKT
omYedNndnp287jGhtvIdBONt615KEM4m/ZTdOv88I7AJtv1pxsLoSZ88UdZsff6+837hYv27874Z
+DSr097UEV7AjImvWyHWxP84RNvZ/ej/fVKVYkRdqEhYrBrXSfcf1herbCkmycHrdj6eFn7irZNP
iNf8P9HjfJ9G/1O7800jU2s0KhTA6lcJJY/qg9bcEV7WR6Blfyj2K4UhA5AP5wMQL1Qms4VcZPeN
GWTdGizQ3/evLoP5D+NwawrLX1XMuzn+vug8VM7QDU4+rEySk8jhd1hHTKT6Ka3d8dvorvf3URbC
ZKO+732bNJCps2SDHGkA1nB077ypFP+SRP2z/QECwrIr/e7BfKLEugrGXjc73/2+vdq36My1vSr0
oCapqhAMOt+CQ0maHKsuA13MgZQpfT1tDm9jLwnPj82SxF7qDcf6ZOwWUjd71FyzdLs1Ie/XUZD8
LKID9VvWwx9a9KsehApdtVQpwTa+x2ZS6KqSWrmcVskTFMaxFmh3ZkQI3njaR0c2jpjKtnC3kAHh
JV/qPj6BrXU36mIbJgoFOguqEmAqJq0Gk/v7phE+lO74x/BiX22NAjpr5Fgq3ITfF1CGvs2HS9qq
66O3fcwjsgfi/VyLz7Gyur3KIwClaHQeJct6Xs97Hum6nmdLeZRLeZd+Oqvh4bSofNngovx7kcRt
yCrZA3cRBNe1rPonbKeBXi5POM8WfWhHu0W2ucyAj1+Rc7U+LMpFshlmw8ymSo8cE/7bUcmxwwzU
4ftdrFJQM7PewZrzycwgAARM4ERjz8zySd6+Pg228QgU9cHp55g21/Pi4eCAatMEl1kXFG10Yu/K
JmIhyTP7z9OjHbdRHbVR8ZmFSSjPFnk2fXlFbCDKX+U9OQcc0UYmn7DbMc9CO9ae5N3tMzlejgWF
hs8sX76Rs+SvGeeUcyWhwTnk6Nv7LARB7Pre8uW6t2uSjcentzaA8u3L047rSJ4ZZ5BvaMGTnF2u
x1mvr+WKtzbIseM4uaNe/3ZKzbt+c2uT/N6O5a8c188TWmHH5ZKrzm+fyHtpGTWe8ONNfm5BlKpW
NSANW5Bkd2Rb7rePFghL1qr382g/B1r8uNR9FXAon6ln1gTc7p3mkRQdq2EXpOeZJlcARS8qH9nq
ZcjhG+SmbYRsC1HCXXLHPxqc3LXz3VKe2w05JMsd0mXHpj/60a9hw2Cgk5AEMGKtLV5BupbjyiV5
YDWo05uM4/MHZZUtk7uK752Vstot5dXtXXInx8vV5HP5Rt5lSLWyIpNpu+GPyLScoeKzM8SZMdjE
iHo15xR84fAYxS/gp1x1QvQCkMpYdKTlM1Sb961vBOM3ed3irbS+PGBd9GAaCDpInkehxqaqGY/9
0k9WYy+fpx5ZdcBLHO9J1wZDabFn/xKSSy1sg9LP4/xtP4T6PSge0/MsWxULEECKhdHMnE9GYmFF
3YxKwgjWOW/3DLAzHVizMy1D2UZVlK4FF3stkgtuZmw8VhEAAYtq0c1EErBCIWCrPhna6O4u7oIS
SaXKznee9VAPc7QztyfDLNkcFursuFBDdbaLgUPlsIQhEp0rPRnTLoASJhYTkGy20TgyXMvrfHmQ
KRnVYfUuil8SyB1m6UpZHlHt4+LCmbdRElSeHnQ+uEc8LA/A1GiYqcgKur5FzUX+RTcOSIiMaTVv
XfDovQagly4sFs0M39B3Vnk09m7dkTLFmA9jD8fJ1YL9XEaN4PWciSpqwzakFpgb6QIxHsCDM/bV
HIvMeMpx2XI/N2rSB/8ebGaHDYW9DCy7bQy9DLw8+zkyH+er7RqGU+4nQcbT1XGR3l+4S7qO/uPt
dg3QkrKUu4Ksg8u3mEBpiPy1o8Mio+eAaWOHc+SBechNHLwxAsQV68kIURz8M3cEugh3mwaX1zFS
1fp11NGNhndrFndByDDjbpTV5QXCcsR3h36LdifhTYBH6OM4vh0HdserWJPTD7EoYonEdo0eUV6S
E4pVshGVlUHnySeXmR4W/vmrYVhkwGXwK79fQ0nEdZGxaSX2FO3teYp83azb8JBZ5FrID/ZYb1Fm
hMtVnve+Hu5i+dsFTB+uDEcWWgJlvhKlNuId2IwrmZX2CLZIgUhpskk2JV02grwKITjHFRMRpuCq
y6KlBgNe0YSbOZPbl6sfF3J+ubrMF8ODmOuEdlRcXw+lXfjWDH26hrk9yDZtaLindeWBmhRbIQGx
m80f04OtzHw8xJpIUzEfIpQybQLl6dd+jk42Myty1mQjiM4mq252ezThGLnVyNq9XVoNpSMML133
/ug67KeNDD9R+FkeF14NkM9+UaCxnDJsQpFssTUlM7DJ747MneXisNCZqfr5OAblJUGc/22EKMWh
VWOkWE4t8gUU/REJSqPk6Qq4KPfdz2WSkumq4sSAg/iNjAulrnG6Iuq3kDk5XfFEvEXVRQoYD2Z8
UVrLU5YZqS3bKLvO/46XBMWzCLt8K93Z+ZeAQDv2TwmaueE2r9YbfK3r7UZsP/3K5WXmEwFR8Q7E
LxAFyYI6tKYwpYZZAIUtrehn/Uz+ylnJ9p8f5kDGAMXnZ0EfbtdipWRMR48yqiLYIgvkOYn0IyzM
kjJ+MsuIB2DHMp+KFtiADd6M/lXF6SwWOL502+55jEpK70sXgoDotoyX2H/RM/mNFuDcuVZkMk5d
CAQ3/YvNoduBwMlWIgKits5nschW1eI0I8U+ELGWGxax6ufiJImdlU4uAea83qWYQrmdy6z/v30p
JvlmW2SqZewf5SQWHoboY38v3thNb/PVYUFBE14Yjqa9Lhe4YCh4FmOtUCNxtUSA4EAKDlNIA7Cb
EWnQ3nYj8y/4oXf16/EHcyf3aDO3kemCGQRoi4RfhsxZyWQ39ri1FLgD6SMA+pkRQdy5zopaUGOL
xJRZ82RGGBkzID4VeQJiIqTZIm2iAqKlMpvIXCJaKZZhmGVBFhwW+Ure8yn6Kt/R4hCh8E6+DL+z
yZcgxsaNf1oD9OTyCyA9SY+6Mx6Kd4DhrxZXhFfuHC/E10+uGoNzBJiYXMSOqNyjG8RaS/cfrjLe
BOJzAYzPVKYGTGnThglt5FvXyWobUZ+DnwuLWEDV4FzZWDHFIkETqaCAgXHkaW4TtQF8NkF3X7+1
AbHsPK4DkCtJdTLjfJnhvRATjqAKRDlUTtv5oiao0qPhAlfhmUAOs8+HAsmsSIXpq7ySB2lGfFrj
bIs6HjEAYkul+TKv/v0fwz3L4FTl3lK6UMyceLeUfHKPTL/DJIuvszeUjdfxNr1iKfcgf6WJUDot
j5ES6DS5W+vcleHr3vn+4qkx3Qi8BqX4wXlteuMHaZQ8t58ZwBeTq7lg81YPKZFnfClzYqzlFftn
D2IpESMvj8imw0GRsZd7kJnA8G5ur2iudTUJp7t+LeZOfA2ZBI6YvPxejECKk3K53ruIvzjsN2/k
dpzIygHLj70SjRC7Ik4MrxAEldk5F3u2kqbeJuQWGyPWqp05mMDjo9hX0UMQmT9bNFAcGDtSlpaH
NiKcAGdEx7kZQyOnxslaBECnY+p3ljL4AOpMdxkBDGHW4RLpV1eHqDFXqMMxgjlGvnCJ6CbWOAOX
Ed/p6GYRePIxObd0eo28aLiOWlgvsvviK7kfveFahwcXCiGvZYIYzZT1fjGajcI8lnejsOJdtUhs
DM8oFElsgwoU1l3+Y2s8WRCFktjv75DsowtvqSdiOeKUKT/OY2XtYMNEnztOooUl0nxw+w3IOSLV
nI8gWsz8xKx04ohqcZ7tVmA8r5N7PgWTzoM8AScWMg/aPiab8OCfVpwExxdeygCSyLAO+J7/5fUp
n55W/SYNNTcNbwp0AKfkwPGEs/baqwmeOKS0qXuJj3M9kF7fRR33cIn1gK1bPtED+VxGRP5nkfIm
KiWvmXniE8p1ic8f4mr+7yHaK07q7UhRPnFERytn8bdKwlnGEcqjKCjEuBgcHAPfxFW9Kas4rYar
3Ruu83hkNhKL8L9nx5FH17weCyHOnTi41INyxO2J3vDt//1sj/XCdlWUuvOhqNTtIcIiE6D9YHpg
5/2laGLp5EHZ6nMSyBEiPWIxZNK9WY3bEXIxEW05x+76N0MIz69yHJHeZ9J08UYtTwwh29qUVkea
aLCYRTsiyLiwPGgcsEBX5fjLc5XZQ5779z5ktmLlv9jyAegh/IicDZ4A3uP5z+RlyZfsY+J8o0g8
ROn4EVvYf83of8/qPQSJk5Zewl2UEMLfvmbzxmbi1YUUv1MP5RvRaTEbZUBZo7e7ptbu4tv/my2X
v6LxYuk5zjt/yS/3GAs5r6wvxSj1a/FlxM8RO8Ayhm6RjpFOEzMD6ORM9Fc02PTKoHpnDo65v9mt
W8bumO6TX5dBgiKj09QpEr4uIhubJdN3wonERuN9zmTQIQnlGwimAjXOooR5CU5cjI5MkHJrx4Ws
ixryhcUu1J4SUDg96ePTWsZAfARxjm4jfX1Fn25Za7UhY3hdS5URWE/3pMviQFqkzcI+ggofIhEg
/Ck5iHLnebI+Rk0kWbqiquaTbFnyJg0Nn+rR9Kl7rTBn4mvpgfOWRSa9cGH2vGkc2hgDDxTYAAIj
JFEzl7M1zBlwFsfkg5AVctPKw1y/GQMMF+nIYUGqzwRuM0yMWCvyhoGT7X1xc8VJlke+aKfaxy7a
rvS4WJqxnFJOfLtAx6XS0GTabaJufkA1oGZeUycjE+rZ5258E8PccNCtPYZvYVR5NoCZTNU4XZro
tui3jK24DqK72APms8uSEl/QNr1nmeVPa9F20XWcDF+U5TrWzA7ykHc3P1f6SGxTuuzmcq0DfQrl
KrPn+AXUIpKWMS8iRGKUbt0pHSmvcWZItuWXhyhdHudHJhSdPVOGh4waZuIYUsGpWL0D35TYvZv9
kxZb3lUvgVVGQ8VFJsSGtv7vL9opDsTt76211xkabUSsmYLuoAz2ZNaReUcuTn8yRD+d6DTbLgHR
lYlAnJmD328MujZja5EtNRI7/+o3ttqBUoanCDkRcyMOjBgcarbou+4Fb//aUmlHuWhDbByTD20V
t7ZFjbJguBPjvEPAxKzT+TePv2buFZH/278Q0yZKYOJtjN2r1AWw8HGtm/8hLbqFFOSGTv51MuUz
sdGyXpDxyZciNGPf8GW6SUN5DHDAAYWbRNrDCPzjv7pPRtaO/uoteXnrvr/tF4MP6MfswB3JV1dP
yx0mR1ao4szIX7FQmfcgTrn4tvJflk/ih4MmivhklPUQQBhHyqPcQeXlByH9ubqx/+s0tHudr9KV
GQAhIO4N4c7pl9hzcSHw5wfojzJ64rK8OcI3ibxNENIjMhMZuJtpfJ5RvUpvSZCGysmrNMsrMz74
wACLXRZv8za/yNcyaGIAdlGOYB9ZvN1MI+rw0tHBHbkW0wwwY+RYxlA6GVCGlbjEx0j+djhJVgx2
MJ1/4HU3B3LI0+5vk/Zw5yAc59dttF+RCyDWfctJ5cHsyGYk1nXKxYEv4ZfisKTkOqmevJZQmfgW
bDvf3YwYWyZYS8qhkdM0xG4Cmk0RHQilcGT1QSP8E1gCJbDim48rLniNSoqkiA6KbChB/SYnQehx
Uih5cLFZaLOcdMxtXM0OamLGSzEgIvTST9Kpw91tyi9ZCigBBXLUSvtGwhEsSsRvkA7SueLfXsRN
h0EJ9W4exhmTd7Ou2ABs7XFeLLerRptAuLQulrwQr0d8cx3PTNw/cf3EjNYBlIassOXGpaUi2yU0
HXe1wCFMceZpsMIi/LZUkcWKqAHcm105FUMJ1BPmipoGblC6Il8e5s11iujmmpvHbSCnPEY3U05u
RIyfyXpWnMC//+4XwH5sXflYlroj2nVzTsfv4viJiyoHU7KBbZGYlgQyJcJBLC/sZs5r8UitnVia
4/roH9fGnCFrWTjhy/KrJpRYyO6Zak2mCVlzKj4Zidc4a+WaLCrEd5Vv5L/Ey45s7pgRlEnXXym+
stan45W9GodYtu1oSuFw201KLYQ5m63gHEiE1qWU3noo3+27/fbOGOZK9pGbbs6SmN2vYrMPxs7D
vvjojz+ybmbjpPdudoQpKzZ3rgZlQBKW9fNpZeEOXz5If+j33RQgCECSKIMRhxq4bDLkJjJDiINM
tcVLxR2KC69ERjvxybpXJk7UvROl7UYTJUq/Ev/WVV3Ilqoj/dXKvy+ALVc43md4Yyb0Jy9PYXWc
PDH3BzS1B9PyDMQTi4CU8doH8D6wGr0Jjfauvdd80/IjzDxxaC6vQs4g1f7OUzWabp9bsGuARIbh
haTi6k3gyVy4pVb3OesBceF3/uURJBwWKWdkEJrJnzLuObkDx8/8brsC2MCFgVfUSHS1kJ+54/fN
KNytflJKtqgCqOn9Itg/sjc4A6vknXoePBfuS9AFTVdeSri7eIRUASkp34k33LE7zoC/2+AbQk0X
SvDF9sApeL+6EeJCWJE9Pb477k1qLKTAWisP8s6MLDd9tNw8yBcwmeZvVxm0Iksk6AssB17JIw/o
0WtIj3EILTIvuabDF4R72Bnhss31l024vXNoZzfjGXbv5BgsrBO9yaCwf8+nIrfF10aEvVgoUfNM
Ue71cCVSXuUyBOZXcF+v+blMuzMu+yonkwvAl/0MmDJdcL0pLz1OFuqr84mIf+nSCB4Ux5eTmcnN
HnlHBhMoxMZVCY7XfgEEYnWS4NQ78UkXWCXpS4lXKQAs/3UOizC68iqqZXK7QMV/FgHXp8O48jst
C2kOYhhar7SvmUlrxp71KqomxzAstEGGSBaQJHPnE/xPuo4FoxKZrwpimzOYSKI934FiRtoNkjsi
0IgcMPbQTFHKJcaE7ZAIHuDpTRCUaEyVNZ1YLE6hqVx7lK4M4ddkV0Q+5tRf1vp69G4qfUxvsvf7
rLhoEv3dTh5PswyPuAurr7frinWlUFLMwve2foZJhKrLDfRbPuGtazBK81ZkX7woq/G0XKorfZ1v
+g0cgUBx9F+yGNafLk+sbFdi2mRVK+va6+bN1TJKw269YkUyJjlhQuvqVNFccghWCiFisX3ScbLq
vsmp/KXzlqzERQgiBXk23VFCH0nJm7XO4/K6kmY17YoVPnOKk4CDpJN7x4WeUVbntjdepgEo0ATK
EQZ2TUB4DGCVC+oHCbHIzoeykl0yCUBKZJv9Q57XnbSo2YUS175t+DpsqslrSeFe1fOOBTdhVYoM
O/BzZpAujDYSWhZrfN3ev04GySrj8fcEoRIzYn0QifU/za4ydFWEboZZV9bwvq/kpmUX7KoHvNoC
ZQf+CCej/E/kQVlv73Q0EJYyT0fs9D9s2lMa+t+NcZ1Me1Alx2NH08ff8ghUZVSfd0N5WdcJKaMf
9dlviEJZoQM45dvoTbvDFAPYroH+BUuUoK2U0IaBp8c+pxKcgLtv5nDUJO/G2R3Wyn4CDsKogtp5
SgqFtgHwTX84xc48p7YuYkA1ECKhEHjtT9MEYIt8is72rL2pdXsBYqLdxjkUNQTNQGwixA39bQEc
1Fd2XuhvoJQBQ3lZasAoTEkHqcMOOBVXe0x9SoOYbIB5IJoQ1tQcuqOoeLaayVe52N8nMcygKBxY
m7CmA9Oy6MiWZpZoJ13uQfxanjaATKr95DKHxCFl+wNuBlgUvCPwPHVUPECSfVqCYFiMJkM0wGng
1coUvr4lVTHtPAcdATgpoY0Fwup08lSXZTAYM6BJvCZx4cI+o3f+YUqytv2K0/oGiv9eganR7Uhu
8S6zejRZMtXA5yJsulNYAWHU0SaCdrf3m88WINgJmJ6vpEOjsmNlBg5JxToPxCtq/ynTT8AvmrTL
rhd6Jnu7OJ6f7eNi/+OgxFW1bHdhDSUG3DKeDkqf4EaFQO2cHi4/SKKiiBAAepiJa7dfsh/7++wL
gOz+K2MGhW9jAzBZhwybb0luRWIXbVtmyJjqjsALzsPznbIiX2EE5p8VtS+1xUhGuurWkFvlZC+y
uWYp/u4Hm+WmPs1+XABa+7Cpq97TSNi9vOwyt9/7txZoJIB4iZD+tAA5BtFOvzeRXOojKYmiiICk
pfkJNFr4dh5akLbAnM2nebCtvPRxdHbT6GgLobe9IZ2eMYepsaW6jgQ1F94YIREnqk23QT9f+Af4
ux6AIGGLH0S2cVCvk7sTu/Zx9aJ+UvL647APqGbvoFv22pSdFGpWhghULrhlwWocdJCS8Ism+/sU
3CCAXwPq+Yd3AKhPgZAzLUfT+uXk4bayJQGbiwu+vj7yjPszi5wUzBNvcACbhmt80npg5Rpn2a4q
4weYVMB3zoi+qNMdJOJEEFckKJEyT52upUxJQrfK6XmRly5hgOfiiots/dBcBazJCQUX617Yi6EH
AfzqeTszYxC2HJKaQYl0q7strA1uESI+LW6gSnjjsg/KOWwVPnyUZBSs0p9WcAGaYzc5z808tq2A
PClQsMhRgw2qjVk9t0/gie3D/Xb6QKWEemcCwrWf63fWGyzGMJsk7pZgKsn5GxB5BJhxMWQuHLA5
6tFR2VqC7UnC3ySbHkhmXV7q+62bv9dkKr+1ZxfmeajR79tmDv2gLahNtKrIxMvXfwCJyp299eJl
n0cuCcP7NNq97EdTVgPdFOLc3frZgcgmBT7OV3fhcSBbe/LITc5yvFhqyn/sSUZELc0p+IYTA/cK
AfrCJWHmqSG427QDae7TLurZdaMUHOZjKU4ELYdin8sfcgGv+vItmck0yc4jM9qiWtX+ln3eF81O
p7bjvE63sQY1QauCrm3D9ZaBggQIDPzp5XQMuVcG81sKIJ/WxGYBCYhjBEDInPWflgUoRAKQY/OH
4oBfJHlK7aQhXKhkYQEdjS34R+6gNWy1VOvsYZ31hDNfrAFMlV2gPpDVTBqnrG6pAyjLKWArLqEy
Ksdr0AlgbIHABqhfkCDB+4GC4WHdkAWdBxAaG1ufYimbRFWobJLwz4D9v8gMtscWlW+kOhrkPFrf
8hAvaVl3g3YZ1ppAxZ6cZnnQhKkFPk4AE4AK6rc+iK75zm9zAAJDAHuAO+w/z4WwfEKteTQmFaua
HCBAgQ7c4TwRM7jyOl3yjWP5471vVkZUqN7RoBQ+0PVwnHsZaDTarG9nJ3528uqtu2XPZcvlXDA4
Vbbj4YMBBvcYbIcAbOAO6F4KjyHu2ML9MoH0nIpF/anf3jdNmFCLTE4IriRJBZgjPA8q2+CTgksD
2FYT3vvhDcMH/naVA+MdZqziTuFwgj0srJNITSKDqBZoZdl6Z7JBYmf+7uTrA4Q14YE2GsCQzo2t
a6ozIOirNFZyF4AzvAP7AEpjrJ5fanBQQOFp1Ggo3u3ep4w+q9waunJmF5WABIANeMie2nt1PutP
m2MzawGrJ0nq7P5h2vmWISkpf2ObPNYxhSGOalzxMv4hiXmjUNR5qYf1vvEObONmm4Qg3IAvA1f1
s472Lxus7DqvJ87j6aOc5z9s1d2XgpgEr9/h3nrt3qsk6sD82TXpH5LkbeMXsyIeF3WgcNnA+PG9
aOqsNRejpx50TUVF+SODgEFVFsp5/3AsbF/ZU+LM7iWltmARLfTGUwa/pv4TjJnjHlC2o1s6gGYD
TdAHg/2VQUz3XOE5XZb5CbOkEC2l9SX+0PB0uiB/1OV8OKC0FQE16VI/BAcsdFS5y9529r6jaGfk
jkeCqWXkFJ2XEUz3o+N50leRljyXA7j4RIjtWaWxkZwEBlFqGE3J2SxboIbo4io6asstaHINMScB
4g7hqLdxUKC76UNnPB/vY3sMeml0cICBmTZw/DHXk7qjkdsCVbd7gfaNlTq0bWwYJJ7UuSNe59gB
CbH3TmS5wJBDCQOVPi8kCuctugbr7nR/38MGB6V0Pj3sfLxAmMNGeGMQwOARAm9XUs1KCCFUUp90
8pIEhH6TEEJDwUazfXlwk2yTw4BQWVR4FVwKkIhi8McgKyzO9XIwo6JcVONAob642OTD5zb7yJwn
rQ9VfVW1a/3om2WowiukCE6mqXg9aWnOqssfQY2xARTc+oayGVuPqlVBKAQu9fA82q5OzaYs5sMP
nZxGZklnddi/GvqXA8rAvvo4bFfzU/54qT4vzlJX4MFiGoK4JLapGk4hXo97+74fVnYG6fhmJ3gc
JFUF+4Nr5B71AaWzqJKFsV1gJdSxm+CUngIgqkD5MpmcqabNo0v/CMZYmbvtaGokng2IK1iZAGo2
Hs5rl7rbWsKzxw/9DfDpk0mcxOdEfTV13vBphU7Ryy8ukJoGtgmeaw0NAzPP1XEZeh98WS2JgQ1L
TmFGzjHu72F+NO47oittvodjnSCU8pRDA04tKCxCrOk+L4bp2o1fZV4PNtqBQQxssOrH4Nq+tBcw
PYAePz8U9sa53JXDplXgM44a894evTS7pxP20hE+pIa0oeSnDhKuncasCHZYLb8nJNNhrMDwjdQq
3toexVJ6FR9HL6q9sdLXyoqpA2nxY9g9J/PThgjpqXc2cDpzD8DBbnvP2FPgJyJ1MYOxuUyOd+nl
qb7MdxQDnqJdPkv4CjSpxIP/0Ml8FgTZEZzeULE3I3Nd6KuL9cD01hE91QM7ezpl856Q6eCbZ7dk
g4D9s2596r12t2Dy0dUfav9kqz64z0MrDKcydajsSYRtt+yGuBjBJbzS7MVlmBe7GpqpSd9zq+FJ
X+5Uf7Qn2pcDnGwUun/SnVWlAfgLcSdrOGFHfAf2fqluzCVztPE1PIM9pzzpy70LtV1xX8yaBeW3
ECLqi+Z1FI0I8bCXASZoMikf7c+aox/BZev/D2Hntdw2tm3RL0IVcnhFYBQlUhJpiS8oWQE5Z3z9
HfA9D23JJdU57e623SYIYO+91lwzfAgv6l30NEOyQPUE4giRnlaEl5NQEQxOj2gzsQ3IirsZ81U/
STYTGdXJMB3SyuN1wYSWVm8x1bUlLKrqAQE1q8cfTjUcN9A4qrcjta9Bga9uOdJwU+YQnN6kK1oQ
agn9Dq2TrnraR4bcbhjuIvywkQUWJeePoqKiN64hXQ+CkmJNUK1iecYA4O1T3gskRartPh6kXd7X
W3FW16p6HjFtFusd0c0RbiSVcu6IJB2CmyQoCNBd4d2ao1pqLk1BCECLlT6enodxUeTOm8q6FMFL
KR3K8CRjS9+id2kygyXReGrZuI2Bn7hIR7vBh17YYQk3EwHIzp5t5myjRJtJtlHcqzfGO4MznLfv
dNENMHjBRh4TkFftMq6HR+nFeFEuE4MO46zfyDf0t1t5g+5nr7zML0TvIpDB/E3IPYKwht7BMU9B
OrdzuAtY55PUuOH9ufVfk6P+xD3kxvvUji2DyoVrGjzEJYDvVsTCUFzlGzwomCIWNwwZYOw1+xwQ
T/eqvXas2AjmMxuXf99PHCN3RFQ18wp7OR6ZhO9tJuVbGpCqJRaRCEusT2nEad9F23+ejtYtk3Ga
YM5mHAZ5sjG58WyVyiJlEJzgJO3lbQTrSN80x+bY0js+Bq8R6MJ7IKH7Tg/mbXtW92ToYqYMgHpU
14U5k11VOhp2j4n+LhM2/rvkNhP1Y093ykG/qZnDhQ/CoWVA+kyBTHJg9gzb52K9t2eiHqMnAW35
C/cwefNfq0f0c92dXq1rqsKAvgCRIr4A3VIF1bDe5HDtD9UuaR5IRPMj9hiCNxywOKTpE6G3zZKO
43P6omdiioZuBD9P+qlpsdIknASQgUvVWjulpyVvDlSBpna0JdHWfgu//cXVuyaDkj8W9yQAOQT9
SyjqgF0xKM1oN+piI26BEucka6sfjUUG6SysASmIiM5n7TGbcK6iDMoxB5RGZlYEuCVVutL6jQIo
j4VtvhnUgyw8dXHtTazeULnPkl+FfBKFB1LyLFFyS7wTfKV2ZbACpbmq5gnB94q3krIwSE81qfHg
5sDAAfeg90aWGIlteu6FuG+l0joExaOBjh8EK7Srgc5dU3/n5AgiAMEv546GvMK0rLutjOeAO13h
Rr7BMbmVVlJPNIIbrSwkWCXG6tQrLga0Q37wC8qSjTI+xtCdmXvqWPO6kXqnCNuRrVbdttia8f+B
3HAnJOUCi0p+//BIGayYjNPXVbvXK09v9mZy0oybZnbDnjNn3Td4m/5kr6L9Q5GClYCEVHeRk6IB
/LtRUuSqk4coG4/SK4Jt/5yYle2zXIIRi4uV5DuDQqWAYfeKKrWQSUZfpR9Jv1U7zoRDS3IdHlys
ShypWooqe/5YXDJDSjvMgzDo2ixuW+ABS2nuSkyeSw9fIRmOFBx13x3KXdfsuTOVssFAgf9k8Mlv
dBHf4LMs/9LP35fjkvWPL4yeC6cRTVVVS/1jXPGfejxpGl+YTWk4CvpWzvlx0wGklATNc1UQ/WVt
k5fzVStix6oPphoeWt1YW1bmquNBElxZc2nrlWzxD2UVYPOeBZ7feV3rsjvlGnbE23I4DsFDE2xC
yRandQs+onaqnRGkoPHPE3WPmLzWNGLqix4f5b6wJ+WhUX8FMOLjda/ecch3wTYYHlUYnMV91j+r
woYDT5tuDOuxnFCwblPohMOj2dy1iLvwvM+J6fFamILSTsUKHACh2UK5lI3NKGCG/6vxDzUeooPb
EcC6VIhbjdff2PjGJlLwyb3V0h2uXkSWklloBLiD2LRZBvNn3zGrVdCfZ6jPKq40By17aZVb2qeg
3CTRKmOvoI4PnCA/RMW2UTddRHG2mqxT1ToDRqIjkvgdDd6c7MlNwKoynned7xKjuxiP4jtFO8qz
j1ciFMUES3lXQQmqbgNq7oz2fVfVZPksA4Wh8gJ/JRo7HCi1YYuzIe6lI9z50SMxgy6+204LooAV
NIHDbqjuG2tTIFlNt0VDEbOWuCX46eJvhWYGVk1/wENdw85fWBfQUhm8mqs0cTUNmxePVzR67RSX
tn+SOZo9fNGrnpRNR8HiIFqFvWd0PxldfVXjLulbhrokE+J+96dl+88rKkuTnquSMBzJXyefU7F4
vC6WGTQbfkJ6HzNlHAhxP9qQo5BUFABrnYFzxHyQZB74i9pa0tZhsTEml7i/2Hfl2Gsh2PWeL60M
yQOga3+Fv6mjLWpyw8Xap5p5igRFrHMybBTaVDepXJPszWZxeVUofIEfiG4jFwGTKfq90Q7fmRIZ
LXLyFeucJ2XFa5WCt9wZOPLxHxHOBeWGhmpEnL/6YSHL/1zI/7lLy6//5y5FRVHXkZyPpAy6I+bK
43K+YU+K/TFdLDbLRULlthJVG18zUElV4bzCNdARqjWG/2RByZ6ABHzY6MGGKjeRV4Q9FGSjYpPf
Ase6+HI3wwJbZrzcpSs+0wXQ32H3ExgOcd/NtJ7xBSGkJ192A3IfDNYCpGTfzcudWNzo/TaK0U6v
LZ/mc9UR1UToLPg7pIPZzi/Tks4uFzYG08RkA9g9qW58P+Oqgnf+iJ8UUcguVTRgCOOocR3L+4Fm
gKESdMNuj7c/WSQ+xp5QKuQVZwoWfIJMGIVnxeRorUSW77Q23nXAj3mtyx7JAb7vCvGaFhsUHN9u
BpV+ucZ0Xnov8VemhDNWvc/5inmwN4jO90/N/OmhqX8/tKBXVL8To/GYZYQ1OAwnWrIIaH/IM4Af
rW5azEUEkByii9yxdJt3Bhwx3C9CY+b1wFnLrfMdfpIMkIhXPVrN1RqzeHoRZiiytsDNVeJiukVi
fOVS8VriAki3kq0QWXPAHBRX5JS2sPSYopBY7z8lz/UuP5Eq5rui70SVB37ENjOHmw679n4VjhuT
DJBgy+HOGa1h8EJ3529qmhocy69MQ9gow2Uz2inDye+OlbCv4zVDpqxal+pPkNI/nA3YIExZBVTS
8an77InWVwJoUyoOx3SseKVoT83xcM0mNzVejCwnKoMk7ZivIhyBVQJKumcRQ1iiWpJ0bSXnQxji
2snseaD0VdrNQDlabvpBwrAXo3QDEIiWoEpSdlXLxv4FU3UMqxoaTv6jHKW5ctMVGLkKDaG1D8rI
4bgUvDRhEp6pjEea9LWL34Zk30VvPQQvnWKvlH4rAEFG/yEB7kd3eH4M0HPUVY+1ABUFcXjDPpee
c5gH+O6ozNVm+soHs9npIgSQG797nOfflXrLEwxZ00RFa2urX+nYeJs2Dt/YfQak3mjgEnBGbqNs
hWm2CfMUrBRpMlnI02sdv4IcWv2jqB66+NGUXziZUn4DU/VC2SeoBHUvzfBP31LUYXhd00VDBkrv
otoz9bWobsXsZA0HgbVKrLTusO2hua/4lY0V7sAvDQAnmZrgdhDvmV4M/hpz7GJ2jWjd9SsZhEjZ
K9FtT8i77ONuMlgrITwNBfTd4Gkow73ZhRnuYU6IlamJTSNR3K4uL5bdbLu0BBjnwm59WarUzuZM
NAYy4Oz5fTk5ycjBEZExBDU78BovAsMXnJhNN4vcDOYBgxhhr7JoICu2ey46lSnA3pWWYc06w6wM
1QHU3M6luBVyZ9mEokdZOkv9VqaXL3b8iH8qpkacmyncJQJwMO1vvY74F+74O20bznvkTYzSnk1I
a0HEvO/3EUn56q4KqMrsgQpOIaz4M8Cf4CydZ1k6HCsLMWe7i83RlenTO+VkjcqdaoBK9Fg6CwOI
c/zS5MrWGuWVpVrnsY5OZs++PJ5VmCLVXGyllrT0/lr9cbkvVzQbFnnRVkDuHTVGbaXnUQux1GqY
qzC8tHqNUjzdK/JRpcssQDCHJSoyu2o9+vuonZ2S6JQslDzfYsWM+FsrsrptMvKgs+IQgC8GY7Ya
iLEj1IoAg5HWrOmOiQwTkx5/6s1DVNeXQD52uo+rA6GrhCdFK6PIvGjJAZqR4arp7g/0ipWnvyQv
YMaacnabJWaJ2bWQPzAadfNxoqhBuckFBWb+lKq7IThOrem0GcloSc+BBFs3eiHsuNX9XYlPuxaK
tMTgmLjJteptzggr9wVvopAnAGMtAWWroeVGtPH9vGuEx3konBAQR6BQaDBm1Phnn7KpCr0aJ9G4
umB6umJoMHCs4VGRKxw4/TVeBtIxEBIDOAAjQTrJwbka1BsteqCrY5JBflDDu1SVt2NH6Ao70/cv
0j/M35heES+KzY+ID+JnuwAjy2JfKOb+SEpyRWdihiBj1XTb0MeC28OI14/hSFgE45Orkh/CejcD
bXb0iUHYk4sOS0TiixsNa7nb1MTEzQi22uC2UT9kds+hmAg8nPaTov+adIV4b9TAQ7UOxsbW0m5b
6coqME61Hv5wTEj/OGvxp9Rkg6GSTpb2p3n3NAZNMBpVe5TMlwlf58o8kgO5NfpLIn/UsBdKAjIY
parnjDFtTi/3/b3Vv7pZELes6IaKheKSKKt9ai4tUVCVVhHaI0vxZkiH6zxUh3aWblP1PqsUogea
F61D/dtXm56hd8cgaKg/DObaDMhIvRft2lgIGXFny/URwDrPCTU0ECvJV1W8FsQgm3N5jvX3YSBb
DBV9Sk8W49ufn3MLR3qQtvEQRARRcIgZ8UsygtE6MRbHQl7inVd5tPgqEUyxDBTe3ONl6Fh+/9y2
DNxIAQ8acVtNxWEa4GGQvuEzE6vgandX3f9IJagnhHdMHWVTAEPe+hip9FpYFa0AXVaatsj7mDwJ
g24n/gfFLAayGFyK0IYPIZBCh1adOPh6+OhqccVjOLTkZYrgiQDxancSOn9TcOz65AUmRbbvKmzj
9Rjcgj2DZm6cppsOOMuENFoKcAcMtgJyoi2JWIv6SQNuinCw4XgesKeJ45XPpxVrAdMYRSp5RbHk
croGBoLPlfa4wVHENtoTsG170HVIgclw0wrase99bI9hIFr9xZB2gv6QMt+zoAYIhEQY5WtWPA4I
cUY2jAqENL7E+ABNMTTG+tRRiM3STsrWOEZhcC1UuzBS4eiQ9JqnL7pV3ZVkxWnnCKGbTCCJ/1iW
rKsZGOhl+fqKDxUhuVSL/lENNuTmkVhEeTuefP89AziyQ6m6mSh1+dAlyLK+1Trd7pg2hvw9VyzS
T6Ec5gdNnDfKhMZaPmR4YJZm6IgT7FKhJDazWumGAM0ULma3LsiRnIPpfSbRKytbOCmzAceyiV+D
rCE8amDvG8ZVWNyJOVSkSblZ8GyzwhaeRthHla66fVCuzeYq8DzLWcMF3OMtv8kYp1piQwLIzBgF
mZpI/6ugWzc7COjXyDrLCkVvLB5CSbmtOKersPEUobprZt0rgfCaAqZqr0leD4BpCgy04M6IFqeA
fDvoPHsjYLgUTThuZtic0IyEbeIEEuZWgj9s6iTdsiU9sDyScFol8ykbb0tGb9LoaLVh1319x7ym
7Yf1YEk3hTKvYyZGDv6BnhDCIF2J+Hr0IB6VtnCysLyXIf8o/TUtXhowj4ASKmoz6Amk0Y6gKOaw
GrQzhcEcv4Wg2WFymcKrbL4QvT4y3o411R3nQzHdmsk5Mg4ppKwe40K97taD7Huh5u8SmNRZfs15
g/s6xwybiiQjasbgNZtOZYLiL4eQwkBcLe9nA4ZMPf4e2jUfbAG0+dNrWb3XJnlw4Ute6lixkwIA
2tXJFuMjJxOrnR7M9yHZP4O2LnGYVc7DnDy0IlkCU7FR1H61YKulxdYQrmUlBWnHjiACkUfmOZuP
BrQL0QxulzKChE8WnADXEwwyD+RTlAX4u++xwivi32PS2EFD1VrsFYPXHGlFlrtAdGC48KfEDOuJ
aFr5Ok0jCXkBlWJG3k1DBanB8+bOlGJ1M1MExBhkJXAsKO61DuyyW4sws8acDIEMySzWm4VFiPP9
sm7VnZS2jI1wNiolktfIPmBXKGAdawdVukSSZKd8hQQmy5wS9oOFKZ7nOrkKSw59LFAqIgvUYXOw
vhU809qKUEZOvooKop7uQ4mJF3uEwe+aeljLEsnhPrMvUECiecIA+mbNJs+opn2pgcf5XIYVOjNQ
3OftxuzdJlAhaNzKRA/7ob+ahA9WdYWXQTQkd1mV77vYOCXafY9lV8BEXNGgLInbIpm3grw47HPG
wVPoxQMcDjE9i5n2iwmKwvskZqSeBUT2tgGBVcDWdLqtMr1kYneRTERCQpq/quNHOBGYGb43TCkF
XWV1nxqqITDeTpAAiSQ37ODoxc0uhbky5jdh/7jUJWVyKQQ35lEYg/ErSdSVKP02AY2JnwZSMOyS
IOfl3ZnzF1UMPkLCM/voGMfqe8YzF2fl4Ou4rMGbyyP9xmCsZvCHld01AQylOOvh2vULZt2pz3pA
7RS6EaVoI3NH7xkPRdOlHhgdpAMAHHNB5smspFGCWEHeSMxD1aJLRzagT+uL2kzmaS1rYyHqkZJE
wZ9awpbXlbpXdxQFIGQ8ZJxclY9GSg/3VEfi3G8fBv8R89WVX+1aTo6AJZHX9TbsYRMy0bAeY6aS
fUj7DlDoFB3OjbQf7bWTWlJgOGIMC5MbBux9eFaFYdcQ+ilU5B8wzdKscDN00ptAJKE/G64jp9FF
5OjWLK/q91YcfGglzdjUnyZx3lpkvtZBS/yQDIrLYisSedMLwvNM/ps2Kw5lsKY9d0sgMj0KC9p6
n0iJGnBWGdL1snoqjPHHB4uFps3Urdzx5XKtLMGnm1iifHrU8/ZgPS558Z2RQegtoAiIZvIe6sJz
3nSAJAmWzxKtln9WKp+8NttE4KRbOx0Mdg7jF3wkN3MfPEu0AgbYXTVJR0WSjzq+EQXFY4OdGwHc
ImdAUWcf9FcJa3dMo/fvC7LP/r1Y91KPGRiU4jsI1v8HG/8PZNaLEx7uvtUcw1Im4RDcpZFORhOT
Tu47C/JdK4AHfkwAM2+eXD6axbA1W5TN0ouSNrafGqCf9e9unJy2Pfd+zfW/fH+R2icq8P8ukooc
6gxG95+NwMtML9tu8JtjJk8r02QySCp5OSx5W+Df6ohZOhGxefQm5f6DLqYfM2gRI4v9slMmJsnR
UfRQo6aicVJ0arFITNeintzndXUm/cdtmp1iCt7y3KU43puzkeKNidbBf5KjigByWMMpXMISC0SG
8LTmFUcYrt7L2pwtwQ3HQzsyGwSH664DlDGk008+IGCCDYfpHznUtL5f++QoLG+oBmXQxwJ8ZBKg
Nr+LIfopRuoTYPznljHMwJZ5+ZF//RtVE8iqrpOM5yp11V7M1hkj87KI1g0jvh7OSouWsQmYpcKR
Z2Uo440usiG3NRhteAJtWPFFGKEN4yWMf6DifbYM/P+L0+DdGrTq0Ns+WQYOGJYWGafEsbZe2lw7
J+nwlPnTQcMruFOBnSX9QWE6qFWXOTMfphzmzfev1D/fe1XnCjRF1RR4Tn/fn7iSsppZEO99S8hi
a7DmFZrsJmI0dfAh2MsBONJFymvXaJqHMUoeeOMNajTdOqfkKwU5shIOvLDIN13SncY0+KFb+9ML
/YdN+ec2aSKMRdK3iYoyPvVKatUmTR5xjRGG8X66A8fbdlikL2+734SWbfEGFtCNDIaHjPNZqcEy
rwo46MXdqFKejxdqWadWs/tZO0h1sJe15749GdBaJBQE1XIAkbhNQhMYNiu4hniaBy6h8JbiVREO
pMwG8rHlZUma01LNZEG64+jJuhT6c2QBjDQ3ZWhkoDsdtiXtPh+fBePYzCnUWqPcDLxsadSuQ5gC
U2HcqzOB7DgGTa36Q+P+Gf7nfhHKglXp0lvyan3ey6KmqQO1bZtjacEulRlap8B3Pku0hpstMQHL
OWzaRAN+QdLAAKSCZzKSG/iinOu6fYQgS4pugJt3OwSPoRb/UhqJ3IHxh3HOn2iav5+shYElz5Un
S7jB54ljO5typah1faRL6yrxodQ4QAT/tmqWYipftTIa0FK7icRp1cEMmgqw+c6TY9OV5gGfUTwu
yhszHm5Uygg94Rln1FHLtjeWu36eb4dUvHSab/vBSwD7OTOuAs/aSkZe9oKsRqTsESHFy4lWLPKj
RzFUjkUobDoBy1K8yQB4YmF8U7qDlhpeo6KN7fRrpC+JgN3996vxHxvCcj9AA6C48pf+CZewUi1s
KzWrGdzQA/pgZwqGdpRQKmCoMpmuymlkJZ4AIkH11Zmn7y9A+QSMLK+OJeokX+gy2wGkx7+3g6GZ
224S1eooNDuzvZfmJbjbLF8yQOoWlAclVR3iRJGfq+K+ifetvpvyVYGJt3GvE3eEYQckrfJFQ9OG
IzL5UWyg8R48vhahWHlD8yFXcGH3sv74/aVLn9ikXy79E0W4kWW9jyypOhbznaK/5BC+6p3W7lPx
pRl2tbhO5pWPemI8yXy8eZqrc1ds2/gHG+rPztj/uw68gmXKRElXPu2oqlnqet9zHaN6r/hM/l4U
tK0qDYh/v1T27XjXaTBuEjKabJ5gyl0cdy2OR/qum354o/7s359WmLWkEuAXq1sLF/3vB9qrQdU2
8VQdI6AL9c2qcQ9eNSpOOxhPGAL6/5p5na3BkyMXCdNp69egHJmZy/0j9OZuOpEvutWfxtw1yA/e
WkxJ4o2FzWDq0pz4mtMle2LeNDbRt/iW3+Gj+mMJfsS/tZMM3/0cXqfenYVNEj9qsYvFvssECWFJ
K1A8rfQzROcAVocEId6NYxciSIjIPN7gKgOfCdZmztzLlhQ70+zv35k/UPiXu6PKJq6oqqIZf7jy
/6n6inEuktRvquMMbyG+0cTVHLjasAcEk5FCvKogY2g5RJfBZ8eeIju6QSptylsV3qThkcBCQ3BJ
ac6nG0ZmRkQAVHlOUUskUCXPJcJljQGq0+t26d+mxT4L922579lDCkZL93LX2ANryqc9un7/3fTP
nPk/LyJWqirfTuRw/3NM/OfLJWYgaWKaVUeIcfzv9+GS2A+7D9+5GMg/LxQ7NrwUj0ps8a62r5z9
mMDCCXRHwgVV5zp42kq6kQgFXCIDK1t1xm2CQMxjpujIjrIiGMIzHrS7yjOgeFkAh/a01lH3geM6
g83M2c2dyEUN6WGv5fj2GVaqq9gnZ7c+/ipt2GSbePnJy9MeKNxZZKmn5YfVauuuDi4SfjciRyF3
BhR5Z7j8Xn/PvNhBemW/5c7+LbOf9m9s67ftir7O3gPa8eeQFLHq+RwBH9B5C0Nqla6uSJCIV4RE
64nv0h73sl+UpdoGV8rt/ArXMtjrF+sOE0l2Wlf5DTPDy875yrj3H0GU7EcJNj+S1HXkNesRr5Xg
lD/gb4CDC14GwNwHLDpQqIe32U3r9c5rj1UHsvu16kpruNq78gJhApcmmBNuvYdGl2CZtpheLcxJ
/hQgXP8CM7G7ZqnXHfK7YT3f5Md6K/MYNCxhBFv0yJVaNbbFo6BzdpE2ecvjgSLuQIzDAHH5Ncjz
byrma8u/RV7m0Dnb7wTNr7N1sa7W03kkXNelWXcC+50h6T7aQ1TGgVV17iCmc/vDx8HDMX8rrSYv
uy35e7X8qfzdxOpPuvOv/iFczHlPWJEj3vLPIuJN/gj+KPLnf5VsbEzXBHpbOztN5/DVEu0qcKDF
L8x4e20P2JZ1j+nG3EPqI1sxeO4WwzKsBbAg2Itbf4VzuP1LxoyTQxcniMICv7ZL6JZ3AJIdsdsa
k1MGp8tUG6iP9DH0gRYGFuod09Gn7AiBGbJVg9iB3/BevVWk9tHNoIZ6jUIm2A5wHX1t9saQiQYO
ajTqxeCm3eE74izmTMnWxLJ/p13nwis3zTNHoHRb8DOjZ+yam8H9iL1yh8x8n24mvAiIKMfBv3qE
X8K/q0/9peIdoA98zHfWs3VE64xSVL+Pfk0n4yY8C4/dr/CEzLh6yD2yKw/ZHQHJI1Svh+jBOCpb
9ZbfvJLxwRLcHMdW9ZaFdtc+qYdiE24JK1kV+x7ZsW24i4LbesSX9TBt0FPviad0NUfeMIZkuZzx
YHhEe1dsxHXKQBSn/OUvMhv2wvaBwMITM7bN24PzDmJk507qXO6u+49L6qDSYjlr7hukFxeSIyuP
5Qq9nyVN4tAe8RVvJbioazqTA55iH56krXWT2Kflg6EG2bgbrzGa8x68Z9F+u3ycNtPGOX98OK3z
MNinzduTS4oml83vmeyH3Pkg5polfIZ0yTdjGu9sTmBUGN93P+z/hsrp92X/t9j6FVmTJBr/v09H
c4R8HjRxdaSUZhyxCyLZCQzRCyA8dwYAiJo/SMy0kKbMhnlfQ18bmTKgB2VYt7SO/jy2ENb6nU/Z
KSGkqJKLBCdS07ZmLzpKxGs7w9UKsIJLC0/FQr+Tyms/6Gsp2+kRE9LoXCiwKb2eHn2pNtPkfSKD
dx5kV50w+2LQqFqto9SMIoRkP8JSL+TZS2EiLvCXxGsp8sEyhhpT4YM88lwax4AsOI0w0gcUXUZz
F4/rgtNJwE3C4MKE+jwxqU4p7dtoFwYomiyC4gaaPfgxCypkaf3x+xNJ+tfdlrFEV0BwqPet5df/
cyAVUTUIc+GXqEw/NHj7CgV5Sb4OIoXOvGiLV4/CZeH4cBCp4PUS/S1swu+v4iuGYllUZuaiJJPI
OpD/voi8ofuLFI2Ej+I0qz5YW4Cr1I41bmUfXZo5LeFF33/kUnl+fstMCGuU08STkIbz90cKTWVa
VTHzvdtTEt+m0aGp17CLvv+UP1DGl4/RRUI9JBIrvsz9+6zMe0vWi6MR3BflW07WiNycqe/ydKdU
ThqBxowMNH8oNL5+LvNTcuB4sCK8G/MzT3aK8mggRqw4Jv5DGa6leYU/tza9QhxX4JoZyp443fIH
ktvX6ubTp366qcE0iYUmiMUR+/848rTaTRnNZPdojzhELe3OUvcKwoYeG55sKw+HHpIt1YtIECFC
UaZ1BxqpPvbm6diauTerCzh5aH6n9MukhX7/cJar+evZLFdLfyvLFilcX/K3mraySHmriuPcnOYG
BKAPUCL+ruENDlCr2mn7/ed9XWufPvDTa97OmuB3XVMcTTwqxm7nt4KdU9po2jVkEsigp4tul8nH
fDCD67IlNPAhv7+In7700mz+Z71ntTj7EnGhR0X7mPsMPtNuQbcjZBsxAUA/vf9fetdPX/nT9qLF
ajBKRbHcY0/OXIbmJVlniQu0B+gPnZOZALSFSj/8+Hg/Ewp0NjRR1AkvIDZF0xEM/v1V50lHUikn
xZE5bQMxae6LTcOsqx0NPBWWmYIyqzuNfbbmZ1XmC/34Q0yk+o/bTSK0JhPOqpDK9KV3N2ppMGI5
Oya13Wh22kF4RcjrdrAHGFWMpCnyCjjMyQNk66Fr4M43PS/RxUi38ee4EKNcKSirbISqkGAIy8hu
tFNG6Y6hNCcwU7qFjc2MEek71IKrdeyWbL+GOp5Ro2EHWPog1nr8/jWS//Fg0SkDE/3Zucn4+/vm
xlJfMObL02M1X2OICib6Xab5vL2rGgkIEDa5oOA9vn5hpmLVECObdUvCKTotpPu/zRoG2SFq1lIg
u99f2xfQgYNMB8Bd4GVzYdz+fWlQ11Wh6tL0OEqMWIh8pViYq4lY7vUofHz/Wf96yf76sE8Ih94l
KkmoQnKEpyizbchYxjIgUg+82LG4zStnVmFCRZAnMHzLau/7z/9yjH36rsu9+M9yLgO/GsoySI+W
qdghvAPgz+VtnsQf5hyf5fPLaiLtVCOoRNQ0U/5zI/7zSaEcN22nViie2KrGVF53Vm//NqQQG/zm
IBILpTEorxGKTe2LBFMy9LEbhRoDc8wl/OSh0pttoG6CBPd1mC/f3wdJ/8edUEVqCAjoBNvJ1qen
Xlaa1kSZGR0LsBzS1A13fqoFyMFX+ZpJaBZvMZpAiFa9FBBizIWDTTQbBhZPS6aYjmtK5sKCAbnG
fGCR/jWYMdxrisPClMTjMnJq2vtqOCvpquEIu6nfhi4BM/gIYcYZe6ilfP/mQOC7j2udeuOPSPU3
Ye2xHmLyxtKb5qVCnUu4ekPrlYN8Nfh8ZpiwPEutR1Z8vlVWKlYN1+xcHab8vsOYSUDitDPkLVsC
svpbq94bzS0dwbOFcwyAY4kg76gak53f9nb1Kuu/kWPLlSvobtF4eXtv4Iynu0pzRBuf/87O0xuw
0hPgB5QJTDJ8GLhekTnGrohcho7TNlZPAtdnCbelfAga1ugpizwCejJHwKKhGfYF0uUc8kqGOvoI
K4bTAz85qlx5R2uVNm/o1gXjVz56g7ZthUtr3szySoWc3MB/cmMIK0fsov6MpORfHa02VFcaRSRf
EJWFzUBfIe1FZqIKpTTFyg8bxB8I+9PJ/9e78mnRZip1FyhNdHzq7JBkPLt8RKQ1WmcrWMi6M7Eq
5jpBPUEy3C1WL8zTn1pUf7VDQucJv6E8/uGS/rWPIGsCD5R0mcwd9dNhxSg8jbtGio7SQ3exfiFG
RaoDpTF7El+zI+mjkChSafX9qvmK9csQ7jDFMNBuaKr4GRfN9BzqYxREx+mU6LaM+ehlov5/sMrd
cA6f6qOKE8kLqoEBwvsudOYNzHdJROxOfeQirKGcTB+bKzT3uHEQsN1xmzhIDYzyE0b7HmZz8LqZ
RCVue7ZU+Mfu9Ku8pr3bn+tz6l86/afp4pdmAqkUOO9y5AOxfrmTTecP+izI4TFX7kt9Y+EYXG96
8RhZzMJXOi44/jv6iZoRsr8v1bVwQakYoOcc7xmumOF9Zm3VfKunT4K/EcOV9pL8FuMTSrDvb/7X
R46AzVoKUM5QEP7PyW4t6XZCKJp4+nxACZsuRguqSeYheibYRJTLCxhtYZc7/VD4SvKXI/LTRy9l
y38287yh8Y0iTbiD8SkW+wp3elCkyRO1lSLsmvZmNNfzW4cLYQ7Twk5vKFMyzCgMKNa2gqUMsE9k
mzs2rVJzZuThv4wb89pLLmI4ZtPQEufODdA27MWdoDDbckXDVVYIlP9IyVN9kaLIppejk0r2BhuZ
vKogX1drPcZ9dWI+9zJfoifm24ViV2S/IvaXXVla/EFIbzSuEyTqfK1NDk4UMdSIhZfgYg0VwbvF
iQpixK7FmsIWYQkRCR6uTNwFm8btQEWxp8Lxze0/IvbhS3DEyt7zb/EWVIHEQvsemUGyet2daZL2
rcOPLuJ/ICDRTtwa32Osu/LBqwgyg3L/08NZDqq/NieF3PjFhYNeWMYV5lOX0ORyX4p9guDcOkjh
S62Ar81nwbiWAmTIAiWf9n+Unddu49gSRb+IAHN4FSUqRydZL4Tttplz5tffRT91axpt3MGggcE0
LIvhnDpVe699ojo0pXSBWASlip/ThUyl/3tFIpWM0EHeJJ0ZhSrdbai+XgeRVvrwGEiEQbZjjnsd
YTTaVWWP+z4SS9ojua3knw12Qv2HE+x/Cue7T79boqOqJHpMBe5QwmwoIVRwfOCcUHJOYGQa/DD1
V6dy9c+Lrktk3mqigRpTMpSp3P3thVAGVUvHOjOPnBXi6Zlf1PpewD0rIHKqXNQHMUX31qC3iJXP
2Hjjpsaz3K89HFH+xpIZ3QhfAUFYdZIvS13bulTkwVBsQm3AOpSvU8uat0h9eaOQBHnpeQhpLhu3
Ut7yLycPA9GZJVxi8YpF4N9LzX9fd1x509ejyaKKknF3Meui71GCRsYxaN64mIh629L2xVs8/HDe
kb53jLsLSY2IzwEJ6LQO38kn0jwWwriQ1GNIy/KEH2xS+X0l48KqFwlwMFCkih0N87q21Y79BCKQ
j3ten+xOnTIRECxs0ohXfFg8Tv8gohImC6R1ch/pJgeohfUoDU67ST7lT8IuCbbHTFP1NktKAQED
rGUzD4aN/+1cE81FcVNP6fsALP6UsVSVjovT5AookEY3oNBh7yZnRqQ9oHGkZNbkZhcjW9ibL2Qo
ZDNMtCx3x/gtRXI6q4/1O5adFH0jTNgzClFrpxWzbOvehrcIIdY2RtwD5+9FLmbdZfhSLDri4HFm
rIj47tHqMsQPTvmb9WmceYsxWD9kCDuPsECon3FS0xL26fgjKN3Hn/0NP/V0+Hvte8KuIRRRjgKY
Wf77+fhvca+guJdQok9Rf7r8PbH87fEXldwbinqcjLxzUZ/DjCPjj7hx6jo69KSEYkML51NJMqIf
/wDtIHhnq7A1dfLz/PuXMaZ37f4RMmj+UgupuoUn4M93Ma/0PO8yeB/xGl/wunSolJe8iY/aTJtF
qx7sVWMHF2EnQsKEJvns79JHpoLWMbg0S93GT7QOT/6uWxpO9wQy+xUTyhlzKe69LVwnnOHyQ3YV
LuDx1/qK0n+A2PIBsGTTnNwPBRq8vio3wgbmJphxhQANpo8Lees9KKeYCd2/v+9fVjq0BXQHybI1
4Rrd7cWWX7WSUWrysSCboHkbxH09Iabg+RAOFf1QdPy3OOKD2FlkIEooUvT7Y/vk002NUjwm8Ua3
M/loCp/Q3FA3p5ntJT/UYv/9aoZGjaNqKs2P/+b0hmEg880S8ZgCySHniPCccd6p0kwkm0Uaf1jl
plXsz+cGkYaCe4Pdk0jS+3pKEdOcdo8mHrFZpJRyLjPeYS+T+PzvG6b+9EF3d6zrlLCufT6o6xfo
QYZ4xjNZAiphpWe6zCrHAfxNMB0FeEdzUIH3kNqcrpR0JZnOQC61hpR7cjZ70N3xzb1FLargOMfr
iwRmhtcASzubDmsFSw27EFqmjoUgnBvStp9K1WVNBTsBqVf//m7f05V/XcS79TsJRD9kiRCPAmxM
DvPiatBZ6cyDUa/E5yzYJ7mtfk09236uULZhe4+XHnTIB2aJ0mOiPlTdOmsXHMSlYin3K5FDgOSM
IE+zyUqlypOtOVQ33tV4VT6rFwL3HiHXveit3YiIdddmdKz1l6Rc9tqDvDKbw9CeWFXxIf77qxr/
3fN5XjDlqYg22R7NaR36bdHLx6xr1aYWj+KztzX3TH9QgCy9nbYFIII8CV1GTnm8ir9whMJEDD4A
i6P4h/2bLZQdsYkV7cwj31tfR4+WPa5r2FvmHOBdhEqrhkBpM3L1362n7An/Emd1FQwNwNy9cqpO
yE6CD4TdsFMoPM2ZCAM+x3eNDYPWPB52xuzGCdGmHU9xR+d8Xx44cv/7Iih/fZZ/uwjqnxfBHYWs
tISCMBu6Y9JOTrbBuKJTAkMUwCyAM2XXbynOTcBzHvK8k9usK7yS6l7pdk3kTO65nIpmFWbbCQJ5
xF+Dy9KnpIlAZzjaCSGNBpFA2QvVD3fweye4f1jNSUHKe8/56ftF/e0OtkJoKSn6wGNrcFzfRcky
chcFszk81FBRsCZ1sPQJM6JHqrAtFw3uenoxAd7jojri2PGax8xH5oDew4SA0s4786mRs/kQ32RC
BmYSaUpNuk7N1B5d6JQq0afWDJkYkDUOQMy4hzks3n/fFO1v66alMrdRFL4eYcV/3hS5q/oqHcXx
SBBwvg5fm27uM8tmfWggvxAE7JoMCeZBPM87B15PdqMMVXEEgwyLDsWAwAmEbg2w5l26YOBLmK1/
CRqCaDpUswqlhlPC7cHth2lj2trhgu0gH8TdTHrFVh5HC8j5AxSubQItJ18ZHX07W+LFXRqPjEyX
xfu/v/LfHsPfv/FdHxMzqeua2jgeXVBSpFsIO/hO6U+731+uq05DANWqzhNjqncPezd2vjlU7H5l
A3XHsxVvH/l4Phhq9/Xx399I+g78vns6//i0uwNU60luX4SNeGS44TM5teMdnG0PUxEFzCz7ai2g
bLNeIXRi1kMt+oUMmhscvTUbPZrBB1QIHvQXNGZYaoTYwcLVMxvl8PoIOrnDvAOMH5QvlWM2FzL8
OA68MR5qeJktYRu1bWBwGWgh9WfzESggHAeIYeqr/84G1FCfM9LHUHzFZ6U/eI86qx48ks4eUpu/
EmxH3KHuKqwPHtLLfgOwADuO9QrUPHjAJoRTML6BNrwIm+hKWID3Ed5iiDyzJrLxn+gr4XUyVvsr
y2MMsBHj/S8qV7lYAuEYswlmMrg2IB2VYAwq++6HpU2f7ubd9TdlKEHcaxkdt3J3/b264L2vE5SH
8rwmkc/bekR/mPMqwqxh10RZnPEXGS+ZtCZjW3pvISlgA0Eng9W8W42zNmUzcvpkQe094bcSmDbD
he3Li5jLXEN5ZSVbbB8BgBqYM/rU8wqEuShPTYr+SRZs1vRA3QUSnmRWlk0rOww3a2mrh49Wu5bI
4hswItN0QPaarPKQBseiC441zZT6hyPuX3o+bHFIHydUqyTq35SG3xbLvNV9oxeH4QhxxKIffTRO
yRethFk+z0/arn3gxPIZkYKyQYQZLoWnDGjzcdr6frFLoX0NuDI/vPZ87l9ukqLr+gQ3Uinc7gpS
N63M2KvGAb1aoTr4RJMNHqdhLj5B1CD7RZr1K/xJ5N1IXyzQK0Gc4dcZzv1OgwntZPvyvfiULViO
r40GDRnn9/TnRUhXAUo6uKlQIEbUSKcU7zqxWRYt+xn5NbSzo3rFxkYS1AKs1dijQ7KtZf+l0obC
I2F+dIRh5Z9e6KRkGhEN5IgrFsc83ynCLFwOl75dk9sQ2cPFXIqXcB2QroYBbtZcNDKdPbpFtMvf
BUcn29IlJe3FIF1+MfEDSRaw1lqw9N0po6POEJgsqh9Kub+co7jhwKNMkYEIhfHdaqcbmaJGXTsc
8w8Z3+hb9qYny5peKCQVd+GFawPhi2iLNzWCUD/vcK2VQJt5MbDTUNp06NCIVg4gOi6xLuYY3CPk
lE7SzrGp4M4NmOPCekE9aDqc2hOSrLo1wzavsV3riNXcrJauMsfAwNJSEwMA+I7Q7GEL5nGAZD6b
TKbSpv3KPYfsHWHZSHRs4YfNjeYoRVsxOmbasSMEoF9S7DJ8MNbjjxXvN6z/fp1QRY5guo4ABgvP
n7utV9ahkUi8GNZKcfB/HaluKRRYV3mWwvagEdhA+4l+5j79yrcMfXzZFsD0prPWYkHZ5bDQhC0y
+SpadtFKFQEqpvLGAla/Ty2IKjbu2XqmQa9TZip4E4Y6X7DLKls74UZb619iQhk9g1dL2RI++cTB
II/MbI2KY2s8ds8WBFY265meMOCbqW9EID2IrNUHcS8iA7zwVtSPUbNL+jlooxcF0CsbTEM/H754
YrfcBILq2qVCfoJ3dOO1gkgQCDN2CplpYR8ehZr+xgWoUEsZIMDZ4WbDTAZr7PhIvqo98ysxJi6H
35AfbvlzM7Ano2M0H4GiQU3jPTIdhkwiuc2fNYkH4ZxdiAeE5g0/JcFo6doaIWGMh7vFyOFHx/yx
BtkH3aWgH0U/sVoa+Tw4V0tlW7EFIlX7RJwYfWLzRuPvR7b+KD9Yl+41R+6q2SqBHbSXnrx9sIQW
c+n2tIpesmX4jvAXFGnChaTfzzZJwAFoxG42vvtwzmWHrNua1PJdfTR/tfSCM4cLEFc2dB52VaWy
aeaoT4y2FOWN0rd/1/QNMF8LrecDww+aIZK6bABF9ctU2/NV/XfgMpA082pmfI4TTt5u+Y3P3gcR
AWiOYdx2xgpCivjg3agkQa0GEQgzKKHzyaHHnU5tiBjyB7v4kikhJopZ9ZCTo5Zu8ku2Dk79m38g
bEBn9k9IBOJRmZYQeyjI6x38KkgpIUP4B1aTEmM0vzoS8o1+NPaYTNQr7fI3VnQEniD0jY1OyAjc
mmP2Glxp2JtgCLSZ9NQjgjgXDh0wkRbZp7Ie3utLehbfOY+x3+sH7UQIjezoCFx7W9CQseAvW3nS
Rc03yMX9W/gJSFF9LynfGJeprwz6hXqnjTc5fJKhfda7jggwtshkPpAKqK6FC4ipie1P4YEdB4c2
qvLObj6Es3sFO698kjxwKBwF9SShPd5yaIgAWFfNEkNrrG9Jeyg+MkqnJ/3XdId5ILJZfLE22TFJ
Z9ZrcdTeXMwmVL278Yv6t3usTjIc9WyW2ObJW/bnxom34tVc1fv0Ej0iHFa/s9x20hnR3bhPzxmK
VRMgns2rqXUgdCaQjkvJBU7sUyCpBWgyLMVpeJkMOwHiEhjd/ivsV+kIjH3hKsQu4IouqmVa7KrQ
6Tpn6Bwo4qO/cREDaTZ7hf+EExBGz1PfzdIPywPnPK9fGdG0gwO+1RtmyXv61MNozogZ8b7axq7h
0cJgdclT1sLZ8AIV0vVtDYZe/5BoTnktVjG0UfHgHdyzfE67GYaa8Bau8rfhQXyHH8WepBo4jGdp
S5gCbYs1HbThMF7N4Th2D1pwGxuAqdFbDb08WtDybE7tRb/Wb+2ZzDTqAx4vblP04bODcpjYpm+F
w754854tKMJP/TW5yBvxEp+5bNUme86JeyzsQqbDONdQkpPetBMvJGmB1Ev0vc/C35xiLMccUFp5
i/WP9+xKNsJeRcbrrU19U3obzngdP9VDzUxQTPfD5vm34n2CVYmT58bCq3F3BBPrzlDaJByOggKk
KntFv2amYED6yC6EV5+BvL8K092/zwzfrrn7rYjJD+Uqox8MWHfdF7Hvh8hKo/7YjbbMa6F6+77d
p9JDFOVLNT1o/UOTLF3U9yrAZ5ZPTOn6xciONNBTrmvFMB0/XsjIMOleReGiyE89Y69iT1qE5Tt9
uhIhJaSc5aXZmH0aTPEy7TlWrkqCu0vYxyCuQS8Um9ba1SpnaNb+dG0hJLqO0A5EeFEX0HldgB/k
vaWZmojE2Zwt9SFWlgJoffobayl+0NJ5Ei0Sdy/BGh+cLNyFnG5K1jRdP7FoWiL4mpeEpn8Am3mI
fugMIGX8b13JUJWyh/E2be37kYfiFcWY5kU/TTi953jdPrisz09ydmKj7d6qi/+Rqyu45Niw8dT0
LDuEUa6k4gGINJZ89RXWtQvccjWeFd/GdaNNAnS8M9RAyzywcTyfMxB0qNiW6gfH6ShhAI59z7Ct
G8WigN4LRsmqJsKp2pKWwx5UnaD3LZqVEs4pA1BplctRR7Xda3Par8AiMFMo1J/k5r24LfvAlGXF
ck5mJ/JJ/gxR789bzfYIzglOguiEn8U2IuMoOEfvAeEgdI1vFJ5TA/KiL8rP4fLvJ1T6b71uoqrT
ONiqujbRev4slsIkkny55gmlO0YFTsGBbVirF8VSIOln7VNoyruAzKoCcsO+JQzvJ56cMfX/f39J
kPVJMpI+znQyDsXvufpvB5lBo0Gj6UgGBe8NNktLXVTn8toirxpKjU7NQ7XRgEttJAebga6tGW2w
SllzSe6xxKROO6QvZSM88DeW40gOUO0eMhFIprF3NXGlkIrnakAUAw3oS7+I2RqzxHixaP/opDbI
Sr70WgZU3O0qOyd6uJ00lHEeobPBOgANrRIPmodeIv7q/OdUTCkNbxK8kioTyHDwz4L8CrU1raVl
qCWbdDgacfFYmb/6TFlWtAQa/TmubiW1gw6rrwmRKVZ2G5Ybs0fgzpDSpQ/ww62dbt39dVUISEEE
bkDru9cqqobg6zGDoj06VTskBqNtK8rDL0987I2EaX21S1b1cAnFlYH00PSydQb8UTS4DGCFo/6H
1fA/U6npRvPqqrIkKliM79fgsYgM1RgNba8MyUojWqCALaMu/P5dFDY0lVX/qwX6LAPlNwdvwfiv
wj6U6J+qdYvGHa0Bsqussxovf7hS9xOq6RdTJcmYOFGTav1ucwhGCbJ5IGv7XF0olWeXiTjr6PyW
llMVaxHDMugyW6V7h4h31kfTA/qjT+J7MHR/v/DomtOgFWTW/f0KQFko1YB3GsrhVvLmUV4dAnjk
ZHCmH175nMu7sOze25CGPOEYo+CuJYGo7Qr6rKJ/9L2wsIxdzJYxpq9mAjmCvTx/SpFSaIVAQs+j
2SHWZd5ukasJ7kIpOGYEbyF+K/PZh6Zmtojixjdf8Rdeq5KfSnPFykGiDBA5VGsm7DIiQIxqOdlm
Cwv6xXRaCZVtSI87Q/2McbzyGSRYwSytQSEMwSKNGTIa0g5IlqgizdepkH+ZQFzikdCp/NgOFuqO
Tx2bOcwa3MQtVXc0Pg3xcyYRcNartNSeLPe91G6uT0q12jPwxotlcF7AQi/G+OgSALsZL+XwWaC0
afhPpaamzsknYiWX6YHFPdSU6GYUZ7X5CrVLk5NVRIch6/yL1TQbsScFAhmIsdShmiRXMxAXwFGA
mY5L1RC/YIysIjiKESA6sfj0SRhLX33hqc3lVdKvTQE/jveokNRFlzmNcjuTboHCyDXdih5ds76e
J6G27vBEtbxsPYz4YOj3gf4OXGhukS4h5wj60usAPYrTEucZdGlDTwSLWTq9OzpVPL4oaFp0Hceg
ottiQy0IHtznsaza9kHhFBsNNQYWEkmGfm2Nnm0iUq3Thkl9CSaHQ0U+IRVBOCVw22HUw38jdIf1
cZ7T58vDC1qQHstNrEHhIwBsCMy5VfbzIKHB2sB0TKJPMaR5lvfrlAQRIyPVrQRIHAQkfT7l8skF
8zhkOzOOVlYeUM5RrqYHtyK4MPmVKinu02guGB7ZINADAcFLV1c9V6jKmogDBw51ulLZU4mRQB6W
PsY30eMZq05mt3YRSOY0DlT5wfR/ydLRyNh4pXWp39RQczrRJ5ZgPLkVtAJQkBGgyrib7GnkXGs3
D5W4q9qhdbZw8IRkPpfPunZsCaFudl5yGvVPH3a2EdvsDN5Jbt+S0mWoF3G2O1h9wRO9LaynyoQ0
qdkFu7Yo3Zpu3zEi7J4j6GVZcRCmw1L+Jqm3GKRKpY7zIr6IcjXXImVOV8I2A1rE/XOvfircN98n
9OhZt2yTg2CdryOt3UnIglDUx9mBnjBKPeEWnfAhCWMCx6eeDyVBBDCyM9HJREZ0TQFQEeZx1D42
Y/HKDnsMq2AumASrhZvIkrlmJliY6FWpngSTooaJV134+KQ5iyFENPJDO7g7nXJjRBqwrNKnQP4S
iB7sy2StWiujWfsdcyvaWwXmXf9jCGn1xK9W0c18gYdBeaqMYyrdxvQZULtcXdGtzHUW64ZBopuK
SyJlvU0YCcuikuZD1TrVoF58TkMhqbsGmVJSw72GVeoHr53geF0CybA6q9bS6tfteI2arwG/S6gR
evhQRsjfMYftBgE6VNkRh3eJBAOIPU1wWSY49s1F5VB4rA+xaBtqteg4jDX0rNyOfqLgL1L5GvGy
Z7wdbTlR01/k8OjSbIfhwGKEF5f2ioA+KG6DVVlZZ2WQn/xMWbQBBmYLF51MyBkZgvUIHAxrd69O
V1g/SBkUJoy+SGEyBnDdhLLqdlyniMObQIWfVG8qh2FLwUJLByM1UifQvXclkZZ5vhxCea5QcveM
Z0ACGW4Ad3vWNyiARfT/KcdG910bUMxFp5TehUeGQ4Upjp1jpiF37HYhh7YeNeZgETSNNGgAksFZ
PVQ43Jd0XqhWG29fc2SvtfqpRxjX0QwOQpyyArnPfnwRTLR6yYtBCyrpWL/8+FEvl4kSAZ7EKCl+
hEY1n2ZnLuSu1uODM9cBmUsdBtSpJ0QhKqEyqWAJ4weURQs9ch+F4Ta4R9F8j6KEcZ2QfkHOXwdo
p+QA3V5w1T3LKTsKkNLaJtMPdoUT0Ih5jZJSLdVHpY/Xutot+6Z/1OlOSTkLYUybUSrnQYG72Nxb
Yr31RnKU6d7AS1x7oJ17T1miV4BPIOA8zVeiJGzlmDtf6s4gPwIpsiG1LV1a4WUYLjh1GXl4Hini
y1eDs5JYFoy6v7RIWoiuTpAeaXIKohUt3hnpNASdWITK1peyo0nbKQND74VcEsaPtU7BfDLGg1tq
C44OWo3LGq5vch2It5AoJSywaf5JwlMYwQtIxmAXclYz1Y+epkkbEZwZYQ9ucE5xGPQSx0XFrpSP
vc4B1tqUJGNvOyacMrz4kAYCT9foMqLw/WV/JXM33Ibmqtd+oazFs8WRJTJJNyNZhGhRKzDOQ09M
eRdvNVaSBDaqMgG6ifoTnYERY+99eeMnmJVZ8ch7PTSYXfrO0YSDgk+/YCTUEPHm4lII1WbOdTr1
dXeDtmdbw6MfHaqaq4yRc6zJ6UivLn4stWFpbzd9zerbeEsXpVFGMENLZe5ZJiKlvSeOiwZoQ1LK
uGSQYVhbg35jOGVAbLJyQhzXGXdpOaDh7hc+Sy4HY/gKLWE2mLyW1SlcBviaSYQg6PTVx659C3Aj
szN+ENg0xejlPJysV/NiFY5ORlgVjNjgw98gXO6O7ad0pQmmdo7xpTyrL+GjARWBkzS9lF1W006c
mhoGzo9yfsAbUfyidQdCi6lZMRtPE0KhXejqWupWlfhRhA6k9Mio14gf4eNECwsw7ahmy7jRzrjr
MJ3KLErmKi4Oo4aahL8WQXXUvKvoEyceHjS/sOWCPlZt7TKaeT8Uvn87egGGmUw1WC3E75Hbb0cv
MQ98KysKbW8M+QIEEIXXphvDeUgmirXJo4/E/AVD+d+feq9ZmqptExWqLukagXD3571mjCu18BV1
XyTDJWAKrhRLa9wHbuzI7LbMedET/VDia/f9g+8PRUZEqoEOzvneTuJlidwYBADvfWPdE2ku0vXt
vMvQrRXC0MTywAh2kM6+shvJrE73ElNxc92lrxlE+0FCqcM6mUsFdBhjVlQU2BrgOs3YiiC/ArOn
6bYTmb4I41vYPCnpF4y8vHBKH7BpA9jcMLYFTG8h+AQDDGbcsJtqoeK9oDev7+dCZWyGaSsn7mxa
IodWWSc8cP++8srfjoQ4amQoVDhlmY78edqvy6IL5KrX9jWsG1W5FvnCZTnE9AJh2JXpkff7VEMf
p0WH0Ni3wquhYaS+Gdp4iMZTi1owGK6mHiyTfUYp2TPfNCcXmIrUk0CDmi5/GHIG0F/74qkeUfyB
rolhkVYF2Wdl9C5JwkIwix++2H/ae9PtRVnBdwNkPWke//xine8ZjTzm2p6CNEnRrDccZNvHqFpb
CkvrIemWBYiff1/Ob+n23YlNFnmKMebqBnS7u0+V8lgr+ibjcgYaiItSgjmCfL2R81mY/Yppxg0i
HDmfxvq5NK8/fPo07/7Pp6vw9Gho8kuI083+7eWtIr8TTLawva8SwUCIkniYGLFUmAuO0XbQP0DI
JltmMoFj3lmXtIJFnMqu/4O+RZb/9puYCK7xaHAj7q9+FphyJLpoiFoNAGI5LwoUwjefqiKbNhB2
TJWDS89aKhPnpEf0+DuA5+u++pByOjYMzBV/Fxg1W95zmihMnvofuiF/az7IaAfQvk8iMUw5f14t
LaSEH4dG3ZvnLJn39FZF9L/yV+I5UbxtSQux9D37tJr1kJSXZYnt69SJ87F9bIlZ4DCWRY//voPW
X15HmHRIRJFX09y8XwmlqDRTcajUvVERBikfs0ZZDJitNCZl1ohHiAROGVpO73/Usk1lyfVk3FVM
PfqrodS2yQkqq9P5qMyD7g2k53Skiiz6ALQ4JZTHNYf9yFyCW5AZMijJPlE+fMuJgmutHeMc1yxa
ZuIY0I68G+Gj31w7wqt+ScOH1+erRPsQkdOK4SU5aWXqTDW91twyIjKK9hTQugLzZ0uuvCiiV1r9
QnzKi89Afh6FqyvfIgajku8U5tMYM3s+6HDnJ7lWLHOy9GDJQH3OVcoiLCllt/Pyx8IIZ7GYzCyZ
AXJky/2niwZv1F7ciLCXToMK0hxNH9dIThQSU2pjUXC4b4WbEB6a9JRLaESb9b9vEybTvzzfvF+m
huxeM4AI/vns1LGuCmohKXvfw1C4EtKja6hbxCYaMH13YYBBaUO+R3DSuWMt1qnQJ8eEJq+rmzMP
TmUzvLKtZT5pRoGyMDtpYaRXVXFtX35XKcwD4bn6Ngi5HyDDiXnBEiNdgvIwRt1CpPvuFp8cTWd+
4GTkKBk3r/psfI6+MkhmDKoB036Zo3xWQW2DAurTTOjIHy1o81iczCJIWZXTiI9qHDpJeA5eGmJE
VffQgr1Q9Xhduk/sjGL7FkTosS190YOkCR2P43ghYpmgpOoYKTTeBZTEXDv0UCp9wghzWmaRee3i
51RN7QwZvWiQ7fgUBM+xhEK0wgnpKWt/6Occ06XqrRReArRLo0l9Mx0bFJCBeAsa9aBygAu1vcys
3hiqWVuPE3l7rZctcShE+jDjFZNVyoQKQ83MiNBrMhCZ+ljKrsmXBU+QeY6Kk9s+ls1z3+1i6xYy
MjRI3i2poWPg7Un8In1ITXjoKndRtfyo8SqnV08Hvc9phCgRxADdvC/R5qmoyLAohFNfhU7l4DMI
x9uguU6Rk101qUkbR/K/tA5pDdq8rp3FZPi5aCuxggfq0vPEA7I+q2JCIXxM3ytT6t04AMsVrSPg
31kr4r8KcpKKlP7oY4YQ6cuE8bMuf4wemanhY57ydicGJ89h2zVfrUshGSNzyw4IoXmb3iT4N3UF
dlncdYzlXahYRZ+fUo67Ge2zdGorKJZDKEPfUIIsJH0RKY7B7LudM1VvEMAnC0+1M21RP+uxEyGZ
IbpqsKVyCq+kGZG0HLGJq3NI6tJrwoSAgM8lJk/BRAR2sVOIJv3uq6UZNJFB0uTkbF+bdh8+SFql
LLws+xzhjpkpFg3y7lPUYVPBL7iUPB+Mx5Yyg/JIEhc+RHaVB6EClitoq6gS7ZCG8MiQRBJ5sSYH
vPrSF82ugwrdxum680mDMfJ9yGMtBb1jFTpJedZKcuvDUCPRlqrHfNzVzbNSRvS8OSyUk69ZQyOU
dQQGc681aQ3Hax4NZ0VDbQe4dc85aS8ZIHpJyPVWrRkwky/fIrWj1QOByBfmlfvVcvYceb9VmnHJ
WDhSPkW42gGlnBTwrMgEkVTYq1k/T0Fxk+qvWqcxg15IIss9xJhZg4Su4l1KhomrKLCeO67luMg7
RLeJ2UGtj38JTMgzst7brD10WvGSp8M8Y8AW9PVm9PvnEhmKm1HECQydhy5dVmW2aZnCBcaR7iCO
8kNukenSf0UhBzyKXSUSbB1ZXO2KwKQpe0dy9ViqBzVZWkLmUEgtxIzEWV+ft2V3HuNlZumbtK/2
mrSU4+EwDDTZcntk6KhmLaGeNCkAMuDPf2lH+WLSf9Uz/EFDx9kseTTSSUDk2yEH+sgjcyR02xwB
nrpwM2GdekRdVOuGmIAiJ95lSA9lQfDuSMw8/6uiTZaFrKJItU2Sq4W1T8tgeobE6k2mfBZzf91Z
KF6CYJZUr0rQU6sj/WMGuC+TD50ESwWKdY50TPWWUWxxgGyJoinQiH5Y5OCJWwNplCehGGDFCpuR
gScW80eSWWwT85jHrBUXT8F5tSDcJlcAHKok0LTpxgBbR3LyQgf9IzFGiV90nEPjITCKfdsGiyEm
DrK5hZBvsp6TNvFnSeB4OIdy48G03o326DWHMfR2CWG7IOvbiLgaJDli8CBQ/hfyLuJUGz8Nw6Gh
z1oZZGuJ9AfRl5TutZAVmicrKzM/PIL9pq5Ln9ROArELdCeA1LOlZcvchSSBOn3gqYlqdVdNfUam
pNGy5gSty0+KmP9QGRv3Wk3qcUhPmqUzWyTU5tuo/FttGrg8qtWgK3sy+0pQp0N10ULsFNFDNt4G
tMc+TwDnP+LVh22tKDNzGFlTyFAG816yOEi0M3LadYRSEHX9HEKAg1MaRtcBDr4wXrQW6yL1Ig37
SidZtz/JoMbztoVVoTn+uO6YnQrK2c1wcdFEilt1Tkk1N0mrKRSJ/ii/1yVD3TZYOOrztwb9WqOi
+hdMFAGQBwvxUNM5NpNiHo9XNsfEbBYCU2c1SUngWvfcg056LKc+Y+Du8mvqa4shaFaco3aRDLq5
QC5aQkEtm1vFO6XRs/p3ZfK3+pGLzHbMQG3658+6JFdkS3RdkbqEoZVMBF0argj/adgTQ+Xh35/1
7Q+9P25wO3GTGTTnDPVOflhqqp/nZavsG5TnjfCSIGmIT6QH9CVZoUSfY21Bnrsi9EfVNuW02/mU
EaX2w7P1XRXf/yKGAkUVgxVigHuDVTpGRl57hrzXggxVdDyLZBr90oOpicsgUmac+9LqgpZy2YTV
KraQ5CrFD1cekNV/a0KkhVwJk5EdRNlJm/7bEy66UR3JiSnvLYYn8meaDAsdGYEivw8cfRjpS549
wJIOJQtypTFXyfkw/HwqT2vE1RUNI5Aq32W+iRu3aLsHJQs2utqsjeAWqHtqDlsgCnmQ30bCuBSS
ZWTLJV8QJskhCb9yIt47o32QAuQ5eejIgcG+BssDaQl2plmPBmfYB8gjgm43ldss03btkgGiOcCV
H1SWII9oQb9LTjmaSLpTsPsE2BGp+mTQQg5EHJij49FrNA5kIS18PD0DL0DCjknLcVHT3AjVfCaI
rGkD6PbhpOIJjQjCS59UVZqHrr5u422qzmvysZJwFePjEz7Jv7GZwpnyvGRg5kVPD1FSHFJMZQMv
YEDFOxCXUkW4PtLPPJ6TG98wZ7Cqi84qPr2zPzza03ty90T9j7DzWG4cydbwEyEC3mzpSdGIogyl
DUJiSfAeyATw9PeD7mZaXdGaiNl1VZEggDzntwYJrhrprch0kFT/87ekYaac8ob0Q1/TdxY+OayF
zPMlwLc1MvTCmDjjMjD6ZUswomJdYvHLjqH/ZZnHVkekNP838Uj++AhOb5lBXI/GYboZPPdziLWz
iRMHfJxa00tLCcE06pqlih6C8YtFvsN4Nxg3H54vNr2tJ6kACsGxsiUOcLaBo8eiCNXhS487sf7l
CbD+shSR58cy/Z3MQL/LPy9aVOR2l3aRfgDmNqJFC2BNvUQrrkl5Hyn7kXlSu5mI3HLns6iPQ4B6
lYXHN6aSz3gVF+4MOOJSlcRk++5jgs1KC5IFDQXACCoy+nylUltsCoR03Z/IfYjSZN+zDGQcDdww
1BQ7a4fESXUwFhp1qcRWVDAwr4JQfcYblzMbnHEuimTldsGmij68Gq0vXliCzBxL/QUF+RsaZNOY
ivXMNm0ELT/eCE2tjbQO+drBENcx3stnCbyhvmBeJoOvNksUnbvWlbOOc/6/b+Bv5cSPG9g2qKNT
aWTUMAX8WFBtv+yLhF6HQ6TzZDoLL0R9HKJlPdlteyqi+A6+G8SRTGBAhB6AMQGY6RizmolyYr4O
x3TuUp9kkjZbAm1zhSKSdNxVBYRQlCFOE0qA3H5TiZ4UiJY+4GFwl0N3n4H90RK0cxvjQTLU/vdX
+8vbXiOeiAwVSzWxT/3ESESUxqMW13SBOMPODJuVqey98N0J96JASAL/oTGFQoClIlsKSBgr6X4B
rP8VNz2BfIZFxLOFToQn9MfDWYoyj0IS+A6u9ij5JwRmSUnjpO5QV9HOIhIN3VmKW4Dheg4r5XMU
uvFDQ7lw2hGK95tWRJ+AxX/+3tMHMicE13VV91sC/z+Hz2DUQlHLQB5MglhiFAfZ+KQF1SpW1oaF
kD87qtiAyJDAdk1lDwoJ9YuSkZlpr5UECsJ6sfiFgS4RNgWbbCWOWUJ0DnmQ7kpL899uz+nO/6+P
O52l//NxXUFm5qgo4iA8+2zXNrVlcuNNBCYdx6nLFu3W8wRNXZeIuzHAOQpSpGUbG32tnj82tKHV
6RaKMCwejejZsy59iyTNe+NJnicKtaw87wpifH8IsffpdAy0yxC9st6oyxoNOEdP2yL+QhfCCyn+
zeD3t++HhI4pgLhLnZHgn9+POEqHZ6iQhyoPUBeSjcPy7GeUvxor34Q99eQv7h8Op79c0//9N3+8
fjultrOSF84hC/19TQzOoMTYYko4XkQ3cCmDUoIPEC1FLaejkont4u2V4bEZ0IS73qpF31xQo02/
3Lw3PjNswYOyI6j7+5eJvKVZbZvyUR+petZp9H2wlGje0auU2wdaV/O2x3FABEI2KZQ67rhEXwxA
3qF/luqjXj1nHGYKjhnUDz1Q2ABXbIdXGoxjk/Pf+2MVRy2/hMEs0xZq8OFRrGtGN9eaC0E2XkRV
AqbVYTijqzch8cBugbqyE/UPQxHeBfU106iOofqkMGkj44LbF93/nCJhS/fmoKDhZRR+77awewJL
ZQuF/iivitvCNRPMnd/D0NkO+eI808lJ6QFw3GpmqUQMxY8GEk4LQlZ0EVw3Zkv/wMw5Gteu0FfS
vLkk5ZDqwv6VBrSbSqwcDDTOSmVYy/AEKtlNQ7GNPaS/9eObQt8SRddBT0MUifWZTuMQSjP3pR0z
Es8pLLea9X+/OzmL/3KTOKwH0xqGus36sSAUwMFV41uCwhgqh8mSd4XYEgiBLbiHahtQClg1vHdy
qGtczqTbhVq8GVV/XfBfRbEPPvyn8S9p/Diq+6Z5g+3aWDV5hzygTX6rSPF8Fqgwu556Ylqux8RY
G+rXiEBfRYjmO81ycCRF61S18mvQau+mj6X/afXIHxt9H464GhtYVYhRo73W+VurT23J2lGZQkWM
fd6ay4iZstDWQ/aVjpfWIzt9vCBhS/1TL1HVCI2EW2Lys7tJe2V01TYV5TK3Pr1O7HOs15xe6L5S
J8AUnMQCRWHDWcwrWk2pXgDZs3aZRjK7fVUHTDDVk4ulMGmKuai3EiW9Vqk0WNwZ5SO6ZZp9xy/H
RsIF25dXJh4enO2fQ/qFOG/r6HuDaVHGrHu1vtUA5uOYZpdHFzGeR5+wN0/qCGpR0nqOpDUkr4q/
04Q1yvyK00QjOcRbooBmXD7YvKSV6VKih2G/1xHf96B84qgaRAeRPlxlD7E5oTj9uUZ+AbjvDzV3
ubtVoW9B+hSx4Z07U4vhRJVirZrzLv7COUggCZ8MaIW3AvE7yBOQMY1ad4QZtS8MOcti8JYcrYsC
LY3o36yv1jhn/FJRxy/n7MgNrgKwERQPwvI2PXahVFvXYY+5MunI0TbTlWqTTJ9Yq/xDb1Hx6cuk
eYpQxCB60i9NyX1HLIqhdFvDumb6pYIb8scHEymgoazS7oqMwFfsS2ItANH8e3Q5g8IWcCQLr2fT
QtQL0F2symJFfQECO6TVXt5uWqqX+VZ+eI8BKMNZUG1996NwNwEiBis865yL1UuUEeVIhyDy0qmN
1jc/qQnaVq+8IbPhjxT3BbuX3cAp8FsOLemuobKccBO08ZAcOcKjHLQhh8tA5ZTF9Ih3BFhnFBjf
xsZY8Q/JApQmh0PHwtL3a2OoV0XVLOiwYQ5tWcOyrFuOSb3WDF4lyAG68aKGCM15a+tk5g8QVFHw
4uEbzuxw6byN0407GrsJLClCFjIs+ApFacqLO14U9+IVOvtmPuvsjwYrQWohVrUPUfiIglq1n1qh
/KHad5bRuoiefeC1pRs4SIZuZhFYUe5NUm7cgOgCYWxGWx5CFWOayT1jrLzh3jHrvdcQK4CJmVKf
td1Gy9qOMbYZi+nOylSHhRQRvP2m8xfp5V4NXBriSCYSi5wSOyP7U4wrA1shV8T3tikdl1YMQS7z
O0vtYLOMRZK7a79q9q51kYOxNO2rEd45HrLvKyPRMi2PFcS7hQZJkx/2gBrsGAc1woF+mdOFGgDQ
TbyHETkItZxXTTsFxDFSrl691DKbIwhahRrWMfjhgViInvHXoq+9PNq6fKg70AN/F1c3TXxQ/a1o
+S7WSczxYP+KPZ1DqZ1uYhvgnt7DgINNlvc6XeNYHdWe0tRmHsU3U2w959AxTeVY5Zrgy3ZPsdhP
DFFeRCsb4iPFpNPhxaF6AYRQRVxoI1TUc9o32ZOb791/0ghw9vBPNDxXlC+Z1WKGsTZtb5r/HPGx
CDmm5NBZ54ilm3ZH5dugElXZj/PMtJ700TyNYbdJ23OG7TmoyB6f1iK4Jz5v5tF636LU25IlvnQb
3kdwrmQU0J3HOStvdXrpq2OiQLwwqMVZs5X87lr1aY/RvUiQZztnp7E2cfAnUmNexrx+Qn3m6BdN
FevROnoUmGU8L9JL9oF1Cn1ChuIj8vuc1IL4ueJG54VG7O2IeRYCgPsuYlKdVvzSXjXxa8GHseWn
gyVNKY/e5HUMaUb2kDBv+BeB4AwseeYAHUTbCSNwuFCCZsu44OBkcMRzSemQhxSLV95023vI/Syf
YYhhJEXUw8xiQms5xkFHZWfRBz2SnIOAs6hORNHOcu3sMjehh1/jnNjKgnRn411g2lAGoHDudNOH
fSu8TYdwbHDPIewQ50TQrAJ1K9rdqqXGPtT2vfIckSJDnH3HOd9wCbKRPYW6Q4t10AE98VV3CRNV
Nxa5VkJf0776EPDfDMlkC3SWXvAeO/WS7EFkYzzYjbob9P4+cyCmw56Rz9qp1YuI1zbfyzCahelM
CVzuPOxz+EViodmumVDxWv2GQf7LQTItR3RYW+jWdX3a0P45/I7amOeOrMWh1lE60umG+ZqgKTuq
dkoRLrAr+aeQAIu2eggsDV0omjs03MgNRfL83wPPXz8L2exEh5B0B9c/YRb/s2hoXa8pHX6rg2qY
MxMP/vBQAK7DFhOoW89TyCQ3ekvT/t40P/qWzB7eoGVFZBsk6C+BEfZftgKHuZ3gO26R6Sr988PE
qpEEQ9jIg4qvrlfezDy+dCpz0kjZL2GvkGsx5NlyGIlF5Q5qTzGiQb/25g3Z0VpHqU20LMJxyUBV
TGR+RuUPP3EBWWeDjaXdokmrvSWHvWP/GaxgatVdyjZYlA0hGN1eVYJN2+0b/ZYjLFOM11RQvuzi
DxjMPxgvOsehVvhQdh9ZY1A6SqS1tymTtejTg8jatQP2PtifnVe8RaG6mm5WgaY6EEcqYPFTk/XO
Ftbw7GO7R4MXN/pCZtcw/O1n/Tc4pjnOpC1BUInP4GefQG/kUe4nujgMFoiFpKsVfW6U+UTK4ZMU
T5oskZcfJ3lCEnHzQ/QSDQhs/xTkvwB1/yoV54ecFACA7vzPMn5qAYwi6Pk8ozgk+dqzPjOkNf57
TUqlLaZ34kqBBTXKchZqt5q2FN49dV/sfXpiAwV5WAFdbiqzbNo4UITmXoZv72qAdXKOjM6n8NtN
hrg22aeu9sZpEOsRBtAiePax5vnwzIPR71T6bCR85q9fj3Taf68MjqtpNo+zBxZp/9grkQbniehg
b6X+aAOsmzW9LXy8DtcCQfMwt1RFFddEGssGTj01Z7p24BlDrV+Lz84qFzoGgQGHPRZ3M6B2Uln1
8UO4jcBOqKkx99A5XCeNiBR/kT20pDswyU8vKI+0ijZ4dhibSr9cqdA2QR3wrqcUuNsn07syeLdx
UrNTNQRIKEQ8cWoyydvd3lJuVXmnQDOynvmsDD0HSa+cpI22WezlcG79eJZFoKPlJzhJgOrI7ncK
PwBb+ze4miDECOwXN++2uEWyXeg/ceT7ELapS1kktBsVhwEar/Agq2jjenOb6c/M7nvCpEflI6TH
UHHQBejWXOPwKl3vRWiUu2QGM92xqq+GQ7tLtxkDDMGos8PW3Snls8M02zEeG+WDNCnM1l6YfJ3g
oWQi86O5krqLVh8Z0DSKM+HmdfqXiSfj0dbVWyqCRUoEXuHtuuzJ8JR1zYvWWARzhdZkCdSnOS8Z
Fk2g77tJeztGNxuuke+a9k9WeRuTrdle1TxjVoXlDPrV0EwJr9fGJuNkHk4trS/dvewQboudM8Bc
08tLp3IOBaQspsWRrfk3kucvrkD0dKaNVtEiRA+6559vzzxD0Jw1YEYFzF3GtG1qrx6mYlWz5jaR
J+Nkx9fNZU+DOPJsfaQv3c6PI2OEh5qqt73Hztg1OXNud6ssZeO7WJHhxs4iiLZlqm/bhV5qLAWf
2IIJuiemcUVn+azHBAW9NBOypEGNviAiERS1mhWiX7qJsrKyV8cOt45/8pTxuU0eWn3qlKcOGeWb
GTwWBF0X4fARxx4agH7vCPHAYjXEe43mDjmkS7vddphrQARUhngnt6cFy2n7ZUHhEsfJKgCyNqNn
y1+nLLfduOsHSdZAsCo6oAuFOyx9KJDDsNJ5Kkgacl3iEAEohK0uMveg9zxT+TpTvzS0pvahY9qn
bRdWrCd0yHXJjGKqjwOGEULB6khdCJtuIeZhLd1Y5IHUBh09Fndwmawc9FhqQSoOEprGJu+B/nUU
EvrJTMXG7jYRaXCMKkn6zOPdgcMAe0MMIvKfd+S16KV+UQS3KSnbTH6Vwj7C8O6HC1JxV5W3wqy9
L/x1VtMF5n0kqPc9csVZThjtyDTq39KEZryI55kZEDhJQbad9xu9fJTlm4Nv32icmcLV8CGGyg7j
In9MsdqVM+nNwSksAK/Is55Dgo6k88dVXn2MoK46LIaYYBhL2aIOXtSWc//f08jfXqWkFGn4a7XJ
svyTnjXGNHACc2wPDZonzGEzE4NGI/Yd38YshlWjSR7dfuY82Ej3msRfxbCCbneLlAvWwzDfeMaT
sPaEVODO4rCRzdQ1rvPGPTVRttM8UgdIFG4+4/6pna4CfQSJTod1fxXlTYTXIh5WCCc0S5DgVJHs
YBKtKk/tQSeUj5+fkucFJ++B/CK9x/Hq6t8gkBZS9oL+IrUuJrWzKfo2paTdOL2OjLg+AG2Imf2/
r9a3AvsHSAytDPmF99E0mZz++cCreRfYeqRxtSyUHyNyjSrbZDW3jZBkyb+ZLLZCb1ZkWlvyGvYv
+Z7NyMgPudiZz0nZ4q14dbXpdX5HDaLLbBy3hDhQMkb2RR/ApQEyCeXccaD2wPaWPCbGrtMver/V
hUGiHCsq0oAi5Eco38lxWnqM03iL8SKOTb8AYEyjR7PtlmVlzxXnooPijYaDQAkrl0YsTHxMWo0U
MOTgcmeTpBgmuEbUas6KPEnATZ3HY/LeVtTn8mpxWkzAZPf02NzSbhN4T22Fgs4gobmgUCjH2hFg
hUA/rUbuzMrVo5d/FoTfSudjJELQETO3Xqf2cepuL7NhHQ/mrJMhbqyrgUprQvmLX3XP37aAf/1U
iH1tSHQMxD8ZeHQ8kTLEanswk5QI0OFawgrjIictsTi44Lg9r62EOdXug1VZKhvD7NmqyOkq/YVb
yXniWKcyeAhJX/DacO+hklNYj+i9kEhf8WJys1c4t1lU2RtZ91H5gKyA4gQoinztOISAXwzAFYiU
L6p57/AoWNhWHWWlAIlEaX7fleEK72tmrz25ITOSiDRcltlVGR7HSmwNtXs0INRLWgH0ZltLl+RD
atCHlwmz4WAPG1ZHynwNTjc9/GU7+H74f15DoKypQxgThG7/PN8i2alCGM2h8oCBtfQ2oAdEUjoQ
zR4o9WUsKBhDYgI8vMkQVoWTIQSsMSJHmLi7IHpWOeLCqNz2pbGyQT69fOkG3SVjlcD03amv2mks
9pElN4U2nKW3SelRmxxuYoh/eXgN7d9SFDwVU18HDn4dScqPZScofajYMe4OCYMgyw5Z21uv9BZm
iN7XABcIm3eHsLTasYmO3jAt9eG7zle3aASPCx2c6TYtFx4F9XXRz+OKJKviuR7iJZbIu3KwCZjz
0QhHyIcXATVricM5q74l3PG19tzrl5qcGAkEUVtcAE2n6BUkjK4c2e9T5h49Sda5qNauCwaDbKUm
KQ2gzcXNHaOKCwzaHLs1sqnQOHkdVerRV5TTnYqZMiyQqxHoky0CawBLXpAsPh8j7YBvcTno2ZqI
hqGjCTKmip1gDpIAC4SONvi1e+58sZmAMMFmkmTioCk1RmsyimSLP62552Jh9OJtFO1Iv1iP2LRc
YIORMC1ELZQtURVHsviUJeSGC1mb36pvn+ckVTBNDetksnu2FJvUKd5ilNNwY17wkZKrIhxOXPPc
EZPtkdRqVAc93Uppzqp5+2eIkIkhqY65s+AgBKruSd7ko8wdbIsQi2edq5EG1qwhkN59cvqnAr+5
kcF4kN1lI+obp+CCUxhghSEuI80YqQiWmx5ZxT6j+668z1i+8+JT8SkHcKcKLq2PvgxeXD+4M+tr
H1SPBc2E4rMNHtTAmPfAUz3356RXcbjLX5N2+62Ew5PjII7DpfYaN/ZJcyUBRvrCM9ch1RVSuzD+
MFF590IU9CfDBVqf/eTrw5Ji44NQuICyEjN6lYxqm+X0yXKSKkLb2CkyIiU6w23gcucjeLxfiRlJ
Rcqf5uu3DBDT+7dNiQ0i9EZpPp3qfhJesp+ZLoYd7i6iYHVIllYQ6I/KNNeiladfC4ZtkEHC1Xxa
IYB9/YmVA4c2EOFNKCBGSif50rV66ZHZFljKqlVeZAlJMVn7vYAYmHTFkzePiARVgaRTy3owsqNR
RQtwKgi6ls7OKlrqRbOo0ZYHNkKzW9OawHEP5vipt7QnpM9l+VUgSLXiL8Wz71xvWQYLqSwsHUs+
1hEKYmT+OADi1WDRVVBucFouk3Tlpw8JWQeedJdqiNETvyDe/zo8JhVS8WNYuMu0f26cFztS5o57
C+23StsXGdvEgyPTeW1kO4cQXAZd6S1sjYSv/JXjeWSmkOxeANdj9TyU1zQpCPNDaU52F3Eg8yJ4
q8r6sSPmTyk/c7x5dDV4PQXK/b7C7dJ3j1gtN3H06yDyN2oVKxG8um5MDUnfWp3/QZEgk7p+GPT2
oIps77eS9wIX3vHMeZgiWiGYtRitk989uCKiEyjddEV5lxI6Xob2S4/BO87dTTXpXNxdmJ4N/0mx
nqCgB576mCyOzr4r+eq+cZbaU6g8K+UbOQ0e0UhSh099zqZ0GN5Y0nwr/Lsi1Te9cXPGq6ERFeae
G2YVRN3MJoy5zqZkP40Y7HJKgYenfFoYqADyx01nrL0ofB8NCCoMogO5VBL8cXTx9/unoN73WMTZ
ODr+cK8vYl7EeX9kAVw0LIIqEcYmG34ATwF4zzKrLCQeycmcZiw9VJyEtP+p0LXrAOP0mw7qKjBO
wBn9S0TJLNmD6ZFH2NsKeYabk/oyxTmdee1sbvVP5GqwTU6POK5duN4prtw94o9cVt5RjJcowz6O
+cCCyRGu9scciRhDryBsC2+ySR6jMkzRYnxvUIMitF6mRT/ocZwU1tatoIGyEMdeXLzF6nMOnALb
gWJYGe91uF/2H1IyQoidGqPMsbX5ZUID84+3rii+Dwp9l1YVDhV3K/RNF/LPjHtcNI4kIk85Y2IY
iLCobDCMzmUw2aXDk+mupXImrNViaKiip7i811grS+sqg83gf3nuq2PCbRKYPeJ5eO9ankeBbPRd
j4ltah9U69zF1zgfKHCyeYssp5pEmX26xToKv7LyaJgk3ZF5EalPcfNoIN/HNTzXh62jAW2jHqeE
qh9jBt1LSg5SI44UKnQPUoC2tPilY6pKP7HHLYG9zehVoLPniBox3dB0ubI1eqAquI3CvJuW4JCq
YcKpPsay5cpt8bzPp3de5La7hPIdLWKOCsmJgBDs45tTI2qOxnljrSH6XZXb9F23MP823Z8picQ2
hnVpj6eOerycXSRoORc+Qgo0Df3YdldF3Sc2lB/fOLp6RMoZ5zxRNkEt10XHL2ucIA105zz9zCoj
Ji1wO7UI+VjtsvH5uWoSEWFlBpqd634t8ZzUV9k9IR7CiePuDXTe1nBpK9rCSF7yTs1IL0AenrGn
zT2zXqaPMuL9XT4OFMcyWPjeNArsx8TaGiEm9cTfhX17qfyK1gqdm+EK5JhMewqtYO2bCSuZUTpJ
SkBO3EmoEvTXxvckgOEoJVIzVIiUyLaDfakGIhlK5Dd9t/KCcJtijyYKvDqaVksuJjF2ZrLJs0dt
wESvrWIIB6kdKiYPsyTNoo7ABOvZJKCOLXOtyc9Q4z7BYpiDPGEoYDOcqD1mZ6IYpGDAJKFyP201
jrODQJ62lTi42hyGqgyXLRKFKOfMJ3VOn2nyg9PC7Had6WD1yJaKGSyaML8f82LDRDXXBNXB8fed
HeP0h93BlP6n5xPkFp75zSDxr/fPaKmWhXJADt9CuaguGYoEjFT7ERZZeEvXP0Djwc4J9JWGcsm8
tcVb0XdRN0qGP8gkHP3JreQ1mNMVbJBcQtXkyHzwHCsvxEJwmu0q7cEiEttTqCM9Ir1oQU6bYp+B
JTaECDEFLJqarvOKtAaP3o0RbjBcpum1z3gUir2SbEeedrXDcciR0oRwleKzaa94E21QQA9Rh87f
Pjj7ogRYy652fF8UHyWW7ymHoyOsQXpiZU5pBHDUdXeESpc+oTZnel8aQFvuvip/M7hpbDhLvN1h
RDpk+uar+xxAw7n0yOe0bBtMDyHdOLn6Fpb4IyG65233ZIorgOy8Anid4hAUgQr9HDa3V7ID24tv
n1XjPfBuRq0tC/tJ9l8502lEu5dva0u/fZfMhlpCdD8WQ6A/VYKGXLzstek/OwI31Qbf+Zae1Emb
jvnPqoEL8VEM8Rsc8DxHwqHXVxsOTSMWH+NASFpq1F0gJzL3Ss5gwewoUMJ16EsNJIWjfP2SFcZE
snxKKtarbQ+aK8UmUgnbJTCGQNMwX3IY9MkmU/PnEvpqWqGnXAQpeOGeIrC3BNVA0j9O43l4K1D0
oEfmlkUSZsJruzcjv8SOAFu2lsSTqsYyQm6ug0z7ibcBEunNy8hhS+JJT6IqlKHKm7rM7oYSaDdx
FoOCA6HcNd7J5kbbNZAejX9GTUHQDlvWOTdcjud6lgRrxZFrBCQdMiFZ3QcNQXjhl9saa8PDeas/
E7U/vThdPVr1lPParbdpm+Cu9QL41bfykhLdUkHc7OrPhNeaoZ28+ELNZ6ZOqhT81MVjGFx7vJdA
bCFxzSaHQ3oZuPQaUkuQ6lT/UnFo1B0IRGNxRn/pRIyNCOW8pRbmCxXHqDPcOcO+on93QJYSthee
foz8xyES60Qnw6pZ2xZxTSeXyBzHRszCSRlDQJR4qvZmJmZazVCr3I3JgpvbbIpdgtCqMl94Gyue
txRetTRGwhPwjwm663tU7wjuuGRpdeMY78gvF87w7XmwATdt1OmNzqBSYdELlkper0rGwTSV15wR
f3DYvoJ+2QzGTmuCLVsCk9isy5s1jq9FDzNHgWzKs5FL3pIh3gyEe2i+nPE8YZi9Yd7FNKnxqzLa
jAm5cKLZOMFNjh+OcVTBZuRzWv4pzAXKbalEC52oDAv1thOmG5F/qQgfKuDkgfJ6VWq4kOYucRsR
0phJFeJwhgl3MfQvKRnj+iJTEA5zxU5yMnNGHGvhzXWpC9IfAmQFDT6yqQqEalc/JLOH6LrIBDsP
Hr3kMXejOzV/tRqmmcFHm8cbKf6TIxFLBwapaD6tKB2K3QEV9dwARpHBW4O0Loif+PA921fCf9z4
T7w/O4QOvklZEf0B+PLaPzz2eedv4GjREJConHyF9UWPkYfrJc7aVcsAXcJ9ajGkBmCJtm+I81NY
a/wM5ErcIhPPDAMOmrW5xidxmwPLWwTAZ3ckffi7CRFxj636qtikdOgXUVJ22ywt/NOTqwbPCcsc
0r7JQU0HpHyztCcfM9U7zaG0NTypI/EcbnkXy2wm+crjNNq1j/yYtdYh8htmzZQuE6+9jAACLIqJ
/iSH5+kQ6ElsVikmG5iIpU1rXYmjfqrV2037g5UrZHPN/X7rDKve+1TifZrehV7J07isMOkkJsfk
ZnDJEKQaOeTKDnm4GNr7JLgG4xYpqeEuQ3rw6gOYTwUKLBNtP6QOrMZ+JAjHwvGgZRcN+XpFiR/5
IdM1rlR0RCPvgwxBHVKcb26HtF2cyGScklJyrAWOhXXcoRJzXF6G60xZuyXS6uSP0r63OYlH2qk1
MZj22z7/jOLn3Db42d+9MDsV2Uo1nxttCjBDe5neFdldOUkL6E4qn0wUSYkPsrYveVFDhuhMRs5S
1lx+D0cgX1u7/Dc0a07Q6z+xKh0B4eR1IXEe1fEPaNYbMr9MQ705qMQwqrh2FfumyF3U7psuXBt6
jntvSvvGnhc9QCQNFTI3/MVEMo7ZvsPs7yUUH1Cz2qYdw4a2grkY+1tnEOhHens3qeTaZZegYJXB
NlXtdV0g5MlLBKcIXeKJIEtU8gJf65HWFfBVoSLWy75JCdisX77vxHH+/L6mjpzXYg8E3vwBZsGP
xqXRDuCb47SFqVcn6nAb+XcmfJSDg6xjDRiK44ieMe8wNk7ZIez90ZfB8YTzfSJLG/KtJE4NY19r
ewv2TLAlWWglbYjMGq0besY4+gxwuihcMusikutYUafokb9BV2BSO/SdRGvFYvLI43UVfdiVT35P
ps7r0ngOS5QB1b0SORsQ7TtXQXbirv77SniTsv1fV8LVyJgA7VXdnxoGwc/OmQPSizJoIemKiSyk
Xbymt0OrHH0thDSIZw7cJ+OCgd8ttZKdhRDSQ2PmEmoAKqYFS1tBCWtP7dgobXj49JYjgSNg1EKk
KsGiFuvecYArlQ0RAHTs5VtAoFXLJQ+qD50jjDRCjcPAvHVACK7E3Bg9KzQBY+Ms4mMgGEMmbQ1p
rkgASQai9gyhMVeavgY3DE9d0N2lpr6o+npfxuVdAoic9eEiS8VKulvPL+48x12nI02pqfGJ6YX3
i0GoXAXzkn+NGjgedVdUa/gIn00ju6t87L8BfaQChuI1KDVmTcqBFVT2/Yj+Utsy+Kl6/FCYDghj
Q4b8fQIRl9bsLOovUl8Klv/yS9maizSTB5XUjx94shqmY9AJXt5YLY1JQNj41ALIRWH7lE7RlXdp
ElZBh/fjRjEQ+hrFNZbNSSuVbUmxlQlq7oj6SXRgsUq314ZqlcthHvnF2Zx6rPxrXLw3dKsOjGux
t4592pE6udItsS6D4sEC5x9ZnwMyeC33QfPWwCafWnlQHXRzA0JrjliGsqqoSbFjG2gwG9jKfZDg
1XRW40sdVmcb9moswN/sF5tAxxTCTJTvqaAjOQjvVQIVjRjzJs3KZKZ60pxbar/PSn+VG5S8ivnY
SBT3vG9U69o3VCI4yZkijyDM5mrylhGUoJybmqyI8gGp0JOR4WAUUMTQCaFSrUdy8dxGWXRCOdVC
fypDc2MhoRSGeq0Gfa3XPqZZcurfdDffC3iltNTODWm1ekicXh7bKwgc4Bpi2EnGar11iupPDXBF
xtEZNLOoH9y8nddEjujum0zw1TC1lnziqnMe2iKfVTCaBEmwdJ/8Ytx4IXUegXhrynwn+27mMGIM
ZUZ091uh0+n0qLreyV1jIccPVoEYbKgamgWjRPugkrpjLyUDpc4WGsXoRcimEs4vr0vjr7eeTimF
jqmPEKkf9ph4qPrEbukU8Ml3DNAekIsZ5k9Wfy9iwj/bYvW91uNmG+TJEV8TxFR2a3B5Tmz2cxBZ
RJeeecR8iOb5waoIgEX7Pzk6Em9ce0Z4bRDnEhE/iSILlYaW19HZp2F0p6u4GYLPKDKAXH55+7n/
1h0hJQMGxNkBC/3/tbv/AwQmij/A0/LFCGkhejD+yOlfqItqGefEsLTsTOTirYgJnQFJw+qhPbFA
zdRzmJ/aDjlVzfMgm2XCPSENWZP3pi8EMdwOeowyhby/KMAVDQ4VCYrbip0tDi4CvwyvQ6i/KsOw
UbGRTKCZPlRrnzpt/y7Xn4RZrmLcfYV61J01IEHbHY2cZEyN0nPFWirpzdm59UIbHlgJqu7V0nYu
GHizclMcIlj1XADInkooQzxa7jUdlbcuAm2RyPuDcqnTnUm3+f9xdma7bWPbun4iAuybW4qNeluW
Zdm+IWxHZk+xEdun3x9zDrArdhADG1ipqlWVmBQ1OecY//gbB+q0lmAHb7TOhKXAVIhbC02+1m7p
za+cv2FoAvtDxia8IBKTkhnFqyy+A+n8+yD6fymRX04iRSHohkMZlR0iG/a//3wXisoDJP2k2ak6
zrg0zGa7uiarRry+mDpBG04QXzJaFjALRxtKNxvx6oKZnkHRFxPJZ3b+HhahN5OywPJgj7YVhM7Y
b/Xn9DqtKxGtDiwCc8LfS8E/gNh4XSOvmXEc1puiOPpKDnBDXoc0YlYoqZ4EK6QnSsxOoM6KfU0F
NDORYVo2mlNF5VMNzY8WRQqtV9EaadkjvGpQ8mvPqdYsFN1wzAGlwfWDtJeTpNRu2Gt3Ul/tlGx0
IqYIZuBimls2ALT5E7vClW75WmPErgBC3MjHgR2YBLFdDlRQcusL19c+mkiikJalSquNyUkoIhHO
0s0kqItMaQD0/SSHjFRR0CZ5BEdVX+tYFhQkFahMwlNVOiSAlGKNzYt1GNELIjmehT1KSlyxweF/
s4s8uyuMmNO1D3bXGNM88JUkYm1nL3Tzvphqz6VirXHOeZS0+iXqD2V0dcXmGEWf+PaE6KOY4bkD
A2DMe8YERadEwUyy89CL6PlgrlfyozaITxFGvsUcvGMGml02ymFKAP+4l/6tD6ioRuxDlYpqvB2q
u65Q7qecYdZNAl+G32netA0TDaegpRYrcatesQNO5c1I2zXzy+NlTKpK38dMki8hFVs1yIsA+41J
/8AYEXzWcALLmofFSxzFf5OBSuiFkBC3gmqdrrjx9HHrhRHioV7JHmS+4gQblUpXVmOFycl0f70F
W1laWyzKqwg+rTzdTNLKG5xBIwmqAas4Fmuv0q6HWeDdMa1UFrqOK2J4WyCyYezPnMrEt6N1AhNc
pV3O3pF4ji2upjmT8QJRW6tXIkZrofR1BBXDuA8Nkndihqj6c2HW7iRD1O+YkFpIwwZK2Ku2ERBs
onuRkIzg8+FczSMNdcKDxDQGJumNJz8D40XduQFyb4WwFwut1fxcJKJLOmnd5NMxsmr/SqeXYO7T
x8t2UpaoEiG84SwDBarQjNcUjjizC4NErnlQP4m/++cRzDDXp1cJrt8NbVlwlR8ZJMEi+j0gM5gp
1OeB05KdiMQZHFuq916mE7zK1UeN88eU5/emLjiTQJem3kmPAqOsmuydbhhXFhu2zbba4ZvVYdVD
M9fcXvK2gXQVHbWw9vUJW/R2i+6aLaxzUvO2GOgoB7jtUn77Tc+ivv/txmeuU6LPdAkooenn/Gg3
jaGeRc2hLDN/ShpH7+Yw0MJVQArMsDspicJWQ2RilruRuY3IjxmYdjdg9k38NNJrV8FFz+/I8N1H
esh5lx2V2wcIKIC4+Coq4dyPgoQymjZQtoJ4ojq5GsUjzhJIoBMP3nrJRC8EBx6qRTNYTjpUu+St
IWAjFxMPTwhX6pu1OT2XcbfIAwNbKQJ0xNGtTb6EYgUQvQgQTVCkOnEpOqa+Vc2HW3VqpI+Zqj0M
JwOHp+QzN8HPk+vSQh41z+gys1v0RKBNI2EIDDwbw214VEI0PgSUnniG4+5JZKaU+CIw/cjObdOu
4EbUQXMFaEV4BHcdShflI2a/rcrgKEKF0prromp2ZZBt2lBDkRoPLpHCrjSPvKqFEJYH2ugrNcVW
R3oE+QVrEVEA8MJ0HL/XitnonN5W1ke8VP1EJFNJV0jiNTFXkXjF8lOaI3cJonYX6c2an8NnQW+e
pPjiEcZcvDZA33K4MzRpEzIOxZhbu6mQrt8mIrQsrdxgFcGAFK8Z8usbVCO2VhKM3WpLacrXbfjQ
R6DPeeNLueDFRYPbIQdLcd1wkJ9KfNBUeBoW3+itHR8Nixy5mVKdppu+x3UWKzWLGiMJL5KacfZW
awsiQQwHRCBl4KY8Dp2xr2RM2ULLn4Zk9qmbBkzgMC6aXY8jasBUpXsyOL6inMTjMnnlqp+4gAJW
WffJUPu0Cl7RTi9Ss+8AXnB057TB1CbFO5ED1mTfLAc0PoxmGRU08V6WihUQkKZfN22Fu9yoYTnL
fKL1QH3upVzcpTDHRJqwrKXrajdy+Zkb2Btz/rHR9ccKgVbagKCMr9rNIPnmtrJynPzhP8nKlnl1
xEpmfSccoFToRjGBRjeLK3w2Qbg5OEynlI3CuKpVnJPy6FCHXiyZeFXirVt0BzPUTpiLL/W8vtcs
Up7zwY2DljClu/HYAsEWxe1eVN0q/tCU4EEHS7gNigcMLZZHIDUg5GGn0lgzOcOtNoZXXZOHbbcr
EtQWilvbpAGvpEUJC5QoJ23dbAH8ACdsa22RLI3dxwLN6qJwT2Bra9KJbIPfRZKOSeQ1OV/PvKRu
ab9JT7JzdXKnPES2CK/aVpemh4GMF2Kjse63gs/+bkcPvaMsRCexT8EGlN6ZXIYnXJhe1J9/ePVL
99jl+Yn7ZDnfXLmXkJ5ba4XbYPjnQhpZMb/AeGzVr0gX5l/nzkm0VZQOyJN9dqE7ynHbWiV+s4RT
ZdcOoea27hv8NYEbq9myr93hCGsnO3yH7cl7foq9YvGp8RufBK+1e1vepA4jC3+0P3MPCpwtLsUl
LEt5efUQo/MJu9ccCpA9rtStwt2y0leq7eLb7LAgvJE/Qh4ZPwEncW7wtpg/Ddl9rujg3vv7k9UP
GPisT8IaA2GPN8Oer0Rm8bJeMG1zeKaTe1qTRMenIUDcHvmJnxA/7zjhJ/BKJo+8q/dECzyhmHpi
kLSv90E7k/fJfeQOYVYn1bSYJ3kxDEDqdyruTL795lRd4xyhTrds4SD22WNQ4lQdEQywyRQAOSSI
VRAuyhjfP0LIa30jBZcEhalG0FpAlHxyW7RS7AcdlDcTNZNcgER+pshQ/l0eS99Z+3AVqBI1DeOJ
OTL7z+pYTdMiDfSUTiVzKG0bvoQbwQv8fiZBnj4mzFMZ80HhTanzGkbF/74B+S9AEdX5nHJkGbJu
fIUfDNzvrkls1Tt5fC2K1x7kBcs5I3wNJyYlXohAFY6j+qu+bYO7LL0o8WU8V9j7B8arkvmNcvr3
DZl/eSIaeIgsMbqeG7gveEhCxASwVlLu2nH02s8szQOcRz9HVrnKu33V6NavgFKzmgFgQpmzE8NV
XRvvAkfWIF/EiKZND5wxggAQ35yQaWKGZn66mg+wOLA9uQCWnqoUjVEurzHw8dBHZsOmG+eSBO6l
6o0Y3hqQN/Hmr5RNpePTZyTw36aXYTBIKQ2QLjfhm1YdU7gNbfIEv6bW5PWVHp5khGnsjkI8nS1Z
g0cVrvtgWZmoYfEEDFRjM4tC28Jkg4GNwn6fTISkyP3qRkKTRY5cl8prOoOXGB5Nx7HfBL0PKWwm
089w1TzwtWKkexj9eQou/TKyyad/fw0zUvqlazNAjMliBE2Fzv/F+aHtceYKpWu5w6aeqh7GFOIL
Ayj+9d/XUeYf9OVCpmig6pGwpyIg9ssLMBb4ykxmc91JfctzAiIgJoC4g03V5aimCNRliDVXmvVg
XAjnQc6X2S2R5gPTDNUoXIaErVIdEN5ci8cO46YaX9UUoYpVT7aime+WlDF0dpWCWMm+gVVIv5c9
V3gEXXHbhZjoJrG8+OFjfV/FZHmbUEQx+zBYzl9W8ZgmLDWz6vaErki5N+C4WUjvVX2SkVLLu1Da
idpmZBZWHm6sYDbebD2YS0k+Je0F79W+PMXl6806W8J9wA6Q56+J9pIq9+ntPA4XkBs7Us59dvjh
vr8j6LoliVjSSAqZa8pXBL2D6C2qBpaFSnLqHKE+EAagK4exeVWZrMEEVkMCvF7N8pSTsqoqZyEY
FqZ2nyeudjsRhSBIJ6A7Xd3jKCxL91J0SSCYqIQ8V+1RYCEZ8IDYf1uisaz6ridR6XqC0m5n4TEf
Lsn1h/1E/77B8Ykkla1E1mTg1xkE+w/+IMvlhFlB0e1vzTIQ1/F1JVTPBbB+22xFBAsGfnpajbR5
IVEtKQpdeBs4bMkrngSAldNi9giDrkR9oeMhqsfLPv4Etl2kMSRNHNA5QZigh+DJJFtgXTSLiOB8
RKfg+njGDctWzCNel6iWzr36yzrgLLI0DJzByOFUjYwWCYBJgZGuPsa3bhEQLCDhgTSWq0JEzz2S
olhiD4a/WH7H9CYoYeH+cAz8Jun/+RpC3NdUXvTfHnHyl/c9HYQyB+/GTr08JOSssRw1js4SftKI
LTXjCwXzDwNajpL4rYZxEwKNf6+971uOYZkqwkv8RuelN4N6//mi6NivkxjL9T6HLSPcNvl0P0WH
Qbv/92W+r3BzXtyzrgMaN/bff14GyDNvu8pCj04/MWD7kD9jvBMRzdugzjpdpZ94iXDrv+1xLBWV
0YNo6ZrF6fXnJRMVI1LOu3pfe90zIZMewsDn/Mk41go8y8UkwS5w0nQ5PNPRg11JH7uucSEUKSvD
qVzd7zzFHhzsyO/CfeVGc4zxDj+x9QCIj4DHLp/rD3Wn7ghiWZEUsknW6jJaowCRN8lSXqIKfU5g
KDKxwwbUsY4JSR9wZL3It14aosofpaO4Vj6y2skgjzxTWG6iCzmWcA36AxnVFsj3s3K8PVt3yp18
6AmPrJ6afe5WO8JpF9Xe8IACVopDpNuqJrdYp+hCk7HQD9AUbcwnbJRB7uTdtuFk54SMQzqO3KFd
tGvIMXfmZ7OfTT4u2hLTggNcAq9bJh5x0Z7lgcks0h2t/6a+izdt/ZSnK4DoCdK4W29lH/2iZ90x
iNik10V1mS1AQDqXzf42eZ02x7Zj7ekLXrEV19E9NdYbfpNO6zLgcshWO7an4o4k03ShnWXKLFJi
OZ1RJjzP7z0poHBy9srLdaPvq6W6l/fV+3iO37VjRrQmSkfNspn4Tl72KG3rO5rPV/jq/Wl4DD6x
CYTK7Rng/PJaXxsO6aQknXYbXF+BUvig++xF2vYP/ZuG4xsZ5VDR0eyjE34TUAot1M/kVwSw41cH
KADaptpVpDLZ1aH3udWEZj5jsVgfyS9eyE2/u/3CkoR1MS70ReOXd/pTGno38kXwGm6W1R5a1SK5
u53leyxsACdhDaAQzd3rKXgBV4YmDbTT7zH3caZ18STsbiR82tNDvYl9aycdQK9wnHmf3odzexlP
/QPg8SMuyd2Wr83vd7y40fHKt63a95HDnQIJ3HFrHl/MwlpI/vUxvMenmuZqQnk/qyHsWw6pwR5P
0kZ8qZ/ofGBv66vbBvsy5uQWOSME4Ep2cU9ovAJl5LF5yF/FU/uQPRp3w0rbQBkvXhhmNqwsX3Wk
PcflmPgzj/u9PeWvNZ7T0+yHnHBJJCO8Vm52eDmh3FoWO3VTXsqD4o7b/F55qh+ax9te3I6Agrj7
4Oe6LR/k7fgoey8XYREvLsPiJC1E+4UNfzH/opexX/zWgXdkz/0gMobfvc7oEFbvl3SWhv8224vB
Y7A7m5ar3P3i7/7i+Pl5OuIL6UBmcarH+i2APmm3lNnttlpxCETiUhtdCcogL8B29ERndNJVZq9q
V/fKRXpPkEn3wFwBMi7KgU/BnzTv1ryfE0Bcze7vrbfmBdvPj+pZ2Cnr5ElzJ59o0Q01MC/lxw07
hTPP3ny09ukpPBgPGq3e4Md3SMRF0lc+4sfmma8LF9bPDO0VRxbKgzmk072t4f48YajB/KatHAPR
hO5KIgJMW/1F/BHMT4I6h4eKkTnkzACljAtaweo5J2cgtQf3usVlCRNQ67Vzcan/FHY0eGvlrQW3
J3bLXJRvyiHbhI/xfXPPv6SB56tDUlwOTjrhFGsz0qy81Ltd+jt0uRDmKPjKxoZAxYPSl/o7ZR0Z
ubOYdsGAAVkTKh0vcZPdiHVaekenu8zsZNMcrXVXOMZTdTed5BxzngVrMJRt8+7qGPdI+MrBbs9A
pd0pxRSUkTbo1buG4UvgxEd1Q+bZKXltbqjPXCxyxfeb3+1Q/a3ye9pfUC1vwoAa+sspvSNmHsJN
uyFSLDyKZwyKTrWvns2ztBt23QmHUeqmc34HYHYmG9qmB3LEjwYZpfs5eMljuBfXyUo8aCtj1bP2
stf1y0uy7hexh8rfQ2d9SJ9Uv3JReexHflB2KA71a3e6+TS89r1+DJbXFQlYO3FZ++Se7trj4Vlx
VFd0+0X5EX6y7dFm9odRXqmNbS3zjbJiyM718Nr2xE16xLPS+feh/H0SOZtcadSbVMycyV/E61k0
4tkKq24fQgyfskPf+zflVQ3giEY/lBnSfMD/WepwLVNRTcuamTFfC8K0EeK27KJ6P6d5ogtAuYSV
CY56N0itAtsPwzpkMkN4jNTxh75A/t4XmOhKdQpSgypE+j2S/U+RM/VaRSOTVAj/KP7kFwKTlPR1
gHs2DfdSuxlrAh/xrdYirzCoT7qLmi0AwhDKkvCDKWW+q2LIgE4s/hqsn8I2/gJHcHt03ujaZIZ1
6lyj/ef2xKILqrFIq/1QR14Ldm1GRErFxSzm/gjj5xBLxBkI7PDB79WYTsw03v69FORva4ECiUpU
hhAhqjQjX9ZCpHUwSSOl39+GfRY9pObi1rgtKdXDnG3flbN51qCslIwsOHcoVkWNj9eb/hYe5IzE
bbpszuwlKRSEyyygbEsCxf1P7il/u0m0aBZ2EpBr1K9uC0Y3NIMuSP0+Uw0mEJ/zylFpLdqeseD6
30/ku4MzT0SXacgIhVVokr/UjwRDpm08tP0+6Aa8r6hJYCH12oFp88VSys2VU1uDYidEB62n2RUk
lJMrBmyA6D81iN/envleMEZUJQTSzNi/9OtXWc1GXo9+r6O9j5yqmy18hgIrGwx53JlZPO0U6Um4
VTZJceXV0fVTFS5JC6livyoPI0xAZn21Vz8MFCm3fazy1BwcpDrMqoC7wh/e9+8IA3dsYkigijgB
a+rXAbQq5r2iRzesMouNcIf47waZ31MXyrLAgc0rK5+Aw8arQj/rHeFNb91uWXV3eXd3w3DF1peo
1kgLm4AbYnutcdK9j9ajifP/Ts9/Gpd/3Zvme9VEEcjAmFugL++fVQq6OuDJs88nEpA9XX5NsH6t
dllFhtPjD8vq+07I1RC6WwboI/mS2vxd/+dtrzulrhOh4U3bZh+zB7DlEdCqXZd5tOzQnlCz48Bo
bnVoUtH6Gi3D9dB9ahOUIVeUvLhf6SsUvhDg0QdBFrmrl0zErs2SUM9J8kkubutlAfNCXrI6IXVa
DETP8VKGB4x9lEkyj02Di39Ui2v1QlVJq7bF4xRgLDLXDAyMi9w3cQiP90wOnzAD9dXkUVXvZFDz
+o36DFsWZMDIVWr4R3hLrRRhcevsGCXpuJwQmzIiVfb5dZ3stF/ZDvzhisUg/nfUYf0meJXquYq3
7ifpOIbYbjqYEItE1kjhUqDYH4gNUR0solQ0S8ldeFcMh/ICa/k6xT+s098t9h/n0vxt6DSlaNUV
vAe+sHFiQc4trGWwfya98b5bQbo/0yq8W3t6E+ZleoLj0ULzC0JNF/0KlgjjgKWGBN4ZXuKflMG/
dcxfbkdFLoySboavLPHLUqwKQZnEKmr31jHcK57kYNBw6HfaJl4z5BGd6kCyJzYwW3PdHgzPeMa2
b4VE6LF9SvEhti078kK33kDqXk2+sbtur4/A+VhYzJl8/bN8l7wVbyL0BDfbV48JhWwqLz7LHWm3
mNNAyyGaXSlt0PifFv43CEDC5xlYk3dspsd+xbzjvEzTNsiaPegTOeCoAAwaLJafKu8qVkHsacW6
xvQpLuxahCLmKONJC47dk15vpPwHGtZ37IXb4ZuXFNnAukf7Cg/kAtz0FsH6XtAyrww6F9itYOai
beNhN4gnjDjxf99Dc98xmBYj79/7wPcRANdXNcAXDhfI+l+Pl3G8xnUkY/UtByRZlpARvKRHKkIH
1yZuI7+K+cNkvCR4KgTxPqo+kusmlB2IfQTPMgy7NnZFQTtc/n1f36Xp3BcqTkiRlGoswC/bUxbr
pSWnWb0vR+2lqaxD+ia28VIgMwGYxVWCl368x3IcWpHsDdFw3yJrFvUPjK03ivaoMeL94Y5mFOzL
O6FrAGUcgBq20l/fiZGYpHEq1WqPJI60R7L4WvPYYWiDrtouYTjk0WMmPRph4VlF6rQ3sjKaH0pl
+S8nsI7om+mIzrP59lgaLBybrGiqfQZYUxZASPJnlZyrCaFdhvpRdnP9uelPVUkA8sNYW26rvQ9x
+xgnr7kRnK/Q3mosCmdd9Y+lyl/qIiYGogzZXJVgfX0p3vDXKpkyh9U+pFPDdxAXjz53p/4sV36D
kXUffgZEshfiSRTv1VpDnYspwAM2G138U8zfNx+330X2DL3RWwC7fdnBmmtP+ld5vWHgRNzu9KrM
li3pQcgvE2ooQ/hpvX5DmrkelhCY6hkG8X5fTezGJOjDQiJMWq7NzVV+YX9Umg5Xs1MT4nSM3VV/
3c3MoR9WpTV/kC/L0sBLHG4dW5qhfx02ZIGu5sYklLBjoWjY0uA1IzarjkQY2Q1PP5ehUdQu5sRe
y8YX94Yr4bSX5Uc1WdXDZho24HHGh6C6IaIWYGwQxd9/RXFMfJOBuxcAErgOXlZPM8IE8Lfu/cJr
CZ/oMSWAYvduvTcXgsZg4kXQgy7mC8qt8BKeItz8V+kOmv0EhesFUYx6n5zNbUbHbx2yN+ugHzkb
tvm2dA3Oi/gUusFKcMmO8LpFCKKjAkYRmGzsMLxyPlrH8ONV5ZCT7JNqvZ78yR/W8Qov4C0C2XW5
KZaVg3nMChTBrRxr4ZvgDokTbkt4e3fYxFI28L92wT+0SGdzsp4doJPiLdkL/qnw6bpXUCn2xQPO
HN64DV84pljP40wAhRK+QGklesFHswVVeWi35Z6saBoS+3qve/W6OsobeXPTibq1kcXSghQ7VrmX
+MUu89tN6fcbCB0786E5W4/5e3UWeTIIZWDikAcY/NBz0if8ZX2wgbJn6CpT3q8ZqkKdWWJhtdVe
P6HV37VrtortDJuiThOWzVo8WEvzFK1uqLOTLXS/Q7O+eTdP8CifMDbmXzdraym+wvq9Kz8qvOx8
6RitRl/cD3fW8rpE7C2trGV4FjbCxloSyHEvHYe72wv4rte9NOsGwchZAMbmxdsi9fOVY7Me7iSW
J6j0AcElAqbX+lk81M/BzjoSGXAQjqZ/286lB6RaJi3DBpOae5jGDPtX6Ls39dl4EOHx7I2HcBc8
pr74EvvyvbZXV7FfL5U9Busgl9k5eAwwcvbkl3hxH+7UlboaX7SH8V5fEWe8lFfKHkTU1/b9fb1R
V8lZZH2VS2uBV53frc1t5Uy+uaXdLpfB8p6luGi8cqk6oY+R8FJzi2W5xB/Yu62LJRKv5f//r/wU
TA2dYBluIZIeJ7qM+U+m28nnT7jRuVgGN6A9cE5xpTuSf3Pjbbeef6XbYKn48Va8016HQ+zf7NZr
HHh8rn3bWO7AP8DAfHt7QfPnAAPaHxf/A0jfvSdI0QaJ2o73/oe1+JBXKbAlSrGFsSg2vN5LbR/z
WsHOXkx7fSu3dr5KsUnBuQIKRbIgM1MWbXNpvZAAVC2jnemih8FGRdiKvvYoeNZ2RsFnRD1bGA7T
oA0Fvx/56bvu8r3a1bJ0pBXsd6f2jG3kC5urm9u6W3vSal523cv8+6AlPhpbXCD5vaym1Q974l/O
IdQvpoq5A7WeLH85h+oBk7SQhIF9moCpFi4e//JsbGZUXpcemuKEUbdFeluPZxpW2P1S6g/kcsry
yYg2P9zLXw5spFeUDCaNHef2l5bZKIVIyQNAlSLzDMunzQ1YFbRJo5MNzswkzX86Ev56SVXlSLDo
eBGBsSP8p7MDSjM6YsOqvSAgurgLjc18GJGrYKyMGp9A1wLTHX7YaL6H+fLEFSasVF/kqVAo/XnV
SNYFMWNGvy9aXxaXTeZXH8XkZldG4M5w6ZL/28f83wvKf15wtK5SkMQFaBqsJ2iDszh8UTI24vhD
ecYEKfFzZfnD9znDLV+OW5N62UBabkma8htw+M/DLZJoqNJuKqHqpsvmRnrJjUD2Uy5clL1eEsrR
0noy7w2Qt9e8qbH/7xv4S/sCRkC4CqtJk9Xf2q//XL8uYWZ31xoV+s2Pej8d0DIRUe8wJJbRy5bu
vy/3u275+nmpw3WceTk85N8F6X+uJ8bKtSIukvIijZjYTNAnmHEkowuT8jdplHyOzyR7hb4dqwfo
F4uyWmeNLySMWEiaKnYalVcpPMp03YOYOqXgXOUQN4nUydKDJFj3ECMIsgZ/mJ1KB22w5eEUMHyL
YRshLtV1KDzJuhrUTW5mbohIYNjqKNsnQVleKYHVtr4MEfXBTKXM1w0+j6WSugSfeQ3NZNy0Ttyk
PnYKpFz3SbLUCwymNAk/nyBeE8L8qxSfc6RJJt4N2AXht3PdV8JjKuUzJ57IEvoOsPnaDHf/frrf
zQZ5aebajcYL+gvo659rWBbSK1wIRIl1nTGSoV5QKGICvXHQ5yyq4sm6Vd4tjeAAVhDOIVp2wkuq
vVThuuxPU5y5+Q0aIqV2tTbVXzcyYm9EJWLFlWGdcDsJYHLzE1X6mVpm7hnlpMdb7YuQOXL96lkY
mdaC6tRELk2j8jT1Id5IGL8Xm24K14k0bqJE2zTla9xmfmyuqgD7I/6mzbZ7JjMSVM01rXtEkI6A
+lhVU6eZyQLlSQfepiXw2uDq1nHzw8LEw+kvb6JBSQMeySifDvrPZ9c1V1OOpOi6H5iiZ9i5LILM
wQ2K6OXgcNfsx8+os+ELTb+UD/kg/WrITX03D8M2fU2X1ZLvuToXzyKZy+gRPtmG2zW+HcdkhQQr
fcJEB0yAx4T/9vgWYRbaumOxxJkU97DwnNwL73jRAn/CBZnw3SQSB0+G68oQNnXgBLCVQbHwAEHS
pfmGzGHjwlpDa8PAoYYBjPak85AE4zHRoE7bBrLfMJShFI9c2VzMwkxAFOzDntQ38MidtpVWBmpH
OxMW5L+FaFXgmC+vF4uLYMrOIUxNMDnzf0bggn7ltfskIiEieONT8etN8JL60b6fQ1oWw5PxFD8z
SnCxoN3Oc9i19MD0eonM8lFxKqok2FEmGba48LpW5aOARGPPaXq9OcC6WOW2xSIaYedjhbBoZ7wC
eaXTGXgAEx2MGZjbImxJ19jPYGiuwi140wJXe5XvZAu2zKL/NTJ8WUdPzAyxHGZ8Cy5owN9nXojI
8EAnUV3MG/IGV00wTHMDGLW/EIlDEBP7RSN7KISAxrIj7BT2fajg6ko/9i2eXzYVTf4RfsDnOPP/
z+p52jXH4WQuscP34kXuN461vnoZ1Ip6hXJji5nHKjklFfIwGzWfdrre6e/TpYNGu0bSDxcW1Uz7
2B2UNd311lzyCPb6svdwAqc+zj/zTwYVp5L53bk5C/eQ3MvUIQoweiUwzQD7DEmYsA2ahG1LvUd/
tRIfMVHBJ/UgvBQDw/gFCtWBhIkL/t3DpXzF7QdBRrlD0LnD4X4dbeUHmJAH8QFoLH9Pz9av6hy+
dy/Wrza3lV+gVxBsJ3w57OSUUVlVTCzZtVT0+4YdnzXJDi4wi5KLes6fao8FD/Uofhd+NUd9Cd+j
x7fymZaFYlx+kGFc/jQ2+VuJYFEF0Ryj5JzHTH++sQbpuCjZsnY/YJnTrgWmlI9RgqO6BSrrJtq5
K97+vcGSL/l9lyBb1QLyQw1NQfSlSoA4nlpR3d72Q+PqZJ17RoOljkQjZ4efwFy4+ON3RrMczFQJ
8y2GmSlhLnyH0JHcF0I02nLTzbS3Bg5otqsbNs6NIXnDdRG/afIi0VyWrkgFyXuXWY/0w0m7qrC7
Li1ylTDfwm3LWsv9IZWflZghR01HZbEtqA+D8T4KbtZcnT75hQ8NkyV3YoNI5Glhjuk8giBpOhTW
usIrU6X3wb2Fzk/eNrgGo6iQwNeho+7CdRCmrgJx8ibmvpKOi5Rhy6g5xiCSANE7cS2tE/ycxnzc
Emp/6OVuS/bMAgsyb6yhg+jQ5GXdb2IEnEkIUpK6DdFkJJGFvhExcZ4yR1GorH4JGfRFIdhr3XhJ
8diDKIpy5X00iNcW0F6QU1yz1oku5vxJAAWsqV0F6Wkqy4d6JBUBA4UMZsBTeTJetB9K/+9G7xJT
Q1NGGEEF+p1ALCcG2bNZ0OxV+RA2pyF/1cRPLT7VyhyI50MrZe3dtEtpXiBA6M1Kjg8CPDfA37zQ
cBSsvBGJXmwqF5KOmSNjuZXNZPhixBsdRgt5XaMMK0d4sZLaa3R6On7hceeWhCtHcrzKrqfhxzS2
35r9L3WYpZvwGOGuGUzhvvQ0GSGUNSgZI7Py0sHf6rqLFrwgf7avq7heCtpGPpcx05pXYGJzYNRB
drjww+P92zASmp6sSiDVc+X9pbUQ8i6kuQKtvjVrDNWTq+XyMFVmgWjbXT186srEVxFbS5N/1Vea
GGLRubr+UISbf2nwLOomLHUhqxrA1n9uJDLwpdSZcOoG7BZq7GJFPM+SEXeUeFcLj9c+c2QRv3B1
10J0ukH/KWd5OvPKTrvg4+6k+OOZs2eLsoPNmk7E/fI2QF8dxdYZZJxdbqkjY0uNKmohUCCau5As
xlS6UANFEGjeyG7kWyeCqQb26gU37ut9xuvbikg+QIMSxFpjYxuBdVRByShws0jZSAOWSNGiTxsf
7/yFoTdY6coLrZOZfUL6Y+tN9E0UX5pSc9JM34ggSZppHMMRy09T2mW5eOhrt6zI5lLYbxAKE1nH
DHZYSBTYNS5pLQeJBlzRE+1EGQZJfywqL/8oGt6FdCVnKjwh9adubN5Hv65PGOPorulMdPUrt6GJ
zRFwOmn27XjAciulqW5rL8f5KLPt8RG9fG3Acul/aIe0v1zWgtmrEiysi9LXIpDY6LJvFKxedNG/
9X5Q7ni0/z5D/rbYLDBtAiQkFv9XVvRE5J4eJtPvSxTpKcYfWnnVYUVUP4z6vx9VDH8ZS9GzE5ih
fm0tM31qa6lnHRlouvR55+REqYyVNJwqDZl48EIu5b8/23eU/M9Lzo/3P90dM66gzW9dPW+XxUj3
Rela7vTQl8NTXP1Qsn9/kFyMvBm2DQ3WhPLlKLYs3AbEpIYJW9Hc0TC0NRQTyFa4Tgnm5YdP9ter
YauhGKIIsfhrmLnQ/A9n57XbuBKl6yciwBxuRVE52paDbgjbLTPnzKefj744p9vbYwMDdAN7dxJF
sqrWWn+SZFQM3E0Nn2JfKdFCxuxZ2C6KyrEryADJFj1Hn0EkyHRYxMM6qsnsxWgeriHxa0ogHlXo
WiKeYPhRNi1RZeK+C6OHEJk1W026FJBmSrDxNdAx6mO4/ZburuBlMiGZh0QQGOnSi2JHjC/QEHBH
HRwS1ObkOs9T5Mop0DWoQMp25RvjGrR+piWMDHEtD6nxxfgjQO+WutdM3VtolJa8dSxnBCnRJNGB
9VgureoqUkhKpLmU5qnw46VFp4I78G4s3hXlhaSGeevv0/Imwh2ZzgtR6FdeDViQEEWDb2sDhh9T
hkhsU+IQY8iOLovSTGp/Aa++fyImjS5Nm2UoX3btVurGLDBD9kmarq7qbSPbFPKOm2MMLz8//W9g
Vd414DoNn26kJfp0LX+92G4o6X5cTDyv5AM1i1OWe2Oy4UEuZt304IKnGHfFLLIZivpfSTv6f7el
6eOpRDiWRQsHrX8/3m+9AlM6rzyk+d7yl6EP8Vo69OnL2B9q/1XD1dJYJe7WbDGNDbeDhBHesgkf
xPFdkuDf9ep8qkoyArQlnq4X3IzMt8uCEDWMJUTLCfGyH6A8U8x2k4hzX6jyjIrbkSfwmEajlxE4
vQgJeS93tbgSZJUwYCY4wypVSJ5N79QpDWveL/uBbGXl0SwfwghxJcMbGjA13Li8FiNHauRhJ6sx
NVbufGI/43Dvqxsjev/lgX37cvx1x768HEnsWUkUBJ+7rDIytk2cRkdEWJ59tVr07qVorugvimtZ
8LabuR0M5a7r0Pwr2JGXv51n2n+nC2SKI4vjKWJegTru3yeY9MQqZN4IlqkuXFIIID8nS25VAOML
2TKuqhADsKIdMfrHHGuOlAPTCVhXAVpNy86KhUt3na8MMKTQUaVFSXsOo+AFLjcJOrrtwSCNbdlz
MCteltFKrFfEhJfEFporXbHNat2L+DWuNJSARH1AtbcWhbHRIYGbkHAXv9z/6f7+e37/+32/LphY
Npj0iMWB9kOSMae2mleSjXILbvhNbaItZvXskyeg3F8++bsn//ed/johl9I4KjqpODDBYQhnyDM3
sxV3jl2sRYoRlyIjFiJAYDZe4eJ2JACFeNrav1zGfwsYbgCsTCzE4OFgiPPvAx+8LNC0ABZqQdtv
+AOUHwfq4NIzUKwL0dxiqFZiuBAHrBfxtcfZ+5cr+C9SxxWAV5PQIE9RVV+WgIlKfIC2CA82e4xR
4jcep0zkaM2tcZmbij3JLnbS/XJQfrtV/v2xX45lPYbDkYZ87PTFiaJzLHDJ6GZoV7M5a/lNxv0s
9XQOyltm6fjmnX/+3t+VPQDnGgxHeE/yZ8/x11YtBnFhpLUBXFGeI2Uf4Ohvw97o6n09MMv4DamX
xf8SOagKGGdDfPvkUXx50h39sVX3cCgIppYjJMwI7YKrHN2L0lmLFhzQPg2VvsIpr4Z9V+6zySJg
gdW5R9vOnFt0esWp4q2B0EaAi3YfSERhOuOAInU2dOsMe39r17cL4bEikh2XEMzSXDiDJ2bOjTwn
kzQPV1F7j8QLOcSD593wBE4YFWK/nTuBdhrVZR2fR+UVJ0pcy+EBFqRMOgYQpL8mJpuU2FbcFeIG
Z1PfODKoUDvsnheRxLh9pah2Kx7wp0tLhPbzHkgOyBuUhKKEUY9/EOoX4qjMbZPYVC4kcujqcjT3
TchvzkthzhDXwvZOc1rd8aWDWtgiOhGANMtOQJPKfT0eIP4QyEOmeo+fMKcpQ9SK2sLRirk4YPJz
VhXcE53sRd527pP+kV184gRNVDnLXAMimZWD7RmOXyxpp4RkFStH7KvJw8WENi3PifyCIUeQHgrj
DOevzl8NXPz6ZZnvDH+TvDdP0n01rkydlC2+wWwko0TaFuq90n2kRBlIXuzUb0o2Ny0MOB4tHBfC
tS/uG6yPNbBQHC/69nWUg20Ehacu35PgtfXPrnxK/FPG5EY33zPwiER6ct1q5uOCbshXVxmQDvJ0
r66xr5trBm+whQA5sLuXKAKH6TY0JKxlCZjHXROd1fpE2u3PK+abQRrENQjzMOYNQ2ba8e9elWhI
ml2fJcOMbpo+YBIlw6ecawRBYPsPp2H8ZXP6bD6+nA//fOSXzSnsFfx+RIvzcFxHKaSvSlp1zDJ9
POS6cx9uhWqT4TShLQyMVrv60lobWJhesB+mZz3lbB49DNtkVG5+uCaIhpzMtyHbxQEOE/WJXGUL
8jDO7g2mJGHzrtCxRr8wbH+9cV/2ukgkgDMtTJY+ykt/HioOq9SAk1Hs+3qBC7po/PKszO92G1pT
A8iOJhIN4L/PyhvktI9imVTWGQgCfK1Zuh7EVfqgPU+RvJVT+3OJIVtjC8J+eK1e8bMVV4id0mru
0+WT7J48DMUWiyMmBkM3Y7hQtXYJeExY5C4nouHeW2gnf6lzn/f1WQK5gNsis/HM/EO/sfYCEqd6
KayT+9I2PvLH8A7W7YN+r12HP5pjEJG3I6h7gT5KzGbYX+QHzfa33X16Lu6be4YjTCGJXkJSGOL6
0PwyzfmGiczbzLQODAeOivi1wTZr8uRkkQIAmpaIGX2MXzmqxb63cQuvvCVOA9PhG3Am/7KOvik9
+GTOWgZrfPDn0O2vo0f2FTnpyoHSY9wL0ZXyExtIF6/d+CnHxlQOPhKmlYN8K7L0NNmcCEQBuvTJ
ZPdtph0B7v3Pl/Q5uvrPOjPpWqkDpoHDl6WdKnVajBGX1EbYHus3nAbsICCKAwKXj4eIwWlclx2j
4YTJlOJj4OwTtUYSRALMYF0kfn9QkGbVJJKCPGS4oivqTXXrhWL8sbpbQHiJiWx0IsRpNLUt9XSO
UydGFOQ/JGurGFda+pFm6aIqgG/k8YYxC3mG8h4gsTMQ9hmeu9Ky/uz64lIxs0PS4S7bHVX5vZVF
MhphuHi/zEbU75YRA56JHw1fndbu32Xk+5mSZaqbH3yznxdA+zlrwopgCg/09GmBTrU7SFX1UXjj
3lQYh5F/qnl2KHLwetkh6xjsGclSAHmr3iNjnbjuqVNCx+/GfZrr85Sg7xCUqfbwbQkZ6OF+UyUX
VPZuYTrI7s0MX82QvAQskBp1plCjWAnwIl4MJi3/qCLSpDMrgvGXBfJNgSRNNJZJtMR3N74UyLqr
uEpdqBDNhr3mvwYDxnLuXPJtRUKeijumevn5Jfxm2Kxxp+GZcsIwWvtU6fy1LkhFskRgWzSjxgWL
2Y3yjDUIwrsLu2UPfDO+yBQR4j7T/hSAfwKe4GK50aNfKsNv1ED/XseXb64JqTUIMtcBilLOoMbD
XwxJT/swntHMhi/pUblTMd13bQEbbELk3lFL8kMj/egI9kWvUAg2Gwmu1N3bLzfpm3Jd0uGQE3sH
pqUoX97IDoaRWUoTs6emWSgM2woHO0P6EgsnAANQchjUGNIn/4eG6Z8P/tKaulZt1lLAByeltCo8
/0xjv2rDeB75+zbHeyhw+nyDIy+WJWQG4nYcdsuwClZFOZ5rPF5UX/tl2/p2DzcUFiZJnjCdPokO
f70xAWPNGCw+P8zTIFir7bXENKuF9CN0lzSHhFBc8vZl/ssjmJ7/183y70+dmvi/PlXRKiEjHJuM
lXLjq7eokBZdtI7EDaacYrikn53VNNkmpWYOJcha6y0a7HIZeh8KTky/wSPTjf/P5TBxkngrJORG
Xx5Mg0GYERQisfR4lntn2BiIdMvul5ktTKNvPgc4c2oSmaKBbn752mmVFb0GJyfCnTULqq1i4ou3
DohAskWtoyL27bQ7p61yDBtpZ6yt7MKoUIWgrsaYvgu70hcdSXBPWSDfTSdMQmCsDGrduu3cjPBW
hPswbaJ5Bcucn7qCjb4kbugEiOHcuOMZm+8TBrkW9o7Cg08XAUIqdcxRg5uSaBT05xpOwJhifZIx
AG3Hg0JYjEZ4TuNts+oKJyWIdhM8k8XuoSrYyXrLwUHPLirvPFpomtlvW/Eu89ZCBHA7H9Mt80xj
vFRV52g4OI1VvtDbcB6my6h+CaljsjyfVZXjpekyy+r7VhLXJZSXRZrPR5wO7mgH0Bep1BcMsogs
hD7Kf4xzAD1+Uf8Dz4Yfkzcev1Mhoo6H9zoQ8cFxzPEEDSjOwUUH6W2QBIotTs5+8kiScREsWOpM
7BJ37YnaPJzSig1H50x2i00YW0DO8ArwFPEULN+NHAOANtoS2uyM9XVCcqYjJfThVhv0d73T4pZe
FYNd4x0KeGqRd6cTdQuBSSmuftRQCwrbobZj4irbNiac5CNU2YkjHTzoXA7xHN2mzBGvi+Q1jL2j
oIOWMsQ7nrLovQ+AIY+HxkBBrDBUzCtIvm6WnFqPKrIaf7PB+G5lgGpIhom8lzHLl7q7SEolx6M0
5xi+RNFHCGhWZGfhtypB+m5DAKuZCklYiMx//10ZeSSPSq6xArkfUwHVAZKr+BhOuJtPt5nRn4wM
VMtMWjXMv1sG+DnJIOBUbkZ1XcYLDeAl+nXI8rn2v+wNwFQ44eI0CAv0Kz2yk8M+FWM5O8TTLKly
IB0p93Cnrx4aK1KDZyTWzeVldxXelR3NkY71DnwmIUVIxXYdqd2pC/wHQzzhXcpK8BwRHjsJ3/FM
IHUPvTq2ddeK3hemup23tiaDEWNAjDtchAr+FdEdRyfNdYEKK7B1aM44AJMdpNgTT4qYYOIv8J9I
bJX+EZ9CGf8bmzGAyh5WrEB6B4B+jewRHMcXI6QmCZx5CQdP2rpr7WDuWFTlU3wvOCkUAHJcCic5
m2vlrnp21+mbta9nyb5+u8vfQglPDyZKJjdiFthP+sycveh/oDtD/i9uyAX5E6AniAZDOpVNsoyW
+UrD9+EFggGHavvRC4ODz3GqVY6ieOvBw9xEbR9VDyqPCIhKUCPL12CKTWKIGK4acxkiyqmGaMJE
M+MhBDWmtpuetshm00ZLL3xhEjDmDJ5de2h+k56j5/vvts10C/wL5qiCUuPL3Cnxkqqo5Y7TqiLm
GQGVl9Nruc3Zz47oX2LhVZkS6cdLAjItkLmBnyMjP39dajH5BLSn8ZINOMF7AJ6W9gfOgkK1r1UY
xvSrqUKLhxwWGVB4fla8x7A7jdY5MIlBE0jRxAS2kvYqXUwl9OtCHtjNvD1n2UtDpt3ADKM4ymir
kyqboFRKiOxGKaFghzIW+6y/NrA3z1bf2kV9I4PXyl+mL9EaS49hvXWL+ynwFUvFdzasHvlDwqoC
rgKrsjAqY1vq4Cu2eN1xEFMgodJSqbG74SONBkwf7cHdco4bmPfKPnSKDkImBY4yhRBS5Ln6iX6M
Hf7UDk9xwSwJx0wjmOwakHkj0QSZm3fxaZj0FFq41JLB5o3N9Ibwog9Q/hBvXTcmfurMGGMmMtef
QLZp76WsISqzmUfg9wJKy5RdYtqP21QiPYyb3BFXK2DBqGOLiq7cNVycOdQZ/Ook8RapfimhPLb1
PkMIDWGGR0hgjWPyT1cD/9lBzRlmbH16uBEqCPxk0ZX7FJIGjc4cT9SFL1uT7wBed6RtcFgnH361
79C9lDkxKHVGIhmuLd7CaImYcwJYJi1pCYNX3zXBJuRgSM1kqeGz5WXZQUqaXQRhyDeurUh+Ttu+
QclaSKWIDbdFxKatI6SXZezBkY8GIOfhQIeTYRj9iPLNHht2IyIJQlQJUbHwBrDCnpkOHIMKnlg6
7gu+ROKRk0OvGEdMDRkYuhJjxFRc9yMx7leh2AzFpS2X3tA5pZpsTRzDuvKqQ0Rq23buJdkpg0DT
JBohm71tTRnug7tKVZZl92KyLPsIkoWwtjCN6Y4yYYYNHvuCMEugmyaYoNdwGbF4QnF0bkBWjFg9
WvhzAT6DuOAuMp3O2rDUDPQ9QrWrKIr8MXLSyieZ474nUGhwSVMsdvjIhbq3kYWWEJtZot2VnbvD
xGFOb9WW1wJeoOvlWDK28yTrV26mnHGkJpTeOMuBvHaZrPrNzfVM3ttNa/JWQ72DyhfFV5GE22ld
lGWwoibgHxQLlUylfTfcZELYU1vhkuKweUtiBEAx9iemey/nEK3Y9BOCZqY3K+AflNLbdPUkAT+E
ClWFAsMT/zEWdUr+WXPL8E0tw7nCqCDWXiaDrgR5g95Ms/tNzh4gMSVsfI9SKdu5/F1K8ptaZLsU
j78quhqU7JVvN0OPNoB6XboajD6yzt/y58qJLKu6S6E7IxW1+yl33n0IW3/ZKBSN0SxzFzGk7poC
PJz2Gyw8BP824GWRcfd6XmQvwCAqPPQJ9NqSOKxkqw9EJubLottHSJESFsvUL8Q8jF46BUNy6Brz
oEyvT4AMyEWDovEgiHnQM3vwcGvkPaBQCcezNMZLxV+T9THzTmqMgLVcEOub27rU0ZENKA6Bflse
2ejjfv0Mv3+W68zaodBGHt6tg7GYyMveePN6mJlqskzjYaViQTvmtJeycK8yKQljf9FKpB01wq4e
9k3EcsMjQGvX0wktui+NvhfJGAGD10bxKpF5YrH71OpL2+kwj05+PTixl2zySc3NyKEgZ3xCNwMT
E2+BarmKybtr5oqobjGnY+gEIAZ9VEvmhhqsw+IX/0XpG7qc9s+R9KWHlZQmL1W1z0hAN3DmXvjN
Csb9ZDw6TZycnL0zXPVY5uEBXWmGU+dwxgnszk+55gAFiPoixALaelIJ240hOb9k3pPo3w9HSdyZ
F6LeE1pOd+klB7efNyOR8G8dBUiq3lXjUa3vovbN7V9kb1Nl6kbKHNd9FaaHJWIcoCQzayAzpIJu
/ifMHz0J4jGCmW6DKXOg37n6SjZCkMoLk84wx1nKm+8Kqv1mV7sOTQMRczrOVSJy7idfQn25rIAI
QmesKIUJtiPflgnHvNe2Rv0quE4NZaxZaPlmjI6xN2/CP9ghoDfIn6LKaT/C8Vhmt4CkkPjRDBeE
KFXmKhccLKN1hQyDdCvhLyHiqj0n0Bxj/SwFiiHK/SFidCkG+KX7mE9fhTDeWtDGM/dh0DA1Ya2S
F20mSFXfREJChbXUnD19U+JKbnWI4P1ThWy1xOoAxZjkP/7SRUOF/a4yMWjeVQah7GxfhvsS/Ygq
Z7wG9bt79V5jSOIyDAKQMbvAbQofctw0ZThJCCmoTKcfKEJRimKYpj5ijFv/aaqZyuD5UXbaI1z3
Ntw1G+NdvZGsw98hkpF9QHug0oz/0E/NmnNy0I79yb8m9/JKfxIwl7+P5sqLnk2GBhDBQwcPVvok
grYY3pzbd+XePEj3yjMlrbEDRRCQD67TtU5Cw6t2THf1LjgQKTGFdzO95PC2jQf3Sj4swljlaGKo
vWDN862u5geXHL/HJB6yo2zSh/JEjqdDgP1MeCacxRkceYNhnmbNmkczxn4sWHkr2R5sJCMzAt+X
5oGFMgsxlZueysRgnlUfeQcYM8PYhGYahyeBs+sPXG3plD5Pikjzknzol+Cj2hi7fA5dbcEevcUi
HbFl/05rfualF47tjtm/9ZyeFByuDuUacv7aXQ6OuSzX3VLZBk68EB2N2+9YRw4MCTcTazbYW3y3
ttUTgJS5D165KxLK3TUXiP2zaYub/lk+d2fkpgftIeCefVgYSH8kr8ZzuhaOynN0x9E7hTCg8L3r
d1j5rZkRyCsAxC5fZjNz2S/UTbrG+yJ8iEixwhrsJDrQE1fKluS2AzXTDuO7JSaHGYaFwewOt6t5
uBBmBq3N9SGxsf6C72SjOL7vn6JNdgk26bGs9wZxm8YiXaDfkR5cc56/NAxdmd45KRbW47blSjCS
m08/B2eyBez2wJprHSXDA+PIP9pOf/RWwUp8Le6QWGAHuLO4hBHzOWluzXKM/6IDJkLY9k1N1vis
wgaeyXb8YG76ebvjPj26G7zlVsaC76VvVNvgthazN8+ZzCws/vQ2mvElwkV4DO+xZFu5G4I1X6xs
eucfibi0va22a4/d5SjuvW1OuTbppRcZ3162qxnuZPUK65n4BZfpOf8/x3vvsd5J83ROhNHqDYu1
XbRN7lQEH+UJgjgVXPlCKuxj8yqjyBWX7EF8ofHzL2TLcbZAVbLM+DfcTbFJzu02XeRUTogLZzWZ
XviLE7YJhosNIiLQfgt0TVM3NnYRrUos2Pu5Oa5UAM0P6513jntSPGaOcQx3k8gX5Xy+UVB56HY3
iyo7eYqe+pOxTp/99aM3Jw3KltYK97PCdzLc9QtgYK4Hk8c7cUP883TvZ6Qu2dK8u7wpiwBnQPZd
3mn8xmx8ClbpnFWIa6SPYSEvM46MzVlHMveEkyAi8EN8j5hrj9r3AYnvOT52y+7mncunyh6fx7V/
TPD3U57qrXnS3pJVeO/y2Hp82p68c7X3j+3CQg5Dniwnxop6jVlM/VbMddBen/rWzi5AGWlkw98r
YHyfGRbyny1CkltDyNMsfC9PoMN32irZK08WTq5bf6GfzFN2K27g1AaC3Kfq0nXOcKPWpGId37Ib
WVer4ipgUYPz4EpZEWn9ZkxnuS3VM7QylBlxNf3AUE/9o+3lY3cKOb7e+KVGnRpiAgkHOrzKdiEE
vIUYB9azfhIbMRIqLszI8E4B5c0PwTXdoqYhHsS9z7fFziQ3WrXdZ42YEZ4l/qC1bb3yL47cpG4v
HELZwdaHkhEmHPOr5GL+kQ7xdnjO/Ln+3L+mB/9QPkYP3QNyMfGN6TkB38hRcuycOhzl8wMfh2vf
+KE+S3fiPVB6+gFpcfyIH9Hqn/qN/AyBC687KGt4YnA4BFwno1cB8hr6+2aGoaD8LloQDmc0v0g1
cRG0YANCpqLAG2aWaePPj78fGqEBJtCzb9myOwljlBtRD7Qg4DecCiLwMTEaTAdM5MrtnfTIxMMx
9uOSNuMkHlH3t4w+6uVozKnwZMGGwlZadjcuurk6Yji66FOqg0sH8xpGBrL+1IFIrWFLhVEn7wGF
BvSrmfgU/Ukz9lvq5ekXQbqKp+IkYyTJOSSuuWbpEUv9e06p4r5/HT/CV4TV6/EwHjAStCiuXcqY
mVXYjF4ZuTUPIvJoRI4irm8EcszMP9gOGoajoGGlt2TZYMZZ828zmJihX8RjXCcImyWRngTsYWbu
DnpCjSQQsHbN4OopWbdL9n0B4gSercksPWDGiGu9iKPTzPjATZ/nEOLOPKvHmfbhv4IaMt/gfnI9
5avwyORQXjBOqtbeBV8lnla0m9YKDgdPRKf6p/CYO9UuWEpP0V6zzdVkTzhsE6RRK54H+qUQmbvx
Vj+Rls7kZ8sawDXxivVo+Nxceju9A5XmqZavFTcuxwJSukNHNWvm6hHbzXV6nx8TB6+QVb1FDb+m
4zZs8yG4mQ/6KbCLTbRBdIidQ3UrLvQlPX4T2bUqZsKdt3MfsC+FgKGGM8xfC1o8greQrQ1UcOSi
w3ucU1JmdF+z6mK+1G/qCWNTRAH91ofuZkv7ZK2cJWNOUmgQOGLtTPGulo0alFvH28O7HG69P0Rv
M+522bQ+BmnWljPmhfMemWZLcO6suTefcOmPr5NtOox36UO/99Z4NwKrJy/aR8vYblaeub08jOJB
oZFnhwaVOBGlt9C3003clE/MoelO+Iq8BfWbzkawhT/hMWxAwJ3PaghEz95OOfMP149EWrCtBjNp
Mz5qj/iW6ggxTHxhnF6fsWxgMaclpBRbwNtWmqRt1RucHIO3pCLbAJoGzttTj+HNvWPylO7HD/2o
z0/Ktt0max0lw+dH+8TQk060T/w5dCTyw1TcC2eJMufFJco4hP0YwDWCIoqgjQYJnJg5Bbo/EZqk
uDbhOFSLlhgeOApM2BlK584wUDBPGrPkY/J0344XgnP0xtYKpvizrl163AimCi54DZnaM1pEF5nO
NX5WXoa35o1BhIHM70m8Cy9ohb18bi7SPfQiXDbqyPkob8N9da++Ae5eu6PyWDzwfqeIFO0YPqv7
aXnwPrBmeShcEBPJ+3zPlrIiwYSUYe2leYszG9cABg/61eIlKBfjO96qzErvq611r++NZ/fcbatN
euoX4nbYEsBxCu5UbdY+Zx/azju3K3OHsUS2JBhcWoOKjH9cx1DgYc08gYEzUg38fmd4q9McxOih
PfaIaUsoSzs5hnsY3lTC4Vp5T2Xc0WyBwA9ytd5lSk+2JwIvVHpYeFd2jNwZrHvq3SHtkuwIjE2s
tl3jc8wLmkARIuF8ll6hu2VvhDTnNboZJzYc8e7nbkKZRvn/GXQbeDgizEHY/Gk49Rcmp9ddIZU6
Y6iGkyJAJC/qEBncY+5BQpPHY+WRLuMZiKrScZNz72t4doMereFhOFqnOVKU3pt05hP8EcjhShHM
EwJkj+Efrfw07U3Li0EcfUQOT2NJZ2aMnbtExE5k5i+0g29sqMDzdFlHPDjRQ79+GzMWuygtmNkW
yZzy3Ect6zKWBOOd64aTK68mCuFxbsZ2bh2EcckcUsHsPfkF8/sGPwGLV2SIi5aikCzATf/rpgqS
K5QZ9krQ2REiL3PhIvTXKvsFb/9uQA3ir5sYv2Fw8Any/vUpSomrpVwA4jIm7fNkVXPeDVp3bOVJ
jHDpYTiYxsvP78t3XIOJZvD/PvQLNIQqKjDJGINzdE8sY2xdAvEqoC5PvGwZRMuI+gJqYKlp9jBu
xZAeYHwguXTp/UZE/gTsv7y50xPm/momsRTyly7Y68ehkLwKMb61Z/DIxFvEKkpsUA8TkSYGptOo
II/TGW4Aa1bhvBK6ueFjWkt6BXUSE08kZExz8PsNCP5McdJPVmajbPwCOfep1vt1ByqltNdpjjS0
zMi1YucO49Krx5VESAgg5s/39xtEbHIUxNof8gngwxfQIe5Ko2zHaTkCCzRniCOmdEP60OUbBs0/
f9Z3z1JB78DDnGR5PNZ/X1PXikQlawU+zD0V0p4hcNKqW2QeBNnhj3xx42w7pC9KddGJrJ+Y1B3D
PJ3piFZ3zs8X8/nNvj5OZEaiAvUOu9JPrPCvt1lXoD8FfCIFKc1XsY5NeN3k40KqGtgvcyPZykQ3
BHnDs/TXkvmSrEfqdMudvNG1RUQnPzSm03ZLSQ85kJnTDFG/dFUdFmP/2+V+s8RJnrFUg63GnJxl
/713XieRs1sJ6SF2yant4N0WM51JSoQxk7dQg3xxlKM/vGJGup80IWWYLLsqdmJgaTmOVh7OSKDP
qX7yEqK91IuWvXHmlz2G91Bhfr6538GZKta3pj6R5cEzv6yVEjbdoJU8aRIVVrUn3gk0G3mqPUK7
6gjmFI0GVD3cSObVpSgTa7yVqRxq0pibcwBNasIDiL/terjEePtm/SWTLUeNkaCwNAxwkNHCJjSj
PVX+oHiaIO0oFhdaBdDuEztS0ecHw3HiHsVZvSuxcyzys06quus9Zm6x4D0XcAwc88e2156RLug9
NCBUXde0VO5xjlklofE84T86EAH6rxkMhKef79N3vBjMjE24IFjGiOyr/z5VwbeCQcgLJmsmGwOs
MXYPUpfmPEdUSO2wH5GVlmwWYGs/f/Q3mznULU2fxCuodb+SUUqLLLqwbtMDwU74tfZ464oDw2sT
PeE5Cxnp/PJdPw+hLwuO+aGBNs6Y5Jhfz8quSvKayM3kIArZVkE23Vmg6wiwWgS1YGJKw8dXNSCc
67RpirNjtCXzpkFJIeneuRi1eRM0jledwRWhx8sLOE1pYB3HBpMwbtzIVCvv4NXcpqf28+36Dp1V
Aec5ZKcoIuPr3pXKeZ2UYZEcTDRX5LhFKxXxVIA21+4/QxSgdfM98Joo8znhLZDO4Jx7AGfCCouK
+Cn9oDXAtbbjf8Z5K9rhMPWIDY2s7pjQ0LpVR4qAttb1vUfF35zK9sHLfnns31UsfA8EFSa7MESI
Lxt+G/eRr5VVcgggcY7+GrE4RtkxZRUkKAmqJNsbsKNN7DPUHoPS3bAVAvoaSMWKzzTWu0y4zc93
93+5KsMQ8WJWoK5/obW2CD9zYUiTQzuEq1bYjxlzd6kHCqGoN8K5xIYaoRafQBODTINBMJ2okifF
EdQxqxhWeLqefr4oY7oV/3lhYaVAtVUIn/q6ieUuMVNeE6UHUdzjOYR2fkKAfeMy0Z8KK8THaFx/
yoFSQlzLG1sX0TgEYIPbiQwy5Y6ptX7KJKazWLU05INOGKxaQtsWx1U0EqiQ0S7xx/Qi3Ij11SSI
cYIGYyFeTpyUrt7n5U1vomWTpcvcP1e+ukj0SwtSXID8qcYfsevWRLJr4aNKckYLlAZ8HsIBTXsI
wHicpNcJEJysjaCqur0N+WzMlhPkBXHazRNQ2T0xb6gePiaypgVO5xfXiSM2rSKtRkSYnVsmKz/f
3W8KDwzBeP9MzrMp3OffnU9CaqrnpZYchhhiiRrPNWYooNUJx/BYdBtsCn7+wE+h0H8eJ4pfCEC4
DcAo//cT+1qVG79i/ymQSomBh6O45Qg487iwp4SOgqO7+d6FckTCqQV0VgPhEXM8lOTf+E7fbb60
DbxVikw9+am5+qv20CJBESSrS6Z63QX353HV6QYEGDBQ7259+Mt3/9xb//Pd6bd4iVlg2tdiJ07k
2h8MVn3Jcy1HukjiXTK+dwYsH4oI6uCCSRKLSiX50cgWUXEt9D+jrs47l0OS2iaHphkQf+cx7oMj
88vD+W6tURRi2EAsu4zS69+Hk44uRU0UJoc6ulY+Y7r8RiHmWbcIEgaac8kYlpPey6JWQbgNFWkJ
9v7zRXzHJ8Yx7f9fxJc3pCtqQy6sCOhpPHnyRuW+5O1Ggx4KMyaSqDBkfzUkkFqYsBnKeoRVdxA7
NskSL1TYz0RHQ4Vvh1UH8Ig778IFM2ffmFKzTIgQgfHwyyV/A83hB6DKWA9oMkfrl2XUmWNRdr7/
uZ1Txi806+I35Sd734OCYqTqAjwRwbexhO3lI+9NbpRLUz8xPchkvBOCdyuE1CS8YJDj5Je0z9Y/
X+Tn6/z17fv7IrV/H25ZcOoboxofJG9qT0PmYFW6gf0hIbgK77AZwkW8vXrT0Gnx82dPjL6fPvpL
gZV5QWxWphEfdCVAYQeel+8nH40Jz4cD+/OHqd8wb3EcQ1aOVbfFzy9vcSRrSqQGVjIJr0D+dMJm
9FlxzgtH1ubAyh3kVDysmFDbsjmH0wKvNRRsqV0QxOyDCZJ+9dE9hwbrco6xANPHkUEgSdJkFMoL
tcXszcF4QWeA2iLrXvjaHB5p3f2yOePH/N19mwQmWI5jKWN9YUp2YjJgBk4VNqlMrYnpMIT7JNh7
1SXWb0qrPE88MytmVktqQoT4ueNMkgu7VG5R6kzqdB0ObhW2dMCvrGbZzw8J6tHJWq4ITYfGY6o9
mGXt09qaln0B6dLPGPOX54G63geToXGuR7iLtwjTIRcOLUy2WSu9D5qFNcTEjmudrngnZXEnJDni
jMTbhyzGQntGmwJYcxcPqC6NracTjGxKs0z072SQ/2EehvOO8M80Rt+vtVvTe06G1xob4or0qOKY
MuHmr0Y4hqk2Ukmh+yPBsRrPIR7IfU4AQMyv8VtIvUXrkfT43NHbpzhcGeOCGbNhTDShGT4KWET9
D2Pnsdw4lm3RL0IEvJmSAOhEK68JIlNSwnuPr38LNekUUyG+7q6qzqosEQQurjln77XlDNsooK20
31jVPTKHHMtSuZX6PwgIVCKOYiJtlymActjCqUMLSsgdMHzjG0U4DjZixx73RPuzgb9Kq/yojW7a
uKiaaL/j+5xmquW9PGyKtMchuoGhWAvkI0Nvw3vXQ1PkXJsy6jVwM6S1QABAGINMZUjONRJrv1MR
/WpnH9cjVV8yZuXoTeD3z+ck2RzWXR9vwwrAjVb/tnwExsuhJuveR+rDKTnY6pRfIQr2BiNaOrHX
kGN+aggTtv4VxIUrBvmOAtWKmp8dN2wwUbLkquwSa7Cj1g52gUtuOxXc3kfuF1tTQ0dl6bD6zhpr
YwWdoE6Se79lr5qcRX1aw3Rxe6y4Ft/EwgQumTO9AUDTeKdpyH563K4B3qOsI2mbsOmKc2GdVx8q
FdjRwtSrfsy6TkEqOC+O4SpgUzaGvTOLEn0D4mNoNyB8pCJzZ60ihUZiVYNl84tNmBFi+YY6mXEn
S20/KjAPKc8PQ2j73aqj0mMIH4A3WCXH8iz5RFNUKw9BKxLAhmJksyeE62SRhy4njxTA4Ub9p92i
QQOQQZroQ1T7WfyVGv77CBikzybsqGDQ2JQkxCw2um0J3VoKJptwgI0HaBBcJuemUwpQcP7kYTWz
K2PkXQomJynwkW0uORgpBnhsjwK/f2yLxoHCwooKfLd9VcInA9kfrh46Y3s21VkubXOyVdP0HLJr
ZdcpBduZ7xgh9sfvNKWHDJiRTySccVLrX3m9G/Z1c190e2g+QWPPCX6GLQz0xzmMz2azgMmsC4PP
tApnufVyCtnrCYmTGdkhEv+MWvcrMaUHNWvAz5uMWMEVhehOKZJVMdS/5bQ8gT9bd5K6E8v+Vxem
kBPYmSQku/FjMBihojLg3P08rX9XKtJIZKLGK1H2owjzdf0KylaL+1RND8o98oYWkiQ36m16SVAX
NMiYMUJIyyh0xWw5XUqEPbMqenZKivCVm1naw52/taeTvqmka6JMLJYiAncHq/v1qvpIbqZJHjgz
mY+69joW6b3OpWArwWEUhGcdPNBcRyw51d0+EH/78TP4VSUdhglWuVohskYozbBjs0SKLYJUUqFx
D6bNsAy8V9SIrOd1uh/ynpbljc3idz0Ejb0sZQSIAHMF7+s3jySh6AOrTYiAcqYP4R4rrJW6JjOB
5BTVqsfdF7qK6faqrYc2AX/THzpzEHhE+uK4r+tFriDBpNUNhcouTAcaI++HoswBGuTbAST/eQSZ
32wM5rBf3A3kVwMbvBpBg5rHPCwhOVQvITB5OtfnnqlkkdzXny3y4VeBTNd6QZw4f0ZjiaCq+TAo
cKFtItLpnhhcLGOPJBmijktZC5GlCMssdGXDCWNH1Wz+N+xqF3Zze5pAw7TIBRe0Hmm2eRfaQSoz
CKgfRK9v6l38AEJkbjEiL6Llqy9ATrYnKbPVZ/bXqgEQdpmLtjWDAZBtRdICyvqezr0+2X7pZGcP
wQ+BeMJr+vzznZK1+eFd7dg0XjGyUKlIw6i+erhDxrGwaZP0IPeXuiQChiht4yMUwLPGrTtM7B1J
W8JiHlYES/IHue+0zMxlKnRImuh5dcJWJRhcYg3qwEWIffCSg+fDY9QWHz37GYySyszBNVytpwT5
OZUJ1Wa6wAdzoq+s0G1rIKFxBO3ppDaPE7oGM4PaAjxzwDBa4+xPtrEYIu8717N+IexI3B4dpcnd
NJKCBa/NIm3HRdYU6xItXBQC3KSrCRN1wPekrVu1Xk9B9lALMsZq3S6Uz5L1puY3CCIrnkWdAzNa
WSa75t4Q+53cJzvJbNcqoN2SsRuI2CKoCeCemu1VI5RUj1aygiI74wQZbytdcaP47CFNzuN5mTEj
eSMo/jYj1dUHw2DkDSjUyAl1fQn0NcvuYRoSppkRIchCCzptmVYJdHS2c0N4bGMCkLrPSdwDbswR
ows9NIuPMXpi5Z9wImj+OaJS2vVk+pivlZEf+kk4kXWyndo/msGAzGrUk9Oqjx4JiG8r6ufz4mZ1
m9loGwnxr56z1JiNe9a5tqGhiWW5npX5Ae9FEG44I7f4lOr8ktZvMI5bCoBDRNBb+cmM07BmY/e7
J61BxHk8UKTJ1uxFZksj6zIOLS3Rl4X82oyP89JdFLRdOaIh7Al8pJwoeuk64Ne18tSZvVHzOUFL
M1QS+8yUjsgeVIroOOXKMSaYpLsERrBWsz3/HO7hI6MqJHK12BvsXqYIqCAyeHqRQfcm1kTUsy5L
hbYAFQc/pndmYPbc/8wTcT+ar5bK0TJYYRB1TaVwrXA/11zmSkRTeutqxz8r66XKLtOAeGOdBAHQ
gtKvE46lpd8ZPP1Pk/V+tixxrGL6FXsTKMebaJ2bmKeO1BhjV05abo8pD2Dc2D1Sy2pNEKaZTrTH
3iArkz5aFeCKmgw27iUyC9HEjOH6eeLOKu+6DJ66tnHHNQKwn9/87957jXKICbGCV/+6IK3prd4U
XZkcvGnPYjKXg/AwlNasrLmxgHy7dmlUGUE4kW4kG1cH0knOqpwKCKdCGiWBU6B5SpOtONHzwueH
P9Y/j0R51sKrGd3ywn7TyNG02acOfpS1y5xrQ3/Vfopcw/vDa3vQirM3rUINJvNJsG4ER31TXvv7
U645AZGWThm92oTa5VlqcUo2+7B8K8heYS8m3opj+vbZwSXCH6LN6/J1c6rttRpZfHKgKUqHhz06
BwgqxbV+o9H93QfpIvU7GQiSSOzW15tn+XU/dRofxMvGFJz5b5N+lssjr/nPo/EbMDD3769Puhoi
UhdZEmYvhmO8BeHVU3Q2ObmMwmZ2PhUrdj1RtxKJLmablSDYQimuyG8Jcb3UVUIt3UXWzQjO77YR
f1/UVTUjnSAZBkaRHAa0k8Uxqldeu1cqQIV30y/TcOcuyM/34dYNn//5X6NV0K06HXXGEbtqI3kj
6k8oVhzLOBX8/EHflES/3O+rISQAsEs1hfsNoNcOAtsL1hhY5oarEey9+t5rb1SGvus58ImUNoAY
zLuNq/2zl/pDP0YJLyKzAGWpKhk5cK4kIlimXUbzHYsAD7Vt46UE706Wlh3qPg6H+FI7U7N//v7f
laeZFtAX0AMB2/MPkLLx2kC1rPgw1xsj7F0QEAXdR/jzAK2ZYzUNS9NflSKaA2ix0PmFfkvf9OfL
IKf0m/3XX9dxXcMK6kioVCNkc4288K4/j6KDEktzTSYRgv5s6xR8Jo9etcyp2/2ZFb6YqVBOPcYX
g3PPn/EpeBlmtf0lf0p/qeeBhZM6hI02iyRItpYfhWonL8lGszkVO7pTO942OZonc5ZvP0Uf6VZe
hjt/1x7ax15HWXIIwlVN7jWBEn5m55eMRNEtxY0RVxK4pcWshP4YM9ujkYDWLHB6eYUXQXhJL3gV
pwAn6BIza6Auw2QdmGtReRCGXYQ5oyU2wg7EQ47ObnL8ZG1y3WiI47tocod6bSGfrV1RPldlttJX
nGg7Y12MbodIGnfsh4fRz3eCxSDRIF6I66Cyp343hypwhvcX+XP5PLGGvgo2G4alaLebxCES+qju
mqW2zPm7lm1eBLd0qNYskYitMAQQuqQtxm1BHI5yTMK5kDi9GMf0qd8mm5EoZpmK3Lv6hJI9+aC7
fm/s8IEdE7fe8xwIyLINt7rTV5qLkJHcxbG3aTn+YivtP6jvPYEY9rCOz7GD3nOTI13HCLkcXIok
K3PbbY5s+Z3Jbh3o+gsJVTaBw671Irynl2AZ2W9UNxbhuj6EO22nZIvmOXIVuz1kbuoYa+TDq+go
rRFG76B43U2bet/uqyNy6zXGpldU0NK6/iREPlt0BH4aC+uQrdUjEkTHWhJbBEfRwRG2OIWbExzE
JSlfGzRg/JfSwWL+NaJYW9pSfhM3yGAtIugbhOMDo5DN3THfGvgBEI+7wrK2hb3/4FO826OD9D9y
fhhhRiZbcFvH/swxcI6ggMVgl9kS6zDqyYYrymycNbpdrdOVR2BUtzMO5d5b6XxIyR0Ylu+n30Rd
OhSUN8l9cwy57gdpURynXbqf1tOa4AFEDYiUQirslIHB+vd31ZN5pAL+pL9479OWr+uUd/EpOChn
qEryPRvqfJuf0YLjG+PuYJQG2++j/G5+e+RZkeS0IbrXEZzysX6sKLysY2ewk2WyJ5JyoWL/wF+x
0FZg3VwTefzw0G2iB83tNpkrEhAwudmGRrW9ezrOuW0L6haL/BA6uh2uzI1xwILmiLax1Df5Cp/z
WhjtfFhVHmHXi/qVQmbwjHI8T2gCLcDPHyvBIfaWVMWB9PruF0w1FNUMsvrdutCaREvQf7avGaJ4
+STe9+/JH+UinogDcUTS26Szcm5foj86PfFxYZ5IzHoYY1fiMpKnbB1/kgVs/TLv+xfpkD1jeJdG
W2MvzCQExhrC5q8ItnxoR5g5jF1Zr6mcxcTrSOcB78Y8oYdrE0uN+iGHFGuIhYvuVN+Z6Q8NORRu
xEHjPSUmNbVl29rINtUaSgPxXY3GlJzoxtH1Vagfk+RJ4oTDkQt1NgK3CMl0wGtmdPU6TnGPNPZE
LoaMy/dgTCuhuyv1jT7dyf1JHZ+w1YbQuFGwpuNTqjh+u4C+HZ0n2WVV8V9KzEIQJlCrvdYnuKvl
qVthYfNf6NhSbaMs0VGShO6HOUxFTrvoz1QHUZRJrz9P+//trq9P3TQG5yhkBdDW9WKY6BTb0IfF
BwPNa7XI7vQtfid33I+PNZRpTtIwB16LnbGXzuGddfaO+Z2xR41JuprJCDIcZOI2+WJOs6yW2lNu
B84cAYaiVXfy9bglz2EtrsZtz1+DvXmwXrMzylbhI/7981eR5j3gT19lbpn9vWXpLa3TRr4KcN2w
dnV07H54RhY1n5Pnppg+N/So1WEWnUVb0dQSZnpjo/odaoLl/H839HqnmpmTrGVcxdxpbQeO9NW0
kiBEVwqSUJydCX70JlmJrOe9t5lPqyzrBsbRiVfH5w0SVfyQpLzcuD3f7iH/urCrjW1MBGdJeFV8
mPfP1spqNkOI9IMUxvENzz0KPbo2NzZ33+4iOeqIRAPAt7juUk6j4Pv5xM1gm4XOjxMWyBQG+M0P
+i8v7Z+HT0lSMcn1JqX+ar8qqb0yQmGLD4VdOv1WP0cPeP5/xbv8bO2KV8nGuvYwPSh3yjOTzu/g
nuIA0PaVvNFW0SHc5C/vp3Clb4p1a88rdO6WR3Pn7eQ1pOYT8c5u7FLFXzHnbb1Legzvs0fxd7Kv
bwXDfXeA4zvMiGiqYCh2vo5icgIMqbAAHivNKvN+Kdp7I/zSRE6smzx4LvJzbt7hWA09gB6Wx/H1
iFBBcaz+V4OJ5ucx8510SwOXopOjZKL91eZu4V+vFLICrwtqgJJBAXo4g6CgmwsN/5hSRnYae44y
C5sGVObRxaA+rvjJXYltCcqRQEROeKlSOwuoEfEuaijZc5KNOllDMJvbXWEtKUk5JcBFGVWY0t3K
ev12p89tRMMDdpsaw9XZIpkaaaplMi5zGYQ2TKy91Cx75iALWPVnmT5TvTH7ZWmsDWk7o4P85E1H
zj15t5KziVz9ZnZCv4k4khhYcjqujnCTbhV+OfMe8adGyrKHrjh3ie36jwzDiGzNhM2/Y6KOQ5DL
/wk3o7YgxQyVvIc06gW0dc06yzaDsYyxkxCF/KPMw7VBunlW2SW7vQ1/0gQXR+sg3/GjotHViTVj
vya4aW/zc2pCqvw9lMsSbVKBo5uMT2SRKPLxLrIkno1N7EZ78ZA60ZFXpPqd/U6exQ+adWiEJJw6
nALFpZUDJ1jKH/WMVVlSD0S+Z2FE+VAs4JlHi98XAKifnSktBJf+dWU8ynTLoMwAs/gAwsIOR7cN
uLHYcWHVPsN8oYfCGi1kNn07fmQnLgm4LBAtOVLpVrM82k6TOV1KbZbD2TgUz+pD4RDM2S/CTzZN
+ql/1Yhebn911PEkm7gR0VVjV5MYiQvlQASXd5TrJbShjqhWGIZx4AQiddp5E1Gqn9p0NIedlq0g
bBfJGrK0mbpKZse+jVEsCrdULQtyq/jhy5B5Jl9b4Q4/sUhGWLnCjNICSsBydDNi+huxhwYhVCGC
h2g/Zrmvr2Hfln1VK/DuVDp0xYNU7uX2Tg7XnXosxkvrbbvpGHOCaLT7MLkxhX/bBLMMoraJaBBl
2PVfP9wTRSNoA/IUJ7JRFTyBR6F5gBm2CNtLA6/FxPOY15gYp2MEMkvYxCTm4sWUnULbxtVLEd/T
gBcI1W2VP1CgMG+Utxp135xdCaRnppphqoQvXtXWmD6aqNExC8T+Xi4Mcoo68gZNqKrsStDgIHSh
hMOknx4bleMHub1y9LtSyRojDcVqQqeMBSf3eztDaCiRbj5+js2fG7PpN6UOTvikhKMUAQN3fZV1
E1mZVXs4NMmeDhgmZsmbA34E17qSYIHHTiuFbLlMb0EgTUYqsflkkkgUmIB8RTYsM9Z3k9UcxDyi
ZHj7uhmM7N1PUwswmnK3sArGUyPdT9L9jYv/ZncFU1ia+XX8B5TW12EwkuKZjsFEZ71FplCC9rXD
iy941EhYpNKVK6GYQ8eNeHsAsZNMbjjRz4dzAIjF1C8dKmctnHamzuY2QoSjn2ZV4o2r/HeTQ5MN
kxFzLMpq+TpWVcpqRZ2aEhFxKy20noIcjt2ESp2s9kvVh6CP2yx1emyAlbeZw30QPhOQkQ+Do/kw
Z7oT5RgMVPQ8ZOnGcqrOc/zXTQrp7OScgSnFACUpV++x740K8A7kfwoSVoPEc3o0hTEn+DxWY0xG
IN0buARaumSHTJkezNIYbXpBXBrm9MQeaqoqZw7LrNuHoERhBBpPFdD3I/MwsYgRPLSbzIoWWPaZ
YFNLpoQxJnNSAtyb/RFWsHYdWR0Y8Ww+kaplWOQKbcZ1U1UJH8jHQhs1GeIuoqNx69H8O4KYQpjC
6ISCu9KNq29ftIImto0SH2rrNHYYTRHIFeiFmrglHmk5kf7RyZ9GqxFX2q/yeKbwkcrULMr+vaPB
HcYgoSP28BCTrGorox31B2hgVOq9CAUuKPoUeUrZUyTB3gdxWypxDox44Tj9W/jcn6ngUUAWc2hK
4slKTSISZZrWCl0mlD+OXqV3ocSGHIStvNVQw8ZvHgR1iZ256INMqqhrkP4k+fp/23vKjNtcJ704
fYxABbKBkNp0nebBovB/m5XiVC9x+pkiWJIwoTaoIur8Ex74tsmwC85LVUPaHlSaMsruJSrnk7wt
rddEQ50PVaguAd8MIMwSBQuyUe3j6qOfnKbtSfyhzoCn1l+LESWSUH3RNYya8X4cwaXRCO8wAHr1
KlQY6YJ310r5H8HUdr2Vvob+peJUbQgnucG+IkurwqpJDoOHWtRSu/AbahrADtNabRdyznubBMWj
3Edo6ZQjyVWOiNgNbGZ2SMf6t5qlCxkzskp2cDF37jLFTfAgR9JZy7ISRqS2MmFhSCGWYlmnu6JL
D2JS34lwVRLyxj1rGSjF5TnLjCffmlZN1ZS2MHcm47U8Ra4si08Cps5JMReRpn8i3F74KNXzVNhU
8nl+s2OE2AwMrborY3St0eBAOTqPKo0ro9sYWQ9OTENlE5xJosV1siv7eDVgNRFa664d3vV0emrC
/NDpshN75rYZoO14n6JCkI4J9z535kehwgbT6Jx3ZK2kw1uhTRsP+XAdR5s8pzIp3dVguQYvsM+R
elCH91HdhfgrFDyicRJv50H880v1jfDw6zt1dVqAlSRKAdazg1qz6Spi/z2rB3fQvHvD857V9jPq
S9camf/QzyA8XiVxCgzeKt1Qo3stfKhI0pIWqsY04EngkQZ6S3SJsdCslta1dye8lUZ7F8n505RZ
jKkB2ifmZjMGQwJ5K+i7hcLbW5g06sPYe7HU5D6KRTsNmYAlCloRdvCfv/U3qma+tcUqhJ9UpGY+
rwJ/HUvqMJ0iMWjjg5Ue6yZc68hJ8SLS60KKgiWIgjQkpwqItfSQDKELj368F/N5yJx72s9Tty/k
558vSvtmesPbwgaE2Y092vX0phZCYRnwdw/y3Dt/rIxNAm7GL4vNpP6GHFap78p7oPyhgM0oXmQy
3l2MSnrnO2XQAR/wiEVj+z+N6xn0l5olqsXp2Kr+Pp/dwIT/1h4dglI/NVQJiLyZcKGVxV6AxmBB
3MupxuTTejZy0FmcxWqdgDsyQZ2VBYRUPdP1cGI0uHPxo0VCE7cgwRs4COVCoZGWRpYrwtm5id/U
/9344GCDGKiA+7VM8T/px1/PqzO8TNCzKTr4JqZyvbbOxugmFD+Ige/XXrLFCMNSPOebabhm5bRl
D/GGL0KlarPpJm8tRYXTPQseQhrTA+cn2mgCV6YUy4tYIQhWuteGyzgkx0hFeaTL/iKj61BN4iaf
6K9ngPBCuOXawlSnY9ISm6Jz4vSpyfk9fftXq22OY/biy9lRZE3RlPxS++NSRWAtE+pSsSIrwWpC
suntqrr+rVh/SiaUXsekpAIQGAMac9Skk2jYmPyLAWlexmubV1SaSOUtg83Po+2/nKGvW4nZfowb
l0OBpJvXRwIER1ZteOinfY5x87gxh8rVmq3W8DBbGgEUbhGv5/pJb3FLGa/sIXkBTCrX4ZJigRiL
kHSflZLtEUiSJFt14AnEct81EdCE1Y3L/WcEgD5GqT4z9SVir64bxd40mEKbDA1Weqh3zUsg3SUU
UimyghJIQeRZI3Th6k0KA7spgmVtgMZFe1CwU540Fss+cEadjTxO2fGOk0gYRG42HTLANzj2VPqw
GvKpFuW+bBb2jav/pyYzXz1J53jFaT8b1yqu0Ooys+eMs59STF1YvSQzsP0cdbHtUR9Voz9x/BQD
K4mEGVl4VEHYGaOtc8iN/Y8kL1lYOSmnCHQFJkV4OxxIRbTi49S6PmtvkV5mYm/S3Ljyuab3ZZSA
xhc5tNHmJISRktLXiTLKxVTsQwHhqfEBv3ORFi9Tcvn57vzrZfzvQ+DCA2WXdflawFHH4eR7nteA
Gz0n3aaQbTEzFv1wltGDitGvOXiyqu7AhN5aB/55LhInPvb5nI1l8KniVUlTzbIqNrMmOJg9B3jC
TQxm3EjPtuq0tcb3qffW9O1D7FwAZNBmmwXpW9MZNYREMao3LhPwm1ln7MlO1urrP/n0Huj5ZVbL
GtBeQ5ks9e5QA16+cc/+GzJfngx+HMkkpnTeDGvER359MnWk922GKecgGajZOAcq3b0J+GUsnjg7
LkC5L/r2EafBxlRfJoVuCccWhenQE61TbkgXk15ibUHNKDfepDlBR7TzYF6odS99ZNOqhOOLkNKW
Ik6WbZBrIq/3iUNFgYN2ynCDkujg1DrpdfJcDzDEQihDQXoyRulTqfVjiRqYOe/+0vXWqlZDVn0s
eY32OrCdrZW7kF/K4Bha1qYw1pYldC6TzgkRJcjCgX2EQImXhv4aqd2iZscwcrLVk7d50h0rx4DB
EojpQ8GgTExXN5Md8Whqv0mEO0N1e5Kt2vyxwncpib8xcO2QW/xuuvQUZ7otRp5NAfQxVil5ajEi
x0eBQm3+BLURn+Wb3HOGaNTHMVbY8Cn8lu2YAtFrA+wT0QuPHBU6XGTp2RqH5ZDfm9gNI+uh1F9l
AafMCjNG9Ci1OhlJwI0laamP5UZVLB4KC5iQlvSHcCJP1rqR4Y0hk8TcH1mWU0Vmi+iPU8mk77SI
2gL1hYU/RofCTFaCSEtn0taeT1w8cKl4MjZoyT7GvHZLXVpNXroO1JwdL8/FKOCVTq+KUl/wy8Fv
sZDaP1I513pIxiJJHwNcEFyaVptfJnAMlthfxvokZ0C7EqMn4LldNlkBKo1yIuLFDllbpyvE/8JE
rIqex32oBKCn9Z1mQgP3Wzco7rTxFcNgFwDt1Qo3iDO7QTZfRTfe3f8aS/+8AJahU5lFEQVa8+sL
gGuktPRC8A+oOifvQRAv5vhoYsNX71E5hqypRU9rLiKLXexeU324VMMIQBpLwsLiIZDZg4SPmoKw
NHxUqSFI1xLhZNxu/A77tHyOYn+n541rCvm9obXHJl4n1EmGaC+wR0AhV4PxSem/GjVISXpj60oN
EYDkS9N60FlJkvoNQpMUr4eCOMSNKJ78Ulq07XPPkVOVbyzp30xmuvTXDbmaEcwwEKaRM+RhKM9t
tRQ7J5vs2ZadOGgTf55/5pv7082fl+u/NmRiq8tymRn+vFfF3LMH/9BQdr4lppL/WX/mWe5/3+k6
71IQhFJqEotdysABcnZ9r2r5LMqvSjBieEgcg4Mb9tkZ9YthX/g9ilBSQge9izfdMYUltDZMUGVy
BtkQyaWWXkrYjvGNIuc3vcOvF3pV3WoDL5TaxvQPo+eIRXY/5quYajVZ17MsEO0pdWpLVO1JBVoF
BqqbZCCRN1aF/zZtPzwWXf76WPq27wH16lyFtIXNbcdW6wiUCnTKbFC9SwLOqjfjHPcMVbmAgwR4
xdvkgCdQ1+JqkfoHmAFARazPFH9Mzmn853EjfVNf+/JAr2o4QpVZ/vzH3GPVm4ssPCveitFawA0g
NHcGsGa3Oqrzz/zprlydcYegFwuhZ7AiRSuYlr29LpHzU24VPFPja16dcaMlikfXDo3ujS88P/if
Pvxqi0GkUVrULR9O54iz9BzssAynVTpsUODxdkK7CpHg46K88cHzs/7pg6/6RcbQVgFh5nyw78SI
2SHxB4iQ+42hHNXsESlelCFI+v94cr97a2U6xUzKMh7l//zxf80OMFgypm3N/08g19WAq8RPQ2S/
TSoAtACEgJ13wrsVe+mzYmpLUd+QZpLoN50u/06JROjoqojHRRVF/vr1ffCtsoAyXhWHhMCv8bHp
xiUJzcyPRg82D59U8djKVDATjbBof1n0xDJprImY5x9HbCGw9248lX+HA1dkUlvWIEIQZ3M1/uXU
8qOIw+jBKM4ajQUEy3M2SR6+eQO5T5zbCd/o1U0y3BiI/5aOv37w1UsgdNi20iIuDiY+MDQV8R8k
isB6bny/fxcG8E648uEdGSSeXleoVaNNsMlF2UGDC9puI1rewk7FSKK+hd6a2OoIiTszS7tSI7dT
nz3GQk9H8EYX/BvmEkyUOdMK8I1MGf9qJqx9xdO1GNh3Q8lVIkEXNQ9cV/wtw1s3oCeRXidRJryA
zmDIvIPBFI9CUJm7AAH/vNRggUjkB8g3EiSVmRDTxm/4CGbfeyU8oKA1hc+RBOja65dzINMs/CfT
rByy3WjE9oij88a9/XfuRPdt0oqmgyJzZp/v/V+vVTT5CrsXRdhjmM07HCVStSBQAVtg1TSkIpjz
2LlZfPlG0Gwi9pxpZbJFE1y7GrKmNEwNPkxhD+lJggA3cE4Nq/4QFulqAitI6jZVEFumKDSIjzgw
Ss5FExo0RnlePdRm/2CY0ABuHE3/W/u/THAcG6W5ET7fC5WL+3o7goQQc1NPmn2a0deU7SbzVkTW
OENd2z15qyE94IqdV2TqgLRWNY7crnrwch8PJwTSHqIqjgp1WsneZ1BQ4zEWGbbGiL1cY7wJ5n2t
gmZ/KVWqcWg9OKZo47md7gsOJ4HSOxnWDEP27ZFgiarRNx22bB7eOglowAXnwkL8pbWrtltX3mNT
0jiIXJXoDFStAU2SgMzEjoKKIO8Gq78zhr0QqKc8rZwq/VXqtxAF/wye+W6pYBJmhgtn3avdoVA0
fSQAKthbFHiambApsBjRl6iGdm2BzVXeRfiEJNLrhA+aw4vUf4p0eAw8UN7eFO+H8ncpbBUqEz8P
a+M/F+RfD5I9kMosL4n4JGXJVK9debVUtVaZquE5MFdZ8bBTkxV5IyPcJPJhJ/xETgWjGX+FiOWI
KsiyIUMWRVygXybz0RyOnXpJcWf5wZ6UGaZRNd54pCE84JkPPkBKj1CspqUfry1p4VHl5nRLHCic
4caGQswJrbC2KYPEXFuqEzVONbkY6ob8tZzDJDbx+BZ5VPdWJYLBbCVOdE73I2RWEWvER2zsEAvr
xg6+XZwfyj+TtzXKc1Y+jMk91jGvuYjWYUSuoe1y/UWp9ihxdO9gDfcjomHrMBh4bvdof6lByN4h
LYhCPfpgRb1TQIlL59/aKYxfwRmARwjbVNo03apSnyqiOFGgoo7pFzVwbJGsnmX1YiX4+0AF0gC0
cZI1FVQgkg03/MZa2zW+g85GjTbEr/CdTSK1wJWDXEYfGIZuJtn6OP/73EkltMfPeg8zlbecclQH
w56d2i7FPZ2t6xbHFVmhy4kXRHD6i7flF3DKEU68ZqqD+sQzDxkMXP3CDQVWF0q8Iy7PwCA0tFnJ
1CPKPVY0T9p7zV3gPXoywrLf2IvzQ/ReJ1srfOQI148b71PIj12zrnQnNVxP2vCBanzfGJuS1BlA
6uURvPc8Mmq7rJYA2AkRGrNlK2HscsTIwZCU+xyD1k2xos/RyAQvLlX60M/zuAGphD8yXefBS0bb
WTlb4SVNV/Lsrrurxl39S8VuhbhTWZXZejCwU58r4WIIXBhNR7UA2rQPBad7kYDQeGgZKmFL2Ko0
7FQY4SHSpIVGLhOu/4ruu0ODWMZ7YS1UepF/gpRzqBvJi0laSB/ywRJ3HdmPiNyMraiuffEu1UG0
PWjhKS+cZNhO+WMqr8lmSx7i0QlkoMUbUqcNcxMC9BZWg3Kf8d2azvHzTVpshGiXZxvrFf2g5Lum
tdasu6xwBeBdkS2+KS9Sh6GM0WCP9S9ZxkG+1qq9mKy9YZ+hc8kQuZxEqjBdDI423eWBG4MZ9/ip
cE/XWPIFtK806JIlxSTbBO8eIhLcV61dU9mobJzkHR4wSgpi9eyrG1KhRe45Ql8yn4SLmG/F4b1u
Dhms9cCtEf5WdAAJ7AV7uZkAtjxkH2OxU/NVp9hFf5JUTtRobgjfcyTJmUxXUTYUdDHerQ2MbtEK
+p/2PNN6pJ3vb+NuXWtLSV31dNWEtZWvO28exV14FKN3mvuSsBPJf85e9GDdcrVj8ybVz6H80lhn
K3kwkISn7zTB1PJi6Svwg0Pwe5JPir+TAXmZ60Q8WG6k/prqHZKasl9L5NMJzQ6sY1A5ie40k8vl
ST2ZNJREHjLs390J3RXcIrIsVMVlH8KPsmQby0HQbfuLGfIo2QnOud+6tNP9dTpuR/x9/Z/YgiW1
igTbFUJXglNNgBDRcP1KfuwngAYLDZALv0lqnnmmNVLRiVYb2Vt2kq7q97QnNOctkM5quc6sE328
HI3T4EzpqkTj3+8CmSYXU9TWq9a1SGj1qpwOqnyn/x9h57EkybJd11+hYR7G0IJGchAqtarKkpOw
kqEztMqv54oGB6+z27oAs4cGcG+n8nA/fs7ea5MpgZrAXInFi1E+ipfDJG879l7cHfEqqL2rtsHw
ghU0DNb1ZT/lL1cJhvJnqnqhuZBUnz9El0V0N2xB/fL3irVrAXZQHMTTU+NJbBkxMfEulvj0gb1G
ZATIpSzdXFPAWF5WeaQAcVVMLVtsPLlbBHg2cgi0PHXlSzXdZ+QrXBYtQkOGCHYtha6qQFQPB7hr
cK+Beuf8z778ADRotzyWenGKi/Oov1zEN1ODgS0spOqeRdQgtK28VPH5IkmGJQk90InmWRXpPiQu
x/Qn0Z8+GT/rmR83TGnWlAFGNBPJLeHJMJ6N4Q2ZO/ZilVmTvsimtXkhdQf53iFPz7m+60COyrvR
clLdGwa/r/dmuGHmeIl3QfJAXg9S9FWKv7tGMxnXu6A+xYqnjHb4YVR8Fq+OToPsBO1Gyt8L6zQI
L9Vl18EeHtonWeLorrZRvVUFN1J2FbdfMtBEt8p9sfWG1uMPl4vH09kQMaB7GrTqloQ1r5+8SvCV
wTWXACnEgtmPd0k8jN1W6ZMRrdHgYAvLfPOjz5ZFPD/dprZQ+mWoIiJbDsGLfHk281O2RsjeidvO
wMhD/O/RFFDXA8Qk8aMV7mMNUBNoocGyNbPkzH6dEAb15WMhb9vmbmz2Iw8pUXryg9wcTOPNtHah
SAsZFJDh0nzmR0Y9FotuBI6MA+s6M9ThtxuSXyYbEnmUYccGaCn3Uvk2BOdAXVrafdsfcmOXVXex
sWghcpCCTfqL11iLITiwlq6XhRRjHVvKuT9JbszJwkphwjIBvl5bqh8F+zre5elbnXGLWhPD2rR0
vlal6YA/jz9DheRHL8vXgrzuaX4WaFO2efiqBr4UnbRq36206NnI1xKeh4mbmLHJrXel8ZV0mVw8
47rEwIwLnfcFsDp4EltHeetku5TXwWYw7Rnek22Q91PGdKU3MqK4/HCL+9UnuqnITGRmXJpVnVxk
46abpdcmaXOqFZ/GZpXyAdKFOK4j0WVlRusLOTZX8ns8ojw5p9RDW6xlxeuGJwHuTeeE3YL4SWLm
skMBlLF11GkPaKVIXrNye1Fd4lVQnfQuctHSnTbmUwP75iN8oiCjBdt7ncScgfECKIJ9L+7pWVWL
bNu8x7X9ie6LBJSq8qYToORmw2OU5z/0UW87y3M9+tunv7k7dnBztak1AWFk62TL1SEUiaafI9WT
dtm8ZtsuXV2ycy1A7wAQ7qs4/rTFNDihV4DJRrwjOEV4n4l3zMvFlAHdipCCeWFdXHnwYTQmEzcp
m+0haR6uu6tjdG/h8bIeOZuGs4JOe/a76Ztax6W2i5UlKzA+/rvsltSbLs3//5iMv2bnhkVU3u/3
Jy1Tq6lQ+JENaUtYlIGAx08FHneOXC98t2oP61ZOrtlSPoJiGf1IchsSmdg5VevedMbrca61mF2r
PlYxC8+U+kTmArorfvR4oShLKCaeUKzS8iGrn1LKEAKgEHmDEGjXmb5o12HOmNvlgARuWYZIHFw4
q73CvdGXcNHVi7Zci4wEIz/GnwZaR3LK7tjg7awW+rF7rUme2LZIaWHEjI/tE7MwpqLyzG+wRwUk
2WuHy59/W8AkQUyb2zXr65uBYE3AfYIg2GAY1C/og8SSNz5ox0n9uhZbIfWmwC2Ooo8oKLuToh3O
+hjsGJSGdz7kK+TNgOKBf3mvDTbhVYG6yE0fyQD0TqRNuBVUGr92ai41rDmKZzyMDBQI8zsl5qaF
usFIhQxLzi12rvGhRiRs2sZjIDjZ9EPnh7YLv+QfjzOSQbiJtJ74r99/6aINTLGujPhkyQ4KbyUC
zmkXmPI4dZmaf1UNtiQgpB4DflrC3Zv2TuzB9QkXGkUPkxQV2AOihoKhGLPZLSyfgaxblXuL04O7
FWbPV6stmssdl+hqDbciTDdt6UkWImcfzoiI2LP3qi+uyFJCIBgGRIoSgTHSC7zTuYZDVi3Z8q+0
UC4gmbVI2AIzB5mqzk4AgF6xY73fRZ2DUy+3+55N2WlqgCfw+z0E6WW9qvIFc6i5bIeTgqqh8SfS
byI3B99LpJrDHL2WcaL9cpPy2gopcrR2bEwEm/BufApfq0ciBHWEhW4kuxhXMwJMSB8dOLdQICPG
YZBHJJh9wQJJLYGonYX3NCMx0bDN3kStIRWI+hxUFRAzjn/Cwxz+aWS29OFVL31QttY9fyx//QhX
BoK74Vt/jTfVt/JBbyJ64ZZHgt5ZWU7f6nd8F79hW+UbQ5nIH8wED4SbEukRUCj41K7FGjyc6WWy
A2zVVF2N0vyLNDTe0yshIkQfhLI7vdDqqAQY/oAZAJ/AhnCQpyb8Z+execdclOhroT1nT6IpPvoG
hlOmrEQsz5dknkMcUIQDz1UQBLoy94sLrgMQBC5yUqafAsxa+Mr0oWBAID41v2DICN84/5jICG/D
c7Rh7DinS5QLwiLnoAzsG4+kzRefdCKEByCpkjOdeYchaxHr6henLiHbimZXn8bgxrIbckhrXiI6
RJ+I0NRYwW/5Per5kujZ0i6wZTF7C9wm8Wnk9z00YHheNjOYQSKSxBMxFLDN3QEowcNZUtiR5ARP
OiUCcK4fmAbSHCkgmdULkZKG04u0jvfgYwTz0PtpQVEA9gonMtWQNi5ilOCtq3wSlFDPZiyC0p2L
ZZd7vH6VSQaQe9Ht+cgOaDVRUzgBNouGcOD5u5djVBsw/p35JeP6kTcKfnra0rUKoejOKBi7wWfA
WCJxxi+geTIJKFCeO9dKvOCynAqX57l5R/QCwI5cqkPqkxeCaXjTPqjvFk684Z24hgpJIld87uaI
w7DWmWQF+XyZuD8RntqXd4r+xDHI7rhXn/lnAHigpbqo1lIUPdAo2c7EJttG/lVxKhFKMqk2+xxk
VuLCAVWYt03bMGXu6haCk1szaRD/IST0sfcKbdEaXjOtdF/5js81jkDSfTF6tCDi3PQCQMUmjUKy
iLC44hsGJznDZ+eCk1TA//of//P//u+P8X+FX/RhsiksLv/j0uWEi1/a5v/81y9JxH9ug0DqRULU
oZGKIk6aW/m8CJBGul6S/FDC3C2vgt/0biU+69RhxojIWez2cY73CItBxorOOstNQQQFCA5UGjt9
BlV+W0y+Mh0US13OKrApak5tVwCn/J4FCZXZM1h5bjjNBHhIIg4PvSuWZcUgUpPZQLeN+WQyeBKi
XQa/sYG8JBJIlieOMsZzZPZKqQlh+s7qcDFTVMh3df79Ldza9GGGz98CLfpZSE1k8E11E12yqrCq
MD8MI88m0VBGDNwq5RRG5dikzKWawMn7tUnTZuDyrTWi/++3cHscze9AEVGezV0/3sTNO5DGuL1M
Ou/ASLkMb6XWA7/FV9u1z3LldcpPffN5tHH7uysKH1XRyAiX1ZvXu6pDkwytlB1SQq2HHCxkle0U
TpasmbbR5aFMz0FH3l+CAHDcRSyHAZzXNP5AVrltpM/fPPYHzBvA4JhpmzfTKJ0EYaRWUX64jIIr
NIk3cuZfkmw76gu9O2kT7E/pzte7dzHPERrq0KkeZjEbNwn00OSThiC+fnpXN43hX++KKp9vh6eC
5uxNcdBZSZibWZAd4uuKqHVn6EwXoA3X2wg9ei9xbUGP+qP26m/rEOESvwbYXlDOtz7FEgKdWHMl
PMyZDgrWAokdriTZiq1ZI/ynzhw9ML0o4lRo7nPp4d+L8HYS/etzowIGyw5+Bqjz7fhA6Sva9GF2
kIyHvjozoa21dn7lnswsHuJK2Gjd6YcXvRlF//eLMhVjGSLa+mP8F19zyxDTOD+ECk0HMLb7qn0X
nTlf53HWcuFuu0xvl+g+K3/4vH956CT9P175Zv5XmGNupRMP3WwzK74YuYfyppdXYXkY9AUf9t+f
9G8vZ6DMMfCpMDK65e10Wp13Zc2qKjKXb5eXq4VNCXXrytVvUXeHf78cX+CfDznaQUmUkBcwgDRu
plSpqaWSlePjKF0qoYU1B2Q+F53fwS+Ijpijrs9NQePWpXoDURFijlhMp7QhuJPjD1GOW6or84tG
zUubchq6lydiYwHJT3OtUlmPCI2Fd2bGQkUjSQLjQ37tGaW/7knDc9a48fiWWxv9saIuEpE3HJDo
2Zj9iWPUiSN4HIXMrgihepsavyShq7OJuYUANH0O7WtbrMAOolEW1IV57FvK3TeiTUK2IgDxbjFJ
CDUOGH3KvRi9VWible8o3EFh98P+JIheFS6t8e7S7KP0FF2OOojpXf8e5u9U3mm/Sygen8igHU/5
5UAR0GKCvG83YbpgcqgVHhVsJZAdv4QVagAtOlL9kC0Hd9WRILBULpqQXF9Wl0NmPRW9p2FXpADl
Kj6H5sbgb0AGLvWX6Ak455VoGpLF7uRz1t7NbWPE6rqrjasLPulB3jNGUJ+FN3VFQWqJ3nQoaAGJ
iz5dlsmaf5i/fnCbI+lqQD7vxHpxWWvXdarMxUKjbuEctOPaDJzEmi+MxnAqrndp/oyMGwUsKZIU
jN5zXc+3gAwt97SzkoVcrKRDikz4epR8GVt351mucO4m7D+HAafocA+4gLEJTjr6ucUhWpEtUbgE
BCS6k5trwb2X9fV04nZAo4LuxATRBj4reJqm3fTF9goOLXUm7bVI/DheMfpAWLAoDrMI6WEWS2uQ
WsBulO2LmtFYXIa9T8weDBiFEZRNKvdGnLaPxI3U0F7oFgeSA1KdOI02XRBXVn5AF1R8muqB6IUk
RZNY/oZTpkee6VgvcP8ufD89ZZcB/nkD8w3qlPTA7GPbW3vtm5k0VauxyttjXq6taBvQdd3H+g+3
TfNGaDBvcfSGGHQyapShot+cJ5XemLUuTsmJvAucSYD5aNkC2nF7oJrVRl5Yz9SD9fNk3BNlfOWO
YcKLaHYrLlPN4Na0g/ZTuBYRDcb9aSQfCxtosAUiWCWLHCroQOekdpRdIDtgWFQuR17+3L+PBc8d
Fxb3Uvvter7w1/B7qG5WLPYaTI6nP7Wg/4o1FAm+l2jJiIxSeR5IzWcN0GX1rmSyzfBmmb6byY5+
u8PAEREknuN96AKf7iW/T7yi2euJUwWu1Pywj/1l21T4BokWUsjAUfSbEX851W0kIY86Weai/Yz8
6rIdXPBFRDuSnfrvPfNv9chvL3YzEsbHmCGtNMJTOFGS7AknSeVFLq/r1bQ3idmc3ssc3rpvvQqq
Lz93xl3HlfGL3/WHN/KXJTPbcQxdZt3ga71pNyr1JayNeEhOwiZCenpGZ0r7X6SJ4E7QbbhMETu7
FgZbfBJwgL//++XNG03OvGJ/e/mb+rDHSaOHEfhbOgfaAfFrfY4+GVzSG1Ezm/+d0V9P4ictD+x0
UF5Fm8ufcNb3OZdLsjiw5nE3+C6PEDvS1xAhteQRgMDMhiuxNnxpMd0Jhk8IaXEVLyLTN/Zt7BO9
hLUN9xlGdxY2VmMq/vz5epfM1Fma0vVd/hlge14hDzAdlCo75BdcNhMQTJIfXl1enPZTxD3zFS1k
SZg2pjc2gdfLKwxIZtsmg5ALWI4fLhG3+e5/fGU3p21TSBBJrF+/mH5S8UmHC/oUjDif6e9dNE+w
yd+NT8FL+iAfSdJ74YAQj8NReSUH8n5cMDkUt/W6Ic1y2DLdfGbr4rNJg8229u+f9xao8sd7val8
miko9S7vkhMT7/Jo+ahjv/J1iKXtnhtP+5gs1aW5yU7cRtN37fzDq//RZmV1qcQrKGyItJXhrvze
fJumUcDUKiO3C71RA0+vA3vmqn1d0Y5CX67162CtgI9DimdhcwZUtaRxBSis3lVUMTL3gAnCFomW
3muarztMOcVGvqIq2fU1wel+xSKNH5TnMoZXr74w1Ros4EsPZImCshoDTjdmE9/mS8NRALCqP+pv
knDAH8b8EBC+0dwjAJFLX2c6le4yemSD5sTWY2N9D4YHMI4h+iCzq0rYgRsOFOZSw7qJHg0eChc8
Tbbo3vViPS3Bs2rlndLvAmHDeUwfpb58dNqjkq0hedSEDJaPwX1k3guPwRIKF/6WdYoE7LrtN3T0
MLO7SvnFxz+aL+z4dbrs+GbIxkFUXVbHQvOOxQq/Kvwza5mZNI84YnfJ0+CSF6o4MIlbTn0R32Z4
fcSASGuqceLpqzNeyScFuNQzpmJOLUOhKEGe/kRauHUWzosN1h5kUK56CtbC261MNaKIy1J4SoHc
kaobLjLh4WI9cPM0L/fIS+TygwYcXVVaCcpdK4SOMNYkqbwyRqPVaMTuvxfg39fff7yjm91tCoxr
Fwt5yJzzA5GB9CEwsLw63TenXEKChBd5oGAoH7D2+NlnoLnDeG6sLYNmuphhAms+s9WOytCtxoW5
ysC1jd5Y7Ce+8MuaBphM2zsmxxkgWuCTt3Ch5Dc9LfEEhXiCH27zt3la8zcMU53/mOuLORTw9+cp
x6IvS1UYnq7IXhJ0U/4Vwo4og5h+gV3QabYLgOsO7DV2ulpZGSGtywedua62U+LDtXxio1WJFUfg
QU2UXHc4a7M3YmOvy/67JSvYg15G82ZT9i+h9qqM/Q+7563p9tdH4OZLlhAiUCg9NwdvmmZTq6cS
917BMwJm/9DVjGBBsnvrA7gJTtK2PlQL3v+wx3gRxqv5h2tIog4WMT6X0TG0XcOk7AUvnOmU9Ufe
IwEKaB8YTkSDg4lyf0fT2tcrP3zMHsIfjsw/RmT8COS8QY+n0pMM9He//whK2F3NizpFJ0V4bWEb
XzNfJ4eXiORp2yQL8zOl12y59JovzabOd1zkLW3BlIb5/TQtuHO1MiWXZxXojpzghV1IiHzgL5z3
eJnGyWHiSSGdMSkR7bxyk8pnZq0TOW+ti3qhDVTOS1wtAgEFsjdOaya9dbIY+seIGU36g4T8L+cd
2zeXWTJaZh3krQ8uyo08GPLROiLWypkAyO6ASGkwMGlDvtn2lJqmm95d2jnD9RlrUJesIga9S2U/
Zu5Unq2HEQ4AziAVgsxzfmZqbW50ERDDhk6xEn5p3FGUpZw4l1b84QT8Y/5DTOBs4UPGyfQHmNHN
pC8vxrLMhtQ4VkDV6nf2oijbIthppqU4eu2qVZe9eVKGj4T2D7oBAAm2ekDwCeJR/xCghjDbCYCi
uPVO4X2qi/Gl7X54sFEI/3GFR10KeEMC3g6BS7zZqdSrUOtSHRrHi/Dag4U0zvIE9cxhm5/kNRXw
E4N+epbykvtVVD8TPkpfNmQyW50Aa7bmsuCcc6TAFfpjPi2mnls/94fksgr6ZUzCtQybhTMRq5W2
lJ5CT+d6+Kkz8rRJGYdspH2NMwGblzJh+CxUGdQE+d8Xkq/YHj70hFhvwhoYJ641Tz1LZIDvSy+i
VEXDwtxzYtVXi8u4DSQIAU77GC3jYJFMTn2qtDel9buWeBIbfGBtecVqqsAEkUk9756MJ2jCiMpS
0ZCZEI8bgF4sRBRmAe+OE+sJeTikhFDbVZZLtFamop16LdnXjleJp+9OOhgL2IM95AFx7sYzF7g6
0SbyhB9ahr8Emb83VPmZaBaCc6G0+SOkMwSzrKdY+Y5MhLkvjPpdpn83CiNdUJgovhiO3CmJE67v
ql1t2pG5BtFU5l5t7a+X7yjwgiWbVM0UfXhICR14K6m/iOOFMf1mbMveCxxdX+vBxoh/uJ3K8wXq
5q3DzqEppdJ3JvD45vRQxL4wWmNCu2Xjq38e4y2xbvL6ug2o43tUsefhJYr8hMqi2PIZqFGYxpOv
aL0YvcdpqawkeS/f0SA2Vv8+qf/2tf723m4uf3VVBGZOi/gYWTbS9GYpMcSmKB12tFvIp5E2wD8N
QlmcKLNlyAXxQ3Ag2HJws7VGkt8xRZ5DVwJfNpOjrbkouAAD+vcLl34TScGm8/b97/d863viKING
JAJCRhlOQIVxcxCUYqANfdLJR+odAVnQHlDA+EGRiTZd3aZY8W3pRUNp+FPS1B8aldtXvqmrTRgR
Q3Qd5CMjm3hvrlGrXuiqo0V6ar4y4FEmgiAUzWV6Ql7UYqy+ZLtOWMrC3VfphYhq0gMDFjuOXmpA
EJ8A1WpHfUY990ZqvbRuX8GqePT9juImdJXVQNSRskFM1btQzu65jZ2UVfDGxjOhRUDUqO0IHtef
6BLQWEBO8O9vmsrmb0tXtvBHK+RrocD5/cydlGvcCX0rH6u38viae9U6pjPVr0zlKeEVi8HTe0+O
4St9x/Ex6r9l2ifsemjaxW7FIPvCXHepbat3cSFFSOTngPjkJDJUXIgLq2Nc3W6Ndil/M8ZUEPKk
39mn+aidRdPRPUwbzGONbCM+IaqjVWgP6kldSPcDTTqAzztrKy+Y+9fHK343J/viRnxhWIokazOG
IJaJH3MiwQdwrJE255qvSDSUaUPckrVhAy2FjcAO2jA2C7vcyYbHMXyh1kb5JjrF6AdUeMnYMXNn
SsIAd/rQozmlnoHmFQKlUxGcw736RTzJi2Gy+w8RoSou+m3oFk/o2Jv6qaflmbjBooYzjEAUQI+N
cFB5ucKKPmP4ELzugCk5lD06bBn9RqnfTXOXSDsbdpv4w2Ozjh7iDiyv9qpXC4guuABiT+QFt/SI
4j08RdQP6pJpPxAT4EHFW9sj5vlqpjX2iClaE7TholAp4w/CSVNkJxQ8JBYVxtrolxW0ci+e7HzY
cv4hEuhgRbvTnunIYNyj4Q0cU17mTyWXJKfb6u8RojxxI7NRohDt/W4jfXJFdNk/0Cbr8z0sR1Dy
/O+VyIzubyuRx30e3RAHK93c/kdZ7Bs5VOSj1pGH5xqH5+icfaS7pmRcRa6cnWmrsHiHR4wF2q+a
CxOHNz1j9I5urPLTU8id0w6WMTPpUw6pFCwwKGMfO7F4SsO7lM+LWQgfRvnUhEsUDUA9IuRB2mJA
N2Vlpzm65qhvt/23/ly5pu6gMyAtDOT2g+DpJViSY/aUOxahv6+BW29KRuin1o4O40wQXVqUWYaN
FA1U45quN9GGxONptuITz8uuC2IlYuFKtCVc5YAyvqJIdQCaGwPXjPcmt6G9lSw9uqvLgfc5k9+r
cnPd0pR9CEk5acHH8HejNNLP+vWZLrzGQhiXtMw7Zvu1cuivqR1DeemAXr5c1UOMJfE9XODsbp7B
hCAQgF4oOUb8mPLPiOhyoGsxe0iv22l6h0gkHelr2qy4LSGs9UbQTz0QpqvduSL3sV9hvHYu+fj3
28DBADqWqxEh2S/17JRs4khGU7uMhI0crvr3fKEsDPJ8srsc2SJNVWNNupwgeYWxVVcyA36IzhI/
IdKpJVJAhGAPBsjoT+Q52nuh7udW1xJU714ACz25oLE8rPkWaW82Uu6F2cLAbvbDAKDxoYsPCKai
OT3awzFwH69DnpVt+xS4CjJwTDf0v0tymC5b8R7KxXZ8uLxmI522Y/mKaJhGQm34k+GN1SIkt6aE
TjOLb/nWUuHlZALwk3yaSfwr6lI/oDymjTkm5xHptQTGPF9Fy7I/TOoyaSAi7AcsO4aLnnErsK8Z
hounS2nuU5oOhSuJXqcdYUrWLQxwr0Rf4kuvkNO072Jl7KbP+XKsIdmu9tTU4aNmrMYch5A7Pl+e
pe6szIul++KF0QOiI3GpOkuDLrNz2QjKQ+ILaIfOQrKU1i/U3+fcL63HPH6JTjF+Aoc2tnKXuIiO
9ZV4KKV1YsxatqxaMCBqN1241jjzy6WEzHg9gvPuHqkdK76syG6AZnmV5jc6gUx0V5Z9fAyVVwEd
Ub4prU9C+NLLQlOJr9px+2TqpccOMJU28sSrk08u+iIFEw3cMdUbfPO+JWlwP44H8mnU5dSvIgh8
aQd6fICudiXtbtqXaucM4UeHsHr7pAt+VEDHelGR/gW2bhOtkyN+e75wCUF9BPv7wn5H+FTQPIfJ
nbwNAmQSfnIR6PuSxMcylhiKscYYmGXJIx1X2vcokeJ93CM9NNDuo5eCeJRvtMa0obvXOgk9DxK8
9eJNLGm4eOXlbthkw7IA4HlnVotUcBTOmRIgOrt7z1qL0HG1yn1DOCFd/fijBbxurzNnTf1SRp9t
e5CJu47hQBfZyYS3XqxT4dkyIVcqh7pfaZ9zDDoAHJmNpE+gwCuLSXxoi1NNDy3hAqEeK3VxqV5x
CAz2GD9OdNmMyABOA0TVGWuqfvLGOtWwFYqWQMAOtFE7/zt5qJ4I+GalSXh4l8LnOC5QzDQDopXP
UKpJYDqO1x4q9Cb6UsLlyFvlb32Jpzuh+amXNFdzN9XznDwDQhQgMz7Em5orF1spzgpBOiLT+J7e
MvcVN7Npfcn9MgflJbr1S71NOIjzpbDtmk1AlUyTht+SKUq6yXyEajysgjZXtHW3rx4YvbZLCSW3
4oLigPYWH8lIz31dcBXNRaf10PGcjGed3VM5ds3x32eZOjd///GJbkWwUSuZ/VCGpIHDNyqlrSR9
WRrTBvUuRvGIlUto1uO0v+B8UWklKsUZAWUZeeRyYdz2fFL9aF3QYWW2SvjgqD43fBrNemqG+zG9
h0Lnt2Oy7hpWML2YRSK9cRfKt/mngMhr2uaXlaJv0f/wiP77o/1F4KDp3HQYJpHGaqrGzY8lXqkV
62sgHQMkn9iavOGj2E6ZL271J6qwf7/a379IAKozrMHEkXnTYyiVUVaDji+yJx7uSu0iJlzy1vJ3
23rBt0R0bbqN0jfhULvMeCxhiZgOST16ttJF2nilB+RTz9HwJZ0i9ulA5CsJ5jOgMX9Sthm+LWmh
RgudrIQXLttnRVwwZq6zp0R76YwfPs5/Nxv+WBiIxPCXihrgoxuxTiRPednRBDs2LEJzFQZwM9kh
70n20KvHFt06eatg+YhgGtHekQp6xWTkY14rCW+EiWN1tmWtdZzQ9RozdCascXldVpcz9r842GPR
EZN1mt1X6jOeSpnZDeGakENXRLPivyN0bBVdn/m/i8QcNH7+qNyPbFpMoRrvKrv5MnicAO3c61+X
o6J+Ri+vmp/2btI6k8ckpgdZCbI8f5vG11o8Gi0VvF14esNcFPeZ3aP5pn6YnuhZaWgSB7/tUfit
pitXSyb+9iH1rk+B5qjtLnriPlV1M885GWlSotEcGNhcLztyZSuKe/VDCA8RNc/7VPK7WeMDIqpK
Qh2KEru+JxoVqzsxhraWkP+1G7SPYTvu5HZ/1U7RdGpfLSYaBGU0q26VdvjC4jcMQmg2TcdA4ksT
nXy0RUBbg0FwRsaYj0yB5pVwCseFvsWvsSOggXaVtMaOU0A2r1wNc/I6kQ6V5Cf76sp1LWVwYNjT
uYo8T+Lt2BUfJoHEwvdGycdhVIe+Ii3qclN1i1F/TrnEXi84OM/Cgzxuh/aIZ66rD2a47ZGOuFdp
UWE1JNyh3op2oa6kadE9/fvB+ltXDMQTcWM42TWR/uPv1z7yeOXiGrMQ2/wgajZjtmp3rZf1uDE1
f5hexy2mmLzYxsqcHOoLV9xoS0WkZ4dh1Z/aH54M6Ct/2TKluXUN4AEyv3VT/cuRmF31yZCOwiEJ
FuyFnXkfXDaUDVjQsICWPOAO1xTZw+Qnp2u8Bekdi29CV3w5hshPn2pOhOQgcvGrPYiDvXVXGmAB
7HHbxPf9mUcnfUz0pfaMb07DeCC7zfhWoXJ5i9Onaw32fMPQ6+rL9QfPo5yROzFtjOV4T0HLzVT9
NhKscF6k3+lrkn8uFPyE9zBlwaHtBm7Zoj7uSMbAj0pC9pbIj5qc4hbXji2GD+X1NS9eCu0Df4B6
JDIYW2zhxl8t4xKerbesfTdt/gpyer7YrWR2hOsxbtYVd29tt4oInET0/pUFrm5sL9ZJ0XYsXeHu
uiS2Dd/pEK+ZBQ9c3lHFd45Fuib1PobKw7hGYO0n7yJGSBSww6NSEwiDXe/OJOoI2QkZGztGqQOm
tmZE9oHFvNgSb3LF+mRNjmet0yNjgJnjtMJeYjEuz01yeQZmiyp16EYq6a/tNOErSjb6tCzlRzmB
EPRK70b7wJ6zhQtxrmmt4zp8asTPkpZGsxG6JXLcEFGrPQo4cvPnC23g/VX8Mrlrfo5EH8obZdX7
ly3hToXXh0vz8tN59vd1h6BsNrADQb7pf8iRLGslw4hjMTlW9QzWsksZnerOa34KElc+iwgX4q0S
eGV5VL5+wsjIyp+1wvwAzjgJUYPUeTt5EkYIdpEG+Fd+BYAFT8jgHMJ+QPTyBwD9AYX9I07BN6kn
5XmGrSSfwzfDPaT+OBlosFwxKB/VBwBUYfoJ37z76gDMXtzu6lgRUdN289bKbkX9eqwP+hcFNWI1
6SxhASQ4xh8/tRRjkZNTqzsTmsEP9UvZILmnNtId4O6jO/b27Jtgxuf0eNBrF0Qxr411gR4N5fBj
RwqsN5sR7tG/WsyH7PBEVBpgsuqhR1lQusUDq1ekHIVXmyBhttU39RubuIw7nQvLR3023mW6y/ns
8iH4Ga24CO83t6+lY6PJGY4CN4YnjBDNhzI54nPIIiKgpjvD9QPCSAwODE6k/xn/3bmd+cCNwMRy
6WAl5US/Bt41cxHIs4dfmGxzSHEnAUKW2tErY8om22lQ/gWbHHiu2ZTkXFuNb2WNq4HR8t3VU98R
h9EmguIVOy0q2rkdCjrO6SEx0/Xihwg863Um/H+Xj1zQTEdz8gO3isGwoy+uMyqtsK/rg/alvZH5
mwHKju3sO1213ri/Dl6F5j13cO5olTOObgz7GmS2d3nV3+sHXVlmu8hCR5Z4yMRyItYZQHLb4fWx
i024heyI4j2yuTLQFtU+r59BY3dXGqcORiQRjQgk6hfxR72P+WffhqeHoR2juxmJ84sp+B8AEbnq
jKGaOvEIxaytV2jL68abw+onW/usnjTdyy0XmXsNhyHzDbLJABHwFRL3jhrB7qgjATFQ19CG41ZP
3suerAYkq6ktv/cvwAYwtFtnLt7KWfcMFMU29LgQtw8VNZacRbmSdTgMNsSV4gGDTME8g+w8DBck
lr4HAO3PAadwPQ8AYbLx5+ydrUuBV8cex6oFONu5hH8DYYbXS1aW1EDthTtiz6lZ/AUKd9FXmuZs
rg2mObv5Zvm76WZFXKaeuNQrQ+uqZ8DUrN7LRD/NYUmwMHAg59YhprdAT4X1TFSGz8BpZ3JUMC+7
oxQo8DnzjH7kbKisU3EtdzRBPVyPFrMjFeQsTwWvwgHi0IqhT4EPJLuLX1gvV9wtNn5OlqOJWpRW
JePxJWWxfkKKgAP9q2JBRPZ9udBesmeWSf3RrNSPmlLLL1bZsh+Zv3n9uEQ6g56wcQKGRDAeaHV0
Xk/4quYEllvPnsz5/0WdF39LH9FqOMfHaav+P8rOY7dxpdvCT0SAOUyVc7BkS9aEcBKTmDOf/n70
GVy3umHhBw4OGh1MiSxW7b32CjT/Dxi+WK//VQj8uZzuSmQr9cl3jygufeJI2qEczkSSSEh+84eU
khjlSVQESx4CLFt2Q4/yme+LwSLwGe6D2LMXvW6FAIPg2u6J3iK3qHt1gqFPU/lE/1CcWVJ9FJl2
upn4K05MOvVD+ZVsnfLSPrNZFYxnvleDghXBmIx1llkIXeECk2cnrOxnMqAtrB0G9YlpYjL03bHH
I2LJh6Mz65lCu2VwscUX2TaGNCTqFezGwpr6or2nT9aZbJnImhfWnO27JupjYywzBOXEih2VCbYd
/HT2ffQrvBPRSmqBkob0A9WZUi1+Ua8oaJ61E9oq/c3yBvK168lt3sKeCy/Gs/mJkk6eM83xUcu2
45zWV+p3VopR9sDamAtvwpdIt68MDH/BEmRZWb1Ca4D8KTwyq215vzAvdEYW0X8Eu3A4W6QXV3hW
M5XnXkNuxJHZGJSXassszjIGdT2oQkhjPQuFgNKQJBQbkNwDQwzWlPjJwWzhHw7sF/2lODTvt222
ld/wJbCvmJzsvYv8ejsJz/h6r1YQqMwMBq+2x/5PotIhRWLQ7XMkPRe0Xu0hPqHt68Z+M4qPvCJI
z7N8kCGm6V8PNskIXxbSgFAhbhEpifkBFhT2jdUFq5kFaibqWLZ62ZwgUXLlSfreU/Bezb1uwiBA
XD0Ay3I4BQAg0Akosxr3UlZgMbR0JDWD8ANaZ7JHzFkQ6Qj4NrResCuCNBpP2LNJIx87n9w64eLF
+KUO8lfxEwGWLE7arbVnBkJtpSoDHSixmngEC1PTvXboIIUBv6KzgENdj4kAwhAgek/PwNDKpgZk
m6J66zBSqUcdqd2cLGgGeTGhU1MlHM1lOmN/x14s3XEgNldjUa/4zYl5Co/ui7A2FuYSj8p4a56z
F/2cbORqqGLAvOVmoM99Veo+LqagF8w33Wf75H65z9kkxppj0Av1yzljAYYewMXSd+VnL+Hgy6Pg
w9nG7zpu6/ih8GAAylHBsOBRAN2GsTYIJGywCLuDbDXg8EoeuXb+g0gBtRWjXZz+GRgig/izmwGF
jHXdDkVggqHzBA/JOBC+ri7aFxsEleGx+yHzig5ur+Jb0LPD4GtNU/D/eS9gdNESDFn6rKH2qIyt
K1Op7KnaeGflNV/63ILfmy8IHv/Y4xSszPi0kI7gJvz5ea0bcdLmLRB30Yr7lMyVrX+EF6q/1U/q
s3htom12tr+g6bnPzc5n3+DtVIe3ampTAJRD6jC3WdY3Opt4ChcEGvgEf2Ppo7zKuEaFQ/m9PYkY
T62FFeOk2wofAWurNuOSDQHmPKXKbehcEeraTe/xU6C/5cx8Z9tMtUEdwz5Pr80ueFcOnMs8T7Zi
+My8FLBUNGnQfFCp2hfpQKgogm4pHfX1+RU5LBWdcui2bIDgC0z4iLTIX/igLsmWnLx4ww+zahA0
Iyiw7Nxt3leZ5ZqOpX61d1B+kAkQ1xPB0n0u3qsZ9GvhSd9RMhq0SXB2LtapgFJ9dSigQH65SEg9
0Z8FDAXgKGLpwr2yBw0pSW/8bG3VvoiMcq8t6K4wES8hk4Gt91as4ieK1/DqrzgNzGjsecPA7O8s
X004lFdylpV2AuRxZifut99spoI2MFv6SCCA4Jzw6lnYkxK9wAh4iBWyQikGwrKi9ggXyBmHiPgi
OI+jqMLcA8nykG0wTfviF5IkAwwQtLCAUsZ8eczhgMMXf9rGTNRJW0TCjSHsQATcfrmhpn2mLIE5
V8EBRvmKzpTekYSJfrY5AAlh+/1qX+Wa0gHbYW1V6ag6sEoiYH5gY98xRtSsMG0BJGMwhjAgn2Hd
GB09ioYrHkV7lc0I3jHPBEgdLBkWJbX7e1/Fj7MZI4amL6MBsHv9bfCaEQZojKK3/DahUmGHrkBU
7EE+NxYpW88eFP6/egUzC/ADuCmBM0XGr6HFPDur/Fx+YBPtAeeOMcGaiDjbrYD4KJtbmELZLK0H
GROJTxcN6XOHadKYn0jlhrjD9BArTwpjgA8EzTNZJZq1RMUfqCMa6iwZoxlJyH/jzGGhzjS4AsDf
BvZa/aTphlrfnyJyNpS5iCQrGYfyEpAKyBmHn0ibutgs1GOfQt8e8WuSE0jYOqFYV5ZKh+ibG5wY
a/eMUVD2yWBDK8btWw69D2wqHJHGAnuFNM9uJmFsIDG0QnAGFjZuQ0TuUzyNJCD6atBuwvSNRw4H
KDlZz5yVfji6qRNkQRZ4AtqYcGQfuLeeO8ZBRoS3wfsujF2v185A8Gl5jrdDx1HQjgtmSxjdmEPZ
mTY4XLXE5gyIk5/zVBF5c9PwtmG6y9SlPIOIV1gVQP45Vu8ds8AY03hu11B87Y/vo3VpwFSoqT4q
ca5c6UmCV2Jphak2pmSmNPbNQYWMhuD2rUwveIQEYl18igGHw4vH1rdZfI2WgQO2l4TlGkjwBoU2
oBpGukzKVRmsDEB5aolLNM4uxd5EVGP1XRXAHEwUKxxbMBSJyoWVIq3Znr2djLodlHCtvgcM5pjN
1kP3q/GXGK2Jy2hffMFZ1w6MfaViyjyQ7QYn/C0GUdmzJ4yob4VXk3fmHcdU3gUTqG9VnEFSVgW5
ZWvhkxAA/n73yj/MuX8kqoFL4slHkdWOgIJxRaFDhB5vNyu6ExeXa3j527gc0C/m75owBWqNervP
cUAth/CZVwia0r4+1J/SV7GnPGBffucP4YGiAOa/9l3ZxaeGI/VdfDdP1dQCJIRBvL5dqEwQYNPJ
3aoxOzIVOaUtPxWxM7whQnEQbWtEC3xS/itvUY6+HT7ZkDGZ24z6wqgacsdcIu/0SbwjoR6OAMag
1HMfHWw2ID/zihBMuShr3iC/GDDeVY8mPf7AePHIkDg2L6w1z+7V/c6uejHBWAcmgCQdB9wlvA6f
wYEcIpaR/GA4cBKXJrDbPOWIYDGz4DEwA1CiG/Jn7pGiCiiIYhV4/mpTxtLK3LBVG+QLkBcjHWUf
JHxLnxxE3Hj3S5CHN/oc/sH05q88YxReu09OxN5j+4P6DecseCYLPDM5DKfJ9LZw95iDwbnQralQ
j+J8TpGWIelpRgZ/iIs767cZySs/G0rp9zPYJfqA/l48JMAOPJbeKspHRk8LjiPRlHsJypVc5CUj
OK7L3W82gHm2SSSu9MyXRiyPUowBEy5kaNPmAvwvMLgtN5wJIGzflTxpV4BaDt1V8kB7SZ3wjzIC
0bOuwt4x4Z/d0c4kq2izWDK6nf0ssCOeQS/zF2ov7yl4M6HOsLA4v9kYPrJzn2zbQq72lt67ic/9
wESbvfaftWPcDugtuNntXjvQ5pyFpbfVl+6SaPIT44I54jR+u3itXr2+qbrR4g8oRPg9TPI4hTll
QsR62CdS82HewEgVixe2LKYwfYuWfNr6QKuYGmMRScpN/3scf9RjHNiS25NbOZTYPKkZ6LRkvPNA
aI6IY3iDXxj82e044Cd8cHpJxDWCzVCMA5FRdADSo2bMB/UToJP1zolvEBPMMfqc9xv6ADuRUhj4
76G0LHlQrNqCjD2ME/p4aBNGizQtGWvwPTgisYfofcasCz15bC+6DUeQxYNEOPlO5jPO27D9N9JG
nCO0nBARvwLBqa7sUwqn63eXEgLeretkkn/BBrGeSrZdTlhUB4hhByJm/WPmDu05uvLbSB2hM869
OSem+1S8WYt8F+2zZ4X9AH8GdiN7yTtsvAUTnCaSC34v3VCDJ/Qpz6A/beF0L2NvDH0TD69DBidb
2lHjwaUfSJhm4Cp2SLcsxnmfJNtDD9y+vbThjIeWyJeCzGofEdJczJU5qub2PpqXZM06c/MgXay9
NWX1x9vb3gKD7uGuBN7Qm835Tw1j0mAPIlLStNFt3315HyKnG39blEm0HmYX7Qtj6mV5sJ/yU0uQ
C9OML3cNz9bQHvBGpX8V0yq6f+iCPWFQuiM4amYbN7qJb9Bt5TwJA2lJR0VU+hGruqlzHFcv4aSe
WXMyDaD9PppbfI9y/5zokfaEOJGwDCyK5ft5aN2oQVmntB7uSug2ZTjCOkbBnNAdURCA43Lg03EY
ALFU5ixuDmu4fQSiIgijpGcsiRsdwKA9wlyS4sRlk/3sjL4UTCALkWRB6Qj+8oLjDGadGtJQe0Pl
2Ljjivx5tf9P1wdeMs3zgXCq6AWeoEFlUIScHn5y4AFnI4f/ePuYLvgoGXvnTUrqeid+cFS776nF
lk1VPlBO4Ve0BB8V9vmZHVE/ZC8044Cfq2hx2xfyUpxx8LVU6F+4l2BC4tD254PgtaEibSAhcfTg
WjJiesUSwTi4yMj74YAqZRC6oUbAxDtEBOWoUr8raG37F7o9ac+cehgV8AOrPgFtSCfPdn0D6WtG
wh6XkRTHX7qhR43YvzbQ/3949xR20xDMTg54eMrhu1mdpBv2NncHmmMdfcB+9SlbYa45t5/ctffG
PA6+1jKUh9UX9RgnmgtxcxjjQHqkpGfzAb203g0+aT7S1GH0CjbibtkojtEM/7F5exu2WyIsDuWH
emA8aH+kO4oaWR2mc/Ej/0B9gW5ZG+s8ayCnFSmBYC/eziRDb5SBX3HaQvNrBsmz+fT7vdB6XO2v
haz0+iIMLfA1vxvs12kdNzJE4R27cEsliUHEtw0sbY2LdU60pPHrId1t/kZMJC0cSImjLOhRqGYd
KtQv5YRREPsr0IZ5bF+dtbbB1NRny6RwN2FwkyUsUByNWxNTpaE4ElDhWsOkfU7CRfAZ4rWz0yf+
pYx7cDs++evRIwMBbFl+/5rSHaOgk7UqSgsBwfah+3CiqfMChalcKLdJBq7Lwwdf6nmrNFWThuYm
H+u8uKv2ysLIjiF+oVeUiL2VrTGjcxSvOcZceMW6Y+vMC5l8YvqKsVR6EciXob0NhsWJju/2GeIS
Pu1RZWPoX8U5BjlLOmC60HPrDeGy9/86e+2eePFmzVOZrIsrXj3RbREeO7YRlwEfEPKoRysEnD/H
N5HNtBvextorEu5Z8cKfg4V1wpiiXLlWb+rK+3D8AaV1vCXc9AuXdMyI+qF3La8oB3mvzhaH7sg+
xYeCRhIQb69ufl9Waj+3/WtZIcNVMVBQddm4q1HI2rO63Gd3VlD5xgNuXNJOkF/ggMz8iHtO8u5G
X1RLdxL3ZyY9brzGXCsdRO/Rqdu4L968m7rqJLoy+gc4a/b5pEmG5iHAcoXYdjLpiFZ/t6qeII3D
j18/8C2U/1aQsMX/+Ap3B0zUGkaaVFW3yz7gozun6EM6iAtr4ozdiTq3J3TgFBb5q7419iUo3CO8
SPvHmiXtXNL0b5cXUb+7h0ViCHGeYDKQMI0+x8FMccdgAgmOE95Yw+gXKPQVvWyKKfW3HUQChZLt
k1PeplBa3Lp5/UGNa613lDHuO58W6ijkOw9wgC3JmeL4Cd+KBgVHVE7wLTyIgadBah3TA/rFxCnx
spwEELTKTeQ/oEsZ/7jBOl4xGLYggupTcllDPyZIrI/QcCPq2M4aqPvwaq+NLUtiRarKppi3L9ZZ
vuoLRov+TvtoPtiI59HOOItXZSJDTkWZ+ua+UgeKL7ijyiguBsRCj8qNMhu4o2ycj4y9QtFFTwvi
Ym/1bQhQPCEnMzi6YA50RljeXylypHYQYOrPG+OMqgv8ze4Z6na35tyjXHow6rD+seP+8bXvOBjO
za9CJWHKH2zSNyyJKfvYPC+3ndlDad3ZviZH6BdAZfIV4+JcH2RsxBldbvzCpIwNCfCrkQccQX41
1LstiA61uMTH7wY1xk9vxgymfATueuoPd3Wu4Y7V9LUGGpTuiUEVlHcH/6xh9kZjXmZHgVkFOB11
8T57Tw4hXfAS69AKF0r6zlf4gzRFzCdjhR4eOv0AjBQmBMpNcmFVbN961AdzDtnAEpfSBIfwkZeQ
FzSAM+mAa2G3a0HYGKTgK/GQ0RTxLPYDJeQ3U/zPPQe/d84xUSaf3PhPEvZjPRGbGqWJLYs7rLKj
V/hB6txRB+WETQ+bGAHAfWG8Zo9Uut+F5l+X1QxCyRXT6Gehfy7jzDcsQbs14o4+pcn269sOLTSo
RbGsd9WCvrKdBMVc6VDgPzfl/PeN9q8y2OLF6WnzGmwC1dC1OwKNFWuajfeCt9WkF6g0QxNZoK7Y
Z8h60EG7cddy4NrW3MysSeVD5DVNMo2eHb/FZ3lhh7vwRjrrImdi9eCT3W9f/32yPu1PxH7iL3Q+
TdVSUNvA22LZQ+ov3IRFBj6FF1Rdar0zkWvtZH9bPjKcVe65Hd8XxoFKJptOJget759/rgPbiCQt
st2tjkenTUtGNJnIGS9Dxy1DXhyOzLRIJoaBpSgBwg2zRVc6mfWlDMHgnK0k008mGT6iDK4Yufgg
owXzo5LMnzbCdBsvK9PNdrm0+nBZ7YUPCya+tgKOk+U5icNFVJ1U8TlWH0hH7ymz/TczCK60TKUP
MP0+MX58M7VVHUWrDHcr68uaGGDxXBgTn3hdZprey4Pn109Pfq7r+4vdTVfytovqIu4vxvks2cAe
zjmzLh7knHAuMNLKX+BujjIe66OjQbqHOPpr99nkGJsZBJR/l3M/vmgtqbVhqoK7LeQVxJgcSBQT
uQTT4Bjh1LoE288khqTd1FHejGahwZ948PXv+8v7j3D39W+Nc6sKyfe2gb9IIKB44Sd52VgEVNgN
CwJoAvmvNyed8hTcfGNkxkbO1w3mqyau5jkAb84UsYq1ye8f7NHnunvhozBDIlU43lZIzqFxboNl
o8xE40XgABVGvvD1++W+K+P7ZUBYqtiTfll695WzJ0q5qCi8TSrJfICNwjIMBd6hj5JAAszvyebr
jAdrT/7n8/9x0btJmVZqFTZVXLQPyg5puXIPIrCvDAQ6yIZ9PLikRLDYHYFtQTDU4XJ4Os5YxOL2
KYwmLlIBzXcivybSpYBH2oEOFOCSTfcsyukDLOKfj+THp71bKq2hGDfJttxtJq8CYeNJZx4J5m+9
HRqGEg8fSV/4/f1IKJt6Ahknzt0GF4dVk/Z+c9sCJrii7NJOH6X0Ynn3HlWYGBe7AEK44z23TTQ2
q0MUv9echFmKTVj3qEzuv9zdh9FENlpgGN2A09bfnB+v6k2rCxHinrt1gaR7G0idnjhrLZAPZx6w
dRjKl2asZUUea+WzH8RMz1g24UHy8IdghA+ROZmmUGqiCDyKbIUaJcnvi/gf+yY2D/0bzZwYztJd
9yfriRbHaudueYNxXavKHZuIZ3zEwbHSHyyGf61d1AzI+gGl+gd0V99pgS/6ali62+j23GEqj/ip
0yJYBbvau+jEtTuwNTtigu11kp6qeNGUOcjf1hMgu3JS1V8BtjuRJYzI/wgoTAWQPVNzHuwjf5VL
3A58CBTEn6rCx1XuVm0ui0nrGqK7jb2T0bOVNjfvVTHBK6VT2O2K+MvDMjk+yUhJHjomEvd7t25M
an4wbL1XTrO7iHeLmHBcYsSMVtzdGF4x+PQBSHUIKSc5WlXYCizJg1kZzGrtndaQoKqSMTKSL0CK
eYGyUX+WAyzlxirBABcpWZvk2qz0LwIuJDAndy7N7IiUVwxdWmVZp8uE8SGSu1k4k5R3J5mWT7q7
roz3GAKWI75lyT7Onvi/JjAncHfmhQwd51oQ13r0oTAyVc+AuIeeOoW8wqjlGDDzwFE4KWbM1h1i
UT+icx0vUv+QRSsDeou36buHUcIoypsJzYKwshLht3ZCRy1BLTVmhfUebrRy6CsrRleivjQ7b4IZ
T1ct7XDqRUzDntM3uKkGfz2bBfFSgclizWz3UAkjp51h/4liLYZslGI+kh/18EMXt3Z30bshthht
M7eQyzUjKTt6ZE44Z1tkmEugpLzOn0SGdXX+koGTIs/aCLB7SiYoTGqEjAlPSMAMCzByCIqlPqJ3
cm7qTJEi5gDOXHewO+/ANuQFWMjUG375UJ+sk1P2RI+556G1kl9s6epIL4YeTpjPKmXdU0J9ewJp
D1nLhjLCnrfBlGmlZk6gI9s4V4Tr4EvytxYvDe4eX1Z+6m3wZ807uSV9NsspbWZ1fQyAGvXgg8Bw
5zaFA61AgRSCZynZek8Wk1QR1ytqzYhkEGgh7lsEk4kbCsmCN7L0LXK6oOkVythpwNG1cJRfg5c0
S2c3640xFasKq0dxETDP7kdPVTiulXysUBjGDu5b2kQsVwC85GZ4E3VM71UCjXor2u/yhS4Ou1+I
DgB2yVqBtUbTURqQCeHFZIxeGVBE7/mzOBa2gCHMLuExlM/xM+bo8muwEs9NPeJ0A7JRGHHAzMZD
IIdDi/qu5xjqR5Dj5sBFvWiq7uNr6A5LBi/4UybjElVlr1CfWMIEQ3wEwKTgONtkQTPWfSXpwDsx
Y7O9eYPlgzLigTfSoh+BZGML4C+bqEgpnqiKvfItEF+L6LUmkiik4lWxJu68lc6I0jDR2LGwASiG
KZ6JzIT00hh6ZUIwDFQ11gb0rzRuR55DqAXaC6hhxjgU5iEKY3eDJTjpMW18DJmcVml/rBfQn95S
HFFy6MMiHv2lI/YEgyRYpIk3FfRuA7Ld3bjn9dJCJd3bcfNX8m5nQI2Cvz3xzK20p2rEbYFs8bWt
PiH1jpUvoXhz4SJoQ8bRkb5Q0mkNQKZGb9omDp+S5ED8hL4jL7mwd7SygrBrhF1GwVErK9Netwa6
1p2G48dI54WotWiuBScTTCaY1QDspHj50t4gBnDCqL54guFLEAogTISxOGPllsQXt0jJ84VCoC1x
tJS0iaIsCJE3xGbYDcVSGJFATOLIE77kbvNMxzcQXezwsREIhWpUJcgle76nPzf8QyPtE4YutcAz
cN68sEdXI8Q+lAWQIJ9Q8NprklsHxkVhMqhj/6Oey3ybA3hwLrF+h6R9zdf6QhRO6UtEUEnvMuc0
BI1N0Vqbt427CjG6mgTb4OB3Cwi5aBydyacxp5krFwxvi+aU1CcVPiVTiBfSC+cJCuhjd4OsaULL
xfwJ70uXyPJptrP9cTAlJ3UpLwT9nVFJjMQibY7h4uZNA2eCB5kMlFo5G1t5BZTJxwiPjja9+5N6
iD+6SbBBVMqLwuTAMNeljhnkWJ9CL0IMAg6tTfBCvwofCS7XB8z2WxUx66JCVlctIFUa6EFFXFhA
UKBquv4KzNY4AwmMvWWzjOVPvETc6vlmoJkAlcYHVf0skL1nH6L5fKueBXvlswW5IwaJ5sovdhLz
HKeYmv5F8zEeIcMNpb4gEsEDpZcO27aJRBXx8Hl35IY+cmelL2HyypumZ/I8D+NBoH3I25tyqdWd
dNLrvYsv0bmvlDbQe9JkhVdsSKIpjgx5tYbCQvsJD9no+c3THgolzINdq75dAhvfDiRUsxiCkiAR
+rVARaok4yJYG+nhhhd9fkCtbc+yq44x0FqOX2u3xrZ2EzB5wQfU3WFdK7xiappHZw/eeHtLMS3e
ONlrKe5OVvrOzD3bwzpxeZz+1DGnCXFp6osK/ylaut2aF7B0R6ivOESOMeGYId+wg2K3cDR3mGEB
T5x1NMRudlYRMfQsxoTIDymNiwaEZoTA24ieb/5UcJf+FzRDEk0afL9S4Z2BC/nkgHG3NCEdh3ek
IbCc80WZet7Uz8BVtLdaebYg/bXJwimaUfsua3OIEjYhA5BbrKMG9Im/HbYSA1GdE7RYhisMEJ21
r+zHjv0umEunOFhz7JJKaQwtdJq3I6fGTWFHlJpjLDVzWvqzzHqSeo85pnfKCaICmWoNfPOSUfqX
IC1tByJDi2DY2Zbdyqj5brNcX1M1ZN258pcqxAJQ1IgR2NZDRIGoX4df080RaiLfvWWX2txT5HQM
17qRU+4SeamhDQomlf3xeyks3TcP93VXD0/+qNcN+ZbnNz8FJUMmrw2aZN193ObGh+ycfeGNvUob
xz6nN8RU5lE+kPv490+g/w2AUvmZUh+zKar0DXfVuK9acarEfAL7BYwEp5Fior7YU4JkNfhXvMbe
W2sTXgkxdleoYx0eIesiwA8pMuc+TINjK2yo3vRp8nFlwZAu4pNeNPSwZmmKabaSIaPAXjC2EBwS
7J9GOOVBXf/ihBIGQoh4mtMckkc4VDncLaT4XTaQqVxE3NwEnAqi3iK3eW6UvdFdkIDrjF+ZYCRD
9V2sX7JHRFbp2+LsZxPVPxSgHUnG/wYHNPmu380EIWlvHhNJO5ip1qaEyTsmY0SHRNvNQJ2anXF0
cazFsaGcZFQhfdYN1uYhJnvUAUysGIHY0cL+ovS5XVtUAIi+5m0dAsgeik4Z4dZVZfOyZQNCtRl+
uQyt9HH8xkSPQkk2l/GmUb5c9SWkFrpt+3Hv3oChJ05llB1g5NXUONtY8N6unPbyohxznAjroEPk
gzFywbtuL+BAVsuy2nvEf8R4TPhLQotu3hxZGc6nknXqynZiiGP3nZBSVZrI2HTAb8LeNMI4x5jk
AVWmt+EQxjbBf+qusjJUpioDo3KCywTapUIcwAtVCE/KcKF0SrwhJ5owTo1P+2wiCW+W8N2C5kwG
CVQNLJisN1V5Ms2pm2DNxBx8Zforta9Os3WLymovJVcO0iKf3PJJR75FdmKUndAp8CCESSksfEyy
kTyP9XLZLiVyOporCd/1CndU/jUUoGYor6CLl1MPvB4NgRt+MuuHrCYvhZWBys2WZ4Q4oEWaQZwN
3Acuv/I93NmvHd4m7MpNU9KU+1GbWtbaLe08ApQICw65kyPSk+Af6Jg0aWMtWFUYLTAeTDZl/CRn
Z4OJAQY+ZK4xT4nGDD90jldtku4UuIfWLGQgUX3+/s5L/3rnEQmxtEVVVSTtbtbjqXKIc0HV7ppw
26J0jaekXCnpyQEj6ODYwDMHm4Y3mcKIf+9KLBKSwe+f4TsO++4l0yVwaOLCMRoTv//8x85X5Ers
FFnc7moImHGyM7K9jjeXZ5O8crvcmKlJT5I5IHHRUuZhOXduFzMbYZZrpFe3ec9Nf6DpkIDdtXSb
d3L64PP9hbTxIP/4fHcdcVBVOQOxtN0VsI0qbEp3XmlCbNoJzsnuvSWYqzxaPX8hrf9dVDd6c2bQ
APNu5wl9pQ2akJtStRuM/MRuWhJlY4w9cm3TkZ0cVTTQ86JcwepI0G/9/kz+YcDJd8ZoXzFYF70n
4p+nkdK0Wmp0UbtzceeggTLlrQj5VZt4yEIqGQe4YeWstAZIqVwwRIDmHbZrCStYOBdtpQ5STJnw
dhXXAbmj1UFpj7X3hP9HccMvBKXYoeSYk4iJRRnsTGp/IodrDNbdnIeO6WWQPDjd/oJVvm/o/3+j
e6ypVXK5jmh9dmY26YR12xwD50sv16aBN8oE3URKgie0DsxhGnaz3+/nPRIJliNidqjj0cjQ5a/R
RxikZa4ZxW0LETm3kqHm4T21l30yh2kgq02DDejvV/wLxvm+otpj9EYf/3b3YldCGzh6nnJFca+r
+65ZdSIHBxEs0/99LMDXk0WRyYfOxdjq5D9Xi1QkNSZxwa2ff4j5V9ceHHGa+zu5WYNLq96oYKLN
MS01NNsCG/TDwcQ/vu4fn+AOfS8EX9aFnE8Q4Swl2U+WWM5MjsUUMyEzIMh3WRVrA7mUn2qUcIjA
oabJaw/3eWZdcWqOMrhavz+Cv9/hu9tyt3F0QqhERUb6SNbX7jMGbUKG9Zi6qLoPxm0VGSQJil5M
MmAWlQSJgSz8/hHk/s7/sbd+fwRcBWRJwyTk+89/7K0aFjKFYbm3bS6sdAa9UQ3dzKJlradKjI64
CmdRtTCcpZBNHW+WNiPTXRNakiJpzPJpWRO3RQIe1rsjUQAUfvTg/vncZF3nveAT/hUT1AqOZOY2
t4hEQlQrskzmdp9YYkHu8F5/vxn/eAllCZWPZZqcM4p1t0pjy45F2XWCrZtszWDsYNbG0sQpEgPU
KYlEGfqt36/4ty05t7/3ZWEILCnKX4ElQpskQiLqPkMhhYAJemX9CVDUc/dugR4EjFMwtwWeVd7W
MOHgQRFumngq2sbU6xVQBQyd6++f6a+yhI8ki6DLOjO83p/4z3c1ExrbbTzF7zNieF1tbcNNkMV+
Gf5+oX892p8Xurvdjh9LolCBGZIOQ5S35mwYUbLsRSKY8sPv1/qrebr7Unevf1Dbieo7mr+1lYlr
fBTQq3pyu/+gpnt07+5eaNlV46It+LE9/6PcggKyo/ZZrdKDwcijC/Vl24/XVmoVQXRL7p3YXojV
Kcqd223tdGE+cpx8dKH+xv64kJJUVsF57m8rnEQ7OEwkUM2y2yxMRr8/oUcX6v/8x4VawbMS21T9
rZ/swbXZfwL7KlvvD1OCHl2oX5Y/LuRX2A/HIrcuQJ3MOcvJxzkrpq+3av+/f6V+5k/TTMIahf79
lVQ/KuzE35JvlklPLG1HGxP89jC+65s/8HMXZyTEIA9iAcw3LJ6///zHd7plIc4xGqcbM29ZkkfM
vCNEDOqtwO6MbJUA+nx9JHpsbsfOJMBUz7FQydBRSi5Re+qYv+UEeGE6GzMmA29fchrRaVtbYNjK
3vW/lq9Qi/lFmR7r9Ah5ATyYcWmRAlyHh6J4lpAu2brx1jBLhJFv1BeS7RwknjlcaOmmLW7Cjr/Z
2nvGd7/f6e/J6f0NUAyDUD+Yd6pi3L3fTmElOnbk3ABmHY7SOwXl0bxpbgQZvSc1Ll16NKO1mETm
s+uO2oXR+eu8Ro7pRevcphVPsIRVQg2CVjfXHHfiWsVYUovhLYrWTp8y3zDqkrOhl5kzD06+4zSn
QNJGsRITkW2QQ9DMSUIgsKNiYiAn2kbm9W8Lb8ooOc9uk5QfXnbaygDyl7N0HsdHH5saNy1ePYCB
ModQKyEUSxt7K9UVwR3Zo9PmnrjXLxP85nHnUqAeqd8Q049lItqK7uVxddsWwcWUp1o8M2CDsy5t
dVy0a3Zd/yEb5X7n5ZoKk25RZ8TMtPKecB+3nRlIdetvQ3dtqZ9RDoXewJ4qJ2kC7jrJ5oUMyog0
JS0xtg9WfuhOhdyZZGgs1frBkPf+5b/7NPcMcsewSUEQ+DQcbgY4UqAf3WDdMTO76Q+otH/19/21
JDIKIJj1RNBvnuqPu11FTuRpTeFvzVZYmLKwIYlxcXNJOQ/fYN8u/SCZFIzPVSwFxCiafpRuu4pl
ZZljIKFG4UqUXkts1zl4QV3ZN4Ry7XBE8o678tKXLy5ixd/fo/sj+b+PbEFQEhmCm/cKpdLPNDsM
U8Kw5L2ifIJ94Wp1yKWD1Djj//m0/L4aeW0yvvSQSe/rLV/zkqyV8IDiGzHIpgD3SVpAbacxU/z9
i6n9yXu3QQAgKDrBcCKy8/uhuSZmrlyptb9VtXYkZDOpS+deiom7287bWB8ZwaukwxJvpUHuvKYA
Plm2rSRIqkS5Gc3FhwGnwWkxUftEDdrl+iOlC8xqh6jzY55uGb4LuG5YKLtq6S3Bd6nJLyEDvzqr
4HwXkKONeErW4y2Yeipk9Npc43ebZeE5wNDGSN9+/8ZSf7r89o3vtkRBsRpPgKu7baBv9z4//hMl
CeyWHGE0Xgue9tJ3Fo+C0++L6P6hyoZi6QRzQPW632PStJGrXK78bZQgBD2KcJyDpWc99adCzQYT
T37/nv/aX2QLKzKuCG/wfslGaa0UpXHzt1o6h1rHaS7py4dL9a9W7ftrWarGO9E7nd9TdwKddEM1
5mvRoHc5fRDy9o2PppHcUFUbViwNukbMsfNyl6kVNtmPWrV/vZvyj09wV/KZXi1FZs4nqGQ8MvHJ
006sOepL318QGvD7Xf0rmPP++97VfYajtvb/cXZeu5EjWbt9IgL05lZKn8qUV5V0Q0hl6L3n0/8r
1AfTEkWIOH1TmKmeaQYjgzu2+Uygi59xvHEU3AMjaK3rLn0tlefAc0UWwEBe6ZZxOLOPxivJJASZ
Aps7SaJrs8wyCalYJFXp98sDcg8PanAbKT+LFGNOdrpV6WebGBRlp8B4WXjzuVBBDQhsX8EmFpfg
yUb76Oz1mh+gTiyjaohVUc40F7xEbvmHvlNOEuCnJN3ajY1anLtKBudyhPLdQp0l7+pR/A50ZQt6
TNPvC5oaac+0KzuNMLDTBjsm0KZp6wD/jK5zHdz7WsPw3VDhwvO+RQPwwwb7D5tMRyYPrK3wgDUL
zCEUCK1oMg7+S1TCpUTFM+l/A8PNK/yDwjePqSZf/aNf91vLVTbYlRzIb0vn2e2RQmn0q7Z5IpRh
63DR4jIUxIjjgehVFQ33b+0qypJ94w7bzqzWYQbzuJMvDcc4u3DI/0GsBnQDEj/eaiZtdBjsI06l
NUlkoJo3Q4DWov3DAxHUYgFdhPpKCRtAN3vgupsQVxi3klZOARRHPfYOtWzwTOaR0rJsjLdW9Q78
PeU9fzbur6EBIycyzC7FqqO5LtEi6Ab0uzwQc5CR+sghI1XAQ0CGdpp1idJDrVkoNauoXOdXKix/
GXQAU17P8/9kY7ILDfMhM/NTRm3WQfa2Yn/na3cd4o2Z8JpjS+242+jotKQ2GjwpqKUB1f/0UfyV
Kr0Zyo57d+G0zYRL5keO45gmsC5YiZ9rBEXzpEi2mM8LBF4V/vVibVt4zr6xlJPpAVsu4hVm2UjW
kzcnOsqcdwF5eOOlG61DSxtKVwdxWsID9PuVzYQbg44dnUFxP6Me+3lhWu54rdXlPn6ZGODtZO8P
2DIp2pG7p80CPHouun562KQVEBde65s1D5OhSsgnRb5p8+siOWTtKu+AoDCqlk6AXSyuL8Cyi/XD
lxY+4Y7hgmLwQ9gkqlNrn4DLrGvUDiQoZpGVvaOmJrADNgSdGwFLEWDpZqFZMJcgkmgBlKZiM01H
n9zQcmpaXhj3wEEhuybJG6YVwtyAXiR90cGJXknQ+QQiIfTBi+sFHu1qtoEFEPZCxuiQiDCCVajE
WMjdR9Eteb3k/crlnyknevGwzh2Jj+udnNXAiVXNqVvAve0j887UuBaQbmun4bi6xJafS18MhWSN
7cFf5AsLIRvLvDP5RsWRaIGNZyOK3X8AbAc+2mfWTxT4OAa87ffHfuZ7NBTNVDn3Ohzlaafa0fIq
1pwE8DyzphpH6FZYJKvWE5BkDgGYge+f92WsL06eQueP3jiV+Zf8RYUOkTU900U6U5b+20U1H8g8
OZOJREeXvhEjVegMegAKCznX8THwmGaeFO/PwkJmMuRPC5k0YNJQ9vy082FfJGeBm4c1oEA2yRBI
0xPArkgRxECMNOj3piQ69HL2UiwV8nOXv6GAS1YUaNoWSdXnsOOWkVoqsuOJmsAxUQWCCE+yE9lr
upAy434bVqKV3QBxrZc+yNnf3uCZVGtw996/1w8FW1bkXta5OiLG2l0LcqHDoblB8Njdu3KB//p7
Kfb9rs9+Uh8eKf75h0e6fdJ4YQR1Rfifd+DpwLLAJiVvNvfLmysCyqQkYHNN29Z0RxbavZ+f5o80
TlrfQKgg+SvAw/SFQqzmym7LsKmB2sUhD1rEJUAMSOh0Llwpc2fdUZEFB/quoao9dcHsWiCJdQjC
mofXfbGRlVtH/VOZOG6Yx5hkOtFhG5vyGoX4Mi4ubf13kNCSkh5tCKbf7/wXmigf3sfFTNEsVmZa
VVzV8L3Rir3qve7OL3UEnI6MOXxlXFshKZC8wau8bu9AuvsQDj0svEh7aYqR0FFkGM3t96uaC3us
ig4eqSez3XcMzocDUQRejq8WYa9FerAOVnb1xNnnCNY9qqc9HOSjgsmr/HPhueKnnxwNx0TMmUAk
Wxpf2OejETVhrLlj6okyqrV+MZ5LxoNKwnn0AIGkyG2+wMXjVES5SAFMY4GOYM58fA4S9QrVo2iV
apPLcBy9Vs0L2btWgYVrfzzlhIdfFp04hVK4RXvGL6rVAO2xB2+O72R4CPJjRwVdsGaULxxQtSqS
13ifI9N5oECLc0zJtqHIdBGGZIrl9XsdLFKIyPS5svdNi9UuUtnbujj65ibyjj4ivsFeKjZaeBuW
R9dBXPiFN5f8GkhPj6XWtq+eUnDA15554i7QlJ3hngf8u1V0qK3H3BQwUZL8Sr9GAtYvLxtnE4fr
73+sr02s9wDJXiGDbGOU9/m3arTGM5VWkc4kK9BIa/2a2EivNm+fv3/Q19/k04PexTQ+HEbLN7IS
mT7pHIHzLC4ApCcoGRA1EtqjayZi3z9u4b20Scop16g7BKFolLkbJk/8eJ15lVo/0Z7+/kFfo+7n
95qkm37TjuE4soEq6pzjtYx4o7v307/On8VCemkLJ8e6bF09cFy2kPkqhccwHirEubLmBAury7lV
0oUO5xccAy0Crk9MFGVa/vTCJ1dKYCujaku6dM5GkHYBSOUWDhHS6EDpVHMv0qc6+pGK4Ue6Xhzq
zWTSPJ6SAQYnpF7FnrxwaidlGCsA/ej/jAgeOMqaLFF0umv3LOFdwMVOdb0QzWePzoenTtKGPBj7
IovYZrKowANBFq3z6ERbdkOV9/3hmf1FafcgkYCM8peKLWy6iiSF/bWTMwySAuEf/eC2D6L7p3n7
eKEfMftmZIeMd2BUatMuciqHcWkYnFWS0Sz+pfgbbgEN3MTSpH32lyMTxRTREGi0qbJ5pFo+6S+f
X0/uozu4GADY8TfQrVKE5jD6viTRJyJ/v50zGR8Urw+PFRvwIcjImZo7dSZeUL3SkISqT9T7tfxH
NNcIbY2ztYD/dlaMyO/D989+7/p+vvUYSpDpvw/gVdKSz8/26tAL3NqRzgkcIuMXasO6vDWLpxHQ
uZyhAqZfVdEPJbway1t/vKflF5hIYl/q5U9bekmLX2aeX1QyrjfQ8A1snFOAm7AEuCjibN37O9Q6
c/3e1YGl/f8nU7DA4I6DG7IUjsYkWqpd5KZtOEpnIlgEZGRPmyxDzYjSNXjPlosC1TiICVRoRXZb
ewPqYiQ4i1nd19RB2OLCM2W4hNnMdKai0MTP/IBvb+w3oGtokNru/ejQYr8yMEmqrrlTnewm1Q5F
e6QnhhzR9z/jDJeeFfBwcJS67BjGJJ73UVB0ilMCLgbBogPIFxAqJ8BAwkGXks4983FSOcsvLwAy
uKKsoJnAMJZ8BmDQZYT2pqGj00l4Wlja7Obg+Y6BjKlCmpv8SkXr+IZe5MT/rFwV9ZsF2cNCFLCk
wjIgBPQVDkHF5aAUpxq6mUgyxUrk/GCiv/P9YmzRtJ0ed+3DYib7BNLHwP22IHHo7ofkfqweggJ7
1SsnwJjcfqiwqLJb74LpCY3G+j5HN7Fy18DdS9psPZ04F1XPBOndHLnC3ihu8RO+bAYhxM98QcGN
rtcOnmJewe6Iwa/Y8vVQgWTLhXwhriRZva7qR1//k9HlHGzlTkWCDrUUCG+gJAPUmazqFBvqJXfI
2bWjrYrYDwpFtpOe+xSpXy07NYn1ZkuvRuDzCGT6YWcQGlqIFH312GJ2qPXwmxDJc6vk8s6J/f0A
dq4Ir6T0vkJmNsazJkofCpI0gx7rADRby596c1Mh712YSNbsoxoBIFxTfAM5SVzFlDcpftObp+9/
jZlUn1MLdtK0wXASASe/RuKPuYPXK7zjEMHrB9Kdge5u56SX9PWZr0OS9/H8lSt16VDO5T+aYCEb
DnoETE4+h71RdcCzVuF7AknUFaC8cS3r0RqY6RUoNLoPDfOLzMtXLKXDmCrgyDp2tQINvO6M18JZ
yDQt8R18OZoWbpKWpcPItia3QOUXqZtafCeg31lMnx+09JSgPrJX1VvbvdGsU4KaJbygEQEWtPNH
6QV14xB21SA/O/LGhJ4SKnimoZxGu/noW3vNvYMlbMsPRnzVJT/G/reEOCb7LAqFGhTCk1H9qJOT
5jzb1YsSMcZDr17fywP+3upvW7gBjevCe+2cayO6b4KjhWux/ptUG5Skrr3Sgmty+aIw/1b2wRhI
Aa4Me5WAlB6PUrdXrwptNSYHkqy6X6iXZk8Psl+KRZIHOXpqvq6go1EYSkqaF+6gRLb8Ng2CFtxE
W5z6DHnvoePm3i2c2bnk5+NTxT//cFmPeuID0+HMujjtFXtFX4VYGJS08GkWXSXgwDGMUh795qZr
9qV0ldtnFTlQ7wixJ1WXrsC53IgukWlaGhfPlwGyarfq0Hc+9QnppQQlxHVyUPMnjYY9/UI0J0LH
uESIF040uUsvQh504vZA6d71S4m3yDGnR5henkURazGRnP4igVLmaiwp7rkqNyWQF46cGvwO3L8t
8pXcgZG6MouTaFx5h1I/952zUBd+UbQRqT+iMrZDEgetQJ6k/mUaGzLTEelsGZADBn0lez+dXqWc
vY7Dn6KhQSVPZHHaAMk2JijpiyU92UKIi2r58b+cFcdE6BGOOsd0Et+sobfNXnXcMw1FNCjC/Hl0
b8ntlOwlDJ5FcClrZKkpuH0VhCVsZ8ZJwByy1LyMEFj27ehygPW/sCxRgEx/JpEuGLYFeZ2UenKE
jTDSitpyz4r1mDZIqhFzEUthZ5il8h0T2wwN9TvAMdLTuNRmnTuyH58+KVSyyFd7JzZdUZ01pv5b
bXdkJhEzqsX5wtyjTNmx3ofxOijczy+a1igFaEqOsWn2qyh+J/7ObfYqoBdysO/3dKaXJsY3/z5q
Er2TXvUQ9K/c82ifEO+2tyTyEQZJ2FQWGDn0WF+M2IEDawYTFYTyLvXQoApx36ofE/UtJk0bJWn1
9/tlzQUr7MhNIHEKQ/spktUplMGtRjbgpJi73Lpruh31DGrbkfu4uNtzd+rHh01OuyxHQ9X4iSvq
3nZ8cpAa511FlZ+d5CxaOsUzeSXcC8YF9AhB8E+TB8MsbbfoCTZ49FT0gIBLFldmeCb8B0ws7X0a
r1XlroHCba0hjJbaArzpvSE3+Y5IWjTyF5loI08LU9sb7SS2R/cs52d3mzV0hSj6IZ3gQx8ThQ8g
2nu0xJ7z4IcsP7kbU3+r5L+Fe0iSZ7ve0lU1i2fCMi0yX9qF9lZJNzYyZBWG4uGV/FIpl4W6FCJn
vv5Pq57k42aBZ52h967oncnFL9KKonz0/IPKPLW6MOufHa4sOAArRzbt++M4V6YwYaQKoLfLlWVO
PshB9ao+QnDmLL94/k9qy0jZp5iBFD8iWIqGvLXUfVcgDrEWx0bfd/KbbEBP3nn61taW6u6Z6+rT
aibfbGsFddGh1XOO7S2tVDq+mbYFITm0ayVfg4WSpWt+I9QE025tBAstuC/EA+4qSGUat4NKs/tL
YVR2dWcwAnLPpBFhh3wk/VnMFGT3XMQ/0Mqru3OzddNmbza3XFl8Rcwzx3jNRcZ/JW74Pi0tCLlL
TYGZsKmYGnB8GQFMU9Enl6hvuWZs9A33A3uAVBT9bx6IRFS7COn5Av9/34QPz5qkU1kZdFHc8iwE
iNAfHt3rVW48kbrw0Cu1+kkGJdAaonaFmQOGxPsjcAre8Pb90Zx9Zx3qA/hZGsrvymwf0jqtUP3M
HQle1GZARujZQeq0mrfFzf3CJ3x/Ywbs9C2QGDU1Edc+PKmrBrmMm9I9A5UxLXG2ygvGySQqKHQB
CcmV115YbLt70Wd29GbtKqiV4Nn4/Rt/8aCZLmTyMdpFCvR55Mri/OXutZ3dgIEu081o7JJs3eTH
fNzwH5Lb+gH8k6se/PE4ZGs6UgzojEZfOR0dVA/+Yw0OygTNucqxIm+podAB3sn2HSVkLe1s4zB2
+8C+BaGjPQzW5vv3mFEtEsPKfzd08hlLCOGFfklvlXuHOMFoBHhaXx/cd5xahl+1tGOO07prKVvj
nsUFQaCzFIj5O8YVlOQpfl2QueNbovD3i5u5gFkbKFjRkKbKFcH4w4/dVqNRW4wQxB6zu3SmOFmo
x8SqAI8tFpEzMBKxF/8+b5JcaSbcsWjkeeJUAVfA2YI3x4OCUbpCGe03GK8hHuhryYEB66B32x6Q
02IpsPTek0MeN90QSD7roBvN4Sa6UnTW5u3/64IvB5LZ7/fDi08Osxb1fhDLHGaoNP8MNEh0mJ4u
jjPeRbCmtz6zcUvQDPh89Umakw6OO7QMxs9tIOP6hXiyZq7GYGt4aIVj5QVqhhlRfwxbOOkIX1jI
iSDdr2yj9Drwtgq6M+6lrtBQONjmdRdAZsbTCC3VLuywHUHIf/z1/SGcazCTBCpMysSCrfdT8+EU
6qWXab5CcKPPArOL6NqC+eJa6dxXNDWrbXoZdicchxdCzExG+Om5k1PQ0xQzoiR1z3V/JD/L8E+h
yCBU0DzwOIkLr/kV3E/tKeAiDnNtA4jz549Nj2rEDb3QPTfIOJkbpV6r1prPnp4FveiEN3ZW3z9y
7gUtHqThiEU4n2Kqw8SQHL9mY0f7lfQajCC3BnclkKRFnIwqdmt68Lg0VKyGIZF+qa4tyXAiqfLd
c1+uY/uafCiprwRTMaKYzdqrRgDj15K+58/O/RvD6kELuHJfR/mEDi4aRJTgZX3GMVzXrlSlO+iS
tv5+Q5TZ38AAN+TwQzhfCnBfccJsGBTnDOQx0J4Fu6jGE2LHlcHXSG9K1LbfP3M2kSIHt9+pw+zQ
5NuPhiaPLFtyzvKw5xplV1o0JFD7UoTjOKk4t6qE1n0cPNjZScmO8nAfuj+YgdOa8rVNHZ6l+pqk
+/t1zTWoRG3wv3VNLqa8VvTR4XZ6H8k5Z7U4U6HQc2P2iaBfSTs4Qd3YXLgP53ognx47Sd8s8Ep9
XLIdQ7+OQH8qJzir4gKMDiaZJqQgbWcZB8FpLFdqsSZEes3Nf0uvRZjEZ1XmIEwDpato8Kv90WGY
XZMnYLaBejedTdB9FES1IzIdDVMOe8QL2/pVZd1Rap4XfgPx23/5aID7MKlE0v3L8LDTDMntZUIQ
5Tt6cnjO1Vj7ncuoQTxkLfW/uSaYzrbZL0OKt2I+MjbShUmjaBHjORssHEglWJiTEEzVLsLSlAZr
IDzl3ivcI2C+tOdEjsdXYeg3Cy8urqEvL/7haZPDN1p218kS0YLGE02eMruVgV8TntDod2j3O4WY
JhorO/8vx94GLgq9ygC3OO2tR01UyBGalgjLFhdikiog2LDL1X2CylY3AFzfZghnhAtx4L0umbwy
DHegMwa/MyjW6Su7XIFonLlYYpxQngnyJwQaaYSb6t7C/LJ9xOO0aR/zCMFw4xaIG/8MLA0BQqHk
6Na5eZASgtVRQ6vNQgaU1rm7z5yLMtw1UA4M9EW65Lq270kkHeOA/fNonBLcJ4PVYOyQYJfk0xhf
NMjStDVaPusQeaTmL8nJwqtqM8carQQNdCi8ckbVIgx/uNEDvSw8yzMcIsqIxo0BYPt3h9ZNMrzm
hoAvNe0d1zyy6kW8TqNnKuoU6+UDR42s18NOAbcO95YEHXMprUL54JQkaIZAzdKvnHa8ZKqAbD6y
WptQvo1RW2LW5QfW0pU9+x5M2slK6J3BFPv8HpLWO0Po1M7Zps5pkfaP8nzDNdq5zsbRkq1nZdxS
UL5RiZPK8ZQZT4QrOY43pp2sg7T+D/cXU6F/FzQJnjpWG2WQVu8xmy/HVrZD96gVa1DIUhNcxojF
L7HAZ/fAltERgb5JO2vyW45aHaaReKT8zjXnyGnqSa6XAsJMt0OVbVHfEpNh+E+yo8rQBobjmQjH
G4FmEpgY8nJKks67F8MuV3BzXSij48UgrJi9ABTiw/dhaSYGflrEpD5Ry4KEKeBdNfhYFckzcCCl
2ejge5FVX0zW565gxgDM5Wl20/6casTUaVpYnhU6AlpBGAI/bfJhj9FPaLhi1m1GJyQ1L3zn7vv3
nCvEVLxcBF0J0V7nPSX/8IFmqVLCtved96I0/RsZ8kqhB2qvrBwo3yX068u0LbfgeMUyYoKyDFdk
YREzGSNyDhQrnK73kcjnr6tXK8sOPRZBUeSjnjja0sat0KYTRuTxS9aD1vgjhsNOUl5YfIEZtb+F
c9/yDzF3yJnIWbDBZRvvq8npcxRtkF0mJcCn7xg7WGBsvT7cA2wGRM+IVR8wn1TP6EsIsg/4aKLo
I82eAOWshV35uhSYBtB2uKAELX3a3nJiJa6DNOV7G9f0H2P3se9uQv9KBqySXZEjd8lLpF9JyaEf
D71xpoXBDfL9It6Tn8931edFiAL6w/mQ7MEsY7Ug8Lk3dIqhLUCRR9FSL57yeh+Wa9f75cPBjIdf
CBsxom3ZCN8+0KjNwmOLiK+9ZkhdRW/KsG/dH5H2FNBD1J1Hyg+ruTKlt6w8qONV1W2M8EyC1wUP
jodudHpZ+tFFlmHJSXVaLTTFZ9pbAHHYVDq8GkOHKfsxp7JMstKjEA9FR7uxVr0jyCQsP8cMqoFP
ciSKusmG/nyHuGWxcOpn7sbPK5jcKemohO4ok/+O1UF21zYGI7jvwVJ95a6MXsyXCNvva6HbfJ89
muGKZhBueW9Vd+G8mtDEbrVu1dxgDqI9RgiKvbvGKTdgbBG1fVbvdHehiJxJ2KFtcvvZpC7o6E1Z
MFaG45DkW86566lSr2LjTnNfnRxX21tqOt1/Imtrgsc+OwMFRQ4HoX4qWbmvFxbyLsfw+VB+Xsgk
Oru5X9t2YDrn0L4e2RZagmAPBvCnmNw4R9FKw3pWh+uCoBXCz/f58OJ0j5RTIKNNg818TsalSCoi
w3RRCMMoSDtgHalMZZrq0hoK1+TeMkE7BPgtJXuEtV19U+AFXfa/s0fCee/dRj0q0PVCk36mScp8
9MPTJ/mAVmB4kxkEiyQ/y0x4cvyIvaOTblrtyo33un4vWz91ygZZCSgk7YugvUMHodsOxrkPsZAX
MIBauy74G/9oJT8iF0gR+SF+lSagl3NYnlt0YZstFDhGgLu6jnEnvR8WP8yvVy9vIjilwpmC1tU0
AqeN5+chESeqXrmNTPCMsAD3cHvcHrH0xwDBCwPa41rNfrpviOpIKPHWFb6xS1DVmcuRpTgodYAS
YMQx7YoiF+9kuk0WoIOPSK/V7Ii8UuLvuZqtAdlYxFM3g/4XgJLSrNp+KUDI6syRgnQk1PRUOkX6
JPjWqtHmdibZ5542Sv+ieK8M7pJikwCpYhmjiZis4mG1ftviI5ijCT7wgxGMAT4aKeQrDGBHzKqq
eK10t6pnwcc7ed4zWvP4tJWYvsbWnfzUNL9opwvrQ+f6Z1/tavtQgifqQKvcRuHPrrvWlJt4OMrW
CjvRUibnKg5JfLR7TGtxDOsTNOQNrodT2QDPi68q6wZ6BKYuF517E5d7lC25wCTrrWd6Zt5GCAfw
/YU2P+EOdKxbbFwUzYA7M03k440TOkIPCF+IZK89jYV0mfqCLeAUB2qfTkJanNe4Sb0H0zv7sB4v
uG4YxLi5YA88Rf0WY5GVGt9xpimOuJWCaAvSBVoBmmae/2B794mHR5y2reJdpGyBMlnZPja39D64
07r+UOvPlXejSgdq38H7PQw/xV8mJ8dG3t24qdy7pGXXt0QZsm5H3zf1hlCYYmMIIpXahftZFARR
uMr8v7T4qefp6Y8ZtmIgkTe681TIR+4YLCJp63fVnlOU1FhEoo2LZvMWXBDDCSPfkMczgYmQF892
ibMbnJ0UP3nSQzXeIVoc3UJfdrzfefegxW++519A+3AylEehwj0ywtVbkaHQxOdvBgxVDRm7RICm
zh/+wJ4VIjwXMJXWUJwwn0I0l/ht9ReBfOV3O5gdljAy2yK63zZ7zUK/+i5wcGW5I0Fi3Chph1qB
DxusAdOa/dFSt4woQO3U3c6KyCWPUX0IqtXobQRss4OzcZNm96lxw4q5VsW3U1zS+eT/GyrXbvSI
ZBF7wm8Ie9rN6CAKlbtQ/9FHR/7Nhi2INa2P0ku14WGwa8sDSB3LbC/ZL/auVbdc2livUfDSZLSl
J1pZvnkSzItq70qPioRdVsyo/bbMwq2dqNucw8rukkAF1rEdfzAYB5SG30/FD26c8+C29/cwUDRU
3oKXCkl8Vb3mXXJEWLsTpAdrETQmLv/pbQK826EcAGNnOpNP3xm6bKhb8lAaBChuVPohGE6yd1CS
nZ/u/GAjx5uWKdgqkVbIpB/D5G2R5TGbI/27CPhGn5O/ZpCaaEx1+8x3yfcPUtiJb/kgGmknh9sc
H8d02zqXIDeD6BqcRisthMDZCPxxBRMQQOA5tRIMrADZfPGRWjvL3QfwL7GcD/Z+uE+qHUdLQ3ke
Mn+5VGV/LUwQzcQ/A9wagntcSJ83IE0KxSzplInOqN1cudml51xp5Fv2umvWEIjkes2RC/WjqVwy
lAvKhXt9hiNCua3KqK7Y0E6/YDdKM1PMoTLss2Hx1a7GBpDvQXF2RfCUa/sQnRLtyovuegWBnoXc
f/HZk81v6kIMgNn8Nr/ltq/zazFm9Xf/BGB2HmoWJ5A4DrTw+7pj9ugxI0FdwqYry6t/3vk279LM
6dn5Qt8wJmXEy6SkrbacfBXaY3lkLgppiy+doMCHC3zm+xXMZlTQS2FuiVwE9MznFWhqWzaFWttn
DXA1784qQvUmAK/YrUvlrtQeadcDkiOqUy3k/bUu3UakmtkTqM5+vOTPKHvFthqTSFvHdv0okZ3K
mEH8LJRfZnVRVWcdW4rSC1GaiC4L5QAsPw/Pjv3n+1eZ/yFBCnN+ALd/6XTWtl8PCFXbZyzdB+/W
1Q5Gt+G24zvGPLtyHrlsou6GEOi0C+CVmaEHgC4ZJ/V3AWX0Cj9vo+QbdQx4xDpn6E3bW6feFohJ
ZRdqdyH328TbcaqF+0T9EDe7Ef7R36w6WMPdAEg1xfAbGde1Wy8c7XetmWl4/biqydHWijT3c8+x
zqWNrFW1TYLrsjq5zhEfhLI+2NpWSuzLzBZwa79HeaNZOeDtJWfHpEawcUU1Hm3kDI90i3vlqoq3
cn5rYTmuGGKCoVtbVCxovjbhGbBQLD+TsxAwIsaa9c5Ob4MWx5LxxlPuRucpbq8l7YyBYyNvmMXW
4zWOGiCvhhR5S3zBjTNWbsLy+fuDoX5tMfDjqDR+hJOSBtH4848z1grxvazscxZhRU/TCWqI/9bB
e4uC4DLz8RvmdJrauQrXg3FJtCPGEuv1Y4GhBiiXccsdaHT7Fv95O//hGS9N+0dWH79f52w0sFmf
kN+gZT+dnA2GZ8VNX9piWldpeCAgrYAHmX8bYJKg0H7QxmvTBl73qxn/FDLfqwo5eLOwirnK5OMq
JhGhGvzRBdRDLIZL1OgnpjRFflNIv9PoWoEDhQBX1CLM9iNWdpp9VOz2Igl3anUuBhLspXpTFLlf
jvCHPZncTZIdaCiuFvZZxrzN0X/JMYKCu7i7Md9zU8piBthxvHficxTdRfXS2RGfyJfnCyIwkrSY
1r23Nz50hgYnLrXIVC2EtI+k0Awo6E1VzpWHKP0N4k5oLVGRlcaRgi0z1wJbw3Hhg7Y1BPhX8VK5
pIrCcLogpgwgleCLQ4ybdAXgOrpBnGvWOfIE9YC4UskvVCNWfI07GtNkUsyCQibdAtZiPhLbYqIg
wDV4tQYbWk8gq0nxwnChX2EurUykGR+2yu79dCSVsKgtDhFSBVL4SteJgpG+NS1MPXwupb1WI5mP
W0NxHMrfWvXQ4CYTp8VlARph6E5yeJTLlZxd2+YdHOikvnbhn/TpQWtuIsQ+u+5Q2U9ywNB4U3P1
IMkpXZACw8rTgZl21O1HRX3wrdvaxldkq7c3fbPSAvYDq/Hf4at+Ks1dI/NZKcGqKp7c5q/r/PDx
TvK7B7d5qnDtdZLXhW9qaWtEhPqwNQZOGXLQcYrYENk+DyxM3lNIMbMCSwelH1IC419ENXxj6WeZ
K69Rj0LQV3+HN04uAcltmgF1C56d5z8c+cmUD+6wt8w3vUXHRdMucvWx9o8lgV/m4lbd6DIvdkO4
tZpjlzzFBeGwQncvly6TPr1MqXcxAkrLmw7gjHyf5gelvkuoslOHaseFAnNM7XOkPpUYRrg/Cvp7
Hs5vdrkd47ccRxDSP5zI31T7t9c9yS6JP+4mZx9NFQ3bjtj4W1V3Y0WZrPwwrLWQqZLspyS8b4rr
wt3SqWCdS/jl9zvgy2eF5JGNthBK8tYkzth94ndJ0PHb6NSrz8hf0AqBeck3X+MJqtv3iv2qZQ+w
CbksHfZineWvIk+uz71xaLMbGnDchZn1pNLAsX5U5St5EiWu3+DKjHQ1H6VgwRhrLE+jalXI94P1
AtKB4nbhtM3+4h/eZVJVBcpYw/BrKWg8IaTaemKsFHS7rt4KnB1+KMWaug4u6PcPngFjWaRd/9vE
KfMydkMzskY2kadK7TbonpPoiDSZw1ADkVn2MjMvBtxOg+EyBjeqaz+CDjo4Xk1X7A1FPCujSsbi
iCBKvWd1NA2US4poACTfL3ZG/OPzYiffReZ39li1/XvRpY0bt3iMgVzlIDvb9jf6I0QV1uT2lZjM
t+lrrZ0hx+fyQu0zd92it8SEnH4zSpCT0FBHtTv4DnvGxEGJdDGeFwlrXAERImF5WHjrmbNBpUGV
Z6NlR7I6eetOqYYiC0UuJK1D669aRRf04Sk3/9F26hBd6V+SEZOn7r89mkuUWlMHFql/DoK+0Zal
53GVCylg4TiL8XD7rNKFKf8O6hXANxQq8YtZ/iDEzTP5uHlp5LQY0oP3mI7/2qINPEkiKoH7BI7I
Fg+h+BYukfyXrSejeRzCR/MXODFHAqM1MFY2lrLQufIEWiWTT7B/BOJ3rNaHO6DrvbA2uux9EZH1
k81vnT3OY2m+Cl5o2wjxOinqLtmH/yAwgd/uh2dPfvUoVRtEPUVYDg9dck9JxwNzTG3zZWsDEV2+
bPaHZ4kT+OE9q8hs1MqDaJdizhe/sNloW/M4L3/W3U2m7xZO9MzdyruZnGm2FoDjNNr5RtcpOmWf
pr1LFN4MhnHSKknQXYAhF9Ct88TZx72Nvvp9n6VISPlLkU9s4NeX/t8irEmJoflW7XVqbENeeLNg
5afWRd5A5JLuau/cDduyvQm7P6Ya7GkhkzNmSHS+Zgkk3/FC84ddIBNmZAjLXbWwtBm4Kb89FC8q
ICjp2tRGtqrLCA8Jfg9cR1tlBciA3i9xmXIeWg5xlpkkhube/cLvMlN18VwYulypNnCKyZlrGzs0
G58zB++GtppW344SneOVcOscj5R9tA7ceicbO9aA7CvdrUXU24ygAi9PnHdwDLLEcOPzYQwlU63Q
QLDP3lP/3lpyjZ+RfPJw+CpLQbVRTbjvzjPN77YNLvb01Znjggqv8/oiUv7QfPGjLaQg0mWkPfX2
jwQnOo2egLC641OGUrXojy5s3eyRtiwhuIQLBsPIz6tmW4uqGEO2DrdH90AzA7xuQEsKmxr5OFhv
rrICLATFWPKWeLwiCn85yTZlMuUyaeO0WJbLRtGz0rYE8VnQniSmjLswujb0a5Wc0F2jLEQzkC60
aHMvPX42eCCbIDASUJKmqDynSsLGjnhz8GFEDtDb4KKRHyNQcRcuin2Ys28LNxa8MLtqTdV6u9px
hjbneRDFnAqG9okeaBGLDjmK3IxsBDaHTlJsn5gcIZox+jQ3Dsg/Wc6WdjtTkVK5QV9CoIXQAkz3
Vn1yvC0dM7A0Y3XPEWPmwngGtvYwnEt5C4WbJDBEX609tvENhx81bcYHlX5X9tirnfjfgBkGIM0Z
Y7BCH7L9hx3R3wJ5y7Ojna/IjaT2xOiCMwBf7fvzN0Of5Kv5sCuT86fqrjUCD7fPzdpLt4x1klhM
fpgz8IMwUBGDDPcubTZCihIWs41RYrZGIQzLgkrfewvfwwyUUFTeCAMIKjON6EmIl52EG0zy7XOJ
Wy22rnVF8npjogon76jc7OE6Dda0UKP6DSL0pRrvTLQ6EZAvnzIjvxRms+m6dN8KDQeRveqt2WVh
wTqqD2T61wHcQOVAAc9PI1cPKC7UQX+hQswEgJJTEuKUd8u0idNeqTihOismRKAD/Pbh+42fjdUY
izukZ2LEbkzuziaKciK5Rweov0kUBlHIje0QDqqeqQ4ZGREvWU22qN0ylxVqtN4RboEJKL+Tej7c
2Z5EnA4KmgrQ6Et1xWgSpiTYZCoG7gjb2fL2mbpefvBcpIO0iZ6raNEpXy6n1uqtDDUZkZgAvPk/
zs6suW0l2da/CBGYh1eAg0iRsihbsrdeEPK2hXme8evvV/K5pymYlzznPvQOd+8OF1FDVtbKlWtx
Oc39HmLN8EEE4VVcqicRbVC/0HfXJ/sS9C3aBPAAMHn0qR///uyjp7Gtm7qdrAdqt5DT+QXcQlGG
76mJDiEWCPhQEAfUbFs3a1+m/GrhR7qCr213u1n+iY2bmT+lwwFnsGYSWrRU3kSzGJtpzt6n7B9o
7QnNjDCWAPSiVeRsjPyJx4xivVz/FutSHDv/lsUJaQfNnpOUBQw7QUQicGvaU+K+JNMTNSVCWvVI
OOW5ioomP1qC7zNVbpj/IDLlBr7sGdgKYtraM5PPR5fGL1pTkMuh/mSQngz3IP4VFCUQJcrNKJTJ
9iGAhWvqviuYUbPGC1fF3hejcGWsCHGxy4kShRPpN47SYEBj8EtBrb6iyR69xWHEzifbEcuy5lvd
v5IHSA0p2viFnu04sKDHHYhyVWPSw1O4HLcicZja+zyXXFq1bjaHXUzQcXCjCZV+ImoyCwggm7Iq
iaPOeiC6O9MDpHAQGkrqDYkJeD6DtxvyAXQssvLGrWuIiLq8ddF3pQRDXzzCQcs8ZQyd0fJl6yHL
fxXaN3ghQ/MUpVupOxXRD6ncd9o+m3Z+vcfH2sjv5shw2/xH6fxrgKQ3+leII0b7QD9JMj1a2U+l
OFDn4GnF+pkYiX30+VB1p/Yu4O1AQKYgZ7q1ZgOE8bcq+yLVL/q0MoIaHZp/dR675gN/UacGeMce
lRl3zWdbEFC6YziedEtwEG6Fv8uzAFcchwp4KEtaYh/UKeKj9UcYgoyh5xSeNzYlakjI90X4iJwI
CmpYFoS7rNxRkavah5tkwI+Wz7/WwuaFJrS4iEuLtbArebRymX0wQy2CDGjtpMEN47Ua3aXpIU4U
l/IczMCuesZ0EAvn115GjpBfGB8gSozNYxT/6KJt6m9KfZP5zxTui+w0h+8jXn1N8k8XVti6/JD0
75VznwcAk7l7PR5czHtFU7cwzhAmNCJenMW2wtfoPMwKS8BZAAstosjBM2dpG/bpOoh3qFNS3ZXj
n8hhxcWjPENPOVKQKYI1pZwqeSGBIfhL8x2cDcJaFYhSMNcmmSe52DT+muNtV916M1y6DiACCPkY
gSJZi/svClKrHuoMrDJdEYXgKqL+A0ULLAaQFLYDDAx2MVzFm/D1Jd6fIuSvZVHDEyINn6dMEeNa
AWOTSIDO0qXRZt8ogTITojT0T9k+tdWLUj3AksABkcQfOIhs7/rKXeifhXZufKTewgDPWeRenezM
sd/r5kOuzSvhToNhkPnSRD/kea9F/zh45Br6qxzJnszrTd8SDMxHfMxlwNd15tC/0j225p1k3+mp
QbWruLG1LmXo2N7RaYnlMnzmxTTFQ1k0UaiaQrCAJB09FHqHIKpThmGfN7eEmC7AY7Dw/zPcAh6b
8jEzJVLVB2TfAV5H+YnbClcexuJKuT73l8IPMdiiSig46h8XxNmhyecoaBMF4x06Fon+pJgoK9Gj
cdMf69ZAi9NZJ3Ve1y0DYf1EyoMcDkk1ItrpLVHhi3cazyguNPJ5WIaL3TRYs5LpSWLCLNHcKcF9
mMyWTED4FtCRwsu3pbEewqQwLHDM7n8gZX/pTJ//hMW16kSFSjTlY23D7ZStFTzwvQKbMVeaft/D
d0Abc/CQEAYBuL6gFxoOYJUgXQypEHwVNenPZ3poEykOClI8EiKYFfDbgcFhrzVIO+KpWQi90f4m
q+MSo5GWJ6QaoHaQ1y77aDpbKg0pay3BaEypaeBvTdMf0w7ISu+Vnawo2GFfEsDXI7TZU+mW1ehW
drgxVeAFq3Pl6YdZPNfCX7F7D8va9f1fuv+UdujVeDQrWrQP1ncQMJzfyugFeNY2q8Q+8hzk0rcM
zKPXFJdIm/akn9CYqNED+MBOp73Od/YkNJS/eWPCK8mrDTZ90NLhs5Ui8j+SpdaMVT473Q7is7ZR
UkxK8a8XjbyY4SESAjuJJ0Ieu7y/WDeCgU3mS3kr9dFw2hrU+cM7K7onRsLtongqmioM/8nsG4QO
IQe2Dy3uuTBsx73c3gfolZUbskUMiW7WJS7xqz6tx2ILdlmR16VfkdmRXY6bwNyEVAp5Oav3ZYeg
6B2PnKm5o2tMUTe3K+oXjjvD83oVMJijLlU9h7iE3pSU1gPCDVJ9SpBzqD1AOGhmEN1IGYxsi+MZ
Ip16vBFNYPbaMg9Uam+chsu/w6Zy/KEpv+w5yoLUNMecG47OXDyXrHarfLMNMvEtLfLQPTFJlwx3
CLYzl6C6jhQPmw84gNd/xgeGs8ivmI7//IxF9Kv0vEuTgdyE2jXwUhms6YECbWJeBvMrRwTlOzIQ
whPTpAstEniVKxqCDc0jI8AAFB6s6BYBcqBRH/oupFeSX3jwfAekKSHxWdzD1MywlgeRUXdzBmVz
B+AIlMRkc3go7cjyA7ufgj0MTkIBBDv2gGiGQFS8OHKYCA78W/4JBNinHr8jAw3LxM9lJ0NEZAcr
/T9o4kAgJQ/lEMDcQMCeBWQT305RLtQx6J8iOcFcEbreEhdMa91qTZEfm9ORDIlmQjYxXOEwO1Iz
Yh3/SKJrkFXKDa9NQJnra3eh692iK0LQDrgeHbRePwfUJnHqXMrYQgHxpX1C5a/xanNHmgRQ4djf
0DTkTrH0LzCDYI5DYWeK43ELcTCYYBYNu7GEdoO+vgCvbiqRX5A04vch9SxTCRCo3mJvtaPM+6GK
rIc2eFPzya2j1wLXIf1L2q1N6Vetau5sb5R5V06jN5VCAC+UXrDTdbSHLDsmxY2H3cXQowBvwK+3
KQ8s4VTDTsY07UNAhvkrNm/9KlzJirAQOtbxrqt30njiCdyHd20DiHWjtngpp4WLxkPAQYABXGnx
lDGlNOahZZlkq7ykH9FjgZyGbWrbC1nevvoKvbviBcCZiWm73UBAYLtDW76+bS4xmz79jkVe7wxG
NGc9v4OntUHvH4rR0QpB/8n0GprMeHUAgI7Bphm2bJEkR2TzRtS5mAqYqGPzGkL5xfh4gZ8ld0YR
qJaEW+cDuC7xj+uMbID9C7rGRiV75V3Mu+L6h39gBstYZ9J9hfuceEku8a1i6qahVtiPc9yscnle
ySWEi6mF0nkf0tVrjx/I0oCJGL8oworThudUF9+a+idOZ0r+Jfx4biYy17uqYPUn4Jeu/cGlpXB9
6+mTnG9QJVxp0ugZsbLiEAJKU/OP9QN/mH2PNmhQNLrScAiFnsfXkgwoxpEyFPapLDmMIXWuXV5Y
fRl6pnQCNKAQD3OHf071iaiCBBkZgR9+YW8ovGLT+pUOC6byJiT/8YD4e8roQaY1H/HIZT0vz426
MgzQhyJ9FyCRLf6TI1LgNt2bnnw1KPPRZGGp71bkKsxoH3v0T3BjaBV7eytax5MjWqkO7HWuCAWZ
v+9kXeRBZEMiv+Kr2evcBpJ/P9b3iMBp6heVFKV4MPJfTBdsIjJ/qfoJjCecvQhmtDTY4RMYH/pj
BFciPCtIZiPoTeUKZBhqLo/BbmrW9NABswy1h+4mNwepzWQcreLI9UBapGnf4dsHwwYmc9fdwAFx
hCMA/zV7Dg8zno6qZjiLQuSYTrkjNeKkTeI+gq8Go1fz96TfslCyE95n5T9F9YtSeNd2XgDpwlJo
DEjQIr0znGeQr6D+2ZgnK/Ug/eoGejTKcyqfpOEFbDAvv2jBNqCBoppeWX/hICf+nioYXdpbBPHD
v8/nJwYGUEVbIcbtsTXWJI4cedh7Zb0fyieoasK92fiFB4ETPgmpdUBXNv1ge5bqprYbJD9t/ZFC
iM5tNt7TDxTKKyPeUD7syhPlTL0s3Rj6gipkDLQXmpQEjypYl/o3ShJyLMhvFPd1XMlY1QKdSeGd
pb4bGMTBRXC3cHb0oHOrngpgoqIn0Lj+WLtZfRLQf42IYfVSQ0xpDtO0CR8o2oCF/HkzAH6QoUHI
pmzUq+/sAz0RWwHd30p58/tNoDx2+Hc4jwL4CVD6+Mo/qfbAKiUjvh5kWNoLi85DR8VrmPzyL5MW
H++NOYAAK25lqMfJ7KXagZqwqHGiWEwBR7w94g2TqFhPqMbT4EUuiiQDAtcs4Q/wIYTmqTbSAhZa
O/4adir7Gj3dWf2q0/VPKkShahBNJ/zvPBC4SFjd0vjXip4d/cmgttUOriis0nQFck6k78c9fw2w
L7ePsK9ylN9xu6egSfLGgQynn2Tf/CEYjkJpmlMPF23N1gDq4K0jhMw4mOJpjG1CvpWsr+FPtXT5
v+Mzhg1q2635l2gYsVHo12D5ATb5X5zmidVr2nwNUOdoeMXtS93CkvBrk76x6tTh6ASCZAjxnjMP
xV9jP4gUcKatZ0ebLp+r03etb4riRaDP5HTgPQhgkxsyCZRAnd8w9YjnvKLYahSSdPrz+JHYr5Bj
EkBoGSKVB8GmYqhbx+Df+vWmGfqHs8rytGNKBbcFoV3MNRb3qlWMXZsaE2CM8qglsldb0krJMs/K
u32nmneJ3XhULzv474JDXMPEMOfyrsQeUkPeXKrSBzXFeLY13ODYTk+l9trXyYtv/xuD9eM/51qd
sw6D3xUac80/1/ftxV2LVhOvc4xZZX0B7WhlJdtlLhPosX7yCYbC2QolACX6dX0g41LeDATx3yOJ
X3J2909FFw+zM5gPlCiNtFll8anMDom6y9VyrY+infDQNck6br7I2is9iNBTm9w4SWXvDvKpHjOe
pnh1T/BUZ67bDsa4rwrBWLr/Khrs5HURyfdqQuOBMq1lqYVHb3lxgSB1vU1nuiBU2tnLfhMqzXoY
yru+D9ZmPW58XwfkM7xY/2bZP8xe2aTwXSN4YJhBeb6RelXTbzj3XtH+COUvlRF6WFbdwEkugGx4
m/1nfhZZfToHUeZUrARUDYGRqPfgM6RE/xN6kCJuoL/2LC8HvBHgNvxlpzo3lR41w2h+mLqVZgjf
ajtjf5mv8NT00TXBHIleuOtb4FKxT+UDaXABtkTaY4EEVX4v587QmQ9pFq86XnMZHFLD/pkmHQam
4dbhIJtasglibFyx2BLLHTquP5GyFm6f7/NIX8+RIjQhW6iqhCgTXmiB8cDU1Gu4J57W+3eS9gO9
zpXiAMjE/8zYpxeOkFBJ72zAPTjA68h+JtOUh/gGLntxDc8+cPHyqVPFSSy9Mck06eB6n8en1LjH
moXOvps52sWxEFAUjrSwipevLGlOEYiZYvOBOF9hZkDgZrxpfrCiDnT6xtrdGk2c7rPTK9tD2tom
ACLv7jg5NLXHnQFtGpdXL9Ber2+Uy9tTVMERS8BCeSkix4NJssJEfNu0SWkkxe4teWzJR1ohlafU
s3u7A/HSF6J9QQeWo/JO+Hs+hz7yw8rkCSqqenl7T3FGHXaktTLdKZDnqDty5w7aHWQPRDCS5mvX
PQpDsptUgIu/hXYHDih3im0sDorTpoNeIwsnSjB+tp3Vg+JjqrmSwMfSBxp6yb6oDHFppsGJnSyF
d9mwifc31fwuEXRVGlHIZ1gL9MKWl5tZxmWXZWDXpQdQPiMVFuDIuxHXubmvqy04JoAb3ik7rlny
XfKX4VZr4oVyh4pgvACR0Uz7y3w5ceSpynLZeEB9gSdzFt1FDVl/9zSM31uWa9KyGwf5Ax0+C5A4
POOU5RAYdZN3KkSoz/s9N7FH7vVYO2p4r6or3V6pgUfai2SaWm4y5JDxXNLdOfEKqPAoE/+YQ0oi
qyxZqSgOyusmubenjZ9vuPYHzStTQOc1RGu5XyedF49r/MDN9j4O9k700CermAZndDHntnDNY4Nz
yo9axc4ZPNpFj0+6cRsvZlR8Ho5cFLq5tVC9X9b4MmvGoTq01KP2JUR8AR9qV++Q/vEmsvcbc7k8
zX8NtpjLJp+SvM9t9TiVHlzy8pc8u9JbP1EBQIHV1TfXo8fi8Pw13CII0znlVC2cw6P5jCBBgFvw
d7r7c8pzt77s1kiLoNg1waybESPZpedPLqx1/ZcVekillbekiW8t2CJPUyZzVI2KoQYDBQivRbRs
jXeE/K/xVt4sWC1SNdF+oRloVcLKISBiCvN583e6Uc5tKsWH0U7ZffK3VjpadbOp4XA6Kubavb2y
Z56U4bGo9klReWnyO1BnL6LH5PpiLtWw/+u36BpsdRxK6ZH+/FvSclLSPuC3TFXt4QBDG8PKcLBo
zN7b8adh5IGr5PjxRPJqfkiHZysW4JI9PwecSiWVkc/ARf36j1ouxp/5gR4JVCVqlYtU1ixksyuh
1h5G2XQJSDtEtHxEMErl6HvJ8L8VB/kzBzjLUZLXFJGxfZ4DoFbFD2U9PvA+jEVDl0nO833sKNq8
WpDh0vGJ3qZ1CI02j4khhZcXb9c/+fI6YBRL/k6b8l+NA2pSVVo9WbTKpvsWEACFBxPQPt+ZEQYZ
2WqUT0bkwMt7Fs8zBUggliA6oWlFEaN/7Nr/7eH7WARqivSTIlsFd+zzpIy+1TQGWoqHttnDLJTj
FzN7y7ot1TO/vwHpiNN1fhssx1pEsKEoi0pSWYCmeI/GI5/s+4mbD6frk7yMJ8thFns9aLUmyBQT
wp2DJcyWT3LSxFNtdLKpCSs3dvGS6PhnW53N4CJ81WOSaL5tsI27vQ6t2bBOWGmHnJvYOpXzq9O8
Ruwup4fmQMH/+rcuM4u/Rl9EtECxktjxtfiAE8wEOtrvlf69Ake04/nrEKClDhS8j/KjpMH10cmD
TuJI63N0Q59r8QT+80OoWJgI8BhYfIvTfpbatqPh+HU8xAeAN1yPi2nfFu9mfrxZk764i3iEEFKp
BSjaohBgqH5TSikDKeFb4ed3gd/eq/kJhOb61C6hqD9fBH8VTiVWCo692EeKppdx7DR8kZKvNb3Z
RWW+Yusy06Vp0pDheBN5mpzt7fhBy1EiK/q1U2670tkInUMA6jQ4zE3rZXl93zcUu6dn3hu0CsV0
imUrsRCdTj+b0dA5CFxHEBxN3I3sEtrugwQ9MwbvDKN/e2e8tXHENP11GM++brFtw1xqk2bs0O8p
Hti5+EPYgH76Ps63QwoYmu5l9Vlvde/6rF7cJmfDLvar36uSWZYMGzrPlnXqZ2CB+jjHL9V0S4/v
YhwQ+DH8F1S7l8SxvDOsUY4r1q/dcy7oR3cZkdEaNNsa7fn6h12OA2fDLSZUqa15jPOSsBP6uOzZ
G7UrV2l9chrP0LZ61myFx3o2OKvG/mVkTzeGF8Hz7/X8z9cuJjZJYt9KlZxAbm0L5ThOh+Akde9W
de9vEGHVKW7+xq9mRsbh+sgfNK7lyDyfcdkTAowIpX8++XlRhK0R9PHB0rqt1OCDQBYXtt/CDDtp
QtJwbB3dHcd9GmRu9wGOAD8Dk0QI40EHaeHXFr68kZFBHdp7Z5Q33I5j8iZXIOrDe1RU6yJGKVU9
WaQHObnhaL5OQ+y1xHVLcqjt+15rhmuYjFmXej3sWl/SvXH4bTnIZSTFNqYcVaDzJPfHFAQ0DV7D
ZnRDa9+CH/pZ62pTsKq6gSJQIJarybiPg/c8HKhLmSsypoBuWNFjZHimmW3jnJrSTz94c+rflf1c
s3lt7bfWPOdZCv6T44OoeA5/DvJna/7H9L9oU79Vsj2QPLdDgmuCZgkTbduLpok34b7BpMOaqPKX
88Oo0Y5h0DY8PtdhsR1u3vqXTuH5ki1u4lxPej/22atD/sBBLKt9j4FEG3nzTTmRS/tS6ODQfoOn
79/qcEGt2d3MviwVYqaEIyDeoZgUN/ajqj/4/9QmUsKcyXrrQDRPKNGkewt143vc6VyTixNRenZR
J+8rXXOdG4DMxVNrYhyEsiSVbdLjz5u3y61hjPyY26T1AhpkCMEBnGBbXWvatu+fkfAIKgijL3Vk
38gcLi7C2dDi35/dmHFXB12nJNhnNusu2tOvReY72CdjuHGTXQqEPEEMXuIwd3R7MdAgz2h8zlIk
MpQiWSvAhU5K6Yo380t6UwHq0oKfjyZ+zdlnhWNhJnrLaEn3FiOMDeYyjJQwtS+jf99VGe6kkwsc
O6ToYVLvulk4vJQg4LfD92LdYsBY+PwDyi538mpix1Xli1OfjFT2TNBu6F7y2src+jvyz1GzK3YZ
Qmbi9LH3bmYPS7riR/Zw/isW01DEtZx1LVyEoOKdeWRftfW2qN/95nVCkTrZQxDgEuJN5nL7XQ/J
Fxf8bAYWudjkNEFXK4xNjcqcU+rKxzlDlNF8jUkzupt+BNdnHGjp84zXadKY+ch4XU8BOTsZkOuJ
KSKgN90rStuwXhFyQ6IYWAteL5VESY/XgZavctLi6x+/5Kn818zT9kCPNJ1HHy1hZxswkbPSCkbO
Vd3su/6tK2oUkT82PjmaCdBV2FT9ZUB6DkF6krsZE+ObjmTi1lveih9kVVpGgd2WfUjGIOdWNvsR
vOq9rdIV/RtQG5OWdageq6JyjZQbrRFx7/YRFJnpX2OjSU+4NegiXjrYzclYRnH9Z+xOOwYgRpMU
bgbJ33L5yM2Js6/AThFgQ0cHMU2hVbm+vgzqpQQT/2/EVfFLFVrVnzeFLE950qdOJNIvWduG82+n
28rFi4T2pE/Z9skucdLM0ARXMS0GD3RWBcVq8fTOs3fUXxPF8agFexlYyfXfZl9cHAvzBpQKEOz7
+O1nW0SbxznrnIieUNO6V5IJg2NPDuxVHIr7Rj+Y9Qz4H8Eehe2w5xE35E9G/KamzdrgUV5Nz2ws
n+4fcXkaFYQwoCvb3nUhbR3cWWXxvQzVre6M93L0WJg0numPXChp/Rv9wWR8YgEG6zepUZ4Eq1zv
N+QWIi5HfbwRWzRynjteAPV3azqYCo5LSi58AL/6P+lnRKBsAulU9s3UrrPBPDEsUkoVZBHZs6xx
Jf4smdAOqf1Pz2r/nvUG2DKSZb7u+mrtiZMZNGIRePOPZuGRcFVcxGYb3KW6y4GmMRgw4JZG26Ur
j/Zlgb6gkM3u/LwnsjGTm5bBD2q6ZjdY+ZFHR9xClzBvNB8s+WIfUeB8qMXFHmIOnvg1QzXZuqk8
rcO2FslZoTucS1zrlP/f8nItYsE4vVJhRxVxH4/wL6wbu+0SziUKEJTrxHlYfnSrTtIYjlEkonFQ
02ELeQZP+7B4KPV7S/oNCHV9e18Kx+cDLj5dK2wLEgUDBg5q50rgIXtapzRD3ezIv7ieZ5+2uGpR
/KDgkDNSiOq+78NL0X6Yje1BC8pudf8v5bf/rChIoQ5nlJaqD1rc2aF1CqdQqF1Hh6iiZ73y6pbS
92lkvWRn4gHtr0jlvCwuPAOXRUd6DvXxYMm+ePUZyrSa9SP3oldOHdVo3GF0HdGf4E5rRlzq9U2N
OG4b7RO5RgO29NQeXsxE4TsjU39pcWFvQ/roy9rrtPbu+oJduq/tsy8T4ersy3qnLsdmoLc3krdo
Qa/bUL3rKtKjxA1Wav31+mhLhb8/EwnDAskUCw7hEnh1DMloOoyKD+TVKQqNzjP6JaNG6IMYUqtr
8SYaAPuN0ETH3XYl5TTyTld51oks2PLfHV4449GKIwSmUlfAWzd+oggEyxvMPvuJi+xJscOwjtQp
EjipFfMkE094eMgZxoW918N1qHSdRGI4abHjaU4LsQn5v+yU+JBe0PPtgU6LeRWxGaXhRKwj1xJo
ox2XCOPdSLAvJnvnP3eZcFmFFqfOGAE5juwzsp/6qAQvtbFNfudcX4W1i/GM4n1R5MaqGd6vT9df
tSEBeZ6Nv1QrsojpzVAwfs4nQvny4PhN1ZE3q5K/l/WzUJmao5/XR70Y17D8gITg0GK4lPuRDHOO
5XHgWYFtWDC7gX+oJLzQ2n2hzB5vXa6Q6yNeRDux26CEgYMoV/fi/oj7UB00p+aggCgEubVuaXrp
rZ3YrRm+c9Y+JtSNx378lierQIPpbuTPcfclj5tba34pyTr/LYsoW4X+jBgwn092L1KIUAU+yAv9
2xT2d7QzbkuN671DJ6w8aCE5V2+9hjPEV5NIdX1eLsUPRyiFGkj+2hQjP8ePIJ7kKun8ECm/roYT
LA+uLnkJRnjtsC9v2XxfWHfe8gxlO4I6vyQC65If57NFHE6UPS9K+HjcprxpSNlg4ObTjYl2Lky0
wA5gwCN7RC/zYtEH1ZdTCcD6AMHSj8KP8hgHuq/qPS22O2OAgx7Lx1ymgNZsofW7oP6l/i77ybso
vQFIC4FMuBdUgvdl+1bawwrSsF2+6/m6BQxkBTPAj1Yi/TSSQylRfazpMPbpf0DCKId7XEUkeNs2
obPmZE33gRGvSxnN9f7YZx4nDm2v7YQiQ9ZNbtr9KL8JEiK7UldSt3buyr7+Mil3dfYNT3RDmddN
Yb746i+LtnE794oocbX+ieCllxnY3SvIXWJN0HcmyKm/e0cIFpxMC52HAYJ5TZWqALdKgocy25vZ
a4iMRDH8iIe3/K0Yle9BKa+zbu/rv9Ve3cVkfb1VoVb3rGvb61vvUpqPewJZNCwLIfS5CH29r6dW
JHOZCMflqdsr6nOEHoU658e5pRnB+ionLNBcYP/KHAZvTQnROQ/uVMygpqjyRAYsZj+Zfurq223n
UnF5Lq4SXeYZpKmWbJqmsagXDPnYSKNfkqPETyLVLTHGy/x3M7wHi9OicWWNW1Kw1H/PSmlzfXaU
D8X/v0aHDQP7mxKb/NFfd3a1U4gKYjknMrdq5ZU03bSTvrbnY4ZAG6moaWHPbkyHQUMgJYfAWrzF
NE8p6P5acoz8x5eic7vOEF6aasu2ZHsBEaWZumY1TR6xIm0vlBPpTkezTNDR9JPGyLWcQsjEUfle
DdZ6yJHfp9hggUWQaRvZm9q92UDURSu5SjuubIae7Hr3IwvTO86RFvn7qJ7uFQkJuRRhRQfwXLae
lcbet9qz2O9hd0rBshWEcf1D1ISP/mivjN6z0paejMANKJZMuYl9RbrLgrc+M6HabsMc/UvYHbK0
h6jntZNrTCv1EVSK5xVvgS4l/UgpzO5CuYCgpm8l/lrg3jl8MPtsp/I3+o0jMLosMA69auw58zoX
a9k6qz6LvXn8bRawMArtaUr6jUYSUBXOmp8woKNpMWM857Rmcp3hZELbje1/rXpCfnNHxjVF/T7K
nsSfJO25YWqnYnzwSwSllRLuYgVTK9xEMBeNbPakZG9VNZd98V08+nizhfOzEgSH1Cy2pv3q4PIi
xZHX6T6pSbEyjHCFPOdTFDzPMlqfhrnGOePGgfxgNf2147DBsEyadJACWux3pVCbLjIKruXS/GoX
yb71jyotTuHeXA1W7lXDEWwdfUMW9Xs/bPF6qGDXdGgy5W+ROq58HsJ8kmZh63kyqIYzYb4+rkQQ
jdtpp6X9OvdpvCcHF88nh052P+OMUxBztAkutlD2B6v/p680z9YF0vjxqk/WYTLvhvxRsR59mifD
DGMoCrLOUN+xISX+Lj2/dQQv3I06XnaAINTcCVQLGCJKlEafpzY6iKJI8iYefr0Xl++1/WjeapG6
8BxiLBh3YG8i2iymPlDtXo6t5iNrDfNTFf+08i0Iz+0EedlaInJ4BD5IhXDp4+Xw0T12Fld0ksw/
UU3UPiSHW45NGewpeXATa9QSOl4rKdgraXMICrcyuodIalbcgNncrGqs6JFq3BgU+HqR/XcvLRoV
2biNDGQTzVcqgaUuC6U7LCo8AdvWcX0nShegEbb6KPeehNwJjQEgNEmgrSyNBWWzAGsIxmF5EOyF
oMececCSl7cFNzHVBT9/nbgHSBQaOV/nJQ2jZOscRcS5S2veiRqRj4hi87PRdFcL3uT+ncssbn+R
Nfty9DWNHxIZqINj30oOm61CnOV0I2yLhVqeobPZXW6aQpZUe5iT6OArJ6WA4yz9IyEaW7JpFfX0
1U4Ht9VoH+DNdGPkCw+f83VdIlMJMnN+Jue83bu3sMMpI6kR1TKpJzWuSG04mMBZB6l+Hvxno8p2
9USRidgu32TvXXpVfPot4mY922PhNOMrOhBJAC5KBV+v3KKt7WhDuQssWofeJa4Pbs/rU3DpEJ3P
vagvnI0aDBOKEhIzoA+RR3JZl+sxIuobu5s4+eUvpDZs8BYWb4pFalkGiUp6yTpzg4YRwQhuIUZQ
kihCMSC3MYnm9c/72Dt/7a2zMRfJeh1MdZVoKRiYeopUGdFMaRNyDOFtiFy0wwuTPcZNYg3VtuZ6
BJ0V7ABbZKjRQ8CGD+ktiZxgw3+9/uPE2H//NtuC0Q6bES/Hz3OfZU0omSEBTKy4lK0APyWUxG7m
9P+PSfjPQIussTW6fLJ6ojKA8DBoFAdfculVpSCQNgZ9/1XiSiVd93VEpxu7vp5ctRrf5hKDHrIO
eOpune/nQIPbswdSvT4NS4r9n+gKb+/PPNCU8nke5EYbc8vmndkKCLb5EcvxU1c2xyHNVhSZ8/i+
SnZZnz5MjU3jQ37XcAq5YVlDise8gI1cPgQhZtjjaUL5W0C6lIwp0d/rPeQDckGtezaocCps7f59
HLJdJUubYcDY1m/2dl/f1aZ57NA78t+vf9zFNdbUPxiaTIHs87cptV9aZcn+m1QEyB8Bx1rtpATT
jUh26d7lcfjfwyyCB0ZcuUKHyUf9QwBKJHfMC+VwSrxUVK9/08cL96+Nq5Hlk/DwTFzyGysr5qTU
Imhw1UjqLywsXjjQSFHtQ0N1xyZ71KDQzYbjlZrv5vq8tuJ+01He7W3rSzK8CR6BWk93c8r9V+99
bfIkUjuEZ8rhwWx7gdf2478Taa+JmYD0e0yQ54tKLzPQG7M1FCjg7TUwCFKEnjUdlTRgfIorVYf9
iaGuSrpb68RfVwjQiawqAm2j+FdESEVn9bpF4bpsNqnu7wczR2RsRlP6Rmi9HO80siH6RmxLX1I1
hkSiEiyD11byJDayLL2rkDu57OHBU30O0+0Y3JIL1sRp+WtxdEIeehE8FD9Uqs4i+lAFg2633CM9
gzArdKOsYtII9LU9TUlWJdUK+KdK9yzqKFAzg9iiy/K3APLaWP/KOy3r4EaO05qGBfh0aoO6SH78
4Eeq6r1q1DsBdmgqZyk3Nj3q+tf318XNrCMSQCiAyrCMB1nX1H4lMW9slGh+1oxjgmrRWGzplr0Z
hJfKBH+iz9loixM6TMTcUYxW4fWV+fSIuFHrr6wsXI/2SZHfquHOqEPsxn7CnCDjBIbYWlgeu07+
ousjFmFAoxR/0jrz5FLaS3i+Nbjy1enTbezxYq509msXB33W0FlrRbWhRpRXdaV0I2EU/d3AWA2Z
rVrsqdsX98U0CTElyxC8DUzYPwexNisVJ4dGcvhADoY3p7sP/YyuxeMg8VIO0SxWjnLxOmXGKqi3
+bTNtARQ+/T/sS9gE9P1R6UVPYvPP0MKCr0aSoC3ovvpGxtiKW8l814bdzfrqZfP7tlYiyuzxr52
bGc+GdRe6vcVqG78QqoCwkvZQhzbm8SRi6nYf4b8+ElnB7fM5qDyLYbM9fdEP4G2YwMrhaebWrmX
qnU6kvH/dyKXtZ3CySlVpHF0sPMX8YrPea4Xa0VtXTn4DRbnisYsyliUSfv4tya/iuNP1gtqc31F
b33yYmOVTDP5D59cRk8knzLTyrXFY1GkYNeHulQ1EIoV6KOiEkhT0CLL6Gfg46rQw4MEq61d0/iq
Rl7/JTtZiE/6rmmsm5IEAcDz6frIl8KZBhcI6XpuAWqxn7dtVNdFJ6dteMDknbxqWhXwWdd3RicT
m9UbfAycNy/EfzBCwDfU+yg6LeZ0yMouSdssOeDGHUGLRSbKKb6pCOd4Hby+jOWlWu6Rg8MTmKbX
XhB1dBv3rvcGwkT7w+yCXU5jb5F8byxtV4q9ICHFNNv36kDn6WDSazp5cG7QlN2mQHssGA/HNup2
dDIEzRE450WixzUYoo0wt9TTL+ZQye4Exy/advI6Kd8DCOldmOyEvxd2iSoqUeopq+Z15xRHpeCp
o2N3/KYk/AL9vZxtL9G7D/aAMRluPaB4HE939H/BRfw/pJ3XctxYlq6fCBHw5jaBNDRJZpJMUuQN
gqoS4b3H08+3WRNdFJSHOTMn1NHqpkq1YTbWXuY3R5HrkKlLoBkKzdpwwtIeMubeM3nIhvlLScq1
lVqbHhZcP2nu4Pgupa9ebH3RMRr1lQkUIOVUkzj6HHOkTWgi5YoW6yiq0j5EYCq3OD/7F3G/ZOkZ
PPKskjepwJmANIdz4ULlIIdUA9nVxsFLTOAJ0riZeVj8WOty2ntVT58n86QQkGjAuZEDjGJaoqFW
OvmtG5uTJ8AyMcRWfW5++l0jmuN4UHIGP1nOzcydJOVe9H0baUt3EOBCE6QohVVbcZeT0n10KRkV
GAQisugfkBWb+pGzjF5bnynrRLhrtCtTeRrrHTY2ofIsZ/run5ZgoI87P+JPNf5+h0DGcBTXIkY+
SiTvE0fz+qC/j8wI0oKydqrMQ/B8irZ2K4OteYkloVIB5kJAMzMdSev3ZP6JvonrJCgygDrhpJRq
W8Cw7PoY09gDo7DSB1y6u00MjjMrMsx1gm2fJG7MTDRTFJJ90In+m9OnDzasfiWA1PcWqo9dQaN0
gCWtaCvscdITdH3k1TVXYHBpEkp6uAZGsir16HmAbdj0+aZIsoM/VeRgmEkwwmYDuxEZYpgZ24B/
lguz4AqluukBFxC4yDHnIrWTVDTP+Yj3g6OtBaQjbGXXmHXMQYVmku9V7ZF2b577q1ewX2JoG6AP
r8C6g3nUfVSorlQxTmZ0fMlixLiiDqeVAItEQf0eBdp9NOZvMw+dCUnIdg7U/dgf5TTxxnSD/VFv
3KGraWf9ykFHF6Lx0N0p8gcyUk06uVlX7ArrbUrQcCvNnekjSu54nRntjBC9orrGhTRwU7YtwTbN
uh1oaTWVfrbtsGbQtbOM8EKdsJTO+UytvoaiReTLLa1NxpBQxFIEG0kMKkX+BEdEv26i93YavI7X
nnUXzpVzo0udaE9/EGCi8U+Q/HKWDkkzRVbgxLd9Ydz5x9i/B5Me1i+BupGYENv+R4eNbO3wYgqP
6KGNVJtH1GOu/vex/+t1iPLwy3UEqhQqdQvhxzFPtOtpeUiScmDjS0RVKuLN98udYzwJKrcC4McA
erpkXQVGUZhjChuHlgLTQoCuJvP44ENgoxxCmwEWj4bgBOcAZJwS0n+HC5v+JN67g+5sGVZcuCJx
3CzLEQ5bXZy7OmOhxbHrJHo9yQV2hSRSwDIp2yuLWD5uReo8Qxo1gy0tBVACqXXJnOkcOJGJObKw
CrQEcHGLx9/TKOjHAf7DME03tGkpJSqEjxC7kKOfQfkZfkhdObUsCRme/wE66GyuJVTPNIwREPNa
4mOzfO7aWQWtyevIeQMkWoN54zQ/Atgf+ikkrWqAtJtMs1OaxRroSeT8VpY9v4nY8/3bEFnrHy+D
jSHeBprRy8RPb0Jt7o3sc3uQYtKeB4lujW9+hxgRA8wLnZ1/xLH+WJApoCGIkHgVLSKAEaShUnVp
fGvj/2C7848EBBxeiGiyrifbMwO34D8P4qy4UzJ85lwGvM68QbEPK1HJv/8cIwPIu4oerEfzLrqv
kvt42NfTdV645p26V48dsvtP7aF+cg5Zdm+Nbvkmt6vwpJlr9cFBXkFDE4hC98bRDjW6hABbApdz
Z3puHiAXHUrVJTeqHzXFnWgAeZjG/gre8p/6Id0oq+Qm+Kn8jfy4QrOhXTUv0aN/F3htsu6m517d
4IIsu/Cscyiej87PXFvH5la51U/dCZ33BHiRvcI0JU2fNHWdvAUPuDh/OPYKs1wOryY5WJOn7JqH
ECOfjeLVnnmSPFNe9wPudUj1bjL1FD4hs/xgH9H1epUOhoInCs7m7ijtamel3w3HHxb0UaxX7xCn
417MeOsfRv0+6rz8PrPxhXowXhTfm9V78xA+2jHb/y7b5wgAPhr4anr6a6FuZgVIoyvdaQ8kf9Jz
sq9OMa7P4av+2qL/JOw9IWtc+TzCV1QoxmP/YD/qHcnjFiW89KH9GaP5+ff8kB2ypwZV2NDt0WDE
FvrWefLnn9LeiY46+d947chu+CLjl4ug0iZwtuU70vLgjh7iR33aykDEwmtJv48jenTucMhOxk11
6g+yuWmaTYWj+V1wP0xX0n36qsWb7jQ3LjQwPb6LX0x/07CRcJ7HOegw3wnJsoeq9SD/A2nqguvo
mNpH526yV9rRv6/fK211iCtXvZcxxN4jVi3fB08Gud5ROsa78jo9JqjZXI0HXd9GjwnK9bfNTyTT
2Mdba6v+Ze2d0uXHGEDFL+XLfBM/5tV1gL6FG6yl2asllOy3AAeQD0ENoNyUw2YcsC5T1kD0I8S0
7bWu38mv853/1E+eFSOK+jIhkIp1/ENaQBRl87rKsWwO1kOlcrtxSH62ku6ak/RQnNBn6jovGXbt
yxhtOkzkXo2H+UG+Z0alAyQLkC254cid7nkANdDZ27zfWHfq3+VLLWNp/ljeVYdSUPq6lyJc+e1K
OrD75Nv4OVC87LY6TI/FgQFlBppylcD0uav3Wo8S3iq7V17lv9gJjWtHXvrTiN3pME6urLna3nyq
Xzp9lSur9mmDaFf/1Bzz+ziBeO3mL3GKUubaiu59leNog0q+cwwJzVdpvUmVbU1S1sIE2qaFhz6s
BFcPldjCdQovuA6ctZl4iNSppxIi0TpGE1DGWG/Ds+uVtRBs69dFsPPLFbyjad6GP5DNCbF6B2pn
uaJ1yBjsh37ysczeJMqmtTelsu5xadH2XUnF4CEBKVo6NDl+SKiIusNPBTX/O+JLtUL+sURsddrV
sltt1MwNkVOodzrpu+86jgts+Ib9XzxG9/K9dQ0XtAs3yqPzOD9WP62YwuUHMUk330BNFRw75roO
ruVwA0yjjW40pMDaOwdBRRAF9768jmZvltgwevoj8XVjm1nhURWWl0l8BdXcNWG5pyAr4XQd626n
H32kfqaNU+9aWKid154GedU85g+8vS6EGgbTf9tLD03hOfWadHOm4xX+XzIREFLw8UnuschZtNUU
O1LGsTEBpIerStnXh5mvsU0FM4AjWHTS8mOGlUQ9v0XDdROuOYBmoG2jq1Sn70+9c10GvNPgJDKf
d3R9kYJAGG7CtDI+m+MkASEAowKrwFNLCv79SudK/a8rLW7aGXI9yDv9Hxi0fWAlEh1LOpBoWdHz
92t9KvItz1YTNQwh4CYO18VifakMVauzmHi8RnZQgxGNsQTkCFMspAl7Sss+8GIqOfQCQ7XeUYRv
U3qbqvwxy82VxA7vS/9ga8cS6ImeyLdRcT3n6arJLS/4K2EE5it3aoL5gLLPs2MjYM1xuXPyt8bq
9m2boWH2HETHGipBXEIaK2a34jyk2IyZvBSqf90V8lWrj+tpfAez1ETXgahKZuo8Km+YgX7xXutv
5D6GkHNSdiiQbSrMw9vqjt8o1FY15bluZZR8pstyBqewKVUgLCmZneggTej6K4PnWNNusjSPJPR6
rE+VIeCfRDtT3SH4s+piIFLMXXqd3W68WUPisuMaeaZybTYX56pnax+IWToaNExK+PV75i/1YRq0
OcO9Wn6OkBGJn32CzkjyXZvHCDNtlDeoCqeLJPVzOZ6lqA6YFKEdvQQMVmo/RGEAFD/EfQO0iR64
wO+qcG3Mx2L6dRkmKvbZch+SYuMpDDiVPteiLdur2tCFg/b5pWvhe7XSmiu1OZkH81WjTJ7CbR5+
XNj755bE1IlKR7aAZix6XB2G6WGaZZ/fGZjBMT36CcoZ6ok4ovcmaYpx4cs+F0OsLysuElmJWWGW
WIy8mCNjLQGsR1ZHJlBbvpjv7+3z4pfP0yZOQZeBBo+c6e87x0Ftv6r8QMCb97qZ74rWWjnhKEon
ISaaTmujfa4zZDOVcRUEF4LlWQCoWNZCaYfK+bPE/FKy9p1faJUMWzXQ0MmsrwDZIJWJcfurFfQr
hcygmEu3DNOfThKiI51649B4nRYwJIdMRHWtjumVTE/Kml57E13PiRZSuJXKZwEFFX2zgD6QgfdP
hRJ3Sx/QDm2XVr5ATWJhPuCUA0cFRRr2aivEoMEcq+2PwOyP4f2g4HKmqKuqrtdBVa1aRVD6XQX1
dTX90IIUVq3sBohG5m+a8lejItwcvVc9jInskGbPM/lNLu1l0uWQADdEL3PTkdw/zP7fVXUj+iM+
jOa5+zFb4apvrvU6As8Jr4e/wJiw7PoVEqhxGrpCRKYqOgITrkh6wMPaK4Pmzc26J8U2Z1Q+HuT5
xTcsmEsP3+8SUbn+sUlAWOlC0Bsm7eKjG+WqqZOASo65cpBup/G6kE5Ywny/ylIV9rODIwR1DBgu
Bv46i72oIECtdAbcNr9FzVZ47kpoHheKIBw2WbLR/FdiDHyuPHA8sEd0eKfY6xWUo8aP1MRrI8pJ
3k4GRmEood3EMM23k/4Lb01UJDqkdCd5uO5nPJ6ODrvs+8s/dxx/vfpFmMgj1Z6qhKsHlNyKDWm8
Mb+Zm1+gxMbuQrdracX0388KnptMj980ljxAKUnlOZAsxpbQVorkF8eynSVr1aT6Up5DOtHQwzQy
ATqDYpBGX3rKcS+HNQsx3LSOSvtmRzDS/Ksmh2pPUSkF78CzzKjbpGAU+nZcofl4pUXAwUqKmekk
WQUKstl6oLMRAXsXDRUbnJdE3dyiS1sE/aa3g3WG8GkT/+x8dRdWylqLOUMpMcw6es/KzC2R7I/I
OP03ydJXigxErdEeNQBkZnDhMdFnOLd1wXrgGwcewnTE1v4SYIwhdpyo4bzIZtw9i7dceRy1D8AR
bOW5cTwasATZYX6Syu4gzd1rO/VUAt1tQ3zIAMxlukOrDpxc/15ViAlk0v04Vy4tJNsfHjM4JwLc
ONTP7Oq/Yop9sga7L57oljPK64vhZgh2sDVCcKmyRpEEWqI2FIq1vwSgX0B0BYRE5bnKhbaqyrs4
c4XEdsXEcbz2+bGyFY0b02zLlTOr1+mc3tRIoRrJfTaxfPZYopOqoafIbKUISOiPtITbUt5AmhGi
qV03POeV40aB7WaMG7QZp9CbwgAwOv0SozZbv27ND7p4UtKsR2kzT4pHo1ejaVIOyU4lXxM8REHR
aRU0aUkjeHyioZNVJ5h+ExJvfbuPbWVTlc9tX20ZWwo2MEcWWObW1jzo0cGkkXDto2rYyFGNCN4z
g072LdqlAqOiSv1VJ5vvgRW5ZqR4gcRcXGLD/rK2Se94spLcQjQ2jbfvv9uzyRMzXuAlYFo4jBYf
bi0HYaUqkBDQCYDBmtzRNUveJt/YEttJnkrnVgeR9f2q6rkzHgMxeKqgVzW+4d83pgPAyU9U+ROP
Rbu6oE85Ju0efturRkM/Dq8USsLihmnodJPb696XdjrTrmrvCzCt/cH8xwDdjOxxEM+nnB9qoClh
HDv25CZpt/3+gs+dAZ+s+09ymbOE4ahtXQeRPn4WAAA0GRjLjdhn369y9qkoOLrCPkGKfjm+rPiA
slRQO5lKsFcQXCJW/09gBpcWEsyUL3Eh0qXRUkcWolUvNrLOeEtwpy8TyMT2WR6e5HL/uaVFbm6F
ZtlrPng41FuQGBIfOVYL0N6IKdGdOuIMyoiY8gTPjrQyd98/0HOn0tfVF9ssS/pAz1vuEyaXrkJa
orQpEPrbmkbh0or+frWzoxAH3hC+vBrk0SVbTbUqdfBVCpHxqm05YyAsZ86PliFWzURKjEsH+Pgh
0zLAfTZjIr07mAlCwnXcUXzFF9hTZ0cUGHdSF0HVt5Cw+v01T2mpm/MI2o9DOal1D491F32y0oSv
YgBiBpQE9wFdNNAPkX6yiY49WHghaAKJoIRgcVk+Qj37KTGgF/qZSGotc+7Wr3UjaXgnsKxIaASh
jE6B7cx3qnUgIApWvESRq7ZvPlL04USTcS0IF3BIY9IfOCaa8QFZUiCjssaEhbAtsg8BqvXtgggW
+aSISH4DshKTRX/K15w6pACxnngKyDQUdAT/Q2VkTmce3QrVei6ZM5sZvWBGoawsRvds15R+T2PJ
biJiP3ILI4NMG5ddQYYSgGGdq1J+SU3tgXCDVNBWMx2qOwOzLr6pT/coE3Vq61ognrlLwe5gxjp0
xspIPsLghIEcELF3Eb+qwt50tr1V8w9wRmQrG+jcYk6uDqjoydm6zfaCSV/Ef6djgKHnXWQNbljc
QKLyBAVEVEiDfzQdZk/zyW44jBmH04DQcBdEhEXnMBz1YN0XeBkyjHaYgAjIupJKN7hwbSet3KeQ
jM1quEkC9cc0zM9WI9GKR3AInFV7rKpyVd2G20rTX8K8ffr+8zlXTVNFOzb6JgxxluMriWOoVaDe
ChnD3j/JhSimQZ0yMREH6iWI01ncEVprFowDRpe2ujj51FhvMoTFwUjTqCIP0OcTaYsvbdGOFJoe
UXkZAvcJvP4jHn5ZdFHcKn2j+noLuRLSVskIWRuoZV4awgKeGq45XJPi6P5GTq1tTGJURtFqVB+R
L1h9/7DPnvtf735xBNRZZ4RIYAOBcvZaux6ZZZNCr9ihVF+GdJjQixqr05i/X1j4XE4Kn05gNU1s
fY1FOVWl1dBDKPuMyT2GtATJxPPn2K36tVV+iK+XGdX3i362QP947F8WFXvvy4EnF1Js2hPvugzX
5riHAuYpyVupvUvarV6fkqIBXImeTJreILLlMtV3w8wh5PQbmVkpps/ekGAtHHa3XZdScNY3gjU0
tKiP4W/RpshO5KcmbVz1hwM0Jh2OdXxDrg3UNS30T0U8MC5G9lA42io2vcn3PYGYHijmAJS4wMMM
eG2j/9fUHqb2rpPkW8kh75MvPP+zR79oOggrAhPxht+fBLPsuI2FUkVtnzBnCAb0hveFcpAuSoKe
f9H/rrR40XEJ5SM32WEBrFD7UBTvAixkNisHJxaio7J1QL98/6LPjqE/Wzn/fXuLFw2wJwghu9GA
Bsf6jwLg6HtsadOiiMgeQKvAkeyDowqVb+ieLyqhXni+xqIDnoMP6VpBHgeIESb6Om9+Col+OqeA
Xi7c7PknbFlCDsQUIIzf3yUwxtaIU/INFCNJbyQdoeb9nT1voHhcxGl+fph/fkP/rrZ4n/T8Z1lT
+HA1DpIJTXkn/6GntIcyaWWCTuf8WIX6VTI8FX3kaXm2j1P9JBkOehOvUi1hgaZs+Q5XKsyqYijA
PbdepOAZw2HavU35e09XCWQaaYhQNIAq7Ms0n0HSzdm1Qn9TDY2tOGJ7yjHR1Ko5YatsjlaVecSR
dSOQBU3rXOlz4h1BxV3Pg89w21pNjLa6vIecrO3ppgdytqMy05MPGG8Mgi4xu88fLfa/j2qxC4O4
HP0h4iPrGVOBLVKqbUMZyCiGY4x6s5CeKvNCA+lsrvvvmsvjc6jnQRoL1pzDBwAQfNi0+wR1E854
f6GzcDaH+7LWoldFC9oekoqsnry67CRPpxMFrv0ineZsSuAowsLWweh5ibHR0pgPZwRg32jH3AYv
y1AEN8biI46gC5tvFzvCZ1nfeLD9Z8XF+SwZsdGZkOJvx4khs77WMcJ5Ix/jXIztTaS9iIwsrcot
CRXwS52mAj0gkKAu9A9iKE7ftXVrsjm//9bPPnGBa2XCAXftc8d9OcCCiTpddkp4RYIXP69SxnvI
LlxU2zy7izieaQngToW79u8hpdB7q3ZCmu+j+gyF4ROcKWG0S19HjHZUxs9AlQ18cJs34Dy5vgdh
FWWTUL3Tuesgv6SmfemKFm8kD9qSmRdX5NhblDg4RugCEFK5/YuNxbMDATLQ/9z+IityQjOpC41p
R6p+9LRwdNCKPbx+DE88ZbRc1x5+IR8t+orfv180zHiyi/AKjZ45gGEoCq3NxdKD1aAqJsgk5CLU
qbznqrytXGfVNH9VNPWzAQV+x9gayexlVrFqrdoLjftk8sxibaQPgfw2IwdoM0Fvd/L0w1dxCnbW
VfESa8+Tsu3NvU2vvnES0sxwY0D1jFQFJmu0CczGswHdyAESlg1qWdjOKZKy1dvUHbuDHqcINpxa
RdoUlvPY+HjcNU/KoG+7CR0m+brPH4r+Gvo+rcN1k1/VdKDbfsAjL8ewFs3UAK8pSV1ZjNatGbQu
2gjmTeH8MlC9oK+tts8JXBC4qZuoe9V8ePsV6kSYkVlDuxKALXTDEU4+TPLjrKp3ZfhhJ69SmHl9
ulXsg2jtxdBtOYG2MMA2gz7eiL/ZVQnsXmC1Rn2DueFhzEJE4hAPAfQTOX/TnRapZiWBMUJBak7y
XRzhNwwIN+qOJL/OJQ3JM/GMQQLCbLxlXvWSMORXtRnJKiVOP4M0CB/0wiHl86boZhqqK5FJXgyh
5/fVlzUXTYA4l4egjlkTLKpsHUT8KtFocNCQAeFhJydBINGI39INWOKxH7zvd/bZewY/ZwAQt2z8
yH+PKKASpaxSmbFZ7TW+MFH6PNRvcH2IYGICdJlCfq7GAv+GXoyMEJ5BKfn7inVvR30SQH5lxcEe
VvxG7yDlVdPkVZqj347CKiDTSEW7Dy03rk0Tf4LyAiTvTOD67TIWH3Q2QPuwxn/q2RgtGe1U4KUR
rqktabV9/5DPtZ7IAVV0e6iq0PVeZByqaqXDVJEKdpQvtoD9YK6qHmlsMz9l4AfyEGdFaEQ5VG/+
z1xNK9gmpXHJHeLMXX+9kD8QIDidhYnCAcp288HglttsQrgG/ZwEb6af39/2+cUE1JViRof79/ub
HiFKVL5JzEzmPT3TFhwcg6cUuzmaMRfbs4xN/ozR3Ny/64k//3IKJ1XeFaHJWdRp+W5kKq31mUfD
ZoqHTTHhYyncPTK0bMxNHD/Z+e1QfczRq9YiN0aHCg9uTTSOmdIBCaYogS59K/QMouCHrQh70dpr
pn7Vd5EwbSgH2OHRmw5gLAXHcFJGx0MYzjYlDxszr2kAZh7leNoy/HGnrAQWX6zsAnUVjPbCu1Tu
vaaMt4NtXElId+thfxXn/pUNELAWrdi3agroD+VuEDgbTZcOow/7eDqBdZeGJ8V65oyv8cjEn3bl
jPfgtNBPgN5bjtqtmYP2JJRaDGZpqYbCKZLdZ5XGbjSI/HQawZpYjOdC/jafew3lj/y3N1+rezA2
2PNoXh3i1CRf6xQAMeUZXwUpFXY7LlMx0QIkzjOhoxkxykchfCarzZUWrzG2WjGQYgCq9pgfhuXK
kh+i9KpT3mq5XGtBu6oa3xv9q9b6mHSZEuK5bp67XvVySB7xm5H9FBMhFBo2LbMVkbokjMuDt1l7
1WXLG4vR/T9sVKFmoZLI/ikt1QeTn7ZIptwmGUdgfdT1a0ffc2c5hHCN4fj3y52r1UwU8PgsSOPo
Ry9ijzE08FUhL4rEueG0E70FAWqQGb8jCAPMp2XSj5RHqzR4btMW9v3t7MePmc1hb4O/m7ubaRz/
TqDuk2yiI0PunQRvpLgN7p7MNlEPJ+UXr7VG45ngypscG0YyNDahawiyW4jGHlwUwbQJa5Cm/hUy
SeVJ9nN8Gxnq66ehHXbCc2DARMAe3iUkk3o/A+JwbY7xqpJRJP0lGICOnN6iVvj9UzpTqpucSUyg
8KIWGtK/f82zUqbMQKQQVVS+HWVf4kwCQZcv4DIP8Ex299taizlIYeWSqnaQSTXt19iBHJZcDiNi
Mz0JNZlX26A4OdoreS2F6fe3qZxrivy2+CIFUKauLAsb7h/qSbEE4YYTf1KtTeFEV4KBBfmXPlOR
V5CDih3/MxqiH3L+QfXcjKhwEBbgL9XFXjNrDwbIas4zj5KdSsGNkHG04Pk1kukKZS9BrSqF3hjQ
SHiG89B7kzOu1eAm6q5tK17FcXkVMwIpENRnvCVkUvi80zHzlOB1gkxf7Zr8UU3n29Bzin4lhVDM
7b/svN9lHZebuQn1mMOIb25CwYaF+Zvlb73Wb8hfBFCkUd4RoIV9Ff5E8MiKqFEjx0V7AmqYGPj2
/clPks08ngZl2EvOPovB0eKchKBsQPInMmk7ccWgm4Ei/yoUSTq+HkOxNkRaNatcMVwAKawRiXA5
svCdnW08EATUYPjkxwmKdw7srm7VNZNVEeKq9j1FENdy8M2Quw3rhhRy37/rcwcUDBAFyqlBJrA8
ffU5Dvik4O3mndA/onXCHILjn9B6MZk9U5IyqEQUCM08QXBYHL6JGQX9ONrhrZAttfZASxki/l/6
aciiArLjv/FbW87UiJqKFYbG5ypm+QET2VY/7Bzhpgvp2rmZNGvoFn6JjmWy1O/hYHQ6abBmLRTz
B5K3FULDCm9Ry48cezJTNK23nwoCHVI1/q5qKswd+I5QnJY/wNsExZWPETiUPBuwGOeWClsOlZXK
DjY0Yj9nKN+/7KVzuc3kgium+yf0TmH+LIKKNPSOVdS8bSQWujg90GW1pV9pymYHpIDhSinf26Xo
C4aU5UKSrWSiP+vKuk0sD23WO2V23ELapojwzIJR7lefNBksffUyQOHow3+25htBSQTEYQM6kxuZ
NIU5YdetJGaWxUcT/xSNAjEOC3s0TfmMiBlUNZGOEwwI1AYaEESCij+UfhkMNaxaB2mdvA7YbUaw
VFTSHl11to4WbaOsXDcxdYlblTNsV4zMkvqm7jBSwH9Vm5DY49aM0LjQ0TpXNKBlDn3IRgsBiatF
mWLa9jAWqRwK4RYDnT/4XPOE1UgVlN6Ey14G6iy3ftBZRdQpHrdBzbd+kcJ19vuFTYbXLlLS+nIP
TkZrdsY0hLcIqYAAoNkRY1/NRljpnKkxtZuhnsS4Ur5SpF069ECQ9mJmO8TgyyEgSiQ43++ycz0R
nsy/17QoLaiW7NxpuSYGtmJSlB5DALWd84xjimtTYtFfH54sP8Rx7sKw4hPxsGiKfF172U2vg5Cj
yJ54HnxBaXBXhR+iMRL+ykgW1OmuGfp9Gzo7xiwShuSO/wHZGlF8du4ghGkrpPvgJvMcO/qvbWuu
QmmblCgGwrAxJf2GcK/7SK1Gq4RNPvQol+yN8AUPcliLHWMdNPJw89qNrbbLsqNcW9A+MK1uPqhf
s7j/BDxnESgwGpQY+6GqXE3Dp/uCVl54GucIbibtIVN4RBETnUXb1ezUciC7JhZSzgJlGyHMltd1
8YLRm93tB0G3jupr+mORBbWf2EXLTtdQdlbrzxHU9zvjXP709XIWn8yA7aaaah00fyHW8UyE4Dwn
mY4udj8v3rlIr74UXnYyalJZQew35W31XkvvwlXJp8w1jcaF7gjVgYfhJD+iMoXWQqlB+VDQbsL+
+/ubPvuFksQLgLKJ7MvilKiqGekEn5umug7Kd9MYHshBfPi2pg7G1dIvrHdulmDiqMes1gbFh93M
77duJFGiVjK3DugsHQ+W+q6H07Vw0emi9xFPdkMHG6VfUjc4+3ItzF3RtVGIRouzJYX1avTidJeG
RzUE/AtRoH5ss2urKC7F3jNzLBRP/l1rkZ+mKIPqseSEt4Pz0pTvhn47DFtNv7eLYzb/ouS42Oc/
+xY5PIVMuEFesdhPxogoOpX851mfIlML+ll5p+Smie9cjKCGeFZ/RLEvqy1eYRY0s9pN6GEgKbCr
4eAjsyCUu9OGDJgxpW/cEFvxc/Fqy74NJQhvIYYH2VuhIv4gd54m/ZSQ6myzFrMoZl9B6GElQaFi
O7to9FcIaRTpjZ506zYGwClk/+UVgVprYUvWwMjJu8PsXoPqFUTwlSAFVma3mehTCKQD8VCgkYQU
H6jN3N5VI/0atAvzvTARSaNnqjg6l5iexxfe/dkXIXYYPQoQ8MtendM5XVwmc3ibqVsBkYRltdIq
V0mST+kMYD7ff76fsr1/vIsvCy7eRdI1qhknKt9v/mGpPs41uEbI7zSLQI7O0kdSXAszStVQdmQC
4ONkmG5SBo8YQc+0e+6CFiv0uxEJVan4e6DLbQqOq/YranJYczqUf92l9t4FcgDC9Lqeq2trRtjm
2YaXDjBowiKr8O2rKmZ+8T5F4N+mK4G7qbIfofxDKJqTgI7+CexVir+KqazT8nasgLkX1z54Jy7V
QtWhGaF3QTLh1BnK16TOtyUaIXnT7LI6BsfleEyFYxbTEfGw0vJCXDobH748x0V8CIaSWdnIyZzI
TxKxOPqFZHRR7xP57+/f2Pn8g+ocADOaLupSi2gO1Rwm9RjedoqoaeBybET9iDgIzVT0UOjuKNaB
wuOyn8q5mwSkxvRR/NLURepjtYhAtz1L/2MoQgwUtJD6iETF9zf5GXCW25Lckz45Jyrzp8XjbFGx
0tQyIUQYJl9ut9J4qOWQruUkeqhmfyP03yjfW+QneK9owGjCktN/S4GbU4BoeBgAEONQ8uPrWJVc
oG8wSGw3tKq7rNmEQ4kmSApUei0MEWyKULM6OhC7dBvnXvPIZML1e6ScEYYTkGzwaUH61kJDs5V4
RaeqMpApYXKPzriQOhFbj+lNAUq4EohYfqfLl1k+aPDdbGob8zOJvqMCp/hM/eHeN9Z22a9QdnKG
X4DAVop2Jab4I3VERuegYlMD602nYKOl1qdfyYCsNZGxae1ruks8deEcIQRf0kvinOfGJNTMNgwy
BRrZH1hJRlR1pc9h+KlNJnfwSPhsCuBveetSdKpGsxoH0IRYrNA9G4OPy5cg8qU/9oAJ+A1vZc76
JcjYSabRCBiJ3Zb2fQAAEhlNZOvGvwvT1elp5oqAA4tAndHD/37/ndnogESFTS4OJEJp8PckIy9s
O8bfzLkZkmu6NpyHyMRMLf4Dx/+vhZYJvRKXhUXx6VDSQS441tm+BlKZnC5+Ubr4YhZP8+stLVmx
ZlOOttbZzk0k3Rq4mVqMjEdYlPhE+/T7ZtRIchQSY6XapIi+pDnKhgaI2Kju1qlM5yYfDibq4O08
ceje2cGDBhzVR9/FDwGbP6c0zqYepkntP9m+TMP+Dlu0ndrcOvSyQtVfZVmxzUvFTWbFw8XyRkPn
fyj2egl4odb8W6svTsUAWlPK9ykIy//1k6YzwLwNfwHQQUtpP3NImS7Q4RM+QVZwl9G4QCAa4LFy
sd18Lj23ic8q9AEUov9QrTMUkLeGwLvkgAFwVhexKnxQW9Vl9sZ+gpJp1/LKZ+LW0FbgNZjpm9Kc
MuvNuPQlf+I2Fy+ei4EN6tCdwq93GUozdYTgSr+mEMwc1KtgKu+MZh8OEHMirBX8vdMJCTJ7p0Yf
BWGtcujZQFPv3roMFYF43DGsUvVfvKx5PErppS7d/+N5/XuJi4Q3NDUnyhvwM4qZbkpfQeBIXavD
yRpvgzpfRRkm3hC96oewGDYaMZKTbuo/UGIClw3Y6fudcu6EtQ1NFsre8Bt4Zr9//YWCq+GcMdaC
QI7+thiYxtZ+0FEj42NB494m7kEnvGb1C0ufaSIS6iCzmvis2sofgQcx3rAISP0le29Oe7+Aboly
6S7GtkpxNRCRiBg1P8JwY+klH++eS0Dr6vurOJOE2rQx2b9QqMQ2/v3+50yPGSTT+WtJuyP9CJkc
3LHQDY+a7UUg3bmj5rflFhvUSOsh9VtamnOwNqe3VCDjHnjm5N646eXNx3CAO9elg3Bw+P5O1TNR
0bZtGRNBnHXg3yxqdjmUK4pMytcZknoW9J7ap67ebNrpJgpepvDRanZJs7Lnaz/F+cDNu5cuXlva
q9VxuO+s6V6KHuegwVHKXqckADEyZ/nF4HV2S2LDgiMO/hKi9/T7K2lKPKpCGvy3tiqvZu2jq/FA
ISdACFW+BhdOHgZYh0n2tpXMC4fhuXkJUtzobwr9QsruRY1vxVoUx1r5WR1K3RYSctqCuror8Dyh
X8m1JELLLnyOBaAh00nULuzIs/dPya/KyBkiwKkv7p+ftvo8ZFT9QGj+i7PzWG4b29bwE6EKOUxB
MEKkJCrZmqBk2UbOGU9/P+gMjgWxxDq3Bx50uwlgY2PtFf4g38vpgQFErzHJQzZAV20kHUxjjgZX
bcgvPb0lzjK6kijC0lh2OFqtSItg8Fl6Mi8EWZiMdZi3aq+s/GzvKT7jm6UGdlvMsAqfVPz7PXoh
F5lXnXTEQAxNXs4wikiS0H9L6HLJ91XZ2fHY4IODvoiOisvu+2t9DT/WrLOKchpO2l8dZGGRVmIs
94LLGqfjbBbcWnvIf99f5esTfb7KYj9NuRT3lT8BsBlXKkTm/kh2Rf/4KkLhAnwRKgNSvpJpMRTA
meXzZ6PJZRQbSivM6RXbtEmyPaJgTpA0R89HlJs2kS8Nu7S+FdvHXthY4QvQDADZUdmHtlhkNxOD
YL8btyOy+3R2v1+Ij3f3+Wye7w9lUPpnmvkFsSzSvOxDlHtdhmFj5tud/prAe1WZ+YcoPBaF8OTD
O5BWlAeydfIt7iIzBFRj8ptCDfYjh8IwZPu4MVZzlgF1g5+YhxJhsiE+ERPO+Aw8bJUuvJVAhejI
0CVyuw9U/wkQWQhjteJ3YtUA3YkgxToK/PLKUy5fN9UDpSqMK01R4DcuiSVm7U3G2AqmS5MafSI1
cEsktUY+3yuon+W59XEhS1NRgxAxYdQW53bSZCamYaLp5qk74VCUom8YnRh0limJ5TUI6hxy/n13
89UMBUekuffJcb0ISaU3kLOUo+l2oF07ETzsNezQtSssDkYvMatoTLmCqLqy9Yycxffbb/m1L59g
sV5WWcy4ZcRVKZptQbgFiBYGBSKXypXc+wsc6+NKdE2ZzunIkS5jmCX0QyFlren60QMSsY54GPOt
IqRbsXgTpRcrQtopDjDS2ss3CFNON9kMNDWDKzvxwy3lyzsDF0U4nQm+y3lSPBlmmIi16faVshFw
aAoBVSZRNzOY20DfGCYdRTzobSF7ldOzak0A7J9VkZl8XO8tORjsXM/OUG+b4crm/VKgfawRbC+F
po5M82/xNqZM9aLcKk3XDHfiJFNX1Sujbk8GnZz85BG+ChkPHQx4whRWGjfe5+8lLqc9mFjmi1Gf
HzrfelUT7VBLu1Ki9qocUC8bVRW2+vRUYJbZp3abzGqQzxQj2hp77DDsz1Y4niu9XQfTOjZTxwze
5EJFtCnZRJO2TqLiWU/l36zGbWT4V/bGheggI6QCQRTrHtw5FoeBgDit6RWt4WYI8svFadKOg5Uj
hH4Ijf/x3GGFP11qUdWrzAwtM20Ml7dd6UepPjGqSMaDeM3748KH9e+Fltt9YGo5VFXNMwlP+SCu
sgDfLlhQ14gVX9LX+YmAOHKEsGmIr/Pi/jMHqhWrHkY1M11NXg0ItgEyUamqA9Wi7fRsyQgamc8V
2notmJORU6z8W/R/icDiROP0h5m/GRRVoexya20aPmbR+yi+j0J75SV/od5+3CjxHyD3zGY0Fm95
UoQ+RCHKdIdyZwjpHajgzUCeHcUhrwIIrhQhD7EOood5e3b4Ldhis5VGgDQmdLgxRvZF2lByXYmA
F44MQtKM2OBsIsFb3Nc4JbGv5pXpZlFuT/JwFGbhpqTe9xhPBoaOmyADeit2sgxJZZ2mfPea6Ujw
0BGDLCt56sbaaHjght1rEiQ3ibYd8SnMu4Ay+6UT1Z0ypdsBHRYrT9apoM3Zs4b+KIFPpXnXYZkV
vvBmJJok6AkpWmrXYu00OsSJoNzvC0FZt4OwHlQEr5sAzNncs2kdAdxjtSu05CgkwVafy/XMWw9l
f0iUdN1N8qOKUJ0UCG9DMSEG+ebr0W1sxvVqkGuH9udO9+sfoJNuvl/RL5n6/KbxizQkhRCLcdUi
5fIKpYJWFBLGAEimegs2k8Hr9Ecbfxm+bCd1tPfaYcvC40Idoipdbf5fd0CRQM7HmbPUPQ27lFfe
+aYr1Gu/RaWkQFpQ3qDnJTwH6V7DJxrRblQwy+H5+0t/kIoW5wsPP2vWIEBn0j79/D3GodpbyYD7
y6TF+970RscE1zQGMjjUF7329mKsO7OHatSemiGzGSjYPiqLhRbmdlSHoP4M3aWj7htoot5+f3df
OK68mtnA0ZwVYZWv8iedWvfoHYmG2w8MCprjYJYOQwQkIVck++zXwOzvB9JQ4Wr9No/iFwsz6/jw
Dw3luZD7vDCsWN0CBtDnSwfBllNlLDZJ84BT4fyhyN6R1kKuldd244UUiuuaUJjmJ6eA+3zdeMiK
NDNgVwjWIZObFQOTCT/hEV1MbTjLcANBYRL8yEvmDDGKmOe+fb/sF0KMyTPLszMdkFdxceoEhtUN
SmNqLiZt6BQJUKJy9a/gtNFt8D9LLvCKySB43BlqrygfnbZ/DoQpFfIoGjXNneOWKXV2ojzDCix0
A4QKwgqohMs0OAI3q0IaSfe4ys/mbfj4HdTh/P2DXzjZGYoj4cQHYWkAsj6vvW/qrelZhuaq0QNo
dFL/QTsE5XM1XuuaXXrLuAQTvxENA4G3uFLs9T2A/1BzPapIKQjcsCv21SS8GP6rVvCOcc+IEXHA
ZrL0FLsyxbUCy5rU5+n7R/4oKBf7HK0qyluVlpaOQ9vnZ8apzlJ6RLPcoZGYMkYrmp5rqcx/zOcL
lnsMnrBb3FQS89L6bU7xZE1wNe9NGYJN7uOOk3GokAHxEXr0WEjJLMeS6XgiAIabgVN540kE51IX
6J4iAxqvrBKRTTNCl1ez9mywIs+Jub80rVqp1rmto0dhVPaBpW8H5Ex5BW3uO6Ofok6MJ0P2Op8o
Axvgdt6ZQqY+VJ2yLkCSh3lv2IY84piOb4WcH/WyPZVFflNabwCN4KU7Ej5dPSr2ipQ4fi1sZNAY
w7kX/HvkDe2Qx/Przuki1It9uO234N8TFn4Km/vUevx+7S8FXxaeZVfpnqrSUg2wqkpB9IdendM7
oam3BlKSdYFboZw7Y74C/zQT0qN2NtjbyoD2cN+yoxyX+Om9gCAy2x1GR+kaYmXZYuSTtCydvhEu
naRpyxDUQAYlzHeqyzdAc20zJNVWTMz190+vznv8886TSV+gKRJpRMAji0g3JVYX5UOkzmEmGvQX
ywvv9RyyMcjQsFF3fZG6Jq/JSLO1qIFIDqdmI+WvMyK+RLou7J2maLd8KoNi4kmi3cyZmB+KTh1u
PRnVzPLQej3+XmvNw+KMTaeq06roz15yE2jjukjQyFXidTKVt01WZnRXmtuhIn2qh9ukLdDZujY4
+Kixlw8ty4g1zUp0kMiUz5+blEa6mnud4sI2ofeRMtaPcsREZspcEtrUTF4b31kpAydUezWkb8Pu
GNTNUaoOig7IU99m0ltlEjWMU4mCnt6o56rw0RoJNjFUbS3pdv6mx1VkTPW1iGNCMyi2lJwwFzio
6dXRw4fcy5cnUpmwq6KJRM0yeeG77vRMSJU5Ufaiyg7EbK+Ywk6LUT5GVlMO0EunJQ+HuYn8TaGZ
j2I6rEZcjRsL/3GUkXNpZgs4Zq0DnSiV333/iBzUWNt0KB4nyA2m6tmqHPwWxhDGrr6PtGLvx4I7
UChEAjD1bDUo/l+zSrZmLz2pA5pe7X7KhJsUuWdN6bcaxzYpQyUjf8zlJi3YRiq2UGhW9D1kh0Cn
x/M7LOiZKisVce5SCvcBxs9la0cOx8/UP3faUx8OYIr/zBeJxepUGtWmjAtHkotV4nXbtvW2kJsD
665DD0PuaQkQSUTzdUTeZUB/LYytA5wne4iardZj3MEQeuQBx1hfN9suo8PXgoL0dUjnzBgD4yd6
oegd97Yk7MMq33kSN57fICP5i3llHoAjskqnVAt3bgxoRunE1r3P30/aY2BG98UfqrD3kCFmIEsi
RXh/iLNgP/TkktZdCI9w/ld115w0if6hAVioBcDbhsfCTEAa0LwbEVfHLtwa7iRfvDNzR0oGQlSw
m6LkhxYBZFHTVa4VG6sT1oEfzno5OxXj1e/jhTJ/GsuNpqG8gl/PHJmWTX0sReVwgsrsxvUvo232
gwTuK0gZAh+sFOjgvRX8ErNfsvCg6bdeWNlt+osJLoTZ99JHGgS/MoHBZaydpfgQgwZWq0dTAxR6
VNtNZ2zL9m5Q3NF3Y2Vt1ZvimprTl7km+myihs8GzUURvPdyronlYNKFHrZwtXkKkpWXn6HY6cPT
oP0tJDBgtFBipeAQ+mPMiklR60RnT2KHg4ykzY0atWjL+cFAO1v+LTSm/f0CX6jNP9/fop/TJ0LO
cFiVXawlg6RaZ9Nfa8huZBMNcPN20k3kOjElF9/MliKgvUdjxc8sOzPF247EvKjXkXIn9S+Gcp93
7tCBbQ53FsTc1IivHB5fRnD/WUvgRNBSydGNRdFmWHDKS1WSXdE4deqZIU/aoR0eNtuEoAk2OA9O
DVrNAB9VyDKlfqUzc6ExNy/Wf29gkTdlihIMssANoLgK2Owxq3Yz6gs/BquOIG0DNp9BxR0mqS8d
cha4aa1MfdoI7fvUqk4Clr8pb+qxvVJMfgEiKXBHYYtSPzB2MqCSfD5hKtxwwiEmHotbxj03Ro9p
wGqMjlOKCcIxPKElxXi2NR0mtMNNeOIzTwKnku1ir5dYFYSEmjdvuu3R04JDcatWG/6jech+M05t
/ZW5T4VNfAxeyLc6G5hyueFwPYnFMd4bvVMluxJJkXaF2rqCZc1NkD4M08qUndzpzqhxyv62VlaQ
ysN9yu+OblTbyrMqHL16F4jrZrIxXpywxHtoNo0MZXALeQdDEqcUHShKZr1q3e83PgJvl0ILqgFz
Fmbyic7p+j9FiFgMUquKkeIq0bjWp2FVj7SnMnNVJw+6ulXu4sl3cgaZaOLY4tDb07ALjLs0+jla
J3yfxbBcaXiz4CruRfIBm0ysAbA1MAq61E5TRyiKZbDo8eR00XxBKmxaJU1vW+OLKdHGGchbWGxs
t3BH/GtpwpqR6sqTbxk82YoFkAthBll05FS6h4l9FErByZQQcXp4gFmNHgDoovpnRkQcmmHjJ2sL
qG/G+XJTzUjMWtBWRgephcxkpXoao6XfUoa0inLWOLaj+MVvi1UwqE5tvheZqyvPs0xj4h/H8CwY
L7GKStvcU6Yl4p2a7NB0N7XkRM+BdeoEUtRwQCJTs6NZw61/qSFMFf0zTPFQd6LhvR0BMeoveM8n
+lEpyp3FApX1H135qWnn2NQ26izALZaQSiOnlsS9X0ZbvdL3ounvLVG7QTCOPlZgJE5cm6s+WyEw
vQlRJOjku5gxRjPGCPTHqy456k299wRj7afpVtA93G0nO80guaYvuZDDeREcTePUaO4z61asb2qy
QnRGORg41qriR5dgjyCkmMZjb6EP5JnaKgPQPKa3I6bhQiaus6rbCOYjFJg1ZXnyPk7eShag/Fbw
fcUfEw+hesZaF6NDlXiHang3R309WuXJK/pbXRzsJOh3eZrfeIiC/iimN618FiWnDIqVmp27/i0N
7rIWK7HwycpcqXMKKHdqvGqkVSaJTmIlThluc5UTO/+ZBYMtT04enz3abDl2MAGZRszJ16nmS1b8
VvK9Ej9Z+P7yk3p+w0TBgYtTCzuJbxtlJfNRSXYtCoZ+zJ5odrW6i8cbZp4rLc4RoTvU5V5sD2EN
7/2nGljrtHYE2vSi8jQ2a4D9qyoPwVHdTXiPyDctpL8iuM85wKox2qrgCE3YbHTVROxegsFhWm6r
4kkUx1UdYBshIyJ4aLNHajw7qCZoiKzl+DYavyZ1duTwj6Uunfwks6v0RS+d5G+VPtTNLuif9Hab
l7edmmNWAfj7J5DeIPijVW9V69NctHCA5/uafSgAASe7sdh6lht05974pRvbkK5nHEMIs+g7iK09
uzhr6savbnUFcasbSelg8fzN4EebdwJedJqwi8WjBnHZ+qV1ztQZoFyoPZ8G+dEwkdF5yLJ3oT3W
067ybA3KT4F3QHPUpxXGvnF9Y6rbKfyN1Kwtgspsut33oYyG5YVQhiqYRW2A2vUXul2h0FE1S0F2
06rcZZFwF1TRKiawa7xbCD92bwmuLrbIdphrWFhRSF0OKdKKrHVP+dEDFojktdLXdqZjYDc+9G1L
zR+6FVOnDlScnjZ3mYL89wC8qFNWZok9WHpK13R3qKvbXZ2UN5oRHfuhvA3IKMcKcfTsBHeSaC6s
pLpmsUVHypq7UmxWcixiU1ydI+msyfMHigFBLNhB+NhL8a0vgx3QV554Ro0Br/Vy5QVbXxLdNCNU
1DmuHyBc/ZMo3GvW6Eq1hER6sBaDnz7QAw01yKREPwocvTx7Gg/DRrRee+xggww7lUfL/9Oarzy7
if2vagorXY/3Q8bX2nCuBRkGS8PK8u+L8G+Svk+16DCIXhlBvBL1x6kZVyyWo4XpAWX0vWFetQaZ
c65l0qvTiQKYh1wTE/fPJxPa9n5VIb3iyoGKJ8WvKQZPYcokjwizaHMJOcSmjYVAm9D6D7O3WhVW
0F1p+PKyrrkN/8c39sv90CynLQimB+Pkxf340gj7mxxRLPubRp42AUWpyTcbiHdIic2TQN74nJR1
pdO1GswtpEroZFtZ7cjCuI5H3P9qiqL61LR4+hXkkvM8RZVu63PFvLAaLSdh3tCS9QZ5aSeOJOHn
h/9L0MzuhQHyyk90RXt9QP7joROETYm0QGK8tsp9pBKzCvyZUDhjhMtnP63DSLtD+28VJLCNBbcY
b6gPQU/h4Gy8j1q+tcqDF9E0wkfGwzi96vCziWWsuDGdEjz4OSUXojuZKfdGNB0SPcY/2zd3aiXs
Z+lQuci2/dTbMmp4A4wEgWNGzRDzx4a5kn9w6NKleglgjTfxS5Lu/cZp0+cue6zS6jacHo1c2WRG
vVaQ0GnFwB75/9uEinegUon4fEBaAzat1cQOFXk7kTa1icJAgCTJetKBmQlXVUD0i3Hknxe9aFT0
7TQlPXwPN1dFB9aaXWTFbuiRCkOcw9saeBx1RBM/LNzAx0es15xgkrelERwLbaVnhzD5W8jZfjab
kJt+I3n3ffrHUnG0FCcO1cLOES+SJYzoX/LpziDRER9EhHZJWYpnI8Eg89ThUqL8qdK1j49UU9IQ
jrdhdtvL1jmLD71/1xT5Wky6rRI1KzMqt7F5TjkDJ1TiRI7LPtjmI9vLQhvIjDdmSdsRfbtx3H8f
db8wj+dqBN8S1QCArZhfuFaWmBbiKIyyiz79oD3ppEFanWGPe5LCpwY9hKphCB6B5wG6HwiPQU6e
os++VSt1UGDHv/rhAZ40WiLYI5yClFb3KG0ikrKIArDKIoLyNS2jiyXMv3e9qPdCK/d0Y+plN6CV
K0lEVr9fFQ3thD44JzIQ6NxJmc2RuNhFV28UgylPRu81ll1P+w2XSeMAtUXOgFrdfr+kX+i8LCmu
eyAeaJKrYFUWgU+r5FEv4Pq4GljWepuF6toXf8hguXtvsMsQhnJBbsyXr44ZJruB4xfCqvPOcnsN
Tvi1OvhozwJExioSUPKi1ozGutRDQZTcyNxGvMcMTHlzKglakFfS6fz9k8/Tlc8Rdr6aJgFYlQB/
L20A5TSoPE1oJReS9YyOUrNDoR/mnrcVt5th3FaxdqVm/EJRpGaEO0E7VkGDBxzxYuKTc/yERVNJ
rjGcGuGI16KK733uv9cCgEn/xFVl2uLfP+jlq0J9hjJDoqIsNeTDUme+1ufS3P4GYw6sDDe+k5Lu
shENaxrcIBB849pk/9L6AhNmyGaZMECXHVhPI9YLpSnObecxX2eBtptn2C1yJ6Y/OmP/HPXGtQWe
d+vypcJ84kGtuYFlLhbYp4PWhl4pzVM9FliJqIRfxeG+RgvN7HYWD0yLglFjHb+M4tpjsPH9Yn/t
6SuzwhKYPYtD3dAXc15PjyaULGrJpeXEdmJ8qV0d5X0dn32+xvwd/VNFx7U4ZnXeSG4t8JUwSkkH
f53heRCd+tD1rbMmgcNltI1Xj0YeOE02qHQf4y8mfGHx8P0TX2gRcTsM2eiB4DOGaM/n22FUpYRj
o4nz9iJfSCyMp+kCAxazk1890y62WFkh6U3rbeh3XXilrXBxfzM5xlvcJJDBUv18A63V6IlcZ9KM
7osHGGHem/AxUpzawrkxlefWvP/+mT/Q9ot9ZszyITIHEdYMyx5pL4xTlOaD5Ip0Oqu5LartxUDH
sISaejgOab7pKvUJLfVWKA492UwhdE+yPveXVyK+nFFCjWgmgh0p3T4H4FQBfgvk9kVJ/0DTQ7Yc
aeMy3nR9cohY0bh7mOfvtao9hsFrKw70n9OzzltGzdxjDKjW2yoZntKm/AVFAW8S7smQ95YQrH0v
RFYGWzTLHikHv1+KS6/fgBgMJW+GdYCs+Lz6aR6msdXzyYldu8r2Qv4IP0LVHApzRop09yntRN9R
syN1wffXvnBgzCxA5nqaYYEgXbz4MMuTAZEZQjizW976nKWPZ8CXDqXuVUzVtastTsqq85K2kwmj
oEfwTWZqneFoGbyl1r1YvHz/ZF90qTgpDBnYECIbBG1x6UjQBGlfmy17umzOsp/c5+K4m9N/ydQP
VZUDLmcKkb1r+g8jHO7N8TAIOPVi6OoJTGXNXTN5f0UR43Yl+lGp6THtjVOrTkdviH4mFmD4bDVp
iQNlB1Hu2LuZt581owGZ52mAq3zailoU7uQ0nAcZLlCMkMFepunnSTL+Ct5DM1YPvagw+mPMEam7
GQDYmlDvoYXVdXrqMjQy8QvNzG4djWD2OMazM5PiTeANu6uYggsYFgU6IpgCSKGgSZc0LqsYQmGy
IsnN0ttMOyMmjGGCxInjl+pB0Dc0NHM92KqMYr5/Vxf6+VxZA18AqAkw+ZIqkrVjqoR9gAVuKKKl
ZP6krMMRkx6T1tH0oroJ6HWJwT4qd3F+NuX3BqXvQDNtQckRUbqD2b2D63WTNMZuiMbbVH8iH9Mx
TW8aJ4mvaX9f2sh8LajW4kGNW9diI5cZjYu4VURXjHbUtxlGD8Xa7FaAr7PpSn554awiU0dnkROR
JVquTSvGlVXpXIvDgc+zDV1c/9pqPV6jDlyY+vAW/rnSIhgIvtyis8SVenzVZpHvyglNVLHA9vjY
22rTnUnbpWGyL1DQ6sqD51C/iyk+pGGwy+hn9FRdSvYejTsrflas5++3yeVVR8ufOQrSdvpiDM80
IROjSRZdw9yy5CD7qMKo7oppez2r/1pVshgMvpWZRABTdn4t/6QItaTmfW30ops/DwquHE6njPYG
TGFU/C3z+7levJJOf+ya5ZEIvgjYDl+gJi/lN4Q8npTUmkQ3tu7i6CDw2U8pnf2RnE+of3ngB2CB
7lNUGqDqZtPgKIPgeMUpjA4Nw852g1TZL0GPn8K+O89ZPzeqTfEJ4PH++1dxKWMwSFlUUBXcKQYL
n5enCuMgV1pCeUlD0m/NDdhLEFBkT5KFh5mCCLpOi67IVlcufOm9UHIo0E2ZTDLJ/3zhEiNDEWgo
XbU59abJxlUZehdvAy7HOY7eQJtrNNCvpUgyv7t8ObNcMholZMbggj9f16rCzpjylMJDec5ibeAZ
j0zaB+ZAvcx4olzB4F57EniYUd7n1yTXLy74v9dfLHg5jxBNM5bctvmVyq8gBMjIuymj3/Ok0IMY
D0ndXYvLl2KPBrZvJmwaX+GeplpNViWEvOWB5jlNbbpdUawh0xnamhRwxmG4DvV15vln6L51B139
mSgesqS/A+PVr38b8m00CbaYF7Q+/VUE7GpKkUXGImgUol0v4EHWj1fu++JtW8QD2ElzIbz4dpNA
bcHJEsioyDGewK5PK12smEZaxVe247zsy22BXS/0Iio1mCqL7WgmQy+1Dd9sFjEoavuN4OEhU2s3
5RvC0q9BWd1LffTTHGj0Mqrvx2EzeQhJpdZ2jp11svn+hi7eD98kmSlJNcfF523aVlrv6Sphq/Oq
7QSHr3xGR0yJ/h9IYIUtwVz5Qw5OlBcXUjrVkso6I1gpxW0hlvAjEVLLE6gl9xjLl2a1G9R0nUrq
vgbeoyIN8/2TXnrJYIEtHQ4a+coyEGRGYkK+trgBnIeKE9h7DmAhuL+atV7Mi1A7ZoLPrJojeA4N
/xwFitalat+IHyewTlOYuExhaqGAJt0LuDRHf7mmdq3pdem0+/eqi9MY5YhMKCPGB3H+R0zWkuLb
iByDNAPhKmXv3y/mBRYR/IF/nnGR0eQZtl4+NnlIZ54NOjgeVeDgxU4bvwTws2f3loDyuAPtTaWk
UDcdqIhnXG9eXENMXArxmOQiOoa+tIl91+f1blUvrAehFl2fIQsT/Yk8ZLrPwNkOw5rkpwmZL54H
f/f9GlzcUP9cdhHhG+QZ6oj3PG8oChT4+zw24snJNUjItQstQnkuCGqeGFxoUtYiSR2qn+hAhMfr
Js6X9hBbFroANR7NhUUzx6uiegwkrqRmbtXc91XmdNm48maUFL3JvuwZvTxCzqqAhsTRW5Ia2POe
0vGm6u7NuFpTnlyJmJceHqM4pNIpz+CrLFYZ0qhflV5KXpW6HXR04wgxBdKXd3UbXWifQbcFrTkf
14CZFqFZCIUUdRuuBCjd8oDlT1gddStQ251Rf0C20Y+Qw3tVOfEh1+FbW4pgggumN40NhpDW7bmL
rxT7F98I9fbcL56RYYvHFxnqKz0hbb6p+fGzpzSaOZtidbiO/Jk/lOXhNMdHYDYSzrXLBqIQT/rY
tZ3oNmq1ntltYh1utHzYkMa32TmNftVB7I4B+SSdkTlhnLUXrqUuF5Ck+HtAF6Gfp0BPWra3mlAV
lEkbRDcof1RNuBXjBqSj5EzCsM7J4rwSAGXHkJq5J+jIwU6ZxFSZvJtsOpCMwHxavHPcaRhMxSaw
6Kp+jCbFNlARm+NSCsyCXEyJHuDdxhhSJG1kzxQ7prT7mYCpgPj6Plh8oa7TXsDkS6W5ADyOj2vR
ai/NPInUMfgoRuYWlqneK8NfPX/jW2YvKdHLHD3KZ1p3vQyORq2c7+9AvXDU814hXOLSTs9OXISR
WsiSzJKBAjFj3xk0wJqWrsCkO6rkOxmmPCKJV9D8UHMojSkalIm1jfv3KMtRuz7kGQ4QcnTCxXDN
SKdI/yrJg5lam1QT6C8kwMDqzRQA8JcASSHU1tKHNDNtPxQPHZBXkm9+ZGj2BGQZRbsodlSstQ35
GGe2DOBukH4zaqT9caX0uFQm8dwIzVAJMgtYtssSVYhRkwsVV8cNN4sGd8A9xVQeI+FW0Rp7bNNN
WanAmgxnFpKCIc7UGdM7ZpU1OBT6T3YmIvBgtMCGdhpD8kTAyDWVOPAobb34SqJyaatwwwYSjmjj
sFsWqRI9iWnQEl+ZGbojiV9S7EK8S85KC/YDESt6laRZK79ntgg3j3FzMG6/3ywXAPxzEPjvPSxy
GCuRO0HP2SyjnNkKk+xe6J0iKjnTYU2B5w4qEL14hEhjvK7xCdCIEbWfocB7KuYhGuqm1TEP6GmZ
oH1A8H5/gxxKX4OVJesWWrRweQz+/HzqR6NXKQXsJrdFBa+mJ990ey18SI37CD5B2f/2irsZxlBV
4bZAIkuSXzIsx4N9XRmnHh6aku0l3/Wi2A5i+rTj1oRfkQObFsB33sfZPsl++vGLOP1SfP6U6aXf
maAuaHjVhmkXcm+X8AztSXxOrZOnd3bIYAColQADEHjdpD0nHlzJn0n0hP5/Ep37/uhP94N4Soe9
Zz4JzSmAxVGHtKRvUnUrj04VPqnM4xMD6Pf0RxpcT/wJLxB1tXJMSFvdhqFpevaGJ79ubaZ6tjYG
G3FQNgNIsj+DeCOH3rqkC9Mlj/0423/vZyFAEbB2qhxxbMjP1qjhOIs8SuYW5GMAOxlW5wgxBQ/p
HDDTGvcy47a6qyVpFyHeJ8TnSqBz2aG0GNNi1BCThbL0s1IeC28tczx0yTqkzDPBoGRadJByFZX+
HimyCOOz3pmG8BjK8o0v78b0pVJ288xv0oFU+qB5hCqgmZ9vg6FyMlANcd/dCdz6kINBs/aRp238
CfgfguaGWRxUAAKV+tMMDVBa4G0Axw4knxhXrlNx2Brxu3FN+/ijOFkcjFA58EgwoI3MZ/HnvdZV
taa0ocUUnOAWebcTIFCDMwawE9lIz4i2BxLWY5Y4CBjINT/TBC1qanwh3Pq4hTY10vAeVEPhvQJG
3qFW/f3ncCFNwLIWUwX6XEBklzFuKGpFTUEtuJn+C311vkUqji4FcRFsr+ajFxIl1gKO7sxuQfV3
kSghJht0TCFld/BU0Mj3MFdGrNQ9pBbpZaNMpUrXGqh441z43BVQXJC50GKiXv38CmgblYw9Pdn1
NXGfAciGL015UXNOqtm7CCimFg/z2e216irUUgQuC6cBSdU3/se/z3PtvhKq2fklh6YrmHvVewjB
iGqlcGsl5spM+1MdE+nNAAUCqXlu2fSWmu3bKtzNQz9Zx89EU/BBHY51Fbya6XBX6yDXGfcZhrfO
vehejbpjmRrrJN8bQbI2uUVFfqP1IvVg7+GbFabjAyyiN0fuYcwdfG3dW/2LgI+W0FWbzvzRs5JR
mOwm4SYQEYEGTULHKvXDlTElO7EvPxwjjaeo8NcQD5120nBwxLOk0XdB8DgpvjOUsj3jBFVYlaZx
FqMW1hf9GLQJWivZYISzGoNzkVZbNTpVlbmvUVO0zOyAOfypTdrfXXNMAGNVOQ4FU7dGT/M/t52P
K4j6RpXekauIA4A2875X/iJiMJShYz6W3u+5zZ6D4ecvZNUfJa6PNQqQVe4BOt23WrZO9PI2BJih
j9WNDvSnFf8oY7TygUvLgrLiQHyM4j+eEf9maOIMyVukZdsSEwSWUTCjVSrjylFRijQ3Y7KBOdkD
6lZE0Ent3kdXsoTADhSGogzrm/7vFM3iVdcEQS5lU+TkEkk54rBfUBxiUgSR6nH89Lx9H5p31awL
gMxKrlw5i1E5u7T3mbDLqsp8Sl0WASF4bZDdHVA5Ib/rCsRXi9e+IVSDY38PJbTutT8VKprSaLjB
SFyUEpR7a7eD/4OhDUEgXoHBxcikhwge+Wsmxqt2jg6itjbIe72h+amDdBaxHUNa8f9Ie6/luJUk
XPeJEAFvbmHa0lO0NwiSouC976ffX3FOnKFaHewds2PNiBIdgEJVVmXmbw5Rtom7S0RVUL/Mr9Kb
FISU1MT71uoDCR+buFGDEBYnctMAHIHsVpvoOlYvVGvfpJc2HEVjabANRg9Y+1OaDjJZJXhCG2e4
xNVQaj8siN0AlpfVEcJNRP3vXsKzCOHCQCJOznm6qitwU8WLU+1UtfMkW7mITefRBgqjHz5TS8Ei
7sNASY8u03LYSiqunKmBOA+o3waktT+AEYQLUEW9l3TZCi0709f6+SJ2qstGhegPzTuKQV42VQWz
IbwsQ043ferPkoKzIjbZy2sfD78PNkhb7IUqyHfLZi5SdDkyGF25H0vQjAq/AQGVQeY/1H/MpuBA
xDaGOG5YQmbxMkdGdmDcg0FKqfZhEXo5VpgVuiCrdrUVer2lrBMlXanylUmXRia+WOXNZLwv9A9K
sIE60umCDnqoPhsE8CQDU7xiciUwiWX8JM0bSQ39sG13ivKA87svMGa6FdjFnaZt0ildD8ojECvP
AfgXD9qqk631CMS51SyvLgCGRwMn8XGjF/mVojMEJLtZeriJBNxSGoOyiV19xdJNDxAUEsXVjPaM
9MPJIzoHdJsjJ7sXrcS/g/vSSmOjGuC1kAqaSDSmYCh0T2SgJQR94VtV14dtNJmbIZuuBVtfxNAh
Gfbi48hN4X78YtofccSMvXY4hqJvULTnzEVP0Cm+ShEWB3PAF/80iXOZDkUeNgDLsgX+beYieEt1
3ZQCp34pGojl45Pt3LLlmg7yKaYnuH4CGtchJJGhwI+w/9qEMTHAMDnUdqBaGRMoDcyieRQdkKjC
CaO5Y8qcKSScaggILQigUDICJcAH/h5jA6ZDZLUEEVGqM9CbGl+JpyFjjBwERegxfBQku5/PJSe3
bXyWZUhhSDP9o1+YSpM8DWVPmJQr4HU2u9l6sAhJUxQYznzP3m2RgAnQb2N5DUDCRcWPmAPMwpbj
FC1lpQU5/ZqdGF8xcNhokHuGJtEeoNGsPGaRc3lwVK/sWxcmaQnQySgv9aohYxp8uPmu4Php42s2
lWu1I3pAP6wVbZVEh5tCvpHHp9pefNFLL6gYTmycvl0n/kKpvdI/poS8WA0GCBjnjT1Ondq+D85R
cUfPaE5WyPmIRK/r74QYRUurkA1lWC6Ry9K4XcrGcvlidBchhFc0EXr4RTZKAXBRsUX8+W3pYp0d
n3OFQgBJJ339f9hC1IbsPul5W+i0sM5jF0007oVmzSj5celwyh8ZnRK8drSWZ5LmQQ+oWGjggzn3
QY0QRSFdvcmnNzB2lPYFwnJKHznuGNiL5clynRnLa0soaQ6vcHYpN7qpXAZiyO3hd5t+OPGfJP91
sAtPsC3iYTy3nZ46SQKRoxZAyIERflQHya0cRm1fqnvIipEDLq6wHmbKa22ofiGpxSF2IMRnbIz9
cmnNILKryzI6h2I4medD8AOyJiOM94/Sfzkucp7QL9mnaowYS34xLpoP6ucLNe4UtwxaJdPBVx9V
rQ3oIydCI+OcicrJ5Ob7bRwFBnVqMyWOuI0cHkU+Gj4Yd7vkxKAoQmCRRsnIeSI+hLipvdyNy+Ia
1PBRbBKxC6H/ZhjWs3XT6xPR7PbnGamcqO0L0ARikzIx6x+bZedQm5XKst/XSrIe0AuPyxXYxsJR
sS83/RLPbuGQScdIK4oz25LypQdwvB6+X/2op5Jo2tyFkkk/s1gPk+ofmttcV6lRxb9gS41IJeOn
kvwnpDrao1oX60TPb8YoXqH+YA1qMHebkDTiOTIWX6sdX7Xwn6VsFFL7quI9p+cUWjbQxUGIFr3m
rbGm4CxTqTKrA/h8yjysLQHiX2J0E2KoeMUD/bKkyO+ZH3aOQSzZFh7mXuwI2cYlOMjSdYeuBLXi
ZU68Mhx9BJYla+ugm1TRcSM1zBHeImuYgETbteahTJUPSBI8C765rPdBoOPiaIFKMi1rnSrVpVwu
94IDNykKEboMtCzf6P1h22HALOgowN/RTvejSX40iRXid/SRvjEipghqZkAkLUjpEtaeiPb4ctkG
EbctONbR8j7p03okYoswSD5XC/Ux9S0mlaoPioHMwefPs0o1T53eqfF/wUJkDISOIu8S52Oup7w5
ldqy0GahoF2KUlpay/4hD2LpTk89oSwVqd2uA2YPcHltLJhQVpFnOqsxvxKpRl88IlJDnbrsU2g8
73M1eYifgkCdWstT0ydUx0RCWkmkKytjcVi/yJhDYcmBAB8G+EFpfoXmSCSF7crGj1Ioc091c6Gm
st8jBpGo1fOY6hdAalGu/NKei8Hd6ZPPTyWa+ThRMgnB0qBqLYjuzkh9FQwW6B8oflJvQktFAIuK
MwOthGpgjo+kBQCuh+ki1rwB7gjMdxVLkwbuOAyken7uy9kbx9ITlyg4xMbLfk5Sv7UvaysGxkbh
XxwiUDZo7TQYC3ZWVIkP4XU0KbuCg7sNuH6Ol8Cyd4dMATI73E56vBJtg1GXYIcJWZOMwn1INhe5
CxorcwR9sUPlQAtKLiJHUFOIQgdtuVNJiPsyMDLlJrKrr+qRYsLV0NAzmVRPH7hTRBhiIS9Tmhct
3WVMKg4AjRq0U+JRgfpGWW75NJduo4f4ousoYFzp8qtFYXKUuXoGbDcNdV+0DdKFXgv1wlule4ik
jFmqgVzgkHyZsw75MCDZkVHrEmWshClMLdJHof6XkPeKukuZamPOfdVatukhLwk5RbLURaem3r4I
/BOKq+9ZMaNzaKyEZP67kiloI4RPbP+y2T8ezN7DO1Ss6DqzEflv1yzaCSB32qCXxZlXITKUIbz/
StnMsJHjmp/QW3fKrkr1V5QZF1HvoNYNRTCBPtWRLvVLoPFd7wfNj+hYQT3I8QIhiLR6uFIjeVPJ
HKGSlxgJDnCeXpvAxrE3Trnmz8bZxAmJAJFfKzI3XNjWS46wjXE7dMtFqcrbvOsf6GQApTvYGitD
3ZH+zxLSd6umzyEulX5bdUE/DvtYEMlx5bMYdZECqvGq1n21izZJEl1nhzmwpWIryVC3i3AvSCfi
+JiXE/Nb/RDKE8y6NsL0RF6h5iUKtzkiYnO17Kp2PHOGPdWPgvyClhC8QxAbX+n5t35+UuWheYAR
v89GbVXRvadi2pkRHmsToj3mRZZ9Co6a/ta1tLcJsFR8DoQOijYNNExiH/KWvvosNH+sQ7cLk+yy
KpptBSqOu/9Po+0q6aONJmkIa49rG1k7RwHRLBQ4nLufo9+pUyeFfR2BGqqZ8nGyVVVZ2ANh+0Ls
mzS+wkHbJACj6Ceq2S13fKY2+Y+kPK0v0ACwS2jSazBgj7K7sU6QRSk4YBj49EwHnDdZz4pNUscA
AFz1QvRVtPtKGMslxVbtfhnepjGua7va6ejg/Pz4p+DTdBe5I/BoWCYfdzlh1+ngM0bIGcypIoGS
b9Cx0n51yy3ANDfWH2pYfDVJilJRVhmEINfPt3Ciu4Kss4AqmGw9BtjZv3MxGRjKaNa2stebxziV
d23cb+twcEcLejNY9W7k2KAA361+tz3FhqYBGqf5RpwFmf4mOBTkTUpquULuPKZ29vP9naAocX9k
4wCiUQ34B6+a9+EEQxQy1KwVuK/DAU+f8KHr55QQcq/T2WuBtnf1EIhTPXxVDzOCsgICIp/zaD+R
t9I0RbSYdpgMRutLFeLb6psy00Qxk9UHLhtzKpQewbKxtMTmWIIlg9Zydon8W3D7+5pHR2KjrWK7
b7lmOz3hwYUaJlghICwI4/080uq/BxGuBJaeygc5l2UfIS5aWws7deZ8y9MRP+eyDIpZ9cyOpLd/
X3K20bBAOCrxYujeyDj5lRVvVDyzqd25ba0SQ19qyLuSugrrbC1TrG0I4HkR+aFhbRIkmHg3Z+76
3xQK7SyYJwLIxkT5qud8eyeIAknSKI5PDg22nq7LEM0XoykLoL7aNM9spFD4t3BU3VyZYO0+ZvZ6
BCV8SP40evLcZ1fsrXJjbyFrrOWpvZFjHW0Gx0unc/neiZoNNwsUWoV4J3gTR0N8cKZ4lmJH2dsj
LOoi9UfDxJByXC2jts7Qt7VJcId2gbi/cPADm93s8sHaghZABu5DlLOxJhmb1heol+LGmpD7VamJ
W5hXzS+UXw9Zdps1A/485wpO/8ZqSic0nFCwpAFFhezvQFFAVsaKc1L2FEiQygjiVvGVsUYuL0Av
6Op/YTqxI6DWiaUTHD12vL8v6ESpU85KruyxTwzkN8dEVaPStqVjei3TSp5Q23jMnWZN+0CTX9GD
MiAp1FL6J+vtIFPK1c9T7cTmwQ05IOkQEBU+g0cjoJtJEVI3AmTO2fHg9IEpwBvG5VDiDJ5xNhVF
NcvwlUoo6+rBgridqsNlRjELUcD9MmJCdk7d/MQego2LCEdgJVgCx0eC2CB5j2eGCWi5YPfFUrSi
g9x2YKo5lYECQ7fTNLC2XN4RAfWcujyzq/7bhBMmrOBVEVe3GZijEFVpihJJB8iU0XAn6V9nEo5y
mYY0+eucXZ1/5BNrnq2KKAztC1n34wvmdWJ0SgMSSSALITWGgsOocQLiI8ukgSp+kBsaUqDAqsuM
MxLaZr7Sh+c2zxPBmcY27DPEAwQD7Sgpb1ozq5cC6OF/tCy7zPbNZIhdpvPKqSlVk9uY7aPQ2KSG
/tnZ3VM/Y+A1Yy0InqNHpaMMWsQIkyxfa7O9kytq+gaJdec3y8z3lJ66dLhmYj1z5q2dwE3q0EjQ
r5AJnyzro5ufl9Tga+Bt1clPm+vysMc/w5mFMGNNDcirUrcbPGV+gDVe1RViJKThoXe26nOi+MS2
YyKNS7uJZu6xu03elLM9dKyrtkLuhuKOWEgHSfdtG2VjVHKGdUuAy5E3nkAFvUhW5nVTcabieHI8
wAVj6mEBN+Rm/o43B2rjVW+Fstj/2uTNtmHrcCMh66WtjT1UO8Eg1UYg87kHoRIi6Qj+DCMkD2vO
M1Pr1LmHSCtDnUEwVMel4u+7UeMMNlcGsVLky30EunWaHyvJWDe0coDuq30czGSeLEdkaNS1ZElB
o/e7HAf4NEzOTpYT4Z+3AyRdBwbHvDgKfpOuHorEdOb9npOqe7l4vjG4l5b7PPrPz4Z7WbmVuweJ
6R5WCCu4lnutuM/odLmO27iqh/8d3/Dqi2+r3OvLa8e9fn3md83+K5/nf/wurOTc1/dw/Rp779fb
X9ev16vt53r9edP565v1TeneIK3j6z6QEu9J/3UzuuvY/+STjZ94H6Zfb2wffK178XL1sHt4kP3d
y8tVvHlr3Sv5oveaVe2SKnlXufumul7s7qihuLuXXewm/h/+jN3b29s/t49D8Pzo/x7c0rv3E//2
/t7/eSc5Eb/gqbGLgv4WruRHY6kTuhKtUmeh/Yn8PhyIM79fLN2/i4WCCPffCxydM5KczIKUaxbE
KzFfcnNA6OJypOkRz39EiUM4fn0hhqrrVr7hCN8ZGQZG1gb941m+XGZrpZfWk5mFK0N/CLvskoYO
qB8mmxF7Tan4tvYHyd7DWKwG1UH/ZbyqWoRvDHRgRv2CZ4onZF3b3lckVD3aBwnF+4OqQSysSDDn
M6BGUSX74YmPM8k8jg0URhlSViXlBOGzmJ+5xAmq31+jekxQmJ3UzkYLJJRQ3u2RLZU1quL0QClh
dP2V05U+V29nqHs6alLJHWPtaHWQlsiuzWvs1pCre+rILYdc2lCGEYW3nr1BFPSV7P3nSXBuRNS/
A0idmo1ZLIzIGD5QsQEqcZYJfWL7A0jKSZa9D2kO7SibLiLJqKyQS6DZYJItLDuqt7Rn+/Lu52c5
EXz+utARDHHq4lHuVS7EVkVRcpgFvp3aaI5C/jmU94k06K9rHY3boEeVlXXa19oBoKOhtIPnrahj
/vxMJ05Nf13naPuNe8OooJPOAk5tL4CaA4iYZgMo1Z/x8zzXWzn9rigy0L9AhvrY40Tumkxu2sPX
u6oWqEvzWihAsE7Rnfj5yU6NIDQ3h36STkPpeOuqSnsorKKfRQoGxY18VfAtzmGzTz3Q96uIr39L
/A7LkOFIN82CyMpa40L0kHXnoc/f/98e5yhaS8igyF3BhaBkhcuOjseooK54ztDr1DEIgPl/h+0o
aOeN0YG4Gee9cn+4T38Z1wiEAa8NPfTPxmyT/Br2tEGtc/DVL6L8cej8dt1j5ZUCdEWtlcO8x08m
0ndR/qjT5xkhWwjlcbjfrGsDm1cGWXJ2Fg2cpbuLuj/tCBBrjv2Ow6pBXTQqH5oiXenoxqeFdv/z
Szjztr86h9/edlG0ujTa3byn44DOBGUQIgB9yLMFsVP51PfX8EU1/nal0pJbiwLYvIflMQ+7caTD
oNJQAsRxC/NAAQxnukl5OSqvXXs4czI4FRS+v4ujoKCFg1LWIxeXZIHZQSOrQ1/gjQy3RGRV7BNO
+ufnkT13SXFY+fa8UmLpaT+wWnn9gOZdHptjSZkKCwpkG81Pmkg/X/HUzoQPCBaoQEAMZvzfV7QT
ZTIVhyuyoCTwAwsyYWf9Fc5c5LjSW9ARnJuOizT4l31FICRffn6O03Py/38O/WhXspWscBqJOYmN
XEj5j3XClaz6T5k9/nylcw9ztCfJXTvKaAcxYgntiDUlF84bP1/idND+78MczTwKgqMedi0LDEjQ
kl1xDvy/OTKcu8zRbKuLSUGimzGj3Awmg86WcPg4R6A6dV5QgOKz90BVooD89wwrnbxHmCSf90O1
tz6gwxG0pcNrSDg9J8hzchJ8u9TRA+k9VN5e51LkYDwQEiRU6NhS9eXMNnRyDny7kPj6t3U65HJ7
MJTyK2lAGWuu1hQK/oc5gFEeeR51LuVLy+zbJZJare2sb2ZBIyT0cRUKzWcj7Mkp8N+rHO83MhSB
aDTqrwfB/ElgACQ6HCip/C9PgxYIqA2NMs3RohlmM1VbkwGL0zuxk7E2gYhQHnN/vs7JySZcZP6/
6xxNthqSORKmYtQwMnRua7KgtBRQJCHSaJ3j1p6cb9+udjTfwn6y5YWmOPC+NQGHQhvRgHd0tsp2
+jX997GO5lufmhrlXV4TDGUAYBRhkGSbldXPg3fuccRdfJty06yWc2lVX7stpkMDgjMSu/tj156Z
26f3deyfKBiy98Dp+/tKc2K3Cl5DxIQDKoXlZ5uvBKkpn9ZfL20EMNJ4NmhkQc1TBqEk/fTzs54c
UdSybJjYgEuPCffDdOBgNfLqtHCH5gQCSVg65dXdz1c5uZ9/u8rR7mqwly9pzIjiTJr/EYToRfpU
2vdpuh+kSzaSM9P/zFMdj2urhuqkiQl5WK7IvHkq9o2z3YDTV6Fni3QHveJjTRPLrppQinh7xCWk
zmi6oSmlnetHnx67/17l6Kg/ZGpkRUPGnO9QWNIfOkAChA1irUFnU4grT/WZQt+5Bzt6XXlWGnKD
2cPerq44qpDDcDX9HHjt5INR0sRGEqcvfIj+nvzIKmhmogrCIdr97QZcFy0Cqb3Ca6x6OdtKPNUo
RWIIuUEK3ToV1aNxzEw9qutSnsRG0hELh13U4cCAb1D1FIJdo+MFxurneX8qkmBfBo6ArgDc1qMw
HNWjs4yzOn11Z4C8UVhLbUpOaGufM3I8Ieopng0aFuJFoCKto5OfgZlmL1nGJIwR7HbcMp6d/WQD
k5NBOnEUTFDrty7VAr0nxbM/xJnQnrmRW4wQYa0AmMnqM6ZmX8fm4zxOw3kWSDUIB5hXf7/jTM3K
KtK1CVFqV9MpJdzE8UPWX5QjhpNeE+0S9bnu/Crfa+16ArU80M2/GfTdAGUu30CKMWC0K15/8KN8
ZYcP3XzTKpuDjJaW3zl0Gn8X7aU9eMbYeumVLe3SvfZoAw76+UWeAFoyugBchAGJhl3A0c6jGAcg
2cnynzdppW8j0kxEFhI+FYGz8HlK70Afnz39fMlR/TuA/73u0QCOXTQoNcnJvsh3evfwZRsUPQjj
LKFdObUUvtHrQ619vTSKd/bQerK+CD5dUZAHErJNR4s0j9JpmmWuTxupu+rQabumsjjka1m5jir0
jK3CI1Vq1ohXFW+Q94b4LkrWJbQSO7y2TCjkv2iOQvvUUl/b/vxWTgFF7O93d/RWBnOYHBUI/X5a
Npb+GeN9kEyuZr3WRkthGP/J5PfY3tcjXX/tI7Fe9WTxbI2qfqH6FqQsLQKasVZq6X+aL7Rs2FhV
Dq/HKz9GoUdhKvHeKGBwoDSrFoqNn10W21CufLo1U6wHGQ4lPw/JyTCHQy2gFPh+OgJLf6+4uk5L
o6pmhgT3KxR0LdMtlftFviTF8YrSm0AVnA+uIpD9M02FW7EKIxv3wKMdY9QORWHhbbef26CzGlcD
J+DYcE/A5AkvODMZd1mlBgL3RQc2xtBLw2vp52f/6rH+excCEODQ0wYz8vezV8bY5XY9TJiGYAkz
vkGvh6W3byV7hdeEW42YbxjhegL2y5bkJvXoC0NU0YLQtLuCRjRVBqsar5kmzCKKrFWzbuLBa7Ap
t8JnzU6CFCz1COhoBCE5KNqmHa6KSvYnY8BZollBeFHjHW4/2NfBANf6nWF9QJ26SGjGC4spqF0X
UqZdhMXhNiGtFdXBBr+3hkFrCy/ivmiK08Ugzal1/hF/kJBK2aM0dnC285WS7sMkXXXVbTT/yeih
1zmeYNk7zsRUAOWrLox4BdaFGj184X8sYAktclq1BW0BO5rxpo0xvesabwFSOvGUIfzuJC7OGOUY
/7IlCJkgExSF3R0gxtFMlEa1NMKonfZ9aAZWOohiXQuMeIBDbliVK8drtQUwuE0gnT7FypVM66bb
O3q3FQh6MYVA1rrjHKOgfUWrCJ/gucuDBcuhBMRmVjYBeiPsvmsbIiWFIWd81EFX25XuNojJq4fP
iuJfUue+QAqCDPJU+saCyyKcAAftjSI6rvbUuV8n9cZuS7hxZzq4XwrK/8zJb6NwFMAdTOxmre2n
vdL3NLNg6E1eB763GV5tJw0UeUGrvl3psFpy4OaHPZNAPJgyueUMjnYEHuqkK0EiTd0m+6gHFTzo
lXx4SvAykDgMOsK5tjkgYrcEPy8o6ryn1vW3uxcHnG+pEP2rIVY6tr0KOLKiMe3ABTePWD+27eh1
uCFPSLtan6CWgEA7eG3tYgq1GS7pnHAO9Vs8vg61w9Z1GTrSKjLRFfDq4XVOln1sqCu8vkU/28SU
L3c2Wb/qupxOHqg9lFzEmcUZN5yuKTcKdD4gbw7ZZGK5IYmFo4dAcFl83ACbgC8gMJgiu/IaKa+b
bnjrGlrlOa1q4RY3o1DLYUhvLnoavdB8VvMBpyKmzYhrjTC9FI4FlYrthIbXz5i+wLKiRhNhjTn1
9kZtpG3/VjMOhwmf+0V0bqXourqo034jYB0URAsHIwCUTC00PUXjEtVHEnCkRccYEmLyVMkGRKkp
SOm3TfgriT6oLVRaiBXgrw25v6fULUi8Y3nFaVhgtDllOPw6WFtdJBGgcmjyIJ0On8IUnjOlDUu5
tj/hh3gQrwtK4Yrlpg7UzuwR7h1R0nMqA8wEbkEUbxtApTKw8hjtARheAqoCMljxwKSN2S/ICPg3
feKM7MrGgOI6Yi9S68lLjW0P3i3wxLiA+K6WoxryhLJ1M7Tp1k6fR91YW+Mv7NVse7heQJyIfoQG
BObQv7YwKZeZ7JZlG0V+Mnf+oHEsUDV0/Tu/O+AAhK4sRGgZRLk2qHvTKfyskTdGafqL1vta8tvK
PsnhKh3p/2Vt9osvh+k6RUZAJJQ4h+6WRt/G2TtBXHRCsSAK+wGODghkyXVwxyuJ0+GjIz3kguoB
PyYd7xNGD0lHSr5hHahgfGN3rN767AYC8SQ5EEofM3lrF2wI4ypsH3SQcEguaLBFMRuLHgFmUPWo
inCV9mbgSJ7dakE1+Vl7pfTDhfAbNFI6/HKO8+FjDEo12ve4BSqAfB3rVVBXF/uNaB42QEfZjarO
geh72NEmz1BTpgjNNp7k5gVOA6gtAZJvwiAr+02Fl9J/YhjQZEHAz3KgBldxGor3BXBc8xIx+syh
iDbvPGFfwkA1h2ob829sZtdpWO8I3L6wnO37hzxHPQuDcHs95O/SeGOhN3no8F6/mdunrHlgnTkN
KOhNyYTSQPaH/UxIre4KL33p7WbbAYkx4fkCgV/aeK2k0Oxz15bgBB1QwOq7VQwaLOzKfSd/RmaP
odKnNkbBYml+tdW583pQglJu1siFuqFyq3F8yTs8jlh2XzevGp4oF/SJs42i0hczplOfMmgpywhK
fng9JOWKZVmymYtMeUgOFwyz+D5gVxNuj1BnV0s7b9ShZS6iiRQdvAT+Qxa9WrCnxFAILA3+ZuF1
FQ0rlPFr6PpC9VahCKM9J+iX1Ly2utaCeEgusjF068J+RCyvjpfr1sJFjPWdsNhyubxX0+x1yrBP
s17bqVgZ4XhT8rtG86XKZC/tAHp0WBRBsiwEFjRNgzb/6DlhZLA/yCkEefBMWD95WgNr4ZB8gzy3
1L+jetWk1qGmfbi3Z4ysck/WrmeKkf285r5psoz0+Q5rh3ZP7SAj8WYKIvYMS6N+S9AmhfJmcXBN
8NwdgVkUw3ONqgoVFqEXajSPUitmknh+kZOkh4eOF3vIJe/nx/gyRPhna3VQ0gAEpCpkvX8/Rj3F
llo68bSPrg7PfYIiiqs8A1Y1Nt1ldhe9jR/ZVb3CcXUXbbDRusgHUMFBUyM6s53zvaAn34zNC8aa
yMa446bsUXZZqe1jdDnv5g355o3pr8Nt6sNJujrwzngKX/t0fMMH9eyam/a1u1YenfW8068bHxFT
X7k1bq1bfVWtlk22yjfsG35/m9zEVwSMINDW45u5wkd0090oj8pj/1b9inHZ/p1uSu9cLmCI5Oyn
AToqeSiFhFbYlJKEoMe/zLWP/ImeA4SBujhZ2nYo7tEoDhKIbALRhVCJWNTZgh7yu9UBFK1zNsNb
QS6RUY8e5HzLGUwcUaXOwPwooOplJA4mUagL4FxravjUTqE/9qxKpDGEZXMn+YcQTQsCcYJZby49
DWNzL0IVgUJF3FaUwftZxXAEzQNz3mpG5GWEuV5S3KV6MbBeiyzTm+wzpfhTtRnAhojnYbCkUQH9
e/Z0TRI7dU71jkKJeBTOCRKqROPLWfHj44mKvTnAXGgMNvIzQKv+QfHZeBVRU9bX+wbg2TuCYe77
u/jrc+UuXuE+F8DXHjGic3+Lvz1b7mMM0IuQxb8cAGj4ALml/0sKRveidC9uZrd0UQByyRdc9f4C
FNrTU+PfPInPrj+Iy27tgilr3QcZQJm3i/xHy31PXDZFfhd1A/ch8//k3u/H2/s/P6/KL9DGt0n3
z8MejWuqI2bRNDwsdsqA64DRXSdu94Wje8fM0P3gLnmAhP9u6uDz5umF24zdPw8PD4PLbV5X7vMt
N/jwwF3/fG+KLE7bP93cUZ5q6E5WQ3bT18/bykvQavs1u5XXue+pf2dvR/dT8u5ubnKG8fPu7vMz
8xjuNecj95M+g/v5+XnH4da7if07PLl9yfsMffGF2X17WFjfk/t4+/s+8v84Po/w+Dtdhx77GP//
/fs3kBpvP7j734+tz0fxiUesR7zIB9/HT7u3DMPi3p7z7jKPDvHHb+S4uZUvXWxG0aKvw3XDZIJU
xNi/vys8uXghpX/93rm/DjweskDeZ8RfZj7/6XhPsvtwdfW2+9NsxCQs3FsxKxM/du+zlcAmXryE
7kPpPeZeHvC9i/vn95lXJvaiH97YcU4/mh3EmXnS1ySsip+wj96kT1R2wg+bBYt28me8/vmSEBH+
viZlVINKl8HOiHw7tTfx9W9ZT2hNY6uNzrjn2LnqguJpYJHip70tV0nQrKkLePBGg8NFtE82aN6t
FH/2n2FCsiA19zH0xBuHvunKXrQ5+Oj2BPO29Ls1QtrrcjWs6xWvYKMGeqD53Z3pGavyJdmQnvJ9
xkoOZh9SsjvtqDwEVWD4dmBsoTx5Jn+HQrLW18vO2bBL77Dcfja4Ti/uIPZ+FZ67/dyu8z3mUe+F
hxOv7wTYI7mJN4JC7fc4jDJvrUD3Tb/dVN6vX2rQXc335D4ZT3LwlQuHB7E9TMte5pW6W4J5RcX8
a5aLiHMHusZ9jn/V23oL2GazBOUW0Y51EyDZ6KaetR3cPymaKPEmdWU3WVFzEsGN+bZi2r0ySO6z
7Fku/g5ECKrhKxJ8AlzsvS7es7nWPYnZCZuBWXr96z1xLxv3GtEbV94+Xb1I67e3h6ub2fuE1u0V
awxpfXTF+DL871XoAxZhVn9+wM0mSNJMeLq56N2DBxncXfy3tyfxaYTf3NnL3Q/Yp17DGp/80CWf
8fGz8JSddTt6pJM+/oKuzsgJKG+4Ihv1XPcGhK8YBkJvwCHPfcexXHzmrt/gs+sSEH7ddf5V7Kbu
fe+9qavWBSXlU+hxO4EIfnr6cDzxS58s79PyiCBEosJj+enuExi7oFyRqHman/Mf5DEvJCwhr+F+
jNz0yI/mbrjqA47VXBVCLc+7fsrdreYjAepLrsTyrtbilX8gS+tePHysiVfwLIOI7UPcOmeYPYvJ
He87/sx5KzP33vCO5YA6u8tt3YgHLDznygS8bG6zNaZ2gfhZHjRy15/EcNt9Qd5qS+139VD55S0E
ZA+j2MDmK4uPwLkn+9ZOXklrdeXslovit7VDA+BCZqgj70Hxdm/wDNx8M22Xey1AuetCvdAv7I25
cSKvvg2f6tvDpblHTOy6uz5clrtyZ+7L2/5S37frNCh8zte7h12QeEFw792XawOMd7vC/tCfAnN9
WCnPusFU7oKJyTx5rQ8+czU92jttpXtwmS7IYv1ljVyCq+aByYs63KXTdtI3dma46r5eL5tp4/ih
ZwfI/PnLJgw6Ivfjb8KdJ06BPwce+98jyd9x56hWBGGmOChjOOLDjbk5OlXrut9IxAdnZW36Lfjh
j/BVug9vzV362/kguwKkqRquE4Nw173YUzZZgOjuNr5wLrL36l36TUoxhLydaTtfhu/YuvnNqtnO
wbJy1LXxIjWXSb6NjQvHuV4A1rFOWhz/pquDHozvnXkBAVYdqGNcSeGedCqZIRwgWL1JxwBmYcJL
LffFhbqy/Hxt7CBLr5HBehye89FEPuHZgDYt3S7NDv21nwdLP9oY/gnSR6d/pJsUSLPJtNdmbgrc
Xx8x3wfbLXTLQ6N+IMkmEYRsbFu2h5zPiFv48pm1uVfgbBhpy0rgSSgUfKV8yyiU29r5vTCxSyYI
Wp6mXo7SH0pXcHd99C22GZnohJpSBPNEw+O3oQ4yYZJKbUmkiU6m+uPhJZ/DM5kOOmZndqSjQ1W+
HHQjkqNpDyg3ILMVOrNXy270uTAb84E/OeAdXM4sEPUJiFTQPERk+KyY/hP7SMv3ltslcNx5Na8m
PqLp4iuwITKXR/BEXLZck58SFaHYD/1iXXzGq449S9tr7/mKSBFkQexXn/xmIhUZjytyI+rNRJ1L
VIhXbI1rAtcq999Vru64QyDueCasH1ZdusHHcdbdyHblzAuvrImyltevpkvJq27ZqapNcRW1Lupe
5ABcIyRuodzhU3b3q/XHHfm3b3o6z3/w8xuxW+ke17minELsk4PxwvkY/cWz7sn8g/9D2JktOYos
3fqJZMYMutWUQ2VqQkKgGwzQBJIQ8/T054s8/8Wu6rYu29m1MzVA4BHh7uG+fHk1o8JjXmNq5IXb
I4R6DjPIkremsVNi1kjLvD0+hECF0oTO5ccO5dzwtvj/VjJ+E9Ub4+kIxQepK59jk2H/hP5o0CfN
QtrcJ671Jp72MRMX2jHc/7sWpGeTkqm4Trbzt62wTOdoC2fBXH57TNaADBfWRMZvwnN6fSQi8T0Z
5kTaPtTPeGeyn4QRyr8gsJgENIGYp/N5PTMmEYHktwIL0MyrubAHKPrr1yHKZ9lc1J0IIwFAYNov
MG/oY2WhcqWO88Bn4KWT0UZatDMVZX2bUIZC53I+xTl9cnkteDub7JNJMf355z4Tv6ZTWE0nj48K
r2RYwMfMY1uYaXkyzESBDEWPeCjXxWhWvD1nzwWBO/SMMht/ZgyxX6SB+Lee6Z8w/WOWo4/dx0pj
GoUMhQfQzfq5vID34iPcbecHzNwkfuP/tIn6Zr7RW5jBJZPPKxYFmphpNZUmNxrKmZgPCPZmo7eB
8TfIRn9rZwcfAVJzN5t6NR/eP+YVo9IOOKv17NBNO6SZ4KvjlhzQ7H/ZqtbfduofJ4z42TUQKqPD
O/TelDbBCE1yhHKmzPHntCfqi+DgzyXoA8Xe40UnR6Ttp/SWfCmbx9fja/SurtrPZmG8idUZno3Z
9U1fVtLSpFtdNicQ8Zk4/mq00XBbmrl4qpRHTpi9dpZ+crrjGKHPkqn6MX7nbMkumz5ntzmxj+l9
lr2JDwpxSXgS7eK/NfNPYud/XPb/08wcqqlGNwik/6GZlfjm1/cbyirPOffBOkLSJidjTKF8Hutz
KlBA8Qmgf6MTFRAsgHBVZMYbZCOKNc0eRyLfIK4MiBBvfahTrQrg2/AvBYr9YbRuksaLAQqguz7M
BnoH5yqJEVgWQRDon2XzpBu99CbLjnTXpj63GcEyIWIcoyQUJRPKs3hXsRO1oG1St2Ni9pVP3Cuh
MildFN1GBBiLAc2ml39JWBsiA/mbaFRZ0alsFOA/jhd/Yl5a2afeMoVC/hrf1nl9n/eQmty2fhqP
JibxNv9629Sysi/69BcUlUu/kDcZxYcmIc8bJTu3p9veHu/VazO8vqGf8UXnnJc5j+dqNfqi/VtR
B77y9QJVqjW2ZFF59pwrhMah6543ICoMP3zIL/Lf18VDokq6vS706j4fp5CZyevsVU2UWeoTQaDD
L0kPwd8PqPz+guY1Ca4NtFKKkk8Aud+GzcOEyXT03CRQIDb5GkSGZb7+sp/+CbwQEqOORxUsosjt
j8UUt0nWm/FN+mVlDDMJ0uZ0y8Pu+et2UYwTJY+JNpPX/72C5X+kLn9uCpUJc0UvFOkPXJ7S611d
Kdw0GakTowxJrLzoW2gpkcCfU3UZj7F01V/gzj9xoD9XB4WMkG4ILlMAeb+fO5XmPty1VB1+peX8
cV0mkBM8IICV7mGPi5cM5JccenaQ+QKYahGCVu/LmLLzKv4liqn/IoR/W6v/O5o/osSJMspSQiXD
L2J+Sk+ommemnZ3ArCrN2wAPh08uSdP2yd/ggrJwZ/4hCCC/FNrTBJgw9e+CKK2HpPhEkgTBBG0U
5ZJ2JXs1e/ezRfGQYRAPHokbq9lbHm87MEyCmolcU0ubZziRYoKN/y0LVfvngKhlB1w1pr+mYf4Z
EejkkZTEndH/utMpmQaj01v8nFrS9cNP/IlgpDApRjHN4zir5vI9hn/51hcTo/00eqiAkqTa5xYM
6GVlfRmp9c3TSbS+JBf92sJe9Dnk6mceX385aVe8NyWwALiO58/kfrJqf6EW+qxSrXk+zhzwNvP/
frZ/Aseob6ZpJbIWbCtUsP8u7NfL1BpJMftfdU0vdMOHmdgdaOUNXow8b/9q3mlGP5GKJ3KGWXS8
rRUFiqpANJsfNoJipaaj6F85BP5l+UGdAbWBCbZShU/j92GB1LtSzGfB8f5awrZLcBposWgTCTCC
tIhgRiY3xtL/izj+9b46EBKVqm/AgmIp/E/wp/bTRHuaZvfDfwjWSVB5mdejQc+L69hh7ymtPpGB
1P21Id+/LXtNxmaKVlMyLBN/qB3aqUCVlcbDL5b2VNy3Ux24bZKmoMX8p1oC8CJYrpMNZhbix2tR
GXAGqxu4Xkhz9vS1ryYx2ai/SORftCGFtKqIXQu9qKq/S2SEmc5Sevz+ukKJH0O+en6SwEIZkuUR
FehiTGy9v9z1X3SAJnA83JN2zRR4/37X5Akr0i1mWVoxTSqXooNtLNUTg56jGfkGvXeah2g2gyis
bina+gI1nNx0bZapD+y90/6to+NPz4Q/1BIZA1gxxywO6CX+3CkJLQUta9QxP6+lZlLsxa4X/RwL
+r7Ur9d73eyTm8AFZof4ib9/H38Xt2arAm9VOTPecvpcFbBvF/mX9mo+U+X5K9PjWVWRNubwWJTG
YvwcFtKIpOATXGRvmFCuVSIN+JTkhWCuMWNQZFUxzxXCKELBJI9k0vjJ3Ec1d/eYQhnoXrNW+ZIT
HRViutpol4zNz+QBqXkJ2xm1ICSMx9fovydMOLb/EA5Nr+QxGEnznyTFZoHXp1GMbyoXf2yPO9og
3CnCxj831td20ZZ/2anCCPx5QyYDngudzQLK9PcF8uoL6VEbcO8BsaD2LqXGgRO8YEZU/2aY/0X9
Qy1OXxjhgmia+ocprKRbL+djMCssf7L9D/0tGR9IikrZHtoDSi/BR4+beavFU3X9906y/7YVDNSg
YkKrLGMXf3/SMd7G+B4j2utrTXB6IpGCz9Mn3OpgYpp69io4aA3jVZJbHuUklLWWD1ZHKk+JJy1G
UBgry8K6/cXP/zf5m9Tu6pgNKnj/tBtd0Y3bNNcpPVcdusjCxIv4WVl/Vcn/diMBo6TNk2hXL/1x
pBo/X4bcJ/WPJhAl3fe5/HynnIUmvv+9hP9xdoN+jUIIsnR0DaVM+I9plgY6HL+eFWyOdyg7oTkC
f8Ez/bV07t8cvbGGQ8HteCbu9/uEAhdN5FHWUwhoLTtjNPWfP7Qx9KMt8gNOCCAh4m+oEtycFnQS
WtZ6bpRXvSlRFX9F+f7Y0t+3EthsQeBHzwra1v3pZFdPLUvUgQWW4Nb4L2JeoawuIYCa36RF438b
+eLW9vNCRR75Ru6pb1aguQVykp2bxtVuj1/P+lsjhSr3zSw1yVp25M2lZje+GWH/NJzX+H60/Pe7
+ZGmB/XhGLiOxDqnEpHWugKMN6qBV0B/CJgxLQFXVGRcgG5CEHt/fYwLGo4rkfnoFzEoPaUCTty/
OMktquyt5dwkmRdt2I6zX3+tUf8znwnqm8wtAGhJl+EyosXa73OlZMZNfsrUxAvqUIrwFy3c3J1+
f3vApf0AofTqnker8kkPVPJ8NPouVf9UC5KdV7Xp9P2DHs8yeYlCP9BfdDHS8y+jd28E2o0UH8uc
Z03Uy/JMdH+4jRdXSpU1ugTVaTK/1tlbCl1om1hTrPP8mX/SVZEWFVicfi9wtFaxgDtmpj8kKI26
iWnc9wJJIpfVl1af/nt34HfzqH8sE1UwMYPj13HI/tzxMCqN6lrVfgqjjOf1AOxjenuZCwGcU1Pp
s6vak/TAfpmgJZK5EJgg7bauxrQifWcW0ryPlc/OJPxgEZUkdKo+CLUBHXg1xeweF1Ngbn22HBV2
POBold8oXGP0eKuqbJ4CxPXHnvlcGXgFN0V518tmnRS7Vn8JJpE0fR9Bl12pgfaCgpvvg+NraW44
AmfzkNTNMwc01T7WKV0Wap+OGtr1M8nBI+qkxUCbCqr/9KFOgWyrcOzeamAPkIrwNHgF3zDTTp5B
Y3UzqR5NHuqw5/NkEIxv7BBMZ6DHlI2VZT8E5XfCDMW66BxoIfwkFG6bIITSqNjpfbJpmgldp/Gl
gAobdB8qzOz70T0+BzPd1jQNimFMRQetO4kYahLSbeQGmiZrPnOO2jIxOJndUmUTNK/OYYFo0uP+
1Yz6H3rbQjlAciAYmgDCWXSHtQC8AmQsipC4S0z/LlmGrPq1EQFzQbtwG8bw48lT0TBG4KIpGymf
pHzKOXBO2AUGa2tZvxQAhNf0NTfOo/w+lRJ/YUgDQYNsasXGorwTGH0lU4GsS5IAH1FwfoIdois9
mM07Yjb9L724TjlTdAq5OzmAYVUP2mFKn2YoYG4LuRnvBcF8TFGfIr0+jOL2LZSh2mjTLgeiOBYU
6vGQUdXczjPDnBQ4vZ3+ET9+VTqtIMDZq8AHKwRBbER08LCAhNLAfHozy09VgeZ5RMilKb/u0MQD
Y2qlajFS0zmGf5X70pt0EX1nodkdoEUT6GydiUrHhNvum0IqBYJZf4y/cPCSK6SYNLKpR8rPGV2M
+aq/oP3qP0G+ZkS1kPLFoKEIzd9E/ObOqZSqTwO6/ZTIk4CIvt7ivJ5QAvXBSiHSot5XnHFERKwD
cpO0I/eRuo/en4xu+YSdI1oR1A2EunxXYF/9cT4dmhPhMqZX4Giv3beAkhZwSI8YdaHsu/690so5
HC8UBbwX+XXRNewAomKa8prdVdYkbRjogZqPRRuefrQguibIfaGqbZ/HDvllefYBtk2w+qYi3BQT
lab/binTEA46fgQOvusT0o52sJuYzoExwTya1snJUSbkJygWBc7zIVkzAf8XfmhDxrdLpw+44LRR
uZDji6mNP3zwz0aMwaEfC61TRpMUBC6o2h5C5RYixEdxHurhu/efMzJlX0P83YAd7BSA8HbVzgSz
XAe0v6mKqQ/HsGAmlF/6L0GPXNMUjiuZN39uVtnMLJ5zHUp9QWd8fY0+EoXo2HNmarAd0pqKZ2/6
/F3QG0gc9sj+yCUJaGlVyyEKc2Jcj+KxoeudNO1jWnHVjHZK4oqcD2n8aT0fs4EldiuBvoCpE+/C
fGzo9Fdg3gTVoxjVcEHQgKRGXLO5A0Hsnu/1y5rmGlIPNI1tUOczKrQyeJoFHLCRk0/oKoUEfMKW
4l3BoEwhQGWSthj/0DI/ZXXV9HNCYyxE6QGzNjMiuJhzsMPmM8SZaEaEgVFxCQ2njaxZPE3l7Ska
W9K7VDHUX/qQr5Rspdweq6bIlnmuv1mxtoK/b+sryRyuu1UC7D6WhzcZ3mKQlaJAFQsGLn8qW927
HkPOn75r7ARNWQg+c9qW1ByBkloVbJi0zYQbeni96yC/cx/cgCIsfI2ylCeS/PxsdFb66FyYAx3Z
zWkfj2l6lsJHd1uwRfS2WBS0QI7By0r+7cO46j/l1D4zpuqX0VWfSvpCqMb0aW1p2wbn8GjVW6DL
Ro8pLWjeSz13hf3R/fQruRlElrrLo3kftCqeJVWyvz2WhW4ugBwPJvFUgI2vsqcMkiY5ZbPM8hRS
OBXNeoyb6/SvbDWwAfx56KaNE03ZhctB5RxAlD98/mp0rSjuUOR3CY77gD3pH7uVdmy8ayjbVeQH
5UU7XgPtKB2fjrShUY+07NbmSVqOdxJUdevOVbZ85jt26gvvmrZul9k0jTp3WI12TdS4uv0qwOkC
0Z322/thcBt3FD2d2GkP45O5G1bSpQziwLSvgbTpVg8Q8uHTGTyiDcVMeUtdadtfBvsZyDYvVa5q
W3uDbPSuc+PD9SBttaOyrS+t4DWddBHfrw/iGfRIutSBEpgrstfcotu1weNkXDTHdG9gRvblJg7u
1q9uB6rY7gM4dLUAY3jqds0OS2o5mkP3yXybnCB3dI1LfyZXfVT20jnf1HSnPehhedYPNcbzIDoZ
ZjPfKY/ygYsduQrZ8l155IPlud3f3Mes31/NaWWb4ShsVjdPgx/dvrm3yAoUp+QZac/e7BhZ86E5
FBR7qVdvmzUftsvtQ511u6cxG3bKeM7Lq2YnOSM3JmLmjOOJ4VjnAaSUG6OQTrCplls1pmxjkp5g
o7eccsPdSL8ful2/rE6DNq2X8TsdzgPNGXbNmlvkADUoFnEsSG6Wr+PoUG4qmxSBl0QKD+sSCLMu
N88wFpQ9Zqf4Obl51sUazW8nug+Uz8+HpyDfDGEl3ggQ4K7YyWRysYzcs1kV4mlsJcgh/NpRIXQH
zImoml25bYN+j1SEiMmtO/WGCdnxxWaFM4RU6ot4L/EK2wTEuSpYZu7dybBdHuNyeELlIl2SE9iK
50HawJGcxZOiAY8+SU6Pk9xMJAL6E/wOXDi+ShI2nvA8yIffs1O5rU715oZB4eWLcMDOJCpoi3MR
d0a8dBW7B2bEtxiNdukd2aWyiK/L0VgsyvtB2fhH8P3LB/d7BffA4IuFrUFrvfMdA4KUdC6d78ca
eevh/SxvOlobTIrbpN5IjhS0BiPNA9bweFfj4jvwzfdgi/0Ld2ekyXOhviY30pBBf+H5nkEdSBdZ
m1ZrGkXKEa7hM3hE5bkhyxTeKDSjFQzQz6MZgrY95Cj945PEiefvjGSihiIZtaqP5kHaFzajaM/t
+XlMQSjt+/04mwGfpe/Xvt3Tl0CCHe8wZjm0W2XPHO4Mp92rYRN2uxLDuWSrpIiQlbmvVuVWcVh5
6Un/6pfSnpNtvmGRsqXW5TGJ4PTv7CKdsC+29UZzLOeeTTl6sJOON6ayOmFAWIEl2ewrstH22h4b
+l6f+z07rcBJm1Q709Uj5p8mZq8JF29WLGRytDgOp5GrCE2QB2qEYEZuSkqUCRlFZTBy0Q9jd+wa
lH+wyPFKcR0jXlR0aGOpNp3QwI4L8wvHBGDdoYbSI96jAThCM/Lva4I+25WXOGAltVt2QhkM5Ll4
nR1dbkZhvR+HHULPNwwmerD0MMIOJxeGR21owLrh4W4eQqL0J503GFOXhcpyFfOazrnTiHY+RAao
MhWD4r6MFa+ShFpDJwH3GQxiD4yoDpqKeiIguhENL6VN7HRox2E9OqmefxzW9wB10AbVTmwPrksT
VJSKEqRes2tilqZ1ZhtXa0RdrZsVdh36U825nZovdeFfejhamcrnQswLTkgZlIhNXEgTa7AMkhPR
R2TAIzJUhCB+itko0nq2WQylqjuODKqwcE7pzodK0C4VmVn0RnryLxS3IAXTLYNxxPylQMYafLjZ
a5gjdL+dldLHk73EvuXRZewGV7oCAoDy1kFu8PvjQ7rmbuSNQQIesMrXIA9unnR5HtqDto0RVOzA
AYg2Wldu6po2U+CYX110dV6XqzOsrg61zbhnPn0kJ/02Pyjf/Xa084+8Js6P56sz3rWXanfz7sEz
xPp4w0qOMEbRHcGmXrtke8YOH0/PL9v0tK2+474NKtlwmMjRr/yQ8JTiCVXwSnhlE/M2H0XMrET5
0wb1MbgmKL+wcDN3zOLqIqRr7ihTjLSttLkerGOOQzh5He4OtXDNit3JNjVdNTI/fNBarHTkSa+8
KHWpm2o3YjaiF7rm4TGZCOnFrunpE3IYQnabiuXSdjfIenePFAPHYpKWg03a3+tfszZsIjxDZAtf
jOH5Xn5GMVSHK18Mr9hAiqyakAPMdY+Wsb5inKFwff3OQsO7n9WD5cXnMbuSbTCm5uBsgsJ8Tmr3
ui9CWeKFLqQjL1fjXS51PWIJLK+CapYmDBM5bM8oCHRSv76fr0cUsSxuXW7KLVYFQ+eYdLwQBvoZ
dHZ5fIT9SlklTmfnmydBjLf6LSmp2Jndg4FZG9um2+wKj5iS9J153Wl8aLe+g7GvUWfSubDLs0+d
rf06dojVDJ9HbHl/FhtC2nPBesNny+P92NhawJGe80VFfxY6r2/T0+1UXyqxNvmHiaR1D3T4rDb8
m8H6aC80AmLNsplZEKrYuF7nFqfy/PBYCbdTxUl4bwVtgMXWHAp4hN1p0G+Jp+1Hbh1YTmV3to8f
U61RN55yEZYqoU+6g/bddD9KA8OHxtxWu9FhHNLhZAlPL+9Igb97nTObRHq9KezKRpcj1hf9FCf1
ua1nJqJuz/z1PCLg+1EP9ZD7x8chZG1YtF2m9SHFNRMsYnts97z3mg4HFlCJe4BoYr7FOdiuQYhW
4rO8ph7uj2WLW5TnXCk/y0CLsfTUVv1crcvn3LDfl8d+aY6mj8h30ODtVsgYi2A4t/sCq6LsebOz
pX16UgKZekRac3ma8zzm/A8lSxUhq20IFc7Z+1qsIC7PWs74ysPD4FdrbFZYMw7q5LS9gvUQHk2H
R/M6WgBgj+OwD0ghXKq1cZbx+KTLIGwDm5nyTrcNrAumeQ8Z8iVVGdst6uxayNjFlyAOvjOYElbB
7aQIx60NCq4j7Knm5Fum4RxjXXfmQdk3KTavwo+rxeziZ73O9z2N3u9npKx+62wy5pMw3N4CBWnz
d7t+HPzdPZlJdhJkB9/uNvqxX+UUM5xpH30u3dF+fDRsWAccyns2XTuTXONruFzB+xBNWtcMaG3Y
ratFL1TJsWJpbm6BFA3LYaPthsuwLcXrPftGWT0ot5qq2zJKWDHqd3YA3+EMy/vZsuUt3RwdKeq2
dBT6kOwn5UXB+DjaS65m965kF87csodtjXNy4IaR5A7b0VGJuovymvi7W6B+t65lG55JR59ga+0e
jrLTbBVfO2EAiq2sM0zczrD1bXJQj0n4COUlYUseZ0P/nTR8nQ2P4qD19at31S3S4Sc78A9vfLVe
GppbTt3XMzpmCHWhQkiZf1gncy9j2w6vM8u+OWietuOmfK3fdwdpbUQq+ndteDD0ouaq1+zhpE6/
vgXytnblZe9a7hD09th5erSX/0xomxdkwdV7oVvY0Y7h+r9EX9xldRw7Om/lXue0EJtvr6e7d08m
7a5cZ9u4nsf8Xe5yDxKiVRoMTuPo+3rX45ZHvquJbxgHwoIGJ9FpuuVTdsVaxv3iqB/ol4JrM4kx
VheJl253aYKn165K2wizbNoEVIZ+t+nEDznqK4duT/hi365SwPqB5UpM84UYdsZVmBGLn6jFBRGv
qBcrGsClK5EWiUCQUzmKnThJ0K+GLUuumA6Ia62sVUI++4ykL2cEoPZ3GipPuoO+RXqIBTxhgo6+
H3NlYckLLSPUNFE38dlI5qWr2FKUBcVB3XbOmGZbS3WjsCBaJH0/wXXgdPuOCrmgdClSo8m9cz/p
+962wscRIqqrZ/Hobr2qVxyAm/1wjr1qe4+aY9fOm/2THU8LpJCeSEQse/Taju7fzFjAHKlOexr2
Os4zOQDnQez4XJ1bu2carp7Jjvguti9CgqD6MME4KCc/KrbV+XYs1w9H/QYSdWFCragImKUuKE/t
Svuq1wPldMye4iaPyc0pwUa6jwtULQ6zlAYsno3kdkTfgkegLm9OFnQXDv0cbCLiMbxRBb579TTX
iB6BZSsRmzWmoYLLLDEWBjJcLN5ktuobZbUzP6pR8871ZPYTftjyF77CCAgjPam9QPdjcegobEz4
dAywKlDcFCQ97ZBxBvic27pc7RagBqxI3TR4Vtgbt7hYonKVK46ODNpWN30kb164mHSnc2Iv2yLF
1OETqBhmDdXh8ow1lys4m0OLekiCga1SflFVixsVDRdoAwz0iBQR8ktRIqnzCFrxLcXttpLLfXmj
VCYdcmnXtUuYUlonTr9CF7jqt+RaUeYkDGhY8rvNvaV1c6GU+tKvnrjv1ErY92JmQMIdqd+aSwat
4gZNYEWGez2xzJ1iNK8CdGVOVUpEG2CTnto4WlGPUjLs69faWOmAZuzcVbkoI+JhrKh2uReqiHXY
T317tO821YV3KgIBdu2lQRrCDoueGjloOhTP+Hg7kCtCDY+PfcQ3q4t8GTZpYNjqt3ho3JJdFiQH
cdfaRXPKG9TdyYh6r3eveFcOY949Aj7F8ypuG433CIeRg7+ZmW85sqi4IltYWlluwpJMAkSFu7FV
XFTV5XapLumBKYtuYeumoWEjaAMdLFaAtmOtSTYbW97c2Q0oTGbzUKK4DZvXPQWTUbqG3TgsUpao
tJJs64TqBk+6InqKZt3fGGPvCcU4bK8gjPgFt4zd8JiNHPQI2XctUtjN8iYJWDmxWKmjo+RKKy1K
Qt+2dtpOsbuCVVPwLCQnlJW8YdGsRnvL1rh5jy5OD8MSY+UxnC99qwqF7p+qQ3ZAk/CjeehtpRU/
/IK1RBuFGBTa/KW4m/4u5u8kvIWpQFTOuvC2uK36NZ8VP9t+rXmMx/VP9/OTPjEgfomzcVjY+zsu
ef1C+2MG1C2XfEBwMrFOw9I/+bsqFBZCEZNbHB6OtL5ifo0v6yTsxONgnSQ7DYtQWC95y7Be+Lia
jd4smApWx0k1J8aXtC5whfNzFWaH1pM844tVhwWXVin7x9o9Wefqt7rt3WGJjFmiyYxLR9c9s7wi
GsxvRjbh17W+bVG1m/SAJ73B/9l02TSXZ8oODaB+9x4u+Nd1f93zFCcfk8JQq/DHu+BtTOSV5zA8
0EYIoDng+O5Q3VAyGN4TbS30eNEskA8FqkKvx9a8Cu+EqYSwG+EU1qP3gq5cuDfDMiFLe/BPvYez
b+2yQ04j2p2mzfAK6fGB+5gjSNgzdteztLZ2CoeDsvnwOVBo+KVCiAQrHr98bwSaBX8FW2Luh4OE
SyAMyhL/5pxeJM8/cQNk7PVrtsPyBbkNHRD4Ll7AtsQJ4CjC+sRjGkJMvjhN7IpQa+a4AriwoofF
4a5NLGaaglZ84IO4nTZ5UUYd+sLLxeHvGAqXoWLqiM+cz7uQYnzDEx6sTnvIPYNTDw+qlsXpAE93
DNvBseAj9ayyibx1OBk32iMKb5iTv0JIz0TzOt3JPOQbDhj1XhVBwoL12oXxHqnez/zzPFeYRp6X
1R5WElJGfD8rkYeW1vK2Ca1dx8rxPVb2/fwIR0uKJuCsof0fUtpKXg97Ag8vZCZNMcrCNiMB/uP6
KSc2pmKvbuN96+GMrbuNWCPGCTzXBYPA5hMWx3c7h7+UqHBKZYYyj08yprgI7uUMT+YUo1rxgQoK
Ck/6pdzFmLD76eqlxNPd1s62YzzRwblx1nNqW3d8Kr1O7c50pJ2Kt3MnthbEni+8HahPqq3ptBpc
2e+xhz3e3b1iK+1468eIp0e+5NTrYuuHpX112x0Z/2YzHLNjs5UQ9MZ0qiP+Tnh3jbDYdGeZRP0+
t7NjzfHiHLvlqTo2b8XUCi1EutcOxT49p2fpoFCrdAXjeiz2L444FE2CZ+dscRf+Q3U2cJ8Gr9lb
kE17/SE7m7s2THIs7YxvjT1O+e2hW2fEvPmIRulTem685Ez873vsZWcatY925s6gJHObnPNDevaB
iXf0riSSwH2KsxYqB25FztAgMYNGPWbTipKphuHfo2rvH/wQxgCoTM7+Qft5uO6MI6Sec7s4qud2
ZZFmwttjpOK3+7Tb86d8rhAWDlCxVfdPGHw8dT/sh27qH9qV7xbHeqWFcKX0docHing22aZcD8Hz
RLrt7qn4FPgAy+bi46wZdnHRojTAR1Ev+Q67aKCu0PYZTg4eZLN9QA/CACiOdceXYTwFQIrj6F9x
PfAdfDc+PU8VhEfC8113QYEjfUd52E8vrkiyTAAm0F2X7Pys2JbrZqPuSzxtI57cT7gcsXeNjHDY
Nw5eeiB/x6yzfH2N6hXOIO+3Oy00d10+KQLJxeFozjfOom4XKGGMXiMcS8AIvzn2tMPIQ8hSWNvD
d71WHQuWkUl2aRxcKnRmhuPBqk8czcUyXb2CUsGg2AovIuW/vl9wolI38kY9dhtMmad5wuCgoBXc
BylSXN+94c6RlSo2VxeH1GuYgGxbJ7Mq6DgkYGRxS/Qnf8rBGKeTy8duduzOzYZHuZ6Ei0YoMSpw
IRVXeITo7ENxeB41tivbWvhAPtfx7SrUOUC9Iskz9z4qLHpcWvdOgpgpYcJwan6cNX6HUyLKd8Jl
FVPE3iLOIGbxZwLdyukuZLQRL/kBC/+SGVEv1xMM6AbOLiPq5vF6zCs4xpI+pxkpxTPOcJHcIuBD
KUccLsf9bkHKHFUci4TrNVz0S67P00CL5uNNuxISKIIK+hqvEV4Mx9ULs264YxrLCv+cNatNOTct
a9IP825Z7uQgZ5ZaWw1qm8NNDaPcjJSedLhT2XqgZhD+s+LchwnMLyEMR7fzu+qp7SQPCdaNvZG8
MIgLHcCNKuQn9iX78hXKvM+xJZSWjXc/iM0bkzUytpUbhwUHtc091L1h3ZJ8atznQd0R/9tr5MHM
U7dqN7qduspj1kVDlBMxaHZqREAu6Nz+YsqzO7mAzn0SPLixrkkiTKx9ftFtOcrNWXlRo/zydIib
qlEnQqZE1fgjYx1/W0f4uYOSYNQrIDhIqHZw84A4sATAQhCNiKQVIeqR+KbJwW00fwWmC4eFir+v
EFUeCJ3yeetiRiqONT/oV7x1ERUVoVHaaehz6yKx7Jj9n/B1f5HJvvFKGdyqeR4QHBwTySRkzm/c
p+Weg/sKroTM7w6Byy6Cd1EUhKp25/EZ4zhENc9H2PbTIUz6nbr5od0IXJVbsLcIj1t7Zdt5yhZN
6v2oQhERs5VvGemjCe/UZHtlONgaye7VeJcf/D3TgbF2xHwZR+1oem04rP2jtqX6QF7rJ76mbP29
eWJ6uVrsjKM66F7Ee/2jSEUSrHd4Bh6A2Ota2khLsoTHdtNvyxBN7f+qNn1YhxCNENl8nCVawHq6
XV9EENac9e3MtF8Xny+o9g3Bb43983LbDyuFYlhyAsr3M6jcwdZ3w3qwe0bSki8gUBsfsA6Dx/Fd
2lSuGPpAaNm0787jPHiYjWFFeL7f/MTy7879kIcVFdrh81C514Mcfes7nlDbPkXP94lMZPnqkHfd
NvvRjpj2/2PsPHejx9L8fiuN/s5Z8jAbOwO4ihUVKijUK30hFErM5OFh5t34Wnxj/lXv2O7pBdZu
vGhIqsB0whP+YT5aZ+rCNJlmbtR4mM4AoI037dv9VmQFZ+ONYvOn+cZd0b5pAXD9nhvw7J5ZEcmM
m6fuOMQwkth5bgpA6Dx9m9/F7ZawnzUX/63B/vuZx/KmrvyFWeYCToIwwMev1NPzawkk5DOitEf9
9NN/YxP9TN/5TuODvygO8ZlfO0oD9HQuzEH+he5CEm6xB166W2YeX2/9CPe5Yurdrru41BeOZeCx
xlxTX8OpYyON2oX5rJ+Tn5nZdesznMIP8UBJnMXtF4/JpQEcfUSvNq3n4STOzC4Kroy46gdu5B9T
yniiAcI0ZpcWlBDpNYv36sf8Y+S539PZOt3RBRx+GM082ukcj4v0Gl26n/4XjXft+TYlx0P0UVzE
mbNjx7LfkBX9dhieyeuEKGkAccmVt4u0ziPtbYbtC2OU/rP/zUP8GU5cdtFSTfffjDf9bD6BWuQ7
64v2rH61Xz4LisecMZ5uR5ucQDyMx4KYZE5XA0/Dfr4tPrcuuf4evbIw/YiH8IMhGzOa6AQw2o2n
4UQXiLn5nl95ju5z/xZyyihgcqsoiR/zq7iwKL4lF/s5vQ4Xplq6Gm8TSJyrS3xlwPH9Z25Rdns8
7TW/qqv7VvNYbrNSf6x+5C/jLX6JPqHFvH37z1W4LG97LMHMDCjAfS5uC4b25fy4bNVUS95juk3A
Api24tNCT+o6fumn4eTSqo9eu0+DMvBCe+OOWp8Ma4Zr/E4bjRD+9rXxO6ERf6BqdBsT3W14dsna
fhutIH1nD2BCENrI6/DJUIzppAUay0unLzDFmz77a3VhLPYv8tQ9jS8tQpesK3RM/gjqCO04rHvP
t7dEX92Bat3VwHL+todAOJFX3t5ei0MW6BfGc/vC4Nafx3fii/7avyS/ki9CNW6UpQMsKN8bfGEv
/XW8Rl+KTc5BCPJSv9VEr1xjz4TgJ0p6n/MrOBimElPoXZ3UWfOWzbN1C43Y8NzXicvyLsat+HUL
TYjB5iW6BcxKpsaLRvD0NDz179ZF15bT03D7+o+W0GG8ynci3SscGeLI5BYAv0+cT/0kPr1LeGme
KAPKKzcEqJh857z1z1tdLVuNV64s+UW8PC5uKE+CSGqy7+q9PdVvCCR+1mJpvqjb5HaIR9V7KANC
rgu/Z3wqMxcUHdvlOMPdswktuiMBW86u9WBd8vf23aByeAsBumfIPQC6ugMSS8ZDiyvEwrrP8FW+
Gi/D03CQ7/NLeyL4MF7Z+o/taR75ahY9zqV64mS9z4ECoERrg9D89iB4gvk1f/c+jZf2nV8YILzk
Xbqn/mS8dNRCxxfncssEuCfOxaTt/uIjtMGZf028x/ksoyUFxdu1TOQW3M5reu15Mi7L94fiDTOT
YL7GfRBykPBzkEF+5UiCW+u+1m8MJov7+t583sIPJoL4jN/L2zuqC2tfTtWQn605UBb1SEb05/DJ
KTYHDs/sYFkYj3zKf+aejy/96Y/LqD7jTboM391nFthteJ7YF+L35ML6/qY/eu/MEyY9ZeDbtud/
08gsl/43c+xcQEmnYkGvd34aD/rZfbstK8MpufUi/We2NrKLN45lvP3X6FzjBk7/Ezj3ryo/xl/I
KZauknlukTbK7yVSZ4uDDfJ25yLId/etaQv9/2GYY/6FE/GfjvcXfpbK494dbsI8yFUxuRaEEnSh
6ptv4h8/QIVnj16cQU5s1AL6tghWHwTHN7En+Ye21esfd+Dfvsb/Fl2r439ca/OPf+f3r0pOKoni
9i+//mNzrRoJ6esj/y34aD9+W30n7b/fvuH/fOJfP/+Ph+QLmF7181+/6793Tas+8uSj/G3RqetH
91v189tTy4GaNvlq/nqEfzkgp/jPS7id0b/8sirbpJ1O3VVN52vT5e0fJ8fF3t75//vib9c/vuV5
kte///5VdWV7+7Yoqcrf//nS7vvvvxsGz+ff/vz9/3zx8aPgczv1P//Hf37/9aNp//67Y/4Ncg2q
+QL3FcPSHUbecL29Yll/023DFa6AFikMeCC//1ZWqo3//rvp/83F+BoRZugUfFoHv9ZU3e0lYfOp
m1W5ZUIQx7nZ+P1/n9e/POT/+9B/K7viWCVl23DMfxn2LsA5UwCQQ6QJ3rlA1JDX/0TXy4apF7Ux
As9o96oEGQqF/E934p9H/PMRhH+7wj/Nrf98kL/wNZx0FLlexBUkoxJ7xKmyt9Eg58cck5gpmL18
WjUqivehk0QgT0JdbWY395ZZEo0bqy4tseyF3b9UvVk9i8iu+/PkM3fIdYsIthoau8kujPwJP+ai
O0eZK1dd1WaHoTLVLpT+tLaNmeKsbeZAuztbHfPGzQCC6PG3leX9GtIq0N6scO5iR/P2eejbG6vv
vG0JmWDZhIBFKjUOEIIo7xQNNyo0POutmGPzwatjc5uXbf7lOMVwnDueHYnJnAT1ZNZPQ+uEGzt2
CW9SrT/3ImzWtZ7rz1rZ+sFsxCq6yw1n/ImMGFxZ19oNgOtcr+2HSGqm++g6cu7WUS3oHkrbnFht
exl/ALskyxxDMZ/zcqa3jOpO0QM6qsW4dGOrSTLkufPc3UyF76MU0GoFEVIp0BCMigxFXdMqdGgG
aTir9eTNCS3g+T/Qv4UTBWnsmuI11H2vgFVR0slyRN+vNaRBy2fb11RoLfTWd5NNZ4QIAAikC9Wq
8ur8J7IdORBXGCoPSm+K9Oe6zgSa0ZnkP0Sh0t71t5aOTCfSvp0crlYj4x5sRmwTPMZ2HFtBbjdp
UQfZUGfZq+uWLl7hsWfVFC7ioQCG75iyxuZYQnNddEWq+i1WexLVEmcaAAqrWLmPSuhDvo37oqfI
aPcNSUpX6tp18hubknAzeaFR31BlOERuumlsvc3sY/W5r1FDRlbMsLP5aPoqmzcVGojTQyqTzCzO
Ve1FNrXrwbB1tM3rcaZjZ6eOzdaICST802IOC5266thnOs7RdaqhzdI2Gi3pKpWQEkc7arogLcNk
5GheTRg1uCVV+kQUYMN7ibXjh+ZMvhYYczM0/iKxiqi9lGXueN9IyJoEVfqUFJ67rF0/099Dp6fs
YdZ2NS1tZ0po0CtR5BROowK50rcZM7Bu5dkxYPA5L/NsW4xoAI4LZ46UvG/aakqPY5jFNv7rva8u
nRi7fpVI5evP3s1ueliaZdr019nrc1TBW0da6Ek52HKBu3OMRkNtUcV1mq2asNfdr3GOaujZpTFQ
YnbU0IWHAv6tfS/CsRyfbE0pjWAMyDWobENU9VfmI/tL/Wgu0+6r7FWGrqjVZu2u1wDph8OEdpws
y6hYmU1U1t+lrayBtKXU02lbKlt4OCpXVn7IfchPH6Hj9VQU4DgtVNpU527oPUkMqpWD81JpbkQF
vND6+jzlhTTv+smLUGmKy6FmcFSRHyOs3GcdXS0rc9rkM28he/mLBka799ZrkVHhiMnQvtlz1J2x
k4MK2xePgcSwEF5fu2rpChsGiZaGOZDBfPYH8vY4dtVHY2DPFa7CpjKsxzic9SS+S53Gb+NH/DaN
riPt1LjfWiAHJgaQKj8KNQTwxjId7FWTVbIDvR7ZjUBKzE7zQQviOM6lFditxFRq2foyIodUpugq
O6iKCYd7riBChVd6lP6zJEPvaiCoS7Le1Jdd5qMXnWkdkW7WWXH3jUFPrV+n0e/0Z93OhspdDrOe
GltTMHloSTCz403s1FA/F81QmINYVrUYUnuhvImlflkOha0h8WwRC/Cam5flLqk1L4GHZMXGvo00
vGwWTV9Kj8he1wXX3Vhd1pD8j7qctEPWechJCxyWEV4us1ms6rZPEBCK9T7ajNKUpr3Icldeotpy
IQ6ookU4KKqMHUqpdqIjeK88GiJDk448X6cSMeHqGCl3iQlGDnQ3tCPEfPvaHKkVoNERO99VXwwa
dKqqQYA6NzNV3oWGXoG4yxyNxSrJ3Qh4lF6ZIWtyFmWZh2iU8FsAVk3lJpfZ0Fm4pwZQfwgTf+dq
pk/9YZjsaKdwmhh32exkDrZHheauzL6ctRfRjE61L2HLoqkrWqS874d01soNHAOjvGEsfVN/iOsJ
9mboKNd9yweQ00XvamD4886b19HookE72V3rvRahLuc3R6uL8VxbVoYWu1tp027wGxGdWy/ss92s
OaMTdMrqzG2tWyly+J3S09detyVZWeqkFSlcNjreQ2REAEoZTkxLI3G9fqV3s3br0XfhbSfMRl/s
cxZKxAR7t/AQE/bbzPwxrX42Vsj4V+Y2UlU6HpK0m52V45aWtphhr9kXRnOk7vQ41cu9NeR9uh6F
AaWtlIlqD3FoaMbOKpIo+1WnPlQz3UkTARRWN9x5X4a6q2/nPjGSe0QaImfXVEmu7fW0lGjj9pY2
9azWUiKsb3b40DuliRb9UnpFvYngZh1SL46u0KC0Y2xqLLZDXblQM7KiD7CdDK9hTSHLqxMjDbpS
2JsmjL2D3pesuEPs6dtwNtRLYsfhzrKiAjXBUVQPRsqycd/KvKKy7kztqhEE5uBK/Q4g8DBgIuG1
5q7rbe2UjrfxX2qxCgZY6S9mNIGXGWYr2s1RHJ7HWpXu0p6NcqOGuoyX8EUVTki2o+78uuBG6TXC
nkkz0qqvDLwL3RanpDEXgyJkgbNW4k9OoDW0uywVGSPXxGYFTldL89gRsWIbdd2koGvEmFrWUlir
fCza59RtvJ1yE5duopbvGYlVtKydmgKyKiCbYA/rIfnva6W/rZNq0jddaOb3RV2Pz95ETLyDxAlJ
Na8lEOHczTyUxx1RB7lCIXwXqlR/IJwY+kWZKvOiRdasrdyxD41AshhYrwmuy0DmrELE62iqph9v
MsydLJmh2Db0xrlK9GLnqVRLHq1yDneN3k5B2CeU5D2t3Qtb6I/xUI5ftuimI76z+hrp4vTBNnuk
uW3fRBVj7nd932uoh+bUZzqbi0kIVB5HJP1Y0hpgKFiD2ljCwMwRqTWdCODEo2H2zpblD5ZWNqLC
qFXosneFY67spIi2rDrxxeWhbBzSvY20jWwd2UMa5FbbbzLsTJB3ysS6HWrOXfqBUSOl72NqYDta
eqdrRbe1OaGtUUbiyUxKoi5zKsVZtnm6V0ntHb3ID19Nv8O6qZlpkjaRapeW52IqNNX2qZTzoJ1t
xf+DdnBC9gqbkLqlZJ27YDGjjIZ2F+VRtfIncyAwqXwtO81uAz4x91T0k1UeUzzXWxzbFmnIfrFN
nbbedtOAQlVehNXn5FiPidPD2sVW4alh732enFn/HMa01uFy2fG602Fhyeo293pAI8iEWKeKTW8z
9Lm5KLxmXDbsV3dSKFN7bk0z8pbIUWRbL9XKQBuHeVXFNY2QwqaroGVNG4jU1tcVNpo0Qyc73zdt
PTzknURR3BHju1lozqapZLu2tCwuVmFWNC/ahDIIUiyKfrTReR91Aco4zDz3Psc+IOjM5EsIKsRz
pWF6PE/x0TLAGhG7xMtWac68UPpQnuoCDyljMi0ouP5jksHQE+bE3YiLqxaX33UVuRusn9BVrMP0
V2QZ5po1vTp0ddRsnLwNEYHX7IeiybmuEoBTZFWQuotOoQMn8vRo9OawLpIOxVnNkWtnqKaVKECD
jPZwyIT0DcII392g6IHcamL1O60W2SYlPluw9hBf9xg25Al1jFCjtTgWLwTZxRGx/xwskebujNRB
1bCt2Mq0KQrs2llCeyWCQ7Leb90lygFPWWany7oN9/VESWm4jYBGYCSh+e+d8eZqr3JKka0cW3sx
W2gJ9S5YgRzq+2Kw1bsTtjsb3xjlAjeKZBKvnNDp1oU5vbRGE7QSuZ50eK2VL9eDQbOgH0PnlzsU
6s7IS2ttlap50liI3nOt1BZ+Fb5oSgJoKJo02TnSfBYJZzTH0j0i0h5vM78CtGnP2bbqYu0l9Mxw
YdvA/ZpcR9cvr7R7MnX/XnlWusktV1/pvvMGPfE5KcVTY2RT4EeGH1hWhaHkLR5Jx0etDHfDnG2c
GmZMbibfhBT7UBNfmJ6+DjqJlNPSXqnObUX3iDgHGn7LGvQr4gv8BqpGr7j+wRTlstCbc0mbOW6G
98ozwCX7J5VTePdoZSUh6pCRdUx1znq+SqkdU8MHNToGVlMGLIWB0qhAlo79k6Yd1lAfSVYHFdtt
Z497DDJfCusT7aTFOGdnygfL0LvMvvvLLWn3N/pL7IEfKLDEifNlqFg8hbGootNUPgwhwnAx+3KF
JJSil9hVK6sGlGDeOA8TylDhYx7eq6ZYahRJWe4isWsZYMJ/bJs3w1N3UvvxgayM+TECzhfLH7Pw
gpxAe60VaP0DS6yxaUFKRQu/smRTgzZ2bSxlWq1fq6neyNp8IrJ6JFS7U11kLiw8Ugw9PpA6vc1Y
zC5sF0h0rq3bJtwbThmtmLF3U6O9ZEVyxCzho3Qb/MthTpkGJ9gURz/3H1JTrDVSIlwgP5LKrIPS
qlBbtbCpEH6/d2PtqBx17rxpz6rOOt55S2ElJPzgWvJC7PTWOHhG9FpX05tKO5+0t75PO7kcW//V
UxYmj058h+3qsOh8oOJDk384of4Rj2LRKP/XkCGnypplowCmjGSXoFHQYbARpjhh5Ay2khpy/pzI
atcjFyqbeznUK6d7c+Kn0jBpeLVkJkcdA5hCuIt53ky0mwvs80qkeJNfNxs0zYc9HleCCgGS0Tlx
7eTtQ2UFrU5rzGzWhWaRDd552NHIrN3GTcjdegqRXAnLAUMCfxH5HwWtLYGAtOMsHOejaotgoJZR
JVVQxd0i0iqcBNtj01CQrI453Hd0VZfZhLZVnf2UxCCUae575AjNWtvL3ljrVR4o82moeZLmsSH+
yFCfq9eNfO7di9R2Xp89mVBE6wZxTHFFNe7J0NUvgWTMIgYYWRD+ZPWNGB5uovonwXEuSe1+abRj
+VB5lLWzDm3P9tUE+aSGrNxmuPeuZEa3RpBDBJr1VecAhhrlUiMHy4TG2E5DOGwQW4pfq3b0V2Lo
uJ3zdpj7zUimOo/2w2y+aj5A7dDaeWEXjFgcGHa8dN3soGJNXxQ5z509a07kaqLMbswrPzae5DQt
2/R5HvUg67pt4f8MVoNBTMpBxgphoXRbETHF9NWyct7qqbudeqoFWbUMHVuenSYcXhz2bY5SryLj
Ic03UR8idpoS7HoNqEETk/KlNsn0PiGEyU15ycK1bcqzMeCx0vmrNhJ7Af9MtP2qQuSv/DHadk1s
HtQxMtN6P3KKj9m4MyaxcaC4W91xAh3B0oapm7sgcQqMWy9uys9TFK0Mr99mTW8s+jG5s0QaRF2z
y/DTInFZTPMQrwQ9AgVya+4QUWI1oRi5GhSuLaISJ9UjdEJ24Ct3o1dYwfmT9SN9sbVsatzs/bpZ
nfvGWYUSNYTa7sjj2R9itl8mThJZazJOVggUpFlALNHsCgpHi6gDmAqQNS4jPNSBE8S/iqH/nOo4
8GN5aGP4pM0dDlzQ4ZCAGYx1bJqvZpmgXQxxvJ9X+GIErozOjl4EeBiij+XAza6fC7KV5SwqRAdq
8xZvfNXaCT3kQ26lS4Fu8sKq63VYFckynsDdjGa1HoTcs8puOOWFCs1TOj3LMd+ppET9tr+zATRb
4OAF8lSxIdYhDneaLldW22Gv1R116S6TuVtqbbszvYhoy+k2YY6d0ZB/jMW0SJS+bhoEx6FwL7vB
plCbMLqGh3T0EBBxDjJGayFrkdLDXGi2+nuPp+g6Pj48zp7Af+07844gZot226OXshmyJZn6ph/Z
jKb5TqPI6iM7s3BVsnYl0D8CzmWlV+u6pITgt+Fa2DmqLG/IuRz8el71I9ekWQiMtQ9KQ+sf/r42
1/daOK26iYE6NbDnc8kTD10kL4x+Hdfeq58/xQJHgEyuhiFcwbBfuyaEgxFZFr1dme1t73af88x8
xl8kaIhKIs0/piWxm5OvijRah73/ZbXFpmkPXq+WFBEGCfzBBy+WoKNQoD2t7YeYWDjGfYrbYRLV
mp+Od6rlI1lujHdY6qB4a14ne2PrLgWDpz4y72durCmNzawxnkEoWdWSbKnoHpvSWFXuUaWPqjn5
BZDLAhlloIkO4UcruoVHIVv256b66ocXY4JKlFf7rP/V+I+Rp1YUcFYasGSwWTyXhc3sNCMkmtto
NWMs43D70K9aRiRsnqafJDO88ujeKmsbu+U9rYJ7w2nvdPRQBpXsGwaBFP59GCNnw/srUT4lU3fR
YoKQJtlLVH5YjldjhKSxSw+ej5jFpgfgZc/oJ5bTJlUgPKW7wcVla8VlkKSsBUl+iOrsXpXiThrl
k5PFnz0LfjFZgdsDOMNKjwfZy88+d4+Jml4t8wZGBZhnNvFlZgdJCkochtOsdW88+928TsZo69ev
Zedd+tDFr2ZyT2oUz+hBYmHHJ4cYnZu0pVM4mtm8MMacWfHqjUAADGymBHxJR3vSHcSJXewU5Pyg
FxDHNB9fNXvk8ttlq7/5k3dX+OpqaCiddBMg/pgcyhf1qXe022B6UBZb6CQOmtVtBtne60l/UmRj
RehvrAn5EzvbZmG3KwZ/TbEtqAQbxtiPl1QDHJtGFCv0FWWES6drTynWjMi938SX2CJaDwld4PnG
EB0n/zMNk6WGZl3q/CJqWbdgLsJco0JqtYFndHdJkd/1ciQZSoJGgAEJKacvMn+Olxx0azN6xCCX
CrtMT3+q4nGd9tZzY8ZPkf0pLY8SsbNru35TCvOBGhRxzJAc3cR4mS39abKNV9MdEjwjKbh70YfH
ExW1tcuUeV/E9tLvCUPC4VF2NmFdTkRR52fh0rDPDbtABsNuF8XNcFKfxbbJtZWoE3hCxgvZVgMO
a9M663qUdz5ZO+lZGaFv4qm3xBKHaOqCutuPJiVZO06IdN2HtPg1l6RcE2A7K2cqNWy6FtR8u7iU
IxAe0oZLHsLdjiYEtIxzMtwcAJsn2c5bDdB2PciVnyAqYaVF9dCXDbovkfNBffRXUVnPWSZ+RWN4
GDo0sRUrjh9aL+jefbUj3qIefgk2WuYdpfZZPUyVsUTe5b6Nh0fu/MZouo3uj+wq4PZoLTgkK1L3
D0kGGbNuQEDxnPTC3CBudxy0bt2l1f3YI9PfRetM/hrZWKUwt0mWnHwjkwul4l2Y0MoSPQ4gUXTo
fSdoMh8Tk7oad2JqS0pjpXM02xv7Wo/ViyWNj6SvD1qSHprYuJ/BW9xc/bgvQa59l1ILurleoR0k
nW2OgCrCjqfBHHcVJouDbj/acC3UuPHGYUM/707OTRDGmBs02Dck5X0EpjEpHlwHNTFEcgb54NaU
zxEX1PFqquLsvhwORVwfW+AHlAs3GYDX7CZ7N976QvXStr01uztZnDxF3lelzMDGMS6qrMcqbR8S
DTg2WUmTO9Tmh9XoTofJiu4GtyBYNZnmnbutHG0gOSzuHAcij5MvPTkFCF0fVDfsE+ywIkwAnF5b
miZVmulTr0GGec3TpIXPZNHLWUdSxaT6q/nBqE9UQKluJ2h7xCz2HmpTcn7p7PZR6/MduoagQPTn
eU52BeIuhbt3tXBVoamlaRhktO7ejv3l1AGiTuuXwoPwVFCnWY6ivGJUt7L76uJ3FjtJv0/BBuZZ
hQtjtk+wEVX1tDHZWkS9q7Vu2SQ01RyWi65BEx0UW9GX62nAWMTcWSoJXFjC45AuS1MRdxBWu+HG
G+SbWzX3ru8HQ4MHAsLdoKlsXEnklY5N4Fn+vnPakwnpS1cymBS2rWG8qcjqExfHgSE/GAJzsRth
08i33YyLplrnHXqGgKeHyVmnCtGrNN2mN+PpFNAEGmruPH23prW7FT4NSOPprxg3CpqOm8o0l43+
WMj1dNPD6syFIIMP/Ysfb8Ie/nrVLrGjXVeUzSeGfJ/ExJR4Es8E4N63h76cm9ankS3C6AGoWvGS
zGud2TqkEw0WRu+vwo4LL5aKBNOw8dwJy8fQCA8mpHHlr8bYWHSctz6rTWUnm77O76izHJzefug5
io+MtwLuq+WwmLJ6X1v6JkwHNN60zTD5q8osMTEnwMKEvkPMNJ4o4c7k321mrUWU9OvW6sTKRTol
0ZcVmVnZ3EwYqXx2+Vpvq62fpstEycWIraxfQOwR84phs6vwM5lPqbvMkM7O3ik6EiAfDbdYdtYh
drekO6SLO0ktdrLwM76viASRYkg9xHWQnMgHlEvltKh8MGmTjytmUCugpzI6Vh0WG0QaCaJf067w
aG1aaqkNPwkQq6wbF6MrVoYkXGeU9xk6fRkVYA9lJwzBRXup649MXWsKoFHNGocvqQYFxU9Rr4LM
TeupbLx1bd3NwgzKiQoMrICRrUZEn5H/rmdfPmI/iHGy9LvUe6xGw84k3XrFzka8uDVZ7UdvIWV1
bHB9bL1rNmmL0TAWerOlZnJPr/Bu9ouV1PH/G5OjFX6FDhhtGSOY5N2H/njvGP6yrjIco2kAUPFa
ts30y7W9VZXIXa5TdwX4wl6azV+ChpTCs3eme0ojNqjBI9fJS9NQkddXaBWtBoIEFYWrNkF2XVDf
LPzF7Ix3nX9RPb10cATucJEtrQ5JdI/FzZSxoNjcx+5OuCeKwoVE4D3f5eOwpVmwyKpxaTj1Iebb
VOYEdhivCIL30gBlU+p3mcSMXYe6bZT7KrbRK7H2WYr9Hzh7jSyhNuiV2vnKFVYQt0RVcNOITve2
iX5j3SzzRKy6EPbE7D6aCInJqdhPVL6KNl1PZrZp3Rv+Iej+uOy7yAmD25w2IFA54r6wcfpGIq8R
rAgHxAxr2su17O7cibqrnjGtPc8+ppkL1xw924LCVTniDkqj9q3QwoyydQTYsHrOJwWCoG8+TCdk
m6+wDUnqGfJg7269GIx0LfZWYt/rPtJnpLv5qlK4DoRdBQEF/dSNbYinAswMoXRzHvNcocNdJesx
oSA5pQ6pt0+iYyv9w7CHwPCKu0jMaGEOU7eSM2iCOcsexOx+sIIsi17uW1Nns/Emi2klbyT6vD+a
dY12c9x5K3PwS6JDfHVLg0SeYAkCnhmmYu8XcOuc6CEeone/ZMJ1qqYGi+Q83HeDDUd0TrWsjCTc
kg02z+HQxO7GdvO4fhyFBey8Nwvf3hmVBsek1lDuxKdxNp+KeHZeZr1yriN65DXqeHPRTw8qrJbU
bj96ejXKRZdNY0hFhO+1ZHWds3lHceXVB8KyHTL/xy+obkY1S5eFnzLVac80TvpY3yLyN0WOWIzh
KY6nIAXAMOnOaRAVmzUGmDMYzY5YYYj0hdT081zKe8PPd4mHYFCTtOtQsjgpXT2mkbtqvBkRounJ
GbKd1uVfsbS+fNl8OZ2/drr2kNTxvQmpqej6b5X9jBDAoqJ/mDKIJDPKhFWnZWedlCDzqvVsWGtZ
h2tazWSOUQAEZh2Jzx4Xah7gLrUGeL8QDJo3ICiHsI3uh66+y5Sgizze/S/Szmu5biTZ2k+ECAAF
e7thtqETRVFS6wYh04L3Hk9/Puj85x8S3EHM9MzNGE0rdxWqstKsXGuc05/hUj3Sw1urltJnyiR+
YFdovUCtPEX6JyUcZKQZKK0JOT9GZeW2YX8nh5E/GvMXCz6xg2ROX3K9+6HU7akBT2gyWQJkCJDE
cNKMyDNLy5/z4WHEN2QD5aBGnGxLfKE8ynBOXn8BFJDQ0yE6nY2B2p2kDxAiNty2oGbOArAH2tag
WBUDpjuOiW5HkmODQYz4k7qMHAMe2RHOl7mtKxiVEI6q5wttaGe0YCOKumOjIPVifYVYn9ni6KOh
5V5fwy6exXAXC6YL+bXZ7455m0ki2uJ/UmFXpanKKi3clf0gidxfpsGJoDQUen+n1NoHkAZOPEY3
cxmfGpX6uKodWLCDM/Qi+r0Bcbje2H6UpY9Kq5ySKL8oErwekXkwhx9LzmToXNF2W0ZHjakwhSFv
dKTAd2MUJ51bMizQDJXp2c4jCDOLvyie3lsxY7A1xUJQnaJPKLnqD0WcrYn6cumYRNR4zYWB5l5h
+LE6HYM+9AbJpoWNQl0inePwE5vlRYr8MDM1qOfpjZLTd4ky4zdlaKpAUvfLQGk+Y6reyBhym8Lp
HNU0IXnVP45p6/MofaMMcrHVCr0am0lLLiNlAf1Zjmr6kqTM1SXuk+lXrIU+IAvqbZC/Sqrk97Ny
MBIzgcUv7o6DBS8USJRzwnF0Gp1GQbz+1yX/i49FecUGbw+kwxUQ7iyVoj+2JtWJVI6ZMLWDH0uJ
Twzohfl0m9aejWN1g6sUy+0cTv3Jaq3iyTYH6VTTh4Lw06965TjCMduZun0TTZn2JVz/AfRV4Aes
6aIaFWEBGYsrK7R0gAo9DyJyhKlUbtVDdLr8nXKo6p72aCBRcUgYsKCc5UoQ8KElEqASFemfO1N5
GubkRxvQmYuRL5LVe4VebkWt3NBDtMshHZ6QV7L63JXEKNxBFpoXjlkcukqWTUjNt9rBNkcifY05
bFriCGw1qADZzS1wDygrygGB6FAjOzGjXDAk0WqjD5lgPjpd14nxEMhDcFblGRB8GYeXyZ7Ks9k2
wW3SGOyNoACXTbixQPqI4Pzgxp1ojnM9PtdFkuWOIajhBiiiUN0kHVXgOHfEmDNUk0c/R12fTmEG
xl8NgrNejyjPDXDkLKH2sIhgOKpL3x7nIUzxitlT2AUMlEWt6eZzlJ/bIFCQZ0GVOKpr4GahUn03
xaxcdCuYv9s6U+H9NIKqCvO/ezXHjfOthdEgsjTq4rHRNPtDnY2KI4n+NxpmVJHtRUFRq0Ihw25N
5GwkEHGoYjyXM6ySSQmNW0ek23ER3EEXzHtQqXvkJ8NkPsThg6Kl/RFcjADs03yjYQYsJOyJJKho
I5fa9vKlbBtqjupEox54TenFbabe1YmoH5YlIZPQY4SCqdEnHoAwimSJarsRgaEfp+VvPUBjPVPC
zDWC/ldY1qL2M7N+rkge9ThkPsgEquSCcEW9PiDP6kKdromUzzllSxGeTRBNd2YlPsgGGUSNKtp9
KVvmR2sgYh6s8YZuWuNLVUt2bUFUoqe3smYwuF+EWvWRqLX3pBr4Upwz2DYVuturieSk8hIds2TN
tqS5obqj5M+hHhn3C+LGHyYr45OMWuIbxtwfgnqN7szor8qOzFupM/KnDLpMXwlV9TIuZo/iYd2b
rjm1Aiwm7Z8DeZtwl9ouH5ZSQHvRGV3+V2WGT5Ila4RbaV8f9cawP1HVh6RHkvysgyyxrrXCk9RR
u4emM/MmuVk8vYfUtI+J9OvOhqsJAnbq1qYGbDGgpmlNRAo8UXw+XfFAZUQMikFLujwSsjAZUhr1
kN7o3TTDnZZkcwn1aiGejXwZxG1H36q9VxK7b84zhVdQFnFbAhbT1CWwEicN2lRaDvIIasWlZJwb
ROtRKXthWhjdjwFCXpm5KtSWlugcqkBJGLSopxCS70m2P7fgeZLneWlr7QKBPXjZwzBEXElLRMAF
aIiPROB53Knpo5HIkX2yBjuaPQMYhaUcEhFwc0F0TZ3XyHOqPZh9WeMuhYBrG2hJD5X6olaxF+Ra
B4gl0/CjqTmOk5dJdnKL1+9QXs2N2ToBMcUPqX0bNF8aqWktlyLaMl1AnVSNX8hFMXuy0uq3pZzL
F9hrmfWI8rH5kQEX4Z+jWGA0AtRDaSXqR0sWzQPVEe0EkE46piXidhoy1netbWQEKBEjf4ZOQNcm
C0ldNNVOETYwPYAVO2R6wZiC3Mjxt7Ar0keCoOJiajn0GR2PXFDo+jFr8etJTJtx1irLnzJd8gx2
rT3Mwcg+Nmmt+UVeJmuxsobROOygd10IzFKSfeQ11FvVWijKa31IWNcUdOzX54I4Wv2wQFbr57lK
h74T6W8zmsSply3hGiGQYJ67AUU3Yc1/95MyIM1WdIzREPM+Wm1GeFuF82W2qGOWqVRRPZBKGGfk
IjorIiKq5ugiSdkVseYtVpjcKSlKjSDMNGrgcchUr0ZLnyJdlwUuwZ0pH0RG3piQAD73SUCjHNAr
cUlhwGFFAmnGC1K0QVQ6Ddg/h/rwr7nMoJc0U+1TUBnZhyUpmIxEZ0wXwLeyjKAAFHLkazJPjVGM
FlyKcUPTssk+DqayEICPlylsVR9MMdMbUca0UDb+sA0qRrqRwgSI03PCilgpCoRyn2spaqqSqj3k
/6s5QQ1RjgwUW6xl8G3L+Aw2w/grFPbiWTnExAa+yKWvJShNhvmHSQSCsBrU0xipi+VFDRCupjBg
XJxQ5Uvk+GtmV42r98WnnqwELmsSjNjgxw1D/atf5PaTVFF9hnT+Uxk16QcpNzuqhk3CrU6VMfGp
nuanaKaOWin9QarM2C2I0Qc0KzWlRlcAlAG9vTB7BMhr6O4s28rvYOmUY0nNtxLARZspgETX1qvz
kgWA3tMA+DVAheBLh6z8E4fxqM/rW9clslNEcDklpf191OZPRsmzoZTxfAkB1vp1Xg0EBjAh5oHq
LAGVhFpoyPj0U7XWFFiozhcPu8jyeHdBuUVacm6nePkaZCrTSSOgmc+z3oVOG+nimNIbd0VK2W7p
Hq05/WzVKpTECnRj1hg+SmWspQ5zB4mX2sllRS8NIrw1aqLKoawbR1ODr0HRF7y6yl+iFM+alqVO
0TCXp4FD6JLqV0NvxRl1xpjLSXuc8nw8t0Wk/TAUBebgILd+miCO0d0Kq+hWmsxP3RAxQc0wAOPN
7dxQMIDlKbTz6iG1aBnnag84Ymmm5UMSUJtqxkA/LgFTeknDoPIClbKu9Z1Ti1T7HGZdfhahAfeN
gMa5lXvZfARByHyaIb7n5HBUGKyo+42O3Xg3x1N6Csy491tZQpMh054kqSHFA75cJX7ZgqFbeaXH
yR1pFTqoUCkMs+mVWyoLVUcF6AkCLbCau5kts+BegQiyblMrO0kyEjcVL+3nKAyH8DyGI8cyMcLq
KzWx4qRY6bh2Sz9Ys/FrSsFhq+GgfQhmZgKbUv2eKwjJzS1YUqcPDQa1aLBZ0WMmxRm7wVjETdIt
DPsVqpW5Ca2LI+IcyhrJyerZMvrYgr897+GUF3Ql6g/VAt1/EHYfS1XWvyzLZJKiKS1Z5SL1P7pO
kc+SVla3nTbWj5rSZb7IiukoWnAHs5pVF0MOlIPSwPvQAPp1A6lC9DXTAS9YTOlO3ejIdQY1e1A9
KMuMdGak3XUyfZpQq20vyzr5HM9J5Re9UgF/7KjFp0rxc6CecABT+LD0gUJwPIUXYdYIjgaM8hnU
KYjFAd7jpu70vv8pBcZ9XUFxMSc5MVsUGSfR1J+i2LpYc9Z+Sqsi9ZKyBq20NDO5AuyKCTMBX5Y5
oKzWFtPvoICTUyr10M3msUso/tq6o7drmXmGU6Hj+Fa51JOBjr81kopTY4nvvBL6B9J41TcibbpV
umhxQCEVp6AGKOvoVVqEPlczu4CGIuGrLQsQjEyBQ6GEKxTiVpNMw9WGNWaOyIvKIZZc0etQOuWq
cg5a4O6HrKG9EserLlyxFmtGAzm0PkRft+upPRWUf3F4gsEB8GATcO2vs2nx/2OKhiBOAPWitkP9
8JRKaCtICziXQwwc5hcdjS/TBCv2IUyoxc8tQOc5YpavKHPQS9ytEgqn2ERLVNYAH+OTnrLFuCkr
gdhaIUINbJlt/s5LEX/sZ5nevegNZ2QS5FKLFuXtkhfFlKoOr6EmzqLA55WlOpMMqBer5bIg1ESV
iiJRwBxbUP2Yhp5fo5XgDyerlOmSzXJ+b8QUY5S+ubNiJj7bqWcmYbY44nVkA6OoatQtpr6vP1Mp
7x2FKNbRZnt06iAA1TNJJFmRMoq7toJ9tQeAVyZxec6HEIzzoKp/66aiXTIg1wRWcZDfGVyqp1qq
qbb21CnauvteRYQOQm4eWmu6jdTpWZHi5ziotb8ksw5+RqYKNDZXJAZHAs12lGyqTrPWkKsgsoGU
6kQll1krqGXVWm/9dLCl8zTG8ydJlM1DZg6pbwZha8Dgr37qzaHzSlvx9Sn4qzL0J2lJflNqY0Wd
9rhUMF60PDTh+IGSeerTp1Whi6Lgx13MFhARZSTHv0iiVxR72QL3M8kOf9BeE9/aMlKezbBMH2Qa
qIdUTLAQV1bodXPQ+P0Y6l+qug3OTS2Rsg8BhFmd3PY8hlIgbs0sSdFwpFl3KlsLhPBB6sw6Jc8B
Cj1KtvZRbVecvxqmZ34Qif5sVZp2eH9+bDOZ+b/TY7ZATdKwDd3W5I2aYSDswdQUM/PirnGXAsXe
EQQU9Y+6m9mj+3RB+jZsqAvJ59Y8q7b/X/6AjXp01QWy0CcjRwmaAX7Tr49dzAyIK/uhQ439DvGP
/3bNG82mopPTymBGxmu95lz4w8mQLafxFi/z7HPW0YJQTzurXAdc/zUA+2ebLdXQdGFoCrqB9maV
bU04VU1s86pTrDmFu4y/Ja92FSd0FoCQQE5QTyZv3VvrW8M2eq6GrhmyqZj6OgX5cgRxnu2yRKkt
Y63GJfwORaYTnO0ZHWbZL7z5hqpd6O5aXQUAXi/3tdXN/K0sd5JpRGG8ynt7qxhzo5/zY+yU59I1
yrPkmu77G/x20hKDBoOWq/ydyr+/XqYZd3KcZFLgjlDLI9kDjG3Hwtubosi6CWjVUHXDNMU6s/py
JyvZsMqusAOXQsNH6mae5WoHxs5hSQYhiJzx+yvaCC5yZNBzwophoSKnWra8meucYqkwB8YQXdip
EBC3/fwxvEj32hk0sfFgHwGB3QxUIj9a9/btju3XqmZvba8zpy8GV227zkIawIHbO8YRbJdTPFDy
hYD2ONKe8RUvoYh26W/aU/hjx/RrHaf/Z1rD5WgIT+jWH8mrF6YnRZ9RPEZjKDvbXys/P8r9YUEG
vHNiH+2IHWtvrse6yS+sbVxBJqw0jQqsueLJfmLSjElGDxZox6YleTu7EPCf9PN/Z3Q7FqwmFCPq
XqMd5Y2egaS9XVD+JI46rENpprM4iGn6vLcgdnZMv7kn63p1YgycAnKZ5ma9iVYrUsP7xKGSLwqh
5+fIoaPp4ImMG9SlXJrqOxdn/Stf+QJMGjID2Cr7zF6vP+nFBwWm0c+AsgNXO0637ZEisK/62snc
2dX1+r01Y3FsxHpZ/uiDvTAjhYzvxTmb2qfSfdCRHMDCVUw5jb49Z/7Gu/1Z0b9MbW5HHQxGW0hW
4Hb+4ut+tr4g59odfc1nmtfNv7z/0dRrH40n6P8vbf09L5ZmmLmYppKloXftp/cQ7LvlZfkyrXwW
p/FYOxQcbloERRztMLuhQ9gZhrdk76ic7+haKteu58vfsvmaeVFSNWz5msk5PtXf6EU7NHmd+Zw+
Bd7761aueaGXtjZOPWXML8kN9nm+WI+ZfRzso+LSAefxAudIInpULovXHaOLtWf62pbbCv+SZfyv
bmyW2QRWGg0ZW15CeQbD3Gm8q/zlRJTrmsVxjUz2Pf61E8y81vpUGzKioZvl2jZluDoUPDD8J3ex
S/UYmK15kvNYHEomYHcWuf592xvz0t7mQSPJ1ZTA1ANXpZRW6wL8rIUc9M/3v6L6Wizofx36SzOb
CLO1BjmUGrZSP4yrcEWy+GntaL9DmzAocW2w+CurXv4pmJ+ij6T9BGHB3mN69Xvi8kBErP5P2/i9
bBmkshDsbevl5U1Ou/mM0tQJFnK4cyMPxD8D8Kd2z1OsnuDNFv/L7NbTz21ODUPB3bYes1VO4lsf
5r803jOFdyWQ91Z57XJybv5vlfomZFgS20iKGXPaEQyvN52Ub+ISOpUTP+3ekKun9YWtjROM89Hs
EeZcw6HCOkW5n/zS/dwLPeZYvBz43AFYZXcEkLezyj3D4rU3XMquLFUbw4migm6Z3EhG7T1kZDba
sXTN/7zczo0TkHMVYdsAS5TkLwUDpk3Y+epAXhQVyEXIO1HXlfuoEPEJdOVN2eYde72wmBK1rDAN
64olf8zjEQEM6FwVc+faX9k/eAd0VJBt2RaKurn2YWGEcFXEvCaZ+cumqX9IIKwDJ3yZxbLzXFy5
dq9sbe5+KWV6p2gVL+UID2yiq+hITZLYefrffCcVngzDFMixaxry5JvLnUAbwZQ1nBt2V3yaFHgi
IZdeNS/D5kzFYieG+uOHX11qzNmmrOmGzfAqIrmvv5NkFU1SoqvnLhojSLV9a4MNONBPIZmzq6MR
MvM3G0yxdGZPqaJX0oslBSfZso/9iCxlrM5/24KHi5qgKkWu0fwFdUDgtJXo/alrwMyCduxlNwGA
O6Di002pS63rvmSIXlXVn8wiH7MqVGguj8ZpNrXpGfqZ7nYeQ/PH+977bdbzZ7GmWE+LCTXOJnHt
5gacX2DYeLDys+ylHoMB46HxpGPuQ8W2Fyy+uQMbc5tPGTMlQmRMC9hMFdeeoqPEIC9Rq/v+st6G
VOp61WS6G1w3Vd1Gi1R5jNFsA9uF0cTxy4/Fp/k7aKNTfUxULz5OzuzOBBoMF5Gglw/UZeYDqMPj
+z/jbYSz/gx64aalyOAZzI3DnudChwxn7Xj/TD7pfuXTxnHFvUSlMnGMw+iq7nyCPjD/Ie/Jhr95
mmBMsnTDwhXY+h+io1dBZUm9TzcA+vNhgyMPMTXVp9odPOHNp2ag3ujvrPWaQQJzzdRUSAIMc3OS
qmWZe6Gx5a0neCgiX08ea3fyyGPpW1Dt/28Nbs5SUbQS9cY/BkdPuLEnKi92gBS66iEBorBzpt4e
XSioQBwTLTKNiCt67RYmrTfHKetxCyOo/0ju08+VEfff7DLeuZR7ltY/f5EPRHkyqlHCQ1GVD3Af
ufYYO3Ke7rx+6/a8dnMKXBImCE7EpS3N2PjuTG6iUMnHwG1SdI8DaGWa0nCGllERMCSAO+flc9nH
NvJskbYjdv7m3VAJ0QTWSVJNSjqbFTITRdnTppyT6tp4MRmV6+Jg3DkgV7bxlZHNQ1gaQ9Xo0UIg
0RVfDRutj3bIfoja2vlcytXV4EIFiuo6ZFebByOd5Wmq6O+QvUnk2LFjkkrYTusijzrB/vFvZRNv
4+51D19Y3fiWCZTfaPRY7XxQ3Ufhjnf6AqN8i+6ScSyPCJf6yKYFoN88evLyF9v9zx9mwOYUHi1D
2PSR5c2VGGS6YPB5cCVokh9K+LzgP8g/0MZJAMFN9W0mK/XOsb3yVV/Z3BydUIfkagxYNoRO3yIU
SeQvQSkedpzZm6RGfb2yzdlJCqjBipQ0OJPag2lDxp52x9GQLnHV3vWj5lv9/LUIefWzfiepWP3k
5l6yQI2HXuBqqNq/vv1gYOwC/BJ8Ezq9w5HJVV/JiUQGjWm5plN1t467xZmrvju8v+p1UVvLJFB4
OZs6qKWvHv6F37FkKYZihQtTWIkvJv0eINdHUo5zZMo7L+NVU6pqCGETEajq5vBacQ7dlspU6si0
3mHIl1/xbPcX2m7AV0W/lwq/NSdklTdJX0tUwhAbX6cXfS+XQM/cHLjGkEyab48gxCSZsUlgyP3O
6v5EpK93koBMoWHM7dBs+0948mIn9dRsc0CrlKsdtI+oAIIjsdwKbMD/hRy0g87AmvzxR3C/l0H9
KVVvzWuKbMkqVSWdcvnrD9mGahdXSri6hslfy0l2/5T5ktd4qj8Ft+EvgbxA6O/aXQ/I1q6hcGZl
mBlNoW/8gdK1lRUFq12irvhU0q1metnp3bWKY5a3uxWk9Zi8Z3BzV8QyG3FV/VmoRe0IKBtYG9Jv
w6+O1eC9fz3UveVtnEKYWpAGZiQGDGOxqS18bmfJm6CQo1TXePZx9fTF3VIdapiVi6PupjJa6c4y
eLtb/fbNoQ3yYqs3J1qZABrGEnNJnQuk7TK54M3A91MjHH0GgaBO9vZi9w3rKpUeFZuqLGxDsxU6
vZvdZhwD6FiI6x0d7QISRKZxMXrZ4psRDLdwrqJm7NBhB79yH1+Aah6lgg8fPAFtPmWXgqFN5sad
zpvBMDkQNe82VdZfsD0Ppqxa5DG0i/Q3zQUYANU5NQNXygYxOPXSyrJb0YuwXR2Qd+W+fyKum+MR
BgSokEJtzvu6X/GSB9RIICZMYRhf9B8Ggy7vW1HWwsB2VZYQGhfZsOkxbvY9T6ABG1JrjS+U/qjl
9PioNLkwJTWPa01/fx93TW6OOjRCmaKFmGwv1tEmh8Wi4U4O833/Xjiza3FzoCGXUZNO4DLhGPWk
gKrdY3/Mj2sGkc3PdUdBdu9AX3kVBEEUBQVeWQhdtvsKYfEsZZyNRo6i3jMqC/qoXogKRFBmdSH1
BqZidr7mlYv7yuhmZyWYfcq5xWXp09+S9dQAMn//uLyN66G8fbGqzUaqYHRgGuLTmYEFnv3XYtwP
qf2NuQKkddSDBBi+GoX3vtG3fQNVCKGQZxIIylRpNg/6HM9pZ1Fv5ozaP1UvvECegnqek7rgJneu
3ZW0+rWx1VG/eF4NUF7wAuCI1iYFmAkG0OX0hpDQMY+lm9cXYTiaX9Lsyp53ja9/+eY2ssGaaSq0
bRUYiF8bJ38oA+ggApdZZeBAp/bIkPen7rfmM2e630zcM7epGg7Q/zRwruHADoNbfRA3w6k7zLRo
p2doiHaC6yvlIHb2xeI2Hk2VCiirgFzj4hm9vV2bl9Qr70260dm33fL5Fcf2ytrmAlpBbE6d+LOV
1VlxC7rB2lncwR/i5f54yn/sHNK9vdzcvaXlYctn9hJRBg+6SQe+kchVz/PX8kP3/B+yov95L18t
b3MTeyhgqAWzvPWZXM7wkTgAuJ+kY+b1P3bP5daxcOnoLam6RnfJEhQoXp9LCGLhNYyZWO5c8xDA
G8uwEWgb2wPuKbWO6iIm60bHnS1d/9aXt2FrdRNqlpEWT12EVYbtTsqP9Iio0ENHgWQ6SQ6TPi5t
pwNTyT+6ZrcdsvXff2xDSquRqtgWb/DrFTfqrA3wsVmu+QDSbFWMZ0IRTKsneT+r3zScwFm5883u
Tm897Nbu1gPkfa7LUB2Bnlj8xc092JWbh/6jOJXH8AiZDq8yBC4gSOVDNB32WjPrrdhsOQgVSjak
aZZqbaOOupWseimE6U4KI6rHou4AM0cwjSpHWQVmt/OFt5eG1dokT9Q2tPWV3EZ9RTBI8C+voMnb
3jN95YSSsL92uKJ/4zy9ibFpi9CTXYsKwtYJqTbuzpaqYlJhz/7j7uKTOLG37aNBNeVb/o1ZYKYA
dA/eQviubpB6QN3mOaxO+xCnt7eJ36HgCW24d6HN3XzjKKlnq4U6yrUGCZBe/akv7Z3myZs07c9a
X9jYrBXEGDMSBTbWiimTTgup4vqaaIVfu8ZB82kVWAyX7p6gN/npalldg2TCSVjyt1gnSLpjQCo6
rMYAtaEfLWalsWqmFrTcPmWG6Jceuq8xktDgQDPLDvShB7zCuEfQT4Z2Giw7NlREzXszflpkYcQf
JWbJZSacl8JNYdlF40RZynoMmATvrNlpm6GJd4KOtxdB6JQP6eDbIDDFtvvaAW/Wy94y3Sy6Xebu
XoVqOCyj8/sX4K2XeW1l62WY9FHbJTBdMCewqT/qqK4uzU1WfnzfzpXVKIJ6HmA+W6eQuHqdF0EN
QNZuBk1ruEv4vWCWVlm5bbQd5Yw3oRNfnvfdxl9yvmlJbFYj2aNcJpqMhs45xD3VMU362DMYZj0Y
h+QjrA5/RzD3MXNB4Labtb59LV5b39wqMOR9VgSL5k5++xki6rs+/tnd1Bq68ajpHKN7xbO+pOCn
l+gXY/am9fk/3uNXq9/cuLIVlPcDVl8g2wQLxmkcwhNkvM5/bkZXaB1a6DkoyE28/pRU1fO46CWL
6UPVn/vGKeElkcK9gsSbnGn9mJS0TGpoOExV23xMe1q6MRIx7SWfQezKn27WYgsJ08d/7/tdcYqv
7G0+X6p3bQfRuu1WcG526deqff4HG/diQZuNkxjTSyvwwW6YfTGaZ52WpDIf3rexu2ubGLdKRdw0
BUbW4hzFitwDpfJxQReGYCXtnNAfkn9k01q9rbl+K3W9/C8u96TZo6HVRJ6jE32iJOjVx8hdjkzC
++oh9nfj+GsXTX9hbxPpJky3RlAZr+kY2fSDyB1oftZYntqM28wHcRlvhYd6Oojw3arc1WPywvj6
414sNshRy4B6d01Z0GFz1m5g7MnjIb1NPyx/71cr9uxtYlBNibpEZ87ShZrasewHS/rx/pG5ZsBQ
kRrQNUISgMCvF5QNDDdLhmW7fb44PSMxZfL9fQtvQ0rK0jq9U+rGPGTbBzkqlhHOxNEGbaP77bE7
6Uco3497Delrx+Klmc2XmZOopgMP20urfNJnzTPgU48K9SJGdJ2jvcjx6ra9WNRm23QmWfO0NeGc
8sOTyUjXQWkdwhsKtDSKnof0iFDKjuu9tpEg8XWNPgbhyp86xYuzN7NAGKImMIR+B/Z/RaPCsLy7
kW8S5dX1EhbTTeDfTVgOXx8JI84pr6gM7w6+dVkr/JFb3VhPqq8SjKZf3j8d16xpsmoThcNzYCpi
02FMIBeK4O3khB+Fn5pPK4zAuu08zdfb5+a4m5hf+XKgsw2wSqDUKYxtYpE6bs1xDhlUHXzhZ7eT
2x6ATcMh7a02S2b83T2XtR6G11mN0OQ1vwCzYTEovlmiaBYG7tPSdlOGNK2svoXs2YlW/hqjdvsg
c/JOOr2/rddWCXs97tigmCNvAVn6pKS0+DifKsJ4dflcBuf3DbypinFKNO61bdkWCTmRwOtTkqV9
Eo5DsgL2ZA/mo8gvvtRufaZStLh7l/tNH3prbfN6LhmiDctqbS0VoWJ9QK18LYrNX9ckvHJsRp/2
VnhtD1+ucP3zF/dNQ/WpHlRsrgUjlZKK2ruSB2UakH60uZ2Vjsbd2dV1HdujIkzK7oIay4pveW0T
SEHGpBrfLWnoM6le4Qdu4BsPTOAB/YCAdcfglTXq1FZ0apsgw8hLX9tLByLWBZURV4QynHJM0Xr1
IKX/ISaCr8dZNNauPuUMxnlfWwkjuQwVgRWgZwaDjoPw0kgad8781WzmhZXNiewlKWNPbdNNYJSH
aKaPbqSIwWctnC5BC//O+9/qSlLzalGbI2nni9W1CYtK5cAPktiVO/OhEPHOMdxb1eYUzlCXd4pJ
jrZYKRIm8CRJ7e2cTv7Q7vnGvRVtDoMS6IUZqJjKNOMDk5yNG9fNvSaGHZ9/3Q6NCdrjVHu2g11T
jgZTwaCSu8ymy2Q0mXgGzXQrYIt+/xutT9XmOvGN/mVpEyvWhQkSCM4uNxbGbbxoT22Mh++CRIcr
2fglWuX5fYNXXP0rg5u3szByFjxgMCyT8mLJSvWtHRPxhZOZ3RU08aHqk4cb8KvTx/ctX93UFxWD
7elnX1pzpmIwNcETRBNOZOjekhZ/vW/m6nF8YWZz6pvI7Ls8wExs0hLNY3cO2iN0Ac6SKDtIlau+
6YWpzclHlyuwShtTkHodAMUyGX73/mL29mz98xcefg5Vs54KLNQLzF9teilK85AnzY5jumqGjJnK
NbBbGiuvzSRyXbY8XrChyEbjzKbSf6pVmCTWUfHn91d0bc+ETMNLZvRDMfTNigAxFmNvR6i9qcr0
c2ga8xwpXbGDwLx2CF5a2VwrtWt7kkxcH1iXb5Do/5yhXILuB+FaMez4v2ub99LW5kYRBxM7qdhS
OijapJnHSbKrHFYVPP0/2DywJQTZ9L+YLH79nTQItCpl9eiz9DsOP5rM1v8TAxQoUdVcITubr1Mk
lQ1FCgayWNYu1lI0P+GXqnYKYdd2TIMqE4j8GmxuRynyPqgrkN6Wawe9Uwyf8+kDcMV/sJS1OkPP
niolKcnrvcqiqCuHorRAkgPAM54m8A/vb9a1Q6aDtzEskE1MRWw8TZ8jsBTMKB6GsBk5TTP+hPTI
ctDBBF0soZT0vrlrT8VLcxtvkwXBEk0L5mam8e4yJWvuUUiKvdBowkuGmqM7h0a+s4vXngtiL522
MogqsR2URcBoKsJpwQGVVXDMmnB2skwqXdvSH+Gi8atO0Z+NLA13Fnttb8kNGJoHqWobxubr2UM8
mWbNYqnelKB6IrDMxgRHKdpp/U2oZfJOBHjtTL4wuMWRFrUmJqtlocFkzMepqJkH1PTxxIxDt+Oc
ru0p6Z2qrWXgtZf9+mTOqjoblPBps5idcYL1E25+EfXPhVlkX0KIi9zJzpGVnGN1Z1fXI7KNNgAu
cWBp3Ik3k1p2VzbxMBDXGCJQofo0oHWE1mbnzFw7qC+sbFsD7VLPIbSIpgumERkee5oOdR8PR1Rp
4MIYk+RgE+T8d0vb+pQikxNDpBjVu/FsjdGvOsh26kRXj8i/dm8L0WztVkyjxHdLsiT3q6RA7VMd
pGOXIg32/l2/evxfmNq4FitVgyJk7NeFwv849jXdiJHrXo5fbeT8dr7XtUxZf/nB1mPzIsqwlKnr
EXom3C1j43sEGe2djj+5QfgvuavKRdwUqHIyaJMCvZslcGZmV51NWxI7Xbmr55ManG6o1D6s7RiD
PFK+zf8Qfzda+MmYu+gS6YjJ/YPNfWFl41uaYDFaVScEGZVYvlFGU/tMVwht1c4OvXZc4k/v27u+
KgMoKvREqzb26+2dxgKW3ZZHVbfTByuRz31m/oNI1CCP+D8Tm3gHfvammdbAYBqDz1DFKw6zp/PO
Obl6KIl0QN6YuORtlNigPjVOC/umx6p9iOd6+qj+D2lXttw4kiR/ZazfMZs4E1ibmQdcPERVUQfr
eoGpqiTcmbivr19PVu82CdCE7t4x67Fuo6RgXpGRER7uSUt2plUblR1TQ0tXXkc3TxzAYSD2QD4R
0OjrmeNZbkYDeCNcdFBU+3wCWFjPYrz6SJmvNAjedMooAaINEGVNGLs21YJXH/yrOvIMjWR4ZRsO
oD3Nei+GFsxOyXKh2SIrHsh3pJXtcasUrQMW/b+m5/4yaAlEGCGGDFCTCXExlyGStPmmM/ai/7sH
XLMZUBI0zYc1uPvNFQUvDbKNBGiqObwAYhSSNImQomDyuI+rhPpVD8kUbRjrF6tO0pUn4M2TgEgC
dRikbYGUuZ5kqmTQsU6xngQJlhyYTWUo/86W0ShgOAQdNgj+rk2ocV9ZVofJzNEg8Vp0ffoDasf6
9wmVx5Utc3s0f5gSn1+4Ta4aBKrDMGVpxoPBJGhggOf1fd9x8wScy4wCJwmPf20DfFk5eDSwLUFH
XW2HrJCgd9T0H9HbWK24xZvDAWuFjDoZ+rj1mQ9B31FJSY1boG0I3YJ0uXcmSMevBD+3KoDoUDNR
ajFF38o8gchyFUIwZQEze2OTbtH3L9nBTwjMaTbE59G6XdGVdbo5h9hvqOwLXIs1G1jFwV9BpI66
lTKojwoaj93SLFR7KoPw9P5yCS8xD7AwNMRX4OLS4e+vl6vi0N5UCB7SiKrAQ2Sl6T6JTHOrjUP3
EZqxIaTHy24DHlhyyKi1FnndQBhoyB+inAVUtY5U/iy01OpOB2A6BqSA29IPQCSr534TApOl3/cu
JA99TfPQ++pF+zXyiuXu0dDybBD8A44FHL7rkctTTsHZp8juWGigPQVpdqiCSnGcUvf9KV6uJvob
UAzEsw69lUCaXxualCQ1DHScuC0Zgw4147QwbUhgBZ0dSszsV8zdmFLYE61loJekuBpmF0M15UjW
lrLiVm76QXPaDZhpnRKltHgzbVpUrS2I3rihK/nvj/NG3Uk0cuB5CQwDQqF52NCOA6hyB6qATmZ0
RkAmk4/mYfRVL/ZDf5VV6ua0XlibTSvY+cx2amBNu5daOzpGGGPo/dAf0g30Sr/gfft36njofgTi
DKxzsnihz6Y2TfNygpilBgyWmFQOAiS/c0SbLLsHRiT/yw7u0pwyr3Jp5ogyVgRzkknvG0vaS+XK
8b8RSV+bmJ2/GiR2QLTAROd3B5RGwDheoztFtOC02wD/vrJHxKpc+xuAsEBghwKJhs7Y+WHQQLiP
SmiouARnHdwNPrhu/Thj0PYF/BH89lSaHEWl+67D9yjSQ67xt5FC9IsoP2vAO3KLre3bpSeAjxXu
FlAnFGrnPXRaXDJVj2vwCN+3ng7MYu7IH9QNys65u+23a0XnGxfKtb3Zzo0MiMaDVlp1TUjTmZtg
U6DbKnYgBQHqehnY279TlBJcaMhdoTMErVbzF3yPjGUE3hXAMmm3G6HVoa9ie2+sLNhUDMG4gOIX
7pNrN8d7I+1GBULiysO9uQFcC1XnaptvfuHPu9OfgF3eqGHqsIlOeaTN0G1tzWySSoNueCihu8pD
1flRYKYHmzxBwhNuDqw8O/59Zf+KaGy2f68siqj8IoSCPps8hKDDd7ODuR/vBbw+3f3CLUdetlHX
zsuNvWmBnwvoHLAy4gqZnU9SpbIRqbCHbh7IyHugeTjXL6ETguaowiGr0PAbfhUUXSooIKmGe2ne
saAP9djkaMVG8EHlzrPoUA0Q0ZTl4E5PmrheiXXkefOsJkClcKdwCQJnOvepISB+MUkieIS9aI8w
d/Eu2lYbwGfW5vLW2qE0C9IfBU+IBS0giixhRiPMJYW67nQMHuIt+xgc9AcVwtvpTiBoV6vsazZn
Z70fNJlFwmYHVEsRnsQW1Xby3vD5x3o4rp/0BVMgXCjeRgD2A+wNRpJ5/TmHiIZs9o0MFIFeuff1
J1Hbn+6yz70vIqpqQ/fhzwoo+7WxLjcODOMJIcjdkAEl4vOLo4EMRdsmfYHD2AA5ZOeqVRFPr/rm
M08ivXXeP4kLawio8KbXcCsijQBk+7U1IjVlGaMG7iK8S51E4uqWoY3VkYuBrG2cG7YMEISIRwag
sObcteFEGL1ZB4hDd0V6QuXMg/iSDXHejRCn/i5cTbzeH7twqIL768LqbIQWtOEg+iKsHkRfLvEg
iXJPvd4vtmhcwDWRfgzdcvv+tC6DuJnVWYgjp2APtkZYbfe/LkPJ0b109yfHqMzd6bW1OVQpy+rQ
An87OfcAC7ZF/ipGWO60rbSjzytjW1nHuTONBghQRKADAPwE/OGP8Z3xWt8L0JcGCsL2qfxZbNYK
YMsAS4wQyHnR140G6zlxhkaSWLVSg6DlRffRbPKo/BQHERHjBrzD7w/w5vgsnAbRTQQWGXGZXJ7A
yqRAAsjEjWJUKDfZCFkQQPOJlBlbgaYi3vv2lpsFNEviBWWKAh/gyzOD5pTrUBNU4WF+ZzQjX0W3
B1qKt4EzrKQMF6ObGROfX46uaFHAymAsYZpfRxlUAaJtGq2lmJYXEhWckYBWgggIb1NDuPQLO20f
QJo+IbCzg0o3vRu2HUg4kShBV/ru/Qlc3O7CFDWxUoBmL5FzUZGNtMUyQUGwh+TkF6qZK1tieR2A
sFlFGgEOGRwD8JnXo2kkuOu4saYz5GoCR5orP6NTxs3cfNP6dFN8iCEc6bdP67jihQMTphFRI0JD
NzI6Fa5NW2VDFD5KmEhuRNtWdAPL8ouqDvJOLofT+1O53B3XxmYXbWkEEhuBaHPzzsSAQihDVmpl
j+3ami03PU40ZhLFDsEsii6n62GJlgh0sVHhRQa3OpLXyKVeC24o9dSc1gBEN6wBnYobGxleKlCB
s0lMs2DsFCCHXN5kz0y6gxbRVrMKJ+xMN56gi8c9Y9gVEtB6VRLZtfHp/XldphOQWMN4gX4QeRqk
wK6Hq3dZOaodnIpgbIy3ev1ETuwr5OsEWQMkg3fBXc7uQTEKsfC1zbu8HmAbWVFUCkzxqJgNnnfh
NHbGBAHcl96DPudW/SDyy+0OF677N1z1tbXZFirUUurrGGXp4F4G+xbfBFu+0wVh4irw+LxsV+8I
MasXI5u9XJJJjTUI7xJEvfG2KFz0ZtwNHExqHhwoqMeN3vBzCTK+xRbCSWtNgbd21ZX5WWyBxqs2
60sMVf7RubofI3FPneiD4gti5dWJFSdiMVgkF9FChkUEZud6C5m5MXW9icGiJLfpduJlqLn8INjU
/szkLsiOkFwAVgeJQxAbg4RijobLcc+bBnpPcC2pvhXYyovPjkrvDq6gwYxBetEBzDXZitujwwFg
9vW9dHPnomEKDGCgWgcY4XrIclkZWU7wFZRNc4Do1UZzAdI/Dxga02sBqjiD1xOMXnqKrBt8hGiD
nJ0TC29go9Kq6YzlDe8Er7JITve79Shf7IylKVQFCeCEMuqD1wMLZSMvTQqZHzPQHuS2r12ODjCe
96pT6sb3SfkqJcf3XdANkxYwN4CsiIcNqk7XJkeIuffJxHBL6uE2B1w50DZ5lewYSx2lNJ6ivl97
lC4uZmB9VHDTIfetoGFw3iwMSReL8lQb8YgSjQHkPvFTp/9igqNA2UZ7xKbu+2O8ESdeWxQb6iLq
0CNZqUDvMLqNBZoA5kd+A9kFl30SwVTXr+2Yxd18HiAe+WCnU0ASMptTuLqBo8I0/p7JhPjRa9i6
Fsp3EAFys9DpToFHNn+VA0ybmZ1dJl2HPhI8XSEO3FjQxI0g8oCEu+xGDJqg6GPex7m6djpuDRVX
J4jrkPBHAD7bsUMoE6Q0qhESehSaNwEEw/OwsoMi2kqKsrZzFukMjFDoARCE0xRNQLN1HMu+r6HT
MrrSoE1Oluu9EwPLfZdBFdplZQpJ9k6DRnYMHTXLzqYk+GpSRh5WtpMY1PUxFT0EcAV4eCBGnzch
BVD/KSECiO2UsF0pB3slix21Yl+sGI1d9RtJmKdOH9Lo0DTcpqDXt/ZmLtvQOlqbEeHdF18FyCF0
hstI/s5zj1pT4fzSYXTJg6L5U+XpP9mu24kmGBU9wGCeJ5t8p7jRHjxIayl0Ed5eGUe289z4jihK
kO7Mg7XQmjKaGjB+bpWy8Lj8U3kesawzO5htzUQiEkESFhSfXxxfZCflQcvgo8DzAXa9YZuC0c/a
/LnOyuUFh6cQLjeKu81Av/08sg6ivoYCYy38PeIi9FFEaOUsbb5vjsVT5FPESKpDX3G1JQ/kc0vW
uyoW+2v2DWaxUtiHUa01+AbmqcdZegCdlgM2rV3/BW3f+gOE4MHpv7aYy3zvzOoskNByCWp2Ytzg
gAeDV72h6ra4q+7UjVhUw9hT0KStnKTFgZ7ZnIVKg57LitrCJtlPB3X7qyNN2jerfVTLKRUvGDCh
oXME1CLz7IRqMqiTspi4Q9H/gELcTguMYzr+ZRAoXmVAM6MkKV65i9u0VrRRYzyY3BIllVdURsOv
baRFXhqW5kaK1Xqtq2MZbAqLcL6gCgTHLHiZr89GVMh6R0M8qMGExm1RYAG13UHfBHZytx5t3prG
S2uz9ZJT1CbbHhJYbNBt1jY7kgOJo6+NSl2e+OtRzR7WSUXwrFVgRzQGR07minKH6FYUhcjmcw6F
AH2TP9Bt4lbfuz14VbxiX/Rb2j8jgHg+d0Ah8gy8v6xNg8bQy/k2Z3e7BA23WtXxzaSt9FG8mqhn
oZqO0OVPkKjdXl0ESShsg7cYKiLXq9tC+DAEkgGSj+ih5Htow0MrJQAnAHL4u7W7fBkmibFdWJut
rmrh2aJEBmJB39jrKC8VHsqvTrPJnFVbi2fLzNZshSVmAaFWwpZYq/yxRVRduuqm3CVYt/5uNVWz
Ys+YrdvY9GqPIEZk04yNcmbI46dmaz0YfupKx9XO65s7GJTXYNVEQRZogeuVi+tk4CMrCbi/fBj0
RGUpDbblF7pRQcOsrerN3BwgkpNgmUShcNEGS1IaRtJUiHeZthfiHURHBgFN0mhxTNEjOq2xsy9v
f+yWC4Oz3WJAPxZxIQyKTlh1m24qr8ab6K8nacROubAz2ynpaCV5nGEmIc/tidfe8GjYwZnQzFq/
kRavvWtr5wTmRawxRLxOxwLWZGiz74XKQvEd/PZfiJv7q9mu5fV3NbTzgbwwBv6gpu5CGIt2xh66
l7vGNpD0UbZredfFkwujQk0HzEFAdKHZYhZR5JVcMEWLkGcKzBxK7DVKWElWQM/8/Qv9xp5AHh6y
qgib8P6ZvyYNo4nj2oS/aqBjnRaQIwUP6UFv8sgZWPtc9PoDN/CiHNt+Bc5x42aCFKGGvU8g/oZe
vevz1kCENECFCRyT5CnpIrspj2Ws2+8Pb83I7FB3MQ3pCDEBN2AQAjLVLwVptk1irsEWlygGPI8F
ngnQSAS8qPpdjybKI9oFTBV5QSFiFzl94SMTCkoR1QlLV9qNj++PbBn9IWAR73HE86AtU+hshxAG
CAeIucWbVejI6XfxvrtD8yu2I5S57qzj2rmeb0k0keD9JMrSgFMbyrzuxwI51QaReKjZ9ymynHLM
N++P6ZYFnUCVG0wpKvp4xecXpwtswgGNQuglpzoxcnesoMbhSD2nlf++oUXCUYwFUB+0cCCPoi3g
bq2mSMTIYvFkUPYNMCaYvaixRTqVvuQ72Suc4n6tJLzYJGerkOIz8PRCwnwOUk50tQv1BImpsS8n
p7IC42EYLH3bKtmxypr7DCqiNi1G6INXMo6cwb/3UfREjcbnobH2KJ47Tp3g/SkCX12AYCCqMpvt
UGWEd8ilG+nksB0wKiC8M9XeEeMnd2uQmOXiXpsTR/VicWXW1GQ6p+6H0ivDh1FeU5JcPAQxIoBD
BGuGgXGBqenaRD+A0EqCYosbRZoddlByVUzHUPyA5k5ncAdis6dE6XZNZTragD6d8VFob6PjNLZH
qUSip7DpGECinDzQLI/uAt6s+NsFWvz8HVEmFDgWiCYSERVcTANVuZY3Ob5jAFwQRQ00d0CAvAUL
pucUUPIj3yHwsZJ0mHvBuc3ZSndtHEqFBC9ImV0GgCFEkq9nzfP7h0o4nMtH/9zKbIFVNZSzLhYj
kx8MBC8m3fFyT7K/2FMLM9hIyICqgl4O8dr1BMZG3PEOsbdL+/BOK+Q7zZC2JdpRV1ZKROqz4eB2
EjTRFOmaBZ66geB5lzUWca0QTB6V8hN0F4XbTmZtoz70wIs1xOiN+YNBjEvBdS/yVNcDa3u1sbRC
Ql1AeS4a5vBhH42xM4zdyqW4eKSIKby0NLusknQwmCHQItqDAKbGXn6KNzrC3O60ziqzNqxZNFhG
JCdJAmM8npy4JIWdFd2OaPxo5Kr7/hZcPIjEyIR8Expc0IEE33Y9hw1ayPRQigQEThSt5K25iz4J
PR5ID37/f9qaDSwu0KLAMthKdnjqPYinngqybvawTv524wALWkcFWx4eA+qf18MCLK2ReYHMcK88
KNW3Lv8cmmtX4q11urQxC5XCDL1whprIyOw0O+mz/hnsytZjt+9dzU+22l1zb0l2+Xkto3TjWrga
2sxnW0EGDioNZlXW3EtUtoNh9Wm3ZmPmMuSua5tJh40OopQCOQShxKOxE3xe1r70x7vh68reuOU8
LidTfKMLLw8mIjLkYBV1U2gkAqn4Ft6p26Gxw3sdmhjfdOwTczvd8yfruKpetLaQMz+cySMzegm2
BWYJAAe33QCMvaGQMKAba6+A3j70V5FSN+dY3LoUiW2EFDOrTDcT2pfYotlu/NTVW8F22mzjg/KF
Gfb0Mmyy/VpAuqDiFKf9fNP/blPMxMUsZ/qkokccNoVOU20XT/wRHSmHdjPBdA0yvzyx1U/mXbLv
79b27a2L/Mr4zF0Xk0o5qmI4/gf+qdpBgxjKVE/QV/Xlffw1+6SiF0ajtnr8O1tLRz8dkpVgfZo3
1YWQPi9JBh1nAduqH4fIbh/KB/NVRG8NoOraoW8gWQdm+78MQBDzjdQ9OmNEj9EirS+lAwBGNBPz
PUI1CoB/yTafNfuXMla0Kou13FPI56NkI17C6IeZk0xVdWXEdAwnxErBBirzaWhbit1voBvvDV5h
3smnv86IpxPgS/C2QukYDwMwXF1vqpYNiZ6nKFmVBivQCaRYmWm3et2tBGXiKrqOL4ANR0s+WnEF
9GGO/TcoV8JkUFCT6ktofpr1oW5yn5jYtR10iBSmg/XNenx/98yf+2JwyDxbCKBAYrtAvk9K3woe
sdHNwNsV2J2eDQBwNpmq+knT8/FDa9V9fmcgWp+gSdgn/QGIrKFey8ouLzRUh4CjQd1cBphlDqOJ
zCmlKtgIUC7/2U8bUuq2VaymLJee8NrK7G6RUiiAhQxW0Kum29CXIsjqSV7euLWvbwigJdohf+o/
ryVVFm9zTPPV8GYXDotaXuvCsKCQrFGJivfNdxMaECLvzL6xk7HWlrc8KtcWZxcOWp+7jnNYrFzZ
T7ephxqYEAPGM9MuP5LGzjZr3b03nrPXNmcu3zCjcOga2BTuQBGwapESbt32YKJKLyXrmoBro5w5
fImXwUTFtol2wP9Ph3hvfaAeZMFH/5zP/xrd/1VBuV9LSXFkICyFa21mcuybRGZhiWNqVt/1Un3L
O9rZlpWstWff9Acol8LlCU2w+XM8jeIgaFR1FOCnx1rrc1ulMUiD6m8az7cIoHeVklD7fX9w44QI
jt3/MzpbwjpJDE0LYFSui82IspBm7TK0iKcAk7xv6cbSXVmazSPy3wT4ILi7ZEw+cM38wXoWrozm
hlcBBBF3hSgG43qajSaqWJOURTK60BQtnaBvGlTwS2MjtyA9eH84ywBPYH7QKAmOR6zX/JZIukBN
dR3bou7IQ4Jwz1YjHu1Jkp9Q86/9lGCo75u8MTr0ERHQZsp4lS6K96Br0dBmCExMkHwm0bacUlzz
a0mhG8ukoRQBCTdhBcnn2e2H+2pMzAYpqhFCRZoHGsTQa0Lb+CEEMHVokkSDswbAuzGZl0bnJbqo
LuJmDGCUg7e7YHd1aKD/+2Ngvii02b4/ize9Fhp5qAmOCiSK5hBgNgbMonmCCvZ4nylAwYkHsOWN
3efJMe1qn/preb8bh0wDBYLo6hEXvjKb06ayWo6mj8kdYmk7hGyTt+RTR5nbptPf2COIwZFZwlbB
eZpdPADgScjeYluSsjwUSdr68cRGuwqUNXT9rY2CKUSQdO7ImpfLDDJBgn6CKy6r2laK5yFbk9S7
tStAaYYTDY0KJEVmgViRgpZN4hwOMY5f5HZ86kGQEUstcHb6zzEw/8bUnesgJkBg+N/MeSCfo2YI
+UCDqQtO05R10A+QSv2xSqFV+Dc2IeJZ8COB/mJJ1BVMIe2j9Hx1AobppJ7W27ijbf4syEazTbf2
IBWhzizaRJ3gD4Mz95uGBuuy/Gyw95IvMhRGRLo7PBp+ddIe3x/erQ1/aWz2NJJhS2s7GJOmI7P8
OniT0I5YrOVSb27BizGJG/Xi+RcHU1FIkjS4eT76TbwLqmltnW753MuRzI5uWyW5VokQp/nRe7Lb
PGWSi358oJkmD6rdw2QTVL/llTfeyvzNL5eUm/1YiTDHKGO7l4mnQdOg5M9lsCYDcdMbXgzQmGV9
umwkuS6qSL1jbsRGDD1zV22F2qG2DX3r5/s7Y9GAcQ6n/lgzQ+zTizXrq7GEmgXsaZtw2z1J2ISY
wdKmnrqRNuNOSCfIEAB0GuhR+KuPZ+H/3jkG8+Qxw7Mjo+IYTB8hw/eCtg9k7Wq3MM7V6XUplBsJ
yasY2ZxtIImBplNKQbxUqD8ka1dl3M8Dso2tycmrb5R/GmVoNdSDwwrdf3+ub+1dC1QSeGTh8gE2
7nqqWaCh+qlYiIbSErkJMJDwLzmQVKYdN2UdrMReN0eK4AuPS6TLkX6dmRtLPeZjD2xhUU1opQEX
4QfK28BJmcw+SGhs3TRKC6UK0iFZIgVIBw0otUQRW8tkimM/X+PLLzLzPgXkAvKw1NH0DLk4uwhK
5klZTu02MsIHS8mDt1hW2D4PFWX3N2YcfcnAmiI/g3TtbMZbKUpRu8CrVqs1F6LxXpiX2Frd2jUv
ds3VEPEOOTfbiESbAK9dG+o11lO9URRPlb7lWWx2d3nTWg+WXKgfRgOiK9tMArrkOawaEj9WFrOS
tdt5sbvQNy8ELZB/Q0MOMibXXyGp0cbARDFJlTMw0zMWfi4LAxAMRaq+vj+tSyeFOg+Kwig5o9It
invXtkwjUpRAJ5On2yOIsiPHbFLIRIcbukHf55j567i5ZY1kZnPmqNpSn6IQCmRe+Klzw624MI3D
r87PP9EXKf7a1YLitYLEPpJcIJ0B2nEW62ixaaboW0Cy4FzMR2dkCJc4OELvLCnt1eTl4oygHxL5
aRN02ajnA9d/PaNEi0YQ2Mcl7NWQQNUVu3YSN91EgSMgZLLH9mBMcaxdvV+LhpeOYmZ7tpqcjEyO
dNgW0m7mpxLCbsaB79rjuLVWcmwLWKIubKFlAXLJAO4sGKvapEZzTx6VXnYgyP4wFxQFiZNnuR1z
6a3jbD88CIgGqM/BvWYjTxI4+Z2aOdPT2FtOcm/c9/o+kn3zfsqKjxFU6EC60f+II/kv+0+UGfG4
AxoHsbvAvl4viSWFYwtoaOGNe/asuhM6c2pgz3Qn8lZ5Gxbb7drWvJ6U05jxOu4Ljz4hUfxFdG9X
W1NGIle0xIPYa+UA37YHxIMGzmDx1L8e21RyM08I7MkfJ59ybDbwnoILzhXdsQDbrvaoL0LD8wD/
MDjbY1OnWWaTD4XHWt0Fa5RAfoLuw83vk+/BmGyJj6fs6kNvCSuZmRXzcBHd1HFtNTXFOAPqqD8b
3wQY3Pos+4oHnixX6ZlDoCtfbH7PzP/Xj+G/w1d+/OUp6v/8C//9gxdjFYdRM/vP/9zHPype87fm
X+LX/u/Hrn/pPx+LV/bUVK+vzf1LMf/Jq1/E3//dvvvSvFz9h8caPMgf2tdqfHyt26w5G8E3FT/5
Zz/8x+v5rzyPxeu/f/vBW4amk8fXMObst98/2v3892+i1+i/Lv/87599eMnxa7s6e6n/4b9W/HX+
S68vdfPv3yTjn0hzg08KsjDofcNTFXdy/3r+iP4TfsES4QqQ2ILwC06S8aqJ/v2bofxTxesZH4p+
OfgQLGTN2/NHsvgIZNtIWoOYGLmm3/73612t0x/r9g/W5kceA9+CP3wdkKKuIaopSFnpkMCBLsM8
PjQ6DXRYWgbxOrQ/2iCmsesJin1p2HyWuK47RAktu4WzVGnzoMQtcroQnLM1IaRTIOeaBJrhSn3o
DvqY2XqugWiQcd/UY5tU2SHKi2NBUHNso+ElAfCmUcLCCzWS2eVY2XQoBnCKtYnTmUiHG+GHAEol
Zfs6asXDWKdvUW8e6EBiu7Lye0nFr6m0PKo8Mm1wVtpIbTyDsYDY+UhHOx7QzUiyb4OS7XOifW4t
vlOUzo5lwITBPupSvYc+STL5A42+NgQVnSBk30Cy8E0ejdQVfy0efwBzvwIZUWa3+XmaDeRVgbgH
NA9LOgtOWRWrWWEy1ZnwBe3Wyg6q2ad+UJDOCQw5BZV1ASDQ2DhqpBkOnWSnKdkbUqO1DaDRs5iL
xMLkxhSTbuHeIKXymVmYWSk2RieRPbk3n2kpeWql3zdj1PihNWJiBMtJnh8i8XttPGWYSXDZ5xGa
XNUydivzY1W2vdtHWH7dxIzkkP04f8tCyn5k02cjoM9dGb0h5fjcxvQkm5ux1wBCiaANz5svShOe
gtLMnGpKCy+WAB7W2SnVjyBY65w6mTKnHApkrFW8rcZisq2w9mU97F15Iqmdgy/WVrt48lkgfaiK
YXTaULmX9W8Vz495EtR2aJovlgRkbRpZttJgIFputPbQ5neW1IwbpXERKG6jwfyUFkpmS5b5XLVY
2CnOHfEvGiPM7ku0nObgB1IHo9/WZv65bdvYzhKMpTJADZ3q7UZmBiiHtewbpKSwuftpH5T8sdHx
3a20+drr5reWh/dc4R/bnh11zE1US68qM59ZizzUwJ/rHvsROwL1CC5lkEPAN+pzzI9JMw9h2E78
cC2xD+EUSc6Aifc7Tp8HUBpIUXw8nyo5yr+VZrRJpOFHWLOjbCRvpAyeeWFpjlFJTmtZLdiDuWOa
seGMWvhmdFhby4AxZjHHlJoDmJPtQsMuE/uaVfyoZG3nyA0OtNG5LOu/6yMF1A9cyzZYarYTuL2M
WsVEkPBtZHzbtuqpEqNpkWp2rNGJzepzrRqgBQvpxii02EmDx7xOv8VmabpmFTgga5tsSca4JR5/
GXX53qoxtVoYv5Vyemh1yR3S+LEj0RcpeKqNPIOwNXkTA5BiK3W1pCd2E5K3DpKzvZYUHihXiA3R
7beymCRbbdqnDHxldMwqR9E07tdVcgd1e8Ub9eGY5rJT6PjGqSRBAaPr78uQP533fqdgatQSscXA
/VGF4FMkv5xHN+jpCkH9OWH8Rzgtjjv6G1GhBtOIAZKac1h4cQ9rEmDaccvRC5YmOwpcoM1C9mKZ
ObMnST0NXDnQGO1E0eiPhGyVnih2MvStHTPzyDny3SATeEFvkhNZlWTrUcZsNAm1Np/aOzLyR/0R
sqdAHKTpbmwmnG5yqNCr6yad+ljEmaemsg3dpNdGg0lSmUfxUylNdhlTAcBACb2N46+6FfzIrcjr
qwjno5jAzNzlH4fKVidj0yqq24XDIW/kQ1vkL5HUtqhhGm5iSnsjzV8gNw1duOGVSvJpypRnJSpB
7UtAcdLwEPpFEF+VBhbZcrcNsOtsStgnFA3saeLMjjC+Cd9LEsKkjMY7YUaB5KjU1j81Md6KyqMj
G8NP0yxLO6rF6I1utUZ7zqvO1woAVFGWBtoOV+F1zIRpU+IpBuVxWCgnC+MS0wSijkMR8Mij6KgD
uUnL5W+Z1kh2Aerusp4UO+XjPSmGZ/HT1oRFGtSU2VYW7SxE8bRSvsU9k+yMKqephIOSyatE0xeA
/TxZ0l5ChinvYk2xhxSzJYOciY70oU7LFyA0T4qFj9EoCcAa+z5IDbW5BF/OX2Q9gAiFFD3pNHsB
zJM7Ms1fGpXuSEW/Zgb2kFVi9ga4JZv3AHcOlschWV8ruO5ogAlEoBE4CZoDGaZUCUbFlhXlVAN+
zGl3lHv9qJgY6fmTKeYPOquPk6oceJJHXoNCINzcaPdGZTm5hTGH6ZjbwAzYIXYh4/JxgF8LLdMr
dZS5tYTBr+HHoEdzVMZxZxTT1kzpZqpTw0ZhizskoaMTJKCVD+vUj8pTHWYdmnFj9CSnhRC4HR2m
K99pjy2fQOLcL0ma2IoVAG0DqjJda1svLdKvVZau1LXPlOHz3QHGYQvtqlBtXmTlCRQDQ6kkoBOh
uKBZfCh185j35nGaMEdGy7+bKvY3GS1kDFlud+Xgnw8dqhO7EFduEUCdVZFPGRwAT8nh/KEc4xQ2
CRbLQE+RGXpI6RxIyl/ET7ZMxq4Y8xcpgwlBqG0ryFYmPYoCbfZSNNopHpVT3FtHtaJHrkeR6N0+
JrKJuUwxWa2EtRZfgI/yqVPIQY2wQWmNAzwwyh2uSv7Ul97Qw1LTndKyQSyVlziwzNznyif83ugU
oN5003jYMrXDyzTeUQUVU24R7kZjsut7umNK51CoH9qNjP+D1hamqG69uJL8sxOQ1MIdjXaLJNvR
gMMb4fzkZk2TyLrOJvxyt+DAEx3lQmRPEa+xC3c7MqnGSCrFSYzO9KSgDW1V/tDI7Igq10tN+Uuh
YJ81o+Y0BoSGZQ37MVbu8joLbawfjrWavQjPLH5enoAEaQgU7cus3KgZrse4N78HjLiThIgFiRTi
MvxCWEyHMJb2JPxcc/kRaiT4EMfSgIKsfV4DKUi/cvCci7USDj+MMhxI/bEI9GOSygcDQLWA6b6Y
XR7jt9Drckot/dQK79nI2rEJGIAwAPGNm7Fs7mMDUG2iwQWJO6VNt1LXuwocRtTDYXCxNfBnWYkP
++RkwpvJOk454+h2TzPUdjL47LHuX1mNknSeaaWNlviSw9OAsQeeOO6+SegdtaF4e99UdeQFo8lB
mJ5+7Xnq4AlxJ9avZsZROGzKJxDotYXdmuRU4a4DaQq2SIZfaZTukJn6qQp77jyUHTbgxUvr96fM
5dMF+Uws6/xsIoOEejvQClCcmT2yMYFhb8mS7Agw79Twb6B1/1ZPxVHL+REPl1MFUnankziiufxQ
dJJnFCddm/adyg5BWxzHqDiqgXmfJC5E4Yk9VFHulGVzCuIdYFdvhZIjRRHrO7ltnhCz5A5D7n6D
DJIXRntOmpcEDfqSkR1xzyMCsx4TYk+IZbhh1XaGMKos8Q1MnryxKnzThgRRtGIDtQKnCZp0zbRB
Rhg5oDCybKpVxxQ6NtCQ6y24TClxsxxdQ2qY2ijgPo9JGG8CM94SMxicX3GZUnxKB2uj1MVHiWYP
Tail2Bof1QavIW3HpQQpJ6ROzzeJFmSgkmB9uiXh/1D3Zc1x48i6f+iygytIvpK1L1JJVbKlemHI
kkUCBAGuAMlffz7QHXGmPed2n3m7N2JiwnZLVVyARH5LZrJk8Ot63UzD3Q3kicb+eslY/RhPodat
SlRcrknQRysZhG0CNiBRBdL7HklFGg23mSJdHf1265f5i9XnH4P1fSTBrrCCnd9ias5EcGZNg12t
JBEQOYCNVhWDk80V40lkAzlMsQ6SJszXejTpYihOxLZeimHbBuKCPAOhvqG3vCSnJaPOFNCEJ8pD
U48flkAzHjuX68n2UEmBW4kKr03R8HibhQw1O15vJz6SZhxlNdK+Ap/WG/DTSHx2gV4ac3ZDjwAI
nlHx5VXIMxdcUVdyF6jwVE44aSYL/+dxebU6N7HnGkjL3ZllY1ZSY7LM0cWaw9qLanEnI3LkaGCY
vuaNuywov8YZUM8tHZWy7qby8MCG/OxYbFda9amiAGcTO8qovOdZeXeq6qs3A2pK7hzasvjumGse
8+61IsF+YFAvJvph9Rjo7gMSxRSJFJ2cU9axO1X4IgNDFqQ9l6gQmCZAPhJup694sqLEKlsM5yLI
7ac17aa3Mpv32i8eWVt9weLIAb+dgyvYM3AYTxYobxfOueyxUmaPzDsPI3SB+HBJsghuY/eDoMcj
mvVUGoMccSeur8MEqTjeNk08jaFZVXVvSXjzLX9nsvsM71fjBJuodRb0swG2I3hqls9PvIAdGI+U
DUym8fDV9OxLmsdjO6+sr76jRfFtWQ+Q+zdB7QA/w6YR5vNliKq7Nnk9hKYY4+2xm3X1rXFbLw2K
cgDU1ce+D8sVt7CRaYDBP/ld4I2jVSVJhyp41gP73re4Z21edo8iWz45rwbSLOvNQO+Ryes4lT9a
82MGu01eoxMSpFUkT0VJ77yLbjh7by7Hkwk2gyue0Qd3J61oHRluIsjwWtumeAYflY60s5Hv4mnO
BkT39TfjlFxpdM9LbPJDdc6Xl3U7ODMx4L0CfjXRJezx8wZ/F75zEdOc5pO5afRsqSk5el0BnrHf
WF75TcbxTWblqQXkX0LEHJbzpuPiPpobHIlMppAg4cehNnpoMxd6SODi/EvkMce901PgAGQvYLKk
5bUHJ4X3Gt8U5feowhOwGP67J4OdnD7qrvvmKHmxpA0OKPwu8yMV3av5Ou7PFx166zGaYXMPolsu
nCTPJ3QitbBRWrxjjY/Oh8BJpDu7a3S23bEMiNUaWuAG3F+Uo1XGaFsX+EAfSW3+0uOfOfYwNsZX
NFm3NqcHp7XqpMbIviRjEQ5w62o4oAawv4maXUWml+X2Y6zycMRZZHvVkZUUIbBPnArLbMRpnDbm
7bZz8WUYodIG0zLQx9gXRUqmZwxKRTh3wJlUqD5sEAf9SdxrKi9D21yC6eB31aXD9BfuBUkYi0un
QDs1AVrCoQ0blqXViktE+ReqoKIE7N4u5AFU1xrfhM/AKi7n/OKE/MWQOL1TmMnO9nfVBOXKseIw
AQ90KVz+PtZDCGcIWDgUS3wFZHrk5lJdD4d/rrrPMenN1XWGeYlouCsYwp3s3fXn6FPg+KzVq4hH
D2TGa5cW0LfnVXAghWveI+ObbTykqLU/ZOiddWe7a7ryIAzsVBZjSkUrjr0OUlIb1gCvNDNB2iwO
SdYg+s4wKv6KHdQp73pwcGbU/i6GdJYONL6ZNTnhjDArphOdXgUzWu9r0DXl3f0R6JotRMbykl1n
7pKM5P8gSbt/VQ1/ZYpmGhm8eS6q7H+fCya8GuN77N5NVZzhDLfLVdkolZTlupSY2BKjz5w5uidQ
ArYu71UFAwSsK9tAz9Fq2ZSDDLdNNnxr87JK46Cn61qn0B3A03kzA3wFfzGXOOSb7VSAavz7pMe1
/yq9LneASdLIdEH1Q+H9vcHDDEFNxC3gqu3OJ8K6POk6sbFc+8XvkedyYDGLd5uxbG/N+DQ7wBjB
DCyY66hNZOdiaRmiwWSjktjrBmWHJhPNqviS2e+YxzMms43lNIx9iZ5E480klJwwO1WsTDqgZWxj
iyTYcBjqhrxxdnyZYpFevBHd04eHGb42FgOCOhoKlk+QEC5ARiBfNPxME/RPQQNaohZoFRyhdiEH
5naQpS5I2OBp6uK20O4+TxhtVijVxZnkei9l73zLyhGzkKt2M9fI2KkpeGa4iMjB0aN8dDfvm6sd
FddcI3d1O3QMHMN7geqltAQAaKKHsC/2oKDAAgIjzWzYK47qmNq5Cj/prbzdeN7wxbd8HMh2JuCL
J6t9nRQAA2qSWYq256jpMJeve8pweyuofpcirMErWf6LoQcwVuJqed8M67JwNk7AaOoMn9iZuCuC
r10gRxSN6EkSxklrnqLs8e+jjB4kxo2iJ79cRaE8xIKDQqW4FdmwFxGc3f6Zl+PRPKSw79dBRS6q
TFXQFggC1eeCWPpgq1S4zyChpCMborWvkJYWI4pMwxiMbx7sDMzswelMToXSwnDBJtbovdDceaHD
OZ/ESy6ztyZCV2yQjHVtoIFTr9wCg+ArTKZMtaPPfBxvMnKGtSbWJylvDV5k4Mp32pfbLhSPBiFY
Xr6XEopbA+MJ/q7H6CESoHE1OB0uAHQNYlDlQx18l1XwnQdYe8gM0RJcBJfYa6+FTVaNwgPvGD+V
sn1aeAvLoJWMYtVwG++mqe2XPJenEjge2a4B1l6MqAPsvEDTUd3UCNFgInjWYkB1ruQ/wY3KRAh5
8QHa5IIQDYylgQM3pr8dK3nUWHacIPhCqv21L5gf7P3mn9yMS3Hlb1gGbt4wCn0MnYSj4Tf11fZ0
Dvqcuakha5ckk09uiqkXv7hj8EGf7RjuXeS0iy6jfH2OFHnIXfsxGtxfObLWVbkimL7bIed3KYa/
mwNTfqeQlpJ5CA+lG+yYyW19RVI6ll8Yn3Hy9OiklZ205tQwAbrqx5PMIj+NvH43xv7dHKB/H8cw
g+vfwRsUERtdw+ERQjXyb5Ks9FRV5gXBN5v0r2Sfqgg3vsmWAxymoTnuF/K/LbKbwmV3k7+rPXFn
A/0y2bU5Wg2omnNHY7a9dq8qQtJvEnt0Ir+YBzWh0RosDzA9NReggkuT5y8N6HKjh8Q03vTWCuPI
V7mztViYiulgMlHz/JdEM1gHzXCOUVSc8Cq7eQwpn4KhR8/4GrS2+4ZOJh95wE8GTXqYppO4MK6z
uHnmpLoUQYYeTv5qnFuMvQS+mKLsJhjQHFrDxgGYVgl63lX+mfXBIwblocyxRBJrQKOs8Qf2I/ct
oFChfqlqnARHxdz78h+tCEpGLYDkcLZONsfo53xjbguHBhpntHyLZkgKoVbhCB9x6CPGPBS5VEuK
41Oik7YUW0wpi1ZZhzgWeM9jbjBCW3crWiL9QILoUoYOgNPWHOdLQp4P+LqOIwKHDJyw3GNEKzrF
zMCxIoZlOm4PC1argNpTv4CXZMIMkcyiX6hiypLCxWCIkJuaJoXsdka7Yx6DqkFODREpThoPahjK
gsEp1fU1HMcz85HWDQ6SdavK08AqDrTP9/kEwQwz+Kokcp2j2SwmNzawIS42xVSfXWQYeaHOsvph
TnKDvwN3vAjApDFGYrEAGfivMBYR1zb3+DgjEzEID4mTzOUTGWaCo3ygW9qiGR/ySG5SwLyEHOeY
Vy1DkVJSgQEV/rGZgy9GnrKeTiAs8aloPr4zINGFjLNIaWicXyU2698qvzqBgQBcA1BGn5onEE87
cPR6NTfmC0zab3JAe8bgowr1OlnxkRlRh6h8m2cwfxbWbUHpCwCNn+ugPvqDtzMLIOLWcaLyJetw
mdJlX1j0D6xLzV7oMrIzq7dQ+Bq4sV8qhcbFBmQYIOtU/omQ9i3DrKk8NogZ7wTGlZPZNjCb/cyr
1B3Gg1OrWzCeMODv5mFf/kLI+NEQUA6r5BWp02zkpEXEUk19ETm/mM8y6LRAvJlEkIqGPHpe4yQD
QcPXNquzpM51SnSwr4l16HLEJ5Mr9mByBl48SiHOfC7u0Kcu3DI8C56fSTsLVpebJRuNUPKQRJH0
Nzz2HjiHZGR749kV4QfrQ2CnPCkKjZR/En0SyGZr59iHk3nkC0qybFTmetGngaPmqy2GJ0jNoxrK
pgB/O1prIxPbFcjT0cO5ijBpIkVN8INdoS6oNUtzs2mmtnsV9rBakuMKAWpBTQuCsDbgo1ZuAwZS
tYi1y9JYwjEZ23mDgI/HNw00bcpiWxnexpALDDm83/QPGPqxqgb2Q4U/YnD1Ud7uDKgWeM+ZoTue
QP3iN7g4Gf2uBCg1z0hPegc2424weC8B3SRiKG2KR2fmZw70kXv0q0TAEpP4IerqKtH2Nens55Zi
pCWEA7pbtHGDqXwsCByJRo1YgJNTuW/+gHTKnDK10x5nXpyN0GjgkBXJ9xDzW5dHOWRRsQ56tV3u
dm4BYHKzTz19RSLw089abA/cqz1311g8NxSgZiFUhMMfZxem1TbKz6LHZJAprDfxshusuk0bsA6G
slheZVAAazJmH9WUXQyWk5AaRjRxrxEa/v78Wijlv5zXvhk9bRudD2PSkHT/lXIeWvOvHtJZWwDG
m9BLwum5G6ut4Rdm7SH6+s4L6mQo2cS8fcq1t/OmYRPBWbewLAtlYMKeeU1txR6zfE7GcC2a9lzI
8iuu+D8cusH/dOaaqXmouArgEP39zK0gZth5NTlpUWGfF/zizIiv1MEdBI4FobD5CAcrFWiVStsv
Elen8WZcHG3o74ghSMnCYGa31przhA/9emgaQFGcbjiDFo7GnK9LMDf/kkfWnlrTQ23jFfn2cCR8
2Dci3BHM3zRRaTm/+pidLBf4irrRvOMYr9cL59FsN6usVm3YPHIXam4eBTcTAhZwHpqrqZpwa1Xe
fkFfyzZjGFUFy8hTHFs/qxhf+vdv3f+rrWsBX2hS5aLBCyaoA0b+phVSn+t56LDVe9d/CVDPXsOa
glrLPDGSUJbx17h6Q9dFACKGnAyEODGKG3HFTqIketF+jEejzvuNbVDW5F4nYl3RWf3FaiHGVNoG
6BkqUPnAA5aRTY3SQKCLLZjJyAtGJ0ICOvPy0+gGdIBu242dhBdH7RpngnhRui9QIN1ElqWfwGuZ
KqP1RR2S379/Iosr8Ld9gHZCcCFhzhRmzC1V6v8ivcx6aGloKSfNsonvvWBLZ3jqgQJOg0RohISR
4li6ZeUEt4sarnU4Pv3icw01hlYBOzCEJ3NEAHsNaZQVIBrQITHCjAxzDk4UoSWqEzbDQtLQE8TN
BxxGi09A50GQFP617dXDTAMUopsMsOBIUnTimEHHsxHJMSQUKofzj4bJf+MSTAjAHeN6TD3zslj+
5dap3QaOnGI7jTT74VjNDRooiB254oPvJwJJkQohvQTohDWg/YAqnlEFg51WZDSdSbHJq3+qccTs
pN+zalyTmfllQ4RC81L7d0kEfSbqaOBOSlV1j0t5Ws4Yw6hH3piqDijZMKvGgFThKF3SvIWnHkn+
GOfPqu5fJYUTydCsciI3b2oulNJEaf9kGBFDds4ueZTRaY4QPIQHMqix+Naldbb+lS1z+uWoYpWL
OWVzsbfHxfKSmRdufn2KYO0jP5YkbMk+FmOTstAIC62pstq6mdypB+aIDeFogo/5h2gIoPlmPbro
dghYS/pG4GXiEic09bNb34NYdKIOfULCh0qDyhpL8J6VOI3DJpha4FiDizjT71AuQFkgRptbMvnW
EqEoHfY9dEIf3OVCuS5pDAryEWq8DsN7Tca46CkmC+vkJnd8sTIppO3491kxqDkwwSnDSlsENSWR
/b5Yh7jVX2YZvxmxIZ+BFkzi1QbsCSnSozCEkxPrNwY3S4kMDGqdc0TDpA0KCXbMLV6H1trXKkvR
AXMXlB2O12jt0WxtYBkxL2ohLwVSS2NlYRO/FIW9z0WTEkOjTajgAZ3j3QnZQQLdOT0JE1HQ1cKp
urD8DZkPKtkkgpATDcUbpgbDSM2/vFx+BUF5KoABem9+HCyV9nB+LYumMMID94pvU9EdDZ1fluBR
uvKc29WXcPUzejSvzDZ2Dc/q23wrePNQg6M2cs+S4Uxe+RNj436R1RqTB6ssFgnpKzwoP0X3sS9f
Y79bNnsfhdsmGKKO3NacJ02WnYtaU6yEZlPPYLcWAFvN7n2wQeTPBhs5xi3WwKEfBXtV/GmDC4EH
UJgPwDGjn2fevfx9TPSXCQq/BUUo0egu4MFxjDkvv1WAgCnlvg9SPDVxkDG01cQRn+HrTZZuwImB
AUZ7CUqAGn0IIJK4FsGfvRsvxGni5aXAOhmFgEdInIySNfTvTR4/BSCeR8Pem5DZOJD/eJ20Rjgy
ooWhk81eMcKUAcm1nT1iMi7kUKMxYYhKAg2yTUeMZFv19lORtagbxgf1a87qn2blaOhUw3w1xC3x
ii8jnJoriDr3BkenCafLvkUXvgx723zc1y/cTYofQ5uztIDZ3/DVXVIwqEOZKlcTmnYknaiqNWy9
7yXzoXJBHso6ga4Lo7Oq+3mHNSECiOPGs6hA5Cx/yKdHy8nfJtrefXAAaT0aZkDczSqufBj0coBY
Z+oOC3Q2WCWjJeSh0FoWer1gYCQkJZwNGHz/rAMEjuXNuyZrI/UVvTUgQnJg0m8/wQAjfTc6gcH7
ZotHXn1BH4XLxGGxmlAVZryCWrK7CU45+o2gp896CVLmrQ0YcJ5SFJI156YZbg6hOz7zJxVO8H4D
LVlYgMuKQO34Dov66gxqBdxws3X966ku0HIJiROt4bMqvVTG/B7WGrkRu2JIJSKWEeGsaDig8QxN
QFpFeH5Yz+VDGdf7ro0eGLaqSaaXYFxB0fT84FSZFArMGZBLuc85aPkr5DooLVAmDEZ2K/YeWUVi
sHIMUWuREh0jJYYFv2LjCWSUaWigl7l50xYyaUGH4layUOGMNiZfYvuPvocoZmB7GOV3uJ7xn46d
1T1aMULjLzG6gYyHjSFymEn7ITXPjllGkEBYw3Myx85iO3Ym55FKSJ5/eiJx44s0aYAkY9ZPRwWg
eJska4weiHVhlrKyMxQcXU3aai5u7iGfCQTVYmRHkMLfIsgzZot4sCSSEd0/hfNRo5opNeaBHiJd
PZ1aP78uhuGyq9y0BbuacIVb4ua+0E831fL4C+K6oA6anFvP5qJ1H760rQK1E7yhtct9wjEL3xAO
yIBCbpP+s2EZbJ0Ulf3x30lQGA0Y32F9/OJAgjxM4rO5fI6WEOnyXAO+duCy2CyoC46w05hjA0zB
DVbrxWZdzuzc+9b2l2IIPcXoLWXEn/xWranO1hDikbQjt0KP3wD21jmyjs14FIZsWVaUAzF9BvIw
wqxRsHpz6i3KZd+xxLExa68BgDEysAHJxh2RDd4AEqpZG3PygumI1z9FoJ/CgwHR5kAwMpH5ebtG
ToCMfsZ5q9mtzQqWGEMoAyvmjn66iKHLgWAWs5EXMaFyJ0S2Xsg0DYYLCmtN6rthJRbMnvfsbo5a
Ybj5CdOU2UPZjSjWLurEdQBozc7pxNWvhvOkZrRFsNes6h+dFlJpD7swPtTgNvPBrMWXYvICRaw2
Z5dRrskoerjix8QxscI8uMws4QVpLhTE4LkHz8VvLS7u0a1fSXON/E+wSO9ClptcxcdP9GhApYcR
6cTs7VQYr9zKk4ljnPSaqR/jaLou+/BGYG+PgtxqfKCcsAFr6EuEgCjD2uCpuUoq0EFM23UCFiPt
4wxFqhoh1nARLCywd6KnanGEG4m2VsUnJjjUNT7SnOwdkiPzLEvsvqr0b44V7ZZz7z8qArnJCv/7
va7jL/Ug/7s6ke1PaUosut8/6v/BEhEUePxLgmBKUP5SI5Kic7dsP98Fff/XGpHlt34ViXjBH6hl
xExZtHlEF19iahl/1Yh4/h+mGwCq8jA9FKDTdCD7s0TEc/+AhgkQirETHgaSmT4Sf5aIeCgRwc9i
lDragyzlI/9JiQgaQP4FVGBqCioD4bEiDtqaQDqNfkO9mCTs1QWKPNNeZtYPKYj3ao9FsQkkn4/z
UGRyH5fefLFthbqEdqTfXV2Fj9PI+M/MitxtGHcZw1Si0TuVGBt4kJ0nppNbh8M5azS5ZZN0Hl34
9b7zTpQxiGRU1CSB6kvEfjEpDElXbfFduU14bFFcgZxFgvSf9bXx8CNIL579TLorOPmGlHrtK6lU
BUq6n5D7hW+kCE+9IntUAGyZ6tEkJX4aNX0YBufu6+CnH7D3thUH6cK6yKMjjvpz3oebTA7PQcaf
5lrfWg2HuhqBQ4NtM7AEAe00uKhzddrTrPgLvJE3aaMyU2WPoB0fWqtcd7WXEEHXcxmfiXReRYAW
ybF3LovowXEgWxBp3aMQfnpKp1cY9V5ilN0nYYAEY2ye0QT7O4mQeZThcVLZG2aBftcd38NMva2Z
BhGHVm8kONi1c4mgGjI+EfjMcX4IIeoUloJbbg0/1ai2eVyGSSWzF+aHn5iyeNGtdcDw9CzJxPTi
TNFL1keAM9YRTmZkFSgpSXqbN6swhLbsjKvYZQnv5bTx5+7gsiK1CrD3OXsa8mBt0e6nyvW7COdV
3HUbS6g1K8r1OFoHVUuTX6XcRQfMDuQ60FfHAz+hkbVSk3WNiHrjUbeHHw11pjTf2rrbuczd5GNz
DTRSC4tbGxBOGy6sH7TIFVwV1oVn7tauoIJKjGQrYChw411RD0+CjscQnRylH7xmlN+7YNi7UpoT
4JBN/Rv1i2MX0M3sF9fOxdQxW5Tv1oBSgJyeRNW9Um45e2WBqPWiCrotn0USjc6hyetvypEl2IgR
GmHO3qntv2ZdvCVBvMOwnmsnhk8CY2c+xHs0PSGwutGfuXSePB0jQ4WyKCf/2nX0Z9/JgyAAVKO4
oc3rlnblY9iCdg/zIIK+isQ6tDpY4En+LYjEpgvrUxnUH15osVTIeuuGPhKUYj+xwE/jJv/se5i5
uuAZtoq9r3swjgK3W+3bUbx2NnwAvUZbj4a/WL63t0r9TiPqQwwQr4EYd3Yf3YjXxGne8S0KPr5l
jXrwYvs7Gld/oJ+jSnSJbj/oGPce2vGDyFGqSYXbbaBXREnddPk+Llo/tTn8NTBOvYH4PcGvfCJT
Dam3JS89Q0u5kIH917F1dNrsCfIRbDt5dizmCIVjBTgv7K9rxryHSka7qsw2woE4PquNdIO1Hcg9
HH/f6k5e6Tg6a1VPcgWvZnGT2m5QEoXVqrO22LpZpdalC/+i4ww/NZn3M89PjEQX0WcYUYbpxztn
bIKnIYuhiIdesYXF5Weu7OFnVhVPARpurZAA7BRUyU2p8rcxrD/6CenSwEl3xmp2V75btFdOkHJR
OwIo0nHXP/WuNT+2rINpZwZLFRcgg3UzXkYlkUDyNk7KupoPObNRhqTEra/Q9IpN8gUujk3pVNvR
aYZjBglxMwzg86zGW7eFC9t3Hus0iAeyipwu3/pZ8+aN7nnuZJtKZFVZ5w4prG8aqYjXw7s5ndvW
uc8k/B4XQ44i1Dm71m58yiYAfZdmIOWGaM+K7KMbmwflyk+t1AdGHN+KVh0F0+helZe7SNiPMBB8
aWe6I/fK3lGaIlKttNxkXXAVbfQpuTvDFGG3K4lDat22GWwMEe/TSSJEtx3ZhkNwbUDb7OdKZKem
c1DcErtPjlei43dbN9AvHfShdr0ennHQyk7AH2Cr27ZMvBHYpKapzlLlUhQduqb2oYkYrDZ5BjK6
HXDD+WOBDDJpmtBO47p4QInZN+GVD0Mw7JTg4CJyIKD+s8qEvxpgLAh1c5xEFuORBco+6AKeLFpr
tSlpNSZFTYz+Y8GtxoYdJsyXO6+GV9qK+dXj+Qh3Y0NTxbuHidVuWnbDWzu08xpzastVwLN2p2s8
Nkw7aE9+Ls7UU+2aCxIdVIRfRDue/NTCWwbXTohtDuYojbsIpX6QVTYT4lsaDN2Uco2aTBRD6bNS
86sfNlsnUH7qKpRPwvXjPAjg+xMs8e5xUGN+mFG+vWHOhOq1AL2W2Dw0a9jBIfg1EL2r0sK7cOlG
odqMciZWNs6sIMaAVmuuDlUNXFTP7s4uGjfJZlEnne8boQ2UVpQpWAVrFGQgZqTTzL6aKSphmJQc
aqf1VIoMHWmC6ADDAU0icArA245eDyz6FHwAT2ZjGFXcwU5nox26x4YXEgzRkReqb/Bi7fC5jrrx
LIu5+jlKNcGQ2ZBUd42zGZwg3Oa9/RzzCqNz+Fzt87r6nDpRb1ovLlZ1RqbtjArbl9nz8c6KErpf
YsPhtMqtToEq4dalaDyYkz295hZi7P+pJKY9WQp8KPXCq6X6PXrQjAlK5kAFWBAoLLKCdA+tuJ7O
Y83a1YDkw8cqdKnY/uc58/8uIf7/rXDaNOD9vxdOJwPP39u/ZsTmN34lxG70B8wwNhROVHWgIQX4
s1/5sIu6aDjMMTIAZdOm9QgUrj/zYd//w3VC4ofIiuGOcz1oN3/mw77zh5n2bYQbZK/od0X+o3z4
t2wYGbptplEGMTqCQAn6jWKvdD2g7GWAjk28OwwQzyVFzI3C/p96R+COfv8qD3eEWcMQmkyPxN/d
is0UTPWgtU6nDo18rY0Y9CcKTjDdGI3awYp8IGB9DVPWpdwWmC8HLrRkRgJFZ4M+bmA7ZeeCEmSt
hROmTuV8z2dri8Hr1b6h+z6GXa4d89SqM9MZYSIYUiVZxhGRe5TzkmfSNfACV/EjzEkQdcISfLnz
2lHk3ILQHoITsgzWpKjuKNIyhCcFLdO+j/IJsywr+NqijxmV4/PYz0ll30rPfpr64IhJAA+8m/o9
8SDsVOXwSWFPalTkb2qOEioW0VtHvA9PwZcUe4iDAt7MoLbIDoT7rnO5Z8qaoTNm5AX1dSDMUX4C
cOvctJtP+8bTr6JRW9T0hYnOgmPZBFXa83Hf12Qnh/INpMpXmQWPXYziLFb2mybIXkUEJjWQyJPI
mIMnc6w9+D6ZEmmfBjY9y65+9/LqoK0jiodhHangXSkJfbSd8oWGx9oNP3X9oGb9A1X/XopidQmv
76rxZbGaeIXWHuY3xhZt/7TzrTIX1XoQEKhD7+AS5QwrdEV94Bmo4a7dPs5Tuye5965DUOFE7KHY
+PA18DtsM6g9O6PXz7A10TxxZPUz9g0VZtmXXlVxMlLUcJDxVVcSxhE6v7XwWq0klx+tqr510bRC
1SrakUC9SwPS2ClsWtszqYoyCTFmZd2gpN/SpbWySoIOVYVOGhZ16VjDaFk7p5gMU1LEEl3crOx7
y1TiVQHYyqHvU1COKb4kBmVYavRxfLHi/rWt5hEkGoVxtIr1xk19WrND3U5mIoQhkmf95fTWfkZf
n3VJVDIwTLVts3LloRkFqql6GPDhXqhkk3jSw5gUICWvQp8wRy+mBh/u9claC+6g7DEDOcnRbLyb
XxrGMNbCQvO3fn5ADRrmwWX5AQddk9AhpEDvXrtq4vrAnFklmRPnq4keXFKGKWvLz84GzYyCIpGn
Bf7qdhoz84IXgBW6ih0Y+nsoGXiLY1pyqH118DhNXZMOQoyryQLvko8onOMdSD+w3h25gnB9VTGK
8vFy3J7vLds9cjRzrUa+xdjZKenKHubPwf4KweU6TfcVhN11pOhQPE9w1bI6b1BSi8aiNdSQAi1G
8qI4+PhH149wAb68+qT/lCM2dolqPrvDH9wqyLAktrWrWZqJvkwkTPNKB9/QiStIOqt8aobmsZvs
Os3s/tPtuwehmuPYcHquoGArhtMe82OsZHZoBatrsOpyKLJ9zbdW3mEli7QpIvjfInHQGtgVMyt0
BMkKbKlSCqPfW/3eTl2NLgv1tLemgK51WL94zP5yIpHyuKx2Ngrmk5IVIiVZ9tMtkdZ5GqbZ3FpD
CL4OPT3n/pDqkfgoEYD3IwMHFptW5E73I1LOCwqpUljp2u0QiifEvCep6r3n20cv/qhchpa9pULj
iiLbwbjzqAO0Zp2vma3v8cBQt9LNT1rzixq2Qxs/oZnhear1tqnjBpcwYkYLRYGCS1DB0UqG+WjB
Ns/9bTdihmvVVJj2DgJdi/iDFKhAGVD4lAZ5c3V02G9cxjekmbBKGfoEECrSutLwUDjtuBaoFk8G
uFJXeqyPvRUrMCYDCgN1tCJD4a2mJjvbzrmSBM0xxhaSdgxHwZydh4yvoxx9grJ74A0HylFWqLbk
vzg6r+VIkSCKfhERQEEBr41pLzfyL4Sk0eBd4fn6Pb0PGxtrRqa7qcq8ee/JFKjQ0r3hC7u01vRS
p0Al22FPGR+2pBT0iS4Dx9NghL0DbW9bQjkkwUy2247Hh6KJvzKnPZWeFa0MihgifdidHi42ZgSd
Bcj68t0N9RTk1a2Tys/oKQfIIm8dM0WEVZcRIhnxeicS8sWVyyzXxiZhJ4zKHWehOWIw6clh7zn8
MFbX3YO6tDh60/OYVufZ5cLLJycSUmFE3FomNuUJG9F3rc2s1ln3qacdxEiyPM2966rqe9KX+Hzj
U8+EKRH7yWDNQZntZZxdYh5KtKnnRg37pokDBibcnAPzsq7UfxZEiKEwND/tOxNiDqFIokCd9tfd
OAjXSt4PPCZdfsf88bDOqAW9sH0O6rtGBxqIA+mvObmntPA+q+FLX8tz2vqmOx9EsdyPyAloAExM
7PprGHrU8wSD7dLeybj+OxKG0jW8AU37IZX5ygrop25W7+a0vSVte+QeIuv6MQ2eOPx/kbT7PvVV
a76Zd4g1o986gFVHtLZswd7Qz3DMzWDamkA65osSxMz50Z3tOMz5NSu0JwKS93VrfNMVP5bpy6LE
KfPGe+XZhLbdR0ADpyHlLxICesUI2equvYl7E1Psjp1Gp9oq/6Zsxdq6+lpIhizbnYkZo7e8J9ob
0uv2a6q2h26Eqb74PTjBzMnO8h+Yp5Mt82E3Z97H/0FK8y53uqhorGnn3AAiG87WhfRubYe1TM5p
1u83YgjKbvfWmF1aJ/nqHPsLnZK3nZy8WPb90B2IV0S9dCPVMzs0u+tWJArwxvxKeHavbeZXP9L3
u8Onm3KQLJvxWm/vTW1+QiX4FYtxoeq/3T5+OagnW4EIyZHhKkUm9mYsdFMrtPLiJe3l8zAfPGU8
ibEnPci2UOg0rnPXCBS22ft283HwjaIvCO89sj06qDrrSG73bGmYUvTaeOS63Je9FSWWczHj9gc2
u4X6530bnXf561nVY8pohQm5OOR5lGnb52DqV2nO4UYJyL2Zh7ZaP2N3/ZvG6UW3tV9ZCDgtRR5g
1H40KYKmNcFV938Wf7X2TVpiOXZeslrCt+wb1mznx7StDmU9HZIyjZoemggiK7OJQF+wpyatvNZG
8u4l1peltY+bmgC9TDdihUaAjkRAlXzEOsfg4tXn0mjJmNSnrpPnLOmvjpve96kdjLp8U+ljlXxO
tbOj0b1gxvvjOSTDercloH2w9fa9XZ098PaPuRgvmYrrgHrv3RrGvXMrR4R512TuASZLvku2fo/r
7Fx4t6pPjWdVFI+ueEm6+aWf3VAahBrFYJPjyT75mCc8cfqbUaG4OJWJmkDOyBgC7jAfAM/VMp0P
g0GMac6H3GB3kz4RhNxeGwWEwVQiTGYraBw3qMfxaRnXa0MYYMqyEw4oX5+Sk7VikhboyOi/HmyC
Yj/k2nNiutckVkG+JdwqbkZ14j6ZZFu16ssa46NpLfe26KPZFdGW9Kfb41nLgTixSTlO1F6b7h1z
5jrQD17XhKqUL1Vb+yqJ76Z6+XD0ZD+32k+MDYO7x3qw5nY/2oy6+augonAJdnjGel27JkAT3hPx
DXrNfkz79dpuxbXjpFXL+4p0yItp2tsJnf3dWGoacPEwizbSEyNashmcYfEwWmz0W7Bhe+az4cAg
QFaXbh7kPVPbXDsmkCUbY35ELja3YDN+cK1GnoG52/Qzc71rGCayMIO8eVyKj7LiLnOaR3cCh55m
kbeJwP1kfB+W3nqnhBmSIn8dW379mHU/QgRl0RNTlXtd2Pdq4U+X+aU0B99J1B2jBfJBVdiabInU
T+RNw62l2bDvtpnZu17AxQXpdwur22k4eutJcQDGJttv9WtfzAh2qIkqvgAz34llON3+bpKkm5c6
aLdbstOMirGKiFeepka/VtuIBiWOOXFPVznX2w+n+PyO9rAHLUqMlNRXX51u/35t0b0g+VUAqDJU
+cY+KzG93t4FBuu+hq/Xq7hRQRGVek/b4R0c6y+452dmBZE7TUHcxH5jLqhfVpDie53Feogt5y5O
JSPs7JGsdKSbSBGwJWT7RLo+1CRrD16zPjkRgLrKznktNe2Bj2TUUZkkEuty2+5nW508UwWujSA/
WYG7ZH85ng4edjUPaaUPZJpfbl+lL/vPlXEHHymztfZlNx76SQWTIE+YbTvpVlEZN36ZdGLneu23
Axmos0qCRPJaUu6p7ovhpzlH63YkjvHk3kTzNg0p80Izme7nlNmFjgFLegH6dGDy6epvax2tLrKG
7M4sTgbRpdubLIip1NSbt++5OUQhbu+xNyfh1EuOSNqpHss+5scwy7zHvtz2xMDD2uQdZKsHm0Qx
WILUWqqongSk8N1q9WFjNY9dOxw0PP4LUaYSqgdyKRdSfBziv85CaEyk57qbKXZ3Da+hyITvPgz8
+fjmbljHIAXqui5zNA6OH3PDj7cumPQW/q/X1FnO3qgf0nS9oBPguCujuW+PY7rRpy/42peQ3vDq
sJOMrQuvetKHmtbik7PuR1Neb8hcw7KiusyOhlShNZOBEMtZE6a/bFNQQulKB3uvyGcSidhzM1z0
WDCrjtrOjNLBo9rsr43HzaaZfrmy/pMHP82q0OCTU2kU8UI72tmrtW2+sbwPnhkZw0ft8FyAuiDm
FTthtWTn0caeSW5Od7QH26LUNvjYl94ZQsHl9nl2xirU+Qm9EYxng8zaZHtQBuGmbPhSJEmTaEWo
FTlDAJNNl9N69Rb3WJkqmvqUS4UZeXMo4vmK3ha5rfPkrvIqOTAHPfdN5ex1e44Y791D9PBsL0CN
Pfaa93gbcKFHxoHT4r/FiNtl1SMB2yMTmmPdrCccVPu6x/9ViiOCURQDrMKvcJRKBbQSQT+aiMWS
z5FNFmoJiTyGJp+t23lm0OLOGZG12IiMXEWx+s5bhu5GfyocB1BC7aPWRGY5gOKoGFa6Ecitbjfr
5VvbGNd1+5RTdarT9JC6hX/7UqmzHhbuYHxynJMsdC70fTuzP0Em2Kzap1K8lqm+v52FnZWdlTGc
1gG3ox37mZVdUVIeRbu9Q5ajFe7PcQGiYvBqYuPOC4masE/cO7PXngbN3FtiLyBwhE2fXwaXQhEC
63RMS4/uAhsKcvpB1upcKuuzrb2nuJWvNULODqzUr/JAItuZcbFH+dealT+23XNjkatEf52Cbb1V
tDFJ7j73jms9ff7/3xyDqNqqgQNjFOMXyzNPl+k3mxj9iRuhm4sskpXWB3HivuGZbXbuLF4TDb5G
wWDExaxXGcxwTEHcGr/mvAMg81TP2yvZPl6FhZ6v954QaP7BpWKh+iVrcubJzMx3xubAdKaV8tfM
6HYbP6na2x4jgGZL/IZRqdFlPRgn7y23NbXD1nUWhdRAF6HadcNohsXK11mm6V6R2J+t21BIV/WB
cMpe98TnVugqwvS94S/8YwDAtLTbN99iGsl1rH1Rmr/GQHu+ZmLbjZYJAI1H0+96jjY9eUpSTiZi
/e1a/W7odH4Lyy5YmoVrxRGozcOX0tjIaryChd6Yq5UmF2lcBW4yJXA+JrSSGruMnIw7tkr8n+zi
LGk3X2yXquzCxOAgi5u1vLer4Xx7Tx0z5S4T5W9q8v7bs/NkyPK3yTWewQ3NCB/IP2blkUr5TTbF
C1U26VFNC7yS8X4qeEMaTQ67NuWPc15kfHPvZZy0e2rAfGfx8iZJwrqvLnt3ui32O40fdR7EqwVb
Y3Ho32bx6a3Tve7w01jF7+gt953wbNANNZaytSbIlANSGb7wsWQ7DX0FYQjXnWXeMFQYiUHV6WLg
02hkd1VxB3OnPS+FmURa81XH/VNrD0C48uRnkJuKlF491fk9YWP2fI/6xtwfc4k2HHS9+IGyOfgy
Z1mPLurDIh1e+ZmfRa1utl/GYS+dAiKWxpWTsySJDqFd6PUcfjlUwt2MB2fTx1eYTegUjZVEjPdQ
gcY2C7U5jeS6xjt7flcT7zq7BxrWUayJ/xivCBlMdfuQxM+/ObFEACVU+U5XP07ay1rAY++H4lVp
dn3SumvDE7RvxIqyMNWkWOPF9BNDvmtJhxe78jq8FqwbS79WkbW7LOY3aCvmxbHTnrWx2y+D+naz
DX4l776nuv2cJCLM94YCMzcX1XWQ/NgwGIxbhfHcyAcrkd1ZjzVcD8I4Kyl9xNA6WGNy8GLN/q1b
G8CSedQqapzes4444XkW7A1uJtk43QUoix3yb5fdbM+J/VLFE7/ygvzWJXmINEz+DotDH7kG/+uW
xjj8by+pXmtPWcpEXJWU9gMv2UCdBNwySjMS9Q6oVqQTh1WuMQHw6db/KiPxpY7zWIv6znkabP65
JMkfbiN/fE5qk9p9xQtAE7hJYAaiMj1k+e5dYjQ5Gff1YhBBXGbY+zgJgrXVNrBPJG4X156gmlJI
dehqlZYc/39r+3iuwAI5R5nS13Rd+6u19W9rTvdtE4OOaHkZoKF9ZGI0jkJpsL/0Ij73nYrkhotV
LkiVULtOpsp/9OLoVNQ5GPf4fHMqVWbbRzxMv8JSHPqu9V5AFLyrTLR8TubFnEJNpazj7YlpDf2E
7eA0lWq7j6vcOZnj8tTgWqlqo9tvK3dpAm7YX5im7RbdMH3yNFRNj+wh/rRtRFflFmfBc5xYGa0S
CA2OSetzHDgRcC5+5qo9FF17p838jBYFli9Gkv1ZfZVee2lTQdnQKbYc/ovzlvmaZUxB3+R/bI+2
vR0YpWbedE9Gsj50PwSuC3/sjHNVUkpkfDEW2v1uM+OG+naVeMqZgtUCRsY99NnOvLu6wUEEaVZF
lnH7eDTpstMGJMet5mAZnBIFEgpD5aJllgNz3an8SRQnlFFMhN2XM/jYkwYSgJSiCoa0+h319je2
Zl6JcST7vzGC5Slm/B2R0oUEgDmbdDixnEEtfnlTBWX8B5mDiwxXhr+MxX723Hu9qOw7py/F3h7E
Y7PljODd4am5jU1W5Jh57XzsPVbgNLzKjnf7pGLuyEfvLp6oHUS9/KauYwUamMfRA/5UCPCnK5NS
fAYTlz+xTI9R5P+Hh3SzC3sMfo2Ol6kz5OgTat1b0/RnKl1OPB4fa9PvlrK4Dsl87zTuk11I7gyM
VzevIO55sTzyfkCnzxxJtZu80ttTd9S893Cnjd26JO2dWR9Xb03342AS3Ommtwxt/6h6VDp8Bk4q
Ir2yB38unF8vNqnVCO9I4uc0MMv3bey1tcilMCG8g7JHDxN3Vge1JcFOk3zRBL1Kwj2/c1cV6Uyl
SBhbH940P/dr+j4LN456CDZUUqw+atJnL9HbYEqn7FQ5OgWOrUEOWfuvIm4X8ELPhsWXd2agpZtc
rm63/Qy4BUAp1L99qzLOerFfLT4oEnvCCcfX21Yx/1kmLY9ah5KlQf5ycMEDTnSB1EgG5TCVZg7p
28fEWtZ7G0YybRsfZFPw9g+DzvoPzASjVjzLFWI4bCpSMyaAFejY4bT0+6Qw7xemmIcqr5427dtu
CoFNd/FuMNrlZNt6juRVNSFxoI7B2ZQEMFYCwr/5YR6fMbari5s2b9ZQWHu1Ge/s/8GdHsvZ1zeM
9N00vpc31Je8hbcT1X/HxFD3GP6Mw6g5j0Ob6BdeIv2SZc6blYg/EPmWoPAqvLCVtuw8geM+W1OW
FiWIennau9hZjjAfGsARPVLqTCXcksCIoOEvj2A1vLBnMBfcvFlDa5h3I8TnR2Oq2kBzkQFqSk0z
NVBEvBLqc8K8XFWjD7mAj8Za/C3TkYyqKK7NWL7r2yQe6urZ2ZYCxUlTQZ15cPPolhqWLJzAzNhO
NhKGAUwxWys1fNr7XZIWweIOAZNKSJtznNEjjPQ8/UDQEFAxuuWuGur80crS87Cw5yIBcUSpPLLI
aJyfPQ26L/XYV1WsVytjSMA2UYY+XdX7dGavS8PlmQ5qOhj68JSutMnE19CSl5o2NqODb+I04rOz
7GQyP+Z1g3thc73d4Ng/rqDv2LaMnkEe1ITaFDeOwYW0EAvGnlGAcSJ1fyN0LiSKpXVLsSUPpm3d
y856XwosCrmXpr6hxPOMk8ufKZbUpk/oVzDbQfa0a5ydoTvcCGrNiWOgz7dLW5qfiSniqByNaN7a
7TixumtoacXm8mWY0MbWdjhWZHFoyddhL0DTbYZxEdiqTAvzXJyRkVvgECSx5xJapeUsF+Yhqhav
yotSFEinzA5TQfBj6bkwTFs7a68pco+fvJB5zoInoktwY6k5dgs3qG/SKzTxCn4kaW5PQpiYywd1
0Dp3n1qZPaztRCHXpkloLBpbiAcMJ7NxTKcXt8HAVWj6m+hvdnmKaz8utneyIDISo7WP+zmjd12G
cEZN1ezyyzCZDKWxXe0t5yu2NxMCcotGkA7vQs1mmCLNTTFbZrbV7XayBNujOj4QfcxK025U8H4Q
ngpFxziPDGkwFyGhFE1YWdueruc2y6Yo3dBRZ8XVmWnFiQITcxLmrgkJ3B963QgwKwaTDlwvXcwx
yAb8J+SynBpUrqpvzBpTTyNdW95ZDeUEJKXjHXDzq8YsvSEOyfy6+8BuL84V342xAJ9eDQ9c5NKY
bYXyrnl/mYZmuzmEdoWF2UrAXg6AxxRSFH7V5il49XbHh0kdepl+2byy0iqKQwOJeOfa1deUD+6+
U8uVqyc9tNVxFB4Vq5xSGilNHAXuuEVPUtznPdT3zDySfWvOmos86eBg5TdOwaQYw0E6y3tr5yjD
Cc/Olg/MCRKGUS3VQIuMquestVCY2WPvd8ObE5YAbmDsfCdTuUVuc5tzJdpRmLPlj5JqCTKJ2VKj
9fpwLs3+kclLc1yqfwZgBKbTxe3N0H2zNv+0MB8iZog06UPzvXpXHP83doMhwq7LH4x8Gi/JkYw7
QIh4vfQZpeuSZB6ejCwcWh3qlma/DW7LdmTzNKtRj4B6d34y5sVFKtefwqot6quitwudHI//KsKG
uidIC2oFjJtHz0qfVGcBYdRv4d1qeMQK9M0Cp3WnrZ2Bki32TVIsgbOJ+RS79B2LJIMG7GSHwwwa
QGN6TKdrDJIeFioblHq2/iHeCM6mqTYwCA4BtwmjW7s+aV29hJ5ZykgrDkQpOWGwYofrurA1otOZ
UWKgrq3k5BAA3PG7DBG/eEXHMvgmS1Nk2TrnUU6hw82H+banCuoznB0dTGibkKJIrGu85U+JI+49
Z838sR9UiDP1aHcwzFNE55ksGRkH7ZK1jUOikmfBXVSI6aAN4hITF86Lk74A3t5Mwj568pMXG5kK
uaREXl65RmVouvtF71wECXYKO/nbOhgeEfDZee30+c1MKiNkxbvcdXWBexQnIWf5ukXSrD6msdIO
68ahzr6owONMxFzHcTmBa4DoCkl9sa5eN53HhOJjcRVezlQPpV5ceADtIz3zHWb6/NBrExu1SoCj
EKcZsZoOq3qy7RJLNqxUrjP5lZt0wSAJ0IF7DwA+MipPh/tYVvMBYHhKz5sxilDLuc9H3zA65SuH
GSIDhYuRRrlX9ReLxHVgtGj9CuB20OdhIio9mJ36zkPDCGs0VivXX8weImI20GLobJPedal6AdTH
6iDEgm6Zl4ARC6+fm2pBO/LVCoyMO0sV1xSeVATiOFRuJU/L1mMfVUw00JP6qMxZ/Vbat0idbt9g
EHqoNEBKNpOcvWkgz669vQVELcN+cVdAhB1jJcuESZ+noZIJEfYhOUks0XS/y03nisHAmUDlAe+0
041qosw92CUS1gh0QbzAqZvgnjrzEVz3IdaGYw5Ci4BfpXbu4CFVQNmC4dV+2MbyUNrJM2okhiLc
3sDCTFDaGN3TGaeQutHnKOGus10/eomCdO3o+cU020PMGgrGkoJ1Ybk/3KrjJifwEg8p6avUG6O5
cZmnDlJDhgWfp8XrDhXjO0ZLrmvCrq5m/sV4yl1ee/RfVOw0XR77o4ulCQqzwYA8rKxkQV7NrPlq
e80LkdLLbCTTnd2BtLQa8cduiTwVSZTc+t4mZm6hg8bz1/aamdvyNHnasykdAD8r41QrWmyg2wlB
PL0sDnYOyFT2zxTNIrI/HQUw3dzu3JSUfq0Xb2WJt6g024tlNBmdKuajepNB246/kKbZDZQvXxNW
o8kyuiix6ewqjURYgQVIcCh6zL8C3cuysF6f1AR6QfT2TyqMh3zz9lTmdvlO4myJ7NHEJMMe7Vsv
87F0MI2dFrCr4wyFr7SFGiB5EliodpXVDTspeeZwbQXdkjLCh4m3UKyDQcPzyYX3x8Qjje0Eq9lk
9X5sVPWpzFrQ9DN/pm7q+zbRPN9LCjxUVO1VQ4yyp9HGMIq8QIb3wVHnIlmOlW5798lImVVMrGac
LGBKbv5jjb0TeKt5n1XF80gKIVw1fdlZpYMfC2WNvMCEkuza59pihwTRKp3oeSC0wvVHbAMsMHfv
lry7n3KNajuxj13p/G3yrjuomqlOOhVqv4nsp8MdO7VUNQ6vJscnClNjYiMSwHsqy1P71kM00fge
qZPGR2twMGQRlbyUcfzdl947uWSEPWd6zDO3O+nl8JvAmA291OqDYViPqCd349Y/JayFCrrp2Dtj
HW7G+qaPZagMWNpYbsZAyvks7RW+d0Wl6JYPlubEAZtN0EuRfiuZhu7QOpGhY9XC2HGUJY9Yhc/a
tPhxU+Nlm9M9ukMcaCUoqUk2v72XTsfBTeXJWFc085CIexdOZFF2ayIe2b9JuAQ5mhJQHOLG4hDo
KZ62zTtg58tDqep/s+mdGrfDGJ6/TwMjg5uzhdOrjnXWupQSM8CaqAMeQGC/yRyp+rXNFNPLcT5C
9DtuHrMxNrlfNT10bcb0FlYpaua5Yh5Qxvup0wxfapUbrpZ7XDed6YTnYBVfLizv46hntEHvXxYI
OC5bjFbtqe0G8IwEe4XrRuWy1hFOCzIYChAuzSoR/3wKrDZ5hbFwLgfTvsBB+2XHVBKUawyFs0le
xJBh1nZzUvWu/GN2vzgv6xOH56GfuwNxGvaDsl1rTeM6RBX1U8vKw8rBMkRTGMAAT3eGqK2wZNDV
FskYqsJ7sS35wPo5THmKC7nw1LGuhonXupr2atBfBvcb3rp+SiCph+w4i6Xzb8yhe8raZh59YyMM
UHbyclwPwtjONtMxIZkqKYkPy6Xic5raQnpJ3Nv//ZjC998ZqnT9uUtzJFSHQCwE7tYLLJfriEnb
FKnko9LSDzId+zJt4TpZhry91jICIB7l5hf64BoqRxckeZVxXnPvvZ3NljtoVXxX9UGy2BcxBjlT
zgoKtD7g3/4o6E/3MhuzIPaWYudmo19z4wHawHSVCfsfA9MHaTOswuun7QrYg6I4IoKE3dD69pJd
tQLWAHD7FmUJO7/Tp6TQB0QelIubhrFQ+3GPZy5Y/wbXCfgNjPmeRn6yDPXRtX1rrAF2O2Enzb9e
wkeqH23mPe0j+m/GGgNdRKKj8dA+4pKtgFYGshJqwrPEA0i7SvYz/xGJ+wpK+97u41/JhWg2H4uG
M0hP2j+ahFjUbQxDDRzqjdB8T1GEUnmgACRNxHaTJ06k6Viazd7OpqPgi8TljNyxhUpfuQ3ovTbn
zgGAltOG4AKln9XHJojHnvxnV9xGdtoZaIAX1hbPv7Z6JPTLMYuMSWNKS/BqzU+r3t3pXrxE+KdI
37jM1lPv/++2Ts5PpeQSlAwkWOjj18nwY7tEucUgdhtlwRCbV4tlBDvdq9inYXANmlyJwmtHei3M
fAnDy4rgUCprh56Y3I8T8y35pIa61hW7vCarJtdI69anqc64sLUWDvkGiL7nbcn6ReASxN7BiGFf
5wtu0ybTfDDH/BBqeKMnggiPmJ9XmOKSgihFS9ffJsizbKNgq+EXeUZkt3w6r+vIDZ50UMoK9VQO
OtaJjt+2yAXeXfxjWZzjfSURxMopTAmGF2xaC91Wi7+Zuotwps+N2l6PCpfSwsh+4AtbQWw6ZAbk
hb4DqdPAAzbXbxxXB7xg/yg0O8pCedenLiOrIVwm3nY9ZQZch12v1cSxBbPt7SISTFTebNHjtTFk
73K/LEsajC5EDTsDzB4nOPlmsXHA4zrko3UeOjomkXUyLGNOMmdlmXIJ8EUQjUIu7gnhl62vcyjg
XQI3gNqEyHG45TEoNP8UHrjSHgOVk3fvLCtYfTl1J0ZowTaktp/VXOEx9dXUUTaL8Vi4TCrKqTH8
0cJBlPRTsTPyOJBbfDSq5UUftJ+coQvbjXpe47E8JAULnmqb37KjFRzW+hF1aAj0luyNg+c5+ask
+ktLnjxMk+yjhzkUrhuPLs3ifmnnlIbffehLwwmdplt3Xq692vgtK7uYGJr2ILDt9b6R4rUdV0qx
x7VCFmXrLG/03Ejy/kk4DuLfsHnvY+4Fqz5zNLrohEMNO08YUAlm3H36Jkw6UYJYs8uR2Y4kRhU3
Y1xgLc7rv9aKIRGvzrPVJ2czDuZeAHMsqhbThIcLvUA8kWi9qA8aQEPeldR6nKzVCJxi/ZJT8YLB
iERNEbaqu9auMwb2sL2bBU67JcHvLl2W3lAbxZtxhFi/Ewh8lXSuRbn8tY2rVr7JyvvUUux21rjD
V/d3LZl5IhK94WNKcaTjn2NfSuuT5HQm5Eb6poVmYGPLgPc9b120VsINvMkjuDnMzKD+tVhMQ72N
P9aZoUOKL3vMn0zVMA8i7BPObndm/cxjspWezxT5zsUAUhlE9IVo9jFbayAKp1QP7oWWcNiZnfFW
zM17O+nvs+52eKG+7dZ+vO1nayU1xnr7ly2d7aaG14SdcyHz9XPc4TozW54Ot+18d0MY5jHmttUL
gQNd/XWlcfS64jHGlpq22cJMg59Bz1OSVeVpWmJsXXkfAZ3GpoBcn1ACuCh3Q4dvQwEdWEZG6pg/
WMahj1x69IRVU78xbXpO9fVs5zYtgCYOtKlUlGn6pBPU2RFIwMAiH9xbMgm5587RzOto1cfYSn6E
i08n+StHkgljWjxXPdjbldlXlYlvZ+2wQxIgnHWQlL213pEifANPmPu9jcazeubRMqEW9YZguc2D
vBlsCoBJUNhNevvO/MOqmqCfyBhJmflSZG9K696drZa7Ixfid2WOlr+y1AsehQ38aPowZ8hbnmDQ
oW0upFmv8iuVvdazfe7maWMA4ZCU6C/rStGQliej9sydva2H0taPMb9mmjk0BIKmhEbYaIcPJYGu
N+0X+UtQvmy207djv44PdS+OZkcCd6R+7HvgLCzyCPRzPOAZZf6Kk2WKP4eEaWHXnxs4PwoVyXQz
LOjaT+Fm1PY5Liop22/jw6YoblXyRLbvPUmo+Aqdbn7uQOg46/Ogy6trk4FUt3i2WRoWLq9L6iXH
rGyeqq04z3Qlnv5s4TJk9nWdHUVXHe+l0f5oVv9kYeZYEMjT+RFl9q2BhUjkYtnT+Bhrd2/Z7kW5
5ous5/t0yL8RiDrDwZLj/OmM4a42pn2HtJ4U/dOWQ7fs+8nbzSPqmJFSgU7/QK4dE2fBWRDXHPzK
/LNix9aM6h5HyQ1tKd8Zm97hwXx0svnSe9odiIzd3BMsdEGK0Z8ar7KTX9M44qxNmLN63EpGxWQi
vpr2lWdG7P7/j+SVU6ZbtA4sdRCvmFiBttWc9DnxNZ81RiG80sNWZr+bZn2qTF6m7B/7fe4mA0BO
Rhgd1Pj2oRX5fiRw1lRcmIyn7zp7wDYOCFtRNfYzc8x++WrJuof//8rznAcb3f7YZ7e9WeSGS+2l
YjtFM/3TLPZSgZeran0/6Nc1ppjbxgz7f0N0IWvLP9UWmZvzldGW8E4nqOaZ9R9757EcOXat61c5
oTkU8Gagwc0EkJ5Jk2SRnCBIVhW893j6+6Fa6iazeJg6OrMbd9DSoKO5E8A2a//rN8u5Q5DkBXbD
JpNRMvF2UbblIMcLOUpfg6pw5TJIuUJCehwaa40jgEp9CFDlc5uhZODPKs8QaqEts2+giUWvyZVs
xJULA9sGPMSDV6vKP2llgQOI0Sy3pyjImERQRZ692R0b+OfF1HzwVbPB3C7YYXp5ZQ4PBk6VSD3p
p2PMvCFT9dYyOCHytELyMkOQ1pDfdslKUtw0MJ+1yHeMCpV+Fkw/lEaFJ03qSx2m38ZA/16rEr2G
iR61AahMyjLTMeGkLCr8QWjc4rtOOi/plIUwvNIZIR0PVmUPVMBthHuH6lunJMROYJjbVMXRsqTT
KBevIQE4S1qgC7Eh70KNjqmpPjX0gXCStRGHIxFBuMMmpB0Q5V4r/l3dBkuvCqtlk1UclK3gobvJ
jooXP45RWQBwdk6CVNEp2lhe6nJ5m8rlvvElZiRFFkz1CLIkBpeCwYWBYrdYmDrGLFq2kFPwolI7
yGGIvmNCws3zHdshGOy61spl0kaYP/eQHB76Mv5eQMpN1eiutaY32nJuLxagNvrALbb5XnCaZEXq
WpnIjXmCeg57y8kVBEzyWpAeDWBcU5pWRVptzEbfqFa3laYAyqaIhUkMiB2X8kqo8m9WWh0IJAOu
1JsFbDHuhEYJpUimco2aY2S2UIHR1C2MgZWkiAZkxHjV6ZWO2o1+fWbSeQ+/eYFxz13pRuHPJqoB
EccIsI9aTl5jzz0iTVe3RjCdukB5aPxpLU33PZzoOdPINNPbtKKmNFP5R9MND+hZ0E8JiKjywbjp
hWNgTget9HFMigji5K/4uPCk087UhufWwB5OrwGMYYkexapxytyIF6qIIevELQ7GLD7hRQ1TL5ll
uCp1WRYmOzi0EvgJwZTfLTq2m8EqmDu0yMO6WRZ6H9jNSPOiTdQDRiEJvqsYPvaqemVJbDua2rlS
3pxCVSlYbthEyNpLYGoO9nczL41I6FbHQ4ob7ZXaGQZyMI/S0li2ExGEqsJv1kjo0ACBlplRf2/r
mMZrQCxXPTyY1bznQNdcNEFC1l2+UeNmXqmoXHQh3gvBgFdSuU+bwFUs4ECpKjjiIoM5mEXfTTU7
hWVkN3SHq9Kyllw6eJV1QN04PdT1kxVFuyxvT6BQ3wqlgCOW589qGlHyjZEjxNo1mrLHzD8qIm4J
2iaS67faGF6yzNhTRO1rRQVVhp2dlvFe6byruJzFzLp3rw2qgW9zQrnO+W4Z+tKj4FzE5nQEmN4a
AA+LvEvuKIdJSvRg3HM7X+CE6bFCH5PWw1pfA1QphOs+D54MzZNspRROOJSgcPJSfNI0L3day1X0
AGKI1W9xuF41Vb8aOJzgWNyUPmdXM4y84ClHZlkP92qj7hMIKK4h1w+BDklAo5/EW84BdriOYleG
6b0ZbvSp+z7/vIGE1rEdfkiFwgZYtFfhXLi1LaUHvKJKCeZghBq9c/kMCynfoYI/yFWDvEXESoqd
sYTdPgkbM93kBs1jyAOeq0t4qZXIG/xZpSQk3VUqwh1TsbHaYmJsbCJanp2uZDs/MUrHG0zwFH24
97Go53UiBwCyNV2RPKOVFt9nA5b55K3C69Bnd8H4qlOIqRWUZSCarO+qhQ8yHGUBK6cckbtu3voo
+myw9Nu6y187A/hUr0ELOu5VND7tcr6lWaqG274OZeApJq3ABoT18A2vXoQqvq6A+yO9vYFNq3nR
4MKushzk+gDYm6HuuN0HvUHeHW9YKXE3JU+KvEih1ogXNodlABOLtMLXUh1Sp++91wHp/AL0SLAD
GRm41IiTY9BDNEs6BQDQFsuG315QPYpFv4t4uVZnSqAs3t6KEZhOMek5uSkSDKmyAjIhc9E7zngY
R0UR3cJgOsYybLYaIdSiFXvdnnqNxFXVuFEirsSKPmCctYcEKC6lzNt1MvWhOA4jIaZUay0wCeIB
iDBG8lPLWnBcRV+qsfao5zwQl3BzWRqKG0iqvEozDLb4VwNsHQqd5megGMf5n0li958sWg1+LmYr
c+R2yDUimzkjlbxPDIwxmtK85Vw5cCfhhmrSmqthI8oDsU0SxaFqFq3dpYErNaqrN72Eq8xc2MjI
LZR6q1jTKpJp9MujC1sLNrHMHl8W+qaKxiu6P9u+Fh9VbmmB1u1hzIpt/H0s6Da3RZDaTYqJgsjN
m7uSHdNLH1JpWPQyX0EblMDROQzivnhLPQQrsv9qeup3P5W3XKnedCDzpIhOaRfh2RBAkPG1x2LY
5QI99Vya9m1s7KOgc2Vse+Zh4Wm/5g1XN4y/EJnBjqp7p0/5Pj2dD600l7W0wtM3pb+ZxTYGLW9+
BlJVJK95uIWHlyzVilJNTsRH0tV2c9VcyT+FKbg3wvLN8umoYS7uwRedf2MlyD/CIhZold0UANjr
Jro3VPqsIEzrUOto32FoI4vwr+Q5LlQJG4Lbxjt0CS2mid60VH3QEPE+AoH1ixGL8/pNLttVlMl2
kpsgMBKqwTJAeFqS/2HJ8n4alOsSxl0t5a8s4WWQ4Fjfiwfap0ff8LdCXdzJ6VxlVfDl22E6DCBK
Oe4SRXfjpVzDAqZDjx6E47WzFblCemVi04nzZ5/3+5ZUnx7KfUbTYUFGkTtJ2WwFNT4jsHilE+k0
rfRAdeQKk3pnAQhUDfBBwdGaSqin2sf5/yu5umJ1r+sc3HDyYGq3vk08CvNvGlFWKvVjj1eMCONl
MUnCnU+3Fcq3scpr3Nd8pIBLUQ2ZRmZq07W6zYx0gI1f2SmQsORfzc9QVQdN5L6bV4+1AS9oTNpj
Y3QPqslWhAUf1Wb4RuX5K/gQrRzW/qqFaQplRwsIq91yQ3ktU/1Wzjn8KO1E7r8+RhLdovGDo5ia
24j6I+e4J1xXWxtmBH1OZCetLMXOMRMV5/dstYO+SFrU2H2d7r1AvlVGaR+a8gnGzr2CZFWQqqu2
rI7JMHCR8KKb+Yk6vXPTPthh0fHWytPK0+6jrNjT/nmtI/0O1v8mTwXsQG7Udtx0pvBUj2+lWB0b
QX2sTbrtWqlek4yOdR5sTYD+RT2a0JgsONit96TioUEpgcbc02N+X3yrs2WCfXTPES5GI+F0iQ4f
D3b+YgSrGfERX9RKY5c6dyK/5TAxc/0QioXbKvpK8V4MA1VBPu41eoLmPKcDIfs2VOnaagJnMvRr
SUINHtUbbbIwvmoPPdcJjzJKF+sj/ZZN0SQw9+j7GMMVfXUJHVxcg2QGUnXq6Sk1gPcN5k6+HnJ6
hpyw81U9VEiWUHWK7QldZUDdlJbCXhrgpeQdmDkkhWPKP3UpG9T4ZNKadFhj7pm2F8rXRSNtkyn6
1tXlShc0dJKheB2S5rOgs8W9PT1oJgWABR+eYzsqqRiKR3Y0UoNup7qnzx099bB3VD51V6ogPBr6
shsTeiRkoZPsOfmgHbHfi9hahxJeMWnj4tBDE9EfopKMJgr2JGSO9HLC/q9Y2F1ZxHnQ7nQJBULT
Ev9EdfUq4gS/LKsqtcfXEFLJ0g+7NxGWUYIA3UqAsLwctyMsr3MrEO1QLr+lwJatpoBuGnDZI/BZ
V8CWFKU35AuIJGL7MEiSBGwJIC3VoIyK0GOTLJ+yVCt3BUlmWYa2CtlCJlNXh0kgLEhCBz1WfkRc
0D32aQfwe1riKLZsYx+NCandgkrE12CKi76oKQtCuDoK8oIeVUSmZDfTnO/j5wWUlgmIBFunICfE
PPK3qQIlSWkTek96tYqPJjkf25AoVL5yA9GRzqehvHpxAFCvCBhVYYmKZ2TD36f7G8aqy6XrPrek
/+9l+IN4wWY8jcWPf/ztLW8zONS3P/wwz967EkoYiv/3ri13L2n+8l//J/1RhW8v2Qc7w/k//MO8
RZB08++SqsimSEX2wc5QkAzp76IJ317ER5DqTsE8JUN6Hfzjb4LEv0Jrh2uhCH4iUo7+aeAiSOrf
NTpUGp4UKgndeBH+TxxcPsYg6ESnWaqlGKakKFi44GuI7co743Y/y0TN92PhDor2SmgAL0ONADxr
Nanf3r2eTzJqPxq4/HMk1ZRkSZZxfMV45sNIRVxmHUIR4a4F3ABowGBtg/GZ/fUoMH8+GMX8GkfT
sFKAn2zMRo1nhtOK6gO4ZG13ag1I2hEHUphS7OqIQ+UbesXLKsxIe76andTU8TXxMSAjPXIEn0YW
XFHcBxSXkk/mK55lFnG43TcNDkAs3sl5vKr1xwaKYdv+9E2gQTFd64kT0API4M6Fy6zDys/Y+rpo
q/7ghNK9MQ6HsAZAlW4gNSwD2juh+BRbOyGPuK1gsY49BkYmif+zM16DAGgE2Zmh3I/Tqwn5KBu+
6xBy+4jxMUf1K3qivgwL4rn2HvU+ufUpUuLgIBjPvh/CdRp+ZglejS8NTe8Kb2AM62S7VlEw40eG
X89SKZqDFr7ALocngp+7dOuJp9GjRnnWRnr018K0acsW+4YREdEOJ182V6nf9Ea0iKpbDUFoB9pL
4a9oz6F4Mjpg0VxxBbZKbRyXUXet5t8DVP450F26l+iD5nK8C7GjypCfe5VhF1jQW9pd1+uOZpUp
P7S6NhqyTQhqtUDtsS9CsHCXJP6KeEKuAXBDyoBgqru2vG1os+XYAHEArCCf0H8O7jRQ8LgyX0vl
NtTu/LrZJ3XiqJqwKjqYuuopnxVPUrCukDZWXnHozRQDvr1ANATydBn2Vis8h361JaDa5paNwUuA
LIiTNJ3gUJmxzekF/ZWdt5ePU+PmXvQg+spBLPXbzFuHIlAtXBn4QrMMxc51KKEoppMYC0S6t139
omU/EllZVzjzhXid+SPOGPSRUuQeBDFyib034MtG9UlHTDgkSGzVK8IInvLmuku4rrezbtB6zXHG
6Chpkh5tOUrE4jSqittbtK0xq8s7aZOTz2X5dNMz8LAW1Yhl7mszvtHGHyD2HHnUOHFwHWMYhpPA
Qh0RcZP7aHbRinawU2JUKVTI6AdIyJK3Rru7KFVlG3QIvk39EYWl07avhfGiVE+FuIv1ejuBL1v0
ptROOnp4NtRxukmI64Q6dk2qpW2hycjwLTUVO6BjK00PfacfPJIWo2PSSftJEcnSRQY4JKKtWArJ
TVyvCgS7AIOhFRz64q5NrgTQ0RyahtguWr9YCglOpiif1XyLuMjtwfagmS9gqjeFvCAAch8IaEEM
b9lKguN5WwFByDiqeOMobpdZ674LXEztV3BM7GImScEoR0bgRqDg4KS4KiHFgIp333ovcbkVaNh7
gKswuyLzaVRQPkAUH+qE5ni66KFImHT0Mu+N+yXRVxRJUL1jUN8K1/f8BV/AVaf9qIbgMVJwzgsn
J6hMV2plu5ClIwHZ+8JS152PcYnZ32BnRfRPtwowy8v9B4nXr3MxtrRpFzNUPshOm7xWI/ZEyEoN
QXJCbEZ6uBQghI5OkSE24lKtn2uEZmr/mlvhSpbZrobeMfEj6ri1WqWyGIjRjT3dEWoY5l6J1RAw
mKztgsi/yrKbumBGp6MjUss0/YumrSAI2/VsYoQvBJr8Q5JuIuDnpg/tKGHHTYE+ujsxeTBgZEAy
2ZdFskVsgtgpXqd5v+2i7GAp0RW9nzUJRuvMg1Yc03JSpX6BSgNxr+LAj6dJZgCJ4mvqQTPheu/j
wiUP4XWjDpARk2Xg33BGkiYCQmQdJpMkKxjuBXJivyQAjcu4pj9KElAK7Td2a8QHN3VzUNNj0oMM
x8+d1tP4Za5UPRoqNGFslmRmFOLWTF4CS1xhmoS4d2RZdnZVkUpVK5D26b+Fe6X+7hNKmYvfA/AU
vvVyan4MvjugMJnkQ4YYj2A0oMxsodYVwuVqkVLTtszQcqLfKBv7MVBoylZLTcZPQZYWZYx+iBss
YWds6gBXMeFJenU19gMdxCcZ6pQ1az+2VfO9b+nngxi11s+Bgt7saEeM6awnwXqWthx6SKm6Vmh0
YVAIZHNSMDYjsRVhqoTYctw180b9JEdPbXprjHBx8faliB+VyI1m7y1J/BbDp5kCCnbVRClyWzTa
Bl1JmBB/itTMlOePfuyHwFExicmHu1nWNgDXwQ1cTOmhh1eFRcZCxP9IHR+b5gciBq+NHJNgvQ4i
UcLqVy2I8GBuhuoiULUDLqVF1+xwTljNchM/P/FYi05+EbiGNADOU6NTvvcQHHV4CE8hQ4sI4pWU
7QaKSi58H+RtPNwYza0yQWVDrzqIxw7tPUiULQyERpenoduEo4lnF8wo01x6zTZhkUbcDPCBQuhY
cMe4DRJaAeivWkLE+FWJsRwA2pJ2cHITRA4WmLpXke6IOZRCXdmIdYToly4DlD/4TIum9dAHy0/E
0BKFi/N+dCOLJP8iNQWJKXjZg0yOSUynSzniYI6C7zs2pEiT8G1AiFlx3ZQaeUew7F1jSdu8Clwh
8tdxjqt5QEIm33KcObNFtZFKUohDZJLkZsGGCktsH1YRqff9rhg8uOyWq8r36KBIhwWo8q1DL5j2
GCeuUY+2ThMdW26axDI0qGAJj5AaENUfOWJVItOuj3YqlHsNtBE4wFFhpVkkM7QJLH5jLyLn6bqD
p3iLFl1+lbsd1I6WzNgCK7cS2qYxPWa8Q8sv7IBX2o4/8TtkBtG68jbQbABxHhVFO2TauNJ1xVaV
h4A7GIjbBKlKQ4ilBCm0+NlICiYzYRzYf9mTL0P1muyEv4V0O+ac8uyy+WY2P2dmB9mR4B2yFLLJ
Y+qfRJBBoHTSg8vxEm7QWpG5SijgT9AnTKNjZ2SN9sI+4LZlopayBir/Py8Jn1TB0lxQ/5WH8kd5
qlPQy6YsgnbKZ+GmitoanaBTnqqrZtMf6HYsaLwtmytxXf5xccNB3v+RfzKWLH82liSh10IJpVB5
fyy5u2Qo1LQRu5O8Kh+GcIF5oeNtg+W0axkYr5vHeFPuo1u0UMdoHS1YmhcysaTPqnH93U+Yf+K7
+wXGLWkfJ/wE4G1z250ye9ilN926tg16WQuD9Fn7PxsU40vN+uWaqZ5dAdAWWkWYMShOHXbwJJkL
34GDtyz3qsvdfYsnzYVrxyfXKLD5v0bkvvb+MUsLcwBBk7pToP2c49ja4AGQZZmrzYVvOk+P36bP
u4HOpo8WRFIOz6D9NX1QcTu9q7uxW18YZjbT/2oc7SySNi1xgJTQAJ/oIoJ/L6EquaYtPHeb2Alc
1BSHeu8tzDX5jd6VcMHu89fE/OIptbOJOwiNKjYKo49b0DfjmO+KQ7tGqmLnV/HOei236TY+eOt2
usquuqtqFa2+XqafXFbff0/tbNpGZahV4cAMYvMsqyt1wiq6c78e49Ol8den1OaogXdLA3+7CNkQ
D2nQUAjDa0PafD3A5x9Rk8n1hYOEQ+zZOhAjWseaaLWsA/Rh4XKgmmTxW07rVi+jy7VqIe/Ko7do
lsLFJfH50n83+tmaILybG1ifzTtdt282lpu47HY7zzVWsk0Ieba8tPDlT5fhuyHPVgeWLojJ0q45
KZ25VwVhl2JOGuk/83Snm9dWnG2qQoC5qi41r3AFqLtB2+97NIRSHqz88arPKVP3ar9K5J0Y946R
RS+F9T0WGrcFNvDQfF34Rp/Ogr9+sny20My4CrteZEEbx8HmpvOs7TzOBGXbXYU2CVnrS1Nb+vRU
eDfi2eKSVCjmklHPSxtV4DKzI5v8Wzvf5Pb4zXT+l893NsupJ+uowL7j5D9kG3Qba1xgl4EtXWG3
g2/SfOZcGvJjRsc/j9h3Dzi/8ncLK8rryUqFuD0RsWz3V+kN/kYHZUnxbQdb4uwvnXGXxps3k3fj
DaNf082u52UmuWAU7rDTN7oNhdttVsLG+v71K/01JX7bHd893xmSJlsFVL0yak8k3p4MrrGcrCiS
18kdcfVOs2gcYWXuANW728hBTald2lcuzdnzfUUSkrIc+Kb9MsR8fWG4nERLbVXv85PqNsv/tI54
98xnmwlK8HyaWr4pHmb7yUYJaPtOuIL8vLC20wEvkEtfdf6Lv71lHeQWdFQ29fPiCXlJiUbBa07a
Ql9VG9Upr/JnFK1P6oksahsCPqYw2+zQ7vJLh+9ZaN4/Z/C7sc+On3islQLGAjlV8Jyx+7cBOBAZ
0uudPXxhAyNnAZBq44dM/xmZ0aM3248UgXRqMuy5aBvJZJOIIS4WIwwQayNF6AiKl2mWSE7WdReq
N4IuLYQgerAEgdZf9IbX0M5I8008sUMXwQ4SbbEkLpDWpgr5GR1OlJUbTye6cxg2+Pl+D8t0FmNu
M6Ag86ZErUjsI9TbPt6BANHSgWnfmsabSbkLxyC2mxxUD+Pnp1AddpMY30CRe/Nay5bQVzZSvfHV
W3LFSTF8DSRhlWHEMqXBtR+Xjin/UHAJCYq7KLnF5ADbACA12rEo/VBYdQu/SrACx8gmuyqKV5rB
iMXEXdX+GOsfsSItTS6JDYQ9nACgx/uu0anX0HMgcGWzlam/HgCAS2s84syCjJ6QPCLCenN4Fuae
d5/iUNhlOewIDQFkoKyQx1+YcfK8bL6acfM+824fCa1RwKFDbE/6c7bJ9r3DLHeNXX2AZrKMHc8u
HAhgrDNgsBUmryvhqd9YKxQp20v17OdXBx1+AUi6ruNY+/G3JHpkYspVNqfmEbbqMh8XyIqW0yZ0
wDibdb3q1tWakE0nvx7uoQ7Ka/946Ud8flf660f8Snh990JQLSHHUvgR3mHibORKvBQ3OIY52Sq4
UPBJn1Z878Y6OxW9oYhDTy+a0/CIc6ejb3XGIz/ndlplD7JL+PKPiyfxpwfHuzHPlrmXpFKX+0X7
6+CYPzZcVshzy7kgC4/BvXz79ckxf7TfJ9ifH9U6m2DIGqrOjHif0abZ1Kt4VTn15j+tMN4919kB
nOo11nYAwqfS6Z3oe74NUIw95xtvFx7l3aXbwudl7rvhzs5fTfTHXqG/znkP1Wxd3uIqbwtL4QdN
++EhtwMnWRp2sMEad3npmPj8lPjrlZ6dxZOqkdECE+IkH0ardjQjB2zPjmNZXiV66eCzdGGX+HyT
+GvAs7M3JuonUWS5OXFwbWA/2HF62xoNqjbiWLqbryfMWdzZvw6iv0Y7O3at3vPZ8a15xsS3WCQs
/WfLEQ6yK3NzEK4vPdyntSm9SCBhXaF3Kp59ShlDG6RwYcqdAWaA4RKGumwcGNt/lBXmhZf56fO9
H+/s82G93sRCaTZUMpDabGmRHAM3Xr7hnOjER/3q69epfFY4mTJcNVGTDfqTZwuwlQDoWsVIT2g0
YHHWyckQm7sax5elGWovhoo98KA7uAA7vijjnWyiXmgg+eRbC0aEHPQQPIgaW4qkXbh1q9ypwmxc
DDmyL2507agnNCo7GYvPu4nmhIXJRedBPCOtB3zaQratuknN43YeXl7DpeebLyvnG8z75ztb+JKv
ykqdDekpM17xF1qGRQM9QSOQc6ZJJTjWJCZhrshJB5w4g9By0WK/CWSUjahusvoQqYhDtFm5a9XX
mEmtZgP4uEM4kUP1zZpvTPWt5uc3iGOc2PMfhrR8xjP2njzmxdcf6/O58e5j/TYXU0PDOiplW4mu
/TX6HEe40jeFk28Sp0HXcOEI+gX9ffX2ziZjaglFW0Vmeko2/vpZh4IH9XSrfLN2xR3WGcLyTdkq
Dk3fNVQwu8Nz/RoWX/aDQvB4FzkZm9x/8grYOnWEraIJjPixCmiFtJOLeb421r0p7czhVitPmdng
80qAlqnZZn2oxX5dGdi79diudj8u/ILz7U5SNfIeZdALMtZo5p9td/gkyy2ph8bdoMnXqBhbvByJ
rMKzoU7GdQ8VUK6UO7xAHS/Gf8yz5Ed8aLaSTgNVSI5VQvE2Srj1Ym/466f9jyI+/9+MK5IUZt6f
oLZ9HuK5a4nEaz4wZeb/4A/Gi2r+3TAIBBI1XdJkhYyhf+UVqfoc0qkbsAFVqHXYO/7Jd1HEv0tc
s2DIQAxRdZKO/qS7EH/ErY8elQFNxbR01fzP2S6GqIm6RWYSbBv+qPlbeqcE8U5K2x5XL/pMNRp3
ob4mgHDZETD47pVc/7Fq/ytrCX4Ps6b+x9/Oatc/hiK0wdIk1eRpzwtoCX9NLOph0YWNi0oGklZu
D1q2R8+2LLmPRFO4nO1dFXaSUHq5MPp8kPy1lcyjG6rBBZJTBlhaUc/2rjip2rKWdAx+t367N9xy
JSzp46R2C9v3xJbqXgR6PhvSYrvUFHhLiPjPbgymF6CTEYLaJu3ETdM16t58OcMRvStxou3JA720
Pc3HyflTvhtSOsPOxs5Me8j7ta2uCuKvnXCrc1N2Wlt2q0Xi8JC32unCm7005tmWWNW1D62cMZNN
Lh3klxnMmmuUlrzxA64Uy8v9jEtDnl0ToGr3QRiFkFDGzpaUZl3E0cOFx/r06/Hl2GIV/ufXYfju
qqUGamG0clzbCNhCKr3E7l65tK+MVfhULcT1pW93BmL9MUMt1iDpJkT3yvLZDCWbRPegC9d2nl35
mgvNJqo24GdYky+HxUY9eRCVMIjNryxxOziyHbqXfsPH69Cvn8AqYeNRVX4I7LePpxtqtrASVQja
nqWvB4gFeX8YRxHSGN4+yE/D7DESmuWFNz1/rbNJa5g6mfDEpRG3cw7KJ0mBZ7KX1Xa0n9y5wo2X
RF5vRBuDB/fS9WTeVL8c7ayAn6bBUJQkx2/6gNptEW+NXWCTX7hYlPt6QzKEf3HMT6arYRKHoGmK
olq/dR3lJlREARAWFjhEfrwXKn9z4R1+MgTXG4VDgdBDtOfni7CwDG8wmtqeYPQcVW7qgWsh4wIh
mbbWjWj/G5faeUKefbcPY56tQiXDTy0vWlbIInyZgfMOjteSj7dQ34I1ArGajsbF7/fJuvww6vzv
363LTpcs3Wt5UoQ+j5Prg7zMLWNjXI42cLZz6Ub0sd76tSY+jDe/+XfjSb0F5aDkKSUFLs2EwLgZ
/A2ZqYhoN/5QHS98yUvPd7YNEEmHcdTI8zXuv55vbn+oyVJZzkDyxRf6yfL78IDzgnn3gEUnNd6o
MGDPEUGdrazJbZvHm9+ncLkXfWm8swIWA2DUaz4vFFKWucQVx/VsaKKGPdr5vzHeZ7MUWz3Zkog2
4uw/Wxl45IDrjnFrV6jnVFXAAYU8o3K4sAKVz+aJqjL7KOQMiwrn42uUCXgISh0L6jrB8kVJpEMz
9ZVtYOL9iDgEPDcKLFQJlIIb1H8JLpIR1B4fU1SixV4bS5WXXSsdE/yoptHftyHLJxNWRpwc0lTf
YKYhXYlR199JybitzcnNSXLE1iZSt3gLNk5E/iAxVAq5MwRmcNOEyZrJBKajOkOflWSDC9uO2ipV
EjxY5QsT97P3bJK9CZPD4AAWz54/jnuBfFarsVtRRfTaxs9K03zDQSRfXFghn7xpSzZVdjldwZ5o
TgZ9P2HVLh1iJHlzkdPi5uWk29ld6huSWzd3UYfLbrINbhWnWF3ij5yhMb82gw9Dn60VKekVo6wk
Do/nzvbX0lr/XjmdIzmp3a8vFZCf7OnAzNQfksUdgf/7+JwDXgrwIVXOxQimaI/GiwS5r9/lJ4fh
hyHmtfpu7aOTMiVkbbUdw/0lhwsq542vOz620V8PJH2EBf94c9xX8YCHM6XL58tD0fKQZD6Nbc3u
nUBZwFas6CKhLp0377n/bTrFTfBsEYKHWv1yD3R+lLPTynr/A84eNVYTfOZMfgBWYZ2tuTUXAHRy
dJHsanmZ//JZnfFhvLNzqpTyWvNUxkv2cxvb0zmRsaHYeIvwWrTRWq+iG9++dFrN98zfH5P7JB5J
CrfNc7wQuaYntkCGNl7dbzJBdre0xzoTetgCk2rd7py5PleVhfFsrXRXXVNFbioXk0eXKAKndQJH
I7LoqfuBKGF4CK9pE18kk3y6juBgiPSffmEYZ2fAGGflGIpWbY9b/Co1V+LMqbkNuv/emXNGn/nn
7Hs33lnRh7YavI8oXBtk5Abxn+KWLyiYMLCjaSMcJgfdnNv9rN86Z54Ogq3ZX8//Typrbr5/PfBZ
ZS1h6yQX2LmwZw37zO3WrYvT+voiS2neE36b5WACFjARacbW2YtNJXIy4jaCo8Sdk4bNCldMaNXs
UOIaF5WvH+qM0PLP10oGsWwQjfYHSvF++1Amq1RD02/smraGPtGYXeIbO/OiMCF048HF+K5Zteuv
h/19X0Q8pKnyDJ1wsp/vi42cRHGm8y4JFJQNrFUna/n1CL9vVqYocwPjTkLZIFpnXysMpI5sAUYw
cfSQ8DcKNRjreYWN0zpDJCmmqvP1iL8uOR8/3PshQQv4sO92YjFRccrDH4uyL9noW3VZsCjmliLL
YzWv1NQNtu1acL8e99MnxRkZOIbvqGpn80VKsmIyafLZlaRsa5rb3D5Lf4ExyX0ok++R4eKMEOPr
QT99WFBMBYMKnaHP2Wy5WgylV7BJwTZ11e3ooKpYdtCwsFF1zT9aG7ZvX1odvy9C+icayJlpYQhk
nHf7IiscuqnktNN6goBxpF0q+KCMWeRIgehaDSR/i4iaQlfvvn7gz97yr3acivqeKvTs7GljXR4M
v6fkVWp1LZjJgxd5Dl4ft3ITPPENFGcOG/16UFn//cgzOQZkkMR5JiPV/zinlAA7c5FIWbtvtBbP
ar+8byfVardt2JnyIlfa6JtUleZr347aNgxz7zmXRyIRR4T3utzKGynUsk0Zm0qxpOSqtgm643ZI
Tr7Z3WZWf1fFxboKxRvq4mRXYu6l55lr4USyN/FMuENNmu26NM79TalpeFWgwBeO4zCZzqSjEuvB
/uyxC+A/WGCQVpXfD4ZVQUnW60UpoxRIzTTfGiWJLa0/c7EV4U1NlGjthQbH94DQ39fG20SNCfeo
w23TVKU9NuSjYL6U24XWbL0e4r4eafhwdt1bHjRXAhFWXlhnrlBb5Lr114IfPSQq/hVCmF8DgSQs
cFFyebeJqxr9nSxhqC0Q9B3jol7Slq6GdV3Fd7qnHE0jO8a9fNtK4i0GiAkiA21bpWCZltpfRdmE
YV907ZXVU4KmLAswiWt4fw2BILJR7oQIQ5SuhU3gmeZcNnsbjFAxYZGvc/yPOVGu/TL9LqNYtwUP
d4p4BMan2x/jphIBquCj62NXFxzJ6swQk9XrLkiv6H0ekjw9KGFyMDRjr9btLNFwvLF8JVOKK0RL
pHn6JuXgZ2J+q/nT1o9wAguH9kbstFt5sNxmTsJSzQQXb9/8oZnjtvy/nJ1XktzKtlinogngBVzC
RCj0UUAVyrZ35A+im2zCe485aRSamBb6PEnNaop17/vk4WFkAUgkMrdZSxvRWCZA9NMqoCmyOIzl
7LWz9MOcaqrjI/r0W+tktngpwKVx2wMq8rETrcoa3R5Wp7dwQCmaKJAoexmydqPrD1Jehu6kdY9t
322QZK7BBE08CwPgOu4o2oGrdZnK91GvV+iZBVzY7tjMtLeJ0L9JWv2ZRm02OZqPcG7MXiqpfBEa
oJWkjMAYYj1IZYqtFS2AiILHgpllQkaKQ30zjLA11Hh4pkVB85SKtuV0TI4N4BjmwHBNqO5ojxHI
WDSQVXAn6vze4oO3Ip8fOeFgn6oCBk+rDiAWhuDOz00FIeYg4Q7J76I83vRG+RgvuIsmK979QIax
XLVHydTifVapdBXo4XPTqq+60VqQS7ufY2LDK5ABsmsVkMzoudUaZc3DgXJat/WVYnaA5IV4UVOo
75CL6EpriEz0AYoBFZjiJtXwzxQhtPyi6/ZxC7VNKcqNNcK2iSDocGur2AtybsK49Py09HNxy2tv
4mTr5nP/2FcFrU4NPLi4RzUEkJnWG4SNaquMa9MH3Gy3eQZNSYk8KDc8aK1ot1UOCIL+QppZLYj5
gR/5OxOi3iqjEIDeA5gWMKclbp4op00/68VVMEz+pkNVA6iqK2/+vgAa9pfdEBkXPjFs+0kv02h7
9h2fErPTs5rvGE6ANNuKCGk4m/1OsfmWd52lLfyN7D5Jo/vJbr+Nc/4dbIzkpH7yVsiJwANQ7nqR
v8Ua7SccIfbgEm+0whg8s1WPleg1CojzTUCji8HNuxLADenPM2/ZoEdbxUrKtcwWZpWU/lVmZD/B
QDxMmt+dlLZ/xFhwQ5Lgpp+SkzVkqVPh7VY6g0bHcHBjM/8RWmH8HJvIF/zGLzaI102sm2V4bHUl
gUbT0NW0amCfuHYlj9s5qfqnMuxCNPM4D6aqLrymxm9pz63kRjhbNvEovKQzwLzKfXRsWlp5U6QA
z7Uaa70TTVn5q6rbrV2k4IcwmyMq/tWPKSpXGlzQcDLV0MMo3xM6VKF+bUF+XFUQ4VeaObw2pvm9
hZ4SVT4tTdZtVAu6XAp47VauvxV5ex+Webue+wD41WBsQ4xlZdTd6FUS0/LRgSOU/Mz0Ejl7iYV6
avzxumirQyiyX3Uc7QpZRZJcH3xWBr3AHNLFB3tOPGE296pfXLXxstq1qxGmpTBs+O21Agau2Y+E
PdQ5hNbQAlkyBiwmyEKGahtHxo8KfMu61mxXbsB3RPCcxxm9E3jMMED5yc4vynW3bKBrtTDyes0T
8jMfM3YRDYDe2xi8gYLAZoxeVTjqnZxsJ6QKQnTHkLI9iz5VG7KBAY03aY07uqfuI1bwWeBnScZt
KOhqja98yRpdOw6RrA5ekx3Met5GEu2jIui2bW4/LCJsQVSuL6GHUz7kN79QYq1ME9BQNu3isHRM
ivTSKfGydKC3pK3W04CgIN8bdImZ6fjss5st8mEDJLhemttZSEbkyDrkFzrb3KBhs+d7Cqw0hALX
FDeyaNHJFULwXFSLsogOC6TZEIsAtFyXNlbuRnhlMbmdf58O3zl6PgjdX+ezhGUI0Q1JDD9QVj3q
tCGPXRqDj726LYMHs84W2pECNCcA2SzGYcHOnPgfT4Zvu5oJfZxZ0hTQGAcAkHwpQgr+ymivz+rB
nCmDqDyBrAUMtCNJ9WGcgL+Wv2Czb+YZTwnxMakyT4XcrX0JHrKkrZXmJMaQzxXvDKg53OWOkiV7
H5uTgBc8zvuMXnchXdfZOxsfNyFJGcn1KgEVjsXsKSoNSjfAWRsAGUtrvawJXdmty7ZcS35ALCGm
89ECPIKafHrUNMyGEX3qORUfBP4r/ydys5OqdK49vnWYU2vQ5RUFoAVeobx8KkrKpeD5SYWxbkca
8LqTLRM7WMiKw3sbytc2ZZrQ0rSlJGSaNjkXJfJoayfZQ8n1x0n2QgqQdv27iC4xu//et+DW7PG+
wBvYZe02Cmm0JgYajdVVX9WE6GrYmWgP/Yjm/uZBjp8AwW20tocehByykt+bSX1rI3tmo4HeXSmf
kXOs2kXRI9qDLLRrQwXgWwTmRmSDU3U9fcAQvS3ec6FJG7+srrXsrenHd10tV7WKcoSJhUdrPYR7
3eLADYo370ImzbHIkpNcvzcFVBPpaohp461bJ/Zfh4EJj/ZAoEW2buWaet1snaR7MwndWXsHgw9x
4E1jIYyT72os3FSNty1dhHZx3ZWvadQdIinaFvWN3+hgNbt2o9HXDWUOZExJu3omW0QgJjY29Dse
BtV+Miw+EcWLqtZ3uqYdanyylBHv4eQgXzJfumV7EimhW0DfL8frnP1hningdUwaTyfxqPbVpi9r
T9Xviq5cw2hZQxndx4Pxksx4ZXqNBb/KD2Egv8Gr3IwDlLJUQasbb8M62LYyiJO64ttNxnHeK2Cm
01j8MlvzZpJn2mPfB4M3DMw0hSpwZox4M0/TbaLTZBXFHvKVBwV+rZTTHmxhMDK+zREkJ0NbU/O4
KX0DLtn4S2uRkdBkPg7VaizlJzapEKRq66CSSQbzMrot/kmtgkMgYxKJXtrqqZik01CPd7b8WCrf
aei8anDL9AakhIItZM22Pad1O2DDNyBQZlZXtLqH/n1G2+JovWAuPRaRugGmRkVz7gVGe6VWw4+h
5V4PwGddfUqRl9Z4sE0N8DMN4GXanWgBPXV+90JrpxuMAxoqqFyrTtGfVEPQIR99H2GSVxYt/haG
Sahm1QzsjF6iHh79RqgTtrX+MLTN2p50V7UpqqqCrRXkO8ky1yrdjlslUzagMk/xmHuSqp0CGVaa
Uc4IyErF3I/F9FonOpZTZCHrWBAjk8Q0r+j3pXNGQM6oRX9bq+1rR2l4ZKY3gs1Ap7b9NpaiB+DO
aHPAzAMI1n7goGKHrwfqMacOzukrHz40izEfi0pSKRYDmd5RLaDO4KL9eMHA1X0WkxeNMmk9+iOi
RKNtHKOkZRRqpXWM516mdLyELafR0k9sg9OCGdMIm990+UBRmd4iaUelyu/dYfHqN8Job6UWVnYs
m9R8TAEdrEaWQiKpLNtNujZcjTa6M73qB08fsXCbIc2YRZG6fGE+yNsyVjdB+KyRXDWRDerroLWZ
sUoth2WF3fdmMJOTIobip5+g1oiUuFmlgXJSApqmgbBej/ZwV3ZS5VW+PNz3Nk2ogzxSohTkrQe6
USZgjG0U6woU7D4p3o10OtofFj4z2IXAwTcU2qenWVEzy7PaNtYAs1WBcb9QDoeffBNTA7CbmYCk
69qbLptx8PSDyE69KHFuFFNI8XzUVf514Q/B82TX1i12UfvE2To55GE0fC9xWkMvGat9PoNvDU0D
+EcdzyTsad/OjzRHKSezgw2aD2lyY4fqcJXr6OJA0SG9kwyJF8hW0vI4JMV0y0cDeHjva+G1noXz
0bBDvIxjYDtLhnPbaUVwVQ4BvvtpUFiktHbSEwcj9nBT07B0xWQFjDfD3vMyOVBBUnSTCZa86epb
zvAjkIAeVLaUG+2N0rf+lZZNfI3rps6usB+9qypKu3cNU1yxESW0Ac9ujHpTpGHPw46J5O9hhNe4
85BUobmt6sx0aA8wxrcYcqzQpleKXuD7xYoO1ZYsFcRMrbbg6lZTO8CvjqGGwuporkKMOdhU5QlI
fkarzm0+SGiBZCXyaVH2AwFtK6i2cCwj2rOLsT78/Rzwh8qjhSokiPgYsmF+KWuoKs2O8ct37pxz
4uqJ9x1r+qFc0Jz5rm27Gd1dW23iNri1haQdrDjr9lWBw+DvP0T7vRp0iZfyQ9jvU89FJRKfjd8D
MnUtsr7XKgzxSjIiAjKeKKjkfevEhO6JPgqDWhokuN16GMY9j/g6Gib7KlWqZq8jvEukxMVc226M
SMWVJc32WjGD26KAWt4Z81OWNAFAlhHJbRTDfQ2HXZIkzRZ1ccZpAYgJwLQ3Myj1fTgb3/5+derX
uKwtUzcCp8lQud/GWSyx7Sw1L+A2u4Y9G45VahamBsn+nknMX2kMkUUZuXSV9frrGMVQL1OgG4r0
qw1hOsO8MF6TMW5uqCjoNtTRHfVyumkyfbjTQsxMRa/DEhvzEL219b3U5niTm5iALlzElyOjTM8y
lkwqUgzFss4LKfJSGkRZzlRMRUuPvCngs1lBQ+d+WCxQ6wphSKcXP2LkSQQjZNDrZqXeDtB3vErS
yluzblIPvXi9z2Lpvg3gQBONVLayliZvGkhY6jPDRzCJj3//5V9zKooQJvUlkLDIdhvnk2suIgpP
tZqcCl3B8pqC/yvdTVeSl67xYl9oSD6rBWYqL6MJavYsTbGXctTfp7IMpNZqEIUS+kfbsyv2y77T
TYjfThxdnXh/KXj7ZXadDbj8/acAud37EkIq5CsqsQRDB97ZXXg9v64TZ0OcxUsDKw7TPueadK96
Vdx0k3hQdUZHp+lUaJdGW+7QbxH/s9HOcsmVgnvYbBmt32DFWOouaMh1Puo8ChdNz+ZSOfWX8PfZ
gOfvp9Dr0eqXyxPNOhghEKG8C+XM06pFv0qhPQ0TU3LhjfrjqMDZFJkVQafQ9PfnZvQZNUIFz033
llqdxNM8uHzepenx5wn5aZyz26lMYc+Hn3GGfb3rvsf0u2jeSOKrdZKN5F6cLF+C68vd/DTe2d1E
P4OEgY0SKUxjX27GLUgOEjXqCkzKxd7L5SZ9mSufBlsSDJ8mvyB5iAKKwYz8ENWvvfLN8C8W6C6/
+Osg1MYu6XlNO3+l9bmPTNal5ZWe1spDqLnaoX+bt4ZLWdlae8Sz1t6qh+b5P0uQ/q3C8evyPb9v
6/f39vRa/vfln/4oSmzJQdj+j9//2PzzZzaZSyH2b39Yf1AMb7v3hV7YdCn/9B82yPJ//qt/+d/e
/yUWosZE//+XhB//1/98e82L32vC+Rf/1IRrxn9Ai/o/deCaWIq9CeVTAGkJqARM3f/kHmr6fxi2
qgCmVYRtGHDK/28duKb9B8ksmfSZqlJiTIzz36kDB0BytsDCPSBdDCTQ0A2TL8h5uTI7NaVX7VSB
i0D2wlCXxq1QAygs5RLqGT3QPeJXy7ZD0NqMN25dae14DAbzqlAAVhWYRvsIVlnf9SlRC6n07ALH
jxNH4w9VK5hTMeogufBPpcwaPinEDLqifDMJvsNBp3NrmOYfSjeAXhUBUmCNk1CvxiFNMCy/nWmM
qzAqJDfRaxIGsWa8TrPlTUF50BPpKcqqo+BoOXXGFvaIm0w0xCTqlh95YM9BairdZha+SKsU+xbo
3Q3ltt1+QEi/ggI9fRNoK791eTRBUGePlg3gwpqUDGjdaFRPpMlPefbtazMtkxH0OqpGnCmPPXXl
i1m4sqGUjhwNg0jK9m2ulvh7guSbqlUKApVS6e8lO5Xc2TJxDKnL0RQX+q4yOEQpczNjFLILINmG
Qh2+JlbUPz3iw2y90fdvs5j2EjJjwRY7oY8CQFl8QY3gfD+V+cqoenkVaNI3rah2ZaQfB5BRsMgW
812tx5ugSNRjo0gIT6zsW6g2fJ4rsIuyr95Luk3vqtz/CqVh3AFSRLBHWtzJ0Pz8mBN9n8Bp5K+q
TafH2ckc6Kcuaw4rSLgEu3ozvEWCRwhRmvjumy1INMUKfV7PIHhRq44DX0NnjhxCSQuy+I2itRkS
lNwcWskvb3pwdB7MiWQdVZDDcnIcSPc4cPIu+Fciqi2XgNWDhafWactAcGzLWg9JXbZS8hIK+5Sh
OqvxNAks1vRCc/8sE7p6MefaTtWhhU1zVe8k0QBqnspsXVRZtQ0NgfJptB8rbFJe0uTIJkhTOrMy
EaOZKthqUZus+xScYSdqzik5T0wdpwbktd9/Cwz12Y44wU1NpD/61VBf9Yli3jaZxVI56SFaUhWz
C/DQkk2uScO4oVwppQGwcLS+SdoMtSkMTtTKYZxlGAjh8ZvcJ2+6RJf20gDkEkDE3DiLlsB/ZOPR
6X7moqDHvholN2uEtZ/S1uQ1yUan1GptJ9qGiAX2cKiQ8eAW8fy2FDJAsIoJe2Jm3plpnD8pMkgy
rSIoF7OH7SUcQrHvk4IF3QkpqDnAbVvYcwFRxEi7DiMr88DyTtioc5CaA1NPnkObLT13CAsij86O
AWVn6mMsqte8TN9LgFrUNjazp9cpiqeG/Fsem7o7ESJ+1ctSHKQ2oWlSCYBBi7xycgVA29hB66oo
H4xp46JZhKuUrpHk4Ijr66tcqg52Zr6TWjj6OkGgWE3v9GIphhSbPDYOtj2iDtCPSqM04L9t2qMj
QZSNsMFKCRba9VBuR8M8ml2orCa20kDOisKRl7Z5LAXCsXz1CnW8v6Jf5NeklNRrWhVqoMA0OMuW
9aqPYQzD8Zf3EVDzXT63sasuOa6gkyDK5IGySbu2JnAdUO5d9vy3YI6dqDciV46XShmlhBsXhBYr
JFWaKte9tsUEIZmifCS/RGKUVNuWZJ0AhSFDSv3uuQ7LhFtHV/kAP8yswbE15nijYp8i39BCV5Kq
X8DRb1SSfVJFx8IM9LpUq1Nb+csfzJtyzO/SNLsNaCjFGhXC5SygarN6Ybv2lcAZ62Ev5foPvYSd
HteNclVZPfVD6ozzwahGD7InbWUzKq5ZcfpaqKjJSjhu/rNSiF0kR9+GEAFgzJqKZPmYp9P9zDkI
wCoak8SXjpkvTm3p3/lZyJkowfgTjNZJ19uDpRNHlcOnRkzqRoqmu6zqSNfF2oNeg7HLTFCEal1z
ZJTedav6Bg7iLW5DoIhZssNksJdqBY9WPz/5bYTb1f/eiEFbSY31GMzU2+sGSD59fozTTDhJUNzx
UHonCCqCPsivnYkW1A02IXB7aviSq/ERVwUb81Fix+Vzr4ZMuk2JGkPTg5OeRdFhjtMHqMXBpm7p
LCXMtDyWLeGe64i7PVjFdoilm9SHUa2W+0wdf1idQPgT3TVFDnc1krZaQ6qUSqYrPwiu0sw6pnHh
iph7SNHGnS8V340o6xxWXPqMM+2UxaSylaYgC6HmzdFs6psgDCy3sc2bQFryalQ7xHKyKpPhu7DU
X6NFO6wavpbzQEJYM/Zt0PiPRc3Hd27MYwD+/NCl0nRjNoO408O5gugauLXQnMLu16oFiL+3NoLX
ZTXUiozwxoauFVQLWU4yydPHd7wVB6VMNmoxHjQ/vUqseV+P/k94/UawylOV0zsFGEHZBF7a9/a6
os4GpYxwqhRE5TyHijuU8hXI144NBUjatoyJyIkCjRJ8deRib51eHeZIftOVkpova1Mk2X1lqO5c
+nwnI4DpqrazNKqc07HYNNn4wv0vKQHhfqLjICSipg9lmTiJCbC+mDys4qtB9LvKzh6FzKuVNneh
wrm9VyJOeta9ZWukccxjMs9ugCtH6yhTTQ0qVEYkf6AdcNICcbu2hklyREPPZ1IuCTMiHopwB6Fu
k4AIgDXjRCSICZmw3uSK4qV28ijymnWkqO79MPVkJX2cR/SB5hB7ZRObRG6AAveW5aHD+emn9hWR
NVft65uxkNdjBta4guXZh+28aWPzJEnTvuPT4AkKzZ0wbIZdqMMssQRynQBZMtVrtIR9K9tRIhcX
uij9blNTxYMye400HNsQhy4tVENq/JxJ8wLQpAgAsc6KqD6JQfY/6lI9jzeu6vOTXMpwSifP7ttn
27R2ZFFADEo2eJBufp9pLXK0qHzs7AYUJ8FzaCKQWKvJ2jUd6MeiQNIo+JKhltu0VnESPuzaLrxp
e73bQCUnIpbfB6Le2mzBqkJ6jju4J8ReVr1hV1vCwrc0EU0U89R7wo9eGNWeSAmqqJKrCGlrJjrr
eXQVohNa65N0ywIOH/aFEAxbCuHolL6miboXKQ0O6jNpVyD7prukxAcCxqLvhIPL71qynoOMElFL
tyTkGP1maq4Lc3RSGzUmmaesIN5hk1qXC8/kHiX6U6nO62DCpGs+BclwF+mKq5PS9sPGYc54g34/
zJKrt+U9P3jbBHdTGe3SIrlSu2ffBn+dKTcJQkQp7D4UXjc62vWihlG2MC2BrUryt6CHV0z4HCBq
DY4lybE2a6X4jpAQKG6wmvsn2aw9NJ4OzVxOOZTuzMalHJ6M+G6oFCfMbE/ghJrKHjgw+1iq8DKh
OEJ+TbR0ZQCOKcLwW0bm3BKto/ffwlDdK3W2tm02x3AHBhKNuOtKsnx5INw+eKtkCw7NLgjr3Vi8
t0pC+wN1k9O8Hjsi8ezJkQM9lAm1Rhn8TGIqKdBXiYVfDv2DiS+BW5Ynd0r6bE3qlS2GbwUCoXq+
m3KKkPlMDmCjG9VwtJ5IeBK5fGddYUlbX8vvRqLGejhuA8N2JNYWnIROq1LbMhquPo9u0hso7fRN
kqqcK+rtICFVXTzX0LNNKd6n6TuuaurI+EnJC52rq0xqKtJY80/D0ne6eC94ghqFAwkdFQoBdxum
J3vo24r1eMK4RIELTpOwIp3JDkqCYTDFP8mKusKAumNI5U07WWRs6CZctQXCpNpwciL7ArAnrfse
yhcScBGGDHsd9+EzaZLvBVaGTNYflGDAjnCd4vHTzNktwRnYeJ5j65FqDzegSSTmP/d19NDr2Y4d
7U6rWsdSFLLiw3MVclPCAKXdaL7OMUr1CkRU1XrhJF5myAHWFG+sJN2lnbllv+MMCkD2aOZrDGaH
h2Uk4UtY0kau2A/UZ6xGDXAyrpxlqe1VR0KePUQ16u/2JlBmdFctyNmGwsLlr54VKgSmft4KaEI+
StqmJENchpuYr0payb/kOHoNCu5bLK46oMhzmH8jedK6euo/NaWhoM+wRu4xPrGpscjGTRtVMvHC
aYexNelxqV702fQUgX2l7e1dBwA6k9uTGs6I3My91Jslnwvyai1ijtlX3S4Orrt87CnempF05SPA
aJ1kiSHRfKQ0+7q2d20X/5RzcFJq6HskiID2Is5M+Po0qYyT75DZj7JJSYnV3jeNfAgkP+Q60x9+
mXLszNdlYj6pU31MFztMrgaUmsArUoJtkZlIjekxxOblD8fOzmh3QKFOAmYlTwGcWQL1UxEepDFw
SdZh5LnnDOsULTztdFlaayepq4M5cZdHczNWJIsH/yRr7FGqx4HgntlQsV8fwk6DXh55HXlsdpnf
S8GLnbDZzs0tiT63tq80wE9aXD13UX0kl6CtagUhVyF/q0wO7SgGMS5qdILl4XbK1Z+QH5xCVe9j
2qgXU7JrIPeC3euzN7TY7qf83IIyEvTpszwty13ep7c+/s25R7fE2iJqz4yHvWzHa03IOPGwe/TS
c6+h7CofZ7k+6HDVs9B/yhv/pAecV4uOfnG275pxn2eGsTZa0sqG0tpuL1drWQcm3NubcNC9mpop
qaOAuDkFgbEPh5h9gdFcFYWNVCA/+H3Ojo9KFQzaK1JNzB6IxSWnST656l5KJaRs3ye5Q4hWQdh9
TzjoDtbRxAzU9jdcHe2UHGXC2pVmsF5selDYs8/R9yLxT2HSbBTxkucU1NkmaMkm9AlhTPJ9nwSb
SSFBXsblyujlx3CApSsv7mnOa16h/5jyN60p1kLA/aKSL0giL9Esb5w0T4q63UDnbejLq7i5quf+
YIExnqPpkSLmU6sNqqOYyUNUTkSqUyN3wqJmRwUWmQNjGK3blPqjQhXGKhrL0s2C7qVJOKDU5vRc
1V19bQR9QgEb0ZcxpcxqrDeKQRClmH8FcCzIQ21FZb4qGFV84N/cudJNzGpcD2Xrn7oiKh86ma+/
VZg5kAlFcUvuAesFDoYB+0qOdXelKMhJywGVkwSoOssVXPEsy7Tf19tZoc4E/dCKzS60x7aqtmmm
PQxKoW8iIv6rmdLRZ99K6505Go+JUKQDLaC3eYoYkQ3TqRzlX7rMQm9rQPdylvBa84baRLFgLtU/
H0JLZElY+0L1Z9KMPnbuxtxaDZ/BQIaU0oFRD1toHbJfmGu/Q9uX9BWTO0sFDkE9ctta+1kn7KLt
dEgJzQTyBVDMee6B6BsxN5P8IF2KugYx4vcIb0Z8rRoCSXaWfEruFl7HjuoEqdmdtqrsfIpF3vwT
0/0bi+FjtKVZkSCvvfRSnAXlyfwHfjjinwx3bDTdYJ9viT2tEvovLwXKz2rfP4biknSwJVyeJs6G
6mPidGbVLYZSVHtj6fSr51F/qMvHJgjcv1/X1xAm7YefxjrLAXBgKMI8ZawBLJCQTzoq4L+PoJ5l
bb5cztlzSlU/ZN1iCFYq0rTrZtXdhhsijWtgOE4H0FVylFtjNbnRrn6KD/K2OZT5ped3lnz48ivO
8gGy3aIXo4fTmbx8t8Am+5VYV8eFtvAvgB/PEgMfo1mmytdaoW71C3IGIpvq6xOjyXsV4lXBBbMF
dZe23WKHqMGrnfT75Vbvs8zRP8MirIEZohniS9t8Y8q5XzKtHJk4Z15znsCkgP22za4M+V2X2YBj
Pvz787005nLjPyVaZD8v+zgyMbTulhbBdis8WB2Xs1VnCZ2Pa6MTUqZAmU0gdfq/j2MqkPONkX23
ct2tVYddPJ03Dlvr0Rl/GRvrELkg2h7+fnF/HJQuNJ6ljGDpnDAxW5behb4FamXE8pXdYRYh/Lf9
+yDniTiuR7dUoTOCZlF9qZ69hIlatKUUtIazdHou3IziEfWGO2wkj6MaW9cLj+y8C+1jwMXURCqE
3usv8yQbpViV8ac5w35aiM70EhUn82pBBmswy2i0vDSixtP5lCn7Z0T8UGRkaGKi2+73p9cSabb0
ZUQKY3h6jUNzw9I0v7z2PDqq8bwLN/XLK2iQA/ogO9Dap1rnfX1Dm4l6KRDj8wAR5BqbzArrwFvg
kX90W6fj1U/omLp0peqX1XsZl6ZukJcWef7ztl2lpVMqqFXQA7SfpIAr6tspeS5Gaa8S9JyvpXt6
TPlsr9u3mVVPS54nNo96CS7BdAnobxpcRXpHYwrW3PR++a3h+hK25Lz0gefx+688e2sTqiC1NiZs
ZT3SyQZRoIb5u8qOtldswnVzoZ7oyxrBaABaBN80k5z2+dOfQsJpdWMQZ9hrm3yTeeXa3Leeufsv
PPNP49hnLYG+FatZwAnBWQo6ulfDSW7Nu3aV7KzV/NR7S56ZoIXzb8KMzY+7qbLi2uCSKE0xltn/
aQ3U6oAzmTnoDvFh+8fscsRkT+ukv8JXpL1OvLaRF174citf1qblpjLBdM1ivtnnvWo0svnwVUPd
gcy+BioLIAmKEEobh8LqHTt213b1S/ugL/sFBjUpYWFFZCekn6c8ZzNR22FADTX5OfJveqiKCz0o
f7wuU9HZkRrUfInzpLo9W/NIdpEhPMPDqOW13dV80G8aV/KyjQ9V9dn+d7uNP56gqZiGRk8gL+55
EZNcqLNCApqiqYwtQtjRjUGAvelXjS5B2riJ5AYlk7q+MGG/LovL9kuRATOwqYSy//vE4UhRQajl
WnFhGyv7g+STHc01gFqnuf4XcFd/mjSfBjx3MvjIjvMgmIXTb8wXO3VoidimvJCRo1DbP7A0Zq58
uDhX/7QYfx72DMzQx1zmsBjFWld7yWCYLA3lHQBgzmA4xzgb7cb1sheLLkPF/jw2jkJ27cuKvNyS
Ty8n5L4UcRhj6x6yZ0c8d1ehgzbPme9o7W/X2pot/DY8aj///nDP8VT/zClarEwVrIAKpun3gfNa
I7iGCNRZwKDLbSaoQo2Ua7L6ObQhFY+Zkx467jlY+WtBz+N/aXp9+gVnq3xjVBSQR3SnDKyHEl8d
ghM0KPLVZeE/hOvq+e+XrPzxXn8a8GwhnNMqUYeJ2sOlmT50Zk7Uq4U2FMTejxEmcUpG+KPcB0nC
haH/OLOpbNZ1haesaMtP+/SY29HojMZMWDZQAnjqHZGKXblBpEYuYd22Hzv9y9CKrzUgy4L4adiz
c4U9CLszMIdzxdkVEu89FiITIQJlpWgZb+o1G9anYpM7lkPuu1gv63L6Ht9efMXOyjD/mW2ffsjZ
UgJoVPGpGhMOLR2+13kLNi+Hlko1V+ldgmZ8YPF+388tl81Gjj0Wm6xzaEYYWnRsJKyXah1tg/lH
SAypmFcRtf85mfxqPpZiqU758fen/KeHbFHDYyoLGYKH/ftD7gSxDKBSCMDFndVdzxXNe5cm0p82
cJ/HOFsvAhNmWGmwiRBQT5aXptJX0YF9ixtuFhpIbax4tpvS04j5OX+/vj/uy5i8sOQUcCScBn6/
wFqppoKaAZ03dnQXmDBn5LXiLZwe2is2F0b705yxVc2k1FBwojo3t85jQxx4tPSPoAZhX28Jaqir
BUB4KajxNVzDi/J5rLO1KG0XhMDyfi77ccOh94aEi4uhfSMT6b60OfrTh/XzaGcLERNIpqKCK6N8
Cihz4zTv42FZ+myv92oydRfOcH/aF30e72xiWlJWyU3DeDrd0mXK4i7f/f1h/WEPTTuubpmGiobL
/PA9fFrfFDtu+ZykmjNu6g/wOt3XnLMvnpvOKu6XdYRxmH+qSsmyvHBUP6+jtIIZUjoUZKG85G5h
9Heb4ahvL8+IP7zLC0XDwGHGlutLjKTOEzuPLUpvhiWRqdSdtgqzYF5hkVP/CxOdyB0XZMAJgRd2
tkobosv6Jm01h/vne+VHzImyFOQq/8qO449XBqIWLzOYF17n329hK4caAXVaapaXOAM4wKcgeUwg
fFLpvQrXdIZefnB/mIFc4v8b9GwG+jWMuDnhogwcH/mxry+9wZeu6mxiDEmLR+Hjqih3kezOy1sg
RI20+vs8P0PxfxymWADZp/EdZ2Kcr/Em3WJNWSpLTmZbVRykzGzcKpulYLhyRS41K/islnqkrI3m
q7WVcuJpHar5Lp7lz4lUH+8CpzlhE5WBoHO+dUypALHyYglz/2/uziPJkSTp0neZ9WDEOVnMBnDQ
QPDkG5dk5RTO+W3mLHOx+Syy+0+EAX94VvVuWqREurJKSmHmZmpKnr63tb+jgkiR2XmnxUsaFyRZ
NPfgW9j2u9lX4NodPLcrFYQUEAZltuhAmcEuON6JOmm/QYbgfjZjvuInIZInj+PFMe2LShAUOlYQ
ktniJ6ujIOdP1E/hpvSUTbZWsk/zpVHtypvzyqL0DvT0c5gkscU70Oc3kBucPHVfro2tsy322prZ
7G1yG1EhWNwqCsN59d7Z/QHVsNhCKYB59TOkO5p32mhbdYomHToW0br7piIHVCFOQH3oX6kIaK39
bJgmlveWXemaDklqO5XIbo1HFIyFBNGXaGst0bHapY9zr9K1XPrVKqU7mysp07s1my2ewfhzsDut
O2D31QdIC/YnL9vaR30uf7+6QkhxyWohNryYHUtju87VgNAQ0gVPZHmQxdrQAIc74ybdTnPmrn7I
3+ZeJsjO3sW01gx62MJc+agCtNhrK3hV4w1ga2+c7tSn4i//E1nBzpyzfPXunFmW8rsRJhSHSWjQ
L6QaKnzgJHnq7kRV07H30/q0QYd4xjfOLVa6PPVIpxPAs4nu9zI7cmM28aba0VzY5Hv3dliLhhT6
yasZs1dCYp2n7N+fVB6UauxhoteM2RTiu39/VMMDup1vfQ+88EbIlEGG+AeZxtySpQtj566W6LUm
/IVxYMJcg4EuWUE+XLdo0ypesklX7WoudX6p7F/c07MlSzfHPOE0SQPMVXz0ecenjfssCHthB4g9
42GijpzcktKqK6bBt8mPfA9M0stuaXP/h3sv9ufsfFenJMwK8UMIKoEDeafiqdmf6J1ZnurDGZdv
gpDiYrkO3eO8HOK1J/DVp5cSEjfRoJIa2X5jG+3gmBhCNiBBn4tmVreaoNjtvizyp3n+v2txwCvL
Uszm2OFCy0VtrGA+rzmaHLyRUH7ac8++dN/ijwvquZ/V22RDi0Qv5vb96jt1dgCkfHqsCtfvmSfh
3GV7f6vv3CfjRWT3D3ihxbV947AZIh44+8ZlFJiCafNXpYjuyDJ7FgzNzj3dmM1ckWbmQskNisQe
Vb8ZMbYoH4cJfpMaFTRlp7jO5u2jeyUiPf+AhuSssmpSGaDBkKuUIARrcLCh97aJ6w8c3RZVFFAv
54NRJ2UCXtwOMSu3ADhDfY35q3fB0eJjaWDt/oSp9OrKzqxKPsnqWy2uKIDgGPxxBQ5laR16PCE4
p8orj5Dbzo4iXsufyZZ+r1RySH2VMzJRMfejHJDLgw8T0XaPuUDczlzYIP5T8nGkuCJyJc2gCC8d
fbU9aWFqieMIIq1Xla0T1vdhWH6a+XjXHtAzO/LTXcK4VSnly7EXfU9An8ZSkKGX+5J1BZvp84zB
a3dahUYPummgHBcDvyGVnbbpMShKO/5B3fnM34Z3IMIOs8TH187IuS3pjBTdYBawRfEsCJJwoT2X
3SNFtWb+2dwuDtAf38yFXtqV8qt+blM6I3VUwZ9CkQyf5W/BToEGRN18WeXEfMYz8PMXnV7yXpS3
sp+u1/KgQ2jxoD3VO+XmX6WEvzWk+P+puo3F1/zvRxnvT//3/2SvBhnFv/9rkNF0/xcNcPRAdabT
0KJ3+Sf9z7r53/9DCET/a4hRQ+eGyouol6km/AsON6fOYQ5BJIZBSOYODfqp3FAwQvrfGWKUbrpC
iG6glvOirs5PkcuNp3JI/aKBSHJhf2tSBv1aRNLaOX8ie2nM4J6p9IhUGlUX2aHERmiPQ5rGEE1W
m2oY6TxV3yZ7hMFKUw9qAMg1jtMPWpx1t23lrK3R/wHBxH0WLnagVcNlEc1Ok18uHUFr4dx42FDu
kKlNy1Cz0kXHbzIYbajIQq3EWdbJrDiz5OTE2iF5oPakAlVjtyVn2jS9US2iOEXsBfyivQvWIkOA
sGY/HrPDH0RskpOTDcqKNl09LVBhwaD9bB3a7bRbrCET3U+3f6CEcGUTBSOtUOqgY3vRBtDVbIrH
oU8ZgBbZbEq+Z+6cvb6t9+nBp5D8t2V87Zf1nduUAuLJ5SMBmUjRJRq6pWjyhPfxX9bSX2br5nbY
zjd5xCc6ew8vLEoxcN6DAapGLMYEgj0l0dKLHubhCzJS7pcduG6h6kf8hNz5dRh4cs24ti0YhYFZ
kk0C82y0JaDrrNuedtFhgVKIKE74EWRKzPetAqbuxIjmWl+dSPtmmzzXThJVU8vQf/0m8c/PwlJY
ctyqdvUEZnR1A3Odh+AfCJF0Hc2zY1zaYpQaeTgEGzWCuZd87MxWyTRcVEcm3edDtBOE6+7a3PpL
OPR2szqt4ul9/T0FBZLAVmJQXP7X64JwLKPw5aN9su/XqpdtmAe09tSgV4pXPjNm+jDbabm8KJjU
DDwghCN4XcnkwjJDpSmc0wtTwLD3P4hZvrUDxit9ap6aZNndzguxXEgICKmyc6tiI842daIbO9SG
Tayx6gGQr5n1UEGGH/NHZ2+vlY19MJp19TTc2RGUD7OthKv7fLZosSln5tuibH27tIR5RFU3yTq3
VvYd/QQwMS34L89fJx/PHtqHXx/xHKf7gpW7+LZQq7suLRLheF/bdPqmVDKdjRYJgZ94jNmqO22L
AHFPP60mIPI95X4BAOuzEDF48cTv6h8Qd+aM/c6Wci++O+JpLxp2JqJxNNqk797WBYNFlW95nIk1
fDyrkFluX0/Xby9bRvQpnGaLigSCeSiJmBeRLVPvrVrHDsQTIGyZ6NilXoBmvShQFAfn47zw1cW3
lQxKR2tsjcDqyoLx4YKWBoNT+kKZS8GlcPZlUTYYWnFL+RtLejrdPFkAVbQtFDCmTxbQ85qpE4BO
+Yo/WtsoRkdLBX06j8rL6m/qyPLOcIDowpIuAOlyLqinzKD0Na0ILc9B9opplq2zJ17ZGBsYOOcb
vxf+T7Im7WeXBomTD1jTqAsbK/UmuhXUQNamuZ29l1cOpW2h68OzTZfFlfc1zRc6c6Ucluw4HFkX
lAIwey8XOSVTpGDW/c6H3xXOy7mKwKVDEpdSBbMmOjwiJnp9OyM389tTC0LhF7WN+6R8ACsHPQV5
H6O46rL3eN3U99GmAMzfrWZuiVRnEZ8UzhColyyKd6DepQNV5EOZ63psE4tRkjDW+dbw/Gd1Vd3R
9J7f5xlzMtjKNKcwN/Rw8qC6fYmOkluKIPBLMQRJ02NmcVduy/niZImAQeky1Qdq+eLsOUG8Lxqb
uG4OKqNPRCzm6rRJt4sfUzZT6JEBzPK+ikzm3NHreRYHOVxyL2EgAGahT7W1wSIaiDAgp/T0Hy5V
8qpWaCoMD74sdVxpKyHrHjz2Awe2xMEHB2WvHhYHFTo6rYGVfDljXvznX70xL8cI3IsG9BIItRQP
TifFCqaBmT+BvBR4beqRu+KmWYvl6vOokCu+lpvqgpsGqKEgWvd6e2F7WQzlwrI8+6Q/LpzgiFrV
l5k1XfEJr2xI/icvDJgHQ8OCnGnaCEj4Agw//A/IYY4bde0bO7rW4SxHmVxfFkeHfPAFdAk51IWP
Lw3OLSw3ljd8Mj+hKA8wevgGsSz3xDwoxwpa9uUfdDSubulvs7ZUcc39LoWQmqelXqM0uosQbISW
Dgg03JTLZtX8hDxW/wc39HyttuT98sG2mr6CtRp+VwJdxqJWsCBMH79DkzGtimXuNT+biOpMMi/m
dPX7ni1YuqKukirM9GG7/AukqcWEN2BTy0tQV9K/njQPjo4/6RxJxWb588px74knVGEIjScNIoy1
rScA/2HfybW9Xgnpqs3IfFO7+GKG9jEaPuh9fFeVm9qBS6P41C3mvsCVm/vqC0invDL6oVcidsEM
1qAx6Sa8y57dde21+rE98ghs5yTJZIDgyw7osESJ6RGTgo50efu+dCe/VUckHMZNGk5fsjb55Kfm
OmIk2Oxy+Dw/ptO4ZOZ5Mj4a+ecicDbF+CGrNil8LvD0bDq3WBYFxyWhcqgWzCWmu1aZ1oUy2+kT
x0BybRSnfv9aaYPo87mRY0UcUQgD6GcK6IoPL8iX/ti9T29ng6xrH+Tcnji2ZynCVIdFD3H96Fm3
2b67n2BE7JjoUf/6NZ0xh2G59lK9Wp9UPFDRRjeskz56dlJAcoGVqn2qeqCq1rDvIUDw7eYJSgtk
SRHfOCpG9mQY0WrG2Qrv8tYuSw9Io1Vj62qsWuByYeIBgN2SjGm7OeEnbe57Sk00I4Tpnzs40jrr
vPxuOo6kQPDyjytC9vRHA1STuZjtYm0sT3vC6UVx0xk3U+adNrNVwGs+9/xbS9FXRy1haAaRCx0Y
zGZQnJL/dripNzZ0FY9/9sFnbMqdNdvOfWNasP5Qj7lP7XoIdzMfc+YIyxlnnmkKRL2YmO6tR2Zd
RRlM9BVagI6r/A80h+fWJLnysA9QR7IxWI3IimSPFkoTb6/p2mNBhdl2tJfisDxaaxdQYmXgRb1h
gq21P93kuQJTnfVPto7RXUqHCGCC+JLuAWxvjbIosUOAvGn26jJaR7fDQYCrRHI+N4b0UmeW7925
Pek26A0+dzjh/sWg3WCs/OCdpm+U9GaRPDXBXV5BqrWcboJbUWYr4ZQG1aw/2f3aBpSkr0NgLH9p
noY+S7YcbudVuq+6p/MfKF2RReK746BFo2cUKwvCZzhphTQ4aMz8KJDc4WEWkHR5mgQuEsQ8YB20
JmUkdxkOUzKeSDz/PSOQO2vE/xA+FPGssosQ/nINb87u5REDbAYNo4j+wEnKmWDhWL4NwdjgRXCK
xae1pRwLuHzePsdX1qYLGBK8xJTeLqZ6dL3VfO0UQrmi3lUogVeQiL1tQQZs87yjYgw0kEwaumxN
zgUYDyqSDFizBzsVmAx4TU/bF2SGvQW5MK9Xf2XfyFsZoGQ4nO2j/fPqwUz6ukphP+s5ws42f9IQ
gkNCaC+gGO0+33S385C9lzW8vjbqK5tim88eaZjkYaBxsVmvmyMkgPthM1JiEu3T4AjjwiNFgz/B
6F3WRJieZr4A0TMmOfmKr+3CxDdAAzP01N0Xn8TGRqzS/4QGwmz95dq2npuSfGqWxE7tZCwxg7ho
GndRU3vZ6dvbh0XcXnkfz41I366ApSHMoBB+qX7oN2JU2tj8fd5njuSrbZM+V9K0/YisQO91o+sF
6Z3bquu3F3Lt1L8yIbbz7EScSts8IfEgvoy/Pa2HnXLPl2G2J1z74HXetiYPUok79sqaFLQZqTu6
iGWIfTM/JU/+QffUhVfeLhhx6dbJO6DCq+Q5XetMEz//AVZUfPy3vpv0TE2FBkl4zIYKFGX+BD9k
jFPuSYvLdvkHHa65wyg9U2McILlSs96CFfvgrtpt+/OXTjx/NpGfhuvw9j/cZOnpSVukAAxxA+p1
/UHbIif3qfjBBACiGntzV27Rwu1W9nZsP1kbi2H7f/AgnH9kOSOHRsuE9naiAJhBy5DGCK+5RGvF
XK1KbN4bH1NOwkPdh2lFaDaKGKD4XLxbLKt7NVwKbEZ3mNBw74EDP4brwJu7/1fKn68Osi15GSsy
phQ2UGF78Kp3RrqERFEMqYnJlN6joj19da1lsy226e1s22vmGMu5OFIDBooDL8fY6D26bFvRiXZH
Lq5xpPs05yTmdlryQ3o4Jm7us1oIbl+wk8/RAfGoB4fIQijXF9vxmHun+/nRkjn/JA+xRFVVQYiK
6eyYvkt2002zpFuQM7il0HaazZovqxyvv6vkoGwoa0+ZuLCNZx3Sz8MzJHxIV3cMmPTv+nv/ptou
Zi/MldzutVXJLel6adoL4RbL9bQxPynr4j70LC/gUImwETaHbYR44sHaZI+Rhz7h+3Yukb3uqYRU
quDhuZALVO0+R7uUSysAVYLWQd2hzhUioNxSUeq+pF/G3ZyjkBkW/vUc/JdRGTY25QuDYWqeUX2p
HE6Y+tre2bv8AK0gYK6EyrcyLeMNle+1edBX6I9122YbbeqP01fNiw9z/ZTrX//375HClDpFJjuv
2IRgsnYGik2wiSydiRnyQVu+7aWvJAjim/+2JXmQqEDkKmVe5WXDSaJXKYptdDFIodfpsE+/zGbt
14Ow3xaloGVhG6NCsfTXJ+bp3SVbY0nz9jA/wvTfXNvftiSPYUM0C485HsrYZu+Kz1RlPYMXPuPJ
2/6Bl5hbmhTFoAQUFprPh4v32QNUzCTtOmMK4/M84Yb45Zevzu+VSR4iszKysBJTVcQcaf19mk4z
d/Gqt4W+QOCZDN5q6RQWdZ0gqESXOzO7CK5l+CB07SsNjPuT4iP2FZZPuoL22dsH8qoDOLMqnUek
cromiGx669Z3u7sbmnSZDz/ftnEJHxPxn+5C++NiStclRzeOUdmOKZsnUEbZZ7gVvdMX4eBab7Ht
76ty+QeMNdf387dR8c/PQly7HpARzDCa7uEPju6Q3BYMTmgmrkQakvwoPoxHMVvd7v4udvSXh2Ny
UPAdWfhW6WC6VhE2yuhAz0f5Jd30wUYA/pWHZg3ZaJbs9VX73Lz/R37szKp0Rs28ztSxIiVHjdc7
qcqymG61hQ/HZzpzVq/ehjNL0gd1irbtTTBcXlXwHjtwVXWf3z4zV8/lmQXp6506bcpyn9sQonNc
lNV6MA9+oe3etnJ9HeCjQBGhKyFHVNACElJ1LlZolbXjY1Mm3tsWrr4txm8L4hecnUKYtLUKKVoU
xlNt34WnR+hEu5vGag1qqPGHt43JGPN/nbvf1qRzV9hmWfpjQMuParF4zgXNnbLRGXGZO+PXP9Bv
U9Jhi0YHlYmWhaGDGp3iZQrDYk5APLOiuS8knbQ+ip2oEWUmgYCq6ke1gyowJDYDP8Kimp3W/UGV
Zs6qdPrSAtBZEWFVqxKvipHFZDLtP1yZlK8ZQaIYqYWPEHU7mFrdrb2ZbpJVdAyRBCiW5lfj34ju
X4ovD7/eq3N01fUH+vdxdKS2qZVazdRCk8sDrW8iGt+o8W5QvoDTTmue51PhmVMi0/IMUQPTe85G
mvVhATXhIvlo1M9v7+TMFXOkJ8xn3J2D6BNG0/fxUXx0k9vCqG/LqNm/bWnmWAhU9/llVvPKiaKY
3TMhGob99guKGcU/cK2WKzhQKA5e0p7lTkiOqbMaaF9+nHTjtuvbf7AMCKdAPhgumHG5LDe5RbYY
FVJIzR32iNN8i7RsLqW69lHObUgfxQqToEocjdAMwYOk+VHBEmSrt8yFb97+JpeAQYKLc0vSR1m4
IyTGDdlEehQT0PGn7igOt87cdXo/vp9uHObceKmepnRZduSPkWc8JRv963yQeDW6F9hXwZPG4KyM
kzfqeDRSWtQEpPApvwSksLwuT+/inbZb7Oc2+bo9EKK4IxD6FwxFsW9Xth+RQQr9qu6H0BqjBLEq
7vQ1r/88IErspRwFCwKLf9uTvqrd206oJRWQui+ClcP4GXr2kyABiT4PP/8gwL924c7tSd+2rg00
73Ls1evTnf+hZ0eR1f0Gg/RduckXK/9pbkv1aznFuUnxk84f7MRCidbhcrjPUBqP7VEdUWLwGp1W
jqD/bKhZLtZ0Bz0VoEe81r7lz+W9G6wWB8jkM/6FepPWS/NDfQ8R6ky8cs2dsvdMjvCXwDa+/nHj
NBRlt+BWjQs4nrve+ObY8Z3WoHb89q26cn0ZBoCqU1fQnVRlhGHUuqHdMrzpxSg5jYKjt4C2JHyX
jXNzmleWhCXGCBkscVRTXtIpVGpGALF0Aq1YVLfT1B1MdKrfXo+my3boINE/EvBtgnL9oheR9IPR
RxPMQ0bbZkgNYbT3j1lU+9kxDpOufzT9Da992qwXC2+B7r2SRUvEmKP8czyVcXTsAxXhqerUWfam
n5JT3q9aNBngplb6qoUsyrLa5JAohNwoI9fpAkVV88SMPUT7CWD1eNAHVMbyvBme4fVyzHelYcf+
oU5iu/8Y6oXtAuQscntnQbyuv0cxFLmifUNu5W8gJEnuCzfKEYeGiic8ToHpf5z8Kgs+xGCXQR1l
dmA8q0bXxzvfMGoqRr4WMq8WTm67MRBioDBs1dNHFH/qKPSQQbAdGLS7cEQwZ/RNG25Uf4FO8F9p
XrWoQ2l6oayGYGAeLU17Q9/HfeJUa1gN9WxlWXqXeXGHcIWXQwrR7Bo48OFmgbFgW1dRvSV6r8s1
TUJL/Uh1BSmfVFXyp8ExtUMU1NHHSvVdc1k6Zc3FcQBvLPNFPfU3/GlErKDai2p41KK8fG8igYx4
RTno/c5FkSS8tXojOi3dIK7him77b8nUJKR1Q9K693C2nYy14Q+Zvo6iPus3btRmh8YfTDjy9EX0
mZafSn8oHDSE5mHBOhqDU90Vvh59GfNgusmT3PgQ6WW4D80m2Kf2VCibYFpMhzFSS/TgtOzjZNou
YtCnzBiWjeF2z5naxj2y3dEEaMAPXGShI9S3HoIqMoZtN7mZ+aBPttZ+iTL+KytrUdrpLbrdp2nL
rC3KlH3cjd2HUxZ0arNKrVNUfVfSInR+9Gab/pjaLosHxB7atL+1jSQuoxW7qpr3phnFrbKsEsU8
PVQcTHVV62aV7sb+hKCMmxBRoNeWTfZ9F+ZKh2Q7M/nrsBvjClHr1EeOBJrz0bF3nIxQLZfK4tRm
K3Wq0vzGGtSQFvboFs4nHV+gPkHIV/1M2th4Z6D39qUKU2U45mqMDIatDfddP6CcnFR5B1i/DMx4
S8k+zXYZX661l33bxc1f8ZSV+qNqIDq8UiuULd6DykxO6LbCmt28Q7LCcELEUwKtfTa6zD45y6rN
kHbztDxB+65vkbPfRsDzhxyR6ZHzUamTy/SwasbF7QjEclp2gx00S78ozOiekdgoXpm20zXrTJms
DkXkEiEFBtvUbae702dkkU8U5hajEJqpMt9dNouFbq8b1VnEqypDq2ETNHWDSB4UDuXouUFlJsu0
Dnx/HSUt+lXdojbrD06DAshaL+0qfGY+L7N2OFQ7vh0oIe2tQXfqT/bJaDI0zCNI5DdZGI7okzSj
Nb53kzYNnhP67sF7dcFs39Kt40WxUbu+63dB55p+sLKVwf/WOaWjT4LJx1bugyBY2PsqCdrmk3nS
Cqa4Tk1+YuDoNA55sq5bt5ogahytVKffVyxctV6OozvQs7dtVIXYROqShQ52D2L4/hi0naUF5aHU
tVI7tV6bpWkAAicqUcscTkVhbFXfL5Rg9T+NyXQjnk3Ls8IIaYcScjmYJRZxnC8XZTzdqotF9f5t
h36R6lJDFbgA2ugumPCLGSBNTzkhShp6xqMghPIf6k8ZI2RgL73Fu7dtiUzsPOrBlC3UIzV4IKmG
y49hpzew4pdjgGwtAFdirJ4hgj+onsrRDhgOgDQQVQMy5P/KLLua2irlYExITVKMDz+LGfGGgQUx
1YScGFzHsx0eOZ77ZdFkaIsxsUv8TuQ2ZZuOqrtCqwccbQavFmIpq+kg6EBcWg5vb+RFIVC2J+XV
tov+6emkuPAitevineq5NylEL/aqWtMNWOkJ02Jz7YaLIFk2KiXa8ZiDGo1ZZLzvGCHi0dqg73Yc
YB/JDu3NLEpYBMGvjsvLZ/yvTbWkHLuMywyUEosUiX15x9ncG8tmXTCjUKzmIFEXYY0whvI4zKgI
JDIu9joiRP0OlfeEM9OH1TJUATtqy3qOuu7qFoImM1Gd0bhsspWTkRmdgezIqnfhpNefjODdlGzG
COnPrlzpuXWjRrTLUmNXFDRlU/RqotlB3GvX4/xHSIdnAOk0BG3vQteTQddTPjIBwgPzY7pDXX5X
PifGfIIlZwPi7BAAcz0oDzJnLJ2dHDX31gpbRKq3/oEBhWDtvgz16D9hylnP3A6xAPng2NBiitE3
Bx5j8a3PUg+nr1WnHQTfHGXy6AaGcSrkt1Ss9TvIxVdwdd4EP5pt/BMl0PTTjPHLlTJWQ8FVcW3o
wiAOfG1czXLbsPLJ5pZEu+o53MAnvg533ft5rM7FsJvODA9huCKEl8V0mLTQLBsKaKhD2yu+A5Lr
upX7Mdx0S72mL0X7TdDrrdAwnPUE8gmS7Yqs52yDGSgaysJM7ZdiototIQ/bCNXskoZ2vVdhxfPm
ANLi/p1/U0zyMSG0tW1BzCgz0JFy6FZQsVS/Q6jHGW/c3N42VrFixPHeV+fKzde29pU9aYmnLFZt
IEqA/zZiNJaG7jdUjZnH8Cj3LFU6f6el8TRzdq7s6yujkhMy7FbRIyuxPXcXfR0/iD4LGrgr/37x
RfBRz8+tyyR0XEa21TXFfCwjoqh0vP6S1oQ2eGmyzHAffVU33TtTWbr+aiIo2ZJvrQrQpydlWRfr
7H38Ndz9UftRjgv4Ea7gDhYkh0w9y+jXIY+1zCXOZ+Sm8wTUk18QwDVLPMvYlqAqdR8B+fJjFoia
eUPjzey7/NLIP0DyiE2V2lm9cBB92zZ7hrYeklWQU29ymKQfd0q1mrF38Z3RYXgBFFPbuoL5pEyo
l3DLC6hpv3b997DAeh34b/MQ5mutWXc0eecKMhcXSLIp9uDsznaRUeRlFSDFSFUlQnlK65a+D8Xh
SVm1oTXjgy+gasRBjmpoAKfRf0BfQ3JNZkK+ODBBQcVJ6b4WqKAp/deuW3bODoa4tYj9nE/JeFPo
n5HeQrnrq/jC84Xz2R8iXWR7ERiFL+aqDGgVjb8gXB/X+ZOxjj2G3b+LWfdgdToiHnr6bH2Mnud8
5bVtp1pCtAvjBY5LqrwlJv2J2gxsz3QfSwYex9uTDqGxvgGsvp85VvI0hSrECECrE77AmWzLVdOq
KuM8Og3UZbfRk7k7cYfzd390Y+UL88sSQ9binUPvXXJUHSrEI4p8UC3cBncRjO6+l93AU+llUCLM
beFltMu6YH/hgcOWw3z366NrngwniZWS6bdjsU8CwPGhp34pvdPe3Tq7+GB71WbuAF+GapJR6dwM
qnKKDUoO4JmtrblRd45X3Aw0vMWU9WI/yzEhHxSxpeeLlLbUdhIGANQiwicg2fnBOIjxiXxV3QTb
ai1ARJo3/Oxv5tyCWMb5uyqblVwfJCIqYvLsbRYfa2hEkgUyEzDFn2Ynjq6dmfMFSiHgcFJJmekG
vjg9zgzdR/Ou9JKHnGHcWTbMa3fBhDyE62DpEFlI964gy/c1K4vINbujgEwHHBZjNz8ef3UDzwwJ
X3/mV9tmYVS6LQzpyE7uwjQOv9kapZslOII4P4Y1Rc8Z73qRtL941zOvIhllSN+ySxuvIvitSgBf
FRp8UBz4N+POyv7284gv5+JBUkecwJWXjqYzTJ1vFsn0chW0dboxn6q1s1Rw2H+AN7n2OJ5bk04k
7o1ynxgqFo+juATgm5HC/pegS/6cvWdecMZzymdT7CdpmW4weWtc6kBlbtHmgxLbAgAFDra/FeRE
otulfm3Atbxt7SLcwRgjJpbD488jL+dCaZH4kaHw8fLxPh3hqBjuUEVdGeinwoi7ioi3msidMXoR
0L5cdPCJgskRgiKZfqky68BsKZgyYGgcqocaZhkyzYNovyiesZvHMV/1oBYaObBqQXcFs/7rmxEE
UV4F8Uk8R8Eu/iSAoOly3LgIHjFNMxvgXLUn1oZ2NIJzphzLlpaPN0txMNrWOGjo5QjJgP7BWgpu
0PFbOVeEueZi0F9gDB31Z/sipx01ezAXRirWV961lLPULWJOt/N53kWUzrfjf+ylwrmhWyVdwPzE
H5qBFbIy/7HTlspfI9gvmBZh2X0f3J6OOlVPlNXv1A/pLjtUjKfO5V/GRV4r/Qb5Wroj/k3lN6hh
0C0pztzHIdN9pf6ujPVNlyBhU40bx23ujYgWRZ4UxyhpwMpbdrr21d7cJUViLuvKeSqKAq1DX9/V
dXSc2vxzO5jfDL96l2TGLS/E1vSdm6ahYxaE7UOo6xu17t+lkfmlDSNjPWj6j2mMDMTBmoMb6Q9Z
Wj9oobFbRAiAjtm+TPQHi6m2t6/txQAzX4GqJQGWGMMQf/P6PKdZfLJjg45P2kyFR+H2c1FU39sg
3kU2K49Kr4ymd6UOzNbpv+tWsytOwU2cT2sl5iGvHZJIq0MtA8cS5xuz6w7MS66NhX7TdlA9ZtG+
K7SZcYaXeoP0wItaK/AE5r4ukysNuYlk7BLquzTzifwPwdbcarAFz1XQZJ5aqEfF/vy2JJ0QlL0b
2HDiEMftcOPtb6DcKb4IfGKyT8H+IPDDYMwXNMDin7MjBbILl61LX2cs/IgmDuscNs1RQLbKFWTx
D/Y2R8dplvJafqQka3JtstBjK45drLXUXTwxHi7IgIeD4KpVXlL1uShYeEv5O0IbaNNFBgd5AWtN
zOnU6IOPd8vzlaKVyy6wGIQvZ57CK+GMazEjqDJsRmNSbiMz4lMW9QkzugLxmvqtW3SrdMwRLf+b
srUcF6J5QeOhCh7Si+vUuk7Spw3Zyq/jQpX+5vu0OsEnN9ftv/IyuEjWkkHAU0JFTn77mDF3U5We
Dv5TkEIJAAJ6mVgT7Yf2Rnt621NcoMMELp26ChxUuima5JK/HstJ64bThK6jR9/5nYjj9Sdz2++7
2/mA6crrIMYOGL6EthLIsyJuxlkE2kQ2AsRmSmFkk9+hx73RvXab34bfBTW2qFeZX6F0YJC9eK8R
AM9lEBfMJWK1THyi2sa5NC8QAUFltIE6ZoGn33cwNlmr+jbciPCJQd27cJkyQPQPkglsCiJNnl7K
VroU3pdNUDFDXwZ4teFYHkLgLAPNFvpWO0ibZjz/1e95bk0Kt2tjgFm5xRpa8kJEZ6kChvpubkEH
7WY1FC8dGfQ2XAc426hegyt7/TkBsy1OJg8DpXLhsO2P/oMJMUf8JCrWs45MHMXXboXqHzOloihP
KCMHaYk+ZF0IMGJl3gtqQ/+D0Agqt8beQL1nier4Bga5ZhlsZo/NpQvl09Ess0zYXwHiSJ/QYKS+
iQfoZQSpfOc5h2SdPjt7UaFvfyTePMPOlY01Kbjh2ejxXEZRgZEupj6NiI2+OAfhsP2HbinGKqqn
+VkYOcjnUrAujRQUni/oTqWv2CXKQhnqRHzFZq/fENOgUjRv5kptBDt4Gwo+yCde9FTHULX1hhYo
9Pxc/vvuAcGHlUGYXVGJR5wrQZpl7im6duPh2EO0CBFTx76I7MeaTuCpMmnhHDg0hwmWpPZWNAAa
KJ2br+NeJIazt/AyAnWxavAC0kKmhSYdGDVvXOyG/q/OCiNeyWpxG+6q23Q7619ErCJfi3Nb0o3P
9L5MMmGr/MsxGdqLbvYdotE0V4aV9QmJyGJ5JNR+ZPr248zjcZlWvF6mdHKSqE6pH2A6RcGDuaZn
GMQ4O8m85s21C0G2K9566iSU8V57moLSCRSRrrvqPg047l/PlOjJ80zNPxNXP99va3JjbHCDVKkA
0nJoqj0dIy+5dW8RdobLYW6A49qDb56t7KV+cvYkprUzkHtjq19lUI6fQJUsi93wl+CHTbz2xj7O
fDRx9i7Oi058wR3keL4wB5wZNKqMQnOAQdgIwFGgrnnj78VcDsV2UXWa9Z6yfxEVi7Migqzwm9p1
HKuCv2fYqJsIFj1IO4dbW1sr/dp/SG8EVxlEVs9a9uifHuvFH9CvXCCGf/0Gh0ARCAlBqRTmLPDf
baJBYvgy9AgOwd2UW/0meDQR10m+JLfjZ+1ZcN9V22yb77Lb00aJNuW3+RhIfkvkXyKlHkPenQJq
3yNzQkr+AJN+eFvkCmraM5/5+q7/XrF0Y4a0Tjs9YcW6b3zILYBz9o1WRhvXCo+Zbq0C19k5RrqB
WPfR7k5bjbGeNgEZFNxpA7C8bnz2wU6rmbnJu2lOsFGO3aVdkJOSXHEXiJRQWGq+VxsHyeDRWKr1
SrTQAH3dgdsOVoh2lMtZ1ywff9my1Eb0W98vqV3bnvKoHbqjvlusrB/hBxIUaB3cWRbhi4lf2Z7w
bGfXzWl9AFcm9qLRXKu5s9RhRW19ZWXWk+e3kB/69dKPjhqT812xcf3vbX83qhSg2mStNuEqWNzH
YI0b3VxmBuSpI4wJ3c+Z03L1VIrZABIc+jEy523OSajNgJ51AjHjB5LEx9Gi7BYq5MPhjja5/SfY
+Tmr0tMVj5q/cGM8g2D0y/rt+EXgdAaKmXm3qh/ClCGmOXck3qRz9/fyPc5WKr1Zaq33UVazUlf7
UUygdrOtNc742CsfXWcwi6hYJN+oAkjvP4DQsommcSRh9B+19Nn85Ppf1cWBjvHG+ixCueJDXXyu
j7qNH9j69k5UqP+AnEgODgCMk0OqClKNOq+mPPcRnEpHO6WMloyGWtqboC8a+2EI2zJ8SIowTT2j
H4vFe92qiuKYJXnRbMoyUb/knas2ty2PsXvTmgytr6kEgzdtLSKqZe2Y1bCym6ZyttmYnIBwlxoq
QzOH8vKq6hABOYguEJyKnXx9ddLy/zH3Hc2xG9maf0WhPTTwJuJ1LxK2vKPfIMgiCe89Xsx/ny95
1d0sVAUhvZnFLKTQ1SXrVCYyEyfP+YzQFkOPZnv9ZWCVQrNT2NIeO+1r4SS7+zne9cq4CDd9TxVp
qvIRlditxBCeoDDaCHGX8GaiXJ/Ll1Em548/tEkqZ190LM8RHLx9FrLFO7PIouu9hZwXdjCUfYvO
0rTErHqi2ybZn417UU8gnAsuw7paU78x0OjM2Uxmmg3StabA3oIaR4i0UnL5uIaGqXwQgEAgWBTb
aFmvqJ1Pt2Cd2UjT/GwaaXKmMnHM1yJtlEMSslxQ0GT33Fi9Gb2jRuL8vCquBECmwSZ72S1cLcad
lHblw/2vTicwF4cKNm6JTqP6K5ySlgD0+vNM6LlxTs5HpsvDtm2gvleZ/r6ze5ioRV+9wXlliunl
+muUaLgokD4HPWz6AkgGtYwKBaGkocdIijGAI160THL5oIBXIFfBjHrtV4v/8iDGcvkWcTI4JQ9T
n+8QMYpJExMtJfySW1P7m2jTO90LxF10ZeMCtAlipB4CaZLbr82CtbQDY4cmut0zp/aNVuXlN5q8
GrKcCTW2Aqa5t6Ij9UBMcD0doTRd2rMmnnSJXo0e5BRR/aKNTUsKNeO3yFKRBtIeOvtQUKiA+1UC
i6F5NruKb54GqJpAxhtNNXTzLvem5IVAhlOROnS5jDh7AgvI/Hmx3jrXVHxl+E9pKCdOqzNc0XWj
10Cnj3pdYfc79HYmrmYn7tZIYDILIWeYYKv8tFpRe3HatjyLWyAK981oN/fhzl1IJlXT8FhYJ+nl
x1wVYS4mzWa/5XAQbekztURM+G4vKghwuplo/Tx9V/dAbEBIpokowQIRI8r85IYSSkWWJFlFjxnO
oud1s6FlAwFyY97Zs2bz4BtvOzQgYacDgWE8rq8m2rcxFWNUe7ILnh2t3RWxyX6Am0Dl2gaLN/Ke
9B9S/xdATjfHyfNUHALwepH9Im19j+t1XlEFYPlDanOwqi1Fq5RmuvK38THD+T37srix0+CL/Z+A
k4cXDEkvIWGhKdBT5H9myF94RSORGxPwOkgp7MvBjMqdIErEL7S5Q+X6poOBfgs/ea7cKOSoimGe
Ycl28FCnXOBkscKaDPtordiMnS/hiWjNxr3x7riIO7lnQkA1ShoZcUuDs9QHqgFDd6QEnf65lPqq
6Iy1K8GSQANAAK07eVqdKaR2lIPQx1H+wKIORO0JImitiVZ+mEcHXrUJv6IpMtoHQGoDCDE5pusY
eJmU7zpQT3IUFXLcG/uornSJz0xGC4xYVayhFJ/8Rn4o5aQ1ZnbqjScqAcmMkhP6zFBCnSQEXppF
CTxCemBAVbs5am8hKvpGdXAXYKOBbYbMAClWks96/N1I5i8C02Pq29bhlKLOc7WF/gL6amNQm13a
vggFl5rRGPCGyLkLRS4P/5fDnUx3l4lBl3MQmGihIBl4UB5W9wrst6AHRp3YQ7u36QIOHn+Oe+N8
uhjsZNsqMninQYw1Ba1To8vabdqqO7Hu9J/D3DqPLuJM9qeY4hmj50wBrjLqELExhLJBjYgpFKNJ
BNiUzO2XG0OT4UIKPA2OBgUlmsvnCPp6FYL9hgWshMsgiPXI7XRGbuYW6o3XFsQ6UPjm0J6R0e+6
jANYglCNv2SgfvWCCpgDmIGeLdptZAzO34foYWuCSAD9G/BGKG1kMjIprFF0SiLZyPn2QRsxpRH3
mA6BKQqeNfPgblw3YIgiAAoOTyigSSeji0p+qFWhQHJcoGgXuwSUYj1hBuJqd83YkxhnQwsweDfr
cXPjXnoReXK0hm7KiYwIvrjLdIeoc9lFR5PmJEoKErP+WZM8mxmYVdO527HKD2UxOhlTZERV6/3P
s3DrEX+fhEle57VA0moC1AeSKHP8vFpV4myt7sYLFA1pyolB6wudhkmMSFTLQCoSGRUs7SxoldOE
44oZqmVZc0deaw3ZZY+qz+34KLXVuD8FSjLron3jdYZXC/SHJUpUQVHgci1nSVky6oAv0VqQGQNI
UtFlkm/hpDzfsb35fL/Fmhw9BcR6WQV9aqRG2rk5Umcz8Y6iz5o9JC5ncde3jqCLsU1WcgO+phSV
X2PzHHYkBQT8FZMRLcjBHv1lQwR+5tS7dQJ9n83JCs6rGjqPLvZp3HUkDlITtGCdgYDnz6vzxp1A
BlIYOGgYxVEu/uShFW2dVXWAh4aCf5p6jhR3ZjcUm65oTD8NBKh5czwBTfXp58A3p/R7ZLqmv70q
R631Sl7DSR589rBG+aWBV4WgVqZHqmI5h9u4tQ+/x6NL6lu8tHZFja8woZ5/lwUvLTpwMyO6tQu/
R6Df4FsEHvV8pmUwInkzwpiN9r2DBfXyTsASnbvw3Fof34NNdlucBUI9oN9vpN0WTH+gwuCR086d
4Lf29Pcok30mFhDyUxsMqcvOINsXzXMPq4NOsUfppIml4YmQdg1PeXT+eS5v5FHgEQN3DFgPhC6m
HbCoBwWQbTE6udhHsJ4jWsC/uA18G9X0xGoH2Jy8/xzxxnxCqh1cB1y/IaUyPUK5ruO6NA0ko2LK
BZcURs/2nV4yLjOzsW9Vq75HmvpXoYSTB0Ffl0bpv1IoHaeJupCk+hD7eqbEME3JSaSAa6wky0g8
Z+ypVHNSSo8Ks2naD6YYobDAGz8P/9Z2vPhWk4MgSms/HSoorn8JX/l2ifu6ldmgPRpSajejFc83
Vm9sSdhX8aCJwzMNpgiT11aQuyKTMryEao70xJsAGxwDz6EO3JxZ2lJIwB2QhLltSjf6pK6DqKCo
SQrojlfvKV4LxNhXuhbXW9qolpxMV58pmlizgexl5wmON84FBW0bQCokCNqjVXx5LnRhI2auhKnF
fRpwqsxOkYq4VgY/7lzXDM2fk4+8Ma9UegiJKxocgDZNAsYKkzCpAIF+JoM6CbQKuNmX/Y1JpDkd
wFrATuBWOVkuYcYEsdrxpRE8dCYltFBzKVx3QC0p9XnC5s0RfQtHp/jb0QrtH0WrRU8y+OrcezwZ
hP/JsrgY0WTS2CaEeqKAELRqVenCo4bbE2qLoxmaDOA9ej+TGN44cS4C0jF/G1M1lFgrGgImDXo3
2udQQqGkdeeW+43VdxFm+qKAWTpE5fGkeLtcS7CnKsENzNa0XqstZolOc9EmLwzAGKFukmLp8XYC
kj06Go5KMIWEKkTPAmuuo6HICJYaelC401xhThS/KCXeZ8V/7ywJ6HmjNaGisqzFeYe869fhRbwp
6gRqHmFSQyEQAkwGvxRNSj2USxQ2edzVZufyetF/AXSp/ShEn650pXgX5yaXVCJWZLkQIJCQKesW
ElfRO/Ul9m3ZztvFzGvg+sqGmBK8p3E23qjcoF7F1lGJmG4VLkQ+WZQwcOIW0ijdI+MgcgOIciDw
hOnnEt4btX3qRgHsGXqhOL2m9XapjMKAz1I6uWu4elsx1Zou11/Yk7/vogsL+Itok92HWGOO9hud
XDVyZA7AOg5a9bXJgn8Ir20kbfOS5vSacPnqQf0NxzJWLEtBxJO9mKdF3g0RKxgqKrmtpBAYGAMZ
+dKxb6E3l2Bfny94hhogw5RfgE0yOaLVHJhy0e+Fr/5F4Aw9EGeRDsV2To8dqAmluvM/2JAKFioo
urRlAsG9yfYPBbWFsjUvQLK9NeLnBJIIQBBWBmvFLNAic52/G3zcy3iTe1mhFcUI3wEBcsJ+YoX7
AA0pyezh4O2B7o5LISJrvB2mRgTkeez8ssOaqxbdABNcfo3JZS2I1KIIOXwNil3yVpFmCOpSLEjA
P8H6KFiWK8FuTRdWhOmyjWxhuNOgaTZs/oKrxvWhgXucyFPqBAU3TJMNiHf1spYKgpGAHmWmhnL+
JWDa6oFk0uHPmx3Rh3q5qi9DTrYSG4WeV9CHAHEpXR0T0o6uk0usrZRzVrdX8HTwFTA8AGHRWqK4
g+miTlSl0QQMr0bNHEx3SxUeBWN0vnw0oB+9T03GEDoimLldArEKOx+1sWYOyevbyeWXoK+lb29u
Pqx4LwNgFxh1ygAobCpW0bUoLreY4sSSdNaRj3QLgCE/E/v6CLmMPUlTuBRqc0Mh0l3dmSMIjd7Q
mUxCpG1CvRaN0OwelXcFbKq/8L69vbj+M/uTJ62NDaIpXwNXbfEB/rCoVQYQ5KOuTHoMN4C5a+4V
D2j6wCdHJjrQQONBvRyaEhSEllvhDu9cPdxRlw3FhjohLD3KLVznzVlrj9sL+z/DnZxmTA5FWQ90
ga9tnW3ROHBGeKn6lmdT+hED12zUnmcth6+zGjxiWIbBbwGL/Kp7Eo6ulyclwrZWDugEvYRBUYxi
rlKYSM8LSNxczt/iTYap+ZkSxnQ50z0FC3czytZc84EtBW97szd5kljdY/bIb1Rg4vw5VcsbL35c
/2iCA0I3bi3TInjbN/jQ0BMxzVjKBK6RoKknCwFqGX+bD4HldBFrclJzeceOicrQ7dNAnZWSL6hu
aLKgKJi5ktONS7UKvA10ZiTKFJKmh3EMgT3cK2TR6FzI+zptw0gFyTg59JwuKrvHQpBDM02YVc37
yrYB/L0Ba0uX40CW4RCoqA4KFunMvYP70pO+OLB5SN7A7UwAKYuFqNnkEA1qJQip1KXBsGrmQHhD
tupWlR0OKnPvICB0x9QT+rM8clphNV6ZhdApLBvoCEISMCCx0vmrYPADG8Ke0lYRaaPPDZQV6+fa
UhJqnEU4Je5jMRs2KMVLWEBhrCwYyavuuLhmQBVOeAWmoGqyTxNXfFbKynuMu0I+5m7eB0Qq0tZk
etlH4LpXjy04zmbRjeEuG8bkQfE1QQ+FXD0M2qCc6mzIUCEaovKjg7okLGmEPNrGblIshL4AVVTm
uHPVCMKyUz0o7fjo9kJYHmJ7DpfA80Qf5KzbB66vHZNYdTPoiyqJXbVDBZVCXh32oTy0d0xQ441T
++NaKFVpA5+9yG6CrPKgQsJDcFBFff0eWn3anesVgOfKo4S8Eim82Wp1uB7KUbnPhDZ5hsd2bIKz
3kK2lBViO+M6dSUHVbbNmoFFdJHt9wxaiWbdCOqzmrPxhxeGzdGNGM1yY7GzJUQwQ+h5mpVQMgux
laQtPNG9U8sN43ZsRZDAczU8dn6kHYMobHQwO5J7FQoUd70XMgDyquNdgPLBQsJiPKtdSzU4VR8L
cKi2bZP4sLgp2CYlfu2C09KXxc5l2XAVcl3sQ9THC5+a3lPumNxF0SQWom0EjNtCrRR5LWh8v6/z
3o8NoUDrZcjk+MiNqqJnXjXs8zLz34VAgQRGx1dOhyTOaEK+2GiZXzkKVFa3bMSVZqgMkJDoajFN
SFhH4loWAmYP9B9zKkqVS/Wo4oONGOfFEvkvQOu86i+SivXtYgiiReVVrsNzWbjxwrI+aUMN/JIU
QCOReGJULYYk5gxKhduqsuealZhwBheM7VOXCDU8Kj134YNzvnDjIlnmhdYfegXz3ft7DNSEuWXj
n/CYy9L2kj45eT74yGHm5a3O8DI7mHLdKkUEvdQibUzofspohDB5eu5YP0U7vChYWESlnegv2az3
/J0aet1oDS4qOiTUsjmQw9WrG3segkiSIoFljgU8yZT5QALfOEGhv4hBI1QAjSvfylVjgZcFrZyv
6/lcWnwNA5jEnBy2HqMlQ1UgJk2L3SXnyAtKXOL/voI+amsXo5tUEvu0H2oYtPyKFL9nL+qi11UC
tKGeb+YATlcpGAQBWGTYMKcEHPvK2xNaTGLO+z3w4gFn1RFnKo1H1FgFGjXQlTy2Z1K+q4scjQdR
NqT0VCFgit3wQIuPgrRVqH3pWEIskSPSmwc5gnMYg3AWwnvYg5XP3NvrxooBaxD1Q1HQcHv8erl9
y3KxsRpOcjHMauB1LnxK3IT8PLKr/IoO7FuESToJvU2miURECKN7FeIYMsRPXRFQiVmDp6vCzVck
1MGogAQ0pydvvAZAZYizDgruidBtAp8703PcyWQr2/39aYNkH9BaKPXi7XeF2gpHxUNxv1UNdvSe
uBwou3A4/Dxv1xkThSuh3sUDnwUc3/QWJHBZOsqFihVhV6+S0zuNNViovC7hN6f/HOt6sSM1o4Rc
iGHAimUqA5UO/CAWYApDYsEP7hvOfyvlSti2ct+vx1HuzFZ2Z2HlVxkwxoe0GwRgVM2x0yaXHLRg
RpbvctWQYp0Wl2muL+4ao1pArdOeG+LN6YSwI5rnCro/V6sDepJF5rJ4ZFX3kpBUA4I3GUwmzklT
Qjr6veaFdaK25txt9nqHQRwUIAxgMVD1Ag3x8h4JxjzwH6GqGki3dDk8ZhE3s8OuGJ2YPoSgDS0g
S7Ur1kgZ8ZzXNpJquC9pSzAi9r53gP9+yBa0Wl/tuQ37OAfou7VmUAMCdpEKRUDj53JcShF4iZz1
qtFwsl2IhQ2lDaLWhY6zzVKzv+ur/TVG7GxBphTZK9ZqlfRcAiq7ahRSBkuiWIBYZtJC16DsXevn
3XCd0dP51ADWwd4DVe0Kk9nGfUjVHKFVJgADKjjuItIlO95Sb+1UnwU8Xx+RX/qxqMjiEnFd4S6F
OK5kpqM7HaQklFRAH2VItJSxGoFFhpAjyi6Wd5oDn9JHdHlFuIg7rXRzMHhPypgezajE/ktd+S9w
IG7tdAo9+HN806vI0KlDNcgYH73ea1bvSJAnoyp6VCtyNiG5FU0BNAWcSuwKQKEuFybXsunY+vIv
qVFR72zUjxaKmS1UJ/2YPVZuRsOlD7cgqBlcFbQ1cYAft8RQXS3qy4HCwS6CpjLajJTdMSMgdOss
wfZGXQzta1TwJ0PL2KyUmFYBaYrdpsJrW83Wdq9aA1jxVDIP9TfkBECoX06elwrgHuGCRGWt9o1N
9ZNVkuzn+8LX+c5FoKkTpYxOnxC1EU7/tF7xnXDHs9lAoqy9+3kz34xDUwIUS7/QsZcDQiHe5VvJ
Uw0v/+xTkIgB7OnbuUV3MwqmjMWBCCzhNHsLlZQruVIDr1XwSd1t4xz4t2RGmOfWiYuH8q8g0+3K
egM6oqmrGEoqPzJJaJaVdh4G3qoqsF985+eJu7XWvkebZFNiJAtV2CFaVqD214q4x3DGzyFuDAh6
LgLeyhBzQX9vUpPig4qVU79UjShjU8jH45ViK3kzkqoa3EPnVZ2tya03k+zcGBhgCMhmoIuBXTvF
LSfwcGCjGOdDxDV4WaJrKe1+Htc1EBt69Sjt4SIG7QFkiZN9CtWrmm0VvEDSc39GLgrp0EjPY1iN
Ag0wm8PfnMZv0eiAv+XwiZ+reYC7P+oz0G7hom0oV+YYsFu/zYwqnFuGV6pWeBXjvYHzVQSvTb4S
yx5hKOHVIhjkEhkt0Y73stmYAJWtRms0fJTrYVL0HNiVpdjJe2wW+/owX3a7sePwLaDNwWO7oYo6
OaggMKrIXVlqBu83lu+jz81EFic9/vwkr6qmGCoILnia9FS8OnCbDnU/QCzhBa8WZIAZswjTBq9y
4AtKWPWR5bOZxXlzWFT1HBhPoBundMEGZVrYazCq4YfDOmLce5fHPdfrZ1KcW3sAquoc8g3Acq6w
8+MgSnnmFpoRC8OBb7T3foQ62s9zdysGeEhIuanH0BV6RGhaQXZ7TjVilycF3DdVeYa7dmvhf49A
383fFr5fhgNXQ7vFSDx+JAnTH9NStrhStrkCVaUBtf2ZMX1h0iYpEw+5QKqph7vZ1dpPCk7IKgm3
COkk296KWw2mqIM9nr+daQ87XkZncTWvSXwzLhS8KH8Yl0LI1F8OtUpkdWjGERwdNLtompHe8ffw
EYSQLqOfa5OHpRo47MtZ/uo0N0WbkYcKMUxPOMgnXaX5cJPPUB6AcHtrocJlcUaEw6x1qG/ECLkm
KONDmJGbqV5Pd8Ek6DQ56MpWFEIGQRtgRVEwBUwuNAZ2ZnNP099fUSi6CXhm9Ownc6oK/RjmmUfT
X9du7NYpTTTX5mmy05wKcSj1F50PtD7A65+cz5xbKWzRsZA6WFL8gQvEUW2KFr/6syrxvy5MJqt/
/hf+fM7g1xF4fj354z83wbkEd+qz/i/6a//+sctf+ucu/0hPdfnxUW9e8+lPXvwiPv/P+MZr/Xrx
BzOtg3o4NB/lcPyomrj+CuJ9ZPQn/+pf/vbx9Sl3Q/7xj9/PWZPW9NMg9Jn+/udfLd7/8TtKE9Aq
E2CTDncGXPOQBX07jGi8P394+5rgc/77aJ7M44Np/O/fHj+q+qNMfzthul5nP/Ljtar/8bsg/aFR
WRaqBayCr0+d6jp8ztffwIcDwBUAPCBDh9Pz99/SrKx9/JXwhwhwEoVzwYULfA8s6iprvv6K/wM1
BwHuErTKAnsZ8fd/TdX+1+Hy6yli6v7883cnUSQr2OzfDqFbc/H93CvRMijjpMQNKnElgEYlx4PM
phkFEnvo0CvPNTfQNT65l2LmEIrtg9vIBhTXFpUkhktWABYRhk52XErbpkXDR4DAjVZtI7iBvahq
7+otI4JHMcgQR+M93m57+dHjAw7peY4jNeXc3gK05nPohYAUQVuexoptCQOBA4Iirc7GybHLlRxU
DN89NAC560qbiQsU/Ld9X28FGf5YcfYwdKnRaZrvkhI2YQDLZGVxLHlfJn4Pj4igCXobSDNA4xUO
WsUpwFG9YpZps6kSVbS0Nn2MQj/fi4Ew6JJaB4RpWrMqe4H4ZbAtikHncrCJfKUlElqqQqH6sLjw
t5mgbMcseKi14BAy3BpQno0fADsnDaOZRFWzxhFf6q0kdIYa5iM4bWFjlIoGOy0ZXegq84iQJ5+s
G7o6FGs5Xez5ddKM62EEPVUQETlpYfHWsexH5cevlcoAR63C3k4Q0RlT+1KyEmgmEpwY0LvLpcbk
lMFbp7nUm1w76H4VrTqu0PSg7E5MLr81vDfa8JXqP8qq+Bwajqili8L3gGVQeOmq74ajmivnKBFz
IoiaidR9lwbxZ4OmFPFdGGGV8DOR0ySDWU3nrvoicOQR/YomZkUSoncHo3O2S/QKRlsLkIdQcZZZ
aFIHbAOTtCjRs94P902vjnZWccqp495kNFXuRnSrBqKmCeIqEcVW4VwlVeBhBhvZNXPkB9AnLrtu
X2USb8hawtkeXE82SY5RKPG55j1oYkTJaEWK4j+XRZ+uhLEbl5wIK5JRgogW9HlEHexCqxYOWQiH
TT52NCXZQQHjWKmelSqdOfS+NbKsIQWy3icgIzG+SFja8AujFVupWMyfTCeQUEgNtfTsehy3MS8v
wrbawN/PkoVwU/rVqul5EKUG0vGwEIJXSK/GdtrEKzkt7KhRSSznZGBDLH0Bnd4oGk6NAnPAmB8s
l4V4U+b9uvb/vznX/z88rWFaAJU+SkJF0gDeHqq8P53Wiyp+/W2blZ9ZHH0/oW9+zK8TGtjFP2Dx
Tr04OfCmgbP71wn99TeAUaL9Bc039ARxDP95QgNAjF8SUdqDRyWyGlBB/n1EM7z2B26i0DjR0MvH
rQZFv79zRtMb3n+O6D+/uQodefrWR1lykpoOfc97uZsGj60xgMzoHWIIwlEFberOEgWke6berYLe
2+XGM8rasFQdgPFv03jjTTGpeV/Nn0bzrG8Jco0zWHOZJHiMtmlNkg0kTOFnCTyNuoXu8azG/GVC
dR1ucp+H9DJEOhKES9csjOFKZ7Tl92zDvDJbb+laqQlzQDTRtvFGygkzc6WZ4POuo0/SuZCPAgBW
/eAxXDylixIHDWhjHrxDKLpGMRWJ5Kb/wBrNTvqsdf7xM525u00uxtffYNIKzeHc2GoZHjq4Tuse
4jgxZLWht78ETNJgtsmHa4Rv7ILWPl0SO80pAOK8fZ556HScV0vvP3tvqjEhg2oAgwE8hXrtLvN3
0fSgAVMmRHip1lRHPd54b/Bk/Ff2eZF8fs9LJmXz6fBllubB31ab6HvMoMph8Bg8+M/sh7vHcmM+
PLi3ottniAmJWNLNtRcFupOmw9UAW8AlFn1vcSrYEA+53IPEGzxKpwJxo4fijd3KB1ZPjsmLf+IZ
4i607VEzhW3qSBvuAEdWo15SGGEG11k7/1D2zN3cvQk+cLe+F9X1Q6qI9vH0DpNxgYe9h+8VEchq
nbNsxZwLwMsqOJn1sK/ZhJayEvVyoe260nJfOKCEo8pCA6BegCO09MwwBXBJcjQLEBMYaI9kNCLH
1/2UhLDnhJZ74lTH1OJWY6UnG+0ImXEguwTc06Sdd8QlEZGAENSpaD+GTLStb8VGZ6dGZfsnlGvW
ylO5aA6c0bym+3o/1jrusq/sJ28LhNUFgFx7A6+5HJix+iztQl0+Njrs36D2GuPTY6zqatuZlSkZ
oQ1c2X6EIizI6UceUjJbellUP0t85AON9EtLA+LelgKZ7WijgFvp7mUIK6vgA36wZgMrxHaRbeO7
2hAyoMQaszQYn1AQF4gNWyi0P0KgwWj0knLgdfhmImc1x8dmA21rWdeekHWa7qEys5Wr+7Zn8cdy
2W6iXXiIMLcWAy45lMRdnVkJRNgFx8QUdqAH68WjtAwTki9Zp/yI75l9KRJpkaMtucsXMNWqSLRS
F9mx2cZ7TNSuXyiLfse6OsTqpX2FVV3p6Js7RQXlwswHziIFnwSbG0kBXKqDk2YUj9wieRQf2TVk
c5bKc3xAgr0H6eS9O2gnaE6ehZ24DFIje/Xv5GV09DzCb7IYHqMkXyevybFcJw+gp69ol03C15c4
wm7VI5pGm/bsr92X7iHpSbUZXjmS3PN7YVs77RI+GLnjWto2WDLbfhltsIKeC8JZidO8opagK3uU
0ABxBH/XCXV3m2LemLW4oQ2NGCnOA9YTOB7pqbjP7vtHeY8XCUNVcpptT0/YU/SarWCvEW66t/AF
9u5EOzVm9TDAECOCsPN2iEmHfSmDUnCs34WU5HfoaTcF9ue4SOwCJq9OdK+xWKz8c3PmFyEObNZk
TSBf6WoDUxVcoxr/oB8Hmzorg84p1Hq2/S56gELQlsNPU7u1ws5sxuw90jQExtAp4FA6cMrwzz0z
7JLfwdOW3Y1L+M0BcASCxTHd51a+y33Sk+i+yqx0FQ74cfEZ+SO7F5/ZjXtIG107VQ/9QgUro1YM
byHB29415H0d6vFKOHh3NXzmn/h1uq1NYVPise20g0r6DCSOeEsdQSgkXNCfkX+C9Ca/a8cI7DfU
UqA3iFJOuQDtbp9i7wLtoacrJAetCQmPtYteeF7gU3D/GE3uM7RC1xCOyEPXuSmvZUPDmXZIZeKe
tBfEAWAkXXrPyka+GxWi7t198RFawBztlSM8H5YxjpPHcFfYXkTSSO8f47W/YFACTzBNOlyb7Zau
eMrTlakQfkNaWFzZBWZneQc9QmGXfXYQMLDQxTtgtb6om7xDnq+nz93Re0lXfK37id1icdrKgQHw
6eSewm26TfbZXnp4hWwrDJ/inbquNIBO/UfpyB2DOxh0omb8qZ6CvZYYw1rBvzIiHbx1YSggffd3
ODsO8aJ7EN6yQ3SAaPCR3adwB9urd949A6IkfPWgy1w6ga2uqTpza/IpvGaCfQ0Il2e7dzhhgkP2
EdxzW/msOrxTiyTb+U5y1wQkuRsf6m25LPX4MNwxS99h12VEwmOy4Hfemt3Li+w+3XVHCKSfpDfW
BPH9rtpW0NkF/f0oHQV4G+Mr8SfpIHNGuGUNsKwP7Co4NW8eDC923GF4F7EqcvjTDeZZhaXQul/K
T8WpR/KHkyM6vZYPWKGG+yzApRs0xS7Fv+RddMeu5VWaQfG2OOHpdkReZbvAqB65PRxbjxGDDSwe
M4fFVfIUU7lO32yfXQiCYEsv/BgTCSeoAYYmnOm2JD8OkAXvnkpTWI5mYQkfrKGeijWqUQSfCnBs
ho1o+cvIUj4kkTDRKjGyU36o712P+B/eSWCIlpMKiz8irpluNMM9wjCSxw4tt+lD/NBvZJa0R8hn
YYbvS4vbMZa0jywXlhV6vkx2wr5biofs1bXTfeTUd97RYxc4HnBu6PwWUNU9DKe5fcbp6rHeiGtx
lb/k9zATxMHsPmb4fQSHhjOzQDq5qBbQ5EQa7TvyuTPGVw5/AhVbh0Rnb2Lb9IZ/7GF9QsKVuOJX
6lvH66LTFgQ4UiA/FRxczLq0hIbUVrbS3hvHQ/EMwIKxIHWELRt7hNuUNsZUoCxBUpGkXQtzA7As
8N+xHs9kkZPm0a80CjkDCGEQyMctimbZ39KogO9CtUtg0u5+AD04QLsP5ZqaAB1enQHk80Ii4l0+
R/akNa3rPOrfYbVp9sZGVQudO4QVnlQ7OQou3q7ATj9AVSe+y7YwRSXBS3Kf10ReBwkkrdEV9ki5
DA8tNJmTO+aTd6ITbtHHn/NZsMNufTOAqwUImim4003uUrkcJ2whIqF9WuwUEpCn0+btwUJ9h0Sm
w8O1o19l5G2xeVPIqiIa4ZDzAM9unva4p5P9EZmHvuOh7waDO7JKFy8VyezEviMcyFJHAMOdNaPv
IiLh8xaPRMEtrSW7hIC2e0oIVM1ig9VXuKUh5xHIxkOIimxWG9FcZfbLISI7NB/w2xaoXjhFWXLo
jXjdW5tdi7cXUgMD+nXOXtDPH9b++XjGawJHFliaVkCMN3wtwusZWUHAY7nDh75A2wdJT0cijHXz
sEHUuwfQjMi5NAZ9h/jyAslGRu5iYq2eXCRrTzA6hpfI6i0hT5Qx4xs7VufwsSP52L0g2SSHzHhw
lgN537yMGIKxCgxzYZHXdUcU5DqG9b58QM5FNhjO5+vgLJ13KuAvYYHnxLnPDc14eMI/L70TkEzf
09afZzgPI/6wg1IGhBiRg76RSvdIihcq7Hx0hiwkcticQJHZQNn6zk70F815WenvKJHhf71AuglP
RYQC9ku9ivCtOWf3gpKQgSnWoepoZzoMRlc1OSow18LZDfIN3lQGYJ8WPr8mZouZpRry5t6UTBP+
o/B0eA7JyVxuwduwF2erJ8/OvaufBB2k0UVF9mhmg8FjP25Pq45syX494vfXzlLDOy839eV6aR7X
KllqxlNBVmDPnUoTunZr/JAuLfC2Bfvn8xUNOv0InSnMjp2TmlQGOcE9gxJhYdu7acg2JaYjERVP
ltcbfXviiWPev4+WhOkUlmffsGtzWAtLHM2vZHuPHsexJy9I7y0Z82Z+2NBVIScPjy0kDxqy1hRk
vv/D3JttN44kXbqvUi/AOpiHy3YQJACOokRNN1wSJWEgiHnk0/eHyPrXyVBGR3Td9aqsyqjMUGBy
Nzfbtm3vCJ/15afpuEGxvG3cQHa4L/czdxYs0RmvY7bZrreBwMypcDZ8IffL9Zzl5/7EeIf7sVFF
0Lq2OG5PLmnPgRNgOTD+bC1Kd9MGd6OzmSbmO0ZEemd+Ed7mIlaKowSPG8sZKV02LNluTvI9kpIf
Hzf86tkzWa+4MSybxZZKwRSPm9VdIaApzhPhFtx3JFatu3u8zEmHv1Rx/3y3iYUbOaxMKnHXOz46
7p7FmTrb5csxnF/F18p77gWvl+Nq+4ZWKh/kJXReRnQ+g628GefTwDHjA8uUB0lWhHfeFt+Ck0ik
S4+XbXkRRgZBhpzvVbT8rz5nRQv36B65u8YNUuf+7vm9F49Y//BOTGZSppys8ncr/E1RoSI5nt+R
8t0z9eQV24QQ8EeLCe1XQNE0OfI/we1bc0jDQzbWSoLblT3/rGyeb/P3Dbr6vMVizm49RM6cOWTe
/U28P7Bmrv553S5K/8kSa5rQpDsc46zvP2FHvwJzmPm38IlWcaT53omWxvGWIWUWPdkegw2BTNB7
7BDNs/wmn5NLJ/Iy9uWg2kaBdpitR+kP5+APBcJ/FPZ/u4FvYT+LSllqoln0NBWAlIZzYH+iDjXJ
NPRIYXCYSRTI4Z1BcCnHxY1DfvKsaT6HaQLyFYd0JxHDMWYkfaoaf38s/SCn/O72pg/7t2M6Kosu
Nqt4+nDjtFhGQUmBTewbupQx6qnW/HO4ivIIFSIgb98YL9bHzL29W/5N20jyolrJW+UevWkSr/GJ
NNAF/yPJale5ax2lrepLpjh9ogf00goJ2GyEsOJ6legf2o/kUAl+tRrFm62LcP/WE2l+/4A/2pK/
e8BvK3OsKnmGe1T89BhutSB6iZmBjOaGPxw68ZAHyTwMYO6QplqrikOUWC3MlSyaYDLzCTfDXfb+
FJyl+xSD1xTxNqrX1i2fopKvQSLFcz6ZD6bfSyLe9as/Mtmm5fGP258GIVCUwCX6uwJLIUeMlkhK
9BQ+duSCEuMlgnxWVG/R6/U9cfI/8aV+5or8J29jCsiGBQgMNWHef18QTd53RlPK0VPBPG4Eyyfy
LzGWHOn6hkxQpDgqygzShSRDxsp0AiX7BXN2JdPLytmSxS1oFyZ5eeYiNLBIHseF8VwcQqYtUabv
UaZG9sBj/DISJf00//df+5tByz/v/ht2qc1wZ0HoJ3oyln0qwF/URUV9fEWwZdI+aB6bt8LGUfa/
FMj8z4VB3aFsTvMPP3C0v+0jKUpi9DGn1wa3fX1bXTbl2biv12lQr/6EEX9jSv+4GJktLV1a8ZOk
xDdSWxxZWWomTfQkn2FKy7nIX6mtnsyLuB0YgLM3TOpZbo0izcfv3y/Ow79YHz9d+1s8G8MquUqm
HT2twlHEbzSgLurDLWJWh1nqPerLaXHXnW35vnlRkiDFFvBu1pKetaKKhVzB+RS33Lsw1EaNe3Hi
1L2sIlVYy5EETxJG4si9U6462q7CiBwWfYQw9iiulQB1bxImsYR8P+rw3YSkLUaMYhRxoiF6SAoR
pT+sU69usT85UwrdceaMgSo66j0KruiYHltRrxIPmZnbRzkKhsdC3h2/sa/EbJUcM07izJVIuTWv
4MAG4FpgMkn1kDwXewRJfYziMRiazQ3iFmqLpMyZj9IadyABFM2ecxoEHCxikpdBZvoVznMkYn6g
XUlXjjoCokXV+6oWU/1Df7mnAAE8rEBbxNCQrXa9qBZo4Tz0QfdM2CRl0qe73yQkABJ/MD8Dn5oq
kb+Kt4qXLnLSyZoIMQpjX/fi5F1J/5RF6EiiWiIPsSk9mx5tL7TKuc14q5tTwv4zKucKlLhIfRts
czqem1WZzNUtCFTxns4VzOCD2k0c+4F2qDkfWjHspcOQOR2BkHuFroOhcbzWr+KGb2XvJImj+FUe
yFehsBaxIux5jx8g2lOmZBousFd8Wpkf2NnLez09xBYQpxlto94ZXrTtoDsySVG+kJPVbAqxTJ3h
7vKUbZKN/RC+2566y9bs7oFvO/jNDnnEp+tKOuRPs492VerL7Cg9AY1QXzaXebO0VuV+eLOXxer0
YLpxcAVzact5SOEhvXDbFzLn6dQFsHDyBeOi0yE2EyF1/L6cp485wOKzvW894hYDr4eh82KMwQpX
IwynTvyVZ1tTcfh313yujG4vYWe7yNEXQp6jm9vIrSdzA0CZOr5zYMM3wICgzTWKq9M/vBGOUJek
cZ3e57WrudJbFi11mmzPVePKikA9vby5JsB5fGhvDpxPOtX8wXxKirhmnnbC2Kj+bD5SjyE1Kopn
iq7EaVm22lKLHPOc+NAKtOWVl4a70tLcNaBRJbG4J7TrguRoJhLKk8RR/ZY2OiAKsw+VKm60uB5M
VbTi1nPYZVST0cZy0+cY9Sn/hHJrOMGvvjkh3HAh2JSOstHZFPqH5YQ0DkHJniknnYbsXBWAtS4F
wKb1eHN0lnQRbw00vqP9VEQV68Ymy80ApP1qoZPx7MZAp4iVlrbHTnsB3WEib1iUkaMc2E3JZmQ7
2z47rAX2mXnNne1zp9l5DAY/DrqnkB/e2E9p49jbjjPstOkd7dX+S5SgWdu7Ght1qiGG809gtB0z
a+DfzmxXHSeI3vpRg0w9sCuUaMM5sRXCubZqdwVYrj09+1Skgn3OVKydgJlrUR5ue2PTB9bdLQcu
bt80qvsQP9BqVaxip3qEOkEjjXbeavBHt5kT25Q7ZVvNT3dMzK3578LcRQ/8NLUvMOYkYl+t+peZ
k2LqrfFnXTY0T5CSpI3i6DP+3r+xDTFqx260Ptdz4yzt4018RG0hdAtqF9Ql9imB5L7t/dS+i++G
2arMnetljoxrw5jsSjteQ2EiW5d6ZICx0+huXzoF9iJB8sBKU4IiF412UMO5et+V8zi574aFtsmO
Fk2NBrQO2d4dciKqULYhYwO4xc+1be7G2xCVSwtLqnChbWdreP+gic0xC1IvwiOxmLeu8aU52RxQ
1MSDusMYIacTE/kcMarfbJpeRK7meT3CTJZjrysAienNRBRwRIB1Q/dgcv69koZmnuwoAi1hFhqi
ya69S5a3e5LSOz58/4Xn5tShLgj4I7VbheQJ7asb/we4f1kTVRb6bhJF1IgtxjKn2w9aYhzbgJ+8
6+YD7aTeDbczbyowJ9pkfBeGzuwQbjCfOzeB9EKXwp36XdUeX6QVyx9fVvbfgnARvpdulrNFbGHD
Mgbt3yLcR15pheJ+hqh3gdmF4vabGeum5AMPd83TjTUjIzIAZCX6/dWxHvpN47/Xn7IIV+Ama9Kw
SLzXoPCpjwnwduqMqfOYJltxXwtOPtFvQ69Z08KjJhxXqRNuJ8BiAGzOlwz+asfbehr74FTgB2Lv
sgqnn5Mhg8wxNeKfQwliuVtP+b2G0RHjKJ95cOM32IvrXR6owP9sJaG4TCWgTDTJvhecgHRJdkyA
v+fOeEx3PBMNF9XTnIjDkQmvOW9fpsUWTu3A/fhlijHoAxKAlxI7WRTvHi8HDQnlShSTUxFUIXGt
RfHRvqpelokOe10ZjY38IphPr5XF9SLK15DWkkuXsX/tP1n99HnqxFV8BQUF5ZFQiLL3e7/RDG69
vEvO6XwAEFSfcMMIymPjVQqbKVyle8nV4Em78poz8UQamaNssZ7l0KZF6ocHiP7xoVhby3ibEVnv
tI2yhFit7y7baSWXdDbNhw51FZC9bqlDMEVi1rqvaj8xNzczYK46a5w89WY5sfdZMz0ru2t3ZG/R
Oz0QCywPFftGKC8cxDR/HI7T0LU2CvoFlZDRHaD980ozJN5cZiI/X9cgqpc1xu1OTuU2acAxPL64
rqHOHdq5ibARrmxnjb4NPKniniW6MrfR3D78aJAuhv2wmARiqNmX1pwg5TYBZDXQ73IBGE3ndaJ8
GD6pRbj+1O6NXbqypzB0H4u6FLd3efpbqTH+QAJyA40DEZwqgSnqzbYSWhncQKgJc6vsOXR5HMuv
Vs0Kwvawau5zhy9afp5e0nkDzcq7box9uJETB84bUCEJz7DU6230brvjnvZU9d6tbhJ/RnmuCbKs
3C/aXhWmxLSu6OeUgrK1felMoX0cqsKtp/cI/qx9cJ36bN/EmED6e9Rcm2jUeTxXVoEJR5lHOUvO
hQMEoTR1RlpLE+8geyKLPaekV6vbHYQybW5rMMWc+sXMAjIf6rJOdq1CmD8ezhiWHc9RLutxOQM8
HVnphrYNj0q8Nd20ETmpSCnQeM6KINTutV7w3DIRmtfAjoSnj/yzJYjdMOG48csgmhlKSS7Lnqug
8T1+AqnLlF4UY4NAWsd+VzEC4OivBfZJcryoSEOfzZiFcqHJti4duHJB5tePjT/V9qZDF/Hmtod0
x320L+WZVy3lC4mdu6rPp119deLjOecbgJeHbG4amo58ZvWfOBXYukts7ypPIeruLcytyaO2YUxS
JMZ1+WIfaWFWnrFX9ixrSmvYyekDkikCSRH3QnJC8k1y360hvbnDGnUi1nnnFR7f9wTrMBcysszZ
dotrCg4LrC5HfcRTnRbIdS8HBcNJC82P3pfFk30gOr6wld3ymNKLf7myY7yLy+kffXT0PKdm11u1
p4Xin2VKVktIqmPeKbvMq7wBLJrzlMOv+Dh9wQYtqFPO2Y5XrfgDacELHdgSS3dKA1rwIAgJG8ci
W8BiESyXxYMGChCh6thLbf5+ceojFAnHeOsH0Xlkf/OnFAWg6FA+yG4+H0X+wj4Wkp+9owzk8hh7
5Kj86L50VPJ7onImmsee7TwEPX/4/fT630+BNMO6B3ubCUhjPYg8FwXYrF881uuEYuXyYYizviX3
9a0Pm/62uL52nr61fOnF3Go+1gKCjwn6Zi9vzBK260y0i3RlrRvPBBChZRx1yGGfHtii9CQvNFxt
U6i1w8MaCfuyeiepcE7crq8+XY7ai75luxk9ZxXUStRJb1wAadp4mNKTeX0kxHssvMB+z5gGtRf0
d1flkUCgb439WeYcYmmwfwtXPhQ00ZtVwaje3eCxsP3xwfxM3UrkCw3xOY6uYTm4/fzix+vkS7HF
WdkVXkPHtFp14gl8amsfzU2oCH0DiWCZ7HgH5rZKyPCLdyKJqy7PxIjMS7+i99APZ0I9NMGsZuNL
+xkY8p26RQHu5bN7T+6twKaCGpxpF81LZpHZr2Ep6PRenYxEnmjIhCRZxIEh7FfarIqYPi4F7aJ6
Myh2jzQ7uZL1fAuA8dewQV/lpXyoF596zb0wi844lduqPHumixPNXr/yJF8Tn+l7cXLMgxzyIfn0
m2KlmyL/ZH9g53kvry5uv1Sf8G0YRN7MW0R4AbB0NxV0uUSbOfSwy7ntyIfwSKSz/HBJU9lHJ+Vw
tnzZWtzwVr4ub0/mU+2Yi9rpD1CYD8ZjzvF6WxTYVT5Sx6Bg9TBjk3NgTkwZGlWfqTjN5YO8LFpP
YYrjo3hRjvoT0pmJYMWwS4i6mbY0ubYxz746jGcg6s7c9A0kiGpwi7XWeba5Eaq/5KXuKoU4Z0/R
XA3F2fCJOgvwDMrIT3rqGyISGAEoBnDiC11hJRbqW+YOnw3Hq72YGp/XqY0LrAg0gNskokyUMq33
dWrIPsxUENGZ62g5D8PFsfQxst3KDtkvVG1DDLZjP6oczyLxVBo+40vn2unUHQWLtoPiMTlYC6xs
IGtIfFr6/mYgu81bCV5M9HmcZkoZKuS1f/G38CU+ZxgAHrmbaN0iCcW8UA57zvK6TeJdVNFsdUxi
HnQnAtjXPGWF9Ggi5qdVs+yWBkGt3WVBwuhNh/gf50jsqLYrrU8tG1x2u8eewbvrnp4w+D/VqlCe
ZfIsNVArod7dtp/jB8vpyW6mI4T3BTjxNVE0kf4kQaHkfEP2rt93owNKp+qCY3P4Qr9GSE+8Rhrm
4BKhJCjw1XvKq+x5ehAOGOq1Uigcah8nFh8PqiyVTbuiEBD6Q+4i2MPgXNB646ojoQyMRbnotkD6
C9VNXeT9nWRpucamwpTGohGTOrPQKxDi0UARA+20j2+bS3OAyLTN1g3NOo7c9/qpu6uyeXUgIvP6
TxMicxKnlf5prd7sT4M/W3V0hy88pfrGwrYcDfOdLV5DAds7aO7i849P5tEVwu+LPwYcJF/EH+kw
b/3bKwQn33qGNSDyvRkkXr+Wovnw2PpxJ66xYNFaZMlXp1RE+EFj5gBMQymsPozG3KR8oJWe7wy6
N28qyDGO6BonAGsJSX8ZlSyhrKs7kr/1iDw013oott2mvs/gbbQApfEDsct6Pu14OH4hIJVk/Ac6
VgvUc6U+Iib0IvGtjbZJ+TcSqxg78gU74Ji4LSvG4ATL1y9T5y4RX8ZW9mlxMsXU7/KX4Q3H1Q/j
ufZLX4MxYQmi0TBzrV10UM5wbEgMSOl0t3Bh5q+t+5ZK960SL7l/EsfJZUv9sJlozzAqUzVREno/
re1U6zMhxudQvHzOKXXEWgxwbFi+0ayinVixOwA08N7tKe7DOeDW7KXaVHcoO0NWsJ4UoJwW+pJX
vY6oo8Nl6+5aH+TLLxzZfSsO2YH85zNBDzFc5PflbP52Y+uUC07/vQLK+XDR3esDq+GteruxNdq9
6qK1tOjeZFKOHOUv2BLxgx7wa4tS7Hl8rryaj0x34pnwbAazLzCzQsiP/U4eBCbhUEjfM4rF4ghj
ZDfy+vGHgcvjTXJ51fFUO4Qq2Cj2xR1XScCHxyK62UQuPwsiAL1CuThKxAfP3PL+zfJuj1xnEuhW
A5LdCPqQGlTcdYcUmBPuS5/16UL7eLg8VWfp1V7f7i3Qrev9uAIltES3kd3Sbx5vLvMjT+rrxTkt
SEMHuoj1mtCDPvG0VoytdKjBU/CUXgD79F650v0LME3hvA0bvojsmF8SSQFdP6KSR8a4u+ylebmQ
RPoqwX7zT1vLqRgK+co/1LfwefgcvRmjFaTNqqe65a5Y4kIIgWepbUF3lCUjlkvrqNyBed6rl2UW
mJ/dRuF4QlD4ukvKxeXcbPu1HpR+vgdRCHQHtP1NO9drqfKl54s/PEaH2tc8Xrp3rJZE5tWFYFZs
+/lsw5pdS3xqPZg2B30ERhT4e+0/yc6ZIz1c25sugPYtYj/9yliHzad5wurXZcPO0BjDDeux4tQd
StGheUiazFLlaS/L6Zh4aJ3u3EMhoo5ckuJl9bza5wcK18X1qfYyDN8KcGd23R3rfWMdcuiVIS0O
Tny3FPo6XE1oEOAR72PYqX60TpyYONmCCxhLEK5lCh0b7Wg/IcOOFDCK9/qRkpTNUME2q8C/THBd
wG8x85gqUffRZxo6dsJWS5YhaIm1NV+GXXEmXznnfNHy/fJ+2+fvarzETWwJYA1K0S0SKA538of9
AYg9PlWfzVIGJ0Fyg9Q7GN9nwN0vMNw4ePcl0M+d/aKD3YE6O63XO+Za3k+Il+3j2QMep0AfBU8N
yMQ28SOIy8TPiNYjjXB1j+aZZ1GqOkmAvh2bnNPorfaP4xP6RLBTQdK8irPfDwEx2Bif8eJ6D5Fp
o3Cowvl5wE0KKIhFFb0CNd1rHnbFEWiOwUmDKTPekIK4CLjzRl9g07zOAuwY2e59LChZgNMfy2dG
Ur/sL4SjLmf1M783GsH6bWEPfaj3kDvB/yUAsIzmW7OYzpBqMdsXTv8hrYd0onFg/Ci/3oLBnc5v
ZR6fYV+9ytUUvD+hQ2VHbk+nmc7if4UoHKEBCPUK02BjQcK/1F9qLz1CaCYqNUdzH7mpc33vCeML
5nV/32CRf8ES+qm98q0fW6n2zU6NPnqqnuWznYv0hQRvKikpRh/6/XC8vNfv7Ms/XPYXbcafLvut
S3qz+vRqqh19s0rA2dXeSCMoA9lTXHg6WomUM6f7U3te+QVdC9a7hLQgahNYS3173JNeWe2QjtFT
GxhLhh0oVuu7bC4d62X+abstOv2kOaByb/VeWVWYdibDHzrE8q+e/e/38O3Zh6GqozDhlfdBeCDp
X6he+HpamI/lgwG0/Ic3/QtCwk9P/G2YxZAr6WqaPHG6vnixVz1cvRtMNFG/ZveXjRwoFJRQ+k8W
aUwShH/QdPgVHeGny38bbinQpJAydYieZt51G9LLECW8cO8UjDdhDEIh2vlqoAcgPv7skK+hOn4o
ZJuLi1945aZbtT4nX6LPpVW/ykkV7P3lD/f4qyYuI6YSY6loWyhIkv7cgi5T3MlbvYyerNebLaq9
Ni+3WJqe5j3n3Z7E9vpgwqnhTGKY4A8dzm+WJ3/1Vv92ceXb+IeStuNJsbn4eGe89nfSAWmN24N5
zr8ocNpnKCPR4+xV+5A+hjdi0I/V8V+NyP2vtm6qtzR+y/4l2urzrf1X/vWv++atiTE3Otffx5x/
Go9+ii9x8fkRv33/Xf8Pjtfp7MP/73+G0/4x+zxN09X/2rwx7pzxi4/PdJqtaz7/Plk3/Qn/GaTT
jH/jE8dUnCb9UDP4a85Z1rR/Q5vAmwd1CGRtdVb7f6boFOnfuo4nAbrcjEEzlE1k+s+cs6z9G/04
xqaR9sFYTzaN/2qGTp9i2P9P4bBkjCQ05MxMpLhY0kib/bycL+nM0i/hqOw64nYkX5yblXhaCQup
OqsNwt/9V0f1oaXxvFeYBZHMbWhc9jXVdCHl6zzKN2OJZLRuLXSdaYgRCdw0g087el3a3sWNcUx7
fWkZl4XUPwwmfVl1FthMx+SSE/eqe7MbZ1RjtN6jg1rSnO3GQqS6DT8CjApgTVaqu9DsF30dPyQV
nUAFLy/7S2PAWT3NfMRLnUsXnOibnNDCtZn96rHJVpOFjFHkSG5mZmCaNW1IPdxr2AUVHYS1cq/n
YAY5zMhSW1iawoDgpRWoUC3kPqHL/B7HybK4BIl2lLOtVlBUX0571HwQ6429AWn8GiyjzMrXGp73
qV/UBUjN9V1mqHewcqe6ADo3C+xWXDXRl7WeLzU8V/LMGVR5bsTgX1HlhHkXVC3Dv9d8fe1zFItp
X1wDbQD6sL30Is0Llcxcb+fWmLtZdpdCYkAAyblU69ONgZIOBseMVsYMbmWhL5WBiaQTtWJjUlgV
yjyUgbBnO5RCBPLfHJUqqWdEp1KmCUrZml3eugaMTEt8Q0qW6jVf6KjOV9bJva7j4ZCfAJY4Btet
mS6tvgYR7uexxeCIRFYylqezWhuuaaC4UNOxQsRoPkuU57RkCqm8zuv0tq0nrFl7tuJolY43S4S3
wu0u7YeOXDboXbQ05dly1ufEyyHdt/lpdamyu+sABnDtAPivBah9D/p/GR9no0aryxjmxUzymSFW
GorgeoR1wYc3bXlVdQmnBS3SHtpsR8UxG1f5FWnq8m12XYX0YlTEjywzvL/ad8N4XfdXxdP61oty
hqK0dtFF0M6bdzvbWEoF2BstrDK+m4H0DNYTWqYLXd6eLs+S7CelL+mWg4uHXxftJtONZYy9Cvnf
DFQCSEFmfqFXguhSD94tPDE+pcuw5SLMWxW92g0Gei2MhPc4xZ1iiZmcniZmrmhui5eksBX7rFc0
pi35rriUbtpdDl130uhOjAvpel1YbbG5pNr9AMGlsapzm0iQRfrELQf5+dQMbpgVy9Ps9pBZ8F8u
yvinbMH8OTn5ETwQnLNQtWSqV/2HpmWUabcwk2xph6yUa6m0hsrGCJ2U9ZlJ9xcr35SkCkydu3lV
C8UuYNLBY+1ZOJa8KwHei7h0SzBj01CYzn+X+/0YgYv1u9gs5yeJijPNaZLNbD8uivkQ0+lX3+Qh
eVBadYF25qLOirUJz6i5UbjMlL2ZXZ1oxoaKThd/ZoQfZp/MU/26rEjU7EvrDeFld8mbJyWCYVAO
RC9gIGS8hZLD+Q4rKCKzeXqV16exnd+QbbBmlM8muLiEFnWlu7GezeXLC3tTaLGH1rAw5OaYyyGF
PRlL3g1OGzNmkuPjPpZOVaTvjWZ5+RVRW60v7tKCiXtN6dCStu3lGA0vWG3v48qazfuuBUVvmErk
dZlxTW83R6PgclpZV/3YX/V1UsnSKhsqS7TSR5HTFh4NYfaHYYhdW776kTELEsPwO/u2LdKbpxqv
nX1igmJ2oxbmaa5KxcaUtkWOi2/0IisjfYL6UboCpdT18ip1e/UC+D9j5K08RjPaO2kxVweJ9nNw
i3xUchwZ7ToJl9OTBjW2Tv2rrO8QqHbSuHAGhQgvq0eL36u2saMUPpd0Mkt1OjDlxii81MxfpCRy
B2PVXGM3j1IXD44tfjnOAPBykptQ3IyvS/HUdfX6lhGnx0vihrP3Lg/nZS3PpTLpnSi+za10VxL4
MZ5FNerYlYNzipC+Vhl7sjq0LmIntG7Eg/ust9dqZ/5hHvrnMeC/1r+Kb8EP3Z5pGv/nw1OT+ltV
5pG8a8nDdOk+seCZzu5GAzApGZd/SzH2f53Jf5/9nXLvbye1jlu6qcDjmwR4v13MuFz6JLuk6i6R
T6460ylRR8Gw/fy/vwxUTrxucP8wpO/WOpleFLZ2tdVdeAluF7TS3/Ou+iuT/D+OMX+rrP56cWQw
Cnk0oQOtgJ9fXJidjEq2LipkhjGA9rIsPnIsbiauFk2160e2TUvnsh4/BtjpzXJiZP7h001v6/vb
/PsdfKurcMxrbrnC25QCaDEIE6lLRHH/LEz0MyPxf55UwyqcElbDte7nJzX1rErrU6HuOqZ2h0zk
WwNjCMuf2tjjIt2Oz6oDTHzsV7DWfv8l5V8tT5sShTKFmZ5/mCIbdWwPicZbHrj2lang/uTFG2ab
Mf5gKiLH6oMJMPUFiE7L3d9f/JfXRrlWh91uySiU/fzchZ1p1+6aqTtFnglZO5Zat2iku7ZMFppW
/WHNMor+z8/JVZAiRU3ImFwJf77cKNVkNreu2cW35tDrdRCCsiLVPy+mYxfqZqJzJshQgVpLNK12
HAbbLbvBVTNqRbvjcGfBwf/WbvldeSKpuoJW3bpVhx+oBB/AGOkdW2YXWBGWy9UikZJXVdKWqnry
5Lxbj3U4V07MR6RVkNfF3iiKxUltzppRB+MAzyQq6NXBTkqkwyyWHkur3jQl3KZUPSPH789GEhlW
Zc4pNlt0drm6ZLl76Y76pVtm1m3VRqZvdeCX+gwGRqLsJKXYhQrtD6mUH8uT7pddtUWs46im+X0f
2tWyLrKDYc/WcU/XFbsOgR1B5rZKdfLSlNbfrQHgu73ZYbq9Ncl7lSDDXlwm8zya9NVo7esSwgyk
Di3L1+koXxedma70HCmjQX/EFTkdgNJTm1GVq3RoUSXK9ZLujTyvlCIooZCoBhD0rQFAoHnbxe1D
Xe4qKcQ6dpyPFjzTaHDCCzQXiTkoo1m2FhOx2X1qPWYFeqg2/dTBOOhKbpH0EWNLpXjKu8vxJF2X
o53uh7qfF5YC5owbvT47PfYR3U1Zc4wSmUbdPJjKTPTQSA1KY0SW59UpRek3c3ERwS/06v1+0U9B
41tQweIcyzXsQPAmM78teqU+nZoiGpqdGt5EfNu2t8ffX+AbHPQjnAA5oLpio9FsIrPy8zrH66Lv
TkXV7KzNxH0KA/Q26GfRg/i/MG/XfnHkTHrPHCLSD7HNb8+jV11unlQLyYGT5lcIFuSntZFX9yFS
UbGOIHuz7k4lYC6mEVbOaPiV7qEC4BtY/RrZrD6g+t1djZaKAYXl08xN1N5LSmircBqS+2Q2BiR6
iz7cg76tzBqacVWEiz6J0NKQBh+3b6MePiOLsdMofDxRqaBb5lZ5MS9G1RvSkK+YCnINg/zm9+/6
Fx/zp4enPP/7rIFsqbmE98htlymDyJJ7O7r//QV+4Ic/LxcF6R6SB4X8hr++MeXbTCv6AdWcHW8K
CyrGE95t55z7BObA9v+kn6v+84EUhG3RiOaTot7/PYHINfk2xKQXuxJ2b2hYq1tnuDa8nUhG+S9M
F2aU0FNksid9TMwPPV5LzWN26fYINImsI7mnhWyl90jpbzra+0yMEi7o7d3od4SMiyXRKjOsZSHn
TKhjsTCVAsUtuMxwVFYZ8n2owj9sODbXP7acMm0HXQHGwLpCn86hv402XIrZSTKuub1rTidhMNsN
60SOPyQocMppfUnhX6hXpx/hcKiDOHXVIoxtkTJm3dPnRuygGh5stBUoI3TIpjl0uvwWI47R+9fR
XNdyM7f1BmaeLIZEAbHP5HN6vYnWgo18KtwRClbdf8UmjOPq4uVx8aJe+3N9anaXEIRCfepreWnF
3nXot+XAEIRxsO1WlKW+L/THMsJCMN8kN7x7w2ypUTiMfeNJp8+ThldqtosQ2oxgeUENLORuXiUF
Iw0dxK/UbyLLudo3pytMP8kMtw+ZErRNv7EvntLUB72V0UJLS3HKabWfrDelqN/7PFxGNE20mXTQ
zBZ7GfPQXfutbuMKYOrrpl0NNDD6dNcXmojKeqXXuLX0wAKY2MTG/+buPJYkx7Ut+0UsI0gCJKdO
16G1mNBCUhPU6uvf8rqiKzNvV/a1nrS1WY0qM9I93Ang4Jy91/Z3KWMrwm0g1k0HHza9RCOdWJsE
8VGXvHZuvHfcZreET+WcBNJ960I28+RKo69KnOcqrY5Dj9Mvbddpdfv3K0r+umFRHQMIFCRtsLWY
P21YVrb0jS3yCE3XhaigeCYwocrkVBWcm+P8OBv41YxwHSNbnS8XvPtZY65NFysMY4wQZIUAhVch
CKwcNC1xtOkwyvMUkdWJojdDAUVfZYq+VHuTlVeOMa/q4V5Z3w3whjDFkFHOK8PdunzXWbnu1GU8
RRvX2I98wWLorxww8zHKuHAiLhPZt+e9tsnBTF6UXZzFGqtJPAeRNV64ZnNjz/lvCiX5yx5AiBVo
RylPXFqqs58Kb9mOZaWdNLterNuyuE1teDSR9W2PzTEbun0qT3aVJze8LxFGJ3nQL++DcZ8icvFC
2B1kLxeofELtbVPjLMrvYu8WLNxWLzdT/yCn5YxEqW0Lj8Rrr0ouj70GeYJ9w3oLncD0vi1oKqi5
3Yu5kudLVZ2NGnWWNbGRALmA65IlV6cHDc7cesgcor0Pk74mcT5oy4KRZ4bdYMl+N2H6Tx8LhDw4
Qp6kjHTsnz4WnhqV24aVX1f+g1WYn5LKwyibD0/VjKpHxM9z/16rcj2HzyQLUT68zM0MdyKs17ro
N+nIQGIpj3ZJ7DFiIus8tt8jLE+T2wc2z4QVZmh5/FVRvrkdV/XkqgA95LZyszQfhbrOylfTeyv6
M4Ko12Y3rsMRKwZjj3G57Sj4mrH6auriUMKQLLTLdj2/xq0f0Jw4IwNsHXriuZmGy2YWx8Kxf1d2
/LLLktBAYA6ZslwnpPh5XXmRZwmcVfoaT4bxz6TGcqZFSXTC9H0KS1SXBoGzgfPbmeMvPaafXvqn
Y9jrfZbnsOjrYTusTSTACykmzt0pY/yk2P/7DeTXI5lXY8yiBFsIHjb/p+OE9odVLaOnrxd0WW+A
LYLitdvXz1y3oVaujcPvLKDQhX8+wXhJjxQF8lIgmPrqpyogbfzMMKAwXhtZMgYkoN0s0ec4oAJQ
LbpPtSgA40dtZhvysFYNkYJzfN7lcDHUXqPDNNA5GNcxoim4YNi1wvVS3STWVWPogF1kZRY4Mpir
z5yICZIK7fVvcZn7R28IP7smvVeYKZZZ3fU8X2mFUruyuIGA+xw871AUz76576KCpDX3VZbTISf9
R9tUA9VZm/Io0/Y1Wlwz6rbrEAGFd1VVQ8o5OA1ooXQ4T/OXlEavbsIV/a3A4HoAXdTJrl3/Qsvr
mcZzeqnzo0sbWzc0UZZrs3mlobUL6+5cAg0C/PlSC/lm2peJfk+bm8xhAq/ahbOFjuBc7NNCfUbo
SC1936a0aBOewyp2NsaALACaU1IaN8pvr9ylxuZfIIEB2xfU4iwZ421V3TYpgtO0X3njUdYPTY2c
ZfoeGX+6415b32WGEHZgcgAm2U4eWw/FP+8glfGG20AQO3RI4q688yusBUW/LUR5WHzyrIh4o0nK
QffAEWO1T9q5qsVFVz4srhd0JWFekm7nsMtmb9oWyjyC0AzC8GWK3X1nNAewHO/zSMwxEjnTfXSM
+kaV41WorcOIeyu1vK1ReEeY0ltLXy14kpoyY7gALosrW3jwMqoiO7cvBnOnh609YBuovHQ9RvGd
YUM7yN4NPFJt3x8lsvi2AmaPyKyKx701OLdqgJuUOr85hMSPc3UuMSeor0cUF9EA/2GReWTpUEA4
zbV5lFsXgSUqSuLM6ruIHeTvF/QvbZ7TS/l/+oU5+Rjl/1geDl3uVmW6MKYl+puxEG0eY9fs+t/V
ofJHAPU/f6e/vNDp4P1LHWqIdja4ATfXPk+ULnjW54+MVrYEK9c1zxO6n26Y1sYUn0v1KDPjibfL
SE0H/ohSUqHJjHGRyXmfN5yGPowvhkgzs7IORLATjVuTEU6uOJKriDLvzK+gr/ty5djo3qoiyCpc
8KZ3XWO6Eu5DbxbBjCeFQCaywG5TVJ9jfZ9Y8IFQHJcOQyXjsUxffehMy3jt8NQy6WrrT01PaqEQ
9ryrwqn3g48kKfw0cYFl8/OAlFa5b2ntbaA686SizxnnfT/gj425bjvNo5y6Y4Us23CeHVbeYmHP
eo1gLU0zwb6Ge1E5ydrJ3KCeuRP4L6PatgznsmZeW5m5Mdp+29jhdjDbjeg+uvG1zB8r49mcz+NF
XbRtihuiOSbyYyBYEjPms63P6vlzttVGaf9xsun1CPhDFjOI6tTtQkhbUXs4GXjErynC18c4L9xp
u9xKbigeVIGiUeyA0WaOnIeyH45jZq8FJvommTYmdsauRAWRcC3TOMOjmNXVhfusKy5P+ZlNXB7j
urnwGQcW1bIX3eOgz1V1uRiPDj2Q2EXaqT4ZAK3kQhXgbmXDmCd3d/5c/F8+7j/Vv71jLIUleAqd
XbTvdyRkA21qdr/Lpfr11sWy4soK0t1idYGC/fFpL5Ws01Rk7bV9Vx4Iw0o2kOUOJzFjf8gOJ49b
usl3avPfL2YuzKf+nhDylyZf39Hh077XXONx2v8jZN7Z/v63+3UtWyR++3SlqXiU+seJ/Ze1PLlz
yMxSDNc1MeiNug3nczO8K7yXKpPnlQR9ttRJ0DPDWC3M7ryFKNO8xpYTZTeGGz0mM7J1y75eUkDH
DLuSDq3mXG0myd361MJo76LwE9DmOhU39fgdjcXe81/LFon8DNwYmkL+nk4PY53tIuzW5fAal03g
DMvO0I8TzABT3y8wtDz7WquvRT617cdiWVsCxH/zQP0pZ/mhR8FnYfuOayE5UBL0wo/f9MTJ2HsL
U6EB3mp0J8n7VUeXpDyT3DMTThxDm8Da6nV09bvIauuX0u+n1/6p9KsLo/FG8uSugVESEZ7eR/sT
8hCpS3V2wvDwcdycIK85Au8TWQwj+e9+/V/6yvQWTmxlH/apb3s/txf01MRpTLDsdYuetvK6jRuq
bUSbYlW69lpP6QN7/lVv3Q3L1aRHwN4Yhsx6nY5qn2t/Z4QweUuEAeyIf78Yfm0Fnt6aIjnlRI8h
QeWnNRgJ5nthaBO466NQXvrznMG0Ox7I371LeprGannrEaB2Kr2xuvgy85PfrMc/xzQ/PhzcCBh/
wQw7haH+LJDLPajvcprH6xqQpw55GwMGY9BbLhYlm91f1leZOMtNtaXVdbGY4XfqIvYVEhj+sHGk
Xk9oEbwcA01S2+tiQXWwFOt6qC4isfzmy7R+ucVYp6gggDuMI0ht/nNe8pd1Hc+uXbB1TdfMhvnu
9M6kQyEauC4n50zxqfEiGGN7FeYhImv7qKwbo7tW+VOY5kcrx1hRMbKMAXb1T5FtBK25rcPmi/V/
yKITU3JIzqcu/vzNF/0fnsEf3vbpz//ytklaVjbE7ek6Pej9tEV3eTIjY02LUI96eP0WXBcMyS7+
nRr/X0m+/v9MuxCnZvf/XuF1nnx9xN1X2SIK/iEl48+f+4euy/+DHrwg00Saimefc+lfgHT/D4cZ
rUAMZLm0XFmi/5Z2Oe4fp5gSEqt4DtGUnjQV/5R28UcouuhAKAE8hcAl97+Rdvk/VtnousC2mzR7
mEvTX0ZE9uNj05ujr8ymBnFmFc26VzOHkUvWokVuhS5vBo/8iTHsSDytbMAOTGUKWTC4lg1SZZQR
RDRrUJtW4IF3iAs/mDGypCOuXrNy/YMNggcxEU57VNJaz+Z20a2zy5YBgxf067zc+z3hiidJheUk
55GNxbxQ8spXGSY5RmVkUZ8PS7wy6D3sI3+x0XfgAC2Kp0layDiHjOCNBaAud7XVIvGd1wzrCnN0
95Fcl3nbbhMBNiTKLJClHnonMizWBmKLbTkM3m1U6G8vxGMiEGraQ3vtlDRDpyIHGL4YIOlCZzz0
g/Fe5+a9pC1zm1nuoUpzpn1Eqq4yWVaBp9u1nY07j03qCq0IIrlM6bXQ07V/NIxT5JI5ogkXACtt
O0122kDP7vf4k8LFh9qShiQpGHtp6POknNCbFIASokn8Y3P7r1bqvS7472d15Q8azP+zxbz70qeQ
l1/knKd38++4m/83UmsYgv3dOr77wvP59ldd5p8/8I8FbNl/mBCRTpExLBZBDvW/FrDw/vBoAf2v
MJm/LGD1B51TJikehwmhRqcxyr8WsPXH6USm/3ziuTkuPLN/SUj/qe/4uwwa2/d/PLBIJqMZSfyx
IOqBRNc/FaJ/3fn7ri+XKqxrGm0XvYNv0umZRXkeMjdP1+suj1nSmLCtImMg1mG2SzHUFuVuWPpl
bWlj3hoLbuvCKteqmJDhVM1nNFO8mgn9olwUgAq4arJyAa8m6smbUxSgaVTuyRq7ysZ2CJrkVmWG
tcEg5xNCaw2QS6p92UUGgi4ERXWD+dFo1J2f5vQjy3xfFvi/l27hgERtWTgeNo/sFW0fruclqpjF
Ttjswi/ZpQ/SHPpNHBb7wm3IgRETkZ6hd1Gk3rKXi7kj6OQyJFZ41Yj5c+zdJoAJB8fBbG79woW9
1IVLYIXW2hgnb2UM2X1emriTIma9xohkrFy4eaahdfBS5kOKYaEnK7EqE8DwyjZBlBkNAlDarj16
AS7rGemPGyO043WIXTTPon5jxNOe5wfCvr9L0KJRgQrIROWXrhhnG667n62kZd7VoOwo49dQpsUG
4hbsyn7C0lfl2K9HewwyJzpvFYafSI39dpyNZBMu9VeTzcZO+P0+6YZ8Z5ZH1Y5Hv0qf/OnRSMRl
G6Vn/jx+ZvxFyHzZW0jTZjVm6jWvsfNpBydJlyHPqmmhJY71XTCVpaDpNlPXMVt0MFM1iPMY1QeF
ajBdLfbraNyNknF777Q4MGmWrYQK96rCstp3GZ4kpJeFrd/rWUISOo+jke7uKfIt9pmFOUW6alzA
86oLIwQDKBqL8C2U25o2WNdj77FbmiAqabkfhBf9yAws77eRnC+q4TsURCQM8WN/6kfxaR1sF1tH
ywx7AD0hxrrYtMbyZvIvzLF/0kVgqg6Hu9kaL6uiKFannyM2bcd49iVN0WaOwkZYWIrLMflGa3CO
fu3V6CC/2zHNS1zPYwvlRqOwnRsrWuWG/XjIZEIaKgFgQVVgHqzbCGaCvAgN76IbHMZBaxXRYBn7
vl65tXoz9PI4E8MXTK2H+2SkSPSNSy8Zz1UZ3ZQSg5TwnuXI7DqyiqukAFk1Ondxw4Hq2CYW/nA4
1OXwXQqmGj2cnYqD6c9fmfbLbYOlRYsBoWJ3SePsrhGM8qxvWq/vKpuvylw+RFN4Xg3tlW28KTXv
xghWuC3jJxWPN/N0lD3mZNneuqL6aKJwF5Xdvk/zC6dKtlP84Iz1hg/vbC7r265OOPrOi9BxVsVS
88uWGFxaEytsIu4jFIRZ2OORjxSkrdx6rpvolq86sF5cVb1bacXS8NAw253xYXvJc4QOk7nZqqHI
iCT8giF89ZwMk+VJFizOjDIZUAgva91rGKD1+KZb4Dlzf039cLCbYliZEnVg82YM4kM6w8vY8cSG
bhBWbElkH15XND19Y9lXYWSvRHdUEQ+jbfbncWHcNOOwBG7mnllm9pgK3JEKHEqcM5214gJhijW9
FLViyErBkVu9Qz5U9k44E2x3u+2ekzR/8j0ivbLMwmpSrfXg3CU5rbe2HyCbo+HF1tYIjGy2NeDG
9VGqS6tFVJ3DPpump8aZL4lFxt1sRo9qrhGxJ/b7FCPyalME0HF2XysGiUqnnwh2rS796IvqYDgO
pOLs0h0gmCEnvk7qZm02qBlUHAPUon2QtwB7MtQyPRu/1bn3pS6fEqq71TSNV04goKeIlo9fyYGB
q/dKm8RmtsQ0oPT2EePntElJCtXRReIUx9ZKzkaTXyqXORPxzr4I6+yGlsuBNvCn3TCEjAYH3w2q
/BXDLTBLERC2Gll+azL081OafmJ4FF7+nqi4WYsxSjZIMulzujeT9x6d/mfuW8+tXz+Hlv00Ty0d
Xl6ejjBI3E6eu0a160/vwaPD5hos244crrkTlKV4RaME8/1J/ppM+W3tmnDJ1NqU0atIM/LkWUla
hGjlc1K8C9tbjw7+xfZjXhj1F/UJazFaUSCXp6FChxAbEtV3ZgC9SOuneWEkN7UTvyl0vcRCmWa8
NsuTDzc/nz7DSDGbsDdGr2BMiINbn7x8pXpLCp8wgbbeqW551p5L8sBCvNaQbjpkrolOHrxsfhud
Wayd2LlJTj7ryTDw8p/6uJoJwmT7T3FWVNuptYFxhWvZRmeV693LmfmqTsvPLI4ZT+geRWvVn48j
cwanU/usdnGYTgzYQxvHW19y4HqAfRYTDcOQAl5d/Oehs78LBtaM6lVQhuYM8CCnz3hT98jjK2U/
DnJGJdHKbYmmjBK3vAlT43FQHdgYv3fRD3jXczXiviambVmAt3TShSwaJSCPHGPTKq9b6+jTMw6i
AioTWwl4h7m8YfVucGWUDMg52+yejoxsUdH3DHIFG4RVTA/uEh4swhXiljS8wTFQeQ6ID3MP/bSD
z5pHfmsI7rglXwtMWhk0Y7Z2h/rYqxQqQFo/J201BbnvvlqivhND/gA5db/46Cb1YHkAmI5TmVdB
n0ZtYNps9WOeBN6c74qQU9BJalAANUJvJ/LOTDE2u8leNkaU4G1PUt6U2cO4Gax43eN0qEJ2H05O
xuMCFOJy3nKtY3szyrWzyeRECMtAM7gau82fOgxLXQ6FgaNksr5d9P6mWz1N3A6siPt6mKtzw3Jv
S4Oen5V85B4e95r2wZQuYht1hU20bvhuGhULeBKk/lIZuKX29nYCCHGCN4MCGnFAU4tN0ZncSJrb
NiILZZlP9Ml0OEOaNSEoF2/6JGyM5n1cLVQFEUaCOD2dmOG9gXIMKl/3ZEyA2GaNZ1Knk0/DJt8Z
Zumy41h2YBcZvCCNsrvsIfTrguSI3rxNI3NrmPYz9VC2UnWMm37Ij0IM1HzN5HJJBB1Rw6ckQxXS
EaZ9JDScg4i3F59zHHE6ZlfbuTAAvbmJs/JzEEY66j7KqMTnje4AFO56zsMPpw2/OPYPkyc2SFiY
DSz5vE2G9rJeiiNP8SpW0d6ZTBhCBc34pmZGYYWuvxFNAyWzIRCmNu292XBFNYHIccmtA4+Duxn8
yyoedq05v8eSL/9EnOTVugmXf1jtKAiGgxeK2zmvtp7tkpERwciKMNpQQ541S96u6+WkUsibu27p
w/WQNy9diKc+/s6i5GppwscpKj6iWF65KaZxf7qXp4fLyHPM+jJ+dcX1NHANNyZoFa5ubqiqD1V5
mtZM8jNN/I3uqlO3UQW2IOKm8mGvcxKWKV+LMNN8X9jqQOT6BIhwLlcyRJPkFc66tHPBd6Y+/Fg8
xkm+8yv5wJMPJEPCDUOPelN7+X1VSK79DDNWtWguurx4M8vmBHwCa+j1RGVpi2J1Zs+Kk+G+jhjT
mj6PX430PvMe60l9NDLGbBQ1m4HTFH+U2LRFuhDuOL5VJu+5GbtLv61tJE9grK3MuJ/q5XaZZzT7
ywzTrh4IeJDFdxpWF52b51tLAjtNBXLQodmnFIain2tAwt2rG7JdcvgiQZ2Lrd+gTsu7aVoZBcdu
EXHVXlIrDZA9OKuQZMWVha59U5J1OOAACbIWzknZFmh3KhPwUNoi1kplMLseEJgYYGq2TKepGonh
k/5IF5S/vYA7+jmHmYfqgwKgA2isZoFPvnKL7ViX5b4dGL51VY4AUyPsKDs7DMzRSXc6QiY0+9WN
n5oeZwgaICttyv0cvaRVHuKRwb/cGmwc7bhE+9ZC3U6hvRNJeB9SxzM5bg1ydZIzmbXFRU23CElR
RU2oEdFMzL1mSUSUwJJrU+xx0KznKeFpiir68qL8moTLnmRfTB14YSM2P+RU1uDZupbN2b3lDmps
wuLc1Iux7Qv7EzXQngHktlcGfAUfLKvrcFfELBQsdswdUvbfIpGUNoaVYpGZUNZmzpOCVtiOIGwU
dhLfsgB3EoyOOMrGdLOR1bCRzFACQ59+QeItBaP1xIF7Y/PBlXoMA3u3pD6a4KL66pBrZ/Ng7Ox8
fgkTy8FAZOyGeVm4ry7mxo7G3dy4ci/KEvyno8m73MjRB+IkG5RVlAJVWrqBH4IuZOK/Eql5qV35
YqrR28iyvDOy+LVqEJfOeUwBMqZ3cyvuFxMJjmpnyAPouGz32RzthIOsmTdej77NEvHRwk2SNNnG
Shd9GcVjG6S3+DD0nSYkUzkZfE6zhB1ZYOkfffvQlDOkQVrK9HuuzYqED3fqPlvf2cxl7K5r9BZr
pLZXE2cscgLGg6mFoEqlFvrCPOTeAwwTeZV37rqgTXik1dHJpxezpa+mZsfdFhH8l/B0+xAh3Dra
ZVD/Sm8rchiwcUQgYIyTU2lxlhaw3bQ23ePoOVdNr+9ImT5jHKkPkTXfzabOd11qs7iFsVGq12eW
G2nobom7yqf6rY96tesG45Y2RHrh1txfl7o8EzI9r2Ofq174TcaKe9Qz4VMezmesIzQHXR5MhB4g
pvwIz+PYkNzh8O/GBYSh3GNPNlr30Ef1xiJU7lA7+qh4uoKqbDTnNnoqTkEf7zXbFDDTko1JWUjR
8swWAQ1UE87iQ+y/enFF4sKgy83ScVEibEvOm9ocjVXBUguGblnXE/jaOjRYmI4HMDE2r2dcdGEu
t9T4OLdBxNeJtxOFXeGSzA2mwRV6jp5eY+pZm9TjHq/s/NhguxvGaFqH6CZX1WRfeGW/dzN2l0y2
92Uh/MBsFO1CoQmOdZJgsHyw8o2xdej6rXqJc9IUsNM4lgPhI7ytY+MxsrZVggIkNqlb5sRDI5Cz
PfeQPjzw0n2eYbT3/IihcQOjj8sPd9oegj1bUujOn+UCY6SCEGZ3M6a1k2zfMxs/qP8cRXnVsMVX
+ly43Cxxicwb7QoaCcNDbnTTui5yKk/EQch+yX3lfeHD5MSz7LOMKzV6fMboW207aEJGB+itq5CY
ObuSn7Viptl+3NgBpyXkBT4Zc4kG7I4k57iVvUKV5O4TWgapPxMQ6+uj0VF0OlN5M2Xia+z9DAU3
ogiuplmIYXhWqkQibFucQs1ZG9rXVrQfGve5mKpvs2Z5FKWeN5UFTjWBFUo3abuoVKCAVS95yeh9
lseiflT+8KyGsDhrcmSWntSXaTXlez2AQsor5BY4ZZkZxm+UZboMJ3yRNBiyKvxA+7ir8vEhdGxq
7Nxq11EfXzume/9nU6IbobXUCSAdxSWma4x92Vd3U4/eICthE7sPXoGpLV+UXBX5hI3X5SUTgdaW
/XCLF/eIyeLGavSXS1afqfcnOVggZd0EchiiTR9mZ0PfNCuaXH6Voe8aPdoDbncS8z7ayQzdPu9R
94zH2M++4ngEeqkNrrqmu9ctcgU3XsTK9qM3kyS1EBZF9dT5acyp5D+IrPuYhQBwyPpf1dEAZql9
bXvvhELCGAwjndE1Cn8BL1YnPGTSWCNeUbweQWDTDWcvS16ET71VcEEVH+acv3u5YQaTaX7i3ibP
1+ChoIhnTxt3tWBNN32WrRu9VzHb19JycWGEhvaYn8Ipy1GQslf1unzpfbkbCok/sWxQQC3hq1/r
9aisW0/nr3btvNjZTbcQ7tebbjBGzeeYNg8iZ1yurYRkuVVjSzaKYvpKiu7ZpSZcZXbKFaa+i3t1
VZjpd2eZ72MGqPn0yklcflhzDKo132KEAy5hRTDisvHM7uQHmlgqJfN+me3bPok2iaaUT8twr2s4
0Bo+TCoNCEq1s/N1e+fZ6ZPZeFi6T39vLsr3xhHPJvs71kSmESaKbb/3wPf00X4aKWIsoycLzQM8
Bdsj0EZONzYvCUtMKzfIMVsAzelSeNMEiesgGVKiv1Ieh4nw7NZZV3FvnXs0U0J7vSQnhGfEwYoQ
t0w7QntGH0w1FGFdP9ZJt9NLV28Wge084YGnNhTbLlpektnjtjDIjaufsDwxSHEg0RfjDfMUAH9m
v62X+i7No3ezU6+VtK8QJKyqtocPqEdIhOx3Brc9hPGV3kkNiYOu1FnRfqC+Z3UNkbUyZPaRcLWY
I+9uGcWdryM3GAbuuwZeSaKcoQj3Es7PQACUuXhnXrrxQjhgbftaZ5yjzYKKNg65wed9ckT6iBVh
jinjZHS0FIYqhLmtonU4WVW3cWqiBl37vKHDErV2sWo4+vEQQ4Ifm0NVRJctU1+6kyRf4xzB7nT6
c2mY72HYbK25v6+6ah+b5c6rXWDfE7BV0Uu0c+nJkL+sqYKYaofO98j3IDnr/bHjs7bwo1bFQ9zC
qe4aGfi0S4MqaZ8NGvsrvLbgXUf90njpizu/Ld343MtNX/aspIKMzYTQBART/WqM1b02U3M9eOI4
GYqOIKP7wI44Oh2YPhlqJls3rPLY/8518Va3wzGiXREumhMq5suY7X5tTfZ7HYN/t2AZcBTtR8F0
jaoKaG4G4Trq9+EIWtDqrGolMdvn5fTsYHDLTbaC3jOvKuF3B9furLUu56PM/ONit1zT/JEEr7B4
6Zxo64Xcse3UDlqbWnk2XAiUZnXVNd2FKHp73bvnWSeTTcnxHrhFFyDolivDzjrSmc89zqyt6uPP
2U8e+5Y3O3SeS9I72e1c4eOD1OAJTg6ZjcCO1w/2Lsw92sg9O47WxAYYLLhucpDZmLCPKDiMU+Oi
GpgW1F33ZuTqJnfj7ihCezMuCHq9XKAsL/vPdKJpVCmrCroG3bmuzFdHqwdX9z24c5D4CcLNzsq4
Z08A+aWXXOVNR4WXXZihDbOQ5PpNk02XdjgzTAzFfeGdSj0d3pgDX/8S9pfzlEnsJMxP2idlArPJ
6LNY5O1giUYpIMVK14QO6vGEQRzgbnvUUNwWdqZs4i3mD2c2IHG1OBaq8tJ0I+iwCRwzHqj1tHhL
kIv5SSVYE5OyL9dhZkA974st40eS4V3nquolaP4ZF+GQAvSpinUeOm+539BUYsPCa52+dCJ7i+xZ
bKbFeOhwVwaV3XVB6Lk27x2Jq4gh+k3liy7Mm6ltqJeVtDZ9C7ewLLMDO+cj7Yrac/rj0ktEhalT
BRkW08o1hyARXbrrNRkKQiZ3ZeW8zzlSfom+YwucAWbkYLApLSeBTCOx/9r+vlPyy46wrGdtDke/
4K6IzCSwrLncpxPY12qgdMaZSBckxpXvcpMpxaBWWk4YFKP60WzMZp21fPZhWC9nyvhM6mhXWiV1
aUcXwErLte2Nau17+XXnd+8Jk7WaoVac0z+c49Klr6CboOpVsRnM+WnOFBj0rmU2Po6Qt0tGKTPY
UJ+bpBQVVCQU+Fn9kiT9RTaOzi4McY3QeF0pejvQB3IzGJT+DI23JrtOtvUAAlw7WX4uUvshd611
H4UWAyVnYj6TWKvGW5KtfdF6tMD8JfxcFveyNpbhEGdPXV3nlEATnW4wWNLGlleM8Tl+SYvrJZQ1
y8AH5M410mRU2rLHFG9H4rVgLDj3dCXLJCY3tcruU8O/Jj35YRzVY9aZpxlbAYkhgRpfqo6Lezpt
ASdkGKiO7CvTTEqB424mqwdpYldUhHX6EUqYieFLy4zAbOIHWyISKBr7ewq7dxGaOc+Sxk2FrSqO
2PFNj3MmVtIMzNo/dxSsZnShTw6lLqWDczPW/FLG6fGWDUMobFTUJVyuVAzbzW9plaQdM/q6WVmS
HiEiiymo82Qr2v7Gs5lkhbMLo7rWDEWrdlPEx3KiEG8FFwgvZag/h8cyEThQGzQFzVQeLey2cU/O
69B8oN9+8aYK0n/lwt1P6cbidtqhsUjWWo6HQSugy25xydb8bVUZvpDwdS4p0FuLXuvS91/Ub6Lq
kCfMsQiiqH1bqoG7RdHfZ3X8lS3jfsrKF98tMBREA6RGh+7K5NmboSjwq/U3cz++VDVGSgwm7nFa
yPOIIjT5sRBH5b+5BdBQBOdn6eiep1HympX9ScSa8UGpztjJnCLL8xN8laxCHNBQ7Ixi2nJR3Ghn
yNatdxR2d94X7l2cn5Vs2o3Jp1WOHRl6flavK4qpOcNsU80JLbv5pfkf5s5sN3Ll2rZfRIN986rs
U9mnUt0LIVUT7PsgGfz6M1i2cbZ9cY9xXi4uYMi7SiUplSQjVqw155geElhVpC3DzYD91jSf7XB4
SafoVxDEiJfjlrK64qFrULWA2vW/E5u5Rzvob+yI0LRdfvhU6Je8arbaNNnbSUu+Qna1dSjz35NF
Z9ucwKnnrQ/BVBekg1i1tilUcwJG9kO2HIXLnp/SO8HVc0sA56lgxzSRHtdC23BKBh4znKswOFRF
zCSCkzDdCnCKfWLegpRxxlg77lIC7YjaH64WvDQyuGS9S5OnTA8mYy43FZteHDVd4ZFmlruKsv44
Tu6rqDXC5Dm9B22gryZBWhDaTbkILe4sh8IWcEa4kqlG4r3b0QPEsWGY/mdopm+17ONTVTWvSaRv
XYQDCz/2yaBQ8iN1jF92yR5C7cVOzP7m0cLOhpz0HLZfTmQ1ovzoLL3c3bM3gjThFCZzlCX0rHpT
p8Ou56RfEWZV6+j8rAZlT5o8+1nbbEM/5VBnVWIFAYMHoc5+5pjNALxWBa1Dc5ZRTtbBsnijnFSS
QZX1n2VNcDNdus4ufxm591SPgsYyqHfr6nlgtGnGNgfOqU+dVJiewvEmRfRdWmSVMoJYB579IyqA
T/rO0Q6wv7ckHKGMZ+OaJ4yLNm3fkwb5d+llD6xSPJd1n3yKJqPk1516PUo7A/Auzi4CbNMOtdOY
xquRMnFVzT0vE2DPyjVKJIN2tYvjQN1qI9hEHS7T0q7WrqEXz7pnL/OOx9efzHVt2rQE02sZFt41
2SmVZutSdw7OpG7Ew+YbzqsZuCBYb98OC/4atSeWdIViPFWcpFuNumVwk2wtu+5nHBQ8Pc7g71Xm
Hp24Jio164ltbMeDHdugLTW33ke9AJoclqcxhDivS1xfWY+NNHToT45eOO3tVnz7Bebm3NM+Br9e
RmTwLR2nrZepl3y6TABr11rEoxat8jFhTtPPYQpqUNSLbOjJxPizaw+iKPwDK+NT7wzdhqPDDilE
ufS4WEvIQ/1KD4gCElxu92EkBIw2LbkQmusuwFNDCcgDGS2HitFiMw5rERAyLIWAXdMdezGCkvIj
o1qJTKOd4thwNhtUX0NCPI5Q5PaGjrUtRh0EUkk3VkpPey5H85rGaJYDmY3M8AjB5teC/t8Fgrgk
CvrBQElbmMe4GvRLP0iHtTMFxunKB8f8iTXgYDmS7LiS1XwCaaUHNdeQJ4wZFsItH6sLk62ltIqv
TLPbdd4t3dCOSTJ3CWyxXjPf3WWYj549bUg3SUIWxsB25ud0gV0XqWaZvBZmS/yJ5FiEVzXF7eoN
SzPwPysX4zob/FPWzQIRSbpHl9UeDOj40zVhO1V6tcAJRHZ4UH8WedLwDFLoOE66yXJigSK80PAq
YSMmznPlmGhyMvct1rEde9YGUpO367OOwUfuIhy3VbCcpEEPwlEbC1wT0GhrMXKc2QRTSx1AQ4z8
FrMjpSOaJo5Tdvs7ZWI2ybLdyJgKtTPyhxFgoFB1x1G+K/jnORkHUcBFMEbEP2YNq8xq5HtVFGSx
6NPd88tkgdLnNagHlkkd/nNYXFj33pFJsUPiiHDdoaKZVu/xXd2rlkthTfVvzwQA6RTedtCHr65Q
22ICxq0CxCCiVL8cvidR25CsDG0e9Hp6tdWt7DWXzClb1/hh1rTc3Vo/2039mlL/Yk/2tpqcdBo6
/sGMuR0Lp/We5MRv1NJ+W+d+s20aTLd1LpOV5oAeqju2s957LXxWXC3UHqU+9ove0IwnaBBJ2h7G
tCEqxA+yXUhUYjdaVCBhcs8946C72rnOgl++ytVMSYJj7jTvcTb8CF1t4cRhtq/0bQ+XiBnqJoto
trbjsA/d7hqV7b4yOTaNBv6ubnA3uafIy/GNmBgYhsB1Xe+SUk4EdLFzelpGvFuF0nKMxYJqkGQx
3AtP2CY+PL91cZOY+O5ZR7qsOlJ2/XRejXDo9qEN6aNq3jD+wHpjr3+K0+CkXBYDWIFUUx6G8S78
Ml2fhWLQtjLAuFyM8XfVBT9TP/8dO8gbcbHdS81aZ874JvNxBp+xXWUlI2mWm+Wgpz8F8y8tnn6F
bTztJMv2srd7JoAEPuiu/ZwiLh9Gxp+yc2i1ZtN3xDnVL2m0TKK91EPCPpQSm6d1jKxxG80PbchD
G0Gd9vmrdCxA71J3Pen2FB96K/+Bp09bNkYvSIoh1JIWRFgYX3nTTQtLluDy31ByqSfAZaKudmPD
WzRPK6VItzzP8zAz2ocNQ/TtNKTrqcam6McZLachvWWwoeM2I7kxd0+5zsZjFl24CfR1X9sD7TFU
K75hfFEaMXyfFG2J7Wgqhq+K2b7nRR8NK2DNWZSxbdIztvWKJcZuXQ/1ZdcE7wbcia40CVhIaGi2
aGAmhQqWgBadM0kqSK6TTC0PkzVadJubl7oEEKczI1+YkHieqmqwt054k4jqRDOSV6eT2ePK6WiW
SOH9EQy8PPXCRsLj3r1S3w7N8F4OBRueGfzMAAywTW+ncEKg58TLMVR3WRi/dapEP0zOvcXwV4Cr
y5ryUWME4LnnVB+n8jj0RrdlYTrqyYFdsqexS5adrwOcQR70Cp6GwjUdV8zymfGfEiF/qgT9nAr4
F1UQjss8sUo4YsSJ0J6pGZ0YaU+miVQjYx2z3muvujOUO6/s9omTlgxq4dR1HBBhlv3y2ghGuVlf
3crTqI5CZMnQdxLMYvkwt3K1ziLrz4L9nOAC48BzwD3IaT2ALy85HQd1WKMqKtp1JjSI6VOerjyb
Y8WsSoqUrI51xKpsjXebQWUifrhm8lnpStA0LcKlCNtdKGhE9TIs9nHKKXGU7crs4/rmJMVWL7Jf
VlDk33Y+3bwCuJpTyp2XFR8te/Q1o5akch6KQ6Bh/x/1VdeKC3OEchtz6uDW9TiAtlX12sXWztb9
VzPn9lUahDp9KPaNUMlXrWXXsZhZQhW863J2ttajY63o2DHTny5ddikCXTzLuv5GqrY0M9/ZM4Zg
f1PRr3h0drHhNadZXhZanyFKa1AVHKdG2X/51fhWeEa645EGWMBqumld6JFlZz+EqzhsVHR22onn
N678mZFpvjl9pa2DRL4YKezFnsV7F/IEjmGbnmMm9ElHe61RDY2XKSRjks6a1xsrEaQmvcNsSS9P
fhkh51lmvX4wbnRZH4s8ap89W+t45nJQ1FJq+7Bt65U7QDaomNPuFmVj9SdQNpfMRUpNu0k9TzEd
O81Mv1qvZ/Oyw59xaP2WZv06r2RJuVWKPF/DAjQxiOwbCYCsyQrwKL5oaK/TuoiYBKonkbcgRZ3F
IH1+0yA7wo52l0qvv7ySCRAGSbX1OSwos5k29eTaaJ3kR5uWJGyESXHC9bppHGdDS+JHYeqrMnUZ
yflywQjjiTbqzEGAeBNZ4XPg1mtl9F+IleaZLlM8iWrnqc1JsDG8gvF9wxuRMTKeWK6EFQPCJC5R
C5tDXbaKOVezYqrPOpFs48n113npI1Eq8lNW1f6mcYuj5QwPW8+26BC5yYVFPUdFNyi4FUbzsNkE
npocG2XniFsp6g/lnOEDYXYsUdtRbx5kVRygtiymytqaFQ3goBpJBRpoelao8w6AjA+1YsmOGm/t
uw2wpJ5SLtbqg98hDgNKiLZXxks3og2bqprADBq4jsfMShvj/RgEaxCo5t6Pp23XzIOCeJ4IzPpA
QZiJoTNdrx1OEE2vngqtudWkoglJe8fXDdCskXeVottm+ELtQd+h3VrprXdsrXDH7qKe25EqqEay
FCIWilP85W7lc7j2KN8UcpOkJEFJbht5zZL0mNNy1CCEPY2pf025zLWgM5LQ7qiZbYQgVZ4q8TKm
G0UJgAJF8l00hXHAt78Qghq7zv6RVB1Ry0PK6EoJFCcMcgb5MJP8Epjjz/lFhm6+dr30klXGm2WH
d+WLF4WKlA13V0XTtRTRS9QFj972D2DDdqXO3lBEL5n9O1BySwDwzY7VYzSiVysLH3nr3EftybPH
N1H7pyweH1nhHsLuTrthN07pJTT8UxI0J5Vaz1NrPNP83WmCqYTHeaJxt5FMscyzpZi80AE+opV/
NeGtqdqDT2dBa6qzJoItrqd3beZs0sHDcMycAnfycOb0v+8z+mrVI/TSbzMn2A0VYE+n1mLSwvMX
1xxZI9KVlS1vpbV1EqaZQc+eCTSVez/SjpTZL9YoNl1D5zkDHRBtQy/jd6XeNZE/0gACkDG9N1py
HW15n9iW5gWBgeRM2LD6dYXlMQs/2VN+gzoEmW/LVyi5ZwQiDB28AuFQ+WzTwU4FD6vFE1LrYPMr
dcR5fQNb9lzUw6pWOwdLiG+3C4lCbgyOVHFu8z04z5qw3rVKnuxarPoqWmn2hE5t2owjHl0fkV+M
RZ/lOJppOb0F/1Vo0GGfUtu4ZLb8TIJs7zbRW1lNr0EyHfpR0vQbf3ue+d24xrEFW+nE1p3Supme
oQ1thc5XivI5aMKFU9q/nFmpqTmH0U/oTI9vg6/dtFLt+d3spVt3zCaLY5t2z6JaZvp7H+uXuk0J
BLHdjzCN3qKq+0q7k2UPNwQzXznnvTRBdVylt+ljmopfRVmdZbTG5LzImmFl8abwCK58kaydjvOG
KFZlIF6xOa9U0t/iKtjnVXz1fH0z2dmmnpUzhGF3OPnCqr2VRryJw13dyeNUeQe369dOoLbgaXbh
aC0Qbi1QKazC9upRRHUjWVyyQWcy7SM6mUVOiMY8lv7Sy+DETrjSe4KYMTBUZvSlaAbAm3ZXukNq
RGO8MeK/lGFHJ326Qw9YpRnRXKq/Y+aGQ6c9NJe2G5MPPv/mO+rN5xCmcRnHsX8E6hKo+lQq683g
gZwfQLRq2DLblWum6yzsb6an3oq0uIzu3z8fIJYK97LLD6NZfzhnaYtrUBSXQiW3Phle2zQ+9Wm5
MwN55zSyGEwEOL53aIz2jh7vFhXTI+vCq2Jc0RIcqphAIfwtdPnQUv1NT1a2K4+60C96gUA+m8c0
7iEb45uKePGqP6HjOsVMsixJrlSj3aUV3aImOOkZRmOWEb93GWYQc8mrHyUkrfgBreI2rySBPy4N
a2ETXOq+D9VFNOnr4OR70a6lD7qie7S/pwCRCSwhHg3q4Gw4qfLSGv0Rbb3fXpziwSHmOGBqb+g6
pe44Idmh5dCsxxi7czXHEyeXUSa3GkjbH1FfEr+WwrhEhjzV0v9o6Jn5VbszbJ4pRpDRRTtn0xqn
3NKX6jYvc/M/Zbb1wgToYfX9o0YaAg38iHvkVrf5hcHNzdXjm4tiTPTitWreh3g4GS4rYxe/MUG+
yN47ZVn8mgT20a5/ZlKeoqi49J66FFgw51+sbSGHa/aDqHE3107z6wnm97OnT0lVVgz3NgPN0zNm
GrLLUN6zMDpYyVekmn2nglPUxq9WIk55yxrNj8LvvoShuyqx8E/JMXStN2eUpy7S7vMFmL9/brVH
jVwsS9xQEj2jQ3sM1vhWxxhA2ejCLnm3lHgdXbTG7Hqfset+OM5wn+8oo/ePo/dDVdmFQ/Oty+2z
rch2QGEf5DlVYH/j8M/hA9URN18MdjihT+2F49Xy5U33+VnSPc2fy+xwWxOOJAu0y/Griqe3DBTT
/EtNdnzh+NaahCCq6crI8SWR8o5C9+PPpqN7H6Y5UMIyGI5ekYbeY8/7qOPo5jQrx5IXJcvvohn3
HkSXZjCBhvUrg8413T8VDCtdqz+jSaJN/mklpPIFGZV79DK/hDzNtj5kQCP8mJ8o3quTIY23vh9e
MrlJ+uRkGuq5qq+t1d+Hxv724uJCJXVnNnBzpmQrQ32t0E/9uW30/jFfZOGMuwKmw0QH17c18Bfd
HU3P+zT1t0TT35DUfJQQyUcvv9SZ/YFcYzMmzpo7kw0CN6EKH2aZX3Ie0HmfHOx8M/sTUp7IKhmu
Yde/SCyAjvjVsyTbloC24ux9HXsRX8bg88/2WqTiReokCTX50SjtRR6LzVin37aVfjZv/tRcw3WY
hI8m/63C/kyhe7dH7RqF7Ske+OmOfDA8PM3iPgZbbaWQZxdHz+/vupm8Sx45zXYPjTrjj35ozQi4
Y18yaIOTOZch88v6cxkD1KAtliSs+yuUtfx8PhGEr39ep2vutf5FTPrPqBY3GgjUeZ/zb+F2xTsr
8NV2SQ8UJ4b491GIFxix72akv+XcFM3oovaWj06GGEam5z+EkiVeyweMgHPDulXPA8ZUBffRx40Z
rRG4ExjEV3jUWJaLaqRY63zaKx+2iB7z5mWa8ylrZTUkSlbtDyMXy57zk8uJiuGReLVyZy1ZQYWl
3dqxWLdozUrviXeL+rbd5OV0hE6wtjT9WNty5QRimxTxJqEm9TixJ448pJ72grBil3vlM+OPg2NM
60AjxjvKqSrT67yzN0G+DZL2RySrRRl7m8EVr4aGaAr80hkSz0JU+dHyZidLV16G4n1IjJ8y06iT
TJbF6mW0i2+nGV9zy/vVDv05z86jFtzcMNrorvUU2v1LYrLapv6hsvyNXUJxZ2hhiJuj9Ce3sJah
6229OnuXqtxONQHbEIdilJW5pF5+CvGfGUG19fWlN9LyktPWR1yEjmUTdvahz/kCpE5eoZa1Yy6W
CnllHCrWBmJ9A3mYsuJiibn15R68xDiKsjvAV2o8uUGffdYZ5I3ZOrqwScQnGqjbLJQHzD6H0YM2
RqO6059j6H8hHvd2+FlBLNfj/pY5bzz18bmO1zb1cIs2xXfFwRb1cyd6hNDDqtHrjQ5hPkIso9OW
VIBqcvUqRHwYSlKhte40y/9C32Q2H74YYOEdM0cthXeRqOX6FzNUykvwEoISBq2nrpf7Otb3I3qL
CoVnmY7r+X2eK0pkiXogDuja9yWuGbOfaThq7/TpSVBz+M53ErQ3V8Y3magrZgMkr9UmcFjTGIT3
1Tkr0ouPCBF/GMOcCVVnxCsRjBLQSSxsFyFR/0NwF5kJK5LsH2XX3y3ivzOohVXQzoJmECdWchUZ
yw0/Ln3PlZZzMfBxafGmGtWxJ613slGInb2PWHiop6vnmtbW6Aa/7LbYO/QmQJFtFA20EkNSEPz0
DnPhKhLBANrfmCxnvf4raf3DrK7svE0SHE0HaY4b7bqRVE2GlOg0aCWEMI6jtdmWK21+lfx9Lcmf
x8lcJxB4q3HZ91eZp4vOG7dMghdGx+3FixH4RFLzUfgK1RDRpmh0Nc76Xk5nDOYQ35WcqbQ311bo
7mIV08L295ZWbCNjOvY0b8PWJ5evHdWiVcQxeJAIFJaglM4MKHZAwGRznqsEI3isoO+qpc2IJiSs
0RPaohr9vXBC0CYmBp1+V+Y6nEjCu4d8Z9UR8cT10gCJNETQLo1yZau1RL2HwpQ8B5O5IrJDrOtT
sm5MfDkWTiWiR/SfPmdwhweo51cKO3bunxYSV5QC3KdIXQNr5aubbx/nd4D/muvl+Srkwqb53yzh
7i0Z6d18b3zV0pbAUP0YBOGqXI16sI8nZ01XIaYhGt/6IdoC0tpw6v8oovmoFl3z1P5IQC4hZepL
e+9J8208h954Qdn/EdIw55RVkYkh/bWnPzs8+lOpjk0LiLTkxCbyS4+6oGp0RoBvWZ1ByiUtlrsg
07Uj6w1BJ+WPwaVV45jocmx1RSDPkJojzzwZdWfriFrO93dAyZmWwX7e8Do0mEKFKzF6uwaCohg0
eODNpuEujJqbn5KcxCkX7gY732Ce9ZYsaD9dJPX4I9QDBstqb/CqSWWxLY8Rc84JHaAy1haD42rQ
p1scHnhuz3U43BmYXIxUYwnUj05FWKtmL9DgPhWsThaOnbk0rQUNjmmN2/g4OM56/jQ7+tJJ/J0n
2dawv+RgT81crCFSwUW1cRByUODPcW5swobLWAzrvrNXbrKtbO3IieQpOQxARBQ0gyE6je60QUe9
aqpxHapgyw60snpyisVqdgnhHiYZJltqOVw3/nrizda8cMOjeWKW3rMYzJJzV33PmgqFkBFf8Gbe
CMc4vao+v6jWPoylsx6D6Fmj3xdd6QjslX0WPWLBEgl/659yAtQTozrHiXU2/Wajh1BUo3vFBJcU
BUeQOANolIaV1t6G8DwpToNOtVHatHGn+qOyxLVi24ubXRo5BwSedNAU52B/V2hi0/CptjqavKsu
8ToawZ8O0X8GvDqcU8seYaiVNMtWazbh2K+s3D24DMaH3Ka7Raq6lu58HQXrSGYgb0Ew4JlWW3eA
SNt2r1XChaPAi5HIz6c5TizLJPDujPTf4indSxulyPd8U/l1sK8RRJvOzh/zo4rijY0cJVHuLwig
g85wjsAWvai2xmit/5wO7e4uOMoQavBeV/pzF0cbzfgIw2hnDyQeOvTxzIPiVik4JPo4nJ3+K3e0
YyuZADXZMXOLLSEsqXUBEb4ywUhYGiuM7Nd8Yb4dCGJpWXa8kPTnadh5ebDJa383v03d7+SUaSvN
480zn4I5amN+y/lZrT0tQ4Zy9BaXMqFSIESHF6k0BMRJsKHj8MS98in5OyuNNiOWShrU67AxsURR
BPD/SRyuzGFc++VHBsvMLf3dqImraVvnVidtKOqvsSYPNZ5DOmRwhF0mCPY6tm32uIc2ocQAkD5G
5RaVzJOcLXlSp5VQreeFuZf9Noq3nCF5T+rnP2s1SSlA8DY53b1idNa05lcyQkNb/Xk3VEKyUVms
Bxf6XMUd3McbzXN3nSBA0UehFMu13evPWeed0iLbp2b/qBjDpVOx80yQXhyVMemzXZvPUUi4/BBs
QgOxjQGtqiZdoHBOGaNxtIoH+IHrqJ0gS8IAGnI6MvHbfCenbTx7bM5TlR2HasYxUmsRIJKgXGmb
6DD13HSFuWJ2DUWZMZmons323QS+OvQt7P5qmUffHuc6yAOZHi4T/7moYLjVzYZOEtxCiiIP6Uac
b5VT7LPrRE2SZi+iAjjp2Gdds1YIoPZeA6K67E+Fl+1hDWwbpW/CGK9a6C9hAzzXdXNG2g0F6NiU
5SWOi10S5/tcjHdieD4R8D+NcbBr7GyHXvaQa/EysfhJiGwmfJ0Z0gqdyzCiSTUnf6sIpHEouf3p
0KlypyaM322Gasuu7Z+ZmVgbFEZlUpELSp+scC5NAhcy68OHZZJ46gNnWT+Hox+tLHi57MycBEI0
9X+oGP/P8CH/H5JBfJgd/3fADynnxY9/JYPMX/BPso9jBwHiMdsByqED8/gnGERz/gbtjmEbPTGs
1FDpwer8I7XNMf6m+7rOc0aYmwF++i9oH+NvFhQx+sho7qz/LRnEmKFr/83dcgCPwIrVQY0AjedP
/r8RodKaminENPiU5dAXmfq5q5D66KnBvXoYYp7CzGmsdSm9/l76q3EoPq1kYDrpdwipvWlSp1FV
w6FkKvSfsGT/x2tzCMEyLPw5nqvzLv4blkzPtaprS8b3RY4PROABXjphB5ZS6deSgrTEyFBDT7AS
JJmM+YK6x0qBcXMRKF8ue73zl5100oNImFf85RL/A7Hy1widf4sJ4a1ybMcH4cTlnf/n/RsTqayd
uAz1VBLMPlEqtRYx2BOxGWHhOysFc0CPTokV5KuUCn4pqFruqYaYz3ng+CtPsvmqsHasNZ98qMbZ
h6RiPUhIQ3JjMPu36oQTXtuK3Vg1BvCHSK4ABBL1Qj7JJrPFghG2uyfgEvUy1qd+Kggf73PMtkZF
PpExROc/H4JABOsYQDEeyNr5D2/CH8zZv9w9f+DfOhA0m0rN8mdw1F94YlYp3bATmFz+/qPpUe4s
ps/DVL5hDvNODbrfLLNfzEBYDz8xno1509SHbNr9+W1ypt3HLgzg8CZhtHYi4/Y/XyaHB+Vf7293
tmmSl2jyMAWey4P511cIOsVLIvjFT6rHR7cYYhlshCiPorKnY2k29hrb/LLW8aPHKipPeWZkKyTV
mEOddFiPZJXASTHx/oC2WE4tmKpxlOq5SJVzj+L8O2jcc2aPF7uhqGoC5R0dLSP4KjNucOs2ABkJ
vE6YcacIHc5DyKg8QJ+ctCh5I4TEhzaZ0lNFQffA8bqnO46aVHbmTthTczAIDxbYcdHgT482Kvpz
R8yZr1sxmjhz4gTpJIgSA0j5Am1DlTBbtmT+QjLd9B/iSp15KfiXi40saU6edG0WLVar+a3+y8W2
R7vMOStgv4uan72edbfWiTvKIogDmHH3qnIuKDCKS9NE7EkMQs80jHFchcNZumQLpx0CwDxICgru
4AZ5sjnmbvDJ17obqVRzTD0kgMxLjwZcg9XU42cSsGmeStp0xxLb8H9fjgFDwQ5OULHK6jG6j2aH
Zq+RB9umdRwOB5CBDs1s6gx8W86IwcaHRN9b9cfEhGEhW/RY0xim6wEf2NonmG+dFjvdom723Oba
92NxbvL8Hk+MSV06NvR2i59BxkTNHw2OmlIc/sOtGvj/erN6oNosUzd1z4Xu4li6+2+ZrLlPKMLo
uPishwTz70gjqOmC0zia1zoloV4z6ObiTjM3pd8uQzMKVtpEhCDuFNEd4tLWFxpS7QOiz08fzJoT
9vmxcn4gu42PYZTDsi09Th84TrCHe8esRdOIL95c9pXx3Qiaos44Hxki83c0P8iTCUB6yKikJvk8
GeQvRcjT0gL/q6erdllUQXNwa47c2LFJLaD04F8dSqsxn2UmXyKNwSwHZcz/zs1P/MdcmGDj/mTg
5m7BsPhLsKCPptM3Ao2qJVdpjvQOCaU127pPcnbnqhXkTAAeHC09PT1icKmWho2mDrUfrqGnyW5v
EV6jKpiyhZpqJLgcxGysGphJvrMk4ZJl9zQSbxraE2rNSIMz6weokRphPNq0uXvGnWKSU0/gkT1n
oA1CgE2tlVxzt/+itd7mJApNLLttaoznPPrdD7H9asAO8nIDO6btPEPpvvialuwCHdZr1aNeHZAi
EB3ndMcGq+MaUwCH4LItrkVxNHU/uTnpGeNqN13C3veWhN+BTMp7t6I9zotgFQBCp8VYWVw/nJ4c
2iKGGMqLqYtN5WtfQ64H65YWb5oq85xUxT8+OCaw9sLxzmVllluvz6d3EhP3AEjAzdimvSdsEdGF
sMWtjZJhJYOoOntKENqJSO9glG2wLeriQmisvxkwf2wcWYUXJsAaQOisfTOi6XeU+f7PAd2ykaHt
d81TqxnR+c+HAB7eZoR8QCWMasboQxqOM2vHLWwSPrMWtgrsHd7mecktI6AiY2r/stO3ioEbOkNo
NumoxM8qhPgeyPIzRvkJ+aC0X8M8BlVpMwEBOr80CwhN0i7ak45BYJbEvLQN6j1RBebBC/dGZnsv
kd5/2LIaT3g7zEcOUwhq1bMXjP2lQ2/2EvfMR9zafkvrah2LblrXMWV4rYn2oXnBK6Gg3sZupmZV
1VF0mdjvg6Bzro3TTeceZ10nxpJBVkECLAhx5GgprgbT3wX9hIWBESN5hmiBJ9+KaE5X5r3pVLSI
uIcedii+Rs8sP8PavJbKSC6W5dC40/qAbr00VnbX/P7zJzSMlfP3T/yBLA32ftIjMF3gj7T93z+Y
2qm2RB6xdoAHieZnHDdKvEd9dsU8czHTvCDpSyLVsHUisYsoeAvCUzamwYpBHS2dAPmzE3TnrkXa
W4ZwaDHaqrXVmj039ghzDUlus/AQJh3+/sFxsTlbixrZbl96iw7KDXFk//zQElex7UuGk0HNxelb
WFJmOryHre5uE14KDpFoHjLUWBbsyFoHGY4EeHYHCDb6NdH5BU1RyZ2ZyXBH9vBrbFy1uPvlQYOk
k55eiwFsrgeRCdABqnYzMg5GbZhfLsK0Meq/kRyEiOInp13bPACbxtLTQ1XZzt5OyOyZ/1RE8Dcq
W40XaTlrLelbHCCxcUh651jy7a9dbT+3cdft4lQHYpIqsU6dqV7ihDe3RpD8bnPTnAuccuHXzhts
73ulZq6Gbat3wANgrEPlLLLQpUDTdZAAyBS7fY+Vdk+8pNoSwrostBakjDP9F0fnteQoskXRLyIC
m8CrhLxURuX7hejq7sKTQGISvn4W83LvTIyrkiDzmL3Xnu4qJwwn6V32TkNklESEmP30z+oU/qJJ
PaYO1Yrl1VSPtlme24AHL24q+zlhFtzorr8XmYAu1B1Cbav76i1RfXin6b/XjtvuslD2T2Ni9k8d
FiXE13Z8zMOaeWTPvLhJAuRwOYjajIThZa7+SC7h6//kO5uBGNN0c7YqaPMDFPkxyz49ZG8Mi6at
dn34LD6RAJ8ltPdf+87p61dv7JHhOdLAV8CfFhVuHLkE/j2cs38jwujHalkwzuvkhB3lxRyb+fL/
/wzoIQ6WJOPL6TFM1tUgr7oj6qYbOizVftge3HCuo1E7FBaTi9M8z9Lw4AYxvmVH3pACUumJjCBh
o2a0N9XmkW85QVbh/r/Hl+fO7SHZLNV4N/KkuiZh+TF6Am2KMQx3OmS2Iq4JdGWkgR7dtD0t2Asu
c4EDDABQydHvuJepG/VhTrmuIbfnlwxtNciM9Q////P//yhYx3+BVey0HJKnEm4K5E9+NSRy5bVz
PzqnHX9buep3QUACNF8p1mSbGYtL8mDGyqKieFnDWewjHmbAwymT1LRY+WSWNvaNs1CtchntqxwT
SFzOE7u/ojv8L9n7v/ZcENgEJfM63uPdaC/2jUqHeKWhem9XT4OhF/85RCm43nR///89zaQ5DXlQ
PflcJCRXMUgOM797XsaiilzG6pbdY2OfGuctxfq4Keth58Slegyns21hw8hKdMGtH9TXEc8XTPvx
bLQEVNtmzQE7o4mZSBl4BUwJywBv8jbp0xiBewIWJoX0UAmHLAdGZrZj3YFvYQ7dVZztm1x1Ga92
+roQY8KVxup2WfpDFQBKzfPgudFIVnMEkydQQpTwizMcJpJsu8ZsnvsguSgxDNesgtafJ81XNRZM
BHcO06q5bgJSs4Nu3wdetZey5SYOnPLBX3xU+waDorSfX0LahRtvo7wn9b++scRH4S4wWjTB052N
3HWpTPVieECpa538RdCKK3j926vOzs6JWKsPNX0PFmrmtrXbl6ywfsk5G69hn3UvA6Npgi88vCuW
RIohsYPqOhqmHEg04cyD+5jni35se0GUFi0yt0ozY5hecvsvxKr0FcXfuEvhAiTt4J0V69ZuhE3o
E2Z1Qwglr13B1UUDUiZpu08mVkt536OoAXbQ1yMrczO8LGB42CnUh9Lp7kAvxjMlyvTAeghX61hc
zbDBGAjDMG0wG+rC2drZC3PePHV/uTpPTpMd8N/MKBGbpc/2Y/DoQGxgJUurpfGAAZTKbmZIaVp2
tynNi7e5H29qlM/KMnhZJoW/cXH2OHdkJNuVyJd4V0V3TUQYm2tP2S8id1BdwNvhsxuXci907G3z
sr+07pydG4wJ+d4fG2Zz83xjAyp3gYd2FkPcd8i/J0nGXYjLEgMSkUCVUe30YOwxSmB33kxNbNwQ
zO9Ck57QH6rxKjo/32W9nndLMz+KgILZXYyoNnNxdAd3P/g9XB9Ql8XUxnutvLMTApoLh1A/DMk9
G6x4b4cGRSx6DvwrBgqvQB+kfDQBWqGDSZB0VRPeVsL1LHoYZ2C3PsI/0j9GbhJWXZ5jM71aDrJ0
SXEXwXDC3NlyCxTY7s15/mUWZn53qoNBEIAr7wwB/LNNgAoKBH6UAchju6i9bpzm0hfNvrfj4CxY
yc2leQhTNMXpVD/SinAbdiB5ugsL1JG8apY0JYAom9z7TMeM7o0QGx46zEb2Eeg3Yn1CRJ1V+W9g
8eEKmT1oCrNOD/XeZssL/y7KGnzNGTJlQhf/LmETGUlqXmtneU0TVNCtDMZIQ38nd1wfUQdf2edv
FUrTjT/ztAepFiu15tUaWFJ64ZfP3UK+RmOTj0E6dmzJj7xMp+0YGkAYU8qYovM3U/erc1CbZF6c
cx9+0VlzSoJ4AXVS7cGC/QvnYpVGmKQRWu8eeT3kd2fdJTWa22AGz/ZkGpFNUN+xXHdbBXrAznrz
eyeJJtamB4DO5Cn7pHrb4mfgENmlNgKeqaNam62v2rFZiKr8k9UH+CjprbTs5ewERrx3Y11GJKCf
8V2Sec27ep3L6UkV7Oa6B7TH1eNMvI6ZBwfqOv1S1eYv8w2anQNxieBUrEIs7ZWzN7HgTU27XG/x
aKPpb9k7+Dhu3Fo8Dp6W1wAXCeyq5ZuskqMSbbyzWCtFqCO9swa4hZRoZmJDC4W1vmy8Ys/SR+/S
3rlbMw1agaJzXr3NVVN7HJf9aUotsFVN52M4qs2HvAhuympePVhUe9E6D14ztOdytTOMPM5Op0kf
HOcdzmcmjfV8SZJeX1dYkLkGvLqQoKZ5/pdnxcFehTpuDzjPRAMMRAGYi9M6m5ZiMncMeWLK9wYa
9WnWzbIfB8eMahn+y2EUwvzy9qaq8Gq/+jZGqLS3fyUS/VO7avvjnOOUyOtlUOAfZis4N/OyLUZA
M+YyQV0SiYgSWsxyaV7JnMdOUOKdd1icAtgc6XHZgo0eG3zRnatqHA5Vk7/VRhy+hCNxUrmp7kYB
t2EWfQi3/HtaaiQ6SeCwIGVsp1ERmSTI4yNwNrnRys1k+nz5OS9JAbTLs1ioBik05YVHOOQ42jhW
jHqTy1sk7IPHDDN62xID0+hjN3L+p4Mp2S4bv1lcltvaXzah11aXUjkJI5dpwVNXY+YRsHJMT156
DUcBbQm4EAQxpXOJEzd+rhvxTFFl2ob8TdLYs6aDs2X5sUgcjwqRHkaPJEKyjf87oBoJnDpachel
ackgtlIkbSMaL1DNL4elxRvg9NY1Hds/Mpy4GmmoVp8JGAxwgHWMbdrX2McyfyhuGFqRfrgfjgxX
gx2ymjIu9THt9R8cqdBWx/ZU+IkikQxCHZtQwMir4r7+a1renYhmb8Ou0duio3OjQFbMhfjJ8dRT
3JlWpJ123vKEqC2RlmjU8chbUl6lwrVV1EVO4miFJ5t5RMwKOyp6BP4SJBqk/mkD9+xmAV8/LkVx
KUBPnOaJ78wDFXd0TCTpzCugISYoA3vvi6GAxIP8S1kaJ58BqhjA9anE671tvfCUKFaIk7sMu3qp
jo0XF/dail0zfBQCg141SbVHYfMcxJTJwAvmrbaJAgxshO7aY7nUtKzKyL3YFlOC8jpV84ahHT4j
7FXb2uQzqFTF4NvK8p2Nna7E7rzB8AtSyceKZgD6nQJ9tEbAfmlFi077jHJz7oihQenbzdlnh7V5
HJvvPkb4PBj2XowWeZWpDPfQnV+0XqqT4ahTEE5fo4Fbyfs3Z1W79QYWvOTMBeVJdq7cxjiPlpQW
BgE+W2SC3BzW4zgj92062afB+yhtoBmerPhtApQJJvXrkGLhbIkOC+aQhWfuHmwGC3cfgVuSI4wO
Cgu2j+BIsOvci5aYs2zKdumQ3xI2iHD44p70NUbsXstVFJhyl+QaRr9EhJ4o7m5h9KdC0bOQX8k9
5pooZzU4JKtBQ7xCg8Qckz5MDrbFFBBGExNI1g1AteJzPiabxkvLt8mC7aCWbhuUTnMw07aIplQO
Ebhdy5waRBgH27LUfqr41HUVRjQF6sJoSNwYC3cjB2lm22ShFkyDXbM590GK3MLSH3PIBd/UfHZD
h+0qoEWDCYuT28e7ZeJMmWxxXdx8ikwHfkJnURkVA0wuj7J2gl6YQB4D4tZ5nKdIO8ZsZAu4PpVs
2jVW0fEXLIyLa5e/6kyRdlMb/ASe5FFp3VsKpKtCRb0NxEs/W+7eDUzyXINtt8RANNSyS731QGNo
7gK2mpwAsDtQwG3+Ibz022QNHmUZ4uvZf+mH9j2th3glUzc7mqQISpi19xbfOiZyaxh2wtUQ31zu
h30Qa7Sek39065Eb01vNyZ75bTP6ggxvgaMVa1lnMuZO3OKlH+M9xanY5ILdd9HTOyzUQZu6DOAN
BMXKjgT9kAWYLNnnupwOHP4JvZaGvWYHC2QT4A29hh1a1ZhUcvvNSGMkT81iULr59a0yHdJxazuy
DLybre8b5zHljAtci3doHrCUYE8USQkYcvQNXPzcqcg4d0EOq5zn1NwXJv+MMb7h7+/PacJ75S3W
brLY6KqKVhcLKPWswAhMsiu0cQx2U80XnI9nGYP6WSirr6qSD8ok4J2AOuQTDv/1RRqorFFa4+F/
oNJnHEgqWTP5MVNDmW0rDj5MTBN+nmNDaui+aXTDXFfxX+hhAcGddpv5qw2mJ7NhupIw02US4z2r
WT+mQUEqGryixrDbHfXmHBuH0k7hQRbuTcTDhSWBx5G2aoWyBoYTEBGkLabaW2JxHxjj72hnX0Mr
WJincZfwKLVQGFimdWzWmZLQ76mz4aBqXDrc5ACviOsoBcCpIkEW2AXAAZulvnholSnMOQC7KTwm
iwulccD07OZDZMU+rZgd4/2DchgV4Opw9OmN2ZGx4/btV8v3c9MOogMvPcVGLQ+Zkdo3jUd8nKv8
3KkmSqz2q9cdgqQVztkInNeWWcGUss60kfO706Ek9Bsk8h7tZTxwAKsxMZ5oL7Nj4Un4OqpEHubv
fCOxHmwEthIu3qYTUILYJeESeAIM6m0G1f8kQhOIItIHz06iwZu+Da97oDmApLCj7H0IAy6/dJS/
lWkNuy5wHig04GbIfdjf0sH9VG3z2y9SlH97McVY8dQuT/0/GiMA2YxEf4n5FAxEkcyc1EK+Dq33
h2rsXtB7crGPpcCge4S56n2tPhgFgChIxnflxSZ8Wv/aVlhHhvWXbHX9yooH7QriDTHNwLXMBchy
7H/lc+FvOov+2Mv/DVV+n1sb/MxWxPVDE3u7cS4ZK4c5m8xxgzHwLMWfZnK/FerVrZ/kpGpDNDDN
+j7/8TXvE4y7D6uaxZaS4bVXtC3efLJnog7o4snyE1WUU5chyefXLELrL54Q5onWKyMwnjvO8bFq
d8kUo9gz0mqXCn7IfIZHoLiEeljtRGvDFvSbOGJo0hbmWy/xQXjm+mJkj+4T6MfmHMcS8D8eCURO
5Wvv949G9QxYlsp2gsUC/87b58HoneLWfCmL+r30DUbJunnoCgilHcY1Sj/aisFAk2G6wNWSuP9T
tP27n6G1YMi0Xn4u58r4EtdFd/NsA/UjqAjH9+AflqQQxqQP7IfV7z168jypFIXWaP2EmQAGzhJw
Y/qRP6l9wUJNdbhHS2xwW+XiDsAhzdEB/q8nfg3euftNraP3XfrNOolwRcid/h/lrZMW0bunlLF8
NGfFTrJ+2SYddanhr/dr/oBiPDvlEzu4mtsF6xN6lrakNC9DHT9klfzXY8ISGueCqff55L33zM/5
eXD+ls5E3k0RBxzVyDFTr9/qChtwnKKrMjnAnps29qL0CWjocCuTwTu0/LP9bO/5batrTVKQmbW/
pthAp0f2s6lIWdBu+W8yGSeYRFbQnlKc68+G/pR0aMEUgz095iEXoRaz8iiEIpL3mb51zMK3uKJd
PMoLa3l7ZcrFxkfsFHvfUdRgsZGdPTF9uNN4Cf252RgyzfZpwQi4dfo7aRzN3rB6sr49sGA9K9ir
Qk4PduOoiK7us03h99+9yt6Edos7mrSagULx3qppOiw2ZIHcfDRTYqyTseOSVHwmZQpLYYK2i2gz
YGhmDe9pS/saj2QzkC9/WNLfbsc8deiKAopUt3HYQvg1GX52PKERWhh84EhqV2NzVHnYcMadyPrp
28whOzICAX8Ziqju0pfY5sVRqGY3fN7Bi++Xf1WAlqAtl09MchdRLAET20sgzzZjxY3Z+9iY8k89
O4yDuxcoomZkW8VeZq3xhPUeiMFAGe6SBKrsYbx0sr5LmwVAqIJ6W3TI7DHjIWiczqnWB9fqaf+V
w4gADePeaCTmzWWiEyzgfC1zjvycB8vx3WrLR38ORcXUz5oeRt88iwGQmpzQoC1Q1wURI30SMlkI
KJbAoPQdUkpOrHyFSe6DAdUFK+MIq9fGjZvf654xdj+dpMmOCPoIAMHUtLjGR+uDsShsEhSCyY7Q
7fz0aSiPyK7f7BqP0DAmF5bupCWSfCvr0iGZ5eYMw7kdzH0yInduQIapzt81MUhGtKoNO7+N8Gk9
Kj95jYf4E1zcWjHHPwljmWlFPYzENeJZhJRKpWpaz9XofUoXMjENhd4q8m2MAZl2BjGVJ8T9FcPF
RUqM0uY5liFKQJDkyAWX+ywZPlPHfgmf2p+fONwC3eCDuMsCTiiKnk9YJlKKm7WCkkWLRbd3mGJh
9Q/aZoqmGfTebE17uw8+CrP/U7bdexE0yAmUOihGR1sd2OowZc1TXUJNyECPQY+nsxipTvQEXXQk
7DlWd2rSbayNftOaXrzv2dftx2ZHyDFfaSHQkUOOyT3gYek0IWrMIV4z7CISpkP+YDs+VB+g1IjF
B4mfEFqK1wP2SxrERAPMiMekqZmO5Qtf1wxCPmAmU3Po6iUvro4i7LleE4hmf4vtwNlo3bQRy95N
wWh1E+sGKN7GJd54m+AF35ekKc4EJ6T+sx+H1lEykmAsMeQMZiVFZg6XKJyAs1v2CwKI5Az1mIDw
MnkNacYizxNoBmYo1cRcRlaPizWT+SkrHdIfEOLw/rrb0VR+xK8Jg5Jj/mYx2DMgHAORY9I4BWR9
NbU6kL5yX/yGD6mt9jmB9VjzKO8sLE/GvlIoTZj5WQpYHe3IXRk+yJj+h6MBYKlK4Rsy0tqElfVZ
Mlfeen1d7PL8glW8vmmIjpnNKMl8nX3rkBqMAqA9F3tCc77KZbx6ZRs/Tivqfw6vDELhLAM/iCTX
FbFqWQxUKPu2CRo6NJ78EXhuudDMeAfB6XngSFQl+9XQJzW879fWRZinNKB6ZSO6QcwWHESBM9Gu
zitkuPSyH+LagM9Agp5iwCVTzumU0YrplDyKpVGazpWXv63GcusszUDXwS4lfprs+Hvs2Jf5kjFa
LZAElMkyHxI1/cpRGQ8rSTjw2v5cLsVFzSU8Jx6Hsx40Xg7XBiefxYccf4CcxQFHEUUKgIkltX8P
xsCLZrJ8ETCHmfhNiYzEqIjU4SeZyQq2JMhBP/QY+w5vKW+GZ1Hl+fZs32ynvKaRLLxfJZvp97Rq
sdaivJ8s0z3kDC53ba4J0nBG1CumOGALY0UImc8rfPshkdZaG395OB9O4xNQ/RypsAu7ru9eqfhd
LmoBN0OJbitc9FSN6zssmDT/stqAARU+EhmhDg7gX3rJXVKFSK7SH8lmSdkhIwPH2Kiud19qF0Gv
n3M38v96IfmLRyfquu7DaEs6MXc1ZrI+Msaqx0HSiUNYly9emj8XReVTMrEdZcuym4LG2uENMfbL
ZWEkH1QBSzGZo7XIWaUPyHLInVf0QaSFkKJenFX1QQVVE1g7nivX1JFgicrLm++XyTjJdvntSZBC
iUnRvsDwZwRfudVnodgDF/YDHX07hreS5tESyZ+0Ie4ARMAO9ySYYu69aOisbM8WewVHByihGpcn
sqJQcf/RckcKCCVmSVMaz634zBNLoBtE5UGYlPeoE9KEXT50M4tJAfAYmomXtGIgJPxG7lYdH+gj
dTQBHmxm5CAqMF77GHdjEMpxh8sq3dKh1lFTdv+aEt+SJq83S9gqhkyk+ds/ccTIHZaF5TAEWAEa
iQgiz8gkY9976l6bIkVj34Qnoh9ItxmscsPTxGHyGzTXU6DdCSrMRLPV0csXgreNEeYu9HhTCpWi
1qi1OHhpe0MXhq08+GxVm1ztomP2ESfQLtvhsZzQcYTib6VqH5my+p2EL0CHEAFzjZ7LTuClMKv3
peO5zDxIVWOVjg9umDynHRMOBRv5M7erd8Ozj2UDkzfs2fg2Ty5113aScKOolv+SSZC24kNhsIT/
unVcKCN2s1zMArD7QJ+eDt+Jl1DIAcRAwMMfqTj7S4gSDAJ8I0IgKq/HC/fPFVBBH5kFZ3WmwFjP
7k+XBukJN1WyY+uxbYmmNbwMsbXnHXUry10yTE+dSYy4LyrMwtogx7mLL80An9etwUyXK5oGjkU/
G7/nghFZkFBPFZWXPGvi1wKOexbE5rnosvGcdkm8c7TeDT3RTz529sGCFGgjjHDVh6iZHS8SSNSC
Y1PIfVNJnAdDhkM5aU1m0jUJBDUTYSug6TXdMWWiZdbPFhKdjSXWbCisyUycjH1n0HZgVABznYak
VnCUO0ayRBn8faX8llQeIzvVARbaOb30s39yPNorrO46krncicX4KfPsCYLxYeLB3putOuYLezY5
tbwbS7ljfAbKAywEoeketobZ2oIphm8ZBijiJIzb7tIU+hfHVbAdsXHWYcs9UBQ43KXnACMIbALS
i4ei7PlR+/3g5cfJy9aYBsoAx2TcK2Ku9pyaVvXQVWHUXvPK1nsmCXGk3uZcvM4heBUrgcg6eDeH
SV6EzAm1FDPi7bhOZXFELQz3cdoG/Sn15jdT7ueO1RwBKMzFAxKMgp2qkRyWufFdWzn5aqlgE0tL
l7YhVcEcgNhldVGQH2SVfsOLrp9To39ib2wf7Db/nS3BY8jYiRFNwrTWZvc8yLt0B6wfRRY5gMmM
EWY+685vrfOnWRpmNNHxISymHTTB+af5vAKmQRe41KEJ+AzTMC9mPpz91GV9FdrV1fDiB5RSdyCI
B0gvlF1i+Rz4omVqmpvw01972Y7UIIMEN8PxbziSswjRBg63tVXtVfHe98tDW7aRlMyk7KnDvnFW
Q/rOMQE/DzMIvkp9rlUGeLzH1qRNDqsMB+bU3Vw3PJeata3KO66x+dZbzVdmONesxMHGwu91GfP6
7LbdZZjz8CQK/2/r5ujhLArdiln5Zqx8c4tARKEMGz4w9tCptty/eQZMRnYaSV6MviZxxlNtMhbP
CmMCwBoekFYiLzbcu+ddSz+Gf7PEDH+b4ShVdTQLEp0BPWdH+t9tjNZsk2piYieBtMecK6I0RE/G
YCafPAA1QRf+pjhbNhMBgmxJKsRGFF2bpOUesBaz2eOBYq1n7A3XFBEpGctmcO1/pciMY9ahL+zC
r6ldtWfr5BTld71z6Z4GRHk1Ohguo5qNdDVwT/nGUyesg9DIINOFQMeCewwJwZkUgg3jRuOi3O4j
SSA84BKlTPUDXBeC8Qk6mMybS6RA8SlL8DklbNnmhPqsCvsUraV3JC4wWDMqqtb4I1Nfb6TdHPCR
XxjuANsxuNFaVPWbaZKPFmPPOIPIPUiv2ecMBy5ZkL3z5a8YRfxO9ujeJ5izFpDELVNyMJNIH2g/
ojjm5M2hJoLoK9MDy9E4Yhm+zXUbsj7PeEnd6lJNN8ynTEaWf1Vm3TiPsbggzuQd+FUo/6P3QBwH
CcDNgd6yt/JdotqWqr2iAkxfAheOSNDUf4LKe8oa18V0zdKpnREiFQ5A4fyZkIxmH07Ay1ABEYtg
LMWBEU9lGj+xqsUTE1mr9Q8V69LSoJDumQhbI/yVaruo2HsITDi2VcGuueLm6NO+2hB42x1miM62
Rg9lx+SxUEJdc2/Ko14kezq4V6sKfi9D+Y8VDKxWox5QkJQRKu4zfRR+s8nxAR/Wf9tOvPoaY6Lv
8ACy9DykBDe4SBGywWSTX4Jt0T4081zgBbQYy4FaemQMPs5ee+jKCm2PgyUNjHe/+zc49t6vlXvo
BdniU4DndggAMNlMEdn9MIwIzY6rJgQrtL6ubgvs32SkJmIgmAlawGmMcdDyM7uZehPJ1JGdwekN
b4BtSfyc25YNgZPi1A2+O0df07VdDVFQ73ys3NLsLkRZ/ZB07gPH7fdLf1Fp/JA2SKaRuPwlcOvA
PvOLwgyJ0jRB48PtndSKaVr7rPP8O1lnBVxH4JhRNEVx17J5CR/sjL4V2Q97n2KpdqHOiERamo+C
MaMZu5ikOsbjSTLsBifETde7aBQAAhzd8SPuMKuh15abQsLPAXF6LB15weJU0dK3/L5gW4Dx9XjU
7WshpjuJMsMOStIMrA7mVMg6qpkNvXHC/mrgnVAGc0+DSIViFO8tS3JWZJ9F+mP3OjlOE1f6mH7P
apFbTPseOMP4Dy+ihwkLolBYdgaJkwVSrLn4aVdaXCohLbrjowyMCNnthQSxaq89GCxGv/rH1q/L
tSLROH9mskw2NDb0vCjQtatRe5yMcd09D8tb1afDJm2nFKpi+jm7oMqbrqcqs3Zs6Z97O/03pMZl
wcOCEsX/ARfndTwIAzAEQhkkWgWbdl5zOWCtrEPQsQyRzfqPSwbee+X+Q8z01k3mVUzMOHSN4d0P
kt+s9KYwRUebD7/mHgB5qMvV/lVkiN9DFY1QvnuUept0zdPNHYGmtiAIwdxhSeOl6bzfYUqpiR3p
iJsyxU2f3ap1IN7XubWfeqIkel//FGOKKg7IU1Am4rj3F35gTwOxJdiPJLL2O3DNLwVg/1A7mvKi
CeHvIVmTQnwXLI/2o1g+ICpWW82Uy6hQwHYaeNYIoHHQ/SMZE3er87uT16C6YgzUMAVL3+Oh21so
nyKD91PFrF9AAr4PI2s0rCVqd0fi/FlbcUjgpF/sW412z9eMXWfTPTOLzx6y3LjbOgPJyOe5hEP8
8f8+XBnzi9XrXyWsajKdiCI0h+4f2/93PrUy6tHfbAUFNH8tzzceCXjYGipru9XvjRM+hrn1ALXM
39ch47u68U7SATkmWaptHGmWh0XQ0LLibSKO3bORsOSibrUpZiTrAEjW1TKmJzDo73XBE5GGzRhl
ASkNJpXJQfHzUBym23IWn2EJBkhz+snRfK07+XfkAo9A6T53Nm36EE7v61G7mW+BA3REjR63Irsd
x+8/bMJ3d1bQP5HSowJ5t3vma0NVfxkSD388Dn+XjqZrgTB+gP3u3mQrLwASYbUZro4aZ+BiBUdA
bqQGb/iQB8mPSLpvpoX3aTDhGqza4s7BkW9UjnFsb6aTr6PhGEyDBz89FvnO18iSgMBzjUj327Ne
SZHk5vYV5GQ1gPGb7uQkeS7YhyAQeKn1Bik27R04InIS6zcff7utvPQQwGPsOiJGBxTXdZHyqpi4
Iv1lVxgfFWFcgbR8ps4Lfc/M2x+3l3yZ0cg4O9fnN2grjtW2vUKiWsWWUAcL1R+7pACjRVHcOPbR
btoJWRk9JQmjcNxs4oOk92TOSGtYP59NPvsFaLYpdLIP64wpu8XM12nbNwWfDBUYR2sacvdjB/fw
cp1zwS4iDjnXsryKWAUxOjUgVWklDRgv7XVELdeP2XAyYK3y2LOC6SyijACVwUggtIE+xMqz4ZBQ
/m+HRACIIqZuiekhpPCfarT3rgvM1A1NuoqwfWMAz8x04bUexXfbQ7R3NHgrr7VecQpQZeR5hE//
jiXrnvEUUb93TBGX19gGFt/AHLQ10xNcSrjngwSaFfXFIhk1tEXy2S6p2E96ecia/F0WO/ajJdwM
dVjYul26wD6b5LduBD4FahUuV0HuatXDozUWwBHaylcDVbZVw9JEtl92F1kjjx2M8ZHEKoBVkngU
1zgrwsJYycyvNt+LSdbZWsJYW5nUMES5/6WP8pUwnsclMChiuAdh3rtziqCfa1u5pI9BHSXgi4Yy
rIdvy1nEYQJ6stUzsviRKpSrvTTRXc+JucUX+atNQO3mRs3Yu5De1iCwbptbwylgznQWnnkDAMrA
mt19G1bQqtNv4SBvadbGqrP7p96i6QpYT27ihVz0SrG16pur7+gv29fTccDnBsF7PtVe+9nG1YMo
wwS6dE3dvKfY82fr1rjjsA8MbNWcMrt8hjmLVIRsHVhPzarsR+OLh5tAaeEpsi7yAcQcibHhvANe
PZ+X+t11VnZBzgeN1eBJdGI8FP6oIqf+q3D3YF+q3jxYaGpqEQASVwglmUwKmjgEjf5pnKcjHfRr
79ovywLEYVnDyGTff0B/Ouise8xa/BxcCbt4IhDSGz/GtmVtZ64AU6M5tYL90giHFwbju29XP6m7
fDEjT7cZjLlSTo8QZYl3gcGMhSjewvPNN4bmS2hRvnsWSHyKtq05Uci2HUze4cPzvfGGKiIk/Z25
R+CPW8uVRwlofmeHLlmNC6xUcFt38sn5Dvx5F5QmdSoe0YASYgNfMBKc9JuG6oCSDESeiyEj5yJr
1gic0US8nWOcO9R6RiZp/bB445jKCoRa7oe2uo0hiDbxi+lO4gPBY1lcXysnPE4Q6Dp2XGLAfWd+
p2X9LEhjZ87MlHEk1qgjbmFrsDLcxXJFJJfGh8DdtHd9+R2mlNdOkN/SoD21JKJdQ4YpR0+z+l9c
AKxcxoyQwmrrtyFFvnubYmT2fYerPq7EVoQkJTWCB4h0Igswz2ZUtKqDxws2SjdjTiosJllYA3uk
RJSrS3OsERIkBmiaHI3JFhnMH6cHAznwSAti1122HTWqUCSWCNGQnkZ+S6EsVSIO5Xpr4yostohC
mUEEE9X7hATCKZi5LypcxcdPbG9w8DO7IxoVdr9hkyW8AvHj4Y/Gw7qvjebbqQivKH+E7xZbU5Ee
1sUp0a1NZuz+4+rMmuNEwm37i4ggySSBV9U8qkqj5RfCbsvM88yvv4vqOLdPnBdCktVtWVUk37D3
2rETAgPNKZ2W8jkz6JWMkU1GF0dHt/TYg6UTc1/1DzYW45I142Wif9+j139nccNiydm0bYI4Mb2F
Q3MNSd0KGvJnsvGKOSW9J3N0n/JYHWUZv/YkAXjjiwM2iQ4oOoXJlK2n3N/RMziHsoh+DIhbDnC/
N1mdXKZk5m1ah+YWvYVDhEHs7ybVGE/FIukx5GdihfmOcnNX5u1CbThP7JQhgUBcgWSAsHFjJ+F7
rxOPc5WZjP1h4wrbpQAQ0NKTtxEMAc658RkqL7ppflM9Cs024HbUM5gbhJU2TBKQov1aYVN8Uhn5
2G6UvWShzS6YaFhCbX7GqdyrBKRDPCP3mtz5Mg5EhXXj+NuBgK3d/hSkwXFgmL68918UWcx3JkHc
f7A/xnOku13qxPXW9xjYdPHHOEfNBqhWbCkXvr17liPiqtQtDn2PzIal5SYM++7sQtUy4izegZky
EJqS39tEfCDS4DVATz7piWiTcO0y6mf4HmbHqXiPZli+ntZrNw+r84QIUHShXBv1w7BN+IbId4rM
IQVFCn1PTqZk3DLnSzZRA+8JBGi6GcvsEKp8z/fQRMY9JHxHMqdZ1MXVWKltKnjYx64LpxDtDLIY
dSyXtUDZd3dyhVY5y9RlW1oRezQS72HANpbNKprw4iCusKhdhXzqOv9njv5nRdD0F6YXD9H46P11
7Ex+tKzXZEwW5zDZuxSQPjDp6WJ0EWw4sinKOiKtPRuex85+GmVGfpbbmmRbBK9ZmuiDLKlvCgkv
1mXcIExjK5SqkBxFhwyv6CZeci3Jvd3V+AY2Q06uuSs70mzpMRKT+M74SE7VLZ2XTBknXvaVvGCu
5heNHUxci/KXOdh/UolpOWZEavgqPfEzoa20LbDfTPBp8jGkgNJqRpMM2bI/oTzZ5V7+T4VbHWi6
3ARKPCaY/+CceGmp8LYNj9YVbMkn2+h+lc567pfdeu1A8ChGsek9YPrpSIG8xL3Chn1jj4ZPf9ll
VlP9m0QkxKAe2hIJP5UmId20EXQUMf12LZquCG/UU4UqgW3C9GWXREXlaV0xwEuOflciNLHNvc1D
u2hxdhQMwclP8+pVPLNnjAvKMzuN/FNGpYklHwkwiPpCtHRgJKwRlyfkLienFuBAAK2lRDooCEQz
ink7NzwZyrbCrtSk5JpPOlkVDn+ZpKSy0JtaZvGLv00RK1MEMwkFwbg3vQaHzgTJLuRvewIsfcHb
kpZoGq3E+mMEVUGu1zHn0OG9Nu9MCb2pIXcSqtgaDcWwLbvwvav13zCpbggwzJFUqYh8lOscQg/g
VDAGBKbeeKoGeoioxoikNmHDWkOHCfGHQ3sxG+ur7HnzmHzbHHdnAY5tMqz6OTVIKxaaUixpa7Dz
UHxrLwKXJBx0U93EMx1l4/gmqPUATFK/GW71YrFu2JEegPIiUW+4875jqcKDwjdFL2ztJovhOsNU
3IfD4D7H4IQ9xv97HA9fBtIx5ESuFV8TxiDkpotqYyYhSDXBynZMwpswAlvtjRxrS724Rmfl6idP
M1VJALg855pHTRJAiuoLXlcvye9Dj1ek7c3fPY0mw6PwiNqkXKnOR8Crqvvguy7VE/Esqr3441Sd
Sr9tiFsvp7dOVQbbfeYjrGqPPGKrPVkPeErQCU2iPaVpWBy93GCDFFiECyGCAIxUj5m9ydv4O0uc
CBTwPC4dZbKXNvKCvIVlx04JWcCQk2UlIjIGSUKZBzU+a8zp16SVPxVr8TyF0V2nBzep/0EXGBwm
ezzbvmfc2GH8LvWIpWb5rLd7Ur0t71QkpXlpIi/Y9ky2fRYr+xZDezUOiCYBYD1VNWOcEMHthgkI
CsUknjb9bOTHlswECyVnkO6RxHtbthgTKX1VcZXL5fFRL8zgWPf+5b+v1wYAS4z46T6+0GU1r5XG
4jOj4IdqFawEIpwXNaIkIil818DAQwdjBTvmyWB3Q88/kEIS7iqP6gEVOhZVkBDrTFjdDUGhi/WV
78N5xMYliX81nm1tKPnFxljQgNhtXFyKkb83W2pucgvgAdtr7ufsN6p/zjoEcImR67cpm9HLy6X/
bhz7zcq9n3UULfWPNQO/ZmFgCkC7ipznDwLa9gPhnS/R4Oh3yyW6BSkf683oLsFyPP6TwhXueZgW
5p1VTy8wDXZWCezHsVEhijqX7//rUx57V6NyPurO6u9ZfSAFLYfvyQVBR3FA7PPbRCghp05dfdMt
TnIadn2w5N4I79QZOrh2GUSkXkqgGKO/zVFhnvzcU4fEMt+yZJbkpmbucSD06OTPTnrxyB2KKmGf
xOzbJ+54frEj526UOs7pv8vYJ+6pj0k5E040b/BMMKN0VQupslQveQLeVYBB8qqMrImsHvaRztP3
End7Anj5ZRzM9B2gyhWAqXwmxS68aqv/qCZeeG12Yl+3xvhiQ2K55/5nMs3jSzPZ6UplY7OdrNi5
GFaBpRczR9O7L6WdAXxm/PxHcPe6IOuPCrzMIZkTm4hTN93O2mk32nZ9wiuQMjnoRjYt1ck+TpPq
q4x5ELp19onB7Fj0JLkmGD2gNUXiK8IsDoI345TCZgo5lrRAshjYXUXNPZXuPw+GBgK9xeb7HiUF
RlUgBSRH4oMmWQbJZWLZUL5CARe2Veb5cWl5E/370eNTwQqAEE3IYgzD9sbgeUihUCJ7WQ8bOgwu
RMFASUD6sO5UYyPfM5Mt1ggTMY0ePqyqjtBEd9VBq3YDHbQ7ZdKuLv9dHJ83dV4t/978IFwp0Ij8
zyVY5KkDiMAa3fAhf1jkUcY2tEbQDLSSQPGXnZJaLJbp0LZnNEubDmnJNYm65Z9bnnTAyvHJLDAS
2R6KcaRRaXjWWbPHkh7slaxs8kZC4W4eH/YRecf4aVeNBzBCDEUCydHiAWGDY2nK5j5BocJdOGXH
YeG0GNr/DUWo3AnlipNLZPopNn5YJeSEDTlBkHFRCjxxL7d3GjZ0LPECC0JSVZ7t6TT5BAeZBsNZ
c7TMVWHnybMjmZ3N7BwET5vHJoGg2WO2IMrIsj4jrO++LWlfnEzpe2HOP8hiK8nDi8wXl/MNeboL
cW42dpZ9dfAPffCPg1Fmj8PZZpabxepTJJ2JZzXFLmF06I4rJqdu7v0ahzA6EbikWC6QqhH51rbP
I8J8sBBQNoS0MVlZLC6WA6gf5HYjdNeyzN29lVGJZ9j6IKhm6O+W38PjEphIcDpAZo0yKT8Ws3Bv
6QuKeuugFg944DOjjSLseUIAA0/xq2yT9uvfwyLFPTCPCQ/4OP1gA8OcYKHAVCgKSMUmzPzxyptz
Q05XHGleQonAHytRdWJ3VTd7qxYfCc4kll8yu7FoVJucW5KKSBMINko84kl+iQ3ipd0xHE8mvpvV
sExcG9azSE28E1pf/ySIF32a43xcL6mFgMa6FwTkISIz8iFQzB3GMeAB7s3ZpQjJtPMMJzoRjj4N
nRM9gU4t9VXXor7/exmgyUcOmS9+PiABqG4DM5BbXM8m8+zI2zXz/KVLLfet7ec7i9KPSZlzyxrC
LwazI37Kn8vzPJDe4VXjIS5l+sELFR4Dywi3eAKyfVqJ4yCl+bFWWWufgohgTJeoJpiKdYVcUX0l
5cCAUMuBvZN+gzkOmc6p47WGPQgTV36KiNihhEeqyu1+B1KgeBU2ayM2CxFh6R9Owrh36DM0L2n2
Q45Sr5umTA92G39EcgYBMVmvtRgikhemQwDv5fecqlvMuPYQCLY7LmEQn4oaa2NMTb5FJrcK5jk9
ydlNaURdbL0QdlCa86lbuRXBRO1ejQSoAls5DDM9EHJ3Tu0Cj0yX95ioJgIhHMe+FZViJjw0NcNb
MHYdSvArwM/5iomEn2VJoXHkvMGGgNCFFmHNyjw712GJLskBW/jAMSWpG9wY6+EoZdC1m+3Jfquj
kaRBF9tWNmXJuTIgH9aRQ6mUjScFgGvD7chSK26na+J+YF4cLrlpG6t0QCaaJYY4cxc2XvjRmoVx
oRDt36RB8m5V3vvJhdJnYW+A025j6pmGZE+Yjlg93vYinTuWa+0v22jtVxX/GTqKX5vBdInoAroP
XjkLISTnRIhNLotpdIv4Ui1IB3yo1unfwycBv9AtuCIGh28MXRkl+kODGicsnpVAdV5I8wkF2PRT
I/mwpJdu6qWVGDs4UTOl3ZG3ZurzLZ1gHzMcwiwxb7nR/hEpsqwykOJcR4VJxVjbr1aVXEKc1wiz
wDYorKtORRh5443JEWxATsZwmG4MFDYo/TEa2KL96xCVi1ODZddk5tmlgxixrzP50lvYjpo6xy9U
9P4pHOQh0iRUYUNmkNcDM9EuGeZ1YVPGE/hzziG2DoT74evL4dH6ibV+vLC+279Ic8AHX2XzydeT
3GGezKjSHCKrWsPHQOTRAoedcQ4lqZUcDoxBzWY6j4oKLNY+komm/KexeMgHNAGPE6rjLNxSAf+1
ROStw9gFVzI7eA1a1z+IMDdWOI6WOM0BA8TUYMQOo68AwsVrETDApvhzDg79ycrspYD5wMXI4mUl
zAlNeAKipGe38Wi4OPoMT6Y4xYW9FmkKzRkA/IOqNoaAKwQjwcfhP4UzOYEN9wGB8pCwvQ6m/nIh
nYv+28uIiW09yuREROzpa8PehWr4gYYDc1gdcoZ4NnSksEXL7FoCVmXkEXEyzudhuYyt2xxbRp22
D52BPtqZjvEy0iMh/qqZ3WmDmihgM/TMg56oUFPXxzLOfqQwyi64S/IjoFW8R1Kb3KRhxqyu6nnI
oqCwcfvtwKPP5CssZfQQ3ID9eDuSEtS/vU8DAe49B36xmBo/gBvYl17o5p7P+1pT/T2OnDFsjnZH
HmEu0mdCpduDLQcGg2E9Xs0BBrbLUbRrgcTuDHSv5tMyPWYcxirGzxJyTcW074LyXKEHeEECDluZ
79oFEh16ned6l1f6KQ0pPpo+bs/eqAd6sfQ14+BZY2gaPihoqm1aE8PkxBqWTj9BjR+MXek39hYD
iPPSuxwQc7L09HZEs6lD8hStaGeRsNT6/V7VffhCUE+Glo8WPHZWcxXV56ZW4VYu9It/f/IxGn6O
ywmIfPc22xY15kSDAzoiBLSzlHgG8uAqxuSWw+1dm8stIzBy7NPlU5n2IWjcqFohNfFPfEDi5pjA
EM9jsBeomoXddFR8Beyyxke7SZ5PFpkwVen+d7pE9I3zOTmz9owPQZV/FopB5Ri68hhnOj7zf6T9
rUp1NZ3UXztpO2IGyj5cnHJ73IIprT8YHHdCOV/6c3CJIXh5Oj33w9cwd86zXTC/MJlUBhj1nh/3
nGOVYh07rXPxB5UfQ9N6r2PrOBij+TkgqNq2nXrFRFs/KybVltZgvqhKCYkGb6NTEOlEGi8qXrwi
GQpkCPo/s3mC4eSlMOLNijuVG5aBYDyeHx814XnUvxcv0KyD6BnXl74JytKbTlD1VflpTH2BzOd/
vow8DjAT2LWUxHNUZvYmTmrItmlPPKYkdXAyydmNtLzqlsUYnYLcx70nb6IhBovm7MIUbddUcXmO
F2YeFgT/5NTEHTk1JQ9si3Xe1wl4vSC5GGgEOc7Ws5z0m1n07gnTj15FzLG/pt5Z86zbZF6u7y5T
6V3XYhaodVmyr4z882R31cma6/7mxkV2cKnln0Qf9LfHpRLyEpjZt5nOd5U57LwpLj0x3lJCzE79
1MChslHaeFN5inR7KmI7P9Vx591tPWwfD4NhriqyyJa7rCvUD9hmz5bB20G0SfJW2Q4vRmC5a7TA
atcUHSnong0sGQAUuuYJOlHdrdySxCGrSyHrjNzVM96nU1EKVuZeQ/EHPQ+5pJW/xMVsfDH9ZGdh
62Cn8zle+RlmqqqOFydVHVwfFy0FSOpATcc6qQ8sXYl2K4kHZYAI9zOSI2INKzbu3HnUEon/Qu4P
1vMOrW/hzBULQzzTcSXmNUlQYI/7KHmR6i0FGIfCW/M8hBbUsiXdWYXLMKWsSCqRiRKnTrDyiQXP
6pqh00Q+rr8NCbbbOhzaT+HynsYDC7gBBMZGU3bUQd0c52hMz+Ny0V36xaEw8siJklPpFETYlzPm
bnQYb4SnrDpSHgo9us22HDpvj+3mrhvhnzqLDlAhvT42eE+fouVvkosIr3KIXgU0d7JlF75GuM1X
FalV+77vAdkgnoLRzFYjMh187Iyatg4IIKSvkvAXrYhXTO2NHXrTtvab9OYJfX2AoBICnbZRb06n
qEO0VUTK2bUJOwGdNjDW6vyj6shLPdh26aKr6JfUPiKpEImRZuHNkLfpnZ7KjpSkkslpXljZNcvs
/o7tqdwtaBikQ9bFj+w7I57mVc7MMqI4/ab0Hb4SvEmDkaYA8TyerNCUDDHRe1lpdRSD9zeeZH1u
w8rBccHeiv3ufMh9lGZZLcK1mNzqphrT2Zn4M4+1DoFdTIFk8m6sjDjPnnPfdtdGbAHsql1A/8uP
3jHQZkyZhuvHpxhsONHykDlvi7QCAVJClgeNYaexNfEzXfAcM263vHUx2MSDCqfAPy2RwmoD7bQv
4aY6viTdxAf9QNgPAmVstvFoNLe+hSgmA5weZet9SEVZ0dLtrcXsok5YFPUradX6TLmmz7b0o8MY
Zq+6KvaJ70W3ORfBmxxCHkBNbOxEimSwEHN9MsO22oahzT6e7PDOtKIfqEgBUyDQvE6j8SvWjbHJ
bDu/DU64exyoBtjJROiBAcS9DALzpJ05ORuhviB1X+apy78ywnRi80xZGwJhyNzJ5u1BVwIRP3ij
IsPGVme0YHAmHBVclBWx2/fYFqNKbavppsiwfk7cL982qF7qYeVYht5D2r4KkTGxavk7MBCydKF7
YaQi5XFqTmUWa9CRZofJ4m52PVvQZapF1/LExIRwo6599Uo/4cC0fzR6mg92iOuY/2PPovxAXwsY
+9FoWXm9mhkU4H7xgMS76aLZ9LJhL9hbUli5PNQ4pxkmg2uU889pBqvxwEB1lncrJUGUmW+HR51S
qgeNPlhB+k2c+TqwY3TSIGSbjZ0mPQvbwnu2/Ci+eJEJgIPWt7Z6wAzkqxGYXvgI44v1QOtyfHDb
tCRnaCZjtcONvWkqooIgjn6QmKev8XLRjX4eVZ0fK3giMhh20kntZ26AAcTQMsjEx5cdq0Yzcqz0
n8YqwC0kQ/g6/e6wc2zTnO80zG4+Cd1tnJ5nTAmHc2qF8VFJZmQwnwL2oOLDb7PgBiQp+iTBE8dF
RVzF1kJ0sM1i0FkPK3I+5eGl41xL818OdI9WoK1cNSJyn//7NKtUf1Sgmf4lnyVm7+1K1rg4eVJ/
F+pV3rXlu7DQ3tqGMW06IC28oEQ2KLMl6cPj4dskyJKLpaDokyoARQBsHg7guxnMRyOMUYWlr4ti
9YrBP7o9LslEQaCTUp7wJBvviIOeMvNmtE74G2ArK9ig+bYSvIm9kdh7UYyM2dQuHALmRzCuoAhg
+1v7Od5MbXjVpiAHitelZOA+T11/9L+roeiPddW2P9hQc6+6P5wG42mZ+tmr55ZnbYb04XU+b/3E
Uyi/q3pvm319T/P16IilT5nMr8KUvF5e9OJmLPmdpn9LCM3NZwOYXYUkwA3t5ti5pGuWlU2gn4du
J1Dg4Xzd+UdE4ZhxHKiG0qh/1EHXH3z0Vc8RzfEqTT3oaaOaT0nk/2VShWbc8yCtcWhyGKM/E33o
oh3q8qsxHu3BJA5hAS0bRspuiGqYhEtlnZUB0yMT+lfuVPMLOX5XMKvqWaDsF1Bx//0sxSArBXG1
JnSCH3P+wgjV+cptk2HqmA5bOTbOV8dsCPak/c48DZuq+gSD12+KyZGvWQzV0GB9foJiAAaWnWcX
pV+EFlSHGhPPOud8z6H8vBr4oNaPj6KYReHjo4GRH/7cYaNaZMqxHVn3x0VFNYpBBxXT8qVudNPr
spettcuSsmpPFIsZMWOzeSOwgS1xA9CUJzjVcj0BHOhNdGLLZfYADDCLJvBeFPdBZ+ZWJez/4dgV
SHSw5LtoBs5IjJynWIFo0ANBlFk4C5w0dATtINn/GsOlcMezmBF0KotyaOwONKfxSS3VRDXQ9nh1
8qYhHn3BIPnEZ2xQDICoiETaXsgYrVcD+/l9CnYauj8KdgklBSuE811hsbn1lNJl8IfRY3R/XFjb
qn24/EBOLr2b+Xd0sHxGRtDfbYknMWRif0e1THe5VGXJCF+lEKQWB3H2T4IWlhk7kbcVZoI1fe0/
Q6HLt97oNqjlgE+nvgc9TOst3sabjfLMSfsOUXOxnk3ve2yy/CydoPwkaYFiCsGq+6JbfonlCNKB
wO/yXCTVnfYq+N331GM1HCj0CcTK2GX2XsVs7lEcEGyYEJCw4CrMud2Mo4FpoXFcwZyRcPt8tnmf
BuAL2gn5R9qDG+xRDm4gr9rnsUR/njjVjwR320qG3zVq5lNNhWA39T038f8+6uC+aK7QkGkAjM5T
iLdKzYOShst0f2FbRrbroDpl9uZv+tGMT9XoxajpCWWGy3Eu+zI7UXOcWAltYcR6h3CZlomZnIrH
g6OJkLj4VN6b1CD/OR2mH6T9tKsm81h3UFwkBqTmZiZzqLXR6c3KQ3iOsfyIBcvi7/82K0Ahw+jV
bzZqScgm2ckSmQGLe6OrYHhKTfQA01SINwdz0iZuG7F9fNpbOQy1WryC4YKH6LJNt8PR/V2V/XMk
++JjaMp61xguMuy6jd9Cd/olG2Ffm8TOnvCfqWs24W7K0dTsixnJ3pownXSTTOaFXTDOkGUuSm5v
c19AMvSNfM2wg+Y+Wjo9wiYCTBY5fEvQGvs+4+XMjO5seeMEWJBZaJa29i8znn5Tn1YvZKCHhPw9
c9yVewCeGVLisnluHA4YY47KXWYxG2cQhWN5gYyrhoYMGDIuxInJ8zC7H7EhL92ss38aqFmBskjV
VeYLdbt4QUyBzN9Eea08NgoOjIF7XSwyyMpLfomi2/UVRaMp2T64dUKUqXIwHS2/1swZTz2B6juJ
hA45bGdtS1n9xhaCM7AIDhw97jFkzbsOZqd/NZnb1Jh4P1niImARWOSDJrZOjFgyggVlcBvLb5cV
2ApOyPBJEQCbmsxQtXNHXuCoKLptZxXRBcBRdHH9gk3pf58TWP9aM7TYP77039cfHxVhy07FAKvk
Zf6wBWZj424y5+t/F6cBtO1o/09skDH8+Hqo+5Elgfg2rTYx9hND6NOIevk06cY6+J0SLzBI+/fu
V22hEMRBgFOzbqcbv2m2da5JhpliQe/nIJO81ot+9OCR1kGokoNYePl12+wxfe3NkdICIor94vv+
hYfD9KNnEUqdIYCPFd5rESPlseSfQuKrCMxOvVsxD/hoaPZagP569KtI8tWhG51twd6W2w3VXOMx
MnwMJSoT7seEJ+alkkZ7T/yd+IBP3f1TTqJfWTHTBKGL9ISUgreDhgvZM6t7XAZzhLOBwJZf+Dtj
gYNXdN7FWS5Gb5bmemysv7wvFdh9qyCN7vEnOKR3zWBiBP//3w3uawYXMFOG9E15G535DwMP6/D4
7HGpQEbveRyWPGkKUWKHQstV6/GkRV2slcR12eP8RT5QyyNj83uT+Or58aXHJS1Cwc0Pbuf//IHj
t+9CV891CXrbbcPwYswygLiSksNYdcfe7Ek4kqRA55H1d4in6gv3EtP/OdCHys6yr2mdLvvLQmlx
cOryRrHKZNix1Esje7rvWagPFDO8wwyzfI+c/GWu3W3RldPPQXvNBqs2i214fQfYdNsJR+/rPBQ8
o/1Jbh/VdZyfUEkTNhjIY5tW6B3blPSaqfYFTlGOdGZVf5Qb0oFZebsPJmQScOT+wrFajHc1oeKl
rD9N0yTwGXhWI4pXiCzkRpV8BnKUpTegJlboM5axp7hWtyQOVpUp/476k9E/ranlxLu0xQVIfYk0
WcUSwXwfH6WFdNow66OzuI9ZaXnoCNPlTEWjSrKiX4dftBUmlnybcbDqHFQBEiWIT1Ba42MEneut
Ef+WbIL3cknsQeN5QLSyDh1IqjrGfe5Rbrpo5lhuY+gogSmCZilOpmxu/tAiaWpCApYmtNUtN0gx
+AsxEEmwbcinqfLGJ5bIcoVaMoGzsNjTmNIhe2/v2ieKPFn+wxzkJyOKZOMZ7j/5Mv1UHaJ8Vvyr
TtRwO2gMN1VDzRaG9MhD8Gd8pAbhbsAfzJYGSHHd59UVxxVMY8Z7vvc8SSMGiOm6B1Mnh0iBLGEB
Wh5TW+5cmCort65AlIyEG5LymWFeK2JVPVXl3GJMdSx0hFm4mW1a6w45micagJgYXnRMAcWT7Ffg
M7YJmMcihVisn2r68pG/PeWmKC9TiVQ5UG2/b7EjpwO2UAaQx7FR2X1uOS4i9rmlYhS2WOA9FR96
Pzs3HVnvQUO0FXX60ywlFIyIZyTzt/XUfdc+iSPU1AB2i+DWGdI7mwSMlG4HUKWny49KnNpUM0ws
SW2POmy8oYPsvCsOsSCiaCT4RLmNsS1sE6xPNFYc+Ji6bGj0qzarfpomAIm0rwC9WKW/8VXJdzDa
NMQ1cpJyCbD/R2pU0qOW6qdh9ivfa+JVM8fAg0VzyFByEP2EQ7OXt5Dd7bsbanwXU8esDem6dBAt
2q1/QyvM8Hshis6+sUiveKLRBG3NZPAOVW89M4NJdywjnwyQ/Ae/iKJDXxnrmp5m7ZIzgNEL/Nqc
AgGZfPcrrLNVq2S7GWbl7KNyHYbfPr7xFx/C5dCV0WHuYAUol39yiz3wmLd4FIKYbOZF9o1Xxm6x
TwGhXfe5k5wHiIx10DIuxXRUTR24l8AZAbeyfp6e6mKsUU8kL9AN2Fxl/R8wdj+BcJDZl8l2W1bj
81hiksMgmi4cS4Eyaz0545erQsiIiUNQnJZH107eEeypDcQzzqKewnWwv2miNpZl/9FoItaeJh4z
H0ntTMRW9k27LEmTtaYJfrK6UmEly7amJN3LrxBNpgDj2PSBWwRByKpvpoiT2XtisDrOZfCFQ5VR
Y/FNHovaOoPVPUt0pI6CljiX7TeOc/uj5KAsPLmbZ/8zzjCL1hOLShJby+MYWV+Gg42u0PYtiESG
aQ4DthGqb7KH+U2Hxk+PQek2H7u9Q0ZaCVWYsjjdJjU+i6NwvOTZo0MqZ+8saPt/yrDdxW3sbARn
L6go3m+q+m7c/ttP2EKSGdKt+oBMjHKqdqAFfoVO/nu00wUEsoCRoK6vQtRcl2K5FVxTio0NTxbR
S18fgAF/zjyWe0ImNp3zVjI/eJYxBP7AArUAxX5rhYU6R5GPcLoeAaiQWMMDgKPKKiHbSHhfFTpt
PeGIMPs0fWoKMiMGRZJBv2p0+ZtomGskdXmDrM7MOAZwxFQDUGSd/GkWsI9mj8gUVxCDWTtIsO1D
axrdsRv085SrcymQwbMjurkWnHLlzdGhtXS0yLsXvzIlB1BQlAb9pSOb6imJkX6bffZCgg6ed7/8
2VfoMKYKE6g/99U6tKzNXOfqCP0Q0XN8ykGPL2qe6+jkN4985E2pg1NSib8Go59NPpT7ZEiNYz25
/lFz6zHUmec1Bv6ByU5N2VEMCL871MiA1/8awB9Bf3mnqnUjNOnmJ++kzyqCW4h2butqOCiqEQ63
2pDvlkVH05DLWVio+FSBIs2w4Yl02R+Ya7AKo1VeBZiphQVu96MpAcqmWfeaVIZ3bP3nqsZpjU+k
XKEqRYVks8HwEpCD4+A8pxVEmikY0MBx7mzlzWh4djBjCl5qD62kxUKees86yMYggRNoApDM+mym
uXcl8Cna+C5hDeqlC0iAgKx+mS3uNVFP8cUYjb9j2j6XuM92pUl8xDSIv2WefzJ5QRflJ39LMmXz
ev5Rz9ZVhnjZseiUCvkzFeFCOpVwbzya7ASScV19jS1oms4cflSTdo6iwZs28HWMtXBtUyrGWXDv
hORW3725YBHfmjnZmdwfTrtnw75xhkicuLVeAfrQZaQNTdaEoQBCHOL5XTwZwzFGEubGuT6Anz5r
Z7hq1P9HdApwwf3omHkjCRUBTpPWqPJjF5EZmOW8lxLcqONEn+FX2TUZ9BYjw5+Z4Pu2L59FUFgX
t0mOVR3sdZSLT3eRhyDTSZFLRz89L+KHiox1zJ+9Dj75rWTEzz6aOYsR7lNhRPF2lL55tab3SUyI
S8Oz7ZiIEwvOYEtiUbIUehH46Yb5gg8P7zpu6P0Y5b89OD6x0Tkbu81WpmkxbbaKdudaVB6VMZgr
fwrQl7X2psPdfFEl/XsODkrXFnIRJCN9kX0zIuyvfYu2VZGhwABr5S12fESWa/is91kTfzE78b3H
BOaP57n9nZeESGRabZvM3JVp8NM3yz+5PaJmAovA6B0uhIivuamSPQuFJ2JSDaNjwGsE6cbCf7Fj
03LvDesDSl3sFr+tuPwZjf0/5WijrMGSs2VYS0J2MF2GGkSsk5Z/ceT9jWV+xw2FE4GdwN4dqQj7
1mO970XlUYx1eaRmYoV8qfC/PJUehB9Zky+AEPH/UXdmy41jWZb9lbJ8bkRjuBdDW2U+cJ5JUZNL
LzAf5JjnGV/fC1RUZkjR5VH52GYRNNHlkpMAgXvuOXuvTaQts4qHvNefNejCWLnTckF3OXYBb6dR
5mJ5Hq+Ia3FQR+kmCgCT+q19F8aIop3MAckEjGKpE2edxBIFmRTNvM77bUKa+tzSyIdxKQSvpWB2
oKnwLIn9DLGVM7q6CzRwCA3t07mU3r4uK7HtlHZtVtbcLMlNLJMIdVXpmGeZ070dzz4i2R9tp9xh
AF92xNE81ty5yglAqZsPfKyrU4HMfoyh/Jqtvep+1p5WExAK1KFGRZKhFK5bJ9/mOmYVMSWfVhkP
hbcmlhiPXNgcHYqrWR215Fvk5qqUCYBGRf1qe7l2zhNXPYPvrm3F2zgwJHdaGq1QU1H6DOOTP0IY
LUX0iuVHuRdaVW89xC6z3jWfa8Z2i8jVrjQQTMRoMt6gNJGbobLBKRCJY3GVbBjUQjfOIZO4Rt+d
E1ytSVIbO7bL/8vvGAyJaEKo1OkKrGW3LfCihh6pPoNKFwzGXICpXaEhIjuE6sTEJF5+wupnPJAa
vG8taFi9sUDdoxvIeXvt3Kd+uEkDEoMTd5XFDsMVRpkbLyJFIRuvZuSykRf0HIfVr/OzNJP8sSwe
vCzd/vj73+gP2YZuQlJyNEuXkO+m7/8hnwzhlQV+D4N2OZI0YzeAc/xIWEubRB2mX+hKLFZERINe
uqw41KibUQikjX2vD/IbGb62HhgMzVCeREF/+vWr0/+U7WUbUuUf0AzskCYj2I+vDlQMe5+h5tV5
rBtR2EPr92L3rpErzIUcysoKVjJRl2Q+D1fNqFE2BM9S848sO8qqyqHq0X07YB3QQLNwJ0l1OsuJ
QgYuq9+Ijwcvcv4XoWRCmwLyPhxVx1ZNW7cs01BVizbax9ddVibon7gBvXcbmMChjU74vdGfOYN5
QKeVXLk5fcVKSkY5Fda7JgZeDnwwhZRtA/ccg2vZ0Ycrh5UylOaus51qV5IgjBopehB69OA5Q7Ly
0A0ztGpW3MUb9I6JesXiqF4bjF1KBYNuxKxNigVkBLWwgTTGT60q20OThh1e4kqH/SD9haxBgmJW
AgYpiDPIMvACrh0cEHwney8b+0WBi4JCyVg2bpFd6kar7jkAAnAXCRBKDuirCnNm4RodylhNg30A
93COfk5inewCbtk9TJqaLNdZC61tU4HlgiGH96nIbZuzK6GyFdjQ2WvV+zaFTBQF2jTghbuZOc0S
BBv3Bj1ydh6GQIizIG35HTo+J11Zh5lRHUczI13XHzwC5UW9Qk9f7GSuwOCfHm5Pwag/hegYV//6
o9hP/RW9sydYDczF6og2GosEeVTTT91+/vajlm+SY0BujHBH/2xOD0WKBVjXm8NY5lgwMramGpju
hT2kjDcZM3EP0L8XXWVfEPzPiqmZWHqdfU93iHAPDdi5zu4nausBSDoPcQV3opEo8zGwnW6tr1wz
hq3WIiXxaGQseyWNKcEbokgCna5Chjf39mBq5iN6ZLHGKxUucfNkkFYKa+NUyvcqbBN8yJA+CL3M
drenIgrOA+MYu1L73Zgk16aWxYZeLX1U5TTW5GKNhn5sHaSgEMS+aNSC28E3ILZreUiiAZj9vhrM
O73MkW7YJD2AnXAPt4e0iIFUWBVYU+GT0qtm1MRqTXIMddZd2eXGYwBQ0VHC8X5MUx1B4UjQM7WU
5nvWq+foHb4tECiGR0aP3jNqqotubgYk18R0vJlxovAfOBfOKC56foxsxz7XeiYu1XCyIqGsZFM7
O7tHUNCVNeBaw+zZUktjRxoNlPe8HA6Xnk/lAY9yicpZevADqrJeMQJxCYW3AnGo2Zcp07AUq1e8
u+kwWWzpwIx7EqXTU9qJgvFh+QZ0lCxTK6nxZORzvei0XW84eEn1QbnSLWEsSjd0TouS+PiAOIW0
0Pp5NF0n9XR1pEvHM+MNSX7Zc5un0cxjvGWUSX4VYAXhZIxEKUwgASZKzkFigFh23M5J1Cog45Mx
BlhX/WJrgC9Eq2PPgmNNYjVugSzNrIVvTnuYIIbWV1kI2cakmltWX+507LYzkheqpIIuW9oYqUP0
FYxjg91gez8qVgjUKcNhHAVKXlj1ul4QlGFm29oOy63u5JTmdL82yhBUp8Ct8JJmKMlc0rVhiPBn
Ifcb8suwnpSVzVaFEhoFqF0UnFfF2FuKcyJoLprytYmvVq3vrox6htlHigZxcIVEvhqnL8zh5d5y
Ow/aUYkhMKqSZSmwRA7sPd0pEdbIBdsTNa2WASlc6z5JEWAo2htqiuGLP+HSnSwRsAU7BjgwgivZ
YzVGDZ4gpULnaTv+T1y7+oa5Zb5NoEguOm4382pQYHp2an4JjdHbYJndW7FTnY2glBSrefTY+Fwi
Sr3LRBIfEBeGq7ay1ZNi0eawSyfeGRYqXpF1RwMXOJZUg1CXLIRsM+wiOwxfmgngPESNRYyBRlcD
vQN2dLQcutt8u/mACHwdZ6HyTNxAD6NqZw+IguDHyuYJte+ehpuzcZLeWgdq/bP12+QuiPvilGqq
NasNozmhYBTLoTaCg+yiYdPq7UvW0vloO8zCvdUvEoyZg2tWz1X6JRBIdj2DPUbZxRn1CQTMuD3V
spmmK0q2xq7Rnm3T2bm+dgyIUDm7rlC2Q2qXBIr4M9U1qB2gZp2opZjIjew6tC5V8L+V7SrJmumA
TqNKA2OaQpgC/X/zRw5b6BB2UKNqz+t25fQg6KDNm1aXS2gmrKBWoW0YtiUPI3TujcWGg2wgSkXD
Bc0U6zCGQGNuA/IxFgrtgm9KuwGxk+7p1RTrRLrj3BtQK9HjR2mdJEfBUXhOOhegqev2Owa1+nvi
7//+3v8f7y27vC/81T/+k+ffs3woAxqHn57+4yFL+O8/p5/559/5+BP/OAbfy6zKfta//Fvrt+z0
NXmrPv+lD7+Zf/33V7f4Wn/98AT3XVAPdzQch+tb1cT17VXwPqa/+T/95n+83X7Lw5C//f1v37Mm
hTZ0ffO4qojwvn1rqi71KQ33v48A31bx1/94/hq9/eln3lPANdP8zURDYBrEipqqNlV/3VtV//1v
03fwSzBXthwqLWE6/wwB15zfDM0WYDxIZrKlJSi9EAHWPj/l/KabBGI75H87um1p2t/+671/OIf/
Oqd/zLKW8mPSNrrGW4KzKU1HmLpj27yIP5bOPr7MzOqk+iDP7aoiAUCfRVfwA5uQuQY0s3LBZnBV
jfhumldJuAGxqKcw7tfwWtBdPYUejnAQYnIyabcwS4Ezhw54AcZNqUETCl5kj8QdY3iQPY/Gtyz6
0fQPFnohf4W5C6FjvnCJaKnHo5OQUKcgtN97CjEES/DWWrLUFQgXiExZhsItxMzx1TEZ7s+NR7Bt
7KpMOLqUFuPOylexsVfHxdgei71xJsEET2voIB6Y2UdRrtKWe88uufaYKOHDXkiIa2fREzFKMQ3Q
aEe3rweWTH/yyXxV9vxkKK/mstgMwTlh6JNjp30D3xLy3qa01rnsFshnk+LoZBeKvFjdwC5wnS3Q
QPYX8U5uuUlzQGdMtL9xE4XmNgMWTMZAOw/XEKTm7VO9xjxawu1c2wg+58lPOI1vcbQu7ouVnfHb
ZhZorYO5ERBMiRsnTnphbblFmq9ira6trfZmb5wd1Vp6rg7OzoR8B9JvfES+wNdg6DhcEKH5bV/i
ZbcZ1u5c2cpoKbW9n3NkJmXWkknMXN97i3DulxvtOAlm8lOjoK2cR+ZTsojOBEK2m+EOWynIMZwf
swomwk68NvnaW0HDGnzomDp4gmvwCvBtoaqvyqyYu9vK2sZf2/LHmNz3+u5C7BJWRtSDlrNt1hlT
pVm6Tw5Tc3OWkQ4zvZBV1e3NZl5cOFxrIIrqInnoviDfnzNsD1YMR4FrLOJtixO9Wf5QLi5l/tqd
ARGL8rOjb/16j8vAW5NSshCzK2Eq/cZyECIunGOFtfoAGrk1tnRWwWNciRuAYgAGxmgXE7Il3JTG
uXG77cgiFDwkqPTNg6V9Ze1iUwk63cXxVt5HAzWvt0LUtQre8vPkX1+6/KPsfOb2aiJXH6qXfjcs
fEqyLblH+nzcMOwLf2JipEE77prv9hmFkfGz+vHSo7G3FnKJOLoJl1gfab3bC0awKyxfIBMeUZE8
Rutu1bFAPDWgdeDF0UwK12SzBcNdTvxAl48zBVk/249ltq433Uqs2IVz5qHrP/OqlSs9KL3l4AIf
vLe9pbgnvKVDzDR3L6ks50V7TLy3pHqtxP1koDTnQ7fMQ/JUl5RjCwgli9DnElmVP/Nlu4mW3Unb
d7SRaCTEsIs7bErHPgWbNzPv7UMTXsKVsRA/+/7eM/dKt+eD4/7ENo8S5JKWy5AuwrfsreKaqACR
EK28yOyDkCcnFMsmOvnxHf51fDmAsgGz1KDk9HTm5z+FegKa2BvrgYtsCPDUvyKcwrBwV8RfvO5J
uMGyootp2w8i3VrhxaLtlM4FW9B0WyKJTLOvRkvUUHS0qf2m/Nt7E+Qhe2kAN8734uSsLLQrvLNN
ymUSrLix6Aw/2nHOdBbrb63hT38YvJ37EB0aWlnUQrPKfhzkd/JO5tEiPTJBsfAObAvnofd2wnmJ
ERjDqhwPufITEaeb1EvLecMqRGTLNyS5R8Ni8LNLUm1eMg1CJwMQ9WVQgU1gcaDvCBdGmxEhvjWs
ZYWRPWD2IckSotgDR0RcW3gZsh0USTJaj3G4NvVNiDcvWxhNPq+6H+IkTjBh/rDi/b6q/HEV0Yxp
lfhXq+D3VeSf2eVotz6uIrYDDgF3svoAAvuJ8YCH92MuliG0aObWG7XbBj1gAP+QKE+Wee6UJ2P4
HvQPWvsW0dYf5XH0rEXbXCSqGrTWCNGpyFtuxXa/Q6VLkAUxJ6+mu+nTbe48jMmXZK2Gl1iQR2Ld
1RgVAQfPTGA06AzQZfobhVCmVRJt1GA1Ziu3JjgGneQMPcbU4WLs+72wOaLc8aKfNI0ZISrztF+X
A5IqlJaLHMLjPKvvLZa+3v9pj3QkFpY5DwmK5mqhHs2vWUCUZ34ItG8QIPkItwJEAtbkmVE8O/OQ
XTUcMIn4iez2dusH22oxLJgW0Tnb2c3PMVqVtLGJShg2CR5eTDTM8oaZdTYeEEiwMamhK+FuniHo
ypxTVV0EyLqGKSHiKD5vc4c7xLgsoTzMIUoED42CoPBFHQ/ewsrfz/K/VQD+z6q7c/6W3tfl21t9
/Jr//1DiTfXVf1/iXd+CNPuPxzT4kX0o8qaf+r3I+416TBoOBZkwTPrGxn8VeYr9G90zg4hQBhYU
gbqt/bPKM9XfbGFzVWh4DafKkN/3e5UnnN8cTafCM7DoU+9J49+p8rTp8vvX5SkFCFRTWNLWeG22
0E314+WptkZgmrlPMdJkP6VvtBBP6zthEH6uzVxJ8AcRspNo+PaAaC/fICxJ6DMykfFbv9vl01hW
CYNvhjs26z8czf/H7UO/dUA/vj7TRvbpGJal6Zi+ORB/LEKjCFYT9o6KOWpbb82WjNHEUE+dZRiX
ITeRBBukh9+e3h4ynS1ykSpf6FBwaw5K5VJqtkIPjrUwp531LnjXhTn16tGR9DoEulCNxtfEie7y
WK4TKCsHzlvyUA4psoLYSbd1a5092X+ngaNuM5P41tBENOMnRrcwakIdoHXD2yS2ZN3IIPhWudhr
bJB2KxGLb5n06jPU0I556Un3CJgAit0tapH6W0/gkK7GOnnSAX6YJdPsuAbjsrYGIIh9AwyGG0k0
bPMk2mcYCICGNNzsfR9JKQbjmd1qr1FoBt/oa5DpV5AMYHW8bseTT5rwgvvEpn+pEaAO5cFZxNkY
PTFso4Xvd9Yir1VG90XPKIwh3qHqHOqpIZBz2dCz/v290U7ES9A59iyMm9eb1840vwxBwMqFyHed
N6Zz57QetVQL6qsIlG9onmENls0b4qefqqibR1tDtDF2ML0hMq1yW7t4Fvh2LwIy7hcGQCDVix4G
gAGQ8X3Q7DNpKP6CTgz6CLOkE8zsNCvSjpPgXX2E37TSUMKZtfkQ2+14V4gUc4VGmpueIcHJutRe
V069bB3PXze+2l/qROkvvWKCGyiyM/gFAmryQHtA9x3vYp3S8fY0Mr3kDAUe28HkDTRDsjHMUnl/
1qjKcPDVZGexvocDyHfgkHQYvL5R1sUitTRK/zrI/X2kp1vCIXGbjeNjSCrgWogUkHe3dyJ7PN0E
XLeHdGyJwAC62lcMjOc5d5JdziBnkzRWf4QIhFhpEvgBAtDpRE/hiHQrZpZmPQiykKHb4OKLQmWY
ybCAg9WzpZlgEDdzbRaAbELc9QaXcAQaF6Pbt6IEx+dE3dfgZbm1an8Ja1aO0o0X1eBY95ou7iPG
w+d8FwwYg2ijVgdOD06Bztgw+UmTAhocX9Df5osAn0+rZugUGlp49DKUfe0aD+CPMaFaxBmvusK8
S0U4fB/4Qgm78UVBdyPaAGMvin8Gd9xKAgH4tQIrMfOCPotWIYPYFcYO6y4ny8hE5hyI2rozkzA+
IuZBOYvCX3fH6ChokoF9MeOF5ulXMvCq/e3cxV74wwweRzVxD+p0MlP+YGIHbZ2mOtl5bu1pwh6r
aehzm/w4aY8hyXLFwpiEwa4/jOsgrQZYWmxM66aMv4ZtzpVcFg8wmfYhpnPawqr62NfwwmA2hl9J
B794ceJ/+/XNUPtYSnGvtlTGWapt6aZk7iI/3QuD3o98YeYJyjEQ+PZoi8fI8Lb90H1vy3Fi3Zgl
mibju9X1r51KtRQHpBnmk4DWxcADXGeRTWTPCEzm/RAWxkZaCJ/0oN7/+qVKlq6Py4qlCtvUpn6E
aUjrNpb7w9jNNdF8pBGdPg31iEaLDf01PiNv1JgUT08FBtp113QwRibWCo2QH7JipKFO1rTbQ+0b
tNlS69GQjrKr86DYYw4GzI6R+zwWHnFSEv08He3w0rXoA3t8sukEAwyFZyEQigAs88xWQJXhfK9X
wters95VzskiJeOu8zTwCQBYfXK4VL87y7ATZxPN8I4GNpMHaI3HkoHbPNIIJyinw5hnukL3I4WB
Mz3F7/dIfq56VO263hJdufz1cdQ/ji9vp1zYtjR0zaIPpH8etOlVmxu6IoCyxUJjZRiBj1ZZjshU
4hrCArhRPJPghMk72Xd9fg0tV984am6tlbR6yBpXmZcA4I4WvcQqoYMZCcc7hnIv4hbH1min7B8s
cQ0719qG5KOB+vIscUmzggTnbDA2//47kppg7XAYrWn253eUkueVdEUSz4tbu7+rlX3JwKdhpr3P
uBWRvBszC8X6t42jUVlGYze8cqrncXLnB3GwLAnQYkUclZ3Rq/JFZtneVusaYkVDE2W6xn25ajxS
a27vsJSnknnWczWKl3/3rUhiYCjhDE0aBt7KT7UTueqDOVh8hGvNJZw77LKDR5PsZiKF+AUhLDy7
iOUevfaqlAbuMDt/zoOsWGt3zThC0hXMdDzhdDORpDpAKmAqAHJjOOPePVh3+WjHbrEWVgQAixbR
Te1kIbv49RuRH8e506dM6JbuaIZlckaEmL7/h6sVKgYwLY1IdkoTBPIKPJZ2NIND1tVveEK8zRRF
w3vjKxA7JHMWDe0TU6HNUI/OS13GK4jbaJwC7BXFOCbr0S2HBfnO6UMj/fsmU5EH0R6TGvpUb2jx
oDnxuvF68Ci1nZ50uCaIZ0KSX7RBPyQd4n2pQDqGbBoiEixfkImCqR9L2DM1Hr4xGQjFRB6xBdd/
33q1/OInvj1XZbW1HDt7Ehh/82B4RaoSraV5ef+05WrcI+XHmxq2TQaQmK9w22R7xffem+IfeuJ/
3Pnqf74Fcr1K6WjTh1yzPleuqllgiVSJm363oNLUBf3hqpIW0WSTMsW3wlIdUEaUPmmpPBtygFut
uANmmrI3djJexq3KRcEknvlYbxxFg8diGNrsEqN4uEOZTP5w7unnX38cbp/bDzW3NbWdb2U3i4z6
WTORA7hKjJwgiyjVyXtt1OzUumuDHKxTM5VuTZUvkXrfSF9MuKyjj5l19m4BTStkxfDcXlyrMrYu
ug8+B5WXbtVYWXGXTS89iTa/fsHG50Nt2ppmoKKgYe5YQjqfZRTA8vukAywQxc1ZabviBdtSQyBc
4J4s/SnXvH5XapW1YTvBB9GTF6CWYuUSx0JfWLceLc99GsLK3po6KGfiqsRJLXVzL9xdR2ze+10F
sex1ehbTCPLJLn4Zi3J1M6RFkZIuhGzKpQHSdQlWMpj/+i3CtfrTijotABp7QlO1TaF+ukbLGv1Z
WHHfzFpLPDo6Mm2hJ/rd7SvdY+ufBOOpLkpEj24HrJKneyXKqxOuH8jUYRTsq9xAuTQ9DEats9FD
SX4NUUs8ZRoePnY0m6GMTmGRWGgTYUIPJU7jQo1f0NbnO0+NTeIiaD5ppdw3tdoAgo3Si2QSubr9
2VjjDNEM24atRCQi3nkykevogZcAqKPwdXPt64q6gUgPutB9q82CeIrcJthcBXrbj9fAzXeK8Ovn
wSk9hFR2ukPM2J68gPGcbpR3E2N1e3t2+/PWMrAfWCVlcxyC7NYie3e771htR7JPUWrboJXDAn9S
8dyi1+9CnBVNXvjErgArg6RZ4DLI2CJ5klzYOHMurp6Hi/e1MPCuRt0hyZXMz8Sg2AsnibtD1WMh
xqG0cxTkcKal5C9ExBIUmISXVuvlfTWCmSBGOlgPTp+/6KdiWoThHpGEy6iY8d/t1sfB7naYfoCK
3Hzq0oQ1a07sI0hBFLQmBRJEvUrdqG1Ig2laC600/tJQKPKWQkqCpGA0Enhpe5YTzatR/CuKIP8a
h8PuLz6DgvHWx6pO2g5rBU0Lmxu1rn0qQMfAjJpOHTB+lw50yCZEA6AMmDM0bOAkM6wL2CSHUoba
xQglgHirqOgbq94kXHFOJH/RMzDb8NHLbWzWUahDLHUvkTHgR054625dT7FyIpx1dRxuudXbGzqy
Nt4crVl0QWpcb19pIVYGZkl1ozjrOtFZ8+mkAJbytJUVAtoGTfWa5um81NXgvoKdpBEnTdJDPbdK
jHa3B1XBs2QUjFH8KgmOINedu04ZvidprH8p2QKraviSMoh60fIKHkeeMxzJzPBLH3wtG7j0dRF2
55Yql2FS6jw1WaNg362JDYpBXIxsf/FxjMyvc40df5AUB4gvsErt5GKlarIliJijoD1h6Ng31PzP
SG3HhQr55ciNHrUUA9+e/e9cB/MAc03O/a4GiZC5/i6wXWvzzocr7drCWU8IXCyINyejQamOJICN
YehuxpokJ7thQ2vb0brMdbFVQNodkG8NK2docHyAtKBB2BIYagETF2oz7KRtazPVSnEL32AFfrtU
MNemjf5tCCaXsMXan2aNviTKi0DgIEgu3fSVwt6cVo0XHwvRjgvPtikewrA6Fx1R5L7WU+qYSnTx
ydzYWaltrbwyzU+wv/mKO4tROMzfHTw5qosAIca0GMVnVYnKp5qp0ECe09WwgJh0woJ9EiRipdSG
9hAaLP6263Wbzi60B/zjaK8UqSxIY9wrLgUtcup80+GTX4ykU/z6yhCfFyCWecNCyqcKjUrQ/txF
awpT4a6K6qPOyRBysXyiqbARTaHzbwLCdkHAlgeRx9NVi+lHZReB16XdWJXrT5Rza9o/R198Q76w
92Mr55YvJsvQcxhIsmW8/hFOYH82K+joAwamQN+hd+xfcXU5C7xi6bJNxL1so3KNO8RcKdUkjjIb
iAVcPfZQJ4Ac/Dtd92gAG8QSOK0JFwbFa2v7TDG84C9uFp+kjVNNqammECoTAUMldOJTceyXo+MG
OlNhvQ5fRE9OQNwC4vFMF+KUZIFxIs/7joylbcnbLSLWsxuSS8Egh/Kc3UjXQ7gJ5FPqGYyah8w6
84KbBawcUPBdfMBRllL6a+FfbF6NP93maLkahG/q0kJUxVn9WA6D5yqMvvCYuMb1JtMr/yXtgBDl
JO9gOzHWQT1hKjVY6aEWLbBrMVoebNI9i9EknTcND2pTFCtDlRsr0O1tNy00kYyNLVpQ507pomRm
yi79Ti9mXfgZRI+ERBIAZsMizMSm72V5xBXfLt22MlHM2ETFwrY46CmNIRxKwMuUZmt5sLOJ+NSY
bCr4/3zT/guhJ9v1z3d8E1OK4KYPjMBkc/DpULTQVjuqK1g0TEONel9Akn8oEs4mjcZ2BRlUnpoy
e7HRfWPSqrhWoZGvS2e4wOHyFrddf9paDoJ5ntp6MewDQ+kXjqchSKJPuc0n8hQgoqPu8WnpccE8
mS4rYpkp2fH21MV+LoT+ZA4gUbqMwVE65g4hZ4JuNZZysgKDxGaSXfqrAi3ZP9vV1Jtfk1rlUrHc
Fa5gjHtmIq5epIiTIWt8z/QeExRxNO/zF1cb3qDDQN8QFn6e0iAnYjRhfzSeD8A/0tH3ueJkK+tb
d60ulR9G4w6b22JSDAB4+s5hONuCtcgLpVxqJtYurFTu/vaQKv24amk/zsa06Vd2ipch8rPsObKX
uuvfJ4knfhrQpvAKaz9yTF4ZYeRhGsYvJE0VpGEN2mH0+2zW22m0bdqCmEYILPtEjbUZaALo/0y5
CrtzrqO2CyacKMpTEgI7ipGePvM1DBuymJWCYRfEpT1eOhMKIl3Wd/DJ4MHUcbCcMQL2xVOMjohk
nT6+S2JfX4kEjVM+4pdC6X2BWt0+3FgblBzQbJLqrLbNBnt2vIlNyBxWrbY4DUS5CFiqz3rgq2tH
xdR2e6r1BPbkqnZWs0FZ16W50oyuIJ102MIo8O76+mdGwudS6qNnYNMk//H9NVpJySm2W0xNNnj1
oZHqy+AzTfM6PdyriQZ8KOt+3NocbKXdw/tKgSBxwujcHsI8/+76VMyYFOut3SctqMnBoils1yjt
pxE+6/mlJbHbiIYnVYblk+r55yQPvRcZKSew3Aelzs+AS7KHQHIKuigDLlJV3xVUvl8Cr7hTvdi8
b9LqVcMUtpSEyS7e0S6358jnUJcxvNVv78+WvbK87RC1XFyTvI5mZplZd9ZQIeYHLBZMD7evWMbb
eTKW2qyCr7qybavYOhH1+tB0S2yM2bPs8cobJe4NSZTeCpVcy/4x0JdebasbJQZBqUzuXjjJDLSj
8lmi+VMV7y2koNUL9w52mQq/xIrOZcYUqCEYvb8ttzCrje0QUXViCyDYq8fqqEybpQZC1xIIJa3T
QaZ8nDIotlB94pkghGMDdxnaQEYojNTPSNlJP3Iy9fJ+ZmCIANInV2wfesxs47xE/EekO7yrzpgr
epFfbnuGMQieBqu4Khk9cs9Wu6e0KlCz8OEydxqTkX3pptZdEHE5pYNLyT89NQvbvGujppgrQZLM
sS1MqU9ofYCtaYcqNJylSYboSg0GbreTMJNIMG7PyqP2QrYgXsiUNHEGw/9uxWCyJGpTv4MhnkTF
/XGN8Ty/5X/cySP7havC3VMojX0aHdValFSJ5KOr2xv6yA0aIpKYqeBCzJPlxMdZQsCiZV6I7Crc
2z7Q+iGpmGdamZyyHtVRxW++GRtcA6RA7xb5i1TNbQBh9C7q5Oa2oyXBJ93UCsqJODBfSeX2t+S8
ozG1YM20I9pmJMFTuRyS9wN0XYuXUmQW/JzBIi0SCONfHJQ/dTs5KNrEiKaEsjAXfNrjVlFRu0C6
iEbIyaVlG13tx+khGKGJDO5lmO5hveu3sBAypCk6YgYgsjqucOnfxVW/K8Ja3Jf4i5sYrrsw4ein
qoGPn+9zDDddUu8oGKc88jY6DKzGlqwu3QREAg0PqWMdKSQlCTxswHsmnXiDgYuI5Mo1/Eupqu4R
2+qSPK3one8SuCbKBFKTUe35hOsZpzqRALd7DbRI7o/rSrWj7a+P0ydNBbWVqVrUJnLq2lGlfG4t
aSqAR2M6TjdAyuDrUH6bqalEF+4aqzhsTY9tx4QRSwYtZ+1tGCF1cX/JgxwjO6FhjpYApJ9AkYFZ
mrNOGva20OkTFGV1blvtZ2+H4MS40Sw7bJ0rFmJvBUc/RIkLPl4UlJWN4FL14KttgJV0eHUfQYEZ
jwrhM5QISyLqxhV7vvY+jjBYZk3Xb9W8/Ivmj84A/eOmlIOByYfuCJ8aZuKfPjRtKkNIcYzhZIte
PKv77ODWJIyYscYJ5sEQcjGSsfvc2vkP1SbAlQ8AToSph/betLKdNUmIpFN45tJpIAKVjoup2pT1
EY0w5N7c3cIrqg6t0td/sXcwPsosp5NpTsN8KQVtN9pYn17/OJpmY6ncm+jpy32e074XjbKQhePf
yzzmwbkre8jseJsjWBY5JrQpuYEKA11izzDkBhoS07tniIYNXRRgGQooG7feKjeh/dhojxBR7Gtb
mKDAneE1z1R77pM/d4hVXIR5GF8z1QXSGyzfRw0a8NxY0/RVgPp9r9FD+Ysymwv705mjbWfoBh9i
dAfCBBD/8R7IZnggAXiM532Wm6A61IXvSSRI2Cnp1LXJNzph6ex99640KU68ZDdOtORsVFEJZgSg
scH3k3UsSWkMLc8LZ2rXQlFNyTrExmM8o8Kn5lKvuWuRYKPZ1lWwFClpCPmJ45sUPce3gkmMn6Zc
Ozohyre5tx8XwfrGV3ZH4e5HITsyhbRnN8Ss0Gideyi1XH1wDLarAsxc0WMQFAUO+Vkr96blbQb2
6u/Dlj4hCpCdI5yZoE8uWtjAqw0nAv6UbKCPY3NMGt1ltg4sBF9jjdiT1CBMu1+pmVIKG/5aYYQR
aFTrW9yDEkezUZ5kFf6oq+Y8ZEl3jZAxLFUrkNiks/FcI/rC6ATgdLxPRBhtO8LIHzjn9jqNtWCB
2WHdM3m7lw3bdMM36o1mpw9WExRn3/HVmVKZyZ0rHBg1eubDyArGYkXv//8Sdma7cSPbtv0iAmyD
jNfsW6VSnWW/EHLZYt8Fe379HaR9zz7bdVD1QmRaMiApyYhYa805JpFeFSmbUejE7+UUHONCeR+p
ocMHqkExyc1gFP7PDt9Blqr8mzdWr779uhTysp295iG/8jykiVo3ZDmwiQ8VqCWduYeWtRXuaD5o
L+VkP4ZD+C/zNO/PHWa+5QS1nYEf8P/oYAXF6LWFS5HQy5TRRPG1QhN/rMGL36wAgpSHHoa/ILGO
FESfRCyedAu3lqyMgukDFhik4kANuyA/0Xzxdm6d1C9OFlx7QD6TYZRfCnyk60Ylxl2rNZrFoScu
ZGqLTee6H4TuechP9Xxv2BH7SdIbm7B23Bc/LBxstaCWKh7BQ2Eb2aEy1NkfAoxT88hOK3tkoLkc
Ty1N1STDzRjKVj1DoNgOXuu8DcYo9so0PtOK42OaFtrbNMRoJ5yq2fRzWWUPAzZy+kFyCvtzGcfh
U6/QQXupMX1kess91yevyiGgavJi0GpGO6pj4VXWlUYycmLHKPEseyQRawkmRcVJRDeMB0WaMUH1
evdaxNwgUg3VdWl7cqlhZ88XoxCkXnXdC6Ht4ePwqM8BJspDeZeGOFYJB3fOsW+P/7JV/q0NwQfO
PikIMETiZP1tEC1VH5AqpCeEqKnmCumv3ge1Hm9JbLbvbVv/aESXbq08kS8EJrDlZ9rRsidu1anA
sK5bPSRcv80wi/ATisSEi4wEe8FQEq/zkZWV+8g2nawNn5SCf97o6Zj8uTsIzxY2EyRdOuxw8s+t
XjcGUWutTU0qg2+Ra0JBD8f4Xs8Xz5bjEW8UmYUANe5WLeO7GqPkQm19W75j+aeyG9irOSWvUoE2
cLDiWVkYt3svN/JHfATWUfbuX8u70YD6QnjFnpTckhm6sh4q+7mdjkEzWo+Weu/nj59nVLuPsvBO
zs1Rt3LKaW1HMe4lFZ+d+bK8Wi6oD0D7MrnZ2bqnXiD5bdxcHQMsjRg6uzOQ8eRNSxBCk0GO9j0Z
poM1JMBKGs19oxj9Efeu+iS+uIl8OEKxBLwxuM6uJi3tDYzhQ9613pbvqQ+myK29UwBqTdtH1XMw
LK3pg9m/9Uh/0yI6ojK3mQfGIq+mBkFIU3HncbyOaMreAxqRRKjmL9Jo0WkyMOWJnqYVph0148gq
5puzJT2yNtHsz8k7oZ35IgW7H6CuaG3/qNII7sBAAmBSveRmjJQ3IpNA+n/ldfKYt8khWWbsAbpk
oID+k6UX1l46+laDVbRbijNfqLUb5u05NFRAj8SjfT6FzVaTQgJAhP0by278XsazWU0473SXHODX
+rpNVPBiKpA1+M0ibAuOfaR7lWxZZhNkvuRl0n/66nhJ/9iPzU3r22SrGnXRjKC+oZbKuBXPaaKL
8zROxnOouz/1zr6jBFojooueEiFSYg1tUvA4URzC0S2PDajRYwUxn2a/v5NtVG8nMckvvath6u9k
RY/CoawGQncD9JCv8fIxaqqdeB0UQwnGTxRXLYaulmtu+2qWtbWqU/yyjQghtHBm7OuMxAee4Vch
4+BiZh7ZlvNbjwGSaThHwzQg3InB70+NMH5fLKg2JDdyIphPDHXSkZ7g4s1Y3i6ZC74ZF4zJTIvI
RzjDDIdu9LiMvdulw8bX6DV1Zc+4OrrrM9hS5rZ6CGCoP3gjrr/lVa5LKB4hqJLlq+78LUrk+a6Z
t9VKF1dgY/Z7XHTDptMtws5GyzhocqT30jjFrtYz+x5pQqx9M0y+qAwpClNw520y5KOndekqZ0C7
t8kbxJN4jApAtm7cXqTVlt+F24HiimR769oY1zXP0KbJhuI7aqaV4dJBDVKCAqUTTmczYgkRDMzf
CBCinlM/fD3btiIJXsgXSp5qm32p79U5C8S0xsoN8avXnpiT7YVKPVIALPL+QH0T5Y7dvFPui6p8
DH6lFz4ZiaOeUv7Wh4EYP8LFeOvjX3wyYpitTMKqQ5uiQwqmp9ZLjOflEqv0DaFbeV3eSQR8O0MD
uQtv/7n1p/SkkyUCZJuYOLsheiyGMvfrMoLpXE+l2Z5kabuHMKqnPYE+1UtHzDYuRbK4syDf9FbZ
Xn69bE2mAC4nS5dh47GotGNseeeR9eZVV44O00mBd2j6T0K+4UZopX626ZWcZ6jpuRzyEROx5nD1
Y0krdkIGHk6ADMpaewgtXd8VFX5ThGredbnQ4h7iKj1QXXzIzNgQtlx9WnH7qAOU+epnGnMi+nx+
NBw0Oq+brOyNh4la5aGdyFSG29Dr8c5ozG7bzec2uxKzIRjIjN9FLr4bmnhNOT7jEsteRE/rvGzt
8gxYIbrIEMSuShkwKFs0e/QB46uVq5oFpvV3A4ksr1NLNCOpAh0ecfezmtwPG4AZo5IEmhPoqdU0
BAyCeCTNkCc00cLXkTGwZWiPxgRTjmMf9W9MCuNaxkgGIc7c2t5tT0PikdibSkC/06aNJHosc9JB
65A7bJYRPo1iwFZT+VhyS0aGLloSC4XAKuKTk57/pBJilus3tjN3U7cEJgSi3+aD47LSqUNHmG8Z
tX/pZDXEjVcfpCXQ/hclvh+PhEetgKJVWx9TkGwr5U44PgWgiqLfyumYjfmHNUU9w94A7aRl0/ME
bw90PLWmPdreD2c0zA32bzI4HQvx80S+McYXax2Z07gu1MZLW9bpivHD0BU/07ihaCmJkmbk9EXG
JiKmOryRdvmhp+ANtCQ4dxwXAehwJkN+zAuNRnf6agVuuicNHAVHOZyjUXukjcvtXxU/mmHQTzpF
ANC9mbrVumDdrW4l7Uoid8RyLC0qE3m1JlLPvcSKtug+yeXVWqi1BCKtrSd0vGyRtc9pe0zDra/1
sAYLTFspa/yqk7imhG6/6pKBq9SdadfTlcHAsk0MtGNBQZIHU0NSiIbzYHcfpDsB4XadL3CmzBlC
fycIZUblfne6Q2vfsGnfOwtW5kBPhJqDVGSN7mTvkykkUoYoOglDNoChMbCT7UAw4brU8mZjgXQK
m+nSBlV8LXIErePovkUaut/ctFeKDXFTE/jcZsACxCi6C6qdVMcYZznlrsEFbYTpmSDQalOXMILs
nvgQbXBIHc3PjfCfib7zjt3E/jj+FPVwTjDmQqmP9k2oPo2g99cY4S9+EvsbH5vtStjetvTpNE0S
tXZoWdBtrLceQM9Gt9s7f3i2NqPRVwlRWrrfn5Efr+CFEURlDu1aGnTZXT7RTcUQMBqw5EMzpbjq
0RaBhfrWEGBQyWJiwE0enhbe/MiPz2P+2pvheEqF2ZxbxyRE1J743YQJJhl+WIsYh3ww+U02n54r
snWR6k+5F0frNBYfTQvWRbdCE9sJ0bFopaKDEHiCmKZFTBW9ZojuINUIviq32sQcuoq4HZgosfx4
BoQrBV5BqwlaYtz8c4jLF7LVP/JB35Rt8qmkNR0miHitc+AJyw8puE4yld2j0It3K+gIJxbmzuFg
wHqB1rmgkGxmn1r4FE+VXNlly7c3BDt03Xem8vp64llsnXYkSMrZx9WMrGsUOG6EjrsGxR5AGCYc
ytXoTIDJPBb5u+fhUkpcVszcGfvnhCy0MMOoHfjmho9UbHwIC/QMEUJk3s7qCEWBgdVLYK+damiN
D9FRjMima44Oa7dl/DEi0S1S88AJiLusxclmmjk/XEU7eLSungvzw9anU6+wiha126+VZT16qEnS
UF+z3xJFkevbxvXeQ3OI17HpnqosuJkUBsD4y243dP0+G4HcZkL6pAr4ZPgm1XGghlr3PvbIqvw2
xfs8E+YWjAfLvfmcSPPTaUmxTqfyvdTnk56BU5YwgnNA+5xFU1HstfEuEXLYyppgvWzaSLYqOEe1
xwJzqkYCHboSFdPYxDSvC/ogGYEa+B5cd28RFZAkLmfrFokJDUScAuHKCjjvuvpnrO0mm8Swgr8m
yFRxsNp0A5aRXlkxfpnxcWsCPXd2UQYHszKJMk/ea5smP0QTGM712c6Nfl+4JSzhHgS+JWtBKAPt
WaUeiA2ExWf5I2GV5Cr0o0lMjfacKrdBTuIzYogZbBcJQ/QqqLqNHQq5qsvq03dJCW0pkdb56P0Y
qr67GhWE1RjuWWw8B36WrCwr/0yC+JJTspFRs9ZzNRzb0tu0vX8IbO+NrGT2oRCdfhJW2tafGoKE
0Yi6/iQ2BqqObWZWH4VjIXqLiDK3B0JsKXw3WU1nrkxt+PmOXsG34dBm1m+REYovTgdZvAcSGoxJ
sE9JvFkRX3Jvqz5ZkS8aZAK4uxv9nCCCrgZliFWc4QDLtf4m8Sk2RXyLa3yRYcvUOE5AsplvkIeg
Y/k5+paCMwXZj+CYfdaUjPikQWsZa7Q4+Hp54uwGfqwIvkdjekWzcg/98THx7EfOEC9uM4sxeueV
2Lhj21hEStUEfee01ds+QA0uPwz4lGtpvRvAVIjePXSe/6Ws+R37yH3VCmbzFhsPg3LJI9lNK8MR
fzm5Jw6xG/6A0rF1CGE8mkwdmqomyhbgdi6c5zCIZmueS5ssMFlmWQYj0hSC6kkU1jPzF/0SEsAX
YVFIUL0U6EgMZa/IoCJ4urm3LsjF/rOOypOw2/HKeu88CUJsSR4gnAgg20pUTnsEAQjUIfqiW9V+
DGL0/OU+68J8pvRc4SGcQdJAYZwde6aIZ9F0Bn0nxUFnkK8F8OpbiN8GA/o20iGFkt6FVc4CS5n1
NYbAiljtqGKcpUc/OV86W1DtN5ODcDPxYzf2p+tyOqV/UD2iZjU3IxN+lSluNmf8bjI5aZN2OAib
DPtRqwi1Vp2Fp/1x/vJYkXhqpuOBBWtP0MqXCiX/WqtxIceFsytIOqD5EFoHBvOrOs/wc+s2Jy52
HhOV7abcVMJ8U3X61R0IzewH2pexjg8prr9mHgcOwDDlhqAePi3yy6y+Pcd9y3IxwXmFBGQPmdpY
vnUoybxfB/Fozgf+r67dMXhrp63rjfQGMuNDSw1/4wVM1sneWfuC8PI28zF4192M1mZhLIJPglee
dHyTkzmtu0oRLemMUG8NH5xkSizpkIoHTqPWJbCDC6XnpsqRj0aRII9e0ofrKTwES1qbO7hJfLYv
yzHpfVUVU334P3nW//q7hC3rrDV09dlw9E9S6r/xyIbb2lGEqSjCiDA84eREFYSfbM9w3N3ZBz8S
FT1iVvwkH8c1ObpG9BPOSh25BHx56iRbjqyBP1l71KDoAqED0gcMTz0+TTr3KBwF/zk0uxyJukRb
MNJG8dhz9OKvEDnyyqUMW4Eqj5BnrrDbnU29+6m6Fq1DAPsyWBHSF2+DCqq+XTnvcuJY4+rDF9Cy
oHdMNzqWZNOkKtOfHVRqnWeg3AH3stYq1L1WDi22ImzVKDprS6DK2k6o0YO+bDeZqxmEqX1b/osl
aUC3W70nRg6qFB2ATu2mbHIhIPiPAV071HgksIyiPOZ1BpVNK/7yGf8HNfeokc5ei5igUZEZh6mG
hs1jEmzCpPkEmYbEEVw87jnwmd5LU+bBjSWYUA/xbc7vsxCgbUe9pzeVpM1zoyudqXonVsvbYv43
v2IJy48FJJV7ht3xZRANYyI4o//SMXP+ppMVupTcAXOzDJ+k+8dg1UhNm4nWLP1THDxjOqDn5VL1
9e9X//k3p8Nky8HDId9Bjs6qcZCXty2OAQr5e22QtKE6mtNZrGVr8kz07aLNNJmRnboYKfMs9bSs
H0JU6ml50/EAkcfq14flLcdWdbIU/XTsiJi9F8sDZgKSSNVwIB7KuIF7LjbKLL0bgyDjUobDg+vV
wSWDi0EDxSdN1vG+djStDovkIg8bfw/DP6VUQes5JAy4TwnjBKIh2rdU60mkQAdbh5S7WSpea05r
7+BZqQzMaLyzjsld30h9W6oq2mWlRJc2BOs+MK1TNxrv09TPj9BgYkdviYQabgQtjecc8cBek/bH
oiPhEdHu0XGRmFiVC2/SIs/C6OdQ8D5jhYvHs+jptakIsqKXjED/uQQoeSiizeFeDbqOzF+2u4Jp
97a22uzFMIOHHnqFRrNCHtoE6kJXqnJNUQ7cmxyWVUj1+hCTrEIgIL4ljVr/l1HMC+11aFIJ6JOe
6PsspAOec5ZZOVjmXrNeRcdAb+fgKyYPHbpw4lBK+TstUy/qvZDjypz79Zqta/eCu2HtR1X9Xonx
m4Uz8vAray1G6Q5mLVbX5dL3DSV1RrFXV0U9MLEQcGB9RtNGi9CJnNe/rKKfsjVSTHJZZ4pdhEfR
nVJlbbouFNxFBBlVHhxLh1ptY7vlcMkc3N6ZrZ9RUbnXyKrCXTCl3YYUueQggShj1bS8TcZsi6O/
Vj+ZsAL8fmhvWRGIfxuvzs/Lf5kBBOb9eUjnmpYzwwr/e0jnaznh132Otn5pXNY5EZm/tf7Bz0Vp
LenS3YqpPdM8GSgjfO4EH8HbjPoaYfqfg6lgkYqHxyrXTYi2hHVmo7uSkVnuF0FBGEn32grz858X
g8Wo8N8/OwNVZoymY5jIG/4UWXR2H4nRBD+Ivi5IcHX508my9S+JFtQHXTCUKVTm35dXBA46uzgz
/Z2REpwK+OaNfLrkwQ1cvJJd/wlf6mveDP5DhvIU2mFjbmVJ7zglivAZ1vDOrmvxIizCg9GSNDst
mycoltoZUxv/qGqH8BYrtIE6C+btjG4eDZGpa1nku57ekKSLbCX/IuCz/74a4j9hwO3Ytgfh50/A
ZK8BvS5r9uJ+mD5Gu9FqbG3E9ek7QM/iFI46yYJR6IEU8f17TjooaNY+P9hRikspAsPvM1Q80D1t
du6cgTDW1csyqGaPcribe/2UBo5+Wl6ZuT3uQxJg/OPiHh3GbrwRXflk1yNlqKLR37v5RtUcnr0g
Q7eoHsNalm8j5//f5jNOj/pUkQzf9aNziGT2adYT+XLD+4hRfcuopT67VlOf9fmV2ST97p/vmv9D
UCDngYstMFpKXCV/3PHQudzA6ToiRlEGUZGY67ijQsakDNajYNYw5YC0h9axrpR+9tWQeJmkRx0k
h1hexih+X+adXeja16ZAXRH2Sbt3ouThj9nIMjTRRv/tn38D8TcBK0ZRqB8Y+jGQSfnnpx57CCMz
ginXvy1wkfc+hDQCBsP5ipXmG0MthNIUTU812WlPcUkgYzE0j6qLi6fCBqNSZBHZ8Ha+FU2eXSAo
ir3jctCh/5g8YZkWGwERfutLnZCTED/nYp7tkzLZx4ZPpQ+ujqN8cUqpHmNHxs/k8Hw4NLQHKtqn
cLDqi0uEcU0i+abvazJ1TVE/jVJ/qQMiEWk1mLJ2vxJl7Kz9tla3rGuw4dvl02AiWIiyiXPdEjoH
UW8TJLrz3FDdkldSlZB/Zx9jM4m/UM0ml+UC0Y7ZV62abU1O2mG5h5chZTTk71rc9pTiWXhm/mtg
tvSQ+sLR+7dby571sv+1IrkGo2cUOzYLkmP+aRnEHtEHqIqYfWRei/7eTi6LEkm84eBMv3S0rtqh
OmhNFu6zQXIEj2wGXLnY9D7Rop0v1b1342eEmqtlaJWS6fhY1jWMmZqk0UhGgt5w1DyVuR3s/XSO
oZjHfH5qDBsjJAUVwXR9H4koLhMrv4r4YFVZzu7pCxwxkhNo00VH1FH1etmVrbbpHwfyf2aN01hn
l46u2X6Y9JupKnE1sSVcB7ODU5w1/gXcZX11IbLQ+XBXzjCKs29E2YsiGcFHZxlbwXDJk05s83ia
1nQfhmteZZc+MqyHLBfJvQ38XVdrzkszXyQzWaCi8CXUd2rk+l6LdJwzmYu9VyC4ou9v7hZZmBMS
tDV4ZrpJxwh9kh4+WVNPTINjjnNHcIKs/zzMF1IzdCASdD+m3p0OIY7gWzxfctP3NuFgXz2SCdnS
UUKNZHTtcg3UaG+F3Q1L/F796AKhXVzSL9bAFlAcdtXBL7Tkyjprbss+L16yvpgo6+EgeKjFYpIu
aalWF83vZqBg/vtSpoB6tTG70HMuNk1lq8ey7OfEg4hWp6+TyjCN5W0arXRj+iV5WN10sCs7vUVx
8NbIvL2g3HQ4d9d5Er+PSWFuIofeKRBc5B9FvKmCEObLMKYHE0vpzkGC8ZUa7SnyphttmGij2Qzo
EuX9XFwpxajomHWorQ1Fznw7chCcaDbh33CKWD5Ps5fJ803x1qa+WuvlWDz0u4Wq0OSoD1KP8IHQ
NMzDojgMK5u2oR3f06QNz1itN0NXAaJnITkYInW+aF3zpsM3WA2VW22XJYRhPqNfP+H5lTOvXE2O
9RCgnzhH4P5DaRVHI8pPxOboKJU9MKPiYTkE/T4J0Ujobn3g2U/YBAE6ljbThWh4p1ufXpo6pRYW
xkuResQoxB6IqbCtDjlD9rVKu/FbMQu+A2/CYpZE4F+J2TjaTvM96eriRpoh5VyV5xTFdXJYbpA2
p48M4aky2nwX2Xr4rAVRf7doEcOdvOdFXSbbxi6+Dzlzmdoa4xet5WjO7Jh0BAtvrFVU14BhmcNf
Y1vXngvU04vyjaMTc6gHQXXCdM5kinfM6lH26oNDfZ0aZ2eeUYE/JnguDOwTBxT6aaFk05Tje0G5
/s/bivuny0VIVzdNl3LIsw2EqH9sjJrCtOtzHKJbMsdkdnBUE2tG2Td9floewnSOYG6zLcb8cFvW
TXwhDXo8IEKncqQAUpGITosfXXPFRpPGg4kAYkd/qXhO6watsTYnuwzS2nkhmY3K4uY2Z1Hh8rby
/7/Mq5cXP02Mc6QNL2UBYTWcUJYX0oArvCiqW9GS1NgT0RvYq6KsJmAu5ia1vODZGXw4GHqZnML5
80IRdC8mhQMn1eOjVjbiMaGx57VZuScEgTSNIavvDxBJiK6bMRyjsr+qxVKGkLzcqza0j0MTO3vi
FMxD6WhfuRmGh7Ytv4aV46D+6d/dsiuu1Hu/L24+XqPGEod//oSMP9Ui7C6IRWycSNC5AQT9UfyO
QaMonqBslygXS59UzJgwxUYnr61vHG8PNIOtz1IPmqmlmx613XyEQUY4VQ5KZJIo0lAcWKD+5Rxq
/CnSBFkBpoFeiCldTqF/oisSbNwyZYowZ0m1hxbPfo4K4YvjKlYcHS5ZMPhorUXWnmxMk7/OLXHt
I+ok1A7Gsij/5W42/ixs+JE8VKNMuBBfwhb6425GHSjcEC004hmeX0R8RDfDAd3mPp4ed+pf9L7+
SzfcU5KqxwFd2dXSCYua0v5f7WNQ6f84F7i2gbFS4rGxDeHa5h9SyM73Q8K5gDEndBoSXQ0PHZ9D
3xa7ppnRJGrqZlrsQ9Dp9RmPrn0OjFTsZBrady+F+gLkfpPCF9hkke5vo1bW1yrHTz4r28xM1EfT
Nr45pNJs2AnCrVM49W35omWjocbnkeTgOouI3kTtd9arO9GHXt6mmvHmuT2gQh83AasCno1pFgP7
pbfrLPHltxoVt74jqJWWqMaqIyNZywtWSSoDUHoBYhUPQ4hO3t41MDptS07Hr+9lRkO4dZh727rv
yq3ScLPZmYQq6obfZdvBpEFcvJ9Sme0K0o63sdPOR7ls3JaVHW4qsgFx6c4QJpou3hXMsLzp8yVr
ExJcMywRTnV3Mu1OnDLmgcbn7/rLcBuY3rOgpTnDSTBzxGhKtoUqR+wyi7/QTCg0EKyfRw9An15H
V7ef0Mjg+3Amq+G8YxgvnmifbEADD0tUJG1l4BZjdsaD6m2obvxNqHv6zvE5PGQ+WlC/d8atpkPx
8xmzMO8D3zMZOSedQTnPEd2oJlX2LdNXeRuoV6PA/MKgSl7iJDYOpa58plENak0HukkdhjeFQmb3
a1GePPJg+lRzH0MpCaOKrLMKbWvf0QHO3eZnqmL76JuG9wiuLDpx4Oaeo5G5TuQIHqhuGPDbVg9q
PoD21AT5pfZKEkjV9PtVeGm08AI4nXnU5Gds0+xRF1+U03UoqJIiK0IT1jpHHh/sCYGRP+2WK+iS
4kkm0Ij6mDK0gc9/IGQr25ey+TYiTL/Z3aht2tCxT8AunFOVhxV+FOtoB9xZ03Bl93QOXehAVEYu
x8AsMleL/UTzS7XzZO4drdHDHFLb6V4bgad6kRNsY9PDiKR75qtqpgAxVJXtKQOSWW7bx+0TblUi
KKpCoQrDxBeBo/n10M2vNHu8j5VeHJZ/MrQG5IXbvxFc+j6Vhb0rZQeyqNCLa6Oq4iobLAk0AmA3
RGjNnErPKUl8HN8aXaN1FE5I1EeneazmS595p1+wL59863XQJ/118LLmnqbOW1Q9O8kY0Nav0JwQ
sWIi4bfGh2mEZS0yFIdJKc8YeAyoWFxGzbY2hagICmHJwFLCBcr5GjLC+Li80x0666TojKsQmNTc
xUBi5z8sr9g5xLHw9WePdGxR+PIlQcu5GZw2PEyO+GouVgH1PNbMVjAKu1tdz7SLnlTWmZSt9Iwj
yL9qVm2vTbcwvtM3GxMwjfA/Cyt5zDDePtUWfGybLOWbV7ftqktpy/lXlFz1GaeSBIrdkBBMpjsw
ThzZRyRR+2rugZmewNecjcgbCmaJG5vwkJqGQdDtJsMkP3FyhkfH7HRAaux3dDDBdXff3GAagQVT
6jCspZu+vKc9RRTY2P5YvAGZLKEYWIlzVYWF4N3unAf2V9x5KdM14SqxrW2dNDE1nhaKW0fqxrL3
O5Xv4lJOm6fRYYam0ntu2a+/vsbZ8VuwVBTZMEFQN0mCpNmJTiBydr2NCGP+f2qwszv5reks73WZ
4O0iHAf8DLxN5lRw0CXpRiWjsU0yvbmmKEswphgvnXLS5yr/OToZC9MsIWuGH8qPRkJWi3rX1rX2
l58zYBw7eSsB/TzQkK52/gDBaiGLq2gYL1Zp/zS8FjkRj7zmH+BjMBPvR3UvCPy5aR537vj0n3/V
PDO8lizF1XdGszY5W3j24to45ksPOanTjW+H5b7EzHCwikGuKWm/Sj75d1prK3fQnW+teg5hCDwT
ihttYAkOT/o4RCQzN+3O18d4S1osHeKF/1Q3xdbMM22f22Q/kYlgraZ28PABdb2/Ez6JGctz5w/Y
YK1yQNcxP4FFh+MREYtc/UIokI6dnhC+XbLKxTRRefQb/CJnGgGQwe5Hjhiehgwpz4YrVvSh2BsO
f8hhbL/l9GnXMicPdbm4//NK2pbNKkOiWR7k5jVOZbBHxkq2JjNTat9GUXUQ4GZexvLZ983gMGjx
Y8bzfSnmS2LSCzU9QpUVCXSSnfyllBqQOQzS8PmQt2FnFTGaTbRXn/TE10PneY+jJj5lA2qI3MD+
grqWzBDLJEBzfrt8ofabF4/+xiF10QKtutBILh7uXUUe9xVUj1qHGUccZ6GlMXoL9yQW79KR0nkq
w/a19j1AuYZV337tf/Tz9MP//qWqBAxzlwN6FAiurwOLDmzV+aXZvjGs2qZTbJFi5gRvUSF/eKTj
wcSejRkNHdOVh68uaEvj+/xCT6wUqr5TED8O0SkQ7WujWrwLTrlvCbG3ZrRMz7B3WlkoTNZaLziZ
5cEEEDGjSaSXxXe8KeBydB1dQxyr8lZ8KvtH2PfV1ybq4OiTQL7tJsmskxP+Fhvetcvl9OLaIdGz
JJclO7tKpyteKnOrN2awrdsKq5muGAnPB6+wjYfNENeIEtzkELV++sUkgXqTjI53zuzWw08yvvpm
tWnn1DLBU44N6z8vR4naoNLd91+29kC2MJEz2zkFqMVZqeu6PTjLalbrMkQm4sltoDlqPyJpXy1+
kaUyrzVrvNnlRxVnxhtauOlIIlq7Hc51oNWPjoGPFe8/qSiOzRDRKMgiGxzdnjY5UYw0PdAEpw+z
iEOEu9pG9mTM56PFiZvQStt1VLvbVIxtQ6DLkK2qkMaRVqrwGctdvMIgIi9iOYpzkDfOGVMpUUr/
DJoEjjgpBkuccNgPJmtixWmSKcEvs+1/bLeN+9X3voxd4oHgIYij0lnKl7epaJgCg/sNCc00tFVC
M3UvfKRpmFXcTZw6+Skwkp/LEAmO1O9xUmG6w1mP0rekM42L4VJ7Eki9Ww5z9WglT6QU7Wo53MYR
BIkrOuZOdesfy5qJzfI2Uu5wl8bUHco5YDZNs/fK0D+jgS7ar9sDTQCTTycdHESVKFAN7wG/3DMS
NNc/VwnB9RMHdYOkjJMqERt0nnb1Iw04L16Tb6TxsuFKg+Nt7+0W12aR1rAFszD59ba3e3WITPIS
3Skon8ei+y4H5X0hZQgpAtGHy2UJQRyj7kurQusK1yF+hKv8swrJYAzYQLmLW3PvlOX47kaMyPTI
RKzNd+Gm/U5CXhiTgV0ZyfbXmKmjXfSNqoFRts/GRdlsHyUTjx0pVd5rMDav4YQsB9Aa+mwRVLe4
6o8F1EHUfFnyhklibZvQUhoMgIfJ7KZ9WYTRiw9GgsVAXBTd54fAkCGNjRDqdloe1ai2GJGMayka
45rSHb0ub+Ocz6JPqw+MYjlc/jaHalpyWrYYCSxvly9o9f2Xp370QM33gqBrUi7+AstfG5n5fRqG
nwov20JrAfXz5lE6PcUZASEc0KwV4tMYmuSyDlkoiqtaWMxbC3UoSS1hbRI6IIba4icfp+3/4+q8
luNWgi37RYiAN6/tPZte0gtCEnUKpuBNAfj6WUBrrmbuw+noblI8NEBVZebea1epshCVA93QbkXu
5jtOcWg+a0CYOUHmzVSYJ27UR/3EqaDZ6vYI+FlLixvOHXsfeian/Kboj0IVwIOI+bgS69zuC0Em
COeqdh9ppG6nxvB74i67ciyeiM4z659FED0Z3FHvfSwN1GLEgljEzMHeAn9dkgCbgaql6TfDCzI3
23S5zsv5cLZ81Gmb6QAsVdt1AAW3NNz7+WQPWtMJjQ8tdr9yBMs3I6zND2SIGzurh9e6IBC1pim7
mr25Z3+ucPAzgfckWHF5tbzvDalV4dTmU5x/T3208YAd5n/T6j+FG+gnd2z9DUw2IhukJ87Lgzc/
KxJavMQJ8jQmY/J/ff3la1RB80dTCi7GzIVbCHFlqoWbobBzdkHGpVXKuBYu3nlx5o1IRxrXd58y
L/XvBhCGRRTdkhg+aK3Y+rFXP4fzg5MN+ZrSa0U8evWSRAkCpyb6FRZEh8vOIm17kjt9thuLrPz7
sLzk6EjocWEOtAVIrKlN+UyxSdixq0Hsb0vtjJNUEJpQ9Xt2Z+udPiz4/KzYEv2TXTmWFYQ/u2qN
2Tzb5lOVMMjuwPn7ttgK2xp/pJ575N4Z352sPEBD7DYFmzBSKlILojR0v/wWU4TXtp8ONnCRjdVh
sH19vWgMHJ0IXb0KzuiGnhFtRpdFvcBdsEcBybVvGOOtTsR0ywk9u9lZiyKsCu7zf7l0725qDadC
hNpHZzQfdhxoTz5D+Wstsp8hxhSkw+6XbSf/1Wkavacosndt5Ronq98FRCy9e/3dtuPyM4dHcov6
+I1f7VbHJfinbCgXZh3C5JtPrpPqu7CE2Oc5ZGszpm/Aoajgzemk2mbEve4WF5ZlBPIwGgPRDt6A
RImKOKpKCiaBniUtsyVZKUYJVn6zwRbv21k6IJsG4EQa+dtlIj1htD2PCsEYYsfszcpIxxD5CKAj
QxpN5l72u1UUEFi231vN+V1G9WckU4oiJjIUkkrQgcqqVwGo54UNAa9kpfS97/vxD4hWi4F2eZtG
MebZAHN86PTvViq+qUFpT8h27PeHMsGgz3REOmgf/SJ+ybHOPwXafgHhge/aGDJs7h6+mxM9Rxha
Arc0PdLwxY2C4gOrZ89ea1NTxXn0ndsiJK3LK1jP22DlFijGajWkWHhB4mtB2vyMRnXwVaV/6C2t
ApPjx1qU5X/C0fQn+CHobOdnAFDEbmLA8ESxzXulThWeggzC08/Kyqz8Z6MFIG+l94XoDT9RUJno
f9L2kBTadU5DJql4wHvgwbV3SQLpg44DJu31U9rxxfxMEMPhVeLgOBorXgsPo2ZFlsIiv85ET9E5
RrJPa1TfzkxlbY1N15Oz2kop93ZR/uRaBalpRD2tBrlLhvY0028/0izFRzhM/ZnlOfowPVREsQX4
Zvlo2eq/VOHkF4FWzp+P6wgd9YsYjBLNFbrJNKA+CqKh3ad8aboKsbFdvFza+IJ8Mn4dAUtuErfI
jriKZ590DpBuH1llv/cVIb0I18PtWI4EJ/hOd8gxSL8PdOsMSj6SmHQwdPmYPen6eB2wuu3wUU3H
olDuSZQc2grf3OUjVmRzsstr6Q32dmArfA2DyF/ROf6WpFF58+frQc7XgzZfD6AMmVzFAF7ReQS+
TSU4U5DN1NPuLdO0MSa5Y9KaAfI2/8YNssO/091yxMtNoiQXNHOTYp6qkgE2nxJxvjY70jNaYSbn
uO/tFzPUcKsW6ZvnExFfxEG9B+RNrS3zwkRR5RSHamh/1k1QvwVBJw82a9qeKv8QoTx86gLS1+lk
lX8i/mQJGU0aAcJmFoq9XTb5bigiFGZaIr8yZ+Nn+BZjO/vZ4GnZBEGQXSbkSLcUuMvaCdLs8++G
rftXbGXakzvmFPdVRb0fp+5rPlnhqwiMt4zt+toJrb8Wha2tfP+CUGH41PI6u7guIIwqrPUPBiab
1ug+FpJ2E2Zq4+boNq3MeB2j9qVrHP/NS/pLnHnyI2wMVoDGeImq7tmZneIyG9p1aI3biuHqW+8R
px30xbmnvsWZWKMKKFoNTktuyrOwcYJqTuJcDTdq13GqM46dKUe6FhyKWu0VermKVhF9LmBlrROP
jEPzcre8tBZsWa/sza/CLYdrYKYCOr/l4kQrCohyhc+1OgVbdC/VdajabsPaisBq9kzzN1F7re4g
juV0whw49LuFK9On6W8PwJiTwDdKRos7Ew7YCionIz50tgvSKJPWV+b3Pc2zSSf9u+2PU1y/Dd0t
KfEwQUG80cRtjmLQqxMvouXdqbuJtHTfaQgkSDpIlxCBHV0hZJcfE8svUd7twS27eJuWAins2Dif
RoCEwq78fiMIUQYaNF2qPtM3nZkaG2mnwS5HUe6gzOxB1k+m9YkNm/l37mm7xCWWr+35aQ2FFTEx
4y+sJRjH0qvAF/iyPHAX6Ew3bfI9urF/CW54g0K89+522RJ6t8yfm1oHc29rm9hmJx8HJGqI6Pjq
qmp+1yNCuaZ224NpeAPu6v7YoML7qZNDo/UWgghOhigYOfcsD+gzUw6SnbtdXjL1Pg0NyrjOUsyf
l+HzYIp7Js1dB6r41XD+mt4bHcXyghwt9KQmr30tc0tdpxp121hFBGbNQ/LYzZxTuyDcHdWnV+AP
1UrjhH6s5mxaoXJJzPf8beENsLnFCxRmfh2vCWOtLyWXJUF9JaRoMRAoQMWW0tqc7+xszAgjAhSo
K5wvE0BtjqYKmkKXXh9PbS1Nr9JAaBMqltsqRpos4sx8sBhYaklEGUvfPj4b9PWitTWR22WZtbYl
069+BsnbXVHMHLuZvr88BImhbR2++fW/91okeFdZRrtap4VKc50hQA9waePEBKeY2VjvHPbVDQt6
y8Emqc7ZYNYbOuW/ytaKLkvUQW835YmpA8kP82gvNzrFQD+q9oWPrWGulqzEQo0eJ9XGsqL8UgcB
rYm50h+sGvWlHf3HHCTkVDGn7U1G+GY3mkms9UgmxMKemEwfL11E0PrysjWm9AD0P1y5UVjvrE71
DLg74y2ty/qECp91fezz51Il4alITMKqyfr9RVW9nVLT/QaYotm18xgsjxw2w7m4VVyI/89DY/b3
zEBBPTX6b9na4R89+a3i4aVhhzp1dbopWZTPscEJBnwSwZ42mhkD7MRuGkb252HO2dEh4DRx95Cr
+ViDX9sGuobEDIjaA8tEqukI5128ETRTlwd4ZM96M6uB5PieNnzLj/amm9rxfTlkds43R3ry3jp1
+6QYBbP7ibM/H/A9VyUo3ubXf5+WENRSGG5X4RfXZhr1W1cYJNaMTXCKO53RAUhZYCACRFNHSYYf
dLYlV83eQER1Ql1Hr24ucatRx0OjtPTCsOs1qseAG/sCILp5gi3OGGjq7f8YP+A6yrvoMnRVfEnr
8Jef11SkXTNua8+wV+mB9APzTxX4r56mT++Ii/aF3v1Z/nwNx6MXHy0FKeFMeLiun4OSVTbaWEOC
Z6bU3LMXNO0vA/jiqhGJ/IQ4ZHKheOlJkQqxSTxGL/PUISXW4A6q99w3JsUBHqM1/m1kZH7b49fy
gWVn1FWND4t67v2SxMAgRuOnlXiaL03OxN1JRfR9AsyxzirLPocQxl7bgPrSFc2zXobEJ/Xi0+Dn
+OC4zlAX9sfySp/Ww1BkHzLUO1THUJJ8+Tvyg+QrlAAFx1T7jK1k2toIsnEROtWtBj3qNvHbgvpT
lf0r9oYRTCcekrQonfNUQTXyjTa85aHfb+3R6V9yWTrgN6f+I9HpaLZ5zjRDWnKLA6o6ex509vkc
uOxntfNetYZ6J3/wt5YF86khppjtr2CASeoYv5ilDyztlfmKW5ZOfKXyfWMTHEZ64MWWxMMmXjBH
WWCrIXNL4cKc31w+LAzHvxS0Plb21IKq/h8U4PKswP3g+R3i7MrR5Bd2uUwrtZMy2bCpKOZHABv0
XOZ3XRX5u6npPlIzrK65rQO1GNhU3LrBSDC/XD4w6mY1kDFWVdemcoJT4cvt8tF/n5Iqhrn1oL0r
lOH3ETzVUcsx4OU4TO7Le741dFf+jHtSDgiB0ZHEJLoo996cg6xmI/PyLGu/M/1pCZ0IGBQUvt9d
Ggl6RRsJYrYR4GOLwe8mGMa/SziUxyaiDV8O2hfzFZxRcemhH0kFPjo3OmuBmV3+PQCYqbELe19L
w1Fk+oyTg29ZqfNYWOZZea61dka3Sz/NyOqeFMeGTetDVlxWE6doUNoV+In1oTv2TdyspeAiiaLk
a4GR5E1iHeMUCiQSa4BVTlfvl30IwX16USSbIvQjXrCUW9fqold6ZMccVOZlQVJFYzvsET0qzGas
CgEGjOazjQafoNdTa2fm2mFR/z5o9r0Y8okf4pM15SQ8nNUj9cprHLBQq5He+qB3P0XhtIe0CM2j
1/VH5ZjeuqZyODUpOvYoYEShj61cW01bf/eFRKmku5vJneWN2lQ++x2CvNmZDY0HZoWCeegNyVUZ
Qf0T7Qv3QmWIa8Lee3c0fudSWeHRIg5ou4hfJqqfleUywfjb+6WG33YWc744xlaB0o805LBqyJnE
c0DcIMTPBuBYaaknY8SWHHi4FZa9c2mAm8qHZGAVv7VeC86l6587bAwrOqjOmenyL9lUIxOTGS9F
IBBGfLt6MuKfISaE+5gGJADryUmfZ+D1GJZbABqMDTuGAgby7F9awY9YqeIP3e3/OvRS76yNya5y
gMjQ/u+uGiHphKfFJoaLB4J4cmnyogbg9DPvo2MbMQ+Ofpfj0xDUxweJs9ELtMPwpiypbmp2UixK
aoXZpbOQfgqHqLUeZ/2l1ig+jNEe1k4Rvw+D6vaPYXcn+/hcWKcuq92PdiRgACFPQMKTeY6ovo64
9ZiB0x07s7LRXc9AAzYmVNH5/xYWbNBjRgM7nRXcy3uJ85t9clgDqI1uDbqUtRp7PBQE/kKkrbY1
X5ZEesd5m7vNR6Q/qMXml/EYplcn4cxnNbuxRfQAYajE1Dh7wuh42i/KRD84f9T3pDhbDWcUZu/G
a4EYLmiD+FsAnOSYDDiHGEGYpxgw0cZBsJu6XvoeKJXt7Sorjwwn3WeSfCYiAKHWu8I+kA9irGWv
/G1c+xqx7n7/pHrN2arO+tRmfhUZ4kBI54feJ6Bbgm2/MMT7QLoxPTeem94rx5qzR0PxXcujfJtL
5xLSOLrmRgj8DsDa9wAa1FrBpD63fRC/6yCFQd4Yp0Xm8OBZ6Z45HtjWLI5uyXjvI+3OtEf7MOvx
+5Cl4XsdEpqciG5luhBMApebR5b530IvDiDF/DtQLz1HLY+HPayB98Yf54CfRlPH3B2ekXj6tR6v
GPcqpNiCA8U8/Fue9W71o/MZXC3tuskzxM3Vz4Or3RZVIpOVVTJF04pjgXMp0+GIb77edHNsVwS0
PvKM/Lk1dOPYzrNn+sPADqf8vXMhCiAT+KEq4rDq0Jj2SwJC4rW4NIwJFV6ekxUw6FBl7GQwkKnG
xcwkv3cGWbdjy3optKpAVCmm6hLn+tmvQsw2Dq6PQ50ErMtlnV7IHz4XZWse3D4LTw2FeDWrmJeP
ZUiWLmXV3MqwtjrqoXBiRdBRSCFqOfkNSNjW76K91HCJsXG++UYIEHUxl8S+Na29x6zMA/9feJnY
an7/LYkMVkT/lzbKFzgOcCct50hEFJSeBhBuZoo/FgkPO+QRw8opx/GmVy1yhCQtCXsfhH20KpuV
BJFfr2XRKcjTkwEaeFzVmmEeUz36W516/qT2j0vlAXOFgxvTW6DcGeXQ7KzJEmQEl97aZjbEmNTk
Du0YnMMC2C0yQAEa6GV+ZUG3vT9+ro7+xbMr9OdmgCfrRPi4ljqJJvywX+pa5QrCrUw92ixiX4u+
3iW0yFS1kcauw5DzCQP5+AJQi5yZeW4Slm9aMeafadA0iBzijO2htEidF9ox7JI3qbisnUbtRGtY
52Wo7gvaMAKe3bEs07dc1j9GZKhPhkxogZR6cdcYF1I6Ns0B03d2dksXw3BtPWu5GX1rXI3Snmph
kgwVZ4/2IsMK6yBel20LUCCqfpUm7VObSvCN+dGrNKLiGHCm2ltZiCqK5uh+8Tvpkjg6HGF0dg7l
PNAvJ+TafB8bqCbdNxWrl8eHJzTfUvNBbJQeQfGT1xwRcD+i/lpP+8AKHe4jzKQ2AR5uQ4A58AqU
OkcRhHJfGbNWdkawwJ2s4N0301bz2uBDDTCiCdXyWxMzstHcC/1izwIeq1gWUlJ9Hi4zZAnBox53
lRPtK34TmwmK0SZJdXEw8vRDRrF2o93jrLViCreajddT9YyZVDLPD7BJ9yYyLB+x040+xocum+xe
+trdz9V4oqmDWESV1XcTYOVqeYiKztu2hksbBMjNSFvsIXpAkwVbnbPPKpr1oWPlGMeFoKoCJkQh
s0kw6SH9i9ovjKut7dkBilvjmkeHBuBxES8z+60dUey1sLOheOinZfqwSHcZr6Yi4Faexxp91g9g
pfxxnyLM2MZtVW3qYQCRVaAIsuJoq0QI+JuB+qMVUyEhOka1d2sR/3wLvVFuy6jfPG4itPdJYkew
XUrrMyroyJaa7+6I7BlfIYXu7XqCDi6hMyyjCB2zdlwIfnxF81LLnE+lZclXJFGi9MTBeSVzwoWI
GiI33bVc8zhqMdxAxGrOjVM6G1FxinAat70sDxGBziYjEY7kANJYXNP2GFtI7+IQm2yhrh4ZOyyA
GWF8i3xST9zR2CQ1S59BgVJ1JMw4Y7lj+ia52zL7KQh0gmJq93m5tcLGZmfM1VMTbjwHZb/XhXNl
Nl+Qf/wuUV8ix6rkGJpCje9PWNTJJ3hcY0LXklVmYb9m97TW3dySEGYmD43ETVuxXK9ahMjnySqt
Q1wTDoJVClUvNdkRO1zzrEWoV5aXRgmcZAGxRyIyLnELIRELyqqplfuBNuBIM54ucDVuFmNJQx2y
1RgPPtO/MuFZ8bspa36mNOv2/GqaOnjyjIwh+qJKlG7/0lVB8P+85A+gPQJEVFYQuR5z1lWSdIyi
d5PzVFf/LVdogfSKqYaiNZYnEIVroeBC+1D7iueq9pnpK6sNj8mob+Ws1VngdfS8ukMWv7ABkI/H
OszE2qLR50P38U3Iy8EQBXfMY79pyuyVQNfiBZF3Tsrul+mGkA3nU5MS7F9SYuoiLa+4JL0ULwxX
d1plfbUOfIDEtv6vcC1N7UsXM9DMa5NRs8QcwneNPzeuLDgVSQyZ0M4yMgZrI1n1vXwrcxqyZCs4
x8HN+10WGt1nP2RbRo7pW9Tk8hVoHSlFqB8i2nwP6VSSduL8uDOyWffdKZh2lg+kPJp36r8H1IJ+
QyU162gpMjSNGahaG8j7RTkk9Orlqwrb6JcmZv13b81ACL8/xZYDdGoyP7yaw1keBKRJetZAEh3H
3X8Pi5xheZkr+12bs1IMUcGUmvGZ5DGItw4/3D6uenZ8u3N3kck26yXg3RZW3WQWq6YhsmOB1gUt
mpDaZ8UAnE9Sh8zN21gDrFJoEFs6DIekK+Jdb2JZmpekIMpIKY6TaBuR64DHvC6xnILMQ/dZVhuS
PiZKg3mozFpxLtOw2Dc4Ub6n1VsdFsWuKAbJsCV+NbxC+2OBj2uotFdGbiOsQGhFL39uUmmhlWhM
IBNEBDYudq0XPogfi7tm7tFEIGz90mDbKGGfCUL3DnHe5ntT2tp73wfPSWsbaCdyIshpcsIYaAQB
f15u7ykjnoDbI/vubaLeAJtP8NP7Yh+4kf1Whd/Lptf/4MH5Gvij3zSkw5xcm2qdE2D0vjwjjram
m4Hg+uiYlVqJeYTSuaxBtT0+y8ztX72WJcKR6Z1LVUMQyZBWDO63ugzMw5LOE5nZMyKH8fjQkVWo
LLjjxRkoooMLxBx/TCkSU33QAtzwnXfr3NyhC7g28XCwH0T6EXqhtkmL5HtEtky5Dv3qm+/V/sUD
IFG7I+wjt8QexHlktzSdbG/yDkrHZ+gKbkgb/9QOAXt5h+SM3pq6wetrcx2Vhtzls0pLQJ0XfdJu
F82WhitktzwTlid3iuHpWlTTj97thmvly3gfRim8uiRiJNrXr2GJ3mxswMHSDfFOsPrN/Sgt/Io5
gwpMT8ZzkSXGc2oCaGSxs8LW3DcAhNYNu8UxDgioXRagePB+drWLm4b5/ksW2FdvKn7rpLM8JQDc
Efym3C45ou/U9sJD29mv7ZRoZxn1GfQsvqAug+Ib/onfhc24G6/5Okq96CUGQbFnQH82URUeYJ1X
VHjx3ZROTxys/FrcQb1r/yQayzkMlLGIAAm20TgXw4tMs99p7x9gGqTfwrBDcjPUxakk9nfVOI5g
+kNjoHWmn50exmjuyCpLhwE3YxXZKzMFgLAs5KMPXj1P6rtBa623e/NdammyaSzNOzI8zzB6Z/Z6
AOJHUFFXMgpHALKZrMA5uF09vtKB3qUpqioTpOhFObK9xyXQDrjW7hZlivWuxWQHZ9E3QAqkyary
ttT2LPAUUepVy/+oWU2UGfO35mX0aTuPlrKl7UnAexWySd+k1LkxZwvNY+lzO/N9aYlXMoEtH6Ko
WFriJOauIaLtDb3qjl3c+h9uOm5RiI8/XIHEEnGbdtQ667cGPYQJsG7fXeHXG5MAmzOHqOjN5hdB
gtBdF2b6mcn4o8yS4fvU1gkEvGR6tX3ZbPsx3oV9d/J6x8bNaf1wUKbQhG6jGytmdOtCo6WAdYt9
rhf46ACl3DQMgm9RisABZOi3oUP0pbPZbfRgurFPvFRDRSsBXMNzJnzUwZ7X7zvLiV8lVDYqh6sJ
4GA9BljlRa59X2T1jz7BWJY6OJceaXCXZTt/HG40FLMdCnCyazsfO0HSgH2Yhmo9BK13dwmsWcsR
d3eVAbDJUP9fLa22n2U9fS1/i+J/3leM6sCNxEwABAHMC4wbPeI5TlT12RvqYrnhT7slPE+GvnXT
TXxFugHbKXMQMeZuT4ePq2PDqRNdKw7+nvYuehUyKy1mhTEa3W8JUcuExuOSwrUcbgdsnls7Mj+1
yGCEE9dudIFW6A/jN4fghb4v1KFv22RfmiZ+dXRnt45OUFJmt2qI262y8ZKO82ZhZbRK0WXDhIhN
8zj05s9IkqpqVtyeKAPzbzhCJ/y5n4bT2pgeSctSTpt/iGACjkT7CudOXrwYyJdXqTSHU1+AgbbK
vLkkYfachE19H5uqunhd1mw0hLgbrZL+Ng0G52RReK+HOCTjh+b5vvZsb1sGDfoG1/00Kr++0Cxp
LoNZyh3TeXKLgz+Lc8Wa7SsZAOsVl094BgoUAlDZk7cit4VjjfcqsT7QwJbPuiRdwjSD345FCE0o
0B0ufZB/bZHe1Halrl0mp6Q/OVh7aVQG/UgaRlpPrBooqHmOIVGqe6L8DHDeJjS64Ppb71SthAr6
NtUaLNR1VmTTYWnJiwTRbUKunqAciOfToixq+ziGg1r7hTvsiqlnGZ0tpvAAurXpF7h2YnnXIi/6
DuzVVinoDK35+yTNt7qRio9Ea7unqNVreCsd1R+iN4KUVwYNpOdkbL8H/tzeCpBsijDxL49TOWrX
2dvvFau4sq11rTtq5zLG2A1RIV8bTqmBJW7lnOOOqby81NPESXV+aUDTP0xMtzfeEYRslROsOWdy
DTA86Dij7d5jk67fmOMz/Mzs4o+lvYxs9uuHH+exFtkx61xihfqll1m2KbHivllh8ealjBqQlvzw
/IhDXUqXpqoQTfRp+br8apDAbRHkHVk7m+eenhwsf/nB9M56n6wZg9V3XHBaPOto2m7PYoXmGZzB
W8NfZ+tprr/D3Q07iZTfS0wAux1E+X2xTFCShId0ArWUWjHa4iTvERzlzqvWOkfZ9MMT6TPOK3AM
j/mzjki6AVjZYl64F7mNxobusM48/zhm8XjnWO9t2t4JsCq18DzZ7/ae5zPpd2Gl1aobnx+jsxDm
0UYU9XBtJc0vVA/1nrOHu+PcPW4XkwUozr8vu3bq3qf7ErdhSJRzycT8IZphGYnI05nahVcoQweB
h001T+TNX3zXzoitJP1blII6kg+ss0XXi7SpWvtxzGF07vQitrJWMUa7c2IBGyO99mH0bWgH3tTi
ftJNxc8dkqoUmh5qHMkArBEeEb128sPyo6vTj9YXm+4VXATsksK6LF7JsCIZqp78m1XjOczzESAd
PPORYJ8deWz+i6ZTvpUOq2MnjtmjqhYoj3zLdfgfFidbRcmzjv8Ggb3eb/PMRvjE8Onj8SxBvrQs
74ZZpwyzC8STsnZfUg78D9/s8n1IEp439LimPuZvVxnKOTNbq4+tqN6KQt8qtKpActxpw2oXf5VT
D8Gp6tXJI8qXpmfAgtEX30xSKLdZy2B36VJzgtw8fj+dbwOhmXceIxHIhthNToMR7mqjaj4mhKBH
vx4ajuGOuY4VwOnErLauI8I/dWW+lLr3JsqxerMD+QWmJv2JJepLDRXAN0N919zsxO5mfyYjWWKM
GpnJD1GyjrxkA9VOPvdWRBN7DDDptIO+zwvXgayr/1qOLGE6yKceNSBuW9h/BnvWDijDf2qO1Qui
2j4ETQAXNcnu5jAh5KfCfnTNdJF3XOyxvfL0sP8UVOPII18ehle/u5eWL1eRO8kPyml+c3leP3WV
UR/MZOZXgsrWOHi/VkFYnwRhxqtqlvAt74n+j1cAh2kc70OvpL1j0vchsJzhyKusz8AkQV43teRi
dJKyskozZKAxXMgY2d7GmYdCJEKMh8faQj5icl1QBz719x4y2lkU/rCaN+vfSn0PO8HBbpwIl1tT
oUxg5UqaPpnZ06k1UvN18Ojep1J5JLzQhI+BL+OQx2Ogz6ABKhuEi7PhHYzzk49W5dyXTbTVC2X+
6BNv1XWy2FMNo7SfBRqeC5tzCK3+YC3bBHYyqxDWy5gV+toK+/Qo6lcYZdZ7KGKHKVZvb7Agefta
JFT18ZhebJ+f1ci97tmuFTMku7xOMtc2YalwLxm+HE+PpyHD4i3tOpIiAMPXcf2FGg00bJXvW4Is
4Hkxq53XTN0cO2wjN68r9VvFKH+vyC6/PH6BykPU7yUILwt0wg9nkFM1l9q17G05PyyWeAUbVLcO
AZ2Y4/8S4Kemnm8fOscpGm+ZliKbD+At/JsltUw8yD5hkjNbnrJuIOuNQypifwZ3XfOSWQmVU+l3
KwlC5fz4zojVWIWzBGnx3TTRRLpupPcbf2leSx0qKvyvg4qktxL1YF1sW4pDyizz8WwphHC7NJyI
y+Y58iPjbHK4JKiZVOBlbQtyJFpRNM5ty/K0wCFCHfSvEBCKEyNDbVH1tHJdSMhTFApCdadsRcXk
/AoR8gXspu99qb6BKicKOxfedmnzLetOH5rNphq8X5ODVaR3OufFKqRc+2nBXmdbtzjR9bXuMkEq
LEwLBjKhBhcG8RlT+WJlFtBxY8b+haMm1nlgfelD0p4ykbabJGvivbRqNDx22lwkkW3U2YCrYtMI
13xx7dZgDeZsTZVPc+GsFW72Z36Swwf5M6btmT0pX975/z+kQf9ePmf5ZNpfjH0J0CwMl1/IlLt3
EUk6mkzFt8g4G5YHLO9WoQ0XvC1Is2hCfeeSwvYL4Pop8BPviZ5YyUzD075D1+Iw9s8AvzzzZlN8
4m394snXCK5JaDM+OXMQCEr95mKRSPKOGjAizKmPrnilwnObFz9C6uXz8pDEJqQh9ECEUdnHPiox
b1WhfcQJQy+y5eReI1l4Tz3wvK3LWq8BJ7ouL8HJfgsHeDzb2uX4RuRZ/t1OQvRZyCdHXQuPcpaN
4NDsViPYsXdbKetSmog9ktpWe9mBGQ1mxX+T9R+yy4KXWsX1JtMb/+D13WcylcMpNfyEdomuv0BB
J06Hprk5bN05U4sOrDxxQabwsGuoEQ76Cxq1UDBgXSzdZM8jH7fDM871CHCedF8L9JTFBVyuIUwx
jDd7O6MfHf4YrZ6AIDTL1rqiubHv6/K/AIfcj1FTWLbJiXvYTDvXEAx7aaihVvM2gHGr7+iu/gsl
34uS6kWvybeJFCYPbJhkTWMfq+LsfZhfaD1vL58glJM8nv37VL3shieryYcNdqvqEzPxJpnjioPW
dLeyHiQ8VlnTvlMbYdDHxSmgoFvC2TMsJquxC1Mxy4GiwZL7X687u9y+Nplpvnfpk9YF3cazWute
eyPMgmj6XYw660Wp6XcvLZqTBu12BzgXWjqD4cOgK7mCIBSzAHewfQza0l15lXo0zelmYlt0HHIJ
ekg+9cqrwMD14zWusuQzikmysxgF+WZboY0tTlUg0s8S+B0waeCcy2eFVf6rC/18XyoouHYAUtCY
N5DloQ3FW8mVcxZp//et0mpfYGyFZxlMVJmRLZ5xYqSX5fNTj/HAwxvWRlyOgNS6V5LZAHy2MGBM
0pXzVN1c1+kR6pCLnflMJTn3pBt7fo8D4Q9VSzCR9QDMHWsv83HadilNH0ac6A5VVat17+I6gjLb
vxYNGh7TabhVhnq3SD+Wh3ZOKfYtHINJlo67vPv5mDiqqI9WY9n6X1B+bTrJf6oEnRe/KvVWocFd
Kd2MD9qAviSYHzRlkb7lCNoxOKfS/P+wd2bLrWNpdn6Virw2sjFsYAOOropocJ4kUtR8g5B0dDDP
M97Iz+EX8wee7K7K6rDdvndEBlM8kiiJBIG917/Wt1gyFKN2H6aG3OloktDD8HL0bSff4wnkFNjJ
50ofBgTdTlulpLH3akl/Oda12SMnI4nvz7IO1PyhGjW9s7jdJboHBiUddRC1TrXOo2Q6DAmiIO7j
nCGGVb8pRTvxMkRL1sCX3I76sxNlTLlDlBjwvvQ6ciaq9IxQZun/CuXXQg9WUQCySDR6f7x9FNzu
Wlwa9C69oJ6bDxosF+Enm8Z5qEvVYBPDTWcU08Eq9zbDnkVp5OxtDB/OAonpS0zedVMFfo/1K9fe
xu6sT5b9HpkTkxfr0gCLPUmm+wRoCP64fRUH69s/KkEVbEYFU29clHRSYjovq2hyVSfJ1rqRDG7f
1Pk+FSOR5MRhty9OYdFpS/z7THWEMUNb56RYPzAqql0dE9hbrNhym9NAuggLK4YZ1Ypp1RHlLwWn
zCZNrYecasd1UJXGvva88WTpFWnByJieITd/6EJRvmvBayQRfmml+tJRQcc8I1pM4v7FyQFO9Klz
P7QW3tMbjct3YH8MctcQ13W1mco4QI3aFTMKIWpMpq1MUsaqYLfMmP9OgdaExht6d7qE22j0Ub0f
JQUGSEXjwuqaZB/WktaqPlnFCBVXQ9TZxi+oYmK39qmFMXmEFoGtSUdjPxWiPv9ShgrdcrtpAhUB
pZT4W0+F83wXbp6zlElubBqfrkxd78oD6WaePWo7tkRI6bCvYf7VuUZFaohW7VkiO1NzEcK9Ab0j
4q76CDNzZ/bk/VomWJucQvLN2PvDDm+WdVbHOlx0mlX+oMzcrDKcZU7iHOHqwowfwnxHds/eqNlo
HrTmYQ7If1Sj6i0nPAOHQcVMNerTrpZYs9SY8VwVncO2IGwhh+aq+/69kRnDG1epsbLxNc+bZoyF
1Z4sIVl623fuS0PnD58/aqT4SjuqwSbrOAcBn+n8OgRtYNMOrptPSFR+TmKJJFmFJufpi6SHm5i1
Xbb2NSs8xZo+7nS4HC5x2HGjtV3+C72JP8o49hhpfpV+Ae5a94Of3w8wk0LopfhgH5iTsfr2uqVi
hiWhg85/vN2oGGZJXl5vdyRJODI8mlj75TxdTGFzy7zT1n6sj664BZqRvhkp4CJd/WPaVme/1rKp
dqvIeLOq0HipCi3fKsy1uRJz10CEX8Smox6i0jvSoyZx1mKd5doIG6jc+cqILCM+bxdlulXUY6mO
mTsqY/vLYNh2c6SQuLJrzZnYWxR2HEvvkHEKUB0721OZ8RyXjrgfuqncdrKhN9WX3uI2vVdiaR5k
hCPlNr3XrTg8iDpYOmKgt27y55R6eazG+xtulfyOccqH8nC7x8aI8osbjunXulYalTjk83eNND8S
6Ivz9S24bnWYcntLvKWK/n6bSgazdzRRCF/QiEFQsjDEps1a1Nj5qpwQK7SS9FpBha4ntXgLqbhZ
e6lz147COY5dFG1H2653maaUy1LvGFWjIpVl4b90lgqaSYCAl5liP9AwuLolnkLDX7ddU5zqJDwr
0yC3kaKCAfbqZilu2KZAs7gIWPnPX3dhvMwDd+r2sty5A6KPvbU1sGUGrbn5taTJte56E7ph0NuL
yKm7X0I3vYr8IVOIyo6q0xs0ozIJ2lAYdSnIybAv5o9EJoRAmR0jHF5HBeIy+u38oY3+e/TmGybr
9sZI6ufO8ZhcyIjksCN8CNZUqtZaz74zi+8bvWavkVT+AZmNPJYxKUvoDIvEFspumLcZaQKoLgcn
h5qEpm1TZ3NfmVG5HRul3dQyp2Ukzs5hIzK3kKPYEhx6sux5MK00Af1w61+omYowWhYynh3bpBCu
0UCUwB0wT6jbyVtCMioqpl5pbb/8MoONYZCsgnKwXL/3d7cZgNbgKiS5hYFIm3JtlSkJdsJenOYt
gJKrxVdoKw++1XgfmvfMRuaErSf6YerNB/ng6CmRob9hsBQuf13SnImCpq5mmVWzUf3iTXUOSGk+
87j7ZurzRVfK6ikZezgNamV9CxKTkjzdxHxzmXEtJMPVjNXhdtP18o+PpKdfkRinTc4+wTzZFP0c
ndxEOHdCZ0U4hQRI0XfPLQfI9rbdNeNCUKlNdQZPy08yB9pZ5G1E9suWh9EyXiLdN49CBzkgJp2G
9qn/o8yMUrqfmWQJ+utpweWAnK/lzv3tBqOPtyEs2Lvp4P3xb7dPjDIhNIsxY9EG/TtnHvzrsswO
cTb4d7fNbi5xsGomIds+XN5mR4Mem5cwIXA8m8PLpH+uA03go3aQFR3LONw+UlvzcYTDUq1oBrQP
cR7KBbla7UVPgu8GPP83u9cFiZJlZk4D6UWiSZGJoxHnfk9Zxhx19kIzXtx+ptGC468TMED89FXb
MT7JslDiLaAR5pe0045QqoMkfc/nVCx7AeI1Wa0fynSAbRGkgEam9EC+CI7t7UPOZEy+1D1dIcap
gxWDFlMfb/aw0s5G9kViWKUzydyRsQWePhjnPhJJuKseVgNbGQETrqcxZ76p9eBQk+U/MGAEBbpp
mmxNDAh9sDUUXqkE0CuRxzGV6x5g/50M2mZPxw+6etndjfM/BXNDlM9Zc9lMBtjLCpCIUh3LsBuP
9XzTtcl8Y1J7navWajDHiqsdA4ZMmB9CU3I3V7na+iFsfJUq0kNeT1x0FN5UN5hxqGL4ZVt31lPR
HRjBMeudBZ0wbr2FWuHNipEzrjBz3HA+ixAI84/YJD58SiDXt3t//3dFG+iT06SLRYc0XGHP263R
oKSkiG38vgwdFHTzrwFuMpxc+dXxQRDxLyTKTS5lKRT5c6On6YMi/cvNGFR5XQ1/lZUM3oSUasjq
Va0uIbLx1wCoZGGjkt+p2QTUhne70Ylcd7H4FavB8bHhzK9aE42OS70jYMk8Ne9p8GFoOo9EdVyS
i7qDlX2j5ilRbDJEW1CdAmoy69lRltAMA2mMODa0lxyPkFtYBSFf8l90OJU2Q2rsBX7LhsOaUGNK
5nWH3mEb6GjZckiN/HQjiEcag02O/x2y7VzmozH+nzHeucO5zgsLXGYtJzyIL8pdJrsTYwTveWDv
C6LUG7Dsh+ubR9weqwc/QWS5GQytPttlVHIVzvAK395b0vrxw7eVch/fQhdljKQ3ZsCrbNiQjqak
J0tRjgUDimspg49S0+xf9zQVQ4ZNNB2RjE/GQTicsHY93+7dbjoscubUi/vbPZlqlLFkFAyZIVyt
JBkuxVD+1JCuo4jyQGSQl5toq1IVlnXSOQUKhrCSFf876+FFMVfvpUrPDZWd2BEUzS09vOgL4M7t
Us/QLUXsMfilfFBAm96H0mzXOrQzfdqwKks4rk1xKOVbbxCGWUZzJ1lj9ha6JIOCLmL+wAmLyV6a
4ehSzcs02epOCOeFaGlCPI6GNZae/amx01d86/ae/FW6noHy7jB0/saaEdOUPlfnqRmqc9up+v8F
7C//E9pQ2DpgfyGFUHUAzf9EyAsHTUfI4GDRy5EG4KDY1XDKThW+zXMin8J5pjIxBTjoXbKIsvg1
pNPpYI+2dcpSz3BTzdn2c3nl7aRfUKW0JaxngEnl31ol2fhmdZd7gLt9E8X09lEuBuYr+GB/JbIG
UJ2/ElqYiCZQfdh720GmhKgIKIpeiTa60p1/6eiJ1y8LQYl4qRefXZ4ymR4H5r1Z3qLhY0SK5ptR
j+RJ2rHcA8j6Bz+xZ6HimFHNtNLknSPtKOLajf2phfmAXFuwQpxzaY3PGAvVzTinDeCqWuLrj8SZ
PqR4xUZC/MIXxYNnuXRxZasCD1gNPeJNt8qCXhdvfMQdsWz61FjVQaFuGkgxNyjlv3wN/93/zmlJ
Gv08q//2r9z/youxYprZ/NPdvz3mKf/96/w9//E1f/6Ov53Cryqv85/N//GrNt/53Uf6Xf/zF/3p
kfnpf/x2y4/m4093Vpinm/FC8nh8+K7bpLn9Fvwd81f+Vz/5l+/bozyOxfdff/vKW6iQPBrp2+y3
Pz61+/HX33QJ/Plf/vHx//jk/Af89TcqzZrv7Nuv8v/0Td8fdcP3q78btoa9B4GViO5cdNF/z5/Q
7N+FqVumqkoVDKuAtUkavgn++pswfjeFakmH6guLD3TeRHWO1YhPab8zhqYUQ7IJMgTTiN/+/Vf7
00v495f0L1mbnnNMWTU/Evj/n4iVEkKgYQhHY7HLbyJ1y+HzXx8P9BfMX//fvKbrkzlySOtodFVg
rxRDfFCzblmoiHxUB0rrpClyi673jKK8tYPi4iT4eFOkaoKHJHBPpRHWrqWr94Xp0CQGZm8RCmYy
avYEpW9jWkbmMknf+nYAFKh9sqEHrkKaN1y2LS920K1aoTSuD7exaVld9E1QkC/O7iYFtk05iWur
dRkiisaE3QH0hkH0kKcFqy5jN7cz5YHU6RLDR5cCs+W0tezN+Gxlw6Wr02/HYZ7c00VJ7ME5xhPO
/TRknG/lH4mf0LGMNmPb6R55mai1Q/FGaOdvWf0G+usBBSpCS8Q/CEJgD+2+Z6Blv2FD+hBVfUAe
eLW67Fon2yhM38i9Pea60yzIE5XsIMm92mnUvbEKqfAiExwou/AImCDGuZQEhyRMX/wm85ijeSSa
8NHfa8EwbwWa+tR4sth6RXZlB+ghRzwGYfyuVNlT6WB2jas332Gq0SoEd0XPk2nhZp6YQ44hIgkT
MHh6OBNrnF9i1J/GodDcoSEGgnU9uk/8HkeOgQvewfMNpmgVpEPrmgoZ0jbHS6l39tvYOMW6dbwH
rZggAhjPhvUpLVBaUiTGsqQ4ciDhwAsDfHQK5qYmjKh8lYYaBJ4Dhl2cs4iaVERzIydHkKwheyoY
cbwHk77KsGFKZ9anwB4C1xfxOqN+yoU+MKxDM1tS0kNDiEfQcXqxKKbGBXcOsccv7Z72tSYefhjo
rwweuQIn5qa25stlyMizqzWHsd19VFkqMfTvSdFSKmK9l6FuTkz51oA2kTLwRApjenUssFQCI8CY
vOCBcnnQfJf7sb8LxE9Ti509E58MQJK1CGiL8JmAgeVxPmjxOzH6Y7bNuqXGkadazQ/Ei3unqcFG
qwM+Be9HZ6UVka8ZdBY3T+UA0CZk6dclhc++K3udaiBDwfCYx/FCWnAThvKlqrOtDX4vGKeTM3gf
RmLcjSUbSUaJhK7LvRHRiEv15zZiItRmCuzXUYclZpAMI1U/oRqBwabrSfvqpnyG9TOIRhRPCCKu
ELJpefdPVUOQrExebXCGLp6XD2GdSofLblqLZunXcq6ApAaPX6ZLpmsRREB9bQouCuBxbJDxHlnv
aqCfq5hnMxQYr5vC/uw5/ldNq7/Q7ck3Y3F36FiM1zD6fgyaA12bsEgcwpPJ8uHbFupCBk9TaR+9
Esfk7E3G24/JdkHaBudmuHZ47wyp/mLEDTFj763SlZ/+/CA0u7hDkGzYsz5FEk8hspoZ9Q29ziVL
MMs6a1aOV13nwMYe8yMev/CLlYuwqa8KFHt77K4xKzMEuA+t46kahysOLyKZbEpEwloofOHJa1Jt
0ZRABvKk22nMAx2Kx5OM0vDMmtZKpX/UgZ8sHQTaRV9VC72XjwWheK3nqI4djvEg1fZmkvPXsUwb
5IuVoyflp5QGYK1cMCvfmyoJ2c4nQp7tpemtJEsUsjfbATOx7fh3NJjkmItJDm6TZM7pAUiaqDKV
EEwM4j9MeU3aWXn5XAX3GlUb4EBY2zhLnyxXX5x1a1zWkf+E5oBXsTvW2AkEfnNdGXadl+06yS7o
2bO9dTo0R97WWwBT+2Eyl/N3QmhY2Qgh+ACXZhWsdMgp/RQeLO3CTHEhSHw1yr1GtbPxJsS4jbNq
I9t6yc8XlB5ExeugwhYP1HMZQoI0N3qbV67Zh6ChxDLIANyFZG49YqAsOdVuJ2x6laKRqjsQ+p2F
zZwyk4LzG+JVEwer+TlpixZHMHt96sWKoblr+5roKVBdrUJbcfbSMVZ+m6GegeiYDHxYkbhngnRo
FfOYTCM0LnxGaXpyup80eJZWRAHFebbbiNF/4G2+jEwIN3q+G/Mcb5Xc0YLBGly6stuDr+UYoIw6
6ldVzAWkAMVD2+T8bHlzEVCpbeb/d0rw0eb9neKvmvq1wz7uDwj9vg83UeBVJZ0LKHug53SgbtRv
rY0dvfQZxPWyX8/Pa8SgeGhGTEOAPPF6YKhcYr1YskpcOCCE1aDCcHSfo8J5ndwWeXFvNQBW0HIP
pQqrcSy+8IdRmhznZ1Asd0GmHQS4lyoqsR79mAbcTd6pNPHKjEoC6u1VRTQMqupUcibSuUDaZgFE
Om+fciN5Nfr+iW38+3yfsewrtMEzWua9hy4Dwv3Kq7Iw6UWqmvTUDOlZDPGZGNBDQ6KnSsqDU1MC
jD5uW3d+GzxOzBhqJ9uqxfiEwHlX0F+FjY2TTHKuOnWfYscIcHuxP3kasdzHnEQTY1jmDfgITOQ6
Zjuo2k+K1Gk1Do4++PHayuEeR5xl4IwBK69C7UXVPOL0n5XFIdbAgArrd1Iqn47XLAeQYL7mXwbM
99FrRiUW/n5cqQ+MWQ8KLKDRGB7oEyE97F2NkpqGWLkzv8IRS1IL1WAYmRSq+6iulwU6jIEK1IoL
8yvKmTP0Ghrj4pFiQ3VbTv3a8EEwJiTl0r1gqqzX7UNnhOUCi+G6MlaqSABU4QMqcAIWDpaG7mHy
MXI4/rPjz0Uu2H38aO1p6gpR+JBWPe10TCACHP8FSO/sW32zi/gBv/AdM/udVY4fQvQPSXMXFs2H
EgcvurDeqjou3D5Uz6n6GhTLBkMBua2TxL1AsVMOdn4Ea6M8pHJ4Ge2IrZV5tLR6aeXi2+OwS/38
EKjauTQGnIXTIV5gD742YCprSzvZUv9MygHmabv0gMIUxUTYIiCHlzDVat8ToZELch1fIRafnShE
R1M0jZV30waRrDi4g37cyHpkqw+FraQHu6vvokl9zXvqUT70ZtNMJ+rW3Zj8j0UkKyU2XPZQ//JD
M2JfLMZTRfUrjp9NMhvsTYWWxDRn/5ydWslhjfwJH7V9lgDRyN0OP+PEey+TTxskWqUt4OMNOItU
UmqjaK9wMy6+Or0Wk7fr9UhF5Zc7RSbYV7Z41RdtZXzSwLaJI/2xCRT+Jt5zYG9YGUdAyrg4TqJ9
CKn4jUqb6b8PKtDHxikqVgOE5BtXkfFnWTzNcx0tB0Jq9fecxiecvbrJskPqq5CmVj9wtn5d4Mxg
q1fUMF8egC+B+tZIRbZPWhU+hG0MnmBu+Ew5QfLsBc5OrZGgY+MQO7QGQL8cp/jc59ZOaa5cxiBw
DE9BabP35OVWXAwkVy6AT0mtPOVW9yQG3hQZMcT8Zx0o117TliNMzCqQRyeST5xAroCWL50cCIr4
C0v3rtFkX+lfe9Ht6NzqSBvBBLCcJRtetaHn3MGuFi72XdLTm5jhylwVxRebFXUXlvoHxDTbNZsC
106ZsOSIN1r9qHuSDBgYKjeffbl+cEzmLEhsXzDzUZLbyiOWzVPdXvp2G+fBj4CO+RUNNigkNNzj
7BNr6PfaAsLDuhl0F1FuPMCI2YFHPjGr5JmadmZinTy12ma+eVE9virPLUjw3rSebGqLzAqxJNDp
v9PUwQ1wIuDHdllzqxwCSIlOOMH+K3WY7Kx1lCHcW7LiIJUY0QHmyUBiFalbOlsIebtOQxWGUh6H
LsGHYlUKOmIl1+T33c4s6ZyI+yP0BDwQBQhqsm3aUuVQwj1AqV52BLt71BisLfOeDufJvC/88q01
/QcmLgbyYuO5evU0UO3ksgXF6UCdrCT1ucDRtBVm/1Rb2Qm3pb1B2AIsiA8tYoS9NoNomyNqwelb
sd0flzhpqmPTscsywrsBwNfaFkm6FhpmI01mCzZeq05yQUbTptYZXjubiu7Ds8p1aLBGV+nvVBu0
RM2B0xnY7aLAr5zr6krN6i9SHBujE4zRo+yuiXmzkrR5qyYsSxOQXBJDE2ZtLIOUBSXupJYfTk95
IF0URMVtG9YtQGTQgQMX9QTe/FaV+XqQnb0I27JbTLzbkk/dCPUVuBpt3bUFb8ZFp5fPkWf81Lrg
WwWFsJSW4uq203Li69kOmfI8yZg2BQWi5A2wEc8g/aiivRlSQ4OdapqW+QCOqWl+hhCIATSX033v
QCzkL2GK30ltUxTkRqT0c17ffiVkXxOCtEiKDxl1QilVqUxbvLWuMV0lo8flFrPIImVqv67NdmGg
9S2rodDvBf0/RWWmK+mlrGdkj/5KXYTIO2cFpi3EmaA/Jp0VUxFphMsqL1cqNthjqD1YRRk/5XXE
+tkaui3pArGCWwiLKR3j9agYeHHwY7uj1wKtzkZ1wVm7WaTOp1JwKBqG9e3V7QGTXE063UpdJTVs
DvWoYNfJsahkvbUyWQ64CRPQBTbamT6OO8gIwBRgLVyqfdO7fbzjRfDWM9RnFfK20WScHIvQ61dG
Hv/woS4vCUvh65yaXTzaJfWR9q7UY2aq2sVJVVAKdhgvfcdhvwT7p4v9p2lGJBid4qaoX+gDDptH
yhtcu8EKMVOmVMtvFuwIjXPErIW6zXDbmKLeedUu1ufxHCcgbA3xQFQPQTsCb50xBpSbLAWj3aaR
zkAs+2AYvpdkxVykTUy8hIWWZVecWFf+xJ+Aw6dwGch0L4R6nq3C+O4QZD/otaBm1sEGUw2LZqDF
I/LYoIIV8ddyyE0yI+G4SZzwm3PqeM+rkbH1cdakesiv2/tqtEh0VfUfHxWwYnYaMrtW2yEvv5qs
b/afUdDE0PY65ZREkzps8K4TKeMhRWMFkGVwkAzpwph1Fc8Pumczq+AnFjoHia+tgzrurlFytlJb
R54sxwUS6SdhQvMqnTtT9Ralw0jVsuIvJbdzvL5wOPXqPuDY3HcDmQF/VM0HtNvSBRmp3scOYeMS
/5hbzFQzFK1pa9O4G46wd+uARquxVb/8KaU8KGLxkevpNs0xd6dB5BzGKWjwpov13J58gl3TP7Dj
2o90PO6IoU1rJytfB0ek28gvyVy1xcXWvyc5KRceGsIq54xtM/Qlog87G4vYJ0/rQxC89HpBUl4G
XxkWjTfT1J6NBuRwSedx3U3PlhHtRkbN0AZ9UJhJwA6FNuwy3kKsOYTEG1kJkBPOa0JW5iUPFVbp
zP+S96BIv1nruISe3+s0eS5EuOftvWbytMn1Btaoo116IYi1MSivMS923WkMKpDclbllur6SBXwZ
yp+s1HfxdD/WyugsSji4KXMF1kY2HO9+9kHlJuxBHoCMnElqhx0DgJgxgxpNW4BU9qFVPDhR/U0v
OCVxIudnU/9epLAEB59eUQ/Akut2ODchBQBEmKnH7apLx6Pp8K6ZOKUwBbXX/eRsrfcS3jUWj5+K
k7/bmI3q6YSvpUy6H04S/qiK6pULx0pgkPGF3JVVck2GbTdiZfTg42qISThgIdyNPo+q+4/eRCLD
y47BlBz9iGCWmfePCvLCYmDo6iaj6nbgStIh/aTxbaOb0woA/XxW2VjAIk6IUSsv8/ak8l8giiUK
PFvSWEJWuIm0vZK1P1oRnVSaxKlVpgvc8x84m2yBVb77ESFxr8ZbTpOp61Qg+RMMsFxUL6H0Huf/
G57uwqF4SJKLyMNPy2D5xrrnVHkAMJtSo8qF9/giDq07TybH2qxZLW2YLhpEPCETcl1F6yw+i4Kv
kszt6EewteoJhu2xaeUjQszVwcbZQ5euGudkm/e02pa8WZlmppX/07PZNUcwjQmjJRZdMmKans2x
4Z0dcvTkyXuSgzKkUl4LsIrHhIVWuHE+9cnchTUbYd+L333MmSBK7+jGCTFOSaygHrC0ABoqJblL
R31KSoQd0JKreuI5ydKkWFRZ96iodoR1vzBYGwdUeNTMFYcREs1U4SorS6JdcuGpGqtikVyn1tl1
angNQvk0QlQrq5ZFDS8Gda2AHZJPI/HIWoiNdLJzHFbXKq1e+6TaKr7zQxutt5QXn9i3sm+lYMeO
0Knbj0Ol7DueqhZHnEvGai1zpD146lqgHLpUbCOtu2BYmnSOOUK+FmR+C4iTW6fpEYngy8n5k8aC
4XdvrhJ9/Cn5iq6fO8hNax3WwS6nVH3+2J6GOS26kPfj4K/LcZ+R6lftlBOPhSbXYD0NTXOLeYGd
nP2xtGt4jjaBVBU/XcFKsY0eeiJPUE5XtdWesta4eKZ112TYswhbVb5wQxUz1MDvmlGLHCkyRD6+
xDat8A15LaDGvJ9tOppaAROUXzQT3r4z+Ml9lsHj47f20DuIcXVbJfEfI5OzZU8KGNAHg91dFJLp
LrWAsi969SR6sJNauzrjSE04SxqkItT4pWnSqycS5O7hfqrKV1/lKMuU9EqpyyXOBYvZZtb6befa
+jw5nkb3UUOwpYrYnAxwAdB4GbRpcGayiFnhTM4brF1Mn8spL/aKPXzKkPVDw0yTxBm98mSbF534
8i25Liaedtp+ytFeK4ISIq13G8b6C/Addw1+aMp/SJGylRoDHVVooLi7aF7HOv5pEUdfUXD6PKjJ
PXraJoK6Q8xCi3/qsl32SncqeeLJMf+kSclwGWouVS/aNRW/8thynlHMLQUFYqk530YbMgIoszM5
tc/6k0AHkw2FDaOzD5Tw0x9sqJ3JSjTTs6ZDP6XaptLf1Eiucy4OjaPsfcXZl232Hvr6BRTBykep
K02O09GKP4n6WzQsdKdDToUpe2tjn9AVVMDIpD2ZF9QcH5AbFmCejl1nkZ3NrpUuLlwPr45v79qW
wA7VCdnEOU3NP2wq2SuO6WFizAJ6+RX0X7gBf/z5M1e4lk9sCoSyH2P9QhX7OlEViksynnu/1i+2
sIDvFcBep/ZN2s/li5Y5uzRny9HTarlkuUJFcBz+SNph05kQAGzycp5/qMbiFcP3s4BSMkCVrT32
6YMt2aYY+dlgJ2mF/bNEUChDx52fjAYhdFASflcYvUNUFazlzBWO0etUZ1fRguPIMa7nvMUzWrly
5asDSuMyRT0aZb9oB3y1Mjw1UboPOwUyEQAnVN7UYL8ijf65C76storXsuZkbPTWI9Bf2kjrXUfT
D8JZ4DL9Z6BrcF0zte6oPI6juMv7/Eoz97qsFTqcrM2HT7CZUM22RIqw4+k5z5OV4Vm7+ZAF9P45
TpobOVwuB7Nb2BQeFaW8K4yZ6G4/hpXYzJfv0GsIyZnbPtMvnONZD2CkwtG6S3Gzg4w5a0DpXXrV
2Gll5zEw4Es3J6unX0tUnOcHf3xhOcx70qrdvq1f6Yr7kak+4zRK44yyWYLGfQj16dxBcUKctAFp
ZuY6a1pGaEtv4AjISnMLnK5emOSMWIzOSBp0RFeg76BkscHCp0D/guKrNDd10Pwi+qwjv3dxlkkW
TwFYSrqZ/Dk1Kehf29ZRvDFzCOYdBk4ffnhc4NhVJrysNK/RfYaq0/HeXEVJHyx7PdNXrMq+//98
+b80X57Lg//38+V/q74CeCL/839gL8r/cu0+ks+P6sefZs3zA/yaNRvq76YhsfPbkCN1y7D+PmxW
fxdCkI22VcvUbCrE/2PabM+fUm3Tcgy6HY3ZsfHHsFmK37lrWJbO/Hr+xP/DqJnCoj9NmqEVC4uf
InSBkKdpjIP/PGm2q9ScOhPLYmgPuFwGekRtiYGxtbUnlmSNQP+37NfJGoaNyRKfCL+ab7whpyGi
I37YBU91MfXwqKgKe4jyVL3k5qBecPyHGHO6bDXnw7xS+EAirWnB+DfgUqpZizHw7kRnDg92VCu7
KWMGZ3EyWeK6WISqPZwZ1aWG0X16DfAilUFlHrMUL4JeLExGoVHa2js/suFNgOSW60Y1nuNhZMHu
AbPdFVS9KqQPjM4h8yiJ46fMSVbUXaiL/rYmYNfXtuIcg5DWZ351N/AWctJRWfU18wn034zyHwbj
VgUziS69oJDB/eTEqFBjwtI51wWNBcl9S9seIFw6Uv3O0K8t4WENsH1mk8ekvCRFTjZZLePNPwJa
5M9kn1Kve0lfbqmmw9rqn5pAtnuPK9R2FpMG2QompI28aCWLQMcysytUKDZ/ItqoZC5wK+Zg9oUE
zzhxdbLmkStX6VppwrtGy4t12JvUa6V0I4/9oO5Zu5Qo+iZTCpzIi9sTHago+DXIC9SCOALbBfiQ
0kgPDMcwBGdgHlrut8fW7sG5G8WrMZ/PgiF+M7gILsn5REvM5+gKZh/cnfAARXhWYdKuywp1tCdU
u7kxc4YI94CPL2pZyZKkiDbsHAA8mKTYQAeMz5kF6KmzhOjdHmCtjslYE6qMFJgPnN4G+XhjDZaK
3hxHGM+qE5eHRoRcvszu4xbUGQS72lqhaqwaulOYSHlA0Es7Wz2QJPk5pYq9adUBVhMgCFR6dGbT
Cb11PL86amN/Y24y7jRsS1qBcd7Dfjw53tzrmuUXlRW5R6PCqkh0KpkbmskSZapXsT2O9zBfCHrk
3WNSeacwDtqVkTpI68rK5tq5jBWdoVXZDlu9N2B2tSElQqSr3TDyLqxx5PL2oDrMCpQvB8A4jt2d
Go46cdfu4hcQA/o+9M6eob2ydwcowmNpszFS6jnXHkrZLdKzguAA5M2URHDnrbohVxlpcmO1dPzm
Gq1eA2mYVdma0XtItx7zzzs54V4ocKWuPSVAmp2Z9v7/4uu8liRFtiz6RZiBAw68htYiZVW9YJVd
XWhwtPj6WVA903fmYV7coq5IERm4Hz9n77UrmDCdAt6GcQNXik+X1GWWlfMp+F43Gi4WGKhD1byQ
+MLtD7vPLZT6Ht496v6+/1v6IG5QGbf7gTnLxc6plwIAHqdkmKj1XWl/0vp4jZlUmlP4rDTNeM7S
872zSKYjcgfXphamZ1fJHCZy+26rcFsoYLqhNVy8eQH6k9Da0e3NYmGVs/ieB3iltGNn2e1TN7X6
pep4N2nRr7OJ1vS/lsjBt8ljG5x4CxqguOnzzqDN3UWAND2xnfeqtLIXT+tfprQ79IloX/mViPuI
8GtGsxe/UKmxW8R9THKGredEDZLos61V9jVxQ/vqzK9wIgRdfx76HHDj0MtX4fFBpy9VXPWGUlj7
DY2CwJyi5tJnDbztvNcTRjPhb0Q7xY+umMTJRXnWJO50ruaFqIVxZ9Xpz7A07DP2Cdp4bRLsElwe
EDeJIVzeEOSa+HHMniZ63+3+45z7R6z0n+Ik93/nVHMcWRxTnGWmi0BJN63/c2DoPAl062cIAamR
UwaHb1lQYTMW0QNuZaSEopI0DkadrWN82J5n3zLK2zv5IsZReqQHjgVlW2q2NZNmQt+y5KBswH84
/b6FGE0PGTyLa0eyGJ3jVsKaHXU+JcDAOvq3kVn6J9B2/inoQrKsHfLdB9m/sR32mxh86sPuNY+w
PN7dzCVgdSWjSjuW2g8Hv9rNICPkzI0YQ5LtPf0Wt0gLz4t0Iwc4hszf8oQwgOKRO25zKCwCdZlW
76OsM05hAHev0mrMon6cPEzdcUhNr2jJhoN39C2arElkbhJyM48hWebIoWiBAGSbmAQmJjOH+p+F
Bh9xJ20I5dWLz6TexWfGMfi34snnF1QOc6eG26/TVOcYdBNsKuIq8SX5G0+4wcv//0e13LkGUX/U
hbOcjjrAljaSM51axLY98X8Dm80sd4NxQtEEzQgll4ktgYAy4vIitSZIOjv2ILZjkcVPs/biZyz9
T37xjOZhUG+WxDGvZLYXHkEAc6amEyQ6nx8ZVOHvMo/dg5ppOTZCkE03ufEfW78PzsOhnbOOsW+t
x9zVrtUcpiiVIJawlTNFgvBKVSf1qbXtb31saTuQhN1JcLnd480nBTY0hr1vqQteLXEFcM1WwxVj
rUzXxsdRfXNrHVVSYT+PYUabI0Xvtq7AQL6yPyZ7kJzRSreqk5b47ikpDPfEzfpIVou4x2DGLpoe
tdyiYjI040Tu4zKvNgCcVJJfx9z3zuxoa2mMPJcwSjdmMMUbXH3ROmic4A2De/0S9YhY7b9aBSmo
1MwI4Fj2XpkgMHuU5t6MJx70Aq06/SbmZybhTKWVbqkUkh1okPRNjPc6CeO7j+pgVY+htQsnGT9m
MKFv978dElmuRj00G5SO+hGaRb5qSaU5NaTqADGw46ud9R9aUyKn8E2x0/GPzO2l9lD78p3IheZm
lbTe7ZSvGMvgi5/BJ0GB4QUZObdEhPE51/LhUlgVLSmfoWgRibOU7mOJA4xagMla0TvcRzBTEpwQ
PTppgoASNBVkNI4b22s/RKyOrVPOrtAISIEYB+okqz4MfsEkhyc0b/v4FNFhXE8WREa7Ilyuzl13
oztRstdPEK7MtwCZGSp5yBCkFdFV7/pfnd+FN/ID71neJFhtlPUAdeiiVIOzFGUjpPLAvE5ek6Gf
KvJ3qSXP0tUoEcroyzfN48A8SYrBvuZc+V8MJ/K3ydiOa1d3CL7KNTJZILyHcfJmznEdHizacBxB
xXvwREQ/HvE2BRf+b6i9ZELNx5R6ibLWMnfP5608TI3uncZAcP1vyKLVbCO6B4ZubCyD58fNJhwr
8EJWpjUlV2Imk+tUHmNCRfdBrCMctkPzDVurVTIMaydnINNBkRVq9/UWM8l0B8KVnDhA0pWbvlaF
P7zWClEkrYhhk1WNsbUJAkLY6QRrlWn2bRxMB1uexG7h9tUKwMRwCiYyNrTRAHOaekdnitkMMqZh
Voq7ZsF46xAUaI/XJ0JZb57pTm9VgSMbHiAqdX+o13Tjg3sWkQxZOvQJLIXRcqrcN49ZTkuSk2PE
58yxipuMEUdM3accRf+j9SYIFTl6HYty+lEiE4+YBTuYLgf4r7/oM6+qS+8g6Zax5oEznvqVkn1z
lHqnQKH57VYzOH4QZmdnp8CKQ04V03RarVBtIRNL+nFm7sa3SOTUbFEOfMYfwnVvlQIOOGHSDTY0
hEYDmZNxW37PMptkyi6rr0TvJrRhC7lRMyiaIj65ZOwgaEPPZs43qCXztjxoowt39wiyBf1hReLD
doJKftFto8ag5quR27k7e3ow+oBB8ze9ZDou5xNJoDLVDE2RBi7fwS6KE1To4Jl25RFINpQIZjjr
hZvS6YP3YJwwNfQuFJDlr0S6n1rhmGd7mbxVip+zmOj/pcN2sW2JOLqWhDsTo9Fqb13GtUV67EzN
GMCGLSM6CmF917KKXpo3ru3eJRlHr4YdGb4QwICYr/xSr9/9aLrVnfotFJphkl0IyxiIjRk0Bo2+
N0tq/OR3m6XoQfssPadj9ix8gj1U4+9tQ9XnYDpWVYMMgZhVsbLTyNsnGVTSkWvUxeNzgKZ4/Ctu
atAa6oe0GLF5o1dQZjM90ufBS4UElNT1CfLfNN1ccK68ETxXff4hCuLEBSLdq8CUsDaaXq65gbJv
pfVXGOnObomgwfFuXLoYoWdSpCu9Vu2mdAN50oMQQlNcEyytSI1utcOSYBwzr1oxNGi3JQGB52Wp
uepxkDx8H/FzwwV9b/SoziYjbC74Wj6MoJ9ltsK8+kHCJI3Y7y/2kFXSW+G98b4Kp51rWn1LTgcx
WB061NIePFRGfLCanQot+2TwVziNDNNXf94shn6HhcnhUTSfx0xeY5+OdNa23bns7PugEFkUXvfa
5IZ3rutBOzKeYlY2npQdiBPcZHHqfLPhW5kFQrpcXWQQNQfTRa0ABQPuqm6dsqqsATZYRITVHhJh
lFthjrnSDzfDwnWJQ545+hveJdfiepd0lHJl1Yl7iwunkxVA04wUO4YTI7pxPCPlKFGAGJHJnAMQ
pTYnLnV6q870FDZLsjEzb1pgo4RjIONtUkzDJZoXME+r1gzULS+ZOWYxzEcvxgXYczAobovXLvO+
eRtj8vQ9Tp1wpnqQjkvOdJTC5BVJSuLXbBOukUNVjFBwVYfGtXAdCOchUQpouR+FpmNpHFSzplEK
jebiiDG6uEOO39+zUoHlvR6P2P/c87IAP+LyHvb3fIjOXU8mVpy7J9UHhFVZU1uiGCQQEFmJOKYj
3hk0adlBj0lsAd5cUye4LY6j2BWXZelzz91ZsnygVl33rcS/bxDSti7Bjq8h+BL5o0dVzr6+T8nh
6TZDlN6U0xn7JUiliZyPkb7TIajsld6l3VXvjOye4xH3O9S5+OuiFfNkbWNWkNDyUdZX0X7Ipq+v
irNsBD17CFVKTDX5UqaGfr1UAAy7vGD6FFraluE5preJA6lwrpqrfcJoKg6taZnozpExrlVNXEuf
NNuy6KGuWWO9MRBubP69WvljuM8LGGI645sDNu7sNUcfVWE7jLEh3gonrhEo1+IlGDhiwzJ+z4r+
XlWJdgamociH5ho52uyXCSf1RLbPuRzVbWrd8OB2fzHbbW/hnvxH+b0Mv6f+6G8FGACAy+hq5Xiz
8/TGGDd/9mFezpD07ylogYWvbLb4+JpxGxiAW7SszdfTfLEOZ8dhPI4/E1LE11xZd3k8hnxk4RDj
ntwWhCd84NN5SHc0H/qeuctwNQpjuArSwMM5rVii6L7oVpmvDEqHQ2UY0ZM2GIiA/tgDWJittflr
oRnlQee2BBAj2KE+HY+wV+ozdGnrYBGJbUF2YWqaZld9bL6gUsA0Hzq66mKytqGm9DP4EXTHFdEB
UWFrwMTKkQlOHKLPFtWnS3DBbtngKlVGKIrx3ulk+NiFJg92yGEVDOmmpgpcWXbhnMhnDUFF0zSq
uOuvjLhqbyQZZ+s2h2ElY8e6YNzHyjcU45+Nc/niRZ6uUzPknFPEFSPxCEkR7KnSo9GAxZRWKMgn
3TZvCJ4ypG93TcgL/T4rWzdUu0kUJFc8DcmVsvyXWbf9rhFNR+3ZuGol2OCHwG0PXvlV/08MRU5F
B3F9/vIIX2isZNJ46LoQ9BxNKIhNah7ShNCHAiVTS6+wmC6+7tTnNCNFuQo7WPw8ubOVPy+d/mLH
B7ujLFwWi6wgO3Cn61AU2Ua2yDKo9MoN/4Pmkqne3lS5RIuiopdO9trZauJ6Ew2J/WdLE4I42gYr
yBZsBfoONoFdOOrhrYZu2RqW/ppqqIcwZYd7CMA/u2Gq2VUBzHBH6yC15twe2F4VsRdcNJ1RrKCb
6zcQHVjiuA3irvR+NEY87flFgms11sVGar6xrogSuqh5WV51EPcZ1DPWsWzf2qUtbS9oR3N2eAD8
qOa/sF0J9UeHPubmPWpNI7qaLs+oC+nx7jiUEEQ0VAUYsRJN/i2X0V3/lsZp+a2ZdFTTnQfvRrwF
uFIfTUdMBPcmSCHN6G3GSH4uDGBfieiedDbqrtpdK73sSKub1BVqEKM5j/xeqrK7Xlc5E1/zXFfD
qbLM/prbdfU0O6x+DSMjGyTJw3NjY49I/qsN8+5vMUdou7L8C1TQQbgphO86fMubwXgEhv/QMktt
NKGB1vR172op6kVusKfFsVqljbuvUvGeBdRbJckrSEoGcQzsrxEZBrFsNvu3mfKUMjyic9mZn2kC
vszmVFp1EdArsmwIoVQIEyeNoBSV5iPXgqq/jLGz7wnLeXaVkTyyvjypdDAQ60bjgU8iGYwuEK/B
XDFAYw6FChLFD5Tu1Ov1nVvw9Ut+FLFmHlWsJUz+tWzLrFgBZg/PZTgyTOQ93bQtIUkrBckRzUhX
7oQ+Qg6wut9WbzoXZnL1hp4s/J2xtW6w6qybdAqC0jmZVr7jbSMtKE4UPFzIhBrPaNRXQxzL27Lg
kuoOQPx+l4UG/LukB5j1aP9JlJuzcftLONbWZandCNW4RVlm4MXJde2Upu028SdQHeKzHU3t1IwR
Xeu+ICZNFdivWDTbc9YdSFYA6mKPmZf8v3nx/eThhBXBqHVboA/V20uS5vWxnArrGve+eeWZOOhi
uml9o+8io86v4WTNfWkx7XoNy3obFSU27cDBh25qOyfkEunqDO4QSftYvYo8Qd+iM1uNmm9D42V7
f47qmgv+lUFQ3s7zo/hRTHq2S+hJ4SrQonwV1og2R3NEnF/18V3v3d89UtNTW4tqC5Fi3LbO6L7U
lXOs1KTOjIsHaAHi3AI8aYYxeNIJ7WjnpTYlYRh9d03Ukjrk6sz9wDz3Q/JMbZyArBwX3ZexyoQ1
R2JwnTDMa27af4sOjs+YV+aVOaRb1oONFYf4EhCPJPCEzS0t3QlHaunuVIFQmoObEjQeq00Up91+
+UsBb/g2F38Hwx2KXajo4AklyD7omF0Ij9aFn9oEQWkTtGJtfCN+rfjjSMc7AFjdn45tX96Qwom5
yguPaTZ+x6CX/MCaE9iRiyOktfbcgJJzoT79tMyupXVliKldrcHz9mE7fCphmKd8XuK2MnbCEm9/
oMFMbUlqJeGOK3J+4kJ0jUKgAzpjgathviBBURcuUyWw2aK85KLCEkncWlPAdJsSWTGX7nC/z0lc
cyxMWHGsmGi+bn5+SzSsh35S8UjA/mQKxD+bunFukffJZay7+EHRgxMwrHVOK30FaHmvmjZ5j9Jw
9iDYU3wNm6r/pUXDXNcNDYDDqF8hWinfmsjtX0TVIJIwzw4M/mNEog+I5pZWfIg9OtAbeYvmRaMQ
KL0pPBlVuRsL3sLltjR0Hr/MUFXc9VSxo0uPm6cgn4HMjKcXu/25n4L+7GrFsdaM8C5i0qL4aMOH
kClHKUsQwMIoB5NKtg+L3fJL9b0md37Z/g1t9aeRmMleGCGSMl+hMBtUuaswFT6F1VfrCSuhBkAY
gXRYPdys9OmZ59O7HfR3J0hfG7r2D1MkNbjaCcockkAYk+VfVhPE99IpnCOYx/c+C4KHXQXo6yQh
SNTdALRNtiXaLi2mXf6Sdk4a32RcSj+3z1AltguMOIH8tYmq3tlz/yBzT+ez1IWN+aGhkKvt4FQi
kf1lptHPRGYSG4GxDQMLz6GU5ofZgC0R+pGaZXixI0WTz+CzzIl1R+cTvziU/mjBIo/REfUd9DrC
+0zz54Sy8l0n5mltJBYf7VEQMcAVzYmy8gopYpX3dBlWmll6B4BSyXpQd9eo8X6NqbcRtvW3g3Pw
onvhzia6mkDBIPxGJ/o10WgES0Pt3VmEFJeI003IH8fYbnYYC/zzhH18S2gAE1c7xq4xL6kzntKs
/SwaJzryIS5eodz6W57gDrlYjGjBLh8LZ3dZ8parlYyE3BCEV10iZZnc+MjvKD28t5Nk9kgmYIml
jWnZn6Xfdxki5eWwW469XAruhfqpyRUIS0U81pADSJ9a/dD72hfGY3PXZ12wFtmgbxgGRhd0pT3b
++CsCikzkEtpfu/LOLhYHlHDRv7OYe78PErmoxeXZst+9oLBidG+ITel5je9aedK7tcLATsZbgxr
k+coK3LUvPR3p9vdxWoPKq3TDToptMJQJc90dYntcNG17YvKeV3CGXuT5EbbCjXoRtxYYVzWtwhI
pCcxThKk2B7YchsqcD/4lgV9eJqiInyx/IaR2SQRWTdxAI/CqTe2SLVNRzdl7WZquiK8PoCkRQc4
L2ln7aLICc8ZbP4rGW7Ni6WPam16Yb+pFPsEoOh+5tFAj87IATJU4uDa8fhMuC6MdpchR9MRSt4T
wZk1s4StNfe5YwUopCjfHD/9HRczLMQm7Xp5Q0MIYHeane2ZKdypjCk2qwLZPWmwME0GRjMopxl2
itAik8zl47MCyj1toQsrTJ2pOtfskWcnN7dQ1moo0F1TIX5hZxIxYGxpK2tduc2nPWb6zgvYWmDa
oN8poDevjIFsO85MWFchGLgL71h3WV558yaZRO2w6QGWrPS5+dL1FVbcloS2iczCbae11WWUAzPS
sWSmOf9TyIoEtLzYL7deXXoOluaONo1fMjL+N1p0SRoN5pDRMJLlsZQJnP/NyMRtrtP/xLe25o/G
tKF/VS7QS9hK68FScNJL7cDQHhhjb9FGjWkjXUScQ7iLapAfkfm3XtMKpf/jvWpGcQ+0LvlhFsPZ
rzkqhkHq93aoUrCNbXRSCJGvudYguzJfQs1Br1YNZ2jtPoXYf8u/o0QviXBUr0blp1BQvDfczpIb
FZUHBzhR2DlxPZJxb61sWnwJaTBp81pZANF7cmn2ASKAVx2xlIuoM50KG4/uzq1H+vyWC48yQS9K
ygFzynlOn0tNbAuAxSsRFPTlCw/jY9iv0KbZ1yn3rG3q0nKlJxtdbXGk5iOVr0rJxZlfhdLklYFP
SJj5zph8kmbnJZrniFUX428vMvJJB/M0xNI8+eE0noaXwm00c93IONlMAb0eoY2M8k1hlHtrgAjY
GpWFfJ/2/uTRUiHTBlKmQWkxhI52aC1qQq+X9oqrpvekRh4PkKuRi83jpaKz/07DBovJ/C+Hnmsd
xs7KU01zjNIkP3hinKAFTFCEyvhIDkDGdJXFc1R4sKLwG6d1fc3npUGCLT1FLxPey1a3R/utSVqx
iy1CQTmd4ysODf1Cu/uVBDt2jY53amiS72I6yITLTJF4zGiQiAe2TG4poCByLSlHLf61/EcU5G+I
Y2yQh8JH7Iyp+ZKhEL/kXrRzZF2dQjIlASSr+KAH1otJ6wpFggrG87LYbUXqbIvRmo2irvd5HD2k
huNFHRBAq4sF3xzpNa+asLqrcIoODHVhpaGLvyyvUnyse+IVvwaNEPXWMt4QGAw4WNl86EPXq5Bo
tV0hUo/48t7jOLYuy7+gBGBwauxok87bfaMLnCIhlstVEVj5pkJwcNZjYSmS/XhpJaG7Kuf9fqHs
Lby9ZZEzfi8z2qtl+R/9aAIbNLQO+GTVc3Ib76KegrNRZd6rGLpqr3Nv2CCTh2ERASx02ia7pFD6
kOfYiGFJR98uUU65bNyzPdkDfYD4K87QS7aoqs+mb5kAjAhV70vzGGo1P6ADqGMNZgn67ez5WQp3
LfVsIN4MNpbZ97IseOtkhHFJ527ZN5YFy3t7TNoKB1xLrZePT+La0w+codypytMYN/gvFpwWM+sb
n3KylpNiv/z2niuRUCJZWE/ScCX6c6Pd4hXQ6NwHBBVJ6exj0dd3WynnkkC6NnYokvWt2wXen+7h
0kJkx3TqTpw54EEmsE/OXAuKBH/A6WQodV4Wqj32cIVSO+yS30t6078L+QktRMzupdSZghUZToxl
Qfv61rqmg3+nN5428urR6p5pDRmuQRtAJJ2nvnJ/OEQl7P86hYdu80y+Ofa4TukD4gghIlTDgR7C
c9q0Ttxtfa3BYpI3zgmWtoN5WzOxoqtvOt9xtiXGf5YKdVRraD/0KvyBf7362VSMQZ1geM/ttN8K
ESPoIJ0KpporEcVM3bZRo/UsHS48Muy0Z8dxFkgUOlNr698xQIm1U89eQg337ZJoF+QRP5pZ2ieu
pmm+qpxsq1plH8elQzgvzPmLi8aIDArPkR1SZ2qNCKZJq7mgMZBi9yNZGKD3dzX07DfSfuuTFVnP
qHEIRDeNEwQycVpeLUtfqrWlkezqeycgSfU1MOr4Vglmg143NrsaI9Z1GkPwaH3/oru6T9YEU1zl
EOZU9Ew7PFS0z9SwsIsXFUCkZvyn+UvArIE/zs0Qsej5EWf1f3iLSvQSh7SfztH7UigFBFQ88NA+
7KBS57a1h8MyIrKgj7ul3GuGKfbB2IcMmZrgxCFVnUn9OdIL8W/AsZ2xM5C9uZV+i/IYV1WlxUcf
YB+jlkDsnEzm+2XAVNhFdiChgWl0V8IOoLJYqIbZjI5xw5yhWE7obqlV9W6CXoVGo/oVtV+Nnfon
L2Xgn9OPw4fcmWez4AkuyuSTcCBUIaQWkYHIaFgp/xjkP80AqTX5EPTXcTS5qV7xPenuitb9ZZcE
XCRZ1kIcjcYn9rF60+res6376RTb5CHLmqppgI0nHfdcDQH1RzXm+jqmLN/8mfLJ+NWQXX2iZ8xF
wK/wjOpTuB1xH56GyoxPjbOq3Tn51vXnGwQPKgZzerZLkuMiXUsSfHtuo9R2qdeWxfTo4VMt0QGf
3I1LvFzDJurTrR391ygjz3Tj4z9YyzDUsbkGgP1F87Vwn61uHlt7WnTSmHjaWokhqzVKgJJ1+sRI
9SXrhhYHJBCETx6nP/dJBWZ4ZTPJ/hl3JV2uXN7n6BIcpPQhSOOTV9f4/Lcs4Y0fT3qBYBKbVJx9
o+tARTrgCp+o7NKx+2wzjwa95INBEovaI4d6cWikIdX2Mw5CKbb5r2VyaPnELtHz4c0O6uycZzaj
jbCojwPwjU0jxu5INpJYW01dX52SrnHqaASh0+DZctPu33TQryV2UZ513ophzoWux+Jr1CPt4DJy
24cJWMDl/Mdn6R8Mhi4bzDDfK0JOt7ZGAn0cOrDqU3xuBJEM9yEcbog2k6dhtX8BAmpP9JaSp4ct
ZZvlhrFNWrXmy7svA86Ddw8zLsW9Qc9LnxnZfXD3SI27ZTMLcZjDmRoiUilI1RrxZ7OyMv23YTQQ
A8ocl4hpieCYe93fPdwUM3KDczs38u20RG8GFMajITUnezM+m1+hx0rXmOe9tSeOfu4RgzsvAXXQ
OY5QXgZe+qx15a4s5l2ftDpIak36s0VZv6k0LC+B3YBQap3u3Dnc38h57leRJhT+lqC8GvPitPku
dPP8WCbBcDZ80Z9RQn14XS/ljAmNtv580i6LrCqyHTSqsi16Ln9fuFX10Du92YKFKUmyt14ayx9P
WZi3hz9CzBIx18mn2XiJk37XNZO8yTkapG7xSugWxroGr9xTaYhmCUyrD2XS8dDl/qw4i9Jo00tu
EL5NGmeQYL4uaTq/V0TRnSe2vhVI0FWHiOG4OCiXT61KCdrwRjlt84TPxdQizVoHbrIpaDGcAiM5
2rZPYEDPrabBmfBH4ksdX2/qhHkLirwVezk48LTxLpUPxQJXzB2hpbcfm8xkApzayItRn84iDWno
TCfwRIIbHQtnz0WN/UVDz2ckGwxY0SEgVeMj/8AOAVzKIFvIGJhqqST6o/mb/Jqc+hGRfyu4h0VN
Q2SD340PJE8Ak0vkj6IqDqYaW6rJkL6YYw7bqmOUFDqGC+yAWbheiVHhL0NQWSTa7GrQzUsjOm1N
RDw3uiSpTkJxUdq6fjGdmqwn8nb+oMUTk+PahyMXC7ZYMRdJJeliDH7ClxYy4Wbh0CNwVS/t9CBm
WeJFQcgTBzRu68B1rybb9N1EFJVm+D08MlhiDCiX0phOrV+p11xk02ZIfQC7YPNefMMhahEaUlNZ
4VUmlr7HjUJ9iVQF/FESbIz4L6+1vIdlgRbtKBGO+kTx3UwcL7GBjqVpCbMgebl9qezI5AvJg64V
DftY1Lz0brZCYpMeUB4TO6vnzauCj75LTZFihKsMpE20e0Wl3/PCjnfojODhCpA61jI8z0omFbYP
4iSw3XtahGxzgtNzGUE6DeYizibCpWexp9e+9WNvfPMt2heC3ZE09W7ta94ns7rmkYHmXCfIp197
cpJIBII/UQW/fM7ENcwq/TFlVr9VqHyWLKmgCg5Q4bCQll37wjxyb0fVGkxt/xZO7l6Kyji0XYO9
SvfloyIcDxs1dZjKQcBP8yUlYWxgcRn+85twBS9v9vy0IXV9EsrZXHElmmuzjHOSK0TJR7jN/7YF
PCukgst4pI4c91Ejvmjt5KKCHm3KmP3zqgaOsRqY7ZBLY/4y2wKekPCN+7IQfG/iKe/adamHv6ax
MN4ifDUviuhA/tKAiiZoE1JYGOoH5b4TIVFt9Mo4VU0pDrgG6k+jHDi9pvod79tZdyYbkrw6k8Fe
I3NrnZe0oTNdDsMmKbHdcaES7xGi4XXT1j9GCUjLBDT5DoXvhcSl6av3NLKs3V9DNrLzzD9oZbZ8
EaO46D5gkWTiMxvwh3mhMXowwa3ckfcKPLoJwU+g1q5dUt2XdK5WJ/ukDMRaEfm6nrJebBahGtKl
nLEDnPWxF+8d0eC7BJ/tzbGbwzCiBoxnffacCoH219qYAzaFYuE3M0WmniZBwSq2NRCvHxozHie0
IsTunP+qytDraBgSPCRVckDsM2bNp6ns/Gh4hEmXZixpqRcFGySVuRqEtyE1Wm7L1HY2Wt87T6En
eIvicofXsf+AF3tNe9G/NMzQTq42wA9odxOPzSOfv1nRbblgOTu2i+Y0NDGC4yAM0akM5VMJ9auj
OV1ZMnw1HVyDvV8y3RAmjOG8oWhBknYs6cQeW5l9N5Brr+1M83dIpNwn3YbsnDbaTxVZ8oStCxEB
tsc3Lct+i9rs2aes8JRT8aylhvY16qR1kn3tfdAj+EiBpUJ4w0RhJyxx3X06PnPj0ciLV58ryDom
fAEDpkTMO4Yh5tsyemquj/ncKe65ZxwGSELGivQYi9QPjFyJowdbR0BZ9qKI6TcmWuRQy52ATyUu
BcjDzjo0+m9AlIojKvr2YZc1M6FyUnBIm1fdbLT9slfaEm0GccVHK0ENoBtijiO10x+mjyE0SmJt
Z8+sIgsF/MsYTk9aJQrITLv7d/TsUUUT/hHjiUR4+OcxLIQt9/qIxA4RHZlwrv05Il0jm74I3UuO
0X2viehXHo3ZhmBOJEtJGu94Uo9R22P6nCedhdLu8WA7x3AWuoVh+zk/PAd7hEWRYZjNG92/l5Xm
3xlLYeNsU3O3/GeKASHCDXEVypV3ZemrGHUB44TUe3OYPVHUFtk7A6Bp3ZOJ9T0uP9zySXYVh9L0
MzTbfKNHSs2MyRdj1H54LeSEqs/EBwLzTdRM6Snt9OQcxNrddfPkIOJ+vOjz0oUY1UYQQ3wzTOJA
X1ryUrj7BWCR97TW2NHnDU0mjrNvOXvXw+DYDxvcSD8LopfFnlXRpT1ae9x4l5yuCgNqFiad2jUN
kw+PY74YRrVfqK5DprRZegQ7K0X4782L7g0nD93TyaTPvguEbq/oEuk3UAXJG1AkcLqMBLZUgerQ
T6R4Woi/H52efmdwpJ9QdNuPZYlH65qnenuQ1eUPBN2lBeE1afTZmkAAxqSFr9YqsW8joNqeM+Yk
8RCknLMNUB7PUu0WqHeNs/q4NHXi3MmaVdg6IOIqifx9KI+h21ysWUnaMIIv/bE+OnMBSYwIQ7Gk
BKrGl0hTT5wRWorz8krrCampU7ppcba3K71qmZ3r42VZODWD9ZAil1murQxM/rnFmgP98cAlc/m9
dmnodhQt16HLJ5iCOCIDdFS+9TRpseyXPtXUMQmmDfw6Ei0EBHjMLu0YHRsYpfcQc6pZUnZRUV9n
Kfiqd82/UmA5pO2wJLH5z6tsfpWXDn1RsyMqEoXfGrWv1aKYShOxa1XmPf6Lr/NYktzIuvS7zHpg
BsAhF7MJrSNFCRY3MLIEtHBo4Onnc092l/U/Y71xiwgWyawMwOH33nO+03OjvfSWQMIGlCjEym/3
TI9GlByv/pgtxxYAJq4pnMjkVpK2yYavp000uxzOV+Y3x1sY5NQ40715veVK46EX/dasv3fT0l0b
vGT9hoDQkXzL5dWcKc9pm//w2mW6gv2Dgjgk88kfm5MsYvLROwqopbO7kghz3jfWOxKD7tIEJpyO
mUBo5rqE9IHt7TaITdKbN1elGnjwCPHXzUdiWxWH1qYvev86qgWVE+HughK0XKf20AgyEoS9PsMs
t59QS+1nTPN453kIEtfYsmGPSKoTlWBqilw8hHfqRbAwZu9sBBpPr1mWR5JuZtIkvqxZHzJUtvuT
645fMBq6J8/23VfDocsTsk2RmNI3ff4HUPPoWHYAVsmA3zoqSa8CXIlrPnBulYPxKJ1ipM3uUpPt
xnBYzyH0nKdz2lfqT3H0BsnIIZlmfon5dOnQ3PTID6KByWVJ6Uyc4qIm+aZadPc/jSpY+HOK1aLK
UIz8a2nHCBHdUqS4X0yKGjVqmFxEkCSg6Df2O5oQ4wpIGmEcWeZ/5FUSHSutQuhtUiIcxe8cqvki
8VwdsSGZF73UiAIvA3l8KKWZKvYwAeOJIQzhInqZncG89UoKas80cwRMvZ5kKMeyoC16WYA0k7ck
QDibfkIYGoresTdODCCx43INRxmcg4w+sVI56LaofoUPCHlE74Ch/M9bd0C1uWVGi4pa0dC16kgv
2ZL/IknUQWxd5G+hArLYghtsnUJq9WD4Cwrwt4Cm8jv6qy+xQXs4BXXe5K33ZnTGeGpG9f3KfqH9
a1Il2SG5weoA+Ps8mGTriardOutHEWgNudOY97Z1/o4SN31oYYFteH8HpnMfgf1chorYqzas7N2k
LBLBwFRLn0tHqrCNaMGDu1Pb7FKrLPd96SZHEnOSC6AgccojH8pgBbdVeD15MlOFgi2IKJRm19w5
Lak6tEReEWX3D4OYtwMihBhA5OI/PNcnRC7AXnlE2TX8IBF122CqeDOy2sPJA9K95Bf40s0DESnR
r9oB9YX0JvlM8MTMPUKHnyewfuCkDQ4z9B7xDmj+59Uc7L/1izwFPVtFFYesjF8as1YSJsfYgbhp
479v4mg3TxPUhWK+0XL2ZmZ0ZJHpU6XDSNIUIcHBuRfvZbXEGLJ8MtC85cK0ON/3C9kXc8A+XQTw
ObQiJIADslu6qDiuQRm89aW/pw1bnxZ/SXde3sTHj9JdWFAhdaOfcMHqUqP6QmE0kIulZAN6weBK
NxukiWCaQsjReC4jLO+7nuMtLiSlywkpfgueUEbDPZSjocMbR02p/jfFLKFPBJlxtypj+iSS9rBk
W23l0345EKv2vqEV3OM73gYuKe/AO4R/fc2yNT/rG0ffM1XL7JoYEkIK6ya+umrRryb4p1fCbopD
t6KBD6c23pqln55W0MiY8rLmbmU+FkvCKi51/V0LGGc258ziNzaGy585jYLtgq58EzpASNLEC9GA
sMyxiHdOA7i0nqvuUAdjTfm6BI/JioJPwZx/vp+lghrppU1jtMZ+Tl3ejju7ZuZMT3sF0Ls6p1Yp
ufVC6nt/zWEpfYSv5VBor5NJ1oUOvNALoYLXiRBIUmK+o68oKRv5eZ5R163bIJgNtqDWfTp1aVzC
ke5FTif1ltNGItcoOiV9Di0fJQZaI7pUerGTJtoOFurkouhpqZgEoQ4JYRODtMK7hLdF/9o7da6M
XjFXGq845U6vUjaoM/HD3KfBFfc8dqDGoEE76350eosIubvbMuSyDHJE72npAjQGAeWtHYE+mcTN
GDn2UUzzrGT09L9180INLHIZLKfYlNXBxSjCbCupwksnYEMXGLdXmt+pxfY3yI7fvhlaex9X90f7
AaMBVQx/b6B1wUUvJj3K+QcHNfO9XWWzRwbpPJZmLE51VG2CKfBJwJbmHc4O3iqo2Vzj4K7lRypQ
pmZeeolUPlBKJYRnNCU8q3ZJwqiNCcjDSgx5ItQ24H4XsfvSOCElSlfIT41RP6SYmjfSHQlcQL6A
fBckmkg8a9/SlTO8xb/UVEOA61TXz3ASHsuJODWm+GuShvsaIDy/52F20+9yfrKracW/Kqv1dkMx
CiylvfhMei5vQdkefYFdhtFDqeb5WlzZw0Vrk+GwIMvkl7jMf8/NY+F/0bSqFgzeGfdYZ39gr4jr
5PCRrpVOPM7M9jgzHPpUEc5VZY7/1O+kVFFma4t5zvP3+rvsUaa99OtIt9tajqLCpQC+uvO3bRan
F0ziSKhGAnymtSP2LYjhxtINi9r67zXvFkiJmJgPQYNqWEwJIVALvGynRT8Uqc8WgD8HfcLQZ446
bRkVLnBWMne+BjxnToUfstssbMNrCzfJcEZvs4Ij2fIPaKtPrqQESv09vh7mJ3QyCBl1oleqANzK
S/+cLTKWrFoAha3G9EcQ32eg7HQQx/QE6DHnv9iIrQHjs6JmSDfq1TIk6PGt2H033PrNH6Lom0B9
wa8aMClW2xe90JYNsSLFn4cgPRHNRnPfCN+kETh3v3HaR6aaHvIXicnlSavLeuPP0u6NNxBuwIra
qHwXof1H5SOhmkeMAU6Ljx7wwbRfg5WgncYQ2aYeZ7EzAxlfaJ8l9xVxE0lCP9ds8BRmJn6bahjv
OqWuq/3Xsci/uIpyki/r/FZRzlIkqcekkgLZwm4PE9HaRsE161L3v1JLuyfLSJ+9W1UnkirDnduI
5Q9TxVOIX/gnvG8j3seDV4zWKRMwaztrfcWr/t2J++pMJbNejcHMX0zlwiNjcNnWiJdf9GcEYlxn
Dh2nugoZeySuKC5zh/YfNAlkkaXekY0HOZR4pBvBSD/NtcfDS5twYOjNVKkArOhSkdut9O4285Y7
tDb4iL09H3zZNTdq7+a2rqS4JeE4H0TCtKAO4pgKv+3uZfCeS7wXg1ILp4JeVrMITtdQdN0oJbn3
3+Y5aTtEAtY8Wvdcv/K8yuUeAe0lUwwAkxi5LJG85hfp2wFq6tU42bnF7O/fQ/cgCZxdb43TNrQ6
YAbpctNbreWRCDqt1g3R+bBLu77d68/zYYutxrwPuVBG1NLYRgvnA47HkHXTxcC/UURXZNkFrAJb
Irfm+7NK/IeuyzRNDSWr3OLJMCw/0fPePwQRRaemCBVECrqv/c7waGTkcBh3tYKne8i58UJZ+47m
NrgldpH8Q6LNK5MsNAKeCrRsqjTURWJpTm/MsK2DMYUvjB/rozfWITjtaWm3H1wKsnmagx4NpGqg
kHTKU2wQ7lS4UX5MuILxiHX9caa9eMKKjdKVQuiwpkT4lB4PXqnCT01hljtnaeedfjuMrTxOKic0
yfoFb1264AwtGOHieK4y2q6AowiYNYkx3NowGI+JLMpjmbTY+oIxuFH+eDeiInyb/rdatNeh7pny
rDYU35I/SB+YsDSRIn0pIAlg7u0/WYaEypeu1sHvs2yHt1v629TIC2jM/ZdyoPMSGmh+2hWHwTiZ
LgdWtidSk/KaX0idQDO0nTPOGkhL9Mg2Xfg57mDspT15yp7vFZ9zJPMMf2pUq3S5oDpH2e53Gref
9BPAT9zni9LGJEolU8CLvLRd8S3MI/Oga7woKhBZ1SrVIgBLBHFBceVSgLDvaMaNrV0WnNV6235f
ckHcdmam+26QP41hdN5GMzNPc0p3dMHw8rYAlHq1xZ+pZafnZCSrkSy6YxwOPzBHeenR4tEiG1xP
EnzrjVSpn5bFJeEqFYleSu+1wB1/CUwb9TK2IGs3+QTIAnuNr8UwGBe7rJ6u7qATVRIfMzJO53Yx
v7RZ+IKypTjXXFCvvhP+bNExH0zltw+4yc4VbCcSP5k2lTwTdV/dt6jp0ckZS9o9bP1IQSiAIGvi
EdUUuBZWvOBbEp/a0bJ3AnPBQRpF8aXsIoQqZMqU7Hkv8Tye56L7QohVdxFTgOBULU7hjAC+hs+N
zak6smyMUChqX9KQZqhny7/YuLJL1UWfDQcX8aIkiVSuLL597sdiuU7R8hnN8ngMswZ9Y2QMV47b
FVxOXB3aqzMqMWEZZd+9ZHivqT6uIJ9uLsfrrS2ahwZmImxi424M54DC9nu5pAzJSCC4Wrimcbs5
fzDwRtc4zjtR4TeD/RxdierzETJ0ZGevyB/rxEN4juXpbANJubd4dHo5eP4uwAJq2yBj4aQg5y9B
LEBlGarrMNUQdHtSpOslIhQ4LaMtD3zK75XosY10rKPn+PYlVTqwIs/QpDlduSs9pD6tiauhUUsl
GyoomtBgWzqBPk6ZHrARFwymKGj6xHUurqwZ9VrmiOA4dA/YftwLrW73Qp0l9oQgJxtLF01+5iL7
C34i57UvBYKGi35FTiRaDM0wmL23sRPtgWGnuevbfNwx8zXptqC4X0Pvta3ETwsyGc+caDnXXrSS
4QHVoEEV4HbixYb7sokADR20xEcvzEbl1s3MZE+rbZsVy0ruXAP7eHKMYOuDpdhhA7Tv/aFc/f4m
3L+1jZoTa34f8eZdbMN5odJBx4rSj+u5ix+Rl1HvkN93otI7ZU7vv0bT4p7pIrecMg5jI8Wha7zP
4YBDTMiU4JukNcurRF3Zutuuc/+2rbg5TnEpx43pL5/NcmCurXSYGMqa68er6NALKW6mGuAuagnD
DIsZklAwoHPj7UUxH5vY4ufgJ+WYjIIHth9mhBR9horRYjsxxuALfQIQhYycYN1YrzT38r3nub+Y
skrgoQzvQmfKnxJqXNDEL9KYhkepHuZmggPPaU3u0DLcM4Vj+xuC7ui3dM4/Wumiaeezzh6saT6S
zut8Jq+gqTdl42Y3Y6j/8H1/egvV0mXuJV2B9cTeVdp++hwnyM3JwhyypLy6/V4Sb8AN2xJQEfml
c/29FCimNjJGjmOQcHnXy4hpH+mnnJ9wsT7FkxHjDMzEqxNwSRj48LoZWVqrepEjzfALGqiXOUEg
Htqm8YZykC5IxKwOF8q9190e1ePp1GJ0xQ8DUfsZ/VH11nojc2jfm/cxLqyr4GjOxN1ZzgMacf3D
N1E+MExmydZlPRAe9zMhev3aMai91nPibsj3LvYW9o2bRMxA0wJH/ls/5gjzu7Liqpf1nXTaaT/J
rmVU7XevQy9uee/m8PG88PRx9DZnziK9BFMeLutVo16ShHHUUiQXxl48vdUj3K1w/tSkWJzrtDfO
dSm8Xc2slHKUtziO+8tqDT4bRweI1k7Xp6YCWM74hgHHmLLungnni7es1uX30neBdSkzNUqEvm8g
/0fzYE2fwZXF+2wcv+CuX1DwmH8gxZ0QvAfFLQUL8GitbmQ22vxkFBRcUVG1zPIIKRkZ/n1bKBbN
cPAv+C2LHZcf/dkcJQl4VvnZ+jNSFma9eMMSnLF0b+ckXUmdAvpyRJa/MQuH7ts4yi9SwopEeXco
0popuzNAV0bU/j5Ro3JIyZY/6EFuCNYpd0WPEt7twjzYAC9OH1NDapTlHpPU9645CCUaqQWCGfWK
2SF03jby2U4t40jwMq4lozEuVjlDdRziodxaGXMZrRq06pBZWr5Uyd3xdmUakI6tzgFDkrwJFIaH
JsawZFrBiyvCiQNnjQGRy7vj8LQuu5DpL2YcN3mQZp489Cur/gSXEjNBGN7ZPykaFrd/qfk5ThwW
ASZV8CoGe0S0Ro9Vv6ty274zQ8LVlBgXT/uU1YIbHxUTB/utzKMfEFcrGK0sYKy8GOUQQabiIoy+
+jQSV0LksvulSNsX2RAOVFb1Y/HSGOuXu+5S02qe9lE3neN0IK+vepHqhEsn6swEJD95QtLVqias
jzUzTS21JB3EvNHH8i8OY5mWWdAmZar8irk73dHygcPjIfDMx6whrwjNoHIf62XO5Xs+giqya3Pa
+9Ih54vmOGGCM1hlUawC8EAovoYdStogXY37P4Myj5x2dipnICqGtnSXTHCPRDlj/Qw/14ZTv5lO
2Txk6mMvw+4Zmia9rDiKT2PHddjGaPzdrpKXXkFkItuhJVK5y6nMqr+8LCJxqT0vU5MfCZQgCVMR
W+zYD0+t5+BlpmWP+Ipv+tQ6y6NYQJkOg3jUeeeT74V3FY8FW7ZXyuI02zVgakBCMP696O9xwS3N
2QFJmersZIMNA4w5GTc8iq8YMRhyAyTsi+H3xJhz1lWzM2kBW1q8/iWQzfePkpZJzHheLftFC6JH
JyUixBjKe9/O9mahUUV6gbviGo2rZ6CW2jTFvSt/aFxCVZdo9Rqs73WWl6+tb9VXUARqpFASoIMa
A/8OdeiCXiKcH3PbxRxL8BUjXuA5BFwNqrCPkz3oZroPS/6VfEt72eUpwRwcwZxdU64C1Ud6XVXF
l7HLGDmpO1Mu/+l+u7HlXBd4w6oOEGoJlPF5Dkl0cyTRIr0xEVswsRPc/qVumL41Bv323yIHrW/4
aJR2Hrrrvl5AoJd2JO8G1BdcqOsnUG7cA4Dlr4Z6/uiFYVVPy0PF/wZpT5uY1vwNtFN5S431czmM
w1E0cCxql4HN0+4VeTRcuvdhJVKVbRrsrm0ZV3duPgE2+kfOqa0N64gBEUwUUi7HitNPa0p3Mhv/
glIwb+qKL7jwy+hRKlVmv3KYHTMPuW4JNNbqE+vvoa/+/LV66620XfOul6zESeaH1zjiKfl7aTt7
3XnURjnSNS0NSSYKqSDBm1Eio721TgXugYjrdxoDqG64oksPotHsoZHBLmLNLWDX6m1QUzi9cJ3C
zm6zB8cU78VVA1Ij8fKX2TmIIpnZMZ0QYCyBwNXSRhbNap+nXCHPejg8O8YXwTkRUJz1HDitP0aE
7IFWOftZRdM6rn98+AcwmFvnmOrdUZy31nDyq2dUCv6dFF+8mNNHokyptWE4Ny/zkLP6BPxWIKEk
2uqdyfgZw3c9fZ2qzPyoc/l+hiMX3UtqD84mXOoZo/v8mWQf++BMY3HNFJMEnQpU1giivcDkWZP2
Fuzjmewh6H//+GYmOgpnQFRwvHAPOgrEE7fphAGVYz8msWFLCmr8TjV9XgIHXZ2YMZqPI3B0afyI
84w4es+6rw0nLy+u0CAkorlAexydEa8xKKkwKR+1MTI7RI3O2cia4pf82PsWiL+C3jMSNISTM3bV
EbJu3IP0G5igvrsuYVqlH0O6lXuMctk9N8rpyQ9AIA0G7UNv4P/Qn83oYD7kfDSC0Pr/m1+htego
aCTBj/gsufrbja7ZcjraD0qD7tGu94L+7sUQRHZs8nr8RqzVAIuHaanE+36dUAHMo/XMLdhDSVrw
SGvz5miWqbwPq/esnTD/xFMf2O6aMtLIOOavYVM+BkFAESeRmLB1qA2bdCj7PWeAfttKW76P5frD
MQf4xzPVoVDDyWBOHzgXzdeB6mxflVaxX31c77ZKxcrD2bhZDQZRLWsUTcbBloSQoBF8Z+mYX624
ONgpmkzX95kvoN/mXFJC/pnCr5M9r/uBsnTzu/wDW4R1J8OgNhKScG14wG8LtGRUHUCHQmUGg5By
kLX0dqvZjw8c62LHHhVs13QGo6lrIaky28ogi/e5H4mHUxaHNsHdJugLAtsv5T5Wfj29FE3Y3jwz
+g57Shxln2YPt1CGVZkiDY2hlbpAikKM/696KTLY4uMwX3dlDkyMrWok35ZQF6Wbbpk6XqklgyuJ
eM0+s/FeZjqAZOrQ/6lXegkUhWoV07qzlJheqCXkOjnlee4jTKtI640anrkuIvTzx4cj2V76MKSP
QWlczNdRtavUVH2xEjxikJg+XjHwSfYGX7/nY/XJ1MBT/5t6WcOOULbML6A9k39+138Nsxu2y+hG
N42Iw4EVbwKUByf95CqCgniFKcIYms8ZX4q4ksw5QXNncZrRPKMgeEvDqt0uFql1hMTEN72YM83v
MefCUZM69CLx1VOzKkctbdAOl9w+xWpoHMadeQl8kEUbH+nIjv4R/rcxXq9z7/rMtNtlJ5iy8oOM
C6oJtJoEFxFA4rVsbOx8uI8AM2GgoRF3zqS/C5c5ufpqAU2Gc78zOh+YZvpJ9CBJ7aFDjO2qlyh5
LDVQtrce+rZtoepyJNg2xDIGz3UbvKeeaZPsSbDN73+oX/m9Vx4+jrHJbJ/4t3okOhg5Z0wbBLrl
z7xv+yMdD9pc0+wUVzqa/saZonInlI0NUH5wmWqVsyJpSTsNaom+me9ckOt5hFvyyAVOl7JNwOHE
EnavSGA7SIywHv2zz4wd/K2HpOjdaGN7B8JeHlY/JLZCmf5oVBhXi+pSCQES4fyFHKk92Fib+fuz
WEOKvW+M84NXJd+zyZojTMjIoTMwdxgIZM3kDvGUByUZU1SJmGqd86/TmFIlKw9xxYHYzYAD9Npb
nMXJ9eOhPqcJQVuYxfVSYKi5JcoxLuGdHeslfV2PyPuwjBnNsF5rsmShVcWvvtGkR+1m9BVZSr/S
Dkdj8vITpqUTgyLvEgCk/FgcLMtYpiK0APxVhTD/WdAmQEherU/KZPjxfNMPOf24M9Z2i7Xeu1h+
Ck0la7tLzd2q36UKqbDGNhBeDoC56qxoJU+lTCkeyiK3kdNJq7NNQta5uwzv1wxw4zQatnuwbHrS
MManF1AAI13yfnnG4ROhmNza0Gv2jpUlt9Ed6NG48LIuED02/0MQIRfBJcJga/d7TiprSLBh4v05
Aj08h+7yNdFdiZa+4wG3sXO0oVvuSWp0aDKSli1USjZ454QRSk1H04cFygTw3CNNoOdurYeGr9xR
bqd6FvXHMirLE1qA5soFyw7KWXYHtHq56aVt1/U09+2DfSujp9XzCKz9a1mDu3fpzuz020kOxt6k
8t4EDj5Icc4tHhL1ULaovWVRXwyUYIrm2mycrOmvqEO5UwAtXewMpFYMcAl5OSuw4r85zxvCRQkz
TTlNTRZLmZ5qK1Hdyi5+69JOQdKmexykMxyspTmsCwJHGcr8kDEK/jQ6rcc5KSkvo0vDHxG9IMyJ
u7OgTGlopHO3slcPu2Dl2PK7x69fmS2CsnXBU/StLEi+qEQ+X3m4zddJqZY8t7LOmKOxXxDRkhvd
MwN2gMyixOaPGfG1wyByRFg4M0mTih0FXqiFI4hbBvsZv6+Tfhf74nWOSS+zaTzfBzVjThrRXSEU
7rQNrXaWf1xpBCY82W2JAerFn3H8FqcNtO2QfuAplwnKPbhluzYPbLJfR9zHwQXtvfcmCdYiu6X+
ziNb7mST/UlwL6LZWjIDEwGbKwe54U3WiDKWd5gB471Ixfxej5m5rWgZncyB3qlhIW/Dyi9fLMsn
mYL9EnpVVN5L+qd60KFHHqtqmoQZRglcL3Ya1eAm0c0s/peKJAd6gtaOuAckrARflYS5HsEVOmfg
T+da9fRXVdqrIuaCdcfchgM7aBkBklW48kI9dSM/XnBwpPKgNTy9A1EhaPexT8W12rI7xJ3dP7oe
HhTsQeNQDYt1QweTnJavQz/3e5+i90mib/m06NRh2nazfedHLzwvs69VK+dTHUDVadLkkITu+pyi
rgWfyPANHHTypEPD0oAia+zShKzZPWsl/G6BnPNwAxHh84h6hAx2d2vZfW5cw+K/PbjRZi3mbQ0F
tPAaTPRgqfdN46y31CFz2LK/TjmzYEtdBlploPUGczf8StJUng3Ts1DsroABeyDdMCG9e05W4cYn
ug3bLZOQ/lO3+NVbmKSAPhPyxhGRXUi6hgbMWRBgH8E3oW+4H7MVPWAZawPtJMnbODq5DcEC/UOr
08eqkqqfahhfXqLxu2rphRhOc0AvffXggTQMr6LK4YDOO2l1/rkyQqwwVkShRYFtPUlloB2Tfa7H
1vmGlt7fTFSLD3St/akf0ZqkRTEyZxTejyH9BvH+02rhJInRQb/4FiS2vEbusyi7NJebgckG0XMi
MU5ni/0d7ad5bGRcw6dbzWfYkhgzcJDe6k4Tsj/QR6rnVLhxs0l9NzjEc3vMEqe4rGuYoojx2Jwc
/KywvBUiTou5fNOtUOqtn0z1l9f4vkZpOiuAQpdlOXdrAC/IyaG11baF6V1z58CVyuuQN4fc758f
BzcAFtkBLgrdaT9GosRMDmkss8+rXpxhoeCO54qBlpQnFxmzymJ8Bb8xn3EhAOOLi+aMnPDPhLn5
k0au3HNyM0+WQ1urzVfOiRBOrO3M5H2r53xxLVHaEF5o9cavNEW9PkZh++ouib8bdVgcVN3Ys4av
EccRTbIrVAdOvypVG076IC4bZqJUq+NJQyrshBSsKZqAJKnTETfHQaZTcdWFiy5hGH2659bOX4vJ
pxOZECCyisAQm8SgQZyblJx0mypCuwBlNT1jlCXtEQbNozMhefRRxVs0pLv4tYSt8OJ7HPzps/qc
KBP3kqyre6GR6ytpGtCxNcLTDGtFlO7yib3tGoBA2VIvB+9L4mSvRjftgBgE7zHtA7yPJDS5yj+t
wUh6Sf1vaUx4fZ2PX+EAByfQ5RMTUC7Gh1ee61o18nPnmwxwFejBfUyFD1ybiLDYywDfkvg8GGu6
TwHTfWk875tbdOs+8y3+HlU+fdDEmFwFNzVNEi1SsS5YEbPRPT7NnNc9ZzSeenGaLiR7S2YH3Jv+
bhIOl7gDzQ/uItL6yYaKwcztrl/VuYT5N7lb07B4mhDxdsb6BP1tMKuJZnqHJxoe33FwodF2jLnM
vmyephm+9Bn50rSizI/nZttUGGTjdT14TmDvTR8LVkhn7eXLREYcQv+pucwaPNmI9psaeTzWybIe
Yz+Gu2bauNDJyPOiAYkPu2NfRbyq8Ux6CeZhOlE/JRtjSH40ZuwdPp73iVde/js/2wv+P/Rs13aw
f7i2Rcng/GeKRibQ+06LFe6XioI4reLiiUv/Uxmty4CtGWmf5szrYSmMdPQn6EsoWoILx2l3H9ry
RwkL5xKaRc/TLnmzEYM8Zgtm5uR4XMMeivmQLfzedfZjGQIXNVjVXIYBAx6pMXk4WVttEFtaXGJM
Rxga+RChEWLWV70YkPV3fq0iw9Q2unakn+tX1mOqovGuketMhzrOcPDKNYug49jCMGoxdlUNukDU
5h+dGieuYIMuPuzJ47yi+i9a/8V0zr1nmBeozjgtZ/LE9RZpT/Ivm6qXjprn3ST+2wtfVb+F57Xj
Sy/2lTmWZ31DWNb7f/9W3P+HaY62yxdU947lOj7fz39+K2swOoYNJHovGsTqhT/uUfz3zNpZKjm5
hzhiIgqQ4Z/PyNdiJInA+KL/SNglw1P9WwVRRUhPyXPuO8P9VPSEmrbjXBxG9bZnmzllo0EcvXor
/Cm4xSUxw6ayeDmLYd4JLHhLBfPXnVYWx1GG0ga9EnR09aHG0usPkcz/+0OsaRvbBc0oIlK5Jmpt
RNlN96rn8r8/05trr3ZY/ZloxxbnOaN7/Yd//zn9mf7D+rPE9JrNf/9929yQ/+M+cEM3tIRFdzK0
zMC21X3y/a83Lvju//wv6387djpwPhTx0QDYe8xdkEZ6CSSH6sQlbl0/yLN5RjADMCsJ8AQLrDra
nmVGX9Numt7UB4mI4SsENgEukd2Cv0oR3KVdvkMttL5YSIZgCgOxHExE2n4h796Cobgqk++rugNa
VArnKZj/6cxwTv25rhwafvPDJvoUm9ajQdhRVs4tgCXPXctz5RTf6UUvb7aZdtsAt+GN7zuBZjC+
hXFE6qBwjLcEdwg0SV0zxwYpDtKuL/qMUKnBpkhL4C2JCbmozRFUw5KyGd/PxLBpuYr4oy4dyrBu
AP45uDZDacVIg3FBUtpCQ2ki+u1R1hdaMMBqFgZcCGUCgjqWr2mcFM928CGGgtvcc0pY6YbWEuQW
g84cuLZm/Zlxhf0cr9TGVHcrR9rqnHr2Vh/FgNv4+2BKyXsh1upiqSXGBQ8dzWWHIBOmOgVTPRzb
EB6EV67eJfNgpcS5N+ywpTYw3fbjavrYb3HfWYbnPK3Ayh8jh5k56cYnTYcUzXZhn/ifjs8Vu+E5
MK1fKw7NI543A8lyujxtnq3a/5BCkIFaZc7HUtKfop04HRsMWQxa0wYcHlqzxuXmCEs4t1KBxPwq
NQ7wrPKNUETiYS2g5Q1meAZ/fESKF1/7PtllqqkplNo8za1jAMLlOMtoPqzV2N4t0uBtEl4f0pfl
sUr+rgxJMkztdk/wI9kmopXw7JI70UlbkXXDTyiG3wUh8JsUeulZuOnwBE3EyBe9Z+dYkGiFJV8i
L8KvJL4uDXGggeobAtGiBdlYMtyOuf1XXdc9VBcm5Y2EbNvkZI8MLaNH4dTmpW569y2uVz0njqAq
GveE7wtNuKyfoMmeLlRoAlQ74zag6LplxC5T4HPcTWaE7Fk5keMyEZYqJ0ThS9/RhUVgzxwkokQh
9HI9TlYLnCynB9/FKeMtdzj3cT+9D4lSJET+F+b/B+lX8Y1GzArgnRsgpIDQEQ1G6Cw7zkiEXltZ
99p20XAcmvrHWtJDDP6F6cl/fTy6QRqCk04WgiOquUXIljKSYhwSYJy4MgOfT8vcXVrFq9KLlk3g
Qv8WrmQte3OR3aSAUN3apKQqC5x4Wnw3LxPbOmlVX1oZ/WJc+uK13sq8oaEb4fFrSOb0kxfitjWq
wN66fSyOAX/1Dft+CSG7+JYrfUuJIOi4WqH8Tmtn2mqYUu+RG5LisdwjSqwJloEGjbyZ2EvZOA+P
wv1AIghp7IQZDp2QN/3k1IvvjfO5Zp4BCiu6/F4keJGkrpeT7nwVfj4eLUTBttIdkDuDZSyj4Wx4
3xTJbqBs7wtbPgEuzLs4bZejRcN0GyG536LITw6javKSCZ3s/EQZXN2O9CC7TOHQOzhdLsn0Y8pr
+80ZP9UjgmPAYvbdSqx3hyQmFVoouXqYLIKCLHbhRKQNYomHX0fj22hBr0GKd+cpxlLjTyO/uSeo
IXMIwDB+9S2hTb8XmVifa1MsB2+0MMb9e0H2LcD/BRV2pqgR+zUIvmUmxu5T6BjhLrABfuCvCmnC
tpM4mUxZV4aciNDnoEC5DL/1S5Z0w8FGTXbRy+ryMJgy6oC5wWecKo1NGvgJFabJULfDbNyyrVDD
wjZTb8eVRDMHu+UOV35VYzOacaDWC4K6NHguUpzwSshb3RFl21FjnwYvCt5WgPdLVobwLrIruxL9
ZqX5YOgsrorrV0Gz/b+MndeS40i2ZX+lrd7RF8Khxm7fBxIkqBky1QssVUFrja+f5Yicyqqcnuox
q0YTJIMRCQJw93P2XvvYwv9gEWIMp14+IvjzMcC/flARS3ALhomNX/0WJdH7XLi9P0igkZBe/Z4u
JOsx/ePYu+9EDmqpiijPokTMLwllRx9Mh/rSx9Wjkcw7c1a+QA6ud8H8Erph74fkktFAj8+mORtH
nft3IxVaikS4WzLMssMQqREzkESVTGlfAk/DrQYuaOpiBrqs3JAUEVMPXeJ9I1ODNFsj/wEtiYU9
LwO3XDXzxeYeASO0vf6EhGWqQJOiFf4S+VUwvjSxwKXSMqwPqtIcnUbXLmSEICRM8fMUo/Yh04Kv
M50spPGESCmFkSBPpxKkZM7VSfN5G3QjtIVGdOeyhMencgPfFUpLlCvczGUZ8wAmCaW6pgFVWtj3
rkm6B6vv6YRbhyyOYG3DIN7HdGseICKjjUdx5YEyHGnLZQ62wdh87AUeUktoZ1GDpu80bL5h8RFR
2JxuiRV5t3aKGzEm+7VxbPb1+ypCB7OkRXPpOFgexcYfLRi9i7kJ0zisyrsYe+1jWGqf6gIaPgX5
S5dTYHPTxcft60Hsj47rynGqOjjYIResGroPwUIdEIIUVLcGN0mn5dhwRm4iZIht1/vNuhnS7l1g
uFXgleXL6qdTbDJby1L7ihLLPlp562P5ne91kRuXOBPMT7UUNtyItcCJcejPwQTxbyT7oga+tsVS
PHk25XYCgzPrxJwq9kzFyvyx1WeQHGZ2FhDcXRKa7mMswLXTOduHknY0arIkrGI06FowY4luJG/0
wkrmgoVJdjSlUHGhp78d5RC98pWpd020QZ33cYF0e/VPZbZOFjf3cuZYwJcXbifbIawbaMpldgxo
3phhmz/MM+YzVQdSNi7Zl7rDj7eyp1wqxfWEAs+YI/PBGe1vbUcLqtbnT65q3BKMyWBrhhN5HFwI
Q/oAVzs4FEMISjVb9pRoqkNJBXybQM5+LPNoOaVdcc+nZTouuh6eJ7mJWHfq6lJcVq+xWjtPlmtp
vka81RG/m/eTm9kO9VeI0NhzbewDTQpWe5IRij3hGcz9g42t6FyjMt+phFiwL0fnk2Wl0yWQdZVa
L+i2a56NndTttCs1rOa2oJr3ygy9/CpmzgHRHajnS3C7L1xAIFWfJsAN0Sj3BfNKIxkVTKBwM9Yl
oZNBvEqTcrP2NAyVKHCqoPuwo2ve17gFGzMhutE0H4eeqZEJZHqPujXaKgq2PGcpw4ujzn4Ojv+9
YthoqOMyfW2j4huMSkKBCPloCjvALNMWO/xn1PylOKaycEwil3qfUx/dOH14Usx5POq0+DEQ4Hhn
2m571mSoj3OgKR5lZJ/AZ0npIqSMnFgY2XaXPyoZkKA8nFASlelh5VQhQoCNqOsbzIgx0vJRvQn1
I8YDGgF6aaKQuyUgFaR4l7hUaXWYIL0utFeUwQDHTrN0WwUaPTzK4IeUOsbehPtJcmI8UJai/9Ga
RAvBeJBQBHrJWRV+VZDtbBtm5syQ0M6kFgRxUatYZIj9yBLHfBdrwVNE7n0rW65xsSwNnVbj6hZh
enDD4gOaWmOfEO/lV8byDBEE7n0SmduJ9k1WU5duJbynsIz97LJYWTF9aumoEtOzQD7IU8gunDcC
XDJ+eXNfybo9TTsg7oXy2YBvg9hxPqhWal5yq3kwc1M/qLKeOKKtPtmY7oSuDdNmUj4YXLF7tzG/
rDGVKrnVUDUHehuhyoBGhgCK1pBVR0vIuDZkEK2ax4Xq0qVL8gS9H/F0Uz2Z/jCrvmtOzjUpDRCw
1B126LXXKMIWjsmop6DQCDfyMuJl+qH4HfxZChv2MbKH+ENb9ycaZvFOScVw6Ftl2hb5AmtkslSG
tCIG8K57pd1rLJnRE5ptvwsqTfPzPj9zB7Ovoqy/02BgyYLgYJs3OD/yQfyeFIa41EPKMl0fnvEp
U4ii2ryrx8p4ddBjzawOLyJ31V1i9F/jSQm3Gtg1Ris4mXpJ1RCf2L4t1fIamgyYugJuJQ7dQynZ
RSUxwAOKtItwgTEhgIu3Oa2qczGPiWdkhFkbcOMRQwJIWDcY8Lw+0gQXAQ3OLCU8aCbKBjYPNp+h
bzcY8RbQN+XdsBAZBYRDP9JT8zv6FU+w4PeD0fT7GtHKTnHaetdX/CJ3Id09h9NDbzofLmQcI0w1
UGqrQXgkPikGZfGKYxdUFxVjfhks8gUWl5YMy6FRC/VEUXQ5kZeVDZ8NpISH0QJFVpdT8oyUa/hO
745QCnKJDtg3yCuStnzTnV4HZK7P+YiOH99aXpgfIvGCL/ABBIe36hvIbsSyYyToLujCDUX12UQB
gRo5Xq4KpVBPDA6o8WBYzrrdo/MOjZcY1MqV7KEZWE46HLrc6mkCB9mOAiYiEwwKuTU8mzO1qBKI
GpDn/ksD0mXrNMAaxjjKnpMaZ5Q6F8N2S1ctufZyk7YkICZJ26KGJwyewUs5ZO4AhmiqzS/JIvi7
KNJfhlbv/bWsbA8gt4kzpygqrROdTOyIEiPeB86CklMtl126CPM2SC6+PVnEapB1tWf94DWV1V5a
kzuuPE3WvhRJawl+cOdu2B/rQY84n+CHmtJIhAEDw0SIm7CTmxDPmW+o5hda2tTnJ6y3y5C223CO
U3szkyqJgoS08zgNU0YpivcprW7PQUsPtTOn6ZKYxUltSasy87p+Fnb8VSf77pAPg3Ex++E1VUgP
4m/s+CHXpQttfRlLV3+Mw2LfZKh5VZCzjwHOAxIIH0zTTfajQbNWNQmT4A5dvhhL6HhxpT8pEluV
dCSgtZ24YkLRzl2U2DK3ze8jKB65bN0wd3/HAXb3rWzM0lhIvKVbpu2bJdaWvtgIJd2UEafd8wMX
6hzNhbApgcPPK7Wa26N+UCwmwoqTt5cBQaF0g64bokfmfR2FSImkonDdhAbxWqFBuPmzMnR0kBZ9
fAg7DMbr3IPRKqT1h8prqXM4ymwqSv+MnmRTOO4JyjsC7bisrjVJ5ajBY3dHWYncnDjVg2MuEwLk
OgMvPNNiSzSfJ6uTxENFIxcZAMJJlUuT9VHmPvAPrB6UIsfojJUgVNJxWzAxoGGL+S5nQr/Bl2Ls
e50ePUFxlCOdGI1bkT2qUPIPLO5gDzRkuoEd+FbLIus601Akf7delrMQUX3qc/VsQhm4Z70LmN/V
XxYbU5ZsB6+NYU2Q+pVU5Nyv/dAhxmOuGM6L6iAmrZHSeINF5o+dJuoRQDZKU7zJiyUN1Xb6MbWr
T1E5pZfSaOL3wolP3xFgd7fKqVksNOCuHcFEy1Di/ZIHUBfM9v06phQKdGFmVs6ToDG4OO0ZmmV6
gqdQPSFpsjFhEuhYnIcm7a6O/Q57iXmMmqXJuRynB/JCyWnIcDkxwJHsqQ/FdtQwef1Enupl2qHv
sx4iYbI4NJfxTcyQJmjKFJkNtk46oUnSVluX8yIJiNegmR0kYjpCdbyvC7SurD6mSwQsspl6n9Ck
a8fEIpc6LFWuPh0inWewk1ZGC9DsYUnOLV6BVBsGJqzh68piblLEgAPcZ+K5SHkZW1YIlKWKXUP8
8l7rU+ehLElwtAhn9ZAoZB7KJkplLsb+mAEhkFGTpmb1AJ1ZYvjQJ9vdIuuJ0Mtc/nntdHSdV6Iv
6cdklPfXyQB4RtQkTXXtEfjgHnBKyMyN6uluiCoXGT/GtbYw412FFJhUQE7/2LCk9APM3WCI5hoo
lNO6auRgd9ODA7JxF/GH8W19isfpS611M4tC7PG4aT53LQk7nMIJqXr8bGvp6m1yMPiFTqrsoq7F
WwcJuVKmD1acH6toso/x7xRtgrMJrxM6JpxMKFpfE5cQHcehsNWPKv8gYCVILJar7Q5fa6M/RlL1
UmjWBmt/Bf7GyPah+B3qQXOZyqJQdnWuRI+dmn5pRm6iIyPSZrG18GZi7KmBR6WOFZ/FknBvMwbQ
//O9MOgD4/XRAPYUM9daA3pDNaPHtpAePBrB+zRLj1agkBsCMrauCGLu8qH0OovDVpPL2BRL47Py
H7xFSU79bBJAGU9f+FP0PWvTnSsmMlDGqL2qTemQwp37JIiW4Lo6TM5qRy5F3IlNdLTk9SpUt/XJ
sWCKtRZjqQ6eUmBfSI9ash/PSU2VIk5nuNMqwIykvTvg0Jgd9dllYs5zURvKEnGQxyyF+dkxghw4
CrqKrLaHc1EKlnSH1cYhWA4fmTwv29qEYIe1Ytg5b1pE2lRX2MqvZhvOV0MfPwRuRJWmXvSdIyOL
y75/VvQuO+hLHx/rMDiviyCitr+55agctUZVPXoeZNCSxp7NqfIxQgIGUp4jJVBGqnzcEiEoi1vq
ZW2HO6twqgVpauv4JHM91MEQ+HWKXhQ22WurUxvBzfn77Cjte7Ps31NRpRhimst+kaXFwFjuJaKR
o54yFzAkvBej1XJySw2/ckTvnpao68doB27rpuAbXKB7kBqRb6OkNu5Tq+rgckBSZSod5VGbv8O4
SU5KVhs31uVbnEHlFYyNtisnLrUc8cAmrMaB0jdTCrVW97Mk144KnhiXrvC2iaS23ILDaEp5UqqH
V0dRpwOA7vKSRcLYjbNAnypRUA29f99R3Xep0Y1XZSkOsc7MigAYooWbIYevoKVPeS5YKIYRkTUq
HucMB82eSqvFSvrJboGVKcZMBsTUmM8HEv6ewgCzJIefOKacCvcMPhnPC/GXFm73ME7QCvGo0M+T
3Y+3NUyaTvcR77+GWG5QfRYK9B50vuh0yF+w/NHJxyaZJIW1taNKOpK5/dVadSSv+gXKW7hr9pTT
IqR7UrVX3AI3R39W5NVDZpVXhzwaKSkiflS34TupmuEFqc4Kr0zGx9DJXx0M8fti4YudpLSz6frP
q/IMHZQfqDRmZOgO0HSShBR4xZQ8upOOcnLrJlARpLB/5+juizpEwo+hVGASQbSP7BZHUoB5rgR3
Tjo8ws3TChHu1hIp8Vi+OrMCMdHzzGBWkaCVW9sVQmxDxUYtagGYQI3MiDWinlk3KGKaQwry5Gc5
Zn2kWg0RTAEa98Z2istIE+uQNQtJh8lT5qrmh5kzJ2F56Q3jDz0aQG2yy3MaeUhKgXc6Do0Hwn5U
wjJOriDXGpfFdiyZxrodTK51UyfEkVYD4uNV16C7GXkzoU3PVE2YozdKig+oGffZdForGeaiTQeM
6t0Gf/QEzmdgkWsVuAzo0qxcUcTQREC0iT8XtKC4sV6nOG/vVCVNXwjtAScgfGDHuVXG5N5sJ1b4
Rj+qDnhjkxIScnwhrqaif1FSjCpFngfgphTxTLzYtgDw7CG7wGtQS0ClXNimcok7TMGLMaizuRWZ
U+1ndQxvLjED+6KAMN2Hz4iNmViZymNqIq3Jw+WdJAn6RpjyD5FCwSR5xXIArcJV0kvL/H/vzkFx
cYIRGIMYHtMETOWQc2ksrsw4SZn9Z3n5qZL+FpCawWl9NA1ndZUnyBYJ9K+Jezu2IdiTx5YZyZ3w
1AxM5lKfSbAZninKc5QL2nRIgUZyXkmsnoIYrXmPt6/NYAEYnT5eRq69U5XYOxMB7CBc1e9tPWjI
vQxsOnPqh2aO8nP3x2bB48k1nFW4sFK8UW+WUaNAAqHMikvBznhHypTxQPiq9dQk2aZF27gYZXNz
2qC+rY86zdz0Je5oF/5ijQhLRBvEEOY+sEQFuWNK7V3jUgAXYK1YyQetT9RMwEVFA+UPS+OCfZwI
1/zBBQN80Akwm3QBnQV6en8sDbInHc1CSDRTm4ujMfWneHwZsf+d1k07kviRiuldAahkH0p3wbqJ
LOq2dZahT5HPuRJ8nzA1jZKEura8cax3D02qf10zvzkFNWU0FSb6JxEmexFA3MelzkKACd52lUav
IukZPhMrWky5+MVNFB+Dg/pHPCtQBTnCak8Jsc9TL2U5TrxNkMSH1adZy8I9kjRyfo209GD2/jDk
dl3m+ExRb0w4Bb89qvNrlHWfm2xsMR3VJojdwr3NLnq43hxPnWqYnNBYiVCrRFtOhHG7YiZDUWp7
a4QTsu72nIFNuwynonIIYF2XPsMWl715SrWLGNL8FFeBIdDH0GvtYpQdupz2/dxoUwqTaM7Ax9Cj
muQxH1Z3pIbbcDR121eEPfd86VTehcss0swOo9tFTwJLCE28xWF5130WZCz4U0viJ8BB26O9AoFP
GuMpUeW3pv/IV73TiH6+J0VXP9E8/71oU+E3jCMnGga7MuywIU38azMSbLzEzQrwLp1DWAqLHA+n
xnxyW1B5fT1C9I8VmghrSE+jxTjLM3xbaTR5ExXNHaPXcNKiNvNXG0mEo53JdnqcmBFRZaBjXMYq
EQ+De5rWxlmWKFyCWkuEkxNfSrmx+mpnQXI8mlK4G0p0U68Rc8v0Hr8OtWY1Eei6DIhEkbRQBiG6
vJL4wwptSwvt/0qVeqsm/Xh+c4jlhkYFPGVclTEeLPL53W1/nFQUw33huFgKRUMi3LQ82GNsnGNd
vbdO7HjgS4mRU4EoN1KjtcDE8BDLOtuVlbQiQsjZppOSoUmK9Nx0CNyxqzMASuU46eOQH2QbZ12R
9vL2wOKWcTviY6j3jad1k+TWeLKW8akG8/SnJhgTR3eLJQwVj5xfKFLxlxhU5rQy+jDmTUe2hW5u
UYEsWHkVcRvcfNoHyL13lQnIDNYh3RTOvH1YYUZqJS4bqQVNZLnJdHvwBLYQLvvKt+WccCkgzFsG
tbpNZYzvMN0GewiaJ0vLwgdHbuDUAd8IF/VQLJTwMvyvHik6zj1JrXZLbxt35mTY9x6ar2FTLgCf
Hu3iDuXDand2QMzS9Vztz6E9+qk1P1l6IS5Jvph7/qJoY0+YN3NFfwpZkZ3ddGRjTzY94fdr1Mfq
RDUBUpP0Wbs7EyHrgbXDJrLD5EL4lOFnkfE8w5cfNrP8gke5CSbENbAY8h3JDFSM6ZitrhxNVlma
UR9pF4F7RyRwSpdEOQYZmGPJxB1oPNzbOnDpqNvFvjC4Ful+FE+I/aJDkY/FNois94PePEKzb8go
uOj0y86rs5wEd/gZPamWThl8iBVH2y81Qkg7xJWOVTFwAHyCyjNlL3XdaIK/tSgd2isL+lFd2iVX
gEpsICF5G1IanQyRqsb1xx3U6XZzWBMePMR43cYl0PxAGx9W3trPGGnhzN8y2V2hYNYDfAOrbYZc
BusGwQz3r2nEmdszUuxoLeCcyYhCT20053gqSEJWDAPjguGeR7qZZ4OUKXrYuzV1+afYMXQSSmzB
Em+DVXjPHMvygpI6bsQFwgBuLWAORPYBiBAdGRPJEGsgqbPsoGcHyKrSoPkUMDbsK+k/AyQ0UpQp
D1NrEPnGXYPqmIPjkaAQpc+sna4jo7TrqruG2G5I5yAh1xoE0RQOtxrINFQBbYdoRqrKryRG2vu8
grqxFT1C/A5eUUGyYhZ9zZCxgN6IrdtYxvqbnC2qkf2mLablejTCgyaNDorix0b8lNnLcB+FSUFq
1F91lpSXweLEKAM9vHPavnZB/aEJhfZkmXoBMUe1QA/jle/QRmydMDZ8cym+zTNn60DSLkrsGi3x
XEsvVxP6msK9YTVOZ71KCp/KVbpOROIonC5h5GCcHnXhLW6PtZvW9G6pcCMt4MqQ6NoVBvFhgoSk
FpSHRNksh8CO95VA3L9uLHmPMpvindajcMjbSP4jc962xO2OLpx7aQHYHIM4Oq57fEmPiQA3ZgRZ
e491SZKjUtItWB66jIs+U/rqQVP64O4Q+YRKEUk15fKK6MUtE6iJsi6WFD2hLiCLt+BQ8wNJmo8r
aabTZzK11XJng6641T1C2bBKgItDGW+G/lmDphgBY6Fzscj5hEA1cbZr4xxS/z+sCBxDVnQnbTr/
vcpNmP+Xxs3QLWEYkCJUeJqa9VeNGxIw/tymzvwKM+BIL+BgE0G07cla6OeqfciE+q0Imxfm2QM5
zyH/jgVQkhc5GYnVdX1G/TSf2pLg936golwPAM8yNeXCxk0RpWI7TtTbWcEEe1aYHFLBsiyIsKtw
qlvadDRG5l02l+jGQsOMGR0UOYIkT3FgMFO7wZ8eDtkpTQ6ltIukrkrfNbJI9iZf9zTZrAGkzwaM
Rbtz6fmAauS2/B8Ok/vLYbIgHlDBNl0AZo7m/iq+TDoVVLXJ0kwlgWgDC9QbpExv3eTm8OPRuss0
cyaX78RtlSxC2a1YN1apd9yShsekk/XqNqru5gANkcIOd3c1xutET4ABopLdviKDxy0qTkdEJ/Tt
yWdIENXUOZTzFsxPWCAcy5WxgSzFYE0js7/OKiI1l0SO3bpCbKUB5JJoSvKxY840KKe2Tc70qswX
OM+4bylzc/q6FPCYoHRr6Vuxg+3fHzld/VVFaamGppry4OkWd/Nf1cSC9aVuJvngC/SoSAznmyU3
FYvF22Jxy8BWoO7XF0rb/ui2TBctxW5P66bT0u7t0bor/nghcxbqG9SoPQ2r91uuOKpSLBWks6xP
iT/yxn/uro8Qm5neVObtdt1dN4v8kDY5qLTGTyZ5KdY2Dqf4vG4yQf8EyCtDqvTETxLQ/HPz8znt
3urYR9eXtCTDGKAhPTHU9omrQrlDsrA9TVJf1t0YBqWNGDo75QaIxvW5deN2uXOctOoT9J2NlVAv
z1qFs54unXbpW9Qw1K1wPpBWUO8UNw5pK1yCFiiC2WAeMnA+rhHD61NrzvC6aRpI4Haqvf/l+Qha
91scsa4RcgjJEz3HH8+tP7r+xJI0zCOpIO9WJHGEcvwk3AwRXo+2fpIS7PW59dWfu9ixsG2v+28P
f3l93V03+QLpeH309jn1WB4zNduyDkyuDhmgsrrRLJ6KH2BLg5FGmdzMOgUob30Y6lIdlNE7H+TP
/HyPLvnkP3dxZR4Hk7Jq2Mi0GslH6GlxXQB70dMNVAChctfmdtcy9c1QHwZYabNymS7UYqaLhgx+
C8+OlBX53M8Xfu4m8oXI1AeYkXp2ShQnuulZc9PLgkG3ie4FoiDG9ozJrdaxLjXFILsEav2WTRrK
6Z4SLwfiM+PjItncb5ml8tG6y+KhAFzokLpnfeMmXz/MFMzQMbJ6LFyoAYiHW9SmcwL+RG7mLmMp
EnTRHlDlGaS8OIQAMM5rk8t0mbRLQqGIvOBg3WrUhLsgTAwvI//wIZc5DaREQpiRMu71OWphw/3v
7xfWrwOSpblkspu2qdlM4U1b/+uApMFv0sycxZuWNQ854KbflfsCWPCZCW74phHA2hyw4ueil4qB
dQObE3Bkjt2c7CM98AiV+/FKNdQYoshITPb0wqlppVZxYEGLMmFWtYexrbQHkPzLXdWf1x0df/51
LKOdJovb66aVHaxQlqr/n7sjzuFNbHCB1+nL5FjZ98hAFIgzXwrw6LJGnWvdCOj6sakilL4dLMD1
KZjnP543kLVR9aWnk1fW3Yr7+bxayygP6Zg/KLqFrCnMcwaVJS9NNB+LXBe7dcZD5i7Tfxj5jH/z
fQiBQMmxheEwRfjl+5hFl9CdMU0/ZrJ5yx1HfwxHjIMpHJUMzc3j+lQEHOhcmM37n08lZaAd4gnl
ZCp/qFVtwBPM/BndaVMOUqGwdi0DzrjjtLQnvcjTiaxqXqhzMfVeAvd60wqmi396iRG63RPFMPlm
Pia7GlwTvXvglJtIZsG5jbv7+zNSSGNFiUeaBJlv//pNCqL4z9Z1zXAtw3W0X46AmzJwqQ75HQWw
zib7pg5wpNZNLbJURibOP/bXJ+00IiwCbdbGYXWxpwcQIYpTs1dEjraPLh1+3Lobl8oRHDqxYMyn
1YBmu0wmLMOYVma+bp31CWsaMWuHe7kiRFTdkFy4vvCn96xP/un1IHcD4HeFs+uMIvZrFGu+yLvx
Y5anGF8i4zUTunm2H/7DoZKH4pdDBa9MExr6PVUXq7PoT46JwJxTzR0s02eETI6s/LJnUBIkRKvZ
tzBqtBKENgemN7GwJkWDRKKgPQlfhTk/AACGOFthwmvDecVP85l5IJO6ghatmxkYf62KGOUp9KaJ
cASuDfPmyI0xJyaTiuSmT6w32wkhf2eWUgQlX9Ueo9hZ/vRO+QkuidomU/Z7kSWvUZRYxygfMwKU
eWrdaMgWNn9/dBw5l/7z0bF1TaXeoNuuSqos8ap/vbVVHTrlIQzQgXdFsvs5MK+D7cz+NlIouPO9
hQt55Yzn63uiKMrpNgwf1cREdm5j+A3nT4THoXZJluGFUFrIsnHSXtZdE2GYJ6Iq99fdSmscYBio
eNddrZqXm/wgTIrDy/pUF35ePwy/yL//sCwZ//xhIOR+fBixYMuNrurj+jkTGcGyXRt0R50ebuzE
7UsMLN8fXVYTUz20L6raIw6stfdpbY2IJeZbaVrN8/rWvnXSTdrUpHLLt4YJRuJZD5HEyg/KsWwh
6pN6afmqGICM16Puv31QobsHS3eLh/W9ToU6N8om7bjuLtNMbrzaB966qykDCAf8T2+fZCi2/kwH
fH1Npefs//237v56++DOYduaIVTbwEqnGr986/LX2dMU1sQxFXCRHQQn6yaR4ulWiT92LA2oUaE5
RqyZIu4lHf6pQgZ7K1tsE5xM8JWsrnwdooCldZN8cAgXO2F+tbaFshxcuMCWDtgd8TJ546uIYX00
WC1dXRIq9AQ1Xhpkz+glhvu6gfkz3mlnim2hZRDw5QtMO4d7IzddW32N7dqLcaUeaxl/1XBa3cZa
nFzKfyCoearSy5jJt0h8Wz5HTFJxjRUXook9XlKVjrKQAtGfuzWyQa9PqmpbS/vvm19PwRK87mry
kdp+7Jba54glrEHr6t08mMijtbbyump5JrClvAxlLW7ojlhNdEHzngVhg3iKmmA2EflVi+E9omJf
otg/Uuxx9j3tIb9tSDMbCmSLtkw7duXGKSKKVE4N5DgeyUmM0fBsYp3U+cUtOgoGYHVOpPv82BQx
Avf15Pivr9P/Cr+XD28Xf/s//83+17KaQfUjJfjr7v9c468Nqvzfu/+WP/bH235510uZ89+vb/nL
T/DBP36x97n7/JedXUF/fn7svzfz0/e2z7r10/kT5Tv/f1/8x/f1U17m6vu/fvta9kUnPy2My+K3
Hy/J8dKlIWM5rJ//68+/48cbbp9zfvbMP3co/+0Pff/cdv/6Tdf+SdvScF05ltjCUvm48fv6ivpP
eQtVXcO0+C0UoH77B6u6LvrXb8L4J7MU1bYdUzUYgVwMlG2J9JeX3j6P11SmMapuiN/+zx/3l+/o
53f2DzDBD2VcdNLpZ/9SNeE+7tAbNzTcxnwkwM5fruluIGMmFyLfGrnzfTVs5U176zEIvPb645As
Nf6hEae2C+Cqak6G4850jlOV8DomfgJZF723/dQhIVFpEXtq3V6ZyCtblLcVnNRYnrHLl1xY2Tvy
xiRiyusDrkX7NuptCqvoahK49inP9eugYVLVW4gTIbzfDSPntAUehPlzoB+sqe/NPMguyeiGJLOQ
4E63Y0/HBbh1zdv1kUpj1lDpJaVhg3M5ua0bnCz5RtNSn6IkWCBDaci6W/LXdqd0CnQk9wE2trXt
FNIbKZg8QmnQPLfmCtcj5C+aiuJYQLCyksOSMTlUtOBZ0PfBWUewA7p/gowRzyTlR31IX0ucEBsX
SSJ0Laq0EgaKb550WxsmQDZE/tQQ9kMT9Zw65lkvB/eOIphVEeKXirS+I/qzZuOCHEbbXsEQTUL+
2sAmdW63pDCBhzE+hl0An24MF1mHJKJxEd+nqt3J6Z/vDJiMA6e3douRfmjLhjC7AdH+NtXHBsOB
1nBM43ejUlrbjNAemL0k3erocGNrbHYWFqqZ/g812305VO/aHp4EIaOhZQ+HmEBxsGDubdGdy4xE
5JjIjIOM08csgKNqQJKz0Jyg30qytt2ZWyeLJ+ZKJdRALCBbVcV0PTcUMROl73dOmW5hXhE8lxuN
H+QJFbWahsuA6U4VZYyhv6dYV2JGfdbp95CxM1An0bpPoi63VmfsLCNh/WBnj3MZPBq9+EA0OF4C
9IaMigJ66VPQj6cAy/QGZcGrGKX9UtTapo1KL2johWkReJTcsT+SDT9iiKbIH6S461Q6wvb42MUM
EvlWD4ODW2ZUPRZkY9EObKmX0cNJjdpnXkdfQLm0IjvOsXuMWZPVaf2pCKfnNM5PSVwgZi4flAwt
T3Vv6ubumvQ8A8wwMExb+kRl4ByAz58ge96cBhdGD7GO0nlpintUaV6WMeWo/fxxQWA6xPkB1PFO
DRdPKLOXLSCDO7jI8BJVxQtQeBTtSzB8Ac/vhaLzGVN3vfUhUutzKZyNUToHfFY7g2AjlbW5EfVe
04EG08rr2ERPQ1TAAq3v6pL4Vqn5s5u+NyeCAErYq4n+zSlGKQxBAkX8dsKFPM77ABKWjp0bgRSc
MuGlVPLDIIdXi207A1hGXz+LnY0aTK8qK1yzdG9hihamGPZQNbyqnQ5L49DnTvxsin1Cdi8d/yYL
cwog0n1QUyuKPk35iCDI3Bd8DRbN/Vl1Nk4+H6TSwJ2HXRwfxn44yKfysNr3vfow4LvE4YnuuDpA
OvSa3thazTt8v3vHMvf80kPVz1u8lLdaGy9Agx7l82Ae74Q9PM7CpZ2pIEH82OvwEgmcZGG9a1Kx
kf+ft0TGVOUpaWMcjnx6FH/WUEdUHZHLE30GnhO2p9sAIcEj6ODJHHzFdcFQHTcQgcQmpd3lDjuM
68odD2utTcjP3aMyBn4Yz0dDL7bymy6ncD9G5WEvD0cSLOSe2AfXqHZpaj5YpyqrDi7E0VTlyyD6
vAs+txrnHkZ5+ctKeG+0NsRU7ii8HZP0kwlXa3a1c7qYH+RfaTnD89K3fiTE3plrmNcG2Scxg+5R
qd3vJoEfSxT77pRfDROwiwEK2z1JfaHxZRAdeXvpyS5ypjH2Mx5BJiHE3ixE/JREdblii4D0XUxT
umGmZ2B7GrJ9j5PB0fiLOsgakGKnXOxsjE8CWbJC1nSnYK6nT2XDZcMg7TEn8bCeMLa462HSSbJu
lyueF0xmMbc+9xhiyVzUaJsK61Ivx4yXKDM9Ivf7KE9lecyNyfTG6sEWT9MMpop0diD7SYFODjxM
9Izw2gd/5CeJAU2xuhfCPuCuvKFaucL8PyziLtDDLqgfwxMt3/NcchZJRNiASypOHykF3RUj8hfy
hqV6zJ6/gEKj4Wdse8Wnp39j7eyrdXYUgwJnaPZyhOtDh3UbXF5ncftTAO/muyBzDniJ9kYNeRWm
a4/lmP9tS/G/qTuvrca1bV2/ynkBraYcbh1wwDbGxhi4USugaijn/PT7k2AWVTXnXmudc3duhEaQ
cZBG6P0PywaxB2Y1F28iBgue5dJvSJipS9MeVsBilpkYrqQVFuNAPJYh6c8NZmtsnJfcCJtU4HTB
8ygG/SZJoz0T6g3ob4C/c8uI51aA0zPNCnkPM2t59OW9GkqrqPKPhdueRccXk8zcBtvJxNyVkYlo
mrFwnHhjwEvLIL42MnDdfivJDnub7s22w7lS+gejVbEsFI9aEO+dEAa+5RWnEptEl6ehlW5KqFTj
TeX17hI49dZT60uUOls3NHcOgU6i7QvD9JcNIPtQEPkGat1ojNMhVkcjdMk1XiG+Y7GLQZUkmzvA
titUxjZRds0Led5if+qI+Ei0Zoc15YOc9vtxw47q34hf4V3b4auUe4jRZM+S1R3ZceMzjtb7NrQD
Nh+nBPkXCbmx1AuPSKg8Cz1ZtS3rjsg/lYOPJ04JIcjn7Swy04FZM2AUnq/kDuXu1D55Mspaab4g
NL8blGLRI2Dh9KcC2KSj7zlD5m1JoG5pDxhZKfx03rtUMcjaM7OzZ06cLTv5HQneeZ7qc43hVg9v
5H4JgG9hI4GBrMrSRaAJIY1OzZYpQh5GJK/lpgCTiJSem+CClW3bQL0rhnbTmrM2RNpPCRiobWlO
9ACwVHar2cMi9AZmnnZZkQ6IFhIPNbrv0D+bEsFt8yZUtGVYDHPMGGxnU/T2eqTMkeNdO5G77WG1
FYjklIp2468Jys570d6MI7OQ+jlcw1nNR0oRlY7UC1/KbPwG1MoGvohxstWtmzict829lgENC/JZ
yKIBGMesA3aEmOOoTbH0AnGjOw4Mrmqq98wA3V2xiV0H+NZeg13edbPxLlDK7zXwjjK2oZW5y/HO
sXeu857V+nz8FQjjjo8mpO1k25u4a/BmAMhh0A0X47mv72T93HrJOu/6PXvdVeDWp6SX4kXohE/F
K2nZY6gF9z2o3VnulA9GxGtmiFql1bmKq4vqSfd6QiS+eTNMGKEMBp4CRpasg9yW8w67afF9vL/j
BN5dk90NtXd1jaMUY2OgY3Ic9PdW7Z9A3J7gur16xQqm38HNyMs3zm02BDM/iLfwvsi/kLK2NpYL
zy1EF0xBUwnwaeHLGEfk2zi11sLJ7yA1sRKP55LxPQ7wwFZnisYcLzuQlcTF7TT056MZcOdDKhJg
X8Eu6R8HM2IgD9lPi6Wi9huC/Ng5gkYQMIMEc7ApdpXSzwyMBwr/JrgL7FlsXBW/QW8OoZb2XUKk
P2ARWMskuBlgjBoVa2PnIb1Ql6xrdqo2jw7MsgRhtqWq3Wl9tep5y32xI8+8hxm2Q7xjkSTREZDU
jqdxDg51m+vdYlYY6nwcIIYErkKMVlal7xDxWjkhLIB6WNs8QIMGNj+D0oJbKHBcsClqMBvsdivn
3abpU5LB0ZNkWmsLGVmT1G2riBM0YCNFwEmzV1pogy4ukdRuHhSgYuP3DFLwlER3VdsAcre+m0X3
2OvJa+9nD6bKugy1ji5Q3rvkKa/So25xJxLX2qPqMReqfqdKAH87UzxmPggLzLnQ2nwrnXitGaww
2gA5cnCvKU7LTX8jw75xk+RWh4EKt/BB8vkSWOFLjKWaJFbVIK16FT07wPyJZtzUTYePA6tUEtDc
kPgZzasOY09NOjU9FMoYiUpXPFqljfReKY7qqHqRlW96kbyawVJT8xMB0mdDeMCFL0rvnM3kRjel
RW1hDOkU9aVEqzkhNswQGtFcGC3R7r45jBNhXJYXzBuhbhrtcFvX7gWQ8aXszOe8RFjBk68gsp96
IR6ytjy7NvwBc1tE6r1VJU9aGh8b48XXm52fixO88neBi7sJrcnBbslxHw1NPGKZ86o7+rJSlKXv
hAIYT30eG7q2vrD7yJKQ5edWlN3JjfpL4twFaAGpfnSU8ZrXvP6MgvK+yvp7ECpRGe+Dxj7wbV2I
Fh4VfMj1wTsldncmknqXqD/6VLr0K2so7vOrpoUvbR6+1hkPGxa2XRHvG5lHJhQP48w1vs/xUzjy
MDckUDy8rTbtt6b43rCzkKoxdNnes+I9EZeadTqy81yWyPVlvCzs3UvVo30CYobY8A1UjVUR6c+R
Ex5HtJrbmM+eMVy1tkJWInjKouKM7Olt0mJ2B6MyzXHxy+tDUVYXdKcuPuJ5tT6wYvW5zaV7Ypfn
JoyOqaa8yn11dtyj6kGBVbyDl6ystH7o/OGq2vmhy6LjENnPZbgD2LHu1fYau+5ZZRlRuBUr6beK
HWDYpC89K04PyWbDeIrg0kixsko6+2wZzRbp/1dHL49OtMyFdJ8XxjNb53NSShd0PVStPo43hR65
F9JDz+PPiOzIw9B194Was4s59rp/BG3Jm+vux7eAYM2lUaN9VnwLdXetOPW5qc0DT/NFteuT6Xb3
IDC2nowRF21OFDKrgrGPmpMdx0erEHhFcGNlo9MvqL4iOFblW6aa+xbDNpTfzh4CbrFUvCAoiElW
Lx5dM3pq0RvOfH+H/vJV0ttLVyq3/LInC4FZZO7B9x78WmIhaJ9xdgXqr1zxQ90LCYj4KCumLsY3
XscShEl3r/jicfxQEVSyQnnxMrFr7RPJziOZysegiuFW1mfSZJmi3GLRfJ5ev0CILJoRs72U/JDj
jzyAeUBq+6hwZ5OGOrTWmxSQSudfueBzMLI5Dr64Zp100ZP6oDhXr+G5b6uDJTOxyOJUwPNPK3GK
W2NfoPeMYex02+S2e67M8qB3Ek6M7UniE3Qkrw7RQSTlfHw/IB43CebfbKuIA5cH4Q1HyZAuMnQZ
YrLbqvROWewdZRWrAqK5PQLDPSM9+ZVlaRdbjBIXSCbuzeTilEe2Dpiy7XvnbvxgSsEweRyXplp/
J7+FWXFhkmghJGURnBuCGe5dWD2h9ejxlAHhI9JzHn+AzhMXVHYzqzohDzcLY2MVCbZ3Cu+xsQ4g
Ve8BCZ3VurzxPN6XBpuUcavz+mvIE0mWdedFLLUT4ExCPmpmvR+CpRvK15gHtJW5GxhBcdLsJBB4
lXsvkuHSsjJA8fJs29aOe3NTISA93nzjHSXn4lAY1WPQeqfxiap19+jg/Jo+u1rIanCbwZ0x3bMj
88BE0VFt2uv47vs+IPBfENJR7sZ2b0A+JlauHbJSRnKMMn4n7Blk4CBg0a6JPVwdFdCRiA6h51zA
tRz7qjojv7uuZGsZa91Z14oHZAuOBdpVNlIyTmcsc59vAcGKl14eOfj5wtJh9OUxCGPnPKj9tZeb
E4K88xjGo6RXp+pHETn3Q+Y9VUu0YY6V3i4yr1poafgKmeWlreTVODto3auiuGhD91eV0IsSbhIs
MYHSJ3sR2UglSLeDLR+lvLqM78kDPqOHbEWJzMCHu5gqxod8xvHOJgjOorffjs8q8JZZFaK/WVp8
zvZS9kyZSEmkqXRObPNANmVnl/M8ytEWio8Bt7jWhceyi495Fe/1QiMYX88Vf7wHlOv47XpWezSc
+ClL60vlFC962xI0CqcyQZthxkoYGGp+9YtiT8Jh7YVPA4EdJr2UKdzdy91Kld7LIIeHxPouYYNt
iYMdpkfkNJgve9xCWP6gYH9rVcBm8jS7I3C6zjqL5OidgnoHHjjzcYHagc6qGriOjKjY1c+nJyD0
IIcQ8gyRrui9naw+piG3NevB8aYZUFuDpY0OgDYPDecBNOmsUPtbw72CqFGr+mCN1pqjuauQIfG3
cF06+ISg9GNpmTTarPEYvq1+HekxEu3bFogEObeZrVmbLk2XlZpufKNdS7gtjkMn1n1LKUBsAjZ8
cGs3P+o43mfJMAuh4FSSgUpbcevrdz2UpRnmbls8b+DtssVB4HebK7zt2mVdWELCQCoIB0lJmOOv
QkxEHACro92I00WGdlgETauBiJ+kt07AstcmYtRsaohkCdGz8eV4/BYVgiV66x8AOAA9MFArk1ad
Jx9RmQLl/6QlRCBMYBUF5m7ZSifsZGbP0Oc7mW09OkJ8z3l+ryNbHhc4+sGx0lrCWdx1BuHG8duq
ZH6WaNhWTrKOrWJ0+b1hlgpHn5x4Aw1mk4ZjfgvngbLa5RU0Pst5GK9knBJ5t+b/Z8gh2B5R0By0
IJwE/K4WAdupXpMWpeyvWjVfZELAh9SX6DqsUWth4XkYv5PWhLbRpmszRd/ecJellWzDUlpGDW41
obtF8X6uhjs5YjCVQM9LP9wkP4o0+h75YbcMFSiROjK1ctlcpaZTdmnsv0QWntqetQvCZhtUKJeE
oFlxfs1f1SAV+AWgiI0Wti/jCw3L7+p33bJWsz3mDPKMe5FAfngbZxmST4GIZoWD70KfK+zvQnCy
evpguJghDl6+1MrSXBDxm0eGcW9kQb6Gh3KuM3EuXXzlYNu7paHBAShXhsAmwE0hvqNgusiNEPSS
Zjy4JTDvsP4B+tRfJMvKJsUWArKdZTrb3B41hrYGB4XZx3uq4sA0yOqr3wQYGvkvvWOeBei4VFlK
nrMH5LSJlAojGVOfN5pykDPrULVBMs/Ayc4SiYzzwF4a1+2QV/VQX9XeozL4IdgiiG4D9BpJ7qMX
SMncAtwzK/m4aEuCYInlqzXUT0hgXH3ZKJdG9WybEFpaLKHbyjgHoSTPMyXGnQntY2FJ4RoACnFV
TV4OiG/r2MDetTgeJGENxSNrXVRtGaP1fKl3toTCu5XM+wqTKiXSoM0RSMCMbeEhFI13nmzfknbG
6Sma5x2sw9alU5iGT4CZz6g5QpVU836G0OYSPsibngAcNzwJomAernq30GeNaMU8C6L4pgVWyz4w
h75ABD6W+obGQZmTX93kwDBnONv8aFsBkknNFjEBhcHLUKfT+fWGMF4WZvWt1etLaLcrHY7kzGQb
OlMuZptm89idJl4ECTRzmAGjenAyyKsSnACitM7C9FJ77vNTz9P+rJqOh6ZjflDK/r2y6mSu59kK
rRiWZhoxQsQb37krAXX17k3O/KWaopqb0fCjUPqL1CFilT8nSpgvPB0rbXSItzWaO4s4rhy4Zui4
tfIejaK9bxi4Xbi5+f+QJv3nBOhvGdP/LpO6+p6Oacjy/4Ncqjpikf73POqyrL69p+X/uSQ+f37N
p04XfuRSJdP8l2MhREVGFScn2wLg9ZFLBdP0LzZ4Y3IeDjuULrKsn7lUS/mXhsisZo5oZ5UrPhOp
iv0vR1MNhSSvaimOpVr/N4lUTfkdG0GemFeXSa9pqsXcZf+psIorWJEobWh8zzUSmomsXbocTnvm
Dc5KgXBwafVcXcRD4aymVtlGp3FqJYylfbRC4/hs/adrvzr/07WK883HtnwhmgwZk/FgR0gaAfP9
q4yfQn5rjYc/6gIxZH91lMod2C2EMvS/vHC+DHG+6nw9lm7RgiL+r11Zg8fEWB34kmMx70mwEQ21
yIbk+pUc4HuYwMsRpHZJmi5TqwhuwqHtyT/k86RiF4KnyQ1CJ1XlzkiA6ovIxU+s73P3djpDkJIN
rSvMYvZVDl2MlxsG9bCHAK5bLouNQkNK2R5F1DtQdIjK6rZyO5WhQN5JqSu/ZqHP3jXAviyYaOHj
wXM7xlcZAMkfDVNxOphQMHfEqiUm6/GUAOco7T+1RV1HEB8M01KIviG/PNiHoCwaNieuffDGMzaw
HVMizvKZskpLrXx0gJ8eqygNV2gXsm7MmvTQjAdXCjlYDM1Ghk1VVYGGQT4yxmIcNXsSE1V1UOAA
HgSGt2e8s8ul2rjiphhZ6J7IcL3Iyks+coFlDxDNKSS2u8WtyDKN8lSPEst8DtTbfd//qJsaxmdl
5vgBifWxnzmo4vTvLppeKDKatVak6abFLQTjnBHi2drhr4epLlMtzDF+Nkx1jZ5dPn9zWzv0QbPW
FWBrheZ7Z4yAjVWp42tQ6KZ37kronk1bdotAbatVjsvFraKo9TazWjJ9Sk5OoQvMJZue9KR2tkag
JfSuYYQQaNs5zW2W5Aj5ql00Rw0teJzOYJR+npVotX3UfZ2hBKmug8gzl2B3fVIMibFyCACQSBzL
bdIYKxE7Yt0oCIk3LGtmUtl6ZwvkGFnMJl+LTrZPGUTmWSPFwbvXEUTPvfilcrF/8HTJ3xuV6qKT
E+r4XjBbpTUiLXHmCmUG+gp/Q8dNb7JITQ8f6uRWkR768ZBb6KB2DlbiU8OH86A8tkheZQACyt6s
utvnbvTyoTmbOTna/RSTpEEnJLUGaavV6QuPJx/oZ3FiX5fDRtGGGNXACnqSPmK4AjYHGOqEacVC
GEW1qfKjPSiVV5NN/dqK0TfBANMEfC4F9sqQ3qQq7vaTFFXcOfMPbynywNFMzn1Bdt8WVUTwl/2u
MMKezb3RfRwSfcEV/q81gqhtmhcktkab+Q7Cdqer/Qrum3+Phr46U/sifvNZgXQB0myYqxysJF99
ifoz6iF/Mo4jUx1OkAwmX2V+QPSCE39mFUS5q0Yh0VeQtGW6GZ4grO7MUjXf4fue9cHwrzGEtSVK
gsEuHQj3+Q4qJVPXJhl2kN/T6y9z4Sds5zeYjgIWiGjuX8BdnUQ2RB3HMHVULpiw/mSeWAoOdZ7p
2d9D0482xDihoauOD8EmM9MtO2DK0+mf5T+7/lL+2+mf15b9EM6lqtOXujbIl5oAbA5M+y72fVw7
2rkbl/Hcxf56GY2OatNBMQedMSwO0d6sPupj7KI0VN7pgn5UjMtS4S6nfl+X/bziq97APlYjtf9f
/Y88KRCfbpNzb8MRLZu0vffVgp2Z6YGONavsGyYTW9ERfI0dyd/okFtvBDClb81thaPgtzJOy5sK
N9u1iVjio4SPYByEpGyrcyeG5CiZlXGKvXovwMY89QZ80sE09aViVfVT0kDqBDbl3cVIuKwLYSn4
HSioKKE18NK4uIvGstztmsTuz3GYE3akvrQ7UCTx4G7QQ02uSGTPp/rawTSwrwIVOEzovShsAvrO
enL7RFo3daEvp2rRIOyPoe5FOHZ1W2GIuHBb4b9oarD4D3ef/TsWmrvPsjRGPFDz4MYVbsXf0b5D
oNklQrT+e6CEGkJ7TF3AuIYXXR7Q/elV1gyw50/1YDOVp/2LHDnmXBJVuRvKXjt5QiITjXYKrj7B
oo8wVi40OdxhRvh5NtWhLnYM8eJc/1E/9e1qs8Oacbz2qzkw82OhFXzj//ByU52MuEbm1fcQNNJl
V9ftTq5iY4fAdrCM00E8VWZwZ40PN1oXx9zU2bONXVVP/+zaDOovXUHoWO+ppB2h4ytX0+3TpZIp
HqAPog4YWujSkCVH1A03PJLsm/SAZARnWCeTlhC193n2e+uf/SSMFjv2ah/XfrWmdqls1YKEpT2a
a0j98OvByZRNoJnF5o/6r76hm8lARUdjYCPdVR3cE7SNUC346vJ17VRnpMmd2kbderp0apzq/7wM
FceTBL4MLlp4g7Bx/8DkiemHrRRPZl+hy17Z7auA+zuEwiOcgC6J70s1u0kU2CrDKU6KHxekIpOL
ghsi+vOyevlZGhyhXTA7uqhNHNyR4tSmtqmkMlN99fyvrhvG//DzVb7+n+A/TKWfbV//b2z7Kv18
ZwaY8U04UvYDxff2uLvrqGSo6SK2dLGf6qazr0M4NYgIWIXSffb7p85eh271v3+SJ1j+L9MIeydt
3Cap+ECoSJb+yUgC5ZRa3L32uyQixZBmhoKkzbT/ABkTgSx5mAphuG6NTHrIfDM9+/23JrZu8cAS
e9PEJRnZzc9i5qL7w5rK/Wh1fKu4dxBhkBmpjCFXdxqy5+syk9WdMZ6xQ/88m+q+WlPwVauvftNZ
67cnOIf+rrVADli62t1UeQGZeRCfh6khrR0weD/rpi4Dw/N8asCaoDMI1nKdMlZOLzP1njo6Ifif
f/8dW7+bm+jjd6zpNntAAL/OuLH8fbDEM11SvUKT3v1APleAy+5tKwj2Zeg282nUZNn1huGcfc/y
0t/jDv5Zb1Nf/qxvBjxmcK/ox2XaW4cK4i/9p3pNWG+R+80vnJNDNLKeMYAqJIb/Ghk+zsY6eYBd
GfgmMileCftyeo6n5ukwPdHT2dSRFYg+MyfRhqny48VtxQVvMqD6KY0SQ3kUZrOkcRKkn9l4xKmG
HJGs+YupCF0nuq9GbcOxcRLI0tzRZ6uL01vfeBmqaG67PdyvvCrvUHTI5pUfxm85P1Hgmt1LzFZk
+dXDNN5dY1s2trnBxxAMrGJy432VM+0/rLjMv/+KFptD4MEAs21oD3/AooXR+GiHedo7sFYxL30c
POqfB7P0+RanclXpjKZkXrTKL7dfVXnC4xX5CBUMvqEfJD/U4ZlFs0BDmU7va/3DDGSq9wM0CZG0
QR3o94aptXOw3i1Uf1nVQDE26UAO9SDjwbfw1fgp73xlMxljlF2NO8ZokTHWp7rZrz/6wrcL7/Q6
vG30Rr0MaooopuXfFm2mXbSwt49jW45rzFdbOZZ0vX1I06hfpqqUb8oWmv90FrT951n08+yr9etM
tBYYZ7UsVv/+CVNN+ffVMIsRE/61YaoYsKh/x6wPWlPnmMnFjyZ6WcOjrtjQT2A+9YgeLYjnuchd
aO6t16AwJoS+mkpTfRXXo+b92DqV2VDa81GReN22OtbRZoDTl6en4N/IB4HsGMqN1hjdKc+REQXa
PRdF1J+mqiTtmptGSkh2jT2mBl0FHFHUjHxjlcX+dFd6w2UqTYfOVTLiG/hjN8x6y0Bl624NJS66
tTssOzRCr6lNAosMUbRDqFi/dr42Ptn9hZtJbLDJgxDUNEa10iVirKqOQRrQcmufeVGNJXXo23u/
QpZcL24FqZGZEYt4hXlyeadH2echCyGr65ER/dLgjV2mK6zxiqlzkpmviuaacxQrCBFNOrlI9H+K
5U5nxdQyieeiFGHbc7Keb10GR3Vqljr5UMkm4gv4DU8mxV+mw191fj8bRgDlVJPi3PJLV1xbSd5l
ZCQ8WC64KdjSowhc8N9dcTeV6uou0lP7gn5QfC9b3p0+9lFxXbmFxuTPC6OWHtmn+yuTpFyJWCVY
JPR2UWKWgvuSH8QLZeOM+7Vxzj2yeA5JidupDgHSVYo96soNRhEVVwIXn/bNrROpdobKzF/l6eyr
jz32nooY8xw8JGDUBjG4RpZsGyWJUN56bgbkDTBGrJTJcTrTvTpHcclhsdUjJD0TDu7HP/sZKUGQ
UsJlW+kU/U4hQE14nNSSNhanA+KWBmDV7H4ccLd9YfiAfZrQ3Rfof/zRLcgrHJOnAJGM8PUHjfuD
y90V4cHuj1NhsHiakJf1HtMaKfoPnvfUYvm2t4A+ibHHyAB3uJlu7SrY+74cnBCQmkVpGx2nUmaG
8U6EPis42qZDHDl4EhNiAEf2V52e4WJcZ/Y8Dhs0+4v+vXQb7RKamT2VMj/QLoE0/FLy/iqVMTAI
cl+/tKHND8oikeOFyEx4Tx6CJtNZ1cKF+qojFKmBwItYo9aA43CCRKsiVVx5aZJfwElwOld0QnVx
gE+h5TXqxs77ftPFqICqKIatcqnH5aeNh6XE0vGUxplP+sarLokBTtFti+C5a/zvgS0FbwYJ4TLr
ECIN/GCmj1rAs7IoZlYoYtATUb2Lc8l+Nb3yh2tW9hP0d1SwyRNdUgIlC9dmP/7vB9S/Ba9tbeRD
q+OgCgGI5nHA/YXsihWbl7R5aV28ypVHXCUB6azOoYcE0fYjmC0RrM1kOdp+BLPH1tgvP1tlZQRZ
jK1f106tqtFtajXN7rt/uP7rAk9lkjWKMU+NaLs8SyoP4vDvK2izZkWE+zfapVLeKf2tjb/SDmcz
gHh+3V6ywgUk4phk6+HG13W/wD2BjK6fXQfbH5BXSdE5GIsuuhVLW2g9gyRFUwC9dPMqRyVfSa+G
kc7zHhmZ2qicpag8c832N18ZjWpe6sEAL0SsqYfYPrOZ889BaxjrUgCDFFVgXVA8OflEC9bC8HRg
D/lWLtPk2ZBYOWHHpux1DQHQUQxs6aRm8xiXJsg7NqA/u8Zl8tnValzlo6vtdFdcF6UFQUMU921C
8Qu0kJZykNa3FXIHjPx4mexVIn57rWrtV5R8TyYP5aus5d8tD7gdZnsQk7A+vBK4Ad1sms2ls9iH
xI5an6MA1GReF909gB2UaXNPB98tNTetVXgHt8jkVVcj5WmibguLonO2jm3FW01Ku43VtvKtnefp
ujeJhyHejclkRyIVQJwEIL0fjmplCVzPWjCzASSawLerh7IARJmoSfvIwIUsTNwpT75FCrLMWunF
GoYnPknxxgIAcHpufTfa+EavU4B8LlYFecvHaXRAl32KlGiS5a9doCnP8MXkRSmUnJw4sUAlAlQ3
1sddZa2KNG5vOmHJz54w1h6+Ug9tfQeIJtwMTh+gptAOBAtKf47IVPim5/XMy8P6e5/bYlajdXdB
1VTcqIak3VZ5gsKsMNB0BtVzDVvzsUW84buEcnyNsNSNmQb4vfh+OEfupz7FqavdaLWMA3PQhwyI
Iz2l8LJzGZP/RQgtfjXy4UbJiuo2RJx6boWZfYssmfVxmIom0XnWILhvTA0fLkHTqRwHGAZNnT5O
nfFyrULfO/R/eZmps+1X7dyS02ijSij4dq1cHFzZV7e1mag3AjWMB5xYEyYcPfmuec/t4A1vCRMz
+MZEvldzFHOlQLfXuiTUo+TZPHp4tb2WophP1yS2/aNW5fSSxYDTa2498HEkJyQkahaKAusqdQuZ
aRHIMqPh2Z9WH+NBG1cpUz143bP4WfVVXw7KeSq1rsruLvLLj9f4X+umF5n+Q9dETzGuc3PTt40F
ezmBI0ZeHqrYPqpS4D1MVaaB5lGIXrU8VtlOATja9OXV1BgYdrzVgxK9k/FyR+3zc2qudEsGQ1/C
WSHCdNCiobozKwnot+ejwhn2T5D8onWugOdt7K5/InsQzBrVKe9yjJNBH4lfutV9A+vSuWohOJxM
i/ax09bQq3Ib7W0DHPR0mIpxOCrWGBCokLnVjq6SimPgb4lOY+A8VUmt8QINtfqsG0wedFdO8+XU
yioj+w9KXKr6u8aUbrNnspGXMkyDh1NR5D/sJvNRljANEvViV56W43Sj9fANBntl4ql4n48T+YCn
FpHLz9LY9lUa26ae1Titd7/1/Pt1U89yfM2f/+HndX4IgahFMxygrJupM6iAiDY5O6Avxh5tk/4w
1UyHHgnYlRRgxfVHQ2lG7AKgRA+Pto3GJhoAWw/pmH3uGMGJBxwIXuGup9J00EsEfBkoIFoayLRC
SLDreePY/cpLFHT9LZswWO3cWT3yaT6kAX/U+5iqpjPA4M2iFoPEjPFXA0oyBRK/oj8ETrnU40E9
inHV2sfw4sxQylcDSaqzpwTyLeuHcNbH6iv0jujBV+zvQ6V6l0IBINQnrrJV3NA46DrmgWokSoDl
LWzTjtyfRpTbyuLsHGbJKozN9GombYDgPnGSqdjZucqoZVQkHJPs2g+o9EvK1kyz+iAhgQGyPsAu
ZkjxfldaIz0IMItKqR/QfZI2LCUQO4tHd/d+GL4RJ2tnfdgAHTR8+1LjaaGJPn6LGzzTujQozuYg
w5nXPCbXv/eI8FRfVK6irtjLotaYVeGtqYI+Q6AyW8aZHD8yl73nXet+VyHvVTUicATXdRT2CsHW
Cbt01YqMYxulyjYofGuZGKXxhOndjdcZ8Ru+s589RtWq7Rg9WyIXUu7LTAf0GocswbOsf2rDqp5j
tgudF1DwE6hW5CPbW3daprhejeB/3+06WQCPLTt/huw6IdES0f+wb9UfQtEPrWyho094G9UYx73a
WQ7nr43Ch77xlYXLhzlGQK1uEkdq9jiXoKNZyeq29xvvFueoFGv61N6nthvdINHj3/OLkZfUyDX2
IsZIgjX4sNdyLLxSNdU2Qpb6J2Qk5xbeMpfadZGeLmJjNtUD0RkWmtfRbRy4Omx0vrrJYY5XwTiC
ST1gu7QyPruFIVmO0PnB1B5edb5C8ojFM6DqaBmZtodsdF4cIgVgnCDS+KqgyS5k882X8aMfqtC5
M4WjbssK0khmqvk1TONDbIbmWxxF3xOpLR6sPM/+09J3ZNn/mlljqHJQtFAV8CSyoRPx+X3pW3Uh
Jo512l9kI3ZOhf5oazUDLxnjLUpL+QI/gvx5snA0paq+a9pcu+9Uhewy9aiRL5seR/GssOfQlMLN
tBGZin5p/FqcWs20us3xEHQGOwI16Lc3XtFlp6gIC0xWDPVZi4d76B8lMFF7kxlW/qM0s29aH9lX
BElduFlKvAlq/0dVlQBw5RLebJ31L56VnEpAM+dirPfYU0L71fqXBiEVN71Dl/Bz55+Gg4xObCrm
035/igvAaO72vpoZGzOyIAtD9YOzbsDDRdGLlSUJEWvf20mxajKwNmsLGXWncpudFSRIdXijPsZU
dkXa7kRnQMp3O0h8vzdMXczM5JKpI+Da0U6nu1S6efxwLB31v0n0RBj+mEcpaMp7L7Misqw2qGJZ
lTEpqXKkJ8fNkCxnZMH97r0ig+Crwvhh2TnYZFt6IqdmzLEgAe5OvobxXwm2X5f7bvp5Od/cx+Um
2qo/CihKg9aLOzDZ7XoUbsRiFhu3FOm0p6Lw4ThYJtDJokyePMt8rl29Pfr54J8doppTNa5h9pr8
ISiX8SIwmzj0/Q9t57Ucua5s2y9iBL15LW8llaRutdYLoy29t+DX30GUdpeOljlrx4n70AwCmQBL
1UUSyJw5p177JzNU25eo2JmIhXzxitI+Cjusl7I5KuKJtNF9PGNi8tq/Q0Ooeg6GNj0i8ddTVkt/
kAf3vtZUz0YrYESbtIWalhuzpTbAYCV/asTw/nDrU50WBDdEuhTk4HIzyGbnWsO6jJEbyodGUKWT
pRcP5cQ1yw2VF2XUI+KQVaegEsU+YVl4yDo/PxrcoOCsu440eaZt1KB37614ytYii8dHxNd8NBPz
5lOCONFi1LTuixpC9ZDFwviq+81jG5bFz7psNiLxfbSDrK1rBVAHGAJxGPhs0OguNNROnPZ7F0RP
Rj/l8S/UQViuzrmfsUkOpd8lF3VuFQji+DzfLtKW0ZI2Y84L/bZRZ8RK4k/jvKQOV/2AzJOE03hm
BP9A4YU76DqsJ8LDBqq/IWqecxy7BaO5MQdw6P5cLkY1iRrsWcYHvxxOQr+IXomFUEWvjMldCs/T
QQXdscli3Xly6wweIdAJP2E44O53ftRapS4mPUejUJuKbcti4DAGIIaCivVmpafitaiCY+Sl7blR
E2PrEMlbEPgMfoX5OstN45dStq8I8GgvTpeUq8rtJhSuSrGbDB2FCL9DTQXl9CNggWgDa652NCAB
P6ttla6JbScUDaWfSYV1PyfRbbrEDL+KhNR1aYvwwYxHnjRVHqIE2hsXJwTdXAnd+uYMf7BkjimO
zI3hHI0iEZSlQgDswG8tFZ6kQczc3/LM1CglgMWKOkdh2VTjt6916Y1feleIjZNT8GQGtfjSauZK
7RTvWaRDdbJcuB/U1oy+dEWsrAx+HjvZ9Kb63DXB8EjRUXsZiuRJn728wkBkqxXgMuYmwTsin0r4
PbcGyrdi/huS0ghW5bxiQ4woeZwiAYNGFuk72ScPoutXCqire9lyctT66jTcukVhIBg3Woc8cLyt
CbPSfaOm4LS1rntO7NFeqHU//NEG5SXm1xEsSooXE2goFnlcHoXRB9/aSSPvEkTQo01314WBknzn
Qf3Zb03jpWy1addlOYW7c9Pz0EdUFO60q5U/C9kg++6f4z72n959Nmy5pAPhftE89U9JDm2YyBLY
lfI8IFuwyH2IyShf7e/VIUsOqAn4m9gNi2e/YFli6pnzo1T0ZdByE998haV3eyRPWBbgHpX5c1mF
KUqshn1zz1RAWXLqVPHiw9V3ntrKHeAafqsvr7mKfOaFQ6ngCG2T/xNKisPYFckfbdOby6iN8wfI
1fVdwb5jh8Zr/BBA57e0lSL4g2qpY8CiXA7qBychCgqxJUX6C5khLq0seoaHciEzxNSZR88JYGbC
dcYnafvdEsn00TaPa73G+V+QFcafN0rk0QySsapt8M/8iOshfOObNoUfz4auOKukE0n5gnQ4lQFT
sh0qCMVddZjKhTytO6U5tvPhaslN9LVk55A2olxMwl0GaFNvVHs6U5BtUSuW20d5Vv8++6vmMFjw
oE2tbe5IaAGP6WA0HovefXI0nUWn23dHDbaXU5tQWtKQ+fxEtj4glM0XnpUnssrWDzkoUyIGOXG3
gePjbVCTBNyWEGGjxley1E/vdb0Mf3TIhbg6UnILJGCXtrDyn9FYfHVae/riaehYxTDxPqoisdZF
EtnnNjaV3VQmSKmqCdrvwio25jQoBy80P4c+AbW002r05i3viDJJvFGyaXjOM7/kXTmIn2i7xa3J
DwRxtwWZmfjTkHgWBaPghOQgAuHRdRDb1ur3IKEV/k+nBq1GVWp0HRTPV5q3TdcrQbgyPKu+TYrE
jdJtb8LMnjeQZXyeoKTTLFc7DUYSH6YSPnMZZUQ5pFw34xjszDkGWRlqsbAq4V1jkCCs4MiJpk9l
ClOFmqhrRdHsL2X/i8JF8UfbQYdeE0/ZuVbszN2VERcP0AB8yeAoBCEo6n3T6C8gef072SUPsull
6YbAe4z8M663frPR9WWXwQCUi8ekM8QxnDHAUoJNnt0Osi8BRbxL8hNPKLdn36Y+5YkOpXbqWydt
jiA7dp8vdBdyCH3GP0ur6FSKt72noB6bvZ4lxksyeRuSdPaTOjrhBTG7p1QfSYKZjbeD/dVeKZM+
UxoAiSnKOt8NxN9X8q7VXJGjiul216a0Iva39zWxtcr2lzVvzUZfBXNDHR9dNJVYO1eD5lDO/cMQ
jnJqPOGgQMECN9Q2kaNW5+uaF5LxFuaSXu+RrUCMr0wAOCKTBoCwCT/JJRm7zAAVujA8lXGYPVlT
/L5/Ytc35lb2NPtbXea9mvopFYZ7ziDR/pTA0WDKTxRl5Z6lPzUrqPLs7MniPwAN5EXWtu4ZUdji
k9IGa7nPFHlX7jPiw8sh0bsnMSIGUbpGDDMniUI/ySBCSkzvBPWO8ZJTk4U49Oc0aZ+v6/apKo3V
ZCjqhrWxc8j8Dj2hvmV7ifT8F6uloniOdfZxebCRFH0dkpECEtZl95Uf+XtPaZot+qvmY4pa28It
lelHq28o0/uVQyn8mhePBIMLdOn+c6IoH3vem3L0BOPFe5+8ap1XKJE/y5RD5Ohzjsgh3Dr/nPKG
lJEeacFGWvt631aF+OY6kEmzV/f571x6adHepZEzlyjPLHpO47x2Wb1u0lb7DgWVuvC0ZLqkLJL2
/A+7kHQM3qeMGmzpUWcRG9Yo/dSWKawGbh7tNZToH7s5+CY9HFXdllYvziXPtFU7p9zRK2zYYNkw
oYeZtnK1ULCvt2M6HZv61s6JP2VjhC5yWlFbzTK0oMUASPjnl89su7Vag/qu/2GT43yfH+I/v/09
1fnz+x8wt0HmRyNR92eoikGJlRKoo3ievEOtaEO3j7IxWMLV06/6IraPmWjsozwLOp8NkKmn0Spu
kOcb2t7fdDmojD4eqhUFlOxsKUsie64+J07iranx6bcCzt2N7cNq08wYHCPUG/Y5AHjQe0QivAQF
BubkaPNk/eyY3ufcTfR72VKDcWHk8XMSEbXRUKE98NyuYYt3rFfRFz+czMoupdcod8mEnnIGqwy6
QNQowbx7Cdu++QZa8weEN95rTWQNTpdevMRGFy2jOqWsPhjuitgq1xEKiHdUq/m7WBuafc3uNGMP
uRZd1T+NKI6f0qj7Q5v0/klUuQ6xGIJptkdWoeRd98Oz0VDgu9slGqK2ld9+EzVQyMzMSr4PlBoH
ZEq+ou6yzvXSeUFC2d9CE5hv7arsLqFdnlNf6JDZGiuZV1JbAFYCzuYHJ64ugxLG+xGpi6OfW9b1
wOszKL8WFYjDRcArtCii/teAthsInDGqvC9h4YM1N9T66DqivSclxqu0i5D7sUZkkBLfhPalCxBs
rNyNO4AoWLgeVH5tlziPrq/eG1o3fdWCBgrtErEW3ylLNjxiU6juS2jl/TfXRQ2wGupmHU8dDGG1
qi15Agwvng3tXW2G/ffAEts6qIZw0RnPfW56vyzU8NgU71qy8xS0eqA5E33Ztlq7GLLQRfq79ZA+
mMsxqcrypyJfQzVxnFIET1QvNV+mvBs3PdKZm8Lv2IHn7b1eusTRchF965LhwSXZ+pOUEzEbx1sG
fuhuQMy0h1RFl6u3wjscMnXhF314lwvUoNBzOo1BGF/koapU+EwT4xFl+viSKEq9jDLXWpfwfpwH
R2hndSi/jG4JTjQvn/uiftag7r4HR6R+KhTtcxFozp0elzA1WPUDsE1ENTJ4/iLvZzwrbKhR8OjF
o9gHTgbrVx0V5kkhAO2tp9DOXgebqHHZqfVGNhVh37sl20Nb74e7jhL6RaDk+aupxNEK/vvwiErj
WWsh2LkBv0IPuFcFbCkpw2CbzSz7EsMlD9SIAluSLldgV9j8oThFvkJw/ROZkfy+gkKYHGhzJ8aY
O2katMMwNLAWuTypbTXNtgRJfvDeHeDK7o3zSMmylZphtAQZSEDPDC/SqAp/uPSj4xzKKflGjhGP
QbPE3ouAjV3bEUUhECVR7+tDAbcuiSx/ZhnTQUrn8VqbmxDUeEvV07o9NMJwSXpotA1toxSk4oz8
eD11zI5tEisudznMvUnAC8qFJCsc7soh9KgNFw8V3Bn3btZu2X2uTc/4USBku1Dj9ttgWv3DBIvT
Ui/celNHr1NNfjdmpyO6uPk1mE+D61BZThn9qfJRRndgYV+N1GQiZMEjHRSrv1OHKFuU3M4P2ayu
ks9njqk9ZDz0j7JLGvuiyWCKMqirnD0AN2V3ilZ/S0gJF41jPdeJ2u+Hxq5hz6fpRMFE5C35Snmp
/Ux5zfCYdcUynVtloWaLKOg7yKAQTZrmw1Uyaz5LE6Pf9qH99dZ1c7v5ekZZkdrg6lJsax7p2Igu
Rumvyi/dw1hBFed2vnckfpntIlMLzkMEpWdYU4xMKhE+vNKo7ie3dtYenAhHykAfPN7MuyIrsiMl
Oe0h5PbfdWDrTwbFAhtdqNM9fE3F2gf8AWo8ofrKHNTnMr3UtQXqwJ2yC6Vd8a4363ofB9TBCipA
iXul9avu56h/cqcnKdgCLW/+iOsOQj+Yth8M0q47gFTqri+7BHosPYVFE2IKzWa2wVLmV8ZQLV3H
0L7CuL/W1dr+6ZbZk8YaYonWPGXihrIe0CP4BT/CXciz8DVAgWE5hBTwW3nU7WrRovynqNtEp551
tMDKqI5LbMEO9RcKfb/pdhb/yu0zyigEcrmZH2xyz69OiIJf1WvN42SzP6oQ5Dq5Y00pOzlBP1Ca
B+jjuyVUBsm3qkAhtqjTn2rINsvLWZPYrplv+oza92kyrLMOjmQVeoP2xRzEmRiIS6LS03hkbxrV
rr5GsMKsB1etDoQpnce8GX5qYHC+dWTt2RE39iVruvhoRAFAy6wXdwissn2x0GPXStKaUyt2Wth2
WztgiaRFUPKKPPjuAZNbaHkmHkVmDvs0rdVNnffdC+EJEiR4RPPC2a2K7KIPDULkY7NToaGAsNWz
99oUFyf+LykxVlv73jMrbxUNsNt1Y+zBKROJU14OyWKMPP/ZMmGKcerxkECePxjDwqhI9wZjm54j
kMRQZtbtWoK7Ar7LlT1E1V5Cvzpq+0CKuC1UG0C/ms5ddMD6IdDs80fVLwiZthaaSn26NMweBoRO
C9aTq+WvXur8JOsCIbcXm5DihD+i+ZlrJd6i7JVyGenEYYUHfV4f9WI79gniYvrgEa/smu+2B+FA
1Gk/FVIWlRo5nyrVnNZQz766oi5XRW54D9l8EFqM5FXMD9W3Fdg6CQRpq6l2ynXo196DdISe2ty6
MeJwt75SGe1jbfFgmWeRbqk12g/ude7rZCkksAGohn6AAVCBnsEtyvysBAQACX2xfu6N9OTF3h+I
vnnnyGB/HTZPk2FES33SqdnwjmZW+wcHBYFzWSbGchIhonwtdaFe2uj7vE/FfTkfIngJMoTr2zTa
lewUVqbd6S8g/r8a9Tj+Ij83hQNhy4Dddq3A34bKdLEeiH3zuEyD6aCkPKhNxbqMPEeo3VfQA65s
SsOhXdv5CVX1/OS5X7X0C5iZdDW5DQsutRQInIAeyZDf2MS2AbOClRQbVxXOqai6Do20Fgqowsl2
su920BpYWa4ujasTV3OAf7EaAZTbNC9uM6Ce65jR5566xlWfWcZD4oVsUcFC+JBJxMY0nUajz8H3
gGiHpWFYTFF7HmqDLSARqqeMPBN824ibyz4tM2w0Bdt6AfjvITYi5ye5KAqBl60fuI+BwSo50tWv
KmrpB5Cn0wFCV74dn/KhSMyhiUoZWAgmX5QmSl8HNdQBEAASzKrRJQAeHpCc64/dZNjLZHTh74Vm
wwopiE+DLDqp5Zjvown+XreEGbZyJp3Unuc/Cmd4DOzgTNFZAG9FrBBgSTr06OriQjytuLCWzheK
1iqryWbVFLRB/clGe+WM9iSLvLStPyVl4d4hKvHM78d+hkpfTfK5+iVI7p2OYI/IH/qYqh55qNjF
rWBXbNdi9pJ9cYX8Rlt+lw07DGHmdYZk5Tj19JAE6PgZWjtuu9CYHq59KvKveuqCvZhdpIHdgnlv
8d6ae8ohTpZwS7AAVjpgEp5TnboufTtLjTKBDpG8K6y7DSres8/1lCcRv6tU7TdUjSqQuYC6VlSr
3GYadA3ywM/A23etc294SAJbtc0LIIsvbaXAa1LwWGQF61y0aRwWPt/M3qot5yL7Wrc46Ekz7YrY
1ZeV2fhQt9pk4cdkO6l5vioqcUfWyXhQBbq8hh8Gl5BPDeudSOGpg/pCD6YHV4Gfk5sOBOuqt1ST
1zTITa/Usy2xsVd4WxL4SX8IA2naFMmzjecSuC0jVDYav2EtNp9pSdPk107ZlofWuSPLKzZ9F7Vr
wqakKErHXQxK+uonIUyxCkF+y1TazzzvtWULA9ATWJRoDTerf2+r/Cii5CubKxLwXT3ryVq8Wuam
PAyeDqoW+vmxgDIXkz469gFGD2VI9QejeYzMJoiXqo3OlM8XHHsxxUOqV6d7HzmART7Bw7ssJ+IB
ZmKlq2hSjIs8VKHGsoDq7o0WqG99dQsBdz3q1X5Ma/PqN2jaHQk9+5QUlrcpYSiBvE4zD21EpMWj
jOtZC+3mcWiGhUqNwrMJ4Y6XqMplXqj7XaO9GCBWTwQI/GvTKrNsGYshhia4jGtKISgCL6mA3SLz
lJKLLb67flxQPDsMB+61iB2zOV6sIkE6EKWpreX57jGplc9hXCSPg8jQOazRihCihj/CfSiNVoOx
S6mfPWOwlj1lWjxhaUJE4MMoQGjGb/07qwBU1ZfAT/PY/qFNU/wSZHG9j1SktSovSF7shHSPOTTR
TlrRB24XfmiWoFewUmk9i1ApT6prqo+8P4Cx0D06fY5memEvbDaaR0dBb7bsLWNnGTDVIitlf4K0
vdlBG96sfPw+ZYQSKOF2VdSNac6KRNuy4PWuJI5FiCWEyBeY6FqOhdsj2JZaCbmLHNsBOuNtT5xv
dmaF12yKCWS8tCY9sT9TTGiRz87AtHhhiVHdSOd8gJ7UHE2oY2arGkiiRwJj17Hj6MPsWahb6Wz0
rU6tHuS70praTbcip1vtrmOjgcRbT0pI/gnJFCpLMqzJFj6KnQVD831P9ecmi6by5CZH0CfRs9Is
e00dnhXN6Z8zWB9DQRC3MPNxV/UmyH1jHO67Nt1bESSdjqFE9rWv1b5Wk1LeXbvgr03uKApf+GpJ
qUfMjhmgeXhwB3eASpg58jpKV+yfITnOx2Xm5ANLvAiNNDVOj0Ewao+ZNn7PCU59LcuQiujCsO4z
H6a+aHQPbTtlD52VfOrUJHixvVw/UNpN4ZE3Bi910rYbYu1iI62AB5olOULvIK2FWT9lqCA8BJFr
fO6+NlUW7PSwUFflAFF9nNn1qlGqetvEJDkp657EwSspkF/Hs57i9VRKK5paVsHOeXN4d2pmWrlJ
BOGDwHr0xRB8tvnznjwobcGaQhbMr+3ip8VBthRrMO/jQDzKVjzlVMXnw3fZqvmjT4YTQRg9VuHn
qa66ozuSo5Ozxu1kbHyQKasYmdR74atvB1PZO8oQ3N+6WfCXh9QPPkmnW39qdto6FGSKPxiKIFYX
lU+1wM1ZuhCPYK9ju6fh9+X8ng2jVWvapyRxNmh2iFd3sv3V1AJqFlqunlWdcBfY6ZUbs0cORY20
sEBzUx6gFnk7Sw3L5fbOeYc7UABIq/b7LC0ybz32FJR8MEhnaR06aCJv1lQyENhDQ1SC2Ot11gbe
nLSZAO6hcG0TYBFTfiggb7seYpYKh3Q+yLOb4eZ3M3zw+xcut+knAPHJQs5/GyebN5/blf6Fy4ep
bmP/9lP+7dVun+Dm8mH6JpiBeR/MH650m+b2YT5Mc3P5776Pv53mn68kh8lPqfWi2nRh9Hj7E2T/
rfm3l/hbl5vhwxfx3091+zM+THX7wv6rq334BP/V2H/+Xv52qn/+pC7CY6wOjWKJ7ChLu2i+DeXh
H9rvTKSiGJWn7tuoa7szk+I6y7V9HfBu2F9eQXbKqd6P+vtPdLvqzUcl7zytb5b3M/1fr89mhq33
YMaszm9XvM56vc7tuu97/6/XvV7x/V8ir95SA2FVQ7+5XfX2qT703ZofP+jfDpGGdx/9NoW0pPN/
+Yc+afgXff/C5b+fCkx9txKQXCzMWCA3NIbOugYRv5TNsHebu9HM4ZudrWC0rKUKBe1KcZtC36YN
vFZN7c3SEJil4yggpFsAXjn1YVsf9ALakpU0B/3aNFPvDOaXCjrZ1U9eeqw8VoGlXupbHTXDlUlS
Cba7akmaAejlzFh05TOS1EaSvIhavLJayFOkdZFLvFEa6c7bwFvXjQ3Jh2RPWdZN+tWPGmVv+qhS
51mWbMlJEY9CG+cRVObOrJAyNlw7f1SIvpwsr32QNulVceduPLtGrWb2kG56AptOSLDlIF10X2WJ
lLM0ZVbpgCwJGC4zBiw4X0Qa/uXVdbd/cCzdJ4j6F1f2BCTzuv8tyOGNrXN3OE8gscCB5XD+yDZ8
a+FyTL03881g/naxTQUXSD/XdTG8DZNj5UH6eb9nsaok3BQmxbtaSUWLUcdkAeSpPBAldGJKZzDd
DlenxHXPoC/F9t0YkKf/cX/XW4Ra6i5HQx0gcwqhOEdC5K7XIudOnqWUb/d93p0/9LMgilasT/kN
fRgwtuGpT4LNbQ7pIQ8l29tF59v99tYnz8LU6XeUQf780C8nKRv3WJeTfZBG2eWkwyZTBYqk2oAO
pk+eEC4Ti6/IWeZ27V37pVH2y7PbAXidfZTNqY/yeiFPXZIpfh2/jZXDGjNCddCoW2h/UD0CAtAv
o3jSIXO0vOaBcQRJ4PVQ+NUCoSZsZ4+b2CvahyFQ24daK52D07vPsuvW307Ts5W1LnsNXOUhA468
sc2gX4p5pOy7XkPOdOuU13GdQFyvIw1qOX3JirrZyjJdeQZL1uWtXvdD6a4N1r5cXG3Xc1mzK6t3
w1aAdmjRAYuAhnj1QW0NA9bKrMqag1IhHlAtfEWt/8d5qxkIjEh3v6378dhqur0IGiSrmhjRc3Wu
nU6UbiZfnU9vB6Ns4MAjmv/R5WPltbQHsUs59jtXQ/EHOVwWYleQZEZ+F8EdRMzaNCiURqPNPoYz
KAKSNPWPrEAnfagocfjtEdqatjfyAaWr/QfQD8zArraRnc5MmEf9q0UAZFWUHvqTM0qosWDoswMy
R3NsjzvlMSKLerxF/xytyKBWamEOnSOC5aRS4Tz7tWTDrn5ALYa1YaPwYzVlczE8pFOjto5XoRXD
9gBSMAcOksWQ6Hr1pRxEfZF92tzXXRkhiNFuZFuaP8wzqvF90/nBXqpJ9pDjnbyBDPFCtmM/NI6u
fld0xZivroarFiXSHN9C+B1I3COBrSoBQlSzHqWc4YNG5a0vnOfz9bsPrrYKHbGij5fuNx/eu/fK
G5Fe7aPXZFIrdHudyLN/eCNdXzKDH6nLANDTkgo/Z+krZEyzNHoZqAvb5jPfkjykv8+E5FW6taW5
H5LriA/9sskOut+C/P/SDJ07LQh8UjXlUcScmZFyvh1yv3lrmgFiH8BETtIo+69je6pxlsFUT+vb
MKLqaF6XlbY0BQ/khUnBIWVQQ7OCnwpxL7XVUIp3mldDdFlwkJKceZyzMY2aah9PaNklRuqqj4NF
7EAd3XwpferfUp6e8EBGd2TdiEPeSXVPN0SegsXooPjLRlMh2tbtZDGNyKPxmtPuKWbV7+VZBhWe
PkXd+davw150ynRrK7vQeTDRDBxLC3VoCBxl5+1AWI+/BNT3Cn3ROTMwTx+ZXsKQ/1xN9jXzJccC
Eb35arcPECKEfuob83q1d/15itRbDjXUMOn7KY2gi/Zy9cmDwhkKQt/+oUfjIuyy4Zvb5sOypqj/
wf/tGyEF98F3cL6gFN2nVXhnBxopgK5RQ3DtDeGkHDKfVFjD1VzZ8GSTrz2+9RUUVhVQmG7kiOtg
Oc8QzkG9KkTaeJ6rLsBRruSM9hjupMvHIfPclNZGRzlCWgurWqW644z2PZj1fO02iNvwX2f/sEPq
RGD3/YoMELweVpPeV3UC/SV8XhuLOpdn6RuP/UdftZ8s0jRAHxS9VhaOxitJ1gw0eq9QDJPQnAsK
VAN5RGmV1QbS6rgAHaRVji068pDIfppevfSZZ2mSJ1/UM6UK8Xoi8BX4qVtTWquZjEVaM5SXItiX
YZLTtjEQjwWK14CmSKbey7Ob4dYXzlYQHCgYxVQrSD95GFrnzUDtxo+JDN80DCRRbwPkJT7MJC8h
YDtBGYeJpfPt2un8oUBfNecKWJPhmOXaFsDxInuMX6mD8lqhvgZ8ASQLI3MNAF97rSwNkFUpnkQx
UJ+nJLBS94H26uQqauea6qMCMKlwgPGDnYfLWfM2r/cj8d5/N6s/6nBjKIrjLFk87i2k3rea31OZ
DT5r4U0KGjI68hdQU++Dimh/68bTc4GM5Nhqymfq54o7vYvjRTB7UbTI2tl2q5W0eokOn/88pbTK
KanKG07SGpnquylzkZMoZg63LX6QUkBDyfcKEPRO96gqSQvjfmhvMgL2n5Upgm2c9/DNIwX4uUcG
yNqEjdUuLbTgxLCoJwst4XmdPMWRcURAaPlhrUxRJSvwSVWNowV9ubS+9UlL1NTvLGLk9bOQTtxH
6s4omqdkZjAzUlQ1UrM5tOqgDHe/myRFg7M8TDmMZ5ooIZefJb1Gt9g1movy2XzwAHiUCVg82YLb
Qj9XZns0erNJlpnIxllyoOchi+/E/f/oZGkL+VMELy6agQmE5uqhbDvnLF2E7g93s6LdbYBuT0jO
6TlV9XIApcwWIulVdPW5XndK7suiCK+TGBrQw1CQ+JSfwgGGD3OxbyFD8Z+PDRQaGZuI+lhznn5S
3BKK0SR4UtKVGqv9U9E1w5MIah19ZbgfZd8I4vYEKuqHVwTDk+yqChOqoEw9O3PXADp9k9Q2q8i5
WbLpezSsL9Im3c2YOlIvo2SnVdHBFpn/CnfIcPSCYDgKfwSFLk/lgce7orTHm8NHL0SM3oZKH9lE
lTOoFrKt8std69bUX+e8+WRFLPzlbbSc16rF22TXKWS7zJxndaiD7QcXu1F5owbep9Cq0dXuPPPg
9koEdnBSOZWHW1vapac0O+kYv3nKtn3zvJqkKwkJgW4tPCPSSc4hz26XtKdAMZZ/eTXpyR41XIQR
yEQ0aMZ7x1aSVTxqyVo2ey+kD0Gf+96dkG2Dg2LzweAP6Y+QfMv+Y38xHsIy0451Xqdoec6TIHik
i3K4C/SZgN7JnI3HzvJiq1m98KnL3sumPCSd+6jOcqeyVcWxduksNDkSJIaLueWZQXChMPM2pIKF
49x11s4XCA4uva6FZcDLvmqUf0dLOF4mbhHdWFyHzxcezXDYNBHSXmVVIyTSDpfaUcMnCgHAVfpP
8mDENuoOpeUf0rnPbQCqon7QrqSVbH13nyN3Xpne2wC9B8JgCYWbnC5K0bK1M/XlRvqDvc2ROHd+
3fwpDQTeZTcX6VD1lVgGfSh2sjm1ZQcYzY6Wsqm4qfGYl5+zJH27GqxIFeFLG8HRtE1A3RQGQRsX
2uyzHoEcKSv4v5UmLc6yLyosQMS3trk3KJQ7yw5/HiS9ZFMejAgNkyIv4BCfrTfDranZvrkJLRuM
4GdDc8vzKIzgQlUxyaYxReIM4OOqHZppQxYeIms3Ci8qKpqxKLM/WeVYs/MW0jc13OBJjqe4/+N4
6RGa/H99uMLv60vjbQ5AwRvy8g06wxH1ASEcXkmd5P7Cpnjn7CrtmsqMACIBa/het3FwiGeMNfIL
eHd25CxFaIwP8tAatXkufXjG61Y85DZFHlnsZ1v5mRLRv/qNVZ+uLZc0WqNYCHPKr+O3VX667C+s
KSGxd2O7eewwf3W5mlg7ctUBFU4ppTdoPh2AC8ItBQB2piZPoznhP/cUauwd7DH/JU1Xp9rv1mnl
RuvbmGAo0oXog7d5pEFN/3/Oc7s2mt//2+fp+klFRRuGsiq1jFPR6Ns+1q196xust9K+N06iYhqW
XqlxSm0jPoyUAEPpbZxk1yCtVx/pXlGUs9Zaj1qSeYj0lHPLpjJOKhAB2K1RUKrEWnZK8/WK0n2k
CGlN8VW9iNwoeXtKlwKcz6I0DbHrpnatmlVkLglqmIeoyiyg2zzz24BXHpp9tD35fJd2YjnCXZdV
2+7e1jX+GO2J8il33CDBvdvNUvJFi7Lw7z51NkC6T2VOrV/7c5h34LKcXSDx/dLrVrmX42WXHKDx
81nxS4EWZR4vDUOfuSdbF8omzhC3SofyBFaiQnXLKk9/1ZQG6SIm62TXE6W1/7uvnCmNgq+ODSNa
bT+VChK88swEtHI9y+c+JGasJ3n2L/xcB23WoiGY6abrD9xYsqkD41XyCMDsvI6TXfJQI/L2jok2
BVqQ+ga0bVlw1pyA4jPyy6aZgXEeTQMAc/xkzN1+1iUHwV56KZtWRek9HEkKAOapeNE1gvBEgZyz
tLKiv84xsaZ5iJ3wKaBY6YVDwm1rso6BptXOyhSl89J5bHy73r9rUhyy7wMITbZK412tAWRll9g2
LSSJoYafoEmxhNEdJVu8P/PAN5ESrWGT11dOX/LwQgMACTX3bcCNUN410utQ2SXHj1YSrx2gNKvS
rVJinZ3YFlpkXEoKrdZdSZzMtCzjIvt8hM6WZWE3VxdpEEywgJktP5S6+NkFlvb/WHuz5bZ5Jlr0
iVhFgPOtRmuyLNuxE9+wMhKcJ3AAn34vNB3LcfL95+yqfcMiuhug4kgk0b16rT1Sw9bFbIq9mQjz
xDrpx8vyWaFX7CK1S3XSODF3vJGWF8TgOc3VPjX4rznSRrMW0Ol2uaRrXj9MFnUAhAAWUwHDfiB7
JgO5rBOIvs9LXT8MuekDJl42f5DrcuUzC1JvVyQ8AmECNnaW3ln6sdHfAOqPvi0DW/rF1cgUNGUH
2i9SODDfiFQQS6WY6xJXx9V2XWbSy0z4nYLueXxCCu0ZDZXGoyyVs4XoQXUj8yZ7BJPfNw7g4/c/
A8bYvwubCGkZogJSJvpkLBB5ERmgKVwItNb5+6GthxRMXgq+Dsn7YW4J1v0bSHmhRaFzrFOeAg80
hv5n4FtZuI+YrNC7gIbOrKkMhTRNYp+Q27VOFN2OcpU21nAo5a+sdOy9AMXTAZ2k+K+qjQoEO8YA
GTKygpAZyppAmGmv0gc6o0PToklq9nwcQ7nc2rv99ypAM6+kOFqOxkgidWiFrveJitxyAZb7HG3Q
OFgTE8bNWCNhP+E5suyduvB/ZRB1OwANXCH1Gef5oQUiagmRBrakSa2fBeu469AVBxSsYZ9q6HkZ
0aDQAaipnvUQrFHqPGtheMGr14G29GWSZgY9LfmMXWf5Gcru0Hsp4/C56wBHYn2pnkMQ3S8C2RbP
oQfRv7KMgqdOQD/KcNCz21noaELZINgzDxrT1CpnJxClpiEjqocKvHPX4dVLwf9/52YZBLe9AVty
qbs/rQ7wGKuJoR0bB97J1c2gKJ8Bxa5QMzwMUb0m2wjI5bSa3XpK3kNDrNEr2GjoWgeMN2u/Maob
0Kf46xRtu194mjy1aDG4mH3NzwNEyBdkL3KI+uUmYOSBBvWi/RmvZuxzONVyjz9AuwJcK/2C7jYo
lUZBeAss4HRfGfJC9ojn9SYLbQeJMVwkbuWmswEnkuDZfIYCgEjGH8MUhYsSt7VLX8npJhZRfWPa
eXSP7SAw9G7h/ohfuAT/CUWC3kxdXAi9LV/frME3ic6nQokVKCwy9EBlyBoRjzYZ0WqQrZXyshPQ
eN65qA1jaUQOnmZvZ1GBVCnZ4rezq3c+S8by1BUgx4oj9yLw9rojwRA6oIndvnWS0Ny6mVUuPjho
qJLwUlW5v6PYa4SwkDtztR5jn0X3IPcrHliTQbfTBOy/bNE4lhhVtXR6L/suoZY22Wp8iZImge5a
+j6i1amZ/xlBPFEZhK3zWKgXOzLQ8FGAanMLdpscvyLDhLKI3pG0AiIhjglOMFdIgUwsbU48vdEg
fxihv8GInUMAztBuFWgHeYPMx48ma07KqBo0heg9zbtpem3UgMdD25yIQ5v3SPhadVDdKwATd4Nv
8M04VcYTMlhzhIWmn0WuQDzkJmiJKlAfZpbR3vO8/IrSM9OU3vIePIrqNoIKu1XgYy/NUpUbR4Hi
n2LpYJnZV1DYsQON6i6e0FMJSSBsSu+wuVz2U4OyZJhDLRHKyZ9lizxcaSE7MrVSffJ4saIWaNCj
YjvcCXtFXc4+99jCd13zhAbFZSZYDy3XUKl15Buli04Z0OLSQbimuTccfQDWHPrX+hTYWpujpaD7
luPeiEqB9lC47mn/r9MCyk2LBu2w6Hut1XiJ9V0cZF8OajiZg209GheKn1Moi01bRQoErjhMwN0e
Jq/eZj7kyclkWRH+th9CisQaoYst7MUEFo7Vde41js4iCJ4mb0t9CEv9sxGwvI23oFyBxgdkLFZS
usWdU2XYaNppsm24zFYtj7HTNDM0znfmtHPs5tsAyeAN7yFATQz96Zi3F7LJoJ8gxzK2F3L8p83U
c9Hhh9bUawxNyZp2WHZqZFDd7OrDlSB6Llu+K3WKrnA3kMb8RFXL2T1zR/99Ppc3bctCkzAt2ZUd
ZD8hyOrHK5BfLhxoOZ0GBTWjdWqg1dMr/hoSyX8xIEOX9XI7CwT8DpW6F5luZm92WpFGZKeIt6XJ
buve5bd4uiSFBi9uDQKmSrNW0wFiBu4awk/T4mqjM82feeJlABpbinF8rZKqibHJDYUMNAXR6ZDW
0WkcUm9d1un7mOuKEsRrW1Sjfrh97e7r2rmd/x40BOsV2qKj189LHxNVtjmM7H7h4X7+NnUekueD
DRnfr2EE+UfGB3PdStzZiF2gaq0fANT35wjQYmBYGdS/wEHQRnV+tG3whFIUTfKiHuwL2vv3JNmm
p9dSCYvZuA5sCPoGVapOjQ0lmUVaQZWUxtGEOn+vUEokm6Fj3gei63qNu5U3zyY3csIMlUXk34C9
tkA8lPy0UXnbGYWy7ugwQQR65Q1ttL7aGrTXoYRoRou8MG1si/toNUxTcKYDstXASDTIeRdjCAZH
VgZn4abWbTO+UMA7c9ezDehs8yXZrmsgpQfcU+t58xrkcAsWnHiEV019qe7tekABZZtpsoePDrxz
fEfptd9dF68D/Awqu8OXL+A3YFACJQxLkGuDHtbF4iX6rD373BYgWav1QQeQiQLokHjvTRSqJwKs
7MwT/1zruvyfa6lSfoaCA9v7XCw8F4JydEhYaW+hEt0tBejFsqUsQYrEp8CGhi906fo+D+76XOgc
1ZQth2iwt6GJ6HmMxFW3GAv2Gu2hHeeuxFbmY/T1ejTD1OuTTdljcDdifRp1FXuOc/E8prF3GQe8
7tWpJXY0pNadYPIO6EJrT9TDkydBdEmg5aybfChIgJkevYz2Y6xNZEd0uE17oKYaB81gy84HWJq1
+OXQDIpBB/Lrpa5L6Ut5SOKeKIzJUlzCBn1+eg0TnVfHAZfJIdO0tM2w2ESaOD4DTv9O5P1tA7md
A5noUIHVaQspWg4yR4Qh8wikRYI40+kUwCdeva9HO9HyiGXv3tBWIqVHHJ3SARyO4Uoyxha0TSEb
bUvo7Gq7zvhgowVsVP0Wpl92kJOOMkCGwBdGh5k0DM2i3q4xMygxaDoxtLu+EoaVqlk7DgdFZi94
vjHQP7lpdIF0Sqt8gzaDdENyFVevivj3kQFBg5JevESfkrf+AJOnIXkrlBxn7xUmT3B6VGnFPPeD
Y15Ke9MJ3+QgwMMuQBdRVTpPUwWmrpCB0d/vmfMUdvwlBOvSmZyd5AuQ5PHHOodIi+JiS2aR+/xk
DejDHXnsPo2l2e4Ks0pX5HUiSDlHQYI6mr4ApCBfLzAvOXofLoBi4rsLxH7rb0BlCtQr2lzk0RHp
EkOkXWiYOwD0KcaXGeTQQODpH7tQxSsI6MbfajRyTBz8p51j2JuBly5ILcr0E/TaLhQAAKUHsovI
Ol9nTmg0+lYzbIKD0P6cTbmzkU6Er5UD1vpszMEPE+Nr12uwy/VAtmJEljcJiu3VHsTNsKkBlESe
K0bzzZ9TaWgQmFLPRZ9u+W6uuk9ifJmcLmqqRaffRujglh0SVXTaJIBgSX24usmmIJq+mgYkgsjx
cYl5napBoRhZ6JXFG/Aovh2Grm/3fQXo0pspAhrpaI0g2lv9PkXLYT+172JKGY/bVAbfIH5a3oIr
mZ8aY0MDUEMD+OLidXy21/mW7GShM6nnDGnLT3i3uZojZkFSEfC8Of73ou/Wu17sj0WjNt70RRv7
3pKjc0rvKWgD4oS+ux3H9GXeomg7nX3Yf6BR+HPvTsDT6gjgy/gmTkZki/XwGuvp1WoRv8w7IPLO
+5m+HlYAOEGy2sprpHSK5qHN0MBnGlPEALnzwCNce48KQjuPIKz5lcrK/8Rw/0QOj4XHKWmaA7cA
hEx7z3rA33xYCEOaPwx5HjV7l57j1Px1TsiM8NhGcXOY0lKt2aCWKi+xK0ZG+0Xi/rzoQeJybtoe
dB5mhN2XyKeX1gP3A/gi1TJrweXoDapcoaKSnAE9Hneur4wt99ry4rOgxs4HfVhWALplfXkVD3dj
3/LPHyYx2RhgW7XLi2zAe+Ar7u3sIVA5VCfwAon+oMbbpE5hPaXNeJspP/sO/T10UuLt7R78mg16
TBEhDNN6aoYekkLIn/0r4m2N/4xAE5u/LNAFvPK79BN4KfI7Ajp0axPVrSdHtQ0awMQjASpKYbrQ
la/wYqVhDnllAeoJNYyNNYK9qgPf7rayin5ZljbfU0hSxPOiNF+uaFEFtCQtShgKNHZ686IdU906
gWgJoMV4TTG94S4y6+IIbQPsQCa/m4fooW8vxBvLYELuBAwr2kR2bWqgGn+kJd7WIVPigPc4MRj+
zKDvdwF6ROMVSD6i4+Ty9Nw6frvshCi+d3qfLoPgBUJ74SrDRmuOcKTZLyAQugiAtNu4UEbDH+J3
PhV0AO25rDIGh2csFOVPr0YHPNiLnhnYutBsFG3qBQfng34gR+6qHCek11Sen6FzyNBnDb63rk5G
AKr+djSugb2EdkTIqM0z0j7At1g7oqSyj9wCD/FpRKoKCpdm+/Ca3xksL9+MKFAfx4qBAaxX5leZ
PidRkn9Hps9cxoGaoLLO+yMa2K8BRR+vm8wAnk/LvCrZbRxTegdXhY63Qrok3RQgUgTKiMWzG2po
3iHGvwf0Q2m6ydB6t8s4mtjpXwaY9doC+v+5G8H0cbWDG2dtZxDx/Uc8BDrFM4+DEsjGFlxkJeg9
srTBr1Tr89LY9KNmgbKxc6OfCcugYuPCdnN5kmFtPbeovDQSSUgkB25FA3llYtkEzwoorQzwHdLQ
du3/PamGYBefCnVCkqoE/a0+GOCpBLwQ+hly+m3TjkTYLhRhBsCeTHetwG5cMb8+Jq1SF6EPxeis
26oEu7se0QGAfztu8dKpLUHemecOtWIagcMRfBxA9p3MMDpcTcnY5IehN7+QiQ5uF5Q73+RyntnG
jdgVjfMTEj3dAdyfkDHqxrQ/OFHZLUGE7qDGNFTIt2sjeSiSzuZwGttR/rPITBN4mXQ8YsvE1vXU
Q69awyzZgO4bvJfDQ2OKoTM6gCUNvAXp8WoGfW/SLaque53QtBX6ZyfznHIPUkaGDDzckw2Ov1wH
8VhVR/4qSS312PYCeVQnuHATWC4xVmAPdZlxIOc0mCYaKst6S17fd+qbPBThkrw+HjUnV3lf0Vms
Hh1wQT9ADqBsmqZblo1xrgdwi1Fk6aA7W8ua72gd3uCn0zqDWpOXt92wZ+h3BRsmPhFwHMldwqs9
LUsRQEKCsM+o72kUFyCixJazPtJqyFl1ILGvFWi03PIY24W/cFiPbdgk+KcQzawoeMSgiYoH82bA
F3lngUb3hK5s3JqbqHqsQY6xMIc6/lbijxYi4RNBLqhdmVEy3nRRAcCFlt7Fdpot41jUYMXDcBbl
BZohPeGhpEWjbTTbGNA8TmTCllmY/xEoPIgAhHW+MYs6Xggt2GzoElyoS3MZckBBP8pbMpHTbUFg
Ywb2ADFQRJDD7UDkRPPJdl2EOR0wunl3S3azNQZI0kAzC/367Nh0dXFTifASToYN6i+itIpyDiIr
Bo7UKUy+53iWg1xFe0Qb4BRaMOnGbQoAn7QR3M0Ip9M5FNSVxbrrUJYKmnAVBM+ilOp8TQEow0Zb
QBgbN5Q4IEfc2uMaJMrNCjdY644cGW9R8y7ZMwgysr1XlgVufAHf2nkX3FYSugaQxYagQjhNS7Px
kmc5+OXCm/Lwa+3Xt8OAhPxinF4qbPjwVy0lOkj6+mdq50/OkBYvnYH/WvQvq0/YD+QrUWTtpetL
JARsh518MU43KvK6fW0GwyFGgezjlcvRfn9lR1/ZENVtpUrkWcrsBUX791fuu/QpqXJzmRR2f57i
YgMSM7BxT7axtUtlfLUGfM+DLuUgw278NSj+gyN6/vs96uhsaw2JeZeC0GzptXX12Wm7Zw3axvxf
oDZCpXNKvxrMMJ+j3ktXHD/6uyiD8if6t5N9DJ360yiTae0EU/noiRCE0cJm3yCk8foxGD6GEUbR
t85CEvDDx1BT8NfHiG2//ONjNHixOVl4T152I37P9QD5ChQh8kdQwZYXS+K2okd2YOIALF/hqeKW
THjbaldBa3VbGtJ0MQGrRENpjfN09HV77VJPRWMAesxBiuxNdrzqLeE8hCXLL9hqAZggnQfoCTgP
0EvGTx0iSAeyNVGkUb+a6wokxw9AGOUXN3ydDkkw1BNjB9kEuzOPnYT0JB1afZYC/u4aPdCleuTG
/YTcSmYhcao9IOeBag8zdyZYKlek62AzZBdQApmOYIOFpp75ncwtpAf3FEU6NRRVTEodq9q84L0l
XMZVBT5MNdjNsdcMKnTgsu/xfgwy6Bj0j7urA9IIiDbfotXYrEsZ3sgSO2cL+bMdFe+yFNxXYJjw
QYYKnDV5wXkd7Kjwl/OpW0KCYIEe+XA9AwemQYhFGA7+toxZY63Q51PeMm2EpoK/NT20wyt9oDPy
crC4LaT21hLYmW6Q5a4ASdh5EtYjJ5ZaPVKu+UgUtuTTo6tPR5pvkX/Og17oHFlZjYVGMsDCwsFR
61SCQ4leAee3QTKOcQWdEP2ySKVyOszRtrTQ5YvS/PUQKEOtVYW330G4N4ltWAApxOoFwK5VlQXp
s4qbCq1+sBM3bRoHYLKos9nuK80wBjnVF22/xjNu/8Tr24B7GHIvo2ZspwP05NEtMkCdmYZXb6Tj
ck9OADvQbrHIcnEbMTy4pBzQaaHLPEEQRqvRyvmeqjteeTdNqn3+EDV4ia4t7jPs/i8G/tM6y0Xh
wo89e+UXAgXOWu/xrXa81Ar/pVTW6Dn2bFReGy3Du2S2aT2AZWdt4HkDzRSnOxoZ9mukVMMzhtc5
LtBEpHVsIPtSAJou2gN5ZebsFWgr7qNI2LQGmXtIix5FjjVoSQt5MOCRUqi7izKFglUnHipV16Df
AVCptmLxUIK4H2Qt/nKCUCuU46wemoZh6G1q2331pthW01Qy/Wu+jiCnhwa7tQNNGvQONJ6s9D+l
nQnMvdKuj/intDNnuemI5kjeSVfGyYvqOIIFKGavXvo10VB4/P3cfwXTbw13tfQ4HIrYG5eFGxiP
RqT+OlMjf7UNb2cf4owkMhZj24zbtkitgxh9kO7oLy1wEPeqGtWD00vrAFHqDKqG+HI2oPu2sHt5
Z6cvc/g7fkjABTr15eCa68r1kCACiclhagU/KC7dVW4n1oJsV8e/hsgl8HpB865uq5jclRSR9dHB
9PoZnrgr6VuQ+DKYONMhL7NH9K96QDz+NtEZeN2CJTjls3U5DbkNETW4q6QFbYrrgwLtz+hYAOye
ud+uZktF8fUKuVe+XsFzgN3SrHHBkkciW9OMa7Br5A/RkO8MAyyb6F5KFnU+JhsJlU9oyfl8Jyez
vjV1pdcQeXAwO0AMdKUXT9r2vkXOCTILNXRbdQQ58tbeMfSQzZPQXtytWoibKTaFt5AjlQsjC6ov
skI50uG5OORhXz1Dj2y2NwoqRRAkstd12tRfKryrMlaW91YRgq0oV0Aaa3uvp6MDKrpOryG5+hC5
3RNELsoVtPfSh8FEuoXOyDZom9I2Ovt/E2eUSC8UJrimx1GwZWBNoNvXdzRnO/VKfra5UAdlArNM
1jTL2XIccEephAX9inU3gQQ7gAiPAYK8TdMmbEtCF5Nn3TqsNO/TfEzv4pb/IDNF+bFvbgvbVp91
lBl4WysHHkZLbONdE93MDm4CqMc7D2QrhViNaHK8WA70SRIHVLAeUNdbiqAJtkK6kxS3yaYn9C7Y
W+c8gM+jGCC+dA3WbvEMuHSzC/uGr4VOfXmwO9J5by+xLXrR8f+yD1MG9dk6XIhRdLdpMfiblPfl
uixE/gk0htYNdCmDpQhl/mkQDZqWvchbGAGGyRQiKaF1jiiYWeDz6fPhlpxplUz3KUjIIrw6DdDZ
WuVRyR95N8SXwZPDTZ+6vok0nCv3FR6W2WJgUbizrS1z2rb/QQ6jBN3VIeej3M/hkO2D3gxEqADG
qsHCMlXjrR2X3bNcuaM9PJtGKyE4NWZQM8EwqjrNMGlABlYPoUpaQVwBrSw0zEcomEXO8IDKdHDx
O/dEZvx1wVAUAeRepQ2W9KGClkMI5oa8HlMvoa3kJs2wv7s+bpEdydQiRoYEWgDvHsP0tL0+fMNx
rZt63wWQT5ACC5wTZF5OZKKJHDnoGGRIRxvs7thDsmHT6ypb3o3yPp7CjexEdCZTZ/rQOxbND/KR
6Trpavtzkhyn+sC64QfF/99OiqkASFfpWh95Um88B0kEqEfVDlb9TTXRwUjwtvlQhLJ8LNLwF9Nv
XbXXxAsfL5Mn0Ala89D9c0jeazAyVu3pOhxSdJyxLKpXgbELbd1ZPFr+dIdRRH3G/T9HllcUiyFz
63tAQvjSyQW/+JypDWSlmyOI4Pr90EIsJ/D89oz8srUyAJj4NNUQ0lBl3Xzza7FrGfC2ixJwbpAU
QCg0t75BeUd8drnHlynKbfOSvaFpH73idclhAmCpG5zXJdFSfozw3Y1lO3w2St6DmhFnCj14C+gc
DJ+LFteks0Hb/hlXWhNoYgMQli5HmYsNqX2HSKucXA8UFzWIk9c0bLoGQuFQ5CSlMNIMq3Lund7s
JC3mIoGBh3Ga4F3w5BeQDV7gxA7x/FlAqmM+ee/6HzEmAD/7foqtTdRZ3UpMXriLg0B99iBn3Q1l
9dSyMjllYIhejND1+ExhcZwaO3AEQ2fT9hYV74ObJOXhVqBZcYXGZHsdDxX+r6ts6lZWmUH3g8ZK
2h1oRWx7PUJUCLqg7rS2TG8LLNOP0FHRjnjrAbqSZzp7s19NZJ8cNscTxT2ZHA0YGWHHUzXakZ1M
5Pz/tH9YH9/xd5/nz/XpcwaE6Hhbe+DOJkBX24YZro0v5O9DDyJbxbtzV6Tgfa8HH6WLIvnWWF6Y
roFtR/6n6UAyoifMMdaUQOgl8aAKk+Au/fdSV8vbcvP0BJS+7phDIVyrIdilo79FbbUMmJ9tyEba
CR2YT2+HzFxYPQcvNh6llh2xHUqj5owbG/zMXjit3508sMx/imvr9QGcVK9hM4xMhwWy7E5gDXE/
pb/DJjn+tdqfYTS9DCP8F7v49lsTNsZQYDrLyoEmvVV7l7iN7QvQngP6h/FFL81jJsFsQZGtbckb
17V8cCVybEp0fDPFoDoUDbhuKUYZjrtoWqDpOGosc4y+AtiXnXdXMFdzeDaE0xG0EXcUTcuOAe5b
1lwcMttxP3pArdihkd9k0MF8MiuUJEIvjE40BNXftsll/GBAke4hV9ZK6R7XNLM4up7ackHDaWLW
DciYzdmbjQJAmLEobshLSwoIbpxoqJdUGTj5aMkC9DpZF8mTE4WgRTECJCvEklPeRB/aJgdMHHJw
R8qldFE1QRMvjjY0ZKkYDtyEZlFfi+IxQt3owc7mVAoFNDUon6/T27Y2l4HXrZm0oFIYJcFlrNGq
xiOohVZDD9oJTwJo3PVgf/g7YvDloRnxqP8QAeQU0uK65PGPNTzs31djbEEfHu8sOV8DiYOUimvZ
OE6adr9PjA0R6c+22R+IFiT7dQMWWKcw2NapbVQlOFhNUSqrjx4NUTKZh4SwIUyNGJzZdMXUvE0i
tA5FvZloRKFvEznaEY4iQit1wstzl6UHyA96D4AGew8e509o42pOIIn1IFle+2vkt8c1OaVnBCeF
lJXUTjIVRXZbehkHKy1mp7GTrNFS32xoum+2DDvR5ts8W0+ClMYW8P74jkym3+OlCsTPW/oEY+93
BwE94AV5aQ2OGlxh8v5CpqEy0EE0eOkNfQSoa9d7h7smACC/PxGYfaD6ZdyTRZo5VJ+mb2ES9ztK
wLUgyN1OdVfNCbwhtuQtHrQXctKXDNVYiL4n4kJfMJFKtH38Ob3Nq2olXA765iL1dzGeA8Du+jsZ
1Pmjw5PiMcd7kjWm4zmqLXzHHW4vHS7aG3ICIT3dWCBKWNKEt+m4X+UgcVXe2nfL5NayHgg0wfEQ
WgHSO4F9B3z3aY2icjOM8TfQ4H51O+j7gGgk2OUCaoxelrEXTCQ/TVSV4a+cBKCZYmWYCd85GoLP
jFrdoCzONPSivaAu7CzCqsk2PlgLBsggfe7S2ALbaYYKhq4sSi3lou1A1vJ39j/jUTM88aAR3Q6t
yyMgrCmQCjrz9yEHWHlxtbRiFDSujnfJwoYygd4AVs0ixj2870twaQzhBSpe4cVlqLLg9TjY9pCx
vYAjADl/F61fgx8cKYKHCbsbu6+TcpxkmQXC1fThP0NvcJOlo9mBG70kxdIatKRTN9Ds01eoe47k
bQf17rBH05ve2eG+5ELGL5I7GjbcXAmwwn6KsfPAa8vfYfSo6B0oaAe5/GdYrVcjIPNbmN7HzKuR
nS5qdHZ7vSit1vVgVO7TAcAJCJNt5ZSmB+iCZYecGfZWAYVwFkMJGHvJ/IcuROq65k75hcfiSyyG
6medQO8u9UaxsEZAoBtR/uyC+osyRPElr4sE0jip96A4fsyVIbIzBCper1Kz8f1VXDtO1qiDNaA/
fqkt85U1BkrTwwGYLeKIeWeGNuRMK/MvG03SFBx+xCCxEfjrDLm3B4jElHsH1RkI8zj2A9mi9rMc
7P5+YHgcBA5kh5sJXFjXeEhfAdLYmnhLbVhzmQ/PvZwgWlrad44a3b2lX1ZdYDc2LFUJythTe0ax
fQTa9U/jLB5PRktHJmt7P7a+/6NMzaMJlpPrieey2RL8PvkjpkwC9RTL+oXekeltmV6UVQ+x+TY0
d2QfAv8sLB/Yh2z60kWQHbimdykNrO02h9i57UYb6jxQw1MVQakCUhFsFaPOCMm5ZLq1wtZcUoAT
PKWytpeiQLN600bZsp3MaDPFjn1rAHE7H1jAxTFo7XWfh0hvkYNCBsgtLQv8yDZk69H/tzKdOIIw
Xdee+wF0IdJJx01ZtPj71aWBBGSr9nhpVJ/BnutBotIx9p0ecr6pg9F7rkBec3B8qPcJrR3N8slb
di0o/CfPKMCEVf2slGW86BM/rV5PGPhx0xaCIA5DdbFgGXuqfSlXomvt88CgLZA2cb5HwQCMDuEU
rCsOVYSEhcUyq0C+E2kKqkKfdT7Q3gDyYGwyFP2S0WTr/46hQDokCdhOhI6+LkZnIv9aFDLAdss6
0pazL8V0x43pSDJkacLVnfbRDpN8Dce3RW9O33z/ax74UMByP9ovDWQZFiA+Eg/CCv2N8oGxGUBj
eOJJEK+7umVPpdF9zcsRauYxePDwVvcddM/WYtSTDP57EsC34wkNPQmYNQ3zaRrHeRJkVedJTYmE
FuAmRtinh7h2jGU2DckSOaf0EIUjSNrJI8NEvZ6Sa0pNJFCcfNpbIwpohW6rLA00gscMwuvQAouP
QQgGDSNvm3vDTqplWbXiReXD2XPQ67Xoh69968ufaJn6JXzHf/IyCzzM/mifU89MofvUij3+stUp
VRZft7bvPfCkfY7DaDvp+hEdhlIFwNYI9I3TOLNQLk6dcc+oAvUu5s0tfKH2NJImFOelCqYtQYLK
ETrlfYOM3owQ0vAhULL829a6YKAgUWoKprjxbS6hjmg9ivvP9ZwG7+h+Ko/g30B7iukZq2uGpbfN
R7CkA3OjkzSFDVBg6bggGtPoaH2gSSG0ndZX25QEt8x4qbHt3sd+UGGXbBoj/obRah6OQ+6e1ZAn
6NyNA6QLQJwU6wM5wGQXLiynENt30XhbXjUq60/XYMfTxN5p9fAuDELu8Xp08gZc4M8giAlObVk5
1kIiH7ALrPC54jy8VS32LSvA7zeuBQayOQQ9V9MiiUMDdxeVr4AngqjB9f408qwCmfWabkyS7Lbq
7Nsik/lq0MHkCTNU4BZmC4Bg0s7BH25+tHrOLQayRbSla7ZDV9MjRrxAXyadmkR8eHWRcWCJDVQf
sBl6CmngvYsTPSvFigKdmKE9yKo8a8ftYbbNK1iqumkg02aLRV7lkJtgzL6L06m+cWKZ7QrLUecJ
QpDQiEvqLyPkHj0jMn76Q33jltx7kV4+LmlS7ib1zZAxMI8EnTpbWHKelJvuie4IdiFvkCNy50kh
cG13QaLWHAp9i1x3Kri6U4EO1VgvkbQKTpY9MOBq9NYeXBsC9FdoPQAh42scdk1gLmmrGnhzpHwW
b5PNMh620EeDvDHKOWdghsdzng71ibtQqG957kJ8BxQoZtyofRmYFxq52kRn4C3JbjpXtyfoqbQI
OQojSjdmBfidFzbF6ypBlskV75BJjZkfxuvCxkZzTDkICa+XQm0JnwYImhtabVTJTZgk7W0LUoW1
7w/xmn5Rpf5ZmXHxACU3fqRREwbyVNQdeP/go0NQm8PaBeJinZTBqw2dq5ewNPz5t4iu2uJUTdaZ
4umnCPL4dh2JoV5fFxrC9s6CbPGJ1kFyGPQbykuQZAKlSqX5r1ga/2qHxLtzeoh3tyFY68neuo63
ZA3jhyYqxk88EVupfPYlGxiUrItGbSksRQk9Y9jYN1PP9/+17MSNauEOoOGiZfNwKPYWwQIbo7Nu
0DUYrnNnkhtiIaNhgtz6u6HQQ6IsM5s6XF+94YCkhFn8ivBY+NRDU2jfpvhX0tAWyJaXro9GBO1N
HM0RKSrgEvXQTIA9bDVNPw1RMohPaSXTeRipwTxFlfFzXgkVj9skKr7SKGod57aX5pM3TdMnWbTy
bEBHjHyCWeKuyYJb8o1ALt41ygJnAK4IRo36ghesmxAEK59iYzKAKVIb8uU9Z/cuCANpXud0zYOS
8ZJ81RTFj27+q8I3bzskwLp3YdE/DHmRgpYr6w+uJncCbNi6SbhdQUsHfFFzCLppastxLjRKiowD
AxizDQ17Bgx3kQa3NKJJBV7QF0gQ9Aca0pKe3128NHlUmvYk65v03tBZ26IS9hYvGD3kbkS1G9G7
f0shKMqIW2hQ7K4TZN6aWzQCAEGhF6FDl8ftvEiU1/3OAnR5AYaJAKXsyl0kdQA0c2XbxoIbjoDI
Vhv8H9a+ZLlyGEnyV8rqPLThCpBj03N4+65dSulCS0mZ3MEV3L5+HEGlqMzK7rI26wuNCATAp6dH
EogId1/ZcvSvizT3r4GWTHcR5I0WOvmUJmB2opAX6qUDOQ8H4QXsenJKKjxcKvwGpnkTD0xJupME
u3nQfC2hLmPEoLD1EuGsALhCDYkX6ObRwZfzuRbIugjV2tT+8vbvoyFdS44geNHo21im7Y4BLXQX
hM57GI/Zm9A9ZA54/pCBLu1vDknFH7whLyYHvHjbXTFg06VmSLFZuuXgkVlEDJr2wgiKM08168ms
N6OfRU9F2ZeXPgpQp63MUnThNkHh+AbJKOtpHvTRxGo9RiRrHPPj9GbsTQ/3SBTmgPdBHunLQfoo
eAvbASq/6KjUu5XOIPPOL9jwRFbvrcjimSbWOUmeb/1UQA3PsT3Iuqb12qnN+KHOsBSMmqB5zxGr
0kzb/lkjjVXwIX52GgQ1UtRnY6ctsT3E8vtgFBXAdmq4D7Gbafjo6tUDUh7tOk6x2q9ULQRT9RF1
ZeN1yeWFWlwHm8LYJPXSGAzUd6he6XYfvUEAuHzp5KiYUkM/x3tuLza6BwbTCBTWiAUACN8qjEpq
gVYFN8gd8vYuuKKwF2i5qb/I7p76fXC7rUzLG480MFUDGwK3jP19mUbDgStYRdm44uKoM2oGzMd9
6rcnY4TWNlg4wM9Y5t2J3Mhj1IJ820iQxe5RfCSXrpOVyHgO2oQN8NM4X0SG3l0brVtcUPuioZoV
qVPWFTl+n4USJ/01wgoS7waEgOAwT+03Xrv1kV5Osoq8C2TQtk2IN/2yMoN2Aya9ajUv9dQA1qXN
kUwdaPo2umuhSBrh0Tpm/YufFnsQ72g/DMc4Qbh0fK7BLLDkwPtfgTdL2zlSb3eAl6JqUw3iDnCL
sV7uxz7Mr0bfFotkEOE5VajUJEJ5dAdJoKn1aXdqR9SrrMsOwgKX4kwyg7JQ6PpokoNdVRcH6kjx
81rnqY0cv+lDyVXqw7kEQ9qT/Fl0hnwKzD4ARy5Y0bzSs55q8H9tYqPrN+QE1taPMSYr7SfjzQ7S
XVeK6EaWVnhnZhYK41Md9FVVHN2ldV6d8MR5ps4xDIszKKrPomfpyRqSdAVlXAgsqqYn8QZc0Ckd
fC3GI0z1DH2CHg7hTiXUw9ZkbJ1XlMSlN/bAy0uK+tFF03r6t7DqtVVemmJPzQQZC6hjdg+JobZg
qLNdhGCG+ebHZY/aCt3d89CNj0CdsiWWQwuZ1PXjmAXhWdcGDwS6KAOAkGyz0nI3OOSqqdxq5aYH
ZXhGvBKaaEGFZBiqsFagsgkP1Px0M9RsKBYDNxoVFYzVK5AdYNgq8u8eQ0xdRcxjvepQaSXdS++J
/AREHFt9eiAlAQhA3HVLpjz8BpTy5AFNovx7UH7MQR4aFOfARQTNZDyQ9NsGybT1WAID0uelcQso
vXGb1t6mQpTyijyyKLZQceD1C0SnwLPLYzYu8LQZ9uRsWwBm10OFmisMpRGVmhPhyGpt592YLQum
bfrWeTahqbVPQMe0aBQzjDP6xZGaEKmxHhxZfzSDfog2EaDKq76s2a4QEAyjvTrDX72r8y5a0Uae
eqlJu/XZ2W46/4igTrygrFZjN6AKjkW7iSpXQ5FyJg+1bblHHVVbU3Ys8UHJ1SPDSgPITqmzauij
7YAaoGmmecCfcyJSBFXCVRJi2WOmKHQLsza59hK80fqR35S+gAk1BMfedF9mUxszSCLYWbcMmlTG
Sx5m9SrWmmQztYtgVJzlkbWf2oaPl2+ZiwtNkWcsuR56if2hGox6u2n+FBBbkNT1hzQ6ZkGXnLDa
+TiMboxinz/bYV60x6w6kp1GNL5ngUZVJ6oZ68JVsfnY+hAM5sBSWr5mLsjmqA78+/OlQFHUeqYB
oTOE0ZFGRaVdGGV3ozM4932NMpkhupK15tyTxdLGPegj5HWtTK2ll4u4kPxIHgIZiVVVQwmt0iqG
FRWgknUJDikaGkJK9gAwlregJiCxxuXfXIlbpbyOUOJSIQvvydQBUnoss2OjDlFvoS2HMEPN0Jgd
6Yy6c1v2ICe2evA2fo4JyJ36ybMYC/D5/HlK/VrVlmtIaUVbOw2SFemG7zOFDivwO1mZld6dJQrw
z06aJqtUN61jz/IftZ9IQDPkxyGIbXkiG3PBr+fY6ZE6R+UhwdaAONqnC/X0QNCB0hm8apl2M6ep
xpaHR30on+tPZLmNNAOZKE1FB60BRaXyoha50sAxbKaBU0br11zz9L/PRfbPK85zmb+uSDObQlhH
YLHx+MTDqEyAvKUKXvezie2O+RA3eKzMvVhOfG1SLxLiYWpWZ9vRunNv1v4er7ZDY8ao2CHbdOqi
QGUfG8aBbHQQrACeWR0AMwBJ6VPYYAcB3q6aDw8ayu/dWHsqmjJ/FZb75OKH8Aoq6OkE9aTTyW9d
ut/zR1AAH1S3UCP/zRT/4z6QAAPKC/zda0c6zqnsmb0goocsTMNNBZ3aiR3C4lB2KQrduTT4kx9N
9z4aTevpb4N816wmdoh/HdTHhfUUWHZ06gTAlzLT+ms6NBFPoZW5nC0jAnHXLFIL8iRUoq+6YrMU
hbE1IuxRWWcMX4amcqn5Ze5PU7YGuDr0XgUl1BVUTO+69ENjm/gggiWbjQzlomq4ADWoKNYtMPV7
n9fp46CNW1GaKGpVdt1KvNneBfmHnYOxbV+ivu7RybGH/LTP/r/b8xL4NcpeTYkvlb0C5SU0mYcp
WVaCtvYkvep+zp+lrVluW8ftl3P+rEMKE1HYyN3MSTFpB89pYPdHMk32cJn7QJRRzm3U/OQUWsX9
fGmJB862LMNhOU9T+e3XqaljMNJpappIB5XztWTmcjSAEKzZiMBgipKUS1owttSqOgMOoPcvUw+e
UMMeuJaHTNnIrzJ9KCiigmRLM0xjaYLPWTqw+wDQpCb9PGB5Os00m+Y5yyjZ4n3Dj9SJOrDb2Enl
qQWMf9VnHCtutZCZVh548RWDjdSsMrngmd7l6QCqLtWk5YojAuTaOj85ko25IDhAUfgVdU5ual6G
VPhmtgnz5zytNrhfp6VBnoZgVtzVCfZRWAbRtC0YramTDs3ntH6NrcJQYFXVN5qzLxqs7Gg94wao
g6AmrWeoydy2AxAJqYm5Sb3AsuF+SU5ugF1PCwTx1u/H716DLVHA9fYEQnGs8ajNlZHO6BD5AhKx
SbWloT5Y1vHaUEOoPc/g5yD4t9rq9g/7NPOXiwypFy24K7oNQhztvufBnWm3+guHEKvnO9FbJuN2
WfWxe4Hgb3MCjQfghEPufTfKMzk4UCVe5hyc8mVfFGcBHZEVdbCtBY2pVyg7lytWdtHZC4PsEo6o
PUBqK3pj5n1bGON3C6D0FXRshVo2+1ukiBF7qCHciXfu8JLpdr2IEiu4FoLZF+rAFgDYCtWhAWI3
dRQa+Jd9EziKvjxwIwS1oqNKoPq6uyVb1zioshva4bZEZHBjBVp35aeheWVU+k2tFrUxUknU6hot
3GhgzIciMAAtAefmAVGVPYFaZqALNaHu7BxAfj51kj/Z6TAgtXRwIrb7066mBTu0dsiNZvfF/xM/
k4xaeAQgZ+r8YzjQu8gf69308Wa8DbmhJFIcxyLdztOaqKk/x263LLW6PzOGhE6Pmvyr1sfrGkCz
6LZOPJT95lBs6CtPLA3bKJ54XQHG11Xpi+uiCqDrxJuXgDxJMPlT2mKVJBmHfugtkkExdilpvSw8
y/+J1BnKuNPktY/egdErH2wph3WIR+Op1EV+NJBd3YyujUUlyAcWQeY2b5YZLLUxzX6Cg/tROoP9
5Gk9gvuIvF+Ypuv73AZ0n2NPdhMLt112jW68DHa775iR/tT5eJCDV76gaBMCXWA/5LJehF073umm
iLe+XSaHktfJle2Gwcrw2u4FlfTboUjSH/oQfpNpPDy2XT9g92mIk2dI+4Q7O1/zludPXCIcqFyt
ZtxH3A2PZRU5yyKIJSiwnfoYucZ419TGHXg6nBdoNEPNybebE/TDilvQtL2SHX8MojJt2Z0FaOtu
qjpEIXXkrjQP4DoQYAYXLRPRuTRCbPYtq32tnDWLI/GG4hrIZCkHs2bDFhjKcB2bibgG+EVc5z4A
Xgg4FIjXO9m1Ae01d1Fk+MRjekUmYLg0ZKY7zwoXvZbvAq2JN50q+sC/Wrsx3TRaIGzcHSz13ps6
fKAFRj+/plbI/PycmeF5HpTmeOsPYQQSz8+JBBLGK9xM8UajEhEsqD8mJh8eGvUic6s3InsbFR9n
kcjh2GQL4SjKt4n4bTqSDx2+tIs+GI81al2l4R4gYbNwGFg88tS6TDULI6QxEByIN1TjEAizPgOg
8UidZGKhcTat9sO/RoU70mSBc9Qq11kSHYWdV9/yyDZuTQTNTn+xt6X4ao/N5puT1h/+JQqAlsRe
gd/NN8+Pzds+AJpqimQJv60/+F2RBDlxBm5QqkkgqFoG/oWmasA94dvX+GLyhxaSTLsGEO5NM1jG
txEP3kDy8BWvMNCn1Il2GqQzXkGl2gVRBgDJaiRyuvlDr0bWOQJDASumkeTg+ACB0UgLFRVXMobo
OP81kq6pc5Qo0kgndPVvNYqPyAErPWAvgnUWVPYtKsTjDf4Z3qlLIvANQ7x6Z9VWgbxAaEEtXOrQ
o7ZAr2qZyRukizZDwccAmMRwDY4u4y22gSxExWz86Ix6t/LMzrzKu0DbtmPbHFjZDCfk2SE+zvPy
tsRjHvC8VjxjGXHvJyjuXYS3o6zAGFbwQqmK2M+1povl3z7bKK1/+WxBoX/5bJGmQWRXYb8IuhX2
dbasrbA5TOAs1URBf3Mg2FdtarfAkdT7okuSboHIKijkKFznVrxcWxEYAyYjQ9p27fahtkAaW2DX
2vBNDzGzZdj7+NbJWOcR3tGBcxqVilevDkLqfFMHEDvnRb+1ei4OGkpCzh2T/ZnO6CDjHAxlPmOr
uaMs/deo1v1FVvF+Y8WBtXd5Ed66g4K0DaAqQeXJCRDP4ok8Btsykd+0HoD+6ZbQYw8OPR4l1pzW
/xLjn07JaYQTpQB4HDmbrg+x7Qcb3YDgrsNdYFD8dF2qsuLaqpuF0aAysEVZ0D1zUCJtJ+M3cvN1
0Jw6RYEIXIu9RhQ1zaVRbm0ALJ8a/je3Hnf+VqAUETJWXD5UWbYFlBt5Pdx5G9MJx22mml1aLGPo
hjwlotQPickgO66N+rPu9D+G2HOvkWjur8CmDcS68rcMjy1ryZG5UtNmUmzJf4j5x7Q54sa7MQOy
HdTaYNjduKgZWyK7GO1pa0vNQo/j/bTxVb1AbERfmohlRvu41JGJLoEudalwNYicdmEYrbP2hKef
HKp2xUuiZRvAM64/rgh1mmPQIE6TjmZzAsgE9BIZiKpPEOj0zU1QAFSe877bUD8dNB59j1lhbnth
SmBYcIhE0J7zuswB5U8dMMi4rF+QMcrrDx+LSbks6hrZX+VNHZIHPfgvobSQFEjeQmtdnmXno5gQ
+lIglYNEY5egmh+pe5xi5dVswPjWLFyEJvsFGSvVQ2cuKmX2ecmvZnthmKD+mHqltTIKFBr2WBk4
eI0fa7rRcAuF5yaxcc/RaejeFVYaQ+EMcXM6IEeVdgjp/mo34BcS4PUny5eR1B6TyIBm+ZLmmsdA
SAiheHUwM26t7T5l6QX0YM1GBxf4pTB866zLB0OVe9GBzHQ2hp21ZPEg1hFWKhx7EN89jUG2JJeE
bIMnKuj3hPZ6nqGK9AfsTkLQ9LlSLDSokh08daCzIHEaASYFBiP2c96arM1Y2SjfVV4Ot6F0Xg87
8iGT7eS/RtOUc5t8qJnnmWMv5x5m8HxlMAhKVh0SRp2IPg4xopEV8PJop71bgnAo+DHZUuohd6fi
+abNtJ8UgfwSpEyiCCo/IcjTG1Szn7B3/BrN/CO4SYNdJ3jQIu0RVdDW2dTAD9hZ4QCl+CE+l0Mq
wL0ktRuA0Mxl2YQmYjxpsABjpHjvg2SNIkWB2o8IwjWOH/6QcfmaB6z5Vg3I22ss1G+x4HHBPVnr
+D/myR4vrRYsOBXQ/DxZM7xccT84At9F3A2n6VSzpHYwKqypRFICSaR66MA6VGYN5kPbYzfYRCZA
e6DDeEbh5Q3EOqs7dyy8E8CC1ZLsmgT5Yl6F5VXiW+O15/RYv6gBIbgCkDHKnaMNfPG9m0NOt9PF
Q5CP1aIHI9+JDkOnZSddHWYbNWUn66WTmpt8REF4J+pzzYL8wUMV7G3t+kvdrELUtawqJtIHp2/y
B0ReUd5YyFtyDPL0giop94paVVy996IcpkmgVwda1TTEfajmzNWGFg+ibk/NdHTGFWqB7C01G7dA
ehAB7g01h8ivsRur3JWlLgqu0GiP7Ia1pF5k4rVDmYPegnpd1kbnpsEKlXr13qyuEDK4oU4sXaNF
4Qz6LtM0awTbclIBkFEdGiwOEErKEv+M35Z/pjOtK76BL7vbmUbujAuz9FsE4AcwwRsZNoYZlJnV
GR0CqAIc/AiHufk3v3kYjSAXGjY3//tTzZf8Y6o/PsF8jT/8qIPXndy3xp0fQmRZg0pIvqDT+QDi
D2eVW0W/gFBCepw7eARK+jLPfg2h9tztqhnnJp39eYG0QUbS4GA5/K+nCcvPD0ZXoU8yGeerkpFV
pZ0vmG3cjDLC3k19iHkINScXOqUhRRE/QXmz3GtWlF83kIZ0kAo6CcXYSYdicFAFovnFcjCtD1tH
Z3Gy0SBqdB7UHYDaaFlvKpkAK/E5lkbkMarlem6eZ/uoA7s9pngS0VXnjgH0Oh3rkotwQ6zMZdiy
dVJE3nK64ufEiFIBuA0O746unUqBXXJpxKtpKhocyueUd+HVNFUqjWIdRlo5uXiad7FAQrQFw4Q8
MKnLw3TG0/bj7C82culdm6e4sTGODuLzbLYxNc08K3XMthIsocvYxh0Pejfvtmg5uKlCMKlT03cS
71aakNDuEvMqVB4l5NV2YeO0S+osbde7zRFvycpOP0+DOgmlQIB4EPlCiaiQtbhyLesCmpTyvRid
i8b04t2W/BJynAhYXD+uTzxKwc3k6f6eV/0DFaRTGXqgatERCZjss4k8yJ6V4xVQ5gt9wIYgdeJr
EOjZN3EU8wseSGtq0UEbweacWs17OwQJMn0NKvIKr6yXLvPBYsCz4FilttrPl+y5+TxLYuPDRmdt
arPnMBzShZ5n/HnqDba64d0lUiY3juMkN+C9Zqe6GY9kgjhEctOgEP/Kx7MMqnl9sCS3tr0JQcZ0
TV50aKp6l1h5d6ZWH8XJTSXyp5wLMGmomcnU1+CsYJoZ7Gdbm1vV0o31ZEsu1JHKDKCLHCAestGc
YQk50aCxk9V81YBLa5v0YKCe5wus1Nxzo0e9luHiA8f56B5t1tzQMPqTUBdRQua0+DK7UYKGN54+
wvwnJNhRdmD/uswm4VfXvcfD0/zJJPejhQGaRGBS8YWRb80qf6FpjH/5q0rTRxmpCboqcqGDN4ID
pDZqY/qraFLeehDdyzK5nC+rN8LdaSXq1ue/tK1a7aC73bf5i0OAFLz/Mt3Pn64XjneVB8801/Q/
9PpCRV2Hq6k5FvYBDBudAtN0e25CJEHLs/57XDf3Zpol9zEkGw9c11Ghq+zQs7O0vLmMWIej+NOt
Nw2ojPZuVtgPEkR35KQz01g2TK/OkeVoK83Js4WEAN9d2xuPXTOIc6darPDGDWpFwJxcesZdxfrq
2gXpVeMmxh2ZWgPUXkEWREey9W1Q7LIo15fTAMcM7npj40tpgIkTJXpYV7fxniYHJ25yQFTEWFCT
Bnj4sWjM6G/I1I4IJaZ9W21pcqBNslNsiR/USR9Xi4wjUrjB1XT1xupQbRaxNU3m8qS76HZxIX86
eHH8PU+4caJWj+Xh1udmCzoR/EGj1gc3qFRZUSeZckhkLuzK7w/UTMbC2vEIwTpyoY/QARmnj3dk
0Dg0Xrxy1Hf0AUDroR8C2WMriT1VFz3pkdXejDaXUN3u3v3O875B2n1YQxFw2AU9mqHUViDdQo1m
7HmnosqgwAcE9TfwFNqgxM2aY9FGKF0zbyZzCwU+WZbgC0GMZvmx4waF2m6q05tr8xOkPo6tKBZf
CvWsuIaYuGHdavjYReA/Uf460MWrrGV+XyDJtpM1JH4QpfXulQOltrEGfLXrFw1BztfYQQFk0tk/
Eyu9atLBfJZxM0AP1BQ3zIrarVua/cEvWYI4RaKDNdDu75MByrgCAp1vajg0Su2fEYbzDMFg/ET9
jW+l+GmkOiAJCkceuRqYLYwE4LM07B+hUQEuZ9hnt06hz1OPI42IgNrkxoC9JzegIz5mG5TbPFsU
v/lEdADJ4wE034B3aItseM94iOpSz3yC7HCJokQj29V9kzyWrX3ihRG+As+TLguUR18kN/VzbgxI
rVlD9Po5skshRkEjcxagbNuy9JUWx0gQBSJ9pDMRsGQ66/5i+5tfoBs6nptF+iXPpjFrOIIZbPcl
qzfl2JzhTnNGtqf02tTLkSVbO1oJmMlnjo6caZa0rHdk7+N0IUYkdi9FWxRbBvqBJzMrJj4rlrrG
OrHcao8qJIjzpvnEZ4W1NOxxAwJt09Melb+LOBlQaihTcEhA3Cw6c61q55ch88CDXYbJf9LulrFc
+JH0j14C2RGUyiT5JRsdJFyMbkUdyBPmlwgagtYqHvsVaqj84+zmD064GYKUL3sbaM4OhRpHmbXt
fdiZYg2Wsn4zNUcQsdmswkcyeXsvO2MEgWt6ok46dByEYQB13VCLZusT42M22+g+ZgssLdi0UjSI
eLlmsiDOLMgPnTrXqC7UqvW03sVeVi2pSQcEeUHMGdQXu/RQsKk8ahCILW0lJUK2v8wxeagBv8/x
t6tYJbRfixbck+FgF3daYhyJm8GHOukuAdZq3aubAhp9kYpFd1clRLvv7G486hB/XePhyI9hHYTL
xh3tU53k1qMOuvSJtk6K/AAWymIVoGruG7n5aWmfDD3YumbeAlTPXumOqWsIV5SIWdw0ut4cm6B1
V3qQRK8yO+el5b20CWhXx2aMDnqWijs1kPqrJIeGjolyIStK2D5JMQ+rTfYeIOAThk33imxpt2xt
L7xOXMOAmOsIllErHyGinHz4OlBkkZBjFCsDydMWDL3g/rD1VU9nFraqnZAuwgU4m3rVmRV+d5oe
Ku4uYELqAFJMGWxrFPRuncZGUlbiSdRgGQF+fz5uPTxnbkqO1LriS5v+GWEzrGqGoCv9L9OwjW+g
LKc0uK4dT3deUnDtQkyxezHHXl/KJO6gpRd0u4a12k5HpvOqAyR8ibzc+Fz2/Yk4tD0B9s4o7170
MoUcJPAXWhdn9wLQe0C3cRZUBWRD8Ui+12L5YZt76Uzoer3uRAVmIBsPSkA0sgN9ZJ+l6YmV1ffp
E6s/hRUg+yKPLJQ7KBbED15WnPJc8+5jED4d8ERRd2E3vCh7quNtYYahfWAcVCm/20ckMha5UZc7
PP76Mxb80NF2WAd9aDvfJmYRLUq9hwgB9fAwGhdN6YTbvBuga6ZBB8H1VFBLNWcbT9Jhh9q26qZV
hxrE+shewEZN6phtec3rTemb7ZKq3KjeDXvgG24zf0/1bbNd4/G41VE7vEjNHPimWdnKs6ob5Nbq
tZB4egSaYV6JxNHWkToL2PBxRra/9aKwFPQ5qJXcxvj1HFykDjb1yIuHqhLvFqKM71FZbxCI616M
zE9WqJ8aLtJ1Edkz8nojUs6Wphi1he9mxsklRgQKFFPbQUQO65zgQCY6cBVFpjOkKaDlWowQokXx
6ibmEmhlBbijIi6ygQAA+jcWOyOQk1889fgV0nw2oSy3i20Hj+RC65O9rWt4S5QJNNDbOrAhpmPE
7z7uCtdkzvfCC+OV4TjZxUt09xiOeb3upZDAegMvDjXPd7vOfg5529y7YdRsfT/P9kHmQClNTUYe
owXF9ah2viO0H698PooV191hBwpBqlGngydEufa5Y66p2QG8d8s+HGzL2bIsQ7n40NyNwge0P4my
PXIaABhC4eEGyiAftpKfNT/ei5Ct/6ZZ4Vt41arOUaXiuQj1FUoWO+0O0TV8C10UFCvC/idIXe2Q
6zXxCuPVDYgUq5sQwZjJRk3qQHV7s7OWGgcBQmu35gNg4O3BNgvFTe0ifFhBGmJuMhAo4nu1zrEV
oELaZd4yUQzjkGp9ZHUV3HGnSU/tkPhLYvRmv+wyt9JTbinNJUTg1+DyTSFKWCxw2xqv4NuQqPk3
02su2QCuF/wjUidq73S3AuGQetQO4YdvG4LR2DJleBsaIK+WPhJZ2BuOL7YOZZ5eDk+Qi/mwUyEG
ODInO/mPIvbXgTYCY9A0yc7uonCDJAfyeu6I5yJy5WC3ASgkSdOdkWTNN/IIm8jexhDnW2CxlS0n
6vlG0/vtX9tEPI98GVAyjuvtTAZquJDVUD+jr1RWX5vUi4h/t6fvv4y6f+n9Y+zs3KqpSleT2zEY
D92ApCuk0MtjjwjARlSGdSdQEgaZYzG+5/5V0Xf+D2ssf1qO6z7I1MDOMuj9E6rAq2mMzAptLQYg
leh+0we72sZamCP2pNZAUi14OnVIvdFa6vr3GTM946oLkEnssxLiPjaQ1x3LaggUD/IDiT37QZMB
a/M2e7D1WsfvtKvATZNZm9RBcXGUlMUZIHixRtlT+Vhx442gjRp7w2MreZ/H6NEYrjTfeZYM/0xC
raHCuFTC1R9Nr+7LDeSRw03Kg+DkDIBeOf0TVb/neQtputAfLq7tdidTYiMTlb7xvU4mB6u/03tj
gWxBiQoR3BI5VpgIC9vFiWRoMtV0VJN6rRbYTurFXtF8oN6/jU1YiMxFJkCgqokLlglYV0KA1ix7
91hKHUtNZe8qBsKAoXkupZtbP2XC3Vvo0a7AcBtkN2GgAAwyOoGp27HfBDDEK9Bq2FdaAdW/QePJ
Q5Dm1RpKUuMZkK/0wIqEbccit66tuHCWrcPC59YUt1ma2z8B7Ed9oyffw/LXcB5KlG+0iQkif7wr
wI/gIRTjZSenaX1UD/SPdPuT3bQF2/KimtSHvMHMroHtPgoBYaRZkCgrwmbryBBkuCMEieYOo7Ah
+KFdg8EGTFQFqvYRXFmUTtQdqdkM+UeToId4O3ztHX5vUm+sAx72n47NR9TolCJbgdr25NRc7D21
wEI1IhTZ3DILz9Smg3Lx81Hs44RHJwOLT+IziGX3w3fy8Jp1vX2rj8mFyBAs0VlblI3GG/IasvEH
UHrBNda2kxeZzcGCV5/CS61cP+cCf8XkJeqCbaRbW2tEKFEg3Ff6U2SBGw73tX8jwhp83Hj4n4GR
QQ7Kb0MEXTrrPKJUHOKItXXb5HWzzA3Rf4s963vr8eSHWTYYrvJQTlpiq6Qn78yD0GofODoE2QLc
00ENbpRuQJqkNaKzb2jfU823pwVlmxjZKY/D77RMow2CC5TrwrXa5ECLNc/GbxBg+GJNbF7E6yV7
Pz1rFV4VivmL7E0vAe1Qdrtzl7Mr2SHTmeLF4JULEPaOW4BmsicOeXFhuOFr5gMGzcHFdonTsLu4
AFCj1KAJX2NIAzg6uDdMHvnb30cmRjRei8x6EljZnEHBJM5Y9YozdiDxzum1R9eKoqMVR5vAzMq7
NI3ba5ZwFLR0UAbtEXNZVr6u76hXa53mFATuy9SrD+y9BvjjiMURdi3M1iB5iQgZ+dIBxHUbpxPa
FbWi0mOrf/7jf/+///vW/5/gR36NMtIgF/8QMrvOI9HU//FPpv/zH8Vk3r//xz9tz7Vcx7HBYeF4
YB9hzEX/2/dbJMHhbfyvsAHfGNSIzDu7zuu7xlxBgCB7j4UfAJsWlAjdevbO8hSrApD0t00yAIYr
JX9H6hzpc/HWaqtpHxt0YXIEYmWb0Aqrc5x2h1IzJ72wMcy2LvHKQS7VXoRDGW0nlcEkan5rA0d8
CVEIMy8z4sSJV8jGZBAIATMRHYLE/2oj5zJLVzp+4wfIE6N6Vh0ckfVnSx36uKk2OR56YGT61ZtW
8hvI9LOd0+pYsTsZq1CP5LaTC40lZ5oAagr64r/+6m3zX796xmyGX5bjIAfN7N+/etDj5VpXc3bX
dNGwQxI4QNWUMa4zWyufqwRJE7Wc6EbgoEvXrq7JgwHzBKi2jjKxv3tVwtcOWeh+mafTFc2G1UuI
FWsHx6nD5zSqzFVsJd2ZQxLzWBbgyRiQm3ocQfqMr5e9K1fwT6PGW7nqPpRGgnQ40W1mVMOVDGPr
YNsmnrmANPB/87t02e9fDtcdk9n4aULYjpmmY6kv78vvsmER/imAHL4BRrgyDKSRF1KhYUYFgWGG
CxyMapaOD8XIKh5X4GGFD3X/4Ri7IQTvJndy6tUc5Dm705TUpCnBAX6VmhY4vxEQvES2VZiLxk+B
TD6SZeys4ZKQmReQWAs6vV+kY12ai7kfS3q54DwF2NaIhsvU/TELClUgFFtBHDkP1hO1PTFhGXFe
Zis6pUOtpT7gUmtqEPn9F+fZ7f9Tdl7LbWPNFn4iVCGHW2aKogJlOd2g7PEYOWc8/fnQ1JgezV8z
dW5Q6N6BkEgAe3f3Wkt4skLV9U5Kuv2NKut6CtsrknaIYe9EK6vJ82lXwo/yXv/XcoJovKptuYNz
X5I+Ov6msSWDr2pbXvs2g5heaXl3/353aMY/fgEGOPHl/nBJcRmeuTy5fvsFhAg3UL2q1j+SNp8h
HXJKAIDhpJxTt3pi/9Yfxbq6HA2Vhzrvpk1guItSidhLb2mPExC7g1Mfp9xVzkYWWj08WMVv00iD
9I1sHZ3hAjy4X9bQORWz8sVioVMgoxSsIAmaWgIwqNc9jXpOaa5fBuu0zdUXNZzHbQ6TzaJ2Tr1U
lFdH1w6Nc6IQKdSGuH4xMtizpiYMvi4zhrDVLDOafpBcXCOs96ZSQnoyVKjXAyivxiXgC5nJdqbw
9E5Lbf9JeqS1PTykMcXJZE+0q3aDSDk4DaRp0K5CiGgZSCV2LRIO0nLrWOhdujFQLlmz2ECxF5qe
6zt5CcnpQ6dvIo+8i/h+9WjHKtloo38RCkGL9ReZFfQkblCtiOAr1E1FvLlSExK9fLNv4CrxKaQx
NrcN+22uLEeHl4QBASZKk1gUhFsBTneLSN0NQl1auXXSqmD7zi89pHEZ6fyCZ8uZYLTrZeSvaW9+
GalH43XaG5z73Wf+mrbxisN//NpN4x/PO09ln2p6Fi9cz3Df/dpJ6caWV7bK96RJtleeGop0q40G
C8iVokZfaGuErMblHfDgfhVHlMPstRJKGzZA1SaZCSdLL/HJ2RzN40P/x2+sONe5/j7/9UNJEf90
eOQlI7x/2XLonUuomtWT6DTLYchfbp7AzZKnEnrOTqeQFpk1CBFhXVNQu22QL9kHPpSeUOLHJ+hH
q5W0jtrC08kAkzT3dYAd1QwYAPE2Tb7XF2yJ4iXdhjdEcRATfolugxhDcRDkSQgK8dqqLXzOt1ZB
rUirunR+NxaFzfy1AHN+hLf7p79sNcJF3lQOStD/mMtEO4oljQsR2DHW65/ZUt8ABnLejJ5u8Jdk
lP7tCGZs+igBCt03CUUYk/VYTWoHZtAqt1bjB8j9KawAQ+MzheGbIKhgUhih6uHZEr70C/ZcS5Ar
DlrlUVxjBCN4qJZEHmCRPtYdSQdCtUuBWETIbyHfqVjVXQWDSysIVpo9p8dbw5h45rlSZnQg6Hbz
yyRdi5rerSHPe4qOJAoW+eZ86uvqEWXP4aLFZfGksmEWNsOpp/TJ0axpL7SDflc82hQDX8A0/Md9
4HjvbgNNM1QTbgVKIC3NM96vicj6urVazeN39ARqkhH5CNsbAmrWeQyN58LKKHVxWvOn0YfeldxE
c3LKAxwqfeeFL0UOffnBzufqIoYe8bsxHcffiQk814LZ1HoW68qgEvk/k7TqTnqPRoFbAR4WbauJ
MGgxDAoYL5SuLH3mTktdL9yFfZqsb/0MafE6f1t5UHGmdxKOyTwUiZIyJc4me/+/m94ELqV1yp3m
6NbZSIuXeiHnl0OZIJrY1yVa0Lh8+CW3qeGwNYPd9AUyE/vWn+Sdse7By9+Z8Whs5AzuefdDNRE/
WfCB4jenxLwDROV+oJbtvd8YVN6GMXmbgdSHv/+PR5u1bCF+22I4mmYTfDZU23NNw7Tef6fkUJt2
auziezMN7gbRhvrYItIVC9+8sNcLz7ycFUneHIkJPBSG2lh30nkxs8Fnje4Zl1RNnbNXRNmh9Lzw
rlWG7EyU2946rPNfoHeh1DOKsm9ONlJowr4U5UOwAMQhfjjTFK9ysKR67ZYoJFOVHhOM3ZoOLyTS
3sgbS/V6TvTYIyPSUY68Cns9if7U86jd5ECw0c35iz9OziRFTfj3jUNOfEueWtXGAO4HT0OJ3A/g
furtI+UdB+FqMaBb3UylaR2F2KW13Xtf98pLl07DJW79E4/A5GPpPDrIL99zKcm9nMnBnWuw8nEP
JVKTagfx1V7fbHU9UPdvDMJq9QH6Sn+vIDh57y+hc2WJs99M8bkSU/+r77XbMsBWyq1PZPPYlMF0
uh3mvpxOWZodsqzVD4YRUGZ+a73aDio4mu3PRyuG5Hu2h02Xo49nLJa4Wt46J3WhtVhcPGPe/H2h
RsgqqAALf/mky9DEX7VuavawkrX19xiaqO0A69wit6ms0nIKvmRGTvjBjqZTMWX5J62Or/6CmPxx
CmMoOZMg/GIUTbTKbM17NLPcftbM9tVe/JbrxLsEFc19roDMLfQpJPTpg41Fa3gc7JfcKCKUpHYi
iWM2mhgCozChBFxaxEiXbpCt3LoF0a6KvXD777eUoVr/uKV4Njq6jdoKO6V/7NpHY4ClMp+N77D6
NkfHhJlDDgqh6B31xO3q5jPJ4vUwXNdvffI0pSyYDe+vUdL3nSn9LXVCBzHjT3Kq9iVUIO6LF9E6
OUyWujZNViI3lw1MYzWBVDpUOjyq0hAaNhp6auOuxWcMibaxiNBAywPEuASGctTGyvuAajYSGQYs
cWKWs1kfktYNWXXSSgG6cdKKEtzFYnaupT32qnkWKyE38yGwrgPFk9n9wtvmPAVeBEtJlp8yew4O
nTn6K2FUFJbFd75r7P3v/W4+xWp9NHMW5dh34zrDnU7WQNocdp8vXZIlH1FOULaaTnmxPkGkbc9q
v0mtBKDGHBxVrbN//L0roq3dyVy6Wgg9bKJxHPZuHTprv+jDB3c5VKpV3MMdA2sFxFy2VWUEvpcG
sYkePrDWN49KrcOALz6vt8KHWknaNaXmOfWVv8ZVII72qas091UIf68xt19nx1M/xjbLNDMjoSNm
XQ4owCdIq4rZ6Gm0NdzB3187pz585BSEn8QMlApkS9g92kGtfQwhanIN68/OX3QfLMN6mawqIkSq
fZa3mLis0juxvYkencJz7oPEvJhSaSHrbhhf1RUIinF3W6jfFvXSqsMUu3u3XFeAVx9HRGPvvNnn
6dN2U3xXRUBcRzVbxTqimOXUnIzlEGRlcxJzLpKCp523ubnkTLpJDzHloLZOc/J9rdmjUxFB+965
e90HVlEUUfTZLgokWOZpPidD4H/0psfQ6aPPqg9h2ezn+VpM3cvMjWOrZPKW1qLNqW7S/AvsQ1/8
xv6WaBMhRJvKLS8ssleInCjDhGZb/NHi1031f/qdUEUqeSkmH6fKh68D/Usx4SCAULf08C0NYr7z
dXN7KGf1qDSqcfbVEPCDnqgrMW8Hb2l962JlK3jpo72YAVvf6dq7rvT4DEjILysSfl5cbYPRRKF3
NtzzyC5sFQxD9YW95LyOAGGe+njwX8vO52aPqi9mAk11rKctKWW1/FLp5hmOnO7FNUPvOnxeur0b
nlF8Jn6WSubWiuL7iPwWAASruciBkuJ4FQOAuROTlYD22Mwa3wM9ptxp4f5mleh2QUJ17WskeDZi
UGwOGujAxwiSjz52syfxWbYWP+rQu3UFsLdbt9z6nAzsfFZhqXjwPF2uem4aiNRNohvRzloYylSv
gq4cxPYi7ub39uO/vyE0611wkXeD5nq2ZxPas2yLXSVvkN+iJ06m5FWf9+XX0jf7dcb6i5KYaCEY
FZrR67nQi/ZOqa71kAq9NwZS6SBN10NtkeUfyGCC7IUZIsvTrWyqIOWt9i6/za1sufzCLveF0qRb
2ZDZJN+urXGfFc8et6q6ZJ7DRV1RzijTe62dLjre/CV1Ctcew1+N0n/6BR8X01MHlJ8ayqwRcsyT
6DWJR3JN2fxZ11LuKfDnRDhgt/KGeVx56hg+JN5w7aZABX7ORkVfy4KH1YW68y2NaoZlNSS+20pI
Vk0389b53XLqnXmbmfdUtHo3qT72960Ru48eUrfOkqLOouFZU5Lhk1lb1daMUyDWCgWDCOGFWwVG
MSCH9QPaIdM3pJspBsiDNrj4vEtXGswvj6bF2nfQ1Tve2qieNBYlfxNqXGJKN90LIP3WekBX/kR2
JBqzp9tvmSzua1+O6t31x2xANnOAe66C05Wfuxza5Sy0i1eUc9S7m//WV+a83jRU5F7ni4HgQyUe
1ms2qckFfnQN2THwXqVnxRc56FDDz5k5ncTyB8198pPPYsiY0PH1o9FS3H3zvZtnzKnN/PcbyNLf
L7EoRUBlxPI0TTeWIPS76HwyJg0az0X5FThWdncjsxsb5AXAC3ob+EHAG73jtLs1SwPKL1+axixP
stFsvcfODvqLGEmNECxk2+FeTAUIKCrc4+W6yU0S9c+qQEq+B8J9mDQrWsOobQ2b2OuCjVGRyR3q
yT5UcfcpYutDVSAMAEK6awkdbzcbn9zcjO9uRLzxpGj3ql/thYF3RgN7lcJc2sGDXPIELNDWXeW+
Zz674byVi0IeGf5EEs6IgrG59osupLjZXAtTqfSoKWpdF9BsUk8BmWnl2O7dsAR6xNQMpHSqBFBB
as7Qv5ngLVktPdjlND3MFYp/S3H7sA06pV2HAAXtjTQ1ivrVK13zMHkBkFi0NQEC5v0mGEftQjFK
v5kJ7lwCeAI343IWL74CDqCzIst2J9E83pGRdqen4ZPIJd0ElcTPpu9JVI4Q0UCPOfZOLnm7p1np
v8ijoymCedeXSrbX6iE4dW1sH8Pcf27TsTnXy2O71fPkGMJasJK6HTkomf+MOEJzFuvWo15oLWXU
rzmkRwSt3Mrgjl/dnovysBNmi9b/8c4tptNDWUCoSozbI1Meo9Lmdz9uz1Q5q8xz37i1jRgLgD83
TkCJsn1m3+gebEAqZ1Ursl3gpiPxvjDinwqIvaO4bpXBD/WtytonLzX9n3b7vc8nChAUEDuFPes/
mlb7irpn/iVI7GCdE+++Q4gx3gBydM6THjvn2Gmdc2Q1SORqybOb5Ma8CRefNCArRGkQXDeqsmzA
xyBe571OZfuv0NyYp7vCg0I8CJ/JGZt//DpJg/jqQXvn1tRqzqMSQklvq6l7VsKmm1dDTWixs5Sa
rQhOkKhcRNX65S4fnOg5ii24TtQR8eyuReWyMa1go6iJtwB+mwtPn/o5nh5TBcFfb7bub88/h//G
jvVetr4++np6h66ydbQ4OA5Rkn6g/2fNN7vvXWRnq14j1g+LagPoAd52qjqrrw41vtKj6CAVbOs6
OWekWB9QVS/XCXwm0GoXvHRdD2YJdq6nejmIeTvUlbofjDQ83lydnQx7quKj+aNWN92e9M6W4Fv4
oEcxtKyOYTy56LuxpZqdfe+Y1KkXbtzvwspW19KMfgdM42MYs/OAxiOq4r0bpVBHQuGwj9N6vgN2
mN+noEF3nVbz4zFB8DaW73yqHOuPcbbyP0uqLRyP8pnVHEzgTOrxe6JEaEoDYNpMBMXBeRT1SwEN
OGyzaFo1boUOUBdtQSAkO2mE/BoJHcXbSaO4Ag0pmpaA5FFMRU2HkxVQB5wNSQt58pC+prGRnueq
zDelBWZ/VzVqto0ykn9hSu5QNW0yhnIqTjkkS/P1TEUUBXAsqcZbHzF53Np71xyVu8Sn8Ho1mnV0
F0bxZ0RcvUfU7T2YmziDWU9Zq0kJRGIxh6QYD36NmC27F2ed+BGPlX9oXgSoWa5zQjwVKrTzx5lS
V364enyRQ6C8dn7lPykEnS+tlY8nbaq/3tqN2nS3QznqG/HpavPNLcaYhYIzTOM+nSL0toPyW0u6
e+PZenEfDarzoGnTsBb8xP/oUVK5vxtK87PB9uwSEP8EWaC/ihVbwW/W0sZKw7i2FZqyvVlL22Tb
yZ8ZQdxTWnTxU9dM6+v9VqUE/YEhWtflegdT8gX5wZMPMS03KVKxi+qYBaF7DUP5B19p+ouq5UfR
KDNza7yvjBQoztIrLgdnH1dhuZXWNIZ2JmxKDU0M2ExlapSP0ietJR/+a3PQD32xr/347Qogmcj2
LZA4SFNdSDhn/dJlDgigfEKQrbfJ9GlouF3kQLrsYSwLa9v6zaMlTAd1Qz6YqlCC98uy8upMJ6vY
w66WbPwg5hVmQ/sJvDqHKxu+Gyivhsc4PIrn5r51DRcaHGlAMHZcuqpUV+/70rDMA6glfUuMvFl5
tp3+2UQ7KbZ2MmqvNLttX63UU7eD1s33I0xXJwdJZXi8a114Z6evRhotUPz+VQ3AH/eB+5vfHI34
XMzF9yzIjAsvn7WaGt4HibRAkrP2kEC8iBX7zmet9/1rXEYnCLruu6q4k8Y+aBENhw1pL2Zk2O0+
jhyKC5bZ7AmSf0dXnJXl+s2uR5uRkKZHqtCvrXvVJLNCJZ+9kood7r3nXkuCV9PgBVZC37ujpLw6
T4suDbvpfVMrkDSlRgbDVtq9+DMkLF04TYc4svtLOrvdSrrECdGWiNVGOih8I33Ynmc96/8jBm7+
j8WkozqO5homPylDe7cbM/wpDzSvTL8iL7mye9g+tUUcOWn15K5sKPRHY7e9iK90Go2HftrtxZSG
2YB58O+jRkU7QFbWKi+WDRxpXrujlyUQrN5OSK2DM1cDfUs0ioywY7TNSQ5+ZlW7wlK/zYrSnPLA
AbSno+oN9ywH6SImYhCMk9Pb4N/GyDzjVH/598W3Jrn9QoqVpCrJ0R3eQ7rmQthl2t4//l9NrTZw
rBrDF73Ps10WaNBwLesJbTnIWRmmvNYjtb3UkRNTv0ZDtCwqhsqigTxAA9WJEa/ECamnC9GT4dwn
vcMWqAjYjNra47uzXk8h7FlakQ15O/v/9xt0CoksZOQkT2n1ubsKTQJrsi0WMzDj5CR7aDETc4x/
M6X11vk2ti16d/Wu880MKCXjbaZAjDBqzr1bFMWjOyWHbAFByIF4vbHOPIoHCcCC8Zi9/NEGIGTq
avWdgiNlFVl5+zzFvX4oEzaRoWsm7AsMA/2j3v6R+KuGb/uHnXQgzdIxvis1HskALEpqDNP8czDx
yFfCUduLmY/OBwWYLmg/knGhajxA35R9jtKiOcB30W6vZjzPK3vwJ1Cb/fQRhGSczfnnIc3zk2G6
yy+bqZU2izaFqzZ30or2AHxUef0aRerIdoIrkMnUDGlIuYKraXof4HbInzsvry5Nbz1Aa21tkX2L
jl2Qapt6hIEmS0v/KYqnjlpl2Ka4Ob5E1My+GCoEGHakhbvGiuuvrvNdaaGpejfQ77RP//H7Nyjj
/1uE37JU3XXQ6DJ0atZM131fl6eqVV44Udjs047UXTdm+hrsI5jcwQo+R5mHqAeJbNep4X4zWbeK
PwAvsyO0A6QmysPPnlqkyLdb9gOlI9NrBtJDuuWFlZ+CkEIyMXkQoMceDyoyNVEMu09b3oEB+A58
NP6ZlQ+eZVI4n1Pw4lAz/wXMdrmm1rG7mD4hukytqvs27Z07YDHDvq3N+alAu26jT5r+aZmnb/3o
5zy/zaMrrCht4BFl+aAFoc17uYj7B6hDzm6QFGzaqJVbCt46OPWD7jwrr/XQdQ/SS9xiTl01H+Bz
/CZ+cUmjHKa+IpTYWvb6+gnibJYpG23sV12eB3vx/fZhrtPuiRU3p998GU+f+1atNtZQOW8XJR9l
QWe119M6u17o1Sd9FKsuNr2V9htxvrvqeuiJGFPwtM+boDoGKrouKVxYu9jUYJxzU7JPCevO+xjl
4VOVaD7CH53Sn8Qu3CJYt4EWbV1j2qYEiot1NSfTGkm46ODYbfbidKFznk3/0TZDrMXVpZTINa1q
oX5sZVSkB+ZJMbOftx6Dpf5E1s9Bccbk9bSMBFrgHFunBoi0zOEtB6Qgnzq7s87Sw0yr5EC1LyW1
S6P4jMTcNrkSPl0/KfOmXTZNMxHWZY6oOvrxHD869T5qErQvFq/euPlW8zRne52h8Ktng1qu26SO
NnPnR2a5l1nNufQfojS4cy0yImsIztDYLf3pQKJdBrWBb94jRv1JuotrBKi0apEGIvLLZ/o81+4U
bUGqL6YcqgCG4NTW72VU4AbKoS75TuSqxGfoEKyA3nmQ/pEZQTfsayGraOaYRv/rkl68d1G7eKyr
JQloks9YDsYMuT8Kud62ta0wX48Kq/EIDhjpAmrK4E21RMJ1vdjqsdnuvR59tCb9lg5puhtnMzqa
il5+TGf/oKGm+g1Md7Ox20I/GUM/XpS+/65VfvINpCe1aHmrPbiBlzzq/szmbmnI7fFnXznKc+QX
yf3ctOlGPoBa3xPVRJ9BMU0PiI8gzMm7YysfkvofCngv0ZMa031aDt6+ofjsM1Vwa6ry/J2eNpDl
eRSmK+1piCuqqTuwt2ueLvFRo7QN1kj+ZeWQk8cZI7Va+zzEfC3In6VVs6N+Y0dKsBczVDwQmkX6
9TpVzW+4ooTswfU69QWJ32jn63OxFbPKa/URkrbDtW87wjiJ+GlBeaPxh8zmlI6y98zBWmhqtRdd
oco+I4O4XNbVQ5Z/nYHhvV6qq7T5HZF5xKOXLkY685jw2N8arMbGqPnrmktUvmPgB3u5jq5QzXvD
zN+uebDdRwgS8us1Lz+HHWytxVY+NbXg5JgdB2zQ8gHLQa6bCtrhel3/ds0yaGyUf1xzkNRIkIIk
eGzzcTcoibXvau9YgjaAVasrgaoplO+s5HRKuxogPlXeZeRYB4q0aHGVAv61PNXWV1tpSV7ElkuB
3bwg3ZY5Bjgidn7kfkqMsHybTEUwKbyX5qu37HV1RRbUz5VkQwwJmELyEjcVoYEa3Qr4M9MXCiPT
lyr75PJ7epYOwKCMrQo51FbMUk30C4OlowzJ0sndDOGQ78TXUFJJ/HpttcZ0LPp0/TaMeZuwBWnY
VSgJ6n36ogZW+zhp9v7WI6umjj+zKw4yFwkvj1geAad1VZbkarlgGVoHo7MCpNUcxZeP6nA/mfGX
uZq7o2tU6UZT3XhvtqN1pyZ5dg7GullTEu/nxCOSon6d1TxbpWE5/RnOuzR3mp9TOv8xIID20S0o
l45rP4flAikPaludvaa3wfPow4xN8Cv7ytIY9AuDCIPseSLo32LLoBa1nbOLfPI4FdZdHFMFgdjJ
vnRtCNP12Tm1cfinMegVwA8FuR7btc4sZVDLLgMNfjDf2kxJ5a1V33VflWZbmVANp+DGvrmB+oAo
4ALoUJ9Cd+SfHAN9CiO9+KF0wR+V2tuf7VFN1uYw+S8NijtEm+HadI357bPhJS3v3n1u1AXuMwwv
EIGF4fAR3gMoGzUwUn/7vKGKYCgrmnLnTSWajGzcdjWsxhs/RRQ87zUHDH6vfYNqbOX3evPFayAP
DdHBOKhoE330TPuuypZZa09buzPS7cbYa495lFCdLiPhY/TDanrxPa28c8yk38qALN/Peux+hSwn
3Wnt0ByXErQPs2c/STt1izmwl2p4CAkPPsDXlq2vA73gedZM5wO3XXsc1TDZVXrtf/Xr3XWg4fZb
vZvZ+6odBBth/fl6IfAArBQSFo/JNPRn3am0dbFcOlDMuyLq8o+zG04HHXLLXdZ23RfCRyvpoBgw
jimFli252+riuXFAjGiBm1nQUUJoaj0FoLru7V5NN9KgWM3O46n5qWNfuncRX9qHyah8Kky++WUk
oh3VZg7dFFAKGEZb6avrv4slP4Eiln0XW3G7kw9o7DplHYNhpID5SzvbwX6cy/qArvL0cS5Qjl7+
0UkGUyzllRlFD4oHqDjWVzOvpFcry1+rCU3iCITUoQiSFhSPQHk4WC10gH5oA8ZYqK2lQQucF2V0
9ePyNq2V2LqUy8FNWdtVRkxsaXm5RlQ5XEr3j9Aem+sLtcyieU+q11jLIOnVw0cwsZw8i2WPnYeO
8BIUKwp9zzJXu4MTauWA83tNTUV5ToLypPl98Gl0Cv450NcBVI+CT3WtAdxUSbdIq50F6UYxp56g
Da1g43+mpas+iLXMqIMLe82XGRHcQCqSTlbF5/5Ff5mGydaE5uaeTJR731k9q9O+GvXD4HSP+tIA
exe0WL81K2N54KFvU78aU9cD0pTqMUv/63QKid228/gj0L4OZoB8Yddna6vwjITSg7BdE1wx9hVV
mMlaCdK93rvGQwODzmWu1ZDSePXxrXOuUFwxdtnmausASOCcq1q0u5fJmvwlsNX4OY289ALYJzhZ
ofdnZ6e06Z2bbfW24WcmH0Q6/I+ubDXCgRT5wOBAzWJhx5/SQLG3meIRFVvMakBk0g+T8l7M0dAP
oGpZRRX+UkJMwmHKk09BSHzcKFX4UVw1+YT+q7uvVf+tNU7HZAMH/XSU1l51vplFWD/KUCXYzoYK
B0talU8UjrzK52S5Wd3JRWXL/JBg/u+Lktas1q4XpaBZxGIhqchULEV2S32dxPrEzIH0rHx2Mtf4
n/iuxKi/Yd0DxQdtsXRyJGh4m+jaSeaMlk5Wli3pimA7zeMaoGX8ArJtfqUMbEuwu7tqFqpDwRIN
fUlpczXjaMxqcrUok7s3IOV/kjafRCQKBO6jWNQNvlAuWlwtcOKfutHRHqQtD7LvWmhFVx1E1afe
GO2w4Xz9CLVOV9wb/r2oHSIZVa9ybwLitlwcZcKwsGqpe5LWnPc8gW8TkKe02pbPPZU6d9RbqK82
GYJ1pp5bu06Orj8VH2bbifeJomobMYNUbc9u7X92qPPjV1wh8Dj5KnIK9FVbPqowGu8ub5Tiw5j0
xS6Px2YrrYNvZPfNxBPtOraF+dlNP0hXshfJiiA1C/dlorAb+i0atulOWj04Ze+oi03roXlIDcRS
0yTTNqTsmwerKqBp6JbTOHT7FQW0/u7qrEKPJoSWn+KsN496kE/mRuZQgbZlhEDqITySdEHyI/Hz
F80bsocqCh9URVMK4O8zGzbNcI7SakVNe/In4rh+VhUv4iOA/dUiOXsvrsgb/INshEjwMsGkwcOi
Fw1PX2YfNcCgfjh3GzFlhF7uwqRXL+LRQtZ6k5UmO2kLp2R46vrp2l16DKPDz660koOYbtj2SJH2
l9kZv0L+3d6LuyWks+IH2t+JGTSVCXcSBChiymGo9Q9Gm6Zn+SRvhjCGxGALCRMXKgfV2ozQpfBD
SZ8Gc1S3htr1W5401S5vC2cjA3tSC5fhz+tf25CR20xUPAE0ZpY5NvTHJI33OkVvL9Ldyud8rauz
/nb5bmCyB7I+gS8IyBTNNgyjwVpyXZL1SqiFowDDvbu55CwZnR1ZyfEs1tWFhPDKK8dxD0XgW04N
5VKDyqWpX8PdegzL0dmmJswtUiN0yxz6jbtIyPpvRRdZA9BhHPO3fobXDbvOcbqtF5bRZkgC7axZ
aXsG25xtkjEN//CPghS6tatm/6/tMp5Xc8bmLy12WU+RWRUVCCm2sI1K1erNFFrwmykFrsXSGeI1
OrP8fr21ytgGoPmmptrm6I6l99gY2k/hu7bdENGJurb3VskyjFXbeUJa9dKyCpVefuy8TgMKbEE2
eLurKryuvfZd1D57plc9p0b6UZDPZRy4O6cECdbx6oRvbDUROVxBm1hQMEYmRZQDUqXO7kO2LUkS
kQa6dRHVgGQMqw3k3uN2GgrqYB0vf0LJJT4K5PPqE+CnPbYUaHh12B1LENRbnQqZfW+rLv80pOHC
2YSEIIcKCCUT41VaE2f01iVKtSnVf7sxIE5XKgP6QJpeqOcw8bZa3U5PxnKY4PN9oqLw+6TXyZ1Y
4nc7/W2o+OSg2spIxXjkkF5CvS1Cbu80UfLwwUq6ZttWYbMbFtNUNOdox0G0ltbCjMlC1ibQNxrF
VVJe6hmq9iwWCuAIjk1ZcYqb4PfZyPhFQW0/S/pBSc6dnlOitOQshmyuj57fqr/lLOxAyddzNBAQ
+pXH8JJzW3c6qfLs4TbQnkZ1JaYcbgON3CLvziAYrgbCFPPbJ8mAOMv9Q6G7bvqQs06ARlYjhBU4
B0XJ9VPuD/Y/zljhA63wwbO2RI+IpBGlWHhVAFQMVW/di9WNinUKNeObWHKAxGRax2pu7I1sQHqw
d4NLTzx1GSzT+FGrLHd3tAHxg47gMmMbWtY9QJHwYoc7S0nzezLIH3X5k2KE+jZmaLuIOvHvk0Nc
16fUMJSzWKAi4D4etI9i1c7Q39eFO+9TADD3URBq1wOV6m9nVuR1+zapvkiPVKve/GJOabq2zDI+
657ZIqoFrdFMQf3KQ//vYahS71FdGrKloTCB5yNxBfFoMZC0HrW3EfD3/ZxLHQIiKz32bdReDG02
n030fGa9uWR5114cHu2HpiSMIh3ENyz05gro/uugplDMZ8fb5c7Ztsa1negR9A+5+SCHwRsBtM0x
zGNIxLOhpyF0F+qGaWkxYWQbDUJq0k9agUt/6HOfb3shXso9G5Fn2z2JVICnoRq6kgaxl1bFD/4A
xQ6jaAjkKvcG/eV2FihTuCkXnxLQaibe7623fmNh3ZNo+x4uJasEZ8fVwNf/4GmRfqlK71n8tVJQ
8M0O9kARSfUlZJuUjaX9se9Y8JCnY8u9+G/Dc3S3TzVkE0+tTt5mRpn+ExsJJB2Xs3rxyZn4pFX6
DX0dvm91veFtbFH79dobQn2vzAa0X20I7TvaoncTNQjiuvnlrLDb4Ny5ZrP3rGT+YKb+WSmr8cdy
Agh8kJOwevM4tYEgh3AO+nwTXdyFd0qtPaU+e4hIvjk5bbwZ+XF3GgiQ8J3ay0EajFmn5uivES5/
6cOV3MhBivrgOtTk6MXY7ge30j7wVSr7IQ3yjZhpA3eCRdhmJWYzJmzTWCkEdaR3a0PRd8MQx8/S
6ClFvaq4805Ka2gfZOI6rgisLmZoM7GXE2v3ifCifDa5T0gmbMtQH/+PsvNYjtyI1vQTIQLebFHe
sOjZZG8Q3VIL3mbCPv18SEqiRqG5M7NBIA1QFmnO+c1NERwV+VEHAjSg41Q020ja1jc8EDBpyctm
YwCF+qa5FdFaULYod7XWt64RH7NjFQ8x8c+X/7hIM2Z9W9Wme1f1Ww1QZ85aCULgwIlmb1N1Mi5b
Ziz36Fqusy81szrMqFYQHwdToYqWsNlZrZOvKkoZtJulTNrHeS5ssG6BtlGgTx0ZeFLvTnkl5DJ8
M4y7ysYFVvVKGpJnXRNM74GPDRkS9uXVGjTVS138X70sDXWbynAToiH58M2GWL3eoZH9ny+riv96
WXqJYqz3rTYa29k0wXH8fcgsHC4aHYjYX9WlwTwewnkD5OE0V9UATaK6IefZX/Vm6N+rkmeZeeY1
lYV7LOfW2ee27rwPQCkL0aU/Mw8EVdxI/5p5+EBNg+2F2dqwXhl1Wf5atPLPKw3S1+pK1QHK+J9X
tmZpfV5Zr7IhbUFKtJbHFPfdHytMBQn+P4DyEX1pBvfVQXd4Vw9jete1Wn7ptMncA8eun4m0kNvy
Bvu3fulDdVVezx99sqTfJMH4bYVt1y2xo+ZsOMTvkPXLnzIBqSIui/ZnCleO2H36Rx6BDNAa8b6k
QYsKtUjuMcAZTn5Xf7DoL7ftZBOLAn2Jgv3sf2fBeUznPv1jtW7Os878qEpjZZI4KZiXyDz6fu4e
a8sgSZQSC3TMcfqw3RpjbuZWQ4s+eiaE3nCCW9Qa9cuAKMqmmXNUrYKavRapqiOzxbJp7KR5GedR
v5eA7Xhk6xfVw5n8Y7zMxYOqcrtAbDLfT06q/xIPzqEtjWKrWgniyxuGD4/qpVSVn0xbzMP7R1WS
iRWgoIQzs7p3mnba3q0zNH3XN+PGVn2Hau931Xeqy+5Wpg4allAewFal5Quhq9tQVPV3KwVuZkPi
PXe+374ZCzI1wqi/z9GMP1Fv86fAnfi90X+q7prhp4fJZ2GviijNerUcP2qrb4/FwnpLVc9DsZV2
VqIOU5qn2kzanbrpoDnnmocRGqpEZMyyT01X5095beNEblcsILxhyDf1EDEVtszVRJOfGlkX98k8
IFtVjfkGHk1/xJdAI0G6lv8fL/681fpq/3kDIx5kmMkaPelVg1aiVWoOwWuGdcIdKuxOqOorIIHb
Jh6tz25dNf2jm/SLf3ZzWSyddNbJd3Nqsd4ISSL+nuYyCIVn4AArF/sbCHwiAyJ90/UguXfdNgmX
dRBlfTAcAtRmdqroto4T5gQKrqoYWa9D7Mq3BFTbbSrjnDQmNxtcB3nEHtOWbAjdcu5/Q59zq5sV
wQmAVJfMCILvtuVlm37Q9Cfkp4f9lEvtEgWwrJCr9PdW2mgAOrGwSFCt/O4M/c1U1y85wvZj2v3e
VID/Jk+OeE516a6JgurmNXN/wpgPFFEk5H05a/ikYa78RoLoV5kNyR+xfnRMi/fRGuarX/gT/to8
e9oqm5VlrXGwbLc/y2RJ7sRQObsUN6MXfR0oSGNOPzVX4M5HTMyOg+GYW3p0nDV48VKY1isUVP/Y
tAQhVHG2GAFRlsg+i5oZWUczEPlncYx5SstKQxOnzuzXQp/IlltVxfxKUTrZRNGtPzt7pKuPrZu1
n61uF8ujR0To89qk9ljnFYn8bG1csidiNvrPaxEsKo+RDXhK3bl0kMbrfR2c9/qeg6BJj7GhzZ+t
xcqBjgdD/2xdiiw6kGIHAba+q84jEZK2lvXZCj8cvwMTC0V1qyTVrYMucYZSReY247D0AiHW9dpq
GpeD6UTYQK+vawzmdEASAPGpWZyE38gjEKxX3NSnKWyHUtypAz/vn2eZde+JZbr+u4fqhlAr0XCn
Lg6qKBqhYyztYAM/RcF9aZsAihe5KYYmuoeAAVgrIbm5b2PsnFSl6qcOcZ399FLHOKmSanQ1HHX6
ctxn6/VfXbOCWBToRbYv68t8HaSpv5hVMZ6/7i2WVLv4iXMW8PgBOK0XRBkqgi3q31t1Y6Nk8AHg
gzwcupGXrxeLagyVW61+yNmQ/+NlxpxJFdR+tlN9v17MM/MTUMzm+lXfx1p5xo3vTb3y173TyvQ3
BMaMz3t4z5FnIH63Gkirg5biHZ0ESX6dV52sv6qLInFkqMom5r9/nzqk0lCkDhHQ0MqtDizk+nmq
usqm0MJEiuCz5X+4nSxSKHsxqYX1Jef1Pm7csytSZXvWfESTAzRbMp+1Gc5ewWgEpzbmX66KrpN7
7JuS+g4CSfzWQXZU9cbkW6e201nGjvPybgjErVzh93dJ09uvJdEAVZ+XwXRaEvj6nzc3wZYsZOFC
YiAsaA1SAerQyCy4dutBFaUEtadHyPaourFtSVKT44dtbuo2kam/sPZ5IbZ9YC0XJmGb2Nja4Ebe
sCPwxbyiAPgKe69aDKjtqvcXJv/rVkFk/HmZuuDz2i52zkh7TAVrI3GYZ1O7AmkofLtEm4fDbKdI
8K8HdabqUhJGW+xZERn43xswT0RS7e/LMg0tAr2pz/+qVz3UpaTJo33HcvnzFf/rxdS1Rhf8JIC4
RuYI/RYAzPb6St5XUklfykmfckqF6wcnN9Z3HURDophrR9VntGJ9owfaeDCFl4UORJxnzezik9eU
xWFM4uItjfJHJQi5iCjjbyH/2SNI5P+lR6S1cjsvEsOrAE+koJcEr2RcXU3d29lWZp++qrwiQ+71
q/x1RWfm/dECAuuvN1H1n529Wfe2Q9nqG6fv5QPumXgC2HgQo6xhBqT7Ou9Yo8sZtrMjHz4rmwq2
vQmFU9XVa4PoIP+yx9a36jafDYYHLhXu8u5LR2vSZn1TFFG/+ar7FOBS5X+rdP1b2esf7aq/EKj7
/ut2/76RKv/Pml5K/EtJfPHUMbGrS/yqxeN6jzQUIB4yLlOI3AHCELNRktmpW/3SZlGoWwlF1dJH
wuy3sewgz/Mr71Wl27mrzfFsZdu8w83JGsVTCy417MzUO/lBTrhk7PJH039XbaqmxUIT6QYMab/q
XAdn4rQqVvCM0z0lYAWe6ifVXR0ASbNs133v8zVUnZ3oGTLIiTiatT8ejVIHA1OWsB7SsbgTxD6O
Cbq2bVQbI/9dn6NqUX1gmcuNMAac6dbeqgE1OGNfDxYmCGVhnmsnH8RLVGblzml1GAN+/Fw66fRh
lDnbNKeU5KHbDoVU6IVzJebz3CITysIxfsAaqEPIDE25nK1zOMLx+x3p0I0XrJqURT+CNbICMEs2
EqlF2r9oEUm8weoQI/b04qQXeXbS1nWXXrf1zprm6aURaMKkLiBMw89Pn3caUyQjpggLm57Hryir
W7SU2ELJ5mI5Jnlcby4askN/ldWZOohU1EdbWMjXx/Gd+/eB0Fp8B4dCu5apbx50X3yoxq/6f/Vd
pjZZsW3/eY+vS5PcH86yNHfq3l/16uyrbmn89Jr6z181X12/6tSbyZc7U/Mh1q1vVvWC8pceWrfC
OiB2xB1WV3WoebG1n/xS7BDKq7dL+Rh40nnWaum/NJX50GAof6+TSH0RvbGEiyeLyzCWwcsS9WJL
3MXjO6DVFqO7t1j+Q0WiGMxzcIIvV2zUnbKhM3DCTn6oRgcW2VPE48Ka+9rlTnMq5xi6Ta6O0WrQ
RQYKLIMqq9OSP9EZRKu8ONMUvJaR952Hcrypktkbz2Wlj/efpcQmsOVPD58l1zuWS60/qlKQEyFx
UUKtLO+bbtYIIY5yuVcH6MHuroosHYgCdVVr/9nQgajERNr3d1J3ejfEB4AWZKLDGO3B49cdWpRP
77M4OVRFOly/6pH7DHaVBfoyGNtqC/7Q3uGm4D5IQDcPdu1lx9n2zFAMDdCS9WARFbkrSxJVEbsR
VqXU9VaMt/gysTylpPpmqW2GnZsiwIlh+UOPDXymTVc9ncdtSWTrJ7rireH+7HrZb/W8NK+W1ni3
eSCtphpa9DNzS+gfw+hYJJDlr6CExzYLWZ9L7GexNfk6zRwguKR1xbLJYrM+S8NtdmxQotMqGSHh
Ujy4Tte8oIBUkzGrkPKp7OalZIFz6IQrt6q19CbnrhvLN4LRhdz0cO/8PhVPzZqdRTd7CR1vRK0o
DrA5HcwBo+S+0s8C0b7PQ16N/yz+1Ba3xLpMiy9EheKLOouWOvlHUTX8q65Yr2j8KqtDdYmxyB1j
i3PsyENNSULGYy7Rikv07jLEafZoON0QJq1of4rBfQkm3XrJ+8lGX8qO9kUzRN+0EjMpoDQ/2wUT
pWqY5Q19EetuItu5gdtW3U9poosDnFVMt0F5ofA7RidD5HFoCzN6MNcDu6b2Nlr2ts0I9+/AwLJI
FyM+2DSqbkzRvwhfZ2d1D3VI3BQQeLyHfgYuLbGXt27BnMW2YO80Dd5BJNLxue+zQzqACMf4KLll
KNPe6jbBxUpELpEIil8NyVosbQn0ycJW/qtBQ1/kTgO46bUVQh6V8N6tOMI9Lum8C5y75tvY/8Q+
wHuPcLU/9WtwkCxBG4Jgjo+GXmpo+o/aFUt17SpAXu/GGL0S1aDqVKtjsM2FYUcf4LDtBleVUIMa
dx9IEOK+Z6c/9bl4Em2rvTRAu45isU2ECSvtvXK0jeowt2a+7dvcvqorowqojjKTxjj5qTR08rt/
mttKB16nkVv3meuY90Qkx31cangi/12nzrosabGWDLr9HMxDvsvZGQ3z5PPH5Fp1cLrCvAX1iypY
NQNEWAL6O02197vXzX2+Y91d7Gzpl9uvq7Amse5jqxlCMUfeQTWotxKBfcCUPE5RVtasb4iogNYU
ydvcyPx+aBCdJKFPwLlb5oPXCm+nuvkRKQLXDph319b/76ucIW1f+16EmmUOD8itDw+wERAvtppT
QCbp+lXfpxWJ4mXx2Q7STTXkha5fCbGe1EWqns+LjK0c1xCXZ90jnEGEffTdb7qjvyuZ8Cw4IEnm
/dJigSGp4TdvntDc7RCAr7PiBMGpyh+OILOse6cRf17NN/oOevgPK+5/cbv4DiW7DOHo9dRbxbYT
B1/6NCry7ZfZiWqQw3RfFbm+qgYCBhb+nZL9UZo+cFwOsQ4rSJVU/VqlegVLEh0+E79mVQP4W9ne
zWxGj1r5BEg4eVYH6DPaNmunPyU9gIsSEYja+dBmcBRhs1+FIed7Zymx5iHrvvFBAp5UY+pN835J
UNZRrbpXTJeywllctXYlHgUzOC7VqKpgWgC1ted7VXIiYgyRuEZsbypzC9zurNQGBgCl2wJA+kYV
v0QLUOvjK1Plae0jWvj2S2RXoe7506lD6erZ91GONDXT37PkXZ41HdkuP5he57WkqnTTfMP4qrhT
/QV/2QMiPcw6aw8fGNHjkNgE8LlZAJkC2WCQYibG4GZ6c5HKGcuJ0acpHmfdZfVop3fkpfQtb2h8
xKjDZGEbMm4+Tt3QAK40EVQsZ+QStQHf0/49lk7wkJ9dBptHD0WhYp7Jthald0AfEN0WL3D3dl28
N1mjAdJ3tU1CevJIOvaEtVn6GEQM7sZYj999At22xHPOMG1rW7OVvakzzQFu1DZY0pguP2uGuNym
s+APF6T1iT8xSxOKJXLGlDzqUb0ZRWRv/dokipuvSPKjNz3OwboiChCBi3n9sAKqe7bMbtm8mml0
8bHROvP8ww7t8t9WgbKnRrfiEzKaH8EQ/0iyODhEqREc80gjtsV2mFky5V+0vDrpXBzcFfDgi+mU
dQ2fFUVwP70Bb3fCGYH8ByhewT7pH0zoxRC5jZfeMr4HhumHOoiwrd1HRDshWXYWCSJ9Bvgzxv1m
GHl6iBJUyXaRIgu1ptcfgkDH0JE8YWguCQQgEhE7QM+edm6Q7dqS6diNY8+8rBfZZQK2GCa1vOsJ
x8dE7H/PncoAMGjJXVwb7R5t0zIcbQCmaEZtcMoB6JR+GG6//JBtf4ic9CQW595qOv0SCLCtTE7D
Lki7KkQ8+Y+o/9FV+Mmx9/2FuR/fhfjAN+WQBdW3oQRMYjb93oKfbIJWC8euqUNT+xZX+caBGY8m
vLzr6sT+AZUMJ4O9xTdTBR15GU/80lkmbB37DTZAewZyzO4E++rQho621zVt3JhLVQCwcr6bqbkA
+GZNGaR1sqHDB9pWu6Zigp3LQZzaJr+lLsjqJSZv5+Ri3001VM5o+KGNVfXSR3+0QU4gsROvGtFR
1gnLrUFrZANxDQ27qWDyWLytbpg38Jh8kqVFZ57wAhDJ8VeRxd3NmK1xOxQv/TAYr5Z3HkBQbrQo
eTHghWxrpLWQKHXXiKd9qrvqZi/TuUbR9GnJy9uI/vTOgCKzW3J+DBK9wyEFT3pO41PQyp1nNvYp
qjtMv+3xET2CjsWnbA+pi43KMPQPQD+2djePoJDts1H7WqijtwjSrn/2lpqE5VwvW8Q/unOSjaeu
B5uLeDypWeDrWq8fxxGOWW1XAF/BdWHESbY/9TCFhvaeyd4/lwM+s2nk3nwPmDM+4EnfugfZw0+u
Uh0hmWmTYB9zXBZ4DPaMIYERVcaZbbm/GSEmgg9GtRrGmt3KGRSHfs6CRJxZRaTmrp1bce5zrCDR
aeW0hfdWhP9oW0ydiqp2h4PQ+1PdEOgCHUlXdRdDNX/eIMb1PEMispyW8QDZozrjMd6FUqJyMiFZ
fU6C1Nw7vX6vm017Bki+8ISlPgbQ7I+3Akm7Q2/Ov5irXGgyS/AoktUfk5VByOwXn11zn2tVvIka
b+cnhf/7Ew71H5nPBm722jSszJ9IBD4nEWIK5PROsYVogpcNvzWCnycJlofGdrEka3CjIwOPSssG
2Gxw3xV5iiPaHvRr8lKlS7sreoDIXf+r9HJCGAhooBnWNLtFS/37oYtO5eJrzxGWZdGcXgyrf60c
RA+zpvmQVYHYRST48bCqKadouNPdZCCFT6LaEPWzSIfvcWdLvFlS95C7JFSasd9HQ1dteL/5pSyn
Q5DyhZRNGYRm6Qx3bc2XZRTJSzmS1zdbti5Rcsizcr8QUD66ibiWZd3tMXZ6HVGvSla36wXr300R
Bw0ZzXwv6+jaNd0zxjZipxvDQxMZ76npEaoR3UVnv4Ei/DDsYC46Z81EfAKLRvtUJPq47WT7R2LU
dWgjnad3f5izzBB5yKZNK4ptEMWPsrKMI55jXdw7264Na08860Xy1tp6ikrpxNbXL2+p58b7zhoR
tI7BpnZBeYISX2xzP3+XXYAgSe7PG09cG1mEvju7YRJUZuiVjb+vSffceiCLXSzkrYLTfFnKZo89
BDwsmei47KCQRUw/Q6LUebfqGEYWIaf7RA+OY7GRROjPtTb/Cjy0GpzgwxnLp9yxxhO6CoDwE9LF
TM7TBhnHJazNwN8Qhp6O7LwKsmsw0ouyvWSjZAz2J3uPHbAZ9to0bhFaeCuKZgK7inT57AfbrBlw
A84hpyZjdlGHIXGyC9nRS1F27hkIVAmMd3j2cwgWRJZQ4dQwu+z+yCznzRnn3zpTkgNL7Stg7EsD
CxGxVuQlXRSwraj7JpAaRuG1eMEo0bmhgxSFsiu6YxOL8qGcweGhKPKYQPy2+7LYlSzqtibErC0y
U97WNUawtKW76Q1R7lpzlajBCOjYlX58xWg7OorRSi9LUDqniJUaWh65cc5GC4ZmWi2XOsvHY4Wt
2xVouHUwkmS+G9IyZjELrRV4TLsfxtEEUi2MXZOhIlTKON3F3V3bQ+uxE5dk6tw7T0HDkrhqreqY
ogqB+kIRbGSukze3gcQ7SeK8uFYwbsYlaV+FOA6ai4NqlfmvkqT9pvOcHv/QFNe0HhiQNWMyj+mn
/m1p2TkZ7VC/ay050SCX06lxbGcL5VWEkuHyfXJg+qTwWt6hFUvAyWAfwKmip9mjTc0E1ocSqtb7
5PY9mgmJ/l6nDo7AxEXeY6cE31wv4zvxdDZseTu8G0GENhAoqffAEcQWF797j2uGCJxZ2ncoZBM2
gXb3EGvWOZ1ZIeGoExCQ8KKtKmbJYt4qDRbRlL4vMl+FbgIbTHcs9609Mcna9jl12RNHsT3cJLZU
N8FnvUx+twdwxl6ZCWjbBCVUy8Jz7lhrE1EKHrSl015kzlc22pvB5V02UZZjTjiNYaMZObLxmLIt
aQ9IM+mA/caCf8hkGxsXyPhe1zWxjyWyKUNBilkgrNvqiDPry7wfslgiOd64m5YQKVI+VnHfOqMX
zklu7XJCwKGFsYBZ58EjmjnjfmluQ97Ox15k0W3hs6C2cwWz+FqkUfJAIBUBLjYRLDc0/R5zRzxK
quXBtWcm7LpDHEVHVHzAi5DEFDtZfcj6DWQGubd8ZxP3eAnYupXfu2Nfn4LF8M+Y1eAq3Szf677G
ObleDq0YWVE0wRvg4G3fjRnEF57/aAHxO7d+wkdxwYb4I6QR0NqoTEd5GodRQaBVdMPMkA8ZK8ug
DCURsl7GWDygW3Iz16E7LghcuWXfrSK/W63pHCbuBOIDAQHcpSJn0welF+plTSKS6UFmkfs0NgFB
dafci95qwrEmqFEHsb/N69gNBZnlnUgbdzv73XBG29C9yxLkH5p8AbcgCJcZNgNqxRIa2dDsWlkt
IF3rOmvS2eGjk13gdrQHFv4O7+xeG6b2aMz5LdFEdJE8qqEXN7/Z3tJvHLKMx0G3rmmaEUKePWMn
ZVQf6jgpNnb2KlyjfYjnyQyJqH1n9CbDPCbzGfnKYR6aMBWxdo/0QH+b3EkLK9L1d8hWIIqapnxw
PTinmAlXNWGeXHYPRLsBN/QAf+oOT53KaaKDZxjoMCCMEWKz5etGfoPeuOcvMd2kINuYg0o8x5Ff
bcrSv8Oa8jDEWhEOvo7mn4h2ljvPoSG1swzq1yRxvWsltV/dxA81OYZ1ZzdttRNz/ruwwO90uC5s
8/6h7rvsWgzjFGrZjHwRvqmSed+Deo5YolueS92OdnOEH3oywJTuo+hcjU2Japf2y57s8YJuv3WY
mnST9pOzEQn/k75BJg/ZLSigFoHReapP/jzgdezX7RVFupvesaWygIpYSESZmAgDlmVFlpTupZuC
6SyRUQqNbhAHSLa7dEID1G+T5Vg6hQBa2bxIUT9qCGdusAxE3EOIDyMpzI3VGTZPWMHDF6A43U+w
5FDZ9WN82NeYaI9U0g6DO1bwsTEjNjNsmiBNznCUdLJXy3chLLByLAu2PBTYc8yMyss04afeBx9F
VNmh9AZiHXI/TgVud8JF01VOtwmQYcUAuy/8+M1DJnk3BWazyRDEXKbYZTM88AXhabF340jfJV7x
hsX5tG0Jme0wkUJ2LgVNWGvxbSnN5lpN6bITEVNU6aKK5UVBsdeywdvIMkMdL0oPxOCKc46ZmKub
7oU1/nXOHIkxY/ZgGYZ2aHiQwmh+KABwjGWWPAr2s7FDohnDCeZ8eCWyFexYdcQhPZOdXWPF06Fs
XGObAbAJEx+DrOw+TiaH5Y1AOBSE5Nbx8sc0SC6u43c7iekXeetS3w/Q8Y6LpwcwflssU/IGKs2Q
l3ukp3ZL79b7lMxzGOMQuY9mfSc8vwuhKxd7LCEYSaIk3slMfhirvmDbi/HZKAkLoS8KldJMQj0I
oo20XGJPUTZtC7N75qfyV5m/H4Q/CywR8O6dra1XgJGJCcqB1vc6PJq7bDuZUQnMZ0reUuIz8Fw3
GthAQO2y2wwsKfatg6JpixIE6PBaPrUFFC6LRGBAzr+bQNAXkz2HOitpuzeKdfz5iczCeEmy4lGL
2mUz6EZ0lwjrw7XJwy9Dc876PDmhEm+Htgacqyab0XgXj10m1NPLgIm2sRAOb1tDZ9yLoM5F4JRy
cZbomKIYVoRA99swwjLqoKNbdx5ap/s8OAsoCLsuMXt3nccoyJc9HE3sfXMIqf2C+lk4lRlAgKA9
GdnYn6cxGc7q7OsQu3Z/LjOgU3BqmKk9wu3g2w9zVfgHftzmbBV6c3aJd+3lUt9m7MvOScvEkJVs
2gJ4SRt1N1+SDOiL6dCSYLT94EL0wg8J9d8SI+jOeVu9dX5JAKWyx+64pLgcMVF/N/1ixmitn8+j
1ePOiFtNWLtGiYiwU4V8CfZp0IqB8MJhmpfqzCxSsQmaop3T129uCipADnHN/Qm1CAf9ZrveaGmN
Dc3sR2d1YPnKOjTNbw5h932k6d156THWKUbn0DEcnjtU/dBaYFkatl39kuXyNyGr/vO7Umfqa0oX
BzfHOVr8kMBjcogQumNHyz5DnflrcWLHwe+97Zpq4k1zcKdoPLvxK6SmhoFuZ2Beyu6CrGzgZUjb
xJWxEXqbn6RcSLgvW2PMHw0tyHbVxAcj+eYYzaoEwQpeiCjaMEitb6BFUE7cco3hAlOwTZrPEcpW
eoQUd9EeR9GuaraRHyJrM0p4iRqLNWCwk3VW7wAxD/LC3vJK2q7BgddaVXXWU6TsG7a/kRWmEhAl
UiHQv1/qKmBrNdrEa4RvnAE6mOcEjvmm8eCxtT/9pfhJ3MXnm40m/rmm47M7plyZQzglaYJoDr9V
Y071uVsPqqgONmIe/M3/T81R4/6z9+gFYj+PCcHF6mA046Yd3A82Jz0CjYXp7lzNRmCkyo8Dmnsk
degQN/K8oGIYts4cdkEHPjPxWiB3HAYQf/v59wSXXDKAk6HJK5Ze6anQSgwq7/sGVfo+HR6rqLnm
jANnfP+KTdGUP+YSOwcNrbEQYUbtvJj3ArdLwuGav/PyDkU/NyGdEGfLE/J/FWP3Uu6NMX70yIpF
5XPqDa+d7luHYQ0T6I5Tnqc4CKeuMy+zgVn3ASKC99x3PMPB4IOXLOuXQNEgMVStYoiUw3jSajfn
0UE/NZlTRGk8TbBqIs4YIN7QDsUZzW6cBqXGsgoy1oWv5oQWjOaEC1nnUJsAafmWGeZBbD9PTlg1
TX4O6uV3fmwctwGtnuwRtSrfzOQ2JUVmjjK4jcliHQgqN7DGNhlbiK3TifpeLyE1DmyjNkmBrnZf
xPW9k5FxrusKG9LqANF+QUMTENpQY2FnTYmxwbXb9Jf8HdR/d4kqlGQjtDW2Qlvaa45whmXU2lvD
MLv3ps4/FTitPwYaO+XFWeRvU54cvEUeBsAyz56X1AcegeoYEUd/q6sIxYRM+9Gvopm2bwwgRpPi
punse0Qw7JoiTX7ETfpKJGlTe5P9MaAn6mJl/KtMiKcxL5iV5t4XEcuXKs7asNPnY2sL9yeReZ9Y
AGOUp8v+SLDkidQgHJe+hWhFtGRbxyI/mRo5Ta+0l2MfBcthIXWwBaVpbRdNih3Lx23djNlBb9d4
BwKgoiLSKpPevQH0RxgzGZ5wdXi0sjr9iLTGhQlOMsF8zhu9XskrCGJa7vIkRv1DCuO9GmWL3yKE
SbL95GFwn878LEAHaKy2cQ7zN8nyEnJrPjNI7eRcFpe2bFDJXKN3M1Df0eraYzB02qs+Z7sksAip
wtjbRn2xQ4c1fgUp+DOR/nJnd6b2YumOhiEwcr1+X4JsdOp0X3ST/9ERv+4CH2y9iOYLgc8YVWTk
lAYyyEc8Rrc+3pQ/RDBaGy/3jHt2ANapa1JxEHDPnlNbwnonE/6r04+2E2S/dzN/GEIs1mNQF83q
pmwfAyx/Hq02IrShJdVvRfMLWYGUHGnahEvnBs+gjfHhSz0Iw+1SsaDOl3tCDL/PpjwtcyKfRyH9
xx5hi7QCzzwPTAt4GzIcqfx3wZs9q5x3Ti6tCL/Kn82qp6pUZXVQ3b+u/qr7z1uoZneJ1DgfmaV2
wp3Cg/2RMqt8ntajwSJ6LaszNd8MqU4nVf7H6Vf7V3dVpw7/qlP3UXWzIautpTdTyN6uKEIgwQ2T
6nqqeyxhCKf+VWsNNguCtb3QgOzuzLVdlT8v/TwmM2lAzdH2cZ60Z3Vo1ml2tGvEx1TZFvNfZS0J
WEUO2bWezfjJMXQeB7+0NoCI4idV15Quo3tmjwdVpw463HQ9HaPrZ1Xp5g8xw9jXRXIMgpNtAvP5
uqgSS0d+hw3/P+oyDaVdY9BPX3XsOLHVcq372i6MXeo38cFpYjSttda56Y2t36IySJn6Jvmj8423
EiDys6lr03mJknLnYqn+WM8L26d4DvFFqj9SEBeHzGryI4kRWMuwE0ek5gwzGLZDVxBLiao7tx7E
Fd3ng88ce+nciSXSkhcnmGOHnC3/peo8cUDc5bXqCm/19tB3GtsuhpXYvRvl/+LrvZYkRZa23SvC
DC1OU2eWVt0zfYJNK7TWXP3/4My3aKu91j7BiCCgsiAIItxfMcbM8NWHZGxviKFkd97A3LNicXMB
RTWjrIdU5qRk6McV8z+hYwR7brT3RkD/IW9r9W/01vJDONj5UZ01lFjDjiVmV+7tIhn3TVTlZ7Mu
yPSoCDJpOkQ5pt6HpO/Vj8oZAIy2ycKmIJKU4nh/ic3A+CsufxpN17BSBtDYBdaXeTDLQwZ37jWN
ECkox+I7sXwshJaqOtC7Rw+1finJBqJwcGqgfh+kvdS1nf7hWX19L6U+KmYyTOND204eOLU2PBRZ
MrzmoZ9Dg42Go4KzxKvURQWTXcBRj1Lyuqq6i6rsFzI0/zaYR8tBDqMHg7JcQzaZ/jsarPBFLuOV
c3RVfZARW4O+w8DWVOr0KnUV7+19q/iPXkMOf8IlAvbuszZn6quCouLJcYMlPMGwLXXoE79kORlU
qbKKfkZbuPgh47pURcM87dVS089SjKemeEW19t8r5MlJ0QEqCeZVQK7AQZ/jMnYuccP4imTL/4Fu
1yYNpjem5n/d6j+3I8SPh4Jq6Ce53taw16K3kWwcKxu81VBwKh6QDDSvxrjo51T4hEqdbPpCLR7a
ZRPECkat+jSfPh3YGmvJ7CDZqj5vVbI3pX7xsNW5cfZL9WpmP3Xk7dy6QYJWJ2UcjtG/e1udrbSA
CGrvJi0UMkxrszyo0ouiA4ZpdR/p/NLE3lnN2o+AQNDRZ85wkqIWIn7OmgTetWM1H6HvLyCfJVa4
NI6GMLvEITLCUhzCrryOETgTpJpYe4X2h+Gl4NsKkwjzUjRJql/0BuR+O3T2x5jXwwX7vuogR9GP
Ty5tXU6HwIQr37e2c/NrJiV2QnROVbQQkbTUfnf6nCWYF36RkpVpyduSJ5BS5Pr2O15rqCS12YtU
FV3AbCIr53spgpgy98lo/V2h83DQR0yTrAhTIqWLlKPlee67xtToouZM6qRYIPWC/hqTHGlsMFw8
w2C4k4M+iI73rzrdut8Pk8F7VZbP6nLRpGW623pefi8NKwRd9/7U4fXu2+lO6ga+PMcQPf2Tx/re
i8oeEg2fuFE+bPJtcnXHJ9y5LK/aHrrI3rD1+eKkzQl/nBTsZxCdc9RC3oPhpSzr7OQpVXJKh0X3
crDfCBJYJH+17liAyvpQkp7oVKp+xcmFr/uUZx+WNk7M8xnlsMFOmYsbzt0cQXd2lmKv4MTRef4X
ZHfTDyDC+JV05llKVTnU745xZXSMjvZcnR1QQQgV6x70rUS7jLkffjQjkay0IiUFjUa/aEjq7kNy
AkuUz9n3IF2OUWp2J8JYS2zMZTqPZmBn5GivZsHF0w/2wkK1F4dr2ejpxTCVJyOvv3a6grm4W01P
/GhkOIqReHXK2kUxoEXGJI/3gV1CNdTREEQ1q/inzftn36/U9zhAaRLEza42Pf8tI66VVMzVVaXi
/kwa6KJlI3vhMsewC/MhyIN0rdJGP7opRv8aN+mP0naNS2MYUMUt9OEmprh3WZX9xdy7+eGa4WM/
ZtqvGv2GxGssFktPzTTvmJDn5LDbFriEhauejvpUsOCvkW7dBa5mfZhxc40A8v7QMoThlOcUs+xX
3S7uak3NT4VGnDZX4vwIgKUk6R19ZdKHCQ3CtPuw9cKdD7Pr2URAnkCAHf2ow3/UYLbPXqMt6Pzc
RWGeGGGO4x6GtS5BWxVkLL4F2D8O+fvQxQu7MA1vUsQD8oHUi3YP895+9ruJPFQ3VHA1jPE5qs2F
XxY3J1DB8aWp0AixlPyCgX2+j1O7vhD0q4/mQitnZW68MvXnz8/kIElQHABBHWOFRD9JrRQjqjYi
eGPvTP1lUNrXYGYEMhhqT4GvFyjh5qC+8Fj40J0W4/ssf7FYrX30s6u9tI1+kmOIi3p3HXa6u9H+
2TE4f5ih473harWzbd366C1jeptR9ZdjI0JwxJrVvZRU9BZfq57I/XIebprza67nRylNdVa+Nl5y
Cv3Swt2uUl6I75/lWOdZ6ouDk+FaKs3qpR3mq6kmKrIW+iWp0vkxWzatOuDQ2eqEayiVXdOfelex
0TLS7cdR1xzWvFO2I6KDZoBUYjljP8YW35hpyu4yHbsKddA46k/tfDQjDFDXshySDQlMjOv7Ryms
l8qqBhH3piCMilnbZeiRxWYwLvAZsOoQwhDKYVIslj9AEsDm7AX2TNYCOBHFsdVpPbvqfEUz/H0t
yhGtLvtbZCWPWdr/ZRZxcc2IeD32ffXvBgVM51gmdrX/dGBQvfFB56dsbVvD0QwUlbVqB4AcaZHl
KlFLMGjUYwQDMI58MhJ3PIU9ZEotVYMn3iRIAnY/T/cR8Cqpk3buVAZPUnQr8xnGHVGG5fytfq4a
5ItqW0GXMaiZyvnaIZz8EMYpmzxucwDGUCyHtCSJvNRFJqMnQkABcA67fc+s/KP0q/BRSp43+Qu0
Mmexy8GhjZWzMtgxC+m8e1ftXH+wS+criJEW0AstsI4A5Gm+SSGsyTFldTLfS1FrgXJAxkuxwqFp
OeXx1R88kMNLERnP7GkeovUPS5VtTfuoTgOcdGhgZQMh1gFNFClGA25QtrkEopejoW2VN7gYNpY0
FFPdsZ5rKLhSkt/XBvoltbP6WX57tuC8RitWcLShfbUAiyYduxMplqE60zXzxeCGo56dIYMUIwS1
lORqkd8/pyUhXhLLpNYsLVf3StXUN5tkAYHkqWKsNpHAVm0yQ4GtpR/OyBgdB4HzDwDiu5q9EIbJ
M0ZO82/iFl8mIqF/l2hY70nKh285um47LFWLXc965REER3opC9u/tcYcYk2nRBfykPmlQMTzSc/i
LynybD+x8sVfLxy/OG75M88Ke1eYyXjTysh+cmPQN8R+op9XEvENEXwWBlrgxo/pmMcgcYLgjhTp
OR7nd3vOjR1ynMA3ytR+aOeumHdZpdG9eVP7NHuSjYINwRPRUANA1T8OCo/7PoGB7g4V+bSg6gFc
AT2HQ6eisdnBYvHa8Q6w/Hytm+p72aQKpsbZ9G51Fd1ufNb8Wv9iz+GPfHbxQEwe+qn0T6Ed/qq6
LHmKcBI4aqmjnKDpq19KK9aYtLYnzdXtj9A+kxJLvxrzPJwMJYqPrpLeBYr3g+m6esO+45cZFd+7
MTRJ71TORQMxSpbNPcYlQmNjHacoMEF+8EIj+TaQJMLKwQWKVJGsdHixk2r0DnpIeqkCCPBaFGci
8jEpPzwv2jx+S1vUickSaF+rOfAulkfmE+B7eqxC5DFNB7DSABa+aXr/3vrmwvp+HHLt1UDuHCJ6
hU1TjmJ9QUTMQu6SwMtIvFdlbl47xtM4ftNbJkkvRWu7lynrkD8cASjXe+KMykVTyKvBaapOcOd1
5EF84/YDqIf6mBIBO6CvZB9yO98ZqFVe+TwisWkHf1eZW7/NOh9tqvQnh8Q94G4nJGLKRjHH8H70
4h9TrkQP44B27jyXv2doMGWre9+CLmj2Fm4KLyRvNeTmrfAWWDlR+ah0D0GuGl9Afn7H4rr8baKC
SS7oV9R12IM7IcH6okQcYmi7nYpIHb65wfCqFlr0XIFSkZJsKgvXGYjzBMeWFrLxSx2ky+gtziHD
KzIqGrC/+AI24hjbAxMezVTfJlKrR08n1y1FCyHFxyz2HqTUgy58GwzI2KPd30uVAfvg7ER2dWjc
RHvzeqMF5QmAaClJFSZ8CL61aXKTE5avz9Xgy8zcJboUmr+ofZbd2+QDaTWj8kVKRaYFx9T185MU
R1Y25KtbvMZo6ula9xYpKQgBp5/WOn3ytGvv5TZIXprIhknJiVcje5YTAleZjkmFHZocZFaNy4pO
9mG5mrJsxoHAnwJp4CotCHUPN79ABWq7JC5QN8RXk/U3401X7CNveptiwh2Tpelvje+gLVeHtzQL
+dIVbfzbbm10pZk7vTqh/ZoOP0tvNt6Jae4nwxpf+U4Y7+VY/ggThCbkGCFadY84pXcBMWq+21oL
nqv3hqO0zQ09uFU4au7l6KCS6VGbyDr75jPf+xIwTD1lNy9kBgEVLXqVDeIoxbFK/OKY/KdOn6Js
F1Qe4t22Hr1OwQjKy/fQ/jbPaRgZb27RGW/JrDDog2m5SjFWvO6qzcBDpIk22MYbH7DJyaK1fd6Q
Rh5Rab3Yy+lVUJ+Au/sIosNtq5TOeZVNEjeMds0wXp0gdl5btNEfx1iBZo6xGijIAHZ0NhPnWc4g
Ihi+oCXHmsZv8z2o3+bIDRqPAJv/vV7d/S4yxT/C7AcYpU/KK1w6/aRoTbcWpa4160Ot8T2Tkho0
xXmuANitRd3nrDk7+wA3nqQKLyzSeV2s7vG1D96kbpr9m5bzYkipbpX+0lp1QQv+qGx6e3oqAYc8
rFWwIK8D8/+d4eTRs+PymrdoZ9mTbu7I7ZIpNobgVTaeGp7VwpgfpTT62OdEtXsu9DRK9nOzRIHr
ytnJ0SLiK59aOqGzJolPW53hJb88VeWj15fNixbBLfvldCdrbNRX2dCPUPDoyVZvdb45fNQ4Rtyj
6KO+9oEf39ea/dfWIGGdgvJG05y3OvdA2H9cL9r0A4IVyAjtrdGe7jHSem4xXnnkG5jhaJ7dekgQ
NynZ2Eth3bQc8NLwVWvN9vpHnZxmNcX3uvWDg1ZWGSCf3HmRjVsTJXQgBMBQp65UFUC65GLq4ZDA
UX2rY79885OS8JoXR2epy6KcWGUMxDzMi3I/VT5ezFHmX6WxabjfggKVYsME/lOqdntMGWZx3ovq
t3ouX1sChQ/oveLElSBya4aLkQh0ULwehjunM3tuAAdD4FMHEqkgpTS7flOnOn5qYvcqB6UKExyN
4H3jXbVpKB8nc7yz6xDblXkwPhpzKG/eWHeggqYge6iD8piXR0UdykPTOPVBwzgF4BEOQOZi6dIv
xi1x7yf3makeLbv62hh+AR++v/fL/sHqAxTbQ3JS8BK++118skIEDxKLlU7BDMArteoyRtgtuzkI
tvqq9gHMCSUE0632+qFlDrJvmH3k3rcm1rPdDEp4j9MrRFKfr7lk+8DHwK43waCrynADMfGh1U50
DvggEOBWgaQDUu57/U6d0ZrDgsoguQA7yVXO6ah/Yd3FYAN64VAa6mPWpddJcZT7qiuhx/aDe816
CHCG8RE3Q8zyz2WdDNoz60P3bc4s7TaR0Sbe0RJMNIpdlk8tnKmdOhodmjRE66ETNQev7JNdO/ON
ZDH8oPYvWth4z4sI3wSJwZ4qE95jYNybDX6nyoBccBF9mef5nYzQIWq18lTYrXvXZ7iAEQhgd9tM
AwrwtlHdIVr2FYTFePXVtj+VTujvQGr4j33+k8uEN+RWjB26z8PewZjpNBWKdp8xV82sUX0xUq48
VNmMTZv6hg2LfsyU+VgkOpw8fGoabahvdefXR9V0h0PjYH6ZuvV8UFv9azDiHwBiqjsGOPZW6ly+
WMA/Xird/FDiqLpkqDXeI5MIroRvyjFtnPa+LAqiJPoAf2v290E19fcACS5djSBjWyf7vC7PXjZ6
19yYKvy5AUTZvRlikQs3ou67i1UtiMCg047mgIs5AOHvSDX9wyiXXUyy5HvuVr8HDtftUWcjgke/
sRsFuF7StncaW3QSgGuhJcGKvTP42hs2bBv1e5XoE7w6s74bABpclSXgYTQvMqPWlmk1UxS6UUce
BG/KCi1WJCOioVU/9Oyf3lYe0xSeL+Io+zR+Ab38e3aN6kb+TeVLmNRorqm3qai0VxOGh0m3J91r
10MC/sap9kYeRvddXgW3YGSGkWm8v9jy7qF3lsjtDUvvLbHKY+qBJoUTfUz4AxyNhBiqXdX1ObSn
7+5iHz+6uIsTCmxDQqEr2KGB4Fb3tnMN+hBHiAAyjYYup1bUS6TkK0SAfD/E0c8mK2+Ekc0L3/I+
AbGCvFV94ob+rlMsYkbC8GQfMOVoK+uZwIi+i0GXHfy4ecNvDY6Z2xi8xEZxDWvGwVgx8fzrm33Z
EROo82c0TdX7Poq0+3bZOOZkkaqH2pHvQj3wj2YHUi/UdFYoitMx9lrNMUgSdw8o6xQVwU+FzANK
DBGKQoQyfvTWUH5pkTXno33pch/fExdOkx6QA1FH6Kke0+OHoAHIM7+wImn35D2r0nysxzTb4Qbw
kcZqyJ93rAVCfZggFz+NHgH2Wu8mssLBK8IqfD7bCoSSr3bg8M34fgR5iZU02CyCsQDGVTg8Zkvw
ek6Dk+0t6rNV/zNw/QyBMgN4o6ungBjMHOChfw5nB719CPO7ToPK1P4aIA1GwH6PjQecr7Ydos7O
Dp8vdY/QdHFUiw6EcqdgwKKpCvKR6MUEgU9ioXTfpmp6HUO7uSfUmO3nbkIULWufYC+/EmludhZ6
8ldvwsUv0n3ruljBKn7v3ZTEd2/WgtPBrfafxvXuy4hh1mwUhrG0qi4zCkutFn4bAKKeq677hveB
ASfYDo5KmUwPA15F9w7B42IhEAep/pY67h34h4lZ9uhzB4dvI6t2ohsB8KUY5zijw6yqgESRxRWB
ijYwybqV1qVyq2JnJVjPAV0vAMV5FqAbPgYnyMw3JycppRdobiEd+1ZanUuUp9AOSRyfy6k1z31d
eX+l3jtcpk5t/R+zXR/gvPMt9RaIjPIjMvp9bmXBTR+Dca9XanNgpe5deoBnZwscKLgTUlKKz+Kt
g3DvYAnY+ap5YAb44GHw+5wOaBQ5lBCTSY6tGbznmWLfbZtqKJy1aDPzv9o1FLF6th4tn7mjN1jg
GN0MoGfleSc/8L196KG+pjH07Vky73Q14FX0TeNurmPSpsw+fqa5fsxx072pM/JNCEW9YF/6y1oc
oqDq3GOBLp2R1Rkf4mWziOeY+YidsFm3L0PfTo9tvIzclLwyaF/qiKluVafnMnDUcJ86PEYwYVel
Zf3R9SkzDyv6kqQ6Oodm8WwZo30a84j197Lx3YfZ6+ChtVp8bLqX1GmSW8jy4Jb6TnQwCggAsLGj
O8s2X/TAgL3hjfQoLNwHEFfE9+LjoNQvs+4TXCMGQ/9H4EzLLoIBs5eMNFRhYImmtXhdgcD8z0bp
yBdhXn4pPOwyjBBJLb8EqTFmXkuYBb8GB9nzJRGgzFhs+zelwnALjkR3TDw41kEPGmsKhokVp8+5
hEbuEZS+0lGLu8acntVwHqF2+PZhRJVmPy1FZAqmfW/ysMzUBWjmhCm8kg7pyVkDXeSZxR2IjMsw
wUgBrvTYmd2L0uL/hMNzctC7CgdAwcyFC4HfAn92dIYph1Mwu49jqmlMBbvsySM1d4ub6ssM3OgD
rw3QhsU/IebuH2qOF4zX/nQLn84tUQJnCRXUs85KJ6VDOZ6rPchm4hMGwMpTDr60RgM8YFIpWwWw
pw9SYKpz8yaXKWbtPaqD/JrFJUP22DmH2oqBh5BSAARXzPsCxbTIKXAnVuw9Znjmw6BB6a0BCigd
wKqk4e8hOeI/xARYL8kcfgmRgkN89DQFfnlwHIwmF+TcAYD2IdF4uuj/pgrqW/Vv1jXtXTtk53qs
+UyCCkycxD+reMsSdoQqWF+d8O8iL42vSMijyDm+6klgXdJBeZ0JAiz0VvVcmYvxQPxN7YxL7I0h
2fqDF88eZvPWY0wqbZ/qyJe2ao7wnwFi3L5zTX2619L4fVRZpYZVgIxiCGV4MWmqfHRtkoa/BxTo
y6oAEWR1d7JJeIPlKu1VOCKdfneDo70B23WRxlYmFgIm47S24OrztG8ORWp7z7AAnCd1ep9B8D0b
gBHsPMDvNk6+lkwMkK+MgFaWJFOlOKd6xpyvzABoKso56dyQ+ZORAn+xDnnQGXvsxfsL7IjivTPr
5jLCFtlLUcfbGrxxbe3CRmkw1634f9rOPuhl8HOylelcxOl8h/DHcz8D9jYx1X4KkHJ5ChqtJjOM
FKbTO+nRqu3qXEIDNwLYGUqCxFzGz1uYGu6AVLATkmQsgp0zj9mRVfSTQZyDUfyQZU9dCFgMT6t3
TMvaa7ZgZsoFVxeCsLiazlO04EZrY1KvACPCBUkqm0mPviiK4R/j/1RJvTTPlteuvpUB99VrodPt
siJlK0DPRgc5rdVVcPBPk2owMQzf4wakgP82NkF6CqDz2q0Bt2gY3xAqR90Qz7tVV0MwQoIbykwW
DG7soOS9CG7Igc5PIUmO3ye3CW7gsqz5yGSVXyK78kZbFVyyi+wmMxEkWFj8e0NdgPZ1Wx0FoVI5
TwukkLkswKEeuHXQ4PXg7xJFW+II1AZgsY5kVf52lPyQ4PH6Mv00+wEU83LjmuWKsrfhE20tUeej
QBWlcpyzKbtISyw1uTPIIuLNLsfa5SKyh5v7tLOdLD3Ir0zQmiYBi/DZ4up3Dhr1LAojjreH5D5c
wXD+6JbnN5qRc8lRo5YcsGwSuf+yG7NEJqWF8Z0Us6w6h6Wi4z+z/KYc3GeAd8ZF/qT8DC94CqNq
QJykr45eWf6U89IxgGO+PMb1CUul4KVwvY9ZXUIa3erGUu/OSK3gyQToY8X+Sm+AdkuGepzS8ajq
9T+CB5bNAIy6q+HXEU9FciSrBhszospJGePd5ihJ7xXnFarBtx7m4tFrQp6ojYToqU2aN3n2duI+
DcR9TnNtMKxbuIhfCcctmbLiljos/1qchQFN/t9DAzusA6FugoM8Lnkasoc9J2ld2ZVeYIW6T165
23lFn9/wdfRAn8nusoGIQN9QzpXGKgp9wWQGiADMOWVFMx//2JWzHRwpQCK7Rn5bd+e0Bw1lRxf5
e2PTEKNuDnGbfJ1H/SZ3br1LUEt3hZVOB7nXcleStmD932qIrywYAHkmcobsSd3aHaQsGyPFMaTp
QiCaiD4O3as8+LVryq3ZeoMcqYl87iow7Ae5FfIj9b7m/rRBoe+JoDPLtarv7WIbgtzlen/N3Oln
gFfGKWM2QK9706q8hWkbnvIZonOrT6/6MnTIZzuLbec8BzNIYFz3dip0TpRwG/SErCQv/j9/+I/f
ILvYXkF210N9bbk+PdRkcpAmhn6QIUC+7x1y4xcbQNb4msLlXW/uCqf44635A1Tx+Q4apPGKCNbk
3GDfnWvzMXbDb0qXqcftDjMI3nTHhdK9DS5q/5xhYnmS39L71VNqz+oJjcZ+3jdZeN8OugLMYxmH
ltdazpS9/1nndeWMcECYHKQn9HF6YgrD0mXpCPqItJMJx3rrPksDu5ppYOr7AQm2i/TgsbOGy5Rb
LEuqY+4MGB+5C7jyf/5du0ivfghW2MsN4AoLIGXre3P84OoLgNEo7HqRt2F4W4Zl6UlS3OoKoj/L
iGTps3P0nWoAs5I+O4HCGCntZbO9rX900XVXjs+VN1y8xtxLT1hPwVbgrHxpGxIEMhayYG/OKHRf
tzd868tSJ8Vg6YVq358aQHrn0IlOcsyUzi4ttvM/d0Epy1OTvfUcKa+7n45L8VPd2m3LCq/3dejB
Vo4Ef2peA7hyuxR4TJECcuttEM7Lh0P3IJoGOgvVST/hQ0GennmBPPHB1jEGdZ7yuX1xmBuwPrzX
iVjMarFroU7kgFKGuruzFqzqPJYv+eB2J9OcmUo0unpQg4LYTY/AzI4E70l4B1O+2EWa81Afgqh8
crLqjwcvf1X6wfo6bWWp3LrJ1lekSTGk7aXHflA6o2zqZbiWPT2BvmTGcJ7k7stFCvCME5gVul3v
Q6vfy1sCq51a2f2jdnCNv3ILESVZt0y4Bh8h1f1tC5ci5IZ1sZJeiYNDDYkXfMOY6B9RD9wdGZOj
3GPZyGOPl+kJQrmskaf0ez7pNy82spM6j3eJWSJQ5nUXGWQ0Ru0Wzm6Jeu4hLIL1C2C0PyHlZ1e5
oDx52WOkbxc2jB0NP+fBe8Zezl0xy35iv/l4np1y6RHbYKBqqnPlvO336e2oHfoJ4v12F8vMYSRN
ls9M5mbWwbegCwmpBF7AX+CSDWbiHvKj0oTcGpQTA12UUbOOq46ZTLbA61bnyXWuE8Ac8rln6JFo
FEf2PsMxbJ1drauoSAsKcm66tg7CcKkfayMxTnJ9+V2+HY3XVn+ajbw9qabxIk91e7Syl3fdj9iY
ot1YFCj9QyH/d4G2DRyKfPulvE7sWJ6WONKwfADjf9QyO4ed3+bDA4Ls5gVoWnUT1s4QddWNvvC7
DLNsfb7yJLYxZnswfKB/pdAzzcmrDxYEaWQxsPyO1YKXwGUEP6AQeCy5ZfJkpFsHKrFHC3iwX+Ab
8p/BXBpsI/r2JNcOvYz3203YjsqeNPn/vxRztRH20oO8TzJTkB8jxXUuvpVlb62cI2w/mNAizCAT
XaWzLyoei9JE/uw65ZJdHDZ51dZd8tr/wurXD6X8zj9mGeu5Ze7ugQXckxDEHoMPvcxfSY4QupbX
ZC6Qg9kHk/kNrRXiyWGfXIomDNWjNF93/eULGgEGwTt8ncdJT5UZ3bbZ6qY5I+WgoRSpARNbJmHy
72ybFSUp5T/msuuvL+cRJs7DWKDr1rPfAE8/2WSp5j16vQVJqO+u/BCzvumurl7lZsukTva2e7/V
kQhC8zqAALI1lr++FbdzZW97jNuB7Xqfzo3yjw6hDsYwxkwZODuAAPlFyvLmcccTlvHL8fXHz6VW
7CJlUP+YRsojXHve/E8A0f4q3TXSVQfQ9PIMwq5DckN6yn/flbPXoQpQTnNxy/TwmQoSwBTZlnCf
OCFC8JCj24FtDSgHZLO1k+Lg/xi0Or+uv37pySvZY3tn1vnM2pml1tPzjvzJf9472Vtbye7nspy0
XvWPVp//wOezFI3ERmu/azNSszKubLMHOfe/1W1N5Og6z5bdbSPPYyvKnpz3P6/6x3JGWkvDT3/q
v9V9uuqnvxQsAz5Gc3UXwuhbXnE8nMlVVPO6VpUXXjaEUiBnQiNi8b6E2bbNVjdneIJCv6NN1Rrs
ro1kuJWLb03/OCK7vhmAECIFv/ZoeVm2N/7TS7W9QNuLJnXbaXLG/6z7dNp/u/z6us75Qu4vYtB+
48HFoY1p7TIXlg/XtllXslv5j1jFf2v+qW5dTyyXXf+CXOdTm/UvDIl3rynDb7Xzwr0MDbIGlb3t
Gy1jyFaUvW1CtjX+VPepKO38HsGA/odWI4mQFDZEPl5Ocu9Mb6ULr7tSK+WZUDbL6qzKTrpXvG3D
O2AqaONbWZkXGrmUZeRnLhQQUbIyy11DR35gtfNehgei/0iyNigD/0tXWwcNWyWGIKNLUc6QMBF/
O8iTlM023EpRuoIji/6tzdYNtrpPXWi7zBg0KSELF6bXoM7moXP0dN7L+jcBYEC4KBnfg3aITusb
Lzdl26zD6laW2/U/i3Jge3WlGBBI+Xf4lvKnK0jdnCVgJ7SE12gb7NeJ9Xpcns92ZoNXCYu37GoR
GDGWCMkfK8etmZwrG5kYbEXZ+9ROBtGt7o9/XI58OmXwKuU4Gw+gAp9rqBS4BkgLIuWGBpJj+XCV
OOK1bzJ0+VmSZRe5M2XS59llVp1dkznWRZ7w9kTXd/+PYOYfU4WtqezJw4+Knoje2mgNcuUOoidG
HCGToqOVPcxeSToGNRdtepRXdI1TSg8YZz1u/pIX+d+oVq0GR6yzSZ00JAfzPLsmSATDEoe0Jpu6
IVu528q+FSjon4XWrlx0h53ZwoCMAXmLfFi6FpxN3b8TzrZFAiBS0a6RuyrPpc6gMulV8V7G8EyE
T64vD3huEd1p13jmp9svN/WPR7QuXde7LmsW2V1f84jk5OyZ01HusvzZbSM/YCvKjf1Ut67q5Mhn
MufWUg5v/5Iehvrexlpvh40hVnFB7n/ping8GwgBHnUYsxShniFAWlzxmeSopZM7MxxkepajngfM
U08SvJvq4C3SsrO2XENN6uyhDOp2J63mLhsvylyaB7XPAOkNQ7FrIl512XiZa+5tD4CnBqboPk3c
kxqFVn5EMgjDZVb2R6KSoIYn59roQfMEJ4tcM6KxEM8zB/eiWL1P/fF9QbS/BpBSXuHf1AdU40ZU
OShKXYbgUZaQnqhHVCBiu0pfY89BWdDsHqYYLQQH2MJJJ7d/9ix/fk6r5gd8x0tvauWXMTdx1Ur9
b3nJlLzGB/7mBypI8ax5773Z+scjWk9m1w9IOGgt6jjDsAuauv5az2B6WZKXH7qa2nsUdYBXRch2
qcViC2ASSp5zq0K/SVWRMopJMjUlOG6MGKvHcTlCKAkzgQFHgTDRzk1hl4/zlFSPsiebrCgcdM/y
HGFhgvBWEQeHskJ+yJ+Gv02SZ+dWXaT8MrUysCNBieOwBIB3rs/KLS5iVK9VCJ+Gj5GoioLhoc0K
MEFeO7Aebgr3BlKD9JpHsL1F9Wvqp+h5WDYQXaJnX02+IaupXKWqzDDpRncRVa4C4TPDIlvjBM8N
atjPKpnQ51TRtP00jgErCA7Etge0KrW5lzmWonjI7qZh6B61pPOe5mVTZ8D2bPoW7GpabAdCPUv3
WungijaQnTEnzObGUUcXxv81JdH8uJZAc6D869DntvOryPKeUJmJ9lXY7tA9NY6OZpmHaWpyNN4A
0xeGZt5sB6gzsFbtoNt60u6wgkcGAwfw0gvL+wqq3X2zbLYi/fOcFMRQB6SNbLhppX7LZzM19ppp
aDfZFFPwf5VFXyn7yYPl7oUpwWZEDd57H8Coa4/938mQ/2WQSgcXDt2fd8uEzwwyEbRCUaES08+/
SHd+DfNE/3tqEtAKCOK8B2MG7BodrKdZI5dsTYl1V7l5f9P7uL2kaVw88gg0KP+t+tqMCp0rS80H
1ejfa1SDHtwoeRrsqoH6qtSvcU/iyEHs8ShFOUAq9AP59fxYj7se447dtDSPtRRTvhgs13IeGWyq
HAXaLWPG4Y+Trfybk87mnVyqbkzt0fHCC+QwnDozZNFOfHCqw/YL2iD5HYZzsl63Nub2qenaY64i
a7P3sVjug+wNo8KZoH3RsFa2zTuIFs0r3PP+kdDxVUoY7bavmNZBhspGxJqWFlLnGOXnkxL3XXXR
48I1EKA2tB8iFsuuAoPuHv20/r4eCCuXKWoncsBByeKKDGYCmo1boZtKe0ZsU9tLUW5PlqrLp8oB
E7bcH3scAbpUy0QvPtvj7/XfSZPcP9tFDedsuX+oToPIy6b/x9h5LUeqdGn0iYjAm1uK8kZVLa8b
Qi218N7z9LNInX/Uc2ImYm4ISLKoEsJk7r2/9Tn403PNjIMOOUWsikUVzCjcf7bF1Ta2ICT/ahS7
xZ4OcYc33FE4QwVeAOeaWP07/FAeSmr9UtdBuOvNIYDxHlZvZbkR++MhrDepCrWpmiWLgLVk4xZO
PHDfBFFw6pbFkMA9sTV/+9eOvk+xk3kKfDNeI2GIj+WY4WG4LMSaaNOZZReIAiCqxUrU4Df4f3QU
H/nu/fPpbsQc8P/zkdQeqK+Qle2/D9N2BZDb23gpZaKBq3/9OtFbfMlUlGpzSttFR0HaUTdaFLAQ
Kc/RssgBTJzF5uT7EAsjf0C8LscE15fdpQy53P3pJNZw0Dvy4uvII/Ph2CaqEpaVgyfGJEkH68mg
FB+ylNj7r4+KTfHFLdTRnQUI/Puj4tv++kSm6uuupEDj3zuWXzWVMWLH21yYLyn2pFQuzXZ6bKcq
PdpjRMGJAnmzy8gzymQr1kkRKvdyGQ4nW61/56Ei3w9mId+rYX3peMBeyE2jdAE6yNuv1+B/WXWr
Hk1KS57sjEORzCnPKTSDp6iSntEjB3dip14GZ7+IzavYR6XwOkVQ9ytfeo71UzIo+oPiR8WjkuxF
F9452b3cNMgvL2GdTqc+UNLzuCyA+6mDqyc1q2YzuzyzqcZbNkUfhKYkcnz7j5wMuJfaxC5RLqVP
mVPD0Va0diU2tb4ZdhquqV6pGxDxXdPo+l+YXoEuMkZ1HSGofGp6bBFk9HrbRV/5RClY6ZmZr+9G
LDOvpTk+UELTvRrl+2w39rMh2e0hKyPQSabavTYzhRSyZeRXIDqwdMP+K7DM9pWSLdWbY1zEzcZ/
UCg+g2HbDtR7shaH7XrGGha98H+akEX+s/NfbaphURWbzadycOo1fm0lhDmreMgkwzw0aTfB3O6L
BxXF9C+s312xU6KM7YEKjGeUvPJZNJl+Q37BHsqt2ByhSewVZ0pWYrOObf06k6UTW+KI3SCfZVhv
KoroYzDN1CUURqgda1gxyKJrHwqbmZ8JusedRy0eWE/QsuvKH6yD2NO3vrPWlcHgusPtZPZ58gCM
iZ56uepXaHyig9i0ItmkTCHqj2LTxIgIH0jVP4nNWZrebd75F7E19dmV53V+1WLqe/wx2IXRIN3S
rJXPkY+MOPSxqxry6kqhzxrsRH8rnfYxiVv5SLHCcFPVllslhipfJfZJdBDtcBE3pVRnF9EkFjqU
o8hEwFB3KoarBe6xmRncRPcYOdo1129NU2zszq4wLKzXYMzLozlZxTHqEMstsODyKMksmq6ywczK
kxc7uGipZtTchYqFFfhkPEAIS19lo3LWcDPLndhEo0NJvVo8lfoIklLrqSVYuin95Lsw/aiqyUfc
leWWQvEqfaWKOtsix7c2KrmPV9PQjrktGfd6mFnnMjEosFi6tZP8Z6Jacs+rTTkzrFNwI2LNXhaz
kvorIngN9bv/afvpItYMqf1T9aqy/d8+r7YUwHRmfFePc3MZpYpy6cIGfUdVl86b6E8u+4/6OJhP
jTXCB8rV4pSFmgnZuEqpiBvm576yb6LrqKWnOtKcl7rJZc+uY+Oclg4GLHUNLQUu7CNypA8J+NU6
LlY2ZUMnueSmssf4vVMoEDM0u7lz9C44SKaVbKM0lO+hqtSuOLw1v8il03x05I0oI9JjOIyTtiNm
W0LdLY2bY8Ic53a3AFsquZtkdQEZF0bVqeSZejLL0Ot9NT7UwMn/2fHdR+wuf1rRkVD8DMbfk+dA
jj2xP6Tu8SSOFls2jWaFnLCy9P33ptitOkoybri1o++egaLeDD0xtrI5oN3+OYRh6UeT8vKDFRrS
OlUKFVuqwdoZ1Pvu8bppToqmWxszyabrhI+L17dy88jdKFP6Y1tvjJ1vsHmkr8Z5sIeEIelYGJvb
vdkW+geaRGCROs95rj5u2iyxEKkE87quqvoSq22907VqOER2a+Du65fYEnQWfCyKVXnwocxUS7BY
fu+/xsH4mES69Eei0vL7i7JcARVXGJ9TOryHkmS9KGaTQTtW5vvQhA3OECW4Q0Jtb7MFKi5Lfnrs
09jYEg5I72ykQNQ4NwbxMx5kpj+HrzyA3xAfSp9qgA8y1UmMsBmEJ4Gt/8kgI6td/xBgzdG0v/qO
mmU4xc2D0zIn7PpKuaNuo6M8B4cldFeWR3DN93eqquFBNVoL0kBOs+OsdNlRrFlWTQoQBMK5S8C6
4F/zS7EG5yFPnRdliqWz3jsO5wB8bx2m9UFsdhrkudyKu70a94CpFMZl+66k1K1obOcxQJDuVkMo
n/uq9B+jen5VjUC9iK15qQC3VONOdHUU6xgphn8VW2EfbNu0TH/pheo/+jO5xMJo7kvNsh797ehn
1mvMq3LbjnK7tdoheCvUbT3U5ltJRRaWOVW9G4KheMHmbtUbkf2LeeQJk4fiUvsS8PwA8UbXh4r7
3bbsiAoyzjjrLkqWcQvsaOImArymRdofYXdoAFMLraB7/OnQaLXmVWZnbAYsBS/dsuDCmLwGb2RP
bIodJGyLSzPjtoVl9ZFiJ7456CqqGzAcdYndFRdtWZigeI+2pJ1zq5p/EQV46cpoepuipdCjRc8B
BwrkXqq+xPMwvY11ZKzGpT1a2v9nfxvk0k9/3/Y5DuVpqyawAb795/g/7f/X8f9nf/G9ajWg3Hb0
tZ4b8Wpgwn4rh6m+qZaubs2lDVxGfRM7cia/322iC6DI5lYubf/6LG9OcFaSs41V3oliYSxqS6dq
5A1XRvZPm4x9tJPrm59uYucYO45b1+gNgvJOyloDwSSar1Gph2Btca97PRwbLxuV4k4sRp3/V9E/
qa7SVGs1TORTUCHE4yElNiC0y6d2WYhNU5MQ3X9vZ5XXM12D9fifvaL9Z1N8QrTBtjvmEQVtP03f
R/rZTnnozaN9V3K63nvsPyCSOa8JeiYuqjLfOz5aUnW0fk1m77xrAOiIFjrDnWHbGI4m8FaKVI7I
vqImRni8b0ppo6nO/AyRYdh2HFUAT5+QZe3Fd4QZ5Xx91RpnnLCdi98pJLqWY2Necady1h6pGzFw
HdC0jdq040GtQ5jduhOchaPOt7mOERaIc5l8iR1i0cPqXtsUWaFE7629nuolcJ3Wv2VWIt0ARHee
unOwEUvmGaaLBjsGCLmluwxB0MXEY72VqqzfMvkDi699VXr7BmJkeI5inOCTru3voqZXdnLcZnt/
TPVLGKh4Ykjl/JSG6RdFh9kXHw6xgz9Iug4dC+vfG34yW23sgktVNM2tWBaazPAwLMAlLh00dZEi
NZRsGG15UVJ08SCT5fXgFN1F9BfdMHhaYxo5YYAGnCZZPNkpmcdLtk9uAbAOfNWa9Ap0CIMIA2M0
rZPHDT5o9cUIumRbIa05JxmiCm3U55NlU1mMOt48WtkQ7QtQxkdHj4w9YY/i4EzzcMiqcdxLclQe
M63A2Mfvo1PS+CCeBss+JeWE12tNkCTqEn8Tt62MA4Ncb2ynGBG6Al0GANVfyU+U6zS2upsP7Qlu
MLWDPHGoBqr6/n7usPrB3Hl8iAzwyJ3u9l1IUCoo5MeGHPQqHGXtabRtWN5wT5/xnundKprGs48P
FQjqPPWqKYwgYcGP492E4MNP599JY699/MheyF43cG2iRWs/R/fUkn5Fpjz/lhLtN4Ff5OVGQKA8
sNVN1vJy9gd92y9HsGP8O6gDK7F4GJlQmROQTkpMfhfUJaqd/u5Qa8AUMBuOsFHHa51Y6kLjn4Gu
1WfHmDpQyNwBzIzKXdYogGSA942XGFoLg/Jxl+tS9OBLjnWxFNS0wgg+1Hskd4Y/7Pp0mF50k7mT
ogQPdsGdokx5ATZAHl8iCgDXQTn0O/EpNU72tTYoh9xSBo9YYnFAERQzVV0qgw0HQw6/db+b9Akg
ougi1v5qNJc9ovHfe366j5ngE/IFP8cRbVVlo0MjgbfKcAy8GGWLlWMrdU8dBpaH0Zcz8BWckgze
NnHLAaXHsgnRzllPbYHP5bKp6hOiJd0o9mLTT2vFRZ0Yu5g8IJIzLSYFy0LNQ/yeSn0qj6OTVDhY
sCYWP33EmmjDaZzejUqJ0pBTjfX/+NwMMKpEoP4/ji02//pqCx+BPSMh96+2n4+I7x+jcj5k6Usz
heEDz1zfLWLL2Ks+2oo+1+5lx/K32hBKqznn32w5RXw1q2IntsSHdM25b7vMORuGtANdNF+crkFS
2Obtcz9alasNVvDeBtIDgiLnU1eUTW7zOIADvgqUXI3oAJS3y+Ivghl30EHi31VUx7x2mvZlsbtf
JUZXnolzH2Ug7meEAtU5V6pwA850dhNdrs4/O8ReBlj/9NOx5ClaayV3T5TI4Ny8HEF8RHT82ezN
0XKtoSZn+d9f8q9DS2OCXkj1n1JqVAFmLl/ycwCxmQ7yjuRXfPDsQbJO3RhgQIR1KI4vUh8iIVGt
qw7J8Zqay9NXKagw0EP7uw2lL5ZKqb2zCBWcLRnjklgG9f+9ubTh1D2co2Uh2ijBVNb4opEFWfb+
7BD9RFtVy9lGH3AFEJutqeXrCCyM18UT4f2q/h0hXHAKuX5Vggn5W19OT1bJpL2eGv8+n/Peo1Ss
v6ldDA3TGrM7WwOqEgNxO09GP+wKqmohOEbU7GNbtTdSBybI8hQfLDm65KlcbTLmulcZ1i4RA6LX
qVFLBNaL7JFfF66IedvPiQkBxZh1/Q1P0Re/Sc2P0vAPMoHMABIOuqakThhKPxZla4LvI8hAQqP7
Gifn5Od58aE18bukE6XmaUkBPVVDhtHjhqWDWjBAemZzNjz69dDANGcCIfaOVlgewwwpoNibY+F5
8vu5ccXeOA0zPC9hyom9U2uml1rS35LlSGQ88ru0ru7Fvli3iTkBWmJMHt2VrSxdYpyEWA+MOboT
a2IhZ8HrrMrV/qdJrOGGGnoxPj7fn/rZK1uZtY1JRLmizWpCcJN2g+4UOOjqp9/P98hDdm70wjz4
s0rfOcaVCiXS/Zg4JSkin+SJkipHx+6Uo4yOCs16pGzTGVSM2CEWow01aCUtfWpJmqrNz2cUX/oo
5xKy3X8f5q8uhhWjIRMH/zlaj03Hqrem0vs+rtjtpzFf8VfP2ZSkFXZYuqeZDkKw5fDSUCMRRMH6
1wfFju+vFD8wzGR/4+j603ebJn7Bz5dPTsIl6FudvG/C1vtf/6af3v8cV/nMArgN379hOQti7a8f
u/y4798k9nx/aVdmdzFgV6TiW6O15WOxdBMdfL0mzCNWxR6xmMTpF6u63YFuGH47ZITOUjdsGG1g
pzY25yaJqlWNgUUQITULmvzdKJoJhh41jb28N0N/3lpO94ey3MlLASvK0UevJlhH6iZ+FA58MGfo
9mHaftaZ72wYMx1tEKZRpUaeYk4Lytb5MCUssuPOlWoe5IBmdXD4tkOMscHdyq6TJ+aZO0R4j3rT
O27PbQfXY3qo/Yri4u5RCUYOhswPInZy6eXmZMXoLyuqngjorFOiW4WuvofFcJLIek4FlogTCIZy
SfgVEkmHBL3vDh0x01QnOUaScqvbRLrKMVPeEj+ja+UfdcYi2MstTcPYI5NKk/N3m4KJizsXQ7b/
+VRAJM/LapBL+KZKV7EDDdp7O6O4qtoeKed831T3TaoP14GBUGvVsNBzpuTDTMkI8LKYHxI8SiUm
KzjkYHtQdRZkh3Z0R6SmukO9oZFeemXEAWxZTKl/qwd0/FlxtILBoOqfRUG0eIXGbNyoBawx0ZZD
YNjOuKwRMP1PWzczkABpqm4rXPQK2/DvsmUBjsIpreramuCa0hYuzsgY5joviyjVyp09WZMrNnmC
aNcYGgWCoea76ae9MfXnyGi1g2iypUqFSzbO2IU2xVq0iYWm+ippIpiNostfOyDmaVPz/cWi2VAL
8rtTke/FF4s2Pxxc02k1r51qMtbLjxQ7o0TOj4YJgHBpMgirXyxL8oYgjG9FuS4QBF9bRYlu5My/
xqjy94OinQGRp6cRs6qrWNgzrH+wVsbmpy2d+hwTN8j8iSzFEpJGX8PzujskRmJcCfYb35/tInM9
Fz7uR2HbrPLcZtLmp3gMzUZpb7+3cUiqNnWR6ivqfNkfloZ6XAbPcWPfzQ6jg36uyBVVnX51nES6
M6JjsGxoUfzPYjTq146o5WHS02VaiN4H9z8KM376jQmUo3Tm0SsOZMmFiXdFdMXwrruUxeR9X1Fz
GQXUGrcuVOTmrqiz4KYTJLupcXFf+sF4FN3EgiGZ6mILVO7EpuirQFn3jIrKcfEp0YaiIkWSkJyZ
w40rRw6ca5przhUu93zQtO4t8GsoIUu7amU9TlKx68c2yn/RDQLmnsx9eBY9GPld5UjRjtHM9VdM
UbuTAse8Iha1rjiIVWsltPEyGGfrKnYoLXBPuSQ5IzbFDoAp+qVKGTDivCFBjg1bUsmatuojnr9J
b5x++obETjEza6xtqlbxxp6omABnGd5K1BAe9izJWrMgo62stvI3mqNBDoffcgP1HN30tkEbqiXE
D0biobaWYiq0eJmIBWOXGbcs3DzVeWS0UQbY4UmYhfgLqc8HPPzP2rIJX+85b/Hyw1vDof5usVbx
MYc+iDXsmjPy14d2UQl1SwmjWBOLQRRKLgsmtRROikbQtd3WUcl4jzHAl2J6CL8Lr5Y6b5lhd/0i
qzNhlpZZ7CJ8+FkwRkbqILYzoXro9exZX4RH3aKkqZefgDcRyiNT6I+MCrAbNEiCAnB3D2KhVu04
Y3BUL/yN/15VU+cjSlQYGE0O9lHs7vsZhahYjcHOgPxPYtIcgPNJ2kHZ+z5j9oQFSQJnJLZNUoji
LH7vBvZyXKIyW9gn2B2gMEO+oK+lSZOQ2HV/pk7/9KFFpEW1HbH/8gzlPsDX8VB0/YvFaT1G2IFt
WkV/CyfdWY9LVW3CYQrnyBMnW4u/9+dsizXxHyCHFa71gHMl4ZJ2lDvVq5NA37UYtR1MrSj3JpOE
pIprV5K77aCbjyl/tWGMKPQRdcj8h7kElJoxuQ2QfpYML64RMS+itHypuLaWf5ZYy4A2rCuwILx3
e+XQQLYIKpNEl1ZC4kvS8fTXiUGizHkznQaEoqWsJCnzifcTcKtC40PPQmmtGadiqMdDE5rD90LT
o/Hgq8uZy6a3TFGrA5Lf6uDkFdBxsZrbTq+sxaqwXhVrYpFYfkW1kwMNY6mdLxY7llKrEOgw6Phf
L6zSsfJ9lAECWDSiy58pFuIP/tnsMg2yjIJvpr9omOalRlGcjkJoTsVqOxPwyjNr8n7+M+I6/dkU
a44yYG+FgJeHdwEnkIW2lP39LIxOD7edbhyTpfZeXAdiES2bAymOzRw1J9FU+gbmDoHNaETYGvTC
0cCUev6/fVH8SpWmxn1Uy9GALaqx71WrU4d9AuQLkTzndOFDVDo2BmIhNuMICrESSV81Q8rhiDFk
686N1eOKIsXj0bILT8Omqy3GyQ0yrHVD/Kk92a6YxaiyvyX28+mk44NSLmBdxiP4xhYYziGln0id
r9WsRzeanLOiCl0YZSRK5zI8mdTCnAO/W5Fvb9xhyi6ZwisidyrDc6CsHuWqXfHIKEmhE1ksq24P
bmCZ2s7yDfW9upsHHIRMG09a67mt23yjk4Shir3r8WJpgk3UYkSJE7jUZ+RHKBP0eOHy0IjvdFUx
V5MySWtfarGF6dUN7H/wdPOjpqf7vCyJ32FJFDX6azVUeBZO6Qb8UrQ2EPoVbXcKg1p2eTmiTA6L
wmsQZITdCfAr9SQxKV1JJvUaxARV0FKtgLJFm6FaPKJbjSpcQhQkp1dzqQ74G9uNV4KoaGxijf34
1VicGLt3sErh83PvnIIpiVcRBlt+HstwTbEojRTC1b0M+FbD/3zCNLPqv2IfRbZMJdVqnA1768O6
kcp216ohJwEOXaSbnGk9RCveDDp1McOTYy+hS4wgGY81nxav7uXZoiiwYyxznydbTZoQAkvU+3eD
tGVEMa/IP74xeA7X9oR+v5TMBDYRZTr2zNhTR5tjg0ejfJM/PMidaZfYtxEE0o6Mp3yimBb3DBsH
BjnnH12i0kUz3wUAg+3AlvHa6nSYU6ieQumr9fGWqcfzcgWpsdme03D+Y7BzlTe8KCsm2ZLlXwq1
+6gy6Egqt+hKGXrMmqaBfGNo4Zgjx7pHQPRUJA0OuCY6MRTcXko4QdMRhc+JnK7MdkGKwFp2R7V9
9nlfeFBeXXyZ8QfNSOHYfJdZORFMiLlfUZUzQfQyzl0lbbKg8W8TxPW5sn+XKa56gRy8T720aW0m
goPSe8sAsDe18Eit3MZwwk8JDqtbjHgTK+P84lQELAhAKtIfC4tEuEZatNcUInlOLN8gLtgrbUo9
P+wfJsXeYIRL+UhIKZaky2RbmSFJyUdSKd1mrsbOm8K03Ej2UyjluWvEmb+u05z4TJ9vDFMqTnPI
AYeWyGCkKHfBGLegKad9J78z8w9XzmT1666+bxKsWmv8uojnr02nfFXaHjwLgCRbw/S47Z+oyNWA
HcXhChfPzGU0qKxm+Kuug2Gq205j5sZWuDN0SXZ7kF1mrD8BEqt0iiTBfKWMjyrZy2PcV2yIobLS
7RQtMNg3PQdO/+4HVQ3UqfiM55dZTYCvpeEHxbmZ16iPWCg+9tRLknWBljocHZCpS26jHTvbI9Y2
Tp1FyIwiYNNXvwjfgDAxX+PBuBQjSfvUOekq3TJlOGsyo3+e6fG6x3W4LZuTP3cYyObTFnteE3fZ
PNxNv3HOJl79kOTdm9JhKC+301WPGfl384LrLQgEYo1Ook/nCZ0DmeyoGQZsGHBNrOqiAwgWv/ec
JLcuMQWWNGlfjgyyQl2pVu2Wcy97qUXAH0uBo1Zu6szwb3gbtmtSO/FqrKxHc8w8Le94EEhgaNP0
BY/71FMcEt5N3UZu02TP1IsicmyZQ49JhF8S1ZtmjZHw4hNLZfS4bqT0CZj/DXSa7TbPvQmBrooS
dPfD3o7Uz0JKPrNI/WgqDbPAGjK/zByKCPc2H7ppY2ckCyKFWnY7pY4onIIXhSjomAH7G6biXo6r
S7UEqvJpScT+0RoL64WBHxxSKtv0ugv3rl6PkrnIncu7PozdqDCJliyFulUw7guFl0JGjZAJvA/W
C09NM1jFyr7OojuLQgy3TItLlhRfmWbtq8p8byImXqN+De0083Q53VGoQjzIb/FrGXx09fZwaHEz
C0BVexUV6OtOiyHyDH3imRJu9KrUTq5k5KPna9KHDdko9HsK0SNtrWMqpbaWuZ3G+gGbN9LQmb4l
CrA1ZiKZYf6Yj/JGx9V7Y4cm9cPUrEQGl5lUvDhyER/6VRDaC0PsV6+F0MbTp2luUw/+zENYzx/F
aD6rxXTrzZWamdXGDMbzDJozMSHPNfhPKqZ5LsBY20UDZ7BQyajpzT7xfcq0ze0QSZ4d4XX/OkXl
mxOkD2bZnUaTmkZ5eArbdNdQg5OMXBNx22xAsoGm6U8h4EAK2gCj1anhJSUzcKn2tJr7E6q8ke6q
phgI4k4w4+BDAw3AuyIw3qZ2fMObOnOtVHpsbEA2baS+NlnyMYDT06rxFX3ZH8p2qYvVtnMf7Ts9
e5iQka9SufhVdsDLIzhMfUJFNefjXsdEbFuQBqDmTyN21MxbEpDA1Jp90HU3PI3wELSJjw+t9afR
G9AUvGHx2MbqPddB/gJQdiV9wPJSzsE2pSe1zW8JaB5XmQdjrTvOdjSd/WvWAOiDNrQvRqOFt59Q
LD9RHhHio4kb+xFTjOKCbpgSPgtsusodWfpEdogKt8aHnLWnRB5eOn4UU7/niCIMSJ/pk1NLR558
9xSXlW7XWZz64KLgTF8Y6raNh91Y+Jtm1wz5puG08JBg5k/ucHTJ7UWM/wdQwFZ5iYhS7Vr81OQG
Y7HROSUFrM9OS8in5Jsh4u4dbP9PmmKhnFCflo/1s9m1J9Vpr52drvBzuJVt8GZkzBuRkGHdMKSv
Fpp6+KRFvyI1g8uDjvXnzLVBRgBsfM6woVYGRjTj2tZkCoy7rc48Y+8wWy6yC9ajNeOASCZWxe3S
PZstQeU5tUcXDs9dGo+NW1kQAWWdgiMtCx4KM/1TtmPtZm06eJXT4RiJ6LAO5X0vO78sjUHkFELO
zoP+qDWMssvOf+ta7ru5UzcmMG+r6c8a0TvIKYkH4s6UUrKhlQ9KlNopkLvPMAgpdAoIoWnEDute
4yRbnEYsT2Ye6ErmdarlIPi3bbePh8zL7psMRlSfSPJG1WA2NHX0CwP41odtzwuOkeTN+ZTHrjsp
gMiYjRk7228fJH0Cu+l0b3oLaXySIupeure6cTZBD1K0ifAodhLHSwkR1CQ4UgrjvVyWuHkYhFV6
vKoCIgKdLGdErJNdNvf2HpPJZysC3sMbvOvLT6VlbDwN3J4FfJ04OulSgcPcAEMx5nKpol8Kjx8P
dRJVTfj3zFF1CqLiC5PR0NWVjrSS9ug3NkYl+W8Fcp0916gkFBzB/MjGnzM/d0F1NBksBm1+6R2S
hviLgLo6IyB6Yqz9ZJO0WBnB4hWhjh+TwQwgsfvxYju8aszJS+xucRjkbW5iIBU3cFSr50StuDuG
lVnP8p3RZyOD8TRxdZsxmJlStxFEXz3x7PZoFAshyxjhvY3Do1EMa0U1RgZWmGZEFmwHs7tKw1ju
Iym5agEDcjxpc9XItxqRqaqaBwa0Yb9FpK01ZuYREHo0w+A3fCvYqQk1e6FScQdw0UhfBP3eoyLZ
+6Y24gzckq28ZCUYMxD3uptSbbubjaD2GoiYzhCv4tk4151DbWr3x5AOWC2fIoxZc4LQAB+pvUvK
NVLGa9zr+kbOq1cgC4cunyE+Fwui+a3SMa4eHQWxfhE+lrrFSIgaKJsggVvJAePOIgIzSQl6bm8p
WjKwhrSGVWwi7jEnVCHGe9yBgOyHCc92U93o2vSgyuapirkDQ85womMqQVbyj2H5vZe2EIezdaiY
28gc3+bxQOXMY0pFqosvSLXOFM4TVuIXlBiUjczM1020Su20hOCNZwky31LbtoIe8qI2R0nZmBge
uY4h3euFvukB3C4PqcKFg4oUaqKAervQ5XD/SHiwSdoRdOBrH2q/VVOaNr7aA0tGQgrRkOlpmoK3
Y0RoOFz9hYR2gIEJtokh+hXG+G0UwkhKtC/NbHPXHAn3G1CTeG4SQjTAC6ryLbJlFaqc5SW4nLqS
w1ViGeo7AZc/eCiXxz4ha62SuJ+wKkpU5RfAvsyjVAYBpaZ4clIYywfWETFiT1VJ7NvJVjfg0irj
uLOU3mYcEJcrUHMN9JT2JVYqcNTtUYq42opad5u0fIzTHDmSeQCM6c0F4+ehdXD1JUjhmmm4HXAc
h9o5X0xK2Ev9c1KcjzKbY49CtpLLtLtZ+fBqNcMHJNHdPE0rU1XeijEyoCUPIHoRX/hjbcAnGfIV
eRC51O/7xLp1jY0sI87Ovd2RQKlkEtnOa2y0ONpn2oPf/up0GVQ3DFEcxHDckS3fG8P8nBr6SVdM
bt2gxc+JPEYtW3cls46+yAcvjOQrhiOPao8rptPlmyCcfoW+0VMLaN1IqGDgEvswm+cX2/llmxJF
IurC4svacdW2MQNsBpjg6wIvVgtvgmKLzbnb1x35hnArlfk5Tx/B5jkkO/0d1+SqLkNtPcYKM7Fe
oasa5WtJNbWVfWgCgJ0E/ahdwBvc6ag5ya31UMkvUpqSaunUrT/C3Bt9zPBSMGiV1a2Cvv0IK0rv
DW3P+KLJUwYYg+UajCqZfQ13crJnJG1AHU5xqYqclVL0Jl+DH0LqSCuf2ty80pSVbcefkxW+hOQp
p6nLVlIPGzB21GlvTc+FHqVrX92mOgnpHB0qGtRgbeIDU+jdS5IHS4Samb8f819zzHrFC4FcSa0Q
acWvTtrGiEgnM3kcR97eBq7em3JgyNGbLWnChvRwiEm0YzkwlD9LH4+MJCwvbRBuNIxENs40HstE
/Z1KCHbDGPL7whuq2g8qkh5JiBcbiRoVt+KOXzuSxdzQ4VYahuaSTxsHCvA0EW6nnqvy/CSAzlYg
C6xQIqRkteIG7V/qEwuJos/CT0+yJQE1j0uchXyD1FPU7EIAGy5FS5ZbF+rnoIGdSh8V08px3FLe
LEXaWfNI/MShmkcrP4sC1Cm87k94M++MqIdNpYaXGeQwZN8kWeEGC4VgvqtDLFyvI29TbkUEh/k7
JTGUfvdf+FtefAeL5YhnlILRedZbT44yHqcaGAmcObzktfqur/X3nH8WSJRblDjqVlosl8NyOqWG
DPU9yrtNFDFPkxn7l+XwxD1KGQhF9cvj0FzXwbTlc2TBuwDwbbjHVugxUVTJwwFr+4SQ1HeHyqd6
6NMZnytbeya2/WBlHaNNClONmYozrKuRThzTxGGayiPK1xjwcm/+F13ntRwns7btI6KK0KTdyaNJ
SpZk71CSJZMbmgxH/19gr9drvV/9O9QADZOg6X7uBMmWWq+qoNd81x3zhzLgUuVwJijYPhb8eCvZ
Ww9allIyFNZbB25phH23If1n9lPxw3Nki+dwcg5GxgBdhITy0TsxAsBpjzmsZ+LdqloLojFOwhSs
7v0ofCi/6HgDkJ8eZeUQdQ+ZYKbmVOhpkp5YFKG/RRVBDaNZkAfVP2NAmu3gcN0nbncGVkDop2VX
kYXNhknguZ+dW0fryXgPpffutvVLrXNhpvYL2RdPpiM3IiSnkAhgXMAJkh3v6oq7BVkXDPFDbelv
bWN/aG5HXRmmW22RXZfoFGMSnv/uFFsoJrqjaq+pwgecDgAa3GzebHwP5smrp4XnCadCLLXPqelM
FO7qn6UadsrVXjIiiVduZPXrvmDgrduwGQKuFkYxrSx8pOJCX9kiuyuC5kMKJBRRO2FKCf2pap/c
TJys3KnXptYyppLQ73UMqodE0zZizudtfWOLFJwo+qT4GeXRAeOKuyqOdnpqf0ZeRZ2qAgUkSZUo
xXhvjuU1dQgUrVR2LDsiU1u93MIKf0+NGrqoSUK3HW+TFOA5aeC/BRLjYHvLRzi10c2NJSTh/iw1
A38nx4hWiB6D3noMGiQUQfBrktqzSZTQ4BTRs5b+wDNR2pO51kIdNlZvXke8xzZWY/x02+Zo+vFT
0YOsowD8bIL5x46yH6PRvaYSXTVpC7hfFXznuL+OaX8pEuh5QfjOEOKdYNVo5Rbdzi7HH2056/J0
HuRa7sMInAq8x03YdozN50rlsAfFizbWSGlWj00C4E2qCdEP3yaRIq3lOc+IUyrsx9zrBQi69n0K
+7OusJD25cWkCxeut2+KwlvnPSZ3stnGffwWZ5VY/1J2+dO2so+gLOFamsVDjltj4+Z0Lk5F2pLd
YI93mmS/DciPh+WEVtsoT+iMnkytg5yO8heVxWHssSWMyAZNEp2iXis7rkY455OwNjqYKh5cIVoQ
2a/1dTMNCUmJcbqbQveEgvLdEepHNk23Dp8vYDXnwh3y6qS4tWntxpcFHEwv3JtVsnb7FsKxRlpU
Ml0RL93hWjvtlW1tbewNeP4Y5FFma8/k7uomvTuQ6YCLPjTwwWsxWedLlZb/OLgUb1zqKSuLER1X
sbxY2Usr0g0BqvdV1LxFHRD4fAlOIxFTEEv0XehwoaCfuE5ZsKci/ha4zZXK7S3AKJ9ZAjq0TBlb
UohOmcifmsj8ng+OYKIXMaxFT+X5uDyJhgejjJ8WqkCoU5SheFwemI09Ear9VjbJT2a/z6hAmyO2
+WQqT8EG3cubXZ6rMvjO8AA+RsQQJaBQf9YAciqDsJV2tNOtl5sHWEaU9ZLRYsigQvIhtXPhltqV
uebrkFPbnVp3R1623BS20zOnH/xdPmFFM4ksPcjqIgsNgIATbL1U+8m8dzWihRBx4B2GSUM3mWNZ
SUhWOHjhXRf3TBpxTgDb19ZlYhNbPNr7sc6NOy0DwVIoEUAiXCZqXqQjzzD24+irI/K4eFWNZDAN
hpU/amONabyb1vtl9fc2bOgT7ss6CzYuEg6M+EuTZ1VD2LibF2QZzOlPw5snYsy4CbBw3GFcK388
Fi6SdEROPxzqyIaAf+parXbg++wmg4FqKwIqfZjYM7V5mbKq3neM0KueZ1hXUYCMmyfyhd/bJpuV
XTx9Jq0/CqPz927wyyWzcz1mxjs8Mp41NXS3RBchOcfZd63FULWwGNo7vfEVSI+bhhF2HgQfViLa
NSUib4NtgPAtTJx1yXdy6JY8dRf385At0k6RC4cvcH9Gvvmzq6Fvj3TCQRsccWLGIJ2KVeObr36K
6be9K0ftoua3i2cExnKgT/U43/veC/552B5KkiUmue7G5DzpzmNe3spEdKsk659kCPqced6xKgUl
TfeWmqjJXe+zGmxM/EN1P9rZQzJDB76WUzYcqpPQw35dVxZ3hE8KPKqyO/Ix5EaFagDDbzYMrntu
a+soO0Ggjs3s7WCFkcBsAmaH7uBIYLglnqip5eLQGFbbxC5vVdK9DfkctDgk3T6w8l99PNWXBqeN
kPK2bjNTtkKfB+xogQ9Y1taP9Ld4dC9++MusLTDZijw0jwlnGXuS7jF5yvuXwIpxF/KYo0WhFa6Q
WK+GBi+HoRjWnp8wd3btfgWmuk9i3XhNfXprvGOZ3VJiGXLyoYz4JFqqL04nrsyxnx09f61zL9tq
lYghWoRveIwgYffMPWomfQ3Rg25wJh26xA5ROaRI1a7nsue2MxGrm/zH5oy2ThrBkHaa7gky5Sjz
ZIGF7XTPeZ9Q8uc9pcqgA1zBQgWJO4h73wzM4TRylzyZeevUcQwUTd2zkWEIqFtYvnRFCa2KgpVd
fqaJwvtF9odspM5sZLZ/NMWxyZt2NYYAU/VE8cl10/eWIh9Pm0JbSUgPdVZExzDp5gG0+d1G4rKi
WhlidzJU93qeA6yY9kcxQ0/BD0WFZW2kGmPX5lxTs4QmW92FSANbBiMPgcNVKQuKna2O7qS7dujr
1nBUyq0vbVzSR2APZ06saRUVv3hqe/AyLhicEdJ9FeFSwfBuNVRp+6DITN/UxBvNhvwn6vKX0Fbr
rKVuM+CoYfSUNRlLlcekUzh+8ESIlAjWqo31S9Pru5wx5Wp0UU7HE4nlQr/5pbD2Qm/VDofI46QS
d+WkchuZBLZMIQ+HMBT1qafennoQ3JN0eHEkJFO9+QZqxv8vJ6g/VGSDuE7usoKyOvNWfGoTh+iV
bocXAy4SSsbnxgU/VRVF+9IaNESx+EFmfr6dGouHcV+/YdGzlfY8/iyQxk3d0U7pSbO4eJHOZB1c
s4DNLIrxTtQzJlRBpyF+Aw6fm1aMazPyxNFubEXEZaH1AgF2TSGQG41plmO/5FmVr11DBmssVyRc
TlSvZbImsk1iADXfkrds4C3SkVvYyip7LYSY8xTU2RbJa+Pw2wZG4xySOIXAxG2PzOelcvjGyuYt
0RNRiQkdujUgGcfrXm3fhlic5mesPodTWDzolFC4ouQq4F/ZRmmN3XddMd3jvY1y3BE00oE6M8py
wXq2jlcW6yTsDoKJO/HCORGrrZB7wGILj5id312KiPAWtLLvuiOax9wMtl0yvlo9qsvO7b7VAVpP
aEDVXhJEQxfd3IZ4opH2S5ASRFkn/Cgtp924XnsXgqFSOPRNjFHCkbK5U37i38xPNCb3nd5qhE97
KGA6j9gNiTBBlfBpTSp0JmEjLQmbkivZDrBb40ZC9V9exNjQ3QzSPGJUUkwMK2yuOVEan0Nov+vm
r26YPrGeIdwCo3Bb3U+1o+OME1CHDt4x3+JoYTo7PUNBAWSIe02NyIS6h9Z31x6M2SHFJ4m6bR1p
3/1KeNvWqAhci9PiAvLnbrPJIx1PgOkAe611g5EO8xzEvYxYmdfuMfYRazwx0g2P7WNiBeOdE+hg
G0x9hISS44bFsNPwgoeH/NRomb6rvHs8LhgY6uNLNxiHqdapCg/Vt6YDEXH6Zm2Gsl4PvW8wUMwm
Pn14ierme+YAkVm/zC6+95jtMwnmqdh1A1QjpgPtAAAd+Rpj9kOFbvwWkkeiFYRZE+606Wvtsyq6
71ZIrlcWXNIWbqVoP3uPgn6ZUIKHXfncUBQg783H91c6FD+sb13A9DDBvWGLQOddm9VrkTueBpfo
gjxJHjRR4p5vj1xyU1msCqgoG6NjzufOnvh1Kb90q/9oOp0Ri9MfDPqe/Wy63RfZB9wN0itxPwXv
ZWZsutUj3yjhqooSyi92to+wwIVsuEm15JDrBDpXgXWvaj+5K2qubUttQn7k1Vj60AMBwQ3l29uo
6ftr6W0t2LMbbxCkbbTv41jceMImjIKtlSiRz1WFhAdS7sZkFuw2zDsIbYMgP5WfCSIrpgrJk6n7
wTpSlF6jwo55ReEkC4v2Jh2UudpPau39Dy08gL7qWDuJa1cDs02D/Om6szeLYGpU1RDrOv4VQ5/2
oT/Vt3he2FTfcpi0d8smJ1NEGVF5KFOHb1vPETTBcMihP8LJNelLCVb3NB8X/6obN6WiHw5K4zlp
44TrQH+tsZfYGKbprkPr4DmOvRGT/xrGkUDlRk27qPN+WwVMZPIeHUSyqoZCHdVQP3duOe3NxIq3
XZVdByhjYMegc1aVqT03D8HGXpviIzyA1YLEMYSjj0Wlj00F1eGtVdXttSu9x0zyg8opW+WlUV0b
vynJ8N55PPS9Ek+WBngD17FbFYwU+SkzNtHw0bcGLuIusHzSGi+WA7OwrH+UCicXFF0MhfKtX7m3
HERsU06iXjNo3QZIBzsgVjxz5qCN/iupxk3gdA3xhXdp1Q47jL9hLgZXfwovocNchWnZLjXLaN1r
KfUYo78zyB9gkDN80eViHuV694ZVPag2pQzjhC/ZCP4peC6FOEhX2vhrID84CSzjGttWt2lkHu60
jGQEZXi/XBuOZt68DE0XrAQ2yGt31NduPdI/W9OnGLxDZRGTnfxyHS7QKc9+qgFtre42jP00Qozk
GJ56q/xWpZApGi4us35Gx3HyKxg+YRBtg7jCxaM1V64vfs6KEwbiuJPUvmmtA9M9mzCvM/CXbRc6
Rx/Kzx1CxW/GHDMelhpoe8EP4IrPOkNsiY6ooPi6GwIPU5skIy8ZnNp0ySjCC+TOKcZbZ4Ee2CL4
Ht3DQKFXWQf9tG1NqPtddRnbNNtDyziOXXAjLgTpC7WI1Big6ricMxzH11zaX9U0XIRob4xSsS2O
TmlAC65ODUJQvUtFy9U9j87AUW5OEgmGs3VO5cQ6KLs5GgM56PnwpI2TcWnhApnwgHdFfMgrhriN
b32ZqdWupFO/akUzUedKeRjwu5koMxWkp8qLTg1YGjW3d1M0zdkgLDaJvHGnNY2/qadi7YuIqyV+
yHBmWIf09UW1x1bpCGeSR3mqm+j7yx+ZQ5xYMFgkTmtfod2+pyL9aKpo4uo3973ifxEx4YXkre+c
qf4RWhQhk2SW0ycgaBYZT2bhhWuBRRkVBhBbm5+5q7odxCd62LukSb7x/z+6H1VZ+ZuQegFlWor+
ta+vtJ5plR1+DfXwWJvuV5k1r95YP4FCBGsz0fDJdwnO8nGUUgHTAWHM7B1wVI3UYEdAySbywFu1
+aSY8uugzm5gnTBK+zCC3lsrCU9sRrNkgzyfmVq2IXbn2A0O5g93ozXuXe4gGRb7nI47cLQ3q41/
YW4mqTyrYV/o0NqQv0fVl3TrV3KmqEbL4qbEzgh4ctKn467sH3LR4X4sP8zUg5s+bFsvhlKni5Jc
BnSn5Rw/o40Q7ALj0zW/ADS9bTT5lwFK2kYaWCNAvY6VDqfXj+4GezJWSRxdykIjtdLKzw5qtVSq
fN+Mtr6FNmczuujXrXT2Rj+EuI2ViggW9WhyYhzWuP1TcVcxKQ1RdJLuGCG89lVDD78fy+QrKtRs
OtUcLanxvUnlFA5VHIa3TMLmDLSxfzGmyD9R2VgPNdnjnh0b28GVz1FZ3VstQRDYVPMx4k2fw3X1
qJaj97YvTspUSAGXr+NRJ7jKSs946j1A/8b0byhBrAZAjIFwJ5hTe9Vo5bYvb82kGyeZd7teauFG
pQzKyvpQSINxKzXhWMb8e4PcetF0iXM6oCBScquXzV3oEdwe6sQuwDgyfK3e+pmGXLl7y4ZqW3U1
Q4AmvNcMBv29LD5DAD2VEEbph1q80Ubz3WnUTejNIfezcdsYjHezJnWoB1mIhTIcWYL+vgmtj1Kc
Qotek5xAFzjslw/HoRA2MvfO/yIj5Z3il1DeCwjKfiAGDk3LyWJSGoUMI4bQvCFYuUW9fov7FraH
cSzDLN8ZlAec3LkfTH+m8jAcLRVBiiNc17IyX+shfoZhyXAUHyq76RBqSOcqJ+spsJJHQZ+y89x2
n1bT3i+Nu4AnOWLRdVsAkBFNuU0SqpEkdiZxtTLVYG2gUbLmhQx2SngxdU7VHC13XET7sTN2btMw
KqHY6JNZsCq17CyG6jNIus+0BqtIppWhHjPVttw0SP6C4s2MnM94sL/arsCv39xYelbuMb8HLxsx
VlDM2p3og5IsgH0pK4pn2s0qpufIdl8SdzjopnVUEUNVrTHP2O8g9xBwdFoeiHbttavzL0NoW6WX
PDCwhuh8sbMVT1i9/6gktoHph7AEOWzpkaLug+NSicua4nUK/E01TmIfNcY3nxxWpfzvUTsz4uPo
rPUQKSDakQKRD2c7J/e0MClw5943HRe3NihuGB51MK+6J9VRi2lCxLCF61wQjhFoF5SPOUKGlT+N
Z9n6m3iySVGiCYjJ2cInBZjV29le9WjZ+XtVk1Wm6S5e+xDS9O7ZF5SXLR9Zge099Y3BgM3e0OWC
QOORAA1XfEsJ6ERugr2YbVXvUm83GixVRWroEJs3x3DJDMU3MKHm3pbBYX7kgQu8TjK1VyKSaNOR
+gTKflBWfbWrwVuDNTLtJrRupSnrPmudeivh9PQezMehOZktaHAInFJpP3FyIOqR2uqqr3CQhJdq
uvy1PXh5lhnMS90jJXj6xtgoea5N+9ZoX3KdEhiuSLMifa8h7K59h0EJA8UetcoMA+InFWM7oYcj
xQFGv0H9Q3nGrq3EuXVd/FBKkiFT+mwMLdyCgmbbXPpSNBejiNsLBYgJWK/XDtBH+lWtlcMxr0X5
mAgtfWRaPb9eNhQ1+kd8inhsOgFekEEUGuvK1uv9n9001IZuS6yhui2boAOAQ9ji+9+TJH2Y0I97
w9ae6vKROox6hC72VOqYdyybLOJdr8rXD78bzK0yAkx3fNpo8/dEFNJR6femdlzaQbYeHgZFfP18
1mWBtuQQIagEtuaTLdtqp27WMOxsbFz+sy2LvbWBqc9taYF31wjbJaGgbaf9TQzdnwVzuwdPyP7u
X9sFYwOsdHoArf+0N5SDi4U4g5Oa17+bM6LVriEMo+Wky/asGImeiux75iK70lTBfUKm57MKIE4V
Zd/cLauOX6RzBty0jYekffarMDuZilqiDPuWJ0fjPZCBsM6Q3zRr6Q6XXqfzXQ4dK79eh5D1jstq
kvnJHmGD2Pw+cRj0Z7IKKZrNb1tluM6lxu+my1t5fvkK6iIuyzv1MZGNU+CFFCRo3rcqPzCd1tbL
aozy9NL75rdcaXwOXb9ZyqiflvMYHEkpo1Ln5US2hNSnpB/slr1NYq9HOL2oarLiYVnYmap2acWt
hVVWFK1bp8Dros/r9bIbRnPxwBvGh4oMZnrxuU0eTxGsK0Ctv+dJ63FgPiD3FCnMXdNY8Y0Se7Qr
+iG7B4KfmQNl+YBFnbspwrh7TLHU3NS4KjyNlXLWAeqbZ8Ze1TrsneylofrGfWf3r9GEn52b2e6b
HGy5yrS2+CGq8otQWeSSlXz1uiT/OZQS2WBifcoJInvmFb+agRFFDqYCwlGsO72k45j0+2BgRLOq
zlSroOTmuNAIJ4F+QDQxw52O1lOxj8BCvgAiTlYzqc+sch9cGP4fcZ9892RUvevMCRi91f53E+x2
lSbZuIvLkGgU31APhMnjq5m5dEFz4PKyLUxLJJWTxuCnU+ph2WGEhksnEZTbZXXZUcUUh5Iw0xju
cKrf7cpw2DpQzDbLajOfoHBNb9sNHo56/7wHWc8F9GlwNLtXRbSeKlffaZaBC/HcZjm/Dya4H5Td
/f6oyw5ZB+1e1mBaS5Pl/IOmw/PvIvD+QsFnQ5F+mLqUuEgg0BtpQfmhVXZCJGgZXbjNtG2jDckT
JgbxujLs5keeaVfTLvsQjPhh8oLol8rtdwje/mvvmB4RyA2y2d7NqKr46qTJwjq5Zu/tmLx23P+5
CS5udW990L3ZBVYukb1FPcAfNKXTg3RL5/vgmMU6DPvp0TfiYuc7OXY7ed3dwe739qQ2BzdiTeuN
pVL9BUZhgmFSdK/09FFOpnm1yhyjBcvpgSbAAts0UlcuHICisEivKVOnvYXXwiVNRbZvFS4pmQTg
ytN+vKS21ewtCatACsD/Vhj5xWhHc4+zTXgxfNPZc6O45zRFCFDQ4XKX3UlIJ/sSaf/BspPogdEI
QzrDdX6G2R2+Es5nwzx8VTfh+Lg0je1Joyrzn6ZDV/+rqYXM+VEn43vfNTa9b5s+wZ5KzmSf7fsA
b1PclilnLNsoeO47VfbRticudFNWOqhf0D/kZk2ychJMWzOe+odlQbysu7awk9gtq8bczuhQ4oZW
ae9LujaCuxNq2bj6hEczVsPv46KEorJnBtUdIPjnRJofRlVU+uH63zelj+0NOiVmg96hIEUFjmWP
GBhdwoOFq/AG0s6wXbb1hRc8MLqHo4/jJpgQ7ZZtbm9t+hF7pmWtj4L8ikXZYVlbToQ+zT8kpOdB
Z+Ycy8IWdkBwM/fQ323wOSugXMc8tv+0A//YmFjb3ZZNpe9JLN2qQ1ERoT5kWbPRzR52BQWUZqcl
gv+OOMhoixoRPaY2pdSyzPrm8liACDBvpDaZrn+v16rCgI867u+WyyrG+ZSa5sXfUyw7Cjtsbg6Q
Op7THjYwfX0zglE/LIV7qWV8CC7M/8/G0Hb0g2ZQ4l8OXBoui2UHOlTg4PngaSqhj6e+cwznCaiK
KuvaUf+5hbmC1oJr4A+qhjUgj13cmyVGFfaEHqdoARwtV35Js/Af4hDhja+opy/bc9d/wu5Df/Ln
4a5SyGK0qKW9LE5FiSuUPZI2HYxSbZftbcSMqG/LV1AcF3OigXjVBOgyt4mcNaJeO9UuV9NqedmM
JJfKocPK3NZOy6YqSdm7rP9+uWz9u7/zEa5lufbrX9uX1X9ts03POOYq3fYeNVRyr8ZTZI5/Frpe
P8Qt33US8MXzyLXfjATxgV6m5Q9Au09blM675sqXxjCao3AssfeMJNr6uYXrBx7wL6IwgM9QeEjT
oz8NDXyZqix+JfGSUGM6TFgZ2ra2xpOHy1YwJtYGVjj9nxyuo1L511hi6tnW5lto1zoM0sJjxt5r
d/3rwTQ6bEV1oPuV3lvhIcglU+sGaZdn5u+lb3wnn1x7xDC7OEkTm8HYnSAkDO1O5WX22umAaKOW
GTsNCdcPJ1hzgnzbvnZVWN4Zqsp2OgKxY9GG+Ys3jkeKkfLd6K0C1VMQnPKoSx4DEf5a3m4yPf5B
NRQ3t8i7axCCMgzzAfPngEEJppXADZROKPbYSX4kWJJeloUlh/aiRAu91vawONCYpSsIkhfLjMWw
Wtqg5ZxfQtNGAydOf1b/OcXSPC/L1zzPisPfU2cWtGChdc22VUgDhmE64tviX5c1mSJAczts75fV
pILFAj312Hv11QUQbI41FRDYYXq8LpRWvY4duGoihfruTuDW8ZDV70WWv0Lz6H8S0XxpGY9+1Z2D
JEuGJNgX06rwkAmsNCbycznaD9G35AMMGS8Us9w+RyfeoFOezeUKV+EwZxrlKiZaer+s/t2RZlpO
DjI8y45y9y1+0TpixC0Mqc+eEyl/V5dQfPvBqY+R1d4ta8tiaWLP7ZZVNauLRB9SL2vch3jQtaP0
0HXlqNSZpXeYKJiIrzbxvHtpU2mBvs4yaqKVbdOGx+pPpvTa3e9DTCNbV2Zo33435n+6GiRL2JXt
PiAY4iT/vMfv4/sgr7iyeI8aSsFpKJt+t27gYT+GaS4fg3nKEesVXJ1/tnl122xSSmBQd7CEQ7li
3le6552VmVRntCyvzIntZx1ZFX5jzn1Zu1jKJvDJXS7E87LTxtV+Aw+kPOglPMGms8q9dOG7Zo0V
fouDwt2WHeYIZjKgo0LeSXhOh9RtyJ3nKYNl4xeh9rUDXwu+ZMeQ1Koa+znnXFsIsul5sK1oUyYZ
AiKYAk9UM7cD57q3bMt+mqqAwqlrMsNEZMfcHFN3SzTJatnrWiCdY+MGZ+B5DEbjOLuWtVNdXRhr
QOhV/KHc/K6Sif1SWaWLpiLEDmTK49dSo4AwN3D/90iw1Jqiuhd9wBf5faRDj7Uux9q8B1ui4u6q
7LnPUChh4Bk/JEGAb5TRFEAkmbvvR8c8JTwjoMPkLYh2Upzp35r9mOvuVfD7bN00tR6KjPi7WNfc
52G2LMKPd6WU8PZ1G0zjKp8zGFp3NC5AnRmFS1y35k0SBv+lnBe/2zWVKMi20P4csexpxpGE5F4E
RBAibgfj3sJIbB8dq42eSgfPihijt+2yuixoIFynfWRkP6uAMB7622DZRgNDUA6kAtIfA78VJNN2
4cmRWXXpoz7fpnnWvJhx8nP5qw3rV2z30WfCtUoxfSToYj7Gw6roJOZjMpeaQpWI+mWyZvigD76E
/H2M9DNjZXr5n2OUAy8lzeQJSZV/MprRPwF5gm/1JoCESmS4S3k2VKRhs0suu/79kkGwtdHaeJcN
Km8JKRDo+EjVXdV8e1yeyVEfQ0wYVrbusZTzhr+LJosJAIb1+jwhpN22A4nrdTxY50Ka6Ta2E+0V
kfyt5yr8tOPuXtS99YpuQQKL1/+naZC3t2XoKqLhvvTjP03/dVYx6WSsFyqljPhuVtL6pgdV+Rx2
/7USd+9G55i/9xj+f+359zGlX/b7ugogoUyqI1m81geesSj+AUR1sV1epgaGAPG8KP0Eh0nvpuPb
darSeb62vJR40Gpkqv7v1mUdZ/jqbrIoWfujdift8IRkROwzoOI7UHntbtmO8J3i6bLRyAcPX+S5
NaCfL1dLq9YxWvuwNKiXrcvLZaE8G6zMbZNViXPGn/bLntEIf7R+FZ1G+vn7kFvjkA0U5oxcyftA
GvJ+ecUo9KUBTL37u30IQuPgWQD3y6H/2xa26Z+2Dd69KzwOWmyHvfCyLGyMPrmOcrF1VY53SdOi
/V5e/m1Tj8Ad/26z7HZ0G7OWjmCZGJph+Kxh/n6SstGpT88vTQ3G1/JqWdQhzy7oSdHq77bO9EZ1
+bueOlO6S3J8zJaDkTji1PSv81CuBKSpa4fuygMj+69zMHBy13IcdPg1JVot7Po6P77HyEDeh3ok
71U2umjEA2vjj2b+3zsOTYeB39+tpWW5G5BWa7McuCywVpb39aGaWy4b6h5+mMOQY49OIydp5nUC
brwQhqBWyypSpmJfWzgtLaumQDKqodU8L6uxE294QJrPpW+a92kunpfNfYx3ayPIkEtGOb7WBlAv
Uwj3uOzVbP1Gkub0QFC2eKrl9PvUfibaU5+0JX5KHATiMW7xFWI+On8sI8NNsLA169qTq/RqBiST
/N9PK+ZPyzAs2oEkDa9/P+1yypRPm9cYNCtU+vvFCT3ncbFrihBe9GyW/tsdffZT/7uq6gglmg+F
Ztm77JiGjJ59Wc90+T0zMnlY1sZcnegqkfhkxtZPGOsiC4zje7zdhk1NPXs71O4IlSnK1wFGBdeC
oRDRSYEN/FBhn7W0/n2ga0Vwp5U353rE97ZWx/fwzUKmFv1DSv7FGQP5U6sN3qtu8vajP6A68v17
1aXf6nmz9NHZVClwetOm3uvQWMmaQnx8XvY2TkImxpi+hAbs6UYQsTP0mvdaIRrbySoZdstRptlT
jmyT5Oprmf8yJeflLT2t0884vYIAzm8VJAlAbiW1/bI6puP3idxZPKzq8rkOg+3yln4DNmZMJF+3
XWa+CFRjaexdmswC8dB1xMUEWV1IynYvvbLBXhLDCeCFiqdxzAR2Q//sHjQ4DH8PmaZppBPFYt/m
0WrZqE6i7imM2u6JoCVKhxnk0CBkFcsbAmT68f1vC6MNvvWJlV2W9qSe1HurQ2i5rFbzCWcUdz7X
ckxf5fYaTxF/71v2vmnH6jZI9PYMAKDaVxp3q45JZms54Wf00EZd8UmGUw5PMJyzBgRq26nxEPr3
yTfbqT98S5OfaWBCf3HUm2XaatvgTHimGulcyslQZCD57o9EU5ulqfLA+cxe9x6njGy4UY95kthV
/ziVfrda3s9BpJh1jnoPSqiKmhoYjGmpfaoRVW6L2PFeIQ5clqZNYn7vPB0NoukYfCgqOst3KIJe
rV3mUf/5DilzqN/focgZUy3foUI19C2W6gP6brcLVCp2mZ5OB8gB+cbE2OPbstpVqdyYkW5+E039
Z+/kh9Z/reqpqQ6ARvkOtTM4iaUlLzo56Rt91KsrZPj+qIy0PmCbjI+oFmcbF9+8t3HsXqFAi19e
faozbfpqFN0EJuQJgnKOnvygutbUM4sWw4Xeku99rqI9flk59ndZX56pzBEZNb/612qLyTMxw6JZ
Mw+gtVL9iDqCGOigyZ1rZljbYNDiM7CRt/5/pJ3XkutIkqZfpa2uFzPQYmx6LgiCKsnUR97AjoTW
mu+0T7Evth+Q1ZUkkpvc7i47RUsIwolAIMLD/ff/j4m7OtP+wpTBAlHonO4VLXOyukMywmv4hmIF
CL9YvflygW6rGCqqWtIor2cY4l5VwYKOW0XogeLJyuHlYFv6klOWLYwE44HplOmo1crZDQkEWPRD
ElQwga3i0tMOKvHNgz5+TJt+3Ok3R8Qlp61p/3SGlJA/IuljwEydhpS+j9/tMjSOfC1Z+aje2BMB
O5WuH3KI/p8CD8BkJYGzmIjQjWP1QbfM6Il0uv+yP48Nu5Hk6itsG1Sbtz9hG2cOA/7y4OWqu/Gg
Dlqbfpw+RR1JjloQ259KJ9oQQDffRFibltA4SrdQp6KA1sTBqi+E6mMpSh+8Muqg1EEoa0itT1qI
hkooGdG+yYsODRBlgLV/8O5ZY1CMnXoPlJV3e0Wu9Qdt/FBlcIta9jCEgT4yijUHIJg31P+BtSzV
qNzKR9yK1/ObqgpWYs2Sbdo3fa31QeEPQZOsp83pgBiUv6Ct13avpxkgqYwqS+4o3tQf4sKt7sxW
sF9PgFkG1ywcfrxeplKMYl0fKeqbvjQdaJqgX0ax71JywYWmfVKd9ohdB8l22mwzV1+lQQ4aQkQb
x/K0TyZLupvOAgQwbVbD4Dsw1YibadOIsg816a57iqncJyrUV1XdaJ/ywaOAzXqU+lA9kLqAgt8T
fwPDEtdhmbOkmfZNH0GQVntqrihb5lzxmCkr91jm27pNv4AFpvTccuWlJJrhYzek2r0qf2+ILVA4
g1zFFhozSl7Hg1mZRY+iGohLkeyQM+17OeDmX5RBlm6mLagUtXsr/T6dPu0JNEnc4rSeXieMMxFU
RC04pdG2FJLW1RePGqqXa7C4AK5dHL9Q/GLapUVmOiT1L40DUADf69Prluu+bE1jVQ/Lxeux9mzr
r+9Ng9xfZ07fI+fUPckduepxAPzrzBd747GRcOfC96zeA/3odVuvG6IDlY3RQYvcxyYZ2g10LNHh
df/018u+oidh1oFs4PTX3WnJSL+Ytqtj+yP2AOajz3BwEy07TH9NH1UxwKkixw0CYv844Epi0J9s
q0awyUQv2YUdOpQvl3m9QlsJgyOFI3ffeP3pY7oWTkG7+ONv//k///2j/y/vV3afxYOXpX+jWvE+
g0+r+vsfuvTH3/KX3duff//DAN1o6ZZqyoooUkSqSTrHf3x7DFKPs6X/lYq174Z9bv0QQ1nTv/Zu
T73CuPRql2VRix80cN0fBgrQ+HtarBEXs/o7WY+oFAd68cUdXWZ/dKOT0aGmzOzZIvS3iyZfO5Xb
lgkGeO10yvRhJoVppyV432IhBJ2Fo4JIQLzywki9LY+a8vKRHKVblaF1R26YtoYtSb0FlZ+vBclr
Fq/nTQfIuSGgmQVQJucBQVEt3RSp2R20NOkP01/KX3+NZ8CckuLGgTv1WZocXFna1kGTPeQBUFpX
HU62rFTcar41rN5vec2at7yhKrqumpammIasmOZ5ywfaAI7PC4yfJTKuB11OstuuEeNb1C3Gv6ne
rshvjHsKRxtQJgO20UMdMn78uTssLWgDi8o9CCQ3l4kqahDe9NWDFRglFArs611dA04qtj5Vff/Y
zpvyRxGXDeoz/scCuP5dQDb8oyh/jKO6+aBQNPUYgeWe9ppNHR4klxLDaTOWSKr0igB5/vgdjdoD
x4urkuL9RvsI1iK2j0Ya30xH0yw6uX6fn1xfUMRt15QUWroSqqeuW0PWUbUHos/vN7SlvGloXRLp
54ZqSpR8qep5QzdmauKweukvIiIdfDG039TCXmLRqBpUFhT2wZY3tfHr4S6DFrVK093LeX7VUCkM
j+jOV4/lnrAO9bARHS7RhwbRzHFna4744elP11XHPw35z7NyTf/VFvhdhZdbWzirFKc16+O3ul4M
FfHwIwIxKzGRm22TqOaz5kr30/GEVQ4RczmnktPVb0voje2qNY/f3Cp67okxPzMGzC4YAz94FC0F
oKHdx/CWHrX+vjUMf990+WHagiRwuP9zf3uPzjMMfG2euotWgfkRmIuydNXXU/hqraYvX5UFtVwe
8U82WQjKw4c6BAr7oH8U3eJ56CUJgbeWWJJZj/fiCZ8NwxkaTfwiwv6/ASykv2zqQ3CbUsP6pJiI
BAWZliCYyrcvXXX8eqnAhfBPdQ3VMlXREEVVJ+un8Klr510DtFBBMlpKn1RilfGtnsOTlWbqR6MO
sgdPHdqH3ow/+NRTfw6qVFhRQKKvps3xrMBX0ochR+ZF9olRuUg96PDi7I1Con6ZRDq6Zlr9WW7K
g1HJ+k+pVB6h1ss+aULeIKbRceqQqSw+730hK+/J/K06Cj6eskzXnhBUga2DpBZ4Y/YhChyt61xt
ltPR6Qtl0K80odaewjBWl3UJwITIcWL3YRxueQu1J91Nj0ztrgu+uYtKCssXQOHqJ2hkNdZ0Z+eq
0n1FDtSEkz+giAQwPPXc018Uy2e3cqNZu/HgtJ8QKSLDsBHbaiWLeyKov8rOSp7r8cMfHgiHhU/T
niQgzNmWPZkBK0+fwQqWK0GiSmo6On276+KXb2eo7t25VMJAEpLLIixndWS/Zi3b2qjuql6qV9OB
QoZs5v0eoZ6Pypoomrg8EkOybhDLMRT5vEfAZikPMD95T2iEVQTzxf62k3y8QQ9cSVB8lKxK/iY3
hbQkgdTvkfbobwXfEu1WKAHbhxEqjA0CFoDWqZ0a9Sa80PzHn+W0tx5PCOoMHhOrCJfTSdOXpgPT
5v9z38vFQIi666oyDcUZFDPeUJoLOT3D3830l9pHCpVowcAE24gFdXnASl8PvznnZYdaNusrjSme
jbxjY8oWeWxRp8pFl4nnnDdm5LPMiKGbfzSI1X+JjcRaSFrc3MsB9B15llAMH1vpl4xpa1LEms4o
Sx/mn47VqaeNSoWZCoi1glUCcquFOs7i5Tizn3yAKjq0TZwdOGHaLbH4XkCQzgrOoxa0jCTpoMpi
8gCNEvRCR6SupgNiIvx5IBkVNtxR00pQGzitcspuM9cCggnHz/utYhlvWgVROSrAEJqQJREn4LxV
+jhUvbSO9Ue4HKKDQrHtUu2kiCLBESwwJf0hjgmpgXpAQjvGC/f7w/QRZLBUeuPHtCkJBYQgZq0v
pwOuMWiO1ev1sipDkuIasK3CV4bPmaYZdpeToNDyfPgcemujyY1Pr2dVutstDZECo0liK3cp9/Gg
ct9Mmy/aWyaTA0KAb/ZN5+WjWtfLyeN5076hMssbTxW+lGPii/Kqo/rEMKw9ubIXQp+iw4YzHgmK
Y7kl9wLWdzx6crYFhSY+sGrtfXD7dIHhK90pR6qLiEdKUd/ncT8KyTpjRMHLAIeGqX81FRMuLkgH
24rw3eS05q216Mctccw3jMe6IR+e4nonFNCt4hzAztlJcKiXYX7b1EH9CCGie2MmxmeqJ+rHaRfs
gYjyKUOwmjanA1JsbSkj+/Z+H5G1N68O07Np4a8YlqaqmjkeP/HLCa8jyjQoxaPvw2lTN+mnKZ+X
djoLiV4XCYiVwR6Pr1tO+bzcoHxHpFo+D+Fxi2DHIBaiB8/n37TKVrz3u2FvJeDF+1oSPkJZXgJ6
NJvDtGnCk+NDvAx2yCifBi9dBXLgfQK7nx0o6RydQDYlgyioaegGTiCbSanAd2hq/Wba1FLvz0tO
m0dvcGDIgglaoZcjOCU+Bi5M2cFxFFTLCumxHT/CoF3BgV/eTWfArHTcxsSegRVlUJTiZyLnWmrS
djqZaH9258L8MX1/+ga4uMppugRV39HE9DGk3UpC1zwyvlBx1TzosuXBfgsHTE8C/4vSyLCCQZu2
F1AQe5a8Yuv6ufQlV/J6xZiKNOB4GrBzuLYoQe9qM4HwOKdeYNxP+P3b62UVj4Ls6evTZXOI1LYR
AOqqUY+HrAJyOhQtjLxBRqGWWmnfSqPaDkDSvEUvQKadZcHPVKHshuoP90PUHuWlKyDlmFZet0FZ
Tt5OV9KIjp5cqSPv+Gjl/T6mVAReQdhpXVha9AI+MnP8mPZrJfVLlQbBu6Qf/9w3HZjOY9Fnsz5U
Xq5hBuDbUiIs3lGB+rBJvkYxVO1S5v6qQ1jW+iM8UShk2aEx+Pew/ugbo8az61HtvJdkqOhl10y+
mgGU5W76QTC66A4iFeNhSHo7UUOP6F/WPkMv4t0CxMqes2Sk/K/yFvUxNnUYEreE9RMqOdmUgPvd
V2j2hY2SPRATl5aZGBuPcpHFd2JhrKUBLbtpVx+49dKV3SPUDOyTVUTKEVGZjrnktG9lUijxUUO0
UazvfCXWt5OkIuqQyC6O++reOML/JN5AsYxw4wBIRUilh6DUIIzJqq3ilsVv1EK+QcZhfjLjyrWz
o6Tew8ODBkhcCbs8PsZ7EIjdKmc9+XjpOnG0JYdXrCP4NJ0ChhS4ZfPHXGnT+4Da4nufkfueSpZ2
4bMy4JVi3/ShddLLufqRUcoMirHWb/hswgx9HLLhQxj5Y5JFh0hYFIbPeLfqsu0yJtLRgdVi9GwG
eB27si4VIrdtF6Fkn8E2JInWgwW37Fox8+AmSrIBZhxoq2szN550mTQ7BDHm96Pgk1H21N9eY920
lOx8nb7u+7n1QPQrWIdqfryyTFbmsyVegyoqEB5oOmFYxpTzgTACxVLLvUAR8AAGBlq5xltP6oCl
NLITNdJGyqwAIpJRT7Ctiq1ft8/HGobTQrGELepiEpHLFH+gK5IfGb1S7yKVlNw/zmCh5Nm5CKjZ
GNfd2vjRVJJnx7BfOEUN8q8Z14zTX3H1iOCR7VVUv01+hDIW9TdIKdw2fi3fTwdEEqr3708I0twv
HZtBE/Ebxv90XZ/NB0bf5/gTYnN7TEoNv86goH56g0U5052soUYSyU7iJK8vPRGqpdorxXwwmL6R
x4A9prffzyGyDDI4Ct//yep5aEkTDYn1tsmTY9FN3FOfrbsVFvZS2gbh7YtDf3SN0q4HL/haSja5
o+GrISaUk1muSCHYy+5pji8l8dJuDwbLl7NFytq+qtByjB7BdHYVQl2pBSB7cCUL3NIPoA+DD7Lm
ZDG67oNfCYuuA9KZooP5KHjQ3U5/DeM+MIf+Y+pJ6nIY/3o9L82o4H+/Uab1w2u8TWNOFyXcPxYX
hN1gA5lFfRC06JGt1SIk2ksRAD40cX179Nc5JbpbaJSMx+7YwaA/lMmPronuW+bAj69nuIJ6dPpG
htbVc/PdIAO7D3riALbvH79DLevtByXznzQxKXbdeHTanD6oC/8+IEe/91XRf3r9ftqhGGDjI38X
u5v3b1cen/H57fLyEt7STVUm2DjvA4krJ0Pj6d6mbohTowJod0Pb+k4TS9aB6nmUycrqrhw/oqNX
3U37W0qtUi3GGSbzP+xIMQ67jBLcheLJCoVdQuOzXiDsfbL9enxaLiIbOd3Jf55FSqspcvojy4cy
8Px6tvk/61/Z7bfkV/Xf47f+Ouv8O//DdMW/d085BD9KJvzf9fyss+ti/c9ft/xWfzvbcFI80OGh
+VUOj7+qJq7/EfEdz/z/Pfi3X9NVnof819//+JE1IKi5Gu5H+sefh8YIsSQSTvsrojxe/8+DY0v8
/Y/Nt6D+P//7zRd+favqv/9B1ep/6LKETrdCoEM0TInVdPfr5ZD2H6Js6bJqKSZDmzlG5VJo0v2/
/yGL/yGalqpbFhFp3SA+/cffKhg9OCSZfIvVG7oLFLQbmmH+8Y9b/zPY/fLMLge/R/MnvRObisoy
zGLBz/qU8M84gp042UUgQsdCRMaBZj9c+Peqk62J8VNWJ66ypfgpvLIgls4ns9GgJsvclaIzlivG
dPzEYIZXEQ3A1px2dVyZO2qWV9mB+He4NJdQQ0LizooNFOgCRo8rYVD57c1qcO2pKvFmgyDoFPk4
sS2VjIil1clOuA02A6XccMJt0D9YIvuKP2wrCZT+i9ymjtVBUERZDHZADThFStcmhjetTqOrhqSI
Fn1C0+hgp61uwXIAjWchO7n8EfG1Rtyf9MA/H/NpTkM+n3imVjYkjRilSfxB0ZWZgWNEmdKxrmWH
iWXf3CLgu8RF+1xvhnv42/fiKnW6G2GjP6rrxtYfhSsuy4VuxQ0CAiLqTJKZgf78BgsdmGHS0tL5
53Yp8oyPUAVs4FZygh/C8lpzSmOQ8nWM/fN2DVWXTFLDmmrMb1cM4jCEccCpHOPHcdUv27t45S7h
+ybXTo/KbW/ZXJnHpPP16YtR3RJFHqQxBXjO77GhTsqNAVw7/efwfjjUn+pFyzp6gXz6lXjJpds7
sWTNPJ9ayKSq77FU6QqSGJ/9DlfH/f1+n7l2P9ZsKDjKA4TRuJSOsGmX8A2t3ftmFd3Lm39lDGAi
1HRRl4g/wyNx3nKqWcCO542Uhk6/lJaQyW8Ra/ki2JSWLhW7/JqutaV4YzpX7vBSO57YNWbtOFBW
g6ySIjsgnW6RbbeVG59hp1pGSJbb8jJYubZ1ZdA5n/5feolh8aIrFsEMXvnze9X92mt9wmDOWMmA
BlQjuldu6+LLfmpi5mWKWmGq8PLJjrVpHGmVOCb6C2thAUL6yeXugHLs0oNrdzZvwm7Y/CvjqnH6
A8Z2PxlX+1JMxLrkB5DKcmRIthfQStVPNQTvH/y7/EZawyPtlPbAQsU2fhV3aJNffyHHXjMfBE5/
xWyZFAZpNyhjM6hr+Dg20bpbqSv56t2Ol3nPzDjBndxsV5PvzyxDdhrCPmIBU1ZNEK2FVQkC7fsr
PXbsHe8Zm/nKBcVGhTjeU7lEVWhTrb0d9HFbdSGskXcAfb183+CFmwNeRk9l0WISYJo9yVSPEvhu
UtXxy4Pp/xYgDmgN/rd+vW/n0og9zUsKzrGsmeZsCBjKTm7asFB5WLJNVXmxyA4oRt8me2PNCGB7
d8JPqNeuWL3wMp5anQ+kENuEXd9kqhNvh49UhtjhUrBR4V70Trih7mzp2lcsXnB3zizOBlU/62VD
6HPVqZedc1xGQDSJby+SX9Q2LUdnR/9OPvILmgvXHuXFe8Wxw1mUFdmcuwBDjG01qVUHvpHdADEO
gMwr89Llp2gxgJMnEi1tPpCjiKYrqKSrjvYU41JJGzjsbrxDetPb4xs/bI6U9lwZUMcueP5K6LLM
VC/pOK2gB2ZdlEh+mw3EsB3B+AnYZikbh8E1r7wHE+hjbsXCl7DwV3GN561XlIbe63r48tyyR/Vb
tvPpK2SSH/KFiftkfheu9pa3b5+uiFiT+FDRH551lqjPVKxilAoLXLt12Rgw85hLuOCvvAkXGvHM
0ugpnwxi7jEmC1VhKSjylUZVhE+9d5B9vdL7x8vMWlERSSNKiimbujbhEk7MHAdC+HAlqkz0g1N4
i+Srv4Q2f6tDF2pDQXftbRuHwzf2cC1YcWmipE95pxN7MObBnalF41NzH7zHfqk6kZPZ9U1ro8lX
rRq8i9rO1yiZfbpyq5eeHbEMZbSrmdJ8nu+VvvfBxitOsxt2EDYvoGb51C/MnwVaDA5C7g/ddyrD
b983e+E5quQYeftoXfrqbDIa3PwYJH2DrmOLvLwa23D1eaa1ft/K26GEAOSJldksxIuAEniIFTVH
2SBZiHSYf8GCpOksaUVDh6X9vD/GkaCYXotUXteCRChRIMmku/dNXHhAqnhiYnYTMUhnytwx4eo3
PUhqsx1sUQds8/y+HelCJ1Ql2WJtb6gqqLLZAEX3TLwhKcepTRmnmBXwg3AD47QtLSs7WSvGCqEr
dZWshHbzz4/6ZOCYwcfez7J+PoS0rjjU1CfQ72XEUOEddI3dv3J/LCkJUJhktM35/SEtD93UQJlm
ufAeW3nR78uf6V17A7WMspZs+LEpnnm21uKSmpUrXfFSh5cZJRV5BIzp2qyjKDLV9do4nwqttYQs
EaUlYVibdXmltygXDaF/gkAO3jvQqfMeWXWagQIsDRnDOH/PRFcfEskQSb+H3sdc9xHRiKpMzBeV
msRwP4ABa2Cf6jbIZQkwyElQ8RSA81Uo9GSPBFwnQuwaGhlYW9SCohGXFiqHuIB5xBZLIPtQ5vdk
EzsBnRkzVu6zJPRdiAmkjhihCxUXiPSB9VKedM2i6cCvLFXfDUL76FfwfIm5J9/ESLrbsiU0C0sp
hWvD65tXaMQHMbIy1xNcMOfDuTbEhpUpoYaf3y+7jwJlo1vCJyvrNti6P6D2lvfup+5GuzIZv3kU
o1kqfcb4GQ9CnvmKqpXWZtvkmiNQu9MByvUtFOqzwrnSsd/MVtjRRUZRBlOVkWJmZywVA/DqaY55
cOErW0iynQMxhh/0QaDoHqkn2aHC7X2rl26O/gwCi1uTiJbM+pnoI7FqxpB5eO5NBcIMAetFBp3U
v2DG1ERibwSc9Pm9KcoQ0Z0b2nCAGGdXibdqfyXoJL0JOtF+BCa5CwlYpzWfAlsjNAy4HTUHxplV
vuo3KPjtkEC1QZNcabWxVc4mekzRB3FsWT3oyhR0P5no66DiZSFq7yj9J90bFvBLOl0KABrlubhY
vd92b53B0ZqswdcrE7RT36yKNA1wP1BBp9upOyN/zp8Tx932j4J2k39Djmp0Kig/taUr/vWlvmHJ
Jg72GDJlbXveN9R+iBtLSTXHUCvGmScFMezqw5Wbe9PrFR1vesyo4U/jp40/4qQpNQUJWuGIkYrY
ASXLjrlVn5HvtqEi3pjHf7YfzqyNQ8yJtVqr3DYa6O4+PCWxmy+hdVx29ZWky9uuOJlhXcIIDuP8
PKxdBd5YN1VA4rZSVtomcOBXY8x40Ff5moz1lSZ80/Fn1sYmPrkpL1I1oUuxJu7GxWxIRDnfZNts
ma+Lzfu2Lrli+Ed/3disS1gGalSRyzsmlVsNaXUFMbx/z8L4C05upqpkSREqLJijXKgWrC3kId43
MUvljkGxsc+93sWsz5lCdIRAigYrHH03BWd36VZ1wmW9aVbIOtGA5O0dCpTWV4OAYwudDR1kHog6
QuTIL5DEeX8f8qZPUxVyfnXtbUqUIvbhylyiZP6ofXS/p4drHtk07L1ncNblfU90c0hjdUdbtEv/
S3RDSawdkOkIYD1cXx8bL3SRsxuczSiSAoV8amJPDLrPpWJ+qJlcr7zG12zMnOljVBe50mCjRoO3
ie8s6/f7XWRslDeNZhEbBoHLgmA+5yPkW1aVQV7fb/qfMMKnQ/pZ0tQdNH/SlXuRLt7Mqy1lFhbO
mjISmjrX6Y2dA49qvPSc+Dsx4eLZsyE0WgKEvDJAyW8mMGZIjcCMpIk6yai5H6vnSZoKfTHarOKF
uYMmYW0u01Vxy2L5g+X88J6DZ28ff+sdda9uUEK4Mfbhh/owbMwrL/zb6U3RDUkasXYs8lQmmvM3
PiwESNZ6YXTrRLvcogruL9wlNDz2sIR825ac3B5uroWt30xuimWgTWLo5Gx4xOIs2CFHTUZSH2dS
k1GQNWLLETTUp8r8yhL5bU86tzMbnBsC07mejXaEGuEmN4NlEpLHRZSaaOap3fHj+z33wuA2GuRX
q6RuAa3M3EiBEKMYwS3k5LGNTo1vo6DshHfJIUZZeK/emXf6Z2s3bIunsW9diwgob5efo3lzxByr
kgqC+/xpqrhFSHFwvzeUze2h6iKXo+/6Z6rVlvoOFLSNole/RQnI9lf5Blbw7XEX3eurnpBy8BPq
qm28kRfhQ3c17fm205//tNmogUSgAhiHn9aFyTqXPja6ugyUyKYcbyOUv95/DteMzR6DARKsYcjB
r0EJYAfv7tGuqbK3IY6myp+qgHuSp8qVd+ntUHJ2h+psKBEpMIKlN8G90UoHrmUHMZQrw9XF98bA
jUftRZMZOs6fb83orlfwRjkUWwBp3gvQiHjNp/cb75qR8aU6cQIowm1yCR0BR1WilSqZa4BWtgt2
8H0zF+ZG2uvkZmadte3ytu8M7JRLdw3D184I7chGfGhdr+GKsLa6877Fiw/oxOCsC/ZVVKhFygOK
4CaDu0gmU/XvWZj1uxbtIXlosKBnv4O2XSv9tXzblYczJXJPHo5Y52agljSaVTxrA7Jq5cehfHr/
Lq7ZmI3OZoD8NSJs46tqfQrr4lNQNw+G7/4rg/Pr45hwBCe3UkJDnLgaZnz0sPvnztvw9iyuvJQX
R8QTI8qsM/vl4PVQ2TtHzzvUQ3AwS8QuS6iGIv+RMj4kcI7ylcXw+JTP/Zezjj35HCc31ha8u3nJ
qopV5YdWFB4yq6Ig3921EhFar1oDCYPIS62u2L04253c6/hcT+wqJSyeno5dYkWrJDRsyJmdUrDg
ef43B6J53eyxNBugeHR0JcptS6m2FXpDiulfeWMv9kQ8JZPaBx0g1fx9YkFexRRyOf0RHjz0EE3Q
Qr1WXHltL4RteWKvduZvFVWiDWIg2GHQ3hukEPYxcskPsA6s/KVlZ/tRuMhBDu8Q7q4tSi6MSiNs
RQLppRvqm+VqYYoQaHasuYZYXQdl/CPUrmZcL8yHZzZmfhDqb7UqZtiAuNM+ArroBSiN7f5TvQn2
2b7+BoPzA8IAQb67ukC+dn+zNxCF87jsImxTBS3ast2soXoVW6elpMWWfqM0YFNACjD7/UHsmtnx
+MnLgIZQpkuj2axF5oSpxS3qK73zmonZ+yal0GEfc1ayeZbeAwJ4UErpyl1ceAFAick4I2Q7CQbO
THQadeIURKBxpBPtrvSFmSGmElwJeF+yIpHzB6lMRRYR0PO2MtTUkKr4qDuJl2/FVFrJ6Fmb8Ia/
/0gu4P8sYDAjGsak4FSeQ7Uy6owG2GZZDd/Ju86G0AmsBmK7C51JX/iAwJqTLNOry/4pYTsbkM/s
zvqCQDlbJcrYHRc5lD/b3g6xTAINJaiKgnS8+gQvoU1h2NpdxJtuX4IaM51wb+2hN/oKGcsebZKb
q9GBN7GjER1MukYCc4HbPl8GUcfcy31hUhHs294mBbVWwLhP7gTM9qdra643vXVmbDYGwFA+EhVp
oOWBIQzx/hhcA6yMVzhrZlVk/AKjz+LW0kiBnXejoOrLrMhC00lYVj+FuiskEJ2Lvf8RzRVyJBBc
59laD4QQGWXPhB7XNXkiiVTWNrrQjXkLGxe0Ru/3ujcewBjApRaURCmxVLI557/KF5Mh0cUjc4iV
gIdKjs5IbRkqxQ1RqLWiC8i+xihXvW/1LTxC1whRg3OlbIO0wnwlSG6w7CkpHNPfMpHB5nbEmhq2
fyuxsqZsb5Gurw21bzGuo01iW9wwCGFtnk9AbklOk5w0Z7iXd2276H7DELaQPo/udbxsvytoyC5b
u9hHPjTdIMLSh25zLTz/Nv46/grqXQleA2Yg/z9rcLehLBbZC2JeR2Ia0U7fxmD7/JtyfS0j+KZP
z0zNXuyhFzwphrweNbyDT7zay6wrz/GNLzdZGMtPGINhZJv5wiQ7M5bUItBog+V0+ymMPxk9ylSo
RouZ3XjNMkZq7ErfudBlacFXo+OLdjJ3DQMRMNQ2Vaf8YTzlaHB/U38Tm2puqzWENI5XO4Zvx8iU
bTUADVeHpcut+mp+9gArpRnaPsd84SCAshpBmiC0tzpwQslWPsob/1pMeLzi2cgxa+XZcxTzMmQU
wKJ5aD5CIRUvw1VgE5pAFG8EhF1F27xxiDBIFluSRQUQPHGv8xYOKshp9VhWnVY4uquuUuV7iPWC
lacB1QwbZLyLmjr795/rpXalrFUF8Qn+VZu/GHoqRHWYavSlWrgtyqRfpFFVXxnurhmZNaVEJVMk
dbrqKNnd0X2G6/b9m7g4sJ3excxZaDIS7zX47ymk3W6HzCZtBOj0UDpoXawHRN2XzfdrnfKNizI+
sJO2mwUlqqGAA4ggMHS3orfo3PQuN/yHzKNw4cr9jWGaeV88tTSbxao4goS0wBIFHYhAUHSfHfeR
99Hv2oU0fHH7Cn0O4Fn1FSfsbTxkvEUNGLsqy3hIc2yFCXU2CVYaNv9cfDNW6Z2/lLdIOrWOZkfL
6Ona4HnV4KxNQw/eoSjE4OgWadFeWR5vIrg4y9UIiO7yZbzur/gIl0a203ucNW6cUz8eJWPvxNVK
Pg3NlzjdBfXXRvtdUpFx5VFefBdGQJgs8ba9QaugupS6NTUhoNr1tbZCne6TcYvUkUqGc8wvERE0
fr5v86JJQ1ZNEbcdBOZsYOkkK/NrMNlwIopPlWj5Npx9v9+3MT6XNz2U6DIoSHVcMs4asfPI8Xsg
whyxRPm+Q+QLAFhvtOjlXYkoXO4iJ6bG53kyE0F67cdF4r50EXSFef82xGwXFqjBG1KEgObfv7dL
3gMrHYo9FeqfqIGaDS+dXPguWSwmHzmItoUkCzdhIXdw/llU8JahZyULyqWkdIWYd7xmGFfvs2Nk
fNKOXlAv3/81F6YJXsoRkimCi37jyqiJK5aGi9oKxChwoqNVrovCl07T71oZmTq0da/khi41OBbH
DCX9h/zI3N/oARPKFmHydtVSHkHIWiIoOmK+67X/NTxcq2S5MK4C65EQYYB6CKd9Zm9AZ0LTx4xB
hw469OQoTOvNTRu06pWXkeTdm25L0pWKJJMZECTPvPoL5qzBQE2WxjRLJDT9wlVtaieFtSsr9bDR
tRCIRZMFcLR2RdHu62MY7Y2qFleWFqgPldnr6zpzeW15Lbb6gIRxIphI5wKCvtV02Cw9NTPXqIei
bhRbXXiLWlX32AiStiuLytxXuilvBVcz9/lguJsmsKg/s8xqHyZHOA1al0KUomu/U7k67IRjoqwt
sXa/u7Gm3lh14m61wgvAmxnKXXesy12de78UocHVNnoKjozAQz9Nq5Z1bj0HYgr71FEol10Tp6jo
WtYGpkfeH0hy7aCL/Q3ymNU6hxsmW6AfcfyJTMOwCzqWi+sq9vUHpeoiEx6GqvtSVEl5DwVyDntp
2oE6CSQ/OBiRYiTLvNGafOUj17UN0WJ+Fowi/tjUcf7oScPwIbbgkwGsJu+Kxjdujimk9QuzR5fP
gbwA0UxPaoNbuU2LOxHGmVtTDv0NvVC3YfGzviilZ/46uq5CkKPTqT4wWnhVBrlRDxJEwg9W2CP/
LIkIpt8amZB+TFS/Q9o8j4ZnXfb9tVDV/QdFzVH6LSSxWpfWgHJCODRlvTSOZbM3PG9cjaSuuhbh
8fxquaOgbqCHybNHdvggUdC8hDG5XiJdT2mQKdXf3aSrliHa5Vulj0ncI4l3Q7v0awnJdTvqzQpO
lFzVPwooTaQ2xLj6ExH/Tl77UHdvq6GSPuidb8ULUU38UYTzOHzThr74HiPHu6ybXChu5Ljq7Zw7
RepTruvYhs48buFZdPXH1BX7ws760HuuFIjlFkES+Wht6coHXzoeHwJZFJd11RcS8h+Ju/eiwoOZ
e6w6z+I0UqBzsPR8qXvmwGpZzByrKox4AVN9h8C0qHm7o8fdIVSu201YU8ccG8FKMjIRPecuc5Rc
hm0jAR8uZ72AoLImLC2xlZ0s8g3HD1PZpu7UQle7Jn2cG+2j0MDPpeWGtDVziKYtpL33ftB76xBC
wO/FMSj3XunnCPnV4UY16s4OqQzf68gILzPDt9Cgl6RdCTWYA0ea+BWTi64yvjCl32W4EfYAsf1y
8LxgW2qtukYi0NxG4w+RlSzbQuSHhgas5TelHLLoLDJkcv3/S92ZdMWuY2n7FzmXe9lTy11EAEF3
OMBECzgg973l5td/r7n3yxuYKFxZNapJ5uCsyw7JarZ287yJEUAYqQlxzErU7qXaVzQgK6SJkZ0A
Lfeu76rGlYbecpSaW/skga5hmuMKwPt6uFNweqm0g4B745hgmAQqK9guRVPtvonGwrVS6IGXbNQd
JoMQAG0TlKV20OZ2Gms0bD/ri9Qd54nfRAbLIock0dCAiTuZiAlotfQxyVZOi75F+j0BpVxF+8iN
NuXIIBNgswFnyeYZRKIoDaA9LwHabaDIl0SPWoxK6dTC4AdI6DAXNAsovQnTPBYRcaTOK4d2ry3M
pdym6PMBwioqHzqtUx1JbyeqxBY0VxlSpBMCFn5S26qfdKK/EZZSgYQ4QnhGg16lawOFuo+aMQkn
8FeBpD9A0i56lq10AmtbRX+5lIelYIqPfxYHyMeN0J2tQSiD7J90kGWIp6Y8j+mEoxTd9lAsJwCs
7aoKei9gDFtor4fEU5LKZeNM0dwejKbHfkeL745PDGX9Ik61uxwifh8dj/lBlEPp6Ek5g/2BsnsI
JEJ0FcyUq07DuSGpBr9NJ8kWlKRzGQoiRYFZdbkvyNw/NgL4covMFgAkNjilkW5ShRsjZNGA3lEB
kbm2GKRqDV5oDy2rwGqcBhRIoPPrdaqarqdxFaUHJhfJTUQY5KnLon80JEij4REIYDTEzag9RJCL
mQBg0LUWqlqJPHisjMfDLI22p6TZHDlGZaJRQO9kOhi66hTRlNm+bkBUzGntSL5t0Rc6384kS9E+
NKrpoW1SsoMSrfVkymJSHcS4htcMSiMYfNncTDhaHiHKBVbQBOg4ZOnEpYhn0UHyCQXVzgiIZbW3
E1kdL6yhMB7QNqQUUDDXIH6l9Ko/QoDjD+qFLUiMDzKnQ5oOrz1RpkBIedLSWVeVwuVw5hsXThUo
MVFfJ7haUXP8jEC1vRcAwofgfOmemRgRJHOlnpi0BlrG0SBEGGamOu/7yoRukj1w0L57WRnpaA7Q
esh1EFlL0z52Xa474wy8mKKW7XU2NJ1yTLQB+s7aFEnCi0kpfktSa9/ZvQF10Ay4Wmi0hlUFqQkA
zwFAYHF9LWxb+jVgxzozyr1vZlz3QdsWwHl1bRxyTmoPxA/2gbvRglAah7QrhJJumRaxIO1xofBi
5L9wSM+uTlo8kGZV+FKN8o5ZiARXCqQwFBBlgqFDug/IvYlGOpchsEMqL0L5KDRpoM2KAvB+ZxVK
eY0KGAY4od44eT6/gZgqOWAXGlAEiGLcltPwHJEM3L00UgGyn+3r0Qa2y+IEHEvAnS6tSrq1BonR
xO5Rt9SoqNuOUjtD1soo2EMeG5w4mSnMC4aWe/SVz7qMsuLR7BHStyPI46S2Ao8gtg6EQawa4sN1
Dklaq8Snkgp5UJAljVE+bjAdOHJQ1KMbqzfR1clwCzgVaHwRtaTMfJX0AsLCFWkYLTRD/FIALZvB
xjJTi3apKjoaSUZ3D8e7uhz0KjNx7oraZQPKShz07AJl3EijQ5Qegr9RYrrJ0LTXVgrpH0QdNU+W
JTko0nl8K3JchCUgyZqnTll5r0tTVkBrLpWJ002yyNxJY+Pkz2Zf3plzX7ZOMwztB7Z2AwhZJz0i
UCKeGTMBLmlQce/PSo/jNEuJS9BU+ym6IUI5H9jkWiNTwrkr4ItAPlrkECTBAlduOALL6H5B8ZRR
g7ql1weDMZRvJ50+uR23eAQWmih0h2tFYjsgZVvS1VjUY1hENWQS1E7u/YHVbZgCXPIR4aqLoCgV
lTtu5clNWkSI2Kbd+JziUoOAXT8FUzMKL2mgYi7zynQ7Il5R/lztkWBB6Xik4mZOEiS7klhuQsUo
ardnPH7V9Mn0eZWWu2LuOYTlsfWpksLH1aMyfYQjmeS0n0meOvHAAUxOByO7kzhPfHkosh7QEA11
fTkw9gYC7BCBt+KnqrBnWuUghpCprRkcSejxGqVdO2UJidjeqHqao6w9JCrk3MBDl+66srD9oV8u
mRTaagVaDz4KwwwVFS6KRNQndPXdT3aQcR2i6wacZoX2EoQDWAsmmG/GRK+oLtcMCvezjrUIKtRv
UGxQXzQo1VU+4Ps6jA/ZVT/H9RHULd2NzEa5Q6qjDXAXZb4wp8mN+GzqTpdmEI/XoXaItwlUGWPV
Bm2MNJ1XVUPmx1kn4Mqhds2LrAzOjwpqGKg15BDjGAchRRSQVpaF1nuoVOl26OnIf+VWVdtUMVLD
dBvFxiQOmh1EhtbeGUnaPXdjbNC5rkqglCDaEsKvVo54ynfHoRDj9WR2fe+keWUG8IChIDlysc9Z
rb5FFYNGRDoN6kdql0UHSH/UbjzuzzyAl1jzUkNvosJHtlbR15IlxWzPqNZnl+hho0qIDjZnoSd0
l1tsAfV7rAskDhuPMbijMLrO2BSInJQNHhCeGlQX/cPSzMMyB2cS3KYA9QO2Y6GcufXJvkEtYPaL
7NLfP7+wv8dLTCRlAPlT8OpFQeDq/SlVEMFgIkOCU42fuQp3iBdcC3428lnX+zViAisoJCVoa0aa
bV1RmnBUYkpyjtzXh/oBnj8Um8H3kN6QBUT970jbi8mtfUEnjc63xmV9AbEcj0hORvlG+PTMI/j0
l6zrTfMxT0tu4JfgheVwaIZ0v0ooBvw83i0jq0ltFNHNsoCROP/oxUXaKk5ibny475WjwHCdzOk3
VOzctbjKYEQNlDfzA2+t37FnX7X+8Miv7Q/xrB6AGfF/HtnZ5fLPh/zM9J7EoxKNW42ICtMDuZ3a
5j3PttpWvwfXvg5r+QUnFoxZK3HSY1gWuO/JPfsoXJzW0lVKO697GPA/FC+q31txmO+FyKvpXL7p
iV3AT7NhKpeF4bNAAQXHdNqgC+d989Dei8tmpNs9x9/rXj6NfnYNysrSX/XVaB7NYE/JqLRWjsIV
KJfM3RkZw+GdozyjTkDPonD2ayRhbGjWb7NbvoeDl8n+x/46vAiRtwqIWhNnHaONq5QOhFiXbFNz
WGK0yS2wzh4EKeA5XG7V3ZzfJP/YXkVqwT7uMrgtpteyOyW/XyqL4nHjMD9rYxFXBOYeyKZ1v4EW
1/DgIDjlmfKTDYnB3nKbrbT72QV7YmP595OFU4MHnZYTbCD568nDTQQotREfRrBDf95755foiaXV
alEY4sxKDUviTf2Iw/QGbeMXBIllD9EhZLOj3VZn9fIXv53bJxZX64PrINya7TJ/Kdyc6AC1ZlqU
1yR/bQF83Rje1kSuFsSUq2IGQncZnuYjCwMluufoaLq9i+vvgdPSTd3iHe7Jht2zZ9o/g1xfCROc
R/QAwu5CUOEc8J08EDTdyf7kyuigi+82g+yLD/HDvGqrC2IG6V1OlnnNLuqXYqd6QKaAhZEj/BAs
PfJbe+3sPj8Zovp1jUqgFE4tw+EGrSJaDh8p/DfQKMv7qmQea7aC6Btfcn1L2KCMDYm5fEnbaQ8L
PoX4CO+MBxuDRAwGNy8KfOLt82wZx7d5tRdn6i/i98p3k0pVg4QGukn0wNrj0nXTQD9W6BHEyqFb
fSRnN8eCRwZIbFEvWX1EDRHm3EhhbGyw6TGvOVZN+iQ3mpOPm/Usy1/7PrR/rK0+IaARuazKsFZc
5OhTKQPdtd6WaZQ26VrnNoSJ6wioD10mSIp+XS2p1oDrrI6ml7SaeilJCXQBeLt5434/nIFJU3So
NKH2DbmP1U2PONkMVeOBeNodMK+/0N3pJ75wpsKHaNXb0sI3hNVWy+8Zt+mr1dU9j48GrVtZEFS9
Z7vmgjwSjuoc4HCxNLkKjXAaP5V+etxKoJ/J28MwEqHI9qBACzfS11lFz3STNwXkXq1nNlEGBW7J
E7vCl7zpT9yGvLmMwgYtT1uGzzjfi+El6bNgbPF/Xw1nvJiUmGDE0U7em3sM0MO7AnVRMbQ8rlJv
Di0UJY2e/UECUNseEaZx+dt2avH794a3c7KsVt/bYkyxymLCG9rOacMvzB64+enh59P87NoFdsew
0ICD3rrVphS63OE3oNSQpNkOisQBG5S7/4EJdJAtuAxd/9YEEqUKmSw8H7wmSh8hC7pDjODlZxNn
HUPM1r9trJyKSqR6NHWwMeBYcZEejE2nR6IZrNyA7Wz4wpBIjnFjlI5m0UoJt2u7zh3ipz9h5W1I
U4tAWYyfoCTPtfVYmBCgU5yM/94Y6tkvhsZ1pD8VyOR8ZmRP/KdcMqo6mk28Y57ZjeKS3xGdQ9PV
jwRynDjfov1W4cW5TCje9yCSLBQLuL+rHVHrbFYTnOiYXStAnV72R0Bi8Gp0I7rQGuMAchYPJXbH
TEdk0GJHcUpouh74brgwOHRyUGpPxcuIkrBjn1Npb4XR4X/C6sP8n/zOT0r/ydRoEnTVUDWMTk8f
zLyYZswpbws/8lPaPsp3w6MdmGEyB9Ju69D4DpFcmV7to6wCBVmkmKKx0qjeIeMJ2UQxcggijE7Z
HNvJcLU4c4rsviEhSMV0Y1mcc1lOx76673KjhQIB1MOQiG8frGDyzHyvv0e40QVV9nAhPkNf/j52
2dXW1XT2pPpnfawvwAlqmALJCDyL8ujGiE2vGtmfCKT5jTFu2VmdiFFDIFGSEVy0O0CXFRdzan0g
KXBpucvza8l8mG55txV22jK7/PvJsgJUroFw6fJtO+Dl0ACa1sck2XICl020dlhOP+DqCMN9ZHSi
xuAW+ppO65vqXrhgiACIigyvgxPsQfVjyKNc8s0qlq0Rrs4urdX1JENA3ev1e3NkyJfjDR31G2t0
a4ku/34yj0aXzjmbMY8NZA2A/s72XZLs+pHs0YJ0qIb6otGLjfvt3MhQD4RQ2lKwjtfzV5tVFY0E
3YEEvU24yKWUVvr9HP2Nm/5Cmz5l2J47+0+trDZfleUNG/SYeMUblMmRvX2YU6hJbHV/bw1m5WhW
1TjM9ggzVj05iXgwCo5kS+78vM3OfSYQz1EJDngRysFXVuYUubxpmTIZuW1UYKtpe1vpBk56bplQ
kVKmbnYqNeHXyhCplfuzdXX58+t9cGp+tckVrela1GcQEELVIL6aPOTzg5b2t+Sw7IQijAZ3wlOT
45GCJB2uEs9249eff8W5S3bhYCPcrBL7mw9YZmlizRCjRr+YQRNTdkQ0bUzzuY9pAaKDQP3CPFzH
shoT6QnRNPiYKLD0Oyx/KPFZtSdkbcs7+r484S7YgCEtNe6ox1l90Q7vdU2KK4L7W6aZTs29ONY0
p2ib37cXKfqoF/91K6p7ximDI42X3rKQ4E+va8OQgZUz28QITaSh99kOahiFY9JuVwM7Ys9g3MU7
81F1ZQmPsv8cxPT13bIac6G2QB4zePHKeMUTNLbbt5VtbXzDcxN78lRYh0Jy0J1LSxmJpyo3kK8u
kersop3d3/y8Gs8/wkCXQLsTsgFAgXw9xUYzVTOrlWEnmH3wiq67P/le8uQ/vTu54tn0zcN02Grd
PePTYApPrKpfrZK26OxKmwmg0UDl4t2TUubnqOHPvO3Y7vft8NXY6nvNKgMoyYCxAmoJgnOUMkPj
yb7fmMktM6vTBfA1tZ47zGS0W9jbC1rdKYM4aH3hVbdjUN8VQRT8bHTL5vLvJ/debIk0r1sMjU26
O05/DMFcrdra5FtWlrV6YsVGNbZkxrAyULCRoCUCaZyG5t54qAFvtcdftT9exndbgzu7BU4Wycp1
aHohtHyCWdPO3Di+Q1rXQf2CE6cbn25rfCvvQUTjzBahIC8a78r0PQPfLpk2NtqWjdVDx2impLEr
rI6OPWvdDVR9UaK0cbWcnTAdDRU49wEGXDcvlpPCpGGGjcEsg15rgl5CAWMnoZBJ3v288M6ZAjYI
huA8osNp9W1K0jRpwvBtbAW1BsONIJRZ0GhT/+NGSXBTiQH1Mzzxte+GchTFjaKJbZxPCZK/froH
qdxPg6UFp3pYStczqu3+GwmZ5Qj66iwAZw8izRIoQdPceoSd2hmzTSrbmyjkv6+VkHspXZLP/y1A
8pa11RJE3UuCEtHaRixsdJs/kFAPUXMbjC9Ly8/mUbV8nfXYcOKD6bh0oKIb8uuGTjRW9vYAa63H
AoLI8EN5tVCgUwCZtIrONwKpJj1ESddW+PtMCAw+zwI4RfMr3vvfbu5WzPD1FOZ1dXnUxW0vaxDT
qi+JKtxEKa5lVJqiPuZaku6tieynkT3IyIo7ln7bQBrXGTTFZRVKl+QSbDZJehxYdSgrxe3y/ajI
gdWrz01t/1X9/x+JvvyXYi1fNGCO1Xtx1zXv793lS/V/QdZlCWX817Iuly9NFxfxG66Mv1RiPqVg
lv/mb2UXU/4XYAQEHBYIOy1gWazsv5VdTOVfaN+Rl08N1BlorLgR/1Z2UfR/IVqCthBLBXoMkWcc
l/9f2UX/F+ri8d+gYVSzQTtQ/jfKLuh1NReCO4pgEe5d6Mtfl7qVjXGcSbxwF2hhHM4hYsyB8JZe
+21PY50X/GZtdVMaUz1pXRQVbuvJH8rFEsJifhyMyB1zav2O/a3o0OpaWQzaUJCCZjGk2RBRXg1v
gIZEp6Dw0TWszDFRVFmi8JlvJuZWB8Y3M6tx1V2u2UyDmepx2pO34WW+b6FQEzCXhWnkSTdkj+LC
u+g575yT5Xb916F0+v5dt4F8M726aVKd51BGXD4gnf3hQff4Xt7NgNUPu8KL/S0M2EqXC5Kgqxld
ncRECI5fjaF+Jq7uW1oG407yUcVsJ04SJEDmo+PUFYfqNbGcyK1d9G89cmrTcU8MR/VLPwviOwuY
BboxFatL96+fpmuL7hHW8jdfXc/xRrdbTEXnCpe1gIsut5JE+Y4EKWJxHkNjcR+W4c92z5o18WQl
SOXhTlw9EVBYbSvQFi/cItMdMcx+Nb21ce6bOtmwdG7/2HizLqxPyPxpxmo5KzOOEbaYSnbWvrdp
/7yMb/DzezNyF+0MOZyHjRV2bgud2lyvbUQXoVqOPZu2b1r1u58O6daFe9YE4tto+cFnQ7fk10Oo
sM1Wj4HGcBvzDSXS3PpVJk8/f6R1UutzcSCo8G8bi4dx4qS3Ug7heBk2tONf13lJbc++FPvioOxR
rBpCwdL/2ebyojlxI/4ySSwQBdDCtEBhv5qs25RIaF8oXBFLYZtxqkHy92cTZ7e/fWJjtR3rcm6r
DqXb2P6jq2LjtSVdBAhmyhyU+HebHsq66vDbqFaeuibZZi7QTIAzHK8dFNfCF2vxGK4rRz0YG370
8sd+mMJ1XgH11GXezzA2mTXSLJFjT68aV2jV9A64gDTnqTNDI/7nWV0m7ZtVbGYgiqHDiqPk64fT
ZgvtYFOHNoBRu5oIGkla3ZkUBFBydU86X9M23PizwzwxuFqcTSUquR+aZV93SLQKOLftrgu24grq
96MKdaL6Ei/9pCl+QglPNoEkUHhbdnnpCt94VHx01dXOiLLRhTih7tiudmc6XFQWnY6yr7rRTUbL
cOicyi2Qdmq3DuzFj/46z/g5CI5ZKClFI+N6g0h2IxPRVUif4+7SUc6VR58ZXmthJV9mELAOfv6w
68AYFi+BEwaxiUXMDuG91ZeVYlnSq3rGlx3MnTHZfmFDgyiVHUOG6kNk+JqVOEbaB5qBZAN69ZRO
daI4ujdi28nNlELK9mi3b2q+sdDXgaZvv2y1BOxZTSfR4JcZxyl30YRcImAHtkEwPUYPXeYkt+PD
cnVu9VmfWxKnM7J66xhtkvGqXGYkZ0jidOi9QGm+iZpC8FQ3Zv+7m7TMvq4ALm4tFcvLNjhZfnkJ
0C7TJ4zRMd70m/RlQdmMvxdFr+jKIGBGYLI9dCpvLbRV9fLfk/tvw2tql8WUIpNaGceI1u/KPgHW
ExXs6EHg+VMK/WB9kJ8m6GIZGzWiGwP+PEtPB5xEdlsVsDsMz6NhOkpXU136M/TNfkw3m9iXJbLe
TifT+xlVPLEG6r5llSM+ZWy3FPr1snjucygV2pLDSA3t8o826V0o0lGS6LQS1tbu+n6P4/sSHZoL
BCGPb327/RAjV9tpy2U0eMkfHddRfSleq8N4w46sp6XPfZ1s3LKfH+/bsC3FgLIQ0RZc7NdVJZul
0esDrBpaeuyiQ4qGFlNCJ1T3boxg9PLcM9Dw0NbK1rL6fk9gvCeWVyFNRc8413IbkDSEhqePyVvU
8DLNWUrF0bAwYEFz2l+jJd1GN+HGblqHCv5a1GiRNhclG/lbmc7M8pEz1Vwu4tknqpO2DhTA7sCQ
9Xp87XflkNO35WmVVo4ZogkF4s9mmO3lkFxvZRy+uzrLTPz7t6wls3hPuAyZ+gLdUr1bDb2flFvp
qbOTvaiVLC9lFAgte+1kdZt1V+GVhd48qawv9RkdGWZF2xo1epUTidus3FhX54aE/ll46bAGRtHq
sGrjcpbTGfZk66BZ6CvjWxjYc0evigSNCcEfKJWsGbzcao2u4BY8a34jy4jeaVCchxJLqWzRCc6O
5cTSyksE1japcNcWbl1f26x00mTrbP9MuKx3IQSwoCqDvglgsle7sJErO4psDEYpj5lZ0xEFP10K
Ufk2uyepfZmMyBiWr2zuD31aOlPaHa0yd3h8ExvpjisDKPLIqVoXMs/35XilNO+cvAqj3VnSjSbh
G7fpfWVYqD9AclIDgkDbOKzPfo6TEax2M1pl8yER2M11hw7syHRYBn3L4n7M2w3/csvSco6eLOWW
l+iEbBhejOJ3m6lOX+ZgyFR7rXz9+cY9dyCrOrglGuJI3zFfUj/b0WRFpVtU94O4QKUIUqqJ+7OR
dd748yA6tbJaXfKEDkmuwYoaqHsbYrmFmx3RG4umLRuFks0rPIoOyP4J0H4TgkZR8wuLgW8X1f7F
afm6CuHYmhBSBxNEVr+x1ERbJJ2a47HaKh3KFjmFto7bZCkaoVFWiy7SGMKapYTefBWnZg91RL13
lPiXDbxr1HpCc7TKpBN2SXtU56NCNJScoM2hJY7VAq9lQVIV1ZB9Mu3iAlK1dRyYKV4lLLqTCFh8
6HtP+0NRxddGZqMq67GWofQwQRSGpC+JPNM0US5tCIjPMEs6ZwS3oZ5vZAhyVYmKRSDcVAzo+K3c
OtYO6ninoYpJY3jda9AtUbtbFVea4BAJUN+y6tjCeBNdMIW7g/HEUH5nQcG9l+3QhD4yvrUzGx+p
dNGM2HJm5g5i4vDw0LRuMz+K2Z6lE3q9TWTbf/UQF4LmEMAAhZ+A79B3aBodX4p8cKbynUvy3Szd
qNoTKCBHkUNTKcnsfV2REFqp6MYACJ+VdJJGv5a1q3JqqVFpLo4AtBX+0RB+ExZ677tHo8t2SbQj
IHbl8+hPJtoBStWvUAkJSk1YySaNrPrQWkZgpdlzM5qYvMmX4cHoxRTEvPYShvI3GB2He729lxKb
ZhPzelEepAaFuUT3oaXgZDJAEKJwNAOJCTsNqrJ2R5s8JxYPKlnyCtLuO/Rpx6pFU5Td4MVHc910
pDisq9SfSe/kXe80Jkeb4ejWDVZMUl7EBXEiXnk8mQ9QdroFHiGI49Edh9IFY8JNitJp+tEtNX3f
Ffux+5MaY2gV8y4iiM3nkjNEvWuieITnD0TCgysDJScBOlL/MJvZNXVG8YZzRl7u5+musRu3795a
vEARTfaE2lCboCQ1JrRsQOhDBUOdars+N93UQou++KOhPwUa8+AHs7BAy6vEMAClD5dy70gt3Yzd
d92EdCHKBk3ZzfXeqzXrpZEAEgB2pIgQskRDMURZi+p9nPOLbGxccEbccn61QLlCPb5UZb5cwIPV
l96HqTwseX5bFV6Xqb402K5NGlp0HH3ECk1mAAJyyGkPIFRVj1BsWFrOdyZB334+uaV6rcjQgBzR
XVtblx2vXRMGB5lRXYS8j5BSDcFgPvSV6pYpKvKH2RlVDe1/pq8Vqt9oNfpr7UAjxzHp3EmN7rRa
uHMVyuPo6ODpi/6aNTEuF9BjNaC6+rsZGMfIENfyhKEl1xFa4rWO7QajcBKeO3UPYkMT4RLTHbA0
rrLkUcrRuY7iqQEshoqhAHPGrCKrnCmEanq/KwzuThLeaVKN6cwuivpVL+CTLlQN7U10wpOlbD9I
k5ubkd/WqW+Pk6NrzbNpQX0QzilKvR2DNG5aQs9L5G6O5vlFEjhFOV9PKofVtwiUOZGmObFWuzn/
YBIGlBmONP7WpV0Nwhmxu8tRJK4qN66ZqPskbr1Kv6hJ6bdG7tYlyrf7o248qVLigSd6TfpbmeSO
lN515K6LLNrymFp6AoGy3M3w7qzSe3BULswJQpNLaABl/E3hGO0EtbHuwgKZB6JI3iC9zRAyqJUs
mCXh8mhwuNm6EFAJNKWhVvMqWfu6Hi+4bLoVXpYz+WPiGIbQFpW0GE9s4WiR7UojC6Tx1WD9DqcI
LaXa6XFqF2is4xH3ANQIZmK6div5mOCUI+EF914Z7QBJUBfCfeAi6+EAog7QBTSKn8fhseZdMEAx
o/vFjScZyXlMOlWryRFJ7heScWu1dxk64ecU8KQoDbH3x8gMZvkjYcJr1c7NWtWfJwO9yg2NiewO
0+hN8u9a1Jhg6FJXnZtmzK84KDBWAJigM8BhTHtAY4oMnA5QbkZgYqPqMhEsNDMIZvDkgskpVeQ4
lGsS9BUUFpBPnGIN6LjaqfkdTmY361WqSIeyaR5JqoRQXfPYcGcW80XV3SflE6suBiGDjCKorHZO
1JSeJM9eU15zpXFYqrrKOLsJlDrManwZDd2VEuZ0RR6g+oxmnbazjIsctCxTH5EhzIOegW1iypTp
hpMbb0b/Dg8isCw0VE06toYaaH1HQUym0LNzCKtDgmdHasleS6DGg450Ld+NJNqPU+OVkwXMyy4B
qrYi9U7Xcp+0j7o6Q40PejAmwCcjVCfmGcW5k3Il5eilXZLkSeuXDX8sdOJWVv6LgWxn2AnwCWBc
LawA5RLSGch4ot+eGG6Lw2pEC4glHlhfhRIKqmxI2WIQipo6KVaPQCu2yrRgjLGqEL6zkgk4lVu4
2YEwYq9BC0WiXYNc8p7j7Nbad645chKoOk7BLqW2/Rscl2MqZR6fZV+zQwQTdkZjXUmN6ufWgAQ/
cXo19molCSucY3G371HUj/ATTtTaEfVHzxBzq7NL5J5CokhXViX2XEs9hkJpJO8tPnuppQVV2iOD
iyxJbjoa54Ft1xSCd4g8PbHWRm1EQiWZ+wuOoNdv67F2MxtVXMB6jAB5GOWfAfVs9jE2JmrH85H3
r2geBzEhcyUzULrRGyVCJQvKHSyBwyDtgY9x4imnGfgtPG5CLuVY/NmhTUNj0qlUgQAl3cYA7mmt
SrkNFG3eU6WA4J38Trj5FCs3RqS7+fDasuwQt02QE+kw27eFadE5QUtslAdyI1yL3enth1Kmfsvi
0Kx2IN+42pwGWfwgzN+ypodgUnkjgjMq0tVKrkN7Dj3mHUoodN+a4yOUiilEM1yt/DUQM9SaZldm
oMup0GzFRyiyBOwWCyrtJDTVfYamLq0fHbN/raaa1plKJUU9tLGOQzIO84q7tfGE1MMegNyQo10w
t7EH48apRwgnKsNlbkw+MaEyMVqhzOBDyKj2UovLQdgXOU8OQ81Cq2UgxEDhEM9eFSIRhflOWByo
JWh+DYYn7/ty9tl81ysolbSaIBqwGYv53eYvpV7dmAr65+UCtS6Jk1kAfyQ39dSiNOrXnE40bv/U
Ec7KBi3FTR72+PKS6cjaoTAkYCHg4pQvSucl/IIhesYH4cxAsxujoN2oOHzs3RZ9uYQVDoCiuNSw
gIUW1vx1IWuL8c2GuKktPRn40w3ov1hK0ZBdGyJGp+tzPrwPBSR9xO+6kJ2sIleT9Sa18UE1jHBs
jcdeu26Kx7oRe0AaqGrBoSED1VpnzlBmmO3Q/0knO3aaGnF6K3/pev0Oc4VrpDlOgMdMSuKTRtnZ
6pNoOfTRb+A8ukaGCiacLU19nWVvU9QD/NK9jnBwy5bsNRCaskqHS934gP9RfdRcKx5uyQTyVcbM
HdgtwWQjipmLMJ01cBcAQkvYLhHw0MyHfvplWQMcqgTpA7/EwOJOduSm92aLhE0GMZFBgovf40ZC
LiWaXwSgKU0pXtM42bfwPsoBfI2xwhX83kkggZMKO0gfacFxo7OnohaOLH9o80DVuKJm9tKzoAf1
xhKGa5LyHqE3b0JwZIo72hkAJsn5AfrbTgagj1GpwZgrL63JfvWqjD/+mKZoZMCppPO3TAdsRToA
JY2TtXfK7I8JCYLmsobCqi0daoQzVRDbOiw8m6m0yKJDBt1meRp2Vq7uZKO46royjPPizYyz20S+
MmY9aLvWSyKE6kiMmT721gFcwaMSKW4DOJ5SY3YG9JPY8G7qP3p6hYBTECfJvWyqnirF+1YunVYc
wLIMegualM24L0vZy0mPAwf1fZEW9Gbf0Gni15JKLq0hfdQRBMjb5Va8Y3qBIas3MW5cLK7bJjJf
onoOCXBrjtqYoZqlnqZVD30NBJCS0RS3VaEMPsptoZusoigzCybrRRlJmOidm+PNXuj176Kp9xHn
B7xLcfdl3LHI/2PvzHbjRrY1/SqNc88C5wHoPhdkMmdJKVmyZN8Qsixznme+Uz9Fv1h/pKpKclrb
qn3OVQMNGIZyYjAYZESstf4B3K01kGY2EcLT10Fi/AiF8ZglfcpkWrDeV6uc2A5RvNuit+596UZA
NTNutV2hSwdTiRD1GR4Lli1PzVdtisCyfj32Eo+RvzKINaNIsk1fuu2zxyy4z1rUbuTE7auCEUTD
y0eq7sn3QhuLCG04CvmNJfluNOabHnFoMbkShGbdlBiJmU+TwaZINdpLwytuRa/fqhZnqBQruas3
k48/k3ZjtVCAxabYVP54sMTxs6mWR8Oqb5AK8ZBqEuDu5ShbJexUi7o6cAVvzIAtSjzcFH1zn9cZ
W3txneb+VhbUrSgQkE6FzCYl+6bHGvXskNRUeC3rKR50sTIgg/QEzqHiEWTKafEKsczuIJcGGyed
BKdeEu7ckOyirmSOxDmTLaVfWk5CYO+edDE3X7VNUmWnJfKXwMouAuYdyxsfh9Jw04YkD/GXKN+Z
PQ62Rme3Xe8kUnxqdUy4YmFTFQUxVe943N9xh6SY8iNFp8ro2R7G8UZT61WrZ3aRfhNTct/shyOk
CdrnJmHRCh/K9MpUB7dsfjDHfQOz7Qw5zLQuXrXK5HYmsj2T8UnrRafIWoRczLWiC7veQ3RP8vYN
qYJcjb/1Y3jTE98YBXJKCQqMD2r3KMgtG1gROSHDyTLFNuFp1VBtSYldBQYSP6pAnkHcyWJ3a7En
8NKHvj3EooIaZHGMlG5W9h+wC/bi+2H41BskzXI0h0Lb4rmeAFiI9zn6gpHl2xlUt8Tfiqyh4kHr
D/n4mEZoOt1G7YWCaJiAzmKcgUPg/uiqcTPlN1O5M714reX5inUDRR3ymXXljngbFdqloKG0g2wD
lleF9xl3k+Oks9OV8YEtvxvZUWSzbCjXhK25dxe213rSZHaKj7jXsrw05iaaCM7rCJncR5nNrXc0
IrRXTc2Rm7siuVPFzVSdSsKagAQLYPT2NsGg10x6bgp11cvm5SAKF+NEmlrRDxaLhl+V7px5iZXU
HqvcZweYOaV3EiKfdIzSuzG5xbKOuGOejRZR4vyWrd59YxwbI7ZTlrypjFeafq/n+z4nqNIaO23X
BSc8RNyuSbap22MbnephsmWO6dNG0kiY/HibYCJxz/xkVKMrwFzxWD1z6xa9SltrkUEayQSVgSOR
rRlbP7RjVqfWuh0ZJXM/VV8rine15zsTl7fiNs6i7+x2V4Hy4Ic4PiVrzQvWcsFN233ShG0VdCtd
PMqSK5cQwFmpBEUlrYPq1VXti3Y/Mrwq85feDGuByEuihIQlSpiD/EA5yZa87zJSS1J7G4yHLL8z
89GWg6usvKnLyvHqZuMnF6n4OZwEVOnQXOLW4k628+CkY8xDAsBQv0wy3oKkI2REwMToJPf3RJl2
zvyZejFPfAx69a6ZAP70+8xUKTdsp5J47s73voxtQkYGzVkMdxBKm5RrX/wu6jcUNbeChEknyZxm
apzavEUilSc9dSslR1Cxa+xSbXbNkLtZpB/R73Xleo5cgrvKkOxwqvYhG8iGPXGloHhmgiySRAaL
IgYprZoMVql9RR3NUXvhKDLCjdhuLfNCk4GwIcwS/tC9+2r4rhFBym3oooq4QkfoGHmWMwYBGR3v
oqtOZLZqjDZrRXBabpGR5U7wiJnl7NYUHkSdO1k4WD1jH/e2pUkXaaQ4ej4cPDx3G3JhMYw4hAtX
cqwfVMpvvprZA/sQrzIu5IZoXTmZpU62wCfOT5yRVbPtLstJdoVC2MsjgvYIaifchFly8n3/aiDP
VU3xOvamXUOlI8qAVbEm5jJPYfnQYs+hha1j5sYm02qb2RhSeI4Uq3I19BTAZHSQS3OdQonQo0cz
C/eoxF4brXJjCPmORIsX6IfONG2PLWVo4Gep3ePtQhQAjoPIp5G+FFJ5LAjx8lrfTmPkalQv++hJ
9286dV81JFUt31Gx9gzHxq39YVsLyHYJjyJJoUYXDpQc7Gr4VE6R06b9Lkw2+N+SWLolveUaRo0S
G7u62LPlkIRkmLtVlnCfV1s55PkO0A/EjSubHTZ1a4Xglh0LO0ksVnhlidJnrTa3CIOLVA50BtU3
5bUUx2hklq6QaLxmDwkXOdBypBObHfgit6ZylKmPlUlSv0Ewq/K3HTqP0fSYes+q4dmznqzlpcRb
6WUgfDGER4jFdDPYaCkBy40/IrCb21NfElAhvxP4d36MdGdZXFYh4qo+OdrO2yTdVSWRjbVWlJuD
EX+C9JDk1TZIdq0Qr3KE4fOs+DQBcieUV5nW6+TU974rQVwbe526QIgIL3RflHXq6KYJI9sizE15
vMbqKWrrNWLEthbdyuHNODwnxan0811sXonTvRJa6KrKVOLEo1AodmOGzCeF03BX9ngC4SVDQjcl
oxyDDDZMVxVBwXf1joQDKWFWqMzV+ojF/EI1fBu90ZMSQfXMLzoiUb+8bY2vBRLCufgsWJfpBOqv
/oHAH3FSvhvZRZbdfViNKyQ+tSB0W3bwRZJvU/JwSVMcumhvlRHPX/mpGhU3a8qrnPChS0KnUdqL
olH2RSzMk9KFPE6HrpuOlumCsVtF3U1cCysZdiQj5yJeSaoFMH9yZabqFyHpHCFk2mexDad+G7ez
Guq0jzr5S43wrcAsJzORWSZyXrK88pTogNf5rhYxjxDk206vEVMKyS0DCEn9vcemywrMU1Pn901a
7fo4IduY7PXauvJii9w0qttVuwqn2O3GaSNK+soDMOIp66oTrhE7nVaxKNWrJGn3fi3bueCtUCy7
GnUY2hkasUEZXyTxsSLNLrAua0AGQ/humpI4QiNsFeqaAln1ov5Sqc+y9TnPiKMK/DaJRb06BtKI
vGEzOE2ZfiIxuPWQX8uyu8n/Ma9jgQTxmGEshs7Os+uG/HEAidbCNcec9wXs9Tpt0yHXa4zTnKta
JeVWxcx5VlKOFW8tkPqQxdTGJGKVhs+94q2q6lZTvktsviz0psZVYe26gfqG+slPArcnc1uQCC9N
5SLjQc8EdrzJVSNkjt+ETln9CGNmPgjRBPUhvUPCLRKfiuKTlT2DdnZi4ofSkNxpAGjfBpuObXqT
3pIPdTv1uRNu5OZILOqkYm0Lbb4rijuvfczlC3nC/eChlOfdANA3YsSIp1K3yEGzSJhdxCSHZpTO
jDqDXBi5VJD3OXxi2ZIdNdu3RI+y11+zkBDMrTKhWGsUjGSUztPgqyL88OIjz7AMxDUgdTWIh0aD
7NNs++KIwdGuUh970c2lHLuVEDlH1VZCGUXeSy9nm3fSKQBlFgVenETT9CKvvpTBhdDdogpP9idk
bid+HCSn0S07G1rX6tClbKLLBI2PpFdWY3NotYdYb9lTkfseJafKalfF+FfcDeQ0FPaFWuf2dYfS
wlrLyMtT62+zU1mc8pCgRCYwrtA/jka3MePVZN5lIZKr0gY7MgjWiLtOTqd+TxS8ZolvrDwECAXR
tUb+AsS0mj4YweQYzDlB8gWdXoO9lWBsosHV1ZuAqo01tk4srqpy5Ve5TQykBKFj+PuiPOjAT6wh
vk0QzvYMf6305toKipUXJ1uEUGNWm3Q95fl6TLuVpY12Rb40IMOlxPL3Pq131YCaI3dNMyRuogVu
ZZITMhOnYtHykx9DMNylUrwWGcOavIupjiwWyqr22HFPJ9Qt7ba+n5LopLJvM71vcIBsgeeIHM51
XvPFAlHhRLmVgRc25D9lmfuEVJRArk7KbkrhiwDjqU2uBeWLDo64poSWkfJVo9atSTFIAvIPfb1W
SoUkpIcKGnkYi7GKsk059mu9N1j+S0dI2Oz4vTtE9K9U7JK0TqE0jk6hiTvOLvLcDZFQRqKA0OlG
I8lqCZrdGF/HAAhe4N03OQKm1PeKzODSkYav2/E6KxiZVrruha8ZO4vSf1RF9p9dE5z8znS8DCEj
4re+1+wC3Xndiz4NTf25EBOSw4rdCheAo9AB+5ERmqpx4aJnvdaa+lsXiddTDK2fZVy0upWRXCLQ
eKwonZRe9/j7IvKvlWr9J2TzGXwAjlGfILgKyVlX9tQ6d/J4aOqPjFNmeN95efgtlvmsxB8LEcK2
PfhpHX016HPoQ9/07HKBHpBaNCm3DGuZpFhCBJfF0kdCA792coYBv5bjzyAlhaKoiNxTKJ/BuoRB
t6rDTsDJvqF/LTmZywIQ2B+BPueD/txnQ1REyCQ6AjCKZpw3Cr+zUhKwpeqm2dWbeNOv1fWMg//9
AL4HdcOnHE95Hbascu7ZkIHgyHKxzCkCII8XP0+sRpG2zzBUJov9AeTgvQupyJrFxhtXExRBfwZQ
6K1RDmkZk1NvH/L480jS0RM+AhwteLlfrhyYdGgjKgy7c33VrDaQoM78ebh6tzmh4u9kB/xgHO8w
bj8Ci59bsi0oCticQJgU1HTwPP+5Ty2xVy9XNSiKa1SXEDic4XMaAsl2evSPcNFw9CLWnAkU9bee
Yo9L2vpDRa13cPLcLlD7gGKKs/vU2WmUVpL3oSnMUORuVz93u9j13RBEOSmgEHnHAsId2dPf3zzv
ol8VA5Ei2ISyCPXt587nqoTJM6kbaEjmZlqV1+lX2LPPHjA68GSXAsmJk+d+xFR/79FAOwxaPhpM
lrGA69/icKjp6Wy15r56+wzWJKT8XbWpP3ru52nl/EbCywu4imHiD3d+TUe/96sqBFnUB5Al/W26
xwZAhBAjP8x6iNPJ2n1EDn6HKkKK9E2bM1j0Td+4yWqtLGhzsjB4j7fKIXdmAduScGo307vC1Ucw
2/emgLdNns3ho5ZX9VCAdtVadoLqXNl9EGRxVcvfMFb8CHz5bmsK/Fq0gHHhOp9wpr5uCsivOWwf
gCXNTtmSic/Y+KI5NMB/ym40p7tjL9GV9ke6NMvBfxnRN42fQZ40rZl6SwXtlijHkqqnib6CYVwA
elt3pmLXjbavdfmpKi+RskaqUd/jfnExRD8McB+tSXmayOD3z9C7N5micY8ZiqGgK/bzgKNGn8fq
MF99s9jE1AQKkjS/b+LdGRHWIXMizAgm+7MRxlfJhzA75UBOkQGS3XBvOcomuoRn/A/04N5vbkZg
0i0KgOfMqsIPlAS/gnyV/lCv9X276bbm0d9VnxFs33w4pvPJ/zKmUH4hCs4C08Z8gd88MbNrVKll
Ub4yL2ZqBDVVZBfadb6T7QjZhY+kmxbw9+/aOxswQ8VIw9OYffSLatduhkPsPE3OePyY9zHfject
EVvMJmDwWVA2/7lnTSh5ZSOzkI0Su/7GzgwZfEThZvkTlsGgQsSPbBrfW6BZnlUDiypUw9WzvoEx
DdNc40YBDlbJ8NJTt9vmT9Ne2oe3bMNnW9N/sHi9B6x82+z8+ZshxDdKlQePx1L/ql/3P4QrIiNt
PVtzM5IPGX9ejseP5c/ea1aXYJjKcMUhAJ5Bk9O+8/pQ5foOPcXSe0lVbDmLHEn9iIv3HtRy3vbI
0owYZsN8NpKJUEhtY4UzgQe0+VcKKm76nNyPV+aO8PKruKYK5Y4HarHAH1fGytr2W+0jhc93uvvT
SZwtLWkbjoNS8KA0Iw4qOTnOk0zGXOlvfj/dvIdwpyEF2TtFxHHrXIiSkpneqDV0pRKVgfgGPI2H
Wmr9yIK9Mlc+jpJ2YvubAAfQzg221rW+7i5iWEPDRxuUd+7nmbACI1+10DywzkY4FoYkVKqe1bS/
zP3vkr9uOvGD2fWdBY022H3RCDGCdja2Cgh6EbYbYwvcyBcoVuQUrk6liogfVjm/v7bvd+i1sbMx
1AZlZGadN1yUP8fixlIBY3lfft/IsoE6m3h+6tLZeqGqfdK1InvaWf7IPySfYCRom8klLbX5B37C
80mfNcfjhx0t9nE4K+pnzbVoqXlFyeMf7Iod5hxuuinc2alb3WbOR5SHd64gU6kCOX8eMeQifp5r
RsEolKAlmGtZnaLnqrvrk4+u3zu8pZ/aOBulVNRaPKzA7TfSswE8TCnKFSLQYKZSB2qkI0k1PnCy
m4Sy88HQzaf/y7V8072za9n3oloUvkg8t0lOs5Rnu26PpOrtcFV+tD9+Z0KB/MdFhD0wT99nl1KR
KyMi0sK0cdW6mC4U1l04ubMN52z5nn2uqAGoxD3jh/zS98Id9uTExTMhEoGus+hYyXITeQDwGKVL
05faWifFXgJXr2eB3f7Y3DCf3pPxWS7v/xfM+A/Y92/utNVj8/inMsblY/r8v/7j02PGO8f26f/8
78e3mhnLz95oZrCDJSgDpqyo6Nu81cwQDYtg3GCfZkCe4VZ61cxgCcadki3HbOKqM7/+pZmh/DEr
cCAqh7gKx+Wj//yfP0kM1mev30ouwGr65dlQZtoqzCDoq8ovXJd4iFBDimrC89oEkBd8VvXWzdV9
DLZc2gWptGqrdI0pz5WWBW5UTKvU1NykEtEC0gYQobF+aoZ4I+ODFw5g7OrUv5cE48pPpPVEba5t
KTdJP2TEBtGe3mqmueoVgRobsVw5I7kb8P3CfgrAXMoPshKvVajehSmsmCHcyCL9F2s7PRTWjWw9
6NQs00S8VKJyE6iCU4RP5fSsQJ1WSfaqZOLrjtztvCGULIrspEG7GgwRiClMfyQjWJs5aLkIGMmg
YoUX7L0ZzmEYGxGpV9MXVr2krcfq0ujB9JuYrBbU72t7MLEmaqONpod21n2eps9lmmy6rLsBarru
k9ru1EfsDknm65SBv0yDtorZO3HRbQWdVhw2MddBZDdAOy++KckqN7dJ/9XU77Hu/KSl/icVWPfI
XIETFZpblzh+baYID0QcpMZ0pJqAX53lOYlO3Si+L0tgDyAxKxDPKaVuI8kcvbgxW3R0KcrUUbQR
EI9FffCCs7TzGm0L7GNrTTvGMalX7dFS2TFTtpiwm2N3J4fhqeaMlb7cVSBuM9Kn02wz5JkXdey7
DUTPCWk6JVJsDYBY1sALGFM3odKVFidPbQ95DHhIv4gENJsaAClRb4OBbiTKPd+0XsBey7Nj9dQp
sa2Ryi38z1NeEGs+1XC3NQqeMFpWkpKshXQ4jPKh9HGwAu4ljP7WMDO7o4CpmNc4gzHuKHgHgDzN
4XNJZWfkDlBAyRupEw4ZUFksCfuWO47Ck9y6TXyLqPSjV3/J6apnpvuuryHQNG5Vjw9DWdm9/iUu
myeP6nwb+KdCUE/mmH5RwgLlbPXK8vsrKOfrptmNIEiFHLGmCJS2mLhNY629SrhryYi0YbEJ9NAJ
o4d2jJxOf8rDBnIOEs4eeHtJ5HKxu8x3Vl3Be9jHhrYzuBxTZ26TBAKOAEQhfWqt8irQUsAWyYUx
fU5N0YkpZ0nasw+4qKh51CZKEwikNabs5Bin5L7i+oN2aIRg51cT0G5WIHzB6sSwPS0/moV5XZZ3
FRmU3ohWaORdlMlwauR2AzTL6WELJbVpBykyb5W+KZVsm5sGqAaqIJSBhuqCO8oWUsXpyYJoFFPb
6JBYm7HtNl3+MI1XOVX7MRztNGpv0/KkSWCoomfuJtsgkzF230L/OWSkhOSiVr5HSYkSQb+agkeB
/oflk9kcqmrbJaMrWzcRZdQy/FrF3slD+DlVh91YPotJ6Ia+dkoCEAd+7ortTV0fsijcB+qjjp9n
B+o1qVZhqd3EhrAx5E8Sc0TaFY6ojwfJCFd6GDhpcir8attK27T8OoKXUZoch3W8X4b9KBXrKpbs
iZFYJ2aMDGNFBwRXD/aKdt0qVGXHZG1gONYKgyuN2T4TujsiJRlGRi7nFIm5BsVTIaIargqnqX0K
QUr6D0lyYVLvMIB6CenJirgxcV5Lh20qIjs88vtgVQFJCbRpPzad3ah3+uSSz92PAqQKVcFt81uh
yVCeIuqAd2x7rxVl6493obEbzAD0QkFFZYe+mNNMiavgzxqEj4LxRcssGwVwLvJNnx2n8kuAHaYO
Wm6UOttEMCAG0DVIaNEbl2k5OCHwN7nElg0GiZBloHg+eVF+CpJil1PjsvDLiaJPWXBrTZpbjeTh
hlNHsdRnRiVzY8cxdVSz4qORuY+xJ66aUVWtN5fN04ssjIA0PNQdTovBY++BKGMAYgkjhxBUBk5y
s/uskd4ZyUXf4OymbXJYHKPxPTcHV5HSmzbL8Ev24A0kxirz0FSWJeq4IuAylSm2dSgEYlYKrEW5
zevAKfSnSNtNvkh1aVoV8UNdw1mz7qj9HZs2oJj+3fMhUYy93TcinAvAg2O/z/2UQi4QvUEBg93D
tKdUWO4tDcGOZlt4sGUyPIvCS6u4khXUQdX7oGIlQmZN8QvmuQaYxLEM8LBtpa+IO22pnG4rT3O4
M0CpAoqTwOt531SmQcss1pn3Kc8TRBCvJO1eTuFZiAx206Qrv/P2ItNnI8IAb+5aoXVkoGASeG3c
fymVAqep8I7FhVSzVQXOaSL/qMtoJeEhY7EIeEF1EvPkSmxZUKnTmiwjXdF/9QfkTlQLvGy4RmvD
tSAUpKSpMlWkZI/gHoh6RWbPmlduYeg3eheeolxd+XWE36+68/VobQkYpUmyE9SSG7fDYyg0EKy0
edCvIkhDTQWUvYMpFBHvyiI4NWrClrUp6njfg+ruE+x/NQuiY7kaQeoWgrKyks9KHtii+rVsY9xT
gJL61t7UHqqqdup2ohyJW810hStO5kmOOsauAFRgFjLGgJowcLjMwt4JunETURFOhttESF2hLp4k
lmMRMIrIuIjwNPBDhSZ7pcJgS+GbRDFOljHYFACQEoiyiDJvUmwkOHuZ+gXrYjvLrZM/ihdmCCwO
SJyS3QTpvSbWjpkhVsCF8/QLaQLWqatIrgiXBcaFMuB3XFThcImboTHsUjiYlMoLS3NYcAVDegBc
OCZfazEgv6PpVDE/TdPDoCSXXb5GUsUWFJ7OHYalGzEXcep1mgAFhgTodxU5gWc9N+3XAU6bDhEl
kR8KsXMsQIWj/NnvrnwfzgBV5bz50tZfq7G/6KXErVrNYaCdznyYqKrV/mVTWzCU621YAS6UvWOX
mSAPx0NoTlfYHTpDZW3EHpKiP2181TvhDn3tgwpBkY3HJ7+gt6oyOSIA286EgwmMuWl6VwtKW0zN
XSXvGus+gLdbIyoG75UZK3FkaImaau1GtQGd/WM0WXCEHzocmdK8gTq2F7zO7ivtmIyQ65QWPqnE
iqpXn/DUvaha404FU+57YPBTqQBpJK2xp74KKZdnTE9Y/bHkahczFE3r1b2XZm4XY1/bsLOqMcRp
rAdPQFLLxFh1FDFBN8CfTRultE6GwdZ1HI+11VzGUGHVHuIehLYCkPKqw+lbHaMLtOjA/Ffx5zpn
VfYkd+z93hYicnQaHBncmvH5/hal4SEIx3UBKUtt2rVsSpvOjzZmp1/7fXoTVfHaCLhHLchmMa4T
zKZcjdAyV9korrVevg/YkaYD1JfikMCVCuT6G46s19RHVjoUyDFJbwGrO1GLjINu7QPMWxO/P1ks
BzlIOSWsduNQXBSjh3809yej1A/fB5OClH+seMdMyrXqHaUICzLls9yyRxqmdRtft+iypiwRgOj3
NRqNU985XpAAm2e+w6DAD4LPoa+gejNasD+qLyMcmzbI3MkwDoKMwIG2GcT6qSm/l0B6ExEMfiVs
0w7jBwlocZquTEFCWaoH5ovJPOwLEc5rrRZPb0K000vU/zbikX+tLSgoSc9ZOAQRqCudBeiSr7KW
mg2MCHfAaZKyx045qRt/qx1AJycHGKUHqJKCA3p73aDkB3aBpT3bWC9Ckz/FYm/P5J2yFoEhtjRz
sVAmr3wWrydTTEok6eczSR+xxFmHe+RbbPEpvC0uwYdspN3v+/5OEeKnFvU5R/MmpxzitYx//dIi
1g64bHbbbIvt7rrZwHO9/aC1Oa3yc9qF1qi8IlOLCugv5VeR29MsJSmhKNBQKcRCY6XdTBttA9MM
9RTp9N9s7yzDJEVyjoUz7c017mmVrGCIEAJ1PyzsveZFHtKr+/s2f81z0kXFRFODaje+TWdDSE0/
Nfw5ek6lcRsJIG5huaF9YetKBBXlo2z1r3m6n5qTzsYvbyUUMGuaE32Axe1ot8oPMRBeEjr/+sac
L9QvA4dbkiqhxUtO8KxXQqCNdc5TvhL3GfmyeFO5AFmc2ZYNNYmPsnPv3SYqflSWrFGOU86LfcgH
6IAQFdDQ6/AGI0bEaTNA/w5stU2+DuKV918YtLcNzimRN0/BGBatOAg0qEmxI6A60IfA/9lym/pV
3Xr/lYcOHSFRNsnkkGuZ+/+mORnDYHEQNciee9Zge65yEAeodr4z18E1FYHf35LvPuSqiX4JSUhI
gtpZfr+L5CRRPNqr3fKz7Jab6j67B5T3qK+Z+j+8WX5NrpI3ftPcWfnYMoWxwAQPsYDdbOVTb+YC
lbaJttHe+KBr793+b5s6uy9brca8IoQBGuYASrB/9qKbXL77712/80mSOryXgqbg9sAtdzYGJVrZ
A/LeKG6w1z66O+ZzPn/W1LnQTb2NJOG5qquYCwDeFPqEDMaqu5WwXySJBgkEyc/yjkCfLZ6jP3iw
/dfZ5iO9z/euqE6FWEFMcp6jz+4VTNlQVOkqsP7SrTcQmJPp8j+atd6pDoOhEhHmRXBVlH6ZJdMC
KLUqzJIdQEaGI/TMg3gaEeVT7z9UxXuvRyhds+6gkWua4tntGHqjkpkxIWqS28ODyAAah/w5dqIf
eHnhcNx8/dij4h28E9xjTQXyhKee/MuEqcvYk3kVnmHhZ+8C0Gj62B1Rn/iEjfQhPLJ3H6B+rAi4
jwk6tq0NsU9YfaiZ9uvO5qezOF8d2iqqo9wv02X9i76MoKSXRzE8mSh8h58Qo3P/7WeFJk1tyW0D
xzuv4VYg0UurZT+cHOdLrRy8XexMewocV/9AE+fXXPXPrZ0t8L0UiVrQ0Zr3dd66GWg9krVzaq4s
MEBnRBDs49rYO/Pp3KoJpEqRLLgmZ7NOHYtIGXYtust27wJ1Z33qDvN8kLnBdbldrui/VUz5f01X
XGGc/rWs+K5OHv+Hnbfdc/O2SDL/6KVGov2BS/CMWWOjyHqFSP1fJRLpD1NbQBdcf4CE5E3+rpAI
mvqHqGroLuosqkB45k3KnyUSQdP/oNDCIamdzlBcKmFnNZHf1Ug08XyXt+iKI0eMKQFBmWqczZJT
kKE6X3v4wHn+ANR/FPbqWAozIc4Q9st/y5ujFvuH5a/lvZfvvL5e3iz+/oko5xN5XChqbw72epzX
w54f7M3XXw85yCpEwdfXZz+HpzKtyHPPcjPzF1/beT2/1/devnPWndePl7/05Qos3TlvuxSs8aWx
19+cnc+7v1u+8/rFpf2XY79eteWIy3fOTg9xAgR4LNRuzj54c7leT2f5691unn99aeus/aWFwmpg
BkXy9HIx3/ve8t7LAf/leZ+d09lhlpdnXzlreDkZpSLvR6ZM2zVNVUDE4b8SasLRU8i1VfDylveX
tyRdJsM7WmJxfPlzeRe+gWprjR67y49NmOZg/OdDLP+9vF4+gtXlweG1Ht9857XB5bjLT17fK0oE
8xqfZ+Xv83r92ut3X46n9BZVqL9P5PW8u9yYUOGcT2k5jtQEM5fYenzpRS9NpEnenOfcKpQTb39+
nmeXaDli5qN4vrT62sDy18uPX5pYfrh0H9O0by+fiHrE1aSMi57K8gOZYtbS2eXVm5NeXr/2e7ng
ry0uH+jRUFPCiMkSlw0A5REavVQq/vXyX64lGIM2Xb7ypTB4ea8RhGpbTZCtlq8sHzBlduiWTJ9e
fwrMJL5KUUh5fWv5C4UjJwhU47L26z9b6WN4sLKKlvjfDUsm90bvj8k2ycLYd0LujVVVTyL5IE5u
mv+Lw2laBx3iT6+/E4W22pk6O/U37wWaeKyV+Pj6VpoP3QllwtdeLZ+V5rSJjGm8eH1f6NtnOYqS
/fKF5X21EjOyWRb2bnMXlve8HgUbpR6t1WsjbeW1m3CWe3nzXinWlHXCp+VXL79vVePCSvuXy/7a
8lAf0UCHz/r3lS+y6cLM6/r4ck1GD8UN1L7i3evxM03WnKYe/9EgqplHAePva/7zIC7NYqYSXxXo
9722sLw/D2LYN8bl8v7Sjd8O4msfXgfy9T2FgX0zkMsHy0AWMgp0r02L/2Igs/FlIEHHkCCfBzE1
rfHi9Yd/D+Jrm6ZuZk7Anb1ZvrZchX9rEGFtP7VjFcFDnwewDrr169GXY/5mAJfPl68vg4i2Ybx7
fR5eB/GlgeUpzAfgRK9dWp7CZQCXwyw//nkAM1CUrh7BDE6kLgD2oNUrkM/ZXdcrxi4c89JZXo65
ZhyUieLd8jKGNnuZZMaX5ZUo6v2psbz98krupOQTqNWXb45el92lxRaLsO42RImcpHi2RoVPvV4+
UifvWpPH7Gr5bdkkEbWi1DouH2olU0PeUmxcPq1LUuBpXJjb5dOoVkmfqUKCABpnLJlluw6GUHaX
T3uodtth9P7sjx91f/Zn+XS0KjRn/+7PYAnh0h9tPtLSH6/zD8txjaZ46c/y2fLWX/1ZXsz9Mef+
LK+EwbxWfu6PPvdn+XDpjzUCXV+uBGlkiqIh4kfLpx5lM1ec+0NEHL8gwP6tHfxtnvLv3BKIBNxT
XoxV6AfNf/4zi6HNcz5jjerzQ81n8/ex2Mz+eXYzROmnF3COw2a8bp+r8ea5bpPmr33w/M1/+uGf
oKfbsQD09JS3WTMfzQ/z7O2GXp6hTf86DAAs9T/ctm4eyzbMf/ndX2gp+Q9sgBZhZHxiYQ79HQoI
uvKHCBULSpGFy7i1xNh/oaUMIojZtARAOBE4xkR/hwKS8Yeqq1BViNs0EE7KvxUJ6L84xpCj1Gav
TVpTkVE+F1I22qaw5F6S0Nuy++gerceu3SbhZdMiS+54XzsKsOmqQyYnQ1IiAdTI5sutLETjtrP7
oRavg2ql4epqI2KGDic7ro0mrEdcC4LP0XW9hYu5L13/sqRM2FKJXAF5VoDVoDqcrCPqA9NW1LEV
gQfvFF26DbqN1u776jOiHLl0wf+N6sDRzb1j8SVHELEDVOTk+qq9LG6z+WDALb+jsFl8H41Dlxzj
8f+Sdx5brmPXlv2ValY1oAFDuC486IMMhutghIUnQIAwxD/VV9SP1cRNSe9m5K28pfYb0lAqHR2A
c/bZe625FMvUdnBKBsZi6NsTBCbOTDC9YF8NhtFW1OB6LF/E/KHLnaJxI14PXSpUwNGG69gOlkjY
wuheH8sXY7RRyTRqcBvcS+cMcNGwsM4oEiu6H9+UQFnz44ijXez6t+aYAosyLP2grpIdAis7XQsv
C3BNqHdejOdJ985fcmHXEDMGJ3mMro7WuxjTL4VfONUGLm8voIxZVn2IPKiNAwH2AzPFLJC2NYTW
+7iys935uEiX8ejqb4rImudQPwlA/iCI3lBW7eQPLSw3EmyS3EmuuNWeoIfK4hOW8ib1bpWX3pa8
TqJtzOmAKIdyo8P0iJtCRUwjHcdpozWhKW4uFc5WZEcWmIZS8owoaHENU9CZh3r4MLtPASdzxWyg
d7PFTgO/mvtVsmwACshM/p7T2gMJdzXu2hkBEojD8+0EyEt1xekFf7eA+dkHEAQDNApVLnuzaXpk
AwEnSJDpwhPUACwzYzgHP8/myLRwx3vogpkXf46GtXhN7m8uoOZdSYIRMULr4sKL2II7BuYblQ1R
7JIDx8/BfOwk20sfcsGqkOij8yOkFTBSSPF7qzxMYXqHMsLm99NyT5CWCSb2L+OdO6FmFEIsKxKA
ZTysCvUJPt0VpzZzW4A8plPe9l3v6oYnAg/hJuptBsrXbskntrBBO+jiwSbNMwDBfgfwH1n68uwa
juJzE13fzoaF4/hyqrYoXwjpA9va7yBm9KaHnqtwolA7Cjx1LpcTNE1gPCCy0O5MujZ8MLt5hAXg
dhs1OMNKXCPPzb/K13L2KWN/dud/yAjTcNrKJGS76rKbh8noT6wmqPwc46TgxLVXM3tWZmVt2yLW
oi4OYaU9TsAD8UU7F+6rCMSKN93pvAVJk8hXTuAbqxcDmQ1+a4RRHYg4ZvHu5V3bNa/5BzSSsQgk
zZs+y/cmtYHHAXZ9UGbcxrGXAlQ0MwGqASjlZK5RBRJxUPlBGtmMnQYMFmoGq0RA814ayxzNFv+d
PmacB33A6F5dAGmyYcwiM8E2w8S4sJTPfK9sDBx09WJZXkEO2yJP/4DNxb1AkmWpKW10KQXUeKgb
kj8VS+RJOvZe2H11gGqLMHhANlkDH+lqT684wQYX6ireRoiTzeNUr9vsWdQ2Zb+/avbI+erGAcTY
j2goZvKRK64Xud1s5+mcGWoztyBcqEE2ohJdRxd3/v/9ThsfzvneEFYSSJjx+ZoEhbqd+k2S7fWz
rUaffb8xBd3Jk+dhQkqWehNsU1NfZ7J3q5fRYodMRbWNt8qJzDsdGum24ZVq0JZ29Kh/Kq8cnWcj
sWxJbgIlkFSt2VB4e+vh7DiTi7rF8G5vCKVuK/mNf0tGvzct9WkpR1b83o8BtGk0qx2YpzqcMDws
All6u2S7Qb+TqvWZtmHuthdXlE27GUIFldEjhwX1bA/2zeaAvrirsKD59TtCv7Z24R9UtDXr4Naj
FNimymtPsjljCP3+3O5mW+3CrzrP7O6x/WvtdiGHuppDv7LjRxOUgXzs6t91er83l3/sfMqcJMlR
V1L/0lzW8ZCT7gc/42teX3I3A+TI7DjbarRehxU81PC/QSuUOcffdkPnMmgOWvw///v8P/6n17ye
39PX//VzOTRPSv7dGhU0CiLk3gY6hZkDT7LQv3qjc0FErjJZCyRjG3+EJ/5bPm78g8BPCWsPNY9s
zFXMv9TjBl1TDY01sWtY6Hnl/6Qz+hfHATcFFkNkULNzBJjKt8ao3uQpcX035cfEARJL7SlBwsqt
+MKd+VU6tyByfydiUL53Y7+/6bcJjzAODbR73jRbL5bSTtsKgbCbnvqwX9de4sU+EM8dgej74s08
pMg4ooCHFfdjg7gQ4JE7+z7UveiLh/R1/uNvkwq+z6C+f0Ja0z9PfKcE0HvV8wl1RGgABGu7ejC+
9F25at1Zd4GMeAU7HWxRIDk0KpyLbVANzslVkNDXtz0xko9AO7DdHWb7L3ibILXje33JAcYWPcmF
Hnoi1any4FxIpQNs2I09mNlqONz9VKX/Qi/zo7n984Dyjy9DY16fx8l/xBT8NL5etKMRkfujMOI5
h7Itu02o2dUJndI1pGiE6Vlth21UwHsFckXygBMtkdIr3uVV3wHvkJ7M96L0mmf9sb2j0kBk70xw
jcIW4CfES5ZeZd5Y1As1SRJMdr1t1+z7oteFxpNwV34YpLtThdrUOH4RjBt5BfyVdsGSndCTA8FJ
/OZT1i1Uh8Y29YbVb5U64neNwvcfgSf05ys6aFKbCWd5vtG1CayUr5o782m8b1+S4+AjcYQ2Iz1N
CE8vzhmoiDGhw3XHq007WsAeGixgHlyPkNyd2sM8xpXW7Ng1PmBqa7XFbv0Zh9PS9OV34jVt5K94
2xn8oukCkbJadDgfdzf0vQHWWleeDb2PxWPzFhFEEVlGcH6V3GJLpEFqVXv9dTqRmFAv4SeSl1Pu
+wddXs6Fg+50qhV/KaqdfQbnfCuuYBth9nL0r4snr7vFbKnPnzMekOL0O6HHX5RX84/I6iaRmMWy
wSnqzz8iluRqGm78iFg9ivQV8hEcIQVY81JzGhfI0hbtmFTvMWdwiYPsDpjcanCucBpuwe+gAj9s
u9/vaxJ4WD4ZTWN1/SbLEHuhr2m2wMxx2weNAhShy7LcDBsaM7BcK1t9BGOkRnb0kQO832tXW+8d
eSct83vqXTS8a01GomLekViJgKrZDCIwGXsByBR/WcBWrm0xJC4uXvuIz029//sHU8I8+k078OMH
/ekrzHv2T4+mLo1qjKJGcRQPlfqteYurvSjdy+pKzgLlvEsKMuEoQgpfU2uCssjNKBe2WQ8PQgGP
Z/I1ozzKKqwY1PkUuLI/XOxr58MgEHbx2VWeOHZIbVD3FgwPdH33kifaTRj5uynUA4iQwwb8pz9y
2RIrP9S9Pa6r7a2gAuYfbnC8ra9rfZeEnZ2iPe2gR0OT2hrupVq20Spq7AlrDLhqTAqffLy6kSwZ
QU79VH5VX+PTeS09tbAi/dFrXe0lC6enaAOJFIbg9Sk69QCV97fS0lE9WtXqsgIGF5StTSwPY380
uuvkcwGddsZzPaNpnpAt8zcylwLs4jN9W7QQXyEOM83NthfML1LycXEleKSLnZBShnMaryQbmLWW
2ZhZvCnanLNTpPBp/Ot1WaoGVaT8gmXCSrIWTvb4amLrUAa/6z5uD1R1UK3ftaW569876uL5fy8u
gMiwXT1UrvJshhV+YCE0XCEw7tRnGI/wB+aM84t73iy2s2JCw87XLkEyO9M+WyIceOyB3szz9ZYn
GrITeM8bm0KXcFeqFStl4aKaskHh32xMWwjZ4ds/DRyIEWziKjld3lqEylv182pnB8W9Tvb4Jc8h
ie7kXv3ipdg0J61ycFRVbu+hGYJD6CE6LleqBKwZcqhl7rSbVeBNZd/yzns6DqNsTc4tn8+iMuxp
w+q5J1bQVU0PJ8dz6UZhyRnfTzlvDkR5HCVPs+tjfNdu5nTdo7m9nHCtEKR8NOES00Jx0pcfm2W7
yrD0+MpqeqTlcF1NgbRCzjqt1HV1p77dTsWOd2Ql6Y/dJikwe5A3WN/jtvL60CTGGPsM7htA6qXd
v18xALni9kfk5zo/LNzKr5+TD9HVXpu9sUxB+R+6w2VbLeOgugPUjoAEOLc1Pl5XlxdpNesY8xeG
LiydgX6CFqaS4uBO27Z3TWrzeWM33XI92UlsacfrQ+OOXyKFM/JHvhdnQEzgduLRjIgD8utES3nr
j7fXYZvDcgd639qMWGp8K6c+kBdOwoE/mHh8Rjs/JfxSdD5an1/EPFT8zlVwy1dRvgJJSlslQs0J
iT+YSABkfVVd9mMDK0ICYXO+QiMbqy08LZZ6G8hfsHLNaDN5EO+UJsQBk8gWmv/6ffpQ0624NT+E
sPbPL9KJoK3bfRv2227dv9wuboKFa0/yDYceoinAwTrcARxIews2tHzZijgMqhXuh763oq/rurln
lXqSv+L+IC7rq8tAclRYKcm20YEamAd1suqvwfBJKlGXlAGGfUkwCtriDrGclO5i5pITOHWN1/WE
bi+1q3o6LHSU2Q9i7zb0OYzFtiStAWhwCvZK3XUQDVWaYpxhOav0W3HYNDtTtBI0/9O6EBzSX2q2
ZfPlCu2ssqEzssZhyuBBQYvllNvSzY4spqMlbmgY2ZDVnWgzPKTBeByd8548E/Zi8fXiE2YTVi/o
h0EaFzsQzgpILotDkqev5AdFtlgLG356QHLYL1C8cwL+uJncpNwXy2zHU6K8cWvEJ+mtwynDMdbF
yLesG+rAKKw+lSDag1jDB+TEd4nDWd0rBFsstjMAEAdggB1hcm+v+UEn2mfdbVXVlWRcGlZzfSKC
Bsa8dMXraGPo4rqGma2ynEWtpX8QtxSOJy0YtwjOHTO8erXP4uHjrKGuOvtqmEb2+My6GtMXO0gf
Y2elD+MTvc7Lw1V1F5Nrvrc0bR5YPCf7vOZ1OTFvpKebOz82oRrUR25XOaf2qcPB79f5qjmWvh7I
rhSYrkuMwQFMOlgN5soWcb/3mkW/aq/bM6FKcSGKs3+6OPdMftEFhpzMH1A3AdVdVsvqhV7Cq/Fw
HTxgrTw6I1jcFxnr9fxwz7v6sE3d2lieRUd4LN77ZKvXTxI9jTq4is7tpQ+bkDQQhFNFG8Iw9TlO
OBKyP8FWg+I5fYAUb5PMslaO8TZa1jtMP7OZe+aqzE2ozhPu5hK99fi4LttFYnFnHm9PhiP5NDI+
5HBcSjB9mkf6iPQnCRfCLqG1O9qf+sI3x3XEfdPDnTmvxPfRAE9VuoaxIc9Valjvkh3GuAA0z8wD
knxl2d5T7++khYUEyVVAyIAazMlogJus0Sp2TYwNnzNXYrpXAsGdVvGm3eTuxU79MkztKCTajr8u
7mbqxCpNreh4fs10nsBqna9vvF18KuF0pSxTs328XZ+PXIIF+ee5f9vHn3LIlxwGuzWt9P68lUoL
3Iv43DxqToK634kcddO7klvuzuz19JjYcwO5Z898kNzrKwmp/uXJOM5GeEyMtQsNI5jRFznuSkt0
coce60pyzyygVCdOj4EAbhdvcb9YXbDO4WYZTzSU6hfCsPLBi51zHCQjwYZr5eaLvOAJH3wsOil6
1Bdy0rFbbebTKCZTcw00lh3yud0RpSmuz/zKF0t4lqmUF6uO4RXsrCbQjniEZv+w2y+bxoOirBf2
NZS86Kus/MTm3FY5LN45oMxuiXlmGz1w2+EcwLZyikLD4fJhFZUO2jPBFvW+5rbg99F9/aG7z/d8
0Yj7Dr4icGcbF1RmbisQ0JBzX86rnmCuXbHTD2ASM9EpjqxbOf4AqoI53eQDMSjgEBp0J17xkD3o
NtD5sObuAwoKkpUQ2uliT18/zlfFymAaWJM5wKee3nLoQ/U+Z9kpbR43i4wwaEQyN8V8N7cEfmJA
CdXt/PqtMzjjj1TbySYQZrV4HkXOowtL2kLESTwiWNzoOd2ULy357eoh5rVjN7qHdMZjyxDRF6jt
PPYw+vHRkYtdXu4uoalZw/Fs2iYdzTWpB5fU4c/iZ32pQg0qWXn6U+GaNMWo6KZnGnEXL99PS7Lo
gMKYz+e7ETL6+3ClrrQxoh6uD7iOonc+Ikl35JTS0msF53qxqirQVsIy0THT7HNCAPYa4a20+u4W
7zR4wxkeRomnfyThYmmu4yPU8bv+he6m8pr20KxXI2WxSjNYTUYXUHgisBq2bH/FsctOhfAIHfXM
brVwp4U3UMQyDGmVg15uYyFs6Hgv9tdmpW8v6ZZQMg77+MuO16DBUnJUvYuv7cdA57fmPn6JT/NV
FWydFgHV0xQMOtRqh5lBgcX3zvhsrq741W0vdv84ms4idrv34lW/2PijzK/i7GaGrWzlo3JHmg3k
MJmjNaVEbXcgvR7gfWKbvOwgjPP1Mtb+xjMWgKB5BgN2WVEgIIcjZh7W2/nOoLW3w+FPXRGcO8dc
ozFpAwGRpeAwpqBIjSH8qk60qg/95uZwqVblI/3JPdxasCi5U+4Lt7vnAgUtNzyMG4//t5b5z9nl
gvM0xxIxrtNJf5VepeUiQtzgjYKbREfI1Ix+VJsQOZrAuwW6zq/sEWZgLS+zB+ILKVc5ZZOQ5iqv
ODhp7OArwaX+1Zx9seWPQneK74utubyWwXA/vaZP7Udt2jTdO2Wdmr7GmInyPGydfMPqzYZKAopP
yWCDZLXT8PrW24t3lkn7nRXX3M70FdKdhOV6nXnMGHxjl5NowA3c2SZPYTovXTX9mgEb/9r0QQLw
gFCgn33BI21nNVBKXQLZum6xc3qGXZzqU3VkDGKdP/ttur/dlzuOKsKSVelHiypyC3M7zkvD9KP7
kXvdKlvHZ79EysvCwtmHd1+NVPztS2ET70c+UxwixFSddGdwx8FKkF1tC5s7ueNg7wgf1bHwwSk9
XT6kT/lqGW/nDfBzmNxXplt4a3dRwdmqq6HILrG60YRJ3F6lx4AjNOUwQbqSo/SRkzfhdckMA+On
PbwRzfgVf+Sh4PP1fPUBE2b83uZ4C8HV1Y74yPGmxtMXXMEFageVfr8CeVJcR42T6asyX3P9akt9
6Ottx7pIyCYJtecvMgPW5nLYiYFqM9istvG6WrdrnJ8ER1JbK/nSfGGxy3RH3AlcAyzU1IitG/Ur
th0ZF13sFKW7CHvb2Olsj8tLOAOkrWKZnaoVBv4NH2WwzYw0QyvbwGXE9ektTGdU98K9eh9PByAO
iR19Gj7lHseW7bTioO1C6+6A1nD4KS2eBoeIrpiySQh6/8e6c7ZJx3POn8bbYHo1EdKbzl74EkbQ
xhNB49OsZFPwxpVE43zBrC6YGZk8fwP3C6U6hRgzJvzSTyIzO5Hhjd0GBOAhxLA1nJOWMBznRnyJ
Sd9JAxP11KrvoNLfa7F/8xSoiIJjcEwlE5MzneKnbUik3yVEpO6ofktRRzK94DPswVVsF9v6wP3h
MAVdZ0G8l9dNgOTLudyzpN717na+0DdqRDFYMCWyMXfsT8nD4HBZKfyd+TTae19YMOVV798CNGJP
c8eu3HOzs1g028TgtasdGMHYOCj9mvAy0QwFMRSNAH5Fl8DItehDEcnGi7Enmy4+0PJp4kOqTDIb
+/KpoS7vHFjy9M+mbYw9ol4ZHwp7JQe/csPKcRxONWJ/Sp92kwbsRUsKwkg5No9Xgg3IMSm8xXGG
jz8L1EHMuFbl/uxqbC5EGBH3xPY5r1ySq61Epy5cjtbYFILUwyzLzc1XCK6bnKYz/b7Mxyd7tUQ/
cqGIXlbCqvySoWDvykdOzsPdfHrHiBY7MGPnyMageug9/jcQ74gW3JuyrT93S/INGH6VtIj4CWXi
BWx9Pnhny2zT+Dw3z2KAB4rR9EtxYvZVetQyvV/bJBD8jl303coz95NkHICirKGk+AujkIizOIZT
RmedRm9iM5OkKMf55d6Cf+rc//89Zt/f67uWPwUGZaa819WZPFBFvFu10ULdT5+TZXL6+17ZXwwa
P94NmxKzD6T8SEv+3CkbhEQZ84wmdktTy+Agd7uLD6QmWIwa3dinnGFmYVgDW9clrDxz/9vv+6sO
svzTJ/jWQc7yTK5rbZo/Afiw4I99PuXsYOIjiD1t+/ff+Mc87nt78+f3+zaaMUtBOAOb4RzqldvO
L/041JeEp/ye/fgd7PX9t/02j0lkM02I6lGc8/rGIXkKziuV7wS57zczSMw0v2h4zncmt6c2926/
9WzLMW+vIyofiKwEVmVgzzd6woShCngWXc7tfePUeyIliB9eaY2nJochCxlC0Ku6ctzctGB73Ppd
eR50b6K5x9Z3XsXRvhqcSmfCUYl+jA94cdBJ3ukGhhKkYXlE1i7LN5lkh/frM9x83Rls9enqQDsh
LuVsuLXTfn0Iz9OGHf5NWFMwsjLrq/M+3QIWRVGRsr3t6jBdEQ5HF/O9WdMyo2XldMv8YXA5PXf+
daV9SbseYc2SxmbPgeDjup4NdcMhPdQk0dvGi3EjK8KSQFCC8+Gl6ArZyR4Xsxc5mnOjCABh+E4+
1ibxBob9nrw0lsKbTnT19U3lA529mN2wfNH2kUdEJg1UunqMGaTHEJsz/YstV+9wI9dgHkatIJ3w
gnfydvImJ94iqsS2dLNp+7zCpFuOASqLyK+2jSN56n35UNyLrzcamvR91vjT76HA02gjPNhj7zsO
KymcmSDezGGuH+d/VX4QHhPPZFWvX0HZ3CJkHXQ8vMspvtPoeIz2lqvg95zNLf00Mr2gn7TL18ry
Sj1m3JaJRwrH8D7dz2X1DZzcLr3XKV45BITpPR38y6b0c9pI8+5vN0wWxq+2DUpuFHA9CIqoQAlj
3UdhnJE4A2rGouGP8ppBofmgElRClhzbtT26ql0dr/k8j9AsHT5jc8pOqWesBoAP6FQ4vd5WdRGw
jdAt4w7mD/elaXGcp/vek9PJoEZQV6nuCuUqUZ+QKZEa1TlZEaDHyMMZcjCXfoghxiXpmRTpReWq
E0E/++G+eq4IcWYAR5bTq1QzcbPB0mSze8QDpM2unm2yg8qvInNmq7dsVoFup5vJpzv2o6BENLWM
Dr8b6yi/WtnAB+smNhn8Nt8N9VmbVrE2sJLPHVXGhF5zn4CcX/MMQKEzGXbhv9uwzC7F8LKee0zs
odQSKNbd8ZQEPXMetlkhjOy/XwO17z7meWX6+ZN932Ni0sGniz7vMYM7bGMkeDqDBB6fQ7qiobmc
PyLN5AOjVU6rCr8WghsGO5wJOIHBxmJQK3EmWDB/fI9PxnpkVDV4F6dbqzYtdsRgK5PDUP9U0dZn
WbhbHJoneQth95h7w9vvDLD4JX+xAoIQlWa5I2zI71akNtMzrDym4jjC05UTkN+cd83oFS3UF3oP
ek/v6OyBIzrrkw2rIQPJ8JDsJWfYmPBdfMPPgwKnM9IxVyHajSOrPk9g0KJAZIBi8R5f1+3tJR5e
VdnqTvQkwVl1RLjSHDAIFbSGzzLwyHIDauFE+/HKqfZyUFiR1Pd4t9g0dynzroElIkHvQy3l6fuO
Rrxhlw/DnUr3OW2tl+lJfVLWqvplLDt6MmFkPkqXu5YsQAbHHAhegThxvWbM/+TpsBRJgwduQ2G/
lFbloWGJFfaGvdhI793SQEZj+Cz0tWwRGCkYfocaCEZFZ6Of1OnkrUnmRFPzFtcOTBB61122g8hs
lboOr64isJDjUeJ2we1wCW60dTJH5VwWgWpyjLn4s+Fgv12fL6u48enebgIipzmOvWUuBDYIWlZ/
sWJPfMxsM6jemsEGqqLuzfXlLXu5BMVmbn9J9LQCqCGUiGPPRGxxR/omQkMbsU7t6PfRdgjgiHSP
wj6jas/8xK2g0nCWFiPygzg1WNV6bD2goz6ttz9WpNyLDprqmyjvNvo+f9T4bnR2+Yy4lwdHogaX
lwgE2TiGwRnKeZNkUX7gjXpObYNlE2lToVd7I6ndpwB9mz/2jMa4hvWadtf8o1+CbCNyWNzeAsKr
7CJMTjDBqkA5LnBbceh5zh/57VZcafpPdhXI+QZIHHbJnssXbfQ1Sxr/4ugpdARI9faRrG2GVeTO
R5zIR0dH1HRYrCVv4IqjbnvSqB/koPDH3ehpIg+X5i++aurh+KF/ahJH9g2eNIVbS17Skg3FH3eB
5M0zH9rXLviQ5e1rcqDceiNzMGZvo1dRCBXhfPaee9OmdyYPcX564Q/Ty91cTkR1EUtqXd4a2v/K
muHaLmIQJy8TFqfGmUvGzifN0rgzO5ugKn2VBgXucJMz/0QUDGf1Y7y84uv3zs2xf0t2c792cLbz
aTc5GIZfqiSmQm2zjSOkszpy0/RE6iOOvNTYLaTHkb1FLg5iFCjqEtZbgoJMCZvazU/SY08DjqEJ
552LYyhb0+VPbpJXfZo20SxhlwJwyd9IsqSttAhl+oexW0yO6VX8KQ1btJuLR0UJyupQp88LY43Q
FDVtngTCImzJ0pmFyT5hf9qDTDosYYKTPUzcC90XNVTPMhp9YoknRYwLkC+ZAn5Ub7WDiqbDtGQp
7+a7/kTorqddveQ9vRtOSfSszlFdIMLgARGWZKOHoNwYnPS5f4XvEPZf8jsNaG09Qnl3808kqauF
W2Ba4+zR5MFYusgFLzdCy60EkpGFctaZltFO2c6jgoExW72a++J0/1e1e3XpZ/vpag64QOn5rO17
u7/QV16Ak+bs7CDAjq1pSbxd/bp4vz3prhYqPo3oY/URL3haaEgizySjh8amV7ym+9ieHzJz2TXO
sKZlhCCVT8pl4pofpOUQgoTbCht1+SiHHZ0JVJXyk1T66Vq/q570zWJXheev21Omroj0pvi5Oohg
GZPo2DVxYjIoOtduMzLi4CxIUaqv0/7ZSB8ysFaKRSKhtEoavFx+kjwz9ClHnylgflK2AglvtrFv
aR52DmcncHS2YDriPqKj2DHXYV1ct1dasTePsy+drTdwRBv1cP0isC7Mw+sK3AylI4pUzvr6SeGC
tF5+mlVIcyUyOJSENeh4jtG0gie3+Bq8wYGW6MlH8VnZXF16okTevwIGNJDnKEuDsCBPOSQP71Mw
D0mgH87VE2qm2s73Oqm6JDYYK+QKkOzmBsERqyjTUuEwfwjaE6GBciVZZUs2j2KTvhHkqd53AVqK
Jf4TOMjUaA2lWbWXm3t8KcLw2rxqhFHtTarDj8uIWgZClqUsJW1F8Zbm64t6OH+hIKeTJtICkPYk
ZplimBSP9fYWjqOd3HFoB3ZH+cj87tSRuTxHd8V2dTtoLwmjsM7wCNHKuUClReRBFKsWAg9Sm1ua
4STLoVV3+evmvnoUViTfCEzIRr+a6eUtBFDWlACc1UQbSz6Zz3w1Vko4RFZNa/ckPxJ13ZBmY3qC
4Q50YbzLfBOy28os94Nz/urPLmpbNLqXo7DvgvGT3VXakw0r2vIdCe7O35dOsxTn++lxps+aGvkL
0GG/HbR0uVGbCnYtxOSZ58/s3Sex9rdBO788pf78Pt8ULMbtpkxSSjkz7/TK6krPyfQlVwyU8O+/
kPHrwum/vtG3DkCfzKEs5OL8OA+XQbp8Mlxmm47xEhM1tzaflKcmbNbFBwp0lsynmhFL9wDQtQkp
fQJ9VYekMTspQiFk+hsMBZ+A7EyWkmJbfJkeqcpMZZkuvRSQJrLDXOemsDOtxm8setsh1RDDN9kp
d42F3E1yKwRupLrRgSM3K7gcRUdeTS/CLFxp6d1dH7qQtvx/A77ADEb+fxuL3Pfu9aNqftbQzv/C
Px1FuvoPst4Xpg5ciCAMqMn/FtCa4AX+aHiJC9NAFsvf+pej6B+4exRxrrBJm+Jf5P7/N1zgH6JE
m4xXQnWLuxhG9L9MVf+UU/4tXOBPDxrNKGS4yHvBv+B1mw1K/P2fJFx91US3S9bq5C3mPbPLIYP1
V1Lg9UVp/fSz/ELJKf+5ezK/lylCMRBlXYIfrarzI/LTey0mecDjXUiOXF261a3HHUciOSfcjK2+
vl3WU4IW0SSvbZSwRnSa/lWPxnN14TibacO9WRQrUYgJRI0GbvGE3ocALnJpMn5I0/w9atmp0zJF
MTM00V1iKNhITBmaqihHMzxW/Mykojv8/df6sxz4x7eSRE1D0Yy6UDIX35hYaaQlXKsbh69BVIP0
Zo44l1SwdJnE+ew6CddP0NbJb+Bt83LxXwvk3EREv0iSC/Q2FQG2/O1dq3i4qPr1zHW7ktc3VSUY
x0aR3arSftf2+gYgwXAGHsNQRfgXyO6hT3xrsN2Ki5iMUA6dIcobr0/hGQv5bQravtTWtxuzi1gf
F8G4aLvHtIBO2+KyJynaTF7lLNV/dx99+8FVCFZwNfjypqwp8Dm+n6rlPO1GWYCyDZYjlOekRkh7
l+dL2lTLTuqK3Xgucu8/usomqD6N21aa1ewEJP0w5v10794GccoYwOqOQavhc2qk65oI8YujJbf8
Zo2ZYVhN8dur/P2n/+NtkbZzb9E7pjn+50dGv94GoyuIjUy0MxaRvm3djtivVdLKl6C7qeiw1P6L
dEEpLGs1hoQqC35rolKTxXaYfvMEf/vl509D9N18NxDeAZ7t+42QpGUuKTlRKIqM3b2oO7ttjY8k
wlQSzVnfifwf1QHqj3dEHiurcE9Usm++veNVWPSDYWbYwrrbsNfNWPGmDmRmbJrhom+Et/x86d+6
lqbotZnEh7+/6N8esj/eXeZtYTVqkFy+/fqFroyFcs0MJ+pKfEdEZA0hW3iEBv1sjMlvvusvfl3g
TQsWY76pSWjcn6+1KPV1ppY13YboMu2aPFHWJe21GqvSJFf0f1nKfnNX/+r+MnhLHnFN1Ri7fINR
3vKUZKGSKyqIUvq5UG8SmtIzIs9u0b+ThmkEvVleVt3QU5wMcrHSZW7BS18395MSa7+LOlr84hf/
0+f59mwXYMXzieaT06JcnqTzuqpmWaswsCFBd6sgSTct03dFPqZnedl1HAVKWgvmrk7D8+3h3PlS
/lTX4rY0MJ+fkzCb+fWmkDxdGd6nzeiecQkOPD05Hky9nb4W48JK69cROQV82kTqCRYn9jNoofpW
Ir48KaNBUb5rKb7Ps7mpzNhPlfuziNWji2zKOtSZehkIJM/HMYap7OIaHdlMTRH2C06BU3vQKs29
8NkuebsSUQ7CAH1PxHEimP72kNfRq5Jew+Rc9G7doN9Um4S0peljHJPRbkXm5NmCmXoLqtquJgOL
pIiwFmB0VhirnL+Aov2r5Fh+mzI/u6X+FSkDe76fZdVSKqtQvAJavUj+orgDUklCaudmHGwnHQJ2
T1KmPqNDEC0kj50QwRK57+obqF00hjS+ux4+/JksXMTT7YS94lLtuH/tsiJwmXF8WgtuXcmHKDZ2
VUbnXYzs2zjz1YtsVc1iQ1DGMvezhaufnCyKS4BvfV4FTc64bepcEQO1daNB3sTNw6BIey2KXuLm
/TyelPiznX0Ht/iuy5WdehUfBf4Bvtj/pey8diQ3tm37RQRog+Rrep/l3QtRXVVNMsigCXp+/Rm5
X67U+1wJ50GAALU6M2kiYq0155jvQR8TUc50vcy6986xSFOYFo2IE8zRxr9s8tZ/uG1/2XBvawHR
vmw+rEUecLdbxfKXDcCFwTSkhuWvmrrc1na4KxL1DWT2OHeFWHlVv7Bj41va5tEvmOETc95GLoIA
2vlTsc7tj9hFLESotl8T/dgXKHrVeugfjDY+RiXas/6p7V5LwqIHHv+0tw9trBai/ZIhsb8rOSDz
Dc1VmZyi8UQcgqoRRvu0KOpj4J6FL5eih6uskPUyCcbxbd9MMGm2vuUSVS/RuCvtGLE2Gtoq23pp
tum7cGMO/m9JduJsP8cxgOk0cI8pvP6tPxG/YAbqZxqsr8zCaTsG3VPvJV9xWV86yCZl+Z7omBB2
UobhKWtA7bLm1BN016yp8VG4Jz3km6lD0uOH6PwsfSbpClXRGJ3mclr4SbeVLjyKlBomY5jG8xY0
w6lOMxjuUnxzqk4WYdVuxuG1G+mp8cwuq6TYkSN6FuPN7APqRqXRHRr4+9rMCVGvdqM0tv+XbQD4
Goxcjj2Y+G/TW8/5Y2GeMqOcgiEPV5OF2tgt/e5B3l4fU7bdv5SJTvDHIfn2nIWgDEI7wHBnk0v2
9+dM4v7veLKJ5KqEg1iNbMPUQuIgKlpNCWoZI9unyEaD1NjCVnoDAPM1RP4jGezPOmMigz7sWjqE
HZfesCB1VS2qigmaQtI51Cb+BnDtiYH7v3Cfkj5Y52aASqpR9zO3fc5xDjhAvGVuP9gDIjYTv/9s
PoQ+odZYBeqnKqYZT2cgbc8WIlisujOtu2m0eAwYcIXIrW5u4eBYEVVi2YjJ3Hrv14fEcbaRd7Oo
5I+V1T7I+sfxr3lPxjcSD5begk08y++0vwGZJHUHmuB+Fq9uRph3Vj2mk3gr1W9ir/cNW2MUaF6Y
dDd56txaxlmF3ibOUH1nrDFqYuVKlqGXrkjUI8aCZViRfQCnOp+QBXr2nSjaVTbHh9hGu9p7goEX
8s4xuuStXPkOrtew4Vkfzrbbbs2oo5GZvhrx9Gaj9IyQfJZNsZlVssvK9iFle5ziSuE7ib74i/ju
1nCfd/mD20bjJjHw7g6h9WtovVOTJyeW1McQLjl4eZfIFEGvpx5WMiXgt/CGaBm78aMxZS9iPhpy
14aZQfb0/DtpjY/M+7aGPbz3UBjMDqZT2TmrGZ9LR8BEwO9p4bGQdaPpd6U2MlJT3nlZDf3f3sxh
tJ48MLBRc9KouscXN7l6XEvnOSjaSyFp4w1pRWKC8WJHa2m8SOVdBhsRRiReq4hshbHTIBzG9m0G
NS8RfHm9WPQV8Q/17D2AGeXJ8XZa9tvRhYLAEtNEqFQUe+m4UmIrCgN7cvei66fYdU4TWIQpyZ9S
ohkac9161zk0LpOJQsua9k3g4cNAGZ43lB3oN/PPDPlpmtPBiDij3Cf6PPsQGp4iCxK6m2zFgJGP
/0MEEJ8zZiIdE2an3bspYpi0fiscAtrxkwhx4TDJAEIq2i3xbw/NVmvypY1nrxtXmvhTN893VUjM
SsVMMQh3yexCexgXPvawnKGDjuJ9qbHINcbBml+pnLZR8y3VG9cMuj4AJ3S0tbex63phV/aDVxf3
3WSd8xGNcsUwTHGfA0Yw4smz6s3IJNq2FmVNsIdrb+PwQVUYweJ6GefmUVreejTKu6YmTMiKTl7m
YI9nPG1h40uyfeKJu4YHYjbOfUgQuf9uiO+0SzdZQJa9WDdDuGiFvbI6c5XYCPo6zA2xxywlb37K
+V3l3bKLn/R0blhrII8stNOTe06D2/PelY8cLEXSD1QABWeFNJS4nW2FpAny/GOIY22op1UezheR
oQDtOG34nwq9ZpKDkiAChvCzxTh+z1b2GpvJjhAVFg+xslV2cRCCBcmwjhj69yNie613lRk/RCCL
F3Om1pODXG32UWwPw0FE6s3wpkukUN1JY90zbQqmlHQlRuW1QcHvEj1i9bQG7OrHlc3OlQM3qS/X
w8TgLQ/pYjbYNt3uIhPxU8z9aeQ6yOns9c3Oa0HsOtWztFBfKb2tmE6Wo8DFIq68kD95DeFhjBFX
ooAbBhplTeV9DJXEyi8MpNxiJS3G/127HP3uMYqR0hXe+DSlyWbUess+89LT1LPYvIIZP+6My6QY
DHeVCa2APYTrf9673L9XFaT5ehQvDjlfdF3MkC7F3/cTZw4CDHghIyxdM5OcRNtgRwviTCxU0+li
n+Y9QbBVQKjKPHQs5iwOlZsHd+xU7apnPfkoDU+99laqjoLkg8/KH2moG1JTgUfIiYIGn0o1q/fS
ahjM9l0CRb9jkSXRxrUHABREU4gsM9dObdBWMnNkEb01J7ti0s2hnfANeZ2JhsOw7KfcrIjjZOir
CCHIczG8zoSQoWfLyYCBYFA+FoYXyZ0YKAu7PEUjZqCuLu1c/7CAdhlS6AYv+D9fxz+s5v+pRIlj
5zAgiAu1gJP//Tp2bT0OWU6jrJU9cRb2ZO8cd0yutYNRzaxnJOxyztaweeZFWwYeyVAOziKvZbgQ
Qw5ispKKa5ZzTVvCFf9FavCfRsAfx9OQQDYc9T5nVKCjf/96I22i1O/RoYaxif2wadwN6xBe85gg
jaCIioP0FSbmsnUeOhsPLOk06Qbo+E+SmPo8zbnY+J7h72OEcSyVsX2YZ8KZsiGfmQHJbnhsVDv/
S8F3+1b//29NKOjfv3XlT61uE0reSI3Roe09nS2Dup0++ykiUKZKXbmXedLQlc9iQdmtU+Nfavz/
/gqBaZF0Z3PWsl2K/b9/haTmVciHAAed7Kprk7ktzyvxs07smgffsvMb5jB/MwAjbu20qg7//Fz9
/bjH62lZpHrein7fhW7xZ4uBnOTAANp367+G86ptzeAhcSVe0sInr876bcYyWlpG8G96wP/lcyE6
AOzz4VnBqf3jeVFG5BKyi2SZuEuU2oHXf/iEgKInY1w2N4F7qOakXPazN7z9n3/xXz/5z5ZWkILi
LjtaDvMUlMTJGMXamoV16I0QM0JLs5PaYUi+HD/NXv/lo2/P0/973v5ztWFF3zDnUHTJPLy1H/5S
xKnYMAZB4tQ6RC6YiZSh4FPucKFjgkp8cfDsaFe0GOzL6ZpreVdSPzUqxF36K70lyEztlQzyTUep
ZFW4mQQ6Az9aaTNYt5G1jZJyG+mL0xWbrDhESbQR6jCzlI0NTonM2c6RIAkNRQFnzDmZX5ve3YQp
80rPOIZGszasaUsgikzvS4M2ampfQjXtQ0kUiBNeJsBXivPPbDUnqxnWqSOPQ28sZKE3ifPbS1AU
t+GxLZHsde4y8awNVZQs671dzwSeZikHWfTCwUan3jaT7slkzMdEOU+Rxevu5Kf+hxhd+tcWrpKQ
UB2CyMybHt9//Oc78cfg7b/uxJ/9VKejjTzFiMej2kF+oYiM2k3hZB8I9a2/hROHW280+pWnWUqb
fMQkn1fZ8z9/i793m/7zJXyTLvJtTbdJgr69JH95HDJfiQKsAmIdx6iXFF5o1hPbprFaef+yD/8v
Pxg5KfnrxGYy+RA3WN1fP0sYzuD0JKUjHW30nSwKDGVs3sQU1r2NEm8oCpe77fymL9WMhyCPfXsZ
ihxb6z//6NtG9bd3wLVND7IdFBYay5b5x4JX5jwbMb1O3Kepc5YTlrgmJ2mtD0ooZDIvdv/8ebfM
0j8/0LboFhNVBPSFf/37L89nZUcchG3Oobd43bYC3GSbyNOqOvpppPZxNxRmBk9J2og/Oomv1Mh6
d+0hjXoz27WIz9oHeNep+cH2UASNeq0dbKr//EUFNL//+qo3ljdTNWh9Jk3uP9qhbaBqn9joeE3s
Fb5Rp3XNhZm1WYg8oiseSd7DmGzVwbYcpUSxW3lX7brEXc5D6eHETQfclWU+909m2o8pqZu61FTL
YfGizIhMwb6KmtdG26A4jSr/DrraJyWvkyF6E8fl1KpHdUOdhQ6Z51I7zi/RxtlT4ebRV9rM3pbK
1H4Ian9+RiyPF7wk63c5OiVy4bDkwUqneHjNYgUDoPObV1rJaJp8Ytzovwzll1ENWAq71HU1YAiI
P0uQwqxs7RDjvvYsqde+URWPAZAGsfDY+b7dsYKx0scWLk7Dwu0th+jSRJX1y23ASk2NIz9Jd3Sf
belND23lOMfJDTD1yFqHD5PjZs/CjLBhxo65rVxh7fs0HV/LOnNhfwbltbHcattFSbwWTh38rqcx
XEYRFwDSHdd5GQ5FdG3btHxLKlWcNav4acgKDEGZJTeBFVT3rRviUTOaBE+8amxJ8pvf3gPcLNyd
3xWwfovBHzYzn47cTSfBYwxAdauqyGoXEYru7zp3tHl0vQrpmW3mmzhM8vvIbvSlc5PuF7Gl6uR2
WbGvCuWTMpbVx9Kgbu7ykTe08ptpMzgJRpzKSZ2VqIIyuTcGu1mSWmAV7d5P6hkDt+02VXYuOm3N
KzNLmmKg32BF43vmzD3CJm8a2zY62ZEjPplIxVjWY+BH4ZpzI01alYYReh8nqeH8WaXxnZTmfNON
kMyD+zaNv0Krqz5MwzQwwjfOgLe1EmAWurn+1L1wkRiPXnQp9Zi+OLl760AHOLLzrHV5DsM+3Ame
m5WtS1LZzcY6RnlprnU+oNpUnbmbG8c+Gwr3/Oz5zZ4Utnid2G58SCpEcUGksyfh2s2nlWCdrRpD
c4TS6darO7UDSIQzk6rgEAnR3Yd9dZMt+vot6mwURn4I+SA2mmjjzZ68d9DB6X76cj1DoJGxPPPD
C6BGqLGuMK70I0y5cHAogdOQn9mlGWYWu7E2sd8Hx9GPywOxvugtak60K0MY/aawc3srs6DZde7Y
glUMh5OT5za3z0MALypOIjlHojkN1YeT6HKbtiL+JnptemykXSDWN1qAAcHAlqq6oQI6ObcbP4We
ydYv9qZW3ZMcy+EuHbkceZZGLyqL7KOsSwxR1YDsHjo3PmrdzU/dEFa/RiMm3IvDIQbLiSMLcYyz
Mx2nLuYBNysT1dnU0NX1kQPs6sGTm2yy1UOueM4WXWX5i9bw3Wezt9CPTE1wqrOg+gUpGmv9TBgr
5rG08o+z1tZT3/AHFl3Zl09dTPib8kX37HAWAYRk+4ecl+Oh7M3moU3pBUL9zKe7oSitnYeI+ZIk
IZF5uRuMjy43+qR6wivRN6sDbxUPsHvrf5mibx+rqW2uuW1Faz+ht5smhUHTIMkEwZpRhbOy1Inx
0WsbBuft00Uf5KvO71FJ2xabQdzQIUlHa+cqw30dMhm/Mzjpz4VhTh74QgYs9tANh7kW6l33Ps3u
2vGG/hQlDrapqFYcJYZ+WxboBC1ouJu8VMSJZplB5d0V+XHwDQuHVxzRtm/MEjetGUTlQ5aFjCpC
bzTfvdlxTokZFKdEGd5THsl4P5RG8a3pT6CyCSA4lNyYh7JR8iXKMKjGRZBjlIoSnOp+VRe/ck8N
3Ouo9Dd6ZkRazyNHrtSEGuKktFnaJPZ+9e6cPg3exJ4zNtUZ+URzp93WOkgmJMwzzL5/oSVt7M3C
JJE4E/BmgmhGJZSqwjtkQ1TdjX4xXv267O6pkkLchCSGwGEW5YsoqmsUVIoa1EPZ14X6oVGBA4WM
gTIbax5vDI/TP76BVpBzqzzglPVIOnQV1qAxyAUsFpxSst9W2zmbVhfdZuhtVS9SnomNZ0Y9gJCs
H6gRg9heExdaHSd/gow6CptoxqFA0aad2b0wlMMkzb9iRNADaAmp55fW4ptLb4Z9H9EMGmjITdGl
iEZs53Xhya/Jt2fmvtE8nmiKtxBy3N7C3JfNRMqHkUfTQMhwM3KnHk2jqO+CcWivdVLNL40z4VUp
G4tWeGENd12Q4M+wOWNxBStFsRFb5OBIlwFe3PXBNkyt7GwakVrNQQwywI5vrhzXX+q0S7ZZXmm6
PWGAebNGuypibNtZWHinvk0D7I2Wfx/MlgZ/idKafc9bp14kvuck6h98Ur83fV+F6P7IZTZnG5SK
KKvnbCyyq5WN9Tpqy4leazu+8mozqpORiVM4I0+2D4K93Ql/ORWz++bpqnqwTY3GP+2Ly+CmEe8M
gDwabbH9EvB7lnYruDJaV+4HSGTEsn5DOZ1UKcrCYqR3mHMH1uNgnseGrpWXfwoVXIlSZUpY3Lmm
sbZQZ5soTIV46NGSNwwKhnBHGb0JZIF5hL+CFb5ll8o+bgM6Ojcr14NXxUixTg9md67K6+wi0m8f
fLkxqxc765a9cXLk1XT2hXsK8WnbL2b+ZIM2Ge/oBprTd1Y/kgssMGd3xyI+VAyAItUtY2Pnuu+V
8xw3PzXWQ7pM8XSNujsXM3jxICJz4Vsnz2pXDhDUeSAP0jpZ80/mfZXzsfb3MvnF6XE5NOO+q8GX
Iem2RLXKY6ZKonmNXU4U18Fpl7Rzti3JKjKpFva4KxSNYLZ96ABwTQpWqsvQOPdG6i7TWq4TJ783
/WmZMOlMzUsWf2QR7kVM477C04rs0m2vM07sFvxpg8VBHpoYI0CBs3k8SNtaB6gqayK5bZtJh0ZI
mr3Z+XPOkDa/TcHhH4eXTnrcAELNMlZ74CcTFOVoML5mjtWLyvrBW0j2qfNju1g4R3ayKVrH9v2Q
/IqyJ5bzniMdf12wdoxi4xveS2hQ6A/9Ee3QXSrwCuUxjfm3KsGHmnVnp9XnsYBYyOtiSbUcQCl0
+DoilyXrbA7ZowpA7gj02dwbbarXKZqWtpWfJsM8Kq0vXpM/hOgW2qG5l3RK52i4OgbouCZiz5/H
G6+15gA/1d2pKv1Fpj5U2jwppV9lEC56t9i6CP7n6IVMKTT6oz7FMxPp5Hc+15ei7Xk2WWRHuTXN
i41HZM6cxzzstqGkmiX2cAQO4bl6jThpa8OsNcp6U6lfUt/F6sXivJA36abofnE6XQfiu8viM9Dk
xuNQ3w7AWKYfF0KGeU1KhkFTuPBrwUBAH7oIHAbYgWRgdmOJfeTNLd2DS1xibkJjbhXNRuXZfYIs
t62Li5DJk6VieAq8Z05a300VvrrCuJgzBEZwfIbaFGm5Kj1vVUW4oXNvOLvsSjl56m6TfSW12nSE
cMRS7jVXrAZXHc0sYyyFaXhnhc02CulCW5hlrTe/um+KcGsyWvBoRQelRxAkVAZUumXG6FL7l7mD
9zQGC+Ehd2U6UlWfIXVH5rAqoQinWl52/bUEj5yl/R1feWHUr6n89s3vMSUSlJVdxvVmCEYGufld
P9K1HoctQ931TAy1cxsONBh57OSauHpcJAbm8rE6K9ARdgw1emxA1EG3cAmvyTGZ4bx34mcaE/ct
iOYYG6RpwnUO+t1gwOuA752Bz5Iw0ThrNsUTZyemDuVqKHcECu98c5tji9d0k8sI/o0mN3do2Z5c
rnm48iOLi3zIkp/ZurTAqrKAofzvLn3x/YO6OXG4cTZw2xPpvEs3e1MT5fCzM0SbBl90wer3nrbI
85k1oEljM2QWyr4QBOBwWrPjpZlOvgENqUCeH9tPra82BEIt4vFoAwwyei4xKGFVAr8Q41LfVguo
dk79Eg73No9WIvOlIq0z1vd1/6TaFxIGV7kHREf4+PGY3rv5KbGtXa1Rq2cgkKCRRDnGKc78FBrr
ptfOwjZo4irkeaHZMuMdg00lGk70xaJu7mKylXO+iLR+iCAWxNCXVU457W0mqixOliT3/lYVLh3z
qM1XC3uJgmfRwQfueVq/A0AJ3afnbER5HuKjURNeHmx9qTZC94tKriM75UfHK7PfJRb8BBps9lsA
opNmos4pBUtrM/p3HF93nXrrnbUVHSKwymDBLFAq6UeNRSHredTSlarXafdWjAZkGwyJ8lqHxyzc
xawH1OSZd5SyudgYUGR6LYOrFE92O51q88HM30tGzmZyjIvHiU0+HjD9tNk2pn7NfOw/DeRPH2AH
8gQjatcDJiLN+lta7HUeP0Qzz2Ia5dtqnYbYAQK9Sqh5OlAP8r3wiXg3+If5n63wqMSXPC+PtPUZ
fldL1WKcJzmxreEFJrD400c/eYrzB996yM27MqfVAZiFw7/H5RkRgkTzsCzDi2+8GBDKhaWPifU0
AOQ0CpMTzPfg/Cg4Q4yasMKwgrRPlpktivi57n9rdfKZnKORB/dSLarwqfPSI7Pmhe+85folsruN
DM+mQ1IYLO6+Rh4KGD5MiL6dg2UbO/uqnHcuuo5Q30/YGISfPLodmpLUW9u4AML4q1DHMfT2Eb2F
MX/Ku59ODmsrTR9Vehp5bceKcXtTbEkbOfRkco/NVw0ccRwmkNX4zziJNuN3Ug1UXp+zZj1PTq59
MZmPDtOXMndxhMeAA+aI0a1gSteZnzOVGMh6lFcQhaKQFPJ57XrPufYWoYuHD9ySgwoqwIVqBHc1
U/MYXkZT2NuiQN8uQjQs2BJLlzyfg+PA40KayPSl414zMQKb8QO4JrXezCFAdYJNBzgWoNNydsjf
/p1qA2LPc1u9ucHPEP0qB7WkDl9YmbfK5zOTiXoMnnvrI2nb5QC+lESaaHZ2KfAqQz155auT3Iiq
08qjaduX5MnIcFVRVaRjt4ooKYbvTvy+zbnpetrR56h4XPyH2v5dRW+0aZaTzwRYqfvuhp7346uN
TcuvMtY6D+SGs+QUfEjw5gS/tENifWcv4Z0uLURFnQlQoO+40XhmonpjcM2YV7K6Ric9/o5Tb9Mb
T4lCI835yTW+3fKDAFPV32dg7JUBQtLJd4GtIaphAbFmPGTf6HplYm0Z7uPl2xmobJloyvG5bedt
S9EiwNbLTiBFIcuBys7fdGjnypClyvsy/Q83PeFjWTRgUcYQvJPFsYivg/UZjm5hrzkrbWfz3fe+
AhAVXRiuIhYQsmoWaSLWZfeQzy9Gw9i9k+AkNSfNsRHIU6hkbmcTaxPSVYvrB2nS+tFK3N+qr3qe
DrW4UwawNmFsxnhczbB4mmJlB+alnvuVJI9lgJ+FPuXZyQCYEEZvl+9+86Pz+j4Hjj6TUyENvZ85
oSjg8DcjkovkLz4l1FBIM2lp5fiZ7JhB5bCT8iHM46U/43Sy/Ncx/4g9ctPnR6+zr33Yruqe0xMd
DklUQKkolwTKJxuPNwNp1FuHghmTms9xwRYzvHQ1gRjATk2xrkyg8N9F7bwmpX6bqn3HpS88nGxN
uLQbdZZmtyqN05g8jijiVcKg+8kBHskJA1RmODNcxeYVs+kwxVu0ljzGaX+O08cuhxjU+eHJC7+8
aFyNLlHrEZkSFY3oe2P2dl4578Hc62bvxoBJqPhy23wJR3np25L8CetS5+WdNdpLLfznQeIJAiXg
KLBmQBBE2i1szMHWzWqF4Z0xJKTHmDgmZCZTe09hvYkZEg9pe8xh6oSoLrK0/hi9cZMSvrjqTYyi
WfRl1a/TeLVux972aywOQ/HtIzceAmPl2pj3SPz5sJBFlcOnCttDOcxbeoqLahbnKWr3craO5eBx
oE+jbafVhu7AzhDiRMt9MZjsmbm/qtMePUI7H2hLHeoEbmd8V2jcrllwcoCa2ml5yYlW5eDNATt4
QsdIqLzcBZZ1cMpolbvTflCQ0sJpYzQwVqyT3/T852TpB2CGDWI50EvnCVI5uMg5W2Wjf9VZxN3N
drFzplu/7s2LxhPbZrzVhl6aiGB9VlMkwIe6QfYJlS205p2XENfrnXK8l+TeL0qXU2+G0V3B0tqP
ZXjIXfzkLltYToAlWzKyNasjOrvAe1iyDQ3hPGNPfm+rb2FQl4QlRjW0ldkyQtnX2lQrsRZLs3R3
s+RVtO8M66tpt8gVNlBa1lNfb4pJsOaOLD+kpDEqRIe6dNnQbawImeNvEWFuQ7pQuiw3zD3pbNuL
kuiR1E+3hoQVad1CTLorm99FeRVGBmeTkB5Q22Lfuv2K2vfU+cOrG893dRA5KIKskzmNL5P1gzYn
XGZuQWh81Z39oL7Qxlz64sPJeQMUW0gfXPs2/u7KYZsP5kMf4O2buQ3EplTyVeQBWQWDROfKDpi2
zadqqpZ4CONnpkwMuUGR9p97hQfdinuAswXL8eQHABSTJ2P+1v6LhJ9RtNcUDM/Q+qS7fyltPtvW
zWaqyIfu3MgC7RR94uPxrkGBcc+v/XGHc+K3NBD9GLD9mnfDZawtvnLqQTQF+bLWHQi63CQcBIZX
6d9XOS7LJkPc5uwz8+jdyqoqvEt4RKORn6FbryEDJzpORfpET3MbNtYiTH2aVBDRW1FuBi2J8bDf
vcL5NRBt3rm0gpq2ZeQd36nEO4RWZu4M68Px/DuDc8Q4p/tGjBtTt+l6oAFTJ/Ndhqonj0GvxyGJ
PnLRW2Rb9PJN3Ky8LYc29NFziLwj88rVxE5oDbSXY1yHIeq3Ot01nfOdtkjT0rjl8YL7pwkYmgFe
VyRcyPk75djkteGhaEqmlim63g/hjzxEuNNAKRY6urhjfdZIBYbhrimce2nUu9o5jSx4+jiOA41V
6qnJ3YiAfJhaXFpSEjtM5/U3oqqT8HuyM5qFi+xKesHOHD5HNBIFZ8WZhZtN5T7hHO0b8N7qQ9my
Pd/IwOm8r+PuW0XVbqJEskd9lBGohlrsqjw5BFNwCsdSc4pvq0NBitki6Lt0qUvSQPJB7PMBSoed
bCLezKw2+70qsDnlNO98EPuTMW+0b13DgFwTxGf6VCZOsvWD4VRIf886s7AJ5Cjc6Rgwa9gYsXhL
zGLXtky5F6Of0qkpkpaHWhW/TLIzHh0VAk52yHGiMVfRba3rFVotkK+Dvjp+Vn5bYwtsIgk/kYXK
yzyV2A4jLrMMECkbirGFyNrv0jPYchN934h2r2wsttmYVsOzXQhng+KZ10w5Ls1MVgPTmTr4d6nB
/54kz10vn3mp+5/RS0uCmpRXnmKyMC8uyu3HIo7Cuy4zgnc7q8rtzVrToo/0P+vIfulEvfErdY0I
04w6i7ckjDi69pOxNyoOLk7eoz5NbrMAJvyXyc0LfrrUj7HonWvje/JoVQE0gbC+s9NxWsTSDZdW
UT4mLs0hXheYOnN60XH0noU2L7drMpqPtWwXyvI/+zAMaU7IpRHgGDAyWjFtZo5rZ/IBM6jEPTm2
jw/XLZ6mulgPbsuul83HpBBQcCZKxgkVCUi7ESXZcM1EcGxSfNkZM59fVXjrLcXZIe39F9HDqcvi
iml+EfSPeRw6z0PMycROumYZ1X24bCRb7YC3PaU9Utl5c0rzfNp2SEU3DMdOIugenVF/FGr+buZe
LGfZ7jI/PseyvKa+WJWyre/duYOMNCZ0hmczW3mJC5RRyP2UJ2pV03J9u1lPbsnrJTbgiEwjMljW
vZBUfGElNugvs3VGoUFcgovzH/Ccw0oWiXkjLS2Ow6ip9SbMe2beP9Recs7YOfUQPSpXvA6luCgC
70bp7rW03y0nD4BhspfWDVz61gn2eRg9i6Ixd9WNcFfkP72ZSVqHTFf0TPlvium5M2wYHJPdrsaO
Els3xx7SOeJt8Kf+pQIyfUvUW08VYDUZVBqWZMv+MI4AEAZ47Fmrv7M2uF1K3a8qqQg9Mp8DPwKP
Hdfwjbj6Ssb+LqhR/Jah+1YX5SlM+MNhmvubKk7v/SQ45yxFqUkrpiVs2fUZLBhpDkipkAO6K/gX
dJnNx0DL8agCZI+m7u39PKnqaqDhXrZUmSvCLmgyF6Q+DcXt0cmYBi8M3exiKkGmFtYirlB+09Zi
5WeQN6HBkvZEeCOdZ3OTudCDg6qggVeqxYTif2H2RfvldHOx9kznfzg6j+1GkSgMPxHnkMNWCWXZ
lhzkDcehTSiKDAU8/XyaXU+w25ZE1b1/XHg5m+CYZ7+jMotym0y6/eYEJPaoCjnSc5mooF7W5UAu
elFX2MeVbearsZl9kvtc2QJwufSqrIzBZUuTdvav0UcHUCPJ66unfJtg/Gq0trYygmejSQbS/auY
s6bIfeV/BRVbApNWEHvrHHsEwG/rD5eW3hRyciG/M2so7ioNnF9cBTgT5qrcmMDQ+sZrBoNTU2cL
Ws1cgaBcXWcf29Ln+R1cKz342ePWe3CG2efgSBu2HEZsO/qPnVopGoKcxmOBjKx89ZAiriDDDsLO
yT4x6rcmr/aT6eDkEVfDaRSfd7c7VCLgQYjEdRr6P7ewV8bkbKRwd3M9rkfBpZYWxdluiiOL7VkT
45Nw+yPMyVelqicn1ohCKA9QaWKhCKyESw7TctzwNv9lSBr7lNWoq+MPPx8dUDg9ZusGjJDBcI/9
eTto+fugk9M38jUmeVX6bwLV5DrJwZb4gbQ42XVeTLC7bsqNLtBhc9QGK1fMm9IjVdGVpAzqXrGv
2vypjCUbjLV2YkIOInTIw3Dwpz/DkXiejCeRkc8f2WAAbveW9Y46DrU5bSn/+ck65yvFBGRWWE/K
FhCgMQ8wRwt7ZPxK23sn7K+x6/fkz54xEfVfIkspbsPzSjecN5isD5I0CfYk0YwfSLGaZt16Pt9N
c8h4jbvO32aAw3ttGkh3MEtniXD3YE3TJp2LHGAfwiwtjevUkj9fjcVPOSHdNwCCCpdAoRy/BJGa
/aUA8ESL3iGZ4Zg617I2K8KE5uqaAT8AD2cBoU6Bf5prKkts8ednDamamrnRovSoZ617BQcpKdnt
XUreGF1yx+VQB6RCyUIkUNfkF03hSLGqKWx889PraioPCVlgufBQiFS6z+yU8FP2+nfgKboGInln
rHrKfG8i+hP9ulf7584mbYYw7AYs6SHVVxRjF01wtsvh3E2E/qI4XXl6RYx6a6yiCCZcROdA8bnu
Ju9aa9mlVYiHzerTTwvmNSNz0HtHDaSK3n5prk5MdNtVCW63+Fp1xlvckOYyzfGwKqMGT1XVEomR
x+Pji+ZPK5ta1PUpqCUO6vdCVNukV+UudwTNijJysGNbkNWBuGgDeWul5IXw5bgxXXul+0DTUD2o
JSObarW0BT93ge7tgxUkUi1N0VySSM1vljT738aqdHKNqn7NQr8rfesURWjVXFNfxYO3jTobtjt/
VQw+cpwPynw2+ucIIM3S9BdF1T3u57WHDg/EcVt7/lWvkakPlyImERgnmjf3h7HgvsqNGHxHGx7T
P+zNxlG2c01ImlwLFAXcekhcxtJF8w5Vvfa5T+ckvaJFxlTlGKg2BGElk/blF733Kvz4eXAKImoQ
agf2uOmNCFKm37ijQR6nRUklISyCy071l04rP1kpOX/lLoEYLsZPXO5I9BQrMehnn+20Uj7bxStH
I214RMgOSFUSJw12ehZtA7vQF0MqLk1VH1KbyN/R3QWjHzJxPhfAjFM+EJs0HlOd9nJWKJyYS82N
uMXAULLm0kbE1fnlWzummwSXu2wOeQNR0ZkvfVIdRjkza1bRISVJWW/JPG3nYzuS+qFTG4c5T/Od
ex+RzFMdHXz/RU3AS2avHHyQJs7uLJ0xqZirqYo3qgw191P3xQenMdJCaCGU2554VaI92/DbxWtX
HmRfMgT7mwyd15RNyGm2Bfuz05FGT0y+fs/IdZ/f8+bembfA2tY0c+b7gLtaTbtYUQCBs5m52Mam
0bgUJ0h6RmwaYOTSz+Dgmu+ymOCkEc4RhyHHiyhfB446GfyzSaISbHkBJkZf7VSLCIYNNXtAH8Hn
UJkbncnHCi6+d/bsY9+ESf9imDsNRpNDQ+VH8gYwNx+gqwLwuqT5qP17Mz8P2DC6AfxrIMom+WgD
nCpNaDFk4K1d+PWvWQ88rs+l/jqyUOqK7OXM2dtls9d4rZsWx/x0DeabnxLFmj3MUzvRMSA2X3Zw
c1SxtMBOOuEsjYSHVTKv5u1aYKqRV8d61S02umgVAM/kV8fbu/2pHnf+w+5YPyFZX8XkP+UEl7Fc
5ai8NRu7TeHBuyfMqTxR1zYlFqsjrRlOWbwr89KVapNb+0FCneBdT7KPSGirvPvNGQcsqH69PVXp
VgONl/AOZcObGRXbaf4K9CcImlAb2aJ3MYCcn+xd6D37rwx2ARB6O/x5tFok1bZALGPwqgjspcyT
hEaDhEhdJyqhWFdAOf45I1GJb77yY6Kflr6qV7YGpAVmxoTFm1uq33JEdObfk+x7cBnp4XpzcZQ5
JloNoBAiACvRcAWMpsoVqBuyzVagoSgkCkW9GaIjT/bgMu3agwfr+E1AExayPpX1vcGHgeOIcEuJ
WRK0CPRtYBt8LApFfsQysxjEpzlQy1IQGjmNq/aBYwczBP+2cc+p82Zp2zrrVhpELyUKStxa980S
dEzvKvfNn8KCkCaTMYb4nt7mpcPCSFqaPTeLtk//aiD9jse9S3ZKfBTT98whYpT0Stahle17Iqpc
ykzdvasbPAZbA4uGab0m9qF3wQ8Scpj7J6ER3IMEow/EQiQZd+olscRX1oRBs65c+ebUJ4aejSHJ
cRb5Oh10cOaMWXkjWotjwFjUGrr37tugQGOaTbBFAo0IMM3zUzSJXe+/+YGFzmQT6VckAsvMJaze
uVfxzaqMZ90kvy9eVbNJBw21CxLTjPmjl3LpecU207Ow85aWSd4osjcTDeSq6MYThvSYYZlDtciB
rMthOOk1ttd5IO3gAce2O4sJHenjiY1mNSVqmyu445Gjo57Lw2B3e1sVaieb+moiB3E4cery8ZA3
vDKfDE7BZO2SlmBR2EpThObE/u/9ZKreAjVqEyNhi+cwwqqMaCRNjHYdZKQoVQAgj+lk8/DYJdD3
k2ieJJ1ROYeowsddYWvsk2nNo7xG8rEW5L62DgoL//sBfRvtu88p3rSnGEOFr28VLUw2fWj+3uQk
E8xIpvOUp2GBcaXTv7zx01DF1fKmFYjTpnlIvxpSgVNvY0TTSmOEN+Q94MOJwmyZp2S0Bl1o+NMK
V3WIMpDrmqqDnE9m/uq070EwPlUcC7w4F4EMy+yz1UhuVQu/0FbwEDg5iUiBXST9DhQ50uB/cuep
n74bvJwlJT0JGaVGam0iYsHcsT0n1QUyo1FPnffs5HfflusCL1rus0FdS5pkBIdsA75tjMFCokks
VbEBrljFkny/3FhUxO537CNvSn8Wkb9gG12Q+iZaVI028XQtkt6vNkM9MiHMJNJ00H/afquJuzsf
R5iz4sqTKDt6biTmrum9F2+dW22CVlvG6amDSoqAu2uSH4PvQfsOHs83nHT5rhX+xtFwNmXPCuJ7
dF69cW0jo7KsDEPdp2HKZYJ7FDqntsIRILyjTU+nx6f1XuyYaDkal5pdTf5akdPUGwNhfirjvc6b
c8YpG3ESTE+zRDmmfWKoXirjlmi/VvPXoIhr09Cbn3MWq3xwt8UIMGGS5FeXq6rs9y2669LfI+RY
6d6vE+9YDqH5wxo6vYQC7RD8WXXYUMjjBOck3ej1Sw3i7Yw/KaqW5r3ISXMd4aOb32gm1gz41sFi
hNaGhWxRapsiAwgn6h2qQRg3EGAEgSTrct4ZCS9BdBpyf+XBvVYs5IYrdkNPNHBqgZnZywY5s93f
axgGV3MosDkY/FCR8+ImsO6QvH9FgiBCbs32XYjnyDgnHSBW9+1j0wdki+bgSUowKxlHW+mqvWTJ
LvX2w1LiiTAZNu9omTMeUAyHSY9ajEl4W8Nyr66vDEjbTYAKvi/FS5FkmwkKyM+1UBEsqSJ6yCxO
+WtTnH3rLWnlgpaUYnga0r006G2p7y3FDtZL7rx1+TfyBTs5GY9Tt/sc8/Ecix8cUaEs725NohDu
WxNRDqG5LusNN7QSx7ILhwh00lio8VUVCHVkEpKQxOt5CeYrN8myodWcykL8NTeLriNkpnvR4e2P
d6gVloO3TLigm3XKe9GaSMPJncCoDGFxFrhL7J/ZojNNLulZhfUhajOxlrHugolwMxO9mzXY7imf
ZKaoWoTkuFptxaH+W+hvQ/ck3fPQXwbtR4pt2vyzg2lZNZfB89f68Dnbp7J68ecXBc8LEmxDQIG7
L7Mftrul69NURx1TbnIyEW3icPSQhG4Y8MzPrreP2PMdHpmD3eChroYnwqNWLZFzxnRmUDCyY+6F
vrEp6KfO5Kkii9l9Hv7PaxSsM5te/HrVKwGwJsmgyFGKqnmT02eu9RvTfAb4cGHx2vpQNNmqL0Ew
o1+tPgndW7QJ1XzatWoOZR/wWaPVrdiWFVUKjyWaq6p1yCu2YUr7r9aUizHt3mf4A0mea4VKJ7g0
FiXwIloldbAaASXajOZl+xClMiyodTc1utcfaoxuYTAw4+QMZ0IYSo8WUzOjIjBdm+7toQgywpZe
wQljlmSQzYmbUPQ1gaDJBIxyaPeJJMvBefKz0+j+tm3OrapRooTcsjfZEBtGhN/AHDcjUqSBauaG
hPD6WoOe9wn4vCGWLvr8gtHNz15s6832gKjcDY4sVP0cA2kNKWyF2GGXyk/CTmdVfk+DeJelFJdH
Bw/Soqj2wLBYxi/FOK24dNhDGEHrfcPQqifFclA8yJRheGizYxJO8mgxV3S9nVFJbge32JoxpW0O
uaK0IGUJvAiXZXduQVndYNdTpG6+R/mm9o8pX97onw+/b2++1mxX8ydzOG3Wyn/lhM1YMt3xtycT
O6AOiSTSHs+0cfU84oGWA5S5ibSnme+ewB+LEFQr15jdNtI/mRDs8cA8bQooboqU6q2b0ciKyplH
e2tXI6DRVXNZMemj0fFeVR99TpxhFF3cxvwQ5WnW5bozSM2rcS6l7kY3113zqVGJqSvn4Ax8Fw2F
oxM5JDGOyL4RJkPtDfOyK9B0NE1xwBCwScxHxw7jRd5/ZXI81O1chIVe9ssCN5i0camDsTooCV2w
pNyyKJBQv3WEsmPKojBPMP6TfaHwtKHAjgJ6Sygfs+zyrgqqKwpFGqkHDLzOAkcxC7avzqNvhP15
VzdTFK3sRjJVpDVl3B5tmeP8IiWNrmXyl9nGeXSL8hl5m0b9Jd1eXv7iSuATiYF+RBAwmsVGd3Pq
43X5MhfaaSKdpMjLF0Vy0y6d3W3gNkvHyLcpz0BSylU7B29qCo6grn7L+ZaisnILPKPdRUvQtQ5E
diDaQm81b+JR7jXUiBBlkIMqHBV+WLylRecvdHnIc8JAaiPaeAW9T10S/POaNmwDuYny7tSQU9m0
9Tkt8y0g1K7lOUlL+x2f0ouT8+y0RGgajGZBc4JOJqmAtrMWkWVd0XM2Wlzwc8W2ZU20yHo3mXJO
mrzqqF7QWAX/rLbcd7riqJk/O6FejEGjaxKJ2ex/z1jnOmhln6fQ4hcIKiJzKE4ZQkkyZ3XpxN2R
iDcrWrDI2u3pC2USpjOByEuShItdl2ymcT+pfCXnOFSJu7JL+0vPqGWL0nXnHmyCjdPHLk9QBiQI
U16TgR5QFbfA3ZXZxcqntgaALzc3uY63B+R7hq1fjDA0Dw9Ce5tBw9UIVyaI+YkwLXSP2FsIGm18
Kk3sDg2nPyyl/4kCfkCVx601dQ70/rKqnhp8NoTyQ+HiCrQWGuU4ibE2B7msOZHJAZqPcfuJnlGf
zuhRHP+LzO0k/mvrvaRSkET0/tzSmsa4lpzUvEOWWYtbBcQ5hcEAItzWYQ7ChLyi6S/0wkQktXYP
omkDCtYV+yRnPn8pOL7il54+r+htQNgoL2500n8lOrXpWZkbBIXK3abkwraHBAHNIwE7IwhhxfnS
Os8+wUL8aP706CCMYVYQnc7UGQUrmL3Z3QMuRHIT58/EQaj60FLYRqOj+q6pdSECp9qwFNL3TLci
Wn+XBIh0/q1ovYnFy2A985GFNjXNm0fuAqOQ4MnsqMw0VtUn/4pgnB4jP5t39jmq18La60mo3FCw
Abs1+cC8ZwmD/q0JdiZQGpHtTK/NuzZcrf7Lkj89rWcl34BFh9zZbGUnxmr6U87NCF7nIZxdBlTO
+54eTKyvqJ6C4M+0t3SEFdaVFV2SCjxvpOesO66H+N6a50r+a1pAtHtBnduga0vTRlSzK6Ivqp3N
7BfLR25fp+cop1Q0RSyqnjSkitTMBF9WEQqSOfiRBn1eOEg8HaIU0vHPp6CyLRAFjMvAchYp2jrL
erFZbY3ahOykj6xamxZX9TpT6FvQzU3FMi1+bLoenfxkOHs8qFG2at8QYwUjyoKvkugrqgfcbgty
YtLCm21ngmFzvpb9auQGXmQI/IfuEPTGcoo3yHXZSUnPi5F9FL+sUEqvVkazzbVNQuNx/U40FGEx
FKoKxWJWrqAZdPHpecugO6uSWj75mRFla2TPfrw19FOtFqL6TVIStMZt6//ya+FB0DKKdHZuuQvq
T6s99/pZb1dOzl+VrdvqyatOKfkLpvsJSuN3H5gwSnRiGkD1qeFChTPAyZdwFJB4wh2B8mCYfSR5
RycjaYL9++IWz1wY8DEIdS2fPPvgFDGA/4PGOFhQrn2x9hMyS3RiWutbnUCcMlfQ0W3LfZ9xZJqf
4BDEwczeFhnJ/Lilq2fHWBnUWcFwkz0BHEwqjqQNQwteW/dugRs0zn6M16pHLPNC75vfINRpFjFb
iTqa8iPm6Jv8vQ/xrA6z/jk7t7m7ZKg4AOUEVVhhjjQzhXvv8lMeXHMLkQbTHP8MRpKZJ0GhA7sK
uVyQXHFPxxNoHzFb7taxN9CxOoHpYs+U40VHiSCvzI4RyIy/KIxVMoZF9FfBjVaI3ZGiBu7P4KME
Z0WP7uUkQ7K+lh1dr48Vke6I7qOs7hlyujk6GsO3pmxkNkeBoskZ7pJ28Wrj4Zx7HDXB0iVaPd4k
xamAN7Z+M9aUsdqVur/Km7Xlb7DURGm3APxcmvWzPl2TiY92Wi4xd4JR/+OxJ+47b35tBvOkuY2o
QztqCbLkIICX03sK9Qs80OafZKDDSRaPZXXtHPUCwO6t9Cv8CFiRwHVEgLF6q5n0i6LMxhjj11Xo
jpgJtna0RdBhFMSIg8W55yb9qIaL90moUNa99ES0EcLRVIfUDdHeCi6PsrkKa51B0XoLT56Qt5WU
syAAoD3VQg1zrtoTTq+VECbLyLZTfz2fmvo0sHwK/IV+662r6WeietDn8JUa7QDxRBzJ1qRWOTm1
FeBZTprJp507K+AXh2IaKgHshOeSK+E9yPZwLc5wlDbPpUteyRO7sI1xdQ59pCMKaZqzKx1eEeOU
GNsRIJVN2nPeE+ajqdo6GVJjNM6qexLTd4SsqCW9VfTYhsYgFDXZU3JY8oMhQCTOxlerWjrPja/e
ZwCyKsu5B3DboiMaOoDrAQ60cDAM0+KYBLTkRsSvdw+ju2Nt/bzee1mOY75fx2O+sppij+UHBrbW
f7xaHXKnOgWP2uP+gCFFVb8ZXDLiBdKl1qhWEBPd8LRtW9B/Gyq+5DNn0ZbgajsReNGinyXu/57A
9ujWopwyDWR7XOQGKYRj32wlRmA9t6CxmVehyatUB75vlkNPhEHjvtEk9C+S5iKjB9zBk5MSO0Aw
SmZc84yma1zYcLeguZladTn3Y//o4NybAPuVAwAR0+ruFDAj755Pgw/nn+D09l1x8jy1h3jcFIUR
FqJ/mbJ7pH8g+LpkIC0CBb7KKkaWlpA6/eQCWhv5zlIKQQLYe0m6PwUjPpwYNbsRVULtiE7+Q4/C
eN5r5LAok+ZQ+i9cYrQsKg9a6BPSQKPlbP1jDRStPKScn5Ln3HXoH9A/dfk76/7aAVyc0OGO2k2l
apH2M2I/+up4mnoPSWgmQl3D0+Jm34kUoV0dYv1nZnik24X7hswdwtzcR1KX7iC39NCw7pXB0WeS
YeD9G7Lq1c/lJhPOjsFnbZKDZqm72RCWDmymURUKvq8Ldp6UAklQJoIzt5WNpEeHVcqt9Opk6gf/
6nYmgiXQgR2DOl8RmqrYODp2GIRcgflS2f6LP1bvrd/uR4KFil4/tVS3D5TsWDTLtGjzSK+qEfYE
eB+ECp043uJO3kyVXI6kPtWYSXUMIK0l/o1wSFnHcKr0sGQ31YwXp8o3aXSs6+e0epEGenpaGRAT
X5KkJzcxITXiK/HpLUk/7dY9ikItBYYD/OVhXUyYGOadZBsJSLsZaBaJxGNoJbW8mpd+FIQjmgoh
rEOuGhafHBevcRSEOqV6/DBBL3rMaWX9MIgA/BE+pbH762kRwv8t5zk6WwObWW5k31o6IL+mRFV2
F+G8tYlDrTeMYUevHKqurKaeTjF9qxufLq/6h8jQBaH2WWiMRiDD0s9B/+KbP0b5KFRntQ6SaDcl
PEBkS0AQM+DFS0TfEdbfdGNb9gJCD8f8uKiIpNKZnkcP20RimN8JovW6xsHREHRZwHABUxbYKuC0
u+AWecvYuxW85+jqw76ID3lSPLuCag/W4YKYJSNPViPjkKnuql9P+m6u6OmtQ9+HafCCzeTHSy1i
QquYBrLzRICaJj2inqptrJAAWq92c5ic7ciBZ7MTChs8QYe+GDPgNRgYAQeiUHPFcEaYg9tM3+o6
DCuATuV/2HX0lMh8i7Me+S6ArEEpVQ8r5A7n6CGVJ5IhCGBBMWQNsf7mlFSNgymJ6EurX8r8zeub
jRmV+8ywV1bLJ79q1qZTr2u2tcS27kXhXc0AzktxysXel0s9WFMy6cc2mCPp/hzNAml9MjySAONQ
6GmYa8nJtqBKMpZnUSdvlW7vH2uqm58s84ZZk4ejC20TQi3CiDrdU2rLUjBeG+BpoE48OhY03/QD
0QSPLIM66rYWKnwvcceFk6q1y1uZiWo1MMR2vRHO5quf8t9cx7mJimUA1IFc6R1JOVsU5AAdQNkl
voeptp5UaX3oNkAE4pxw7IZtnnCyYHzQ0Lw39ac5JfuKQ9FjggDGZ4IlKZ969bFwbvEjxIe81iRL
N35KMJjR8oaqLbZrJuLgRKry0lGojJB+ZKqhuUJN8Bpi5/bGeuLvkrkOIg5757rgEGTkD9PGlh3Y
QnKfhYeKzbsarrd1Nc5wLxj5HwZCzoD9xh5XurEsyupZORFKHQ0NND9BRAAXHRp2rn/EKnoln2aZ
NukuMOKn2WfXn+sYK2J7aZ3+mENf+JBjcS1PTeUeDY6fNmXmoKg+5V2dkvik6dlOgRy50XwyrO6a
gDni5glNImf0KAnNxLj0Jf02qNns1txlsSKmLzkMFcxnwkzRpvfc5xGTPxFZbiohxNptTmnRnCOv
eSh6b7rPA5b1C0WiltPfAwxLSAK3jgH958ebCupulN7Csel+ovUYX2Qpp9OUNXvXTV7TIj02brs0
WhWCq0FO5Y9s3FWs4WsR81Fyo8qeLmIuy/TFmmricwicxQvvTOEMzTs1PF+qW/vYuSI1hd6QrLjf
npwiCu2uOzq428biHs8JoL1ksJE73UR9ESSrAVqkgK9xs+nM/37sbHEzfPPck5NbBg63gb4xqFRu
Z42xXgByxnuvODd9tkjcaFNURPjOtBIHNvJQW8EtdGm2s4X3TVrQSSnmy3LobrbRh3Otvdg1eIpy
2g/T4eCYCtpqHRsfr5nzJ3AwRApVivFxGn6qrh5Wmk0fd2kVf70YCHDPe4B5Gx2E71doepA7e4Wd
/rPKodoDJhp7jMbaVReT8dx6j4vOgQQgIenkWYBmJUpU0ztZmjavtQG2U0unr8JCR8PiXlk/rf6w
o+rOWy7yS6o3SIgDcvRNDaJR9SyBJbbKXKuDZVVYGIv75u67/iPmdQAWZOgIqp+gnNC+DgHypln/
8yKN+pEkx542QXBpIyiBlghv30Ea5eVAJeAARuvOCGPIavcfsWk+7Fb07Yz1T+u7WyvTnnImqIa+
wakJ3EXc+u9ZJs5Aesukw2jspfc4N8IEorx1tZuPQ3wReYZYdyp7mSqqDDUslF6bH5UVetFb11UU
Gf1aNRx/u9Lx0FtxvBo0Krl0yly5K0ckA07NeDFlJ+XNOBWSz8fHdxoJdCqp1EHwU+MeHjMkNkWw
ltm/YaQyY2y2wXQzq/rJEP1zW38l3k0YI9sGGgjMjJ6bXme+vhowCPh7p95PGRCM+2eYWx11bJBs
bedTEjI0lP3NRN5rOLfWmBhu18n4l9LrjO993VWhmQ08q2NSL/uW+XCeyY9hRqU5nFREanzlUFK0
5U1/qN+BZL6Un16lcbLtvdTReDLJlYg4Z6s7zAOEcZ6tjcAlieQaBLiB03WMj2XySeks3/sGjXLz
WjbP0UCw64eW2Bg+EHHnh9zEvkrQTkVb2kTGQLHE3T9s3A5ky7NQDv4G8itPbzoPg4h3WvbgFuuX
wUguUEcnk4Rfq2vfx/FAaB/Ggjy0jWKT8vtrziVKOR75tRz7I/Hq9dg2oacDxhfqZjMY9GkA+8B9
C76R6OkJIxXW1udqzL5Mjo8cn88oYP4ZzZQHFEpJewODkxEQNGEam8ery4yF1BmnHmwlhF7Yuh+I
U1fjwCd9+vTizUTcsfvl1weHwlvRaAtqJVChvJFuCeexM2YmL7bhKKJBu/PetLwJMxd7M6hmTxQh
Alr+PUfb4OJFbSwEjNdYzSuAmu1YQLdEFNBL9Aac1zLXDk4AMo35pYrpaFPFcU7dfYo5phlQT3GC
TbN2kSwQBhbt4aAxLSfmNdc+IvudcskCsGs2QYNBQtJlTqPjQBh9j0n/cWAbY8UM/HAbf02q+GgQ
RpBhDFF8F2VyB8w+xC3UfqUXoU9rA4+Bex0dte4wVpFI9NWJ8W8MOhxi1o4las03eYpQXW/k1ACb
VdH7NLjfgrt+0Vvdn2J783KdG7GgC6l6kONONr8nJm/ruetNgj4mipqhqo1WPw2kDqisvUzoKJpG
2wczFJ6GW3ZgGvR1lPhY77ATLx5i00Ieifs8daV91QAlxuCRSCOJm6hPXVGe5dAes2hY9oz2k3bX
iJSuBVTek9L/5ZzOw/BPYFaX85sNyt97J0c4z50Tr1pT4+UHCF0kdspKJU4tucBGm4Ap/Zioi5Ri
onOTHO65kTcL7LHwsY4P407HNMTTt2LM2ngMLwODfw/OkwFnTuW4JxxiE8QmFyzSoBIPKN8npWRq
vBRdcy0sC/4SbNd3i4VLmEJP7FttOMemBEZnSJqAG/jY2k2/R5y0j4cAdRXtiR0yBZ7RVGUHy9Y/
CFL6iOGzB5wXZkIPvOsdaj8NFbYALyHtJaP5m+G2LnnSkXeVWcJTs1WsOKWkUFbScQ3AUJoAgJVQ
pCXF4LraDV/zx+gCapozvBdS2mGNHeKj9LL3Mqifo4ZfqXb7t9rjFoFlSGDj/Bua2nOVPlYUq482
kVNTfcuu+lg1zwTHYlEPxM84y48+MhnO5tsY0N01u2rVt6JcTqK3ToR46Gclmxe3899mzTorr463
PbFE61aoO/aGhyJn4xfFv7hogZ9nMEeKAuGukKMlCraBnKKLQUlIaNSgS9ZYfYs+6CjgZYk3ZvGi
B+O7VPbL6D5yChr6o4hf7aVYW5o5nqtRPkUdRtjECt56Qw+evMJ9tYX8oaUZEaFQLawyVL9FEc/S
UK8lyDcnnDFiiAF/p3lRjOeuxTzW5d4W7SSO42Qf2Xj20OeT4g3xn2K+e0XjejRgpTodYN/mEz8d
Sn4ZZN2yGV5sbVzGkGggrrpDCy78RtttsYMTVDNzuGk5aEO5DPry3nbFOc6/FABrN2X7MdAWHIsy
owBHqihM6dfTYE1qzW0WTPLbdKSzNnDCxgY09IXEEEFgh9EuJ7TfLHuLAHIuMONdVYl1baahUQWH
ttFfCrCyKlEfUVBs2uBLDGSTRR3213LXFFDuYFOWOfItGFv4czOSRaWiv7mZflI9nGZ5elQTDGxp
Vk2Bz2Xic4f1sMDTxtrYypscyN7VkAM15HcP7S965TrnRJZipbxmkxY2FApiX01dDEkAQBJpR98O
jnNLWCOFugiFmzrbDFn0Jtp0S8b+UmGr8PiQdMUjHsNnndEPCXbfAs3B5Ps4r5JlTipBmpbgBDTV
65dHpr0iVhyktuXdeESHuZBIyBFH7g+ZNOue81jGCdwGtk2wIEkPi4M0gLA6Ptiw9qRUtdZNlkCY
xr9Sz1ew6qEtf2qnD8uo+2yCD+IWNn13yqGFxgdPE73NLtEKAJoSIsjkzx2QqPMfZ2e2GzeyRdkv
IsBgkAzyVTlPSik1+4WwZJnzPPPre9H3oV1pw0L3fblAoUqZySHixDl7ry3vi8jfw/SfIyowVBPc
qNp1R+sbnivVJEpAS9/VOZrPkJIjaKizPlKkHUjnl00ApTrkbhf6iT5/2XnbbkZJ4xw1gFvCS6Jp
zM5RuAvi/0KEQBEPmRDWXc88Smjowbn0xeDtspQcS8+9ED50rmKU9Di4YnC8aUUyIwq9ApjPRJ3d
oHitwWfjKT8z+UQ9yTcLmrOlnwwGOpPnfrq0TzPJm8nLGmnapmmiuwhrc5y/9my8g0FMXnr2dUbf
0jiM4YA3F0huSafYalZj+ugXF42kl2BobkpyNnR0S06r9oHhLB1imi16fowMEn88DDSOIroFwwgi
xzGpb+i/JfDzaFy4VPgUxMeudQ6q+SkIruP4kvfspeDb0dynZE85gc+ezYgi6xaNFh11yZiZBCq/
Env8Qi9GSI1nKhzHHEnmxCrDvVQhgxFf4VUumeo406DjP9R2Q1XuIHjWwTcPgFludg81j5/e1A8+
CRUl/75t3OYAmLyEwXndvQTzn8PmF+EzUakFhJkjhy/Og6uf/QxBaEtuoQd0zG1WnctIwgJJ6omt
ADrmICnxM28pcS8rjVBolyakFm89DAs2PXtXkIDa0rRkEApcfD0ihjC9/qFyXIAOpOiUL8r/DhaI
IcZzjM290RdTzGQahVXFxTTm0xd+NQC5lLjEJkLmq3vuFHQMyzFWipZ5xWVJqPQ1OeFM8NaMhrm8
lObBpTZKCnGaD8G4aOBB1OXa6wDF6J8DSgVgzyuhihsPUXJCS8JAlzH1BksAo0iGIlN4UUw9yurW
1QiuKMdNMvX7HqeOzTwmsysmGEc8j+9+VR/9vMMaIyEuJbvSCV6x8fkLA7nw5MD/N0JmfT29e4sz
BCz754SK1tKLbWMT2TghgKvFQiLnCWhuDAAcphjSOdG3wNl+aqb+2WjprW0ZjwS83ep9eEkc7wno
9ELSt1IG9ntTPGlh9paIdtlUxJ+M5k7XPgqstph5OH4wiKzM4WihHYGtC/gzJJSjRUIejesyoBHh
0xmOIut+AsmC1b3hbE7BgmsBwg+oV98cLjad/IDpfNrFu16f5ej2KRlnappbPoaSa2Nh+GVA6cX2
KgqbfTzqJ3heygE1BRQdQaHzkrYD7sRvTYaMSyPetdt6mMD74mfrPFT9I0NeJHQ1BiL0zKBzQnGk
dejP8gjarUW49PJtb9zNQtsaaWPUYhh+c/N8MaQU9DiVw7PuuvTtA1pzJJsHbMacJRJBUET4zH/V
dO8mOHUnhG2KSke8CUdDIMQRE61c0K6xN6CPPBLkwXD2G4yLZWkgP87jdZSGpx6UwBA9512JRoFa
2iGaKaAThDDZ5BF1YeU/Bc69alkM0R2iuikRWLk0hInSuXFQ6xCjtUVFXNAEDR22kIMONYHlhUKC
1LaVbTI7tV+S5Htt35rcQeRTfnPxeAlLUBqUJeNH0BNqMse96E84ay9T+ZEhV7fKZGFruHXjzQjh
C9b6jDjfaLwlzjom8Nvh3SwA+ToBIT/hnZF+p5cik53uU1HnyUHjdDZCYA6cEWne3sDQqn+GBF5w
ceQMhoh5PukwTZK5skoPfa8tOIOuTPFoEf/eBZfG3gbeZ9a9YXOZONUL85aFJpueCeGOSVBI34Si
cUEoXfNoV88lzLHwYvUXPBpdfSFqqtGw+FZPmLFcky0bgQQ7XceBNP1J6A3j7tDZqgzpDm0oetZj
8ZgGz1GH4JWODdIP0/o+ATMet6060mIqsmgFCmtGJInppBsmCPwnIHr+TZcgzu48ThJ0w1l0dHYy
7AQFur2qPjsm4deZwZ/Dnu8/2smD5l8M7zaEuFK/W7jl0yeLRauz/aVqn6RaSu7PSIsIT/Ui5dwQ
m8RAkTpAHSIh36Mmde3HFCupidKVYdRy0O4wx2xjyiIxRpuKvzY2iC7eWC63afzqV4wSoSUU3Qvl
nB3hZqCMb2/tYiGZmNTtJR6+meOHN+46idZ7O4ZPboAEuVmnqJDT8TLbsgJtF3mnBMd/f4pZA4dt
OuFrJ9d7B21qcjnvXuLwIPvvkDTkeJHuS84LWRwdFt9UuyRQN/WzQ/vNhYMe7nT0Gz7TT3hXybKf
6CYMHG+Kb2HrHm10gRHCOEmHw9E2OgJuAABMkQ4NFX4YrW37vsyRsLKVTUzo61mJRaIocksL5NO4
K60NuXk3CUP2keI3v9VH6Ejwbmxkg8+NS4x5h+9uAn9XXJT/iR+qQgkd84ajXWPZ0jk143rlKdpr
8xKObLJ5EN3FwwCL+QigGm13KD87hjuQdHq4gS/kqiCuUdOH2Z9K8zChAjMKGi6SeKu1F+lrvaXn
Q1uHAKtZRA/7aUTdqqDd6tuW47XTm7tx3FrGsyWOY/GQJLcmpsEo5TiwHtNPlPlu+Jz2d0V16zsO
RJG9HCl1KfFhNU6X1vk2wOVWFCnGLi33mczX2rDPUca5r2qc+aiw07qLpEXS/mi7n0jD1pIusYP0
LsVWyq1CSDmrIpIbw4geZG0tZVk/dZW5sgN1HOi0gH7ez9oSnoc8nV4r2zpn8DAYUb9U0iLdxvg2
5wKYWnwYnRnx0twNIWQjj9fnknLDbBQVBsZ3IGao/pkM4w9baJrGW38spb8cQ5bx1zHAItNSAt5P
dAd9VHRVc5/QgJtAAqa8dnl8mLK5TrmXbo/P9G6IHzUq5zlwSXDAD9KIV/RGTk8mTb8uAAwrVn7f
70L/qDE+yqbXpnjvBI6j6CHH7BhXb0H3vdZ2IYMzq2RKaM1MmvPUvWoOXgkBe6I4GdRiEFcRPw8r
XdXLOj92+Y8MJZA72csqeHGTkqP9S0eYu1Hc5hnPo4VB27nDIaQYWesx0IdjxuYcTITBkFrC/Rrt
5zTbDQFO6XQXDY+NfLVb7T4iHCZFBtGa37KJ3Z3XLTZ8Is4UXm4gU3uJGNX8tPs3ST4XDTIAVzEa
7mPWfPd9Li7GrrCrT4YNJ0074U71+62sbEaToGXvQl8g86Ih7JyDiSfINdnoXn2D7SQ0OAZwvCKE
ROl0IKzmoTSLlck02CAZrUFDEY4HObeVEzb0jzldJaM7EBTEcZHz5r05zrcq2oTxg4QBndN21q1L
iSQ4407QMVv6MbIXOh3aAec2B03OZ0iblPskx3iRy33LIDKdT+CUNSakd7NMMWK0r4wxl7WPa4Nr
meekxJv3ElVMiscI0v3eiNEx4l5QyWeVFrug9I4A1/excatpP3V5WzN5tDmdiHxNZ0N5Pv/ExdC0
z5Co9jOnmRG/PnaID1ntR/z8L6W79gp/Vam7oUE806ydYZdIZE/RmrkgUv8n333t63KZFqzh/FKi
LxfG0NFmc9fBzMrLENIazVsk1UKErIZ9v7Bx4TcFRQsghpqVtEIxndjp0g7PhdMeOqp3SFabKaJ2
MQmYLXKGaWA7qLGGPLgRxQPcq4PfbKTDXa/QmLuYxLFqYdhzkxFsl9zBiToMgPy0oFkxXmGtnfXe
yCowlK6aJr4jg2sxht+FgHjh0gByFgEeKFe79/FhWkZ5GugfFe19AbuP5qLUrEVu2SuwmBnJVBFC
tyJ0VzFWL42Rb4lEuZ8ODAqWrVNt5rInpbk5sWSbWAQEcxJ79tgQF2T9pOgDK1Vi5kwePJINEzA6
UbQfS9ZwIzgGbbKWQts70l6ZZAKaM4WqFEtc11tcsYz0JrjdSMdipPStsa4r7QQ3alWiPwhab+mR
WVsh6CQTSogQsS+Kp1Y/6s1rRqdAj55CsdMSJrcJywzNlNp67/HomXVJHOwpV1wwiWEa1BVjcTFF
qxx/Z89f6lW0ycv80Jbs56Pxoyz7MzhuBIeUyuFwn44OOBm8a2QBHPxEWylZLGrAh35/Tni0TF/b
URntQ0AnLFdbTzh70ztC492O/g7XLUMBAdGxWZjaeG/0+rrJ3EXFjStTTmm6H+crz1Yb26Oec9+N
ePicIvpYSHeSnAFfKBW8pwkhUZh52gUaKzMVaRtogD2PUs4nW7LPmDv40tUOWhviai9GupmxX70l
nPwOVe54t52S2aWN84i4BdN7BgrXvet5qYCi6ipgBsBbXOiRWJgwEc/pFCZUXCY3xiUMlLUwZ5iS
jHQDxsCCC5oV6yoZfwhWzsesgw/Q6NMJ5NEPR00AWR1z18U86VpHHGYUzIP9KArjG6Fp5EKFmmvf
4i9DQGeFJjNfDaMXhTVFRVqNFppcZD3NhDQ9CiuC7WXnPTqZnm6aduZvZVHEKtFX+UkJGTJpC7xF
Sxgqin8v3I9NCZTfhPFj6+yiLlaHtUxDSH3RzI02srpaF4bhn3VarzdeWGrebFV3l4HyzY2JWfGN
fNEMpcpg0YMZovISas46L5PbQpSwxAGS4GUtizto5wdBXpQbIDrybZwb8U8Vsayta6exF0VqdO9O
2kB01aQ/3jpF0TEFyJJ6K0NGW+iwsWIX/uhDyOHAAEB0ism3lJ6Fol/6WwYJKdypph4vgzsOGzyQ
6aWs2/aQ4689a6mYx2wFW35Ul/ottRMOCwgjK63JJnQzebCvyiQ8CXuE1oDBOFsbAdcqixx/CRip
eCgzyT2yKsTEmWfd84uB/sWApfCPufOMtTP7O28Y5s0wR26J3YPYq7HLmVxG7WR/0FFV3Y1yTHrI
HRRqky5B3DLC6hgGssEP4T7SdEiyuZ/7j5FF85XHgkHj/6hpheS0WTrFC/aWYFn4drvNOaFtqtDV
b32T7IVpNNNLoDUOo4y6cFn6O+skA00DG9nRbk3GiK2w9RoArI1bN3BuHD/oUNQG6qWgseje1E4a
7bgN/qPuFdRYdZBiRsxdQH+uXqtmPequ1q18N6UnClHZPpqBgcmpy+JNRTbPXUzH94tgHeOPrBeT
LAdX0IdQhs7/rrIcTIHpL54I9zAH7zVTPJh1VP8Y23bnE9HtJtVayXYl8V7WTbpO6wC4Dx4pBCXQ
bU+K2kGvqaPJuW6G4gHI5vOALu6LyIk/8iZMHRWYbSplG6Y0rr5jmnmTyjuA+15DN8LrXZxorFIk
laO0BHbzRRTHH3knlo5NVLpSJzpeSHGVYeVNqT85rEBLJFfBfcI6vMv0eX6NtmP9718mzOufNn+W
FELoypZSWFd5J5k+qhSHJmnGYTtbfTBir/MJ30AGFZsXEcQWgZLxOjXmFOmsw/pmaYTXBGG6MtXc
c85bZ2GL3P/iIlzFkQCEMQ0ldVuYrKsmEUh88d9CX9Kum0qll2qZ27G2dSPh3NV+Uu/1PIuOYTWh
SvWJucgLTX7xSF4lr8yfLIVhcN11nZhoeZW80nltyYbEJRmrPt6guCmXFnEzxP26yTaPpP3FPbi6
Bf/7PEsa0iV2RdrmVcaTFoNfrQkMWmZmUR/sSgdt7WWAEv59qw39rx9EFrtJCgH6ZmuOVfntklJc
RVDZbcLR8RZl9gSGJN7pgfVApu5BjApQg7UlDOGjSQJsPeOz7d+7CewTeC43liZupY7vm2xvb+i2
heP/kIbFaYXWYZaru75t4DE4lyKEUzzSsjXNceu4nEtlpTiAlu81xJa4zk8D7hmf/HfNVDAVTNTd
4dH1i1Wmze2nlGzN5iMMML357QZS2BJQx0LLpnOI+b9D3y81RgSC7gNhoY8BNoWq5/8r/FAaQmaf
hndVX8C0P/Xda9NSOaae/Z4BEe3p+pLztKUjbVMFI6ufhvAjQE/PlcCTHByCOtmCXXiWYURvFiFz
ckczZ2NMc4tS3WVFc06b20F8gqXax060k47c1l2/a2s6+SZZvmKM18rGRBYlNkcaE0PqbWcMDzS6
XuqaY8Pkkv08MhGEL9FAxlB2tNLr+AeBE8Gi69pqQUDjhpjc2zRUW8iDS0htuIg5TqHn9iiZ6urT
gwOUsOkZ7D8dUmBAXRFNJwMFkdIh0dRowGgMk5DSEHJVPgelevdgp0miD2yUBzCIuSrbQmjfTBFt
0cY9knyCQBGjEN1nwEPHak78eFem/1ZF3Ub3T7l2SqBheg087NgG7ZOsbCTzSKjWpAY+4AJ0onUL
+zu1odFwJbAeEhCmO5uMXE5kb0diUW4Ii1to+csUxR8EhO44ludaeejFB+F1NJn1rZGF9xrFTaG6
FQYO6KUkQX6OeH56kwMAZXulnoQYthMxKOScoPe1OYu/pvRpZQYppHjyG+IokIvEhIvY1MOwUN2W
3BE17gb6l8zU6XsaxStg6AMAj43bJMsY4Kqnvf77nZuXit9CnP73av/2xs1v5G9vXOh3narD2ls2
s8RSVHV2p+ul/dyRoIkB2TVxEMZjN36RYmX+sXgSFyeR5v1aUihFrpaUDPRaSg42cKG88e/1pMkh
/GHUDwc7Oodt1i+7KOeCDghqPXdCjA80acIA3hpoMltSqsdA63ZOVSD8Ri+5BXWSv05hax1yo4me
lRFkL1aYEMyZ5+CgfFNv0uXY50O6aJQtLoUzovA19YGpT99cNMIcdnmbWcUib5sKRE8L0ixRCO3a
2OwORdFOBycvi6cA+s4paRt9lxVWdddQaH6yFkwezg+iYIGTljR0JFRiuGHU0TTWgam3hfs62+l+
eGOVfhF+iHD4L3fREMK2hDQU6d1Xe2QO17YtW91btho/aqKFxoiunSHjWrsb83BLEAa+gPtBnDHo
bsYGlQkHQ+hWBALiD/2IggT8O77ejCNvc4qZWUnG9EJ7B3yPypELfdaZlsT4Y4vAXbX5tCjQBWFL
7RPa2beRR+AiIfXCyelFyxsXfw9b0nerrZ7lSPowfSaWdirYnxYvx3iszFMffQKkWjk1Mi2vZ/5L
X1qD+naYrAHZbt+Q0QNMLKC+j2pMATBbskMJVz4I1s4Ibf5FcqirMGppuOFDeSdxd2G0UpxQcuxf
VTfQJrx4RkeF3YJj4R/T8Vs0OCBJ8IGJx/ckuy+jM5c5K4ekOMTf9IIFsgp/PBItRoRSoWkHhdQr
reOjCfE3nyjYO1I6w88Y1R7VbjnHtbPWrn3CLOJ7XTsNwUtIIsFkccidewN0HBOPNOTinADgaqtD
xUExYGCgpLtRLiNl8TForzPehqQdxofaIyegpdl8KCCpTPRWCSiHln7ZbK4PjW4TJFgkEip5TOUM
DMKu+jHVxgX86t3o0v+psID3W6+1F430oToEh5QhDmfhJcS0XxPSrH5S4lvZ/Cg6e93ZPC/GQ8Z4
C8gKDvunmoPUlFurMnuVPDyCnKMRo5eFCccx7m0nXKX1Ax72RVDf5u6T466T8i4SPwJ3QhV3crAL
BPuW2XyDbA6oBkqd/lSPt7X6qUFClDrmj22I2UAvV8r9NmY/U2NknmMufRZQzREww2zkycEqJT3C
43AAm8gt6YlmPq7C71Kamw6PKgCQZTdH0tAEA/G7Khmw0UF1aUSzBNzakkmzGd+PNdpSugfYXqJN
xwkyv0erR0boNwsGF9JN1gZxmv131bdq7l84m6FbaTYEqAe9hLJIWw66Anrs21F9YIvpiZcEaOpp
W90UhGLDBKiKdc26TSzvkqMEUyK8Gu2mSp7UhGUBX4wKS0bvHPBcn8A8MrbbCX7X+DMb0FoX2bk1
X8fqQZsk6561Enp0ss1uX6s3y8e6lm07f1Ynk5OOggUZcF68tISxNwxs7UIs/JGkR8veE+zYIR1D
RWIUzaJWyakNjQ0SgDVL0dxw+aps+1vVRhwh5ytWdGldrz6ZnxpVm3ZqGXFSwqc9sHKQPVodx97r
H0n7jbd5YrunOFPRqTXmlmYMVr61hbbMHKNfmORCw0Jw+3UdC3Abo00S3IhrqBm96GyOOj5Ho4lH
urajhX56LLDzWB0UlIIz5ldb01/WUvwCyibQUbfYCv67I05aPqEGJ0i1wqy8yifcnq3fpl/lVs5/
5nrjtaSj2w4porpjXy3Zyikiwx05Vdo8J2dDKvk00JHeumHu0m6SDuOoJlmVjektpEtizUCS/V0p
K+v+3xXA3w4TyrFMC3owZ4nr3xs1Xd1aNV9E06L0vi+TFk8O4KiKsD32wrz94jBhXGUj/io5fv/A
q5IDeqfhuPFEWCaVFrfdsjaJiXY66Tt5Ir6D2iwtid8qYQSrsbcYmOrGpklpEwEZZN6HT2DZkZOG
WdlpcGnXyUpUGiqRelaD13oDbEw0O+Zy+ZEOnPZcmpP44lf87ao5jsMdFEqa5nVTwHGHgvBomq6I
9ql5O8U3nE8ujEAyOMtY1PsvPnF+IP77wNjoLVFLC8k+pptzDfBbpcaFsPK2i0BmIODOmO0zhM6a
mnlcU+lf5Nv++escaRpkV0oO+bb96xb+9lk6+gu/xh5DCxfHRWHJ8IcNOWMpRJXeWqUtv/37GfzV
MPjPj6O/bRgmuhKT8kV3rn5c16E1AqNvrWot6eulFpTWySgi/a4na/1NVp7p3FgWGE9INJq/zhz4
2yQ3hcY+TOIZMKenEpFa77zhnaPuEVaCHjIvjHD372/6R72sLJKObdvmmwoUGVevrcxc2ZkRGQ+1
56UXjpzGxfPH8WLZhXnnVk580gZN+/HvDxVXLShX8KmuhW4JUoOYV9n/3nvX0suw4VFcNWmAqaqK
tY88o9O0Sg0dVlqIBcPgkLJpc81eRDkIcenD1P/iW1h/LPTKogNmSoIqFJX/dcZ01Khe8CXt1dBV
IcwqZBF6WTu3hbSylcrIri8jF9w2lCvsNwlTQhh+1krWFbbSIY0MTo5Ae2tqk8R6FbFD6qJOD/Jp
KuriebRBfnhWo+NPldpaDcDdZr+OPVM56bqpERt66CqKTM5lZ6CW8iCazkAsyrnU0TkZEiVVrBli
97dcz/ZtcAcYUn1e7x3fwFUeR2JbaoLA+tiI98j7ojVaP7F2BHQkg/Y+oRD8J8t41Ktd1LHCRKqh
Cpia6DvWRWiuoiOUtOrdzySB4keTkkF7NTHSgpn57GhG8UxTI3rShV9urKyf+DNVVdS3oYDXp5VC
28l0aA+gvqph67rOPNCxKiRfhfAcJPyjpxipjOOdXZbN1rfNKNhGlT2Wa193s02XFcNr7Ev4vhGD
oGQsgLnhqTKhV1aRs0l0BrghyHYmPqrXuk08kL8zYQjFidbGutqZ8DxPiRdgZ6NDFVOtRNZrNXzI
wKh2SH9DGumzWstK+J0G6KQ+U+nOqY3KgAdh5M9YOZB8AsxGE1mKdhukBpMaKx/wcMFTtoCgeDiu
kKIh4807Fyu4ShO0rt4cdDJUlEG1PjBH9uXgi1XU+YRQ9VEZH8qIpIwmCcd1Q4WOYDLuCWVK211p
BM6lSqh6c3/S7yxnsPa1M47o8FzEwAm6dJYFm6K4glhUCz/9gedP/+YZEfMhTTHOS/Ko39A+wVw2
ICleBFLQtYjnzncxNe0ZgSAd5N6f1uOYVc2uR/eobpJBs7HPld6TnyT6PHOCGn0zgZElFypGBGUw
uCFQZwpEudFq13tJo9B4CIdcfdFr/GNBvnrzrhpjWmo1dV7MMC3b06AJjOSPNtqla5ixjWUu/t/a
yfN6w4tOmu9c0NEju/q4oihVkU2TWJlNvim9JNz3djisaEfivxPa6t8Ly69+5X9Xfz5OOPR4LfYB
ac/L32/bTTIPIujmGSu3HzqOJBUxFLVQ1avl5MzO+toOb1JgchiBDeTx5LU1gEkYcXUtL05m7LLI
rT4sN6OTgFx0xmd1UCKyklwhX9PVWnJmvfAaYQgWaF7PuKWDbVWlvA+dhCowwftkRAcQW6Th+1Th
7AiiPrktNUwcVM4ZiW7tROyYM1uKEzTINxBvJOjJqXsa+sZ97gyYzYt/X5ermy5NxnnUh4prAsnW
cK8qURF3gd6oQiEtJVMIG9I6Es0lTnyYgfgkv/g0cdVE+OPjrvZgmRtJFYeIdQkbdUgFyHryQhh4
9VO8Cp3ynhkYEND+EitgxpJzvmGa0DIyNOn//t1/7LGC6oaCVNF6tdj2rn43WddVYI20m82+4Egd
NREQ2CiqXkoooScWlupS1HS///2p7txy+s9TyMdS/uouoF42N+OqJYUw27Eiv3aXE1DGyZM3ttj4
JW0eyyMGFtSuXe4su3/XEioLx9pVnnwchmY/+dPZH/xX0YbrOGwh0LbrEvY6aqetVXD90nsEQ4+O
nq1Nb9qXRftmDQ8iw34ZIWiz1rUxZ5AQtIb2lKg+NnDCe4uSCDt/WTLeJuB+zXkFtw7GAxIGhJhA
KWpLUiAGl3Q7kz3O3tT5A5TttWoeGsAmMbLy0ihWFiq9PLlX7tLp83OXPDbMz9B1LtMUgb64lO0d
sq297m3rGSE40Vl1zwMK3w4zK1jICGh9hJo/uWuzgyDCmeSmrr+j4sB6VawGzVnaRbuT3kFnEBMC
YbPnQ16+C+wDmntUzm1+PyHZH3QmMVhGhYELV1n6xcWG2MnumDMs+/edvH6SOWHolOSc3QxHMBH7
NVL6bT3RiS91eGKJ58oMxN46mAfAvtFqKLJkpZmELZh9GR06NYy41A2cp/WAJ166uF6TrvliMf2z
uL36OlfVG8+GSNII9ALmcEWX3uzWFeMH1Hv99F4lobZyHSSnVUuUqoGC8EhuHn259EdaRIIyK4LR
ocHpJJWA+WmgvC+u19U687/LxQHeZcEhrP76wW/p7yJzKZDD6xbq1pB9kkCZBD+cJsO5zyejL95w
+Zd3jaOTpQv6BXP392qDSbRQ1GZK7M5QOdWDEVAddd6gHXOb8MTGs9wzZ6umgsSJVTFkALWY3MgG
MO8Z93GZIRultN+oslHYKyMkY/kwrrWI/oarOxNSkmrcdKYsEcUS1BPEEYpczenPWWCgQHPM+lD3
Xb+dghhoXKM0MhSIWWObYBytGP0b/YQ/PDPLbwWCLwKay8+6tCEBDvN8cWQ6YhRp8sWD8reLYgou
hstwT7n6fJ9+e2zbaEA/ID3FcSb1o3XSRsmbydF80VGIrOARN3gbPbMkuNCEjj4PYv794swP4tUK
aJnwF5lrWjZ9nHlh/u0LjJWGg6ycuXh2Jg6wqkFIa5Y8mlWs7/79UX/0/4XOlE8px6Zp7WDn+u9H
GY4NKq6O3aULfEtoDVjuST9NMvneNKTv+hauvCiavv9/fOpvV/jqTdRiNvomZb4YJRYcVTGDvxsv
XpnA7Dcyq1GthjqBr7KKvijgOBz+7eL+318srx75aDAC08S3jI84BwqXLyoBX+a+HHncBDkoGWq/
ng748Jq0HEHcO0zVNwNwIIDRC7vS1hHQZ9bONKDnUaMdbuLoXs/FvVnIeoXl/eBUnFha55c5mKYR
847Q+NGCDWLUgozx1jZYgqNHI3yP0K15zJwGtZ8SGKjDvUXVFNX6QmPW6sys6udyzLYB+0GEYDfV
ScRQJlIyAs7RbSOLlw3/fTgWZ7/S7w2z3kYj/3JSFJsGuZIVdEtfBkS8PHVlv46hNhLqbSP2Y2qM
xQhbKVTi9z74rAWJNvLFJLi5evS1Nx/5d0Ir39m0/kM+t3vU2a3fYnmij7jMQYxiHfMcqjumfArL
BWDjnTa3h2d/nzvshvonwUPbOgA7V05HZZWPqcPXHquPKo1OaYaymqw5s6+AQOAikap+Q7cKu/07
gJKdnluHoQ6OsWRCkhNDnAe0WNVDTDBCMiYXPU5vuhRH9ACInANMOBjgEkC+NejV4vwtnlkWbrv3
8gYhXLsUxOaZnCmN3NlMHFQ819objfNUteIt65Jdg5RTyXpBpPdi7FDw2JfCrom3i5ZG+qIKh4hy
hNb5t3GcvcovtvHDczwavjuXfK8oQ6/Tb7T8u1U/J2V9aAfAYugibHAyI+mIdsw0VmBlqsO7SpfL
qSuRQ5KJHhrw1S9pM+x6E8RIs+4Isie1riLcUUJLJnA3oymbjwcPHZLwX0cIWkSIbRIqllTM+X/N
OkTLmMSPFjKioMDxgkPS6aqDxtCOnDoiLtoNZpVBH4FpbNGuOvwLvTnHb0TLUJ11QiIa9StqwHEB
6DU2eWO73P7s/V0+MRVpXtT4Lri5evUUkaU49vsIGrArILRtAnwODgG5WfpRdKSQIrCbYNiS0rkq
xx8ulWsOxFFN31VpEzuHeQSd62id+d6adUhhmaLXheKnmS9jfHTHDxIH43FT6Lxj0EtZaCnQlqYL
eOxBEnMrg3tokIskwiQHSapP8c+BOcuhgSlwPmQRzROxOvg5Evwue+74I8fXY4y9btETRK44kOxt
DAKiJupUPErzM9RuJ+cyAfZ1ZzAK+HO8OojttfoAvCbwd4xF9bhaWuFbS7Av3MvaIPPyzKBNHy4h
En2TzKriZ2H+HC1xDjkVNZ59bmD7+tpqwLc7JrtJQzFOuV7oH33EZKOM31FlLwVkaLfLXkMOWxMj
wwoePtnHcnYBlNSWNZDA5nFKIvJ5w0UR3HWlfB21Y+wdKv2xEBvNI2qqOQbqbRjxRlYL2/4ODHyR
zmmN/YehoMxtyvFQgkh070Fdlfl9ZSeEbK4Vf30CwIM5c2QZIVPnpq2shR2VuF9Bi5BNbXsQNV/V
sGkTDuUmldF0mSiIHScByPQ2mtWyqeH9Ya4KbBzYjcfQHmgZyJp6nA0YNTpQqyRDeFhn9YP2OSoQ
OHIpUpoFnPEAdwxYS4Rz4K2bH5YmfEWvH3Sk1z/V5f1Y3EYMQmFxmA0DiwHm7gu8qq0XTfeaOx0j
BaV0WTV0YpGy9rPOfXSrTQqJPPiiWvpLPYvexzRcyU6pz636/26WXTFZsqBGXCrBPPWmjJBhR9UY
YPsJw3LlxDihNMoTmpKauR9tCmD4kn7wCpzNx7nX5OKLSuGvm5nrIDozaQSqXyf63yoFcyjNsQup
sOlY9qcMetETrfn+IJ0Qrl5d8HD6sXn59+79Z52K5MlwJAMTC9GVdXUu7ChNXOp9hxlvTFAsUHiM
IeI90qW1C4Pu49+fxonzz185a6xszHguc0L3ukrFWDemaBS9pT7r4cNpPQVPSQXK0vw/lJ1Xb+RI
mkX/0BJgkAya1/Q+UymllNILoZSh956/fg9nX6ZrBt3Yh8YAU4WSSTLiM/eeSxYs/V3Eq95sDSIJ
8TYXiEAOuSbfKe13JiV0MoDFcLc1LBrmk1oI8BDpqpdsp7RUL+0RKBGuCerNBIDVg/rJAHe6Pgqj
kd0fFH51Zgf45bNDHVxiKCsCC1oOvt/DHyyypW/A8Aw09Fh0kRQO8HcG4znD1VDBUvcZhRW4qVQ0
8Xb4I5RjVzlrsvAA+jpwZJhrBbi5EaiqBsn1LuQK7Hv6pPlnS881a2h33ycOlAmIY/5GwHtrBh8c
CrfC5c3iZnZiCjX3mlGYdLo+r9V1UZS7qg5XheovzIxlYzaB/RzZHdz4ZrLGhgcB+XHvctoNWNsV
/CJeCpgEgm0IZzZEEoTDyGOprkH5MXpaoPvk19fkAZDtoSAkV8cvE09m6hxQ7A0Urqo4HL7cQINA
rZuuoIDPSQt2CON1+EXuBJ5QoYpVyyUHfASMcjWPdXY0qbpMK3urYzIKMRzk/k6VhyD7sclATuDf
MX5leEm++CH3PkV8E8BOa/Ozi2okXG8Az4sOvVHBR6sDtuomsJdJDERhdodeXPv6l62dHXbIIyLW
XGKdsyiSwzxlIW6EXxMRPOImd3BuMDtfa+i5KjbPjOSwkRLnebYRv0qCa2wi7BqEGXqALxH3jOfB
GenuKVe1VFY6JDK3z5bI6RjPsBrpN4Awlm3+OQADkY+W3NWBirLRTmkC+lRdm94UQ7YK+b0W4up7
98A5IjSiXMI6yoCz42+3+e+YXHQ+VpvXTOu/ivQpKv0pUw4s2AfCSCgTGiG2K+rEueFAhkf+8B37
P6n3aXQ8YRGc7bWU2yHcm2FFDCo+a4huKj+yjRq47j8H++b2RIKSt9zi3RyQZ2A2lHwHkcG0fDgb
eJR0MtfH9EfD8eROQNFHrb7F5g4dd24+Be1ZwjVB64U1g/RMdKGIxgpI+I+A4nj4QnjF7V2J9x5H
om8BLfnUzZsDoCuhlEX/MQLWZG8RhTlq44USIgpkQU78Dkg+qOhnFagP6CGYIgJeMAsWJtavlrtW
7ecY+y/uVjsiJyY4JtVHmd+wV5Ym/xzemMnnVCEn6kKWgtjc7QQgAEEq2e9QbDR5KjUso1CyUXzx
plflw+1ebbg98a/vnTLQrhbSGJiJIbgD75KUr4pEB4EDc+jxs8tZZPFpwYEY4/swqpgAydAmDDCi
ULBlz//Ng7uqsk8cfqG90ZlyANG3yEzSYkbfChAJ55AhTgnl0YqfhxiPFo6nrntrmLkO6Rnv8MJs
2nnWtUu2HlWyYl5O8LvLyAomIiiY+KQ1xW4srlxAs8455lSIRZ+scvzY5h13T6rY84I3LZU7hDdQ
j18Cli9kAgtK2sFIARk+DO3DR8GvZSAQ8H9O2b0oK8p62HbaXguOFTzyNmZKBISNGiNOkNGUm0J/
ZFRZLusuLYcZm4IN0rCmYbQcnit1qcqHoZ+sya0dLqlJYtAetbzwNs3UjDioHNyU8kb4qcTZiT9M
Vh8qlkzLf63QKuKjY4SwHprfyMdWNeWzcDC6CVE572E1coIA6nZnUf3r8tw0RKPn46uHomjiBETH
2jvoBEfFGBX1lMixNVE2qn2y+DcyLPzKp2pu9f7ulm+JhdPr7BgBKhmfgXa7TodLYd8ZuIR6DMlQ
4txpgAqin4QYoCuCz3IbCGMXVJcIY2KLC6CpnL3EqOCIlaURH83rSrHbEUqqvLfhr05saoEaB3pA
3j/3/QlKCvQ+mNhoD9oLfAoghBy7wJ4BpM6FpDHIsIzUfKu5s8tbLGMBLrmArKFyXNVtvW1VXOiE
sfUBO0/UMwQeBM1Vw3YXqvswfqC2WuKz+mHWj/nvaey60wi1xCfzs5m8oBiRjQlbrtqb0HlUeJUK
QjEMFTUVrDpHuQlTuzU0cX7dzCyi51zrzhOv+cOcvmXeGy8lNPLSgeOiYAVreYh5Z0bxS3LqsdQB
0PXl5PvBCy6PKorbXKNXpEgSfrTXRwwrouVjw04dETeKqSco4xfRJxuwazvJVcO/rkJP5GNQWyJs
sRp62mvFxNaig9PqYzP1Np+Q1fEAGikTqwyM95RHMjNMUpO8HYu5WUZ4ocOf80HyrYHJW4yOxX8M
ZpVFrazH5GG1bwKda4s0d8BtzFmvd796f/DkV9ATfvYk3Hkdbm2KWumPy1Bb6yDzDG54TLFZKTCw
IndDFe8lB7WF3WKdjYS4smBu0Gn1dbh0lK+0vosakAXrRQlWHh1x2P6qvU7YF0plbiGagZjm3Hw4
2abUL8pUGAAyGiOyGLkrB+VbEetGw29/jSoCy1j0ySciw8dxY+avkThL3ljdRJ60V6ayqHjp1TcL
kVXrneTAoCIez6737XLZ67ICNsWYwa0uukgZMPJ2uLi0I5vNDCERnBYaoHWO+qhTt9549QzuMQSN
zVttVjBGYTTiXEQIeRl09NMAxtWPwXupiErKzfpiYSvOtXHnhR8iz7fc6cw3oEc6AmYlmZy+4OSy
S3y2uRHtNTc6thnwVjdtfkLWn3WuLyQi8MIB3NW+KMK9IP2pWQB5BuED2H1hJzd0FRLRbygudbcu
1csAZS/W5yP4ESiYycWoEGLtQs6NIkBeqYA9wWFLX+B+YnhcDd0vYfYlAHjzvUYrZQcRpvOtryJm
4/lYdjhro2Xrv5HyyiW/9vHDcuyic3byJ7BHq04DDQ6rxAck7sccGu5nRzphZYB/rYJd7d3iDAYG
x4rM7G0iXqy0BP7HOhuuTpm6L0YJjb9VNnmGX5c7LKqo/6K3wDpJiBs1IJ7c2kTalvmM695746HH
xxI1+NhxIQkPkPvSR4kSTcMc8GGpeJEtNm9Dn0Fu3+AZY8C1COK7GHaG/5gAivBQ94O+MGS7Va2N
rtw7tkg+SzrB3DXKKAcNGDTpssY2k1Pr4oPboQls0ZoaQ4FpknQlGj+kiaO3CPGBgRyD+RqR3M2s
oaVGDcYlS2sHteMwwCSIcSozPDF7guTRcXrIxp1FNhSLsOVMUS6G/dU1Nglm0wN3GvslMn0cXxmT
FXrVFm/kuxe8B8ov+0Nc4G+Dc06Li6x/3PIWeJdmeqO4D0W1TiafITGI4O2+WmdbOSd9ZHKFT5Oc
5xQxow2gUe0PYfCLrrgQ26w4uD1iDQ1tOZt2UushEAaUPwggFa6d0Me3vnVDd8lWEeS1/MSVN4uC
H71ZAWuBUehqKcYFfY08epb23kYffpB57sc6fQo9WOwi7F5F1qHf7VZJhCaxZBQ24xJceuUGViX0
SJh4xveYb8yo2w5efdC4K9UQBBfGUtIYsNNEB6KRyuSawdio/O8mviXxi+t/u/kUGnkJegS88pVB
7j4t4teIOsOZgE8tBALzzRuew+KWls9+/RRFH4OWEeo9LmOVole6K2aCo8tR6kAygqFWEmoq1I9k
GNf44SiktWUzZRdo/FvZZ54Ad4zVZc6Bw4qLNAqYzpgqAiXLGQlNFv7gzhwVnS3Yh4mfixemxMks
Gwi4eBACvzuQg7iPq63abkCJ6s6T25ETNG4FkfblYJ9MqjPVB4IQV+fIT/lRrz3hdgn7O7X/iu2T
FnzWPo9Z80KmH4Lkz1ZFE5Kviga2AnQR3fSvI11ZXZRzXThMN6/S/uiIDVZUPmpGsVchOQtWkXYJ
c0YYi4yZxIlToE/xy60EPDtnjTG3lOzZLlW0ktYC0FPZfUb5i27PFSLK9AWILYsxbghtizALDg8J
0R4MrzmPH37xWlnfOKMCXKFyHml7hDBEChfuM8ART6x6IAaJeQgmeP8h5KnMxw12aC61uYzneotC
/aAxmnQ/Y3WfRgcMd7xCfkvQYfXWmLu6vo/WlfQiBN9TfBVyWz17D6Dcqu92y9TkAqArtx5D+hxH
ZwkpmYONs1B5DbI1N6dsZlly0YwXUyCk3fFqoMYOtJUbrXNEvqOGi/xgFxvD3qqYJJN+GRvvPu+I
+oJlvAMgm5PtdQ2sRzlsKy/DCLgmx5hkX1XfgZT0AnKy/FXG9po63ceDD4g5fiN5CLlRDJi2tJ4G
YIDa2kXioS0KMH+4ivBt06ANctFVr3q5KIJtDgfS0k6d+6Y3a7c4tfpN7y4Rg8PxUvmrKgEsoM47
oOnmj6a/x/HWJiSAPkz+8GTr7Bv1bg28dF53BTbWBSQY0rBpc5572K4wGCqa/KNCOGuKp+oMVzZ7
4UsC+8+HmQC0UDDQJKU25/mWS6MnPGJppMQuQh082sDmOWD7Iw5gROXMo8f6BO/Y5TqfZMc6yp4N
cX6dsdGNt0bbDGKR+nigt3X/6wdLlzgim/ZXhAvbeTfRLCKVqt2dl1BGAlBb18YmCNd6w6U0q6JX
k8Sdi5UfeZGG/FBxn5c7ReMrLPyKMmUfVTu6cF0hX2/LAa28hYiLMuXb7ZZyPLnlhzq80+PRFjU6
Udd7s38G2ujKUxttLCbd0a4KF974VKlwhR9M8bnU+49ufBb6ix7sJkRxus/jD6gNMS6Fn4YniWQZ
SERg1MhUFe07telgo1JiV/lUhTtbKGh1uA9JwKC7W7mI0/17NCn+twNVhy5p/MkQWIpvXJlu9Oa1
tyyedod7DQR/G78SXhP7XMQbdmyDfCYmJK835XAYm9eS3hr/AepTOkqmx3xSHXk+ixE8Af5/3Zzr
2t0hTMU9GGQTGauCeIGFBCCwqCM8JUY0kl9JaCvo3Dde8K4mbMTbI3Y1G7j505bkiWSaHnQcDmP/
YIq7BZ6AURtWP/vFK57tYEVojSo2+QC8Z6lAS0l3qvZE5gUq9wbvBvIgS5sbI5SDWXMz0NSTghQQ
OBVtNHKxRMQ6p8bq8JR0hNwySorhb2tzG+wLp0oMuKKfR5RrbX6Khy3AuDbZu8MKOpgYsHPPB3Rt
KTEPJ0wzAzdhMp7LqbOL3mz0Z/A8+v5ZHdc0T7k277pZgkS9IycL4mh8c7NiKcXVyRaUZibYubh+
0lD2SVwFBw8slbJLO2YA3r4ykJ3y+X4qbD5r51Hrr2E6d6o9RWvmvPfZv1gJWrw2UwJ4+bhIEqG1
aA+CEMckgD8O8e7VCm9lS0FCj3lmBlwYJBcBeac9aPs9ZzmKi6kUVZUn+nzbPObFLUuPundW4pOL
L8aJvmNKbKZXIW63fGoWZqmKNuhCge4HP4a7dmLyZzch75DyAhelNsOFQLzYeIfQXobYEerujf0U
rocFR71XE+12aMDgNhOAHO9BoFfKspBvLR3dsCSzQbd3nsH7j3ZjHrAhicAbdXsmdMz6knKb8Pry
0Yb+j1o8+zA5kleSPexhYcP2rp9MhtARbNolbwClRRe+hCb/8XAU9c5usDbS2W/8Di5zPmNNB3+a
VGw6yJWSr3NSWajysBInm8J9kx6P0hIfZI5pnxm7evDEGs2UR7dsrB17ppGy+lXqp0wdZrDKyesr
3zu41EgILniHiHqFH9PF+97esH4rmVICqot3XbXsy9c0/nbgFtAU9NjlV76z4x5fMAcFtmsOT4bx
4kPQHu5UlMLG8XsncYFYbqfbqPo2cG49ZELtILtPCE8mU25cvjyFcxSJHFhJdOzoLQM8dtqL6bwM
GdCNHab7VvkQxkEGNyN75uZIgk3ID8TdUR6d9qGPsLMgOzWbXDlXwVkWT0WO75K6ctVjqKBWK+cl
RZHVzP3mOYCrYpu70GCANE+so1XucutoO+VMs/ZpcpfRSnCDgSZlPAm+0N7YoB8b9QyfkaLMiHaS
a3yE8GEALInnlNm9czHMrzrk5L7Y5OHYgOGGU2e8WMayp/EIkkdJ1hpGKWIxkrVLY2Hc2/4ZL5fW
Pw0xZLeNDbOkW2YCTApZe+mHLRcVo8h6zYdvFCcFZgUJFhmTLWrv/hEnh3h4F+lnHnwHwweVOEaa
bHp4sUHtSmIfk+aHtW9ubFx1Kyqiijid5Good0bx1g0LVXskeTkL8aBUr3hl2Chl5ja096RITFA+
dzMKFkJML/F4AsmjsilYMdHtmB+uR5DfQh/vUjy7sIoE78smIBASIKIvHi7uFXNOGEOnAJLcseLr
lQ+CKUhI4Dty8ntl7lvzainvg/+FS2siFeiwYtalOFnaitB719yhYMBF6Cg7yZ82p1FfaP2aVqR8
lD5curUh+QUvoK+OZ6CxsLQb9ka+P1e751peE2sFPYwVPqCPlZN9ts02dLZDwmz7gzUMxU9tnUpx
z8yjVp1UBvhYWAPvhUed3HCNUyZljZ6m10Su1B5X7BRhGOSzFopC8apP6ZE8C8L7QILg+6eOuU+c
LfA8MLZY9xWOoUQsFGFsHZ5/s1qk+Gyycl1mLJfz9cizF5usj+em+24a507ddXwRa9zF6Nac7h0D
V9LfImdltK+e3KfWo1Fver+3ss+ujhae05FLNR/NddufDdcj2fWWmb+cB5TtestYCfzP8NzQW1vq
2TQpLe5qW+xk3y1d4OMpNTOZ9P1NUw6aMwU9zJU3r6Mi2XriVtWPxHv2qfxJciuS5wgLgfZak1LQ
rySaNIewVp2MVRK9pQ6ikgezOnH6Q75gjOPmt4refHhWzE2U04ZvaqItMgaQCIm7K5g9p9sb5GaO
9xGMT2asGo3eHRVBboLB2dSSamLaifAsDRw+Oo1Iu2Pu3WrvWUg2ACEC4WlkNA8XOV0UFVBypI18
IoXcMrib1tgVcAuUwrZFJBgc4X2F+w3HcVP/xOEVdQZaFcufQWd1R1asm9zcauo6jLduve/72xhd
QA3GYOHy8OTlX8a4SaCrNv6j6X/FCLC3QMV6yIsX+o+RSWatYwyejdN0b4vNOLYPerBPzAXmUk1b
J/3KxBxXHB0877lLd30m44Z7sZOnukZGRe7IoYufcI7VRMBAz2W7qlL8auXVZjEdrroMhcOij8CS
zFm7R91KYQKRZ+c62PkQSohkIaRIQS/Hc0WfUq2DZkXT1/j4SI+tuWRzQgIMnN2d1Zw8nRto7Xob
E0EWYN3+wo9kgSBkwldW91B+BwlXyKJRF6Ld2+K98p669nMcwDPQ6MfNKiuekmSVwbnr89+QTbul
rD28hh3DZQhq4Tt9A43wyGLb31fZxW4unrfLvLVDaIo0SKhaMILV09eMCeskQ7TAGyETNgxCbTjM
o7eCh99aYSoqbVjC5Kitw3bJiGOscOPD4KUDpQJKdmqOE3xJKA1hBKTPweuDSfVRSJjUu6R8cXgW
XXs2/bbqAe1lP2PonItj07x1Xv8MYx/5yFIvXuA7zeIpxvJ1ssAy3NNfanPHlTkhnRVWXcDqqO14
RM+M/P1gjXSGD8NTt3q1l+ZGkT8jigEed2/mxTvQdemwN7UVoKIk3ZODUaacoA+gbbADmOzblKl9
NYDLpOBZOqRwENPQySedJO+sYy0CiuKSg3AWaH2Q7EOpJIl6Y2T7Wt+mrBwzHkhyoCy2O3Z5MpCC
TmuQyD4iFDJg6KfxDQNF1MLfMH+DLKM8pWvYKMrBMIp5qu00+1iKjWTm163U9MyAJueibDiZUn2P
dLSs9PcQHr2KTta9Gsza0+AGTjfJNp4uV9pIw3wOvCefiTRpdIAOIhhxCoc0PmVGlna3zTIsG8xn
4gXZn3ZFsMmqR8aAbAXoaksvlV9catB2ETa72AIWB0sPuAH4zV6fefK5ISvWynfk00w4VeYwXfgc
swrrmIrm9lFN6NR/2oa/927Tx6b1LW1YyiK6KNR94nJscNnguvBYiKVewdigWTj+rypu7ngy1HuE
W8JqTaLMfXJJ7EUW+EvhNSBWn5vgWTQWNycNS/jTFJAvvewUN+3JZ0RRpjZqfnKQwAtAIrYKciSP
OinYxa8F8nG4Dfq59K4ZFjN3FxavPNaq/ek1Ozm18Oz36Yq9R02z65mccE1O5Y0+TOHact+86qJq
117ede2pqT3WYSPMzXChVByW4xlALLl/afDhMYNzlf1Y8LbXHkBP/dgF97o4ht6lrJ8jsS+C39q6
1mTl2Wxdus/e/GFw8q+LDisaAHJuGnfpmySjESikZi9eeYyr78L55IgYiBwnoWkRcdLa3o35kT7y
BdNVjitZfyFHnojoYPjJiYoSh7CEFZXT7ljYOySXPmMh4BoUoTqr1R8KDfg6C0v7Dd1NSjAk1Ghs
GUjjPmBfLSPjLJBv+02y6eVP1rqfGMeeLN18zoatavqnKDPWeb3rNBDAMfeI6uEYL6hmAidpb4nR
caflfIxfiSsgWeYtrJChbh6D6aIgKZFnHoTvEd2ldRSN5rSWtSvyDLIsKxQycT2V6JXCJJY87qL2
YisteqlBONmubFtz39Bn4ORjx7zWnYta8F67sc7jaJAGnrKYkczV9XlGJ48pmUVfUfyQuNPs4Itx
idXozuHXG8T9AiMnKuPFClrW+MGw6EPd4O6CddIW9ao3h5ORMyVNz5W2Vv2bwoIuTSeo99x24qWk
o7cCc6PGrCbkbxx/+WjuY7hF4cyOAUyTyaAHLNrU585pGD3V6JNiBmWQqxZmRXKKgqJGR7bz6K39
wFkpSmevN7ZKfwQNDS6p0mD/qn8bhmSeYNjIDprFsBzQ2pKIE/NT2vabC5pHhs4mDL4CpdrwlC6T
UVmTeDDDV03zvey1bJXp8lEHlE/eycpY7ej1pnZfWbSl8/+BcIlez0K7L0AX+1CL5bJ9GqtPBzDP
P8mlxaTU/KtM9q+ykD/kOL4yNGrsMv+2QwXCgDbUAN0IIPEjHQI13mHoxZVxtxTemLj36bzCEqqx
VuXVBoomG0e9FuU/QCD+U7vLN2Xjy5N4igFV/SEvdRwLhknf2Iu2QnLX6k5FAHmar9kYy3/QKf+H
DVDwpfDdmZYlDSBQk7b338U/5ClHuZEpCy+wqRWcWiF1O+/+yRM6yXn+/DWj9lFVXbWQRf9pK4cT
PiIOz5VFawIzXTVFCtyiVJImWveG8K9giLInTIHuwVRZNKsRcjg1ib2HYwXaP8h3/8tv11ANR9Pk
BEGS1h8OJR9oZlDkSI/Q6ziEFI0jeO5Encf4EGZ/rzsSzn+RHf3li/2hc1JJrnDsOsLp2zP3F60D
D8HTGaD02wgiBLTFsElOUQgsPavrn2oo91gXDm1sLk0w325rUFlBL2jYmVqltSFA6RRLxjlayjnZ
hKTWth3widQzjhlgGenJnZ1Qe1L1jaSKJV/4tMjSawiL+zJNpsuuXCeZV82dqP0yKe+COlhLL1ub
zB6cpFx1akauGAwbqASCyBVFfwlVJhfaqQz5xlHVV800hMLy4jF5LWngNTAhREeYBdl+L5EsKNC7
dSu2NbfxxCUMyzv4fd58UGoxKsiE5CcWhwEkiYqk9dQx16l2bEv4ZtGbilYzpMX0q2DVJ3cLg4DR
V/OIDtNkxzRKtCiUlTkKk/DLyOUSmAeVQ7hX2P2ZhPPq/SVwfKgVDLko5U1n8jQa2HJycwb4dEEg
DMRuujSWrDbqr8BWlo37o7vqsk/QizLmZaYKRpkdUgaonizCmgOiZ3STlx+G30+lFXONnqZ1L9lR
aRIpTo3vH2WjWsGxQ/bfWRCfS+SOGuESyZSlxPqO8CFGIGVUMF5iCaTrS4/6rw+Sb5RdS806qNA0
1LF8zeCAzRQYMDaJL1PcrQ6926NTEZ15Krm+aDqTp7Toz5oY+IiiKW498djxWu3LCDYk+EzhFcmy
A9qdHCqVQTqDS7fs+DGtS4LipY7rz7gBOJJSMLfhEjSu38CS5zPWqNHqpDmp9anuahRj6AF5c31s
NekdoCT202CJZHYl+FXptrYKmUrH1AwknhAOROS5uMblRuERjFgjZjmVPZtxk3Tif3i9/svphX7Q
RhkMWdJWxfT2/dvpRYXV2kHOQVnmrk33HRbsBSD5EdwBB6YeRU0dTvheIQf1GqVAe9vahK1moLvH
NRStnMGrNrllRK9//53BQPjPEw/rhSbhMaHWwIP2129NoT/N2NYpiziU28ZlHdDqB7NHrfOKBBTI
MYqlJ43RAxAYxUDj0WN11PPZSMvswOaOCfKDEEL2byE2Fqvfatqq6EAmCzSvb4r2qmpbN4eGPMyd
cusH1UYjJTktIdQ+VIrCcXg40a+NEkqkyXosWWUNm5LeEWPy9EsiDxnKJeJ6Zcfk14NFSj1GY90H
K5meMjKLURxW/G/bbltQWhAZFnUKfYl/qbJbyreHUtNexIsa6IxVsqpg+i2rsyIwaQYPl1wsnUFI
hKBngj1bUxJDo+4YQtcwUgAsbVLkiVJdTUGr+QTaDFBks/woNAQXspl3PlO0ALFP0V/QnLfxo3Sn
7Wu6aEv2v81lyPAXxMhMvCd7OOhts0hH0Lb8pXiKMMaCF+IPyfK9AASMdyjv/Z0VES9pQGWpUCpM
+X0uwZ84QIkE1QnmcpihbcWAv3inyys8UibvzxY+IZ92zXvPe2dZFM+Fda6I9A66X5PkxYx1q+5+
2Em+B7tBTI5xCw2LXSuOa1PfNAyA+/RIWo6vs50mjDYxHqFGV2LqszRz9tOqlrhOD0wQgwdi2o9a
t8r6J6W3NnnzahPA5cl+kaobIq4TFt2WIHnA2rbFEcbXHGEM5YHNZpSF0Ujq58Iz94o0ZwZ+QQhE
zJEHB/zOxPOh4x29S8pCJWtufurRtRooq2mAUZM3BPRhxXryi4+IjjG2TpmyF9Gm8T8MqOtWRg1r
f1SMuwxVbCtpXf30mg8DcQspRlN3m1fnPC9vfCJucldiYExPnVPv4QmV/MbtFpmQeXHRBTlssawD
znvSgrKI5Ah/2YRk2SHQ4xT2JGxTLANNfzXEHDKOAP0+GoSVoiizUZfULAnpzVgPONdQow0fzg46
zwpnlW3e6uitw2OrU4Miwit2ucmMsuuLpYedowEaxmkaSZatBFL3fMamv2+w3teVtzWRyJgduSn6
tBiKf6FtzhPzGptoQnHYlAj5hFgZTLDd+F3DcQxACbkAO0qhzFWCxeNB8ibzvoRn4jZ53qCHPWOY
Ub1fmy0wx47e6iiPrs74zpBsZGnV0K7Y6kLFnFoxOJbfuvEtk3FrGnwyxlayD4OJPQssDD+sSe3O
vTtVtTD0YBWWKh/y1mskdz/wkJIzAFuIua9irHQEqHXlFqpf4KKUo36wC+SEdk/PxqyfLESXM+Wt
ZUwQIgiOwYml37XkBPfYji09dJHoR/ywP9OsG+mlLypCBKJZGqEMcSbVKV1P/tIXzwltRq+9N6Ar
2wYXgHDPJfmWKdNiydMqCcggKs1DNymjT0z/RkJomE7mZoMHgYiZVdV9Yitpq7NokQ6xghoWJUG3
GeOjtGJQnnJL3TOEfIKSSEFrk+BetveWe+6qazpywjHCmNRP3sTsa+mCSWkMTFCG6lrLH6UdrWtV
LCbvjOPyXLEC9pP3KLpoyM5QM+JhqTc+rEdZ1nOXxQcJWYpkusBuXT9gfOlam03gu5V+kUCgGFtS
oCMSHDzkbAVbjFInkpWBc7eSzd7TohkokVmpfELYnJX9ngtpbpCr2KrM/v2bjkVEEXM/WRuYkuvT
gCA9s9CBq5+DeAgExk5zjIJDmu5Ej98WeaPGgyt2sRJvyqRgKgz8eDS2fo/wsBgwulu3oC9PsXiZ
UqpwzS8J80b6y4RngJBtoEAEAK955KxqJQLf34oBEBF6SFBXeXSSiMNwdzI8gc9HKidsienH8dST
bgIWL1980vFaSrl4nXZ7zWRHOW4Kc+UzpPcsNFwoA9p4GTbfQ8huBdPpjsgyX2EwwqCB0SpbI3vt
p+ueNEzDMFGtbxNla3gnZbzlaMQD42pk7y4KKCbn2MX0rd8Q0TAgosoOZbEtGY4Npn+M0YS0aAyU
3EP4/B728WaiC0CPsbbM64A9dyE4es3DmK0tRUGKHLB245ajbfJT9voEqeFXS7vjaLNEjzcWtlE+
CjM/EetO+416ne120UYLBd6kZiOeC78SMugDagrDRdTOtjsOv1V/nzFtSnCrYh9a5LC8RIdLjkl+
HZ5dqGAKyG7N+2rbeheU95BVlj3Vosi1pkiF+Mv2tY1BlRwzSwkFjqMxWEEaoWByZkAEeGevVCY9
iOjMZAKYI6V+wmk9Dym4px3CaDjoSzVeW4NraO7RVwwZtxqhTiLkdkWEAyuhiEl233nNFQAQ01RK
nfqnKG6+RqC1/6N5zsYeS2YD7yJ5I/9PUX+7/NKZlzq6C7jiTbNrkNAGeINYF3hThhOyuoA8eLed
t+7J97eilnOv23HFoSbqk2VbPTM4HhjEgH8P+LwMVX9qnHxt6V9RyepCIJ8hUSPcBRRiJVCzOHpr
YS77LiIgngCzLG+D8Odp8da2N53f96g7iAlAhRWbxvs17H3g/pLym8SfPklkIwSTRnDRhTePQrme
HPQ8kxgxI4tFeYNoSjz5moD2ec0yXP6IyeJEMq3B4KMwFFckl++nYAuP52cZuxfB2L1iqB7nJ/gj
Mw0pAuFwbjDVGgc/AwQXMKEKBKJK8ub0gDaHPQGJ1Yoab0vxHBNn6WJc6wkR7IgZxCde9/o8SYho
n3obQwMrnMwidV9R/+BINHqx80Ps6+aLg1J1SvLVB+pXjYdYJv1iVN4StSF7vJwMkjwQ7ALznQlg
MDLAdwcM69LXtuHxCkmfGq5No+IjOjTyywnDlYvnkiRjET2IV6uqlndqPw4vCGFJFTypMRTVrN4j
1doOvk1+BBHVItgWkfJw24CzuvvssvZb6w6prVBcfKN7S5Dme5TaNuNEcQy4EPphS6IA5i/0T36Z
M1WyHx0rHtyay/H772vrv1qHbMOAsmZIidmYK1BnZvFHZa0WjWeXQM48ybpWGYtVMmT1OipdpngK
v42//3J/7TH+88tNf/5vPUbul31DBADR6gS/X0Wiop1K3OD9//9VpMNkx8QSZth/+qFg4DuAKRFf
K5mN0I7DmWe3tpZ//1X+AHD/3w9j4dWmF9VUw7T++N31sW23bQSGJLfjdqNYwcNJ6Uv1hDeuy9xi
k+RgYfjqJyancPkkTV/hKQloeMvC4AANNI6RR/z9t/VfPlFpMBia2OxkB/xpIBeeIBKhaCkKiQG+
mfH/kndmvXUjabb9K4V8ZzaDU5CNrnrQGTTPkmX7hZBtmTMZweD86++iMyvLOjbkzn69QCIBW9bh
4RTD9+29Ng4OsohzQaQLiYno6SP5iwqbcLhr/ylIfbsQ1LtY0nsiwBbmHdRlmp4tFa5gioxpvHyq
Vq5zmspPgeWb+9xjjammmn2L6bzjfFrybSGifEvOCi0Ga2gf3z7/n38bH4Iuo6EdeuHBtwmyDISx
g/KKQaLekcHmbZIO2Ydd0rbrRNFMR5MdiWuR27gpdWjcnSCyWhNVijhdA9revP2N1rLfD5cngg3m
S4Gb4FtZ67uHfpKjiVvlc0cc1vaZzj/2jj0+zTYIucwN410pe3/bhUlx/vaBxetKYcjDD63RYxVg
R5HvgiZ7/bpl/TzUCKyopKA+HZjv5AxJysp9hRZ67LBBxoyRwew7X0cv9t6xgZHU2SfiHRpJjOHb
X8dZX4jvL8Th11m3+d9dCENgPSu9JNhlS0WBuNOsHFjTz+6XMUzMrRh5f470zO6jrXx0Ishm6WYY
5OyRmSlZNf4Ys/1Kpk0wONCgRVHqT96wdrGbvFk7chYBuICmu/IsaUR1K5SriMbtUs8hTooH7hcX
2D188hldbMB8sIhcyBA/DAFjbvlZoq1oV8chuvLozMp4xwhXRsJVseO1b5diOi7mHoWmPG4iwq/x
oseSJJ9vVb1mF2Xofko2noiBVI5vmXgJYhWQ+4BVDYJzRaGH/FMwbuRX0K8bGnISK7Iflo1kAQ/9
6hcAirWWcniTwiCyI4+n1RHOQUW3KvCVFC2bviLBqD3k1aCOfOgeHsuqeTnjGujrFiDQ9Tj2SBJM
GaMf/Pag/Nfn6b+Tl+bmj6OZf/0Pf/7cqLnNkrQ7+OO/LrPPbWOar93/rL/21z97/Uv/ulYv9X3X
vrx0l8/q8F+++kU+/8/jb5+751d/wJuXdfNt/9LOdy+mL7tvB+Gbrv/yf/vDf7x8+5SHWb3887fP
ALG79dNAc9e//fmj0y///A075XfvzPr5f/7w6rni9477+bl+/uEXXp5N98/fqDL87pGYhDkooFAn
AdL89o/x5duPAvE7tUHp2bZjf0Mi8urVTdul//wt/N0HJyMifoYp2SMo87d/GFDd/Ej8LqTgr+kk
hALODTPYv0/91U36z037R91XN00GPnM9F/v19O4HNFiE4JkBWwIcyY4OGiC5l2sN4yHdEDfQXUI6
4ZUEjHwWNfN4ORCrCcFOlRegpIMT3lRgd2iduvO+zKBiL3Oqz8vKmnfDIrzHdg6DE1KyC9ZKEUZ7
9vpoT8e4cigKdMO9h//yjBV8vSX1DVQGaLbbNunrK0P25U2f40t1Cpfd8Vws7hdl2mLrqy66SRyi
SSEJoi3LvNi5H8uEcg3BjCg+mxzxR9sb06L+G5K7zEz6Utt+8S4Hxw7EEd6Otl1xFZHpsiXYoLiF
QFdc1cVcnHF7MOFOgwW2TyF2B8NAvk6S4KIPmO9aT47XaqlxH4Slgt4qvRk3cVlAPSC9O7HvkzmL
T8aqMFeobJL3xu67qyzNMnc7LRMJffGUfjHrm6faSANtDKsr7QTDJ2kkjva4qrjijNrbNqnFo2j6
9sYBBHXSLgNaiMmWz63XU9xTtBh054wMvc2UnIYBsh4z+lSyPJ2fGH+o9006J9dOU7BnAwvZUexw
/RuRi+oiRoGKESOIjmdoQx9xF81bkEw5duXQjs9Ty48+mChpr6Jm8bH5DQ7ZW4GJzpIJSXOYp2hQ
Ve9/tAgVOM+LObiLJdYnPmx6J4twfFfWcXBK90vcKdIIuqNZr5qYtm8eUSSRLNMV5ZMG0HfqYBU5
CQdiA2gkWSfBKJIPlJ36y5F8BpbUHpzwBTzFXQeNBDBMH30ueyvciWFG3CID9twzELDdUpf9SZCO
5sw3C0mUQV/ewdG3r7OhidgnNPq46qEwCsqQWz0b8IdGduS1OjrCezyXCJ0jGp43Qxxkn43C+091
hnpa7ZYT2qDMkp8T4PZYTcigTMxo3I1abOekalSDEdynVV11DVHOy4BhytbxdkwIb2FvA6o9gj5H
ca7wrjoWyzvPn1o4GdGcX0YVWc+TK6o1e6GI0tO4L+RNGPbuMQ9F+pBW0uOlsif1fvSG+WPbLd8c
jU4NLlhVmCh6u1HRc2d76SkFQeTPOomXJ+yalB1y+txmm81JnOy6pKT/QmvWuSa8LfjqeQoHZx13
wBaoqHCmTiMxs6WNc9TNJVvRtPDTU0muFvm7s5WeNmlcP01+S6UwT3wi+yYp8VWHWdk86ajFdpEg
OnIIejoNa9pNcgImQAhVcZ0SNmbRXUqz05nYLfQLQ3STphb18NpewpqWvN9dU66aYN5YybPvNu7l
vDAWVMOCFAaox0PbLHxJJyuAYg6S3uxqXE6fbdFFFwzgybObO/al6HVyVXVc4CM76Pm/mYnqcxPU
vnXVd9fesOQrlUWGT3LyoHbY9dRcNUvRPE1pxZlp5XP17IkvZTkZ49Isg/S0FF3z5LQhzJhZaz6W
a1k9Catsn8hkNfetwkCKXLZA7ey29nwtISBQkl3KEGVX1g+PaWS36rKeZc7rJrXAPF1U9EDZBJhH
i6T6jEk5xG4/jk7ZQj2PUPb3VQ9zJTFJ92VsncC/rBzHszdizLnPXSuEu+MDs+VjUsTraX27xY63
ph/To+cLqKlfK9rWXFyPYkSpXaWuQLwOiivBkONY97bMig8R+gJiZaO2/ZD4WpyPU23f1EkKuXu2
xZkgo3BGnJf5Z56xFtqvniHqvW+xzmSTnh7C2K5O6yCgn6vQ4j152WQeikT0VJ1iUorTjm17jVrB
9imwGNHNV07V2/eOr0ncSqx82WAgqG99O1oeWKkVFwC0GWKTDuP4VDbejgpOirA341n0ofd8yQKv
w8Wc5ciwpGQ7cmQpBNdTmLLCNB5eRRgI/KyavNLdQppbcLAsS40PCzQ3ucD5i/F8PW5rg0NlaZ0M
bciY9eMFG2lSBgddYP5ycvWplCmFhxrKG9bc3ieRzNdGBOduabkvGqt3TUqTqiwmq3mN8Ohrr9/b
cb/0nxXY1m5fj9A+eM6GBA3q4M396VLpZzOPVDDlOmsFmnC0jbNI6uBWucgRno4hrS5wxkxfyLFZ
wvU5Lo26CZoBNz04VwaRsMZA2QWJRfGitKi2t33OA9ykC6pKN1GkNDUsNwuaq+LOwH1HXlAXTrYd
ppCwAgi7kX+dACx8EHOXh6ufcCjPBtCzALyqsZTbySPO9kwuVRl+DUVBDUVOZXsMUqc/1aLKo7vG
SwXtzIRoyn0qJ0vee+WkvE2QjJgwek1w3b4dSp9u1TBRRKEz0w4EGFkQNp+SPowfokxiMUEYVO4M
whM06ymvjJ8Rj14tK0sC5wVUnSGMhf/B90AqOWGCA5LKX1e+mGg1SOZxTuw2YC+kYpO0MRUwSPQ5
CvDE1Ud1JvVzr119k4FIxmc/2vmI+I+blcSpufaTcKHEVE/OlyUu9Zca/Vy2AcRdESoZhP192ppg
m3RagyVOQHKz5UTNPnTQCkuD9pjOAbaawGXlcASkW70na3Au8TY05acezfu+inR7405ieScgy2z6
cCE4JWhya5+CQTnpBtvQmQDZtwu1rm8SQyaHq3tacXltY8obqwCkggIvZtpmtT/iH16SXH3UIh32
wwCWe/ErcdWRn07K76BPC2nH8LdafTVZDgiJoKH3I9qBqIU2fqzzEpdo3CI9Gosqfk9oit4KZ5y+
pIDpHmXgeukRanD7uJLdfKPqrn4/aMfeuxB43rlDR0G+COfgNGbCPR1EaB5blKPr1s6zP3hSUWLz
JvlQ+mU+A6/PsmtoWx4mpCC4tLzZ2o+EzpwVQx5e+lOERS+Iwn2W0D+PW5Ahsr7ylU23semeElFV
u3RJFMmVzhh8UF5WnzqApI/LOMLXuwhZvbersT+vrCU7TkbVnoRz7aDjlilmXDxzhe4wgQSVbk+i
QHXollV0EkxGYkYrQkzFY6/I2FrlJEPjET3eDBNwmNy36E107X1uLwWLoMxpEI6ZEKDe3Cq080mT
kYvddHZ0zjjrdGdMhxSFO/Rb3J+gZ27snL65X3wx3MmgxtZQeD4idVc9JLVdvjhlbd6XrZo+GGPT
GOmXZGLf2U3+l2qwxKdimn0yimf/sgAMfDZmxM/lDsgj1efqYjZufwfwLLqdhhEnU9XEt4nEKNTa
MEdH2wc/kMpyn7lYs528C0BBYqqtkpDajcG+mOQB/7hhPTO6eb8PloGY+DVkpsIXtElqv0Rb49Ku
LjD2UL6V1/kki7POH8kiySzYnamgE1xZ9ok/y37fZ4gZh7qqj6si705smkontpM7KMBXCT9g/E0c
dRlR0NlXkOrOliifdBv3IX24mRK6ySse+aXsCSlq6AGGpJod1dIxn3DNDI9ClBA/CIzHY1aEt+US
Bk+EFNDaY1S7rE0nj8OeFuOsvGo7tgFRaWkpbqnb4E2QKlaX7M71eQac8YKKAt6dki1/WMXlTaas
/HM2qPKxj5f0yhTC+uDyMaQ5FxEiH9xrAFWCx0mI5NIeCeGpo0p9QBdDO2ApsisnJyiwyuqsm44D
L4tWg2mlYmwAnrj3FwDnqkYGW2bJcuIWfnUuwn45XpjlvxZNNX/1dVLvW1Oh0zaO457Qd7Ef6Z7X
p+VIonvr4vacQUKhU5+bSxP4X6zabt5p3NAEGg/5iT0QxFUE3vQxH7vg2lUB0IUpjpZPvSecUzcE
0UpXw25QFZrKPoq7JMLWxEKhcsC2U/hoLyTtHEr2loCJUZV6ZBZ0+uTS5bFbgRsusRTsAF9EK5wb
k0TBfTBk1rVOw/jSE0ZgDvTQcdI7T8b4uB0CuzmKZTHtKy+AQ5hYDhHrhMYtaabOY9AeuBVyx3lw
onR4GJiqGpz+K2GIGObxXigmK8wiNNA9v0+OGZlblvXpdD6swsy8nnn3cmfsT3tjEaRgRy3NX3QW
2KcJ1Std+rwF1Xu4/BYW2nTYdXQZnzBFw9PwPWc5bXPN0roVlbwfpooFTUq0xdlcYN2w/ElgBhjS
nVVAIOuXpbsVuslvDP9yB6fLuipsXDWJjSp80mJ5Eo1kIMGtfZ6pMr8SvUu/xm3L4zQHI2Vs7IAs
uqPNEFnzc8jAAd016q+HIrDXcY2eTh7Fwa5B9XcVFEqcxibzrqRuXRxxSHU2fVQTmrpI92GMdX1c
MOfup9jtAMd1GpHIojALd13LXAqrKCKibxumPm4Br8pISg2iVn3pl2ZCLpCyQzoSDE+7Cdz9Vcha
fwuKkiZypoJ9wWx4pkQW75VFHhGALIgxSfCUsZ46q0bXuQxLFB66NdOZoD9y1k19idbBDGQgANVc
otl7nxMAs1+4hzuvH8tTCqo4jEIZnLHVLO5B+gvMJzauCXZbp1YbxRc8RphFTSLOU0nOSVtHQCmC
uif6sXJPkq6JUP+xUzNBC89RUGtL2fK+86uE6aFzmktLudlNnlQSmb4pTqhLzJ8oErCsTUNzkvp9
j+03m8/4dBowE90LoqAYg9UIhqmvYnD+CpkGO4EEqBGIj6abxntVSKRBIVoUlYftS1Dwns9djTvQ
GtvdojxzOvm5ZOKvdPI5mF0bi3Y7fWJ4gLvqOeK9rWSAgzz1IAcimQ4ng6WZvUx3rK3OPLAdH8+a
Mstgn5BJzBa/GN5Rl6lu1LRo7ygO/P5a9KrcDn6k7lJTZfsy1+VW5pOHO6fPzh2XPeU0NBjwkgAD
Z5zwOBUePlxKAyUvfNsce1Han7uCjkVd5/QnWxSXImiHvbA7sYujrDrPJsmeQAl2XqGFktJppvbZ
mvPqgRRaGogM3XrX9UkHt3hy5vM284n6bl3vLoqNOUkiVTx7chruu5D436kV5txt2AXBWPPQUFaV
td49d/5EOkNxq7XDCKVWDMoioSKbMpw/Jn3UXRN8S8JjllJFtpYyOe0zFzGBH4oE3xqw9tBz0RoY
3ZxW4Tyx5jDJ2YRK/Yg7vgtYw6sjCfLnwtFrd750Ahc/gdbnE+MShi5/7G+WtjLXLNHxANXGvWC1
Np6oInM/LLw4+yZzswedDfDCCvKljyu1BDfjVBX3TW0S9OFJW6DKaYAQ1CUllZ4g5a0qpYBbCsEF
9SOA4V3szebaZa16lS00+QOjUEHQYm3Ri7RLdMdmAa8jstP4eghDF9de7X216XtAyBu66QrtVn3W
0Gx4qi1G3VDmOAEI38MLrSNKbqkZ96yomwSvgJWdQ4pMV6w2ZY/WymlClitJafZ2CyiRO6BYyRWK
UBsT1jKckOFS7wJVDl+6XNjHeCvmc/Kxa6p3GVH1yqpvLW2PL+PQW+fwPWB+RFP6VCiY6LJ3Wswg
vFj94PB+x4wubEogaQ9EfAMlCDO8Pu08zSMwuwRfTGNR/vcosIRt0L5far44Fa7s/Nt5sV3Mz0eY
06wz3E7f196YPslq1vcjahn0J5473MBrLnZOPQVfQ8Tm0PnS8bLhebqPlIz+qJz/WTZ+VRH9qx79
/0fZ2vHoEvzXv2vDP5St373UL0v/Ur6qXH/7nX9XrqPfQ5syNC2wCIa3sPm4PyvX0v3dBVkpiYyS
DGrA+P6qXAvnd7SoFLXRuHs+m7W/Ctf27zSiWE9GAXXt0KVVEf6dyvVB2ZrGDRUQHAKSVia6/UO+
OALpuopjOKvp1MXvrSJJcKkNQ3v83UX58/H4vkC+trf+01nxfRjX/tooWo9AXzZY22Pftb8GxXah
XFgkeFZE7sxYhuMH7U11v6NhtPzCJfC66bgeLPTp+wl7LcrToDo4GC0XQ6tZuhujXH2bKP9KVfbx
xCzDRhJcI3H1lDWmD3/3FEOfPFRo+UgJsAQcdPiGWlGTyxjeMskySpqY/XLZ+919mrKJeftYrxvd
f5xhQOwXYSwe/Q1JX+P7y+nowQB2KjzkcuzFez9HLDXL9MZaECPqZh5+0Vj/8fZxbhHVfSSOPsdc
v893t89petVPbNVBSKPL3qS+pB3XkOAY7opsLr/8/bOTth04ngPYkvn+9dGS3itTwzJq48PCZLRf
ovYZxWlxp6Lcmci2l794OnkFD55O3kAQsoK4g5AQ2oPLWQ8yCnsnx/1glZ9ijF2hg9OVKj563BoF
cJ5hwQZDi30Uw+TbJ/uzSyu9tWsUIj6H8f/6ZLuFimOeon6aqfFnR0Pusn6asuTMXXAavn2s9bNe
v4WRQ246Yw5DS4BR5+BYbR0MOhfuRvRxlZ77ZQwXqsHbAuVV92G/68IhNnuUqxnj3V+D4v/m/adX
TM/M5g2B7S/lege+e4DERGlNW1DayWgoGypEDvZA2friRXQpm4C3j/bDeTLihu56NyMP3fzheTJ5
G3TRjDa6y83tnCdiK9slvUgj35z6NaFg9hpi8/ZBf7iRIIgFQxt+oPXghyPpOIdd2tMSAz4X+duc
lhgFudxcmHb+s0n8qkf85mga+o5NY5PcMCwB7qHziJyXkUoCrz8b5cQ9z6se383EjgYZuh9jl/i7
Z7YezguojAc+3/ugLU4KiPY1EYSbqKtKbJoR2Pq4o/T1mCkf4+nbRzu8ecQYUsck6R1BDXE/wcHL
OHTCnzOJYWbOWxdPgFHvGA2qOxN7zrms6vx+tAr78e2DHg6ohwc9GHIU/EHV9064yXWYkLJBHl3j
MSBEiwr3Ia7F3dvHO3xYOJ5PQdDjP6Z/HtTX74MvBwbtgSd0oBu5z+s+PjbK1hdDCD3w/3Co0PHp
cwsnoNf9+lANqgtZhQ4ahjSSJ6GxY9R02OXDtGn3/5dDRR7t8cB2wvDgKg7etL6Ma1S6U2bMg0GT
nRXxCKJtmpzq9O2D/eSW+aunkYfFQel0KC2q8GYpq7ERREJbAVfj4QiG8phu/dHzngl2iX7xYB4u
ldZ7JtkVemvYI4uYgw5/25QJIm0MCBRGPH3TIbMbtzLUSDTfPrOfPBwhAgLbkQQ7sjg8uIx2q2kY
ECW28WnIgt/1ouCm6fz52Zvb5Bcynp8dS6x5O67nOnZ4eFIxQXyk4bDbI4QgvEzr9LkSskcuGohf
SOV+8l6HriR102fJGf6RV/7dFLAkWTGVAdA6SNSY1ASOXgs988easL6PqhJFRJOiC39xLVdhyKs5
j7tGbBdrE3aRdMIOc5/qABfd5OBI8at5uaCWa33UWWDfKgbYPTvNZjMHbQT02gF706v8MmM4PYFc
SG5Khu7k6O17+5Onlq8jBS8k7z2z/uu3USMVIHoRRVGduzNBhMTbxwVkhMCZnU8u7YFf+HJ/cn8Z
QjH/hoJloy8Oxm7eQeaQBmNnOy2y29p2zCA36iwWW3KU8/wX78gPh2NSEoGH4I75YE0CeH16feVR
/ezIoevY6ZN3HnUXY6vGL1Km2S/WpAerfAaYNQeOVKLIdclBCA8PFZu8CXSJgwOrwxoB0pIEkVlD
0T91OPHji6LsJzbI46SWiXoI9Z+/d7I/fIODRY0/hEa0jYOniFprgTSi1PB6Exxe4FrsXzzIB1eW
g6F/YvBBr8SzE0UHg4JPCGfpNWxqmsyhctWNihKUVOP4uZX9/PL2U/p6qFvTFGwZOZIFG7F3NgrK
17dRdRTpR8eJN9qZyHKXY0w+kR7ytvjFIP76Jq4HIjCXHgZbGVrBP+hDLdzomJnimPrf+GgF9fs0
8T4aGN0bs4KnvS4l3iqUN2+f3uuh6N9HJZWcDTTL9sPo3MRHP9KWVgxvRNUNvheaevSK6Stjegmm
24bRKdvi5wUt8vaR1wv3nxX4H0cmNcJmmcjb6B4ubkzq0n1wsbTUUwXkwnEMMgsgOdaY1BRoDQ6e
0gqA3GMgzBa/+cVD9LMTR4rL8GP7EYOX+/q+JuTveiV9743dzXj1feJ4P/ht4CZM0BGeNRoPaL08
qL33b5/3jwdmQ+ww6DPaREjxDh6osiqycR4plYqIzTn7rKl3sUzILCfhfB5JvA2NRaph00XBw9uH
fj3irpd8PTRZHYLyA1F261f7bt6Zl7IJwwxOkkaUdEtXwG33ULknVBjdnF0lrWv/Ysz98e1BT0J0
Osdjq8PW8vURi8FNUrgLWComf4kx0IoAnrc7hr8agL4Np68fJ3Y4bCe4tOsG/fBxUlUP8GnBhx5p
XbinvGRtCqJeUGqflxz2QdbVwwcb8R7MS3dCCEFIXpRGJ0TeYaLpFHX062SpqmJTIdRp9gSywq+s
EuV+dIZyWb4soyIoTAw0jY76eEzjC6cPyH9PqhxDmUvHMT/XZEi0AARD9xe37vWYt946ljbMXZQc
WJ/4h6eXD3OXtZ6qtlMULRhQRV+KbcNq9mMSu/UvhqIfnxO0ophCfAYjKBZi/TLfPyfTqBrbasst
WYw4/Knn+tZWKZcAqsWo4glzvF7O3n42fzxBpPpgM1wk1K7jiYMlZUmMI09lWm2FNPgsawwoDwpp
1CYRltn//WNRaGANgCWaUtzBsWwHMaimhr+NGglKc5Al6SPNhEynGHGhvn2wH18BlgC8dY7rMIMI
sV7s7y4mNRQdkaxdQZ4sK9r4FZoz3Wa/OCW21j87EJJtdP4uKypWlq8PRO8rtEbjDJvFzosSfY6J
8WbLaqGRO2bVuygfSUpF5ZDLfVuBkj/p5VC876uB1INiaW6JlO4+Uh+33NNx4f+7VA35c6bccj4a
bY3xKvX6WZ9lChnH1tG++VCKxlEbYw+9dx2PTj6cF65EBkrwEmmhAIq64dF2TAIZswu7bOfmozuf
5RRa6n1AXy1nMNCR/6DmDlqjq9Nj0BMhsPdiiOnP1paGo5chvBJni0Vg8Zmrong6k9GCSHUuVK92
Rk6I5xNlAwnjnNXnuVb05sqw3wBzJWy2LyiTbarFRSRjW1Xr7ptK6H5vik6DIK6NhgUbIBw+KutQ
lFjKBwwJBo+ifVzQca8uZi+BwLoYJCDHkOR7+jRNO1jgrpT/gOgoHT/blk/vtiiLMj5DfIBjdq1d
k5rjOe1ygQpRYxefIrbxqq/gE2StIP2nwgwxXqjMA6iAymkFi/YMppuO0yPuhtTz/rzvRJZtdMj4
eWqzO1bnk08MM7UVl1o1ggBck8pO7WxXKVmaixF5XHUk9eBW0BHRsG5ntxnf92O0xoYNo9Y7Qz7C
ik4LUqv9UFq4V1m0BekH4L/SvsI4M9T3ke52kmbXSS0sJHyuSXROVz93vNM6YkC8VE6cwISWbu5u
Bq+QNcAU1kUbZZHhAGVpyLlbfY5pPmrLLn2HNqUGduKFqn4YutDR267L8ujKqgn2PJVQMoKtJ9iG
PPt2Xz9gMycKR+aM1ZspCtv7nluMKLNTVn/ZYTH8mCiLzqsZPH889gpRJpvJaJZLWZIEq9pwKR/m
YYL8l6VRDzCw0OX4KKKO75tEDrmCKCgVwuh6MveWWPL2dIktyMa9DF3nAZvTYBrwcMlsX7GhqKzz
JnTmEPuO7T6O2jj2lr0dmXU6GaAqTdqp4Iv6syiPrbKme2Y7dJkmrQgALDPP3iEoNzca/dTVBDMc
Il9FN5LgiiZ9DNy4A8Qy4DBL9xnqgRnSxgwjnunIOcqpLD0t7O7qk4l9xnBC23ztZLdFAhw2MMF9
VgUDPBcGURrJfQaiw/Eydc375116iADSe9UuVnea2Eg4dlk+a/9YlmOpLzglWOvdlCTdyahdm3Yv
iijIpJrrsq/LOS+Pq6EEoE6m8+Jv0DmgpvNLBUZGEyK87UbHVhvoUkJ87du6RbQhqwYymXFn4o9a
lzXNbdMxy2wocSFbln/KW/4Qu8xtndMdcHVmXVadUI9UMvLPdq2qm9QGdoq2jgyXycezBHbTC+4V
LesXTy9pvZvTRtwCjYmT42ZptLkISfUiIHBU9nPrmBAPdT0AkIu9cbhM2ToFR469ZHd61TeRT4t6
A/+CApZXKEBCEDiQXS05VmBVxQtPddNEn7ygl+bCpTTt7up8WEcMBt9He0zzCEqL05MPE3vGORuU
nNOL2oih++L1Am1+lHXDsCkTv/0SUHNVuzDtU66Vdh3KrmKqccn7A4QYhFkwSoxFy+xIr7Ju3Pch
Ksi0HT19PLOXt+/MN4Fcl6RRuyXtavULiWIC55kqDaZ91OqxzeIqIs1UE/hn2f7woVple/Mq4KsG
pHzGyqwPS+WU1t6iD/05CWeS2nVTg531vskFi3kBeGatr4VXtz1uvaEqNJ7BKFnF8hGqRFn16lHm
fv/VKfypv8HD5oNOIFrGWctcuD4KFNVf8JAK9PZqqBkmp6hYbnkMIVn6C0IysPi8l4DOqGqh/66X
/Mavck2KKptYH8Rw7QImFkNif0YhYd/Qblg1Z3Mw67secbZ3rwmmqsjaSF15pgM/js4Ct/N4VKnY
8C4SfgHsO7Ynsxsm5ZDHVnjzUxd1gAfaaeY7hWoK4BR62pMXyWDm51mVkMnsTDGoCpS/D3Wrq8+p
hVjnaNHwiokw6ZybhNkM1qKPXXsrEwfN3xhYSA3zIWn2YEm4oINwxc1ihQrUeabEcDql49CcSOWV
IFQjBACFRUyysyCQBAkTxIRa4qfKHgv+Ktl2bWA8IvWWCShC1ebWSZ8hHY0hAoFtWjKc9GVGMt0O
5SxcuarT6Xy85BmJsEzPZ3NvWNqaMrfzcySHlnMmmMvxeiSoiWhUySF7EtgTnOsUyc29cVXz0qja
bYgRA0k9DwFJ12Umq6vJUd2D1Gbpv+L/XyrM3IP7bopDfP0lXwYVmNPRvj/DBwZIWRZ9lJCokrXJ
lWv6BnZnPpLbUtGHgdFJ9qx1NFvSgmpjYjfBaIG53EGQhjSeyAARjFdYNaW6TLvEmJ2aSlDhVYUN
aaNH6RfoDVwtrrIxySuzqWfTmIvEzpKMqN5wzYKbpd/AsRlU/1y0hLtR4WOb0WWCOC5iZx8NE8Bd
5g3+rVJWC7O3Q2gz+/uh6tGPz1Xikl8jUWOp8yxQkuxRx/TzkUls4mFI/ekhgprWcFdjKpBH5dh7
BI9Z6E/VUVU0xYwCtYgKvHt9np+WxViI29aLI7Io2ATFd9k8B8OmoCjyXtqDGil5oTba4gIZs7t5
jJurXLn2XZrJ/iVxGxu2y5yP3viOH03ltmx7FC6eqp3hKybRMnlvo6CvESoxcJyMfjljpjXLiktg
OuZueg4RsWkCeaqQa8DXCPcNKkLewHClumv0meUuizy2MwM/utU9jOd6FhgtLBaZMH0RpKdHXt3Z
T8i2XLXKxRiyImo9zVPkN+5yAU+rchqEpX1MwE6Hn6VF6WgnFj7bwGBuF3mLnMZ1hqQnfbMKj5rJ
DIS7uUOVXttBBAOxcqsxK3fWMB0nhL2DtFDRpB/nvkX+y0yNdrCpAywWGfAwklycdKWBTEWxRexD
MLSX3hgLyyT9qP2QEpCkJqAvQV5u0OmCABbgWHuHpEjjgyEv08cJ/nvjOqdUkZJj09gnSeWceuNo
75F2XqR+x6SsGVEi03pHaR+3u8ordyqq9p5t8WZikd9TySOwF2R9WRf1fnLMZRAMjyytPcKCPNgC
AeJCNd1o4eHc98AMGQBQVvIiEXjvgA6SOVPPd2NDptUgh48TSWn7IW/EURZ7x/7gMHwlFmwB0F+E
We8aO7yacrmA7R9YJ9jJ/2PvzHLkRrIuvZVCv7NgJI2k8fF3p8/uMc8vRCgkcZ5n7qbX0hvrj8pC
Q4osSMj3TqAKVZlI0Z1Oml2795zv7H2LrV31WwlQvbH9w5ToFzFXt4OTP81TfzKs0lo3RX3n9mzt
harOOA2e3FGMqwT4CPO5R6f1b3IOu7vO9N+rPnhomO5SpVrPlsCpNHcaeTD1N8tK75w5ui6D7L2L
I5DqIEzcXn4d8vF1yjvMJikwY87Lxx5xgUHaAGHXX+nn70C0RNtWr72oI9KSPYIUWDZOYoeigzU0
7zNgLR6R1qPOjvFgRSTXh+yZTtF3RNBn90GDgo8DxTcJdGM5tu2gzcD81EB+RC5QkCjU3shvfZeN
vuldaSI1LL4HtXpyShc+FE6GKDCIVlyk3q3eHxtSoDH+oPmzOEX38SPdD14QmgWrQYm97mfvaT+S
1TVuezIDKILeUBYSJtpdNKc6UKoSJTrAErY1BmOov+0drq+HeE6G53ZSWEomkCeMeCIvLWC92mwj
91OiySuSCj9Sp70esoDwqNA01r5hbtvUh8GC6Yp4QwyNe1lD/CtGD9uMhBYfsLSMLrN3k0QzNM/i
cUrx1RCcanCmwjyBataddHNYGRkYSLTfoFO66Dji53PXdqaV71jOE7Z3Cgy9qfHKSe0mqbH0kQVK
SKHDPxzYAxY3G2lZ4XhgnApoxDjofnMmpXtXxo3XmQFRUPKq1LILVjeyW6wdVcmu1ECsxV3/MNjy
xozg5w0zhBw58ieprVHa57Ei57jU4MmCC3GM6yYH+dJVIHF4iK+yfKnttK+1mt/0dD5puvoiADsx
wF3LOL0U5fzQICajk30NswvjXbeuKTqlDscvS26HRHwfZ3WexqTzgLuS3dGCgQvCGOFAwuHAaE9p
Ee5rdilK4i2iwQerqM+DgvpULTgO82LmUbSa/eioV8DFwAJw/lyo8CPYY+a7XpK1yC+TDV6s7SzC
fiWJK+oCdoYWnwcVZE3Ijv9Si4HUwnrXog5Fwf/Yo8tLfMwl1FvAHOP8udKrO3wTKcYJSITOePJJ
zIx0Z8PQ4sJJeV/CNc4s+1608qrWajDuVCsJ+Tmxe2nmCtAeSPs8IZNIP5lZs7dqSI+GiK9zXCUW
7keFczGQvVeYzqZvxis3JlWsKg85gjzOBVishiXGCp63Q1YrCuBo3WYhIgd1MNzhusKbuejqOLki
CrdXI6bDAnk6cs0q8GzJG1gP97mRPxmWfg1H4jk04JfEgHUJItKm5kTpCe1R+O8m4JzATdfhAroS
6XkAvBcIte1aYz/7wQmC3eAZ/Y88Lm1VNfLo6vU+IOAKvcJBdcWps2Hl1TV1CZMyAsGL4Cic6Vta
2zdG3wEcnIeWQs36Qv16Q8EK7DOzb2JNh4iWQXTU3YOycPAaZnCnIMdHbXXlCqe/bUJe/xWHu4Uy
HULzYVS3aSwoP32WnuNhoN6V8iwKYh6S4KiDoV4ViXYa2mCLrxFcfpsj23DRF2dNdNe3NFHpL59H
RP4BYi7UhSYNlqDcpnoOdVAYkHyd5lA5OVnqrGB5r4LVaNKHkKK5CHB1K8wRFUlH4pFIA0JEo44I
XleT28ISBDpW7ETnrCQxGAq62T6XWrpjUTsCCViKaHovJs9r9WXiGeRJHu8nWT0EszM/JsAloKGS
lpdHr2kQ3Y3pnHmGTVZ83qIRrWc73/e5iB7yuUsgE+XFc+k601nvrF3X8xulWptNrddJBs97s0sq
67UCD2bt0kbX1EuQaFFwzYFPZnc4awigj3iKObEHTYUMWSp/Mcm49UhsazSSk2sVnHXvGCzG8Ufe
adixtU6vzNOQRb77qlTRQqey1bjRlAtvrumD4DXQe4cQ4KBsC+BezZSvQoGahdNJZ9nv8KPIDAvp
6ZTnXiOyEM5KXIU3OmxUeGJWl6WrIbJ7fSXjXGEY1fzq1RZ5dil4ZMt9a/rzTCRQntde0XKjrlw5
Qd9nVkY9mIWlZXmRHMocRHUJ55GzDD4t1LIOxbvZA3Kh114s7hKobHrVxIMHJaWagHcVo/bFUYtV
sjNrXwMhVlcxhWM05Te1D35ro2Xp/JjPGYtN4jIMJr5H5NrBLAgqJy5tjF9RlmXFszUG5KRp0rDf
lGwlUTFxj9Wl69VrOfWsuVkNeGxuWRDiyKxvW1djFpeFPvwT+qm8wopfciVNPbmq+dGSrZll48nQ
Xb3zQjWrEqsSiQ56BLcb98kLvYn8qc1Us6uySj0ompeHbtCd994djWv+AMBXaWC8x20LcJrU93vK
S04EETIWsq07e+0YYfk09hWU8S7GPSbx0YZlXeMqzJr3Tk/9ySuHXtZEmuaQoGrDTN6NAhk6yEmq
e49uMPFvMtfCCTQsx2E+/BJaByWQnII5NnDR8tS6JFOH6OubUlbhtu0z/SXU7fxcdVm5qzOguHj3
7F2Ai+EBzXj31sgSbEYcpfiM59EhV1voWnkKTIAaC51g7Qx9+JpknHjmms7hWDupSaiEjL5ziu6I
UbPr2wmV0K0/0V5dy96tDkXeJzNfHIMPo7SWqM66Ka7C3DSfGlm9iFlk6bpqwuRLr/pirVeG7vnw
S86UzhGJiSiWLmmvJn+j19Iiw1f7ccscGLug+YD8x6XcpLVsL3GKxY3lRQ+3EqNVRayvCgn4SHwA
sXqT6gccm9DphyIkLSbV7nxljt/LziDEiQEniUC8zFg9LAWyPNIfW7v9mBxFqVPsmzI9ok2HuV+N
V+mgbypKV2ydeyfQblCQPSVZCKOtz284INylHJtM7N85VtJ1Mi0+X3JxhvS5sd0PvbcM8sXsTUcV
NIbhOUp0ApGDw0xTkAg2a8Op40O28yPzo3sztmYwgcQDNAo9fTSxFwTPIoQoOvDk3hPI7GEWwjBD
SHpbbvBkmsRKl6dOxLcRENoKXd2WTYVQLuJbajT9a2vS7oh8fvJLssUyBdGiIlaiy+NNVdZEKqcm
TL580FbOpNO2NMzySvMD1ljU4ic3m4jmBqyIa1Kk2T7p2u9aI6+kVuztOnmmK8TRLa5PVm0tlBci
FmJ3BNRWaGu6aYq2SssPZi7k5qD5risiQfvsaxyMpySun0M/vgmXzXjOO2Odh2Xg1VOx7av6yfa1
fVXVKYEH/hpu+pNpxxQf49mY6d4zIz5Vcfl1zvCxFVl0nTpOu3IGsG0BjxxgufJWI9S5AnWolPpO
X49cw3k7aWRZGSFQxyFJYKnmUJdsvXrDW5BerJmwgTJs5zWgWWuVtoDAEvSsZtrc2lO4VnTzT7wP
xq42Sj47BlvfEhe+Osza0XDu9eFjHEgK75OjndG5pn9D8B7920YM7n52ZOLZDhh9p1tS4dLigr8b
jYtVk2EUUMK2ob01zequCiRoR/dSkKuEhn/dWBk2wOlxSsbbXhT3RVQ+Iqva49H9urSEGj9hqIir
0YjBpLWA8knQPKa2JK2verJc/wHXx8IvLi+iUNe501wx6DxjU2rwNRMIrNmEK/cGaN+utdc6JWNv
Q8RPOsnXB1K040jBgzYSZFyRDhcrsmd9nfQ037kzeGkae35PQTQDQN9hFb+UdXw2DaIIrfgKyD3B
HGV9QejtQh/G/91MEiZFX76ZDYZJnwivcASeq6Vypw80fam2mDBalH4ifwsqntJA0+8MOX4r/ALo
sHFTi+yBfe255iRRZB3CSt94IjcKQ6F5n5gkk6jGIoSmuOps/aEN+w9/iRAANNKF/tqtGvtY53Q7
HcWwsqgPSeyuU/I81lU6PdFiyFYYV7RNnGNHTfP4EUHEs6ozfy3CGcsb7PhVONvzOqERtcs5dRH4
EFqcUgtnmUMohT2Zgc6msamv7CF+zJty1zf6vhLFqfbHW59WLXwIBMR+kkxeTyBOVXHMwflXrhoE
uJe20R41izkWfgFthZEMQRtn4pQPmiaHNKxejcX7PjqglVK26GjWHqPav8CPAaPqU5PTOYCe8RUz
I/BLDgFghdGqhRiuHTk8pKl6YUYBk9Pez4TGC5GtZ45gWmhcQGQw4vwQI094+G5wOPJlfpjLbMdC
d4sw4BT0IXs0AtCReLWOJnGt8GTNq96lmJ6rNYiYrUaxGgzIDCEBG0R34bo+53G0rZLskjU+uJDJ
PGMS2o9Qg2fSMJT52IJYxni2llSCqqgeR3MGgSMKQFwJ5EU3tEMvGaxrupflFX6Jb63ioEY2+t4a
ik1iS2ig2W1lZZixuhPV9BNjH0bc7zk8e8TiHFISOoTa1i4/KrzCJAvcCk1s7YpWlmAhT6A4hkQO
amOPAPN+HobrFHaWbQANJjaRGNrlHSunYe9Y4/c0uQ+iCU7BtRnbF3f04XmKJ1/A2UqnszFUF9Zx
i1xnMcUc4+K9Ji5jflPSgJWB7UXhA3MUsDIjAJX4XOfBTsvbm6F5cYYbNTxXI/Bp4vHy5Bar1cMw
EMhDXJST05FiNrhs9g9ahKsrumM5RUHG1m0SXjcMp0SQM9h34Br9fcXRS3fgq/QUa+Yc7GeGGmKM
1oJAHBCO4IMS2kth6SWAAYg632o6bNQO4KTcckaHbYrnOBJeTrvJcOI7RCsb+ntHYyw8yPLXVpFe
pUV+1IT2UtrzUYf/WJDNUQ07swR4Wx0AC+2zBU4iPrTqZADPDMZd6o5nNxo8QonQ1VpeYd8nDSWY
Fj6FZBky3MDOmR9sNeE0fC9Jv5Oavct8SZUG1VenORJ2d11dXY+J2E2afYXegWAh7QSp5UK487EG
PBglDR7FYBdSKsZBTiYXh2TNuootnSXRArgcrisSSMra9zDhs68PRyZdu7ih3Aa7siOwExNqpZ3t
YYRJG4H3DvPjbJyzqX5IHQaOSx9UJ2jOGkGjkDVl84Php90NWaVvTKN01rLT+i1II3nbA345NtI/
itl9sfqcXApaaj6T6F2mBVBuTLCXtG6ZgREjThQ39P1xXdlV4jnAZw9Zqt8kJPmZEcU7h+8fUxQ2
2Iqfu5mtbUh/7TWzVHbsEuNRpFO35WSRHdM+CTwYH2RoYRBfeK8T1OkZ4fhOLyJiaRt8F8ekTGvG
tXE53DiCYIl1PBZEaYp28E9dODK+rZkzv+kzEEivGf2qAKauTwWBM2Z5jMTU39o8TNsUGVW/gvVJ
39I3Q/9A/U5ILeEk+URrs4AQlwIB6NYm2Q6Zqj0tMk/lUCWQgwZ5iJsJpmlCG9QYB3MglLCcD1QA
ppcktUYIeskLlFP0pnFb0Ritrue0eXRbX123XRHetrXS9mM9ZnfB3LF08kNQLETRdLHcONnPrelu
DK2qL4HDmR5lLf3SUvG42UHxjAdiTxmjm1clWFX/2LqOoV0beiRo/0z0S5/EbLDflEynRjCPk2Hk
+8q1s+meRXi012LgO3iWyLIrZ9bSzDxldJR5A0adQ8+dC3sWVYES+ZEQpYa8Hwzj8CdcioIQXtOa
SDJxnYzxtESz8w+ZvFhyF6k+uZndst0Ntd/ehW1B+K5No4WRIOf4r7z9+qWoyUzk1IIH02r8JUrM
xWJqTf6p77LxlWtkr1Uo5otlTxzLm4Jzq00FQwIh2O1ND4ZwjyWWuarjB9qhp/OwKYVvE4CRjM4Z
aUJ6PfMEPLhAPjwDHMrJKrX2K7PD6iOaZvJt/VyZ97GzHHlDve3ua+a2ezq8LC1+F1jgWgKHCnJo
k5uEieZC+hujN2BmPJ6izGGHGkzLe/q0X5EB0FafHXdbxfDU6FjSdbOZlSydqSo7MhUpd6Jqs/3A
dP06q4z5oQqDZGtr+WIS6L9HFiCsUb9RLbu9YXPE1aBWe6FFVmtF1NRmhESxbWI0IvQP1VkNwHjM
GO0GIuRqYxuaXCet/mEGAzOupCDSqBi/+BmvXgbbzYtVQhZvJ1jAcljn3QhjrW66DxTF9b6jklr3
QTUeS7+DINGG2i4Uo8u02zmkTe+wzlovnYJ9o9SAFC5PI89vLNLiwdHwQgbGxsjCArZvBTbRhkrD
WPtWsn13e2U3SXQJYk6KyAyIFXHM9Noc9Vc3nO5DXErrmsMbjw4MBReAfCA1epxRu9SrvPdO8F0H
IeUWfbxrM9JIe0mUs9YQveQ+EEeUrsuReijSESDqguO67d+HvUvA9sx7XnOInemeOhx1LIOkUkgB
HJEyTpTMJ2MOJuhItGB8tYmg8kqRVVvT6LR1hml54+fBJW4Yw9mt/hW4b+/h/knWaiA5NpwZlPg0
GUFh9s6BS08rx4B9kfSck8tm3I+m8yqFP11sQmLKDOpTWJJuXsXdM3UjQcwZA23KrTOoCqa1OqWm
5XOsst3xbSR/Wi24pzl2v8lAO6cJRxY1B/Pa6pFVuC57e/Uj8iBz3/O49E+uW0nyTWvthN0+5Hho
2+uwyk9FGF263q84KyxpXBYzvLgtv+MAP88OpbHVQ5JisPtl7EP6h0736ivc4JIlnQPC8GDip1+J
hNgEEws2XRBzFc9atBW1sW0dmvtgkC9aq0Nj7t8EWuVV2scfFDOQfKlNwZ4rlVID1ZoobWj68FxP
k6HZxGK63iCze7pKF703+pWOHgLE07ib++S608mxQf3d0l2gCRN3ZEi2dBzMevgSl9U9YVsBRqjK
Ry246sBx9RBMDOOQ2MRbJtNUYfUL/Ge9maynqGI8kU8FZ1JZvXV0KK5z4Gsv6Tj0u9lEDxFPnQPA
IUtTfkCAs2FlO+s4qyKKPFWMNKNr9wXZu71zUfB4gik181VtpD8lKuIyGMYlW6OvtA0ko7iBVNi3
92ZPkkOaht0xiAa1bobW2kcCc6DfGwpvuaqflMzsWwBe5IKw1q6ZHrrvlpr0HXIxf1pltowfOwMv
OjzEaDG/tz30zjwKiRqTNrFYtKt1Qilix2U5LoTbPZYgBo/koQ3PkdQsQBwVUaM8DciCAQFLdjlB
zUp5EFAMVJVVnkRkZiQ7Z8lbaMy2JFx80hQKLZOGpIuj2yto8I4Qi1qd9EgNA57HwIdBtbJpH5PU
Vn1pS0FYIxbL/AQsoqLBH4cWmDwtfjddTT84sgw2dT1o73ZSDce61dpbA9vnRU8EOMXInuaXOKLH
zj3Tt24Y0IONyNIu6lk9j/RuvAw69Ipb0TxbFbokB9KAB8aTyNPwzaLf+IGUweYIZLJO6z2ClBV3
v3jM3SgKD4jGGc5yExbEVX7FQj/fJHMrMr7lCKWKDr/Ydlg3j7BSAKPkcbIrmdzQKM/9KyPKHNhk
BsFgvhum3+LS8U9ZMfhML7LwLBjBX2tdY7xHzkD/L5NQFs1sVyJOOOBX56FHd8Ka1pqpSTIiCZNO
n2m8YYXaJqaMzoAnJy8Wfn/OqsG9kGlYvU/z4Lzk1swBzh9Si1S7xryOc6v62rAaUdza4mtAcgg1
r1H7G2BFnMdU38HDUSPkMhoKXqdgKDLTaI4kR2TfVWmaX0c9908jR1n2F2pTzqawPej9rKNFeOiW
kw4p34BzODJwgzTICYjp0euylxGqqitm+boWO6UHjier6brKDriLGg8OIl2l7g07VqO+jc2CoAwa
5sO5oq6Fh8BdAuDQEZ0SjEE7eVPp+7hSHW06qExBwQ+bsL6vzJre6jQj514NXaeujMbkabXmJNu2
UZ+ejSRW1yMmrTeXtARyqUZXu6sY0r01eS+YtI2mepjMsvkaQPFgvOt2gCUwv7rfsramK5w0vLHb
kneVM2kfd/dCmg3JC44WeVYSh5cebbe2KnOX/kpSlsGJIiyONqgRrOuWeljunKxp43WoCIBa+WUl
v+SGam7qXocXDkkjaDaRqMuOhxSn1bYw4oZ28UyHbdk4GU8s8vp8l88Fq70MFENP2acxcjqTnNe1
sKS4x4jjz1vUbKn2XhZT7D5Ug+aO7yFwj+CL7QDgRh0TB1vStrN545eKRkPVMVusKBDttt8nMeT5
bWhqlnlAIA3wra8aUbyG1J35F7ScA8PoomnEVoNfKbYWk6jca32D3X6I8mDexG4PmZNhSGItGcKd
q6XbwenLcG+0YWCdjRjLoWcOfaXfhYZDbmDtNoxuCH3KrHdkTnR5K3ZguQfn5IAMcUqTNmkUddnF
nnrzuYiwG63CUhmGl0S4/TjLJx113GhhX7A0zdaxwmRz702qSP11MiKNIzET74xY6YDijH1pM73Z
RCED71OGdE564PfmiNCgmJEzmXslYxvbgVgztDkNeuLT07F+KRMIfp5Cp2Kim5lY7JtiIlo5NmnH
IHSkAbMddSvkEJ056NFQjcaobkmJQYBBTDVe/L5MxEtKA94/yBCc006GDRIiO4vi+ybqXMIjspJA
TZOqtbro0IOEHBx2aF+0b2zTVnGMNG0Kbki/66c/KML/blpAuoyKWTrw9JFof9LxKz+TCUQWwvDS
ybwDSveESwWR5ULCq4OKBzSy8z8owv9uiPn1mp9U2kr6jUjAp3oRIm7G+EQzGyWZHhaKOqSSVrEH
pBWeXDR08x+8Kf/10sriL7zof4fH+1iCnE7n0jAv7VspHY6/TGC9tJrKren686ptmDPL0Lb2v1eL
/xcZPBlnCEwdHNSSe/6riHuu60mGSqaeYHHatvSpNizEBWd/APW/v9SiB//FMYHgHkw0BuPFAKM+
WwoyvTWxsE3lAuacWnKGR8yIFjJm52SEdaMfRJNl6e3vL7q4W369KHBoSB3IZ3Wo4p+t4YAjZV6m
wvHw/OrrmakdBRGJg7ChCQ13o7fcMnfCdF8Nq/v4/aU/c/BNfCGLixRbHv9TmPby2X5S4ndRia6L
GTCTBFRQqxlt7uhpNNXQvGgAbHolvdjpyHYMG/8DVJ14QDXLEpyI+fr3n+UzBB/4B3okgbdVmjy9
8nM4Rcs0ySxqeoO0aHeBGq4x900rIwYmYWU5j7sM7+sE21mK1oenZTcG9YGS975Buk2rn/JZTODt
HKJHelTBK6kXT+EoX/pMnqypAF0dmDi3y6r8w7vxt9uIbVWh9aTPYWKvs61P7yUS0SyKYHV7Ih5t
KN7wXn+EGGR2K45WOIp7FePY7WYj2rQsYR8wZPuNXcXtHz7J53eFD0IvAtcI+AbiiT8vSjnvPTo4
QhjdyOwLan8H1Q5SJELuZ/Rwrff73+xvl6OaNWGpsA24Lpf75K+IbIR1JEl23uhnGqMjo1Kvs04d
tYvrEiblP7za8uXgNrm48sDhWJ/8aTqtcLNEJod6NofV247JGRV7vvNpWz7+/lKfF3f31y/22QOI
GRb3RypHL3VlfU46IqfKscU3Ffk5XTdFQdcQXf37ixr/7XZiWsfOsHi2CLH99W0sCptN0SSEz6AN
GIp+W8nhKi/iO1sm73E1PTlz8h1+rNcQFs4bRG9OEoAgh6MI0SG3vvs1H4gdNeHUWvGNmQVfFLas
FSLqa0dwRDfG/F0bxqNojT8sYp9XzuWG/fTRDePXjx72+pzFLQpgXyWxN9VElGVoOgJh+YfRKf7k
JP68Zv51OQd/sgR2hFPz18vJWQOt2fL7mBodBun6ziYPzegYOI82p8O1shE6ZBMypqTJtX+4IX26
uPrkmubJ1EO0xICOQ93YOAS8bKUsqnWRt90fioy/ryzLfSV01MHFrPNaLw6nnxZoNC3ouOj2YY1M
x35r9U12Mxnm9BIOZnaqDGl9F1VkfedpnG6M3CLgaWB+tviEGv3b75/PH3bwn3eqH1/ccU2BU5zH
a+FO/fxhKF/hjYPo59mjwR+WgJaT0hLEaQUG6xxMXs9OmuKFyp+hm2bXXhJG/R/WnM+eLj6Eo5Pm
gOfPoD1jfrojndaWCLrbgUYRUzlHONNbhSb6n+6MXMZlR2RV5xqCgJpfv2uI5TbXcaXS4yPdkx8I
q/EU7Qir/9qWBtiPPGaaF90gJSWuy35oUMz/4Zt+ohOw0C2fwUFGpGzhElLz6X5rSIUckJqDV2Lw
pr9Pgvwqd3teaJGWnOt0zp926H8xrYg0ZVMeC6f8wiGLVkY+/zPOi2KoyycBFMAHwYttfX7qNUc2
yJ4C5fHqzZe27Pz3gbEF0Zjz+IdS4NNiwqXAW9Ap4b9cKoEFivbzcwb2MO8q+K+eEbb6azGPHJEs
KLJHl5Ovp3wZ/IE+8bcLQjjDJIsed8mFopb69YLCT+pYF8Xs9UFivAPKhHoMWd8raf9tc+kSrPf7
V+nTQwxLbaGQkZBlo4qjh/3p6RI6KQ9iQC/h0ka6+NCpPSrE6A9O9s9X4c5JoZu24WBcNd3Pi3Jk
OFFD/7HzVKKr/YA36j2s/f/kav1/ut//UmzQ/49j9Te430P0ra7fm3/9D6tN/Q4Y/V/Tv/4nb//P
/67b6IO/v63f849vzXvzc2zN8kf+xf5znH/b4OCgYVB2k0lgs2X+hf6zBPEzAmoFlniKONNgd/tP
Zo1mOv8Gxsergbhq+Wkd/q3/hNZgSvw3xTw/NKQwTMOukv+E/fe3agS3M+87eEEGnGKp8359KerK
N5NINMzejFerLKeXvgzWrjbv0Qja+6x3yZVMLNSCXWedAkfzT0WN8kcGg/Y8+xvbVhtamOON28Rf
gA6XqzAQJFPnUtujsX7CBZpg1arkobXJyxido2+i4vjpF7n5a2/610/ROz8AaT9tWcuZxrCxUHNu
Zd+AGPfrl2gDzLcGYootDqc35c73cT9aJxAnkHnt9CmAoAM59Epiv4UiHk83lrJONBTLs5glEswA
jbHeZQx3AnRiIyfuaxRvaEsMN1tHiMB3rTl3DxmS4Liw3M0ED3rdi9jajH6i78Na/KEikJ9KU0vg
nWaFNHi5bfZB+Wn/g5KRhTS0+m0qETRRbjkbMgdaZ95UDg0fJ2AUF0enur1XXVrc5HrN3L1wt6OE
cz+IzN0VU+7uakHvTc7UaD/+nlnJ8QYs4gUabrgPiRRagf4x96bffWkRt27NEJeS2ZEFNCRMIwzR
noD0JjeWTdhQ+2XK4vrJTXU0sihE4sHVzqUI2g1DzWytxYG/z6vap1GhE/XOc7BtsB1tIcmOZL4o
XYC8MDpo6tYf9nG5HAp+eQBYZg22Z8nGBUzE/FSY1hEDmr6uMW4SDxrgOTKTLH8e6cJV3aqjJX8z
xclTQszIpqAVvxp1N/eSeLD3k4NzaTHVomx/s4f2nTw2bODyJm9H/wqhm35V1zQdg+ZadWhAeuT5
T4DSVkYegaEetCNBKNZpItW3t+utoTvxTWn3Z62mciibCKfNQFp5qxNKs4ZEvNJE1l2b1HDrtpda
hNICN0QXNW+kwag/1RafHyN0jTY1P21QXf2ArHx6MbR0RLpf2MwOre2gld1dEpK7AHDzUOXfh8HF
Qep/K5smOEdBKT1mbsFm1vzixmzhYqMu4Kv56AMcuLfLf37/4n6ufWjAQlqAX6HzF/Ek6lOFb1VG
XUdytunKDxx2kN/0lsBQbZkt1F005Ri56c3U1Dl5ptQFIa4frfK8i299O/gDs+PzWsingckEdGvh
CSlFTf7r3Sp7JgK4OhHuRYk82hIdv4GImcbtaGxdeNqPiYPwLGFWHqUIQsLqukLHfJU4zZOgeUGE
RKBvfbrDJwMX21r4KaaCtLsEDQqTKlf9TkUq207MzzejiHNeI8ganUMkwB9u7HLjfn4h+Cp0CQCt
/PhKdNR+/So0pUcIV6a/z2oSSUjl5qQ0OJ31iBas72e5Jj1t2A020cYo61a5jZbPbRNe0VAwrvGN
ed4wAO/xbBRkzgYkozfEg61qGFN/wI/pn1/eH5/VUUzLltBSqJ+/ftaxT3DZ+dLfuwnOvZmQFGYa
TX5szS57CL6NJkmZURecCBt1V5xBLZSEljgRZYnnFEnP72/d3zYTKQyDWwdZirMHivVPzyTxXRax
ZXZwcFN33iFqiDeT1n1rsGVBKxt7Ur4Zw5BtcQpKxhlpOyfHyTEPDK7R95IXgPciidf6pBC10dA+
WnNrPHYZh/gf/9f0MZGwEjdHuC0M3TVm/gXWAuZIzGbS0q3PoxV++cO3WmrNXx8IA4IpnWxDZ3OD
v/PrTc45f/z1bKPlc3dtMqD309JkoxlDIRgXlK8Y79UV0VO7KrvDalWf2VSsU9ybD6Lrx2u3hiuL
VpF4pxboHd0mFnU5jTel0zwwPBZnw4Uq9PuPDTWQ0unzB0f8SKUE6xYl1eedcAomM5/9Vtv/tYMo
n7znEb3hbIzpk17N6NrkSBJKD4wfc4l+dp3hVOC6vbF8erxdFOlnPwpvKNHdgxVbT/Zs6GcdXviq
hkdwaJIgxQUB2Laxy2Bb2cWHaaTuLuYkMqtUHLO2FevSvQ3TZHqxZ2bSmOSAJdTUEn567rI8Og4K
ga05fMhl/xyWOyxNbV63YjY3tfbkt2S/MsIi46qbsi3zOWJHZx+B6FJlFHZuH3SmJgeEV9h5x/iL
iKc7zR7je11pW7kAKI2c0ygV0GkUzXdC1VwaVOYmKEq1KXNnAyN9WE/SIPoKmc/WnDIeSuypa50s
gJUcfHQlSHE8FgN5M/vCOrnTNzkF/TGGV9bOVxyP7dOP2kjr4udyquLtuFg/kCnsO6kBsHeHgSEi
hBDNCppbeAJYDkMN+n1meYLsCI8sgPgC0fKdZ4pQ8Tq6Kwz5QTIB1qtlee/C6clyyDJnOHT58eg4
Vuhua98Pto7bMlIyG/sw6CXQlKLJTwbOolWeAicobIDp+aSZp4lUILpf6x8/8IiYYxtwqD74BZrH
XGEl0MNTArjlSeLAwL5Uq/OPawviq/dDp7+XogUU+ePxsIJyLTLSGHwftWViRtRWAXoxJ/2q/AV4
UREugLT/eiAv4cc9myl7kHHi6gj/L3Vnktw4umXprTyrOcLQN2aVEwJgT4oS1U9gkrscfd9jD7WI
GtY63sbqA/2FhTs90pU5eIM0i5CFh+QiCfz4m3vP+Y7WKWTmxDpaJi9ZAQt9uGy49BqMvTeuDKHR
zl4vsd7OvykdkzliGj9HT0pVHegq8WitehoHJJTYHrJSnBB4yoqTwe/csCfxFsjN+0VeyyG2PhP9
bYyEs4igLyHWt5ZqHJ6sotd2BfZMFOVZYqPViFY1d82Z5PabNxXJsiaFYB00ll0E56ZRVvT1wls9
Dpw0QvWvYbN1qvhxoNpwsjoNFfE8frWo1Q56T0LiOPI+Ki2uN+xXnMtu4K9dXgEkcVnDGT5oScek
V8ciAhnPn7ZZp96UZr3T28LYxmYabkJfevPRUJ7kWasj5SV7KHQGC6EqdPxZK/xsawZlSeCgMtre
oGE+RvOUPJoZPvfGL6YblFVPQ2lGR3Wc2RII2csQqaNDPNhbSojkKYxgEMhWOQGjGttHMnbNle4n
zNKddyeYEuCPhklB6mLSEkUCBr2oXkuKUN/1PoolQztVuM4OfoIM8PKXi95CsW20WGrqGy1b60ob
4FEE+5MZ0hLCDLm3XVcv0bCEDhCnmu44zVVtvvV+pmz8rOYIAciWZSMkEj7hAUsa+VkOl37VfwxW
+tgKg7ZNcgXFis5eu7PqTV7wsyI1YbdKB49mKFIaH+XJZd4eBuI1Y6rVTp5jZh9b+aklEWmhZ5mw
vTxSly3+kPa7YfK/BX6K1nBMxfM468XyLL4n7udotoJ8QznJbuQpf5oTLgdPynHk9NKqJp/kpppj
hMWB5wMn/PhWav1ZLdNqM0jjtJxDk8VFlTbCEYkGQUNh+BjIw9Q64nwsUsHzbvJJjhY4jDatNUwb
wiirfTrl9jRPA1iCs9DEyXTZYgKkovU9L4SiUeVHZZRx3nbogLHltt8/EudqaQOHxNj4WKuVQtf3
spToyHYHySZTsLmrx46nThQbYEI4PfS6zZx8KBLXTNXh+3334zjaYgDzl1Uyars49/gy6BpypnTA
+VGg7DeCGw14ymUiCcT+IQKITY4LbzA1oFfIY4ub2WOwoC0k10zsnMthrBpYsVt509Wy8tCp0lOn
4Tlp26x9TXAOdO40teLt2Jbd2Yg61vkIcTWylNRbmGZ1a3ZTswvo0dta1biFZ7QrSckiJ4Q0cWJx
sbP5fE2WEignLT9WuClkb7RZe+oblnVmxzq3trQGHi4LdqsRedQpdboaeu5uEVKOmD/x5eBS1+Cj
+s4DqtzCbei1QbkjpMIrNbzBYvdghcK0Gbyqds0aokmlz2qbNhHWI5pFR82JsMUAISNIWpC2KN9I
oe7bmNvIfPU3VRoLt0UrGCsJNscuK04CLdgl6IgI3RIPc+HBn9Gytl5KvXmvwYdB4maNr10ALLvp
xPcpEPWlz4okq9E4hxqZ9Ls5b4HUyY9ibdpe34TbFEphEGFmNBLx47KCepMY7Quh4KHuimlflBLO
+vm+Xa7IIOTdUhEE9XBZmT3O0ugN643p02YsjHTbe03wTvt3iUp3BUN014+e99IbertQ42CN8OyO
vFjvQxU6t+WRBtB0S3C1tG3bOlobCg9g1/va7tXvc2s1Xe7s4Amx4yGSOLSatc1w5N5abX0MCw9t
8KSaK2IHXRVEyaJszOzo+yInbOKL4lRjLiXsJLLb1AzoUYMOAg83baLOUgj0ICMkoEfzTlMo3pHc
d+4LI9ijvJRXaVA/6HDCdok3Id42vBXim3HTi6P5fWtBzxLnFQYVgXnoJIdkeZWx99qPRvEiCOGE
aTf6yLQvhdFK9ypVxfu6gajQiyJNqKR3Fc7YGF4ia3VZIC8Tah1WwrZhrbQFkMWrWhS7tRLIWPFJ
Cbj8hJ9KIcMmV76hHlsh+ctAJof5uQ8jvPnzWkBt6f3y+FNw8XZCzAGkxix1+WIKVbv6flQmhAmJ
G8LucSndyKeiUcVd3YgrbYiV2djrmy7UKsvRfWxXaCSJ6vPzfq8e5FMIM4mDfG976NF3yCgzl5gY
jMY9HtfIWAuNUEDKyjLyE5KXy2KPu/A+I5rwoJXYoxShXAtyXS6xMo8njwhYZ6ohjeX6kBzGlEiZ
CaEVchUcyvlK5ASwycUidzOUo3BM9vmME43LIVxS8lukdd4vS/J15p1YA3o/SaQDIDCOue3sRiM/
tGeCJwqN7aTPBc69bgAyEKmAPY5VO4jYCv0cPZyQ7fMWMFsd14Y7icZs1bRQyKQV8tVEcHr8ulBx
mAAIyKwgzfgaQIfXXgm08zixt+pT9S2rO9U1GQFOOlmyQ+7eqSRr85BaOhk1WSK7Yxx1uOhR3MoG
B1gzSJdllgR7S0oDVwpHdSuLee32sj+eImKJyEzLkhPplHdC15cvOI01d5xpa8FW6luc+bV0SPi5
fVU3HPznlfmy+UwQss44GbofOh2OnpCL/cAV5IJxMzFCmH0RuA3Mh4XKnbQNOc2PpREM2OUwRjdi
89Bxd8+i0rzORKCFXIzpCcMmZRrS7QwW1gO0meSxFKvslr1xj3MXxqpnaWdELitthO+FcXWjSuMz
tjCJlCoUlUmj7OUm0xzYUBw/iY/YmFOkb6pGh1xScDrqtOAUiSZpO71Uu0qNZ13T2uCARvwR+E+2
LEncXIUNiaRFgsILFVy6Qlf5fchUcX/HLJSzsTFfGhDWS873JtXFBhF5SrxpQlduqQ6Bte083ksp
QW4dE/NwuXKZVJqYX3wXdoa2M9VbX1QQXGfKnLWCUUxXomBrTsXkCJ3nv0QBwuc6Q1JV+sGcPjRZ
MJEUJIKFsEuDLrplQ7IYii4/TjiqjMQpqvJbyNxwd/kyNS3FPnGdx3CAJg7C+6q44SFHAFfhK896
U3vUVHmtSckXdOXmsYK98n1QqBV4BIEZltU5QkrvIRyN/XATtH6/USvCNtSKSEa5lFGzX57CIG3b
BR0a/3D5gjvMWLB19kEHGBoc8Sj9kjWK6aqgGZdmN4p3mTluY0wjx2Ek854FY1dOY7PHhn029bpb
cWUtgFeyDrCjTrvVEFY15wo53gWyXCyJTllUgmogTKvD8KEal0LmRYjouvRQNqK46ztyXqe2nDXX
8poAJp/ntA62XjxPbI0VPpdp8yJoGSceoUTvONcOL19YRAZAF1ryONIG3vSa9tG1erT0x5JdbY4E
nGg7CdclMPAGOuuWlEbQhfM87AmtaNcin3cx5TT/8KFmYEF6TGbIPYG9SEm3EdKyWySVUt4qVdUt
4kaDrRHpb5VIPi3Wu5sqbDAIFjWqTKwqK7ZqCGnmZ8+IiztVE/qDDiD8suSmEkeuIenHZzWImL3b
YBeQ1r0TkvyBeY9I9UAhDZF9C8azBneGRy4pjLR9pgi9o6hl5yRN9Tz4kXFUkuQ4+P2rOpefMWRj
ychG5VRnNYy3lN18HA87iYOmH2XfyqAbTlEf7iUcaiUvfNPPMxqgNSglaLfZWw5u5KXbutdBReKx
PTd9s9eQUwJiNIJdUsWks1K99vsmsJFds9kySZHrMGK4bOs4LYXtuC5QEC1A1+b7Uq9xbpCZdSta
8W7+t8QU4BXQA5m61Fm8aMaqeltXxm0tQQnjAaUjQGiRGwhfh66o2P0HE/l71UmjKzAu2r4KbPTd
cMsyyWBPyB7m+4seEl0w7n0lkd510S/cSLX8QzJ/8a2wILdHtZzyMvr8aB7K7TfE+BzEJnb0kmhO
y7RWxDujNnUiWhOO7q3cr7G4i3Yvai1K37Rb91hhbKiHdwnRxVvRa0CINfP5sCSr0Y+hQQk95GeB
2GYbh7JB3Nkkbl5SkWdG72HYNCM8hqaWfVdNwYNoudff+oJfrJTSVB+KjEtoUUSP9ELb10EzN1eo
E0czErAjHHpvzufSGIt2NIxOBgCBTDcWTb/KCBEsK8cMldYF086c//3RrhV0pePY4lTz1XgFG4ia
o+6Jd5cDQzZ3MvK51OSN1lKnG/VMVnP8OBbgu4q8Xkg8wmvi4uM1aZx4MHRxQtIDQteqMno6RrDO
AyFajrG+Bd4Cncnq51Fi7NMe6qXH6YILkj8LeQy8aN42It4xdiCYjiOx26uJze8nhXnl13KcSiua
mieA3FkTeFXzzBlGcg6QYqOkQrvB8ubyfi1OBSREi35+BMVTnLXkOcL5dTsTCqq5uqH3Bg5pmjsl
VH00mu2wLifd1Yeu3vgtFZlxGqxDnzcHAWHYAU06JwQCa72p8R0lNto7MuScHB/gbZhaL0ky+bsB
L577XyjrXmN5+UwqelnNhKWhzDlVVxXHVmkGFQpJsgH6Zzq90DbUmosGj0kcr0ImjTsjMXaXvmJd
kfCZejLe0niYnEGfXabwWZ3vh5yhhCFUYcuTjADqUxVtqzQ8SWjKN1mQSMvLLh/n2Adu4PCIgRcn
ULzGUaUcMtPvd6pQ3XRCWyG0lutVMKIuH0GN7ct86hYdCA4faMGCI4WyI7VSOXa1CWTLILKkzaRF
2uBxx4Yc239tSj3dsBYtRGJHkMZxJ3bFyCdpPNS6E7YLTRhdXity8WN8V038G/rw93nKP/97/s1f
8mKsyDxrLhl2f/3pEH6pOB1+a65/6qe/RMjfv97e3B3/6Q9u1kBIv2UdHe8+6jb5/gL+Rz7/5H/1
m//4uPyW+7H4+I//9YWc92b+bT6mkx976jSIfqgd/9qnp00fcifC/B8L/uOf/zcLv+T/+PqR/OPm
yz//31uW/+Of/yf7yv/75Xf+q1Ev/0EmlsnTiN7o0qn/s1FvSH/IDGSFShbNIQTDPMt/Nuq1P2jS
I4rme7gJCGKlev1no974g2I1f82UTOQ9FrEqfyYInr4X5r+HJ3Kx/vXnH1vc1xIxWUMcLaPumJ8o
kZnjSjUIXnnsEw9js2ynqmh3sUod4QWvPEpYbGzUjcXgXRGAyiTPP1zHv3npiy7mh9bBLy991RDR
WlHQZ++F0yiYS7xq5Q317Hi1zTE+SF659xsAvUps04ZfDlXGQvNqKsLaCryFj1aAKhTlm2yDOsL1
qwK7VwlqCCKbRJJzrjq+NNmksy7aDnTUZIHskHa1qGysKV558tpXQwQ08pL446WiqrthKCnpyIfG
1FbBZ2IaaRYB/fJh55GAHEKiY3L1YWHeegkH8hoxGDGqHh1A4n4NqtZl8Gwo7xoEqd7SbRK2HKzy
Zq0eqtDcCgYfq93mLGuU1dSqXVLu+aQ9+fdDQFNE9oaGpivalcoBcmSdKFkBlU6GJ6mMK4Gs5Dr6
OvCeRiGZWyDOJAn4dl/MLvikLfa3r0671tCp2aBLuVaG4cZAexaWNS5nwCLBXQQpMWkAMI23sgKj
T23Ri9cLHU5OUgqfvfpVF+gyBllQLtprlTbQ1W0hATifCjgv1D0ruwi7ZVWEK3bG94jV7RS8TZBP
yxCwVF14q4z2djua+8xHicKywz73k77URRp8NUxQ6iHh1WVE9fos3vlRvMZ5ncWdAi9UTGgUYy0A
p7wpAnQBGnwK4uv7NyUt3FIVV2qHxTHQSux0HnC5EnGbEVrONIanftI/whJ2jzFIC92KKUC1XxMV
mJVWeHNWt7getPzGIsXYTmvgb346PhgBfwrGQQNduskiGXKAvxGnYSPl6sLHD1v2vdOK2qpsPXxD
o/zRJ6kFUGX8lnjsLkakzhNVRB1o6qJHjWrnvewGo/FoFM0LkBNhQVk7WPhGe6SFBqwhhqDUDC9g
gIjolSDDJkNjR5b5noxVv5Amibpr1w5UljqsOLKAKXr6rEl8pWSYB4ClaWj35keTS3+1YQIIWXhy
NKIh8t88n1JL847dlZ5NYBxmOE5A8LAJvumLfy8bX6T6QTVvw7NAi/j3s+ElefL6zpO9Y8kKGxtd
v0gaftDqUkDNzU6CLZJnAfw9ctlpwn9hXtuKEdYYyvEZHnwAhq0vLsTC+yK26XPK/iLVn+Rq/Iqb
6A1Zxjk0QnbD4T6IkEaFYISsG+KQx0WGKKWotPXUm/tK0U++ctNL4r6nAd7q6Z2CWCLpiiMosBNg
5nuW0UVh9b5ddmpnz5lOZiW9CEr/mjf9nWrKn5iT5lX3eoIkuQaljSRKIoqrq1mIOtZIX1ipnR7D
d69b66oejyoO4lkmxfxBbXdcYZ90aKHZdXWT5bkrYbf2q8/SLK69JJcxYcyiNWyniGflqzHB9lZp
yTaundDyQJ5Pdu+3752u3KRNcpSMBl1D0x5isX4ZmvY0o0+E1IION8LnUolazpmnpoKiizjYeLEL
p4EJA07lrg5k16eX8fuho/3N2mJhwDFUxNWWoV4bKYLE0KUoYeg0evVEO4yqSGcdE1l1xUJbCqFu
U8k4q6nx3onmObYmEGf5GV6nsICah0BjhntTmF9YCtwqPGvgI/wRUJoKEIO+o4hgG1Ewm+R6ug0n
/UE35yYPPU2rLuAKhE6XKbuwDla5zAGWqYJIe1sri1OZy+/IvpdTVRx1slUSmTmrFupX0VSw5EwP
ggpHcbTeaGme8yRxRTFlqJb+aaiTVR0GA7UIZBoCzS6wH06VcHiP84bqpRHcC+nez7NP5MMMtl9G
4qwZQaMxi1zYAVzpeSnBdpVedY1TDqkbqgmaACxNQ1suBp8pFF4sJ1MFcu5IzxMEsCawTs7lpBDP
0OJQWtl8YJZWLVEUAMhOrRI/gDA/51H4VUxgWI3sOOIEx7OllNscHIFRh6+BVXzBWQEQXhLw34+v
Ud5D6khgvnMc77K1VFXHSdNf2B19HZrhsTGJa/cVmKHNfbcygLUH6bY0lJ2mFE6R8xIxsDdxWEFc
eS6k4p4+Bv1zvz7oEINxxj9Tb2BfN69yhpHsKHnc0C1McBurByBXcBn6HRDIU6zGD41RPSlm8rUI
xZv0Dt/OnZorj5mERonMCHJaokWuajecZIByCHccQR2PZYPu0R3JU9+E4qSbFMkz5UMNwnqhlP6D
b2kvzRi7VietDWu4qcmuiCkjlps0Vk402PZ+JDjzv0WmvnV82jBND3Dib9tMX37yCP3NPUcuz/ND
GhDB19fLgOqjVElMrXHUtllhaM0ARPmnHOUM8Cv6oEp3Hq2zOahfNaG+L/XxKRJKg1J9vi0CAMmR
utJLkCVGgFML0y5sVWuP4l7dGMUa2StNSbo5WZV0c27GS6/kG2C2rld6D8JQ3Df5+Ch2cIKbO63V
vQVy8pcotd6p4OxDI7Ep7tzFPRQ8VYtzt9aUrTqWJYSKhkWhEI8eMBUZzHLRgDaUy1RxiE26ZeBB
0xFsastPvap9lkqrzPPgT0sW5w8GrqkrhmJIKId/3qx4rSeJZV42jmYZz10oMuzqOZ0aIIpaukIL
HSRRo9fOiwIHA6STl19VdEuAmDQFyK+P0kPyDqoM8LR3LEE+kGiy4nl4NpM6AEXSYsHudkYQsQk2
vnRt/02labEww+QmsYzT74fArwvQ5dNonKgMiWn0WqWH83ngKAg7e9RqOzUpAuejTdmVSSda0mka
paUWbU2vAfU1LLwQAJrYu7QhPqnh/DKb8z7UObnVQICva9fvQ9RnqBFde6eyKF5kBMUObNCAahfd
l6qq7Eg0FgAqPtl/SPPNur6ZRKlzUuVgqf7i0ACn1jdoukHTNsVJ1Lpjz6frzFcVNXJvWg6K7g2k
CoA407KvXljKnSQt7lEZf02F5ywzV5/cj1+25lwHFLfsyolF5ZR+tQprXlRKCKsbYGt7UTz0Fdid
dFwGWuVgQpNNANPQMJO6cjy/pkAOp25eW0Gx1MUnK+zFJXx1cdiUc37HQmhIpH7+PNIjserNjiaQ
U/q9jdfUtQKkq+kK1YcbR+W2LwYXgtC2gLA/gJxRBf1clf6+LPyzlfpumt23QvHJpHVxTF29K2Ys
XSLrhfUSpePP7yr26qnSR6t1krokI1IvqGIZMA7V4TatZ0i2qSWLoF8WFuS6AXjliPtP61P4Q4Za
LnQPEZOiupDNl5TavnVDs01FsVyI1NUaKQsXQtclgHuCr0nKbxL1h6FU/EUnJQoYBfPYRCn5I44v
BJTWKicYEEvF2rs+ih/+BGaZTCJbzWCFHiahoNad7fSpWnvotjJ5dNTB/KCd8+AZsJSyfFQgSLqi
NWZ2kFJjrSTtIKn0KZVO+6bJOYB1nwwc64BKN8Pj7Ft8Z1MIJe2WYDxZSZm4sobUORE2dKGPn4zG
Xx8PUkdlnemBpxMLxVXVUUkVdiUNcF+TDOK0SDctBG4ROoK/iLuNTPgX93qlKIcwNVeJabiVBPov
Vm9Ju7TjXN188n7mg+BP9x5TF/pmxiR3HrP51UFRI30Pq3k9OaxVNpdpCYRsMST2BNXDH1yRyRVI
hprCSVwnBrzhkUIoLKTotW6epXKn+F8/eUe/bOAv74iDlITHBC/29RUKknHQJTTdg/EQeA8B25tu
pYZbLENmfggq7H7+rrJc2iH+PsvuPnn5X59RUhh1NNYYsCi1gVb4+WmQyIhi8JvAfzgpmhUxMbK1
xLJlLmLIPaoPy9uL9ed4EE/6MD54SBa0Vljr03CH4uc2rHl8Z4yXH8yt9O2NTNs2AewCrG01iuFL
BjuVRXzVh4ip1HFZZBEow8mZ3RRBF4JHaVFwwYmhyZzpk9PW1t7rIzsOZScoEb101U2TGA9l2m5A
HN2iLVoBA7+l3/0taRFAaEK4LpsbdmxRoX8VvfpGb3hpFCt+NqzizH8uRekhZPOYKdnrGEW7qX9G
BXmnoOfqJPDd5uiUQfuoARIzplUPIjKOWrss74feuC9742vTkF/Qwm2G0C+WN5UnQachMy6Pl6DK
HdW0iA8yy5L/Q3xW33okAsTnkjkf6Rjar3AwF3ItfgkF8UkgCarsy22ACwbcvwGryHTlfEb/NqSd
zB3sSpYeez/ooXVFTgMEa4F0Fi6hwJZXz3nQhdR0qq69wY5LmkJ7B/sD1cVbRhuukgo7PalQpWRf
+3Sx+2VxmQeLgv0XeAHL3TW6AOIw2ykpEB2NbKRFJQogaFLSNGhdpfKgLqDDHHwf6s+8v3WbLPxm
MgP1YHRo35V2CwfGERu9oZqR+gsOLZxkAkcoJbu32vOQdxyRBWfMa6TEXCqiPhb3UHiAvebTjSkY
20DQ1vgz36N2rUj1fTt6zjBJT2bst3bUyuc4RpMAwROFb+B0Jr26Vla3iPWOoGRpZ6OwpwxzzK2B
3ZZJwGMO+AAJgLUtQbP6gokMCThW4lnnes7sUrwqw10QOtI4PFNsdRCt7BSQFTC/aSxKyV6TlUMK
KJ/IYweUzkIRw3UP8yz0Lfre4XoS5BWmhdjXdwADAZ5K6bFE6GGRTmUiXVx4APDHqnun/cLUfKj0
/B7QA6itpnMLDWqQ5cWvoVzTuFm3oInKJN7H2YgoV+YISg14FOJVJYz3KBWtRRN3Dr5V32HRqmzf
vPOA/HBMBdWiCB+ttZk3IkFPWUoJQBYHjpQD/D4LFodIX99a8XAnx4ZTWsna12lhCWy3ER2eEIe4
U6euy24glgghcGidjBZMUyBxPApxCqCRChZkDfYUHdVXwljXsW9QlKzHR+Y9t83Jz5WGFcgcMITi
w9EQpTVq2ZcumgGKGUli4XgYjV5YDCKoz7bYa6TgjlDAFIdU4qMS58iIBFduijW6LTuMvJc51Y1K
nfERmdXBy6z7yiC1JQXhYbbPQag+X2bLf0O3Z/WRH9/Sj/p/Qidntln/547LY9h+/NSkmX/8e5NG
4Oz3B15hmiomrm22/ywe3+2Ul29ZFO5niwA6eDZCf7VpJPMPcsI12rayPvutRfaFf7ZpJOsPrI/8
SlzgpiKJmvbf6dMQw/3Tgk+uM8srLmo8nzqmZnXuFv1YGTYaHN+JIRQPaRKcKitZBkMTMI5q9j/R
dEhzwoGQ9IHnWsr6eI+2fmFlfmxTAprPZZoMoD07k/k1ukbQCovaoNA/qUtOX8RQOSQ50HlPehQ7
Ib8R9XWTTLcVC+2e8KWVrOdk/rB44F1qgRKmsb4SwnJziVxux0MG8F9lyHasIuiIDMGwzawFEY3G
wH8yjPvCiL8U0khN8rGSo11YqoQYYswu71Xh2yA+kR0wjOCrpDmmk5288FgH/SHt1XVcestKGTeh
1S0E1d+TYXMsNDCtcPpkDWmLscwQrkMpgQkmnwZDXSnIryThVYylb5BTbrJ2OPbTPQb1/VSvVQBf
ANgdKSofrBxFshD1lEBh+taB5iaE0UTGKiDKeqHKH+bQ7qa4ePGCl2F6MaZ3Ak+fLP+5M0AUj8uo
/lYbd8bQLuLspsGnQ0IHSZPvhKPw0U418YvJk+bnjtXelfEujx9QY3Gw9Bdl8TAVO/KHLJE2fbEW
vFMS3sreN9F/0/2TGZ08w6OonziWeKt7KyjXTiwUBDMqTlS++3X1UE6Fy/23KyW1TbJIze7o53ur
OLJsC9aTmrDhsZJFAehYOESq19lFGi+s9AScx+k6BcW16JjaXsvOXnisirvEPFrTfV7fGBPk59dS
hKksHFP/UYsOnZzemBrp3nLmCvp9D/O7LV7U8MZQnpGLuxKIz65FL6OELyhDVsBxF0E9w8s7zAc5
IpNyhQoF3fseOZQ9Kahr3iJAy54OwPTRCL4qPQRCMTmhsosw0SDWdxiOPvvZZlhH/Zd+/KqT7VjI
xoI6jBs3vh2KJgTl9yZ+tpKnzLhvyCcFhRnshuLcE1QhBzsJmLlidgeEDy7BpK4n4Dur/QI2a1up
LtTTcQX6H0NaXr0FWfwtKTskMKty/ADHPQy39OwApx8HZcT+sNPlCnohyrGsevXUfazPAHUJeR35
hnp/J1vCYxDVK0uICcAU228SeTiK8JwnQbjKGv1YN4P775rKb4qP7NxUHx/N4a34HzCfw7D53Xx+
n8cfyVv745R++Rt/Tun012nrkPQNBUHWjHnC/HNKN+Q/NLx4mqIR2TAzrP6a0s0/NEqAc965AjuF
QiDf+3NKt+i8MwMzoyt8S+KU8d+a0ucZ+68j3Gzbh3nEeXI2KPKnayKRppvkWGst8UKo6GWH7Dsn
UNfEfkaOoh1wL7xqt1K1RErZ7ht7juxDvgdO8p2t/g8X7vT9NX9UAVzair97K1dnJwMuoYrYeDj3
mAXWApJx7SNqttJyckK3JwRBQEQ4VcvODXBAWGtGtSMTLidgjwm+YkntbMlWbDZj1UpNnsX+sx71
z8fdX6/VvJ//oTsWTRbg23i4vEHJIYOZAgyksydSDBa6cCfYA9oFW1jNYLkAcpCxFcHZeZ9cp0tQ
+++u01XFUzSFeBQV3ka0CU6TE7uZib7nxrL7L61T3stMVfbgw9H75IUvPYffvfCVTMOShIygt8vn
b62zJCxJmLWldUqfnh0soT673tVtAtWyTRCtJfF92Omg0Oze0eyBJMR8Kfonpbshqcz5/di51OF+
99auKhGemMyZx7y1OnGM4jbVl+a0xtai0UrqHQ4A/YETzGIgyGBZeE+isFXUJd4+KlB56mQWqUsI
lk95vFWWqRv3Lq7D+EzO1ujfGas2dOUFSQ+kYXI6JnZNcNrPToMXSN7vPsK89/phdBE1DhY+4kms
3R4F9dHiiEDWQ2fLFhTfZSSey8GV5Vcpvquy5aS/zT79Gov9GqqcmL/nHBiI81i14OvjW63ehcCJ
KXup1Mn0La0uapdxtU7wIFAz2Ov5QYi3eWqTGdANdicvzTsfUWBtRw9T/lA94LxrHkbjNSF8UH9q
NZjA/Slc1jt5H9/nJyk8azkRKRDBIR/Y5Q20225L3EQKSyojAoejqVttJWCXsuvtNBI5YXBv/CU5
bcOBKMDIcKK7hogKN21sddc8eLvwXmwOxejmlSPZWIKWwS1EmSBeacKmp5kXLZTN7wfOlf7nl2f6
uueSJYruyeo0nBvrIEZPQXUv+TstDbdd7QTNWdZOcyi3xPyzo4qyYM3HpYWTYFsAidCDLY6VCBQE
3U7IeSvLrqh0iYfKVw6EdvSlEwSHIV8Z/k1X7qxhk/lP6vAYmve//xiXbvBvBs819rHWVQTzUI3P
4+BSWXXbeIPnd0GHJ3Lk6RnaLaC+0mEAOWF8g3tH8B7jwok+qZd/+j44i/w4iAdTyPHW8Rw2cJd3
KttCJ3OE/lvbaHYhLjR3nqHxRoqdTa42+HJhR0eF/qLxfUeC3u8/0ZQpf7ewKQpVMkg0WMPn7//w
OBnRVPdS3A1n69y7Acfed3pfpM280b8i8YSAT/szpJsyLwC/3IUfXvNqBfNjCb1px2v2ZOTuq2od
Qc8Oo3WsLrFHx9WSnAcFXgbM5aWywTW9kRb5oeO6gB1dQDwDtbGrsX+4uXI0qScbxwF3LltI5h9x
Z3wy+PXPrtHVgjaIpl+ZSjGQjLInDShOndElPcQOnOypz5ZxSP98rS2kpSATCb+ycCROi0Gwu9DB
1V0OtjU6HgURS74by53ObkGwfRctqTIt5aUQ3PqU18q9tfGUZRE4SUF4K1XzYx7tsThKrrg2GI5n
pO5idWB/zm9LbsT0mRhnnJXzsmE2C6WndLsuVv3w5ZOH5mfZzb+e/R9u19VC2tAcsXDzDWe03Wbq
6iN46w/uT+sqy4xErmSnPRFJ6mALV0RCPZ2Rc2drD/EmwPxZOThw8I+QFeNmKxThv393V/iQX9/d
1WqLqJsTcloN52Bfu9VGWQtH6YiSUHKrVbQyPtncXCgyvxu7VyuoMEwEj+qM3VFcVSFqeFTNLgf6
pCYM5IhjPZZWQbvy7wjKGNgnkvdDyCjJbg9tz+D1/LcSX2fg3yaea6Hzd1h2nSxcZyv8Nr+/NPLP
fZBfL83VUilSHBPhLc+zzP8n7by2I8Wydf1EjIGHuMWGlwmlpNQNQ+kCD4EL4On3h3Z3S0WpxDm9
77oyq4sVsNZc0/ymA2G5gY0vxmtkLXUvEd1c988urHDMUOFAj5uy2JV4oHL2LaKPGxhbRFjO6xzn
pPXCwhYO1Nuw+mPQuYBiVKeFSdPSovs8oIdnS4p9zf6Um9ZnEEHP00pvAif+06NzSLtW8vHC+g48
biECzhBEf3tLbzD9D4sJz+Eg6QOLMarnMH2JH5Cr1mpXtjWYuNgu2IJNo6Ryy8f0dVX8NpJNFT+h
qOTFpY1B89J6ZrPtv69ndjfoQ3NeXaSavJVy+lI9Up0qa9PpbDzYkmQvjS9AWmzBWQrLn19K7+dc
mV0FFV4wdYib3umSbGUdB+CabgeZe35KfLOxDRHN8C0dWTya9F2ZrFWwXk6T/kTCJlmQ6fu8yPmw
ltkVoRspJLDpVJNFBuQJPqL6+t3gXknfy11oR263rrPXaJ/pe6w6zG4XNU69slDnQO8Co1NiTZ7v
cZa3OgEfMu/rHfym8/tFGHi74j5smkbJLr2ukoUKiqtnfyLpQQpfmZmU3tWm+VPuYu2XAcNi3V1v
2/ig5j6SDtwY+XMbHxsrfezc3B3i76OCQ9WPcjJ5fB2CmxLfXwEErw2Zs7SmuM98fJUwLFDvqRtq
xc2lTe5iyoyysLQdh0MreWl+Gw9u50IlX4Nbsa8Xvw0WsJeLH2R2CeRGa6apzCUQ60gnOIoXZjdD
FjgXXzjKOt/FivpdWv8wFey8LZLiS7MbRAewpmhuJJurCveyhIm2FSOohLvo6bwkifw2Nfzqo8yu
gqKGgpEiIkJpUNbrEayBZyiPuobZCJMC4krgRLQ6b5KYYOw3ANEPOhWOnWAdhPoJW0Zdwt3MINN/
P82z+0IqpCjRSw5V74W3q93ZhW2yvWzq0/IBnmF8/v6sWbxv6UkHXcWzkIh3uhLMML5+9/nPwYaK
8qjsc8iRm0bdsG0SFQItZdJe9pKf/RHtiadcvY2gqP6q7Mnezgt+f31kPt9BU0eGRo4MWWK2Oq0J
1TEAq3mi5+vpr/35NnHxrGWj33UlNpsMY5FusWkqM+nEm4+Oam7lfohcWoQBtx8UFDxWgluk4crr
xZT806T0fXnGDKABdMY4G0hmnSru7aqzWxKuwTY1BnFbmIPDK8QEZyqOJ6/ChnmfhxZSJGCh7pPp
ZMyhTyvn/OPrlzZD+vzrk35Y1WySIFfnUcDuuD9lmdsObpK5RuU0v9BsOl6cADxItY7AMLzqnrjO
lh4+3TR/O08fHj67ifpUQac9yKbzBKDeC5Hp2dWOcNexX84OumZf/9g3ldKvnje7gPQoCTOjZ4cI
6+jVuKxJhNXevdLF9aaIL7gdTqyJl123QC3V07hFxOq+8o1bEOgLS/k0Q/nw02f3Ty/XRpGt+OnT
Ucpx+/TgpA3ara7eatdfRX6vXzQGz7+AuVqhCw/EztrS0YdDiOVqoz5dhj1Sel8v6vPM4MOiZnWI
MJlhRvHbFg3FW+CnOKWTd5MZgG6U/MFBlp4r4+unft7O+vDUWeSHDHANobW+VWtessaSorgXx+dA
hgVDAWfcxcFD6Bnx3YiZWdLahp+7kSeLdhFtCnkdmo96/NALRP98gxtegjtNrzqrhcR88eXMgv+Y
1GnWryjSGqcxN4N7wXm5dPq1oHirwUV1SWHqbJ+9WvUXXtDSXpmFeO0sZ7UxNWR7rwlfC0xv8DYn
vjIC4wtFL4GT7iiJkMjEBNhwrgklr1cJruRimWbulyLZ543PDx9sFmjBno/gUFmP6tPaw7lFdpFy
RWoElIfoyY78pK+hM9tfvwbt0xb5+2PnCLcLZE9g5OwT5VQiNWJrdAPPnplsu8wTJpmbPYO4CDtP
wb4K/qV9kJpbdXyumBr6mA6ql4NQedlwK2V+60guXEt6paUrlZ5ReiunlDyl2+VoJVbNVqlc7Fv7
9mBcHzCszpNjoq0bn/xITfcRJfh1fQYpvXAUZsSwv0Xj+VxXHepMXl1JMGhl5cicYOPtKEgCgH5g
WOdqvmBQt9ixiyJbDsQNqzq6fosNlMV1zAJzESdRrwb/ukrrFYNQEkKLMbOHPZylABI31Z+mRe57
N6zD4D6mGZf8iLCI+vqbLx06cxaxmZBFSthMnREYKRskQkHATq0AqXMYhZDEoqxtRzhsLp256Ux9
cVXMicU9St28gWTa4/KftHZ0m3Zqdl9Wp1ZHOtQ3Wq8/08HyVMu0jlPBFBhA3+068uL4aAi/hKtV
4r8b2NDAF07CTD3y79tkFqcrGD/92PB5kj/5dBKG0QpeosKRD50zOvV97QsYbNs6SQ6tG4VUzW0G
O0ZddbSpNLF8jf3A7jBHkhbqls8HAB8O6SyYYzVnjhGcca50XBtD/bGLXk0sAc/K3aiGKFqGSLy9
qNBSoCedRVr4EVaL96K4LVKnUY9K5IPh9dGpqp9C5yfA6iJ2M8YHcB4ROzEtfDNI9mP7nJU2Okx2
dJWsHqxDUz+qa/pCSztwCmZfbYRZ2G8gvSmRRF0ip+DoRzLdSHTxxSpsjkWGj/wWZa5r6wIeEjcU
Jr0jVz7+Vobufn0W5KX4N7sGQkMQzvVUfaDBkAiumWwu6Xrs/Gblt/Fa97EvdCDoCHbxkxAnQbIB
qqDfYxgZuubSYqYt9tVrmd0B2ojYAn5x021oWAj1DFhhwnG/h/8Uy45wg08gqDByF+ZQgi1vBNVr
gYIkT6rqjm73shIWo+fn/YX3vbeaZdjNdRwkpXi7l8aerD7Zq7aI3pTb/+gsJXWzzfWnVCGKeTSU
O4ST7cjYxr29FDukhdixmuXUmpmPaqsTO1ZMajdwfmpr9XShycMlaUQb9edlAxbhW+hens7Y6yxl
udMR++LTzPHp+lUf9bQrpksk8Is74lbsrkQ3ob+dtHdSf280t318cy2/RTYjZQl9KU81tiNAHH3L
eKo8mNH63O/b4f5qLIlSvDlNfLW6eUTvzlpudOzixikeI8x2a3CQxn05nHBtsobiFqYYcu74GQY9
mogYDB+iele1AJfd3qPO/H3ewjANstdE2gWXF2HY5/IPCGI4wmIC/DzdCn2378udFpwEAgzGelZT
PQ7jqZaO1/PtBe6QtzgMXvrms3w+KPQiMwdiWrjHsNvL7sI9QCmXAbkdONDBVMW5eoqNKtrk6bb+
OjS8MZO/eqmzC6HNEyTWRoLUVEi1Izd1nd834g9R2XXdURKfpOrhPKHmKyDPCVB+gMZrYJ8C/BU/
16CUlANwJQpPb7o7qMGAGgTHEJmiotkO1UYOXoMQhax7CWhjeWrcFo690H3Tzs8J/FDdFYxbSPvC
ZqXv2/hGWwSUL8SbOb1IQzQ/wgt7qp4lr4zczI09IyWv83rQBlM3bhR3I9J5S/F/SnW+erWz+J9V
AZbXmLqyX1HLvI226oZ5iy+5pd8u3uwT6vDLp81i/BXCT6o1byGs2fTQNd1Y8NAk7J1xtRn+lDgF
gEv+jbtboFjInDjA26Ua5VWrfYnONgRAJ7HxJx5e2j0tZBDdfrQLfxleNe67NbJpqofM0To9qPel
bTxeNo0/1ZZQFwK39/NjxIRrZeGx3j4EPyrGCRlherwZftC0USx5LaEM+lgdMrQBADp1S7fK5y8b
XA1yFqibqLPIKRWthLph3J/0AzcqfBX74kMiyE8KiPJn8yGh1kk6V+WHK0ytVMk9t7dDt9iz/4cS
530h00I/tF9XSSqf68v5X52u/TSMiwBVEILugL2s05c8cVWIk9+/PsiLz51Fx64Vy86IuTqY5rWp
JT+2QN6v7HUq4QbVIVoVdpTaaJGBfLsuecn8Q4Pk/WfPohi2YaKAXs9UisMOEm3BEkE2oIz4W1jJ
dgV7xwbPffWYTbgaxSd3S/qQx49ZsLvmm6WBgfF57vW+nFlYy+A3GgYwPsIaAKTOKR+SbC0CmAzl
o9HcGXCq8P9FFCAoYBsfqA3ARcjIFu+uK/eCrFmffCuhhbUbbbVRo8NQHiUQhq0v00LW/5iCSzEt
RjZYC4+peGPpAFT9MV1Xxk6M4L5uM8OPoNmvdobmnxmi4etjd+i6OWe7D09DuxO1fRDfr6SbWDj2
HBX9WaZ/5Ov6zXjdRIGjfUccwTKH3wr4l6B7zrMnLTgeVc0924mzXLr9Q5X8/s5mCTiepwPyqFwF
V/vq9o0rm84oOuO6Mh8upVd0DgStMHSHzIpf0Guypv6T6ApPcemI6pMaow1+PQSaPdym1srXcSEQ
vl9k+6owNr7Nzrv4YmNqLTrqTnBSu0NOzrRz4JRc2a0LBemqbZL+j6LbJn3WhcLnb7jnN5Qc0Ox/
x4dZME5CLQeSzOjq8idA63ytPAtnWC62eRf4w8sIBCpB0QKv1u4QImcOdo6CobZoEIyQn8z7Cl4B
as7JNFnHzxyyC8OCh+oxBpIjWaJoFT/KGEM+e4WWYbdtsrWke03mtKlnmHZlZd51HSA0s61auyss
NPGQUks6T8eAJDrl9lu4XAgJSzFxdiXEpdG0JWaap2aaGYpTGQ59ohAsZtAon4ko21nar68fqk4v
8u+33vuLnqX3QyxO9qkhJVpqIXHdyohTORiuKDgwm7didpTMn3r1M6439epYcPnSM679ihdHNYpD
y/VRlHdp/yuoX0Z9I0sbaSSzSPyMiUGCp8VRti6Cc6lPukqd2tfwCTFEezBAsCkoZSrZrdzcbcds
K6/rhWRJWfht2qxMQGBQO6cRl0y80bziVYcn5UKQ7B5yBzG6xhGUTYph9LjJmaPJVs4fGnbrtgJD
H/oA19+xVwsbARvilPSIsvSM04UzrC8IRo7q0czXWeh1+f0QLhTXMxOLf9f9//kqb2f/w600no1G
lRpuhwxlgMIyf0sUNr3oDj8vFDiuuItxDskXnrr4vmZ3YaZdsvAiU09MEaW6LVcejH5LlF5MYPJG
+nKV78rLw+DmAZJxXuxciIC2ljLG7Zu9kqzzqLealNHyPbwAcbWWyl222jTJ1pQAQiH5uDWRnVCO
gflwHv+7jtr7K5tfqHKO/PUoXCmGri4ujyFYPCNj81mNsh5D2jejPQFg4m9kM4awFiWWYn19mpau
1TcVuw/fTRm0IIob3mCNFcbeLHYaGPxmHci+FntislOubKJDylKiX0l/VCbh1z8CQx+n0xmELOW0
/9Bxf38ps3u1Ec6Fro5kmS31Xvunvdj0cS98zfYPepWlTJPFFp76p8wu1+hT1zIy6HYo+xUdpMwN
X8fKgkWW31dbeSc+rRaCzz/U8e/Lm11hZh90ZVmQhdQurJZA8jWOk5X5xogOUGKhNvKnd6t7taMR
mg37S3pYyjxm/NG/n7TZRRPn4aqCgUYiigumq4CgbBlmequLj40fQl3KuBY7H/weOgeRE5qAlhxz
tXDdLe6bWeiPAkHPgyiaao/oOIF98MzWfKgM9hs6rDqV7XFl42TjNIA3YLIBFXg2UB5fWMg/9IPf
v8jsOkB0cNQxtvrfdDhZK/2fQX7OuntZcFWSU8GWoo0muoZfAEg7dnQbIg/xzoVjNH33Ly6lOUZU
GGtZQU58CtySJ4EMAPbW/oZv3v9cKesKpIDompvuDedMbnXdpMVerXZKe+BeJqK77ZOYLS1q+gZf
LWpWsjSXZjyvBhYFeE0RPIOxne4P+UmrHszxRVF/9U4UH87DhuXZVGzxvgOXJVqKUbuq8qgVP3t7
QBHDvspW4cHSWfh2S6dJn4Xv1CzUMGmpnM3e6r3xjPOBj0p0dtmPuj+qG0HbRrFbo0bde71LMqvX
T2myy6pTj1XxkuPtPwyc/7OV3rCQH2Jh18qIYmu8r/FGrfcrc5NmnsrwNfPPiMzcKPzxz8DKnGX4
wj8ABN4fPatugjTUi4tCj6YY16Xqdg64z3ZX5yc1/x30mZVJB9kupyFH60r6S4g5CR8HAb7rsTRO
F+2xyZ5GXbVkC2CWvfSh/qFt+L68WVSW1E5faSM519TEmeYN1YT9cbS3XgPye0mxltIfoIV1VyaF
spauhaX04k1i4sOnOdOnvyQ5n6Z2B7d5AJUOmoNSe3Qzh2kXmI3FODttvq9OzyzONqtuTJFcmwLL
1U1vMxd21xNCz34Hacxa6lr/wzjp/RXPAio0sVZE0uQtrEuejsOP25ruWbdRlJpgr5cS53HaJu5l
tZCI/EOL7v3RsxCKCHowylMDa4IbY3oCwwzi4jk+JvKpgnFuKk9pdqMI32Io4hqjpatsJysCPR0c
X1s9dS4+wfaYM3n6ISh3afIHhQsXXBbwjL6+v4b3sld4JdsSAqIpfs/Qi0cfTYEhfdLkpw4yd6We
oEzm/pKb+ucIx/eybA5tqdL2EgpicD0Jp86ppU1GSfiAz84hIp5YcOZQqtZXAOVc9IEq+v8yI4kL
EOTOjZPdYv99IcF/a7J92MdKbJbA0bk2p30cfsc78+Iiqz1ph0ELTa0eaNx1jbHQVaTkV/0+XrgU
lIWbypjFXBSCxUC4cJSvdO6YGnpdegjx+eEDgZStX2naWWhFQwv5M+Lnxp+Nb5lpjxdAZLoxnHDE
qTl67abyh3KLwoCFsxVs2ynhWTwWk4LsV8fQmGXJSSmIaoJl/OliTsEx6GkLaPrPtN32yn6yRRn2
8bfKYYaIDp5y17b36uoUjk8IniugEaPfonBxCrQG07vUeLnEsZWlBuDefYNaYd4d+/qpl34IKnoW
d8hfoUveHdowcDpUnC7fwKKi813Z8vVQQJivxp9GsVazH9BleEWd3V+dkCL+BxwzLfRTEZRUEvsh
qvU0NK4bOVzjG3VeF8AjyAxMHAf8UNlC+Uzdwbwrq0le5rEr7Di9VY0z3i8EGy3b1QPlu+nV437l
pNk9u0CT70Rngqd1SGwgNWbDDxDCbeQI0Q6bvgSUgIn1Z3OPtIklO+C/yTzbfFf+zEBMhr56vcXN
CEw4ML8a1A5JGRSlt/ZqMtioaQtMm1yEywbxftCAVt7CxrADfasj0s7rcuMLwgnPBroTtDQLBmtg
3SUXikQorVuguRQq0bBnI1xHlI2G6V9GBdFG3BPHB1jWnLT7q2IRWIT00P+Qw58hmWK/uwD6V+5k
8JEJD7/+AetQwXxeyM8+b17/J8TNHebbStTrZkJdi3fJo3T2V8FBe65+1XfX39m36ECMfVwVv6bu
UYfTptUTdm/rnbigzrO4mWf3aKML6QUNN9LEqS0FHLIBxta8hgrSOMT2LZKR13ij3JTBS69Y+qF7
jjRPHqxeRpQMtQwXgQg0u9VveWhdvjXwh22x8Rmgy7mnX7ey4I+IPirroVvL522NaJ1hRYc4sIEu
i63V4weQ/wa7hxyG/JyQLPAHO1C5w638vZPc9ElYIcSOT5V1CXx2aRjexclGo8P83Vz5yqscOUrx
xuVCi5gQgRkgmBawKovY0YX+qjErtCJkLNNGoDjG4HAgUikcI7sCjs6MQ9ngoGQnv6b0I3FWOJ95
KN6XS/ygpXvRmGUA0qpU1dAkAwCJdxbBVcW6W4PB9jrkK8dtmz0O0qEaToWxizjn2RXO/nqUcAre
X536AZ2a1Z1pbuVqm+O7G1sxvk3tMYhv8SIFPM9MEOP3jrNYTY2ydNg2kLVdQfhV9g9ddxO6hpOF
C5yRpQLbmOUZeR+NZa2/9dHVbV0zx4jcJsJbZTsy+K56TAHulBi85/gju1jxk+bjOKv/LI9iYuew
Dot1m+OIeOjUo4YbhyLcL0GNFu/sWT4ioZQiqDXfHn5jVPgtKEQBTUZsLJ2VAojXsAQmTdhheN1j
YKFGfdYPlXBv4hn5qxR+VzSPFzPg6Zr5WzY4aVrg0GoqUKH5+w8XdyGL/xqiqi9TNqisLwiQu5Ur
/YFOfCfcLr2Ez1PuDw+c3dNiZeR6llHX1m6PgQHZVpbJUKfkbn0e7oQCpJFqXTZIbhv68SzjNele
QPx/HTc/r64/rGJ2+45SFKe5tLq+YUEN2aqV71l5q+BB7MSOvvmZSn4sbkbzWXqN30qPpTT8c9TO
hxXMKiM8Xc7VJWMzDJ1jpgw6VVtbA20ET95vkP6Bi5lHr3H/lIOlRvrAyr2YLppBToM4MiSjlR8B
aejug8shAZSGxVhxU6w2mnDCuSBXHrDuHuFLpX4MfL+/L7QFxeDPwTEffsE86F+yi5HSaTzp9T5H
HxK26DieVrUjXbYXvw92iT1CqCpuzyBDYmVbp/vU3DUruOtKv8XDuBgWMv7Pe0gfljSLruT7dRFN
3Zt6EIA44AdRcaEYx0r3C6bVNNYfr2ATUhNORadYUnWUr7dTPBIu5sIWW3w9sygbl0mXXyuibOfF
t6nI2O5JKDfX1I/kNV5bqYcaB70cCyHudi9IlOYHuT2dL6SfS9nmG83nq1M+C47MeJsmwRKe5Bie
fr1pqodCuKVskHCNPqbifZIeS/G3tMO9qFqb421W38XDGkOnJyXz48wPAdW4NXIzaxmJhM600C4+
F2jCeG3pdoK/cDw/LSew6pY06KsUDrNIqWJnVZ9jkmPwxpm8lW0l81C3wRlp8OXimwjkVdp3Inxj
kjvacGV3qOOH/9sipNnQAveRoVRM4wppazMo3Hi2yky6CNe0vxhIOXJw0LGFs2uqRqe8bopiYTt/
Pnt7fw1vRJQPwTkCV9QlASuoXQ2hVgaI4tmDXZ4wHIQrJXtSddJWdwa+32fsYTtx8nLch+ld3qKd
+1iox4irrJTcNrzF2rjVQOx+E8rfINZGUuweSGJ8MPAec9rJnA7q9FotXNy4g8QSiyecm0Y6sUjh
RF4XQ/1xGcSVIhBnnLcs0zAsebwvpedz/zuFHvujBQoX+5f/T/XP/+0M43WPTQD6Xoo4L5UKnMTi
Ug7FEy7Ibtz5LQgz1AvOd+MOZMKF2fwfRPjss/SU9ofotMje+6zf+PH5s1BdT6KeZZeIE3FtQM4P
w04AsEynShTFYswr/B6boxvNV7HV1AXKcev/gdM4bbf5Gf64ilm4XfVDuDIyVgFA37vAPMMVU3dX
9XqAg2ZjIL1WVk4/TYoBM1irmtZEdaUvjdzowsH4LIf9uJJZlA2lIkn7LOJ7ONpP2bQj5tO+spZp
NAS26tSO6uVbkGXpERHfrXG1w/+GSmiuEF01ZdHUUIL5a9bCuCIfxUEfmaY0e5L1A8CVrrE1yWqg
sWElIW2aPbXOyhM7tzl/77JfzBHx8xpP/N11vXK06JheXhTJW2zpTQnM377Th7VNf//h0ArdJcUH
wBhJLUavvL3+Lnx0qe908GHW2QkXQuWnHdaPr2KWyVyv3TUVo0I8GdGLiEuvgy6JNf4IL08KIEgD
/Q8dMnvDhXw3tRXVXT4JzuMwCnUAptZEehWu7hggJOhc1YMRKQsr/JRq/3GFs+MTmUqi9w0rhHd1
rNfpnhHl/jri4rXWIDDEDwp4iGm+oia3HQ0Hs9g3yFp6CWyTfQH7v7CkJ2avsmu8Ya3EM1h8e6KD
I5QBn6wdHQYfxKjmJXQ7+iChbbQT0Uw0fdG7PoDXx30v+lFI23Tb/DH3xp1ktw/gmezGB5a1WON9
llN//MGzk9qJrXru89XI+RDtCGigo9V23X1PbFB+Pgo9FCBL/OtP8+qPD50dymgQu6RMhJHwkBEQ
GB7aMuGYymI9XDflJIGxGjButbiwRCdWdrGOYoe7EBqmb/nV5p8u9g+bXzxXhdyJbP6pDyghXtSt
g+9axgCxR/0ittIX+mlfP9OcftlXz5wlN2VXSXUpaNMzo/CA8Gtlc521yfaSHFhGeYzqnyPOf1X2
Uuqg8ZOzi7x2MblSFyUyJi1Cccr5Vl2Bwoyu+2IMbFEzPLms75CQTZX6Wef/QofD6dBh1Qy6VX6f
3ybGOuy+iZ5S3QrJL1T+buIRQdkXIz1eldZragFk00t4fgq0wL12DR628OHPG4zV0EI5NfFkBgmo
PgTNdKOPjwZaHanLlW+ZwXco2JEH8i9Nb4UC3TikLrM7w7jNhIcsNFGsqBxdhp9y/Y5jvY0aL2Kv
ceRWydRf0zE5hNOo0/JtGkvFfMnPfTPR7a9f/KfIuY9bbpaltVU2JNciGBn0o9xHE9+GtxIG3zHI
fEY5CIv5lUt1nWrOZSk1Wtruc7kBoc3jMY8JKvg51KCERlt8zNxJ/GB12Nd7FBDk59E1QUwtVW6f
zmw+/Oy5uMAZVpTWXN6Od+cgeK1hzokgBKxXtLDOfupiKxyJS5fuwsl6E7H4cLKELNDBVHD99zfo
M5YPCoeLcpF5ipVsRlffhS9LtfqnDYuPv3R2t5yTVaKJMR+4cnLmvzr6H7b6uzxN4lYowa+1rQYJ
25WftS0or/XqV/+dH77UXfx0hPRxGbMLpCnG2LxkfOvGwfex/8kAZlf7QWmtehAv59KC27CJnv5v
u3suBxDKiPNeEpOAmqJvtBFdFKeEHzjI1Fc8WO2BW9YO07XWePH1u7hEzl/80bN4fm2UYUTsezyp
4HKHxwl9EGsH4PZkV5WPjW5B3rOwyT5l239807Pw3YsdFjZlxqkaNummMdeGhlij19MgOUJ7RN8m
2mOUXI1IbrlSZmGygtRJDFYrfi0Qhdk0+evCZ1ja97PobjRGMOg1n0E/lBv1deKXJ3bPxB8q3MWD
5T/hDBaeuXCBvylnfThrUoNyq1Tz7s3SVrzmRpHswhZzm8kemtjkcXJjDYtPndKCL+6xt47Rh6ca
+MXgg8sJN+Go+13lTn2exmpcZKtj7i3k7WhVTGILCz/303z+PWOd9wD1XpSVKktJIbtdh1Sqv2rR
BKHQrDjuAjrmvnqavjMytXgMta0LHVJzlkCCS3FVnSXOyiinamTw1nE+6BzDU3Z0HQT0maHZojaB
pbx9bRYmF4sPnYU4UdP1IRSoJCZQbrQ2Oq+HaUa2Mk3gq2SH6/ySmODiM2fxLO+BLQ5Tyi7dYFg0
PIKFdrT79M8k9zGc4u1/+WbVyd0Ls0l8lf6alZ0VdNjHCzJ6mLb+zNa1z4jPMg7Fw7CJXerV9cKG
+jwje3/erDwLsouIDTMF+zVeQ01TvAQbn5vLlDcZNuMhpovoXbGrLfVJ+r7w8Ok//vdj9P7w2TZK
8ugaX2SOkeoXx2LbrSW/cxU7356dpb7aPwTp92fNdk+l8TvZtlNNHh0vr8oknUKSX+zPt8wqEfRZ
vJKnCPzVr5vvHW7jcljl4knMf6mHfNNvCl8DfZ38LLQnXT2hhFgwdMEnAPYb8vhMw8cDCWiqg7Vg
HmPcGlTJQXooQAArjBSKhbbw4juZXVziVWrBZ52JJheyBjr8HQ6ijIl89IV7V8cXI50msNhJLlYf
n0fQ988xu766ejhLbcWnR5Y6tcw/KUgI9Kb6e/oyygB0e3xBkz9wqyX0waeKZebq/cmzWyq41lET
BnwW9S7V3AbkWcAY49raKtL/9rK0yaeYro8PnOXeqH5mSVbwwIZu3Z25Ve3EjZ3okD5JTxE6ONIf
45V9IC/xVT4VS3t/sCbOYkkS5cZKn1IEdhY9t3Sr0z28+OfKy4dbLFiQiYRLmKaeaOPNwaTNEWwT
6ZXybjA2anhfoqjS0/jGziJrtm3J/Ta6yMYud8wW3pE2qcN/LEbRuGsvoj5lMz7OofUrAC+mSxjY
EfwCBJcmsYYUqZFFsvinrbr/7AYcUf764DPumvmYUQWrfoxXLoSH0jMV5qE1slqPnb5toocy3+XN
Hv33wOuL+6ThnUS3AVO45G6xLFe+Dsja3BtGx+0iNM/cOMjpVXhuwF5zoBno93RUH9PviXv5ZjLz
xAAWYbI7ld7IgKaFx+ad7J2sibibgg9Lv6W0jU03OODbskYuZiETWVzndMA/pEBwhKSzMVV1oO31
I4wo3O3d9HudbNp1a6MJK96LFmbuNhhqzjNoDB9W4kSjcXTnHDpXLF0wT2SAuVOtOJsEC8L1+Tl0
VzT6lo7CwqHHPfevqx3jJj2vFM6gfIdJ7friZ7a4UXzdmxRzlyL/ZIHwReTHbvKvT9MHidx8ivxR
zBQJM66BWQ7kn2/6Y3am9p5q0JUNV+UYAH8aHfxGQm+U7ImjjntZyD/ewI+1X2r7chCvlnlFi8C9
Ygu049LIAMpqmtUe+N94wrgJGrSv18oakDVOtnnJf8KNfJWem+rE9Q4mc296mYr5yVWEGLHNhu1V
jR3cUdfX8Hc87tveLmkI2AW4Oc1KVvuit4uzHWzi2E6xAnGqS21lPzF3UY9Dl+HR+c0Yn+UKHJTw
Oxf4LxdldmxGyo7LBPVerHW+vkkxkfjr+6zkXpOFZNprot97FVnJqYZ2yWDDtLXOh2Vlw22ypW24
C1Z+kFuF6WfmRpSs9BV210v3mznmMnh4cVfNInsq55qqTgE2fYYjysyyOWG7SAsTYeCcV+Ytpmuf
5///vry0+aArFOUirULeBCA0iAntD90dFQ4es3B2VIGlGu+hhRRBc4naMz0soRA+BUyvRFzvZOxA
Jx/gv34Lo0rHVtFJUGnbVFbxGt8Ox2gLgupHsw4bq7NFj17mnfC9PEKdz4kNC0njdBXM06qPC5gF
HrVKDC0oyByIMh46mk72u9qhP80QJTkptwtP+ywcf3zaLHBoZqnqg8DPjff6NrhYnNLzN8mfePSy
Fbs8dWI4FLZ5//WDJ6+UL3/mLIbEgRi24ciDJ+yvLPvGivOLjxrcyOIoX35FuheGu4mUNeT3IHv6
SRcWFW6/1n711/vuqIK4Y9S/opU7YClX2wlugA5CIOF9M1iXB52u+7o33PSQLWgsvPVbvvpEs/N6
Di74UBvEP+Okb1HEfup20r5+PF/wq2ewILqTxmhix4M1aSL9AjB2Dl2UWPeXTepqr1NxhcW4reX8
+xtxzz2yGKPfgP1frXF2diMZs7xcndZ4Uz0bN1DIneKV7eQ1a2Cwj3llba4unsqdhwidCq0EAbID
5ZgHLdYnSA/Yja/xqLfUzhJDN/nWZSTplvJitsg8qR40gruz15pWvQOrXW9lP5h6BfWfEn1JOMLP
0wZCXdIR7+BX+V/vnk/7ve/bVp+nfmGraUam0IqhglC3HcorZPZbOkQOVqHClthgcymTVXz9XFn/
LFR/fPCsniyF6l8XrYpS2RFj9umXNwC4/fNxShPOx9IRHuSDeTj/0H0DyYrQDky3/lad4hvDM56y
dXUj7eLES7b6I559GyxbytaKvze6K7rj5nKfM6pTKeDag/l4/SZ5A96fpV3f88B1zuXe3DQPqycK
CskKneGYIEsMyKy75eMiNw5J9LX2O0STwSA6EUBL1rDyhoOyB3nOPOKuezCeIA+u3+QqqcEvdsO9
aQ9etIlJhp3gJq2thBtlC/PLa2yTXOeB4nwT7xKYzxi1b/stwyMEtBDbQG0SU9wnVbKH70jFuf1E
ZBsJIFCi1iDv9hXCVVCU/HP4lrzFha1wYgM7OCY/6h/RqTGsbqdvAL2P6Eugc5WhGpk55eEb3gBg
bpX/4e5LdxtHsi5fxehfM8Dwa5LiOvi6gSQpiqIWL3LaTv8RaFvJfd85GGBeY15vnmROyKlOkVaZ
WSmhu2fQherKsisYDEbcuMu559zwuARqFCwZiCvDELwkLxMEtM+t3s0Ikbm8SqbiqsM/RSbZdPSj
OAsMz4x175Y1aPCbtBr9hNBHaXbCQrQadMKshZdYzzdIj0dfJVuB5DA2y6y5FtaMmkz3KPHKkHEK
dIK6jR8nSvyQgDYf0kc6VLnuYFxC1G/RST1nQfSPLPi1p2+XkN2dSki9P2VTmXj1KlFcVIUCltTV
wawLKTy8N6XXoPEfcVhPAo6QOaMZiRZFolrSv7goeiLkLBS9N9kTQXOmdwi8E5bk7SbAYwFNDhfa
B74aNbkpQg537N46fZP8fP4gxLEpPhdrjiO1r0mJbdhVatzAhvhIE4rwqXCjhFDLIR2NWzDSK5+f
zD+wyT8fPwh0PB5IAM9nYBEKNWtAeu9gm1V5ojSQv9N57q2l5wl6xp1F7BqxgB5wqGNQjClRJsWU
UDVRU+i1p3qIrPpW6xqAsH1b4+hNl+schY1Vkba2/GXsu+1hth8N9c+JDx0Ov26arVB2G3Sy1znA
A1DuhNgKDVY/VIu/tqvYZJw1lMcNp1TqmSTolKe73QyEH/CGMXPsrmvqrjPKVZFNASDkQxWEeBCP
kQslvgWx5dpeAYJRqkVkdrcN1CVNwHCuY2GWX5c3IGm6C2+Yr9iZIHQIsa/1FmzMIAfxDLRbJs/g
ARFTRYSCN6/IvgbWg7pQ6/IRSZvtIjD9a2nNa59/zJOw4OO9PPCBkkmaF21Uo+BBz8opD0opeZ4r
ULa1i7cyk+fgvQ/0qtIhrMc8l0/hM+RO0wxp0/yBRX2i/IovmK9LELK16ybUBB3iFs4UfMLg16cW
WaokqNM9NSqtURU4uPNUrbc6tAcDUU/sR+ilA5I7dj7J/v/sOw88rZLdbuvGRgVLNlqAVMLp9huA
4SBkCabyt7OfNnCvOsqPmiCDNfAf4F6BoVG6b1QJzA2hHo2+mzT2bgOHKE7iWOJaZFnzKQPodmIQ
FXQ2BmsJ0KJu5CtieNs2BSQvgaZ3b6nwWcTNxLcPtmcySO272VLoZp4LObbQRG2nNnLbrIMAjNZA
akyhdYDrSbhHescqboKNvZJua9T0JwvJpGfogCpQENpq4iKeRQtxDS1JtfzuzDvdXyTY0LiZkI1a
sNekQ1bt4OR2in8t51+9kr6JIe3tAaAZzyc4hIoLlqjtbeU1EDLFncW8NuwiabFi/uPne/xk2fh4
jw8ctLgR/bCoGmRmorcc72TQtnydXaOmVBleZ6RzWMvAnxWRJuavBVpXuUjUHBOV+JGJfExVijTL
E51xIJjYCT04bBSbIpYPi26zfWZ0bsosQhV8VV6pd7eE5DHWg1mdzEDA9flzT1T4+s8dHIicCmgu
E0lqaiXMvCWoqO5FvfxKuvQZQ9DoOYUAn8ccOJ1bUrP4m6vZ2mhFd+ztBwel8Fowwbt4+wnYKHTA
2e7KmUApMRIIgK28EgcDDkOK/59//v4ngN/99x8cGl9CkNcFGS5MB+mTBmQem0DLfS2mvucABIMU
fwauvHWJ2wDh7zSojTZfj7bknrg4+9MY7EOACX2+mKDsNNmAx1Nv5uEdfEvoQ01JghKu1IZDECaj
1byFnAi3JFAl4tdTc0n15rnBq/EcfRh6tRoHOJxgn+hNbpgPYMEl6UxEAGrAiLTHpfvXtssqYndD
Apos+IbEjsvMA/4tBZcdVJXRPKOA7Q7sHFoOymz+2cvXnGBkNtABgFlL6XW7QdY/9O48Zo7EUgmA
CqTOX+XRrM6JGKU/94FDFtBBnPF++g5A8p48GKVUoe6yxwkL5XMFlaCp9yw3s7R6GNlZH/Nz/ScT
c32Uu6zCOBSTtMWTQfhF6RKgwrZC5UgigfQGXPpgpk9zDcKH4wxE7MeaV//ZAz8ss0Mvrmnsaukr
yCCLOcncCIStjFrlAKFlU6he1hBIg8Kydxuptjunyql7PVYPY0fO9b42dLQGYJQWk0BKyOrDqk3M
jhW1e3RZcaC3WKeNHs5B+0MDPzATQO/TaAG7Ij4CD8Rfg/5uwISi3WRMXe+E0e+vzsDWVmmSJ7af
d4BIAmi/F/qJb5mXotO8l9zXxQyxilTBB6PmIiC99Si574n8Vn8GA6srp3KZQHn5HREohZoXLgFg
0aTSqHiSpnDhEaYbkAFGD7B5D6wBqrGSHWuR+liW6M9iYHWpiPMqIcMsKh2ohm2OlhJUqRIF4DHQ
JYqIrL6LaH6ex+LMC2YCmMhV2kaHpsqNaW2wH32X/lQGZti1wxYqqLgAWnfuxmvwqdbosxSgoue5
Gsj1cAdqkGaGaFvUGZCUjrz5VoJaDAeJP1FlakiEjt3I+6pM31fsz2lgkwPByXK3w9VIOKZMoi5o
T0uEvpD/4CBTAn5oSyr0DpiIKUg7l4EGGblaj28LRmFe2AalRqjgXkcbcUFSp90Lo9sLzhINNCwi
ExDPhLetDgNgRVMQd6lw9RHBV7P6UTRjDZmqBclWQS7HUewN9/wG+B/oacAkNoNclFqt2QUgVktv
wRokJSlrMe4CXwOL/Yw2IvDjQUEercvpNTpmd5CYXTkLdmFvZDPAyGPn/ERlrbdU+/1+dM69JpUF
b4KlYm/RNzelVSSnIW9uTtbNba3jNSyogC+4uxETO2Je9mbw6LGCJ3sSV8G4E7mJSEeWslzFkSWC
HDKATBaoldGqWwtoxhjbHGQ/frI39vv56MkZFOpLzsd+BbiYBPoCWLf0zphA9IRWget0ai2eJ3ep
Du16KGI9umP9jSdAI/0lH5j4MOCTjuZxeOtEzZaggAExIDIyAfrn4AmAEnw1WtUeM1t7Z/LordH4
sC04Ck1dCYVg/o4ullK5jGjIRCbxPKfe+BbKbkZO39TpqhbuwFwL9nsgg7q7FpIek5EAdd/u8vEj
SCxLYCy0MOwDkbZbrw6yGOFVsK9LuWaoIkFKxAmy3Wi287SJ+vm0QYogy+pUSnzcZSyPp5EbFYjD
7laGQBKYx8eZ9vaQ1c9eb3BNodunkxo5IlAkOkRaMjaBu0MhFFiweTnrkHdk55MXRw9xldZqLk4r
sBNo4vdU33YaAB2F4uLCN/iJgm+QjBGF/sEG/Lkegzssrugip2WsPuFwy1XmkavVzKh1kv3Drre1
gho7daddqp+PHFxYolRkfsbgkTmkJznwxGxrBJY5wvdYt69DFEn4kfjgRCc7OWY/Hzm4mBq3qlm2
xUdgMqPRZBZwOAoAJhh+nl63Poydy5q8DHaWGulQ6mVSLsLg1fbXIGCCy8ug353NniJXgDbvIpws
S7tUgBKNQMDmIeGcLlpXQ14EXwgLJk6FEny+UzG+96V1AZpdEWHg10xSEKiHue6zEShoZhWv7nWB
nXzuv3TPPkiNIC7/wKeo1RcuGN+V7TyZglqhCLage4c0E/wqqr31c60GuRiomfHENp5vbaUcI2Ma
3RaDWzOpxciXKiwYhbWxDSJYgFLqvtekmMkaM/KBTrQyisyEF0VIDtGyxO1/fmSTWomptxw246bg
X7InHhccxMF0IK9U6s6GrxupuVV5zy0UfqD/pPvTJt80j2hB2KJ7mpvS0TXIn/BfKSEY7Rm1zoBm
TNA3B46xEXt1ysnpTXVgQaJAKiZuWQPnR/qSPGcWIaVJT4HYaTTQz5SzHLX1WQBRvPhGjsxcE2cC
1IiCKbRGkEeffX57nugU6q/cwL7wFcfkrJzvwRVw6vLvgtktuzmToIMMzXTVIjPSCUhwlAK5akSh
8TwwAFpBHzqLTt4UirsIQoXFOJP3qYCzt1AD0yLJTljw2wTVV7MNpxWjxAt65q+Tb/EdijCNo9QA
HqBVHnl8xsiAe3+bUComHX9lASFEUFfclZLpGemy2m5EUKIozSze6rwMMWEDxA7jbVcnUG79xRyY
ppyPSt7PsJik4EMp4KhsFNJ9QKixt4sMSdPxXv0TN1JvmQa2iQ6jMkm4lCT8gIoBbfw1oZ6uddnc
Ips3un/39+ngQuo9b3C0i45qqlQCLiCeBsgUgRQayT+AOehdM0c/1tbMvkmI4V5RuMxXouElSmjw
ksLcC6ZnQhrOERVkffMXwWiRXgTzLiiUzRiw4m8ckgCNwqGzBWgTQWmgJgKYGDA/CvWdMQWgKbGQ
nE47ivy9nofYlQZoD9FhgRY6Xg2v4SSj2GQjqtTqOf8VEtHTCVgKR5eAH1nyISZ7m/NC6rEZWfJw
nSw7YJ6eeF+31zE4S7TiBjYd9Rbnuo2XDPRafZWnUS6AqOOakJTCN1kAhjPptGYhgnEOdUlJBdM3
qwPkAF0ntKU1MxnanFbzjFejFzwWZeE+ZQBcPOH1Ut0FhJQb3UknyDJ6u3eI+KZyZ8vbxBQQZUPX
4BdSbTg6fWObvgkv3lcpRpWgpvII3eSHyEZnnWfKN+yC32Fq9iYFvw4gndJ4F9uJG/94yw0x4F3i
ZnYVFgSyZxsTjcUOgYQ2oJRggAYiTXVuCYXNyJ0inIgrek8d+NZUGtMd5WI5POjd5AqgS1SlR5Ge
r/xgat8CTBVBNQWIlGrB3QCvZ4oz0aR4JQdVc60gUAaPO4rBd2gvFNQSEgQo3QBOp7QmNNY0ipu3
vBYahV4h9wDNt1oPGiTolWBFqmVQjAinRTbjC4WhldCU9WxJ6bjks1VOQXt4CnEIZCpGboNT3mbv
nQeXUwUfx4N0DO5RPce+BD1QpdSZXiwJXAFpszpZOqhmuXr87Gi7Su0g56egziyG+CpKDKinAq8i
3aLVN1nVizF4FrNvsvjE+nCD66pmXeCSONyeNqfb7D1Ai9sVLaGTdYXW3VYXGQ0MXa2ZIUGaY6qo
Q21nrElK/y3AZsEsX3u1Ui2BJ2qWFFDHkJIHYxMoDLSKtLM4gC4UCxEAI3+ODlOwXaE9dJ0uo0AB
txPraDh/E/AFoZGO0aJ1hjYfMEwtK8sz6iVQzISwv1kAWByk8K0QonuZikh+mb9SGamclGoJgmD8
iwoN0vNi0S2ia7sBNkV3rssV7jSnNpNl8NSiEA4hWnSiGqCB+N7eE9g4P/eWBQRS99IQ3SxcS9+7
uW9ynsLueEpjDNyGyGui1gip1ut4VSy2ur+0a1nLKTNJd9VsklihDo3FWDOgHQ+hJD8CaGQyB4lh
Si1GG7L3WMfPvtbgCi/yoqtwQeFrtRFI19H7GHpweirHwheh9S1/H0xe0AqsboFFqNHFkondNEcW
p44e6QQNTVjoXMbkgoWIyioNJCPiLjaebKKo0+Utb9pVtiC9helMqiCSjSsAFauEYRAPCZqEHiQH
fnFwS6nwxCtVZL9FhR6BA3mCt5+AE4xpZqXUKZU/rappAI2mOdcuKX8GzyZSBagggnWSNWphNQmB
iazXDn4ph2QHYwPIuPbUAvsLumWVHrezSNYl0FFCY+m2vgtuPNB8UdNme21nD8h4oi3+Ic9vBcBO
RS0FNNTXyxSycFO+1EAWAfIR2ZslsepC7o+J9Ul96zc7p7kt2pkg3W9pyNboEVwfV0/BqE7fxw9Z
Pg8teQPVerN+a6zMwqbrph14HNBhQJhq0f8ulZawiq/LZcxNOXs6Mellfu3AOdE6tJc4Bqpw8QaK
nGqmucmaI4zIeo2+mjVtsg+ZM2XcWcBAsF4BeALN07z93Qmh9KeAlkuJM02mbiJQT6DSDYktZ5pl
oO36WsxYZDH9pyowAj5WZHdVTRat9Balu5peMvaGhh1FnBK3DwzEgFLDnnwtxVfoHYK+FgVZrQrn
HLOTRfB3AZ8Vgsw/VSoESVudKbVgRlFjTatjTjk3cNxsuhGiZgKnhp1x8DGhLnATm7D4aDwPzc6o
7zwdLZ2zHHpB/FdUp+vJNFt5IwQGJ2rt/Qt44Mp5ZRG3Yo1ZCIK2hdqOAmxzNFFAw2LfFmD5r3V6
glq7WrxBfX1dLV0DTCurDh7Qjkg74QbppjasSqnn88kUn0u+cczIrOeyKT+wFdqISvgTOCJP9TwT
NK7Ww9QE1n1EofFUhqh3iwxcxDytar6EzBHu6zTXIY5FCDHoQkuglA588ry96aQ1LGCrAZf27OqC
v6LAZxiO3OAngI299RwSzLcxLbMxaRGVVoitUKpaYjWdV5pgKx+xjvxjbNoTpGerBe4PX8vTd8Tz
bDKl+EesVfXc7Zpn1KgJYYqtCJICH75CvRv78c4JZslsLDw8Vao6XrshtXydBmnM2/AtK4DFqok2
MSBstiAhBBpVYKgsW3XMUWb0U7nb3mOJy3sUQG+9g0u7d7F8NfuWr+QFixAQ4Usx5fQ8nwkp2sJG
4REnkqi9Jw/crDL3uaxM4dwRFiJ7QYOPAomtmsg1Ef+C1qq7FpGACTwMuHfH1vtUzbX3+IHHE9Oi
v6VoeHlEVqi6AbCFsNWx+taE1CSEX8xmyRuyraBtCrUQoZwGhdKAjw8fhNVBZAqBDRmwtoVnRjMw
15eLVNa3uA4gQjHWkrl3wD+5TvmB89OyzrZE7gDFaVmJls5NjfbbzuBBeAh8PA0xFpWr5xy4OFf0
t3TFJFqbLGO1ExWwMU07q16mSwQYi9TVHZOXpnA22QXLgjhTaQ372keGqJtVgoplDkZz5eSq/2zu
A1eA93Kq3bfmJ0+NjnJOLT4WNPiuZJBdNZB1Bw4RvS5PCBDH99hYkoMfmHc4tFUGdgR648xbQNgB
MJtBURQ8J1iir82CMLpLoCXVxSmwJ1P7FZAU9LqkOmcAabV9CSl1FFs+EtPsdeePDhzP55FX+dh3
GehAEF+oFQcYKCFwi3Vg2ZFWidQx93kfKH32EQaG2fXYEJEUUirihjULyAu0agTiFVkPzSzRtp6G
u0TGdglvqZcUVeFEIQHropBWzlMLuQ3CVQIzlCseCJEXNjWDgyUZ6LWXTfgk6TRmFB48fexdtOJv
ttbnqaqx7S8Mmswi1ivdmMP2r3QGGASzBft3iRbLGHoJvN69tmDLgywY3mKByKlOFTBoog0o92YV
PjUU1jitwN/nrkqKZ+BU78D6OWN2oYt7yGUI43SE9jzYGXMbjzZpjlmaISqUCcuoZWQYOg+aNZD6
mWi+oDUVnBw9Bf5bAnUUaOkoBSTwhXtdeGpKeivQZP6NcgRgICH7DSbaGFKX9p1sFLw6odC1WHzr
vgnrYDdmbNiRA7tHtR9t0CL1ym1CUOs8IHp7JkK53BSZKUerTLh2JyYnakz2rW1WUGEFPmWaRTMA
dIo3F4gZdkZNFiXioJgDDD+e+6MSLCfADcd2e0hf36IEJRYeWc05cNgInDSCihH0ZjdueMfCYmFw
SfABx3dujhwbA+L+bEpS2jUozXQ60UN5OrEfJts50lXYdwi5OrPJdcSC9VuGNDzoIcyCW4DEJSXa
EDg5Gmmbo8Z8rrH1GNwNktByTQW4x8alllCBKZw71ImqUpXRb8BOPVZFJhLih0oJVfu6QCEAsLbE
W3UO4CijbCijR3Vg7R0vL5Ju8n6pm5GsgAwM0/GN0NwCfN6U69qbuYnaCmpqTnCDafgnylOF+dYI
56JZzgWDMxKQNJuTnfBiX4MTulxQtQrSfRjHDP3i+WyyK+w59W2sjD0WC+z7Do42vsAyHdtFmDuc
bETpCAYgGwp2cBEZHcRaqMSjdZzVuurarvXkK2dIhnsj6clq7I7gievzibkWBvGAX7G+tCWpXelr
MN9C6xp2ukNjDkrr9AKhrlstIIm1EL7KRgPwBoj+oGfhPXXLegZGWyVdCXBO9H0GlsGqRyRdHoGl
EZEwJFQkrV4CiF7Aei5FJFQFA6EjEo7NM78r8ZapFl6PpgRGUqfC4AYSJ76d1SgZboIlcjecWt8h
Y48kaQs8W6Iziw653CmYQ4B5QBIt1AF5hvKU/QxlUePz6+RES10vOhAH10lYhNAwiTCVH+nOPY0Y
MSHp5hekfoiL8cm3HHLhl1s69MUW5pSbZXOnnEO+O1smsRKuaViQLb4sECP0zjflrYp+QnCgT2tG
K4FsuZOduV9sAghOytwvSKayY1Mb+P4TKnCB/N2HHBKPKhQ7bWRo92n5inyNBVpfVukKNyf/stVe
SROwwxqBiZSrYLD8vKR+QRmJG9n6w6q+S/tUw1EI3bgZzPsG3I6igGtcRWcqQdSw3yG7NgWZ1wo7
vpWm4S3J29mrxrSRizDbZRNpDIKHZfcMrilXK3OVM5p4yoG7ci6AouYmJ+zilO5Ko+IWp3B3zESQ
aBCwT3BH7QtbRwbEFyXXpW1sLCKP49sKnHRayb/6CDJBJvbqrSWDNKTsuSBu0kUJEXPt8719gqMJ
e/toCgPL0Ww9adKV+KSEwAQ8wNnUeZ08Iotws/0uJ+gzAv/aGrp6U+/OMdzXOri28ZeOFP7IRE6e
96OJDM57Z2fbQJjAhMGLQKYYPISB/41iobxzW6eLpntAraflb2Q1+k7rDVjOUhPsAroPNLmwGj+G
exquD8fw53yGpRsvlzOZz2Hci+TWSZEWqOaRXj2iZW0JzBso1jw13iVLV9x7PCKNhvhZHNz4vObP
IuQCX7tpKczkid7WT4mzIZm2z1fsdALgaIbkoj/aPa6Yl2wm4tOBVxRQWwCBweklveG2McMnQRFN
FNBQbZ2OPPZkPHL02IERYGwhKj0Jj0Vr/y3pdfU5RbonGk6EUQmH7GVUY/V0uVRkONCM0zwjDwl9
AyGqKJawl1Fg6y9r+CV3oT+vJRV+C7rAREfjpkitIn/b8NdFAqqlMDNYOlFyEFMyNRIGyIfixsIR
VAp+1XHP4NRkvoHLlp28RdvNxF5V1GPbPDbJTQU0ctihpyxKUV2MVq7GgPdBhRkQXqNuXWW3dDtH
Qhke0tQBaqmYpdwMgQaY/+9a5trdrqNm5pGybnq75Z5KKIDN0xKXU7WWXhA2cI81SjUQo0W/o7+x
N/k1QedRGrUEibR4U92lMKurCtx3ClLv8dQL0BO3fWpZ4BaNVFjVrcYDAd2qqP5kFCqByDpwWsVp
cCZDfiroQfGcsIswvK3RHAMme9AyzMbqP9LJZMzPLzIEedMiK7edQALE6LrTG2a9RYc1Up/e9jb1
FzELY1UrbLJskUjbIj2aLqEDrIYxKnGsxqI6JWrZowxggLMMZLOExE2Dhg3obdTedCsDVIFexlqJ
8KmhrFK/QWsjWdmgLAPVuXvtO2qDfszmlheWPjdzwNwoLpgWCX9unrCAOk0hZQqmcwHMAdmDLz9B
MZbyEcvzuSqx23tKSNDcBi11z+SjG9d9pphvTXvN2KswN2z7JmKvKfRPNSjMeMGa8R9sLlBiCKO0
nNHay8DelJ7uNPPtFFGa8jvn62hlB8eabuuMc1hcaLWJLiCVXtWrWA3V7TJHk274TXiR7z9/4mk/
9uiJgxNdCnTOxSJoiEDvMfneTreQMK6KeZYaIIXQRBb8m2CNBzYIjYj4qpAyjqgKGX7VhW4RMGMH
GP5fX5v/bu/im3czm//9P/Hn1zhpM9d2isEf/36d7CJEibtdsbKS/yT/6T9+9e/9P+K//DGyZhVW
7w/TqHCL9rbcZe3dLi+DYv9MzIH85q/+8Gq3H+W+TXZ/+8trXEYFGc124+gvP340f/vbX3hGRA+n
LE14sGHRAgeM0dFnIM/78ctrK8Q48zywrtTATZJdVvzCSDsrL/72F4qh5f9gZDSKkt4fnuFJsF3v
/vEjdsIJEw58XBzDkRpbFGeF87e/MPR/TBiYTog0QKWBpclll8fljx+xkshyNM2CDpmZoNRwWKPe
d/r53a6iMgT9d1TkGHjvnf68Nj8sgjRIoMl27pZuyXnzMlw4KDiKyJpUpA+qRbsm4gr0PosahJXB
Ot12X1Nbp6OpnGkeP5XAQr01A9RSYwXyrZCAiX1DfPUFhaMhUn+XpjfCdt3JswQ47sAQu0egST3x
zYVOEPIlQC++ptwtwy239n21nTu2ZgPqDQYO3nKdjeSvqXItJmbKLnLhJpaWnHdT5Qsff19Q20Xn
XufNTEJZLtguGAbSRu6aiHyJLTqji7WIbDeSLrT/IkbGdntXAz/nXsfUzgdAo+TWGRjN4TGgCq4n
IC/wbrhqjlpttV1AG1eI7htYInQzpxrlGSzc+tpiK6SdYkdhtuBvK+/CduNM7js0UPmPDNhB/Lno
rLa5ERZzoV3YIFvBOLUuJAaw9by8FJit0gUPMq8BXQX2n9i/blD/g2IJf+3ISwZI+GCRJ0bjmJN6
1VY3LTzLLXSkza76BnhYQAAjAPJ7NyKSQxMw1xlZ96TxtkGhURx/xXrHPaKqWPr3CThaKA83ChI4
a0iSQQQYDGCeY1Ag6Aaj4j5BDNCCD0iLN2sFM6MMEX0B/iphwIM7S3+gmf+UfbiPQ/zVtwRnGYYj
G/LBMrwbJ5wB1XGDt/2P3V1+ZFdGf+FwqD4OcGRDJjKN4LL3q8TqvA/+0wr9/TWGRYrwL/avf/QD
YlGP/hi/7qxo5Hd6Bi3/8Ms/VmU/7R9zOf5XU2IaD0vRm/jhJ4d/abi7zMpeAVLaW9OeMfzyPXNf
rWNrKpKM9M83IXb3xysfGdVPh4wKPK0YDMsIMuKKs8bN3d5EWYago84ZcVpmcbI7jEGuEobmSZ7s
nEHBP104V19AMzNYARbA1zPH/lLmBSACg3UQaenMhdiQG+nUnBEby7jMzlmPa3IS+jMWJpLESazE
8Qi/oUcgyLirznnGDe54Ox4+hcNFLdITnhV4SZRZjvuwSuVPhyL/xd2NPWMNNqKA65tjJTwBegaM
BKELJHbPeZ3VLkcPeGGF/WUTWZ6XgXDnBZohMGrh43b6jRdaWbaT7V4OMyanQJwgK4L/SSDGQNzH
sPSHffsbD1KtzH15wWa4Wu8KZ5cFFjq1jx8LTDicOEiFTFh4dCwjk2Rrfx0/PPaURfyHH/rR4vdd
0T//8x/T+aNFOljcY5vdvxd6Nv9Mk3/q3Y8uxt5kpse3xdgqHL/liT3XG/gPbsmjD/X/wFu+m+Zz
3+uTL/0vut1VK7LeepcmAWv+4ZH6RRM4Q2gYkdN7GIocB/mzs/qLA692jfsaH4/KCB9un6Od9YvD
biyETFc38IKy3RWmfbVy03IX9EM/tKUdHnwy3PzrYXd85vp8jdxi93a1Kaxi1zNtuHzOH13Fh8Pt
f+qeZuEDfHDbjlYKk/mlF/iHjT7M9t0pomGYJdRe/nDnvI9/yiD9c4wxJwpoOjx8on+O+cVxH4Yl
hwl8tkcUy8mwIQ+LuV/gD+7P0af71S/XJlnZ23NElOwPP9gvjjqzOgvbOXOTw1jvG+KzvfaLQ88z
q78IBO927nzneWbtgsM4+7kS5q+zh82s9DDKflBSTzp3UDPO3gZLQAAe5w67KGvLLQ7j7Gc7ucCw
y92LFfVN5h75f+50r8PBGhDgxrmD3iIeyA7D7JfgY4RR/vT9f3HHbqzyzb36klkvfb+c/ejv/8bg
yMX2bmqWJIvPXYgfFxKZ89U0dLMP9xLpDD/3IY/Igl4pVuQfhiIrDr/x8Mffv0+/7cJdz0iwBJF1
7nxRDEQQYuz2ue+rTfny5iKsdl97h4bDV72AAb0vo5crknEexDrIUzOMKF/gbb68lFerMu/tnR+j
X2AD/Y+76WZ69zDV/ucV+cy7LLraDHcq4lLwzE4EhpVYAZ29nwfa+8P2r/MU9lmjwz39u47Cv5+n
/+W77SDNkhd9azo5/7R86XbZi+V6/YEvcLi/ZDjcfZt3gasadsgOrLdd7hxefW+NLrAQq9aKwv61
QmA651ojxSmHH+0CNlnJymjnHmZHloBAXM6dq2oBv/rW/2YEnnHuuJvMvVriAukZsY956PJPX9k4
4ES36n1+ZBVIM+K5szXiyL5akL9tvtwdhiODM0Se4dzR59FbHO0GKUaGUKpcYOT+p2MIJ8S5o5oW
iI8Ow+xX4RKOy6LN7LYbmjOGoH7PnfB7gn4RZ7vezmBIafbcsd8T6SfGvsDGWCAW852PS3KBc720
4vzw8vtPSNq0zl2LlfVqxR+OCGmWOntknL14UAVBWf4CA1sBitb91A1Dms7PnrEVWO3wTBPU8rkD
r3eJ1Y93xQt8uhsrs153wUnHleCRzp31jeV/cFWALbvAwCgSA9iBCm1vP39ewPjV8M+NbCuB2ThM
k5wUlmADz12Oe8dyh/lU9hK+xb3luR9XmiW9V2fP2XLrvt1nL+Fh3EPli7iFQzPHXsIife1edieW
g3QSn7scD+4OCpnhYaD91riEqZsXZVYmPw7i8ehQBiZCQufOe1FGVu642akniEA0nf+ETYKsQ9Ce
siUThmRtz36Hlfv2FuyupsBpHQYj6/+eE/7j0WEhfiknvnFcH8XY6MQSAdOAQuwF0gQrcj9YV4sy
c4P/87/+d+6TP925b3bP2CDJD4zZBZJ5924YZ9SSBPTHKwbkqDwh7Jrn7qrNDr68Xx6++V8114pb
hDnu1W0ZvVm9Eo8s8iIrXuChWuy/xVd/vbq3fER/btjz7mQRuMBLJHQWVulmbi/VxdDIt4hE+ujc
dbux0MdBvTquReV5eRhv75G9P+MC336DAPnEyBewJUsrKZyBN/I+7dH75l+XDxJOoETOTQ8dv804
cuv4t6d/pkz/J8r4pxA3577lv2ES7B10hRSlFca9409A8uceTmWXhWW/mk5YNc4ddhMH4Lc43C64
lN4HJIf+EtGuEpfVrjhxd12iKKTGr3F+9V8Wu10A5/i/Huz98TsQApVzl2gfsZPU8woQIkAaTj2H
EMCd+xw1jv2TY1/gHUwrq9z8xHe4RL1Ld71eru8SMaC+ewNs9Cec4Sr+DuDEa/YxOfUpMuAXnSw9
20WvzhUBvn9Ifn2KbPjF8RU4BaecXOkCjsePue9zP2SXEojJlwMIluQ1BzC3C0SMs7Ifa1yivGns
rOztxwZ9h8m8olEbGZFTRwJA2fPPmxHXJOw9cSiYS8Q2SgaAdO5cIaMKq3G1B6Je3QMF5BZx1h6m
v/euSNvbudbDjJ0oR0PJ1ZciDvo5mUvE8gtYWNTKr+52u++Hye7nPrmA5VvAp32xip4RYQhD77mL
ojoZYvnQOmX50Hd7/gNurCBsM+vEol8CcrWyEJEVbh9YwxBWk3MXZr2rr1Qr2CHZP0jKkyb3s0d3
y91hlP0mId1C5w76YEUQjCoPA72Pe4GDs8Yi90e9xI1CFvh5h7i6j1NkLmHxb9DRZLkw9acq+9IF
grQbKykt4KTrq1mJZGbfl71MpBlY/TWX+cOH/X28BvyzHBHg6cTxx/6P8k/X896hnMYu2EXWf7v6
kr/uohzdgPvr6p5YGhjIN3T3lZHTWzPg8s9/u/vY3w1WDfpflxgXieXDMORUsZcoRd2XlRX0PjF7
CZf/EZ8Xfiy5tvWyQPawN3H+Anv/Ea7aCZcA3P6HR/3+Bv0QGLKXyAkhAVlbJzOcQJtcpIz9j27V
EwvzofOTtL9+butPpRz+OUBdAlSWzwbq/humHk51ZhE6m88/xDuG+DO4MGLf73FwCEsP4xErIfBo
gJMkWRBkhpPQ/Uw6fj9/3L/uu7831v1/mHIKAIvtO3AXMIFfgAHJsp5pvYDx23cP9ud6ibhH2QW2
W/ZLXxe4bZU4x8LuLxpjl3U7O64GWB4iYvf5fh8/Xpi8NcDNf+wqLf+0n6KUgU1yVYcJkvN6iWhH
2xEIWq/6cAlE7DzDMvT9ZEJkdu7iTkk43F+ESwQ3arcjJZLD/MjaEjWgc2erux+amsZv0vEdpltZ
fPBnetndT7s3fzGtpWdW9Lo7vDtZCekCAdnMfUGf0QBCfwl4xgx0IFG+6+Ve5AtckjOk5q2oP+wl
1gGNbv3VlS9wKtQsRqalt30Z+gLjGiXCiEFei9A1nXsu5kACDYwDc4l6yrywgt4nQ+/0+bM1d9lg
gzGEee3cRTARWK6stt+NwFziBlpaRTXYDZeA1C7dwimHrgnzkdyg/NN32yaIK+C3+huYkAOeu8ZL
F3a9QERf7Ab9cZdA7S7LZgf0cpn1q9+XAP+s4uANa3JYAWKGAc85/PH3o1UigTnoh71EEAywSdGf
7CVwPn/Q1M+IF/CHEQQhwD4s6H59L3E1o9o0NGyX6Mi5AQNIaQ+AEJfoj76Lccv1Dx5LXyABRU70
sBUDmYvDev/+BgbWZF+zjXqIH/YSUccmGTTRgjPiAhNGzuwFZbDDSGSrsRep8tcop/Zg8uwlekg3
tVugP2e4jdlLXHlffdKn3HMuwXByWJnf3xQ/ehJJPest7oeNl8iVPcC5esW+U0E/d5js/jN+yiby
i/42LDIuqJ2d9Tf0JaKaDdqsBmf7EkUbVCh2+9J9H6zLIHl0GcMM4iAg/U/UsUCVdwF/bhHncdVb
bZD8ccJHxqOhI/Ovy3Wd4rE5N/N1/Dbk6P1kXlQ/8KL9czK5hCfs3Lf6N8zjBjaIu3re0QUCyS+k
X6U36AXiMiUuckDwe8MylxgXrkD/prrAMVZQ4gUM4/9ydzW7bRtB+FWIXpoeCphsXUeHFJBpRXFj
G4Yl+5DbSlpIbGhRpUgH8kPkJXryobeegt70YvmWS9I7K4a0xYlsF8jBAYTlzu7s/M83pkDmqOj3
Z4Loag79dCEX6SgMxkpqAqfK8VW3kblxDl/nSF5HY5RX4TPN32PgQHRuyjii+A21eGgPVIg+ahdj
2jymRni1dQVLqJsMnlAVveg7KVZWCp0DYMAXC+lcyXhCzBw1e6gtBUd/BnA2aUWNgoxtu25vulok
xTLqGDi6yHp/obAjgtwLK+oN1PyH1rtGFY3Vb8lh3PSSWRAtqLjmaCUY4tn30etMV+Yo7OiLEX2E
zUm75hBzH63/RA00W0cPWHSz8ITD1/TX/ybSmfx4fBMFtJXO5VBe7+V8RY6iAiQ0fXTI6yQY2VaB
y+GroAMnSmZEucC2bf/csF/rFDjKsE+BJTcVyzHFQHA51AhCq1FCm5FcFn8N9V+fiNUB4O7254sI
mrUog8Y4hSId2+E+BtmraxjtwJHLoYxOo1slJYGmV5yp0kguR+7wLIAhTlblEOzZqlSquxy5Q12l
h7lvy6VdVsfAbhcw8+3GEwabcCBX45kMQ0nSkh5HLioHFN4Al/Y4ElLoLpRWeNXjSEgNFEKkcE4k
WhxMzvM4YDIGiN1akAUeB+LdAC1J1FvjUKPDiLo8HkeR+WD9d+QAOX59l1V1nMfrf+bjgAJwexxF
5wDdCiywBYxnKK50+8jlUMxvbTnqcbT/Xk43HjhHDhBO90fUzDhvxZLYGB5HPg3DNALLQPY4MDh6
CGoAYp/oV4+j4v7DhkHvceS9PgTXIzH6RCUGR1OXlqGb75sjodYdrSg61AFAIYCu0/kVSOkAckNB
QqPlYYYke3nf6m5Cjxrttm3w0dx/c0hVO0wk2FpsoK58E/VlwS3lDQZB5EeodAc+AJ3cwPL6QjTP
hjcC9YeFvFQm3QFD5AI9a4mEEiTuGUdTAPC4JgqV39wwOvKL/24v789wwLGYpmTHLkc74jkcdgpQ
4DbXQZkMu9sHlw3vKNg9ewP5g6kJ4G/Avtf89ong0csmTXLB+82s84Q3sZdjcbe9DZOE7yb9unE6
Imfrtn+UuLQATzIzIQ9FPLJb8jm+ME2DkMopDpgntVsIViqnGHIrKloJVHEIFLI0BwyfL1aq57Si
zY2jbsq3uIMjNHMUXcN4pIqRw8wr1q3ORXBgxGGsgj2tgaMaCWp3gmEHKfWzNqf6PD4q+g4448RM
dzmwg/4AH1v3hyaq9q8avYnKrbBjVRzZKlUVslSxg6TYZhYG40hQnaNiOomUqUc9uD0Gg0w3U74P
kkT3851JIFSYFLAgjOmvnKRjGnbzOIpD0PI5DyZikimDYTTCECiyf476XIVIp8/HB18C7qRCGHoc
PSP6oK4CFPRjXAkCAln2WUuFDUBDjnh+gY9wFcTToFLIA9i7OM/trejLgVP3BQZGPkSdrJVM8jg8
Fh9eBTBMiyNQj5oFqWwgqFXkHTDIt4EactNDGyKiJxSvwOOIcGvuhAmTzNZ3obxemaeyzxN+BQGn
Al+ghZKISnDkuDUBWgs4r3TjzE8mEb9g6BiD07j+jIK7iXQwZPZM3IjlUgKTTv8lctnhvDoKlotU
YesIZMWdy0H353fd4+Ex2Q+A9H/r4N8+pr114B6+bg6Nmkb9bj1EPSiwrVPyDF3EeAppbDUecoAJ
HALA2Or74CjIPIzFbUDAZzgi98rlJ0EsjiS1r4DPrAgyB2RqbwyLl4avOKaI5ShPyPRZxRYc8di3
IvyoirirjIuDTiGlttfB/RTDC6gnXjvT8YHVXwOg4yCQRVjD5ehrVADUcPKJknFf77c/iHNpQ80w
ZO4v49TerMfxQq6Q6LzFpDpycZiP2XQMT6cGqkah/v+UQl9GsJjJrXCgol+kSztryeFQD9f/IQ24
Io8UAy+/ExNV8Z4xlLSc1o0XDsVaGCmP+kXBUBVL5IWKmftdRErvUZ6zr63y3yB/Kd/84KNLf1Qe
TYWAhUNcokQbHyxWyXwCPdgZP8uJN35XDOimWK3b/MAkDWHUclMVRHVto6WCLmMFYzcmWfns5x2S
pdR0HV2n6ztzQOhWVOVTuHdIlarwrKMKKmn9pek16vTjc7mp+0PU+6riQZR5qAnocIVCRwG4bjwy
ZVbLOUJm5eF8i7zOnmqw2t2VZcq73FUFcZbC34oRd/687j/4sEuDcWdz5fO9MuXl1N0Y/KLlvV/0
Qi6s5PtvXhi9oAVcCKkf1I40kbJy646dOI4v49SVC1pLkuW2vgyqVIKqjio02Ky/qK4n4ZSZrtLA
3YpE17S/mtmx6Rd5w+M4BErx718BAAD//w==</cx:binary>
              </cx:geoCache>
            </cx:geography>
          </cx:layoutPr>
        </cx:series>
      </cx:plotAreaRegion>
    </cx:plotArea>
    <cx:legend pos="r" align="min" overlay="0"/>
  </cx:chart>
</cx:chartSpace>
</file>

<file path=xl/charts/colors1.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withinLinearReversed" id="21">
  <a:schemeClr val="accent1"/>
</cs:colorStyle>
</file>

<file path=xl/charts/colors7.xml><?xml version="1.0" encoding="utf-8"?>
<cs:colorStyle xmlns:cs="http://schemas.microsoft.com/office/drawing/2012/chartStyle" xmlns:a="http://schemas.openxmlformats.org/drawingml/2006/main" meth="withinLinear" id="14">
  <a:schemeClr val="accent1"/>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withinLinear" id="14">
  <a:schemeClr val="accent1"/>
</cs:colorStyle>
</file>

<file path=xl/charts/style1.xml><?xml version="1.0" encoding="utf-8"?>
<cs:chartStyle xmlns:cs="http://schemas.microsoft.com/office/drawing/2012/chartStyle" xmlns:a="http://schemas.openxmlformats.org/drawingml/2006/main" id="340">
  <cs:axisTitle>
    <cs:lnRef idx="0"/>
    <cs:fillRef idx="0"/>
    <cs:effectRef idx="0"/>
    <cs:fontRef idx="minor">
      <a:schemeClr val="tx1">
        <a:lumMod val="65000"/>
        <a:lumOff val="35000"/>
      </a:schemeClr>
    </cs:fontRef>
    <cs:defRPr sz="900" kern="1200"/>
  </cs:axisTitle>
  <cs:category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lt1"/>
    </cs:fontRef>
  </cs:dataPoint>
  <cs:dataPoint3D>
    <cs:lnRef idx="0"/>
    <cs:fillRef idx="3">
      <cs:styleClr val="auto"/>
    </cs:fillRef>
    <cs:effectRef idx="3"/>
    <cs:fontRef idx="minor">
      <a:schemeClr val="lt1"/>
    </cs:fontRef>
  </cs:dataPoint3D>
  <cs:dataPointLine>
    <cs:lnRef idx="0">
      <cs:styleClr val="auto"/>
    </cs:lnRef>
    <cs:fillRef idx="3"/>
    <cs:effectRef idx="3"/>
    <cs:fontRef idx="minor">
      <a:schemeClr val="lt1"/>
    </cs:fontRef>
    <cs:spPr>
      <a:ln w="34925" cap="rnd">
        <a:solidFill>
          <a:schemeClr val="phClr"/>
        </a:solidFill>
        <a:round/>
      </a:ln>
    </cs:spPr>
  </cs:dataPointLine>
  <cs:dataPointMarker>
    <cs:lnRef idx="0">
      <cs:styleClr val="auto"/>
    </cs:lnRef>
    <cs:fillRef idx="3">
      <cs:styleClr val="auto"/>
    </cs:fillRef>
    <cs:effectRef idx="3"/>
    <cs:fontRef idx="minor">
      <a:schemeClr val="lt1"/>
    </cs:fontRef>
    <cs:spPr>
      <a:ln w="9525">
        <a:solidFill>
          <a:schemeClr val="phClr"/>
        </a:solidFill>
        <a:round/>
      </a:ln>
    </cs:spPr>
  </cs:dataPointMarker>
  <cs:dataPointMarkerLayout symbol="circle" size="6"/>
  <cs:dataPointWireframe>
    <cs:lnRef idx="0">
      <cs:styleClr val="auto"/>
    </cs:lnRef>
    <cs:fillRef idx="3"/>
    <cs:effectRef idx="3"/>
    <cs:fontRef idx="minor">
      <a:schemeClr val="lt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lt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cs:lnRef idx="0"/>
    <cs:fillRef idx="0"/>
    <cs:effectRef idx="0"/>
    <cs:fontRef idx="minor">
      <a:schemeClr val="lt1"/>
    </cs:fontRef>
  </cs:plotArea>
  <cs:plotArea3D>
    <cs:lnRef idx="0"/>
    <cs:fillRef idx="0"/>
    <cs:effectRef idx="0"/>
    <cs:fontRef idx="minor">
      <a:schemeClr val="lt1"/>
    </cs:fontRef>
  </cs:plotArea3D>
  <cs:series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baseline="0"/>
  </cs:title>
  <cs:trendline>
    <cs:lnRef idx="0">
      <cs:styleClr val="auto"/>
    </cs:lnRef>
    <cs:fillRef idx="0"/>
    <cs:effectRef idx="0"/>
    <cs:fontRef idx="minor">
      <a:schemeClr val="lt1"/>
    </cs:fontRef>
    <cs:spPr>
      <a:ln w="19050"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lt1"/>
    </cs:fontRef>
  </cs:wall>
</cs:chartStyle>
</file>

<file path=xl/charts/style2.xml><?xml version="1.0" encoding="utf-8"?>
<cs:chartStyle xmlns:cs="http://schemas.microsoft.com/office/drawing/2012/chartStyle" xmlns:a="http://schemas.openxmlformats.org/drawingml/2006/main" id="340">
  <cs:axisTitle>
    <cs:lnRef idx="0"/>
    <cs:fillRef idx="0"/>
    <cs:effectRef idx="0"/>
    <cs:fontRef idx="minor">
      <a:schemeClr val="tx1">
        <a:lumMod val="65000"/>
        <a:lumOff val="35000"/>
      </a:schemeClr>
    </cs:fontRef>
    <cs:defRPr sz="900" kern="1200"/>
  </cs:axisTitle>
  <cs:category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lt1"/>
    </cs:fontRef>
  </cs:dataPoint>
  <cs:dataPoint3D>
    <cs:lnRef idx="0"/>
    <cs:fillRef idx="3">
      <cs:styleClr val="auto"/>
    </cs:fillRef>
    <cs:effectRef idx="3"/>
    <cs:fontRef idx="minor">
      <a:schemeClr val="lt1"/>
    </cs:fontRef>
  </cs:dataPoint3D>
  <cs:dataPointLine>
    <cs:lnRef idx="0">
      <cs:styleClr val="auto"/>
    </cs:lnRef>
    <cs:fillRef idx="3"/>
    <cs:effectRef idx="3"/>
    <cs:fontRef idx="minor">
      <a:schemeClr val="lt1"/>
    </cs:fontRef>
    <cs:spPr>
      <a:ln w="34925" cap="rnd">
        <a:solidFill>
          <a:schemeClr val="phClr"/>
        </a:solidFill>
        <a:round/>
      </a:ln>
    </cs:spPr>
  </cs:dataPointLine>
  <cs:dataPointMarker>
    <cs:lnRef idx="0">
      <cs:styleClr val="auto"/>
    </cs:lnRef>
    <cs:fillRef idx="3">
      <cs:styleClr val="auto"/>
    </cs:fillRef>
    <cs:effectRef idx="3"/>
    <cs:fontRef idx="minor">
      <a:schemeClr val="lt1"/>
    </cs:fontRef>
    <cs:spPr>
      <a:ln w="9525">
        <a:solidFill>
          <a:schemeClr val="phClr"/>
        </a:solidFill>
        <a:round/>
      </a:ln>
    </cs:spPr>
  </cs:dataPointMarker>
  <cs:dataPointMarkerLayout symbol="circle" size="6"/>
  <cs:dataPointWireframe>
    <cs:lnRef idx="0">
      <cs:styleClr val="auto"/>
    </cs:lnRef>
    <cs:fillRef idx="3"/>
    <cs:effectRef idx="3"/>
    <cs:fontRef idx="minor">
      <a:schemeClr val="lt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lt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cs:lnRef idx="0"/>
    <cs:fillRef idx="0"/>
    <cs:effectRef idx="0"/>
    <cs:fontRef idx="minor">
      <a:schemeClr val="lt1"/>
    </cs:fontRef>
  </cs:plotArea>
  <cs:plotArea3D>
    <cs:lnRef idx="0"/>
    <cs:fillRef idx="0"/>
    <cs:effectRef idx="0"/>
    <cs:fontRef idx="minor">
      <a:schemeClr val="lt1"/>
    </cs:fontRef>
  </cs:plotArea3D>
  <cs:series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baseline="0"/>
  </cs:title>
  <cs:trendline>
    <cs:lnRef idx="0">
      <cs:styleClr val="auto"/>
    </cs:lnRef>
    <cs:fillRef idx="0"/>
    <cs:effectRef idx="0"/>
    <cs:fontRef idx="minor">
      <a:schemeClr val="lt1"/>
    </cs:fontRef>
    <cs:spPr>
      <a:ln w="19050"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lt1"/>
    </cs:fontRef>
  </cs:wall>
</cs:chartStyle>
</file>

<file path=xl/charts/style3.xml><?xml version="1.0" encoding="utf-8"?>
<cs:chartStyle xmlns:cs="http://schemas.microsoft.com/office/drawing/2012/chartStyle" xmlns:a="http://schemas.openxmlformats.org/drawingml/2006/main" id="340">
  <cs:axisTitle>
    <cs:lnRef idx="0"/>
    <cs:fillRef idx="0"/>
    <cs:effectRef idx="0"/>
    <cs:fontRef idx="minor">
      <a:schemeClr val="tx1">
        <a:lumMod val="65000"/>
        <a:lumOff val="35000"/>
      </a:schemeClr>
    </cs:fontRef>
    <cs:defRPr sz="900" kern="1200"/>
  </cs:axisTitle>
  <cs:category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lt1"/>
    </cs:fontRef>
  </cs:dataPoint>
  <cs:dataPoint3D>
    <cs:lnRef idx="0"/>
    <cs:fillRef idx="3">
      <cs:styleClr val="auto"/>
    </cs:fillRef>
    <cs:effectRef idx="3"/>
    <cs:fontRef idx="minor">
      <a:schemeClr val="lt1"/>
    </cs:fontRef>
  </cs:dataPoint3D>
  <cs:dataPointLine>
    <cs:lnRef idx="0">
      <cs:styleClr val="auto"/>
    </cs:lnRef>
    <cs:fillRef idx="3"/>
    <cs:effectRef idx="3"/>
    <cs:fontRef idx="minor">
      <a:schemeClr val="lt1"/>
    </cs:fontRef>
    <cs:spPr>
      <a:ln w="34925" cap="rnd">
        <a:solidFill>
          <a:schemeClr val="phClr"/>
        </a:solidFill>
        <a:round/>
      </a:ln>
    </cs:spPr>
  </cs:dataPointLine>
  <cs:dataPointMarker>
    <cs:lnRef idx="0">
      <cs:styleClr val="auto"/>
    </cs:lnRef>
    <cs:fillRef idx="3">
      <cs:styleClr val="auto"/>
    </cs:fillRef>
    <cs:effectRef idx="3"/>
    <cs:fontRef idx="minor">
      <a:schemeClr val="lt1"/>
    </cs:fontRef>
    <cs:spPr>
      <a:ln w="9525">
        <a:solidFill>
          <a:schemeClr val="phClr"/>
        </a:solidFill>
        <a:round/>
      </a:ln>
    </cs:spPr>
  </cs:dataPointMarker>
  <cs:dataPointMarkerLayout symbol="circle" size="6"/>
  <cs:dataPointWireframe>
    <cs:lnRef idx="0">
      <cs:styleClr val="auto"/>
    </cs:lnRef>
    <cs:fillRef idx="3"/>
    <cs:effectRef idx="3"/>
    <cs:fontRef idx="minor">
      <a:schemeClr val="lt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lt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cs:lnRef idx="0"/>
    <cs:fillRef idx="0"/>
    <cs:effectRef idx="0"/>
    <cs:fontRef idx="minor">
      <a:schemeClr val="lt1"/>
    </cs:fontRef>
  </cs:plotArea>
  <cs:plotArea3D>
    <cs:lnRef idx="0"/>
    <cs:fillRef idx="0"/>
    <cs:effectRef idx="0"/>
    <cs:fontRef idx="minor">
      <a:schemeClr val="lt1"/>
    </cs:fontRef>
  </cs:plotArea3D>
  <cs:series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baseline="0"/>
  </cs:title>
  <cs:trendline>
    <cs:lnRef idx="0">
      <cs:styleClr val="auto"/>
    </cs:lnRef>
    <cs:fillRef idx="0"/>
    <cs:effectRef idx="0"/>
    <cs:fontRef idx="minor">
      <a:schemeClr val="lt1"/>
    </cs:fontRef>
    <cs:spPr>
      <a:ln w="19050"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lt1"/>
    </cs:fontRef>
  </cs:wall>
</cs:chartStyle>
</file>

<file path=xl/charts/style4.xml><?xml version="1.0" encoding="utf-8"?>
<cs:chartStyle xmlns:cs="http://schemas.microsoft.com/office/drawing/2012/chartStyle" xmlns:a="http://schemas.openxmlformats.org/drawingml/2006/main" id="340">
  <cs:axisTitle>
    <cs:lnRef idx="0"/>
    <cs:fillRef idx="0"/>
    <cs:effectRef idx="0"/>
    <cs:fontRef idx="minor">
      <a:schemeClr val="tx1">
        <a:lumMod val="65000"/>
        <a:lumOff val="35000"/>
      </a:schemeClr>
    </cs:fontRef>
    <cs:defRPr sz="900" kern="1200"/>
  </cs:axisTitle>
  <cs:category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lt1"/>
    </cs:fontRef>
  </cs:dataPoint>
  <cs:dataPoint3D>
    <cs:lnRef idx="0"/>
    <cs:fillRef idx="3">
      <cs:styleClr val="auto"/>
    </cs:fillRef>
    <cs:effectRef idx="3"/>
    <cs:fontRef idx="minor">
      <a:schemeClr val="lt1"/>
    </cs:fontRef>
  </cs:dataPoint3D>
  <cs:dataPointLine>
    <cs:lnRef idx="0">
      <cs:styleClr val="auto"/>
    </cs:lnRef>
    <cs:fillRef idx="3"/>
    <cs:effectRef idx="3"/>
    <cs:fontRef idx="minor">
      <a:schemeClr val="lt1"/>
    </cs:fontRef>
    <cs:spPr>
      <a:ln w="34925" cap="rnd">
        <a:solidFill>
          <a:schemeClr val="phClr"/>
        </a:solidFill>
        <a:round/>
      </a:ln>
    </cs:spPr>
  </cs:dataPointLine>
  <cs:dataPointMarker>
    <cs:lnRef idx="0">
      <cs:styleClr val="auto"/>
    </cs:lnRef>
    <cs:fillRef idx="3">
      <cs:styleClr val="auto"/>
    </cs:fillRef>
    <cs:effectRef idx="3"/>
    <cs:fontRef idx="minor">
      <a:schemeClr val="lt1"/>
    </cs:fontRef>
    <cs:spPr>
      <a:ln w="9525">
        <a:solidFill>
          <a:schemeClr val="phClr"/>
        </a:solidFill>
        <a:round/>
      </a:ln>
    </cs:spPr>
  </cs:dataPointMarker>
  <cs:dataPointMarkerLayout symbol="circle" size="6"/>
  <cs:dataPointWireframe>
    <cs:lnRef idx="0">
      <cs:styleClr val="auto"/>
    </cs:lnRef>
    <cs:fillRef idx="3"/>
    <cs:effectRef idx="3"/>
    <cs:fontRef idx="minor">
      <a:schemeClr val="lt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lt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cs:lnRef idx="0"/>
    <cs:fillRef idx="0"/>
    <cs:effectRef idx="0"/>
    <cs:fontRef idx="minor">
      <a:schemeClr val="lt1"/>
    </cs:fontRef>
  </cs:plotArea>
  <cs:plotArea3D>
    <cs:lnRef idx="0"/>
    <cs:fillRef idx="0"/>
    <cs:effectRef idx="0"/>
    <cs:fontRef idx="minor">
      <a:schemeClr val="lt1"/>
    </cs:fontRef>
  </cs:plotArea3D>
  <cs:series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baseline="0"/>
  </cs:title>
  <cs:trendline>
    <cs:lnRef idx="0">
      <cs:styleClr val="auto"/>
    </cs:lnRef>
    <cs:fillRef idx="0"/>
    <cs:effectRef idx="0"/>
    <cs:fontRef idx="minor">
      <a:schemeClr val="lt1"/>
    </cs:fontRef>
    <cs:spPr>
      <a:ln w="19050"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lt1"/>
    </cs:fontRef>
  </cs:wall>
</cs:chartStyle>
</file>

<file path=xl/charts/style5.xml><?xml version="1.0" encoding="utf-8"?>
<cs:chartStyle xmlns:cs="http://schemas.microsoft.com/office/drawing/2012/chartStyle" xmlns:a="http://schemas.openxmlformats.org/drawingml/2006/main" id="342">
  <cs:axisTitle>
    <cs:lnRef idx="0"/>
    <cs:fillRef idx="0"/>
    <cs:effectRef idx="0"/>
    <cs:fontRef idx="minor">
      <a:schemeClr val="tx1">
        <a:lumMod val="65000"/>
        <a:lumOff val="35000"/>
      </a:schemeClr>
    </cs:fontRef>
    <cs:defRPr sz="900" kern="1200"/>
  </cs:axisTitle>
  <cs:category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lt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cs:lnRef idx="0"/>
    <cs:fillRef idx="0"/>
    <cs:effectRef idx="0"/>
    <cs:fontRef idx="minor">
      <a:schemeClr val="lt1"/>
    </cs:fontRef>
  </cs:plotArea>
  <cs:plotArea3D>
    <cs:lnRef idx="0"/>
    <cs:fillRef idx="0"/>
    <cs:effectRef idx="0"/>
    <cs:fontRef idx="minor">
      <a:schemeClr val="lt1"/>
    </cs:fontRef>
  </cs:plotArea3D>
  <cs:series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baseline="0"/>
  </cs:title>
  <cs:trendline>
    <cs:lnRef idx="0">
      <cs:styleClr val="auto"/>
    </cs:lnRef>
    <cs:fillRef idx="0"/>
    <cs:effectRef idx="0"/>
    <cs:fontRef idx="minor">
      <a:schemeClr val="lt1"/>
    </cs:fontRef>
    <cs:spPr>
      <a:ln w="19050"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lt1"/>
    </cs:fontRef>
  </cs:wall>
</cs:chartStyle>
</file>

<file path=xl/charts/style6.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xml><?xml version="1.0" encoding="utf-8"?>
<cs:chartStyle xmlns:cs="http://schemas.microsoft.com/office/drawing/2012/chartStyle" xmlns:a="http://schemas.openxmlformats.org/drawingml/2006/main" id="494">
  <cs:axisTitle>
    <cs:lnRef idx="0"/>
    <cs:fillRef idx="0"/>
    <cs:effectRef idx="0"/>
    <cs:fontRef idx="minor">
      <a:schemeClr val="tx1">
        <a:lumMod val="65000"/>
        <a:lumOff val="35000"/>
      </a:schemeClr>
    </cs:fontRef>
    <cs:defRPr sz="9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cs:chartArea>
  <cs:dataLabel>
    <cs:lnRef idx="0"/>
    <cs:fillRef idx="0"/>
    <cs:effectRef idx="0"/>
    <cs:fontRef idx="minor">
      <a:schemeClr val="tx1">
        <a:lumMod val="65000"/>
        <a:lumOff val="35000"/>
      </a:schemeClr>
    </cs:fontRef>
    <cs:defRPr sz="85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a:ln w="3175">
        <a:solidFill>
          <a:schemeClr val="bg1"/>
        </a:solidFill>
      </a:ln>
    </cs:spPr>
  </cs:dataPoint>
  <cs:dataPoint3D>
    <cs:lnRef idx="0"/>
    <cs:fillRef idx="0">
      <cs:styleClr val="auto"/>
    </cs:fillRef>
    <cs:effectRef idx="0"/>
    <cs:fontRef idx="minor">
      <a:schemeClr val="tx1"/>
    </cs:fontRef>
    <cs:spPr>
      <a:solidFill>
        <a:schemeClr val="phClr"/>
      </a:solidFill>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5"/>
  <cs:dataPointWireframe>
    <cs:lnRef idx="0">
      <cs:styleClr val="auto"/>
    </cs:lnRef>
    <cs:fillRef idx="0"/>
    <cs:effectRef idx="0"/>
    <cs:fontRef idx="minor">
      <a:schemeClr val="tx1"/>
    </cs:fontRef>
    <cs:spPr>
      <a:ln w="2857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15000"/>
            <a:lumOff val="8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seriesAxis>
  <cs:seriesLine>
    <cs:lnRef idx="0"/>
    <cs:fillRef idx="0"/>
    <cs:effectRef idx="0"/>
    <cs:fontRef idx="minor">
      <a:schemeClr val="tx1"/>
    </cs:fontRef>
    <cs:spPr>
      <a:ln w="9525" cap="flat">
        <a:solidFill>
          <a:srgbClr val="D9D9D9"/>
        </a:solidFill>
        <a:round/>
      </a:ln>
    </cs:spPr>
  </cs:seriesLine>
  <cs:title>
    <cs:lnRef idx="0"/>
    <cs:fillRef idx="0"/>
    <cs:effectRef idx="0"/>
    <cs:fontRef idx="minor">
      <a:schemeClr val="tx1">
        <a:lumMod val="65000"/>
        <a:lumOff val="35000"/>
      </a:schemeClr>
    </cs:fontRef>
    <cs:defRPr sz="140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cs:valueAxis>
  <cs:wall>
    <cs:lnRef idx="0"/>
    <cs:fillRef idx="0"/>
    <cs:effectRef idx="0"/>
    <cs:fontRef idx="minor">
      <a:schemeClr val="tx1"/>
    </cs:fontRef>
  </cs:wall>
</cs:chartStyle>
</file>

<file path=xl/charts/style9.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1" Type="http://schemas.openxmlformats.org/officeDocument/2006/relationships/chart" Target="../charts/chart1.xml"/></Relationships>
</file>

<file path=xl/drawings/_rels/drawing2.xml.rels><?xml version="1.0" encoding="UTF-8" standalone="yes"?>
<Relationships xmlns="http://schemas.openxmlformats.org/package/2006/relationships"><Relationship Id="rId1" Type="http://schemas.openxmlformats.org/officeDocument/2006/relationships/chart" Target="../charts/chart2.xml"/></Relationships>
</file>

<file path=xl/drawings/_rels/drawing3.xml.rels><?xml version="1.0" encoding="UTF-8" standalone="yes"?>
<Relationships xmlns="http://schemas.openxmlformats.org/package/2006/relationships"><Relationship Id="rId1" Type="http://schemas.openxmlformats.org/officeDocument/2006/relationships/chart" Target="../charts/chart3.xml"/></Relationships>
</file>

<file path=xl/drawings/_rels/drawing4.xml.rels><?xml version="1.0" encoding="UTF-8" standalone="yes"?>
<Relationships xmlns="http://schemas.openxmlformats.org/package/2006/relationships"><Relationship Id="rId1" Type="http://schemas.openxmlformats.org/officeDocument/2006/relationships/chart" Target="../charts/chart4.xml"/></Relationships>
</file>

<file path=xl/drawings/_rels/drawing5.xml.rels><?xml version="1.0" encoding="UTF-8" standalone="yes"?>
<Relationships xmlns="http://schemas.openxmlformats.org/package/2006/relationships"><Relationship Id="rId1" Type="http://schemas.openxmlformats.org/officeDocument/2006/relationships/image" Target="../media/image1.png"/></Relationships>
</file>

<file path=xl/drawings/_rels/drawing6.xml.rels><?xml version="1.0" encoding="UTF-8" standalone="yes"?>
<Relationships xmlns="http://schemas.openxmlformats.org/package/2006/relationships"><Relationship Id="rId1" Type="http://schemas.openxmlformats.org/officeDocument/2006/relationships/chart" Target="../charts/chart5.xml"/></Relationships>
</file>

<file path=xl/drawings/_rels/drawing7.xml.rels><?xml version="1.0" encoding="UTF-8" standalone="yes"?>
<Relationships xmlns="http://schemas.openxmlformats.org/package/2006/relationships"><Relationship Id="rId1" Type="http://schemas.openxmlformats.org/officeDocument/2006/relationships/chart" Target="../charts/chart6.xml"/></Relationships>
</file>

<file path=xl/drawings/_rels/drawing8.xml.rels><?xml version="1.0" encoding="UTF-8" standalone="yes"?>
<Relationships xmlns="http://schemas.openxmlformats.org/package/2006/relationships"><Relationship Id="rId1" Type="http://schemas.openxmlformats.org/officeDocument/2006/relationships/chart" Target="../charts/chart7.xml"/></Relationships>
</file>

<file path=xl/drawings/_rels/drawing9.xml.rels><?xml version="1.0" encoding="UTF-8" standalone="yes"?>
<Relationships xmlns="http://schemas.openxmlformats.org/package/2006/relationships"><Relationship Id="rId1" Type="http://schemas.openxmlformats.org/officeDocument/2006/relationships/image" Target="../media/image2.png"/></Relationships>
</file>

<file path=xl/drawings/_rels/drawing10.xml.rels><?xml version="1.0" encoding="UTF-8" standalone="yes"?>
<Relationships xmlns="http://schemas.openxmlformats.org/package/2006/relationships"><Relationship Id="rId1" Type="http://schemas.openxmlformats.org/officeDocument/2006/relationships/image" Target="../media/image3.png"/></Relationships>
</file>

<file path=xl/drawings/_rels/drawing11.xml.rels><?xml version="1.0" encoding="UTF-8" standalone="yes"?>
<Relationships xmlns="http://schemas.openxmlformats.org/package/2006/relationships"><Relationship Id="rId2" Type="http://schemas.openxmlformats.org/officeDocument/2006/relationships/image" Target="../media/image4.png"/><Relationship Id="rId1" Type="http://schemas.microsoft.com/office/2014/relationships/chartEx" Target="../charts/chartEx1.xml"/></Relationships>
</file>

<file path=xl/drawings/_rels/drawing14.xml.rels><?xml version="1.0" encoding="UTF-8" standalone="yes"?>
<Relationships xmlns="http://schemas.openxmlformats.org/package/2006/relationships"><Relationship Id="rId1" Type="http://schemas.openxmlformats.org/officeDocument/2006/relationships/image" Target="../media/image7.emf"/></Relationships>
</file>

<file path=xl/drawings/_rels/drawing15.xml.rels><?xml version="1.0" encoding="UTF-8" standalone="yes"?>
<Relationships xmlns="http://schemas.openxmlformats.org/package/2006/relationships"><Relationship Id="rId1" Type="http://schemas.openxmlformats.org/officeDocument/2006/relationships/image" Target="../media/image8.emf"/></Relationships>
</file>

<file path=xl/drawings/_rels/drawing16.xml.rels><?xml version="1.0" encoding="UTF-8" standalone="yes"?>
<Relationships xmlns="http://schemas.openxmlformats.org/package/2006/relationships"><Relationship Id="rId1" Type="http://schemas.openxmlformats.org/officeDocument/2006/relationships/image" Target="../media/image9.png"/></Relationships>
</file>

<file path=xl/drawings/_rels/drawing17.xml.rels><?xml version="1.0" encoding="UTF-8" standalone="yes"?>
<Relationships xmlns="http://schemas.openxmlformats.org/package/2006/relationships"><Relationship Id="rId1" Type="http://schemas.openxmlformats.org/officeDocument/2006/relationships/chart" Target="../charts/chart8.xml"/></Relationships>
</file>

<file path=xl/drawings/_rels/drawing18.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9.xml.rels><?xml version="1.0" encoding="UTF-8" standalone="yes"?>
<Relationships xmlns="http://schemas.openxmlformats.org/package/2006/relationships"><Relationship Id="rId1" Type="http://schemas.openxmlformats.org/officeDocument/2006/relationships/image" Target="../media/image11.png"/></Relationships>
</file>

<file path=xl/drawings/_rels/drawing20.xml.rels><?xml version="1.0" encoding="UTF-8" standalone="yes"?>
<Relationships xmlns="http://schemas.openxmlformats.org/package/2006/relationships"><Relationship Id="rId1" Type="http://schemas.openxmlformats.org/officeDocument/2006/relationships/image" Target="../media/image12.emf"/></Relationships>
</file>

<file path=xl/drawings/_rels/drawing21.xml.rels><?xml version="1.0" encoding="UTF-8" standalone="yes"?>
<Relationships xmlns="http://schemas.openxmlformats.org/package/2006/relationships"><Relationship Id="rId1" Type="http://schemas.openxmlformats.org/officeDocument/2006/relationships/image" Target="../media/image13.png"/></Relationships>
</file>

<file path=xl/drawings/_rels/drawing22.xml.rels><?xml version="1.0" encoding="UTF-8" standalone="yes"?>
<Relationships xmlns="http://schemas.openxmlformats.org/package/2006/relationships"><Relationship Id="rId1" Type="http://schemas.openxmlformats.org/officeDocument/2006/relationships/image" Target="../media/image14.emf"/></Relationships>
</file>

<file path=xl/drawings/_rels/drawing23.xml.rels><?xml version="1.0" encoding="UTF-8" standalone="yes"?>
<Relationships xmlns="http://schemas.openxmlformats.org/package/2006/relationships"><Relationship Id="rId1" Type="http://schemas.openxmlformats.org/officeDocument/2006/relationships/image" Target="../media/image15.emf"/></Relationships>
</file>

<file path=xl/drawings/_rels/drawing24.xml.rels><?xml version="1.0" encoding="UTF-8" standalone="yes"?>
<Relationships xmlns="http://schemas.openxmlformats.org/package/2006/relationships"><Relationship Id="rId1" Type="http://schemas.openxmlformats.org/officeDocument/2006/relationships/image" Target="../media/image16.emf"/></Relationships>
</file>

<file path=xl/drawings/_rels/drawing25.xml.rels><?xml version="1.0" encoding="UTF-8" standalone="yes"?>
<Relationships xmlns="http://schemas.openxmlformats.org/package/2006/relationships"><Relationship Id="rId1" Type="http://schemas.openxmlformats.org/officeDocument/2006/relationships/image" Target="../media/image17.emf"/></Relationships>
</file>

<file path=xl/drawings/_rels/drawing26.xml.rels><?xml version="1.0" encoding="UTF-8" standalone="yes"?>
<Relationships xmlns="http://schemas.openxmlformats.org/package/2006/relationships"><Relationship Id="rId1" Type="http://schemas.openxmlformats.org/officeDocument/2006/relationships/image" Target="../media/image18.emf"/></Relationships>
</file>

<file path=xl/drawings/_rels/drawing27.xml.rels><?xml version="1.0" encoding="UTF-8" standalone="yes"?>
<Relationships xmlns="http://schemas.openxmlformats.org/package/2006/relationships"><Relationship Id="rId1" Type="http://schemas.openxmlformats.org/officeDocument/2006/relationships/image" Target="../media/image19.emf"/></Relationships>
</file>

<file path=xl/drawings/_rels/drawing28.xml.rels><?xml version="1.0" encoding="UTF-8" standalone="yes"?>
<Relationships xmlns="http://schemas.openxmlformats.org/package/2006/relationships"><Relationship Id="rId1" Type="http://schemas.openxmlformats.org/officeDocument/2006/relationships/image" Target="../media/image20.emf"/></Relationships>
</file>

<file path=xl/drawings/_rels/drawing29.xml.rels><?xml version="1.0" encoding="UTF-8" standalone="yes"?>
<Relationships xmlns="http://schemas.openxmlformats.org/package/2006/relationships"><Relationship Id="rId1" Type="http://schemas.openxmlformats.org/officeDocument/2006/relationships/image" Target="../media/image21.png"/></Relationships>
</file>

<file path=xl/drawings/_rels/vmlDrawing1.v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5.png"/></Relationships>
</file>

<file path=xl/drawings/_rels/vmlDrawing2.v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5.png"/></Relationships>
</file>

<file path=xl/drawings/drawing1.xml><?xml version="1.0" encoding="utf-8"?>
<xdr:wsDr xmlns:xdr="http://schemas.openxmlformats.org/drawingml/2006/spreadsheetDrawing" xmlns:a="http://schemas.openxmlformats.org/drawingml/2006/main">
  <xdr:twoCellAnchor>
    <xdr:from>
      <xdr:col>0</xdr:col>
      <xdr:colOff>302894</xdr:colOff>
      <xdr:row>5</xdr:row>
      <xdr:rowOff>104775</xdr:rowOff>
    </xdr:from>
    <xdr:to>
      <xdr:col>6</xdr:col>
      <xdr:colOff>179070</xdr:colOff>
      <xdr:row>17</xdr:row>
      <xdr:rowOff>47625</xdr:rowOff>
    </xdr:to>
    <xdr:graphicFrame macro="">
      <xdr:nvGraphicFramePr>
        <xdr:cNvPr id="2" name="Gráfico 1">
          <a:extLst>
            <a:ext uri="{FF2B5EF4-FFF2-40B4-BE49-F238E27FC236}">
              <a16:creationId xmlns:a16="http://schemas.microsoft.com/office/drawing/2014/main" id="{00000000-0008-0000-0B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xml><?xml version="1.0" encoding="utf-8"?>
<xdr:wsDr xmlns:xdr="http://schemas.openxmlformats.org/drawingml/2006/spreadsheetDrawing" xmlns:a="http://schemas.openxmlformats.org/drawingml/2006/main">
  <xdr:twoCellAnchor>
    <xdr:from>
      <xdr:col>2</xdr:col>
      <xdr:colOff>731520</xdr:colOff>
      <xdr:row>7</xdr:row>
      <xdr:rowOff>45720</xdr:rowOff>
    </xdr:from>
    <xdr:to>
      <xdr:col>8</xdr:col>
      <xdr:colOff>731520</xdr:colOff>
      <xdr:row>18</xdr:row>
      <xdr:rowOff>121920</xdr:rowOff>
    </xdr:to>
    <xdr:graphicFrame macro="">
      <xdr:nvGraphicFramePr>
        <xdr:cNvPr id="2" name="Gráfico 1">
          <a:extLst>
            <a:ext uri="{FF2B5EF4-FFF2-40B4-BE49-F238E27FC236}">
              <a16:creationId xmlns:a16="http://schemas.microsoft.com/office/drawing/2014/main" id="{00000000-0008-0000-0C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xml><?xml version="1.0" encoding="utf-8"?>
<xdr:wsDr xmlns:xdr="http://schemas.openxmlformats.org/drawingml/2006/spreadsheetDrawing" xmlns:a="http://schemas.openxmlformats.org/drawingml/2006/main">
  <xdr:twoCellAnchor>
    <xdr:from>
      <xdr:col>3</xdr:col>
      <xdr:colOff>38100</xdr:colOff>
      <xdr:row>7</xdr:row>
      <xdr:rowOff>26670</xdr:rowOff>
    </xdr:from>
    <xdr:to>
      <xdr:col>11</xdr:col>
      <xdr:colOff>615315</xdr:colOff>
      <xdr:row>22</xdr:row>
      <xdr:rowOff>152400</xdr:rowOff>
    </xdr:to>
    <xdr:graphicFrame macro="">
      <xdr:nvGraphicFramePr>
        <xdr:cNvPr id="2" name="Gráfico 1">
          <a:extLst>
            <a:ext uri="{FF2B5EF4-FFF2-40B4-BE49-F238E27FC236}">
              <a16:creationId xmlns:a16="http://schemas.microsoft.com/office/drawing/2014/main" id="{00000000-0008-0000-0D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xml><?xml version="1.0" encoding="utf-8"?>
<xdr:wsDr xmlns:xdr="http://schemas.openxmlformats.org/drawingml/2006/spreadsheetDrawing" xmlns:a="http://schemas.openxmlformats.org/drawingml/2006/main">
  <xdr:twoCellAnchor>
    <xdr:from>
      <xdr:col>2</xdr:col>
      <xdr:colOff>733425</xdr:colOff>
      <xdr:row>8</xdr:row>
      <xdr:rowOff>5715</xdr:rowOff>
    </xdr:from>
    <xdr:to>
      <xdr:col>10</xdr:col>
      <xdr:colOff>9524</xdr:colOff>
      <xdr:row>19</xdr:row>
      <xdr:rowOff>123825</xdr:rowOff>
    </xdr:to>
    <xdr:graphicFrame macro="">
      <xdr:nvGraphicFramePr>
        <xdr:cNvPr id="2" name="Gráfico 1">
          <a:extLst>
            <a:ext uri="{FF2B5EF4-FFF2-40B4-BE49-F238E27FC236}">
              <a16:creationId xmlns:a16="http://schemas.microsoft.com/office/drawing/2014/main" id="{00000000-0008-0000-0E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261938</xdr:colOff>
      <xdr:row>5</xdr:row>
      <xdr:rowOff>47626</xdr:rowOff>
    </xdr:from>
    <xdr:to>
      <xdr:col>10</xdr:col>
      <xdr:colOff>476250</xdr:colOff>
      <xdr:row>33</xdr:row>
      <xdr:rowOff>63034</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rotWithShape="1">
        <a:blip xmlns:r="http://schemas.openxmlformats.org/officeDocument/2006/relationships" r:embed="rId1"/>
        <a:srcRect l="19014" t="31645" r="57246" b="12524"/>
        <a:stretch/>
      </xdr:blipFill>
      <xdr:spPr>
        <a:xfrm>
          <a:off x="4512469" y="7858126"/>
          <a:ext cx="4786312" cy="5349408"/>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0</xdr:col>
      <xdr:colOff>542925</xdr:colOff>
      <xdr:row>6</xdr:row>
      <xdr:rowOff>57149</xdr:rowOff>
    </xdr:from>
    <xdr:to>
      <xdr:col>14</xdr:col>
      <xdr:colOff>38101</xdr:colOff>
      <xdr:row>23</xdr:row>
      <xdr:rowOff>161924</xdr:rowOff>
    </xdr:to>
    <xdr:graphicFrame macro="">
      <xdr:nvGraphicFramePr>
        <xdr:cNvPr id="2" name="Gráfico 1">
          <a:extLst>
            <a:ext uri="{FF2B5EF4-FFF2-40B4-BE49-F238E27FC236}">
              <a16:creationId xmlns:a16="http://schemas.microsoft.com/office/drawing/2014/main" id="{00000000-0008-0000-10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7.xml><?xml version="1.0" encoding="utf-8"?>
<xdr:wsDr xmlns:xdr="http://schemas.openxmlformats.org/drawingml/2006/spreadsheetDrawing" xmlns:a="http://schemas.openxmlformats.org/drawingml/2006/main">
  <xdr:oneCellAnchor>
    <xdr:from>
      <xdr:col>10</xdr:col>
      <xdr:colOff>114300</xdr:colOff>
      <xdr:row>18</xdr:row>
      <xdr:rowOff>133350</xdr:rowOff>
    </xdr:from>
    <xdr:ext cx="184731" cy="264560"/>
    <xdr:sp macro="" textlink="">
      <xdr:nvSpPr>
        <xdr:cNvPr id="2" name="CuadroTexto 1">
          <a:extLst>
            <a:ext uri="{FF2B5EF4-FFF2-40B4-BE49-F238E27FC236}">
              <a16:creationId xmlns:a16="http://schemas.microsoft.com/office/drawing/2014/main" id="{00000000-0008-0000-1100-000002000000}"/>
            </a:ext>
          </a:extLst>
        </xdr:cNvPr>
        <xdr:cNvSpPr txBox="1"/>
      </xdr:nvSpPr>
      <xdr:spPr>
        <a:xfrm>
          <a:off x="5905500" y="35623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DO" sz="1100"/>
        </a:p>
      </xdr:txBody>
    </xdr:sp>
    <xdr:clientData/>
  </xdr:oneCellAnchor>
  <xdr:twoCellAnchor>
    <xdr:from>
      <xdr:col>3</xdr:col>
      <xdr:colOff>462490</xdr:colOff>
      <xdr:row>5</xdr:row>
      <xdr:rowOff>95250</xdr:rowOff>
    </xdr:from>
    <xdr:to>
      <xdr:col>16</xdr:col>
      <xdr:colOff>423334</xdr:colOff>
      <xdr:row>25</xdr:row>
      <xdr:rowOff>148167</xdr:rowOff>
    </xdr:to>
    <xdr:grpSp>
      <xdr:nvGrpSpPr>
        <xdr:cNvPr id="3" name="Grupo 2">
          <a:extLst>
            <a:ext uri="{FF2B5EF4-FFF2-40B4-BE49-F238E27FC236}">
              <a16:creationId xmlns:a16="http://schemas.microsoft.com/office/drawing/2014/main" id="{00000000-0008-0000-1100-000003000000}"/>
            </a:ext>
          </a:extLst>
        </xdr:cNvPr>
        <xdr:cNvGrpSpPr/>
      </xdr:nvGrpSpPr>
      <xdr:grpSpPr>
        <a:xfrm>
          <a:off x="2303990" y="1047750"/>
          <a:ext cx="9464677" cy="3862917"/>
          <a:chOff x="9913407" y="15540036"/>
          <a:chExt cx="8222192" cy="3243263"/>
        </a:xfrm>
      </xdr:grpSpPr>
      <xdr:graphicFrame macro="">
        <xdr:nvGraphicFramePr>
          <xdr:cNvPr id="4" name="Chart 3">
            <a:extLst>
              <a:ext uri="{FF2B5EF4-FFF2-40B4-BE49-F238E27FC236}">
                <a16:creationId xmlns:a16="http://schemas.microsoft.com/office/drawing/2014/main" id="{00000000-0008-0000-1100-000004000000}"/>
              </a:ext>
            </a:extLst>
          </xdr:cNvPr>
          <xdr:cNvGraphicFramePr/>
        </xdr:nvGraphicFramePr>
        <xdr:xfrm>
          <a:off x="9913407" y="15540036"/>
          <a:ext cx="8222192" cy="3243263"/>
        </xdr:xfrm>
        <a:graphic>
          <a:graphicData uri="http://schemas.openxmlformats.org/drawingml/2006/chart">
            <c:chart xmlns:c="http://schemas.openxmlformats.org/drawingml/2006/chart" xmlns:r="http://schemas.openxmlformats.org/officeDocument/2006/relationships" r:id="rId1"/>
          </a:graphicData>
        </a:graphic>
      </xdr:graphicFrame>
      <xdr:sp macro="" textlink="">
        <xdr:nvSpPr>
          <xdr:cNvPr id="5" name="CuadroTexto 4">
            <a:extLst>
              <a:ext uri="{FF2B5EF4-FFF2-40B4-BE49-F238E27FC236}">
                <a16:creationId xmlns:a16="http://schemas.microsoft.com/office/drawing/2014/main" id="{00000000-0008-0000-1100-000005000000}"/>
              </a:ext>
            </a:extLst>
          </xdr:cNvPr>
          <xdr:cNvSpPr txBox="1"/>
        </xdr:nvSpPr>
        <xdr:spPr>
          <a:xfrm>
            <a:off x="10422467" y="16687800"/>
            <a:ext cx="394788"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DO" sz="1100" b="1" i="0" u="none" strike="noStrike">
                <a:solidFill>
                  <a:schemeClr val="tx1"/>
                </a:solidFill>
                <a:effectLst/>
                <a:latin typeface="+mn-lt"/>
                <a:ea typeface="+mn-ea"/>
                <a:cs typeface="+mn-cs"/>
              </a:rPr>
              <a:t>0.0</a:t>
            </a:r>
            <a:r>
              <a:rPr lang="es-DO"/>
              <a:t> </a:t>
            </a:r>
            <a:endParaRPr lang="es-DO" sz="1100"/>
          </a:p>
        </xdr:txBody>
      </xdr:sp>
      <xdr:sp macro="" textlink="">
        <xdr:nvSpPr>
          <xdr:cNvPr id="6" name="CuadroTexto 5">
            <a:extLst>
              <a:ext uri="{FF2B5EF4-FFF2-40B4-BE49-F238E27FC236}">
                <a16:creationId xmlns:a16="http://schemas.microsoft.com/office/drawing/2014/main" id="{00000000-0008-0000-1100-000006000000}"/>
              </a:ext>
            </a:extLst>
          </xdr:cNvPr>
          <xdr:cNvSpPr txBox="1"/>
        </xdr:nvSpPr>
        <xdr:spPr>
          <a:xfrm>
            <a:off x="10969625" y="16783050"/>
            <a:ext cx="44044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DO" sz="1100" b="1" i="0" u="none" strike="noStrike">
                <a:solidFill>
                  <a:schemeClr val="tx1"/>
                </a:solidFill>
                <a:effectLst/>
                <a:latin typeface="+mn-lt"/>
                <a:ea typeface="+mn-ea"/>
                <a:cs typeface="+mn-cs"/>
              </a:rPr>
              <a:t>-8.5</a:t>
            </a:r>
            <a:r>
              <a:rPr lang="es-DO"/>
              <a:t> </a:t>
            </a:r>
            <a:endParaRPr lang="es-DO" sz="1100"/>
          </a:p>
        </xdr:txBody>
      </xdr:sp>
      <xdr:sp macro="" textlink="">
        <xdr:nvSpPr>
          <xdr:cNvPr id="7" name="CuadroTexto 6">
            <a:extLst>
              <a:ext uri="{FF2B5EF4-FFF2-40B4-BE49-F238E27FC236}">
                <a16:creationId xmlns:a16="http://schemas.microsoft.com/office/drawing/2014/main" id="{00000000-0008-0000-1100-000007000000}"/>
              </a:ext>
            </a:extLst>
          </xdr:cNvPr>
          <xdr:cNvSpPr txBox="1"/>
        </xdr:nvSpPr>
        <xdr:spPr>
          <a:xfrm>
            <a:off x="11507258" y="16764000"/>
            <a:ext cx="408573"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DO" sz="1100" b="1" i="0" u="none" strike="noStrike">
                <a:solidFill>
                  <a:schemeClr val="tx1"/>
                </a:solidFill>
                <a:effectLst/>
                <a:latin typeface="+mn-lt"/>
                <a:ea typeface="+mn-ea"/>
                <a:cs typeface="+mn-cs"/>
              </a:rPr>
              <a:t>-8.1</a:t>
            </a:r>
            <a:endParaRPr lang="es-DO" sz="1100"/>
          </a:p>
        </xdr:txBody>
      </xdr:sp>
      <xdr:sp macro="" textlink="">
        <xdr:nvSpPr>
          <xdr:cNvPr id="8" name="CuadroTexto 7">
            <a:extLst>
              <a:ext uri="{FF2B5EF4-FFF2-40B4-BE49-F238E27FC236}">
                <a16:creationId xmlns:a16="http://schemas.microsoft.com/office/drawing/2014/main" id="{00000000-0008-0000-1100-000008000000}"/>
              </a:ext>
            </a:extLst>
          </xdr:cNvPr>
          <xdr:cNvSpPr txBox="1"/>
        </xdr:nvSpPr>
        <xdr:spPr>
          <a:xfrm>
            <a:off x="12025842" y="16792575"/>
            <a:ext cx="44044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DO" sz="1100" b="1" i="0" u="none" strike="noStrike">
                <a:solidFill>
                  <a:schemeClr val="tx1"/>
                </a:solidFill>
                <a:effectLst/>
                <a:latin typeface="+mn-lt"/>
                <a:ea typeface="+mn-ea"/>
                <a:cs typeface="+mn-cs"/>
              </a:rPr>
              <a:t>-6.7</a:t>
            </a:r>
            <a:r>
              <a:rPr lang="es-DO"/>
              <a:t> </a:t>
            </a:r>
            <a:endParaRPr lang="es-DO" sz="1100"/>
          </a:p>
        </xdr:txBody>
      </xdr:sp>
      <xdr:sp macro="" textlink="">
        <xdr:nvSpPr>
          <xdr:cNvPr id="9" name="CuadroTexto 8">
            <a:extLst>
              <a:ext uri="{FF2B5EF4-FFF2-40B4-BE49-F238E27FC236}">
                <a16:creationId xmlns:a16="http://schemas.microsoft.com/office/drawing/2014/main" id="{00000000-0008-0000-1100-000009000000}"/>
              </a:ext>
            </a:extLst>
          </xdr:cNvPr>
          <xdr:cNvSpPr txBox="1"/>
        </xdr:nvSpPr>
        <xdr:spPr>
          <a:xfrm>
            <a:off x="12573000" y="16649700"/>
            <a:ext cx="397225"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DO" sz="1100" b="1" i="0" u="none" strike="noStrike">
                <a:solidFill>
                  <a:schemeClr val="tx1"/>
                </a:solidFill>
                <a:effectLst/>
                <a:latin typeface="+mn-lt"/>
                <a:ea typeface="+mn-ea"/>
                <a:cs typeface="+mn-cs"/>
              </a:rPr>
              <a:t>3.1</a:t>
            </a:r>
            <a:r>
              <a:rPr lang="es-DO"/>
              <a:t> </a:t>
            </a:r>
            <a:endParaRPr lang="es-DO" sz="1100"/>
          </a:p>
        </xdr:txBody>
      </xdr:sp>
      <xdr:sp macro="" textlink="">
        <xdr:nvSpPr>
          <xdr:cNvPr id="10" name="CuadroTexto 9">
            <a:extLst>
              <a:ext uri="{FF2B5EF4-FFF2-40B4-BE49-F238E27FC236}">
                <a16:creationId xmlns:a16="http://schemas.microsoft.com/office/drawing/2014/main" id="{00000000-0008-0000-1100-00000A000000}"/>
              </a:ext>
            </a:extLst>
          </xdr:cNvPr>
          <xdr:cNvSpPr txBox="1"/>
        </xdr:nvSpPr>
        <xdr:spPr>
          <a:xfrm>
            <a:off x="13102167" y="15673917"/>
            <a:ext cx="43685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DO" sz="1100" b="1" i="0" u="none" strike="noStrike">
                <a:solidFill>
                  <a:schemeClr val="tx1"/>
                </a:solidFill>
                <a:effectLst/>
                <a:latin typeface="+mn-lt"/>
                <a:ea typeface="+mn-ea"/>
                <a:cs typeface="+mn-cs"/>
              </a:rPr>
              <a:t>13.3</a:t>
            </a:r>
            <a:endParaRPr lang="es-DO" sz="1100"/>
          </a:p>
        </xdr:txBody>
      </xdr:sp>
      <xdr:sp macro="" textlink="">
        <xdr:nvSpPr>
          <xdr:cNvPr id="11" name="CuadroTexto 10">
            <a:extLst>
              <a:ext uri="{FF2B5EF4-FFF2-40B4-BE49-F238E27FC236}">
                <a16:creationId xmlns:a16="http://schemas.microsoft.com/office/drawing/2014/main" id="{00000000-0008-0000-1100-00000B000000}"/>
              </a:ext>
            </a:extLst>
          </xdr:cNvPr>
          <xdr:cNvSpPr txBox="1"/>
        </xdr:nvSpPr>
        <xdr:spPr>
          <a:xfrm>
            <a:off x="13635567" y="15582900"/>
            <a:ext cx="468718"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DO" sz="1100" b="1" i="0" u="none" strike="noStrike">
                <a:solidFill>
                  <a:schemeClr val="tx1"/>
                </a:solidFill>
                <a:effectLst/>
                <a:latin typeface="+mn-lt"/>
                <a:ea typeface="+mn-ea"/>
                <a:cs typeface="+mn-cs"/>
              </a:rPr>
              <a:t>12.7</a:t>
            </a:r>
            <a:r>
              <a:rPr lang="es-DO"/>
              <a:t> </a:t>
            </a:r>
            <a:endParaRPr lang="es-DO" sz="1100"/>
          </a:p>
        </xdr:txBody>
      </xdr:sp>
      <xdr:sp macro="" textlink="">
        <xdr:nvSpPr>
          <xdr:cNvPr id="12" name="CuadroTexto 11">
            <a:extLst>
              <a:ext uri="{FF2B5EF4-FFF2-40B4-BE49-F238E27FC236}">
                <a16:creationId xmlns:a16="http://schemas.microsoft.com/office/drawing/2014/main" id="{00000000-0008-0000-1100-00000C000000}"/>
              </a:ext>
            </a:extLst>
          </xdr:cNvPr>
          <xdr:cNvSpPr txBox="1"/>
        </xdr:nvSpPr>
        <xdr:spPr>
          <a:xfrm>
            <a:off x="14175317" y="15593484"/>
            <a:ext cx="468718"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DO" sz="1100" b="1" i="0" u="none" strike="noStrike">
                <a:solidFill>
                  <a:schemeClr val="tx1"/>
                </a:solidFill>
                <a:effectLst/>
                <a:latin typeface="+mn-lt"/>
                <a:ea typeface="+mn-ea"/>
                <a:cs typeface="+mn-cs"/>
              </a:rPr>
              <a:t>12.3</a:t>
            </a:r>
            <a:r>
              <a:rPr lang="es-DO"/>
              <a:t> </a:t>
            </a:r>
            <a:endParaRPr lang="es-DO" sz="1100"/>
          </a:p>
        </xdr:txBody>
      </xdr:sp>
      <xdr:sp macro="" textlink="">
        <xdr:nvSpPr>
          <xdr:cNvPr id="13" name="CuadroTexto 12">
            <a:extLst>
              <a:ext uri="{FF2B5EF4-FFF2-40B4-BE49-F238E27FC236}">
                <a16:creationId xmlns:a16="http://schemas.microsoft.com/office/drawing/2014/main" id="{00000000-0008-0000-1100-00000D000000}"/>
              </a:ext>
            </a:extLst>
          </xdr:cNvPr>
          <xdr:cNvSpPr txBox="1"/>
        </xdr:nvSpPr>
        <xdr:spPr>
          <a:xfrm>
            <a:off x="14708717" y="15819968"/>
            <a:ext cx="397225"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DO" sz="1100" b="1" i="0" u="none" strike="noStrike">
                <a:solidFill>
                  <a:schemeClr val="tx1"/>
                </a:solidFill>
                <a:effectLst/>
                <a:latin typeface="+mn-lt"/>
                <a:ea typeface="+mn-ea"/>
                <a:cs typeface="+mn-cs"/>
              </a:rPr>
              <a:t>6.1</a:t>
            </a:r>
            <a:r>
              <a:rPr lang="es-DO"/>
              <a:t> </a:t>
            </a:r>
            <a:endParaRPr lang="es-DO" sz="1100"/>
          </a:p>
        </xdr:txBody>
      </xdr:sp>
      <xdr:sp macro="" textlink="">
        <xdr:nvSpPr>
          <xdr:cNvPr id="14" name="CuadroTexto 13">
            <a:extLst>
              <a:ext uri="{FF2B5EF4-FFF2-40B4-BE49-F238E27FC236}">
                <a16:creationId xmlns:a16="http://schemas.microsoft.com/office/drawing/2014/main" id="{00000000-0008-0000-1100-00000E000000}"/>
              </a:ext>
            </a:extLst>
          </xdr:cNvPr>
          <xdr:cNvSpPr txBox="1"/>
        </xdr:nvSpPr>
        <xdr:spPr>
          <a:xfrm>
            <a:off x="15242117" y="16109952"/>
            <a:ext cx="397225"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DO" sz="1100" b="1" i="0" u="none" strike="noStrike">
                <a:solidFill>
                  <a:schemeClr val="tx1"/>
                </a:solidFill>
                <a:effectLst/>
                <a:latin typeface="+mn-lt"/>
                <a:ea typeface="+mn-ea"/>
                <a:cs typeface="+mn-cs"/>
              </a:rPr>
              <a:t>5.6</a:t>
            </a:r>
            <a:r>
              <a:rPr lang="es-DO"/>
              <a:t> </a:t>
            </a:r>
            <a:endParaRPr lang="es-DO" sz="1100"/>
          </a:p>
        </xdr:txBody>
      </xdr:sp>
      <xdr:sp macro="" textlink="">
        <xdr:nvSpPr>
          <xdr:cNvPr id="15" name="CuadroTexto 14">
            <a:extLst>
              <a:ext uri="{FF2B5EF4-FFF2-40B4-BE49-F238E27FC236}">
                <a16:creationId xmlns:a16="http://schemas.microsoft.com/office/drawing/2014/main" id="{00000000-0008-0000-1100-00000F000000}"/>
              </a:ext>
            </a:extLst>
          </xdr:cNvPr>
          <xdr:cNvSpPr txBox="1"/>
        </xdr:nvSpPr>
        <xdr:spPr>
          <a:xfrm>
            <a:off x="15754350" y="16220019"/>
            <a:ext cx="397225"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DO" sz="1100" b="1" i="0" u="none" strike="noStrike">
                <a:solidFill>
                  <a:schemeClr val="tx1"/>
                </a:solidFill>
                <a:effectLst/>
                <a:latin typeface="+mn-lt"/>
                <a:ea typeface="+mn-ea"/>
                <a:cs typeface="+mn-cs"/>
              </a:rPr>
              <a:t>5.4</a:t>
            </a:r>
            <a:r>
              <a:rPr lang="es-DO"/>
              <a:t> </a:t>
            </a:r>
            <a:endParaRPr lang="es-DO" sz="1100"/>
          </a:p>
        </xdr:txBody>
      </xdr:sp>
    </xdr:grpSp>
    <xdr:clientData/>
  </xdr:twoCellAnchor>
</xdr:wsDr>
</file>

<file path=xl/drawings/drawing8.xml><?xml version="1.0" encoding="utf-8"?>
<xdr:wsDr xmlns:xdr="http://schemas.openxmlformats.org/drawingml/2006/spreadsheetDrawing" xmlns:a="http://schemas.openxmlformats.org/drawingml/2006/main">
  <xdr:twoCellAnchor>
    <xdr:from>
      <xdr:col>0</xdr:col>
      <xdr:colOff>371475</xdr:colOff>
      <xdr:row>5</xdr:row>
      <xdr:rowOff>90486</xdr:rowOff>
    </xdr:from>
    <xdr:to>
      <xdr:col>10</xdr:col>
      <xdr:colOff>495036</xdr:colOff>
      <xdr:row>24</xdr:row>
      <xdr:rowOff>28575</xdr:rowOff>
    </xdr:to>
    <xdr:graphicFrame macro="">
      <xdr:nvGraphicFramePr>
        <xdr:cNvPr id="6" name="Chart 2">
          <a:extLst>
            <a:ext uri="{FF2B5EF4-FFF2-40B4-BE49-F238E27FC236}">
              <a16:creationId xmlns:a16="http://schemas.microsoft.com/office/drawing/2014/main" id="{00000000-0008-0000-13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9.xml><?xml version="1.0" encoding="utf-8"?>
<xdr:wsDr xmlns:xdr="http://schemas.openxmlformats.org/drawingml/2006/spreadsheetDrawing" xmlns:a="http://schemas.openxmlformats.org/drawingml/2006/main">
  <xdr:oneCellAnchor>
    <xdr:from>
      <xdr:col>9</xdr:col>
      <xdr:colOff>209550</xdr:colOff>
      <xdr:row>14</xdr:row>
      <xdr:rowOff>190500</xdr:rowOff>
    </xdr:from>
    <xdr:ext cx="184731" cy="264560"/>
    <xdr:sp macro="" textlink="">
      <xdr:nvSpPr>
        <xdr:cNvPr id="2" name="CuadroTexto 1">
          <a:extLst>
            <a:ext uri="{FF2B5EF4-FFF2-40B4-BE49-F238E27FC236}">
              <a16:creationId xmlns:a16="http://schemas.microsoft.com/office/drawing/2014/main" id="{00000000-0008-0000-1400-000002000000}"/>
            </a:ext>
          </a:extLst>
        </xdr:cNvPr>
        <xdr:cNvSpPr txBox="1"/>
      </xdr:nvSpPr>
      <xdr:spPr>
        <a:xfrm>
          <a:off x="10744200" y="4124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DO" sz="1100"/>
        </a:p>
      </xdr:txBody>
    </xdr:sp>
    <xdr:clientData/>
  </xdr:oneCellAnchor>
  <xdr:twoCellAnchor editAs="oneCell">
    <xdr:from>
      <xdr:col>5</xdr:col>
      <xdr:colOff>685800</xdr:colOff>
      <xdr:row>5</xdr:row>
      <xdr:rowOff>142875</xdr:rowOff>
    </xdr:from>
    <xdr:to>
      <xdr:col>14</xdr:col>
      <xdr:colOff>479112</xdr:colOff>
      <xdr:row>17</xdr:row>
      <xdr:rowOff>125957</xdr:rowOff>
    </xdr:to>
    <xdr:pic>
      <xdr:nvPicPr>
        <xdr:cNvPr id="23" name="Imagen 22">
          <a:extLst>
            <a:ext uri="{FF2B5EF4-FFF2-40B4-BE49-F238E27FC236}">
              <a16:creationId xmlns:a16="http://schemas.microsoft.com/office/drawing/2014/main" id="{DA65B65E-94A2-BB79-7F68-DF853A57524D}"/>
            </a:ext>
          </a:extLst>
        </xdr:cNvPr>
        <xdr:cNvPicPr>
          <a:picLocks noChangeAspect="1"/>
        </xdr:cNvPicPr>
      </xdr:nvPicPr>
      <xdr:blipFill>
        <a:blip xmlns:r="http://schemas.openxmlformats.org/officeDocument/2006/relationships" r:embed="rId1"/>
        <a:stretch>
          <a:fillRect/>
        </a:stretch>
      </xdr:blipFill>
      <xdr:spPr>
        <a:xfrm>
          <a:off x="8172450" y="2095500"/>
          <a:ext cx="6651312" cy="2621507"/>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5</xdr:col>
      <xdr:colOff>247650</xdr:colOff>
      <xdr:row>5</xdr:row>
      <xdr:rowOff>161925</xdr:rowOff>
    </xdr:from>
    <xdr:to>
      <xdr:col>14</xdr:col>
      <xdr:colOff>504825</xdr:colOff>
      <xdr:row>19</xdr:row>
      <xdr:rowOff>184806</xdr:rowOff>
    </xdr:to>
    <xdr:pic>
      <xdr:nvPicPr>
        <xdr:cNvPr id="2" name="Imagen 1">
          <a:extLst>
            <a:ext uri="{FF2B5EF4-FFF2-40B4-BE49-F238E27FC236}">
              <a16:creationId xmlns:a16="http://schemas.microsoft.com/office/drawing/2014/main" id="{6CA30DF3-5C14-A854-7BFB-37F45E2614C5}"/>
            </a:ext>
          </a:extLst>
        </xdr:cNvPr>
        <xdr:cNvPicPr>
          <a:picLocks noChangeAspect="1"/>
        </xdr:cNvPicPr>
      </xdr:nvPicPr>
      <xdr:blipFill>
        <a:blip xmlns:r="http://schemas.openxmlformats.org/officeDocument/2006/relationships" r:embed="rId1"/>
        <a:stretch>
          <a:fillRect/>
        </a:stretch>
      </xdr:blipFill>
      <xdr:spPr>
        <a:xfrm>
          <a:off x="1009650" y="1257300"/>
          <a:ext cx="7115175" cy="3099456"/>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xdr:from>
      <xdr:col>5</xdr:col>
      <xdr:colOff>114299</xdr:colOff>
      <xdr:row>0</xdr:row>
      <xdr:rowOff>147636</xdr:rowOff>
    </xdr:from>
    <xdr:to>
      <xdr:col>13</xdr:col>
      <xdr:colOff>561974</xdr:colOff>
      <xdr:row>21</xdr:row>
      <xdr:rowOff>44766</xdr:rowOff>
    </xdr:to>
    <mc:AlternateContent xmlns:mc="http://schemas.openxmlformats.org/markup-compatibility/2006">
      <mc:Choice xmlns:cx4="http://schemas.microsoft.com/office/drawing/2016/5/10/chartex" Requires="cx4">
        <xdr:graphicFrame macro="">
          <xdr:nvGraphicFramePr>
            <xdr:cNvPr id="2" name="Gráfico 1">
              <a:extLst>
                <a:ext uri="{FF2B5EF4-FFF2-40B4-BE49-F238E27FC236}">
                  <a16:creationId xmlns:a16="http://schemas.microsoft.com/office/drawing/2014/main" id="{01BAB52D-51E1-4224-A0F8-1CDB6547186C}"/>
                </a:ext>
              </a:extLst>
            </xdr:cNvPr>
            <xdr:cNvGraphicFramePr/>
          </xdr:nvGraphicFramePr>
          <xdr:xfrm>
            <a:off x="0" y="0"/>
            <a:ext cx="0" cy="0"/>
          </xdr:xfrm>
          <a:graphic>
            <a:graphicData uri="http://schemas.microsoft.com/office/drawing/2014/chartex">
              <cx:chart xmlns:cx="http://schemas.microsoft.com/office/drawing/2014/chartex" xmlns:r="http://schemas.openxmlformats.org/officeDocument/2006/relationships" r:id="rId1"/>
            </a:graphicData>
          </a:graphic>
        </xdr:graphicFrame>
      </mc:Choice>
      <mc:Fallback>
        <xdr:sp macro="" textlink="">
          <xdr:nvSpPr>
            <xdr:cNvPr id="0" name=""/>
            <xdr:cNvSpPr>
              <a:spLocks noTextEdit="1"/>
            </xdr:cNvSpPr>
          </xdr:nvSpPr>
          <xdr:spPr>
            <a:xfrm>
              <a:off x="5343524" y="0"/>
              <a:ext cx="6543675" cy="0"/>
            </a:xfrm>
            <a:prstGeom prst="rect">
              <a:avLst/>
            </a:prstGeom>
            <a:solidFill>
              <a:prstClr val="white"/>
            </a:solidFill>
            <a:ln w="1">
              <a:solidFill>
                <a:prstClr val="green"/>
              </a:solidFill>
            </a:ln>
          </xdr:spPr>
          <xdr:txBody>
            <a:bodyPr vertOverflow="clip" horzOverflow="clip"/>
            <a:lstStyle/>
            <a:p>
              <a:r>
                <a:rPr lang="es-DO" sz="1100"/>
                <a:t>Este gráfico no está disponible en tu versión de Excel.
Si editas esta forma o guardas el libro en un formato de archivo diferente, el gráfico no se podrá utilizar.</a:t>
              </a:r>
            </a:p>
          </xdr:txBody>
        </xdr:sp>
      </mc:Fallback>
    </mc:AlternateContent>
    <xdr:clientData/>
  </xdr:twoCellAnchor>
  <xdr:twoCellAnchor editAs="oneCell">
    <xdr:from>
      <xdr:col>0</xdr:col>
      <xdr:colOff>1343025</xdr:colOff>
      <xdr:row>30</xdr:row>
      <xdr:rowOff>114300</xdr:rowOff>
    </xdr:from>
    <xdr:to>
      <xdr:col>8</xdr:col>
      <xdr:colOff>412051</xdr:colOff>
      <xdr:row>52</xdr:row>
      <xdr:rowOff>178677</xdr:rowOff>
    </xdr:to>
    <xdr:pic>
      <xdr:nvPicPr>
        <xdr:cNvPr id="4" name="Imagen 3">
          <a:extLst>
            <a:ext uri="{FF2B5EF4-FFF2-40B4-BE49-F238E27FC236}">
              <a16:creationId xmlns:a16="http://schemas.microsoft.com/office/drawing/2014/main" id="{5EB3082C-6C63-3B58-0450-E176E8B5DB06}"/>
            </a:ext>
          </a:extLst>
        </xdr:cNvPr>
        <xdr:cNvPicPr>
          <a:picLocks noChangeAspect="1"/>
        </xdr:cNvPicPr>
      </xdr:nvPicPr>
      <xdr:blipFill>
        <a:blip xmlns:r="http://schemas.openxmlformats.org/officeDocument/2006/relationships" r:embed="rId2"/>
        <a:stretch>
          <a:fillRect/>
        </a:stretch>
      </xdr:blipFill>
      <xdr:spPr>
        <a:xfrm>
          <a:off x="1343025" y="1066800"/>
          <a:ext cx="6584251" cy="4255377"/>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xdr:from>
      <xdr:col>1</xdr:col>
      <xdr:colOff>74085</xdr:colOff>
      <xdr:row>36</xdr:row>
      <xdr:rowOff>127002</xdr:rowOff>
    </xdr:from>
    <xdr:to>
      <xdr:col>9</xdr:col>
      <xdr:colOff>45720</xdr:colOff>
      <xdr:row>45</xdr:row>
      <xdr:rowOff>1</xdr:rowOff>
    </xdr:to>
    <xdr:sp macro="" textlink="">
      <xdr:nvSpPr>
        <xdr:cNvPr id="2" name="TextBox 1">
          <a:extLst>
            <a:ext uri="{FF2B5EF4-FFF2-40B4-BE49-F238E27FC236}">
              <a16:creationId xmlns:a16="http://schemas.microsoft.com/office/drawing/2014/main" id="{00000000-0008-0000-1700-000002000000}"/>
            </a:ext>
          </a:extLst>
        </xdr:cNvPr>
        <xdr:cNvSpPr txBox="1"/>
      </xdr:nvSpPr>
      <xdr:spPr>
        <a:xfrm>
          <a:off x="645585" y="6003927"/>
          <a:ext cx="8296485" cy="1330324"/>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wrap="square" rtlCol="0" anchor="t"/>
        <a:lstStyle/>
        <a:p>
          <a:r>
            <a:rPr lang="es-ES" sz="800" b="1">
              <a:latin typeface="Avenir Next LT Pro" panose="020B0504020202020204" pitchFamily="34" charset="0"/>
              <a:cs typeface="Arial" pitchFamily="34" charset="0"/>
            </a:rPr>
            <a:t>Notas:  </a:t>
          </a:r>
        </a:p>
        <a:p>
          <a:r>
            <a:rPr lang="es-ES" sz="800">
              <a:latin typeface="Avenir Next LT Pro" panose="020B0504020202020204" pitchFamily="34" charset="0"/>
              <a:cs typeface="Arial" pitchFamily="34" charset="0"/>
            </a:rPr>
            <a:t>1. </a:t>
          </a:r>
          <a:r>
            <a:rPr lang="es-ES" sz="800">
              <a:solidFill>
                <a:schemeClr val="dk1"/>
              </a:solidFill>
              <a:effectLst/>
              <a:latin typeface="Avenir Next LT Pro" panose="020B0504020202020204" pitchFamily="34" charset="0"/>
              <a:ea typeface="+mn-ea"/>
              <a:cs typeface="Arial" panose="020B0604020202020204" pitchFamily="34" charset="0"/>
            </a:rPr>
            <a:t>Proyecciones del Ministerio de Economía, Planificación y Desarrollo, consensuadas con el Banco Central y el Ministerio de Hacienda.</a:t>
          </a:r>
          <a:endParaRPr lang="es-ES" sz="800">
            <a:latin typeface="Avenir Next LT Pro" panose="020B0504020202020204" pitchFamily="34" charset="0"/>
            <a:cs typeface="Arial" pitchFamily="34" charset="0"/>
          </a:endParaRPr>
        </a:p>
        <a:p>
          <a:r>
            <a:rPr lang="es-ES" sz="800">
              <a:latin typeface="Avenir Next LT Pro" panose="020B0504020202020204" pitchFamily="34" charset="0"/>
              <a:cs typeface="Arial" pitchFamily="34" charset="0"/>
            </a:rPr>
            <a:t>2. De 2023 en adelante se proyecta la inflación meta con la consecución de la meta establecida por el Banco Central.</a:t>
          </a:r>
        </a:p>
        <a:p>
          <a:r>
            <a:rPr lang="es-ES" sz="800">
              <a:latin typeface="Avenir Next LT Pro" panose="020B0504020202020204" pitchFamily="34" charset="0"/>
              <a:cs typeface="Arial" pitchFamily="34" charset="0"/>
            </a:rPr>
            <a:t>3. La meta de inflación se relaciona con el objetivo de inflación establecido por la Junta Monetaria del Banco Central; en cambio las proyecciones de inflación corresponden a los resultados esperados, dada la evolución de los precios domésticos, los precios internacionales del petróleo y otros determinantes.</a:t>
          </a:r>
        </a:p>
        <a:p>
          <a:r>
            <a:rPr lang="es-ES" sz="800">
              <a:solidFill>
                <a:schemeClr val="dk1"/>
              </a:solidFill>
              <a:latin typeface="Avenir Next LT Pro" panose="020B0504020202020204" pitchFamily="34" charset="0"/>
              <a:ea typeface="+mn-ea"/>
              <a:cs typeface="Arial" pitchFamily="34" charset="0"/>
            </a:rPr>
            <a:t>4. Fuentes supuestos exógenos: Consensus Forecasts</a:t>
          </a:r>
          <a:r>
            <a:rPr lang="es-ES" sz="800" baseline="30000">
              <a:solidFill>
                <a:schemeClr val="dk1"/>
              </a:solidFill>
              <a:latin typeface="Avenir Next LT Pro" panose="020B0504020202020204" pitchFamily="34" charset="0"/>
              <a:ea typeface="+mn-ea"/>
              <a:cs typeface="Arial" pitchFamily="34" charset="0"/>
            </a:rPr>
            <a:t>TM</a:t>
          </a:r>
          <a:r>
            <a:rPr lang="es-ES" sz="800">
              <a:solidFill>
                <a:schemeClr val="dk1"/>
              </a:solidFill>
              <a:latin typeface="Avenir Next LT Pro" panose="020B0504020202020204" pitchFamily="34" charset="0"/>
              <a:ea typeface="+mn-ea"/>
              <a:cs typeface="Arial" pitchFamily="34" charset="0"/>
            </a:rPr>
            <a:t>, FMI</a:t>
          </a:r>
          <a:r>
            <a:rPr lang="es-ES" sz="800" baseline="0">
              <a:solidFill>
                <a:schemeClr val="dk1"/>
              </a:solidFill>
              <a:latin typeface="Avenir Next LT Pro" panose="020B0504020202020204" pitchFamily="34" charset="0"/>
              <a:ea typeface="+mn-ea"/>
              <a:cs typeface="Arial" pitchFamily="34" charset="0"/>
            </a:rPr>
            <a:t>,</a:t>
          </a:r>
          <a:r>
            <a:rPr lang="es-ES" sz="800">
              <a:solidFill>
                <a:schemeClr val="dk1"/>
              </a:solidFill>
              <a:latin typeface="Avenir Next LT Pro" panose="020B0504020202020204" pitchFamily="34" charset="0"/>
              <a:ea typeface="+mn-ea"/>
              <a:cs typeface="Arial" pitchFamily="34" charset="0"/>
            </a:rPr>
            <a:t> Banco Mundial, EIA y Bloomberg</a:t>
          </a:r>
          <a:r>
            <a:rPr lang="es-ES" sz="800" baseline="30000">
              <a:solidFill>
                <a:schemeClr val="dk1"/>
              </a:solidFill>
              <a:latin typeface="Avenir Next LT Pro" panose="020B0504020202020204" pitchFamily="34" charset="0"/>
              <a:ea typeface="+mn-ea"/>
              <a:cs typeface="Arial" pitchFamily="34" charset="0"/>
              <a:sym typeface="Symbol" panose="05050102010706020507" pitchFamily="18" charset="2"/>
            </a:rPr>
            <a:t></a:t>
          </a:r>
          <a:r>
            <a:rPr lang="es-ES" sz="800">
              <a:solidFill>
                <a:schemeClr val="dk1"/>
              </a:solidFill>
              <a:latin typeface="Avenir Next LT Pro" panose="020B0504020202020204" pitchFamily="34" charset="0"/>
              <a:ea typeface="+mn-ea"/>
              <a:cs typeface="Arial" pitchFamily="34" charset="0"/>
            </a:rPr>
            <a:t>.</a:t>
          </a:r>
        </a:p>
        <a:p>
          <a:endParaRPr lang="es-ES" sz="800">
            <a:solidFill>
              <a:schemeClr val="dk1"/>
            </a:solidFill>
            <a:latin typeface="Avenir Next LT Pro" panose="020B0504020202020204" pitchFamily="34" charset="0"/>
            <a:ea typeface="+mn-ea"/>
            <a:cs typeface="Arial" pitchFamily="34" charset="0"/>
          </a:endParaRPr>
        </a:p>
      </xdr:txBody>
    </xdr:sp>
    <xdr:clientData/>
  </xdr:twoCellAnchor>
</xdr:wsDr>
</file>

<file path=xl/drawings/drawing13.xml><?xml version="1.0" encoding="utf-8"?>
<xdr:wsDr xmlns:xdr="http://schemas.openxmlformats.org/drawingml/2006/spreadsheetDrawing" xmlns:a="http://schemas.openxmlformats.org/drawingml/2006/main">
  <xdr:twoCellAnchor>
    <xdr:from>
      <xdr:col>0</xdr:col>
      <xdr:colOff>549519</xdr:colOff>
      <xdr:row>38</xdr:row>
      <xdr:rowOff>97694</xdr:rowOff>
    </xdr:from>
    <xdr:to>
      <xdr:col>4</xdr:col>
      <xdr:colOff>806694</xdr:colOff>
      <xdr:row>46</xdr:row>
      <xdr:rowOff>131886</xdr:rowOff>
    </xdr:to>
    <xdr:sp macro="" textlink="">
      <xdr:nvSpPr>
        <xdr:cNvPr id="2" name="TextBox 1">
          <a:extLst>
            <a:ext uri="{FF2B5EF4-FFF2-40B4-BE49-F238E27FC236}">
              <a16:creationId xmlns:a16="http://schemas.microsoft.com/office/drawing/2014/main" id="{00000000-0008-0000-1800-000002000000}"/>
            </a:ext>
          </a:extLst>
        </xdr:cNvPr>
        <xdr:cNvSpPr txBox="1"/>
      </xdr:nvSpPr>
      <xdr:spPr>
        <a:xfrm>
          <a:off x="549519" y="6136544"/>
          <a:ext cx="5429250" cy="1329592"/>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wrap="square" rtlCol="0" anchor="t"/>
        <a:lstStyle/>
        <a:p>
          <a:r>
            <a:rPr lang="es-ES" sz="900" b="1">
              <a:solidFill>
                <a:schemeClr val="dk1"/>
              </a:solidFill>
              <a:latin typeface="Avenir Next LT Pro" panose="020B0504020202020204" pitchFamily="34" charset="0"/>
              <a:ea typeface="+mn-ea"/>
              <a:cs typeface="Arial" pitchFamily="34" charset="0"/>
            </a:rPr>
            <a:t>Fuente:</a:t>
          </a:r>
          <a:r>
            <a:rPr lang="es-ES" sz="900" b="1" baseline="0">
              <a:solidFill>
                <a:schemeClr val="dk1"/>
              </a:solidFill>
              <a:latin typeface="Avenir Next LT Pro" panose="020B0504020202020204" pitchFamily="34" charset="0"/>
              <a:ea typeface="+mn-ea"/>
              <a:cs typeface="Arial" pitchFamily="34" charset="0"/>
            </a:rPr>
            <a:t> </a:t>
          </a:r>
          <a:r>
            <a:rPr lang="es-ES" sz="900" baseline="0">
              <a:solidFill>
                <a:schemeClr val="dk1"/>
              </a:solidFill>
              <a:latin typeface="Avenir Next LT Pro" panose="020B0504020202020204" pitchFamily="34" charset="0"/>
              <a:ea typeface="+mn-ea"/>
              <a:cs typeface="Arial" pitchFamily="34" charset="0"/>
            </a:rPr>
            <a:t>Panorama macroeconómico 2022-2024 revisado al 10 de noviembre de 2022 y Panorama Macroeconómico 2021-2025 revisado al 26 de agosto de 2021.</a:t>
          </a:r>
          <a:endParaRPr lang="es-ES" sz="900">
            <a:solidFill>
              <a:schemeClr val="dk1"/>
            </a:solidFill>
            <a:latin typeface="Avenir Next LT Pro" panose="020B0504020202020204" pitchFamily="34" charset="0"/>
            <a:ea typeface="+mn-ea"/>
            <a:cs typeface="Arial" pitchFamily="34" charset="0"/>
          </a:endParaRPr>
        </a:p>
      </xdr:txBody>
    </xdr:sp>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628650</xdr:colOff>
      <xdr:row>6</xdr:row>
      <xdr:rowOff>104775</xdr:rowOff>
    </xdr:from>
    <xdr:to>
      <xdr:col>8</xdr:col>
      <xdr:colOff>694690</xdr:colOff>
      <xdr:row>20</xdr:row>
      <xdr:rowOff>33020</xdr:rowOff>
    </xdr:to>
    <xdr:pic>
      <xdr:nvPicPr>
        <xdr:cNvPr id="2" name="Imagen 1">
          <a:extLst>
            <a:ext uri="{FF2B5EF4-FFF2-40B4-BE49-F238E27FC236}">
              <a16:creationId xmlns:a16="http://schemas.microsoft.com/office/drawing/2014/main" id="{70291AC1-EB32-4AEE-A896-EBDC7CF367F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90650" y="1247775"/>
          <a:ext cx="5400040" cy="2595245"/>
        </a:xfrm>
        <a:prstGeom prst="rect">
          <a:avLst/>
        </a:prstGeom>
        <a:noFill/>
        <a:ln>
          <a:noFill/>
        </a:ln>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2</xdr:col>
      <xdr:colOff>314325</xdr:colOff>
      <xdr:row>10</xdr:row>
      <xdr:rowOff>19050</xdr:rowOff>
    </xdr:from>
    <xdr:to>
      <xdr:col>8</xdr:col>
      <xdr:colOff>476250</xdr:colOff>
      <xdr:row>19</xdr:row>
      <xdr:rowOff>47625</xdr:rowOff>
    </xdr:to>
    <xdr:pic>
      <xdr:nvPicPr>
        <xdr:cNvPr id="2" name="Imagen 1">
          <a:extLst>
            <a:ext uri="{FF2B5EF4-FFF2-40B4-BE49-F238E27FC236}">
              <a16:creationId xmlns:a16="http://schemas.microsoft.com/office/drawing/2014/main" id="{B295F4B3-62C0-96A5-D7A2-2CE21E186A7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8325" y="1924050"/>
          <a:ext cx="4733925" cy="1743075"/>
        </a:xfrm>
        <a:prstGeom prst="rect">
          <a:avLst/>
        </a:prstGeom>
        <a:noFill/>
        <a:ln>
          <a:noFill/>
        </a:ln>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2</xdr:col>
      <xdr:colOff>171450</xdr:colOff>
      <xdr:row>5</xdr:row>
      <xdr:rowOff>66675</xdr:rowOff>
    </xdr:from>
    <xdr:to>
      <xdr:col>8</xdr:col>
      <xdr:colOff>1000974</xdr:colOff>
      <xdr:row>31</xdr:row>
      <xdr:rowOff>57133</xdr:rowOff>
    </xdr:to>
    <xdr:pic>
      <xdr:nvPicPr>
        <xdr:cNvPr id="2" name="Imagen 1">
          <a:extLst>
            <a:ext uri="{FF2B5EF4-FFF2-40B4-BE49-F238E27FC236}">
              <a16:creationId xmlns:a16="http://schemas.microsoft.com/office/drawing/2014/main" id="{00000000-0008-0000-2300-000002000000}"/>
            </a:ext>
          </a:extLst>
        </xdr:cNvPr>
        <xdr:cNvPicPr>
          <a:picLocks noChangeAspect="1"/>
        </xdr:cNvPicPr>
      </xdr:nvPicPr>
      <xdr:blipFill>
        <a:blip xmlns:r="http://schemas.openxmlformats.org/officeDocument/2006/relationships" r:embed="rId1"/>
        <a:stretch>
          <a:fillRect/>
        </a:stretch>
      </xdr:blipFill>
      <xdr:spPr>
        <a:xfrm>
          <a:off x="1695450" y="914400"/>
          <a:ext cx="5401524" cy="4200508"/>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xdr:from>
      <xdr:col>1</xdr:col>
      <xdr:colOff>38100</xdr:colOff>
      <xdr:row>5</xdr:row>
      <xdr:rowOff>119062</xdr:rowOff>
    </xdr:from>
    <xdr:to>
      <xdr:col>19</xdr:col>
      <xdr:colOff>581025</xdr:colOff>
      <xdr:row>20</xdr:row>
      <xdr:rowOff>152400</xdr:rowOff>
    </xdr:to>
    <xdr:graphicFrame macro="">
      <xdr:nvGraphicFramePr>
        <xdr:cNvPr id="2" name="Gráfico 1">
          <a:extLst>
            <a:ext uri="{FF2B5EF4-FFF2-40B4-BE49-F238E27FC236}">
              <a16:creationId xmlns:a16="http://schemas.microsoft.com/office/drawing/2014/main" id="{00000000-0008-0000-27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161925</xdr:colOff>
      <xdr:row>9</xdr:row>
      <xdr:rowOff>133350</xdr:rowOff>
    </xdr:from>
    <xdr:to>
      <xdr:col>9</xdr:col>
      <xdr:colOff>190500</xdr:colOff>
      <xdr:row>31</xdr:row>
      <xdr:rowOff>182245</xdr:rowOff>
    </xdr:to>
    <xdr:pic>
      <xdr:nvPicPr>
        <xdr:cNvPr id="2" name="Imagen 1" descr="Mapa&#10;&#10;Descripción generada automáticamente">
          <a:extLst>
            <a:ext uri="{FF2B5EF4-FFF2-40B4-BE49-F238E27FC236}">
              <a16:creationId xmlns:a16="http://schemas.microsoft.com/office/drawing/2014/main" id="{324C4FA1-AF0C-A4C9-F2C8-73DC9FE35C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23925" y="1847850"/>
          <a:ext cx="6124575" cy="4239895"/>
        </a:xfrm>
        <a:prstGeom prst="rect">
          <a:avLst/>
        </a:prstGeom>
        <a:noFill/>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238125</xdr:colOff>
      <xdr:row>7</xdr:row>
      <xdr:rowOff>95250</xdr:rowOff>
    </xdr:from>
    <xdr:to>
      <xdr:col>8</xdr:col>
      <xdr:colOff>374650</xdr:colOff>
      <xdr:row>19</xdr:row>
      <xdr:rowOff>50800</xdr:rowOff>
    </xdr:to>
    <xdr:pic>
      <xdr:nvPicPr>
        <xdr:cNvPr id="2" name="Imagen 1">
          <a:extLst>
            <a:ext uri="{FF2B5EF4-FFF2-40B4-BE49-F238E27FC236}">
              <a16:creationId xmlns:a16="http://schemas.microsoft.com/office/drawing/2014/main" id="{FF251139-A63D-F9F1-4048-321D2E3AF97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00125" y="1428750"/>
          <a:ext cx="5470525" cy="2241550"/>
        </a:xfrm>
        <a:prstGeom prst="rect">
          <a:avLst/>
        </a:prstGeom>
        <a:noFill/>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3</xdr:col>
      <xdr:colOff>133350</xdr:colOff>
      <xdr:row>6</xdr:row>
      <xdr:rowOff>152400</xdr:rowOff>
    </xdr:from>
    <xdr:to>
      <xdr:col>11</xdr:col>
      <xdr:colOff>683260</xdr:colOff>
      <xdr:row>25</xdr:row>
      <xdr:rowOff>62865</xdr:rowOff>
    </xdr:to>
    <xdr:pic>
      <xdr:nvPicPr>
        <xdr:cNvPr id="2" name="Imagen 1">
          <a:extLst>
            <a:ext uri="{FF2B5EF4-FFF2-40B4-BE49-F238E27FC236}">
              <a16:creationId xmlns:a16="http://schemas.microsoft.com/office/drawing/2014/main" id="{8FEB5EB1-6641-8118-1713-4E40F00886A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19350" y="1295400"/>
          <a:ext cx="6645910" cy="3529965"/>
        </a:xfrm>
        <a:prstGeom prst="rect">
          <a:avLst/>
        </a:prstGeom>
        <a:noFill/>
        <a:ln>
          <a:noFill/>
        </a:ln>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3</xdr:col>
      <xdr:colOff>276225</xdr:colOff>
      <xdr:row>5</xdr:row>
      <xdr:rowOff>104775</xdr:rowOff>
    </xdr:from>
    <xdr:to>
      <xdr:col>9</xdr:col>
      <xdr:colOff>760730</xdr:colOff>
      <xdr:row>19</xdr:row>
      <xdr:rowOff>66675</xdr:rowOff>
    </xdr:to>
    <xdr:pic>
      <xdr:nvPicPr>
        <xdr:cNvPr id="2" name="Imagen 1" descr="Gráfico, Gráfico circular&#10;&#10;Descripción generada automáticamente">
          <a:extLst>
            <a:ext uri="{FF2B5EF4-FFF2-40B4-BE49-F238E27FC236}">
              <a16:creationId xmlns:a16="http://schemas.microsoft.com/office/drawing/2014/main" id="{C70B02CD-CD77-5419-E8E1-6670D665A17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562225" y="1057275"/>
          <a:ext cx="5056505" cy="2628900"/>
        </a:xfrm>
        <a:prstGeom prst="rect">
          <a:avLst/>
        </a:prstGeom>
        <a:noFill/>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4</xdr:col>
      <xdr:colOff>133350</xdr:colOff>
      <xdr:row>6</xdr:row>
      <xdr:rowOff>0</xdr:rowOff>
    </xdr:from>
    <xdr:to>
      <xdr:col>12</xdr:col>
      <xdr:colOff>683260</xdr:colOff>
      <xdr:row>23</xdr:row>
      <xdr:rowOff>11430</xdr:rowOff>
    </xdr:to>
    <xdr:pic>
      <xdr:nvPicPr>
        <xdr:cNvPr id="2" name="Imagen 1">
          <a:extLst>
            <a:ext uri="{FF2B5EF4-FFF2-40B4-BE49-F238E27FC236}">
              <a16:creationId xmlns:a16="http://schemas.microsoft.com/office/drawing/2014/main" id="{8BFC65E8-E8BC-B4E3-B057-81BB655F892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181350" y="1143000"/>
          <a:ext cx="6645910" cy="3249930"/>
        </a:xfrm>
        <a:prstGeom prst="rect">
          <a:avLst/>
        </a:prstGeom>
        <a:noFill/>
        <a:ln>
          <a:noFill/>
        </a:ln>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3</xdr:col>
      <xdr:colOff>228600</xdr:colOff>
      <xdr:row>7</xdr:row>
      <xdr:rowOff>28575</xdr:rowOff>
    </xdr:from>
    <xdr:to>
      <xdr:col>10</xdr:col>
      <xdr:colOff>156845</xdr:colOff>
      <xdr:row>47</xdr:row>
      <xdr:rowOff>155575</xdr:rowOff>
    </xdr:to>
    <xdr:pic>
      <xdr:nvPicPr>
        <xdr:cNvPr id="2" name="Imagen 1">
          <a:extLst>
            <a:ext uri="{FF2B5EF4-FFF2-40B4-BE49-F238E27FC236}">
              <a16:creationId xmlns:a16="http://schemas.microsoft.com/office/drawing/2014/main" id="{461537AD-B538-A4A7-06B5-508AE60190C9}"/>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514600" y="1362075"/>
          <a:ext cx="5262245" cy="7747000"/>
        </a:xfrm>
        <a:prstGeom prst="rect">
          <a:avLst/>
        </a:prstGeom>
        <a:noFill/>
        <a:ln>
          <a:noFill/>
        </a:ln>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3</xdr:col>
      <xdr:colOff>676275</xdr:colOff>
      <xdr:row>7</xdr:row>
      <xdr:rowOff>66675</xdr:rowOff>
    </xdr:from>
    <xdr:to>
      <xdr:col>12</xdr:col>
      <xdr:colOff>464185</xdr:colOff>
      <xdr:row>14</xdr:row>
      <xdr:rowOff>116840</xdr:rowOff>
    </xdr:to>
    <xdr:pic>
      <xdr:nvPicPr>
        <xdr:cNvPr id="2" name="Imagen 1">
          <a:extLst>
            <a:ext uri="{FF2B5EF4-FFF2-40B4-BE49-F238E27FC236}">
              <a16:creationId xmlns:a16="http://schemas.microsoft.com/office/drawing/2014/main" id="{344BEF2D-6E95-E78B-3F5E-FE2FD284295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962275" y="1400175"/>
          <a:ext cx="6645910" cy="1383665"/>
        </a:xfrm>
        <a:prstGeom prst="rect">
          <a:avLst/>
        </a:prstGeom>
        <a:noFill/>
        <a:ln>
          <a:noFill/>
        </a:ln>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4</xdr:col>
      <xdr:colOff>76200</xdr:colOff>
      <xdr:row>6</xdr:row>
      <xdr:rowOff>19050</xdr:rowOff>
    </xdr:from>
    <xdr:to>
      <xdr:col>12</xdr:col>
      <xdr:colOff>626110</xdr:colOff>
      <xdr:row>11</xdr:row>
      <xdr:rowOff>144780</xdr:rowOff>
    </xdr:to>
    <xdr:pic>
      <xdr:nvPicPr>
        <xdr:cNvPr id="2" name="Imagen 1">
          <a:extLst>
            <a:ext uri="{FF2B5EF4-FFF2-40B4-BE49-F238E27FC236}">
              <a16:creationId xmlns:a16="http://schemas.microsoft.com/office/drawing/2014/main" id="{85D1218C-E881-3FDA-F17D-5A616698E53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124200" y="1162050"/>
          <a:ext cx="6645910" cy="1078230"/>
        </a:xfrm>
        <a:prstGeom prst="rect">
          <a:avLst/>
        </a:prstGeom>
        <a:noFill/>
        <a:ln>
          <a:noFill/>
        </a:ln>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4</xdr:col>
      <xdr:colOff>85725</xdr:colOff>
      <xdr:row>7</xdr:row>
      <xdr:rowOff>47625</xdr:rowOff>
    </xdr:from>
    <xdr:to>
      <xdr:col>12</xdr:col>
      <xdr:colOff>635635</xdr:colOff>
      <xdr:row>20</xdr:row>
      <xdr:rowOff>64135</xdr:rowOff>
    </xdr:to>
    <xdr:pic>
      <xdr:nvPicPr>
        <xdr:cNvPr id="2" name="Imagen 1">
          <a:extLst>
            <a:ext uri="{FF2B5EF4-FFF2-40B4-BE49-F238E27FC236}">
              <a16:creationId xmlns:a16="http://schemas.microsoft.com/office/drawing/2014/main" id="{282A787D-6564-A78E-7527-B2F021269BF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133725" y="1381125"/>
          <a:ext cx="6645910" cy="2493010"/>
        </a:xfrm>
        <a:prstGeom prst="rect">
          <a:avLst/>
        </a:prstGeom>
        <a:noFill/>
        <a:ln>
          <a:noFill/>
        </a:ln>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5</xdr:col>
      <xdr:colOff>9525</xdr:colOff>
      <xdr:row>7</xdr:row>
      <xdr:rowOff>66675</xdr:rowOff>
    </xdr:from>
    <xdr:to>
      <xdr:col>13</xdr:col>
      <xdr:colOff>559435</xdr:colOff>
      <xdr:row>18</xdr:row>
      <xdr:rowOff>72390</xdr:rowOff>
    </xdr:to>
    <xdr:pic>
      <xdr:nvPicPr>
        <xdr:cNvPr id="2" name="Imagen 1">
          <a:extLst>
            <a:ext uri="{FF2B5EF4-FFF2-40B4-BE49-F238E27FC236}">
              <a16:creationId xmlns:a16="http://schemas.microsoft.com/office/drawing/2014/main" id="{5501A5E7-6B19-CFF2-7459-322BEABB9CB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819525" y="1400175"/>
          <a:ext cx="6645910" cy="2101215"/>
        </a:xfrm>
        <a:prstGeom prst="rect">
          <a:avLst/>
        </a:prstGeom>
        <a:noFill/>
        <a:ln>
          <a:noFill/>
        </a:ln>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5</xdr:col>
      <xdr:colOff>742950</xdr:colOff>
      <xdr:row>8</xdr:row>
      <xdr:rowOff>57150</xdr:rowOff>
    </xdr:from>
    <xdr:to>
      <xdr:col>14</xdr:col>
      <xdr:colOff>530860</xdr:colOff>
      <xdr:row>14</xdr:row>
      <xdr:rowOff>180340</xdr:rowOff>
    </xdr:to>
    <xdr:pic>
      <xdr:nvPicPr>
        <xdr:cNvPr id="2" name="Imagen 1">
          <a:extLst>
            <a:ext uri="{FF2B5EF4-FFF2-40B4-BE49-F238E27FC236}">
              <a16:creationId xmlns:a16="http://schemas.microsoft.com/office/drawing/2014/main" id="{488C2F51-F3BB-64F0-E62E-55A00EDCA48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552950" y="1581150"/>
          <a:ext cx="6645910" cy="1266190"/>
        </a:xfrm>
        <a:prstGeom prst="rect">
          <a:avLst/>
        </a:prstGeom>
        <a:noFill/>
        <a:ln>
          <a:noFill/>
        </a:ln>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3</xdr:col>
      <xdr:colOff>676275</xdr:colOff>
      <xdr:row>8</xdr:row>
      <xdr:rowOff>85725</xdr:rowOff>
    </xdr:from>
    <xdr:to>
      <xdr:col>11</xdr:col>
      <xdr:colOff>257175</xdr:colOff>
      <xdr:row>19</xdr:row>
      <xdr:rowOff>177800</xdr:rowOff>
    </xdr:to>
    <xdr:pic>
      <xdr:nvPicPr>
        <xdr:cNvPr id="2" name="Imagen 1" descr="Icono&#10;&#10;Descripción generada automáticamente con confianza baja">
          <a:extLst>
            <a:ext uri="{FF2B5EF4-FFF2-40B4-BE49-F238E27FC236}">
              <a16:creationId xmlns:a16="http://schemas.microsoft.com/office/drawing/2014/main" id="{52F1FD54-2AA9-4834-8465-BF5DC57E9BD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962275" y="1609725"/>
          <a:ext cx="5676900" cy="218757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P:\Personal\My%20Documents\Moz\E-Final\BOP9703.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O:\Documents%20and%20Settings\lgiorgianni\Local%20Settings\Temporary%20Internet%20Files\OLK45\WIN\TEMP\wrs2131.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O:\Documents%20and%20Settings\lgiorgianni\Local%20Settings\Temporary%20Internet%20Files\OLK45\ARG\Bop\fev01\ARGBOP%20final%20(2fev01)%20(WEO).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DATA1\PDR\My%20Documents\GHBopbaseline051501.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I:\DATA\KEN\current\External\KenBOP(current)base%20May%20mission%20rev.2%20.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O:\DNCFP\Recursos\Proyrena\Anual\2002\Alt4_Proy2002.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Documents%20and%20Settings/enc100115/Desktop/3.1.3.xlsx"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Hv2kp-47212\Secto%20publico\DATA\ML\DOM\Macro\2002\DRSHARE.XLS"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Pel\data\DEMAND\BALANCES\GDP%20updated.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bcfs1\Departamento\Archivos%20Excel\Boletines\Excel\Otros\FAX.XLS"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D:\Documents%20and%20Settings\1986061\Local%20Settings\Temporary%20Internet%20Files\OLK7C\Secto%20publico\PBSECQKaren%2022.xls"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Documents%20and%20Settings/1994738/Local%20Settings/Temporary%20Internet%20Files/OLK1EAE/sept%202/DATA/ML/DOM/Macro/2002/DRSHARE.XLS"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172.16.14.158\Dir.%20EESF\E\Secto%20publico\PBSECQKaren%2022.xls"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E/Secto%20publico/PBSECQKaren%2022.xls"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Data2\whd\DATA\LC\DOM\Monetary\DRMONEY_current.xls"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Documents%20and%20Settings/1994738/Local%20Settings/Temporary%20Internet%20Files/OLK1EAE/DR/Monetary/DRMONEY_current.xls"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file:///\\Bancene\Internacional\04%20BOLIVAR%20-%20Y-O%20-%20HUASCAR%20J\BASE%20CUADROS%20PRESIDENTE%202004\EST.%20SERVICIO%20DEUDA%20SEPTIEMBRE%202004.xls"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Fpsswn05d\WHD\DATA\S1\BLZ\Reports\BLZRedTables6_01.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J:\DATA\DD\GEO\BOP\GeoBop.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Hv2kp-47212\FISCAL\Cuadros%20Comparativos\CUADROS%20FISC.COMPARA902001-1er%20trimestre.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bcfs1\DATA\PA\CHL\SECTORS\BOP\Bop0209.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D:\DATA\ML\DOM\Macro\2002\DRSHARE.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Bancene/Internacional/04%20BOLIVAR%20-%20Y-O%20-%20HUASCAR%20J/BASE%20CUADROS%20PRESIDENTE%202004/EST.%20SERVICIO%20DEUDA%20SEPTIEMBRE%202004.xls"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Bancene\deuda\PROYECCIONES%20DEL%20SERVICIO\PROY2004\PROY%20-%20PROY2004B%20CON%20TASAS%20CAMBIO%2004%20SEP01%20ORIGINALES.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Bancene/deuda/PROYECCIONES%20DEL%20SERVICIO/PROY2004/PROY%20-%20PROY2004B%20CON%20TASAS%20CAMBIO%2004%20SEP01%20ORIGINALES.xls"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Fpsswn05d/WHD/DATA/S1/BLZ/Reports/BLZRedTables6_01.xls" TargetMode="External"/></Relationships>
</file>

<file path=xl/externalLinks/_rels/externalLink27.xml.rels><?xml version="1.0" encoding="UTF-8" standalone="yes"?>
<Relationships xmlns="http://schemas.openxmlformats.org/package/2006/relationships"><Relationship Id="rId1" Type="http://schemas.openxmlformats.org/officeDocument/2006/relationships/externalLinkPath" Target="file:///K:\FPSFWN03P\STA\Documents%20and%20Settings\JMATZ\My%20Local%20Documents\EXCEL\Guyana\2003%20Mission\Final\Other%20Depository%20Corporations%20Balance.xls" TargetMode="External"/></Relationships>
</file>

<file path=xl/externalLinks/_rels/externalLink28.xml.rels><?xml version="1.0" encoding="UTF-8" standalone="yes"?>
<Relationships xmlns="http://schemas.openxmlformats.org/package/2006/relationships"><Relationship Id="rId1" Type="http://schemas.openxmlformats.org/officeDocument/2006/relationships/externalLinkPath" Target="file:///K:\FPSFWN03P\STA\Documents%20and%20Settings\LABREGO\My%20Local%20Documents\Ecuador\ecubopLatest.xls" TargetMode="External"/></Relationships>
</file>

<file path=xl/externalLinks/_rels/externalLink29.xml.rels><?xml version="1.0" encoding="UTF-8" standalone="yes"?>
<Relationships xmlns="http://schemas.openxmlformats.org/package/2006/relationships"><Relationship Id="rId1" Type="http://schemas.openxmlformats.org/officeDocument/2006/relationships/externalLinkPath" Target="file:///K:\Users\Juliana\AppData\Local\Temp\WIN\TEMP\MFLOW96.XLS" TargetMode="External"/></Relationships>
</file>

<file path=xl/externalLinks/_rels/externalLink30.xml.rels><?xml version="1.0" encoding="UTF-8" standalone="yes"?>
<Relationships xmlns="http://schemas.openxmlformats.org/package/2006/relationships"><Relationship Id="rId1" Type="http://schemas.openxmlformats.org/officeDocument/2006/relationships/externalLinkPath" Target="file:///O:\DATOS\series\afiliados.xls" TargetMode="External"/></Relationships>
</file>

<file path=xl/externalLinks/_rels/externalLink31.xml.rels><?xml version="1.0" encoding="UTF-8" standalone="yes"?>
<Relationships xmlns="http://schemas.openxmlformats.org/package/2006/relationships"><Relationship Id="rId1" Type="http://schemas.openxmlformats.org/officeDocument/2006/relationships/externalLinkPath" Target="/Documents%20and%20Settings/1994738/Local%20Settings/Temporary%20Internet%20Files/OLK1EAE/PROFINAN/Programa/prog2003/prog2003mensualizaci&#243;nenero.xls" TargetMode="External"/></Relationships>
</file>

<file path=xl/externalLinks/_rels/externalLink32.xml.rels><?xml version="1.0" encoding="UTF-8" standalone="yes"?>
<Relationships xmlns="http://schemas.openxmlformats.org/package/2006/relationships"><Relationship Id="rId1" Type="http://schemas.microsoft.com/office/2006/relationships/xlExternalLinkPath/xlPathMissing" Target="GeoBop0900_BseLine.xls" TargetMode="External"/></Relationships>
</file>

<file path=xl/externalLinks/_rels/externalLink33.xml.rels><?xml version="1.0" encoding="UTF-8" standalone="yes"?>
<Relationships xmlns="http://schemas.openxmlformats.org/package/2006/relationships"><Relationship Id="rId1" Type="http://schemas.openxmlformats.org/officeDocument/2006/relationships/externalLinkPath" Target="file:///J:\WIN\TEMP\MFLOW96.XLS" TargetMode="External"/></Relationships>
</file>

<file path=xl/externalLinks/_rels/externalLink34.xml.rels><?xml version="1.0" encoding="UTF-8" standalone="yes"?>
<Relationships xmlns="http://schemas.openxmlformats.org/package/2006/relationships"><Relationship Id="rId1" Type="http://schemas.openxmlformats.org/officeDocument/2006/relationships/externalLinkPath" Target="file:///K:\Users\Juliana\AppData\Local\Temp\DATA\DD\GEO\BOP\GeoBop.xls" TargetMode="External"/></Relationships>
</file>

<file path=xl/externalLinks/_rels/externalLink35.xml.rels><?xml version="1.0" encoding="UTF-8" standalone="yes"?>
<Relationships xmlns="http://schemas.openxmlformats.org/package/2006/relationships"><Relationship Id="rId1" Type="http://schemas.openxmlformats.org/officeDocument/2006/relationships/externalLinkPath" Target="file:///Q:\WIN\TEMP\MFLOW96.XLS" TargetMode="External"/></Relationships>
</file>

<file path=xl/externalLinks/_rels/externalLink36.xml.rels><?xml version="1.0" encoding="UTF-8" standalone="yes"?>
<Relationships xmlns="http://schemas.openxmlformats.org/package/2006/relationships"><Relationship Id="rId1" Type="http://schemas.openxmlformats.org/officeDocument/2006/relationships/externalLinkPath" Target="file:///K:\Users\Juliana\AppData\Local\Temp\Documents%20and%20Settings\JMATZ\My%20Local%20Documents\EXCEL\Guyana\2003%20Mission\Final\Other%20Depository%20Corporations%20Balance.xls" TargetMode="External"/></Relationships>
</file>

<file path=xl/externalLinks/_rels/externalLink37.xml.rels><?xml version="1.0" encoding="UTF-8" standalone="yes"?>
<Relationships xmlns="http://schemas.openxmlformats.org/package/2006/relationships"><Relationship Id="rId1" Type="http://schemas.microsoft.com/office/2006/relationships/xlExternalLinkPath/xlPathMissing" Target="EDSSARMRED97.xls" TargetMode="External"/></Relationships>
</file>

<file path=xl/externalLinks/_rels/externalLink38.xml.rels><?xml version="1.0" encoding="UTF-8" standalone="yes"?>
<Relationships xmlns="http://schemas.openxmlformats.org/package/2006/relationships"><Relationship Id="rId1" Type="http://schemas.openxmlformats.org/officeDocument/2006/relationships/externalLinkPath" Target="file:///K:\Fpsfwn03p\sta\DOC\AI\SIMS\Workfiles\Guyana\MB\IMD\2003%20Mission\Final\Other%20Depository%20Corporations%20Balance.xls" TargetMode="External"/></Relationships>
</file>

<file path=xl/externalLinks/_rels/externalLink39.xml.rels><?xml version="1.0" encoding="UTF-8" standalone="yes"?>
<Relationships xmlns="http://schemas.openxmlformats.org/package/2006/relationships"><Relationship Id="rId1" Type="http://schemas.openxmlformats.org/officeDocument/2006/relationships/externalLinkPath" Target="file:///Q:\Documents%20and%20Settings\LABREGO\My%20Local%20Documents\Ecuador\ecubopLatest.xls" TargetMode="External"/></Relationships>
</file>

<file path=xl/externalLinks/_rels/externalLink40.xml.rels><?xml version="1.0" encoding="UTF-8" standalone="yes"?>
<Relationships xmlns="http://schemas.openxmlformats.org/package/2006/relationships"><Relationship Id="rId1" Type="http://schemas.openxmlformats.org/officeDocument/2006/relationships/externalLinkPath" Target="file:///\\Kbcat\data\crude\NWE\Normprice\2003\1Q%202003%20New%20Normprice.xls" TargetMode="External"/></Relationships>
</file>

<file path=xl/externalLinks/_rels/externalLink41.xml.rels><?xml version="1.0" encoding="UTF-8" standalone="yes"?>
<Relationships xmlns="http://schemas.openxmlformats.org/package/2006/relationships"><Relationship Id="rId1" Type="http://schemas.openxmlformats.org/officeDocument/2006/relationships/externalLinkPath" Target="/Kbcat/data/crude/NWE/Normprice/2003/1Q%202003%20New%20Normprice.xls" TargetMode="External"/></Relationships>
</file>

<file path=xl/externalLinks/_rels/externalLink42.xml.rels><?xml version="1.0" encoding="UTF-8" standalone="yes"?>
<Relationships xmlns="http://schemas.openxmlformats.org/package/2006/relationships"><Relationship Id="rId1" Type="http://schemas.openxmlformats.org/officeDocument/2006/relationships/externalLinkPath" Target="file:///K:\srvadm\users\WIN\TEMP\MFLOW96.XLS" TargetMode="External"/></Relationships>
</file>

<file path=xl/externalLinks/_rels/externalLink43.xml.rels><?xml version="1.0" encoding="UTF-8" standalone="yes"?>
<Relationships xmlns="http://schemas.openxmlformats.org/package/2006/relationships"><Relationship Id="rId1" Type="http://schemas.openxmlformats.org/officeDocument/2006/relationships/externalLinkPath" Target="file:///J:\DATA\S1\ECU\Current\ecubopLatest.xls" TargetMode="External"/></Relationships>
</file>

<file path=xl/externalLinks/_rels/externalLink44.xml.rels><?xml version="1.0" encoding="UTF-8" standalone="yes"?>
<Relationships xmlns="http://schemas.openxmlformats.org/package/2006/relationships"><Relationship Id="rId1" Type="http://schemas.openxmlformats.org/officeDocument/2006/relationships/externalLinkPath" Target="file:///O:\Documents%20and%20Settings\lgiorgianni\Local%20Settings\Temporary%20Internet%20Files\OLK45\DATA\S1\ECU\rev-jul-00\SR%20Ecubop7002.xls" TargetMode="External"/></Relationships>
</file>

<file path=xl/externalLinks/_rels/externalLink45.xml.rels><?xml version="1.0" encoding="UTF-8" standalone="yes"?>
<Relationships xmlns="http://schemas.openxmlformats.org/package/2006/relationships"><Relationship Id="rId1" Type="http://schemas.openxmlformats.org/officeDocument/2006/relationships/externalLinkPath" Target="file:///\\dgp1.digepres.local\UAE\Departamento\Archivos%20Excel\Boletines\Excel\Otros\FAX.XLS" TargetMode="External"/></Relationships>
</file>

<file path=xl/externalLinks/_rels/externalLink46.xml.rels><?xml version="1.0" encoding="UTF-8" standalone="yes"?>
<Relationships xmlns="http://schemas.openxmlformats.org/package/2006/relationships"><Relationship Id="rId1" Type="http://schemas.openxmlformats.org/officeDocument/2006/relationships/externalLinkPath" Target="file:///\\DATA1\PDR\TEMP\My%20Documents\Moz\E-Final\BOP9703_stress.xls" TargetMode="External"/></Relationships>
</file>

<file path=xl/externalLinks/_rels/externalLink47.xml.rels><?xml version="1.0" encoding="UTF-8" standalone="yes"?>
<Relationships xmlns="http://schemas.openxmlformats.org/package/2006/relationships"><Relationship Id="rId1" Type="http://schemas.openxmlformats.org/officeDocument/2006/relationships/externalLinkPath" Target="file:///\\DATA1\PDR\DATA\ST\Access%20Note\Tables%20and%20Note\2001\MACC0601.xls" TargetMode="External"/></Relationships>
</file>

<file path=xl/externalLinks/_rels/externalLink48.xml.rels><?xml version="1.0" encoding="UTF-8" standalone="yes"?>
<Relationships xmlns="http://schemas.openxmlformats.org/package/2006/relationships"><Relationship Id="rId1" Type="http://schemas.openxmlformats.org/officeDocument/2006/relationships/externalLinkPath" Target="file:///\\bcfs1\My%20Documents\Excel\Otros\FAX.XLS" TargetMode="External"/></Relationships>
</file>

<file path=xl/externalLinks/_rels/externalLink49.xml.rels><?xml version="1.0" encoding="UTF-8" standalone="yes"?>
<Relationships xmlns="http://schemas.openxmlformats.org/package/2006/relationships"><Relationship Id="rId1" Type="http://schemas.openxmlformats.org/officeDocument/2006/relationships/externalLinkPath" Target="file:///O:\Documents%20and%20Settings\lgiorgianni\Local%20Settings\Temporary%20Internet%20Files\OLK45\WIN\TEMP\wrs213.xls" TargetMode="External"/></Relationships>
</file>

<file path=xl/externalLinks/_rels/externalLink50.xml.rels><?xml version="1.0" encoding="UTF-8" standalone="yes"?>
<Relationships xmlns="http://schemas.openxmlformats.org/package/2006/relationships"><Relationship Id="rId1" Type="http://schemas.openxmlformats.org/officeDocument/2006/relationships/externalLinkPath" Target="/Documents%20and%20Settings/1994738/Local%20Settings/Temporary%20Internet%20Files/OLK1EAE/DATA/CA/SLV/Fiscal%20Sector/Output/Output%202003/Working%20files%202003/SLV-Fiscal-March%2012%202003.xls" TargetMode="External"/></Relationships>
</file>

<file path=xl/externalLinks/_rels/externalLink51.xml.rels><?xml version="1.0" encoding="UTF-8" standalone="yes"?>
<Relationships xmlns="http://schemas.openxmlformats.org/package/2006/relationships"><Relationship Id="rId1" Type="http://schemas.openxmlformats.org/officeDocument/2006/relationships/externalLinkPath" Target="file:///J:\DATA\S1\ECU\SECTORS\External\PERUMF97.XLS" TargetMode="External"/></Relationships>
</file>

<file path=xl/externalLinks/_rels/externalLink52.xml.rels><?xml version="1.0" encoding="UTF-8" standalone="yes"?>
<Relationships xmlns="http://schemas.openxmlformats.org/package/2006/relationships"><Relationship Id="rId1" Type="http://schemas.openxmlformats.org/officeDocument/2006/relationships/externalLinkPath" Target="file:///\\DATA1\PDR\AC\WesternHem\Paraguay\Temporary\Paraguay%20Monetary%20File%20-%20Oct%201.xls" TargetMode="External"/></Relationships>
</file>

<file path=xl/externalLinks/_rels/externalLink53.xml.rels><?xml version="1.0" encoding="UTF-8" standalone="yes"?>
<Relationships xmlns="http://schemas.openxmlformats.org/package/2006/relationships"><Relationship Id="rId1" Type="http://schemas.openxmlformats.org/officeDocument/2006/relationships/externalLinkPath" Target="/promieco/AC/WesternHem/Paraguay/Temporary/Paraguay%20Monetary%20File%20-%20Oct%201.xls" TargetMode="External"/></Relationships>
</file>

<file path=xl/externalLinks/_rels/externalLink54.xml.rels><?xml version="1.0" encoding="UTF-8" standalone="yes"?>
<Relationships xmlns="http://schemas.openxmlformats.org/package/2006/relationships"><Relationship Id="rId1" Type="http://schemas.openxmlformats.org/officeDocument/2006/relationships/externalLinkPath" Target="/promieco/DATA/RL/PRY/Monetary/SR%20and%20RED%20Monetary%20tables.xls" TargetMode="External"/></Relationships>
</file>

<file path=xl/externalLinks/_rels/externalLink55.xml.rels><?xml version="1.0" encoding="UTF-8" standalone="yes"?>
<Relationships xmlns="http://schemas.openxmlformats.org/package/2006/relationships"><Relationship Id="rId1" Type="http://schemas.openxmlformats.org/officeDocument/2006/relationships/externalLinkPath" Target="file:///K:\SEGURIDAD\Secto%20publico\DATA\ML\DOM\Macro\2002\DRSHARE.XLS" TargetMode="External"/></Relationships>
</file>

<file path=xl/externalLinks/_rels/externalLink56.xml.rels><?xml version="1.0" encoding="UTF-8" standalone="yes"?>
<Relationships xmlns="http://schemas.openxmlformats.org/package/2006/relationships"><Relationship Id="rId1" Type="http://schemas.openxmlformats.org/officeDocument/2006/relationships/externalLinkPath" Target="file:///F:\Nidia%20Cierre%202009\MODELO%20ANEXOS%20CAP3%201AL%205%20Y%20DEL%201-17.xls" TargetMode="External"/></Relationships>
</file>

<file path=xl/externalLinks/_rels/externalLink57.xml.rels><?xml version="1.0" encoding="UTF-8" standalone="yes"?>
<Relationships xmlns="http://schemas.openxmlformats.org/package/2006/relationships"><Relationship Id="rId1" Type="http://schemas.openxmlformats.org/officeDocument/2006/relationships/externalLinkPath" Target="/Pel/data/DEMAND/BALANCES/GDP%20updated.xls" TargetMode="External"/></Relationships>
</file>

<file path=xl/externalLinks/_rels/externalLink58.xml.rels><?xml version="1.0" encoding="UTF-8" standalone="yes"?>
<Relationships xmlns="http://schemas.openxmlformats.org/package/2006/relationships"><Relationship Id="rId1" Type="http://schemas.openxmlformats.org/officeDocument/2006/relationships/externalLinkPath" Target="https://mepyd-my.sharepoint.com/personal/melissa_jimenez_economia_gob_do/Documents/Escritorio/Insumos%20taller%20MUCI%20Direcciones/MUCI%202020%20v3.xlsx" TargetMode="External"/></Relationships>
</file>

<file path=xl/externalLinks/_rels/externalLink59.xml.rels><?xml version="1.0" encoding="UTF-8" standalone="yes"?>
<Relationships xmlns="http://schemas.openxmlformats.org/package/2006/relationships"><Relationship Id="rId1" Type="http://schemas.openxmlformats.org/officeDocument/2006/relationships/externalLinkPath" Target="file:///O:\Documents%20and%20Settings\acebotari\My%20Local%20Documents\AC\Argentina\Missions\2004%20May%20(3rd%20review%20SBA)\Files\Working%20Files\AC%20Fiscal%20File.xls" TargetMode="External"/></Relationships>
</file>

<file path=xl/externalLinks/_rels/externalLink60.xml.rels><?xml version="1.0" encoding="UTF-8" standalone="yes"?>
<Relationships xmlns="http://schemas.openxmlformats.org/package/2006/relationships"><Relationship Id="rId1" Type="http://schemas.openxmlformats.org/officeDocument/2006/relationships/externalLinkPath" Target="file:///K:\Users\Juliana\AppData\Local\Temp\DATA\F1\SRF\Paraguay.xls" TargetMode="External"/></Relationships>
</file>

<file path=xl/externalLinks/_rels/externalLink61.xml.rels><?xml version="1.0" encoding="UTF-8" standalone="yes"?>
<Relationships xmlns="http://schemas.openxmlformats.org/package/2006/relationships"><Relationship Id="rId1" Type="http://schemas.openxmlformats.org/officeDocument/2006/relationships/externalLinkPath" Target="file:///D:\My%20Documents\BCIE\Modelos\Mar\Fuentes\Julio-2001\MESES\Model\MESES\Model\MESES\Model\Deloitte\Joaquin\Banca\DATA%20MASTER\base\Mis%20documentos\RACG" TargetMode="External"/></Relationships>
</file>

<file path=xl/externalLinks/_rels/externalLink62.xml.rels><?xml version="1.0" encoding="UTF-8" standalone="yes"?>
<Relationships xmlns="http://schemas.openxmlformats.org/package/2006/relationships"><Relationship Id="rId1" Type="http://schemas.openxmlformats.org/officeDocument/2006/relationships/externalLinkPath" Target="file:///\\Data2\whd\DNCFP\Recursos\Proyrena\Anual\2002\Alt4_Proy2002.xls" TargetMode="External"/></Relationships>
</file>

<file path=xl/externalLinks/_rels/externalLink63.xml.rels><?xml version="1.0" encoding="UTF-8" standalone="yes"?>
<Relationships xmlns="http://schemas.openxmlformats.org/package/2006/relationships"><Relationship Id="rId1" Type="http://schemas.openxmlformats.org/officeDocument/2006/relationships/externalLinkPath" Target="/Data2/whd/DNCFP/Recursos/Proyrena/Anual/2002/Alt4_Proy2002.xls" TargetMode="External"/></Relationships>
</file>

<file path=xl/externalLinks/_rels/externalLink64.xml.rels><?xml version="1.0" encoding="UTF-8" standalone="yes"?>
<Relationships xmlns="http://schemas.openxmlformats.org/package/2006/relationships"><Relationship Id="rId1" Type="http://schemas.openxmlformats.org/officeDocument/2006/relationships/externalLinkPath" Target="file:///\\DATA1\PDR\Cameroon\DSA\Cam_Relief.xls" TargetMode="External"/></Relationships>
</file>

<file path=xl/externalLinks/_rels/externalLink65.xml.rels><?xml version="1.0" encoding="UTF-8" standalone="yes"?>
<Relationships xmlns="http://schemas.openxmlformats.org/package/2006/relationships"><Relationship Id="rId1" Type="http://schemas.openxmlformats.org/officeDocument/2006/relationships/externalLinkPath" Target="/promieco/DATA/ML/DOM/archives/June%20%202003%20SBA%20Mission/Real/DRGDP_prog.xls" TargetMode="External"/></Relationships>
</file>

<file path=xl/externalLinks/_rels/externalLink66.xml.rels><?xml version="1.0" encoding="UTF-8" standalone="yes"?>
<Relationships xmlns="http://schemas.openxmlformats.org/package/2006/relationships"><Relationship Id="rId1" Type="http://schemas.openxmlformats.org/officeDocument/2006/relationships/externalLinkPath" Target="file:///D:\My%20Documents\BCIE\Modelos\Profis\Fuentes\VALOR-BHV1.xls" TargetMode="External"/></Relationships>
</file>

<file path=xl/externalLinks/_rels/externalLink67.xml.rels><?xml version="1.0" encoding="UTF-8" standalone="yes"?>
<Relationships xmlns="http://schemas.openxmlformats.org/package/2006/relationships"><Relationship Id="rId1" Type="http://schemas.openxmlformats.org/officeDocument/2006/relationships/externalLinkPath" Target="/Departamento/Financiero/Subd_Entidades_financieras/Division_Banca_Comercial/Martha%20Soto/My%20Documents/BCIE/Modelos/Profis/Fuentes/VALOR-BHV1.xls" TargetMode="External"/></Relationships>
</file>

<file path=xl/externalLinks/_rels/externalLink68.xml.rels><?xml version="1.0" encoding="UTF-8" standalone="yes"?>
<Relationships xmlns="http://schemas.openxmlformats.org/package/2006/relationships"><Relationship Id="rId1" Type="http://schemas.openxmlformats.org/officeDocument/2006/relationships/externalLinkPath" Target="file:///\\dgp1\UAE\data\Andrew\GEP10\chap2\KO%20charts%20and%20tables.xlsx" TargetMode="External"/></Relationships>
</file>

<file path=xl/externalLinks/_rels/externalLink69.xml.rels><?xml version="1.0" encoding="UTF-8" standalone="yes"?>
<Relationships xmlns="http://schemas.openxmlformats.org/package/2006/relationships"><Relationship Id="rId1" Type="http://schemas.openxmlformats.org/officeDocument/2006/relationships/externalLinkPath" Target="/Documents%20and%20Settings/1994738/Local%20Settings/Temporary%20Internet%20Files/OLK1EAE/sept%202/IN/DR%20WEO%20Short.xls" TargetMode="External"/></Relationships>
</file>

<file path=xl/externalLinks/_rels/externalLink70.xml.rels><?xml version="1.0" encoding="UTF-8" standalone="yes"?>
<Relationships xmlns="http://schemas.openxmlformats.org/package/2006/relationships"><Relationship Id="rId1" Type="http://schemas.openxmlformats.org/officeDocument/2006/relationships/externalLinkPath" Target="file:///\\DATA1\PDR\joe\Guinea%20Bissau\Guinea-Bissau\Guinea%20Bissau_mdb.xls" TargetMode="External"/></Relationships>
</file>

<file path=xl/externalLinks/_rels/externalLink71.xml.rels><?xml version="1.0" encoding="UTF-8" standalone="yes"?>
<Relationships xmlns="http://schemas.openxmlformats.org/package/2006/relationships"><Relationship Id="rId1" Type="http://schemas.openxmlformats.org/officeDocument/2006/relationships/externalLinkPath" Target="file:///\\Fpsgwn03p\whd\ARG\Bop\fev01\ARGBOP%20final%20(2fev01)%20(WEO).xls" TargetMode="External"/></Relationships>
</file>

<file path=xl/externalLinks/_rels/externalLink72.xml.rels><?xml version="1.0" encoding="UTF-8" standalone="yes"?>
<Relationships xmlns="http://schemas.openxmlformats.org/package/2006/relationships"><Relationship Id="rId1" Type="http://schemas.openxmlformats.org/officeDocument/2006/relationships/externalLinkPath" Target="file:///K:\PROMIECO\Politica%20Fiscal\Sector%20publico\BKUP%20SPNF\2010\Blance%20Trimestral%20enviado%20a%20Rosa%20Yunes%202009_20enero2010.xlsx" TargetMode="External"/></Relationships>
</file>

<file path=xl/externalLinks/_rels/externalLink73.xml.rels><?xml version="1.0" encoding="UTF-8" standalone="yes"?>
<Relationships xmlns="http://schemas.openxmlformats.org/package/2006/relationships"><Relationship Id="rId1" Type="http://schemas.openxmlformats.org/officeDocument/2006/relationships/externalLinkPath" Target="/Documents%20and%20Settings/1994738/Desktop/CORE%20INFLACION.xls" TargetMode="External"/></Relationships>
</file>

<file path=xl/externalLinks/_rels/externalLink74.xml.rels><?xml version="1.0" encoding="UTF-8" standalone="yes"?>
<Relationships xmlns="http://schemas.openxmlformats.org/package/2006/relationships"><Relationship Id="rId1" Type="http://schemas.openxmlformats.org/officeDocument/2006/relationships/externalLinkPath" Target="file:///D:\Documents%20and%20Settings\mangeli\Local%20Settings\Temporary%20Internet%20Files\OLK81\Corp%20Banca%20Sep-2002.xls" TargetMode="External"/></Relationships>
</file>

<file path=xl/externalLinks/_rels/externalLink75.xml.rels><?xml version="1.0" encoding="UTF-8" standalone="yes"?>
<Relationships xmlns="http://schemas.openxmlformats.org/package/2006/relationships"><Relationship Id="rId1" Type="http://schemas.openxmlformats.org/officeDocument/2006/relationships/externalLinkPath" Target="file:///\\Ppd\d\STATISTICS\DEPLOYMENT.xls" TargetMode="External"/></Relationships>
</file>

<file path=xl/externalLinks/_rels/externalLink76.xml.rels><?xml version="1.0" encoding="UTF-8" standalone="yes"?>
<Relationships xmlns="http://schemas.openxmlformats.org/package/2006/relationships"><Relationship Id="rId1" Type="http://schemas.openxmlformats.org/officeDocument/2006/relationships/externalLinkPath" Target="file:///\\bcfs1\Archivos%20Excel\Boletines\Excel\Otros\FAX.XLS" TargetMode="External"/></Relationships>
</file>

<file path=xl/externalLinks/_rels/externalLink77.xml.rels><?xml version="1.0" encoding="UTF-8" standalone="yes"?>
<Relationships xmlns="http://schemas.openxmlformats.org/package/2006/relationships"><Relationship Id="rId1" Type="http://schemas.openxmlformats.org/officeDocument/2006/relationships/externalLinkPath" Target="/bcfs1/Archivos%20Excel/Boletines/Excel/Otros/FAX.XLS" TargetMode="External"/></Relationships>
</file>

<file path=xl/externalLinks/_rels/externalLink78.xml.rels><?xml version="1.0" encoding="UTF-8" standalone="yes"?>
<Relationships xmlns="http://schemas.openxmlformats.org/package/2006/relationships"><Relationship Id="rId1" Type="http://schemas.openxmlformats.org/officeDocument/2006/relationships/externalLinkPath" Target="file:///\\DATA1\PDR\My%20Documents\Temp\ETHIOPIA\Mission\Temp.xls" TargetMode="External"/></Relationships>
</file>

<file path=xl/externalLinks/_rels/externalLink79.xml.rels><?xml version="1.0" encoding="UTF-8" standalone="yes"?>
<Relationships xmlns="http://schemas.openxmlformats.org/package/2006/relationships"><Relationship Id="rId1" Type="http://schemas.openxmlformats.org/officeDocument/2006/relationships/externalLinkPath" Target="file:///\\dgp1\UAE\Documents%20and%20Settings\routtm\Local%20Settings\Temporary%20Internet%20Files\OLK13\chartsheets.xls" TargetMode="External"/></Relationships>
</file>

<file path=xl/externalLinks/_rels/externalLink80.xml.rels><?xml version="1.0" encoding="UTF-8" standalone="yes"?>
<Relationships xmlns="http://schemas.openxmlformats.org/package/2006/relationships"><Relationship Id="rId1" Type="http://schemas.openxmlformats.org/officeDocument/2006/relationships/externalLinkPath" Target="http://www-int.imf.org/depts/fad/info_guide/info_resources/databases/WEO%20OECD%20Proj%202000_NEW.Refreshed(2).xls" TargetMode="External"/></Relationships>
</file>

<file path=xl/externalLinks/_rels/externalLink81.xml.rels><?xml version="1.0" encoding="UTF-8" standalone="yes"?>
<Relationships xmlns="http://schemas.openxmlformats.org/package/2006/relationships"><Relationship Id="rId1" Type="http://schemas.openxmlformats.org/officeDocument/2006/relationships/externalLinkPath" Target="file:///\\dgp1\UAE\Samuel\QIV%2007-08%20data\daily.xls" TargetMode="External"/></Relationships>
</file>

<file path=xl/externalLinks/_rels/externalLink82.xml.rels><?xml version="1.0" encoding="UTF-8" standalone="yes"?>
<Relationships xmlns="http://schemas.openxmlformats.org/package/2006/relationships"><Relationship Id="rId1" Type="http://schemas.openxmlformats.org/officeDocument/2006/relationships/externalLinkPath" Target="file:///O:\Documents%20and%20Settings\CHAINES\Local%20Settings\Temporary%20Internet%20Files\OLKC5\SECTORS\MONETARY\Col_Prog%20_Mon-Feb8.xls" TargetMode="External"/></Relationships>
</file>

<file path=xl/externalLinks/_rels/externalLink83.xml.rels><?xml version="1.0" encoding="UTF-8" standalone="yes"?>
<Relationships xmlns="http://schemas.openxmlformats.org/package/2006/relationships"><Relationship Id="rId1" Type="http://schemas.openxmlformats.org/officeDocument/2006/relationships/externalLinkPath" Target="/Documents%20and%20Settings/1994738/Local%20Settings/Temporary%20Internet%20Files/OLK1EAE/sept%202/SBA2-BOP.xls" TargetMode="External"/></Relationships>
</file>

<file path=xl/externalLinks/_rels/externalLink84.xml.rels><?xml version="1.0" encoding="UTF-8" standalone="yes"?>
<Relationships xmlns="http://schemas.openxmlformats.org/package/2006/relationships"><Relationship Id="rId1" Type="http://schemas.openxmlformats.org/officeDocument/2006/relationships/externalLinkPath" Target="file:///K:\PROMIECO\Politica%20Fiscal\FISCAL\Cr&#233;dito\2013\Credito%20Balance%20Fiscal%20Sin%20inversiones%202013%20(Ejercicio).xlsx" TargetMode="External"/></Relationships>
</file>

<file path=xl/externalLinks/_rels/externalLink85.xml.rels><?xml version="1.0" encoding="UTF-8" standalone="yes"?>
<Relationships xmlns="http://schemas.openxmlformats.org/package/2006/relationships"><Relationship Id="rId1" Type="http://schemas.openxmlformats.org/officeDocument/2006/relationships/externalLinkPath" Target="file:///\\DATA1\PDR\Users\BHouse\My%20Documents\DOM\DOM-BOP\DOM-BOP-SBA2\DOM-BOP-SBA2-BOP.xls" TargetMode="External"/></Relationships>
</file>

<file path=xl/externalLinks/_rels/externalLink86.xml.rels><?xml version="1.0" encoding="UTF-8" standalone="yes"?>
<Relationships xmlns="http://schemas.openxmlformats.org/package/2006/relationships"><Relationship Id="rId1" Type="http://schemas.openxmlformats.org/officeDocument/2006/relationships/externalLinkPath" Target="file:///\\Lba01\compartida\Documents%20and%20Settings\Toshiba\My%20Documents\Riesgos\Insumos%20Riesgo%20Importante\Risk\Risk-Managemnet.xls" TargetMode="External"/></Relationships>
</file>

<file path=xl/externalLinks/_rels/externalLink87.xml.rels><?xml version="1.0" encoding="UTF-8" standalone="yes"?>
<Relationships xmlns="http://schemas.openxmlformats.org/package/2006/relationships"><Relationship Id="rId1" Type="http://schemas.openxmlformats.org/officeDocument/2006/relationships/externalLinkPath" Target="file:///I:\data\wrs\xl97\system\WRS97TAB.XLS" TargetMode="External"/></Relationships>
</file>

<file path=xl/externalLinks/_rels/externalLink88.xml.rels><?xml version="1.0" encoding="UTF-8" standalone="yes"?>
<Relationships xmlns="http://schemas.openxmlformats.org/package/2006/relationships"><Relationship Id="rId1" Type="http://schemas.openxmlformats.org/officeDocument/2006/relationships/externalLinkPath" Target="file:///L:\Y\Mensual\Recimp2000.xls" TargetMode="External"/></Relationships>
</file>

<file path=xl/externalLinks/_rels/externalLink89.xml.rels><?xml version="1.0" encoding="UTF-8" standalone="yes"?>
<Relationships xmlns="http://schemas.openxmlformats.org/package/2006/relationships"><Relationship Id="rId1" Type="http://schemas.openxmlformats.org/officeDocument/2006/relationships/externalLinkPath" Target="/promieco/DRAFTS/ST/RK/Requests/Christoph/debt%20restructuring%20comparison%20countries%2014.XLS" TargetMode="External"/></Relationships>
</file>

<file path=xl/externalLinks/_rels/externalLink90.xml.rels><?xml version="1.0" encoding="UTF-8" standalone="yes"?>
<Relationships xmlns="http://schemas.openxmlformats.org/package/2006/relationships"><Relationship Id="rId1" Type="http://schemas.openxmlformats.org/officeDocument/2006/relationships/externalLinkPath" Target="file:///\\Data2\whd\DRAFTS\ST\RK\Requests\Christoph\debt%20restructuring%20comparison%20countries%2014.XLS" TargetMode="External"/></Relationships>
</file>

<file path=xl/externalLinks/_rels/externalLink91.xml.rels><?xml version="1.0" encoding="UTF-8" standalone="yes"?>
<Relationships xmlns="http://schemas.openxmlformats.org/package/2006/relationships"><Relationship Id="rId1" Type="http://schemas.openxmlformats.org/officeDocument/2006/relationships/externalLinkPath" Target="file:///K:\FPSFWN03P\STA\DATA\DH\GEO\BOP\GeoBop.xls" TargetMode="External"/></Relationships>
</file>

<file path=xl/externalLinks/_rels/externalLink92.xml.rels><?xml version="1.0" encoding="UTF-8" standalone="yes"?>
<Relationships xmlns="http://schemas.openxmlformats.org/package/2006/relationships"><Relationship Id="rId1" Type="http://schemas.openxmlformats.org/officeDocument/2006/relationships/externalLinkPath" Target="file:///O:\DATOS\financiero\comunicado%20estad&#237;stico\GENERA%20CUADRO%2016.xls" TargetMode="External"/></Relationships>
</file>

<file path=xl/externalLinks/_rels/externalLink93.xml.rels><?xml version="1.0" encoding="UTF-8" standalone="yes"?>
<Relationships xmlns="http://schemas.openxmlformats.org/package/2006/relationships"><Relationship Id="rId1" Type="http://schemas.openxmlformats.org/officeDocument/2006/relationships/externalLinkPath" Target="file:///A:\EXPED.xls" TargetMode="External"/></Relationships>
</file>

<file path=xl/externalLinks/_rels/externalLink94.xml.rels><?xml version="1.0" encoding="UTF-8" standalone="yes"?>
<Relationships xmlns="http://schemas.openxmlformats.org/package/2006/relationships"><Relationship Id="rId1" Type="http://schemas.openxmlformats.org/officeDocument/2006/relationships/externalLinkPath" Target="file:///\\PEL\data\DEMAND\BALANCES\s&amp;d%20balances.xls" TargetMode="External"/></Relationships>
</file>

<file path=xl/externalLinks/_rels/externalLink95.xml.rels><?xml version="1.0" encoding="UTF-8" standalone="yes"?>
<Relationships xmlns="http://schemas.openxmlformats.org/package/2006/relationships"><Relationship Id="rId1" Type="http://schemas.openxmlformats.org/officeDocument/2006/relationships/externalLinkPath" Target="file:///O:\DATA\ML\DOM\Real\DR_Real%20August%202006.xls" TargetMode="External"/></Relationships>
</file>

<file path=xl/externalLinks/_rels/externalLink96.xml.rels><?xml version="1.0" encoding="UTF-8" standalone="yes"?>
<Relationships xmlns="http://schemas.openxmlformats.org/package/2006/relationships"><Relationship Id="rId1" Type="http://schemas.openxmlformats.org/officeDocument/2006/relationships/externalLinkPath" Target="/promieco/Personal/My%20Documents/Moz/E-Final/BOP9703_stress.xls" TargetMode="External"/></Relationships>
</file>

<file path=xl/externalLinks/_rels/externalLink97.xml.rels><?xml version="1.0" encoding="UTF-8" standalone="yes"?>
<Relationships xmlns="http://schemas.openxmlformats.org/package/2006/relationships"><Relationship Id="rId1" Type="http://schemas.openxmlformats.org/officeDocument/2006/relationships/externalLinkPath" Target="/Documents%20and%20Settings/1994738/Local%20Settings/Temporary%20Internet%20Files/OLK1EAE/DATA/CA/SLV/Staff%20Report%20Tables/2003%20SR/Tables-SR-03.xls" TargetMode="External"/></Relationships>
</file>

<file path=xl/externalLinks/_rels/externalLink98.xml.rels><?xml version="1.0" encoding="UTF-8" standalone="yes"?>
<Relationships xmlns="http://schemas.openxmlformats.org/package/2006/relationships"><Relationship Id="rId1" Type="http://schemas.openxmlformats.org/officeDocument/2006/relationships/externalLinkPath" Target="file:///\\FPSGWN03P\WHD\My%20Documents\LatinAmerica\Colombia\Reports%20Mission%20April%202000\Fiscal%20Tables\Fiscal%20Tables.xls" TargetMode="External"/></Relationships>
</file>

<file path=xl/externalLinks/_rels/externalLink99.xml.rels><?xml version="1.0" encoding="UTF-8" standalone="yes"?>
<Relationships xmlns="http://schemas.openxmlformats.org/package/2006/relationships"><Relationship Id="rId1" Type="http://schemas.openxmlformats.org/officeDocument/2006/relationships/externalLinkPath" Target="/FPSGWN03P/WHD/My%20Documents/LatinAmerica/Colombia/Reports%20Mission%20April%202000/Fiscal%20Tables/Fiscal%20Tables.xls" TargetMode="External"/></Relationships>
</file>

<file path=xl/externalLinks/_rels/externalLink100.xml.rels><?xml version="1.0" encoding="UTF-8" standalone="yes"?>
<Relationships xmlns="http://schemas.openxmlformats.org/package/2006/relationships"><Relationship Id="rId1" Type="http://schemas.openxmlformats.org/officeDocument/2006/relationships/externalLinkPath" Target="file:///D:\HTI_CPI%20&amp;%20Forex.xls" TargetMode="External"/></Relationships>
</file>

<file path=xl/externalLinks/_rels/externalLink101.xml.rels><?xml version="1.0" encoding="UTF-8" standalone="yes"?>
<Relationships xmlns="http://schemas.openxmlformats.org/package/2006/relationships"><Relationship Id="rId1" Type="http://schemas.openxmlformats.org/officeDocument/2006/relationships/externalLinkPath" Target="file:///\\Acunaam\c\modelo\MODELOMACRO-ESC-4.5.xls" TargetMode="External"/></Relationships>
</file>

<file path=xl/externalLinks/_rels/externalLink102.xml.rels><?xml version="1.0" encoding="UTF-8" standalone="yes"?>
<Relationships xmlns="http://schemas.openxmlformats.org/package/2006/relationships"><Relationship Id="rId1" Type="http://schemas.openxmlformats.org/officeDocument/2006/relationships/externalLinkPath" Target="file:///\\Mdebiase\c\COPIA\CAP10\CAP102\FDOAFL.XLS" TargetMode="External"/></Relationships>
</file>

<file path=xl/externalLinks/_rels/externalLink103.xml.rels><?xml version="1.0" encoding="UTF-8" standalone="yes"?>
<Relationships xmlns="http://schemas.openxmlformats.org/package/2006/relationships"><Relationship Id="rId1" Type="http://schemas.openxmlformats.org/officeDocument/2006/relationships/externalLinkPath" Target="file:///I:\dbsr\pachi\INFORMEC\Cua298.xls" TargetMode="External"/></Relationships>
</file>

<file path=xl/externalLinks/_rels/externalLink104.xml.rels><?xml version="1.0" encoding="UTF-8" standalone="yes"?>
<Relationships xmlns="http://schemas.openxmlformats.org/package/2006/relationships"><Relationship Id="rId1" Type="http://schemas.openxmlformats.org/officeDocument/2006/relationships/externalLinkPath" Target="/Documents%20and%20Settings/1994738/Local%20Settings/Temporary%20Internet%20Files/OLK1EAE/Colombia/WEO/GEEColombiaOct2001.xls" TargetMode="External"/></Relationships>
</file>

<file path=xl/externalLinks/_rels/externalLink105.xml.rels><?xml version="1.0" encoding="UTF-8" standalone="yes"?>
<Relationships xmlns="http://schemas.openxmlformats.org/package/2006/relationships"><Relationship Id="rId1" Type="http://schemas.openxmlformats.org/officeDocument/2006/relationships/externalLinkPath" Target="file:///F:\USB\Occaisonal%20paper%20on%20access\Analysis\120507_first%20issue_GNI%20per%20capita.xls" TargetMode="External"/></Relationships>
</file>

<file path=xl/externalLinks/_rels/externalLink106.xml.rels><?xml version="1.0" encoding="UTF-8" standalone="yes"?>
<Relationships xmlns="http://schemas.openxmlformats.org/package/2006/relationships"><Relationship Id="rId1" Type="http://schemas.openxmlformats.org/officeDocument/2006/relationships/externalLinkPath" Target="/Users/fbaez/AppData/Local/Microsoft/Windows/INetCache/Content.Outlook/HTMLJ493/Marco%20Macro%20Commoditties%20-%20Fixed.xlsx" TargetMode="External"/></Relationships>
</file>

<file path=xl/externalLinks/_rels/externalLink107.xml.rels><?xml version="1.0" encoding="UTF-8" standalone="yes"?>
<Relationships xmlns="http://schemas.openxmlformats.org/package/2006/relationships"><Relationship Id="rId1" Type="http://schemas.openxmlformats.org/officeDocument/2006/relationships/externalLinkPath" Target="file:///G:\Archivos%20Excel\Boletines\Archivos%20de%20trabajo%202004\Excel\Otros\FAX.XLS" TargetMode="External"/></Relationships>
</file>

<file path=xl/externalLinks/_rels/externalLink108.xml.rels><?xml version="1.0" encoding="UTF-8" standalone="yes"?>
<Relationships xmlns="http://schemas.openxmlformats.org/package/2006/relationships"><Relationship Id="rId1" Type="http://schemas.openxmlformats.org/officeDocument/2006/relationships/externalLinkPath" Target="file:///I:\DATA\WRS\SYSTEM\WRS97TAB.XLS" TargetMode="External"/></Relationships>
</file>

<file path=xl/externalLinks/_rels/externalLink109.xml.rels><?xml version="1.0" encoding="UTF-8" standalone="yes"?>
<Relationships xmlns="http://schemas.openxmlformats.org/package/2006/relationships"><Relationship Id="rId1" Type="http://schemas.openxmlformats.org/officeDocument/2006/relationships/externalLinkPath" Target="file:///D:\My%20Documents\BCIE\Modelos\Mar\Fuentes\total.Nov.xls" TargetMode="External"/></Relationships>
</file>

<file path=xl/externalLinks/_rels/externalLink110.xml.rels><?xml version="1.0" encoding="UTF-8" standalone="yes"?>
<Relationships xmlns="http://schemas.openxmlformats.org/package/2006/relationships"><Relationship Id="rId1" Type="http://schemas.openxmlformats.org/officeDocument/2006/relationships/externalLinkPath" Target="/Departamento/Financiero/Subd_Entidades_financieras/Division_Banca_Comercial/Martha%20Soto/My%20Documents/BCIE/Modelos/Mar/Fuentes/total.Nov.xls" TargetMode="External"/></Relationships>
</file>

<file path=xl/externalLinks/_rels/externalLink111.xml.rels><?xml version="1.0" encoding="UTF-8" standalone="yes"?>
<Relationships xmlns="http://schemas.openxmlformats.org/package/2006/relationships"><Relationship Id="rId1" Type="http://schemas.openxmlformats.org/officeDocument/2006/relationships/externalLinkPath" Target="file:///\\172.16.14.158\Dir.%20EESF\F\DGCP-STRUCTURE\Manual%20Operativo%20DGCP\Manuales%20de%20Soporte\Sistema%20de%20Informacion%20Financiera\Sistema%20de%20Informacion.xls" TargetMode="External"/></Relationships>
</file>

<file path=xl/externalLinks/_rels/externalLink112.xml.rels><?xml version="1.0" encoding="UTF-8" standalone="yes"?>
<Relationships xmlns="http://schemas.openxmlformats.org/package/2006/relationships"><Relationship Id="rId1" Type="http://schemas.openxmlformats.org/officeDocument/2006/relationships/externalLinkPath" Target="file:///F:\F\DGCP-STRUCTURE\Manual%20Operativo%20DGCP\Manuales%20de%20Soporte\Sistema%20de%20Informacion%20Financiera\Sistema%20de%20Informacion.xls" TargetMode="External"/></Relationships>
</file>

<file path=xl/externalLinks/_rels/externalLink113.xml.rels><?xml version="1.0" encoding="UTF-8" standalone="yes"?>
<Relationships xmlns="http://schemas.openxmlformats.org/package/2006/relationships"><Relationship Id="rId1" Type="http://schemas.openxmlformats.org/officeDocument/2006/relationships/externalLinkPath" Target="/F/DGCP-STRUCTURE/Manual%20Operativo%20DGCP/Manuales%20de%20Soporte/Sistema%20de%20Informacion%20Financiera/Sistema%20de%20Informacion.xls" TargetMode="External"/></Relationships>
</file>

<file path=xl/externalLinks/_rels/externalLink114.xml.rels><?xml version="1.0" encoding="UTF-8" standalone="yes"?>
<Relationships xmlns="http://schemas.openxmlformats.org/package/2006/relationships"><Relationship Id="rId1" Type="http://schemas.openxmlformats.org/officeDocument/2006/relationships/externalLinkPath" Target="file:///\\Hv2kp-47212\Secto%20publico\DATA\ML\DOM\archives\Macro%20framework%20May%202003%20Mission\DRSHARE.XLS" TargetMode="External"/></Relationships>
</file>

<file path=xl/externalLinks/_rels/externalLink115.xml.rels><?xml version="1.0" encoding="UTF-8" standalone="yes"?>
<Relationships xmlns="http://schemas.openxmlformats.org/package/2006/relationships"><Relationship Id="rId1" Type="http://schemas.openxmlformats.org/officeDocument/2006/relationships/externalLinkPath" Target="file:///D:\Datos\Mis%20documentos\Siec\Modelo\Calificaci&#243;n%20Mayo%202003\SIECAR-052003%20sin%20ajustes%203.xls" TargetMode="External"/></Relationships>
</file>

<file path=xl/externalLinks/_rels/externalLink116.xml.rels><?xml version="1.0" encoding="UTF-8" standalone="yes"?>
<Relationships xmlns="http://schemas.openxmlformats.org/package/2006/relationships"><Relationship Id="rId1" Type="http://schemas.openxmlformats.org/officeDocument/2006/relationships/externalLinkPath" Target="/Departamento/Financiero/Subd_Entidades_financieras/Division_Banca_Comercial/Martha%20Soto/Datos/Mis%20documentos/Siec/Modelo/Calificaci&#243;n%20Mayo%202003/SIECAR-052003%20sin%20ajustes%203.xls" TargetMode="External"/></Relationships>
</file>

<file path=xl/externalLinks/_rels/externalLink117.xml.rels><?xml version="1.0" encoding="UTF-8" standalone="yes"?>
<Relationships xmlns="http://schemas.openxmlformats.org/package/2006/relationships"><Relationship Id="rId1" Type="http://schemas.openxmlformats.org/officeDocument/2006/relationships/externalLinkPath" Target="file:///V:\Archivos%20Excel\Boletines\Cuadros%20M%20y%20X%20mensuales\Excel\Otros\FAX.XLS" TargetMode="External"/></Relationships>
</file>

<file path=xl/externalLinks/_rels/externalLink118.xml.rels><?xml version="1.0" encoding="UTF-8" standalone="yes"?>
<Relationships xmlns="http://schemas.openxmlformats.org/package/2006/relationships"><Relationship Id="rId1" Type="http://schemas.openxmlformats.org/officeDocument/2006/relationships/externalLinkPath" Target="file:///\\dgp1.digepres.local\UAE\Departamento\My%20Documents\Excel\Otros\FAX.XLS" TargetMode="External"/></Relationships>
</file>

<file path=xl/externalLinks/_rels/externalLink119.xml.rels><?xml version="1.0" encoding="UTF-8" standalone="yes"?>
<Relationships xmlns="http://schemas.openxmlformats.org/package/2006/relationships"><Relationship Id="rId1" Type="http://schemas.openxmlformats.org/officeDocument/2006/relationships/externalLinkPath" Target="file:///O:\Documents%20and%20Settings\acebotari\My%20Local%20Documents\AC\Argentina\Missions\2004%20May%20(3rd%20review%20SBA)\Files\Archives\Arg%20Public%20Debt%20(Jun%2026%2003).xls" TargetMode="External"/></Relationships>
</file>

<file path=xl/externalLinks/_rels/externalLink120.xml.rels><?xml version="1.0" encoding="UTF-8" standalone="yes"?>
<Relationships xmlns="http://schemas.openxmlformats.org/package/2006/relationships"><Relationship Id="rId1" Type="http://schemas.openxmlformats.org/officeDocument/2006/relationships/externalLinkPath" Target="file:///K:\FPSSWN06p\wrs2\mcd\system\WRSTAB.XLS" TargetMode="External"/></Relationships>
</file>

<file path=xl/externalLinks/_rels/externalLink121.xml.rels><?xml version="1.0" encoding="UTF-8" standalone="yes"?>
<Relationships xmlns="http://schemas.openxmlformats.org/package/2006/relationships"><Relationship Id="rId1" Type="http://schemas.openxmlformats.org/officeDocument/2006/relationships/externalLinkPath" Target="file:///\\Bancene\deuda\PROYECCIONES%20DEL%20SERVICIO\PROY2003\PROY%20-%20PROY2003C%20%20A%20JUN2003%20-%20PARA%20RENG%20CLUB%20DE%20PARIS.xls" TargetMode="External"/></Relationships>
</file>

<file path=xl/externalLinks/_rels/externalLink122.xml.rels><?xml version="1.0" encoding="UTF-8" standalone="yes"?>
<Relationships xmlns="http://schemas.openxmlformats.org/package/2006/relationships"><Relationship Id="rId1" Type="http://schemas.openxmlformats.org/officeDocument/2006/relationships/externalLinkPath" Target="file:///A:\Documents%20and%20Settings\1995063\Local%20Settings\Temporary%20Internet%20Files\OLKCE\PROY2003\EXCEL\PROY%20-%20PROYECCION%20SERVICIO%202000-2003.xls" TargetMode="External"/></Relationships>
</file>

<file path=xl/externalLinks/_rels/externalLink123.xml.rels><?xml version="1.0" encoding="UTF-8" standalone="yes"?>
<Relationships xmlns="http://schemas.openxmlformats.org/package/2006/relationships"><Relationship Id="rId1" Type="http://schemas.openxmlformats.org/officeDocument/2006/relationships/externalLinkPath" Target="/Documents%20and%20Settings/1994738/Local%20Settings/Temporary%20Internet%20Files/OLK1EAE/TRIMALEX/corrts99-2.xls" TargetMode="External"/></Relationships>
</file>

<file path=xl/externalLinks/_rels/externalLink124.xml.rels><?xml version="1.0" encoding="UTF-8" standalone="yes"?>
<Relationships xmlns="http://schemas.openxmlformats.org/package/2006/relationships"><Relationship Id="rId1" Type="http://schemas.openxmlformats.org/officeDocument/2006/relationships/externalLinkPath" Target="file:///\\dgp1.digepres.local\UAE\Departamento\My%20Documents\Excel\Paises\My%20Documents\Excel\Otros\FAX.XLS" TargetMode="External"/></Relationships>
</file>

<file path=xl/externalLinks/_rels/externalLink125.xml.rels><?xml version="1.0" encoding="UTF-8" standalone="yes"?>
<Relationships xmlns="http://schemas.openxmlformats.org/package/2006/relationships"><Relationship Id="rId1" Type="http://schemas.openxmlformats.org/officeDocument/2006/relationships/externalLinkPath" Target="/dgp1.digepres.local/UAE/Departamento/My%20Documents/Excel/Paises/My%20Documents/Excel/Otros/FAX.XLS" TargetMode="External"/></Relationships>
</file>

<file path=xl/externalLinks/_rels/externalLink126.xml.rels><?xml version="1.0" encoding="UTF-8" standalone="yes"?>
<Relationships xmlns="http://schemas.openxmlformats.org/package/2006/relationships"><Relationship Id="rId1" Type="http://schemas.openxmlformats.org/officeDocument/2006/relationships/externalLinkPath" Target="/Documents%20and%20Settings/1994738/Local%20Settings/Temporary%20Internet%20Files/OLK1EAE/DATA/CA/SLV/Monetary%20Sector/Input/Info/PM99%20Jan%20FMI-2002.xls" TargetMode="External"/></Relationships>
</file>

<file path=xl/externalLinks/_rels/externalLink127.xml.rels><?xml version="1.0" encoding="UTF-8" standalone="yes"?>
<Relationships xmlns="http://schemas.openxmlformats.org/package/2006/relationships"><Relationship Id="rId1" Type="http://schemas.openxmlformats.org/officeDocument/2006/relationships/externalLinkPath" Target="file:///\\192.168.0.1\Compartida\My%20Documents\BCIE\Modelos\Mar\Fuentes\Julio-2001\MESES\Model\MESES\Model\MESES\Model\Deloitte\Joaquin\Banca\DATA%20MASTER\base\Mis%20documentos\RACG1024.xls" TargetMode="External"/></Relationships>
</file>

<file path=xl/externalLinks/_rels/externalLink128.xml.rels><?xml version="1.0" encoding="UTF-8" standalone="yes"?>
<Relationships xmlns="http://schemas.openxmlformats.org/package/2006/relationships"><Relationship Id="rId1" Type="http://schemas.openxmlformats.org/officeDocument/2006/relationships/externalLinkPath" Target="/dgp1.digepres.local/UAE/Departamento/My%20Documents/Excel/Otros/FAX.XLS" TargetMode="External"/></Relationships>
</file>

<file path=xl/externalLinks/_rels/externalLink129.xml.rels><?xml version="1.0" encoding="UTF-8" standalone="yes"?>
<Relationships xmlns="http://schemas.openxmlformats.org/package/2006/relationships"><Relationship Id="rId1" Type="http://schemas.openxmlformats.org/officeDocument/2006/relationships/externalLinkPath" Target="file:///F:\Data\Equity%20prices\EM%20equity%20prices%20and%20exchange%20rate%20tables.xls" TargetMode="External"/></Relationships>
</file>

<file path=xl/externalLinks/_rels/externalLink130.xml.rels><?xml version="1.0" encoding="UTF-8" standalone="yes"?>
<Relationships xmlns="http://schemas.openxmlformats.org/package/2006/relationships"><Relationship Id="rId1" Type="http://schemas.openxmlformats.org/officeDocument/2006/relationships/externalLinkPath" Target="file:///\\FPSSWN06p\wrs2\whd\system\WRSTAB.XLS" TargetMode="External"/></Relationships>
</file>

<file path=xl/externalLinks/_rels/externalLink131.xml.rels><?xml version="1.0" encoding="UTF-8" standalone="yes"?>
<Relationships xmlns="http://schemas.openxmlformats.org/package/2006/relationships"><Relationship Id="rId1" Type="http://schemas.openxmlformats.org/officeDocument/2006/relationships/externalLinkPath" Target="file:///K:\Bcfs1\promieco\Politica%20Fiscal\Sector%20publico\Sector%20Publico%202006%20%202010.xls" TargetMode="External"/></Relationships>
</file>

<file path=xl/externalLinks/_rels/externalLink132.xml.rels><?xml version="1.0" encoding="UTF-8" standalone="yes"?>
<Relationships xmlns="http://schemas.openxmlformats.org/package/2006/relationships"><Relationship Id="rId1" Type="http://schemas.openxmlformats.org/officeDocument/2006/relationships/externalLinkPath" Target="file:///D:\DATOS\MACROS\MIMPORTA.XLS" TargetMode="External"/></Relationships>
</file>

<file path=xl/externalLinks/_rels/externalLink133.xml.rels><?xml version="1.0" encoding="UTF-8" standalone="yes"?>
<Relationships xmlns="http://schemas.openxmlformats.org/package/2006/relationships"><Relationship Id="rId1" Type="http://schemas.openxmlformats.org/officeDocument/2006/relationships/externalLinkPath" Target="file:///\\DATA1\PDR\Docs\O-DRIVE\JM\BEN\HIPC\excelfiles\with%20libya\BN-DSA-Kad2.xls" TargetMode="External"/></Relationships>
</file>

<file path=xl/externalLinks/_rels/externalLink134.xml.rels><?xml version="1.0" encoding="UTF-8" standalone="yes"?>
<Relationships xmlns="http://schemas.openxmlformats.org/package/2006/relationships"><Relationship Id="rId1" Type="http://schemas.openxmlformats.org/officeDocument/2006/relationships/externalLinkPath" Target="/dgp1.digepres.local/UAE/Departamento/Archivos%20Excel/Boletines/Excel/Otros/FAX.XLS" TargetMode="External"/></Relationships>
</file>

<file path=xl/externalLinks/_rels/externalLink135.xml.rels><?xml version="1.0" encoding="UTF-8" standalone="yes"?>
<Relationships xmlns="http://schemas.openxmlformats.org/package/2006/relationships"><Relationship Id="rId1" Type="http://schemas.openxmlformats.org/officeDocument/2006/relationships/externalLinkPath" Target="file:///\\Hpxp-49253\Archivos%20de%20Trabajo\My%20Documents\Excel\Otros\FAX.XLS" TargetMode="External"/></Relationships>
</file>

<file path=xl/externalLinks/_rels/externalLink136.xml.rels><?xml version="1.0" encoding="UTF-8" standalone="yes"?>
<Relationships xmlns="http://schemas.openxmlformats.org/package/2006/relationships"><Relationship Id="rId1" Type="http://schemas.openxmlformats.org/officeDocument/2006/relationships/externalLinkPath" Target="file:///O:\Documents%20and%20Settings\lgiorgianni\Local%20Settings\Temporary%20Internet%20Files\OLK45\TEMPLATE\IL_TEMPL.XLS" TargetMode="External"/></Relationships>
</file>

<file path=xl/externalLinks/_rels/externalLink137.xml.rels><?xml version="1.0" encoding="UTF-8" standalone="yes"?>
<Relationships xmlns="http://schemas.openxmlformats.org/package/2006/relationships"><Relationship Id="rId1" Type="http://schemas.openxmlformats.org/officeDocument/2006/relationships/externalLinkPath" Target="file:///F:\E\Secto%20publico\PBSECQKaren%2022.xls" TargetMode="External"/></Relationships>
</file>

<file path=xl/externalLinks/_rels/externalLink138.xml.rels><?xml version="1.0" encoding="UTF-8" standalone="yes"?>
<Relationships xmlns="http://schemas.openxmlformats.org/package/2006/relationships"><Relationship Id="rId1" Type="http://schemas.openxmlformats.org/officeDocument/2006/relationships/externalLinkPath" Target="file:///F:\Projects\Occaisonal%20paper%20on%20access\Analysis\Concentration%20of%20FDI%20and%20GDP.xls" TargetMode="External"/></Relationships>
</file>

<file path=xl/externalLinks/_rels/externalLink139.xml.rels><?xml version="1.0" encoding="UTF-8" standalone="yes"?>
<Relationships xmlns="http://schemas.openxmlformats.org/package/2006/relationships"><Relationship Id="rId1" Type="http://schemas.openxmlformats.org/officeDocument/2006/relationships/externalLinkPath" Target="/Documents%20and%20Settings/1994738/Local%20Settings/Temporary%20Internet%20Files/OLK1EAE/HTI_real%2010-07.xls" TargetMode="External"/></Relationships>
</file>

<file path=xl/externalLinks/_rels/externalLink140.xml.rels><?xml version="1.0" encoding="UTF-8" standalone="yes"?>
<Relationships xmlns="http://schemas.openxmlformats.org/package/2006/relationships"><Relationship Id="rId1" Type="http://schemas.openxmlformats.org/officeDocument/2006/relationships/externalLinkPath" Target="/Documents%20and%20Settings/1994738/Local%20Settings/Temporary%20Internet%20Files/OLK1EAE/WINDOWS/TEMP/CRI-BOP-01.xls" TargetMode="External"/></Relationships>
</file>

<file path=xl/externalLinks/_rels/externalLink141.xml.rels><?xml version="1.0" encoding="UTF-8" standalone="yes"?>
<Relationships xmlns="http://schemas.openxmlformats.org/package/2006/relationships"><Relationship Id="rId1" Type="http://schemas.openxmlformats.org/officeDocument/2006/relationships/externalLinkPath" Target="file:///\\bcfs1\WINDOWS\TEMP\CRI-BOP-01.xls" TargetMode="External"/></Relationships>
</file>

<file path=xl/externalLinks/_rels/externalLink142.xml.rels><?xml version="1.0" encoding="UTF-8" standalone="yes"?>
<Relationships xmlns="http://schemas.openxmlformats.org/package/2006/relationships"><Relationship Id="rId1" Type="http://schemas.openxmlformats.org/officeDocument/2006/relationships/externalLinkPath" Target="file:///\\Pel\am\EXCEL\MARTY\ALEX\LONGTERM\LONGGDP.XLS" TargetMode="External"/></Relationships>
</file>

<file path=xl/externalLinks/_rels/externalLink143.xml.rels><?xml version="1.0" encoding="UTF-8" standalone="yes"?>
<Relationships xmlns="http://schemas.openxmlformats.org/package/2006/relationships"><Relationship Id="rId1" Type="http://schemas.openxmlformats.org/officeDocument/2006/relationships/externalLinkPath" Target="file:///\\bcfs1\DATA\CA\CRI\EXTERNAL\Output\CRI-BOP-01.xls" TargetMode="External"/></Relationships>
</file>

<file path=xl/externalLinks/_rels/externalLink144.xml.rels><?xml version="1.0" encoding="UTF-8" standalone="yes"?>
<Relationships xmlns="http://schemas.openxmlformats.org/package/2006/relationships"><Relationship Id="rId1" Type="http://schemas.openxmlformats.org/officeDocument/2006/relationships/externalLinkPath" Target="/bcfs1/DATA/CA/CRI/EXTERNAL/Output/CRI-BOP-01.xls" TargetMode="External"/></Relationships>
</file>

<file path=xl/externalLinks/_rels/externalLink145.xml.rels><?xml version="1.0" encoding="UTF-8" standalone="yes"?>
<Relationships xmlns="http://schemas.openxmlformats.org/package/2006/relationships"><Relationship Id="rId1" Type="http://schemas.openxmlformats.org/officeDocument/2006/relationships/externalLinkPath" Target="/dgp1/UAE/Documents%20and%20Settings/routtm/Local%20Settings/Temporary%20Internet%20Files/OLK13/chartsheets.xls" TargetMode="External"/></Relationships>
</file>

<file path=xl/externalLinks/_rels/externalLink146.xml.rels><?xml version="1.0" encoding="UTF-8" standalone="yes"?>
<Relationships xmlns="http://schemas.openxmlformats.org/package/2006/relationships"><Relationship Id="rId1" Type="http://schemas.openxmlformats.org/officeDocument/2006/relationships/externalLinkPath" Target="file:///M:\BOARD\BENIN\Decion%20Pt\HIPC%20tables.xls" TargetMode="External"/></Relationships>
</file>

<file path=xl/externalLinks/_rels/externalLink147.xml.rels><?xml version="1.0" encoding="UTF-8" standalone="yes"?>
<Relationships xmlns="http://schemas.openxmlformats.org/package/2006/relationships"><Relationship Id="rId1" Type="http://schemas.openxmlformats.org/officeDocument/2006/relationships/externalLinkPath" Target="file:///\\DATA1\PDR\TEMP\HIPC\Other%20HIPCs\Burkina%20Faso\BUR%201299.xls" TargetMode="External"/></Relationships>
</file>

<file path=xl/externalLinks/_rels/externalLink148.xml.rels><?xml version="1.0" encoding="UTF-8" standalone="yes"?>
<Relationships xmlns="http://schemas.openxmlformats.org/package/2006/relationships"><Relationship Id="rId1" Type="http://schemas.openxmlformats.org/officeDocument/2006/relationships/externalLinkPath" Target="file:///H:\Documents%20and%20Settings\jmatz\My%20Local%20Documents\Excel\BSA\Final%20versions%20(with%20IIP%20&amp;edits)\Versions%20with%20Summary%20matricies\RSA%20BSA%20rev2.xls" TargetMode="External"/></Relationships>
</file>

<file path=xl/externalLinks/_rels/externalLink149.xml.rels><?xml version="1.0" encoding="UTF-8" standalone="yes"?>
<Relationships xmlns="http://schemas.openxmlformats.org/package/2006/relationships"><Relationship Id="rId1" Type="http://schemas.openxmlformats.org/officeDocument/2006/relationships/externalLinkPath" Target="file:///\\DATA1\PDR\Users\BHouse\My%20Documents\DomRep\DomRep-BCRD-0401\DebtService\FMI%20%20OCTUBRE%20%20DE%20%202003%20con%20correcciones%20el%2029%20de%20diciembre%20de%202003%20-%20Res&#250;menes-TPCPMP-031604.xls" TargetMode="External"/></Relationships>
</file>

<file path=xl/externalLinks/_rels/externalLink150.xml.rels><?xml version="1.0" encoding="UTF-8" standalone="yes"?>
<Relationships xmlns="http://schemas.openxmlformats.org/package/2006/relationships"><Relationship Id="rId1" Type="http://schemas.openxmlformats.org/officeDocument/2006/relationships/externalLinkPath" Target="file:///\\bcfs1\DATA\CA\CRI\EXTERNAL\Output\Other-2002\CRI-INPUT-ABOP-4.xls" TargetMode="External"/></Relationships>
</file>

<file path=xl/externalLinks/_rels/externalLink151.xml.rels><?xml version="1.0" encoding="UTF-8" standalone="yes"?>
<Relationships xmlns="http://schemas.openxmlformats.org/package/2006/relationships"><Relationship Id="rId1" Type="http://schemas.openxmlformats.org/officeDocument/2006/relationships/externalLinkPath" Target="/Documents%20and%20Settings/1994738/Local%20Settings/Temporary%20Internet%20Files/OLK1EAE/DATA/CA/CRI/EXTERNAL/Output/CRI-BOP-01.xls" TargetMode="External"/></Relationships>
</file>

<file path=xl/externalLinks/_rels/externalLink152.xml.rels><?xml version="1.0" encoding="UTF-8" standalone="yes"?>
<Relationships xmlns="http://schemas.openxmlformats.org/package/2006/relationships"><Relationship Id="rId1" Type="http://schemas.openxmlformats.org/officeDocument/2006/relationships/externalLinkPath" Target="file:///D:\DATA\CA\CRI\EXTERNAL\Output\CRI-BOP-01.xls" TargetMode="External"/></Relationships>
</file>

<file path=xl/externalLinks/_rels/externalLink153.xml.rels><?xml version="1.0" encoding="UTF-8" standalone="yes"?>
<Relationships xmlns="http://schemas.openxmlformats.org/package/2006/relationships"><Relationship Id="rId1" Type="http://schemas.openxmlformats.org/officeDocument/2006/relationships/externalLinkPath" Target="file:///\\bcfs1\DATA\CA\CRI\Dbase\Dinput\CRI-INPUT-ABOP.xls" TargetMode="External"/></Relationships>
</file>

<file path=xl/externalLinks/_rels/externalLink154.xml.rels><?xml version="1.0" encoding="UTF-8" standalone="yes"?>
<Relationships xmlns="http://schemas.openxmlformats.org/package/2006/relationships"><Relationship Id="rId1" Type="http://schemas.openxmlformats.org/officeDocument/2006/relationships/externalLinkPath" Target="file:///\\bcfs1\Departamento\Internacional\BOP%20Y%20PII\Bienes\Nacionales\Tablas\Tablas%20Aperturadas.xlsx" TargetMode="External"/></Relationships>
</file>

<file path=xl/externalLinks/_rels/externalLink155.xml.rels><?xml version="1.0" encoding="UTF-8" standalone="yes"?>
<Relationships xmlns="http://schemas.openxmlformats.org/package/2006/relationships"><Relationship Id="rId1" Type="http://schemas.openxmlformats.org/officeDocument/2006/relationships/externalLinkPath" Target="file:///F:\Projects\Occaisonal%20paper%20on%20access\Report\Figures.xls" TargetMode="External"/></Relationships>
</file>

<file path=xl/externalLinks/_rels/externalLink156.xml.rels><?xml version="1.0" encoding="UTF-8" standalone="yes"?>
<Relationships xmlns="http://schemas.openxmlformats.org/package/2006/relationships"><Relationship Id="rId1" Type="http://schemas.openxmlformats.org/officeDocument/2006/relationships/externalLinkPath" Target="file:///F:\GDF%202009\Chapter%202%20Data\CHAPTER%20TABLES%20&amp;%20FIGURES\Net%20capital%20flows%20-%20projections.xls" TargetMode="External"/></Relationships>
</file>

<file path=xl/externalLinks/_rels/externalLink157.xml.rels><?xml version="1.0" encoding="UTF-8" standalone="yes"?>
<Relationships xmlns="http://schemas.openxmlformats.org/package/2006/relationships"><Relationship Id="rId1" Type="http://schemas.openxmlformats.org/officeDocument/2006/relationships/externalLinkPath" Target="file:///F:\GDF%202007\Data\DRS\External%20debt.xls" TargetMode="External"/></Relationships>
</file>

<file path=xl/externalLinks/_rels/externalLink158.xml.rels><?xml version="1.0" encoding="UTF-8" standalone="yes"?>
<Relationships xmlns="http://schemas.openxmlformats.org/package/2006/relationships"><Relationship Id="rId1" Type="http://schemas.openxmlformats.org/officeDocument/2006/relationships/externalLinkPath" Target="file:///F:\GDF%202008\Data\Net%20capital%20flows%20-%20table%202.1%20Nov%2020.xls" TargetMode="External"/></Relationships>
</file>

<file path=xl/externalLinks/_rels/externalLink159.xml.rels><?xml version="1.0" encoding="UTF-8" standalone="yes"?>
<Relationships xmlns="http://schemas.openxmlformats.org/package/2006/relationships"><Relationship Id="rId1" Type="http://schemas.openxmlformats.org/officeDocument/2006/relationships/externalLinkPath" Target="file:///K:\FPSFWN03P\STA\DATA\DH\GEO\BOP\Data\FLOW2004a.xls" TargetMode="External"/></Relationships>
</file>

<file path=xl/externalLinks/_rels/externalLink160.xml.rels><?xml version="1.0" encoding="UTF-8" standalone="yes"?>
<Relationships xmlns="http://schemas.openxmlformats.org/package/2006/relationships"><Relationship Id="rId1" Type="http://schemas.openxmlformats.org/officeDocument/2006/relationships/externalLinkPath" Target="file:///K:\Bcfs1\Consolidacion%20Estadisticas%20Monetarias\FUNCIONES%20SUBDIRECCION\Propuesta%20Reestructuraci&#243;n\FyU.xlsx" TargetMode="External"/></Relationships>
</file>

<file path=xl/externalLinks/_rels/externalLink161.xml.rels><?xml version="1.0" encoding="UTF-8" standalone="yes"?>
<Relationships xmlns="http://schemas.openxmlformats.org/package/2006/relationships"><Relationship Id="rId1" Type="http://schemas.openxmlformats.org/officeDocument/2006/relationships/externalLinkPath" Target="/Documents%20and%20Settings/1994738/Local%20Settings/Temporary%20Internet%20Files/OLK1EAE/WINNT/Profiles/bpweil/Archivos%20temporales%20de%20Internet/OLK43/CONSA%20$$$1%20SPNF%209dic02.xls" TargetMode="External"/></Relationships>
</file>

<file path=xl/externalLinks/_rels/externalLink162.xml.rels><?xml version="1.0" encoding="UTF-8" standalone="yes"?>
<Relationships xmlns="http://schemas.openxmlformats.org/package/2006/relationships"><Relationship Id="rId1" Type="http://schemas.openxmlformats.org/officeDocument/2006/relationships/externalLinkPath" Target="file:///K:\FPSFWN03P\STA\DATA\S1\ECU\SECTORS\External\PERUMF97.XLS" TargetMode="External"/></Relationships>
</file>

<file path=xl/externalLinks/_rels/externalLink163.xml.rels><?xml version="1.0" encoding="UTF-8" standalone="yes"?>
<Relationships xmlns="http://schemas.openxmlformats.org/package/2006/relationships"><Relationship Id="rId1" Type="http://schemas.openxmlformats.org/officeDocument/2006/relationships/externalLinkPath" Target="file:///\\DATA1\PDR\DATA\GHA\WORKING\Ghfis0500m.xls" TargetMode="External"/></Relationships>
</file>

<file path=xl/externalLinks/_rels/externalLink164.xml.rels><?xml version="1.0" encoding="UTF-8" standalone="yes"?>
<Relationships xmlns="http://schemas.openxmlformats.org/package/2006/relationships"><Relationship Id="rId1" Type="http://schemas.openxmlformats.org/officeDocument/2006/relationships/externalLinkPath" Target="file:///\\Mdebiase\c\MEMORIA\MEM5\CAPIT6\SUCP3009.XLS" TargetMode="External"/></Relationships>
</file>

<file path=xl/externalLinks/_rels/externalLink165.xml.rels><?xml version="1.0" encoding="UTF-8" standalone="yes"?>
<Relationships xmlns="http://schemas.openxmlformats.org/package/2006/relationships"><Relationship Id="rId1" Type="http://schemas.openxmlformats.org/officeDocument/2006/relationships/externalLinkPath" Target="file:///\\DATA1\PDR\BOARD\MALI\1ST-COMP\DSA\MLI-buyback.xls" TargetMode="External"/></Relationships>
</file>

<file path=xl/externalLinks/_rels/externalLink166.xml.rels><?xml version="1.0" encoding="UTF-8" standalone="yes"?>
<Relationships xmlns="http://schemas.openxmlformats.org/package/2006/relationships"><Relationship Id="rId1" Type="http://schemas.openxmlformats.org/officeDocument/2006/relationships/externalLinkPath" Target="file:///O:\Documents%20and%20Settings\lgiorgianni\Local%20Settings\Temporary%20Internet%20Files\OLK45\WIN\TEMP\ECMON98.XLS" TargetMode="External"/></Relationships>
</file>

<file path=xl/externalLinks/_rels/externalLink167.xml.rels><?xml version="1.0" encoding="UTF-8" standalone="yes"?>
<Relationships xmlns="http://schemas.openxmlformats.org/package/2006/relationships"><Relationship Id="rId1" Type="http://schemas.openxmlformats.org/officeDocument/2006/relationships/externalLinkPath" Target="file:///O:\Documents%20and%20Settings\lgiorgianni\Local%20Settings\Temporary%20Internet%20Files\OLK45\WIN\Temporary%20Internet%20Files\OLKE0E1\Ec-Mon-July.xls" TargetMode="External"/></Relationships>
</file>

<file path=xl/externalLinks/_rels/externalLink168.xml.rels><?xml version="1.0" encoding="UTF-8" standalone="yes"?>
<Relationships xmlns="http://schemas.openxmlformats.org/package/2006/relationships"><Relationship Id="rId1" Type="http://schemas.openxmlformats.org/officeDocument/2006/relationships/externalLinkPath" Target="file:///K:\FPSFWN03P\STA\DATA\S1\ECU\SECTORS\External\ecuredtab.xls" TargetMode="External"/></Relationships>
</file>

<file path=xl/externalLinks/_rels/externalLink169.xml.rels><?xml version="1.0" encoding="UTF-8" standalone="yes"?>
<Relationships xmlns="http://schemas.openxmlformats.org/package/2006/relationships"><Relationship Id="rId1" Type="http://schemas.openxmlformats.org/officeDocument/2006/relationships/externalLinkPath" Target="file:///\\dgp1\UAE\Users\SM\AppData\Local\Microsoft\Windows\Temporary%20Internet%20Files\Low\Content.IE5\XIZWT4B9\STARTSall.xls" TargetMode="External"/></Relationships>
</file>

<file path=xl/externalLinks/_rels/externalLink170.xml.rels><?xml version="1.0" encoding="UTF-8" standalone="yes"?>
<Relationships xmlns="http://schemas.openxmlformats.org/package/2006/relationships"><Relationship Id="rId1" Type="http://schemas.openxmlformats.org/officeDocument/2006/relationships/externalLinkPath" Target="http://www.bancentral.gov.do/Documents%20and%20Settings/1989644/Desktop/CUADROS%20PARA%20PUBLICAR%20EN%20LA%20WEBB%20-%2002%20JUN2004%20.xls" TargetMode="External"/></Relationships>
</file>

<file path=xl/externalLinks/_rels/externalLink171.xml.rels><?xml version="1.0" encoding="UTF-8" standalone="yes"?>
<Relationships xmlns="http://schemas.openxmlformats.org/package/2006/relationships"><Relationship Id="rId1" Type="http://schemas.openxmlformats.org/officeDocument/2006/relationships/externalLinkPath" Target="/Documents%20and%20Settings/1994738/Local%20Settings/Temporary%20Internet%20Files/OLK1EAE/sept%202/DOM-BOP-SBA2-DEBT03.xls" TargetMode="External"/></Relationships>
</file>

<file path=xl/externalLinks/_rels/externalLink172.xml.rels><?xml version="1.0" encoding="UTF-8" standalone="yes"?>
<Relationships xmlns="http://schemas.openxmlformats.org/package/2006/relationships"><Relationship Id="rId1" Type="http://schemas.openxmlformats.org/officeDocument/2006/relationships/externalLinkPath" Target="file:///D:\DATA\CA\SLV\External%20Sector\Output\Working%20files%202003\Data\REER04-03.xls" TargetMode="External"/></Relationships>
</file>

<file path=xl/externalLinks/_rels/externalLink173.xml.rels><?xml version="1.0" encoding="UTF-8" standalone="yes"?>
<Relationships xmlns="http://schemas.openxmlformats.org/package/2006/relationships"><Relationship Id="rId1" Type="http://schemas.openxmlformats.org/officeDocument/2006/relationships/externalLinkPath" Target="/promieco/DATA/RL/URY/EXTERNAL/XTNL.XLS" TargetMode="External"/></Relationships>
</file>

<file path=xl/externalLinks/_rels/externalLink174.xml.rels><?xml version="1.0" encoding="UTF-8" standalone="yes"?>
<Relationships xmlns="http://schemas.openxmlformats.org/package/2006/relationships"><Relationship Id="rId1" Type="http://schemas.openxmlformats.org/officeDocument/2006/relationships/externalLinkPath" Target="file:///A:\CPLAZO\IMAE\PR\INF1-ALEX.xls" TargetMode="External"/></Relationships>
</file>

<file path=xl/externalLinks/_rels/externalLink175.xml.rels><?xml version="1.0" encoding="UTF-8" standalone="yes"?>
<Relationships xmlns="http://schemas.openxmlformats.org/package/2006/relationships"><Relationship Id="rId1" Type="http://schemas.openxmlformats.org/officeDocument/2006/relationships/externalLinkPath" Target="file:///D:\Real2001\HTIreal.xls" TargetMode="External"/></Relationships>
</file>

<file path=xl/externalLinks/_rels/externalLink176.xml.rels><?xml version="1.0" encoding="UTF-8" standalone="yes"?>
<Relationships xmlns="http://schemas.openxmlformats.org/package/2006/relationships"><Relationship Id="rId1" Type="http://schemas.openxmlformats.org/officeDocument/2006/relationships/externalLinkPath" Target="file:///\\DATA1\PDR\My%20Documents\Missions\Uruguay\Mission_ASBA_Review1_July8_15\July17\DSA_URY_July13_PlanC.xls" TargetMode="External"/></Relationships>
</file>

<file path=xl/externalLinks/_rels/externalLink177.xml.rels><?xml version="1.0" encoding="UTF-8" standalone="yes"?>
<Relationships xmlns="http://schemas.openxmlformats.org/package/2006/relationships"><Relationship Id="rId1" Type="http://schemas.openxmlformats.org/officeDocument/2006/relationships/externalLinkPath" Target="file:///J:\DATA\S1\ECU\SECTORS\External\ecuredtab.xls" TargetMode="External"/></Relationships>
</file>

<file path=xl/externalLinks/_rels/externalLink178.xml.rels><?xml version="1.0" encoding="UTF-8" standalone="yes"?>
<Relationships xmlns="http://schemas.openxmlformats.org/package/2006/relationships"><Relationship Id="rId1" Type="http://schemas.openxmlformats.org/officeDocument/2006/relationships/externalLinkPath" Target="file:///K:\El_mnt\c\1Edas\FMI\mision\BCHDIC97.xls" TargetMode="External"/></Relationships>
</file>

<file path=xl/externalLinks/_rels/externalLink179.xml.rels><?xml version="1.0" encoding="UTF-8" standalone="yes"?>
<Relationships xmlns="http://schemas.openxmlformats.org/package/2006/relationships"><Relationship Id="rId1" Type="http://schemas.openxmlformats.org/officeDocument/2006/relationships/externalLinkPath" Target="file:///\\DATA1\PDR\My%20Documents\Temp\Chad\mission\150dp.xls" TargetMode="External"/></Relationships>
</file>

<file path=xl/externalLinks/_rels/externalLink180.xml.rels><?xml version="1.0" encoding="UTF-8" standalone="yes"?>
<Relationships xmlns="http://schemas.openxmlformats.org/package/2006/relationships"><Relationship Id="rId1" Type="http://schemas.openxmlformats.org/officeDocument/2006/relationships/externalLinkPath" Target="file:///R:\DOC\B2\CHIEF\CRI\97RED\CGOVFEB.XLS" TargetMode="External"/></Relationships>
</file>

<file path=xl/externalLinks/_rels/externalLink181.xml.rels><?xml version="1.0" encoding="UTF-8" standalone="yes"?>
<Relationships xmlns="http://schemas.openxmlformats.org/package/2006/relationships"><Relationship Id="rId1" Type="http://schemas.openxmlformats.org/officeDocument/2006/relationships/externalLinkPath" Target="file:///\\DATA1\PDR\My%20Documents\Temp\Cameroon\mission\DSARept.xls" TargetMode="External"/></Relationships>
</file>

<file path=xl/externalLinks/_rels/externalLink182.xml.rels><?xml version="1.0" encoding="UTF-8" standalone="yes"?>
<Relationships xmlns="http://schemas.openxmlformats.org/package/2006/relationships"><Relationship Id="rId1" Type="http://schemas.openxmlformats.org/officeDocument/2006/relationships/externalLinkPath" Target="file:///K:\FPSFWN03P\STA\DOC\SI\IMSection\DP\MFS%20Workfiles\Generic%20Files\Graduated%20to%20DC\Chile%20EIS.xls" TargetMode="External"/></Relationships>
</file>

<file path=xl/externalLinks/_rels/externalLink183.xml.rels><?xml version="1.0" encoding="UTF-8" standalone="yes"?>
<Relationships xmlns="http://schemas.openxmlformats.org/package/2006/relationships"><Relationship Id="rId1" Type="http://schemas.openxmlformats.org/officeDocument/2006/relationships/externalLinkPath" Target="/promieco/Documents%20and%20Settings/MFIGUEROLA/Local%20Settings/Temporary%20Internet%20Files/OLK22/DomRep-DSA-DRSc-NoDRNBonly/DomRep-DSAExtSusTabs-NoDRNBonly.xls" TargetMode="External"/></Relationships>
</file>

<file path=xl/externalLinks/_rels/externalLink184.xml.rels><?xml version="1.0" encoding="UTF-8" standalone="yes"?>
<Relationships xmlns="http://schemas.openxmlformats.org/package/2006/relationships"><Relationship Id="rId1" Type="http://schemas.openxmlformats.org/officeDocument/2006/relationships/externalLinkPath" Target="file:///\\DATA1\PDR\Users\BHouse\My%20Documents\DOM\DOM-SBA2\SBA2-BOP.xls" TargetMode="External"/></Relationships>
</file>

<file path=xl/externalLinks/_rels/externalLink185.xml.rels><?xml version="1.0" encoding="UTF-8" standalone="yes"?>
<Relationships xmlns="http://schemas.openxmlformats.org/package/2006/relationships"><Relationship Id="rId1" Type="http://schemas.openxmlformats.org/officeDocument/2006/relationships/externalLinkPath" Target="file:///K:\Users\fperez\Desktop\Copia%20de%20ESTIMACION%20%20MENSUAL%202018(CON%20NUEVAS%20MEDIDAS%20ajustado%20a%20590%209%20mills%20)22-09-17%20(6).xlsx" TargetMode="External"/></Relationships>
</file>

<file path=xl/externalLinks/_rels/externalLink186.xml.rels><?xml version="1.0" encoding="UTF-8" standalone="yes"?>
<Relationships xmlns="http://schemas.openxmlformats.org/package/2006/relationships"><Relationship Id="rId1" Type="http://schemas.openxmlformats.org/officeDocument/2006/relationships/externalLinkPath" Target="file:///\\DATA1\PDR\Documents%20and%20Settings\1991162\My%20Documents\My%20Documents\bp5enemar0001.xls" TargetMode="External"/></Relationships>
</file>

<file path=xl/externalLinks/_rels/externalLink187.xml.rels><?xml version="1.0" encoding="UTF-8" standalone="yes"?>
<Relationships xmlns="http://schemas.openxmlformats.org/package/2006/relationships"><Relationship Id="rId1" Type="http://schemas.openxmlformats.org/officeDocument/2006/relationships/externalLinkPath" Target="file:///\\DATA1\PDR\Documents%20and%20Settings\1991162\My%20Documents\My%20Documents\bp5trimestre9900rev.xls" TargetMode="External"/></Relationships>
</file>

<file path=xl/externalLinks/_rels/externalLink188.xml.rels><?xml version="1.0" encoding="UTF-8" standalone="yes"?>
<Relationships xmlns="http://schemas.openxmlformats.org/package/2006/relationships"><Relationship Id="rId1" Type="http://schemas.openxmlformats.org/officeDocument/2006/relationships/externalLinkPath" Target="/Documents%20and%20Settings/1994738/Local%20Settings/Temporary%20Internet%20Files/OLK1EAE/DATA/CA/CRI/Dbase/Dinput/CRI-INPUT-ABOP.xls" TargetMode="External"/></Relationships>
</file>

<file path=xl/externalLinks/_rels/externalLink189.xml.rels><?xml version="1.0" encoding="UTF-8" standalone="yes"?>
<Relationships xmlns="http://schemas.openxmlformats.org/package/2006/relationships"><Relationship Id="rId1" Type="http://schemas.openxmlformats.org/officeDocument/2006/relationships/externalLinkPath" Target="/Documents%20and%20Settings/1994738/Local%20Settings/Temporary%20Internet%20Files/OLK1EAE/DATA/ML/DOM/Vulnerability%20exercise/March%202005/DR%20SVI%20table%20Feb%202005.xls" TargetMode="External"/></Relationships>
</file>

<file path=xl/externalLinks/_rels/externalLink190.xml.rels><?xml version="1.0" encoding="UTF-8" standalone="yes"?>
<Relationships xmlns="http://schemas.openxmlformats.org/package/2006/relationships"><Relationship Id="rId1" Type="http://schemas.openxmlformats.org/officeDocument/2006/relationships/externalLinkPath" Target="file:///K:\DATA\S1\ECU\SECTORS\External\PERUMF97.XLS" TargetMode="External"/></Relationships>
</file>

<file path=xl/externalLinks/_rels/externalLink191.xml.rels><?xml version="1.0" encoding="UTF-8" standalone="yes"?>
<Relationships xmlns="http://schemas.openxmlformats.org/package/2006/relationships"><Relationship Id="rId1" Type="http://schemas.openxmlformats.org/officeDocument/2006/relationships/externalLinkPath" Target="file:///D:\DATA\CA\CRI\Dbase\Dinput\CRI-INPUT-ABOP.xls" TargetMode="External"/></Relationships>
</file>

<file path=xl/externalLinks/_rels/externalLink192.xml.rels><?xml version="1.0" encoding="UTF-8" standalone="yes"?>
<Relationships xmlns="http://schemas.openxmlformats.org/package/2006/relationships"><Relationship Id="rId1" Type="http://schemas.openxmlformats.org/officeDocument/2006/relationships/externalLinkPath" Target="file:///D:\TRIMALEX\corrts99-2.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
      <sheetName val="C"/>
      <sheetName val="BoP OUT Medium"/>
      <sheetName val="BoP OUT Long"/>
      <sheetName val="IMF Assistance"/>
      <sheetName val="large projects"/>
      <sheetName val="Terms of Trade"/>
      <sheetName val="Exports"/>
      <sheetName val="Services"/>
      <sheetName val="Key Ratios"/>
      <sheetName val="Debt Service  Long"/>
      <sheetName val="DebtService to budget"/>
      <sheetName val="B"/>
      <sheetName val="D"/>
      <sheetName val="E"/>
      <sheetName val="F"/>
      <sheetName val="Workspace contents"/>
      <sheetName val="OUTPUT"/>
      <sheetName val="Content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heet1"/>
      <sheetName val="DA"/>
      <sheetName val="Micro"/>
      <sheetName val="Q1"/>
      <sheetName val="Q2"/>
      <sheetName val="Q3"/>
      <sheetName val="Q4"/>
      <sheetName val="Q5"/>
      <sheetName val="Q6"/>
      <sheetName val="Q7"/>
      <sheetName val="QQ"/>
      <sheetName val="QC"/>
      <sheetName val="Sheet2"/>
      <sheetName val="Sheet3"/>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32">
          <cell r="E32">
            <v>-493.67282104492199</v>
          </cell>
          <cell r="F32">
            <v>-472.80181884765602</v>
          </cell>
          <cell r="G32">
            <v>-706.7900390625</v>
          </cell>
          <cell r="H32">
            <v>-1172.18542480469</v>
          </cell>
          <cell r="I32">
            <v>-2174.98486328125</v>
          </cell>
          <cell r="J32">
            <v>-4539.14990234375</v>
          </cell>
          <cell r="K32">
            <v>-5438.3037109375</v>
          </cell>
          <cell r="L32">
            <v>-5422</v>
          </cell>
          <cell r="M32">
            <v>-5537</v>
          </cell>
          <cell r="N32">
            <v>-5132</v>
          </cell>
          <cell r="O32">
            <v>-4290.99951171875</v>
          </cell>
          <cell r="P32">
            <v>-4145</v>
          </cell>
          <cell r="Q32">
            <v>-4678</v>
          </cell>
          <cell r="R32">
            <v>-6023</v>
          </cell>
          <cell r="S32">
            <v>-5610</v>
          </cell>
          <cell r="T32">
            <v>-5183</v>
          </cell>
          <cell r="U32">
            <v>-4167</v>
          </cell>
          <cell r="V32">
            <v>-3591</v>
          </cell>
          <cell r="W32">
            <v>-4757</v>
          </cell>
          <cell r="X32">
            <v>-6338</v>
          </cell>
          <cell r="Y32">
            <v>-7284</v>
          </cell>
          <cell r="Z32">
            <v>-8756</v>
          </cell>
          <cell r="AA32">
            <v>-10284</v>
          </cell>
          <cell r="AB32">
            <v>-11203</v>
          </cell>
          <cell r="AC32">
            <v>-12593.8681640625</v>
          </cell>
          <cell r="AD32">
            <v>-13946.44921875</v>
          </cell>
          <cell r="AE32">
            <v>-15478.31640625</v>
          </cell>
          <cell r="AF32">
            <v>-16821.908203125</v>
          </cell>
          <cell r="AG32">
            <v>-17722.5078125</v>
          </cell>
          <cell r="AH32">
            <v>-18496.873046875</v>
          </cell>
        </row>
        <row r="132">
          <cell r="E132">
            <v>1.3998386894087399E-9</v>
          </cell>
          <cell r="F132">
            <v>4.0763494801865396E-9</v>
          </cell>
          <cell r="G132">
            <v>7.9575297462497507E-9</v>
          </cell>
          <cell r="H132">
            <v>1.31697177607748E-8</v>
          </cell>
          <cell r="I132">
            <v>1.83716544199797E-8</v>
          </cell>
          <cell r="J132">
            <v>4.40270859769498E-8</v>
          </cell>
          <cell r="K132">
            <v>2.5922636837094599E-7</v>
          </cell>
          <cell r="L132">
            <v>1.0529964811212301E-6</v>
          </cell>
          <cell r="M132">
            <v>6.7740002123173301E-6</v>
          </cell>
          <cell r="N132">
            <v>6.0155998653499403E-5</v>
          </cell>
          <cell r="O132">
            <v>9.4149996584747E-5</v>
          </cell>
          <cell r="P132">
            <v>2.1460000425577199E-4</v>
          </cell>
          <cell r="Q132">
            <v>8.72100004926324E-4</v>
          </cell>
          <cell r="R132">
            <v>3.9715748280286803E-2</v>
          </cell>
          <cell r="S132">
            <v>0.48764547705650302</v>
          </cell>
          <cell r="T132">
            <v>0.95413225889205899</v>
          </cell>
          <cell r="U132">
            <v>0.99064999818801902</v>
          </cell>
          <cell r="V132">
            <v>1</v>
          </cell>
          <cell r="W132">
            <v>1</v>
          </cell>
          <cell r="X132">
            <v>1</v>
          </cell>
          <cell r="Y132">
            <v>1</v>
          </cell>
          <cell r="Z132">
            <v>1</v>
          </cell>
          <cell r="AA132">
            <v>1</v>
          </cell>
          <cell r="AB132">
            <v>1</v>
          </cell>
          <cell r="AC132">
            <v>1</v>
          </cell>
          <cell r="AD132">
            <v>1</v>
          </cell>
          <cell r="AE132">
            <v>1</v>
          </cell>
          <cell r="AF132">
            <v>1</v>
          </cell>
          <cell r="AG132">
            <v>1</v>
          </cell>
          <cell r="AH132">
            <v>1</v>
          </cell>
        </row>
        <row r="141">
          <cell r="E141">
            <v>1.00000004749745E-3</v>
          </cell>
          <cell r="F141">
            <v>1.00000004749745E-3</v>
          </cell>
          <cell r="G141">
            <v>1.00000004749745E-3</v>
          </cell>
          <cell r="H141">
            <v>1.00000004749745E-3</v>
          </cell>
          <cell r="I141">
            <v>1.00000004749745E-3</v>
          </cell>
          <cell r="J141">
            <v>1.00000004749745E-3</v>
          </cell>
          <cell r="K141">
            <v>1.00000004749745E-3</v>
          </cell>
          <cell r="L141">
            <v>1.00000004749745E-3</v>
          </cell>
          <cell r="M141">
            <v>1.00000004749745E-3</v>
          </cell>
          <cell r="N141">
            <v>1.00000004749745E-3</v>
          </cell>
          <cell r="O141">
            <v>1.00000004749745E-3</v>
          </cell>
          <cell r="P141">
            <v>1.00000004749745E-3</v>
          </cell>
          <cell r="Q141">
            <v>1.00000004749745E-3</v>
          </cell>
          <cell r="R141">
            <v>1.00000004749745E-3</v>
          </cell>
          <cell r="S141">
            <v>1.00000004749745E-3</v>
          </cell>
          <cell r="T141">
            <v>1.00000004749745E-3</v>
          </cell>
          <cell r="U141">
            <v>1.00000004749745E-3</v>
          </cell>
          <cell r="V141">
            <v>1.00000004749745E-3</v>
          </cell>
          <cell r="W141">
            <v>1.00000004749745E-3</v>
          </cell>
          <cell r="X141">
            <v>1.00000004749745E-3</v>
          </cell>
          <cell r="Y141">
            <v>1.00000004749745E-3</v>
          </cell>
          <cell r="Z141">
            <v>1.00000004749745E-3</v>
          </cell>
          <cell r="AA141">
            <v>1.00000004749745E-3</v>
          </cell>
          <cell r="AB141">
            <v>1.00000004749745E-3</v>
          </cell>
          <cell r="AC141">
            <v>1.00000004749745E-3</v>
          </cell>
          <cell r="AD141">
            <v>1.00000004749745E-3</v>
          </cell>
          <cell r="AE141">
            <v>1.00000004749745E-3</v>
          </cell>
          <cell r="AF141">
            <v>1.00000004749745E-3</v>
          </cell>
          <cell r="AG141">
            <v>1.00000004749745E-3</v>
          </cell>
          <cell r="AH141">
            <v>1.00000004749745E-3</v>
          </cell>
        </row>
      </sheetData>
      <sheetData sheetId="9" refreshError="1"/>
      <sheetData sheetId="10" refreshError="1"/>
      <sheetData sheetId="11" refreshError="1"/>
      <sheetData sheetId="12" refreshError="1"/>
      <sheetData sheetId="13"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ExtDebt"/>
      <sheetName val="DiffDebtSvceProj"/>
      <sheetName val="NewBOP (bill Y) (condensed)"/>
      <sheetName val="FinReq"/>
      <sheetName val="NewBOP (bill Y)"/>
      <sheetName val="Output"/>
      <sheetName val="Reserves"/>
      <sheetName val="NewX&amp;M"/>
      <sheetName val="NewBOP (bill Q)"/>
      <sheetName val="Sheet6"/>
      <sheetName val="OldBOP"/>
      <sheetName val="FDI"/>
      <sheetName val="Bonds"/>
      <sheetName val="Sheet5"/>
      <sheetName val="Sheet1"/>
      <sheetName val="Sheet2"/>
      <sheetName val="Sheet4"/>
      <sheetName val="FinReq SR"/>
      <sheetName val="NRFGDebt"/>
      <sheetName val="OldIntPaym"/>
      <sheetName val="Sheet3"/>
      <sheetName val="Letes"/>
      <sheetName val="Cuadro 16 a"/>
      <sheetName val="Cuadro 16b"/>
      <sheetName val="DebtSustFed"/>
      <sheetName val="BOP Table"/>
      <sheetName val="BOP SR"/>
      <sheetName val="CA Sustainability"/>
      <sheetName val="DebtSustProv"/>
      <sheetName val="DebtSust"/>
      <sheetName val="PuDebt"/>
      <sheetName val="FoF"/>
      <sheetName val="Interest Payments"/>
      <sheetName val="OldX&amp;M"/>
      <sheetName val="OldKA"/>
      <sheetName val="FSAsLia"/>
      <sheetName val="NFPrSAsLia"/>
      <sheetName val="InputAmort"/>
      <sheetName val="MacroFlows"/>
      <sheetName val="BerneUnion"/>
      <sheetName val="MediumTerm"/>
      <sheetName val="Inputs"/>
      <sheetName val="ExtDebt (condensed)"/>
      <sheetName val="Ms"/>
      <sheetName val="Xs"/>
      <sheetName val="NewKA"/>
      <sheetName val="Debt"/>
      <sheetName val="NewBOP"/>
      <sheetName val="WEO_BOP"/>
      <sheetName val="WEO_DEBT"/>
      <sheetName val="TO FISCAL"/>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RMe"/>
      <sheetName val="TC"/>
      <sheetName val="Asp"/>
      <sheetName val="Out"/>
      <sheetName val="Weta"/>
      <sheetName val="New WETA"/>
      <sheetName val="T-BOP"/>
      <sheetName val="T-Rq"/>
      <sheetName val="T-IMF"/>
      <sheetName val="T-DSvc"/>
      <sheetName val="T-DSA"/>
      <sheetName val="CAPACITY"/>
      <sheetName val="Main"/>
      <sheetName val="Ind"/>
      <sheetName val="X"/>
      <sheetName val="X-Id"/>
      <sheetName val="M"/>
      <sheetName val="M-Id"/>
      <sheetName val="Dbt"/>
      <sheetName val="Svc"/>
      <sheetName val="Tr"/>
      <sheetName val="IMF"/>
      <sheetName val="Amt"/>
      <sheetName val="NEW-BIL"/>
      <sheetName val="Dsb"/>
      <sheetName val="Int"/>
      <sheetName val="Req"/>
      <sheetName val="BOG"/>
      <sheetName val="hipc2"/>
      <sheetName val="hipc1"/>
      <sheetName val="NEWDSA"/>
      <sheetName val="Null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KA (new)"/>
      <sheetName val="Leases"/>
      <sheetName val="Info"/>
      <sheetName val="Ext.Fin (FY)"/>
      <sheetName val="Table fy"/>
      <sheetName val="Table"/>
      <sheetName val="BOP"/>
      <sheetName val="Output"/>
      <sheetName val="weo"/>
      <sheetName val="Macro"/>
      <sheetName val="Exp"/>
      <sheetName val="Imp"/>
      <sheetName val="serv"/>
      <sheetName val="in-out"/>
      <sheetName val="KA"/>
      <sheetName val="Ind"/>
      <sheetName val="DSA output"/>
      <sheetName val="Sheet1"/>
      <sheetName val="WETA"/>
      <sheetName val="Imp:DSA outpu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to. a partir del impuesto"/>
      <sheetName val="Datos"/>
      <sheetName val="COP FED"/>
      <sheetName val="B"/>
      <sheetName val="K"/>
      <sheetName val="X"/>
      <sheetName val="W"/>
      <sheetName val="H"/>
      <sheetName val="U"/>
      <sheetName val="E"/>
      <sheetName val="P"/>
      <sheetName val="Y"/>
      <sheetName val="L"/>
      <sheetName val="F"/>
      <sheetName val="M"/>
      <sheetName val="N"/>
      <sheetName val="Q"/>
      <sheetName val="R"/>
      <sheetName val="A"/>
      <sheetName val="J"/>
      <sheetName val="D"/>
      <sheetName val="Z"/>
      <sheetName val="S"/>
      <sheetName val="G"/>
      <sheetName val="T"/>
      <sheetName val="22 PCIAS"/>
      <sheetName val="V"/>
      <sheetName val="23PCIAS"/>
      <sheetName val="C"/>
      <sheetName val="24PCIAS"/>
      <sheetName val="PCIA_REG"/>
      <sheetName val="CONTROL"/>
      <sheetName val="DIFERENCIAS"/>
      <sheetName val="Tesoro Nacional"/>
      <sheetName val="SIJP"/>
      <sheetName val="Fondo ATN"/>
      <sheetName val="Coop. Eléct."/>
      <sheetName val="C.F.E.E."/>
      <sheetName val="Total"/>
      <sheetName val="DIF_COMPROMISO_PROY_REG_MES"/>
      <sheetName val="DIF_COMPROMISO_PROY_PCIA_REG"/>
      <sheetName val="COMP_AGREG_COMPROMISO_DIST"/>
      <sheetName val="Dif_R_PrEjec"/>
      <sheetName val="Alt4_Proy2002"/>
      <sheetName val="Codigos"/>
    </sheetNames>
    <sheetDataSet>
      <sheetData sheetId="0" refreshError="1"/>
      <sheetData sheetId="1"/>
      <sheetData sheetId="2" refreshError="1"/>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refreshError="1">
        <row r="13">
          <cell r="B13">
            <v>13083.3</v>
          </cell>
          <cell r="C13">
            <v>13083.3</v>
          </cell>
          <cell r="D13">
            <v>13083.3</v>
          </cell>
          <cell r="E13">
            <v>13083.3</v>
          </cell>
          <cell r="F13">
            <v>13083.3</v>
          </cell>
          <cell r="G13">
            <v>13083.3</v>
          </cell>
          <cell r="H13">
            <v>13083.3</v>
          </cell>
          <cell r="I13">
            <v>13083.3</v>
          </cell>
          <cell r="J13">
            <v>13083.3</v>
          </cell>
          <cell r="K13">
            <v>13083.3</v>
          </cell>
          <cell r="L13">
            <v>13083.3</v>
          </cell>
          <cell r="M13">
            <v>13083.699999999983</v>
          </cell>
          <cell r="N13">
            <v>157000</v>
          </cell>
        </row>
        <row r="14">
          <cell r="N14">
            <v>0</v>
          </cell>
        </row>
        <row r="15">
          <cell r="N15">
            <v>0</v>
          </cell>
        </row>
        <row r="16">
          <cell r="B16">
            <v>0</v>
          </cell>
          <cell r="C16">
            <v>0</v>
          </cell>
          <cell r="D16">
            <v>0</v>
          </cell>
          <cell r="E16">
            <v>0</v>
          </cell>
          <cell r="F16">
            <v>0</v>
          </cell>
          <cell r="G16">
            <v>0</v>
          </cell>
          <cell r="H16">
            <v>0</v>
          </cell>
          <cell r="I16">
            <v>0</v>
          </cell>
          <cell r="J16">
            <v>0</v>
          </cell>
          <cell r="K16">
            <v>0</v>
          </cell>
          <cell r="L16">
            <v>0</v>
          </cell>
          <cell r="M16">
            <v>0</v>
          </cell>
          <cell r="N16">
            <v>0</v>
          </cell>
        </row>
        <row r="17">
          <cell r="N17">
            <v>0</v>
          </cell>
        </row>
        <row r="18">
          <cell r="N18">
            <v>0</v>
          </cell>
        </row>
        <row r="19">
          <cell r="N19">
            <v>0</v>
          </cell>
        </row>
        <row r="21">
          <cell r="B21">
            <v>0</v>
          </cell>
          <cell r="C21">
            <v>0</v>
          </cell>
          <cell r="D21">
            <v>0</v>
          </cell>
          <cell r="E21">
            <v>0</v>
          </cell>
          <cell r="F21">
            <v>0</v>
          </cell>
          <cell r="G21">
            <v>0</v>
          </cell>
          <cell r="H21">
            <v>0</v>
          </cell>
          <cell r="I21">
            <v>0</v>
          </cell>
          <cell r="J21">
            <v>0</v>
          </cell>
          <cell r="K21">
            <v>0</v>
          </cell>
          <cell r="L21">
            <v>0</v>
          </cell>
          <cell r="M21">
            <v>0</v>
          </cell>
          <cell r="N21">
            <v>0</v>
          </cell>
        </row>
        <row r="22">
          <cell r="B22">
            <v>0</v>
          </cell>
          <cell r="C22">
            <v>0</v>
          </cell>
          <cell r="D22">
            <v>0</v>
          </cell>
          <cell r="E22">
            <v>0</v>
          </cell>
          <cell r="F22">
            <v>0</v>
          </cell>
          <cell r="G22">
            <v>0</v>
          </cell>
          <cell r="H22">
            <v>0</v>
          </cell>
          <cell r="I22">
            <v>0</v>
          </cell>
          <cell r="J22">
            <v>0</v>
          </cell>
          <cell r="K22">
            <v>0</v>
          </cell>
          <cell r="L22">
            <v>0</v>
          </cell>
          <cell r="M22">
            <v>0</v>
          </cell>
          <cell r="N22">
            <v>0</v>
          </cell>
        </row>
        <row r="23">
          <cell r="B23">
            <v>0</v>
          </cell>
          <cell r="C23">
            <v>0</v>
          </cell>
          <cell r="D23">
            <v>0</v>
          </cell>
          <cell r="E23">
            <v>0</v>
          </cell>
          <cell r="F23">
            <v>0</v>
          </cell>
          <cell r="G23">
            <v>0</v>
          </cell>
          <cell r="H23">
            <v>0</v>
          </cell>
          <cell r="I23">
            <v>0</v>
          </cell>
          <cell r="J23">
            <v>0</v>
          </cell>
          <cell r="K23">
            <v>0</v>
          </cell>
          <cell r="L23">
            <v>0</v>
          </cell>
          <cell r="M23">
            <v>0</v>
          </cell>
          <cell r="N23">
            <v>0</v>
          </cell>
        </row>
        <row r="24">
          <cell r="B24">
            <v>0</v>
          </cell>
          <cell r="C24">
            <v>0</v>
          </cell>
          <cell r="D24">
            <v>0</v>
          </cell>
          <cell r="E24">
            <v>0</v>
          </cell>
          <cell r="F24">
            <v>0</v>
          </cell>
          <cell r="G24">
            <v>0</v>
          </cell>
          <cell r="H24">
            <v>0</v>
          </cell>
          <cell r="I24">
            <v>0</v>
          </cell>
          <cell r="J24">
            <v>0</v>
          </cell>
          <cell r="K24">
            <v>0</v>
          </cell>
          <cell r="L24">
            <v>0</v>
          </cell>
          <cell r="M24">
            <v>0</v>
          </cell>
          <cell r="N24">
            <v>0</v>
          </cell>
        </row>
        <row r="25">
          <cell r="B25">
            <v>452.9</v>
          </cell>
          <cell r="C25">
            <v>582.29999999999995</v>
          </cell>
          <cell r="D25">
            <v>582.29999999999995</v>
          </cell>
          <cell r="E25">
            <v>582.29999999999995</v>
          </cell>
          <cell r="F25">
            <v>582.29999999999995</v>
          </cell>
          <cell r="G25">
            <v>582.29999999999995</v>
          </cell>
          <cell r="H25">
            <v>582.29999999999995</v>
          </cell>
          <cell r="I25">
            <v>625.4</v>
          </cell>
          <cell r="J25">
            <v>582.29999999999995</v>
          </cell>
          <cell r="K25">
            <v>582.29999999999995</v>
          </cell>
          <cell r="L25">
            <v>582.29999999999995</v>
          </cell>
          <cell r="M25">
            <v>668.6</v>
          </cell>
          <cell r="N25">
            <v>6987.6</v>
          </cell>
        </row>
        <row r="26">
          <cell r="B26">
            <v>0</v>
          </cell>
          <cell r="C26">
            <v>0</v>
          </cell>
          <cell r="D26">
            <v>0</v>
          </cell>
          <cell r="E26">
            <v>0</v>
          </cell>
          <cell r="F26">
            <v>0</v>
          </cell>
          <cell r="G26">
            <v>0</v>
          </cell>
          <cell r="H26">
            <v>0</v>
          </cell>
          <cell r="I26">
            <v>0</v>
          </cell>
          <cell r="J26">
            <v>0</v>
          </cell>
          <cell r="K26">
            <v>0</v>
          </cell>
          <cell r="L26">
            <v>0</v>
          </cell>
          <cell r="M26">
            <v>0</v>
          </cell>
          <cell r="N26">
            <v>0</v>
          </cell>
        </row>
        <row r="27">
          <cell r="B27">
            <v>0</v>
          </cell>
          <cell r="C27">
            <v>0</v>
          </cell>
          <cell r="D27">
            <v>0</v>
          </cell>
          <cell r="E27">
            <v>0</v>
          </cell>
          <cell r="F27">
            <v>0</v>
          </cell>
          <cell r="G27">
            <v>0</v>
          </cell>
          <cell r="H27">
            <v>0</v>
          </cell>
          <cell r="I27">
            <v>0</v>
          </cell>
          <cell r="J27">
            <v>0</v>
          </cell>
          <cell r="K27">
            <v>0</v>
          </cell>
          <cell r="L27">
            <v>0</v>
          </cell>
          <cell r="M27">
            <v>0</v>
          </cell>
          <cell r="N27">
            <v>0</v>
          </cell>
        </row>
        <row r="28">
          <cell r="B28">
            <v>0</v>
          </cell>
          <cell r="C28">
            <v>0</v>
          </cell>
          <cell r="D28">
            <v>0</v>
          </cell>
          <cell r="E28">
            <v>0</v>
          </cell>
          <cell r="F28">
            <v>0</v>
          </cell>
          <cell r="G28">
            <v>0</v>
          </cell>
          <cell r="H28">
            <v>0</v>
          </cell>
          <cell r="I28">
            <v>0</v>
          </cell>
          <cell r="J28">
            <v>0</v>
          </cell>
          <cell r="K28">
            <v>0</v>
          </cell>
          <cell r="L28">
            <v>0</v>
          </cell>
          <cell r="M28">
            <v>0</v>
          </cell>
          <cell r="N28">
            <v>0</v>
          </cell>
        </row>
      </sheetData>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refreshError="1"/>
      <sheetData sheetId="44"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UADRO 3.1.3"/>
      <sheetName val="3.1.3"/>
    </sheetNames>
    <definedNames>
      <definedName name="____________asd1" refersTo="#REF!"/>
      <definedName name="____________tnt1" refersTo="#REF!"/>
      <definedName name="__________asd1" refersTo="#REF!"/>
      <definedName name="__________tnt1" refersTo="#REF!"/>
      <definedName name="_________asd1" refersTo="#REF!"/>
      <definedName name="_________tnt1" refersTo="#REF!"/>
      <definedName name="________asd1" refersTo="#REF!"/>
      <definedName name="________tnt1" refersTo="#REF!"/>
      <definedName name="_______asd1" refersTo="#REF!"/>
      <definedName name="_______tnt1" refersTo="#REF!"/>
      <definedName name="______asd1" refersTo="#REF!"/>
      <definedName name="______tnt1" refersTo="#REF!"/>
      <definedName name="__asd1" refersTo="#REF!"/>
      <definedName name="__tnt1" refersTo="#REF!"/>
      <definedName name="adsftreagtrgtqergt" refersTo="#REF!"/>
      <definedName name="df" refersTo="#REF!"/>
      <definedName name="grafico" refersTo="#REF!"/>
      <definedName name="njkg" refersTo="#REF!"/>
      <definedName name="prueba" refersTo="#REF!"/>
      <definedName name="rjyktuk" refersTo="#REF!"/>
    </definedNames>
    <sheetDataSet>
      <sheetData sheetId="0" refreshError="1"/>
      <sheetData sheetId="1"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hared data"/>
      <sheetName val="gas013003"/>
      <sheetName val="GEE0013003"/>
      <sheetName val="gas102802"/>
      <sheetName val="GEE0102802"/>
      <sheetName val="agrop PUB Proy"/>
      <sheetName val="gas112601"/>
      <sheetName val="GEE102301"/>
    </sheetNames>
    <sheetDataSet>
      <sheetData sheetId="0" refreshError="1">
        <row r="1">
          <cell r="A1">
            <v>1</v>
          </cell>
          <cell r="B1" t="str">
            <v>Shared data and projections</v>
          </cell>
        </row>
        <row r="2">
          <cell r="A2">
            <v>2</v>
          </cell>
        </row>
        <row r="3">
          <cell r="A3">
            <v>3</v>
          </cell>
        </row>
        <row r="4">
          <cell r="A4">
            <v>4</v>
          </cell>
          <cell r="B4">
            <v>36501.571532754628</v>
          </cell>
          <cell r="C4" t="str">
            <v>Formulas</v>
          </cell>
          <cell r="E4" t="str">
            <v>1980</v>
          </cell>
          <cell r="F4">
            <v>1981</v>
          </cell>
          <cell r="G4">
            <v>1982</v>
          </cell>
        </row>
        <row r="5">
          <cell r="A5">
            <v>5</v>
          </cell>
          <cell r="B5" t="str">
            <v>DO NOT CHANGE COLUMN OR ROW STRUCTURE OF THIS SHEET !!!!!!!</v>
          </cell>
        </row>
        <row r="6">
          <cell r="A6">
            <v>6</v>
          </cell>
        </row>
        <row r="7">
          <cell r="A7">
            <v>7</v>
          </cell>
          <cell r="B7" t="str">
            <v>Prices and exchange rates</v>
          </cell>
        </row>
        <row r="8">
          <cell r="A8">
            <v>8</v>
          </cell>
          <cell r="B8">
            <v>36249.197554976854</v>
          </cell>
        </row>
        <row r="9">
          <cell r="A9">
            <v>9</v>
          </cell>
          <cell r="B9" t="str">
            <v>CPI (period average)</v>
          </cell>
          <cell r="E9">
            <v>61.477199999999989</v>
          </cell>
          <cell r="F9">
            <v>66.10222083333332</v>
          </cell>
          <cell r="G9">
            <v>71.154166666666654</v>
          </cell>
        </row>
        <row r="10">
          <cell r="A10">
            <v>10</v>
          </cell>
          <cell r="B10" t="str">
            <v xml:space="preserve">  (percent change)</v>
          </cell>
          <cell r="E10">
            <v>0</v>
          </cell>
          <cell r="F10">
            <v>7.5231481481481399</v>
          </cell>
          <cell r="G10">
            <v>7.6426264800861121</v>
          </cell>
        </row>
        <row r="11">
          <cell r="A11">
            <v>11</v>
          </cell>
          <cell r="B11" t="str">
            <v>CPI (end of period)</v>
          </cell>
          <cell r="E11">
            <v>64.210409999999996</v>
          </cell>
          <cell r="F11">
            <v>68.939370000000011</v>
          </cell>
          <cell r="G11">
            <v>73.89</v>
          </cell>
        </row>
        <row r="12">
          <cell r="A12">
            <v>12</v>
          </cell>
          <cell r="B12" t="str">
            <v xml:space="preserve">  (percent change)</v>
          </cell>
          <cell r="E12">
            <v>0</v>
          </cell>
          <cell r="F12">
            <v>7.3647871116225838</v>
          </cell>
          <cell r="G12">
            <v>7.1811361200428525</v>
          </cell>
        </row>
        <row r="13">
          <cell r="A13">
            <v>13</v>
          </cell>
        </row>
        <row r="14">
          <cell r="A14">
            <v>14</v>
          </cell>
          <cell r="B14" t="str">
            <v>GDP deflator (percent change)</v>
          </cell>
          <cell r="F14">
            <v>7.2418446087912924</v>
          </cell>
          <cell r="G14">
            <v>7.5124008471695536</v>
          </cell>
        </row>
        <row r="15">
          <cell r="A15">
            <v>15</v>
          </cell>
        </row>
        <row r="16">
          <cell r="A16">
            <v>16</v>
          </cell>
          <cell r="B16" t="str">
            <v>Export price index</v>
          </cell>
        </row>
        <row r="17">
          <cell r="A17">
            <v>17</v>
          </cell>
          <cell r="B17" t="str">
            <v xml:space="preserve">   GEE</v>
          </cell>
          <cell r="E17">
            <v>100</v>
          </cell>
          <cell r="F17">
            <v>93.572859146794414</v>
          </cell>
          <cell r="G17">
            <v>89.998346977137643</v>
          </cell>
        </row>
        <row r="18">
          <cell r="A18">
            <v>18</v>
          </cell>
          <cell r="B18" t="str">
            <v>% change (GEE)</v>
          </cell>
          <cell r="E18" t="str">
            <v xml:space="preserve"> </v>
          </cell>
          <cell r="F18">
            <v>-6.4271408532055823</v>
          </cell>
          <cell r="G18">
            <v>-3.8200309387246278</v>
          </cell>
        </row>
        <row r="19">
          <cell r="A19">
            <v>19</v>
          </cell>
          <cell r="B19" t="str">
            <v xml:space="preserve">Import price index </v>
          </cell>
        </row>
        <row r="20">
          <cell r="A20">
            <v>20</v>
          </cell>
          <cell r="B20" t="str">
            <v>GEE</v>
          </cell>
          <cell r="E20">
            <v>100</v>
          </cell>
          <cell r="F20">
            <v>94.665896963711234</v>
          </cell>
          <cell r="G20">
            <v>90.898558033371728</v>
          </cell>
        </row>
        <row r="21">
          <cell r="A21">
            <v>21</v>
          </cell>
          <cell r="B21" t="str">
            <v>% change (GEE)</v>
          </cell>
          <cell r="F21">
            <v>-5.3341030362887736</v>
          </cell>
          <cell r="G21">
            <v>-3.9796157340416416</v>
          </cell>
        </row>
        <row r="22">
          <cell r="A22">
            <v>22</v>
          </cell>
          <cell r="B22" t="str">
            <v>Terms of trade</v>
          </cell>
        </row>
        <row r="23">
          <cell r="A23">
            <v>23</v>
          </cell>
          <cell r="B23" t="str">
            <v>GEE</v>
          </cell>
          <cell r="E23">
            <v>100</v>
          </cell>
          <cell r="F23">
            <v>98.845373199880186</v>
          </cell>
          <cell r="G23">
            <v>99.009653094932943</v>
          </cell>
        </row>
        <row r="24">
          <cell r="A24">
            <v>24</v>
          </cell>
          <cell r="B24" t="str">
            <v>% change</v>
          </cell>
          <cell r="E24" t="str">
            <v xml:space="preserve"> </v>
          </cell>
          <cell r="F24">
            <v>-1.1546268001198179</v>
          </cell>
          <cell r="G24">
            <v>0.16619887176767545</v>
          </cell>
        </row>
        <row r="25">
          <cell r="A25">
            <v>25</v>
          </cell>
        </row>
        <row r="26">
          <cell r="A26">
            <v>26</v>
          </cell>
          <cell r="B26" t="str">
            <v>Petroleum price from WEO     BOP</v>
          </cell>
          <cell r="E26">
            <v>36.676069577535003</v>
          </cell>
          <cell r="F26">
            <v>35.270429929097496</v>
          </cell>
          <cell r="G26">
            <v>32.445321718851723</v>
          </cell>
        </row>
        <row r="27">
          <cell r="A27">
            <v>27</v>
          </cell>
          <cell r="B27" t="str">
            <v>Non-Fuel Commodity Import Prices</v>
          </cell>
          <cell r="F27">
            <v>-4</v>
          </cell>
          <cell r="G27">
            <v>-10.3</v>
          </cell>
        </row>
        <row r="28">
          <cell r="A28">
            <v>28</v>
          </cell>
          <cell r="B28" t="str">
            <v>Non-Fuel Commodity Export Prices</v>
          </cell>
          <cell r="F28">
            <v>-19.899999999999999</v>
          </cell>
          <cell r="G28">
            <v>-4.2</v>
          </cell>
        </row>
        <row r="29">
          <cell r="A29">
            <v>29</v>
          </cell>
        </row>
        <row r="30">
          <cell r="A30">
            <v>30</v>
          </cell>
          <cell r="B30">
            <v>36279.619530902775</v>
          </cell>
        </row>
        <row r="31">
          <cell r="A31">
            <v>31</v>
          </cell>
          <cell r="B31" t="str">
            <v>Official exchange rate (end of period)</v>
          </cell>
          <cell r="E31">
            <v>0</v>
          </cell>
          <cell r="F31">
            <v>0</v>
          </cell>
          <cell r="G31">
            <v>0</v>
          </cell>
        </row>
        <row r="32">
          <cell r="A32">
            <v>32</v>
          </cell>
        </row>
        <row r="33">
          <cell r="A33">
            <v>33</v>
          </cell>
          <cell r="B33" t="str">
            <v>Official exchange rate (period average)</v>
          </cell>
          <cell r="C33" t="str">
            <v>BOP</v>
          </cell>
          <cell r="E33">
            <v>1</v>
          </cell>
          <cell r="F33">
            <v>1</v>
          </cell>
          <cell r="G33">
            <v>1</v>
          </cell>
        </row>
        <row r="34">
          <cell r="A34">
            <v>34</v>
          </cell>
          <cell r="B34" t="str">
            <v>Market rate (period average)</v>
          </cell>
          <cell r="C34" t="str">
            <v>BOP</v>
          </cell>
          <cell r="E34" t="str">
            <v>...</v>
          </cell>
          <cell r="F34" t="str">
            <v>...</v>
          </cell>
          <cell r="G34" t="str">
            <v>...</v>
          </cell>
        </row>
        <row r="35">
          <cell r="A35">
            <v>35</v>
          </cell>
          <cell r="B35" t="str">
            <v xml:space="preserve">Exchange rate-wtd average </v>
          </cell>
          <cell r="C35" t="str">
            <v>BOP</v>
          </cell>
          <cell r="E35">
            <v>1</v>
          </cell>
          <cell r="F35">
            <v>1</v>
          </cell>
          <cell r="G35">
            <v>1</v>
          </cell>
        </row>
        <row r="36">
          <cell r="A36">
            <v>36</v>
          </cell>
        </row>
        <row r="37">
          <cell r="A37">
            <v>37</v>
          </cell>
          <cell r="B37" t="str">
            <v>Nominal effective exchange rate</v>
          </cell>
        </row>
        <row r="38">
          <cell r="A38">
            <v>38</v>
          </cell>
          <cell r="B38" t="str">
            <v>End of period</v>
          </cell>
          <cell r="E38">
            <v>354.32835736980326</v>
          </cell>
          <cell r="F38">
            <v>384.72599867639241</v>
          </cell>
          <cell r="G38">
            <v>393.65057853266399</v>
          </cell>
        </row>
        <row r="39">
          <cell r="A39">
            <v>39</v>
          </cell>
          <cell r="B39" t="str">
            <v>Period average</v>
          </cell>
          <cell r="E39">
            <v>346.49409860917154</v>
          </cell>
          <cell r="F39">
            <v>375.53499091233658</v>
          </cell>
          <cell r="G39">
            <v>394.19969572503669</v>
          </cell>
        </row>
        <row r="40">
          <cell r="A40">
            <v>40</v>
          </cell>
          <cell r="B40" t="str">
            <v>Real effective exchange rate</v>
          </cell>
        </row>
        <row r="41">
          <cell r="A41">
            <v>41</v>
          </cell>
          <cell r="B41" t="str">
            <v>End of period</v>
          </cell>
          <cell r="E41">
            <v>168.59847026064799</v>
          </cell>
          <cell r="F41">
            <v>173.43368967423061</v>
          </cell>
          <cell r="G41">
            <v>155.43340893922718</v>
          </cell>
        </row>
        <row r="42">
          <cell r="A42">
            <v>42</v>
          </cell>
          <cell r="B42" t="str">
            <v>Period average</v>
          </cell>
          <cell r="E42">
            <v>169.81552942507381</v>
          </cell>
          <cell r="F42">
            <v>172.54556009525677</v>
          </cell>
          <cell r="G42">
            <v>157.5037089084415</v>
          </cell>
        </row>
        <row r="43">
          <cell r="A43">
            <v>43</v>
          </cell>
        </row>
        <row r="44">
          <cell r="A44">
            <v>44</v>
          </cell>
          <cell r="B44" t="str">
            <v>Interest rates</v>
          </cell>
        </row>
        <row r="45">
          <cell r="A45">
            <v>45</v>
          </cell>
          <cell r="B45">
            <v>36279.969782638887</v>
          </cell>
        </row>
        <row r="46">
          <cell r="A46">
            <v>46</v>
          </cell>
          <cell r="B46" t="str">
            <v>LIBOR (US$ deposits)</v>
          </cell>
          <cell r="E46">
            <v>14.0290825366974</v>
          </cell>
          <cell r="F46">
            <v>16.719245195388794</v>
          </cell>
          <cell r="G46">
            <v>13.60124945640564</v>
          </cell>
        </row>
        <row r="47">
          <cell r="A47">
            <v>47</v>
          </cell>
          <cell r="B47" t="str">
            <v>Commercial bank lending rate</v>
          </cell>
        </row>
        <row r="48">
          <cell r="A48">
            <v>48</v>
          </cell>
          <cell r="B48" t="str">
            <v>Commercial bank deposit rate rate</v>
          </cell>
        </row>
        <row r="49">
          <cell r="A49">
            <v>49</v>
          </cell>
        </row>
        <row r="50">
          <cell r="A50">
            <v>50</v>
          </cell>
          <cell r="B50" t="str">
            <v>From real sector</v>
          </cell>
        </row>
        <row r="51">
          <cell r="A51">
            <v>51</v>
          </cell>
          <cell r="B51">
            <v>36249.229484837961</v>
          </cell>
        </row>
        <row r="52">
          <cell r="A52">
            <v>52</v>
          </cell>
          <cell r="B52" t="str">
            <v>GDP in current pesos</v>
          </cell>
          <cell r="E52">
            <v>6761.3</v>
          </cell>
          <cell r="F52">
            <v>7561.2</v>
          </cell>
          <cell r="G52">
            <v>8267.4</v>
          </cell>
        </row>
        <row r="53">
          <cell r="A53">
            <v>53</v>
          </cell>
          <cell r="B53" t="str">
            <v>GDP in constant 1970 pesos</v>
          </cell>
          <cell r="E53">
            <v>2956.4</v>
          </cell>
          <cell r="F53">
            <v>3082.8999999999996</v>
          </cell>
          <cell r="G53">
            <v>3135.3</v>
          </cell>
        </row>
        <row r="54">
          <cell r="A54">
            <v>54</v>
          </cell>
          <cell r="B54" t="str">
            <v>of which</v>
          </cell>
        </row>
        <row r="55">
          <cell r="A55">
            <v>55</v>
          </cell>
          <cell r="B55" t="str">
            <v>Sugar manufacturing</v>
          </cell>
          <cell r="F55">
            <v>0</v>
          </cell>
          <cell r="G55">
            <v>0</v>
          </cell>
        </row>
        <row r="56">
          <cell r="A56">
            <v>56</v>
          </cell>
          <cell r="B56" t="str">
            <v>Free-trade-zone manufacturing</v>
          </cell>
          <cell r="F56">
            <v>0</v>
          </cell>
          <cell r="G56">
            <v>0</v>
          </cell>
        </row>
        <row r="57">
          <cell r="A57">
            <v>57</v>
          </cell>
        </row>
        <row r="58">
          <cell r="A58">
            <v>58</v>
          </cell>
          <cell r="B58" t="str">
            <v>Savings</v>
          </cell>
        </row>
        <row r="59">
          <cell r="A59">
            <v>59</v>
          </cell>
          <cell r="B59" t="str">
            <v>Public sector savings (from fiscal)</v>
          </cell>
          <cell r="E59">
            <v>46.4</v>
          </cell>
          <cell r="F59">
            <v>0</v>
          </cell>
          <cell r="G59">
            <v>0</v>
          </cell>
        </row>
        <row r="60">
          <cell r="A60">
            <v>60</v>
          </cell>
          <cell r="B60" t="str">
            <v>External current account deficit (in millions of RD$)</v>
          </cell>
          <cell r="E60">
            <v>-669.8</v>
          </cell>
          <cell r="F60">
            <v>0</v>
          </cell>
          <cell r="G60">
            <v>0</v>
          </cell>
        </row>
        <row r="61">
          <cell r="A61">
            <v>61</v>
          </cell>
          <cell r="B61" t="str">
            <v>External current account deficit (in millions of RD$)</v>
          </cell>
          <cell r="E61">
            <v>-719.9</v>
          </cell>
          <cell r="F61">
            <v>-389.4</v>
          </cell>
          <cell r="G61">
            <v>-442.6</v>
          </cell>
        </row>
        <row r="62">
          <cell r="A62">
            <v>62</v>
          </cell>
          <cell r="B62" t="str">
            <v>Employment &amp; demographic data</v>
          </cell>
        </row>
        <row r="63">
          <cell r="A63">
            <v>63</v>
          </cell>
          <cell r="B63" t="str">
            <v>Population (in millions)</v>
          </cell>
          <cell r="E63">
            <v>5.6969999999999992</v>
          </cell>
          <cell r="F63">
            <v>5.8296799999999998</v>
          </cell>
          <cell r="G63">
            <v>5.9630700000000001</v>
          </cell>
        </row>
        <row r="64">
          <cell r="A64">
            <v>64</v>
          </cell>
          <cell r="B64" t="str">
            <v xml:space="preserve">  (percent change)</v>
          </cell>
          <cell r="E64">
            <v>0</v>
          </cell>
          <cell r="F64">
            <v>2.3289450588028782</v>
          </cell>
          <cell r="G64">
            <v>2.2881187303591233</v>
          </cell>
        </row>
        <row r="65">
          <cell r="A65">
            <v>65</v>
          </cell>
          <cell r="B65" t="str">
            <v>Working age population</v>
          </cell>
          <cell r="E65">
            <v>3111222.75</v>
          </cell>
          <cell r="F65">
            <v>3218200.25</v>
          </cell>
          <cell r="G65">
            <v>3327145</v>
          </cell>
        </row>
        <row r="66">
          <cell r="A66">
            <v>66</v>
          </cell>
          <cell r="B66" t="str">
            <v xml:space="preserve">  (percent change)</v>
          </cell>
          <cell r="E66">
            <v>0</v>
          </cell>
          <cell r="F66">
            <v>3.4384391152963989</v>
          </cell>
          <cell r="G66">
            <v>3.3852694530118299</v>
          </cell>
        </row>
        <row r="67">
          <cell r="A67">
            <v>67</v>
          </cell>
          <cell r="B67" t="str">
            <v>Labor force</v>
          </cell>
          <cell r="E67">
            <v>0</v>
          </cell>
          <cell r="F67">
            <v>0</v>
          </cell>
          <cell r="G67">
            <v>0</v>
          </cell>
        </row>
        <row r="68">
          <cell r="A68">
            <v>68</v>
          </cell>
          <cell r="B68" t="str">
            <v xml:space="preserve">  (percent change)</v>
          </cell>
          <cell r="E68">
            <v>0</v>
          </cell>
          <cell r="F68">
            <v>0</v>
          </cell>
          <cell r="G68">
            <v>0</v>
          </cell>
        </row>
        <row r="69">
          <cell r="A69">
            <v>69</v>
          </cell>
          <cell r="B69" t="str">
            <v>Unemployment</v>
          </cell>
          <cell r="E69">
            <v>0</v>
          </cell>
          <cell r="F69">
            <v>0</v>
          </cell>
          <cell r="G69">
            <v>0</v>
          </cell>
        </row>
        <row r="70">
          <cell r="A70">
            <v>70</v>
          </cell>
          <cell r="B70" t="str">
            <v>Unemployment rate</v>
          </cell>
          <cell r="E70">
            <v>0</v>
          </cell>
          <cell r="F70">
            <v>0</v>
          </cell>
          <cell r="G70">
            <v>0</v>
          </cell>
        </row>
        <row r="71">
          <cell r="A71">
            <v>71</v>
          </cell>
          <cell r="B71" t="str">
            <v>Employment</v>
          </cell>
          <cell r="E71">
            <v>0</v>
          </cell>
          <cell r="F71">
            <v>0</v>
          </cell>
          <cell r="G71">
            <v>0</v>
          </cell>
        </row>
      </sheetData>
      <sheetData sheetId="1" refreshError="1"/>
      <sheetData sheetId="2" refreshError="1"/>
      <sheetData sheetId="3" refreshError="1"/>
      <sheetData sheetId="4" refreshError="1"/>
      <sheetData sheetId="5" refreshError="1"/>
      <sheetData sheetId="6" refreshError="1"/>
      <sheetData sheetId="7" refreshError="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GROWTH"/>
      <sheetName val="ACTUAL GDP"/>
      <sheetName val="POPULATION"/>
      <sheetName val="GDP PER CAPITA"/>
      <sheetName val="ASIA TABLE"/>
      <sheetName val="gdp comparison"/>
      <sheetName val="GDPCAP"/>
      <sheetName val="POPU"/>
      <sheetName val="LTTABLE"/>
      <sheetName val="OLD ASIA"/>
      <sheetName val="gomacro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ax1 (2)"/>
      <sheetName val="Mail (2)"/>
      <sheetName val="Santiago (2)"/>
      <sheetName val="Santiago"/>
      <sheetName val="fax1"/>
      <sheetName val="Fax"/>
      <sheetName val="Mail"/>
      <sheetName val="Sheet3"/>
      <sheetName val="Fax a enviar"/>
      <sheetName val="Fax a enviar (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sheetData sheetId="9"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BSECQ"/>
      <sheetName val="Sheet1"/>
      <sheetName val="A"/>
      <sheetName val="B"/>
      <sheetName val="Cuadro programa 2003"/>
      <sheetName val="C"/>
      <sheetName val="D"/>
      <sheetName val="TRANSF"/>
      <sheetName val="Gasto unidad proy"/>
      <sheetName val="ajustes"/>
      <sheetName val="cuadro version 2 programa 2003"/>
      <sheetName val="Cuadro final programa 2003"/>
      <sheetName val="Sheet1 (2)"/>
      <sheetName val="Gobierno General RESUMEN"/>
      <sheetName val="Cuadro V"/>
      <sheetName val="Cuadro VI"/>
      <sheetName val="Cuadro VII"/>
      <sheetName val="Cuadro VIII"/>
      <sheetName val="Cuadro IX"/>
      <sheetName val="Cuadro X"/>
      <sheetName val="Cuadro XI"/>
      <sheetName val="CUADROS XII"/>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hared data"/>
      <sheetName val="gas013003"/>
      <sheetName val="GEE0013003"/>
      <sheetName val="gas102802"/>
      <sheetName val="GEE0102802"/>
    </sheetNames>
    <sheetDataSet>
      <sheetData sheetId="0" refreshError="1"/>
      <sheetData sheetId="1" refreshError="1"/>
      <sheetData sheetId="2" refreshError="1"/>
      <sheetData sheetId="3" refreshError="1"/>
      <sheetData sheetId="4"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BSECQ"/>
      <sheetName val="Sheet1"/>
      <sheetName val="A"/>
      <sheetName val="B"/>
      <sheetName val="Cuadro programa 2003"/>
      <sheetName val="C"/>
      <sheetName val="D"/>
      <sheetName val="TRANSF"/>
      <sheetName val="Gasto unidad proy"/>
      <sheetName val="ajustes"/>
      <sheetName val="cuadro version 2 programa 2003"/>
      <sheetName val="Cuadro final programa 2003"/>
      <sheetName val="Sheet1 (2)"/>
      <sheetName val="Gobierno General RESUMEN"/>
      <sheetName val="Cuadro V"/>
      <sheetName val="Cuadro VI"/>
      <sheetName val="Cuadro VII"/>
      <sheetName val="Cuadro VIII"/>
      <sheetName val="Cuadro IX"/>
      <sheetName val="Cuadro X"/>
      <sheetName val="Cuadro XI"/>
      <sheetName val="CUADROS XII"/>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BSECQ"/>
      <sheetName val="Sheet1"/>
      <sheetName val="A"/>
      <sheetName val="B"/>
      <sheetName val="Cuadro programa 2003"/>
      <sheetName val="C"/>
      <sheetName val="D"/>
      <sheetName val="TRANSF"/>
      <sheetName val="Gasto unidad proy"/>
      <sheetName val="ajustes"/>
      <sheetName val="cuadro version 2 programa 2003"/>
      <sheetName val="Cuadro final programa 2003"/>
      <sheetName val="Sheet1 (2)"/>
      <sheetName val="Gobierno General RESUMEN"/>
      <sheetName val="Cuadro V"/>
      <sheetName val="Cuadro VI"/>
      <sheetName val="Cuadro VII"/>
      <sheetName val="Cuadro VIII"/>
      <sheetName val="Cuadro IX"/>
      <sheetName val="Cuadro X"/>
      <sheetName val="Cuadro XI"/>
      <sheetName val="CUADROS XII"/>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ents"/>
      <sheetName val="Notes"/>
      <sheetName val="Assumptions"/>
      <sheetName val="Money Table"/>
      <sheetName val="Sheet2"/>
      <sheetName val="Program BCRD Table"/>
      <sheetName val="Program Money Table"/>
      <sheetName val="Balance sheets"/>
      <sheetName val="older year Balance sheets"/>
      <sheetName val="A-II.5"/>
      <sheetName val="Money Program"/>
      <sheetName val="IN-OUT"/>
      <sheetName val="vencimiento"/>
      <sheetName val="IN-EDSS"/>
      <sheetName val="IN_Cable"/>
      <sheetName val="Cuasi 2005 historical"/>
      <sheetName val="cuasifiscal historical"/>
      <sheetName val="cuasifiscal projections"/>
      <sheetName val="QF Summary"/>
      <sheetName val="OLD QF Summary (2)"/>
      <sheetName val="Summary Money Table"/>
      <sheetName val="Financing NFPS"/>
      <sheetName val="Staff Report Money Table"/>
      <sheetName val="Sheet3"/>
      <sheetName val="Sheet1"/>
      <sheetName val="Cable_old"/>
      <sheetName val="Graphs"/>
      <sheetName val="graph_aggregates"/>
      <sheetName val="Monetary aggregates"/>
      <sheetName val="Table Monetary Aggregates"/>
      <sheetName val="Small Money Table"/>
      <sheetName val="MONPROG"/>
      <sheetName val="QF small table"/>
      <sheetName val="Summary Weekly"/>
      <sheetName val="QF Summary wekly"/>
      <sheetName val="QF SBA Oct 05"/>
      <sheetName val="Sheet1 (2)"/>
      <sheetName val="RED Table 25"/>
      <sheetName val="IN_QuasiFiscal"/>
      <sheetName val="cuasifiscal"/>
      <sheetName val="Mon Table SBA Oct 05"/>
      <sheetName val="PPM BS"/>
      <sheetName val="PPM SMT"/>
      <sheetName val="Out-BOP"/>
      <sheetName val="OUT-Fiscal"/>
      <sheetName val="Small Table"/>
      <sheetName val="Summary Table"/>
      <sheetName val="QF long"/>
      <sheetName val="QF short"/>
      <sheetName val="Mon Table SBA 05 "/>
      <sheetName val="QF Table SBA 05"/>
      <sheetName val="short-annual-table"/>
      <sheetName val="short-monthly-table"/>
      <sheetName val="Real Monetary Aggregates Chart"/>
      <sheetName val="Money Aggregates Chart"/>
      <sheetName val="MT Quasi fiscal"/>
      <sheetName val="Comparativo"/>
      <sheetName val="Scenarios"/>
      <sheetName val="QuasiFiscal"/>
      <sheetName val="Cable"/>
      <sheetName val="Summary Table Reduced"/>
      <sheetName val="Summary QuasiFiscal Table"/>
      <sheetName val="Money_Table"/>
      <sheetName val="Program_BCRD_Table"/>
      <sheetName val="Program_Money_Table"/>
      <sheetName val="Balance_sheets"/>
      <sheetName val="Money_Program"/>
      <sheetName val="QF_Summary"/>
      <sheetName val="OLD_QF_Summary_(2)"/>
      <sheetName val="Summary_Money_Table"/>
      <sheetName val="Financing_NFPS"/>
      <sheetName val="Staff_Report_Money_Table"/>
      <sheetName val="Monetary_aggregates"/>
      <sheetName val="Table_Monetary_Aggregates"/>
      <sheetName val="Small_Money_Table"/>
      <sheetName val="QF_small_table"/>
      <sheetName val="Summary_Weekly"/>
      <sheetName val="QF_Summary_wekly"/>
      <sheetName val="QF_SBA_Oct_05"/>
      <sheetName val="Sheet1_(2)"/>
      <sheetName val="RED_Table_25"/>
      <sheetName val="Mon_Table_SBA_Oct_05"/>
      <sheetName val="PPM_BS"/>
      <sheetName val="PPM_SMT"/>
      <sheetName val="cuasifiscal_projections"/>
      <sheetName val="Cuasi_2005_historical"/>
      <sheetName val="cuasifiscal_historical"/>
      <sheetName val="older_year_Balance_sheets"/>
      <sheetName val="A-II_5"/>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 sheetId="78"/>
      <sheetData sheetId="79"/>
      <sheetData sheetId="80"/>
      <sheetData sheetId="81"/>
      <sheetData sheetId="82"/>
      <sheetData sheetId="83"/>
      <sheetData sheetId="84"/>
      <sheetData sheetId="85"/>
      <sheetData sheetId="86"/>
      <sheetData sheetId="87"/>
      <sheetData sheetId="88"/>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ents"/>
      <sheetName val="Notes"/>
      <sheetName val="Assumptions"/>
      <sheetName val="Out-BOP"/>
      <sheetName val="OUT-Fiscal"/>
      <sheetName val="IN_Cable"/>
      <sheetName val="Cable_old"/>
      <sheetName val="Graphs"/>
      <sheetName val="Balance sheets"/>
      <sheetName val="Financing NFPS"/>
      <sheetName val="Small Table"/>
      <sheetName val="Summary Table"/>
      <sheetName val="IN_QuasiFiscal"/>
      <sheetName val="QF long"/>
      <sheetName val="QF short"/>
      <sheetName val="Mon Table SBA 05 "/>
      <sheetName val="QF Table SBA 05"/>
      <sheetName val="short-annual-table"/>
      <sheetName val="short-monthly-table"/>
      <sheetName val="Monetary aggregates"/>
      <sheetName val="Real Monetary Aggregates Chart"/>
      <sheetName val="Money Aggregates Chart"/>
      <sheetName val="MT Quasi fiscal"/>
      <sheetName val="Comparativo"/>
      <sheetName val="Scenarios"/>
      <sheetName val="RED Table 25"/>
      <sheetName val="QuasiFiscal"/>
      <sheetName val="Cable"/>
      <sheetName val="Summary Table Reduced"/>
      <sheetName val="Summary QuasiFiscal Table"/>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refreshError="1"/>
      <sheetData sheetId="21" refreshError="1"/>
      <sheetData sheetId="22"/>
      <sheetData sheetId="23"/>
      <sheetData sheetId="24"/>
      <sheetData sheetId="25"/>
      <sheetData sheetId="26"/>
      <sheetData sheetId="27"/>
      <sheetData sheetId="28"/>
      <sheetData sheetId="29"/>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Base Original"/>
      <sheetName val="Anexo 1"/>
      <sheetName val="Anexo 2"/>
      <sheetName val="Anexo 3"/>
      <sheetName val="pa en se"/>
      <sheetName val="VENC SEPT 04-30 SIN VENC. RENEG"/>
      <sheetName val="ANEXO 4"/>
    </sheetNames>
    <sheetDataSet>
      <sheetData sheetId="0" refreshError="1"/>
      <sheetData sheetId="1" refreshError="1"/>
      <sheetData sheetId="2" refreshError="1"/>
      <sheetData sheetId="3" refreshError="1"/>
      <sheetData sheetId="4" refreshError="1"/>
      <sheetData sheetId="5" refreshError="1"/>
      <sheetData sheetId="6" refreshError="1"/>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ENTS"/>
      <sheetName val="Basic Data "/>
      <sheetName val="TAB1"/>
      <sheetName val="TAB2b"/>
      <sheetName val="TAB3b"/>
      <sheetName val="TAB4b"/>
      <sheetName val="TAB5b"/>
      <sheetName val="TAB6b"/>
      <sheetName val="TAB7b"/>
      <sheetName val="TAB8b"/>
      <sheetName val="TAB9b"/>
      <sheetName val="TAB10b"/>
      <sheetName val="TAB11b"/>
      <sheetName val="TAB12b"/>
      <sheetName val="TAB13b"/>
      <sheetName val="TAB14b"/>
      <sheetName val="TAB15A1"/>
      <sheetName val="TAB15B1"/>
      <sheetName val="TAB15C"/>
      <sheetName val="TAB16b"/>
      <sheetName val="TAB17b"/>
      <sheetName val="TAB18b"/>
      <sheetName val="TAB19b"/>
      <sheetName val="TAB20b"/>
      <sheetName val="TAB21b"/>
      <sheetName val="TAB22b"/>
      <sheetName val="TAB23b"/>
      <sheetName val="TAB24b"/>
      <sheetName val="TAB25b"/>
      <sheetName val="TAB26b"/>
      <sheetName val="TAB27b"/>
      <sheetName val="TAB28b"/>
      <sheetName val="TAB29b"/>
      <sheetName val="TAB30b"/>
      <sheetName val="TAB31b"/>
      <sheetName val="TAB32b"/>
      <sheetName val="TAB33b"/>
      <sheetName val="TAB34b"/>
      <sheetName val="TAB35b"/>
      <sheetName val="TAB36b"/>
      <sheetName val="RED37b"/>
      <sheetName val="TAB38b"/>
      <sheetName val="TAB27A2"/>
      <sheetName val="TAB27B2"/>
      <sheetName val="TAB39"/>
      <sheetName val="TAB40"/>
      <sheetName val="Basic_Data_"/>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OC"/>
      <sheetName val="Input"/>
      <sheetName val="Main Output Table"/>
      <sheetName val="BoP"/>
      <sheetName val="End-94-update"/>
      <sheetName val="Projects"/>
      <sheetName val="Debt"/>
      <sheetName val="export"/>
      <sheetName val="import"/>
      <sheetName val="Gas"/>
      <sheetName val="IMF"/>
      <sheetName val="WB"/>
      <sheetName val="EBRD"/>
      <sheetName val="ER"/>
      <sheetName val="RED_TbleBOP"/>
      <sheetName val="Debt_Sum_Tbl"/>
      <sheetName val="RED_Tble36"/>
      <sheetName val="Tbl2-DSA"/>
      <sheetName val="BoP_Sum (comp)"/>
      <sheetName val="DS_after2001 (2)"/>
      <sheetName val="DS_after2001"/>
      <sheetName val="Chart1 DS"/>
      <sheetName val="Prog"/>
      <sheetName val="UFC_TBL"/>
      <sheetName val="CPFs"/>
      <sheetName val="ControlSheet"/>
      <sheetName val="DSA-2000"/>
      <sheetName val="NPV"/>
      <sheetName val="NPV-gap-Geo&amp;Napflow"/>
      <sheetName val="NPV-gap-Napstock"/>
      <sheetName val="DSA_Naple_F_S"/>
      <sheetName val="WEOQ5"/>
      <sheetName val="WEOQ6"/>
      <sheetName val="WEOQ7"/>
      <sheetName val="End-94-old"/>
      <sheetName val="GEO_Q"/>
      <sheetName val="FSUOUT"/>
      <sheetName val="WEO"/>
      <sheetName val="Out-A"/>
      <sheetName val="BoP-worksheet"/>
      <sheetName val="Inputs"/>
      <sheetName val="A-II.3"/>
      <sheetName val="Structure"/>
      <sheetName val="IR-6SR"/>
      <sheetName val="CB-1SR_Bridge"/>
      <sheetName val="CB-1SR"/>
      <sheetName val="STA-1SG"/>
      <sheetName val="AD-CB"/>
      <sheetName val="DMB"/>
      <sheetName val="Comb_Bridge"/>
      <sheetName val="ODC-2SR_Bridge_banks"/>
      <sheetName val="ODC-2SR_Bridge_CRU"/>
      <sheetName val="ODC-2SR"/>
      <sheetName val="STA-2SG"/>
      <sheetName val="AD-ODC"/>
      <sheetName val="STA-3SG"/>
      <sheetName val="AD-DC"/>
      <sheetName val="OFC-4SR"/>
      <sheetName val="STA-4SG"/>
      <sheetName val="AD-OFC"/>
      <sheetName val="STA-5SG"/>
      <sheetName val="AD-FC"/>
      <sheetName val="MA-5SR_Bridge"/>
      <sheetName val="MA-5SR"/>
      <sheetName val="ER-01R"/>
      <sheetName val="Out-F"/>
      <sheetName val="Out-M"/>
      <sheetName val="Out-BoP"/>
      <sheetName val="Trade"/>
      <sheetName val="Finance"/>
      <sheetName val="Pledge"/>
      <sheetName val="Finreq"/>
      <sheetName val="FundSR"/>
      <sheetName val="Input_external"/>
      <sheetName val="Inp_Outp_debt"/>
      <sheetName val="BoP-GDP"/>
      <sheetName val="NPC Debt"/>
      <sheetName val="Flow"/>
      <sheetName val="Oil shock"/>
      <sheetName val="Fiscal1"/>
      <sheetName val="Figs"/>
      <sheetName val="NRI"/>
      <sheetName val="Input-DS-04-Feb 05"/>
      <sheetName val="Input-DS-05-Feb 05"/>
      <sheetName val="Input-Grants-05-Feb 05-2"/>
      <sheetName val="Input-Grants-04-Feb 05"/>
      <sheetName val="Input-Credit-05-Feb 05"/>
      <sheetName val="Input-Credit 04 Feb 05"/>
      <sheetName val="Merchandise"/>
      <sheetName val="Debt stocks"/>
      <sheetName val="Storage"/>
      <sheetName val="Q5"/>
      <sheetName val="Q6"/>
      <sheetName val="Q7"/>
      <sheetName val="OUTREO"/>
      <sheetName val="OUTREO_History"/>
      <sheetName val="out_fiscal"/>
      <sheetName val="out_main"/>
      <sheetName val="Imp"/>
      <sheetName val="DSA output"/>
      <sheetName val="in-out"/>
      <sheetName val="CY BOT CASHFLOW"/>
      <sheetName val="A 11"/>
      <sheetName val="GeoBop"/>
      <sheetName val="Tasas"/>
      <sheetName val="data-diari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Resul"/>
      <sheetName val="TCYN"/>
      <sheetName val="TCG"/>
      <sheetName val="DIF"/>
      <sheetName val="Gcap"/>
      <sheetName val="GCK"/>
      <sheetName val="Pretrib"/>
      <sheetName val="Ytotal"/>
      <sheetName val="Gastot"/>
      <sheetName val="gastotri"/>
      <sheetName val="Chart2"/>
      <sheetName val="datos graf."/>
      <sheetName val="FINANCIAMIENTO"/>
      <sheetName val="OPE-FINA"/>
      <sheetName val="Gasto "/>
      <sheetName val="ING SIN DIF "/>
      <sheetName val="ING SIN DIF NI COMISION"/>
      <sheetName val="FLUJO"/>
      <sheetName val="ING "/>
      <sheetName val="FINANCIAMIENTO (2)"/>
      <sheetName val="Ingresos Tributarios"/>
      <sheetName val="Ponderación Impuestos"/>
      <sheetName val="ING COMBUS"/>
      <sheetName val="LIST GASTOS"/>
      <sheetName val="LIST INGRESOS"/>
      <sheetName val="CUADROS FISC.COMPARA902001-1er "/>
      <sheetName val="Año 2015"/>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sheetData sheetId="14" refreshError="1"/>
      <sheetData sheetId="15" refreshError="1"/>
      <sheetData sheetId="16" refreshError="1"/>
      <sheetData sheetId="17"/>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ents"/>
      <sheetName val="Notes"/>
      <sheetName val="X-Ranges"/>
      <sheetName val="M-Ranges"/>
      <sheetName val="WEO Ass"/>
      <sheetName val="SR-Tab5-bop"/>
      <sheetName val="SR-Tabs7&amp;8-mt"/>
      <sheetName val="vul-ind SRversion"/>
      <sheetName val="vul-ind PDRversion"/>
      <sheetName val="Indicators"/>
      <sheetName val="BOP Stress "/>
      <sheetName val="BOPdetail"/>
      <sheetName val="Trade"/>
      <sheetName val="Debt"/>
      <sheetName val="G"/>
      <sheetName val="Profits"/>
      <sheetName val="Inv. Income"/>
      <sheetName val="NIR"/>
      <sheetName val="SA-Tab 27"/>
      <sheetName val="SA-Tab 28"/>
      <sheetName val="SA Tab 29"/>
      <sheetName val="SA Tab 30"/>
      <sheetName val="Oper.Budg."/>
      <sheetName val="OilShock"/>
      <sheetName val="K"/>
      <sheetName val="J"/>
      <sheetName val="cobra"/>
      <sheetName val="OldTab28"/>
      <sheetName val="OldTab35"/>
      <sheetName val="OldTab36"/>
      <sheetName val="Old Summ BoP"/>
      <sheetName val="Old Brf-Tbl"/>
      <sheetName val="OldSR-Tbl"/>
      <sheetName val="WEO"/>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hared data"/>
      <sheetName val="gas013003"/>
      <sheetName val="GEE0013003"/>
      <sheetName val="gas102802"/>
      <sheetName val="GEE0102802"/>
      <sheetName val="gas112601"/>
      <sheetName val="GEE102301"/>
      <sheetName val="agrop PUB Proy"/>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Base Original"/>
      <sheetName val="Anexo 1"/>
      <sheetName val="Anexo 2"/>
      <sheetName val="Anexo 3"/>
      <sheetName val="pa en se"/>
      <sheetName val="VENC SEPT 04-30 SIN VENC. RENEG"/>
      <sheetName val="ANEXO 4"/>
    </sheetNames>
    <sheetDataSet>
      <sheetData sheetId="0" refreshError="1"/>
      <sheetData sheetId="1" refreshError="1"/>
      <sheetData sheetId="2" refreshError="1"/>
      <sheetData sheetId="3" refreshError="1"/>
      <sheetData sheetId="4" refreshError="1"/>
      <sheetData sheetId="5" refreshError="1"/>
      <sheetData sheetId="6"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Original"/>
      <sheetName val="Base"/>
      <sheetName val="Bilaterales para FMI"/>
      <sheetName val="Bilat para FMI (ODA Y NO ODA)"/>
      <sheetName val="Reestructurable"/>
      <sheetName val="Club x Agencia"/>
      <sheetName val="Club x mes"/>
      <sheetName val="Club x Mes 04-05"/>
      <sheetName val="Club xMes 04-05 tri"/>
      <sheetName val="Sheet1"/>
      <sheetName val="Por Tipo de Deuda"/>
      <sheetName val="EEUU"/>
      <sheetName val="SORTEADO"/>
      <sheetName val="Paises de Club"/>
      <sheetName val="Total Vcto."/>
      <sheetName val="ONAPRES"/>
      <sheetName val="ONAPRES1"/>
      <sheetName val="Bzas.P"/>
      <sheetName val="BOP CP"/>
      <sheetName val="BoP M&amp;L"/>
      <sheetName val="BOP+Resum"/>
      <sheetName val="CCR"/>
      <sheetName val="Cambiarias"/>
      <sheetName val="Compar1"/>
      <sheetName val="Compar2"/>
      <sheetName val="Compar3"/>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Original"/>
      <sheetName val="Base"/>
      <sheetName val="Bilaterales para FMI"/>
      <sheetName val="Bilat para FMI (ODA Y NO ODA)"/>
      <sheetName val="Reestructurable"/>
      <sheetName val="Club x Agencia"/>
      <sheetName val="Club x mes"/>
      <sheetName val="Club x Mes 04-05"/>
      <sheetName val="Club xMes 04-05 tri"/>
      <sheetName val="Sheet1"/>
      <sheetName val="Por Tipo de Deuda"/>
      <sheetName val="EEUU"/>
      <sheetName val="SORTEADO"/>
      <sheetName val="Paises de Club"/>
      <sheetName val="Total Vcto."/>
      <sheetName val="ONAPRES"/>
      <sheetName val="ONAPRES1"/>
      <sheetName val="Bzas.P"/>
      <sheetName val="BOP CP"/>
      <sheetName val="BoP M&amp;L"/>
      <sheetName val="BOP+Resum"/>
      <sheetName val="CCR"/>
      <sheetName val="Cambiarias"/>
      <sheetName val="Compar1"/>
      <sheetName val="Compar2"/>
      <sheetName val="Compar3"/>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Set>
  </externalBook>
</externalLink>
</file>

<file path=xl/externalLinks/externalLink2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ENTS"/>
      <sheetName val="Basic Data "/>
      <sheetName val="TAB1"/>
      <sheetName val="TAB2b"/>
      <sheetName val="TAB3b"/>
      <sheetName val="TAB4b"/>
      <sheetName val="TAB5b"/>
      <sheetName val="TAB6b"/>
      <sheetName val="TAB7b"/>
      <sheetName val="TAB8b"/>
      <sheetName val="TAB9b"/>
      <sheetName val="TAB10b"/>
      <sheetName val="TAB11b"/>
      <sheetName val="TAB12b"/>
      <sheetName val="TAB13b"/>
      <sheetName val="TAB14b"/>
      <sheetName val="TAB15A1"/>
      <sheetName val="TAB15B1"/>
      <sheetName val="TAB15C"/>
      <sheetName val="TAB16b"/>
      <sheetName val="TAB17b"/>
      <sheetName val="TAB18b"/>
      <sheetName val="TAB19b"/>
      <sheetName val="TAB20b"/>
      <sheetName val="TAB21b"/>
      <sheetName val="TAB22b"/>
      <sheetName val="TAB23b"/>
      <sheetName val="TAB24b"/>
      <sheetName val="TAB25b"/>
      <sheetName val="TAB26b"/>
      <sheetName val="TAB27b"/>
      <sheetName val="TAB28b"/>
      <sheetName val="TAB29b"/>
      <sheetName val="TAB30b"/>
      <sheetName val="TAB31b"/>
      <sheetName val="TAB32b"/>
      <sheetName val="TAB33b"/>
      <sheetName val="TAB34b"/>
      <sheetName val="TAB35b"/>
      <sheetName val="TAB36b"/>
      <sheetName val="RED37b"/>
      <sheetName val="TAB38b"/>
      <sheetName val="TAB27A2"/>
      <sheetName val="TAB27B2"/>
      <sheetName val="TAB39"/>
      <sheetName val="TAB40"/>
      <sheetName val="Basic_Data_"/>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Set>
  </externalBook>
</externalLink>
</file>

<file path=xl/externalLinks/externalLink2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Other Depository Corporations B"/>
    </sheetNames>
    <definedNames>
      <definedName name="[Macros Import].qbop"/>
      <definedName name="atrade"/>
      <definedName name="mflowsa"/>
      <definedName name="mflowsq"/>
      <definedName name="mstocksa"/>
      <definedName name="mstocksq"/>
    </definedNames>
    <sheetDataSet>
      <sheetData sheetId="0" refreshError="1"/>
    </sheetDataSet>
  </externalBook>
</externalLink>
</file>

<file path=xl/externalLinks/externalLink2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 11"/>
      <sheetName val="Index"/>
      <sheetName val="DebtM"/>
      <sheetName val="finreq-m02"/>
      <sheetName val="BoP-m02"/>
      <sheetName val="Input"/>
      <sheetName val="Trade"/>
      <sheetName val="SER"/>
      <sheetName val="Input2"/>
      <sheetName val="DebtSer"/>
      <sheetName val="CAP"/>
      <sheetName val="RES"/>
      <sheetName val="BoP"/>
      <sheetName val="BoP M-T"/>
      <sheetName val="FinReqM-T"/>
      <sheetName val="DEBT"/>
      <sheetName val="Vulnerability Indicators"/>
      <sheetName val="BOP Main"/>
      <sheetName val="BOP Alt"/>
      <sheetName val="month-01"/>
      <sheetName val="FINREQ"/>
      <sheetName val="monthCAP"/>
      <sheetName val="OUTPUT"/>
      <sheetName val="finproj"/>
      <sheetName val="PC+Bond"/>
      <sheetName val="arr"/>
      <sheetName val="PC"/>
      <sheetName val="M-Ttab"/>
      <sheetName val="BondFin"/>
      <sheetName val="PCscen"/>
      <sheetName val="BoP med-t"/>
      <sheetName val="gaps"/>
      <sheetName val="month2000"/>
      <sheetName val="WEO"/>
      <sheetName val="SR_99"/>
      <sheetName val="BoPmonth99"/>
      <sheetName val="Chart1"/>
      <sheetName val="WEOQ5"/>
      <sheetName val="WEOQ6"/>
      <sheetName val="WEOQ7"/>
      <sheetName val="xxweolinksxx"/>
      <sheetName val="correlations with EMBI"/>
      <sheetName val="BoP_M-T"/>
      <sheetName val="Vulnerability_Indicators"/>
      <sheetName val="BOP_Main"/>
      <sheetName val="BOP_Alt"/>
      <sheetName val="BoP_med-t"/>
      <sheetName val="ecubopLatest"/>
      <sheetName val="Finreq-M"/>
      <sheetName val="BoP-M"/>
      <sheetName val="BoP-Q"/>
      <sheetName val="Tab7SR"/>
      <sheetName val="Tab8SR"/>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Set>
  </externalBook>
</externalLink>
</file>

<file path=xl/externalLinks/externalLink2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ndex"/>
      <sheetName val="Execute Macros"/>
      <sheetName val="Annual Transfer"/>
      <sheetName val="Quarterly Transfer"/>
      <sheetName val="Annual Assumptions"/>
      <sheetName val="Quarterly Assumptions"/>
      <sheetName val="Annual MacroFlow"/>
      <sheetName val="Quarterly MacroFlow"/>
      <sheetName val="Annual Tables"/>
      <sheetName val="MFLOW96"/>
      <sheetName val="BoP"/>
      <sheetName val="RES"/>
      <sheetName val="Input"/>
      <sheetName val="OUTPUT"/>
      <sheetName val="Trade"/>
      <sheetName val="F1data"/>
      <sheetName val="F2data"/>
      <sheetName val="#REF"/>
      <sheetName val="Execute_Macros"/>
      <sheetName val="Annual_Transfer"/>
      <sheetName val="Quarterly_Transfer"/>
      <sheetName val="Annual_Assumptions"/>
      <sheetName val="Quarterly_Assumptions"/>
      <sheetName val="Annual_MacroFlow"/>
      <sheetName val="Quarterly_MacroFlow"/>
      <sheetName val="Annual_Tables"/>
      <sheetName val="MFLOW96.XLS"/>
      <sheetName val="\\data3\users3\Users\dsimard\Ap"/>
      <sheetName val="Imp"/>
      <sheetName val="DSA output"/>
      <sheetName val="Programa"/>
      <sheetName val="minor"/>
      <sheetName val="FINANC-95"/>
      <sheetName val="omas"/>
      <sheetName val="PROYECCIONES-PM_2000mod"/>
      <sheetName val="assumptions"/>
      <sheetName val="Q6"/>
      <sheetName val="SUPUESTOS"/>
      <sheetName val="Current"/>
      <sheetName val="Sheet1"/>
      <sheetName val="RESULTADOS"/>
      <sheetName val="SMONET-FINANC"/>
      <sheetName val="Main"/>
      <sheetName val="fiscal"/>
      <sheetName val="FMI"/>
      <sheetName val="HACIENDA"/>
      <sheetName val="contents"/>
      <sheetName val="Q2"/>
      <sheetName val="Metas"/>
      <sheetName val="C_basef14_3p10_6"/>
      <sheetName val="Links"/>
      <sheetName val="riqueza"/>
      <sheetName val="ErrCheck"/>
      <sheetName val="sei"/>
      <sheetName val="Raw_Data_UN"/>
      <sheetName val="SFISCAL-MOD"/>
      <sheetName val="S&amp;I_DANE"/>
      <sheetName val="RED47"/>
      <sheetName val="Table"/>
      <sheetName val="Table_GEF"/>
      <sheetName val="PROYECCIONES-PM_2000mod_(2)"/>
      <sheetName val="SREAL"/>
      <sheetName val="Q5"/>
      <sheetName val="PIB_EN_CORR"/>
      <sheetName val="[MFLOW96.XLS]_WIN_TEMP_MFLOW9_6"/>
      <sheetName val="[MFLOW96.XLS]_WIN_TEMP_MFLOW9_3"/>
      <sheetName val="[MFLOW96.XLS]_WIN_TEMP_MFLOW9_2"/>
      <sheetName val="[MFLOW96.XLS]_WIN_TEMP_MFLOW9_4"/>
      <sheetName val="[MFLOW96.XLS]_WIN_TEMP_MFLOW9_5"/>
      <sheetName val="[MFLOW96.XLS]_WIN_TEMP_MFLOW9_7"/>
      <sheetName val="[MFLOW96.XLS]_WIN_TEMP_MFLOW9_9"/>
      <sheetName val="[MFLOW96.XLS]_WIN_TEMP_MFLOW9_8"/>
      <sheetName val="[MFLOW96.XLS]_WIN_TEMP_MFLOW_12"/>
      <sheetName val="[MFLOW96.XLS]_WIN_TEMP_MFLOW_11"/>
      <sheetName val="[MFLOW96.XLS]_WIN_TEMP_MFLOW_10"/>
      <sheetName val="[MFLOW96.XLS]_WIN_TEMP_MFLOW_13"/>
      <sheetName val="[MFLOW96.XLS]_WIN_TEMP_MFLOW_18"/>
      <sheetName val="[MFLOW96.XLS]_WIN_TEMP_MFLOW_14"/>
      <sheetName val="[MFLOW96.XLS]_WIN_TEMP_MFLOW_15"/>
      <sheetName val="[MFLOW96.XLS]_WIN_TEMP_MFLOW_16"/>
      <sheetName val="[MFLOW96.XLS]_WIN_TEMP_MFLOW_17"/>
      <sheetName val="[MFLOW96.XLS]_WIN_TEMP_MFLOW_21"/>
      <sheetName val="[MFLOW96.XLS]_WIN_TEMP_MFLOW_19"/>
      <sheetName val="[MFLOW96.XLS]_WIN_TEMP_MFLOW_20"/>
      <sheetName val="[MFLOW96.XLS]_WIN_TEMP_MFLOW_22"/>
      <sheetName val="[MFLOW96.XLS]_WIN_TEMP_MFLOW_24"/>
      <sheetName val="[MFLOW96.XLS]_WIN_TEMP_MFLOW_23"/>
      <sheetName val="[MFLOW96.XLS]_WIN_TEMP_MFLOW_25"/>
      <sheetName val="[MFLOW96.XLS]_WIN_TEMP_MFLOW_26"/>
      <sheetName val="[MFLOW96.XLS]_WIN_TEMP_MFLOW_28"/>
      <sheetName val="[MFLOW96.XLS]_WIN_TEMP_MFLOW_27"/>
      <sheetName val="[MFLOW96.XLS]_WIN_TEMP_MFLOW_29"/>
      <sheetName val="[MFLOW96.XLS]_WIN_TEMP_MFLOW_30"/>
      <sheetName val="[MFLOW96.XLS]_WIN_TEMP_MFLOW_31"/>
      <sheetName val="[MFLOW96.XLS]_WIN_TEMP_MFLOW_32"/>
      <sheetName val="[MFLOW96.XLS]_WIN_TEMP_MFLOW_33"/>
      <sheetName val="[MFLOW96.XLS]_WIN_TEMP_MFLOW_35"/>
      <sheetName val="[MFLOW96.XLS]_WIN_TEMP_MFLOW_34"/>
      <sheetName val="[MFLOW96.XLS]_WIN_TEMP_MFLOW_38"/>
      <sheetName val="[MFLOW96.XLS]_WIN_TEMP_MFLOW_36"/>
      <sheetName val="[MFLOW96.XLS]_WIN_TEMP_MFLOW_37"/>
      <sheetName val="[MFLOW96.XLS]_WIN_TEMP_MFLOW_40"/>
      <sheetName val="[MFLOW96.XLS]_WIN_TEMP_MFLOW_39"/>
      <sheetName val="[MFLOW96.XLS]_WIN_TEMP_MFLOW_50"/>
      <sheetName val="[MFLOW96.XLS]_WIN_TEMP_MFLOW_41"/>
      <sheetName val="[MFLOW96.XLS]_WIN_TEMP_MFLOW_42"/>
      <sheetName val="[MFLOW96.XLS]_WIN_TEMP_MFLOW_43"/>
      <sheetName val="[MFLOW96.XLS]_WIN_TEMP_MFLOW_44"/>
      <sheetName val="[MFLOW96.XLS]_WIN_TEMP_MFLOW_45"/>
      <sheetName val="[MFLOW96.XLS]_WIN_TEMP_MFLOW_46"/>
      <sheetName val="[MFLOW96.XLS]_WIN_TEMP_MFLOW_47"/>
      <sheetName val="[MFLOW96.XLS]_WIN_TEMP_MFLOW_48"/>
      <sheetName val="[MFLOW96.XLS]_WIN_TEMP_MFLOW_49"/>
      <sheetName val="[MFLOW96.XLS]_WIN_TEMP_MFLOW_51"/>
      <sheetName val="[MFLOW96.XLS]_WIN_TEMP_MFLOW_52"/>
      <sheetName val="[MFLOW96.XLS]_WIN_TEMP_MFLOW_55"/>
      <sheetName val="[MFLOW96.XLS]_WIN_TEMP_MFLOW_53"/>
      <sheetName val="[MFLOW96.XLS]_WIN_TEMP_MFLOW_54"/>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Set>
  </externalBook>
</externalLink>
</file>

<file path=xl/externalLinks/externalLink3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filiados"/>
    </sheetNames>
    <sheetDataSet>
      <sheetData sheetId="0"/>
    </sheetDataSet>
  </externalBook>
</externalLink>
</file>

<file path=xl/externalLinks/externalLink3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m0025"/>
      <sheetName val="bcosdef"/>
      <sheetName val="ca67"/>
      <sheetName val="bcospreli"/>
      <sheetName val="pm0028"/>
      <sheetName val="bccrdef"/>
      <sheetName val="Bancos"/>
      <sheetName val="Central"/>
      <sheetName val="Programa"/>
      <sheetName val="SEMANAL"/>
      <sheetName val="res2002"/>
      <sheetName val="paradoc "/>
      <sheetName val="PROGvrsOBS"/>
      <sheetName val="deficit"/>
      <sheetName val="Metas"/>
      <sheetName val="RFPROMEDIOPIB"/>
      <sheetName val="encaje"/>
      <sheetName val="emision"/>
      <sheetName val="BalanceBCom"/>
      <sheetName val="balanzaresumen"/>
      <sheetName val="base FMI"/>
      <sheetName val="FMI"/>
      <sheetName val="resctasmonet"/>
      <sheetName val="omas"/>
      <sheetName val="minor"/>
      <sheetName val="origen y aplicacion"/>
      <sheetName val="origen y aplicacion 2002"/>
      <sheetName val="origen y aplicacion 2003"/>
      <sheetName val="origen y aplicacion 2004"/>
      <sheetName val="basemonetaria"/>
      <sheetName val="riqueza"/>
      <sheetName val="Crédito"/>
      <sheetName val="comparativofmi"/>
      <sheetName val="evaluacionmetas"/>
      <sheetName val="depbcosme"/>
      <sheetName val="absorcion"/>
      <sheetName val="Módulo1"/>
      <sheetName val="flujos (2)"/>
      <sheetName val="Hoja1"/>
      <sheetName val="indice"/>
      <sheetName val="DB"/>
      <sheetName val="CB"/>
      <sheetName val="CSPPROMEDIOPIB"/>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Set>
  </externalBook>
</externalLink>
</file>

<file path=xl/externalLinks/externalLink3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Ext.debt"/>
      <sheetName val="DOC"/>
      <sheetName val="Input"/>
      <sheetName val="BoP"/>
      <sheetName val="Gas"/>
      <sheetName val="ER"/>
      <sheetName val="Prog"/>
      <sheetName val="UFC_TBL"/>
      <sheetName val="IMF"/>
      <sheetName val="WB"/>
      <sheetName val="EBRD"/>
      <sheetName val="End-94"/>
      <sheetName val="Debt"/>
      <sheetName val="CPFs"/>
      <sheetName val="ControlSheet"/>
      <sheetName val="DSA_macroassump"/>
      <sheetName val="DSA-2000"/>
      <sheetName val="DSA"/>
      <sheetName val="PFP"/>
      <sheetName val="RED"/>
      <sheetName val="DSA-Tkmn"/>
      <sheetName val="Cht_NPV"/>
      <sheetName val="Cht_DS"/>
      <sheetName val="Ext_debt"/>
      <sheetName val="FC-CDEEE-UERS-PC-RD$"/>
      <sheetName val="FC-CDEEE-UERS-PC-US$"/>
      <sheetName val="Inf_Var_Macro"/>
      <sheetName val="Inf_Pagos_GenCo's"/>
      <sheetName val="FMI_Tabla_8"/>
      <sheetName val="Evo_Res_Consolidado"/>
      <sheetName val="Evo_RF_EDE's"/>
      <sheetName val="Evo_RF-CdeeeHidroEted"/>
      <sheetName val="Evo_FC_EDE's"/>
      <sheetName val="Evo_FC_CdeeeHidroEted"/>
      <sheetName val="RF_Real_vs_Presupuesto"/>
      <sheetName val="BD-SFN"/>
      <sheetName val="Variables Relevantes"/>
      <sheetName val="INDICADORES PREL. PORTAL"/>
      <sheetName val="EDE's"/>
      <sheetName val="CDEEE"/>
      <sheetName val="EGEHID"/>
      <sheetName val="ETED"/>
      <sheetName val="Anexo Res Financieros"/>
      <sheetName val="Nuevos Cargos Tarifarios"/>
      <sheetName val="Cargos Tarifarios"/>
      <sheetName val="Eventos"/>
      <sheetName val="BD-Var.MacroEconomicasMensual"/>
      <sheetName val="BD-Var.MacroEconomicasTrimestre"/>
      <sheetName val="BD-Var.MacroEconomicasAnual"/>
      <sheetName val="BD-GeneraciónEnergía"/>
      <sheetName val="BD-Form.InfoEDES"/>
      <sheetName val="BD-Venta Energía"/>
      <sheetName val="BD-MEM"/>
      <sheetName val="BD-CompraEnergía(Comercial)"/>
      <sheetName val="BD-GenCo's(Financiero)"/>
      <sheetName val="BD-Transf. Gobierno &amp; Aportes"/>
      <sheetName val="BD-Financing"/>
      <sheetName val="BD-Préstamos"/>
      <sheetName val="BD-Factoring"/>
      <sheetName val="BD-CAPEX"/>
      <sheetName val="BD-Nóminas"/>
      <sheetName val="BD-Bancos"/>
      <sheetName val="FC-RD$"/>
      <sheetName val="FC-US$"/>
      <sheetName val="EDE's Presupuestos"/>
      <sheetName val="BD-IndicadoresFinancieros"/>
      <sheetName val="BD-IndicesCalculados"/>
      <sheetName val="Inf. Desempeño - Tabla Graficas"/>
      <sheetName val="Inf. Desempeño - Graf."/>
      <sheetName val="Inf. Desempeño - Tablas PPT"/>
      <sheetName val="Ley Presupuesto 2015"/>
      <sheetName val="Bono Ley 175-12"/>
      <sheetName val="Black Out SENI"/>
      <sheetName val="Toggle"/>
      <sheetName val="BD-InfVarEco"/>
      <sheetName val="BD-InfsGenCo's"/>
      <sheetName val="Resumen Compra"/>
      <sheetName val="BD-Inf.TCMensual"/>
      <sheetName val="BD-InfDesempeño"/>
      <sheetName val="BD_Real_vs_Pres."/>
      <sheetName val="Presup. EDE´s"/>
      <sheetName val="GrafResCons"/>
      <sheetName val="BD-Inf.Fact-Pagos"/>
      <sheetName val="Waterfall"/>
      <sheetName val="Graf CF"/>
      <sheetName val="Facturación"/>
      <sheetName val="Inf_Fact_vs_Pagos_GenCo's"/>
      <sheetName val="Análisis TC BCRD Diaria"/>
      <sheetName val="Deuda"/>
      <sheetName val="Aporte MH vs. PIB"/>
      <sheetName val="Glosario de Términos"/>
      <sheetName val="Comerciales"/>
      <sheetName val="Ext_debt1"/>
      <sheetName val="Ext_debt2"/>
      <sheetName val="Ext_debt3"/>
      <sheetName val="Ext_debt4"/>
      <sheetName val="Ext_debt5"/>
    </sheetNames>
    <sheetDataSet>
      <sheetData sheetId="0" refreshError="1"/>
      <sheetData sheetId="1" refreshError="1"/>
      <sheetData sheetId="2"/>
      <sheetData sheetId="3">
        <row r="174">
          <cell r="G174" t="str">
            <v>Table 2. Georgia: Balance of Payment, Summary</v>
          </cell>
        </row>
      </sheetData>
      <sheetData sheetId="4" refreshError="1"/>
      <sheetData sheetId="5"/>
      <sheetData sheetId="6" refreshError="1"/>
      <sheetData sheetId="7" refreshError="1"/>
      <sheetData sheetId="8"/>
      <sheetData sheetId="9">
        <row r="9">
          <cell r="Q9">
            <v>1996</v>
          </cell>
        </row>
        <row r="62">
          <cell r="Q62">
            <v>76.78</v>
          </cell>
          <cell r="R62">
            <v>4.33</v>
          </cell>
          <cell r="S62">
            <v>2.61</v>
          </cell>
          <cell r="T62">
            <v>12.760000000000002</v>
          </cell>
          <cell r="U62">
            <v>44.510000000000005</v>
          </cell>
          <cell r="V62">
            <v>64.210000000000008</v>
          </cell>
          <cell r="W62">
            <v>8.19</v>
          </cell>
          <cell r="X62">
            <v>9.7799999999999994</v>
          </cell>
          <cell r="Y62">
            <v>9.4499999999999993</v>
          </cell>
          <cell r="Z62">
            <v>46.13</v>
          </cell>
          <cell r="AA62">
            <v>73.55</v>
          </cell>
          <cell r="AB62">
            <v>7.9799999999999995</v>
          </cell>
          <cell r="AC62">
            <v>6.1160000000000005</v>
          </cell>
          <cell r="AD62">
            <v>38.659999999999997</v>
          </cell>
          <cell r="AE62">
            <v>5.56</v>
          </cell>
          <cell r="AF62">
            <v>58.316000000000003</v>
          </cell>
          <cell r="AG62">
            <v>74.066000000000003</v>
          </cell>
          <cell r="AH62">
            <v>98.094999999999999</v>
          </cell>
          <cell r="AI62">
            <v>84.61</v>
          </cell>
          <cell r="AJ62">
            <v>61.33</v>
          </cell>
          <cell r="AK62">
            <v>55.18</v>
          </cell>
        </row>
        <row r="255">
          <cell r="Q255">
            <v>62.06</v>
          </cell>
          <cell r="R255">
            <v>0</v>
          </cell>
          <cell r="S255">
            <v>0</v>
          </cell>
          <cell r="T255">
            <v>0</v>
          </cell>
          <cell r="U255">
            <v>41.45</v>
          </cell>
          <cell r="V255">
            <v>41.45</v>
          </cell>
          <cell r="W255">
            <v>0</v>
          </cell>
          <cell r="X255">
            <v>0.4</v>
          </cell>
          <cell r="Y255">
            <v>0.94</v>
          </cell>
          <cell r="Z255">
            <v>21.05</v>
          </cell>
          <cell r="AA255">
            <v>22.39</v>
          </cell>
          <cell r="AB255">
            <v>0.66</v>
          </cell>
          <cell r="AC255">
            <v>1.37</v>
          </cell>
          <cell r="AD255">
            <v>34.9</v>
          </cell>
          <cell r="AE255">
            <v>2.41</v>
          </cell>
          <cell r="AF255">
            <v>39.339999999999996</v>
          </cell>
          <cell r="AG255">
            <v>55.938000000000002</v>
          </cell>
          <cell r="AH255">
            <v>83.715000000000003</v>
          </cell>
          <cell r="AI255">
            <v>64.623000000000005</v>
          </cell>
          <cell r="AJ255">
            <v>36.6</v>
          </cell>
          <cell r="AK255">
            <v>30.68</v>
          </cell>
        </row>
        <row r="257">
          <cell r="Q257">
            <v>14.719999999999999</v>
          </cell>
          <cell r="R257">
            <v>4.33</v>
          </cell>
          <cell r="S257">
            <v>2.61</v>
          </cell>
          <cell r="T257">
            <v>12.760000000000002</v>
          </cell>
          <cell r="U257">
            <v>3.0600000000000023</v>
          </cell>
          <cell r="V257">
            <v>22.760000000000005</v>
          </cell>
          <cell r="W257">
            <v>8.19</v>
          </cell>
          <cell r="X257">
            <v>9.379999999999999</v>
          </cell>
          <cell r="Y257">
            <v>8.51</v>
          </cell>
          <cell r="Z257">
            <v>25.080000000000002</v>
          </cell>
          <cell r="AA257">
            <v>51.16</v>
          </cell>
          <cell r="AB257">
            <v>7.3199999999999994</v>
          </cell>
          <cell r="AC257">
            <v>4.7460000000000004</v>
          </cell>
          <cell r="AD257">
            <v>3.759999999999998</v>
          </cell>
          <cell r="AE257">
            <v>3.1499999999999995</v>
          </cell>
          <cell r="AF257">
            <v>18.975999999999996</v>
          </cell>
          <cell r="AG257">
            <v>18.128</v>
          </cell>
          <cell r="AH257">
            <v>14.379999999999995</v>
          </cell>
          <cell r="AI257">
            <v>19.986999999999995</v>
          </cell>
          <cell r="AJ257">
            <v>24.729999999999997</v>
          </cell>
          <cell r="AK257">
            <v>24.5</v>
          </cell>
        </row>
      </sheetData>
      <sheetData sheetId="10"/>
      <sheetData sheetId="11"/>
      <sheetData sheetId="12"/>
      <sheetData sheetId="13"/>
      <sheetData sheetId="14" refreshError="1"/>
      <sheetData sheetId="15" refreshError="1"/>
      <sheetData sheetId="16" refreshError="1"/>
      <sheetData sheetId="17"/>
      <sheetData sheetId="18"/>
      <sheetData sheetId="19"/>
      <sheetData sheetId="20" refreshError="1"/>
      <sheetData sheetId="21" refreshError="1"/>
      <sheetData sheetId="22" refreshError="1"/>
      <sheetData sheetId="23"/>
      <sheetData sheetId="24">
        <row r="62">
          <cell r="Q62">
            <v>0</v>
          </cell>
        </row>
      </sheetData>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 sheetId="78"/>
      <sheetData sheetId="79"/>
      <sheetData sheetId="80"/>
      <sheetData sheetId="81"/>
      <sheetData sheetId="82"/>
      <sheetData sheetId="83"/>
      <sheetData sheetId="84"/>
      <sheetData sheetId="85"/>
      <sheetData sheetId="86"/>
      <sheetData sheetId="87"/>
      <sheetData sheetId="88"/>
      <sheetData sheetId="89"/>
      <sheetData sheetId="90"/>
      <sheetData sheetId="91"/>
      <sheetData sheetId="92"/>
      <sheetData sheetId="93"/>
      <sheetData sheetId="94"/>
      <sheetData sheetId="95"/>
      <sheetData sheetId="96"/>
    </sheetDataSet>
  </externalBook>
</externalLink>
</file>

<file path=xl/externalLinks/externalLink3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ndex"/>
      <sheetName val="Execute Macros"/>
      <sheetName val="Annual Transfer"/>
      <sheetName val="Quarterly Transfer"/>
      <sheetName val="Annual Assumptions"/>
      <sheetName val="Quarterly Assumptions"/>
      <sheetName val="Annual MacroFlow"/>
      <sheetName val="Quarterly MacroFlow"/>
      <sheetName val="Annual Tables"/>
      <sheetName val="MFLOW96"/>
    </sheetNames>
    <definedNames>
      <definedName name="[Macros Import].qbop"/>
      <definedName name="atrade"/>
      <definedName name="mflowsa"/>
      <definedName name="mflowsq"/>
      <definedName name="mstocksa"/>
      <definedName name="mstocksq"/>
    </defined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Set>
  </externalBook>
</externalLink>
</file>

<file path=xl/externalLinks/externalLink3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OC"/>
      <sheetName val="Input"/>
      <sheetName val="Main Output Table"/>
      <sheetName val="BoP"/>
      <sheetName val="End-94-update"/>
      <sheetName val="Projects"/>
      <sheetName val="Debt"/>
      <sheetName val="export"/>
      <sheetName val="import"/>
      <sheetName val="Gas"/>
      <sheetName val="IMF"/>
      <sheetName val="WB"/>
      <sheetName val="EBRD"/>
      <sheetName val="ER"/>
      <sheetName val="RED_TbleBOP"/>
      <sheetName val="Debt_Sum_Tbl"/>
      <sheetName val="RED_Tble36"/>
      <sheetName val="Tbl2-DSA"/>
      <sheetName val="BoP_Sum (comp)"/>
      <sheetName val="DS_after2001 (2)"/>
      <sheetName val="DS_after2001"/>
      <sheetName val="Chart1 DS"/>
      <sheetName val="Prog"/>
      <sheetName val="UFC_TBL"/>
      <sheetName val="CPFs"/>
      <sheetName val="ControlSheet"/>
      <sheetName val="DSA-2000"/>
      <sheetName val="NPV"/>
      <sheetName val="NPV-gap-Geo&amp;Napflow"/>
      <sheetName val="NPV-gap-Napstock"/>
      <sheetName val="DSA_Naple_F_S"/>
      <sheetName val="WEOQ5"/>
      <sheetName val="WEOQ6"/>
      <sheetName val="WEOQ7"/>
      <sheetName val="End-94-old"/>
      <sheetName val="GEO_Q"/>
      <sheetName val="FSUOUT"/>
      <sheetName val="WEO"/>
      <sheetName val="GeoBop"/>
      <sheetName val="RES"/>
      <sheetName val="OUTPUT"/>
      <sheetName val="Trade"/>
    </sheetNames>
    <definedNames>
      <definedName name="[Macros Import].qbop"/>
    </defined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Set>
  </externalBook>
</externalLink>
</file>

<file path=xl/externalLinks/externalLink3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ndex"/>
      <sheetName val="Execute Macros"/>
      <sheetName val="Annual Transfer"/>
      <sheetName val="Quarterly Transfer"/>
      <sheetName val="Annual Assumptions"/>
      <sheetName val="Quarterly Assumptions"/>
      <sheetName val="Annual MacroFlow"/>
      <sheetName val="Quarterly MacroFlow"/>
      <sheetName val="Annual Tables"/>
      <sheetName val="MFLOW96"/>
      <sheetName val="ER"/>
      <sheetName val="WB"/>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Set>
  </externalBook>
</externalLink>
</file>

<file path=xl/externalLinks/externalLink3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 1"/>
      <sheetName val="A 2"/>
      <sheetName val="A 3_A 13"/>
      <sheetName val="A 4_A 14"/>
      <sheetName val="A 5_A 15"/>
      <sheetName val="A 6"/>
      <sheetName val="A 7"/>
      <sheetName val="A 8"/>
      <sheetName val="A 9"/>
      <sheetName val="A 11"/>
      <sheetName val="C 2"/>
      <sheetName val="A 16"/>
      <sheetName val="A 18"/>
      <sheetName val="Bridge to 2SR"/>
      <sheetName val="Comm. Banks"/>
      <sheetName val="NBS"/>
      <sheetName val="Tcoy."/>
      <sheetName val="Globe Trust"/>
      <sheetName val="NBS&amp;TC -Bridge to 2SR"/>
      <sheetName val="NBS&amp;TC"/>
      <sheetName val="ODC-2SR"/>
      <sheetName val="STA-2SF"/>
      <sheetName val="WHD-ODC"/>
      <sheetName val="Other Depository Corporations B"/>
      <sheetName val="ER"/>
      <sheetName val="WB"/>
    </sheetNames>
    <definedNames>
      <definedName name="[Macros Import].qbop"/>
    </defined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Set>
  </externalBook>
</externalLink>
</file>

<file path=xl/externalLinks/externalLink3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RIVATE"/>
      <sheetName val="Doc"/>
      <sheetName val="BASICIND"/>
      <sheetName val="CONS_GOVT"/>
      <sheetName val="CONS_GOVT_GDP"/>
      <sheetName val="CBANK"/>
      <sheetName val="MSURVEY"/>
      <sheetName val="BOPEF"/>
      <sheetName val="STATINDEX---&gt;"/>
      <sheetName val="NGDP_R"/>
      <sheetName val="NGDP"/>
      <sheetName val="AGRI"/>
      <sheetName val="INDCOM"/>
      <sheetName val="ELECTR"/>
      <sheetName val="PCPI"/>
      <sheetName val="MAINCOM"/>
      <sheetName val="WAGES"/>
      <sheetName val="EMPLOY"/>
      <sheetName val="LABORMKT"/>
      <sheetName val="EMPL_PUBL"/>
      <sheetName val="EMPL_BUDG"/>
      <sheetName val="STATE"/>
      <sheetName val="STATE_GDP"/>
      <sheetName val="TAXREV"/>
      <sheetName val="CURREXP"/>
      <sheetName val="EMPFUND"/>
      <sheetName val="EMPFUND_GDP"/>
      <sheetName val="PENSION"/>
      <sheetName val="BENEFIT_UNEMP"/>
      <sheetName val="BNKLOANS"/>
      <sheetName val="INTERST"/>
      <sheetName val="TRADE"/>
      <sheetName val="DOT"/>
      <sheetName val="EXTDEBT"/>
      <sheetName val="ARREARS"/>
      <sheetName val="ENERGY"/>
      <sheetName val="ĨĨ_x0018__x0018_COM"/>
      <sheetName val="ANT_BS1"/>
      <sheetName val="FC-CDEEE-UERS-PC-RD$"/>
      <sheetName val="FC-CDEEE-UERS-PC-US$"/>
      <sheetName val="Inf_Var_Macro"/>
      <sheetName val="Inf_Pagos_GenCo's"/>
      <sheetName val="FMI_Tabla_8"/>
      <sheetName val="Evo_Res_Consolidado"/>
      <sheetName val="Evo_RF_EDE's"/>
      <sheetName val="Evo_RF-CdeeeHidroEted"/>
      <sheetName val="Evo_FC_EDE's"/>
      <sheetName val="Evo_FC_CdeeeHidroEted"/>
      <sheetName val="RF_Real_vs_Presupuesto"/>
      <sheetName val="BD-SFN"/>
      <sheetName val="Variables Relevantes"/>
      <sheetName val="INDICADORES PREL. PORTAL"/>
      <sheetName val="EDE's"/>
      <sheetName val="CDEEE"/>
      <sheetName val="EGEHID"/>
      <sheetName val="ETED"/>
      <sheetName val="Anexo Res Financieros"/>
      <sheetName val="Nuevos Cargos Tarifarios"/>
      <sheetName val="Cargos Tarifarios"/>
      <sheetName val="Eventos"/>
      <sheetName val="BD-Var.MacroEconomicasMensual"/>
      <sheetName val="BD-Var.MacroEconomicasTrimestre"/>
      <sheetName val="BD-Var.MacroEconomicasAnual"/>
      <sheetName val="BD-GeneraciónEnergía"/>
      <sheetName val="BD-Form.InfoEDES"/>
      <sheetName val="BD-Venta Energía"/>
      <sheetName val="BD-MEM"/>
      <sheetName val="BD-CompraEnergía(Comercial)"/>
      <sheetName val="BD-GenCo's(Financiero)"/>
      <sheetName val="BD-Transf. Gobierno &amp; Aportes"/>
      <sheetName val="BD-Financing"/>
      <sheetName val="BD-Préstamos"/>
      <sheetName val="BD-Factoring"/>
      <sheetName val="BD-CAPEX"/>
      <sheetName val="BD-Nóminas"/>
      <sheetName val="BD-Bancos"/>
      <sheetName val="FC-RD$"/>
      <sheetName val="FC-US$"/>
      <sheetName val="EDE's Presupuestos"/>
      <sheetName val="BD-IndicadoresFinancieros"/>
      <sheetName val="BD-IndicesCalculados"/>
      <sheetName val="Inf. Desempeño - Tabla Graficas"/>
      <sheetName val="Inf. Desempeño - Graf."/>
      <sheetName val="Inf. Desempeño - Tablas PPT"/>
      <sheetName val="Ley Presupuesto 2015"/>
      <sheetName val="Bono Ley 175-12"/>
      <sheetName val="Black Out SENI"/>
      <sheetName val="Toggle"/>
      <sheetName val="BD-InfVarEco"/>
      <sheetName val="BD-InfsGenCo's"/>
      <sheetName val="Resumen Compra"/>
      <sheetName val="BD-Inf.TCMensual"/>
      <sheetName val="BD-InfDesempeño"/>
      <sheetName val="BD_Real_vs_Pres."/>
      <sheetName val="Presup. EDE´s"/>
      <sheetName val="GrafResCons"/>
      <sheetName val="BD-Inf.Fact-Pagos"/>
      <sheetName val="Waterfall"/>
      <sheetName val="Graf CF"/>
      <sheetName val="Facturación"/>
      <sheetName val="Inf_Fact_vs_Pagos_GenCo's"/>
      <sheetName val="Análisis TC BCRD Diaria"/>
      <sheetName val="Deuda"/>
      <sheetName val="Aporte MH vs. PIB"/>
      <sheetName val="Glosario de Términos"/>
      <sheetName val="Comerciales"/>
      <sheetName val="Progr-Proj-Switch"/>
      <sheetName val="EDSSARMRED97"/>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refreshError="1"/>
      <sheetData sheetId="37" refreshError="1"/>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 sheetId="78"/>
      <sheetData sheetId="79"/>
      <sheetData sheetId="80"/>
      <sheetData sheetId="81"/>
      <sheetData sheetId="82"/>
      <sheetData sheetId="83"/>
      <sheetData sheetId="84"/>
      <sheetData sheetId="85"/>
      <sheetData sheetId="86"/>
      <sheetData sheetId="87"/>
      <sheetData sheetId="88"/>
      <sheetData sheetId="89"/>
      <sheetData sheetId="90"/>
      <sheetData sheetId="91"/>
      <sheetData sheetId="92"/>
      <sheetData sheetId="93"/>
      <sheetData sheetId="94"/>
      <sheetData sheetId="95"/>
      <sheetData sheetId="96"/>
      <sheetData sheetId="97"/>
      <sheetData sheetId="98"/>
      <sheetData sheetId="99"/>
      <sheetData sheetId="100"/>
      <sheetData sheetId="101"/>
      <sheetData sheetId="102"/>
      <sheetData sheetId="103"/>
      <sheetData sheetId="104"/>
      <sheetData sheetId="105"/>
      <sheetData sheetId="106" refreshError="1"/>
      <sheetData sheetId="107" refreshError="1"/>
    </sheetDataSet>
  </externalBook>
</externalLink>
</file>

<file path=xl/externalLinks/externalLink3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 11"/>
      <sheetName val="Other Depository Corporations B"/>
    </sheetNames>
    <sheetDataSet>
      <sheetData sheetId="0" refreshError="1"/>
      <sheetData sheetId="1" refreshError="1"/>
    </sheetDataSet>
  </externalBook>
</externalLink>
</file>

<file path=xl/externalLinks/externalLink3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Vulnerability Indicators"/>
      <sheetName val="BOP Main"/>
      <sheetName val="BOP Alt"/>
      <sheetName val="Index"/>
      <sheetName val="DebtM"/>
      <sheetName val="Finreq-M"/>
      <sheetName val="BoP-M"/>
      <sheetName val="BoP-Q"/>
      <sheetName val="Trade"/>
      <sheetName val="Input"/>
      <sheetName val="SER"/>
      <sheetName val="Input2"/>
      <sheetName val="DebtSer"/>
      <sheetName val="CAP"/>
      <sheetName val="RES"/>
      <sheetName val="BoP"/>
      <sheetName val="BoP M-T"/>
      <sheetName val="FinReqM-T"/>
      <sheetName val="Tab7SR"/>
      <sheetName val="Tab8SR"/>
      <sheetName val="DEBT"/>
      <sheetName val="month-01"/>
      <sheetName val="FINREQ"/>
      <sheetName val="monthCAP"/>
      <sheetName val="OUTPUT"/>
      <sheetName val="PC+Bond"/>
      <sheetName val="arr"/>
      <sheetName val="PC"/>
      <sheetName val="BondFin"/>
      <sheetName val="PCscen"/>
      <sheetName val="month2000"/>
      <sheetName val="WEOQ5"/>
      <sheetName val="WEOQ6"/>
      <sheetName val="WEOQ7"/>
      <sheetName val="xxweolinksxx"/>
      <sheetName val="A 11"/>
      <sheetName val="finreq-m02"/>
      <sheetName val="BoP-m02"/>
      <sheetName val="finproj"/>
      <sheetName val="M-Ttab"/>
      <sheetName val="BoP med-t"/>
      <sheetName val="gaps"/>
      <sheetName val="WEO"/>
      <sheetName val="SR_99"/>
      <sheetName val="BoPmonth99"/>
      <sheetName val="Chart1"/>
      <sheetName val="correlations with EMBI"/>
      <sheetName val="BoP_M-T"/>
      <sheetName val="Vulnerability_Indicators"/>
      <sheetName val="BOP_Main"/>
      <sheetName val="BOP_Alt"/>
      <sheetName val="BoP_med-t"/>
      <sheetName val="ecubopLates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Set>
  </externalBook>
</externalLink>
</file>

<file path=xl/externalLinks/externalLink4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LATTS PRICES"/>
      <sheetName val="QNEWLOR"/>
      <sheetName val="MONTHLY AVERAGES"/>
      <sheetName val="Tables 1A 1B"/>
      <sheetName val="Table 5"/>
      <sheetName val="NORTH SEA PRICE TABLES"/>
      <sheetName val="NUMBDEAL"/>
      <sheetName val="Comparison of Deals"/>
      <sheetName val="NSEA PLATTS"/>
      <sheetName val="CHT DATA"/>
      <sheetName val="New Indicator-Ch"/>
      <sheetName val="CHT DATA (2)"/>
      <sheetName val="Forward Ch"/>
      <sheetName val="Forward Ch (2)"/>
      <sheetName val="T&amp;G 3"/>
    </sheetNames>
    <sheetDataSet>
      <sheetData sheetId="0" refreshError="1"/>
      <sheetData sheetId="1" refreshError="1">
        <row r="3">
          <cell r="B3" t="str">
            <v>BRENT PRICE AVERAGES</v>
          </cell>
        </row>
        <row r="4">
          <cell r="B4" t="str">
            <v>DATED</v>
          </cell>
          <cell r="C4" t="str">
            <v>FEB</v>
          </cell>
          <cell r="D4" t="str">
            <v>MAR</v>
          </cell>
          <cell r="E4" t="str">
            <v>APR</v>
          </cell>
          <cell r="F4" t="str">
            <v>AVERAGE</v>
          </cell>
          <cell r="L4" t="str">
            <v>BASIS FOR DATED</v>
          </cell>
          <cell r="X4" t="str">
            <v>FEB</v>
          </cell>
          <cell r="AB4" t="str">
            <v>FEB</v>
          </cell>
          <cell r="AC4" t="str">
            <v>/</v>
          </cell>
          <cell r="AD4" t="str">
            <v>MAR</v>
          </cell>
          <cell r="AF4" t="str">
            <v>MAR</v>
          </cell>
          <cell r="AJ4" t="str">
            <v>MAR</v>
          </cell>
          <cell r="AK4" t="str">
            <v>/</v>
          </cell>
          <cell r="AL4" t="str">
            <v>APR</v>
          </cell>
          <cell r="AN4" t="str">
            <v>APR</v>
          </cell>
          <cell r="AR4" t="str">
            <v>Basis for Dated</v>
          </cell>
        </row>
        <row r="5">
          <cell r="L5" t="str">
            <v>Dated</v>
          </cell>
          <cell r="P5" t="str">
            <v>FEB</v>
          </cell>
          <cell r="T5" t="str">
            <v>MAR</v>
          </cell>
          <cell r="AR5" t="str">
            <v>DTD</v>
          </cell>
          <cell r="AS5" t="str">
            <v>DTD</v>
          </cell>
          <cell r="AT5" t="str">
            <v>FEB</v>
          </cell>
          <cell r="AU5" t="str">
            <v>FEB</v>
          </cell>
        </row>
        <row r="6">
          <cell r="B6">
            <v>30.95</v>
          </cell>
          <cell r="C6">
            <v>29.8</v>
          </cell>
          <cell r="D6">
            <v>28.92</v>
          </cell>
          <cell r="E6">
            <v>28.195</v>
          </cell>
          <cell r="F6">
            <v>30.375</v>
          </cell>
          <cell r="J6">
            <v>0</v>
          </cell>
          <cell r="K6" t="str">
            <v>)</v>
          </cell>
          <cell r="L6">
            <v>0</v>
          </cell>
          <cell r="M6" t="str">
            <v>(</v>
          </cell>
          <cell r="N6">
            <v>0</v>
          </cell>
          <cell r="O6" t="str">
            <v>)</v>
          </cell>
          <cell r="P6">
            <v>1.1499999999999999</v>
          </cell>
          <cell r="Q6" t="str">
            <v>(</v>
          </cell>
          <cell r="R6">
            <v>1</v>
          </cell>
          <cell r="S6" t="str">
            <v>)</v>
          </cell>
          <cell r="T6">
            <v>0</v>
          </cell>
          <cell r="U6" t="str">
            <v>(</v>
          </cell>
          <cell r="V6">
            <v>0</v>
          </cell>
          <cell r="W6" t="str">
            <v>)</v>
          </cell>
          <cell r="X6">
            <v>0</v>
          </cell>
          <cell r="Y6" t="str">
            <v>(</v>
          </cell>
          <cell r="Z6">
            <v>0</v>
          </cell>
          <cell r="AA6" t="str">
            <v>)</v>
          </cell>
          <cell r="AB6">
            <v>0.88</v>
          </cell>
          <cell r="AC6" t="str">
            <v>(</v>
          </cell>
          <cell r="AD6">
            <v>1</v>
          </cell>
          <cell r="AE6" t="str">
            <v>)</v>
          </cell>
          <cell r="AF6">
            <v>0</v>
          </cell>
          <cell r="AG6" t="str">
            <v>(</v>
          </cell>
          <cell r="AH6">
            <v>0</v>
          </cell>
          <cell r="AI6" t="str">
            <v>)</v>
          </cell>
          <cell r="AJ6">
            <v>0</v>
          </cell>
          <cell r="AK6" t="str">
            <v>(</v>
          </cell>
          <cell r="AL6">
            <v>0</v>
          </cell>
          <cell r="AM6" t="str">
            <v>)</v>
          </cell>
          <cell r="AN6">
            <v>0</v>
          </cell>
          <cell r="AO6" t="str">
            <v>(</v>
          </cell>
          <cell r="AP6">
            <v>0</v>
          </cell>
          <cell r="AQ6" t="str">
            <v>)</v>
          </cell>
          <cell r="AT6">
            <v>1.1499999999999999</v>
          </cell>
        </row>
        <row r="7">
          <cell r="B7">
            <v>32.405000000000001</v>
          </cell>
          <cell r="C7">
            <v>31.045000000000002</v>
          </cell>
          <cell r="D7">
            <v>29.885000000000002</v>
          </cell>
          <cell r="E7">
            <v>28.905000000000001</v>
          </cell>
          <cell r="F7">
            <v>31.725000000000001</v>
          </cell>
          <cell r="J7">
            <v>0</v>
          </cell>
          <cell r="K7" t="str">
            <v>)</v>
          </cell>
          <cell r="L7">
            <v>0</v>
          </cell>
          <cell r="M7" t="str">
            <v>(</v>
          </cell>
          <cell r="N7">
            <v>0</v>
          </cell>
          <cell r="O7" t="str">
            <v>)</v>
          </cell>
          <cell r="P7">
            <v>0</v>
          </cell>
          <cell r="Q7" t="str">
            <v>(</v>
          </cell>
          <cell r="R7">
            <v>0</v>
          </cell>
          <cell r="S7" t="str">
            <v>)</v>
          </cell>
          <cell r="T7">
            <v>0</v>
          </cell>
          <cell r="U7" t="str">
            <v>(</v>
          </cell>
          <cell r="V7">
            <v>0</v>
          </cell>
          <cell r="W7" t="str">
            <v>)</v>
          </cell>
          <cell r="X7">
            <v>0</v>
          </cell>
          <cell r="Y7" t="str">
            <v>(</v>
          </cell>
          <cell r="Z7">
            <v>0</v>
          </cell>
          <cell r="AA7" t="str">
            <v>)</v>
          </cell>
          <cell r="AB7">
            <v>1.08</v>
          </cell>
          <cell r="AC7" t="str">
            <v>(</v>
          </cell>
          <cell r="AD7">
            <v>1</v>
          </cell>
          <cell r="AE7" t="str">
            <v>)</v>
          </cell>
          <cell r="AF7">
            <v>0</v>
          </cell>
          <cell r="AG7" t="str">
            <v>(</v>
          </cell>
          <cell r="AH7">
            <v>0</v>
          </cell>
          <cell r="AI7" t="str">
            <v>)</v>
          </cell>
          <cell r="AJ7">
            <v>0</v>
          </cell>
          <cell r="AK7" t="str">
            <v>(</v>
          </cell>
          <cell r="AL7">
            <v>0</v>
          </cell>
          <cell r="AM7" t="str">
            <v>)</v>
          </cell>
          <cell r="AN7">
            <v>0</v>
          </cell>
          <cell r="AO7" t="str">
            <v>(</v>
          </cell>
          <cell r="AP7">
            <v>0</v>
          </cell>
          <cell r="AQ7" t="str">
            <v>)</v>
          </cell>
        </row>
        <row r="8">
          <cell r="B8">
            <v>31.975000000000001</v>
          </cell>
          <cell r="C8">
            <v>30.58</v>
          </cell>
          <cell r="D8">
            <v>29.36</v>
          </cell>
          <cell r="E8">
            <v>28.384999999999998</v>
          </cell>
          <cell r="F8">
            <v>31.2775</v>
          </cell>
        </row>
        <row r="9">
          <cell r="B9">
            <v>30.869999999999997</v>
          </cell>
          <cell r="C9">
            <v>29.77</v>
          </cell>
          <cell r="D9">
            <v>28.57</v>
          </cell>
          <cell r="E9">
            <v>27.72</v>
          </cell>
          <cell r="F9">
            <v>30.32</v>
          </cell>
        </row>
        <row r="10">
          <cell r="B10">
            <v>29.495000000000001</v>
          </cell>
          <cell r="C10">
            <v>28.555</v>
          </cell>
          <cell r="D10">
            <v>27.815000000000001</v>
          </cell>
          <cell r="E10">
            <v>27.200000000000003</v>
          </cell>
          <cell r="F10">
            <v>29.024999999999999</v>
          </cell>
        </row>
        <row r="11">
          <cell r="B11">
            <v>30.23</v>
          </cell>
          <cell r="C11">
            <v>29.424999999999997</v>
          </cell>
          <cell r="D11">
            <v>28.675000000000001</v>
          </cell>
          <cell r="E11">
            <v>27.9</v>
          </cell>
          <cell r="F11">
            <v>29.827500000000001</v>
          </cell>
        </row>
        <row r="12">
          <cell r="B12">
            <v>30.74</v>
          </cell>
          <cell r="C12">
            <v>30</v>
          </cell>
          <cell r="D12">
            <v>29.3</v>
          </cell>
          <cell r="E12">
            <v>28.55</v>
          </cell>
          <cell r="F12">
            <v>30.369999999999997</v>
          </cell>
        </row>
        <row r="13">
          <cell r="B13">
            <v>30.939999999999998</v>
          </cell>
          <cell r="C13">
            <v>30.2</v>
          </cell>
          <cell r="D13">
            <v>29.349999999999998</v>
          </cell>
          <cell r="E13">
            <v>28.574999999999999</v>
          </cell>
          <cell r="F13">
            <v>30.57</v>
          </cell>
        </row>
        <row r="14">
          <cell r="B14">
            <v>31.759999999999998</v>
          </cell>
          <cell r="C14">
            <v>30.89</v>
          </cell>
          <cell r="D14">
            <v>29.950000000000003</v>
          </cell>
          <cell r="E14">
            <v>29.145000000000003</v>
          </cell>
          <cell r="F14">
            <v>31.324999999999999</v>
          </cell>
        </row>
        <row r="15">
          <cell r="B15">
            <v>32.03</v>
          </cell>
          <cell r="C15">
            <v>31.18</v>
          </cell>
          <cell r="D15">
            <v>30.25</v>
          </cell>
          <cell r="E15">
            <v>29.45</v>
          </cell>
          <cell r="F15">
            <v>31.605</v>
          </cell>
        </row>
        <row r="16">
          <cell r="B16">
            <v>32.102499999999999</v>
          </cell>
          <cell r="C16">
            <v>31.709166666666665</v>
          </cell>
          <cell r="D16">
            <v>30.722499999999997</v>
          </cell>
          <cell r="E16">
            <v>29.917499999999997</v>
          </cell>
          <cell r="F16">
            <v>31.905833333333334</v>
          </cell>
        </row>
        <row r="17">
          <cell r="B17">
            <v>31.984999999999999</v>
          </cell>
          <cell r="C17">
            <v>31.3</v>
          </cell>
          <cell r="D17">
            <v>30.450000000000003</v>
          </cell>
          <cell r="E17">
            <v>29.67</v>
          </cell>
          <cell r="F17">
            <v>31.642499999999998</v>
          </cell>
        </row>
        <row r="20">
          <cell r="B20">
            <v>31.905000000000001</v>
          </cell>
          <cell r="C20">
            <v>31.450000000000003</v>
          </cell>
          <cell r="D20">
            <v>30.65</v>
          </cell>
          <cell r="E20">
            <v>29.950000000000003</v>
          </cell>
          <cell r="F20">
            <v>31.677500000000002</v>
          </cell>
        </row>
        <row r="21">
          <cell r="B21">
            <v>30.740000000000002</v>
          </cell>
          <cell r="C21">
            <v>30.39</v>
          </cell>
          <cell r="D21">
            <v>29.79</v>
          </cell>
          <cell r="E21">
            <v>29.270000000000003</v>
          </cell>
          <cell r="F21">
            <v>30.565000000000001</v>
          </cell>
          <cell r="J21">
            <v>0</v>
          </cell>
          <cell r="K21" t="str">
            <v>)</v>
          </cell>
          <cell r="L21">
            <v>0</v>
          </cell>
          <cell r="M21" t="str">
            <v>(</v>
          </cell>
          <cell r="N21">
            <v>0</v>
          </cell>
          <cell r="O21" t="str">
            <v>)</v>
          </cell>
          <cell r="P21">
            <v>0</v>
          </cell>
          <cell r="Q21" t="str">
            <v>(</v>
          </cell>
          <cell r="R21">
            <v>0</v>
          </cell>
          <cell r="S21" t="str">
            <v>)</v>
          </cell>
          <cell r="T21">
            <v>0</v>
          </cell>
          <cell r="U21" t="str">
            <v>(</v>
          </cell>
          <cell r="V21">
            <v>0</v>
          </cell>
          <cell r="W21" t="str">
            <v>)</v>
          </cell>
          <cell r="X21">
            <v>0</v>
          </cell>
          <cell r="Y21" t="str">
            <v>(</v>
          </cell>
          <cell r="Z21">
            <v>0</v>
          </cell>
          <cell r="AA21" t="str">
            <v>)</v>
          </cell>
          <cell r="AB21">
            <v>0.6</v>
          </cell>
          <cell r="AC21" t="str">
            <v>(</v>
          </cell>
          <cell r="AD21">
            <v>1</v>
          </cell>
          <cell r="AE21" t="str">
            <v>)</v>
          </cell>
          <cell r="AF21">
            <v>0</v>
          </cell>
          <cell r="AG21" t="str">
            <v>(</v>
          </cell>
          <cell r="AH21">
            <v>0</v>
          </cell>
          <cell r="AI21" t="str">
            <v>)</v>
          </cell>
          <cell r="AJ21">
            <v>0.52</v>
          </cell>
          <cell r="AK21" t="str">
            <v>(</v>
          </cell>
          <cell r="AL21">
            <v>1</v>
          </cell>
          <cell r="AM21" t="str">
            <v>)</v>
          </cell>
          <cell r="AN21">
            <v>0</v>
          </cell>
          <cell r="AO21" t="str">
            <v>(</v>
          </cell>
          <cell r="AP21">
            <v>0</v>
          </cell>
          <cell r="AQ21" t="str">
            <v>)</v>
          </cell>
        </row>
        <row r="22">
          <cell r="B22">
            <v>30.5</v>
          </cell>
          <cell r="C22">
            <v>30.22</v>
          </cell>
          <cell r="D22">
            <v>29.77</v>
          </cell>
          <cell r="E22">
            <v>29.25</v>
          </cell>
          <cell r="F22">
            <v>30.36</v>
          </cell>
          <cell r="J22">
            <v>0</v>
          </cell>
          <cell r="K22" t="str">
            <v>)</v>
          </cell>
          <cell r="L22">
            <v>0</v>
          </cell>
          <cell r="M22" t="str">
            <v>(</v>
          </cell>
          <cell r="N22">
            <v>0</v>
          </cell>
          <cell r="O22" t="str">
            <v>)</v>
          </cell>
          <cell r="P22">
            <v>0</v>
          </cell>
          <cell r="Q22" t="str">
            <v>(</v>
          </cell>
          <cell r="R22">
            <v>0</v>
          </cell>
          <cell r="S22" t="str">
            <v>)</v>
          </cell>
          <cell r="T22">
            <v>0</v>
          </cell>
          <cell r="U22" t="str">
            <v>(</v>
          </cell>
          <cell r="V22">
            <v>0</v>
          </cell>
          <cell r="W22" t="str">
            <v>)</v>
          </cell>
          <cell r="X22">
            <v>30.22</v>
          </cell>
          <cell r="Y22" t="str">
            <v>(</v>
          </cell>
          <cell r="Z22">
            <v>1</v>
          </cell>
          <cell r="AA22" t="str">
            <v>)</v>
          </cell>
          <cell r="AB22">
            <v>0</v>
          </cell>
          <cell r="AC22" t="str">
            <v>(</v>
          </cell>
          <cell r="AD22">
            <v>0</v>
          </cell>
          <cell r="AE22" t="str">
            <v>)</v>
          </cell>
          <cell r="AF22">
            <v>0</v>
          </cell>
          <cell r="AG22" t="str">
            <v>(</v>
          </cell>
          <cell r="AH22">
            <v>0</v>
          </cell>
          <cell r="AI22" t="str">
            <v>)</v>
          </cell>
          <cell r="AJ22">
            <v>0</v>
          </cell>
          <cell r="AK22" t="str">
            <v>(</v>
          </cell>
          <cell r="AL22">
            <v>0</v>
          </cell>
          <cell r="AM22" t="str">
            <v>)</v>
          </cell>
          <cell r="AN22">
            <v>0</v>
          </cell>
          <cell r="AO22" t="str">
            <v>(</v>
          </cell>
          <cell r="AP22">
            <v>0</v>
          </cell>
          <cell r="AQ22" t="str">
            <v>)</v>
          </cell>
        </row>
        <row r="23">
          <cell r="B23">
            <v>30.774999999999999</v>
          </cell>
          <cell r="C23">
            <v>30.734999999999999</v>
          </cell>
          <cell r="D23">
            <v>30.285</v>
          </cell>
          <cell r="E23">
            <v>29.895</v>
          </cell>
          <cell r="F23">
            <v>30.754999999999999</v>
          </cell>
          <cell r="J23">
            <v>0</v>
          </cell>
          <cell r="K23" t="str">
            <v>)</v>
          </cell>
          <cell r="L23">
            <v>0</v>
          </cell>
          <cell r="M23" t="str">
            <v>(</v>
          </cell>
          <cell r="N23">
            <v>0</v>
          </cell>
          <cell r="O23" t="str">
            <v>)</v>
          </cell>
          <cell r="P23">
            <v>0</v>
          </cell>
          <cell r="Q23" t="str">
            <v>(</v>
          </cell>
          <cell r="R23">
            <v>0</v>
          </cell>
          <cell r="S23" t="str">
            <v>)</v>
          </cell>
          <cell r="T23">
            <v>0</v>
          </cell>
          <cell r="U23" t="str">
            <v>(</v>
          </cell>
          <cell r="V23">
            <v>0</v>
          </cell>
          <cell r="W23" t="str">
            <v>)</v>
          </cell>
          <cell r="X23">
            <v>0</v>
          </cell>
          <cell r="Y23" t="str">
            <v>(</v>
          </cell>
          <cell r="Z23">
            <v>0</v>
          </cell>
          <cell r="AA23" t="str">
            <v>)</v>
          </cell>
          <cell r="AB23">
            <v>0</v>
          </cell>
          <cell r="AC23" t="str">
            <v>(</v>
          </cell>
          <cell r="AD23">
            <v>0</v>
          </cell>
          <cell r="AE23" t="str">
            <v>)</v>
          </cell>
          <cell r="AF23">
            <v>0</v>
          </cell>
          <cell r="AG23" t="str">
            <v>(</v>
          </cell>
          <cell r="AH23">
            <v>0</v>
          </cell>
          <cell r="AI23" t="str">
            <v>)</v>
          </cell>
          <cell r="AJ23">
            <v>0.53500000000000003</v>
          </cell>
          <cell r="AK23" t="str">
            <v>(</v>
          </cell>
          <cell r="AL23">
            <v>2</v>
          </cell>
          <cell r="AM23" t="str">
            <v>)</v>
          </cell>
          <cell r="AN23">
            <v>0</v>
          </cell>
          <cell r="AO23" t="str">
            <v>(</v>
          </cell>
          <cell r="AP23">
            <v>0</v>
          </cell>
          <cell r="AQ23" t="str">
            <v>)</v>
          </cell>
        </row>
        <row r="24">
          <cell r="B24">
            <v>30.69</v>
          </cell>
          <cell r="C24">
            <v>30.6</v>
          </cell>
          <cell r="D24">
            <v>30.23</v>
          </cell>
          <cell r="E24">
            <v>29.84</v>
          </cell>
          <cell r="F24">
            <v>30.645000000000003</v>
          </cell>
          <cell r="J24">
            <v>0</v>
          </cell>
          <cell r="K24" t="str">
            <v>)</v>
          </cell>
          <cell r="L24">
            <v>0</v>
          </cell>
          <cell r="M24" t="str">
            <v>(</v>
          </cell>
          <cell r="N24">
            <v>0</v>
          </cell>
          <cell r="O24" t="str">
            <v>)</v>
          </cell>
          <cell r="P24">
            <v>0</v>
          </cell>
          <cell r="Q24" t="str">
            <v>(</v>
          </cell>
          <cell r="R24">
            <v>0</v>
          </cell>
          <cell r="S24" t="str">
            <v>)</v>
          </cell>
          <cell r="T24">
            <v>0</v>
          </cell>
          <cell r="U24" t="str">
            <v>(</v>
          </cell>
          <cell r="V24">
            <v>0</v>
          </cell>
          <cell r="W24" t="str">
            <v>)</v>
          </cell>
          <cell r="X24">
            <v>0</v>
          </cell>
          <cell r="Y24" t="str">
            <v>(</v>
          </cell>
          <cell r="Z24">
            <v>0</v>
          </cell>
          <cell r="AA24" t="str">
            <v>)</v>
          </cell>
          <cell r="AB24">
            <v>0.37</v>
          </cell>
          <cell r="AC24" t="str">
            <v>(</v>
          </cell>
          <cell r="AD24">
            <v>1</v>
          </cell>
          <cell r="AE24" t="str">
            <v>)</v>
          </cell>
          <cell r="AF24">
            <v>0</v>
          </cell>
          <cell r="AG24" t="str">
            <v>(</v>
          </cell>
          <cell r="AH24">
            <v>0</v>
          </cell>
          <cell r="AI24" t="str">
            <v>)</v>
          </cell>
          <cell r="AJ24">
            <v>0.39</v>
          </cell>
          <cell r="AK24" t="str">
            <v>(</v>
          </cell>
          <cell r="AL24">
            <v>1</v>
          </cell>
          <cell r="AM24" t="str">
            <v>)</v>
          </cell>
          <cell r="AN24">
            <v>0</v>
          </cell>
          <cell r="AO24" t="str">
            <v>(</v>
          </cell>
          <cell r="AP24">
            <v>0</v>
          </cell>
          <cell r="AQ24" t="str">
            <v>)</v>
          </cell>
        </row>
        <row r="25">
          <cell r="B25">
            <v>31.26</v>
          </cell>
          <cell r="C25">
            <v>31.200000000000003</v>
          </cell>
          <cell r="D25">
            <v>30.87</v>
          </cell>
          <cell r="E25">
            <v>30.51</v>
          </cell>
          <cell r="F25">
            <v>31.230000000000004</v>
          </cell>
          <cell r="J25">
            <v>0</v>
          </cell>
          <cell r="K25" t="str">
            <v>)</v>
          </cell>
          <cell r="L25">
            <v>0</v>
          </cell>
          <cell r="M25" t="str">
            <v>(</v>
          </cell>
          <cell r="N25">
            <v>0</v>
          </cell>
          <cell r="O25" t="str">
            <v>)</v>
          </cell>
          <cell r="P25">
            <v>0</v>
          </cell>
          <cell r="Q25" t="str">
            <v>(</v>
          </cell>
          <cell r="R25">
            <v>0</v>
          </cell>
          <cell r="S25" t="str">
            <v>)</v>
          </cell>
          <cell r="T25">
            <v>0</v>
          </cell>
          <cell r="U25" t="str">
            <v>(</v>
          </cell>
          <cell r="V25">
            <v>0</v>
          </cell>
          <cell r="W25" t="str">
            <v>)</v>
          </cell>
          <cell r="X25">
            <v>0</v>
          </cell>
          <cell r="Y25" t="str">
            <v>(</v>
          </cell>
          <cell r="Z25">
            <v>0</v>
          </cell>
          <cell r="AA25" t="str">
            <v>)</v>
          </cell>
          <cell r="AB25">
            <v>0</v>
          </cell>
          <cell r="AC25" t="str">
            <v>(</v>
          </cell>
          <cell r="AD25">
            <v>0</v>
          </cell>
          <cell r="AE25" t="str">
            <v>)</v>
          </cell>
          <cell r="AF25">
            <v>0</v>
          </cell>
          <cell r="AG25" t="str">
            <v>(</v>
          </cell>
          <cell r="AH25">
            <v>0</v>
          </cell>
          <cell r="AI25" t="str">
            <v>)</v>
          </cell>
          <cell r="AJ25">
            <v>0.36</v>
          </cell>
          <cell r="AK25" t="str">
            <v>(</v>
          </cell>
          <cell r="AL25">
            <v>1</v>
          </cell>
          <cell r="AM25" t="str">
            <v>)</v>
          </cell>
          <cell r="AN25">
            <v>0</v>
          </cell>
          <cell r="AO25" t="str">
            <v>(</v>
          </cell>
          <cell r="AP25">
            <v>0</v>
          </cell>
          <cell r="AQ25" t="str">
            <v>)</v>
          </cell>
        </row>
        <row r="26">
          <cell r="B26">
            <v>31.445</v>
          </cell>
          <cell r="C26">
            <v>31.395</v>
          </cell>
          <cell r="D26">
            <v>31.094999999999999</v>
          </cell>
          <cell r="E26">
            <v>30.754999999999999</v>
          </cell>
          <cell r="F26">
            <v>31.42</v>
          </cell>
          <cell r="J26">
            <v>0</v>
          </cell>
          <cell r="K26" t="str">
            <v>)</v>
          </cell>
          <cell r="L26">
            <v>0</v>
          </cell>
          <cell r="M26" t="str">
            <v>(</v>
          </cell>
          <cell r="N26">
            <v>0</v>
          </cell>
          <cell r="O26" t="str">
            <v>)</v>
          </cell>
          <cell r="P26">
            <v>0</v>
          </cell>
          <cell r="Q26" t="str">
            <v>(</v>
          </cell>
          <cell r="R26">
            <v>0</v>
          </cell>
          <cell r="S26" t="str">
            <v>)</v>
          </cell>
          <cell r="T26">
            <v>0</v>
          </cell>
          <cell r="U26" t="str">
            <v>(</v>
          </cell>
          <cell r="V26">
            <v>0</v>
          </cell>
          <cell r="W26" t="str">
            <v>)</v>
          </cell>
          <cell r="X26">
            <v>0</v>
          </cell>
          <cell r="Y26" t="str">
            <v>(</v>
          </cell>
          <cell r="Z26">
            <v>0</v>
          </cell>
          <cell r="AA26" t="str">
            <v>)</v>
          </cell>
          <cell r="AB26">
            <v>0</v>
          </cell>
          <cell r="AC26" t="str">
            <v>(</v>
          </cell>
          <cell r="AD26">
            <v>0</v>
          </cell>
          <cell r="AE26" t="str">
            <v>)</v>
          </cell>
          <cell r="AF26">
            <v>0</v>
          </cell>
          <cell r="AG26" t="str">
            <v>(</v>
          </cell>
          <cell r="AH26">
            <v>0</v>
          </cell>
          <cell r="AI26" t="str">
            <v>)</v>
          </cell>
          <cell r="AJ26">
            <v>0</v>
          </cell>
          <cell r="AK26" t="str">
            <v>(</v>
          </cell>
          <cell r="AL26">
            <v>0</v>
          </cell>
          <cell r="AM26" t="str">
            <v>)</v>
          </cell>
          <cell r="AN26">
            <v>0</v>
          </cell>
          <cell r="AO26" t="str">
            <v>(</v>
          </cell>
          <cell r="AP26">
            <v>0</v>
          </cell>
          <cell r="AQ26" t="str">
            <v>)</v>
          </cell>
        </row>
        <row r="27">
          <cell r="B27">
            <v>31.75</v>
          </cell>
          <cell r="C27">
            <v>31.774999999999999</v>
          </cell>
          <cell r="D27">
            <v>31.4</v>
          </cell>
          <cell r="E27">
            <v>30.97</v>
          </cell>
          <cell r="F27">
            <v>31.762499999999999</v>
          </cell>
          <cell r="J27">
            <v>0</v>
          </cell>
          <cell r="K27" t="str">
            <v>)</v>
          </cell>
          <cell r="L27">
            <v>0</v>
          </cell>
          <cell r="M27" t="str">
            <v>(</v>
          </cell>
          <cell r="N27">
            <v>0</v>
          </cell>
          <cell r="O27" t="str">
            <v>)</v>
          </cell>
          <cell r="P27">
            <v>0</v>
          </cell>
          <cell r="Q27" t="str">
            <v>(</v>
          </cell>
          <cell r="R27">
            <v>0</v>
          </cell>
          <cell r="S27" t="str">
            <v>)</v>
          </cell>
          <cell r="T27">
            <v>0</v>
          </cell>
          <cell r="U27" t="str">
            <v>(</v>
          </cell>
          <cell r="V27">
            <v>0</v>
          </cell>
          <cell r="W27" t="str">
            <v>)</v>
          </cell>
          <cell r="X27">
            <v>0</v>
          </cell>
          <cell r="Y27" t="str">
            <v>(</v>
          </cell>
          <cell r="Z27">
            <v>0</v>
          </cell>
          <cell r="AA27" t="str">
            <v>)</v>
          </cell>
          <cell r="AB27">
            <v>0</v>
          </cell>
          <cell r="AC27" t="str">
            <v>(</v>
          </cell>
          <cell r="AD27">
            <v>0</v>
          </cell>
          <cell r="AE27" t="str">
            <v>)</v>
          </cell>
          <cell r="AF27">
            <v>0</v>
          </cell>
          <cell r="AG27" t="str">
            <v>(</v>
          </cell>
          <cell r="AH27">
            <v>0</v>
          </cell>
          <cell r="AI27" t="str">
            <v>)</v>
          </cell>
          <cell r="AJ27">
            <v>0</v>
          </cell>
          <cell r="AK27" t="str">
            <v>(</v>
          </cell>
          <cell r="AL27">
            <v>0</v>
          </cell>
          <cell r="AM27" t="str">
            <v>)</v>
          </cell>
          <cell r="AN27">
            <v>0</v>
          </cell>
          <cell r="AO27" t="str">
            <v>(</v>
          </cell>
          <cell r="AP27">
            <v>0</v>
          </cell>
          <cell r="AQ27" t="str">
            <v>)</v>
          </cell>
        </row>
        <row r="28">
          <cell r="C28" t="str">
            <v xml:space="preserve">MAR </v>
          </cell>
          <cell r="D28" t="str">
            <v>APR</v>
          </cell>
          <cell r="E28" t="str">
            <v>MAY</v>
          </cell>
        </row>
        <row r="29">
          <cell r="B29">
            <v>30.984999999999999</v>
          </cell>
          <cell r="C29">
            <v>30.814999999999998</v>
          </cell>
          <cell r="D29">
            <v>30.484999999999999</v>
          </cell>
          <cell r="E29">
            <v>29.91</v>
          </cell>
          <cell r="F29">
            <v>30.9</v>
          </cell>
        </row>
        <row r="30">
          <cell r="B30">
            <v>30.92</v>
          </cell>
          <cell r="C30">
            <v>30.865000000000002</v>
          </cell>
          <cell r="D30">
            <v>30.61</v>
          </cell>
          <cell r="E30">
            <v>30.035</v>
          </cell>
          <cell r="F30">
            <v>30.892500000000002</v>
          </cell>
        </row>
        <row r="31">
          <cell r="B31">
            <v>31.364999999999998</v>
          </cell>
          <cell r="C31">
            <v>31.265000000000001</v>
          </cell>
          <cell r="D31">
            <v>31.035</v>
          </cell>
          <cell r="E31">
            <v>30.444999999999997</v>
          </cell>
          <cell r="F31">
            <v>31.314999999999998</v>
          </cell>
          <cell r="T31">
            <v>0.1</v>
          </cell>
          <cell r="U31" t="str">
            <v>(</v>
          </cell>
          <cell r="V31">
            <v>1</v>
          </cell>
          <cell r="W31" t="str">
            <v>)</v>
          </cell>
          <cell r="AJ31">
            <v>0.245</v>
          </cell>
          <cell r="AK31" t="str">
            <v>(</v>
          </cell>
          <cell r="AL31">
            <v>2</v>
          </cell>
          <cell r="AM31" t="str">
            <v>)</v>
          </cell>
        </row>
        <row r="32">
          <cell r="B32">
            <v>31.86</v>
          </cell>
          <cell r="C32">
            <v>31.64</v>
          </cell>
          <cell r="D32">
            <v>31.3</v>
          </cell>
          <cell r="E32">
            <v>30.68</v>
          </cell>
          <cell r="F32">
            <v>31.75</v>
          </cell>
          <cell r="T32">
            <v>0.22</v>
          </cell>
          <cell r="U32" t="str">
            <v>(</v>
          </cell>
          <cell r="V32">
            <v>1</v>
          </cell>
          <cell r="W32" t="str">
            <v>)</v>
          </cell>
          <cell r="AJ32">
            <v>0.29000000000000004</v>
          </cell>
          <cell r="AK32" t="str">
            <v>(</v>
          </cell>
          <cell r="AL32">
            <v>7</v>
          </cell>
          <cell r="AM32" t="str">
            <v>)</v>
          </cell>
        </row>
        <row r="33">
          <cell r="B33">
            <v>32.346666666666671</v>
          </cell>
          <cell r="C33">
            <v>32.196666666666673</v>
          </cell>
          <cell r="D33">
            <v>32.206666666666671</v>
          </cell>
          <cell r="E33">
            <v>31.13666666666667</v>
          </cell>
          <cell r="F33">
            <v>32.271666666666675</v>
          </cell>
          <cell r="T33">
            <v>0.15</v>
          </cell>
          <cell r="U33" t="str">
            <v>(</v>
          </cell>
          <cell r="V33">
            <v>1</v>
          </cell>
          <cell r="W33" t="str">
            <v>)</v>
          </cell>
          <cell r="AJ33">
            <v>0.42666666666666669</v>
          </cell>
          <cell r="AK33" t="str">
            <v>(</v>
          </cell>
          <cell r="AL33">
            <v>3</v>
          </cell>
          <cell r="AM33" t="str">
            <v>)</v>
          </cell>
        </row>
        <row r="34">
          <cell r="B34">
            <v>32.019999999999996</v>
          </cell>
          <cell r="C34">
            <v>31.87</v>
          </cell>
          <cell r="D34">
            <v>31.450000000000003</v>
          </cell>
          <cell r="E34">
            <v>30.734999999999999</v>
          </cell>
          <cell r="F34">
            <v>31.945</v>
          </cell>
        </row>
        <row r="35">
          <cell r="B35">
            <v>32.615000000000002</v>
          </cell>
          <cell r="C35">
            <v>32.445</v>
          </cell>
          <cell r="D35">
            <v>31.985000000000003</v>
          </cell>
          <cell r="E35">
            <v>31.295000000000002</v>
          </cell>
          <cell r="F35">
            <v>32.53</v>
          </cell>
          <cell r="AJ35">
            <v>0.5</v>
          </cell>
          <cell r="AK35" t="str">
            <v>(</v>
          </cell>
          <cell r="AL35">
            <v>1</v>
          </cell>
          <cell r="AM35" t="str">
            <v>)</v>
          </cell>
        </row>
        <row r="36">
          <cell r="B36">
            <v>32.380000000000003</v>
          </cell>
          <cell r="C36">
            <v>32.270000000000003</v>
          </cell>
          <cell r="D36">
            <v>31.750000000000004</v>
          </cell>
          <cell r="E36">
            <v>31.050000000000004</v>
          </cell>
          <cell r="F36">
            <v>32.133333333333333</v>
          </cell>
          <cell r="AJ36">
            <v>0.52</v>
          </cell>
          <cell r="AK36" t="str">
            <v>(</v>
          </cell>
          <cell r="AL36">
            <v>1</v>
          </cell>
          <cell r="AM36" t="str">
            <v>)</v>
          </cell>
        </row>
        <row r="37">
          <cell r="B37">
            <v>33.06</v>
          </cell>
          <cell r="C37">
            <v>32.825000000000003</v>
          </cell>
          <cell r="D37">
            <v>32.260000000000005</v>
          </cell>
          <cell r="E37">
            <v>31.454999999999998</v>
          </cell>
          <cell r="F37">
            <v>32.715000000000003</v>
          </cell>
        </row>
        <row r="38">
          <cell r="B38">
            <v>33.36333333333333</v>
          </cell>
          <cell r="C38">
            <v>33.223333333333329</v>
          </cell>
          <cell r="D38">
            <v>32.513333333333328</v>
          </cell>
          <cell r="E38">
            <v>31.633333333333329</v>
          </cell>
          <cell r="F38">
            <v>33.033333333333331</v>
          </cell>
          <cell r="AJ38">
            <v>0.67333333333333334</v>
          </cell>
          <cell r="AK38" t="str">
            <v>(</v>
          </cell>
          <cell r="AL38">
            <v>3</v>
          </cell>
          <cell r="AM38" t="str">
            <v>)</v>
          </cell>
        </row>
        <row r="39">
          <cell r="B39">
            <v>32.865000000000002</v>
          </cell>
          <cell r="C39">
            <v>32.585000000000001</v>
          </cell>
          <cell r="D39">
            <v>31.855</v>
          </cell>
          <cell r="E39">
            <v>30.975000000000001</v>
          </cell>
          <cell r="F39">
            <v>32.435000000000002</v>
          </cell>
        </row>
        <row r="40">
          <cell r="B40">
            <v>33.055</v>
          </cell>
          <cell r="C40">
            <v>33.024999999999999</v>
          </cell>
          <cell r="D40">
            <v>32.305</v>
          </cell>
          <cell r="E40">
            <v>31.384999999999998</v>
          </cell>
          <cell r="F40">
            <v>32.794999999999995</v>
          </cell>
        </row>
        <row r="41">
          <cell r="B41">
            <v>32.909999999999997</v>
          </cell>
          <cell r="C41">
            <v>32.959999999999994</v>
          </cell>
          <cell r="D41">
            <v>32.36</v>
          </cell>
          <cell r="E41">
            <v>31.56</v>
          </cell>
          <cell r="F41">
            <v>32.743333333333332</v>
          </cell>
        </row>
        <row r="42">
          <cell r="B42">
            <v>32.405000000000001</v>
          </cell>
          <cell r="C42">
            <v>32.445</v>
          </cell>
          <cell r="D42">
            <v>31.905000000000001</v>
          </cell>
          <cell r="E42">
            <v>31.17</v>
          </cell>
          <cell r="F42">
            <v>32.251666666666665</v>
          </cell>
        </row>
        <row r="43">
          <cell r="D43" t="str">
            <v>AGGREGATES</v>
          </cell>
          <cell r="F43" t="str">
            <v>AVERAGES</v>
          </cell>
        </row>
        <row r="44">
          <cell r="G44" t="str">
            <v>BRENT 2 (15 DAY)</v>
          </cell>
          <cell r="J44">
            <v>0</v>
          </cell>
          <cell r="N44">
            <v>0</v>
          </cell>
          <cell r="R44">
            <v>0</v>
          </cell>
          <cell r="V44">
            <v>4</v>
          </cell>
          <cell r="Z44">
            <v>4</v>
          </cell>
          <cell r="AD44">
            <v>8</v>
          </cell>
          <cell r="AH44">
            <v>6</v>
          </cell>
          <cell r="AL44">
            <v>20</v>
          </cell>
          <cell r="AP44">
            <v>0</v>
          </cell>
        </row>
        <row r="45">
          <cell r="B45" t="str">
            <v>FEB 1 - 28</v>
          </cell>
          <cell r="D45">
            <v>653.51499999999999</v>
          </cell>
          <cell r="F45">
            <v>32.675750000000001</v>
          </cell>
          <cell r="G45" t="str">
            <v>BRENT 4 (20 DAY)</v>
          </cell>
          <cell r="J45">
            <v>0</v>
          </cell>
          <cell r="N45">
            <v>0</v>
          </cell>
          <cell r="R45">
            <v>3</v>
          </cell>
          <cell r="V45">
            <v>1</v>
          </cell>
          <cell r="Z45">
            <v>2</v>
          </cell>
          <cell r="AD45">
            <v>2</v>
          </cell>
          <cell r="AH45">
            <v>23</v>
          </cell>
          <cell r="AL45">
            <v>0</v>
          </cell>
          <cell r="AP45">
            <v>0</v>
          </cell>
        </row>
        <row r="46">
          <cell r="G46" t="str">
            <v>BRENT 15-14</v>
          </cell>
          <cell r="J46">
            <v>0</v>
          </cell>
          <cell r="N46">
            <v>0</v>
          </cell>
          <cell r="R46">
            <v>4</v>
          </cell>
          <cell r="V46">
            <v>4</v>
          </cell>
          <cell r="Z46">
            <v>6</v>
          </cell>
          <cell r="AD46">
            <v>6</v>
          </cell>
          <cell r="AH46">
            <v>23</v>
          </cell>
          <cell r="AL46">
            <v>0</v>
          </cell>
          <cell r="AP46">
            <v>0</v>
          </cell>
        </row>
        <row r="47">
          <cell r="B47" t="str">
            <v>FEB 1 - 28</v>
          </cell>
          <cell r="D47">
            <v>652.09999999999991</v>
          </cell>
          <cell r="F47">
            <v>32.604999999999997</v>
          </cell>
          <cell r="G47" t="str">
            <v>BRENT 1 (CALENDAR)</v>
          </cell>
          <cell r="J47">
            <v>0</v>
          </cell>
          <cell r="N47">
            <v>0</v>
          </cell>
          <cell r="R47">
            <v>1</v>
          </cell>
          <cell r="V47">
            <v>4</v>
          </cell>
          <cell r="Z47">
            <v>0</v>
          </cell>
          <cell r="AD47">
            <v>0</v>
          </cell>
          <cell r="AH47">
            <v>0</v>
          </cell>
          <cell r="AL47">
            <v>17</v>
          </cell>
          <cell r="AP47">
            <v>0</v>
          </cell>
        </row>
        <row r="49">
          <cell r="B49" t="str">
            <v>FEB 1 - 28</v>
          </cell>
          <cell r="D49">
            <v>651.22833333333335</v>
          </cell>
          <cell r="F49">
            <v>32.561416666666666</v>
          </cell>
        </row>
        <row r="51">
          <cell r="B51" t="str">
            <v>MARCH ASSESSMENT PERIOD</v>
          </cell>
        </row>
        <row r="52">
          <cell r="B52" t="str">
            <v>BRENT PRICE AVERAGES</v>
          </cell>
        </row>
        <row r="53">
          <cell r="B53" t="str">
            <v>DATED</v>
          </cell>
          <cell r="C53" t="str">
            <v>MAR</v>
          </cell>
          <cell r="D53" t="str">
            <v>APR</v>
          </cell>
          <cell r="E53" t="str">
            <v>MAY</v>
          </cell>
          <cell r="F53" t="str">
            <v>AVERAGE</v>
          </cell>
        </row>
        <row r="55">
          <cell r="B55">
            <v>30.984999999999999</v>
          </cell>
          <cell r="C55">
            <v>30.814999999999998</v>
          </cell>
          <cell r="D55">
            <v>30.484999999999999</v>
          </cell>
          <cell r="E55">
            <v>29.91</v>
          </cell>
          <cell r="F55">
            <v>30.9</v>
          </cell>
        </row>
        <row r="56">
          <cell r="B56">
            <v>30.92</v>
          </cell>
          <cell r="C56">
            <v>30.865000000000002</v>
          </cell>
          <cell r="D56">
            <v>30.61</v>
          </cell>
          <cell r="E56">
            <v>30.035</v>
          </cell>
          <cell r="F56">
            <v>30.892500000000002</v>
          </cell>
        </row>
        <row r="57">
          <cell r="B57">
            <v>31.364999999999998</v>
          </cell>
          <cell r="C57">
            <v>31.265000000000001</v>
          </cell>
          <cell r="D57">
            <v>31.035</v>
          </cell>
          <cell r="E57">
            <v>30.444999999999997</v>
          </cell>
          <cell r="F57">
            <v>31.314999999999998</v>
          </cell>
        </row>
        <row r="58">
          <cell r="B58">
            <v>31.86</v>
          </cell>
          <cell r="C58">
            <v>31.64</v>
          </cell>
          <cell r="D58">
            <v>31.3</v>
          </cell>
          <cell r="E58">
            <v>30.68</v>
          </cell>
          <cell r="F58">
            <v>31.75</v>
          </cell>
        </row>
        <row r="59">
          <cell r="B59">
            <v>32.346666666666671</v>
          </cell>
          <cell r="C59">
            <v>32.196666666666673</v>
          </cell>
          <cell r="D59">
            <v>31.806666666666672</v>
          </cell>
          <cell r="E59">
            <v>31.13666666666667</v>
          </cell>
          <cell r="F59">
            <v>32.271666666666675</v>
          </cell>
          <cell r="L59" t="str">
            <v>BASIS FOR DATED</v>
          </cell>
          <cell r="X59" t="str">
            <v>MAR</v>
          </cell>
          <cell r="AB59" t="str">
            <v>MAR</v>
          </cell>
          <cell r="AC59" t="str">
            <v>/</v>
          </cell>
          <cell r="AD59" t="str">
            <v>APR</v>
          </cell>
          <cell r="AF59" t="str">
            <v>APR</v>
          </cell>
          <cell r="AJ59" t="str">
            <v>APR</v>
          </cell>
          <cell r="AK59" t="str">
            <v>/</v>
          </cell>
          <cell r="AL59" t="str">
            <v>MAY</v>
          </cell>
          <cell r="AN59" t="str">
            <v>MAY</v>
          </cell>
          <cell r="AR59" t="str">
            <v>Basis for Dated</v>
          </cell>
        </row>
        <row r="60">
          <cell r="B60">
            <v>32.019999999999996</v>
          </cell>
          <cell r="C60">
            <v>31.87</v>
          </cell>
          <cell r="D60">
            <v>31.450000000000003</v>
          </cell>
          <cell r="E60">
            <v>30.734999999999999</v>
          </cell>
          <cell r="F60">
            <v>31.945</v>
          </cell>
          <cell r="L60" t="str">
            <v>Dated</v>
          </cell>
          <cell r="P60" t="str">
            <v>MAR</v>
          </cell>
          <cell r="T60" t="str">
            <v>APR</v>
          </cell>
          <cell r="AR60" t="str">
            <v>DTD</v>
          </cell>
          <cell r="AS60" t="str">
            <v>DTD</v>
          </cell>
          <cell r="AT60" t="str">
            <v>MAR</v>
          </cell>
          <cell r="AU60" t="str">
            <v>MAR</v>
          </cell>
        </row>
        <row r="61">
          <cell r="B61">
            <v>32.615000000000002</v>
          </cell>
          <cell r="C61">
            <v>32.445</v>
          </cell>
          <cell r="D61">
            <v>31.985000000000003</v>
          </cell>
          <cell r="E61">
            <v>31.295000000000002</v>
          </cell>
          <cell r="F61">
            <v>32.53</v>
          </cell>
        </row>
        <row r="62">
          <cell r="B62">
            <v>32.380000000000003</v>
          </cell>
          <cell r="C62">
            <v>32.270000000000003</v>
          </cell>
          <cell r="D62">
            <v>31.750000000000004</v>
          </cell>
          <cell r="E62">
            <v>31.050000000000004</v>
          </cell>
          <cell r="F62">
            <v>32.325000000000003</v>
          </cell>
        </row>
        <row r="63">
          <cell r="B63">
            <v>33.06</v>
          </cell>
          <cell r="C63">
            <v>32.825000000000003</v>
          </cell>
          <cell r="D63">
            <v>32.260000000000005</v>
          </cell>
          <cell r="E63">
            <v>31.454999999999998</v>
          </cell>
          <cell r="F63">
            <v>32.942500000000003</v>
          </cell>
          <cell r="P63">
            <v>0.1</v>
          </cell>
          <cell r="Q63" t="str">
            <v>(</v>
          </cell>
          <cell r="R63">
            <v>1</v>
          </cell>
          <cell r="S63" t="str">
            <v>)</v>
          </cell>
          <cell r="AB63">
            <v>0.245</v>
          </cell>
          <cell r="AC63" t="str">
            <v>(</v>
          </cell>
          <cell r="AD63">
            <v>2</v>
          </cell>
          <cell r="AE63" t="str">
            <v>)</v>
          </cell>
          <cell r="AT63">
            <v>0.1</v>
          </cell>
        </row>
        <row r="64">
          <cell r="B64">
            <v>33.36333333333333</v>
          </cell>
          <cell r="C64">
            <v>33.223333333333329</v>
          </cell>
          <cell r="D64">
            <v>32.513333333333328</v>
          </cell>
          <cell r="E64">
            <v>31.633333333333329</v>
          </cell>
          <cell r="F64">
            <v>33.293333333333329</v>
          </cell>
          <cell r="P64">
            <v>0.22</v>
          </cell>
          <cell r="Q64" t="str">
            <v>(</v>
          </cell>
          <cell r="R64">
            <v>1</v>
          </cell>
          <cell r="S64" t="str">
            <v>)</v>
          </cell>
          <cell r="AB64">
            <v>0.29000000000000004</v>
          </cell>
          <cell r="AC64" t="str">
            <v>(</v>
          </cell>
          <cell r="AD64">
            <v>7</v>
          </cell>
          <cell r="AE64" t="str">
            <v>)</v>
          </cell>
          <cell r="AT64">
            <v>0.22</v>
          </cell>
        </row>
        <row r="65">
          <cell r="B65">
            <v>32.865000000000002</v>
          </cell>
          <cell r="C65">
            <v>32.585000000000001</v>
          </cell>
          <cell r="D65">
            <v>31.855</v>
          </cell>
          <cell r="E65">
            <v>30.975000000000001</v>
          </cell>
          <cell r="F65">
            <v>32.725000000000001</v>
          </cell>
          <cell r="P65">
            <v>0.15</v>
          </cell>
          <cell r="Q65" t="str">
            <v>(</v>
          </cell>
          <cell r="R65">
            <v>1</v>
          </cell>
          <cell r="S65" t="str">
            <v>)</v>
          </cell>
          <cell r="AB65">
            <v>0.42666666666666669</v>
          </cell>
          <cell r="AC65" t="str">
            <v>(</v>
          </cell>
          <cell r="AD65">
            <v>3</v>
          </cell>
          <cell r="AE65" t="str">
            <v>)</v>
          </cell>
          <cell r="AT65">
            <v>0.15</v>
          </cell>
        </row>
        <row r="66">
          <cell r="B66">
            <v>33.055</v>
          </cell>
          <cell r="C66">
            <v>33.024999999999999</v>
          </cell>
          <cell r="D66">
            <v>32.305</v>
          </cell>
          <cell r="E66">
            <v>31.384999999999998</v>
          </cell>
          <cell r="F66">
            <v>33.04</v>
          </cell>
        </row>
        <row r="67">
          <cell r="B67">
            <v>32.909999999999997</v>
          </cell>
          <cell r="C67">
            <v>32.959999999999994</v>
          </cell>
          <cell r="D67">
            <v>32.36</v>
          </cell>
          <cell r="E67">
            <v>31.56</v>
          </cell>
          <cell r="F67">
            <v>32.934999999999995</v>
          </cell>
          <cell r="AB67">
            <v>0.5</v>
          </cell>
          <cell r="AC67" t="str">
            <v>(</v>
          </cell>
          <cell r="AD67">
            <v>1</v>
          </cell>
          <cell r="AE67" t="str">
            <v>)</v>
          </cell>
          <cell r="AJ67">
            <v>0.68</v>
          </cell>
          <cell r="AK67" t="str">
            <v>(</v>
          </cell>
          <cell r="AL67">
            <v>1</v>
          </cell>
          <cell r="AM67" t="str">
            <v>)</v>
          </cell>
        </row>
        <row r="68">
          <cell r="B68">
            <v>32.405000000000001</v>
          </cell>
          <cell r="C68">
            <v>32.445</v>
          </cell>
          <cell r="D68">
            <v>31.905000000000001</v>
          </cell>
          <cell r="E68">
            <v>31.17</v>
          </cell>
          <cell r="F68">
            <v>32.424999999999997</v>
          </cell>
          <cell r="AB68">
            <v>0.52</v>
          </cell>
          <cell r="AC68" t="str">
            <v>(</v>
          </cell>
          <cell r="AD68">
            <v>1</v>
          </cell>
          <cell r="AE68" t="str">
            <v>)</v>
          </cell>
        </row>
        <row r="69">
          <cell r="B69">
            <v>32.704999999999998</v>
          </cell>
          <cell r="C69">
            <v>32.664999999999999</v>
          </cell>
          <cell r="D69">
            <v>32.204999999999998</v>
          </cell>
          <cell r="E69">
            <v>31.535</v>
          </cell>
          <cell r="F69">
            <v>32.685000000000002</v>
          </cell>
        </row>
        <row r="70">
          <cell r="B70">
            <v>33.325000000000003</v>
          </cell>
          <cell r="C70">
            <v>33.450000000000003</v>
          </cell>
          <cell r="D70">
            <v>32.92</v>
          </cell>
          <cell r="E70">
            <v>32.245000000000005</v>
          </cell>
          <cell r="F70">
            <v>33.387500000000003</v>
          </cell>
          <cell r="AB70">
            <v>0.67333333333333334</v>
          </cell>
          <cell r="AC70" t="str">
            <v>(</v>
          </cell>
          <cell r="AD70">
            <v>3</v>
          </cell>
          <cell r="AE70" t="str">
            <v>)</v>
          </cell>
        </row>
        <row r="71">
          <cell r="B71">
            <v>33.465000000000003</v>
          </cell>
          <cell r="C71">
            <v>33.695</v>
          </cell>
          <cell r="D71">
            <v>33.045000000000002</v>
          </cell>
          <cell r="E71">
            <v>32.239999999999995</v>
          </cell>
          <cell r="F71">
            <v>33.58</v>
          </cell>
        </row>
        <row r="72">
          <cell r="B72">
            <v>33.505000000000003</v>
          </cell>
          <cell r="C72">
            <v>33.555</v>
          </cell>
          <cell r="D72">
            <v>32.855000000000004</v>
          </cell>
          <cell r="E72">
            <v>31.945000000000004</v>
          </cell>
          <cell r="F72">
            <v>33.53</v>
          </cell>
        </row>
        <row r="73">
          <cell r="B73">
            <v>33.965000000000003</v>
          </cell>
          <cell r="C73">
            <v>34.015000000000001</v>
          </cell>
          <cell r="D73">
            <v>33.114999999999995</v>
          </cell>
          <cell r="E73">
            <v>32.064999999999998</v>
          </cell>
          <cell r="F73">
            <v>33.99</v>
          </cell>
        </row>
        <row r="74">
          <cell r="B74">
            <v>34.4</v>
          </cell>
          <cell r="C74">
            <v>34.29</v>
          </cell>
          <cell r="D74">
            <v>33.39</v>
          </cell>
          <cell r="E74">
            <v>32.409999999999997</v>
          </cell>
          <cell r="F74">
            <v>34.344999999999999</v>
          </cell>
        </row>
        <row r="75">
          <cell r="C75" t="str">
            <v>APR</v>
          </cell>
          <cell r="D75" t="str">
            <v>MAY</v>
          </cell>
          <cell r="E75" t="str">
            <v>JUN</v>
          </cell>
        </row>
        <row r="76">
          <cell r="B76">
            <v>33.394999999999996</v>
          </cell>
          <cell r="C76">
            <v>32.489999999999995</v>
          </cell>
          <cell r="D76">
            <v>31.664999999999999</v>
          </cell>
          <cell r="E76">
            <v>30.79</v>
          </cell>
          <cell r="F76">
            <v>32.942499999999995</v>
          </cell>
        </row>
        <row r="77">
          <cell r="B77">
            <v>34.314999999999998</v>
          </cell>
          <cell r="C77">
            <v>33.36</v>
          </cell>
          <cell r="D77">
            <v>32.299999999999997</v>
          </cell>
          <cell r="E77">
            <v>31.299999999999997</v>
          </cell>
          <cell r="F77">
            <v>33.837499999999999</v>
          </cell>
        </row>
        <row r="78">
          <cell r="B78">
            <v>34.06</v>
          </cell>
          <cell r="C78">
            <v>33.15</v>
          </cell>
          <cell r="D78">
            <v>32.03</v>
          </cell>
          <cell r="E78">
            <v>31.134999999999998</v>
          </cell>
          <cell r="F78">
            <v>33.605000000000004</v>
          </cell>
        </row>
        <row r="79">
          <cell r="B79">
            <v>34.664999999999999</v>
          </cell>
          <cell r="C79">
            <v>33.725000000000001</v>
          </cell>
          <cell r="D79">
            <v>32.704999999999998</v>
          </cell>
          <cell r="E79">
            <v>31.695</v>
          </cell>
          <cell r="F79">
            <v>34.195</v>
          </cell>
        </row>
        <row r="80">
          <cell r="B80">
            <v>34.564999999999998</v>
          </cell>
          <cell r="C80">
            <v>33.82</v>
          </cell>
          <cell r="D80">
            <v>32.93</v>
          </cell>
          <cell r="E80">
            <v>31.895</v>
          </cell>
          <cell r="F80">
            <v>34.192499999999995</v>
          </cell>
        </row>
        <row r="81">
          <cell r="B81">
            <v>34.725000000000001</v>
          </cell>
          <cell r="C81">
            <v>34.150000000000006</v>
          </cell>
          <cell r="D81">
            <v>33.28</v>
          </cell>
          <cell r="E81">
            <v>32.255000000000003</v>
          </cell>
          <cell r="F81">
            <v>34.4375</v>
          </cell>
        </row>
        <row r="82">
          <cell r="B82">
            <v>33.954999999999998</v>
          </cell>
          <cell r="C82">
            <v>33.67</v>
          </cell>
          <cell r="D82">
            <v>32.950000000000003</v>
          </cell>
          <cell r="E82">
            <v>32.075000000000003</v>
          </cell>
          <cell r="F82">
            <v>33.8125</v>
          </cell>
        </row>
        <row r="83">
          <cell r="B83">
            <v>34.39</v>
          </cell>
          <cell r="C83">
            <v>34.049999999999997</v>
          </cell>
          <cell r="D83">
            <v>33.314999999999998</v>
          </cell>
          <cell r="E83">
            <v>32.465000000000003</v>
          </cell>
          <cell r="F83">
            <v>33.918333333333329</v>
          </cell>
        </row>
        <row r="84">
          <cell r="B84">
            <v>34.04</v>
          </cell>
          <cell r="C84">
            <v>33.549999999999997</v>
          </cell>
          <cell r="D84">
            <v>32.65</v>
          </cell>
          <cell r="E84">
            <v>31.824999999999999</v>
          </cell>
          <cell r="F84">
            <v>33.413333333333334</v>
          </cell>
        </row>
        <row r="85">
          <cell r="B85">
            <v>31.240000000000002</v>
          </cell>
          <cell r="C85">
            <v>30.98</v>
          </cell>
          <cell r="D85">
            <v>30.240000000000002</v>
          </cell>
          <cell r="E85">
            <v>29.72</v>
          </cell>
          <cell r="F85">
            <v>30.820000000000004</v>
          </cell>
        </row>
        <row r="86">
          <cell r="B86">
            <v>29.854999999999997</v>
          </cell>
          <cell r="C86">
            <v>29.855</v>
          </cell>
          <cell r="D86">
            <v>29.255000000000003</v>
          </cell>
          <cell r="E86">
            <v>28.785</v>
          </cell>
          <cell r="F86">
            <v>29.655000000000001</v>
          </cell>
        </row>
        <row r="87">
          <cell r="B87">
            <v>28.42</v>
          </cell>
          <cell r="C87">
            <v>28.395</v>
          </cell>
          <cell r="D87">
            <v>27.6</v>
          </cell>
          <cell r="E87">
            <v>27.14</v>
          </cell>
          <cell r="F87">
            <v>28.138333333333332</v>
          </cell>
        </row>
        <row r="90">
          <cell r="B90">
            <v>24.96</v>
          </cell>
          <cell r="C90">
            <v>24.96</v>
          </cell>
          <cell r="D90">
            <v>24.535</v>
          </cell>
          <cell r="E90">
            <v>24.41</v>
          </cell>
          <cell r="F90">
            <v>24.818333333333332</v>
          </cell>
        </row>
        <row r="91">
          <cell r="B91">
            <v>26.365000000000002</v>
          </cell>
          <cell r="C91">
            <v>26.240000000000002</v>
          </cell>
          <cell r="D91">
            <v>25.765000000000001</v>
          </cell>
          <cell r="E91">
            <v>25.490000000000002</v>
          </cell>
          <cell r="F91">
            <v>26.123333333333335</v>
          </cell>
          <cell r="AJ91">
            <v>0.79</v>
          </cell>
          <cell r="AK91" t="str">
            <v>(</v>
          </cell>
          <cell r="AL91">
            <v>5</v>
          </cell>
          <cell r="AM91" t="str">
            <v>)</v>
          </cell>
        </row>
        <row r="92">
          <cell r="B92">
            <v>26.79</v>
          </cell>
          <cell r="C92">
            <v>26.824999999999999</v>
          </cell>
          <cell r="D92">
            <v>26.25</v>
          </cell>
          <cell r="E92">
            <v>25.855</v>
          </cell>
          <cell r="F92">
            <v>26.621666666666666</v>
          </cell>
          <cell r="T92">
            <v>0.05</v>
          </cell>
          <cell r="U92" t="str">
            <v>(</v>
          </cell>
          <cell r="V92">
            <v>4</v>
          </cell>
          <cell r="W92" t="str">
            <v>)</v>
          </cell>
          <cell r="AN92">
            <v>29.33</v>
          </cell>
          <cell r="AO92" t="str">
            <v>(</v>
          </cell>
          <cell r="AP92">
            <v>1</v>
          </cell>
          <cell r="AQ92" t="str">
            <v>)</v>
          </cell>
        </row>
        <row r="93">
          <cell r="B93">
            <v>26.16</v>
          </cell>
          <cell r="C93">
            <v>26.175000000000001</v>
          </cell>
          <cell r="D93">
            <v>25.5</v>
          </cell>
          <cell r="E93">
            <v>25.055</v>
          </cell>
          <cell r="F93">
            <v>25.945000000000004</v>
          </cell>
          <cell r="AJ93">
            <v>0.75</v>
          </cell>
          <cell r="AK93" t="str">
            <v>(</v>
          </cell>
          <cell r="AL93">
            <v>2</v>
          </cell>
          <cell r="AM93" t="str">
            <v>)</v>
          </cell>
        </row>
        <row r="94">
          <cell r="B94">
            <v>27.465</v>
          </cell>
          <cell r="C94">
            <v>0</v>
          </cell>
          <cell r="D94">
            <v>0</v>
          </cell>
          <cell r="E94">
            <v>0</v>
          </cell>
          <cell r="F94">
            <v>9.1549999999999994</v>
          </cell>
          <cell r="AJ94">
            <v>0.75</v>
          </cell>
          <cell r="AK94" t="str">
            <v>(</v>
          </cell>
          <cell r="AL94">
            <v>1</v>
          </cell>
          <cell r="AM94" t="str">
            <v>)</v>
          </cell>
        </row>
        <row r="95">
          <cell r="B95">
            <v>27.96</v>
          </cell>
          <cell r="C95">
            <v>0</v>
          </cell>
          <cell r="D95">
            <v>0</v>
          </cell>
          <cell r="E95">
            <v>0</v>
          </cell>
          <cell r="F95">
            <v>9.32</v>
          </cell>
          <cell r="J95">
            <v>0</v>
          </cell>
          <cell r="K95" t="str">
            <v>)</v>
          </cell>
          <cell r="L95" t="e">
            <v>#DIV/0!</v>
          </cell>
          <cell r="M95" t="str">
            <v>(</v>
          </cell>
          <cell r="N95">
            <v>0</v>
          </cell>
          <cell r="O95" t="str">
            <v>)</v>
          </cell>
          <cell r="P95" t="e">
            <v>#DIV/0!</v>
          </cell>
          <cell r="Q95" t="str">
            <v>(</v>
          </cell>
          <cell r="R95">
            <v>0</v>
          </cell>
          <cell r="S95" t="str">
            <v>)</v>
          </cell>
          <cell r="T95" t="e">
            <v>#DIV/0!</v>
          </cell>
          <cell r="U95" t="str">
            <v>(</v>
          </cell>
          <cell r="V95">
            <v>0</v>
          </cell>
          <cell r="W95" t="str">
            <v>)</v>
          </cell>
          <cell r="X95" t="e">
            <v>#DIV/0!</v>
          </cell>
          <cell r="Y95" t="str">
            <v>(</v>
          </cell>
          <cell r="Z95">
            <v>0</v>
          </cell>
          <cell r="AA95" t="str">
            <v>)</v>
          </cell>
          <cell r="AB95" t="e">
            <v>#DIV/0!</v>
          </cell>
          <cell r="AC95" t="str">
            <v>(</v>
          </cell>
          <cell r="AD95">
            <v>0</v>
          </cell>
          <cell r="AE95" t="str">
            <v>)</v>
          </cell>
          <cell r="AF95" t="e">
            <v>#DIV/0!</v>
          </cell>
          <cell r="AG95" t="str">
            <v>(</v>
          </cell>
          <cell r="AH95">
            <v>0</v>
          </cell>
          <cell r="AI95" t="str">
            <v>)</v>
          </cell>
          <cell r="AJ95" t="e">
            <v>#DIV/0!</v>
          </cell>
          <cell r="AK95" t="str">
            <v>(</v>
          </cell>
          <cell r="AL95">
            <v>0</v>
          </cell>
          <cell r="AM95" t="str">
            <v>)</v>
          </cell>
          <cell r="AN95" t="e">
            <v>#DIV/0!</v>
          </cell>
          <cell r="AO95" t="str">
            <v>(</v>
          </cell>
          <cell r="AP95">
            <v>0</v>
          </cell>
          <cell r="AQ95" t="str">
            <v>)</v>
          </cell>
        </row>
        <row r="96">
          <cell r="B96">
            <v>28.08</v>
          </cell>
          <cell r="C96">
            <v>0</v>
          </cell>
          <cell r="D96">
            <v>0</v>
          </cell>
          <cell r="E96">
            <v>0</v>
          </cell>
          <cell r="F96">
            <v>9.36</v>
          </cell>
          <cell r="J96">
            <v>0</v>
          </cell>
          <cell r="K96" t="str">
            <v>)</v>
          </cell>
          <cell r="L96" t="e">
            <v>#DIV/0!</v>
          </cell>
          <cell r="M96" t="str">
            <v>(</v>
          </cell>
          <cell r="N96">
            <v>0</v>
          </cell>
          <cell r="O96" t="str">
            <v>)</v>
          </cell>
          <cell r="P96" t="e">
            <v>#DIV/0!</v>
          </cell>
          <cell r="Q96" t="str">
            <v>(</v>
          </cell>
          <cell r="R96">
            <v>0</v>
          </cell>
          <cell r="S96" t="str">
            <v>)</v>
          </cell>
          <cell r="T96" t="e">
            <v>#DIV/0!</v>
          </cell>
          <cell r="U96" t="str">
            <v>(</v>
          </cell>
          <cell r="V96">
            <v>0</v>
          </cell>
          <cell r="W96" t="str">
            <v>)</v>
          </cell>
          <cell r="X96" t="e">
            <v>#DIV/0!</v>
          </cell>
          <cell r="Y96" t="str">
            <v>(</v>
          </cell>
          <cell r="Z96">
            <v>0</v>
          </cell>
          <cell r="AA96" t="str">
            <v>)</v>
          </cell>
          <cell r="AB96" t="e">
            <v>#DIV/0!</v>
          </cell>
          <cell r="AC96" t="str">
            <v>(</v>
          </cell>
          <cell r="AD96">
            <v>0</v>
          </cell>
          <cell r="AE96" t="str">
            <v>)</v>
          </cell>
          <cell r="AF96" t="e">
            <v>#DIV/0!</v>
          </cell>
          <cell r="AG96" t="str">
            <v>(</v>
          </cell>
          <cell r="AH96">
            <v>0</v>
          </cell>
          <cell r="AI96" t="str">
            <v>)</v>
          </cell>
          <cell r="AJ96" t="e">
            <v>#DIV/0!</v>
          </cell>
          <cell r="AK96" t="str">
            <v>(</v>
          </cell>
          <cell r="AL96">
            <v>0</v>
          </cell>
          <cell r="AM96" t="str">
            <v>)</v>
          </cell>
          <cell r="AN96" t="e">
            <v>#DIV/0!</v>
          </cell>
          <cell r="AO96" t="str">
            <v>(</v>
          </cell>
          <cell r="AP96">
            <v>0</v>
          </cell>
          <cell r="AQ96" t="str">
            <v>)</v>
          </cell>
        </row>
        <row r="97">
          <cell r="D97" t="str">
            <v>AGGREGATES</v>
          </cell>
          <cell r="F97" t="str">
            <v>AVERAGES</v>
          </cell>
          <cell r="J97">
            <v>0</v>
          </cell>
          <cell r="K97" t="str">
            <v>)</v>
          </cell>
          <cell r="L97" t="e">
            <v>#DIV/0!</v>
          </cell>
          <cell r="M97" t="str">
            <v>(</v>
          </cell>
          <cell r="N97">
            <v>0</v>
          </cell>
          <cell r="O97" t="str">
            <v>)</v>
          </cell>
          <cell r="P97" t="e">
            <v>#DIV/0!</v>
          </cell>
          <cell r="Q97" t="str">
            <v>(</v>
          </cell>
          <cell r="R97">
            <v>0</v>
          </cell>
          <cell r="S97" t="str">
            <v>)</v>
          </cell>
          <cell r="T97" t="e">
            <v>#DIV/0!</v>
          </cell>
          <cell r="U97" t="str">
            <v>(</v>
          </cell>
          <cell r="V97">
            <v>0</v>
          </cell>
          <cell r="W97" t="str">
            <v>)</v>
          </cell>
          <cell r="X97" t="e">
            <v>#DIV/0!</v>
          </cell>
          <cell r="Y97" t="str">
            <v>(</v>
          </cell>
          <cell r="Z97">
            <v>0</v>
          </cell>
          <cell r="AA97" t="str">
            <v>)</v>
          </cell>
          <cell r="AB97" t="e">
            <v>#DIV/0!</v>
          </cell>
          <cell r="AC97" t="str">
            <v>(</v>
          </cell>
          <cell r="AD97">
            <v>0</v>
          </cell>
          <cell r="AE97" t="str">
            <v>)</v>
          </cell>
          <cell r="AF97" t="e">
            <v>#DIV/0!</v>
          </cell>
          <cell r="AG97" t="str">
            <v>(</v>
          </cell>
          <cell r="AH97">
            <v>0</v>
          </cell>
          <cell r="AI97" t="str">
            <v>)</v>
          </cell>
          <cell r="AJ97" t="e">
            <v>#DIV/0!</v>
          </cell>
          <cell r="AK97" t="str">
            <v>(</v>
          </cell>
          <cell r="AL97">
            <v>0</v>
          </cell>
          <cell r="AM97" t="str">
            <v>)</v>
          </cell>
          <cell r="AN97" t="e">
            <v>#DIV/0!</v>
          </cell>
          <cell r="AO97" t="str">
            <v>(</v>
          </cell>
          <cell r="AP97">
            <v>0</v>
          </cell>
          <cell r="AQ97" t="str">
            <v>)</v>
          </cell>
        </row>
        <row r="98">
          <cell r="J98">
            <v>0</v>
          </cell>
          <cell r="K98" t="str">
            <v>)</v>
          </cell>
          <cell r="L98" t="e">
            <v>#DIV/0!</v>
          </cell>
          <cell r="M98" t="str">
            <v>(</v>
          </cell>
          <cell r="N98">
            <v>0</v>
          </cell>
          <cell r="O98" t="str">
            <v>)</v>
          </cell>
          <cell r="P98" t="e">
            <v>#DIV/0!</v>
          </cell>
          <cell r="Q98" t="str">
            <v>(</v>
          </cell>
          <cell r="R98">
            <v>0</v>
          </cell>
          <cell r="S98" t="str">
            <v>)</v>
          </cell>
          <cell r="T98" t="e">
            <v>#DIV/0!</v>
          </cell>
          <cell r="U98" t="str">
            <v>(</v>
          </cell>
          <cell r="V98">
            <v>0</v>
          </cell>
          <cell r="W98" t="str">
            <v>)</v>
          </cell>
          <cell r="X98" t="e">
            <v>#DIV/0!</v>
          </cell>
          <cell r="Y98" t="str">
            <v>(</v>
          </cell>
          <cell r="Z98">
            <v>0</v>
          </cell>
          <cell r="AA98" t="str">
            <v>)</v>
          </cell>
          <cell r="AB98" t="e">
            <v>#DIV/0!</v>
          </cell>
          <cell r="AC98" t="str">
            <v>(</v>
          </cell>
          <cell r="AD98">
            <v>0</v>
          </cell>
          <cell r="AE98" t="str">
            <v>)</v>
          </cell>
          <cell r="AF98" t="e">
            <v>#DIV/0!</v>
          </cell>
          <cell r="AG98" t="str">
            <v>(</v>
          </cell>
          <cell r="AH98">
            <v>0</v>
          </cell>
          <cell r="AI98" t="str">
            <v>)</v>
          </cell>
          <cell r="AJ98" t="e">
            <v>#DIV/0!</v>
          </cell>
          <cell r="AK98" t="str">
            <v>(</v>
          </cell>
          <cell r="AL98">
            <v>0</v>
          </cell>
          <cell r="AM98" t="str">
            <v>)</v>
          </cell>
          <cell r="AN98" t="e">
            <v>#DIV/0!</v>
          </cell>
          <cell r="AO98" t="str">
            <v>(</v>
          </cell>
          <cell r="AP98">
            <v>0</v>
          </cell>
          <cell r="AQ98" t="str">
            <v>)</v>
          </cell>
        </row>
        <row r="99">
          <cell r="B99" t="str">
            <v>March 1-31</v>
          </cell>
          <cell r="D99">
            <v>641.28000000000009</v>
          </cell>
          <cell r="F99">
            <v>30.537142857142861</v>
          </cell>
          <cell r="J99">
            <v>0</v>
          </cell>
          <cell r="K99" t="str">
            <v>)</v>
          </cell>
          <cell r="L99" t="e">
            <v>#DIV/0!</v>
          </cell>
          <cell r="M99" t="str">
            <v>(</v>
          </cell>
          <cell r="N99">
            <v>0</v>
          </cell>
          <cell r="O99" t="str">
            <v>)</v>
          </cell>
          <cell r="P99" t="e">
            <v>#DIV/0!</v>
          </cell>
          <cell r="Q99" t="str">
            <v>(</v>
          </cell>
          <cell r="R99">
            <v>0</v>
          </cell>
          <cell r="S99" t="str">
            <v>)</v>
          </cell>
          <cell r="T99" t="e">
            <v>#DIV/0!</v>
          </cell>
          <cell r="U99" t="str">
            <v>(</v>
          </cell>
          <cell r="V99">
            <v>0</v>
          </cell>
          <cell r="W99" t="str">
            <v>)</v>
          </cell>
          <cell r="X99" t="e">
            <v>#DIV/0!</v>
          </cell>
          <cell r="Y99" t="str">
            <v>(</v>
          </cell>
          <cell r="Z99">
            <v>0</v>
          </cell>
          <cell r="AA99" t="str">
            <v>)</v>
          </cell>
          <cell r="AB99" t="e">
            <v>#DIV/0!</v>
          </cell>
          <cell r="AC99" t="str">
            <v>(</v>
          </cell>
          <cell r="AD99">
            <v>0</v>
          </cell>
          <cell r="AE99" t="str">
            <v>)</v>
          </cell>
          <cell r="AF99" t="e">
            <v>#DIV/0!</v>
          </cell>
          <cell r="AG99" t="str">
            <v>(</v>
          </cell>
          <cell r="AH99">
            <v>0</v>
          </cell>
          <cell r="AI99" t="str">
            <v>)</v>
          </cell>
          <cell r="AJ99" t="e">
            <v>#DIV/0!</v>
          </cell>
          <cell r="AK99" t="str">
            <v>(</v>
          </cell>
          <cell r="AL99">
            <v>0</v>
          </cell>
          <cell r="AM99" t="str">
            <v>)</v>
          </cell>
          <cell r="AN99" t="e">
            <v>#DIV/0!</v>
          </cell>
          <cell r="AO99" t="str">
            <v>(</v>
          </cell>
          <cell r="AP99">
            <v>0</v>
          </cell>
          <cell r="AQ99" t="str">
            <v>)</v>
          </cell>
        </row>
        <row r="100">
          <cell r="J100">
            <v>0</v>
          </cell>
          <cell r="K100" t="str">
            <v>)</v>
          </cell>
          <cell r="L100" t="e">
            <v>#DIV/0!</v>
          </cell>
          <cell r="M100" t="str">
            <v>(</v>
          </cell>
          <cell r="N100">
            <v>0</v>
          </cell>
          <cell r="O100" t="str">
            <v>)</v>
          </cell>
          <cell r="P100" t="e">
            <v>#DIV/0!</v>
          </cell>
          <cell r="Q100" t="str">
            <v>(</v>
          </cell>
          <cell r="R100">
            <v>0</v>
          </cell>
          <cell r="S100" t="str">
            <v>)</v>
          </cell>
          <cell r="T100" t="e">
            <v>#DIV/0!</v>
          </cell>
          <cell r="U100" t="str">
            <v>(</v>
          </cell>
          <cell r="V100">
            <v>0</v>
          </cell>
          <cell r="W100" t="str">
            <v>)</v>
          </cell>
          <cell r="X100" t="e">
            <v>#DIV/0!</v>
          </cell>
          <cell r="Y100" t="str">
            <v>(</v>
          </cell>
          <cell r="Z100">
            <v>0</v>
          </cell>
          <cell r="AA100" t="str">
            <v>)</v>
          </cell>
          <cell r="AB100" t="e">
            <v>#DIV/0!</v>
          </cell>
          <cell r="AC100" t="str">
            <v>(</v>
          </cell>
          <cell r="AD100">
            <v>0</v>
          </cell>
          <cell r="AE100" t="str">
            <v>)</v>
          </cell>
          <cell r="AF100" t="e">
            <v>#DIV/0!</v>
          </cell>
          <cell r="AG100" t="str">
            <v>(</v>
          </cell>
          <cell r="AH100">
            <v>0</v>
          </cell>
          <cell r="AI100" t="str">
            <v>)</v>
          </cell>
          <cell r="AJ100" t="e">
            <v>#DIV/0!</v>
          </cell>
          <cell r="AK100" t="str">
            <v>(</v>
          </cell>
          <cell r="AL100">
            <v>0</v>
          </cell>
          <cell r="AM100" t="str">
            <v>)</v>
          </cell>
          <cell r="AN100" t="e">
            <v>#DIV/0!</v>
          </cell>
          <cell r="AO100" t="str">
            <v>(</v>
          </cell>
          <cell r="AP100">
            <v>0</v>
          </cell>
          <cell r="AQ100" t="str">
            <v>)</v>
          </cell>
        </row>
        <row r="101">
          <cell r="B101" t="str">
            <v>March 1-31</v>
          </cell>
          <cell r="D101">
            <v>551.16</v>
          </cell>
          <cell r="F101">
            <v>26.245714285714286</v>
          </cell>
          <cell r="J101">
            <v>0</v>
          </cell>
          <cell r="K101" t="str">
            <v>)</v>
          </cell>
          <cell r="L101" t="e">
            <v>#DIV/0!</v>
          </cell>
          <cell r="M101" t="str">
            <v>(</v>
          </cell>
          <cell r="N101">
            <v>0</v>
          </cell>
          <cell r="O101" t="str">
            <v>)</v>
          </cell>
          <cell r="P101" t="e">
            <v>#DIV/0!</v>
          </cell>
          <cell r="Q101" t="str">
            <v>(</v>
          </cell>
          <cell r="R101">
            <v>0</v>
          </cell>
          <cell r="S101" t="str">
            <v>)</v>
          </cell>
          <cell r="T101" t="e">
            <v>#DIV/0!</v>
          </cell>
          <cell r="U101" t="str">
            <v>(</v>
          </cell>
          <cell r="V101">
            <v>0</v>
          </cell>
          <cell r="W101" t="str">
            <v>)</v>
          </cell>
          <cell r="X101" t="e">
            <v>#DIV/0!</v>
          </cell>
          <cell r="Y101" t="str">
            <v>(</v>
          </cell>
          <cell r="Z101">
            <v>0</v>
          </cell>
          <cell r="AA101" t="str">
            <v>)</v>
          </cell>
          <cell r="AB101" t="e">
            <v>#DIV/0!</v>
          </cell>
          <cell r="AC101" t="str">
            <v>(</v>
          </cell>
          <cell r="AD101">
            <v>0</v>
          </cell>
          <cell r="AE101" t="str">
            <v>)</v>
          </cell>
          <cell r="AF101" t="e">
            <v>#DIV/0!</v>
          </cell>
          <cell r="AG101" t="str">
            <v>(</v>
          </cell>
          <cell r="AH101">
            <v>0</v>
          </cell>
          <cell r="AI101" t="str">
            <v>)</v>
          </cell>
          <cell r="AJ101" t="e">
            <v>#DIV/0!</v>
          </cell>
          <cell r="AK101" t="str">
            <v>(</v>
          </cell>
          <cell r="AL101">
            <v>0</v>
          </cell>
          <cell r="AM101" t="str">
            <v>)</v>
          </cell>
          <cell r="AN101" t="e">
            <v>#DIV/0!</v>
          </cell>
          <cell r="AO101" t="str">
            <v>(</v>
          </cell>
          <cell r="AP101">
            <v>0</v>
          </cell>
          <cell r="AQ101" t="str">
            <v>)</v>
          </cell>
        </row>
        <row r="102">
          <cell r="J102">
            <v>0</v>
          </cell>
          <cell r="K102" t="str">
            <v>)</v>
          </cell>
          <cell r="L102" t="e">
            <v>#DIV/0!</v>
          </cell>
          <cell r="M102" t="str">
            <v>(</v>
          </cell>
          <cell r="N102">
            <v>0</v>
          </cell>
          <cell r="O102" t="str">
            <v>)</v>
          </cell>
          <cell r="P102" t="e">
            <v>#DIV/0!</v>
          </cell>
          <cell r="Q102" t="str">
            <v>(</v>
          </cell>
          <cell r="R102">
            <v>0</v>
          </cell>
          <cell r="S102" t="str">
            <v>)</v>
          </cell>
          <cell r="T102" t="e">
            <v>#DIV/0!</v>
          </cell>
          <cell r="U102" t="str">
            <v>(</v>
          </cell>
          <cell r="V102">
            <v>0</v>
          </cell>
          <cell r="W102" t="str">
            <v>)</v>
          </cell>
          <cell r="X102" t="e">
            <v>#DIV/0!</v>
          </cell>
          <cell r="Y102" t="str">
            <v>(</v>
          </cell>
          <cell r="Z102">
            <v>0</v>
          </cell>
          <cell r="AA102" t="str">
            <v>)</v>
          </cell>
          <cell r="AB102" t="e">
            <v>#DIV/0!</v>
          </cell>
          <cell r="AC102" t="str">
            <v>(</v>
          </cell>
          <cell r="AD102">
            <v>0</v>
          </cell>
          <cell r="AE102" t="str">
            <v>)</v>
          </cell>
          <cell r="AF102" t="e">
            <v>#DIV/0!</v>
          </cell>
          <cell r="AG102" t="str">
            <v>(</v>
          </cell>
          <cell r="AH102">
            <v>0</v>
          </cell>
          <cell r="AI102" t="str">
            <v>)</v>
          </cell>
          <cell r="AJ102" t="e">
            <v>#DIV/0!</v>
          </cell>
          <cell r="AK102" t="str">
            <v>(</v>
          </cell>
          <cell r="AL102">
            <v>0</v>
          </cell>
          <cell r="AM102" t="str">
            <v>)</v>
          </cell>
          <cell r="AN102" t="e">
            <v>#DIV/0!</v>
          </cell>
          <cell r="AO102" t="str">
            <v>(</v>
          </cell>
          <cell r="AP102">
            <v>0</v>
          </cell>
          <cell r="AQ102" t="str">
            <v>)</v>
          </cell>
        </row>
        <row r="104">
          <cell r="B104" t="str">
            <v>March 1-31</v>
          </cell>
          <cell r="D104">
            <v>579.63750000000005</v>
          </cell>
          <cell r="F104">
            <v>27.601785714285718</v>
          </cell>
          <cell r="G104" t="str">
            <v>BRENT 2 (15 DAY)</v>
          </cell>
          <cell r="J104">
            <v>0</v>
          </cell>
          <cell r="N104">
            <v>0</v>
          </cell>
          <cell r="R104">
            <v>1</v>
          </cell>
          <cell r="V104">
            <v>1</v>
          </cell>
          <cell r="Z104">
            <v>0</v>
          </cell>
          <cell r="AD104">
            <v>4</v>
          </cell>
          <cell r="AH104">
            <v>0</v>
          </cell>
          <cell r="AL104">
            <v>1</v>
          </cell>
          <cell r="AP104">
            <v>2</v>
          </cell>
        </row>
        <row r="105">
          <cell r="G105" t="str">
            <v>BRENT 4 (20 DAY)</v>
          </cell>
          <cell r="J105">
            <v>0</v>
          </cell>
          <cell r="N105">
            <v>0</v>
          </cell>
          <cell r="R105">
            <v>1</v>
          </cell>
          <cell r="V105">
            <v>5</v>
          </cell>
          <cell r="Z105">
            <v>0</v>
          </cell>
          <cell r="AD105">
            <v>1</v>
          </cell>
          <cell r="AH105">
            <v>0</v>
          </cell>
          <cell r="AL105">
            <v>14</v>
          </cell>
          <cell r="AP105">
            <v>3</v>
          </cell>
        </row>
        <row r="106">
          <cell r="G106" t="str">
            <v>BRENT 15-14</v>
          </cell>
          <cell r="J106">
            <v>0</v>
          </cell>
          <cell r="N106">
            <v>0</v>
          </cell>
          <cell r="R106">
            <v>1</v>
          </cell>
          <cell r="V106">
            <v>1</v>
          </cell>
          <cell r="Z106">
            <v>0</v>
          </cell>
          <cell r="AD106">
            <v>1</v>
          </cell>
          <cell r="AH106">
            <v>0</v>
          </cell>
          <cell r="AL106">
            <v>11</v>
          </cell>
          <cell r="AP106">
            <v>2</v>
          </cell>
        </row>
        <row r="107">
          <cell r="G107" t="str">
            <v>BRENT 1 (CALENDAR)</v>
          </cell>
          <cell r="J107">
            <v>0</v>
          </cell>
          <cell r="N107">
            <v>0</v>
          </cell>
          <cell r="R107">
            <v>0</v>
          </cell>
          <cell r="V107">
            <v>4</v>
          </cell>
          <cell r="Z107">
            <v>0</v>
          </cell>
          <cell r="AD107">
            <v>1</v>
          </cell>
          <cell r="AH107">
            <v>0</v>
          </cell>
          <cell r="AL107">
            <v>14</v>
          </cell>
          <cell r="AP107">
            <v>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Set>
  </externalBook>
</externalLink>
</file>

<file path=xl/externalLinks/externalLink4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LATTS PRICES"/>
      <sheetName val="QNEWLOR"/>
      <sheetName val="MONTHLY AVERAGES"/>
      <sheetName val="Tables 1A 1B"/>
      <sheetName val="Table 5"/>
      <sheetName val="NORTH SEA PRICE TABLES"/>
      <sheetName val="NUMBDEAL"/>
      <sheetName val="Comparison of Deals"/>
      <sheetName val="NSEA PLATTS"/>
      <sheetName val="CHT DATA"/>
      <sheetName val="New Indicator-Ch"/>
      <sheetName val="CHT DATA (2)"/>
      <sheetName val="Forward Ch"/>
      <sheetName val="Forward Ch (2)"/>
      <sheetName val="T&amp;G 3"/>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Set>
  </externalBook>
</externalLink>
</file>

<file path=xl/externalLinks/externalLink4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BoP"/>
      <sheetName val="RES"/>
      <sheetName val="A 11"/>
      <sheetName val="Index"/>
      <sheetName val="Execute Macros"/>
      <sheetName val="Annual Transfer"/>
      <sheetName val="Quarterly Transfer"/>
      <sheetName val="Annual Assumptions"/>
      <sheetName val="Quarterly Assumptions"/>
      <sheetName val="Annual MacroFlow"/>
      <sheetName val="Quarterly MacroFlow"/>
      <sheetName val="Annual Tables"/>
      <sheetName val="MFLOW96"/>
      <sheetName val="F1data"/>
      <sheetName val="F2data"/>
      <sheetName val="#REF"/>
      <sheetName val="Execute_Macros"/>
      <sheetName val="Annual_Transfer"/>
      <sheetName val="Quarterly_Transfer"/>
      <sheetName val="Annual_Assumptions"/>
      <sheetName val="Quarterly_Assumptions"/>
      <sheetName val="Annual_MacroFlow"/>
      <sheetName val="Quarterly_MacroFlow"/>
      <sheetName val="Annual_Tables"/>
      <sheetName val="MFLOW96.XLS"/>
      <sheetName val="\\data3\users3\Users\dsimard\Ap"/>
      <sheetName val="Imp"/>
      <sheetName val="DSA output"/>
      <sheetName val="Programa"/>
      <sheetName val="minor"/>
      <sheetName val="FINANC-95"/>
      <sheetName val="omas"/>
      <sheetName val="PROYECCIONES-PM_2000mod"/>
      <sheetName val="assumptions"/>
      <sheetName val="Q6"/>
      <sheetName val="SUPUESTOS"/>
      <sheetName val="Current"/>
      <sheetName val="Sheet1"/>
      <sheetName val="RESULTADOS"/>
      <sheetName val="SMONET-FINANC"/>
      <sheetName val="Main"/>
      <sheetName val="fiscal"/>
      <sheetName val="FMI"/>
      <sheetName val="HACIENDA"/>
      <sheetName val="contents"/>
      <sheetName val="Q2"/>
      <sheetName val="Metas"/>
      <sheetName val="C_basef14_3p10_6"/>
      <sheetName val="Links"/>
      <sheetName val="riqueza"/>
      <sheetName val="ErrCheck"/>
      <sheetName val="sei"/>
      <sheetName val="Raw_Data_UN"/>
      <sheetName val="SFISCAL-MOD"/>
      <sheetName val="S&amp;I_DANE"/>
      <sheetName val="RED47"/>
      <sheetName val="Table"/>
      <sheetName val="Table_GEF"/>
      <sheetName val="PROYECCIONES-PM_2000mod_(2)"/>
      <sheetName val="SREAL"/>
      <sheetName val="Q5"/>
      <sheetName val="PIB_EN_CORR"/>
      <sheetName val="[MFLOW96.XLS]_WIN_TEMP_MFLOW9_2"/>
      <sheetName val="[MFLOW96.XLS]_WIN_TEMP_MFLOW9_4"/>
      <sheetName val="[MFLOW96.XLS]_WIN_TEMP_MFLOW9_3"/>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Set>
  </externalBook>
</externalLink>
</file>

<file path=xl/externalLinks/externalLink4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ndex"/>
      <sheetName val="DebtM"/>
      <sheetName val="finreq-m02"/>
      <sheetName val="BoP-m02"/>
      <sheetName val="Input"/>
      <sheetName val="Trade"/>
      <sheetName val="SER"/>
      <sheetName val="Input2"/>
      <sheetName val="DebtSer"/>
      <sheetName val="CAP"/>
      <sheetName val="RES"/>
      <sheetName val="BoP"/>
      <sheetName val="BoP M-T"/>
      <sheetName val="FinReqM-T"/>
      <sheetName val="DEBT"/>
      <sheetName val="Vulnerability Indicators"/>
      <sheetName val="BOP Main"/>
      <sheetName val="BOP Alt"/>
      <sheetName val="month-01"/>
      <sheetName val="FINREQ"/>
      <sheetName val="monthCAP"/>
      <sheetName val="OUTPUT"/>
      <sheetName val="finproj"/>
      <sheetName val="PC+Bond"/>
      <sheetName val="arr"/>
      <sheetName val="PC"/>
      <sheetName val="M-Ttab"/>
      <sheetName val="BondFin"/>
      <sheetName val="PCscen"/>
      <sheetName val="BoP med-t"/>
      <sheetName val="gaps"/>
      <sheetName val="month2000"/>
      <sheetName val="WEO"/>
      <sheetName val="SR_99"/>
      <sheetName val="BoPmonth99"/>
      <sheetName val="Chart1"/>
      <sheetName val="WEOQ5"/>
      <sheetName val="WEOQ6"/>
      <sheetName val="WEOQ7"/>
      <sheetName val="xxweolinksxx"/>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refreshError="1"/>
      <sheetData sheetId="36"/>
      <sheetData sheetId="37"/>
      <sheetData sheetId="38"/>
      <sheetData sheetId="39"/>
    </sheetDataSet>
  </externalBook>
</externalLink>
</file>

<file path=xl/externalLinks/externalLink4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ENTS"/>
      <sheetName val="INPUT"/>
      <sheetName val="BOP"/>
      <sheetName val="TRADE"/>
      <sheetName val="BOP M-T"/>
      <sheetName val="FINREQ"/>
      <sheetName val="BOPMonthly"/>
      <sheetName val="M-Ttab"/>
      <sheetName val="Chart1"/>
      <sheetName val="monthly"/>
      <sheetName val="monthlytab"/>
      <sheetName val="finproj"/>
      <sheetName val="recon"/>
      <sheetName val="arr"/>
      <sheetName val="PC"/>
      <sheetName val="SER"/>
      <sheetName val="CAP"/>
      <sheetName val="RES"/>
      <sheetName val="INPUT2"/>
      <sheetName val="DEBT"/>
      <sheetName val="PCscen"/>
      <sheetName val="DEBTSERV"/>
      <sheetName val="OUTPUT"/>
      <sheetName val="WEO"/>
      <sheetName val="SR_99"/>
      <sheetName val="xxweolinksxx"/>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Set>
  </externalBook>
</externalLink>
</file>

<file path=xl/externalLinks/externalLink4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ax1 (2)"/>
      <sheetName val="Mail (2)"/>
      <sheetName val="Santiago (2)"/>
      <sheetName val="Santiago"/>
      <sheetName val="fax1"/>
      <sheetName val="Fax"/>
      <sheetName val="Mail"/>
      <sheetName val="Sheet3"/>
      <sheetName val="Fax a enviar"/>
      <sheetName val="Fax a enviar (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sheetData sheetId="9" refreshError="1"/>
    </sheetDataSet>
  </externalBook>
</externalLink>
</file>

<file path=xl/externalLinks/externalLink4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
      <sheetName val="C"/>
      <sheetName val="Stress 0322"/>
      <sheetName val="Stress analysis"/>
      <sheetName val="BoP OUT Medium"/>
      <sheetName val="BoP OUT Long"/>
      <sheetName val="IMF Assistance"/>
      <sheetName val="IMF Assistance Old"/>
      <sheetName val="large projects"/>
      <sheetName val="Terms of Trade"/>
      <sheetName val="Exports"/>
      <sheetName val="Services"/>
      <sheetName val="Key Ratios"/>
      <sheetName val="Debt Service  Long"/>
      <sheetName val="DebtService to budget"/>
      <sheetName val="B"/>
      <sheetName val="D"/>
      <sheetName val="E"/>
      <sheetName val="F"/>
      <sheetName val="Workspace contents"/>
      <sheetName val="OUTPUT"/>
      <sheetName val="Contents"/>
      <sheetName val="DebtServiceOutLong"/>
      <sheetName val="BOP9703_stress"/>
      <sheetName val="C_basef14.3p10.6"/>
      <sheetName val="Q1"/>
      <sheetName val="Stress_0322"/>
      <sheetName val="Stress_analysis"/>
      <sheetName val="BoP_OUT_Medium"/>
      <sheetName val="BoP_OUT_Long"/>
      <sheetName val="IMF_Assistance"/>
      <sheetName val="IMF_Assistance_Old"/>
      <sheetName val="large_projects"/>
      <sheetName val="Terms_of_Trade"/>
      <sheetName val="Key_Ratios"/>
      <sheetName val="Debt_Service__Long"/>
      <sheetName val="DebtService_to_budget"/>
      <sheetName val="Workspace_contents"/>
      <sheetName val="C_basef14_3p10_6"/>
      <sheetName val="B X DEVEN"/>
      <sheetName val="BoP"/>
      <sheetName val="RES"/>
      <sheetName val="Input"/>
      <sheetName val="Trade"/>
      <sheetName val="FAL y UNIVERSAL Dic97"/>
      <sheetName val="PRIVATE"/>
    </sheetNames>
    <sheetDataSet>
      <sheetData sheetId="0" refreshError="1"/>
      <sheetData sheetId="1" refreshError="1">
        <row r="1">
          <cell r="O1" t="str">
            <v>Lyon</v>
          </cell>
        </row>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refreshError="1"/>
      <sheetData sheetId="40" refreshError="1"/>
      <sheetData sheetId="41" refreshError="1"/>
      <sheetData sheetId="42" refreshError="1"/>
      <sheetData sheetId="43" refreshError="1"/>
      <sheetData sheetId="44" refreshError="1"/>
      <sheetData sheetId="45" refreshError="1"/>
    </sheetDataSet>
  </externalBook>
</externalLink>
</file>

<file path=xl/externalLinks/externalLink4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Tally Sheet"/>
      <sheetName val="1987-2000"/>
      <sheetName val="2001"/>
      <sheetName val="2000"/>
      <sheetName val="1999"/>
      <sheetName val="1998"/>
      <sheetName val="1997"/>
      <sheetName val="1996"/>
      <sheetName val="1994-1995"/>
      <sheetName val="1990-1993"/>
      <sheetName val="Arrangements in place"/>
      <sheetName val="Proposed arrangements"/>
      <sheetName val="CCFF"/>
      <sheetName val="STATUS"/>
      <sheetName val="STF"/>
      <sheetName val="EA"/>
      <sheetName val="K"/>
      <sheetName val="L"/>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Set>
  </externalBook>
</externalLink>
</file>

<file path=xl/externalLinks/externalLink4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Mail (6)"/>
      <sheetName val="Mail (5)"/>
      <sheetName val="Mail (4)"/>
      <sheetName val="Mail (3)"/>
      <sheetName val="fax1 (2)"/>
      <sheetName val="Mail (2)"/>
      <sheetName val="Santiago (2)"/>
      <sheetName val="Santiago"/>
      <sheetName val="fax1"/>
      <sheetName val="Fax"/>
      <sheetName val="Mail"/>
      <sheetName val="Sheet3"/>
      <sheetName val="Fax a enviar"/>
      <sheetName val="Fax a enviar (2)"/>
      <sheetName val="PIB EN CORR"/>
      <sheetName val="C"/>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refreshError="1"/>
      <sheetData sheetId="15" refreshError="1"/>
    </sheetDataSet>
  </externalBook>
</externalLink>
</file>

<file path=xl/externalLinks/externalLink4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heet1"/>
      <sheetName val="DA"/>
      <sheetName val="Micro"/>
      <sheetName val="Q1"/>
      <sheetName val="Q2"/>
      <sheetName val="Q3"/>
      <sheetName val="Q4"/>
      <sheetName val="Q5"/>
      <sheetName val="Q6"/>
      <sheetName val="Q7"/>
      <sheetName val="QQ"/>
      <sheetName val="QC"/>
      <sheetName val="Sheet2"/>
      <sheetName val="Sheet3"/>
    </sheetNames>
    <sheetDataSet>
      <sheetData sheetId="0" refreshError="1"/>
      <sheetData sheetId="1" refreshError="1"/>
      <sheetData sheetId="2" refreshError="1"/>
      <sheetData sheetId="3" refreshError="1"/>
      <sheetData sheetId="4" refreshError="1">
        <row r="47">
          <cell r="E47">
            <v>9.7546879260335104E-5</v>
          </cell>
          <cell r="F47">
            <v>2.75882979622111E-4</v>
          </cell>
          <cell r="G47">
            <v>7.0284225512296005E-4</v>
          </cell>
          <cell r="H47">
            <v>1.8875706009566799E-3</v>
          </cell>
          <cell r="I47">
            <v>3.8400001358240799E-3</v>
          </cell>
          <cell r="J47">
            <v>7.4739996343851098E-3</v>
          </cell>
          <cell r="K47">
            <v>2.1851999685168301E-2</v>
          </cell>
          <cell r="L47">
            <v>0.10949999839067499</v>
          </cell>
          <cell r="M47">
            <v>0.79092001914978005</v>
          </cell>
          <cell r="N47">
            <v>5.3049998283386204</v>
          </cell>
          <cell r="O47">
            <v>9.9840993881225604</v>
          </cell>
          <cell r="P47">
            <v>23.332298278808601</v>
          </cell>
          <cell r="Q47">
            <v>111.06198883056599</v>
          </cell>
          <cell r="R47">
            <v>3245</v>
          </cell>
          <cell r="S47">
            <v>68922.265625</v>
          </cell>
          <cell r="T47">
            <v>180897.96875</v>
          </cell>
          <cell r="U47">
            <v>226637</v>
          </cell>
          <cell r="V47">
            <v>236504.109375</v>
          </cell>
          <cell r="W47">
            <v>257439.90625</v>
          </cell>
          <cell r="X47">
            <v>258030.609375</v>
          </cell>
          <cell r="Y47">
            <v>272150.0625</v>
          </cell>
          <cell r="Z47">
            <v>292855.8125</v>
          </cell>
          <cell r="AA47">
            <v>298118.5</v>
          </cell>
          <cell r="AB47">
            <v>282003.25</v>
          </cell>
          <cell r="AC47">
            <v>294101.46875</v>
          </cell>
          <cell r="AD47">
            <v>306989</v>
          </cell>
          <cell r="AE47">
            <v>321440.78125</v>
          </cell>
          <cell r="AF47">
            <v>336158.15625</v>
          </cell>
          <cell r="AG47">
            <v>351438.84375</v>
          </cell>
          <cell r="AH47">
            <v>367407.78125</v>
          </cell>
        </row>
        <row r="63">
          <cell r="E63">
            <v>1.00000004749745E-3</v>
          </cell>
          <cell r="F63">
            <v>1.00000004749745E-3</v>
          </cell>
          <cell r="G63">
            <v>1.00000004749745E-3</v>
          </cell>
          <cell r="H63">
            <v>1.00000004749745E-3</v>
          </cell>
          <cell r="I63">
            <v>1.00000004749745E-3</v>
          </cell>
          <cell r="J63">
            <v>1.00000004749745E-3</v>
          </cell>
          <cell r="K63">
            <v>1.00000004749745E-3</v>
          </cell>
          <cell r="L63">
            <v>1.00000004749745E-3</v>
          </cell>
          <cell r="M63">
            <v>1.00000004749745E-3</v>
          </cell>
          <cell r="N63">
            <v>1.00000004749745E-3</v>
          </cell>
          <cell r="O63">
            <v>1.00000004749745E-3</v>
          </cell>
          <cell r="P63">
            <v>1.00000004749745E-3</v>
          </cell>
          <cell r="Q63">
            <v>1.00000004749745E-3</v>
          </cell>
          <cell r="R63">
            <v>1.00000004749745E-3</v>
          </cell>
          <cell r="S63">
            <v>1.00000004749745E-3</v>
          </cell>
          <cell r="T63">
            <v>1.00000004749745E-3</v>
          </cell>
          <cell r="U63">
            <v>1.00000004749745E-3</v>
          </cell>
          <cell r="V63">
            <v>1.00000004749745E-3</v>
          </cell>
          <cell r="W63">
            <v>1.00000004749745E-3</v>
          </cell>
          <cell r="X63">
            <v>1.00000004749745E-3</v>
          </cell>
          <cell r="Y63">
            <v>1.00000004749745E-3</v>
          </cell>
          <cell r="Z63">
            <v>1.00000004749745E-3</v>
          </cell>
          <cell r="AA63">
            <v>1.00000004749745E-3</v>
          </cell>
          <cell r="AB63">
            <v>1.00000004749745E-3</v>
          </cell>
          <cell r="AC63">
            <v>1.00000004749745E-3</v>
          </cell>
          <cell r="AD63">
            <v>1.00000004749745E-3</v>
          </cell>
          <cell r="AE63">
            <v>1.00000004749745E-3</v>
          </cell>
          <cell r="AF63">
            <v>1.00000004749745E-3</v>
          </cell>
          <cell r="AG63">
            <v>1.00000004749745E-3</v>
          </cell>
          <cell r="AH63">
            <v>1.00000004749745E-3</v>
          </cell>
        </row>
      </sheetData>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Set>
  </externalBook>
</externalLink>
</file>

<file path=xl/externalLinks/externalLink5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ENTS"/>
      <sheetName val="Input-Dom.Assum"/>
      <sheetName val="Input-SPNF"/>
      <sheetName val="Input-Consa-EPNF"/>
      <sheetName val="Input-Consa-RGG"/>
      <sheetName val="Input-Consa-GCC"/>
      <sheetName val="Input-Financing Hac"/>
      <sheetName val="IN OUT"/>
      <sheetName val="NFPEntps"/>
      <sheetName val="Rest of GG"/>
      <sheetName val="CGvt Rev"/>
      <sheetName val="CentGovCons"/>
      <sheetName val="Gen Gvt"/>
      <sheetName val="OPS"/>
      <sheetName val="SR-0PS"/>
      <sheetName val="SR-Financing"/>
      <sheetName val="SR-Deb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Set>
  </externalBook>
</externalLink>
</file>

<file path=xl/externalLinks/externalLink5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ndex"/>
      <sheetName val="Execute Macros"/>
      <sheetName val="Annual Raw Data"/>
      <sheetName val="Quarterly Raw Data"/>
      <sheetName val="WEO Raw Data"/>
      <sheetName val="Annual Assumptions"/>
      <sheetName val="Quarterly Assumptions"/>
      <sheetName val="Annual MacroFlow"/>
      <sheetName val="Quarterly MacroFlow"/>
      <sheetName val="Annual Tables"/>
      <sheetName val="SEI Table"/>
      <sheetName val="Basic Data"/>
      <sheetName val="Program MFlows97"/>
      <sheetName val="WEO Submission Sheet"/>
      <sheetName val="SEI Chart"/>
      <sheetName val="Fiscal Chart"/>
      <sheetName val="Money Chart"/>
      <sheetName val="Macros Import"/>
      <sheetName val="Macros Print"/>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refreshError="1"/>
      <sheetData sheetId="18" refreshError="1"/>
    </sheetDataSet>
  </externalBook>
</externalLink>
</file>

<file path=xl/externalLinks/externalLink5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raw"/>
      <sheetName val="input"/>
      <sheetName val="output"/>
      <sheetName val="SI"/>
      <sheetName val="BCP"/>
      <sheetName val="Banks"/>
      <sheetName val="MonSurvey"/>
      <sheetName val="SR-04"/>
      <sheetName val="Charts"/>
      <sheetName val="Program"/>
      <sheetName val="Rev. Prog. (Aug01)"/>
      <sheetName val="Fin.Inst."/>
      <sheetName val="FinSurvey"/>
      <sheetName val="QF"/>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Set>
  </externalBook>
</externalLink>
</file>

<file path=xl/externalLinks/externalLink5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raw"/>
      <sheetName val="input"/>
      <sheetName val="output"/>
      <sheetName val="SI"/>
      <sheetName val="BCP"/>
      <sheetName val="Banks"/>
      <sheetName val="MonSurvey"/>
      <sheetName val="SR-04"/>
      <sheetName val="Charts"/>
      <sheetName val="Program"/>
      <sheetName val="Rev. Prog. (Aug01)"/>
      <sheetName val="Fin.Inst."/>
      <sheetName val="FinSurvey"/>
      <sheetName val="QF"/>
    </sheetNames>
    <sheetDataSet>
      <sheetData sheetId="0" refreshError="1">
        <row r="1">
          <cell r="A1" t="str">
            <v>DEPARTAMENTO DEL HEMISFERIO OCCIDENTAL Y BANCO CENTRAL DEL PARAGUAY</v>
          </cell>
        </row>
        <row r="2">
          <cell r="A2" t="str">
            <v>CUENTAS MONETARIAS DEL BANCO CENTRAL DEL PARAGUAY</v>
          </cell>
        </row>
        <row r="4">
          <cell r="A4" t="str">
            <v>en millones de guaraníes</v>
          </cell>
          <cell r="F4" t="str">
            <v>Dic 94</v>
          </cell>
          <cell r="G4" t="str">
            <v>Ene 95</v>
          </cell>
          <cell r="H4" t="str">
            <v>Feb 95</v>
          </cell>
          <cell r="I4" t="str">
            <v>Mar 95</v>
          </cell>
          <cell r="J4" t="str">
            <v>Abr 95</v>
          </cell>
          <cell r="K4" t="str">
            <v>May 95</v>
          </cell>
          <cell r="L4" t="str">
            <v>Jun 95</v>
          </cell>
          <cell r="M4" t="str">
            <v>Jul 95</v>
          </cell>
          <cell r="N4" t="str">
            <v>Ago 95</v>
          </cell>
        </row>
        <row r="6">
          <cell r="A6" t="str">
            <v>BASE CAJA</v>
          </cell>
        </row>
        <row r="8">
          <cell r="A8" t="str">
            <v>Tipo Cambio Especial</v>
          </cell>
          <cell r="F8">
            <v>1924</v>
          </cell>
          <cell r="G8">
            <v>1947</v>
          </cell>
          <cell r="H8">
            <v>1960</v>
          </cell>
          <cell r="I8">
            <v>1968</v>
          </cell>
          <cell r="J8">
            <v>1967</v>
          </cell>
          <cell r="K8">
            <v>1965</v>
          </cell>
          <cell r="L8">
            <v>1965.5</v>
          </cell>
          <cell r="M8">
            <v>1966</v>
          </cell>
          <cell r="N8">
            <v>1966.5</v>
          </cell>
        </row>
        <row r="9">
          <cell r="A9" t="str">
            <v>Tipo de Cambio Contable</v>
          </cell>
          <cell r="F9">
            <v>1924</v>
          </cell>
          <cell r="G9">
            <v>1947</v>
          </cell>
          <cell r="H9">
            <v>1960</v>
          </cell>
          <cell r="I9">
            <v>1968</v>
          </cell>
          <cell r="J9">
            <v>1967</v>
          </cell>
          <cell r="K9">
            <v>1965</v>
          </cell>
          <cell r="L9">
            <v>1965.5</v>
          </cell>
          <cell r="M9">
            <v>1966</v>
          </cell>
          <cell r="N9">
            <v>1966.5</v>
          </cell>
        </row>
        <row r="11">
          <cell r="A11" t="str">
            <v>ACTIVOS EXTERNOS</v>
          </cell>
          <cell r="F11">
            <v>2016584.6834254211</v>
          </cell>
          <cell r="G11">
            <v>2013418.517548264</v>
          </cell>
          <cell r="H11">
            <v>2039536.818358144</v>
          </cell>
          <cell r="I11">
            <v>2131595.0199753842</v>
          </cell>
          <cell r="J11">
            <v>2303668.2328766519</v>
          </cell>
          <cell r="K11">
            <v>2339926.5023862845</v>
          </cell>
          <cell r="L11">
            <v>2215771.1556243473</v>
          </cell>
          <cell r="M11">
            <v>2189572.7823580187</v>
          </cell>
          <cell r="N11">
            <v>2172438.7695636675</v>
          </cell>
        </row>
        <row r="12">
          <cell r="A12" t="str">
            <v>RESERVAS INTERNACIONALES BRUTAS</v>
          </cell>
          <cell r="F12">
            <v>2008925.2394254212</v>
          </cell>
          <cell r="G12">
            <v>2005667.510548264</v>
          </cell>
          <cell r="H12">
            <v>2031734.058358144</v>
          </cell>
          <cell r="I12">
            <v>2124821.1639753841</v>
          </cell>
          <cell r="J12">
            <v>2296897.818876652</v>
          </cell>
          <cell r="K12">
            <v>2333162.9723862847</v>
          </cell>
          <cell r="L12">
            <v>2208534.1846243474</v>
          </cell>
          <cell r="M12">
            <v>2168538.5483580185</v>
          </cell>
          <cell r="N12">
            <v>2165723.1720636673</v>
          </cell>
        </row>
        <row r="13">
          <cell r="A13" t="str">
            <v>OTROS ACTIVOS EXTERNOS</v>
          </cell>
          <cell r="F13">
            <v>7659.4440000000004</v>
          </cell>
          <cell r="G13">
            <v>7751.0070000000005</v>
          </cell>
          <cell r="H13">
            <v>7802.76</v>
          </cell>
          <cell r="I13">
            <v>6773.8560000000007</v>
          </cell>
          <cell r="J13">
            <v>6770.4140000000007</v>
          </cell>
          <cell r="K13">
            <v>6763.53</v>
          </cell>
          <cell r="L13">
            <v>7236.9710000000005</v>
          </cell>
          <cell r="M13">
            <v>21034.234</v>
          </cell>
          <cell r="N13">
            <v>6715.5974999999999</v>
          </cell>
        </row>
        <row r="15">
          <cell r="A15" t="str">
            <v>CREDITO BRUTO ADMINISTRACION CENTRAL</v>
          </cell>
          <cell r="F15">
            <v>1047096.248</v>
          </cell>
          <cell r="G15">
            <v>1057880.594</v>
          </cell>
          <cell r="H15">
            <v>1064298.92</v>
          </cell>
          <cell r="I15">
            <v>1068215.736</v>
          </cell>
          <cell r="J15">
            <v>1082486.061</v>
          </cell>
          <cell r="K15">
            <v>1081950.6399999999</v>
          </cell>
          <cell r="L15">
            <v>1083397.308</v>
          </cell>
          <cell r="M15">
            <v>1065537.0219999999</v>
          </cell>
          <cell r="N15">
            <v>1065123.7889999999</v>
          </cell>
        </row>
        <row r="16">
          <cell r="A16" t="str">
            <v>CREDITO BRUTO ADMINISTRACION CENTRAL EN MN</v>
          </cell>
          <cell r="F16">
            <v>86824</v>
          </cell>
          <cell r="G16">
            <v>86129</v>
          </cell>
          <cell r="H16">
            <v>86059</v>
          </cell>
          <cell r="I16">
            <v>85983</v>
          </cell>
          <cell r="J16">
            <v>103937</v>
          </cell>
          <cell r="K16">
            <v>104371</v>
          </cell>
          <cell r="L16">
            <v>104311</v>
          </cell>
          <cell r="M16">
            <v>86239</v>
          </cell>
          <cell r="N16">
            <v>85677</v>
          </cell>
        </row>
        <row r="17">
          <cell r="A17" t="str">
            <v>CREDITO BRUTO ADMINISTRACION CENTRAL EN ME</v>
          </cell>
          <cell r="F17">
            <v>960272.24800000002</v>
          </cell>
          <cell r="G17">
            <v>971751.59400000004</v>
          </cell>
          <cell r="H17">
            <v>978239.92</v>
          </cell>
          <cell r="I17">
            <v>982232.73600000003</v>
          </cell>
          <cell r="J17">
            <v>978549.06099999999</v>
          </cell>
          <cell r="K17">
            <v>977579.64</v>
          </cell>
          <cell r="L17">
            <v>979086.30799999996</v>
          </cell>
          <cell r="M17">
            <v>979298.022</v>
          </cell>
          <cell r="N17">
            <v>979446.78899999987</v>
          </cell>
        </row>
        <row r="19">
          <cell r="A19" t="str">
            <v>CREDITO BRUTO AL SEGURO SOCIAL</v>
          </cell>
          <cell r="F19">
            <v>0</v>
          </cell>
          <cell r="G19">
            <v>0</v>
          </cell>
          <cell r="H19">
            <v>0</v>
          </cell>
          <cell r="I19">
            <v>0</v>
          </cell>
          <cell r="J19">
            <v>0</v>
          </cell>
          <cell r="K19">
            <v>0</v>
          </cell>
          <cell r="L19">
            <v>0</v>
          </cell>
          <cell r="M19">
            <v>0</v>
          </cell>
          <cell r="N19">
            <v>0</v>
          </cell>
        </row>
        <row r="20">
          <cell r="A20" t="str">
            <v>CREDITO BRUTO AL SEGURO SOCIAL MN</v>
          </cell>
          <cell r="F20">
            <v>0</v>
          </cell>
          <cell r="G20">
            <v>0</v>
          </cell>
          <cell r="H20">
            <v>0</v>
          </cell>
          <cell r="I20">
            <v>0</v>
          </cell>
          <cell r="J20">
            <v>0</v>
          </cell>
          <cell r="K20">
            <v>0</v>
          </cell>
          <cell r="L20">
            <v>0</v>
          </cell>
          <cell r="M20">
            <v>0</v>
          </cell>
          <cell r="N20">
            <v>0</v>
          </cell>
        </row>
        <row r="21">
          <cell r="A21" t="str">
            <v>CREDITO BRUTO AL SEGURO SOCIAL ME</v>
          </cell>
          <cell r="F21">
            <v>0</v>
          </cell>
          <cell r="G21">
            <v>0</v>
          </cell>
          <cell r="H21">
            <v>0</v>
          </cell>
          <cell r="I21">
            <v>0</v>
          </cell>
          <cell r="J21">
            <v>0</v>
          </cell>
          <cell r="K21">
            <v>0</v>
          </cell>
          <cell r="L21">
            <v>0</v>
          </cell>
          <cell r="M21">
            <v>0</v>
          </cell>
          <cell r="N21">
            <v>0</v>
          </cell>
        </row>
        <row r="23">
          <cell r="A23" t="str">
            <v>CREDITO BRUTO A AGENCIAS DESCENTRALIZADAS</v>
          </cell>
          <cell r="F23">
            <v>50</v>
          </cell>
          <cell r="G23">
            <v>50</v>
          </cell>
          <cell r="H23">
            <v>50</v>
          </cell>
          <cell r="I23">
            <v>46</v>
          </cell>
          <cell r="J23">
            <v>46</v>
          </cell>
          <cell r="K23">
            <v>46</v>
          </cell>
          <cell r="L23">
            <v>46</v>
          </cell>
          <cell r="M23">
            <v>46</v>
          </cell>
          <cell r="N23">
            <v>46</v>
          </cell>
        </row>
        <row r="24">
          <cell r="A24" t="str">
            <v>CREDITO BRUTO A AGENCIAS DESCENTRALIZADAS MN</v>
          </cell>
          <cell r="F24">
            <v>50</v>
          </cell>
          <cell r="G24">
            <v>50</v>
          </cell>
          <cell r="H24">
            <v>50</v>
          </cell>
          <cell r="I24">
            <v>46</v>
          </cell>
          <cell r="J24">
            <v>46</v>
          </cell>
          <cell r="K24">
            <v>46</v>
          </cell>
          <cell r="L24">
            <v>46</v>
          </cell>
          <cell r="M24">
            <v>46</v>
          </cell>
          <cell r="N24">
            <v>46</v>
          </cell>
        </row>
        <row r="25">
          <cell r="A25" t="str">
            <v>CREDITO BRUTO A AGENCIAS DESCENTRALIZADAS ME</v>
          </cell>
          <cell r="F25">
            <v>0</v>
          </cell>
          <cell r="G25">
            <v>0</v>
          </cell>
          <cell r="H25">
            <v>0</v>
          </cell>
          <cell r="I25">
            <v>0</v>
          </cell>
          <cell r="J25">
            <v>0</v>
          </cell>
          <cell r="K25">
            <v>0</v>
          </cell>
          <cell r="L25">
            <v>0</v>
          </cell>
          <cell r="M25">
            <v>0</v>
          </cell>
          <cell r="N25">
            <v>0</v>
          </cell>
        </row>
        <row r="27">
          <cell r="A27" t="str">
            <v>CREDITO BRUTO A GOBIERNOS LOCALES</v>
          </cell>
          <cell r="F27">
            <v>822</v>
          </cell>
          <cell r="G27">
            <v>822</v>
          </cell>
          <cell r="H27">
            <v>822</v>
          </cell>
          <cell r="I27">
            <v>718</v>
          </cell>
          <cell r="J27">
            <v>718</v>
          </cell>
          <cell r="K27">
            <v>718</v>
          </cell>
          <cell r="L27">
            <v>718</v>
          </cell>
          <cell r="M27">
            <v>718</v>
          </cell>
          <cell r="N27">
            <v>718</v>
          </cell>
        </row>
        <row r="28">
          <cell r="A28" t="str">
            <v>CREDITO BRUTO A GOBIERNOS LOCALES MN</v>
          </cell>
          <cell r="F28">
            <v>822</v>
          </cell>
          <cell r="G28">
            <v>822</v>
          </cell>
          <cell r="H28">
            <v>822</v>
          </cell>
          <cell r="I28">
            <v>718</v>
          </cell>
          <cell r="J28">
            <v>718</v>
          </cell>
          <cell r="K28">
            <v>718</v>
          </cell>
          <cell r="L28">
            <v>718</v>
          </cell>
          <cell r="M28">
            <v>718</v>
          </cell>
          <cell r="N28">
            <v>718</v>
          </cell>
        </row>
        <row r="29">
          <cell r="A29" t="str">
            <v>CREDITO BRUTO A GOBIERNOS LOCALES ME</v>
          </cell>
          <cell r="F29">
            <v>0</v>
          </cell>
          <cell r="G29">
            <v>0</v>
          </cell>
          <cell r="H29">
            <v>0</v>
          </cell>
          <cell r="I29">
            <v>0</v>
          </cell>
          <cell r="J29">
            <v>0</v>
          </cell>
          <cell r="K29">
            <v>0</v>
          </cell>
          <cell r="L29">
            <v>0</v>
          </cell>
          <cell r="M29">
            <v>0</v>
          </cell>
          <cell r="N29">
            <v>0</v>
          </cell>
        </row>
        <row r="31">
          <cell r="A31" t="str">
            <v>CREDITO BRUTO A EMPRESAS PUBLICAS</v>
          </cell>
          <cell r="F31">
            <v>222353.74799999999</v>
          </cell>
          <cell r="G31">
            <v>221571.92</v>
          </cell>
          <cell r="H31">
            <v>218147.8</v>
          </cell>
          <cell r="I31">
            <v>219986.696</v>
          </cell>
          <cell r="J31">
            <v>219431.98499999999</v>
          </cell>
          <cell r="K31">
            <v>219068.75</v>
          </cell>
          <cell r="L31">
            <v>219532.473</v>
          </cell>
          <cell r="M31">
            <v>238335.26</v>
          </cell>
          <cell r="N31">
            <v>235305.67549999995</v>
          </cell>
        </row>
        <row r="32">
          <cell r="A32" t="str">
            <v>CREDITO BRUTO A EMPRESAS PUBLICAS MN</v>
          </cell>
          <cell r="F32">
            <v>65111</v>
          </cell>
          <cell r="G32">
            <v>65111</v>
          </cell>
          <cell r="H32">
            <v>65111</v>
          </cell>
          <cell r="I32">
            <v>65111</v>
          </cell>
          <cell r="J32">
            <v>65111</v>
          </cell>
          <cell r="K32">
            <v>65111</v>
          </cell>
          <cell r="L32">
            <v>65111</v>
          </cell>
          <cell r="M32">
            <v>65111</v>
          </cell>
          <cell r="N32">
            <v>65111</v>
          </cell>
        </row>
        <row r="33">
          <cell r="A33" t="str">
            <v>CREDITO BRUTO A EMPRESAS PUBLICAS ME</v>
          </cell>
          <cell r="F33">
            <v>157242.74799999999</v>
          </cell>
          <cell r="G33">
            <v>156460.92000000001</v>
          </cell>
          <cell r="H33">
            <v>153036.79999999999</v>
          </cell>
          <cell r="I33">
            <v>154875.696</v>
          </cell>
          <cell r="J33">
            <v>154320.98499999999</v>
          </cell>
          <cell r="K33">
            <v>153957.75</v>
          </cell>
          <cell r="L33">
            <v>154421.473</v>
          </cell>
          <cell r="M33">
            <v>173224.26</v>
          </cell>
          <cell r="N33">
            <v>170194.67549999995</v>
          </cell>
        </row>
        <row r="35">
          <cell r="A35" t="str">
            <v>CREDITO AL SECTOR PRIVADO</v>
          </cell>
          <cell r="F35">
            <v>6643</v>
          </cell>
          <cell r="G35">
            <v>6411</v>
          </cell>
          <cell r="H35">
            <v>6173</v>
          </cell>
          <cell r="I35">
            <v>5946</v>
          </cell>
          <cell r="J35">
            <v>5702</v>
          </cell>
          <cell r="K35">
            <v>5477</v>
          </cell>
          <cell r="L35">
            <v>5268</v>
          </cell>
          <cell r="M35">
            <v>5087</v>
          </cell>
          <cell r="N35">
            <v>4860</v>
          </cell>
        </row>
        <row r="36">
          <cell r="A36" t="str">
            <v>CREDITO AL SECTOR PRIVADO MN</v>
          </cell>
          <cell r="F36">
            <v>6643</v>
          </cell>
          <cell r="G36">
            <v>6411</v>
          </cell>
          <cell r="H36">
            <v>6173</v>
          </cell>
          <cell r="I36">
            <v>5946</v>
          </cell>
          <cell r="J36">
            <v>5702</v>
          </cell>
          <cell r="K36">
            <v>5477</v>
          </cell>
          <cell r="L36">
            <v>5268</v>
          </cell>
          <cell r="M36">
            <v>5087</v>
          </cell>
          <cell r="N36">
            <v>4860</v>
          </cell>
        </row>
        <row r="37">
          <cell r="A37" t="str">
            <v>CREDITO AL SECTOR PRIVADO ME</v>
          </cell>
          <cell r="F37">
            <v>0</v>
          </cell>
          <cell r="G37">
            <v>0</v>
          </cell>
          <cell r="H37">
            <v>0</v>
          </cell>
          <cell r="I37">
            <v>0</v>
          </cell>
          <cell r="J37">
            <v>0</v>
          </cell>
          <cell r="K37">
            <v>0</v>
          </cell>
          <cell r="L37">
            <v>0</v>
          </cell>
          <cell r="M37">
            <v>0</v>
          </cell>
          <cell r="N37">
            <v>0</v>
          </cell>
        </row>
        <row r="39">
          <cell r="A39" t="str">
            <v>CREDITO A BANCOS COMERCIALES</v>
          </cell>
          <cell r="F39">
            <v>96383.504000000001</v>
          </cell>
          <cell r="G39">
            <v>92484.062000000005</v>
          </cell>
          <cell r="H39">
            <v>107827.16</v>
          </cell>
          <cell r="I39">
            <v>130723.52800000001</v>
          </cell>
          <cell r="J39">
            <v>122654.982</v>
          </cell>
          <cell r="K39">
            <v>277621.89</v>
          </cell>
          <cell r="L39">
            <v>504757.163</v>
          </cell>
          <cell r="M39">
            <v>650952.43599999999</v>
          </cell>
          <cell r="N39">
            <v>689324.70900000003</v>
          </cell>
        </row>
        <row r="40">
          <cell r="A40" t="str">
            <v>PRESTAMOS Y REDESCUENTOS</v>
          </cell>
          <cell r="F40">
            <v>88144</v>
          </cell>
          <cell r="G40">
            <v>90201</v>
          </cell>
          <cell r="H40">
            <v>96182</v>
          </cell>
          <cell r="I40">
            <v>99673</v>
          </cell>
          <cell r="J40">
            <v>99671</v>
          </cell>
          <cell r="K40">
            <v>103164</v>
          </cell>
          <cell r="L40">
            <v>104914</v>
          </cell>
          <cell r="M40">
            <v>647422</v>
          </cell>
          <cell r="N40">
            <v>685754</v>
          </cell>
        </row>
        <row r="41">
          <cell r="A41" t="str">
            <v>REDESCUENTOS</v>
          </cell>
          <cell r="F41">
            <v>142</v>
          </cell>
          <cell r="G41">
            <v>135</v>
          </cell>
          <cell r="H41">
            <v>116</v>
          </cell>
          <cell r="I41">
            <v>107</v>
          </cell>
          <cell r="J41">
            <v>105</v>
          </cell>
          <cell r="K41">
            <v>98</v>
          </cell>
          <cell r="L41">
            <v>98</v>
          </cell>
          <cell r="M41">
            <v>91</v>
          </cell>
          <cell r="N41">
            <v>75</v>
          </cell>
        </row>
        <row r="42">
          <cell r="A42" t="str">
            <v>PRESTAMOS A BANCOS</v>
          </cell>
          <cell r="F42">
            <v>88002</v>
          </cell>
          <cell r="G42">
            <v>90066</v>
          </cell>
          <cell r="H42">
            <v>96066</v>
          </cell>
          <cell r="I42">
            <v>99566</v>
          </cell>
          <cell r="J42">
            <v>99566</v>
          </cell>
          <cell r="K42">
            <v>103066</v>
          </cell>
          <cell r="L42">
            <v>104816</v>
          </cell>
          <cell r="M42">
            <v>647331</v>
          </cell>
          <cell r="N42">
            <v>685679</v>
          </cell>
        </row>
        <row r="43">
          <cell r="A43" t="str">
            <v>OTROS PRESTAMOS A BANCOS</v>
          </cell>
          <cell r="F43">
            <v>1889.5040000000001</v>
          </cell>
          <cell r="G43">
            <v>2283.0619999999999</v>
          </cell>
          <cell r="H43">
            <v>2945.16</v>
          </cell>
          <cell r="I43">
            <v>3300.5280000000002</v>
          </cell>
          <cell r="J43">
            <v>3583.982</v>
          </cell>
          <cell r="K43">
            <v>3457.89</v>
          </cell>
          <cell r="L43">
            <v>3383.163</v>
          </cell>
          <cell r="M43">
            <v>3530.4360000000001</v>
          </cell>
          <cell r="N43">
            <v>3570.7089999999998</v>
          </cell>
        </row>
        <row r="44">
          <cell r="A44" t="str">
            <v>OTROS PRESTAMOS A BANCOS MN</v>
          </cell>
          <cell r="F44">
            <v>839</v>
          </cell>
          <cell r="G44">
            <v>1220</v>
          </cell>
          <cell r="H44">
            <v>1875</v>
          </cell>
          <cell r="I44">
            <v>2226</v>
          </cell>
          <cell r="J44">
            <v>2510</v>
          </cell>
          <cell r="K44">
            <v>2385</v>
          </cell>
          <cell r="L44">
            <v>2310</v>
          </cell>
          <cell r="M44">
            <v>2457</v>
          </cell>
          <cell r="N44">
            <v>2497</v>
          </cell>
        </row>
        <row r="45">
          <cell r="A45" t="str">
            <v>OTROS PRESTAMOS A BANCOS ME</v>
          </cell>
          <cell r="F45">
            <v>1050.5040000000001</v>
          </cell>
          <cell r="G45">
            <v>1063.0620000000001</v>
          </cell>
          <cell r="H45">
            <v>1070.1600000000001</v>
          </cell>
          <cell r="I45">
            <v>1074.528</v>
          </cell>
          <cell r="J45">
            <v>1073.982</v>
          </cell>
          <cell r="K45">
            <v>1072.8900000000001</v>
          </cell>
          <cell r="L45">
            <v>1073.163</v>
          </cell>
          <cell r="M45">
            <v>1073.4360000000001</v>
          </cell>
          <cell r="N45">
            <v>1073.7090000000001</v>
          </cell>
        </row>
        <row r="46">
          <cell r="A46" t="str">
            <v>OPERACIONES DE CALL MONEY (ACTIVAS)</v>
          </cell>
          <cell r="F46">
            <v>6350</v>
          </cell>
          <cell r="G46">
            <v>0</v>
          </cell>
          <cell r="H46">
            <v>8700</v>
          </cell>
          <cell r="I46">
            <v>27750</v>
          </cell>
          <cell r="J46">
            <v>19400</v>
          </cell>
          <cell r="K46">
            <v>171000</v>
          </cell>
          <cell r="L46">
            <v>396460</v>
          </cell>
          <cell r="M46">
            <v>0</v>
          </cell>
          <cell r="N46">
            <v>0</v>
          </cell>
        </row>
        <row r="48">
          <cell r="A48" t="str">
            <v>CRÉDITO A SOC. NO MONETARIAS DE DEPÓSITO</v>
          </cell>
          <cell r="F48">
            <v>854</v>
          </cell>
          <cell r="G48">
            <v>1069</v>
          </cell>
          <cell r="H48">
            <v>1461</v>
          </cell>
          <cell r="I48">
            <v>2078</v>
          </cell>
          <cell r="J48">
            <v>2212</v>
          </cell>
          <cell r="K48">
            <v>2352</v>
          </cell>
          <cell r="L48">
            <v>2710</v>
          </cell>
          <cell r="M48">
            <v>6918</v>
          </cell>
          <cell r="N48">
            <v>17065</v>
          </cell>
        </row>
        <row r="49">
          <cell r="A49" t="str">
            <v>CRÉDITO A SOC. NO MONETARIAS DE DEPÓSITO MN</v>
          </cell>
          <cell r="F49">
            <v>854</v>
          </cell>
          <cell r="G49">
            <v>1069</v>
          </cell>
          <cell r="H49">
            <v>1461</v>
          </cell>
          <cell r="I49">
            <v>2078</v>
          </cell>
          <cell r="J49">
            <v>2212</v>
          </cell>
          <cell r="K49">
            <v>2352</v>
          </cell>
          <cell r="L49">
            <v>2710</v>
          </cell>
          <cell r="M49">
            <v>6918</v>
          </cell>
          <cell r="N49">
            <v>17065</v>
          </cell>
        </row>
        <row r="50">
          <cell r="A50" t="str">
            <v>CRÉDITO A SOC. NO MONETARIAS DE DEPÓSITO ME</v>
          </cell>
          <cell r="F50">
            <v>0</v>
          </cell>
          <cell r="G50">
            <v>0</v>
          </cell>
          <cell r="H50">
            <v>0</v>
          </cell>
          <cell r="I50">
            <v>0</v>
          </cell>
          <cell r="J50">
            <v>0</v>
          </cell>
          <cell r="K50">
            <v>0</v>
          </cell>
          <cell r="L50">
            <v>0</v>
          </cell>
          <cell r="M50">
            <v>0</v>
          </cell>
          <cell r="N50">
            <v>0</v>
          </cell>
        </row>
        <row r="52">
          <cell r="A52" t="str">
            <v>CRÉDITO A SOCIEDADES NO DEPOSITARIAS</v>
          </cell>
          <cell r="F52">
            <v>14795.567999999999</v>
          </cell>
          <cell r="G52">
            <v>14796.304</v>
          </cell>
          <cell r="H52">
            <v>14796.72</v>
          </cell>
          <cell r="I52">
            <v>14796.976000000001</v>
          </cell>
          <cell r="J52">
            <v>14796.944</v>
          </cell>
          <cell r="K52">
            <v>14689.88</v>
          </cell>
          <cell r="L52">
            <v>22372.896000000001</v>
          </cell>
          <cell r="M52">
            <v>22372.912</v>
          </cell>
          <cell r="N52">
            <v>22372.928</v>
          </cell>
        </row>
        <row r="53">
          <cell r="A53" t="str">
            <v>CRÉDITO A SOCIEDADES NO DEPOSITARIAS MN</v>
          </cell>
          <cell r="F53">
            <v>14734</v>
          </cell>
          <cell r="G53">
            <v>14734</v>
          </cell>
          <cell r="H53">
            <v>14734</v>
          </cell>
          <cell r="I53">
            <v>14734</v>
          </cell>
          <cell r="J53">
            <v>14734</v>
          </cell>
          <cell r="K53">
            <v>14627</v>
          </cell>
          <cell r="L53">
            <v>22310</v>
          </cell>
          <cell r="M53">
            <v>22310</v>
          </cell>
          <cell r="N53">
            <v>22310</v>
          </cell>
        </row>
        <row r="54">
          <cell r="A54" t="str">
            <v>CRÉDITO A SOCIEDADES NO DEPOSITARIAS ME</v>
          </cell>
          <cell r="F54">
            <v>61.567999999999998</v>
          </cell>
          <cell r="G54">
            <v>62.304000000000002</v>
          </cell>
          <cell r="H54">
            <v>62.72</v>
          </cell>
          <cell r="I54">
            <v>62.976000000000006</v>
          </cell>
          <cell r="J54">
            <v>62.944000000000003</v>
          </cell>
          <cell r="K54">
            <v>62.88</v>
          </cell>
          <cell r="L54">
            <v>62.895999999999994</v>
          </cell>
          <cell r="M54">
            <v>62.911999999999999</v>
          </cell>
          <cell r="N54">
            <v>62.927999999999997</v>
          </cell>
        </row>
        <row r="56">
          <cell r="A56" t="str">
            <v>CRÉDITO A INST. FINANCIERAS EN LIQUIDACIÓN</v>
          </cell>
          <cell r="F56">
            <v>1687</v>
          </cell>
          <cell r="G56">
            <v>8469</v>
          </cell>
          <cell r="H56">
            <v>13262</v>
          </cell>
          <cell r="I56">
            <v>8652</v>
          </cell>
          <cell r="J56">
            <v>628</v>
          </cell>
          <cell r="K56">
            <v>3308</v>
          </cell>
          <cell r="L56">
            <v>1772</v>
          </cell>
          <cell r="M56">
            <v>3019</v>
          </cell>
          <cell r="N56">
            <v>164</v>
          </cell>
        </row>
        <row r="57">
          <cell r="A57" t="str">
            <v>CRÉDITO A INST. FINANCIERAS EN LIQUIDACIÓN MN</v>
          </cell>
          <cell r="F57">
            <v>1687</v>
          </cell>
          <cell r="G57">
            <v>8469</v>
          </cell>
          <cell r="H57">
            <v>13262</v>
          </cell>
          <cell r="I57">
            <v>8652</v>
          </cell>
          <cell r="J57">
            <v>628</v>
          </cell>
          <cell r="K57">
            <v>3308</v>
          </cell>
          <cell r="L57">
            <v>1772</v>
          </cell>
          <cell r="M57">
            <v>3019</v>
          </cell>
          <cell r="N57">
            <v>164</v>
          </cell>
        </row>
        <row r="58">
          <cell r="A58" t="str">
            <v>CRÉDITO A BANCOS COMERCIALES EN LIQ. MN</v>
          </cell>
          <cell r="F58">
            <v>1687</v>
          </cell>
          <cell r="G58">
            <v>8469</v>
          </cell>
          <cell r="H58">
            <v>13262</v>
          </cell>
          <cell r="I58">
            <v>8652</v>
          </cell>
          <cell r="J58">
            <v>628</v>
          </cell>
          <cell r="K58">
            <v>3308</v>
          </cell>
          <cell r="L58">
            <v>1772</v>
          </cell>
          <cell r="M58">
            <v>3019</v>
          </cell>
          <cell r="N58">
            <v>164</v>
          </cell>
        </row>
        <row r="59">
          <cell r="A59" t="str">
            <v>CREDITO A EMP. FINANCIERAS EN LIQ. MN</v>
          </cell>
          <cell r="F59">
            <v>0</v>
          </cell>
          <cell r="G59">
            <v>0</v>
          </cell>
          <cell r="H59">
            <v>0</v>
          </cell>
          <cell r="I59">
            <v>0</v>
          </cell>
          <cell r="J59">
            <v>0</v>
          </cell>
          <cell r="K59">
            <v>0</v>
          </cell>
          <cell r="L59">
            <v>0</v>
          </cell>
          <cell r="M59">
            <v>0</v>
          </cell>
          <cell r="N59">
            <v>0</v>
          </cell>
        </row>
        <row r="60">
          <cell r="A60" t="str">
            <v>CRÉDITO A INST. FINANCIERAS EN LIQUIDACIÓN ME</v>
          </cell>
          <cell r="F60">
            <v>0</v>
          </cell>
          <cell r="G60">
            <v>0</v>
          </cell>
          <cell r="H60">
            <v>0</v>
          </cell>
          <cell r="I60">
            <v>0</v>
          </cell>
          <cell r="J60">
            <v>0</v>
          </cell>
          <cell r="K60">
            <v>0</v>
          </cell>
          <cell r="L60">
            <v>0</v>
          </cell>
          <cell r="M60">
            <v>0</v>
          </cell>
          <cell r="N60">
            <v>0</v>
          </cell>
        </row>
        <row r="61">
          <cell r="A61" t="str">
            <v>CRÉDITO A BANCOS COMERCIALES EN LIQ. ME</v>
          </cell>
          <cell r="F61">
            <v>0</v>
          </cell>
          <cell r="G61">
            <v>0</v>
          </cell>
          <cell r="H61">
            <v>0</v>
          </cell>
          <cell r="I61">
            <v>0</v>
          </cell>
          <cell r="J61">
            <v>0</v>
          </cell>
          <cell r="K61">
            <v>0</v>
          </cell>
          <cell r="L61">
            <v>0</v>
          </cell>
          <cell r="M61">
            <v>0</v>
          </cell>
          <cell r="N61">
            <v>0</v>
          </cell>
        </row>
        <row r="62">
          <cell r="A62" t="str">
            <v>CREDITO A EMP. FINANCIERAS EN LIQ. ME</v>
          </cell>
          <cell r="F62">
            <v>0</v>
          </cell>
          <cell r="G62">
            <v>0</v>
          </cell>
          <cell r="H62">
            <v>0</v>
          </cell>
          <cell r="I62">
            <v>0</v>
          </cell>
          <cell r="J62">
            <v>0</v>
          </cell>
          <cell r="K62">
            <v>0</v>
          </cell>
          <cell r="L62">
            <v>0</v>
          </cell>
          <cell r="M62">
            <v>0</v>
          </cell>
          <cell r="N62">
            <v>0</v>
          </cell>
        </row>
        <row r="64">
          <cell r="A64" t="str">
            <v>ACTIVOS NO CLASIFICADOS</v>
          </cell>
          <cell r="F64">
            <v>388063.84457457793</v>
          </cell>
          <cell r="G64">
            <v>380702.3434517362</v>
          </cell>
          <cell r="H64">
            <v>390037.49764185597</v>
          </cell>
          <cell r="I64">
            <v>398603.2440246162</v>
          </cell>
          <cell r="J64">
            <v>435391.59012334922</v>
          </cell>
          <cell r="K64">
            <v>404658.78761371586</v>
          </cell>
          <cell r="L64">
            <v>430104.40487565263</v>
          </cell>
          <cell r="M64">
            <v>417689.9336419832</v>
          </cell>
          <cell r="N64">
            <v>407944.48843633238</v>
          </cell>
        </row>
        <row r="65">
          <cell r="A65" t="str">
            <v>TOTAL AJUSTES (ACTIVOS)</v>
          </cell>
          <cell r="F65">
            <v>3447.9285745788366</v>
          </cell>
          <cell r="G65">
            <v>4654.7704517358579</v>
          </cell>
          <cell r="H65">
            <v>5672.2216418560347</v>
          </cell>
          <cell r="I65">
            <v>5052.7400246160541</v>
          </cell>
          <cell r="J65">
            <v>6834.8781233480695</v>
          </cell>
          <cell r="K65">
            <v>5383.5276137155961</v>
          </cell>
          <cell r="L65">
            <v>4141.1988756526989</v>
          </cell>
          <cell r="M65">
            <v>4601.1776419811431</v>
          </cell>
          <cell r="N65">
            <v>3977.2394363331841</v>
          </cell>
        </row>
        <row r="66">
          <cell r="A66" t="str">
            <v>AJUSTE VALUACION ORO</v>
          </cell>
          <cell r="F66">
            <v>0</v>
          </cell>
          <cell r="G66">
            <v>0</v>
          </cell>
          <cell r="H66">
            <v>0</v>
          </cell>
          <cell r="I66">
            <v>0</v>
          </cell>
          <cell r="J66">
            <v>0</v>
          </cell>
          <cell r="K66">
            <v>0</v>
          </cell>
          <cell r="L66">
            <v>0</v>
          </cell>
          <cell r="M66">
            <v>0</v>
          </cell>
          <cell r="N66">
            <v>0</v>
          </cell>
        </row>
        <row r="67">
          <cell r="A67" t="str">
            <v>INCLUIDO EN EL BALANCE</v>
          </cell>
          <cell r="F67">
            <v>0</v>
          </cell>
          <cell r="G67">
            <v>0</v>
          </cell>
          <cell r="H67">
            <v>0</v>
          </cell>
          <cell r="I67">
            <v>0</v>
          </cell>
          <cell r="J67">
            <v>0</v>
          </cell>
          <cell r="K67">
            <v>0</v>
          </cell>
          <cell r="L67">
            <v>0</v>
          </cell>
          <cell r="M67">
            <v>0</v>
          </cell>
          <cell r="N67">
            <v>0</v>
          </cell>
        </row>
        <row r="68">
          <cell r="A68" t="str">
            <v>INCLUIDO EN CTAS MONETARIAS</v>
          </cell>
          <cell r="F68">
            <v>0</v>
          </cell>
          <cell r="G68">
            <v>0</v>
          </cell>
          <cell r="H68">
            <v>0</v>
          </cell>
          <cell r="I68">
            <v>0</v>
          </cell>
          <cell r="J68">
            <v>0</v>
          </cell>
          <cell r="K68">
            <v>0</v>
          </cell>
          <cell r="L68">
            <v>0</v>
          </cell>
          <cell r="M68">
            <v>0</v>
          </cell>
          <cell r="N68">
            <v>0</v>
          </cell>
        </row>
        <row r="69">
          <cell r="A69" t="str">
            <v>AJUS.VAL.POR USO T.C.DIF. AL CONTABLE (Activo)</v>
          </cell>
          <cell r="F69">
            <v>0</v>
          </cell>
          <cell r="G69">
            <v>0</v>
          </cell>
          <cell r="H69">
            <v>0</v>
          </cell>
          <cell r="I69">
            <v>0</v>
          </cell>
          <cell r="J69">
            <v>0</v>
          </cell>
          <cell r="K69">
            <v>0</v>
          </cell>
          <cell r="L69">
            <v>0</v>
          </cell>
          <cell r="M69">
            <v>0</v>
          </cell>
          <cell r="N69">
            <v>0</v>
          </cell>
        </row>
        <row r="70">
          <cell r="A70" t="str">
            <v>CTAS.EN ME VALORIZ.AL T.C.CONTABLE</v>
          </cell>
          <cell r="F70">
            <v>3157816.9480000008</v>
          </cell>
          <cell r="G70">
            <v>3164272.1879999992</v>
          </cell>
          <cell r="H70">
            <v>3202185.28</v>
          </cell>
          <cell r="I70">
            <v>3308333.952</v>
          </cell>
          <cell r="J70">
            <v>3505780.1659999993</v>
          </cell>
          <cell r="K70">
            <v>3509281.71</v>
          </cell>
          <cell r="L70">
            <v>3410859.9075000002</v>
          </cell>
          <cell r="M70">
            <v>3390868.33</v>
          </cell>
          <cell r="N70">
            <v>3360921.5519999997</v>
          </cell>
        </row>
        <row r="71">
          <cell r="A71" t="str">
            <v>CTAS.EN ME VALORIZ.AL T.C.ESPECIAL</v>
          </cell>
          <cell r="F71">
            <v>-3157816.9480000008</v>
          </cell>
          <cell r="G71">
            <v>-3164272.1879999992</v>
          </cell>
          <cell r="H71">
            <v>-3202185.28</v>
          </cell>
          <cell r="I71">
            <v>-3308333.952</v>
          </cell>
          <cell r="J71">
            <v>-3505780.1659999993</v>
          </cell>
          <cell r="K71">
            <v>-3509281.71</v>
          </cell>
          <cell r="L71">
            <v>-3410859.9075000002</v>
          </cell>
          <cell r="M71">
            <v>-3390868.33</v>
          </cell>
          <cell r="N71">
            <v>-3360921.5519999997</v>
          </cell>
        </row>
        <row r="72">
          <cell r="A72" t="str">
            <v>AJUSTE DIF.CIFRAS FMI/BCP: POS.RESERVA</v>
          </cell>
          <cell r="F72">
            <v>4872.0790383538115</v>
          </cell>
          <cell r="G72">
            <v>5207.279914323306</v>
          </cell>
          <cell r="H72">
            <v>5484.8974862079995</v>
          </cell>
          <cell r="I72">
            <v>5577.8942888880119</v>
          </cell>
          <cell r="J72">
            <v>5956.651366147169</v>
          </cell>
          <cell r="K72">
            <v>5738.7032939154087</v>
          </cell>
          <cell r="L72">
            <v>5480.4340605304897</v>
          </cell>
          <cell r="M72">
            <v>5542.6230691982564</v>
          </cell>
          <cell r="N72">
            <v>5172.2103780864563</v>
          </cell>
        </row>
        <row r="73">
          <cell r="A73" t="str">
            <v>POSICION RESERVA FMI (Calc.Balance)</v>
          </cell>
          <cell r="F73">
            <v>45669.987999999998</v>
          </cell>
          <cell r="G73">
            <v>46969.428</v>
          </cell>
          <cell r="H73">
            <v>48029.8</v>
          </cell>
          <cell r="I73">
            <v>50185.968000000001</v>
          </cell>
          <cell r="J73">
            <v>50900.059000000001</v>
          </cell>
          <cell r="K73">
            <v>50718.614999999998</v>
          </cell>
          <cell r="L73">
            <v>50267.662499999999</v>
          </cell>
          <cell r="M73">
            <v>50077.952000000005</v>
          </cell>
          <cell r="N73">
            <v>47803.648500000003</v>
          </cell>
        </row>
        <row r="74">
          <cell r="A74" t="str">
            <v>POSICION RESERVA FMI (Cifra FMI)</v>
          </cell>
          <cell r="F74">
            <v>-40797.908961646186</v>
          </cell>
          <cell r="G74">
            <v>-41762.148085676694</v>
          </cell>
          <cell r="H74">
            <v>-42544.902513791996</v>
          </cell>
          <cell r="I74">
            <v>-44608.073711111989</v>
          </cell>
          <cell r="J74">
            <v>-44943.407633852832</v>
          </cell>
          <cell r="K74">
            <v>-44979.911706084589</v>
          </cell>
          <cell r="L74">
            <v>-44787.228439469509</v>
          </cell>
          <cell r="M74">
            <v>-44535.328930801748</v>
          </cell>
          <cell r="N74">
            <v>-42631.438121913547</v>
          </cell>
        </row>
        <row r="75">
          <cell r="A75" t="str">
            <v>AJUSTE DIF.CIFRAS IMF/BCP: TEN.DEG</v>
          </cell>
          <cell r="F75">
            <v>-1424.1504637749749</v>
          </cell>
          <cell r="G75">
            <v>-552.50946258744807</v>
          </cell>
          <cell r="H75">
            <v>187.32415564803523</v>
          </cell>
          <cell r="I75">
            <v>-525.1542642719578</v>
          </cell>
          <cell r="J75">
            <v>878.22675720090047</v>
          </cell>
          <cell r="K75">
            <v>-355.17568019981263</v>
          </cell>
          <cell r="L75">
            <v>-1339.2351848777907</v>
          </cell>
          <cell r="M75">
            <v>-941.44542721711332</v>
          </cell>
          <cell r="N75">
            <v>-1194.9709417532722</v>
          </cell>
        </row>
        <row r="76">
          <cell r="A76" t="str">
            <v>TENENCIA DE DEG (Segun Balance)</v>
          </cell>
          <cell r="F76">
            <v>188532.76</v>
          </cell>
          <cell r="G76">
            <v>193893.94200000001</v>
          </cell>
          <cell r="H76">
            <v>200496.24</v>
          </cell>
          <cell r="I76">
            <v>209497.53599999999</v>
          </cell>
          <cell r="J76">
            <v>212471.40599999999</v>
          </cell>
          <cell r="K76">
            <v>213760.56</v>
          </cell>
          <cell r="L76">
            <v>211859.2795</v>
          </cell>
          <cell r="M76">
            <v>211057.96400000001</v>
          </cell>
          <cell r="N76">
            <v>203904.4185</v>
          </cell>
        </row>
        <row r="77">
          <cell r="A77" t="str">
            <v>TENENCIA DE DEG (Cifra del FMI)</v>
          </cell>
          <cell r="F77">
            <v>-189956.91046377496</v>
          </cell>
          <cell r="G77">
            <v>-194446.45146258746</v>
          </cell>
          <cell r="H77">
            <v>-200308.91584435196</v>
          </cell>
          <cell r="I77">
            <v>-210022.69026427195</v>
          </cell>
          <cell r="J77">
            <v>-211593.17924279909</v>
          </cell>
          <cell r="K77">
            <v>-214115.73568019981</v>
          </cell>
          <cell r="L77">
            <v>-213198.51468487779</v>
          </cell>
          <cell r="M77">
            <v>-211999.40942721712</v>
          </cell>
          <cell r="N77">
            <v>-205099.38944175327</v>
          </cell>
        </row>
        <row r="78">
          <cell r="A78" t="str">
            <v>CUENTAS CAMBIARIAS ACTIVAS DEL BALANCE</v>
          </cell>
          <cell r="F78">
            <v>0</v>
          </cell>
          <cell r="G78">
            <v>-146</v>
          </cell>
          <cell r="H78">
            <v>-233</v>
          </cell>
          <cell r="I78">
            <v>-293</v>
          </cell>
          <cell r="J78">
            <v>59</v>
          </cell>
          <cell r="K78">
            <v>697</v>
          </cell>
          <cell r="L78">
            <v>777</v>
          </cell>
          <cell r="M78">
            <v>1095</v>
          </cell>
          <cell r="N78">
            <v>1086</v>
          </cell>
        </row>
        <row r="79">
          <cell r="A79" t="str">
            <v>INTERESES DEVENGADOS A COBRAR</v>
          </cell>
          <cell r="F79">
            <v>0</v>
          </cell>
          <cell r="G79">
            <v>0</v>
          </cell>
          <cell r="H79">
            <v>0</v>
          </cell>
          <cell r="I79">
            <v>0</v>
          </cell>
          <cell r="J79">
            <v>23281.412</v>
          </cell>
          <cell r="K79">
            <v>17783.25</v>
          </cell>
          <cell r="L79">
            <v>23507.38</v>
          </cell>
          <cell r="M79">
            <v>25972.826000000001</v>
          </cell>
          <cell r="N79">
            <v>26038.426499999998</v>
          </cell>
        </row>
        <row r="80">
          <cell r="A80" t="str">
            <v>INTERESES DEVENGADOS A COBRAR MN</v>
          </cell>
          <cell r="F80">
            <v>0</v>
          </cell>
          <cell r="G80">
            <v>0</v>
          </cell>
          <cell r="H80">
            <v>0</v>
          </cell>
          <cell r="I80">
            <v>0</v>
          </cell>
          <cell r="J80">
            <v>0</v>
          </cell>
          <cell r="K80">
            <v>0</v>
          </cell>
          <cell r="L80">
            <v>0</v>
          </cell>
          <cell r="M80">
            <v>0</v>
          </cell>
          <cell r="N80">
            <v>0</v>
          </cell>
        </row>
        <row r="81">
          <cell r="A81" t="str">
            <v>INTERESES DEVENGADOS A COBRAR ME</v>
          </cell>
          <cell r="F81">
            <v>0</v>
          </cell>
          <cell r="G81">
            <v>0</v>
          </cell>
          <cell r="H81">
            <v>0</v>
          </cell>
          <cell r="I81">
            <v>0</v>
          </cell>
          <cell r="J81">
            <v>23281.412</v>
          </cell>
          <cell r="K81">
            <v>17783.25</v>
          </cell>
          <cell r="L81">
            <v>23507.38</v>
          </cell>
          <cell r="M81">
            <v>25972.826000000001</v>
          </cell>
          <cell r="N81">
            <v>26038.426499999998</v>
          </cell>
        </row>
        <row r="82">
          <cell r="A82" t="str">
            <v>OTROS ACTIVOS</v>
          </cell>
          <cell r="F82">
            <v>384615.9159999991</v>
          </cell>
          <cell r="G82">
            <v>376193.57300000032</v>
          </cell>
          <cell r="H82">
            <v>384598.27599999995</v>
          </cell>
          <cell r="I82">
            <v>393843.50400000013</v>
          </cell>
          <cell r="J82">
            <v>405216.30000000115</v>
          </cell>
          <cell r="K82">
            <v>380795.01</v>
          </cell>
          <cell r="L82">
            <v>401678.82599999994</v>
          </cell>
          <cell r="M82">
            <v>386020.93000000203</v>
          </cell>
          <cell r="N82">
            <v>376842.82249999919</v>
          </cell>
        </row>
        <row r="83">
          <cell r="A83" t="str">
            <v>OTROS ACTIVOS EN MN</v>
          </cell>
          <cell r="F83">
            <v>365459</v>
          </cell>
          <cell r="G83">
            <v>359332.83600000013</v>
          </cell>
          <cell r="H83">
            <v>360031.83600000013</v>
          </cell>
          <cell r="I83">
            <v>360404</v>
          </cell>
          <cell r="J83">
            <v>367228</v>
          </cell>
          <cell r="K83">
            <v>367280</v>
          </cell>
          <cell r="L83">
            <v>368882</v>
          </cell>
          <cell r="M83">
            <v>368958</v>
          </cell>
          <cell r="N83">
            <v>369155</v>
          </cell>
        </row>
        <row r="84">
          <cell r="A84" t="str">
            <v>OTROS ACTIVOS EN ME</v>
          </cell>
          <cell r="F84">
            <v>19156.915999999113</v>
          </cell>
          <cell r="G84">
            <v>16860.737000000179</v>
          </cell>
          <cell r="H84">
            <v>24566.439999999813</v>
          </cell>
          <cell r="I84">
            <v>33439.504000000139</v>
          </cell>
          <cell r="J84">
            <v>37988.300000001116</v>
          </cell>
          <cell r="K84">
            <v>13515.010000000222</v>
          </cell>
          <cell r="L84">
            <v>32796.825999999783</v>
          </cell>
          <cell r="M84">
            <v>17062.930000001692</v>
          </cell>
          <cell r="N84">
            <v>7687.8224999991808</v>
          </cell>
        </row>
        <row r="86">
          <cell r="A86" t="str">
            <v>TOTAL ACTIVOS</v>
          </cell>
          <cell r="F86">
            <v>3795333.5959999994</v>
          </cell>
          <cell r="G86">
            <v>3797674.7409999999</v>
          </cell>
          <cell r="H86">
            <v>3856412.9159999997</v>
          </cell>
          <cell r="I86">
            <v>3981361.2</v>
          </cell>
          <cell r="J86">
            <v>4187735.7950000009</v>
          </cell>
          <cell r="K86">
            <v>4349817.45</v>
          </cell>
          <cell r="L86">
            <v>4486449.4005000005</v>
          </cell>
          <cell r="M86">
            <v>4600248.3460000008</v>
          </cell>
          <cell r="N86">
            <v>4615363.3594999993</v>
          </cell>
        </row>
        <row r="88">
          <cell r="A88" t="str">
            <v>BASE MONETARIA AMPLIADA</v>
          </cell>
          <cell r="F88">
            <v>1757136.7760000001</v>
          </cell>
          <cell r="G88">
            <v>1563146.932</v>
          </cell>
          <cell r="H88">
            <v>1584775.3960000002</v>
          </cell>
          <cell r="I88">
            <v>1623639.0719999999</v>
          </cell>
          <cell r="J88">
            <v>1738535.149</v>
          </cell>
          <cell r="K88">
            <v>1831048.9750000001</v>
          </cell>
          <cell r="L88">
            <v>1809021.6214999999</v>
          </cell>
          <cell r="M88">
            <v>1813959.3020000001</v>
          </cell>
          <cell r="N88">
            <v>1801767.7849999999</v>
          </cell>
        </row>
        <row r="89">
          <cell r="A89" t="str">
            <v>BASE MONETARIA</v>
          </cell>
          <cell r="F89">
            <v>1332560</v>
          </cell>
          <cell r="G89">
            <v>1148108.8360000001</v>
          </cell>
          <cell r="H89">
            <v>1154337.8360000001</v>
          </cell>
          <cell r="I89">
            <v>1209564</v>
          </cell>
          <cell r="J89">
            <v>1327143</v>
          </cell>
          <cell r="K89">
            <v>1431535</v>
          </cell>
          <cell r="L89">
            <v>1419945</v>
          </cell>
          <cell r="M89">
            <v>1437083</v>
          </cell>
          <cell r="N89">
            <v>1421663</v>
          </cell>
        </row>
        <row r="90">
          <cell r="A90" t="str">
            <v>BILLETES Y MONEDAS EMITIDOS</v>
          </cell>
          <cell r="F90">
            <v>870031</v>
          </cell>
          <cell r="G90">
            <v>706516</v>
          </cell>
          <cell r="H90">
            <v>711993</v>
          </cell>
          <cell r="I90">
            <v>750958</v>
          </cell>
          <cell r="J90">
            <v>811746</v>
          </cell>
          <cell r="K90">
            <v>837230</v>
          </cell>
          <cell r="L90">
            <v>842195</v>
          </cell>
          <cell r="M90">
            <v>835466</v>
          </cell>
          <cell r="N90">
            <v>806549</v>
          </cell>
        </row>
        <row r="91">
          <cell r="A91" t="str">
            <v>DEPÓSITOS BANCARIOS EN MN</v>
          </cell>
          <cell r="F91">
            <v>438448</v>
          </cell>
          <cell r="G91">
            <v>416340.83600000001</v>
          </cell>
          <cell r="H91">
            <v>415652.83600000001</v>
          </cell>
          <cell r="I91">
            <v>429711</v>
          </cell>
          <cell r="J91">
            <v>484805</v>
          </cell>
          <cell r="K91">
            <v>561528</v>
          </cell>
          <cell r="L91">
            <v>536707</v>
          </cell>
          <cell r="M91">
            <v>556723</v>
          </cell>
          <cell r="N91">
            <v>568762</v>
          </cell>
        </row>
        <row r="92">
          <cell r="A92" t="str">
            <v>DEPÓSITOS ENCAJE LEGAL MN</v>
          </cell>
          <cell r="F92">
            <v>355403</v>
          </cell>
          <cell r="G92">
            <v>362191.83600000001</v>
          </cell>
          <cell r="H92">
            <v>362050.83600000001</v>
          </cell>
          <cell r="I92">
            <v>373171</v>
          </cell>
          <cell r="J92">
            <v>390332</v>
          </cell>
          <cell r="K92">
            <v>409543</v>
          </cell>
          <cell r="L92">
            <v>398768</v>
          </cell>
          <cell r="M92">
            <v>420331</v>
          </cell>
          <cell r="N92">
            <v>420944</v>
          </cell>
        </row>
        <row r="93">
          <cell r="A93" t="str">
            <v>OTROS DEPÓSITOS ENCAJE MN</v>
          </cell>
          <cell r="F93">
            <v>83045</v>
          </cell>
          <cell r="G93">
            <v>54149</v>
          </cell>
          <cell r="H93">
            <v>53602</v>
          </cell>
          <cell r="I93">
            <v>56540</v>
          </cell>
          <cell r="J93">
            <v>94473</v>
          </cell>
          <cell r="K93">
            <v>151985</v>
          </cell>
          <cell r="L93">
            <v>137939</v>
          </cell>
          <cell r="M93">
            <v>136392</v>
          </cell>
          <cell r="N93">
            <v>147818</v>
          </cell>
        </row>
        <row r="94">
          <cell r="A94" t="str">
            <v>DEPÓSITOS EN CUENTA CORRIENTE MN</v>
          </cell>
          <cell r="F94">
            <v>42616</v>
          </cell>
          <cell r="G94">
            <v>10185</v>
          </cell>
          <cell r="H94">
            <v>13706</v>
          </cell>
          <cell r="I94">
            <v>15037</v>
          </cell>
          <cell r="J94">
            <v>44555</v>
          </cell>
          <cell r="K94">
            <v>96672</v>
          </cell>
          <cell r="L94">
            <v>91629</v>
          </cell>
          <cell r="M94">
            <v>97091</v>
          </cell>
          <cell r="N94">
            <v>99100</v>
          </cell>
        </row>
        <row r="95">
          <cell r="A95" t="str">
            <v>ENCAJE ESPECIAL MN</v>
          </cell>
          <cell r="F95">
            <v>38075</v>
          </cell>
          <cell r="G95">
            <v>41610</v>
          </cell>
          <cell r="H95">
            <v>37542</v>
          </cell>
          <cell r="I95">
            <v>39149</v>
          </cell>
          <cell r="J95">
            <v>47564</v>
          </cell>
          <cell r="K95">
            <v>52959</v>
          </cell>
          <cell r="L95">
            <v>43956</v>
          </cell>
          <cell r="M95">
            <v>36947</v>
          </cell>
          <cell r="N95">
            <v>46364</v>
          </cell>
        </row>
        <row r="96">
          <cell r="A96" t="str">
            <v>OTROS DEPÓSITOS  MN</v>
          </cell>
          <cell r="F96">
            <v>2354</v>
          </cell>
          <cell r="G96">
            <v>2354</v>
          </cell>
          <cell r="H96">
            <v>2354</v>
          </cell>
          <cell r="I96">
            <v>2354</v>
          </cell>
          <cell r="J96">
            <v>2354</v>
          </cell>
          <cell r="K96">
            <v>2354</v>
          </cell>
          <cell r="L96">
            <v>2354</v>
          </cell>
          <cell r="M96">
            <v>2354</v>
          </cell>
          <cell r="N96">
            <v>2354</v>
          </cell>
        </row>
        <row r="97">
          <cell r="A97" t="str">
            <v>DEP. DE SOC. NO MONETARIAS DE DEPÓSITO EN MN</v>
          </cell>
          <cell r="F97">
            <v>24081</v>
          </cell>
          <cell r="G97">
            <v>25252</v>
          </cell>
          <cell r="H97">
            <v>26692</v>
          </cell>
          <cell r="I97">
            <v>28895</v>
          </cell>
          <cell r="J97">
            <v>30592</v>
          </cell>
          <cell r="K97">
            <v>32777</v>
          </cell>
          <cell r="L97">
            <v>41043</v>
          </cell>
          <cell r="M97">
            <v>44894</v>
          </cell>
          <cell r="N97">
            <v>46352</v>
          </cell>
        </row>
        <row r="98">
          <cell r="A98" t="str">
            <v>DEPÓSITOS BANCARIOS EN ME</v>
          </cell>
          <cell r="F98">
            <v>424576.77600000001</v>
          </cell>
          <cell r="G98">
            <v>415038.09600000002</v>
          </cell>
          <cell r="H98">
            <v>430437.56</v>
          </cell>
          <cell r="I98">
            <v>414075.07199999999</v>
          </cell>
          <cell r="J98">
            <v>411392.14899999998</v>
          </cell>
          <cell r="K98">
            <v>399513.97500000003</v>
          </cell>
          <cell r="L98">
            <v>389076.62150000001</v>
          </cell>
          <cell r="M98">
            <v>376876.30200000003</v>
          </cell>
          <cell r="N98">
            <v>379558.098</v>
          </cell>
        </row>
        <row r="99">
          <cell r="A99" t="str">
            <v>DEPÓSITOS EN CUENTA CORRIENTE ME</v>
          </cell>
          <cell r="F99">
            <v>18343.416000000001</v>
          </cell>
          <cell r="G99">
            <v>7542.6779999999999</v>
          </cell>
          <cell r="H99">
            <v>14496.16</v>
          </cell>
          <cell r="I99">
            <v>12475.151999999998</v>
          </cell>
          <cell r="J99">
            <v>12726.49</v>
          </cell>
          <cell r="K99">
            <v>12238.02</v>
          </cell>
          <cell r="L99">
            <v>21056.4015</v>
          </cell>
          <cell r="M99">
            <v>10783.51</v>
          </cell>
          <cell r="N99">
            <v>14135.201999999999</v>
          </cell>
        </row>
        <row r="100">
          <cell r="A100" t="str">
            <v>DEPÓSITOS ENCAJE LEGAL ME</v>
          </cell>
          <cell r="F100">
            <v>406233.36</v>
          </cell>
          <cell r="G100">
            <v>407495.41800000001</v>
          </cell>
          <cell r="H100">
            <v>415941.4</v>
          </cell>
          <cell r="I100">
            <v>401599.92</v>
          </cell>
          <cell r="J100">
            <v>398665.65899999999</v>
          </cell>
          <cell r="K100">
            <v>387275.95500000002</v>
          </cell>
          <cell r="L100">
            <v>368020.22</v>
          </cell>
          <cell r="M100">
            <v>366092.79200000002</v>
          </cell>
          <cell r="N100">
            <v>365422.89600000001</v>
          </cell>
        </row>
        <row r="101">
          <cell r="A101" t="str">
            <v>DEP. DE SOC. NO MONETARIAS DE DEPÓSITO EN ME</v>
          </cell>
          <cell r="F101">
            <v>0</v>
          </cell>
          <cell r="G101">
            <v>0</v>
          </cell>
          <cell r="H101">
            <v>0</v>
          </cell>
          <cell r="I101">
            <v>0</v>
          </cell>
          <cell r="J101">
            <v>0</v>
          </cell>
          <cell r="K101">
            <v>0</v>
          </cell>
          <cell r="L101">
            <v>0</v>
          </cell>
          <cell r="M101">
            <v>0</v>
          </cell>
          <cell r="N101">
            <v>546.68700000000001</v>
          </cell>
        </row>
        <row r="103">
          <cell r="A103" t="str">
            <v>OPERACIONES DE CALL MONEY (PASIVOS)</v>
          </cell>
          <cell r="F103">
            <v>0</v>
          </cell>
          <cell r="G103">
            <v>0</v>
          </cell>
          <cell r="H103">
            <v>0</v>
          </cell>
          <cell r="I103">
            <v>0</v>
          </cell>
          <cell r="J103">
            <v>0</v>
          </cell>
          <cell r="K103">
            <v>0</v>
          </cell>
          <cell r="L103">
            <v>29300</v>
          </cell>
          <cell r="M103">
            <v>0</v>
          </cell>
          <cell r="N103">
            <v>0</v>
          </cell>
        </row>
        <row r="105">
          <cell r="A105" t="str">
            <v>OBLIG./TITULOS,VALORES EMITIDOS Y LRM</v>
          </cell>
          <cell r="F105">
            <v>35416</v>
          </cell>
          <cell r="G105">
            <v>64309</v>
          </cell>
          <cell r="H105">
            <v>53887</v>
          </cell>
          <cell r="I105">
            <v>50087</v>
          </cell>
          <cell r="J105">
            <v>50960</v>
          </cell>
          <cell r="K105">
            <v>80648</v>
          </cell>
          <cell r="L105">
            <v>144960</v>
          </cell>
          <cell r="M105">
            <v>203676</v>
          </cell>
          <cell r="N105">
            <v>252265</v>
          </cell>
        </row>
        <row r="107">
          <cell r="A107" t="str">
            <v>OBLIGACIONES CON SOC. NO MONETARIAS DE DEPÓSITO</v>
          </cell>
          <cell r="F107">
            <v>0</v>
          </cell>
          <cell r="G107">
            <v>0</v>
          </cell>
          <cell r="H107">
            <v>0</v>
          </cell>
          <cell r="I107">
            <v>0</v>
          </cell>
          <cell r="J107">
            <v>0</v>
          </cell>
          <cell r="K107">
            <v>0</v>
          </cell>
          <cell r="L107">
            <v>0</v>
          </cell>
          <cell r="M107">
            <v>0</v>
          </cell>
          <cell r="N107">
            <v>0</v>
          </cell>
        </row>
        <row r="108">
          <cell r="A108" t="str">
            <v>OBLIGACIONES CON SOC. NO MONET. DE DEPÓSITO EN MN</v>
          </cell>
          <cell r="F108">
            <v>0</v>
          </cell>
          <cell r="G108">
            <v>0</v>
          </cell>
          <cell r="H108">
            <v>0</v>
          </cell>
          <cell r="I108">
            <v>0</v>
          </cell>
          <cell r="J108">
            <v>0</v>
          </cell>
          <cell r="K108">
            <v>0</v>
          </cell>
          <cell r="L108">
            <v>0</v>
          </cell>
          <cell r="M108">
            <v>0</v>
          </cell>
          <cell r="N108">
            <v>0</v>
          </cell>
        </row>
        <row r="109">
          <cell r="A109" t="str">
            <v>OBLIGACIONES CON SOC. NO MONET. DE DEPÓSITO EN ME</v>
          </cell>
          <cell r="F109">
            <v>0</v>
          </cell>
          <cell r="G109">
            <v>0</v>
          </cell>
          <cell r="H109">
            <v>0</v>
          </cell>
          <cell r="I109">
            <v>0</v>
          </cell>
          <cell r="J109">
            <v>0</v>
          </cell>
          <cell r="K109">
            <v>0</v>
          </cell>
          <cell r="L109">
            <v>0</v>
          </cell>
          <cell r="M109">
            <v>0</v>
          </cell>
          <cell r="N109">
            <v>0</v>
          </cell>
        </row>
        <row r="111">
          <cell r="A111" t="str">
            <v>OBLIGACIONES CON SOC. NO DEPOSITARIAS</v>
          </cell>
          <cell r="F111">
            <v>18618.268</v>
          </cell>
          <cell r="G111">
            <v>17303.529000000002</v>
          </cell>
          <cell r="H111">
            <v>15642.72</v>
          </cell>
          <cell r="I111">
            <v>17063.464</v>
          </cell>
          <cell r="J111">
            <v>15387.415999999999</v>
          </cell>
          <cell r="K111">
            <v>15608.32</v>
          </cell>
          <cell r="L111">
            <v>21462.894</v>
          </cell>
          <cell r="M111">
            <v>23730.067999999999</v>
          </cell>
          <cell r="N111">
            <v>19986.967000000001</v>
          </cell>
        </row>
        <row r="112">
          <cell r="A112" t="str">
            <v>OBLIGACIONES CON SOC. NO DEPOSITARIAS EN MN</v>
          </cell>
          <cell r="F112">
            <v>17258</v>
          </cell>
          <cell r="G112">
            <v>15927</v>
          </cell>
          <cell r="H112">
            <v>14257</v>
          </cell>
          <cell r="I112">
            <v>16969</v>
          </cell>
          <cell r="J112">
            <v>15293</v>
          </cell>
          <cell r="K112">
            <v>15514</v>
          </cell>
          <cell r="L112">
            <v>21172</v>
          </cell>
          <cell r="M112">
            <v>22751</v>
          </cell>
          <cell r="N112">
            <v>18811</v>
          </cell>
        </row>
        <row r="113">
          <cell r="A113" t="str">
            <v>OBLIGACIONES CON SOC. NO DEPOSITARIAS EN ME</v>
          </cell>
          <cell r="F113">
            <v>1360.268</v>
          </cell>
          <cell r="G113">
            <v>1376.529</v>
          </cell>
          <cell r="H113">
            <v>1385.72</v>
          </cell>
          <cell r="I113">
            <v>94.463999999999999</v>
          </cell>
          <cell r="J113">
            <v>94.415999999999997</v>
          </cell>
          <cell r="K113">
            <v>94.32</v>
          </cell>
          <cell r="L113">
            <v>290.89400000000001</v>
          </cell>
          <cell r="M113">
            <v>979.06799999999998</v>
          </cell>
          <cell r="N113">
            <v>1175.9669999999999</v>
          </cell>
        </row>
        <row r="115">
          <cell r="A115" t="str">
            <v>OBLIGACIONES CON INST. FIN. EN LIQUIDACIÓN</v>
          </cell>
          <cell r="F115">
            <v>0</v>
          </cell>
          <cell r="G115">
            <v>0</v>
          </cell>
          <cell r="H115">
            <v>0</v>
          </cell>
          <cell r="I115">
            <v>0</v>
          </cell>
          <cell r="J115">
            <v>0</v>
          </cell>
          <cell r="K115">
            <v>0</v>
          </cell>
          <cell r="L115">
            <v>0</v>
          </cell>
          <cell r="M115">
            <v>0</v>
          </cell>
          <cell r="N115">
            <v>0</v>
          </cell>
        </row>
        <row r="116">
          <cell r="A116" t="str">
            <v>OBLIGACIONES CON INST. FIN. EN LIQUIDACIÓN EN MN</v>
          </cell>
          <cell r="F116">
            <v>0</v>
          </cell>
          <cell r="G116">
            <v>0</v>
          </cell>
          <cell r="H116">
            <v>0</v>
          </cell>
          <cell r="I116">
            <v>0</v>
          </cell>
          <cell r="J116">
            <v>0</v>
          </cell>
          <cell r="K116">
            <v>0</v>
          </cell>
          <cell r="L116">
            <v>0</v>
          </cell>
          <cell r="M116">
            <v>0</v>
          </cell>
          <cell r="N116">
            <v>0</v>
          </cell>
        </row>
        <row r="117">
          <cell r="A117" t="str">
            <v>OBLIG. CON BANCOS COMERCIALES. EN LIQUIDACIÓN MN</v>
          </cell>
          <cell r="F117">
            <v>0</v>
          </cell>
          <cell r="G117">
            <v>0</v>
          </cell>
          <cell r="H117">
            <v>0</v>
          </cell>
          <cell r="I117">
            <v>0</v>
          </cell>
          <cell r="J117">
            <v>0</v>
          </cell>
          <cell r="K117">
            <v>0</v>
          </cell>
          <cell r="L117">
            <v>0</v>
          </cell>
          <cell r="M117">
            <v>0</v>
          </cell>
          <cell r="N117">
            <v>0</v>
          </cell>
        </row>
        <row r="118">
          <cell r="A118" t="str">
            <v>OBLIG. CON  EMPRESAS FIN.. EN LIQUIDACIÓN MN</v>
          </cell>
          <cell r="F118">
            <v>0</v>
          </cell>
          <cell r="G118">
            <v>0</v>
          </cell>
          <cell r="H118">
            <v>0</v>
          </cell>
          <cell r="I118">
            <v>0</v>
          </cell>
          <cell r="J118">
            <v>0</v>
          </cell>
          <cell r="K118">
            <v>0</v>
          </cell>
          <cell r="L118">
            <v>0</v>
          </cell>
          <cell r="M118">
            <v>0</v>
          </cell>
          <cell r="N118">
            <v>0</v>
          </cell>
        </row>
        <row r="119">
          <cell r="A119" t="str">
            <v>OBLIGACIONES CON INST. FIN. EN LIQUIDACIÓN EN ME</v>
          </cell>
          <cell r="F119">
            <v>0</v>
          </cell>
          <cell r="G119">
            <v>0</v>
          </cell>
          <cell r="H119">
            <v>0</v>
          </cell>
          <cell r="I119">
            <v>0</v>
          </cell>
          <cell r="J119">
            <v>0</v>
          </cell>
          <cell r="K119">
            <v>0</v>
          </cell>
          <cell r="L119">
            <v>0</v>
          </cell>
          <cell r="M119">
            <v>0</v>
          </cell>
          <cell r="N119">
            <v>0</v>
          </cell>
        </row>
        <row r="120">
          <cell r="A120" t="str">
            <v>OBLIG. CON BANCOS COMERCIALES. EN LIQUIDACIÓN ME</v>
          </cell>
          <cell r="F120">
            <v>0</v>
          </cell>
          <cell r="G120">
            <v>0</v>
          </cell>
          <cell r="H120">
            <v>0</v>
          </cell>
          <cell r="I120">
            <v>0</v>
          </cell>
          <cell r="J120">
            <v>0</v>
          </cell>
          <cell r="K120">
            <v>0</v>
          </cell>
          <cell r="L120">
            <v>0</v>
          </cell>
          <cell r="M120">
            <v>0</v>
          </cell>
          <cell r="N120">
            <v>0</v>
          </cell>
        </row>
        <row r="121">
          <cell r="A121" t="str">
            <v>OBLIG. CON  EMPRESAS FIN.. EN LIQUIDACIÓN ME</v>
          </cell>
          <cell r="F121">
            <v>0</v>
          </cell>
          <cell r="G121">
            <v>0</v>
          </cell>
          <cell r="H121">
            <v>0</v>
          </cell>
          <cell r="I121">
            <v>0</v>
          </cell>
          <cell r="J121">
            <v>0</v>
          </cell>
          <cell r="K121">
            <v>0</v>
          </cell>
          <cell r="L121">
            <v>0</v>
          </cell>
          <cell r="M121">
            <v>0</v>
          </cell>
          <cell r="N121">
            <v>0</v>
          </cell>
        </row>
        <row r="123">
          <cell r="A123" t="str">
            <v>DEPÓSITOS DE LA ADMINISTRACION CENTRAL</v>
          </cell>
          <cell r="F123">
            <v>392274.96</v>
          </cell>
          <cell r="G123">
            <v>453865.53</v>
          </cell>
          <cell r="H123">
            <v>470877.68</v>
          </cell>
          <cell r="I123">
            <v>476381.304</v>
          </cell>
          <cell r="J123">
            <v>505314.88600000006</v>
          </cell>
          <cell r="K123">
            <v>637217.51</v>
          </cell>
          <cell r="L123">
            <v>652644.59200000006</v>
          </cell>
          <cell r="M123">
            <v>722191.1</v>
          </cell>
          <cell r="N123">
            <v>732167.21850000008</v>
          </cell>
        </row>
        <row r="124">
          <cell r="A124" t="str">
            <v>DEPÓSITOS DE LA ADMINIST.CENTRAL EN MN</v>
          </cell>
          <cell r="F124">
            <v>209899</v>
          </cell>
          <cell r="G124">
            <v>278655</v>
          </cell>
          <cell r="H124">
            <v>293972</v>
          </cell>
          <cell r="I124">
            <v>286365</v>
          </cell>
          <cell r="J124">
            <v>329351</v>
          </cell>
          <cell r="K124">
            <v>420647</v>
          </cell>
          <cell r="L124">
            <v>472479</v>
          </cell>
          <cell r="M124">
            <v>530801</v>
          </cell>
          <cell r="N124">
            <v>518037</v>
          </cell>
        </row>
        <row r="125">
          <cell r="A125" t="str">
            <v>DEPÓSITOS DE LA ADMINIST.CENTRAL EN ME</v>
          </cell>
          <cell r="F125">
            <v>182375.96</v>
          </cell>
          <cell r="G125">
            <v>175210.53</v>
          </cell>
          <cell r="H125">
            <v>176905.68</v>
          </cell>
          <cell r="I125">
            <v>190016.30400000003</v>
          </cell>
          <cell r="J125">
            <v>175963.88600000003</v>
          </cell>
          <cell r="K125">
            <v>216570.51</v>
          </cell>
          <cell r="L125">
            <v>180165.59200000003</v>
          </cell>
          <cell r="M125">
            <v>191390.1</v>
          </cell>
          <cell r="N125">
            <v>214130.21850000002</v>
          </cell>
        </row>
        <row r="127">
          <cell r="A127" t="str">
            <v>DEPÓSITOS DEL SEGURO SOCIAL</v>
          </cell>
          <cell r="F127">
            <v>2643</v>
          </cell>
          <cell r="G127">
            <v>2543</v>
          </cell>
          <cell r="H127">
            <v>1935</v>
          </cell>
          <cell r="I127">
            <v>1460</v>
          </cell>
          <cell r="J127">
            <v>1151</v>
          </cell>
          <cell r="K127">
            <v>3173</v>
          </cell>
          <cell r="L127">
            <v>1921</v>
          </cell>
          <cell r="M127">
            <v>1954</v>
          </cell>
          <cell r="N127">
            <v>2385</v>
          </cell>
        </row>
        <row r="128">
          <cell r="A128" t="str">
            <v>DEPÓSITOS DEL SEGURO SOCIAL EN MN</v>
          </cell>
          <cell r="F128">
            <v>2643</v>
          </cell>
          <cell r="G128">
            <v>2543</v>
          </cell>
          <cell r="H128">
            <v>1935</v>
          </cell>
          <cell r="I128">
            <v>1460</v>
          </cell>
          <cell r="J128">
            <v>1151</v>
          </cell>
          <cell r="K128">
            <v>3173</v>
          </cell>
          <cell r="L128">
            <v>1921</v>
          </cell>
          <cell r="M128">
            <v>1954</v>
          </cell>
          <cell r="N128">
            <v>2385</v>
          </cell>
        </row>
        <row r="129">
          <cell r="A129" t="str">
            <v>DEPÓSITOS DEL SEGURO SOCIAL EN ME</v>
          </cell>
          <cell r="F129">
            <v>0</v>
          </cell>
          <cell r="G129">
            <v>0</v>
          </cell>
          <cell r="H129">
            <v>0</v>
          </cell>
          <cell r="I129">
            <v>0</v>
          </cell>
          <cell r="J129">
            <v>0</v>
          </cell>
          <cell r="K129">
            <v>0</v>
          </cell>
          <cell r="L129">
            <v>0</v>
          </cell>
          <cell r="M129">
            <v>0</v>
          </cell>
          <cell r="N129">
            <v>0</v>
          </cell>
        </row>
        <row r="131">
          <cell r="A131" t="str">
            <v>DEPÓSITOS DE AGENCIAS DESCENTRALIZADAS</v>
          </cell>
          <cell r="F131">
            <v>34619.96</v>
          </cell>
          <cell r="G131">
            <v>27504.965</v>
          </cell>
          <cell r="H131">
            <v>30036.959999999999</v>
          </cell>
          <cell r="I131">
            <v>31581.704000000002</v>
          </cell>
          <cell r="J131">
            <v>35588.436000000002</v>
          </cell>
          <cell r="K131">
            <v>38605.71</v>
          </cell>
          <cell r="L131">
            <v>43733.857000000004</v>
          </cell>
          <cell r="M131">
            <v>41582.97</v>
          </cell>
          <cell r="N131">
            <v>44775.1175</v>
          </cell>
        </row>
        <row r="132">
          <cell r="A132" t="str">
            <v>DEPÓSITOS DE AGENCIAS DESCENTRALIZ. EN MN</v>
          </cell>
          <cell r="F132">
            <v>34543</v>
          </cell>
          <cell r="G132">
            <v>27320</v>
          </cell>
          <cell r="H132">
            <v>29839</v>
          </cell>
          <cell r="I132">
            <v>31379</v>
          </cell>
          <cell r="J132">
            <v>35376</v>
          </cell>
          <cell r="K132">
            <v>38028</v>
          </cell>
          <cell r="L132">
            <v>43156</v>
          </cell>
          <cell r="M132">
            <v>41003</v>
          </cell>
          <cell r="N132">
            <v>44195</v>
          </cell>
        </row>
        <row r="133">
          <cell r="A133" t="str">
            <v>DEPÓSITOS DE AGENCIAS DESCENTRALIZ. EN ME</v>
          </cell>
          <cell r="F133">
            <v>76.959999999999994</v>
          </cell>
          <cell r="G133">
            <v>184.965</v>
          </cell>
          <cell r="H133">
            <v>197.96</v>
          </cell>
          <cell r="I133">
            <v>202.70400000000001</v>
          </cell>
          <cell r="J133">
            <v>212.43600000000004</v>
          </cell>
          <cell r="K133">
            <v>577.71</v>
          </cell>
          <cell r="L133">
            <v>577.85700000000008</v>
          </cell>
          <cell r="M133">
            <v>579.97</v>
          </cell>
          <cell r="N133">
            <v>580.11749999999995</v>
          </cell>
        </row>
        <row r="135">
          <cell r="A135" t="str">
            <v>DEPÓSITOS DE GOBIERNOS LOCALES</v>
          </cell>
          <cell r="F135">
            <v>47</v>
          </cell>
          <cell r="G135">
            <v>38</v>
          </cell>
          <cell r="H135">
            <v>78</v>
          </cell>
          <cell r="I135">
            <v>94</v>
          </cell>
          <cell r="J135">
            <v>82</v>
          </cell>
          <cell r="K135">
            <v>93</v>
          </cell>
          <cell r="L135">
            <v>130</v>
          </cell>
          <cell r="M135">
            <v>110</v>
          </cell>
          <cell r="N135">
            <v>116</v>
          </cell>
        </row>
        <row r="136">
          <cell r="A136" t="str">
            <v>DEPÓSITOS DE GOBIERNOS LOCALES EN MN</v>
          </cell>
          <cell r="F136">
            <v>47</v>
          </cell>
          <cell r="G136">
            <v>38</v>
          </cell>
          <cell r="H136">
            <v>78</v>
          </cell>
          <cell r="I136">
            <v>94</v>
          </cell>
          <cell r="J136">
            <v>82</v>
          </cell>
          <cell r="K136">
            <v>93</v>
          </cell>
          <cell r="L136">
            <v>130</v>
          </cell>
          <cell r="M136">
            <v>110</v>
          </cell>
          <cell r="N136">
            <v>116</v>
          </cell>
        </row>
        <row r="137">
          <cell r="A137" t="str">
            <v>DEPÓSITOS DE GOBIERNOS LOCALES EN ME</v>
          </cell>
          <cell r="F137">
            <v>0</v>
          </cell>
          <cell r="G137">
            <v>0</v>
          </cell>
          <cell r="H137">
            <v>0</v>
          </cell>
          <cell r="I137">
            <v>0</v>
          </cell>
          <cell r="J137">
            <v>0</v>
          </cell>
          <cell r="K137">
            <v>0</v>
          </cell>
          <cell r="L137">
            <v>0</v>
          </cell>
          <cell r="M137">
            <v>0</v>
          </cell>
          <cell r="N137">
            <v>0</v>
          </cell>
        </row>
        <row r="139">
          <cell r="A139" t="str">
            <v>DEPÓSITOS DE EMPRESAS PUBLICAS</v>
          </cell>
          <cell r="F139">
            <v>58612.88</v>
          </cell>
          <cell r="G139">
            <v>68135.61</v>
          </cell>
          <cell r="H139">
            <v>75443.039999999994</v>
          </cell>
          <cell r="I139">
            <v>63143.023999999998</v>
          </cell>
          <cell r="J139">
            <v>79123.75</v>
          </cell>
          <cell r="K139">
            <v>70247.175000000003</v>
          </cell>
          <cell r="L139">
            <v>89905.185499999992</v>
          </cell>
          <cell r="M139">
            <v>87761.671999999991</v>
          </cell>
          <cell r="N139">
            <v>105929.07949999999</v>
          </cell>
        </row>
        <row r="140">
          <cell r="A140" t="str">
            <v>DEPÓSITOS DE EMPRESAS PUBLICAS EN MN</v>
          </cell>
          <cell r="F140">
            <v>29041</v>
          </cell>
          <cell r="G140">
            <v>43545</v>
          </cell>
          <cell r="H140">
            <v>51484</v>
          </cell>
          <cell r="I140">
            <v>39344</v>
          </cell>
          <cell r="J140">
            <v>43226</v>
          </cell>
          <cell r="K140">
            <v>41961</v>
          </cell>
          <cell r="L140">
            <v>44225</v>
          </cell>
          <cell r="M140">
            <v>49637</v>
          </cell>
          <cell r="N140">
            <v>72650</v>
          </cell>
        </row>
        <row r="141">
          <cell r="A141" t="str">
            <v>DEPÓSITOS DE EMPRESAS PUBLICAS EN ME</v>
          </cell>
          <cell r="F141">
            <v>29571.88</v>
          </cell>
          <cell r="G141">
            <v>24590.61</v>
          </cell>
          <cell r="H141">
            <v>23959.040000000001</v>
          </cell>
          <cell r="I141">
            <v>23799.023999999998</v>
          </cell>
          <cell r="J141">
            <v>35897.75</v>
          </cell>
          <cell r="K141">
            <v>28286.175000000003</v>
          </cell>
          <cell r="L141">
            <v>45680.1855</v>
          </cell>
          <cell r="M141">
            <v>38124.671999999999</v>
          </cell>
          <cell r="N141">
            <v>33279.0795</v>
          </cell>
        </row>
        <row r="143">
          <cell r="A143" t="str">
            <v>DEPÓSITOS DEL SECTOR PRIVADO</v>
          </cell>
          <cell r="F143">
            <v>26767.556</v>
          </cell>
          <cell r="G143">
            <v>23393.432000000001</v>
          </cell>
          <cell r="H143">
            <v>23639.759999999998</v>
          </cell>
          <cell r="I143">
            <v>21452.552</v>
          </cell>
          <cell r="J143">
            <v>22266.288</v>
          </cell>
          <cell r="K143">
            <v>31753.119999999999</v>
          </cell>
          <cell r="L143">
            <v>24818.1005</v>
          </cell>
          <cell r="M143">
            <v>24136.083999999999</v>
          </cell>
          <cell r="N143">
            <v>24789.534500000002</v>
          </cell>
        </row>
        <row r="144">
          <cell r="A144" t="str">
            <v>DEPÓSITOS DEL SECTOR PRIVADO MN</v>
          </cell>
          <cell r="F144">
            <v>298</v>
          </cell>
          <cell r="G144">
            <v>232</v>
          </cell>
          <cell r="H144">
            <v>146</v>
          </cell>
          <cell r="I144">
            <v>133</v>
          </cell>
          <cell r="J144">
            <v>130</v>
          </cell>
          <cell r="K144">
            <v>136</v>
          </cell>
          <cell r="L144">
            <v>83</v>
          </cell>
          <cell r="M144">
            <v>78</v>
          </cell>
          <cell r="N144">
            <v>24</v>
          </cell>
        </row>
        <row r="145">
          <cell r="A145" t="str">
            <v>DEPÓSITOS DEL SECTOR PRIVADO ME</v>
          </cell>
          <cell r="F145">
            <v>0</v>
          </cell>
          <cell r="G145">
            <v>0</v>
          </cell>
          <cell r="H145">
            <v>0</v>
          </cell>
          <cell r="I145">
            <v>0</v>
          </cell>
          <cell r="J145">
            <v>0</v>
          </cell>
          <cell r="K145">
            <v>0</v>
          </cell>
          <cell r="L145">
            <v>0</v>
          </cell>
          <cell r="M145">
            <v>0</v>
          </cell>
          <cell r="N145">
            <v>0</v>
          </cell>
        </row>
        <row r="146">
          <cell r="A146" t="str">
            <v>DEP.RESTRING.,ESPEC.Y DE IMPORT. MN</v>
          </cell>
          <cell r="F146">
            <v>25952</v>
          </cell>
          <cell r="G146">
            <v>22663</v>
          </cell>
          <cell r="H146">
            <v>22992</v>
          </cell>
          <cell r="I146">
            <v>20800</v>
          </cell>
          <cell r="J146">
            <v>21617</v>
          </cell>
          <cell r="K146">
            <v>31287</v>
          </cell>
          <cell r="L146">
            <v>24399</v>
          </cell>
          <cell r="M146">
            <v>23716</v>
          </cell>
          <cell r="N146">
            <v>24386</v>
          </cell>
        </row>
        <row r="147">
          <cell r="A147" t="str">
            <v>DEP.RESTRING.,ESPEC.Y DE IMPORT. ME</v>
          </cell>
          <cell r="F147">
            <v>517.55600000000004</v>
          </cell>
          <cell r="G147">
            <v>498.43200000000002</v>
          </cell>
          <cell r="H147">
            <v>501.76</v>
          </cell>
          <cell r="I147">
            <v>519.55200000000002</v>
          </cell>
          <cell r="J147">
            <v>519.28800000000001</v>
          </cell>
          <cell r="K147">
            <v>330.12</v>
          </cell>
          <cell r="L147">
            <v>336.10050000000001</v>
          </cell>
          <cell r="M147">
            <v>342.084</v>
          </cell>
          <cell r="N147">
            <v>379.53450000000004</v>
          </cell>
        </row>
        <row r="149">
          <cell r="A149" t="str">
            <v>PASIVOS EXTERNOS TOTALES DE C/P</v>
          </cell>
          <cell r="F149">
            <v>902.35600000000011</v>
          </cell>
          <cell r="G149">
            <v>913.14300000000014</v>
          </cell>
          <cell r="H149">
            <v>6028.96</v>
          </cell>
          <cell r="I149">
            <v>936.76799999999992</v>
          </cell>
          <cell r="J149">
            <v>936.29200000000003</v>
          </cell>
          <cell r="K149">
            <v>899.97</v>
          </cell>
          <cell r="L149">
            <v>939.50900000000001</v>
          </cell>
          <cell r="M149">
            <v>939.74800000000005</v>
          </cell>
          <cell r="N149">
            <v>938.02049999999997</v>
          </cell>
        </row>
        <row r="150">
          <cell r="A150" t="str">
            <v>PASIVOS EXTERNOS EXIGIBLES ME</v>
          </cell>
          <cell r="F150">
            <v>21.163999999999998</v>
          </cell>
          <cell r="G150">
            <v>21.416999999999998</v>
          </cell>
          <cell r="H150">
            <v>5131.28</v>
          </cell>
          <cell r="I150">
            <v>35.423999999999999</v>
          </cell>
          <cell r="J150">
            <v>35.405999999999999</v>
          </cell>
          <cell r="K150">
            <v>0</v>
          </cell>
          <cell r="L150">
            <v>39.31</v>
          </cell>
          <cell r="M150">
            <v>39.32</v>
          </cell>
          <cell r="N150">
            <v>37.363500000000002</v>
          </cell>
        </row>
        <row r="151">
          <cell r="A151" t="str">
            <v>OTROS PASIVOS EXTERNOS DE C/P ME</v>
          </cell>
          <cell r="F151">
            <v>881.19200000000012</v>
          </cell>
          <cell r="G151">
            <v>891.72600000000011</v>
          </cell>
          <cell r="H151">
            <v>897.68</v>
          </cell>
          <cell r="I151">
            <v>901.34399999999994</v>
          </cell>
          <cell r="J151">
            <v>900.88600000000008</v>
          </cell>
          <cell r="K151">
            <v>899.97</v>
          </cell>
          <cell r="L151">
            <v>900.19900000000007</v>
          </cell>
          <cell r="M151">
            <v>900.428</v>
          </cell>
          <cell r="N151">
            <v>900.65699999999993</v>
          </cell>
        </row>
        <row r="153">
          <cell r="A153" t="str">
            <v>PASIVOS EXTERNOS DE MEDIANO Y LARGO PLAZO</v>
          </cell>
          <cell r="F153">
            <v>150413.764</v>
          </cell>
          <cell r="G153">
            <v>152402.85999999999</v>
          </cell>
          <cell r="H153">
            <v>156122.79999999999</v>
          </cell>
          <cell r="I153">
            <v>153717.84</v>
          </cell>
          <cell r="J153">
            <v>152489.821</v>
          </cell>
          <cell r="K153">
            <v>153703.29500000001</v>
          </cell>
          <cell r="L153">
            <v>154766.71100000001</v>
          </cell>
          <cell r="M153">
            <v>155717.18</v>
          </cell>
          <cell r="N153">
            <v>158504.54500000001</v>
          </cell>
        </row>
        <row r="154">
          <cell r="A154" t="str">
            <v>PASIVOS EXT. MED.Y LARGO PZO. MN</v>
          </cell>
          <cell r="F154">
            <v>0</v>
          </cell>
          <cell r="G154">
            <v>0</v>
          </cell>
          <cell r="H154">
            <v>0</v>
          </cell>
          <cell r="I154">
            <v>0</v>
          </cell>
          <cell r="J154">
            <v>0</v>
          </cell>
          <cell r="K154">
            <v>0</v>
          </cell>
          <cell r="L154">
            <v>0</v>
          </cell>
          <cell r="M154">
            <v>0</v>
          </cell>
          <cell r="N154">
            <v>0</v>
          </cell>
        </row>
        <row r="155">
          <cell r="A155" t="str">
            <v>PASIVOS EXT. MED.Y LARGO PZO. ME</v>
          </cell>
          <cell r="F155">
            <v>96990.763999999996</v>
          </cell>
          <cell r="G155">
            <v>98089.86</v>
          </cell>
          <cell r="H155">
            <v>98744.8</v>
          </cell>
          <cell r="I155">
            <v>99147.839999999997</v>
          </cell>
          <cell r="J155">
            <v>95916.820999999996</v>
          </cell>
          <cell r="K155">
            <v>95819.295000000013</v>
          </cell>
          <cell r="L155">
            <v>95841.71100000001</v>
          </cell>
          <cell r="M155">
            <v>95803.18</v>
          </cell>
          <cell r="N155">
            <v>95827.545000000013</v>
          </cell>
        </row>
        <row r="156">
          <cell r="A156" t="str">
            <v>DEPÓSITOS DE ORGANISMOS INTERNACIONALES MN</v>
          </cell>
          <cell r="F156">
            <v>53423</v>
          </cell>
          <cell r="G156">
            <v>54313</v>
          </cell>
          <cell r="H156">
            <v>57378</v>
          </cell>
          <cell r="I156">
            <v>54570</v>
          </cell>
          <cell r="J156">
            <v>56573</v>
          </cell>
          <cell r="K156">
            <v>57884</v>
          </cell>
          <cell r="L156">
            <v>58925</v>
          </cell>
          <cell r="M156">
            <v>59914</v>
          </cell>
          <cell r="N156">
            <v>62677</v>
          </cell>
        </row>
        <row r="158">
          <cell r="A158" t="str">
            <v>CAPITAL Y RESERVAS</v>
          </cell>
          <cell r="F158">
            <v>395464.70399999991</v>
          </cell>
          <cell r="G158">
            <v>396705.04300000001</v>
          </cell>
          <cell r="H158">
            <v>400536.48</v>
          </cell>
          <cell r="I158">
            <v>401425.72799999994</v>
          </cell>
          <cell r="J158">
            <v>421005.07799999992</v>
          </cell>
          <cell r="K158">
            <v>431341.7</v>
          </cell>
          <cell r="L158">
            <v>443535.321</v>
          </cell>
          <cell r="M158">
            <v>462815.93599999999</v>
          </cell>
          <cell r="N158">
            <v>467422.14600000001</v>
          </cell>
        </row>
        <row r="159">
          <cell r="A159" t="str">
            <v>CAPITAL Y RESERVAS MN</v>
          </cell>
          <cell r="F159">
            <v>357281</v>
          </cell>
          <cell r="G159">
            <v>357436</v>
          </cell>
          <cell r="H159">
            <v>360380</v>
          </cell>
          <cell r="I159">
            <v>359466</v>
          </cell>
          <cell r="J159">
            <v>378451</v>
          </cell>
          <cell r="K159">
            <v>388937</v>
          </cell>
          <cell r="L159">
            <v>401509</v>
          </cell>
          <cell r="M159">
            <v>420948</v>
          </cell>
          <cell r="N159">
            <v>427455</v>
          </cell>
        </row>
        <row r="160">
          <cell r="A160" t="str">
            <v>CAPITAL Y RESERVAS ME</v>
          </cell>
          <cell r="F160">
            <v>38183.703999999998</v>
          </cell>
          <cell r="G160">
            <v>39269.042999999998</v>
          </cell>
          <cell r="H160">
            <v>40156.480000000003</v>
          </cell>
          <cell r="I160">
            <v>41959.728000000003</v>
          </cell>
          <cell r="J160">
            <v>42554.078000000001</v>
          </cell>
          <cell r="K160">
            <v>42404.7</v>
          </cell>
          <cell r="L160">
            <v>42026.321000000004</v>
          </cell>
          <cell r="M160">
            <v>41867.936000000002</v>
          </cell>
          <cell r="N160">
            <v>39967.146000000001</v>
          </cell>
        </row>
        <row r="162">
          <cell r="A162" t="str">
            <v>PREVISIONES Y PROVISIONES</v>
          </cell>
          <cell r="F162">
            <v>1530</v>
          </cell>
          <cell r="G162">
            <v>1515</v>
          </cell>
          <cell r="H162">
            <v>1436</v>
          </cell>
          <cell r="I162">
            <v>1362</v>
          </cell>
          <cell r="J162">
            <v>1279</v>
          </cell>
          <cell r="K162">
            <v>1279</v>
          </cell>
          <cell r="L162">
            <v>1279</v>
          </cell>
          <cell r="M162">
            <v>1279</v>
          </cell>
          <cell r="N162">
            <v>1244</v>
          </cell>
        </row>
        <row r="163">
          <cell r="A163" t="str">
            <v>PREVISIONES Y PROVISIONES MN</v>
          </cell>
          <cell r="F163">
            <v>1530</v>
          </cell>
          <cell r="G163">
            <v>1515</v>
          </cell>
          <cell r="H163">
            <v>1436</v>
          </cell>
          <cell r="I163">
            <v>1362</v>
          </cell>
          <cell r="J163">
            <v>1279</v>
          </cell>
          <cell r="K163">
            <v>1279</v>
          </cell>
          <cell r="L163">
            <v>1279</v>
          </cell>
          <cell r="M163">
            <v>1279</v>
          </cell>
          <cell r="N163">
            <v>1244</v>
          </cell>
        </row>
        <row r="164">
          <cell r="A164" t="str">
            <v>PREVISIONES Y PROVISIONES ME</v>
          </cell>
          <cell r="F164">
            <v>0</v>
          </cell>
          <cell r="G164">
            <v>0</v>
          </cell>
          <cell r="H164">
            <v>0</v>
          </cell>
          <cell r="I164">
            <v>0</v>
          </cell>
          <cell r="J164">
            <v>0</v>
          </cell>
          <cell r="K164">
            <v>0</v>
          </cell>
          <cell r="L164">
            <v>0</v>
          </cell>
          <cell r="M164">
            <v>0</v>
          </cell>
          <cell r="N164">
            <v>0</v>
          </cell>
        </row>
        <row r="166">
          <cell r="A166" t="str">
            <v>PASIVOS NO CLASIFICADOS</v>
          </cell>
          <cell r="F166">
            <v>920886.37199999997</v>
          </cell>
          <cell r="G166">
            <v>1025898.6969999999</v>
          </cell>
          <cell r="H166">
            <v>1035973.12</v>
          </cell>
          <cell r="I166">
            <v>1139016.7439999999</v>
          </cell>
          <cell r="J166">
            <v>1163616.679</v>
          </cell>
          <cell r="K166">
            <v>1054198.675</v>
          </cell>
          <cell r="L166">
            <v>1068031.6089999999</v>
          </cell>
          <cell r="M166">
            <v>1060395.2860000001</v>
          </cell>
          <cell r="N166">
            <v>1003072.946</v>
          </cell>
        </row>
        <row r="167">
          <cell r="A167" t="str">
            <v>AJUSTES VALUACION (PASIVOS)</v>
          </cell>
          <cell r="F167">
            <v>0</v>
          </cell>
          <cell r="G167">
            <v>0</v>
          </cell>
          <cell r="H167">
            <v>0</v>
          </cell>
          <cell r="I167">
            <v>0</v>
          </cell>
          <cell r="J167">
            <v>0</v>
          </cell>
          <cell r="K167">
            <v>0</v>
          </cell>
          <cell r="L167">
            <v>0</v>
          </cell>
          <cell r="M167">
            <v>0</v>
          </cell>
          <cell r="N167">
            <v>0</v>
          </cell>
        </row>
        <row r="168">
          <cell r="A168" t="str">
            <v>CTAS.EN ME VALORIZ.AL T.C.CONTABLE</v>
          </cell>
          <cell r="F168">
            <v>789280.5959999999</v>
          </cell>
          <cell r="G168">
            <v>831592.90500000003</v>
          </cell>
          <cell r="H168">
            <v>835054.07999999996</v>
          </cell>
          <cell r="I168">
            <v>856129.2</v>
          </cell>
          <cell r="J168">
            <v>867220.79499999993</v>
          </cell>
          <cell r="K168">
            <v>800403.45</v>
          </cell>
          <cell r="L168">
            <v>775922.40050000011</v>
          </cell>
          <cell r="M168">
            <v>765621.34600000002</v>
          </cell>
          <cell r="N168">
            <v>785111.35950000002</v>
          </cell>
        </row>
        <row r="169">
          <cell r="A169" t="str">
            <v>CTAS.EN ME VALORIZ.AL T.C.ESPECIAL</v>
          </cell>
          <cell r="F169">
            <v>-789280.5959999999</v>
          </cell>
          <cell r="G169">
            <v>-831592.90500000003</v>
          </cell>
          <cell r="H169">
            <v>-835054.07999999996</v>
          </cell>
          <cell r="I169">
            <v>-856129.2</v>
          </cell>
          <cell r="J169">
            <v>-867220.79499999993</v>
          </cell>
          <cell r="K169">
            <v>-800403.45</v>
          </cell>
          <cell r="L169">
            <v>-775922.40050000011</v>
          </cell>
          <cell r="M169">
            <v>-765621.34600000002</v>
          </cell>
          <cell r="N169">
            <v>-785111.35950000002</v>
          </cell>
        </row>
        <row r="170">
          <cell r="A170" t="str">
            <v>CUENTAS CAMBIARIAS PASIVAS DEL BALANCE</v>
          </cell>
          <cell r="F170">
            <v>730617</v>
          </cell>
          <cell r="G170">
            <v>775401</v>
          </cell>
          <cell r="H170">
            <v>806853</v>
          </cell>
          <cell r="I170">
            <v>878363</v>
          </cell>
          <cell r="J170">
            <v>876981</v>
          </cell>
          <cell r="K170">
            <v>863714</v>
          </cell>
          <cell r="L170">
            <v>872338</v>
          </cell>
          <cell r="M170">
            <v>845279</v>
          </cell>
          <cell r="N170">
            <v>789072</v>
          </cell>
        </row>
        <row r="171">
          <cell r="A171" t="str">
            <v>INTERESES DEVENGADOS A PAGAR</v>
          </cell>
          <cell r="F171">
            <v>0</v>
          </cell>
          <cell r="G171">
            <v>0</v>
          </cell>
          <cell r="H171">
            <v>0</v>
          </cell>
          <cell r="I171">
            <v>0</v>
          </cell>
          <cell r="J171">
            <v>0</v>
          </cell>
          <cell r="K171">
            <v>0</v>
          </cell>
          <cell r="L171">
            <v>0</v>
          </cell>
          <cell r="M171">
            <v>0</v>
          </cell>
          <cell r="N171">
            <v>0</v>
          </cell>
        </row>
        <row r="172">
          <cell r="A172" t="str">
            <v>INTERESES DEVENGADOS A PAGAR MN</v>
          </cell>
          <cell r="F172">
            <v>0</v>
          </cell>
          <cell r="G172">
            <v>0</v>
          </cell>
          <cell r="H172">
            <v>0</v>
          </cell>
          <cell r="I172">
            <v>0</v>
          </cell>
          <cell r="J172">
            <v>0</v>
          </cell>
          <cell r="K172">
            <v>0</v>
          </cell>
          <cell r="L172">
            <v>0</v>
          </cell>
          <cell r="M172">
            <v>0</v>
          </cell>
          <cell r="N172">
            <v>0</v>
          </cell>
        </row>
        <row r="173">
          <cell r="A173" t="str">
            <v>INTERESES DEVENGADOS A PAGAR ME</v>
          </cell>
          <cell r="F173">
            <v>0</v>
          </cell>
          <cell r="G173">
            <v>0</v>
          </cell>
          <cell r="H173">
            <v>0</v>
          </cell>
          <cell r="I173">
            <v>0</v>
          </cell>
          <cell r="J173">
            <v>0</v>
          </cell>
          <cell r="K173">
            <v>0</v>
          </cell>
          <cell r="L173">
            <v>0</v>
          </cell>
          <cell r="M173">
            <v>0</v>
          </cell>
          <cell r="N173">
            <v>0</v>
          </cell>
        </row>
        <row r="174">
          <cell r="A174" t="str">
            <v>OTROS PASIVOS</v>
          </cell>
          <cell r="F174">
            <v>190269.372</v>
          </cell>
          <cell r="G174">
            <v>250497.69699999999</v>
          </cell>
          <cell r="H174">
            <v>229120.12</v>
          </cell>
          <cell r="I174">
            <v>260653.74399999998</v>
          </cell>
          <cell r="J174">
            <v>286635.679</v>
          </cell>
          <cell r="K174">
            <v>190484.67499999996</v>
          </cell>
          <cell r="L174">
            <v>195693.609</v>
          </cell>
          <cell r="M174">
            <v>215116.28599999999</v>
          </cell>
          <cell r="N174">
            <v>214000.946</v>
          </cell>
        </row>
        <row r="175">
          <cell r="A175" t="str">
            <v>OTROS PASIVOS EN MN</v>
          </cell>
          <cell r="F175">
            <v>175545</v>
          </cell>
          <cell r="G175">
            <v>174076</v>
          </cell>
          <cell r="H175">
            <v>172384</v>
          </cell>
          <cell r="I175">
            <v>175276</v>
          </cell>
          <cell r="J175">
            <v>182902</v>
          </cell>
          <cell r="K175">
            <v>174578</v>
          </cell>
          <cell r="L175">
            <v>174706</v>
          </cell>
          <cell r="M175">
            <v>196398</v>
          </cell>
          <cell r="N175">
            <v>195272</v>
          </cell>
        </row>
        <row r="176">
          <cell r="A176" t="str">
            <v>OTROS PASIVOS EN ME</v>
          </cell>
          <cell r="F176">
            <v>14724.372000000001</v>
          </cell>
          <cell r="G176">
            <v>76421.697</v>
          </cell>
          <cell r="H176">
            <v>56736.12</v>
          </cell>
          <cell r="I176">
            <v>85377.744000000006</v>
          </cell>
          <cell r="J176">
            <v>103733.67899999999</v>
          </cell>
          <cell r="K176">
            <v>15906.674999999999</v>
          </cell>
          <cell r="L176">
            <v>20987.609</v>
          </cell>
          <cell r="M176">
            <v>18718.286</v>
          </cell>
          <cell r="N176">
            <v>18728.946</v>
          </cell>
        </row>
        <row r="178">
          <cell r="A178" t="str">
            <v>TOTAL PASIVOS</v>
          </cell>
          <cell r="F178">
            <v>3795333.5959999999</v>
          </cell>
          <cell r="G178">
            <v>3797674.7409999995</v>
          </cell>
          <cell r="H178">
            <v>3856412.9159999997</v>
          </cell>
          <cell r="I178">
            <v>3981361.2</v>
          </cell>
          <cell r="J178">
            <v>4187735.7949999999</v>
          </cell>
          <cell r="K178">
            <v>4349817.45</v>
          </cell>
          <cell r="L178">
            <v>4486449.4005000005</v>
          </cell>
          <cell r="M178">
            <v>4600248.3460000008</v>
          </cell>
          <cell r="N178">
            <v>4615363.3595000003</v>
          </cell>
        </row>
        <row r="180">
          <cell r="A180" t="str">
            <v xml:space="preserve">PRUEBA DE CONSITENCIA VERTICAL </v>
          </cell>
          <cell r="F180">
            <v>0</v>
          </cell>
          <cell r="G180">
            <v>0</v>
          </cell>
          <cell r="H180">
            <v>0</v>
          </cell>
          <cell r="I180">
            <v>0</v>
          </cell>
          <cell r="J180">
            <v>0</v>
          </cell>
          <cell r="K180">
            <v>0</v>
          </cell>
          <cell r="L180">
            <v>0</v>
          </cell>
          <cell r="M180">
            <v>0</v>
          </cell>
          <cell r="N180">
            <v>0</v>
          </cell>
        </row>
        <row r="181">
          <cell r="A181" t="str">
            <v>*/A partir de dic/97 a Nov/98 se procediò a corregir con el FMI, los Bonos emitidos por el Tesoro Nacioanal (USD 425 millones) en virtud de la ley 1093/97 por su valor Actual para uniformar la registraciòn del mismo.</v>
          </cell>
        </row>
        <row r="186">
          <cell r="A186" t="str">
            <v>DEPARTAMENTO DEL HEMISFERIO OCCIDENTAL Y BANCO CENTRAL DEL PARAGUAY</v>
          </cell>
        </row>
        <row r="187">
          <cell r="A187" t="str">
            <v>CUENTAS MONETARIAS DE LOS BANCOS COMERCIALES</v>
          </cell>
        </row>
        <row r="189">
          <cell r="A189" t="str">
            <v>en millones de guaraníes</v>
          </cell>
          <cell r="F189" t="str">
            <v>Dic 94</v>
          </cell>
          <cell r="G189" t="str">
            <v>Ene 95</v>
          </cell>
          <cell r="H189" t="str">
            <v>Feb 95</v>
          </cell>
          <cell r="I189" t="str">
            <v>Mar 95</v>
          </cell>
          <cell r="J189" t="str">
            <v>Abr 95</v>
          </cell>
          <cell r="K189" t="str">
            <v>May 95</v>
          </cell>
          <cell r="L189" t="str">
            <v>Jun 95</v>
          </cell>
          <cell r="M189" t="str">
            <v>Jul 95</v>
          </cell>
          <cell r="N189" t="str">
            <v>Ago 95</v>
          </cell>
        </row>
        <row r="191">
          <cell r="A191" t="str">
            <v>BASE CAJA</v>
          </cell>
          <cell r="G191" t="str">
            <v xml:space="preserve"> </v>
          </cell>
        </row>
        <row r="193">
          <cell r="A193" t="str">
            <v>TIPO DE CAMBIO (Cuentas Monetarias)</v>
          </cell>
          <cell r="G193">
            <v>1947</v>
          </cell>
          <cell r="H193">
            <v>1960</v>
          </cell>
          <cell r="I193">
            <v>1968</v>
          </cell>
          <cell r="J193">
            <v>1967</v>
          </cell>
          <cell r="K193">
            <v>1965</v>
          </cell>
          <cell r="L193">
            <v>1965.5</v>
          </cell>
          <cell r="M193">
            <v>1966</v>
          </cell>
          <cell r="N193">
            <v>1966.5</v>
          </cell>
        </row>
        <row r="194">
          <cell r="A194" t="str">
            <v>TIPO DE CAMBIO CONTABLE BCP</v>
          </cell>
          <cell r="G194">
            <v>1947</v>
          </cell>
          <cell r="H194">
            <v>1960</v>
          </cell>
          <cell r="I194">
            <v>1968</v>
          </cell>
          <cell r="J194">
            <v>1967</v>
          </cell>
          <cell r="K194">
            <v>1965</v>
          </cell>
          <cell r="L194">
            <v>1965.5</v>
          </cell>
          <cell r="M194">
            <v>1966</v>
          </cell>
          <cell r="N194">
            <v>1966.5</v>
          </cell>
        </row>
        <row r="195">
          <cell r="A195" t="str">
            <v>TIPO DE CAMBIO (Balance de BCOM)</v>
          </cell>
          <cell r="G195">
            <v>1947</v>
          </cell>
          <cell r="H195">
            <v>1960</v>
          </cell>
          <cell r="I195">
            <v>1968</v>
          </cell>
          <cell r="J195">
            <v>1967</v>
          </cell>
          <cell r="K195">
            <v>1965</v>
          </cell>
          <cell r="L195">
            <v>1965.5</v>
          </cell>
          <cell r="M195">
            <v>1966</v>
          </cell>
          <cell r="N195">
            <v>1966.5</v>
          </cell>
        </row>
        <row r="197">
          <cell r="A197" t="str">
            <v>ACTIVO EXTERNO NETO</v>
          </cell>
          <cell r="G197">
            <v>274188.13100000005</v>
          </cell>
          <cell r="H197">
            <v>225749.59300000023</v>
          </cell>
          <cell r="I197">
            <v>148943.94200000016</v>
          </cell>
          <cell r="J197">
            <v>88096.527000000118</v>
          </cell>
          <cell r="K197">
            <v>92886.013999999734</v>
          </cell>
          <cell r="L197">
            <v>182976.54300000024</v>
          </cell>
          <cell r="M197">
            <v>201895.18099999998</v>
          </cell>
          <cell r="N197">
            <v>172071.66400000005</v>
          </cell>
        </row>
        <row r="198">
          <cell r="A198" t="str">
            <v xml:space="preserve">  ACTIVOS CON EL EXTERIOR</v>
          </cell>
          <cell r="G198">
            <v>584593.0780000001</v>
          </cell>
          <cell r="H198">
            <v>702061.65600000019</v>
          </cell>
          <cell r="I198">
            <v>725172.86699999997</v>
          </cell>
          <cell r="J198">
            <v>667126.12199999997</v>
          </cell>
          <cell r="K198">
            <v>637510.72299999988</v>
          </cell>
          <cell r="L198">
            <v>648944.63800000015</v>
          </cell>
          <cell r="M198">
            <v>680837.81799999997</v>
          </cell>
          <cell r="N198">
            <v>659045.14899999998</v>
          </cell>
        </row>
        <row r="199">
          <cell r="A199" t="str">
            <v xml:space="preserve">    ACTIVOS CON EL EXTERIOR MN</v>
          </cell>
          <cell r="G199">
            <v>5820.9960000000001</v>
          </cell>
          <cell r="H199">
            <v>5799.023000000001</v>
          </cell>
          <cell r="I199">
            <v>7279.08</v>
          </cell>
          <cell r="J199">
            <v>6996.4780000000001</v>
          </cell>
          <cell r="K199">
            <v>689.19500000000005</v>
          </cell>
          <cell r="L199">
            <v>924.35599999999999</v>
          </cell>
          <cell r="M199">
            <v>931.82100000000003</v>
          </cell>
          <cell r="N199">
            <v>653.46699999999998</v>
          </cell>
        </row>
        <row r="200">
          <cell r="A200" t="str">
            <v xml:space="preserve">    ACTIVOS CON EL EXTERIOR ME</v>
          </cell>
          <cell r="G200">
            <v>578772.08200000005</v>
          </cell>
          <cell r="H200">
            <v>696262.63300000015</v>
          </cell>
          <cell r="I200">
            <v>717893.78700000001</v>
          </cell>
          <cell r="J200">
            <v>660129.64399999997</v>
          </cell>
          <cell r="K200">
            <v>636821.52799999993</v>
          </cell>
          <cell r="L200">
            <v>648020.28200000012</v>
          </cell>
          <cell r="M200">
            <v>679905.99699999997</v>
          </cell>
          <cell r="N200">
            <v>658391.68200000003</v>
          </cell>
        </row>
        <row r="201">
          <cell r="A201" t="str">
            <v xml:space="preserve">  PASIVOS EXTERNOS DE CORTO PLAZO </v>
          </cell>
          <cell r="G201">
            <v>310404.94700000004</v>
          </cell>
          <cell r="H201">
            <v>476312.06299999997</v>
          </cell>
          <cell r="I201">
            <v>576228.92499999981</v>
          </cell>
          <cell r="J201">
            <v>579029.59499999986</v>
          </cell>
          <cell r="K201">
            <v>544624.70900000015</v>
          </cell>
          <cell r="L201">
            <v>465968.09499999991</v>
          </cell>
          <cell r="M201">
            <v>478942.63699999999</v>
          </cell>
          <cell r="N201">
            <v>486973.48499999993</v>
          </cell>
        </row>
        <row r="202">
          <cell r="A202" t="str">
            <v xml:space="preserve">    PASIVOS EXTERNOS CORTO PLAZO MN</v>
          </cell>
          <cell r="G202">
            <v>262.04000000000002</v>
          </cell>
          <cell r="H202">
            <v>210.553</v>
          </cell>
          <cell r="I202">
            <v>378.42599999999999</v>
          </cell>
          <cell r="J202">
            <v>2276.6999999999998</v>
          </cell>
          <cell r="K202">
            <v>657.85899999999992</v>
          </cell>
          <cell r="L202">
            <v>2438.4629999999997</v>
          </cell>
          <cell r="M202">
            <v>2179.1320000000001</v>
          </cell>
          <cell r="N202">
            <v>2233.64</v>
          </cell>
        </row>
        <row r="203">
          <cell r="A203" t="str">
            <v xml:space="preserve">    PASIVOS EXTERNOS CORTO PLAZO ME</v>
          </cell>
          <cell r="G203">
            <v>310142.90700000006</v>
          </cell>
          <cell r="H203">
            <v>476101.51</v>
          </cell>
          <cell r="I203">
            <v>575850.49899999984</v>
          </cell>
          <cell r="J203">
            <v>576752.8949999999</v>
          </cell>
          <cell r="K203">
            <v>543966.85</v>
          </cell>
          <cell r="L203">
            <v>463529.63199999993</v>
          </cell>
          <cell r="M203">
            <v>476763.505</v>
          </cell>
          <cell r="N203">
            <v>484739.84499999991</v>
          </cell>
        </row>
        <row r="205">
          <cell r="A205" t="str">
            <v>DISPONIBILIDADES EN EL BCP</v>
          </cell>
          <cell r="G205">
            <v>924041.40099999995</v>
          </cell>
          <cell r="H205">
            <v>924506.875</v>
          </cell>
          <cell r="I205">
            <v>909511.60200000007</v>
          </cell>
          <cell r="J205">
            <v>964042.81499999994</v>
          </cell>
          <cell r="K205">
            <v>1103886.9329999997</v>
          </cell>
          <cell r="L205">
            <v>1099860.8600000001</v>
          </cell>
          <cell r="M205">
            <v>1178892.166</v>
          </cell>
          <cell r="N205">
            <v>1196143.1669999999</v>
          </cell>
        </row>
        <row r="206">
          <cell r="A206" t="str">
            <v xml:space="preserve">  DISPONIBILIDADES EN EL BCP EN MN</v>
          </cell>
          <cell r="G206">
            <v>449947.64199999993</v>
          </cell>
          <cell r="H206">
            <v>449657.549</v>
          </cell>
          <cell r="I206">
            <v>448540.39299999998</v>
          </cell>
          <cell r="J206">
            <v>505930.5469999999</v>
          </cell>
          <cell r="K206">
            <v>632787.35099999991</v>
          </cell>
          <cell r="L206">
            <v>606378.14800000016</v>
          </cell>
          <cell r="M206">
            <v>638185.54700000002</v>
          </cell>
          <cell r="N206">
            <v>627006.23499999999</v>
          </cell>
        </row>
        <row r="207">
          <cell r="A207" t="str">
            <v xml:space="preserve">  DISPONIBILIDADES EN EL BCP EN ME</v>
          </cell>
          <cell r="G207">
            <v>409296.49599999998</v>
          </cell>
          <cell r="H207">
            <v>420686.89199999999</v>
          </cell>
          <cell r="I207">
            <v>409549.12699999998</v>
          </cell>
          <cell r="J207">
            <v>405262.84200000006</v>
          </cell>
          <cell r="K207">
            <v>395775.22899999999</v>
          </cell>
          <cell r="L207">
            <v>378925.41800000001</v>
          </cell>
          <cell r="M207">
            <v>375431.29099999997</v>
          </cell>
          <cell r="N207">
            <v>365886.12400000001</v>
          </cell>
        </row>
        <row r="208">
          <cell r="A208" t="str">
            <v xml:space="preserve">  OPERACIONES DE CALL MONEY C/BCP (ACTIVOS)</v>
          </cell>
          <cell r="G208">
            <v>0</v>
          </cell>
          <cell r="H208">
            <v>0</v>
          </cell>
          <cell r="I208">
            <v>0</v>
          </cell>
          <cell r="J208">
            <v>0</v>
          </cell>
          <cell r="K208">
            <v>0</v>
          </cell>
          <cell r="L208">
            <v>0</v>
          </cell>
          <cell r="M208">
            <v>0</v>
          </cell>
          <cell r="N208">
            <v>0</v>
          </cell>
        </row>
        <row r="209">
          <cell r="A209" t="str">
            <v xml:space="preserve">  TENENCIA DE LETRAS DE REG.MONET.</v>
          </cell>
          <cell r="G209">
            <v>64797.262999999999</v>
          </cell>
          <cell r="H209">
            <v>54162.434000000001</v>
          </cell>
          <cell r="I209">
            <v>51422.082000000002</v>
          </cell>
          <cell r="J209">
            <v>52849.426000000007</v>
          </cell>
          <cell r="K209">
            <v>75324.353000000003</v>
          </cell>
          <cell r="L209">
            <v>114557.29399999999</v>
          </cell>
          <cell r="M209">
            <v>165275.32800000001</v>
          </cell>
          <cell r="N209">
            <v>203250.80799999999</v>
          </cell>
        </row>
        <row r="211">
          <cell r="A211" t="str">
            <v>ACTIVO INTERNO NETO</v>
          </cell>
          <cell r="G211">
            <v>3767390.997</v>
          </cell>
          <cell r="H211">
            <v>3979121.0629999978</v>
          </cell>
          <cell r="I211">
            <v>4045511.5859999992</v>
          </cell>
          <cell r="J211">
            <v>4238166.7830000017</v>
          </cell>
          <cell r="K211">
            <v>4306332.0840000026</v>
          </cell>
          <cell r="L211">
            <v>4170618.7689999985</v>
          </cell>
          <cell r="M211">
            <v>4081308.438000001</v>
          </cell>
          <cell r="N211">
            <v>4010935.7310000001</v>
          </cell>
        </row>
        <row r="212">
          <cell r="A212" t="str">
            <v xml:space="preserve">  CRÉDITO NETO AL SECTOR PÚBLICO</v>
          </cell>
          <cell r="G212">
            <v>-34060.392999999996</v>
          </cell>
          <cell r="H212">
            <v>-22404.91</v>
          </cell>
          <cell r="I212">
            <v>-58468.062000000013</v>
          </cell>
          <cell r="J212">
            <v>-52502.673999999992</v>
          </cell>
          <cell r="K212">
            <v>-87391.920999999973</v>
          </cell>
          <cell r="L212">
            <v>-230409.70300000004</v>
          </cell>
          <cell r="M212">
            <v>-246729.04</v>
          </cell>
          <cell r="N212">
            <v>-194425.628</v>
          </cell>
        </row>
        <row r="213">
          <cell r="A213" t="str">
            <v xml:space="preserve">    CRÉDITO NETO AL GOBIERNO CENTRAL</v>
          </cell>
          <cell r="G213">
            <v>-75639.398000000001</v>
          </cell>
          <cell r="H213">
            <v>-61768.157999999996</v>
          </cell>
          <cell r="I213">
            <v>-80977.719000000012</v>
          </cell>
          <cell r="J213">
            <v>-94701.777000000002</v>
          </cell>
          <cell r="K213">
            <v>-129899.55799999999</v>
          </cell>
          <cell r="L213">
            <v>-177082.99400000004</v>
          </cell>
          <cell r="M213">
            <v>-199173.54600000003</v>
          </cell>
          <cell r="N213">
            <v>-147748</v>
          </cell>
        </row>
        <row r="214">
          <cell r="A214" t="str">
            <v xml:space="preserve">      CRÉDITO BRUTO AL GOBIERNO CENTRAL</v>
          </cell>
          <cell r="G214">
            <v>56301.745999999999</v>
          </cell>
          <cell r="H214">
            <v>66258.311000000002</v>
          </cell>
          <cell r="I214">
            <v>60013.451999999997</v>
          </cell>
          <cell r="J214">
            <v>48824.716999999997</v>
          </cell>
          <cell r="K214">
            <v>25774.315000000002</v>
          </cell>
          <cell r="L214">
            <v>25337.840999999997</v>
          </cell>
          <cell r="M214">
            <v>34212.506999999998</v>
          </cell>
          <cell r="N214">
            <v>46406.659</v>
          </cell>
        </row>
        <row r="215">
          <cell r="A215" t="str">
            <v xml:space="preserve">        CRÉDITO A ADMINISTRACIÓN CENTRAL MN</v>
          </cell>
          <cell r="G215">
            <v>57554.815999999999</v>
          </cell>
          <cell r="H215">
            <v>67399.023000000001</v>
          </cell>
          <cell r="I215">
            <v>60984.210999999996</v>
          </cell>
          <cell r="J215">
            <v>48824.716999999997</v>
          </cell>
          <cell r="K215">
            <v>25692.898000000001</v>
          </cell>
          <cell r="L215">
            <v>25256.402999999998</v>
          </cell>
          <cell r="M215">
            <v>34131.047999999995</v>
          </cell>
          <cell r="N215">
            <v>46325.18</v>
          </cell>
        </row>
        <row r="216">
          <cell r="A216" t="str">
            <v xml:space="preserve">        CRÉDITO A ADMINISTRACIÓN CENTRAL ME</v>
          </cell>
          <cell r="G216">
            <v>0</v>
          </cell>
          <cell r="H216">
            <v>0</v>
          </cell>
          <cell r="I216">
            <v>0</v>
          </cell>
          <cell r="J216">
            <v>0</v>
          </cell>
          <cell r="K216">
            <v>81.417000000000002</v>
          </cell>
          <cell r="L216">
            <v>81.438000000000002</v>
          </cell>
          <cell r="M216">
            <v>81.459000000000003</v>
          </cell>
          <cell r="N216">
            <v>81.478999999999999</v>
          </cell>
        </row>
        <row r="217">
          <cell r="A217" t="str">
            <v xml:space="preserve">        CRÉDITO AL SEGURO SOCIAL  MN</v>
          </cell>
          <cell r="G217">
            <v>0</v>
          </cell>
          <cell r="H217">
            <v>0</v>
          </cell>
          <cell r="I217">
            <v>0</v>
          </cell>
          <cell r="J217">
            <v>0</v>
          </cell>
          <cell r="K217">
            <v>0</v>
          </cell>
          <cell r="L217">
            <v>0</v>
          </cell>
          <cell r="M217">
            <v>0</v>
          </cell>
          <cell r="N217">
            <v>0</v>
          </cell>
        </row>
        <row r="218">
          <cell r="A218" t="str">
            <v xml:space="preserve">        CRÉDITO AL SEGURO SOCIAL  ME</v>
          </cell>
          <cell r="G218">
            <v>-1253.07</v>
          </cell>
          <cell r="H218">
            <v>-1140.712</v>
          </cell>
          <cell r="I218">
            <v>-970.75900000000001</v>
          </cell>
          <cell r="J218">
            <v>0</v>
          </cell>
          <cell r="K218">
            <v>0</v>
          </cell>
          <cell r="L218">
            <v>0</v>
          </cell>
          <cell r="M218">
            <v>0</v>
          </cell>
          <cell r="N218">
            <v>0</v>
          </cell>
        </row>
        <row r="219">
          <cell r="A219" t="str">
            <v xml:space="preserve">        CRÉDITO A AGENCIAS DESCENTRALIZADAS  MN</v>
          </cell>
          <cell r="G219">
            <v>0</v>
          </cell>
          <cell r="H219">
            <v>0</v>
          </cell>
          <cell r="I219">
            <v>0</v>
          </cell>
          <cell r="J219">
            <v>0</v>
          </cell>
          <cell r="K219">
            <v>0</v>
          </cell>
          <cell r="L219">
            <v>0</v>
          </cell>
          <cell r="M219">
            <v>0</v>
          </cell>
          <cell r="N219">
            <v>0</v>
          </cell>
        </row>
        <row r="220">
          <cell r="A220" t="str">
            <v xml:space="preserve">        CRÉDITO A AGENCIAS DESCENTRALIZADAS  ME</v>
          </cell>
          <cell r="G220">
            <v>0</v>
          </cell>
          <cell r="H220">
            <v>0</v>
          </cell>
          <cell r="I220">
            <v>0</v>
          </cell>
          <cell r="J220">
            <v>0</v>
          </cell>
          <cell r="K220">
            <v>0</v>
          </cell>
          <cell r="L220">
            <v>0</v>
          </cell>
          <cell r="M220">
            <v>0</v>
          </cell>
          <cell r="N220">
            <v>0</v>
          </cell>
        </row>
        <row r="221">
          <cell r="A221" t="str">
            <v xml:space="preserve">      DEPÓSITOS DEL GOBIERNO CENTRAL</v>
          </cell>
          <cell r="G221">
            <v>131941.144</v>
          </cell>
          <cell r="H221">
            <v>128026.469</v>
          </cell>
          <cell r="I221">
            <v>140991.171</v>
          </cell>
          <cell r="J221">
            <v>143526.49400000001</v>
          </cell>
          <cell r="K221">
            <v>155673.87299999999</v>
          </cell>
          <cell r="L221">
            <v>202420.83500000002</v>
          </cell>
          <cell r="M221">
            <v>233386.05300000001</v>
          </cell>
          <cell r="N221">
            <v>194154.65900000001</v>
          </cell>
        </row>
        <row r="222">
          <cell r="A222" t="str">
            <v xml:space="preserve">        DEPOS. DE LA ADMINISTRACIÓN CENTRAL MN</v>
          </cell>
          <cell r="G222">
            <v>12176.776999999998</v>
          </cell>
          <cell r="H222">
            <v>12113.954</v>
          </cell>
          <cell r="I222">
            <v>14645.869000000001</v>
          </cell>
          <cell r="J222">
            <v>15233.266</v>
          </cell>
          <cell r="K222">
            <v>15857.878000000001</v>
          </cell>
          <cell r="L222">
            <v>16468.841999999997</v>
          </cell>
          <cell r="M222">
            <v>18724.688000000002</v>
          </cell>
          <cell r="N222">
            <v>14315.789000000001</v>
          </cell>
        </row>
        <row r="223">
          <cell r="A223" t="str">
            <v xml:space="preserve">        DEPOS. DE LA ADMINISTRACIÓN CENTRAL ME</v>
          </cell>
          <cell r="G223">
            <v>0</v>
          </cell>
          <cell r="H223">
            <v>0</v>
          </cell>
          <cell r="I223">
            <v>0</v>
          </cell>
          <cell r="J223">
            <v>0</v>
          </cell>
          <cell r="K223">
            <v>0</v>
          </cell>
          <cell r="L223">
            <v>0</v>
          </cell>
          <cell r="M223">
            <v>0</v>
          </cell>
          <cell r="N223">
            <v>0</v>
          </cell>
        </row>
        <row r="224">
          <cell r="A224" t="str">
            <v xml:space="preserve">        DEPOS. DEL SEGURO SOCIAL MN</v>
          </cell>
          <cell r="G224">
            <v>115769.073</v>
          </cell>
          <cell r="H224">
            <v>113598.821</v>
          </cell>
          <cell r="I224">
            <v>121581.727</v>
          </cell>
          <cell r="J224">
            <v>120315.329</v>
          </cell>
          <cell r="K224">
            <v>127499.807</v>
          </cell>
          <cell r="L224">
            <v>172937.71</v>
          </cell>
          <cell r="M224">
            <v>203790.53599999999</v>
          </cell>
          <cell r="N224">
            <v>165380.49300000002</v>
          </cell>
        </row>
        <row r="225">
          <cell r="A225" t="str">
            <v xml:space="preserve">        DEPOS. DEL SEGURO SOCIAL ME</v>
          </cell>
          <cell r="G225">
            <v>0</v>
          </cell>
          <cell r="H225">
            <v>0</v>
          </cell>
          <cell r="I225">
            <v>0</v>
          </cell>
          <cell r="J225">
            <v>0</v>
          </cell>
          <cell r="K225">
            <v>0</v>
          </cell>
          <cell r="L225">
            <v>793.21</v>
          </cell>
          <cell r="M225">
            <v>932.38199999999995</v>
          </cell>
          <cell r="N225">
            <v>928.20600000000002</v>
          </cell>
        </row>
        <row r="226">
          <cell r="A226" t="str">
            <v xml:space="preserve">        DEPÓSITOS DE AGENCIAS DESCENTRALIZADAS MN</v>
          </cell>
          <cell r="G226">
            <v>3995.2940000000003</v>
          </cell>
          <cell r="H226">
            <v>2313.694</v>
          </cell>
          <cell r="I226">
            <v>4763.5749999999998</v>
          </cell>
          <cell r="J226">
            <v>7977.8990000000003</v>
          </cell>
          <cell r="K226">
            <v>12316.188</v>
          </cell>
          <cell r="L226">
            <v>12221.073</v>
          </cell>
          <cell r="M226">
            <v>9938.4470000000001</v>
          </cell>
          <cell r="N226">
            <v>13530.171</v>
          </cell>
        </row>
        <row r="227">
          <cell r="A227" t="str">
            <v xml:space="preserve">        DEPÓSITOS DE AGENCIAS DESCENTRALIZADAS ME</v>
          </cell>
          <cell r="G227">
            <v>0</v>
          </cell>
          <cell r="H227">
            <v>0</v>
          </cell>
          <cell r="I227">
            <v>0</v>
          </cell>
          <cell r="J227">
            <v>0</v>
          </cell>
          <cell r="K227">
            <v>0</v>
          </cell>
          <cell r="L227">
            <v>0</v>
          </cell>
          <cell r="M227">
            <v>0</v>
          </cell>
          <cell r="N227">
            <v>0</v>
          </cell>
        </row>
        <row r="228">
          <cell r="A228" t="str">
            <v xml:space="preserve">    CRÉDITO NETO AL RESTO DEL SECTOR PÚBLICO</v>
          </cell>
          <cell r="G228">
            <v>41579.005000000005</v>
          </cell>
          <cell r="H228">
            <v>39363.248</v>
          </cell>
          <cell r="I228">
            <v>22509.656999999999</v>
          </cell>
          <cell r="J228">
            <v>42199.10300000001</v>
          </cell>
          <cell r="K228">
            <v>42507.63700000001</v>
          </cell>
          <cell r="L228">
            <v>-53326.709000000003</v>
          </cell>
          <cell r="M228">
            <v>-47555.493999999984</v>
          </cell>
          <cell r="N228">
            <v>-46677.627999999997</v>
          </cell>
        </row>
        <row r="229">
          <cell r="A229" t="str">
            <v xml:space="preserve">      CRÉDITO BRUTO AL RESTO DEL SECTOR PÚBLICO</v>
          </cell>
          <cell r="G229">
            <v>67847.785000000003</v>
          </cell>
          <cell r="H229">
            <v>67296.131999999998</v>
          </cell>
          <cell r="I229">
            <v>53047.273000000001</v>
          </cell>
          <cell r="J229">
            <v>74766.009999999995</v>
          </cell>
          <cell r="K229">
            <v>85830.994000000006</v>
          </cell>
          <cell r="L229">
            <v>25970.587</v>
          </cell>
          <cell r="M229">
            <v>29136.972000000002</v>
          </cell>
          <cell r="N229">
            <v>26142.210999999999</v>
          </cell>
        </row>
        <row r="230">
          <cell r="A230" t="str">
            <v xml:space="preserve">        CRÉDITO A GOBIERNOS LOCALES MN</v>
          </cell>
          <cell r="G230">
            <v>45198.772000000004</v>
          </cell>
          <cell r="H230">
            <v>36811.483999999997</v>
          </cell>
          <cell r="I230">
            <v>23857.261999999999</v>
          </cell>
          <cell r="J230">
            <v>22261.277999999998</v>
          </cell>
          <cell r="K230">
            <v>27208.03</v>
          </cell>
          <cell r="L230">
            <v>25403.998</v>
          </cell>
          <cell r="M230">
            <v>28701.402000000002</v>
          </cell>
          <cell r="N230">
            <v>25966.305</v>
          </cell>
        </row>
        <row r="231">
          <cell r="A231" t="str">
            <v xml:space="preserve">        CRÉDITO A GOBIERNOS LOCALES ME</v>
          </cell>
          <cell r="G231">
            <v>22649.012999999999</v>
          </cell>
          <cell r="H231">
            <v>30484.648000000001</v>
          </cell>
          <cell r="I231">
            <v>29190.010999999999</v>
          </cell>
          <cell r="J231">
            <v>52504.732000000004</v>
          </cell>
          <cell r="K231">
            <v>58622.964</v>
          </cell>
          <cell r="L231">
            <v>566.58900000000006</v>
          </cell>
          <cell r="M231">
            <v>435.57</v>
          </cell>
          <cell r="N231">
            <v>175.90600000000001</v>
          </cell>
        </row>
        <row r="232">
          <cell r="A232" t="str">
            <v xml:space="preserve">        CRÉDITO A EMPRESAS PÚBLICAS MN</v>
          </cell>
          <cell r="G232">
            <v>0</v>
          </cell>
          <cell r="H232">
            <v>0</v>
          </cell>
          <cell r="I232">
            <v>0</v>
          </cell>
          <cell r="J232">
            <v>0</v>
          </cell>
          <cell r="K232">
            <v>0</v>
          </cell>
          <cell r="L232">
            <v>0</v>
          </cell>
          <cell r="M232">
            <v>0</v>
          </cell>
          <cell r="N232">
            <v>0</v>
          </cell>
        </row>
        <row r="513">
          <cell r="A513" t="str">
            <v xml:space="preserve">    PASIVOS NO CLASIFICADOS MN</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Set>
  </externalBook>
</externalLink>
</file>

<file path=xl/externalLinks/externalLink5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R tables"/>
      <sheetName val="RED table 40"/>
      <sheetName val="RED Table 41"/>
      <sheetName val="RED tables"/>
      <sheetName val="#REF"/>
    </sheetNames>
    <sheetDataSet>
      <sheetData sheetId="0" refreshError="1"/>
      <sheetData sheetId="1" refreshError="1"/>
      <sheetData sheetId="2" refreshError="1">
        <row r="8">
          <cell r="A8" t="str">
            <v>(Situation as of December 31, 1995)</v>
          </cell>
        </row>
        <row r="9">
          <cell r="A9" t="str">
            <v>Local currency deposits 2/</v>
          </cell>
        </row>
        <row r="10">
          <cell r="A10" t="str">
            <v>Sight deposits and time deposits</v>
          </cell>
        </row>
        <row r="11">
          <cell r="A11" t="str">
            <v xml:space="preserve">  of less than 30 days</v>
          </cell>
          <cell r="B11">
            <v>10</v>
          </cell>
          <cell r="C11">
            <v>10</v>
          </cell>
          <cell r="D11" t="str">
            <v>--</v>
          </cell>
          <cell r="F11" t="str">
            <v>--</v>
          </cell>
          <cell r="G11" t="str">
            <v>--</v>
          </cell>
          <cell r="H11" t="str">
            <v>--</v>
          </cell>
          <cell r="I11">
            <v>20</v>
          </cell>
        </row>
        <row r="12">
          <cell r="A12" t="str">
            <v>Time deposits of more than 30 days</v>
          </cell>
        </row>
        <row r="13">
          <cell r="A13" t="str">
            <v xml:space="preserve">  but less than 180 days</v>
          </cell>
          <cell r="B13">
            <v>4</v>
          </cell>
          <cell r="C13">
            <v>10</v>
          </cell>
          <cell r="D13" t="str">
            <v>--</v>
          </cell>
          <cell r="F13" t="str">
            <v>--</v>
          </cell>
          <cell r="G13" t="str">
            <v>--</v>
          </cell>
          <cell r="H13" t="str">
            <v>--</v>
          </cell>
          <cell r="I13">
            <v>14</v>
          </cell>
        </row>
        <row r="14">
          <cell r="A14" t="str">
            <v>Time deposits of more than 180 days</v>
          </cell>
          <cell r="B14">
            <v>2</v>
          </cell>
          <cell r="C14">
            <v>10</v>
          </cell>
          <cell r="D14" t="str">
            <v>--</v>
          </cell>
          <cell r="F14" t="str">
            <v>--</v>
          </cell>
          <cell r="G14" t="str">
            <v>--</v>
          </cell>
          <cell r="H14" t="str">
            <v>--</v>
          </cell>
          <cell r="I14">
            <v>12</v>
          </cell>
        </row>
        <row r="16">
          <cell r="A16" t="str">
            <v>Foreign currency deposits 3/</v>
          </cell>
        </row>
        <row r="17">
          <cell r="A17" t="str">
            <v>Sight deposits and time deposits</v>
          </cell>
        </row>
        <row r="18">
          <cell r="A18" t="str">
            <v xml:space="preserve">  of less than 30 days</v>
          </cell>
          <cell r="B18" t="str">
            <v>--</v>
          </cell>
          <cell r="C18" t="str">
            <v>--</v>
          </cell>
          <cell r="D18">
            <v>10</v>
          </cell>
          <cell r="F18">
            <v>11.5</v>
          </cell>
          <cell r="G18" t="str">
            <v>--</v>
          </cell>
          <cell r="H18" t="str">
            <v>--</v>
          </cell>
          <cell r="I18">
            <v>21.5</v>
          </cell>
        </row>
        <row r="19">
          <cell r="A19" t="str">
            <v>Time deposits of more than 30 days</v>
          </cell>
        </row>
        <row r="20">
          <cell r="A20" t="str">
            <v xml:space="preserve">  but less than 180 days</v>
          </cell>
          <cell r="B20" t="str">
            <v>--</v>
          </cell>
          <cell r="C20" t="str">
            <v>--</v>
          </cell>
          <cell r="D20">
            <v>10</v>
          </cell>
          <cell r="F20">
            <v>11.5</v>
          </cell>
          <cell r="G20" t="str">
            <v>--</v>
          </cell>
          <cell r="H20" t="str">
            <v>--</v>
          </cell>
          <cell r="I20">
            <v>21.5</v>
          </cell>
        </row>
        <row r="21">
          <cell r="A21" t="str">
            <v>Time deposits of more than 180 days</v>
          </cell>
          <cell r="B21" t="str">
            <v>--</v>
          </cell>
          <cell r="C21" t="str">
            <v>--</v>
          </cell>
          <cell r="D21">
            <v>4</v>
          </cell>
          <cell r="F21">
            <v>11.5</v>
          </cell>
          <cell r="G21" t="str">
            <v>--</v>
          </cell>
          <cell r="H21" t="str">
            <v>--</v>
          </cell>
          <cell r="I21">
            <v>15.5</v>
          </cell>
        </row>
        <row r="22">
          <cell r="A22" t="str">
            <v>Credits from correspondents</v>
          </cell>
        </row>
        <row r="23">
          <cell r="A23" t="str">
            <v xml:space="preserve">  subject to confirmation</v>
          </cell>
          <cell r="B23" t="str">
            <v>--</v>
          </cell>
          <cell r="C23" t="str">
            <v>--</v>
          </cell>
          <cell r="D23">
            <v>10</v>
          </cell>
          <cell r="F23">
            <v>11.5</v>
          </cell>
          <cell r="G23" t="str">
            <v>--</v>
          </cell>
          <cell r="H23" t="str">
            <v>--</v>
          </cell>
          <cell r="I23">
            <v>21.5</v>
          </cell>
        </row>
        <row r="25">
          <cell r="A25" t="str">
            <v>(Situation as of December 31, 1996)</v>
          </cell>
        </row>
        <row r="26">
          <cell r="A26" t="str">
            <v>Local currency deposits 2/</v>
          </cell>
        </row>
        <row r="27">
          <cell r="A27" t="str">
            <v>Sight deposits and time deposits</v>
          </cell>
        </row>
        <row r="28">
          <cell r="A28" t="str">
            <v xml:space="preserve">  of less than 30 days</v>
          </cell>
          <cell r="B28">
            <v>10</v>
          </cell>
          <cell r="C28">
            <v>10</v>
          </cell>
          <cell r="D28" t="str">
            <v>--</v>
          </cell>
          <cell r="F28" t="str">
            <v>--</v>
          </cell>
          <cell r="G28" t="str">
            <v>--</v>
          </cell>
          <cell r="H28" t="str">
            <v>--</v>
          </cell>
          <cell r="I28">
            <v>20</v>
          </cell>
        </row>
        <row r="29">
          <cell r="A29" t="str">
            <v>Time deposits of more than 30 days</v>
          </cell>
        </row>
        <row r="30">
          <cell r="A30" t="str">
            <v xml:space="preserve">  but less than 180 days</v>
          </cell>
          <cell r="B30">
            <v>4</v>
          </cell>
          <cell r="C30">
            <v>10</v>
          </cell>
          <cell r="D30" t="str">
            <v>--</v>
          </cell>
          <cell r="F30" t="str">
            <v>--</v>
          </cell>
          <cell r="G30" t="str">
            <v>--</v>
          </cell>
          <cell r="H30" t="str">
            <v>--</v>
          </cell>
          <cell r="I30">
            <v>14</v>
          </cell>
        </row>
        <row r="31">
          <cell r="A31" t="str">
            <v>Time deposits of more than 180 days</v>
          </cell>
          <cell r="B31">
            <v>2</v>
          </cell>
          <cell r="C31">
            <v>10</v>
          </cell>
          <cell r="D31" t="str">
            <v>--</v>
          </cell>
          <cell r="F31" t="str">
            <v>--</v>
          </cell>
          <cell r="G31" t="str">
            <v>--</v>
          </cell>
          <cell r="H31" t="str">
            <v>--</v>
          </cell>
          <cell r="I31">
            <v>12</v>
          </cell>
        </row>
        <row r="33">
          <cell r="A33" t="str">
            <v>Foreign currency deposits 3/</v>
          </cell>
        </row>
        <row r="34">
          <cell r="A34" t="str">
            <v>Sight deposits and time deposits</v>
          </cell>
        </row>
        <row r="35">
          <cell r="A35" t="str">
            <v xml:space="preserve">  of less than 30 days</v>
          </cell>
          <cell r="B35" t="str">
            <v>--</v>
          </cell>
          <cell r="C35" t="str">
            <v>--</v>
          </cell>
          <cell r="D35">
            <v>10</v>
          </cell>
          <cell r="F35">
            <v>11.5</v>
          </cell>
          <cell r="G35" t="str">
            <v>--</v>
          </cell>
          <cell r="H35" t="str">
            <v>--</v>
          </cell>
          <cell r="I35">
            <v>21.5</v>
          </cell>
        </row>
        <row r="36">
          <cell r="A36" t="str">
            <v>Time deposits of more than 30 days</v>
          </cell>
        </row>
        <row r="37">
          <cell r="A37" t="str">
            <v xml:space="preserve">  but less than 180 days</v>
          </cell>
          <cell r="B37" t="str">
            <v>--</v>
          </cell>
          <cell r="C37" t="str">
            <v>--</v>
          </cell>
          <cell r="D37">
            <v>10</v>
          </cell>
          <cell r="F37">
            <v>11.5</v>
          </cell>
          <cell r="G37" t="str">
            <v>--</v>
          </cell>
          <cell r="H37" t="str">
            <v>--</v>
          </cell>
          <cell r="I37">
            <v>21.5</v>
          </cell>
        </row>
        <row r="38">
          <cell r="A38" t="str">
            <v>Time deposits of more than 180 days</v>
          </cell>
          <cell r="B38" t="str">
            <v>--</v>
          </cell>
          <cell r="C38" t="str">
            <v>--</v>
          </cell>
          <cell r="D38">
            <v>4</v>
          </cell>
          <cell r="F38">
            <v>11.5</v>
          </cell>
          <cell r="G38" t="str">
            <v>--</v>
          </cell>
          <cell r="H38" t="str">
            <v>--</v>
          </cell>
          <cell r="I38">
            <v>15.5</v>
          </cell>
        </row>
        <row r="39">
          <cell r="A39" t="str">
            <v>Credits from correspondents</v>
          </cell>
        </row>
        <row r="40">
          <cell r="A40" t="str">
            <v xml:space="preserve">  subject to confirmation</v>
          </cell>
          <cell r="B40" t="str">
            <v>--</v>
          </cell>
          <cell r="C40" t="str">
            <v>--</v>
          </cell>
          <cell r="D40">
            <v>10</v>
          </cell>
          <cell r="F40">
            <v>11.5</v>
          </cell>
          <cell r="G40" t="str">
            <v>--</v>
          </cell>
          <cell r="H40" t="str">
            <v>--</v>
          </cell>
          <cell r="I40">
            <v>21.5</v>
          </cell>
        </row>
        <row r="42">
          <cell r="A42" t="str">
            <v>(Situation as of December 31, 1997)</v>
          </cell>
        </row>
        <row r="43">
          <cell r="A43" t="str">
            <v>Local currency deposits 2/</v>
          </cell>
        </row>
        <row r="44">
          <cell r="A44" t="str">
            <v>Sight deposits and time deposits</v>
          </cell>
        </row>
        <row r="45">
          <cell r="A45" t="str">
            <v xml:space="preserve">  of less than 30 days</v>
          </cell>
          <cell r="B45">
            <v>10</v>
          </cell>
          <cell r="C45">
            <v>10</v>
          </cell>
          <cell r="D45" t="str">
            <v>--</v>
          </cell>
          <cell r="F45" t="str">
            <v>--</v>
          </cell>
          <cell r="G45" t="str">
            <v>--</v>
          </cell>
          <cell r="H45" t="str">
            <v>--</v>
          </cell>
          <cell r="I45">
            <v>20</v>
          </cell>
        </row>
        <row r="46">
          <cell r="A46" t="str">
            <v>Time deposits of more than 30 days</v>
          </cell>
        </row>
        <row r="47">
          <cell r="A47" t="str">
            <v xml:space="preserve">  but less than 180 days</v>
          </cell>
          <cell r="B47">
            <v>4</v>
          </cell>
          <cell r="C47">
            <v>10</v>
          </cell>
          <cell r="D47" t="str">
            <v>--</v>
          </cell>
          <cell r="F47" t="str">
            <v>--</v>
          </cell>
          <cell r="G47" t="str">
            <v>--</v>
          </cell>
          <cell r="H47" t="str">
            <v>--</v>
          </cell>
          <cell r="I47">
            <v>14</v>
          </cell>
        </row>
        <row r="48">
          <cell r="A48" t="str">
            <v>Time deposits of more than 180 days</v>
          </cell>
          <cell r="B48">
            <v>2</v>
          </cell>
          <cell r="C48">
            <v>10</v>
          </cell>
          <cell r="D48" t="str">
            <v>--</v>
          </cell>
          <cell r="F48" t="str">
            <v>--</v>
          </cell>
          <cell r="G48" t="str">
            <v>--</v>
          </cell>
          <cell r="H48" t="str">
            <v>--</v>
          </cell>
          <cell r="I48">
            <v>12</v>
          </cell>
        </row>
        <row r="50">
          <cell r="A50" t="str">
            <v>Foreign currency deposits 3/</v>
          </cell>
        </row>
        <row r="51">
          <cell r="A51" t="str">
            <v>Sight deposits and time deposits</v>
          </cell>
        </row>
        <row r="52">
          <cell r="A52" t="str">
            <v xml:space="preserve">  of less than 30 days</v>
          </cell>
          <cell r="B52" t="str">
            <v>--</v>
          </cell>
          <cell r="C52" t="str">
            <v>--</v>
          </cell>
          <cell r="D52">
            <v>10</v>
          </cell>
          <cell r="F52">
            <v>11.5</v>
          </cell>
          <cell r="G52" t="str">
            <v>--</v>
          </cell>
          <cell r="H52" t="str">
            <v>--</v>
          </cell>
          <cell r="I52">
            <v>21.5</v>
          </cell>
        </row>
        <row r="53">
          <cell r="A53" t="str">
            <v>Time deposits of more than 30 days</v>
          </cell>
        </row>
        <row r="54">
          <cell r="A54" t="str">
            <v xml:space="preserve">  but less than 180 days</v>
          </cell>
          <cell r="B54" t="str">
            <v>--</v>
          </cell>
          <cell r="C54" t="str">
            <v>--</v>
          </cell>
          <cell r="D54">
            <v>10</v>
          </cell>
          <cell r="F54">
            <v>11.5</v>
          </cell>
          <cell r="G54" t="str">
            <v>--</v>
          </cell>
          <cell r="H54" t="str">
            <v>--</v>
          </cell>
          <cell r="I54">
            <v>21.5</v>
          </cell>
        </row>
        <row r="55">
          <cell r="A55" t="str">
            <v>Time deposits of more than 180 days</v>
          </cell>
          <cell r="B55" t="str">
            <v>--</v>
          </cell>
          <cell r="C55" t="str">
            <v>--</v>
          </cell>
          <cell r="D55">
            <v>4</v>
          </cell>
          <cell r="F55">
            <v>11.5</v>
          </cell>
          <cell r="G55" t="str">
            <v>--</v>
          </cell>
          <cell r="H55" t="str">
            <v>--</v>
          </cell>
          <cell r="I55">
            <v>15.5</v>
          </cell>
        </row>
        <row r="56">
          <cell r="A56" t="str">
            <v>Credits from correspondents</v>
          </cell>
        </row>
        <row r="57">
          <cell r="A57" t="str">
            <v xml:space="preserve">  subject to confirmation</v>
          </cell>
          <cell r="B57" t="str">
            <v>--</v>
          </cell>
          <cell r="C57" t="str">
            <v>--</v>
          </cell>
          <cell r="D57">
            <v>10</v>
          </cell>
          <cell r="F57">
            <v>11.5</v>
          </cell>
          <cell r="G57" t="str">
            <v>--</v>
          </cell>
          <cell r="H57" t="str">
            <v>--</v>
          </cell>
          <cell r="I57">
            <v>21.5</v>
          </cell>
        </row>
        <row r="59">
          <cell r="A59" t="str">
            <v>(Situation as of December 31, 1998)</v>
          </cell>
        </row>
        <row r="60">
          <cell r="A60" t="str">
            <v>Local currency deposits 2/</v>
          </cell>
        </row>
        <row r="61">
          <cell r="A61" t="str">
            <v>Sight deposits and time deposits</v>
          </cell>
        </row>
        <row r="62">
          <cell r="A62" t="str">
            <v xml:space="preserve">  of less than 30 days</v>
          </cell>
          <cell r="B62">
            <v>10</v>
          </cell>
          <cell r="C62">
            <v>10</v>
          </cell>
          <cell r="D62" t="str">
            <v>--</v>
          </cell>
          <cell r="F62" t="str">
            <v>--</v>
          </cell>
          <cell r="G62" t="str">
            <v>--</v>
          </cell>
          <cell r="H62" t="str">
            <v>--</v>
          </cell>
          <cell r="I62">
            <v>20</v>
          </cell>
        </row>
        <row r="63">
          <cell r="A63" t="str">
            <v>Time deposits of more than 30 days</v>
          </cell>
        </row>
        <row r="64">
          <cell r="A64" t="str">
            <v xml:space="preserve">  but less than 180 days</v>
          </cell>
          <cell r="B64">
            <v>4</v>
          </cell>
          <cell r="C64">
            <v>10</v>
          </cell>
          <cell r="D64" t="str">
            <v>--</v>
          </cell>
          <cell r="F64" t="str">
            <v>--</v>
          </cell>
          <cell r="G64" t="str">
            <v>--</v>
          </cell>
          <cell r="H64" t="str">
            <v>--</v>
          </cell>
          <cell r="I64">
            <v>14</v>
          </cell>
        </row>
        <row r="65">
          <cell r="A65" t="str">
            <v>Time deposits of more than 180 days</v>
          </cell>
          <cell r="B65">
            <v>2</v>
          </cell>
          <cell r="C65">
            <v>10</v>
          </cell>
          <cell r="D65" t="str">
            <v>--</v>
          </cell>
          <cell r="F65" t="str">
            <v>--</v>
          </cell>
          <cell r="G65" t="str">
            <v>--</v>
          </cell>
          <cell r="H65" t="str">
            <v>--</v>
          </cell>
          <cell r="I65">
            <v>12</v>
          </cell>
        </row>
        <row r="67">
          <cell r="A67" t="str">
            <v>Foreign currency deposits 3/</v>
          </cell>
        </row>
        <row r="68">
          <cell r="A68" t="str">
            <v>Sight deposits and time deposits</v>
          </cell>
        </row>
        <row r="69">
          <cell r="A69" t="str">
            <v xml:space="preserve">  of less than 30 days</v>
          </cell>
          <cell r="B69" t="str">
            <v>--</v>
          </cell>
          <cell r="C69" t="str">
            <v>--</v>
          </cell>
          <cell r="D69">
            <v>10</v>
          </cell>
          <cell r="F69">
            <v>11.5</v>
          </cell>
          <cell r="G69" t="str">
            <v>--</v>
          </cell>
          <cell r="H69" t="str">
            <v>--</v>
          </cell>
          <cell r="I69">
            <v>21.5</v>
          </cell>
        </row>
        <row r="70">
          <cell r="A70" t="str">
            <v>Time deposits of more than 30 days</v>
          </cell>
        </row>
        <row r="71">
          <cell r="A71" t="str">
            <v xml:space="preserve">  but less than 180 days</v>
          </cell>
          <cell r="B71" t="str">
            <v>--</v>
          </cell>
          <cell r="C71" t="str">
            <v>--</v>
          </cell>
          <cell r="D71">
            <v>10</v>
          </cell>
          <cell r="F71">
            <v>11.5</v>
          </cell>
          <cell r="G71" t="str">
            <v>--</v>
          </cell>
          <cell r="H71" t="str">
            <v>--</v>
          </cell>
          <cell r="I71">
            <v>21.5</v>
          </cell>
        </row>
        <row r="72">
          <cell r="A72" t="str">
            <v>Time deposits of more than 180 days</v>
          </cell>
          <cell r="B72" t="str">
            <v>--</v>
          </cell>
          <cell r="C72" t="str">
            <v>--</v>
          </cell>
          <cell r="D72">
            <v>4</v>
          </cell>
          <cell r="F72">
            <v>11.5</v>
          </cell>
          <cell r="G72" t="str">
            <v>--</v>
          </cell>
          <cell r="H72" t="str">
            <v>--</v>
          </cell>
          <cell r="I72">
            <v>15.5</v>
          </cell>
        </row>
        <row r="73">
          <cell r="A73" t="str">
            <v>Credits from correspondents</v>
          </cell>
        </row>
        <row r="74">
          <cell r="A74" t="str">
            <v xml:space="preserve">  subject to confirmation</v>
          </cell>
          <cell r="B74" t="str">
            <v>--</v>
          </cell>
          <cell r="C74" t="str">
            <v>--</v>
          </cell>
          <cell r="D74">
            <v>10</v>
          </cell>
          <cell r="F74">
            <v>11.5</v>
          </cell>
          <cell r="G74" t="str">
            <v>--</v>
          </cell>
          <cell r="H74" t="str">
            <v>--</v>
          </cell>
          <cell r="I74">
            <v>21.5</v>
          </cell>
        </row>
        <row r="76">
          <cell r="A76" t="str">
            <v>(Situation as of December 31, 1999)</v>
          </cell>
        </row>
        <row r="77">
          <cell r="A77" t="str">
            <v>Local currency deposits 2/</v>
          </cell>
        </row>
        <row r="78">
          <cell r="A78" t="str">
            <v>Sight deposits and time deposits</v>
          </cell>
        </row>
        <row r="79">
          <cell r="A79" t="str">
            <v xml:space="preserve">  of less than 30 days</v>
          </cell>
          <cell r="B79">
            <v>10</v>
          </cell>
          <cell r="C79">
            <v>10</v>
          </cell>
          <cell r="D79" t="str">
            <v>--</v>
          </cell>
          <cell r="F79" t="str">
            <v>--</v>
          </cell>
          <cell r="G79" t="str">
            <v>--</v>
          </cell>
          <cell r="H79" t="str">
            <v>--</v>
          </cell>
          <cell r="I79">
            <v>20</v>
          </cell>
        </row>
        <row r="80">
          <cell r="A80" t="str">
            <v>Time deposits of more than 30 days</v>
          </cell>
        </row>
        <row r="81">
          <cell r="A81" t="str">
            <v xml:space="preserve">  but less than 180 days</v>
          </cell>
          <cell r="B81">
            <v>4</v>
          </cell>
          <cell r="C81">
            <v>10</v>
          </cell>
          <cell r="D81" t="str">
            <v>--</v>
          </cell>
          <cell r="F81" t="str">
            <v>--</v>
          </cell>
          <cell r="G81" t="str">
            <v>--</v>
          </cell>
          <cell r="H81" t="str">
            <v>--</v>
          </cell>
          <cell r="I81">
            <v>14</v>
          </cell>
        </row>
        <row r="82">
          <cell r="A82" t="str">
            <v>Time deposits of more than 180 days</v>
          </cell>
          <cell r="B82">
            <v>2</v>
          </cell>
          <cell r="C82">
            <v>10</v>
          </cell>
          <cell r="D82" t="str">
            <v>--</v>
          </cell>
          <cell r="F82" t="str">
            <v>--</v>
          </cell>
          <cell r="G82" t="str">
            <v>--</v>
          </cell>
          <cell r="H82" t="str">
            <v>--</v>
          </cell>
          <cell r="I82">
            <v>12</v>
          </cell>
        </row>
        <row r="84">
          <cell r="A84" t="str">
            <v>Foreign currency deposits 3/</v>
          </cell>
        </row>
        <row r="85">
          <cell r="A85" t="str">
            <v>Sight deposits and time deposits</v>
          </cell>
        </row>
        <row r="86">
          <cell r="A86" t="str">
            <v xml:space="preserve">  of less than 30 days</v>
          </cell>
          <cell r="B86" t="str">
            <v>--</v>
          </cell>
          <cell r="C86" t="str">
            <v>--</v>
          </cell>
          <cell r="D86">
            <v>10</v>
          </cell>
          <cell r="F86">
            <v>11.5</v>
          </cell>
          <cell r="G86" t="str">
            <v>--</v>
          </cell>
          <cell r="H86" t="str">
            <v>--</v>
          </cell>
          <cell r="I86">
            <v>21.5</v>
          </cell>
        </row>
        <row r="87">
          <cell r="A87" t="str">
            <v>Time deposits of more than 30 days</v>
          </cell>
        </row>
        <row r="88">
          <cell r="A88" t="str">
            <v xml:space="preserve">  but less than 180 days</v>
          </cell>
          <cell r="B88" t="str">
            <v>--</v>
          </cell>
          <cell r="C88" t="str">
            <v>--</v>
          </cell>
          <cell r="D88">
            <v>10</v>
          </cell>
          <cell r="F88">
            <v>11.5</v>
          </cell>
          <cell r="G88" t="str">
            <v>--</v>
          </cell>
          <cell r="H88" t="str">
            <v>--</v>
          </cell>
          <cell r="I88">
            <v>21.5</v>
          </cell>
        </row>
        <row r="89">
          <cell r="A89" t="str">
            <v>Time deposits of more than 180 days</v>
          </cell>
          <cell r="B89" t="str">
            <v>--</v>
          </cell>
          <cell r="C89" t="str">
            <v>--</v>
          </cell>
          <cell r="D89">
            <v>4</v>
          </cell>
          <cell r="F89">
            <v>11.5</v>
          </cell>
          <cell r="G89" t="str">
            <v>--</v>
          </cell>
          <cell r="H89" t="str">
            <v>--</v>
          </cell>
          <cell r="I89">
            <v>15.5</v>
          </cell>
        </row>
        <row r="90">
          <cell r="A90" t="str">
            <v>Credits from correspondents</v>
          </cell>
        </row>
        <row r="91">
          <cell r="A91" t="str">
            <v xml:space="preserve">  subject to confirmation</v>
          </cell>
          <cell r="B91" t="str">
            <v>--</v>
          </cell>
          <cell r="C91" t="str">
            <v>--</v>
          </cell>
          <cell r="D91">
            <v>10</v>
          </cell>
          <cell r="F91">
            <v>11.5</v>
          </cell>
          <cell r="G91" t="str">
            <v>--</v>
          </cell>
          <cell r="H91" t="str">
            <v>--</v>
          </cell>
          <cell r="I91">
            <v>21.5</v>
          </cell>
        </row>
        <row r="93">
          <cell r="A93" t="str">
            <v>(Situation as of June 30, 2000)</v>
          </cell>
        </row>
        <row r="94">
          <cell r="A94" t="str">
            <v>Local currency deposits 2/</v>
          </cell>
        </row>
        <row r="95">
          <cell r="A95" t="str">
            <v>Sight deposits and time deposits</v>
          </cell>
          <cell r="B95">
            <v>10</v>
          </cell>
          <cell r="C95">
            <v>10</v>
          </cell>
          <cell r="D95" t="str">
            <v>--</v>
          </cell>
          <cell r="F95" t="str">
            <v>--</v>
          </cell>
          <cell r="G95" t="str">
            <v>--</v>
          </cell>
          <cell r="H95" t="str">
            <v>--</v>
          </cell>
          <cell r="I95">
            <v>20</v>
          </cell>
        </row>
        <row r="96">
          <cell r="A96" t="str">
            <v xml:space="preserve">  of less than 30 days</v>
          </cell>
        </row>
        <row r="97">
          <cell r="A97" t="str">
            <v>Time deposits of more than 30 days</v>
          </cell>
          <cell r="B97">
            <v>4</v>
          </cell>
          <cell r="C97">
            <v>10</v>
          </cell>
          <cell r="D97" t="str">
            <v>--</v>
          </cell>
          <cell r="F97" t="str">
            <v>--</v>
          </cell>
          <cell r="G97" t="str">
            <v>--</v>
          </cell>
          <cell r="H97" t="str">
            <v>--</v>
          </cell>
          <cell r="I97">
            <v>14</v>
          </cell>
        </row>
        <row r="98">
          <cell r="A98" t="str">
            <v xml:space="preserve">  but less than 180 days</v>
          </cell>
          <cell r="B98">
            <v>2</v>
          </cell>
          <cell r="C98">
            <v>10</v>
          </cell>
          <cell r="D98" t="str">
            <v>--</v>
          </cell>
          <cell r="F98" t="str">
            <v>--</v>
          </cell>
          <cell r="G98" t="str">
            <v>--</v>
          </cell>
          <cell r="H98" t="str">
            <v>--</v>
          </cell>
          <cell r="I98">
            <v>12</v>
          </cell>
        </row>
        <row r="99">
          <cell r="A99" t="str">
            <v>Time deposits of more than 180 days</v>
          </cell>
        </row>
        <row r="101">
          <cell r="A101" t="str">
            <v>Foreign currency deposits 3/</v>
          </cell>
        </row>
        <row r="102">
          <cell r="A102" t="str">
            <v>Sight deposits and time deposits</v>
          </cell>
          <cell r="B102" t="str">
            <v>--</v>
          </cell>
          <cell r="C102" t="str">
            <v>--</v>
          </cell>
          <cell r="D102">
            <v>10</v>
          </cell>
          <cell r="F102">
            <v>11.5</v>
          </cell>
          <cell r="G102" t="str">
            <v>--</v>
          </cell>
          <cell r="H102" t="str">
            <v>--</v>
          </cell>
          <cell r="I102">
            <v>21.5</v>
          </cell>
        </row>
        <row r="103">
          <cell r="A103" t="str">
            <v xml:space="preserve">  of less than 30 days</v>
          </cell>
        </row>
        <row r="104">
          <cell r="A104" t="str">
            <v>Time deposits of more than 30 days</v>
          </cell>
          <cell r="B104" t="str">
            <v>--</v>
          </cell>
          <cell r="C104" t="str">
            <v>--</v>
          </cell>
          <cell r="D104">
            <v>10</v>
          </cell>
          <cell r="F104">
            <v>11.5</v>
          </cell>
          <cell r="G104" t="str">
            <v>--</v>
          </cell>
          <cell r="H104" t="str">
            <v>--</v>
          </cell>
          <cell r="I104">
            <v>21.5</v>
          </cell>
        </row>
        <row r="105">
          <cell r="A105" t="str">
            <v xml:space="preserve">  but less than 180 days</v>
          </cell>
          <cell r="B105" t="str">
            <v>--</v>
          </cell>
          <cell r="C105" t="str">
            <v>--</v>
          </cell>
          <cell r="D105">
            <v>4</v>
          </cell>
          <cell r="F105">
            <v>11.5</v>
          </cell>
          <cell r="G105" t="str">
            <v>--</v>
          </cell>
          <cell r="H105" t="str">
            <v>--</v>
          </cell>
          <cell r="I105">
            <v>15.5</v>
          </cell>
        </row>
        <row r="106">
          <cell r="A106" t="str">
            <v>Time deposits of more than 180 days</v>
          </cell>
        </row>
        <row r="107">
          <cell r="A107" t="str">
            <v>Credits from correspondents</v>
          </cell>
          <cell r="B107" t="str">
            <v>--</v>
          </cell>
          <cell r="C107" t="str">
            <v>--</v>
          </cell>
          <cell r="D107">
            <v>10</v>
          </cell>
          <cell r="F107">
            <v>11.5</v>
          </cell>
          <cell r="G107" t="str">
            <v>--</v>
          </cell>
          <cell r="H107" t="str">
            <v>--</v>
          </cell>
          <cell r="I107">
            <v>21.5</v>
          </cell>
        </row>
        <row r="108">
          <cell r="A108" t="str">
            <v xml:space="preserve">  subject to confirmation</v>
          </cell>
        </row>
        <row r="110">
          <cell r="A110" t="str">
            <v>Source:  Central Bank of Uruguay.</v>
          </cell>
        </row>
        <row r="112">
          <cell r="A112" t="str">
            <v xml:space="preserve">  1/  Excluding financial houses, which are subject to reserve requirements very similar to those of commercial banks. </v>
          </cell>
        </row>
        <row r="113">
          <cell r="A113" t="str">
            <v xml:space="preserve">  2/  Applies to all liabilities in local currency to the private sector.</v>
          </cell>
        </row>
        <row r="114">
          <cell r="A114" t="str">
            <v xml:space="preserve">  3/  Excludes foreign currency deposits of nonresidents that are used to provide credit to nonresidents (offshore operations).  It also excludes public securities after December 1997</v>
          </cell>
        </row>
      </sheetData>
      <sheetData sheetId="3" refreshError="1"/>
      <sheetData sheetId="4" refreshError="1"/>
    </sheetDataSet>
  </externalBook>
</externalLink>
</file>

<file path=xl/externalLinks/externalLink5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hared data"/>
      <sheetName val="gas013003"/>
      <sheetName val="GEE0013003"/>
      <sheetName val="gas102802"/>
      <sheetName val="GEE0102802"/>
      <sheetName val="gas112601"/>
      <sheetName val="GEE102301"/>
      <sheetName val="agrop PUB Proy"/>
      <sheetName val="BoP"/>
      <sheetName val="RES"/>
    </sheetNames>
    <sheetDataSet>
      <sheetData sheetId="0" refreshError="1">
        <row r="1">
          <cell r="A1">
            <v>1</v>
          </cell>
          <cell r="B1" t="str">
            <v>Shared data and projections</v>
          </cell>
        </row>
        <row r="2">
          <cell r="A2">
            <v>2</v>
          </cell>
        </row>
        <row r="3">
          <cell r="A3">
            <v>3</v>
          </cell>
        </row>
        <row r="4">
          <cell r="A4">
            <v>4</v>
          </cell>
          <cell r="B4">
            <v>36501.571532754628</v>
          </cell>
          <cell r="C4" t="str">
            <v>Formulas</v>
          </cell>
          <cell r="E4" t="str">
            <v>1980</v>
          </cell>
          <cell r="F4">
            <v>1981</v>
          </cell>
          <cell r="G4">
            <v>1982</v>
          </cell>
        </row>
        <row r="5">
          <cell r="A5">
            <v>5</v>
          </cell>
          <cell r="B5" t="str">
            <v>DO NOT CHANGE COLUMN OR ROW STRUCTURE OF THIS SHEET !!!!!!!</v>
          </cell>
        </row>
        <row r="6">
          <cell r="A6">
            <v>6</v>
          </cell>
        </row>
        <row r="7">
          <cell r="A7">
            <v>7</v>
          </cell>
          <cell r="B7" t="str">
            <v>Prices and exchange rates</v>
          </cell>
        </row>
        <row r="8">
          <cell r="A8">
            <v>8</v>
          </cell>
          <cell r="B8">
            <v>36249.197554976854</v>
          </cell>
        </row>
        <row r="9">
          <cell r="A9">
            <v>9</v>
          </cell>
          <cell r="B9" t="str">
            <v>CPI (period average)</v>
          </cell>
          <cell r="E9">
            <v>61.477199999999989</v>
          </cell>
          <cell r="F9">
            <v>66.10222083333332</v>
          </cell>
          <cell r="G9">
            <v>71.154166666666654</v>
          </cell>
          <cell r="S9">
            <v>853.39166666666677</v>
          </cell>
        </row>
        <row r="10">
          <cell r="A10">
            <v>10</v>
          </cell>
          <cell r="B10" t="str">
            <v xml:space="preserve">  (percent change)</v>
          </cell>
          <cell r="E10">
            <v>0</v>
          </cell>
          <cell r="F10">
            <v>7.5231481481481399</v>
          </cell>
          <cell r="G10">
            <v>7.6426264800861121</v>
          </cell>
          <cell r="S10">
            <v>8.2607679857579228</v>
          </cell>
        </row>
        <row r="11">
          <cell r="A11">
            <v>11</v>
          </cell>
          <cell r="B11" t="str">
            <v>CPI (end of period)</v>
          </cell>
          <cell r="E11">
            <v>64.210409999999996</v>
          </cell>
          <cell r="F11">
            <v>68.939370000000011</v>
          </cell>
          <cell r="G11">
            <v>73.89</v>
          </cell>
          <cell r="S11">
            <v>915.35</v>
          </cell>
        </row>
        <row r="12">
          <cell r="A12">
            <v>12</v>
          </cell>
          <cell r="B12" t="str">
            <v xml:space="preserve">  (percent change)</v>
          </cell>
          <cell r="E12">
            <v>0</v>
          </cell>
          <cell r="F12">
            <v>7.3647871116225838</v>
          </cell>
          <cell r="G12">
            <v>7.1811361200428525</v>
          </cell>
          <cell r="S12">
            <v>14.314438075256319</v>
          </cell>
        </row>
        <row r="13">
          <cell r="A13">
            <v>13</v>
          </cell>
        </row>
        <row r="14">
          <cell r="A14">
            <v>14</v>
          </cell>
          <cell r="B14" t="str">
            <v>GDP deflator (percent change)</v>
          </cell>
          <cell r="F14">
            <v>7.2418446087912924</v>
          </cell>
          <cell r="G14">
            <v>7.5124008471695536</v>
          </cell>
          <cell r="S14">
            <v>7.8835926501797271</v>
          </cell>
        </row>
        <row r="15">
          <cell r="A15">
            <v>15</v>
          </cell>
        </row>
        <row r="16">
          <cell r="A16">
            <v>16</v>
          </cell>
          <cell r="B16" t="str">
            <v>Export price index</v>
          </cell>
        </row>
        <row r="17">
          <cell r="A17">
            <v>17</v>
          </cell>
          <cell r="B17" t="str">
            <v xml:space="preserve">   GEE</v>
          </cell>
          <cell r="E17">
            <v>100</v>
          </cell>
          <cell r="F17">
            <v>93.572859146794414</v>
          </cell>
          <cell r="G17">
            <v>89.998346977137643</v>
          </cell>
          <cell r="S17">
            <v>131.54779881487329</v>
          </cell>
        </row>
        <row r="18">
          <cell r="A18">
            <v>18</v>
          </cell>
          <cell r="B18" t="str">
            <v>% change (GEE)</v>
          </cell>
          <cell r="E18" t="str">
            <v xml:space="preserve"> </v>
          </cell>
          <cell r="F18">
            <v>-6.4271408532055823</v>
          </cell>
          <cell r="G18">
            <v>-3.8200309387246278</v>
          </cell>
          <cell r="S18">
            <v>4.9408769562917509</v>
          </cell>
        </row>
        <row r="19">
          <cell r="A19">
            <v>19</v>
          </cell>
          <cell r="B19" t="str">
            <v xml:space="preserve">Import price index </v>
          </cell>
        </row>
        <row r="20">
          <cell r="A20">
            <v>20</v>
          </cell>
          <cell r="B20" t="str">
            <v>GEE</v>
          </cell>
          <cell r="E20">
            <v>100</v>
          </cell>
          <cell r="F20">
            <v>94.665896963711234</v>
          </cell>
          <cell r="G20">
            <v>90.898558033371728</v>
          </cell>
          <cell r="S20">
            <v>118.47655629709996</v>
          </cell>
        </row>
        <row r="21">
          <cell r="A21">
            <v>21</v>
          </cell>
          <cell r="B21" t="str">
            <v>% change (GEE)</v>
          </cell>
          <cell r="F21">
            <v>-5.3341030362887736</v>
          </cell>
          <cell r="G21">
            <v>-3.9796157340416416</v>
          </cell>
          <cell r="S21">
            <v>1.6656036175849431</v>
          </cell>
        </row>
        <row r="22">
          <cell r="A22">
            <v>22</v>
          </cell>
          <cell r="B22" t="str">
            <v>Terms of trade</v>
          </cell>
        </row>
        <row r="23">
          <cell r="A23">
            <v>23</v>
          </cell>
          <cell r="B23" t="str">
            <v>GEE</v>
          </cell>
          <cell r="E23">
            <v>100</v>
          </cell>
          <cell r="F23">
            <v>98.845373199880186</v>
          </cell>
          <cell r="G23">
            <v>99.009653094932943</v>
          </cell>
          <cell r="S23">
            <v>111.03276709444101</v>
          </cell>
        </row>
        <row r="24">
          <cell r="A24">
            <v>24</v>
          </cell>
          <cell r="B24" t="str">
            <v>% change</v>
          </cell>
          <cell r="E24" t="str">
            <v xml:space="preserve"> </v>
          </cell>
          <cell r="F24">
            <v>-1.1546268001198179</v>
          </cell>
          <cell r="G24">
            <v>0.16619887176767545</v>
          </cell>
          <cell r="S24">
            <v>3.2216140190607145</v>
          </cell>
        </row>
        <row r="25">
          <cell r="A25">
            <v>25</v>
          </cell>
        </row>
        <row r="26">
          <cell r="A26">
            <v>26</v>
          </cell>
          <cell r="B26" t="str">
            <v>Petroleum price from WEO     BOP</v>
          </cell>
          <cell r="E26">
            <v>36.676069577535003</v>
          </cell>
          <cell r="F26">
            <v>35.270429929097496</v>
          </cell>
          <cell r="G26">
            <v>32.445321718851723</v>
          </cell>
          <cell r="S26">
            <v>15.946896711985271</v>
          </cell>
        </row>
        <row r="27">
          <cell r="A27">
            <v>27</v>
          </cell>
          <cell r="B27" t="str">
            <v>Non-Fuel Commodity Import Prices</v>
          </cell>
          <cell r="F27">
            <v>-4</v>
          </cell>
          <cell r="G27">
            <v>-10.3</v>
          </cell>
          <cell r="S27">
            <v>7.1</v>
          </cell>
        </row>
        <row r="28">
          <cell r="A28">
            <v>28</v>
          </cell>
          <cell r="B28" t="str">
            <v>Non-Fuel Commodity Export Prices</v>
          </cell>
          <cell r="F28">
            <v>-19.899999999999999</v>
          </cell>
          <cell r="G28">
            <v>-4.2</v>
          </cell>
          <cell r="S28">
            <v>26.5</v>
          </cell>
        </row>
        <row r="29">
          <cell r="A29">
            <v>29</v>
          </cell>
        </row>
        <row r="30">
          <cell r="A30">
            <v>30</v>
          </cell>
          <cell r="B30">
            <v>36279.619530902775</v>
          </cell>
        </row>
        <row r="31">
          <cell r="A31">
            <v>31</v>
          </cell>
          <cell r="B31" t="str">
            <v>Official exchange rate (end of period)</v>
          </cell>
          <cell r="E31">
            <v>0</v>
          </cell>
          <cell r="F31">
            <v>0</v>
          </cell>
          <cell r="G31">
            <v>0</v>
          </cell>
          <cell r="S31">
            <v>12.87</v>
          </cell>
        </row>
        <row r="32">
          <cell r="A32">
            <v>32</v>
          </cell>
        </row>
        <row r="33">
          <cell r="A33">
            <v>33</v>
          </cell>
          <cell r="B33" t="str">
            <v>Official exchange rate (period average)</v>
          </cell>
          <cell r="C33" t="str">
            <v>BOP</v>
          </cell>
          <cell r="E33">
            <v>1</v>
          </cell>
          <cell r="F33">
            <v>1</v>
          </cell>
          <cell r="G33">
            <v>1</v>
          </cell>
          <cell r="S33">
            <v>12.616666666666667</v>
          </cell>
        </row>
        <row r="34">
          <cell r="A34">
            <v>34</v>
          </cell>
          <cell r="B34" t="str">
            <v>Market rate (period average)</v>
          </cell>
          <cell r="C34" t="str">
            <v>BOP</v>
          </cell>
          <cell r="E34" t="str">
            <v>...</v>
          </cell>
          <cell r="F34" t="str">
            <v>...</v>
          </cell>
          <cell r="G34" t="str">
            <v>...</v>
          </cell>
          <cell r="S34">
            <v>12.858333333333334</v>
          </cell>
        </row>
        <row r="35">
          <cell r="A35">
            <v>35</v>
          </cell>
          <cell r="B35" t="str">
            <v xml:space="preserve">Exchange rate-wtd average </v>
          </cell>
          <cell r="C35" t="str">
            <v>BOP</v>
          </cell>
          <cell r="E35">
            <v>1</v>
          </cell>
          <cell r="F35">
            <v>1</v>
          </cell>
          <cell r="G35">
            <v>1</v>
          </cell>
          <cell r="S35">
            <v>12.810000000000002</v>
          </cell>
        </row>
        <row r="36">
          <cell r="A36">
            <v>36</v>
          </cell>
        </row>
        <row r="37">
          <cell r="A37">
            <v>37</v>
          </cell>
          <cell r="B37" t="str">
            <v>Nominal effective exchange rate</v>
          </cell>
        </row>
        <row r="38">
          <cell r="A38">
            <v>38</v>
          </cell>
          <cell r="B38" t="str">
            <v>End of period</v>
          </cell>
          <cell r="E38">
            <v>354.32835736980326</v>
          </cell>
          <cell r="F38">
            <v>384.72599867639241</v>
          </cell>
          <cell r="G38">
            <v>393.65057853266399</v>
          </cell>
          <cell r="S38">
            <v>88.800912009611906</v>
          </cell>
        </row>
        <row r="39">
          <cell r="A39">
            <v>39</v>
          </cell>
          <cell r="B39" t="str">
            <v>Period average</v>
          </cell>
          <cell r="E39">
            <v>346.49409860917154</v>
          </cell>
          <cell r="F39">
            <v>375.53499091233658</v>
          </cell>
          <cell r="G39">
            <v>394.19969572503669</v>
          </cell>
          <cell r="S39">
            <v>89.7983574300372</v>
          </cell>
        </row>
        <row r="40">
          <cell r="A40">
            <v>40</v>
          </cell>
          <cell r="B40" t="str">
            <v>Real effective exchange rate</v>
          </cell>
        </row>
        <row r="41">
          <cell r="A41">
            <v>41</v>
          </cell>
          <cell r="B41" t="str">
            <v>End of period</v>
          </cell>
          <cell r="E41">
            <v>168.59847026064799</v>
          </cell>
          <cell r="F41">
            <v>173.43368967423061</v>
          </cell>
          <cell r="G41">
            <v>155.43340893922718</v>
          </cell>
          <cell r="S41">
            <v>113.39592399220169</v>
          </cell>
        </row>
        <row r="42">
          <cell r="A42">
            <v>42</v>
          </cell>
          <cell r="B42" t="str">
            <v>Period average</v>
          </cell>
          <cell r="E42">
            <v>169.81552942507381</v>
          </cell>
          <cell r="F42">
            <v>172.54556009525677</v>
          </cell>
          <cell r="G42">
            <v>157.5037089084415</v>
          </cell>
          <cell r="S42">
            <v>110.54701398741891</v>
          </cell>
        </row>
        <row r="43">
          <cell r="A43">
            <v>43</v>
          </cell>
        </row>
        <row r="44">
          <cell r="A44">
            <v>44</v>
          </cell>
          <cell r="B44" t="str">
            <v>Interest rates</v>
          </cell>
        </row>
        <row r="45">
          <cell r="A45">
            <v>45</v>
          </cell>
          <cell r="B45">
            <v>36279.969782638887</v>
          </cell>
        </row>
        <row r="46">
          <cell r="A46">
            <v>46</v>
          </cell>
          <cell r="B46" t="str">
            <v>LIBOR (US$ deposits)</v>
          </cell>
          <cell r="E46">
            <v>14.0290825366974</v>
          </cell>
          <cell r="F46">
            <v>16.719245195388794</v>
          </cell>
          <cell r="G46">
            <v>13.60124945640564</v>
          </cell>
          <cell r="S46">
            <v>5.0732499999999998</v>
          </cell>
        </row>
        <row r="47">
          <cell r="A47">
            <v>47</v>
          </cell>
          <cell r="B47" t="str">
            <v>Commercial bank lending rate</v>
          </cell>
          <cell r="S47">
            <v>27.993749999999999</v>
          </cell>
        </row>
        <row r="48">
          <cell r="A48">
            <v>48</v>
          </cell>
          <cell r="B48" t="str">
            <v>Commercial bank deposit rate rate</v>
          </cell>
          <cell r="S48">
            <v>13.59</v>
          </cell>
        </row>
        <row r="49">
          <cell r="A49">
            <v>49</v>
          </cell>
        </row>
        <row r="50">
          <cell r="A50">
            <v>50</v>
          </cell>
          <cell r="B50" t="str">
            <v>From real sector</v>
          </cell>
        </row>
        <row r="51">
          <cell r="A51">
            <v>51</v>
          </cell>
          <cell r="B51">
            <v>36249.229484837961</v>
          </cell>
        </row>
        <row r="52">
          <cell r="A52">
            <v>52</v>
          </cell>
          <cell r="B52" t="str">
            <v>GDP in current pesos</v>
          </cell>
          <cell r="E52">
            <v>6761.3</v>
          </cell>
          <cell r="F52">
            <v>7561.2</v>
          </cell>
          <cell r="G52">
            <v>8267.4</v>
          </cell>
          <cell r="S52">
            <v>137566.39999999999</v>
          </cell>
        </row>
        <row r="53">
          <cell r="A53">
            <v>53</v>
          </cell>
          <cell r="B53" t="str">
            <v>GDP in constant 1970 pesos</v>
          </cell>
          <cell r="E53">
            <v>2956.4</v>
          </cell>
          <cell r="F53">
            <v>3082.8999999999996</v>
          </cell>
          <cell r="G53">
            <v>3135.3</v>
          </cell>
          <cell r="S53">
            <v>4390.0629464718004</v>
          </cell>
        </row>
        <row r="54">
          <cell r="A54">
            <v>54</v>
          </cell>
          <cell r="B54" t="str">
            <v>of which</v>
          </cell>
        </row>
        <row r="55">
          <cell r="A55">
            <v>55</v>
          </cell>
          <cell r="B55" t="str">
            <v>Sugar manufacturing</v>
          </cell>
          <cell r="F55">
            <v>0</v>
          </cell>
          <cell r="G55">
            <v>0</v>
          </cell>
          <cell r="S55">
            <v>1493.5013004609864</v>
          </cell>
        </row>
        <row r="56">
          <cell r="A56">
            <v>56</v>
          </cell>
          <cell r="B56" t="str">
            <v>Free-trade-zone manufacturing</v>
          </cell>
          <cell r="F56">
            <v>0</v>
          </cell>
          <cell r="G56">
            <v>0</v>
          </cell>
          <cell r="S56">
            <v>5132.4250946541915</v>
          </cell>
        </row>
        <row r="57">
          <cell r="A57">
            <v>57</v>
          </cell>
        </row>
        <row r="58">
          <cell r="A58">
            <v>58</v>
          </cell>
          <cell r="B58" t="str">
            <v>Savings</v>
          </cell>
        </row>
        <row r="59">
          <cell r="A59">
            <v>59</v>
          </cell>
          <cell r="B59" t="str">
            <v>Public sector savings (from fiscal)</v>
          </cell>
          <cell r="E59">
            <v>46.4</v>
          </cell>
          <cell r="F59">
            <v>0</v>
          </cell>
          <cell r="G59">
            <v>0</v>
          </cell>
          <cell r="S59">
            <v>8600.9861474592726</v>
          </cell>
        </row>
        <row r="60">
          <cell r="A60">
            <v>60</v>
          </cell>
          <cell r="B60" t="str">
            <v>External current account deficit (in millions of RD$)</v>
          </cell>
          <cell r="E60">
            <v>-669.8</v>
          </cell>
          <cell r="F60">
            <v>0</v>
          </cell>
          <cell r="G60">
            <v>0</v>
          </cell>
          <cell r="S60">
            <v>-3625.2299999999991</v>
          </cell>
        </row>
        <row r="61">
          <cell r="A61">
            <v>61</v>
          </cell>
          <cell r="B61" t="str">
            <v>External current account deficit (in millions of RD$)</v>
          </cell>
          <cell r="E61">
            <v>-719.9</v>
          </cell>
          <cell r="F61">
            <v>-389.4</v>
          </cell>
          <cell r="G61">
            <v>-442.6</v>
          </cell>
          <cell r="S61">
            <v>-3625.2299999999891</v>
          </cell>
        </row>
        <row r="62">
          <cell r="A62">
            <v>62</v>
          </cell>
          <cell r="B62" t="str">
            <v>Employment &amp; demographic data</v>
          </cell>
        </row>
        <row r="63">
          <cell r="A63">
            <v>63</v>
          </cell>
          <cell r="B63" t="str">
            <v>Population (in millions)</v>
          </cell>
          <cell r="E63">
            <v>5.6969999999999992</v>
          </cell>
          <cell r="F63">
            <v>5.8296799999999998</v>
          </cell>
          <cell r="G63">
            <v>5.9630700000000001</v>
          </cell>
          <cell r="S63">
            <v>7.6854799999999992</v>
          </cell>
        </row>
        <row r="64">
          <cell r="A64">
            <v>64</v>
          </cell>
          <cell r="B64" t="str">
            <v xml:space="preserve">  (percent change)</v>
          </cell>
          <cell r="E64">
            <v>0</v>
          </cell>
          <cell r="F64">
            <v>2.3289450588028782</v>
          </cell>
          <cell r="G64">
            <v>2.2881187303591233</v>
          </cell>
          <cell r="S64">
            <v>1.8594652480126372</v>
          </cell>
        </row>
        <row r="65">
          <cell r="A65">
            <v>65</v>
          </cell>
          <cell r="B65" t="str">
            <v>Working age population</v>
          </cell>
          <cell r="E65">
            <v>3111222.75</v>
          </cell>
          <cell r="F65">
            <v>3218200.25</v>
          </cell>
          <cell r="G65">
            <v>3327145</v>
          </cell>
          <cell r="S65">
            <v>4658771.5</v>
          </cell>
        </row>
        <row r="66">
          <cell r="A66">
            <v>66</v>
          </cell>
          <cell r="B66" t="str">
            <v xml:space="preserve">  (percent change)</v>
          </cell>
          <cell r="E66">
            <v>0</v>
          </cell>
          <cell r="F66">
            <v>3.4384391152963989</v>
          </cell>
          <cell r="G66">
            <v>3.3852694530118299</v>
          </cell>
          <cell r="S66">
            <v>2.3473715822396768</v>
          </cell>
        </row>
        <row r="67">
          <cell r="A67">
            <v>67</v>
          </cell>
          <cell r="B67" t="str">
            <v>Labor force</v>
          </cell>
          <cell r="E67">
            <v>0</v>
          </cell>
          <cell r="F67">
            <v>0</v>
          </cell>
          <cell r="G67">
            <v>0</v>
          </cell>
          <cell r="S67">
            <v>2857209</v>
          </cell>
        </row>
        <row r="68">
          <cell r="A68">
            <v>68</v>
          </cell>
          <cell r="B68" t="str">
            <v xml:space="preserve">  (percent change)</v>
          </cell>
          <cell r="E68">
            <v>0</v>
          </cell>
          <cell r="F68">
            <v>0</v>
          </cell>
          <cell r="G68">
            <v>0</v>
          </cell>
          <cell r="S68">
            <v>-5.2632573660138515</v>
          </cell>
        </row>
        <row r="69">
          <cell r="A69">
            <v>69</v>
          </cell>
          <cell r="B69" t="str">
            <v>Unemployment</v>
          </cell>
          <cell r="E69">
            <v>0</v>
          </cell>
          <cell r="F69">
            <v>0</v>
          </cell>
          <cell r="G69">
            <v>0</v>
          </cell>
          <cell r="S69">
            <v>456622.99999999994</v>
          </cell>
        </row>
        <row r="70">
          <cell r="A70">
            <v>70</v>
          </cell>
          <cell r="B70" t="str">
            <v>Unemployment rate</v>
          </cell>
          <cell r="E70">
            <v>0</v>
          </cell>
          <cell r="F70">
            <v>0</v>
          </cell>
          <cell r="G70">
            <v>0</v>
          </cell>
          <cell r="S70">
            <v>15.98143502977906</v>
          </cell>
        </row>
        <row r="71">
          <cell r="A71">
            <v>71</v>
          </cell>
          <cell r="B71" t="str">
            <v>Employment</v>
          </cell>
          <cell r="E71">
            <v>0</v>
          </cell>
          <cell r="F71">
            <v>0</v>
          </cell>
          <cell r="G71">
            <v>0</v>
          </cell>
          <cell r="S71">
            <v>2400586</v>
          </cell>
        </row>
        <row r="72">
          <cell r="A72">
            <v>72</v>
          </cell>
          <cell r="B72" t="str">
            <v xml:space="preserve">  (percent change)</v>
          </cell>
          <cell r="S72">
            <v>-0.66472182566775784</v>
          </cell>
        </row>
        <row r="73">
          <cell r="A73">
            <v>73</v>
          </cell>
        </row>
        <row r="74">
          <cell r="A74">
            <v>74</v>
          </cell>
          <cell r="B74" t="str">
            <v>From the external sector</v>
          </cell>
        </row>
        <row r="75">
          <cell r="A75">
            <v>75</v>
          </cell>
          <cell r="B75">
            <v>36279.540543055555</v>
          </cell>
        </row>
        <row r="76">
          <cell r="A76">
            <v>76</v>
          </cell>
          <cell r="B76" t="str">
            <v>External CA (mill US$)</v>
          </cell>
          <cell r="S76">
            <v>-282.99999999999989</v>
          </cell>
        </row>
        <row r="77">
          <cell r="A77">
            <v>77</v>
          </cell>
          <cell r="B77" t="str">
            <v>External CA (mill US$)</v>
          </cell>
          <cell r="S77">
            <v>-282.99999999999909</v>
          </cell>
        </row>
        <row r="78">
          <cell r="B78" t="str">
            <v>Exports of goods and services</v>
          </cell>
          <cell r="S78">
            <v>5315.9</v>
          </cell>
        </row>
        <row r="79">
          <cell r="B79" t="str">
            <v xml:space="preserve">   Goods</v>
          </cell>
          <cell r="S79">
            <v>3452.5</v>
          </cell>
        </row>
        <row r="80">
          <cell r="B80" t="str">
            <v>Domestic</v>
          </cell>
          <cell r="S80">
            <v>736.39999999999986</v>
          </cell>
        </row>
        <row r="81">
          <cell r="B81" t="str">
            <v>Free trade zones</v>
          </cell>
          <cell r="S81">
            <v>2716.1000000000004</v>
          </cell>
        </row>
        <row r="82">
          <cell r="B82" t="str">
            <v xml:space="preserve">   Services</v>
          </cell>
          <cell r="S82">
            <v>1863.4</v>
          </cell>
        </row>
        <row r="83">
          <cell r="B83" t="str">
            <v xml:space="preserve">      Tourism receipts</v>
          </cell>
          <cell r="S83">
            <v>1428.8</v>
          </cell>
        </row>
        <row r="84">
          <cell r="B84" t="str">
            <v>Total exports of goods</v>
          </cell>
          <cell r="S84">
            <v>0</v>
          </cell>
        </row>
        <row r="85">
          <cell r="B85" t="str">
            <v>Imports of goods and services</v>
          </cell>
          <cell r="S85">
            <v>5899.8</v>
          </cell>
        </row>
        <row r="86">
          <cell r="B86" t="str">
            <v xml:space="preserve">   Goods (including free trade zones)</v>
          </cell>
          <cell r="S86">
            <v>4903.2</v>
          </cell>
        </row>
        <row r="87">
          <cell r="B87" t="str">
            <v xml:space="preserve">      Consumer Goods</v>
          </cell>
          <cell r="S87">
            <v>1092.5999999999999</v>
          </cell>
        </row>
        <row r="88">
          <cell r="B88" t="str">
            <v xml:space="preserve">         Durable</v>
          </cell>
          <cell r="S88">
            <v>517.9</v>
          </cell>
        </row>
        <row r="89">
          <cell r="B89" t="str">
            <v xml:space="preserve">         Non durable</v>
          </cell>
          <cell r="S89">
            <v>574.69999999999993</v>
          </cell>
        </row>
        <row r="90">
          <cell r="B90" t="str">
            <v xml:space="preserve">      Primary/Intermediate goods</v>
          </cell>
          <cell r="S90">
            <v>1284.8999999999999</v>
          </cell>
        </row>
        <row r="91">
          <cell r="B91" t="str">
            <v xml:space="preserve">         of which: Petroleum products</v>
          </cell>
          <cell r="S91">
            <v>521.6</v>
          </cell>
        </row>
        <row r="92">
          <cell r="B92" t="str">
            <v xml:space="preserve">      Capital goods</v>
          </cell>
          <cell r="S92">
            <v>614.19999999999993</v>
          </cell>
        </row>
        <row r="93">
          <cell r="B93" t="str">
            <v xml:space="preserve">         of which: Related to privatization</v>
          </cell>
          <cell r="S93">
            <v>0</v>
          </cell>
        </row>
        <row r="94">
          <cell r="B94" t="str">
            <v xml:space="preserve">   Services</v>
          </cell>
          <cell r="S94">
            <v>996.60000000000014</v>
          </cell>
        </row>
        <row r="95">
          <cell r="B95" t="str">
            <v>Total imports of goods</v>
          </cell>
          <cell r="S95">
            <v>0</v>
          </cell>
        </row>
        <row r="96">
          <cell r="B96" t="str">
            <v>Foreign direct investment (net)</v>
          </cell>
          <cell r="S96">
            <v>206.8</v>
          </cell>
        </row>
        <row r="97">
          <cell r="B97" t="str">
            <v xml:space="preserve">   of which: Related to privatization</v>
          </cell>
          <cell r="S97">
            <v>0</v>
          </cell>
        </row>
        <row r="98">
          <cell r="B98" t="str">
            <v>Imports net of FTZ imports</v>
          </cell>
        </row>
        <row r="99">
          <cell r="B99" t="str">
            <v>Commercial banks (net capital flow)</v>
          </cell>
          <cell r="S99">
            <v>18</v>
          </cell>
        </row>
        <row r="101">
          <cell r="B101" t="str">
            <v>Net official international reserves (increase +)</v>
          </cell>
          <cell r="S101">
            <v>-469.60264180264187</v>
          </cell>
        </row>
        <row r="102">
          <cell r="B102" t="str">
            <v xml:space="preserve">   Gross reserves (increase +)</v>
          </cell>
          <cell r="S102">
            <v>-386.6</v>
          </cell>
        </row>
        <row r="103">
          <cell r="B103" t="str">
            <v xml:space="preserve">   Liabilities (increase -)</v>
          </cell>
          <cell r="S103">
            <v>-83.002641802641847</v>
          </cell>
        </row>
        <row r="104">
          <cell r="B104" t="str">
            <v xml:space="preserve">      of which: Use of Fund credits (increase -)</v>
          </cell>
          <cell r="S104">
            <v>8.1999999999999993</v>
          </cell>
        </row>
        <row r="106">
          <cell r="B106" t="str">
            <v>Valuation adjustment</v>
          </cell>
          <cell r="S106">
            <v>0</v>
          </cell>
        </row>
        <row r="107">
          <cell r="B107" t="str">
            <v>Domestic imports</v>
          </cell>
          <cell r="S107">
            <v>2991.7</v>
          </cell>
        </row>
        <row r="108">
          <cell r="B108" t="str">
            <v>External public sector debt</v>
          </cell>
          <cell r="S108">
            <v>3946.42</v>
          </cell>
        </row>
        <row r="110">
          <cell r="B110" t="str">
            <v>Interest due</v>
          </cell>
        </row>
        <row r="111">
          <cell r="B111" t="str">
            <v xml:space="preserve">   Nonfinancial public sector</v>
          </cell>
        </row>
        <row r="112">
          <cell r="B112" t="str">
            <v xml:space="preserve">      Government</v>
          </cell>
        </row>
        <row r="113">
          <cell r="B113" t="str">
            <v xml:space="preserve">      Public enterprises</v>
          </cell>
        </row>
        <row r="114">
          <cell r="B114" t="str">
            <v xml:space="preserve">   Financial public sector</v>
          </cell>
        </row>
        <row r="115">
          <cell r="B115" t="str">
            <v xml:space="preserve">      BCRD (on nonreserve liabilities)</v>
          </cell>
        </row>
        <row r="116">
          <cell r="B116" t="str">
            <v xml:space="preserve">      BCRD (on reserve liabilities)</v>
          </cell>
        </row>
        <row r="117">
          <cell r="B117" t="str">
            <v xml:space="preserve">      Other (eg, Banco de Reservas)</v>
          </cell>
        </row>
        <row r="118">
          <cell r="B118" t="str">
            <v xml:space="preserve">   Interest on arrears</v>
          </cell>
        </row>
        <row r="119">
          <cell r="B119" t="str">
            <v xml:space="preserve">      Of which: on reserve liabilities</v>
          </cell>
        </row>
        <row r="121">
          <cell r="B121" t="str">
            <v>Reprogramed or forgiven interest</v>
          </cell>
        </row>
        <row r="122">
          <cell r="B122" t="str">
            <v>New arrears on interest due</v>
          </cell>
        </row>
        <row r="124">
          <cell r="B124" t="str">
            <v>Net use of Fund credit</v>
          </cell>
        </row>
        <row r="125">
          <cell r="B125" t="str">
            <v xml:space="preserve">   Purchase</v>
          </cell>
        </row>
        <row r="126">
          <cell r="B126" t="str">
            <v xml:space="preserve">   Repurchase</v>
          </cell>
        </row>
        <row r="128">
          <cell r="B128" t="str">
            <v>Disbursements (medium/long-term debt)</v>
          </cell>
        </row>
        <row r="129">
          <cell r="B129" t="str">
            <v xml:space="preserve">   Nonfinancial public sector</v>
          </cell>
        </row>
        <row r="130">
          <cell r="B130" t="str">
            <v xml:space="preserve">      Government</v>
          </cell>
        </row>
        <row r="131">
          <cell r="B131" t="str">
            <v xml:space="preserve">      Public enterprises</v>
          </cell>
        </row>
        <row r="132">
          <cell r="B132" t="str">
            <v xml:space="preserve">   Financial public sector</v>
          </cell>
        </row>
        <row r="133">
          <cell r="B133" t="str">
            <v xml:space="preserve">      BCRD</v>
          </cell>
        </row>
        <row r="134">
          <cell r="B134" t="str">
            <v xml:space="preserve">      Other (eg, Banco de Reservas)</v>
          </cell>
        </row>
        <row r="136">
          <cell r="B136" t="str">
            <v>Amortization due (medium/long-term debt)</v>
          </cell>
        </row>
        <row r="137">
          <cell r="B137" t="str">
            <v xml:space="preserve">   Nonfinancial public sector</v>
          </cell>
        </row>
        <row r="138">
          <cell r="B138" t="str">
            <v xml:space="preserve">      Government</v>
          </cell>
        </row>
        <row r="139">
          <cell r="B139" t="str">
            <v xml:space="preserve">      Public enterprises</v>
          </cell>
        </row>
        <row r="140">
          <cell r="B140" t="str">
            <v xml:space="preserve">   Financial public sector</v>
          </cell>
        </row>
        <row r="141">
          <cell r="B141" t="str">
            <v xml:space="preserve">      BCRD</v>
          </cell>
        </row>
        <row r="142">
          <cell r="B142" t="str">
            <v xml:space="preserve">      Other (eg, Banco de Reservas)</v>
          </cell>
        </row>
        <row r="144">
          <cell r="B144" t="str">
            <v>Debt rescheduled (medium/long-term debt)</v>
          </cell>
        </row>
        <row r="145">
          <cell r="B145" t="str">
            <v>Debt forgiven (medium/long-term debt)</v>
          </cell>
        </row>
        <row r="146">
          <cell r="B146" t="str">
            <v>New arrears (amortization on med/long-term debt)</v>
          </cell>
        </row>
        <row r="147">
          <cell r="B147" t="str">
            <v>Reduction in outstanding arrears</v>
          </cell>
        </row>
        <row r="149">
          <cell r="B149" t="str">
            <v>From fiscal sector</v>
          </cell>
        </row>
        <row r="150">
          <cell r="B150">
            <v>36262.378366666664</v>
          </cell>
        </row>
        <row r="152">
          <cell r="B152" t="str">
            <v>Public sector consumption (from 1995: GG)</v>
          </cell>
          <cell r="S152">
            <v>6692.02</v>
          </cell>
        </row>
        <row r="153">
          <cell r="B153" t="str">
            <v xml:space="preserve">Public sector investment </v>
          </cell>
          <cell r="S153">
            <v>13490</v>
          </cell>
        </row>
        <row r="154">
          <cell r="B154" t="str">
            <v>Public saving</v>
          </cell>
          <cell r="S154">
            <v>8600.9861474592726</v>
          </cell>
        </row>
        <row r="155">
          <cell r="B155" t="str">
            <v>PS current account balance</v>
          </cell>
          <cell r="S155">
            <v>8934.586147459273</v>
          </cell>
        </row>
        <row r="156">
          <cell r="B156" t="str">
            <v>Quasi-fiscal operations</v>
          </cell>
        </row>
        <row r="157">
          <cell r="B157" t="str">
            <v>Grants</v>
          </cell>
        </row>
        <row r="159">
          <cell r="B159" t="str">
            <v>Overall balance of the consolidated public sector</v>
          </cell>
        </row>
        <row r="160">
          <cell r="B160" t="str">
            <v>Residual</v>
          </cell>
        </row>
        <row r="165">
          <cell r="B165" t="str">
            <v>From monetary sector (stocks)</v>
          </cell>
        </row>
        <row r="166">
          <cell r="B166">
            <v>36283.028455092594</v>
          </cell>
        </row>
        <row r="167">
          <cell r="B167" t="str">
            <v>Net international assets/liabilities</v>
          </cell>
        </row>
        <row r="169">
          <cell r="B169" t="str">
            <v>BCRD</v>
          </cell>
        </row>
        <row r="170">
          <cell r="B170" t="str">
            <v>Official net international reserves</v>
          </cell>
        </row>
        <row r="171">
          <cell r="B171" t="str">
            <v xml:space="preserve">   Assets</v>
          </cell>
        </row>
        <row r="172">
          <cell r="B172" t="str">
            <v xml:space="preserve">   Liabilities</v>
          </cell>
        </row>
        <row r="174">
          <cell r="B174" t="str">
            <v>Medium&amp;long-term liabilities</v>
          </cell>
        </row>
        <row r="175">
          <cell r="B175" t="str">
            <v>Restructured commercial bank debt</v>
          </cell>
        </row>
        <row r="176">
          <cell r="B176" t="str">
            <v xml:space="preserve">   less collateral bonds</v>
          </cell>
        </row>
        <row r="177">
          <cell r="B177" t="str">
            <v>Other</v>
          </cell>
        </row>
        <row r="179">
          <cell r="B179" t="str">
            <v>Commercial banks</v>
          </cell>
        </row>
        <row r="180">
          <cell r="B180" t="str">
            <v>Net foreign assets</v>
          </cell>
        </row>
        <row r="181">
          <cell r="B181" t="str">
            <v xml:space="preserve">   Assets</v>
          </cell>
        </row>
        <row r="182">
          <cell r="B182" t="str">
            <v xml:space="preserve">   Liabilities</v>
          </cell>
        </row>
        <row r="184">
          <cell r="B184" t="str">
            <v>Banco de Reservas</v>
          </cell>
        </row>
        <row r="185">
          <cell r="B185" t="str">
            <v>Net foreign assets</v>
          </cell>
        </row>
        <row r="186">
          <cell r="B186" t="str">
            <v xml:space="preserve">   Assets</v>
          </cell>
        </row>
        <row r="187">
          <cell r="B187" t="str">
            <v xml:space="preserve">   Liabilities</v>
          </cell>
        </row>
        <row r="189">
          <cell r="B189" t="str">
            <v>Private commercial banks</v>
          </cell>
        </row>
        <row r="190">
          <cell r="B190" t="str">
            <v>Net foreign assets</v>
          </cell>
        </row>
        <row r="191">
          <cell r="B191" t="str">
            <v xml:space="preserve">   Assets</v>
          </cell>
        </row>
        <row r="192">
          <cell r="B192" t="str">
            <v xml:space="preserve">   Liabilities</v>
          </cell>
        </row>
        <row r="194">
          <cell r="B194" t="str">
            <v>Net credit to the nonfinancial public sector</v>
          </cell>
        </row>
        <row r="195">
          <cell r="B195" t="str">
            <v xml:space="preserve">   Central government (direct)</v>
          </cell>
        </row>
        <row r="196">
          <cell r="B196" t="str">
            <v xml:space="preserve">   Rest of NFPS</v>
          </cell>
        </row>
        <row r="198">
          <cell r="B198" t="str">
            <v>BCRD</v>
          </cell>
        </row>
        <row r="199">
          <cell r="B199" t="str">
            <v>Central government (direct)</v>
          </cell>
        </row>
        <row r="200">
          <cell r="B200" t="str">
            <v>Losses, interest less forex commision</v>
          </cell>
        </row>
        <row r="201">
          <cell r="B201" t="str">
            <v>Rest of Public sector</v>
          </cell>
        </row>
        <row r="202">
          <cell r="B202" t="str">
            <v>Credit to public enterprises</v>
          </cell>
        </row>
        <row r="203">
          <cell r="B203" t="str">
            <v>Banco de Reservas</v>
          </cell>
        </row>
        <row r="204">
          <cell r="B204" t="str">
            <v>Central government</v>
          </cell>
        </row>
        <row r="205">
          <cell r="B205" t="str">
            <v>Municipalities &amp; other government</v>
          </cell>
        </row>
        <row r="206">
          <cell r="B206" t="str">
            <v>Rest of NFPS</v>
          </cell>
        </row>
        <row r="207">
          <cell r="B207" t="str">
            <v>Credit to public enterprises</v>
          </cell>
        </row>
        <row r="208">
          <cell r="B208" t="str">
            <v>Private commercial banks</v>
          </cell>
        </row>
        <row r="209">
          <cell r="B209" t="str">
            <v>Central government</v>
          </cell>
        </row>
        <row r="210">
          <cell r="B210" t="str">
            <v>Municipalities &amp; other government</v>
          </cell>
        </row>
        <row r="211">
          <cell r="B211" t="str">
            <v>Rest of NFPS</v>
          </cell>
        </row>
        <row r="212">
          <cell r="B212" t="str">
            <v>Credit to public enterprises</v>
          </cell>
        </row>
        <row r="213">
          <cell r="B213" t="str">
            <v>Monetary aggregates (Banking system)</v>
          </cell>
        </row>
        <row r="214">
          <cell r="B214" t="str">
            <v>Currency in circulation</v>
          </cell>
        </row>
        <row r="215">
          <cell r="B215" t="str">
            <v>Base money (M0)</v>
          </cell>
        </row>
        <row r="216">
          <cell r="B216" t="str">
            <v>M1</v>
          </cell>
        </row>
        <row r="217">
          <cell r="B217" t="str">
            <v>M2</v>
          </cell>
        </row>
        <row r="218">
          <cell r="B218" t="str">
            <v>Liabilities to the private sector</v>
          </cell>
        </row>
        <row r="220">
          <cell r="B220" t="str">
            <v>Monetary aggregates (Financial system)</v>
          </cell>
        </row>
        <row r="221">
          <cell r="B221" t="str">
            <v>Currency in circulation</v>
          </cell>
        </row>
        <row r="222">
          <cell r="B222" t="str">
            <v>M1</v>
          </cell>
        </row>
        <row r="223">
          <cell r="B223" t="str">
            <v>M2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Set>
  </externalBook>
</externalLink>
</file>

<file path=xl/externalLinks/externalLink5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nexo1 del Cap3"/>
      <sheetName val="Anexo 2 cap3"/>
      <sheetName val="Anex4 cap3"/>
      <sheetName val="Anex 5 Cap3"/>
      <sheetName val="Anexo No.3"/>
      <sheetName val="Anexo No. 4"/>
      <sheetName val="Anexo#5"/>
      <sheetName val="Anexos 6"/>
      <sheetName val="anex7"/>
      <sheetName val="anex8"/>
      <sheetName val="Anexo No. 9"/>
      <sheetName val="Anexo No. 10"/>
      <sheetName val="Anexo 11"/>
      <sheetName val="Anexo 12"/>
      <sheetName val="anexo#13"/>
      <sheetName val="ANEXO14"/>
      <sheetName val="Anexo No.15"/>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Set>
  </externalBook>
</externalLink>
</file>

<file path=xl/externalLinks/externalLink5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GROWTH"/>
      <sheetName val="ACTUAL GDP"/>
      <sheetName val="POPULATION"/>
      <sheetName val="GDP PER CAPITA"/>
      <sheetName val="ASIA TABLE"/>
      <sheetName val="gdp comparison"/>
      <sheetName val="GDPCAP"/>
      <sheetName val="POPU"/>
      <sheetName val="LTTABLE"/>
      <sheetName val="OLD ASIA"/>
      <sheetName val="gomacro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Set>
  </externalBook>
</externalLink>
</file>

<file path=xl/externalLinks/externalLink5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Guía de llenado "/>
      <sheetName val="UE"/>
      <sheetName val="data"/>
      <sheetName val="CyB"/>
      <sheetName val="Oferta"/>
      <sheetName val="TasaCambio"/>
      <sheetName val="Pendiente integrar 2021"/>
      <sheetName val="Valoración nivel de riesgo"/>
      <sheetName val="Lista de opciones"/>
      <sheetName val="TCF problem"/>
      <sheetName val="Probando 1 22"/>
      <sheetName val="Temáticas"/>
      <sheetName val="MUCI 2020 v3"/>
      <sheetName val="[MUCI 2020 v3.xlsx]__mepyd_my_2"/>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efreshError="1"/>
    </sheetDataSet>
  </externalBook>
</externalLink>
</file>

<file path=xl/externalLinks/externalLink5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ents"/>
      <sheetName val="Cons."/>
      <sheetName val="Consolidated"/>
      <sheetName val="Federal"/>
      <sheetName val="Adm Nac"/>
      <sheetName val="Tes Nac"/>
      <sheetName val="Rec Afctd"/>
      <sheetName val="Org Dec"/>
      <sheetName val="ISS"/>
      <sheetName val="Cajas"/>
      <sheetName val="Empresas"/>
      <sheetName val="Cons-AC"/>
      <sheetName val="Federal-AC"/>
      <sheetName val="Prov."/>
      <sheetName val="Taxes"/>
      <sheetName val="Taxes (2)"/>
      <sheetName val="Taxes-AC"/>
      <sheetName val="Inputs(q)"/>
      <sheetName val="Federal-r"/>
      <sheetName val="Revenues Prg"/>
      <sheetName val="Revenues MoE"/>
      <sheetName val="Financing"/>
      <sheetName val="Financing Prg"/>
      <sheetName val="FinPrg-sum"/>
      <sheetName val="Federal-w"/>
      <sheetName val="Data"/>
      <sheetName val="Federal-ER"/>
      <sheetName val="SI"/>
      <sheetName val="Arrears"/>
      <sheetName val="Charts"/>
      <sheetName val="Revenue proj"/>
      <sheetName val="Med. Term Rev"/>
      <sheetName val="Debt Cons"/>
      <sheetName val="Debt Fed."/>
      <sheetName val="Debt Prov."/>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Set>
  </externalBook>
</externalLink>
</file>

<file path=xl/externalLinks/externalLink6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Estructura"/>
      <sheetName val="Tasas de Interés"/>
      <sheetName val="BCP"/>
      <sheetName val="Soc. Mon. de Dep."/>
      <sheetName val="Panorama Monetario"/>
      <sheetName val="Soc. no Mon. de Dep."/>
      <sheetName val="Panorama Soc. de Dep."/>
      <sheetName val="ControlSheet"/>
      <sheetName val="Cuentas FMI"/>
      <sheetName val="ponder a y p "/>
      <sheetName val="Paraguay"/>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Set>
  </externalBook>
</externalLink>
</file>

<file path=xl/externalLinks/externalLink6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resentación"/>
      <sheetName val="Hoja1"/>
      <sheetName val="Metodología"/>
      <sheetName val="menu"/>
      <sheetName val="submenú (1)"/>
      <sheetName val="submenú (2)"/>
      <sheetName val="Clasif. de Riesgo Bancario"/>
      <sheetName val="base de datos MODULO I"/>
      <sheetName val="Market Share"/>
      <sheetName val="Análisis de Resultados"/>
      <sheetName val="Análisis de Situación"/>
      <sheetName val="Balance General BC"/>
      <sheetName val="Ganancias o Pérdidas BC"/>
      <sheetName val="Cuota de Mercado"/>
      <sheetName val="Dinámica Couta Mercado"/>
      <sheetName val="POLITICA"/>
      <sheetName val="mezcla"/>
      <sheetName val="Solvencia"/>
      <sheetName val="Calidad del Activo"/>
      <sheetName val="casca1"/>
      <sheetName val="casca2"/>
      <sheetName val="descomp"/>
      <sheetName val="descomp1"/>
      <sheetName val="Rentabilidad y Benef 1"/>
      <sheetName val="Rentabilidad y Benef 2"/>
      <sheetName val="Rentabilidad y Benef. 3"/>
      <sheetName val="Arbol Rentabilidad"/>
      <sheetName val="HISTÓRICO"/>
      <sheetName val="gráf. ar-caribe"/>
      <sheetName val="Gráf.AR-COM"/>
      <sheetName val="brecha1"/>
      <sheetName val="brecha2"/>
      <sheetName val="Esquema Brecha"/>
      <sheetName val="gestion Adm"/>
      <sheetName val="intermed"/>
      <sheetName val="liquidez"/>
      <sheetName val="Fondos2"/>
      <sheetName val="Flujo de Caja"/>
      <sheetName val="IBCA"/>
      <sheetName val="Moody´s"/>
      <sheetName val="Ranking Bancario"/>
      <sheetName val="Base de Datos Market Share"/>
      <sheetName val="Base Datos Mod.V"/>
      <sheetName val="Serie Precio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row r="5">
          <cell r="F5" t="str">
            <v>BANCOS</v>
          </cell>
          <cell r="G5" t="str">
            <v xml:space="preserve"> DE</v>
          </cell>
          <cell r="J5" t="str">
            <v xml:space="preserve"> DE</v>
          </cell>
          <cell r="M5" t="str">
            <v>DE</v>
          </cell>
          <cell r="P5" t="str">
            <v>FINANCIERO</v>
          </cell>
          <cell r="S5" t="str">
            <v>PATRIMONIAL</v>
          </cell>
          <cell r="V5" t="str">
            <v>DE ACTIVOS INMOVILIZADOS</v>
          </cell>
          <cell r="Y5" t="str">
            <v>DE LOS ACREEDORES</v>
          </cell>
          <cell r="AB5" t="str">
            <v>ENDOGENA DE FONDOS</v>
          </cell>
          <cell r="AE5" t="str">
            <v>VULNERABILIDAD</v>
          </cell>
          <cell r="AH5" t="str">
            <v>EXPANSION</v>
          </cell>
        </row>
        <row r="6">
          <cell r="G6" t="str">
            <v>CAPITALIZACION</v>
          </cell>
          <cell r="J6" t="str">
            <v>INMOVILIZACION</v>
          </cell>
          <cell r="M6" t="str">
            <v>CAPITAL</v>
          </cell>
          <cell r="S6" t="str">
            <v>ACT. INMOV</v>
          </cell>
          <cell r="V6" t="str">
            <v>AJUSTADA</v>
          </cell>
          <cell r="Y6" t="str">
            <v>FINANCIEROS AJUSTADA</v>
          </cell>
          <cell r="AE6" t="str">
            <v>PATRIMONIAL</v>
          </cell>
        </row>
        <row r="7">
          <cell r="E7" t="str">
            <v>NIVEL</v>
          </cell>
          <cell r="G7" t="str">
            <v>INDICE</v>
          </cell>
          <cell r="H7" t="str">
            <v>RK</v>
          </cell>
          <cell r="I7" t="str">
            <v>VALORACION</v>
          </cell>
          <cell r="J7" t="str">
            <v>INDICE</v>
          </cell>
          <cell r="K7" t="str">
            <v>RK</v>
          </cell>
          <cell r="L7" t="str">
            <v>VALORACION</v>
          </cell>
          <cell r="M7" t="str">
            <v>INDICE</v>
          </cell>
          <cell r="N7" t="str">
            <v>RK</v>
          </cell>
          <cell r="O7" t="str">
            <v>VALORACION</v>
          </cell>
          <cell r="P7" t="str">
            <v>INDICE</v>
          </cell>
          <cell r="Q7" t="str">
            <v>RK</v>
          </cell>
          <cell r="R7" t="str">
            <v>VALORACION</v>
          </cell>
          <cell r="S7" t="str">
            <v>INDICE</v>
          </cell>
          <cell r="T7" t="str">
            <v>RK</v>
          </cell>
          <cell r="U7" t="str">
            <v>VALORACION</v>
          </cell>
          <cell r="V7" t="str">
            <v>INDICE</v>
          </cell>
          <cell r="W7" t="str">
            <v>RK</v>
          </cell>
          <cell r="X7" t="str">
            <v>VALORACION</v>
          </cell>
          <cell r="Y7" t="str">
            <v>INDICE</v>
          </cell>
          <cell r="Z7" t="str">
            <v>RK</v>
          </cell>
          <cell r="AA7" t="str">
            <v>VALORACION</v>
          </cell>
          <cell r="AB7" t="str">
            <v>INDICE</v>
          </cell>
          <cell r="AC7" t="str">
            <v>RK</v>
          </cell>
          <cell r="AD7" t="str">
            <v>VALORACION</v>
          </cell>
          <cell r="AE7" t="str">
            <v>INDICE</v>
          </cell>
          <cell r="AF7" t="str">
            <v>RK</v>
          </cell>
          <cell r="AG7" t="str">
            <v>VALORACION</v>
          </cell>
          <cell r="AH7" t="str">
            <v>INDICE</v>
          </cell>
          <cell r="AI7" t="str">
            <v>RK</v>
          </cell>
          <cell r="AJ7" t="str">
            <v>VALORACION</v>
          </cell>
          <cell r="AK7" t="str">
            <v>INDICE</v>
          </cell>
          <cell r="AL7" t="str">
            <v>RK</v>
          </cell>
          <cell r="AM7" t="str">
            <v>VALORACION</v>
          </cell>
        </row>
        <row r="8">
          <cell r="B8" t="str">
            <v>BANCOS</v>
          </cell>
          <cell r="C8" t="str">
            <v>INDICE</v>
          </cell>
          <cell r="D8" t="str">
            <v>Rk</v>
          </cell>
          <cell r="E8" t="str">
            <v>DE RIESGO</v>
          </cell>
          <cell r="I8" t="str">
            <v>DE RIESGO</v>
          </cell>
          <cell r="L8" t="str">
            <v>DE RIESGO</v>
          </cell>
          <cell r="O8" t="str">
            <v>DE RIESGO</v>
          </cell>
          <cell r="R8" t="str">
            <v>DE RIESGO</v>
          </cell>
          <cell r="U8" t="str">
            <v>DE RIESGO</v>
          </cell>
          <cell r="X8" t="str">
            <v>DE RIESGO</v>
          </cell>
          <cell r="AA8" t="str">
            <v>DE RIESGO</v>
          </cell>
          <cell r="AD8" t="str">
            <v>DE RIESGO</v>
          </cell>
          <cell r="AG8" t="str">
            <v>DE RIESGO</v>
          </cell>
          <cell r="AJ8" t="str">
            <v>DE RIESGO</v>
          </cell>
          <cell r="AM8" t="str">
            <v>DE RIESGO</v>
          </cell>
        </row>
        <row r="10">
          <cell r="B10" t="str">
            <v>ABN AMRO BANK</v>
          </cell>
          <cell r="C10">
            <v>4.32</v>
          </cell>
          <cell r="D10">
            <v>35</v>
          </cell>
          <cell r="E10" t="str">
            <v>MEDIO-ALTO</v>
          </cell>
          <cell r="F10" t="str">
            <v>ABN AMRO BANK</v>
          </cell>
          <cell r="G10">
            <v>3.1350266117182217E-2</v>
          </cell>
          <cell r="H10">
            <v>39</v>
          </cell>
          <cell r="I10" t="str">
            <v>Muy Alto</v>
          </cell>
          <cell r="J10">
            <v>1.0643818488817034</v>
          </cell>
          <cell r="K10">
            <v>8</v>
          </cell>
          <cell r="L10" t="str">
            <v>Bajo</v>
          </cell>
          <cell r="M10">
            <v>2.94539653697782E-2</v>
          </cell>
          <cell r="N10">
            <v>39</v>
          </cell>
          <cell r="O10" t="str">
            <v>Muy Alto</v>
          </cell>
          <cell r="P10">
            <v>33.951285928585627</v>
          </cell>
          <cell r="Q10">
            <v>39</v>
          </cell>
          <cell r="R10" t="str">
            <v>Muy Alto</v>
          </cell>
          <cell r="S10">
            <v>1.0378855192322383</v>
          </cell>
          <cell r="T10">
            <v>30</v>
          </cell>
          <cell r="U10" t="str">
            <v>Bajo</v>
          </cell>
          <cell r="V10">
            <v>0.48694261910349684</v>
          </cell>
          <cell r="W10">
            <v>37</v>
          </cell>
          <cell r="X10" t="str">
            <v>Muy Alto</v>
          </cell>
          <cell r="Y10">
            <v>3.474098162923922E-2</v>
          </cell>
          <cell r="Z10">
            <v>28</v>
          </cell>
          <cell r="AA10" t="str">
            <v>Alto</v>
          </cell>
          <cell r="AB10">
            <v>3.9078891392144793E-2</v>
          </cell>
          <cell r="AC10">
            <v>13</v>
          </cell>
          <cell r="AD10" t="str">
            <v xml:space="preserve">Muy bajo </v>
          </cell>
          <cell r="AE10">
            <v>-7.2517102724814639E-2</v>
          </cell>
          <cell r="AF10">
            <v>11</v>
          </cell>
          <cell r="AG10" t="str">
            <v xml:space="preserve">Muy bajo </v>
          </cell>
          <cell r="AH10">
            <v>19.510335236649027</v>
          </cell>
          <cell r="AI10">
            <v>41</v>
          </cell>
          <cell r="AJ10" t="str">
            <v>Alto</v>
          </cell>
          <cell r="AK10">
            <v>19.50113889039536</v>
          </cell>
          <cell r="AL10">
            <v>41</v>
          </cell>
          <cell r="AM10" t="str">
            <v>Alto</v>
          </cell>
        </row>
        <row r="11">
          <cell r="B11" t="str">
            <v xml:space="preserve">BANCOEX </v>
          </cell>
          <cell r="C11">
            <v>10</v>
          </cell>
          <cell r="D11">
            <v>1</v>
          </cell>
          <cell r="E11" t="str">
            <v>MUY BAJO</v>
          </cell>
          <cell r="F11" t="str">
            <v xml:space="preserve">BANCOEX </v>
          </cell>
          <cell r="G11">
            <v>0.97204244574407994</v>
          </cell>
          <cell r="H11">
            <v>1</v>
          </cell>
          <cell r="I11" t="str">
            <v xml:space="preserve">Muy bajo </v>
          </cell>
          <cell r="J11">
            <v>1.0115037622627572</v>
          </cell>
          <cell r="K11">
            <v>1</v>
          </cell>
          <cell r="L11" t="str">
            <v xml:space="preserve">Muy bajo </v>
          </cell>
          <cell r="M11">
            <v>0.96098747430221976</v>
          </cell>
          <cell r="N11">
            <v>1</v>
          </cell>
          <cell r="O11" t="str">
            <v xml:space="preserve">Muy bajo </v>
          </cell>
          <cell r="P11">
            <v>1.04059628948453</v>
          </cell>
          <cell r="Q11">
            <v>1</v>
          </cell>
          <cell r="R11" t="str">
            <v xml:space="preserve">Muy bajo </v>
          </cell>
          <cell r="S11">
            <v>22.875772569254117</v>
          </cell>
          <cell r="T11">
            <v>2</v>
          </cell>
          <cell r="U11" t="str">
            <v xml:space="preserve">Muy bajo </v>
          </cell>
          <cell r="V11">
            <v>84.49778633647685</v>
          </cell>
          <cell r="W11">
            <v>1</v>
          </cell>
          <cell r="X11" t="str">
            <v xml:space="preserve">Muy bajo </v>
          </cell>
          <cell r="Y11">
            <v>-35.086239558951981</v>
          </cell>
          <cell r="Z11">
            <v>1</v>
          </cell>
          <cell r="AA11" t="str">
            <v xml:space="preserve">Muy bajo </v>
          </cell>
          <cell r="AB11">
            <v>0</v>
          </cell>
          <cell r="AC11">
            <v>41</v>
          </cell>
          <cell r="AD11" t="str">
            <v xml:space="preserve">Muy bajo </v>
          </cell>
          <cell r="AE11">
            <v>-3.8552428256658365E-3</v>
          </cell>
          <cell r="AF11">
            <v>33</v>
          </cell>
          <cell r="AG11" t="str">
            <v xml:space="preserve">Muy bajo </v>
          </cell>
          <cell r="AH11">
            <v>2.8761553428249206E-2</v>
          </cell>
          <cell r="AI11">
            <v>1</v>
          </cell>
          <cell r="AJ11" t="str">
            <v xml:space="preserve">Muy bajo </v>
          </cell>
          <cell r="AK11">
            <v>2.8163900801591469E-2</v>
          </cell>
          <cell r="AL11">
            <v>1</v>
          </cell>
          <cell r="AM11" t="str">
            <v xml:space="preserve">Muy bajo </v>
          </cell>
        </row>
        <row r="12">
          <cell r="B12" t="str">
            <v xml:space="preserve">BANESCO               </v>
          </cell>
          <cell r="C12">
            <v>4.42</v>
          </cell>
          <cell r="D12">
            <v>34</v>
          </cell>
          <cell r="E12" t="str">
            <v>MEDIO-ALTO</v>
          </cell>
          <cell r="F12" t="str">
            <v xml:space="preserve">BANESCO               </v>
          </cell>
          <cell r="G12">
            <v>0.11202063485123646</v>
          </cell>
          <cell r="H12">
            <v>20</v>
          </cell>
          <cell r="I12" t="str">
            <v xml:space="preserve">Muy bajo </v>
          </cell>
          <cell r="J12">
            <v>1.2056339982479751</v>
          </cell>
          <cell r="K12">
            <v>34</v>
          </cell>
          <cell r="L12" t="str">
            <v>Muy Alto</v>
          </cell>
          <cell r="M12">
            <v>9.2914296556023318E-2</v>
          </cell>
          <cell r="N12">
            <v>22</v>
          </cell>
          <cell r="O12" t="str">
            <v xml:space="preserve">Muy bajo </v>
          </cell>
          <cell r="P12">
            <v>10.762606370237577</v>
          </cell>
          <cell r="Q12">
            <v>22</v>
          </cell>
          <cell r="R12" t="str">
            <v>Mediano</v>
          </cell>
          <cell r="S12">
            <v>0.61458332684913797</v>
          </cell>
          <cell r="T12">
            <v>38</v>
          </cell>
          <cell r="U12" t="str">
            <v>Alto</v>
          </cell>
          <cell r="V12">
            <v>0.54475736408213116</v>
          </cell>
          <cell r="W12">
            <v>34</v>
          </cell>
          <cell r="X12" t="str">
            <v>Alto</v>
          </cell>
          <cell r="Y12">
            <v>0.10735971786604907</v>
          </cell>
          <cell r="Z12">
            <v>36</v>
          </cell>
          <cell r="AA12" t="str">
            <v>Muy Alto</v>
          </cell>
          <cell r="AB12">
            <v>0.39778098017190766</v>
          </cell>
          <cell r="AC12">
            <v>37</v>
          </cell>
          <cell r="AD12" t="str">
            <v>Muy Alto</v>
          </cell>
          <cell r="AE12">
            <v>5.022962397415686E-2</v>
          </cell>
          <cell r="AF12">
            <v>38</v>
          </cell>
          <cell r="AG12" t="str">
            <v>Mediano</v>
          </cell>
          <cell r="AH12">
            <v>7.2703617446114679</v>
          </cell>
          <cell r="AI12">
            <v>25</v>
          </cell>
          <cell r="AJ12" t="str">
            <v xml:space="preserve">Muy bajo </v>
          </cell>
          <cell r="AK12">
            <v>7.2114232027272482</v>
          </cell>
          <cell r="AL12">
            <v>25</v>
          </cell>
          <cell r="AM12" t="str">
            <v xml:space="preserve">Muy bajo </v>
          </cell>
        </row>
        <row r="13">
          <cell r="B13" t="str">
            <v xml:space="preserve">BANFOANDES            </v>
          </cell>
          <cell r="C13">
            <v>5.76</v>
          </cell>
          <cell r="D13">
            <v>28</v>
          </cell>
          <cell r="E13" t="str">
            <v>MEDIO</v>
          </cell>
          <cell r="F13" t="str">
            <v xml:space="preserve">BANFOANDES            </v>
          </cell>
          <cell r="G13">
            <v>6.0738654412564465E-2</v>
          </cell>
          <cell r="H13">
            <v>34</v>
          </cell>
          <cell r="I13" t="str">
            <v>Mediano</v>
          </cell>
          <cell r="J13">
            <v>1.0716035290620671</v>
          </cell>
          <cell r="K13">
            <v>12</v>
          </cell>
          <cell r="L13" t="str">
            <v>Bajo</v>
          </cell>
          <cell r="M13">
            <v>5.668015526761716E-2</v>
          </cell>
          <cell r="N13">
            <v>35</v>
          </cell>
          <cell r="O13" t="str">
            <v>Alto</v>
          </cell>
          <cell r="P13">
            <v>17.642859220806084</v>
          </cell>
          <cell r="Q13">
            <v>35</v>
          </cell>
          <cell r="R13" t="str">
            <v>Muy Alto</v>
          </cell>
          <cell r="S13">
            <v>1.729242666558698</v>
          </cell>
          <cell r="T13">
            <v>17</v>
          </cell>
          <cell r="U13" t="str">
            <v xml:space="preserve">Muy bajo </v>
          </cell>
          <cell r="V13">
            <v>0.84826341952943574</v>
          </cell>
          <cell r="W13">
            <v>27</v>
          </cell>
          <cell r="X13" t="str">
            <v>Mediano</v>
          </cell>
          <cell r="Y13">
            <v>1.2355596477918215E-2</v>
          </cell>
          <cell r="Z13">
            <v>26</v>
          </cell>
          <cell r="AA13" t="str">
            <v>Alto</v>
          </cell>
          <cell r="AB13">
            <v>5.615141847738557E-2</v>
          </cell>
          <cell r="AC13">
            <v>17</v>
          </cell>
          <cell r="AD13" t="str">
            <v xml:space="preserve">Muy bajo </v>
          </cell>
          <cell r="AE13">
            <v>6.1042339328068337E-2</v>
          </cell>
          <cell r="AF13">
            <v>39</v>
          </cell>
          <cell r="AG13" t="str">
            <v>Mediano</v>
          </cell>
          <cell r="AH13">
            <v>10.925810764299444</v>
          </cell>
          <cell r="AI13">
            <v>33</v>
          </cell>
          <cell r="AJ13" t="str">
            <v>Bajo</v>
          </cell>
          <cell r="AK13">
            <v>10.486943247084385</v>
          </cell>
          <cell r="AL13">
            <v>33</v>
          </cell>
          <cell r="AM13" t="str">
            <v>Bajo</v>
          </cell>
        </row>
        <row r="14">
          <cell r="B14" t="str">
            <v xml:space="preserve">BANFOCORO             </v>
          </cell>
          <cell r="C14">
            <v>5.44</v>
          </cell>
          <cell r="D14">
            <v>32</v>
          </cell>
          <cell r="E14" t="str">
            <v>MEDIO</v>
          </cell>
          <cell r="F14" t="str">
            <v xml:space="preserve">BANFOCORO             </v>
          </cell>
          <cell r="G14">
            <v>8.4539297144908515E-2</v>
          </cell>
          <cell r="H14">
            <v>28</v>
          </cell>
          <cell r="I14" t="str">
            <v>Bajo</v>
          </cell>
          <cell r="J14">
            <v>1.1407577365272143</v>
          </cell>
          <cell r="K14">
            <v>28</v>
          </cell>
          <cell r="L14" t="str">
            <v>Muy Alto</v>
          </cell>
          <cell r="M14">
            <v>7.4108019992281435E-2</v>
          </cell>
          <cell r="N14">
            <v>30</v>
          </cell>
          <cell r="O14" t="str">
            <v>Bajo</v>
          </cell>
          <cell r="P14">
            <v>13.493816190260553</v>
          </cell>
          <cell r="Q14">
            <v>30</v>
          </cell>
          <cell r="R14" t="str">
            <v>Alto</v>
          </cell>
          <cell r="S14">
            <v>1.0058327411632684</v>
          </cell>
          <cell r="T14">
            <v>31</v>
          </cell>
          <cell r="U14" t="str">
            <v>Bajo</v>
          </cell>
          <cell r="V14">
            <v>0.60060142504894276</v>
          </cell>
          <cell r="W14">
            <v>32</v>
          </cell>
          <cell r="X14" t="str">
            <v>Alto</v>
          </cell>
          <cell r="Y14">
            <v>6.4697154209666624E-2</v>
          </cell>
          <cell r="Z14">
            <v>33</v>
          </cell>
          <cell r="AA14" t="str">
            <v>Alto</v>
          </cell>
          <cell r="AB14">
            <v>0.22570876079332056</v>
          </cell>
          <cell r="AC14">
            <v>34</v>
          </cell>
          <cell r="AD14" t="str">
            <v>Muy Alto</v>
          </cell>
          <cell r="AE14">
            <v>-7.9110150663167289E-2</v>
          </cell>
          <cell r="AF14">
            <v>10</v>
          </cell>
          <cell r="AG14" t="str">
            <v xml:space="preserve">Muy bajo </v>
          </cell>
          <cell r="AH14">
            <v>7.8514275119318953</v>
          </cell>
          <cell r="AI14">
            <v>28</v>
          </cell>
          <cell r="AJ14" t="str">
            <v xml:space="preserve">Muy bajo </v>
          </cell>
          <cell r="AK14">
            <v>7.6914298135970869</v>
          </cell>
          <cell r="AL14">
            <v>28</v>
          </cell>
          <cell r="AM14" t="str">
            <v xml:space="preserve">Muy bajo </v>
          </cell>
        </row>
        <row r="15">
          <cell r="B15" t="str">
            <v xml:space="preserve">BRASIL                </v>
          </cell>
          <cell r="C15">
            <v>9</v>
          </cell>
          <cell r="D15">
            <v>9</v>
          </cell>
          <cell r="E15" t="str">
            <v>MUY BAJO</v>
          </cell>
          <cell r="F15" t="str">
            <v xml:space="preserve">BRASIL                </v>
          </cell>
          <cell r="G15">
            <v>0.32149615871464204</v>
          </cell>
          <cell r="H15">
            <v>4</v>
          </cell>
          <cell r="I15" t="str">
            <v xml:space="preserve">Muy bajo </v>
          </cell>
          <cell r="J15">
            <v>1.2290797207705129</v>
          </cell>
          <cell r="K15">
            <v>37</v>
          </cell>
          <cell r="L15" t="str">
            <v>Muy Alto</v>
          </cell>
          <cell r="M15">
            <v>0.26157469957530127</v>
          </cell>
          <cell r="N15">
            <v>4</v>
          </cell>
          <cell r="O15" t="str">
            <v xml:space="preserve">Muy bajo </v>
          </cell>
          <cell r="P15">
            <v>3.8229997076308342</v>
          </cell>
          <cell r="Q15">
            <v>4</v>
          </cell>
          <cell r="R15" t="str">
            <v xml:space="preserve">Muy bajo </v>
          </cell>
          <cell r="S15">
            <v>17.239983392152794</v>
          </cell>
          <cell r="T15">
            <v>3</v>
          </cell>
          <cell r="U15" t="str">
            <v xml:space="preserve">Muy bajo </v>
          </cell>
          <cell r="V15">
            <v>1.4034247886861617</v>
          </cell>
          <cell r="W15">
            <v>13</v>
          </cell>
          <cell r="X15" t="str">
            <v xml:space="preserve">Muy bajo </v>
          </cell>
          <cell r="Y15">
            <v>-0.19577987375463815</v>
          </cell>
          <cell r="Z15">
            <v>5</v>
          </cell>
          <cell r="AA15" t="str">
            <v>Bajo</v>
          </cell>
          <cell r="AB15">
            <v>-0.2744229470422313</v>
          </cell>
          <cell r="AC15">
            <v>2</v>
          </cell>
          <cell r="AD15" t="str">
            <v xml:space="preserve">Muy bajo </v>
          </cell>
          <cell r="AE15">
            <v>2.1072912276476479E-4</v>
          </cell>
          <cell r="AF15">
            <v>35</v>
          </cell>
          <cell r="AG15" t="str">
            <v xml:space="preserve">Muy bajo </v>
          </cell>
          <cell r="AH15">
            <v>0.92162682882774394</v>
          </cell>
          <cell r="AI15">
            <v>3</v>
          </cell>
          <cell r="AJ15" t="str">
            <v xml:space="preserve">Muy bajo </v>
          </cell>
          <cell r="AK15">
            <v>0.90709254018905405</v>
          </cell>
          <cell r="AL15">
            <v>3</v>
          </cell>
          <cell r="AM15" t="str">
            <v xml:space="preserve">Muy bajo </v>
          </cell>
        </row>
        <row r="16">
          <cell r="B16" t="str">
            <v xml:space="preserve">CANARIAS DE VENEZUELA </v>
          </cell>
          <cell r="C16">
            <v>3.84</v>
          </cell>
          <cell r="D16">
            <v>38</v>
          </cell>
          <cell r="E16" t="str">
            <v>ALTO</v>
          </cell>
          <cell r="F16" t="str">
            <v xml:space="preserve">CANARIAS DE VENEZUELA </v>
          </cell>
          <cell r="G16">
            <v>7.0415770885390597E-2</v>
          </cell>
          <cell r="H16">
            <v>33</v>
          </cell>
          <cell r="I16" t="str">
            <v>Mediano</v>
          </cell>
          <cell r="J16">
            <v>1.1344249593925073</v>
          </cell>
          <cell r="K16">
            <v>27</v>
          </cell>
          <cell r="L16" t="str">
            <v>Muy Alto</v>
          </cell>
          <cell r="M16">
            <v>6.2071775045480969E-2</v>
          </cell>
          <cell r="N16">
            <v>33</v>
          </cell>
          <cell r="O16" t="str">
            <v>Mediano</v>
          </cell>
          <cell r="P16">
            <v>16.110381880770838</v>
          </cell>
          <cell r="Q16">
            <v>33</v>
          </cell>
          <cell r="R16" t="str">
            <v>Alto</v>
          </cell>
          <cell r="S16">
            <v>0.68852356972567863</v>
          </cell>
          <cell r="T16">
            <v>36</v>
          </cell>
          <cell r="U16" t="str">
            <v>Alto</v>
          </cell>
          <cell r="V16">
            <v>0.52382958643702182</v>
          </cell>
          <cell r="W16">
            <v>36</v>
          </cell>
          <cell r="X16" t="str">
            <v>Alto</v>
          </cell>
          <cell r="Y16">
            <v>7.074095865202859E-2</v>
          </cell>
          <cell r="Z16">
            <v>34</v>
          </cell>
          <cell r="AA16" t="str">
            <v>Alto</v>
          </cell>
          <cell r="AB16">
            <v>8.9435736391494908E-2</v>
          </cell>
          <cell r="AC16">
            <v>25</v>
          </cell>
          <cell r="AD16" t="str">
            <v xml:space="preserve">Muy bajo </v>
          </cell>
          <cell r="AE16">
            <v>0.10483642522209764</v>
          </cell>
          <cell r="AF16">
            <v>40</v>
          </cell>
          <cell r="AG16" t="str">
            <v>Alto</v>
          </cell>
          <cell r="AH16">
            <v>10.972145879289769</v>
          </cell>
          <cell r="AI16">
            <v>34</v>
          </cell>
          <cell r="AJ16" t="str">
            <v>Bajo</v>
          </cell>
          <cell r="AK16">
            <v>10.832866235128195</v>
          </cell>
          <cell r="AL16">
            <v>34</v>
          </cell>
          <cell r="AM16" t="str">
            <v>Bajo</v>
          </cell>
        </row>
        <row r="17">
          <cell r="B17" t="str">
            <v>CAPITAL</v>
          </cell>
          <cell r="C17">
            <v>5.52</v>
          </cell>
          <cell r="D17">
            <v>30</v>
          </cell>
          <cell r="E17" t="str">
            <v>MEDIO</v>
          </cell>
          <cell r="F17" t="str">
            <v>CAPITAL</v>
          </cell>
          <cell r="G17">
            <v>5.2465556161453999E-2</v>
          </cell>
          <cell r="H17">
            <v>38</v>
          </cell>
          <cell r="I17" t="str">
            <v>Alto</v>
          </cell>
          <cell r="J17">
            <v>1.0708226670822816</v>
          </cell>
          <cell r="K17">
            <v>11</v>
          </cell>
          <cell r="L17" t="str">
            <v>Bajo</v>
          </cell>
          <cell r="M17">
            <v>4.8995559931887929E-2</v>
          </cell>
          <cell r="N17">
            <v>37</v>
          </cell>
          <cell r="O17" t="str">
            <v>Muy Alto</v>
          </cell>
          <cell r="P17">
            <v>20.410012690745209</v>
          </cell>
          <cell r="Q17">
            <v>37</v>
          </cell>
          <cell r="R17" t="str">
            <v>Muy Alto</v>
          </cell>
          <cell r="S17">
            <v>1.2666200124006131</v>
          </cell>
          <cell r="T17">
            <v>25</v>
          </cell>
          <cell r="U17" t="str">
            <v>Bajo</v>
          </cell>
          <cell r="V17">
            <v>0.74080175631482026</v>
          </cell>
          <cell r="W17">
            <v>28</v>
          </cell>
          <cell r="X17" t="str">
            <v>Alto</v>
          </cell>
          <cell r="Y17">
            <v>1.9852391309857151E-2</v>
          </cell>
          <cell r="Z17">
            <v>27</v>
          </cell>
          <cell r="AA17" t="str">
            <v>Alto</v>
          </cell>
          <cell r="AB17">
            <v>7.6578344338919052E-2</v>
          </cell>
          <cell r="AC17">
            <v>20</v>
          </cell>
          <cell r="AD17" t="str">
            <v xml:space="preserve">Muy bajo </v>
          </cell>
          <cell r="AE17">
            <v>-8.6845879877836971E-2</v>
          </cell>
          <cell r="AF17">
            <v>8</v>
          </cell>
          <cell r="AG17" t="str">
            <v xml:space="preserve">Muy bajo </v>
          </cell>
          <cell r="AH17">
            <v>13.514790758947614</v>
          </cell>
          <cell r="AI17">
            <v>38</v>
          </cell>
          <cell r="AJ17" t="str">
            <v>Bajo</v>
          </cell>
          <cell r="AK17">
            <v>13.421537979775074</v>
          </cell>
          <cell r="AL17">
            <v>39</v>
          </cell>
          <cell r="AM17" t="str">
            <v>Bajo</v>
          </cell>
        </row>
        <row r="18">
          <cell r="B18" t="str">
            <v>CARACAS</v>
          </cell>
          <cell r="C18">
            <v>8.84</v>
          </cell>
          <cell r="D18">
            <v>11</v>
          </cell>
          <cell r="E18" t="str">
            <v>MUY BAJO</v>
          </cell>
          <cell r="F18" t="str">
            <v>CARACAS</v>
          </cell>
          <cell r="G18">
            <v>0.10727135916160617</v>
          </cell>
          <cell r="H18">
            <v>22</v>
          </cell>
          <cell r="I18" t="str">
            <v xml:space="preserve">Muy bajo </v>
          </cell>
          <cell r="J18">
            <v>1.0783062264904708</v>
          </cell>
          <cell r="K18">
            <v>14</v>
          </cell>
          <cell r="L18" t="str">
            <v>Bajo</v>
          </cell>
          <cell r="M18">
            <v>9.9481350034246643E-2</v>
          </cell>
          <cell r="N18">
            <v>19</v>
          </cell>
          <cell r="O18" t="str">
            <v xml:space="preserve">Muy bajo </v>
          </cell>
          <cell r="P18">
            <v>10.052135396792949</v>
          </cell>
          <cell r="Q18">
            <v>19</v>
          </cell>
          <cell r="R18" t="str">
            <v>Mediano</v>
          </cell>
          <cell r="S18">
            <v>1.9944180566836054</v>
          </cell>
          <cell r="T18">
            <v>14</v>
          </cell>
          <cell r="U18" t="str">
            <v xml:space="preserve">Muy bajo </v>
          </cell>
          <cell r="V18">
            <v>1.3698956515885783</v>
          </cell>
          <cell r="W18">
            <v>14</v>
          </cell>
          <cell r="X18" t="str">
            <v xml:space="preserve">Muy bajo </v>
          </cell>
          <cell r="Y18">
            <v>-3.3575086345974163E-2</v>
          </cell>
          <cell r="Z18">
            <v>15</v>
          </cell>
          <cell r="AA18" t="str">
            <v>Mediano</v>
          </cell>
          <cell r="AB18">
            <v>7.0346034812561645E-2</v>
          </cell>
          <cell r="AC18">
            <v>19</v>
          </cell>
          <cell r="AD18" t="str">
            <v xml:space="preserve">Muy bajo </v>
          </cell>
          <cell r="AE18">
            <v>-5.3878678338441087E-2</v>
          </cell>
          <cell r="AF18">
            <v>18</v>
          </cell>
          <cell r="AG18" t="str">
            <v xml:space="preserve">Muy bajo </v>
          </cell>
          <cell r="AH18">
            <v>7.0904134312100098</v>
          </cell>
          <cell r="AI18">
            <v>23</v>
          </cell>
          <cell r="AJ18" t="str">
            <v xml:space="preserve">Muy bajo </v>
          </cell>
          <cell r="AK18">
            <v>6.9795769394181413</v>
          </cell>
          <cell r="AL18">
            <v>23</v>
          </cell>
          <cell r="AM18" t="str">
            <v xml:space="preserve">Muy bajo </v>
          </cell>
        </row>
        <row r="19">
          <cell r="B19" t="str">
            <v xml:space="preserve">CARIBE                </v>
          </cell>
          <cell r="C19">
            <v>8.36</v>
          </cell>
          <cell r="D19">
            <v>15</v>
          </cell>
          <cell r="E19" t="str">
            <v>MUY BAJO</v>
          </cell>
          <cell r="F19" t="str">
            <v xml:space="preserve">CARIBE                </v>
          </cell>
          <cell r="G19">
            <v>0.12656015225894776</v>
          </cell>
          <cell r="H19">
            <v>13</v>
          </cell>
          <cell r="I19" t="str">
            <v xml:space="preserve">Muy bajo </v>
          </cell>
          <cell r="J19">
            <v>1.0957234690949662</v>
          </cell>
          <cell r="K19">
            <v>20</v>
          </cell>
          <cell r="L19" t="str">
            <v>Mediano</v>
          </cell>
          <cell r="M19">
            <v>0.11550373413419952</v>
          </cell>
          <cell r="N19">
            <v>13</v>
          </cell>
          <cell r="O19" t="str">
            <v xml:space="preserve">Muy bajo </v>
          </cell>
          <cell r="P19">
            <v>8.6577287521989277</v>
          </cell>
          <cell r="Q19">
            <v>13</v>
          </cell>
          <cell r="R19" t="str">
            <v xml:space="preserve">Muy bajo </v>
          </cell>
          <cell r="S19">
            <v>1.3924102211719516</v>
          </cell>
          <cell r="T19">
            <v>20</v>
          </cell>
          <cell r="U19" t="str">
            <v xml:space="preserve">Muy bajo </v>
          </cell>
          <cell r="V19">
            <v>1.3221433934178561</v>
          </cell>
          <cell r="W19">
            <v>15</v>
          </cell>
          <cell r="X19" t="str">
            <v xml:space="preserve">Muy bajo </v>
          </cell>
          <cell r="Y19">
            <v>-3.6135035551093951E-2</v>
          </cell>
          <cell r="Z19">
            <v>14</v>
          </cell>
          <cell r="AA19" t="str">
            <v>Mediano</v>
          </cell>
          <cell r="AB19">
            <v>0.15625086996196902</v>
          </cell>
          <cell r="AC19">
            <v>31</v>
          </cell>
          <cell r="AD19" t="str">
            <v>Alto</v>
          </cell>
          <cell r="AE19">
            <v>-2.7618406285072936E-2</v>
          </cell>
          <cell r="AF19">
            <v>26</v>
          </cell>
          <cell r="AG19" t="str">
            <v xml:space="preserve">Muy bajo </v>
          </cell>
          <cell r="AH19">
            <v>6.7296705324853479</v>
          </cell>
          <cell r="AI19">
            <v>19</v>
          </cell>
          <cell r="AJ19" t="str">
            <v xml:space="preserve">Muy bajo </v>
          </cell>
          <cell r="AK19">
            <v>6.5962962962962965</v>
          </cell>
          <cell r="AL19">
            <v>18</v>
          </cell>
          <cell r="AM19" t="str">
            <v xml:space="preserve">Muy bajo </v>
          </cell>
        </row>
        <row r="20">
          <cell r="B20" t="str">
            <v xml:space="preserve">CARONI                </v>
          </cell>
          <cell r="C20">
            <v>9</v>
          </cell>
          <cell r="D20">
            <v>10</v>
          </cell>
          <cell r="E20" t="str">
            <v>MUY BAJO</v>
          </cell>
          <cell r="F20" t="str">
            <v xml:space="preserve">CARONI                </v>
          </cell>
          <cell r="G20">
            <v>0.11619219782415349</v>
          </cell>
          <cell r="H20">
            <v>18</v>
          </cell>
          <cell r="I20" t="str">
            <v xml:space="preserve">Muy bajo </v>
          </cell>
          <cell r="J20">
            <v>1.0926656792780878</v>
          </cell>
          <cell r="K20">
            <v>19</v>
          </cell>
          <cell r="L20" t="str">
            <v>Mediano</v>
          </cell>
          <cell r="M20">
            <v>0.10633828812205431</v>
          </cell>
          <cell r="N20">
            <v>17</v>
          </cell>
          <cell r="O20" t="str">
            <v xml:space="preserve">Muy bajo </v>
          </cell>
          <cell r="P20">
            <v>9.4039505211162258</v>
          </cell>
          <cell r="Q20">
            <v>17</v>
          </cell>
          <cell r="R20" t="str">
            <v xml:space="preserve">Muy bajo </v>
          </cell>
          <cell r="S20">
            <v>1.6141882723006684</v>
          </cell>
          <cell r="T20">
            <v>18</v>
          </cell>
          <cell r="U20" t="str">
            <v xml:space="preserve">Muy bajo </v>
          </cell>
          <cell r="V20">
            <v>1.2538859988870648</v>
          </cell>
          <cell r="W20">
            <v>17</v>
          </cell>
          <cell r="X20" t="str">
            <v xml:space="preserve">Muy bajo </v>
          </cell>
          <cell r="Y20">
            <v>-2.7413157421174623E-2</v>
          </cell>
          <cell r="Z20">
            <v>16</v>
          </cell>
          <cell r="AA20" t="str">
            <v>Mediano</v>
          </cell>
          <cell r="AB20">
            <v>9.5146821923945663E-2</v>
          </cell>
          <cell r="AC20">
            <v>27</v>
          </cell>
          <cell r="AD20" t="str">
            <v xml:space="preserve">Muy bajo </v>
          </cell>
          <cell r="AE20">
            <v>-8.7410283750019899E-2</v>
          </cell>
          <cell r="AF20">
            <v>7</v>
          </cell>
          <cell r="AG20" t="str">
            <v xml:space="preserve">Muy bajo </v>
          </cell>
          <cell r="AH20">
            <v>6.7541074526154983</v>
          </cell>
          <cell r="AI20">
            <v>20</v>
          </cell>
          <cell r="AJ20" t="str">
            <v xml:space="preserve">Muy bajo </v>
          </cell>
          <cell r="AK20">
            <v>6.654729697471236</v>
          </cell>
          <cell r="AL20">
            <v>20</v>
          </cell>
          <cell r="AM20" t="str">
            <v xml:space="preserve">Muy bajo </v>
          </cell>
        </row>
        <row r="21">
          <cell r="B21" t="str">
            <v xml:space="preserve">CITIBANK              </v>
          </cell>
          <cell r="C21">
            <v>9.24</v>
          </cell>
          <cell r="D21">
            <v>6</v>
          </cell>
          <cell r="E21" t="str">
            <v>MUY BAJO</v>
          </cell>
          <cell r="F21" t="str">
            <v xml:space="preserve">CITIBANK              </v>
          </cell>
          <cell r="G21">
            <v>0.12879694924240878</v>
          </cell>
          <cell r="H21">
            <v>12</v>
          </cell>
          <cell r="I21" t="str">
            <v xml:space="preserve">Muy bajo </v>
          </cell>
          <cell r="J21">
            <v>1.0678251605930216</v>
          </cell>
          <cell r="K21">
            <v>10</v>
          </cell>
          <cell r="L21" t="str">
            <v>Bajo</v>
          </cell>
          <cell r="M21">
            <v>0.12061614016556868</v>
          </cell>
          <cell r="N21">
            <v>12</v>
          </cell>
          <cell r="O21" t="str">
            <v xml:space="preserve">Muy bajo </v>
          </cell>
          <cell r="P21">
            <v>8.2907643921228882</v>
          </cell>
          <cell r="Q21">
            <v>12</v>
          </cell>
          <cell r="R21" t="str">
            <v xml:space="preserve">Muy bajo </v>
          </cell>
          <cell r="S21">
            <v>2.5696107079453627</v>
          </cell>
          <cell r="T21">
            <v>11</v>
          </cell>
          <cell r="U21" t="str">
            <v xml:space="preserve">Muy bajo </v>
          </cell>
          <cell r="V21">
            <v>1.8989553156422672</v>
          </cell>
          <cell r="W21">
            <v>10</v>
          </cell>
          <cell r="X21" t="str">
            <v xml:space="preserve">Muy bajo </v>
          </cell>
          <cell r="Y21">
            <v>-7.1316107340288093E-2</v>
          </cell>
          <cell r="Z21">
            <v>10</v>
          </cell>
          <cell r="AA21" t="str">
            <v>Mediano</v>
          </cell>
          <cell r="AB21">
            <v>6.2252414401760006E-2</v>
          </cell>
          <cell r="AC21">
            <v>18</v>
          </cell>
          <cell r="AD21" t="str">
            <v xml:space="preserve">Muy bajo </v>
          </cell>
          <cell r="AE21">
            <v>-2.210500302909299E-3</v>
          </cell>
          <cell r="AF21">
            <v>34</v>
          </cell>
          <cell r="AG21" t="str">
            <v xml:space="preserve">Muy bajo </v>
          </cell>
          <cell r="AH21">
            <v>6.065146479935601</v>
          </cell>
          <cell r="AI21">
            <v>15</v>
          </cell>
          <cell r="AJ21" t="str">
            <v xml:space="preserve">Muy bajo </v>
          </cell>
          <cell r="AK21">
            <v>6.0403551738478152</v>
          </cell>
          <cell r="AL21">
            <v>15</v>
          </cell>
          <cell r="AM21" t="str">
            <v xml:space="preserve">Muy bajo </v>
          </cell>
        </row>
        <row r="22">
          <cell r="B22" t="str">
            <v xml:space="preserve">CONFEDERADO           </v>
          </cell>
          <cell r="C22">
            <v>5.66</v>
          </cell>
          <cell r="D22">
            <v>29</v>
          </cell>
          <cell r="E22" t="str">
            <v>MEDIO</v>
          </cell>
          <cell r="F22" t="str">
            <v xml:space="preserve">CONFEDERADO           </v>
          </cell>
          <cell r="G22">
            <v>8.1420611132344958E-2</v>
          </cell>
          <cell r="H22">
            <v>30</v>
          </cell>
          <cell r="I22" t="str">
            <v>Bajo</v>
          </cell>
          <cell r="J22">
            <v>1.1515819929760052</v>
          </cell>
          <cell r="K22">
            <v>30</v>
          </cell>
          <cell r="L22" t="str">
            <v>Muy Alto</v>
          </cell>
          <cell r="M22">
            <v>7.070326874592027E-2</v>
          </cell>
          <cell r="N22">
            <v>31</v>
          </cell>
          <cell r="O22" t="str">
            <v>Bajo</v>
          </cell>
          <cell r="P22">
            <v>14.143617653571386</v>
          </cell>
          <cell r="Q22">
            <v>31</v>
          </cell>
          <cell r="R22" t="str">
            <v>Alto</v>
          </cell>
          <cell r="S22">
            <v>0.96846672075059093</v>
          </cell>
          <cell r="T22">
            <v>32</v>
          </cell>
          <cell r="U22" t="str">
            <v>Mediano</v>
          </cell>
          <cell r="V22">
            <v>0.53713907261552873</v>
          </cell>
          <cell r="W22">
            <v>35</v>
          </cell>
          <cell r="X22" t="str">
            <v>Alto</v>
          </cell>
          <cell r="Y22">
            <v>8.2765342905332037E-2</v>
          </cell>
          <cell r="Z22">
            <v>35</v>
          </cell>
          <cell r="AA22" t="str">
            <v>Muy Alto</v>
          </cell>
          <cell r="AB22">
            <v>2.8422460125202966E-2</v>
          </cell>
          <cell r="AC22">
            <v>10</v>
          </cell>
          <cell r="AD22" t="str">
            <v xml:space="preserve">Muy bajo </v>
          </cell>
          <cell r="AE22">
            <v>-1.2214139795448766E-2</v>
          </cell>
          <cell r="AF22">
            <v>28</v>
          </cell>
          <cell r="AG22" t="str">
            <v xml:space="preserve">Muy bajo </v>
          </cell>
          <cell r="AH22">
            <v>7.7233359931396866</v>
          </cell>
          <cell r="AI22">
            <v>27</v>
          </cell>
          <cell r="AJ22" t="str">
            <v xml:space="preserve">Muy bajo </v>
          </cell>
          <cell r="AK22">
            <v>7.3948984693421451</v>
          </cell>
          <cell r="AL22">
            <v>26</v>
          </cell>
          <cell r="AM22" t="str">
            <v xml:space="preserve">Muy bajo </v>
          </cell>
        </row>
        <row r="23">
          <cell r="B23" t="str">
            <v>CORP BANCA</v>
          </cell>
          <cell r="C23">
            <v>5.44</v>
          </cell>
          <cell r="D23">
            <v>33</v>
          </cell>
          <cell r="E23" t="str">
            <v>MEDIO</v>
          </cell>
          <cell r="F23" t="str">
            <v>CORP BANCA</v>
          </cell>
          <cell r="G23">
            <v>0.1088696892878345</v>
          </cell>
          <cell r="H23">
            <v>21</v>
          </cell>
          <cell r="I23" t="str">
            <v xml:space="preserve">Muy bajo </v>
          </cell>
          <cell r="J23">
            <v>1.2502264334494031</v>
          </cell>
          <cell r="K23">
            <v>38</v>
          </cell>
          <cell r="L23" t="str">
            <v>Muy Alto</v>
          </cell>
          <cell r="M23">
            <v>8.7079977174583129E-2</v>
          </cell>
          <cell r="N23">
            <v>23</v>
          </cell>
          <cell r="O23" t="str">
            <v>Bajo</v>
          </cell>
          <cell r="P23">
            <v>11.483696165826277</v>
          </cell>
          <cell r="Q23">
            <v>23</v>
          </cell>
          <cell r="R23" t="str">
            <v>Mediano</v>
          </cell>
          <cell r="S23">
            <v>0.89834344139364009</v>
          </cell>
          <cell r="T23">
            <v>35</v>
          </cell>
          <cell r="U23" t="str">
            <v>Alto</v>
          </cell>
          <cell r="V23">
            <v>0.4350846862461813</v>
          </cell>
          <cell r="W23">
            <v>38</v>
          </cell>
          <cell r="X23" t="str">
            <v>Muy Alto</v>
          </cell>
          <cell r="Y23">
            <v>0.17198162217364307</v>
          </cell>
          <cell r="Z23">
            <v>39</v>
          </cell>
          <cell r="AA23" t="str">
            <v>Muy Alto</v>
          </cell>
          <cell r="AB23">
            <v>-1.4637990397548468</v>
          </cell>
          <cell r="AC23">
            <v>1</v>
          </cell>
          <cell r="AD23" t="str">
            <v xml:space="preserve">Muy bajo </v>
          </cell>
          <cell r="AE23">
            <v>-1.5393782642051594E-2</v>
          </cell>
          <cell r="AF23">
            <v>27</v>
          </cell>
          <cell r="AG23" t="str">
            <v xml:space="preserve">Muy bajo </v>
          </cell>
          <cell r="AH23">
            <v>4.8846638919905505</v>
          </cell>
          <cell r="AI23">
            <v>11</v>
          </cell>
          <cell r="AJ23" t="str">
            <v xml:space="preserve">Muy bajo </v>
          </cell>
          <cell r="AK23">
            <v>4.8367780769118083</v>
          </cell>
          <cell r="AL23">
            <v>11</v>
          </cell>
          <cell r="AM23" t="str">
            <v xml:space="preserve">Muy bajo </v>
          </cell>
        </row>
        <row r="24">
          <cell r="B24" t="str">
            <v>EUROBANK</v>
          </cell>
          <cell r="C24">
            <v>9.24</v>
          </cell>
          <cell r="D24">
            <v>7</v>
          </cell>
          <cell r="E24" t="str">
            <v>MUY BAJO</v>
          </cell>
          <cell r="F24" t="str">
            <v>EUROBANK</v>
          </cell>
          <cell r="G24">
            <v>0.40193537393612727</v>
          </cell>
          <cell r="H24">
            <v>3</v>
          </cell>
          <cell r="I24" t="str">
            <v xml:space="preserve">Muy bajo </v>
          </cell>
          <cell r="J24">
            <v>1.2136325181086309</v>
          </cell>
          <cell r="K24">
            <v>35</v>
          </cell>
          <cell r="L24" t="str">
            <v>Muy Alto</v>
          </cell>
          <cell r="M24">
            <v>0.33118375450463206</v>
          </cell>
          <cell r="N24">
            <v>3</v>
          </cell>
          <cell r="O24" t="str">
            <v xml:space="preserve">Muy bajo </v>
          </cell>
          <cell r="P24">
            <v>3.0194717778224041</v>
          </cell>
          <cell r="Q24">
            <v>3</v>
          </cell>
          <cell r="R24" t="str">
            <v xml:space="preserve">Muy bajo </v>
          </cell>
          <cell r="S24">
            <v>1.8814334891270885</v>
          </cell>
          <cell r="T24">
            <v>16</v>
          </cell>
          <cell r="U24" t="str">
            <v xml:space="preserve">Muy bajo </v>
          </cell>
          <cell r="V24">
            <v>1.8814334891270885</v>
          </cell>
          <cell r="W24">
            <v>11</v>
          </cell>
          <cell r="X24" t="str">
            <v xml:space="preserve">Muy bajo </v>
          </cell>
          <cell r="Y24">
            <v>-0.37100692961711879</v>
          </cell>
          <cell r="Z24">
            <v>3</v>
          </cell>
          <cell r="AA24" t="str">
            <v xml:space="preserve">Muy bajo </v>
          </cell>
          <cell r="AB24">
            <v>8.1160839288818884E-2</v>
          </cell>
          <cell r="AC24">
            <v>21</v>
          </cell>
          <cell r="AD24" t="str">
            <v xml:space="preserve">Muy bajo </v>
          </cell>
          <cell r="AE24">
            <v>-1.0133803393057694E-2</v>
          </cell>
          <cell r="AF24">
            <v>29</v>
          </cell>
          <cell r="AG24" t="str">
            <v xml:space="preserve">Muy bajo </v>
          </cell>
          <cell r="AH24">
            <v>1.4879621572171273</v>
          </cell>
          <cell r="AI24">
            <v>4</v>
          </cell>
          <cell r="AJ24" t="str">
            <v xml:space="preserve">Muy bajo </v>
          </cell>
          <cell r="AK24">
            <v>1.2627537169675196</v>
          </cell>
          <cell r="AL24">
            <v>4</v>
          </cell>
          <cell r="AM24" t="str">
            <v xml:space="preserve">Muy bajo </v>
          </cell>
        </row>
        <row r="25">
          <cell r="B25" t="str">
            <v xml:space="preserve">EXTERIOR              </v>
          </cell>
          <cell r="C25">
            <v>8.52</v>
          </cell>
          <cell r="D25">
            <v>14</v>
          </cell>
          <cell r="E25" t="str">
            <v>MUY BAJO</v>
          </cell>
          <cell r="F25" t="str">
            <v xml:space="preserve">EXTERIOR              </v>
          </cell>
          <cell r="G25">
            <v>0.11910744504773767</v>
          </cell>
          <cell r="H25">
            <v>17</v>
          </cell>
          <cell r="I25" t="str">
            <v xml:space="preserve">Muy bajo </v>
          </cell>
          <cell r="J25">
            <v>1.1013158244617345</v>
          </cell>
          <cell r="K25">
            <v>21</v>
          </cell>
          <cell r="L25" t="str">
            <v>Alto</v>
          </cell>
          <cell r="M25">
            <v>0.1081501258786971</v>
          </cell>
          <cell r="N25">
            <v>14</v>
          </cell>
          <cell r="O25" t="str">
            <v xml:space="preserve">Muy bajo </v>
          </cell>
          <cell r="P25">
            <v>9.2464062512660963</v>
          </cell>
          <cell r="Q25">
            <v>14</v>
          </cell>
          <cell r="R25" t="str">
            <v xml:space="preserve">Muy bajo </v>
          </cell>
          <cell r="S25">
            <v>1.4947684505437964</v>
          </cell>
          <cell r="T25">
            <v>19</v>
          </cell>
          <cell r="U25" t="str">
            <v xml:space="preserve">Muy bajo </v>
          </cell>
          <cell r="V25">
            <v>1.1756055451409066</v>
          </cell>
          <cell r="W25">
            <v>18</v>
          </cell>
          <cell r="X25" t="str">
            <v>Bajo</v>
          </cell>
          <cell r="Y25">
            <v>-2.0816198226277682E-2</v>
          </cell>
          <cell r="Z25">
            <v>18</v>
          </cell>
          <cell r="AA25" t="str">
            <v>Mediano</v>
          </cell>
          <cell r="AB25">
            <v>8.2790663773408768E-2</v>
          </cell>
          <cell r="AC25">
            <v>22</v>
          </cell>
          <cell r="AD25" t="str">
            <v xml:space="preserve">Muy bajo </v>
          </cell>
          <cell r="AE25">
            <v>-6.6205657102423349E-2</v>
          </cell>
          <cell r="AF25">
            <v>13</v>
          </cell>
          <cell r="AG25" t="str">
            <v xml:space="preserve">Muy bajo </v>
          </cell>
          <cell r="AH25">
            <v>6.5717953266713574</v>
          </cell>
          <cell r="AI25">
            <v>16</v>
          </cell>
          <cell r="AJ25" t="str">
            <v xml:space="preserve">Muy bajo </v>
          </cell>
          <cell r="AK25">
            <v>6.4716194871877581</v>
          </cell>
          <cell r="AL25">
            <v>16</v>
          </cell>
          <cell r="AM25" t="str">
            <v xml:space="preserve">Muy bajo </v>
          </cell>
        </row>
        <row r="26">
          <cell r="B26" t="str">
            <v xml:space="preserve">FEDERAL               </v>
          </cell>
          <cell r="C26">
            <v>4.2</v>
          </cell>
          <cell r="D26">
            <v>37</v>
          </cell>
          <cell r="E26" t="str">
            <v>MEDIO-ALTO</v>
          </cell>
          <cell r="F26" t="str">
            <v xml:space="preserve">FEDERAL               </v>
          </cell>
          <cell r="G26">
            <v>5.7763133820107462E-2</v>
          </cell>
          <cell r="H26">
            <v>36</v>
          </cell>
          <cell r="I26" t="str">
            <v>Alto</v>
          </cell>
          <cell r="J26">
            <v>1.0911570901124976</v>
          </cell>
          <cell r="K26">
            <v>16</v>
          </cell>
          <cell r="L26" t="str">
            <v>Mediano</v>
          </cell>
          <cell r="M26">
            <v>5.2937504914303511E-2</v>
          </cell>
          <cell r="N26">
            <v>36</v>
          </cell>
          <cell r="O26" t="str">
            <v>Alto</v>
          </cell>
          <cell r="P26">
            <v>18.890198954764184</v>
          </cell>
          <cell r="Q26">
            <v>36</v>
          </cell>
          <cell r="R26" t="str">
            <v>Muy Alto</v>
          </cell>
          <cell r="S26">
            <v>0.68788453741479361</v>
          </cell>
          <cell r="T26">
            <v>37</v>
          </cell>
          <cell r="U26" t="str">
            <v>Alto</v>
          </cell>
          <cell r="V26">
            <v>0.63366583716989633</v>
          </cell>
          <cell r="W26">
            <v>31</v>
          </cell>
          <cell r="X26" t="str">
            <v>Alto</v>
          </cell>
          <cell r="Y26">
            <v>3.5572022587787071E-2</v>
          </cell>
          <cell r="Z26">
            <v>29</v>
          </cell>
          <cell r="AA26" t="str">
            <v>Alto</v>
          </cell>
          <cell r="AB26">
            <v>8.6620003573712703E-2</v>
          </cell>
          <cell r="AC26">
            <v>24</v>
          </cell>
          <cell r="AD26" t="str">
            <v xml:space="preserve">Muy bajo </v>
          </cell>
          <cell r="AE26">
            <v>-8.0186804771791784E-2</v>
          </cell>
          <cell r="AF26">
            <v>9</v>
          </cell>
          <cell r="AG26" t="str">
            <v xml:space="preserve">Muy bajo </v>
          </cell>
          <cell r="AH26">
            <v>15.476824153109183</v>
          </cell>
          <cell r="AI26">
            <v>40</v>
          </cell>
          <cell r="AJ26" t="str">
            <v>Mediano</v>
          </cell>
          <cell r="AK26">
            <v>15.467952215774062</v>
          </cell>
          <cell r="AL26">
            <v>40</v>
          </cell>
          <cell r="AM26" t="str">
            <v>Mediano</v>
          </cell>
        </row>
        <row r="27">
          <cell r="B27" t="str">
            <v>FIVENEZ</v>
          </cell>
          <cell r="C27">
            <v>6.72</v>
          </cell>
          <cell r="D27">
            <v>26</v>
          </cell>
          <cell r="E27" t="str">
            <v>MEDIO-BAJO</v>
          </cell>
          <cell r="F27" t="str">
            <v>FIVENEZ</v>
          </cell>
          <cell r="G27">
            <v>0.22189703274376232</v>
          </cell>
          <cell r="H27">
            <v>5</v>
          </cell>
          <cell r="I27" t="str">
            <v xml:space="preserve">Muy bajo </v>
          </cell>
          <cell r="J27">
            <v>1.2606054957093935</v>
          </cell>
          <cell r="K27">
            <v>39</v>
          </cell>
          <cell r="L27" t="str">
            <v>Muy Alto</v>
          </cell>
          <cell r="M27">
            <v>0.17602416735371434</v>
          </cell>
          <cell r="N27">
            <v>7</v>
          </cell>
          <cell r="O27" t="str">
            <v xml:space="preserve">Muy bajo </v>
          </cell>
          <cell r="P27">
            <v>5.6810380928576434</v>
          </cell>
          <cell r="Q27">
            <v>7</v>
          </cell>
          <cell r="R27" t="str">
            <v xml:space="preserve">Muy bajo </v>
          </cell>
          <cell r="S27">
            <v>0.89935116596218712</v>
          </cell>
          <cell r="T27">
            <v>34</v>
          </cell>
          <cell r="U27" t="str">
            <v>Alto</v>
          </cell>
          <cell r="V27">
            <v>0.85146720386589292</v>
          </cell>
          <cell r="W27">
            <v>26</v>
          </cell>
          <cell r="X27" t="str">
            <v>Mediano</v>
          </cell>
          <cell r="Y27">
            <v>5.0799707446296236E-2</v>
          </cell>
          <cell r="Z27">
            <v>31</v>
          </cell>
          <cell r="AA27" t="str">
            <v>Alto</v>
          </cell>
          <cell r="AB27">
            <v>0.2356</v>
          </cell>
          <cell r="AC27">
            <v>35</v>
          </cell>
          <cell r="AD27" t="str">
            <v xml:space="preserve">Muy bajo </v>
          </cell>
          <cell r="AE27">
            <v>-6.920814224294275E-2</v>
          </cell>
          <cell r="AF27">
            <v>12</v>
          </cell>
          <cell r="AG27" t="str">
            <v xml:space="preserve">Muy bajo </v>
          </cell>
          <cell r="AH27">
            <v>3.3769982417672897</v>
          </cell>
          <cell r="AI27">
            <v>8</v>
          </cell>
          <cell r="AJ27" t="str">
            <v xml:space="preserve">Muy bajo </v>
          </cell>
          <cell r="AK27">
            <v>3.335193898925398</v>
          </cell>
          <cell r="AL27">
            <v>8</v>
          </cell>
          <cell r="AM27" t="str">
            <v xml:space="preserve">Muy bajo </v>
          </cell>
        </row>
        <row r="28">
          <cell r="B28" t="str">
            <v xml:space="preserve">GANADERO              </v>
          </cell>
          <cell r="C28">
            <v>9.24</v>
          </cell>
          <cell r="D28">
            <v>8</v>
          </cell>
          <cell r="E28" t="str">
            <v>MUY BAJO</v>
          </cell>
          <cell r="F28" t="str">
            <v xml:space="preserve">GANADERO              </v>
          </cell>
          <cell r="G28">
            <v>0.4587992399797397</v>
          </cell>
          <cell r="H28">
            <v>2</v>
          </cell>
          <cell r="I28" t="str">
            <v xml:space="preserve">Muy bajo </v>
          </cell>
          <cell r="J28">
            <v>1.1829859334545183</v>
          </cell>
          <cell r="K28">
            <v>32</v>
          </cell>
          <cell r="L28" t="str">
            <v>Muy Alto</v>
          </cell>
          <cell r="M28">
            <v>0.38783152614500543</v>
          </cell>
          <cell r="N28">
            <v>2</v>
          </cell>
          <cell r="O28" t="str">
            <v xml:space="preserve">Muy bajo </v>
          </cell>
          <cell r="P28">
            <v>2.5784391741947053</v>
          </cell>
          <cell r="Q28">
            <v>2</v>
          </cell>
          <cell r="R28" t="str">
            <v xml:space="preserve">Muy bajo </v>
          </cell>
          <cell r="S28">
            <v>25.047584263800477</v>
          </cell>
          <cell r="T28">
            <v>1</v>
          </cell>
          <cell r="U28" t="str">
            <v xml:space="preserve">Muy bajo </v>
          </cell>
          <cell r="V28">
            <v>2.5072923984825066</v>
          </cell>
          <cell r="W28">
            <v>7</v>
          </cell>
          <cell r="X28" t="str">
            <v xml:space="preserve">Muy bajo </v>
          </cell>
          <cell r="Y28">
            <v>-0.73602382193923754</v>
          </cell>
          <cell r="Z28">
            <v>2</v>
          </cell>
          <cell r="AA28" t="str">
            <v xml:space="preserve">Muy bajo </v>
          </cell>
          <cell r="AB28">
            <v>-2.1545239630346588E-2</v>
          </cell>
          <cell r="AC28">
            <v>7</v>
          </cell>
          <cell r="AD28" t="str">
            <v xml:space="preserve">Muy bajo </v>
          </cell>
          <cell r="AE28">
            <v>-9.2321408484737372E-3</v>
          </cell>
          <cell r="AF28">
            <v>32</v>
          </cell>
          <cell r="AG28" t="str">
            <v xml:space="preserve">Muy bajo </v>
          </cell>
          <cell r="AH28">
            <v>0.62036153663485127</v>
          </cell>
          <cell r="AI28">
            <v>2</v>
          </cell>
          <cell r="AJ28" t="str">
            <v xml:space="preserve">Muy bajo </v>
          </cell>
          <cell r="AK28">
            <v>0.60720490270006788</v>
          </cell>
          <cell r="AL28">
            <v>2</v>
          </cell>
          <cell r="AM28" t="str">
            <v xml:space="preserve">Muy bajo </v>
          </cell>
        </row>
        <row r="29">
          <cell r="B29" t="str">
            <v xml:space="preserve">GUAYANA               </v>
          </cell>
          <cell r="C29">
            <v>2.84</v>
          </cell>
          <cell r="D29">
            <v>41</v>
          </cell>
          <cell r="E29" t="str">
            <v>ALTO</v>
          </cell>
          <cell r="F29" t="str">
            <v xml:space="preserve">GUAYANA               </v>
          </cell>
          <cell r="G29">
            <v>5.3632577988571659E-3</v>
          </cell>
          <cell r="H29">
            <v>40</v>
          </cell>
          <cell r="I29" t="str">
            <v>Muy Alto</v>
          </cell>
          <cell r="J29">
            <v>1.2616555586554656</v>
          </cell>
          <cell r="K29">
            <v>40</v>
          </cell>
          <cell r="L29" t="str">
            <v>Muy Alto</v>
          </cell>
          <cell r="M29">
            <v>4.2509683106954632E-3</v>
          </cell>
          <cell r="N29">
            <v>40</v>
          </cell>
          <cell r="O29" t="str">
            <v>Muy Alto</v>
          </cell>
          <cell r="P29">
            <v>235.24052096177562</v>
          </cell>
          <cell r="Q29">
            <v>40</v>
          </cell>
          <cell r="R29" t="str">
            <v>Muy Alto</v>
          </cell>
          <cell r="S29">
            <v>0.41997538245120447</v>
          </cell>
          <cell r="T29">
            <v>40</v>
          </cell>
          <cell r="U29" t="str">
            <v>Muy Alto</v>
          </cell>
          <cell r="V29">
            <v>2.0497396754789465E-2</v>
          </cell>
          <cell r="W29">
            <v>40</v>
          </cell>
          <cell r="X29" t="str">
            <v>Muy Alto</v>
          </cell>
          <cell r="Y29">
            <v>0.28282128001167628</v>
          </cell>
          <cell r="Z29">
            <v>40</v>
          </cell>
          <cell r="AA29" t="str">
            <v>Muy Alto</v>
          </cell>
          <cell r="AB29">
            <v>1.3377384182341048</v>
          </cell>
          <cell r="AC29">
            <v>40</v>
          </cell>
          <cell r="AD29" t="str">
            <v>Muy Alto</v>
          </cell>
          <cell r="AE29">
            <v>-3.5054848434098153E-2</v>
          </cell>
          <cell r="AF29">
            <v>22</v>
          </cell>
          <cell r="AG29" t="str">
            <v xml:space="preserve">Muy bajo </v>
          </cell>
          <cell r="AH29">
            <v>11.662368112543962</v>
          </cell>
          <cell r="AI29">
            <v>37</v>
          </cell>
          <cell r="AJ29" t="str">
            <v>Bajo</v>
          </cell>
          <cell r="AK29">
            <v>11.474627365600401</v>
          </cell>
          <cell r="AL29">
            <v>36</v>
          </cell>
          <cell r="AM29" t="str">
            <v>Bajo</v>
          </cell>
        </row>
        <row r="30">
          <cell r="B30" t="str">
            <v xml:space="preserve">I.M.C.P.              </v>
          </cell>
          <cell r="C30">
            <v>3.72</v>
          </cell>
          <cell r="D30">
            <v>39</v>
          </cell>
          <cell r="E30" t="str">
            <v>ALTO</v>
          </cell>
          <cell r="F30" t="str">
            <v xml:space="preserve">I.M.C.P.              </v>
          </cell>
          <cell r="G30">
            <v>0.10014792084254609</v>
          </cell>
          <cell r="H30">
            <v>24</v>
          </cell>
          <cell r="I30" t="str">
            <v xml:space="preserve">Muy bajo </v>
          </cell>
          <cell r="J30">
            <v>1.1522000427059009</v>
          </cell>
          <cell r="K30">
            <v>31</v>
          </cell>
          <cell r="L30" t="str">
            <v>Muy Alto</v>
          </cell>
          <cell r="M30">
            <v>8.6918865761671252E-2</v>
          </cell>
          <cell r="N30">
            <v>24</v>
          </cell>
          <cell r="O30" t="str">
            <v>Bajo</v>
          </cell>
          <cell r="P30">
            <v>11.504982160512402</v>
          </cell>
          <cell r="Q30">
            <v>24</v>
          </cell>
          <cell r="R30" t="str">
            <v>Mediano</v>
          </cell>
          <cell r="S30">
            <v>-1.0359628770301623</v>
          </cell>
          <cell r="T30">
            <v>41</v>
          </cell>
          <cell r="U30" t="str">
            <v>Muy Alto</v>
          </cell>
          <cell r="V30">
            <v>0.65800192340329233</v>
          </cell>
          <cell r="W30">
            <v>30</v>
          </cell>
          <cell r="X30" t="str">
            <v>Alto</v>
          </cell>
          <cell r="Y30">
            <v>5.9942016225145223E-2</v>
          </cell>
          <cell r="Z30">
            <v>32</v>
          </cell>
          <cell r="AA30" t="str">
            <v>Alto</v>
          </cell>
          <cell r="AB30">
            <v>0.83393823504840803</v>
          </cell>
          <cell r="AC30">
            <v>39</v>
          </cell>
          <cell r="AD30" t="str">
            <v>Muy Alto</v>
          </cell>
          <cell r="AE30">
            <v>0.38069884866325582</v>
          </cell>
          <cell r="AF30">
            <v>41</v>
          </cell>
          <cell r="AG30" t="str">
            <v>Muy Alto</v>
          </cell>
          <cell r="AH30">
            <v>6.7879984711428207</v>
          </cell>
          <cell r="AI30">
            <v>21</v>
          </cell>
          <cell r="AJ30" t="str">
            <v xml:space="preserve">Muy bajo </v>
          </cell>
          <cell r="AK30">
            <v>6.762899732449994</v>
          </cell>
          <cell r="AL30">
            <v>21</v>
          </cell>
          <cell r="AM30" t="str">
            <v xml:space="preserve">Muy bajo </v>
          </cell>
        </row>
        <row r="31">
          <cell r="B31" t="str">
            <v xml:space="preserve">INDUSTRIAL DE VZLA.   </v>
          </cell>
          <cell r="C31">
            <v>4.3</v>
          </cell>
          <cell r="D31">
            <v>36</v>
          </cell>
          <cell r="E31" t="str">
            <v>MEDIO-ALTO</v>
          </cell>
          <cell r="F31" t="str">
            <v xml:space="preserve">INDUSTRIAL DE VZLA.   </v>
          </cell>
          <cell r="G31">
            <v>-0.15148050095112583</v>
          </cell>
          <cell r="H31">
            <v>41</v>
          </cell>
          <cell r="I31" t="str">
            <v>Muy Alto</v>
          </cell>
          <cell r="J31">
            <v>1.576733447213325</v>
          </cell>
          <cell r="K31">
            <v>41</v>
          </cell>
          <cell r="L31" t="str">
            <v>Muy Alto</v>
          </cell>
          <cell r="M31">
            <v>-9.6072358469244293E-2</v>
          </cell>
          <cell r="N31">
            <v>41</v>
          </cell>
          <cell r="O31" t="str">
            <v>Muy Alto</v>
          </cell>
          <cell r="P31">
            <v>1000</v>
          </cell>
          <cell r="Q31">
            <v>41</v>
          </cell>
          <cell r="R31" t="str">
            <v>Muy Alto</v>
          </cell>
          <cell r="S31">
            <v>2.0838955327362139</v>
          </cell>
          <cell r="T31">
            <v>12</v>
          </cell>
          <cell r="U31" t="str">
            <v xml:space="preserve">Muy bajo </v>
          </cell>
          <cell r="V31">
            <v>-0.26265253330295496</v>
          </cell>
          <cell r="W31">
            <v>41</v>
          </cell>
          <cell r="X31" t="str">
            <v>Muy Alto</v>
          </cell>
          <cell r="Y31">
            <v>1.0333593774291965</v>
          </cell>
          <cell r="Z31">
            <v>41</v>
          </cell>
          <cell r="AA31" t="str">
            <v>Muy Alto</v>
          </cell>
          <cell r="AB31">
            <v>0.75575683195419263</v>
          </cell>
          <cell r="AC31">
            <v>38</v>
          </cell>
          <cell r="AD31" t="str">
            <v>Muy Alto</v>
          </cell>
          <cell r="AE31">
            <v>-4.7814438159168554E-2</v>
          </cell>
          <cell r="AF31">
            <v>19</v>
          </cell>
          <cell r="AG31" t="str">
            <v xml:space="preserve">Muy bajo </v>
          </cell>
          <cell r="AH31">
            <v>2.4799770143129822</v>
          </cell>
          <cell r="AI31">
            <v>5</v>
          </cell>
          <cell r="AJ31" t="str">
            <v xml:space="preserve">Muy bajo </v>
          </cell>
          <cell r="AK31">
            <v>2.4523586865217126</v>
          </cell>
          <cell r="AL31">
            <v>5</v>
          </cell>
          <cell r="AM31" t="str">
            <v xml:space="preserve">Muy bajo </v>
          </cell>
        </row>
        <row r="32">
          <cell r="B32" t="str">
            <v xml:space="preserve">ING BANK              </v>
          </cell>
          <cell r="C32">
            <v>7.24</v>
          </cell>
          <cell r="D32">
            <v>24</v>
          </cell>
          <cell r="E32" t="str">
            <v>BAJO</v>
          </cell>
          <cell r="F32" t="str">
            <v xml:space="preserve">ING BANK              </v>
          </cell>
          <cell r="G32">
            <v>6.0125698157838997E-2</v>
          </cell>
          <cell r="H32">
            <v>35</v>
          </cell>
          <cell r="I32" t="str">
            <v>Mediano</v>
          </cell>
          <cell r="J32">
            <v>1.0181396101500906</v>
          </cell>
          <cell r="K32">
            <v>2</v>
          </cell>
          <cell r="L32" t="str">
            <v xml:space="preserve">Muy bajo </v>
          </cell>
          <cell r="M32">
            <v>5.9054473039287292E-2</v>
          </cell>
          <cell r="N32">
            <v>34</v>
          </cell>
          <cell r="O32" t="str">
            <v>Alto</v>
          </cell>
          <cell r="P32">
            <v>16.933518301564185</v>
          </cell>
          <cell r="Q32">
            <v>34</v>
          </cell>
          <cell r="R32" t="str">
            <v>Muy Alto</v>
          </cell>
          <cell r="S32">
            <v>3.9628182106263861</v>
          </cell>
          <cell r="T32">
            <v>8</v>
          </cell>
          <cell r="U32" t="str">
            <v xml:space="preserve">Muy bajo </v>
          </cell>
          <cell r="V32">
            <v>3.3146080682190879</v>
          </cell>
          <cell r="W32">
            <v>6</v>
          </cell>
          <cell r="X32" t="str">
            <v xml:space="preserve">Muy bajo </v>
          </cell>
          <cell r="Y32">
            <v>-5.3904667220080291E-2</v>
          </cell>
          <cell r="Z32">
            <v>12</v>
          </cell>
          <cell r="AA32" t="str">
            <v>Mediano</v>
          </cell>
          <cell r="AB32">
            <v>-0.27088089272040283</v>
          </cell>
          <cell r="AC32">
            <v>3</v>
          </cell>
          <cell r="AD32" t="str">
            <v xml:space="preserve">Muy bajo </v>
          </cell>
          <cell r="AE32">
            <v>-8.9862611000258941E-2</v>
          </cell>
          <cell r="AF32">
            <v>6</v>
          </cell>
          <cell r="AG32" t="str">
            <v xml:space="preserve">Muy bajo </v>
          </cell>
          <cell r="AH32">
            <v>15.001287069897797</v>
          </cell>
          <cell r="AI32">
            <v>39</v>
          </cell>
          <cell r="AJ32" t="str">
            <v>Mediano</v>
          </cell>
          <cell r="AK32">
            <v>12.463326123711028</v>
          </cell>
          <cell r="AL32">
            <v>38</v>
          </cell>
          <cell r="AM32" t="str">
            <v>Bajo</v>
          </cell>
        </row>
        <row r="33">
          <cell r="B33" t="str">
            <v>INTERBANK</v>
          </cell>
          <cell r="C33">
            <v>7.28</v>
          </cell>
          <cell r="D33">
            <v>23</v>
          </cell>
          <cell r="E33" t="str">
            <v>BAJO</v>
          </cell>
          <cell r="F33" t="str">
            <v>INTERBANK</v>
          </cell>
          <cell r="G33">
            <v>0.12152337479048413</v>
          </cell>
          <cell r="H33">
            <v>14</v>
          </cell>
          <cell r="I33" t="str">
            <v xml:space="preserve">Muy bajo </v>
          </cell>
          <cell r="J33">
            <v>1.1282966207765641</v>
          </cell>
          <cell r="K33">
            <v>25</v>
          </cell>
          <cell r="L33" t="str">
            <v>Muy Alto</v>
          </cell>
          <cell r="M33">
            <v>0.10770516595790579</v>
          </cell>
          <cell r="N33">
            <v>16</v>
          </cell>
          <cell r="O33" t="str">
            <v xml:space="preserve">Muy bajo </v>
          </cell>
          <cell r="P33">
            <v>9.2846057206840769</v>
          </cell>
          <cell r="Q33">
            <v>16</v>
          </cell>
          <cell r="R33" t="str">
            <v xml:space="preserve">Muy bajo </v>
          </cell>
          <cell r="S33">
            <v>1.1062843324498128</v>
          </cell>
          <cell r="T33">
            <v>26</v>
          </cell>
          <cell r="U33" t="str">
            <v>Bajo</v>
          </cell>
          <cell r="V33">
            <v>0.9472063570725211</v>
          </cell>
          <cell r="W33">
            <v>25</v>
          </cell>
          <cell r="X33" t="str">
            <v>Mediano</v>
          </cell>
          <cell r="Y33">
            <v>7.871425587695895E-3</v>
          </cell>
          <cell r="Z33">
            <v>25</v>
          </cell>
          <cell r="AA33" t="str">
            <v>Alto</v>
          </cell>
          <cell r="AB33">
            <v>0.115595781483358</v>
          </cell>
          <cell r="AC33">
            <v>28</v>
          </cell>
          <cell r="AD33" t="str">
            <v>Bajo</v>
          </cell>
          <cell r="AE33">
            <v>-0.10590781093527073</v>
          </cell>
          <cell r="AF33">
            <v>5</v>
          </cell>
          <cell r="AG33" t="str">
            <v xml:space="preserve">Muy bajo </v>
          </cell>
          <cell r="AH33">
            <v>6.6211944132083866</v>
          </cell>
          <cell r="AI33">
            <v>17</v>
          </cell>
          <cell r="AJ33" t="str">
            <v xml:space="preserve">Muy bajo </v>
          </cell>
          <cell r="AK33">
            <v>6.5579257201977113</v>
          </cell>
          <cell r="AL33">
            <v>17</v>
          </cell>
          <cell r="AM33" t="str">
            <v xml:space="preserve">Muy bajo </v>
          </cell>
        </row>
        <row r="34">
          <cell r="B34" t="str">
            <v>LARA</v>
          </cell>
          <cell r="C34">
            <v>8.08</v>
          </cell>
          <cell r="D34">
            <v>19</v>
          </cell>
          <cell r="E34" t="str">
            <v>MUY BAJO</v>
          </cell>
          <cell r="F34" t="str">
            <v>LARA</v>
          </cell>
          <cell r="G34">
            <v>7.770887385062028E-2</v>
          </cell>
          <cell r="H34">
            <v>31</v>
          </cell>
          <cell r="I34" t="str">
            <v>Mediano</v>
          </cell>
          <cell r="J34">
            <v>1.0196202159238241</v>
          </cell>
          <cell r="K34">
            <v>3</v>
          </cell>
          <cell r="L34" t="str">
            <v xml:space="preserve">Muy bajo </v>
          </cell>
          <cell r="M34">
            <v>7.6213547590572597E-2</v>
          </cell>
          <cell r="N34">
            <v>29</v>
          </cell>
          <cell r="O34" t="str">
            <v>Bajo</v>
          </cell>
          <cell r="P34">
            <v>13.12102679397773</v>
          </cell>
          <cell r="Q34">
            <v>29</v>
          </cell>
          <cell r="R34" t="str">
            <v>Alto</v>
          </cell>
          <cell r="S34">
            <v>2.0544011901810064</v>
          </cell>
          <cell r="T34">
            <v>13</v>
          </cell>
          <cell r="U34" t="str">
            <v xml:space="preserve">Muy bajo </v>
          </cell>
          <cell r="V34">
            <v>3.9606533461368003</v>
          </cell>
          <cell r="W34">
            <v>5</v>
          </cell>
          <cell r="X34" t="str">
            <v xml:space="preserve">Muy bajo </v>
          </cell>
          <cell r="Y34">
            <v>-6.4256723737645807E-2</v>
          </cell>
          <cell r="Z34">
            <v>11</v>
          </cell>
          <cell r="AA34" t="str">
            <v>Mediano</v>
          </cell>
          <cell r="AB34">
            <v>1.1057138662254992E-3</v>
          </cell>
          <cell r="AC34">
            <v>9</v>
          </cell>
          <cell r="AD34" t="str">
            <v xml:space="preserve">Muy bajo </v>
          </cell>
          <cell r="AE34">
            <v>-0.19462111583067185</v>
          </cell>
          <cell r="AF34">
            <v>1</v>
          </cell>
          <cell r="AG34" t="str">
            <v xml:space="preserve">Muy bajo </v>
          </cell>
          <cell r="AH34">
            <v>10.486804790811924</v>
          </cell>
          <cell r="AI34">
            <v>32</v>
          </cell>
          <cell r="AJ34" t="str">
            <v>Bajo</v>
          </cell>
          <cell r="AK34">
            <v>10.384175154800758</v>
          </cell>
          <cell r="AL34">
            <v>32</v>
          </cell>
          <cell r="AM34" t="str">
            <v>Bajo</v>
          </cell>
        </row>
        <row r="35">
          <cell r="B35" t="str">
            <v xml:space="preserve">MERCANTIL             </v>
          </cell>
          <cell r="C35">
            <v>8.2799999999999994</v>
          </cell>
          <cell r="D35">
            <v>16</v>
          </cell>
          <cell r="E35" t="str">
            <v>MUY BAJO</v>
          </cell>
          <cell r="F35" t="str">
            <v xml:space="preserve">MERCANTIL             </v>
          </cell>
          <cell r="G35">
            <v>0.11302416358822483</v>
          </cell>
          <cell r="H35">
            <v>19</v>
          </cell>
          <cell r="I35" t="str">
            <v xml:space="preserve">Muy bajo </v>
          </cell>
          <cell r="J35">
            <v>1.1111884157036527</v>
          </cell>
          <cell r="K35">
            <v>23</v>
          </cell>
          <cell r="L35" t="str">
            <v>Alto</v>
          </cell>
          <cell r="M35">
            <v>0.10171467051935834</v>
          </cell>
          <cell r="N35">
            <v>18</v>
          </cell>
          <cell r="O35" t="str">
            <v xml:space="preserve">Muy bajo </v>
          </cell>
          <cell r="P35">
            <v>9.8314234799559213</v>
          </cell>
          <cell r="Q35">
            <v>18</v>
          </cell>
          <cell r="R35" t="str">
            <v xml:space="preserve">Muy bajo </v>
          </cell>
          <cell r="S35">
            <v>1.2668365436130862</v>
          </cell>
          <cell r="T35">
            <v>24</v>
          </cell>
          <cell r="U35" t="str">
            <v>Bajo</v>
          </cell>
          <cell r="V35">
            <v>1.0165102441019116</v>
          </cell>
          <cell r="W35">
            <v>23</v>
          </cell>
          <cell r="X35" t="str">
            <v>Bajo</v>
          </cell>
          <cell r="Y35">
            <v>-2.1404954063273486E-3</v>
          </cell>
          <cell r="Z35">
            <v>23</v>
          </cell>
          <cell r="AA35" t="str">
            <v>Mediano</v>
          </cell>
          <cell r="AB35">
            <v>8.6590480031763575E-2</v>
          </cell>
          <cell r="AC35">
            <v>23</v>
          </cell>
          <cell r="AD35" t="str">
            <v xml:space="preserve">Muy bajo </v>
          </cell>
          <cell r="AE35">
            <v>-6.6085700275755152E-2</v>
          </cell>
          <cell r="AF35">
            <v>14</v>
          </cell>
          <cell r="AG35" t="str">
            <v xml:space="preserve">Muy bajo </v>
          </cell>
          <cell r="AH35">
            <v>6.980675415609956</v>
          </cell>
          <cell r="AI35">
            <v>22</v>
          </cell>
          <cell r="AJ35" t="str">
            <v xml:space="preserve">Muy bajo </v>
          </cell>
          <cell r="AK35">
            <v>6.844447303346497</v>
          </cell>
          <cell r="AL35">
            <v>22</v>
          </cell>
          <cell r="AM35" t="str">
            <v xml:space="preserve">Muy bajo </v>
          </cell>
        </row>
        <row r="36">
          <cell r="B36" t="str">
            <v xml:space="preserve">MONAGAS               </v>
          </cell>
          <cell r="C36">
            <v>8.76</v>
          </cell>
          <cell r="D36">
            <v>12</v>
          </cell>
          <cell r="E36" t="str">
            <v>MUY BAJO</v>
          </cell>
          <cell r="F36" t="str">
            <v xml:space="preserve">MONAGAS               </v>
          </cell>
          <cell r="G36">
            <v>0.17085794897607753</v>
          </cell>
          <cell r="H36">
            <v>9</v>
          </cell>
          <cell r="I36" t="str">
            <v xml:space="preserve">Muy bajo </v>
          </cell>
          <cell r="J36">
            <v>1.1035545871195063</v>
          </cell>
          <cell r="K36">
            <v>22</v>
          </cell>
          <cell r="L36" t="str">
            <v>Alto</v>
          </cell>
          <cell r="M36">
            <v>0.15482509970082248</v>
          </cell>
          <cell r="N36">
            <v>9</v>
          </cell>
          <cell r="O36" t="str">
            <v xml:space="preserve">Muy bajo </v>
          </cell>
          <cell r="P36">
            <v>6.4589010563039073</v>
          </cell>
          <cell r="Q36">
            <v>9</v>
          </cell>
          <cell r="R36" t="str">
            <v xml:space="preserve">Muy bajo </v>
          </cell>
          <cell r="S36">
            <v>2.9044148827566709</v>
          </cell>
          <cell r="T36">
            <v>10</v>
          </cell>
          <cell r="U36" t="str">
            <v xml:space="preserve">Muy bajo </v>
          </cell>
          <cell r="V36">
            <v>1.6499312462025517</v>
          </cell>
          <cell r="W36">
            <v>12</v>
          </cell>
          <cell r="X36" t="str">
            <v xml:space="preserve">Muy bajo </v>
          </cell>
          <cell r="Y36">
            <v>-8.5555284272207557E-2</v>
          </cell>
          <cell r="Z36">
            <v>9</v>
          </cell>
          <cell r="AA36" t="str">
            <v>Mediano</v>
          </cell>
          <cell r="AB36">
            <v>3.8558672671545627E-2</v>
          </cell>
          <cell r="AC36">
            <v>12</v>
          </cell>
          <cell r="AD36" t="str">
            <v xml:space="preserve">Muy bajo </v>
          </cell>
          <cell r="AE36">
            <v>-2.931967749436264E-2</v>
          </cell>
          <cell r="AF36">
            <v>25</v>
          </cell>
          <cell r="AG36" t="str">
            <v xml:space="preserve">Muy bajo </v>
          </cell>
          <cell r="AH36">
            <v>3.8988465718905299</v>
          </cell>
          <cell r="AI36">
            <v>9</v>
          </cell>
          <cell r="AJ36" t="str">
            <v xml:space="preserve">Muy bajo </v>
          </cell>
          <cell r="AK36">
            <v>3.8537476950364202</v>
          </cell>
          <cell r="AL36">
            <v>9</v>
          </cell>
          <cell r="AM36" t="str">
            <v xml:space="preserve">Muy bajo </v>
          </cell>
        </row>
        <row r="37">
          <cell r="B37" t="str">
            <v xml:space="preserve">NOROCO                </v>
          </cell>
          <cell r="C37">
            <v>7.72</v>
          </cell>
          <cell r="D37">
            <v>20</v>
          </cell>
          <cell r="E37" t="str">
            <v>BAJO</v>
          </cell>
          <cell r="F37" t="str">
            <v xml:space="preserve">NOROCO                </v>
          </cell>
          <cell r="G37">
            <v>0.10704945093002666</v>
          </cell>
          <cell r="H37">
            <v>23</v>
          </cell>
          <cell r="I37" t="str">
            <v xml:space="preserve">Muy bajo </v>
          </cell>
          <cell r="J37">
            <v>1.0913029636175946</v>
          </cell>
          <cell r="K37">
            <v>17</v>
          </cell>
          <cell r="L37" t="str">
            <v>Mediano</v>
          </cell>
          <cell r="M37">
            <v>9.8093246787459509E-2</v>
          </cell>
          <cell r="N37">
            <v>21</v>
          </cell>
          <cell r="O37" t="str">
            <v xml:space="preserve">Muy bajo </v>
          </cell>
          <cell r="P37">
            <v>10.194381700574342</v>
          </cell>
          <cell r="Q37">
            <v>21</v>
          </cell>
          <cell r="R37" t="str">
            <v>Mediano</v>
          </cell>
          <cell r="S37">
            <v>1.371838561442549</v>
          </cell>
          <cell r="T37">
            <v>21</v>
          </cell>
          <cell r="U37" t="str">
            <v xml:space="preserve">Muy bajo </v>
          </cell>
          <cell r="V37">
            <v>1.1724641423293034</v>
          </cell>
          <cell r="W37">
            <v>19</v>
          </cell>
          <cell r="X37" t="str">
            <v>Bajo</v>
          </cell>
          <cell r="Y37">
            <v>-1.8195037611820557E-2</v>
          </cell>
          <cell r="Z37">
            <v>19</v>
          </cell>
          <cell r="AA37" t="str">
            <v>Mediano</v>
          </cell>
          <cell r="AB37">
            <v>0.13152774353083335</v>
          </cell>
          <cell r="AC37">
            <v>29</v>
          </cell>
          <cell r="AD37" t="str">
            <v>Mediano</v>
          </cell>
          <cell r="AE37">
            <v>3.4068260180106787E-2</v>
          </cell>
          <cell r="AF37">
            <v>37</v>
          </cell>
          <cell r="AG37" t="str">
            <v>Bajo</v>
          </cell>
          <cell r="AH37">
            <v>7.7165464015013754</v>
          </cell>
          <cell r="AI37">
            <v>26</v>
          </cell>
          <cell r="AJ37" t="str">
            <v xml:space="preserve">Muy bajo </v>
          </cell>
          <cell r="AK37">
            <v>7.5435427789982121</v>
          </cell>
          <cell r="AL37">
            <v>27</v>
          </cell>
          <cell r="AM37" t="str">
            <v xml:space="preserve">Muy bajo </v>
          </cell>
        </row>
        <row r="38">
          <cell r="B38" t="str">
            <v xml:space="preserve">OCCIDENTAL DE DCTO.   </v>
          </cell>
          <cell r="C38">
            <v>7.44</v>
          </cell>
          <cell r="D38">
            <v>21</v>
          </cell>
          <cell r="E38" t="str">
            <v>BAJO</v>
          </cell>
          <cell r="F38" t="str">
            <v xml:space="preserve">OCCIDENTAL DE DCTO.   </v>
          </cell>
          <cell r="G38">
            <v>7.3515460973702429E-2</v>
          </cell>
          <cell r="H38">
            <v>32</v>
          </cell>
          <cell r="I38" t="str">
            <v>Mediano</v>
          </cell>
          <cell r="J38">
            <v>1.0648924106829005</v>
          </cell>
          <cell r="K38">
            <v>9</v>
          </cell>
          <cell r="L38" t="str">
            <v>Bajo</v>
          </cell>
          <cell r="M38">
            <v>6.9035576022706366E-2</v>
          </cell>
          <cell r="N38">
            <v>32</v>
          </cell>
          <cell r="O38" t="str">
            <v>Mediano</v>
          </cell>
          <cell r="P38">
            <v>14.485285089402192</v>
          </cell>
          <cell r="Q38">
            <v>32</v>
          </cell>
          <cell r="R38" t="str">
            <v>Alto</v>
          </cell>
          <cell r="S38">
            <v>1.3325952607328311</v>
          </cell>
          <cell r="T38">
            <v>23</v>
          </cell>
          <cell r="U38" t="str">
            <v xml:space="preserve">Muy bajo </v>
          </cell>
          <cell r="V38">
            <v>1.1328822615781493</v>
          </cell>
          <cell r="W38">
            <v>20</v>
          </cell>
          <cell r="X38" t="str">
            <v>Bajo</v>
          </cell>
          <cell r="Y38">
            <v>-9.4255327845426378E-3</v>
          </cell>
          <cell r="Z38">
            <v>20</v>
          </cell>
          <cell r="AA38" t="str">
            <v>Mediano</v>
          </cell>
          <cell r="AB38">
            <v>3.9625029126459987E-2</v>
          </cell>
          <cell r="AC38">
            <v>14</v>
          </cell>
          <cell r="AD38" t="str">
            <v xml:space="preserve">Muy bajo </v>
          </cell>
          <cell r="AE38">
            <v>-0.16777004384695143</v>
          </cell>
          <cell r="AF38">
            <v>3</v>
          </cell>
          <cell r="AG38" t="str">
            <v xml:space="preserve">Muy bajo </v>
          </cell>
          <cell r="AH38">
            <v>11.646791241952208</v>
          </cell>
          <cell r="AI38">
            <v>36</v>
          </cell>
          <cell r="AJ38" t="str">
            <v>Bajo</v>
          </cell>
          <cell r="AK38">
            <v>11.570052902648062</v>
          </cell>
          <cell r="AL38">
            <v>37</v>
          </cell>
          <cell r="AM38" t="str">
            <v>Bajo</v>
          </cell>
        </row>
        <row r="39">
          <cell r="B39" t="str">
            <v>OCCIDENTE</v>
          </cell>
          <cell r="C39">
            <v>8.76</v>
          </cell>
          <cell r="D39">
            <v>13</v>
          </cell>
          <cell r="E39" t="str">
            <v>MUY BAJO</v>
          </cell>
          <cell r="F39" t="str">
            <v>OCCIDENTE</v>
          </cell>
          <cell r="G39">
            <v>8.4188295884560435E-2</v>
          </cell>
          <cell r="H39">
            <v>29</v>
          </cell>
          <cell r="I39" t="str">
            <v>Bajo</v>
          </cell>
          <cell r="J39">
            <v>1.038848849320374</v>
          </cell>
          <cell r="K39">
            <v>7</v>
          </cell>
          <cell r="L39" t="str">
            <v xml:space="preserve">Muy bajo </v>
          </cell>
          <cell r="M39">
            <v>8.1039985691505861E-2</v>
          </cell>
          <cell r="N39">
            <v>27</v>
          </cell>
          <cell r="O39" t="str">
            <v>Bajo</v>
          </cell>
          <cell r="P39">
            <v>12.339587568619402</v>
          </cell>
          <cell r="Q39">
            <v>27</v>
          </cell>
          <cell r="R39" t="str">
            <v>Mediano</v>
          </cell>
          <cell r="S39">
            <v>5.2415633380240561</v>
          </cell>
          <cell r="T39">
            <v>7</v>
          </cell>
          <cell r="U39" t="str">
            <v xml:space="preserve">Muy bajo </v>
          </cell>
          <cell r="V39">
            <v>2.1670730885820149</v>
          </cell>
          <cell r="W39">
            <v>8</v>
          </cell>
          <cell r="X39" t="str">
            <v xml:space="preserve">Muy bajo </v>
          </cell>
          <cell r="Y39">
            <v>-5.1174010302619782E-2</v>
          </cell>
          <cell r="Z39">
            <v>13</v>
          </cell>
          <cell r="AA39" t="str">
            <v>Mediano</v>
          </cell>
          <cell r="AB39">
            <v>-8.0284362250653361E-3</v>
          </cell>
          <cell r="AC39">
            <v>8</v>
          </cell>
          <cell r="AD39" t="str">
            <v xml:space="preserve">Muy bajo </v>
          </cell>
          <cell r="AE39">
            <v>-0.18098098909392996</v>
          </cell>
          <cell r="AF39">
            <v>2</v>
          </cell>
          <cell r="AG39" t="str">
            <v xml:space="preserve">Muy bajo </v>
          </cell>
          <cell r="AH39">
            <v>8.678238008641781</v>
          </cell>
          <cell r="AI39">
            <v>30</v>
          </cell>
          <cell r="AJ39" t="str">
            <v xml:space="preserve">Muy bajo </v>
          </cell>
          <cell r="AK39">
            <v>8.5747814649153469</v>
          </cell>
          <cell r="AL39">
            <v>30</v>
          </cell>
          <cell r="AM39" t="str">
            <v xml:space="preserve">Muy bajo </v>
          </cell>
        </row>
        <row r="40">
          <cell r="B40" t="str">
            <v xml:space="preserve">ORINOCO               </v>
          </cell>
          <cell r="C40">
            <v>8.2799999999999994</v>
          </cell>
          <cell r="D40">
            <v>17</v>
          </cell>
          <cell r="E40" t="str">
            <v>MUY BAJO</v>
          </cell>
          <cell r="F40" t="str">
            <v xml:space="preserve">ORINOCO               </v>
          </cell>
          <cell r="G40">
            <v>0.12058511084170022</v>
          </cell>
          <cell r="H40">
            <v>15</v>
          </cell>
          <cell r="I40" t="str">
            <v xml:space="preserve">Muy bajo </v>
          </cell>
          <cell r="J40">
            <v>1.1170106221597293</v>
          </cell>
          <cell r="K40">
            <v>24</v>
          </cell>
          <cell r="L40" t="str">
            <v>Alto</v>
          </cell>
          <cell r="M40">
            <v>0.10795341463141153</v>
          </cell>
          <cell r="N40">
            <v>15</v>
          </cell>
          <cell r="O40" t="str">
            <v xml:space="preserve">Muy bajo </v>
          </cell>
          <cell r="P40">
            <v>9.2632549272695908</v>
          </cell>
          <cell r="Q40">
            <v>15</v>
          </cell>
          <cell r="R40" t="str">
            <v xml:space="preserve">Muy bajo </v>
          </cell>
          <cell r="S40">
            <v>1.0746473458018986</v>
          </cell>
          <cell r="T40">
            <v>28</v>
          </cell>
          <cell r="U40" t="str">
            <v>Bajo</v>
          </cell>
          <cell r="V40">
            <v>1.0305484118962416</v>
          </cell>
          <cell r="W40">
            <v>22</v>
          </cell>
          <cell r="X40" t="str">
            <v>Bajo</v>
          </cell>
          <cell r="Y40">
            <v>-4.1128989099496792E-3</v>
          </cell>
          <cell r="Z40">
            <v>22</v>
          </cell>
          <cell r="AA40" t="str">
            <v>Mediano</v>
          </cell>
          <cell r="AB40">
            <v>4.6716166625958094E-2</v>
          </cell>
          <cell r="AC40">
            <v>15</v>
          </cell>
          <cell r="AD40" t="str">
            <v xml:space="preserve">Muy bajo </v>
          </cell>
          <cell r="AE40">
            <v>-9.9657226208970627E-3</v>
          </cell>
          <cell r="AF40">
            <v>30</v>
          </cell>
          <cell r="AG40" t="str">
            <v xml:space="preserve">Muy bajo </v>
          </cell>
          <cell r="AH40">
            <v>7.1253051015362017</v>
          </cell>
          <cell r="AI40">
            <v>24</v>
          </cell>
          <cell r="AJ40" t="str">
            <v xml:space="preserve">Muy bajo </v>
          </cell>
          <cell r="AK40">
            <v>7.0616399184381775</v>
          </cell>
          <cell r="AL40">
            <v>24</v>
          </cell>
          <cell r="AM40" t="str">
            <v xml:space="preserve">Muy bajo </v>
          </cell>
        </row>
        <row r="41">
          <cell r="B41" t="str">
            <v xml:space="preserve">PLAZA                 </v>
          </cell>
          <cell r="C41">
            <v>9.76</v>
          </cell>
          <cell r="D41">
            <v>2</v>
          </cell>
          <cell r="E41" t="str">
            <v>MUY BAJO</v>
          </cell>
          <cell r="F41" t="str">
            <v xml:space="preserve">PLAZA                 </v>
          </cell>
          <cell r="G41">
            <v>0.15046314408221276</v>
          </cell>
          <cell r="H41">
            <v>11</v>
          </cell>
          <cell r="I41" t="str">
            <v xml:space="preserve">Muy bajo </v>
          </cell>
          <cell r="J41">
            <v>1.0207990250857917</v>
          </cell>
          <cell r="K41">
            <v>4</v>
          </cell>
          <cell r="L41" t="str">
            <v xml:space="preserve">Muy bajo </v>
          </cell>
          <cell r="M41">
            <v>0.14739742141658813</v>
          </cell>
          <cell r="N41">
            <v>10</v>
          </cell>
          <cell r="O41" t="str">
            <v xml:space="preserve">Muy bajo </v>
          </cell>
          <cell r="P41">
            <v>6.784379200052002</v>
          </cell>
          <cell r="Q41">
            <v>10</v>
          </cell>
          <cell r="R41" t="str">
            <v xml:space="preserve">Muy bajo </v>
          </cell>
          <cell r="S41">
            <v>8.2776164059091215</v>
          </cell>
          <cell r="T41">
            <v>5</v>
          </cell>
          <cell r="U41" t="str">
            <v xml:space="preserve">Muy bajo </v>
          </cell>
          <cell r="V41">
            <v>7.2341440746180732</v>
          </cell>
          <cell r="W41">
            <v>2</v>
          </cell>
          <cell r="X41" t="str">
            <v xml:space="preserve">Muy bajo </v>
          </cell>
          <cell r="Y41">
            <v>-0.15464368689952918</v>
          </cell>
          <cell r="Z41">
            <v>7</v>
          </cell>
          <cell r="AA41" t="str">
            <v>Bajo</v>
          </cell>
          <cell r="AB41">
            <v>3.5542607944610019E-2</v>
          </cell>
          <cell r="AC41">
            <v>11</v>
          </cell>
          <cell r="AD41" t="str">
            <v xml:space="preserve">Muy bajo </v>
          </cell>
          <cell r="AE41">
            <v>-5.5177871922577039E-2</v>
          </cell>
          <cell r="AF41">
            <v>16</v>
          </cell>
          <cell r="AG41" t="str">
            <v xml:space="preserve">Muy bajo </v>
          </cell>
          <cell r="AH41">
            <v>5.5443983258758802</v>
          </cell>
          <cell r="AI41">
            <v>14</v>
          </cell>
          <cell r="AJ41" t="str">
            <v xml:space="preserve">Muy bajo </v>
          </cell>
          <cell r="AK41">
            <v>5.4872821688311095</v>
          </cell>
          <cell r="AL41">
            <v>14</v>
          </cell>
          <cell r="AM41" t="str">
            <v xml:space="preserve">Muy bajo </v>
          </cell>
        </row>
        <row r="42">
          <cell r="B42" t="str">
            <v>POPULAR</v>
          </cell>
          <cell r="C42">
            <v>7.4</v>
          </cell>
          <cell r="D42">
            <v>22</v>
          </cell>
          <cell r="E42" t="str">
            <v>BAJO</v>
          </cell>
          <cell r="F42" t="str">
            <v>POPULAR</v>
          </cell>
          <cell r="G42">
            <v>0.15776646963181948</v>
          </cell>
          <cell r="H42">
            <v>10</v>
          </cell>
          <cell r="I42" t="str">
            <v xml:space="preserve">Muy bajo </v>
          </cell>
          <cell r="J42">
            <v>1.1500763189454246</v>
          </cell>
          <cell r="K42">
            <v>29</v>
          </cell>
          <cell r="L42" t="str">
            <v>Muy Alto</v>
          </cell>
          <cell r="M42">
            <v>0.13717913066541984</v>
          </cell>
          <cell r="N42">
            <v>11</v>
          </cell>
          <cell r="O42" t="str">
            <v xml:space="preserve">Muy bajo </v>
          </cell>
          <cell r="P42">
            <v>7.2897385713793588</v>
          </cell>
          <cell r="Q42">
            <v>11</v>
          </cell>
          <cell r="R42" t="str">
            <v xml:space="preserve">Muy bajo </v>
          </cell>
          <cell r="S42">
            <v>1.054138163948992</v>
          </cell>
          <cell r="T42">
            <v>29</v>
          </cell>
          <cell r="U42" t="str">
            <v>Bajo</v>
          </cell>
          <cell r="V42">
            <v>1.05124159987687</v>
          </cell>
          <cell r="W42">
            <v>21</v>
          </cell>
          <cell r="X42" t="str">
            <v>Bajo</v>
          </cell>
          <cell r="Y42">
            <v>-9.1785112802561814E-3</v>
          </cell>
          <cell r="Z42">
            <v>21</v>
          </cell>
          <cell r="AA42" t="str">
            <v>Mediano</v>
          </cell>
          <cell r="AB42">
            <v>0.23566217897150896</v>
          </cell>
          <cell r="AC42">
            <v>36</v>
          </cell>
          <cell r="AD42" t="str">
            <v>Muy Alto</v>
          </cell>
          <cell r="AE42">
            <v>-5.4591664498538951E-2</v>
          </cell>
          <cell r="AF42">
            <v>17</v>
          </cell>
          <cell r="AG42" t="str">
            <v xml:space="preserve">Muy bajo </v>
          </cell>
          <cell r="AH42">
            <v>5.3299915496773611</v>
          </cell>
          <cell r="AI42">
            <v>13</v>
          </cell>
          <cell r="AJ42" t="str">
            <v xml:space="preserve">Muy bajo </v>
          </cell>
          <cell r="AK42">
            <v>5.3035385994826587</v>
          </cell>
          <cell r="AL42">
            <v>13</v>
          </cell>
          <cell r="AM42" t="str">
            <v xml:space="preserve">Muy bajo </v>
          </cell>
        </row>
        <row r="43">
          <cell r="B43" t="str">
            <v xml:space="preserve">PROVINCIAL            </v>
          </cell>
          <cell r="C43">
            <v>8.1999999999999993</v>
          </cell>
          <cell r="D43">
            <v>18</v>
          </cell>
          <cell r="E43" t="str">
            <v>MUY BAJO</v>
          </cell>
          <cell r="F43" t="str">
            <v xml:space="preserve">PROVINCIAL            </v>
          </cell>
          <cell r="G43">
            <v>9.2498323827780851E-2</v>
          </cell>
          <cell r="H43">
            <v>26</v>
          </cell>
          <cell r="I43" t="str">
            <v>Bajo</v>
          </cell>
          <cell r="J43">
            <v>1.0719642657966606</v>
          </cell>
          <cell r="K43">
            <v>13</v>
          </cell>
          <cell r="L43" t="str">
            <v>Bajo</v>
          </cell>
          <cell r="M43">
            <v>8.6288626196917212E-2</v>
          </cell>
          <cell r="N43">
            <v>25</v>
          </cell>
          <cell r="O43" t="str">
            <v>Bajo</v>
          </cell>
          <cell r="P43">
            <v>11.589012875438808</v>
          </cell>
          <cell r="Q43">
            <v>25</v>
          </cell>
          <cell r="R43" t="str">
            <v>Mediano</v>
          </cell>
          <cell r="S43">
            <v>1.9745712560448743</v>
          </cell>
          <cell r="T43">
            <v>15</v>
          </cell>
          <cell r="U43" t="str">
            <v xml:space="preserve">Muy bajo </v>
          </cell>
          <cell r="V43">
            <v>1.2853368655096176</v>
          </cell>
          <cell r="W43">
            <v>16</v>
          </cell>
          <cell r="X43" t="str">
            <v xml:space="preserve">Muy bajo </v>
          </cell>
          <cell r="Y43">
            <v>-2.3624254420881639E-2</v>
          </cell>
          <cell r="Z43">
            <v>17</v>
          </cell>
          <cell r="AA43" t="str">
            <v>Mediano</v>
          </cell>
          <cell r="AB43">
            <v>0.13891159002635223</v>
          </cell>
          <cell r="AC43">
            <v>30</v>
          </cell>
          <cell r="AD43" t="str">
            <v>Mediano</v>
          </cell>
          <cell r="AE43">
            <v>-0.11233284558307914</v>
          </cell>
          <cell r="AF43">
            <v>4</v>
          </cell>
          <cell r="AG43" t="str">
            <v xml:space="preserve">Muy bajo </v>
          </cell>
          <cell r="AH43">
            <v>8.1597673243696391</v>
          </cell>
          <cell r="AI43">
            <v>29</v>
          </cell>
          <cell r="AJ43" t="str">
            <v xml:space="preserve">Muy bajo </v>
          </cell>
          <cell r="AK43">
            <v>7.9616139599272477</v>
          </cell>
          <cell r="AL43">
            <v>29</v>
          </cell>
          <cell r="AM43" t="str">
            <v xml:space="preserve">Muy bajo </v>
          </cell>
        </row>
        <row r="44">
          <cell r="B44" t="str">
            <v>REPUBLICA</v>
          </cell>
          <cell r="C44">
            <v>6.68</v>
          </cell>
          <cell r="D44">
            <v>27</v>
          </cell>
          <cell r="E44" t="str">
            <v>MEDIO-BAJO</v>
          </cell>
          <cell r="F44" t="str">
            <v>REPUBLICA</v>
          </cell>
          <cell r="G44">
            <v>9.4293791920818243E-2</v>
          </cell>
          <cell r="H44">
            <v>25</v>
          </cell>
          <cell r="I44" t="str">
            <v>Bajo</v>
          </cell>
          <cell r="J44">
            <v>1.1304975715412313</v>
          </cell>
          <cell r="K44">
            <v>26</v>
          </cell>
          <cell r="L44" t="str">
            <v>Muy Alto</v>
          </cell>
          <cell r="M44">
            <v>8.3409106126840687E-2</v>
          </cell>
          <cell r="N44">
            <v>26</v>
          </cell>
          <cell r="O44" t="str">
            <v>Bajo</v>
          </cell>
          <cell r="P44">
            <v>11.98909863006198</v>
          </cell>
          <cell r="Q44">
            <v>26</v>
          </cell>
          <cell r="R44" t="str">
            <v>Mediano</v>
          </cell>
          <cell r="S44">
            <v>1.3603479353397043</v>
          </cell>
          <cell r="T44">
            <v>22</v>
          </cell>
          <cell r="U44" t="str">
            <v xml:space="preserve">Muy bajo </v>
          </cell>
          <cell r="V44">
            <v>0.72257123873776918</v>
          </cell>
          <cell r="W44">
            <v>29</v>
          </cell>
          <cell r="X44" t="str">
            <v>Alto</v>
          </cell>
          <cell r="Y44">
            <v>4.2132998279669064E-2</v>
          </cell>
          <cell r="Z44">
            <v>30</v>
          </cell>
          <cell r="AA44" t="str">
            <v>Alto</v>
          </cell>
          <cell r="AB44">
            <v>-0.15152770539379629</v>
          </cell>
          <cell r="AC44">
            <v>4</v>
          </cell>
          <cell r="AD44" t="str">
            <v xml:space="preserve">Muy bajo </v>
          </cell>
          <cell r="AE44">
            <v>-9.8430538080299911E-3</v>
          </cell>
          <cell r="AF44">
            <v>31</v>
          </cell>
          <cell r="AG44" t="str">
            <v xml:space="preserve">Muy bajo </v>
          </cell>
          <cell r="AH44">
            <v>6.718739835945196</v>
          </cell>
          <cell r="AI44">
            <v>18</v>
          </cell>
          <cell r="AJ44" t="str">
            <v xml:space="preserve">Muy bajo </v>
          </cell>
          <cell r="AK44">
            <v>6.6325105588962838</v>
          </cell>
          <cell r="AL44">
            <v>19</v>
          </cell>
          <cell r="AM44" t="str">
            <v xml:space="preserve">Muy bajo </v>
          </cell>
        </row>
        <row r="45">
          <cell r="B45" t="str">
            <v xml:space="preserve">SOFITASA              </v>
          </cell>
          <cell r="C45">
            <v>6.92</v>
          </cell>
          <cell r="D45">
            <v>25</v>
          </cell>
          <cell r="E45" t="str">
            <v>MEDIO-BAJO</v>
          </cell>
          <cell r="F45" t="str">
            <v xml:space="preserve">SOFITASA              </v>
          </cell>
          <cell r="G45">
            <v>8.5470585889873107E-2</v>
          </cell>
          <cell r="H45">
            <v>27</v>
          </cell>
          <cell r="I45" t="str">
            <v>Bajo</v>
          </cell>
          <cell r="J45">
            <v>1.0894887899779584</v>
          </cell>
          <cell r="K45">
            <v>15</v>
          </cell>
          <cell r="L45" t="str">
            <v>Mediano</v>
          </cell>
          <cell r="M45">
            <v>7.8450174683855414E-2</v>
          </cell>
          <cell r="N45">
            <v>28</v>
          </cell>
          <cell r="O45" t="str">
            <v>Bajo</v>
          </cell>
          <cell r="P45">
            <v>12.746944210511671</v>
          </cell>
          <cell r="Q45">
            <v>28</v>
          </cell>
          <cell r="R45" t="str">
            <v>Alto</v>
          </cell>
          <cell r="S45">
            <v>1.0975801007208121</v>
          </cell>
          <cell r="T45">
            <v>27</v>
          </cell>
          <cell r="U45" t="str">
            <v>Bajo</v>
          </cell>
          <cell r="V45">
            <v>0.95509824091849937</v>
          </cell>
          <cell r="W45">
            <v>24</v>
          </cell>
          <cell r="X45" t="str">
            <v>Mediano</v>
          </cell>
          <cell r="Y45">
            <v>4.6338116676575428E-3</v>
          </cell>
          <cell r="Z45">
            <v>24</v>
          </cell>
          <cell r="AA45" t="str">
            <v>Alto</v>
          </cell>
          <cell r="AB45">
            <v>9.4929753076241033E-2</v>
          </cell>
          <cell r="AC45">
            <v>26</v>
          </cell>
          <cell r="AD45" t="str">
            <v xml:space="preserve">Muy bajo </v>
          </cell>
          <cell r="AE45">
            <v>-2.9594170563485039E-2</v>
          </cell>
          <cell r="AF45">
            <v>24</v>
          </cell>
          <cell r="AG45" t="str">
            <v xml:space="preserve">Muy bajo </v>
          </cell>
          <cell r="AH45">
            <v>9.9230798618539691</v>
          </cell>
          <cell r="AI45">
            <v>31</v>
          </cell>
          <cell r="AJ45" t="str">
            <v xml:space="preserve">Muy bajo </v>
          </cell>
          <cell r="AK45">
            <v>9.4719352669702612</v>
          </cell>
          <cell r="AL45">
            <v>31</v>
          </cell>
          <cell r="AM45" t="str">
            <v xml:space="preserve">Muy bajo </v>
          </cell>
        </row>
        <row r="46">
          <cell r="B46" t="str">
            <v>STANDARD CHARTERED</v>
          </cell>
          <cell r="C46">
            <v>9.52</v>
          </cell>
          <cell r="D46">
            <v>4</v>
          </cell>
          <cell r="E46" t="str">
            <v>MUY BAJO</v>
          </cell>
          <cell r="F46" t="str">
            <v>STANDARD CHARTERED</v>
          </cell>
          <cell r="G46">
            <v>0.17710556831293017</v>
          </cell>
          <cell r="H46">
            <v>8</v>
          </cell>
          <cell r="I46" t="str">
            <v xml:space="preserve">Muy bajo </v>
          </cell>
          <cell r="J46">
            <v>1.0355120092012691</v>
          </cell>
          <cell r="K46">
            <v>6</v>
          </cell>
          <cell r="L46" t="str">
            <v xml:space="preserve">Muy bajo </v>
          </cell>
          <cell r="M46">
            <v>0.1710318825269237</v>
          </cell>
          <cell r="N46">
            <v>8</v>
          </cell>
          <cell r="O46" t="str">
            <v xml:space="preserve">Muy bajo </v>
          </cell>
          <cell r="P46">
            <v>5.8468630832183051</v>
          </cell>
          <cell r="Q46">
            <v>8</v>
          </cell>
          <cell r="R46" t="str">
            <v xml:space="preserve">Muy bajo </v>
          </cell>
          <cell r="S46">
            <v>7.8180546362597028</v>
          </cell>
          <cell r="T46">
            <v>6</v>
          </cell>
          <cell r="U46" t="str">
            <v xml:space="preserve">Muy bajo </v>
          </cell>
          <cell r="V46">
            <v>4.9872021408070921</v>
          </cell>
          <cell r="W46">
            <v>4</v>
          </cell>
          <cell r="X46" t="str">
            <v xml:space="preserve">Muy bajo </v>
          </cell>
          <cell r="Y46">
            <v>-0.17613052902098722</v>
          </cell>
          <cell r="Z46">
            <v>6</v>
          </cell>
          <cell r="AA46" t="str">
            <v>Bajo</v>
          </cell>
          <cell r="AB46">
            <v>-0.10849451419522675</v>
          </cell>
          <cell r="AC46">
            <v>5</v>
          </cell>
          <cell r="AD46" t="str">
            <v xml:space="preserve">Muy bajo </v>
          </cell>
          <cell r="AE46">
            <v>1.3722958632937793E-2</v>
          </cell>
          <cell r="AF46">
            <v>36</v>
          </cell>
          <cell r="AG46" t="str">
            <v>Bajo</v>
          </cell>
          <cell r="AH46">
            <v>4.3048721121080291</v>
          </cell>
          <cell r="AI46">
            <v>10</v>
          </cell>
          <cell r="AJ46" t="str">
            <v xml:space="preserve">Muy bajo </v>
          </cell>
          <cell r="AK46">
            <v>4.264653760825686</v>
          </cell>
          <cell r="AL46">
            <v>10</v>
          </cell>
          <cell r="AM46" t="str">
            <v xml:space="preserve">Muy bajo </v>
          </cell>
        </row>
        <row r="47">
          <cell r="B47" t="str">
            <v xml:space="preserve">TEQUENDAMA            </v>
          </cell>
          <cell r="C47">
            <v>9.76</v>
          </cell>
          <cell r="D47">
            <v>3</v>
          </cell>
          <cell r="E47" t="str">
            <v>MUY BAJO</v>
          </cell>
          <cell r="F47" t="str">
            <v xml:space="preserve">TEQUENDAMA            </v>
          </cell>
          <cell r="G47">
            <v>0.22125210606843973</v>
          </cell>
          <cell r="H47">
            <v>6</v>
          </cell>
          <cell r="I47" t="str">
            <v xml:space="preserve">Muy bajo </v>
          </cell>
          <cell r="J47">
            <v>1.0321727936573772</v>
          </cell>
          <cell r="K47">
            <v>5</v>
          </cell>
          <cell r="L47" t="str">
            <v xml:space="preserve">Muy bajo </v>
          </cell>
          <cell r="M47">
            <v>0.21435568485046008</v>
          </cell>
          <cell r="N47">
            <v>5</v>
          </cell>
          <cell r="O47" t="str">
            <v xml:space="preserve">Muy bajo </v>
          </cell>
          <cell r="P47">
            <v>4.6651433606606938</v>
          </cell>
          <cell r="Q47">
            <v>5</v>
          </cell>
          <cell r="R47" t="str">
            <v xml:space="preserve">Muy bajo </v>
          </cell>
          <cell r="S47">
            <v>14.392326445321572</v>
          </cell>
          <cell r="T47">
            <v>4</v>
          </cell>
          <cell r="U47" t="str">
            <v xml:space="preserve">Muy bajo </v>
          </cell>
          <cell r="V47">
            <v>6.8769939105896354</v>
          </cell>
          <cell r="W47">
            <v>3</v>
          </cell>
          <cell r="X47" t="str">
            <v xml:space="preserve">Muy bajo </v>
          </cell>
          <cell r="Y47">
            <v>-0.24977591382971476</v>
          </cell>
          <cell r="Z47">
            <v>4</v>
          </cell>
          <cell r="AA47" t="str">
            <v>Bajo</v>
          </cell>
          <cell r="AB47">
            <v>-4.8481281880639299E-2</v>
          </cell>
          <cell r="AC47">
            <v>6</v>
          </cell>
          <cell r="AD47" t="str">
            <v xml:space="preserve">Muy bajo </v>
          </cell>
          <cell r="AE47">
            <v>-4.5371867828724217E-2</v>
          </cell>
          <cell r="AF47">
            <v>20</v>
          </cell>
          <cell r="AG47" t="str">
            <v xml:space="preserve">Muy bajo </v>
          </cell>
          <cell r="AH47">
            <v>3.2201080052107067</v>
          </cell>
          <cell r="AI47">
            <v>6</v>
          </cell>
          <cell r="AJ47" t="str">
            <v xml:space="preserve">Muy bajo </v>
          </cell>
          <cell r="AK47">
            <v>3.1946069989635046</v>
          </cell>
          <cell r="AL47">
            <v>6</v>
          </cell>
          <cell r="AM47" t="str">
            <v xml:space="preserve">Muy bajo </v>
          </cell>
        </row>
        <row r="48">
          <cell r="B48" t="str">
            <v xml:space="preserve">UNION                 </v>
          </cell>
          <cell r="C48">
            <v>3.02</v>
          </cell>
          <cell r="D48">
            <v>40</v>
          </cell>
          <cell r="E48" t="str">
            <v>ALTO</v>
          </cell>
          <cell r="F48" t="str">
            <v xml:space="preserve">UNION                 </v>
          </cell>
          <cell r="G48">
            <v>5.6012686580898897E-2</v>
          </cell>
          <cell r="H48">
            <v>37</v>
          </cell>
          <cell r="I48" t="str">
            <v>Alto</v>
          </cell>
          <cell r="J48">
            <v>1.1871883340813121</v>
          </cell>
          <cell r="K48">
            <v>33</v>
          </cell>
          <cell r="L48" t="str">
            <v>Muy Alto</v>
          </cell>
          <cell r="M48">
            <v>4.7180961076612564E-2</v>
          </cell>
          <cell r="N48">
            <v>38</v>
          </cell>
          <cell r="O48" t="str">
            <v>Muy Alto</v>
          </cell>
          <cell r="P48">
            <v>21.194990037956146</v>
          </cell>
          <cell r="Q48">
            <v>38</v>
          </cell>
          <cell r="R48" t="str">
            <v>Muy Alto</v>
          </cell>
          <cell r="S48">
            <v>0.507213953947105</v>
          </cell>
          <cell r="T48">
            <v>39</v>
          </cell>
          <cell r="U48" t="str">
            <v>Muy Alto</v>
          </cell>
          <cell r="V48">
            <v>0.29923171684709676</v>
          </cell>
          <cell r="W48">
            <v>39</v>
          </cell>
          <cell r="X48" t="str">
            <v>Muy Alto</v>
          </cell>
          <cell r="Y48">
            <v>0.14434688668713683</v>
          </cell>
          <cell r="Z48">
            <v>38</v>
          </cell>
          <cell r="AA48" t="str">
            <v>Muy Alto</v>
          </cell>
          <cell r="AB48">
            <v>0.1778011531051692</v>
          </cell>
          <cell r="AC48">
            <v>32</v>
          </cell>
          <cell r="AD48" t="str">
            <v>Alto</v>
          </cell>
          <cell r="AE48">
            <v>-3.564854063125563E-2</v>
          </cell>
          <cell r="AF48">
            <v>21</v>
          </cell>
          <cell r="AG48" t="str">
            <v xml:space="preserve">Muy bajo </v>
          </cell>
          <cell r="AH48">
            <v>11.21851185610168</v>
          </cell>
          <cell r="AI48">
            <v>35</v>
          </cell>
          <cell r="AJ48" t="str">
            <v>Bajo</v>
          </cell>
          <cell r="AK48">
            <v>11.103607852307208</v>
          </cell>
          <cell r="AL48">
            <v>35</v>
          </cell>
          <cell r="AM48" t="str">
            <v>Bajo</v>
          </cell>
        </row>
        <row r="49">
          <cell r="B49" t="str">
            <v xml:space="preserve">VENEZOLANO DE CREDITO </v>
          </cell>
          <cell r="C49">
            <v>9.36</v>
          </cell>
          <cell r="D49">
            <v>5</v>
          </cell>
          <cell r="E49" t="str">
            <v>MUY BAJO</v>
          </cell>
          <cell r="F49" t="str">
            <v xml:space="preserve">VENEZOLANO DE CREDITO </v>
          </cell>
          <cell r="G49">
            <v>0.19757067534177539</v>
          </cell>
          <cell r="H49">
            <v>7</v>
          </cell>
          <cell r="I49" t="str">
            <v xml:space="preserve">Muy bajo </v>
          </cell>
          <cell r="J49">
            <v>1.0926386940387187</v>
          </cell>
          <cell r="K49">
            <v>18</v>
          </cell>
          <cell r="L49" t="str">
            <v>Mediano</v>
          </cell>
          <cell r="M49">
            <v>0.18081976816279058</v>
          </cell>
          <cell r="N49">
            <v>6</v>
          </cell>
          <cell r="O49" t="str">
            <v xml:space="preserve">Muy bajo </v>
          </cell>
          <cell r="P49">
            <v>5.5303687763812865</v>
          </cell>
          <cell r="Q49">
            <v>6</v>
          </cell>
          <cell r="R49" t="str">
            <v xml:space="preserve">Muy bajo </v>
          </cell>
          <cell r="S49">
            <v>3.7923865185449825</v>
          </cell>
          <cell r="T49">
            <v>9</v>
          </cell>
          <cell r="U49" t="str">
            <v xml:space="preserve">Muy bajo </v>
          </cell>
          <cell r="V49">
            <v>2.1327014309938361</v>
          </cell>
          <cell r="W49">
            <v>9</v>
          </cell>
          <cell r="X49" t="str">
            <v xml:space="preserve">Muy bajo </v>
          </cell>
          <cell r="Y49">
            <v>-0.13727034738948371</v>
          </cell>
          <cell r="Z49">
            <v>8</v>
          </cell>
          <cell r="AA49" t="str">
            <v>Bajo</v>
          </cell>
          <cell r="AB49">
            <v>5.4796917018314829E-2</v>
          </cell>
          <cell r="AC49">
            <v>16</v>
          </cell>
          <cell r="AD49" t="str">
            <v xml:space="preserve">Muy bajo </v>
          </cell>
          <cell r="AE49">
            <v>-3.2059807709070104E-2</v>
          </cell>
          <cell r="AF49">
            <v>23</v>
          </cell>
          <cell r="AG49" t="str">
            <v xml:space="preserve">Muy bajo </v>
          </cell>
          <cell r="AH49">
            <v>3.3543949161006061</v>
          </cell>
          <cell r="AI49">
            <v>7</v>
          </cell>
          <cell r="AJ49" t="str">
            <v xml:space="preserve">Muy bajo </v>
          </cell>
          <cell r="AK49">
            <v>3.3285796576733833</v>
          </cell>
          <cell r="AL49">
            <v>7</v>
          </cell>
          <cell r="AM49" t="str">
            <v xml:space="preserve">Muy bajo </v>
          </cell>
        </row>
        <row r="50">
          <cell r="F50" t="str">
            <v>VENEZUELA</v>
          </cell>
          <cell r="G50">
            <v>0.11936075634094463</v>
          </cell>
          <cell r="H50">
            <v>16</v>
          </cell>
          <cell r="I50" t="str">
            <v xml:space="preserve">Muy bajo </v>
          </cell>
          <cell r="J50">
            <v>1.2143033449440794</v>
          </cell>
          <cell r="K50">
            <v>36</v>
          </cell>
          <cell r="L50" t="str">
            <v>Muy Alto</v>
          </cell>
          <cell r="M50">
            <v>9.8295666266522044E-2</v>
          </cell>
          <cell r="N50">
            <v>20</v>
          </cell>
          <cell r="O50" t="str">
            <v xml:space="preserve">Muy bajo </v>
          </cell>
          <cell r="P50">
            <v>10.173388491905307</v>
          </cell>
          <cell r="Q50">
            <v>20</v>
          </cell>
          <cell r="R50" t="str">
            <v>Mediano</v>
          </cell>
          <cell r="S50">
            <v>0.91987824032371746</v>
          </cell>
          <cell r="T50">
            <v>33</v>
          </cell>
          <cell r="U50" t="str">
            <v>Mediano</v>
          </cell>
          <cell r="V50">
            <v>0.55697103734937403</v>
          </cell>
          <cell r="W50">
            <v>33</v>
          </cell>
          <cell r="X50" t="str">
            <v>Alto</v>
          </cell>
          <cell r="Y50">
            <v>0.11403232285380879</v>
          </cell>
          <cell r="Z50">
            <v>37</v>
          </cell>
          <cell r="AA50" t="str">
            <v>Muy Alto</v>
          </cell>
          <cell r="AB50">
            <v>0.1783716150835552</v>
          </cell>
          <cell r="AC50">
            <v>33</v>
          </cell>
          <cell r="AD50" t="str">
            <v>Alto</v>
          </cell>
          <cell r="AE50">
            <v>-5.7736951164737774E-2</v>
          </cell>
          <cell r="AF50">
            <v>15</v>
          </cell>
          <cell r="AG50" t="str">
            <v xml:space="preserve">Muy bajo </v>
          </cell>
          <cell r="AH50">
            <v>5.2550942360682944</v>
          </cell>
          <cell r="AI50">
            <v>12</v>
          </cell>
          <cell r="AJ50" t="str">
            <v xml:space="preserve">Muy bajo </v>
          </cell>
          <cell r="AK50">
            <v>5.2079517795163071</v>
          </cell>
          <cell r="AL50">
            <v>12</v>
          </cell>
          <cell r="AM50" t="str">
            <v xml:space="preserve">Muy bajo </v>
          </cell>
        </row>
      </sheetData>
      <sheetData sheetId="8" refreshError="1"/>
      <sheetData sheetId="9" refreshError="1"/>
      <sheetData sheetId="10" refreshError="1"/>
      <sheetData sheetId="11" refreshError="1"/>
      <sheetData sheetId="12" refreshError="1">
        <row r="10">
          <cell r="H10" t="str">
            <v>Var. Relativa</v>
          </cell>
        </row>
        <row r="11">
          <cell r="C11" t="str">
            <v>ESTADO DE GANANCIAS Y PERDIDAS (*)</v>
          </cell>
          <cell r="E11">
            <v>35947</v>
          </cell>
          <cell r="F11" t="str">
            <v>jul-98(*)</v>
          </cell>
          <cell r="G11" t="str">
            <v>Ago-98 (*)</v>
          </cell>
          <cell r="H11" t="str">
            <v>Jun-98/Dic-97</v>
          </cell>
        </row>
        <row r="13">
          <cell r="C13" t="str">
            <v>Ingresos Financieros</v>
          </cell>
          <cell r="E13">
            <v>50719.49</v>
          </cell>
          <cell r="F13">
            <v>13477.452449</v>
          </cell>
          <cell r="G13">
            <v>15772.708390000002</v>
          </cell>
          <cell r="H13">
            <v>0.45819186473133433</v>
          </cell>
        </row>
        <row r="14">
          <cell r="C14" t="str">
            <v xml:space="preserve"> -  Gastos Financieros</v>
          </cell>
          <cell r="E14">
            <v>12195.75</v>
          </cell>
          <cell r="F14">
            <v>4944.2334519999995</v>
          </cell>
          <cell r="G14">
            <v>5921.4109149999995</v>
          </cell>
          <cell r="H14">
            <v>0.99442184947333812</v>
          </cell>
        </row>
        <row r="15">
          <cell r="C15" t="str">
            <v>Margen Financiero Bruto</v>
          </cell>
          <cell r="E15">
            <v>38523.74</v>
          </cell>
          <cell r="F15">
            <v>8533.2189969999999</v>
          </cell>
          <cell r="G15">
            <v>9851.297475000003</v>
          </cell>
          <cell r="H15">
            <v>0.34381125289408487</v>
          </cell>
        </row>
        <row r="16">
          <cell r="C16" t="str">
            <v xml:space="preserve"> + Ing. por Recuperaciones de Activos Financ.</v>
          </cell>
          <cell r="E16">
            <v>1.1100000000000001</v>
          </cell>
          <cell r="F16">
            <v>0.57562199999999997</v>
          </cell>
          <cell r="G16">
            <v>0.51815900000000004</v>
          </cell>
          <cell r="H16">
            <v>1.7959697732997482</v>
          </cell>
        </row>
        <row r="17">
          <cell r="C17" t="str">
            <v xml:space="preserve"> - Gastos por Incob.y Desv. de Inv.Financ.  </v>
          </cell>
          <cell r="E17">
            <v>2850.39</v>
          </cell>
          <cell r="F17">
            <v>625</v>
          </cell>
          <cell r="G17">
            <v>821.46533499999998</v>
          </cell>
          <cell r="H17">
            <v>0.69307200630092969</v>
          </cell>
        </row>
        <row r="18">
          <cell r="C18" t="str">
            <v>Margen Financiero Neto</v>
          </cell>
          <cell r="E18">
            <v>35674.46</v>
          </cell>
          <cell r="F18">
            <v>7908.7946190000002</v>
          </cell>
          <cell r="G18">
            <v>9030.3502990000015</v>
          </cell>
          <cell r="H18">
            <v>0.32204215041758077</v>
          </cell>
        </row>
        <row r="19">
          <cell r="C19" t="str">
            <v xml:space="preserve"> - Gastos de Transformación</v>
          </cell>
          <cell r="E19">
            <v>23515.599999999999</v>
          </cell>
          <cell r="F19">
            <v>4819.3530689999998</v>
          </cell>
          <cell r="G19">
            <v>4866.992564000001</v>
          </cell>
          <cell r="H19">
            <v>0.24818059032366513</v>
          </cell>
        </row>
        <row r="20">
          <cell r="C20" t="str">
            <v xml:space="preserve">       Gastos de Personal</v>
          </cell>
          <cell r="E20">
            <v>9992.01</v>
          </cell>
          <cell r="F20">
            <v>1977.20874</v>
          </cell>
          <cell r="G20">
            <v>2071.5884980000001</v>
          </cell>
          <cell r="H20">
            <v>0.21078494217392896</v>
          </cell>
        </row>
        <row r="21">
          <cell r="C21" t="str">
            <v xml:space="preserve">       Gastos Operativos</v>
          </cell>
          <cell r="E21">
            <v>10827.44</v>
          </cell>
          <cell r="F21">
            <v>2271.6853120000001</v>
          </cell>
          <cell r="G21">
            <v>2256.4018700000001</v>
          </cell>
          <cell r="H21">
            <v>0.19428719989472798</v>
          </cell>
        </row>
        <row r="22">
          <cell r="C22" t="str">
            <v xml:space="preserve">       Gastos por aporte a la SUDEBAN</v>
          </cell>
          <cell r="E22">
            <v>2646.51</v>
          </cell>
          <cell r="F22">
            <v>561.95478500000002</v>
          </cell>
          <cell r="G22">
            <v>530.49796400000002</v>
          </cell>
          <cell r="H22">
            <v>0.77542456738235743</v>
          </cell>
        </row>
        <row r="23">
          <cell r="C23" t="str">
            <v xml:space="preserve">       Gastos por aporte a FOGADE</v>
          </cell>
          <cell r="E23">
            <v>49.65</v>
          </cell>
          <cell r="F23">
            <v>8.504232</v>
          </cell>
          <cell r="G23">
            <v>8.504232</v>
          </cell>
          <cell r="H23">
            <v>0.61547471855274272</v>
          </cell>
        </row>
        <row r="24">
          <cell r="C24" t="str">
            <v>Margen de Intermediación</v>
          </cell>
          <cell r="E24">
            <v>12158.86</v>
          </cell>
          <cell r="F24">
            <v>3089.4415500000005</v>
          </cell>
          <cell r="G24">
            <v>4163.3577350000005</v>
          </cell>
          <cell r="H24">
            <v>0.49290001776668446</v>
          </cell>
        </row>
        <row r="25">
          <cell r="C25" t="str">
            <v xml:space="preserve"> + Otros ingresos operativos</v>
          </cell>
          <cell r="E25">
            <v>7281.74</v>
          </cell>
          <cell r="F25">
            <v>728.96160299999997</v>
          </cell>
          <cell r="G25">
            <v>864.10752200000002</v>
          </cell>
          <cell r="H25">
            <v>2.0134239130884599</v>
          </cell>
        </row>
        <row r="26">
          <cell r="C26" t="str">
            <v xml:space="preserve"> - Otros gastos operativos</v>
          </cell>
          <cell r="E26">
            <v>2572.96</v>
          </cell>
          <cell r="F26">
            <v>222.69689099999999</v>
          </cell>
          <cell r="G26">
            <v>1103.814922</v>
          </cell>
          <cell r="H26">
            <v>1.1762346073201448</v>
          </cell>
        </row>
        <row r="27">
          <cell r="C27" t="str">
            <v>Margen del Negocio</v>
          </cell>
          <cell r="E27">
            <v>16867.64</v>
          </cell>
          <cell r="F27">
            <v>3595.7062620000002</v>
          </cell>
          <cell r="G27">
            <v>3923.6503350000007</v>
          </cell>
          <cell r="H27">
            <v>0.79852583415506206</v>
          </cell>
        </row>
        <row r="28">
          <cell r="C28" t="str">
            <v xml:space="preserve">Ingresos extraordinarios </v>
          </cell>
          <cell r="E28">
            <v>65</v>
          </cell>
          <cell r="F28">
            <v>0</v>
          </cell>
          <cell r="G28">
            <v>0</v>
          </cell>
          <cell r="H28">
            <v>25.369168356997974</v>
          </cell>
        </row>
        <row r="29">
          <cell r="C29" t="str">
            <v xml:space="preserve"> -Gastos extraordinarios</v>
          </cell>
          <cell r="E29">
            <v>172.87</v>
          </cell>
          <cell r="F29">
            <v>85.33</v>
          </cell>
          <cell r="G29">
            <v>22.13</v>
          </cell>
          <cell r="H29">
            <v>0.14426609300016557</v>
          </cell>
        </row>
        <row r="30">
          <cell r="C30" t="str">
            <v>Resultado Neto</v>
          </cell>
          <cell r="E30">
            <v>14009.76</v>
          </cell>
          <cell r="F30">
            <v>3510.3762620000002</v>
          </cell>
          <cell r="G30">
            <v>3901.5343639999987</v>
          </cell>
          <cell r="H30">
            <v>0.51513784908384452</v>
          </cell>
        </row>
        <row r="31">
          <cell r="C31" t="str">
            <v xml:space="preserve">(*) Mensual </v>
          </cell>
        </row>
      </sheetData>
      <sheetData sheetId="13" refreshError="1"/>
      <sheetData sheetId="14" refreshError="1">
        <row r="12">
          <cell r="A12" t="str">
            <v>Dinámica de Cuota de Mercado</v>
          </cell>
        </row>
        <row r="14">
          <cell r="C14" t="str">
            <v>Var. Absoluta</v>
          </cell>
          <cell r="F14" t="str">
            <v>T%</v>
          </cell>
        </row>
        <row r="15">
          <cell r="C15" t="str">
            <v>Jun-98/Dic-97</v>
          </cell>
          <cell r="D15" t="str">
            <v>Jul-98/Jun-98</v>
          </cell>
          <cell r="E15" t="str">
            <v>Ago-98/Jul-98</v>
          </cell>
          <cell r="F15" t="str">
            <v>Jun-98/Dic-97</v>
          </cell>
          <cell r="G15" t="str">
            <v>Dic-97/Jun-97</v>
          </cell>
          <cell r="H15" t="str">
            <v>Jun-98/Dic-97</v>
          </cell>
        </row>
        <row r="16">
          <cell r="C16" t="str">
            <v>( Cifras en MM Bs. )</v>
          </cell>
          <cell r="F16" t="str">
            <v>( % )</v>
          </cell>
        </row>
        <row r="17">
          <cell r="B17" t="str">
            <v>Captaciones del Banco</v>
          </cell>
          <cell r="C17">
            <v>26170.718999999983</v>
          </cell>
          <cell r="D17">
            <v>-318.0559999999823</v>
          </cell>
          <cell r="E17">
            <v>12391.456000000006</v>
          </cell>
          <cell r="F17">
            <v>3.8400371739427501E-2</v>
          </cell>
          <cell r="G17" t="str">
            <v>N.A.</v>
          </cell>
          <cell r="H17" t="str">
            <v>N.A.</v>
          </cell>
        </row>
        <row r="18">
          <cell r="B18" t="str">
            <v>Captaciones del Sistema</v>
          </cell>
          <cell r="C18">
            <v>681522.54300000053</v>
          </cell>
          <cell r="D18">
            <v>-241250.07300000079</v>
          </cell>
          <cell r="E18">
            <v>-327420.22999999858</v>
          </cell>
          <cell r="F18">
            <v>1</v>
          </cell>
          <cell r="G18">
            <v>1</v>
          </cell>
          <cell r="H18">
            <v>1</v>
          </cell>
        </row>
        <row r="19">
          <cell r="A19" t="str">
            <v>|</v>
          </cell>
          <cell r="B19" t="str">
            <v>Captaciones a la Vista del Banco</v>
          </cell>
          <cell r="C19">
            <v>14946.603999999992</v>
          </cell>
          <cell r="D19">
            <v>-9438.44</v>
          </cell>
          <cell r="E19">
            <v>6587.19</v>
          </cell>
          <cell r="F19">
            <v>3.3840948864396474E-2</v>
          </cell>
          <cell r="G19" t="str">
            <v>N.A.</v>
          </cell>
          <cell r="H19" t="str">
            <v>N.A.</v>
          </cell>
        </row>
        <row r="20">
          <cell r="B20" t="str">
            <v>Captaciones a la Vista del Sistema</v>
          </cell>
          <cell r="C20">
            <v>441672.13099999912</v>
          </cell>
          <cell r="D20">
            <v>-398746.63100000005</v>
          </cell>
          <cell r="E20">
            <v>-317458.07999999914</v>
          </cell>
          <cell r="F20">
            <v>1</v>
          </cell>
          <cell r="G20">
            <v>1</v>
          </cell>
          <cell r="H20">
            <v>1</v>
          </cell>
        </row>
        <row r="21">
          <cell r="B21" t="str">
            <v>Captaciones de Ahorro del Banco</v>
          </cell>
          <cell r="C21">
            <v>-3347.3669999999984</v>
          </cell>
          <cell r="D21">
            <v>-4645.1389999999956</v>
          </cell>
          <cell r="E21">
            <v>348.44899999999325</v>
          </cell>
          <cell r="F21" t="str">
            <v>N.A.</v>
          </cell>
          <cell r="G21" t="str">
            <v>N.A.</v>
          </cell>
          <cell r="H21" t="str">
            <v>N.A.</v>
          </cell>
        </row>
        <row r="22">
          <cell r="B22" t="str">
            <v>Captaciones de Ahorro del Sistema</v>
          </cell>
          <cell r="C22">
            <v>-89402.654000000097</v>
          </cell>
          <cell r="D22">
            <v>-62668.63599999994</v>
          </cell>
          <cell r="E22">
            <v>-91793.589999999851</v>
          </cell>
          <cell r="F22">
            <v>1</v>
          </cell>
          <cell r="G22">
            <v>1</v>
          </cell>
          <cell r="H22">
            <v>1</v>
          </cell>
        </row>
        <row r="23">
          <cell r="B23" t="str">
            <v>Captaciones a Plazo del Banco</v>
          </cell>
          <cell r="C23">
            <v>14571.482000000004</v>
          </cell>
          <cell r="D23">
            <v>13765.523000000001</v>
          </cell>
          <cell r="E23">
            <v>5455.8169999999955</v>
          </cell>
          <cell r="F23">
            <v>4.4256177101172349E-2</v>
          </cell>
          <cell r="G23">
            <v>6.2523611248015989E-2</v>
          </cell>
          <cell r="H23">
            <v>6.6671404047148622E-2</v>
          </cell>
        </row>
        <row r="24">
          <cell r="B24" t="str">
            <v>Captaciones a Plazo del Sistema</v>
          </cell>
          <cell r="C24">
            <v>329253.06600000034</v>
          </cell>
          <cell r="D24">
            <v>220165.19399999967</v>
          </cell>
          <cell r="E24">
            <v>81831.439999999944</v>
          </cell>
          <cell r="F24">
            <v>1</v>
          </cell>
          <cell r="G24">
            <v>1</v>
          </cell>
          <cell r="H24">
            <v>1</v>
          </cell>
        </row>
        <row r="25">
          <cell r="B25" t="str">
            <v>Colocaciones del Banco</v>
          </cell>
          <cell r="C25">
            <v>33611.101000000024</v>
          </cell>
          <cell r="D25">
            <v>2721.4699999999721</v>
          </cell>
          <cell r="E25">
            <v>10661.14</v>
          </cell>
          <cell r="F25">
            <v>5.6894086774845483E-2</v>
          </cell>
          <cell r="G25" t="str">
            <v>N.A.</v>
          </cell>
          <cell r="H25" t="str">
            <v>N.A.</v>
          </cell>
        </row>
        <row r="26">
          <cell r="B26" t="str">
            <v>Colocaciones del Sistema</v>
          </cell>
          <cell r="C26">
            <v>590766.15700000059</v>
          </cell>
          <cell r="D26">
            <v>-114902.54700000118</v>
          </cell>
          <cell r="E26">
            <v>-20584.709999999031</v>
          </cell>
          <cell r="F26">
            <v>1</v>
          </cell>
          <cell r="G26">
            <v>1</v>
          </cell>
          <cell r="H26">
            <v>1</v>
          </cell>
        </row>
      </sheetData>
      <sheetData sheetId="15" refreshError="1"/>
      <sheetData sheetId="16" refreshError="1"/>
      <sheetData sheetId="17" refreshError="1"/>
      <sheetData sheetId="18" refreshError="1">
        <row r="5">
          <cell r="F5" t="str">
            <v>Comparación</v>
          </cell>
        </row>
        <row r="6">
          <cell r="F6" t="str">
            <v>Medianos</v>
          </cell>
          <cell r="G6" t="str">
            <v>Privada</v>
          </cell>
        </row>
        <row r="7">
          <cell r="B7" t="str">
            <v xml:space="preserve">C a l i d a d   d e l   A c t i v o </v>
          </cell>
          <cell r="C7">
            <v>35947</v>
          </cell>
          <cell r="D7">
            <v>35977</v>
          </cell>
          <cell r="E7">
            <v>36008</v>
          </cell>
          <cell r="F7">
            <v>36008</v>
          </cell>
        </row>
        <row r="8">
          <cell r="B8" t="str">
            <v>1.- Cartera de Crédito Neta</v>
          </cell>
          <cell r="C8">
            <v>299836</v>
          </cell>
          <cell r="D8">
            <v>302557.92</v>
          </cell>
          <cell r="E8">
            <v>313219.06</v>
          </cell>
          <cell r="F8">
            <v>1087133.52</v>
          </cell>
          <cell r="G8">
            <v>3282186.39</v>
          </cell>
        </row>
        <row r="9">
          <cell r="B9" t="str">
            <v>2.- Cartera de Crédito Bruta</v>
          </cell>
          <cell r="C9">
            <v>303630</v>
          </cell>
          <cell r="D9">
            <v>306055.40599999996</v>
          </cell>
          <cell r="E9">
            <v>316885.49</v>
          </cell>
          <cell r="F9">
            <v>1098872.8799999999</v>
          </cell>
          <cell r="G9">
            <v>3332640.48</v>
          </cell>
        </row>
        <row r="10">
          <cell r="B10" t="str">
            <v>3.- Cartera Inmovilizada Neta</v>
          </cell>
          <cell r="C10">
            <v>-1661</v>
          </cell>
          <cell r="D10">
            <v>-1106.8900000000001</v>
          </cell>
          <cell r="E10">
            <v>-448.51</v>
          </cell>
          <cell r="F10">
            <v>-3468.06</v>
          </cell>
          <cell r="G10">
            <v>-21810.49</v>
          </cell>
        </row>
        <row r="11">
          <cell r="B11" t="str">
            <v>4.- Indice de Morosidad</v>
          </cell>
          <cell r="C11">
            <v>-5.5385066957207999E-3</v>
          </cell>
          <cell r="D11">
            <v>-3.6584400104284149E-3</v>
          </cell>
          <cell r="E11">
            <v>-1.4319371241328679E-3</v>
          </cell>
          <cell r="F11">
            <v>-3.1900957299154983E-3</v>
          </cell>
          <cell r="G11">
            <v>-6.6451101212445171E-3</v>
          </cell>
        </row>
        <row r="12">
          <cell r="B12" t="str">
            <v>5.- Prop.Demanda Endóg. Fondos</v>
          </cell>
          <cell r="C12">
            <v>0.15629999999999999</v>
          </cell>
          <cell r="D12">
            <v>0.15011236510777468</v>
          </cell>
          <cell r="E12">
            <v>0.16287744915653626</v>
          </cell>
          <cell r="F12">
            <v>0.2394</v>
          </cell>
          <cell r="G12">
            <v>0.16550000000000001</v>
          </cell>
        </row>
        <row r="13">
          <cell r="B13" t="str">
            <v>6.- Prov.Ctra.Créd. s/Ctra Cred.B</v>
          </cell>
          <cell r="C13">
            <v>2.90122089435608E-2</v>
          </cell>
          <cell r="D13">
            <v>3.0809640395634774E-2</v>
          </cell>
          <cell r="E13">
            <v>3.1831119815552297E-2</v>
          </cell>
          <cell r="F13">
            <v>3.9667900439948986E-2</v>
          </cell>
          <cell r="G13">
            <v>4.1538816092157656E-2</v>
          </cell>
        </row>
        <row r="14">
          <cell r="B14" t="str">
            <v>7.- Prov.Ctra.Créd. s/Ctra.inmv.B</v>
          </cell>
          <cell r="C14">
            <v>1.23251030654031</v>
          </cell>
          <cell r="D14">
            <v>1.1329986289086047</v>
          </cell>
          <cell r="E14">
            <v>1.046534091557545</v>
          </cell>
          <cell r="F14">
            <v>1.0864380368636397</v>
          </cell>
          <cell r="G14">
            <v>1.1870163333360486</v>
          </cell>
        </row>
        <row r="15">
          <cell r="B15" t="str">
            <v>8.- Vulnerabilidad del Patrimonio</v>
          </cell>
          <cell r="C15">
            <v>-2.7642819958070001E-2</v>
          </cell>
          <cell r="D15">
            <v>-1.7389473220511296E-2</v>
          </cell>
          <cell r="E15">
            <v>-6.8557412992876331E-3</v>
          </cell>
          <cell r="F15">
            <v>-1.2045479442424838E-2</v>
          </cell>
          <cell r="G15">
            <v>-2.7897172692103157E-2</v>
          </cell>
        </row>
        <row r="16">
          <cell r="B16" t="str">
            <v>9.- % de Otros Activos en Tot.Activ.</v>
          </cell>
          <cell r="C16">
            <v>9.9425935833716006E-3</v>
          </cell>
          <cell r="D16">
            <v>1.1352537905957253E-2</v>
          </cell>
          <cell r="E16">
            <v>1.5148858426140303E-2</v>
          </cell>
          <cell r="F16">
            <v>2.2684911937073896E-2</v>
          </cell>
          <cell r="G16">
            <v>1.726791380109929E-2</v>
          </cell>
        </row>
        <row r="17">
          <cell r="B17" t="str">
            <v>10.-% de Acts.Inmov.en T.A. Neto</v>
          </cell>
          <cell r="C17">
            <v>9.2922532322957496E-2</v>
          </cell>
          <cell r="D17">
            <v>9.3814880069657075E-2</v>
          </cell>
          <cell r="E17">
            <v>0.10302481159078078</v>
          </cell>
          <cell r="F17">
            <v>0.15031540974692292</v>
          </cell>
          <cell r="G17">
            <v>0.12173410943846728</v>
          </cell>
        </row>
        <row r="18">
          <cell r="B18" t="str">
            <v>11.-% de Acts.Inmov.en T.A. Bruto</v>
          </cell>
          <cell r="C18">
            <v>0.11911304035224</v>
          </cell>
          <cell r="D18">
            <v>0.12148896913144704</v>
          </cell>
          <cell r="E18">
            <v>0.13325109126824847</v>
          </cell>
          <cell r="F18">
            <v>0.17906832897850458</v>
          </cell>
          <cell r="G18">
            <v>0.15047154065256987</v>
          </cell>
        </row>
        <row r="19">
          <cell r="B19" t="str">
            <v>12.-% de Acts Fijos en el Tot.Acts</v>
          </cell>
          <cell r="C19">
            <v>4.1540025367008702E-2</v>
          </cell>
          <cell r="D19">
            <v>4.2113645763469792E-2</v>
          </cell>
          <cell r="E19">
            <v>4.1296699916880973E-2</v>
          </cell>
          <cell r="F19">
            <v>5.5971674204437494E-2</v>
          </cell>
          <cell r="G19">
            <v>4.6619923104098598E-2</v>
          </cell>
        </row>
      </sheetData>
      <sheetData sheetId="19" refreshError="1"/>
      <sheetData sheetId="20" refreshError="1"/>
      <sheetData sheetId="21" refreshError="1"/>
      <sheetData sheetId="22" refreshError="1"/>
      <sheetData sheetId="23" refreshError="1"/>
      <sheetData sheetId="24" refreshError="1"/>
      <sheetData sheetId="25" refreshError="1"/>
      <sheetData sheetId="26" refreshError="1">
        <row r="6">
          <cell r="B6" t="str">
            <v xml:space="preserve">                                                                                      (%)</v>
          </cell>
        </row>
        <row r="8">
          <cell r="F8" t="str">
            <v>Estrato de Comp.</v>
          </cell>
        </row>
        <row r="9">
          <cell r="F9" t="str">
            <v>Medianos</v>
          </cell>
          <cell r="G9" t="str">
            <v>Privada</v>
          </cell>
        </row>
        <row r="10">
          <cell r="B10" t="str">
            <v>Tasa Activa Promedio Ponderada</v>
          </cell>
          <cell r="C10">
            <v>35947</v>
          </cell>
          <cell r="D10">
            <v>35977</v>
          </cell>
          <cell r="E10">
            <v>36008</v>
          </cell>
          <cell r="F10">
            <v>35976</v>
          </cell>
        </row>
        <row r="11">
          <cell r="B11" t="str">
            <v>Cartera de Crédito</v>
          </cell>
          <cell r="C11">
            <v>0.34807117034667751</v>
          </cell>
          <cell r="D11">
            <v>0.45006481417329208</v>
          </cell>
          <cell r="E11">
            <v>0.46089856811889068</v>
          </cell>
          <cell r="F11">
            <v>0.35566837657182138</v>
          </cell>
          <cell r="G11">
            <v>0.38457824796819884</v>
          </cell>
        </row>
        <row r="12">
          <cell r="B12" t="str">
            <v>Cartera de Inversiones</v>
          </cell>
          <cell r="C12">
            <v>0.25560206086921078</v>
          </cell>
          <cell r="D12">
            <v>0.27242007731153806</v>
          </cell>
          <cell r="E12">
            <v>0.36082035881723945</v>
          </cell>
          <cell r="F12">
            <v>0.32787462026112268</v>
          </cell>
          <cell r="G12">
            <v>0.29674160230209612</v>
          </cell>
        </row>
        <row r="13">
          <cell r="B13" t="str">
            <v>% de Activos Productivos</v>
          </cell>
        </row>
        <row r="14">
          <cell r="B14" t="str">
            <v>Cartera de Crédito</v>
          </cell>
          <cell r="C14">
            <v>0.95132630828957632</v>
          </cell>
          <cell r="D14">
            <v>0.95459058530801622</v>
          </cell>
          <cell r="E14">
            <v>0.95767363064540578</v>
          </cell>
          <cell r="F14">
            <v>0.88123364906752244</v>
          </cell>
          <cell r="G14">
            <v>0.88236111649712501</v>
          </cell>
        </row>
        <row r="15">
          <cell r="B15" t="str">
            <v>Cartera de Inversiones</v>
          </cell>
          <cell r="C15">
            <v>7.9624113996626722E-2</v>
          </cell>
          <cell r="D15">
            <v>7.7328062955459978E-2</v>
          </cell>
          <cell r="E15">
            <v>7.5173370900748299E-2</v>
          </cell>
          <cell r="F15">
            <v>0.23220421718609718</v>
          </cell>
          <cell r="G15">
            <v>0.21417465910999037</v>
          </cell>
        </row>
        <row r="16">
          <cell r="B16" t="str">
            <v>Ing. como % de los Activos Productivos</v>
          </cell>
        </row>
        <row r="17">
          <cell r="B17" t="str">
            <v>Cartera de Crédito</v>
          </cell>
          <cell r="C17">
            <v>0.33112926150793698</v>
          </cell>
          <cell r="D17">
            <v>0.42962763438822643</v>
          </cell>
          <cell r="E17">
            <v>0.44139040508968691</v>
          </cell>
          <cell r="F17">
            <v>0.31342694134430787</v>
          </cell>
          <cell r="G17">
            <v>0.33933689225772812</v>
          </cell>
        </row>
        <row r="18">
          <cell r="B18" t="str">
            <v>Cartera de Inversiones</v>
          </cell>
          <cell r="C18">
            <v>2.0352087632422761E-2</v>
          </cell>
          <cell r="D18">
            <v>2.106571688867789E-2</v>
          </cell>
          <cell r="E18">
            <v>2.7124082661909427E-2</v>
          </cell>
          <cell r="F18">
            <v>7.6133869532922865E-2</v>
          </cell>
          <cell r="G18">
            <v>6.3554531516803764E-2</v>
          </cell>
        </row>
        <row r="19">
          <cell r="B19" t="str">
            <v>Otros Ingresos</v>
          </cell>
          <cell r="C19">
            <v>9.1883521387288395E-3</v>
          </cell>
          <cell r="D19">
            <v>1.1212189762240636E-2</v>
          </cell>
          <cell r="E19">
            <v>1.1043320116242469E-2</v>
          </cell>
          <cell r="F19">
            <v>3.4189092963117819E-2</v>
          </cell>
          <cell r="G19">
            <v>1.7547978897398588E-2</v>
          </cell>
        </row>
        <row r="20">
          <cell r="B20" t="str">
            <v>Relación de Apartados como % del Activo Productivo</v>
          </cell>
        </row>
        <row r="21">
          <cell r="B21" t="str">
            <v>Cartera de Crédito</v>
          </cell>
          <cell r="C21">
            <v>1.7116267617867477E-2</v>
          </cell>
          <cell r="D21">
            <v>2.1613139690559561E-2</v>
          </cell>
          <cell r="E21">
            <v>2.335845039608174E-2</v>
          </cell>
          <cell r="F21">
            <v>1.7557869707598713E-2</v>
          </cell>
          <cell r="G21">
            <v>2.5612600317922257E-2</v>
          </cell>
        </row>
        <row r="22">
          <cell r="B22" t="str">
            <v>Cartera de Inversiones</v>
          </cell>
          <cell r="C22">
            <v>3.153118303124907E-3</v>
          </cell>
          <cell r="D22">
            <v>1.5565206814029283E-3</v>
          </cell>
          <cell r="E22">
            <v>1.5416976179683274E-3</v>
          </cell>
          <cell r="F22">
            <v>8.6278284507616283E-3</v>
          </cell>
          <cell r="G22">
            <v>9.2454430800373126E-3</v>
          </cell>
        </row>
        <row r="23">
          <cell r="B23" t="str">
            <v>Otros Ingresos</v>
          </cell>
          <cell r="C23">
            <v>1.8296491439544125E-2</v>
          </cell>
          <cell r="D23">
            <v>1.3722422479367358E-2</v>
          </cell>
          <cell r="E23">
            <v>2.2693009117229882E-2</v>
          </cell>
          <cell r="F23">
            <v>9.0568911556753503E-3</v>
          </cell>
          <cell r="G23">
            <v>8.611235723781618E-3</v>
          </cell>
        </row>
        <row r="24">
          <cell r="B24" t="str">
            <v>Ing. Financ. Neto como % de los Activos Productivos</v>
          </cell>
        </row>
        <row r="25">
          <cell r="B25" t="str">
            <v>Cartera de Crédito</v>
          </cell>
          <cell r="C25">
            <v>0.31401299389006948</v>
          </cell>
          <cell r="D25">
            <v>0.40801449469766687</v>
          </cell>
          <cell r="E25">
            <v>0.41803195469360516</v>
          </cell>
          <cell r="F25">
            <v>0.29586907163670917</v>
          </cell>
          <cell r="G25">
            <v>0.31372429193980589</v>
          </cell>
        </row>
        <row r="26">
          <cell r="B26" t="str">
            <v>Cartera de Inversiones</v>
          </cell>
          <cell r="C26">
            <v>1.7198969329297854E-2</v>
          </cell>
          <cell r="D26">
            <v>1.9509196207274961E-2</v>
          </cell>
          <cell r="E26">
            <v>2.55823850439411E-2</v>
          </cell>
          <cell r="F26">
            <v>6.7506041082161239E-2</v>
          </cell>
          <cell r="G26">
            <v>5.4309088436766448E-2</v>
          </cell>
        </row>
        <row r="27">
          <cell r="B27" t="str">
            <v>Otros Ingresos</v>
          </cell>
          <cell r="C27">
            <v>-9.1081393008152853E-3</v>
          </cell>
          <cell r="D27">
            <v>-2.510232717126722E-3</v>
          </cell>
          <cell r="E27">
            <v>-1.1649689000987413E-2</v>
          </cell>
          <cell r="F27">
            <v>2.5132201807442467E-2</v>
          </cell>
          <cell r="G27">
            <v>8.9367431736169702E-3</v>
          </cell>
        </row>
        <row r="28">
          <cell r="B28" t="str">
            <v>Ingr. Fciero Neto/Act. Produc</v>
          </cell>
          <cell r="C28">
            <v>0.32210382391855208</v>
          </cell>
          <cell r="D28">
            <v>0.42501345818781511</v>
          </cell>
          <cell r="E28">
            <v>0.43196465073655888</v>
          </cell>
          <cell r="F28">
            <v>0.38850731452631287</v>
          </cell>
          <cell r="G28">
            <v>0.37697012355018933</v>
          </cell>
        </row>
        <row r="29">
          <cell r="B29" t="str">
            <v>Tasa Pasiva Promedio Ponderada</v>
          </cell>
        </row>
        <row r="30">
          <cell r="B30" t="str">
            <v>Captaciones de Público (Vista remunerado, de ahorro y a plazo)</v>
          </cell>
          <cell r="C30">
            <v>0.12824418244135449</v>
          </cell>
          <cell r="D30">
            <v>0.20856302044520472</v>
          </cell>
          <cell r="E30">
            <v>0.21593932022450202</v>
          </cell>
          <cell r="F30">
            <v>0.1757237101271496</v>
          </cell>
          <cell r="G30">
            <v>0.17013547067656942</v>
          </cell>
        </row>
        <row r="31">
          <cell r="B31" t="str">
            <v>Otros Pasivos con Costo</v>
          </cell>
          <cell r="C31">
            <v>1.1234509999500564E-2</v>
          </cell>
          <cell r="D31">
            <v>5.5171299293213127E-2</v>
          </cell>
          <cell r="E31">
            <v>5.8134211679208063E-2</v>
          </cell>
          <cell r="F31">
            <v>7.6464649828819717E-2</v>
          </cell>
          <cell r="G31">
            <v>0.11192257838687279</v>
          </cell>
        </row>
        <row r="32">
          <cell r="B32" t="str">
            <v>Porcentaje de Pasivos con Costo</v>
          </cell>
        </row>
        <row r="33">
          <cell r="B33" t="str">
            <v>Captaciones de Público (Vista remunerado, de ahorro y a plazo)</v>
          </cell>
          <cell r="C33">
            <v>0.85728490675963021</v>
          </cell>
          <cell r="D33">
            <v>0.86021439337163896</v>
          </cell>
          <cell r="E33">
            <v>0.86416540011800502</v>
          </cell>
          <cell r="F33">
            <v>0.87491641533714148</v>
          </cell>
          <cell r="G33">
            <v>0.85265837602099592</v>
          </cell>
        </row>
        <row r="34">
          <cell r="B34" t="str">
            <v>Otros Pasivos con Costo</v>
          </cell>
          <cell r="C34">
            <v>0.14271509324036979</v>
          </cell>
          <cell r="D34">
            <v>0.13978560662836109</v>
          </cell>
          <cell r="E34">
            <v>0.1358345998819952</v>
          </cell>
          <cell r="F34">
            <v>0.12508358466285865</v>
          </cell>
          <cell r="G34">
            <v>0.14734162397900416</v>
          </cell>
        </row>
        <row r="35">
          <cell r="B35" t="str">
            <v>Tasa de Gasto Financiero Promedio</v>
          </cell>
        </row>
        <row r="36">
          <cell r="B36" t="str">
            <v>Captaciones de Público (Vista remunerado, de ahorro y a plazo)</v>
          </cell>
          <cell r="C36">
            <v>0.10994180198670159</v>
          </cell>
          <cell r="D36">
            <v>0.1794089121120285</v>
          </cell>
          <cell r="E36">
            <v>0.1866072890630168</v>
          </cell>
          <cell r="F36">
            <v>0.15374355855418867</v>
          </cell>
          <cell r="G36">
            <v>0.14506743413065146</v>
          </cell>
        </row>
        <row r="37">
          <cell r="B37" t="str">
            <v>Otros Pasivos con Costo</v>
          </cell>
          <cell r="C37">
            <v>1.6033341420885899E-3</v>
          </cell>
          <cell r="D37">
            <v>7.7121535401766667E-3</v>
          </cell>
          <cell r="E37">
            <v>7.8966373829004403E-3</v>
          </cell>
          <cell r="F37">
            <v>9.5644725005790115E-3</v>
          </cell>
          <cell r="G37">
            <v>1.6490854459439229E-2</v>
          </cell>
        </row>
        <row r="38">
          <cell r="B38" t="str">
            <v>Costo Promedio de los Fondos</v>
          </cell>
          <cell r="C38">
            <v>0.11154513612879018</v>
          </cell>
          <cell r="D38">
            <v>0.18712106565220515</v>
          </cell>
          <cell r="E38">
            <v>0.19450392644591724</v>
          </cell>
          <cell r="F38">
            <v>0.16330803105476768</v>
          </cell>
          <cell r="G38">
            <v>0.16155828859009069</v>
          </cell>
        </row>
        <row r="39">
          <cell r="B39" t="str">
            <v>Margen de Intermediacion</v>
          </cell>
          <cell r="C39">
            <v>0.21055868778976189</v>
          </cell>
          <cell r="D39">
            <v>0.23789239253560995</v>
          </cell>
          <cell r="E39">
            <v>0.23746072429064163</v>
          </cell>
          <cell r="F39">
            <v>0.22519928347154519</v>
          </cell>
          <cell r="G39">
            <v>0.21541183496009864</v>
          </cell>
        </row>
        <row r="40">
          <cell r="B40" t="str">
            <v>Porcentaje Total de Activos</v>
          </cell>
        </row>
        <row r="41">
          <cell r="B41" t="str">
            <v>Activos Productivos</v>
          </cell>
          <cell r="C41">
            <v>0.67833722667145779</v>
          </cell>
          <cell r="D41">
            <v>0.67744006910634202</v>
          </cell>
          <cell r="E41">
            <v>0.67708326127599416</v>
          </cell>
          <cell r="F41">
            <v>0.61567786624561316</v>
          </cell>
          <cell r="G41">
            <v>0.6322059952602922</v>
          </cell>
        </row>
        <row r="42">
          <cell r="B42" t="str">
            <v>Activos Improductivos</v>
          </cell>
          <cell r="C42">
            <v>0.32166277332854221</v>
          </cell>
          <cell r="D42">
            <v>0.32255993089365798</v>
          </cell>
          <cell r="E42">
            <v>0.32291673872400584</v>
          </cell>
          <cell r="F42">
            <v>0.38432213375438684</v>
          </cell>
          <cell r="G42">
            <v>0.3677940047397078</v>
          </cell>
        </row>
        <row r="43">
          <cell r="B43" t="str">
            <v>Aporte de los Activos Productivos</v>
          </cell>
          <cell r="C43">
            <v>0.14282979632688841</v>
          </cell>
          <cell r="D43">
            <v>0.16115783883919665</v>
          </cell>
          <cell r="E43">
            <v>0.16078068162766732</v>
          </cell>
          <cell r="F43">
            <v>0.13865021432780192</v>
          </cell>
          <cell r="G43">
            <v>0.13618465351179496</v>
          </cell>
        </row>
        <row r="44">
          <cell r="B44" t="str">
            <v>Activos Improductivos</v>
          </cell>
        </row>
        <row r="45">
          <cell r="B45" t="str">
            <v>Disponibilidades</v>
          </cell>
          <cell r="C45">
            <v>0.39723207101392</v>
          </cell>
          <cell r="D45">
            <v>0.37956610706666344</v>
          </cell>
          <cell r="E45">
            <v>0.36458837205901706</v>
          </cell>
          <cell r="F45">
            <v>0.38754251902021203</v>
          </cell>
          <cell r="G45">
            <v>0.43921279423765996</v>
          </cell>
        </row>
        <row r="46">
          <cell r="B46" t="str">
            <v>Otras Ctas por Cobrar</v>
          </cell>
          <cell r="C46">
            <v>2.9051696123119815E-2</v>
          </cell>
          <cell r="D46">
            <v>2.4318114343884246E-2</v>
          </cell>
          <cell r="E46">
            <v>3.3289464064038023E-2</v>
          </cell>
          <cell r="F46">
            <v>2.1825614402229934E-2</v>
          </cell>
          <cell r="G46">
            <v>2.1855743018562107E-2</v>
          </cell>
        </row>
        <row r="47">
          <cell r="B47" t="str">
            <v>Bienes Realizables</v>
          </cell>
          <cell r="C47">
            <v>2.8031115759879275E-3</v>
          </cell>
          <cell r="D47">
            <v>2.732959098583349E-3</v>
          </cell>
          <cell r="E47">
            <v>2.6935520986213907E-3</v>
          </cell>
          <cell r="F47">
            <v>1.382138233289792E-3</v>
          </cell>
          <cell r="G47">
            <v>6.158167710090031E-3</v>
          </cell>
        </row>
        <row r="48">
          <cell r="B48" t="str">
            <v>Bienes de Uso</v>
          </cell>
          <cell r="C48">
            <v>6.5728731816404706E-2</v>
          </cell>
          <cell r="D48">
            <v>6.5532132381402527E-2</v>
          </cell>
          <cell r="E48">
            <v>6.5096097827149355E-2</v>
          </cell>
          <cell r="F48">
            <v>8.5641326419368363E-2</v>
          </cell>
          <cell r="G48">
            <v>5.9977922531165372E-2</v>
          </cell>
        </row>
        <row r="49">
          <cell r="B49" t="str">
            <v xml:space="preserve">Otros Activos </v>
          </cell>
          <cell r="C49">
            <v>1.6319401428453218E-2</v>
          </cell>
          <cell r="D49">
            <v>1.840215979003209E-2</v>
          </cell>
          <cell r="E49">
            <v>2.486726085982793E-2</v>
          </cell>
          <cell r="F49">
            <v>3.5901223060011048E-2</v>
          </cell>
          <cell r="G49">
            <v>2.8035843013595862E-2</v>
          </cell>
        </row>
        <row r="50">
          <cell r="B50" t="str">
            <v>Peso de los Activos Improductivos</v>
          </cell>
          <cell r="C50">
            <v>-1.6836559539148796E-2</v>
          </cell>
          <cell r="D50">
            <v>-2.7215556094612365E-2</v>
          </cell>
          <cell r="E50">
            <v>-2.6660237834844266E-2</v>
          </cell>
          <cell r="F50">
            <v>-8.7548436919981012E-3</v>
          </cell>
          <cell r="G50">
            <v>-1.1838433163863026E-2</v>
          </cell>
        </row>
        <row r="51">
          <cell r="B51" t="str">
            <v>Margen en Activos</v>
          </cell>
          <cell r="C51">
            <v>0.15966635586603722</v>
          </cell>
          <cell r="D51">
            <v>0.18837339493380903</v>
          </cell>
          <cell r="E51">
            <v>0.18744091946251157</v>
          </cell>
          <cell r="F51">
            <v>0.14740505801980003</v>
          </cell>
          <cell r="G51">
            <v>0.14802308667565797</v>
          </cell>
        </row>
        <row r="52">
          <cell r="B52" t="str">
            <v>Otros Ingresos y Egresos (% ATP)</v>
          </cell>
        </row>
        <row r="53">
          <cell r="B53" t="str">
            <v>Otros Ingresos Operativos</v>
          </cell>
          <cell r="C53">
            <v>3.5124940866659474E-2</v>
          </cell>
          <cell r="D53">
            <v>2.7717340682964473E-2</v>
          </cell>
          <cell r="E53">
            <v>2.8281918094885786E-2</v>
          </cell>
          <cell r="F53">
            <v>3.2445951064022351E-2</v>
          </cell>
          <cell r="G53">
            <v>1.8146953672963151E-2</v>
          </cell>
        </row>
        <row r="54">
          <cell r="B54" t="str">
            <v>Ingresos Extraordinarios</v>
          </cell>
          <cell r="C54">
            <v>3.1889491257513423E-4</v>
          </cell>
          <cell r="D54">
            <v>1.6542577049095939E-4</v>
          </cell>
          <cell r="E54">
            <v>1.6271692581032644E-4</v>
          </cell>
          <cell r="F54">
            <v>5.6953968951355335E-3</v>
          </cell>
          <cell r="G54">
            <v>2.7376391711969052E-3</v>
          </cell>
        </row>
        <row r="55">
          <cell r="B55" t="str">
            <v>Gastos Extraordinarios</v>
          </cell>
          <cell r="C55">
            <v>8.3387329506675928E-4</v>
          </cell>
          <cell r="D55">
            <v>1.6286049592729374E-3</v>
          </cell>
          <cell r="E55">
            <v>1.1613200440228424E-3</v>
          </cell>
          <cell r="F55">
            <v>8.925154422420072E-4</v>
          </cell>
          <cell r="G55">
            <v>7.9391486155044996E-4</v>
          </cell>
        </row>
        <row r="56">
          <cell r="B56" t="str">
            <v>Gastos de Transformación</v>
          </cell>
          <cell r="C56">
            <v>0.11343228551052717</v>
          </cell>
          <cell r="D56">
            <v>0.12468507398451074</v>
          </cell>
          <cell r="E56">
            <v>0.12328317264256858</v>
          </cell>
          <cell r="F56">
            <v>0.12534194848974572</v>
          </cell>
          <cell r="G56">
            <v>0.10718353255735218</v>
          </cell>
        </row>
        <row r="57">
          <cell r="B57" t="str">
            <v>Gastos de personal</v>
          </cell>
          <cell r="C57">
            <v>4.8198474593856705E-2</v>
          </cell>
          <cell r="D57">
            <v>5.1972824408258095E-2</v>
          </cell>
          <cell r="E57">
            <v>5.1912710051686725E-2</v>
          </cell>
          <cell r="F57">
            <v>4.903887974340379E-2</v>
          </cell>
          <cell r="G57">
            <v>4.3276831951588088E-2</v>
          </cell>
        </row>
        <row r="58">
          <cell r="B58" t="str">
            <v xml:space="preserve">Gastos operativos  </v>
          </cell>
          <cell r="C58">
            <v>5.2228339619006373E-2</v>
          </cell>
          <cell r="D58">
            <v>5.8161188976293084E-2</v>
          </cell>
          <cell r="E58">
            <v>5.7243409013777315E-2</v>
          </cell>
          <cell r="F58">
            <v>6.3189237286334465E-2</v>
          </cell>
          <cell r="G58">
            <v>5.2391154281032672E-2</v>
          </cell>
        </row>
        <row r="59">
          <cell r="B59" t="str">
            <v>Gastos por aporte a Fogade</v>
          </cell>
          <cell r="C59">
            <v>1.2765974513374958E-2</v>
          </cell>
          <cell r="D59">
            <v>1.4311649863757561E-2</v>
          </cell>
          <cell r="E59">
            <v>1.3890978159296434E-2</v>
          </cell>
          <cell r="F59">
            <v>1.2868833535577018E-2</v>
          </cell>
          <cell r="G59">
            <v>1.1272667082141492E-2</v>
          </cell>
        </row>
        <row r="60">
          <cell r="B60" t="str">
            <v>Gastos por aporte a la Sudeban</v>
          </cell>
          <cell r="C60">
            <v>2.3949678428914558E-4</v>
          </cell>
          <cell r="D60">
            <v>2.3941073620201064E-4</v>
          </cell>
          <cell r="E60">
            <v>2.3607541780809067E-4</v>
          </cell>
          <cell r="F60">
            <v>2.4499792443045921E-4</v>
          </cell>
          <cell r="G60">
            <v>2.428792425899186E-4</v>
          </cell>
        </row>
        <row r="61">
          <cell r="B61" t="str">
            <v>Utilidad antes del ISRL</v>
          </cell>
          <cell r="C61">
            <v>8.0844032839677893E-2</v>
          </cell>
          <cell r="D61">
            <v>8.9942482443480756E-2</v>
          </cell>
          <cell r="E61">
            <v>9.1441061796616263E-2</v>
          </cell>
          <cell r="F61">
            <v>5.9311942046970184E-2</v>
          </cell>
          <cell r="G61">
            <v>6.0930232100915402E-2</v>
          </cell>
        </row>
        <row r="62">
          <cell r="B62" t="str">
            <v>Impuesto s/la Renta/Activo Total Promedio</v>
          </cell>
          <cell r="C62">
            <v>1.3265179391644519E-2</v>
          </cell>
          <cell r="D62">
            <v>6.5396271271089693E-3</v>
          </cell>
          <cell r="E62">
            <v>6.4485211934635373E-3</v>
          </cell>
          <cell r="F62">
            <v>2.9228546051727386E-3</v>
          </cell>
          <cell r="G62">
            <v>5.1600723309496816E-3</v>
          </cell>
        </row>
        <row r="63">
          <cell r="B63" t="str">
            <v>R.O.A.</v>
          </cell>
          <cell r="C63">
            <v>6.7578853448033369E-2</v>
          </cell>
          <cell r="D63">
            <v>8.3402855316371788E-2</v>
          </cell>
          <cell r="E63">
            <v>8.4992540603152728E-2</v>
          </cell>
          <cell r="F63">
            <v>5.6389087441797443E-2</v>
          </cell>
          <cell r="G63">
            <v>5.5770159769965723E-2</v>
          </cell>
        </row>
        <row r="64">
          <cell r="B64" t="str">
            <v>Apalancamiento Financiero ( Leverage Prom. )</v>
          </cell>
          <cell r="C64">
            <v>8.8197923505378331</v>
          </cell>
          <cell r="D64">
            <v>8.6433502063887957</v>
          </cell>
          <cell r="E64">
            <v>8.5820597443701345</v>
          </cell>
          <cell r="F64">
            <v>8.1260019006770676</v>
          </cell>
          <cell r="G64">
            <v>9.8871752179249839</v>
          </cell>
        </row>
        <row r="65">
          <cell r="B65" t="str">
            <v>R.O.E.</v>
          </cell>
          <cell r="C65">
            <v>0.59603145469908192</v>
          </cell>
          <cell r="D65">
            <v>0.72088008671217696</v>
          </cell>
          <cell r="E65">
            <v>0.72941106128206112</v>
          </cell>
          <cell r="F65">
            <v>0.45821783172949138</v>
          </cell>
          <cell r="G65">
            <v>0.55140934157732202</v>
          </cell>
        </row>
        <row r="66">
          <cell r="B66" t="str">
            <v>RENTABILIDAD RECURSOS PROPIOS</v>
          </cell>
          <cell r="C66">
            <v>0.59603188013954655</v>
          </cell>
          <cell r="D66">
            <v>0.72088029225504058</v>
          </cell>
          <cell r="E66">
            <v>0.72941210949210311</v>
          </cell>
          <cell r="F66">
            <v>0.45822356654587659</v>
          </cell>
          <cell r="G66">
            <v>0.551411697201039</v>
          </cell>
        </row>
      </sheetData>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row r="4">
          <cell r="B4" t="str">
            <v>INDICE DE SOLVENCIA</v>
          </cell>
          <cell r="J4" t="str">
            <v>INDICE DE CAPITALIZACION NETO</v>
          </cell>
          <cell r="Z4" t="str">
            <v>COBERTURA PATRIMONIAL AJUSTADA</v>
          </cell>
          <cell r="AH4" t="str">
            <v>PROPORCION DEMANDA ENDOGENA DE FONDOS</v>
          </cell>
          <cell r="AP4" t="str">
            <v>% DE ACTIVOS INMOVILIZADOS EN EL TOTAL ACTIVO</v>
          </cell>
          <cell r="AX4" t="str">
            <v>% DE ACTIVOS INMOVILIZADOS EN EL TOTAL ACTIVO</v>
          </cell>
        </row>
        <row r="5">
          <cell r="B5" t="str">
            <v>Agosto-98/Junio-97</v>
          </cell>
          <cell r="J5" t="str">
            <v>Agosto-98/Julio-97</v>
          </cell>
          <cell r="Z5" t="str">
            <v>Agosto-98/Junio-98</v>
          </cell>
          <cell r="AH5" t="str">
            <v>Agosto-98/Agosto-97</v>
          </cell>
          <cell r="AP5" t="str">
            <v>(Expresado en Términos Netos)</v>
          </cell>
          <cell r="AX5" t="str">
            <v>(Expresado en Términos Brutos)</v>
          </cell>
          <cell r="BF5" t="str">
            <v>INTERMEDIACION EN CREDITOS</v>
          </cell>
          <cell r="BN5" t="str">
            <v>INTERMEDIACION EN INVERSIONES</v>
          </cell>
          <cell r="BV5" t="str">
            <v>BANCA UNIVERSAL Y COMERCIAL</v>
          </cell>
        </row>
        <row r="6">
          <cell r="R6" t="str">
            <v>Agosto-98/Junio-98</v>
          </cell>
          <cell r="AB6" t="str">
            <v>COBERTURA</v>
          </cell>
          <cell r="AD6" t="str">
            <v>COBERTURA</v>
          </cell>
          <cell r="AJ6" t="str">
            <v>PROPORCION</v>
          </cell>
          <cell r="AL6" t="str">
            <v>PROPORCION</v>
          </cell>
          <cell r="AP6" t="str">
            <v>Agosto-98/Junio-98</v>
          </cell>
          <cell r="AX6" t="str">
            <v>Agosto-98/Junio-98</v>
          </cell>
          <cell r="BF6" t="str">
            <v>Agosto-98/Junio-98</v>
          </cell>
          <cell r="BN6" t="str">
            <v>Agosto-98/Junio-98</v>
          </cell>
          <cell r="BV6" t="str">
            <v>PRUEBA ACIDA DE LIQUIDEZ</v>
          </cell>
        </row>
        <row r="7">
          <cell r="L7" t="str">
            <v>INDICE DE</v>
          </cell>
          <cell r="N7" t="str">
            <v>INDICE DE</v>
          </cell>
          <cell r="AB7" t="str">
            <v>PATRIMONIAL</v>
          </cell>
          <cell r="AD7" t="str">
            <v>PATRIMONIAL</v>
          </cell>
          <cell r="AJ7" t="str">
            <v xml:space="preserve">DEMANDA </v>
          </cell>
          <cell r="AL7" t="str">
            <v xml:space="preserve">DEMANDA </v>
          </cell>
          <cell r="BV7" t="str">
            <v>Agosto-98/Junio-98</v>
          </cell>
        </row>
        <row r="8">
          <cell r="D8" t="str">
            <v xml:space="preserve">INDICE DE </v>
          </cell>
          <cell r="F8" t="str">
            <v xml:space="preserve">INDICE DE </v>
          </cell>
          <cell r="L8" t="str">
            <v>CAPITALIZACION</v>
          </cell>
          <cell r="N8" t="str">
            <v>CAPITALIZACION</v>
          </cell>
          <cell r="R8" t="str">
            <v>BANCOS</v>
          </cell>
          <cell r="T8" t="str">
            <v>APALANCAMIENTO</v>
          </cell>
          <cell r="V8" t="str">
            <v>APALANCAMIENTO</v>
          </cell>
          <cell r="Z8" t="str">
            <v>BANCOS</v>
          </cell>
          <cell r="AA8" t="str">
            <v>RK</v>
          </cell>
          <cell r="AB8" t="str">
            <v>ACT. INMOV.</v>
          </cell>
          <cell r="AC8" t="str">
            <v>RK</v>
          </cell>
          <cell r="AD8" t="str">
            <v>ACT. INMOV.</v>
          </cell>
          <cell r="AH8" t="str">
            <v>BANCOS</v>
          </cell>
          <cell r="AI8" t="str">
            <v>RK</v>
          </cell>
          <cell r="AJ8" t="str">
            <v>ENDOGENA</v>
          </cell>
          <cell r="AK8" t="str">
            <v>RK</v>
          </cell>
          <cell r="AL8" t="str">
            <v>ENDOGENA</v>
          </cell>
          <cell r="AP8" t="str">
            <v>BANCOS</v>
          </cell>
          <cell r="AR8" t="str">
            <v>% de Activos</v>
          </cell>
          <cell r="AT8" t="str">
            <v>% de Activos</v>
          </cell>
          <cell r="AX8" t="str">
            <v>BANCOS</v>
          </cell>
          <cell r="AZ8" t="str">
            <v>% de Activos</v>
          </cell>
          <cell r="BB8" t="str">
            <v>% de Activos</v>
          </cell>
          <cell r="BF8" t="str">
            <v>BANCOS</v>
          </cell>
          <cell r="BH8" t="str">
            <v>Intermediación</v>
          </cell>
          <cell r="BJ8" t="str">
            <v>Intermediación</v>
          </cell>
          <cell r="BN8" t="str">
            <v>BANCOS</v>
          </cell>
          <cell r="BP8" t="str">
            <v>Intermediación</v>
          </cell>
          <cell r="BR8" t="str">
            <v>Intermediación</v>
          </cell>
          <cell r="BV8" t="str">
            <v>BANCOS</v>
          </cell>
          <cell r="BX8" t="str">
            <v>Prueba Acida</v>
          </cell>
          <cell r="BZ8" t="str">
            <v>Prueba Acida</v>
          </cell>
        </row>
        <row r="9">
          <cell r="B9" t="str">
            <v>BANCOS</v>
          </cell>
          <cell r="C9" t="str">
            <v>RK</v>
          </cell>
          <cell r="D9" t="str">
            <v>SOLVENCIA</v>
          </cell>
          <cell r="E9" t="str">
            <v>RK</v>
          </cell>
          <cell r="F9" t="str">
            <v>SOLVENCIA</v>
          </cell>
          <cell r="J9" t="str">
            <v>BANCOS</v>
          </cell>
          <cell r="K9" t="str">
            <v>RK</v>
          </cell>
          <cell r="L9" t="str">
            <v>NETO</v>
          </cell>
          <cell r="M9" t="str">
            <v>RK</v>
          </cell>
          <cell r="N9" t="str">
            <v>NETO</v>
          </cell>
          <cell r="S9" t="str">
            <v>RK</v>
          </cell>
          <cell r="T9" t="str">
            <v>FINANCIERO</v>
          </cell>
          <cell r="U9" t="str">
            <v>RK</v>
          </cell>
          <cell r="V9" t="str">
            <v>FINANCIERO</v>
          </cell>
          <cell r="AB9" t="str">
            <v>AJUSTADA</v>
          </cell>
          <cell r="AD9" t="str">
            <v>AJUSTADA</v>
          </cell>
          <cell r="AJ9" t="str">
            <v>DE FONDOS</v>
          </cell>
          <cell r="AL9" t="str">
            <v>DE FONDOS</v>
          </cell>
          <cell r="AQ9" t="str">
            <v>RK</v>
          </cell>
          <cell r="AR9" t="str">
            <v>Inmovilizados</v>
          </cell>
          <cell r="AS9" t="str">
            <v>RK</v>
          </cell>
          <cell r="AT9" t="str">
            <v>Inmovilizados</v>
          </cell>
          <cell r="AY9" t="str">
            <v>RK</v>
          </cell>
          <cell r="AZ9" t="str">
            <v>Inmovilizados</v>
          </cell>
          <cell r="BA9" t="str">
            <v>RK</v>
          </cell>
          <cell r="BB9" t="str">
            <v>Inmovilizados</v>
          </cell>
          <cell r="BG9" t="str">
            <v>RK</v>
          </cell>
          <cell r="BH9" t="str">
            <v>en Créditos</v>
          </cell>
          <cell r="BI9" t="str">
            <v>RK</v>
          </cell>
          <cell r="BJ9" t="str">
            <v>en Créditos</v>
          </cell>
          <cell r="BO9" t="str">
            <v>RK</v>
          </cell>
          <cell r="BP9" t="str">
            <v>en Inversiones</v>
          </cell>
          <cell r="BQ9" t="str">
            <v>RK</v>
          </cell>
          <cell r="BR9" t="str">
            <v>en Inversiones</v>
          </cell>
          <cell r="BW9" t="str">
            <v>RK</v>
          </cell>
          <cell r="BX9" t="str">
            <v>de Liquidez</v>
          </cell>
          <cell r="BY9" t="str">
            <v>RK</v>
          </cell>
          <cell r="BZ9" t="str">
            <v>de Liquidez</v>
          </cell>
        </row>
        <row r="10">
          <cell r="C10">
            <v>35976</v>
          </cell>
          <cell r="E10">
            <v>36007</v>
          </cell>
          <cell r="L10">
            <v>35976</v>
          </cell>
          <cell r="N10">
            <v>36006</v>
          </cell>
          <cell r="S10">
            <v>35976</v>
          </cell>
          <cell r="U10">
            <v>35977</v>
          </cell>
          <cell r="AA10">
            <v>35947</v>
          </cell>
          <cell r="AC10">
            <v>36007</v>
          </cell>
          <cell r="AJ10" t="str">
            <v>jun-98/Jun-97</v>
          </cell>
          <cell r="AL10" t="str">
            <v>jul-98/Jul-97</v>
          </cell>
          <cell r="AQ10">
            <v>35947</v>
          </cell>
          <cell r="AS10">
            <v>36006</v>
          </cell>
          <cell r="AY10">
            <v>35947</v>
          </cell>
          <cell r="BA10">
            <v>35977</v>
          </cell>
          <cell r="BG10">
            <v>35947</v>
          </cell>
          <cell r="BI10">
            <v>35977</v>
          </cell>
          <cell r="BO10">
            <v>35947</v>
          </cell>
          <cell r="BQ10">
            <v>35977</v>
          </cell>
          <cell r="BW10">
            <v>35582</v>
          </cell>
          <cell r="BY10">
            <v>35612</v>
          </cell>
        </row>
        <row r="12">
          <cell r="B12" t="str">
            <v>ABN AMRO BANK</v>
          </cell>
          <cell r="C12">
            <v>41</v>
          </cell>
          <cell r="D12">
            <v>4.875591633834845E-2</v>
          </cell>
          <cell r="E12">
            <v>41</v>
          </cell>
          <cell r="F12">
            <v>4.302849107168287E-2</v>
          </cell>
          <cell r="J12" t="str">
            <v>ABN AMRO BANK</v>
          </cell>
          <cell r="K12">
            <v>39</v>
          </cell>
          <cell r="L12">
            <v>2.9453965369778231E-2</v>
          </cell>
          <cell r="M12">
            <v>39</v>
          </cell>
          <cell r="N12">
            <v>2.2455680055248308E-2</v>
          </cell>
          <cell r="R12" t="str">
            <v>ABN AMRO BANK</v>
          </cell>
          <cell r="S12">
            <v>39</v>
          </cell>
          <cell r="T12">
            <v>33.951285928585627</v>
          </cell>
          <cell r="U12">
            <v>39</v>
          </cell>
          <cell r="V12">
            <v>44.532162799775975</v>
          </cell>
          <cell r="Z12" t="str">
            <v>ABN AMRO BANK</v>
          </cell>
          <cell r="AA12">
            <v>37</v>
          </cell>
          <cell r="AB12">
            <v>0.48694261910349684</v>
          </cell>
          <cell r="AC12">
            <v>38</v>
          </cell>
          <cell r="AD12">
            <v>0.32090008687150906</v>
          </cell>
          <cell r="AH12" t="str">
            <v>ABN AMRO BANK</v>
          </cell>
          <cell r="AI12">
            <v>13</v>
          </cell>
          <cell r="AJ12">
            <v>3.9078891392144793E-2</v>
          </cell>
          <cell r="AK12">
            <v>17</v>
          </cell>
          <cell r="AL12">
            <v>5.3337988457149273E-2</v>
          </cell>
          <cell r="AP12" t="str">
            <v>ABN AMRO BANK</v>
          </cell>
          <cell r="AQ12">
            <v>10</v>
          </cell>
          <cell r="AR12">
            <v>4.6976198660537212E-2</v>
          </cell>
          <cell r="AS12">
            <v>14</v>
          </cell>
          <cell r="AT12">
            <v>5.6359034999593272E-2</v>
          </cell>
          <cell r="AX12" t="str">
            <v>ABN AMRO BANK</v>
          </cell>
          <cell r="AY12">
            <v>9</v>
          </cell>
          <cell r="AZ12">
            <v>6.6645828060725332E-2</v>
          </cell>
          <cell r="BA12">
            <v>11</v>
          </cell>
          <cell r="BB12">
            <v>7.7779127857287897E-2</v>
          </cell>
          <cell r="BF12" t="str">
            <v>ABN AMRO BANK</v>
          </cell>
          <cell r="BG12">
            <v>22</v>
          </cell>
          <cell r="BH12">
            <v>0.67644386588672567</v>
          </cell>
          <cell r="BI12">
            <v>8</v>
          </cell>
          <cell r="BJ12">
            <v>0.96760312736049625</v>
          </cell>
          <cell r="BN12" t="str">
            <v>ABN AMRO BANK</v>
          </cell>
          <cell r="BO12">
            <v>7</v>
          </cell>
          <cell r="BP12">
            <v>0.66482272241891249</v>
          </cell>
          <cell r="BQ12">
            <v>4</v>
          </cell>
          <cell r="BR12">
            <v>1.081522145623198</v>
          </cell>
          <cell r="BV12" t="str">
            <v>ABN AMRO BANK</v>
          </cell>
          <cell r="BW12">
            <v>35</v>
          </cell>
          <cell r="BX12">
            <v>0.1447809450034474</v>
          </cell>
          <cell r="BY12">
            <v>36</v>
          </cell>
          <cell r="BZ12">
            <v>0.14945004790100971</v>
          </cell>
        </row>
        <row r="13">
          <cell r="B13" t="str">
            <v>BANCOEX</v>
          </cell>
          <cell r="C13">
            <v>1</v>
          </cell>
          <cell r="D13">
            <v>0.97204244574407994</v>
          </cell>
          <cell r="E13">
            <v>1</v>
          </cell>
          <cell r="F13">
            <v>0.96988185748769562</v>
          </cell>
          <cell r="J13" t="str">
            <v>BANCOEX</v>
          </cell>
          <cell r="K13">
            <v>1</v>
          </cell>
          <cell r="L13">
            <v>0.96098747430221976</v>
          </cell>
          <cell r="M13">
            <v>1</v>
          </cell>
          <cell r="N13">
            <v>0.96527223963720665</v>
          </cell>
          <cell r="R13" t="str">
            <v>BANCOEX</v>
          </cell>
          <cell r="S13">
            <v>1</v>
          </cell>
          <cell r="T13">
            <v>1.04059628948453</v>
          </cell>
          <cell r="U13">
            <v>1</v>
          </cell>
          <cell r="V13">
            <v>1.0359771667895947</v>
          </cell>
          <cell r="Z13" t="str">
            <v>BANCOEX</v>
          </cell>
          <cell r="AA13">
            <v>1</v>
          </cell>
          <cell r="AB13">
            <v>84.49778633647685</v>
          </cell>
          <cell r="AC13">
            <v>1</v>
          </cell>
          <cell r="AD13">
            <v>203.09710330138444</v>
          </cell>
          <cell r="AH13" t="str">
            <v>BANCOEX</v>
          </cell>
          <cell r="AI13">
            <v>41</v>
          </cell>
          <cell r="AJ13" t="str">
            <v>NA</v>
          </cell>
          <cell r="AK13">
            <v>8</v>
          </cell>
          <cell r="AL13">
            <v>4.775458840732192E-3</v>
          </cell>
          <cell r="AP13" t="str">
            <v>BANCOEX</v>
          </cell>
          <cell r="AQ13">
            <v>2</v>
          </cell>
          <cell r="AR13">
            <v>1.1503762262757159E-2</v>
          </cell>
          <cell r="AS13">
            <v>1</v>
          </cell>
          <cell r="AT13">
            <v>4.775458840732192E-3</v>
          </cell>
          <cell r="AX13" t="str">
            <v>BANCOEX</v>
          </cell>
          <cell r="AY13">
            <v>7</v>
          </cell>
          <cell r="AZ13">
            <v>4.2492223718404193E-2</v>
          </cell>
          <cell r="BA13">
            <v>5</v>
          </cell>
          <cell r="BB13">
            <v>4.7649314714027821E-2</v>
          </cell>
          <cell r="BF13" t="str">
            <v>BANCOEX</v>
          </cell>
          <cell r="BG13">
            <v>41</v>
          </cell>
          <cell r="BH13" t="str">
            <v>NA</v>
          </cell>
          <cell r="BI13">
            <v>41</v>
          </cell>
          <cell r="BJ13" t="str">
            <v>NA</v>
          </cell>
          <cell r="BN13" t="str">
            <v>BANCOEX</v>
          </cell>
          <cell r="BO13">
            <v>41</v>
          </cell>
          <cell r="BP13" t="str">
            <v>NA</v>
          </cell>
          <cell r="BQ13">
            <v>41</v>
          </cell>
          <cell r="BR13" t="str">
            <v>NA</v>
          </cell>
          <cell r="BV13" t="str">
            <v>BANCOEX</v>
          </cell>
          <cell r="BW13">
            <v>41</v>
          </cell>
          <cell r="BX13" t="str">
            <v>NA</v>
          </cell>
          <cell r="BY13">
            <v>41</v>
          </cell>
          <cell r="BZ13" t="str">
            <v>NA</v>
          </cell>
        </row>
        <row r="14">
          <cell r="B14" t="str">
            <v xml:space="preserve">BANESCO               </v>
          </cell>
          <cell r="C14">
            <v>25</v>
          </cell>
          <cell r="D14">
            <v>0.12091369826055252</v>
          </cell>
          <cell r="E14">
            <v>26</v>
          </cell>
          <cell r="F14">
            <v>0.12295056590809381</v>
          </cell>
          <cell r="J14" t="str">
            <v xml:space="preserve">BANESCO               </v>
          </cell>
          <cell r="K14">
            <v>22</v>
          </cell>
          <cell r="L14">
            <v>9.2914296556023318E-2</v>
          </cell>
          <cell r="M14">
            <v>23</v>
          </cell>
          <cell r="N14">
            <v>9.3889150098147245E-2</v>
          </cell>
          <cell r="R14" t="str">
            <v xml:space="preserve">BANESCO               </v>
          </cell>
          <cell r="S14">
            <v>22</v>
          </cell>
          <cell r="T14">
            <v>10.762606370237577</v>
          </cell>
          <cell r="U14">
            <v>23</v>
          </cell>
          <cell r="V14">
            <v>10.650857942101378</v>
          </cell>
          <cell r="Z14" t="str">
            <v xml:space="preserve">BANESCO               </v>
          </cell>
          <cell r="AA14">
            <v>34</v>
          </cell>
          <cell r="AB14">
            <v>0.54475736408213116</v>
          </cell>
          <cell r="AC14">
            <v>34</v>
          </cell>
          <cell r="AD14">
            <v>0.53173122191876188</v>
          </cell>
          <cell r="AH14" t="str">
            <v xml:space="preserve">BANESCO               </v>
          </cell>
          <cell r="AI14">
            <v>37</v>
          </cell>
          <cell r="AJ14">
            <v>0.39778098017190766</v>
          </cell>
          <cell r="AK14">
            <v>38</v>
          </cell>
          <cell r="AL14">
            <v>0.55335025688386552</v>
          </cell>
          <cell r="AP14" t="str">
            <v xml:space="preserve">BANESCO               </v>
          </cell>
          <cell r="AQ14">
            <v>39</v>
          </cell>
          <cell r="AR14">
            <v>0.19674093483865904</v>
          </cell>
          <cell r="AS14">
            <v>39</v>
          </cell>
          <cell r="AT14">
            <v>0.20550791686573555</v>
          </cell>
          <cell r="AX14" t="str">
            <v xml:space="preserve">BANESCO               </v>
          </cell>
          <cell r="AY14">
            <v>38</v>
          </cell>
          <cell r="AZ14">
            <v>0.22360249192661383</v>
          </cell>
          <cell r="BA14">
            <v>38</v>
          </cell>
          <cell r="BB14">
            <v>0.2324755795378933</v>
          </cell>
          <cell r="BF14" t="str">
            <v xml:space="preserve">BANESCO               </v>
          </cell>
          <cell r="BG14">
            <v>30</v>
          </cell>
          <cell r="BH14">
            <v>0.51973410334080428</v>
          </cell>
          <cell r="BI14">
            <v>30</v>
          </cell>
          <cell r="BJ14">
            <v>0.52384528518003981</v>
          </cell>
          <cell r="BN14" t="str">
            <v xml:space="preserve">BANESCO               </v>
          </cell>
          <cell r="BO14">
            <v>22</v>
          </cell>
          <cell r="BP14">
            <v>0.22726865684288608</v>
          </cell>
          <cell r="BQ14">
            <v>25</v>
          </cell>
          <cell r="BR14">
            <v>0.2114783564479816</v>
          </cell>
          <cell r="BV14" t="str">
            <v xml:space="preserve">BANESCO               </v>
          </cell>
          <cell r="BW14">
            <v>23</v>
          </cell>
          <cell r="BX14">
            <v>0.19627219074120239</v>
          </cell>
          <cell r="BY14">
            <v>31</v>
          </cell>
          <cell r="BZ14">
            <v>0.18831024722097625</v>
          </cell>
        </row>
        <row r="15">
          <cell r="B15" t="str">
            <v xml:space="preserve">BANFOANDES            </v>
          </cell>
          <cell r="C15">
            <v>33</v>
          </cell>
          <cell r="D15">
            <v>8.3851741383785316E-2</v>
          </cell>
          <cell r="E15">
            <v>33</v>
          </cell>
          <cell r="F15">
            <v>9.3579920505208775E-2</v>
          </cell>
          <cell r="J15" t="str">
            <v xml:space="preserve">BANFOANDES            </v>
          </cell>
          <cell r="K15">
            <v>35</v>
          </cell>
          <cell r="L15">
            <v>5.668015526761716E-2</v>
          </cell>
          <cell r="M15">
            <v>34</v>
          </cell>
          <cell r="N15">
            <v>6.3862177219806526E-2</v>
          </cell>
          <cell r="R15" t="str">
            <v xml:space="preserve">BANFOANDES            </v>
          </cell>
          <cell r="S15">
            <v>35</v>
          </cell>
          <cell r="T15">
            <v>17.642859220806084</v>
          </cell>
          <cell r="U15">
            <v>34</v>
          </cell>
          <cell r="V15">
            <v>15.658720756702531</v>
          </cell>
          <cell r="Z15" t="str">
            <v xml:space="preserve">BANFOANDES            </v>
          </cell>
          <cell r="AA15">
            <v>27</v>
          </cell>
          <cell r="AB15">
            <v>0.84826341952943574</v>
          </cell>
          <cell r="AC15">
            <v>27</v>
          </cell>
          <cell r="AD15">
            <v>0.90769922577617912</v>
          </cell>
          <cell r="AH15" t="str">
            <v xml:space="preserve">BANFOANDES            </v>
          </cell>
          <cell r="AI15">
            <v>17</v>
          </cell>
          <cell r="AJ15">
            <v>5.615141847738557E-2</v>
          </cell>
          <cell r="AK15">
            <v>10</v>
          </cell>
          <cell r="AL15">
            <v>6.9696266837136886E-3</v>
          </cell>
          <cell r="AP15" t="str">
            <v xml:space="preserve">BANFOANDES            </v>
          </cell>
          <cell r="AQ15">
            <v>11</v>
          </cell>
          <cell r="AR15">
            <v>4.8490442090846374E-2</v>
          </cell>
          <cell r="AS15">
            <v>12</v>
          </cell>
          <cell r="AT15">
            <v>5.0796089350048486E-2</v>
          </cell>
          <cell r="AX15" t="str">
            <v xml:space="preserve">BANFOANDES            </v>
          </cell>
          <cell r="AY15">
            <v>13</v>
          </cell>
          <cell r="AZ15">
            <v>7.5657340622655098E-2</v>
          </cell>
          <cell r="BA15">
            <v>15</v>
          </cell>
          <cell r="BB15">
            <v>8.3272949872285798E-2</v>
          </cell>
          <cell r="BF15" t="str">
            <v xml:space="preserve">BANFOANDES            </v>
          </cell>
          <cell r="BG15">
            <v>27</v>
          </cell>
          <cell r="BH15">
            <v>0.59311352202688072</v>
          </cell>
          <cell r="BI15">
            <v>23</v>
          </cell>
          <cell r="BJ15">
            <v>0.6239462177704902</v>
          </cell>
          <cell r="BN15" t="str">
            <v xml:space="preserve">BANFOANDES            </v>
          </cell>
          <cell r="BO15">
            <v>25</v>
          </cell>
          <cell r="BP15">
            <v>0.1553269153917243</v>
          </cell>
          <cell r="BQ15">
            <v>26</v>
          </cell>
          <cell r="BR15">
            <v>0.18006019156754957</v>
          </cell>
          <cell r="BV15" t="str">
            <v xml:space="preserve">BANFOANDES            </v>
          </cell>
          <cell r="BW15">
            <v>12</v>
          </cell>
          <cell r="BX15">
            <v>0.22081869444839325</v>
          </cell>
          <cell r="BY15">
            <v>23</v>
          </cell>
          <cell r="BZ15">
            <v>0.20793847707413204</v>
          </cell>
        </row>
        <row r="16">
          <cell r="B16" t="str">
            <v xml:space="preserve">BANFOCORO             </v>
          </cell>
          <cell r="C16">
            <v>28</v>
          </cell>
          <cell r="D16">
            <v>0.11297608634255464</v>
          </cell>
          <cell r="E16">
            <v>29</v>
          </cell>
          <cell r="F16">
            <v>0.11975029885427504</v>
          </cell>
          <cell r="J16" t="str">
            <v xml:space="preserve">BANFOCORO             </v>
          </cell>
          <cell r="K16">
            <v>30</v>
          </cell>
          <cell r="L16">
            <v>7.4108019992281435E-2</v>
          </cell>
          <cell r="M16">
            <v>30</v>
          </cell>
          <cell r="N16">
            <v>8.0700771041332914E-2</v>
          </cell>
          <cell r="R16" t="str">
            <v xml:space="preserve">BANFOCORO             </v>
          </cell>
          <cell r="S16">
            <v>30</v>
          </cell>
          <cell r="T16">
            <v>13.493816190260553</v>
          </cell>
          <cell r="U16">
            <v>30</v>
          </cell>
          <cell r="V16">
            <v>12.39145533675044</v>
          </cell>
          <cell r="Z16" t="str">
            <v xml:space="preserve">BANFOCORO             </v>
          </cell>
          <cell r="AA16">
            <v>32</v>
          </cell>
          <cell r="AB16">
            <v>0.60060142504894276</v>
          </cell>
          <cell r="AC16">
            <v>30</v>
          </cell>
          <cell r="AD16">
            <v>0.73321930280180769</v>
          </cell>
          <cell r="AH16" t="str">
            <v xml:space="preserve">BANFOCORO             </v>
          </cell>
          <cell r="AI16">
            <v>34</v>
          </cell>
          <cell r="AJ16">
            <v>0.22570876079332056</v>
          </cell>
          <cell r="AK16">
            <v>28</v>
          </cell>
          <cell r="AL16">
            <v>0.13210799547485019</v>
          </cell>
          <cell r="AP16" t="str">
            <v xml:space="preserve">BANFOCORO             </v>
          </cell>
          <cell r="AQ16">
            <v>27</v>
          </cell>
          <cell r="AR16">
            <v>0.11232094732956814</v>
          </cell>
          <cell r="AS16">
            <v>23</v>
          </cell>
          <cell r="AT16">
            <v>9.4607037085988069E-2</v>
          </cell>
          <cell r="AX16" t="str">
            <v xml:space="preserve">BANFOCORO             </v>
          </cell>
          <cell r="AY16">
            <v>29</v>
          </cell>
          <cell r="AZ16">
            <v>0.13955797257950694</v>
          </cell>
          <cell r="BA16">
            <v>26</v>
          </cell>
          <cell r="BB16">
            <v>0.12542133099615385</v>
          </cell>
          <cell r="BF16" t="str">
            <v xml:space="preserve">BANFOCORO             </v>
          </cell>
          <cell r="BG16">
            <v>28</v>
          </cell>
          <cell r="BH16">
            <v>0.53821970084748494</v>
          </cell>
          <cell r="BI16">
            <v>27</v>
          </cell>
          <cell r="BJ16">
            <v>0.5722115888188507</v>
          </cell>
          <cell r="BN16" t="str">
            <v xml:space="preserve">BANFOCORO             </v>
          </cell>
          <cell r="BO16">
            <v>16</v>
          </cell>
          <cell r="BP16">
            <v>0.31248014018536274</v>
          </cell>
          <cell r="BQ16">
            <v>17</v>
          </cell>
          <cell r="BR16">
            <v>0.28349286578174981</v>
          </cell>
          <cell r="BV16" t="str">
            <v xml:space="preserve">BANFOCORO             </v>
          </cell>
          <cell r="BW16">
            <v>34</v>
          </cell>
          <cell r="BX16">
            <v>0.15326633050873434</v>
          </cell>
          <cell r="BY16">
            <v>25</v>
          </cell>
          <cell r="BZ16">
            <v>0.20254452702663125</v>
          </cell>
        </row>
        <row r="17">
          <cell r="B17" t="str">
            <v xml:space="preserve">BRASIL                </v>
          </cell>
          <cell r="C17">
            <v>3</v>
          </cell>
          <cell r="D17">
            <v>0.52039077088894747</v>
          </cell>
          <cell r="E17">
            <v>3</v>
          </cell>
          <cell r="F17">
            <v>0.60340286482908212</v>
          </cell>
          <cell r="J17" t="str">
            <v xml:space="preserve">BRASIL                </v>
          </cell>
          <cell r="K17">
            <v>4</v>
          </cell>
          <cell r="L17">
            <v>0.26157469957530127</v>
          </cell>
          <cell r="M17">
            <v>3</v>
          </cell>
          <cell r="N17">
            <v>0.2981406968517864</v>
          </cell>
          <cell r="R17" t="str">
            <v xml:space="preserve">BRASIL                </v>
          </cell>
          <cell r="S17">
            <v>4</v>
          </cell>
          <cell r="T17">
            <v>3.8229997076308342</v>
          </cell>
          <cell r="U17">
            <v>3</v>
          </cell>
          <cell r="V17">
            <v>3.3541210930258418</v>
          </cell>
          <cell r="Z17" t="str">
            <v xml:space="preserve">BRASIL                </v>
          </cell>
          <cell r="AA17">
            <v>13</v>
          </cell>
          <cell r="AB17">
            <v>1.4034247886861617</v>
          </cell>
          <cell r="AC17">
            <v>15</v>
          </cell>
          <cell r="AD17">
            <v>1.3856152067814029</v>
          </cell>
          <cell r="AH17" t="str">
            <v xml:space="preserve">BRASIL                </v>
          </cell>
          <cell r="AI17">
            <v>2</v>
          </cell>
          <cell r="AJ17">
            <v>-0.2744229470422313</v>
          </cell>
          <cell r="AK17">
            <v>39</v>
          </cell>
          <cell r="AL17">
            <v>1.435549952726128</v>
          </cell>
          <cell r="AP17" t="str">
            <v xml:space="preserve">BRASIL                </v>
          </cell>
          <cell r="AQ17">
            <v>9</v>
          </cell>
          <cell r="AR17">
            <v>3.0185108596207589E-2</v>
          </cell>
          <cell r="AS17">
            <v>11</v>
          </cell>
          <cell r="AT17">
            <v>5.06345159790983E-2</v>
          </cell>
          <cell r="AX17" t="str">
            <v xml:space="preserve">BRASIL                </v>
          </cell>
          <cell r="AY17">
            <v>5</v>
          </cell>
          <cell r="AZ17">
            <v>3.9666127758769786E-2</v>
          </cell>
          <cell r="BA17">
            <v>8</v>
          </cell>
          <cell r="BB17">
            <v>6.1201566219242526E-2</v>
          </cell>
          <cell r="BF17" t="str">
            <v xml:space="preserve">BRASIL                </v>
          </cell>
          <cell r="BG17">
            <v>1</v>
          </cell>
          <cell r="BH17">
            <v>2.781926240120344</v>
          </cell>
          <cell r="BI17">
            <v>1</v>
          </cell>
          <cell r="BJ17">
            <v>3.1148992154888173</v>
          </cell>
          <cell r="BN17" t="str">
            <v xml:space="preserve">BRASIL                </v>
          </cell>
          <cell r="BO17">
            <v>40</v>
          </cell>
          <cell r="BP17">
            <v>0</v>
          </cell>
          <cell r="BQ17">
            <v>40</v>
          </cell>
          <cell r="BR17">
            <v>0</v>
          </cell>
          <cell r="BV17" t="str">
            <v xml:space="preserve">BRASIL                </v>
          </cell>
          <cell r="BW17">
            <v>3</v>
          </cell>
          <cell r="BX17">
            <v>0.34566260243853691</v>
          </cell>
          <cell r="BY17">
            <v>5</v>
          </cell>
          <cell r="BZ17">
            <v>0.31858138829948468</v>
          </cell>
        </row>
        <row r="18">
          <cell r="B18" t="str">
            <v xml:space="preserve">CANARIAS DE VENEZUELA </v>
          </cell>
          <cell r="C18">
            <v>34</v>
          </cell>
          <cell r="D18">
            <v>8.3527214760210022E-2</v>
          </cell>
          <cell r="E18">
            <v>36</v>
          </cell>
          <cell r="F18">
            <v>8.4246947082767989E-2</v>
          </cell>
          <cell r="J18" t="str">
            <v xml:space="preserve">CANARIAS DE VENEZUELA </v>
          </cell>
          <cell r="K18">
            <v>33</v>
          </cell>
          <cell r="L18">
            <v>6.2071775045480969E-2</v>
          </cell>
          <cell r="M18">
            <v>35</v>
          </cell>
          <cell r="N18">
            <v>6.2360473449302602E-2</v>
          </cell>
          <cell r="R18" t="str">
            <v xml:space="preserve">CANARIAS DE VENEZUELA </v>
          </cell>
          <cell r="S18">
            <v>33</v>
          </cell>
          <cell r="T18">
            <v>16.110381880770838</v>
          </cell>
          <cell r="U18">
            <v>35</v>
          </cell>
          <cell r="V18">
            <v>16.035798714917924</v>
          </cell>
          <cell r="Z18" t="str">
            <v xml:space="preserve">CANARIAS DE VENEZUELA </v>
          </cell>
          <cell r="AA18">
            <v>36</v>
          </cell>
          <cell r="AB18">
            <v>0.52382958643702182</v>
          </cell>
          <cell r="AC18">
            <v>36</v>
          </cell>
          <cell r="AD18">
            <v>0.48728238624863507</v>
          </cell>
          <cell r="AH18" t="str">
            <v xml:space="preserve">CANARIAS DE VENEZUELA </v>
          </cell>
          <cell r="AI18">
            <v>25</v>
          </cell>
          <cell r="AJ18">
            <v>8.9435736391494908E-2</v>
          </cell>
          <cell r="AK18">
            <v>23</v>
          </cell>
          <cell r="AL18">
            <v>8.7477964733388411E-2</v>
          </cell>
          <cell r="AP18" t="str">
            <v xml:space="preserve">CANARIAS DE VENEZUELA </v>
          </cell>
          <cell r="AQ18">
            <v>31</v>
          </cell>
          <cell r="AR18">
            <v>0.12131351551768797</v>
          </cell>
          <cell r="AS18">
            <v>30</v>
          </cell>
          <cell r="AT18">
            <v>0.13402288312736077</v>
          </cell>
          <cell r="AX18" t="str">
            <v xml:space="preserve">CANARIAS DE VENEZUELA </v>
          </cell>
          <cell r="AY18">
            <v>27</v>
          </cell>
          <cell r="AZ18">
            <v>0.13054217075208374</v>
          </cell>
          <cell r="BA18">
            <v>28</v>
          </cell>
          <cell r="BB18">
            <v>0.14453873140440304</v>
          </cell>
          <cell r="BF18" t="str">
            <v xml:space="preserve">CANARIAS DE VENEZUELA </v>
          </cell>
          <cell r="BG18">
            <v>21</v>
          </cell>
          <cell r="BH18">
            <v>0.67904490389372818</v>
          </cell>
          <cell r="BI18">
            <v>20</v>
          </cell>
          <cell r="BJ18">
            <v>0.67812871037918854</v>
          </cell>
          <cell r="BN18" t="str">
            <v xml:space="preserve">CANARIAS DE VENEZUELA </v>
          </cell>
          <cell r="BO18">
            <v>39</v>
          </cell>
          <cell r="BP18">
            <v>3.1222154149445465E-2</v>
          </cell>
          <cell r="BQ18">
            <v>38</v>
          </cell>
          <cell r="BR18">
            <v>2.9197850448359996E-2</v>
          </cell>
          <cell r="BV18" t="str">
            <v xml:space="preserve">CANARIAS DE VENEZUELA </v>
          </cell>
          <cell r="BW18">
            <v>15</v>
          </cell>
          <cell r="BX18">
            <v>0.21599265492999964</v>
          </cell>
          <cell r="BY18">
            <v>10</v>
          </cell>
          <cell r="BZ18">
            <v>0.26158814906677369</v>
          </cell>
        </row>
        <row r="19">
          <cell r="B19" t="str">
            <v>CAPITAL</v>
          </cell>
          <cell r="C19">
            <v>38</v>
          </cell>
          <cell r="D19">
            <v>6.8895240490018925E-2</v>
          </cell>
          <cell r="E19">
            <v>39</v>
          </cell>
          <cell r="F19">
            <v>7.0925002352965116E-2</v>
          </cell>
          <cell r="J19" t="str">
            <v>CAPITAL</v>
          </cell>
          <cell r="K19">
            <v>37</v>
          </cell>
          <cell r="L19">
            <v>4.8995559931887929E-2</v>
          </cell>
          <cell r="M19">
            <v>37</v>
          </cell>
          <cell r="N19">
            <v>5.139917520752272E-2</v>
          </cell>
          <cell r="R19" t="str">
            <v>CAPITAL</v>
          </cell>
          <cell r="S19">
            <v>37</v>
          </cell>
          <cell r="T19">
            <v>20.410012690745209</v>
          </cell>
          <cell r="U19">
            <v>37</v>
          </cell>
          <cell r="V19">
            <v>19.455565112913355</v>
          </cell>
          <cell r="Z19" t="str">
            <v>CAPITAL</v>
          </cell>
          <cell r="AA19">
            <v>28</v>
          </cell>
          <cell r="AB19">
            <v>0.74080175631482026</v>
          </cell>
          <cell r="AC19">
            <v>28</v>
          </cell>
          <cell r="AD19">
            <v>0.90516463643217027</v>
          </cell>
          <cell r="AH19" t="str">
            <v>CAPITAL</v>
          </cell>
          <cell r="AI19">
            <v>20</v>
          </cell>
          <cell r="AJ19">
            <v>7.6578344338919052E-2</v>
          </cell>
          <cell r="AK19">
            <v>12</v>
          </cell>
          <cell r="AL19">
            <v>3.06770802605877E-2</v>
          </cell>
          <cell r="AP19" t="str">
            <v>CAPITAL</v>
          </cell>
          <cell r="AQ19">
            <v>12</v>
          </cell>
          <cell r="AR19">
            <v>5.4392982753716679E-2</v>
          </cell>
          <cell r="AS19">
            <v>9</v>
          </cell>
          <cell r="AT19">
            <v>4.3771475069172214E-2</v>
          </cell>
          <cell r="AX19" t="str">
            <v>CAPITAL</v>
          </cell>
          <cell r="AY19">
            <v>14</v>
          </cell>
          <cell r="AZ19">
            <v>8.34534177755724E-2</v>
          </cell>
          <cell r="BA19">
            <v>9</v>
          </cell>
          <cell r="BB19">
            <v>7.2834903196101641E-2</v>
          </cell>
          <cell r="BF19" t="str">
            <v>CAPITAL</v>
          </cell>
          <cell r="BG19">
            <v>38</v>
          </cell>
          <cell r="BH19">
            <v>0.19912345038796686</v>
          </cell>
          <cell r="BI19">
            <v>38</v>
          </cell>
          <cell r="BJ19">
            <v>0.19718325448012011</v>
          </cell>
          <cell r="BN19" t="str">
            <v>CAPITAL</v>
          </cell>
          <cell r="BO19">
            <v>10</v>
          </cell>
          <cell r="BP19">
            <v>0.47089432439635626</v>
          </cell>
          <cell r="BQ19">
            <v>11</v>
          </cell>
          <cell r="BR19">
            <v>0.43941279916524478</v>
          </cell>
          <cell r="BV19" t="str">
            <v>CAPITAL</v>
          </cell>
          <cell r="BW19">
            <v>19</v>
          </cell>
          <cell r="BX19">
            <v>0.20568461562880302</v>
          </cell>
          <cell r="BY19">
            <v>28</v>
          </cell>
          <cell r="BZ19">
            <v>0.19427052384471535</v>
          </cell>
        </row>
        <row r="20">
          <cell r="B20" t="str">
            <v>CARACAS</v>
          </cell>
          <cell r="C20">
            <v>23</v>
          </cell>
          <cell r="D20">
            <v>0.12360307770457647</v>
          </cell>
          <cell r="E20">
            <v>28</v>
          </cell>
          <cell r="F20">
            <v>0.11993894735495726</v>
          </cell>
          <cell r="J20" t="str">
            <v>CARACAS</v>
          </cell>
          <cell r="K20">
            <v>19</v>
          </cell>
          <cell r="L20">
            <v>9.9481350034246643E-2</v>
          </cell>
          <cell r="M20">
            <v>21</v>
          </cell>
          <cell r="N20">
            <v>9.7502274315651269E-2</v>
          </cell>
          <cell r="R20" t="str">
            <v>CARACAS</v>
          </cell>
          <cell r="S20">
            <v>19</v>
          </cell>
          <cell r="T20">
            <v>10.052135396792949</v>
          </cell>
          <cell r="U20">
            <v>21</v>
          </cell>
          <cell r="V20">
            <v>10.256171017740844</v>
          </cell>
          <cell r="Z20" t="str">
            <v>CARACAS</v>
          </cell>
          <cell r="AA20">
            <v>14</v>
          </cell>
          <cell r="AB20">
            <v>1.3698956515885783</v>
          </cell>
          <cell r="AC20">
            <v>17</v>
          </cell>
          <cell r="AD20">
            <v>1.3196006396617361</v>
          </cell>
          <cell r="AH20" t="str">
            <v>CARACAS</v>
          </cell>
          <cell r="AI20">
            <v>19</v>
          </cell>
          <cell r="AJ20">
            <v>7.0346034812561645E-2</v>
          </cell>
          <cell r="AK20">
            <v>20</v>
          </cell>
          <cell r="AL20">
            <v>6.7972851360737288E-2</v>
          </cell>
          <cell r="AP20" t="str">
            <v>CARACAS</v>
          </cell>
          <cell r="AQ20">
            <v>17</v>
          </cell>
          <cell r="AR20">
            <v>6.197450794750043E-2</v>
          </cell>
          <cell r="AS20">
            <v>16</v>
          </cell>
          <cell r="AT20">
            <v>6.5124992082528949E-2</v>
          </cell>
          <cell r="AX20" t="str">
            <v>CARACAS</v>
          </cell>
          <cell r="AY20">
            <v>15</v>
          </cell>
          <cell r="AZ20">
            <v>8.5479888698486939E-2</v>
          </cell>
          <cell r="BA20">
            <v>18</v>
          </cell>
          <cell r="BB20">
            <v>8.9178977305994653E-2</v>
          </cell>
          <cell r="BF20" t="str">
            <v>CARACAS</v>
          </cell>
          <cell r="BG20">
            <v>8</v>
          </cell>
          <cell r="BH20">
            <v>0.89448165982239136</v>
          </cell>
          <cell r="BI20">
            <v>11</v>
          </cell>
          <cell r="BJ20">
            <v>0.83921202784775539</v>
          </cell>
          <cell r="BN20" t="str">
            <v>CARACAS</v>
          </cell>
          <cell r="BO20">
            <v>33</v>
          </cell>
          <cell r="BP20">
            <v>6.7223043062833873E-2</v>
          </cell>
          <cell r="BQ20">
            <v>29</v>
          </cell>
          <cell r="BR20">
            <v>0.12274690060868716</v>
          </cell>
          <cell r="BV20" t="str">
            <v>CARACAS</v>
          </cell>
          <cell r="BW20">
            <v>30</v>
          </cell>
          <cell r="BX20">
            <v>0.17716656797017163</v>
          </cell>
          <cell r="BY20">
            <v>26</v>
          </cell>
          <cell r="BZ20">
            <v>0.2020589576844771</v>
          </cell>
        </row>
        <row r="21">
          <cell r="B21" t="str">
            <v xml:space="preserve">CARIBE                </v>
          </cell>
          <cell r="C21">
            <v>19</v>
          </cell>
          <cell r="D21">
            <v>0.12937162014827383</v>
          </cell>
          <cell r="E21">
            <v>20</v>
          </cell>
          <cell r="F21">
            <v>0.13784519400925255</v>
          </cell>
          <cell r="J21" t="str">
            <v xml:space="preserve">CARIBE                </v>
          </cell>
          <cell r="K21">
            <v>13</v>
          </cell>
          <cell r="L21">
            <v>0.11550373413419952</v>
          </cell>
          <cell r="M21">
            <v>14</v>
          </cell>
          <cell r="N21">
            <v>0.12311618554019677</v>
          </cell>
          <cell r="R21" t="str">
            <v xml:space="preserve">CARIBE                </v>
          </cell>
          <cell r="S21">
            <v>13</v>
          </cell>
          <cell r="T21">
            <v>8.6577287521989277</v>
          </cell>
          <cell r="U21">
            <v>14</v>
          </cell>
          <cell r="V21">
            <v>8.1224088905313376</v>
          </cell>
          <cell r="Z21" t="str">
            <v xml:space="preserve">CARIBE                </v>
          </cell>
          <cell r="AA21">
            <v>15</v>
          </cell>
          <cell r="AB21">
            <v>1.3221433934178561</v>
          </cell>
          <cell r="AC21">
            <v>14</v>
          </cell>
          <cell r="AD21">
            <v>1.3970629920642299</v>
          </cell>
          <cell r="AH21" t="str">
            <v xml:space="preserve">CARIBE                </v>
          </cell>
          <cell r="AI21">
            <v>31</v>
          </cell>
          <cell r="AJ21">
            <v>0.15625086996196902</v>
          </cell>
          <cell r="AK21">
            <v>31</v>
          </cell>
          <cell r="AL21">
            <v>0.15011500667839639</v>
          </cell>
          <cell r="AP21" t="str">
            <v xml:space="preserve">CARIBE                </v>
          </cell>
          <cell r="AQ21">
            <v>24</v>
          </cell>
          <cell r="AR21">
            <v>9.2912001205640027E-2</v>
          </cell>
          <cell r="AS21">
            <v>22</v>
          </cell>
          <cell r="AT21">
            <v>9.3814883384993886E-2</v>
          </cell>
          <cell r="AX21" t="str">
            <v xml:space="preserve">CARIBE                </v>
          </cell>
          <cell r="AY21">
            <v>25</v>
          </cell>
          <cell r="AZ21">
            <v>0.11905647998068153</v>
          </cell>
          <cell r="BA21">
            <v>22</v>
          </cell>
          <cell r="BB21">
            <v>0.12148898297501559</v>
          </cell>
          <cell r="BF21" t="str">
            <v xml:space="preserve">CARIBE                </v>
          </cell>
          <cell r="BG21">
            <v>12</v>
          </cell>
          <cell r="BH21">
            <v>0.82552533587147936</v>
          </cell>
          <cell r="BI21">
            <v>12</v>
          </cell>
          <cell r="BJ21">
            <v>0.82972945247825836</v>
          </cell>
          <cell r="BN21" t="str">
            <v xml:space="preserve">CARIBE                </v>
          </cell>
          <cell r="BO21">
            <v>36</v>
          </cell>
          <cell r="BP21">
            <v>5.9272456288928098E-2</v>
          </cell>
          <cell r="BQ21">
            <v>36</v>
          </cell>
          <cell r="BR21">
            <v>5.4254447139397539E-2</v>
          </cell>
          <cell r="BV21" t="str">
            <v xml:space="preserve">CARIBE                </v>
          </cell>
          <cell r="BW21">
            <v>13</v>
          </cell>
          <cell r="BX21">
            <v>0.22029919812898768</v>
          </cell>
          <cell r="BY21">
            <v>9</v>
          </cell>
          <cell r="BZ21">
            <v>0.26816381666952821</v>
          </cell>
        </row>
        <row r="22">
          <cell r="B22" t="str">
            <v xml:space="preserve">CARONI                </v>
          </cell>
          <cell r="C22">
            <v>20</v>
          </cell>
          <cell r="D22">
            <v>0.12896390798178781</v>
          </cell>
          <cell r="E22">
            <v>17</v>
          </cell>
          <cell r="F22">
            <v>0.14831046713587301</v>
          </cell>
          <cell r="J22" t="str">
            <v xml:space="preserve">CARONI                </v>
          </cell>
          <cell r="K22">
            <v>17</v>
          </cell>
          <cell r="L22">
            <v>0.10633828812205431</v>
          </cell>
          <cell r="M22">
            <v>15</v>
          </cell>
          <cell r="N22">
            <v>0.12217803649859903</v>
          </cell>
          <cell r="R22" t="str">
            <v xml:space="preserve">CARONI                </v>
          </cell>
          <cell r="S22">
            <v>17</v>
          </cell>
          <cell r="T22">
            <v>9.4039505211162258</v>
          </cell>
          <cell r="U22">
            <v>15</v>
          </cell>
          <cell r="V22">
            <v>8.1847771388228736</v>
          </cell>
          <cell r="Z22" t="str">
            <v xml:space="preserve">CARONI                </v>
          </cell>
          <cell r="AA22">
            <v>17</v>
          </cell>
          <cell r="AB22">
            <v>1.2538859988870648</v>
          </cell>
          <cell r="AC22">
            <v>16</v>
          </cell>
          <cell r="AD22">
            <v>1.3275626721594207</v>
          </cell>
          <cell r="AH22" t="str">
            <v xml:space="preserve">CARONI                </v>
          </cell>
          <cell r="AI22">
            <v>27</v>
          </cell>
          <cell r="AJ22">
            <v>9.5146821923945663E-2</v>
          </cell>
          <cell r="AK22">
            <v>22</v>
          </cell>
          <cell r="AL22">
            <v>8.0941455002484314E-2</v>
          </cell>
          <cell r="AP22" t="str">
            <v xml:space="preserve">CARONI                </v>
          </cell>
          <cell r="AQ22">
            <v>19</v>
          </cell>
          <cell r="AR22">
            <v>7.989396912045349E-2</v>
          </cell>
          <cell r="AS22">
            <v>20</v>
          </cell>
          <cell r="AT22">
            <v>8.761176772484254E-2</v>
          </cell>
          <cell r="AX22" t="str">
            <v xml:space="preserve">CARONI                </v>
          </cell>
          <cell r="AY22">
            <v>20</v>
          </cell>
          <cell r="AZ22">
            <v>0.10394845630487422</v>
          </cell>
          <cell r="BA22">
            <v>20</v>
          </cell>
          <cell r="BB22">
            <v>0.11461050212033216</v>
          </cell>
          <cell r="BF22" t="str">
            <v xml:space="preserve">CARONI                </v>
          </cell>
          <cell r="BG22">
            <v>34</v>
          </cell>
          <cell r="BH22">
            <v>0.38287969085156659</v>
          </cell>
          <cell r="BI22">
            <v>33</v>
          </cell>
          <cell r="BJ22">
            <v>0.424624550183472</v>
          </cell>
          <cell r="BN22" t="str">
            <v xml:space="preserve">CARONI                </v>
          </cell>
          <cell r="BO22">
            <v>8</v>
          </cell>
          <cell r="BP22">
            <v>0.62255866558535233</v>
          </cell>
          <cell r="BQ22">
            <v>9</v>
          </cell>
          <cell r="BR22">
            <v>0.61275126100470756</v>
          </cell>
          <cell r="BV22" t="str">
            <v xml:space="preserve">CARONI                </v>
          </cell>
          <cell r="BW22">
            <v>32</v>
          </cell>
          <cell r="BX22">
            <v>0.15518413057605143</v>
          </cell>
          <cell r="BY22">
            <v>35</v>
          </cell>
          <cell r="BZ22">
            <v>0.15577340601516423</v>
          </cell>
        </row>
        <row r="23">
          <cell r="B23" t="str">
            <v xml:space="preserve">CITIBANK              </v>
          </cell>
          <cell r="C23">
            <v>15</v>
          </cell>
          <cell r="D23">
            <v>0.14153988212982033</v>
          </cell>
          <cell r="E23">
            <v>16</v>
          </cell>
          <cell r="F23">
            <v>0.15038414334237174</v>
          </cell>
          <cell r="J23" t="str">
            <v xml:space="preserve">CITIBANK              </v>
          </cell>
          <cell r="K23">
            <v>12</v>
          </cell>
          <cell r="L23">
            <v>0.12061614016556868</v>
          </cell>
          <cell r="M23">
            <v>12</v>
          </cell>
          <cell r="N23">
            <v>0.12827618573195132</v>
          </cell>
          <cell r="R23" t="str">
            <v xml:space="preserve">CITIBANK              </v>
          </cell>
          <cell r="S23">
            <v>12</v>
          </cell>
          <cell r="T23">
            <v>8.2907643921228882</v>
          </cell>
          <cell r="U23">
            <v>12</v>
          </cell>
          <cell r="V23">
            <v>7.7956792548355116</v>
          </cell>
          <cell r="Z23" t="str">
            <v xml:space="preserve">CITIBANK              </v>
          </cell>
          <cell r="AA23">
            <v>10</v>
          </cell>
          <cell r="AB23">
            <v>1.8989553156422672</v>
          </cell>
          <cell r="AC23">
            <v>11</v>
          </cell>
          <cell r="AD23">
            <v>1.8699084547335068</v>
          </cell>
          <cell r="AH23" t="str">
            <v xml:space="preserve">CITIBANK              </v>
          </cell>
          <cell r="AI23">
            <v>18</v>
          </cell>
          <cell r="AJ23">
            <v>6.2252414401760006E-2</v>
          </cell>
          <cell r="AK23">
            <v>19</v>
          </cell>
          <cell r="AL23">
            <v>6.5513698753650165E-2</v>
          </cell>
          <cell r="AP23" t="str">
            <v xml:space="preserve">CITIBANK              </v>
          </cell>
          <cell r="AQ23">
            <v>13</v>
          </cell>
          <cell r="AR23">
            <v>5.5082227705610054E-2</v>
          </cell>
          <cell r="AS23">
            <v>15</v>
          </cell>
          <cell r="AT23">
            <v>6.0992802598197504E-2</v>
          </cell>
          <cell r="AX23" t="str">
            <v xml:space="preserve">CITIBANK              </v>
          </cell>
          <cell r="AY23">
            <v>12</v>
          </cell>
          <cell r="AZ23">
            <v>7.4965336378652853E-2</v>
          </cell>
          <cell r="BA23">
            <v>14</v>
          </cell>
          <cell r="BB23">
            <v>8.1311472667744203E-2</v>
          </cell>
          <cell r="BF23" t="str">
            <v xml:space="preserve">CITIBANK              </v>
          </cell>
          <cell r="BG23">
            <v>14</v>
          </cell>
          <cell r="BH23">
            <v>0.80758685459941593</v>
          </cell>
          <cell r="BI23">
            <v>10</v>
          </cell>
          <cell r="BJ23">
            <v>0.84064542957932697</v>
          </cell>
          <cell r="BN23" t="str">
            <v xml:space="preserve">CITIBANK              </v>
          </cell>
          <cell r="BO23">
            <v>27</v>
          </cell>
          <cell r="BP23">
            <v>0.14891641792624702</v>
          </cell>
          <cell r="BQ23">
            <v>31</v>
          </cell>
          <cell r="BR23">
            <v>0.11619206878178179</v>
          </cell>
          <cell r="BV23" t="str">
            <v xml:space="preserve">CITIBANK              </v>
          </cell>
          <cell r="BW23">
            <v>9</v>
          </cell>
          <cell r="BX23">
            <v>0.24988933892242712</v>
          </cell>
          <cell r="BY23">
            <v>8</v>
          </cell>
          <cell r="BZ23">
            <v>0.27079175034939396</v>
          </cell>
        </row>
        <row r="24">
          <cell r="B24" t="str">
            <v xml:space="preserve">CONFEDERADO           </v>
          </cell>
          <cell r="C24">
            <v>27</v>
          </cell>
          <cell r="D24">
            <v>0.11463504338093045</v>
          </cell>
          <cell r="E24">
            <v>25</v>
          </cell>
          <cell r="F24">
            <v>0.12724901518218143</v>
          </cell>
          <cell r="J24" t="str">
            <v xml:space="preserve">CONFEDERADO           </v>
          </cell>
          <cell r="K24">
            <v>31</v>
          </cell>
          <cell r="L24">
            <v>7.070326874592027E-2</v>
          </cell>
          <cell r="M24">
            <v>31</v>
          </cell>
          <cell r="N24">
            <v>7.8544055236639779E-2</v>
          </cell>
          <cell r="R24" t="str">
            <v xml:space="preserve">CONFEDERADO           </v>
          </cell>
          <cell r="S24">
            <v>31</v>
          </cell>
          <cell r="T24">
            <v>14.143617653571386</v>
          </cell>
          <cell r="U24">
            <v>31</v>
          </cell>
          <cell r="V24">
            <v>12.731708300356678</v>
          </cell>
          <cell r="Z24" t="str">
            <v xml:space="preserve">CONFEDERADO           </v>
          </cell>
          <cell r="AA24">
            <v>35</v>
          </cell>
          <cell r="AB24">
            <v>0.53713907261552873</v>
          </cell>
          <cell r="AC24">
            <v>35</v>
          </cell>
          <cell r="AD24">
            <v>0.51157825266240664</v>
          </cell>
          <cell r="AH24" t="str">
            <v xml:space="preserve">CONFEDERADO           </v>
          </cell>
          <cell r="AI24">
            <v>10</v>
          </cell>
          <cell r="AJ24">
            <v>2.8422460125202966E-2</v>
          </cell>
          <cell r="AK24">
            <v>21</v>
          </cell>
          <cell r="AL24">
            <v>7.8857236765930719E-2</v>
          </cell>
          <cell r="AP24" t="str">
            <v xml:space="preserve">CONFEDERADO           </v>
          </cell>
          <cell r="AQ24">
            <v>29</v>
          </cell>
          <cell r="AR24">
            <v>0.11836756072741958</v>
          </cell>
          <cell r="AS24">
            <v>31</v>
          </cell>
          <cell r="AT24">
            <v>0.14692213914558291</v>
          </cell>
          <cell r="AX24" t="str">
            <v xml:space="preserve">CONFEDERADO           </v>
          </cell>
          <cell r="AY24">
            <v>28</v>
          </cell>
          <cell r="AZ24">
            <v>0.13536656971635677</v>
          </cell>
          <cell r="BA24">
            <v>31</v>
          </cell>
          <cell r="BB24">
            <v>0.16573920795603639</v>
          </cell>
          <cell r="BF24" t="str">
            <v xml:space="preserve">CONFEDERADO           </v>
          </cell>
          <cell r="BG24">
            <v>19</v>
          </cell>
          <cell r="BH24">
            <v>0.68306801471430345</v>
          </cell>
          <cell r="BI24">
            <v>19</v>
          </cell>
          <cell r="BJ24">
            <v>0.68036072048830254</v>
          </cell>
          <cell r="BN24" t="str">
            <v xml:space="preserve">CONFEDERADO           </v>
          </cell>
          <cell r="BO24">
            <v>35</v>
          </cell>
          <cell r="BP24">
            <v>6.6198331584902723E-2</v>
          </cell>
          <cell r="BQ24">
            <v>35</v>
          </cell>
          <cell r="BR24">
            <v>7.241608609124521E-2</v>
          </cell>
          <cell r="BV24" t="str">
            <v xml:space="preserve">CONFEDERADO           </v>
          </cell>
          <cell r="BW24">
            <v>7</v>
          </cell>
          <cell r="BX24">
            <v>0.25178301910567624</v>
          </cell>
          <cell r="BY24">
            <v>7</v>
          </cell>
          <cell r="BZ24">
            <v>0.27232778023811133</v>
          </cell>
        </row>
        <row r="25">
          <cell r="B25" t="str">
            <v>CORP BANCA</v>
          </cell>
          <cell r="C25">
            <v>11</v>
          </cell>
          <cell r="D25">
            <v>0.16993323739884347</v>
          </cell>
          <cell r="E25">
            <v>12</v>
          </cell>
          <cell r="F25">
            <v>0.1667203920529006</v>
          </cell>
          <cell r="J25" t="str">
            <v>CORP BANCA</v>
          </cell>
          <cell r="K25">
            <v>23</v>
          </cell>
          <cell r="L25">
            <v>8.7079977174583129E-2</v>
          </cell>
          <cell r="M25">
            <v>27</v>
          </cell>
          <cell r="N25">
            <v>8.7620237311553523E-2</v>
          </cell>
          <cell r="R25" t="str">
            <v>CORP BANCA</v>
          </cell>
          <cell r="S25">
            <v>23</v>
          </cell>
          <cell r="T25">
            <v>11.483696165826277</v>
          </cell>
          <cell r="U25">
            <v>27</v>
          </cell>
          <cell r="V25">
            <v>11.412888513920299</v>
          </cell>
          <cell r="Z25" t="str">
            <v>CORP BANCA</v>
          </cell>
          <cell r="AA25">
            <v>38</v>
          </cell>
          <cell r="AB25">
            <v>0.4350846862461813</v>
          </cell>
          <cell r="AC25">
            <v>37</v>
          </cell>
          <cell r="AD25">
            <v>0.46636218221302944</v>
          </cell>
          <cell r="AH25" t="str">
            <v>CORP BANCA</v>
          </cell>
          <cell r="AI25">
            <v>1</v>
          </cell>
          <cell r="AJ25">
            <v>-1.4637990397548468</v>
          </cell>
          <cell r="AK25">
            <v>1</v>
          </cell>
          <cell r="AL25">
            <v>-2.3820352141717325</v>
          </cell>
          <cell r="AP25" t="str">
            <v>CORP BANCA</v>
          </cell>
          <cell r="AQ25">
            <v>38</v>
          </cell>
          <cell r="AR25">
            <v>0.18916288533839407</v>
          </cell>
          <cell r="AS25">
            <v>36</v>
          </cell>
          <cell r="AT25">
            <v>0.17251587189884129</v>
          </cell>
          <cell r="AX25" t="str">
            <v>CORP BANCA</v>
          </cell>
          <cell r="AY25">
            <v>37</v>
          </cell>
          <cell r="AZ25">
            <v>0.20970815504507445</v>
          </cell>
          <cell r="BA25">
            <v>33</v>
          </cell>
          <cell r="BB25">
            <v>0.19385892187317696</v>
          </cell>
          <cell r="BF25" t="str">
            <v>CORP BANCA</v>
          </cell>
          <cell r="BG25">
            <v>17</v>
          </cell>
          <cell r="BH25">
            <v>0.73658223242036291</v>
          </cell>
          <cell r="BI25">
            <v>17</v>
          </cell>
          <cell r="BJ25">
            <v>0.70778026951128359</v>
          </cell>
          <cell r="BN25" t="str">
            <v>CORP BANCA</v>
          </cell>
          <cell r="BO25">
            <v>21</v>
          </cell>
          <cell r="BP25">
            <v>0.22893423912291874</v>
          </cell>
          <cell r="BQ25">
            <v>20</v>
          </cell>
          <cell r="BR25">
            <v>0.23694003688945112</v>
          </cell>
          <cell r="BV25" t="str">
            <v>CORPBANCA</v>
          </cell>
          <cell r="BW25">
            <v>21</v>
          </cell>
          <cell r="BX25">
            <v>0.20132951852835049</v>
          </cell>
          <cell r="BY25">
            <v>17</v>
          </cell>
          <cell r="BZ25">
            <v>0.22505864983547633</v>
          </cell>
        </row>
        <row r="26">
          <cell r="B26" t="str">
            <v>EUROBANK</v>
          </cell>
          <cell r="C26">
            <v>4</v>
          </cell>
          <cell r="D26">
            <v>0.40193537393612727</v>
          </cell>
          <cell r="E26">
            <v>4</v>
          </cell>
          <cell r="F26">
            <v>0.34544867566293114</v>
          </cell>
          <cell r="J26" t="str">
            <v>EUROBANK</v>
          </cell>
          <cell r="K26">
            <v>3</v>
          </cell>
          <cell r="L26">
            <v>0.33118375450463206</v>
          </cell>
          <cell r="M26">
            <v>5</v>
          </cell>
          <cell r="N26">
            <v>0.26794453185691691</v>
          </cell>
          <cell r="R26" t="str">
            <v>EUROBANK</v>
          </cell>
          <cell r="S26">
            <v>3</v>
          </cell>
          <cell r="T26">
            <v>3.0194717778224041</v>
          </cell>
          <cell r="U26">
            <v>5</v>
          </cell>
          <cell r="V26">
            <v>3.7321157221226766</v>
          </cell>
          <cell r="Z26" t="str">
            <v>EUROBANK</v>
          </cell>
          <cell r="AA26">
            <v>11</v>
          </cell>
          <cell r="AB26">
            <v>1.8814334891270885</v>
          </cell>
          <cell r="AC26">
            <v>19</v>
          </cell>
          <cell r="AD26">
            <v>1.1942727076989326</v>
          </cell>
          <cell r="AH26" t="str">
            <v>EUROBANK</v>
          </cell>
          <cell r="AI26">
            <v>21</v>
          </cell>
          <cell r="AJ26">
            <v>8.1160839288818884E-2</v>
          </cell>
          <cell r="AK26">
            <v>37</v>
          </cell>
          <cell r="AL26">
            <v>0.37168126402698326</v>
          </cell>
          <cell r="AP26" t="str">
            <v>EUROBANK</v>
          </cell>
          <cell r="AQ26">
            <v>40</v>
          </cell>
          <cell r="AR26">
            <v>0.21363251810863085</v>
          </cell>
          <cell r="AS26">
            <v>41</v>
          </cell>
          <cell r="AT26">
            <v>0.2892544336280824</v>
          </cell>
          <cell r="AX26" t="str">
            <v>EUROBANK</v>
          </cell>
          <cell r="AY26">
            <v>39</v>
          </cell>
          <cell r="AZ26">
            <v>0.23051846138668913</v>
          </cell>
          <cell r="BA26">
            <v>41</v>
          </cell>
          <cell r="BB26">
            <v>0.30563149887324265</v>
          </cell>
          <cell r="BF26" t="str">
            <v>EUROBANK</v>
          </cell>
          <cell r="BG26">
            <v>7</v>
          </cell>
          <cell r="BH26">
            <v>0.89816535237231343</v>
          </cell>
          <cell r="BI26">
            <v>31</v>
          </cell>
          <cell r="BJ26">
            <v>0.48078076534197045</v>
          </cell>
          <cell r="BN26" t="str">
            <v>EUROBANK</v>
          </cell>
          <cell r="BO26">
            <v>3</v>
          </cell>
          <cell r="BP26">
            <v>1.068916328949101</v>
          </cell>
          <cell r="BQ26">
            <v>2</v>
          </cell>
          <cell r="BR26">
            <v>1.4135005912292424</v>
          </cell>
          <cell r="BV26" t="str">
            <v>EUROBANK</v>
          </cell>
          <cell r="BW26">
            <v>39</v>
          </cell>
          <cell r="BX26">
            <v>6.5954446011527307E-2</v>
          </cell>
          <cell r="BY26">
            <v>37</v>
          </cell>
          <cell r="BZ26">
            <v>0.13833468915024749</v>
          </cell>
        </row>
        <row r="27">
          <cell r="B27" t="str">
            <v xml:space="preserve">EXTERIOR              </v>
          </cell>
          <cell r="C27">
            <v>16</v>
          </cell>
          <cell r="D27">
            <v>0.13206906995984038</v>
          </cell>
          <cell r="E27">
            <v>15</v>
          </cell>
          <cell r="F27">
            <v>0.15224480372650911</v>
          </cell>
          <cell r="J27" t="str">
            <v xml:space="preserve">EXTERIOR              </v>
          </cell>
          <cell r="K27">
            <v>14</v>
          </cell>
          <cell r="L27">
            <v>0.1081501258786971</v>
          </cell>
          <cell r="M27">
            <v>13</v>
          </cell>
          <cell r="N27">
            <v>0.12477925269945131</v>
          </cell>
          <cell r="R27" t="str">
            <v xml:space="preserve">EXTERIOR              </v>
          </cell>
          <cell r="S27">
            <v>14</v>
          </cell>
          <cell r="T27">
            <v>9.2464062512660963</v>
          </cell>
          <cell r="U27">
            <v>13</v>
          </cell>
          <cell r="V27">
            <v>8.0141528208110291</v>
          </cell>
          <cell r="Z27" t="str">
            <v xml:space="preserve">EXTERIOR              </v>
          </cell>
          <cell r="AA27">
            <v>18</v>
          </cell>
          <cell r="AB27">
            <v>1.1756055451409066</v>
          </cell>
          <cell r="AC27">
            <v>18</v>
          </cell>
          <cell r="AD27">
            <v>1.2932073320276285</v>
          </cell>
          <cell r="AH27" t="str">
            <v xml:space="preserve">EXTERIOR              </v>
          </cell>
          <cell r="AI27">
            <v>22</v>
          </cell>
          <cell r="AJ27">
            <v>8.2790663773408768E-2</v>
          </cell>
          <cell r="AK27">
            <v>24</v>
          </cell>
          <cell r="AL27">
            <v>8.8365093909506587E-2</v>
          </cell>
          <cell r="AP27" t="str">
            <v xml:space="preserve">EXTERIOR              </v>
          </cell>
          <cell r="AQ27">
            <v>23</v>
          </cell>
          <cell r="AR27">
            <v>8.835419954963171E-2</v>
          </cell>
          <cell r="AS27">
            <v>21</v>
          </cell>
          <cell r="AT27">
            <v>9.2652338200991849E-2</v>
          </cell>
          <cell r="AX27" t="str">
            <v xml:space="preserve">EXTERIOR              </v>
          </cell>
          <cell r="AY27">
            <v>23</v>
          </cell>
          <cell r="AZ27">
            <v>0.1090810381693494</v>
          </cell>
          <cell r="BA27">
            <v>21</v>
          </cell>
          <cell r="BB27">
            <v>0.11533798028749513</v>
          </cell>
          <cell r="BF27" t="str">
            <v xml:space="preserve">EXTERIOR              </v>
          </cell>
          <cell r="BG27">
            <v>11</v>
          </cell>
          <cell r="BH27">
            <v>0.83400816361653829</v>
          </cell>
          <cell r="BI27">
            <v>9</v>
          </cell>
          <cell r="BJ27">
            <v>0.86187737359749006</v>
          </cell>
          <cell r="BN27" t="str">
            <v xml:space="preserve">EXTERIOR              </v>
          </cell>
          <cell r="BO27">
            <v>30</v>
          </cell>
          <cell r="BP27">
            <v>7.9407601262254462E-2</v>
          </cell>
          <cell r="BQ27">
            <v>34</v>
          </cell>
          <cell r="BR27">
            <v>7.3875491515389385E-2</v>
          </cell>
          <cell r="BV27" t="str">
            <v xml:space="preserve">EXTERIOR              </v>
          </cell>
          <cell r="BW27">
            <v>16</v>
          </cell>
          <cell r="BX27">
            <v>0.21391396993206996</v>
          </cell>
          <cell r="BY27">
            <v>11</v>
          </cell>
          <cell r="BZ27">
            <v>0.25913486397292296</v>
          </cell>
        </row>
        <row r="28">
          <cell r="B28" t="str">
            <v xml:space="preserve">FEDERAL               </v>
          </cell>
          <cell r="C28">
            <v>40</v>
          </cell>
          <cell r="D28">
            <v>6.0691307421114865E-2</v>
          </cell>
          <cell r="E28">
            <v>40</v>
          </cell>
          <cell r="F28">
            <v>7.0525624619763111E-2</v>
          </cell>
          <cell r="J28" t="str">
            <v xml:space="preserve">FEDERAL               </v>
          </cell>
          <cell r="K28">
            <v>36</v>
          </cell>
          <cell r="L28">
            <v>5.2937504914303511E-2</v>
          </cell>
          <cell r="M28">
            <v>36</v>
          </cell>
          <cell r="N28">
            <v>6.0565902865299781E-2</v>
          </cell>
          <cell r="R28" t="str">
            <v xml:space="preserve">FEDERAL               </v>
          </cell>
          <cell r="S28">
            <v>36</v>
          </cell>
          <cell r="T28">
            <v>18.890198954764184</v>
          </cell>
          <cell r="U28">
            <v>36</v>
          </cell>
          <cell r="V28">
            <v>16.510940193924416</v>
          </cell>
          <cell r="Z28" t="str">
            <v xml:space="preserve">FEDERAL               </v>
          </cell>
          <cell r="AA28">
            <v>31</v>
          </cell>
          <cell r="AB28">
            <v>0.63366583716989633</v>
          </cell>
          <cell r="AC28">
            <v>31</v>
          </cell>
          <cell r="AD28">
            <v>0.61601633301876235</v>
          </cell>
          <cell r="AH28" t="str">
            <v xml:space="preserve">FEDERAL               </v>
          </cell>
          <cell r="AI28">
            <v>24</v>
          </cell>
          <cell r="AJ28">
            <v>8.6620003573712703E-2</v>
          </cell>
          <cell r="AK28">
            <v>29</v>
          </cell>
          <cell r="AL28">
            <v>0.1377665360981348</v>
          </cell>
          <cell r="AP28" t="str">
            <v xml:space="preserve">FEDERAL               </v>
          </cell>
          <cell r="AQ28">
            <v>22</v>
          </cell>
          <cell r="AR28">
            <v>8.822891651149016E-2</v>
          </cell>
          <cell r="AS28">
            <v>26</v>
          </cell>
          <cell r="AT28">
            <v>0.10568359755567168</v>
          </cell>
          <cell r="AX28" t="str">
            <v xml:space="preserve">FEDERAL               </v>
          </cell>
          <cell r="AY28">
            <v>21</v>
          </cell>
          <cell r="AZ28">
            <v>0.10421782255749223</v>
          </cell>
          <cell r="BA28">
            <v>23</v>
          </cell>
          <cell r="BB28">
            <v>0.12267891358801555</v>
          </cell>
          <cell r="BF28" t="str">
            <v xml:space="preserve">FEDERAL               </v>
          </cell>
          <cell r="BG28">
            <v>37</v>
          </cell>
          <cell r="BH28">
            <v>0.26963495314922448</v>
          </cell>
          <cell r="BI28">
            <v>36</v>
          </cell>
          <cell r="BJ28">
            <v>0.32374702841785086</v>
          </cell>
          <cell r="BN28" t="str">
            <v xml:space="preserve">FEDERAL               </v>
          </cell>
          <cell r="BO28">
            <v>12</v>
          </cell>
          <cell r="BP28">
            <v>0.40308386918293237</v>
          </cell>
          <cell r="BQ28">
            <v>13</v>
          </cell>
          <cell r="BR28">
            <v>0.38164864226095835</v>
          </cell>
          <cell r="BV28" t="str">
            <v xml:space="preserve">FEDERAL               </v>
          </cell>
          <cell r="BW28">
            <v>11</v>
          </cell>
          <cell r="BX28">
            <v>0.22151700304810196</v>
          </cell>
          <cell r="BY28">
            <v>18</v>
          </cell>
          <cell r="BZ28">
            <v>0.224983213954561</v>
          </cell>
        </row>
        <row r="29">
          <cell r="B29" t="str">
            <v>FIVENEZ</v>
          </cell>
          <cell r="C29">
            <v>8</v>
          </cell>
          <cell r="D29">
            <v>0.22846707829524565</v>
          </cell>
          <cell r="E29">
            <v>7</v>
          </cell>
          <cell r="F29">
            <v>0.2543576439266968</v>
          </cell>
          <cell r="J29" t="str">
            <v>FIVENEZ</v>
          </cell>
          <cell r="K29">
            <v>7</v>
          </cell>
          <cell r="L29">
            <v>0.17602416735371434</v>
          </cell>
          <cell r="M29">
            <v>7</v>
          </cell>
          <cell r="N29">
            <v>0.19604538593499807</v>
          </cell>
          <cell r="R29" t="str">
            <v>FIVENEZ</v>
          </cell>
          <cell r="S29">
            <v>7</v>
          </cell>
          <cell r="T29">
            <v>5.6810380928576434</v>
          </cell>
          <cell r="U29">
            <v>7</v>
          </cell>
          <cell r="V29">
            <v>5.1008596567101341</v>
          </cell>
          <cell r="Z29" t="str">
            <v>FIVENEZ</v>
          </cell>
          <cell r="AA29">
            <v>26</v>
          </cell>
          <cell r="AB29">
            <v>0.85146720386589292</v>
          </cell>
          <cell r="AC29">
            <v>26</v>
          </cell>
          <cell r="AD29">
            <v>0.9475597150544256</v>
          </cell>
          <cell r="AH29" t="str">
            <v>FIVENEZ</v>
          </cell>
          <cell r="AI29">
            <v>35</v>
          </cell>
          <cell r="AJ29">
            <v>0.23564938613716438</v>
          </cell>
          <cell r="AK29">
            <v>36</v>
          </cell>
          <cell r="AL29">
            <v>0.33580910634660688</v>
          </cell>
          <cell r="AP29" t="str">
            <v>FIVENEZ</v>
          </cell>
          <cell r="AQ29">
            <v>41</v>
          </cell>
          <cell r="AR29">
            <v>0.25403545015791024</v>
          </cell>
          <cell r="AS29">
            <v>40</v>
          </cell>
          <cell r="AT29">
            <v>0.25369666877906144</v>
          </cell>
          <cell r="AX29" t="str">
            <v>FIVENEZ</v>
          </cell>
          <cell r="AY29">
            <v>41</v>
          </cell>
          <cell r="AZ29">
            <v>0.28708709465995075</v>
          </cell>
          <cell r="BA29">
            <v>40</v>
          </cell>
          <cell r="BB29">
            <v>0.28976879675177925</v>
          </cell>
          <cell r="BF29" t="str">
            <v>FIVENEZ</v>
          </cell>
          <cell r="BG29">
            <v>3</v>
          </cell>
          <cell r="BH29">
            <v>1.7847959594065439</v>
          </cell>
          <cell r="BI29">
            <v>4</v>
          </cell>
          <cell r="BJ29">
            <v>1.5220900378216782</v>
          </cell>
          <cell r="BN29" t="str">
            <v>FIVENEZ</v>
          </cell>
          <cell r="BO29">
            <v>5</v>
          </cell>
          <cell r="BP29">
            <v>0.75834865169620547</v>
          </cell>
          <cell r="BQ29">
            <v>8</v>
          </cell>
          <cell r="BR29">
            <v>0.64329644718717416</v>
          </cell>
          <cell r="BV29" t="str">
            <v>FIVENEZ</v>
          </cell>
          <cell r="BW29">
            <v>38</v>
          </cell>
          <cell r="BX29">
            <v>0.10362362442715999</v>
          </cell>
          <cell r="BY29">
            <v>39</v>
          </cell>
          <cell r="BZ29">
            <v>0.13615856609253105</v>
          </cell>
        </row>
        <row r="30">
          <cell r="B30" t="str">
            <v xml:space="preserve">GANADERO              </v>
          </cell>
          <cell r="C30">
            <v>2</v>
          </cell>
          <cell r="D30">
            <v>0.61714622162458188</v>
          </cell>
          <cell r="E30">
            <v>2</v>
          </cell>
          <cell r="F30">
            <v>0.64827720324579485</v>
          </cell>
          <cell r="J30" t="str">
            <v xml:space="preserve">GANADERO              </v>
          </cell>
          <cell r="K30">
            <v>2</v>
          </cell>
          <cell r="L30">
            <v>0.38783152614500543</v>
          </cell>
          <cell r="M30">
            <v>2</v>
          </cell>
          <cell r="N30">
            <v>0.40432077482098722</v>
          </cell>
          <cell r="R30" t="str">
            <v xml:space="preserve">GANADERO              </v>
          </cell>
          <cell r="S30">
            <v>2</v>
          </cell>
          <cell r="T30">
            <v>2.5784391741947053</v>
          </cell>
          <cell r="U30">
            <v>2</v>
          </cell>
          <cell r="V30">
            <v>2.4732837446771057</v>
          </cell>
          <cell r="Z30" t="str">
            <v xml:space="preserve">GANADERO              </v>
          </cell>
          <cell r="AA30">
            <v>7</v>
          </cell>
          <cell r="AB30">
            <v>2.5072923984825066</v>
          </cell>
          <cell r="AC30">
            <v>6</v>
          </cell>
          <cell r="AD30">
            <v>2.450580415526284</v>
          </cell>
          <cell r="AH30" t="str">
            <v xml:space="preserve">GANADERO              </v>
          </cell>
          <cell r="AI30">
            <v>7</v>
          </cell>
          <cell r="AJ30">
            <v>-2.1545239630346588E-2</v>
          </cell>
          <cell r="AK30">
            <v>7</v>
          </cell>
          <cell r="AL30">
            <v>-2.1608781440968068E-2</v>
          </cell>
          <cell r="AP30" t="str">
            <v xml:space="preserve">GANADERO              </v>
          </cell>
          <cell r="AQ30">
            <v>8</v>
          </cell>
          <cell r="AR30">
            <v>2.4638951809676117E-2</v>
          </cell>
          <cell r="AS30">
            <v>7</v>
          </cell>
          <cell r="AT30">
            <v>3.3523541603397114E-2</v>
          </cell>
          <cell r="AX30" t="str">
            <v xml:space="preserve">GANADERO              </v>
          </cell>
          <cell r="AY30">
            <v>8</v>
          </cell>
          <cell r="AZ30">
            <v>5.0244641162964697E-2</v>
          </cell>
          <cell r="BA30">
            <v>7</v>
          </cell>
          <cell r="BB30">
            <v>6.005413210150834E-2</v>
          </cell>
          <cell r="BF30" t="str">
            <v xml:space="preserve">GANADERO              </v>
          </cell>
          <cell r="BG30">
            <v>4</v>
          </cell>
          <cell r="BH30">
            <v>1.1684903142686236</v>
          </cell>
          <cell r="BI30">
            <v>5</v>
          </cell>
          <cell r="BJ30">
            <v>1.3228849539194365</v>
          </cell>
          <cell r="BN30" t="str">
            <v xml:space="preserve">GANADERO              </v>
          </cell>
          <cell r="BO30">
            <v>1</v>
          </cell>
          <cell r="BP30">
            <v>1.3129526526480466</v>
          </cell>
          <cell r="BQ30">
            <v>1</v>
          </cell>
          <cell r="BR30">
            <v>1.4851817334575954</v>
          </cell>
          <cell r="BV30" t="str">
            <v xml:space="preserve">GANADERO              </v>
          </cell>
          <cell r="BW30">
            <v>1</v>
          </cell>
          <cell r="BX30">
            <v>0.73515359792129409</v>
          </cell>
          <cell r="BY30">
            <v>29</v>
          </cell>
          <cell r="BZ30">
            <v>0.19262534412279972</v>
          </cell>
        </row>
        <row r="31">
          <cell r="B31" t="str">
            <v xml:space="preserve">GUAYANA               </v>
          </cell>
          <cell r="C31">
            <v>37</v>
          </cell>
          <cell r="D31">
            <v>7.8974136416710583E-2</v>
          </cell>
          <cell r="E31">
            <v>34</v>
          </cell>
          <cell r="F31">
            <v>9.0510069263347731E-2</v>
          </cell>
          <cell r="J31" t="str">
            <v xml:space="preserve">GUAYANA               </v>
          </cell>
          <cell r="K31">
            <v>40</v>
          </cell>
          <cell r="L31">
            <v>4.2509683106954632E-3</v>
          </cell>
          <cell r="M31">
            <v>40</v>
          </cell>
          <cell r="N31">
            <v>5.6083317892770164E-3</v>
          </cell>
          <cell r="R31" t="str">
            <v xml:space="preserve">GUAYANA               </v>
          </cell>
          <cell r="S31">
            <v>41</v>
          </cell>
          <cell r="T31">
            <v>235.24052096177562</v>
          </cell>
          <cell r="U31">
            <v>40</v>
          </cell>
          <cell r="V31">
            <v>178.30614121510675</v>
          </cell>
          <cell r="Z31" t="str">
            <v xml:space="preserve">GUAYANA               </v>
          </cell>
          <cell r="AA31">
            <v>40</v>
          </cell>
          <cell r="AB31">
            <v>2.0497396754789465E-2</v>
          </cell>
          <cell r="AC31">
            <v>40</v>
          </cell>
          <cell r="AD31">
            <v>2.6304195713582296E-2</v>
          </cell>
          <cell r="AH31" t="str">
            <v xml:space="preserve">GUAYANA               </v>
          </cell>
          <cell r="AI31">
            <v>40</v>
          </cell>
          <cell r="AJ31">
            <v>1.3377384182341048</v>
          </cell>
          <cell r="AK31">
            <v>40</v>
          </cell>
          <cell r="AL31">
            <v>1.4696878734970609</v>
          </cell>
          <cell r="AP31" t="str">
            <v xml:space="preserve">GUAYANA               </v>
          </cell>
          <cell r="AQ31">
            <v>37</v>
          </cell>
          <cell r="AR31">
            <v>0.18804468003761221</v>
          </cell>
          <cell r="AS31">
            <v>38</v>
          </cell>
          <cell r="AT31">
            <v>0.18760610251574741</v>
          </cell>
          <cell r="AX31" t="str">
            <v xml:space="preserve">GUAYANA               </v>
          </cell>
          <cell r="AY31">
            <v>36</v>
          </cell>
          <cell r="AZ31">
            <v>0.20676855037870567</v>
          </cell>
          <cell r="BA31">
            <v>37</v>
          </cell>
          <cell r="BB31">
            <v>0.20881536921568641</v>
          </cell>
          <cell r="BF31" t="str">
            <v xml:space="preserve">GUAYANA               </v>
          </cell>
          <cell r="BG31">
            <v>36</v>
          </cell>
          <cell r="BH31">
            <v>0.30538782951858479</v>
          </cell>
          <cell r="BI31">
            <v>35</v>
          </cell>
          <cell r="BJ31">
            <v>0.35712870380840078</v>
          </cell>
          <cell r="BN31" t="str">
            <v xml:space="preserve">GUAYANA               </v>
          </cell>
          <cell r="BO31">
            <v>15</v>
          </cell>
          <cell r="BP31">
            <v>0.34369154552974895</v>
          </cell>
          <cell r="BQ31">
            <v>21</v>
          </cell>
          <cell r="BR31">
            <v>0.23607400347833582</v>
          </cell>
          <cell r="BV31" t="str">
            <v xml:space="preserve">GUAYANA               </v>
          </cell>
          <cell r="BW31">
            <v>18</v>
          </cell>
          <cell r="BX31">
            <v>0.20716903874637288</v>
          </cell>
          <cell r="BY31">
            <v>12</v>
          </cell>
          <cell r="BZ31">
            <v>0.25504710939019642</v>
          </cell>
        </row>
        <row r="32">
          <cell r="B32" t="str">
            <v xml:space="preserve">I.M.C.P.              </v>
          </cell>
          <cell r="C32">
            <v>21</v>
          </cell>
          <cell r="D32">
            <v>0.12840269598220128</v>
          </cell>
          <cell r="E32">
            <v>21</v>
          </cell>
          <cell r="F32">
            <v>0.13493083603383732</v>
          </cell>
          <cell r="J32" t="str">
            <v xml:space="preserve">I.M.C.P.              </v>
          </cell>
          <cell r="K32">
            <v>24</v>
          </cell>
          <cell r="L32">
            <v>8.6918865761671252E-2</v>
          </cell>
          <cell r="M32">
            <v>25</v>
          </cell>
          <cell r="N32">
            <v>8.9561411842949079E-2</v>
          </cell>
          <cell r="R32" t="str">
            <v xml:space="preserve">I.M.C.P.              </v>
          </cell>
          <cell r="S32">
            <v>24</v>
          </cell>
          <cell r="T32">
            <v>11.504982160512402</v>
          </cell>
          <cell r="U32">
            <v>25</v>
          </cell>
          <cell r="V32">
            <v>11.165522957069454</v>
          </cell>
          <cell r="Z32" t="str">
            <v xml:space="preserve">I.M.C.P.              </v>
          </cell>
          <cell r="AA32">
            <v>30</v>
          </cell>
          <cell r="AB32">
            <v>0.65800192340329233</v>
          </cell>
          <cell r="AC32">
            <v>33</v>
          </cell>
          <cell r="AD32">
            <v>0.57514657514657508</v>
          </cell>
          <cell r="AH32" t="str">
            <v xml:space="preserve">I.M.C.P.              </v>
          </cell>
          <cell r="AI32">
            <v>39</v>
          </cell>
          <cell r="AJ32">
            <v>0.83393823504840803</v>
          </cell>
          <cell r="AK32">
            <v>2</v>
          </cell>
          <cell r="AL32">
            <v>-0.29572763846602873</v>
          </cell>
          <cell r="AP32" t="str">
            <v xml:space="preserve">I.M.C.P.              </v>
          </cell>
          <cell r="AQ32">
            <v>32</v>
          </cell>
          <cell r="AR32">
            <v>0.12394526756624583</v>
          </cell>
          <cell r="AS32">
            <v>34</v>
          </cell>
          <cell r="AT32">
            <v>0.1555894718148266</v>
          </cell>
          <cell r="AX32" t="str">
            <v xml:space="preserve">I.M.C.P.              </v>
          </cell>
          <cell r="AY32">
            <v>32</v>
          </cell>
          <cell r="AZ32">
            <v>0.16052338836884122</v>
          </cell>
          <cell r="BA32">
            <v>35</v>
          </cell>
          <cell r="BB32">
            <v>0.19738061369283005</v>
          </cell>
          <cell r="BF32" t="str">
            <v xml:space="preserve">I.M.C.P.              </v>
          </cell>
          <cell r="BG32">
            <v>35</v>
          </cell>
          <cell r="BH32">
            <v>0.35427147065488335</v>
          </cell>
          <cell r="BI32">
            <v>34</v>
          </cell>
          <cell r="BJ32">
            <v>0.37061060221041797</v>
          </cell>
          <cell r="BN32" t="str">
            <v xml:space="preserve">I.M.C.P.              </v>
          </cell>
          <cell r="BO32">
            <v>6</v>
          </cell>
          <cell r="BP32">
            <v>0.71192612735100835</v>
          </cell>
          <cell r="BQ32">
            <v>6</v>
          </cell>
          <cell r="BR32">
            <v>0.67648771210689851</v>
          </cell>
          <cell r="BV32" t="str">
            <v xml:space="preserve">I.M.C.P.              </v>
          </cell>
          <cell r="BW32">
            <v>40</v>
          </cell>
          <cell r="BX32">
            <v>7.8271888640886658E-3</v>
          </cell>
          <cell r="BY32">
            <v>40</v>
          </cell>
          <cell r="BZ32">
            <v>1.4567482675849168E-2</v>
          </cell>
        </row>
        <row r="33">
          <cell r="B33" t="str">
            <v xml:space="preserve">INDUSTRIAL DE VZLA.   </v>
          </cell>
          <cell r="C33">
            <v>5</v>
          </cell>
          <cell r="D33">
            <v>0.28735821482656909</v>
          </cell>
          <cell r="E33">
            <v>6</v>
          </cell>
          <cell r="F33">
            <v>0.30352528430030823</v>
          </cell>
          <cell r="J33" t="str">
            <v xml:space="preserve">INDUSTRIAL DE VZLA.   </v>
          </cell>
          <cell r="K33">
            <v>41</v>
          </cell>
          <cell r="L33">
            <v>-9.6072358469244293E-2</v>
          </cell>
          <cell r="M33">
            <v>41</v>
          </cell>
          <cell r="N33">
            <v>-9.6266260117448529E-2</v>
          </cell>
          <cell r="R33" t="str">
            <v xml:space="preserve">INDUSTRIAL DE VZLA.   </v>
          </cell>
          <cell r="S33">
            <v>40</v>
          </cell>
          <cell r="T33">
            <v>100</v>
          </cell>
          <cell r="U33">
            <v>41</v>
          </cell>
          <cell r="V33">
            <v>1000</v>
          </cell>
          <cell r="Z33" t="str">
            <v xml:space="preserve">INDUSTRIAL DE VZLA.   </v>
          </cell>
          <cell r="AA33">
            <v>41</v>
          </cell>
          <cell r="AB33">
            <v>-0.26265253330295496</v>
          </cell>
          <cell r="AC33">
            <v>41</v>
          </cell>
          <cell r="AD33">
            <v>-0.25531689965316173</v>
          </cell>
          <cell r="AH33" t="str">
            <v xml:space="preserve">INDUSTRIAL DE VZLA.   </v>
          </cell>
          <cell r="AI33">
            <v>38</v>
          </cell>
          <cell r="AJ33">
            <v>0.75575683195419263</v>
          </cell>
          <cell r="AK33">
            <v>41</v>
          </cell>
          <cell r="AL33">
            <v>3.1496975929138071</v>
          </cell>
          <cell r="AP33" t="str">
            <v xml:space="preserve">INDUSTRIAL DE VZLA.   </v>
          </cell>
          <cell r="AQ33">
            <v>33</v>
          </cell>
          <cell r="AR33">
            <v>0.13789473143562991</v>
          </cell>
          <cell r="AS33">
            <v>32</v>
          </cell>
          <cell r="AT33">
            <v>0.14719819126899317</v>
          </cell>
          <cell r="AX33" t="str">
            <v xml:space="preserve">INDUSTRIAL DE VZLA.   </v>
          </cell>
          <cell r="AY33">
            <v>40</v>
          </cell>
          <cell r="AZ33">
            <v>0.2453550301671775</v>
          </cell>
          <cell r="BA33">
            <v>39</v>
          </cell>
          <cell r="BB33">
            <v>0.26522789438349403</v>
          </cell>
          <cell r="BF33" t="str">
            <v xml:space="preserve">INDUSTRIAL DE VZLA.   </v>
          </cell>
          <cell r="BG33">
            <v>39</v>
          </cell>
          <cell r="BH33">
            <v>0.14574918312095914</v>
          </cell>
          <cell r="BI33">
            <v>39</v>
          </cell>
          <cell r="BJ33">
            <v>0.14351573506188234</v>
          </cell>
          <cell r="BN33" t="str">
            <v xml:space="preserve">INDUSTRIAL DE VZLA.   </v>
          </cell>
          <cell r="BO33">
            <v>2</v>
          </cell>
          <cell r="BP33">
            <v>1.0959038572518058</v>
          </cell>
          <cell r="BQ33">
            <v>3</v>
          </cell>
          <cell r="BR33">
            <v>1.1321785400831605</v>
          </cell>
          <cell r="BV33" t="str">
            <v xml:space="preserve">INDUSTRIAL DE VZLA.   </v>
          </cell>
          <cell r="BW33">
            <v>20</v>
          </cell>
          <cell r="BX33">
            <v>0.20300928107354779</v>
          </cell>
          <cell r="BY33">
            <v>22</v>
          </cell>
          <cell r="BZ33">
            <v>0.20807034078715728</v>
          </cell>
        </row>
        <row r="34">
          <cell r="B34" t="str">
            <v xml:space="preserve">ING BANK              </v>
          </cell>
          <cell r="C34">
            <v>39</v>
          </cell>
          <cell r="D34">
            <v>6.2494972787610084E-2</v>
          </cell>
          <cell r="E34">
            <v>38</v>
          </cell>
          <cell r="F34">
            <v>7.156469686647618E-2</v>
          </cell>
          <cell r="J34" t="str">
            <v xml:space="preserve">ING BANK              </v>
          </cell>
          <cell r="K34">
            <v>34</v>
          </cell>
          <cell r="L34">
            <v>5.9054473039287292E-2</v>
          </cell>
          <cell r="M34">
            <v>33</v>
          </cell>
          <cell r="N34">
            <v>6.6779413958529973E-2</v>
          </cell>
          <cell r="R34" t="str">
            <v xml:space="preserve">ING BANK              </v>
          </cell>
          <cell r="S34">
            <v>34</v>
          </cell>
          <cell r="T34">
            <v>16.933518301564185</v>
          </cell>
          <cell r="U34">
            <v>33</v>
          </cell>
          <cell r="V34">
            <v>14.974674689732979</v>
          </cell>
          <cell r="Z34" t="str">
            <v xml:space="preserve">ING BANK              </v>
          </cell>
          <cell r="AA34">
            <v>6</v>
          </cell>
          <cell r="AB34">
            <v>3.3146080682190879</v>
          </cell>
          <cell r="AC34">
            <v>8</v>
          </cell>
          <cell r="AD34">
            <v>2.0915927254420743</v>
          </cell>
          <cell r="AH34" t="str">
            <v xml:space="preserve">ING BANK              </v>
          </cell>
          <cell r="AI34">
            <v>3</v>
          </cell>
          <cell r="AJ34">
            <v>-0.27088089272040283</v>
          </cell>
          <cell r="AK34">
            <v>3</v>
          </cell>
          <cell r="AL34">
            <v>-0.15560436387634305</v>
          </cell>
          <cell r="AP34" t="str">
            <v xml:space="preserve">ING BANK              </v>
          </cell>
          <cell r="AQ34">
            <v>3</v>
          </cell>
          <cell r="AR34">
            <v>1.5770335520319458E-2</v>
          </cell>
          <cell r="AS34">
            <v>5</v>
          </cell>
          <cell r="AT34">
            <v>3.0397666395651165E-2</v>
          </cell>
          <cell r="AX34" t="str">
            <v xml:space="preserve">ING BANK              </v>
          </cell>
          <cell r="AY34">
            <v>1</v>
          </cell>
          <cell r="AZ34">
            <v>2.5946841244797285E-2</v>
          </cell>
          <cell r="BA34">
            <v>2</v>
          </cell>
          <cell r="BB34">
            <v>4.1491574565497458E-2</v>
          </cell>
          <cell r="BF34" t="str">
            <v xml:space="preserve">ING BANK              </v>
          </cell>
          <cell r="BG34">
            <v>2</v>
          </cell>
          <cell r="BH34">
            <v>1.9156862874271221</v>
          </cell>
          <cell r="BI34">
            <v>2</v>
          </cell>
          <cell r="BJ34">
            <v>2.2146587604258996</v>
          </cell>
          <cell r="BN34" t="str">
            <v xml:space="preserve">ING BANK              </v>
          </cell>
          <cell r="BO34">
            <v>4</v>
          </cell>
          <cell r="BP34">
            <v>0.92826377680424255</v>
          </cell>
          <cell r="BQ34">
            <v>5</v>
          </cell>
          <cell r="BR34">
            <v>0.78911548189622616</v>
          </cell>
          <cell r="BV34" t="str">
            <v xml:space="preserve">ING BANK              </v>
          </cell>
          <cell r="BW34">
            <v>2</v>
          </cell>
          <cell r="BX34">
            <v>0.35323183600841024</v>
          </cell>
          <cell r="BY34">
            <v>1</v>
          </cell>
          <cell r="BZ34">
            <v>5.2681448788006167</v>
          </cell>
        </row>
        <row r="35">
          <cell r="B35" t="str">
            <v xml:space="preserve">INTERBANK   </v>
          </cell>
          <cell r="C35">
            <v>17</v>
          </cell>
          <cell r="D35">
            <v>0.13121302892048764</v>
          </cell>
          <cell r="E35">
            <v>18</v>
          </cell>
          <cell r="F35">
            <v>0.14381242930292573</v>
          </cell>
          <cell r="J35" t="str">
            <v>INTERBANK</v>
          </cell>
          <cell r="K35">
            <v>16</v>
          </cell>
          <cell r="L35">
            <v>0.10770516595790579</v>
          </cell>
          <cell r="M35">
            <v>16</v>
          </cell>
          <cell r="N35">
            <v>0.11781472497014429</v>
          </cell>
          <cell r="R35" t="str">
            <v xml:space="preserve">INTERBANK         </v>
          </cell>
          <cell r="S35">
            <v>16</v>
          </cell>
          <cell r="T35">
            <v>9.2846057206840769</v>
          </cell>
          <cell r="U35">
            <v>16</v>
          </cell>
          <cell r="V35">
            <v>8.4879033605808818</v>
          </cell>
          <cell r="Z35" t="str">
            <v>INTERBANK</v>
          </cell>
          <cell r="AA35">
            <v>25</v>
          </cell>
          <cell r="AB35">
            <v>0.9472063570725211</v>
          </cell>
          <cell r="AC35">
            <v>24</v>
          </cell>
          <cell r="AD35">
            <v>0.98024639931763002</v>
          </cell>
          <cell r="AH35" t="str">
            <v>INTERBANK</v>
          </cell>
          <cell r="AI35">
            <v>28</v>
          </cell>
          <cell r="AJ35">
            <v>0.115595781483358</v>
          </cell>
          <cell r="AK35">
            <v>30</v>
          </cell>
          <cell r="AL35">
            <v>0.14305900939385058</v>
          </cell>
          <cell r="AP35" t="str">
            <v>INTERBANK</v>
          </cell>
          <cell r="AQ35">
            <v>30</v>
          </cell>
          <cell r="AR35">
            <v>0.11860696664656072</v>
          </cell>
          <cell r="AS35">
            <v>29</v>
          </cell>
          <cell r="AT35">
            <v>0.12670428738102621</v>
          </cell>
          <cell r="AX35" t="str">
            <v>INTERBANK</v>
          </cell>
          <cell r="AY35">
            <v>31</v>
          </cell>
          <cell r="AZ35">
            <v>0.15074084144590502</v>
          </cell>
          <cell r="BA35">
            <v>30</v>
          </cell>
          <cell r="BB35">
            <v>0.16308561590884224</v>
          </cell>
          <cell r="BF35" t="str">
            <v>INTERBANK</v>
          </cell>
          <cell r="BG35">
            <v>25</v>
          </cell>
          <cell r="BH35">
            <v>0.62144744609652436</v>
          </cell>
          <cell r="BI35">
            <v>24</v>
          </cell>
          <cell r="BJ35">
            <v>0.61711517620582657</v>
          </cell>
          <cell r="BN35" t="str">
            <v>INTERBANK</v>
          </cell>
          <cell r="BO35">
            <v>18</v>
          </cell>
          <cell r="BP35">
            <v>0.26015655071063187</v>
          </cell>
          <cell r="BQ35">
            <v>19</v>
          </cell>
          <cell r="BR35">
            <v>0.24026504953747183</v>
          </cell>
          <cell r="BV35" t="str">
            <v>INTERBANK</v>
          </cell>
          <cell r="BW35">
            <v>29</v>
          </cell>
          <cell r="BX35">
            <v>0.18026450932685109</v>
          </cell>
          <cell r="BY35">
            <v>30</v>
          </cell>
          <cell r="BZ35">
            <v>0.18998188851822478</v>
          </cell>
        </row>
        <row r="36">
          <cell r="B36" t="str">
            <v xml:space="preserve">LARA                  </v>
          </cell>
          <cell r="C36">
            <v>32</v>
          </cell>
          <cell r="D36">
            <v>8.7056411091784303E-2</v>
          </cell>
          <cell r="E36">
            <v>32</v>
          </cell>
          <cell r="F36">
            <v>9.7312452715669309E-2</v>
          </cell>
          <cell r="J36" t="str">
            <v xml:space="preserve">LARA                  </v>
          </cell>
          <cell r="K36">
            <v>29</v>
          </cell>
          <cell r="L36">
            <v>7.6213547590572597E-2</v>
          </cell>
          <cell r="M36">
            <v>28</v>
          </cell>
          <cell r="N36">
            <v>8.6076572592870992E-2</v>
          </cell>
          <cell r="R36" t="str">
            <v xml:space="preserve">LARA                  </v>
          </cell>
          <cell r="S36">
            <v>29</v>
          </cell>
          <cell r="T36">
            <v>13.12102679397773</v>
          </cell>
          <cell r="U36">
            <v>28</v>
          </cell>
          <cell r="V36">
            <v>11.617562942821236</v>
          </cell>
          <cell r="Z36" t="str">
            <v xml:space="preserve">LARA                  </v>
          </cell>
          <cell r="AA36">
            <v>5</v>
          </cell>
          <cell r="AB36">
            <v>3.9606533461368003</v>
          </cell>
          <cell r="AC36">
            <v>4</v>
          </cell>
          <cell r="AD36">
            <v>5.4938053012302905</v>
          </cell>
          <cell r="AH36" t="str">
            <v xml:space="preserve">LARA                  </v>
          </cell>
          <cell r="AI36">
            <v>9</v>
          </cell>
          <cell r="AJ36">
            <v>1.1057138662254992E-3</v>
          </cell>
          <cell r="AK36">
            <v>6</v>
          </cell>
          <cell r="AL36">
            <v>-2.3246788546233389E-2</v>
          </cell>
          <cell r="AP36" t="str">
            <v xml:space="preserve">LARA                  </v>
          </cell>
          <cell r="AQ36">
            <v>1</v>
          </cell>
          <cell r="AR36">
            <v>1.0272678682660037E-2</v>
          </cell>
          <cell r="AS36">
            <v>2</v>
          </cell>
          <cell r="AT36">
            <v>6.0515530369197879E-3</v>
          </cell>
          <cell r="AX36" t="str">
            <v xml:space="preserve">LARA                  </v>
          </cell>
          <cell r="AY36">
            <v>6</v>
          </cell>
          <cell r="AZ36">
            <v>4.237556496163928E-2</v>
          </cell>
          <cell r="BA36">
            <v>3</v>
          </cell>
          <cell r="BB36">
            <v>4.202722323160045E-2</v>
          </cell>
          <cell r="BF36" t="str">
            <v xml:space="preserve">LARA                  </v>
          </cell>
          <cell r="BG36">
            <v>32</v>
          </cell>
          <cell r="BH36">
            <v>0.46364026583322587</v>
          </cell>
          <cell r="BI36">
            <v>32</v>
          </cell>
          <cell r="BJ36">
            <v>0.47583183086425368</v>
          </cell>
          <cell r="BN36" t="str">
            <v xml:space="preserve">LARA                  </v>
          </cell>
          <cell r="BO36">
            <v>17</v>
          </cell>
          <cell r="BP36">
            <v>0.30481128445739247</v>
          </cell>
          <cell r="BQ36">
            <v>14</v>
          </cell>
          <cell r="BR36">
            <v>0.3572900824882122</v>
          </cell>
          <cell r="BV36" t="str">
            <v xml:space="preserve">LARA                  </v>
          </cell>
          <cell r="BW36">
            <v>5</v>
          </cell>
          <cell r="BX36">
            <v>0.27288582742377587</v>
          </cell>
          <cell r="BY36">
            <v>2</v>
          </cell>
          <cell r="BZ36">
            <v>0.36611283198972233</v>
          </cell>
        </row>
        <row r="37">
          <cell r="B37" t="str">
            <v xml:space="preserve">MERCANTIL             </v>
          </cell>
          <cell r="C37">
            <v>22</v>
          </cell>
          <cell r="D37">
            <v>0.12530267777136139</v>
          </cell>
          <cell r="E37">
            <v>24</v>
          </cell>
          <cell r="F37">
            <v>0.13092285279885402</v>
          </cell>
          <cell r="J37" t="str">
            <v xml:space="preserve">MERCANTIL             </v>
          </cell>
          <cell r="K37">
            <v>18</v>
          </cell>
          <cell r="L37">
            <v>0.10171467051935834</v>
          </cell>
          <cell r="M37">
            <v>19</v>
          </cell>
          <cell r="N37">
            <v>0.10587333222020918</v>
          </cell>
          <cell r="R37" t="str">
            <v xml:space="preserve">MERCANTIL             </v>
          </cell>
          <cell r="S37">
            <v>18</v>
          </cell>
          <cell r="T37">
            <v>9.8314234799559213</v>
          </cell>
          <cell r="U37">
            <v>19</v>
          </cell>
          <cell r="V37">
            <v>9.445249139037859</v>
          </cell>
          <cell r="Z37" t="str">
            <v xml:space="preserve">MERCANTIL             </v>
          </cell>
          <cell r="AA37">
            <v>23</v>
          </cell>
          <cell r="AB37">
            <v>1.0165102441019116</v>
          </cell>
          <cell r="AC37">
            <v>23</v>
          </cell>
          <cell r="AD37">
            <v>0.98833529705354461</v>
          </cell>
          <cell r="AH37" t="str">
            <v xml:space="preserve">MERCANTIL             </v>
          </cell>
          <cell r="AI37">
            <v>23</v>
          </cell>
          <cell r="AJ37">
            <v>8.6590480031763575E-2</v>
          </cell>
          <cell r="AK37">
            <v>26</v>
          </cell>
          <cell r="AL37">
            <v>0.11830020296511685</v>
          </cell>
          <cell r="AP37" t="str">
            <v xml:space="preserve">MERCANTIL             </v>
          </cell>
          <cell r="AQ37">
            <v>26</v>
          </cell>
          <cell r="AR37">
            <v>9.8909901520516139E-2</v>
          </cell>
          <cell r="AS37">
            <v>27</v>
          </cell>
          <cell r="AT37">
            <v>0.10762757980803594</v>
          </cell>
          <cell r="AX37" t="str">
            <v xml:space="preserve">MERCANTIL             </v>
          </cell>
          <cell r="AY37">
            <v>26</v>
          </cell>
          <cell r="AZ37">
            <v>0.12018765863264434</v>
          </cell>
          <cell r="BA37">
            <v>27</v>
          </cell>
          <cell r="BB37">
            <v>0.13137377508481102</v>
          </cell>
          <cell r="BF37" t="str">
            <v xml:space="preserve">MERCANTIL             </v>
          </cell>
          <cell r="BG37">
            <v>13</v>
          </cell>
          <cell r="BH37">
            <v>0.81718753246192921</v>
          </cell>
          <cell r="BI37">
            <v>15</v>
          </cell>
          <cell r="BJ37">
            <v>0.78659462176921635</v>
          </cell>
          <cell r="BN37" t="str">
            <v xml:space="preserve">MERCANTIL             </v>
          </cell>
          <cell r="BO37">
            <v>32</v>
          </cell>
          <cell r="BP37">
            <v>7.1590044205132403E-2</v>
          </cell>
          <cell r="BQ37">
            <v>30</v>
          </cell>
          <cell r="BR37">
            <v>0.11749396301314173</v>
          </cell>
          <cell r="BV37" t="str">
            <v xml:space="preserve">MERCANTIL             </v>
          </cell>
          <cell r="BW37">
            <v>27</v>
          </cell>
          <cell r="BX37">
            <v>0.18383643156721305</v>
          </cell>
          <cell r="BY37">
            <v>19</v>
          </cell>
          <cell r="BZ37">
            <v>0.22008904799400594</v>
          </cell>
        </row>
        <row r="38">
          <cell r="B38" t="str">
            <v xml:space="preserve">MONAGAS               </v>
          </cell>
          <cell r="C38">
            <v>9</v>
          </cell>
          <cell r="D38">
            <v>0.20412990877862255</v>
          </cell>
          <cell r="E38">
            <v>10</v>
          </cell>
          <cell r="F38">
            <v>0.19358777804138447</v>
          </cell>
          <cell r="J38" t="str">
            <v xml:space="preserve">MONAGAS               </v>
          </cell>
          <cell r="K38">
            <v>9</v>
          </cell>
          <cell r="L38">
            <v>0.15482509970082248</v>
          </cell>
          <cell r="M38">
            <v>10</v>
          </cell>
          <cell r="N38">
            <v>0.15072597182104819</v>
          </cell>
          <cell r="R38" t="str">
            <v xml:space="preserve">MONAGAS               </v>
          </cell>
          <cell r="S38">
            <v>9</v>
          </cell>
          <cell r="T38">
            <v>6.4589010563039073</v>
          </cell>
          <cell r="U38">
            <v>10</v>
          </cell>
          <cell r="V38">
            <v>6.6345566588037395</v>
          </cell>
          <cell r="Z38" t="str">
            <v xml:space="preserve">MONAGAS               </v>
          </cell>
          <cell r="AA38">
            <v>12</v>
          </cell>
          <cell r="AB38">
            <v>1.6499312462025517</v>
          </cell>
          <cell r="AC38">
            <v>10</v>
          </cell>
          <cell r="AD38">
            <v>1.9234764461744083</v>
          </cell>
          <cell r="AH38" t="str">
            <v xml:space="preserve">MONAGAS               </v>
          </cell>
          <cell r="AI38">
            <v>12</v>
          </cell>
          <cell r="AJ38">
            <v>3.8558672671545627E-2</v>
          </cell>
          <cell r="AK38">
            <v>14</v>
          </cell>
          <cell r="AL38">
            <v>4.1420681774900041E-2</v>
          </cell>
          <cell r="AP38" t="str">
            <v xml:space="preserve">MONAGAS               </v>
          </cell>
          <cell r="AQ38">
            <v>18</v>
          </cell>
          <cell r="AR38">
            <v>7.0282627316961166E-2</v>
          </cell>
          <cell r="AS38">
            <v>13</v>
          </cell>
          <cell r="AT38">
            <v>5.4977282197177367E-2</v>
          </cell>
          <cell r="AX38" t="str">
            <v xml:space="preserve">MONAGAS               </v>
          </cell>
          <cell r="AY38">
            <v>17</v>
          </cell>
          <cell r="AZ38">
            <v>9.1477468408085405E-2</v>
          </cell>
          <cell r="BA38">
            <v>13</v>
          </cell>
          <cell r="BB38">
            <v>7.9001931860547173E-2</v>
          </cell>
          <cell r="BF38" t="str">
            <v xml:space="preserve">MONAGAS               </v>
          </cell>
          <cell r="BG38">
            <v>33</v>
          </cell>
          <cell r="BH38">
            <v>0.38338578035597504</v>
          </cell>
          <cell r="BI38">
            <v>37</v>
          </cell>
          <cell r="BJ38">
            <v>0.30731560174436973</v>
          </cell>
          <cell r="BN38" t="str">
            <v xml:space="preserve">MONAGAS               </v>
          </cell>
          <cell r="BO38">
            <v>9</v>
          </cell>
          <cell r="BP38">
            <v>0.52588722472644944</v>
          </cell>
          <cell r="BQ38">
            <v>7</v>
          </cell>
          <cell r="BR38">
            <v>0.64410965861556446</v>
          </cell>
          <cell r="BV38" t="str">
            <v xml:space="preserve">MONAGAS               </v>
          </cell>
          <cell r="BW38">
            <v>17</v>
          </cell>
          <cell r="BX38">
            <v>0.21031599036546039</v>
          </cell>
          <cell r="BY38">
            <v>21</v>
          </cell>
          <cell r="BZ38">
            <v>0.21645933758357952</v>
          </cell>
        </row>
        <row r="39">
          <cell r="B39" t="str">
            <v xml:space="preserve">NOROCO                </v>
          </cell>
          <cell r="C39">
            <v>26</v>
          </cell>
          <cell r="D39">
            <v>0.11472428834539627</v>
          </cell>
          <cell r="E39">
            <v>22</v>
          </cell>
          <cell r="F39">
            <v>0.13383275012497323</v>
          </cell>
          <cell r="J39" t="str">
            <v xml:space="preserve">NOROCO                </v>
          </cell>
          <cell r="K39">
            <v>21</v>
          </cell>
          <cell r="L39">
            <v>9.8093246787459509E-2</v>
          </cell>
          <cell r="M39">
            <v>18</v>
          </cell>
          <cell r="N39">
            <v>0.11572470246256182</v>
          </cell>
          <cell r="R39" t="str">
            <v xml:space="preserve">NOROCO                </v>
          </cell>
          <cell r="S39">
            <v>21</v>
          </cell>
          <cell r="T39">
            <v>10.194381700574342</v>
          </cell>
          <cell r="U39">
            <v>18</v>
          </cell>
          <cell r="V39">
            <v>8.6411974169776826</v>
          </cell>
          <cell r="Z39" t="str">
            <v xml:space="preserve">NOROCO                </v>
          </cell>
          <cell r="AA39">
            <v>19</v>
          </cell>
          <cell r="AB39">
            <v>1.1724641423293034</v>
          </cell>
          <cell r="AC39">
            <v>13</v>
          </cell>
          <cell r="AD39">
            <v>1.5478755527274763</v>
          </cell>
          <cell r="AH39" t="str">
            <v xml:space="preserve">NOROCO                </v>
          </cell>
          <cell r="AI39">
            <v>29</v>
          </cell>
          <cell r="AJ39">
            <v>0.13152774353083335</v>
          </cell>
          <cell r="AK39">
            <v>25</v>
          </cell>
          <cell r="AL39">
            <v>0.10626858961056929</v>
          </cell>
          <cell r="AP39" t="str">
            <v xml:space="preserve">NOROCO                </v>
          </cell>
          <cell r="AQ39">
            <v>21</v>
          </cell>
          <cell r="AR39">
            <v>8.3628126202224984E-2</v>
          </cell>
          <cell r="AS39">
            <v>19</v>
          </cell>
          <cell r="AT39">
            <v>7.2047894498797879E-2</v>
          </cell>
          <cell r="AX39" t="str">
            <v xml:space="preserve">NOROCO                </v>
          </cell>
          <cell r="AY39">
            <v>19</v>
          </cell>
          <cell r="AZ39">
            <v>9.4310351590045555E-2</v>
          </cell>
          <cell r="BA39">
            <v>16</v>
          </cell>
          <cell r="BB39">
            <v>8.4236235092480183E-2</v>
          </cell>
          <cell r="BF39" t="str">
            <v xml:space="preserve">NOROCO                </v>
          </cell>
          <cell r="BG39">
            <v>29</v>
          </cell>
          <cell r="BH39">
            <v>0.5221991517763156</v>
          </cell>
          <cell r="BI39">
            <v>29</v>
          </cell>
          <cell r="BJ39">
            <v>0.52940067526114565</v>
          </cell>
          <cell r="BN39" t="str">
            <v xml:space="preserve">NOROCO                </v>
          </cell>
          <cell r="BO39">
            <v>11</v>
          </cell>
          <cell r="BP39">
            <v>0.45367914479517951</v>
          </cell>
          <cell r="BQ39">
            <v>16</v>
          </cell>
          <cell r="BR39">
            <v>0.29937877599775725</v>
          </cell>
          <cell r="BV39" t="str">
            <v xml:space="preserve">NOROCO                </v>
          </cell>
          <cell r="BW39">
            <v>33</v>
          </cell>
          <cell r="BX39">
            <v>0.15346732339515093</v>
          </cell>
          <cell r="BY39">
            <v>27</v>
          </cell>
          <cell r="BZ39">
            <v>0.19818323769306848</v>
          </cell>
        </row>
        <row r="40">
          <cell r="B40" t="str">
            <v xml:space="preserve">OCCIDENTAL DE DCTO.   </v>
          </cell>
          <cell r="C40">
            <v>36</v>
          </cell>
          <cell r="D40">
            <v>7.9071443264341124E-2</v>
          </cell>
          <cell r="E40">
            <v>37</v>
          </cell>
          <cell r="F40">
            <v>8.0043831833018581E-2</v>
          </cell>
          <cell r="J40" t="str">
            <v xml:space="preserve">OCCIDENTAL DE DCTO.   </v>
          </cell>
          <cell r="K40">
            <v>32</v>
          </cell>
          <cell r="L40">
            <v>6.9035576022706366E-2</v>
          </cell>
          <cell r="M40">
            <v>32</v>
          </cell>
          <cell r="N40">
            <v>6.9518124015783792E-2</v>
          </cell>
          <cell r="R40" t="str">
            <v xml:space="preserve">OCCIDENTAL DE DCTO.   </v>
          </cell>
          <cell r="S40">
            <v>32</v>
          </cell>
          <cell r="T40">
            <v>14.485285089402192</v>
          </cell>
          <cell r="U40">
            <v>32</v>
          </cell>
          <cell r="V40">
            <v>14.384737996856105</v>
          </cell>
          <cell r="Z40" t="str">
            <v xml:space="preserve">OCCIDENTAL DE DCTO.   </v>
          </cell>
          <cell r="AA40">
            <v>20</v>
          </cell>
          <cell r="AB40">
            <v>1.1328822615781493</v>
          </cell>
          <cell r="AC40">
            <v>22</v>
          </cell>
          <cell r="AD40">
            <v>1.0276169930905885</v>
          </cell>
          <cell r="AH40" t="str">
            <v xml:space="preserve">OCCIDENTAL DE DCTO.   </v>
          </cell>
          <cell r="AI40">
            <v>14</v>
          </cell>
          <cell r="AJ40">
            <v>3.9625029126459987E-2</v>
          </cell>
          <cell r="AK40">
            <v>18</v>
          </cell>
          <cell r="AL40">
            <v>6.5209870615388507E-2</v>
          </cell>
          <cell r="AP40" t="str">
            <v xml:space="preserve">OCCIDENTAL DE DCTO.   </v>
          </cell>
          <cell r="AQ40">
            <v>15</v>
          </cell>
          <cell r="AR40">
            <v>5.9336428392261831E-2</v>
          </cell>
          <cell r="AS40">
            <v>17</v>
          </cell>
          <cell r="AT40">
            <v>6.7076819419077643E-2</v>
          </cell>
          <cell r="AX40" t="str">
            <v xml:space="preserve">OCCIDENTAL DE DCTO.   </v>
          </cell>
          <cell r="AY40">
            <v>16</v>
          </cell>
          <cell r="AZ40">
            <v>8.5637087994510017E-2</v>
          </cell>
          <cell r="BA40">
            <v>19</v>
          </cell>
          <cell r="BB40">
            <v>9.3924423698347304E-2</v>
          </cell>
          <cell r="BF40" t="str">
            <v xml:space="preserve">OCCIDENTAL DE DCTO.   </v>
          </cell>
          <cell r="BG40">
            <v>10</v>
          </cell>
          <cell r="BH40">
            <v>0.84172082024175887</v>
          </cell>
          <cell r="BI40">
            <v>13</v>
          </cell>
          <cell r="BJ40">
            <v>0.79740864441889359</v>
          </cell>
          <cell r="BN40" t="str">
            <v xml:space="preserve">OCCIDENTAL DE DCTO.   </v>
          </cell>
          <cell r="BO40">
            <v>20</v>
          </cell>
          <cell r="BP40">
            <v>0.24094868051276686</v>
          </cell>
          <cell r="BQ40">
            <v>18</v>
          </cell>
          <cell r="BR40">
            <v>0.24783048496397389</v>
          </cell>
          <cell r="BV40" t="str">
            <v xml:space="preserve">OCCIDENTAL DE DCTO.   </v>
          </cell>
          <cell r="BW40">
            <v>24</v>
          </cell>
          <cell r="BX40">
            <v>0.19361347418778124</v>
          </cell>
          <cell r="BY40">
            <v>14</v>
          </cell>
          <cell r="BZ40">
            <v>0.25147991601084491</v>
          </cell>
        </row>
        <row r="41">
          <cell r="B41" t="str">
            <v>OCCIDENTE</v>
          </cell>
          <cell r="C41">
            <v>30</v>
          </cell>
          <cell r="D41">
            <v>0.10332459266935691</v>
          </cell>
          <cell r="E41">
            <v>30</v>
          </cell>
          <cell r="F41">
            <v>0.10795642097925576</v>
          </cell>
          <cell r="J41" t="str">
            <v>OCCIDENTE</v>
          </cell>
          <cell r="K41">
            <v>27</v>
          </cell>
          <cell r="L41">
            <v>8.1039985691505861E-2</v>
          </cell>
          <cell r="M41">
            <v>29</v>
          </cell>
          <cell r="N41">
            <v>8.5672352523448403E-2</v>
          </cell>
          <cell r="R41" t="str">
            <v>OCCIDENTE</v>
          </cell>
          <cell r="S41">
            <v>27</v>
          </cell>
          <cell r="T41">
            <v>12.339587568619402</v>
          </cell>
          <cell r="U41">
            <v>29</v>
          </cell>
          <cell r="V41">
            <v>11.672377033492822</v>
          </cell>
          <cell r="Z41" t="str">
            <v>OCCIDENTE</v>
          </cell>
          <cell r="AA41">
            <v>8</v>
          </cell>
          <cell r="AB41">
            <v>2.1670730885820149</v>
          </cell>
          <cell r="AC41">
            <v>7</v>
          </cell>
          <cell r="AD41">
            <v>2.1512681159420302</v>
          </cell>
          <cell r="AH41" t="str">
            <v>OCCIDENTE</v>
          </cell>
          <cell r="AI41">
            <v>8</v>
          </cell>
          <cell r="AJ41">
            <v>-8.0284362250653361E-3</v>
          </cell>
          <cell r="AK41">
            <v>9</v>
          </cell>
          <cell r="AL41">
            <v>6.5551691834552228E-3</v>
          </cell>
          <cell r="AP41" t="str">
            <v>OCCIDENTE</v>
          </cell>
          <cell r="AQ41">
            <v>6</v>
          </cell>
          <cell r="AR41">
            <v>1.9712552535577643E-2</v>
          </cell>
          <cell r="AS41">
            <v>4</v>
          </cell>
          <cell r="AT41">
            <v>2.2745121745674522E-2</v>
          </cell>
          <cell r="AX41" t="str">
            <v>OCCIDENTE</v>
          </cell>
          <cell r="AY41">
            <v>10</v>
          </cell>
          <cell r="AZ41">
            <v>7.1306197148205713E-2</v>
          </cell>
          <cell r="BA41">
            <v>10</v>
          </cell>
          <cell r="BB41">
            <v>7.7514495118373009E-2</v>
          </cell>
          <cell r="BF41" t="str">
            <v>OCCIDENTE</v>
          </cell>
          <cell r="BG41">
            <v>20</v>
          </cell>
          <cell r="BH41">
            <v>0.6814716743441962</v>
          </cell>
          <cell r="BI41">
            <v>22</v>
          </cell>
          <cell r="BJ41">
            <v>0.64506252745752157</v>
          </cell>
          <cell r="BN41" t="str">
            <v>OCCIDENTE</v>
          </cell>
          <cell r="BO41">
            <v>37</v>
          </cell>
          <cell r="BP41">
            <v>4.873251085049328E-2</v>
          </cell>
          <cell r="BQ41">
            <v>22</v>
          </cell>
          <cell r="BR41">
            <v>0.2315708410749899</v>
          </cell>
          <cell r="BV41" t="str">
            <v>OCCIDENTE</v>
          </cell>
          <cell r="BW41">
            <v>8</v>
          </cell>
          <cell r="BX41">
            <v>0.25137605412140518</v>
          </cell>
          <cell r="BY41">
            <v>13</v>
          </cell>
          <cell r="BZ41">
            <v>0.25160584027718763</v>
          </cell>
        </row>
        <row r="42">
          <cell r="B42" t="str">
            <v xml:space="preserve">ORINOCO               </v>
          </cell>
          <cell r="C42">
            <v>24</v>
          </cell>
          <cell r="D42">
            <v>0.12307230159405781</v>
          </cell>
          <cell r="E42">
            <v>23</v>
          </cell>
          <cell r="F42">
            <v>0.13319109990999289</v>
          </cell>
          <cell r="J42" t="str">
            <v xml:space="preserve">ORINOCO               </v>
          </cell>
          <cell r="K42">
            <v>15</v>
          </cell>
          <cell r="L42">
            <v>0.10795341463141153</v>
          </cell>
          <cell r="M42">
            <v>17</v>
          </cell>
          <cell r="N42">
            <v>0.11623340515024812</v>
          </cell>
          <cell r="R42" t="str">
            <v xml:space="preserve">ORINOCO               </v>
          </cell>
          <cell r="S42">
            <v>15</v>
          </cell>
          <cell r="T42">
            <v>9.2632549272695908</v>
          </cell>
          <cell r="U42">
            <v>17</v>
          </cell>
          <cell r="V42">
            <v>8.6033786819491223</v>
          </cell>
          <cell r="Z42" t="str">
            <v xml:space="preserve">ORINOCO               </v>
          </cell>
          <cell r="AA42">
            <v>22</v>
          </cell>
          <cell r="AB42">
            <v>1.0305484118962416</v>
          </cell>
          <cell r="AC42">
            <v>21</v>
          </cell>
          <cell r="AD42">
            <v>1.0527669770186838</v>
          </cell>
          <cell r="AH42" t="str">
            <v xml:space="preserve">ORINOCO               </v>
          </cell>
          <cell r="AI42">
            <v>15</v>
          </cell>
          <cell r="AJ42">
            <v>4.6716166625958094E-2</v>
          </cell>
          <cell r="AK42">
            <v>15</v>
          </cell>
          <cell r="AL42">
            <v>4.8382896849698806E-2</v>
          </cell>
          <cell r="AP42" t="str">
            <v xml:space="preserve">ORINOCO               </v>
          </cell>
          <cell r="AQ42">
            <v>28</v>
          </cell>
          <cell r="AR42">
            <v>0.11452343140737174</v>
          </cell>
          <cell r="AS42">
            <v>28</v>
          </cell>
          <cell r="AT42">
            <v>0.1215782995925177</v>
          </cell>
          <cell r="AX42" t="str">
            <v xml:space="preserve">ORINOCO               </v>
          </cell>
          <cell r="AY42">
            <v>30</v>
          </cell>
          <cell r="AZ42">
            <v>0.13990943750205892</v>
          </cell>
          <cell r="BA42">
            <v>29</v>
          </cell>
          <cell r="BB42">
            <v>0.14871762145411982</v>
          </cell>
          <cell r="BF42" t="str">
            <v xml:space="preserve">ORINOCO               </v>
          </cell>
          <cell r="BG42">
            <v>18</v>
          </cell>
          <cell r="BH42">
            <v>0.69989426796699961</v>
          </cell>
          <cell r="BI42">
            <v>18</v>
          </cell>
          <cell r="BJ42">
            <v>0.69737192739750586</v>
          </cell>
          <cell r="BN42" t="str">
            <v xml:space="preserve">ORINOCO               </v>
          </cell>
          <cell r="BO42">
            <v>28</v>
          </cell>
          <cell r="BP42">
            <v>0.13292146376816391</v>
          </cell>
          <cell r="BQ42">
            <v>28</v>
          </cell>
          <cell r="BR42">
            <v>0.14934920270892485</v>
          </cell>
          <cell r="BV42" t="str">
            <v xml:space="preserve">ORINOCO               </v>
          </cell>
          <cell r="BW42">
            <v>28</v>
          </cell>
          <cell r="BX42">
            <v>0.18335500548933861</v>
          </cell>
          <cell r="BY42">
            <v>32</v>
          </cell>
          <cell r="BZ42">
            <v>0.18420269150779131</v>
          </cell>
        </row>
        <row r="43">
          <cell r="B43" t="str">
            <v xml:space="preserve">PLAZA                 </v>
          </cell>
          <cell r="C43">
            <v>14</v>
          </cell>
          <cell r="D43">
            <v>0.15280245261204473</v>
          </cell>
          <cell r="E43">
            <v>11</v>
          </cell>
          <cell r="F43">
            <v>0.16927303063793511</v>
          </cell>
          <cell r="J43" t="str">
            <v xml:space="preserve">PLAZA                 </v>
          </cell>
          <cell r="K43">
            <v>10</v>
          </cell>
          <cell r="L43">
            <v>0.14739742141658813</v>
          </cell>
          <cell r="M43">
            <v>9</v>
          </cell>
          <cell r="N43">
            <v>0.16363627011301796</v>
          </cell>
          <cell r="R43" t="str">
            <v xml:space="preserve">PLAZA                 </v>
          </cell>
          <cell r="S43">
            <v>10</v>
          </cell>
          <cell r="T43">
            <v>6.784379200052002</v>
          </cell>
          <cell r="U43">
            <v>9</v>
          </cell>
          <cell r="V43">
            <v>6.1111146038059552</v>
          </cell>
          <cell r="Z43" t="str">
            <v xml:space="preserve">PLAZA                 </v>
          </cell>
          <cell r="AA43">
            <v>2</v>
          </cell>
          <cell r="AB43">
            <v>7.2341440746180732</v>
          </cell>
          <cell r="AC43">
            <v>2</v>
          </cell>
          <cell r="AD43">
            <v>8.6431254482098474</v>
          </cell>
          <cell r="AH43" t="str">
            <v xml:space="preserve">PLAZA                 </v>
          </cell>
          <cell r="AI43">
            <v>11</v>
          </cell>
          <cell r="AJ43">
            <v>3.5542607944610019E-2</v>
          </cell>
          <cell r="AK43">
            <v>13</v>
          </cell>
          <cell r="AL43">
            <v>3.5445606029976602E-2</v>
          </cell>
          <cell r="AP43" t="str">
            <v xml:space="preserve">PLAZA                 </v>
          </cell>
          <cell r="AQ43">
            <v>5</v>
          </cell>
          <cell r="AR43">
            <v>1.8459716555959758E-2</v>
          </cell>
          <cell r="AS43">
            <v>3</v>
          </cell>
          <cell r="AT43">
            <v>1.681896705609915E-2</v>
          </cell>
          <cell r="AX43" t="str">
            <v xml:space="preserve">PLAZA                 </v>
          </cell>
          <cell r="AY43">
            <v>3</v>
          </cell>
          <cell r="AZ43">
            <v>3.6715309586579675E-2</v>
          </cell>
          <cell r="BA43">
            <v>1</v>
          </cell>
          <cell r="BB43">
            <v>3.7066399913379969E-2</v>
          </cell>
          <cell r="BF43" t="str">
            <v xml:space="preserve">PLAZA                 </v>
          </cell>
          <cell r="BG43">
            <v>15</v>
          </cell>
          <cell r="BH43">
            <v>0.75365269627058418</v>
          </cell>
          <cell r="BI43">
            <v>16</v>
          </cell>
          <cell r="BJ43">
            <v>0.78453776179199242</v>
          </cell>
          <cell r="BN43" t="str">
            <v xml:space="preserve">PLAZA                 </v>
          </cell>
          <cell r="BO43">
            <v>31</v>
          </cell>
          <cell r="BP43">
            <v>7.6687940097767193E-2</v>
          </cell>
          <cell r="BQ43">
            <v>33</v>
          </cell>
          <cell r="BR43">
            <v>0.10134820698062637</v>
          </cell>
          <cell r="BV43" t="str">
            <v xml:space="preserve">PLAZA                 </v>
          </cell>
          <cell r="BW43">
            <v>4</v>
          </cell>
          <cell r="BX43">
            <v>0.3015140662845755</v>
          </cell>
          <cell r="BY43">
            <v>4</v>
          </cell>
          <cell r="BZ43">
            <v>0.33335967244849107</v>
          </cell>
        </row>
        <row r="44">
          <cell r="B44" t="str">
            <v>POPULAR</v>
          </cell>
          <cell r="C44">
            <v>13</v>
          </cell>
          <cell r="D44">
            <v>0.15797809399144772</v>
          </cell>
          <cell r="E44">
            <v>14</v>
          </cell>
          <cell r="F44">
            <v>0.16178785622829528</v>
          </cell>
          <cell r="J44" t="str">
            <v>POPULAR</v>
          </cell>
          <cell r="K44">
            <v>11</v>
          </cell>
          <cell r="L44">
            <v>0.13717913066541984</v>
          </cell>
          <cell r="M44">
            <v>11</v>
          </cell>
          <cell r="N44">
            <v>0.14026368059209166</v>
          </cell>
          <cell r="R44" t="str">
            <v>POPULAR</v>
          </cell>
          <cell r="S44">
            <v>11</v>
          </cell>
          <cell r="T44">
            <v>7.2897385713793588</v>
          </cell>
          <cell r="U44">
            <v>11</v>
          </cell>
          <cell r="V44">
            <v>7.1294293417848751</v>
          </cell>
          <cell r="Z44" t="str">
            <v>POPULAR</v>
          </cell>
          <cell r="AA44">
            <v>21</v>
          </cell>
          <cell r="AB44">
            <v>1.05124159987687</v>
          </cell>
          <cell r="AC44">
            <v>20</v>
          </cell>
          <cell r="AD44">
            <v>1.0633985163241322</v>
          </cell>
          <cell r="AH44" t="str">
            <v>POPULAR</v>
          </cell>
          <cell r="AI44">
            <v>36</v>
          </cell>
          <cell r="AJ44">
            <v>0.23566217897150896</v>
          </cell>
          <cell r="AK44">
            <v>35</v>
          </cell>
          <cell r="AL44">
            <v>0.26630763321285089</v>
          </cell>
          <cell r="AP44" t="str">
            <v>POPULAR</v>
          </cell>
          <cell r="AQ44">
            <v>34</v>
          </cell>
          <cell r="AR44">
            <v>0.14986469458579629</v>
          </cell>
          <cell r="AS44">
            <v>33</v>
          </cell>
          <cell r="AT44">
            <v>0.15173066698762872</v>
          </cell>
          <cell r="AX44" t="str">
            <v>POPULAR</v>
          </cell>
          <cell r="AY44">
            <v>34</v>
          </cell>
          <cell r="AZ44">
            <v>0.19020851793142793</v>
          </cell>
          <cell r="BA44">
            <v>32</v>
          </cell>
          <cell r="BB44">
            <v>0.19219691089915283</v>
          </cell>
          <cell r="BF44" t="str">
            <v>POPULAR</v>
          </cell>
          <cell r="BG44">
            <v>40</v>
          </cell>
          <cell r="BH44">
            <v>9.4290953065983063E-2</v>
          </cell>
          <cell r="BI44">
            <v>40</v>
          </cell>
          <cell r="BJ44">
            <v>8.958105273257766E-2</v>
          </cell>
          <cell r="BN44" t="str">
            <v>POPULAR</v>
          </cell>
          <cell r="BO44">
            <v>23</v>
          </cell>
          <cell r="BP44">
            <v>0.21146385862525058</v>
          </cell>
          <cell r="BQ44">
            <v>23</v>
          </cell>
          <cell r="BR44">
            <v>0.22441983697429879</v>
          </cell>
          <cell r="BV44" t="str">
            <v>POPULAR</v>
          </cell>
          <cell r="BW44">
            <v>26</v>
          </cell>
          <cell r="BX44">
            <v>0.19028813501360634</v>
          </cell>
          <cell r="BY44">
            <v>20</v>
          </cell>
          <cell r="BZ44">
            <v>0.21687949942319767</v>
          </cell>
        </row>
        <row r="45">
          <cell r="B45" t="str">
            <v xml:space="preserve">PROVINCIAL            </v>
          </cell>
          <cell r="C45">
            <v>29</v>
          </cell>
          <cell r="D45">
            <v>0.10917307881167369</v>
          </cell>
          <cell r="E45">
            <v>27</v>
          </cell>
          <cell r="F45">
            <v>0.12011936681955319</v>
          </cell>
          <cell r="J45" t="str">
            <v xml:space="preserve">PROVINCIAL            </v>
          </cell>
          <cell r="K45">
            <v>25</v>
          </cell>
          <cell r="L45">
            <v>8.6288626196917212E-2</v>
          </cell>
          <cell r="M45">
            <v>22</v>
          </cell>
          <cell r="N45">
            <v>9.6270221361931571E-2</v>
          </cell>
          <cell r="R45" t="str">
            <v xml:space="preserve">PROVINCIAL            </v>
          </cell>
          <cell r="S45">
            <v>25</v>
          </cell>
          <cell r="T45">
            <v>11.589012875438808</v>
          </cell>
          <cell r="U45">
            <v>22</v>
          </cell>
          <cell r="V45">
            <v>10.387428073323544</v>
          </cell>
          <cell r="Z45" t="str">
            <v xml:space="preserve">PROVINCIAL            </v>
          </cell>
          <cell r="AA45">
            <v>16</v>
          </cell>
          <cell r="AB45">
            <v>1.2853368655096176</v>
          </cell>
          <cell r="AC45">
            <v>12</v>
          </cell>
          <cell r="AD45">
            <v>1.581635973612453</v>
          </cell>
          <cell r="AH45" t="str">
            <v xml:space="preserve">PROVINCIAL            </v>
          </cell>
          <cell r="AI45">
            <v>30</v>
          </cell>
          <cell r="AJ45">
            <v>0.13891159002635223</v>
          </cell>
          <cell r="AK45">
            <v>32</v>
          </cell>
          <cell r="AL45">
            <v>0.15636360094720991</v>
          </cell>
          <cell r="AP45" t="str">
            <v xml:space="preserve">PROVINCIAL            </v>
          </cell>
          <cell r="AQ45">
            <v>14</v>
          </cell>
          <cell r="AR45">
            <v>5.5289510812767881E-2</v>
          </cell>
          <cell r="AS45">
            <v>10</v>
          </cell>
          <cell r="AT45">
            <v>4.7202833977815675E-2</v>
          </cell>
          <cell r="AX45" t="str">
            <v xml:space="preserve">PROVINCIAL            </v>
          </cell>
          <cell r="AY45">
            <v>18</v>
          </cell>
          <cell r="AZ45">
            <v>9.1685179778290687E-2</v>
          </cell>
          <cell r="BA45">
            <v>17</v>
          </cell>
          <cell r="BB45">
            <v>8.9095340391570771E-2</v>
          </cell>
          <cell r="BF45" t="str">
            <v xml:space="preserve">PROVINCIAL            </v>
          </cell>
          <cell r="BG45">
            <v>24</v>
          </cell>
          <cell r="BH45">
            <v>0.6340531101600444</v>
          </cell>
          <cell r="BI45">
            <v>26</v>
          </cell>
          <cell r="BJ45">
            <v>0.60425690344635585</v>
          </cell>
          <cell r="BN45" t="str">
            <v xml:space="preserve">PROVINCIAL            </v>
          </cell>
          <cell r="BO45">
            <v>24</v>
          </cell>
          <cell r="BP45">
            <v>0.20082809185041228</v>
          </cell>
          <cell r="BQ45">
            <v>24</v>
          </cell>
          <cell r="BR45">
            <v>0.21196394974514421</v>
          </cell>
          <cell r="BV45" t="str">
            <v xml:space="preserve">PROVINCIAL            </v>
          </cell>
          <cell r="BW45">
            <v>10</v>
          </cell>
          <cell r="BX45">
            <v>0.22294528510264683</v>
          </cell>
          <cell r="BY45">
            <v>6</v>
          </cell>
          <cell r="BZ45">
            <v>0.28475098028849954</v>
          </cell>
        </row>
        <row r="46">
          <cell r="B46" t="str">
            <v>REPUBLICA</v>
          </cell>
          <cell r="C46">
            <v>18</v>
          </cell>
          <cell r="D46">
            <v>0.12955482646832148</v>
          </cell>
          <cell r="E46">
            <v>19</v>
          </cell>
          <cell r="F46">
            <v>0.1380074734945643</v>
          </cell>
          <cell r="J46" t="str">
            <v>REPUBLICA</v>
          </cell>
          <cell r="K46">
            <v>26</v>
          </cell>
          <cell r="L46">
            <v>8.3409106126840687E-2</v>
          </cell>
          <cell r="M46">
            <v>24</v>
          </cell>
          <cell r="N46">
            <v>9.008310718618491E-2</v>
          </cell>
          <cell r="R46" t="str">
            <v>REPUBLICA</v>
          </cell>
          <cell r="S46">
            <v>26</v>
          </cell>
          <cell r="T46">
            <v>11.98909863006198</v>
          </cell>
          <cell r="U46">
            <v>24</v>
          </cell>
          <cell r="V46">
            <v>11.100860430282308</v>
          </cell>
          <cell r="Z46" t="str">
            <v>REPUBLICA</v>
          </cell>
          <cell r="AA46">
            <v>29</v>
          </cell>
          <cell r="AB46">
            <v>0.72257123873776918</v>
          </cell>
          <cell r="AC46">
            <v>29</v>
          </cell>
          <cell r="AD46">
            <v>0.74441154247872188</v>
          </cell>
          <cell r="AH46" t="str">
            <v>REPUBLICA</v>
          </cell>
          <cell r="AI46">
            <v>4</v>
          </cell>
          <cell r="AJ46">
            <v>-0.15152770539379629</v>
          </cell>
          <cell r="AK46">
            <v>4</v>
          </cell>
          <cell r="AL46">
            <v>-9.4631641431225294E-2</v>
          </cell>
          <cell r="AP46" t="str">
            <v>REPUBLICA</v>
          </cell>
          <cell r="AQ46">
            <v>25</v>
          </cell>
          <cell r="AR46">
            <v>9.5236536993728166E-2</v>
          </cell>
          <cell r="AS46">
            <v>25</v>
          </cell>
          <cell r="AT46">
            <v>0.10215022634263422</v>
          </cell>
          <cell r="AX46" t="str">
            <v>REPUBLICA</v>
          </cell>
          <cell r="AY46">
            <v>24</v>
          </cell>
          <cell r="AZ46">
            <v>0.11291826482974748</v>
          </cell>
          <cell r="BA46">
            <v>24</v>
          </cell>
          <cell r="BB46">
            <v>0.12280104220486064</v>
          </cell>
          <cell r="BF46" t="str">
            <v>REPUBLICA</v>
          </cell>
          <cell r="BG46">
            <v>31</v>
          </cell>
          <cell r="BH46">
            <v>0.49160357883578937</v>
          </cell>
          <cell r="BI46">
            <v>28</v>
          </cell>
          <cell r="BJ46">
            <v>0.53677222687314807</v>
          </cell>
          <cell r="BN46" t="str">
            <v>REPUBLICA</v>
          </cell>
          <cell r="BO46">
            <v>14</v>
          </cell>
          <cell r="BP46">
            <v>0.36750906930424704</v>
          </cell>
          <cell r="BQ46">
            <v>15</v>
          </cell>
          <cell r="BR46">
            <v>0.34316835686658226</v>
          </cell>
          <cell r="BV46" t="str">
            <v>REPUBLICA</v>
          </cell>
          <cell r="BW46">
            <v>14</v>
          </cell>
          <cell r="BX46">
            <v>0.21874900385890622</v>
          </cell>
          <cell r="BY46">
            <v>15</v>
          </cell>
          <cell r="BZ46">
            <v>0.22776080437534471</v>
          </cell>
        </row>
        <row r="47">
          <cell r="B47" t="str">
            <v xml:space="preserve">SOFITASA              </v>
          </cell>
          <cell r="C47">
            <v>31</v>
          </cell>
          <cell r="D47">
            <v>9.1549271143960179E-2</v>
          </cell>
          <cell r="E47">
            <v>31</v>
          </cell>
          <cell r="F47">
            <v>0.10536784626687858</v>
          </cell>
          <cell r="J47" t="str">
            <v xml:space="preserve">SOFITASA              </v>
          </cell>
          <cell r="K47">
            <v>28</v>
          </cell>
          <cell r="L47">
            <v>7.8450174683855414E-2</v>
          </cell>
          <cell r="M47">
            <v>26</v>
          </cell>
          <cell r="N47">
            <v>8.9504336544935892E-2</v>
          </cell>
          <cell r="R47" t="str">
            <v xml:space="preserve">SOFITASA              </v>
          </cell>
          <cell r="S47">
            <v>28</v>
          </cell>
          <cell r="T47">
            <v>12.746944210511671</v>
          </cell>
          <cell r="U47">
            <v>26</v>
          </cell>
          <cell r="V47">
            <v>11.172643009290923</v>
          </cell>
          <cell r="Z47" t="str">
            <v xml:space="preserve">SOFITASA              </v>
          </cell>
          <cell r="AA47">
            <v>24</v>
          </cell>
          <cell r="AB47">
            <v>0.95509824091849937</v>
          </cell>
          <cell r="AC47">
            <v>25</v>
          </cell>
          <cell r="AD47">
            <v>0.96547867897194184</v>
          </cell>
          <cell r="AH47" t="str">
            <v xml:space="preserve">SOFITASA              </v>
          </cell>
          <cell r="AI47">
            <v>26</v>
          </cell>
          <cell r="AJ47">
            <v>9.4929753076241033E-2</v>
          </cell>
          <cell r="AK47">
            <v>27</v>
          </cell>
          <cell r="AL47">
            <v>0.1251512451708536</v>
          </cell>
          <cell r="AP47" t="str">
            <v xml:space="preserve">SOFITASA              </v>
          </cell>
          <cell r="AQ47">
            <v>20</v>
          </cell>
          <cell r="AR47">
            <v>8.3410104723871323E-2</v>
          </cell>
          <cell r="AS47">
            <v>24</v>
          </cell>
          <cell r="AT47">
            <v>9.5458658156976572E-2</v>
          </cell>
          <cell r="AX47" t="str">
            <v xml:space="preserve">SOFITASA              </v>
          </cell>
          <cell r="AY47">
            <v>22</v>
          </cell>
          <cell r="AZ47">
            <v>0.10604011885167254</v>
          </cell>
          <cell r="BA47">
            <v>25</v>
          </cell>
          <cell r="BB47">
            <v>0.12304664498011694</v>
          </cell>
          <cell r="BF47" t="str">
            <v xml:space="preserve">SOFITASA              </v>
          </cell>
          <cell r="BG47">
            <v>16</v>
          </cell>
          <cell r="BH47">
            <v>0.73903028014061067</v>
          </cell>
          <cell r="BI47">
            <v>14</v>
          </cell>
          <cell r="BJ47">
            <v>0.79304516427864846</v>
          </cell>
          <cell r="BN47" t="str">
            <v xml:space="preserve">SOFITASA              </v>
          </cell>
          <cell r="BO47">
            <v>29</v>
          </cell>
          <cell r="BP47">
            <v>0.11934297908690306</v>
          </cell>
          <cell r="BQ47">
            <v>32</v>
          </cell>
          <cell r="BR47">
            <v>0.10199447838465071</v>
          </cell>
          <cell r="BV47" t="str">
            <v xml:space="preserve">SOFITASA              </v>
          </cell>
          <cell r="BW47">
            <v>22</v>
          </cell>
          <cell r="BX47">
            <v>0.201024343825149</v>
          </cell>
          <cell r="BY47">
            <v>16</v>
          </cell>
          <cell r="BZ47">
            <v>0.22661395991047065</v>
          </cell>
        </row>
        <row r="48">
          <cell r="B48" t="str">
            <v>STANDARD CHARTERED</v>
          </cell>
          <cell r="C48">
            <v>10</v>
          </cell>
          <cell r="D48">
            <v>0.18850595808286583</v>
          </cell>
          <cell r="E48">
            <v>9</v>
          </cell>
          <cell r="F48">
            <v>0.21866473432644476</v>
          </cell>
          <cell r="J48" t="str">
            <v>STANDARD CHARTERED</v>
          </cell>
          <cell r="K48">
            <v>8</v>
          </cell>
          <cell r="L48">
            <v>0.1710318825269237</v>
          </cell>
          <cell r="M48">
            <v>6</v>
          </cell>
          <cell r="N48">
            <v>0.1967363294326136</v>
          </cell>
          <cell r="R48" t="str">
            <v>STANDARD CHARTERED</v>
          </cell>
          <cell r="S48">
            <v>8</v>
          </cell>
          <cell r="T48">
            <v>5.8468630832183051</v>
          </cell>
          <cell r="U48">
            <v>6</v>
          </cell>
          <cell r="V48">
            <v>5.0829452947708944</v>
          </cell>
          <cell r="Z48" t="str">
            <v>STANDARD CHARTERED</v>
          </cell>
          <cell r="AA48">
            <v>4</v>
          </cell>
          <cell r="AB48">
            <v>4.9872021408070921</v>
          </cell>
          <cell r="AC48">
            <v>5</v>
          </cell>
          <cell r="AD48">
            <v>4.3080782447352881</v>
          </cell>
          <cell r="AH48" t="str">
            <v>STANDARD CHARTERED</v>
          </cell>
          <cell r="AI48">
            <v>5</v>
          </cell>
          <cell r="AJ48">
            <v>-0.10849451419522675</v>
          </cell>
          <cell r="AK48">
            <v>5</v>
          </cell>
          <cell r="AL48">
            <v>-2.5942666088787376E-2</v>
          </cell>
          <cell r="AP48" t="str">
            <v>STANDARD CHARTERED</v>
          </cell>
          <cell r="AQ48">
            <v>7</v>
          </cell>
          <cell r="AR48">
            <v>2.4111619431333425E-2</v>
          </cell>
          <cell r="AS48">
            <v>8</v>
          </cell>
          <cell r="AT48">
            <v>3.5337937240084646E-2</v>
          </cell>
          <cell r="AX48" t="str">
            <v>STANDARD CHARTERED</v>
          </cell>
          <cell r="AY48">
            <v>4</v>
          </cell>
          <cell r="AZ48">
            <v>3.7559879158987758E-2</v>
          </cell>
          <cell r="BA48">
            <v>6</v>
          </cell>
          <cell r="BB48">
            <v>4.9554174870154309E-2</v>
          </cell>
          <cell r="BF48" t="str">
            <v>STANDARD CHARTERED</v>
          </cell>
          <cell r="BG48">
            <v>6</v>
          </cell>
          <cell r="BH48">
            <v>0.94367496065412626</v>
          </cell>
          <cell r="BI48">
            <v>7</v>
          </cell>
          <cell r="BJ48">
            <v>1.1342467213654421</v>
          </cell>
          <cell r="BN48" t="str">
            <v>STANDARD CHARTERED</v>
          </cell>
          <cell r="BO48">
            <v>38</v>
          </cell>
          <cell r="BP48">
            <v>3.9892366553578973E-2</v>
          </cell>
          <cell r="BQ48">
            <v>39</v>
          </cell>
          <cell r="BR48">
            <v>1.6098620825874172E-2</v>
          </cell>
          <cell r="BV48" t="str">
            <v>STANDARD CHARTERED</v>
          </cell>
          <cell r="BW48">
            <v>6</v>
          </cell>
          <cell r="BX48">
            <v>0.25907287987015803</v>
          </cell>
          <cell r="BY48">
            <v>3</v>
          </cell>
          <cell r="BZ48">
            <v>0.35542742713465908</v>
          </cell>
        </row>
        <row r="49">
          <cell r="B49" t="str">
            <v xml:space="preserve">TEQUENDAMA            </v>
          </cell>
          <cell r="C49">
            <v>6</v>
          </cell>
          <cell r="D49">
            <v>0.23696053349592552</v>
          </cell>
          <cell r="E49">
            <v>5</v>
          </cell>
          <cell r="F49">
            <v>0.3288224109454968</v>
          </cell>
          <cell r="J49" t="str">
            <v xml:space="preserve">TEQUENDAMA            </v>
          </cell>
          <cell r="K49">
            <v>5</v>
          </cell>
          <cell r="L49">
            <v>0.21435568485046008</v>
          </cell>
          <cell r="M49">
            <v>4</v>
          </cell>
          <cell r="N49">
            <v>0.29272684312882064</v>
          </cell>
          <cell r="R49" t="str">
            <v xml:space="preserve">TEQUENDAMA            </v>
          </cell>
          <cell r="S49">
            <v>5</v>
          </cell>
          <cell r="T49">
            <v>4.6651433606606938</v>
          </cell>
          <cell r="U49">
            <v>4</v>
          </cell>
          <cell r="V49">
            <v>3.4161540817762615</v>
          </cell>
          <cell r="Z49" t="str">
            <v xml:space="preserve">TEQUENDAMA            </v>
          </cell>
          <cell r="AA49">
            <v>3</v>
          </cell>
          <cell r="AB49">
            <v>6.8769939105896354</v>
          </cell>
          <cell r="AC49">
            <v>3</v>
          </cell>
          <cell r="AD49">
            <v>5.9493683355086562</v>
          </cell>
          <cell r="AH49" t="str">
            <v xml:space="preserve">TEQUENDAMA            </v>
          </cell>
          <cell r="AI49">
            <v>6</v>
          </cell>
          <cell r="AJ49">
            <v>-4.8481281880639299E-2</v>
          </cell>
          <cell r="AK49">
            <v>11</v>
          </cell>
          <cell r="AL49">
            <v>1.1273696806835589E-2</v>
          </cell>
          <cell r="AP49" t="str">
            <v xml:space="preserve">TEQUENDAMA            </v>
          </cell>
          <cell r="AQ49">
            <v>4</v>
          </cell>
          <cell r="AR49">
            <v>1.6464366229891409E-2</v>
          </cell>
          <cell r="AS49">
            <v>6</v>
          </cell>
          <cell r="AT49">
            <v>3.0802051261138184E-2</v>
          </cell>
          <cell r="AX49" t="str">
            <v xml:space="preserve">TEQUENDAMA            </v>
          </cell>
          <cell r="AY49">
            <v>2</v>
          </cell>
          <cell r="AZ49">
            <v>3.021270455025464E-2</v>
          </cell>
          <cell r="BA49">
            <v>4</v>
          </cell>
          <cell r="BB49">
            <v>4.4165324307240586E-2</v>
          </cell>
          <cell r="BF49" t="str">
            <v xml:space="preserve">TEQUENDAMA            </v>
          </cell>
          <cell r="BG49">
            <v>9</v>
          </cell>
          <cell r="BH49">
            <v>0.85439766369962666</v>
          </cell>
          <cell r="BI49">
            <v>3</v>
          </cell>
          <cell r="BJ49">
            <v>1.6793460397886115</v>
          </cell>
          <cell r="BN49" t="str">
            <v xml:space="preserve">TEQUENDAMA            </v>
          </cell>
          <cell r="BO49">
            <v>19</v>
          </cell>
          <cell r="BP49">
            <v>0.25042396834369701</v>
          </cell>
          <cell r="BQ49">
            <v>10</v>
          </cell>
          <cell r="BR49">
            <v>0.59722063217138566</v>
          </cell>
          <cell r="BV49" t="str">
            <v xml:space="preserve">TEQUENDAMA            </v>
          </cell>
          <cell r="BW49">
            <v>37</v>
          </cell>
          <cell r="BX49">
            <v>0.1397548273213588</v>
          </cell>
          <cell r="BY49">
            <v>34</v>
          </cell>
          <cell r="BZ49">
            <v>0.17007131260404035</v>
          </cell>
        </row>
        <row r="50">
          <cell r="B50" t="str">
            <v xml:space="preserve">UNION                 </v>
          </cell>
          <cell r="C50">
            <v>35</v>
          </cell>
          <cell r="D50">
            <v>8.1843026314219386E-2</v>
          </cell>
          <cell r="E50">
            <v>35</v>
          </cell>
          <cell r="F50">
            <v>8.7094592017809905E-2</v>
          </cell>
          <cell r="J50" t="str">
            <v xml:space="preserve">UNION                 </v>
          </cell>
          <cell r="K50">
            <v>38</v>
          </cell>
          <cell r="L50">
            <v>4.7180961076612564E-2</v>
          </cell>
          <cell r="M50">
            <v>38</v>
          </cell>
          <cell r="N50">
            <v>5.0352766664484051E-2</v>
          </cell>
          <cell r="R50" t="str">
            <v xml:space="preserve">UNION                 </v>
          </cell>
          <cell r="S50">
            <v>38</v>
          </cell>
          <cell r="T50">
            <v>21.194990037956146</v>
          </cell>
          <cell r="U50">
            <v>38</v>
          </cell>
          <cell r="V50">
            <v>19.859881914003001</v>
          </cell>
          <cell r="Z50" t="str">
            <v xml:space="preserve">UNION                 </v>
          </cell>
          <cell r="AA50">
            <v>39</v>
          </cell>
          <cell r="AB50">
            <v>0.29923171684709676</v>
          </cell>
          <cell r="AC50">
            <v>39</v>
          </cell>
          <cell r="AD50">
            <v>0.30186242876420277</v>
          </cell>
          <cell r="AH50" t="str">
            <v xml:space="preserve">UNION                 </v>
          </cell>
          <cell r="AI50">
            <v>32</v>
          </cell>
          <cell r="AJ50">
            <v>0.1778011531051692</v>
          </cell>
          <cell r="AK50">
            <v>34</v>
          </cell>
          <cell r="AL50">
            <v>0.2471747089993844</v>
          </cell>
          <cell r="AP50" t="str">
            <v xml:space="preserve">UNION                 </v>
          </cell>
          <cell r="AQ50">
            <v>35</v>
          </cell>
          <cell r="AR50">
            <v>0.16135799434799147</v>
          </cell>
          <cell r="AS50">
            <v>37</v>
          </cell>
          <cell r="AT50">
            <v>0.17354102157079307</v>
          </cell>
          <cell r="AX50" t="str">
            <v xml:space="preserve">UNION                 </v>
          </cell>
          <cell r="AY50">
            <v>33</v>
          </cell>
          <cell r="AZ50">
            <v>0.18973278706958954</v>
          </cell>
          <cell r="BA50">
            <v>36</v>
          </cell>
          <cell r="BB50">
            <v>0.20402428012235541</v>
          </cell>
          <cell r="BF50" t="str">
            <v xml:space="preserve">UNION                 </v>
          </cell>
          <cell r="BG50">
            <v>23</v>
          </cell>
          <cell r="BH50">
            <v>0.656714793934154</v>
          </cell>
          <cell r="BI50">
            <v>21</v>
          </cell>
          <cell r="BJ50">
            <v>0.65573891831443964</v>
          </cell>
          <cell r="BN50" t="str">
            <v xml:space="preserve">UNION                 </v>
          </cell>
          <cell r="BO50">
            <v>26</v>
          </cell>
          <cell r="BP50">
            <v>0.15261632239092424</v>
          </cell>
          <cell r="BQ50">
            <v>27</v>
          </cell>
          <cell r="BR50">
            <v>0.16368745930262546</v>
          </cell>
          <cell r="BV50" t="str">
            <v xml:space="preserve">UNION                 </v>
          </cell>
          <cell r="BW50">
            <v>25</v>
          </cell>
          <cell r="BX50">
            <v>0.19085649836865903</v>
          </cell>
          <cell r="BY50">
            <v>24</v>
          </cell>
          <cell r="BZ50">
            <v>0.20741400850388544</v>
          </cell>
        </row>
        <row r="51">
          <cell r="B51" t="str">
            <v xml:space="preserve">VENEZOLANO DE CREDITO </v>
          </cell>
          <cell r="C51">
            <v>7</v>
          </cell>
          <cell r="D51">
            <v>0.22965303314645327</v>
          </cell>
          <cell r="E51">
            <v>8</v>
          </cell>
          <cell r="F51">
            <v>0.22974597926521076</v>
          </cell>
          <cell r="J51" t="str">
            <v xml:space="preserve">VENEZOLANO DE CREDITO </v>
          </cell>
          <cell r="K51">
            <v>6</v>
          </cell>
          <cell r="L51">
            <v>0.18081976816279058</v>
          </cell>
          <cell r="M51">
            <v>8</v>
          </cell>
          <cell r="N51">
            <v>0.18136689763570246</v>
          </cell>
          <cell r="R51" t="str">
            <v xml:space="preserve">VENEZOLANO DE CREDITO </v>
          </cell>
          <cell r="S51">
            <v>6</v>
          </cell>
          <cell r="T51">
            <v>5.5303687763812865</v>
          </cell>
          <cell r="U51">
            <v>8</v>
          </cell>
          <cell r="V51">
            <v>5.5136853143323981</v>
          </cell>
          <cell r="Z51" t="str">
            <v xml:space="preserve">VENEZOLANO DE CREDITO </v>
          </cell>
          <cell r="AA51">
            <v>9</v>
          </cell>
          <cell r="AB51">
            <v>2.1327014309938361</v>
          </cell>
          <cell r="AC51">
            <v>9</v>
          </cell>
          <cell r="AD51">
            <v>2.033433316544933</v>
          </cell>
          <cell r="AH51" t="str">
            <v xml:space="preserve">VENEZOLANO DE CREDITO </v>
          </cell>
          <cell r="AI51">
            <v>16</v>
          </cell>
          <cell r="AJ51">
            <v>5.4796917018314829E-2</v>
          </cell>
          <cell r="AK51">
            <v>16</v>
          </cell>
          <cell r="AL51">
            <v>5.1622991789241623E-2</v>
          </cell>
          <cell r="AP51" t="str">
            <v xml:space="preserve">VENEZOLANO DE CREDITO </v>
          </cell>
          <cell r="AQ51">
            <v>16</v>
          </cell>
          <cell r="AR51">
            <v>6.0556336234040775E-2</v>
          </cell>
          <cell r="AS51">
            <v>18</v>
          </cell>
          <cell r="AT51">
            <v>6.7308372668102787E-2</v>
          </cell>
          <cell r="AX51" t="str">
            <v xml:space="preserve">VENEZOLANO DE CREDITO </v>
          </cell>
          <cell r="AY51">
            <v>11</v>
          </cell>
          <cell r="AZ51">
            <v>7.2140993205839055E-2</v>
          </cell>
          <cell r="BA51">
            <v>12</v>
          </cell>
          <cell r="BB51">
            <v>7.8657900330179858E-2</v>
          </cell>
          <cell r="BF51" t="str">
            <v xml:space="preserve">VENEZOLANO DE CREDITO </v>
          </cell>
          <cell r="BG51">
            <v>5</v>
          </cell>
          <cell r="BH51">
            <v>1.0507216700106676</v>
          </cell>
          <cell r="BI51">
            <v>6</v>
          </cell>
          <cell r="BJ51">
            <v>1.2733878804798704</v>
          </cell>
          <cell r="BN51" t="str">
            <v xml:space="preserve">VENEZOLANO DE CREDITO </v>
          </cell>
          <cell r="BO51">
            <v>34</v>
          </cell>
          <cell r="BP51">
            <v>6.7033857142780859E-2</v>
          </cell>
          <cell r="BQ51">
            <v>37</v>
          </cell>
          <cell r="BR51">
            <v>3.0570333978171191E-2</v>
          </cell>
          <cell r="BV51" t="str">
            <v xml:space="preserve">VENEZOLANO DE CREDITO </v>
          </cell>
          <cell r="BW51">
            <v>36</v>
          </cell>
          <cell r="BX51">
            <v>0.14008664331200563</v>
          </cell>
          <cell r="BY51">
            <v>38</v>
          </cell>
          <cell r="BZ51">
            <v>0.13807884366132162</v>
          </cell>
        </row>
        <row r="52">
          <cell r="B52" t="str">
            <v>VENEZUELA</v>
          </cell>
          <cell r="C52">
            <v>12</v>
          </cell>
          <cell r="D52">
            <v>0.15986969376636609</v>
          </cell>
          <cell r="E52">
            <v>13</v>
          </cell>
          <cell r="F52">
            <v>0.16572913656353871</v>
          </cell>
          <cell r="J52" t="str">
            <v>VENEZUELA</v>
          </cell>
          <cell r="K52">
            <v>20</v>
          </cell>
          <cell r="L52">
            <v>9.8295666266522044E-2</v>
          </cell>
          <cell r="M52">
            <v>20</v>
          </cell>
          <cell r="N52">
            <v>0.10325728198260206</v>
          </cell>
          <cell r="R52" t="str">
            <v>VENEZUELA</v>
          </cell>
          <cell r="S52">
            <v>20</v>
          </cell>
          <cell r="T52">
            <v>10.173388491905307</v>
          </cell>
          <cell r="U52">
            <v>20</v>
          </cell>
          <cell r="V52">
            <v>9.6845469956151966</v>
          </cell>
          <cell r="Z52" t="str">
            <v>VENEZUELA</v>
          </cell>
          <cell r="AA52">
            <v>33</v>
          </cell>
          <cell r="AB52">
            <v>0.55697103734937403</v>
          </cell>
          <cell r="AC52">
            <v>32</v>
          </cell>
          <cell r="AD52">
            <v>0.59149526628855109</v>
          </cell>
          <cell r="AH52" t="str">
            <v>VENEZUELA</v>
          </cell>
          <cell r="AI52">
            <v>33</v>
          </cell>
          <cell r="AJ52">
            <v>0.1783716150835552</v>
          </cell>
          <cell r="AK52">
            <v>33</v>
          </cell>
          <cell r="AL52">
            <v>0.19350761016849943</v>
          </cell>
          <cell r="AP52" t="str">
            <v>VENEZUELA</v>
          </cell>
          <cell r="AQ52">
            <v>36</v>
          </cell>
          <cell r="AR52">
            <v>0.17379440751865788</v>
          </cell>
          <cell r="AS52">
            <v>35</v>
          </cell>
          <cell r="AT52">
            <v>0.17085564538197143</v>
          </cell>
          <cell r="AX52" t="str">
            <v>VENEZUELA</v>
          </cell>
          <cell r="AY52">
            <v>35</v>
          </cell>
          <cell r="AZ52">
            <v>0.19675227553892641</v>
          </cell>
          <cell r="BA52">
            <v>34</v>
          </cell>
          <cell r="BB52">
            <v>0.1968755270805784</v>
          </cell>
          <cell r="BF52" t="str">
            <v>VENEZUELA</v>
          </cell>
          <cell r="BG52">
            <v>26</v>
          </cell>
          <cell r="BH52">
            <v>0.59893956858745145</v>
          </cell>
          <cell r="BI52">
            <v>25</v>
          </cell>
          <cell r="BJ52">
            <v>0.61182538456850932</v>
          </cell>
          <cell r="BN52" t="str">
            <v>VENEZUELA</v>
          </cell>
          <cell r="BO52">
            <v>13</v>
          </cell>
          <cell r="BP52">
            <v>0.38717036145563921</v>
          </cell>
          <cell r="BQ52">
            <v>12</v>
          </cell>
          <cell r="BR52">
            <v>0.40388995280275342</v>
          </cell>
          <cell r="BV52" t="str">
            <v>VENEZUELA</v>
          </cell>
          <cell r="BW52">
            <v>31</v>
          </cell>
          <cell r="BX52">
            <v>0.17195493843145365</v>
          </cell>
          <cell r="BY52">
            <v>33</v>
          </cell>
          <cell r="BZ52">
            <v>0.18163618335957954</v>
          </cell>
        </row>
        <row r="54">
          <cell r="B54" t="str">
            <v>TOTAL</v>
          </cell>
          <cell r="D54">
            <v>0.1399</v>
          </cell>
          <cell r="F54">
            <v>0.14850486633960008</v>
          </cell>
          <cell r="J54" t="str">
            <v>TOTAL</v>
          </cell>
          <cell r="L54">
            <v>8.7900000000000006E-2</v>
          </cell>
          <cell r="N54">
            <v>9.4375935835344996E-2</v>
          </cell>
          <cell r="R54" t="str">
            <v>TOTAL</v>
          </cell>
          <cell r="T54">
            <v>11.37</v>
          </cell>
          <cell r="V54">
            <v>10.595921419467262</v>
          </cell>
          <cell r="Z54" t="str">
            <v>TOTAL</v>
          </cell>
          <cell r="AB54">
            <v>0.69810000000000005</v>
          </cell>
          <cell r="AD54">
            <v>0.73384077191693886</v>
          </cell>
          <cell r="AH54" t="str">
            <v>TOTAL</v>
          </cell>
          <cell r="AJ54">
            <v>0.1381</v>
          </cell>
          <cell r="AL54">
            <v>0.16528740809721829</v>
          </cell>
          <cell r="AP54" t="str">
            <v>TOTAL</v>
          </cell>
          <cell r="AR54">
            <v>0.10489999999999999</v>
          </cell>
          <cell r="AT54">
            <v>0.1073856692613715</v>
          </cell>
          <cell r="AX54" t="str">
            <v>TOTAL</v>
          </cell>
          <cell r="AZ54">
            <v>0.13519999999999999</v>
          </cell>
          <cell r="BB54">
            <v>0.14070778176777424</v>
          </cell>
          <cell r="BF54" t="str">
            <v>TOTAL</v>
          </cell>
          <cell r="BH54">
            <v>0.65690000000000004</v>
          </cell>
          <cell r="BJ54">
            <v>0.65742937334214424</v>
          </cell>
          <cell r="BN54" t="str">
            <v>TOTAL</v>
          </cell>
          <cell r="BP54">
            <v>0.25669999999999998</v>
          </cell>
          <cell r="BR54">
            <v>0.26758843489874901</v>
          </cell>
          <cell r="BV54" t="str">
            <v>TOTAL</v>
          </cell>
          <cell r="BX54">
            <v>0.19881776956423469</v>
          </cell>
          <cell r="BZ54">
            <v>0.22855209035007024</v>
          </cell>
        </row>
      </sheetData>
      <sheetData sheetId="41" refreshError="1"/>
      <sheetData sheetId="42" refreshError="1"/>
      <sheetData sheetId="43" refreshError="1"/>
    </sheetDataSet>
  </externalBook>
</externalLink>
</file>

<file path=xl/externalLinks/externalLink6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to. a partir del impuesto"/>
      <sheetName val="Datos"/>
      <sheetName val="COP FED"/>
      <sheetName val="B"/>
      <sheetName val="K"/>
      <sheetName val="X"/>
      <sheetName val="W"/>
      <sheetName val="H"/>
      <sheetName val="U"/>
      <sheetName val="E"/>
      <sheetName val="P"/>
      <sheetName val="Y"/>
      <sheetName val="L"/>
      <sheetName val="F"/>
      <sheetName val="M"/>
      <sheetName val="N"/>
      <sheetName val="Q"/>
      <sheetName val="R"/>
      <sheetName val="A"/>
      <sheetName val="J"/>
      <sheetName val="D"/>
      <sheetName val="Z"/>
      <sheetName val="S"/>
      <sheetName val="G"/>
      <sheetName val="T"/>
      <sheetName val="22 PCIAS"/>
      <sheetName val="V"/>
      <sheetName val="23PCIAS"/>
      <sheetName val="C"/>
      <sheetName val="24PCIAS"/>
      <sheetName val="PCIA_REG"/>
      <sheetName val="CONTROL"/>
      <sheetName val="DIFERENCIAS"/>
      <sheetName val="Tesoro Nacional"/>
      <sheetName val="SIJP"/>
      <sheetName val="Fondo ATN"/>
      <sheetName val="Coop. Eléct."/>
      <sheetName val="C.F.E.E."/>
      <sheetName val="Total"/>
      <sheetName val="DIF_COMPROMISO_PROY_REG_MES"/>
      <sheetName val="DIF_COMPROMISO_PROY_PCIA_REG"/>
      <sheetName val="COMP_AGREG_COMPROMISO_DIST"/>
      <sheetName val="Dif_R_PrEjec"/>
      <sheetName val="Alt4_Proy2002"/>
      <sheetName val="Q6"/>
      <sheetName val="Fto__a_partir_del_impuesto"/>
      <sheetName val="COP_FED"/>
      <sheetName val="22_PCIAS"/>
      <sheetName val="Tesoro_Nacional"/>
      <sheetName val="Fondo_ATN"/>
      <sheetName val="Coop__Eléct_"/>
      <sheetName val="C_F_E_E_"/>
      <sheetName val="Codigos"/>
      <sheetName val="Annual Tables"/>
      <sheetName val="Index"/>
      <sheetName val="Annual Raw Data"/>
      <sheetName val="Quarterly Raw Data"/>
      <sheetName val="Quarterly MacroFlow"/>
      <sheetName val="M 2"/>
      <sheetName val="Soportes"/>
    </sheetNames>
    <sheetDataSet>
      <sheetData sheetId="0" refreshError="1"/>
      <sheetData sheetId="1"/>
      <sheetData sheetId="2" refreshError="1">
        <row r="1">
          <cell r="A1" t="str">
            <v>DIRECCION NACIONAL DE</v>
          </cell>
        </row>
        <row r="2">
          <cell r="A2" t="str">
            <v>COORDINACION FISCAL</v>
          </cell>
        </row>
        <row r="3">
          <cell r="A3" t="str">
            <v>CON LAS PROVINCIAS</v>
          </cell>
        </row>
        <row r="5">
          <cell r="A5" t="str">
            <v xml:space="preserve">DISTRIBUCION DE RECURSOS COPARTICIPADOS </v>
          </cell>
        </row>
        <row r="6">
          <cell r="A6" t="str">
            <v>Excluye la vigencia del financiamiento del SIJP por $ 2154 millones (Ley 25082 Art. 3°)</v>
          </cell>
        </row>
        <row r="8">
          <cell r="A8" t="str">
            <v>AÑO 2002 (*)</v>
          </cell>
        </row>
        <row r="10">
          <cell r="A10" t="str">
            <v>- En miles de Pesos -</v>
          </cell>
        </row>
        <row r="15">
          <cell r="A15" t="str">
            <v>PROVINCIA</v>
          </cell>
          <cell r="B15" t="str">
            <v>ENERO</v>
          </cell>
          <cell r="C15" t="str">
            <v>FEBRERO</v>
          </cell>
          <cell r="D15" t="str">
            <v>MARZO</v>
          </cell>
          <cell r="E15" t="str">
            <v>ABRIL</v>
          </cell>
          <cell r="F15" t="str">
            <v>MAYO</v>
          </cell>
          <cell r="G15" t="str">
            <v>JUNIO</v>
          </cell>
          <cell r="H15" t="str">
            <v>JULIO</v>
          </cell>
          <cell r="I15" t="str">
            <v>AGOSTO</v>
          </cell>
          <cell r="J15" t="str">
            <v>SETIEMBRE</v>
          </cell>
          <cell r="K15" t="str">
            <v>OCTUBRE</v>
          </cell>
          <cell r="L15" t="str">
            <v>NOVIEMBRE</v>
          </cell>
          <cell r="M15" t="str">
            <v>DICIEMBRE</v>
          </cell>
          <cell r="N15" t="str">
            <v>TOTAL</v>
          </cell>
        </row>
        <row r="19">
          <cell r="A19" t="str">
            <v>BUENOS AIRES</v>
          </cell>
          <cell r="B19">
            <v>199118.5</v>
          </cell>
          <cell r="C19">
            <v>176756.6</v>
          </cell>
          <cell r="D19">
            <v>172078.8</v>
          </cell>
          <cell r="E19">
            <v>163054.20000000001</v>
          </cell>
          <cell r="F19">
            <v>186409.3</v>
          </cell>
          <cell r="G19">
            <v>210500.1</v>
          </cell>
          <cell r="H19">
            <v>177983.8</v>
          </cell>
          <cell r="I19">
            <v>184743.7</v>
          </cell>
          <cell r="J19">
            <v>181129.1</v>
          </cell>
          <cell r="K19">
            <v>192775.4</v>
          </cell>
          <cell r="L19">
            <v>198727.7</v>
          </cell>
          <cell r="M19">
            <v>198239.7</v>
          </cell>
          <cell r="N19">
            <v>2241516.9</v>
          </cell>
        </row>
        <row r="20">
          <cell r="A20" t="str">
            <v>CATAMARCA</v>
          </cell>
          <cell r="B20">
            <v>24974.400000000001</v>
          </cell>
          <cell r="C20">
            <v>22169.7</v>
          </cell>
          <cell r="D20">
            <v>21583</v>
          </cell>
          <cell r="E20">
            <v>20451.099999999999</v>
          </cell>
          <cell r="F20">
            <v>23380.400000000001</v>
          </cell>
          <cell r="G20">
            <v>26402</v>
          </cell>
          <cell r="H20">
            <v>22323.599999999999</v>
          </cell>
          <cell r="I20">
            <v>23171.5</v>
          </cell>
          <cell r="J20">
            <v>22718.1</v>
          </cell>
          <cell r="K20">
            <v>24178.799999999999</v>
          </cell>
          <cell r="L20">
            <v>24925.4</v>
          </cell>
          <cell r="M20">
            <v>24864.2</v>
          </cell>
          <cell r="N20">
            <v>281142.2</v>
          </cell>
        </row>
        <row r="21">
          <cell r="A21" t="str">
            <v>CORDOBA</v>
          </cell>
          <cell r="B21">
            <v>80512</v>
          </cell>
          <cell r="C21">
            <v>71470.100000000006</v>
          </cell>
          <cell r="D21">
            <v>69578.7</v>
          </cell>
          <cell r="E21">
            <v>65929.600000000006</v>
          </cell>
          <cell r="F21">
            <v>75373.100000000006</v>
          </cell>
          <cell r="G21">
            <v>85114</v>
          </cell>
          <cell r="H21">
            <v>71966.3</v>
          </cell>
          <cell r="I21">
            <v>74699.600000000006</v>
          </cell>
          <cell r="J21">
            <v>73238.100000000006</v>
          </cell>
          <cell r="K21">
            <v>77947.199999999997</v>
          </cell>
          <cell r="L21">
            <v>80353.899999999994</v>
          </cell>
          <cell r="M21">
            <v>80156.600000000006</v>
          </cell>
          <cell r="N21">
            <v>906339.2</v>
          </cell>
        </row>
        <row r="22">
          <cell r="A22" t="str">
            <v>CORRIENTES</v>
          </cell>
          <cell r="B22">
            <v>33706.699999999997</v>
          </cell>
          <cell r="C22">
            <v>29921.3</v>
          </cell>
          <cell r="D22">
            <v>29129.5</v>
          </cell>
          <cell r="E22">
            <v>27601.8</v>
          </cell>
          <cell r="F22">
            <v>31555.3</v>
          </cell>
          <cell r="G22">
            <v>35633.4</v>
          </cell>
          <cell r="H22">
            <v>30129.1</v>
          </cell>
          <cell r="I22">
            <v>31273.4</v>
          </cell>
          <cell r="J22">
            <v>30661.5</v>
          </cell>
          <cell r="K22">
            <v>32633</v>
          </cell>
          <cell r="L22">
            <v>33640.6</v>
          </cell>
          <cell r="M22">
            <v>33558</v>
          </cell>
          <cell r="N22">
            <v>379443.6</v>
          </cell>
        </row>
        <row r="23">
          <cell r="A23" t="str">
            <v>CHACO</v>
          </cell>
          <cell r="B23">
            <v>45233.4</v>
          </cell>
          <cell r="C23">
            <v>40153.5</v>
          </cell>
          <cell r="D23">
            <v>39090.800000000003</v>
          </cell>
          <cell r="E23">
            <v>37040.699999999997</v>
          </cell>
          <cell r="F23">
            <v>42346.3</v>
          </cell>
          <cell r="G23">
            <v>47818.9</v>
          </cell>
          <cell r="H23">
            <v>40432.300000000003</v>
          </cell>
          <cell r="I23">
            <v>41967.9</v>
          </cell>
          <cell r="J23">
            <v>41146.800000000003</v>
          </cell>
          <cell r="K23">
            <v>43792.4</v>
          </cell>
          <cell r="L23">
            <v>45144.6</v>
          </cell>
          <cell r="M23">
            <v>45033.8</v>
          </cell>
          <cell r="N23">
            <v>509201.4</v>
          </cell>
        </row>
        <row r="24">
          <cell r="A24" t="str">
            <v>CHUBUT</v>
          </cell>
          <cell r="B24">
            <v>14339.9</v>
          </cell>
          <cell r="C24">
            <v>12729.5</v>
          </cell>
          <cell r="D24">
            <v>12392.6</v>
          </cell>
          <cell r="E24">
            <v>11742.7</v>
          </cell>
          <cell r="F24">
            <v>13424.6</v>
          </cell>
          <cell r="G24">
            <v>15159.6</v>
          </cell>
          <cell r="H24">
            <v>12817.9</v>
          </cell>
          <cell r="I24">
            <v>13304.7</v>
          </cell>
          <cell r="J24">
            <v>13044.4</v>
          </cell>
          <cell r="K24">
            <v>13883.1</v>
          </cell>
          <cell r="L24">
            <v>14311.8</v>
          </cell>
          <cell r="M24">
            <v>14276.6</v>
          </cell>
          <cell r="N24">
            <v>161427.39999999997</v>
          </cell>
        </row>
        <row r="25">
          <cell r="A25" t="str">
            <v>ENTRE RIOS</v>
          </cell>
          <cell r="B25">
            <v>44272.800000000003</v>
          </cell>
          <cell r="C25">
            <v>39300.800000000003</v>
          </cell>
          <cell r="D25">
            <v>38260.699999999997</v>
          </cell>
          <cell r="E25">
            <v>36254.1</v>
          </cell>
          <cell r="F25">
            <v>41447</v>
          </cell>
          <cell r="G25">
            <v>46803.5</v>
          </cell>
          <cell r="H25">
            <v>39573.699999999997</v>
          </cell>
          <cell r="I25">
            <v>41076.699999999997</v>
          </cell>
          <cell r="J25">
            <v>40273</v>
          </cell>
          <cell r="K25">
            <v>42862.5</v>
          </cell>
          <cell r="L25">
            <v>44185.9</v>
          </cell>
          <cell r="M25">
            <v>44077.4</v>
          </cell>
          <cell r="N25">
            <v>498388.10000000003</v>
          </cell>
        </row>
        <row r="26">
          <cell r="A26" t="str">
            <v>FORMOSA</v>
          </cell>
          <cell r="B26">
            <v>33008.199999999997</v>
          </cell>
          <cell r="C26">
            <v>29301.200000000001</v>
          </cell>
          <cell r="D26">
            <v>28525.7</v>
          </cell>
          <cell r="E26">
            <v>27029.7</v>
          </cell>
          <cell r="F26">
            <v>30901.3</v>
          </cell>
          <cell r="G26">
            <v>34894.9</v>
          </cell>
          <cell r="H26">
            <v>29504.6</v>
          </cell>
          <cell r="I26">
            <v>30625.200000000001</v>
          </cell>
          <cell r="J26">
            <v>30026</v>
          </cell>
          <cell r="K26">
            <v>31956.7</v>
          </cell>
          <cell r="L26">
            <v>32943.4</v>
          </cell>
          <cell r="M26">
            <v>32862.5</v>
          </cell>
          <cell r="N26">
            <v>371579.4</v>
          </cell>
        </row>
        <row r="27">
          <cell r="A27" t="str">
            <v>JUJUY</v>
          </cell>
          <cell r="B27">
            <v>25760.3</v>
          </cell>
          <cell r="C27">
            <v>22867.3</v>
          </cell>
          <cell r="D27">
            <v>22262.2</v>
          </cell>
          <cell r="E27">
            <v>21094.6</v>
          </cell>
          <cell r="F27">
            <v>24116.1</v>
          </cell>
          <cell r="G27">
            <v>27232.799999999999</v>
          </cell>
          <cell r="H27">
            <v>23026.1</v>
          </cell>
          <cell r="I27">
            <v>23900.6</v>
          </cell>
          <cell r="J27">
            <v>23433</v>
          </cell>
          <cell r="K27">
            <v>24939.7</v>
          </cell>
          <cell r="L27">
            <v>25709.8</v>
          </cell>
          <cell r="M27">
            <v>25646.6</v>
          </cell>
          <cell r="N27">
            <v>289989.09999999998</v>
          </cell>
        </row>
        <row r="28">
          <cell r="A28" t="str">
            <v>LA PAMPA</v>
          </cell>
          <cell r="B28">
            <v>17028</v>
          </cell>
          <cell r="C28">
            <v>15115.7</v>
          </cell>
          <cell r="D28">
            <v>14715.7</v>
          </cell>
          <cell r="E28">
            <v>13943.9</v>
          </cell>
          <cell r="F28">
            <v>15941.2</v>
          </cell>
          <cell r="G28">
            <v>18001.3</v>
          </cell>
          <cell r="H28">
            <v>15220.6</v>
          </cell>
          <cell r="I28">
            <v>15798.7</v>
          </cell>
          <cell r="J28">
            <v>15489.6</v>
          </cell>
          <cell r="K28">
            <v>16485.599999999999</v>
          </cell>
          <cell r="L28">
            <v>16994.599999999999</v>
          </cell>
          <cell r="M28">
            <v>16952.900000000001</v>
          </cell>
          <cell r="N28">
            <v>191687.80000000002</v>
          </cell>
        </row>
        <row r="29">
          <cell r="A29" t="str">
            <v>LA RIOJA</v>
          </cell>
          <cell r="B29">
            <v>18774.5</v>
          </cell>
          <cell r="C29">
            <v>16666</v>
          </cell>
          <cell r="D29">
            <v>16225</v>
          </cell>
          <cell r="E29">
            <v>15374</v>
          </cell>
          <cell r="F29">
            <v>17576.2</v>
          </cell>
          <cell r="G29">
            <v>19847.599999999999</v>
          </cell>
          <cell r="H29">
            <v>16781.7</v>
          </cell>
          <cell r="I29">
            <v>17419.099999999999</v>
          </cell>
          <cell r="J29">
            <v>17078.3</v>
          </cell>
          <cell r="K29">
            <v>18176.400000000001</v>
          </cell>
          <cell r="L29">
            <v>18737.599999999999</v>
          </cell>
          <cell r="M29">
            <v>18691.599999999999</v>
          </cell>
          <cell r="N29">
            <v>211347.99999999997</v>
          </cell>
        </row>
        <row r="30">
          <cell r="A30" t="str">
            <v>MENDOZA</v>
          </cell>
          <cell r="B30">
            <v>37810.9</v>
          </cell>
          <cell r="C30">
            <v>33564.6</v>
          </cell>
          <cell r="D30">
            <v>32676.3</v>
          </cell>
          <cell r="E30">
            <v>30962.6</v>
          </cell>
          <cell r="F30">
            <v>35397.599999999999</v>
          </cell>
          <cell r="G30">
            <v>39972.199999999997</v>
          </cell>
          <cell r="H30">
            <v>33797.599999999999</v>
          </cell>
          <cell r="I30">
            <v>35081.300000000003</v>
          </cell>
          <cell r="J30">
            <v>34394.9</v>
          </cell>
          <cell r="K30">
            <v>36606.400000000001</v>
          </cell>
          <cell r="L30">
            <v>37736.699999999997</v>
          </cell>
          <cell r="M30">
            <v>37644.1</v>
          </cell>
          <cell r="N30">
            <v>425645.20000000007</v>
          </cell>
        </row>
        <row r="31">
          <cell r="A31" t="str">
            <v>MISIONES</v>
          </cell>
          <cell r="B31">
            <v>29951.8</v>
          </cell>
          <cell r="C31">
            <v>26588.1</v>
          </cell>
          <cell r="D31">
            <v>25884.5</v>
          </cell>
          <cell r="E31">
            <v>24527</v>
          </cell>
          <cell r="F31">
            <v>28040.1</v>
          </cell>
          <cell r="G31">
            <v>31663.9</v>
          </cell>
          <cell r="H31">
            <v>26772.7</v>
          </cell>
          <cell r="I31">
            <v>27789.599999999999</v>
          </cell>
          <cell r="J31">
            <v>27245.8</v>
          </cell>
          <cell r="K31">
            <v>28997.7</v>
          </cell>
          <cell r="L31">
            <v>29893.1</v>
          </cell>
          <cell r="M31">
            <v>29819.7</v>
          </cell>
          <cell r="N31">
            <v>337174</v>
          </cell>
        </row>
        <row r="32">
          <cell r="A32" t="str">
            <v>NEUQUEN</v>
          </cell>
          <cell r="B32">
            <v>15737.1</v>
          </cell>
          <cell r="C32">
            <v>13969.7</v>
          </cell>
          <cell r="D32">
            <v>13600</v>
          </cell>
          <cell r="E32">
            <v>12886.8</v>
          </cell>
          <cell r="F32">
            <v>14732.6</v>
          </cell>
          <cell r="G32">
            <v>16636.599999999999</v>
          </cell>
          <cell r="H32">
            <v>14066.7</v>
          </cell>
          <cell r="I32">
            <v>14601</v>
          </cell>
          <cell r="J32">
            <v>14315.3</v>
          </cell>
          <cell r="K32">
            <v>15235.8</v>
          </cell>
          <cell r="L32">
            <v>15706.2</v>
          </cell>
          <cell r="M32">
            <v>15667.6</v>
          </cell>
          <cell r="N32">
            <v>177155.40000000002</v>
          </cell>
        </row>
        <row r="33">
          <cell r="A33" t="str">
            <v>RIO NEGRO</v>
          </cell>
          <cell r="B33">
            <v>22878.7</v>
          </cell>
          <cell r="C33">
            <v>20309.3</v>
          </cell>
          <cell r="D33">
            <v>19771.8</v>
          </cell>
          <cell r="E33">
            <v>18734.900000000001</v>
          </cell>
          <cell r="F33">
            <v>21418.400000000001</v>
          </cell>
          <cell r="G33">
            <v>24186.400000000001</v>
          </cell>
          <cell r="H33">
            <v>20450.3</v>
          </cell>
          <cell r="I33">
            <v>21227</v>
          </cell>
          <cell r="J33">
            <v>20811.7</v>
          </cell>
          <cell r="K33">
            <v>22149.8</v>
          </cell>
          <cell r="L33">
            <v>22833.8</v>
          </cell>
          <cell r="M33">
            <v>22777.7</v>
          </cell>
          <cell r="N33">
            <v>257549.8</v>
          </cell>
        </row>
        <row r="34">
          <cell r="A34" t="str">
            <v>SALTA</v>
          </cell>
          <cell r="B34">
            <v>34754.6</v>
          </cell>
          <cell r="C34">
            <v>30851.5</v>
          </cell>
          <cell r="D34">
            <v>30035</v>
          </cell>
          <cell r="E34">
            <v>28459.9</v>
          </cell>
          <cell r="F34">
            <v>32536.3</v>
          </cell>
          <cell r="G34">
            <v>36741.199999999997</v>
          </cell>
          <cell r="H34">
            <v>31065.7</v>
          </cell>
          <cell r="I34">
            <v>32245.599999999999</v>
          </cell>
          <cell r="J34">
            <v>31614.7</v>
          </cell>
          <cell r="K34">
            <v>33647.5</v>
          </cell>
          <cell r="L34">
            <v>34686.400000000001</v>
          </cell>
          <cell r="M34">
            <v>34601.199999999997</v>
          </cell>
          <cell r="N34">
            <v>391239.60000000003</v>
          </cell>
        </row>
        <row r="35">
          <cell r="A35" t="str">
            <v>SAN JUAN</v>
          </cell>
          <cell r="B35">
            <v>30650.400000000001</v>
          </cell>
          <cell r="C35">
            <v>27208.2</v>
          </cell>
          <cell r="D35">
            <v>26488.2</v>
          </cell>
          <cell r="E35">
            <v>25099</v>
          </cell>
          <cell r="F35">
            <v>28694.1</v>
          </cell>
          <cell r="G35">
            <v>32402.400000000001</v>
          </cell>
          <cell r="H35">
            <v>27397.200000000001</v>
          </cell>
          <cell r="I35">
            <v>28437.7</v>
          </cell>
          <cell r="J35">
            <v>27881.3</v>
          </cell>
          <cell r="K35">
            <v>29674</v>
          </cell>
          <cell r="L35">
            <v>30590.3</v>
          </cell>
          <cell r="M35">
            <v>30515.200000000001</v>
          </cell>
          <cell r="N35">
            <v>345038</v>
          </cell>
        </row>
        <row r="36">
          <cell r="A36" t="str">
            <v>SAN LUIS</v>
          </cell>
          <cell r="B36">
            <v>20695.599999999999</v>
          </cell>
          <cell r="C36">
            <v>18371.400000000001</v>
          </cell>
          <cell r="D36">
            <v>17885.2</v>
          </cell>
          <cell r="E36">
            <v>16947.2</v>
          </cell>
          <cell r="F36">
            <v>19374.599999999999</v>
          </cell>
          <cell r="G36">
            <v>21878.6</v>
          </cell>
          <cell r="H36">
            <v>18498.900000000001</v>
          </cell>
          <cell r="I36">
            <v>19201.5</v>
          </cell>
          <cell r="J36">
            <v>18825.8</v>
          </cell>
          <cell r="K36">
            <v>20036.3</v>
          </cell>
          <cell r="L36">
            <v>20655</v>
          </cell>
          <cell r="M36">
            <v>20604.3</v>
          </cell>
          <cell r="N36">
            <v>232974.39999999997</v>
          </cell>
        </row>
        <row r="37">
          <cell r="A37" t="str">
            <v>SANTA CRUZ</v>
          </cell>
          <cell r="B37">
            <v>14339.9</v>
          </cell>
          <cell r="C37">
            <v>12729.5</v>
          </cell>
          <cell r="D37">
            <v>12392.6</v>
          </cell>
          <cell r="E37">
            <v>11742.7</v>
          </cell>
          <cell r="F37">
            <v>13424.6</v>
          </cell>
          <cell r="G37">
            <v>15159.6</v>
          </cell>
          <cell r="H37">
            <v>12817.9</v>
          </cell>
          <cell r="I37">
            <v>13304.7</v>
          </cell>
          <cell r="J37">
            <v>13044.4</v>
          </cell>
          <cell r="K37">
            <v>13883.1</v>
          </cell>
          <cell r="L37">
            <v>14311.8</v>
          </cell>
          <cell r="M37">
            <v>14276.6</v>
          </cell>
          <cell r="N37">
            <v>161427.39999999997</v>
          </cell>
        </row>
        <row r="38">
          <cell r="A38" t="str">
            <v>SANTA FE</v>
          </cell>
          <cell r="B38">
            <v>81035.899999999994</v>
          </cell>
          <cell r="C38">
            <v>71935.199999999997</v>
          </cell>
          <cell r="D38">
            <v>70031.399999999994</v>
          </cell>
          <cell r="E38">
            <v>66358.7</v>
          </cell>
          <cell r="F38">
            <v>75863.600000000006</v>
          </cell>
          <cell r="G38">
            <v>85667.9</v>
          </cell>
          <cell r="H38">
            <v>72434.600000000006</v>
          </cell>
          <cell r="I38">
            <v>75185.7</v>
          </cell>
          <cell r="J38">
            <v>73714.7</v>
          </cell>
          <cell r="K38">
            <v>78454.399999999994</v>
          </cell>
          <cell r="L38">
            <v>80876.800000000003</v>
          </cell>
          <cell r="M38">
            <v>80678.3</v>
          </cell>
          <cell r="N38">
            <v>912237.2</v>
          </cell>
        </row>
        <row r="39">
          <cell r="A39" t="str">
            <v>SANTIAGO DEL ESTERO</v>
          </cell>
          <cell r="B39">
            <v>37461.599999999999</v>
          </cell>
          <cell r="C39">
            <v>33254.5</v>
          </cell>
          <cell r="D39">
            <v>32374.5</v>
          </cell>
          <cell r="E39">
            <v>30676.6</v>
          </cell>
          <cell r="F39">
            <v>35070.6</v>
          </cell>
          <cell r="G39">
            <v>39602.9</v>
          </cell>
          <cell r="H39">
            <v>33485.4</v>
          </cell>
          <cell r="I39">
            <v>34757.199999999997</v>
          </cell>
          <cell r="J39">
            <v>34077.199999999997</v>
          </cell>
          <cell r="K39">
            <v>36268.300000000003</v>
          </cell>
          <cell r="L39">
            <v>37388.1</v>
          </cell>
          <cell r="M39">
            <v>37296.300000000003</v>
          </cell>
          <cell r="N39">
            <v>421713.19999999995</v>
          </cell>
        </row>
        <row r="40">
          <cell r="A40" t="str">
            <v>TUCUMAN</v>
          </cell>
          <cell r="B40">
            <v>43137.599999999999</v>
          </cell>
          <cell r="C40">
            <v>38293.1</v>
          </cell>
          <cell r="D40">
            <v>37279.699999999997</v>
          </cell>
          <cell r="E40">
            <v>35324.6</v>
          </cell>
          <cell r="F40">
            <v>40384.300000000003</v>
          </cell>
          <cell r="G40">
            <v>45603.4</v>
          </cell>
          <cell r="H40">
            <v>38559</v>
          </cell>
          <cell r="I40">
            <v>40023.4</v>
          </cell>
          <cell r="J40">
            <v>39240.400000000001</v>
          </cell>
          <cell r="K40">
            <v>41763.5</v>
          </cell>
          <cell r="L40">
            <v>43053</v>
          </cell>
          <cell r="M40">
            <v>42947.3</v>
          </cell>
          <cell r="N40">
            <v>485609.3</v>
          </cell>
        </row>
        <row r="41">
          <cell r="A41" t="str">
            <v>ACUM. BS. AS. - TUCUMAN</v>
          </cell>
          <cell r="B41">
            <v>905182.8</v>
          </cell>
          <cell r="C41">
            <v>803526.79999999993</v>
          </cell>
          <cell r="D41">
            <v>782261.89999999991</v>
          </cell>
          <cell r="E41">
            <v>741236.39999999979</v>
          </cell>
          <cell r="F41">
            <v>847407.59999999986</v>
          </cell>
          <cell r="G41">
            <v>956923.20000000007</v>
          </cell>
          <cell r="H41">
            <v>809105.69999999984</v>
          </cell>
          <cell r="I41">
            <v>839835.79999999993</v>
          </cell>
          <cell r="J41">
            <v>823404.10000000009</v>
          </cell>
          <cell r="K41">
            <v>876347.60000000009</v>
          </cell>
          <cell r="L41">
            <v>903406.5</v>
          </cell>
          <cell r="M41">
            <v>901188.2</v>
          </cell>
          <cell r="N41">
            <v>10189826.6</v>
          </cell>
        </row>
        <row r="42">
          <cell r="A42" t="str">
            <v>TIERRA DEL FUEGO</v>
          </cell>
          <cell r="B42">
            <v>11517.1</v>
          </cell>
          <cell r="C42">
            <v>10261.200000000001</v>
          </cell>
          <cell r="D42">
            <v>9998.5</v>
          </cell>
          <cell r="E42">
            <v>9491.6</v>
          </cell>
          <cell r="F42">
            <v>10803.3</v>
          </cell>
          <cell r="G42">
            <v>12156.3</v>
          </cell>
          <cell r="H42">
            <v>10330.1</v>
          </cell>
          <cell r="I42">
            <v>10709.8</v>
          </cell>
          <cell r="J42">
            <v>10506.8</v>
          </cell>
          <cell r="K42">
            <v>11160.9</v>
          </cell>
          <cell r="L42">
            <v>11495.2</v>
          </cell>
          <cell r="M42">
            <v>11467.8</v>
          </cell>
          <cell r="N42">
            <v>129898.6</v>
          </cell>
        </row>
        <row r="43">
          <cell r="A43" t="str">
            <v>ACUM. BS. AS. - TIERRA DEL FUEGO</v>
          </cell>
          <cell r="B43">
            <v>916699.9</v>
          </cell>
          <cell r="C43">
            <v>813787.99999999988</v>
          </cell>
          <cell r="D43">
            <v>792260.39999999991</v>
          </cell>
          <cell r="E43">
            <v>750727.99999999977</v>
          </cell>
          <cell r="F43">
            <v>858210.89999999991</v>
          </cell>
          <cell r="G43">
            <v>969079.50000000012</v>
          </cell>
          <cell r="H43">
            <v>819435.79999999981</v>
          </cell>
          <cell r="I43">
            <v>850545.6</v>
          </cell>
          <cell r="J43">
            <v>833910.90000000014</v>
          </cell>
          <cell r="K43">
            <v>887508.50000000012</v>
          </cell>
          <cell r="L43">
            <v>914901.7</v>
          </cell>
          <cell r="M43">
            <v>912656</v>
          </cell>
          <cell r="N43">
            <v>10319725.199999999</v>
          </cell>
        </row>
        <row r="44">
          <cell r="A44" t="str">
            <v>TRANSF.SERV.(TOTAL JURISD. EXCL. T.F)</v>
          </cell>
          <cell r="B44">
            <v>107987.4</v>
          </cell>
          <cell r="C44">
            <v>107987.4</v>
          </cell>
          <cell r="D44">
            <v>107987.4</v>
          </cell>
          <cell r="E44">
            <v>107987.4</v>
          </cell>
          <cell r="F44">
            <v>107987.4</v>
          </cell>
          <cell r="G44">
            <v>107987.4</v>
          </cell>
          <cell r="H44">
            <v>107987.4</v>
          </cell>
          <cell r="I44">
            <v>107987.4</v>
          </cell>
          <cell r="J44">
            <v>107987.4</v>
          </cell>
          <cell r="K44">
            <v>107987.4</v>
          </cell>
          <cell r="L44">
            <v>107987.4</v>
          </cell>
          <cell r="M44">
            <v>107987.4</v>
          </cell>
          <cell r="N44">
            <v>1295848.7999999998</v>
          </cell>
        </row>
        <row r="45">
          <cell r="A45" t="str">
            <v>TRANSF. SERV. (TIERRA DEL FUEGO)</v>
          </cell>
          <cell r="B45">
            <v>1000</v>
          </cell>
          <cell r="C45">
            <v>1000</v>
          </cell>
          <cell r="D45">
            <v>1000</v>
          </cell>
          <cell r="E45">
            <v>1000</v>
          </cell>
          <cell r="F45">
            <v>1000</v>
          </cell>
          <cell r="G45">
            <v>1000</v>
          </cell>
          <cell r="H45">
            <v>1000</v>
          </cell>
          <cell r="I45">
            <v>1000</v>
          </cell>
          <cell r="J45">
            <v>1000</v>
          </cell>
          <cell r="K45">
            <v>1000</v>
          </cell>
          <cell r="L45">
            <v>1000</v>
          </cell>
          <cell r="M45">
            <v>1000</v>
          </cell>
          <cell r="N45">
            <v>12000</v>
          </cell>
        </row>
        <row r="46">
          <cell r="A46" t="str">
            <v>FONDO ATN</v>
          </cell>
          <cell r="B46">
            <v>17881.599999999999</v>
          </cell>
          <cell r="C46">
            <v>16087.4</v>
          </cell>
          <cell r="D46">
            <v>15712.1</v>
          </cell>
          <cell r="E46">
            <v>14988.1</v>
          </cell>
          <cell r="F46">
            <v>16861.900000000001</v>
          </cell>
          <cell r="G46">
            <v>18794.8</v>
          </cell>
          <cell r="H46">
            <v>16185.9</v>
          </cell>
          <cell r="I46">
            <v>16728.3</v>
          </cell>
          <cell r="J46">
            <v>16438.3</v>
          </cell>
          <cell r="K46">
            <v>17372.7</v>
          </cell>
          <cell r="L46">
            <v>17850.2</v>
          </cell>
          <cell r="M46">
            <v>17811.099999999999</v>
          </cell>
          <cell r="N46">
            <v>202712.40000000002</v>
          </cell>
        </row>
        <row r="47">
          <cell r="A47" t="str">
            <v>NACION</v>
          </cell>
          <cell r="B47">
            <v>744589.1</v>
          </cell>
          <cell r="C47">
            <v>669880.80000000005</v>
          </cell>
          <cell r="D47">
            <v>654253</v>
          </cell>
          <cell r="E47">
            <v>624102.9</v>
          </cell>
          <cell r="F47">
            <v>702129.4</v>
          </cell>
          <cell r="G47">
            <v>782613.6</v>
          </cell>
          <cell r="H47">
            <v>673980.9</v>
          </cell>
          <cell r="I47">
            <v>696564.7</v>
          </cell>
          <cell r="J47">
            <v>684489</v>
          </cell>
          <cell r="K47">
            <v>723397.6</v>
          </cell>
          <cell r="L47">
            <v>743283.4</v>
          </cell>
          <cell r="M47">
            <v>741653.1</v>
          </cell>
          <cell r="N47">
            <v>8440937.5</v>
          </cell>
        </row>
        <row r="48">
          <cell r="A48" t="str">
            <v>ACUMULADO I</v>
          </cell>
          <cell r="B48">
            <v>1788158</v>
          </cell>
          <cell r="C48">
            <v>1608743.6</v>
          </cell>
          <cell r="D48">
            <v>1571212.9</v>
          </cell>
          <cell r="E48">
            <v>1498806.4</v>
          </cell>
          <cell r="F48">
            <v>1686189.6</v>
          </cell>
          <cell r="G48">
            <v>1879475.3000000003</v>
          </cell>
          <cell r="H48">
            <v>1618590</v>
          </cell>
          <cell r="I48">
            <v>1672826</v>
          </cell>
          <cell r="J48">
            <v>1643825.6</v>
          </cell>
          <cell r="K48">
            <v>1737266.2000000002</v>
          </cell>
          <cell r="L48">
            <v>1785022.7</v>
          </cell>
          <cell r="M48">
            <v>1781107.6</v>
          </cell>
          <cell r="N48">
            <v>20271223.899999999</v>
          </cell>
        </row>
        <row r="49">
          <cell r="A49" t="str">
            <v>FONDO COMPENSADOR DE DEFICITS</v>
          </cell>
          <cell r="B49">
            <v>45800</v>
          </cell>
          <cell r="C49">
            <v>45800</v>
          </cell>
          <cell r="D49">
            <v>45800</v>
          </cell>
          <cell r="E49">
            <v>45800</v>
          </cell>
          <cell r="F49">
            <v>45800</v>
          </cell>
          <cell r="G49">
            <v>45800</v>
          </cell>
          <cell r="H49">
            <v>45800</v>
          </cell>
          <cell r="I49">
            <v>45800</v>
          </cell>
          <cell r="J49">
            <v>45800</v>
          </cell>
          <cell r="K49">
            <v>45800</v>
          </cell>
          <cell r="L49">
            <v>45800</v>
          </cell>
          <cell r="M49">
            <v>45800</v>
          </cell>
          <cell r="N49">
            <v>549600</v>
          </cell>
        </row>
      </sheetData>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refreshError="1"/>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refreshError="1"/>
      <sheetData sheetId="44" refreshError="1"/>
      <sheetData sheetId="45"/>
      <sheetData sheetId="46"/>
      <sheetData sheetId="47"/>
      <sheetData sheetId="48"/>
      <sheetData sheetId="49"/>
      <sheetData sheetId="50"/>
      <sheetData sheetId="5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Set>
  </externalBook>
</externalLink>
</file>

<file path=xl/externalLinks/externalLink6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to. a partir del impuesto"/>
      <sheetName val="Datos"/>
      <sheetName val="COP FED"/>
      <sheetName val="B"/>
      <sheetName val="K"/>
      <sheetName val="X"/>
      <sheetName val="W"/>
      <sheetName val="H"/>
      <sheetName val="U"/>
      <sheetName val="E"/>
      <sheetName val="P"/>
      <sheetName val="Y"/>
      <sheetName val="L"/>
      <sheetName val="F"/>
      <sheetName val="M"/>
      <sheetName val="N"/>
      <sheetName val="Q"/>
      <sheetName val="R"/>
      <sheetName val="A"/>
      <sheetName val="J"/>
      <sheetName val="D"/>
      <sheetName val="Z"/>
      <sheetName val="S"/>
      <sheetName val="G"/>
      <sheetName val="T"/>
      <sheetName val="22 PCIAS"/>
      <sheetName val="V"/>
      <sheetName val="23PCIAS"/>
      <sheetName val="C"/>
      <sheetName val="24PCIAS"/>
      <sheetName val="PCIA_REG"/>
      <sheetName val="CONTROL"/>
      <sheetName val="DIFERENCIAS"/>
      <sheetName val="Tesoro Nacional"/>
      <sheetName val="SIJP"/>
      <sheetName val="Fondo ATN"/>
      <sheetName val="Coop. Eléct."/>
      <sheetName val="C.F.E.E."/>
      <sheetName val="Total"/>
      <sheetName val="DIF_COMPROMISO_PROY_REG_MES"/>
      <sheetName val="DIF_COMPROMISO_PROY_PCIA_REG"/>
      <sheetName val="COMP_AGREG_COMPROMISO_DIST"/>
      <sheetName val="Dif_R_PrEjec"/>
      <sheetName val="Alt4_Proy2002"/>
      <sheetName val="Q6"/>
    </sheetNames>
    <sheetDataSet>
      <sheetData sheetId="0" refreshError="1"/>
      <sheetData sheetId="1"/>
      <sheetData sheetId="2" refreshError="1"/>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refreshError="1"/>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refreshError="1"/>
      <sheetData sheetId="44" refreshError="1"/>
    </sheetDataSet>
  </externalBook>
</externalLink>
</file>

<file path=xl/externalLinks/externalLink6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NPVAssistance"/>
      <sheetName val="Prp$"/>
      <sheetName val="int$"/>
      <sheetName val="debt Service"/>
      <sheetName val="Debt_Details"/>
      <sheetName val="CIRRs"/>
      <sheetName val="Modality"/>
      <sheetName val="IDA_Summary"/>
      <sheetName val="IMF detail"/>
      <sheetName val="T4"/>
      <sheetName val="Scenario"/>
      <sheetName val="WB-results"/>
      <sheetName val="T1"/>
      <sheetName val="Graph-mul"/>
      <sheetName val="Cam_Relief"/>
      <sheetName val="W-Tables"/>
      <sheetName val="COP FED"/>
      <sheetName val="Codigos"/>
    </sheetNames>
    <sheetDataSet>
      <sheetData sheetId="0" refreshError="1"/>
      <sheetData sheetId="1" refreshError="1"/>
      <sheetData sheetId="2" refreshError="1"/>
      <sheetData sheetId="3" refreshError="1"/>
      <sheetData sheetId="4" refreshError="1"/>
      <sheetData sheetId="5" refreshError="1">
        <row r="59">
          <cell r="C59">
            <v>4.6040363843444024E-2</v>
          </cell>
        </row>
        <row r="60">
          <cell r="C60">
            <v>5.4123279308905134E-2</v>
          </cell>
        </row>
        <row r="61">
          <cell r="C61">
            <v>5.0408734278118296E-2</v>
          </cell>
        </row>
        <row r="62">
          <cell r="C62">
            <v>4.6120000000000008E-2</v>
          </cell>
        </row>
        <row r="63">
          <cell r="C63">
            <v>5.9950000000000003E-2</v>
          </cell>
        </row>
        <row r="64">
          <cell r="C64">
            <v>5.1588915167871709E-2</v>
          </cell>
        </row>
        <row r="65">
          <cell r="C65">
            <v>4.8712733333333327E-2</v>
          </cell>
        </row>
        <row r="67">
          <cell r="C67">
            <v>5.9950000000000003E-2</v>
          </cell>
        </row>
        <row r="68">
          <cell r="C68">
            <v>4.8712733333333327E-2</v>
          </cell>
        </row>
        <row r="69">
          <cell r="C69">
            <v>4.6120000000000001E-2</v>
          </cell>
        </row>
        <row r="70">
          <cell r="C70">
            <v>4.6120000000000001E-2</v>
          </cell>
        </row>
        <row r="79">
          <cell r="C79">
            <v>4.6120000000000001E-2</v>
          </cell>
        </row>
        <row r="81">
          <cell r="C81">
            <v>4.6120000000000001E-2</v>
          </cell>
        </row>
        <row r="84">
          <cell r="C84">
            <v>4.6120000000000001E-2</v>
          </cell>
        </row>
        <row r="87">
          <cell r="C87">
            <v>4.6120000000000001E-2</v>
          </cell>
        </row>
        <row r="99">
          <cell r="C99">
            <v>4.6120000000000001E-2</v>
          </cell>
        </row>
        <row r="109">
          <cell r="C109">
            <v>1.3359000000000001</v>
          </cell>
        </row>
      </sheetData>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6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ver"/>
      <sheetName val="Shared Data"/>
      <sheetName val="Output_q"/>
      <sheetName val="Output_a"/>
      <sheetName val="GDP defl."/>
      <sheetName val="NGDP_q"/>
      <sheetName val="RGDP_q"/>
      <sheetName val="NGDP_a"/>
      <sheetName val="RGDP_a"/>
      <sheetName val="Expenditure &amp; Saving"/>
      <sheetName val="REAL_MACRO"/>
      <sheetName val="Chart1"/>
      <sheetName val="Chart2"/>
      <sheetName val="Chart3"/>
      <sheetName val="Sheet1 (2)"/>
      <sheetName val="Panel1"/>
    </sheetNames>
    <sheetDataSet>
      <sheetData sheetId="0"/>
      <sheetData sheetId="1"/>
      <sheetData sheetId="2"/>
      <sheetData sheetId="3"/>
      <sheetData sheetId="4"/>
      <sheetData sheetId="5"/>
      <sheetData sheetId="6"/>
      <sheetData sheetId="7"/>
      <sheetData sheetId="8"/>
      <sheetData sheetId="9" refreshError="1">
        <row r="9">
          <cell r="AF9">
            <v>2007</v>
          </cell>
        </row>
        <row r="13">
          <cell r="AF13">
            <v>683933.17362196709</v>
          </cell>
        </row>
        <row r="14">
          <cell r="AF14">
            <v>7933.0886628489825</v>
          </cell>
        </row>
        <row r="15">
          <cell r="AF15">
            <v>86.212722772765346</v>
          </cell>
        </row>
        <row r="16">
          <cell r="AF16">
            <v>128021.67684491353</v>
          </cell>
        </row>
        <row r="18">
          <cell r="AF18">
            <v>-45737.561527682468</v>
          </cell>
        </row>
        <row r="19">
          <cell r="AF19">
            <v>368282.16169571079</v>
          </cell>
        </row>
        <row r="20">
          <cell r="AF20">
            <v>414019.72322339326</v>
          </cell>
        </row>
        <row r="22">
          <cell r="AF22">
            <v>729670.73514964955</v>
          </cell>
        </row>
        <row r="23">
          <cell r="AF23">
            <v>729670.73514964955</v>
          </cell>
        </row>
        <row r="24">
          <cell r="AF24">
            <v>582681.39654189209</v>
          </cell>
        </row>
        <row r="25">
          <cell r="AF25">
            <v>533200.99116939015</v>
          </cell>
        </row>
        <row r="26">
          <cell r="AF26">
            <v>49480.40537250194</v>
          </cell>
        </row>
        <row r="27">
          <cell r="AF27">
            <v>158499.18383578243</v>
          </cell>
        </row>
        <row r="28">
          <cell r="AF28">
            <v>115641.39657325322</v>
          </cell>
        </row>
        <row r="29">
          <cell r="AF29">
            <v>42857.787262529208</v>
          </cell>
        </row>
        <row r="30">
          <cell r="AF30">
            <v>-11509.845228024991</v>
          </cell>
        </row>
        <row r="32">
          <cell r="AF32">
            <v>0</v>
          </cell>
        </row>
        <row r="35">
          <cell r="AF35">
            <v>146989.33860775744</v>
          </cell>
        </row>
        <row r="36">
          <cell r="AF36">
            <v>146989.33860775744</v>
          </cell>
        </row>
        <row r="37">
          <cell r="AF37">
            <v>42857.787262529208</v>
          </cell>
        </row>
        <row r="38">
          <cell r="AF38">
            <v>104131.55134522823</v>
          </cell>
        </row>
        <row r="39">
          <cell r="AF39">
            <v>104131.55134522823</v>
          </cell>
        </row>
        <row r="40">
          <cell r="AF40">
            <v>104131.55134522823</v>
          </cell>
        </row>
        <row r="41">
          <cell r="AF41">
            <v>135904.06141996395</v>
          </cell>
        </row>
        <row r="42">
          <cell r="AF42">
            <v>58095.69413738836</v>
          </cell>
        </row>
        <row r="43">
          <cell r="AF43">
            <v>77808.367282575593</v>
          </cell>
        </row>
        <row r="45">
          <cell r="AF45">
            <v>11085.277187793474</v>
          </cell>
        </row>
        <row r="49">
          <cell r="AF49">
            <v>21.491769119683525</v>
          </cell>
        </row>
        <row r="50">
          <cell r="AF50">
            <v>21.491769119683525</v>
          </cell>
        </row>
        <row r="51">
          <cell r="AF51">
            <v>6.2663705922558668</v>
          </cell>
        </row>
        <row r="52">
          <cell r="AF52">
            <v>15.225398527427657</v>
          </cell>
        </row>
        <row r="53">
          <cell r="AF53">
            <v>15.225398527427657</v>
          </cell>
        </row>
        <row r="55">
          <cell r="AF55">
            <v>19.870956207642987</v>
          </cell>
        </row>
        <row r="56">
          <cell r="AF56">
            <v>8.4943524276978284</v>
          </cell>
        </row>
        <row r="57">
          <cell r="AF57">
            <v>11.376603779945158</v>
          </cell>
        </row>
        <row r="58">
          <cell r="AF58">
            <v>19.870956207642987</v>
          </cell>
        </row>
        <row r="60">
          <cell r="AF60">
            <v>1.6208129120405381</v>
          </cell>
        </row>
        <row r="63">
          <cell r="AF63">
            <v>0.75</v>
          </cell>
        </row>
        <row r="64">
          <cell r="AF64">
            <v>0.80237454101357886</v>
          </cell>
        </row>
        <row r="65">
          <cell r="AF65">
            <v>14.804337760642138</v>
          </cell>
        </row>
      </sheetData>
      <sheetData sheetId="10"/>
      <sheetData sheetId="11" refreshError="1"/>
      <sheetData sheetId="12" refreshError="1"/>
      <sheetData sheetId="13" refreshError="1"/>
      <sheetData sheetId="14"/>
      <sheetData sheetId="15"/>
    </sheetDataSet>
  </externalBook>
</externalLink>
</file>

<file path=xl/externalLinks/externalLink6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LUJO DE FONDOS"/>
      <sheetName val="FLUJO DE CAJA"/>
      <sheetName val="INGR.OPERT"/>
      <sheetName val="Gastos de Personal"/>
      <sheetName val="PROMEDIOS"/>
      <sheetName val="BANK RISK "/>
      <sheetName val="Personal"/>
      <sheetName val="Forma F"/>
      <sheetName val="FOGADE"/>
      <sheetName val="GASTO TOTAL"/>
      <sheetName val="Forma E"/>
      <sheetName val="Cuota de mercado"/>
      <sheetName val="data"/>
      <sheetName val="HISTORICOS"/>
      <sheetName val="PEERGROUP"/>
      <sheetName val="BIENES DE USO"/>
      <sheetName val="Subcuentas"/>
      <sheetName val="CREDITOS E INVERSIONES"/>
      <sheetName val="GYP"/>
      <sheetName val="Balance"/>
      <sheetName val="DISPONIBIL.  Y RECURSOS AJE"/>
      <sheetName val="GASTOS"/>
      <sheetName val="AV"/>
      <sheetName val="PANEL DE CONTROL"/>
      <sheetName val="VALOR"/>
      <sheetName val="Expenditure &amp; Saving"/>
      <sheetName val="CIRRs"/>
    </sheetNames>
    <sheetDataSet>
      <sheetData sheetId="0">
        <row r="2">
          <cell r="A2" t="str">
            <v>FACTORES DE CALCULOS EN BASE A PLAZOS</v>
          </cell>
        </row>
      </sheetData>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refreshError="1">
        <row r="2">
          <cell r="A2" t="str">
            <v>FACTORES DE CALCULOS EN BASE A PLAZOS</v>
          </cell>
        </row>
      </sheetData>
      <sheetData sheetId="19"/>
      <sheetData sheetId="20"/>
      <sheetData sheetId="21"/>
      <sheetData sheetId="22"/>
      <sheetData sheetId="23"/>
      <sheetData sheetId="24"/>
      <sheetData sheetId="25" refreshError="1"/>
      <sheetData sheetId="26" refreshError="1"/>
    </sheetDataSet>
  </externalBook>
</externalLink>
</file>

<file path=xl/externalLinks/externalLink6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LUJO DE FONDOS"/>
      <sheetName val="FLUJO DE CAJA"/>
      <sheetName val="INGR.OPERT"/>
      <sheetName val="Gastos de Personal"/>
      <sheetName val="PROMEDIOS"/>
      <sheetName val="BANK RISK "/>
      <sheetName val="Personal"/>
      <sheetName val="Forma F"/>
      <sheetName val="FOGADE"/>
      <sheetName val="GASTO TOTAL"/>
      <sheetName val="Forma E"/>
      <sheetName val="Cuota de mercado"/>
      <sheetName val="data"/>
      <sheetName val="HISTORICOS"/>
      <sheetName val="PEERGROUP"/>
      <sheetName val="BIENES DE USO"/>
      <sheetName val="Subcuentas"/>
      <sheetName val="CREDITOS E INVERSIONES"/>
      <sheetName val="GYP"/>
      <sheetName val="Balance"/>
      <sheetName val="DISPONIBIL.  Y RECURSOS AJE"/>
      <sheetName val="GASTOS"/>
      <sheetName val="AV"/>
      <sheetName val="PANEL DE CONTROL"/>
      <sheetName val="VALOR"/>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row r="2">
          <cell r="A2" t="str">
            <v>FACTORES DE CALCULOS EN BASE A PLAZOS</v>
          </cell>
        </row>
      </sheetData>
      <sheetData sheetId="19" refreshError="1"/>
      <sheetData sheetId="20" refreshError="1"/>
      <sheetData sheetId="21" refreshError="1"/>
      <sheetData sheetId="22" refreshError="1"/>
      <sheetData sheetId="23" refreshError="1"/>
      <sheetData sheetId="24" refreshError="1"/>
    </sheetDataSet>
  </externalBook>
</externalLink>
</file>

<file path=xl/externalLinks/externalLink6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hapter2 - bivariate charts"/>
      <sheetName val="Counterfactual"/>
      <sheetName val="100 BP hit"/>
      <sheetName val="Imp of IR on potential"/>
      <sheetName val="Pre-post shock KO ratio"/>
      <sheetName val="Interest rate graph"/>
      <sheetName val="Change in fin cond and ITV"/>
      <sheetName val="DC Int rates"/>
      <sheetName val="Resp of risk to synthetic"/>
      <sheetName val="IntRate Margins"/>
      <sheetName val="Synth risk data"/>
      <sheetName val="Updated Price of risk"/>
      <sheetName val="Data for delta spreads calc"/>
      <sheetName val="ITV rate chart"/>
      <sheetName val="DSAFO32ADVVERINF32"/>
      <sheetName val="Real policyrates"/>
      <sheetName val="Calc of range for spreads"/>
      <sheetName val="Int rate table spreads"/>
      <sheetName val="Sheet7"/>
      <sheetName val="Shock-ctrol Table"/>
      <sheetName val="BRIC intrates"/>
      <sheetName val="US G yields"/>
      <sheetName val="Reserve import cover"/>
      <sheetName val="yields"/>
      <sheetName val="Sheet1"/>
      <sheetName val="FDI_ITV by region"/>
      <sheetName val="FDI_ITV by income"/>
      <sheetName val="Sheet5"/>
      <sheetName val="Impl Cok"/>
      <sheetName val="K-O ratios"/>
      <sheetName val="GDP Shock - control"/>
      <sheetName val="K-O ratio shock-ctrl"/>
      <sheetName val="Scatter plots"/>
      <sheetName val="ITV Counterfactual graph"/>
      <sheetName val="ITV CF sensitivity analysis"/>
      <sheetName val="Cont to risk table"/>
      <sheetName val="Nominal GDP and credit"/>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row r="7">
          <cell r="C7">
            <v>0.26533333333333331</v>
          </cell>
        </row>
      </sheetData>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refreshError="1"/>
    </sheetDataSet>
  </externalBook>
</externalLink>
</file>

<file path=xl/externalLinks/externalLink6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Micro"/>
      <sheetName val="Q1"/>
      <sheetName val="Q2"/>
      <sheetName val="Q3"/>
      <sheetName val="Q4"/>
      <sheetName val="Q5"/>
      <sheetName val="Q6"/>
      <sheetName val="Q7"/>
      <sheetName val="QQ"/>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7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ebt"/>
      <sheetName val="amort"/>
      <sheetName val="terms"/>
      <sheetName val="int"/>
      <sheetName val="dod"/>
      <sheetName val="arr"/>
      <sheetName val="ds"/>
      <sheetName val="npv"/>
      <sheetName val="int$"/>
      <sheetName val="amort$"/>
      <sheetName val="dod$"/>
      <sheetName val="arr$"/>
      <sheetName val="ds$"/>
      <sheetName val="npv$"/>
      <sheetName val="ir"/>
      <sheetName val="er"/>
      <sheetName val="cirr_all"/>
      <sheetName val="cirr"/>
      <sheetName val="info"/>
      <sheetName val="pvtReport"/>
      <sheetName val="pvtSource"/>
      <sheetName val="A"/>
      <sheetName val="Expenditure &amp; Saving"/>
      <sheetName val="Guinea Bissau_mdb"/>
      <sheetName val="Q6"/>
      <sheetName val="Q7"/>
      <sheetName val="Q5"/>
      <sheetName val="ASSUM"/>
      <sheetName val="Q1"/>
      <sheetName val="Q3"/>
      <sheetName val="Q2"/>
      <sheetName val="Q4"/>
      <sheetName val="BD"/>
      <sheetName val="Serie mensual"/>
      <sheetName val="Codigo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Set>
  </externalBook>
</externalLink>
</file>

<file path=xl/externalLinks/externalLink7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ExtDebt"/>
      <sheetName val="DiffDebtSvceProj"/>
      <sheetName val="NewBOP (bill Y) (condensed)"/>
      <sheetName val="FinReq"/>
      <sheetName val="NewBOP (bill Y)"/>
      <sheetName val="Output"/>
      <sheetName val="Reserves"/>
      <sheetName val="NewX&amp;M"/>
      <sheetName val="NewBOP (bill Q)"/>
      <sheetName val="Sheet6"/>
      <sheetName val="OldBOP"/>
      <sheetName val="FDI"/>
      <sheetName val="Bonds"/>
      <sheetName val="Sheet5"/>
      <sheetName val="Sheet1"/>
      <sheetName val="Sheet2"/>
      <sheetName val="Sheet4"/>
      <sheetName val="FinReq SR"/>
      <sheetName val="NRFGDebt"/>
      <sheetName val="OldIntPaym"/>
      <sheetName val="Sheet3"/>
      <sheetName val="Letes"/>
      <sheetName val="Cuadro 16 a"/>
      <sheetName val="Cuadro 16b"/>
      <sheetName val="DebtSustFed"/>
      <sheetName val="BOP Table"/>
      <sheetName val="BOP SR"/>
      <sheetName val="CA Sustainability"/>
      <sheetName val="DebtSustProv"/>
      <sheetName val="DebtSust"/>
      <sheetName val="PuDebt"/>
      <sheetName val="FoF"/>
      <sheetName val="Interest Payments"/>
      <sheetName val="OldX&amp;M"/>
      <sheetName val="OldKA"/>
      <sheetName val="FSAsLia"/>
      <sheetName val="NFPrSAsLia"/>
      <sheetName val="InputAmort"/>
      <sheetName val="MacroFlows"/>
      <sheetName val="BerneUnion"/>
      <sheetName val="MediumTerm"/>
      <sheetName val="Inputs"/>
      <sheetName val="ExtDebt (condensed)"/>
      <sheetName val="Ms"/>
      <sheetName val="Xs"/>
      <sheetName val="NewKA"/>
      <sheetName val="Debt"/>
      <sheetName val="NewBOP"/>
      <sheetName val="WEO_BOP"/>
      <sheetName val="WEO_DEBT"/>
      <sheetName val="TO FISCAL"/>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Set>
  </externalBook>
</externalLink>
</file>

<file path=xl/externalLinks/externalLink7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PNF Acuerdo Incl. Int."/>
      <sheetName val="Blance Trimestral enviado a Ros"/>
      <sheetName val="Blance%20Trimestral%20enviado%2"/>
      <sheetName val="BCP"/>
      <sheetName val="ponder a y p "/>
    </sheetNames>
    <sheetDataSet>
      <sheetData sheetId="0" refreshError="1"/>
      <sheetData sheetId="1" refreshError="1"/>
      <sheetData sheetId="2" refreshError="1"/>
      <sheetData sheetId="3" refreshError="1"/>
      <sheetData sheetId="4" refreshError="1"/>
    </sheetDataSet>
  </externalBook>
</externalLink>
</file>

<file path=xl/externalLinks/externalLink7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ummary table"/>
      <sheetName val="text charts"/>
      <sheetName val="Chart Main Panel"/>
      <sheetName val="Chart Fuel panel"/>
      <sheetName val="Chart Variability panel"/>
      <sheetName val="Contribution"/>
      <sheetName val="Sheet1"/>
      <sheetName val="Inflation and trimmed 5 percent"/>
      <sheetName val="Inflation trimmed 10 percent"/>
      <sheetName val="Data"/>
      <sheetName val="Input for regression"/>
      <sheetName val="Relative prices"/>
      <sheetName val="Canasta"/>
    </sheetNames>
    <sheetDataSet>
      <sheetData sheetId="0" refreshError="1"/>
      <sheetData sheetId="1" refreshError="1"/>
      <sheetData sheetId="2" refreshError="1"/>
      <sheetData sheetId="3" refreshError="1"/>
      <sheetData sheetId="4" refreshError="1"/>
      <sheetData sheetId="5">
        <row r="51">
          <cell r="K51">
            <v>36161</v>
          </cell>
          <cell r="L51">
            <v>36192</v>
          </cell>
          <cell r="M51">
            <v>36220</v>
          </cell>
          <cell r="N51">
            <v>36251</v>
          </cell>
          <cell r="O51">
            <v>36281</v>
          </cell>
          <cell r="P51">
            <v>36312</v>
          </cell>
          <cell r="Q51">
            <v>36342</v>
          </cell>
          <cell r="R51">
            <v>36373</v>
          </cell>
          <cell r="S51">
            <v>36404</v>
          </cell>
          <cell r="T51">
            <v>36434</v>
          </cell>
          <cell r="U51">
            <v>36465</v>
          </cell>
          <cell r="V51">
            <v>36495</v>
          </cell>
          <cell r="W51">
            <v>36526</v>
          </cell>
          <cell r="X51">
            <v>36557</v>
          </cell>
          <cell r="Y51">
            <v>36586</v>
          </cell>
          <cell r="Z51">
            <v>36617</v>
          </cell>
          <cell r="AA51">
            <v>36647</v>
          </cell>
          <cell r="AB51">
            <v>36678</v>
          </cell>
          <cell r="AC51">
            <v>36708</v>
          </cell>
          <cell r="AD51">
            <v>36739</v>
          </cell>
          <cell r="AE51">
            <v>36770</v>
          </cell>
          <cell r="AF51">
            <v>36800</v>
          </cell>
          <cell r="AG51">
            <v>36831</v>
          </cell>
          <cell r="AH51">
            <v>36861</v>
          </cell>
          <cell r="AI51">
            <v>36892</v>
          </cell>
          <cell r="AJ51">
            <v>36923</v>
          </cell>
          <cell r="AK51">
            <v>36951</v>
          </cell>
          <cell r="AL51">
            <v>36982</v>
          </cell>
          <cell r="AM51">
            <v>37012</v>
          </cell>
          <cell r="AN51">
            <v>37043</v>
          </cell>
          <cell r="AO51">
            <v>37073</v>
          </cell>
          <cell r="AP51">
            <v>37104</v>
          </cell>
          <cell r="AQ51">
            <v>37135</v>
          </cell>
          <cell r="AR51">
            <v>37165</v>
          </cell>
          <cell r="AS51">
            <v>37196</v>
          </cell>
          <cell r="AT51">
            <v>37226</v>
          </cell>
          <cell r="AU51">
            <v>37257</v>
          </cell>
          <cell r="AV51">
            <v>37288</v>
          </cell>
          <cell r="AW51">
            <v>37316</v>
          </cell>
          <cell r="AX51">
            <v>37347</v>
          </cell>
          <cell r="AY51">
            <v>37377</v>
          </cell>
          <cell r="AZ51">
            <v>37408</v>
          </cell>
          <cell r="BA51">
            <v>37438</v>
          </cell>
          <cell r="BB51">
            <v>37469</v>
          </cell>
          <cell r="BC51">
            <v>37500</v>
          </cell>
          <cell r="BD51">
            <v>37530</v>
          </cell>
          <cell r="BE51">
            <v>37561</v>
          </cell>
          <cell r="BF51">
            <v>37591</v>
          </cell>
          <cell r="BG51">
            <v>37622</v>
          </cell>
          <cell r="BH51">
            <v>37653</v>
          </cell>
          <cell r="BI51">
            <v>37681</v>
          </cell>
          <cell r="BJ51">
            <v>37712</v>
          </cell>
          <cell r="BK51">
            <v>37742</v>
          </cell>
          <cell r="BL51">
            <v>37773</v>
          </cell>
          <cell r="BM51">
            <v>37803</v>
          </cell>
          <cell r="BN51">
            <v>37834</v>
          </cell>
          <cell r="BO51">
            <v>37865</v>
          </cell>
          <cell r="BP51">
            <v>37895</v>
          </cell>
          <cell r="BQ51">
            <v>37926</v>
          </cell>
          <cell r="BR51">
            <v>37956</v>
          </cell>
          <cell r="BS51">
            <v>37987</v>
          </cell>
          <cell r="BT51">
            <v>38018</v>
          </cell>
          <cell r="BU51">
            <v>38047</v>
          </cell>
          <cell r="BV51">
            <v>38078</v>
          </cell>
          <cell r="BW51">
            <v>38108</v>
          </cell>
          <cell r="BX51">
            <v>38139</v>
          </cell>
          <cell r="BY51">
            <v>38169</v>
          </cell>
          <cell r="BZ51">
            <v>38200</v>
          </cell>
          <cell r="CA51">
            <v>38231</v>
          </cell>
          <cell r="CB51">
            <v>38261</v>
          </cell>
          <cell r="CC51">
            <v>38292</v>
          </cell>
          <cell r="CD51">
            <v>38322</v>
          </cell>
          <cell r="CE51">
            <v>38353</v>
          </cell>
          <cell r="CF51">
            <v>38384</v>
          </cell>
          <cell r="CG51">
            <v>38412</v>
          </cell>
          <cell r="CH51">
            <v>38443</v>
          </cell>
          <cell r="CI51">
            <v>38473</v>
          </cell>
          <cell r="CJ51">
            <v>38504</v>
          </cell>
          <cell r="CK51">
            <v>38534</v>
          </cell>
          <cell r="CL51">
            <v>38565</v>
          </cell>
          <cell r="CM51">
            <v>38596</v>
          </cell>
          <cell r="CN51">
            <v>38626</v>
          </cell>
          <cell r="CO51">
            <v>38657</v>
          </cell>
          <cell r="CP51">
            <v>38687</v>
          </cell>
          <cell r="CQ51">
            <v>38718</v>
          </cell>
          <cell r="CR51">
            <v>38749</v>
          </cell>
          <cell r="CS51">
            <v>38777</v>
          </cell>
          <cell r="CT51">
            <v>38808</v>
          </cell>
          <cell r="CU51">
            <v>38838</v>
          </cell>
          <cell r="CV51">
            <v>38869</v>
          </cell>
          <cell r="CW51">
            <v>38899</v>
          </cell>
          <cell r="CX51">
            <v>38930</v>
          </cell>
          <cell r="CY51">
            <v>38961</v>
          </cell>
          <cell r="CZ51">
            <v>38991</v>
          </cell>
          <cell r="DA51">
            <v>39022</v>
          </cell>
          <cell r="DB51">
            <v>39052</v>
          </cell>
        </row>
        <row r="52">
          <cell r="K52">
            <v>9</v>
          </cell>
          <cell r="L52">
            <v>10</v>
          </cell>
          <cell r="M52">
            <v>11</v>
          </cell>
          <cell r="N52">
            <v>12</v>
          </cell>
          <cell r="O52">
            <v>13</v>
          </cell>
          <cell r="P52">
            <v>14</v>
          </cell>
          <cell r="Q52">
            <v>15</v>
          </cell>
          <cell r="R52">
            <v>16</v>
          </cell>
          <cell r="S52">
            <v>17</v>
          </cell>
          <cell r="T52">
            <v>18</v>
          </cell>
          <cell r="U52">
            <v>19</v>
          </cell>
          <cell r="V52">
            <v>20</v>
          </cell>
          <cell r="W52">
            <v>21</v>
          </cell>
          <cell r="X52">
            <v>22</v>
          </cell>
          <cell r="Y52">
            <v>23</v>
          </cell>
          <cell r="Z52">
            <v>24</v>
          </cell>
          <cell r="AA52">
            <v>25</v>
          </cell>
          <cell r="AB52">
            <v>26</v>
          </cell>
          <cell r="AC52">
            <v>27</v>
          </cell>
          <cell r="AD52">
            <v>28</v>
          </cell>
          <cell r="AE52">
            <v>29</v>
          </cell>
          <cell r="AF52">
            <v>30</v>
          </cell>
          <cell r="AG52">
            <v>31</v>
          </cell>
          <cell r="AH52">
            <v>32</v>
          </cell>
          <cell r="AI52">
            <v>33</v>
          </cell>
          <cell r="AJ52">
            <v>34</v>
          </cell>
          <cell r="AK52">
            <v>35</v>
          </cell>
          <cell r="AL52">
            <v>36</v>
          </cell>
          <cell r="AM52">
            <v>37</v>
          </cell>
          <cell r="AN52">
            <v>38</v>
          </cell>
          <cell r="AO52">
            <v>39</v>
          </cell>
          <cell r="AP52">
            <v>40</v>
          </cell>
          <cell r="AQ52">
            <v>41</v>
          </cell>
          <cell r="AR52">
            <v>42</v>
          </cell>
          <cell r="AS52">
            <v>43</v>
          </cell>
          <cell r="AT52">
            <v>44</v>
          </cell>
          <cell r="AU52">
            <v>45</v>
          </cell>
          <cell r="AV52">
            <v>46</v>
          </cell>
          <cell r="AW52">
            <v>47</v>
          </cell>
          <cell r="AX52">
            <v>48</v>
          </cell>
          <cell r="AY52">
            <v>49</v>
          </cell>
          <cell r="AZ52">
            <v>50</v>
          </cell>
          <cell r="BA52">
            <v>51</v>
          </cell>
          <cell r="BB52">
            <v>52</v>
          </cell>
          <cell r="BC52">
            <v>53</v>
          </cell>
          <cell r="BD52">
            <v>54</v>
          </cell>
          <cell r="BE52">
            <v>55</v>
          </cell>
          <cell r="BF52">
            <v>56</v>
          </cell>
          <cell r="BG52">
            <v>57</v>
          </cell>
          <cell r="BH52">
            <v>58</v>
          </cell>
          <cell r="BI52">
            <v>59</v>
          </cell>
          <cell r="BJ52">
            <v>60</v>
          </cell>
          <cell r="BK52">
            <v>61</v>
          </cell>
          <cell r="BL52">
            <v>62</v>
          </cell>
          <cell r="BM52">
            <v>63</v>
          </cell>
          <cell r="BN52">
            <v>64</v>
          </cell>
          <cell r="BO52">
            <v>65</v>
          </cell>
          <cell r="BP52">
            <v>66</v>
          </cell>
          <cell r="BQ52">
            <v>67</v>
          </cell>
          <cell r="BR52">
            <v>68</v>
          </cell>
          <cell r="BS52">
            <v>69</v>
          </cell>
          <cell r="BT52">
            <v>70</v>
          </cell>
          <cell r="BU52">
            <v>71</v>
          </cell>
          <cell r="BV52">
            <v>72</v>
          </cell>
          <cell r="BW52">
            <v>73</v>
          </cell>
          <cell r="BX52">
            <v>74</v>
          </cell>
          <cell r="BY52">
            <v>75</v>
          </cell>
          <cell r="BZ52">
            <v>76</v>
          </cell>
          <cell r="CA52">
            <v>77</v>
          </cell>
          <cell r="CB52">
            <v>78</v>
          </cell>
          <cell r="CC52">
            <v>79</v>
          </cell>
          <cell r="CD52">
            <v>80</v>
          </cell>
          <cell r="CE52">
            <v>81</v>
          </cell>
          <cell r="CF52">
            <v>82</v>
          </cell>
          <cell r="CG52">
            <v>83</v>
          </cell>
          <cell r="CH52">
            <v>84</v>
          </cell>
          <cell r="CI52">
            <v>85</v>
          </cell>
          <cell r="CJ52">
            <v>86</v>
          </cell>
          <cell r="CK52">
            <v>87</v>
          </cell>
          <cell r="CL52">
            <v>88</v>
          </cell>
          <cell r="CM52">
            <v>89</v>
          </cell>
          <cell r="CN52">
            <v>90</v>
          </cell>
          <cell r="CO52">
            <v>91</v>
          </cell>
          <cell r="CP52">
            <v>92</v>
          </cell>
          <cell r="CQ52">
            <v>93</v>
          </cell>
          <cell r="CR52">
            <v>94</v>
          </cell>
          <cell r="CS52">
            <v>95</v>
          </cell>
          <cell r="CT52">
            <v>96</v>
          </cell>
          <cell r="CU52">
            <v>97</v>
          </cell>
          <cell r="CV52">
            <v>98</v>
          </cell>
          <cell r="CW52">
            <v>99</v>
          </cell>
          <cell r="CX52">
            <v>100</v>
          </cell>
          <cell r="CY52">
            <v>101</v>
          </cell>
          <cell r="CZ52">
            <v>102</v>
          </cell>
          <cell r="DA52">
            <v>103</v>
          </cell>
          <cell r="DB52">
            <v>104</v>
          </cell>
        </row>
        <row r="326">
          <cell r="C326" t="str">
            <v>Headline Inflation</v>
          </cell>
          <cell r="W326">
            <v>5.9847334690191758</v>
          </cell>
          <cell r="X326">
            <v>6.3221456085898069</v>
          </cell>
          <cell r="Y326">
            <v>5.7293101625914176</v>
          </cell>
          <cell r="Z326">
            <v>5.5187104454408598</v>
          </cell>
          <cell r="AA326">
            <v>5.6510754357038877</v>
          </cell>
          <cell r="AB326">
            <v>7.2822029891440536</v>
          </cell>
          <cell r="AC326">
            <v>8.0317280966578863</v>
          </cell>
          <cell r="AD326">
            <v>8.9705510452627664</v>
          </cell>
          <cell r="AE326">
            <v>12.70059068289298</v>
          </cell>
          <cell r="AF326">
            <v>9.1820158894827273</v>
          </cell>
          <cell r="AG326">
            <v>8.1444259126810579</v>
          </cell>
          <cell r="AH326">
            <v>9.0164071945341107</v>
          </cell>
          <cell r="AI326">
            <v>11.398369316447017</v>
          </cell>
          <cell r="AJ326">
            <v>11.498377921279172</v>
          </cell>
          <cell r="AK326">
            <v>11.072630822052545</v>
          </cell>
          <cell r="AL326">
            <v>11.69732783949209</v>
          </cell>
          <cell r="AM326">
            <v>11.896542371052576</v>
          </cell>
          <cell r="AN326">
            <v>10.183782190274741</v>
          </cell>
          <cell r="AO326">
            <v>9.4281766831975915</v>
          </cell>
          <cell r="AP326">
            <v>8.9927772083855757</v>
          </cell>
          <cell r="AQ326">
            <v>5.9148069757111585</v>
          </cell>
          <cell r="AR326">
            <v>5.8890471801772009</v>
          </cell>
          <cell r="AS326">
            <v>5.2833604066292423</v>
          </cell>
          <cell r="AT326">
            <v>4.3894599876600324</v>
          </cell>
          <cell r="AU326">
            <v>2.4212027717948956</v>
          </cell>
          <cell r="AV326">
            <v>2.3121435021657817</v>
          </cell>
          <cell r="AW326">
            <v>3.9269237949840203</v>
          </cell>
          <cell r="AX326">
            <v>3.9835477042284566</v>
          </cell>
          <cell r="AY326">
            <v>3.3432874838055682</v>
          </cell>
          <cell r="AZ326">
            <v>4.0473032990087461</v>
          </cell>
          <cell r="BA326">
            <v>4.7142750933000457</v>
          </cell>
          <cell r="BB326">
            <v>4.8627812129568468</v>
          </cell>
          <cell r="BC326">
            <v>5.3845648011493665</v>
          </cell>
          <cell r="BD326">
            <v>8.1811810853196647</v>
          </cell>
          <cell r="BE326">
            <v>8.8018420698261934</v>
          </cell>
          <cell r="BF326">
            <v>10.505637793986523</v>
          </cell>
          <cell r="BG326">
            <v>13.497191645740742</v>
          </cell>
          <cell r="BH326">
            <v>17.9723411976763</v>
          </cell>
          <cell r="BI326">
            <v>18.711119605019718</v>
          </cell>
          <cell r="BJ326">
            <v>18.253193121622331</v>
          </cell>
          <cell r="BK326">
            <v>20.092941194651658</v>
          </cell>
          <cell r="BL326">
            <v>26.116106823903735</v>
          </cell>
          <cell r="BM326">
            <v>30.20784461972778</v>
          </cell>
          <cell r="BN326">
            <v>33.014727005119369</v>
          </cell>
          <cell r="BO326">
            <v>33.137357119133299</v>
          </cell>
          <cell r="BP326">
            <v>32.729554147258455</v>
          </cell>
          <cell r="BQ326">
            <v>40.052450927929584</v>
          </cell>
          <cell r="BR326">
            <v>42.660748738357086</v>
          </cell>
          <cell r="BS326">
            <v>50.868757356826933</v>
          </cell>
          <cell r="BT326">
            <v>61.424000269054972</v>
          </cell>
          <cell r="BU326">
            <v>62.325799806638742</v>
          </cell>
          <cell r="BV326">
            <v>62.975876902513278</v>
          </cell>
          <cell r="BW326">
            <v>65.29561940558068</v>
          </cell>
          <cell r="BX326">
            <v>60.348690528189309</v>
          </cell>
          <cell r="BY326">
            <v>55.642615635442354</v>
          </cell>
          <cell r="BZ326">
            <v>51.836466474876062</v>
          </cell>
          <cell r="CA326">
            <v>47.890540268112431</v>
          </cell>
          <cell r="CB326">
            <v>46.092680637629911</v>
          </cell>
          <cell r="CC326">
            <v>35.532169037028694</v>
          </cell>
          <cell r="CD326">
            <v>28.736313463604745</v>
          </cell>
          <cell r="CE326">
            <v>18.785907439830993</v>
          </cell>
          <cell r="CF326">
            <v>6.8144010167423801</v>
          </cell>
          <cell r="CG326">
            <v>4.2889038207544132</v>
          </cell>
          <cell r="CH326">
            <v>3.8993744044762764</v>
          </cell>
          <cell r="CI326">
            <v>0.9295894438980099</v>
          </cell>
          <cell r="CJ326">
            <v>-0.97988430383337288</v>
          </cell>
          <cell r="CK326">
            <v>-1.002106427312853</v>
          </cell>
          <cell r="CL326">
            <v>-0.21807830486369539</v>
          </cell>
          <cell r="CM326">
            <v>4.2173260742071221</v>
          </cell>
          <cell r="CN326">
            <v>3.9758901013446319</v>
          </cell>
          <cell r="CO326">
            <v>4.8295155547593822</v>
          </cell>
          <cell r="CP326">
            <v>7.4389911996843239</v>
          </cell>
          <cell r="CQ326">
            <v>8.2492396845458273</v>
          </cell>
          <cell r="CR326">
            <v>8.0738436026886404</v>
          </cell>
          <cell r="CS326">
            <v>8.2572906682183174</v>
          </cell>
          <cell r="CT326">
            <v>8.5566382287578904</v>
          </cell>
          <cell r="CU326">
            <v>9.5096863256136004</v>
          </cell>
          <cell r="CV326">
            <v>10.272387117199841</v>
          </cell>
          <cell r="CW326">
            <v>10.6030033005555</v>
          </cell>
          <cell r="CX326">
            <v>9.3477299494585395</v>
          </cell>
          <cell r="CY326">
            <v>4.7274641339037515</v>
          </cell>
        </row>
        <row r="327">
          <cell r="C327" t="str">
            <v>Core Inflation Measures</v>
          </cell>
        </row>
        <row r="328">
          <cell r="C328" t="str">
            <v>Exclusion method</v>
          </cell>
        </row>
        <row r="329">
          <cell r="C329" t="str">
            <v>Excluding fuel and electricity 1/</v>
          </cell>
          <cell r="W329">
            <v>4.7495216000213105</v>
          </cell>
          <cell r="X329">
            <v>5.1172105920418431</v>
          </cell>
          <cell r="Y329">
            <v>4.4711234526710939</v>
          </cell>
          <cell r="Z329">
            <v>4.2481969740443759</v>
          </cell>
          <cell r="AA329">
            <v>4.3922088766355643</v>
          </cell>
          <cell r="AB329">
            <v>6.1808149387968143</v>
          </cell>
          <cell r="AC329">
            <v>7.0037438319029661</v>
          </cell>
          <cell r="AD329">
            <v>7.9365024671020308</v>
          </cell>
          <cell r="AE329">
            <v>10.117960338672987</v>
          </cell>
          <cell r="AF329">
            <v>7.5611912551097475</v>
          </cell>
          <cell r="AG329">
            <v>6.7707083219770823</v>
          </cell>
          <cell r="AH329">
            <v>7.6398724420642594</v>
          </cell>
          <cell r="AI329">
            <v>9.9143116531412545</v>
          </cell>
          <cell r="AJ329">
            <v>10.297335350545239</v>
          </cell>
          <cell r="AK329">
            <v>10.464266264395249</v>
          </cell>
          <cell r="AL329">
            <v>10.40447932724102</v>
          </cell>
          <cell r="AM329">
            <v>10.568699466488312</v>
          </cell>
          <cell r="AN329">
            <v>9.4409052496434924</v>
          </cell>
          <cell r="AO329">
            <v>9.1187344161417485</v>
          </cell>
          <cell r="AP329">
            <v>8.3548354145006556</v>
          </cell>
          <cell r="AQ329">
            <v>6.4486465349947224</v>
          </cell>
          <cell r="AR329">
            <v>7.3849915158067319</v>
          </cell>
          <cell r="AS329">
            <v>6.8413220260240166</v>
          </cell>
          <cell r="AT329">
            <v>5.967122029238908</v>
          </cell>
          <cell r="AU329">
            <v>3.8894658497704739</v>
          </cell>
          <cell r="AV329">
            <v>3.5560196916742939</v>
          </cell>
          <cell r="AW329">
            <v>4.1176491447712635</v>
          </cell>
          <cell r="AX329">
            <v>4.4087204110630154</v>
          </cell>
          <cell r="AY329">
            <v>3.8696322503118239</v>
          </cell>
          <cell r="AZ329">
            <v>4.0082854714073903</v>
          </cell>
          <cell r="BA329">
            <v>4.0926192876561345</v>
          </cell>
          <cell r="BB329">
            <v>4.811983413147189</v>
          </cell>
          <cell r="BC329">
            <v>5.5320867490145247</v>
          </cell>
          <cell r="BD329">
            <v>4.9050352119762266</v>
          </cell>
          <cell r="BE329">
            <v>5.342472100961885</v>
          </cell>
          <cell r="BF329">
            <v>6.8386277291014892</v>
          </cell>
          <cell r="BG329">
            <v>9.9195247212438886</v>
          </cell>
          <cell r="BH329">
            <v>12.942746583529967</v>
          </cell>
          <cell r="BI329">
            <v>14.343890561363608</v>
          </cell>
          <cell r="BJ329">
            <v>14.973959974876095</v>
          </cell>
          <cell r="BK329">
            <v>16.905215301902587</v>
          </cell>
          <cell r="BL329">
            <v>22.503357535366831</v>
          </cell>
          <cell r="BM329">
            <v>25.719686544629468</v>
          </cell>
          <cell r="BN329">
            <v>28.127947561555175</v>
          </cell>
          <cell r="BO329">
            <v>29.415436332463798</v>
          </cell>
          <cell r="BP329">
            <v>32.147997022569484</v>
          </cell>
          <cell r="BQ329">
            <v>39.263112888863134</v>
          </cell>
          <cell r="BR329">
            <v>42.256431408200882</v>
          </cell>
          <cell r="BS329">
            <v>49.614877681638973</v>
          </cell>
          <cell r="BT329">
            <v>61.861072362163611</v>
          </cell>
          <cell r="BU329">
            <v>62.96553573142171</v>
          </cell>
          <cell r="BV329">
            <v>62.83718081169161</v>
          </cell>
          <cell r="BW329">
            <v>64.590928600571289</v>
          </cell>
          <cell r="BX329">
            <v>58.996857469165946</v>
          </cell>
          <cell r="BY329">
            <v>56.212093237462625</v>
          </cell>
          <cell r="BZ329">
            <v>53.26335137271812</v>
          </cell>
          <cell r="CA329">
            <v>48.59485841312511</v>
          </cell>
          <cell r="CB329">
            <v>46.45493149240113</v>
          </cell>
          <cell r="CC329">
            <v>36.568558870744027</v>
          </cell>
          <cell r="CD329">
            <v>30.085108076913428</v>
          </cell>
          <cell r="CE329">
            <v>20.210627710305815</v>
          </cell>
          <cell r="CF329">
            <v>7.9722978699404194</v>
          </cell>
          <cell r="CG329">
            <v>4.6595439281313276</v>
          </cell>
          <cell r="CH329">
            <v>3.7255579832170298</v>
          </cell>
          <cell r="CI329">
            <v>1.1101440199153814</v>
          </cell>
          <cell r="CJ329">
            <v>-0.45161790123326284</v>
          </cell>
          <cell r="CK329">
            <v>-1.2921731261325249</v>
          </cell>
          <cell r="CL329">
            <v>-1.4460258572440665</v>
          </cell>
          <cell r="CM329">
            <v>1.2054379248054374</v>
          </cell>
          <cell r="CN329">
            <v>0.75878122630537348</v>
          </cell>
          <cell r="CO329">
            <v>2.4855871611724893</v>
          </cell>
          <cell r="CP329">
            <v>4.2692183332139706</v>
          </cell>
          <cell r="CQ329">
            <v>4.9494912231689625</v>
          </cell>
          <cell r="CR329">
            <v>5.0724405077528587</v>
          </cell>
          <cell r="CS329">
            <v>5.4745615525630029</v>
          </cell>
          <cell r="CT329">
            <v>5.5027566588655645</v>
          </cell>
          <cell r="CU329">
            <v>5.9178566296778996</v>
          </cell>
          <cell r="CV329">
            <v>6.582973494942209</v>
          </cell>
          <cell r="CW329">
            <v>6.77909587636438</v>
          </cell>
          <cell r="CX329">
            <v>6.4964904315092156</v>
          </cell>
          <cell r="CY329">
            <v>5.1564346072478457</v>
          </cell>
        </row>
        <row r="330">
          <cell r="C330" t="str">
            <v>Excluding administered and volatile prices 2/</v>
          </cell>
          <cell r="W330">
            <v>5.7445527023055547</v>
          </cell>
          <cell r="X330">
            <v>5.5982663317613657</v>
          </cell>
          <cell r="Y330">
            <v>5.4883082090365178</v>
          </cell>
          <cell r="Z330">
            <v>5.3364847140602762</v>
          </cell>
          <cell r="AA330">
            <v>5.2277849856885439</v>
          </cell>
          <cell r="AB330">
            <v>5.3344600982192532</v>
          </cell>
          <cell r="AC330">
            <v>5.4435697211831098</v>
          </cell>
          <cell r="AD330">
            <v>5.4422156510316171</v>
          </cell>
          <cell r="AE330">
            <v>6.0103103004228302</v>
          </cell>
          <cell r="AF330">
            <v>5.7014159755782003</v>
          </cell>
          <cell r="AG330">
            <v>5.0119295061343365</v>
          </cell>
          <cell r="AH330">
            <v>5.2212034431454128</v>
          </cell>
          <cell r="AI330">
            <v>7.3362085650345392</v>
          </cell>
          <cell r="AJ330">
            <v>7.547085520857749</v>
          </cell>
          <cell r="AK330">
            <v>7.5796049465322426</v>
          </cell>
          <cell r="AL330">
            <v>7.6054633192720331</v>
          </cell>
          <cell r="AM330">
            <v>7.689138189865119</v>
          </cell>
          <cell r="AN330">
            <v>7.5193569318252145</v>
          </cell>
          <cell r="AO330">
            <v>7.2621817778256315</v>
          </cell>
          <cell r="AP330">
            <v>6.9088142877247236</v>
          </cell>
          <cell r="AQ330">
            <v>6.2315267639400957</v>
          </cell>
          <cell r="AR330">
            <v>6.0865664599581066</v>
          </cell>
          <cell r="AS330">
            <v>5.7420816242433688</v>
          </cell>
          <cell r="AT330">
            <v>5.2406643212832051</v>
          </cell>
          <cell r="AU330">
            <v>3.1006134143571416</v>
          </cell>
          <cell r="AV330">
            <v>2.6840000649797702</v>
          </cell>
          <cell r="AW330">
            <v>2.8718805199248578</v>
          </cell>
          <cell r="AX330">
            <v>3.1171753240189162</v>
          </cell>
          <cell r="AY330">
            <v>3.0255467655146049</v>
          </cell>
          <cell r="AZ330">
            <v>3.1025642247934684</v>
          </cell>
          <cell r="BA330">
            <v>3.1657994923044157</v>
          </cell>
          <cell r="BB330">
            <v>3.9031987855530019</v>
          </cell>
          <cell r="BC330">
            <v>4.0440310470174268</v>
          </cell>
          <cell r="BD330">
            <v>4.3095644866608041</v>
          </cell>
          <cell r="BE330">
            <v>4.6467180165004294</v>
          </cell>
          <cell r="BF330">
            <v>5.8463922803150297</v>
          </cell>
          <cell r="BG330">
            <v>7.5410559500389098</v>
          </cell>
          <cell r="BH330">
            <v>8.881521743133618</v>
          </cell>
          <cell r="BI330">
            <v>9.5464763882136481</v>
          </cell>
          <cell r="BJ330">
            <v>10.179653503145531</v>
          </cell>
          <cell r="BK330">
            <v>11.377510922555345</v>
          </cell>
          <cell r="BL330">
            <v>15.847464449757155</v>
          </cell>
          <cell r="BM330">
            <v>20.538644397564426</v>
          </cell>
          <cell r="BN330">
            <v>23.419312971033477</v>
          </cell>
          <cell r="BO330">
            <v>25.350879416999007</v>
          </cell>
          <cell r="BP330">
            <v>27.933950559558028</v>
          </cell>
          <cell r="BQ330">
            <v>33.547746746207025</v>
          </cell>
          <cell r="BR330">
            <v>38.678495931759926</v>
          </cell>
          <cell r="BS330">
            <v>46.528947863439157</v>
          </cell>
          <cell r="BT330">
            <v>62.986187512455814</v>
          </cell>
          <cell r="BU330">
            <v>68.31351500522905</v>
          </cell>
          <cell r="BV330">
            <v>69.568753760264002</v>
          </cell>
          <cell r="BW330">
            <v>71.677471422115502</v>
          </cell>
          <cell r="BX330">
            <v>66.394875834054858</v>
          </cell>
          <cell r="BY330">
            <v>61.907065521910198</v>
          </cell>
          <cell r="BZ330">
            <v>59.44710440346455</v>
          </cell>
          <cell r="CA330">
            <v>55.195079148144288</v>
          </cell>
          <cell r="CB330">
            <v>52.773286940069028</v>
          </cell>
          <cell r="CC330">
            <v>43.995577956625453</v>
          </cell>
          <cell r="CD330">
            <v>34.943169220150054</v>
          </cell>
          <cell r="CE330">
            <v>25.192100640530171</v>
          </cell>
          <cell r="CF330">
            <v>11.193040293896502</v>
          </cell>
          <cell r="CG330">
            <v>6.6494461764215202</v>
          </cell>
          <cell r="CH330">
            <v>4.6485398001003091</v>
          </cell>
          <cell r="CI330">
            <v>1.9507463369557598</v>
          </cell>
          <cell r="CJ330">
            <v>0.83975149642523661</v>
          </cell>
          <cell r="CK330">
            <v>-0.35899228886717083</v>
          </cell>
          <cell r="CL330">
            <v>-1.6910585771786657</v>
          </cell>
          <cell r="CM330">
            <v>-0.26118496138070668</v>
          </cell>
          <cell r="CN330">
            <v>-0.67210599314235253</v>
          </cell>
          <cell r="CO330">
            <v>0.90488026698918134</v>
          </cell>
          <cell r="CP330">
            <v>3.0294732311805461</v>
          </cell>
          <cell r="CQ330">
            <v>4.1179232768420349</v>
          </cell>
          <cell r="CR330">
            <v>4.44160924314059</v>
          </cell>
          <cell r="CS330">
            <v>4.7601295367115171</v>
          </cell>
          <cell r="CT330">
            <v>5.2193830615003804</v>
          </cell>
          <cell r="CU330">
            <v>5.6441205223737683</v>
          </cell>
          <cell r="CV330">
            <v>5.8983135065082735</v>
          </cell>
          <cell r="CW330">
            <v>6.1663663500255694</v>
          </cell>
          <cell r="CX330">
            <v>6.2592330204251994</v>
          </cell>
          <cell r="CY330">
            <v>6.1287953931590096</v>
          </cell>
        </row>
        <row r="331">
          <cell r="C331" t="str">
            <v>Trimming method</v>
          </cell>
        </row>
        <row r="332">
          <cell r="C332" t="str">
            <v>Five-percent window 3/</v>
          </cell>
          <cell r="W332">
            <v>4.4567986340134667</v>
          </cell>
          <cell r="X332">
            <v>4.2799172477982381</v>
          </cell>
          <cell r="Y332">
            <v>4.0039720726944523</v>
          </cell>
          <cell r="Z332">
            <v>3.8562863281683519</v>
          </cell>
          <cell r="AA332">
            <v>3.8369824462305928</v>
          </cell>
          <cell r="AB332">
            <v>3.9783898254454897</v>
          </cell>
          <cell r="AC332">
            <v>4.1167434367853701</v>
          </cell>
          <cell r="AD332">
            <v>4.3548058288967297</v>
          </cell>
          <cell r="AE332">
            <v>5.6122683070339434</v>
          </cell>
          <cell r="AF332">
            <v>4.8029280004790849</v>
          </cell>
          <cell r="AG332">
            <v>4.0490299211785441</v>
          </cell>
          <cell r="AH332">
            <v>4.5220438645252585</v>
          </cell>
          <cell r="AI332">
            <v>5.9756009856532017</v>
          </cell>
          <cell r="AJ332">
            <v>6.0946639501152902</v>
          </cell>
          <cell r="AK332">
            <v>6.1225368164198812</v>
          </cell>
          <cell r="AL332">
            <v>6.1925693066255008</v>
          </cell>
          <cell r="AM332">
            <v>6.264937493485931</v>
          </cell>
          <cell r="AN332">
            <v>6.2100082431238945</v>
          </cell>
          <cell r="AO332">
            <v>6.0641882885440452</v>
          </cell>
          <cell r="AP332">
            <v>5.6765469580187329</v>
          </cell>
          <cell r="AQ332">
            <v>4.6057075368536999</v>
          </cell>
          <cell r="AR332">
            <v>4.562054339574459</v>
          </cell>
          <cell r="AS332">
            <v>4.1730954196168852</v>
          </cell>
          <cell r="AT332">
            <v>3.5704135632356611</v>
          </cell>
          <cell r="AU332">
            <v>2.2069724568240616</v>
          </cell>
          <cell r="AV332">
            <v>2.0034123136054518</v>
          </cell>
          <cell r="AW332">
            <v>2.4408694147589642</v>
          </cell>
          <cell r="AX332">
            <v>2.5402264370871563</v>
          </cell>
          <cell r="AY332">
            <v>2.2867464130386281</v>
          </cell>
          <cell r="AZ332">
            <v>2.3104666446970015</v>
          </cell>
          <cell r="BA332">
            <v>2.4001446869176277</v>
          </cell>
          <cell r="BB332">
            <v>2.8546055027533157</v>
          </cell>
          <cell r="BC332">
            <v>2.9333870671457873</v>
          </cell>
          <cell r="BD332">
            <v>3.1065873207417383</v>
          </cell>
          <cell r="BE332">
            <v>3.3061893183363225</v>
          </cell>
          <cell r="BF332">
            <v>4.5785249010544362</v>
          </cell>
          <cell r="BG332">
            <v>6.5833474337323707</v>
          </cell>
          <cell r="BH332">
            <v>7.879928675197263</v>
          </cell>
          <cell r="BI332">
            <v>8.2819712832084917</v>
          </cell>
          <cell r="BJ332">
            <v>8.5674398527897182</v>
          </cell>
          <cell r="BK332">
            <v>9.5574866749780369</v>
          </cell>
          <cell r="BL332">
            <v>14.156351826647935</v>
          </cell>
          <cell r="BM332">
            <v>17.31348064107992</v>
          </cell>
          <cell r="BN332">
            <v>19.47927631073685</v>
          </cell>
          <cell r="BO332">
            <v>20.602669223928416</v>
          </cell>
          <cell r="BP332">
            <v>22.553748652056143</v>
          </cell>
          <cell r="BQ332">
            <v>28.785129574698573</v>
          </cell>
          <cell r="BR332">
            <v>32.10180048381477</v>
          </cell>
          <cell r="BS332">
            <v>39.592783508419672</v>
          </cell>
          <cell r="BT332">
            <v>51.310425818437665</v>
          </cell>
          <cell r="BU332">
            <v>54.223078983052773</v>
          </cell>
          <cell r="BV332">
            <v>54.827028498412091</v>
          </cell>
          <cell r="BW332">
            <v>56.352782601153876</v>
          </cell>
          <cell r="BX332">
            <v>52.325567394843034</v>
          </cell>
          <cell r="BY332">
            <v>49.997175497157627</v>
          </cell>
          <cell r="BZ332">
            <v>47.748174313498595</v>
          </cell>
          <cell r="CA332">
            <v>44.780147658970122</v>
          </cell>
          <cell r="CB332">
            <v>43.49393707265267</v>
          </cell>
          <cell r="CC332">
            <v>34.818575394941718</v>
          </cell>
          <cell r="CD332">
            <v>28.937355077835065</v>
          </cell>
          <cell r="CE332">
            <v>19.729851347028628</v>
          </cell>
          <cell r="CF332">
            <v>9.3691373940680194</v>
          </cell>
          <cell r="CG332">
            <v>6.3628524414872913</v>
          </cell>
          <cell r="CH332">
            <v>5.2959849766810692</v>
          </cell>
          <cell r="CI332">
            <v>3.3053008352440685</v>
          </cell>
          <cell r="CJ332">
            <v>1.6968617072657963</v>
          </cell>
          <cell r="CK332">
            <v>0.65401698389439389</v>
          </cell>
          <cell r="CL332">
            <v>0.29743388816282845</v>
          </cell>
          <cell r="CM332">
            <v>2.0612194821035104</v>
          </cell>
          <cell r="CN332">
            <v>1.6246412340979504</v>
          </cell>
          <cell r="CO332">
            <v>3.0745638796296788</v>
          </cell>
          <cell r="CP332">
            <v>4.2570582967867523</v>
          </cell>
          <cell r="CQ332">
            <v>5.0410806389256351</v>
          </cell>
          <cell r="CR332">
            <v>4.9419134861159648</v>
          </cell>
          <cell r="CS332">
            <v>5.1522931146650279</v>
          </cell>
          <cell r="CT332">
            <v>5.3828131153026817</v>
          </cell>
          <cell r="CU332">
            <v>5.9236081746437748</v>
          </cell>
          <cell r="CV332">
            <v>6.2061722817406491</v>
          </cell>
          <cell r="CW332">
            <v>6.3658001564365492</v>
          </cell>
          <cell r="CX332">
            <v>6.0583538933770598</v>
          </cell>
          <cell r="CY332">
            <v>5.1972000555719404</v>
          </cell>
        </row>
        <row r="333">
          <cell r="C333" t="str">
            <v>Ten-percent window 4/</v>
          </cell>
          <cell r="W333">
            <v>4.0881563403950736</v>
          </cell>
          <cell r="X333">
            <v>3.9346098698479892</v>
          </cell>
          <cell r="Y333">
            <v>3.7683606711186144</v>
          </cell>
          <cell r="Z333">
            <v>3.5985633844144189</v>
          </cell>
          <cell r="AA333">
            <v>3.4668347555728332</v>
          </cell>
          <cell r="AB333">
            <v>3.5260179650692862</v>
          </cell>
          <cell r="AC333">
            <v>3.5783827073537537</v>
          </cell>
          <cell r="AD333">
            <v>3.658172634414143</v>
          </cell>
          <cell r="AE333">
            <v>4.3943564305719747</v>
          </cell>
          <cell r="AF333">
            <v>3.7868561002190972</v>
          </cell>
          <cell r="AG333">
            <v>3.1683757013090741</v>
          </cell>
          <cell r="AH333">
            <v>3.4957230338076357</v>
          </cell>
          <cell r="AI333">
            <v>4.4683794913369326</v>
          </cell>
          <cell r="AJ333">
            <v>4.6449877431869311</v>
          </cell>
          <cell r="AK333">
            <v>4.6860958020193806</v>
          </cell>
          <cell r="AL333">
            <v>4.7304343756184579</v>
          </cell>
          <cell r="AM333">
            <v>4.7306277681165056</v>
          </cell>
          <cell r="AN333">
            <v>4.7044232376485695</v>
          </cell>
          <cell r="AO333">
            <v>4.6137749795002776</v>
          </cell>
          <cell r="AP333">
            <v>4.38704247795188</v>
          </cell>
          <cell r="AQ333">
            <v>3.6828118630160276</v>
          </cell>
          <cell r="AR333">
            <v>3.6199907332214991</v>
          </cell>
          <cell r="AS333">
            <v>3.4208863836975922</v>
          </cell>
          <cell r="AT333">
            <v>2.9505176140985014</v>
          </cell>
          <cell r="AU333">
            <v>1.9420897673304296</v>
          </cell>
          <cell r="AV333">
            <v>1.6482010195577175</v>
          </cell>
          <cell r="AW333">
            <v>1.834718024711961</v>
          </cell>
          <cell r="AX333">
            <v>1.923953017805303</v>
          </cell>
          <cell r="AY333">
            <v>1.8586993363375086</v>
          </cell>
          <cell r="AZ333">
            <v>1.8259971402439845</v>
          </cell>
          <cell r="BA333">
            <v>1.7926380710380698</v>
          </cell>
          <cell r="BB333">
            <v>1.8888866010054102</v>
          </cell>
          <cell r="BC333">
            <v>2.070226139159459</v>
          </cell>
          <cell r="BD333">
            <v>2.1084907207048929</v>
          </cell>
          <cell r="BE333">
            <v>2.2559244948481734</v>
          </cell>
          <cell r="BF333">
            <v>3.191060985669921</v>
          </cell>
          <cell r="BG333">
            <v>4.1856505565618107</v>
          </cell>
          <cell r="BH333">
            <v>5.3276148193813953</v>
          </cell>
          <cell r="BI333">
            <v>5.7099701390970239</v>
          </cell>
          <cell r="BJ333">
            <v>5.9123367496456609</v>
          </cell>
          <cell r="BK333">
            <v>6.5015199703607323</v>
          </cell>
          <cell r="BL333">
            <v>10.595484930680101</v>
          </cell>
          <cell r="BM333">
            <v>13.190309227585999</v>
          </cell>
          <cell r="BN333">
            <v>15.401646768988371</v>
          </cell>
          <cell r="BO333">
            <v>16.280838870633289</v>
          </cell>
          <cell r="BP333">
            <v>18.077480212344071</v>
          </cell>
          <cell r="BQ333">
            <v>22.779741381968478</v>
          </cell>
          <cell r="BR333">
            <v>25.980240214275724</v>
          </cell>
          <cell r="BS333">
            <v>32.662694848895001</v>
          </cell>
          <cell r="BT333">
            <v>44.066890046280548</v>
          </cell>
          <cell r="BU333">
            <v>47.18921483251458</v>
          </cell>
          <cell r="BV333">
            <v>48.63868078950631</v>
          </cell>
          <cell r="BW333">
            <v>50.196670645778369</v>
          </cell>
          <cell r="BX333">
            <v>46.329637641829237</v>
          </cell>
          <cell r="BY333">
            <v>44.489191913683413</v>
          </cell>
          <cell r="BZ333">
            <v>42.926912472244396</v>
          </cell>
          <cell r="CA333">
            <v>40.552459733417493</v>
          </cell>
          <cell r="CB333">
            <v>39.30481574135257</v>
          </cell>
          <cell r="CC333">
            <v>32.496233458337713</v>
          </cell>
          <cell r="CD333">
            <v>26.992345744684783</v>
          </cell>
          <cell r="CE333">
            <v>19.315685529818708</v>
          </cell>
          <cell r="CF333">
            <v>8.9450701988276933</v>
          </cell>
          <cell r="CG333">
            <v>6.0343445902981614</v>
          </cell>
          <cell r="CH333">
            <v>4.4789152564530497</v>
          </cell>
          <cell r="CI333">
            <v>2.7498953686157819</v>
          </cell>
          <cell r="CJ333">
            <v>1.6200849906193184</v>
          </cell>
          <cell r="CK333">
            <v>0.67106196753492497</v>
          </cell>
          <cell r="CL333">
            <v>7.4042244500276411E-3</v>
          </cell>
          <cell r="CM333">
            <v>1.2963309331162804</v>
          </cell>
          <cell r="CN333">
            <v>0.93711108468761495</v>
          </cell>
          <cell r="CO333">
            <v>2.2197116737896891</v>
          </cell>
          <cell r="CP333">
            <v>3.3454691493923718</v>
          </cell>
          <cell r="CQ333">
            <v>4.1999736819184506</v>
          </cell>
          <cell r="CR333">
            <v>4.130885277503495</v>
          </cell>
          <cell r="CS333">
            <v>4.141599139532687</v>
          </cell>
          <cell r="CT333">
            <v>4.4289478337158954</v>
          </cell>
          <cell r="CU333">
            <v>4.7574600450258657</v>
          </cell>
          <cell r="CV333">
            <v>4.8231314946060735</v>
          </cell>
          <cell r="CW333">
            <v>4.8760446942542615</v>
          </cell>
          <cell r="CX333">
            <v>4.7405086724601375</v>
          </cell>
          <cell r="CY333">
            <v>4.2872091182901926</v>
          </cell>
        </row>
        <row r="334">
          <cell r="C334" t="str">
            <v>Noncore inflation measures</v>
          </cell>
        </row>
        <row r="335">
          <cell r="C335" t="str">
            <v>Fuel and electricity</v>
          </cell>
          <cell r="W335">
            <v>18.158599758972471</v>
          </cell>
          <cell r="X335">
            <v>18.16229507402771</v>
          </cell>
          <cell r="Y335">
            <v>18.162663345546861</v>
          </cell>
          <cell r="Z335">
            <v>18.102959556970717</v>
          </cell>
          <cell r="AA335">
            <v>18.113324366899519</v>
          </cell>
          <cell r="AB335">
            <v>18.118575681389231</v>
          </cell>
          <cell r="AC335">
            <v>18.118713704930528</v>
          </cell>
          <cell r="AD335">
            <v>18.927950493223534</v>
          </cell>
          <cell r="AE335">
            <v>37.681266248043102</v>
          </cell>
          <cell r="AF335">
            <v>23.638417193560485</v>
          </cell>
          <cell r="AG335">
            <v>20.197158109433616</v>
          </cell>
          <cell r="AH335">
            <v>21.132968732623397</v>
          </cell>
          <cell r="AI335">
            <v>24.364922917109453</v>
          </cell>
          <cell r="AJ335">
            <v>21.9973521702737</v>
          </cell>
          <cell r="AK335">
            <v>16.387873226343856</v>
          </cell>
          <cell r="AL335">
            <v>23.000580724332892</v>
          </cell>
          <cell r="AM335">
            <v>23.514575650904021</v>
          </cell>
          <cell r="AN335">
            <v>16.754129144100148</v>
          </cell>
          <cell r="AO335">
            <v>12.178823511950384</v>
          </cell>
          <cell r="AP335">
            <v>14.568105558781809</v>
          </cell>
          <cell r="AQ335">
            <v>1.7849406953351519</v>
          </cell>
          <cell r="AR335">
            <v>-5.718535004574079</v>
          </cell>
          <cell r="AS335">
            <v>-6.8589890123599417</v>
          </cell>
          <cell r="AT335">
            <v>-7.9505923619691288</v>
          </cell>
          <cell r="AU335">
            <v>-8.9167332254254035</v>
          </cell>
          <cell r="AV335">
            <v>-7.5184613480379738</v>
          </cell>
          <cell r="AW335">
            <v>2.3453783684074097</v>
          </cell>
          <cell r="AX335">
            <v>0.64697406626932263</v>
          </cell>
          <cell r="AY335">
            <v>-0.77930321148608073</v>
          </cell>
          <cell r="AZ335">
            <v>4.3707792058753228</v>
          </cell>
          <cell r="BA335">
            <v>10.089462758049919</v>
          </cell>
          <cell r="BB335">
            <v>5.2826550959041043</v>
          </cell>
          <cell r="BC335">
            <v>4.1910206448848299</v>
          </cell>
          <cell r="BD335">
            <v>37.135065040387815</v>
          </cell>
          <cell r="BE335">
            <v>39.729090886012017</v>
          </cell>
          <cell r="BF335">
            <v>43.524740633820841</v>
          </cell>
          <cell r="BG335">
            <v>45.008246662228487</v>
          </cell>
          <cell r="BH335">
            <v>62.482215732092072</v>
          </cell>
          <cell r="BI335">
            <v>55.552452802815367</v>
          </cell>
          <cell r="BJ335">
            <v>44.94903874171419</v>
          </cell>
          <cell r="BK335">
            <v>46.230631094251038</v>
          </cell>
          <cell r="BL335">
            <v>55.963450704794525</v>
          </cell>
          <cell r="BM335">
            <v>66.901076605116174</v>
          </cell>
          <cell r="BN335">
            <v>73.226276488814335</v>
          </cell>
          <cell r="BO335">
            <v>63.637593971068242</v>
          </cell>
          <cell r="BP335">
            <v>36.661285143058421</v>
          </cell>
          <cell r="BQ335">
            <v>45.372602214128307</v>
          </cell>
          <cell r="BR335">
            <v>45.370797181715915</v>
          </cell>
          <cell r="BS335">
            <v>59.240214171956637</v>
          </cell>
          <cell r="BT335">
            <v>58.735383037795657</v>
          </cell>
          <cell r="BU335">
            <v>58.358763188694525</v>
          </cell>
          <cell r="BV335">
            <v>63.871488600937624</v>
          </cell>
          <cell r="BW335">
            <v>69.914964069923769</v>
          </cell>
          <cell r="BX335">
            <v>69.121043225845625</v>
          </cell>
          <cell r="BY335">
            <v>52.135592579178649</v>
          </cell>
          <cell r="BZ335">
            <v>43.151920664327946</v>
          </cell>
          <cell r="CA335">
            <v>43.325885268434234</v>
          </cell>
          <cell r="CB335">
            <v>43.724494040008523</v>
          </cell>
          <cell r="CC335">
            <v>28.840451079142667</v>
          </cell>
          <cell r="CD335">
            <v>19.889329131714277</v>
          </cell>
          <cell r="CE335">
            <v>9.8488034624873819</v>
          </cell>
          <cell r="CF335">
            <v>-0.44857219857964026</v>
          </cell>
          <cell r="CG335">
            <v>1.9236837792917498</v>
          </cell>
          <cell r="CH335">
            <v>5.0146867693931796</v>
          </cell>
          <cell r="CI335">
            <v>-0.21688540066189432</v>
          </cell>
          <cell r="CJ335">
            <v>-4.2027106405918886</v>
          </cell>
          <cell r="CK335">
            <v>0.83208081066518957</v>
          </cell>
          <cell r="CL335">
            <v>7.7835638537142131</v>
          </cell>
          <cell r="CM335">
            <v>24.454835824608296</v>
          </cell>
          <cell r="CN335">
            <v>25.407039823913394</v>
          </cell>
          <cell r="CO335">
            <v>20.871471293720973</v>
          </cell>
          <cell r="CP335">
            <v>29.99823983829296</v>
          </cell>
          <cell r="CQ335">
            <v>30.90066718629393</v>
          </cell>
          <cell r="CR335">
            <v>28.492809596845206</v>
          </cell>
          <cell r="CS335">
            <v>26.49178799132406</v>
          </cell>
          <cell r="CT335">
            <v>27.911659038392656</v>
          </cell>
          <cell r="CU335">
            <v>32.620191575145896</v>
          </cell>
          <cell r="CV335">
            <v>33.661957548631676</v>
          </cell>
          <cell r="CW335">
            <v>34.273426664839974</v>
          </cell>
          <cell r="CX335">
            <v>26.336213405129882</v>
          </cell>
          <cell r="CY335">
            <v>2.3835715571470644</v>
          </cell>
        </row>
        <row r="336">
          <cell r="C336" t="str">
            <v>Administered and volatile prices</v>
          </cell>
          <cell r="W336">
            <v>6.311991483415639</v>
          </cell>
          <cell r="X336">
            <v>7.3277351510438109</v>
          </cell>
          <cell r="Y336">
            <v>6.0632275801156084</v>
          </cell>
          <cell r="Z336">
            <v>5.7719009842943194</v>
          </cell>
          <cell r="AA336">
            <v>6.245096601567667</v>
          </cell>
          <cell r="AB336">
            <v>10.067490289400368</v>
          </cell>
          <cell r="AC336">
            <v>11.778679066083612</v>
          </cell>
          <cell r="AD336">
            <v>14.100367749694215</v>
          </cell>
          <cell r="AE336">
            <v>22.407086517391988</v>
          </cell>
          <cell r="AF336">
            <v>13.908732929910443</v>
          </cell>
          <cell r="AG336">
            <v>12.370336962952592</v>
          </cell>
          <cell r="AH336">
            <v>14.156564188107197</v>
          </cell>
          <cell r="AI336">
            <v>16.903719144942841</v>
          </cell>
          <cell r="AJ336">
            <v>16.898935452733468</v>
          </cell>
          <cell r="AK336">
            <v>15.886117799595809</v>
          </cell>
          <cell r="AL336">
            <v>17.359297374925788</v>
          </cell>
          <cell r="AM336">
            <v>17.744432664859104</v>
          </cell>
          <cell r="AN336">
            <v>13.830089958836396</v>
          </cell>
          <cell r="AO336">
            <v>12.386228108266636</v>
          </cell>
          <cell r="AP336">
            <v>11.792721899311104</v>
          </cell>
          <cell r="AQ336">
            <v>5.516851122786278</v>
          </cell>
          <cell r="AR336">
            <v>5.6401392250467524</v>
          </cell>
          <cell r="AS336">
            <v>4.7050439462938272</v>
          </cell>
          <cell r="AT336">
            <v>3.3268412041352065</v>
          </cell>
          <cell r="AU336">
            <v>1.5757719373604289</v>
          </cell>
          <cell r="AV336">
            <v>1.8445559212364486</v>
          </cell>
          <cell r="AW336">
            <v>5.2765913346290176</v>
          </cell>
          <cell r="AX336">
            <v>5.0827248805140925</v>
          </cell>
          <cell r="AY336">
            <v>3.7472019199882709</v>
          </cell>
          <cell r="AZ336">
            <v>5.2685157902931081</v>
          </cell>
          <cell r="BA336">
            <v>6.7325772603842609</v>
          </cell>
          <cell r="BB336">
            <v>6.0957206205323473</v>
          </cell>
          <cell r="BC336">
            <v>7.08034302028328</v>
          </cell>
          <cell r="BD336">
            <v>13.080695675862415</v>
          </cell>
          <cell r="BE336">
            <v>14.092150247113125</v>
          </cell>
          <cell r="BF336">
            <v>16.429837445274558</v>
          </cell>
          <cell r="BG336">
            <v>21.020024957461359</v>
          </cell>
          <cell r="BH336">
            <v>29.497727992200822</v>
          </cell>
          <cell r="BI336">
            <v>30.167223822303015</v>
          </cell>
          <cell r="BJ336">
            <v>28.304597980159144</v>
          </cell>
          <cell r="BK336">
            <v>31.094997687350485</v>
          </cell>
          <cell r="BL336">
            <v>39.116705608850481</v>
          </cell>
          <cell r="BM336">
            <v>42.389635080510516</v>
          </cell>
          <cell r="BN336">
            <v>45.088811691450417</v>
          </cell>
          <cell r="BO336">
            <v>42.707970211541465</v>
          </cell>
          <cell r="BP336">
            <v>38.327641219157812</v>
          </cell>
          <cell r="BQ336">
            <v>47.648615675233231</v>
          </cell>
          <cell r="BR336">
            <v>47.263894065535993</v>
          </cell>
          <cell r="BS336">
            <v>55.739605381229097</v>
          </cell>
          <cell r="BT336">
            <v>59.758757345289041</v>
          </cell>
          <cell r="BU336">
            <v>56.02668825889964</v>
          </cell>
          <cell r="BV336">
            <v>55.92737321181832</v>
          </cell>
          <cell r="BW336">
            <v>58.451096910165887</v>
          </cell>
          <cell r="BX336">
            <v>53.974294698395425</v>
          </cell>
          <cell r="BY336">
            <v>48.96146233361037</v>
          </cell>
          <cell r="BZ336">
            <v>43.690159703106588</v>
          </cell>
          <cell r="CA336">
            <v>40.004287798399332</v>
          </cell>
          <cell r="CB336">
            <v>38.880126412957082</v>
          </cell>
          <cell r="CC336">
            <v>26.592543348339333</v>
          </cell>
          <cell r="CD336">
            <v>21.979991227723943</v>
          </cell>
          <cell r="CE336">
            <v>12.021055320816075</v>
          </cell>
          <cell r="CF336">
            <v>2.0526157660453919</v>
          </cell>
          <cell r="CG336">
            <v>1.6100435550539629</v>
          </cell>
          <cell r="CH336">
            <v>3.0283644029020138</v>
          </cell>
          <cell r="CI336">
            <v>-0.25701769567108101</v>
          </cell>
          <cell r="CJ336">
            <v>-3.0530488445938033</v>
          </cell>
          <cell r="CK336">
            <v>-1.7476077689529177</v>
          </cell>
          <cell r="CL336">
            <v>1.5314712138329298</v>
          </cell>
          <cell r="CM336">
            <v>9.5771204683965152</v>
          </cell>
          <cell r="CN336">
            <v>9.4959817247703739</v>
          </cell>
          <cell r="CO336">
            <v>9.5448700102554085</v>
          </cell>
          <cell r="CP336">
            <v>12.74896191981702</v>
          </cell>
          <cell r="CQ336">
            <v>13.124794009937602</v>
          </cell>
          <cell r="CR336">
            <v>12.377701897290663</v>
          </cell>
          <cell r="CS336">
            <v>12.42287444235582</v>
          </cell>
          <cell r="CT336">
            <v>12.49768160375065</v>
          </cell>
          <cell r="CU336">
            <v>14.100985727995806</v>
          </cell>
          <cell r="CV336">
            <v>15.456005219971189</v>
          </cell>
          <cell r="CW336">
            <v>15.81866292784089</v>
          </cell>
          <cell r="CX336">
            <v>12.899696138175699</v>
          </cell>
          <cell r="CY336">
            <v>3.200954280697843</v>
          </cell>
        </row>
        <row r="337">
          <cell r="C337" t="str">
            <v>Tradable (WHD)</v>
          </cell>
          <cell r="W337">
            <v>7.1836639714655064</v>
          </cell>
          <cell r="X337">
            <v>7.2156136904827406</v>
          </cell>
          <cell r="Y337">
            <v>6.4140932747390593</v>
          </cell>
          <cell r="Z337">
            <v>6.2177042450205704</v>
          </cell>
          <cell r="AA337">
            <v>6.1887856862014701</v>
          </cell>
          <cell r="AB337">
            <v>6.4601184443048254</v>
          </cell>
          <cell r="AC337">
            <v>6.9479141859513476</v>
          </cell>
          <cell r="AD337">
            <v>7.6788096147203788</v>
          </cell>
          <cell r="AE337">
            <v>11.536735223178866</v>
          </cell>
          <cell r="AF337">
            <v>8.5249543638125829</v>
          </cell>
          <cell r="AG337">
            <v>6.8319415377027042</v>
          </cell>
          <cell r="AH337">
            <v>7.8171115377847258</v>
          </cell>
          <cell r="AI337">
            <v>10.803220034384807</v>
          </cell>
          <cell r="AJ337">
            <v>10.761565797434798</v>
          </cell>
          <cell r="AK337">
            <v>9.959332067007054</v>
          </cell>
          <cell r="AL337">
            <v>10.993683985735686</v>
          </cell>
          <cell r="AM337">
            <v>11.154462404284772</v>
          </cell>
          <cell r="AN337">
            <v>10.402562648387502</v>
          </cell>
          <cell r="AO337">
            <v>9.1316055716199855</v>
          </cell>
          <cell r="AP337">
            <v>8.8166270634571191</v>
          </cell>
          <cell r="AQ337">
            <v>5.5597327378988268</v>
          </cell>
          <cell r="AR337">
            <v>4.4012077116488229</v>
          </cell>
          <cell r="AS337">
            <v>3.9120178945293986</v>
          </cell>
          <cell r="AT337">
            <v>3.0078797481906321</v>
          </cell>
          <cell r="AU337">
            <v>0.96900900347836227</v>
          </cell>
          <cell r="AV337">
            <v>1.119937389684452</v>
          </cell>
          <cell r="AW337">
            <v>3.3004374308707582</v>
          </cell>
          <cell r="AX337">
            <v>3.116826218141739</v>
          </cell>
          <cell r="AY337">
            <v>2.2084379089049264</v>
          </cell>
          <cell r="AZ337">
            <v>3.1895474555176122</v>
          </cell>
          <cell r="BA337">
            <v>4.4253371109378605</v>
          </cell>
          <cell r="BB337">
            <v>4.4289452340507722</v>
          </cell>
          <cell r="BC337">
            <v>5.2638198222118859</v>
          </cell>
          <cell r="BD337">
            <v>7.7504953293950649</v>
          </cell>
          <cell r="BE337">
            <v>8.3788659525495746</v>
          </cell>
          <cell r="BF337">
            <v>11.20405871024775</v>
          </cell>
          <cell r="BG337">
            <v>14.508978135702336</v>
          </cell>
          <cell r="BH337">
            <v>19.861945072154768</v>
          </cell>
          <cell r="BI337">
            <v>19.401064435441384</v>
          </cell>
          <cell r="BJ337">
            <v>18.299182792591239</v>
          </cell>
          <cell r="BK337">
            <v>20.643283978958067</v>
          </cell>
          <cell r="BL337">
            <v>28.742715424089766</v>
          </cell>
          <cell r="BM337">
            <v>33.073332147659983</v>
          </cell>
          <cell r="BN337">
            <v>36.869236451357438</v>
          </cell>
          <cell r="BO337">
            <v>35.909811127896432</v>
          </cell>
          <cell r="BP337">
            <v>37.903453856946129</v>
          </cell>
          <cell r="BQ337">
            <v>48.743703558386841</v>
          </cell>
          <cell r="BR337">
            <v>49.098185581042827</v>
          </cell>
          <cell r="BS337">
            <v>57.523665592187342</v>
          </cell>
          <cell r="BT337">
            <v>69.37609482271094</v>
          </cell>
          <cell r="BU337">
            <v>71.62535971182291</v>
          </cell>
          <cell r="BV337">
            <v>73.70957642251085</v>
          </cell>
          <cell r="BW337">
            <v>78.283359792535379</v>
          </cell>
          <cell r="BX337">
            <v>71.322918530577311</v>
          </cell>
          <cell r="BY337">
            <v>64.955565945091763</v>
          </cell>
          <cell r="BZ337">
            <v>59.617628092997393</v>
          </cell>
          <cell r="CA337">
            <v>54.100017996977357</v>
          </cell>
          <cell r="CB337">
            <v>51.154329859288481</v>
          </cell>
          <cell r="CC337">
            <v>36.227933638070738</v>
          </cell>
          <cell r="CD337">
            <v>28.635743915663625</v>
          </cell>
          <cell r="CE337">
            <v>18.695414445745584</v>
          </cell>
          <cell r="CF337">
            <v>4.8161663448886998</v>
          </cell>
          <cell r="CG337">
            <v>2.1537538866341066</v>
          </cell>
          <cell r="CH337">
            <v>1.7969366056221077</v>
          </cell>
          <cell r="CI337">
            <v>-2.7698500688247236</v>
          </cell>
          <cell r="CJ337">
            <v>-5.3474622873586242</v>
          </cell>
          <cell r="CK337">
            <v>-4.9378065496325405</v>
          </cell>
          <cell r="CL337">
            <v>-4.1087878317196243</v>
          </cell>
          <cell r="CM337">
            <v>2.3406387346434343</v>
          </cell>
          <cell r="CN337">
            <v>3.0181511859470334</v>
          </cell>
          <cell r="CO337">
            <v>3.8635245881315683</v>
          </cell>
          <cell r="CP337">
            <v>8.0556756602317705</v>
          </cell>
          <cell r="CQ337">
            <v>8.3689224001159772</v>
          </cell>
          <cell r="CR337">
            <v>8.5714826293082922</v>
          </cell>
          <cell r="CS337">
            <v>8.7644819350339844</v>
          </cell>
          <cell r="CT337">
            <v>8.8506956860733226</v>
          </cell>
          <cell r="CU337">
            <v>10.415874425719579</v>
          </cell>
          <cell r="CV337">
            <v>11.478008010628329</v>
          </cell>
          <cell r="CW337">
            <v>12.108298984893693</v>
          </cell>
          <cell r="CX337">
            <v>10.105102601616352</v>
          </cell>
          <cell r="CY337">
            <v>3.521353538640156</v>
          </cell>
        </row>
        <row r="338">
          <cell r="C338" t="str">
            <v>Nontradable (WHD)</v>
          </cell>
          <cell r="W338">
            <v>4.1924223549599589</v>
          </cell>
          <cell r="X338">
            <v>4.9720357987956163</v>
          </cell>
          <cell r="Y338">
            <v>4.6858755148136595</v>
          </cell>
          <cell r="Z338">
            <v>4.450877383042311</v>
          </cell>
          <cell r="AA338">
            <v>4.8230802530120798</v>
          </cell>
          <cell r="AB338">
            <v>8.5548973184294397</v>
          </cell>
          <cell r="AC338">
            <v>9.7287077028656057</v>
          </cell>
          <cell r="AD338">
            <v>11.018992120477861</v>
          </cell>
          <cell r="AE338">
            <v>14.534299786657769</v>
          </cell>
          <cell r="AF338">
            <v>10.197618814204219</v>
          </cell>
          <cell r="AG338">
            <v>10.184375160977098</v>
          </cell>
          <cell r="AH338">
            <v>10.868780860805003</v>
          </cell>
          <cell r="AI338">
            <v>12.313615162364485</v>
          </cell>
          <cell r="AJ338">
            <v>12.63556320172701</v>
          </cell>
          <cell r="AK338">
            <v>12.797018834110048</v>
          </cell>
          <cell r="AL338">
            <v>12.790447628898249</v>
          </cell>
          <cell r="AM338">
            <v>13.054124834810366</v>
          </cell>
          <cell r="AN338">
            <v>9.8516173372888289</v>
          </cell>
          <cell r="AO338">
            <v>9.8807644402470771</v>
          </cell>
          <cell r="AP338">
            <v>9.2637114255304169</v>
          </cell>
          <cell r="AQ338">
            <v>6.4596017328381521</v>
          </cell>
          <cell r="AR338">
            <v>8.1538551362319964</v>
          </cell>
          <cell r="AS338">
            <v>7.3499406274915486</v>
          </cell>
          <cell r="AT338">
            <v>6.4646452344261149</v>
          </cell>
          <cell r="AU338">
            <v>4.6244153183635888</v>
          </cell>
          <cell r="AV338">
            <v>4.1215634008402873</v>
          </cell>
          <cell r="AW338">
            <v>4.8728763744209971</v>
          </cell>
          <cell r="AX338">
            <v>5.3085613993516461</v>
          </cell>
          <cell r="AY338">
            <v>5.0838115032080253</v>
          </cell>
          <cell r="AZ338">
            <v>5.3561281543195634</v>
          </cell>
          <cell r="BA338">
            <v>5.1522078843958781</v>
          </cell>
          <cell r="BB338">
            <v>5.5273282561144015</v>
          </cell>
          <cell r="BC338">
            <v>5.5682593551298822</v>
          </cell>
          <cell r="BD338">
            <v>8.8140289710250954</v>
          </cell>
          <cell r="BE338">
            <v>9.4188434638209628</v>
          </cell>
          <cell r="BF338">
            <v>9.4906448290507512</v>
          </cell>
          <cell r="BG338">
            <v>12.015780004256811</v>
          </cell>
          <cell r="BH338">
            <v>15.187150729385962</v>
          </cell>
          <cell r="BI338">
            <v>17.684969039348132</v>
          </cell>
          <cell r="BJ338">
            <v>18.184348983973493</v>
          </cell>
          <cell r="BK338">
            <v>19.271973755860699</v>
          </cell>
          <cell r="BL338">
            <v>22.190659838999565</v>
          </cell>
          <cell r="BM338">
            <v>25.894751429840568</v>
          </cell>
          <cell r="BN338">
            <v>27.171870414659921</v>
          </cell>
          <cell r="BO338">
            <v>28.931666553816427</v>
          </cell>
          <cell r="BP338">
            <v>25.201352984021995</v>
          </cell>
          <cell r="BQ338">
            <v>27.494894015677616</v>
          </cell>
          <cell r="BR338">
            <v>33.159024958724586</v>
          </cell>
          <cell r="BS338">
            <v>40.908070657471058</v>
          </cell>
          <cell r="BT338">
            <v>49.227283182109375</v>
          </cell>
          <cell r="BU338">
            <v>48.292935641634529</v>
          </cell>
          <cell r="BV338">
            <v>46.892476552917259</v>
          </cell>
          <cell r="BW338">
            <v>45.698555947930913</v>
          </cell>
          <cell r="BX338">
            <v>43.068346345849136</v>
          </cell>
          <cell r="BY338">
            <v>40.825590692400112</v>
          </cell>
          <cell r="BZ338">
            <v>39.141974244177248</v>
          </cell>
          <cell r="CA338">
            <v>37.961226103239852</v>
          </cell>
          <cell r="CB338">
            <v>37.980616505985211</v>
          </cell>
          <cell r="CC338">
            <v>34.35935026454041</v>
          </cell>
          <cell r="CD338">
            <v>28.902523662747228</v>
          </cell>
          <cell r="CE338">
            <v>18.937323557735226</v>
          </cell>
          <cell r="CF338">
            <v>10.293059452443899</v>
          </cell>
          <cell r="CG338">
            <v>8.0177399697879395</v>
          </cell>
          <cell r="CH338">
            <v>7.6247992226755343</v>
          </cell>
          <cell r="CI338">
            <v>7.7600327873558683</v>
          </cell>
          <cell r="CJ338">
            <v>7.2556348993797002</v>
          </cell>
          <cell r="CK338">
            <v>6.3325726954603709</v>
          </cell>
          <cell r="CL338">
            <v>7.0634475920002586</v>
          </cell>
          <cell r="CM338">
            <v>7.5693086042063555</v>
          </cell>
          <cell r="CN338">
            <v>5.6573595315220047</v>
          </cell>
          <cell r="CO338">
            <v>6.4804883577040329</v>
          </cell>
          <cell r="CP338">
            <v>6.4219128275951221</v>
          </cell>
          <cell r="CQ338">
            <v>8.049389587211536</v>
          </cell>
          <cell r="CR338">
            <v>7.2505403765677556</v>
          </cell>
          <cell r="CS338">
            <v>7.4196149362515342</v>
          </cell>
          <cell r="CT338">
            <v>8.0637968093151642</v>
          </cell>
          <cell r="CU338">
            <v>8.0000422816740979</v>
          </cell>
          <cell r="CV338">
            <v>8.2661917368659346</v>
          </cell>
          <cell r="CW338">
            <v>8.0950326805633068</v>
          </cell>
          <cell r="CX338">
            <v>8.0782063055546303</v>
          </cell>
          <cell r="CY338">
            <v>6.7770055600273338</v>
          </cell>
        </row>
        <row r="339">
          <cell r="C339" t="str">
            <v>Tradable (authorities)</v>
          </cell>
          <cell r="W339">
            <v>3.8461972022915631</v>
          </cell>
          <cell r="X339">
            <v>4.2499249019160743</v>
          </cell>
          <cell r="Y339">
            <v>3.7442060981878029</v>
          </cell>
          <cell r="Z339">
            <v>3.5330167485791719</v>
          </cell>
          <cell r="AA339">
            <v>3.7487618456127478</v>
          </cell>
          <cell r="AB339">
            <v>4.2947005540866883</v>
          </cell>
          <cell r="AC339">
            <v>5.2696761335299698</v>
          </cell>
          <cell r="AD339">
            <v>6.8920228426967611</v>
          </cell>
          <cell r="AE339">
            <v>11.535362369036093</v>
          </cell>
          <cell r="AF339">
            <v>8.1729430696070722</v>
          </cell>
          <cell r="AG339">
            <v>6.5914134683224148</v>
          </cell>
          <cell r="AH339">
            <v>6.3347803868574033</v>
          </cell>
          <cell r="AI339">
            <v>9.556289624746924</v>
          </cell>
          <cell r="AJ339">
            <v>10.191433536720496</v>
          </cell>
          <cell r="AK339">
            <v>9.974604375248731</v>
          </cell>
          <cell r="AL339">
            <v>11.338835964556225</v>
          </cell>
          <cell r="AM339">
            <v>11.132843358834336</v>
          </cell>
          <cell r="AN339">
            <v>9.6394397621995438</v>
          </cell>
          <cell r="AO339">
            <v>8.2825470256556315</v>
          </cell>
          <cell r="AP339">
            <v>8.2716730086044237</v>
          </cell>
          <cell r="AQ339">
            <v>4.9699688270242035</v>
          </cell>
          <cell r="AR339">
            <v>3.1677868363148178</v>
          </cell>
          <cell r="AS339">
            <v>2.602029989355799</v>
          </cell>
          <cell r="AT339">
            <v>2.7153045380456291</v>
          </cell>
          <cell r="AU339">
            <v>0.50070500312126853</v>
          </cell>
          <cell r="AV339">
            <v>-0.18668256804335215</v>
          </cell>
          <cell r="AW339">
            <v>2.0419500481540638</v>
          </cell>
          <cell r="AX339">
            <v>1.8170940516862402</v>
          </cell>
          <cell r="AY339">
            <v>1.5939485054033042</v>
          </cell>
          <cell r="AZ339">
            <v>3.0558419088367401</v>
          </cell>
          <cell r="BA339">
            <v>4.4300952563421419</v>
          </cell>
          <cell r="BB339">
            <v>3.9649929250121545</v>
          </cell>
          <cell r="BC339">
            <v>4.0267378860261402</v>
          </cell>
          <cell r="BD339">
            <v>6.7922193737420571</v>
          </cell>
          <cell r="BE339">
            <v>6.6488874298273402</v>
          </cell>
          <cell r="BF339">
            <v>8.3063221126391369</v>
          </cell>
          <cell r="BG339">
            <v>9.931487091764609</v>
          </cell>
          <cell r="BH339">
            <v>15.969258900736975</v>
          </cell>
          <cell r="BI339">
            <v>15.178425878312126</v>
          </cell>
          <cell r="BJ339">
            <v>13.826457137771214</v>
          </cell>
          <cell r="BK339">
            <v>16.489204817923863</v>
          </cell>
          <cell r="BL339">
            <v>25.155773420562809</v>
          </cell>
          <cell r="BM339">
            <v>30.765199764948335</v>
          </cell>
          <cell r="BN339">
            <v>34.701828748484729</v>
          </cell>
          <cell r="BO339">
            <v>33.420944044018484</v>
          </cell>
          <cell r="BP339">
            <v>35.791834950344281</v>
          </cell>
          <cell r="BQ339">
            <v>47.176161731350675</v>
          </cell>
          <cell r="BR339">
            <v>50.271927267466026</v>
          </cell>
          <cell r="BS339">
            <v>65.095718020199655</v>
          </cell>
          <cell r="BT339">
            <v>76.578625470179077</v>
          </cell>
          <cell r="BU339">
            <v>78.203312486417843</v>
          </cell>
          <cell r="BV339">
            <v>80.332140373695069</v>
          </cell>
          <cell r="BW339">
            <v>82.261271807169436</v>
          </cell>
          <cell r="BX339">
            <v>74.315624677429071</v>
          </cell>
          <cell r="BY339">
            <v>65.920162776183957</v>
          </cell>
          <cell r="BZ339">
            <v>59.777947883614075</v>
          </cell>
          <cell r="CA339">
            <v>55.338229313699628</v>
          </cell>
          <cell r="CB339">
            <v>52.639915774699716</v>
          </cell>
          <cell r="CC339">
            <v>37.848783567603846</v>
          </cell>
          <cell r="CD339">
            <v>28.464766146588886</v>
          </cell>
          <cell r="CE339">
            <v>15.718065673411317</v>
          </cell>
          <cell r="CF339">
            <v>3.1224754579814089</v>
          </cell>
          <cell r="CG339">
            <v>1.5773310163087189</v>
          </cell>
          <cell r="CH339">
            <v>0.89898175868935937</v>
          </cell>
          <cell r="CI339">
            <v>-2.4721415378959932</v>
          </cell>
          <cell r="CJ339">
            <v>-4.7216640939541321</v>
          </cell>
          <cell r="CK339">
            <v>-3.9378579523689439</v>
          </cell>
          <cell r="CL339">
            <v>-2.1583024828639452</v>
          </cell>
          <cell r="CM339">
            <v>4.6901716278225081</v>
          </cell>
          <cell r="CN339">
            <v>5.0722433107958267</v>
          </cell>
          <cell r="CO339">
            <v>5.5779017969094866</v>
          </cell>
          <cell r="CP339">
            <v>10.219784379105306</v>
          </cell>
          <cell r="CQ339">
            <v>11.186505776462582</v>
          </cell>
          <cell r="CR339">
            <v>10.664754271156852</v>
          </cell>
          <cell r="CS339">
            <v>10.150064983187647</v>
          </cell>
          <cell r="CT339">
            <v>11.195609031216279</v>
          </cell>
          <cell r="CU339">
            <v>12.217079363680924</v>
          </cell>
          <cell r="CV339">
            <v>12.760613421514805</v>
          </cell>
          <cell r="CW339">
            <v>13.358053196760139</v>
          </cell>
          <cell r="CX339">
            <v>11.421016703763073</v>
          </cell>
          <cell r="CY339">
            <v>4.117432388964076</v>
          </cell>
        </row>
        <row r="340">
          <cell r="C340" t="str">
            <v>Nontradable (authorities)</v>
          </cell>
          <cell r="W340">
            <v>8.0702639860060259</v>
          </cell>
          <cell r="X340">
            <v>8.3377995254528798</v>
          </cell>
          <cell r="Y340">
            <v>7.6543613821480108</v>
          </cell>
          <cell r="Z340">
            <v>7.4441133620879469</v>
          </cell>
          <cell r="AA340">
            <v>7.4915437373526288</v>
          </cell>
          <cell r="AB340">
            <v>10.166203648258332</v>
          </cell>
          <cell r="AC340">
            <v>10.685989377925836</v>
          </cell>
          <cell r="AD340">
            <v>10.932140464500776</v>
          </cell>
          <cell r="AE340">
            <v>13.783572214864876</v>
          </cell>
          <cell r="AF340">
            <v>10.119097745252986</v>
          </cell>
          <cell r="AG340">
            <v>9.6007845863181842</v>
          </cell>
          <cell r="AH340">
            <v>11.539155694817055</v>
          </cell>
          <cell r="AI340">
            <v>13.124575743432302</v>
          </cell>
          <cell r="AJ340">
            <v>12.721677441325085</v>
          </cell>
          <cell r="AK340">
            <v>12.098764718085576</v>
          </cell>
          <cell r="AL340">
            <v>12.032281653579929</v>
          </cell>
          <cell r="AM340">
            <v>12.609686125005751</v>
          </cell>
          <cell r="AN340">
            <v>10.681259332950304</v>
          </cell>
          <cell r="AO340">
            <v>10.475224969748822</v>
          </cell>
          <cell r="AP340">
            <v>9.6485269324448382</v>
          </cell>
          <cell r="AQ340">
            <v>6.7756034114048873</v>
          </cell>
          <cell r="AR340">
            <v>8.3715006380489854</v>
          </cell>
          <cell r="AS340">
            <v>7.7287738985191368</v>
          </cell>
          <cell r="AT340">
            <v>5.890939410495875</v>
          </cell>
          <cell r="AU340">
            <v>4.1641268655006485</v>
          </cell>
          <cell r="AV340">
            <v>4.5985430027748464</v>
          </cell>
          <cell r="AW340">
            <v>5.6551003958084749</v>
          </cell>
          <cell r="AX340">
            <v>5.9952258990062575</v>
          </cell>
          <cell r="AY340">
            <v>4.9554005764214253</v>
          </cell>
          <cell r="AZ340">
            <v>4.9448756526456066</v>
          </cell>
          <cell r="BA340">
            <v>4.9688463059542016</v>
          </cell>
          <cell r="BB340">
            <v>5.6689501741227843</v>
          </cell>
          <cell r="BC340">
            <v>6.6006961593236895</v>
          </cell>
          <cell r="BD340">
            <v>9.3874116338493536</v>
          </cell>
          <cell r="BE340">
            <v>10.671925944379907</v>
          </cell>
          <cell r="BF340">
            <v>12.418957443283276</v>
          </cell>
          <cell r="BG340">
            <v>16.619393323518224</v>
          </cell>
          <cell r="BH340">
            <v>19.721292576247421</v>
          </cell>
          <cell r="BI340">
            <v>21.83919407867856</v>
          </cell>
          <cell r="BJ340">
            <v>22.201647458317169</v>
          </cell>
          <cell r="BK340">
            <v>23.307620058743723</v>
          </cell>
          <cell r="BL340">
            <v>26.96984966377866</v>
          </cell>
          <cell r="BM340">
            <v>29.711122734170146</v>
          </cell>
          <cell r="BN340">
            <v>31.524222999887286</v>
          </cell>
          <cell r="BO340">
            <v>32.889496679182685</v>
          </cell>
          <cell r="BP340">
            <v>30.133239478625939</v>
          </cell>
          <cell r="BQ340">
            <v>34.089635762404157</v>
          </cell>
          <cell r="BR340">
            <v>36.281550114939932</v>
          </cell>
          <cell r="BS340">
            <v>39.125757573077976</v>
          </cell>
          <cell r="BT340">
            <v>48.606727459484233</v>
          </cell>
          <cell r="BU340">
            <v>49.035410992066005</v>
          </cell>
          <cell r="BV340">
            <v>48.555855969298705</v>
          </cell>
          <cell r="BW340">
            <v>50.998422084767071</v>
          </cell>
          <cell r="BX340">
            <v>48.109395383600003</v>
          </cell>
          <cell r="BY340">
            <v>46.408703848161593</v>
          </cell>
          <cell r="BZ340">
            <v>44.65089781091126</v>
          </cell>
          <cell r="CA340">
            <v>41.355084173045014</v>
          </cell>
          <cell r="CB340">
            <v>40.300318987448719</v>
          </cell>
          <cell r="CC340">
            <v>33.403828560134059</v>
          </cell>
          <cell r="CD340">
            <v>28.987271162442056</v>
          </cell>
          <cell r="CE340">
            <v>21.790794441938473</v>
          </cell>
          <cell r="CF340">
            <v>10.524649747335687</v>
          </cell>
          <cell r="CG340">
            <v>7.0028597485443385</v>
          </cell>
          <cell r="CH340">
            <v>6.925389639909568</v>
          </cell>
          <cell r="CI340">
            <v>4.3897981871446206</v>
          </cell>
          <cell r="CJ340">
            <v>2.8792265561944532</v>
          </cell>
          <cell r="CK340">
            <v>1.9870442553574463</v>
          </cell>
          <cell r="CL340">
            <v>1.721053090761643</v>
          </cell>
          <cell r="CM340">
            <v>3.7613515361882861</v>
          </cell>
          <cell r="CN340">
            <v>2.9206344597498202</v>
          </cell>
          <cell r="CO340">
            <v>4.1190422440328405</v>
          </cell>
          <cell r="CP340">
            <v>4.8794573791271887</v>
          </cell>
          <cell r="CQ340">
            <v>5.5157012588517205</v>
          </cell>
          <cell r="CR340">
            <v>5.6444565577314023</v>
          </cell>
          <cell r="CS340">
            <v>6.4589094102668128</v>
          </cell>
          <cell r="CT340">
            <v>6.0451361313676273</v>
          </cell>
          <cell r="CU340">
            <v>6.9367782413711581</v>
          </cell>
          <cell r="CV340">
            <v>7.8957362975739613</v>
          </cell>
          <cell r="CW340">
            <v>7.9608060094657844</v>
          </cell>
          <cell r="CX340">
            <v>7.3546357278000585</v>
          </cell>
          <cell r="CY340">
            <v>5.3209959576803385</v>
          </cell>
        </row>
        <row r="378">
          <cell r="C378" t="str">
            <v>Headline Inflation</v>
          </cell>
          <cell r="W378">
            <v>3.7424589154811656</v>
          </cell>
          <cell r="X378">
            <v>2.1706123778203619</v>
          </cell>
          <cell r="Y378">
            <v>1.2510943003263719</v>
          </cell>
          <cell r="Z378">
            <v>1.1227416316875036</v>
          </cell>
          <cell r="AA378">
            <v>1.0907122526906221</v>
          </cell>
          <cell r="AB378">
            <v>2.8981382122045716</v>
          </cell>
          <cell r="AC378">
            <v>3.2761587842430373</v>
          </cell>
          <cell r="AD378">
            <v>4.634521557905245</v>
          </cell>
          <cell r="AE378">
            <v>9.4761958552951739</v>
          </cell>
          <cell r="AF378">
            <v>8.8445886056597089</v>
          </cell>
          <cell r="AG378">
            <v>8.5671839442944986</v>
          </cell>
          <cell r="AH378">
            <v>9.0164071945341107</v>
          </cell>
          <cell r="AI378">
            <v>34.462183423631501</v>
          </cell>
          <cell r="AJ378">
            <v>16.946196562140187</v>
          </cell>
          <cell r="AK378">
            <v>9.1089809087880838</v>
          </cell>
          <cell r="AL378">
            <v>8.7681122171072872</v>
          </cell>
          <cell r="AM378">
            <v>7.6194531487908677</v>
          </cell>
          <cell r="AN378">
            <v>5.1136552726250386</v>
          </cell>
          <cell r="AO378">
            <v>3.9457825031219897</v>
          </cell>
          <cell r="AP378">
            <v>4.6005031238354377</v>
          </cell>
          <cell r="AQ378">
            <v>5.3431053505908892</v>
          </cell>
          <cell r="AR378">
            <v>5.1085034615061744</v>
          </cell>
          <cell r="AS378">
            <v>4.517929627185751</v>
          </cell>
          <cell r="AT378">
            <v>4.3894599876600324</v>
          </cell>
          <cell r="AU378">
            <v>7.0037029316003725</v>
          </cell>
          <cell r="AV378">
            <v>3.6595447150831149</v>
          </cell>
          <cell r="AW378">
            <v>7.1880044355630019</v>
          </cell>
          <cell r="AX378">
            <v>7.5042242895604545</v>
          </cell>
          <cell r="AY378">
            <v>5.0490849045297921</v>
          </cell>
          <cell r="AZ378">
            <v>4.4257237795885231</v>
          </cell>
          <cell r="BA378">
            <v>4.5008577439072042</v>
          </cell>
          <cell r="BB378">
            <v>5.3127261411171105</v>
          </cell>
          <cell r="BC378">
            <v>6.684155509497586</v>
          </cell>
          <cell r="BD378">
            <v>9.7063923790059192</v>
          </cell>
          <cell r="BE378">
            <v>9.3465045006612542</v>
          </cell>
          <cell r="BF378">
            <v>10.505637793986523</v>
          </cell>
          <cell r="BG378">
            <v>47.437163755667285</v>
          </cell>
          <cell r="BH378">
            <v>53.455999897730123</v>
          </cell>
          <cell r="BI378">
            <v>42.749319805679733</v>
          </cell>
          <cell r="BJ378">
            <v>31.737935452944185</v>
          </cell>
          <cell r="BK378">
            <v>28.26600945382711</v>
          </cell>
          <cell r="BL378">
            <v>36.012785367707153</v>
          </cell>
          <cell r="BM378">
            <v>38.44184090235666</v>
          </cell>
          <cell r="BN378">
            <v>39.0765129318346</v>
          </cell>
          <cell r="BO378">
            <v>36.768867857311648</v>
          </cell>
          <cell r="BP378">
            <v>36.688435868322301</v>
          </cell>
          <cell r="BQ378">
            <v>41.600992868120528</v>
          </cell>
          <cell r="BR378">
            <v>42.660748738357086</v>
          </cell>
          <cell r="BS378">
            <v>188.49928316018031</v>
          </cell>
          <cell r="BT378">
            <v>222.08130086436051</v>
          </cell>
          <cell r="BU378">
            <v>139.27992117685889</v>
          </cell>
          <cell r="BV378">
            <v>96.411691298638971</v>
          </cell>
          <cell r="BW378">
            <v>82.645094291380218</v>
          </cell>
          <cell r="BX378">
            <v>71.831021439987325</v>
          </cell>
          <cell r="BY378">
            <v>60.734293473692645</v>
          </cell>
          <cell r="BZ378">
            <v>52.707784717181738</v>
          </cell>
          <cell r="CA378">
            <v>43.494453269785254</v>
          </cell>
          <cell r="CB378">
            <v>40.643778202161201</v>
          </cell>
          <cell r="CC378">
            <v>33.899933106642834</v>
          </cell>
          <cell r="CD378">
            <v>28.736313463604745</v>
          </cell>
          <cell r="CE378">
            <v>9.8780528786600428</v>
          </cell>
          <cell r="CF378">
            <v>5.0843296295906839</v>
          </cell>
          <cell r="CG378">
            <v>3.0515181008449161</v>
          </cell>
          <cell r="CH378">
            <v>3.253059247683197</v>
          </cell>
          <cell r="CI378">
            <v>1.852070920838301</v>
          </cell>
          <cell r="CJ378">
            <v>1.6591078048147097</v>
          </cell>
          <cell r="CK378">
            <v>2.4592580509197148</v>
          </cell>
          <cell r="CL378">
            <v>4.2047149877673604</v>
          </cell>
          <cell r="CM378">
            <v>8.2647118427827735</v>
          </cell>
          <cell r="CN378">
            <v>8.8424775263036537</v>
          </cell>
          <cell r="CO378">
            <v>7.0168564282476922</v>
          </cell>
          <cell r="CP378">
            <v>7.4389911996843239</v>
          </cell>
          <cell r="CQ378">
            <v>20.244756812326756</v>
          </cell>
          <cell r="CR378">
            <v>8.8654345309195008</v>
          </cell>
          <cell r="CS378">
            <v>6.2270991911222069</v>
          </cell>
          <cell r="CT378">
            <v>6.5090030237316796</v>
          </cell>
          <cell r="CU378">
            <v>6.6270355946881523</v>
          </cell>
          <cell r="CV378">
            <v>7.0917467325492822</v>
          </cell>
          <cell r="CW378">
            <v>7.6861312549767717</v>
          </cell>
          <cell r="CX378">
            <v>6.9939311584488451</v>
          </cell>
          <cell r="CY378">
            <v>4.6369676413528822</v>
          </cell>
        </row>
        <row r="379">
          <cell r="C379" t="str">
            <v>Core Inflation Measures</v>
          </cell>
        </row>
        <row r="380">
          <cell r="C380" t="str">
            <v>Exclusion method</v>
          </cell>
        </row>
        <row r="381">
          <cell r="C381" t="str">
            <v>Excluding fuel and electricity 1/</v>
          </cell>
          <cell r="W381">
            <v>2.8024255447384121</v>
          </cell>
          <cell r="X381">
            <v>1.7376417525832011</v>
          </cell>
          <cell r="Y381">
            <v>0.94295110038858354</v>
          </cell>
          <cell r="Z381">
            <v>0.91306699597856777</v>
          </cell>
          <cell r="AA381">
            <v>0.94188323338792657</v>
          </cell>
          <cell r="AB381">
            <v>2.9984856251898719</v>
          </cell>
          <cell r="AC381">
            <v>3.452822093430413</v>
          </cell>
          <cell r="AD381">
            <v>4.5198200363873724</v>
          </cell>
          <cell r="AE381">
            <v>7.4572662747357725</v>
          </cell>
          <cell r="AF381">
            <v>7.0803557208436274</v>
          </cell>
          <cell r="AG381">
            <v>7.0250228732547271</v>
          </cell>
          <cell r="AH381">
            <v>7.6398724420642594</v>
          </cell>
          <cell r="AI381">
            <v>32.122323255126133</v>
          </cell>
          <cell r="AJ381">
            <v>17.769476139787741</v>
          </cell>
          <cell r="AK381">
            <v>11.961974376154842</v>
          </cell>
          <cell r="AL381">
            <v>8.8899915607744759</v>
          </cell>
          <cell r="AM381">
            <v>7.659675768500378</v>
          </cell>
          <cell r="AN381">
            <v>6.4740671763379822</v>
          </cell>
          <cell r="AO381">
            <v>5.9013385601234916</v>
          </cell>
          <cell r="AP381">
            <v>5.5629059015836759</v>
          </cell>
          <cell r="AQ381">
            <v>5.8745913634276121</v>
          </cell>
          <cell r="AR381">
            <v>6.7761605609723432</v>
          </cell>
          <cell r="AS381">
            <v>6.1591457803684193</v>
          </cell>
          <cell r="AT381">
            <v>5.967122029238908</v>
          </cell>
          <cell r="AU381">
            <v>4.1791209087336512</v>
          </cell>
          <cell r="AV381">
            <v>2.578891831929468</v>
          </cell>
          <cell r="AW381">
            <v>4.3478259899098788</v>
          </cell>
          <cell r="AX381">
            <v>4.1561373405832853</v>
          </cell>
          <cell r="AY381">
            <v>2.6159708775826545</v>
          </cell>
          <cell r="AZ381">
            <v>2.5740349250907428</v>
          </cell>
          <cell r="BA381">
            <v>2.7102233437699113</v>
          </cell>
          <cell r="BB381">
            <v>3.8415200607261397</v>
          </cell>
          <cell r="BC381">
            <v>5.2954477225505769</v>
          </cell>
          <cell r="BD381">
            <v>5.4932164048775149</v>
          </cell>
          <cell r="BE381">
            <v>5.476657904399147</v>
          </cell>
          <cell r="BF381">
            <v>6.8386277291014892</v>
          </cell>
          <cell r="BG381">
            <v>46.534260537181183</v>
          </cell>
          <cell r="BH381">
            <v>43.165464028482774</v>
          </cell>
          <cell r="BI381">
            <v>36.905867282238603</v>
          </cell>
          <cell r="BJ381">
            <v>29.807095164512191</v>
          </cell>
          <cell r="BK381">
            <v>27.370355877616376</v>
          </cell>
          <cell r="BL381">
            <v>34.858033032209079</v>
          </cell>
          <cell r="BM381">
            <v>35.759677146501701</v>
          </cell>
          <cell r="BN381">
            <v>36.378022605003736</v>
          </cell>
          <cell r="BO381">
            <v>35.962758921218523</v>
          </cell>
          <cell r="BP381">
            <v>36.151764565100422</v>
          </cell>
          <cell r="BQ381">
            <v>40.840806411046515</v>
          </cell>
          <cell r="BR381">
            <v>42.256431408200882</v>
          </cell>
          <cell r="BS381">
            <v>168.39451731399089</v>
          </cell>
          <cell r="BT381">
            <v>210.64279540529009</v>
          </cell>
          <cell r="BU381">
            <v>135.78571810745612</v>
          </cell>
          <cell r="BV381">
            <v>94.68990181054798</v>
          </cell>
          <cell r="BW381">
            <v>80.746512983247754</v>
          </cell>
          <cell r="BX381">
            <v>68.465153679590372</v>
          </cell>
          <cell r="BY381">
            <v>59.383760200256631</v>
          </cell>
          <cell r="BZ381">
            <v>52.508482988028845</v>
          </cell>
          <cell r="CA381">
            <v>44.099497157021062</v>
          </cell>
          <cell r="CB381">
            <v>40.98788070109228</v>
          </cell>
          <cell r="CC381">
            <v>34.708904090688776</v>
          </cell>
          <cell r="CD381">
            <v>30.085108076913428</v>
          </cell>
          <cell r="CE381">
            <v>4.0775436622488144</v>
          </cell>
          <cell r="CF381">
            <v>1.5710303132555623</v>
          </cell>
          <cell r="CG381">
            <v>-1.2078313904657847</v>
          </cell>
          <cell r="CH381">
            <v>-1.299803104845509</v>
          </cell>
          <cell r="CI381">
            <v>-1.2741048864108251</v>
          </cell>
          <cell r="CJ381">
            <v>-1.3440392107359997</v>
          </cell>
          <cell r="CK381">
            <v>-0.7015729676931528</v>
          </cell>
          <cell r="CL381">
            <v>0.56893255216921546</v>
          </cell>
          <cell r="CM381">
            <v>3.109216577027496</v>
          </cell>
          <cell r="CN381">
            <v>3.7643501678996643</v>
          </cell>
          <cell r="CO381">
            <v>3.8523991210061723</v>
          </cell>
          <cell r="CP381">
            <v>4.2692183332139706</v>
          </cell>
          <cell r="CQ381">
            <v>12.524649957323604</v>
          </cell>
          <cell r="CR381">
            <v>6.3569976492748026</v>
          </cell>
          <cell r="CS381">
            <v>3.4401073392124886</v>
          </cell>
          <cell r="CT381">
            <v>2.2447665598188706</v>
          </cell>
          <cell r="CU381">
            <v>2.5138250003928562</v>
          </cell>
          <cell r="CV381">
            <v>3.0829311604369423</v>
          </cell>
          <cell r="CW381">
            <v>3.4311012221337194</v>
          </cell>
          <cell r="CX381">
            <v>3.8084263842304011</v>
          </cell>
          <cell r="CY381">
            <v>4.2806669765723058</v>
          </cell>
        </row>
        <row r="382">
          <cell r="C382" t="str">
            <v>Excluding administered and volatile prices 2/</v>
          </cell>
          <cell r="W382">
            <v>4.0918335565984734</v>
          </cell>
          <cell r="X382">
            <v>4.5650733086978619</v>
          </cell>
          <cell r="Y382">
            <v>4.257376819889032</v>
          </cell>
          <cell r="Z382">
            <v>3.9040448475282261</v>
          </cell>
          <cell r="AA382">
            <v>3.773763879971554</v>
          </cell>
          <cell r="AB382">
            <v>3.8068376349833102</v>
          </cell>
          <cell r="AC382">
            <v>3.9011023092056831</v>
          </cell>
          <cell r="AD382">
            <v>4.1002021005806171</v>
          </cell>
          <cell r="AE382">
            <v>4.8258830227024987</v>
          </cell>
          <cell r="AF382">
            <v>4.8371981041419616</v>
          </cell>
          <cell r="AG382">
            <v>4.949080261904129</v>
          </cell>
          <cell r="AH382">
            <v>5.2212034431454128</v>
          </cell>
          <cell r="AI382">
            <v>32.169878503969841</v>
          </cell>
          <cell r="AJ382">
            <v>19.222694423774996</v>
          </cell>
          <cell r="AK382">
            <v>13.923551562491213</v>
          </cell>
          <cell r="AL382">
            <v>11.128544404588411</v>
          </cell>
          <cell r="AM382">
            <v>9.7115364605385679</v>
          </cell>
          <cell r="AN382">
            <v>8.390881464810704</v>
          </cell>
          <cell r="AO382">
            <v>7.3799163273680364</v>
          </cell>
          <cell r="AP382">
            <v>6.6146646017174646</v>
          </cell>
          <cell r="AQ382">
            <v>6.1700628005848586</v>
          </cell>
          <cell r="AR382">
            <v>5.8726930049151918</v>
          </cell>
          <cell r="AS382">
            <v>5.5159687845512764</v>
          </cell>
          <cell r="AT382">
            <v>5.2406643212832051</v>
          </cell>
          <cell r="AU382">
            <v>3.2914825205438518</v>
          </cell>
          <cell r="AV382">
            <v>2.8665364675384097</v>
          </cell>
          <cell r="AW382">
            <v>4.0077994284398955</v>
          </cell>
          <cell r="AX382">
            <v>4.5364883833407958</v>
          </cell>
          <cell r="AY382">
            <v>4.250832184721304</v>
          </cell>
          <cell r="AZ382">
            <v>4.0314183314156224</v>
          </cell>
          <cell r="BA382">
            <v>3.7763054083959133</v>
          </cell>
          <cell r="BB382">
            <v>4.5887447618919026</v>
          </cell>
          <cell r="BC382">
            <v>4.5635195929663297</v>
          </cell>
          <cell r="BD382">
            <v>4.7496598999441773</v>
          </cell>
          <cell r="BE382">
            <v>4.8664993159456031</v>
          </cell>
          <cell r="BF382">
            <v>5.8463922803150297</v>
          </cell>
          <cell r="BG382">
            <v>24.980814362977682</v>
          </cell>
          <cell r="BH382">
            <v>21.882919894732765</v>
          </cell>
          <cell r="BI382">
            <v>19.331560390068447</v>
          </cell>
          <cell r="BJ382">
            <v>17.908179555926779</v>
          </cell>
          <cell r="BK382">
            <v>17.806975368473616</v>
          </cell>
          <cell r="BL382">
            <v>24.619345332879178</v>
          </cell>
          <cell r="BM382">
            <v>29.679118704594487</v>
          </cell>
          <cell r="BN382">
            <v>31.687801634208796</v>
          </cell>
          <cell r="BO382">
            <v>31.013272107064438</v>
          </cell>
          <cell r="BP382">
            <v>31.499567020049511</v>
          </cell>
          <cell r="BQ382">
            <v>35.137382644422757</v>
          </cell>
          <cell r="BR382">
            <v>38.678495931759926</v>
          </cell>
          <cell r="BS382">
            <v>141.99982472206324</v>
          </cell>
          <cell r="BT382">
            <v>221.21285664999459</v>
          </cell>
          <cell r="BU382">
            <v>158.93740270027132</v>
          </cell>
          <cell r="BV382">
            <v>115.55298969595862</v>
          </cell>
          <cell r="BW382">
            <v>96.635103280635064</v>
          </cell>
          <cell r="BX382">
            <v>79.410194004586998</v>
          </cell>
          <cell r="BY382">
            <v>69.109191782034088</v>
          </cell>
          <cell r="BZ382">
            <v>62.35169184081488</v>
          </cell>
          <cell r="CA382">
            <v>52.220703732987744</v>
          </cell>
          <cell r="CB382">
            <v>47.696526812710715</v>
          </cell>
          <cell r="CC382">
            <v>40.79946131359327</v>
          </cell>
          <cell r="CD382">
            <v>34.943169220150054</v>
          </cell>
          <cell r="CE382">
            <v>-1.6153592369442151</v>
          </cell>
          <cell r="CF382">
            <v>0.54329565207275721</v>
          </cell>
          <cell r="CG382">
            <v>1.0242379538330226</v>
          </cell>
          <cell r="CH382">
            <v>0.53119675805936595</v>
          </cell>
          <cell r="CI382">
            <v>0.33116607490481442</v>
          </cell>
          <cell r="CJ382">
            <v>0.18641539985524958</v>
          </cell>
          <cell r="CK382">
            <v>0.54809618374082447</v>
          </cell>
          <cell r="CL382">
            <v>0.95317678945549744</v>
          </cell>
          <cell r="CM382">
            <v>1.7243187881355908</v>
          </cell>
          <cell r="CN382">
            <v>2.2526728020639126</v>
          </cell>
          <cell r="CO382">
            <v>2.5382758131533336</v>
          </cell>
          <cell r="CP382">
            <v>3.0294732311805461</v>
          </cell>
          <cell r="CQ382">
            <v>11.608049266610564</v>
          </cell>
          <cell r="CR382">
            <v>9.100205703155666</v>
          </cell>
          <cell r="CS382">
            <v>7.9850845634791057</v>
          </cell>
          <cell r="CT382">
            <v>7.0788424243830406</v>
          </cell>
          <cell r="CU382">
            <v>6.5508959919055911</v>
          </cell>
          <cell r="CV382">
            <v>5.8434450144136889</v>
          </cell>
          <cell r="CW382">
            <v>5.8530158652535818</v>
          </cell>
          <cell r="CX382">
            <v>5.7371951995523176</v>
          </cell>
          <cell r="CY382">
            <v>5.824720676465688</v>
          </cell>
        </row>
        <row r="383">
          <cell r="C383" t="str">
            <v>Trimming method</v>
          </cell>
        </row>
        <row r="384">
          <cell r="C384" t="str">
            <v>Five-percent window 3/</v>
          </cell>
          <cell r="W384">
            <v>2.070745721424359</v>
          </cell>
          <cell r="X384">
            <v>1.9526445245269741</v>
          </cell>
          <cell r="Y384">
            <v>1.4819292518770908</v>
          </cell>
          <cell r="Z384">
            <v>1.4532851533050746</v>
          </cell>
          <cell r="AA384">
            <v>1.4886532923201798</v>
          </cell>
          <cell r="AB384">
            <v>1.5705741900919463</v>
          </cell>
          <cell r="AC384">
            <v>1.7905344302690196</v>
          </cell>
          <cell r="AD384">
            <v>2.356916343716378</v>
          </cell>
          <cell r="AE384">
            <v>4.0196276372914639</v>
          </cell>
          <cell r="AF384">
            <v>3.9751026532863136</v>
          </cell>
          <cell r="AG384">
            <v>4.0987601486093865</v>
          </cell>
          <cell r="AH384">
            <v>4.5220438645252585</v>
          </cell>
          <cell r="AI384">
            <v>20.469531993387676</v>
          </cell>
          <cell r="AJ384">
            <v>11.509632240079398</v>
          </cell>
          <cell r="AK384">
            <v>7.841925416648877</v>
          </cell>
          <cell r="AL384">
            <v>6.3958821473784297</v>
          </cell>
          <cell r="AM384">
            <v>5.5977157716464063</v>
          </cell>
          <cell r="AN384">
            <v>4.8776640395167448</v>
          </cell>
          <cell r="AO384">
            <v>4.3786700122459905</v>
          </cell>
          <cell r="AP384">
            <v>4.0574728596341174</v>
          </cell>
          <cell r="AQ384">
            <v>4.130657802261851</v>
          </cell>
          <cell r="AR384">
            <v>4.0228658120593934</v>
          </cell>
          <cell r="AS384">
            <v>3.7196883156204166</v>
          </cell>
          <cell r="AT384">
            <v>3.5704135632356611</v>
          </cell>
          <cell r="AU384">
            <v>2.7578444475399237</v>
          </cell>
          <cell r="AV384">
            <v>1.7621616114272314</v>
          </cell>
          <cell r="AW384">
            <v>3.2138110536733535</v>
          </cell>
          <cell r="AX384">
            <v>3.2524831489290023</v>
          </cell>
          <cell r="AY384">
            <v>2.4838173741646301</v>
          </cell>
          <cell r="AZ384">
            <v>2.3414853450314297</v>
          </cell>
          <cell r="BA384">
            <v>2.3650065510715734</v>
          </cell>
          <cell r="BB384">
            <v>2.9805775048142209</v>
          </cell>
          <cell r="BC384">
            <v>3.2775712502386227</v>
          </cell>
          <cell r="BD384">
            <v>3.4640934753683723</v>
          </cell>
          <cell r="BE384">
            <v>3.4310617408091844</v>
          </cell>
          <cell r="BF384">
            <v>4.5785249010544362</v>
          </cell>
          <cell r="BG384">
            <v>29.055677571315897</v>
          </cell>
          <cell r="BH384">
            <v>22.623909180345919</v>
          </cell>
          <cell r="BI384">
            <v>18.629412991351884</v>
          </cell>
          <cell r="BJ384">
            <v>15.523878221100446</v>
          </cell>
          <cell r="BK384">
            <v>14.586699749828853</v>
          </cell>
          <cell r="BL384">
            <v>21.945802194186669</v>
          </cell>
          <cell r="BM384">
            <v>24.653261911742931</v>
          </cell>
          <cell r="BN384">
            <v>25.756496732665184</v>
          </cell>
          <cell r="BO384">
            <v>24.898884724521423</v>
          </cell>
          <cell r="BP384">
            <v>25.155679585107777</v>
          </cell>
          <cell r="BQ384">
            <v>29.805914727627226</v>
          </cell>
          <cell r="BR384">
            <v>32.10180048381477</v>
          </cell>
          <cell r="BS384">
            <v>150.16576691149277</v>
          </cell>
          <cell r="BT384">
            <v>176.90822551787141</v>
          </cell>
          <cell r="BU384">
            <v>120.37123789578362</v>
          </cell>
          <cell r="BV384">
            <v>85.98841166111589</v>
          </cell>
          <cell r="BW384">
            <v>71.714400616833416</v>
          </cell>
          <cell r="BX384">
            <v>62.141800076681335</v>
          </cell>
          <cell r="BY384">
            <v>54.984489750087448</v>
          </cell>
          <cell r="BZ384">
            <v>48.74778584535062</v>
          </cell>
          <cell r="CA384">
            <v>41.132033199226271</v>
          </cell>
          <cell r="CB384">
            <v>38.216642921791077</v>
          </cell>
          <cell r="CC384">
            <v>32.720865688206089</v>
          </cell>
          <cell r="CD384">
            <v>28.937355077835065</v>
          </cell>
          <cell r="CE384">
            <v>2.8281715083607679</v>
          </cell>
          <cell r="CF384">
            <v>3.1411654196391794</v>
          </cell>
          <cell r="CG384">
            <v>2.0468927818847078</v>
          </cell>
          <cell r="CH384">
            <v>1.2943095467072112</v>
          </cell>
          <cell r="CI384">
            <v>0.87695332016031102</v>
          </cell>
          <cell r="CJ384">
            <v>0.867806826552183</v>
          </cell>
          <cell r="CK384">
            <v>1.3726607505136599</v>
          </cell>
          <cell r="CL384">
            <v>2.0509628576051568</v>
          </cell>
          <cell r="CM384">
            <v>3.3399529677581938</v>
          </cell>
          <cell r="CN384">
            <v>3.8734753456222819</v>
          </cell>
          <cell r="CO384">
            <v>3.9616379860867994</v>
          </cell>
          <cell r="CP384">
            <v>4.2570582967867523</v>
          </cell>
          <cell r="CQ384">
            <v>12.501078108818064</v>
          </cell>
          <cell r="CR384">
            <v>7.2736619652120567</v>
          </cell>
          <cell r="CS384">
            <v>5.5973234763998789</v>
          </cell>
          <cell r="CT384">
            <v>4.6111583116007324</v>
          </cell>
          <cell r="CU384">
            <v>4.7903945849331961</v>
          </cell>
          <cell r="CV384">
            <v>4.67456347193189</v>
          </cell>
          <cell r="CW384">
            <v>4.9129763643516355</v>
          </cell>
          <cell r="CX384">
            <v>4.7071237457145969</v>
          </cell>
          <cell r="CY384">
            <v>4.5843122527073916</v>
          </cell>
        </row>
        <row r="385">
          <cell r="C385" t="str">
            <v>Ten-percent window 4/</v>
          </cell>
          <cell r="W385">
            <v>2.1668524628878316</v>
          </cell>
          <cell r="X385">
            <v>2.0613930450999334</v>
          </cell>
          <cell r="Y385">
            <v>1.9591688480697229</v>
          </cell>
          <cell r="Z385">
            <v>1.8220747447469137</v>
          </cell>
          <cell r="AA385">
            <v>1.7453206022705245</v>
          </cell>
          <cell r="AB385">
            <v>1.7726584193086978</v>
          </cell>
          <cell r="AC385">
            <v>1.9323884684151977</v>
          </cell>
          <cell r="AD385">
            <v>2.2268033324502454</v>
          </cell>
          <cell r="AE385">
            <v>3.1525888210253754</v>
          </cell>
          <cell r="AF385">
            <v>3.1641357564505626</v>
          </cell>
          <cell r="AG385">
            <v>3.1800482574840601</v>
          </cell>
          <cell r="AH385">
            <v>3.4957230338076357</v>
          </cell>
          <cell r="AI385">
            <v>14.303485811971186</v>
          </cell>
          <cell r="AJ385">
            <v>9.0530114591627466</v>
          </cell>
          <cell r="AK385">
            <v>6.731518517930084</v>
          </cell>
          <cell r="AL385">
            <v>5.5099573995808413</v>
          </cell>
          <cell r="AM385">
            <v>4.6833407521259289</v>
          </cell>
          <cell r="AN385">
            <v>4.1636934488411157</v>
          </cell>
          <cell r="AO385">
            <v>3.8273728407948227</v>
          </cell>
          <cell r="AP385">
            <v>3.5502295327626001</v>
          </cell>
          <cell r="AQ385">
            <v>3.4012884263322007</v>
          </cell>
          <cell r="AR385">
            <v>3.312797072020814</v>
          </cell>
          <cell r="AS385">
            <v>3.0986599633243515</v>
          </cell>
          <cell r="AT385">
            <v>2.9505176140985014</v>
          </cell>
          <cell r="AU385">
            <v>1.5685955156599789</v>
          </cell>
          <cell r="AV385">
            <v>1.033322961389743</v>
          </cell>
          <cell r="AW385">
            <v>2.1790854271434057</v>
          </cell>
          <cell r="AX385">
            <v>2.3850675492010254</v>
          </cell>
          <cell r="AY385">
            <v>2.0386241160010883</v>
          </cell>
          <cell r="AZ385">
            <v>1.9005774448056769</v>
          </cell>
          <cell r="BA385">
            <v>1.8335798660085771</v>
          </cell>
          <cell r="BB385">
            <v>1.9526430096957341</v>
          </cell>
          <cell r="BC385">
            <v>2.2241104996076473</v>
          </cell>
          <cell r="BD385">
            <v>2.2996402732338197</v>
          </cell>
          <cell r="BE385">
            <v>2.3400648469742436</v>
          </cell>
          <cell r="BF385">
            <v>3.191060985669921</v>
          </cell>
          <cell r="BG385">
            <v>13.959204352161649</v>
          </cell>
          <cell r="BH385">
            <v>14.252488375736732</v>
          </cell>
          <cell r="BI385">
            <v>12.52719690583595</v>
          </cell>
          <cell r="BJ385">
            <v>10.700616067438801</v>
          </cell>
          <cell r="BK385">
            <v>10.072173363287646</v>
          </cell>
          <cell r="BL385">
            <v>17.048885790171411</v>
          </cell>
          <cell r="BM385">
            <v>19.329827979553869</v>
          </cell>
          <cell r="BN385">
            <v>20.573920254314899</v>
          </cell>
          <cell r="BO385">
            <v>19.869339262627662</v>
          </cell>
          <cell r="BP385">
            <v>20.255266535999496</v>
          </cell>
          <cell r="BQ385">
            <v>23.706512619704739</v>
          </cell>
          <cell r="BR385">
            <v>25.980240214275724</v>
          </cell>
          <cell r="BS385">
            <v>111.88782566655993</v>
          </cell>
          <cell r="BT385">
            <v>155.52662700207773</v>
          </cell>
          <cell r="BU385">
            <v>109.6774501172674</v>
          </cell>
          <cell r="BV385">
            <v>81.818582681379525</v>
          </cell>
          <cell r="BW385">
            <v>67.855833470745694</v>
          </cell>
          <cell r="BX385">
            <v>57.916319683409597</v>
          </cell>
          <cell r="BY385">
            <v>50.940389426441811</v>
          </cell>
          <cell r="BZ385">
            <v>45.703757406966332</v>
          </cell>
          <cell r="CA385">
            <v>38.704154421030125</v>
          </cell>
          <cell r="CB385">
            <v>35.675222632122257</v>
          </cell>
          <cell r="CC385">
            <v>30.702734424164589</v>
          </cell>
          <cell r="CD385">
            <v>26.992345744684783</v>
          </cell>
          <cell r="CE385">
            <v>0.26421318393101956</v>
          </cell>
          <cell r="CF385">
            <v>1.8629826063050245</v>
          </cell>
          <cell r="CG385">
            <v>1.9125739141904603</v>
          </cell>
          <cell r="CH385">
            <v>1.2491991414322712</v>
          </cell>
          <cell r="CI385">
            <v>0.95914451503307419</v>
          </cell>
          <cell r="CJ385">
            <v>1.1185959874860316</v>
          </cell>
          <cell r="CK385">
            <v>1.3632443415249327</v>
          </cell>
          <cell r="CL385">
            <v>1.8245890201601327</v>
          </cell>
          <cell r="CM385">
            <v>2.6071666412441346</v>
          </cell>
          <cell r="CN385">
            <v>2.9979387018690176</v>
          </cell>
          <cell r="CO385">
            <v>3.1511903421241243</v>
          </cell>
          <cell r="CP385">
            <v>3.3454691493923718</v>
          </cell>
          <cell r="CQ385">
            <v>10.677659808550516</v>
          </cell>
          <cell r="CR385">
            <v>6.5970301568429193</v>
          </cell>
          <cell r="CS385">
            <v>5.0894150020205871</v>
          </cell>
          <cell r="CT385">
            <v>4.4672061801638705</v>
          </cell>
          <cell r="CU385">
            <v>4.3013926069371848</v>
          </cell>
          <cell r="CV385">
            <v>4.0309125353470421</v>
          </cell>
          <cell r="CW385">
            <v>3.9503545345815496</v>
          </cell>
          <cell r="CX385">
            <v>3.8932954854284958</v>
          </cell>
          <cell r="CY385">
            <v>3.8557391046429643</v>
          </cell>
        </row>
        <row r="386">
          <cell r="C386" t="str">
            <v>Noncore inflation measures</v>
          </cell>
        </row>
        <row r="387">
          <cell r="C387" t="str">
            <v>Fuel and electricity</v>
          </cell>
          <cell r="W387">
            <v>12.3633042164182</v>
          </cell>
          <cell r="X387">
            <v>6.0484006926497642</v>
          </cell>
          <cell r="Y387">
            <v>3.9939712537739211</v>
          </cell>
          <cell r="Z387">
            <v>2.9808874012922928</v>
          </cell>
          <cell r="AA387">
            <v>2.4062602714255377</v>
          </cell>
          <cell r="AB387">
            <v>2.0169680620224</v>
          </cell>
          <cell r="AC387">
            <v>1.7265617662260127</v>
          </cell>
          <cell r="AD387">
            <v>5.6459566410867552</v>
          </cell>
          <cell r="AE387">
            <v>27.641457650556347</v>
          </cell>
          <cell r="AF387">
            <v>24.5744158809391</v>
          </cell>
          <cell r="AG387">
            <v>22.21816907083732</v>
          </cell>
          <cell r="AH387">
            <v>21.132968732623397</v>
          </cell>
          <cell r="AI387">
            <v>54.117171310652509</v>
          </cell>
          <cell r="AJ387">
            <v>10.670630988812221</v>
          </cell>
          <cell r="AK387">
            <v>-11.368183921528896</v>
          </cell>
          <cell r="AL387">
            <v>7.8179406293817664</v>
          </cell>
          <cell r="AM387">
            <v>7.3051449677093814</v>
          </cell>
          <cell r="AN387">
            <v>-5.2253503359556106</v>
          </cell>
          <cell r="AO387">
            <v>-10.821451309615611</v>
          </cell>
          <cell r="AP387">
            <v>-2.8249134100147586</v>
          </cell>
          <cell r="AQ387">
            <v>1.2091966472799669</v>
          </cell>
          <cell r="AR387">
            <v>-7.7798948973873649</v>
          </cell>
          <cell r="AS387">
            <v>-8.2428985641760448</v>
          </cell>
          <cell r="AT387">
            <v>-7.9505923619691288</v>
          </cell>
          <cell r="AU387">
            <v>35.788263734081625</v>
          </cell>
          <cell r="AV387">
            <v>13.824742834467401</v>
          </cell>
          <cell r="AW387">
            <v>35.449872201528223</v>
          </cell>
          <cell r="AX387">
            <v>40.938681890506359</v>
          </cell>
          <cell r="AY387">
            <v>28.474106068035155</v>
          </cell>
          <cell r="AZ387">
            <v>21.845092853212321</v>
          </cell>
          <cell r="BA387">
            <v>21.200060387914661</v>
          </cell>
          <cell r="BB387">
            <v>18.866283006577532</v>
          </cell>
          <cell r="BC387">
            <v>19.389381789077007</v>
          </cell>
          <cell r="BD387">
            <v>48.791675884839293</v>
          </cell>
          <cell r="BE387">
            <v>44.671916147624955</v>
          </cell>
          <cell r="BF387">
            <v>43.524740633820841</v>
          </cell>
          <cell r="BG387">
            <v>53.621995911597168</v>
          </cell>
          <cell r="BH387">
            <v>139.61337169198282</v>
          </cell>
          <cell r="BI387">
            <v>86.886947735982147</v>
          </cell>
          <cell r="BJ387">
            <v>45.176362994379247</v>
          </cell>
          <cell r="BK387">
            <v>34.364148771400608</v>
          </cell>
          <cell r="BL387">
            <v>43.879915027378019</v>
          </cell>
          <cell r="BM387">
            <v>56.979896169492775</v>
          </cell>
          <cell r="BN387">
            <v>57.611964335229288</v>
          </cell>
          <cell r="BO387">
            <v>42.202573512244328</v>
          </cell>
          <cell r="BP387">
            <v>40.294650360669095</v>
          </cell>
          <cell r="BQ387">
            <v>46.705062111814499</v>
          </cell>
          <cell r="BR387">
            <v>45.370797181715915</v>
          </cell>
          <cell r="BS387">
            <v>358.52220827358457</v>
          </cell>
          <cell r="BT387">
            <v>306.15376554028188</v>
          </cell>
          <cell r="BU387">
            <v>163.17139814031469</v>
          </cell>
          <cell r="BV387">
            <v>107.95750226600808</v>
          </cell>
          <cell r="BW387">
            <v>95.386295796403772</v>
          </cell>
          <cell r="BX387">
            <v>94.733704847054668</v>
          </cell>
          <cell r="BY387">
            <v>69.710007216074587</v>
          </cell>
          <cell r="BZ387">
            <v>54.017188977421171</v>
          </cell>
          <cell r="CA387">
            <v>39.541719624985774</v>
          </cell>
          <cell r="CB387">
            <v>38.39023626824445</v>
          </cell>
          <cell r="CC387">
            <v>28.603936108663731</v>
          </cell>
          <cell r="CD387">
            <v>19.889329131714277</v>
          </cell>
          <cell r="CE387">
            <v>60.523264610468402</v>
          </cell>
          <cell r="CF387">
            <v>33.135006322647371</v>
          </cell>
          <cell r="CG387">
            <v>37.472874853491078</v>
          </cell>
          <cell r="CH387">
            <v>39.76007547961774</v>
          </cell>
          <cell r="CI387">
            <v>25.764411011275996</v>
          </cell>
          <cell r="CJ387">
            <v>24.333027185714812</v>
          </cell>
          <cell r="CK387">
            <v>26.131733762494918</v>
          </cell>
          <cell r="CL387">
            <v>31.288657292023942</v>
          </cell>
          <cell r="CM387">
            <v>46.671499591303558</v>
          </cell>
          <cell r="CN387">
            <v>46.068010732179687</v>
          </cell>
          <cell r="CO387">
            <v>29.753671589932679</v>
          </cell>
          <cell r="CP387">
            <v>29.99823983829296</v>
          </cell>
          <cell r="CQ387">
            <v>74.41773413052556</v>
          </cell>
          <cell r="CR387">
            <v>24.148187491273404</v>
          </cell>
          <cell r="CS387">
            <v>23.23000114009939</v>
          </cell>
          <cell r="CT387">
            <v>33.137717120827972</v>
          </cell>
          <cell r="CU387">
            <v>31.938332378881142</v>
          </cell>
          <cell r="CV387">
            <v>31.439893406166362</v>
          </cell>
          <cell r="CW387">
            <v>33.325904063415265</v>
          </cell>
          <cell r="CX387">
            <v>25.780345277424004</v>
          </cell>
          <cell r="CY387">
            <v>6.6766748609091309</v>
          </cell>
        </row>
        <row r="388">
          <cell r="C388" t="str">
            <v>Administered and volatile prices</v>
          </cell>
          <cell r="W388">
            <v>3.2709858014678304</v>
          </cell>
          <cell r="X388">
            <v>-0.99940560732669326</v>
          </cell>
          <cell r="Y388">
            <v>-2.7163294961141418</v>
          </cell>
          <cell r="Z388">
            <v>-2.5644438053801508</v>
          </cell>
          <cell r="AA388">
            <v>-2.4779774220380375</v>
          </cell>
          <cell r="AB388">
            <v>1.6737808759270933</v>
          </cell>
          <cell r="AC388">
            <v>2.4322525136377067</v>
          </cell>
          <cell r="AD388">
            <v>5.3596466737807447</v>
          </cell>
          <cell r="AE388">
            <v>15.853897325814685</v>
          </cell>
          <cell r="AF388">
            <v>14.311469973669617</v>
          </cell>
          <cell r="AG388">
            <v>13.48349549401749</v>
          </cell>
          <cell r="AH388">
            <v>14.156564188107197</v>
          </cell>
          <cell r="AI388">
            <v>37.374962695093558</v>
          </cell>
          <cell r="AJ388">
            <v>14.155227656171789</v>
          </cell>
          <cell r="AK388">
            <v>3.3146831535927106</v>
          </cell>
          <cell r="AL388">
            <v>5.8686324786884114</v>
          </cell>
          <cell r="AM388">
            <v>5.0406695278633435</v>
          </cell>
          <cell r="AN388">
            <v>1.0930625577049824</v>
          </cell>
          <cell r="AO388">
            <v>-0.2758127002644386</v>
          </cell>
          <cell r="AP388">
            <v>2.1041201579906783</v>
          </cell>
          <cell r="AQ388">
            <v>4.3130295902434028</v>
          </cell>
          <cell r="AR388">
            <v>4.1558099298127473</v>
          </cell>
          <cell r="AS388">
            <v>3.2731209408908057</v>
          </cell>
          <cell r="AT388">
            <v>3.3268412041352065</v>
          </cell>
          <cell r="AU388">
            <v>11.900320791579759</v>
          </cell>
          <cell r="AV388">
            <v>4.6752003079748192</v>
          </cell>
          <cell r="AW388">
            <v>11.336277373932418</v>
          </cell>
          <cell r="AX388">
            <v>11.358102581880814</v>
          </cell>
          <cell r="AY388">
            <v>6.0691910426160263</v>
          </cell>
          <cell r="AZ388">
            <v>4.9281576037966346</v>
          </cell>
          <cell r="BA388">
            <v>5.4251524291725417</v>
          </cell>
          <cell r="BB388">
            <v>6.2356644477793282</v>
          </cell>
          <cell r="BC388">
            <v>9.3958113078285237</v>
          </cell>
          <cell r="BD388">
            <v>16.06302430222388</v>
          </cell>
          <cell r="BE388">
            <v>15.064903833034649</v>
          </cell>
          <cell r="BF388">
            <v>16.429837445274558</v>
          </cell>
          <cell r="BG388">
            <v>77.969957231797792</v>
          </cell>
          <cell r="BH388">
            <v>98.166823191662928</v>
          </cell>
          <cell r="BI388">
            <v>73.934647501100272</v>
          </cell>
          <cell r="BJ388">
            <v>49.023791886649747</v>
          </cell>
          <cell r="BK388">
            <v>41.007316132821018</v>
          </cell>
          <cell r="BL388">
            <v>49.80352557309061</v>
          </cell>
          <cell r="BM388">
            <v>48.86649262533345</v>
          </cell>
          <cell r="BN388">
            <v>47.783105138947803</v>
          </cell>
          <cell r="BO388">
            <v>43.498031690388899</v>
          </cell>
          <cell r="BP388">
            <v>42.72744756648018</v>
          </cell>
          <cell r="BQ388">
            <v>49.103078926046919</v>
          </cell>
          <cell r="BR388">
            <v>47.263894065535993</v>
          </cell>
          <cell r="BS388">
            <v>248.3214120928763</v>
          </cell>
          <cell r="BT388">
            <v>223.02884797936662</v>
          </cell>
          <cell r="BU388">
            <v>119.17778938490659</v>
          </cell>
          <cell r="BV388">
            <v>76.902453879823582</v>
          </cell>
          <cell r="BW388">
            <v>68.096694718051054</v>
          </cell>
          <cell r="BX388">
            <v>63.766821795307578</v>
          </cell>
          <cell r="BY388">
            <v>51.820376855922547</v>
          </cell>
          <cell r="BZ388">
            <v>42.436373675256391</v>
          </cell>
          <cell r="CA388">
            <v>34.144442826653858</v>
          </cell>
          <cell r="CB388">
            <v>33.033214992550398</v>
          </cell>
          <cell r="CC388">
            <v>26.423207934377515</v>
          </cell>
          <cell r="CD388">
            <v>21.979991227723943</v>
          </cell>
          <cell r="CE388">
            <v>25.346703112769006</v>
          </cell>
          <cell r="CF388">
            <v>10.778267005543</v>
          </cell>
          <cell r="CG388">
            <v>5.5331013860901805</v>
          </cell>
          <cell r="CH388">
            <v>6.5954040036863404</v>
          </cell>
          <cell r="CI388">
            <v>3.7012945575247045</v>
          </cell>
          <cell r="CJ388">
            <v>3.4467942227609996</v>
          </cell>
          <cell r="CK388">
            <v>4.7805557084471815</v>
          </cell>
          <cell r="CL388">
            <v>8.1655668370989218</v>
          </cell>
          <cell r="CM388">
            <v>16.273586072427307</v>
          </cell>
          <cell r="CN388">
            <v>16.866917050680527</v>
          </cell>
          <cell r="CO388">
            <v>12.430750971000421</v>
          </cell>
          <cell r="CP388">
            <v>12.74896191981702</v>
          </cell>
          <cell r="CQ388">
            <v>30.453551877514542</v>
          </cell>
          <cell r="CR388">
            <v>8.6075793917656824</v>
          </cell>
          <cell r="CS388">
            <v>4.3175152491610476</v>
          </cell>
          <cell r="CT388">
            <v>5.884293009140265</v>
          </cell>
          <cell r="CU388">
            <v>6.7108561561803413</v>
          </cell>
          <cell r="CV388">
            <v>8.473832917852576</v>
          </cell>
          <cell r="CW388">
            <v>9.7184202195493867</v>
          </cell>
          <cell r="CX388">
            <v>8.3825493259747077</v>
          </cell>
          <cell r="CY388">
            <v>3.3338511044402708</v>
          </cell>
        </row>
        <row r="389">
          <cell r="C389" t="str">
            <v>Tradable (WHD)</v>
          </cell>
          <cell r="W389">
            <v>1.6317268219119541</v>
          </cell>
          <cell r="X389">
            <v>1.9888525612921768</v>
          </cell>
          <cell r="Y389">
            <v>1.6991633641880668</v>
          </cell>
          <cell r="Z389">
            <v>1.8136185212973146</v>
          </cell>
          <cell r="AA389">
            <v>2.0360800046303211</v>
          </cell>
          <cell r="AB389">
            <v>1.5115912318433686</v>
          </cell>
          <cell r="AC389">
            <v>2.4388728353598026</v>
          </cell>
          <cell r="AD389">
            <v>4.3758125192589574</v>
          </cell>
          <cell r="AE389">
            <v>9.0945455230292822</v>
          </cell>
          <cell r="AF389">
            <v>8.0960523007893102</v>
          </cell>
          <cell r="AG389">
            <v>7.4183819258737884</v>
          </cell>
          <cell r="AH389">
            <v>7.8171115377847258</v>
          </cell>
          <cell r="AI389">
            <v>41.060549207910213</v>
          </cell>
          <cell r="AJ389">
            <v>19.883956895728389</v>
          </cell>
          <cell r="AK389">
            <v>10.025913172089034</v>
          </cell>
          <cell r="AL389">
            <v>11.080440539852248</v>
          </cell>
          <cell r="AM389">
            <v>9.7811736009772972</v>
          </cell>
          <cell r="AN389">
            <v>6.4384541967292819</v>
          </cell>
          <cell r="AO389">
            <v>4.5891956645760104</v>
          </cell>
          <cell r="AP389">
            <v>5.8305907646969217</v>
          </cell>
          <cell r="AQ389">
            <v>6.0597232958690768</v>
          </cell>
          <cell r="AR389">
            <v>3.999494778350666</v>
          </cell>
          <cell r="AS389">
            <v>3.1811002063582237</v>
          </cell>
          <cell r="AT389">
            <v>3.0078797481906321</v>
          </cell>
          <cell r="AU389">
            <v>10.972998073723716</v>
          </cell>
          <cell r="AV389">
            <v>7.2899722649005554</v>
          </cell>
          <cell r="AW389">
            <v>11.281208130305174</v>
          </cell>
          <cell r="AX389">
            <v>11.433266729458524</v>
          </cell>
          <cell r="AY389">
            <v>7.7474488356407534</v>
          </cell>
          <cell r="AZ389">
            <v>6.8142211990043222</v>
          </cell>
          <cell r="BA389">
            <v>7.0685348104008767</v>
          </cell>
          <cell r="BB389">
            <v>8.028136793166297</v>
          </cell>
          <cell r="BC389">
            <v>9.1680098940413188</v>
          </cell>
          <cell r="BD389">
            <v>9.7715564916291271</v>
          </cell>
          <cell r="BE389">
            <v>9.0639066649478366</v>
          </cell>
          <cell r="BF389">
            <v>11.20405871024775</v>
          </cell>
          <cell r="BG389">
            <v>57.704515341080167</v>
          </cell>
          <cell r="BH389">
            <v>68.237663714720895</v>
          </cell>
          <cell r="BI389">
            <v>47.901327599371768</v>
          </cell>
          <cell r="BJ389">
            <v>34.152317899168764</v>
          </cell>
          <cell r="BK389">
            <v>31.016207858763011</v>
          </cell>
          <cell r="BL389">
            <v>43.16377171394484</v>
          </cell>
          <cell r="BM389">
            <v>45.654997823644749</v>
          </cell>
          <cell r="BN389">
            <v>47.507701192336356</v>
          </cell>
          <cell r="BO389">
            <v>42.649073105453112</v>
          </cell>
          <cell r="BP389">
            <v>42.11346494775384</v>
          </cell>
          <cell r="BQ389">
            <v>49.789873034407321</v>
          </cell>
          <cell r="BR389">
            <v>49.098185581042827</v>
          </cell>
          <cell r="BS389">
            <v>205.01804898093985</v>
          </cell>
          <cell r="BT389">
            <v>261.57781069601469</v>
          </cell>
          <cell r="BU389">
            <v>159.6620494699672</v>
          </cell>
          <cell r="BV389">
            <v>112.15456910287352</v>
          </cell>
          <cell r="BW389">
            <v>101.21358944454175</v>
          </cell>
          <cell r="BX389">
            <v>89.025041858700149</v>
          </cell>
          <cell r="BY389">
            <v>73.210136396673818</v>
          </cell>
          <cell r="BZ389">
            <v>63.390738843869201</v>
          </cell>
          <cell r="CA389">
            <v>49.065129627303634</v>
          </cell>
          <cell r="CB389">
            <v>44.468481795861635</v>
          </cell>
          <cell r="CC389">
            <v>35.741318808739749</v>
          </cell>
          <cell r="CD389">
            <v>28.635743915663625</v>
          </cell>
          <cell r="CE389">
            <v>16.196456481084525</v>
          </cell>
          <cell r="CF389">
            <v>5.8282035973885655</v>
          </cell>
          <cell r="CG389">
            <v>3.2711831648111627</v>
          </cell>
          <cell r="CH389">
            <v>5.140860926604617</v>
          </cell>
          <cell r="CI389">
            <v>2.7807095977326242</v>
          </cell>
          <cell r="CJ389">
            <v>2.3435653719006808</v>
          </cell>
          <cell r="CK389">
            <v>3.1324433258317583</v>
          </cell>
          <cell r="CL389">
            <v>5.1606243520214861</v>
          </cell>
          <cell r="CM389">
            <v>9.8899585989120453</v>
          </cell>
          <cell r="CN389">
            <v>10.671454015913099</v>
          </cell>
          <cell r="CO389">
            <v>7.490016671371194</v>
          </cell>
          <cell r="CP389">
            <v>8.0556756602317705</v>
          </cell>
          <cell r="CQ389">
            <v>20.303688466935156</v>
          </cell>
          <cell r="CR389">
            <v>8.8956509886902779</v>
          </cell>
          <cell r="CS389">
            <v>6.0076487206216029</v>
          </cell>
          <cell r="CT389">
            <v>7.4787003263777621</v>
          </cell>
          <cell r="CU389">
            <v>8.2512825681335613</v>
          </cell>
          <cell r="CV389">
            <v>8.9290649044625638</v>
          </cell>
          <cell r="CW389">
            <v>9.851766124554743</v>
          </cell>
          <cell r="CX389">
            <v>8.1665430051339314</v>
          </cell>
          <cell r="CY389">
            <v>3.7849756397812797</v>
          </cell>
        </row>
        <row r="390">
          <cell r="C390" t="str">
            <v>Nontradable (WHD)</v>
          </cell>
          <cell r="W390">
            <v>7.0816676015257372</v>
          </cell>
          <cell r="X390">
            <v>2.4518801467088451</v>
          </cell>
          <cell r="Y390">
            <v>0.56194018058286588</v>
          </cell>
          <cell r="Z390">
            <v>6.1799916499680307E-2</v>
          </cell>
          <cell r="AA390">
            <v>-0.35938029754549916</v>
          </cell>
          <cell r="AB390">
            <v>5.0582134601963702</v>
          </cell>
          <cell r="AC390">
            <v>4.5749654022695836</v>
          </cell>
          <cell r="AD390">
            <v>5.0345302197441129</v>
          </cell>
          <cell r="AE390">
            <v>10.066328371401696</v>
          </cell>
          <cell r="AF390">
            <v>10.002427848956174</v>
          </cell>
          <cell r="AG390">
            <v>10.343556863862588</v>
          </cell>
          <cell r="AH390">
            <v>10.868780860805003</v>
          </cell>
          <cell r="AI390">
            <v>25.081402306368943</v>
          </cell>
          <cell r="AJ390">
            <v>12.646450285081158</v>
          </cell>
          <cell r="AK390">
            <v>7.742498511241763</v>
          </cell>
          <cell r="AL390">
            <v>5.3555589607788221</v>
          </cell>
          <cell r="AM390">
            <v>4.4194874293652902</v>
          </cell>
          <cell r="AN390">
            <v>3.139347159159243</v>
          </cell>
          <cell r="AO390">
            <v>2.9824625866319536</v>
          </cell>
          <cell r="AP390">
            <v>2.7618968011078522</v>
          </cell>
          <cell r="AQ390">
            <v>4.2690058907372901</v>
          </cell>
          <cell r="AR390">
            <v>6.7779428233285159</v>
          </cell>
          <cell r="AS390">
            <v>6.52857311564658</v>
          </cell>
          <cell r="AT390">
            <v>6.4646452344261149</v>
          </cell>
          <cell r="AU390">
            <v>1.4668865335310812</v>
          </cell>
          <cell r="AV390">
            <v>-1.433547510307335</v>
          </cell>
          <cell r="AW390">
            <v>1.442073124793481</v>
          </cell>
          <cell r="AX390">
            <v>1.9605716652718854</v>
          </cell>
          <cell r="AY390">
            <v>1.1986059930703732</v>
          </cell>
          <cell r="AZ390">
            <v>1.0027409108027427</v>
          </cell>
          <cell r="BA390">
            <v>0.81575096531005897</v>
          </cell>
          <cell r="BB390">
            <v>1.4078112770675517</v>
          </cell>
          <cell r="BC390">
            <v>3.1001187991744956</v>
          </cell>
          <cell r="BD390">
            <v>9.6117029404855288</v>
          </cell>
          <cell r="BE390">
            <v>9.7573034556810825</v>
          </cell>
          <cell r="BF390">
            <v>9.4906448290507512</v>
          </cell>
          <cell r="BG390">
            <v>33.398412395382053</v>
          </cell>
          <cell r="BH390">
            <v>33.626089555297597</v>
          </cell>
          <cell r="BI390">
            <v>35.392326772844285</v>
          </cell>
          <cell r="BJ390">
            <v>28.227484629059916</v>
          </cell>
          <cell r="BK390">
            <v>24.268733617005566</v>
          </cell>
          <cell r="BL390">
            <v>25.792617048200725</v>
          </cell>
          <cell r="BM390">
            <v>28.075653376643913</v>
          </cell>
          <cell r="BN390">
            <v>26.938241396293634</v>
          </cell>
          <cell r="BO390">
            <v>28.20430523764955</v>
          </cell>
          <cell r="BP390">
            <v>28.746471505775105</v>
          </cell>
          <cell r="BQ390">
            <v>29.586491819039651</v>
          </cell>
          <cell r="BR390">
            <v>33.159024958724586</v>
          </cell>
          <cell r="BS390">
            <v>162.98671227432811</v>
          </cell>
          <cell r="BT390">
            <v>164.7018732930822</v>
          </cell>
          <cell r="BU390">
            <v>108.25405993177407</v>
          </cell>
          <cell r="BV390">
            <v>72.134515924520372</v>
          </cell>
          <cell r="BW390">
            <v>54.228633598576863</v>
          </cell>
          <cell r="BX390">
            <v>45.21151431530771</v>
          </cell>
          <cell r="BY390">
            <v>40.975140948000842</v>
          </cell>
          <cell r="BZ390">
            <v>35.588797581235298</v>
          </cell>
          <cell r="CA390">
            <v>34.405753981208164</v>
          </cell>
          <cell r="CB390">
            <v>34.360714588890403</v>
          </cell>
          <cell r="CC390">
            <v>30.861327105438818</v>
          </cell>
          <cell r="CD390">
            <v>28.902523662747228</v>
          </cell>
          <cell r="CE390">
            <v>0.14164037190123224</v>
          </cell>
          <cell r="CF390">
            <v>3.8670023333423842</v>
          </cell>
          <cell r="CG390">
            <v>2.6899972012334246</v>
          </cell>
          <cell r="CH390">
            <v>0.18916684836509035</v>
          </cell>
          <cell r="CI390">
            <v>0.33122582248263654</v>
          </cell>
          <cell r="CJ390">
            <v>0.53527039029894752</v>
          </cell>
          <cell r="CK390">
            <v>1.3530108175098405</v>
          </cell>
          <cell r="CL390">
            <v>2.6345341631822237</v>
          </cell>
          <cell r="CM390">
            <v>5.5975408168987997</v>
          </cell>
          <cell r="CN390">
            <v>5.8371909338576415</v>
          </cell>
          <cell r="CO390">
            <v>6.2368690839524277</v>
          </cell>
          <cell r="CP390">
            <v>6.4219128275951221</v>
          </cell>
          <cell r="CQ390">
            <v>20.146129836701917</v>
          </cell>
          <cell r="CR390">
            <v>8.8148500647935037</v>
          </cell>
          <cell r="CS390">
            <v>6.5953510791660932</v>
          </cell>
          <cell r="CT390">
            <v>4.8982517392106075</v>
          </cell>
          <cell r="CU390">
            <v>3.9391100575339095</v>
          </cell>
          <cell r="CV390">
            <v>4.0499918291861547</v>
          </cell>
          <cell r="CW390">
            <v>4.0999175682942877</v>
          </cell>
          <cell r="CX390">
            <v>5.0398558521005157</v>
          </cell>
          <cell r="CY390">
            <v>6.0675913321546631</v>
          </cell>
        </row>
        <row r="391">
          <cell r="C391" t="str">
            <v>Tradable (authorities)</v>
          </cell>
          <cell r="W391">
            <v>1.271922614754601</v>
          </cell>
          <cell r="X391">
            <v>0.58110691358253064</v>
          </cell>
          <cell r="Y391">
            <v>-0.12764768539298643</v>
          </cell>
          <cell r="Z391">
            <v>5.7630323783214976E-2</v>
          </cell>
          <cell r="AA391">
            <v>0.16619888513618264</v>
          </cell>
          <cell r="AB391">
            <v>-0.14770329640384716</v>
          </cell>
          <cell r="AC391">
            <v>0.65470943084527278</v>
          </cell>
          <cell r="AD391">
            <v>1.9042610919440364</v>
          </cell>
          <cell r="AE391">
            <v>7.0713701097677983</v>
          </cell>
          <cell r="AF391">
            <v>6.7779743946165638</v>
          </cell>
          <cell r="AG391">
            <v>6.6763198728116606</v>
          </cell>
          <cell r="AH391">
            <v>6.3347803868574033</v>
          </cell>
          <cell r="AI391">
            <v>44.888120543388453</v>
          </cell>
          <cell r="AJ391">
            <v>24.552192944638904</v>
          </cell>
          <cell r="AK391">
            <v>14.265087999531218</v>
          </cell>
          <cell r="AL391">
            <v>14.858787488260617</v>
          </cell>
          <cell r="AM391">
            <v>11.358200309040882</v>
          </cell>
          <cell r="AN391">
            <v>6.1551325705948159</v>
          </cell>
          <cell r="AO391">
            <v>3.8360184055395052</v>
          </cell>
          <cell r="AP391">
            <v>4.7011876145099478</v>
          </cell>
          <cell r="AQ391">
            <v>5.2429467796446687</v>
          </cell>
          <cell r="AR391">
            <v>2.9731999072359656</v>
          </cell>
          <cell r="AS391">
            <v>2.5977381998296494</v>
          </cell>
          <cell r="AT391">
            <v>2.7153045380456291</v>
          </cell>
          <cell r="AU391">
            <v>11.542450433676393</v>
          </cell>
          <cell r="AV391">
            <v>4.8748543985424106</v>
          </cell>
          <cell r="AW391">
            <v>11.298144467053262</v>
          </cell>
          <cell r="AX391">
            <v>11.871856750483545</v>
          </cell>
          <cell r="AY391">
            <v>8.4627569933521301</v>
          </cell>
          <cell r="AZ391">
            <v>6.8601826026196733</v>
          </cell>
          <cell r="BA391">
            <v>6.8254240996509452</v>
          </cell>
          <cell r="BB391">
            <v>6.6177622812477779</v>
          </cell>
          <cell r="BC391">
            <v>7.0383556651909345</v>
          </cell>
          <cell r="BD391">
            <v>7.8970457130418765</v>
          </cell>
          <cell r="BE391">
            <v>6.8913841008887431</v>
          </cell>
          <cell r="BF391">
            <v>8.3063221126391369</v>
          </cell>
          <cell r="BG391">
            <v>33.37048092513956</v>
          </cell>
          <cell r="BH391">
            <v>58.054116857390312</v>
          </cell>
          <cell r="BI391">
            <v>42.349926191414653</v>
          </cell>
          <cell r="BJ391">
            <v>29.864090193886113</v>
          </cell>
          <cell r="BK391">
            <v>29.180551222517835</v>
          </cell>
          <cell r="BL391">
            <v>42.695432536039334</v>
          </cell>
          <cell r="BM391">
            <v>47.560113294095856</v>
          </cell>
          <cell r="BN391">
            <v>47.879879720001952</v>
          </cell>
          <cell r="BO391">
            <v>41.351264135830434</v>
          </cell>
          <cell r="BP391">
            <v>41.538103493952377</v>
          </cell>
          <cell r="BQ391">
            <v>49.359885103404935</v>
          </cell>
          <cell r="BR391">
            <v>50.271927267465998</v>
          </cell>
          <cell r="BS391">
            <v>312.4346585563834</v>
          </cell>
          <cell r="BT391">
            <v>316.07101791129696</v>
          </cell>
          <cell r="BU391">
            <v>181.51977780771335</v>
          </cell>
          <cell r="BV391">
            <v>124.42690503818201</v>
          </cell>
          <cell r="BW391">
            <v>105.28481685185068</v>
          </cell>
          <cell r="BX391">
            <v>92.011390497102042</v>
          </cell>
          <cell r="BY391">
            <v>74.871805893372198</v>
          </cell>
          <cell r="BZ391">
            <v>62.131560434375785</v>
          </cell>
          <cell r="CA391">
            <v>47.740769097925039</v>
          </cell>
          <cell r="CB391">
            <v>44.218736277091494</v>
          </cell>
          <cell r="CC391">
            <v>35.94155763556509</v>
          </cell>
          <cell r="CD391">
            <v>28.464766146588886</v>
          </cell>
          <cell r="CE391">
            <v>17.695747369495834</v>
          </cell>
          <cell r="CF391">
            <v>11.32257919169723</v>
          </cell>
          <cell r="CG391">
            <v>10.042380820343851</v>
          </cell>
          <cell r="CH391">
            <v>8.7384602090979229</v>
          </cell>
          <cell r="CI391">
            <v>5.9702617707458501</v>
          </cell>
          <cell r="CJ391">
            <v>5.6202662714468232</v>
          </cell>
          <cell r="CK391">
            <v>6.24842113930724</v>
          </cell>
          <cell r="CL391">
            <v>7.7649384037366218</v>
          </cell>
          <cell r="CM391">
            <v>12.459512618453346</v>
          </cell>
          <cell r="CN391">
            <v>13.309534265701501</v>
          </cell>
          <cell r="CO391">
            <v>9.747537166215551</v>
          </cell>
          <cell r="CP391">
            <v>10.219784379105306</v>
          </cell>
          <cell r="CQ391">
            <v>30.698640470234551</v>
          </cell>
          <cell r="CR391">
            <v>14.046473659533063</v>
          </cell>
          <cell r="CS391">
            <v>9.7642161705830119</v>
          </cell>
          <cell r="CT391">
            <v>11.652235057482415</v>
          </cell>
          <cell r="CU391">
            <v>10.637556922255726</v>
          </cell>
          <cell r="CV391">
            <v>10.545992551280818</v>
          </cell>
          <cell r="CW391">
            <v>11.48706056408966</v>
          </cell>
          <cell r="CX391">
            <v>9.5314469588044375</v>
          </cell>
          <cell r="CY391">
            <v>4.2352759079148825</v>
          </cell>
        </row>
        <row r="392">
          <cell r="C392" t="str">
            <v>Nontradable (authorities)</v>
          </cell>
          <cell r="W392">
            <v>6.1169349517445681</v>
          </cell>
          <cell r="X392">
            <v>3.6849995647032898</v>
          </cell>
          <cell r="Y392">
            <v>2.5611350688898682</v>
          </cell>
          <cell r="Z392">
            <v>2.1316237001312714</v>
          </cell>
          <cell r="AA392">
            <v>1.964977458747768</v>
          </cell>
          <cell r="AB392">
            <v>5.8052955531138934</v>
          </cell>
          <cell r="AC392">
            <v>5.7678788708001036</v>
          </cell>
          <cell r="AD392">
            <v>7.2248961094891939</v>
          </cell>
          <cell r="AE392">
            <v>11.750668767642239</v>
          </cell>
          <cell r="AF392">
            <v>10.794752902123932</v>
          </cell>
          <cell r="AG392">
            <v>10.348529767764433</v>
          </cell>
          <cell r="AH392">
            <v>11.539155694817055</v>
          </cell>
          <cell r="AI392">
            <v>25.701374373026113</v>
          </cell>
          <cell r="AJ392">
            <v>10.457821027619602</v>
          </cell>
          <cell r="AK392">
            <v>4.6349365261773272</v>
          </cell>
          <cell r="AL392">
            <v>3.4922242704014081</v>
          </cell>
          <cell r="AM392">
            <v>4.3295120349319092</v>
          </cell>
          <cell r="AN392">
            <v>4.1839653254472182</v>
          </cell>
          <cell r="AO392">
            <v>4.0442663918187804</v>
          </cell>
          <cell r="AP392">
            <v>4.5102309197951911</v>
          </cell>
          <cell r="AQ392">
            <v>5.4329536049153972</v>
          </cell>
          <cell r="AR392">
            <v>7.0297410161880691</v>
          </cell>
          <cell r="AS392">
            <v>6.2425742181315229</v>
          </cell>
          <cell r="AT392">
            <v>5.890939410495875</v>
          </cell>
          <cell r="AU392">
            <v>3.1935483453847411</v>
          </cell>
          <cell r="AV392">
            <v>2.6118400249277585</v>
          </cell>
          <cell r="AW392">
            <v>3.7058794289562655</v>
          </cell>
          <cell r="AX392">
            <v>3.7982978640987568</v>
          </cell>
          <cell r="AY392">
            <v>2.1309920785819827</v>
          </cell>
          <cell r="AZ392">
            <v>2.3306553063006135</v>
          </cell>
          <cell r="BA392">
            <v>2.4959366651221302</v>
          </cell>
          <cell r="BB392">
            <v>4.1817611319454215</v>
          </cell>
          <cell r="BC392">
            <v>6.3762539803892366</v>
          </cell>
          <cell r="BD392">
            <v>11.28451268711504</v>
          </cell>
          <cell r="BE392">
            <v>11.486111139176899</v>
          </cell>
          <cell r="BF392">
            <v>12.418957443283276</v>
          </cell>
          <cell r="BG392">
            <v>60.260775165203114</v>
          </cell>
          <cell r="BH392">
            <v>49.688534831702469</v>
          </cell>
          <cell r="BI392">
            <v>43.084712647035929</v>
          </cell>
          <cell r="BJ392">
            <v>33.32228679648631</v>
          </cell>
          <cell r="BK392">
            <v>27.502417668291045</v>
          </cell>
          <cell r="BL392">
            <v>30.535266221979271</v>
          </cell>
          <cell r="BM392">
            <v>30.987049632153287</v>
          </cell>
          <cell r="BN392">
            <v>31.83811404655853</v>
          </cell>
          <cell r="BO392">
            <v>32.957496844813448</v>
          </cell>
          <cell r="BP392">
            <v>32.64569316531626</v>
          </cell>
          <cell r="BQ392">
            <v>35.125100377727989</v>
          </cell>
          <cell r="BR392">
            <v>36.281550114939932</v>
          </cell>
          <cell r="BS392">
            <v>105.33972135855771</v>
          </cell>
          <cell r="BT392">
            <v>151.65002152505548</v>
          </cell>
          <cell r="BU392">
            <v>104.64580895380777</v>
          </cell>
          <cell r="BV392">
            <v>72.687494412122078</v>
          </cell>
          <cell r="BW392">
            <v>63.080955005097024</v>
          </cell>
          <cell r="BX392">
            <v>54.176771733069273</v>
          </cell>
          <cell r="BY392">
            <v>48.113206784827184</v>
          </cell>
          <cell r="BZ392">
            <v>44.167406235630409</v>
          </cell>
          <cell r="CA392">
            <v>39.5978260964051</v>
          </cell>
          <cell r="CB392">
            <v>37.353289854899174</v>
          </cell>
          <cell r="CC392">
            <v>32.015414263223505</v>
          </cell>
          <cell r="CD392">
            <v>28.987271162442056</v>
          </cell>
          <cell r="CE392">
            <v>3.1060784774978032</v>
          </cell>
          <cell r="CF392">
            <v>-0.39738840734374037</v>
          </cell>
          <cell r="CG392">
            <v>-3.0836668736508415</v>
          </cell>
          <cell r="CH392">
            <v>-1.6299600357596802</v>
          </cell>
          <cell r="CI392">
            <v>-1.8545584466703389</v>
          </cell>
          <cell r="CJ392">
            <v>-1.9199634420687346</v>
          </cell>
          <cell r="CK392">
            <v>-0.97759468510997749</v>
          </cell>
          <cell r="CL392">
            <v>0.96319234144716859</v>
          </cell>
          <cell r="CM392">
            <v>4.4392333699741755</v>
          </cell>
          <cell r="CN392">
            <v>4.7576592419782457</v>
          </cell>
          <cell r="CO392">
            <v>4.5085662351026485</v>
          </cell>
          <cell r="CP392">
            <v>4.8794573791271887</v>
          </cell>
          <cell r="CQ392">
            <v>10.867476777837723</v>
          </cell>
          <cell r="CR392">
            <v>4.0419338169512002</v>
          </cell>
          <cell r="CS392">
            <v>2.8876619785322788</v>
          </cell>
          <cell r="CT392">
            <v>1.6866205894333461</v>
          </cell>
          <cell r="CU392">
            <v>2.8295953124715112</v>
          </cell>
          <cell r="CV392">
            <v>3.8026215132035901</v>
          </cell>
          <cell r="CW392">
            <v>4.0619095715425573</v>
          </cell>
          <cell r="CX392">
            <v>4.5583281324232274</v>
          </cell>
          <cell r="CY392">
            <v>5.0258913347928313</v>
          </cell>
        </row>
      </sheetData>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7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ATABANCARIA"/>
      <sheetName val="Ingresos Ext."/>
      <sheetName val="Segmento"/>
      <sheetName val="Promedio"/>
      <sheetName val="Verificacion"/>
      <sheetName val="BALANCE"/>
      <sheetName val="ANALISIS-H"/>
      <sheetName val="ANALISIS V"/>
      <sheetName val="FLUJO DE CAJA"/>
      <sheetName val="FONDOS 1"/>
      <sheetName val="Market"/>
      <sheetName val="SHARE"/>
      <sheetName val="RESUMEN"/>
      <sheetName val="CASCADA"/>
      <sheetName val="ROE"/>
      <sheetName val="GT%"/>
      <sheetName val="DESC.MARGEN"/>
      <sheetName val="ARBOL"/>
      <sheetName val="SOLVENCIA"/>
      <sheetName val="roif + rofl"/>
      <sheetName val="IBCA-MOODY´S"/>
      <sheetName val="BRECHA"/>
      <sheetName val="Ajustes"/>
      <sheetName val="BD US$"/>
      <sheetName val="Base Datos"/>
      <sheetName val="Codigos"/>
      <sheetName val="M Agricola"/>
      <sheetName val="Corp Banca Sep-2002"/>
    </sheetNames>
    <sheetDataSet>
      <sheetData sheetId="0" refreshError="1"/>
      <sheetData sheetId="1"/>
      <sheetData sheetId="2"/>
      <sheetData sheetId="3">
        <row r="5">
          <cell r="C5" t="str">
            <v>MDBC-2002</v>
          </cell>
        </row>
      </sheetData>
      <sheetData sheetId="4">
        <row r="4">
          <cell r="C4" t="str">
            <v>Sistema de Análisis y Calificación de Riesgo Bancario</v>
          </cell>
        </row>
      </sheetData>
      <sheetData sheetId="5">
        <row r="4">
          <cell r="C4" t="str">
            <v>Sistema de Análisis y Calificación de Riesgo Bancario</v>
          </cell>
        </row>
      </sheetData>
      <sheetData sheetId="6"/>
      <sheetData sheetId="7">
        <row r="3">
          <cell r="C3" t="str">
            <v>Sistema de Análisis y Calificación de Riesgo Bancario</v>
          </cell>
        </row>
      </sheetData>
      <sheetData sheetId="8">
        <row r="5">
          <cell r="D5" t="str">
            <v>Sistema de Análisis y Calificación de Riesgo Bancario</v>
          </cell>
        </row>
      </sheetData>
      <sheetData sheetId="9" refreshError="1"/>
      <sheetData sheetId="10">
        <row r="3">
          <cell r="E3" t="str">
            <v>Sistema de Análisis y Calificación de Riesgo Bancario</v>
          </cell>
        </row>
      </sheetData>
      <sheetData sheetId="11"/>
      <sheetData sheetId="12" refreshError="1">
        <row r="5">
          <cell r="C5" t="str">
            <v>MDBC-2002</v>
          </cell>
        </row>
      </sheetData>
      <sheetData sheetId="13" refreshError="1">
        <row r="4">
          <cell r="C4" t="str">
            <v>Sistema de Análisis y Calificación de Riesgo Bancario</v>
          </cell>
        </row>
      </sheetData>
      <sheetData sheetId="14" refreshError="1">
        <row r="4">
          <cell r="C4" t="str">
            <v>Sistema de Análisis y Calificación de Riesgo Bancario</v>
          </cell>
        </row>
      </sheetData>
      <sheetData sheetId="15"/>
      <sheetData sheetId="16"/>
      <sheetData sheetId="17" refreshError="1">
        <row r="3">
          <cell r="C3" t="str">
            <v>Sistema de Análisis y Calificación de Riesgo Bancario</v>
          </cell>
        </row>
        <row r="10">
          <cell r="E10">
            <v>35765</v>
          </cell>
          <cell r="F10">
            <v>35947</v>
          </cell>
          <cell r="G10">
            <v>36130</v>
          </cell>
          <cell r="H10">
            <v>36312</v>
          </cell>
          <cell r="I10">
            <v>36342</v>
          </cell>
          <cell r="J10">
            <v>36373</v>
          </cell>
          <cell r="K10">
            <v>36404</v>
          </cell>
          <cell r="L10">
            <v>36434</v>
          </cell>
          <cell r="M10">
            <v>36465</v>
          </cell>
          <cell r="N10">
            <v>36495</v>
          </cell>
          <cell r="O10">
            <v>36526</v>
          </cell>
          <cell r="P10">
            <v>36557</v>
          </cell>
          <cell r="Q10">
            <v>36586</v>
          </cell>
          <cell r="R10">
            <v>36617</v>
          </cell>
          <cell r="S10">
            <v>36647</v>
          </cell>
          <cell r="T10">
            <v>36678</v>
          </cell>
          <cell r="U10">
            <v>36708</v>
          </cell>
          <cell r="V10">
            <v>36739</v>
          </cell>
          <cell r="W10">
            <v>36770</v>
          </cell>
          <cell r="X10">
            <v>36800</v>
          </cell>
          <cell r="Y10">
            <v>36831</v>
          </cell>
          <cell r="Z10">
            <v>36861</v>
          </cell>
          <cell r="AA10">
            <v>36892</v>
          </cell>
          <cell r="AB10">
            <v>36923</v>
          </cell>
          <cell r="AC10">
            <v>36951</v>
          </cell>
          <cell r="AD10">
            <v>36982</v>
          </cell>
          <cell r="AE10">
            <v>37012</v>
          </cell>
          <cell r="AF10">
            <v>37043</v>
          </cell>
          <cell r="AG10">
            <v>37073</v>
          </cell>
          <cell r="AH10">
            <v>37104</v>
          </cell>
          <cell r="AI10">
            <v>37135</v>
          </cell>
          <cell r="AJ10">
            <v>37165</v>
          </cell>
          <cell r="AK10">
            <v>37196</v>
          </cell>
          <cell r="AL10">
            <v>37226</v>
          </cell>
          <cell r="AM10">
            <v>37258</v>
          </cell>
          <cell r="AN10">
            <v>37289</v>
          </cell>
          <cell r="AO10">
            <v>37317</v>
          </cell>
          <cell r="AP10">
            <v>37348</v>
          </cell>
          <cell r="AQ10">
            <v>37378</v>
          </cell>
          <cell r="AR10">
            <v>37409</v>
          </cell>
          <cell r="AS10">
            <v>37439</v>
          </cell>
          <cell r="AT10">
            <v>37470</v>
          </cell>
          <cell r="AU10">
            <v>37501</v>
          </cell>
          <cell r="AV10">
            <v>37531</v>
          </cell>
          <cell r="AW10">
            <v>37562</v>
          </cell>
          <cell r="AX10">
            <v>37592</v>
          </cell>
          <cell r="AY10">
            <v>37623</v>
          </cell>
          <cell r="AZ10">
            <v>37654</v>
          </cell>
          <cell r="BA10">
            <v>37682</v>
          </cell>
          <cell r="BB10">
            <v>37713</v>
          </cell>
          <cell r="BC10">
            <v>37743</v>
          </cell>
          <cell r="BD10">
            <v>37774</v>
          </cell>
          <cell r="BE10">
            <v>37804</v>
          </cell>
          <cell r="BF10">
            <v>37835</v>
          </cell>
          <cell r="BG10">
            <v>37866</v>
          </cell>
          <cell r="BH10">
            <v>37896</v>
          </cell>
          <cell r="BI10">
            <v>37927</v>
          </cell>
          <cell r="BJ10">
            <v>37957</v>
          </cell>
        </row>
      </sheetData>
      <sheetData sheetId="18" refreshError="1">
        <row r="5">
          <cell r="D5" t="str">
            <v>Sistema de Análisis y Calificación de Riesgo Bancario</v>
          </cell>
        </row>
      </sheetData>
      <sheetData sheetId="19"/>
      <sheetData sheetId="20">
        <row r="4">
          <cell r="C4" t="str">
            <v>MDBC-2002</v>
          </cell>
        </row>
      </sheetData>
      <sheetData sheetId="21" refreshError="1">
        <row r="3">
          <cell r="E3" t="str">
            <v>Sistema de Análisis y Calificación de Riesgo Bancario</v>
          </cell>
        </row>
      </sheetData>
      <sheetData sheetId="22" refreshError="1"/>
      <sheetData sheetId="23" refreshError="1"/>
      <sheetData sheetId="24" refreshError="1"/>
      <sheetData sheetId="25" refreshError="1"/>
      <sheetData sheetId="26" refreshError="1"/>
      <sheetData sheetId="27" refreshError="1"/>
    </sheetDataSet>
  </externalBook>
</externalLink>
</file>

<file path=xl/externalLinks/externalLink7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MONTHLY"/>
      <sheetName val="ANNUAL"/>
      <sheetName val="SUMMARY STATS"/>
    </sheetNames>
    <sheetDataSet>
      <sheetData sheetId="0">
        <row r="2">
          <cell r="A2" t="str">
            <v>PHILIPPINE OVERSEAS EMPLOYMENT ADMINISTRATION</v>
          </cell>
        </row>
        <row r="3">
          <cell r="A3" t="str">
            <v>Deployed Landbased Overseas Filipino Workers by Destination</v>
          </cell>
        </row>
        <row r="7">
          <cell r="B7" t="str">
            <v xml:space="preserve">   1998</v>
          </cell>
          <cell r="C7" t="str">
            <v xml:space="preserve">   1999</v>
          </cell>
          <cell r="D7" t="str">
            <v xml:space="preserve">   2000</v>
          </cell>
          <cell r="F7">
            <v>36892</v>
          </cell>
          <cell r="G7">
            <v>36923</v>
          </cell>
          <cell r="H7">
            <v>36951</v>
          </cell>
          <cell r="I7">
            <v>36982</v>
          </cell>
          <cell r="J7">
            <v>37012</v>
          </cell>
          <cell r="K7">
            <v>37043</v>
          </cell>
          <cell r="L7">
            <v>37073</v>
          </cell>
          <cell r="M7">
            <v>37104</v>
          </cell>
          <cell r="N7">
            <v>37135</v>
          </cell>
          <cell r="O7">
            <v>37165</v>
          </cell>
          <cell r="P7">
            <v>37196</v>
          </cell>
          <cell r="Q7">
            <v>37226</v>
          </cell>
          <cell r="S7">
            <v>2000</v>
          </cell>
          <cell r="T7" t="str">
            <v>2001</v>
          </cell>
          <cell r="U7" t="str">
            <v>% Change</v>
          </cell>
        </row>
        <row r="9">
          <cell r="A9" t="str">
            <v>MIDDLE EAST</v>
          </cell>
          <cell r="B9">
            <v>279767</v>
          </cell>
          <cell r="C9">
            <v>287076</v>
          </cell>
          <cell r="D9">
            <v>283291</v>
          </cell>
          <cell r="F9">
            <v>34691</v>
          </cell>
          <cell r="G9">
            <v>23046</v>
          </cell>
          <cell r="H9">
            <v>21094</v>
          </cell>
          <cell r="I9">
            <v>23967</v>
          </cell>
          <cell r="J9">
            <v>31906</v>
          </cell>
          <cell r="K9">
            <v>30134</v>
          </cell>
          <cell r="L9">
            <v>25085</v>
          </cell>
          <cell r="M9">
            <v>23905</v>
          </cell>
          <cell r="N9">
            <v>26311</v>
          </cell>
          <cell r="O9">
            <v>21012</v>
          </cell>
          <cell r="P9">
            <v>20370</v>
          </cell>
          <cell r="Q9">
            <v>16012</v>
          </cell>
          <cell r="S9">
            <v>283291</v>
          </cell>
          <cell r="T9">
            <v>297533</v>
          </cell>
          <cell r="U9">
            <v>5.027339378942508E-2</v>
          </cell>
        </row>
        <row r="10">
          <cell r="A10" t="str">
            <v xml:space="preserve">    Bahrain</v>
          </cell>
          <cell r="B10">
            <v>5180</v>
          </cell>
          <cell r="C10">
            <v>5592</v>
          </cell>
          <cell r="D10">
            <v>5498</v>
          </cell>
          <cell r="F10">
            <v>554</v>
          </cell>
          <cell r="G10">
            <v>456</v>
          </cell>
          <cell r="H10">
            <v>354</v>
          </cell>
          <cell r="I10">
            <v>444</v>
          </cell>
          <cell r="J10">
            <v>667</v>
          </cell>
          <cell r="K10">
            <v>622</v>
          </cell>
          <cell r="L10">
            <v>496</v>
          </cell>
          <cell r="M10">
            <v>492</v>
          </cell>
          <cell r="N10">
            <v>543</v>
          </cell>
          <cell r="O10">
            <v>469</v>
          </cell>
          <cell r="P10">
            <v>358</v>
          </cell>
          <cell r="Q10">
            <v>406</v>
          </cell>
          <cell r="S10">
            <v>5498</v>
          </cell>
          <cell r="T10">
            <v>5861</v>
          </cell>
          <cell r="U10">
            <v>6.6024008730447337E-2</v>
          </cell>
        </row>
        <row r="11">
          <cell r="A11" t="str">
            <v xml:space="preserve">    Egypt</v>
          </cell>
          <cell r="B11">
            <v>358</v>
          </cell>
          <cell r="C11">
            <v>334</v>
          </cell>
          <cell r="D11">
            <v>487</v>
          </cell>
          <cell r="F11">
            <v>69</v>
          </cell>
          <cell r="G11">
            <v>55</v>
          </cell>
          <cell r="H11">
            <v>62</v>
          </cell>
          <cell r="I11">
            <v>40</v>
          </cell>
          <cell r="J11">
            <v>42</v>
          </cell>
          <cell r="K11">
            <v>68</v>
          </cell>
          <cell r="L11">
            <v>63</v>
          </cell>
          <cell r="M11">
            <v>58</v>
          </cell>
          <cell r="N11">
            <v>29</v>
          </cell>
          <cell r="O11">
            <v>15</v>
          </cell>
          <cell r="P11">
            <v>23</v>
          </cell>
          <cell r="Q11">
            <v>15</v>
          </cell>
          <cell r="S11">
            <v>487</v>
          </cell>
          <cell r="T11">
            <v>539</v>
          </cell>
          <cell r="U11">
            <v>0.10677618069815198</v>
          </cell>
        </row>
        <row r="12">
          <cell r="A12" t="str">
            <v xml:space="preserve">    Iran</v>
          </cell>
          <cell r="B12">
            <v>18</v>
          </cell>
          <cell r="C12">
            <v>24</v>
          </cell>
          <cell r="D12">
            <v>132</v>
          </cell>
          <cell r="F12">
            <v>61</v>
          </cell>
          <cell r="G12">
            <v>33</v>
          </cell>
          <cell r="H12">
            <v>68</v>
          </cell>
          <cell r="I12">
            <v>30</v>
          </cell>
          <cell r="J12">
            <v>44</v>
          </cell>
          <cell r="K12">
            <v>172</v>
          </cell>
          <cell r="L12">
            <v>86</v>
          </cell>
          <cell r="M12">
            <v>22</v>
          </cell>
          <cell r="N12">
            <v>10</v>
          </cell>
          <cell r="O12">
            <v>1</v>
          </cell>
          <cell r="P12">
            <v>101</v>
          </cell>
          <cell r="Q12">
            <v>13</v>
          </cell>
          <cell r="S12">
            <v>132</v>
          </cell>
          <cell r="T12">
            <v>641</v>
          </cell>
          <cell r="U12">
            <v>3.8560606060606064</v>
          </cell>
        </row>
        <row r="13">
          <cell r="A13" t="str">
            <v xml:space="preserve">    Iraq</v>
          </cell>
          <cell r="B13">
            <v>10</v>
          </cell>
          <cell r="C13">
            <v>23</v>
          </cell>
          <cell r="D13">
            <v>42</v>
          </cell>
          <cell r="F13">
            <v>5</v>
          </cell>
          <cell r="G13">
            <v>2</v>
          </cell>
          <cell r="H13">
            <v>0</v>
          </cell>
          <cell r="I13">
            <v>53</v>
          </cell>
          <cell r="J13">
            <v>3</v>
          </cell>
          <cell r="K13">
            <v>2</v>
          </cell>
          <cell r="L13">
            <v>3</v>
          </cell>
          <cell r="M13">
            <v>2</v>
          </cell>
          <cell r="N13">
            <v>6</v>
          </cell>
          <cell r="O13">
            <v>1</v>
          </cell>
          <cell r="P13">
            <v>5</v>
          </cell>
          <cell r="Q13">
            <v>4</v>
          </cell>
          <cell r="S13">
            <v>42</v>
          </cell>
          <cell r="T13">
            <v>86</v>
          </cell>
          <cell r="U13">
            <v>1.0476190476190474</v>
          </cell>
        </row>
        <row r="14">
          <cell r="A14" t="str">
            <v xml:space="preserve">    Israel</v>
          </cell>
          <cell r="B14">
            <v>2022</v>
          </cell>
          <cell r="C14">
            <v>3488</v>
          </cell>
          <cell r="D14">
            <v>4429</v>
          </cell>
          <cell r="F14">
            <v>468</v>
          </cell>
          <cell r="G14">
            <v>423</v>
          </cell>
          <cell r="H14">
            <v>399</v>
          </cell>
          <cell r="I14">
            <v>300</v>
          </cell>
          <cell r="J14">
            <v>512</v>
          </cell>
          <cell r="K14">
            <v>530</v>
          </cell>
          <cell r="L14">
            <v>338</v>
          </cell>
          <cell r="M14">
            <v>467</v>
          </cell>
          <cell r="N14">
            <v>509</v>
          </cell>
          <cell r="O14">
            <v>525</v>
          </cell>
          <cell r="P14">
            <v>505</v>
          </cell>
          <cell r="Q14">
            <v>586</v>
          </cell>
          <cell r="S14">
            <v>4429</v>
          </cell>
          <cell r="T14">
            <v>5562</v>
          </cell>
          <cell r="U14">
            <v>0.2558139534883721</v>
          </cell>
        </row>
        <row r="15">
          <cell r="A15" t="str">
            <v xml:space="preserve">    Jordan</v>
          </cell>
          <cell r="B15">
            <v>551</v>
          </cell>
          <cell r="C15">
            <v>456</v>
          </cell>
          <cell r="D15">
            <v>541</v>
          </cell>
          <cell r="F15">
            <v>74</v>
          </cell>
          <cell r="G15">
            <v>37</v>
          </cell>
          <cell r="H15">
            <v>35</v>
          </cell>
          <cell r="I15">
            <v>36</v>
          </cell>
          <cell r="J15">
            <v>66</v>
          </cell>
          <cell r="K15">
            <v>52</v>
          </cell>
          <cell r="L15">
            <v>80</v>
          </cell>
          <cell r="M15">
            <v>46</v>
          </cell>
          <cell r="N15">
            <v>35</v>
          </cell>
          <cell r="O15">
            <v>34</v>
          </cell>
          <cell r="P15">
            <v>37</v>
          </cell>
          <cell r="Q15">
            <v>28</v>
          </cell>
          <cell r="S15">
            <v>541</v>
          </cell>
          <cell r="T15">
            <v>560</v>
          </cell>
          <cell r="U15">
            <v>3.512014787430684E-2</v>
          </cell>
        </row>
        <row r="16">
          <cell r="A16" t="str">
            <v xml:space="preserve">    Kuwait</v>
          </cell>
          <cell r="B16">
            <v>17372</v>
          </cell>
          <cell r="C16">
            <v>17628</v>
          </cell>
          <cell r="D16">
            <v>21490</v>
          </cell>
          <cell r="F16">
            <v>1821</v>
          </cell>
          <cell r="G16">
            <v>1650</v>
          </cell>
          <cell r="H16">
            <v>1459</v>
          </cell>
          <cell r="I16">
            <v>890</v>
          </cell>
          <cell r="J16">
            <v>2352</v>
          </cell>
          <cell r="K16">
            <v>2180</v>
          </cell>
          <cell r="L16">
            <v>2344</v>
          </cell>
          <cell r="M16">
            <v>1824</v>
          </cell>
          <cell r="N16">
            <v>2461</v>
          </cell>
          <cell r="O16">
            <v>1925</v>
          </cell>
          <cell r="P16">
            <v>1765</v>
          </cell>
          <cell r="Q16">
            <v>1285</v>
          </cell>
          <cell r="S16">
            <v>21490</v>
          </cell>
          <cell r="T16">
            <v>21956</v>
          </cell>
          <cell r="U16">
            <v>2.1684504420660833E-2</v>
          </cell>
        </row>
        <row r="17">
          <cell r="A17" t="str">
            <v xml:space="preserve">    Lebanon</v>
          </cell>
          <cell r="B17">
            <v>1342</v>
          </cell>
          <cell r="C17">
            <v>1674</v>
          </cell>
          <cell r="D17">
            <v>2783</v>
          </cell>
          <cell r="F17">
            <v>267</v>
          </cell>
          <cell r="G17">
            <v>206</v>
          </cell>
          <cell r="H17">
            <v>224</v>
          </cell>
          <cell r="I17">
            <v>233</v>
          </cell>
          <cell r="J17">
            <v>392</v>
          </cell>
          <cell r="K17">
            <v>338</v>
          </cell>
          <cell r="L17">
            <v>260</v>
          </cell>
          <cell r="M17">
            <v>286</v>
          </cell>
          <cell r="N17">
            <v>385</v>
          </cell>
          <cell r="O17">
            <v>283</v>
          </cell>
          <cell r="P17">
            <v>240</v>
          </cell>
          <cell r="Q17">
            <v>236</v>
          </cell>
          <cell r="S17">
            <v>2783</v>
          </cell>
          <cell r="T17">
            <v>3350</v>
          </cell>
          <cell r="U17">
            <v>0.20373697448796269</v>
          </cell>
        </row>
        <row r="18">
          <cell r="A18" t="str">
            <v xml:space="preserve">    Libya</v>
          </cell>
          <cell r="B18">
            <v>7084</v>
          </cell>
          <cell r="C18">
            <v>5937</v>
          </cell>
          <cell r="D18">
            <v>5962</v>
          </cell>
          <cell r="F18">
            <v>681</v>
          </cell>
          <cell r="G18">
            <v>332</v>
          </cell>
          <cell r="H18">
            <v>269</v>
          </cell>
          <cell r="I18">
            <v>299</v>
          </cell>
          <cell r="J18">
            <v>643</v>
          </cell>
          <cell r="K18">
            <v>578</v>
          </cell>
          <cell r="L18">
            <v>386</v>
          </cell>
          <cell r="M18">
            <v>508</v>
          </cell>
          <cell r="N18">
            <v>799</v>
          </cell>
          <cell r="O18">
            <v>402</v>
          </cell>
          <cell r="P18">
            <v>277</v>
          </cell>
          <cell r="Q18">
            <v>315</v>
          </cell>
          <cell r="S18">
            <v>5962</v>
          </cell>
          <cell r="T18">
            <v>5489</v>
          </cell>
          <cell r="U18">
            <v>-7.9335793357933615E-2</v>
          </cell>
        </row>
        <row r="19">
          <cell r="A19" t="str">
            <v xml:space="preserve">    Oman</v>
          </cell>
          <cell r="B19">
            <v>5199</v>
          </cell>
          <cell r="C19">
            <v>5089</v>
          </cell>
          <cell r="D19">
            <v>4739</v>
          </cell>
          <cell r="F19">
            <v>599</v>
          </cell>
          <cell r="G19">
            <v>355</v>
          </cell>
          <cell r="H19">
            <v>310</v>
          </cell>
          <cell r="I19">
            <v>359</v>
          </cell>
          <cell r="J19">
            <v>496</v>
          </cell>
          <cell r="K19">
            <v>459</v>
          </cell>
          <cell r="L19">
            <v>397</v>
          </cell>
          <cell r="M19">
            <v>435</v>
          </cell>
          <cell r="N19">
            <v>436</v>
          </cell>
          <cell r="O19">
            <v>311</v>
          </cell>
          <cell r="P19">
            <v>163</v>
          </cell>
          <cell r="Q19">
            <v>192</v>
          </cell>
          <cell r="S19">
            <v>4739</v>
          </cell>
          <cell r="T19">
            <v>4512</v>
          </cell>
          <cell r="U19">
            <v>-4.7900400928465925E-2</v>
          </cell>
        </row>
        <row r="20">
          <cell r="A20" t="str">
            <v xml:space="preserve">    Qatar</v>
          </cell>
          <cell r="B20">
            <v>10734</v>
          </cell>
          <cell r="C20">
            <v>7950</v>
          </cell>
          <cell r="D20">
            <v>8679</v>
          </cell>
          <cell r="F20">
            <v>832</v>
          </cell>
          <cell r="G20">
            <v>731</v>
          </cell>
          <cell r="H20">
            <v>777</v>
          </cell>
          <cell r="I20">
            <v>747</v>
          </cell>
          <cell r="J20">
            <v>1180</v>
          </cell>
          <cell r="K20">
            <v>1370</v>
          </cell>
          <cell r="L20">
            <v>893</v>
          </cell>
          <cell r="M20">
            <v>1077</v>
          </cell>
          <cell r="N20">
            <v>1075</v>
          </cell>
          <cell r="O20">
            <v>856</v>
          </cell>
          <cell r="P20">
            <v>680</v>
          </cell>
          <cell r="Q20">
            <v>551</v>
          </cell>
          <cell r="S20">
            <v>8679</v>
          </cell>
          <cell r="T20">
            <v>10769</v>
          </cell>
          <cell r="U20">
            <v>0.24081115335868186</v>
          </cell>
        </row>
        <row r="21">
          <cell r="A21" t="str">
            <v xml:space="preserve">    Saudi Arabia</v>
          </cell>
          <cell r="B21">
            <v>193698</v>
          </cell>
          <cell r="C21">
            <v>198556</v>
          </cell>
          <cell r="D21">
            <v>184724</v>
          </cell>
          <cell r="F21">
            <v>23798</v>
          </cell>
          <cell r="G21">
            <v>15245</v>
          </cell>
          <cell r="H21">
            <v>14001</v>
          </cell>
          <cell r="I21">
            <v>16245</v>
          </cell>
          <cell r="J21">
            <v>20775</v>
          </cell>
          <cell r="K21">
            <v>19647</v>
          </cell>
          <cell r="L21">
            <v>15754</v>
          </cell>
          <cell r="M21">
            <v>14734</v>
          </cell>
          <cell r="N21">
            <v>15394</v>
          </cell>
          <cell r="O21">
            <v>12849</v>
          </cell>
          <cell r="P21">
            <v>12777</v>
          </cell>
          <cell r="Q21">
            <v>9513</v>
          </cell>
          <cell r="S21">
            <v>184724</v>
          </cell>
          <cell r="T21">
            <v>190732</v>
          </cell>
          <cell r="U21">
            <v>3.2524198263355064E-2</v>
          </cell>
        </row>
        <row r="22">
          <cell r="A22" t="str">
            <v xml:space="preserve">    Syria</v>
          </cell>
          <cell r="B22">
            <v>99</v>
          </cell>
          <cell r="C22">
            <v>109</v>
          </cell>
          <cell r="D22">
            <v>151</v>
          </cell>
          <cell r="F22">
            <v>14</v>
          </cell>
          <cell r="G22">
            <v>112</v>
          </cell>
          <cell r="H22">
            <v>51</v>
          </cell>
          <cell r="I22">
            <v>1115</v>
          </cell>
          <cell r="J22">
            <v>4</v>
          </cell>
          <cell r="K22">
            <v>8</v>
          </cell>
          <cell r="L22">
            <v>76</v>
          </cell>
          <cell r="M22">
            <v>5</v>
          </cell>
          <cell r="N22">
            <v>168</v>
          </cell>
          <cell r="O22">
            <v>44</v>
          </cell>
          <cell r="P22">
            <v>105</v>
          </cell>
          <cell r="Q22">
            <v>3</v>
          </cell>
          <cell r="S22">
            <v>151</v>
          </cell>
          <cell r="T22">
            <v>1705</v>
          </cell>
          <cell r="U22">
            <v>10.291390728476822</v>
          </cell>
        </row>
        <row r="23">
          <cell r="A23" t="str">
            <v xml:space="preserve">    United Arab Emirates</v>
          </cell>
          <cell r="B23">
            <v>35485</v>
          </cell>
          <cell r="C23">
            <v>39633</v>
          </cell>
          <cell r="D23">
            <v>43045</v>
          </cell>
          <cell r="F23">
            <v>5387</v>
          </cell>
          <cell r="G23">
            <v>3370</v>
          </cell>
          <cell r="H23">
            <v>3024</v>
          </cell>
          <cell r="I23">
            <v>2540</v>
          </cell>
          <cell r="J23">
            <v>4668</v>
          </cell>
          <cell r="K23">
            <v>4062</v>
          </cell>
          <cell r="L23">
            <v>3863</v>
          </cell>
          <cell r="M23">
            <v>3914</v>
          </cell>
          <cell r="N23">
            <v>4414</v>
          </cell>
          <cell r="O23">
            <v>3260</v>
          </cell>
          <cell r="P23">
            <v>3302</v>
          </cell>
          <cell r="Q23">
            <v>2827</v>
          </cell>
          <cell r="S23">
            <v>43045</v>
          </cell>
          <cell r="T23">
            <v>44631</v>
          </cell>
          <cell r="U23">
            <v>3.6845162039725876E-2</v>
          </cell>
        </row>
        <row r="24">
          <cell r="A24" t="str">
            <v xml:space="preserve">    Yemen</v>
          </cell>
          <cell r="B24">
            <v>591</v>
          </cell>
          <cell r="C24">
            <v>582</v>
          </cell>
          <cell r="D24">
            <v>589</v>
          </cell>
          <cell r="F24">
            <v>61</v>
          </cell>
          <cell r="G24">
            <v>39</v>
          </cell>
          <cell r="H24">
            <v>61</v>
          </cell>
          <cell r="I24">
            <v>636</v>
          </cell>
          <cell r="J24">
            <v>62</v>
          </cell>
          <cell r="K24">
            <v>46</v>
          </cell>
          <cell r="L24">
            <v>46</v>
          </cell>
          <cell r="M24">
            <v>35</v>
          </cell>
          <cell r="N24">
            <v>47</v>
          </cell>
          <cell r="O24">
            <v>37</v>
          </cell>
          <cell r="P24">
            <v>32</v>
          </cell>
          <cell r="Q24">
            <v>38</v>
          </cell>
          <cell r="S24">
            <v>589</v>
          </cell>
          <cell r="T24">
            <v>1140</v>
          </cell>
          <cell r="U24">
            <v>0.93548387096774199</v>
          </cell>
        </row>
        <row r="25">
          <cell r="A25" t="str">
            <v xml:space="preserve">    Middle East ( unsp. )</v>
          </cell>
          <cell r="B25">
            <v>24</v>
          </cell>
          <cell r="C25">
            <v>1</v>
          </cell>
          <cell r="D25">
            <v>0</v>
          </cell>
          <cell r="F25">
            <v>0</v>
          </cell>
          <cell r="G25">
            <v>0</v>
          </cell>
          <cell r="H25">
            <v>0</v>
          </cell>
          <cell r="I25">
            <v>0</v>
          </cell>
          <cell r="J25">
            <v>0</v>
          </cell>
          <cell r="K25">
            <v>0</v>
          </cell>
          <cell r="L25">
            <v>0</v>
          </cell>
          <cell r="M25">
            <v>0</v>
          </cell>
          <cell r="N25">
            <v>0</v>
          </cell>
          <cell r="O25">
            <v>0</v>
          </cell>
          <cell r="P25">
            <v>0</v>
          </cell>
          <cell r="Q25">
            <v>0</v>
          </cell>
          <cell r="S25">
            <v>0</v>
          </cell>
          <cell r="T25">
            <v>0</v>
          </cell>
          <cell r="U25">
            <v>0</v>
          </cell>
        </row>
        <row r="29">
          <cell r="A29" t="str">
            <v>PHILIPPINE OVERSEAS EMPLOYMENT ADMINISTRATION</v>
          </cell>
        </row>
        <row r="30">
          <cell r="A30" t="str">
            <v>Deployed Landbased Overseas Filipino Workers by Destination</v>
          </cell>
        </row>
        <row r="34">
          <cell r="B34" t="str">
            <v xml:space="preserve">   1998</v>
          </cell>
          <cell r="C34" t="str">
            <v xml:space="preserve">   1999</v>
          </cell>
          <cell r="D34" t="str">
            <v xml:space="preserve">   2000</v>
          </cell>
          <cell r="F34">
            <v>36892</v>
          </cell>
          <cell r="G34">
            <v>36923</v>
          </cell>
          <cell r="H34">
            <v>36951</v>
          </cell>
          <cell r="I34">
            <v>36982</v>
          </cell>
          <cell r="J34">
            <v>37012</v>
          </cell>
          <cell r="K34">
            <v>37043</v>
          </cell>
          <cell r="L34">
            <v>37073</v>
          </cell>
          <cell r="M34">
            <v>37104</v>
          </cell>
          <cell r="N34">
            <v>37135</v>
          </cell>
          <cell r="O34">
            <v>37165</v>
          </cell>
          <cell r="P34">
            <v>37196</v>
          </cell>
          <cell r="Q34">
            <v>37226</v>
          </cell>
          <cell r="S34">
            <v>2000</v>
          </cell>
          <cell r="T34" t="str">
            <v>2001</v>
          </cell>
          <cell r="U34" t="str">
            <v>% Change</v>
          </cell>
        </row>
        <row r="36">
          <cell r="A36" t="str">
            <v>ASIA</v>
          </cell>
          <cell r="B36">
            <v>307261</v>
          </cell>
          <cell r="C36">
            <v>299521</v>
          </cell>
          <cell r="D36">
            <v>292067</v>
          </cell>
          <cell r="F36">
            <v>41205</v>
          </cell>
          <cell r="G36">
            <v>19997</v>
          </cell>
          <cell r="H36">
            <v>20387</v>
          </cell>
          <cell r="I36">
            <v>28636</v>
          </cell>
          <cell r="J36">
            <v>25306</v>
          </cell>
          <cell r="K36">
            <v>22238</v>
          </cell>
          <cell r="L36">
            <v>22532</v>
          </cell>
          <cell r="M36">
            <v>28847</v>
          </cell>
          <cell r="N36">
            <v>19615</v>
          </cell>
          <cell r="O36">
            <v>19685</v>
          </cell>
          <cell r="P36">
            <v>18472</v>
          </cell>
          <cell r="Q36">
            <v>18131</v>
          </cell>
          <cell r="S36">
            <v>292067</v>
          </cell>
          <cell r="T36">
            <v>285051</v>
          </cell>
          <cell r="U36">
            <v>-2.4021885389311382E-2</v>
          </cell>
        </row>
        <row r="37">
          <cell r="A37" t="str">
            <v xml:space="preserve">    Afghanistan</v>
          </cell>
          <cell r="B37">
            <v>0</v>
          </cell>
          <cell r="C37">
            <v>16</v>
          </cell>
          <cell r="D37">
            <v>1</v>
          </cell>
          <cell r="F37">
            <v>0</v>
          </cell>
          <cell r="G37">
            <v>0</v>
          </cell>
          <cell r="H37">
            <v>0</v>
          </cell>
          <cell r="I37">
            <v>0</v>
          </cell>
          <cell r="J37">
            <v>0</v>
          </cell>
          <cell r="K37">
            <v>0</v>
          </cell>
          <cell r="L37">
            <v>0</v>
          </cell>
          <cell r="M37">
            <v>0</v>
          </cell>
          <cell r="N37">
            <v>0</v>
          </cell>
          <cell r="O37">
            <v>0</v>
          </cell>
          <cell r="P37">
            <v>0</v>
          </cell>
          <cell r="Q37">
            <v>0</v>
          </cell>
          <cell r="S37">
            <v>1</v>
          </cell>
          <cell r="T37">
            <v>0</v>
          </cell>
          <cell r="U37">
            <v>-1</v>
          </cell>
        </row>
        <row r="38">
          <cell r="A38" t="str">
            <v xml:space="preserve">    Bangladesh</v>
          </cell>
          <cell r="B38">
            <v>501</v>
          </cell>
          <cell r="C38">
            <v>220</v>
          </cell>
          <cell r="D38">
            <v>190</v>
          </cell>
          <cell r="F38">
            <v>55</v>
          </cell>
          <cell r="G38">
            <v>7</v>
          </cell>
          <cell r="H38">
            <v>16</v>
          </cell>
          <cell r="I38">
            <v>16</v>
          </cell>
          <cell r="J38">
            <v>13</v>
          </cell>
          <cell r="K38">
            <v>17</v>
          </cell>
          <cell r="L38">
            <v>20</v>
          </cell>
          <cell r="M38">
            <v>25</v>
          </cell>
          <cell r="N38">
            <v>17</v>
          </cell>
          <cell r="O38">
            <v>16</v>
          </cell>
          <cell r="P38">
            <v>7</v>
          </cell>
          <cell r="Q38">
            <v>21</v>
          </cell>
          <cell r="S38">
            <v>190</v>
          </cell>
          <cell r="T38">
            <v>230</v>
          </cell>
          <cell r="U38">
            <v>0.21052631578947367</v>
          </cell>
        </row>
        <row r="39">
          <cell r="A39" t="str">
            <v xml:space="preserve">    Bhutan</v>
          </cell>
          <cell r="B39">
            <v>0</v>
          </cell>
          <cell r="C39">
            <v>5</v>
          </cell>
          <cell r="D39">
            <v>1</v>
          </cell>
          <cell r="F39">
            <v>0</v>
          </cell>
          <cell r="G39">
            <v>0</v>
          </cell>
          <cell r="H39">
            <v>0</v>
          </cell>
          <cell r="I39">
            <v>0</v>
          </cell>
          <cell r="J39">
            <v>0</v>
          </cell>
          <cell r="K39">
            <v>0</v>
          </cell>
          <cell r="L39">
            <v>0</v>
          </cell>
          <cell r="M39">
            <v>0</v>
          </cell>
          <cell r="N39">
            <v>0</v>
          </cell>
          <cell r="O39">
            <v>0</v>
          </cell>
          <cell r="P39">
            <v>0</v>
          </cell>
          <cell r="Q39">
            <v>0</v>
          </cell>
          <cell r="S39">
            <v>1</v>
          </cell>
          <cell r="T39">
            <v>0</v>
          </cell>
          <cell r="U39">
            <v>-1</v>
          </cell>
        </row>
        <row r="40">
          <cell r="A40" t="str">
            <v xml:space="preserve">    Brunei</v>
          </cell>
          <cell r="B40">
            <v>16264</v>
          </cell>
          <cell r="C40">
            <v>12978</v>
          </cell>
          <cell r="D40">
            <v>13649</v>
          </cell>
          <cell r="F40">
            <v>1793</v>
          </cell>
          <cell r="G40">
            <v>934</v>
          </cell>
          <cell r="H40">
            <v>1067</v>
          </cell>
          <cell r="I40">
            <v>1252</v>
          </cell>
          <cell r="J40">
            <v>1260</v>
          </cell>
          <cell r="K40">
            <v>1224</v>
          </cell>
          <cell r="L40">
            <v>1212</v>
          </cell>
          <cell r="M40">
            <v>919</v>
          </cell>
          <cell r="N40">
            <v>912</v>
          </cell>
          <cell r="O40">
            <v>854</v>
          </cell>
          <cell r="P40">
            <v>876</v>
          </cell>
          <cell r="Q40">
            <v>765</v>
          </cell>
          <cell r="S40">
            <v>13649</v>
          </cell>
          <cell r="T40">
            <v>13068</v>
          </cell>
          <cell r="U40">
            <v>-4.2567221041834524E-2</v>
          </cell>
        </row>
        <row r="41">
          <cell r="A41" t="str">
            <v xml:space="preserve">    Cambodia</v>
          </cell>
          <cell r="B41">
            <v>179</v>
          </cell>
          <cell r="C41">
            <v>224</v>
          </cell>
          <cell r="D41">
            <v>355</v>
          </cell>
          <cell r="F41">
            <v>79</v>
          </cell>
          <cell r="G41">
            <v>30</v>
          </cell>
          <cell r="H41">
            <v>35</v>
          </cell>
          <cell r="I41">
            <v>41</v>
          </cell>
          <cell r="J41">
            <v>53</v>
          </cell>
          <cell r="K41">
            <v>42</v>
          </cell>
          <cell r="L41">
            <v>39</v>
          </cell>
          <cell r="M41">
            <v>31</v>
          </cell>
          <cell r="N41">
            <v>50</v>
          </cell>
          <cell r="O41">
            <v>38</v>
          </cell>
          <cell r="P41">
            <v>36</v>
          </cell>
          <cell r="Q41">
            <v>50</v>
          </cell>
          <cell r="S41">
            <v>355</v>
          </cell>
          <cell r="T41">
            <v>524</v>
          </cell>
          <cell r="U41">
            <v>0.47605633802816905</v>
          </cell>
        </row>
        <row r="42">
          <cell r="A42" t="str">
            <v xml:space="preserve">    China</v>
          </cell>
          <cell r="B42">
            <v>1280</v>
          </cell>
          <cell r="C42">
            <v>1858</v>
          </cell>
          <cell r="D42">
            <v>2348</v>
          </cell>
          <cell r="F42">
            <v>435</v>
          </cell>
          <cell r="G42">
            <v>223</v>
          </cell>
          <cell r="H42">
            <v>89</v>
          </cell>
          <cell r="I42">
            <v>99</v>
          </cell>
          <cell r="J42">
            <v>182</v>
          </cell>
          <cell r="K42">
            <v>120</v>
          </cell>
          <cell r="L42">
            <v>136</v>
          </cell>
          <cell r="M42">
            <v>121</v>
          </cell>
          <cell r="N42">
            <v>221</v>
          </cell>
          <cell r="O42">
            <v>184</v>
          </cell>
          <cell r="P42">
            <v>78</v>
          </cell>
          <cell r="Q42">
            <v>91</v>
          </cell>
          <cell r="S42">
            <v>2348</v>
          </cell>
          <cell r="T42">
            <v>1979</v>
          </cell>
          <cell r="U42">
            <v>-0.15715502555366268</v>
          </cell>
        </row>
        <row r="43">
          <cell r="A43" t="str">
            <v xml:space="preserve">    East Timor</v>
          </cell>
          <cell r="B43">
            <v>0</v>
          </cell>
          <cell r="C43">
            <v>0</v>
          </cell>
          <cell r="D43">
            <v>0</v>
          </cell>
          <cell r="F43">
            <v>0</v>
          </cell>
          <cell r="G43">
            <v>0</v>
          </cell>
          <cell r="H43">
            <v>0</v>
          </cell>
          <cell r="I43">
            <v>0</v>
          </cell>
          <cell r="J43">
            <v>9</v>
          </cell>
          <cell r="K43">
            <v>8</v>
          </cell>
          <cell r="L43">
            <v>2</v>
          </cell>
          <cell r="M43">
            <v>1</v>
          </cell>
          <cell r="N43">
            <v>0</v>
          </cell>
          <cell r="O43">
            <v>0</v>
          </cell>
          <cell r="P43">
            <v>0</v>
          </cell>
          <cell r="Q43">
            <v>4</v>
          </cell>
          <cell r="S43">
            <v>0</v>
          </cell>
          <cell r="T43">
            <v>24</v>
          </cell>
          <cell r="U43">
            <v>0</v>
          </cell>
        </row>
        <row r="44">
          <cell r="A44" t="str">
            <v xml:space="preserve">    Hong Kong</v>
          </cell>
          <cell r="B44">
            <v>122337</v>
          </cell>
          <cell r="C44">
            <v>114779</v>
          </cell>
          <cell r="D44">
            <v>121762</v>
          </cell>
          <cell r="F44">
            <v>19984</v>
          </cell>
          <cell r="G44">
            <v>7394</v>
          </cell>
          <cell r="H44">
            <v>7149</v>
          </cell>
          <cell r="I44">
            <v>14019</v>
          </cell>
          <cell r="J44">
            <v>9280</v>
          </cell>
          <cell r="K44">
            <v>7771</v>
          </cell>
          <cell r="L44">
            <v>8454</v>
          </cell>
          <cell r="M44">
            <v>14918</v>
          </cell>
          <cell r="N44">
            <v>6847</v>
          </cell>
          <cell r="O44">
            <v>6157</v>
          </cell>
          <cell r="P44">
            <v>6009</v>
          </cell>
          <cell r="Q44">
            <v>5601</v>
          </cell>
          <cell r="S44">
            <v>121762</v>
          </cell>
          <cell r="T44">
            <v>113583</v>
          </cell>
          <cell r="U44">
            <v>-6.7172024112613138E-2</v>
          </cell>
        </row>
        <row r="45">
          <cell r="A45" t="str">
            <v xml:space="preserve">    India</v>
          </cell>
          <cell r="B45">
            <v>191</v>
          </cell>
          <cell r="C45">
            <v>165</v>
          </cell>
          <cell r="D45">
            <v>185</v>
          </cell>
          <cell r="F45">
            <v>52</v>
          </cell>
          <cell r="G45">
            <v>19</v>
          </cell>
          <cell r="H45">
            <v>16</v>
          </cell>
          <cell r="I45">
            <v>15</v>
          </cell>
          <cell r="J45">
            <v>29</v>
          </cell>
          <cell r="K45">
            <v>34</v>
          </cell>
          <cell r="L45">
            <v>15</v>
          </cell>
          <cell r="M45">
            <v>26</v>
          </cell>
          <cell r="N45">
            <v>23</v>
          </cell>
          <cell r="O45">
            <v>117</v>
          </cell>
          <cell r="P45">
            <v>24</v>
          </cell>
          <cell r="Q45">
            <v>84</v>
          </cell>
          <cell r="S45">
            <v>185</v>
          </cell>
          <cell r="T45">
            <v>454</v>
          </cell>
          <cell r="U45">
            <v>1.4540540540540539</v>
          </cell>
        </row>
        <row r="46">
          <cell r="A46" t="str">
            <v xml:space="preserve">    Indonesia</v>
          </cell>
          <cell r="B46">
            <v>2471</v>
          </cell>
          <cell r="C46">
            <v>1706</v>
          </cell>
          <cell r="D46">
            <v>1507</v>
          </cell>
          <cell r="F46">
            <v>465</v>
          </cell>
          <cell r="G46">
            <v>50</v>
          </cell>
          <cell r="H46">
            <v>71</v>
          </cell>
          <cell r="I46">
            <v>79</v>
          </cell>
          <cell r="J46">
            <v>104</v>
          </cell>
          <cell r="K46">
            <v>115</v>
          </cell>
          <cell r="L46">
            <v>118</v>
          </cell>
          <cell r="M46">
            <v>87</v>
          </cell>
          <cell r="N46">
            <v>90</v>
          </cell>
          <cell r="O46">
            <v>82</v>
          </cell>
          <cell r="P46">
            <v>62</v>
          </cell>
          <cell r="Q46">
            <v>88</v>
          </cell>
          <cell r="S46">
            <v>1507</v>
          </cell>
          <cell r="T46">
            <v>1411</v>
          </cell>
          <cell r="U46">
            <v>-6.3702720637027199E-2</v>
          </cell>
        </row>
        <row r="47">
          <cell r="A47" t="str">
            <v xml:space="preserve">    Japan</v>
          </cell>
          <cell r="B47">
            <v>38930</v>
          </cell>
          <cell r="C47">
            <v>46851</v>
          </cell>
          <cell r="D47">
            <v>63041</v>
          </cell>
          <cell r="F47">
            <v>4508</v>
          </cell>
          <cell r="G47">
            <v>5040</v>
          </cell>
          <cell r="H47">
            <v>5839</v>
          </cell>
          <cell r="I47">
            <v>6017</v>
          </cell>
          <cell r="J47">
            <v>6586</v>
          </cell>
          <cell r="K47">
            <v>5389</v>
          </cell>
          <cell r="L47">
            <v>7117</v>
          </cell>
          <cell r="M47">
            <v>6570</v>
          </cell>
          <cell r="N47">
            <v>5953</v>
          </cell>
          <cell r="O47">
            <v>6663</v>
          </cell>
          <cell r="P47">
            <v>7439</v>
          </cell>
          <cell r="Q47">
            <v>6972</v>
          </cell>
          <cell r="S47">
            <v>63041</v>
          </cell>
          <cell r="T47">
            <v>74093</v>
          </cell>
          <cell r="U47">
            <v>0.17531447787947529</v>
          </cell>
        </row>
        <row r="48">
          <cell r="A48" t="str">
            <v xml:space="preserve">    Kazakhstan</v>
          </cell>
          <cell r="B48">
            <v>3</v>
          </cell>
          <cell r="C48">
            <v>4</v>
          </cell>
          <cell r="D48">
            <v>32</v>
          </cell>
          <cell r="F48">
            <v>14</v>
          </cell>
          <cell r="G48">
            <v>2</v>
          </cell>
          <cell r="H48">
            <v>18</v>
          </cell>
          <cell r="I48">
            <v>9</v>
          </cell>
          <cell r="J48">
            <v>44</v>
          </cell>
          <cell r="K48">
            <v>35</v>
          </cell>
          <cell r="L48">
            <v>24</v>
          </cell>
          <cell r="M48">
            <v>82</v>
          </cell>
          <cell r="N48">
            <v>40</v>
          </cell>
          <cell r="O48">
            <v>19</v>
          </cell>
          <cell r="P48">
            <v>10</v>
          </cell>
          <cell r="Q48">
            <v>14</v>
          </cell>
          <cell r="S48">
            <v>32</v>
          </cell>
          <cell r="T48">
            <v>311</v>
          </cell>
          <cell r="U48">
            <v>8.71875</v>
          </cell>
        </row>
        <row r="49">
          <cell r="A49" t="str">
            <v xml:space="preserve">    Kirgiztan</v>
          </cell>
          <cell r="B49">
            <v>0</v>
          </cell>
          <cell r="C49">
            <v>2</v>
          </cell>
          <cell r="D49">
            <v>1</v>
          </cell>
          <cell r="F49">
            <v>1</v>
          </cell>
          <cell r="G49">
            <v>0</v>
          </cell>
          <cell r="H49">
            <v>0</v>
          </cell>
          <cell r="I49">
            <v>0</v>
          </cell>
          <cell r="J49">
            <v>0</v>
          </cell>
          <cell r="K49">
            <v>1</v>
          </cell>
          <cell r="L49">
            <v>0</v>
          </cell>
          <cell r="M49">
            <v>0</v>
          </cell>
          <cell r="N49">
            <v>0</v>
          </cell>
          <cell r="O49">
            <v>0</v>
          </cell>
          <cell r="P49">
            <v>0</v>
          </cell>
          <cell r="Q49">
            <v>0</v>
          </cell>
          <cell r="S49">
            <v>1</v>
          </cell>
          <cell r="T49">
            <v>2</v>
          </cell>
          <cell r="U49">
            <v>1</v>
          </cell>
        </row>
        <row r="50">
          <cell r="A50" t="str">
            <v xml:space="preserve">    Korea</v>
          </cell>
          <cell r="B50">
            <v>2337</v>
          </cell>
          <cell r="C50">
            <v>4302</v>
          </cell>
          <cell r="D50">
            <v>4743</v>
          </cell>
          <cell r="F50">
            <v>434</v>
          </cell>
          <cell r="G50">
            <v>125</v>
          </cell>
          <cell r="H50">
            <v>183</v>
          </cell>
          <cell r="I50">
            <v>207</v>
          </cell>
          <cell r="J50">
            <v>228</v>
          </cell>
          <cell r="K50">
            <v>175</v>
          </cell>
          <cell r="L50">
            <v>227</v>
          </cell>
          <cell r="M50">
            <v>314</v>
          </cell>
          <cell r="N50">
            <v>198</v>
          </cell>
          <cell r="O50">
            <v>230</v>
          </cell>
          <cell r="P50">
            <v>109</v>
          </cell>
          <cell r="Q50">
            <v>125</v>
          </cell>
          <cell r="S50">
            <v>4743</v>
          </cell>
          <cell r="T50">
            <v>2555</v>
          </cell>
          <cell r="U50">
            <v>-0.46131140628294331</v>
          </cell>
        </row>
        <row r="51">
          <cell r="A51" t="str">
            <v xml:space="preserve">    Laos</v>
          </cell>
          <cell r="B51">
            <v>63</v>
          </cell>
          <cell r="C51">
            <v>82</v>
          </cell>
          <cell r="D51">
            <v>118</v>
          </cell>
          <cell r="F51">
            <v>17</v>
          </cell>
          <cell r="G51">
            <v>3</v>
          </cell>
          <cell r="H51">
            <v>4</v>
          </cell>
          <cell r="I51">
            <v>36</v>
          </cell>
          <cell r="J51">
            <v>10</v>
          </cell>
          <cell r="K51">
            <v>23</v>
          </cell>
          <cell r="L51">
            <v>5</v>
          </cell>
          <cell r="M51">
            <v>7</v>
          </cell>
          <cell r="N51">
            <v>45</v>
          </cell>
          <cell r="O51">
            <v>6</v>
          </cell>
          <cell r="P51">
            <v>6</v>
          </cell>
          <cell r="Q51">
            <v>12</v>
          </cell>
          <cell r="S51">
            <v>118</v>
          </cell>
          <cell r="T51">
            <v>174</v>
          </cell>
          <cell r="U51">
            <v>0.47457627118644075</v>
          </cell>
        </row>
        <row r="52">
          <cell r="A52" t="str">
            <v xml:space="preserve">    Macau</v>
          </cell>
          <cell r="B52">
            <v>2021</v>
          </cell>
          <cell r="C52">
            <v>1983</v>
          </cell>
          <cell r="D52">
            <v>2208</v>
          </cell>
          <cell r="F52">
            <v>333</v>
          </cell>
          <cell r="G52">
            <v>130</v>
          </cell>
          <cell r="H52">
            <v>142</v>
          </cell>
          <cell r="I52">
            <v>60</v>
          </cell>
          <cell r="J52">
            <v>212</v>
          </cell>
          <cell r="K52">
            <v>174</v>
          </cell>
          <cell r="L52">
            <v>142</v>
          </cell>
          <cell r="M52">
            <v>202</v>
          </cell>
          <cell r="N52">
            <v>180</v>
          </cell>
          <cell r="O52">
            <v>121</v>
          </cell>
          <cell r="P52">
            <v>62</v>
          </cell>
          <cell r="Q52">
            <v>102</v>
          </cell>
          <cell r="S52">
            <v>2208</v>
          </cell>
          <cell r="T52">
            <v>1860</v>
          </cell>
          <cell r="U52">
            <v>-0.15760869565217395</v>
          </cell>
        </row>
        <row r="53">
          <cell r="A53" t="str">
            <v xml:space="preserve">    Malaysia</v>
          </cell>
          <cell r="B53">
            <v>7132</v>
          </cell>
          <cell r="C53">
            <v>5978</v>
          </cell>
          <cell r="D53">
            <v>5450</v>
          </cell>
          <cell r="F53">
            <v>1341</v>
          </cell>
          <cell r="G53">
            <v>362</v>
          </cell>
          <cell r="H53">
            <v>368</v>
          </cell>
          <cell r="I53">
            <v>438</v>
          </cell>
          <cell r="J53">
            <v>620</v>
          </cell>
          <cell r="K53">
            <v>621</v>
          </cell>
          <cell r="L53">
            <v>454</v>
          </cell>
          <cell r="M53">
            <v>483</v>
          </cell>
          <cell r="N53">
            <v>409</v>
          </cell>
          <cell r="O53">
            <v>452</v>
          </cell>
          <cell r="P53">
            <v>344</v>
          </cell>
          <cell r="Q53">
            <v>336</v>
          </cell>
          <cell r="S53">
            <v>5450</v>
          </cell>
          <cell r="T53">
            <v>6228</v>
          </cell>
          <cell r="U53">
            <v>0.14275229357798169</v>
          </cell>
        </row>
        <row r="54">
          <cell r="A54" t="str">
            <v xml:space="preserve">    Maldives</v>
          </cell>
          <cell r="B54">
            <v>82</v>
          </cell>
          <cell r="C54">
            <v>147</v>
          </cell>
          <cell r="D54">
            <v>117</v>
          </cell>
          <cell r="F54">
            <v>20</v>
          </cell>
          <cell r="G54">
            <v>10</v>
          </cell>
          <cell r="H54">
            <v>3</v>
          </cell>
          <cell r="I54">
            <v>6</v>
          </cell>
          <cell r="J54">
            <v>9</v>
          </cell>
          <cell r="K54">
            <v>11</v>
          </cell>
          <cell r="L54">
            <v>12</v>
          </cell>
          <cell r="M54">
            <v>12</v>
          </cell>
          <cell r="N54">
            <v>10</v>
          </cell>
          <cell r="O54">
            <v>14</v>
          </cell>
          <cell r="P54">
            <v>7</v>
          </cell>
          <cell r="Q54">
            <v>9</v>
          </cell>
          <cell r="S54">
            <v>117</v>
          </cell>
          <cell r="T54">
            <v>123</v>
          </cell>
          <cell r="U54">
            <v>5.1282051282051322E-2</v>
          </cell>
        </row>
        <row r="55">
          <cell r="A55" t="str">
            <v xml:space="preserve">    Mongolia</v>
          </cell>
          <cell r="B55">
            <v>72</v>
          </cell>
          <cell r="C55">
            <v>31</v>
          </cell>
          <cell r="D55">
            <v>47</v>
          </cell>
          <cell r="F55">
            <v>6</v>
          </cell>
          <cell r="G55">
            <v>5</v>
          </cell>
          <cell r="H55">
            <v>1</v>
          </cell>
          <cell r="I55">
            <v>8</v>
          </cell>
          <cell r="J55">
            <v>1</v>
          </cell>
          <cell r="K55">
            <v>5</v>
          </cell>
          <cell r="L55">
            <v>1</v>
          </cell>
          <cell r="M55">
            <v>1</v>
          </cell>
          <cell r="N55">
            <v>0</v>
          </cell>
          <cell r="O55">
            <v>0</v>
          </cell>
          <cell r="P55">
            <v>0</v>
          </cell>
          <cell r="Q55">
            <v>0</v>
          </cell>
          <cell r="S55">
            <v>47</v>
          </cell>
          <cell r="T55">
            <v>28</v>
          </cell>
          <cell r="U55">
            <v>-0.4042553191489362</v>
          </cell>
        </row>
        <row r="56">
          <cell r="A56" t="str">
            <v xml:space="preserve">    Myanmar</v>
          </cell>
          <cell r="B56">
            <v>153</v>
          </cell>
          <cell r="C56">
            <v>96</v>
          </cell>
          <cell r="D56">
            <v>153</v>
          </cell>
          <cell r="F56">
            <v>18</v>
          </cell>
          <cell r="G56">
            <v>7</v>
          </cell>
          <cell r="H56">
            <v>8</v>
          </cell>
          <cell r="I56">
            <v>57</v>
          </cell>
          <cell r="J56">
            <v>13</v>
          </cell>
          <cell r="K56">
            <v>8</v>
          </cell>
          <cell r="L56">
            <v>4</v>
          </cell>
          <cell r="M56">
            <v>15</v>
          </cell>
          <cell r="N56">
            <v>44</v>
          </cell>
          <cell r="O56">
            <v>12</v>
          </cell>
          <cell r="P56">
            <v>8</v>
          </cell>
          <cell r="Q56">
            <v>21</v>
          </cell>
          <cell r="S56">
            <v>153</v>
          </cell>
          <cell r="T56">
            <v>215</v>
          </cell>
          <cell r="U56">
            <v>0.40522875816993453</v>
          </cell>
        </row>
        <row r="57">
          <cell r="A57" t="str">
            <v xml:space="preserve">    Nepal</v>
          </cell>
          <cell r="B57">
            <v>3</v>
          </cell>
          <cell r="C57">
            <v>7</v>
          </cell>
          <cell r="D57">
            <v>7</v>
          </cell>
          <cell r="F57">
            <v>1</v>
          </cell>
          <cell r="G57">
            <v>0</v>
          </cell>
          <cell r="H57">
            <v>3</v>
          </cell>
          <cell r="I57">
            <v>1</v>
          </cell>
          <cell r="J57">
            <v>1</v>
          </cell>
          <cell r="K57">
            <v>0</v>
          </cell>
          <cell r="L57">
            <v>1</v>
          </cell>
          <cell r="M57">
            <v>1</v>
          </cell>
          <cell r="N57">
            <v>1</v>
          </cell>
          <cell r="O57">
            <v>1</v>
          </cell>
          <cell r="P57">
            <v>3</v>
          </cell>
          <cell r="Q57">
            <v>0</v>
          </cell>
          <cell r="S57">
            <v>7</v>
          </cell>
          <cell r="T57">
            <v>13</v>
          </cell>
          <cell r="U57">
            <v>0.85714285714285721</v>
          </cell>
        </row>
        <row r="58">
          <cell r="A58" t="str">
            <v xml:space="preserve">    Pakistan</v>
          </cell>
          <cell r="B58">
            <v>186</v>
          </cell>
          <cell r="C58">
            <v>136</v>
          </cell>
          <cell r="D58">
            <v>107</v>
          </cell>
          <cell r="F58">
            <v>27</v>
          </cell>
          <cell r="G58">
            <v>4</v>
          </cell>
          <cell r="H58">
            <v>3</v>
          </cell>
          <cell r="I58">
            <v>9</v>
          </cell>
          <cell r="J58">
            <v>2</v>
          </cell>
          <cell r="K58">
            <v>5</v>
          </cell>
          <cell r="L58">
            <v>59</v>
          </cell>
          <cell r="M58">
            <v>37</v>
          </cell>
          <cell r="N58">
            <v>14</v>
          </cell>
          <cell r="O58">
            <v>5</v>
          </cell>
          <cell r="P58">
            <v>9</v>
          </cell>
          <cell r="Q58">
            <v>6</v>
          </cell>
          <cell r="S58">
            <v>107</v>
          </cell>
          <cell r="T58">
            <v>180</v>
          </cell>
          <cell r="U58">
            <v>0.68224299065420557</v>
          </cell>
        </row>
        <row r="59">
          <cell r="A59" t="str">
            <v xml:space="preserve">    Singapore</v>
          </cell>
          <cell r="B59">
            <v>23175</v>
          </cell>
          <cell r="C59">
            <v>21812</v>
          </cell>
          <cell r="D59">
            <v>22873</v>
          </cell>
          <cell r="F59">
            <v>5400</v>
          </cell>
          <cell r="G59">
            <v>1348</v>
          </cell>
          <cell r="H59">
            <v>1629</v>
          </cell>
          <cell r="I59">
            <v>2469</v>
          </cell>
          <cell r="J59">
            <v>2468</v>
          </cell>
          <cell r="K59">
            <v>2761</v>
          </cell>
          <cell r="L59">
            <v>1743</v>
          </cell>
          <cell r="M59">
            <v>1729</v>
          </cell>
          <cell r="N59">
            <v>1580</v>
          </cell>
          <cell r="O59">
            <v>1557</v>
          </cell>
          <cell r="P59">
            <v>1548</v>
          </cell>
          <cell r="Q59">
            <v>2073</v>
          </cell>
          <cell r="S59">
            <v>22873</v>
          </cell>
          <cell r="T59">
            <v>26305</v>
          </cell>
          <cell r="U59">
            <v>0.15004590565295328</v>
          </cell>
        </row>
        <row r="60">
          <cell r="A60" t="str">
            <v xml:space="preserve">    Sri Lanka</v>
          </cell>
          <cell r="B60">
            <v>230</v>
          </cell>
          <cell r="C60">
            <v>290</v>
          </cell>
          <cell r="D60">
            <v>396</v>
          </cell>
          <cell r="F60">
            <v>90</v>
          </cell>
          <cell r="G60">
            <v>61</v>
          </cell>
          <cell r="H60">
            <v>93</v>
          </cell>
          <cell r="I60">
            <v>146</v>
          </cell>
          <cell r="J60">
            <v>24</v>
          </cell>
          <cell r="K60">
            <v>32</v>
          </cell>
          <cell r="L60">
            <v>16</v>
          </cell>
          <cell r="M60">
            <v>21</v>
          </cell>
          <cell r="N60">
            <v>64</v>
          </cell>
          <cell r="O60">
            <v>36</v>
          </cell>
          <cell r="P60">
            <v>31</v>
          </cell>
          <cell r="Q60">
            <v>15</v>
          </cell>
          <cell r="S60">
            <v>396</v>
          </cell>
          <cell r="T60">
            <v>629</v>
          </cell>
          <cell r="U60">
            <v>0.58838383838383845</v>
          </cell>
        </row>
        <row r="61">
          <cell r="A61" t="str">
            <v xml:space="preserve">    Tadzhikistan</v>
          </cell>
          <cell r="B61">
            <v>3</v>
          </cell>
          <cell r="C61">
            <v>3</v>
          </cell>
          <cell r="D61">
            <v>0</v>
          </cell>
          <cell r="F61">
            <v>0</v>
          </cell>
          <cell r="G61">
            <v>0</v>
          </cell>
          <cell r="H61">
            <v>0</v>
          </cell>
          <cell r="I61">
            <v>0</v>
          </cell>
          <cell r="J61">
            <v>0</v>
          </cell>
          <cell r="K61">
            <v>0</v>
          </cell>
          <cell r="L61">
            <v>0</v>
          </cell>
          <cell r="M61">
            <v>0</v>
          </cell>
          <cell r="N61">
            <v>3</v>
          </cell>
          <cell r="O61">
            <v>0</v>
          </cell>
          <cell r="P61">
            <v>0</v>
          </cell>
          <cell r="Q61">
            <v>0</v>
          </cell>
          <cell r="S61">
            <v>0</v>
          </cell>
          <cell r="T61">
            <v>3</v>
          </cell>
          <cell r="U61">
            <v>0</v>
          </cell>
        </row>
        <row r="62">
          <cell r="A62" t="str">
            <v xml:space="preserve">    Taiwan</v>
          </cell>
          <cell r="B62">
            <v>87360</v>
          </cell>
          <cell r="C62">
            <v>84186</v>
          </cell>
          <cell r="D62">
            <v>51145</v>
          </cell>
          <cell r="F62">
            <v>5542</v>
          </cell>
          <cell r="G62">
            <v>4166</v>
          </cell>
          <cell r="H62">
            <v>3574</v>
          </cell>
          <cell r="I62">
            <v>2751</v>
          </cell>
          <cell r="J62">
            <v>3994</v>
          </cell>
          <cell r="K62">
            <v>3573</v>
          </cell>
          <cell r="L62">
            <v>2618</v>
          </cell>
          <cell r="M62">
            <v>3065</v>
          </cell>
          <cell r="N62">
            <v>2704</v>
          </cell>
          <cell r="O62">
            <v>2941</v>
          </cell>
          <cell r="P62">
            <v>1704</v>
          </cell>
          <cell r="Q62">
            <v>1679</v>
          </cell>
          <cell r="S62">
            <v>51145</v>
          </cell>
          <cell r="T62">
            <v>38311</v>
          </cell>
          <cell r="U62">
            <v>-0.25093362009971654</v>
          </cell>
        </row>
        <row r="63">
          <cell r="A63" t="str">
            <v xml:space="preserve">    Thailand</v>
          </cell>
          <cell r="B63">
            <v>1384</v>
          </cell>
          <cell r="C63">
            <v>1014</v>
          </cell>
          <cell r="D63">
            <v>1015</v>
          </cell>
          <cell r="F63">
            <v>437</v>
          </cell>
          <cell r="G63">
            <v>30</v>
          </cell>
          <cell r="H63">
            <v>42</v>
          </cell>
          <cell r="I63">
            <v>852</v>
          </cell>
          <cell r="J63">
            <v>102</v>
          </cell>
          <cell r="K63">
            <v>59</v>
          </cell>
          <cell r="L63">
            <v>76</v>
          </cell>
          <cell r="M63">
            <v>90</v>
          </cell>
          <cell r="N63">
            <v>146</v>
          </cell>
          <cell r="O63">
            <v>118</v>
          </cell>
          <cell r="P63">
            <v>66</v>
          </cell>
          <cell r="Q63">
            <v>38</v>
          </cell>
          <cell r="S63">
            <v>1015</v>
          </cell>
          <cell r="T63">
            <v>2056</v>
          </cell>
          <cell r="U63">
            <v>1.025615763546798</v>
          </cell>
        </row>
        <row r="64">
          <cell r="A64" t="str">
            <v xml:space="preserve">    Turkmenistan</v>
          </cell>
          <cell r="B64">
            <v>98</v>
          </cell>
          <cell r="C64">
            <v>35</v>
          </cell>
          <cell r="D64">
            <v>94</v>
          </cell>
          <cell r="F64">
            <v>11</v>
          </cell>
          <cell r="G64">
            <v>6</v>
          </cell>
          <cell r="H64">
            <v>15</v>
          </cell>
          <cell r="I64">
            <v>15</v>
          </cell>
          <cell r="J64">
            <v>2</v>
          </cell>
          <cell r="K64">
            <v>0</v>
          </cell>
          <cell r="L64">
            <v>6</v>
          </cell>
          <cell r="M64">
            <v>46</v>
          </cell>
          <cell r="N64">
            <v>10</v>
          </cell>
          <cell r="O64">
            <v>10</v>
          </cell>
          <cell r="P64">
            <v>4</v>
          </cell>
          <cell r="Q64">
            <v>1</v>
          </cell>
          <cell r="S64">
            <v>94</v>
          </cell>
          <cell r="T64">
            <v>126</v>
          </cell>
          <cell r="U64">
            <v>0.34042553191489366</v>
          </cell>
        </row>
        <row r="65">
          <cell r="A65" t="str">
            <v xml:space="preserve">    Uzbekistan</v>
          </cell>
          <cell r="B65">
            <v>4</v>
          </cell>
          <cell r="C65">
            <v>80</v>
          </cell>
          <cell r="D65">
            <v>28</v>
          </cell>
          <cell r="F65">
            <v>2</v>
          </cell>
          <cell r="G65">
            <v>1</v>
          </cell>
          <cell r="H65">
            <v>2</v>
          </cell>
          <cell r="I65">
            <v>4</v>
          </cell>
          <cell r="J65">
            <v>0</v>
          </cell>
          <cell r="K65">
            <v>2</v>
          </cell>
          <cell r="L65">
            <v>1</v>
          </cell>
          <cell r="M65">
            <v>1</v>
          </cell>
          <cell r="N65">
            <v>1</v>
          </cell>
          <cell r="O65">
            <v>3</v>
          </cell>
          <cell r="P65">
            <v>0</v>
          </cell>
          <cell r="Q65">
            <v>0</v>
          </cell>
          <cell r="S65">
            <v>28</v>
          </cell>
          <cell r="T65">
            <v>17</v>
          </cell>
          <cell r="U65">
            <v>-0.3928571428571429</v>
          </cell>
        </row>
        <row r="66">
          <cell r="A66" t="str">
            <v xml:space="preserve">    Vietnam</v>
          </cell>
          <cell r="B66">
            <v>802</v>
          </cell>
          <cell r="C66">
            <v>531</v>
          </cell>
          <cell r="D66">
            <v>494</v>
          </cell>
          <cell r="F66">
            <v>140</v>
          </cell>
          <cell r="G66">
            <v>40</v>
          </cell>
          <cell r="H66">
            <v>17</v>
          </cell>
          <cell r="I66">
            <v>30</v>
          </cell>
          <cell r="J66">
            <v>60</v>
          </cell>
          <cell r="K66">
            <v>33</v>
          </cell>
          <cell r="L66">
            <v>30</v>
          </cell>
          <cell r="M66">
            <v>43</v>
          </cell>
          <cell r="N66">
            <v>53</v>
          </cell>
          <cell r="O66">
            <v>49</v>
          </cell>
          <cell r="P66">
            <v>30</v>
          </cell>
          <cell r="Q66">
            <v>24</v>
          </cell>
          <cell r="S66">
            <v>494</v>
          </cell>
          <cell r="T66">
            <v>549</v>
          </cell>
          <cell r="U66">
            <v>0.11133603238866407</v>
          </cell>
        </row>
        <row r="71">
          <cell r="A71" t="str">
            <v>PHILIPPINE OVERSEAS EMPLOYMENT ADMINISTRATION</v>
          </cell>
        </row>
        <row r="72">
          <cell r="A72" t="str">
            <v>Deployed Landbased Overseas Filipino Workers by Destination</v>
          </cell>
        </row>
        <row r="76">
          <cell r="B76" t="str">
            <v xml:space="preserve">      1998</v>
          </cell>
          <cell r="C76" t="str">
            <v xml:space="preserve">      1999</v>
          </cell>
          <cell r="D76" t="str">
            <v xml:space="preserve">      2000</v>
          </cell>
          <cell r="F76">
            <v>36892</v>
          </cell>
          <cell r="G76">
            <v>36923</v>
          </cell>
          <cell r="H76">
            <v>36951</v>
          </cell>
          <cell r="I76">
            <v>36982</v>
          </cell>
          <cell r="J76">
            <v>37012</v>
          </cell>
          <cell r="K76">
            <v>37043</v>
          </cell>
          <cell r="L76">
            <v>37073</v>
          </cell>
          <cell r="M76">
            <v>37104</v>
          </cell>
          <cell r="N76">
            <v>37135</v>
          </cell>
          <cell r="O76">
            <v>37165</v>
          </cell>
          <cell r="P76">
            <v>37196</v>
          </cell>
          <cell r="Q76">
            <v>37226</v>
          </cell>
          <cell r="S76" t="str">
            <v xml:space="preserve">   2000</v>
          </cell>
          <cell r="T76" t="str">
            <v xml:space="preserve">   2001</v>
          </cell>
          <cell r="U76" t="str">
            <v>% Change</v>
          </cell>
        </row>
        <row r="78">
          <cell r="A78" t="str">
            <v>EUROPE</v>
          </cell>
          <cell r="B78">
            <v>26422</v>
          </cell>
          <cell r="C78">
            <v>30707</v>
          </cell>
          <cell r="D78">
            <v>39296</v>
          </cell>
          <cell r="F78">
            <v>4861</v>
          </cell>
          <cell r="G78">
            <v>3656</v>
          </cell>
          <cell r="H78">
            <v>2886</v>
          </cell>
          <cell r="I78">
            <v>3312</v>
          </cell>
          <cell r="J78">
            <v>5083</v>
          </cell>
          <cell r="K78">
            <v>3970</v>
          </cell>
          <cell r="L78">
            <v>3081</v>
          </cell>
          <cell r="M78">
            <v>4111</v>
          </cell>
          <cell r="N78">
            <v>4763</v>
          </cell>
          <cell r="O78">
            <v>2348</v>
          </cell>
          <cell r="P78">
            <v>2773</v>
          </cell>
          <cell r="Q78">
            <v>2175</v>
          </cell>
          <cell r="S78">
            <v>39296</v>
          </cell>
          <cell r="T78">
            <v>43019</v>
          </cell>
          <cell r="U78">
            <v>9.4742467426710109E-2</v>
          </cell>
        </row>
        <row r="79">
          <cell r="A79" t="str">
            <v xml:space="preserve">    Albania</v>
          </cell>
          <cell r="B79">
            <v>0</v>
          </cell>
          <cell r="C79">
            <v>1</v>
          </cell>
          <cell r="D79">
            <v>0</v>
          </cell>
          <cell r="F79">
            <v>0</v>
          </cell>
          <cell r="G79">
            <v>0</v>
          </cell>
          <cell r="H79">
            <v>0</v>
          </cell>
          <cell r="I79">
            <v>0</v>
          </cell>
          <cell r="J79">
            <v>0</v>
          </cell>
          <cell r="K79">
            <v>0</v>
          </cell>
          <cell r="L79">
            <v>0</v>
          </cell>
          <cell r="M79">
            <v>0</v>
          </cell>
          <cell r="N79">
            <v>0</v>
          </cell>
          <cell r="O79">
            <v>0</v>
          </cell>
          <cell r="P79">
            <v>0</v>
          </cell>
          <cell r="Q79">
            <v>0</v>
          </cell>
          <cell r="S79">
            <v>0</v>
          </cell>
          <cell r="T79">
            <v>0</v>
          </cell>
          <cell r="U79">
            <v>0</v>
          </cell>
        </row>
        <row r="80">
          <cell r="A80" t="str">
            <v xml:space="preserve">    Andorra</v>
          </cell>
          <cell r="B80">
            <v>48</v>
          </cell>
          <cell r="C80">
            <v>64</v>
          </cell>
          <cell r="D80">
            <v>49</v>
          </cell>
          <cell r="F80">
            <v>12</v>
          </cell>
          <cell r="G80">
            <v>1</v>
          </cell>
          <cell r="H80">
            <v>0</v>
          </cell>
          <cell r="I80">
            <v>1</v>
          </cell>
          <cell r="J80">
            <v>24</v>
          </cell>
          <cell r="K80">
            <v>23</v>
          </cell>
          <cell r="L80">
            <v>10</v>
          </cell>
          <cell r="M80">
            <v>3</v>
          </cell>
          <cell r="N80">
            <v>2</v>
          </cell>
          <cell r="O80">
            <v>5</v>
          </cell>
          <cell r="P80">
            <v>5</v>
          </cell>
          <cell r="Q80">
            <v>6</v>
          </cell>
          <cell r="S80">
            <v>49</v>
          </cell>
          <cell r="T80">
            <v>92</v>
          </cell>
          <cell r="U80">
            <v>0.87755102040816335</v>
          </cell>
        </row>
        <row r="81">
          <cell r="A81" t="str">
            <v xml:space="preserve">    Austria</v>
          </cell>
          <cell r="B81">
            <v>468</v>
          </cell>
          <cell r="C81">
            <v>363</v>
          </cell>
          <cell r="D81">
            <v>334</v>
          </cell>
          <cell r="F81">
            <v>27</v>
          </cell>
          <cell r="G81">
            <v>19</v>
          </cell>
          <cell r="H81">
            <v>17</v>
          </cell>
          <cell r="I81">
            <v>12</v>
          </cell>
          <cell r="J81">
            <v>27</v>
          </cell>
          <cell r="K81">
            <v>29</v>
          </cell>
          <cell r="L81">
            <v>12</v>
          </cell>
          <cell r="M81">
            <v>24</v>
          </cell>
          <cell r="N81">
            <v>11</v>
          </cell>
          <cell r="O81">
            <v>11</v>
          </cell>
          <cell r="P81">
            <v>7</v>
          </cell>
          <cell r="Q81">
            <v>10</v>
          </cell>
          <cell r="S81">
            <v>334</v>
          </cell>
          <cell r="T81">
            <v>206</v>
          </cell>
          <cell r="U81">
            <v>-0.38323353293413176</v>
          </cell>
        </row>
        <row r="82">
          <cell r="A82" t="str">
            <v xml:space="preserve">    Azerbaijan</v>
          </cell>
          <cell r="B82">
            <v>53</v>
          </cell>
          <cell r="C82">
            <v>88</v>
          </cell>
          <cell r="D82">
            <v>76</v>
          </cell>
          <cell r="F82">
            <v>9</v>
          </cell>
          <cell r="G82">
            <v>7</v>
          </cell>
          <cell r="H82">
            <v>5</v>
          </cell>
          <cell r="I82">
            <v>9</v>
          </cell>
          <cell r="J82">
            <v>6</v>
          </cell>
          <cell r="K82">
            <v>8</v>
          </cell>
          <cell r="L82">
            <v>6</v>
          </cell>
          <cell r="M82">
            <v>6</v>
          </cell>
          <cell r="N82">
            <v>11</v>
          </cell>
          <cell r="O82">
            <v>6</v>
          </cell>
          <cell r="P82">
            <v>9</v>
          </cell>
          <cell r="Q82">
            <v>5</v>
          </cell>
          <cell r="S82">
            <v>76</v>
          </cell>
          <cell r="T82">
            <v>87</v>
          </cell>
          <cell r="U82">
            <v>0.14473684210526305</v>
          </cell>
        </row>
        <row r="83">
          <cell r="A83" t="str">
            <v xml:space="preserve">    Belgium</v>
          </cell>
          <cell r="B83">
            <v>183</v>
          </cell>
          <cell r="C83">
            <v>168</v>
          </cell>
          <cell r="D83">
            <v>160</v>
          </cell>
          <cell r="F83">
            <v>31</v>
          </cell>
          <cell r="G83">
            <v>6</v>
          </cell>
          <cell r="H83">
            <v>12</v>
          </cell>
          <cell r="I83">
            <v>13</v>
          </cell>
          <cell r="J83">
            <v>9</v>
          </cell>
          <cell r="K83">
            <v>9</v>
          </cell>
          <cell r="L83">
            <v>7</v>
          </cell>
          <cell r="M83">
            <v>19</v>
          </cell>
          <cell r="N83">
            <v>23</v>
          </cell>
          <cell r="O83">
            <v>6</v>
          </cell>
          <cell r="P83">
            <v>17</v>
          </cell>
          <cell r="Q83">
            <v>7</v>
          </cell>
          <cell r="S83">
            <v>160</v>
          </cell>
          <cell r="T83">
            <v>159</v>
          </cell>
          <cell r="U83">
            <v>-6.2499999999999778E-3</v>
          </cell>
        </row>
        <row r="84">
          <cell r="A84" t="str">
            <v xml:space="preserve">    Belorussia</v>
          </cell>
          <cell r="B84">
            <v>1</v>
          </cell>
          <cell r="C84">
            <v>2</v>
          </cell>
          <cell r="D84">
            <v>0</v>
          </cell>
          <cell r="F84">
            <v>0</v>
          </cell>
          <cell r="G84">
            <v>0</v>
          </cell>
          <cell r="H84">
            <v>0</v>
          </cell>
          <cell r="I84">
            <v>0</v>
          </cell>
          <cell r="J84">
            <v>0</v>
          </cell>
          <cell r="K84">
            <v>0</v>
          </cell>
          <cell r="L84">
            <v>0</v>
          </cell>
          <cell r="M84">
            <v>0</v>
          </cell>
          <cell r="N84">
            <v>0</v>
          </cell>
          <cell r="O84">
            <v>0</v>
          </cell>
          <cell r="P84">
            <v>0</v>
          </cell>
          <cell r="Q84">
            <v>0</v>
          </cell>
          <cell r="S84">
            <v>0</v>
          </cell>
          <cell r="T84">
            <v>0</v>
          </cell>
          <cell r="U84">
            <v>0</v>
          </cell>
        </row>
        <row r="85">
          <cell r="A85" t="str">
            <v xml:space="preserve">    Bosnia and Hercegovina</v>
          </cell>
          <cell r="B85">
            <v>2</v>
          </cell>
          <cell r="C85">
            <v>2</v>
          </cell>
          <cell r="D85">
            <v>0</v>
          </cell>
          <cell r="F85">
            <v>0</v>
          </cell>
          <cell r="G85">
            <v>0</v>
          </cell>
          <cell r="H85">
            <v>0</v>
          </cell>
          <cell r="I85">
            <v>0</v>
          </cell>
          <cell r="J85">
            <v>0</v>
          </cell>
          <cell r="K85">
            <v>0</v>
          </cell>
          <cell r="L85">
            <v>0</v>
          </cell>
          <cell r="M85">
            <v>0</v>
          </cell>
          <cell r="N85">
            <v>0</v>
          </cell>
          <cell r="O85">
            <v>0</v>
          </cell>
          <cell r="P85">
            <v>0</v>
          </cell>
          <cell r="Q85">
            <v>0</v>
          </cell>
          <cell r="S85">
            <v>0</v>
          </cell>
          <cell r="T85">
            <v>0</v>
          </cell>
          <cell r="U85">
            <v>0</v>
          </cell>
        </row>
        <row r="86">
          <cell r="A86" t="str">
            <v xml:space="preserve">    Bulgaria</v>
          </cell>
          <cell r="B86">
            <v>1</v>
          </cell>
          <cell r="C86">
            <v>1</v>
          </cell>
          <cell r="D86">
            <v>1</v>
          </cell>
          <cell r="F86">
            <v>0</v>
          </cell>
          <cell r="G86">
            <v>0</v>
          </cell>
          <cell r="H86">
            <v>0</v>
          </cell>
          <cell r="I86">
            <v>0</v>
          </cell>
          <cell r="J86">
            <v>0</v>
          </cell>
          <cell r="K86">
            <v>0</v>
          </cell>
          <cell r="L86">
            <v>0</v>
          </cell>
          <cell r="M86">
            <v>0</v>
          </cell>
          <cell r="N86">
            <v>0</v>
          </cell>
          <cell r="O86">
            <v>0</v>
          </cell>
          <cell r="P86">
            <v>0</v>
          </cell>
          <cell r="Q86">
            <v>1</v>
          </cell>
          <cell r="S86">
            <v>1</v>
          </cell>
          <cell r="T86">
            <v>1</v>
          </cell>
          <cell r="U86">
            <v>0</v>
          </cell>
        </row>
        <row r="87">
          <cell r="A87" t="str">
            <v xml:space="preserve">    Channel Islands</v>
          </cell>
          <cell r="B87">
            <v>0</v>
          </cell>
          <cell r="C87">
            <v>0</v>
          </cell>
          <cell r="D87">
            <v>1</v>
          </cell>
          <cell r="F87">
            <v>0</v>
          </cell>
          <cell r="G87">
            <v>0</v>
          </cell>
          <cell r="H87">
            <v>0</v>
          </cell>
          <cell r="I87">
            <v>0</v>
          </cell>
          <cell r="J87">
            <v>0</v>
          </cell>
          <cell r="K87">
            <v>0</v>
          </cell>
          <cell r="L87">
            <v>0</v>
          </cell>
          <cell r="M87">
            <v>0</v>
          </cell>
          <cell r="N87">
            <v>0</v>
          </cell>
          <cell r="O87">
            <v>0</v>
          </cell>
          <cell r="P87">
            <v>0</v>
          </cell>
          <cell r="Q87">
            <v>0</v>
          </cell>
          <cell r="S87">
            <v>1</v>
          </cell>
          <cell r="T87">
            <v>0</v>
          </cell>
          <cell r="U87">
            <v>0</v>
          </cell>
        </row>
        <row r="88">
          <cell r="A88" t="str">
            <v xml:space="preserve">    Croatia</v>
          </cell>
          <cell r="B88">
            <v>2</v>
          </cell>
          <cell r="C88">
            <v>1</v>
          </cell>
          <cell r="D88">
            <v>2</v>
          </cell>
          <cell r="F88">
            <v>0</v>
          </cell>
          <cell r="G88">
            <v>0</v>
          </cell>
          <cell r="H88">
            <v>0</v>
          </cell>
          <cell r="I88">
            <v>0</v>
          </cell>
          <cell r="J88">
            <v>0</v>
          </cell>
          <cell r="K88">
            <v>0</v>
          </cell>
          <cell r="L88">
            <v>0</v>
          </cell>
          <cell r="M88">
            <v>0</v>
          </cell>
          <cell r="N88">
            <v>0</v>
          </cell>
          <cell r="O88">
            <v>0</v>
          </cell>
          <cell r="P88">
            <v>0</v>
          </cell>
          <cell r="Q88">
            <v>0</v>
          </cell>
          <cell r="S88">
            <v>2</v>
          </cell>
          <cell r="T88">
            <v>0</v>
          </cell>
          <cell r="U88">
            <v>-1</v>
          </cell>
        </row>
        <row r="89">
          <cell r="A89" t="str">
            <v xml:space="preserve">    Cyprus</v>
          </cell>
          <cell r="B89">
            <v>941</v>
          </cell>
          <cell r="C89">
            <v>1168</v>
          </cell>
          <cell r="D89">
            <v>1500</v>
          </cell>
          <cell r="F89">
            <v>144</v>
          </cell>
          <cell r="G89">
            <v>106</v>
          </cell>
          <cell r="H89">
            <v>148</v>
          </cell>
          <cell r="I89">
            <v>111</v>
          </cell>
          <cell r="J89">
            <v>133</v>
          </cell>
          <cell r="K89">
            <v>139</v>
          </cell>
          <cell r="L89">
            <v>108</v>
          </cell>
          <cell r="M89">
            <v>105</v>
          </cell>
          <cell r="N89">
            <v>170</v>
          </cell>
          <cell r="O89">
            <v>135</v>
          </cell>
          <cell r="P89">
            <v>136</v>
          </cell>
          <cell r="Q89">
            <v>113</v>
          </cell>
          <cell r="S89">
            <v>1500</v>
          </cell>
          <cell r="T89">
            <v>1548</v>
          </cell>
          <cell r="U89">
            <v>3.2000000000000028E-2</v>
          </cell>
        </row>
        <row r="90">
          <cell r="A90" t="str">
            <v xml:space="preserve">    Czech Republic</v>
          </cell>
          <cell r="B90">
            <v>3</v>
          </cell>
          <cell r="C90">
            <v>10</v>
          </cell>
          <cell r="D90">
            <v>9</v>
          </cell>
          <cell r="F90">
            <v>0</v>
          </cell>
          <cell r="G90">
            <v>0</v>
          </cell>
          <cell r="H90">
            <v>0</v>
          </cell>
          <cell r="I90">
            <v>1</v>
          </cell>
          <cell r="J90">
            <v>0</v>
          </cell>
          <cell r="K90">
            <v>0</v>
          </cell>
          <cell r="L90">
            <v>1</v>
          </cell>
          <cell r="M90">
            <v>0</v>
          </cell>
          <cell r="N90">
            <v>0</v>
          </cell>
          <cell r="O90">
            <v>0</v>
          </cell>
          <cell r="P90">
            <v>1</v>
          </cell>
          <cell r="Q90">
            <v>0</v>
          </cell>
          <cell r="S90">
            <v>9</v>
          </cell>
          <cell r="T90">
            <v>3</v>
          </cell>
          <cell r="U90">
            <v>-0.66666666666666674</v>
          </cell>
        </row>
        <row r="91">
          <cell r="A91" t="str">
            <v xml:space="preserve">    Denmark</v>
          </cell>
          <cell r="B91">
            <v>78</v>
          </cell>
          <cell r="C91">
            <v>55</v>
          </cell>
          <cell r="D91">
            <v>28</v>
          </cell>
          <cell r="F91">
            <v>4</v>
          </cell>
          <cell r="G91">
            <v>0</v>
          </cell>
          <cell r="H91">
            <v>1</v>
          </cell>
          <cell r="I91">
            <v>7</v>
          </cell>
          <cell r="J91">
            <v>1</v>
          </cell>
          <cell r="K91">
            <v>1</v>
          </cell>
          <cell r="L91">
            <v>1</v>
          </cell>
          <cell r="M91">
            <v>1</v>
          </cell>
          <cell r="N91">
            <v>1</v>
          </cell>
          <cell r="O91">
            <v>4</v>
          </cell>
          <cell r="P91">
            <v>3</v>
          </cell>
          <cell r="Q91">
            <v>3</v>
          </cell>
          <cell r="S91">
            <v>28</v>
          </cell>
          <cell r="T91">
            <v>27</v>
          </cell>
          <cell r="U91">
            <v>-3.5714285714285698E-2</v>
          </cell>
        </row>
        <row r="92">
          <cell r="A92" t="str">
            <v xml:space="preserve">    Faeroe Island</v>
          </cell>
          <cell r="B92">
            <v>0</v>
          </cell>
          <cell r="C92">
            <v>0</v>
          </cell>
          <cell r="D92">
            <v>0</v>
          </cell>
          <cell r="F92">
            <v>0</v>
          </cell>
          <cell r="G92">
            <v>0</v>
          </cell>
          <cell r="H92">
            <v>0</v>
          </cell>
          <cell r="I92">
            <v>0</v>
          </cell>
          <cell r="J92">
            <v>0</v>
          </cell>
          <cell r="K92">
            <v>0</v>
          </cell>
          <cell r="L92">
            <v>0</v>
          </cell>
          <cell r="M92">
            <v>0</v>
          </cell>
          <cell r="N92">
            <v>0</v>
          </cell>
          <cell r="O92">
            <v>0</v>
          </cell>
          <cell r="P92">
            <v>0</v>
          </cell>
          <cell r="Q92">
            <v>0</v>
          </cell>
          <cell r="S92">
            <v>0</v>
          </cell>
          <cell r="T92">
            <v>0</v>
          </cell>
          <cell r="U92">
            <v>0</v>
          </cell>
        </row>
        <row r="93">
          <cell r="A93" t="str">
            <v xml:space="preserve">    Finland</v>
          </cell>
          <cell r="B93">
            <v>16</v>
          </cell>
          <cell r="C93">
            <v>16</v>
          </cell>
          <cell r="D93">
            <v>12</v>
          </cell>
          <cell r="F93">
            <v>0</v>
          </cell>
          <cell r="G93">
            <v>0</v>
          </cell>
          <cell r="H93">
            <v>0</v>
          </cell>
          <cell r="I93">
            <v>4</v>
          </cell>
          <cell r="J93">
            <v>1</v>
          </cell>
          <cell r="K93">
            <v>2</v>
          </cell>
          <cell r="L93">
            <v>1</v>
          </cell>
          <cell r="M93">
            <v>1</v>
          </cell>
          <cell r="N93">
            <v>3</v>
          </cell>
          <cell r="O93">
            <v>0</v>
          </cell>
          <cell r="P93">
            <v>0</v>
          </cell>
          <cell r="Q93">
            <v>1</v>
          </cell>
          <cell r="S93">
            <v>12</v>
          </cell>
          <cell r="T93">
            <v>13</v>
          </cell>
          <cell r="U93">
            <v>8.3333333333333259E-2</v>
          </cell>
        </row>
        <row r="94">
          <cell r="A94" t="str">
            <v xml:space="preserve">    France</v>
          </cell>
          <cell r="B94">
            <v>122</v>
          </cell>
          <cell r="C94">
            <v>130</v>
          </cell>
          <cell r="D94">
            <v>297</v>
          </cell>
          <cell r="F94">
            <v>23</v>
          </cell>
          <cell r="G94">
            <v>15</v>
          </cell>
          <cell r="H94">
            <v>10</v>
          </cell>
          <cell r="I94">
            <v>27</v>
          </cell>
          <cell r="J94">
            <v>12</v>
          </cell>
          <cell r="K94">
            <v>10</v>
          </cell>
          <cell r="L94">
            <v>7</v>
          </cell>
          <cell r="M94">
            <v>23</v>
          </cell>
          <cell r="N94">
            <v>8</v>
          </cell>
          <cell r="O94">
            <v>5</v>
          </cell>
          <cell r="P94">
            <v>6</v>
          </cell>
          <cell r="Q94">
            <v>3</v>
          </cell>
          <cell r="S94">
            <v>297</v>
          </cell>
          <cell r="T94">
            <v>149</v>
          </cell>
          <cell r="U94">
            <v>-0.49831649831649827</v>
          </cell>
        </row>
        <row r="95">
          <cell r="A95" t="str">
            <v xml:space="preserve">    Georgia</v>
          </cell>
          <cell r="B95">
            <v>0</v>
          </cell>
          <cell r="C95">
            <v>0</v>
          </cell>
          <cell r="D95">
            <v>0</v>
          </cell>
          <cell r="F95">
            <v>0</v>
          </cell>
          <cell r="G95">
            <v>0</v>
          </cell>
          <cell r="H95">
            <v>0</v>
          </cell>
          <cell r="I95">
            <v>0</v>
          </cell>
          <cell r="J95">
            <v>0</v>
          </cell>
          <cell r="K95">
            <v>0</v>
          </cell>
          <cell r="L95">
            <v>0</v>
          </cell>
          <cell r="M95">
            <v>0</v>
          </cell>
          <cell r="N95">
            <v>0</v>
          </cell>
          <cell r="O95">
            <v>0</v>
          </cell>
          <cell r="P95">
            <v>0</v>
          </cell>
          <cell r="Q95">
            <v>0</v>
          </cell>
          <cell r="S95">
            <v>0</v>
          </cell>
          <cell r="T95">
            <v>0</v>
          </cell>
          <cell r="U95">
            <v>0</v>
          </cell>
        </row>
        <row r="96">
          <cell r="A96" t="str">
            <v xml:space="preserve">    Germany</v>
          </cell>
          <cell r="B96">
            <v>156</v>
          </cell>
          <cell r="C96">
            <v>131</v>
          </cell>
          <cell r="D96">
            <v>120</v>
          </cell>
          <cell r="F96">
            <v>11</v>
          </cell>
          <cell r="G96">
            <v>8</v>
          </cell>
          <cell r="H96">
            <v>14</v>
          </cell>
          <cell r="I96">
            <v>8</v>
          </cell>
          <cell r="J96">
            <v>45</v>
          </cell>
          <cell r="K96">
            <v>12</v>
          </cell>
          <cell r="L96">
            <v>5</v>
          </cell>
          <cell r="M96">
            <v>9</v>
          </cell>
          <cell r="N96">
            <v>6</v>
          </cell>
          <cell r="O96">
            <v>4</v>
          </cell>
          <cell r="P96">
            <v>5</v>
          </cell>
          <cell r="Q96">
            <v>7</v>
          </cell>
          <cell r="S96">
            <v>120</v>
          </cell>
          <cell r="T96">
            <v>134</v>
          </cell>
          <cell r="U96">
            <v>0.1166666666666667</v>
          </cell>
        </row>
        <row r="97">
          <cell r="A97" t="str">
            <v xml:space="preserve">    Gibraltar</v>
          </cell>
          <cell r="B97">
            <v>1</v>
          </cell>
          <cell r="C97">
            <v>0</v>
          </cell>
          <cell r="D97">
            <v>2</v>
          </cell>
          <cell r="F97">
            <v>0</v>
          </cell>
          <cell r="G97">
            <v>0</v>
          </cell>
          <cell r="H97">
            <v>0</v>
          </cell>
          <cell r="I97">
            <v>1</v>
          </cell>
          <cell r="J97">
            <v>0</v>
          </cell>
          <cell r="K97">
            <v>0</v>
          </cell>
          <cell r="L97">
            <v>0</v>
          </cell>
          <cell r="M97">
            <v>41</v>
          </cell>
          <cell r="N97">
            <v>0</v>
          </cell>
          <cell r="O97">
            <v>0</v>
          </cell>
          <cell r="P97">
            <v>0</v>
          </cell>
          <cell r="Q97">
            <v>0</v>
          </cell>
          <cell r="S97">
            <v>2</v>
          </cell>
          <cell r="T97">
            <v>42</v>
          </cell>
          <cell r="U97">
            <v>20</v>
          </cell>
        </row>
        <row r="98">
          <cell r="A98" t="str">
            <v xml:space="preserve">    Greece</v>
          </cell>
          <cell r="B98">
            <v>593</v>
          </cell>
          <cell r="C98">
            <v>2145</v>
          </cell>
          <cell r="D98">
            <v>1618</v>
          </cell>
          <cell r="F98">
            <v>173</v>
          </cell>
          <cell r="G98">
            <v>237</v>
          </cell>
          <cell r="H98">
            <v>66</v>
          </cell>
          <cell r="I98">
            <v>95</v>
          </cell>
          <cell r="J98">
            <v>232</v>
          </cell>
          <cell r="K98">
            <v>142</v>
          </cell>
          <cell r="L98">
            <v>64</v>
          </cell>
          <cell r="M98">
            <v>103</v>
          </cell>
          <cell r="N98">
            <v>88</v>
          </cell>
          <cell r="O98">
            <v>49</v>
          </cell>
          <cell r="P98">
            <v>78</v>
          </cell>
          <cell r="Q98">
            <v>75</v>
          </cell>
          <cell r="S98">
            <v>1618</v>
          </cell>
          <cell r="T98">
            <v>1402</v>
          </cell>
          <cell r="U98">
            <v>-0.13349814585908526</v>
          </cell>
        </row>
        <row r="99">
          <cell r="A99" t="str">
            <v xml:space="preserve">    Hungary</v>
          </cell>
          <cell r="B99">
            <v>6</v>
          </cell>
          <cell r="C99">
            <v>5</v>
          </cell>
          <cell r="D99">
            <v>2</v>
          </cell>
          <cell r="F99">
            <v>0</v>
          </cell>
          <cell r="G99">
            <v>0</v>
          </cell>
          <cell r="H99">
            <v>0</v>
          </cell>
          <cell r="I99">
            <v>0</v>
          </cell>
          <cell r="J99">
            <v>1</v>
          </cell>
          <cell r="K99">
            <v>0</v>
          </cell>
          <cell r="L99">
            <v>0</v>
          </cell>
          <cell r="M99">
            <v>1</v>
          </cell>
          <cell r="N99">
            <v>0</v>
          </cell>
          <cell r="O99">
            <v>0</v>
          </cell>
          <cell r="P99">
            <v>0</v>
          </cell>
          <cell r="Q99">
            <v>2</v>
          </cell>
          <cell r="S99">
            <v>2</v>
          </cell>
          <cell r="T99">
            <v>4</v>
          </cell>
          <cell r="U99">
            <v>0</v>
          </cell>
        </row>
        <row r="100">
          <cell r="A100" t="str">
            <v xml:space="preserve">    Iceland</v>
          </cell>
          <cell r="B100">
            <v>1</v>
          </cell>
          <cell r="C100">
            <v>3</v>
          </cell>
          <cell r="D100">
            <v>4</v>
          </cell>
          <cell r="F100">
            <v>0</v>
          </cell>
          <cell r="G100">
            <v>2</v>
          </cell>
          <cell r="H100">
            <v>3</v>
          </cell>
          <cell r="I100">
            <v>0</v>
          </cell>
          <cell r="J100">
            <v>1</v>
          </cell>
          <cell r="K100">
            <v>4</v>
          </cell>
          <cell r="L100">
            <v>5</v>
          </cell>
          <cell r="M100">
            <v>0</v>
          </cell>
          <cell r="N100">
            <v>0</v>
          </cell>
          <cell r="O100">
            <v>0</v>
          </cell>
          <cell r="P100">
            <v>1</v>
          </cell>
          <cell r="Q100">
            <v>1</v>
          </cell>
          <cell r="S100">
            <v>4</v>
          </cell>
          <cell r="T100">
            <v>17</v>
          </cell>
          <cell r="U100">
            <v>3.25</v>
          </cell>
        </row>
        <row r="101">
          <cell r="A101" t="str">
            <v xml:space="preserve">    Ireland</v>
          </cell>
          <cell r="B101">
            <v>18</v>
          </cell>
          <cell r="C101">
            <v>126</v>
          </cell>
          <cell r="D101">
            <v>793</v>
          </cell>
          <cell r="F101">
            <v>351</v>
          </cell>
          <cell r="G101">
            <v>206</v>
          </cell>
          <cell r="H101">
            <v>304</v>
          </cell>
          <cell r="I101">
            <v>229</v>
          </cell>
          <cell r="J101">
            <v>423</v>
          </cell>
          <cell r="K101">
            <v>342</v>
          </cell>
          <cell r="L101">
            <v>271</v>
          </cell>
          <cell r="M101">
            <v>270</v>
          </cell>
          <cell r="N101">
            <v>351</v>
          </cell>
          <cell r="O101">
            <v>297</v>
          </cell>
          <cell r="P101">
            <v>425</v>
          </cell>
          <cell r="Q101">
            <v>265</v>
          </cell>
          <cell r="S101">
            <v>793</v>
          </cell>
          <cell r="T101">
            <v>3734</v>
          </cell>
          <cell r="U101">
            <v>3.7087011349306431</v>
          </cell>
        </row>
        <row r="102">
          <cell r="A102" t="str">
            <v xml:space="preserve">    Isle of Man</v>
          </cell>
          <cell r="B102">
            <v>0</v>
          </cell>
          <cell r="C102">
            <v>0</v>
          </cell>
          <cell r="D102">
            <v>10</v>
          </cell>
          <cell r="F102">
            <v>0</v>
          </cell>
          <cell r="G102">
            <v>12</v>
          </cell>
          <cell r="H102">
            <v>0</v>
          </cell>
          <cell r="I102">
            <v>0</v>
          </cell>
          <cell r="J102">
            <v>0</v>
          </cell>
          <cell r="K102">
            <v>0</v>
          </cell>
          <cell r="L102">
            <v>0</v>
          </cell>
          <cell r="M102">
            <v>0</v>
          </cell>
          <cell r="N102">
            <v>0</v>
          </cell>
          <cell r="O102">
            <v>0</v>
          </cell>
          <cell r="P102">
            <v>0</v>
          </cell>
          <cell r="Q102">
            <v>1</v>
          </cell>
          <cell r="S102">
            <v>10</v>
          </cell>
          <cell r="T102">
            <v>13</v>
          </cell>
          <cell r="U102">
            <v>0.3</v>
          </cell>
        </row>
        <row r="103">
          <cell r="A103" t="str">
            <v xml:space="preserve">    Italy</v>
          </cell>
          <cell r="B103">
            <v>20233</v>
          </cell>
          <cell r="C103">
            <v>21673</v>
          </cell>
          <cell r="D103">
            <v>26386</v>
          </cell>
          <cell r="F103">
            <v>2818</v>
          </cell>
          <cell r="G103">
            <v>1815</v>
          </cell>
          <cell r="H103">
            <v>1246</v>
          </cell>
          <cell r="I103">
            <v>1321</v>
          </cell>
          <cell r="J103">
            <v>2920</v>
          </cell>
          <cell r="K103">
            <v>2130</v>
          </cell>
          <cell r="L103">
            <v>1458</v>
          </cell>
          <cell r="M103">
            <v>2498</v>
          </cell>
          <cell r="N103">
            <v>2991</v>
          </cell>
          <cell r="O103">
            <v>906</v>
          </cell>
          <cell r="P103">
            <v>782</v>
          </cell>
          <cell r="Q103">
            <v>756</v>
          </cell>
          <cell r="S103">
            <v>26386</v>
          </cell>
          <cell r="T103">
            <v>21641</v>
          </cell>
          <cell r="U103">
            <v>-0.17983021299173807</v>
          </cell>
        </row>
        <row r="104">
          <cell r="A104" t="str">
            <v xml:space="preserve">    Luxembourg</v>
          </cell>
          <cell r="B104">
            <v>7</v>
          </cell>
          <cell r="C104">
            <v>6</v>
          </cell>
          <cell r="D104">
            <v>2</v>
          </cell>
          <cell r="F104">
            <v>0</v>
          </cell>
          <cell r="G104">
            <v>0</v>
          </cell>
          <cell r="H104">
            <v>0</v>
          </cell>
          <cell r="I104">
            <v>0</v>
          </cell>
          <cell r="J104">
            <v>0</v>
          </cell>
          <cell r="K104">
            <v>0</v>
          </cell>
          <cell r="L104">
            <v>0</v>
          </cell>
          <cell r="M104">
            <v>0</v>
          </cell>
          <cell r="N104">
            <v>0</v>
          </cell>
          <cell r="O104">
            <v>0</v>
          </cell>
          <cell r="P104">
            <v>0</v>
          </cell>
          <cell r="Q104">
            <v>0</v>
          </cell>
          <cell r="S104">
            <v>2</v>
          </cell>
          <cell r="T104">
            <v>0</v>
          </cell>
          <cell r="U104">
            <v>-1</v>
          </cell>
        </row>
        <row r="105">
          <cell r="A105" t="str">
            <v xml:space="preserve">    Macedonia</v>
          </cell>
          <cell r="B105">
            <v>0</v>
          </cell>
          <cell r="C105">
            <v>1</v>
          </cell>
          <cell r="D105">
            <v>1</v>
          </cell>
          <cell r="F105">
            <v>0</v>
          </cell>
          <cell r="G105">
            <v>0</v>
          </cell>
          <cell r="H105">
            <v>0</v>
          </cell>
          <cell r="I105">
            <v>0</v>
          </cell>
          <cell r="J105">
            <v>0</v>
          </cell>
          <cell r="K105">
            <v>0</v>
          </cell>
          <cell r="L105">
            <v>0</v>
          </cell>
          <cell r="M105">
            <v>0</v>
          </cell>
          <cell r="N105">
            <v>0</v>
          </cell>
          <cell r="O105">
            <v>0</v>
          </cell>
          <cell r="P105">
            <v>0</v>
          </cell>
          <cell r="Q105">
            <v>0</v>
          </cell>
          <cell r="S105">
            <v>1</v>
          </cell>
          <cell r="T105">
            <v>0</v>
          </cell>
          <cell r="U105">
            <v>-1</v>
          </cell>
        </row>
        <row r="106">
          <cell r="A106" t="str">
            <v xml:space="preserve">    Malta</v>
          </cell>
          <cell r="B106">
            <v>11</v>
          </cell>
          <cell r="C106">
            <v>9</v>
          </cell>
          <cell r="D106">
            <v>15</v>
          </cell>
          <cell r="F106">
            <v>2</v>
          </cell>
          <cell r="G106">
            <v>2</v>
          </cell>
          <cell r="H106">
            <v>4</v>
          </cell>
          <cell r="I106">
            <v>3</v>
          </cell>
          <cell r="J106">
            <v>1</v>
          </cell>
          <cell r="K106">
            <v>0</v>
          </cell>
          <cell r="L106">
            <v>12</v>
          </cell>
          <cell r="M106">
            <v>1</v>
          </cell>
          <cell r="N106">
            <v>0</v>
          </cell>
          <cell r="O106">
            <v>0</v>
          </cell>
          <cell r="P106">
            <v>4</v>
          </cell>
          <cell r="Q106">
            <v>1</v>
          </cell>
          <cell r="S106">
            <v>15</v>
          </cell>
          <cell r="T106">
            <v>30</v>
          </cell>
          <cell r="U106">
            <v>1</v>
          </cell>
        </row>
        <row r="107">
          <cell r="A107" t="str">
            <v xml:space="preserve">    Moldova</v>
          </cell>
          <cell r="B107">
            <v>1</v>
          </cell>
          <cell r="C107">
            <v>0</v>
          </cell>
          <cell r="D107">
            <v>0</v>
          </cell>
          <cell r="F107">
            <v>0</v>
          </cell>
          <cell r="G107">
            <v>0</v>
          </cell>
          <cell r="H107">
            <v>0</v>
          </cell>
          <cell r="I107">
            <v>0</v>
          </cell>
          <cell r="J107">
            <v>0</v>
          </cell>
          <cell r="K107">
            <v>0</v>
          </cell>
          <cell r="L107">
            <v>0</v>
          </cell>
          <cell r="M107">
            <v>0</v>
          </cell>
          <cell r="N107">
            <v>0</v>
          </cell>
          <cell r="O107">
            <v>0</v>
          </cell>
          <cell r="P107">
            <v>0</v>
          </cell>
          <cell r="Q107">
            <v>0</v>
          </cell>
          <cell r="S107">
            <v>0</v>
          </cell>
          <cell r="T107">
            <v>0</v>
          </cell>
          <cell r="U107">
            <v>0</v>
          </cell>
        </row>
        <row r="108">
          <cell r="A108" t="str">
            <v xml:space="preserve">    Monaco</v>
          </cell>
          <cell r="B108">
            <v>6</v>
          </cell>
          <cell r="C108">
            <v>14</v>
          </cell>
          <cell r="D108">
            <v>7</v>
          </cell>
          <cell r="F108">
            <v>0</v>
          </cell>
          <cell r="G108">
            <v>0</v>
          </cell>
          <cell r="H108">
            <v>0</v>
          </cell>
          <cell r="I108">
            <v>0</v>
          </cell>
          <cell r="J108">
            <v>0</v>
          </cell>
          <cell r="K108">
            <v>0</v>
          </cell>
          <cell r="L108">
            <v>0</v>
          </cell>
          <cell r="M108">
            <v>0</v>
          </cell>
          <cell r="N108">
            <v>0</v>
          </cell>
          <cell r="O108">
            <v>0</v>
          </cell>
          <cell r="P108">
            <v>0</v>
          </cell>
          <cell r="Q108">
            <v>0</v>
          </cell>
          <cell r="S108">
            <v>7</v>
          </cell>
          <cell r="T108">
            <v>0</v>
          </cell>
          <cell r="U108">
            <v>-1</v>
          </cell>
        </row>
        <row r="109">
          <cell r="A109" t="str">
            <v xml:space="preserve">    Netherlands</v>
          </cell>
          <cell r="B109">
            <v>473</v>
          </cell>
          <cell r="C109">
            <v>326</v>
          </cell>
          <cell r="D109">
            <v>292</v>
          </cell>
          <cell r="F109">
            <v>33</v>
          </cell>
          <cell r="G109">
            <v>20</v>
          </cell>
          <cell r="H109">
            <v>95</v>
          </cell>
          <cell r="I109">
            <v>9</v>
          </cell>
          <cell r="J109">
            <v>27</v>
          </cell>
          <cell r="K109">
            <v>13</v>
          </cell>
          <cell r="L109">
            <v>136</v>
          </cell>
          <cell r="M109">
            <v>16</v>
          </cell>
          <cell r="N109">
            <v>29</v>
          </cell>
          <cell r="O109">
            <v>17</v>
          </cell>
          <cell r="P109">
            <v>31</v>
          </cell>
          <cell r="Q109">
            <v>6</v>
          </cell>
          <cell r="S109">
            <v>292</v>
          </cell>
          <cell r="T109">
            <v>432</v>
          </cell>
          <cell r="U109">
            <v>0.47945205479452047</v>
          </cell>
        </row>
        <row r="110">
          <cell r="A110" t="str">
            <v xml:space="preserve">    Norway</v>
          </cell>
          <cell r="B110">
            <v>108</v>
          </cell>
          <cell r="C110">
            <v>252</v>
          </cell>
          <cell r="D110">
            <v>180</v>
          </cell>
          <cell r="F110">
            <v>15</v>
          </cell>
          <cell r="G110">
            <v>7</v>
          </cell>
          <cell r="H110">
            <v>5</v>
          </cell>
          <cell r="I110">
            <v>3</v>
          </cell>
          <cell r="J110">
            <v>9</v>
          </cell>
          <cell r="K110">
            <v>10</v>
          </cell>
          <cell r="L110">
            <v>7</v>
          </cell>
          <cell r="M110">
            <v>13</v>
          </cell>
          <cell r="N110">
            <v>22</v>
          </cell>
          <cell r="O110">
            <v>19</v>
          </cell>
          <cell r="P110">
            <v>12</v>
          </cell>
          <cell r="Q110">
            <v>17</v>
          </cell>
          <cell r="S110">
            <v>180</v>
          </cell>
          <cell r="T110">
            <v>139</v>
          </cell>
          <cell r="U110">
            <v>-0.22777777777777775</v>
          </cell>
        </row>
        <row r="111">
          <cell r="A111" t="str">
            <v xml:space="preserve">    Poland</v>
          </cell>
          <cell r="B111">
            <v>7</v>
          </cell>
          <cell r="C111">
            <v>10</v>
          </cell>
          <cell r="D111">
            <v>7</v>
          </cell>
          <cell r="F111">
            <v>3</v>
          </cell>
          <cell r="G111">
            <v>2</v>
          </cell>
          <cell r="H111">
            <v>1</v>
          </cell>
          <cell r="I111">
            <v>5</v>
          </cell>
          <cell r="J111">
            <v>2</v>
          </cell>
          <cell r="K111">
            <v>1</v>
          </cell>
          <cell r="L111">
            <v>1</v>
          </cell>
          <cell r="M111">
            <v>0</v>
          </cell>
          <cell r="N111">
            <v>4</v>
          </cell>
          <cell r="O111">
            <v>3</v>
          </cell>
          <cell r="P111">
            <v>1</v>
          </cell>
          <cell r="Q111">
            <v>0</v>
          </cell>
          <cell r="S111">
            <v>7</v>
          </cell>
          <cell r="T111">
            <v>23</v>
          </cell>
          <cell r="U111">
            <v>2.2857142857142856</v>
          </cell>
        </row>
        <row r="112">
          <cell r="A112" t="str">
            <v xml:space="preserve">    Portugal</v>
          </cell>
          <cell r="B112">
            <v>12</v>
          </cell>
          <cell r="C112">
            <v>26</v>
          </cell>
          <cell r="D112">
            <v>40</v>
          </cell>
          <cell r="F112">
            <v>5</v>
          </cell>
          <cell r="G112">
            <v>5</v>
          </cell>
          <cell r="H112">
            <v>5</v>
          </cell>
          <cell r="I112">
            <v>2</v>
          </cell>
          <cell r="J112">
            <v>4</v>
          </cell>
          <cell r="K112">
            <v>4</v>
          </cell>
          <cell r="L112">
            <v>1</v>
          </cell>
          <cell r="M112">
            <v>2</v>
          </cell>
          <cell r="N112">
            <v>5</v>
          </cell>
          <cell r="O112">
            <v>8</v>
          </cell>
          <cell r="P112">
            <v>1</v>
          </cell>
          <cell r="Q112">
            <v>2</v>
          </cell>
          <cell r="S112">
            <v>40</v>
          </cell>
          <cell r="T112">
            <v>44</v>
          </cell>
          <cell r="U112">
            <v>0.1</v>
          </cell>
        </row>
        <row r="113">
          <cell r="A113" t="str">
            <v xml:space="preserve">    Romania</v>
          </cell>
          <cell r="B113">
            <v>8</v>
          </cell>
          <cell r="C113">
            <v>2</v>
          </cell>
          <cell r="D113">
            <v>0</v>
          </cell>
          <cell r="F113">
            <v>0</v>
          </cell>
          <cell r="G113">
            <v>0</v>
          </cell>
          <cell r="H113">
            <v>0</v>
          </cell>
          <cell r="I113">
            <v>0</v>
          </cell>
          <cell r="J113">
            <v>0</v>
          </cell>
          <cell r="K113">
            <v>0</v>
          </cell>
          <cell r="L113">
            <v>0</v>
          </cell>
          <cell r="M113">
            <v>0</v>
          </cell>
          <cell r="N113">
            <v>0</v>
          </cell>
          <cell r="O113">
            <v>0</v>
          </cell>
          <cell r="P113">
            <v>0</v>
          </cell>
          <cell r="Q113">
            <v>0</v>
          </cell>
          <cell r="S113">
            <v>0</v>
          </cell>
          <cell r="T113">
            <v>0</v>
          </cell>
          <cell r="U113">
            <v>0</v>
          </cell>
        </row>
        <row r="114">
          <cell r="A114" t="str">
            <v xml:space="preserve">    Russia</v>
          </cell>
          <cell r="B114">
            <v>31</v>
          </cell>
          <cell r="C114">
            <v>56</v>
          </cell>
          <cell r="D114">
            <v>112</v>
          </cell>
          <cell r="F114">
            <v>12</v>
          </cell>
          <cell r="G114">
            <v>2</v>
          </cell>
          <cell r="H114">
            <v>4</v>
          </cell>
          <cell r="I114">
            <v>14</v>
          </cell>
          <cell r="J114">
            <v>11</v>
          </cell>
          <cell r="K114">
            <v>15</v>
          </cell>
          <cell r="L114">
            <v>3</v>
          </cell>
          <cell r="M114">
            <v>2</v>
          </cell>
          <cell r="N114">
            <v>6</v>
          </cell>
          <cell r="O114">
            <v>6</v>
          </cell>
          <cell r="P114">
            <v>1</v>
          </cell>
          <cell r="Q114">
            <v>1</v>
          </cell>
          <cell r="S114">
            <v>112</v>
          </cell>
          <cell r="T114">
            <v>77</v>
          </cell>
          <cell r="U114">
            <v>-0.3125</v>
          </cell>
        </row>
        <row r="115">
          <cell r="A115" t="str">
            <v xml:space="preserve">    Slovenia Republic</v>
          </cell>
          <cell r="B115">
            <v>0</v>
          </cell>
          <cell r="C115">
            <v>1</v>
          </cell>
          <cell r="D115">
            <v>0</v>
          </cell>
          <cell r="F115">
            <v>0</v>
          </cell>
          <cell r="G115">
            <v>0</v>
          </cell>
          <cell r="H115">
            <v>0</v>
          </cell>
          <cell r="I115">
            <v>0</v>
          </cell>
          <cell r="J115">
            <v>0</v>
          </cell>
          <cell r="K115">
            <v>0</v>
          </cell>
          <cell r="L115">
            <v>0</v>
          </cell>
          <cell r="M115">
            <v>0</v>
          </cell>
          <cell r="N115">
            <v>0</v>
          </cell>
          <cell r="O115">
            <v>0</v>
          </cell>
          <cell r="P115">
            <v>0</v>
          </cell>
          <cell r="Q115">
            <v>0</v>
          </cell>
          <cell r="S115">
            <v>0</v>
          </cell>
          <cell r="T115">
            <v>0</v>
          </cell>
          <cell r="U115">
            <v>0</v>
          </cell>
        </row>
        <row r="116">
          <cell r="A116" t="str">
            <v xml:space="preserve">    Spain</v>
          </cell>
          <cell r="B116">
            <v>1940</v>
          </cell>
          <cell r="C116">
            <v>1557</v>
          </cell>
          <cell r="D116">
            <v>1913</v>
          </cell>
          <cell r="F116">
            <v>167</v>
          </cell>
          <cell r="G116">
            <v>148</v>
          </cell>
          <cell r="H116">
            <v>119</v>
          </cell>
          <cell r="I116">
            <v>148</v>
          </cell>
          <cell r="J116">
            <v>196</v>
          </cell>
          <cell r="K116">
            <v>148</v>
          </cell>
          <cell r="L116">
            <v>165</v>
          </cell>
          <cell r="M116">
            <v>163</v>
          </cell>
          <cell r="N116">
            <v>171</v>
          </cell>
          <cell r="O116">
            <v>124</v>
          </cell>
          <cell r="P116">
            <v>117</v>
          </cell>
          <cell r="Q116">
            <v>117</v>
          </cell>
          <cell r="S116">
            <v>1913</v>
          </cell>
          <cell r="T116">
            <v>1783</v>
          </cell>
          <cell r="U116">
            <v>-6.7956089911134332E-2</v>
          </cell>
        </row>
        <row r="117">
          <cell r="A117" t="str">
            <v xml:space="preserve">    Sweden</v>
          </cell>
          <cell r="B117">
            <v>35</v>
          </cell>
          <cell r="C117">
            <v>26</v>
          </cell>
          <cell r="D117">
            <v>29</v>
          </cell>
          <cell r="F117">
            <v>20</v>
          </cell>
          <cell r="G117">
            <v>3</v>
          </cell>
          <cell r="H117">
            <v>6</v>
          </cell>
          <cell r="I117">
            <v>0</v>
          </cell>
          <cell r="J117">
            <v>2</v>
          </cell>
          <cell r="K117">
            <v>2</v>
          </cell>
          <cell r="L117">
            <v>4</v>
          </cell>
          <cell r="M117">
            <v>16</v>
          </cell>
          <cell r="N117">
            <v>3</v>
          </cell>
          <cell r="O117">
            <v>1</v>
          </cell>
          <cell r="P117">
            <v>1</v>
          </cell>
          <cell r="Q117">
            <v>1</v>
          </cell>
          <cell r="S117">
            <v>29</v>
          </cell>
          <cell r="T117">
            <v>59</v>
          </cell>
          <cell r="U117">
            <v>1.0344827586206895</v>
          </cell>
        </row>
        <row r="118">
          <cell r="A118" t="str">
            <v xml:space="preserve">    Switzerland</v>
          </cell>
          <cell r="B118">
            <v>312</v>
          </cell>
          <cell r="C118">
            <v>312</v>
          </cell>
          <cell r="D118">
            <v>306</v>
          </cell>
          <cell r="F118">
            <v>41</v>
          </cell>
          <cell r="G118">
            <v>20</v>
          </cell>
          <cell r="H118">
            <v>11</v>
          </cell>
          <cell r="I118">
            <v>5</v>
          </cell>
          <cell r="J118">
            <v>22</v>
          </cell>
          <cell r="K118">
            <v>28</v>
          </cell>
          <cell r="L118">
            <v>16</v>
          </cell>
          <cell r="M118">
            <v>38</v>
          </cell>
          <cell r="N118">
            <v>15</v>
          </cell>
          <cell r="O118">
            <v>20</v>
          </cell>
          <cell r="P118">
            <v>9</v>
          </cell>
          <cell r="Q118">
            <v>14</v>
          </cell>
          <cell r="S118">
            <v>298</v>
          </cell>
          <cell r="T118">
            <v>239</v>
          </cell>
          <cell r="U118">
            <v>-0.19798657718120805</v>
          </cell>
        </row>
        <row r="119">
          <cell r="A119" t="str">
            <v xml:space="preserve">    Turkey</v>
          </cell>
          <cell r="B119">
            <v>41</v>
          </cell>
          <cell r="C119">
            <v>39</v>
          </cell>
          <cell r="D119">
            <v>121</v>
          </cell>
          <cell r="F119">
            <v>11</v>
          </cell>
          <cell r="G119">
            <v>5</v>
          </cell>
          <cell r="H119">
            <v>1</v>
          </cell>
          <cell r="I119">
            <v>0</v>
          </cell>
          <cell r="J119">
            <v>3</v>
          </cell>
          <cell r="K119">
            <v>1</v>
          </cell>
          <cell r="L119">
            <v>41</v>
          </cell>
          <cell r="M119">
            <v>28</v>
          </cell>
          <cell r="N119">
            <v>20</v>
          </cell>
          <cell r="O119">
            <v>37</v>
          </cell>
          <cell r="P119">
            <v>38</v>
          </cell>
          <cell r="Q119">
            <v>16</v>
          </cell>
          <cell r="S119">
            <v>129</v>
          </cell>
          <cell r="T119">
            <v>201</v>
          </cell>
          <cell r="U119">
            <v>0.55813953488372103</v>
          </cell>
        </row>
        <row r="120">
          <cell r="A120" t="str">
            <v xml:space="preserve">    United Kingdom</v>
          </cell>
          <cell r="B120">
            <v>502</v>
          </cell>
          <cell r="C120">
            <v>1918</v>
          </cell>
          <cell r="D120">
            <v>4867</v>
          </cell>
          <cell r="F120">
            <v>949</v>
          </cell>
          <cell r="G120">
            <v>1008</v>
          </cell>
          <cell r="H120">
            <v>809</v>
          </cell>
          <cell r="I120">
            <v>1284</v>
          </cell>
          <cell r="J120">
            <v>971</v>
          </cell>
          <cell r="K120">
            <v>897</v>
          </cell>
          <cell r="L120">
            <v>739</v>
          </cell>
          <cell r="M120">
            <v>728</v>
          </cell>
          <cell r="N120">
            <v>823</v>
          </cell>
          <cell r="O120">
            <v>685</v>
          </cell>
          <cell r="P120">
            <v>1083</v>
          </cell>
          <cell r="Q120">
            <v>744</v>
          </cell>
          <cell r="S120">
            <v>4867</v>
          </cell>
          <cell r="T120">
            <v>10720</v>
          </cell>
          <cell r="U120">
            <v>1.2025888637764535</v>
          </cell>
        </row>
        <row r="121">
          <cell r="A121" t="str">
            <v xml:space="preserve">    - England</v>
          </cell>
          <cell r="B121">
            <v>491</v>
          </cell>
          <cell r="C121">
            <v>1896</v>
          </cell>
          <cell r="D121">
            <v>4834</v>
          </cell>
          <cell r="F121">
            <v>944</v>
          </cell>
          <cell r="G121">
            <v>1008</v>
          </cell>
          <cell r="H121">
            <v>809</v>
          </cell>
          <cell r="I121">
            <v>1277</v>
          </cell>
          <cell r="J121">
            <v>966</v>
          </cell>
          <cell r="K121">
            <v>895</v>
          </cell>
          <cell r="L121">
            <v>738</v>
          </cell>
          <cell r="M121">
            <v>727</v>
          </cell>
          <cell r="N121">
            <v>823</v>
          </cell>
          <cell r="O121">
            <v>685</v>
          </cell>
          <cell r="P121">
            <v>1080</v>
          </cell>
          <cell r="Q121">
            <v>743</v>
          </cell>
          <cell r="S121">
            <v>4834</v>
          </cell>
          <cell r="T121">
            <v>10695</v>
          </cell>
          <cell r="U121">
            <v>1.212453454695904</v>
          </cell>
        </row>
        <row r="122">
          <cell r="A122" t="str">
            <v xml:space="preserve">    - Northern Ireland</v>
          </cell>
          <cell r="B122">
            <v>7</v>
          </cell>
          <cell r="C122">
            <v>22</v>
          </cell>
          <cell r="D122">
            <v>21</v>
          </cell>
          <cell r="F122">
            <v>0</v>
          </cell>
          <cell r="G122">
            <v>0</v>
          </cell>
          <cell r="H122">
            <v>0</v>
          </cell>
          <cell r="I122">
            <v>0</v>
          </cell>
          <cell r="J122">
            <v>0</v>
          </cell>
          <cell r="K122">
            <v>0</v>
          </cell>
          <cell r="L122">
            <v>0</v>
          </cell>
          <cell r="M122">
            <v>0</v>
          </cell>
          <cell r="N122">
            <v>0</v>
          </cell>
          <cell r="O122">
            <v>0</v>
          </cell>
          <cell r="P122">
            <v>0</v>
          </cell>
          <cell r="Q122">
            <v>0</v>
          </cell>
          <cell r="S122">
            <v>21</v>
          </cell>
          <cell r="T122">
            <v>0</v>
          </cell>
          <cell r="U122">
            <v>-1</v>
          </cell>
        </row>
        <row r="123">
          <cell r="A123" t="str">
            <v xml:space="preserve">    - Scotland</v>
          </cell>
          <cell r="B123">
            <v>4</v>
          </cell>
          <cell r="C123">
            <v>0</v>
          </cell>
          <cell r="D123">
            <v>12</v>
          </cell>
          <cell r="F123">
            <v>5</v>
          </cell>
          <cell r="G123">
            <v>0</v>
          </cell>
          <cell r="H123">
            <v>0</v>
          </cell>
          <cell r="I123">
            <v>7</v>
          </cell>
          <cell r="J123">
            <v>5</v>
          </cell>
          <cell r="K123">
            <v>2</v>
          </cell>
          <cell r="L123">
            <v>1</v>
          </cell>
          <cell r="M123">
            <v>1</v>
          </cell>
          <cell r="N123">
            <v>0</v>
          </cell>
          <cell r="O123">
            <v>0</v>
          </cell>
          <cell r="P123">
            <v>3</v>
          </cell>
          <cell r="Q123">
            <v>1</v>
          </cell>
          <cell r="S123">
            <v>12</v>
          </cell>
          <cell r="T123">
            <v>25</v>
          </cell>
          <cell r="U123">
            <v>1.0833333333333335</v>
          </cell>
        </row>
        <row r="124">
          <cell r="A124" t="str">
            <v xml:space="preserve">    Yugoslavia</v>
          </cell>
          <cell r="B124">
            <v>2</v>
          </cell>
          <cell r="C124">
            <v>0</v>
          </cell>
          <cell r="D124">
            <v>0</v>
          </cell>
          <cell r="F124">
            <v>0</v>
          </cell>
          <cell r="G124">
            <v>0</v>
          </cell>
          <cell r="H124">
            <v>0</v>
          </cell>
          <cell r="I124">
            <v>0</v>
          </cell>
          <cell r="J124">
            <v>0</v>
          </cell>
          <cell r="K124">
            <v>0</v>
          </cell>
          <cell r="L124">
            <v>0</v>
          </cell>
          <cell r="M124">
            <v>0</v>
          </cell>
          <cell r="N124">
            <v>0</v>
          </cell>
          <cell r="O124">
            <v>0</v>
          </cell>
          <cell r="P124">
            <v>0</v>
          </cell>
          <cell r="Q124">
            <v>0</v>
          </cell>
          <cell r="S124">
            <v>0</v>
          </cell>
          <cell r="T124">
            <v>0</v>
          </cell>
          <cell r="U124">
            <v>0</v>
          </cell>
        </row>
        <row r="127">
          <cell r="A127" t="str">
            <v>PHILIPPINE OVERSEAS EMPLOYMENT ADMINISTRATION</v>
          </cell>
        </row>
        <row r="128">
          <cell r="A128" t="str">
            <v>Deployed Landbased Overseas Filipino Workers by Destination</v>
          </cell>
        </row>
        <row r="132">
          <cell r="B132">
            <v>1998</v>
          </cell>
          <cell r="C132">
            <v>1999</v>
          </cell>
          <cell r="D132">
            <v>2000</v>
          </cell>
          <cell r="F132">
            <v>36892</v>
          </cell>
          <cell r="G132">
            <v>36923</v>
          </cell>
          <cell r="H132">
            <v>36951</v>
          </cell>
          <cell r="I132">
            <v>36982</v>
          </cell>
          <cell r="J132">
            <v>37012</v>
          </cell>
          <cell r="K132">
            <v>37043</v>
          </cell>
          <cell r="L132">
            <v>37073</v>
          </cell>
          <cell r="M132">
            <v>37104</v>
          </cell>
          <cell r="N132">
            <v>37135</v>
          </cell>
          <cell r="O132">
            <v>37165</v>
          </cell>
          <cell r="P132">
            <v>37196</v>
          </cell>
          <cell r="Q132">
            <v>37226</v>
          </cell>
          <cell r="S132" t="str">
            <v xml:space="preserve">     2000</v>
          </cell>
          <cell r="T132" t="str">
            <v xml:space="preserve">     2001</v>
          </cell>
          <cell r="U132" t="str">
            <v>% Change</v>
          </cell>
        </row>
        <row r="134">
          <cell r="A134" t="str">
            <v>AMERICAS</v>
          </cell>
          <cell r="B134">
            <v>9152</v>
          </cell>
          <cell r="C134">
            <v>9045</v>
          </cell>
          <cell r="D134">
            <v>7624</v>
          </cell>
          <cell r="F134">
            <v>1274</v>
          </cell>
          <cell r="G134">
            <v>825</v>
          </cell>
          <cell r="H134">
            <v>793</v>
          </cell>
          <cell r="I134">
            <v>733</v>
          </cell>
          <cell r="J134">
            <v>851</v>
          </cell>
          <cell r="K134">
            <v>934</v>
          </cell>
          <cell r="L134">
            <v>965</v>
          </cell>
          <cell r="M134">
            <v>1114</v>
          </cell>
          <cell r="N134">
            <v>795</v>
          </cell>
          <cell r="O134">
            <v>983</v>
          </cell>
          <cell r="P134">
            <v>697</v>
          </cell>
          <cell r="Q134">
            <v>715</v>
          </cell>
          <cell r="S134">
            <v>7624</v>
          </cell>
          <cell r="T134">
            <v>10679</v>
          </cell>
          <cell r="U134">
            <v>0.40070828961175242</v>
          </cell>
        </row>
        <row r="135">
          <cell r="A135" t="str">
            <v xml:space="preserve">    Antigua</v>
          </cell>
          <cell r="B135">
            <v>9</v>
          </cell>
          <cell r="C135">
            <v>0</v>
          </cell>
          <cell r="D135">
            <v>0</v>
          </cell>
          <cell r="F135">
            <v>0</v>
          </cell>
          <cell r="G135">
            <v>0</v>
          </cell>
          <cell r="H135">
            <v>0</v>
          </cell>
          <cell r="I135">
            <v>0</v>
          </cell>
          <cell r="J135">
            <v>0</v>
          </cell>
          <cell r="K135">
            <v>0</v>
          </cell>
          <cell r="L135">
            <v>2</v>
          </cell>
          <cell r="M135">
            <v>0</v>
          </cell>
          <cell r="N135">
            <v>0</v>
          </cell>
          <cell r="O135">
            <v>0</v>
          </cell>
          <cell r="P135">
            <v>0</v>
          </cell>
          <cell r="Q135">
            <v>0</v>
          </cell>
          <cell r="S135">
            <v>0</v>
          </cell>
          <cell r="T135">
            <v>2</v>
          </cell>
          <cell r="U135">
            <v>0</v>
          </cell>
        </row>
        <row r="136">
          <cell r="A136" t="str">
            <v xml:space="preserve">    Argentina</v>
          </cell>
          <cell r="B136">
            <v>23</v>
          </cell>
          <cell r="C136">
            <v>41</v>
          </cell>
          <cell r="D136">
            <v>40</v>
          </cell>
          <cell r="F136">
            <v>1</v>
          </cell>
          <cell r="G136">
            <v>0</v>
          </cell>
          <cell r="H136">
            <v>0</v>
          </cell>
          <cell r="I136">
            <v>1</v>
          </cell>
          <cell r="J136">
            <v>0</v>
          </cell>
          <cell r="K136">
            <v>5</v>
          </cell>
          <cell r="L136">
            <v>13</v>
          </cell>
          <cell r="M136">
            <v>3</v>
          </cell>
          <cell r="N136">
            <v>1</v>
          </cell>
          <cell r="O136">
            <v>0</v>
          </cell>
          <cell r="P136">
            <v>0</v>
          </cell>
          <cell r="Q136">
            <v>10</v>
          </cell>
          <cell r="S136">
            <v>40</v>
          </cell>
          <cell r="T136">
            <v>34</v>
          </cell>
          <cell r="U136">
            <v>-0.15</v>
          </cell>
        </row>
        <row r="137">
          <cell r="A137" t="str">
            <v xml:space="preserve">    Armenia</v>
          </cell>
          <cell r="B137">
            <v>0</v>
          </cell>
          <cell r="C137">
            <v>1</v>
          </cell>
          <cell r="D137">
            <v>0</v>
          </cell>
          <cell r="F137">
            <v>0</v>
          </cell>
          <cell r="G137">
            <v>0</v>
          </cell>
          <cell r="H137">
            <v>0</v>
          </cell>
          <cell r="I137">
            <v>0</v>
          </cell>
          <cell r="J137">
            <v>0</v>
          </cell>
          <cell r="K137">
            <v>0</v>
          </cell>
          <cell r="L137">
            <v>0</v>
          </cell>
          <cell r="M137">
            <v>0</v>
          </cell>
          <cell r="N137">
            <v>0</v>
          </cell>
          <cell r="O137">
            <v>0</v>
          </cell>
          <cell r="P137">
            <v>0</v>
          </cell>
          <cell r="Q137">
            <v>0</v>
          </cell>
          <cell r="S137">
            <v>0</v>
          </cell>
          <cell r="T137">
            <v>0</v>
          </cell>
          <cell r="U137">
            <v>0</v>
          </cell>
        </row>
        <row r="138">
          <cell r="A138" t="str">
            <v xml:space="preserve">    Aruba</v>
          </cell>
          <cell r="B138">
            <v>792</v>
          </cell>
          <cell r="C138">
            <v>1428</v>
          </cell>
          <cell r="D138">
            <v>168</v>
          </cell>
          <cell r="F138">
            <v>5</v>
          </cell>
          <cell r="G138">
            <v>1</v>
          </cell>
          <cell r="H138">
            <v>2</v>
          </cell>
          <cell r="I138">
            <v>7</v>
          </cell>
          <cell r="J138">
            <v>22</v>
          </cell>
          <cell r="K138">
            <v>26</v>
          </cell>
          <cell r="L138">
            <v>15</v>
          </cell>
          <cell r="M138">
            <v>7</v>
          </cell>
          <cell r="N138">
            <v>7</v>
          </cell>
          <cell r="O138">
            <v>11</v>
          </cell>
          <cell r="P138">
            <v>11</v>
          </cell>
          <cell r="Q138">
            <v>5</v>
          </cell>
          <cell r="S138">
            <v>168</v>
          </cell>
          <cell r="T138">
            <v>119</v>
          </cell>
          <cell r="U138">
            <v>-0.29166666666666663</v>
          </cell>
        </row>
        <row r="139">
          <cell r="A139" t="str">
            <v xml:space="preserve">    Bahamas</v>
          </cell>
          <cell r="B139">
            <v>22</v>
          </cell>
          <cell r="C139">
            <v>32</v>
          </cell>
          <cell r="D139">
            <v>41</v>
          </cell>
          <cell r="F139">
            <v>4</v>
          </cell>
          <cell r="G139">
            <v>7</v>
          </cell>
          <cell r="H139">
            <v>6</v>
          </cell>
          <cell r="I139">
            <v>13</v>
          </cell>
          <cell r="J139">
            <v>10</v>
          </cell>
          <cell r="K139">
            <v>13</v>
          </cell>
          <cell r="L139">
            <v>3</v>
          </cell>
          <cell r="M139">
            <v>12</v>
          </cell>
          <cell r="N139">
            <v>17</v>
          </cell>
          <cell r="O139">
            <v>28</v>
          </cell>
          <cell r="P139">
            <v>6</v>
          </cell>
          <cell r="Q139">
            <v>9</v>
          </cell>
          <cell r="S139">
            <v>41</v>
          </cell>
          <cell r="T139">
            <v>128</v>
          </cell>
          <cell r="U139">
            <v>2.1219512195121952</v>
          </cell>
        </row>
        <row r="140">
          <cell r="A140" t="str">
            <v xml:space="preserve">    Barbados</v>
          </cell>
          <cell r="B140">
            <v>0</v>
          </cell>
          <cell r="C140">
            <v>0</v>
          </cell>
          <cell r="D140">
            <v>50</v>
          </cell>
          <cell r="F140">
            <v>36</v>
          </cell>
          <cell r="G140">
            <v>0</v>
          </cell>
          <cell r="H140">
            <v>0</v>
          </cell>
          <cell r="I140">
            <v>0</v>
          </cell>
          <cell r="J140">
            <v>0</v>
          </cell>
          <cell r="K140">
            <v>0</v>
          </cell>
          <cell r="L140">
            <v>0</v>
          </cell>
          <cell r="M140">
            <v>0</v>
          </cell>
          <cell r="N140">
            <v>0</v>
          </cell>
          <cell r="O140">
            <v>0</v>
          </cell>
          <cell r="P140">
            <v>0</v>
          </cell>
          <cell r="Q140">
            <v>0</v>
          </cell>
          <cell r="S140">
            <v>50</v>
          </cell>
          <cell r="T140">
            <v>36</v>
          </cell>
          <cell r="U140">
            <v>-0.28000000000000003</v>
          </cell>
        </row>
        <row r="141">
          <cell r="A141" t="str">
            <v xml:space="preserve">    Belize</v>
          </cell>
          <cell r="B141">
            <v>0</v>
          </cell>
          <cell r="C141">
            <v>56</v>
          </cell>
          <cell r="D141">
            <v>0</v>
          </cell>
          <cell r="F141">
            <v>0</v>
          </cell>
          <cell r="G141">
            <v>0</v>
          </cell>
          <cell r="H141">
            <v>0</v>
          </cell>
          <cell r="I141">
            <v>0</v>
          </cell>
          <cell r="J141">
            <v>0</v>
          </cell>
          <cell r="K141">
            <v>0</v>
          </cell>
          <cell r="L141">
            <v>0</v>
          </cell>
          <cell r="M141">
            <v>0</v>
          </cell>
          <cell r="N141">
            <v>0</v>
          </cell>
          <cell r="O141">
            <v>0</v>
          </cell>
          <cell r="P141">
            <v>0</v>
          </cell>
          <cell r="Q141">
            <v>0</v>
          </cell>
          <cell r="S141">
            <v>0</v>
          </cell>
          <cell r="T141">
            <v>0</v>
          </cell>
          <cell r="U141">
            <v>0</v>
          </cell>
        </row>
        <row r="142">
          <cell r="A142" t="str">
            <v xml:space="preserve">    Bermuda</v>
          </cell>
          <cell r="B142">
            <v>177</v>
          </cell>
          <cell r="C142">
            <v>128</v>
          </cell>
          <cell r="D142">
            <v>239</v>
          </cell>
          <cell r="F142">
            <v>3</v>
          </cell>
          <cell r="G142">
            <v>48</v>
          </cell>
          <cell r="H142">
            <v>48</v>
          </cell>
          <cell r="I142">
            <v>4</v>
          </cell>
          <cell r="J142">
            <v>23</v>
          </cell>
          <cell r="K142">
            <v>8</v>
          </cell>
          <cell r="L142">
            <v>11</v>
          </cell>
          <cell r="M142">
            <v>9</v>
          </cell>
          <cell r="N142">
            <v>15</v>
          </cell>
          <cell r="O142">
            <v>9</v>
          </cell>
          <cell r="P142">
            <v>16</v>
          </cell>
          <cell r="Q142">
            <v>2</v>
          </cell>
          <cell r="S142">
            <v>239</v>
          </cell>
          <cell r="T142">
            <v>196</v>
          </cell>
          <cell r="U142">
            <v>-0.17991631799163177</v>
          </cell>
        </row>
        <row r="143">
          <cell r="A143" t="str">
            <v xml:space="preserve">    Brazil</v>
          </cell>
          <cell r="B143">
            <v>19</v>
          </cell>
          <cell r="C143">
            <v>35</v>
          </cell>
          <cell r="D143">
            <v>61</v>
          </cell>
          <cell r="F143">
            <v>6</v>
          </cell>
          <cell r="G143">
            <v>3</v>
          </cell>
          <cell r="H143">
            <v>2</v>
          </cell>
          <cell r="I143">
            <v>12</v>
          </cell>
          <cell r="J143">
            <v>2</v>
          </cell>
          <cell r="K143">
            <v>3</v>
          </cell>
          <cell r="L143">
            <v>0</v>
          </cell>
          <cell r="M143">
            <v>3</v>
          </cell>
          <cell r="N143">
            <v>3</v>
          </cell>
          <cell r="O143">
            <v>3</v>
          </cell>
          <cell r="P143">
            <v>1</v>
          </cell>
          <cell r="Q143">
            <v>3</v>
          </cell>
          <cell r="S143">
            <v>61</v>
          </cell>
          <cell r="T143">
            <v>41</v>
          </cell>
          <cell r="U143">
            <v>-0.32786885245901642</v>
          </cell>
        </row>
        <row r="144">
          <cell r="A144" t="str">
            <v xml:space="preserve">    Canada</v>
          </cell>
          <cell r="B144">
            <v>1957</v>
          </cell>
          <cell r="C144">
            <v>2020</v>
          </cell>
          <cell r="D144">
            <v>1915</v>
          </cell>
          <cell r="F144">
            <v>305</v>
          </cell>
          <cell r="G144">
            <v>347</v>
          </cell>
          <cell r="H144">
            <v>278</v>
          </cell>
          <cell r="I144">
            <v>216</v>
          </cell>
          <cell r="J144">
            <v>293</v>
          </cell>
          <cell r="K144">
            <v>263</v>
          </cell>
          <cell r="L144">
            <v>283</v>
          </cell>
          <cell r="M144">
            <v>281</v>
          </cell>
          <cell r="N144">
            <v>273</v>
          </cell>
          <cell r="O144">
            <v>184</v>
          </cell>
          <cell r="P144">
            <v>217</v>
          </cell>
          <cell r="Q144">
            <v>192</v>
          </cell>
          <cell r="S144">
            <v>1915</v>
          </cell>
          <cell r="T144">
            <v>3132</v>
          </cell>
          <cell r="U144">
            <v>0.63550913838120104</v>
          </cell>
        </row>
        <row r="145">
          <cell r="A145" t="str">
            <v xml:space="preserve">    Caribbean (unsp.) </v>
          </cell>
          <cell r="B145">
            <v>0</v>
          </cell>
          <cell r="C145">
            <v>0</v>
          </cell>
          <cell r="D145">
            <v>2</v>
          </cell>
          <cell r="F145">
            <v>0</v>
          </cell>
          <cell r="G145">
            <v>0</v>
          </cell>
          <cell r="H145">
            <v>0</v>
          </cell>
          <cell r="I145">
            <v>0</v>
          </cell>
          <cell r="J145">
            <v>14</v>
          </cell>
          <cell r="K145">
            <v>0</v>
          </cell>
          <cell r="L145">
            <v>5</v>
          </cell>
          <cell r="M145">
            <v>0</v>
          </cell>
          <cell r="N145">
            <v>0</v>
          </cell>
          <cell r="O145">
            <v>0</v>
          </cell>
          <cell r="P145">
            <v>0</v>
          </cell>
          <cell r="Q145">
            <v>0</v>
          </cell>
          <cell r="S145">
            <v>2</v>
          </cell>
          <cell r="T145">
            <v>19</v>
          </cell>
          <cell r="U145">
            <v>8.5</v>
          </cell>
        </row>
        <row r="146">
          <cell r="A146" t="str">
            <v xml:space="preserve">    Cayman Is.</v>
          </cell>
          <cell r="B146">
            <v>200</v>
          </cell>
          <cell r="C146">
            <v>278</v>
          </cell>
          <cell r="D146">
            <v>352</v>
          </cell>
          <cell r="F146">
            <v>44</v>
          </cell>
          <cell r="G146">
            <v>20</v>
          </cell>
          <cell r="H146">
            <v>33</v>
          </cell>
          <cell r="I146">
            <v>44</v>
          </cell>
          <cell r="J146">
            <v>38</v>
          </cell>
          <cell r="K146">
            <v>54</v>
          </cell>
          <cell r="L146">
            <v>48</v>
          </cell>
          <cell r="M146">
            <v>73</v>
          </cell>
          <cell r="N146">
            <v>44</v>
          </cell>
          <cell r="O146">
            <v>61</v>
          </cell>
          <cell r="P146">
            <v>65</v>
          </cell>
          <cell r="Q146">
            <v>121</v>
          </cell>
          <cell r="S146">
            <v>352</v>
          </cell>
          <cell r="T146">
            <v>645</v>
          </cell>
          <cell r="U146">
            <v>0.83238636363636354</v>
          </cell>
        </row>
        <row r="147">
          <cell r="A147" t="str">
            <v xml:space="preserve">    Chile</v>
          </cell>
          <cell r="B147">
            <v>34</v>
          </cell>
          <cell r="C147">
            <v>5</v>
          </cell>
          <cell r="D147">
            <v>1</v>
          </cell>
          <cell r="F147">
            <v>0</v>
          </cell>
          <cell r="G147">
            <v>0</v>
          </cell>
          <cell r="H147">
            <v>0</v>
          </cell>
          <cell r="I147">
            <v>0</v>
          </cell>
          <cell r="J147">
            <v>0</v>
          </cell>
          <cell r="K147">
            <v>0</v>
          </cell>
          <cell r="L147">
            <v>0</v>
          </cell>
          <cell r="M147">
            <v>1</v>
          </cell>
          <cell r="N147">
            <v>0</v>
          </cell>
          <cell r="O147">
            <v>0</v>
          </cell>
          <cell r="P147">
            <v>0</v>
          </cell>
          <cell r="Q147">
            <v>0</v>
          </cell>
          <cell r="S147">
            <v>1</v>
          </cell>
          <cell r="T147">
            <v>1</v>
          </cell>
          <cell r="U147">
            <v>0</v>
          </cell>
        </row>
        <row r="148">
          <cell r="A148" t="str">
            <v xml:space="preserve">    Colombia</v>
          </cell>
          <cell r="B148">
            <v>3</v>
          </cell>
          <cell r="C148">
            <v>1</v>
          </cell>
          <cell r="D148">
            <v>7</v>
          </cell>
          <cell r="F148">
            <v>0</v>
          </cell>
          <cell r="G148">
            <v>0</v>
          </cell>
          <cell r="H148">
            <v>0</v>
          </cell>
          <cell r="I148">
            <v>0</v>
          </cell>
          <cell r="J148">
            <v>0</v>
          </cell>
          <cell r="K148">
            <v>1</v>
          </cell>
          <cell r="L148">
            <v>0</v>
          </cell>
          <cell r="M148">
            <v>0</v>
          </cell>
          <cell r="N148">
            <v>0</v>
          </cell>
          <cell r="O148">
            <v>0</v>
          </cell>
          <cell r="P148">
            <v>0</v>
          </cell>
          <cell r="Q148">
            <v>0</v>
          </cell>
          <cell r="S148">
            <v>7</v>
          </cell>
          <cell r="T148">
            <v>1</v>
          </cell>
          <cell r="U148">
            <v>-0.85714285714285721</v>
          </cell>
        </row>
        <row r="149">
          <cell r="A149" t="str">
            <v xml:space="preserve">    Costa Rica</v>
          </cell>
          <cell r="B149">
            <v>2</v>
          </cell>
          <cell r="C149">
            <v>11</v>
          </cell>
          <cell r="D149">
            <v>1</v>
          </cell>
          <cell r="F149">
            <v>0</v>
          </cell>
          <cell r="G149">
            <v>0</v>
          </cell>
          <cell r="H149">
            <v>1</v>
          </cell>
          <cell r="I149">
            <v>0</v>
          </cell>
          <cell r="J149">
            <v>0</v>
          </cell>
          <cell r="K149">
            <v>23</v>
          </cell>
          <cell r="L149">
            <v>0</v>
          </cell>
          <cell r="M149">
            <v>0</v>
          </cell>
          <cell r="N149">
            <v>2</v>
          </cell>
          <cell r="O149">
            <v>0</v>
          </cell>
          <cell r="P149">
            <v>0</v>
          </cell>
          <cell r="Q149">
            <v>0</v>
          </cell>
          <cell r="S149">
            <v>1</v>
          </cell>
          <cell r="T149">
            <v>26</v>
          </cell>
          <cell r="U149">
            <v>0</v>
          </cell>
        </row>
        <row r="150">
          <cell r="A150" t="str">
            <v xml:space="preserve">    Cuba</v>
          </cell>
          <cell r="B150">
            <v>314</v>
          </cell>
          <cell r="C150">
            <v>299</v>
          </cell>
          <cell r="D150">
            <v>319</v>
          </cell>
          <cell r="F150">
            <v>44</v>
          </cell>
          <cell r="G150">
            <v>31</v>
          </cell>
          <cell r="H150">
            <v>17</v>
          </cell>
          <cell r="I150">
            <v>10</v>
          </cell>
          <cell r="J150">
            <v>0</v>
          </cell>
          <cell r="K150">
            <v>1</v>
          </cell>
          <cell r="L150">
            <v>10</v>
          </cell>
          <cell r="M150">
            <v>30</v>
          </cell>
          <cell r="N150">
            <v>21</v>
          </cell>
          <cell r="O150">
            <v>27</v>
          </cell>
          <cell r="P150">
            <v>9</v>
          </cell>
          <cell r="Q150">
            <v>16</v>
          </cell>
          <cell r="S150">
            <v>319</v>
          </cell>
          <cell r="T150">
            <v>216</v>
          </cell>
          <cell r="U150">
            <v>-0.32288401253918497</v>
          </cell>
        </row>
        <row r="151">
          <cell r="A151" t="str">
            <v xml:space="preserve">    Diego Garcia</v>
          </cell>
          <cell r="B151">
            <v>1444</v>
          </cell>
          <cell r="C151">
            <v>673</v>
          </cell>
          <cell r="D151">
            <v>306</v>
          </cell>
          <cell r="F151">
            <v>13</v>
          </cell>
          <cell r="G151">
            <v>9</v>
          </cell>
          <cell r="H151">
            <v>5</v>
          </cell>
          <cell r="I151">
            <v>20</v>
          </cell>
          <cell r="J151">
            <v>2</v>
          </cell>
          <cell r="K151">
            <v>17</v>
          </cell>
          <cell r="L151">
            <v>32</v>
          </cell>
          <cell r="M151">
            <v>238</v>
          </cell>
          <cell r="N151">
            <v>9</v>
          </cell>
          <cell r="O151">
            <v>282</v>
          </cell>
          <cell r="P151">
            <v>82</v>
          </cell>
          <cell r="Q151">
            <v>17</v>
          </cell>
          <cell r="S151">
            <v>306</v>
          </cell>
          <cell r="T151">
            <v>726</v>
          </cell>
          <cell r="U151">
            <v>1.3725490196078431</v>
          </cell>
        </row>
        <row r="152">
          <cell r="A152" t="str">
            <v xml:space="preserve">    Dominica</v>
          </cell>
          <cell r="B152">
            <v>1</v>
          </cell>
          <cell r="C152">
            <v>0</v>
          </cell>
          <cell r="D152">
            <v>0</v>
          </cell>
          <cell r="F152">
            <v>0</v>
          </cell>
          <cell r="G152">
            <v>0</v>
          </cell>
          <cell r="H152">
            <v>0</v>
          </cell>
          <cell r="I152">
            <v>0</v>
          </cell>
          <cell r="J152">
            <v>0</v>
          </cell>
          <cell r="K152">
            <v>0</v>
          </cell>
          <cell r="L152">
            <v>0</v>
          </cell>
          <cell r="M152">
            <v>0</v>
          </cell>
          <cell r="N152">
            <v>0</v>
          </cell>
          <cell r="O152">
            <v>0</v>
          </cell>
          <cell r="P152">
            <v>0</v>
          </cell>
          <cell r="Q152">
            <v>0</v>
          </cell>
          <cell r="S152">
            <v>0</v>
          </cell>
          <cell r="T152">
            <v>0</v>
          </cell>
          <cell r="U152">
            <v>0</v>
          </cell>
        </row>
        <row r="153">
          <cell r="A153" t="str">
            <v xml:space="preserve">    Dominican Republic</v>
          </cell>
          <cell r="B153">
            <v>7</v>
          </cell>
          <cell r="C153">
            <v>4</v>
          </cell>
          <cell r="D153">
            <v>1</v>
          </cell>
          <cell r="F153">
            <v>3</v>
          </cell>
          <cell r="G153">
            <v>0</v>
          </cell>
          <cell r="H153">
            <v>0</v>
          </cell>
          <cell r="I153">
            <v>0</v>
          </cell>
          <cell r="J153">
            <v>0</v>
          </cell>
          <cell r="K153">
            <v>3</v>
          </cell>
          <cell r="L153">
            <v>0</v>
          </cell>
          <cell r="M153">
            <v>0</v>
          </cell>
          <cell r="N153">
            <v>0</v>
          </cell>
          <cell r="O153">
            <v>0</v>
          </cell>
          <cell r="P153">
            <v>0</v>
          </cell>
          <cell r="Q153">
            <v>1</v>
          </cell>
          <cell r="S153">
            <v>1</v>
          </cell>
          <cell r="T153">
            <v>7</v>
          </cell>
          <cell r="U153">
            <v>6</v>
          </cell>
        </row>
        <row r="154">
          <cell r="A154" t="str">
            <v xml:space="preserve">    Ecuador</v>
          </cell>
          <cell r="B154">
            <v>0</v>
          </cell>
          <cell r="C154">
            <v>4</v>
          </cell>
          <cell r="D154">
            <v>1</v>
          </cell>
          <cell r="F154">
            <v>0</v>
          </cell>
          <cell r="G154">
            <v>0</v>
          </cell>
          <cell r="H154">
            <v>0</v>
          </cell>
          <cell r="I154">
            <v>0</v>
          </cell>
          <cell r="J154">
            <v>0</v>
          </cell>
          <cell r="K154">
            <v>0</v>
          </cell>
          <cell r="L154">
            <v>0</v>
          </cell>
          <cell r="M154">
            <v>0</v>
          </cell>
          <cell r="N154">
            <v>0</v>
          </cell>
          <cell r="O154">
            <v>0</v>
          </cell>
          <cell r="P154">
            <v>0</v>
          </cell>
          <cell r="Q154">
            <v>0</v>
          </cell>
          <cell r="S154">
            <v>1</v>
          </cell>
          <cell r="T154">
            <v>0</v>
          </cell>
          <cell r="U154">
            <v>-1</v>
          </cell>
        </row>
        <row r="155">
          <cell r="A155" t="str">
            <v xml:space="preserve">    El Salvador</v>
          </cell>
          <cell r="B155">
            <v>1</v>
          </cell>
          <cell r="C155">
            <v>0</v>
          </cell>
          <cell r="D155">
            <v>4</v>
          </cell>
          <cell r="F155">
            <v>0</v>
          </cell>
          <cell r="G155">
            <v>1</v>
          </cell>
          <cell r="H155">
            <v>0</v>
          </cell>
          <cell r="I155">
            <v>1</v>
          </cell>
          <cell r="J155">
            <v>1</v>
          </cell>
          <cell r="K155">
            <v>0</v>
          </cell>
          <cell r="L155">
            <v>0</v>
          </cell>
          <cell r="M155">
            <v>0</v>
          </cell>
          <cell r="N155">
            <v>1</v>
          </cell>
          <cell r="O155">
            <v>0</v>
          </cell>
          <cell r="P155">
            <v>0</v>
          </cell>
          <cell r="Q155">
            <v>0</v>
          </cell>
          <cell r="S155">
            <v>4</v>
          </cell>
          <cell r="T155">
            <v>4</v>
          </cell>
          <cell r="U155">
            <v>0</v>
          </cell>
        </row>
        <row r="156">
          <cell r="A156" t="str">
            <v xml:space="preserve">    Grenada</v>
          </cell>
          <cell r="B156">
            <v>8</v>
          </cell>
          <cell r="C156">
            <v>9</v>
          </cell>
          <cell r="D156">
            <v>0</v>
          </cell>
          <cell r="F156">
            <v>0</v>
          </cell>
          <cell r="G156">
            <v>0</v>
          </cell>
          <cell r="H156">
            <v>0</v>
          </cell>
          <cell r="I156">
            <v>0</v>
          </cell>
          <cell r="J156">
            <v>0</v>
          </cell>
          <cell r="K156">
            <v>0</v>
          </cell>
          <cell r="L156">
            <v>0</v>
          </cell>
          <cell r="M156">
            <v>0</v>
          </cell>
          <cell r="N156">
            <v>0</v>
          </cell>
          <cell r="O156">
            <v>0</v>
          </cell>
          <cell r="P156">
            <v>0</v>
          </cell>
          <cell r="Q156">
            <v>0</v>
          </cell>
          <cell r="S156">
            <v>0</v>
          </cell>
          <cell r="T156">
            <v>0</v>
          </cell>
          <cell r="U156">
            <v>0</v>
          </cell>
        </row>
        <row r="157">
          <cell r="A157" t="str">
            <v xml:space="preserve">    Guam</v>
          </cell>
          <cell r="B157">
            <v>812</v>
          </cell>
          <cell r="C157">
            <v>370</v>
          </cell>
          <cell r="D157">
            <v>209</v>
          </cell>
          <cell r="F157">
            <v>17</v>
          </cell>
          <cell r="G157">
            <v>13</v>
          </cell>
          <cell r="H157">
            <v>39</v>
          </cell>
          <cell r="I157">
            <v>16</v>
          </cell>
          <cell r="J157">
            <v>13</v>
          </cell>
          <cell r="K157">
            <v>23</v>
          </cell>
          <cell r="L157">
            <v>30</v>
          </cell>
          <cell r="M157">
            <v>14</v>
          </cell>
          <cell r="N157">
            <v>5</v>
          </cell>
          <cell r="O157">
            <v>7</v>
          </cell>
          <cell r="P157">
            <v>7</v>
          </cell>
          <cell r="Q157">
            <v>11</v>
          </cell>
          <cell r="S157">
            <v>209</v>
          </cell>
          <cell r="T157">
            <v>195</v>
          </cell>
          <cell r="U157">
            <v>-6.6985645933014371E-2</v>
          </cell>
        </row>
        <row r="158">
          <cell r="A158" t="str">
            <v xml:space="preserve">    Guatemala</v>
          </cell>
          <cell r="B158">
            <v>1</v>
          </cell>
          <cell r="C158">
            <v>11</v>
          </cell>
          <cell r="D158">
            <v>1</v>
          </cell>
          <cell r="F158">
            <v>2</v>
          </cell>
          <cell r="G158">
            <v>0</v>
          </cell>
          <cell r="H158">
            <v>20</v>
          </cell>
          <cell r="I158">
            <v>6</v>
          </cell>
          <cell r="J158">
            <v>0</v>
          </cell>
          <cell r="K158">
            <v>0</v>
          </cell>
          <cell r="L158">
            <v>0</v>
          </cell>
          <cell r="M158">
            <v>0</v>
          </cell>
          <cell r="N158">
            <v>0</v>
          </cell>
          <cell r="O158">
            <v>0</v>
          </cell>
          <cell r="P158">
            <v>0</v>
          </cell>
          <cell r="Q158">
            <v>0</v>
          </cell>
          <cell r="S158">
            <v>1</v>
          </cell>
          <cell r="T158">
            <v>28</v>
          </cell>
          <cell r="U158">
            <v>0</v>
          </cell>
        </row>
        <row r="159">
          <cell r="A159" t="str">
            <v xml:space="preserve">    Guyana</v>
          </cell>
          <cell r="B159">
            <v>4</v>
          </cell>
          <cell r="C159">
            <v>5</v>
          </cell>
          <cell r="D159">
            <v>0</v>
          </cell>
          <cell r="F159">
            <v>0</v>
          </cell>
          <cell r="G159">
            <v>0</v>
          </cell>
          <cell r="H159">
            <v>0</v>
          </cell>
          <cell r="I159">
            <v>0</v>
          </cell>
          <cell r="J159">
            <v>0</v>
          </cell>
          <cell r="K159">
            <v>0</v>
          </cell>
          <cell r="L159">
            <v>0</v>
          </cell>
          <cell r="M159">
            <v>0</v>
          </cell>
          <cell r="N159">
            <v>0</v>
          </cell>
          <cell r="O159">
            <v>0</v>
          </cell>
          <cell r="P159">
            <v>0</v>
          </cell>
          <cell r="Q159">
            <v>0</v>
          </cell>
          <cell r="S159">
            <v>0</v>
          </cell>
          <cell r="T159">
            <v>0</v>
          </cell>
          <cell r="U159">
            <v>0</v>
          </cell>
        </row>
        <row r="160">
          <cell r="A160" t="str">
            <v xml:space="preserve">    Haiti</v>
          </cell>
          <cell r="B160">
            <v>11</v>
          </cell>
          <cell r="C160">
            <v>20</v>
          </cell>
          <cell r="D160">
            <v>24</v>
          </cell>
          <cell r="F160">
            <v>5</v>
          </cell>
          <cell r="G160">
            <v>3</v>
          </cell>
          <cell r="H160">
            <v>0</v>
          </cell>
          <cell r="I160">
            <v>2</v>
          </cell>
          <cell r="J160">
            <v>15</v>
          </cell>
          <cell r="K160">
            <v>3</v>
          </cell>
          <cell r="L160">
            <v>5</v>
          </cell>
          <cell r="M160">
            <v>2</v>
          </cell>
          <cell r="N160">
            <v>2</v>
          </cell>
          <cell r="O160">
            <v>0</v>
          </cell>
          <cell r="P160">
            <v>0</v>
          </cell>
          <cell r="Q160">
            <v>0</v>
          </cell>
          <cell r="S160">
            <v>24</v>
          </cell>
          <cell r="T160">
            <v>37</v>
          </cell>
          <cell r="U160">
            <v>0.54166666666666674</v>
          </cell>
        </row>
        <row r="161">
          <cell r="A161" t="str">
            <v xml:space="preserve">    Hawaii</v>
          </cell>
          <cell r="B161">
            <v>0</v>
          </cell>
          <cell r="C161">
            <v>0</v>
          </cell>
          <cell r="D161">
            <v>1</v>
          </cell>
          <cell r="F161">
            <v>0</v>
          </cell>
          <cell r="G161">
            <v>1</v>
          </cell>
          <cell r="H161">
            <v>0</v>
          </cell>
          <cell r="I161">
            <v>0</v>
          </cell>
          <cell r="J161">
            <v>0</v>
          </cell>
          <cell r="K161">
            <v>0</v>
          </cell>
          <cell r="L161">
            <v>0</v>
          </cell>
          <cell r="M161">
            <v>0</v>
          </cell>
          <cell r="N161">
            <v>0</v>
          </cell>
          <cell r="O161">
            <v>13</v>
          </cell>
          <cell r="P161">
            <v>0</v>
          </cell>
          <cell r="Q161">
            <v>27</v>
          </cell>
          <cell r="S161">
            <v>1</v>
          </cell>
          <cell r="T161">
            <v>41</v>
          </cell>
          <cell r="U161">
            <v>0</v>
          </cell>
        </row>
        <row r="162">
          <cell r="A162" t="str">
            <v xml:space="preserve">    Honduras</v>
          </cell>
          <cell r="B162">
            <v>11</v>
          </cell>
          <cell r="C162">
            <v>12</v>
          </cell>
          <cell r="D162">
            <v>4</v>
          </cell>
          <cell r="F162">
            <v>0</v>
          </cell>
          <cell r="G162">
            <v>0</v>
          </cell>
          <cell r="H162">
            <v>0</v>
          </cell>
          <cell r="I162">
            <v>3</v>
          </cell>
          <cell r="J162">
            <v>0</v>
          </cell>
          <cell r="K162">
            <v>0</v>
          </cell>
          <cell r="L162">
            <v>1</v>
          </cell>
          <cell r="M162">
            <v>0</v>
          </cell>
          <cell r="N162">
            <v>1</v>
          </cell>
          <cell r="O162">
            <v>0</v>
          </cell>
          <cell r="P162">
            <v>0</v>
          </cell>
          <cell r="Q162">
            <v>2</v>
          </cell>
          <cell r="S162">
            <v>4</v>
          </cell>
          <cell r="T162">
            <v>7</v>
          </cell>
          <cell r="U162">
            <v>0.75</v>
          </cell>
        </row>
        <row r="163">
          <cell r="A163" t="str">
            <v xml:space="preserve">    Jamaica</v>
          </cell>
          <cell r="B163">
            <v>27</v>
          </cell>
          <cell r="C163">
            <v>26</v>
          </cell>
          <cell r="D163">
            <v>13</v>
          </cell>
          <cell r="F163">
            <v>2</v>
          </cell>
          <cell r="G163">
            <v>0</v>
          </cell>
          <cell r="H163">
            <v>0</v>
          </cell>
          <cell r="I163">
            <v>0</v>
          </cell>
          <cell r="J163">
            <v>2</v>
          </cell>
          <cell r="K163">
            <v>1</v>
          </cell>
          <cell r="L163">
            <v>0</v>
          </cell>
          <cell r="M163">
            <v>0</v>
          </cell>
          <cell r="N163">
            <v>0</v>
          </cell>
          <cell r="O163">
            <v>1</v>
          </cell>
          <cell r="P163">
            <v>0</v>
          </cell>
          <cell r="Q163">
            <v>2</v>
          </cell>
          <cell r="S163">
            <v>13</v>
          </cell>
          <cell r="T163">
            <v>8</v>
          </cell>
          <cell r="U163">
            <v>-0.38461538461538458</v>
          </cell>
        </row>
        <row r="164">
          <cell r="A164" t="str">
            <v xml:space="preserve">    Mexico</v>
          </cell>
          <cell r="B164">
            <v>33</v>
          </cell>
          <cell r="C164">
            <v>90</v>
          </cell>
          <cell r="D164">
            <v>241</v>
          </cell>
          <cell r="F164">
            <v>51</v>
          </cell>
          <cell r="G164">
            <v>15</v>
          </cell>
          <cell r="H164">
            <v>54</v>
          </cell>
          <cell r="I164">
            <v>15</v>
          </cell>
          <cell r="J164">
            <v>16</v>
          </cell>
          <cell r="K164">
            <v>22</v>
          </cell>
          <cell r="L164">
            <v>17</v>
          </cell>
          <cell r="M164">
            <v>15</v>
          </cell>
          <cell r="N164">
            <v>16</v>
          </cell>
          <cell r="O164">
            <v>13</v>
          </cell>
          <cell r="P164">
            <v>6</v>
          </cell>
          <cell r="Q164">
            <v>2</v>
          </cell>
          <cell r="S164">
            <v>241</v>
          </cell>
          <cell r="T164">
            <v>242</v>
          </cell>
          <cell r="U164">
            <v>4.1493775933609811E-3</v>
          </cell>
        </row>
        <row r="165">
          <cell r="A165" t="str">
            <v xml:space="preserve">    Midway Is.</v>
          </cell>
          <cell r="B165">
            <v>23</v>
          </cell>
          <cell r="C165">
            <v>21</v>
          </cell>
          <cell r="D165">
            <v>25</v>
          </cell>
          <cell r="F165">
            <v>2</v>
          </cell>
          <cell r="G165">
            <v>4</v>
          </cell>
          <cell r="H165">
            <v>0</v>
          </cell>
          <cell r="I165">
            <v>0</v>
          </cell>
          <cell r="J165">
            <v>3</v>
          </cell>
          <cell r="K165">
            <v>5</v>
          </cell>
          <cell r="L165">
            <v>0</v>
          </cell>
          <cell r="M165">
            <v>3</v>
          </cell>
          <cell r="N165">
            <v>4</v>
          </cell>
          <cell r="O165">
            <v>2</v>
          </cell>
          <cell r="P165">
            <v>1</v>
          </cell>
          <cell r="Q165">
            <v>3</v>
          </cell>
          <cell r="S165">
            <v>25</v>
          </cell>
          <cell r="T165">
            <v>27</v>
          </cell>
          <cell r="U165">
            <v>8.0000000000000071E-2</v>
          </cell>
        </row>
        <row r="166">
          <cell r="A166" t="str">
            <v xml:space="preserve">    Netherlands Antilles</v>
          </cell>
          <cell r="B166">
            <v>0</v>
          </cell>
          <cell r="C166">
            <v>1</v>
          </cell>
          <cell r="D166">
            <v>15</v>
          </cell>
          <cell r="F166">
            <v>0</v>
          </cell>
          <cell r="G166">
            <v>2</v>
          </cell>
          <cell r="H166">
            <v>1</v>
          </cell>
          <cell r="I166">
            <v>7</v>
          </cell>
          <cell r="J166">
            <v>0</v>
          </cell>
          <cell r="K166">
            <v>0</v>
          </cell>
          <cell r="L166">
            <v>2</v>
          </cell>
          <cell r="M166">
            <v>2</v>
          </cell>
          <cell r="N166">
            <v>4</v>
          </cell>
          <cell r="O166">
            <v>1</v>
          </cell>
          <cell r="P166">
            <v>1</v>
          </cell>
          <cell r="Q166">
            <v>0</v>
          </cell>
          <cell r="S166">
            <v>15</v>
          </cell>
          <cell r="T166">
            <v>20</v>
          </cell>
          <cell r="U166">
            <v>0.33333333333333326</v>
          </cell>
        </row>
        <row r="167">
          <cell r="A167" t="str">
            <v xml:space="preserve">    Nicaragua</v>
          </cell>
          <cell r="B167">
            <v>0</v>
          </cell>
          <cell r="C167">
            <v>2</v>
          </cell>
          <cell r="D167">
            <v>4</v>
          </cell>
          <cell r="F167">
            <v>0</v>
          </cell>
          <cell r="G167">
            <v>0</v>
          </cell>
          <cell r="H167">
            <v>0</v>
          </cell>
          <cell r="I167">
            <v>0</v>
          </cell>
          <cell r="J167">
            <v>0</v>
          </cell>
          <cell r="K167">
            <v>0</v>
          </cell>
          <cell r="L167">
            <v>0</v>
          </cell>
          <cell r="M167">
            <v>0</v>
          </cell>
          <cell r="N167">
            <v>0</v>
          </cell>
          <cell r="O167">
            <v>0</v>
          </cell>
          <cell r="P167">
            <v>0</v>
          </cell>
          <cell r="Q167">
            <v>0</v>
          </cell>
          <cell r="S167">
            <v>4</v>
          </cell>
          <cell r="T167">
            <v>0</v>
          </cell>
          <cell r="U167">
            <v>-1</v>
          </cell>
        </row>
        <row r="168">
          <cell r="A168" t="str">
            <v xml:space="preserve">    Panama</v>
          </cell>
          <cell r="B168">
            <v>2</v>
          </cell>
          <cell r="C168">
            <v>3</v>
          </cell>
          <cell r="D168">
            <v>3</v>
          </cell>
          <cell r="F168">
            <v>0</v>
          </cell>
          <cell r="G168">
            <v>6</v>
          </cell>
          <cell r="H168">
            <v>0</v>
          </cell>
          <cell r="I168">
            <v>1</v>
          </cell>
          <cell r="J168">
            <v>0</v>
          </cell>
          <cell r="K168">
            <v>0</v>
          </cell>
          <cell r="L168">
            <v>0</v>
          </cell>
          <cell r="M168">
            <v>0</v>
          </cell>
          <cell r="N168">
            <v>2</v>
          </cell>
          <cell r="O168">
            <v>0</v>
          </cell>
          <cell r="P168">
            <v>4</v>
          </cell>
          <cell r="Q168">
            <v>0</v>
          </cell>
          <cell r="S168">
            <v>3</v>
          </cell>
          <cell r="T168">
            <v>13</v>
          </cell>
          <cell r="U168">
            <v>3.333333333333333</v>
          </cell>
        </row>
        <row r="169">
          <cell r="A169" t="str">
            <v xml:space="preserve">    Peru</v>
          </cell>
          <cell r="B169">
            <v>2</v>
          </cell>
          <cell r="C169">
            <v>3</v>
          </cell>
          <cell r="D169">
            <v>2</v>
          </cell>
          <cell r="F169">
            <v>0</v>
          </cell>
          <cell r="G169">
            <v>0</v>
          </cell>
          <cell r="H169">
            <v>1</v>
          </cell>
          <cell r="I169">
            <v>0</v>
          </cell>
          <cell r="J169">
            <v>0</v>
          </cell>
          <cell r="K169">
            <v>0</v>
          </cell>
          <cell r="L169">
            <v>0</v>
          </cell>
          <cell r="M169">
            <v>0</v>
          </cell>
          <cell r="N169">
            <v>0</v>
          </cell>
          <cell r="O169">
            <v>0</v>
          </cell>
          <cell r="P169">
            <v>0</v>
          </cell>
          <cell r="Q169">
            <v>0</v>
          </cell>
          <cell r="S169">
            <v>2</v>
          </cell>
          <cell r="T169">
            <v>1</v>
          </cell>
          <cell r="U169">
            <v>-0.5</v>
          </cell>
        </row>
        <row r="170">
          <cell r="A170" t="str">
            <v xml:space="preserve">    St. Nevis - Anguilla</v>
          </cell>
          <cell r="B170">
            <v>0</v>
          </cell>
          <cell r="C170">
            <v>1</v>
          </cell>
          <cell r="D170">
            <v>0</v>
          </cell>
          <cell r="F170">
            <v>0</v>
          </cell>
          <cell r="G170">
            <v>0</v>
          </cell>
          <cell r="H170">
            <v>0</v>
          </cell>
          <cell r="I170">
            <v>0</v>
          </cell>
          <cell r="J170">
            <v>0</v>
          </cell>
          <cell r="K170">
            <v>0</v>
          </cell>
          <cell r="L170">
            <v>0</v>
          </cell>
          <cell r="M170">
            <v>0</v>
          </cell>
          <cell r="N170">
            <v>0</v>
          </cell>
          <cell r="O170">
            <v>0</v>
          </cell>
          <cell r="P170">
            <v>0</v>
          </cell>
          <cell r="Q170">
            <v>0</v>
          </cell>
          <cell r="S170">
            <v>0</v>
          </cell>
          <cell r="T170">
            <v>0</v>
          </cell>
          <cell r="U170">
            <v>0</v>
          </cell>
        </row>
        <row r="171">
          <cell r="A171" t="str">
            <v xml:space="preserve">    St. Kitts Nevis</v>
          </cell>
          <cell r="B171">
            <v>1</v>
          </cell>
          <cell r="C171">
            <v>0</v>
          </cell>
          <cell r="D171">
            <v>0</v>
          </cell>
          <cell r="F171">
            <v>0</v>
          </cell>
          <cell r="G171">
            <v>0</v>
          </cell>
          <cell r="H171">
            <v>0</v>
          </cell>
          <cell r="I171">
            <v>0</v>
          </cell>
          <cell r="J171">
            <v>0</v>
          </cell>
          <cell r="K171">
            <v>0</v>
          </cell>
          <cell r="L171">
            <v>0</v>
          </cell>
          <cell r="M171">
            <v>1</v>
          </cell>
          <cell r="N171">
            <v>0</v>
          </cell>
          <cell r="O171">
            <v>0</v>
          </cell>
          <cell r="P171">
            <v>0</v>
          </cell>
          <cell r="Q171">
            <v>0</v>
          </cell>
          <cell r="S171">
            <v>0</v>
          </cell>
          <cell r="T171">
            <v>1</v>
          </cell>
          <cell r="U171">
            <v>0</v>
          </cell>
        </row>
        <row r="172">
          <cell r="A172" t="str">
            <v xml:space="preserve">    St. Vincent</v>
          </cell>
          <cell r="B172">
            <v>1</v>
          </cell>
          <cell r="C172">
            <v>2</v>
          </cell>
          <cell r="D172">
            <v>0</v>
          </cell>
          <cell r="F172">
            <v>0</v>
          </cell>
          <cell r="G172">
            <v>0</v>
          </cell>
          <cell r="H172">
            <v>0</v>
          </cell>
          <cell r="I172">
            <v>0</v>
          </cell>
          <cell r="J172">
            <v>0</v>
          </cell>
          <cell r="K172">
            <v>0</v>
          </cell>
          <cell r="L172">
            <v>0</v>
          </cell>
          <cell r="M172">
            <v>0</v>
          </cell>
          <cell r="N172">
            <v>0</v>
          </cell>
          <cell r="O172">
            <v>0</v>
          </cell>
          <cell r="P172">
            <v>0</v>
          </cell>
          <cell r="Q172">
            <v>0</v>
          </cell>
          <cell r="S172">
            <v>0</v>
          </cell>
          <cell r="T172">
            <v>0</v>
          </cell>
          <cell r="U172">
            <v>0</v>
          </cell>
        </row>
        <row r="173">
          <cell r="A173" t="str">
            <v xml:space="preserve">    South America (unsp.)</v>
          </cell>
          <cell r="B173">
            <v>3</v>
          </cell>
          <cell r="C173">
            <v>1</v>
          </cell>
          <cell r="D173">
            <v>0</v>
          </cell>
          <cell r="F173">
            <v>0</v>
          </cell>
          <cell r="G173">
            <v>0</v>
          </cell>
          <cell r="H173">
            <v>0</v>
          </cell>
          <cell r="I173">
            <v>0</v>
          </cell>
          <cell r="J173">
            <v>0</v>
          </cell>
          <cell r="K173">
            <v>0</v>
          </cell>
          <cell r="L173">
            <v>0</v>
          </cell>
          <cell r="M173">
            <v>0</v>
          </cell>
          <cell r="N173">
            <v>0</v>
          </cell>
          <cell r="O173">
            <v>0</v>
          </cell>
          <cell r="P173">
            <v>0</v>
          </cell>
          <cell r="Q173">
            <v>0</v>
          </cell>
          <cell r="S173">
            <v>0</v>
          </cell>
          <cell r="T173">
            <v>0</v>
          </cell>
          <cell r="U173">
            <v>0</v>
          </cell>
        </row>
        <row r="174">
          <cell r="A174" t="str">
            <v xml:space="preserve">    Surinam</v>
          </cell>
          <cell r="B174">
            <v>2</v>
          </cell>
          <cell r="C174">
            <v>8</v>
          </cell>
          <cell r="D174">
            <v>2</v>
          </cell>
          <cell r="F174">
            <v>0</v>
          </cell>
          <cell r="G174">
            <v>0</v>
          </cell>
          <cell r="H174">
            <v>0</v>
          </cell>
          <cell r="I174">
            <v>0</v>
          </cell>
          <cell r="J174">
            <v>0</v>
          </cell>
          <cell r="K174">
            <v>0</v>
          </cell>
          <cell r="L174">
            <v>0</v>
          </cell>
          <cell r="M174">
            <v>0</v>
          </cell>
          <cell r="N174">
            <v>0</v>
          </cell>
          <cell r="O174">
            <v>0</v>
          </cell>
          <cell r="P174">
            <v>0</v>
          </cell>
          <cell r="Q174">
            <v>0</v>
          </cell>
          <cell r="S174">
            <v>2</v>
          </cell>
          <cell r="T174">
            <v>0</v>
          </cell>
          <cell r="U174">
            <v>-1</v>
          </cell>
        </row>
        <row r="175">
          <cell r="A175" t="str">
            <v xml:space="preserve">    Trinidad and Tobago</v>
          </cell>
          <cell r="B175">
            <v>0</v>
          </cell>
          <cell r="C175">
            <v>11</v>
          </cell>
          <cell r="D175">
            <v>7</v>
          </cell>
          <cell r="F175">
            <v>0</v>
          </cell>
          <cell r="G175">
            <v>0</v>
          </cell>
          <cell r="H175">
            <v>1</v>
          </cell>
          <cell r="I175">
            <v>0</v>
          </cell>
          <cell r="J175">
            <v>0</v>
          </cell>
          <cell r="K175">
            <v>0</v>
          </cell>
          <cell r="L175">
            <v>0</v>
          </cell>
          <cell r="M175">
            <v>0</v>
          </cell>
          <cell r="N175">
            <v>0</v>
          </cell>
          <cell r="O175">
            <v>0</v>
          </cell>
          <cell r="P175">
            <v>0</v>
          </cell>
          <cell r="Q175">
            <v>0</v>
          </cell>
          <cell r="S175">
            <v>7</v>
          </cell>
          <cell r="T175">
            <v>1</v>
          </cell>
          <cell r="U175">
            <v>-0.85714285714285721</v>
          </cell>
        </row>
        <row r="176">
          <cell r="A176" t="str">
            <v xml:space="preserve">    United States of America</v>
          </cell>
          <cell r="B176">
            <v>3173</v>
          </cell>
          <cell r="C176">
            <v>3405</v>
          </cell>
          <cell r="D176">
            <v>3529</v>
          </cell>
          <cell r="F176">
            <v>724</v>
          </cell>
          <cell r="G176">
            <v>314</v>
          </cell>
          <cell r="H176">
            <v>281</v>
          </cell>
          <cell r="I176">
            <v>352</v>
          </cell>
          <cell r="J176">
            <v>396</v>
          </cell>
          <cell r="K176">
            <v>457</v>
          </cell>
          <cell r="L176">
            <v>486</v>
          </cell>
          <cell r="M176">
            <v>419</v>
          </cell>
          <cell r="N176">
            <v>367</v>
          </cell>
          <cell r="O176">
            <v>339</v>
          </cell>
          <cell r="P176">
            <v>264</v>
          </cell>
          <cell r="Q176">
            <v>290</v>
          </cell>
          <cell r="S176">
            <v>3529</v>
          </cell>
          <cell r="T176">
            <v>4689</v>
          </cell>
          <cell r="U176">
            <v>0.32870501558515164</v>
          </cell>
        </row>
        <row r="177">
          <cell r="A177" t="str">
            <v xml:space="preserve">    Uruguay</v>
          </cell>
          <cell r="B177">
            <v>17</v>
          </cell>
          <cell r="C177">
            <v>5</v>
          </cell>
          <cell r="D177">
            <v>3</v>
          </cell>
          <cell r="F177">
            <v>0</v>
          </cell>
          <cell r="G177">
            <v>0</v>
          </cell>
          <cell r="H177">
            <v>0</v>
          </cell>
          <cell r="I177">
            <v>0</v>
          </cell>
          <cell r="J177">
            <v>0</v>
          </cell>
          <cell r="K177">
            <v>0</v>
          </cell>
          <cell r="L177">
            <v>0</v>
          </cell>
          <cell r="M177">
            <v>0</v>
          </cell>
          <cell r="N177">
            <v>0</v>
          </cell>
          <cell r="O177">
            <v>0</v>
          </cell>
          <cell r="P177">
            <v>0</v>
          </cell>
          <cell r="Q177">
            <v>0</v>
          </cell>
          <cell r="S177">
            <v>3</v>
          </cell>
          <cell r="T177">
            <v>0</v>
          </cell>
          <cell r="U177">
            <v>-1</v>
          </cell>
        </row>
        <row r="178">
          <cell r="A178" t="str">
            <v xml:space="preserve">    Venezuela</v>
          </cell>
          <cell r="B178">
            <v>14</v>
          </cell>
          <cell r="C178">
            <v>15</v>
          </cell>
          <cell r="D178">
            <v>13</v>
          </cell>
          <cell r="F178">
            <v>6</v>
          </cell>
          <cell r="G178">
            <v>0</v>
          </cell>
          <cell r="H178">
            <v>2</v>
          </cell>
          <cell r="I178">
            <v>0</v>
          </cell>
          <cell r="J178">
            <v>0</v>
          </cell>
          <cell r="K178">
            <v>5</v>
          </cell>
          <cell r="L178">
            <v>0</v>
          </cell>
          <cell r="M178">
            <v>0</v>
          </cell>
          <cell r="N178">
            <v>1</v>
          </cell>
          <cell r="O178">
            <v>1</v>
          </cell>
          <cell r="P178">
            <v>5</v>
          </cell>
          <cell r="Q178">
            <v>1</v>
          </cell>
          <cell r="S178">
            <v>13</v>
          </cell>
          <cell r="T178">
            <v>21</v>
          </cell>
          <cell r="U178">
            <v>0.61538461538461542</v>
          </cell>
        </row>
        <row r="179">
          <cell r="A179" t="str">
            <v xml:space="preserve">    Virgin Is.</v>
          </cell>
          <cell r="B179">
            <v>2</v>
          </cell>
          <cell r="C179">
            <v>3</v>
          </cell>
          <cell r="D179">
            <v>14</v>
          </cell>
          <cell r="F179">
            <v>1</v>
          </cell>
          <cell r="G179">
            <v>0</v>
          </cell>
          <cell r="H179">
            <v>1</v>
          </cell>
          <cell r="I179">
            <v>3</v>
          </cell>
          <cell r="J179">
            <v>1</v>
          </cell>
          <cell r="K179">
            <v>1</v>
          </cell>
          <cell r="L179">
            <v>2</v>
          </cell>
          <cell r="M179">
            <v>1</v>
          </cell>
          <cell r="N179">
            <v>0</v>
          </cell>
          <cell r="O179">
            <v>1</v>
          </cell>
          <cell r="P179">
            <v>2</v>
          </cell>
          <cell r="Q179">
            <v>0</v>
          </cell>
          <cell r="S179">
            <v>14</v>
          </cell>
          <cell r="T179">
            <v>13</v>
          </cell>
          <cell r="U179">
            <v>-7.1428571428571397E-2</v>
          </cell>
        </row>
        <row r="180">
          <cell r="A180" t="str">
            <v xml:space="preserve">    West Indies (unsp.)</v>
          </cell>
          <cell r="B180">
            <v>0</v>
          </cell>
          <cell r="C180">
            <v>5</v>
          </cell>
          <cell r="D180">
            <v>6</v>
          </cell>
          <cell r="F180">
            <v>0</v>
          </cell>
          <cell r="G180">
            <v>0</v>
          </cell>
          <cell r="H180">
            <v>1</v>
          </cell>
          <cell r="I180">
            <v>0</v>
          </cell>
          <cell r="J180">
            <v>0</v>
          </cell>
          <cell r="K180">
            <v>0</v>
          </cell>
          <cell r="L180">
            <v>0</v>
          </cell>
          <cell r="M180">
            <v>0</v>
          </cell>
          <cell r="N180">
            <v>0</v>
          </cell>
          <cell r="O180">
            <v>0</v>
          </cell>
          <cell r="P180">
            <v>0</v>
          </cell>
          <cell r="Q180">
            <v>1</v>
          </cell>
          <cell r="S180">
            <v>6</v>
          </cell>
          <cell r="T180">
            <v>2</v>
          </cell>
          <cell r="U180">
            <v>-0.66666666666666674</v>
          </cell>
        </row>
        <row r="183">
          <cell r="A183" t="str">
            <v>PHILIPPINE OVERSEAS EMPLOYMENT ADMINISTRATION</v>
          </cell>
        </row>
        <row r="184">
          <cell r="A184" t="str">
            <v>Deployed Landbased Overseas Filipino Workers by Destination</v>
          </cell>
        </row>
        <row r="188">
          <cell r="B188">
            <v>1998</v>
          </cell>
          <cell r="C188">
            <v>1999</v>
          </cell>
          <cell r="D188">
            <v>2000</v>
          </cell>
          <cell r="F188">
            <v>36892</v>
          </cell>
          <cell r="G188">
            <v>36923</v>
          </cell>
          <cell r="H188">
            <v>36951</v>
          </cell>
          <cell r="I188">
            <v>36982</v>
          </cell>
          <cell r="J188">
            <v>37012</v>
          </cell>
          <cell r="K188">
            <v>37043</v>
          </cell>
          <cell r="L188">
            <v>37073</v>
          </cell>
          <cell r="M188">
            <v>37104</v>
          </cell>
          <cell r="N188">
            <v>37135</v>
          </cell>
          <cell r="O188">
            <v>37165</v>
          </cell>
          <cell r="P188">
            <v>37196</v>
          </cell>
          <cell r="Q188">
            <v>37226</v>
          </cell>
          <cell r="S188" t="str">
            <v xml:space="preserve">     2000</v>
          </cell>
          <cell r="T188" t="str">
            <v xml:space="preserve">     2001</v>
          </cell>
          <cell r="U188" t="str">
            <v>% Change</v>
          </cell>
        </row>
        <row r="190">
          <cell r="A190" t="str">
            <v>AFRICA</v>
          </cell>
          <cell r="B190">
            <v>5538</v>
          </cell>
          <cell r="C190">
            <v>4936</v>
          </cell>
          <cell r="D190">
            <v>4298</v>
          </cell>
          <cell r="F190">
            <v>700</v>
          </cell>
          <cell r="G190">
            <v>333</v>
          </cell>
          <cell r="H190">
            <v>464</v>
          </cell>
          <cell r="I190">
            <v>276</v>
          </cell>
          <cell r="J190">
            <v>457</v>
          </cell>
          <cell r="K190">
            <v>401</v>
          </cell>
          <cell r="L190">
            <v>515</v>
          </cell>
          <cell r="M190">
            <v>404</v>
          </cell>
          <cell r="N190">
            <v>364</v>
          </cell>
          <cell r="O190">
            <v>372</v>
          </cell>
          <cell r="P190">
            <v>319</v>
          </cell>
          <cell r="Q190">
            <v>338</v>
          </cell>
          <cell r="S190">
            <v>4298</v>
          </cell>
          <cell r="T190">
            <v>4943</v>
          </cell>
          <cell r="U190">
            <v>0.15006979990693337</v>
          </cell>
        </row>
        <row r="191">
          <cell r="A191" t="str">
            <v xml:space="preserve">    Afars and Issas</v>
          </cell>
          <cell r="B191">
            <v>0</v>
          </cell>
          <cell r="C191">
            <v>0</v>
          </cell>
          <cell r="D191">
            <v>0</v>
          </cell>
          <cell r="F191">
            <v>0</v>
          </cell>
          <cell r="G191">
            <v>0</v>
          </cell>
          <cell r="H191">
            <v>0</v>
          </cell>
          <cell r="I191">
            <v>0</v>
          </cell>
          <cell r="J191">
            <v>0</v>
          </cell>
          <cell r="K191">
            <v>0</v>
          </cell>
          <cell r="L191">
            <v>8</v>
          </cell>
          <cell r="M191">
            <v>0</v>
          </cell>
          <cell r="N191">
            <v>4</v>
          </cell>
          <cell r="O191">
            <v>0</v>
          </cell>
          <cell r="P191">
            <v>0</v>
          </cell>
          <cell r="Q191">
            <v>0</v>
          </cell>
          <cell r="S191">
            <v>0</v>
          </cell>
          <cell r="T191">
            <v>12</v>
          </cell>
          <cell r="U191">
            <v>0</v>
          </cell>
        </row>
        <row r="192">
          <cell r="A192" t="str">
            <v xml:space="preserve">    Algeria</v>
          </cell>
          <cell r="B192">
            <v>1258</v>
          </cell>
          <cell r="C192">
            <v>705</v>
          </cell>
          <cell r="D192">
            <v>280</v>
          </cell>
          <cell r="F192">
            <v>46</v>
          </cell>
          <cell r="G192">
            <v>18</v>
          </cell>
          <cell r="H192">
            <v>8</v>
          </cell>
          <cell r="I192">
            <v>27</v>
          </cell>
          <cell r="J192">
            <v>41</v>
          </cell>
          <cell r="K192">
            <v>46</v>
          </cell>
          <cell r="L192">
            <v>22</v>
          </cell>
          <cell r="M192">
            <v>36</v>
          </cell>
          <cell r="N192">
            <v>22</v>
          </cell>
          <cell r="O192">
            <v>34</v>
          </cell>
          <cell r="P192">
            <v>41</v>
          </cell>
          <cell r="Q192">
            <v>52</v>
          </cell>
          <cell r="S192">
            <v>280</v>
          </cell>
          <cell r="T192">
            <v>393</v>
          </cell>
          <cell r="U192">
            <v>0.40357142857142847</v>
          </cell>
        </row>
        <row r="193">
          <cell r="A193" t="str">
            <v xml:space="preserve">    Angola</v>
          </cell>
          <cell r="B193">
            <v>681</v>
          </cell>
          <cell r="C193">
            <v>772</v>
          </cell>
          <cell r="D193">
            <v>788</v>
          </cell>
          <cell r="F193">
            <v>108</v>
          </cell>
          <cell r="G193">
            <v>62</v>
          </cell>
          <cell r="H193">
            <v>199</v>
          </cell>
          <cell r="I193">
            <v>47</v>
          </cell>
          <cell r="J193">
            <v>83</v>
          </cell>
          <cell r="K193">
            <v>64</v>
          </cell>
          <cell r="L193">
            <v>112</v>
          </cell>
          <cell r="M193">
            <v>86</v>
          </cell>
          <cell r="N193">
            <v>84</v>
          </cell>
          <cell r="O193">
            <v>105</v>
          </cell>
          <cell r="P193">
            <v>102</v>
          </cell>
          <cell r="Q193">
            <v>67</v>
          </cell>
          <cell r="S193">
            <v>788</v>
          </cell>
          <cell r="T193">
            <v>1119</v>
          </cell>
          <cell r="U193">
            <v>0.42005076142131981</v>
          </cell>
        </row>
        <row r="194">
          <cell r="A194" t="str">
            <v xml:space="preserve">    Botswana</v>
          </cell>
          <cell r="B194">
            <v>26</v>
          </cell>
          <cell r="C194">
            <v>24</v>
          </cell>
          <cell r="D194">
            <v>27</v>
          </cell>
          <cell r="F194">
            <v>32</v>
          </cell>
          <cell r="G194">
            <v>2</v>
          </cell>
          <cell r="H194">
            <v>0</v>
          </cell>
          <cell r="I194">
            <v>1</v>
          </cell>
          <cell r="J194">
            <v>8</v>
          </cell>
          <cell r="K194">
            <v>1</v>
          </cell>
          <cell r="L194">
            <v>3</v>
          </cell>
          <cell r="M194">
            <v>1</v>
          </cell>
          <cell r="N194">
            <v>1</v>
          </cell>
          <cell r="O194">
            <v>1</v>
          </cell>
          <cell r="P194">
            <v>0</v>
          </cell>
          <cell r="Q194">
            <v>0</v>
          </cell>
          <cell r="S194">
            <v>27</v>
          </cell>
          <cell r="T194">
            <v>50</v>
          </cell>
          <cell r="U194">
            <v>0.85185185185185186</v>
          </cell>
        </row>
        <row r="195">
          <cell r="A195" t="str">
            <v xml:space="preserve">    Burundi</v>
          </cell>
          <cell r="B195">
            <v>0</v>
          </cell>
          <cell r="C195">
            <v>1</v>
          </cell>
          <cell r="D195">
            <v>0</v>
          </cell>
          <cell r="F195">
            <v>0</v>
          </cell>
          <cell r="G195">
            <v>0</v>
          </cell>
          <cell r="H195">
            <v>0</v>
          </cell>
          <cell r="I195">
            <v>0</v>
          </cell>
          <cell r="J195">
            <v>0</v>
          </cell>
          <cell r="K195">
            <v>0</v>
          </cell>
          <cell r="L195">
            <v>0</v>
          </cell>
          <cell r="M195">
            <v>0</v>
          </cell>
          <cell r="N195">
            <v>0</v>
          </cell>
          <cell r="O195">
            <v>0</v>
          </cell>
          <cell r="P195">
            <v>0</v>
          </cell>
          <cell r="Q195">
            <v>0</v>
          </cell>
          <cell r="S195">
            <v>0</v>
          </cell>
          <cell r="T195">
            <v>0</v>
          </cell>
          <cell r="U195">
            <v>0</v>
          </cell>
        </row>
        <row r="196">
          <cell r="A196" t="str">
            <v xml:space="preserve">    Cameroon</v>
          </cell>
          <cell r="B196">
            <v>12</v>
          </cell>
          <cell r="C196">
            <v>19</v>
          </cell>
          <cell r="D196">
            <v>4</v>
          </cell>
          <cell r="F196">
            <v>1</v>
          </cell>
          <cell r="G196">
            <v>0</v>
          </cell>
          <cell r="H196">
            <v>0</v>
          </cell>
          <cell r="I196">
            <v>0</v>
          </cell>
          <cell r="J196">
            <v>0</v>
          </cell>
          <cell r="K196">
            <v>0</v>
          </cell>
          <cell r="L196">
            <v>0</v>
          </cell>
          <cell r="M196">
            <v>0</v>
          </cell>
          <cell r="N196">
            <v>1</v>
          </cell>
          <cell r="O196">
            <v>0</v>
          </cell>
          <cell r="P196">
            <v>8</v>
          </cell>
          <cell r="Q196">
            <v>20</v>
          </cell>
          <cell r="S196">
            <v>4</v>
          </cell>
          <cell r="T196">
            <v>30</v>
          </cell>
          <cell r="U196">
            <v>6.5</v>
          </cell>
        </row>
        <row r="197">
          <cell r="A197" t="str">
            <v xml:space="preserve">    Cape Verde</v>
          </cell>
          <cell r="B197">
            <v>0</v>
          </cell>
          <cell r="C197">
            <v>15</v>
          </cell>
          <cell r="D197">
            <v>7</v>
          </cell>
          <cell r="F197">
            <v>0</v>
          </cell>
          <cell r="G197">
            <v>0</v>
          </cell>
          <cell r="H197">
            <v>0</v>
          </cell>
          <cell r="I197">
            <v>0</v>
          </cell>
          <cell r="J197">
            <v>0</v>
          </cell>
          <cell r="K197">
            <v>0</v>
          </cell>
          <cell r="L197">
            <v>0</v>
          </cell>
          <cell r="M197">
            <v>0</v>
          </cell>
          <cell r="N197">
            <v>0</v>
          </cell>
          <cell r="O197">
            <v>0</v>
          </cell>
          <cell r="P197">
            <v>0</v>
          </cell>
          <cell r="Q197">
            <v>0</v>
          </cell>
          <cell r="S197">
            <v>7</v>
          </cell>
          <cell r="T197">
            <v>0</v>
          </cell>
          <cell r="U197">
            <v>-1</v>
          </cell>
        </row>
        <row r="198">
          <cell r="A198" t="str">
            <v xml:space="preserve">    Central African Republic</v>
          </cell>
          <cell r="B198">
            <v>1</v>
          </cell>
          <cell r="C198">
            <v>1</v>
          </cell>
          <cell r="D198">
            <v>2</v>
          </cell>
          <cell r="F198">
            <v>0</v>
          </cell>
          <cell r="G198">
            <v>0</v>
          </cell>
          <cell r="H198">
            <v>0</v>
          </cell>
          <cell r="I198">
            <v>0</v>
          </cell>
          <cell r="J198">
            <v>0</v>
          </cell>
          <cell r="K198">
            <v>1</v>
          </cell>
          <cell r="L198">
            <v>0</v>
          </cell>
          <cell r="M198">
            <v>1</v>
          </cell>
          <cell r="N198">
            <v>0</v>
          </cell>
          <cell r="O198">
            <v>4</v>
          </cell>
          <cell r="P198">
            <v>0</v>
          </cell>
          <cell r="Q198">
            <v>0</v>
          </cell>
          <cell r="S198">
            <v>2</v>
          </cell>
          <cell r="T198">
            <v>6</v>
          </cell>
          <cell r="U198">
            <v>2</v>
          </cell>
        </row>
        <row r="199">
          <cell r="A199" t="str">
            <v xml:space="preserve">    Chad</v>
          </cell>
          <cell r="B199">
            <v>1</v>
          </cell>
          <cell r="C199">
            <v>0</v>
          </cell>
          <cell r="D199">
            <v>0</v>
          </cell>
          <cell r="F199">
            <v>0</v>
          </cell>
          <cell r="G199">
            <v>0</v>
          </cell>
          <cell r="H199">
            <v>0</v>
          </cell>
          <cell r="I199">
            <v>0</v>
          </cell>
          <cell r="J199">
            <v>0</v>
          </cell>
          <cell r="K199">
            <v>0</v>
          </cell>
          <cell r="L199">
            <v>0</v>
          </cell>
          <cell r="M199">
            <v>21</v>
          </cell>
          <cell r="N199">
            <v>24</v>
          </cell>
          <cell r="O199">
            <v>0</v>
          </cell>
          <cell r="P199">
            <v>2</v>
          </cell>
          <cell r="Q199">
            <v>30</v>
          </cell>
          <cell r="S199">
            <v>0</v>
          </cell>
          <cell r="T199">
            <v>77</v>
          </cell>
          <cell r="U199">
            <v>0</v>
          </cell>
        </row>
        <row r="200">
          <cell r="A200" t="str">
            <v xml:space="preserve">    Congo</v>
          </cell>
          <cell r="B200">
            <v>66</v>
          </cell>
          <cell r="C200">
            <v>35</v>
          </cell>
          <cell r="D200">
            <v>43</v>
          </cell>
          <cell r="F200">
            <v>4</v>
          </cell>
          <cell r="G200">
            <v>7</v>
          </cell>
          <cell r="H200">
            <v>8</v>
          </cell>
          <cell r="I200">
            <v>1</v>
          </cell>
          <cell r="J200">
            <v>10</v>
          </cell>
          <cell r="K200">
            <v>7</v>
          </cell>
          <cell r="L200">
            <v>7</v>
          </cell>
          <cell r="M200">
            <v>13</v>
          </cell>
          <cell r="N200">
            <v>5</v>
          </cell>
          <cell r="O200">
            <v>4</v>
          </cell>
          <cell r="P200">
            <v>1</v>
          </cell>
          <cell r="Q200">
            <v>2</v>
          </cell>
          <cell r="S200">
            <v>43</v>
          </cell>
          <cell r="T200">
            <v>69</v>
          </cell>
          <cell r="U200">
            <v>0.60465116279069764</v>
          </cell>
        </row>
        <row r="201">
          <cell r="A201" t="str">
            <v xml:space="preserve">    Djibouti</v>
          </cell>
          <cell r="B201">
            <v>11</v>
          </cell>
          <cell r="C201">
            <v>0</v>
          </cell>
          <cell r="D201">
            <v>2</v>
          </cell>
          <cell r="F201">
            <v>0</v>
          </cell>
          <cell r="G201">
            <v>0</v>
          </cell>
          <cell r="H201">
            <v>0</v>
          </cell>
          <cell r="I201">
            <v>1</v>
          </cell>
          <cell r="J201">
            <v>0</v>
          </cell>
          <cell r="K201">
            <v>0</v>
          </cell>
          <cell r="L201">
            <v>0</v>
          </cell>
          <cell r="M201">
            <v>0</v>
          </cell>
          <cell r="N201">
            <v>1</v>
          </cell>
          <cell r="O201">
            <v>0</v>
          </cell>
          <cell r="P201">
            <v>0</v>
          </cell>
          <cell r="Q201">
            <v>0</v>
          </cell>
          <cell r="S201">
            <v>2</v>
          </cell>
          <cell r="T201">
            <v>2</v>
          </cell>
          <cell r="U201">
            <v>0</v>
          </cell>
        </row>
        <row r="202">
          <cell r="A202" t="str">
            <v xml:space="preserve">    East Africa (unsp.)</v>
          </cell>
          <cell r="B202">
            <v>4</v>
          </cell>
          <cell r="C202">
            <v>0</v>
          </cell>
          <cell r="D202">
            <v>0</v>
          </cell>
          <cell r="F202">
            <v>0</v>
          </cell>
          <cell r="G202">
            <v>0</v>
          </cell>
          <cell r="H202">
            <v>0</v>
          </cell>
          <cell r="I202">
            <v>0</v>
          </cell>
          <cell r="J202">
            <v>0</v>
          </cell>
          <cell r="K202">
            <v>0</v>
          </cell>
          <cell r="L202">
            <v>0</v>
          </cell>
          <cell r="M202">
            <v>0</v>
          </cell>
          <cell r="N202">
            <v>0</v>
          </cell>
          <cell r="O202">
            <v>0</v>
          </cell>
          <cell r="P202">
            <v>0</v>
          </cell>
          <cell r="Q202">
            <v>0</v>
          </cell>
          <cell r="S202">
            <v>0</v>
          </cell>
          <cell r="T202">
            <v>0</v>
          </cell>
          <cell r="U202">
            <v>0</v>
          </cell>
        </row>
        <row r="203">
          <cell r="A203" t="str">
            <v xml:space="preserve">    Equatorial Guinea</v>
          </cell>
          <cell r="B203">
            <v>40</v>
          </cell>
          <cell r="C203">
            <v>732</v>
          </cell>
          <cell r="D203">
            <v>865</v>
          </cell>
          <cell r="F203">
            <v>91</v>
          </cell>
          <cell r="G203">
            <v>40</v>
          </cell>
          <cell r="H203">
            <v>71</v>
          </cell>
          <cell r="I203">
            <v>56</v>
          </cell>
          <cell r="J203">
            <v>83</v>
          </cell>
          <cell r="K203">
            <v>66</v>
          </cell>
          <cell r="L203">
            <v>75</v>
          </cell>
          <cell r="M203">
            <v>50</v>
          </cell>
          <cell r="N203">
            <v>49</v>
          </cell>
          <cell r="O203">
            <v>88</v>
          </cell>
          <cell r="P203">
            <v>37</v>
          </cell>
          <cell r="Q203">
            <v>67</v>
          </cell>
          <cell r="S203">
            <v>865</v>
          </cell>
          <cell r="T203">
            <v>773</v>
          </cell>
          <cell r="U203">
            <v>-0.10635838150289012</v>
          </cell>
        </row>
        <row r="204">
          <cell r="A204" t="str">
            <v xml:space="preserve">    Eritrea</v>
          </cell>
          <cell r="B204">
            <v>44</v>
          </cell>
          <cell r="C204">
            <v>8</v>
          </cell>
          <cell r="D204">
            <v>2</v>
          </cell>
          <cell r="F204">
            <v>0</v>
          </cell>
          <cell r="G204">
            <v>5</v>
          </cell>
          <cell r="H204">
            <v>0</v>
          </cell>
          <cell r="I204">
            <v>0</v>
          </cell>
          <cell r="J204">
            <v>0</v>
          </cell>
          <cell r="K204">
            <v>0</v>
          </cell>
          <cell r="L204">
            <v>3</v>
          </cell>
          <cell r="M204">
            <v>0</v>
          </cell>
          <cell r="N204">
            <v>0</v>
          </cell>
          <cell r="O204">
            <v>1</v>
          </cell>
          <cell r="P204">
            <v>0</v>
          </cell>
          <cell r="Q204">
            <v>0</v>
          </cell>
          <cell r="S204">
            <v>2</v>
          </cell>
          <cell r="T204">
            <v>9</v>
          </cell>
          <cell r="U204">
            <v>3.5</v>
          </cell>
        </row>
        <row r="205">
          <cell r="A205" t="str">
            <v xml:space="preserve">    Ethiopia</v>
          </cell>
          <cell r="B205">
            <v>15</v>
          </cell>
          <cell r="C205">
            <v>9</v>
          </cell>
          <cell r="D205">
            <v>19</v>
          </cell>
          <cell r="F205">
            <v>1</v>
          </cell>
          <cell r="G205">
            <v>0</v>
          </cell>
          <cell r="H205">
            <v>0</v>
          </cell>
          <cell r="I205">
            <v>0</v>
          </cell>
          <cell r="J205">
            <v>0</v>
          </cell>
          <cell r="K205">
            <v>2</v>
          </cell>
          <cell r="L205">
            <v>1</v>
          </cell>
          <cell r="M205">
            <v>0</v>
          </cell>
          <cell r="N205">
            <v>1</v>
          </cell>
          <cell r="O205">
            <v>3</v>
          </cell>
          <cell r="P205">
            <v>0</v>
          </cell>
          <cell r="Q205">
            <v>2</v>
          </cell>
          <cell r="S205">
            <v>19</v>
          </cell>
          <cell r="T205">
            <v>10</v>
          </cell>
          <cell r="U205">
            <v>-0.47368421052631582</v>
          </cell>
        </row>
        <row r="206">
          <cell r="A206" t="str">
            <v xml:space="preserve">    Gabon</v>
          </cell>
          <cell r="B206">
            <v>53</v>
          </cell>
          <cell r="C206">
            <v>66</v>
          </cell>
          <cell r="D206">
            <v>63</v>
          </cell>
          <cell r="F206">
            <v>14</v>
          </cell>
          <cell r="G206">
            <v>8</v>
          </cell>
          <cell r="H206">
            <v>0</v>
          </cell>
          <cell r="I206">
            <v>4</v>
          </cell>
          <cell r="J206">
            <v>3</v>
          </cell>
          <cell r="K206">
            <v>12</v>
          </cell>
          <cell r="L206">
            <v>4</v>
          </cell>
          <cell r="M206">
            <v>3</v>
          </cell>
          <cell r="N206">
            <v>8</v>
          </cell>
          <cell r="O206">
            <v>11</v>
          </cell>
          <cell r="P206">
            <v>3</v>
          </cell>
          <cell r="Q206">
            <v>11</v>
          </cell>
          <cell r="S206">
            <v>63</v>
          </cell>
          <cell r="T206">
            <v>81</v>
          </cell>
          <cell r="U206">
            <v>0.28571428571428581</v>
          </cell>
        </row>
        <row r="207">
          <cell r="A207" t="str">
            <v xml:space="preserve">    Ghana</v>
          </cell>
          <cell r="B207">
            <v>18</v>
          </cell>
          <cell r="C207">
            <v>42</v>
          </cell>
          <cell r="D207">
            <v>70</v>
          </cell>
          <cell r="F207">
            <v>16</v>
          </cell>
          <cell r="G207">
            <v>8</v>
          </cell>
          <cell r="H207">
            <v>1</v>
          </cell>
          <cell r="I207">
            <v>0</v>
          </cell>
          <cell r="J207">
            <v>0</v>
          </cell>
          <cell r="K207">
            <v>4</v>
          </cell>
          <cell r="L207">
            <v>1</v>
          </cell>
          <cell r="M207">
            <v>2</v>
          </cell>
          <cell r="N207">
            <v>3</v>
          </cell>
          <cell r="O207">
            <v>1</v>
          </cell>
          <cell r="P207">
            <v>1</v>
          </cell>
          <cell r="Q207">
            <v>0</v>
          </cell>
          <cell r="S207">
            <v>70</v>
          </cell>
          <cell r="T207">
            <v>37</v>
          </cell>
          <cell r="U207">
            <v>-0.47142857142857142</v>
          </cell>
        </row>
        <row r="208">
          <cell r="A208" t="str">
            <v xml:space="preserve">    Guinea</v>
          </cell>
          <cell r="B208">
            <v>125</v>
          </cell>
          <cell r="C208">
            <v>121</v>
          </cell>
          <cell r="D208">
            <v>0</v>
          </cell>
          <cell r="F208">
            <v>0</v>
          </cell>
          <cell r="G208">
            <v>0</v>
          </cell>
          <cell r="H208">
            <v>0</v>
          </cell>
          <cell r="I208">
            <v>0</v>
          </cell>
          <cell r="J208">
            <v>0</v>
          </cell>
          <cell r="K208">
            <v>0</v>
          </cell>
          <cell r="L208">
            <v>0</v>
          </cell>
          <cell r="M208">
            <v>0</v>
          </cell>
          <cell r="N208">
            <v>0</v>
          </cell>
          <cell r="O208">
            <v>0</v>
          </cell>
          <cell r="P208">
            <v>0</v>
          </cell>
          <cell r="Q208">
            <v>0</v>
          </cell>
          <cell r="S208">
            <v>0</v>
          </cell>
          <cell r="T208">
            <v>0</v>
          </cell>
          <cell r="U208">
            <v>0</v>
          </cell>
        </row>
        <row r="209">
          <cell r="A209" t="str">
            <v xml:space="preserve">    Ivory Coast</v>
          </cell>
          <cell r="B209">
            <v>7</v>
          </cell>
          <cell r="C209">
            <v>4</v>
          </cell>
          <cell r="D209">
            <v>22</v>
          </cell>
          <cell r="F209">
            <v>4</v>
          </cell>
          <cell r="G209">
            <v>8</v>
          </cell>
          <cell r="H209">
            <v>4</v>
          </cell>
          <cell r="I209">
            <v>0</v>
          </cell>
          <cell r="J209">
            <v>2</v>
          </cell>
          <cell r="K209">
            <v>3</v>
          </cell>
          <cell r="L209">
            <v>2</v>
          </cell>
          <cell r="M209">
            <v>1</v>
          </cell>
          <cell r="N209">
            <v>1</v>
          </cell>
          <cell r="O209">
            <v>0</v>
          </cell>
          <cell r="P209">
            <v>0</v>
          </cell>
          <cell r="Q209">
            <v>0</v>
          </cell>
          <cell r="S209">
            <v>22</v>
          </cell>
          <cell r="T209">
            <v>25</v>
          </cell>
          <cell r="U209">
            <v>0.13636363636363646</v>
          </cell>
        </row>
        <row r="210">
          <cell r="A210" t="str">
            <v xml:space="preserve">    Kenya</v>
          </cell>
          <cell r="B210">
            <v>37</v>
          </cell>
          <cell r="C210">
            <v>57</v>
          </cell>
          <cell r="D210">
            <v>47</v>
          </cell>
          <cell r="F210">
            <v>25</v>
          </cell>
          <cell r="G210">
            <v>1</v>
          </cell>
          <cell r="H210">
            <v>3</v>
          </cell>
          <cell r="I210">
            <v>0</v>
          </cell>
          <cell r="J210">
            <v>2</v>
          </cell>
          <cell r="K210">
            <v>2</v>
          </cell>
          <cell r="L210">
            <v>2</v>
          </cell>
          <cell r="M210">
            <v>5</v>
          </cell>
          <cell r="N210">
            <v>1</v>
          </cell>
          <cell r="O210">
            <v>1</v>
          </cell>
          <cell r="P210">
            <v>4</v>
          </cell>
          <cell r="Q210">
            <v>2</v>
          </cell>
          <cell r="S210">
            <v>47</v>
          </cell>
          <cell r="T210">
            <v>48</v>
          </cell>
          <cell r="U210">
            <v>2.1276595744680771E-2</v>
          </cell>
        </row>
        <row r="211">
          <cell r="A211" t="str">
            <v xml:space="preserve">    Lesotho</v>
          </cell>
          <cell r="B211">
            <v>0</v>
          </cell>
          <cell r="C211">
            <v>3</v>
          </cell>
          <cell r="D211">
            <v>6</v>
          </cell>
          <cell r="F211">
            <v>19</v>
          </cell>
          <cell r="G211">
            <v>3</v>
          </cell>
          <cell r="H211">
            <v>2</v>
          </cell>
          <cell r="I211">
            <v>0</v>
          </cell>
          <cell r="J211">
            <v>1</v>
          </cell>
          <cell r="K211">
            <v>0</v>
          </cell>
          <cell r="L211">
            <v>0</v>
          </cell>
          <cell r="M211">
            <v>0</v>
          </cell>
          <cell r="N211">
            <v>0</v>
          </cell>
          <cell r="O211">
            <v>0</v>
          </cell>
          <cell r="P211">
            <v>4</v>
          </cell>
          <cell r="Q211">
            <v>0</v>
          </cell>
          <cell r="S211">
            <v>6</v>
          </cell>
          <cell r="T211">
            <v>29</v>
          </cell>
          <cell r="U211">
            <v>3.833333333333333</v>
          </cell>
        </row>
        <row r="212">
          <cell r="A212" t="str">
            <v xml:space="preserve">    Liberia</v>
          </cell>
          <cell r="B212">
            <v>0</v>
          </cell>
          <cell r="C212">
            <v>5</v>
          </cell>
          <cell r="D212">
            <v>1</v>
          </cell>
          <cell r="F212">
            <v>0</v>
          </cell>
          <cell r="G212">
            <v>0</v>
          </cell>
          <cell r="H212">
            <v>1</v>
          </cell>
          <cell r="I212">
            <v>0</v>
          </cell>
          <cell r="J212">
            <v>0</v>
          </cell>
          <cell r="K212">
            <v>0</v>
          </cell>
          <cell r="L212">
            <v>0</v>
          </cell>
          <cell r="M212">
            <v>0</v>
          </cell>
          <cell r="N212">
            <v>0</v>
          </cell>
          <cell r="O212">
            <v>0</v>
          </cell>
          <cell r="P212">
            <v>0</v>
          </cell>
          <cell r="Q212">
            <v>0</v>
          </cell>
          <cell r="S212">
            <v>1</v>
          </cell>
          <cell r="T212">
            <v>1</v>
          </cell>
          <cell r="U212">
            <v>0</v>
          </cell>
        </row>
        <row r="213">
          <cell r="A213" t="str">
            <v xml:space="preserve">    Madagascar</v>
          </cell>
          <cell r="B213">
            <v>1</v>
          </cell>
          <cell r="C213">
            <v>1</v>
          </cell>
          <cell r="D213">
            <v>6</v>
          </cell>
          <cell r="F213">
            <v>0</v>
          </cell>
          <cell r="G213">
            <v>2</v>
          </cell>
          <cell r="H213">
            <v>0</v>
          </cell>
          <cell r="I213">
            <v>1</v>
          </cell>
          <cell r="J213">
            <v>0</v>
          </cell>
          <cell r="K213">
            <v>0</v>
          </cell>
          <cell r="L213">
            <v>2</v>
          </cell>
          <cell r="M213">
            <v>4</v>
          </cell>
          <cell r="N213">
            <v>0</v>
          </cell>
          <cell r="O213">
            <v>0</v>
          </cell>
          <cell r="P213">
            <v>0</v>
          </cell>
          <cell r="Q213">
            <v>0</v>
          </cell>
          <cell r="S213">
            <v>6</v>
          </cell>
          <cell r="T213">
            <v>9</v>
          </cell>
          <cell r="U213">
            <v>0.5</v>
          </cell>
        </row>
        <row r="214">
          <cell r="A214" t="str">
            <v xml:space="preserve">    Malawi</v>
          </cell>
          <cell r="B214">
            <v>4</v>
          </cell>
          <cell r="C214">
            <v>22</v>
          </cell>
          <cell r="D214">
            <v>17</v>
          </cell>
          <cell r="F214">
            <v>12</v>
          </cell>
          <cell r="G214">
            <v>0</v>
          </cell>
          <cell r="H214">
            <v>0</v>
          </cell>
          <cell r="I214">
            <v>0</v>
          </cell>
          <cell r="J214">
            <v>1</v>
          </cell>
          <cell r="K214">
            <v>0</v>
          </cell>
          <cell r="L214">
            <v>4</v>
          </cell>
          <cell r="M214">
            <v>1</v>
          </cell>
          <cell r="N214">
            <v>0</v>
          </cell>
          <cell r="O214">
            <v>1</v>
          </cell>
          <cell r="P214">
            <v>0</v>
          </cell>
          <cell r="Q214">
            <v>0</v>
          </cell>
          <cell r="S214">
            <v>17</v>
          </cell>
          <cell r="T214">
            <v>19</v>
          </cell>
          <cell r="U214">
            <v>0.11764705882352944</v>
          </cell>
        </row>
        <row r="215">
          <cell r="A215" t="str">
            <v xml:space="preserve">    Mali</v>
          </cell>
          <cell r="B215">
            <v>61</v>
          </cell>
          <cell r="C215">
            <v>50</v>
          </cell>
          <cell r="D215">
            <v>52</v>
          </cell>
          <cell r="F215">
            <v>9</v>
          </cell>
          <cell r="G215">
            <v>1</v>
          </cell>
          <cell r="H215">
            <v>6</v>
          </cell>
          <cell r="I215">
            <v>0</v>
          </cell>
          <cell r="J215">
            <v>4</v>
          </cell>
          <cell r="K215">
            <v>4</v>
          </cell>
          <cell r="L215">
            <v>1</v>
          </cell>
          <cell r="M215">
            <v>1</v>
          </cell>
          <cell r="N215">
            <v>0</v>
          </cell>
          <cell r="O215">
            <v>1</v>
          </cell>
          <cell r="P215">
            <v>0</v>
          </cell>
          <cell r="Q215">
            <v>0</v>
          </cell>
          <cell r="S215">
            <v>52</v>
          </cell>
          <cell r="T215">
            <v>27</v>
          </cell>
          <cell r="U215">
            <v>-0.48076923076923073</v>
          </cell>
        </row>
        <row r="216">
          <cell r="A216" t="str">
            <v xml:space="preserve">    Mauritania</v>
          </cell>
          <cell r="B216">
            <v>0</v>
          </cell>
          <cell r="C216">
            <v>3</v>
          </cell>
          <cell r="D216">
            <v>19</v>
          </cell>
          <cell r="F216">
            <v>0</v>
          </cell>
          <cell r="G216">
            <v>1</v>
          </cell>
          <cell r="H216">
            <v>0</v>
          </cell>
          <cell r="I216">
            <v>0</v>
          </cell>
          <cell r="J216">
            <v>0</v>
          </cell>
          <cell r="K216">
            <v>1</v>
          </cell>
          <cell r="L216">
            <v>0</v>
          </cell>
          <cell r="M216">
            <v>0</v>
          </cell>
          <cell r="N216">
            <v>0</v>
          </cell>
          <cell r="O216">
            <v>0</v>
          </cell>
          <cell r="P216">
            <v>0</v>
          </cell>
          <cell r="Q216">
            <v>0</v>
          </cell>
          <cell r="S216">
            <v>19</v>
          </cell>
          <cell r="T216">
            <v>2</v>
          </cell>
          <cell r="U216">
            <v>-0.89473684210526316</v>
          </cell>
        </row>
        <row r="217">
          <cell r="A217" t="str">
            <v xml:space="preserve">    Mauritius</v>
          </cell>
          <cell r="B217">
            <v>2</v>
          </cell>
          <cell r="C217">
            <v>1</v>
          </cell>
          <cell r="D217">
            <v>0</v>
          </cell>
          <cell r="F217">
            <v>0</v>
          </cell>
          <cell r="G217">
            <v>0</v>
          </cell>
          <cell r="H217">
            <v>0</v>
          </cell>
          <cell r="I217">
            <v>0</v>
          </cell>
          <cell r="J217">
            <v>0</v>
          </cell>
          <cell r="K217">
            <v>0</v>
          </cell>
          <cell r="L217">
            <v>0</v>
          </cell>
          <cell r="M217">
            <v>0</v>
          </cell>
          <cell r="N217">
            <v>0</v>
          </cell>
          <cell r="O217">
            <v>1</v>
          </cell>
          <cell r="P217">
            <v>0</v>
          </cell>
          <cell r="Q217">
            <v>0</v>
          </cell>
          <cell r="S217">
            <v>0</v>
          </cell>
          <cell r="T217">
            <v>1</v>
          </cell>
          <cell r="U217">
            <v>0.02</v>
          </cell>
        </row>
        <row r="218">
          <cell r="A218" t="str">
            <v xml:space="preserve">    Morocco</v>
          </cell>
          <cell r="B218">
            <v>42</v>
          </cell>
          <cell r="C218">
            <v>37</v>
          </cell>
          <cell r="D218">
            <v>38</v>
          </cell>
          <cell r="F218">
            <v>7</v>
          </cell>
          <cell r="G218">
            <v>3</v>
          </cell>
          <cell r="H218">
            <v>4</v>
          </cell>
          <cell r="I218">
            <v>2</v>
          </cell>
          <cell r="J218">
            <v>1</v>
          </cell>
          <cell r="K218">
            <v>1</v>
          </cell>
          <cell r="L218">
            <v>1</v>
          </cell>
          <cell r="M218">
            <v>6</v>
          </cell>
          <cell r="N218">
            <v>2</v>
          </cell>
          <cell r="O218">
            <v>2</v>
          </cell>
          <cell r="P218">
            <v>1</v>
          </cell>
          <cell r="Q218">
            <v>7</v>
          </cell>
          <cell r="S218">
            <v>38</v>
          </cell>
          <cell r="T218">
            <v>37</v>
          </cell>
          <cell r="U218">
            <v>-2.6315789473684181E-2</v>
          </cell>
        </row>
        <row r="219">
          <cell r="A219" t="str">
            <v xml:space="preserve">    Mozambique</v>
          </cell>
          <cell r="B219">
            <v>9</v>
          </cell>
          <cell r="C219">
            <v>3</v>
          </cell>
          <cell r="D219">
            <v>7</v>
          </cell>
          <cell r="F219">
            <v>3</v>
          </cell>
          <cell r="G219">
            <v>0</v>
          </cell>
          <cell r="H219">
            <v>1</v>
          </cell>
          <cell r="I219">
            <v>0</v>
          </cell>
          <cell r="J219">
            <v>0</v>
          </cell>
          <cell r="K219">
            <v>1</v>
          </cell>
          <cell r="L219">
            <v>0</v>
          </cell>
          <cell r="M219">
            <v>1</v>
          </cell>
          <cell r="N219">
            <v>0</v>
          </cell>
          <cell r="O219">
            <v>1</v>
          </cell>
          <cell r="P219">
            <v>0</v>
          </cell>
          <cell r="Q219">
            <v>0</v>
          </cell>
          <cell r="S219">
            <v>7</v>
          </cell>
          <cell r="T219">
            <v>7</v>
          </cell>
          <cell r="U219">
            <v>0</v>
          </cell>
        </row>
        <row r="220">
          <cell r="A220" t="str">
            <v xml:space="preserve">    Namibia</v>
          </cell>
          <cell r="B220">
            <v>14</v>
          </cell>
          <cell r="C220">
            <v>5</v>
          </cell>
          <cell r="D220">
            <v>4</v>
          </cell>
          <cell r="F220">
            <v>0</v>
          </cell>
          <cell r="G220">
            <v>0</v>
          </cell>
          <cell r="H220">
            <v>0</v>
          </cell>
          <cell r="I220">
            <v>14</v>
          </cell>
          <cell r="J220">
            <v>0</v>
          </cell>
          <cell r="K220">
            <v>0</v>
          </cell>
          <cell r="L220">
            <v>0</v>
          </cell>
          <cell r="M220">
            <v>0</v>
          </cell>
          <cell r="N220">
            <v>0</v>
          </cell>
          <cell r="O220">
            <v>0</v>
          </cell>
          <cell r="P220">
            <v>0</v>
          </cell>
          <cell r="Q220">
            <v>0</v>
          </cell>
          <cell r="S220">
            <v>4</v>
          </cell>
          <cell r="T220">
            <v>14</v>
          </cell>
          <cell r="U220">
            <v>2.5</v>
          </cell>
        </row>
        <row r="221">
          <cell r="A221" t="str">
            <v xml:space="preserve">    Nigeria</v>
          </cell>
          <cell r="B221">
            <v>1496</v>
          </cell>
          <cell r="C221">
            <v>1110</v>
          </cell>
          <cell r="D221">
            <v>833</v>
          </cell>
          <cell r="F221">
            <v>146</v>
          </cell>
          <cell r="G221">
            <v>72</v>
          </cell>
          <cell r="H221">
            <v>57</v>
          </cell>
          <cell r="I221">
            <v>88</v>
          </cell>
          <cell r="J221">
            <v>94</v>
          </cell>
          <cell r="K221">
            <v>110</v>
          </cell>
          <cell r="L221">
            <v>118</v>
          </cell>
          <cell r="M221">
            <v>98</v>
          </cell>
          <cell r="N221">
            <v>87</v>
          </cell>
          <cell r="O221">
            <v>56</v>
          </cell>
          <cell r="P221">
            <v>74</v>
          </cell>
          <cell r="Q221">
            <v>39</v>
          </cell>
          <cell r="S221">
            <v>833</v>
          </cell>
          <cell r="T221">
            <v>1039</v>
          </cell>
          <cell r="U221">
            <v>0.24729891956782724</v>
          </cell>
        </row>
        <row r="222">
          <cell r="A222" t="str">
            <v xml:space="preserve">    Rwanda</v>
          </cell>
          <cell r="B222">
            <v>2</v>
          </cell>
          <cell r="C222">
            <v>2</v>
          </cell>
          <cell r="D222">
            <v>0</v>
          </cell>
          <cell r="F222">
            <v>0</v>
          </cell>
          <cell r="G222">
            <v>0</v>
          </cell>
          <cell r="H222">
            <v>0</v>
          </cell>
          <cell r="I222">
            <v>0</v>
          </cell>
          <cell r="J222">
            <v>0</v>
          </cell>
          <cell r="K222">
            <v>0</v>
          </cell>
          <cell r="L222">
            <v>0</v>
          </cell>
          <cell r="M222">
            <v>0</v>
          </cell>
          <cell r="N222">
            <v>0</v>
          </cell>
          <cell r="O222">
            <v>0</v>
          </cell>
          <cell r="P222">
            <v>0</v>
          </cell>
          <cell r="Q222">
            <v>0</v>
          </cell>
          <cell r="S222">
            <v>0</v>
          </cell>
          <cell r="T222">
            <v>0</v>
          </cell>
          <cell r="U222">
            <v>0.02</v>
          </cell>
        </row>
        <row r="223">
          <cell r="A223" t="str">
            <v xml:space="preserve">    Sao Tome &amp; Principe</v>
          </cell>
          <cell r="B223">
            <v>14</v>
          </cell>
          <cell r="C223">
            <v>7</v>
          </cell>
          <cell r="D223">
            <v>1</v>
          </cell>
          <cell r="F223">
            <v>0</v>
          </cell>
          <cell r="G223">
            <v>0</v>
          </cell>
          <cell r="H223">
            <v>0</v>
          </cell>
          <cell r="I223">
            <v>0</v>
          </cell>
          <cell r="J223">
            <v>0</v>
          </cell>
          <cell r="K223">
            <v>0</v>
          </cell>
          <cell r="L223">
            <v>0</v>
          </cell>
          <cell r="M223">
            <v>0</v>
          </cell>
          <cell r="N223">
            <v>0</v>
          </cell>
          <cell r="O223">
            <v>0</v>
          </cell>
          <cell r="P223">
            <v>0</v>
          </cell>
          <cell r="Q223">
            <v>0</v>
          </cell>
          <cell r="S223">
            <v>1</v>
          </cell>
          <cell r="T223">
            <v>0</v>
          </cell>
          <cell r="U223">
            <v>-1</v>
          </cell>
        </row>
        <row r="224">
          <cell r="A224" t="str">
            <v xml:space="preserve">    Senegal</v>
          </cell>
          <cell r="B224">
            <v>0</v>
          </cell>
          <cell r="C224">
            <v>5</v>
          </cell>
          <cell r="D224">
            <v>0</v>
          </cell>
          <cell r="F224">
            <v>1</v>
          </cell>
          <cell r="G224">
            <v>0</v>
          </cell>
          <cell r="H224">
            <v>0</v>
          </cell>
          <cell r="I224">
            <v>0</v>
          </cell>
          <cell r="J224">
            <v>1</v>
          </cell>
          <cell r="K224">
            <v>1</v>
          </cell>
          <cell r="L224">
            <v>0</v>
          </cell>
          <cell r="M224">
            <v>0</v>
          </cell>
          <cell r="N224">
            <v>0</v>
          </cell>
          <cell r="O224">
            <v>0</v>
          </cell>
          <cell r="P224">
            <v>0</v>
          </cell>
          <cell r="Q224">
            <v>0</v>
          </cell>
          <cell r="S224">
            <v>0</v>
          </cell>
          <cell r="T224">
            <v>3</v>
          </cell>
          <cell r="U224">
            <v>0.02</v>
          </cell>
        </row>
        <row r="225">
          <cell r="A225" t="str">
            <v xml:space="preserve">    Seychelles</v>
          </cell>
          <cell r="B225">
            <v>547</v>
          </cell>
          <cell r="C225">
            <v>191</v>
          </cell>
          <cell r="D225">
            <v>125</v>
          </cell>
          <cell r="F225">
            <v>27</v>
          </cell>
          <cell r="G225">
            <v>20</v>
          </cell>
          <cell r="H225">
            <v>33</v>
          </cell>
          <cell r="I225">
            <v>21</v>
          </cell>
          <cell r="J225">
            <v>21</v>
          </cell>
          <cell r="K225">
            <v>31</v>
          </cell>
          <cell r="L225">
            <v>5</v>
          </cell>
          <cell r="M225">
            <v>19</v>
          </cell>
          <cell r="N225">
            <v>7</v>
          </cell>
          <cell r="O225">
            <v>22</v>
          </cell>
          <cell r="P225">
            <v>19</v>
          </cell>
          <cell r="Q225">
            <v>17</v>
          </cell>
          <cell r="S225">
            <v>125</v>
          </cell>
          <cell r="T225">
            <v>242</v>
          </cell>
          <cell r="U225">
            <v>0.93599999999999994</v>
          </cell>
        </row>
        <row r="226">
          <cell r="A226" t="str">
            <v xml:space="preserve">    South Africa</v>
          </cell>
          <cell r="B226">
            <v>123</v>
          </cell>
          <cell r="C226">
            <v>182</v>
          </cell>
          <cell r="D226">
            <v>106</v>
          </cell>
          <cell r="F226">
            <v>36</v>
          </cell>
          <cell r="G226">
            <v>17</v>
          </cell>
          <cell r="H226">
            <v>0</v>
          </cell>
          <cell r="I226">
            <v>0</v>
          </cell>
          <cell r="J226">
            <v>2</v>
          </cell>
          <cell r="K226">
            <v>8</v>
          </cell>
          <cell r="L226">
            <v>5</v>
          </cell>
          <cell r="M226">
            <v>15</v>
          </cell>
          <cell r="N226">
            <v>19</v>
          </cell>
          <cell r="O226">
            <v>4</v>
          </cell>
          <cell r="P226">
            <v>4</v>
          </cell>
          <cell r="Q226">
            <v>2</v>
          </cell>
          <cell r="S226">
            <v>106</v>
          </cell>
          <cell r="T226">
            <v>112</v>
          </cell>
          <cell r="U226">
            <v>5.6603773584905648E-2</v>
          </cell>
        </row>
        <row r="227">
          <cell r="A227" t="str">
            <v xml:space="preserve">    Sudan</v>
          </cell>
          <cell r="B227">
            <v>317</v>
          </cell>
          <cell r="C227">
            <v>420</v>
          </cell>
          <cell r="D227">
            <v>236</v>
          </cell>
          <cell r="F227">
            <v>17</v>
          </cell>
          <cell r="G227">
            <v>22</v>
          </cell>
          <cell r="H227">
            <v>7</v>
          </cell>
          <cell r="I227">
            <v>3</v>
          </cell>
          <cell r="J227">
            <v>69</v>
          </cell>
          <cell r="K227">
            <v>20</v>
          </cell>
          <cell r="L227">
            <v>120</v>
          </cell>
          <cell r="M227">
            <v>22</v>
          </cell>
          <cell r="N227">
            <v>11</v>
          </cell>
          <cell r="O227">
            <v>24</v>
          </cell>
          <cell r="P227">
            <v>11</v>
          </cell>
          <cell r="Q227">
            <v>3</v>
          </cell>
          <cell r="S227">
            <v>236</v>
          </cell>
          <cell r="T227">
            <v>329</v>
          </cell>
          <cell r="U227">
            <v>0.39406779661016955</v>
          </cell>
        </row>
        <row r="228">
          <cell r="A228" t="str">
            <v xml:space="preserve">    Swaziland</v>
          </cell>
          <cell r="B228">
            <v>3</v>
          </cell>
          <cell r="C228">
            <v>1</v>
          </cell>
          <cell r="D228">
            <v>8</v>
          </cell>
          <cell r="F228">
            <v>2</v>
          </cell>
          <cell r="G228">
            <v>0</v>
          </cell>
          <cell r="H228">
            <v>0</v>
          </cell>
          <cell r="I228">
            <v>0</v>
          </cell>
          <cell r="J228">
            <v>0</v>
          </cell>
          <cell r="K228">
            <v>0</v>
          </cell>
          <cell r="L228">
            <v>0</v>
          </cell>
          <cell r="M228">
            <v>1</v>
          </cell>
          <cell r="N228">
            <v>0</v>
          </cell>
          <cell r="O228">
            <v>0</v>
          </cell>
          <cell r="P228">
            <v>0</v>
          </cell>
          <cell r="Q228">
            <v>1</v>
          </cell>
          <cell r="S228">
            <v>8</v>
          </cell>
          <cell r="T228">
            <v>4</v>
          </cell>
          <cell r="U228">
            <v>-0.5</v>
          </cell>
        </row>
        <row r="229">
          <cell r="A229" t="str">
            <v xml:space="preserve">    Tanzania</v>
          </cell>
          <cell r="B229">
            <v>30</v>
          </cell>
          <cell r="C229">
            <v>30</v>
          </cell>
          <cell r="D229">
            <v>37</v>
          </cell>
          <cell r="F229">
            <v>17</v>
          </cell>
          <cell r="G229">
            <v>1</v>
          </cell>
          <cell r="H229">
            <v>1</v>
          </cell>
          <cell r="I229">
            <v>2</v>
          </cell>
          <cell r="J229">
            <v>7</v>
          </cell>
          <cell r="K229">
            <v>2</v>
          </cell>
          <cell r="L229">
            <v>4</v>
          </cell>
          <cell r="M229">
            <v>5</v>
          </cell>
          <cell r="N229">
            <v>7</v>
          </cell>
          <cell r="O229">
            <v>4</v>
          </cell>
          <cell r="P229">
            <v>2</v>
          </cell>
          <cell r="Q229">
            <v>7</v>
          </cell>
          <cell r="S229">
            <v>37</v>
          </cell>
          <cell r="T229">
            <v>59</v>
          </cell>
          <cell r="U229">
            <v>0.59459459459459452</v>
          </cell>
        </row>
        <row r="230">
          <cell r="A230" t="str">
            <v xml:space="preserve">    Togo</v>
          </cell>
          <cell r="B230">
            <v>0</v>
          </cell>
          <cell r="C230">
            <v>1</v>
          </cell>
          <cell r="D230">
            <v>2</v>
          </cell>
          <cell r="F230">
            <v>0</v>
          </cell>
          <cell r="G230">
            <v>0</v>
          </cell>
          <cell r="H230">
            <v>1</v>
          </cell>
          <cell r="I230">
            <v>0</v>
          </cell>
          <cell r="J230">
            <v>0</v>
          </cell>
          <cell r="K230">
            <v>0</v>
          </cell>
          <cell r="L230">
            <v>0</v>
          </cell>
          <cell r="M230">
            <v>0</v>
          </cell>
          <cell r="N230">
            <v>0</v>
          </cell>
          <cell r="O230">
            <v>0</v>
          </cell>
          <cell r="P230">
            <v>0</v>
          </cell>
          <cell r="Q230">
            <v>0</v>
          </cell>
          <cell r="S230">
            <v>2</v>
          </cell>
          <cell r="T230">
            <v>1</v>
          </cell>
          <cell r="U230">
            <v>-0.5</v>
          </cell>
        </row>
        <row r="231">
          <cell r="A231" t="str">
            <v xml:space="preserve">    Transkei</v>
          </cell>
          <cell r="B231">
            <v>1</v>
          </cell>
          <cell r="C231">
            <v>0</v>
          </cell>
          <cell r="D231">
            <v>0</v>
          </cell>
          <cell r="F231">
            <v>0</v>
          </cell>
          <cell r="G231">
            <v>0</v>
          </cell>
          <cell r="H231">
            <v>0</v>
          </cell>
          <cell r="I231">
            <v>0</v>
          </cell>
          <cell r="J231">
            <v>0</v>
          </cell>
          <cell r="K231">
            <v>0</v>
          </cell>
          <cell r="L231">
            <v>0</v>
          </cell>
          <cell r="M231">
            <v>0</v>
          </cell>
          <cell r="N231">
            <v>0</v>
          </cell>
          <cell r="O231">
            <v>0</v>
          </cell>
          <cell r="P231">
            <v>0</v>
          </cell>
          <cell r="Q231">
            <v>0</v>
          </cell>
          <cell r="S231">
            <v>0</v>
          </cell>
          <cell r="T231">
            <v>0</v>
          </cell>
          <cell r="U231">
            <v>0</v>
          </cell>
        </row>
        <row r="232">
          <cell r="A232" t="str">
            <v xml:space="preserve">    Tunisia</v>
          </cell>
          <cell r="B232">
            <v>14</v>
          </cell>
          <cell r="C232">
            <v>21</v>
          </cell>
          <cell r="D232">
            <v>13</v>
          </cell>
          <cell r="F232">
            <v>3</v>
          </cell>
          <cell r="G232">
            <v>2</v>
          </cell>
          <cell r="H232">
            <v>1</v>
          </cell>
          <cell r="I232">
            <v>0</v>
          </cell>
          <cell r="J232">
            <v>0</v>
          </cell>
          <cell r="K232">
            <v>0</v>
          </cell>
          <cell r="L232">
            <v>1</v>
          </cell>
          <cell r="M232">
            <v>0</v>
          </cell>
          <cell r="N232">
            <v>0</v>
          </cell>
          <cell r="O232">
            <v>0</v>
          </cell>
          <cell r="P232">
            <v>0</v>
          </cell>
          <cell r="Q232">
            <v>1</v>
          </cell>
          <cell r="S232">
            <v>13</v>
          </cell>
          <cell r="T232">
            <v>8</v>
          </cell>
          <cell r="U232">
            <v>-0.38461538461538458</v>
          </cell>
        </row>
        <row r="233">
          <cell r="A233" t="str">
            <v xml:space="preserve">    Upper Volta</v>
          </cell>
          <cell r="B233">
            <v>0</v>
          </cell>
          <cell r="C233">
            <v>1</v>
          </cell>
          <cell r="D233">
            <v>0</v>
          </cell>
          <cell r="F233">
            <v>0</v>
          </cell>
          <cell r="G233">
            <v>0</v>
          </cell>
          <cell r="H233">
            <v>0</v>
          </cell>
          <cell r="I233">
            <v>0</v>
          </cell>
          <cell r="J233">
            <v>0</v>
          </cell>
          <cell r="K233">
            <v>0</v>
          </cell>
          <cell r="L233">
            <v>0</v>
          </cell>
          <cell r="M233">
            <v>0</v>
          </cell>
          <cell r="N233">
            <v>1</v>
          </cell>
          <cell r="O233">
            <v>0</v>
          </cell>
          <cell r="P233">
            <v>0</v>
          </cell>
          <cell r="Q233">
            <v>0</v>
          </cell>
          <cell r="S233">
            <v>0</v>
          </cell>
          <cell r="T233">
            <v>1</v>
          </cell>
          <cell r="U233">
            <v>0</v>
          </cell>
        </row>
        <row r="234">
          <cell r="A234" t="str">
            <v xml:space="preserve">    Uganda</v>
          </cell>
          <cell r="B234">
            <v>34</v>
          </cell>
          <cell r="C234">
            <v>27</v>
          </cell>
          <cell r="D234">
            <v>26</v>
          </cell>
          <cell r="F234">
            <v>7</v>
          </cell>
          <cell r="G234">
            <v>3</v>
          </cell>
          <cell r="H234">
            <v>3</v>
          </cell>
          <cell r="I234">
            <v>0</v>
          </cell>
          <cell r="J234">
            <v>2</v>
          </cell>
          <cell r="K234">
            <v>2</v>
          </cell>
          <cell r="L234">
            <v>3</v>
          </cell>
          <cell r="M234">
            <v>1</v>
          </cell>
          <cell r="N234">
            <v>2</v>
          </cell>
          <cell r="O234">
            <v>1</v>
          </cell>
          <cell r="P234">
            <v>0</v>
          </cell>
          <cell r="Q234">
            <v>0</v>
          </cell>
          <cell r="S234">
            <v>26</v>
          </cell>
          <cell r="T234">
            <v>24</v>
          </cell>
          <cell r="U234">
            <v>-7.6923076923076872E-2</v>
          </cell>
        </row>
        <row r="235">
          <cell r="A235" t="str">
            <v xml:space="preserve">    West Africa ( unsp. )</v>
          </cell>
          <cell r="B235">
            <v>357</v>
          </cell>
          <cell r="C235">
            <v>149</v>
          </cell>
          <cell r="D235">
            <v>366</v>
          </cell>
          <cell r="F235">
            <v>19</v>
          </cell>
          <cell r="G235">
            <v>8</v>
          </cell>
          <cell r="H235">
            <v>40</v>
          </cell>
          <cell r="I235">
            <v>0</v>
          </cell>
          <cell r="J235">
            <v>2</v>
          </cell>
          <cell r="K235">
            <v>4</v>
          </cell>
          <cell r="L235">
            <v>8</v>
          </cell>
          <cell r="M235">
            <v>5</v>
          </cell>
          <cell r="N235">
            <v>5</v>
          </cell>
          <cell r="O235">
            <v>1</v>
          </cell>
          <cell r="P235">
            <v>0</v>
          </cell>
          <cell r="Q235">
            <v>6</v>
          </cell>
          <cell r="S235">
            <v>366</v>
          </cell>
          <cell r="T235">
            <v>98</v>
          </cell>
          <cell r="U235">
            <v>-0.73224043715846987</v>
          </cell>
        </row>
        <row r="236">
          <cell r="A236" t="str">
            <v xml:space="preserve">    Zambia</v>
          </cell>
          <cell r="B236">
            <v>16</v>
          </cell>
          <cell r="C236">
            <v>24</v>
          </cell>
          <cell r="D236">
            <v>33</v>
          </cell>
          <cell r="F236">
            <v>3</v>
          </cell>
          <cell r="G236">
            <v>0</v>
          </cell>
          <cell r="H236">
            <v>4</v>
          </cell>
          <cell r="I236">
            <v>0</v>
          </cell>
          <cell r="J236">
            <v>4</v>
          </cell>
          <cell r="K236">
            <v>1</v>
          </cell>
          <cell r="L236">
            <v>0</v>
          </cell>
          <cell r="M236">
            <v>2</v>
          </cell>
          <cell r="N236">
            <v>2</v>
          </cell>
          <cell r="O236">
            <v>1</v>
          </cell>
          <cell r="P236">
            <v>2</v>
          </cell>
          <cell r="Q236">
            <v>1</v>
          </cell>
          <cell r="S236">
            <v>33</v>
          </cell>
          <cell r="T236">
            <v>20</v>
          </cell>
          <cell r="U236">
            <v>-0.39393939393939392</v>
          </cell>
        </row>
        <row r="237">
          <cell r="A237" t="str">
            <v xml:space="preserve">    Zimbabwe</v>
          </cell>
          <cell r="B237">
            <v>4</v>
          </cell>
          <cell r="C237">
            <v>5</v>
          </cell>
          <cell r="D237">
            <v>14</v>
          </cell>
          <cell r="F237">
            <v>1</v>
          </cell>
          <cell r="G237">
            <v>0</v>
          </cell>
          <cell r="H237">
            <v>0</v>
          </cell>
          <cell r="I237">
            <v>1</v>
          </cell>
          <cell r="J237">
            <v>1</v>
          </cell>
          <cell r="K237">
            <v>1</v>
          </cell>
          <cell r="L237">
            <v>0</v>
          </cell>
          <cell r="M237">
            <v>0</v>
          </cell>
          <cell r="N237">
            <v>0</v>
          </cell>
          <cell r="O237">
            <v>0</v>
          </cell>
          <cell r="P237">
            <v>0</v>
          </cell>
          <cell r="Q237">
            <v>0</v>
          </cell>
          <cell r="S237">
            <v>14</v>
          </cell>
          <cell r="T237">
            <v>4</v>
          </cell>
          <cell r="U237">
            <v>-0.7142857142857143</v>
          </cell>
        </row>
        <row r="238">
          <cell r="A238" t="str">
            <v xml:space="preserve">    Africa (unsp.)</v>
          </cell>
          <cell r="B238">
            <v>48</v>
          </cell>
          <cell r="C238">
            <v>19</v>
          </cell>
          <cell r="D238">
            <v>107</v>
          </cell>
          <cell r="F238">
            <v>29</v>
          </cell>
          <cell r="G238">
            <v>19</v>
          </cell>
          <cell r="H238">
            <v>9</v>
          </cell>
          <cell r="I238">
            <v>7</v>
          </cell>
          <cell r="J238">
            <v>15</v>
          </cell>
          <cell r="K238">
            <v>6</v>
          </cell>
          <cell r="L238">
            <v>3</v>
          </cell>
          <cell r="M238">
            <v>4</v>
          </cell>
          <cell r="N238">
            <v>16</v>
          </cell>
          <cell r="O238">
            <v>0</v>
          </cell>
          <cell r="P238">
            <v>3</v>
          </cell>
          <cell r="Q238">
            <v>1</v>
          </cell>
          <cell r="S238">
            <v>107</v>
          </cell>
          <cell r="T238">
            <v>112</v>
          </cell>
          <cell r="U238">
            <v>4.6728971962616717E-2</v>
          </cell>
        </row>
        <row r="244">
          <cell r="A244" t="str">
            <v>PHILIPPINE OVERSEAS EMPLOYMENT ADMINISTRATION</v>
          </cell>
        </row>
        <row r="245">
          <cell r="A245" t="str">
            <v>Deployed Landbased Overseas Filipino Workers by Destination</v>
          </cell>
        </row>
        <row r="249">
          <cell r="B249" t="str">
            <v xml:space="preserve">      1998</v>
          </cell>
          <cell r="C249" t="str">
            <v xml:space="preserve">      1999</v>
          </cell>
          <cell r="D249" t="str">
            <v xml:space="preserve">      2000</v>
          </cell>
          <cell r="F249">
            <v>36892</v>
          </cell>
          <cell r="G249">
            <v>36923</v>
          </cell>
          <cell r="H249">
            <v>36951</v>
          </cell>
          <cell r="I249">
            <v>36982</v>
          </cell>
          <cell r="J249">
            <v>37012</v>
          </cell>
          <cell r="K249">
            <v>37043</v>
          </cell>
          <cell r="L249">
            <v>37073</v>
          </cell>
          <cell r="M249">
            <v>37104</v>
          </cell>
          <cell r="N249">
            <v>37135</v>
          </cell>
          <cell r="O249">
            <v>37165</v>
          </cell>
          <cell r="P249">
            <v>37196</v>
          </cell>
          <cell r="Q249">
            <v>37226</v>
          </cell>
          <cell r="S249" t="str">
            <v xml:space="preserve">     2000</v>
          </cell>
          <cell r="T249" t="str">
            <v xml:space="preserve">        2001</v>
          </cell>
          <cell r="U249" t="str">
            <v>% Change</v>
          </cell>
        </row>
        <row r="251">
          <cell r="A251" t="str">
            <v>TRUST TERRITORIES</v>
          </cell>
          <cell r="B251">
            <v>7677</v>
          </cell>
          <cell r="C251">
            <v>6622</v>
          </cell>
          <cell r="D251">
            <v>7421</v>
          </cell>
          <cell r="F251">
            <v>876</v>
          </cell>
          <cell r="G251">
            <v>607</v>
          </cell>
          <cell r="H251">
            <v>529</v>
          </cell>
          <cell r="I251">
            <v>553</v>
          </cell>
          <cell r="J251">
            <v>777</v>
          </cell>
          <cell r="K251">
            <v>673</v>
          </cell>
          <cell r="L251">
            <v>559</v>
          </cell>
          <cell r="M251">
            <v>579</v>
          </cell>
          <cell r="N251">
            <v>422</v>
          </cell>
          <cell r="O251">
            <v>435</v>
          </cell>
          <cell r="P251">
            <v>474</v>
          </cell>
          <cell r="Q251">
            <v>339</v>
          </cell>
          <cell r="S251">
            <v>7421</v>
          </cell>
          <cell r="T251">
            <v>6823</v>
          </cell>
          <cell r="U251">
            <v>-8.0582131788168754E-2</v>
          </cell>
        </row>
        <row r="252">
          <cell r="A252" t="str">
            <v xml:space="preserve">    Commonwealth of Northern</v>
          </cell>
        </row>
        <row r="253">
          <cell r="A253" t="str">
            <v xml:space="preserve">    Mariana Islands</v>
          </cell>
          <cell r="B253">
            <v>5982</v>
          </cell>
          <cell r="C253">
            <v>4837</v>
          </cell>
          <cell r="D253">
            <v>5215</v>
          </cell>
          <cell r="F253">
            <v>609</v>
          </cell>
          <cell r="G253">
            <v>393</v>
          </cell>
          <cell r="H253">
            <v>363</v>
          </cell>
          <cell r="I253">
            <v>360</v>
          </cell>
          <cell r="J253">
            <v>565</v>
          </cell>
          <cell r="K253">
            <v>495</v>
          </cell>
          <cell r="L253">
            <v>412</v>
          </cell>
          <cell r="M253">
            <v>376</v>
          </cell>
          <cell r="N253">
            <v>253</v>
          </cell>
          <cell r="O253">
            <v>319</v>
          </cell>
          <cell r="P253">
            <v>330</v>
          </cell>
          <cell r="Q253">
            <v>206</v>
          </cell>
          <cell r="S253">
            <v>5215</v>
          </cell>
          <cell r="T253">
            <v>4681</v>
          </cell>
          <cell r="U253">
            <v>-0.10239693192713328</v>
          </cell>
        </row>
        <row r="255">
          <cell r="A255" t="str">
            <v xml:space="preserve">    - Rota</v>
          </cell>
          <cell r="B255">
            <v>162</v>
          </cell>
          <cell r="C255">
            <v>106</v>
          </cell>
          <cell r="D255">
            <v>146</v>
          </cell>
          <cell r="F255">
            <v>37</v>
          </cell>
          <cell r="G255">
            <v>6</v>
          </cell>
          <cell r="H255">
            <v>8</v>
          </cell>
          <cell r="I255">
            <v>7</v>
          </cell>
          <cell r="J255">
            <v>18</v>
          </cell>
          <cell r="K255">
            <v>15</v>
          </cell>
          <cell r="L255">
            <v>15</v>
          </cell>
          <cell r="M255">
            <v>5</v>
          </cell>
          <cell r="N255">
            <v>3</v>
          </cell>
          <cell r="O255">
            <v>2</v>
          </cell>
          <cell r="P255">
            <v>5</v>
          </cell>
          <cell r="Q255">
            <v>6</v>
          </cell>
          <cell r="S255">
            <v>146</v>
          </cell>
          <cell r="T255">
            <v>127</v>
          </cell>
          <cell r="U255">
            <v>-0.13013698630136983</v>
          </cell>
        </row>
        <row r="256">
          <cell r="A256" t="str">
            <v xml:space="preserve">    - Saipan</v>
          </cell>
          <cell r="B256">
            <v>5139</v>
          </cell>
          <cell r="C256">
            <v>2270</v>
          </cell>
          <cell r="D256">
            <v>3760</v>
          </cell>
          <cell r="F256">
            <v>299</v>
          </cell>
          <cell r="G256">
            <v>233</v>
          </cell>
          <cell r="H256">
            <v>105</v>
          </cell>
          <cell r="I256">
            <v>64</v>
          </cell>
          <cell r="J256">
            <v>313</v>
          </cell>
          <cell r="K256">
            <v>339</v>
          </cell>
          <cell r="L256">
            <v>204</v>
          </cell>
          <cell r="M256">
            <v>159</v>
          </cell>
          <cell r="N256">
            <v>154</v>
          </cell>
          <cell r="O256">
            <v>144</v>
          </cell>
          <cell r="P256">
            <v>195</v>
          </cell>
          <cell r="Q256">
            <v>79</v>
          </cell>
          <cell r="S256">
            <v>3760</v>
          </cell>
          <cell r="T256">
            <v>2288</v>
          </cell>
          <cell r="U256">
            <v>-0.39148936170212767</v>
          </cell>
        </row>
        <row r="257">
          <cell r="A257" t="str">
            <v xml:space="preserve">    - Tinian</v>
          </cell>
          <cell r="B257">
            <v>94</v>
          </cell>
          <cell r="C257">
            <v>89</v>
          </cell>
          <cell r="D257">
            <v>95</v>
          </cell>
          <cell r="F257">
            <v>15</v>
          </cell>
          <cell r="G257">
            <v>3</v>
          </cell>
          <cell r="H257">
            <v>4</v>
          </cell>
          <cell r="I257">
            <v>81</v>
          </cell>
          <cell r="J257">
            <v>6</v>
          </cell>
          <cell r="K257">
            <v>8</v>
          </cell>
          <cell r="L257">
            <v>13</v>
          </cell>
          <cell r="M257">
            <v>5</v>
          </cell>
          <cell r="N257">
            <v>4</v>
          </cell>
          <cell r="O257">
            <v>11</v>
          </cell>
          <cell r="P257">
            <v>4</v>
          </cell>
          <cell r="Q257">
            <v>6</v>
          </cell>
          <cell r="S257">
            <v>95</v>
          </cell>
          <cell r="T257">
            <v>160</v>
          </cell>
          <cell r="U257">
            <v>0.68421052631578938</v>
          </cell>
        </row>
        <row r="258">
          <cell r="A258" t="str">
            <v xml:space="preserve">    - Marianas</v>
          </cell>
          <cell r="B258">
            <v>587</v>
          </cell>
          <cell r="C258">
            <v>2372</v>
          </cell>
          <cell r="D258">
            <v>1214</v>
          </cell>
          <cell r="F258">
            <v>258</v>
          </cell>
          <cell r="G258">
            <v>151</v>
          </cell>
          <cell r="H258">
            <v>246</v>
          </cell>
          <cell r="I258">
            <v>208</v>
          </cell>
          <cell r="J258">
            <v>228</v>
          </cell>
          <cell r="K258">
            <v>133</v>
          </cell>
          <cell r="L258">
            <v>180</v>
          </cell>
          <cell r="M258">
            <v>207</v>
          </cell>
          <cell r="N258">
            <v>92</v>
          </cell>
          <cell r="O258">
            <v>162</v>
          </cell>
          <cell r="P258">
            <v>126</v>
          </cell>
          <cell r="Q258">
            <v>115</v>
          </cell>
          <cell r="S258">
            <v>1214</v>
          </cell>
          <cell r="T258">
            <v>2106</v>
          </cell>
          <cell r="U258">
            <v>0.73476112026359153</v>
          </cell>
        </row>
        <row r="260">
          <cell r="A260" t="str">
            <v xml:space="preserve">    Federated States</v>
          </cell>
        </row>
        <row r="261">
          <cell r="A261" t="str">
            <v xml:space="preserve">    of Micronesia</v>
          </cell>
          <cell r="B261">
            <v>429</v>
          </cell>
          <cell r="C261">
            <v>554</v>
          </cell>
          <cell r="D261">
            <v>494</v>
          </cell>
          <cell r="F261">
            <v>55</v>
          </cell>
          <cell r="G261">
            <v>32</v>
          </cell>
          <cell r="H261">
            <v>27</v>
          </cell>
          <cell r="I261">
            <v>81</v>
          </cell>
          <cell r="J261">
            <v>28</v>
          </cell>
          <cell r="K261">
            <v>33</v>
          </cell>
          <cell r="L261">
            <v>32</v>
          </cell>
          <cell r="M261">
            <v>36</v>
          </cell>
          <cell r="N261">
            <v>45</v>
          </cell>
          <cell r="O261">
            <v>22</v>
          </cell>
          <cell r="P261">
            <v>24</v>
          </cell>
          <cell r="Q261">
            <v>16</v>
          </cell>
          <cell r="S261">
            <v>494</v>
          </cell>
          <cell r="T261">
            <v>431</v>
          </cell>
          <cell r="U261">
            <v>-0.12753036437246967</v>
          </cell>
        </row>
        <row r="262">
          <cell r="A262" t="str">
            <v xml:space="preserve"> </v>
          </cell>
        </row>
        <row r="263">
          <cell r="A263" t="str">
            <v xml:space="preserve">    - Chuuk ( Truk )</v>
          </cell>
          <cell r="B263">
            <v>9</v>
          </cell>
          <cell r="C263">
            <v>34</v>
          </cell>
          <cell r="D263">
            <v>2</v>
          </cell>
          <cell r="F263">
            <v>0</v>
          </cell>
          <cell r="G263">
            <v>0</v>
          </cell>
          <cell r="H263">
            <v>0</v>
          </cell>
          <cell r="I263">
            <v>0</v>
          </cell>
          <cell r="J263">
            <v>0</v>
          </cell>
          <cell r="K263">
            <v>0</v>
          </cell>
          <cell r="L263">
            <v>1</v>
          </cell>
          <cell r="M263">
            <v>0</v>
          </cell>
          <cell r="N263">
            <v>1</v>
          </cell>
          <cell r="O263">
            <v>3</v>
          </cell>
          <cell r="P263">
            <v>1</v>
          </cell>
          <cell r="Q263">
            <v>0</v>
          </cell>
          <cell r="S263">
            <v>2</v>
          </cell>
          <cell r="T263">
            <v>6</v>
          </cell>
          <cell r="U263">
            <v>2</v>
          </cell>
        </row>
        <row r="264">
          <cell r="A264" t="str">
            <v xml:space="preserve">    - Pohnpei ( Ponape )</v>
          </cell>
          <cell r="B264">
            <v>60</v>
          </cell>
          <cell r="C264">
            <v>61</v>
          </cell>
          <cell r="D264">
            <v>69</v>
          </cell>
          <cell r="F264">
            <v>6</v>
          </cell>
          <cell r="G264">
            <v>6</v>
          </cell>
          <cell r="H264">
            <v>3</v>
          </cell>
          <cell r="I264">
            <v>69</v>
          </cell>
          <cell r="J264">
            <v>6</v>
          </cell>
          <cell r="K264">
            <v>3</v>
          </cell>
          <cell r="L264">
            <v>6</v>
          </cell>
          <cell r="M264">
            <v>9</v>
          </cell>
          <cell r="N264">
            <v>22</v>
          </cell>
          <cell r="O264">
            <v>1</v>
          </cell>
          <cell r="P264">
            <v>2</v>
          </cell>
          <cell r="Q264">
            <v>5</v>
          </cell>
          <cell r="S264">
            <v>69</v>
          </cell>
          <cell r="T264">
            <v>138</v>
          </cell>
          <cell r="U264">
            <v>1</v>
          </cell>
        </row>
        <row r="265">
          <cell r="A265" t="str">
            <v xml:space="preserve">    - Yap</v>
          </cell>
          <cell r="B265">
            <v>9</v>
          </cell>
          <cell r="C265">
            <v>22</v>
          </cell>
          <cell r="D265">
            <v>11</v>
          </cell>
          <cell r="F265">
            <v>0</v>
          </cell>
          <cell r="G265">
            <v>0</v>
          </cell>
          <cell r="H265">
            <v>1</v>
          </cell>
          <cell r="I265">
            <v>2</v>
          </cell>
          <cell r="J265">
            <v>0</v>
          </cell>
          <cell r="K265">
            <v>0</v>
          </cell>
          <cell r="L265">
            <v>1</v>
          </cell>
          <cell r="M265">
            <v>0</v>
          </cell>
          <cell r="N265">
            <v>0</v>
          </cell>
          <cell r="O265">
            <v>0</v>
          </cell>
          <cell r="P265">
            <v>0</v>
          </cell>
          <cell r="Q265">
            <v>0</v>
          </cell>
          <cell r="S265">
            <v>11</v>
          </cell>
          <cell r="T265">
            <v>4</v>
          </cell>
          <cell r="U265">
            <v>-0.63636363636363635</v>
          </cell>
        </row>
        <row r="266">
          <cell r="A266" t="str">
            <v xml:space="preserve">    - Micronesia ( unsp. )</v>
          </cell>
          <cell r="B266">
            <v>351</v>
          </cell>
          <cell r="C266">
            <v>437</v>
          </cell>
          <cell r="D266">
            <v>412</v>
          </cell>
          <cell r="F266">
            <v>49</v>
          </cell>
          <cell r="G266">
            <v>26</v>
          </cell>
          <cell r="H266">
            <v>23</v>
          </cell>
          <cell r="I266">
            <v>10</v>
          </cell>
          <cell r="J266">
            <v>22</v>
          </cell>
          <cell r="K266">
            <v>30</v>
          </cell>
          <cell r="L266">
            <v>24</v>
          </cell>
          <cell r="M266">
            <v>27</v>
          </cell>
          <cell r="N266">
            <v>22</v>
          </cell>
          <cell r="O266">
            <v>18</v>
          </cell>
          <cell r="P266">
            <v>21</v>
          </cell>
          <cell r="Q266">
            <v>11</v>
          </cell>
          <cell r="S266">
            <v>412</v>
          </cell>
          <cell r="T266">
            <v>283</v>
          </cell>
          <cell r="U266">
            <v>-0.31310679611650483</v>
          </cell>
        </row>
        <row r="268">
          <cell r="A268" t="str">
            <v xml:space="preserve">    Republic of Marshall Is.</v>
          </cell>
          <cell r="B268">
            <v>65</v>
          </cell>
          <cell r="C268">
            <v>71</v>
          </cell>
          <cell r="D268">
            <v>109</v>
          </cell>
          <cell r="F268">
            <v>18</v>
          </cell>
          <cell r="G268">
            <v>7</v>
          </cell>
          <cell r="H268">
            <v>3</v>
          </cell>
          <cell r="I268">
            <v>5</v>
          </cell>
          <cell r="J268">
            <v>13</v>
          </cell>
          <cell r="K268">
            <v>11</v>
          </cell>
          <cell r="L268">
            <v>12</v>
          </cell>
          <cell r="M268">
            <v>5</v>
          </cell>
          <cell r="N268">
            <v>10</v>
          </cell>
          <cell r="O268">
            <v>13</v>
          </cell>
          <cell r="P268">
            <v>3</v>
          </cell>
          <cell r="Q268">
            <v>7</v>
          </cell>
          <cell r="R268">
            <v>0</v>
          </cell>
          <cell r="S268">
            <v>109</v>
          </cell>
          <cell r="T268">
            <v>107</v>
          </cell>
          <cell r="U268">
            <v>-1.834862385321101E-2</v>
          </cell>
        </row>
        <row r="270">
          <cell r="A270" t="str">
            <v xml:space="preserve">    - Majuro</v>
          </cell>
          <cell r="B270">
            <v>9</v>
          </cell>
          <cell r="C270">
            <v>11</v>
          </cell>
          <cell r="D270">
            <v>3</v>
          </cell>
          <cell r="F270">
            <v>0</v>
          </cell>
          <cell r="G270">
            <v>0</v>
          </cell>
          <cell r="H270">
            <v>0</v>
          </cell>
          <cell r="I270">
            <v>0</v>
          </cell>
          <cell r="J270">
            <v>0</v>
          </cell>
          <cell r="K270">
            <v>1</v>
          </cell>
          <cell r="L270">
            <v>0</v>
          </cell>
          <cell r="M270">
            <v>0</v>
          </cell>
          <cell r="N270">
            <v>0</v>
          </cell>
          <cell r="O270">
            <v>0</v>
          </cell>
          <cell r="P270">
            <v>0</v>
          </cell>
          <cell r="Q270">
            <v>0</v>
          </cell>
          <cell r="S270">
            <v>3</v>
          </cell>
          <cell r="T270">
            <v>1</v>
          </cell>
          <cell r="U270">
            <v>-0.66666666666666674</v>
          </cell>
        </row>
        <row r="271">
          <cell r="A271" t="str">
            <v xml:space="preserve">    - Marshall Is. ( unsp. )</v>
          </cell>
          <cell r="B271">
            <v>56</v>
          </cell>
          <cell r="C271">
            <v>60</v>
          </cell>
          <cell r="D271">
            <v>106</v>
          </cell>
          <cell r="F271">
            <v>18</v>
          </cell>
          <cell r="G271">
            <v>7</v>
          </cell>
          <cell r="H271">
            <v>3</v>
          </cell>
          <cell r="I271">
            <v>5</v>
          </cell>
          <cell r="J271">
            <v>13</v>
          </cell>
          <cell r="K271">
            <v>10</v>
          </cell>
          <cell r="L271">
            <v>12</v>
          </cell>
          <cell r="M271">
            <v>5</v>
          </cell>
          <cell r="N271">
            <v>10</v>
          </cell>
          <cell r="O271">
            <v>13</v>
          </cell>
          <cell r="P271">
            <v>3</v>
          </cell>
          <cell r="Q271">
            <v>7</v>
          </cell>
          <cell r="S271">
            <v>106</v>
          </cell>
          <cell r="T271">
            <v>106</v>
          </cell>
          <cell r="U271">
            <v>0</v>
          </cell>
        </row>
        <row r="273">
          <cell r="A273" t="str">
            <v xml:space="preserve">    Republic of Belau</v>
          </cell>
          <cell r="B273">
            <v>1084</v>
          </cell>
          <cell r="C273">
            <v>1010</v>
          </cell>
          <cell r="D273">
            <v>1480</v>
          </cell>
          <cell r="F273">
            <v>167</v>
          </cell>
          <cell r="G273">
            <v>125</v>
          </cell>
          <cell r="H273">
            <v>118</v>
          </cell>
          <cell r="I273">
            <v>81</v>
          </cell>
          <cell r="J273">
            <v>157</v>
          </cell>
          <cell r="K273">
            <v>129</v>
          </cell>
          <cell r="L273">
            <v>94</v>
          </cell>
          <cell r="M273">
            <v>154</v>
          </cell>
          <cell r="N273">
            <v>107</v>
          </cell>
          <cell r="O273">
            <v>76</v>
          </cell>
          <cell r="P273">
            <v>110</v>
          </cell>
          <cell r="Q273">
            <v>102</v>
          </cell>
          <cell r="S273">
            <v>1480</v>
          </cell>
          <cell r="T273">
            <v>1420</v>
          </cell>
          <cell r="U273">
            <v>-4.0540540540540571E-2</v>
          </cell>
        </row>
        <row r="275">
          <cell r="A275" t="str">
            <v xml:space="preserve">    Melanesia</v>
          </cell>
          <cell r="B275">
            <v>111</v>
          </cell>
          <cell r="C275">
            <v>127</v>
          </cell>
          <cell r="D275">
            <v>111</v>
          </cell>
          <cell r="F275">
            <v>27</v>
          </cell>
          <cell r="G275">
            <v>40</v>
          </cell>
          <cell r="H275">
            <v>12</v>
          </cell>
          <cell r="I275">
            <v>23</v>
          </cell>
          <cell r="J275">
            <v>14</v>
          </cell>
          <cell r="K275">
            <v>5</v>
          </cell>
          <cell r="L275">
            <v>9</v>
          </cell>
          <cell r="M275">
            <v>8</v>
          </cell>
          <cell r="N275">
            <v>6</v>
          </cell>
          <cell r="O275">
            <v>3</v>
          </cell>
          <cell r="P275">
            <v>7</v>
          </cell>
          <cell r="Q275">
            <v>8</v>
          </cell>
          <cell r="S275">
            <v>111</v>
          </cell>
          <cell r="T275">
            <v>162</v>
          </cell>
          <cell r="U275">
            <v>0.45945945945945943</v>
          </cell>
        </row>
        <row r="277">
          <cell r="A277" t="str">
            <v xml:space="preserve">    - Cook Is.</v>
          </cell>
          <cell r="B277">
            <v>0</v>
          </cell>
          <cell r="C277">
            <v>2</v>
          </cell>
          <cell r="D277">
            <v>0</v>
          </cell>
          <cell r="F277">
            <v>0</v>
          </cell>
          <cell r="G277">
            <v>0</v>
          </cell>
          <cell r="H277">
            <v>0</v>
          </cell>
          <cell r="I277">
            <v>0</v>
          </cell>
          <cell r="J277">
            <v>0</v>
          </cell>
          <cell r="K277">
            <v>0</v>
          </cell>
          <cell r="L277">
            <v>0</v>
          </cell>
          <cell r="M277">
            <v>0</v>
          </cell>
          <cell r="N277">
            <v>0</v>
          </cell>
          <cell r="O277">
            <v>0</v>
          </cell>
          <cell r="P277">
            <v>0</v>
          </cell>
          <cell r="Q277">
            <v>0</v>
          </cell>
          <cell r="S277">
            <v>0</v>
          </cell>
          <cell r="T277">
            <v>0</v>
          </cell>
          <cell r="U277">
            <v>0</v>
          </cell>
        </row>
        <row r="278">
          <cell r="A278" t="str">
            <v xml:space="preserve">    - Fiji Is.</v>
          </cell>
          <cell r="B278">
            <v>31</v>
          </cell>
          <cell r="C278">
            <v>58</v>
          </cell>
          <cell r="D278">
            <v>36</v>
          </cell>
          <cell r="F278">
            <v>16</v>
          </cell>
          <cell r="G278">
            <v>37</v>
          </cell>
          <cell r="H278">
            <v>7</v>
          </cell>
          <cell r="I278">
            <v>12</v>
          </cell>
          <cell r="J278">
            <v>8</v>
          </cell>
          <cell r="K278">
            <v>1</v>
          </cell>
          <cell r="L278">
            <v>5</v>
          </cell>
          <cell r="M278">
            <v>1</v>
          </cell>
          <cell r="N278">
            <v>3</v>
          </cell>
          <cell r="O278">
            <v>2</v>
          </cell>
          <cell r="P278">
            <v>5</v>
          </cell>
          <cell r="Q278">
            <v>4</v>
          </cell>
          <cell r="S278">
            <v>36</v>
          </cell>
          <cell r="T278">
            <v>101</v>
          </cell>
          <cell r="U278">
            <v>1.8055555555555554</v>
          </cell>
        </row>
        <row r="279">
          <cell r="A279" t="str">
            <v xml:space="preserve">    - Solomon Is.</v>
          </cell>
          <cell r="B279">
            <v>72</v>
          </cell>
          <cell r="C279">
            <v>58</v>
          </cell>
          <cell r="D279">
            <v>69</v>
          </cell>
          <cell r="F279">
            <v>10</v>
          </cell>
          <cell r="G279">
            <v>3</v>
          </cell>
          <cell r="H279">
            <v>5</v>
          </cell>
          <cell r="I279">
            <v>9</v>
          </cell>
          <cell r="J279">
            <v>6</v>
          </cell>
          <cell r="K279">
            <v>4</v>
          </cell>
          <cell r="L279">
            <v>4</v>
          </cell>
          <cell r="M279">
            <v>7</v>
          </cell>
          <cell r="N279">
            <v>3</v>
          </cell>
          <cell r="O279">
            <v>1</v>
          </cell>
          <cell r="P279">
            <v>2</v>
          </cell>
          <cell r="Q279">
            <v>3</v>
          </cell>
          <cell r="S279">
            <v>69</v>
          </cell>
          <cell r="T279">
            <v>57</v>
          </cell>
          <cell r="U279">
            <v>-0.17391304347826086</v>
          </cell>
        </row>
        <row r="280">
          <cell r="A280" t="str">
            <v xml:space="preserve">    - Vanuatu</v>
          </cell>
          <cell r="B280">
            <v>8</v>
          </cell>
          <cell r="C280">
            <v>9</v>
          </cell>
          <cell r="D280">
            <v>6</v>
          </cell>
          <cell r="F280">
            <v>1</v>
          </cell>
          <cell r="G280">
            <v>0</v>
          </cell>
          <cell r="H280">
            <v>0</v>
          </cell>
          <cell r="I280">
            <v>2</v>
          </cell>
          <cell r="J280">
            <v>0</v>
          </cell>
          <cell r="K280">
            <v>0</v>
          </cell>
          <cell r="L280">
            <v>0</v>
          </cell>
          <cell r="M280">
            <v>0</v>
          </cell>
          <cell r="N280">
            <v>0</v>
          </cell>
          <cell r="O280">
            <v>0</v>
          </cell>
          <cell r="P280">
            <v>0</v>
          </cell>
          <cell r="Q280">
            <v>1</v>
          </cell>
          <cell r="S280">
            <v>6</v>
          </cell>
          <cell r="T280">
            <v>4</v>
          </cell>
          <cell r="U280">
            <v>-0.33333333333333337</v>
          </cell>
        </row>
        <row r="281">
          <cell r="A281" t="str">
            <v xml:space="preserve">    - Melanesia</v>
          </cell>
          <cell r="B281">
            <v>0</v>
          </cell>
          <cell r="C281">
            <v>0</v>
          </cell>
          <cell r="D281">
            <v>0</v>
          </cell>
          <cell r="F281">
            <v>0</v>
          </cell>
          <cell r="G281">
            <v>0</v>
          </cell>
          <cell r="H281">
            <v>0</v>
          </cell>
          <cell r="I281">
            <v>0</v>
          </cell>
          <cell r="J281">
            <v>0</v>
          </cell>
          <cell r="K281">
            <v>0</v>
          </cell>
          <cell r="L281">
            <v>0</v>
          </cell>
          <cell r="M281">
            <v>0</v>
          </cell>
          <cell r="N281">
            <v>0</v>
          </cell>
          <cell r="O281">
            <v>0</v>
          </cell>
          <cell r="P281">
            <v>0</v>
          </cell>
          <cell r="Q281">
            <v>0</v>
          </cell>
          <cell r="S281">
            <v>0</v>
          </cell>
          <cell r="T281">
            <v>0</v>
          </cell>
          <cell r="U281">
            <v>0</v>
          </cell>
        </row>
        <row r="283">
          <cell r="A283" t="str">
            <v xml:space="preserve">    Polynesia</v>
          </cell>
          <cell r="B283">
            <v>6</v>
          </cell>
          <cell r="C283">
            <v>23</v>
          </cell>
          <cell r="D283">
            <v>11</v>
          </cell>
          <cell r="F283">
            <v>0</v>
          </cell>
          <cell r="G283">
            <v>1</v>
          </cell>
          <cell r="H283">
            <v>2</v>
          </cell>
          <cell r="I283">
            <v>1</v>
          </cell>
          <cell r="J283">
            <v>0</v>
          </cell>
          <cell r="K283">
            <v>0</v>
          </cell>
          <cell r="L283">
            <v>0</v>
          </cell>
          <cell r="M283">
            <v>0</v>
          </cell>
          <cell r="N283">
            <v>1</v>
          </cell>
          <cell r="O283">
            <v>2</v>
          </cell>
          <cell r="P283">
            <v>0</v>
          </cell>
          <cell r="Q283">
            <v>0</v>
          </cell>
          <cell r="S283">
            <v>11</v>
          </cell>
          <cell r="T283">
            <v>7</v>
          </cell>
          <cell r="U283">
            <v>-0.36363636363636365</v>
          </cell>
        </row>
        <row r="285">
          <cell r="A285" t="str">
            <v xml:space="preserve">    - Samoa</v>
          </cell>
          <cell r="B285">
            <v>6</v>
          </cell>
          <cell r="C285">
            <v>23</v>
          </cell>
          <cell r="D285">
            <v>11</v>
          </cell>
          <cell r="F285">
            <v>0</v>
          </cell>
          <cell r="G285">
            <v>1</v>
          </cell>
          <cell r="H285">
            <v>2</v>
          </cell>
          <cell r="I285">
            <v>1</v>
          </cell>
          <cell r="J285">
            <v>0</v>
          </cell>
          <cell r="K285">
            <v>0</v>
          </cell>
          <cell r="L285">
            <v>0</v>
          </cell>
          <cell r="M285">
            <v>0</v>
          </cell>
          <cell r="N285">
            <v>1</v>
          </cell>
          <cell r="O285">
            <v>2</v>
          </cell>
          <cell r="P285">
            <v>0</v>
          </cell>
          <cell r="Q285">
            <v>0</v>
          </cell>
          <cell r="S285">
            <v>11</v>
          </cell>
          <cell r="T285">
            <v>7</v>
          </cell>
          <cell r="U285">
            <v>-0.36363636363636365</v>
          </cell>
        </row>
        <row r="287">
          <cell r="A287" t="str">
            <v xml:space="preserve">    Trust Territories ( unsp. )</v>
          </cell>
          <cell r="B287">
            <v>0</v>
          </cell>
          <cell r="C287">
            <v>0</v>
          </cell>
          <cell r="D287">
            <v>1</v>
          </cell>
          <cell r="F287">
            <v>0</v>
          </cell>
          <cell r="G287">
            <v>9</v>
          </cell>
          <cell r="H287">
            <v>4</v>
          </cell>
          <cell r="I287">
            <v>2</v>
          </cell>
          <cell r="J287">
            <v>0</v>
          </cell>
          <cell r="K287">
            <v>0</v>
          </cell>
          <cell r="L287">
            <v>0</v>
          </cell>
          <cell r="M287">
            <v>0</v>
          </cell>
          <cell r="N287">
            <v>0</v>
          </cell>
          <cell r="O287">
            <v>0</v>
          </cell>
          <cell r="P287">
            <v>0</v>
          </cell>
          <cell r="Q287">
            <v>0</v>
          </cell>
          <cell r="S287">
            <v>1</v>
          </cell>
          <cell r="T287">
            <v>15</v>
          </cell>
          <cell r="U287">
            <v>0</v>
          </cell>
        </row>
        <row r="291">
          <cell r="A291" t="str">
            <v>PHILIPPINE OVERSEAS EMPLOYMENT ADMINISTRATION</v>
          </cell>
        </row>
        <row r="292">
          <cell r="A292" t="str">
            <v>Deployed Overseas Filipino Workers by Destination</v>
          </cell>
        </row>
        <row r="295">
          <cell r="B295" t="str">
            <v xml:space="preserve">      1998</v>
          </cell>
          <cell r="C295" t="str">
            <v xml:space="preserve">      1999</v>
          </cell>
          <cell r="D295" t="str">
            <v xml:space="preserve">      2000</v>
          </cell>
          <cell r="F295">
            <v>36892</v>
          </cell>
          <cell r="G295">
            <v>36923</v>
          </cell>
          <cell r="H295">
            <v>36951</v>
          </cell>
          <cell r="I295">
            <v>36982</v>
          </cell>
          <cell r="J295">
            <v>37012</v>
          </cell>
          <cell r="K295">
            <v>37043</v>
          </cell>
          <cell r="L295">
            <v>37073</v>
          </cell>
          <cell r="M295">
            <v>37104</v>
          </cell>
          <cell r="N295">
            <v>37135</v>
          </cell>
          <cell r="O295">
            <v>37165</v>
          </cell>
          <cell r="P295">
            <v>37196</v>
          </cell>
          <cell r="Q295">
            <v>37226</v>
          </cell>
          <cell r="S295" t="str">
            <v xml:space="preserve">     2000</v>
          </cell>
          <cell r="T295" t="str">
            <v xml:space="preserve">     2001</v>
          </cell>
          <cell r="U295" t="str">
            <v>% Change</v>
          </cell>
        </row>
        <row r="298">
          <cell r="A298" t="str">
            <v>OCEANIA</v>
          </cell>
          <cell r="B298">
            <v>2524</v>
          </cell>
          <cell r="C298">
            <v>2424</v>
          </cell>
          <cell r="D298">
            <v>2386</v>
          </cell>
          <cell r="F298">
            <v>401</v>
          </cell>
          <cell r="G298">
            <v>159</v>
          </cell>
          <cell r="H298">
            <v>149</v>
          </cell>
          <cell r="I298">
            <v>88</v>
          </cell>
          <cell r="J298">
            <v>241</v>
          </cell>
          <cell r="K298">
            <v>176</v>
          </cell>
          <cell r="L298">
            <v>203</v>
          </cell>
          <cell r="M298">
            <v>154</v>
          </cell>
          <cell r="N298">
            <v>138</v>
          </cell>
          <cell r="O298">
            <v>108</v>
          </cell>
          <cell r="P298">
            <v>173</v>
          </cell>
          <cell r="Q298">
            <v>71</v>
          </cell>
          <cell r="S298">
            <v>2386</v>
          </cell>
          <cell r="T298">
            <v>2061</v>
          </cell>
          <cell r="U298">
            <v>-0.13621123218776199</v>
          </cell>
        </row>
        <row r="299">
          <cell r="A299" t="str">
            <v xml:space="preserve">    Australia</v>
          </cell>
          <cell r="B299">
            <v>182</v>
          </cell>
          <cell r="C299">
            <v>184</v>
          </cell>
          <cell r="D299">
            <v>234</v>
          </cell>
          <cell r="F299">
            <v>53</v>
          </cell>
          <cell r="G299">
            <v>4</v>
          </cell>
          <cell r="H299">
            <v>5</v>
          </cell>
          <cell r="I299">
            <v>15</v>
          </cell>
          <cell r="J299">
            <v>13</v>
          </cell>
          <cell r="K299">
            <v>10</v>
          </cell>
          <cell r="L299">
            <v>12</v>
          </cell>
          <cell r="M299">
            <v>11</v>
          </cell>
          <cell r="N299">
            <v>9</v>
          </cell>
          <cell r="O299">
            <v>4</v>
          </cell>
          <cell r="P299">
            <v>7</v>
          </cell>
          <cell r="Q299">
            <v>5</v>
          </cell>
          <cell r="S299">
            <v>234</v>
          </cell>
          <cell r="T299">
            <v>148</v>
          </cell>
          <cell r="U299">
            <v>-0.36752136752136755</v>
          </cell>
        </row>
        <row r="300">
          <cell r="A300" t="str">
            <v xml:space="preserve">    Nauru</v>
          </cell>
          <cell r="B300">
            <v>38</v>
          </cell>
          <cell r="C300">
            <v>37</v>
          </cell>
          <cell r="D300">
            <v>47</v>
          </cell>
          <cell r="F300">
            <v>4</v>
          </cell>
          <cell r="G300">
            <v>5</v>
          </cell>
          <cell r="H300">
            <v>1</v>
          </cell>
          <cell r="I300">
            <v>0</v>
          </cell>
          <cell r="J300">
            <v>3</v>
          </cell>
          <cell r="K300">
            <v>0</v>
          </cell>
          <cell r="L300">
            <v>0</v>
          </cell>
          <cell r="M300">
            <v>5</v>
          </cell>
          <cell r="N300">
            <v>2</v>
          </cell>
          <cell r="O300">
            <v>0</v>
          </cell>
          <cell r="P300">
            <v>0</v>
          </cell>
          <cell r="Q300">
            <v>0</v>
          </cell>
          <cell r="S300">
            <v>47</v>
          </cell>
          <cell r="T300">
            <v>20</v>
          </cell>
          <cell r="U300">
            <v>-0.57446808510638303</v>
          </cell>
        </row>
        <row r="301">
          <cell r="A301" t="str">
            <v xml:space="preserve">    New Caledonia</v>
          </cell>
          <cell r="B301">
            <v>3</v>
          </cell>
          <cell r="C301">
            <v>4</v>
          </cell>
          <cell r="D301">
            <v>8</v>
          </cell>
          <cell r="F301">
            <v>0</v>
          </cell>
          <cell r="G301">
            <v>0</v>
          </cell>
          <cell r="H301">
            <v>0</v>
          </cell>
          <cell r="I301">
            <v>0</v>
          </cell>
          <cell r="J301">
            <v>0</v>
          </cell>
          <cell r="K301">
            <v>0</v>
          </cell>
          <cell r="L301">
            <v>0</v>
          </cell>
          <cell r="M301">
            <v>0</v>
          </cell>
          <cell r="N301">
            <v>0</v>
          </cell>
          <cell r="O301">
            <v>0</v>
          </cell>
          <cell r="P301">
            <v>0</v>
          </cell>
          <cell r="Q301">
            <v>0</v>
          </cell>
          <cell r="S301">
            <v>8</v>
          </cell>
          <cell r="T301">
            <v>0</v>
          </cell>
          <cell r="U301">
            <v>-1</v>
          </cell>
        </row>
        <row r="302">
          <cell r="A302" t="str">
            <v xml:space="preserve">    New Zealand</v>
          </cell>
          <cell r="B302">
            <v>75</v>
          </cell>
          <cell r="C302">
            <v>102</v>
          </cell>
          <cell r="D302">
            <v>110</v>
          </cell>
          <cell r="F302">
            <v>16</v>
          </cell>
          <cell r="G302">
            <v>42</v>
          </cell>
          <cell r="H302">
            <v>17</v>
          </cell>
          <cell r="I302">
            <v>1</v>
          </cell>
          <cell r="J302">
            <v>12</v>
          </cell>
          <cell r="K302">
            <v>10</v>
          </cell>
          <cell r="L302">
            <v>8</v>
          </cell>
          <cell r="M302">
            <v>11</v>
          </cell>
          <cell r="N302">
            <v>13</v>
          </cell>
          <cell r="O302">
            <v>3</v>
          </cell>
          <cell r="P302">
            <v>10</v>
          </cell>
          <cell r="Q302">
            <v>7</v>
          </cell>
          <cell r="S302">
            <v>110</v>
          </cell>
          <cell r="T302">
            <v>150</v>
          </cell>
          <cell r="U302">
            <v>0.36363636363636354</v>
          </cell>
        </row>
        <row r="303">
          <cell r="A303" t="str">
            <v xml:space="preserve">    Papua New Guinea</v>
          </cell>
          <cell r="B303">
            <v>2226</v>
          </cell>
          <cell r="C303">
            <v>2097</v>
          </cell>
          <cell r="D303">
            <v>1987</v>
          </cell>
          <cell r="F303">
            <v>328</v>
          </cell>
          <cell r="G303">
            <v>108</v>
          </cell>
          <cell r="H303">
            <v>126</v>
          </cell>
          <cell r="I303">
            <v>72</v>
          </cell>
          <cell r="J303">
            <v>213</v>
          </cell>
          <cell r="K303">
            <v>156</v>
          </cell>
          <cell r="L303">
            <v>183</v>
          </cell>
          <cell r="M303">
            <v>127</v>
          </cell>
          <cell r="N303">
            <v>114</v>
          </cell>
          <cell r="O303">
            <v>101</v>
          </cell>
          <cell r="P303">
            <v>156</v>
          </cell>
          <cell r="Q303">
            <v>59</v>
          </cell>
          <cell r="S303">
            <v>1987</v>
          </cell>
          <cell r="T303">
            <v>1743</v>
          </cell>
          <cell r="U303">
            <v>-0.12279818822345245</v>
          </cell>
        </row>
        <row r="306">
          <cell r="A306" t="str">
            <v xml:space="preserve">    UNSPECIFIED</v>
          </cell>
          <cell r="B306">
            <v>2</v>
          </cell>
          <cell r="C306">
            <v>0</v>
          </cell>
          <cell r="D306">
            <v>6921</v>
          </cell>
          <cell r="F306">
            <v>726</v>
          </cell>
          <cell r="G306">
            <v>424</v>
          </cell>
          <cell r="H306">
            <v>585</v>
          </cell>
          <cell r="I306">
            <v>551</v>
          </cell>
          <cell r="J306">
            <v>653</v>
          </cell>
          <cell r="K306">
            <v>660</v>
          </cell>
          <cell r="L306">
            <v>603</v>
          </cell>
          <cell r="M306">
            <v>1072</v>
          </cell>
          <cell r="N306">
            <v>1784</v>
          </cell>
          <cell r="O306">
            <v>2322</v>
          </cell>
          <cell r="P306">
            <v>1276</v>
          </cell>
          <cell r="Q306">
            <v>874</v>
          </cell>
          <cell r="S306">
            <v>6921</v>
          </cell>
          <cell r="T306">
            <v>11530</v>
          </cell>
          <cell r="U306">
            <v>0.6659442277127583</v>
          </cell>
        </row>
        <row r="309">
          <cell r="A309" t="str">
            <v>Deployed Landbased Total</v>
          </cell>
          <cell r="B309">
            <v>638343</v>
          </cell>
          <cell r="C309">
            <v>640331</v>
          </cell>
          <cell r="D309">
            <v>643304</v>
          </cell>
          <cell r="F309">
            <v>84734</v>
          </cell>
          <cell r="G309">
            <v>49047</v>
          </cell>
          <cell r="H309">
            <v>46887</v>
          </cell>
          <cell r="I309">
            <v>58116</v>
          </cell>
          <cell r="J309">
            <v>65274</v>
          </cell>
          <cell r="K309">
            <v>59186</v>
          </cell>
          <cell r="L309">
            <v>53543</v>
          </cell>
          <cell r="M309">
            <v>60186</v>
          </cell>
          <cell r="N309">
            <v>54192</v>
          </cell>
          <cell r="O309">
            <v>47265</v>
          </cell>
          <cell r="P309">
            <v>44554</v>
          </cell>
          <cell r="Q309">
            <v>38655</v>
          </cell>
          <cell r="S309">
            <v>643304</v>
          </cell>
          <cell r="T309">
            <v>661639</v>
          </cell>
          <cell r="U309">
            <v>2.8501299541118907E-2</v>
          </cell>
        </row>
        <row r="311">
          <cell r="A311" t="str">
            <v>Deployed Seabased Total</v>
          </cell>
          <cell r="B311">
            <v>193300</v>
          </cell>
          <cell r="C311">
            <v>196689</v>
          </cell>
          <cell r="D311">
            <v>198324</v>
          </cell>
          <cell r="F311">
            <v>16358</v>
          </cell>
          <cell r="G311">
            <v>15460</v>
          </cell>
          <cell r="H311">
            <v>18156</v>
          </cell>
          <cell r="I311">
            <v>16503</v>
          </cell>
          <cell r="J311">
            <v>18363</v>
          </cell>
          <cell r="K311">
            <v>16260</v>
          </cell>
          <cell r="L311">
            <v>17306</v>
          </cell>
          <cell r="M311">
            <v>16979</v>
          </cell>
          <cell r="N311">
            <v>16815</v>
          </cell>
          <cell r="O311">
            <v>18354</v>
          </cell>
          <cell r="P311">
            <v>18777</v>
          </cell>
          <cell r="Q311">
            <v>15620</v>
          </cell>
          <cell r="S311">
            <v>198324</v>
          </cell>
          <cell r="T311">
            <v>204951</v>
          </cell>
          <cell r="U311">
            <v>3.3415017849579565E-2</v>
          </cell>
        </row>
        <row r="313">
          <cell r="A313" t="str">
            <v xml:space="preserve">G R A N D    T O T A L  </v>
          </cell>
          <cell r="B313">
            <v>831643</v>
          </cell>
          <cell r="C313">
            <v>837020</v>
          </cell>
          <cell r="D313">
            <v>841628</v>
          </cell>
          <cell r="F313">
            <v>101092</v>
          </cell>
          <cell r="G313">
            <v>64507</v>
          </cell>
          <cell r="H313">
            <v>65043</v>
          </cell>
          <cell r="I313">
            <v>74619</v>
          </cell>
          <cell r="J313">
            <v>83637</v>
          </cell>
          <cell r="K313">
            <v>75446</v>
          </cell>
          <cell r="L313">
            <v>70849</v>
          </cell>
          <cell r="M313">
            <v>77165</v>
          </cell>
          <cell r="N313">
            <v>71007</v>
          </cell>
          <cell r="O313">
            <v>65619</v>
          </cell>
          <cell r="P313">
            <v>63331</v>
          </cell>
          <cell r="Q313">
            <v>54275</v>
          </cell>
          <cell r="S313">
            <v>841628</v>
          </cell>
          <cell r="T313">
            <v>866590</v>
          </cell>
          <cell r="U313">
            <v>2.9659184342726297E-2</v>
          </cell>
        </row>
        <row r="315">
          <cell r="A315" t="str">
            <v>Processed by : Policies and Programs Division</v>
          </cell>
        </row>
        <row r="316">
          <cell r="A316" t="str">
            <v xml:space="preserve">                       : PLANNING BRANCH</v>
          </cell>
        </row>
        <row r="318">
          <cell r="A318" t="str">
            <v>*Based on the report of POEA's Labor Assistance Center on the actual departures of OFWs at the international airports.</v>
          </cell>
        </row>
      </sheetData>
      <sheetData sheetId="1" refreshError="1"/>
      <sheetData sheetId="2" refreshError="1"/>
    </sheetDataSet>
  </externalBook>
</externalLink>
</file>

<file path=xl/externalLinks/externalLink7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ax1 (2)"/>
      <sheetName val="Mail (2)"/>
      <sheetName val="Santiago (2)"/>
      <sheetName val="Santiago"/>
      <sheetName val="fax1"/>
      <sheetName val="Fax"/>
      <sheetName val="Mail"/>
      <sheetName val="Sheet3"/>
      <sheetName val="Fax a enviar"/>
      <sheetName val="Fax a enviar (2)"/>
      <sheetName val="ARBOL"/>
      <sheetName val="SOLVENCIA"/>
      <sheetName val="BRECHA"/>
      <sheetName val="CASCADA"/>
      <sheetName val="GT%"/>
      <sheetName val="IBCA-MOODY´S"/>
      <sheetName val="Promedio"/>
      <sheetName val="RESUMEN"/>
      <sheetName val="ROE"/>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Set>
  </externalBook>
</externalLink>
</file>

<file path=xl/externalLinks/externalLink7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ax1 (2)"/>
      <sheetName val="Mail (2)"/>
      <sheetName val="Santiago (2)"/>
      <sheetName val="Santiago"/>
      <sheetName val="fax1"/>
      <sheetName val="Fax"/>
      <sheetName val="Mail"/>
      <sheetName val="Sheet3"/>
      <sheetName val="Fax a enviar"/>
      <sheetName val="Fax a enviar (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sheetData sheetId="9" refreshError="1"/>
    </sheetDataSet>
  </externalBook>
</externalLink>
</file>

<file path=xl/externalLinks/externalLink7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heet1"/>
      <sheetName val="Sheet2"/>
      <sheetName val="Sheet3"/>
      <sheetName val="Table 1"/>
      <sheetName val="STOCK"/>
      <sheetName val="SPNF Acuerdo Incl. Int."/>
      <sheetName val="Codigos"/>
      <sheetName val="ARBOL"/>
      <sheetName val="SOLVENCIA"/>
      <sheetName val="BRECHA"/>
      <sheetName val="CASCADA"/>
      <sheetName val="GT%"/>
      <sheetName val="IBCA-MOODY´S"/>
      <sheetName val="Promedio"/>
      <sheetName val="RESUMEN"/>
      <sheetName val="ROE"/>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7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OPEC Table"/>
      <sheetName val="specs"/>
      <sheetName val="prices"/>
      <sheetName val="Data"/>
      <sheetName val="refbal"/>
      <sheetName val="overview"/>
      <sheetName val="USrefining"/>
      <sheetName val="fcst prices"/>
      <sheetName val="fcst prices (2)"/>
      <sheetName val="asian prices"/>
      <sheetName val="Demand elas (2)"/>
      <sheetName val="India Prices"/>
      <sheetName val="Thailand"/>
      <sheetName val="Diffs"/>
      <sheetName val="crackadds"/>
      <sheetName val="refutil"/>
      <sheetName val="CDUcountry"/>
      <sheetName val="FCC Detail"/>
      <sheetName val="Hydrocrdetail"/>
      <sheetName val="cokedetail"/>
      <sheetName val="posscce"/>
      <sheetName val="Posscdu"/>
      <sheetName val="CCECountry"/>
      <sheetName val="CDUtotal"/>
      <sheetName val="china demand"/>
      <sheetName val="china"/>
      <sheetName val="regdemgro"/>
      <sheetName val="intenisty"/>
      <sheetName val="fcstdemand"/>
      <sheetName val="opechighoilgdp"/>
      <sheetName val="nonopec"/>
      <sheetName val="canadacosts"/>
      <sheetName val="refcapvddemand"/>
      <sheetName val="pricefcsts"/>
      <sheetName val="inflation oecd"/>
      <sheetName val="wage inflation"/>
      <sheetName val="wtimaya"/>
      <sheetName val="Europrodchange"/>
      <sheetName val="EU25 mogas diesel"/>
      <sheetName val="usmogas"/>
      <sheetName val="russiaexporteconomic"/>
      <sheetName val="russiaprodavail"/>
      <sheetName val="Sheet1"/>
      <sheetName val="stermoverview"/>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row r="1">
          <cell r="D1" t="str">
            <v>DETAILS: NON-OPEC PRODUCTION   000 b/d</v>
          </cell>
        </row>
        <row r="2">
          <cell r="D2">
            <v>39393.745037152781</v>
          </cell>
        </row>
        <row r="4">
          <cell r="E4">
            <v>1985</v>
          </cell>
          <cell r="F4">
            <v>1986</v>
          </cell>
          <cell r="G4">
            <v>1987</v>
          </cell>
          <cell r="H4">
            <v>1988</v>
          </cell>
          <cell r="I4">
            <v>1989</v>
          </cell>
          <cell r="J4">
            <v>1990</v>
          </cell>
          <cell r="K4">
            <v>1991</v>
          </cell>
          <cell r="L4">
            <v>1992</v>
          </cell>
          <cell r="M4">
            <v>1993</v>
          </cell>
          <cell r="N4">
            <v>1994</v>
          </cell>
          <cell r="O4">
            <v>1995</v>
          </cell>
          <cell r="P4">
            <v>1996</v>
          </cell>
          <cell r="Q4">
            <v>1997</v>
          </cell>
          <cell r="R4">
            <v>1998</v>
          </cell>
          <cell r="S4">
            <v>1999</v>
          </cell>
          <cell r="T4">
            <v>2000</v>
          </cell>
          <cell r="U4">
            <v>2001</v>
          </cell>
          <cell r="V4">
            <v>2002</v>
          </cell>
          <cell r="W4">
            <v>2003</v>
          </cell>
          <cell r="X4">
            <v>2004</v>
          </cell>
          <cell r="Y4">
            <v>2005</v>
          </cell>
          <cell r="Z4">
            <v>2006</v>
          </cell>
          <cell r="AA4">
            <v>2007</v>
          </cell>
          <cell r="AB4">
            <v>2008</v>
          </cell>
          <cell r="AC4">
            <v>2009</v>
          </cell>
          <cell r="AD4">
            <v>2010</v>
          </cell>
        </row>
        <row r="5">
          <cell r="D5" t="str">
            <v>N. AMERICA</v>
          </cell>
        </row>
        <row r="6">
          <cell r="D6" t="str">
            <v>USA</v>
          </cell>
          <cell r="E6">
            <v>10640</v>
          </cell>
          <cell r="F6">
            <v>10290</v>
          </cell>
          <cell r="G6">
            <v>10010</v>
          </cell>
          <cell r="H6">
            <v>9820</v>
          </cell>
          <cell r="I6">
            <v>9220</v>
          </cell>
          <cell r="J6">
            <v>8995</v>
          </cell>
          <cell r="K6">
            <v>9165</v>
          </cell>
          <cell r="L6">
            <v>8995</v>
          </cell>
          <cell r="M6">
            <v>8835</v>
          </cell>
          <cell r="N6">
            <v>8645</v>
          </cell>
          <cell r="O6">
            <v>8600</v>
          </cell>
          <cell r="P6">
            <v>8615</v>
          </cell>
          <cell r="Q6">
            <v>8610</v>
          </cell>
          <cell r="R6">
            <v>8395</v>
          </cell>
          <cell r="S6">
            <v>8105</v>
          </cell>
          <cell r="T6">
            <v>8130</v>
          </cell>
          <cell r="U6">
            <v>8100</v>
          </cell>
          <cell r="V6">
            <v>8115</v>
          </cell>
          <cell r="W6">
            <v>7825</v>
          </cell>
          <cell r="X6">
            <v>7650</v>
          </cell>
          <cell r="Y6">
            <v>7255</v>
          </cell>
          <cell r="Z6">
            <v>7330</v>
          </cell>
          <cell r="AA6">
            <v>7550</v>
          </cell>
          <cell r="AB6">
            <v>7625</v>
          </cell>
          <cell r="AC6">
            <v>7700</v>
          </cell>
          <cell r="AD6">
            <v>7750</v>
          </cell>
        </row>
        <row r="7">
          <cell r="D7" t="str">
            <v>Canada</v>
          </cell>
          <cell r="E7">
            <v>1840</v>
          </cell>
          <cell r="F7">
            <v>1815</v>
          </cell>
          <cell r="G7">
            <v>1900</v>
          </cell>
          <cell r="H7">
            <v>1990</v>
          </cell>
          <cell r="I7">
            <v>1945</v>
          </cell>
          <cell r="J7">
            <v>1970</v>
          </cell>
          <cell r="K7">
            <v>1975</v>
          </cell>
          <cell r="L7">
            <v>2025</v>
          </cell>
          <cell r="M7">
            <v>2160</v>
          </cell>
          <cell r="N7">
            <v>2270</v>
          </cell>
          <cell r="O7">
            <v>2390</v>
          </cell>
          <cell r="P7">
            <v>2395</v>
          </cell>
          <cell r="Q7">
            <v>2490</v>
          </cell>
          <cell r="R7">
            <v>2620</v>
          </cell>
          <cell r="S7">
            <v>2570</v>
          </cell>
          <cell r="T7">
            <v>2700</v>
          </cell>
          <cell r="U7">
            <v>2755</v>
          </cell>
          <cell r="V7">
            <v>2885</v>
          </cell>
          <cell r="W7">
            <v>3005</v>
          </cell>
          <cell r="X7">
            <v>3090</v>
          </cell>
          <cell r="Y7">
            <v>3020</v>
          </cell>
          <cell r="Z7">
            <v>3245</v>
          </cell>
          <cell r="AA7">
            <v>3400</v>
          </cell>
          <cell r="AB7">
            <v>3500</v>
          </cell>
          <cell r="AC7">
            <v>3600</v>
          </cell>
          <cell r="AD7">
            <v>3700</v>
          </cell>
        </row>
        <row r="8">
          <cell r="D8" t="str">
            <v>TOTAL</v>
          </cell>
          <cell r="E8">
            <v>12480</v>
          </cell>
          <cell r="F8">
            <v>12105</v>
          </cell>
          <cell r="G8">
            <v>11910</v>
          </cell>
          <cell r="H8">
            <v>11810</v>
          </cell>
          <cell r="I8">
            <v>11165</v>
          </cell>
          <cell r="J8">
            <v>10965</v>
          </cell>
          <cell r="K8">
            <v>11140</v>
          </cell>
          <cell r="L8">
            <v>11020</v>
          </cell>
          <cell r="M8">
            <v>10995</v>
          </cell>
          <cell r="N8">
            <v>10915</v>
          </cell>
          <cell r="O8">
            <v>10990</v>
          </cell>
          <cell r="P8">
            <v>11010</v>
          </cell>
          <cell r="Q8">
            <v>11100</v>
          </cell>
          <cell r="R8">
            <v>11015</v>
          </cell>
          <cell r="S8">
            <v>10675</v>
          </cell>
          <cell r="T8">
            <v>10830</v>
          </cell>
          <cell r="U8">
            <v>10855</v>
          </cell>
          <cell r="V8">
            <v>11000</v>
          </cell>
          <cell r="W8">
            <v>10830</v>
          </cell>
          <cell r="X8">
            <v>10740</v>
          </cell>
          <cell r="Y8">
            <v>10275</v>
          </cell>
          <cell r="Z8">
            <v>10575</v>
          </cell>
          <cell r="AA8">
            <v>10950</v>
          </cell>
          <cell r="AB8">
            <v>11125</v>
          </cell>
          <cell r="AC8">
            <v>11300</v>
          </cell>
          <cell r="AD8">
            <v>11450</v>
          </cell>
        </row>
        <row r="10">
          <cell r="D10" t="str">
            <v>W. EUROPE</v>
          </cell>
        </row>
        <row r="11">
          <cell r="D11" t="str">
            <v>Austria</v>
          </cell>
          <cell r="E11">
            <v>20</v>
          </cell>
          <cell r="F11">
            <v>20</v>
          </cell>
          <cell r="G11">
            <v>20</v>
          </cell>
          <cell r="H11">
            <v>25</v>
          </cell>
          <cell r="I11">
            <v>25</v>
          </cell>
          <cell r="J11">
            <v>25</v>
          </cell>
          <cell r="K11">
            <v>25</v>
          </cell>
          <cell r="L11">
            <v>25</v>
          </cell>
          <cell r="M11">
            <v>25</v>
          </cell>
          <cell r="N11">
            <v>25</v>
          </cell>
          <cell r="O11">
            <v>25</v>
          </cell>
          <cell r="P11">
            <v>20</v>
          </cell>
          <cell r="Q11">
            <v>20</v>
          </cell>
          <cell r="R11">
            <v>20</v>
          </cell>
          <cell r="S11">
            <v>20</v>
          </cell>
          <cell r="T11">
            <v>20</v>
          </cell>
          <cell r="U11">
            <v>20</v>
          </cell>
          <cell r="V11">
            <v>20</v>
          </cell>
          <cell r="W11">
            <v>20</v>
          </cell>
          <cell r="X11">
            <v>20</v>
          </cell>
          <cell r="Y11">
            <v>20</v>
          </cell>
          <cell r="Z11">
            <v>20</v>
          </cell>
          <cell r="AA11">
            <v>20</v>
          </cell>
          <cell r="AB11">
            <v>15</v>
          </cell>
          <cell r="AC11">
            <v>15</v>
          </cell>
          <cell r="AD11">
            <v>15</v>
          </cell>
        </row>
        <row r="12">
          <cell r="D12" t="str">
            <v>Denmark</v>
          </cell>
          <cell r="E12">
            <v>60</v>
          </cell>
          <cell r="F12">
            <v>75</v>
          </cell>
          <cell r="G12">
            <v>95</v>
          </cell>
          <cell r="H12">
            <v>95</v>
          </cell>
          <cell r="I12">
            <v>110</v>
          </cell>
          <cell r="J12">
            <v>120</v>
          </cell>
          <cell r="K12">
            <v>140</v>
          </cell>
          <cell r="L12">
            <v>160</v>
          </cell>
          <cell r="M12">
            <v>170</v>
          </cell>
          <cell r="N12">
            <v>185</v>
          </cell>
          <cell r="O12">
            <v>185</v>
          </cell>
          <cell r="P12">
            <v>210</v>
          </cell>
          <cell r="Q12">
            <v>230</v>
          </cell>
          <cell r="R12">
            <v>235</v>
          </cell>
          <cell r="S12">
            <v>300</v>
          </cell>
          <cell r="T12">
            <v>365</v>
          </cell>
          <cell r="U12">
            <v>345</v>
          </cell>
          <cell r="V12">
            <v>375</v>
          </cell>
          <cell r="W12">
            <v>375</v>
          </cell>
          <cell r="X12">
            <v>385</v>
          </cell>
          <cell r="Y12">
            <v>375</v>
          </cell>
          <cell r="Z12">
            <v>340</v>
          </cell>
          <cell r="AA12">
            <v>325</v>
          </cell>
          <cell r="AB12">
            <v>315</v>
          </cell>
          <cell r="AC12">
            <v>300</v>
          </cell>
          <cell r="AD12">
            <v>285</v>
          </cell>
        </row>
        <row r="13">
          <cell r="D13" t="str">
            <v>France</v>
          </cell>
          <cell r="E13">
            <v>70</v>
          </cell>
          <cell r="F13">
            <v>75</v>
          </cell>
          <cell r="G13">
            <v>80</v>
          </cell>
          <cell r="H13">
            <v>85</v>
          </cell>
          <cell r="I13">
            <v>80</v>
          </cell>
          <cell r="J13">
            <v>80</v>
          </cell>
          <cell r="K13">
            <v>70</v>
          </cell>
          <cell r="L13">
            <v>70</v>
          </cell>
          <cell r="M13">
            <v>70</v>
          </cell>
          <cell r="N13">
            <v>70</v>
          </cell>
          <cell r="O13">
            <v>65</v>
          </cell>
          <cell r="P13">
            <v>50</v>
          </cell>
          <cell r="Q13">
            <v>45</v>
          </cell>
          <cell r="R13">
            <v>40</v>
          </cell>
          <cell r="S13">
            <v>40</v>
          </cell>
          <cell r="T13">
            <v>40</v>
          </cell>
          <cell r="U13">
            <v>35</v>
          </cell>
          <cell r="V13">
            <v>35</v>
          </cell>
          <cell r="W13">
            <v>30</v>
          </cell>
          <cell r="X13">
            <v>30</v>
          </cell>
          <cell r="Y13">
            <v>25</v>
          </cell>
          <cell r="Z13">
            <v>25</v>
          </cell>
          <cell r="AA13">
            <v>25</v>
          </cell>
          <cell r="AB13">
            <v>20</v>
          </cell>
          <cell r="AC13">
            <v>20</v>
          </cell>
          <cell r="AD13">
            <v>20</v>
          </cell>
        </row>
        <row r="14">
          <cell r="D14" t="str">
            <v>Germany</v>
          </cell>
          <cell r="E14">
            <v>80</v>
          </cell>
          <cell r="F14">
            <v>80</v>
          </cell>
          <cell r="G14">
            <v>75</v>
          </cell>
          <cell r="H14">
            <v>75</v>
          </cell>
          <cell r="I14">
            <v>75</v>
          </cell>
          <cell r="J14">
            <v>70</v>
          </cell>
          <cell r="K14">
            <v>70</v>
          </cell>
          <cell r="L14">
            <v>70</v>
          </cell>
          <cell r="M14">
            <v>70</v>
          </cell>
          <cell r="N14">
            <v>70</v>
          </cell>
          <cell r="O14">
            <v>75</v>
          </cell>
          <cell r="P14">
            <v>75</v>
          </cell>
          <cell r="Q14">
            <v>75</v>
          </cell>
          <cell r="R14">
            <v>75</v>
          </cell>
          <cell r="S14">
            <v>75</v>
          </cell>
          <cell r="T14">
            <v>85</v>
          </cell>
          <cell r="U14">
            <v>85</v>
          </cell>
          <cell r="V14">
            <v>90</v>
          </cell>
          <cell r="W14">
            <v>95</v>
          </cell>
          <cell r="X14">
            <v>105</v>
          </cell>
          <cell r="Y14">
            <v>115</v>
          </cell>
          <cell r="Z14">
            <v>115</v>
          </cell>
          <cell r="AA14">
            <v>110</v>
          </cell>
          <cell r="AB14">
            <v>105</v>
          </cell>
          <cell r="AC14">
            <v>105</v>
          </cell>
          <cell r="AD14">
            <v>105</v>
          </cell>
        </row>
        <row r="15">
          <cell r="D15" t="str">
            <v>Greece</v>
          </cell>
          <cell r="E15">
            <v>25</v>
          </cell>
          <cell r="F15">
            <v>25</v>
          </cell>
          <cell r="G15">
            <v>25</v>
          </cell>
          <cell r="H15">
            <v>20</v>
          </cell>
          <cell r="I15">
            <v>20</v>
          </cell>
          <cell r="J15">
            <v>15</v>
          </cell>
          <cell r="K15">
            <v>15</v>
          </cell>
          <cell r="L15">
            <v>15</v>
          </cell>
          <cell r="M15">
            <v>15</v>
          </cell>
          <cell r="N15">
            <v>15</v>
          </cell>
          <cell r="O15">
            <v>10</v>
          </cell>
          <cell r="P15">
            <v>10</v>
          </cell>
          <cell r="Q15">
            <v>10</v>
          </cell>
          <cell r="R15">
            <v>5</v>
          </cell>
          <cell r="S15">
            <v>0</v>
          </cell>
          <cell r="T15">
            <v>5</v>
          </cell>
          <cell r="U15">
            <v>5</v>
          </cell>
          <cell r="V15">
            <v>5</v>
          </cell>
          <cell r="W15">
            <v>5</v>
          </cell>
          <cell r="X15">
            <v>5</v>
          </cell>
          <cell r="Y15">
            <v>5</v>
          </cell>
          <cell r="Z15">
            <v>5</v>
          </cell>
          <cell r="AA15">
            <v>5</v>
          </cell>
          <cell r="AB15">
            <v>5</v>
          </cell>
          <cell r="AC15">
            <v>5</v>
          </cell>
          <cell r="AD15">
            <v>5</v>
          </cell>
        </row>
        <row r="16">
          <cell r="D16" t="str">
            <v>Italy</v>
          </cell>
          <cell r="E16">
            <v>45</v>
          </cell>
          <cell r="F16">
            <v>50</v>
          </cell>
          <cell r="G16">
            <v>75</v>
          </cell>
          <cell r="H16">
            <v>90</v>
          </cell>
          <cell r="I16">
            <v>90</v>
          </cell>
          <cell r="J16">
            <v>90</v>
          </cell>
          <cell r="K16">
            <v>95</v>
          </cell>
          <cell r="L16">
            <v>90</v>
          </cell>
          <cell r="M16">
            <v>85</v>
          </cell>
          <cell r="N16">
            <v>90</v>
          </cell>
          <cell r="O16">
            <v>95</v>
          </cell>
          <cell r="P16">
            <v>105</v>
          </cell>
          <cell r="Q16">
            <v>115</v>
          </cell>
          <cell r="R16">
            <v>110</v>
          </cell>
          <cell r="S16">
            <v>85</v>
          </cell>
          <cell r="T16">
            <v>80</v>
          </cell>
          <cell r="U16">
            <v>65</v>
          </cell>
          <cell r="V16">
            <v>85</v>
          </cell>
          <cell r="W16">
            <v>90</v>
          </cell>
          <cell r="X16">
            <v>110</v>
          </cell>
          <cell r="Y16">
            <v>125</v>
          </cell>
          <cell r="Z16">
            <v>130</v>
          </cell>
          <cell r="AA16">
            <v>125</v>
          </cell>
          <cell r="AB16">
            <v>125</v>
          </cell>
          <cell r="AC16">
            <v>125</v>
          </cell>
          <cell r="AD16">
            <v>125</v>
          </cell>
        </row>
        <row r="17">
          <cell r="D17" t="str">
            <v>Netherlands</v>
          </cell>
          <cell r="E17">
            <v>80</v>
          </cell>
          <cell r="F17">
            <v>95</v>
          </cell>
          <cell r="G17">
            <v>90</v>
          </cell>
          <cell r="H17">
            <v>80</v>
          </cell>
          <cell r="I17">
            <v>75</v>
          </cell>
          <cell r="J17">
            <v>80</v>
          </cell>
          <cell r="K17">
            <v>75</v>
          </cell>
          <cell r="L17">
            <v>65</v>
          </cell>
          <cell r="M17">
            <v>60</v>
          </cell>
          <cell r="N17">
            <v>65</v>
          </cell>
          <cell r="O17">
            <v>70</v>
          </cell>
          <cell r="P17">
            <v>65</v>
          </cell>
          <cell r="Q17">
            <v>60</v>
          </cell>
          <cell r="R17">
            <v>55</v>
          </cell>
          <cell r="S17">
            <v>55</v>
          </cell>
          <cell r="T17">
            <v>50</v>
          </cell>
          <cell r="U17">
            <v>50</v>
          </cell>
          <cell r="V17">
            <v>65</v>
          </cell>
          <cell r="W17">
            <v>65</v>
          </cell>
          <cell r="X17">
            <v>60</v>
          </cell>
          <cell r="Y17">
            <v>55</v>
          </cell>
          <cell r="Z17">
            <v>50</v>
          </cell>
          <cell r="AA17">
            <v>50</v>
          </cell>
          <cell r="AB17">
            <v>50</v>
          </cell>
          <cell r="AC17">
            <v>45</v>
          </cell>
          <cell r="AD17">
            <v>45</v>
          </cell>
        </row>
        <row r="18">
          <cell r="D18" t="str">
            <v>Norway</v>
          </cell>
          <cell r="E18">
            <v>815</v>
          </cell>
          <cell r="F18">
            <v>885</v>
          </cell>
          <cell r="G18">
            <v>1020</v>
          </cell>
          <cell r="H18">
            <v>1165</v>
          </cell>
          <cell r="I18">
            <v>1510</v>
          </cell>
          <cell r="J18">
            <v>1685</v>
          </cell>
          <cell r="K18">
            <v>1950</v>
          </cell>
          <cell r="L18">
            <v>2230</v>
          </cell>
          <cell r="M18">
            <v>2395</v>
          </cell>
          <cell r="N18">
            <v>2675</v>
          </cell>
          <cell r="O18">
            <v>2920</v>
          </cell>
          <cell r="P18">
            <v>3240</v>
          </cell>
          <cell r="Q18">
            <v>3275</v>
          </cell>
          <cell r="R18">
            <v>3155</v>
          </cell>
          <cell r="S18">
            <v>3135</v>
          </cell>
          <cell r="T18">
            <v>3325</v>
          </cell>
          <cell r="U18">
            <v>3410</v>
          </cell>
          <cell r="V18">
            <v>3365</v>
          </cell>
          <cell r="W18">
            <v>3260</v>
          </cell>
          <cell r="X18">
            <v>3195</v>
          </cell>
          <cell r="Y18">
            <v>3015</v>
          </cell>
          <cell r="Z18">
            <v>2995</v>
          </cell>
          <cell r="AA18">
            <v>2950</v>
          </cell>
          <cell r="AB18">
            <v>2875</v>
          </cell>
          <cell r="AC18">
            <v>2800</v>
          </cell>
          <cell r="AD18">
            <v>2725</v>
          </cell>
        </row>
        <row r="19">
          <cell r="D19" t="str">
            <v>Spain</v>
          </cell>
          <cell r="E19">
            <v>45</v>
          </cell>
          <cell r="F19">
            <v>40</v>
          </cell>
          <cell r="G19">
            <v>35</v>
          </cell>
          <cell r="H19">
            <v>30</v>
          </cell>
          <cell r="I19">
            <v>25</v>
          </cell>
          <cell r="J19">
            <v>20</v>
          </cell>
          <cell r="K19">
            <v>20</v>
          </cell>
          <cell r="L19">
            <v>20</v>
          </cell>
          <cell r="M19">
            <v>20</v>
          </cell>
          <cell r="N19">
            <v>20</v>
          </cell>
          <cell r="O19">
            <v>15</v>
          </cell>
          <cell r="P19">
            <v>15</v>
          </cell>
          <cell r="Q19">
            <v>15</v>
          </cell>
          <cell r="R19">
            <v>15</v>
          </cell>
          <cell r="S19">
            <v>5</v>
          </cell>
          <cell r="T19">
            <v>5</v>
          </cell>
          <cell r="U19">
            <v>5</v>
          </cell>
          <cell r="V19">
            <v>5</v>
          </cell>
          <cell r="W19">
            <v>5</v>
          </cell>
          <cell r="X19">
            <v>5</v>
          </cell>
          <cell r="Y19">
            <v>5</v>
          </cell>
          <cell r="Z19">
            <v>5</v>
          </cell>
          <cell r="AA19">
            <v>5</v>
          </cell>
          <cell r="AB19">
            <v>5</v>
          </cell>
          <cell r="AC19">
            <v>5</v>
          </cell>
          <cell r="AD19">
            <v>5</v>
          </cell>
        </row>
        <row r="20">
          <cell r="D20" t="str">
            <v>Turkey</v>
          </cell>
          <cell r="E20">
            <v>40</v>
          </cell>
          <cell r="F20">
            <v>45</v>
          </cell>
          <cell r="G20">
            <v>50</v>
          </cell>
          <cell r="H20">
            <v>50</v>
          </cell>
          <cell r="I20">
            <v>55</v>
          </cell>
          <cell r="J20">
            <v>70</v>
          </cell>
          <cell r="K20">
            <v>85</v>
          </cell>
          <cell r="L20">
            <v>80</v>
          </cell>
          <cell r="M20">
            <v>75</v>
          </cell>
          <cell r="N20">
            <v>75</v>
          </cell>
          <cell r="O20">
            <v>65</v>
          </cell>
          <cell r="P20">
            <v>65</v>
          </cell>
          <cell r="Q20">
            <v>70</v>
          </cell>
          <cell r="R20">
            <v>70</v>
          </cell>
          <cell r="S20">
            <v>70</v>
          </cell>
          <cell r="T20">
            <v>70</v>
          </cell>
          <cell r="U20">
            <v>55</v>
          </cell>
          <cell r="V20">
            <v>50</v>
          </cell>
          <cell r="W20">
            <v>45</v>
          </cell>
          <cell r="X20">
            <v>45</v>
          </cell>
          <cell r="Y20">
            <v>45</v>
          </cell>
          <cell r="Z20">
            <v>45</v>
          </cell>
          <cell r="AA20">
            <v>45</v>
          </cell>
          <cell r="AB20">
            <v>45</v>
          </cell>
          <cell r="AC20">
            <v>45</v>
          </cell>
          <cell r="AD20">
            <v>45</v>
          </cell>
        </row>
        <row r="21">
          <cell r="D21" t="str">
            <v>UK</v>
          </cell>
          <cell r="E21">
            <v>2655</v>
          </cell>
          <cell r="F21">
            <v>2675</v>
          </cell>
          <cell r="G21">
            <v>2590</v>
          </cell>
          <cell r="H21">
            <v>2400</v>
          </cell>
          <cell r="I21">
            <v>1950</v>
          </cell>
          <cell r="J21">
            <v>1940</v>
          </cell>
          <cell r="K21">
            <v>1925</v>
          </cell>
          <cell r="L21">
            <v>1990</v>
          </cell>
          <cell r="M21">
            <v>2100</v>
          </cell>
          <cell r="N21">
            <v>2675</v>
          </cell>
          <cell r="O21">
            <v>2795</v>
          </cell>
          <cell r="P21">
            <v>2790</v>
          </cell>
          <cell r="Q21">
            <v>2775</v>
          </cell>
          <cell r="R21">
            <v>2830</v>
          </cell>
          <cell r="S21">
            <v>2885</v>
          </cell>
          <cell r="T21">
            <v>2685</v>
          </cell>
          <cell r="U21">
            <v>2510</v>
          </cell>
          <cell r="V21">
            <v>2490</v>
          </cell>
          <cell r="W21">
            <v>2295</v>
          </cell>
          <cell r="X21">
            <v>2055</v>
          </cell>
          <cell r="Y21">
            <v>1800</v>
          </cell>
          <cell r="Z21">
            <v>1690</v>
          </cell>
          <cell r="AA21">
            <v>1600</v>
          </cell>
          <cell r="AB21">
            <v>1500</v>
          </cell>
          <cell r="AC21">
            <v>1400</v>
          </cell>
          <cell r="AD21">
            <v>1300</v>
          </cell>
        </row>
        <row r="22">
          <cell r="O22">
            <v>25</v>
          </cell>
          <cell r="P22">
            <v>25</v>
          </cell>
          <cell r="Q22">
            <v>25</v>
          </cell>
          <cell r="R22">
            <v>25</v>
          </cell>
          <cell r="S22">
            <v>25</v>
          </cell>
          <cell r="T22">
            <v>25</v>
          </cell>
          <cell r="U22">
            <v>25</v>
          </cell>
          <cell r="V22">
            <v>25</v>
          </cell>
          <cell r="W22">
            <v>25</v>
          </cell>
          <cell r="X22">
            <v>25</v>
          </cell>
          <cell r="Y22">
            <v>25</v>
          </cell>
          <cell r="Z22">
            <v>25</v>
          </cell>
          <cell r="AA22">
            <v>25</v>
          </cell>
          <cell r="AB22">
            <v>25</v>
          </cell>
          <cell r="AC22">
            <v>25</v>
          </cell>
          <cell r="AD22">
            <v>25</v>
          </cell>
        </row>
        <row r="24">
          <cell r="D24" t="str">
            <v>UK + Norway</v>
          </cell>
          <cell r="E24">
            <v>3470</v>
          </cell>
          <cell r="F24">
            <v>3560</v>
          </cell>
          <cell r="G24">
            <v>3610</v>
          </cell>
          <cell r="H24">
            <v>3565</v>
          </cell>
          <cell r="I24">
            <v>3460</v>
          </cell>
          <cell r="J24">
            <v>3625</v>
          </cell>
          <cell r="K24">
            <v>3875</v>
          </cell>
          <cell r="L24">
            <v>4220</v>
          </cell>
          <cell r="M24">
            <v>4495</v>
          </cell>
          <cell r="N24">
            <v>5350</v>
          </cell>
          <cell r="O24">
            <v>5715</v>
          </cell>
          <cell r="P24">
            <v>6030</v>
          </cell>
          <cell r="Q24">
            <v>6050</v>
          </cell>
          <cell r="R24">
            <v>5985</v>
          </cell>
          <cell r="S24">
            <v>6020</v>
          </cell>
          <cell r="T24">
            <v>6010</v>
          </cell>
          <cell r="U24">
            <v>5920</v>
          </cell>
          <cell r="V24">
            <v>5855</v>
          </cell>
          <cell r="W24">
            <v>5555</v>
          </cell>
          <cell r="X24">
            <v>5250</v>
          </cell>
          <cell r="Y24">
            <v>4815</v>
          </cell>
          <cell r="Z24">
            <v>4685</v>
          </cell>
          <cell r="AA24">
            <v>4550</v>
          </cell>
          <cell r="AB24">
            <v>4375</v>
          </cell>
          <cell r="AC24">
            <v>4200</v>
          </cell>
          <cell r="AD24">
            <v>4025</v>
          </cell>
        </row>
        <row r="25">
          <cell r="D25" t="str">
            <v>Other W.Europe</v>
          </cell>
          <cell r="E25">
            <v>465</v>
          </cell>
          <cell r="F25">
            <v>505</v>
          </cell>
          <cell r="G25">
            <v>545</v>
          </cell>
          <cell r="H25">
            <v>550</v>
          </cell>
          <cell r="I25">
            <v>555</v>
          </cell>
          <cell r="J25">
            <v>570</v>
          </cell>
          <cell r="K25">
            <v>595</v>
          </cell>
          <cell r="L25">
            <v>595</v>
          </cell>
          <cell r="M25">
            <v>590</v>
          </cell>
          <cell r="N25">
            <v>615</v>
          </cell>
          <cell r="O25">
            <v>630</v>
          </cell>
          <cell r="P25">
            <v>640</v>
          </cell>
          <cell r="Q25">
            <v>665</v>
          </cell>
          <cell r="R25">
            <v>650</v>
          </cell>
          <cell r="S25">
            <v>675</v>
          </cell>
          <cell r="T25">
            <v>745</v>
          </cell>
          <cell r="U25">
            <v>690</v>
          </cell>
          <cell r="V25">
            <v>755</v>
          </cell>
          <cell r="W25">
            <v>755</v>
          </cell>
          <cell r="X25">
            <v>790</v>
          </cell>
          <cell r="Y25">
            <v>795</v>
          </cell>
          <cell r="Z25">
            <v>760</v>
          </cell>
          <cell r="AA25">
            <v>735</v>
          </cell>
          <cell r="AB25">
            <v>710</v>
          </cell>
          <cell r="AC25">
            <v>690</v>
          </cell>
          <cell r="AD25">
            <v>675</v>
          </cell>
        </row>
        <row r="26">
          <cell r="D26" t="str">
            <v>Total W.Europe</v>
          </cell>
          <cell r="E26">
            <v>3935</v>
          </cell>
          <cell r="F26">
            <v>4065</v>
          </cell>
          <cell r="G26">
            <v>4155</v>
          </cell>
          <cell r="H26">
            <v>4115</v>
          </cell>
          <cell r="I26">
            <v>4015</v>
          </cell>
          <cell r="J26">
            <v>4195</v>
          </cell>
          <cell r="K26">
            <v>4470</v>
          </cell>
          <cell r="L26">
            <v>4815</v>
          </cell>
          <cell r="M26">
            <v>5085</v>
          </cell>
          <cell r="N26">
            <v>5965</v>
          </cell>
          <cell r="O26">
            <v>6345</v>
          </cell>
          <cell r="P26">
            <v>6670</v>
          </cell>
          <cell r="Q26">
            <v>6715</v>
          </cell>
          <cell r="R26">
            <v>6635</v>
          </cell>
          <cell r="S26">
            <v>6695</v>
          </cell>
          <cell r="T26">
            <v>6755</v>
          </cell>
          <cell r="U26">
            <v>6610</v>
          </cell>
          <cell r="V26">
            <v>6610</v>
          </cell>
          <cell r="W26">
            <v>6310</v>
          </cell>
          <cell r="X26">
            <v>6040</v>
          </cell>
          <cell r="Y26">
            <v>5610</v>
          </cell>
          <cell r="Z26">
            <v>5445</v>
          </cell>
          <cell r="AA26">
            <v>5285</v>
          </cell>
          <cell r="AB26">
            <v>5085</v>
          </cell>
          <cell r="AC26">
            <v>4890</v>
          </cell>
          <cell r="AD26">
            <v>4700</v>
          </cell>
        </row>
        <row r="29">
          <cell r="D29" t="str">
            <v>DETAILS: NON-OPEC PRODUCTION   000 b/d</v>
          </cell>
        </row>
        <row r="30">
          <cell r="D30">
            <v>39393.745037152781</v>
          </cell>
        </row>
        <row r="32">
          <cell r="E32">
            <v>1985</v>
          </cell>
          <cell r="F32">
            <v>1986</v>
          </cell>
          <cell r="G32">
            <v>1987</v>
          </cell>
          <cell r="H32">
            <v>1988</v>
          </cell>
          <cell r="I32">
            <v>1989</v>
          </cell>
          <cell r="J32">
            <v>1990</v>
          </cell>
          <cell r="K32">
            <v>1991</v>
          </cell>
          <cell r="L32">
            <v>1992</v>
          </cell>
          <cell r="M32">
            <v>1993</v>
          </cell>
          <cell r="N32">
            <v>1994</v>
          </cell>
          <cell r="O32">
            <v>1995</v>
          </cell>
          <cell r="P32">
            <v>1996</v>
          </cell>
          <cell r="Q32">
            <v>1997</v>
          </cell>
          <cell r="R32">
            <v>1998</v>
          </cell>
          <cell r="S32">
            <v>1999</v>
          </cell>
          <cell r="T32">
            <v>2000</v>
          </cell>
          <cell r="U32">
            <v>2001</v>
          </cell>
          <cell r="V32">
            <v>2002</v>
          </cell>
          <cell r="W32">
            <v>2003</v>
          </cell>
          <cell r="X32">
            <v>2004</v>
          </cell>
          <cell r="Y32">
            <v>2005</v>
          </cell>
          <cell r="Z32">
            <v>2006</v>
          </cell>
          <cell r="AA32">
            <v>2007</v>
          </cell>
          <cell r="AB32">
            <v>2008</v>
          </cell>
          <cell r="AC32">
            <v>2009</v>
          </cell>
          <cell r="AD32">
            <v>2010</v>
          </cell>
        </row>
        <row r="33">
          <cell r="D33" t="str">
            <v>LATIN AMERICA</v>
          </cell>
        </row>
        <row r="34">
          <cell r="D34" t="str">
            <v>Argentina</v>
          </cell>
          <cell r="E34">
            <v>500</v>
          </cell>
          <cell r="F34">
            <v>475</v>
          </cell>
          <cell r="G34">
            <v>460</v>
          </cell>
          <cell r="H34">
            <v>480</v>
          </cell>
          <cell r="I34">
            <v>500</v>
          </cell>
          <cell r="J34">
            <v>515</v>
          </cell>
          <cell r="K34">
            <v>530</v>
          </cell>
          <cell r="L34">
            <v>585</v>
          </cell>
          <cell r="M34">
            <v>625</v>
          </cell>
          <cell r="N34">
            <v>685</v>
          </cell>
          <cell r="O34">
            <v>755</v>
          </cell>
          <cell r="P34">
            <v>805</v>
          </cell>
          <cell r="Q34">
            <v>880</v>
          </cell>
          <cell r="R34">
            <v>890</v>
          </cell>
          <cell r="S34">
            <v>845</v>
          </cell>
          <cell r="T34">
            <v>815</v>
          </cell>
          <cell r="U34">
            <v>860</v>
          </cell>
          <cell r="V34">
            <v>840</v>
          </cell>
          <cell r="W34">
            <v>825</v>
          </cell>
          <cell r="X34">
            <v>780</v>
          </cell>
          <cell r="Y34">
            <v>765</v>
          </cell>
          <cell r="Z34">
            <v>725</v>
          </cell>
          <cell r="AA34">
            <v>700</v>
          </cell>
          <cell r="AB34">
            <v>650</v>
          </cell>
          <cell r="AC34">
            <v>625</v>
          </cell>
          <cell r="AD34">
            <v>600</v>
          </cell>
        </row>
        <row r="35">
          <cell r="D35" t="str">
            <v>Bolivia</v>
          </cell>
          <cell r="E35">
            <v>25</v>
          </cell>
          <cell r="F35">
            <v>25</v>
          </cell>
          <cell r="G35">
            <v>25</v>
          </cell>
          <cell r="H35">
            <v>25</v>
          </cell>
          <cell r="I35">
            <v>25</v>
          </cell>
          <cell r="J35">
            <v>20</v>
          </cell>
          <cell r="K35">
            <v>20</v>
          </cell>
          <cell r="L35">
            <v>20</v>
          </cell>
          <cell r="M35">
            <v>20</v>
          </cell>
          <cell r="N35">
            <v>25</v>
          </cell>
          <cell r="O35">
            <v>35</v>
          </cell>
          <cell r="P35">
            <v>35</v>
          </cell>
          <cell r="Q35">
            <v>35</v>
          </cell>
          <cell r="R35">
            <v>45</v>
          </cell>
          <cell r="S35">
            <v>40</v>
          </cell>
          <cell r="T35">
            <v>30</v>
          </cell>
          <cell r="U35">
            <v>30</v>
          </cell>
          <cell r="V35">
            <v>30</v>
          </cell>
          <cell r="W35">
            <v>30</v>
          </cell>
          <cell r="X35">
            <v>35</v>
          </cell>
          <cell r="Y35">
            <v>35</v>
          </cell>
          <cell r="Z35">
            <v>35</v>
          </cell>
          <cell r="AA35">
            <v>30</v>
          </cell>
          <cell r="AB35">
            <v>25</v>
          </cell>
          <cell r="AC35">
            <v>25</v>
          </cell>
          <cell r="AD35">
            <v>25</v>
          </cell>
        </row>
        <row r="36">
          <cell r="D36" t="str">
            <v>Brazil</v>
          </cell>
          <cell r="E36">
            <v>710</v>
          </cell>
          <cell r="F36">
            <v>800</v>
          </cell>
          <cell r="G36">
            <v>785</v>
          </cell>
          <cell r="H36">
            <v>795</v>
          </cell>
          <cell r="I36">
            <v>860</v>
          </cell>
          <cell r="J36">
            <v>885</v>
          </cell>
          <cell r="K36">
            <v>880</v>
          </cell>
          <cell r="L36">
            <v>875</v>
          </cell>
          <cell r="M36">
            <v>900</v>
          </cell>
          <cell r="N36">
            <v>925</v>
          </cell>
          <cell r="O36">
            <v>940</v>
          </cell>
          <cell r="P36">
            <v>1025</v>
          </cell>
          <cell r="Q36">
            <v>1065</v>
          </cell>
          <cell r="R36">
            <v>1255</v>
          </cell>
          <cell r="S36">
            <v>1355</v>
          </cell>
          <cell r="T36">
            <v>1495</v>
          </cell>
          <cell r="U36">
            <v>1575</v>
          </cell>
          <cell r="V36">
            <v>1745</v>
          </cell>
          <cell r="W36">
            <v>1725</v>
          </cell>
          <cell r="X36">
            <v>1740</v>
          </cell>
          <cell r="Y36">
            <v>1955</v>
          </cell>
          <cell r="Z36">
            <v>2250</v>
          </cell>
          <cell r="AA36">
            <v>2350</v>
          </cell>
          <cell r="AB36">
            <v>2425</v>
          </cell>
          <cell r="AC36">
            <v>2500</v>
          </cell>
          <cell r="AD36">
            <v>2550</v>
          </cell>
        </row>
        <row r="37">
          <cell r="D37" t="str">
            <v>Chile</v>
          </cell>
          <cell r="E37">
            <v>40</v>
          </cell>
          <cell r="F37">
            <v>40</v>
          </cell>
          <cell r="G37">
            <v>40</v>
          </cell>
          <cell r="H37">
            <v>30</v>
          </cell>
          <cell r="I37">
            <v>30</v>
          </cell>
          <cell r="J37">
            <v>25</v>
          </cell>
          <cell r="K37">
            <v>20</v>
          </cell>
          <cell r="L37">
            <v>15</v>
          </cell>
          <cell r="M37">
            <v>15</v>
          </cell>
          <cell r="N37">
            <v>15</v>
          </cell>
          <cell r="O37">
            <v>20</v>
          </cell>
          <cell r="P37">
            <v>20</v>
          </cell>
          <cell r="Q37">
            <v>20</v>
          </cell>
          <cell r="R37">
            <v>20</v>
          </cell>
          <cell r="S37">
            <v>20</v>
          </cell>
          <cell r="T37">
            <v>20</v>
          </cell>
          <cell r="U37">
            <v>20</v>
          </cell>
          <cell r="V37">
            <v>15</v>
          </cell>
          <cell r="W37">
            <v>15</v>
          </cell>
          <cell r="X37">
            <v>15</v>
          </cell>
          <cell r="Y37">
            <v>15</v>
          </cell>
          <cell r="Z37">
            <v>20</v>
          </cell>
          <cell r="AA37">
            <v>20</v>
          </cell>
          <cell r="AB37">
            <v>20</v>
          </cell>
          <cell r="AC37">
            <v>20</v>
          </cell>
          <cell r="AD37">
            <v>20</v>
          </cell>
        </row>
        <row r="38">
          <cell r="D38" t="str">
            <v>Colombia</v>
          </cell>
          <cell r="E38">
            <v>180</v>
          </cell>
          <cell r="F38">
            <v>305</v>
          </cell>
          <cell r="G38">
            <v>390</v>
          </cell>
          <cell r="H38">
            <v>375</v>
          </cell>
          <cell r="I38">
            <v>410</v>
          </cell>
          <cell r="J38">
            <v>450</v>
          </cell>
          <cell r="K38">
            <v>450</v>
          </cell>
          <cell r="L38">
            <v>455</v>
          </cell>
          <cell r="M38">
            <v>465</v>
          </cell>
          <cell r="N38">
            <v>465</v>
          </cell>
          <cell r="O38">
            <v>595</v>
          </cell>
          <cell r="P38">
            <v>635</v>
          </cell>
          <cell r="Q38">
            <v>660</v>
          </cell>
          <cell r="R38">
            <v>765</v>
          </cell>
          <cell r="S38">
            <v>825</v>
          </cell>
          <cell r="T38">
            <v>700</v>
          </cell>
          <cell r="U38">
            <v>615</v>
          </cell>
          <cell r="V38">
            <v>590</v>
          </cell>
          <cell r="W38">
            <v>550</v>
          </cell>
          <cell r="X38">
            <v>530</v>
          </cell>
          <cell r="Y38">
            <v>520</v>
          </cell>
          <cell r="Z38">
            <v>500</v>
          </cell>
          <cell r="AA38">
            <v>475</v>
          </cell>
          <cell r="AB38">
            <v>450</v>
          </cell>
          <cell r="AC38">
            <v>425</v>
          </cell>
          <cell r="AD38">
            <v>400</v>
          </cell>
        </row>
        <row r="39">
          <cell r="D39" t="str">
            <v>Cuba</v>
          </cell>
          <cell r="E39">
            <v>15</v>
          </cell>
          <cell r="F39">
            <v>15</v>
          </cell>
          <cell r="G39">
            <v>15</v>
          </cell>
          <cell r="H39">
            <v>15</v>
          </cell>
          <cell r="I39">
            <v>15</v>
          </cell>
          <cell r="J39">
            <v>15</v>
          </cell>
          <cell r="K39">
            <v>15</v>
          </cell>
          <cell r="L39">
            <v>15</v>
          </cell>
          <cell r="M39">
            <v>25</v>
          </cell>
          <cell r="N39">
            <v>25</v>
          </cell>
          <cell r="O39">
            <v>25</v>
          </cell>
          <cell r="P39">
            <v>25</v>
          </cell>
          <cell r="Q39">
            <v>25</v>
          </cell>
          <cell r="R39">
            <v>30</v>
          </cell>
          <cell r="S39">
            <v>40</v>
          </cell>
          <cell r="T39">
            <v>45</v>
          </cell>
          <cell r="U39">
            <v>50</v>
          </cell>
          <cell r="V39">
            <v>65</v>
          </cell>
          <cell r="W39">
            <v>70</v>
          </cell>
          <cell r="X39">
            <v>80</v>
          </cell>
          <cell r="Y39">
            <v>85</v>
          </cell>
          <cell r="Z39">
            <v>85</v>
          </cell>
          <cell r="AA39">
            <v>85</v>
          </cell>
          <cell r="AB39">
            <v>85</v>
          </cell>
          <cell r="AC39">
            <v>85</v>
          </cell>
          <cell r="AD39">
            <v>85</v>
          </cell>
        </row>
        <row r="40">
          <cell r="D40" t="str">
            <v>Ecuador</v>
          </cell>
          <cell r="E40">
            <v>280</v>
          </cell>
          <cell r="F40">
            <v>255</v>
          </cell>
          <cell r="G40">
            <v>160</v>
          </cell>
          <cell r="H40">
            <v>310</v>
          </cell>
          <cell r="I40">
            <v>285</v>
          </cell>
          <cell r="J40">
            <v>300</v>
          </cell>
          <cell r="K40">
            <v>300</v>
          </cell>
          <cell r="L40">
            <v>320</v>
          </cell>
          <cell r="M40">
            <v>345</v>
          </cell>
          <cell r="N40">
            <v>380</v>
          </cell>
          <cell r="O40">
            <v>390</v>
          </cell>
          <cell r="P40">
            <v>385</v>
          </cell>
          <cell r="Q40">
            <v>395</v>
          </cell>
          <cell r="R40">
            <v>385</v>
          </cell>
          <cell r="S40">
            <v>380</v>
          </cell>
          <cell r="T40">
            <v>410</v>
          </cell>
          <cell r="U40">
            <v>440</v>
          </cell>
          <cell r="V40">
            <v>400</v>
          </cell>
          <cell r="W40">
            <v>430</v>
          </cell>
          <cell r="X40">
            <v>535</v>
          </cell>
          <cell r="Y40">
            <v>520</v>
          </cell>
          <cell r="Z40">
            <v>535</v>
          </cell>
          <cell r="AA40">
            <v>550</v>
          </cell>
          <cell r="AB40">
            <v>560</v>
          </cell>
          <cell r="AC40">
            <v>555</v>
          </cell>
          <cell r="AD40">
            <v>550</v>
          </cell>
        </row>
        <row r="41">
          <cell r="D41" t="str">
            <v>Guatemala</v>
          </cell>
          <cell r="E41">
            <v>5</v>
          </cell>
          <cell r="F41">
            <v>5</v>
          </cell>
          <cell r="G41">
            <v>5</v>
          </cell>
          <cell r="H41">
            <v>5</v>
          </cell>
          <cell r="I41">
            <v>5</v>
          </cell>
          <cell r="J41">
            <v>5</v>
          </cell>
          <cell r="K41">
            <v>5</v>
          </cell>
          <cell r="L41">
            <v>5</v>
          </cell>
          <cell r="M41">
            <v>5</v>
          </cell>
          <cell r="N41">
            <v>5</v>
          </cell>
          <cell r="O41">
            <v>10</v>
          </cell>
          <cell r="P41">
            <v>15</v>
          </cell>
          <cell r="Q41">
            <v>20</v>
          </cell>
          <cell r="R41">
            <v>20</v>
          </cell>
          <cell r="S41">
            <v>20</v>
          </cell>
          <cell r="T41">
            <v>20</v>
          </cell>
          <cell r="U41">
            <v>20</v>
          </cell>
          <cell r="V41">
            <v>20</v>
          </cell>
          <cell r="W41">
            <v>20</v>
          </cell>
          <cell r="X41">
            <v>25</v>
          </cell>
          <cell r="Y41">
            <v>25</v>
          </cell>
          <cell r="Z41">
            <v>25</v>
          </cell>
          <cell r="AA41">
            <v>25</v>
          </cell>
          <cell r="AB41">
            <v>25</v>
          </cell>
          <cell r="AC41">
            <v>25</v>
          </cell>
          <cell r="AD41">
            <v>25</v>
          </cell>
        </row>
        <row r="42">
          <cell r="D42" t="str">
            <v>Mexico</v>
          </cell>
          <cell r="E42">
            <v>2915</v>
          </cell>
          <cell r="F42">
            <v>2770</v>
          </cell>
          <cell r="G42">
            <v>2880</v>
          </cell>
          <cell r="H42">
            <v>2880</v>
          </cell>
          <cell r="I42">
            <v>2895</v>
          </cell>
          <cell r="J42">
            <v>2975</v>
          </cell>
          <cell r="K42">
            <v>3140</v>
          </cell>
          <cell r="L42">
            <v>3130</v>
          </cell>
          <cell r="M42">
            <v>3140</v>
          </cell>
          <cell r="N42">
            <v>3150</v>
          </cell>
          <cell r="O42">
            <v>3065</v>
          </cell>
          <cell r="P42">
            <v>3295</v>
          </cell>
          <cell r="Q42">
            <v>3415</v>
          </cell>
          <cell r="R42">
            <v>3500</v>
          </cell>
          <cell r="S42">
            <v>3345</v>
          </cell>
          <cell r="T42">
            <v>3450</v>
          </cell>
          <cell r="U42">
            <v>3560</v>
          </cell>
          <cell r="V42">
            <v>3585</v>
          </cell>
          <cell r="W42">
            <v>3790</v>
          </cell>
          <cell r="X42">
            <v>3825</v>
          </cell>
          <cell r="Y42">
            <v>3765</v>
          </cell>
          <cell r="Z42">
            <v>3775</v>
          </cell>
          <cell r="AA42">
            <v>3800</v>
          </cell>
          <cell r="AB42">
            <v>3825</v>
          </cell>
          <cell r="AC42">
            <v>3850</v>
          </cell>
          <cell r="AD42">
            <v>3875</v>
          </cell>
        </row>
        <row r="43">
          <cell r="D43" t="str">
            <v>Peru</v>
          </cell>
          <cell r="E43">
            <v>195</v>
          </cell>
          <cell r="F43">
            <v>180</v>
          </cell>
          <cell r="G43">
            <v>165</v>
          </cell>
          <cell r="H43">
            <v>145</v>
          </cell>
          <cell r="I43">
            <v>130</v>
          </cell>
          <cell r="J43">
            <v>130</v>
          </cell>
          <cell r="K43">
            <v>115</v>
          </cell>
          <cell r="L43">
            <v>115</v>
          </cell>
          <cell r="M43">
            <v>130</v>
          </cell>
          <cell r="N43">
            <v>130</v>
          </cell>
          <cell r="O43">
            <v>125</v>
          </cell>
          <cell r="P43">
            <v>120</v>
          </cell>
          <cell r="Q43">
            <v>120</v>
          </cell>
          <cell r="R43">
            <v>115</v>
          </cell>
          <cell r="S43">
            <v>105</v>
          </cell>
          <cell r="T43">
            <v>100</v>
          </cell>
          <cell r="U43">
            <v>95</v>
          </cell>
          <cell r="V43">
            <v>95</v>
          </cell>
          <cell r="W43">
            <v>90</v>
          </cell>
          <cell r="X43">
            <v>95</v>
          </cell>
          <cell r="Y43">
            <v>110</v>
          </cell>
          <cell r="Z43">
            <v>110</v>
          </cell>
          <cell r="AA43">
            <v>115</v>
          </cell>
          <cell r="AB43">
            <v>120</v>
          </cell>
          <cell r="AC43">
            <v>125</v>
          </cell>
          <cell r="AD43">
            <v>125</v>
          </cell>
        </row>
        <row r="44">
          <cell r="D44" t="str">
            <v>Suriname</v>
          </cell>
          <cell r="E44">
            <v>0</v>
          </cell>
          <cell r="F44">
            <v>0</v>
          </cell>
          <cell r="G44">
            <v>0</v>
          </cell>
          <cell r="H44">
            <v>0</v>
          </cell>
          <cell r="I44">
            <v>0</v>
          </cell>
          <cell r="J44">
            <v>0</v>
          </cell>
          <cell r="K44">
            <v>5</v>
          </cell>
          <cell r="L44">
            <v>5</v>
          </cell>
          <cell r="M44">
            <v>5</v>
          </cell>
          <cell r="N44">
            <v>5</v>
          </cell>
          <cell r="O44">
            <v>5</v>
          </cell>
          <cell r="P44">
            <v>5</v>
          </cell>
          <cell r="Q44">
            <v>5</v>
          </cell>
          <cell r="R44">
            <v>5</v>
          </cell>
          <cell r="S44">
            <v>5</v>
          </cell>
          <cell r="T44">
            <v>5</v>
          </cell>
          <cell r="U44">
            <v>5</v>
          </cell>
          <cell r="V44">
            <v>5</v>
          </cell>
          <cell r="W44">
            <v>5</v>
          </cell>
          <cell r="X44">
            <v>5</v>
          </cell>
          <cell r="Y44">
            <v>5</v>
          </cell>
          <cell r="Z44">
            <v>5</v>
          </cell>
          <cell r="AA44">
            <v>5</v>
          </cell>
          <cell r="AB44">
            <v>5</v>
          </cell>
          <cell r="AC44">
            <v>5</v>
          </cell>
          <cell r="AD44">
            <v>5</v>
          </cell>
        </row>
        <row r="45">
          <cell r="D45" t="str">
            <v>Trinidad</v>
          </cell>
          <cell r="E45">
            <v>175</v>
          </cell>
          <cell r="F45">
            <v>170</v>
          </cell>
          <cell r="G45">
            <v>155</v>
          </cell>
          <cell r="H45">
            <v>150</v>
          </cell>
          <cell r="I45">
            <v>150</v>
          </cell>
          <cell r="J45">
            <v>150</v>
          </cell>
          <cell r="K45">
            <v>145</v>
          </cell>
          <cell r="L45">
            <v>140</v>
          </cell>
          <cell r="M45">
            <v>120</v>
          </cell>
          <cell r="N45">
            <v>130</v>
          </cell>
          <cell r="O45">
            <v>140</v>
          </cell>
          <cell r="P45">
            <v>140</v>
          </cell>
          <cell r="Q45">
            <v>135</v>
          </cell>
          <cell r="R45">
            <v>135</v>
          </cell>
          <cell r="S45">
            <v>140</v>
          </cell>
          <cell r="T45">
            <v>140</v>
          </cell>
          <cell r="U45">
            <v>135</v>
          </cell>
          <cell r="V45">
            <v>150</v>
          </cell>
          <cell r="W45">
            <v>170</v>
          </cell>
          <cell r="X45">
            <v>160</v>
          </cell>
          <cell r="Y45">
            <v>195</v>
          </cell>
          <cell r="Z45">
            <v>190</v>
          </cell>
          <cell r="AA45">
            <v>200</v>
          </cell>
          <cell r="AB45">
            <v>210</v>
          </cell>
          <cell r="AC45">
            <v>220</v>
          </cell>
          <cell r="AD45">
            <v>220</v>
          </cell>
        </row>
        <row r="46">
          <cell r="D46" t="str">
            <v>TOTAL</v>
          </cell>
          <cell r="E46">
            <v>5040</v>
          </cell>
          <cell r="F46">
            <v>5040</v>
          </cell>
          <cell r="G46">
            <v>5080</v>
          </cell>
          <cell r="H46">
            <v>5210</v>
          </cell>
          <cell r="I46">
            <v>5305</v>
          </cell>
          <cell r="J46">
            <v>5470</v>
          </cell>
          <cell r="K46">
            <v>5625</v>
          </cell>
          <cell r="L46">
            <v>5680</v>
          </cell>
          <cell r="M46">
            <v>5795</v>
          </cell>
          <cell r="N46">
            <v>5940</v>
          </cell>
          <cell r="O46">
            <v>6105</v>
          </cell>
          <cell r="P46">
            <v>6505</v>
          </cell>
          <cell r="Q46">
            <v>6775</v>
          </cell>
          <cell r="R46">
            <v>7165</v>
          </cell>
          <cell r="S46">
            <v>7120</v>
          </cell>
          <cell r="T46">
            <v>7230</v>
          </cell>
          <cell r="U46">
            <v>7405</v>
          </cell>
          <cell r="V46">
            <v>7540</v>
          </cell>
          <cell r="W46">
            <v>7720</v>
          </cell>
          <cell r="X46">
            <v>7825</v>
          </cell>
          <cell r="Y46">
            <v>7995</v>
          </cell>
          <cell r="Z46">
            <v>8255</v>
          </cell>
          <cell r="AA46">
            <v>8355</v>
          </cell>
          <cell r="AB46">
            <v>8400</v>
          </cell>
          <cell r="AC46">
            <v>8460</v>
          </cell>
          <cell r="AD46">
            <v>8480</v>
          </cell>
        </row>
        <row r="47">
          <cell r="Y47">
            <v>2265</v>
          </cell>
          <cell r="Z47">
            <v>2205</v>
          </cell>
          <cell r="AA47">
            <v>2180</v>
          </cell>
          <cell r="AB47">
            <v>2125</v>
          </cell>
          <cell r="AC47">
            <v>2085</v>
          </cell>
          <cell r="AD47">
            <v>2010</v>
          </cell>
        </row>
        <row r="49">
          <cell r="D49" t="str">
            <v>AFRICA</v>
          </cell>
        </row>
        <row r="50">
          <cell r="D50" t="str">
            <v>Angola</v>
          </cell>
          <cell r="E50">
            <v>245</v>
          </cell>
          <cell r="F50">
            <v>280</v>
          </cell>
          <cell r="G50">
            <v>345</v>
          </cell>
          <cell r="H50">
            <v>450</v>
          </cell>
          <cell r="I50">
            <v>455</v>
          </cell>
          <cell r="J50">
            <v>480</v>
          </cell>
          <cell r="K50">
            <v>500</v>
          </cell>
          <cell r="L50">
            <v>550</v>
          </cell>
          <cell r="M50">
            <v>510</v>
          </cell>
          <cell r="N50">
            <v>545</v>
          </cell>
          <cell r="O50">
            <v>650</v>
          </cell>
          <cell r="P50">
            <v>715</v>
          </cell>
          <cell r="Q50">
            <v>720</v>
          </cell>
          <cell r="R50">
            <v>740</v>
          </cell>
          <cell r="S50">
            <v>775</v>
          </cell>
          <cell r="T50">
            <v>755</v>
          </cell>
          <cell r="U50">
            <v>705</v>
          </cell>
          <cell r="V50">
            <v>885</v>
          </cell>
          <cell r="W50">
            <v>880</v>
          </cell>
          <cell r="X50">
            <v>995</v>
          </cell>
          <cell r="Y50">
            <v>1255</v>
          </cell>
          <cell r="Z50">
            <v>1475</v>
          </cell>
          <cell r="AA50">
            <v>1550</v>
          </cell>
          <cell r="AB50">
            <v>1625</v>
          </cell>
          <cell r="AC50">
            <v>1700</v>
          </cell>
          <cell r="AD50">
            <v>1800</v>
          </cell>
        </row>
        <row r="51">
          <cell r="D51" t="str">
            <v>Benin</v>
          </cell>
          <cell r="E51">
            <v>5</v>
          </cell>
          <cell r="F51">
            <v>5</v>
          </cell>
          <cell r="G51">
            <v>5</v>
          </cell>
          <cell r="H51">
            <v>5</v>
          </cell>
          <cell r="I51">
            <v>5</v>
          </cell>
          <cell r="J51">
            <v>5</v>
          </cell>
          <cell r="K51">
            <v>5</v>
          </cell>
          <cell r="L51">
            <v>5</v>
          </cell>
          <cell r="M51">
            <v>5</v>
          </cell>
          <cell r="N51">
            <v>5</v>
          </cell>
          <cell r="O51">
            <v>5</v>
          </cell>
          <cell r="P51">
            <v>5</v>
          </cell>
          <cell r="Q51">
            <v>5</v>
          </cell>
          <cell r="R51">
            <v>5</v>
          </cell>
          <cell r="S51">
            <v>5</v>
          </cell>
          <cell r="T51">
            <v>5</v>
          </cell>
          <cell r="U51">
            <v>5</v>
          </cell>
          <cell r="V51">
            <v>5</v>
          </cell>
          <cell r="W51">
            <v>5</v>
          </cell>
          <cell r="X51">
            <v>5</v>
          </cell>
          <cell r="Y51">
            <v>5</v>
          </cell>
          <cell r="Z51">
            <v>5</v>
          </cell>
          <cell r="AA51">
            <v>5</v>
          </cell>
          <cell r="AB51">
            <v>5</v>
          </cell>
          <cell r="AC51">
            <v>5</v>
          </cell>
          <cell r="AD51">
            <v>5</v>
          </cell>
        </row>
        <row r="52">
          <cell r="D52" t="str">
            <v>Cameroon</v>
          </cell>
          <cell r="E52">
            <v>180</v>
          </cell>
          <cell r="F52">
            <v>175</v>
          </cell>
          <cell r="G52">
            <v>170</v>
          </cell>
          <cell r="H52">
            <v>170</v>
          </cell>
          <cell r="I52">
            <v>170</v>
          </cell>
          <cell r="J52">
            <v>170</v>
          </cell>
          <cell r="K52">
            <v>160</v>
          </cell>
          <cell r="L52">
            <v>140</v>
          </cell>
          <cell r="M52">
            <v>120</v>
          </cell>
          <cell r="N52">
            <v>110</v>
          </cell>
          <cell r="O52">
            <v>100</v>
          </cell>
          <cell r="P52">
            <v>95</v>
          </cell>
          <cell r="Q52">
            <v>100</v>
          </cell>
          <cell r="R52">
            <v>100</v>
          </cell>
          <cell r="S52">
            <v>100</v>
          </cell>
          <cell r="T52">
            <v>100</v>
          </cell>
          <cell r="U52">
            <v>80</v>
          </cell>
          <cell r="V52">
            <v>80</v>
          </cell>
          <cell r="W52">
            <v>65</v>
          </cell>
          <cell r="X52">
            <v>70</v>
          </cell>
          <cell r="Y52">
            <v>80</v>
          </cell>
          <cell r="Z52">
            <v>85</v>
          </cell>
          <cell r="AA52">
            <v>90</v>
          </cell>
          <cell r="AB52">
            <v>95</v>
          </cell>
          <cell r="AC52">
            <v>100</v>
          </cell>
          <cell r="AD52">
            <v>100</v>
          </cell>
        </row>
        <row r="53">
          <cell r="D53" t="str">
            <v>Chad</v>
          </cell>
          <cell r="E53">
            <v>0</v>
          </cell>
          <cell r="F53">
            <v>0</v>
          </cell>
          <cell r="G53">
            <v>0</v>
          </cell>
          <cell r="H53">
            <v>0</v>
          </cell>
          <cell r="I53">
            <v>0</v>
          </cell>
          <cell r="J53">
            <v>0</v>
          </cell>
          <cell r="K53">
            <v>0</v>
          </cell>
          <cell r="L53">
            <v>0</v>
          </cell>
          <cell r="M53">
            <v>0</v>
          </cell>
          <cell r="N53">
            <v>0</v>
          </cell>
          <cell r="O53">
            <v>0</v>
          </cell>
          <cell r="P53">
            <v>0</v>
          </cell>
          <cell r="Q53">
            <v>0</v>
          </cell>
          <cell r="R53">
            <v>0</v>
          </cell>
          <cell r="S53">
            <v>0</v>
          </cell>
          <cell r="T53">
            <v>0</v>
          </cell>
          <cell r="U53">
            <v>0</v>
          </cell>
          <cell r="V53">
            <v>10</v>
          </cell>
          <cell r="W53">
            <v>30</v>
          </cell>
          <cell r="X53">
            <v>180</v>
          </cell>
          <cell r="Y53">
            <v>180</v>
          </cell>
          <cell r="Z53">
            <v>215</v>
          </cell>
          <cell r="AA53">
            <v>225</v>
          </cell>
          <cell r="AB53">
            <v>225</v>
          </cell>
          <cell r="AC53">
            <v>225</v>
          </cell>
          <cell r="AD53">
            <v>225</v>
          </cell>
        </row>
        <row r="54">
          <cell r="D54" t="str">
            <v>Congo</v>
          </cell>
          <cell r="E54">
            <v>110</v>
          </cell>
          <cell r="F54">
            <v>115</v>
          </cell>
          <cell r="G54">
            <v>125</v>
          </cell>
          <cell r="H54">
            <v>135</v>
          </cell>
          <cell r="I54">
            <v>155</v>
          </cell>
          <cell r="J54">
            <v>155</v>
          </cell>
          <cell r="K54">
            <v>160</v>
          </cell>
          <cell r="L54">
            <v>180</v>
          </cell>
          <cell r="M54">
            <v>200</v>
          </cell>
          <cell r="N54">
            <v>195</v>
          </cell>
          <cell r="O54">
            <v>175</v>
          </cell>
          <cell r="P54">
            <v>210</v>
          </cell>
          <cell r="Q54">
            <v>265</v>
          </cell>
          <cell r="R54">
            <v>240</v>
          </cell>
          <cell r="S54">
            <v>245</v>
          </cell>
          <cell r="T54">
            <v>270</v>
          </cell>
          <cell r="U54">
            <v>270</v>
          </cell>
          <cell r="V54">
            <v>255</v>
          </cell>
          <cell r="W54">
            <v>250</v>
          </cell>
          <cell r="X54">
            <v>240</v>
          </cell>
          <cell r="Y54">
            <v>240</v>
          </cell>
          <cell r="Z54">
            <v>240</v>
          </cell>
          <cell r="AA54">
            <v>240</v>
          </cell>
          <cell r="AB54">
            <v>240</v>
          </cell>
          <cell r="AC54">
            <v>240</v>
          </cell>
          <cell r="AD54">
            <v>240</v>
          </cell>
        </row>
        <row r="55">
          <cell r="D55" t="str">
            <v>Equatorial Guinea</v>
          </cell>
          <cell r="E55">
            <v>0</v>
          </cell>
          <cell r="F55">
            <v>0</v>
          </cell>
          <cell r="G55">
            <v>0</v>
          </cell>
          <cell r="H55">
            <v>0</v>
          </cell>
          <cell r="I55">
            <v>0</v>
          </cell>
          <cell r="J55">
            <v>0</v>
          </cell>
          <cell r="K55">
            <v>0</v>
          </cell>
          <cell r="L55">
            <v>0</v>
          </cell>
          <cell r="M55">
            <v>0</v>
          </cell>
          <cell r="N55">
            <v>0</v>
          </cell>
          <cell r="O55">
            <v>0</v>
          </cell>
          <cell r="P55">
            <v>10</v>
          </cell>
          <cell r="Q55">
            <v>50</v>
          </cell>
          <cell r="R55">
            <v>85</v>
          </cell>
          <cell r="S55">
            <v>90</v>
          </cell>
          <cell r="T55">
            <v>110</v>
          </cell>
          <cell r="U55">
            <v>185</v>
          </cell>
          <cell r="V55">
            <v>200</v>
          </cell>
          <cell r="W55">
            <v>245</v>
          </cell>
          <cell r="X55">
            <v>340</v>
          </cell>
          <cell r="Y55">
            <v>360</v>
          </cell>
          <cell r="Z55">
            <v>370</v>
          </cell>
          <cell r="AA55">
            <v>385</v>
          </cell>
          <cell r="AB55">
            <v>400</v>
          </cell>
          <cell r="AC55">
            <v>425</v>
          </cell>
          <cell r="AD55">
            <v>450</v>
          </cell>
        </row>
        <row r="56">
          <cell r="D56" t="str">
            <v>Egypt</v>
          </cell>
          <cell r="E56">
            <v>905</v>
          </cell>
          <cell r="F56">
            <v>825</v>
          </cell>
          <cell r="G56">
            <v>935</v>
          </cell>
          <cell r="H56">
            <v>885</v>
          </cell>
          <cell r="I56">
            <v>885</v>
          </cell>
          <cell r="J56">
            <v>905</v>
          </cell>
          <cell r="K56">
            <v>905</v>
          </cell>
          <cell r="L56">
            <v>915</v>
          </cell>
          <cell r="M56">
            <v>945</v>
          </cell>
          <cell r="N56">
            <v>935</v>
          </cell>
          <cell r="O56">
            <v>955</v>
          </cell>
          <cell r="P56">
            <v>985</v>
          </cell>
          <cell r="Q56">
            <v>895</v>
          </cell>
          <cell r="R56">
            <v>870</v>
          </cell>
          <cell r="S56">
            <v>855</v>
          </cell>
          <cell r="T56">
            <v>815</v>
          </cell>
          <cell r="U56">
            <v>760</v>
          </cell>
          <cell r="V56">
            <v>750</v>
          </cell>
          <cell r="W56">
            <v>730</v>
          </cell>
          <cell r="X56">
            <v>710</v>
          </cell>
          <cell r="Y56">
            <v>690</v>
          </cell>
          <cell r="Z56">
            <v>665</v>
          </cell>
          <cell r="AA56">
            <v>650</v>
          </cell>
          <cell r="AB56">
            <v>625</v>
          </cell>
          <cell r="AC56">
            <v>600</v>
          </cell>
          <cell r="AD56">
            <v>575</v>
          </cell>
        </row>
        <row r="57">
          <cell r="D57" t="str">
            <v>Gabon</v>
          </cell>
          <cell r="E57">
            <v>175</v>
          </cell>
          <cell r="F57">
            <v>175</v>
          </cell>
          <cell r="G57">
            <v>180</v>
          </cell>
          <cell r="H57">
            <v>170</v>
          </cell>
          <cell r="I57">
            <v>185</v>
          </cell>
          <cell r="J57">
            <v>300</v>
          </cell>
          <cell r="K57">
            <v>300</v>
          </cell>
          <cell r="L57">
            <v>300</v>
          </cell>
          <cell r="M57">
            <v>295</v>
          </cell>
          <cell r="N57">
            <v>320</v>
          </cell>
          <cell r="O57">
            <v>345</v>
          </cell>
          <cell r="P57">
            <v>370</v>
          </cell>
          <cell r="Q57">
            <v>370</v>
          </cell>
          <cell r="R57">
            <v>365</v>
          </cell>
          <cell r="S57">
            <v>330</v>
          </cell>
          <cell r="T57">
            <v>300</v>
          </cell>
          <cell r="U57">
            <v>275</v>
          </cell>
          <cell r="V57">
            <v>250</v>
          </cell>
          <cell r="W57">
            <v>240</v>
          </cell>
          <cell r="X57">
            <v>235</v>
          </cell>
          <cell r="Y57">
            <v>230</v>
          </cell>
          <cell r="Z57">
            <v>240</v>
          </cell>
          <cell r="AA57">
            <v>245</v>
          </cell>
          <cell r="AB57">
            <v>250</v>
          </cell>
          <cell r="AC57">
            <v>250</v>
          </cell>
          <cell r="AD57">
            <v>250</v>
          </cell>
        </row>
        <row r="58">
          <cell r="D58" t="str">
            <v>Ivory Coast</v>
          </cell>
          <cell r="E58">
            <v>25</v>
          </cell>
          <cell r="F58">
            <v>25</v>
          </cell>
          <cell r="G58">
            <v>15</v>
          </cell>
          <cell r="H58">
            <v>15</v>
          </cell>
          <cell r="I58">
            <v>15</v>
          </cell>
          <cell r="J58">
            <v>5</v>
          </cell>
          <cell r="K58">
            <v>5</v>
          </cell>
          <cell r="L58">
            <v>5</v>
          </cell>
          <cell r="M58">
            <v>5</v>
          </cell>
          <cell r="N58">
            <v>5</v>
          </cell>
          <cell r="O58">
            <v>10</v>
          </cell>
          <cell r="P58">
            <v>10</v>
          </cell>
          <cell r="Q58">
            <v>10</v>
          </cell>
          <cell r="R58">
            <v>15</v>
          </cell>
          <cell r="S58">
            <v>20</v>
          </cell>
          <cell r="T58">
            <v>20</v>
          </cell>
          <cell r="U58">
            <v>20</v>
          </cell>
          <cell r="V58">
            <v>20</v>
          </cell>
          <cell r="W58">
            <v>20</v>
          </cell>
          <cell r="X58">
            <v>35</v>
          </cell>
          <cell r="Y58">
            <v>50</v>
          </cell>
          <cell r="Z58">
            <v>95</v>
          </cell>
          <cell r="AA58">
            <v>100</v>
          </cell>
          <cell r="AB58">
            <v>100</v>
          </cell>
          <cell r="AC58">
            <v>100</v>
          </cell>
          <cell r="AD58">
            <v>100</v>
          </cell>
        </row>
        <row r="59">
          <cell r="D59" t="str">
            <v>Madagascar</v>
          </cell>
          <cell r="E59">
            <v>0</v>
          </cell>
          <cell r="F59">
            <v>0</v>
          </cell>
          <cell r="G59">
            <v>0</v>
          </cell>
          <cell r="H59">
            <v>0</v>
          </cell>
          <cell r="I59">
            <v>0</v>
          </cell>
          <cell r="J59">
            <v>0</v>
          </cell>
          <cell r="K59">
            <v>0</v>
          </cell>
          <cell r="L59">
            <v>0</v>
          </cell>
          <cell r="M59">
            <v>0</v>
          </cell>
          <cell r="N59">
            <v>0</v>
          </cell>
          <cell r="O59">
            <v>0</v>
          </cell>
          <cell r="P59">
            <v>0</v>
          </cell>
          <cell r="Q59">
            <v>0</v>
          </cell>
          <cell r="R59">
            <v>0</v>
          </cell>
          <cell r="S59">
            <v>0</v>
          </cell>
          <cell r="T59">
            <v>0</v>
          </cell>
          <cell r="U59">
            <v>0</v>
          </cell>
          <cell r="V59">
            <v>0</v>
          </cell>
          <cell r="W59">
            <v>0</v>
          </cell>
          <cell r="X59">
            <v>0</v>
          </cell>
          <cell r="Y59">
            <v>0</v>
          </cell>
          <cell r="Z59">
            <v>0</v>
          </cell>
          <cell r="AA59">
            <v>0</v>
          </cell>
          <cell r="AB59">
            <v>5</v>
          </cell>
          <cell r="AC59">
            <v>30</v>
          </cell>
          <cell r="AD59">
            <v>50</v>
          </cell>
        </row>
        <row r="60">
          <cell r="D60" t="str">
            <v>Mauritania</v>
          </cell>
          <cell r="E60">
            <v>0</v>
          </cell>
          <cell r="F60">
            <v>0</v>
          </cell>
          <cell r="G60">
            <v>0</v>
          </cell>
          <cell r="H60">
            <v>0</v>
          </cell>
          <cell r="I60">
            <v>0</v>
          </cell>
          <cell r="J60">
            <v>0</v>
          </cell>
          <cell r="K60">
            <v>0</v>
          </cell>
          <cell r="L60">
            <v>0</v>
          </cell>
          <cell r="M60">
            <v>0</v>
          </cell>
          <cell r="N60">
            <v>0</v>
          </cell>
          <cell r="O60">
            <v>0</v>
          </cell>
          <cell r="P60">
            <v>0</v>
          </cell>
          <cell r="Q60">
            <v>0</v>
          </cell>
          <cell r="R60">
            <v>0</v>
          </cell>
          <cell r="S60">
            <v>0</v>
          </cell>
          <cell r="T60">
            <v>0</v>
          </cell>
          <cell r="U60">
            <v>0</v>
          </cell>
          <cell r="V60">
            <v>0</v>
          </cell>
          <cell r="W60">
            <v>0</v>
          </cell>
          <cell r="X60">
            <v>0</v>
          </cell>
          <cell r="Y60">
            <v>0</v>
          </cell>
          <cell r="Z60">
            <v>40</v>
          </cell>
          <cell r="AA60">
            <v>75</v>
          </cell>
          <cell r="AB60">
            <v>125</v>
          </cell>
          <cell r="AC60">
            <v>175</v>
          </cell>
          <cell r="AD60">
            <v>200</v>
          </cell>
        </row>
        <row r="61">
          <cell r="D61" t="str">
            <v>Morocco</v>
          </cell>
          <cell r="E61">
            <v>5</v>
          </cell>
          <cell r="F61">
            <v>5</v>
          </cell>
          <cell r="G61">
            <v>5</v>
          </cell>
          <cell r="H61">
            <v>5</v>
          </cell>
          <cell r="I61">
            <v>0</v>
          </cell>
          <cell r="J61">
            <v>0</v>
          </cell>
          <cell r="K61">
            <v>0</v>
          </cell>
          <cell r="L61">
            <v>0</v>
          </cell>
          <cell r="M61">
            <v>0</v>
          </cell>
          <cell r="N61">
            <v>0</v>
          </cell>
          <cell r="O61">
            <v>0</v>
          </cell>
          <cell r="P61">
            <v>0</v>
          </cell>
          <cell r="Q61">
            <v>0</v>
          </cell>
          <cell r="R61">
            <v>0</v>
          </cell>
          <cell r="S61">
            <v>0</v>
          </cell>
          <cell r="T61">
            <v>0</v>
          </cell>
          <cell r="U61">
            <v>0</v>
          </cell>
          <cell r="V61">
            <v>0</v>
          </cell>
          <cell r="W61">
            <v>5</v>
          </cell>
          <cell r="X61">
            <v>5</v>
          </cell>
          <cell r="Y61">
            <v>5</v>
          </cell>
          <cell r="Z61">
            <v>5</v>
          </cell>
          <cell r="AA61">
            <v>5</v>
          </cell>
          <cell r="AB61">
            <v>10</v>
          </cell>
          <cell r="AC61">
            <v>10</v>
          </cell>
          <cell r="AD61">
            <v>10</v>
          </cell>
        </row>
        <row r="62">
          <cell r="D62" t="str">
            <v>Sudan</v>
          </cell>
          <cell r="E62">
            <v>0</v>
          </cell>
          <cell r="F62">
            <v>0</v>
          </cell>
          <cell r="G62">
            <v>0</v>
          </cell>
          <cell r="H62">
            <v>0</v>
          </cell>
          <cell r="I62">
            <v>0</v>
          </cell>
          <cell r="J62">
            <v>5</v>
          </cell>
          <cell r="K62">
            <v>10</v>
          </cell>
          <cell r="L62">
            <v>10</v>
          </cell>
          <cell r="M62">
            <v>10</v>
          </cell>
          <cell r="N62">
            <v>15</v>
          </cell>
          <cell r="O62">
            <v>15</v>
          </cell>
          <cell r="P62">
            <v>15</v>
          </cell>
          <cell r="Q62">
            <v>15</v>
          </cell>
          <cell r="R62">
            <v>15</v>
          </cell>
          <cell r="S62">
            <v>65</v>
          </cell>
          <cell r="T62">
            <v>170</v>
          </cell>
          <cell r="U62">
            <v>210</v>
          </cell>
          <cell r="V62">
            <v>240</v>
          </cell>
          <cell r="W62">
            <v>265</v>
          </cell>
          <cell r="X62">
            <v>300</v>
          </cell>
          <cell r="Y62">
            <v>345</v>
          </cell>
          <cell r="Z62">
            <v>525</v>
          </cell>
          <cell r="AA62">
            <v>550</v>
          </cell>
          <cell r="AB62">
            <v>520</v>
          </cell>
          <cell r="AC62">
            <v>540</v>
          </cell>
          <cell r="AD62">
            <v>550</v>
          </cell>
        </row>
        <row r="63">
          <cell r="D63" t="str">
            <v>Tunisia</v>
          </cell>
          <cell r="E63">
            <v>115</v>
          </cell>
          <cell r="F63">
            <v>110</v>
          </cell>
          <cell r="G63">
            <v>105</v>
          </cell>
          <cell r="H63">
            <v>105</v>
          </cell>
          <cell r="I63">
            <v>105</v>
          </cell>
          <cell r="J63">
            <v>95</v>
          </cell>
          <cell r="K63">
            <v>105</v>
          </cell>
          <cell r="L63">
            <v>110</v>
          </cell>
          <cell r="M63">
            <v>100</v>
          </cell>
          <cell r="N63">
            <v>95</v>
          </cell>
          <cell r="O63">
            <v>95</v>
          </cell>
          <cell r="P63">
            <v>90</v>
          </cell>
          <cell r="Q63">
            <v>85</v>
          </cell>
          <cell r="R63">
            <v>85</v>
          </cell>
          <cell r="S63">
            <v>85</v>
          </cell>
          <cell r="T63">
            <v>80</v>
          </cell>
          <cell r="U63">
            <v>75</v>
          </cell>
          <cell r="V63">
            <v>80</v>
          </cell>
          <cell r="W63">
            <v>80</v>
          </cell>
          <cell r="X63">
            <v>85</v>
          </cell>
          <cell r="Y63">
            <v>70</v>
          </cell>
          <cell r="Z63">
            <v>65</v>
          </cell>
          <cell r="AA63">
            <v>65</v>
          </cell>
          <cell r="AB63">
            <v>60</v>
          </cell>
          <cell r="AC63">
            <v>60</v>
          </cell>
          <cell r="AD63">
            <v>60</v>
          </cell>
        </row>
        <row r="64">
          <cell r="D64" t="str">
            <v>Zaire</v>
          </cell>
          <cell r="E64">
            <v>35</v>
          </cell>
          <cell r="F64">
            <v>35</v>
          </cell>
          <cell r="G64">
            <v>30</v>
          </cell>
          <cell r="H64">
            <v>30</v>
          </cell>
          <cell r="I64">
            <v>30</v>
          </cell>
          <cell r="J64">
            <v>30</v>
          </cell>
          <cell r="K64">
            <v>25</v>
          </cell>
          <cell r="L64">
            <v>25</v>
          </cell>
          <cell r="M64">
            <v>25</v>
          </cell>
          <cell r="N64">
            <v>25</v>
          </cell>
          <cell r="O64">
            <v>30</v>
          </cell>
          <cell r="P64">
            <v>30</v>
          </cell>
          <cell r="Q64">
            <v>30</v>
          </cell>
          <cell r="R64">
            <v>25</v>
          </cell>
          <cell r="S64">
            <v>25</v>
          </cell>
          <cell r="T64">
            <v>25</v>
          </cell>
          <cell r="U64">
            <v>25</v>
          </cell>
          <cell r="V64">
            <v>25</v>
          </cell>
          <cell r="W64">
            <v>25</v>
          </cell>
          <cell r="X64">
            <v>20</v>
          </cell>
          <cell r="Y64">
            <v>20</v>
          </cell>
          <cell r="Z64">
            <v>20</v>
          </cell>
          <cell r="AA64">
            <v>20</v>
          </cell>
          <cell r="AB64">
            <v>20</v>
          </cell>
          <cell r="AC64">
            <v>20</v>
          </cell>
          <cell r="AD64">
            <v>20</v>
          </cell>
        </row>
        <row r="65">
          <cell r="D65" t="str">
            <v>South Africa *</v>
          </cell>
          <cell r="E65">
            <v>75</v>
          </cell>
          <cell r="F65">
            <v>75</v>
          </cell>
          <cell r="G65">
            <v>75</v>
          </cell>
          <cell r="H65">
            <v>80</v>
          </cell>
          <cell r="I65">
            <v>90</v>
          </cell>
          <cell r="J65">
            <v>100</v>
          </cell>
          <cell r="K65">
            <v>100</v>
          </cell>
          <cell r="L65">
            <v>105</v>
          </cell>
          <cell r="M65">
            <v>130</v>
          </cell>
          <cell r="N65">
            <v>160</v>
          </cell>
          <cell r="O65">
            <v>165</v>
          </cell>
          <cell r="P65">
            <v>160</v>
          </cell>
          <cell r="Q65">
            <v>160</v>
          </cell>
          <cell r="R65">
            <v>160</v>
          </cell>
          <cell r="S65">
            <v>160</v>
          </cell>
          <cell r="T65">
            <v>160</v>
          </cell>
          <cell r="U65">
            <v>160</v>
          </cell>
          <cell r="V65">
            <v>190</v>
          </cell>
          <cell r="W65">
            <v>195</v>
          </cell>
          <cell r="X65">
            <v>225</v>
          </cell>
          <cell r="Y65">
            <v>200</v>
          </cell>
          <cell r="Z65">
            <v>195</v>
          </cell>
          <cell r="AA65">
            <v>200</v>
          </cell>
          <cell r="AB65">
            <v>200</v>
          </cell>
          <cell r="AC65">
            <v>200</v>
          </cell>
          <cell r="AD65">
            <v>200</v>
          </cell>
        </row>
        <row r="66">
          <cell r="D66" t="str">
            <v>TOTAL</v>
          </cell>
          <cell r="E66">
            <v>1875</v>
          </cell>
          <cell r="F66">
            <v>1825</v>
          </cell>
          <cell r="G66">
            <v>1990</v>
          </cell>
          <cell r="H66">
            <v>2050</v>
          </cell>
          <cell r="I66">
            <v>2095</v>
          </cell>
          <cell r="J66">
            <v>2250</v>
          </cell>
          <cell r="K66">
            <v>2275</v>
          </cell>
          <cell r="L66">
            <v>2345</v>
          </cell>
          <cell r="M66">
            <v>2345</v>
          </cell>
          <cell r="N66">
            <v>2410</v>
          </cell>
          <cell r="O66">
            <v>2545</v>
          </cell>
          <cell r="P66">
            <v>2695</v>
          </cell>
          <cell r="Q66">
            <v>2705</v>
          </cell>
          <cell r="R66">
            <v>2705</v>
          </cell>
          <cell r="S66">
            <v>2755</v>
          </cell>
          <cell r="T66">
            <v>2810</v>
          </cell>
          <cell r="U66">
            <v>2770</v>
          </cell>
          <cell r="V66">
            <v>2990</v>
          </cell>
          <cell r="W66">
            <v>3035</v>
          </cell>
          <cell r="X66">
            <v>3445</v>
          </cell>
          <cell r="Y66">
            <v>3730</v>
          </cell>
          <cell r="Z66">
            <v>4240</v>
          </cell>
          <cell r="AA66">
            <v>4405</v>
          </cell>
          <cell r="AB66">
            <v>4505</v>
          </cell>
          <cell r="AC66">
            <v>4680</v>
          </cell>
          <cell r="AD66">
            <v>4835</v>
          </cell>
        </row>
        <row r="67">
          <cell r="Y67">
            <v>2420</v>
          </cell>
          <cell r="Z67">
            <v>2785</v>
          </cell>
          <cell r="AA67">
            <v>2935</v>
          </cell>
          <cell r="AB67">
            <v>3085</v>
          </cell>
          <cell r="AC67">
            <v>3240</v>
          </cell>
          <cell r="AD67">
            <v>3390</v>
          </cell>
        </row>
        <row r="68">
          <cell r="D68" t="str">
            <v>* Synthetic Liquids Production</v>
          </cell>
          <cell r="Y68">
            <v>1310</v>
          </cell>
          <cell r="Z68">
            <v>1455</v>
          </cell>
          <cell r="AA68">
            <v>1470</v>
          </cell>
          <cell r="AB68">
            <v>1420</v>
          </cell>
          <cell r="AC68">
            <v>1440</v>
          </cell>
          <cell r="AD68">
            <v>1445</v>
          </cell>
        </row>
        <row r="71">
          <cell r="D71" t="str">
            <v>DETAILS: NON-OPEC PRODUCTION   000 b/d</v>
          </cell>
        </row>
        <row r="72">
          <cell r="D72">
            <v>39393.745037384258</v>
          </cell>
        </row>
        <row r="74">
          <cell r="E74">
            <v>1985</v>
          </cell>
          <cell r="F74">
            <v>1986</v>
          </cell>
          <cell r="G74">
            <v>1987</v>
          </cell>
          <cell r="H74">
            <v>1988</v>
          </cell>
          <cell r="I74">
            <v>1989</v>
          </cell>
          <cell r="J74">
            <v>1990</v>
          </cell>
          <cell r="K74">
            <v>1991</v>
          </cell>
          <cell r="L74">
            <v>1992</v>
          </cell>
          <cell r="M74">
            <v>1993</v>
          </cell>
          <cell r="N74">
            <v>1994</v>
          </cell>
          <cell r="O74">
            <v>1995</v>
          </cell>
          <cell r="P74">
            <v>1996</v>
          </cell>
          <cell r="Q74">
            <v>1997</v>
          </cell>
          <cell r="R74">
            <v>1998</v>
          </cell>
          <cell r="S74">
            <v>1999</v>
          </cell>
          <cell r="T74">
            <v>2000</v>
          </cell>
          <cell r="U74">
            <v>2001</v>
          </cell>
          <cell r="V74">
            <v>2002</v>
          </cell>
          <cell r="W74">
            <v>2003</v>
          </cell>
          <cell r="X74">
            <v>2004</v>
          </cell>
          <cell r="Y74">
            <v>2005</v>
          </cell>
          <cell r="Z74">
            <v>2006</v>
          </cell>
          <cell r="AA74">
            <v>2007</v>
          </cell>
          <cell r="AB74">
            <v>2008</v>
          </cell>
          <cell r="AC74">
            <v>2009</v>
          </cell>
          <cell r="AD74">
            <v>2010</v>
          </cell>
        </row>
        <row r="75">
          <cell r="D75" t="str">
            <v>MIDDLE EAST</v>
          </cell>
        </row>
        <row r="76">
          <cell r="D76" t="str">
            <v>Bahrain</v>
          </cell>
          <cell r="E76">
            <v>45</v>
          </cell>
          <cell r="F76">
            <v>45</v>
          </cell>
          <cell r="G76">
            <v>45</v>
          </cell>
          <cell r="H76">
            <v>45</v>
          </cell>
          <cell r="I76">
            <v>45</v>
          </cell>
          <cell r="J76">
            <v>45</v>
          </cell>
          <cell r="K76">
            <v>40</v>
          </cell>
          <cell r="L76">
            <v>40</v>
          </cell>
          <cell r="M76">
            <v>40</v>
          </cell>
          <cell r="N76">
            <v>40</v>
          </cell>
          <cell r="O76">
            <v>145</v>
          </cell>
          <cell r="P76">
            <v>150</v>
          </cell>
          <cell r="Q76">
            <v>170</v>
          </cell>
          <cell r="R76">
            <v>170</v>
          </cell>
          <cell r="S76">
            <v>165</v>
          </cell>
          <cell r="T76">
            <v>165</v>
          </cell>
          <cell r="U76">
            <v>160</v>
          </cell>
          <cell r="V76">
            <v>195</v>
          </cell>
          <cell r="W76">
            <v>200</v>
          </cell>
          <cell r="X76">
            <v>200</v>
          </cell>
          <cell r="Y76">
            <v>200</v>
          </cell>
          <cell r="Z76">
            <v>200</v>
          </cell>
          <cell r="AA76">
            <v>225</v>
          </cell>
          <cell r="AB76">
            <v>250</v>
          </cell>
          <cell r="AC76">
            <v>250</v>
          </cell>
          <cell r="AD76">
            <v>250</v>
          </cell>
        </row>
        <row r="77">
          <cell r="D77" t="str">
            <v>Oman</v>
          </cell>
          <cell r="E77">
            <v>495</v>
          </cell>
          <cell r="F77">
            <v>555</v>
          </cell>
          <cell r="G77">
            <v>580</v>
          </cell>
          <cell r="H77">
            <v>620</v>
          </cell>
          <cell r="I77">
            <v>640</v>
          </cell>
          <cell r="J77">
            <v>685</v>
          </cell>
          <cell r="K77">
            <v>710</v>
          </cell>
          <cell r="L77">
            <v>740</v>
          </cell>
          <cell r="M77">
            <v>780</v>
          </cell>
          <cell r="N77">
            <v>810</v>
          </cell>
          <cell r="O77">
            <v>855</v>
          </cell>
          <cell r="P77">
            <v>890</v>
          </cell>
          <cell r="Q77">
            <v>905</v>
          </cell>
          <cell r="R77">
            <v>900</v>
          </cell>
          <cell r="S77">
            <v>905</v>
          </cell>
          <cell r="T77">
            <v>950</v>
          </cell>
          <cell r="U77">
            <v>965</v>
          </cell>
          <cell r="V77">
            <v>900</v>
          </cell>
          <cell r="W77">
            <v>820</v>
          </cell>
          <cell r="X77">
            <v>765</v>
          </cell>
          <cell r="Y77">
            <v>780</v>
          </cell>
          <cell r="Z77">
            <v>740</v>
          </cell>
          <cell r="AA77">
            <v>700</v>
          </cell>
          <cell r="AB77">
            <v>665</v>
          </cell>
          <cell r="AC77">
            <v>630</v>
          </cell>
          <cell r="AD77">
            <v>675</v>
          </cell>
        </row>
        <row r="78">
          <cell r="D78" t="str">
            <v>Syria</v>
          </cell>
          <cell r="E78">
            <v>175</v>
          </cell>
          <cell r="F78">
            <v>175</v>
          </cell>
          <cell r="G78">
            <v>235</v>
          </cell>
          <cell r="H78">
            <v>270</v>
          </cell>
          <cell r="I78">
            <v>325</v>
          </cell>
          <cell r="J78">
            <v>390</v>
          </cell>
          <cell r="K78">
            <v>470</v>
          </cell>
          <cell r="L78">
            <v>525</v>
          </cell>
          <cell r="M78">
            <v>575</v>
          </cell>
          <cell r="N78">
            <v>580</v>
          </cell>
          <cell r="O78">
            <v>610</v>
          </cell>
          <cell r="P78">
            <v>605</v>
          </cell>
          <cell r="Q78">
            <v>580</v>
          </cell>
          <cell r="R78">
            <v>555</v>
          </cell>
          <cell r="S78">
            <v>535</v>
          </cell>
          <cell r="T78">
            <v>525</v>
          </cell>
          <cell r="U78">
            <v>515</v>
          </cell>
          <cell r="V78">
            <v>510</v>
          </cell>
          <cell r="W78">
            <v>525</v>
          </cell>
          <cell r="X78">
            <v>505</v>
          </cell>
          <cell r="Y78">
            <v>475</v>
          </cell>
          <cell r="Z78">
            <v>450</v>
          </cell>
          <cell r="AA78">
            <v>425</v>
          </cell>
          <cell r="AB78">
            <v>410</v>
          </cell>
          <cell r="AC78">
            <v>390</v>
          </cell>
          <cell r="AD78">
            <v>375</v>
          </cell>
        </row>
        <row r="79">
          <cell r="D79" t="str">
            <v>Yemen</v>
          </cell>
          <cell r="E79">
            <v>0</v>
          </cell>
          <cell r="F79">
            <v>0</v>
          </cell>
          <cell r="G79">
            <v>10</v>
          </cell>
          <cell r="H79">
            <v>170</v>
          </cell>
          <cell r="I79">
            <v>190</v>
          </cell>
          <cell r="J79">
            <v>190</v>
          </cell>
          <cell r="K79">
            <v>200</v>
          </cell>
          <cell r="L79">
            <v>190</v>
          </cell>
          <cell r="M79">
            <v>225</v>
          </cell>
          <cell r="N79">
            <v>340</v>
          </cell>
          <cell r="O79">
            <v>350</v>
          </cell>
          <cell r="P79">
            <v>350</v>
          </cell>
          <cell r="Q79">
            <v>390</v>
          </cell>
          <cell r="R79">
            <v>395</v>
          </cell>
          <cell r="S79">
            <v>420</v>
          </cell>
          <cell r="T79">
            <v>450</v>
          </cell>
          <cell r="U79">
            <v>470</v>
          </cell>
          <cell r="V79">
            <v>455</v>
          </cell>
          <cell r="W79">
            <v>440</v>
          </cell>
          <cell r="X79">
            <v>415</v>
          </cell>
          <cell r="Y79">
            <v>395</v>
          </cell>
          <cell r="Z79">
            <v>390</v>
          </cell>
          <cell r="AA79">
            <v>375</v>
          </cell>
          <cell r="AB79">
            <v>360</v>
          </cell>
          <cell r="AC79">
            <v>345</v>
          </cell>
          <cell r="AD79">
            <v>325</v>
          </cell>
        </row>
        <row r="80">
          <cell r="D80" t="str">
            <v>TOTAL</v>
          </cell>
          <cell r="E80">
            <v>715</v>
          </cell>
          <cell r="F80">
            <v>775</v>
          </cell>
          <cell r="G80">
            <v>870</v>
          </cell>
          <cell r="H80">
            <v>1105</v>
          </cell>
          <cell r="I80">
            <v>1200</v>
          </cell>
          <cell r="J80">
            <v>1310</v>
          </cell>
          <cell r="K80">
            <v>1420</v>
          </cell>
          <cell r="L80">
            <v>1495</v>
          </cell>
          <cell r="M80">
            <v>1620</v>
          </cell>
          <cell r="N80">
            <v>1770</v>
          </cell>
          <cell r="O80">
            <v>1960</v>
          </cell>
          <cell r="P80">
            <v>1995</v>
          </cell>
          <cell r="Q80">
            <v>2045</v>
          </cell>
          <cell r="R80">
            <v>2020</v>
          </cell>
          <cell r="S80">
            <v>2025</v>
          </cell>
          <cell r="T80">
            <v>2090</v>
          </cell>
          <cell r="U80">
            <v>2110</v>
          </cell>
          <cell r="V80">
            <v>2060</v>
          </cell>
          <cell r="W80">
            <v>1985</v>
          </cell>
          <cell r="X80">
            <v>1885</v>
          </cell>
          <cell r="Y80">
            <v>1850</v>
          </cell>
          <cell r="Z80">
            <v>1780</v>
          </cell>
          <cell r="AA80">
            <v>1725</v>
          </cell>
          <cell r="AB80">
            <v>1685</v>
          </cell>
          <cell r="AC80">
            <v>1615</v>
          </cell>
          <cell r="AD80">
            <v>1625</v>
          </cell>
        </row>
        <row r="83">
          <cell r="D83" t="str">
            <v>ASIA-PACIFIC</v>
          </cell>
          <cell r="E83">
            <v>1985</v>
          </cell>
          <cell r="F83">
            <v>1986</v>
          </cell>
          <cell r="G83">
            <v>1987</v>
          </cell>
          <cell r="H83">
            <v>1988</v>
          </cell>
          <cell r="I83">
            <v>1989</v>
          </cell>
          <cell r="J83">
            <v>1990</v>
          </cell>
          <cell r="K83">
            <v>1991</v>
          </cell>
          <cell r="L83">
            <v>1992</v>
          </cell>
          <cell r="M83">
            <v>1993</v>
          </cell>
          <cell r="N83">
            <v>1994</v>
          </cell>
          <cell r="O83">
            <v>1995</v>
          </cell>
          <cell r="P83">
            <v>1996</v>
          </cell>
          <cell r="Q83">
            <v>1997</v>
          </cell>
          <cell r="R83">
            <v>1998</v>
          </cell>
          <cell r="S83">
            <v>1999</v>
          </cell>
          <cell r="T83">
            <v>2000</v>
          </cell>
          <cell r="U83">
            <v>2001</v>
          </cell>
          <cell r="V83">
            <v>2002</v>
          </cell>
          <cell r="W83">
            <v>2003</v>
          </cell>
          <cell r="X83">
            <v>2004</v>
          </cell>
          <cell r="Y83">
            <v>2005</v>
          </cell>
          <cell r="Z83">
            <v>2006</v>
          </cell>
          <cell r="AA83">
            <v>2007</v>
          </cell>
          <cell r="AB83">
            <v>2008</v>
          </cell>
          <cell r="AC83">
            <v>2009</v>
          </cell>
          <cell r="AD83">
            <v>2010</v>
          </cell>
        </row>
        <row r="84">
          <cell r="D84" t="str">
            <v>Australia</v>
          </cell>
          <cell r="E84">
            <v>645</v>
          </cell>
          <cell r="F84">
            <v>580</v>
          </cell>
          <cell r="G84">
            <v>615</v>
          </cell>
          <cell r="H84">
            <v>585</v>
          </cell>
          <cell r="I84">
            <v>545</v>
          </cell>
          <cell r="J84">
            <v>625</v>
          </cell>
          <cell r="K84">
            <v>590</v>
          </cell>
          <cell r="L84">
            <v>590</v>
          </cell>
          <cell r="M84">
            <v>555</v>
          </cell>
          <cell r="N84">
            <v>615</v>
          </cell>
          <cell r="O84">
            <v>585</v>
          </cell>
          <cell r="P84">
            <v>600</v>
          </cell>
          <cell r="Q84">
            <v>595</v>
          </cell>
          <cell r="R84">
            <v>595</v>
          </cell>
          <cell r="S84">
            <v>600</v>
          </cell>
          <cell r="T84">
            <v>795</v>
          </cell>
          <cell r="U84">
            <v>720</v>
          </cell>
          <cell r="V84">
            <v>700</v>
          </cell>
          <cell r="W84">
            <v>605</v>
          </cell>
          <cell r="X84">
            <v>535</v>
          </cell>
          <cell r="Y84">
            <v>545</v>
          </cell>
          <cell r="Z84">
            <v>530</v>
          </cell>
          <cell r="AA84">
            <v>525</v>
          </cell>
          <cell r="AB84">
            <v>550</v>
          </cell>
          <cell r="AC84">
            <v>550</v>
          </cell>
          <cell r="AD84">
            <v>550</v>
          </cell>
        </row>
        <row r="85">
          <cell r="D85" t="str">
            <v>Bangladesh</v>
          </cell>
          <cell r="E85">
            <v>0</v>
          </cell>
          <cell r="F85">
            <v>5</v>
          </cell>
          <cell r="G85">
            <v>5</v>
          </cell>
          <cell r="H85">
            <v>5</v>
          </cell>
          <cell r="I85">
            <v>0</v>
          </cell>
          <cell r="J85">
            <v>0</v>
          </cell>
          <cell r="K85">
            <v>0</v>
          </cell>
          <cell r="L85">
            <v>0</v>
          </cell>
          <cell r="M85">
            <v>0</v>
          </cell>
          <cell r="N85">
            <v>0</v>
          </cell>
          <cell r="O85">
            <v>0</v>
          </cell>
          <cell r="P85">
            <v>0</v>
          </cell>
          <cell r="Q85">
            <v>0</v>
          </cell>
          <cell r="R85">
            <v>0</v>
          </cell>
          <cell r="S85">
            <v>0</v>
          </cell>
          <cell r="T85">
            <v>0</v>
          </cell>
          <cell r="U85">
            <v>0</v>
          </cell>
          <cell r="V85">
            <v>0</v>
          </cell>
          <cell r="W85">
            <v>0</v>
          </cell>
          <cell r="X85">
            <v>0</v>
          </cell>
          <cell r="Y85">
            <v>0</v>
          </cell>
          <cell r="Z85">
            <v>0</v>
          </cell>
          <cell r="AA85">
            <v>0</v>
          </cell>
          <cell r="AB85">
            <v>0</v>
          </cell>
          <cell r="AC85">
            <v>0</v>
          </cell>
          <cell r="AD85">
            <v>0</v>
          </cell>
        </row>
        <row r="86">
          <cell r="D86" t="str">
            <v>Brunei</v>
          </cell>
          <cell r="E86">
            <v>170</v>
          </cell>
          <cell r="F86">
            <v>165</v>
          </cell>
          <cell r="G86">
            <v>165</v>
          </cell>
          <cell r="H86">
            <v>155</v>
          </cell>
          <cell r="I86">
            <v>150</v>
          </cell>
          <cell r="J86">
            <v>150</v>
          </cell>
          <cell r="K86">
            <v>160</v>
          </cell>
          <cell r="L86">
            <v>160</v>
          </cell>
          <cell r="M86">
            <v>160</v>
          </cell>
          <cell r="N86">
            <v>165</v>
          </cell>
          <cell r="O86">
            <v>165</v>
          </cell>
          <cell r="P86">
            <v>160</v>
          </cell>
          <cell r="Q86">
            <v>150</v>
          </cell>
          <cell r="R86">
            <v>140</v>
          </cell>
          <cell r="S86">
            <v>160</v>
          </cell>
          <cell r="T86">
            <v>175</v>
          </cell>
          <cell r="U86">
            <v>185</v>
          </cell>
          <cell r="V86">
            <v>195</v>
          </cell>
          <cell r="W86">
            <v>200</v>
          </cell>
          <cell r="X86">
            <v>195</v>
          </cell>
          <cell r="Y86">
            <v>190</v>
          </cell>
          <cell r="Z86">
            <v>190</v>
          </cell>
          <cell r="AA86">
            <v>190</v>
          </cell>
          <cell r="AB86">
            <v>190</v>
          </cell>
          <cell r="AC86">
            <v>190</v>
          </cell>
          <cell r="AD86">
            <v>190</v>
          </cell>
        </row>
        <row r="87">
          <cell r="D87" t="str">
            <v>Burma</v>
          </cell>
          <cell r="E87">
            <v>30</v>
          </cell>
          <cell r="F87">
            <v>25</v>
          </cell>
          <cell r="G87">
            <v>20</v>
          </cell>
          <cell r="H87">
            <v>15</v>
          </cell>
          <cell r="I87">
            <v>15</v>
          </cell>
          <cell r="J87">
            <v>15</v>
          </cell>
          <cell r="K87">
            <v>10</v>
          </cell>
          <cell r="L87">
            <v>15</v>
          </cell>
          <cell r="M87">
            <v>15</v>
          </cell>
          <cell r="N87">
            <v>15</v>
          </cell>
          <cell r="O87">
            <v>15</v>
          </cell>
          <cell r="P87">
            <v>15</v>
          </cell>
          <cell r="Q87">
            <v>15</v>
          </cell>
          <cell r="R87">
            <v>15</v>
          </cell>
          <cell r="S87">
            <v>15</v>
          </cell>
          <cell r="T87">
            <v>15</v>
          </cell>
          <cell r="U87">
            <v>15</v>
          </cell>
          <cell r="V87">
            <v>15</v>
          </cell>
          <cell r="W87">
            <v>15</v>
          </cell>
          <cell r="X87">
            <v>20</v>
          </cell>
          <cell r="Y87">
            <v>20</v>
          </cell>
          <cell r="Z87">
            <v>20</v>
          </cell>
          <cell r="AA87">
            <v>20</v>
          </cell>
          <cell r="AB87">
            <v>25</v>
          </cell>
          <cell r="AC87">
            <v>25</v>
          </cell>
          <cell r="AD87">
            <v>25</v>
          </cell>
        </row>
        <row r="88">
          <cell r="D88" t="str">
            <v>Cambodia</v>
          </cell>
          <cell r="E88">
            <v>0</v>
          </cell>
          <cell r="F88">
            <v>0</v>
          </cell>
          <cell r="G88">
            <v>0</v>
          </cell>
          <cell r="H88">
            <v>0</v>
          </cell>
          <cell r="I88">
            <v>0</v>
          </cell>
          <cell r="J88">
            <v>0</v>
          </cell>
          <cell r="K88">
            <v>0</v>
          </cell>
          <cell r="L88">
            <v>0</v>
          </cell>
          <cell r="M88">
            <v>0</v>
          </cell>
          <cell r="N88">
            <v>0</v>
          </cell>
          <cell r="O88">
            <v>0</v>
          </cell>
          <cell r="P88">
            <v>0</v>
          </cell>
          <cell r="Q88">
            <v>0</v>
          </cell>
          <cell r="R88">
            <v>0</v>
          </cell>
          <cell r="S88">
            <v>0</v>
          </cell>
          <cell r="T88">
            <v>0</v>
          </cell>
          <cell r="U88">
            <v>0</v>
          </cell>
          <cell r="V88">
            <v>0</v>
          </cell>
          <cell r="W88">
            <v>0</v>
          </cell>
          <cell r="X88">
            <v>0</v>
          </cell>
          <cell r="Y88">
            <v>0</v>
          </cell>
          <cell r="Z88">
            <v>5</v>
          </cell>
          <cell r="AA88">
            <v>5</v>
          </cell>
          <cell r="AB88">
            <v>10</v>
          </cell>
          <cell r="AC88">
            <v>10</v>
          </cell>
          <cell r="AD88">
            <v>15</v>
          </cell>
        </row>
        <row r="89">
          <cell r="D89" t="str">
            <v>China</v>
          </cell>
          <cell r="E89">
            <v>2505</v>
          </cell>
          <cell r="F89">
            <v>2620</v>
          </cell>
          <cell r="G89">
            <v>2690</v>
          </cell>
          <cell r="H89">
            <v>2740</v>
          </cell>
          <cell r="I89">
            <v>2760</v>
          </cell>
          <cell r="J89">
            <v>2770</v>
          </cell>
          <cell r="K89">
            <v>2775</v>
          </cell>
          <cell r="L89">
            <v>2820</v>
          </cell>
          <cell r="M89">
            <v>2900</v>
          </cell>
          <cell r="N89">
            <v>2960</v>
          </cell>
          <cell r="O89">
            <v>2990</v>
          </cell>
          <cell r="P89">
            <v>3115</v>
          </cell>
          <cell r="Q89">
            <v>3190</v>
          </cell>
          <cell r="R89">
            <v>3190</v>
          </cell>
          <cell r="S89">
            <v>3185</v>
          </cell>
          <cell r="T89">
            <v>3230</v>
          </cell>
          <cell r="U89">
            <v>3300</v>
          </cell>
          <cell r="V89">
            <v>3395</v>
          </cell>
          <cell r="W89">
            <v>3410</v>
          </cell>
          <cell r="X89">
            <v>3485</v>
          </cell>
          <cell r="Y89">
            <v>3630</v>
          </cell>
          <cell r="Z89">
            <v>3625</v>
          </cell>
          <cell r="AA89">
            <v>3625</v>
          </cell>
          <cell r="AB89">
            <v>3650</v>
          </cell>
          <cell r="AC89">
            <v>3650</v>
          </cell>
          <cell r="AD89">
            <v>3650</v>
          </cell>
        </row>
        <row r="90">
          <cell r="D90" t="str">
            <v>East Timor</v>
          </cell>
          <cell r="E90">
            <v>0</v>
          </cell>
          <cell r="F90">
            <v>0</v>
          </cell>
          <cell r="G90">
            <v>0</v>
          </cell>
          <cell r="H90">
            <v>0</v>
          </cell>
          <cell r="I90">
            <v>0</v>
          </cell>
          <cell r="J90">
            <v>0</v>
          </cell>
          <cell r="K90">
            <v>0</v>
          </cell>
          <cell r="L90">
            <v>0</v>
          </cell>
          <cell r="M90">
            <v>0</v>
          </cell>
          <cell r="N90">
            <v>0</v>
          </cell>
          <cell r="O90">
            <v>0</v>
          </cell>
          <cell r="P90">
            <v>0</v>
          </cell>
          <cell r="Q90">
            <v>0</v>
          </cell>
          <cell r="R90">
            <v>0</v>
          </cell>
          <cell r="S90">
            <v>0</v>
          </cell>
          <cell r="T90">
            <v>0</v>
          </cell>
          <cell r="U90">
            <v>0</v>
          </cell>
          <cell r="V90">
            <v>0</v>
          </cell>
          <cell r="W90">
            <v>0</v>
          </cell>
          <cell r="X90">
            <v>45</v>
          </cell>
          <cell r="Y90">
            <v>100</v>
          </cell>
          <cell r="Z90">
            <v>105</v>
          </cell>
          <cell r="AA90">
            <v>100</v>
          </cell>
          <cell r="AB90">
            <v>100</v>
          </cell>
          <cell r="AC90">
            <v>100</v>
          </cell>
          <cell r="AD90">
            <v>100</v>
          </cell>
        </row>
        <row r="91">
          <cell r="D91" t="str">
            <v>India</v>
          </cell>
          <cell r="E91">
            <v>620</v>
          </cell>
          <cell r="F91">
            <v>650</v>
          </cell>
          <cell r="G91">
            <v>630</v>
          </cell>
          <cell r="H91">
            <v>660</v>
          </cell>
          <cell r="I91">
            <v>705</v>
          </cell>
          <cell r="J91">
            <v>700</v>
          </cell>
          <cell r="K91">
            <v>655</v>
          </cell>
          <cell r="L91">
            <v>600</v>
          </cell>
          <cell r="M91">
            <v>575</v>
          </cell>
          <cell r="N91">
            <v>675</v>
          </cell>
          <cell r="O91">
            <v>770</v>
          </cell>
          <cell r="P91">
            <v>740</v>
          </cell>
          <cell r="Q91">
            <v>765</v>
          </cell>
          <cell r="R91">
            <v>750</v>
          </cell>
          <cell r="S91">
            <v>745</v>
          </cell>
          <cell r="T91">
            <v>735</v>
          </cell>
          <cell r="U91">
            <v>740</v>
          </cell>
          <cell r="V91">
            <v>780</v>
          </cell>
          <cell r="W91">
            <v>785</v>
          </cell>
          <cell r="X91">
            <v>800</v>
          </cell>
          <cell r="Y91">
            <v>770</v>
          </cell>
          <cell r="Z91">
            <v>785</v>
          </cell>
          <cell r="AA91">
            <v>800</v>
          </cell>
          <cell r="AB91">
            <v>850</v>
          </cell>
          <cell r="AC91">
            <v>950</v>
          </cell>
          <cell r="AD91">
            <v>950</v>
          </cell>
        </row>
        <row r="92">
          <cell r="D92" t="str">
            <v>Japan</v>
          </cell>
          <cell r="E92">
            <v>15</v>
          </cell>
          <cell r="F92">
            <v>15</v>
          </cell>
          <cell r="G92">
            <v>15</v>
          </cell>
          <cell r="H92">
            <v>15</v>
          </cell>
          <cell r="I92">
            <v>15</v>
          </cell>
          <cell r="J92">
            <v>15</v>
          </cell>
          <cell r="K92">
            <v>15</v>
          </cell>
          <cell r="L92">
            <v>15</v>
          </cell>
          <cell r="M92">
            <v>15</v>
          </cell>
          <cell r="N92">
            <v>15</v>
          </cell>
          <cell r="O92">
            <v>20</v>
          </cell>
          <cell r="P92">
            <v>20</v>
          </cell>
          <cell r="Q92">
            <v>20</v>
          </cell>
          <cell r="R92">
            <v>20</v>
          </cell>
          <cell r="S92">
            <v>20</v>
          </cell>
          <cell r="T92">
            <v>20</v>
          </cell>
          <cell r="U92">
            <v>20</v>
          </cell>
          <cell r="V92">
            <v>20</v>
          </cell>
          <cell r="W92">
            <v>15</v>
          </cell>
          <cell r="X92">
            <v>15</v>
          </cell>
          <cell r="Y92">
            <v>15</v>
          </cell>
          <cell r="Z92">
            <v>15</v>
          </cell>
          <cell r="AA92">
            <v>15</v>
          </cell>
          <cell r="AB92">
            <v>15</v>
          </cell>
          <cell r="AC92">
            <v>15</v>
          </cell>
          <cell r="AD92">
            <v>15</v>
          </cell>
        </row>
        <row r="93">
          <cell r="D93" t="str">
            <v>Malaysia</v>
          </cell>
          <cell r="E93">
            <v>440</v>
          </cell>
          <cell r="F93">
            <v>500</v>
          </cell>
          <cell r="G93">
            <v>470</v>
          </cell>
          <cell r="H93">
            <v>540</v>
          </cell>
          <cell r="I93">
            <v>600</v>
          </cell>
          <cell r="J93">
            <v>620</v>
          </cell>
          <cell r="K93">
            <v>650</v>
          </cell>
          <cell r="L93">
            <v>660</v>
          </cell>
          <cell r="M93">
            <v>640</v>
          </cell>
          <cell r="N93">
            <v>645</v>
          </cell>
          <cell r="O93">
            <v>775</v>
          </cell>
          <cell r="P93">
            <v>775</v>
          </cell>
          <cell r="Q93">
            <v>775</v>
          </cell>
          <cell r="R93">
            <v>780</v>
          </cell>
          <cell r="S93">
            <v>750</v>
          </cell>
          <cell r="T93">
            <v>750</v>
          </cell>
          <cell r="U93">
            <v>750</v>
          </cell>
          <cell r="V93">
            <v>760</v>
          </cell>
          <cell r="W93">
            <v>825</v>
          </cell>
          <cell r="X93">
            <v>860</v>
          </cell>
          <cell r="Y93">
            <v>830</v>
          </cell>
          <cell r="Z93">
            <v>845</v>
          </cell>
          <cell r="AA93">
            <v>850</v>
          </cell>
          <cell r="AB93">
            <v>850</v>
          </cell>
          <cell r="AC93">
            <v>850</v>
          </cell>
          <cell r="AD93">
            <v>850</v>
          </cell>
        </row>
        <row r="94">
          <cell r="D94" t="str">
            <v>New Zealand</v>
          </cell>
          <cell r="E94">
            <v>60</v>
          </cell>
          <cell r="F94">
            <v>65</v>
          </cell>
          <cell r="G94">
            <v>70</v>
          </cell>
          <cell r="H94">
            <v>70</v>
          </cell>
          <cell r="I94">
            <v>80</v>
          </cell>
          <cell r="J94">
            <v>80</v>
          </cell>
          <cell r="K94">
            <v>80</v>
          </cell>
          <cell r="L94">
            <v>80</v>
          </cell>
          <cell r="M94">
            <v>80</v>
          </cell>
          <cell r="N94">
            <v>80</v>
          </cell>
          <cell r="O94">
            <v>45</v>
          </cell>
          <cell r="P94">
            <v>55</v>
          </cell>
          <cell r="Q94">
            <v>65</v>
          </cell>
          <cell r="R94">
            <v>55</v>
          </cell>
          <cell r="S94">
            <v>50</v>
          </cell>
          <cell r="T94">
            <v>45</v>
          </cell>
          <cell r="U94">
            <v>40</v>
          </cell>
          <cell r="V94">
            <v>40</v>
          </cell>
          <cell r="W94">
            <v>30</v>
          </cell>
          <cell r="X94">
            <v>25</v>
          </cell>
          <cell r="Y94">
            <v>25</v>
          </cell>
          <cell r="Z94">
            <v>25</v>
          </cell>
          <cell r="AA94">
            <v>20</v>
          </cell>
          <cell r="AB94">
            <v>20</v>
          </cell>
          <cell r="AC94">
            <v>20</v>
          </cell>
          <cell r="AD94">
            <v>20</v>
          </cell>
        </row>
        <row r="95">
          <cell r="D95" t="str">
            <v>Pakistan</v>
          </cell>
          <cell r="E95">
            <v>35</v>
          </cell>
          <cell r="F95">
            <v>40</v>
          </cell>
          <cell r="G95">
            <v>40</v>
          </cell>
          <cell r="H95">
            <v>45</v>
          </cell>
          <cell r="I95">
            <v>45</v>
          </cell>
          <cell r="J95">
            <v>60</v>
          </cell>
          <cell r="K95">
            <v>70</v>
          </cell>
          <cell r="L95">
            <v>75</v>
          </cell>
          <cell r="M95">
            <v>65</v>
          </cell>
          <cell r="N95">
            <v>60</v>
          </cell>
          <cell r="O95">
            <v>55</v>
          </cell>
          <cell r="P95">
            <v>55</v>
          </cell>
          <cell r="Q95">
            <v>55</v>
          </cell>
          <cell r="R95">
            <v>55</v>
          </cell>
          <cell r="S95">
            <v>55</v>
          </cell>
          <cell r="T95">
            <v>55</v>
          </cell>
          <cell r="U95">
            <v>60</v>
          </cell>
          <cell r="V95">
            <v>65</v>
          </cell>
          <cell r="W95">
            <v>60</v>
          </cell>
          <cell r="X95">
            <v>60</v>
          </cell>
          <cell r="Y95">
            <v>65</v>
          </cell>
          <cell r="Z95">
            <v>65</v>
          </cell>
          <cell r="AA95">
            <v>75</v>
          </cell>
          <cell r="AB95">
            <v>75</v>
          </cell>
          <cell r="AC95">
            <v>80</v>
          </cell>
          <cell r="AD95">
            <v>80</v>
          </cell>
        </row>
        <row r="96">
          <cell r="D96" t="str">
            <v>Papua New Guinea</v>
          </cell>
          <cell r="E96">
            <v>0</v>
          </cell>
          <cell r="F96">
            <v>0</v>
          </cell>
          <cell r="G96">
            <v>0</v>
          </cell>
          <cell r="H96">
            <v>0</v>
          </cell>
          <cell r="I96">
            <v>0</v>
          </cell>
          <cell r="J96">
            <v>0</v>
          </cell>
          <cell r="K96">
            <v>5</v>
          </cell>
          <cell r="L96">
            <v>40</v>
          </cell>
          <cell r="M96">
            <v>125</v>
          </cell>
          <cell r="N96">
            <v>125</v>
          </cell>
          <cell r="O96">
            <v>100</v>
          </cell>
          <cell r="P96">
            <v>105</v>
          </cell>
          <cell r="Q96">
            <v>85</v>
          </cell>
          <cell r="R96">
            <v>80</v>
          </cell>
          <cell r="S96">
            <v>90</v>
          </cell>
          <cell r="T96">
            <v>70</v>
          </cell>
          <cell r="U96">
            <v>55</v>
          </cell>
          <cell r="V96">
            <v>45</v>
          </cell>
          <cell r="W96">
            <v>50</v>
          </cell>
          <cell r="X96">
            <v>45</v>
          </cell>
          <cell r="Y96">
            <v>45</v>
          </cell>
          <cell r="Z96">
            <v>45</v>
          </cell>
          <cell r="AA96">
            <v>40</v>
          </cell>
          <cell r="AB96">
            <v>40</v>
          </cell>
          <cell r="AC96">
            <v>40</v>
          </cell>
          <cell r="AD96">
            <v>40</v>
          </cell>
        </row>
        <row r="97">
          <cell r="D97" t="str">
            <v>Philippines</v>
          </cell>
          <cell r="E97">
            <v>10</v>
          </cell>
          <cell r="F97">
            <v>5</v>
          </cell>
          <cell r="G97">
            <v>5</v>
          </cell>
          <cell r="H97">
            <v>5</v>
          </cell>
          <cell r="I97">
            <v>5</v>
          </cell>
          <cell r="J97">
            <v>5</v>
          </cell>
          <cell r="K97">
            <v>5</v>
          </cell>
          <cell r="L97">
            <v>5</v>
          </cell>
          <cell r="M97">
            <v>5</v>
          </cell>
          <cell r="N97">
            <v>5</v>
          </cell>
          <cell r="O97">
            <v>5</v>
          </cell>
          <cell r="P97">
            <v>0</v>
          </cell>
          <cell r="Q97">
            <v>0</v>
          </cell>
          <cell r="R97">
            <v>0</v>
          </cell>
          <cell r="S97">
            <v>0</v>
          </cell>
          <cell r="T97">
            <v>0</v>
          </cell>
          <cell r="U97">
            <v>10</v>
          </cell>
          <cell r="V97">
            <v>25</v>
          </cell>
          <cell r="W97">
            <v>25</v>
          </cell>
          <cell r="X97">
            <v>25</v>
          </cell>
          <cell r="Y97">
            <v>25</v>
          </cell>
          <cell r="Z97">
            <v>25</v>
          </cell>
          <cell r="AA97">
            <v>25</v>
          </cell>
          <cell r="AB97">
            <v>25</v>
          </cell>
          <cell r="AC97">
            <v>25</v>
          </cell>
          <cell r="AD97">
            <v>25</v>
          </cell>
        </row>
        <row r="98">
          <cell r="D98" t="str">
            <v>Taiwan</v>
          </cell>
          <cell r="E98">
            <v>5</v>
          </cell>
          <cell r="F98">
            <v>0</v>
          </cell>
          <cell r="G98">
            <v>0</v>
          </cell>
          <cell r="H98">
            <v>0</v>
          </cell>
          <cell r="I98">
            <v>0</v>
          </cell>
          <cell r="J98">
            <v>0</v>
          </cell>
          <cell r="K98">
            <v>0</v>
          </cell>
          <cell r="L98">
            <v>0</v>
          </cell>
          <cell r="M98">
            <v>0</v>
          </cell>
          <cell r="N98">
            <v>0</v>
          </cell>
          <cell r="O98">
            <v>0</v>
          </cell>
          <cell r="P98">
            <v>0</v>
          </cell>
          <cell r="Q98">
            <v>0</v>
          </cell>
          <cell r="R98">
            <v>0</v>
          </cell>
          <cell r="S98">
            <v>0</v>
          </cell>
          <cell r="T98">
            <v>0</v>
          </cell>
          <cell r="U98">
            <v>0</v>
          </cell>
          <cell r="V98">
            <v>0</v>
          </cell>
          <cell r="W98">
            <v>0</v>
          </cell>
          <cell r="X98">
            <v>0</v>
          </cell>
          <cell r="Y98">
            <v>0</v>
          </cell>
          <cell r="Z98">
            <v>0</v>
          </cell>
          <cell r="AA98">
            <v>0</v>
          </cell>
          <cell r="AB98">
            <v>0</v>
          </cell>
          <cell r="AC98">
            <v>0</v>
          </cell>
          <cell r="AD98">
            <v>0</v>
          </cell>
        </row>
        <row r="99">
          <cell r="D99" t="str">
            <v>Thailand</v>
          </cell>
          <cell r="E99">
            <v>35</v>
          </cell>
          <cell r="F99">
            <v>35</v>
          </cell>
          <cell r="G99">
            <v>30</v>
          </cell>
          <cell r="H99">
            <v>40</v>
          </cell>
          <cell r="I99">
            <v>40</v>
          </cell>
          <cell r="J99">
            <v>40</v>
          </cell>
          <cell r="K99">
            <v>45</v>
          </cell>
          <cell r="L99">
            <v>50</v>
          </cell>
          <cell r="M99">
            <v>60</v>
          </cell>
          <cell r="N99">
            <v>65</v>
          </cell>
          <cell r="O99">
            <v>105</v>
          </cell>
          <cell r="P99">
            <v>140</v>
          </cell>
          <cell r="Q99">
            <v>145</v>
          </cell>
          <cell r="R99">
            <v>150</v>
          </cell>
          <cell r="S99">
            <v>160</v>
          </cell>
          <cell r="T99">
            <v>195</v>
          </cell>
          <cell r="U99">
            <v>210</v>
          </cell>
          <cell r="V99">
            <v>225</v>
          </cell>
          <cell r="W99">
            <v>260</v>
          </cell>
          <cell r="X99">
            <v>255</v>
          </cell>
          <cell r="Y99">
            <v>290</v>
          </cell>
          <cell r="Z99">
            <v>325</v>
          </cell>
          <cell r="AA99">
            <v>300</v>
          </cell>
          <cell r="AB99">
            <v>300</v>
          </cell>
          <cell r="AC99">
            <v>300</v>
          </cell>
          <cell r="AD99">
            <v>300</v>
          </cell>
        </row>
        <row r="100">
          <cell r="D100" t="str">
            <v>Vietnam</v>
          </cell>
          <cell r="E100">
            <v>0</v>
          </cell>
          <cell r="F100">
            <v>0</v>
          </cell>
          <cell r="G100">
            <v>5</v>
          </cell>
          <cell r="H100">
            <v>15</v>
          </cell>
          <cell r="I100">
            <v>40</v>
          </cell>
          <cell r="J100">
            <v>55</v>
          </cell>
          <cell r="K100">
            <v>80</v>
          </cell>
          <cell r="L100">
            <v>100</v>
          </cell>
          <cell r="M100">
            <v>125</v>
          </cell>
          <cell r="N100">
            <v>145</v>
          </cell>
          <cell r="O100">
            <v>170</v>
          </cell>
          <cell r="P100">
            <v>175</v>
          </cell>
          <cell r="Q100">
            <v>195</v>
          </cell>
          <cell r="R100">
            <v>245</v>
          </cell>
          <cell r="S100">
            <v>305</v>
          </cell>
          <cell r="T100">
            <v>325</v>
          </cell>
          <cell r="U100">
            <v>355</v>
          </cell>
          <cell r="V100">
            <v>355</v>
          </cell>
          <cell r="W100">
            <v>365</v>
          </cell>
          <cell r="X100">
            <v>420</v>
          </cell>
          <cell r="Y100">
            <v>400</v>
          </cell>
          <cell r="Z100">
            <v>440</v>
          </cell>
          <cell r="AA100">
            <v>450</v>
          </cell>
          <cell r="AB100">
            <v>450</v>
          </cell>
          <cell r="AC100">
            <v>450</v>
          </cell>
          <cell r="AD100">
            <v>450</v>
          </cell>
        </row>
        <row r="101">
          <cell r="D101" t="str">
            <v>TOTAL</v>
          </cell>
          <cell r="E101">
            <v>4570</v>
          </cell>
          <cell r="F101">
            <v>4705</v>
          </cell>
          <cell r="G101">
            <v>4760</v>
          </cell>
          <cell r="H101">
            <v>4890</v>
          </cell>
          <cell r="I101">
            <v>5000</v>
          </cell>
          <cell r="J101">
            <v>5135</v>
          </cell>
          <cell r="K101">
            <v>5140</v>
          </cell>
          <cell r="L101">
            <v>5210</v>
          </cell>
          <cell r="M101">
            <v>5320</v>
          </cell>
          <cell r="N101">
            <v>5570</v>
          </cell>
          <cell r="O101">
            <v>5800</v>
          </cell>
          <cell r="P101">
            <v>5955</v>
          </cell>
          <cell r="Q101">
            <v>6055</v>
          </cell>
          <cell r="R101">
            <v>6075</v>
          </cell>
          <cell r="S101">
            <v>6135</v>
          </cell>
          <cell r="T101">
            <v>6410</v>
          </cell>
          <cell r="U101">
            <v>6460</v>
          </cell>
          <cell r="V101">
            <v>6620</v>
          </cell>
          <cell r="W101">
            <v>6645</v>
          </cell>
          <cell r="X101">
            <v>6785</v>
          </cell>
          <cell r="Y101">
            <v>6950</v>
          </cell>
          <cell r="Z101">
            <v>7045</v>
          </cell>
          <cell r="AA101">
            <v>7040</v>
          </cell>
          <cell r="AB101">
            <v>7150</v>
          </cell>
          <cell r="AC101">
            <v>7255</v>
          </cell>
          <cell r="AD101">
            <v>7260</v>
          </cell>
        </row>
        <row r="103">
          <cell r="K103">
            <v>6640</v>
          </cell>
          <cell r="L103">
            <v>6610</v>
          </cell>
          <cell r="M103">
            <v>6620</v>
          </cell>
          <cell r="N103">
            <v>6870</v>
          </cell>
          <cell r="O103">
            <v>7100</v>
          </cell>
          <cell r="P103">
            <v>7355</v>
          </cell>
          <cell r="Q103">
            <v>7455</v>
          </cell>
          <cell r="R103">
            <v>7375</v>
          </cell>
          <cell r="S103">
            <v>7435</v>
          </cell>
          <cell r="T103">
            <v>7710</v>
          </cell>
          <cell r="U103">
            <v>7660</v>
          </cell>
          <cell r="V103">
            <v>7720</v>
          </cell>
          <cell r="W103">
            <v>7645</v>
          </cell>
          <cell r="X103">
            <v>7785</v>
          </cell>
          <cell r="Y103">
            <v>7850</v>
          </cell>
          <cell r="Z103">
            <v>8045</v>
          </cell>
          <cell r="AA103">
            <v>7940</v>
          </cell>
          <cell r="AB103">
            <v>8050</v>
          </cell>
          <cell r="AC103">
            <v>8155</v>
          </cell>
          <cell r="AD103">
            <v>8260</v>
          </cell>
        </row>
        <row r="104">
          <cell r="D104" t="str">
            <v>DETAILS: NON-OPEC PRODUCTION   000 b/d</v>
          </cell>
        </row>
        <row r="105">
          <cell r="D105">
            <v>39393.745037384258</v>
          </cell>
        </row>
        <row r="107">
          <cell r="E107">
            <v>1985</v>
          </cell>
          <cell r="F107">
            <v>1986</v>
          </cell>
          <cell r="G107">
            <v>1987</v>
          </cell>
          <cell r="H107">
            <v>1988</v>
          </cell>
          <cell r="I107">
            <v>1989</v>
          </cell>
          <cell r="J107">
            <v>1990</v>
          </cell>
          <cell r="K107">
            <v>1991</v>
          </cell>
          <cell r="L107">
            <v>1992</v>
          </cell>
          <cell r="M107">
            <v>1993</v>
          </cell>
          <cell r="N107">
            <v>1994</v>
          </cell>
          <cell r="O107">
            <v>1995</v>
          </cell>
          <cell r="P107">
            <v>1996</v>
          </cell>
          <cell r="Q107">
            <v>1997</v>
          </cell>
          <cell r="R107">
            <v>1998</v>
          </cell>
          <cell r="S107">
            <v>1999</v>
          </cell>
          <cell r="T107">
            <v>2000</v>
          </cell>
          <cell r="U107">
            <v>2001</v>
          </cell>
          <cell r="V107">
            <v>2002</v>
          </cell>
          <cell r="W107">
            <v>2003</v>
          </cell>
          <cell r="X107">
            <v>2004</v>
          </cell>
          <cell r="Y107">
            <v>2005</v>
          </cell>
          <cell r="Z107">
            <v>2006</v>
          </cell>
          <cell r="AA107">
            <v>2007</v>
          </cell>
          <cell r="AB107">
            <v>2008</v>
          </cell>
          <cell r="AC107">
            <v>2009</v>
          </cell>
          <cell r="AD107">
            <v>2010</v>
          </cell>
        </row>
        <row r="108">
          <cell r="D108" t="str">
            <v>FSU</v>
          </cell>
        </row>
        <row r="109">
          <cell r="D109" t="str">
            <v>Russia</v>
          </cell>
          <cell r="J109">
            <v>10500</v>
          </cell>
          <cell r="K109">
            <v>9500</v>
          </cell>
          <cell r="L109">
            <v>8100</v>
          </cell>
          <cell r="M109">
            <v>7000</v>
          </cell>
          <cell r="N109">
            <v>6350</v>
          </cell>
          <cell r="O109">
            <v>6220</v>
          </cell>
          <cell r="P109">
            <v>6130</v>
          </cell>
          <cell r="Q109">
            <v>6175</v>
          </cell>
          <cell r="R109">
            <v>6085</v>
          </cell>
          <cell r="S109">
            <v>6130</v>
          </cell>
          <cell r="T109">
            <v>6480</v>
          </cell>
          <cell r="U109">
            <v>6985</v>
          </cell>
          <cell r="V109">
            <v>7620</v>
          </cell>
          <cell r="W109">
            <v>8455</v>
          </cell>
          <cell r="X109">
            <v>9190</v>
          </cell>
          <cell r="Y109">
            <v>9445</v>
          </cell>
          <cell r="Z109">
            <v>9725</v>
          </cell>
          <cell r="AA109">
            <v>9850</v>
          </cell>
          <cell r="AB109">
            <v>9950</v>
          </cell>
          <cell r="AC109">
            <v>10150</v>
          </cell>
          <cell r="AD109">
            <v>10300</v>
          </cell>
        </row>
        <row r="110">
          <cell r="D110" t="str">
            <v>Azerbaijan</v>
          </cell>
          <cell r="O110">
            <v>190</v>
          </cell>
          <cell r="P110">
            <v>190</v>
          </cell>
          <cell r="Q110">
            <v>190</v>
          </cell>
          <cell r="R110">
            <v>235</v>
          </cell>
          <cell r="S110">
            <v>280</v>
          </cell>
          <cell r="T110">
            <v>285</v>
          </cell>
          <cell r="U110">
            <v>310</v>
          </cell>
          <cell r="V110">
            <v>315</v>
          </cell>
          <cell r="W110">
            <v>315</v>
          </cell>
          <cell r="X110">
            <v>315</v>
          </cell>
          <cell r="Y110">
            <v>445</v>
          </cell>
          <cell r="Z110">
            <v>550</v>
          </cell>
          <cell r="AA110">
            <v>700</v>
          </cell>
          <cell r="AB110">
            <v>850</v>
          </cell>
          <cell r="AC110">
            <v>1000</v>
          </cell>
          <cell r="AD110">
            <v>1250</v>
          </cell>
        </row>
        <row r="111">
          <cell r="D111" t="str">
            <v>Kazakhstan</v>
          </cell>
          <cell r="O111">
            <v>405</v>
          </cell>
          <cell r="P111">
            <v>460</v>
          </cell>
          <cell r="Q111">
            <v>520</v>
          </cell>
          <cell r="R111">
            <v>525</v>
          </cell>
          <cell r="S111">
            <v>610</v>
          </cell>
          <cell r="T111">
            <v>705</v>
          </cell>
          <cell r="U111">
            <v>800</v>
          </cell>
          <cell r="V111">
            <v>940</v>
          </cell>
          <cell r="W111">
            <v>1025</v>
          </cell>
          <cell r="X111">
            <v>1210</v>
          </cell>
          <cell r="Y111">
            <v>1225</v>
          </cell>
          <cell r="Z111">
            <v>1280</v>
          </cell>
          <cell r="AA111">
            <v>1375</v>
          </cell>
          <cell r="AB111">
            <v>1500</v>
          </cell>
          <cell r="AC111">
            <v>1775</v>
          </cell>
          <cell r="AD111">
            <v>2050</v>
          </cell>
        </row>
        <row r="112">
          <cell r="D112" t="str">
            <v>Turkmenistan</v>
          </cell>
          <cell r="O112">
            <v>85</v>
          </cell>
          <cell r="P112">
            <v>110</v>
          </cell>
          <cell r="Q112">
            <v>95</v>
          </cell>
          <cell r="R112">
            <v>115</v>
          </cell>
          <cell r="S112">
            <v>140</v>
          </cell>
          <cell r="T112">
            <v>145</v>
          </cell>
          <cell r="U112">
            <v>165</v>
          </cell>
          <cell r="V112">
            <v>185</v>
          </cell>
          <cell r="W112">
            <v>205</v>
          </cell>
          <cell r="X112">
            <v>200</v>
          </cell>
          <cell r="Y112">
            <v>205</v>
          </cell>
          <cell r="Z112">
            <v>210</v>
          </cell>
          <cell r="AA112">
            <v>250</v>
          </cell>
          <cell r="AB112">
            <v>320</v>
          </cell>
          <cell r="AC112">
            <v>355</v>
          </cell>
          <cell r="AD112">
            <v>355</v>
          </cell>
        </row>
        <row r="113">
          <cell r="D113" t="str">
            <v>Ukraine</v>
          </cell>
          <cell r="O113">
            <v>75</v>
          </cell>
          <cell r="P113">
            <v>105</v>
          </cell>
          <cell r="Q113">
            <v>90</v>
          </cell>
          <cell r="R113">
            <v>90</v>
          </cell>
          <cell r="S113">
            <v>85</v>
          </cell>
          <cell r="T113">
            <v>85</v>
          </cell>
          <cell r="U113">
            <v>85</v>
          </cell>
          <cell r="V113">
            <v>85</v>
          </cell>
          <cell r="W113">
            <v>85</v>
          </cell>
          <cell r="X113">
            <v>85</v>
          </cell>
          <cell r="Y113">
            <v>85</v>
          </cell>
          <cell r="Z113">
            <v>90</v>
          </cell>
          <cell r="AA113">
            <v>90</v>
          </cell>
          <cell r="AB113">
            <v>95</v>
          </cell>
          <cell r="AC113">
            <v>95</v>
          </cell>
          <cell r="AD113">
            <v>100</v>
          </cell>
        </row>
        <row r="114">
          <cell r="D114" t="str">
            <v>Uzbekistan</v>
          </cell>
          <cell r="O114">
            <v>155</v>
          </cell>
          <cell r="P114">
            <v>155</v>
          </cell>
          <cell r="Q114">
            <v>165</v>
          </cell>
          <cell r="R114">
            <v>155</v>
          </cell>
          <cell r="S114">
            <v>175</v>
          </cell>
          <cell r="T114">
            <v>155</v>
          </cell>
          <cell r="U114">
            <v>145</v>
          </cell>
          <cell r="V114">
            <v>155</v>
          </cell>
          <cell r="W114">
            <v>155</v>
          </cell>
          <cell r="X114">
            <v>140</v>
          </cell>
          <cell r="Y114">
            <v>120</v>
          </cell>
          <cell r="Z114">
            <v>120</v>
          </cell>
          <cell r="AA114">
            <v>130</v>
          </cell>
          <cell r="AB114">
            <v>140</v>
          </cell>
          <cell r="AC114">
            <v>150</v>
          </cell>
          <cell r="AD114">
            <v>150</v>
          </cell>
        </row>
        <row r="115">
          <cell r="D115" t="str">
            <v>Belarus</v>
          </cell>
          <cell r="O115">
            <v>35</v>
          </cell>
          <cell r="P115">
            <v>35</v>
          </cell>
          <cell r="Q115">
            <v>35</v>
          </cell>
          <cell r="R115">
            <v>35</v>
          </cell>
          <cell r="S115">
            <v>35</v>
          </cell>
          <cell r="T115">
            <v>35</v>
          </cell>
          <cell r="U115">
            <v>35</v>
          </cell>
          <cell r="V115">
            <v>35</v>
          </cell>
          <cell r="W115">
            <v>35</v>
          </cell>
          <cell r="X115">
            <v>35</v>
          </cell>
          <cell r="Y115">
            <v>35</v>
          </cell>
          <cell r="Z115">
            <v>35</v>
          </cell>
          <cell r="AA115">
            <v>35</v>
          </cell>
          <cell r="AB115">
            <v>35</v>
          </cell>
          <cell r="AC115">
            <v>35</v>
          </cell>
          <cell r="AD115">
            <v>35</v>
          </cell>
        </row>
        <row r="116">
          <cell r="D116" t="str">
            <v>TOTAL</v>
          </cell>
          <cell r="E116">
            <v>11945</v>
          </cell>
          <cell r="F116">
            <v>12345</v>
          </cell>
          <cell r="G116">
            <v>12540</v>
          </cell>
          <cell r="H116">
            <v>12510</v>
          </cell>
          <cell r="I116">
            <v>12205</v>
          </cell>
          <cell r="J116">
            <v>11535</v>
          </cell>
          <cell r="K116">
            <v>10440</v>
          </cell>
          <cell r="L116">
            <v>9040</v>
          </cell>
          <cell r="M116">
            <v>7870</v>
          </cell>
          <cell r="N116">
            <v>7200</v>
          </cell>
          <cell r="O116">
            <v>7165</v>
          </cell>
          <cell r="P116">
            <v>7185</v>
          </cell>
          <cell r="Q116">
            <v>7270</v>
          </cell>
          <cell r="R116">
            <v>7240</v>
          </cell>
          <cell r="S116">
            <v>7455</v>
          </cell>
          <cell r="T116">
            <v>7890</v>
          </cell>
          <cell r="U116">
            <v>8525</v>
          </cell>
          <cell r="V116">
            <v>9335</v>
          </cell>
          <cell r="W116">
            <v>10275</v>
          </cell>
          <cell r="X116">
            <v>11175</v>
          </cell>
          <cell r="Y116">
            <v>11560</v>
          </cell>
          <cell r="Z116">
            <v>12010</v>
          </cell>
          <cell r="AA116">
            <v>12430</v>
          </cell>
          <cell r="AB116">
            <v>12890</v>
          </cell>
          <cell r="AC116">
            <v>13560</v>
          </cell>
          <cell r="AD116">
            <v>14240</v>
          </cell>
        </row>
        <row r="117">
          <cell r="Y117">
            <v>445</v>
          </cell>
          <cell r="Z117">
            <v>455</v>
          </cell>
          <cell r="AA117">
            <v>505</v>
          </cell>
          <cell r="AB117">
            <v>590</v>
          </cell>
          <cell r="AC117">
            <v>635</v>
          </cell>
          <cell r="AD117">
            <v>640</v>
          </cell>
        </row>
        <row r="119">
          <cell r="D119" t="str">
            <v>EASTERN EUROPE</v>
          </cell>
        </row>
        <row r="120">
          <cell r="D120" t="str">
            <v>Albania</v>
          </cell>
          <cell r="E120">
            <v>55</v>
          </cell>
          <cell r="F120">
            <v>55</v>
          </cell>
          <cell r="G120">
            <v>55</v>
          </cell>
          <cell r="H120">
            <v>45</v>
          </cell>
          <cell r="I120">
            <v>45</v>
          </cell>
          <cell r="J120">
            <v>30</v>
          </cell>
          <cell r="K120">
            <v>20</v>
          </cell>
          <cell r="L120">
            <v>10</v>
          </cell>
          <cell r="M120">
            <v>10</v>
          </cell>
          <cell r="N120">
            <v>10</v>
          </cell>
          <cell r="O120">
            <v>10</v>
          </cell>
          <cell r="P120">
            <v>10</v>
          </cell>
          <cell r="Q120">
            <v>5</v>
          </cell>
          <cell r="R120">
            <v>5</v>
          </cell>
          <cell r="S120">
            <v>5</v>
          </cell>
          <cell r="T120">
            <v>5</v>
          </cell>
          <cell r="U120">
            <v>5</v>
          </cell>
          <cell r="V120">
            <v>5</v>
          </cell>
          <cell r="W120">
            <v>5</v>
          </cell>
          <cell r="X120">
            <v>5</v>
          </cell>
          <cell r="Y120">
            <v>5</v>
          </cell>
        </row>
        <row r="121">
          <cell r="D121" t="str">
            <v>Croatia</v>
          </cell>
          <cell r="O121">
            <v>40</v>
          </cell>
          <cell r="P121">
            <v>35</v>
          </cell>
          <cell r="Q121">
            <v>30</v>
          </cell>
          <cell r="R121">
            <v>30</v>
          </cell>
          <cell r="S121">
            <v>25</v>
          </cell>
          <cell r="T121">
            <v>25</v>
          </cell>
          <cell r="U121">
            <v>20</v>
          </cell>
          <cell r="V121">
            <v>20</v>
          </cell>
          <cell r="W121">
            <v>20</v>
          </cell>
          <cell r="X121">
            <v>20</v>
          </cell>
          <cell r="Y121">
            <v>20</v>
          </cell>
        </row>
        <row r="122">
          <cell r="D122" t="str">
            <v>Hungary</v>
          </cell>
          <cell r="E122">
            <v>35</v>
          </cell>
          <cell r="F122">
            <v>35</v>
          </cell>
          <cell r="G122">
            <v>35</v>
          </cell>
          <cell r="H122">
            <v>40</v>
          </cell>
          <cell r="I122">
            <v>35</v>
          </cell>
          <cell r="J122">
            <v>40</v>
          </cell>
          <cell r="K122">
            <v>35</v>
          </cell>
          <cell r="L122">
            <v>35</v>
          </cell>
          <cell r="M122">
            <v>35</v>
          </cell>
          <cell r="N122">
            <v>40</v>
          </cell>
          <cell r="O122">
            <v>45</v>
          </cell>
          <cell r="P122">
            <v>40</v>
          </cell>
          <cell r="Q122">
            <v>35</v>
          </cell>
          <cell r="R122">
            <v>35</v>
          </cell>
          <cell r="S122">
            <v>35</v>
          </cell>
          <cell r="T122">
            <v>35</v>
          </cell>
          <cell r="U122">
            <v>35</v>
          </cell>
          <cell r="V122">
            <v>30</v>
          </cell>
          <cell r="W122">
            <v>35</v>
          </cell>
          <cell r="X122">
            <v>35</v>
          </cell>
          <cell r="Y122">
            <v>30</v>
          </cell>
        </row>
        <row r="123">
          <cell r="D123" t="str">
            <v>Romania</v>
          </cell>
          <cell r="E123">
            <v>220</v>
          </cell>
          <cell r="F123">
            <v>220</v>
          </cell>
          <cell r="G123">
            <v>215</v>
          </cell>
          <cell r="H123">
            <v>195</v>
          </cell>
          <cell r="I123">
            <v>180</v>
          </cell>
          <cell r="J123">
            <v>165</v>
          </cell>
          <cell r="K123">
            <v>140</v>
          </cell>
          <cell r="L123">
            <v>135</v>
          </cell>
          <cell r="M123">
            <v>135</v>
          </cell>
          <cell r="N123">
            <v>140</v>
          </cell>
          <cell r="O123">
            <v>145</v>
          </cell>
          <cell r="P123">
            <v>145</v>
          </cell>
          <cell r="Q123">
            <v>140</v>
          </cell>
          <cell r="R123">
            <v>130</v>
          </cell>
          <cell r="S123">
            <v>135</v>
          </cell>
          <cell r="T123">
            <v>130</v>
          </cell>
          <cell r="U123">
            <v>130</v>
          </cell>
          <cell r="V123">
            <v>130</v>
          </cell>
          <cell r="W123">
            <v>125</v>
          </cell>
          <cell r="X123">
            <v>120</v>
          </cell>
          <cell r="Y123">
            <v>115</v>
          </cell>
        </row>
        <row r="124">
          <cell r="D124" t="str">
            <v>Serbia-1985-94 Incl Croatia</v>
          </cell>
          <cell r="E124">
            <v>85</v>
          </cell>
          <cell r="F124">
            <v>85</v>
          </cell>
          <cell r="G124">
            <v>80</v>
          </cell>
          <cell r="H124">
            <v>75</v>
          </cell>
          <cell r="I124">
            <v>70</v>
          </cell>
          <cell r="J124">
            <v>65</v>
          </cell>
          <cell r="K124">
            <v>60</v>
          </cell>
          <cell r="L124">
            <v>60</v>
          </cell>
          <cell r="M124">
            <v>60</v>
          </cell>
          <cell r="N124">
            <v>65</v>
          </cell>
          <cell r="O124">
            <v>25</v>
          </cell>
          <cell r="P124">
            <v>20</v>
          </cell>
          <cell r="Q124">
            <v>20</v>
          </cell>
          <cell r="R124">
            <v>20</v>
          </cell>
          <cell r="S124">
            <v>20</v>
          </cell>
          <cell r="T124">
            <v>20</v>
          </cell>
          <cell r="U124">
            <v>20</v>
          </cell>
          <cell r="V124">
            <v>15</v>
          </cell>
          <cell r="W124">
            <v>15</v>
          </cell>
          <cell r="X124">
            <v>15</v>
          </cell>
          <cell r="Y124">
            <v>15</v>
          </cell>
        </row>
        <row r="125">
          <cell r="D125" t="str">
            <v>Other</v>
          </cell>
          <cell r="E125">
            <v>10</v>
          </cell>
          <cell r="F125">
            <v>10</v>
          </cell>
          <cell r="G125">
            <v>10</v>
          </cell>
          <cell r="H125">
            <v>10</v>
          </cell>
          <cell r="I125">
            <v>10</v>
          </cell>
          <cell r="J125">
            <v>10</v>
          </cell>
          <cell r="K125">
            <v>10</v>
          </cell>
          <cell r="L125">
            <v>10</v>
          </cell>
          <cell r="M125">
            <v>10</v>
          </cell>
          <cell r="N125">
            <v>10</v>
          </cell>
          <cell r="O125">
            <v>15</v>
          </cell>
          <cell r="P125">
            <v>15</v>
          </cell>
          <cell r="Q125">
            <v>15</v>
          </cell>
          <cell r="R125">
            <v>15</v>
          </cell>
          <cell r="S125">
            <v>15</v>
          </cell>
          <cell r="T125">
            <v>20</v>
          </cell>
          <cell r="U125">
            <v>30</v>
          </cell>
          <cell r="V125">
            <v>25</v>
          </cell>
          <cell r="W125">
            <v>25</v>
          </cell>
          <cell r="X125">
            <v>35</v>
          </cell>
          <cell r="Y125">
            <v>35</v>
          </cell>
        </row>
        <row r="126">
          <cell r="D126" t="str">
            <v>TOTAL</v>
          </cell>
          <cell r="E126">
            <v>405</v>
          </cell>
          <cell r="F126">
            <v>405</v>
          </cell>
          <cell r="G126">
            <v>395</v>
          </cell>
          <cell r="H126">
            <v>365</v>
          </cell>
          <cell r="I126">
            <v>340</v>
          </cell>
          <cell r="J126">
            <v>310</v>
          </cell>
          <cell r="K126">
            <v>265</v>
          </cell>
          <cell r="L126">
            <v>250</v>
          </cell>
          <cell r="M126">
            <v>250</v>
          </cell>
          <cell r="N126">
            <v>265</v>
          </cell>
          <cell r="O126">
            <v>280</v>
          </cell>
          <cell r="P126">
            <v>265</v>
          </cell>
          <cell r="Q126">
            <v>245</v>
          </cell>
          <cell r="R126">
            <v>235</v>
          </cell>
          <cell r="S126">
            <v>235</v>
          </cell>
          <cell r="T126">
            <v>235</v>
          </cell>
          <cell r="U126">
            <v>240</v>
          </cell>
          <cell r="V126">
            <v>225</v>
          </cell>
          <cell r="W126">
            <v>225</v>
          </cell>
          <cell r="X126">
            <v>230</v>
          </cell>
          <cell r="Y126">
            <v>220</v>
          </cell>
          <cell r="Z126">
            <v>215</v>
          </cell>
          <cell r="AA126">
            <v>225</v>
          </cell>
          <cell r="AB126">
            <v>225</v>
          </cell>
          <cell r="AC126">
            <v>225</v>
          </cell>
          <cell r="AD126">
            <v>225</v>
          </cell>
        </row>
        <row r="130">
          <cell r="D130" t="str">
            <v>TOTAL NON OPEC</v>
          </cell>
          <cell r="E130">
            <v>40965</v>
          </cell>
          <cell r="F130">
            <v>41265</v>
          </cell>
          <cell r="G130">
            <v>41700</v>
          </cell>
          <cell r="H130">
            <v>42055</v>
          </cell>
          <cell r="I130">
            <v>41325</v>
          </cell>
          <cell r="J130">
            <v>41170</v>
          </cell>
          <cell r="K130">
            <v>40775</v>
          </cell>
          <cell r="L130">
            <v>39855</v>
          </cell>
          <cell r="M130">
            <v>39280</v>
          </cell>
          <cell r="N130">
            <v>40035</v>
          </cell>
          <cell r="O130">
            <v>41190</v>
          </cell>
          <cell r="P130">
            <v>42280</v>
          </cell>
          <cell r="Q130">
            <v>42910</v>
          </cell>
          <cell r="R130">
            <v>43090</v>
          </cell>
          <cell r="S130">
            <v>43095</v>
          </cell>
          <cell r="T130">
            <v>44250</v>
          </cell>
          <cell r="U130">
            <v>44975</v>
          </cell>
          <cell r="V130">
            <v>46380</v>
          </cell>
          <cell r="W130">
            <v>47025</v>
          </cell>
          <cell r="X130">
            <v>48125</v>
          </cell>
          <cell r="Y130">
            <v>48190</v>
          </cell>
          <cell r="Z130">
            <v>49565</v>
          </cell>
          <cell r="AA130">
            <v>50415</v>
          </cell>
          <cell r="AB130">
            <v>51065</v>
          </cell>
          <cell r="AC130">
            <v>51985</v>
          </cell>
          <cell r="AD130">
            <v>52815</v>
          </cell>
        </row>
        <row r="132">
          <cell r="F132">
            <v>0.3</v>
          </cell>
          <cell r="G132">
            <v>0.435</v>
          </cell>
          <cell r="H132">
            <v>0.35499999999999998</v>
          </cell>
          <cell r="I132">
            <v>-0.73</v>
          </cell>
          <cell r="J132">
            <v>-0.155</v>
          </cell>
          <cell r="K132">
            <v>-0.39500000000000002</v>
          </cell>
          <cell r="L132">
            <v>-0.92</v>
          </cell>
          <cell r="M132">
            <v>-0.57499999999999996</v>
          </cell>
          <cell r="N132">
            <v>0.755</v>
          </cell>
          <cell r="O132">
            <v>1.155</v>
          </cell>
          <cell r="P132">
            <v>1.0900000000000001</v>
          </cell>
          <cell r="Q132">
            <v>0.63</v>
          </cell>
          <cell r="R132">
            <v>0.18</v>
          </cell>
          <cell r="S132">
            <v>5.0000000000000001E-3</v>
          </cell>
          <cell r="T132">
            <v>1.155</v>
          </cell>
          <cell r="U132">
            <v>0.72499999999999998</v>
          </cell>
          <cell r="V132">
            <v>1.405</v>
          </cell>
          <cell r="W132">
            <v>0.64500000000000002</v>
          </cell>
          <cell r="X132">
            <v>1.1000000000000001</v>
          </cell>
          <cell r="Y132">
            <v>6.5000000000000002E-2</v>
          </cell>
          <cell r="Z132">
            <v>1.375</v>
          </cell>
          <cell r="AA132">
            <v>0.85</v>
          </cell>
          <cell r="AB132">
            <v>0.65</v>
          </cell>
          <cell r="AC132">
            <v>0.92</v>
          </cell>
          <cell r="AD132">
            <v>0.83</v>
          </cell>
        </row>
        <row r="133">
          <cell r="D133" t="str">
            <v>OLD</v>
          </cell>
          <cell r="E133">
            <v>40965</v>
          </cell>
          <cell r="F133">
            <v>41265</v>
          </cell>
          <cell r="G133">
            <v>41700</v>
          </cell>
          <cell r="H133">
            <v>42055</v>
          </cell>
          <cell r="I133">
            <v>41325</v>
          </cell>
          <cell r="J133">
            <v>41170</v>
          </cell>
          <cell r="K133">
            <v>40775</v>
          </cell>
          <cell r="L133">
            <v>39855</v>
          </cell>
          <cell r="M133">
            <v>39285</v>
          </cell>
          <cell r="N133">
            <v>40040</v>
          </cell>
          <cell r="O133">
            <v>41005</v>
          </cell>
          <cell r="P133">
            <v>42110</v>
          </cell>
          <cell r="Q133">
            <v>42875</v>
          </cell>
          <cell r="R133">
            <v>43035</v>
          </cell>
          <cell r="S133">
            <v>43090</v>
          </cell>
          <cell r="T133">
            <v>43990</v>
          </cell>
          <cell r="U133">
            <v>44645</v>
          </cell>
          <cell r="V133">
            <v>45940</v>
          </cell>
          <cell r="W133">
            <v>46785</v>
          </cell>
          <cell r="X133">
            <v>47640</v>
          </cell>
          <cell r="Y133">
            <v>48575</v>
          </cell>
          <cell r="Z133">
            <v>49930</v>
          </cell>
          <cell r="AA133">
            <v>51110</v>
          </cell>
          <cell r="AB133">
            <v>51905</v>
          </cell>
          <cell r="AC133">
            <v>52485</v>
          </cell>
          <cell r="AD133">
            <v>53035</v>
          </cell>
        </row>
        <row r="135">
          <cell r="F135">
            <v>0.3</v>
          </cell>
          <cell r="G135">
            <v>0.435</v>
          </cell>
          <cell r="H135">
            <v>0.35499999999999998</v>
          </cell>
          <cell r="I135">
            <v>-0.73</v>
          </cell>
          <cell r="J135">
            <v>-0.155</v>
          </cell>
          <cell r="K135">
            <v>-0.39500000000000002</v>
          </cell>
          <cell r="L135">
            <v>-0.92</v>
          </cell>
          <cell r="M135">
            <v>-0.56999999999999995</v>
          </cell>
          <cell r="N135">
            <v>0.755</v>
          </cell>
          <cell r="O135">
            <v>0.96499999999999997</v>
          </cell>
          <cell r="P135">
            <v>1.105</v>
          </cell>
          <cell r="Q135">
            <v>0.76500000000000001</v>
          </cell>
          <cell r="R135">
            <v>0.16</v>
          </cell>
          <cell r="S135">
            <v>5.5E-2</v>
          </cell>
          <cell r="T135">
            <v>0.9</v>
          </cell>
          <cell r="U135">
            <v>0.65500000000000003</v>
          </cell>
          <cell r="V135">
            <v>1.2949999999999999</v>
          </cell>
          <cell r="W135">
            <v>0.84499999999999997</v>
          </cell>
          <cell r="X135">
            <v>0.85499999999999998</v>
          </cell>
          <cell r="Y135">
            <v>0.93500000000000005</v>
          </cell>
          <cell r="Z135">
            <v>1.355</v>
          </cell>
          <cell r="AA135">
            <v>1.18</v>
          </cell>
          <cell r="AB135">
            <v>0.79500000000000004</v>
          </cell>
          <cell r="AC135">
            <v>0.57999999999999996</v>
          </cell>
          <cell r="AD135">
            <v>0.55000000000000004</v>
          </cell>
        </row>
        <row r="136">
          <cell r="D136" t="str">
            <v>SUMMARY: NON-OPEC PRODUCTION  000 b/d</v>
          </cell>
        </row>
        <row r="137">
          <cell r="D137">
            <v>39393.745037384258</v>
          </cell>
        </row>
        <row r="139">
          <cell r="E139">
            <v>1985</v>
          </cell>
          <cell r="F139">
            <v>1986</v>
          </cell>
          <cell r="G139">
            <v>1987</v>
          </cell>
          <cell r="H139">
            <v>1988</v>
          </cell>
          <cell r="I139">
            <v>1989</v>
          </cell>
          <cell r="J139">
            <v>1990</v>
          </cell>
          <cell r="K139">
            <v>1991</v>
          </cell>
          <cell r="L139">
            <v>1992</v>
          </cell>
          <cell r="M139">
            <v>1993</v>
          </cell>
          <cell r="N139">
            <v>1994</v>
          </cell>
          <cell r="O139">
            <v>1995</v>
          </cell>
          <cell r="P139">
            <v>1996</v>
          </cell>
          <cell r="Q139">
            <v>1997</v>
          </cell>
          <cell r="R139">
            <v>1998</v>
          </cell>
          <cell r="S139">
            <v>1999</v>
          </cell>
          <cell r="T139">
            <v>2000</v>
          </cell>
          <cell r="U139">
            <v>2001</v>
          </cell>
          <cell r="V139">
            <v>2002</v>
          </cell>
          <cell r="W139">
            <v>2003</v>
          </cell>
          <cell r="X139">
            <v>2004</v>
          </cell>
          <cell r="Y139">
            <v>2005</v>
          </cell>
          <cell r="Z139">
            <v>2006</v>
          </cell>
          <cell r="AA139">
            <v>2007</v>
          </cell>
          <cell r="AB139">
            <v>2008</v>
          </cell>
          <cell r="AC139">
            <v>2009</v>
          </cell>
          <cell r="AD139">
            <v>2010</v>
          </cell>
        </row>
        <row r="141">
          <cell r="D141" t="str">
            <v>USA</v>
          </cell>
          <cell r="E141">
            <v>10640</v>
          </cell>
          <cell r="F141">
            <v>10290</v>
          </cell>
          <cell r="G141">
            <v>10010</v>
          </cell>
          <cell r="H141">
            <v>9820</v>
          </cell>
          <cell r="I141">
            <v>9220</v>
          </cell>
          <cell r="J141">
            <v>8995</v>
          </cell>
          <cell r="K141">
            <v>9165</v>
          </cell>
          <cell r="L141">
            <v>8995</v>
          </cell>
          <cell r="M141">
            <v>8835</v>
          </cell>
          <cell r="N141">
            <v>8645</v>
          </cell>
          <cell r="O141">
            <v>8600</v>
          </cell>
          <cell r="P141">
            <v>8615</v>
          </cell>
          <cell r="Q141">
            <v>8610</v>
          </cell>
          <cell r="R141">
            <v>8395</v>
          </cell>
          <cell r="S141">
            <v>8105</v>
          </cell>
          <cell r="T141">
            <v>8130</v>
          </cell>
          <cell r="U141">
            <v>8100</v>
          </cell>
          <cell r="V141">
            <v>8115</v>
          </cell>
          <cell r="W141">
            <v>7825</v>
          </cell>
          <cell r="X141">
            <v>7650</v>
          </cell>
          <cell r="Y141">
            <v>7255</v>
          </cell>
          <cell r="Z141">
            <v>7330</v>
          </cell>
          <cell r="AA141">
            <v>7550</v>
          </cell>
          <cell r="AB141">
            <v>7625</v>
          </cell>
          <cell r="AC141">
            <v>7700</v>
          </cell>
          <cell r="AD141">
            <v>7750</v>
          </cell>
        </row>
        <row r="142">
          <cell r="D142" t="str">
            <v>Canada</v>
          </cell>
          <cell r="E142">
            <v>1840</v>
          </cell>
          <cell r="F142">
            <v>1815</v>
          </cell>
          <cell r="G142">
            <v>1900</v>
          </cell>
          <cell r="H142">
            <v>1990</v>
          </cell>
          <cell r="I142">
            <v>1945</v>
          </cell>
          <cell r="J142">
            <v>1970</v>
          </cell>
          <cell r="K142">
            <v>1975</v>
          </cell>
          <cell r="L142">
            <v>2025</v>
          </cell>
          <cell r="M142">
            <v>2160</v>
          </cell>
          <cell r="N142">
            <v>2270</v>
          </cell>
          <cell r="O142">
            <v>2390</v>
          </cell>
          <cell r="P142">
            <v>2395</v>
          </cell>
          <cell r="Q142">
            <v>2490</v>
          </cell>
          <cell r="R142">
            <v>2620</v>
          </cell>
          <cell r="S142">
            <v>2570</v>
          </cell>
          <cell r="T142">
            <v>2700</v>
          </cell>
          <cell r="U142">
            <v>2755</v>
          </cell>
          <cell r="V142">
            <v>2885</v>
          </cell>
          <cell r="W142">
            <v>3005</v>
          </cell>
          <cell r="X142">
            <v>3090</v>
          </cell>
          <cell r="Y142">
            <v>3020</v>
          </cell>
          <cell r="Z142">
            <v>3245</v>
          </cell>
          <cell r="AA142">
            <v>3400</v>
          </cell>
          <cell r="AB142">
            <v>3500</v>
          </cell>
          <cell r="AC142">
            <v>3600</v>
          </cell>
          <cell r="AD142">
            <v>3700</v>
          </cell>
        </row>
        <row r="143">
          <cell r="D143" t="str">
            <v>N. America</v>
          </cell>
          <cell r="E143">
            <v>12480</v>
          </cell>
          <cell r="F143">
            <v>12105</v>
          </cell>
          <cell r="G143">
            <v>11910</v>
          </cell>
          <cell r="H143">
            <v>11810</v>
          </cell>
          <cell r="I143">
            <v>11165</v>
          </cell>
          <cell r="J143">
            <v>10965</v>
          </cell>
          <cell r="K143">
            <v>11140</v>
          </cell>
          <cell r="L143">
            <v>11020</v>
          </cell>
          <cell r="M143">
            <v>10995</v>
          </cell>
          <cell r="N143">
            <v>10915</v>
          </cell>
          <cell r="O143">
            <v>10990</v>
          </cell>
          <cell r="P143">
            <v>11010</v>
          </cell>
          <cell r="Q143">
            <v>11100</v>
          </cell>
          <cell r="R143">
            <v>11015</v>
          </cell>
          <cell r="S143">
            <v>10675</v>
          </cell>
          <cell r="T143">
            <v>10830</v>
          </cell>
          <cell r="U143">
            <v>10855</v>
          </cell>
          <cell r="V143">
            <v>11000</v>
          </cell>
          <cell r="W143">
            <v>10830</v>
          </cell>
          <cell r="X143">
            <v>10740</v>
          </cell>
          <cell r="Y143">
            <v>10275</v>
          </cell>
          <cell r="Z143">
            <v>10575</v>
          </cell>
          <cell r="AA143">
            <v>10950</v>
          </cell>
          <cell r="AB143">
            <v>11125</v>
          </cell>
          <cell r="AC143">
            <v>11300</v>
          </cell>
          <cell r="AD143">
            <v>11450</v>
          </cell>
        </row>
        <row r="145">
          <cell r="D145" t="str">
            <v>Latin America</v>
          </cell>
          <cell r="E145">
            <v>5040</v>
          </cell>
          <cell r="F145">
            <v>5040</v>
          </cell>
          <cell r="G145">
            <v>5080</v>
          </cell>
          <cell r="H145">
            <v>5210</v>
          </cell>
          <cell r="I145">
            <v>5305</v>
          </cell>
          <cell r="J145">
            <v>5470</v>
          </cell>
          <cell r="K145">
            <v>5625</v>
          </cell>
          <cell r="L145">
            <v>5680</v>
          </cell>
          <cell r="M145">
            <v>5795</v>
          </cell>
          <cell r="N145">
            <v>5940</v>
          </cell>
          <cell r="O145">
            <v>6105</v>
          </cell>
          <cell r="P145">
            <v>6505</v>
          </cell>
          <cell r="Q145">
            <v>6775</v>
          </cell>
          <cell r="R145">
            <v>7165</v>
          </cell>
          <cell r="S145">
            <v>7120</v>
          </cell>
          <cell r="T145">
            <v>7230</v>
          </cell>
          <cell r="U145">
            <v>7405</v>
          </cell>
          <cell r="V145">
            <v>7540</v>
          </cell>
          <cell r="W145">
            <v>7720</v>
          </cell>
          <cell r="X145">
            <v>7825</v>
          </cell>
          <cell r="Y145">
            <v>7995</v>
          </cell>
          <cell r="Z145">
            <v>8255</v>
          </cell>
          <cell r="AA145">
            <v>8355</v>
          </cell>
          <cell r="AB145">
            <v>8400</v>
          </cell>
          <cell r="AC145">
            <v>8460</v>
          </cell>
          <cell r="AD145">
            <v>8480</v>
          </cell>
        </row>
        <row r="146">
          <cell r="D146" t="str">
            <v>Europe</v>
          </cell>
          <cell r="E146">
            <v>4340</v>
          </cell>
          <cell r="F146">
            <v>4470</v>
          </cell>
          <cell r="G146">
            <v>4550</v>
          </cell>
          <cell r="H146">
            <v>4480</v>
          </cell>
          <cell r="I146">
            <v>4355</v>
          </cell>
          <cell r="J146">
            <v>4505</v>
          </cell>
          <cell r="K146">
            <v>4735</v>
          </cell>
          <cell r="L146">
            <v>5065</v>
          </cell>
          <cell r="M146">
            <v>5335</v>
          </cell>
          <cell r="N146">
            <v>6230</v>
          </cell>
          <cell r="O146">
            <v>6625</v>
          </cell>
          <cell r="P146">
            <v>6935</v>
          </cell>
          <cell r="Q146">
            <v>6960</v>
          </cell>
          <cell r="R146">
            <v>6870</v>
          </cell>
          <cell r="S146">
            <v>6930</v>
          </cell>
          <cell r="T146">
            <v>6990</v>
          </cell>
          <cell r="U146">
            <v>6850</v>
          </cell>
          <cell r="V146">
            <v>6835</v>
          </cell>
          <cell r="W146">
            <v>6535</v>
          </cell>
          <cell r="X146">
            <v>6270</v>
          </cell>
          <cell r="Y146">
            <v>5830</v>
          </cell>
          <cell r="Z146">
            <v>5660</v>
          </cell>
          <cell r="AA146">
            <v>5510</v>
          </cell>
          <cell r="AB146">
            <v>5310</v>
          </cell>
          <cell r="AC146">
            <v>5115</v>
          </cell>
          <cell r="AD146">
            <v>4925</v>
          </cell>
        </row>
        <row r="147">
          <cell r="D147" t="str">
            <v>Africa</v>
          </cell>
          <cell r="E147">
            <v>1875</v>
          </cell>
          <cell r="F147">
            <v>1825</v>
          </cell>
          <cell r="G147">
            <v>1990</v>
          </cell>
          <cell r="H147">
            <v>2050</v>
          </cell>
          <cell r="I147">
            <v>2095</v>
          </cell>
          <cell r="J147">
            <v>2250</v>
          </cell>
          <cell r="K147">
            <v>2275</v>
          </cell>
          <cell r="L147">
            <v>2345</v>
          </cell>
          <cell r="M147">
            <v>2345</v>
          </cell>
          <cell r="N147">
            <v>2410</v>
          </cell>
          <cell r="O147">
            <v>2545</v>
          </cell>
          <cell r="P147">
            <v>2695</v>
          </cell>
          <cell r="Q147">
            <v>2705</v>
          </cell>
          <cell r="R147">
            <v>2705</v>
          </cell>
          <cell r="S147">
            <v>2755</v>
          </cell>
          <cell r="T147">
            <v>2810</v>
          </cell>
          <cell r="U147">
            <v>2770</v>
          </cell>
          <cell r="V147">
            <v>2990</v>
          </cell>
          <cell r="W147">
            <v>3035</v>
          </cell>
          <cell r="X147">
            <v>3445</v>
          </cell>
          <cell r="Y147">
            <v>3730</v>
          </cell>
          <cell r="Z147">
            <v>4240</v>
          </cell>
          <cell r="AA147">
            <v>4405</v>
          </cell>
          <cell r="AB147">
            <v>4505</v>
          </cell>
          <cell r="AC147">
            <v>4680</v>
          </cell>
          <cell r="AD147">
            <v>4835</v>
          </cell>
        </row>
        <row r="148">
          <cell r="D148" t="str">
            <v>FSU</v>
          </cell>
          <cell r="E148">
            <v>11945</v>
          </cell>
          <cell r="F148">
            <v>12345</v>
          </cell>
          <cell r="G148">
            <v>12540</v>
          </cell>
          <cell r="H148">
            <v>12510</v>
          </cell>
          <cell r="I148">
            <v>12205</v>
          </cell>
          <cell r="J148">
            <v>11535</v>
          </cell>
          <cell r="K148">
            <v>10440</v>
          </cell>
          <cell r="L148">
            <v>9040</v>
          </cell>
          <cell r="M148">
            <v>7870</v>
          </cell>
          <cell r="N148">
            <v>7200</v>
          </cell>
          <cell r="O148">
            <v>7165</v>
          </cell>
          <cell r="P148">
            <v>7185</v>
          </cell>
          <cell r="Q148">
            <v>7270</v>
          </cell>
          <cell r="R148">
            <v>7240</v>
          </cell>
          <cell r="S148">
            <v>7455</v>
          </cell>
          <cell r="T148">
            <v>7890</v>
          </cell>
          <cell r="U148">
            <v>8525</v>
          </cell>
          <cell r="V148">
            <v>9335</v>
          </cell>
          <cell r="W148">
            <v>10275</v>
          </cell>
          <cell r="X148">
            <v>11175</v>
          </cell>
          <cell r="Y148">
            <v>11560</v>
          </cell>
          <cell r="Z148">
            <v>12010</v>
          </cell>
          <cell r="AA148">
            <v>12430</v>
          </cell>
          <cell r="AB148">
            <v>12890</v>
          </cell>
          <cell r="AC148">
            <v>13560</v>
          </cell>
          <cell r="AD148">
            <v>14240</v>
          </cell>
        </row>
        <row r="150">
          <cell r="D150" t="str">
            <v>Middle East</v>
          </cell>
          <cell r="E150">
            <v>715</v>
          </cell>
          <cell r="F150">
            <v>775</v>
          </cell>
          <cell r="G150">
            <v>870</v>
          </cell>
          <cell r="H150">
            <v>1105</v>
          </cell>
          <cell r="I150">
            <v>1200</v>
          </cell>
          <cell r="J150">
            <v>1310</v>
          </cell>
          <cell r="K150">
            <v>1420</v>
          </cell>
          <cell r="L150">
            <v>1495</v>
          </cell>
          <cell r="M150">
            <v>1620</v>
          </cell>
          <cell r="N150">
            <v>1770</v>
          </cell>
          <cell r="O150">
            <v>1960</v>
          </cell>
          <cell r="P150">
            <v>1995</v>
          </cell>
          <cell r="Q150">
            <v>2045</v>
          </cell>
          <cell r="R150">
            <v>2020</v>
          </cell>
          <cell r="S150">
            <v>2025</v>
          </cell>
          <cell r="T150">
            <v>2090</v>
          </cell>
          <cell r="U150">
            <v>2110</v>
          </cell>
          <cell r="V150">
            <v>2060</v>
          </cell>
          <cell r="W150">
            <v>1985</v>
          </cell>
          <cell r="X150">
            <v>1885</v>
          </cell>
          <cell r="Y150">
            <v>1850</v>
          </cell>
          <cell r="Z150">
            <v>1780</v>
          </cell>
          <cell r="AA150">
            <v>1725</v>
          </cell>
          <cell r="AB150">
            <v>1685</v>
          </cell>
          <cell r="AC150">
            <v>1615</v>
          </cell>
          <cell r="AD150">
            <v>1625</v>
          </cell>
        </row>
        <row r="151">
          <cell r="D151" t="str">
            <v>Asia-Pacific</v>
          </cell>
          <cell r="E151">
            <v>4570</v>
          </cell>
          <cell r="F151">
            <v>4705</v>
          </cell>
          <cell r="G151">
            <v>4760</v>
          </cell>
          <cell r="H151">
            <v>4890</v>
          </cell>
          <cell r="I151">
            <v>5000</v>
          </cell>
          <cell r="J151">
            <v>5135</v>
          </cell>
          <cell r="K151">
            <v>5140</v>
          </cell>
          <cell r="L151">
            <v>5210</v>
          </cell>
          <cell r="M151">
            <v>5320</v>
          </cell>
          <cell r="N151">
            <v>5570</v>
          </cell>
          <cell r="O151">
            <v>5800</v>
          </cell>
          <cell r="P151">
            <v>5955</v>
          </cell>
          <cell r="Q151">
            <v>6055</v>
          </cell>
          <cell r="R151">
            <v>6075</v>
          </cell>
          <cell r="S151">
            <v>6135</v>
          </cell>
          <cell r="T151">
            <v>6410</v>
          </cell>
          <cell r="U151">
            <v>6460</v>
          </cell>
          <cell r="V151">
            <v>6620</v>
          </cell>
          <cell r="W151">
            <v>6645</v>
          </cell>
          <cell r="X151">
            <v>6785</v>
          </cell>
          <cell r="Y151">
            <v>6950</v>
          </cell>
          <cell r="Z151">
            <v>7045</v>
          </cell>
          <cell r="AA151">
            <v>7040</v>
          </cell>
          <cell r="AB151">
            <v>7150</v>
          </cell>
          <cell r="AC151">
            <v>7255</v>
          </cell>
          <cell r="AD151">
            <v>7260</v>
          </cell>
        </row>
        <row r="153">
          <cell r="D153" t="str">
            <v>TOTAL NON OPEC</v>
          </cell>
          <cell r="E153">
            <v>40965</v>
          </cell>
          <cell r="F153">
            <v>41265</v>
          </cell>
          <cell r="G153">
            <v>41700</v>
          </cell>
          <cell r="H153">
            <v>42055</v>
          </cell>
          <cell r="I153">
            <v>41325</v>
          </cell>
          <cell r="J153">
            <v>41170</v>
          </cell>
          <cell r="K153">
            <v>40775</v>
          </cell>
          <cell r="L153">
            <v>39855</v>
          </cell>
          <cell r="M153">
            <v>39280</v>
          </cell>
          <cell r="N153">
            <v>40035</v>
          </cell>
          <cell r="O153">
            <v>41190</v>
          </cell>
          <cell r="P153">
            <v>42280</v>
          </cell>
          <cell r="Q153">
            <v>42910</v>
          </cell>
          <cell r="R153">
            <v>43090</v>
          </cell>
          <cell r="S153">
            <v>43095</v>
          </cell>
          <cell r="T153">
            <v>44250</v>
          </cell>
          <cell r="U153">
            <v>44975</v>
          </cell>
          <cell r="V153">
            <v>46380</v>
          </cell>
          <cell r="W153">
            <v>47025</v>
          </cell>
          <cell r="X153">
            <v>48125</v>
          </cell>
          <cell r="Y153">
            <v>48190</v>
          </cell>
          <cell r="Z153">
            <v>49565</v>
          </cell>
          <cell r="AA153">
            <v>50415</v>
          </cell>
          <cell r="AB153">
            <v>51065</v>
          </cell>
          <cell r="AC153">
            <v>51985</v>
          </cell>
          <cell r="AD153">
            <v>52815</v>
          </cell>
        </row>
        <row r="157">
          <cell r="D157">
            <v>39393.745037384258</v>
          </cell>
          <cell r="T157" t="str">
            <v>Million b/d</v>
          </cell>
        </row>
        <row r="159">
          <cell r="E159">
            <v>1985</v>
          </cell>
          <cell r="F159">
            <v>1986</v>
          </cell>
          <cell r="G159">
            <v>1987</v>
          </cell>
          <cell r="H159">
            <v>1988</v>
          </cell>
          <cell r="I159">
            <v>1989</v>
          </cell>
          <cell r="J159">
            <v>1990</v>
          </cell>
          <cell r="K159">
            <v>1991</v>
          </cell>
          <cell r="L159">
            <v>1992</v>
          </cell>
          <cell r="M159">
            <v>1993</v>
          </cell>
          <cell r="N159">
            <v>1994</v>
          </cell>
          <cell r="O159">
            <v>1995</v>
          </cell>
          <cell r="P159">
            <v>1996</v>
          </cell>
          <cell r="Q159">
            <v>1997</v>
          </cell>
          <cell r="R159">
            <v>1998</v>
          </cell>
          <cell r="S159">
            <v>1999</v>
          </cell>
          <cell r="T159">
            <v>2000</v>
          </cell>
          <cell r="U159">
            <v>2001</v>
          </cell>
          <cell r="V159">
            <v>2002</v>
          </cell>
          <cell r="W159">
            <v>2003</v>
          </cell>
          <cell r="X159">
            <v>2004</v>
          </cell>
          <cell r="Y159">
            <v>2005</v>
          </cell>
          <cell r="Z159">
            <v>2006</v>
          </cell>
          <cell r="AA159">
            <v>2007</v>
          </cell>
          <cell r="AB159">
            <v>2008</v>
          </cell>
          <cell r="AC159">
            <v>2009</v>
          </cell>
          <cell r="AD159">
            <v>2010</v>
          </cell>
        </row>
        <row r="161">
          <cell r="D161" t="str">
            <v>USA</v>
          </cell>
          <cell r="E161">
            <v>10.7</v>
          </cell>
          <cell r="F161">
            <v>10.299999999999999</v>
          </cell>
          <cell r="G161">
            <v>10</v>
          </cell>
          <cell r="H161">
            <v>9.8000000000000007</v>
          </cell>
          <cell r="I161">
            <v>9.2999999999999989</v>
          </cell>
          <cell r="J161">
            <v>9</v>
          </cell>
          <cell r="K161">
            <v>9.1</v>
          </cell>
          <cell r="L161">
            <v>9</v>
          </cell>
          <cell r="M161">
            <v>8.8000000000000007</v>
          </cell>
          <cell r="N161">
            <v>8.6000000000000014</v>
          </cell>
          <cell r="O161">
            <v>8.6</v>
          </cell>
          <cell r="P161">
            <v>8.6</v>
          </cell>
          <cell r="Q161">
            <v>8.6</v>
          </cell>
          <cell r="R161">
            <v>8.4</v>
          </cell>
          <cell r="S161">
            <v>8.1</v>
          </cell>
          <cell r="T161">
            <v>8.1000000000000014</v>
          </cell>
          <cell r="U161">
            <v>8.1000000000000014</v>
          </cell>
          <cell r="V161">
            <v>8.1</v>
          </cell>
          <cell r="W161">
            <v>7.8000000000000007</v>
          </cell>
          <cell r="X161">
            <v>7.6</v>
          </cell>
          <cell r="Y161">
            <v>7.3000000000000007</v>
          </cell>
          <cell r="Z161">
            <v>7.3999999999999995</v>
          </cell>
          <cell r="AA161">
            <v>7.6</v>
          </cell>
          <cell r="AB161">
            <v>7.6</v>
          </cell>
          <cell r="AC161">
            <v>7.7000000000000011</v>
          </cell>
          <cell r="AD161">
            <v>7.8</v>
          </cell>
        </row>
        <row r="162">
          <cell r="D162" t="str">
            <v>Canada</v>
          </cell>
          <cell r="E162">
            <v>1.8</v>
          </cell>
          <cell r="F162">
            <v>1.8</v>
          </cell>
          <cell r="G162">
            <v>1.9</v>
          </cell>
          <cell r="H162">
            <v>2</v>
          </cell>
          <cell r="I162">
            <v>1.9</v>
          </cell>
          <cell r="J162">
            <v>2</v>
          </cell>
          <cell r="K162">
            <v>2</v>
          </cell>
          <cell r="L162">
            <v>2</v>
          </cell>
          <cell r="M162">
            <v>2.2000000000000002</v>
          </cell>
          <cell r="N162">
            <v>2.2999999999999998</v>
          </cell>
          <cell r="O162">
            <v>2.4</v>
          </cell>
          <cell r="P162">
            <v>2.4</v>
          </cell>
          <cell r="Q162">
            <v>2.5</v>
          </cell>
          <cell r="R162">
            <v>2.6</v>
          </cell>
          <cell r="S162">
            <v>2.6</v>
          </cell>
          <cell r="T162">
            <v>2.7</v>
          </cell>
          <cell r="U162">
            <v>2.8</v>
          </cell>
          <cell r="V162">
            <v>2.9</v>
          </cell>
          <cell r="W162">
            <v>3</v>
          </cell>
          <cell r="X162">
            <v>3.1</v>
          </cell>
          <cell r="Y162">
            <v>3</v>
          </cell>
          <cell r="Z162">
            <v>3.2</v>
          </cell>
          <cell r="AA162">
            <v>3.4</v>
          </cell>
          <cell r="AB162">
            <v>3.5</v>
          </cell>
          <cell r="AC162">
            <v>3.6</v>
          </cell>
          <cell r="AD162">
            <v>3.7</v>
          </cell>
        </row>
        <row r="163">
          <cell r="D163" t="str">
            <v>North America</v>
          </cell>
          <cell r="E163">
            <v>12.5</v>
          </cell>
          <cell r="F163">
            <v>12.1</v>
          </cell>
          <cell r="G163">
            <v>11.9</v>
          </cell>
          <cell r="H163">
            <v>11.8</v>
          </cell>
          <cell r="I163">
            <v>11.2</v>
          </cell>
          <cell r="J163">
            <v>11</v>
          </cell>
          <cell r="K163">
            <v>11.1</v>
          </cell>
          <cell r="L163">
            <v>11</v>
          </cell>
          <cell r="M163">
            <v>11</v>
          </cell>
          <cell r="N163">
            <v>10.9</v>
          </cell>
          <cell r="O163">
            <v>11</v>
          </cell>
          <cell r="P163">
            <v>11</v>
          </cell>
          <cell r="Q163">
            <v>11.1</v>
          </cell>
          <cell r="R163">
            <v>11</v>
          </cell>
          <cell r="S163">
            <v>10.7</v>
          </cell>
          <cell r="T163">
            <v>10.8</v>
          </cell>
          <cell r="U163">
            <v>10.9</v>
          </cell>
          <cell r="V163">
            <v>11</v>
          </cell>
          <cell r="W163">
            <v>10.8</v>
          </cell>
          <cell r="X163">
            <v>10.7</v>
          </cell>
          <cell r="Y163">
            <v>10.3</v>
          </cell>
          <cell r="Z163">
            <v>10.6</v>
          </cell>
          <cell r="AA163">
            <v>11</v>
          </cell>
          <cell r="AB163">
            <v>11.1</v>
          </cell>
          <cell r="AC163">
            <v>11.3</v>
          </cell>
          <cell r="AD163">
            <v>11.5</v>
          </cell>
        </row>
        <row r="165">
          <cell r="D165" t="str">
            <v>Latin America</v>
          </cell>
          <cell r="E165">
            <v>5.0999999999999996</v>
          </cell>
          <cell r="F165">
            <v>5.0999999999999934</v>
          </cell>
          <cell r="G165">
            <v>5.0000000000000027</v>
          </cell>
          <cell r="H165">
            <v>5.2000000000000011</v>
          </cell>
          <cell r="I165">
            <v>5.1999999999999975</v>
          </cell>
          <cell r="J165">
            <v>5.5000000000000018</v>
          </cell>
          <cell r="K165">
            <v>5.7999999999999972</v>
          </cell>
          <cell r="L165">
            <v>5.8</v>
          </cell>
          <cell r="M165">
            <v>5.8999999999999977</v>
          </cell>
          <cell r="N165">
            <v>5.9000000000000021</v>
          </cell>
          <cell r="O165">
            <v>6.1000000000000059</v>
          </cell>
          <cell r="P165">
            <v>6.5</v>
          </cell>
          <cell r="Q165">
            <v>6.6999999999999975</v>
          </cell>
          <cell r="R165">
            <v>7.2000000000000046</v>
          </cell>
          <cell r="S165">
            <v>7.1000000000000068</v>
          </cell>
          <cell r="T165">
            <v>7.3000000000000007</v>
          </cell>
          <cell r="U165">
            <v>7.3000000000000025</v>
          </cell>
          <cell r="V165">
            <v>7.6000000000000014</v>
          </cell>
          <cell r="W165">
            <v>7.8000000000000025</v>
          </cell>
          <cell r="X165">
            <v>7.8000000000000105</v>
          </cell>
          <cell r="Y165">
            <v>7.9000000000000075</v>
          </cell>
          <cell r="Z165">
            <v>8.2999999999999972</v>
          </cell>
          <cell r="AA165">
            <v>8.4000000000000021</v>
          </cell>
          <cell r="AB165">
            <v>8.4000000000000057</v>
          </cell>
          <cell r="AC165">
            <v>8.4000000000000021</v>
          </cell>
          <cell r="AD165">
            <v>8.5</v>
          </cell>
        </row>
        <row r="167">
          <cell r="D167" t="str">
            <v>UK</v>
          </cell>
          <cell r="E167">
            <v>2.7</v>
          </cell>
          <cell r="F167">
            <v>2.7</v>
          </cell>
          <cell r="G167">
            <v>2.6</v>
          </cell>
          <cell r="H167">
            <v>2.4</v>
          </cell>
          <cell r="I167">
            <v>2</v>
          </cell>
          <cell r="J167">
            <v>1.9</v>
          </cell>
          <cell r="K167">
            <v>1.9</v>
          </cell>
          <cell r="L167">
            <v>2</v>
          </cell>
          <cell r="M167">
            <v>2.1</v>
          </cell>
          <cell r="N167">
            <v>2.7</v>
          </cell>
          <cell r="O167">
            <v>2.8</v>
          </cell>
          <cell r="P167">
            <v>2.8</v>
          </cell>
          <cell r="Q167">
            <v>2.8</v>
          </cell>
          <cell r="R167">
            <v>2.8</v>
          </cell>
          <cell r="S167">
            <v>2.9</v>
          </cell>
          <cell r="T167">
            <v>2.7</v>
          </cell>
          <cell r="U167">
            <v>2.5</v>
          </cell>
          <cell r="V167">
            <v>2.5</v>
          </cell>
          <cell r="W167">
            <v>2.2999999999999998</v>
          </cell>
          <cell r="X167">
            <v>2.1</v>
          </cell>
          <cell r="Y167">
            <v>1.8</v>
          </cell>
          <cell r="Z167">
            <v>1.7</v>
          </cell>
          <cell r="AA167">
            <v>1.6</v>
          </cell>
          <cell r="AB167">
            <v>1.5</v>
          </cell>
          <cell r="AC167">
            <v>1.4</v>
          </cell>
          <cell r="AD167">
            <v>1.3</v>
          </cell>
        </row>
        <row r="168">
          <cell r="D168" t="str">
            <v>Norway</v>
          </cell>
          <cell r="E168">
            <v>0.79999999999999982</v>
          </cell>
          <cell r="F168">
            <v>0.89999999999999991</v>
          </cell>
          <cell r="G168">
            <v>1</v>
          </cell>
          <cell r="H168">
            <v>1.2000000000000002</v>
          </cell>
          <cell r="I168">
            <v>1.5</v>
          </cell>
          <cell r="J168">
            <v>1.7000000000000002</v>
          </cell>
          <cell r="K168">
            <v>2</v>
          </cell>
          <cell r="L168">
            <v>2.2000000000000002</v>
          </cell>
          <cell r="M168">
            <v>2.4</v>
          </cell>
          <cell r="N168">
            <v>2.7</v>
          </cell>
          <cell r="O168">
            <v>2.9000000000000004</v>
          </cell>
          <cell r="P168">
            <v>3.2</v>
          </cell>
          <cell r="Q168">
            <v>3.3</v>
          </cell>
          <cell r="R168">
            <v>3.2</v>
          </cell>
          <cell r="S168">
            <v>3.1</v>
          </cell>
          <cell r="T168">
            <v>3.3</v>
          </cell>
          <cell r="U168">
            <v>3.4000000000000004</v>
          </cell>
          <cell r="V168">
            <v>3.4000000000000004</v>
          </cell>
          <cell r="W168">
            <v>3.3</v>
          </cell>
          <cell r="X168">
            <v>3.1999999999999997</v>
          </cell>
          <cell r="Y168">
            <v>3</v>
          </cell>
          <cell r="Z168">
            <v>3</v>
          </cell>
          <cell r="AA168">
            <v>2.9999999999999996</v>
          </cell>
          <cell r="AB168">
            <v>2.9000000000000004</v>
          </cell>
          <cell r="AC168">
            <v>2.8000000000000003</v>
          </cell>
          <cell r="AD168">
            <v>2.7</v>
          </cell>
        </row>
        <row r="169">
          <cell r="D169" t="str">
            <v>UK+Norway</v>
          </cell>
          <cell r="E169">
            <v>3.5</v>
          </cell>
          <cell r="F169">
            <v>3.6</v>
          </cell>
          <cell r="G169">
            <v>3.6</v>
          </cell>
          <cell r="H169">
            <v>3.6</v>
          </cell>
          <cell r="I169">
            <v>3.5</v>
          </cell>
          <cell r="J169">
            <v>3.6</v>
          </cell>
          <cell r="K169">
            <v>3.9</v>
          </cell>
          <cell r="L169">
            <v>4.2</v>
          </cell>
          <cell r="M169">
            <v>4.5</v>
          </cell>
          <cell r="N169">
            <v>5.4</v>
          </cell>
          <cell r="O169">
            <v>5.7</v>
          </cell>
          <cell r="P169">
            <v>6</v>
          </cell>
          <cell r="Q169">
            <v>6.1</v>
          </cell>
          <cell r="R169">
            <v>6</v>
          </cell>
          <cell r="S169">
            <v>6</v>
          </cell>
          <cell r="T169">
            <v>6</v>
          </cell>
          <cell r="U169">
            <v>5.9</v>
          </cell>
          <cell r="V169">
            <v>5.9</v>
          </cell>
          <cell r="W169">
            <v>5.6</v>
          </cell>
          <cell r="X169">
            <v>5.3</v>
          </cell>
          <cell r="Y169">
            <v>4.8</v>
          </cell>
          <cell r="Z169">
            <v>4.7</v>
          </cell>
          <cell r="AA169">
            <v>4.5999999999999996</v>
          </cell>
          <cell r="AB169">
            <v>4.4000000000000004</v>
          </cell>
          <cell r="AC169">
            <v>4.2</v>
          </cell>
          <cell r="AD169">
            <v>4</v>
          </cell>
        </row>
        <row r="171">
          <cell r="D171" t="str">
            <v>Other Europe</v>
          </cell>
          <cell r="E171">
            <v>0.79999999999999982</v>
          </cell>
          <cell r="F171">
            <v>0.89999999999999991</v>
          </cell>
          <cell r="G171">
            <v>0.99999999999999956</v>
          </cell>
          <cell r="H171">
            <v>0.89999999999999991</v>
          </cell>
          <cell r="I171">
            <v>0.90000000000000036</v>
          </cell>
          <cell r="J171">
            <v>0.89999999999999991</v>
          </cell>
          <cell r="K171">
            <v>0.80000000000000027</v>
          </cell>
          <cell r="L171">
            <v>0.89999999999999947</v>
          </cell>
          <cell r="M171">
            <v>0.79999999999999982</v>
          </cell>
          <cell r="N171">
            <v>0.79999999999999982</v>
          </cell>
          <cell r="O171">
            <v>0.89999999999999947</v>
          </cell>
          <cell r="P171">
            <v>0.90000000000000036</v>
          </cell>
          <cell r="Q171">
            <v>0.90000000000000036</v>
          </cell>
          <cell r="R171">
            <v>0.90000000000000036</v>
          </cell>
          <cell r="S171">
            <v>0.90000000000000036</v>
          </cell>
          <cell r="T171">
            <v>1</v>
          </cell>
          <cell r="U171">
            <v>1</v>
          </cell>
          <cell r="V171">
            <v>0.89999999999999947</v>
          </cell>
          <cell r="W171">
            <v>0.90000000000000036</v>
          </cell>
          <cell r="X171">
            <v>1</v>
          </cell>
          <cell r="Y171">
            <v>1</v>
          </cell>
          <cell r="Z171">
            <v>1</v>
          </cell>
          <cell r="AA171">
            <v>0.90000000000000036</v>
          </cell>
          <cell r="AB171">
            <v>0.89999999999999947</v>
          </cell>
          <cell r="AC171">
            <v>0.89999999999999947</v>
          </cell>
          <cell r="AD171">
            <v>0.90000000000000036</v>
          </cell>
        </row>
        <row r="173">
          <cell r="D173" t="str">
            <v>Russia</v>
          </cell>
          <cell r="J173">
            <v>10.5</v>
          </cell>
          <cell r="K173">
            <v>9.5</v>
          </cell>
          <cell r="L173">
            <v>8.1</v>
          </cell>
          <cell r="M173">
            <v>7</v>
          </cell>
          <cell r="N173">
            <v>6.4</v>
          </cell>
          <cell r="O173">
            <v>6.2</v>
          </cell>
          <cell r="P173">
            <v>6.1</v>
          </cell>
          <cell r="Q173">
            <v>6.2</v>
          </cell>
          <cell r="R173">
            <v>6.1</v>
          </cell>
          <cell r="S173">
            <v>6.1</v>
          </cell>
          <cell r="T173">
            <v>6.5</v>
          </cell>
          <cell r="U173">
            <v>7</v>
          </cell>
          <cell r="V173">
            <v>7.6</v>
          </cell>
          <cell r="W173">
            <v>8.5</v>
          </cell>
          <cell r="X173">
            <v>9.1999999999999993</v>
          </cell>
          <cell r="Y173">
            <v>9.4</v>
          </cell>
          <cell r="Z173">
            <v>9.6999999999999993</v>
          </cell>
          <cell r="AA173">
            <v>9.9</v>
          </cell>
          <cell r="AB173">
            <v>10</v>
          </cell>
          <cell r="AC173">
            <v>10.199999999999999</v>
          </cell>
          <cell r="AD173">
            <v>10.3</v>
          </cell>
        </row>
        <row r="174">
          <cell r="D174" t="str">
            <v>Caspian</v>
          </cell>
          <cell r="O174">
            <v>0.6</v>
          </cell>
          <cell r="P174">
            <v>0.7</v>
          </cell>
          <cell r="Q174">
            <v>0.7</v>
          </cell>
          <cell r="R174">
            <v>0.8</v>
          </cell>
          <cell r="S174">
            <v>0.9</v>
          </cell>
          <cell r="T174">
            <v>1</v>
          </cell>
          <cell r="U174">
            <v>1.1000000000000001</v>
          </cell>
          <cell r="V174">
            <v>1.3</v>
          </cell>
          <cell r="W174">
            <v>1.3</v>
          </cell>
          <cell r="X174">
            <v>1.5</v>
          </cell>
          <cell r="Y174">
            <v>1.7</v>
          </cell>
          <cell r="Z174">
            <v>1.8</v>
          </cell>
          <cell r="AA174">
            <v>2.1</v>
          </cell>
          <cell r="AB174">
            <v>2.4</v>
          </cell>
          <cell r="AC174">
            <v>2.8</v>
          </cell>
          <cell r="AD174">
            <v>3.3</v>
          </cell>
        </row>
        <row r="175">
          <cell r="D175" t="str">
            <v>Other FSU</v>
          </cell>
          <cell r="O175">
            <v>0.4</v>
          </cell>
          <cell r="P175">
            <v>0.40000000000000058</v>
          </cell>
          <cell r="Q175">
            <v>0.39999999999999969</v>
          </cell>
          <cell r="R175">
            <v>0.30000000000000049</v>
          </cell>
          <cell r="S175">
            <v>0.50000000000000033</v>
          </cell>
          <cell r="T175">
            <v>0.40000000000000036</v>
          </cell>
          <cell r="U175">
            <v>0.39999999999999991</v>
          </cell>
          <cell r="V175">
            <v>0.40000000000000102</v>
          </cell>
          <cell r="W175">
            <v>0.50000000000000067</v>
          </cell>
          <cell r="X175">
            <v>0.5</v>
          </cell>
          <cell r="Y175">
            <v>0.49999999999999933</v>
          </cell>
          <cell r="Z175">
            <v>0.50000000000000067</v>
          </cell>
          <cell r="AA175">
            <v>0.39999999999999991</v>
          </cell>
          <cell r="AB175">
            <v>0.50000000000000044</v>
          </cell>
          <cell r="AC175">
            <v>0.60000000000000053</v>
          </cell>
          <cell r="AD175">
            <v>0.59999999999999876</v>
          </cell>
        </row>
        <row r="176">
          <cell r="D176" t="str">
            <v>Total FSU</v>
          </cell>
          <cell r="E176">
            <v>11.9</v>
          </cell>
          <cell r="F176">
            <v>12.3</v>
          </cell>
          <cell r="G176">
            <v>12.5</v>
          </cell>
          <cell r="H176">
            <v>12.5</v>
          </cell>
          <cell r="I176">
            <v>12.2</v>
          </cell>
          <cell r="J176">
            <v>11.5</v>
          </cell>
          <cell r="K176">
            <v>10.4</v>
          </cell>
          <cell r="L176">
            <v>9</v>
          </cell>
          <cell r="M176">
            <v>7.9</v>
          </cell>
          <cell r="N176">
            <v>7.2</v>
          </cell>
          <cell r="O176">
            <v>7.2</v>
          </cell>
          <cell r="P176">
            <v>7.2</v>
          </cell>
          <cell r="Q176">
            <v>7.3</v>
          </cell>
          <cell r="R176">
            <v>7.2</v>
          </cell>
          <cell r="S176">
            <v>7.5</v>
          </cell>
          <cell r="T176">
            <v>7.9</v>
          </cell>
          <cell r="U176">
            <v>8.5</v>
          </cell>
          <cell r="V176">
            <v>9.3000000000000007</v>
          </cell>
          <cell r="W176">
            <v>10.3</v>
          </cell>
          <cell r="X176">
            <v>11.2</v>
          </cell>
          <cell r="Y176">
            <v>11.6</v>
          </cell>
          <cell r="Z176">
            <v>12</v>
          </cell>
          <cell r="AA176">
            <v>12.4</v>
          </cell>
          <cell r="AB176">
            <v>12.9</v>
          </cell>
          <cell r="AC176">
            <v>13.6</v>
          </cell>
          <cell r="AD176">
            <v>14.2</v>
          </cell>
        </row>
        <row r="178">
          <cell r="D178" t="str">
            <v>Africa</v>
          </cell>
          <cell r="E178">
            <v>1.9</v>
          </cell>
          <cell r="F178">
            <v>1.8</v>
          </cell>
          <cell r="G178">
            <v>2</v>
          </cell>
          <cell r="H178">
            <v>2.1</v>
          </cell>
          <cell r="I178">
            <v>2.1</v>
          </cell>
          <cell r="J178">
            <v>2.2999999999999998</v>
          </cell>
          <cell r="K178">
            <v>2.2999999999999998</v>
          </cell>
          <cell r="L178">
            <v>2.2999999999999998</v>
          </cell>
          <cell r="M178">
            <v>2.2999999999999998</v>
          </cell>
          <cell r="N178">
            <v>2.4</v>
          </cell>
          <cell r="O178">
            <v>2.5</v>
          </cell>
          <cell r="P178">
            <v>2.7</v>
          </cell>
          <cell r="Q178">
            <v>2.7</v>
          </cell>
          <cell r="R178">
            <v>2.7</v>
          </cell>
          <cell r="S178">
            <v>2.8</v>
          </cell>
          <cell r="T178">
            <v>2.8</v>
          </cell>
          <cell r="U178">
            <v>2.8</v>
          </cell>
          <cell r="V178">
            <v>3</v>
          </cell>
          <cell r="W178">
            <v>3</v>
          </cell>
          <cell r="X178">
            <v>3.4</v>
          </cell>
          <cell r="Y178">
            <v>3.7</v>
          </cell>
          <cell r="Z178">
            <v>4.2</v>
          </cell>
          <cell r="AA178">
            <v>4.4000000000000004</v>
          </cell>
          <cell r="AB178">
            <v>4.5</v>
          </cell>
          <cell r="AC178">
            <v>4.7</v>
          </cell>
          <cell r="AD178">
            <v>4.8</v>
          </cell>
        </row>
        <row r="180">
          <cell r="D180" t="str">
            <v>Middle East</v>
          </cell>
          <cell r="E180">
            <v>0.7</v>
          </cell>
          <cell r="F180">
            <v>0.8</v>
          </cell>
          <cell r="G180">
            <v>0.9</v>
          </cell>
          <cell r="H180">
            <v>1.1000000000000001</v>
          </cell>
          <cell r="I180">
            <v>1.2</v>
          </cell>
          <cell r="J180">
            <v>1.3</v>
          </cell>
          <cell r="K180">
            <v>1.4</v>
          </cell>
          <cell r="L180">
            <v>1.5</v>
          </cell>
          <cell r="M180">
            <v>1.6</v>
          </cell>
          <cell r="N180">
            <v>1.8</v>
          </cell>
          <cell r="O180">
            <v>2</v>
          </cell>
          <cell r="P180">
            <v>2</v>
          </cell>
          <cell r="Q180">
            <v>2</v>
          </cell>
          <cell r="R180">
            <v>2</v>
          </cell>
          <cell r="S180">
            <v>2</v>
          </cell>
          <cell r="T180">
            <v>2.1</v>
          </cell>
          <cell r="U180">
            <v>2.1</v>
          </cell>
          <cell r="V180">
            <v>2.1</v>
          </cell>
          <cell r="W180">
            <v>2</v>
          </cell>
          <cell r="X180">
            <v>1.9</v>
          </cell>
          <cell r="Y180">
            <v>1.9</v>
          </cell>
          <cell r="Z180">
            <v>1.8</v>
          </cell>
          <cell r="AA180">
            <v>1.7</v>
          </cell>
          <cell r="AB180">
            <v>1.7</v>
          </cell>
          <cell r="AC180">
            <v>1.6</v>
          </cell>
          <cell r="AD180">
            <v>1.6</v>
          </cell>
        </row>
        <row r="181">
          <cell r="D181" t="str">
            <v>Asia-Pacific</v>
          </cell>
          <cell r="E181">
            <v>4.5999999999999996</v>
          </cell>
          <cell r="F181">
            <v>4.7</v>
          </cell>
          <cell r="G181">
            <v>4.8</v>
          </cell>
          <cell r="H181">
            <v>4.9000000000000004</v>
          </cell>
          <cell r="I181">
            <v>5</v>
          </cell>
          <cell r="J181">
            <v>5.0999999999999996</v>
          </cell>
          <cell r="K181">
            <v>5.0999999999999996</v>
          </cell>
          <cell r="L181">
            <v>5.2</v>
          </cell>
          <cell r="M181">
            <v>5.3</v>
          </cell>
          <cell r="N181">
            <v>5.6</v>
          </cell>
          <cell r="O181">
            <v>5.8</v>
          </cell>
          <cell r="P181">
            <v>6</v>
          </cell>
          <cell r="Q181">
            <v>6.1</v>
          </cell>
          <cell r="R181">
            <v>6.1</v>
          </cell>
          <cell r="S181">
            <v>6.1</v>
          </cell>
          <cell r="T181">
            <v>6.4</v>
          </cell>
          <cell r="U181">
            <v>6.5</v>
          </cell>
          <cell r="V181">
            <v>6.6</v>
          </cell>
          <cell r="W181">
            <v>6.6</v>
          </cell>
          <cell r="X181">
            <v>6.8</v>
          </cell>
          <cell r="Y181">
            <v>7</v>
          </cell>
          <cell r="Z181">
            <v>7</v>
          </cell>
          <cell r="AA181">
            <v>7</v>
          </cell>
          <cell r="AB181">
            <v>7.2</v>
          </cell>
          <cell r="AC181">
            <v>7.3</v>
          </cell>
          <cell r="AD181">
            <v>7.3</v>
          </cell>
        </row>
        <row r="183">
          <cell r="D183" t="str">
            <v>TOTAL NON-OPEC</v>
          </cell>
          <cell r="E183">
            <v>41</v>
          </cell>
          <cell r="F183">
            <v>41.3</v>
          </cell>
          <cell r="G183">
            <v>41.7</v>
          </cell>
          <cell r="H183">
            <v>42.1</v>
          </cell>
          <cell r="I183">
            <v>41.3</v>
          </cell>
          <cell r="J183">
            <v>41.2</v>
          </cell>
          <cell r="K183">
            <v>40.799999999999997</v>
          </cell>
          <cell r="L183">
            <v>39.9</v>
          </cell>
          <cell r="M183">
            <v>39.299999999999997</v>
          </cell>
          <cell r="N183">
            <v>40</v>
          </cell>
          <cell r="O183">
            <v>41.2</v>
          </cell>
          <cell r="P183">
            <v>42.3</v>
          </cell>
          <cell r="Q183">
            <v>42.9</v>
          </cell>
          <cell r="R183">
            <v>43.1</v>
          </cell>
          <cell r="S183">
            <v>43.1</v>
          </cell>
          <cell r="T183">
            <v>44.3</v>
          </cell>
          <cell r="U183">
            <v>45</v>
          </cell>
          <cell r="V183">
            <v>46.4</v>
          </cell>
          <cell r="W183">
            <v>47</v>
          </cell>
          <cell r="X183">
            <v>48.1</v>
          </cell>
          <cell r="Y183">
            <v>48.2</v>
          </cell>
          <cell r="Z183">
            <v>49.6</v>
          </cell>
          <cell r="AA183">
            <v>50.4</v>
          </cell>
          <cell r="AB183">
            <v>51.1</v>
          </cell>
          <cell r="AC183">
            <v>52</v>
          </cell>
          <cell r="AD183">
            <v>52.8</v>
          </cell>
        </row>
        <row r="185">
          <cell r="D185" t="str">
            <v>OPEC Crude</v>
          </cell>
          <cell r="E185">
            <v>15.5</v>
          </cell>
          <cell r="F185">
            <v>18</v>
          </cell>
          <cell r="G185">
            <v>17.399999999999999</v>
          </cell>
          <cell r="H185">
            <v>19.100000000000001</v>
          </cell>
          <cell r="I185">
            <v>21.1</v>
          </cell>
          <cell r="J185">
            <v>22.4</v>
          </cell>
          <cell r="K185">
            <v>22.7</v>
          </cell>
          <cell r="L185">
            <v>23.8</v>
          </cell>
          <cell r="M185">
            <v>24.3</v>
          </cell>
          <cell r="N185">
            <v>24.5</v>
          </cell>
          <cell r="O185">
            <v>24.9</v>
          </cell>
          <cell r="P185">
            <v>25.8</v>
          </cell>
          <cell r="Q185">
            <v>27.2</v>
          </cell>
          <cell r="R185">
            <v>27.8</v>
          </cell>
          <cell r="S185">
            <v>26.5</v>
          </cell>
          <cell r="T185">
            <v>28</v>
          </cell>
          <cell r="U185">
            <v>27.2</v>
          </cell>
          <cell r="V185">
            <v>25.4</v>
          </cell>
          <cell r="W185">
            <v>27.1</v>
          </cell>
          <cell r="X185">
            <v>29.1</v>
          </cell>
          <cell r="Y185">
            <v>29.9</v>
          </cell>
          <cell r="Z185">
            <v>30.2</v>
          </cell>
          <cell r="AA185">
            <v>30.7</v>
          </cell>
          <cell r="AB185">
            <v>31.3</v>
          </cell>
          <cell r="AC185">
            <v>31.7</v>
          </cell>
          <cell r="AD185">
            <v>32.200000000000003</v>
          </cell>
        </row>
        <row r="186">
          <cell r="D186" t="str">
            <v>OPEC  NGL/Condensate</v>
          </cell>
          <cell r="E186">
            <v>1.6</v>
          </cell>
          <cell r="F186">
            <v>1.7</v>
          </cell>
          <cell r="G186">
            <v>1.9</v>
          </cell>
          <cell r="H186">
            <v>1.9</v>
          </cell>
          <cell r="I186">
            <v>2</v>
          </cell>
          <cell r="J186">
            <v>2</v>
          </cell>
          <cell r="K186">
            <v>1.9</v>
          </cell>
          <cell r="L186">
            <v>2</v>
          </cell>
          <cell r="M186">
            <v>2.2000000000000002</v>
          </cell>
          <cell r="N186">
            <v>2.2999999999999998</v>
          </cell>
          <cell r="O186">
            <v>2.4</v>
          </cell>
          <cell r="P186">
            <v>2.6</v>
          </cell>
          <cell r="Q186">
            <v>2.8</v>
          </cell>
          <cell r="R186">
            <v>2.9</v>
          </cell>
          <cell r="S186">
            <v>2.9</v>
          </cell>
          <cell r="T186">
            <v>3</v>
          </cell>
          <cell r="U186">
            <v>3.1</v>
          </cell>
          <cell r="V186">
            <v>3.3</v>
          </cell>
          <cell r="W186">
            <v>3.5</v>
          </cell>
          <cell r="X186">
            <v>3.7</v>
          </cell>
          <cell r="Y186">
            <v>4.3</v>
          </cell>
          <cell r="Z186">
            <v>4.5999999999999996</v>
          </cell>
          <cell r="AA186">
            <v>4.7</v>
          </cell>
          <cell r="AB186">
            <v>4.8</v>
          </cell>
          <cell r="AC186">
            <v>4.9000000000000004</v>
          </cell>
          <cell r="AD186">
            <v>5</v>
          </cell>
        </row>
        <row r="187">
          <cell r="D187" t="str">
            <v>New GTL Projects</v>
          </cell>
          <cell r="Z187">
            <v>0</v>
          </cell>
          <cell r="AA187">
            <v>0.1</v>
          </cell>
          <cell r="AB187">
            <v>0.3</v>
          </cell>
          <cell r="AC187">
            <v>0.4</v>
          </cell>
          <cell r="AD187">
            <v>0.5</v>
          </cell>
        </row>
        <row r="188">
          <cell r="S188">
            <v>47.6</v>
          </cell>
          <cell r="T188">
            <v>49</v>
          </cell>
          <cell r="U188">
            <v>49.800000000000004</v>
          </cell>
          <cell r="V188">
            <v>51.499999999999993</v>
          </cell>
          <cell r="W188">
            <v>52.3</v>
          </cell>
          <cell r="X188">
            <v>53.7</v>
          </cell>
          <cell r="Y188">
            <v>54.4</v>
          </cell>
          <cell r="Z188">
            <v>56.1</v>
          </cell>
          <cell r="AA188">
            <v>57.2</v>
          </cell>
          <cell r="AB188">
            <v>58.3</v>
          </cell>
          <cell r="AC188">
            <v>59.5</v>
          </cell>
          <cell r="AD188">
            <v>60.599999999999994</v>
          </cell>
        </row>
        <row r="189">
          <cell r="D189" t="str">
            <v>Total Production</v>
          </cell>
          <cell r="E189">
            <v>58.1</v>
          </cell>
          <cell r="F189">
            <v>61</v>
          </cell>
          <cell r="G189">
            <v>61</v>
          </cell>
          <cell r="H189">
            <v>63.1</v>
          </cell>
          <cell r="I189">
            <v>64.400000000000006</v>
          </cell>
          <cell r="J189">
            <v>65.599999999999994</v>
          </cell>
          <cell r="K189">
            <v>65.400000000000006</v>
          </cell>
          <cell r="L189">
            <v>65.7</v>
          </cell>
          <cell r="M189">
            <v>65.8</v>
          </cell>
          <cell r="N189">
            <v>66.8</v>
          </cell>
          <cell r="O189">
            <v>68.5</v>
          </cell>
          <cell r="P189">
            <v>70.699999999999989</v>
          </cell>
          <cell r="Q189">
            <v>72.899999999999991</v>
          </cell>
          <cell r="R189">
            <v>73.800000000000011</v>
          </cell>
          <cell r="S189">
            <v>72.5</v>
          </cell>
          <cell r="T189">
            <v>75.3</v>
          </cell>
          <cell r="U189">
            <v>75.3</v>
          </cell>
          <cell r="V189">
            <v>75.099999999999994</v>
          </cell>
          <cell r="W189">
            <v>77.599999999999994</v>
          </cell>
          <cell r="X189">
            <v>80.900000000000006</v>
          </cell>
          <cell r="Y189">
            <v>82.399999999999991</v>
          </cell>
          <cell r="Z189">
            <v>84.399999999999991</v>
          </cell>
          <cell r="AA189">
            <v>85.899999999999991</v>
          </cell>
          <cell r="AB189">
            <v>87.5</v>
          </cell>
          <cell r="AC189">
            <v>89.000000000000014</v>
          </cell>
          <cell r="AD189">
            <v>90.5</v>
          </cell>
        </row>
        <row r="190">
          <cell r="O190">
            <v>68.5</v>
          </cell>
          <cell r="P190">
            <v>70.699999999999989</v>
          </cell>
          <cell r="Q190">
            <v>72.899999999999991</v>
          </cell>
          <cell r="R190">
            <v>73.800000000000011</v>
          </cell>
          <cell r="S190">
            <v>72.5</v>
          </cell>
          <cell r="T190">
            <v>75.3</v>
          </cell>
          <cell r="U190">
            <v>75.3</v>
          </cell>
          <cell r="V190">
            <v>75.099999999999994</v>
          </cell>
          <cell r="W190">
            <v>77.599999999999994</v>
          </cell>
          <cell r="X190">
            <v>80.900000000000006</v>
          </cell>
          <cell r="Y190">
            <v>82.399999999999991</v>
          </cell>
          <cell r="Z190">
            <v>84.399999999999991</v>
          </cell>
          <cell r="AA190">
            <v>85.8</v>
          </cell>
          <cell r="AB190">
            <v>87.2</v>
          </cell>
          <cell r="AC190">
            <v>88.600000000000009</v>
          </cell>
          <cell r="AD190">
            <v>90</v>
          </cell>
        </row>
        <row r="191">
          <cell r="D191" t="str">
            <v>Processing Gain</v>
          </cell>
          <cell r="E191">
            <v>0.7</v>
          </cell>
          <cell r="F191">
            <v>0.8</v>
          </cell>
          <cell r="G191">
            <v>1</v>
          </cell>
          <cell r="H191">
            <v>1.1000000000000001</v>
          </cell>
          <cell r="I191">
            <v>1.2</v>
          </cell>
          <cell r="J191">
            <v>1.2</v>
          </cell>
          <cell r="K191">
            <v>1.2</v>
          </cell>
          <cell r="L191">
            <v>1.2</v>
          </cell>
          <cell r="M191">
            <v>1.3</v>
          </cell>
          <cell r="N191">
            <v>1.4</v>
          </cell>
          <cell r="O191">
            <v>1.5</v>
          </cell>
          <cell r="P191">
            <v>1.5</v>
          </cell>
          <cell r="Q191">
            <v>1.6</v>
          </cell>
          <cell r="R191">
            <v>1.6</v>
          </cell>
          <cell r="S191">
            <v>1.6</v>
          </cell>
          <cell r="T191">
            <v>1.7</v>
          </cell>
          <cell r="U191">
            <v>1.7</v>
          </cell>
          <cell r="V191">
            <v>1.8</v>
          </cell>
          <cell r="W191">
            <v>1.8</v>
          </cell>
          <cell r="X191">
            <v>1.9</v>
          </cell>
          <cell r="Y191">
            <v>1.9</v>
          </cell>
          <cell r="Z191">
            <v>1.9</v>
          </cell>
          <cell r="AA191">
            <v>2</v>
          </cell>
          <cell r="AB191">
            <v>2.1</v>
          </cell>
          <cell r="AC191">
            <v>2.2000000000000002</v>
          </cell>
          <cell r="AD191">
            <v>2.2999999999999998</v>
          </cell>
        </row>
        <row r="192">
          <cell r="D192" t="str">
            <v>Oil Supply</v>
          </cell>
          <cell r="E192">
            <v>58.800000000000004</v>
          </cell>
          <cell r="F192">
            <v>61.8</v>
          </cell>
          <cell r="G192">
            <v>62</v>
          </cell>
          <cell r="H192">
            <v>64.2</v>
          </cell>
          <cell r="I192">
            <v>65.600000000000009</v>
          </cell>
          <cell r="J192">
            <v>66.8</v>
          </cell>
          <cell r="K192">
            <v>66.600000000000009</v>
          </cell>
          <cell r="L192">
            <v>66.900000000000006</v>
          </cell>
          <cell r="M192">
            <v>67.099999999999994</v>
          </cell>
          <cell r="N192">
            <v>68.2</v>
          </cell>
          <cell r="O192">
            <v>70</v>
          </cell>
          <cell r="P192">
            <v>72.199999999999989</v>
          </cell>
          <cell r="Q192">
            <v>74.499999999999986</v>
          </cell>
          <cell r="R192">
            <v>75.400000000000006</v>
          </cell>
          <cell r="S192">
            <v>74.099999999999994</v>
          </cell>
          <cell r="T192">
            <v>77</v>
          </cell>
          <cell r="U192">
            <v>77</v>
          </cell>
          <cell r="V192">
            <v>76.899999999999991</v>
          </cell>
          <cell r="W192">
            <v>79.399999999999991</v>
          </cell>
          <cell r="X192">
            <v>82.800000000000011</v>
          </cell>
          <cell r="Y192">
            <v>84.3</v>
          </cell>
          <cell r="Z192">
            <v>86.3</v>
          </cell>
          <cell r="AA192">
            <v>87.899999999999991</v>
          </cell>
          <cell r="AB192">
            <v>89.6</v>
          </cell>
          <cell r="AC192">
            <v>91.200000000000017</v>
          </cell>
          <cell r="AD192">
            <v>92.8</v>
          </cell>
        </row>
        <row r="193">
          <cell r="D193" t="str">
            <v>Stock Change (Draw)/Build</v>
          </cell>
          <cell r="E193">
            <v>-0.89999999999999858</v>
          </cell>
          <cell r="F193">
            <v>0.29999999999999716</v>
          </cell>
          <cell r="G193">
            <v>-0.89999999999999858</v>
          </cell>
          <cell r="H193">
            <v>-0.70000000000000284</v>
          </cell>
          <cell r="I193">
            <v>-0.29999999999999716</v>
          </cell>
          <cell r="J193">
            <v>0.70000000000000284</v>
          </cell>
          <cell r="K193">
            <v>-9.9999999999994316E-2</v>
          </cell>
          <cell r="L193">
            <v>-0.39999999999999147</v>
          </cell>
          <cell r="M193">
            <v>-0.5</v>
          </cell>
          <cell r="N193">
            <v>-0.89999999999999147</v>
          </cell>
          <cell r="O193">
            <v>-0.20000000000000284</v>
          </cell>
          <cell r="P193">
            <v>0</v>
          </cell>
          <cell r="Q193">
            <v>0.49999999999998579</v>
          </cell>
          <cell r="R193">
            <v>0.60000000000000853</v>
          </cell>
          <cell r="S193">
            <v>-2.6000000000000085</v>
          </cell>
          <cell r="T193">
            <v>0.29999999999999716</v>
          </cell>
          <cell r="U193">
            <v>-0.29999999999999716</v>
          </cell>
          <cell r="V193">
            <v>-1.3000000000000114</v>
          </cell>
          <cell r="W193">
            <v>-0.80000000000001137</v>
          </cell>
          <cell r="X193">
            <v>-9.9999999999994316E-2</v>
          </cell>
          <cell r="Y193">
            <v>-0.29999999999999716</v>
          </cell>
          <cell r="Z193">
            <v>9.9999999999994316E-2</v>
          </cell>
          <cell r="AA193">
            <v>9.9999999999994316E-2</v>
          </cell>
          <cell r="AB193">
            <v>9.9999999999994316E-2</v>
          </cell>
          <cell r="AC193">
            <v>0.10000000000002274</v>
          </cell>
          <cell r="AD193">
            <v>9.9999999999994316E-2</v>
          </cell>
        </row>
        <row r="195">
          <cell r="D195" t="str">
            <v>TOTAL WORLD DEMAND</v>
          </cell>
          <cell r="E195">
            <v>59.7</v>
          </cell>
          <cell r="F195">
            <v>61.5</v>
          </cell>
          <cell r="G195">
            <v>62.9</v>
          </cell>
          <cell r="H195">
            <v>64.900000000000006</v>
          </cell>
          <cell r="I195">
            <v>65.900000000000006</v>
          </cell>
          <cell r="J195">
            <v>66.099999999999994</v>
          </cell>
          <cell r="K195">
            <v>66.7</v>
          </cell>
          <cell r="L195">
            <v>67.3</v>
          </cell>
          <cell r="M195">
            <v>67.599999999999994</v>
          </cell>
          <cell r="N195">
            <v>69.099999999999994</v>
          </cell>
          <cell r="O195">
            <v>70.2</v>
          </cell>
          <cell r="P195">
            <v>72.2</v>
          </cell>
          <cell r="Q195">
            <v>74</v>
          </cell>
          <cell r="R195">
            <v>74.8</v>
          </cell>
          <cell r="S195">
            <v>76.7</v>
          </cell>
          <cell r="T195">
            <v>76.7</v>
          </cell>
          <cell r="U195">
            <v>77.3</v>
          </cell>
          <cell r="V195">
            <v>78.2</v>
          </cell>
          <cell r="W195">
            <v>80.2</v>
          </cell>
          <cell r="X195">
            <v>82.9</v>
          </cell>
          <cell r="Y195">
            <v>84.6</v>
          </cell>
          <cell r="Z195">
            <v>86.2</v>
          </cell>
          <cell r="AA195">
            <v>87.8</v>
          </cell>
          <cell r="AB195">
            <v>89.5</v>
          </cell>
          <cell r="AC195">
            <v>91.1</v>
          </cell>
          <cell r="AD195">
            <v>92.7</v>
          </cell>
        </row>
        <row r="196">
          <cell r="D196" t="str">
            <v>'2005 Long Term</v>
          </cell>
          <cell r="E196">
            <v>59.7</v>
          </cell>
          <cell r="F196">
            <v>61.5</v>
          </cell>
          <cell r="G196">
            <v>62.9</v>
          </cell>
          <cell r="H196">
            <v>64.900000000000006</v>
          </cell>
          <cell r="I196">
            <v>65.900000000000006</v>
          </cell>
          <cell r="J196">
            <v>66.099999999999994</v>
          </cell>
          <cell r="K196">
            <v>66.7</v>
          </cell>
          <cell r="L196">
            <v>67.3</v>
          </cell>
          <cell r="M196">
            <v>67.599999999999994</v>
          </cell>
          <cell r="N196">
            <v>69.099999999999994</v>
          </cell>
          <cell r="O196">
            <v>70.2</v>
          </cell>
          <cell r="P196">
            <v>72.2</v>
          </cell>
          <cell r="Q196">
            <v>74</v>
          </cell>
          <cell r="R196">
            <v>74.8</v>
          </cell>
          <cell r="S196">
            <v>76.7</v>
          </cell>
          <cell r="T196">
            <v>76.7</v>
          </cell>
          <cell r="U196">
            <v>77.3</v>
          </cell>
          <cell r="V196">
            <v>78.2</v>
          </cell>
          <cell r="W196">
            <v>80.099999999999994</v>
          </cell>
          <cell r="X196">
            <v>82.7</v>
          </cell>
          <cell r="Y196">
            <v>84.6</v>
          </cell>
          <cell r="Z196">
            <v>86.2</v>
          </cell>
          <cell r="AA196">
            <v>87.8</v>
          </cell>
          <cell r="AB196">
            <v>89.5</v>
          </cell>
          <cell r="AC196">
            <v>91.1</v>
          </cell>
          <cell r="AD196">
            <v>92.7</v>
          </cell>
        </row>
        <row r="197">
          <cell r="D197" t="str">
            <v>2004' Long Term report demand</v>
          </cell>
          <cell r="E197">
            <v>59.7</v>
          </cell>
          <cell r="F197">
            <v>61.5</v>
          </cell>
          <cell r="G197">
            <v>62.9</v>
          </cell>
          <cell r="H197">
            <v>64.900000000000006</v>
          </cell>
          <cell r="I197">
            <v>65.900000000000006</v>
          </cell>
          <cell r="J197">
            <v>66.099999999999994</v>
          </cell>
          <cell r="K197">
            <v>66.8</v>
          </cell>
          <cell r="L197">
            <v>67.5</v>
          </cell>
          <cell r="M197">
            <v>67.5</v>
          </cell>
          <cell r="N197">
            <v>68.599999999999994</v>
          </cell>
          <cell r="O197">
            <v>70</v>
          </cell>
          <cell r="P197">
            <v>71.900000000000006</v>
          </cell>
          <cell r="Q197">
            <v>73.7</v>
          </cell>
          <cell r="R197">
            <v>74.5</v>
          </cell>
          <cell r="S197">
            <v>75.900000000000006</v>
          </cell>
          <cell r="T197">
            <v>76.7</v>
          </cell>
          <cell r="U197">
            <v>77.3</v>
          </cell>
          <cell r="V197">
            <v>77.599999999999994</v>
          </cell>
          <cell r="W197">
            <v>79</v>
          </cell>
          <cell r="X197">
            <v>80.3</v>
          </cell>
          <cell r="Y197">
            <v>81.900000000000006</v>
          </cell>
          <cell r="Z197">
            <v>83.5</v>
          </cell>
          <cell r="AA197">
            <v>85.1</v>
          </cell>
          <cell r="AB197">
            <v>86.7</v>
          </cell>
          <cell r="AC197">
            <v>88.3</v>
          </cell>
          <cell r="AD197">
            <v>89.8</v>
          </cell>
        </row>
        <row r="198">
          <cell r="D198" t="str">
            <v>Dec 2003</v>
          </cell>
          <cell r="E198">
            <v>59.7</v>
          </cell>
          <cell r="F198">
            <v>61.5</v>
          </cell>
          <cell r="G198">
            <v>62.9</v>
          </cell>
          <cell r="H198">
            <v>64.900000000000006</v>
          </cell>
          <cell r="I198">
            <v>65.900000000000006</v>
          </cell>
          <cell r="J198">
            <v>66.099999999999994</v>
          </cell>
          <cell r="K198">
            <v>66.7</v>
          </cell>
          <cell r="L198">
            <v>67.3</v>
          </cell>
          <cell r="M198">
            <v>67.599999999999994</v>
          </cell>
          <cell r="N198">
            <v>68.400000000000006</v>
          </cell>
          <cell r="O198">
            <v>69.8</v>
          </cell>
          <cell r="P198">
            <v>71.7</v>
          </cell>
          <cell r="Q198">
            <v>73.5</v>
          </cell>
          <cell r="R198">
            <v>74.2</v>
          </cell>
          <cell r="S198">
            <v>75.5</v>
          </cell>
          <cell r="T198">
            <v>76.400000000000006</v>
          </cell>
          <cell r="U198">
            <v>76.599999999999994</v>
          </cell>
          <cell r="V198">
            <v>77.2</v>
          </cell>
          <cell r="W198">
            <v>78.099999999999994</v>
          </cell>
          <cell r="X198">
            <v>79.2</v>
          </cell>
          <cell r="Y198">
            <v>80.900000000000006</v>
          </cell>
          <cell r="Z198">
            <v>82.4</v>
          </cell>
          <cell r="AA198">
            <v>83.9</v>
          </cell>
          <cell r="AB198">
            <v>85.4</v>
          </cell>
          <cell r="AC198">
            <v>86.9</v>
          </cell>
          <cell r="AD198">
            <v>88.4</v>
          </cell>
        </row>
        <row r="199">
          <cell r="D199" t="str">
            <v>Prior to Feb 2002</v>
          </cell>
          <cell r="J199">
            <v>66.400000000000006</v>
          </cell>
          <cell r="K199">
            <v>66.849999999999994</v>
          </cell>
          <cell r="L199">
            <v>67.5</v>
          </cell>
          <cell r="M199">
            <v>68</v>
          </cell>
          <cell r="N199">
            <v>68.62</v>
          </cell>
          <cell r="O199">
            <v>69.83</v>
          </cell>
          <cell r="P199">
            <v>71.64</v>
          </cell>
          <cell r="Q199">
            <v>73.400000000000006</v>
          </cell>
          <cell r="R199">
            <v>73.8</v>
          </cell>
          <cell r="S199">
            <v>75.2</v>
          </cell>
          <cell r="T199">
            <v>76.5</v>
          </cell>
          <cell r="U199">
            <v>76.5</v>
          </cell>
          <cell r="V199">
            <v>76.5</v>
          </cell>
          <cell r="W199">
            <v>77.8</v>
          </cell>
          <cell r="X199">
            <v>79.3</v>
          </cell>
          <cell r="Y199">
            <v>81</v>
          </cell>
          <cell r="Z199">
            <v>82.7</v>
          </cell>
          <cell r="AA199">
            <v>84.4</v>
          </cell>
          <cell r="AB199">
            <v>86.100000000000009</v>
          </cell>
          <cell r="AC199">
            <v>87.800000000000011</v>
          </cell>
          <cell r="AD199">
            <v>89.5</v>
          </cell>
        </row>
        <row r="200">
          <cell r="D200" t="str">
            <v>Jun 2001 Long Term</v>
          </cell>
          <cell r="R200">
            <v>74</v>
          </cell>
          <cell r="S200">
            <v>75.3</v>
          </cell>
          <cell r="T200">
            <v>76</v>
          </cell>
          <cell r="U200">
            <v>77.400000000000006</v>
          </cell>
          <cell r="V200">
            <v>78.8</v>
          </cell>
          <cell r="W200">
            <v>80.5</v>
          </cell>
          <cell r="X200">
            <v>82.2</v>
          </cell>
          <cell r="Y200">
            <v>83.9</v>
          </cell>
          <cell r="Z200">
            <v>85.6</v>
          </cell>
          <cell r="AA200">
            <v>87.3</v>
          </cell>
          <cell r="AB200">
            <v>89.1</v>
          </cell>
          <cell r="AC200">
            <v>90.9</v>
          </cell>
          <cell r="AD200">
            <v>92.7</v>
          </cell>
        </row>
        <row r="202">
          <cell r="D202" t="str">
            <v>Non OPEC excl FSU</v>
          </cell>
          <cell r="E202">
            <v>29.1</v>
          </cell>
          <cell r="F202">
            <v>28.999999999999996</v>
          </cell>
          <cell r="G202">
            <v>29.200000000000003</v>
          </cell>
          <cell r="H202">
            <v>29.6</v>
          </cell>
          <cell r="I202">
            <v>29.099999999999998</v>
          </cell>
          <cell r="J202">
            <v>29.700000000000003</v>
          </cell>
          <cell r="K202">
            <v>30.4</v>
          </cell>
          <cell r="L202">
            <v>30.9</v>
          </cell>
          <cell r="M202">
            <v>31.4</v>
          </cell>
          <cell r="N202">
            <v>32.799999999999997</v>
          </cell>
          <cell r="O202">
            <v>34</v>
          </cell>
          <cell r="P202">
            <v>35.099999999999994</v>
          </cell>
          <cell r="Q202">
            <v>35.6</v>
          </cell>
          <cell r="R202">
            <v>35.9</v>
          </cell>
          <cell r="S202">
            <v>35.6</v>
          </cell>
          <cell r="T202">
            <v>36.4</v>
          </cell>
          <cell r="U202">
            <v>36.5</v>
          </cell>
          <cell r="V202">
            <v>37.099999999999994</v>
          </cell>
          <cell r="W202">
            <v>36.700000000000003</v>
          </cell>
          <cell r="X202">
            <v>36.900000000000006</v>
          </cell>
          <cell r="Y202">
            <v>36.6</v>
          </cell>
          <cell r="Z202">
            <v>37.6</v>
          </cell>
          <cell r="AA202">
            <v>38</v>
          </cell>
          <cell r="AB202">
            <v>38.200000000000003</v>
          </cell>
          <cell r="AC202">
            <v>38.4</v>
          </cell>
          <cell r="AD202">
            <v>38.599999999999994</v>
          </cell>
        </row>
        <row r="204">
          <cell r="D204">
            <v>39393.745037384258</v>
          </cell>
          <cell r="X204">
            <v>53.70000000000001</v>
          </cell>
          <cell r="Y204">
            <v>54.4</v>
          </cell>
          <cell r="Z204">
            <v>56.099999999999994</v>
          </cell>
          <cell r="AA204">
            <v>57.199999999999989</v>
          </cell>
          <cell r="AB204">
            <v>58.3</v>
          </cell>
          <cell r="AC204">
            <v>59.500000000000014</v>
          </cell>
        </row>
        <row r="207">
          <cell r="D207" t="str">
            <v>OPEC Crude Production</v>
          </cell>
        </row>
        <row r="208">
          <cell r="D208" t="str">
            <v>BASED ON CURRENT QUOTA ALLOCATIONS</v>
          </cell>
          <cell r="Z208" t="str">
            <v>Based On Current Quota Allocations - Before PEL 'Adjustments'</v>
          </cell>
        </row>
        <row r="209">
          <cell r="D209" t="str">
            <v>000 b/d</v>
          </cell>
        </row>
        <row r="210">
          <cell r="E210">
            <v>1985</v>
          </cell>
          <cell r="F210">
            <v>1986</v>
          </cell>
          <cell r="G210">
            <v>1987</v>
          </cell>
          <cell r="H210">
            <v>1988</v>
          </cell>
          <cell r="I210">
            <v>1989</v>
          </cell>
          <cell r="J210">
            <v>1990</v>
          </cell>
          <cell r="K210">
            <v>1991</v>
          </cell>
          <cell r="L210">
            <v>1992</v>
          </cell>
          <cell r="M210">
            <v>1993</v>
          </cell>
          <cell r="N210">
            <v>1994</v>
          </cell>
          <cell r="O210">
            <v>1995</v>
          </cell>
          <cell r="P210">
            <v>1996</v>
          </cell>
          <cell r="Q210">
            <v>1997</v>
          </cell>
          <cell r="R210">
            <v>1998</v>
          </cell>
          <cell r="S210">
            <v>1999</v>
          </cell>
          <cell r="T210">
            <v>2000</v>
          </cell>
          <cell r="U210">
            <v>2001</v>
          </cell>
          <cell r="V210">
            <v>2002</v>
          </cell>
          <cell r="W210">
            <v>2003</v>
          </cell>
          <cell r="X210">
            <v>2004</v>
          </cell>
          <cell r="Y210">
            <v>2005</v>
          </cell>
          <cell r="Z210">
            <v>2006</v>
          </cell>
          <cell r="AA210">
            <v>2007</v>
          </cell>
          <cell r="AB210">
            <v>2008</v>
          </cell>
          <cell r="AC210">
            <v>2009</v>
          </cell>
          <cell r="AD210">
            <v>2010</v>
          </cell>
        </row>
        <row r="212">
          <cell r="D212" t="str">
            <v>Saudi Arabia</v>
          </cell>
          <cell r="E212">
            <v>3450</v>
          </cell>
          <cell r="F212">
            <v>5050</v>
          </cell>
          <cell r="G212">
            <v>4240</v>
          </cell>
          <cell r="H212">
            <v>5090</v>
          </cell>
          <cell r="I212">
            <v>5160</v>
          </cell>
          <cell r="J212">
            <v>6385</v>
          </cell>
          <cell r="K212">
            <v>8225</v>
          </cell>
          <cell r="L212">
            <v>8330</v>
          </cell>
          <cell r="M212">
            <v>8100</v>
          </cell>
          <cell r="N212">
            <v>8030</v>
          </cell>
          <cell r="O212">
            <v>8045</v>
          </cell>
          <cell r="P212">
            <v>8150</v>
          </cell>
          <cell r="Q212">
            <v>8175</v>
          </cell>
          <cell r="R212">
            <v>8320</v>
          </cell>
          <cell r="S212">
            <v>7695</v>
          </cell>
          <cell r="T212">
            <v>8310</v>
          </cell>
          <cell r="U212">
            <v>8010</v>
          </cell>
          <cell r="V212">
            <v>7600</v>
          </cell>
          <cell r="W212">
            <v>8775</v>
          </cell>
          <cell r="X212">
            <v>9020</v>
          </cell>
          <cell r="Y212">
            <v>9425</v>
          </cell>
          <cell r="Z212">
            <v>9135</v>
          </cell>
          <cell r="AA212">
            <v>9230</v>
          </cell>
          <cell r="AB212">
            <v>9425</v>
          </cell>
          <cell r="AC212">
            <v>9555</v>
          </cell>
          <cell r="AD212">
            <v>9720</v>
          </cell>
        </row>
        <row r="213">
          <cell r="D213" t="str">
            <v>Iran</v>
          </cell>
          <cell r="E213">
            <v>2225</v>
          </cell>
          <cell r="F213">
            <v>1875</v>
          </cell>
          <cell r="G213">
            <v>2240</v>
          </cell>
          <cell r="H213">
            <v>2260</v>
          </cell>
          <cell r="I213">
            <v>2900</v>
          </cell>
          <cell r="J213">
            <v>3115</v>
          </cell>
          <cell r="K213">
            <v>3260</v>
          </cell>
          <cell r="L213">
            <v>3415</v>
          </cell>
          <cell r="M213">
            <v>3600</v>
          </cell>
          <cell r="N213">
            <v>3580</v>
          </cell>
          <cell r="O213">
            <v>3590</v>
          </cell>
          <cell r="P213">
            <v>3655</v>
          </cell>
          <cell r="Q213">
            <v>3640</v>
          </cell>
          <cell r="R213">
            <v>3585</v>
          </cell>
          <cell r="S213">
            <v>3500</v>
          </cell>
          <cell r="T213">
            <v>3680</v>
          </cell>
          <cell r="U213">
            <v>3660</v>
          </cell>
          <cell r="V213">
            <v>3405</v>
          </cell>
          <cell r="W213">
            <v>3750</v>
          </cell>
          <cell r="X213">
            <v>3955</v>
          </cell>
          <cell r="Y213">
            <v>3910</v>
          </cell>
          <cell r="Z213">
            <v>4125</v>
          </cell>
          <cell r="AA213">
            <v>4170</v>
          </cell>
          <cell r="AB213">
            <v>4255</v>
          </cell>
          <cell r="AC213">
            <v>4315</v>
          </cell>
          <cell r="AD213">
            <v>4390</v>
          </cell>
        </row>
        <row r="214">
          <cell r="D214" t="str">
            <v>Iraq</v>
          </cell>
          <cell r="E214">
            <v>1400</v>
          </cell>
          <cell r="F214">
            <v>1875</v>
          </cell>
          <cell r="G214">
            <v>2200</v>
          </cell>
          <cell r="H214">
            <v>2620</v>
          </cell>
          <cell r="I214">
            <v>2775</v>
          </cell>
          <cell r="J214">
            <v>2000</v>
          </cell>
          <cell r="K214">
            <v>285</v>
          </cell>
          <cell r="L214">
            <v>450</v>
          </cell>
          <cell r="M214">
            <v>485</v>
          </cell>
          <cell r="N214">
            <v>500</v>
          </cell>
          <cell r="O214">
            <v>640</v>
          </cell>
          <cell r="P214">
            <v>670</v>
          </cell>
          <cell r="Q214">
            <v>1220</v>
          </cell>
          <cell r="R214">
            <v>2110</v>
          </cell>
          <cell r="S214">
            <v>2515</v>
          </cell>
          <cell r="T214">
            <v>2515</v>
          </cell>
          <cell r="U214">
            <v>2350</v>
          </cell>
          <cell r="V214">
            <v>1990</v>
          </cell>
          <cell r="W214">
            <v>1335</v>
          </cell>
          <cell r="X214">
            <v>2040</v>
          </cell>
          <cell r="Y214">
            <v>1855</v>
          </cell>
          <cell r="Z214">
            <v>2100</v>
          </cell>
          <cell r="AA214">
            <v>2300</v>
          </cell>
          <cell r="AB214">
            <v>2300</v>
          </cell>
          <cell r="AC214">
            <v>2300</v>
          </cell>
          <cell r="AD214">
            <v>2300</v>
          </cell>
        </row>
        <row r="215">
          <cell r="D215" t="str">
            <v>Kuwait</v>
          </cell>
          <cell r="E215">
            <v>1050</v>
          </cell>
          <cell r="F215">
            <v>1500</v>
          </cell>
          <cell r="G215">
            <v>1250</v>
          </cell>
          <cell r="H215">
            <v>1390</v>
          </cell>
          <cell r="I215">
            <v>1685</v>
          </cell>
          <cell r="J215">
            <v>1110</v>
          </cell>
          <cell r="K215">
            <v>185</v>
          </cell>
          <cell r="L215">
            <v>1055</v>
          </cell>
          <cell r="M215">
            <v>1830</v>
          </cell>
          <cell r="N215">
            <v>2000</v>
          </cell>
          <cell r="O215">
            <v>2005</v>
          </cell>
          <cell r="P215">
            <v>2050</v>
          </cell>
          <cell r="Q215">
            <v>2085</v>
          </cell>
          <cell r="R215">
            <v>2075</v>
          </cell>
          <cell r="S215">
            <v>1895</v>
          </cell>
          <cell r="T215">
            <v>2095</v>
          </cell>
          <cell r="U215">
            <v>2020</v>
          </cell>
          <cell r="V215">
            <v>1895</v>
          </cell>
          <cell r="W215">
            <v>2200</v>
          </cell>
          <cell r="X215">
            <v>2330</v>
          </cell>
          <cell r="Y215">
            <v>2520</v>
          </cell>
          <cell r="Z215">
            <v>2255</v>
          </cell>
          <cell r="AA215">
            <v>2280</v>
          </cell>
          <cell r="AB215">
            <v>2325</v>
          </cell>
          <cell r="AC215">
            <v>2360</v>
          </cell>
          <cell r="AD215">
            <v>2400</v>
          </cell>
        </row>
        <row r="216">
          <cell r="D216" t="str">
            <v>UAE</v>
          </cell>
          <cell r="E216">
            <v>1125</v>
          </cell>
          <cell r="F216">
            <v>1325</v>
          </cell>
          <cell r="G216">
            <v>1410</v>
          </cell>
          <cell r="H216">
            <v>1460</v>
          </cell>
          <cell r="I216">
            <v>1810</v>
          </cell>
          <cell r="J216">
            <v>2070</v>
          </cell>
          <cell r="K216">
            <v>2380</v>
          </cell>
          <cell r="L216">
            <v>2295</v>
          </cell>
          <cell r="M216">
            <v>2190</v>
          </cell>
          <cell r="N216">
            <v>2185</v>
          </cell>
          <cell r="O216">
            <v>2165</v>
          </cell>
          <cell r="P216">
            <v>2195</v>
          </cell>
          <cell r="Q216">
            <v>2260</v>
          </cell>
          <cell r="R216">
            <v>2250</v>
          </cell>
          <cell r="S216">
            <v>2080</v>
          </cell>
          <cell r="T216">
            <v>2250</v>
          </cell>
          <cell r="U216">
            <v>2155</v>
          </cell>
          <cell r="V216">
            <v>1980</v>
          </cell>
          <cell r="W216">
            <v>2225</v>
          </cell>
          <cell r="X216">
            <v>2350</v>
          </cell>
          <cell r="Y216">
            <v>2435</v>
          </cell>
          <cell r="Z216">
            <v>2450</v>
          </cell>
          <cell r="AA216">
            <v>2480</v>
          </cell>
          <cell r="AB216">
            <v>2530</v>
          </cell>
          <cell r="AC216">
            <v>2565</v>
          </cell>
          <cell r="AD216">
            <v>2610</v>
          </cell>
        </row>
        <row r="217">
          <cell r="D217" t="str">
            <v>Qatar</v>
          </cell>
          <cell r="E217">
            <v>300</v>
          </cell>
          <cell r="F217">
            <v>325</v>
          </cell>
          <cell r="G217">
            <v>320</v>
          </cell>
          <cell r="H217">
            <v>320</v>
          </cell>
          <cell r="I217">
            <v>380</v>
          </cell>
          <cell r="J217">
            <v>400</v>
          </cell>
          <cell r="K217">
            <v>400</v>
          </cell>
          <cell r="L217">
            <v>395</v>
          </cell>
          <cell r="M217">
            <v>405</v>
          </cell>
          <cell r="N217">
            <v>400</v>
          </cell>
          <cell r="O217">
            <v>400</v>
          </cell>
          <cell r="P217">
            <v>480</v>
          </cell>
          <cell r="Q217">
            <v>610</v>
          </cell>
          <cell r="R217">
            <v>665</v>
          </cell>
          <cell r="S217">
            <v>655</v>
          </cell>
          <cell r="T217">
            <v>700</v>
          </cell>
          <cell r="U217">
            <v>675</v>
          </cell>
          <cell r="V217">
            <v>645</v>
          </cell>
          <cell r="W217">
            <v>745</v>
          </cell>
          <cell r="X217">
            <v>775</v>
          </cell>
          <cell r="Y217">
            <v>795</v>
          </cell>
          <cell r="Z217">
            <v>730</v>
          </cell>
          <cell r="AA217">
            <v>735</v>
          </cell>
          <cell r="AB217">
            <v>750</v>
          </cell>
          <cell r="AC217">
            <v>760</v>
          </cell>
          <cell r="AD217">
            <v>775</v>
          </cell>
        </row>
        <row r="218">
          <cell r="D218" t="str">
            <v>Total Middle East</v>
          </cell>
          <cell r="E218">
            <v>9550</v>
          </cell>
          <cell r="F218">
            <v>11950</v>
          </cell>
          <cell r="G218">
            <v>11660</v>
          </cell>
          <cell r="H218">
            <v>13140</v>
          </cell>
          <cell r="I218">
            <v>14710</v>
          </cell>
          <cell r="J218">
            <v>15080</v>
          </cell>
          <cell r="K218">
            <v>14735</v>
          </cell>
          <cell r="L218">
            <v>15940</v>
          </cell>
          <cell r="M218">
            <v>16610</v>
          </cell>
          <cell r="N218">
            <v>16695</v>
          </cell>
          <cell r="O218">
            <v>16845</v>
          </cell>
          <cell r="P218">
            <v>17200</v>
          </cell>
          <cell r="Q218">
            <v>17990</v>
          </cell>
          <cell r="R218">
            <v>19005</v>
          </cell>
          <cell r="S218">
            <v>18340</v>
          </cell>
          <cell r="T218">
            <v>19550</v>
          </cell>
          <cell r="U218">
            <v>18870</v>
          </cell>
          <cell r="V218">
            <v>17515</v>
          </cell>
          <cell r="W218">
            <v>19030</v>
          </cell>
          <cell r="X218">
            <v>20470</v>
          </cell>
          <cell r="Y218">
            <v>20940</v>
          </cell>
          <cell r="Z218">
            <v>20795</v>
          </cell>
          <cell r="AA218">
            <v>21195</v>
          </cell>
          <cell r="AB218">
            <v>21585</v>
          </cell>
          <cell r="AC218">
            <v>21855</v>
          </cell>
          <cell r="AD218">
            <v>22195</v>
          </cell>
        </row>
        <row r="220">
          <cell r="D220" t="str">
            <v>Algeria</v>
          </cell>
          <cell r="E220">
            <v>725</v>
          </cell>
          <cell r="F220">
            <v>675</v>
          </cell>
          <cell r="G220">
            <v>660</v>
          </cell>
          <cell r="H220">
            <v>670</v>
          </cell>
          <cell r="I220">
            <v>700</v>
          </cell>
          <cell r="J220">
            <v>800</v>
          </cell>
          <cell r="K220">
            <v>800</v>
          </cell>
          <cell r="L220">
            <v>775</v>
          </cell>
          <cell r="M220">
            <v>750</v>
          </cell>
          <cell r="N220">
            <v>750</v>
          </cell>
          <cell r="O220">
            <v>765</v>
          </cell>
          <cell r="P220">
            <v>820</v>
          </cell>
          <cell r="Q220">
            <v>850</v>
          </cell>
          <cell r="R220">
            <v>825</v>
          </cell>
          <cell r="S220">
            <v>765</v>
          </cell>
          <cell r="T220">
            <v>815</v>
          </cell>
          <cell r="U220">
            <v>820</v>
          </cell>
          <cell r="V220">
            <v>865</v>
          </cell>
          <cell r="W220">
            <v>1125</v>
          </cell>
          <cell r="X220">
            <v>1220</v>
          </cell>
          <cell r="Y220">
            <v>1345</v>
          </cell>
          <cell r="Z220">
            <v>895</v>
          </cell>
          <cell r="AA220">
            <v>905</v>
          </cell>
          <cell r="AB220">
            <v>925</v>
          </cell>
          <cell r="AC220">
            <v>940</v>
          </cell>
          <cell r="AD220">
            <v>955</v>
          </cell>
        </row>
        <row r="221">
          <cell r="D221" t="str">
            <v>Libya</v>
          </cell>
          <cell r="E221">
            <v>1025</v>
          </cell>
          <cell r="F221">
            <v>1025</v>
          </cell>
          <cell r="G221">
            <v>970</v>
          </cell>
          <cell r="H221">
            <v>1000</v>
          </cell>
          <cell r="I221">
            <v>1100</v>
          </cell>
          <cell r="J221">
            <v>1360</v>
          </cell>
          <cell r="K221">
            <v>1500</v>
          </cell>
          <cell r="L221">
            <v>1480</v>
          </cell>
          <cell r="M221">
            <v>1385</v>
          </cell>
          <cell r="N221">
            <v>1390</v>
          </cell>
          <cell r="O221">
            <v>1395</v>
          </cell>
          <cell r="P221">
            <v>1400</v>
          </cell>
          <cell r="Q221">
            <v>1435</v>
          </cell>
          <cell r="R221">
            <v>1385</v>
          </cell>
          <cell r="S221">
            <v>1330</v>
          </cell>
          <cell r="T221">
            <v>1415</v>
          </cell>
          <cell r="U221">
            <v>1365</v>
          </cell>
          <cell r="V221">
            <v>1320</v>
          </cell>
          <cell r="W221">
            <v>1425</v>
          </cell>
          <cell r="X221">
            <v>1545</v>
          </cell>
          <cell r="Y221">
            <v>1645</v>
          </cell>
          <cell r="Z221">
            <v>1505</v>
          </cell>
          <cell r="AA221">
            <v>1520</v>
          </cell>
          <cell r="AB221">
            <v>1550</v>
          </cell>
          <cell r="AC221">
            <v>1575</v>
          </cell>
          <cell r="AD221">
            <v>1600</v>
          </cell>
        </row>
        <row r="222">
          <cell r="D222" t="str">
            <v>Nigeria</v>
          </cell>
          <cell r="E222">
            <v>1475</v>
          </cell>
          <cell r="F222">
            <v>1475</v>
          </cell>
          <cell r="G222">
            <v>1300</v>
          </cell>
          <cell r="H222">
            <v>1420</v>
          </cell>
          <cell r="I222">
            <v>1665</v>
          </cell>
          <cell r="J222">
            <v>1760</v>
          </cell>
          <cell r="K222">
            <v>1890</v>
          </cell>
          <cell r="L222">
            <v>1890</v>
          </cell>
          <cell r="M222">
            <v>1915</v>
          </cell>
          <cell r="N222">
            <v>1870</v>
          </cell>
          <cell r="O222">
            <v>1855</v>
          </cell>
          <cell r="P222">
            <v>2050</v>
          </cell>
          <cell r="Q222">
            <v>2235</v>
          </cell>
          <cell r="R222">
            <v>2085</v>
          </cell>
          <cell r="S222">
            <v>1990</v>
          </cell>
          <cell r="T222">
            <v>2035</v>
          </cell>
          <cell r="U222">
            <v>2085</v>
          </cell>
          <cell r="V222">
            <v>1970</v>
          </cell>
          <cell r="W222">
            <v>2120</v>
          </cell>
          <cell r="X222">
            <v>2350</v>
          </cell>
          <cell r="Y222">
            <v>2420</v>
          </cell>
          <cell r="Z222">
            <v>2315</v>
          </cell>
          <cell r="AA222">
            <v>2340</v>
          </cell>
          <cell r="AB222">
            <v>2390</v>
          </cell>
          <cell r="AC222">
            <v>2420</v>
          </cell>
          <cell r="AD222">
            <v>2465</v>
          </cell>
        </row>
        <row r="223">
          <cell r="D223" t="str">
            <v>Indonesia</v>
          </cell>
          <cell r="E223">
            <v>1175</v>
          </cell>
          <cell r="F223">
            <v>1250</v>
          </cell>
          <cell r="G223">
            <v>1160</v>
          </cell>
          <cell r="H223">
            <v>1180</v>
          </cell>
          <cell r="I223">
            <v>1235</v>
          </cell>
          <cell r="J223">
            <v>1310</v>
          </cell>
          <cell r="K223">
            <v>1460</v>
          </cell>
          <cell r="L223">
            <v>1385</v>
          </cell>
          <cell r="M223">
            <v>1325</v>
          </cell>
          <cell r="N223">
            <v>1320</v>
          </cell>
          <cell r="O223">
            <v>1335</v>
          </cell>
          <cell r="P223">
            <v>1375</v>
          </cell>
          <cell r="Q223">
            <v>1390</v>
          </cell>
          <cell r="R223">
            <v>1345</v>
          </cell>
          <cell r="S223">
            <v>1305</v>
          </cell>
          <cell r="T223">
            <v>1300</v>
          </cell>
          <cell r="U223">
            <v>1215</v>
          </cell>
          <cell r="V223">
            <v>1130</v>
          </cell>
          <cell r="W223">
            <v>1025</v>
          </cell>
          <cell r="X223">
            <v>965</v>
          </cell>
          <cell r="Y223">
            <v>940</v>
          </cell>
          <cell r="Z223">
            <v>1455</v>
          </cell>
          <cell r="AA223">
            <v>1470</v>
          </cell>
          <cell r="AB223">
            <v>1505</v>
          </cell>
          <cell r="AC223">
            <v>1525</v>
          </cell>
          <cell r="AD223">
            <v>1550</v>
          </cell>
        </row>
        <row r="224">
          <cell r="D224" t="str">
            <v>Venezuela</v>
          </cell>
          <cell r="E224">
            <v>1550</v>
          </cell>
          <cell r="F224">
            <v>1650</v>
          </cell>
          <cell r="G224">
            <v>1650</v>
          </cell>
          <cell r="H224">
            <v>1660</v>
          </cell>
          <cell r="I224">
            <v>1695</v>
          </cell>
          <cell r="J224">
            <v>2085</v>
          </cell>
          <cell r="K224">
            <v>2325</v>
          </cell>
          <cell r="L224">
            <v>2285</v>
          </cell>
          <cell r="M224">
            <v>2310</v>
          </cell>
          <cell r="N224">
            <v>2455</v>
          </cell>
          <cell r="O224">
            <v>2665</v>
          </cell>
          <cell r="P224">
            <v>2990</v>
          </cell>
          <cell r="Q224">
            <v>3250</v>
          </cell>
          <cell r="R224">
            <v>3140</v>
          </cell>
          <cell r="S224">
            <v>2785</v>
          </cell>
          <cell r="T224">
            <v>2900</v>
          </cell>
          <cell r="U224">
            <v>2825</v>
          </cell>
          <cell r="V224">
            <v>2560</v>
          </cell>
          <cell r="W224">
            <v>2325</v>
          </cell>
          <cell r="X224">
            <v>2595</v>
          </cell>
          <cell r="Y224">
            <v>2645</v>
          </cell>
          <cell r="Z224">
            <v>3235</v>
          </cell>
          <cell r="AA224">
            <v>3270</v>
          </cell>
          <cell r="AB224">
            <v>3335</v>
          </cell>
          <cell r="AC224">
            <v>3385</v>
          </cell>
          <cell r="AD224">
            <v>3440</v>
          </cell>
        </row>
        <row r="226">
          <cell r="D226" t="str">
            <v>Total OPEC</v>
          </cell>
          <cell r="E226">
            <v>15500</v>
          </cell>
          <cell r="F226">
            <v>18025</v>
          </cell>
          <cell r="G226">
            <v>17400</v>
          </cell>
          <cell r="H226">
            <v>19070</v>
          </cell>
          <cell r="I226">
            <v>21105</v>
          </cell>
          <cell r="J226">
            <v>22395</v>
          </cell>
          <cell r="K226">
            <v>22710</v>
          </cell>
          <cell r="L226">
            <v>23755</v>
          </cell>
          <cell r="M226">
            <v>24295</v>
          </cell>
          <cell r="N226">
            <v>24480</v>
          </cell>
          <cell r="O226">
            <v>24860</v>
          </cell>
          <cell r="P226">
            <v>25835</v>
          </cell>
          <cell r="Q226">
            <v>27150</v>
          </cell>
          <cell r="R226">
            <v>27785</v>
          </cell>
          <cell r="S226">
            <v>26515</v>
          </cell>
          <cell r="T226">
            <v>28015</v>
          </cell>
          <cell r="U226">
            <v>27180</v>
          </cell>
          <cell r="V226">
            <v>25360</v>
          </cell>
          <cell r="W226">
            <v>27050</v>
          </cell>
          <cell r="X226">
            <v>29145</v>
          </cell>
          <cell r="Y226">
            <v>29935</v>
          </cell>
          <cell r="Z226">
            <v>30200</v>
          </cell>
          <cell r="AA226">
            <v>30700</v>
          </cell>
          <cell r="AB226">
            <v>31290</v>
          </cell>
          <cell r="AC226">
            <v>31700</v>
          </cell>
          <cell r="AD226">
            <v>32205</v>
          </cell>
        </row>
        <row r="231">
          <cell r="D231" t="str">
            <v>OPEC Crude Production</v>
          </cell>
        </row>
        <row r="232">
          <cell r="D232" t="str">
            <v>BASED ON CURRENT QUOTA ALLOCATIONS</v>
          </cell>
        </row>
        <row r="233">
          <cell r="D233" t="str">
            <v>million b/d</v>
          </cell>
          <cell r="E233">
            <v>1985</v>
          </cell>
          <cell r="F233">
            <v>1986</v>
          </cell>
          <cell r="G233">
            <v>1987</v>
          </cell>
          <cell r="H233">
            <v>1988</v>
          </cell>
          <cell r="I233">
            <v>1989</v>
          </cell>
          <cell r="J233">
            <v>1990</v>
          </cell>
          <cell r="K233">
            <v>1991</v>
          </cell>
          <cell r="L233">
            <v>1992</v>
          </cell>
          <cell r="M233">
            <v>1993</v>
          </cell>
          <cell r="N233">
            <v>1994</v>
          </cell>
          <cell r="O233">
            <v>1995</v>
          </cell>
          <cell r="P233">
            <v>1996</v>
          </cell>
          <cell r="Q233">
            <v>1997</v>
          </cell>
          <cell r="R233">
            <v>1998</v>
          </cell>
          <cell r="S233">
            <v>1999</v>
          </cell>
          <cell r="T233">
            <v>2000</v>
          </cell>
          <cell r="U233">
            <v>2001</v>
          </cell>
          <cell r="V233">
            <v>2002</v>
          </cell>
          <cell r="W233">
            <v>2003</v>
          </cell>
          <cell r="X233">
            <v>2004</v>
          </cell>
          <cell r="Y233">
            <v>2005</v>
          </cell>
          <cell r="Z233">
            <v>2006</v>
          </cell>
          <cell r="AA233">
            <v>2007</v>
          </cell>
          <cell r="AB233">
            <v>2008</v>
          </cell>
          <cell r="AC233">
            <v>2009</v>
          </cell>
          <cell r="AD233">
            <v>2010</v>
          </cell>
        </row>
        <row r="235">
          <cell r="D235" t="str">
            <v>Saudi Arabia</v>
          </cell>
          <cell r="E235">
            <v>3.3999999999999995</v>
          </cell>
          <cell r="F235">
            <v>4.9000000000000012</v>
          </cell>
          <cell r="G235">
            <v>4.0999999999999988</v>
          </cell>
          <cell r="H235">
            <v>5</v>
          </cell>
          <cell r="I235">
            <v>5.1000000000000014</v>
          </cell>
          <cell r="J235">
            <v>6.2999999999999989</v>
          </cell>
          <cell r="K235">
            <v>8.1</v>
          </cell>
          <cell r="L235">
            <v>8.2000000000000028</v>
          </cell>
          <cell r="M235">
            <v>8.1000000000000014</v>
          </cell>
          <cell r="N235">
            <v>7.9</v>
          </cell>
          <cell r="O235">
            <v>7.9999999999999964</v>
          </cell>
          <cell r="P235">
            <v>7.9000000000000021</v>
          </cell>
          <cell r="Q235">
            <v>8.2000000000000011</v>
          </cell>
          <cell r="R235">
            <v>8.3000000000000007</v>
          </cell>
          <cell r="S235">
            <v>7.6000000000000014</v>
          </cell>
          <cell r="T235">
            <v>8.3000000000000007</v>
          </cell>
          <cell r="U235">
            <v>7.8999999999999986</v>
          </cell>
          <cell r="V235">
            <v>7.6</v>
          </cell>
          <cell r="W235">
            <v>9.0000000000000036</v>
          </cell>
          <cell r="X235">
            <v>8.9</v>
          </cell>
          <cell r="Y235">
            <v>9.5999999999999961</v>
          </cell>
          <cell r="Z235">
            <v>9.1000000000000014</v>
          </cell>
          <cell r="AA235">
            <v>9.1999999999999993</v>
          </cell>
          <cell r="AB235">
            <v>9.4000000000000021</v>
          </cell>
          <cell r="AC235">
            <v>9.4999999999999982</v>
          </cell>
          <cell r="AD235">
            <v>9.6000000000000014</v>
          </cell>
        </row>
        <row r="236">
          <cell r="D236" t="str">
            <v>Iran</v>
          </cell>
          <cell r="E236">
            <v>2.2000000000000002</v>
          </cell>
          <cell r="F236">
            <v>1.9</v>
          </cell>
          <cell r="G236">
            <v>2.2000000000000002</v>
          </cell>
          <cell r="H236">
            <v>2.2999999999999998</v>
          </cell>
          <cell r="I236">
            <v>2.9</v>
          </cell>
          <cell r="J236">
            <v>3.1</v>
          </cell>
          <cell r="K236">
            <v>3.3</v>
          </cell>
          <cell r="L236">
            <v>3.4</v>
          </cell>
          <cell r="M236">
            <v>3.6</v>
          </cell>
          <cell r="N236">
            <v>3.6</v>
          </cell>
          <cell r="O236">
            <v>3.6</v>
          </cell>
          <cell r="P236">
            <v>3.7</v>
          </cell>
          <cell r="Q236">
            <v>3.6</v>
          </cell>
          <cell r="R236">
            <v>3.6</v>
          </cell>
          <cell r="S236">
            <v>3.5</v>
          </cell>
          <cell r="T236">
            <v>3.7</v>
          </cell>
          <cell r="U236">
            <v>3.7</v>
          </cell>
          <cell r="V236">
            <v>3.4</v>
          </cell>
          <cell r="W236">
            <v>3.8</v>
          </cell>
          <cell r="X236">
            <v>4</v>
          </cell>
          <cell r="Y236">
            <v>3.9</v>
          </cell>
          <cell r="Z236">
            <v>4.0999999999999996</v>
          </cell>
          <cell r="AA236">
            <v>4.2</v>
          </cell>
          <cell r="AB236">
            <v>4.3</v>
          </cell>
          <cell r="AC236">
            <v>4.3</v>
          </cell>
          <cell r="AD236">
            <v>4.4000000000000004</v>
          </cell>
        </row>
        <row r="237">
          <cell r="D237" t="str">
            <v>Iraq</v>
          </cell>
          <cell r="E237">
            <v>1.4</v>
          </cell>
          <cell r="F237">
            <v>1.9</v>
          </cell>
          <cell r="G237">
            <v>2.2000000000000002</v>
          </cell>
          <cell r="H237">
            <v>2.6</v>
          </cell>
          <cell r="I237">
            <v>2.8</v>
          </cell>
          <cell r="J237">
            <v>2</v>
          </cell>
          <cell r="K237">
            <v>0.3</v>
          </cell>
          <cell r="L237">
            <v>0.5</v>
          </cell>
          <cell r="M237">
            <v>0.5</v>
          </cell>
          <cell r="N237">
            <v>0.5</v>
          </cell>
          <cell r="O237">
            <v>0.6</v>
          </cell>
          <cell r="P237">
            <v>0.7</v>
          </cell>
          <cell r="Q237">
            <v>1.2</v>
          </cell>
          <cell r="R237">
            <v>2.1</v>
          </cell>
          <cell r="S237">
            <v>2.5</v>
          </cell>
          <cell r="T237">
            <v>2.5</v>
          </cell>
          <cell r="U237">
            <v>2.4</v>
          </cell>
          <cell r="V237">
            <v>2</v>
          </cell>
          <cell r="W237">
            <v>1.3</v>
          </cell>
          <cell r="X237">
            <v>2</v>
          </cell>
          <cell r="Y237">
            <v>1.9</v>
          </cell>
          <cell r="Z237">
            <v>2.1</v>
          </cell>
          <cell r="AA237">
            <v>2.2999999999999998</v>
          </cell>
          <cell r="AB237">
            <v>2.2999999999999998</v>
          </cell>
          <cell r="AC237">
            <v>2.2999999999999998</v>
          </cell>
          <cell r="AD237">
            <v>2.2999999999999998</v>
          </cell>
        </row>
        <row r="238">
          <cell r="D238" t="str">
            <v>Kuwait</v>
          </cell>
          <cell r="E238">
            <v>1.1000000000000001</v>
          </cell>
          <cell r="F238">
            <v>1.5</v>
          </cell>
          <cell r="G238">
            <v>1.3</v>
          </cell>
          <cell r="H238">
            <v>1.4</v>
          </cell>
          <cell r="I238">
            <v>1.7</v>
          </cell>
          <cell r="J238">
            <v>1.1000000000000001</v>
          </cell>
          <cell r="K238">
            <v>0.2</v>
          </cell>
          <cell r="L238">
            <v>1.1000000000000001</v>
          </cell>
          <cell r="M238">
            <v>1.8</v>
          </cell>
          <cell r="N238">
            <v>2</v>
          </cell>
          <cell r="O238">
            <v>2</v>
          </cell>
          <cell r="P238">
            <v>2.1</v>
          </cell>
          <cell r="Q238">
            <v>2.1</v>
          </cell>
          <cell r="R238">
            <v>2.1</v>
          </cell>
          <cell r="S238">
            <v>1.9</v>
          </cell>
          <cell r="T238">
            <v>2.1</v>
          </cell>
          <cell r="U238">
            <v>2</v>
          </cell>
          <cell r="V238">
            <v>1.9</v>
          </cell>
          <cell r="W238">
            <v>2.2000000000000002</v>
          </cell>
          <cell r="X238">
            <v>2.2999999999999998</v>
          </cell>
          <cell r="Y238">
            <v>2.5</v>
          </cell>
          <cell r="Z238">
            <v>2.2999999999999998</v>
          </cell>
          <cell r="AA238">
            <v>2.2999999999999998</v>
          </cell>
          <cell r="AB238">
            <v>2.2999999999999998</v>
          </cell>
          <cell r="AC238">
            <v>2.4</v>
          </cell>
          <cell r="AD238">
            <v>2.4</v>
          </cell>
        </row>
        <row r="239">
          <cell r="D239" t="str">
            <v>UAE</v>
          </cell>
          <cell r="E239">
            <v>1.1000000000000001</v>
          </cell>
          <cell r="F239">
            <v>1.3</v>
          </cell>
          <cell r="G239">
            <v>1.4</v>
          </cell>
          <cell r="H239">
            <v>1.5</v>
          </cell>
          <cell r="I239">
            <v>1.8</v>
          </cell>
          <cell r="J239">
            <v>2.1</v>
          </cell>
          <cell r="K239">
            <v>2.4</v>
          </cell>
          <cell r="L239">
            <v>2.2999999999999998</v>
          </cell>
          <cell r="M239">
            <v>2.2000000000000002</v>
          </cell>
          <cell r="N239">
            <v>2.2000000000000002</v>
          </cell>
          <cell r="O239">
            <v>2.2000000000000002</v>
          </cell>
          <cell r="P239">
            <v>2.2000000000000002</v>
          </cell>
          <cell r="Q239">
            <v>2.2999999999999998</v>
          </cell>
          <cell r="R239">
            <v>2.2999999999999998</v>
          </cell>
          <cell r="S239">
            <v>2.1</v>
          </cell>
          <cell r="T239">
            <v>2.2999999999999998</v>
          </cell>
          <cell r="U239">
            <v>2.2000000000000002</v>
          </cell>
          <cell r="V239">
            <v>2</v>
          </cell>
          <cell r="W239">
            <v>2.2000000000000002</v>
          </cell>
          <cell r="X239">
            <v>2.4</v>
          </cell>
          <cell r="Y239">
            <v>2.4</v>
          </cell>
          <cell r="Z239">
            <v>2.5</v>
          </cell>
          <cell r="AA239">
            <v>2.5</v>
          </cell>
          <cell r="AB239">
            <v>2.5</v>
          </cell>
          <cell r="AC239">
            <v>2.6</v>
          </cell>
          <cell r="AD239">
            <v>2.6</v>
          </cell>
        </row>
        <row r="240">
          <cell r="D240" t="str">
            <v>Qatar</v>
          </cell>
          <cell r="E240">
            <v>0.3</v>
          </cell>
          <cell r="F240">
            <v>0.3</v>
          </cell>
          <cell r="G240">
            <v>0.3</v>
          </cell>
          <cell r="H240">
            <v>0.3</v>
          </cell>
          <cell r="I240">
            <v>0.4</v>
          </cell>
          <cell r="J240">
            <v>0.4</v>
          </cell>
          <cell r="K240">
            <v>0.4</v>
          </cell>
          <cell r="L240">
            <v>0.4</v>
          </cell>
          <cell r="M240">
            <v>0.4</v>
          </cell>
          <cell r="N240">
            <v>0.4</v>
          </cell>
          <cell r="O240">
            <v>0.4</v>
          </cell>
          <cell r="P240">
            <v>0.5</v>
          </cell>
          <cell r="Q240">
            <v>0.6</v>
          </cell>
          <cell r="R240">
            <v>0.7</v>
          </cell>
          <cell r="S240">
            <v>0.7</v>
          </cell>
          <cell r="T240">
            <v>0.7</v>
          </cell>
          <cell r="U240">
            <v>0.7</v>
          </cell>
          <cell r="V240">
            <v>0.6</v>
          </cell>
          <cell r="W240">
            <v>0.7</v>
          </cell>
          <cell r="X240">
            <v>0.8</v>
          </cell>
          <cell r="Y240">
            <v>0.8</v>
          </cell>
          <cell r="Z240">
            <v>0.7</v>
          </cell>
          <cell r="AA240">
            <v>0.7</v>
          </cell>
          <cell r="AB240">
            <v>0.8</v>
          </cell>
          <cell r="AC240">
            <v>0.8</v>
          </cell>
          <cell r="AD240">
            <v>0.8</v>
          </cell>
        </row>
        <row r="241">
          <cell r="D241" t="str">
            <v>Total Middle East</v>
          </cell>
          <cell r="E241">
            <v>9.5</v>
          </cell>
          <cell r="F241">
            <v>11.8</v>
          </cell>
          <cell r="G241">
            <v>11.499999999999998</v>
          </cell>
          <cell r="H241">
            <v>13.100000000000001</v>
          </cell>
          <cell r="I241">
            <v>14.700000000000001</v>
          </cell>
          <cell r="J241">
            <v>14.999999999999998</v>
          </cell>
          <cell r="K241">
            <v>14.7</v>
          </cell>
          <cell r="L241">
            <v>15.900000000000002</v>
          </cell>
          <cell r="M241">
            <v>16.600000000000001</v>
          </cell>
          <cell r="N241">
            <v>16.600000000000001</v>
          </cell>
          <cell r="O241">
            <v>16.799999999999997</v>
          </cell>
          <cell r="P241">
            <v>17.100000000000001</v>
          </cell>
          <cell r="Q241">
            <v>18</v>
          </cell>
          <cell r="R241">
            <v>19.100000000000001</v>
          </cell>
          <cell r="S241">
            <v>18.3</v>
          </cell>
          <cell r="T241">
            <v>19.600000000000001</v>
          </cell>
          <cell r="U241">
            <v>18.899999999999999</v>
          </cell>
          <cell r="V241">
            <v>17.5</v>
          </cell>
          <cell r="W241">
            <v>19.200000000000003</v>
          </cell>
          <cell r="X241">
            <v>20.400000000000002</v>
          </cell>
          <cell r="Y241">
            <v>21.099999999999998</v>
          </cell>
          <cell r="Z241">
            <v>20.8</v>
          </cell>
          <cell r="AA241">
            <v>21.2</v>
          </cell>
          <cell r="AB241">
            <v>21.6</v>
          </cell>
          <cell r="AC241">
            <v>21.9</v>
          </cell>
          <cell r="AD241">
            <v>22.1</v>
          </cell>
        </row>
        <row r="243">
          <cell r="D243" t="str">
            <v>Algeria</v>
          </cell>
          <cell r="E243">
            <v>0.7</v>
          </cell>
          <cell r="F243">
            <v>0.7</v>
          </cell>
          <cell r="G243">
            <v>0.7</v>
          </cell>
          <cell r="H243">
            <v>0.7</v>
          </cell>
          <cell r="I243">
            <v>0.7</v>
          </cell>
          <cell r="J243">
            <v>0.8</v>
          </cell>
          <cell r="K243">
            <v>0.8</v>
          </cell>
          <cell r="L243">
            <v>0.8</v>
          </cell>
          <cell r="M243">
            <v>0.8</v>
          </cell>
          <cell r="N243">
            <v>0.8</v>
          </cell>
          <cell r="O243">
            <v>0.8</v>
          </cell>
          <cell r="P243">
            <v>0.8</v>
          </cell>
          <cell r="Q243">
            <v>0.9</v>
          </cell>
          <cell r="R243">
            <v>0.8</v>
          </cell>
          <cell r="S243">
            <v>0.8</v>
          </cell>
          <cell r="T243">
            <v>0.8</v>
          </cell>
          <cell r="U243">
            <v>0.8</v>
          </cell>
          <cell r="V243">
            <v>0.9</v>
          </cell>
          <cell r="W243">
            <v>1.1000000000000001</v>
          </cell>
          <cell r="X243">
            <v>1.2</v>
          </cell>
          <cell r="Y243">
            <v>1.3</v>
          </cell>
          <cell r="Z243">
            <v>0.9</v>
          </cell>
          <cell r="AA243">
            <v>0.9</v>
          </cell>
          <cell r="AB243">
            <v>0.9</v>
          </cell>
          <cell r="AC243">
            <v>0.9</v>
          </cell>
          <cell r="AD243">
            <v>1</v>
          </cell>
        </row>
        <row r="244">
          <cell r="D244" t="str">
            <v>Libya</v>
          </cell>
          <cell r="E244">
            <v>1</v>
          </cell>
          <cell r="F244">
            <v>1</v>
          </cell>
          <cell r="G244">
            <v>1</v>
          </cell>
          <cell r="H244">
            <v>1</v>
          </cell>
          <cell r="I244">
            <v>1.1000000000000001</v>
          </cell>
          <cell r="J244">
            <v>1.4</v>
          </cell>
          <cell r="K244">
            <v>1.5</v>
          </cell>
          <cell r="L244">
            <v>1.5</v>
          </cell>
          <cell r="M244">
            <v>1.4</v>
          </cell>
          <cell r="N244">
            <v>1.4</v>
          </cell>
          <cell r="O244">
            <v>1.4</v>
          </cell>
          <cell r="P244">
            <v>1.4</v>
          </cell>
          <cell r="Q244">
            <v>1.4</v>
          </cell>
          <cell r="R244">
            <v>1.4</v>
          </cell>
          <cell r="S244">
            <v>1.3</v>
          </cell>
          <cell r="T244">
            <v>1.4</v>
          </cell>
          <cell r="U244">
            <v>1.4</v>
          </cell>
          <cell r="V244">
            <v>1.3</v>
          </cell>
          <cell r="W244">
            <v>1.4</v>
          </cell>
          <cell r="X244">
            <v>1.5</v>
          </cell>
          <cell r="Y244">
            <v>1.6</v>
          </cell>
          <cell r="Z244">
            <v>1.5</v>
          </cell>
          <cell r="AA244">
            <v>1.5</v>
          </cell>
          <cell r="AB244">
            <v>1.6</v>
          </cell>
          <cell r="AC244">
            <v>1.6</v>
          </cell>
          <cell r="AD244">
            <v>1.6</v>
          </cell>
        </row>
        <row r="245">
          <cell r="D245" t="str">
            <v>Nigeria</v>
          </cell>
          <cell r="E245">
            <v>1.5</v>
          </cell>
          <cell r="F245">
            <v>1.5</v>
          </cell>
          <cell r="G245">
            <v>1.3</v>
          </cell>
          <cell r="H245">
            <v>1.4</v>
          </cell>
          <cell r="I245">
            <v>1.7</v>
          </cell>
          <cell r="J245">
            <v>1.8</v>
          </cell>
          <cell r="K245">
            <v>1.9</v>
          </cell>
          <cell r="L245">
            <v>1.9</v>
          </cell>
          <cell r="M245">
            <v>1.9</v>
          </cell>
          <cell r="N245">
            <v>1.9</v>
          </cell>
          <cell r="O245">
            <v>1.9</v>
          </cell>
          <cell r="P245">
            <v>2.1</v>
          </cell>
          <cell r="Q245">
            <v>2.2000000000000002</v>
          </cell>
          <cell r="R245">
            <v>2.1</v>
          </cell>
          <cell r="S245">
            <v>2</v>
          </cell>
          <cell r="T245">
            <v>2</v>
          </cell>
          <cell r="U245">
            <v>2.1</v>
          </cell>
          <cell r="V245">
            <v>2</v>
          </cell>
          <cell r="W245">
            <v>2.1</v>
          </cell>
          <cell r="X245">
            <v>2.4</v>
          </cell>
          <cell r="Y245">
            <v>2.4</v>
          </cell>
          <cell r="Z245">
            <v>2.2999999999999998</v>
          </cell>
          <cell r="AA245">
            <v>2.2999999999999998</v>
          </cell>
          <cell r="AB245">
            <v>2.4</v>
          </cell>
          <cell r="AC245">
            <v>2.4</v>
          </cell>
          <cell r="AD245">
            <v>2.5</v>
          </cell>
        </row>
        <row r="246">
          <cell r="D246" t="str">
            <v>Indonesia</v>
          </cell>
          <cell r="E246">
            <v>1.2</v>
          </cell>
          <cell r="F246">
            <v>1.3</v>
          </cell>
          <cell r="G246">
            <v>1.2</v>
          </cell>
          <cell r="H246">
            <v>1.2</v>
          </cell>
          <cell r="I246">
            <v>1.2</v>
          </cell>
          <cell r="J246">
            <v>1.3</v>
          </cell>
          <cell r="K246">
            <v>1.5</v>
          </cell>
          <cell r="L246">
            <v>1.4</v>
          </cell>
          <cell r="M246">
            <v>1.3</v>
          </cell>
          <cell r="N246">
            <v>1.3</v>
          </cell>
          <cell r="O246">
            <v>1.3</v>
          </cell>
          <cell r="P246">
            <v>1.4</v>
          </cell>
          <cell r="Q246">
            <v>1.4</v>
          </cell>
          <cell r="R246">
            <v>1.3</v>
          </cell>
          <cell r="S246">
            <v>1.3</v>
          </cell>
          <cell r="T246">
            <v>1.3</v>
          </cell>
          <cell r="U246">
            <v>1.2</v>
          </cell>
          <cell r="V246">
            <v>1.1000000000000001</v>
          </cell>
          <cell r="W246">
            <v>1</v>
          </cell>
          <cell r="X246">
            <v>1</v>
          </cell>
          <cell r="Y246">
            <v>0.9</v>
          </cell>
          <cell r="Z246">
            <v>1.5</v>
          </cell>
          <cell r="AA246">
            <v>1.5</v>
          </cell>
          <cell r="AB246">
            <v>1.5</v>
          </cell>
          <cell r="AC246">
            <v>1.5</v>
          </cell>
          <cell r="AD246">
            <v>1.6</v>
          </cell>
        </row>
        <row r="247">
          <cell r="D247" t="str">
            <v>Venezuela</v>
          </cell>
          <cell r="E247">
            <v>1.6</v>
          </cell>
          <cell r="F247">
            <v>1.7</v>
          </cell>
          <cell r="G247">
            <v>1.7</v>
          </cell>
          <cell r="H247">
            <v>1.7</v>
          </cell>
          <cell r="I247">
            <v>1.7</v>
          </cell>
          <cell r="J247">
            <v>2.1</v>
          </cell>
          <cell r="K247">
            <v>2.2999999999999998</v>
          </cell>
          <cell r="L247">
            <v>2.2999999999999998</v>
          </cell>
          <cell r="M247">
            <v>2.2999999999999998</v>
          </cell>
          <cell r="N247">
            <v>2.5</v>
          </cell>
          <cell r="O247">
            <v>2.7</v>
          </cell>
          <cell r="P247">
            <v>3</v>
          </cell>
          <cell r="Q247">
            <v>3.3</v>
          </cell>
          <cell r="R247">
            <v>3.1</v>
          </cell>
          <cell r="S247">
            <v>2.8</v>
          </cell>
          <cell r="T247">
            <v>2.9</v>
          </cell>
          <cell r="U247">
            <v>2.8</v>
          </cell>
          <cell r="V247">
            <v>2.6</v>
          </cell>
          <cell r="W247">
            <v>2.2999999999999998</v>
          </cell>
          <cell r="X247">
            <v>2.6</v>
          </cell>
          <cell r="Y247">
            <v>2.6</v>
          </cell>
          <cell r="Z247">
            <v>3.2</v>
          </cell>
          <cell r="AA247">
            <v>3.3</v>
          </cell>
          <cell r="AB247">
            <v>3.3</v>
          </cell>
          <cell r="AC247">
            <v>3.4</v>
          </cell>
          <cell r="AD247">
            <v>3.4</v>
          </cell>
        </row>
        <row r="249">
          <cell r="D249" t="str">
            <v>Total OPEC</v>
          </cell>
          <cell r="E249">
            <v>15.5</v>
          </cell>
          <cell r="F249">
            <v>18</v>
          </cell>
          <cell r="G249">
            <v>17.399999999999999</v>
          </cell>
          <cell r="H249">
            <v>19.100000000000001</v>
          </cell>
          <cell r="I249">
            <v>21.1</v>
          </cell>
          <cell r="J249">
            <v>22.4</v>
          </cell>
          <cell r="K249">
            <v>22.7</v>
          </cell>
          <cell r="L249">
            <v>23.8</v>
          </cell>
          <cell r="M249">
            <v>24.3</v>
          </cell>
          <cell r="N249">
            <v>24.5</v>
          </cell>
          <cell r="O249">
            <v>24.9</v>
          </cell>
          <cell r="P249">
            <v>25.8</v>
          </cell>
          <cell r="Q249">
            <v>27.2</v>
          </cell>
          <cell r="R249">
            <v>27.8</v>
          </cell>
          <cell r="S249">
            <v>26.5</v>
          </cell>
          <cell r="T249">
            <v>28</v>
          </cell>
          <cell r="U249">
            <v>27.2</v>
          </cell>
          <cell r="V249">
            <v>25.4</v>
          </cell>
          <cell r="W249">
            <v>27.1</v>
          </cell>
          <cell r="X249">
            <v>29.1</v>
          </cell>
          <cell r="Y249">
            <v>29.9</v>
          </cell>
          <cell r="Z249">
            <v>30.2</v>
          </cell>
          <cell r="AA249">
            <v>30.7</v>
          </cell>
          <cell r="AB249">
            <v>31.3</v>
          </cell>
          <cell r="AC249">
            <v>31.7</v>
          </cell>
          <cell r="AD249">
            <v>32.200000000000003</v>
          </cell>
        </row>
        <row r="250">
          <cell r="E250">
            <v>14.1</v>
          </cell>
          <cell r="F250">
            <v>16.100000000000001</v>
          </cell>
          <cell r="G250">
            <v>15.2</v>
          </cell>
          <cell r="H250">
            <v>16.5</v>
          </cell>
          <cell r="I250">
            <v>18.3</v>
          </cell>
          <cell r="J250">
            <v>20.399999999999999</v>
          </cell>
        </row>
        <row r="400">
          <cell r="D400" t="str">
            <v>Total World Excl FSU Production</v>
          </cell>
        </row>
        <row r="401">
          <cell r="E401">
            <v>1985</v>
          </cell>
          <cell r="F401">
            <v>1986</v>
          </cell>
          <cell r="G401">
            <v>1987</v>
          </cell>
          <cell r="H401">
            <v>1988</v>
          </cell>
          <cell r="I401">
            <v>1989</v>
          </cell>
          <cell r="J401">
            <v>1990</v>
          </cell>
          <cell r="K401">
            <v>1991</v>
          </cell>
          <cell r="L401">
            <v>1992</v>
          </cell>
          <cell r="M401">
            <v>1993</v>
          </cell>
          <cell r="N401">
            <v>1994</v>
          </cell>
          <cell r="O401">
            <v>1995</v>
          </cell>
          <cell r="P401">
            <v>1996</v>
          </cell>
          <cell r="Q401">
            <v>1997</v>
          </cell>
          <cell r="R401">
            <v>1998</v>
          </cell>
          <cell r="S401">
            <v>1999</v>
          </cell>
          <cell r="T401">
            <v>2000</v>
          </cell>
          <cell r="U401">
            <v>2001</v>
          </cell>
          <cell r="V401">
            <v>2002</v>
          </cell>
          <cell r="W401">
            <v>2003</v>
          </cell>
          <cell r="X401">
            <v>2004</v>
          </cell>
          <cell r="Y401">
            <v>2005</v>
          </cell>
          <cell r="Z401">
            <v>2006</v>
          </cell>
          <cell r="AA401">
            <v>2007</v>
          </cell>
          <cell r="AB401">
            <v>2008</v>
          </cell>
          <cell r="AC401">
            <v>2009</v>
          </cell>
          <cell r="AD401">
            <v>2010</v>
          </cell>
        </row>
        <row r="402">
          <cell r="D402" t="str">
            <v>Atlantic Basin</v>
          </cell>
          <cell r="E402">
            <v>26.200000000000003</v>
          </cell>
          <cell r="F402">
            <v>26.1</v>
          </cell>
          <cell r="G402">
            <v>25.9</v>
          </cell>
          <cell r="H402">
            <v>26</v>
          </cell>
          <cell r="I402">
            <v>26.000000000000004</v>
          </cell>
          <cell r="J402">
            <v>27.1</v>
          </cell>
          <cell r="K402">
            <v>28.100000000000009</v>
          </cell>
          <cell r="L402">
            <v>28.5</v>
          </cell>
          <cell r="M402">
            <v>28.9</v>
          </cell>
          <cell r="N402">
            <v>29.999999999999993</v>
          </cell>
          <cell r="O402">
            <v>31.300000000000004</v>
          </cell>
          <cell r="P402">
            <v>32.899999999999977</v>
          </cell>
          <cell r="Q402">
            <v>33.899999999999991</v>
          </cell>
          <cell r="R402">
            <v>34.000000000000007</v>
          </cell>
          <cell r="S402">
            <v>33.400000000000006</v>
          </cell>
          <cell r="T402">
            <v>34.099999999999987</v>
          </cell>
          <cell r="U402">
            <v>34.200000000000003</v>
          </cell>
          <cell r="V402">
            <v>34.5</v>
          </cell>
          <cell r="W402">
            <v>34.299999999999997</v>
          </cell>
          <cell r="X402">
            <v>35.200000000000003</v>
          </cell>
          <cell r="Y402">
            <v>35</v>
          </cell>
          <cell r="Z402">
            <v>36.599999999999987</v>
          </cell>
          <cell r="AA402">
            <v>37.299999999999997</v>
          </cell>
          <cell r="AB402">
            <v>37.700000000000003</v>
          </cell>
          <cell r="AC402">
            <v>38.200000000000017</v>
          </cell>
          <cell r="AD402">
            <v>38.799999999999997</v>
          </cell>
        </row>
        <row r="403">
          <cell r="D403" t="str">
            <v>Middle East</v>
          </cell>
          <cell r="E403">
            <v>10.899999999999999</v>
          </cell>
          <cell r="F403">
            <v>13.300000000000002</v>
          </cell>
          <cell r="G403">
            <v>13.200000000000003</v>
          </cell>
          <cell r="H403">
            <v>15.000000000000002</v>
          </cell>
          <cell r="I403">
            <v>16.7</v>
          </cell>
          <cell r="J403">
            <v>17.199999999999996</v>
          </cell>
          <cell r="K403">
            <v>16.899999999999999</v>
          </cell>
          <cell r="L403">
            <v>18.300000000000004</v>
          </cell>
          <cell r="M403">
            <v>19.200000000000003</v>
          </cell>
          <cell r="N403">
            <v>19.5</v>
          </cell>
          <cell r="O403">
            <v>19.999999999999993</v>
          </cell>
          <cell r="P403">
            <v>20.400000000000002</v>
          </cell>
          <cell r="Q403">
            <v>21.5</v>
          </cell>
          <cell r="R403">
            <v>22.6</v>
          </cell>
          <cell r="S403">
            <v>21.8</v>
          </cell>
          <cell r="T403">
            <v>23.300000000000004</v>
          </cell>
          <cell r="U403">
            <v>22.7</v>
          </cell>
          <cell r="V403">
            <v>21.400000000000002</v>
          </cell>
          <cell r="W403">
            <v>23.200000000000003</v>
          </cell>
          <cell r="X403">
            <v>24.499999999999996</v>
          </cell>
          <cell r="Y403">
            <v>25.799999999999997</v>
          </cell>
          <cell r="Z403">
            <v>25.700000000000003</v>
          </cell>
          <cell r="AA403">
            <v>26.2</v>
          </cell>
          <cell r="AB403">
            <v>26.500000000000004</v>
          </cell>
          <cell r="AC403">
            <v>26.799999999999997</v>
          </cell>
          <cell r="AD403">
            <v>27.000000000000004</v>
          </cell>
        </row>
        <row r="404">
          <cell r="D404" t="str">
            <v>Asia Pacific</v>
          </cell>
          <cell r="E404">
            <v>9.1</v>
          </cell>
          <cell r="F404">
            <v>9.3000000000000007</v>
          </cell>
          <cell r="G404">
            <v>9.4</v>
          </cell>
          <cell r="H404">
            <v>9.6000000000000014</v>
          </cell>
          <cell r="I404">
            <v>9.5</v>
          </cell>
          <cell r="J404">
            <v>9.7999999999999989</v>
          </cell>
          <cell r="K404">
            <v>10</v>
          </cell>
          <cell r="L404">
            <v>9.8999999999999986</v>
          </cell>
          <cell r="M404">
            <v>9.7999999999999989</v>
          </cell>
          <cell r="N404">
            <v>10.1</v>
          </cell>
          <cell r="O404">
            <v>10</v>
          </cell>
          <cell r="P404">
            <v>10.199999999999999</v>
          </cell>
          <cell r="Q404">
            <v>10.199999999999999</v>
          </cell>
          <cell r="R404">
            <v>10</v>
          </cell>
          <cell r="S404">
            <v>9.7999999999999989</v>
          </cell>
          <cell r="T404">
            <v>10</v>
          </cell>
          <cell r="U404">
            <v>9.9</v>
          </cell>
          <cell r="V404">
            <v>9.8999999999999986</v>
          </cell>
          <cell r="W404">
            <v>9.7999999999999989</v>
          </cell>
          <cell r="X404">
            <v>10</v>
          </cell>
          <cell r="Y404">
            <v>10.000000000000002</v>
          </cell>
          <cell r="Z404">
            <v>10.100000000000001</v>
          </cell>
          <cell r="AA404">
            <v>9.9</v>
          </cell>
          <cell r="AB404">
            <v>10.1</v>
          </cell>
          <cell r="AC404">
            <v>9.9999999999999982</v>
          </cell>
          <cell r="AD404">
            <v>10</v>
          </cell>
        </row>
        <row r="405">
          <cell r="D405" t="str">
            <v>FSU</v>
          </cell>
          <cell r="E405">
            <v>11.9</v>
          </cell>
          <cell r="F405">
            <v>12.3</v>
          </cell>
          <cell r="G405">
            <v>12.5</v>
          </cell>
          <cell r="H405">
            <v>12.5</v>
          </cell>
          <cell r="I405">
            <v>12.2</v>
          </cell>
          <cell r="J405">
            <v>11.5</v>
          </cell>
          <cell r="K405">
            <v>10.4</v>
          </cell>
          <cell r="L405">
            <v>9</v>
          </cell>
          <cell r="M405">
            <v>7.9</v>
          </cell>
          <cell r="N405">
            <v>7.2</v>
          </cell>
          <cell r="O405">
            <v>7.2</v>
          </cell>
          <cell r="P405">
            <v>7.2</v>
          </cell>
          <cell r="Q405">
            <v>7.3</v>
          </cell>
          <cell r="R405">
            <v>7.2</v>
          </cell>
          <cell r="S405">
            <v>7.5</v>
          </cell>
          <cell r="T405">
            <v>7.9</v>
          </cell>
          <cell r="U405">
            <v>8.5</v>
          </cell>
          <cell r="V405">
            <v>9.3000000000000007</v>
          </cell>
          <cell r="W405">
            <v>10.3</v>
          </cell>
          <cell r="X405">
            <v>11.2</v>
          </cell>
          <cell r="Y405">
            <v>11.6</v>
          </cell>
          <cell r="Z405">
            <v>12</v>
          </cell>
          <cell r="AA405">
            <v>12.4</v>
          </cell>
          <cell r="AB405">
            <v>12.9</v>
          </cell>
          <cell r="AC405">
            <v>13.6</v>
          </cell>
          <cell r="AD405">
            <v>14.2</v>
          </cell>
        </row>
        <row r="406">
          <cell r="D406" t="str">
            <v>Total</v>
          </cell>
          <cell r="E406">
            <v>46.2</v>
          </cell>
          <cell r="F406">
            <v>48.7</v>
          </cell>
          <cell r="G406">
            <v>48.5</v>
          </cell>
          <cell r="H406">
            <v>50.6</v>
          </cell>
          <cell r="I406">
            <v>52.2</v>
          </cell>
          <cell r="J406">
            <v>54.099999999999994</v>
          </cell>
          <cell r="K406">
            <v>55.000000000000007</v>
          </cell>
          <cell r="L406">
            <v>56.7</v>
          </cell>
          <cell r="M406">
            <v>57.9</v>
          </cell>
          <cell r="N406">
            <v>59.599999999999994</v>
          </cell>
          <cell r="O406">
            <v>61.3</v>
          </cell>
          <cell r="P406">
            <v>63.499999999999986</v>
          </cell>
          <cell r="Q406">
            <v>65.599999999999994</v>
          </cell>
          <cell r="R406">
            <v>66.600000000000009</v>
          </cell>
          <cell r="S406">
            <v>65</v>
          </cell>
          <cell r="T406">
            <v>67.399999999999991</v>
          </cell>
          <cell r="U406">
            <v>66.8</v>
          </cell>
          <cell r="V406">
            <v>65.8</v>
          </cell>
          <cell r="W406">
            <v>67.3</v>
          </cell>
          <cell r="X406">
            <v>69.7</v>
          </cell>
          <cell r="Y406">
            <v>70.8</v>
          </cell>
          <cell r="Z406">
            <v>72.399999999999991</v>
          </cell>
          <cell r="AA406">
            <v>73.399999999999991</v>
          </cell>
          <cell r="AB406">
            <v>74.3</v>
          </cell>
          <cell r="AC406">
            <v>75.000000000000014</v>
          </cell>
          <cell r="AD406">
            <v>75.8</v>
          </cell>
        </row>
        <row r="409">
          <cell r="D409" t="str">
            <v>Year on Year Changes</v>
          </cell>
          <cell r="F409">
            <v>1986</v>
          </cell>
          <cell r="G409">
            <v>1987</v>
          </cell>
          <cell r="H409">
            <v>1988</v>
          </cell>
          <cell r="I409">
            <v>1989</v>
          </cell>
          <cell r="J409">
            <v>1990</v>
          </cell>
          <cell r="K409">
            <v>1991</v>
          </cell>
          <cell r="L409">
            <v>1992</v>
          </cell>
          <cell r="M409">
            <v>1993</v>
          </cell>
          <cell r="N409">
            <v>1994</v>
          </cell>
          <cell r="O409">
            <v>1995</v>
          </cell>
          <cell r="P409">
            <v>1996</v>
          </cell>
          <cell r="Q409">
            <v>1997</v>
          </cell>
          <cell r="R409">
            <v>1998</v>
          </cell>
          <cell r="S409">
            <v>1999</v>
          </cell>
          <cell r="T409">
            <v>2000</v>
          </cell>
          <cell r="U409">
            <v>2001</v>
          </cell>
          <cell r="V409">
            <v>2002</v>
          </cell>
          <cell r="W409">
            <v>2003</v>
          </cell>
          <cell r="X409">
            <v>2004</v>
          </cell>
          <cell r="Y409">
            <v>2005</v>
          </cell>
          <cell r="Z409">
            <v>2006</v>
          </cell>
          <cell r="AA409">
            <v>2007</v>
          </cell>
          <cell r="AB409">
            <v>2008</v>
          </cell>
          <cell r="AC409">
            <v>2009</v>
          </cell>
          <cell r="AD409">
            <v>2010</v>
          </cell>
        </row>
        <row r="410">
          <cell r="D410" t="str">
            <v>Non OPEC Excl FSU</v>
          </cell>
          <cell r="F410">
            <v>-0.10000000000000497</v>
          </cell>
          <cell r="G410">
            <v>0.20000000000000639</v>
          </cell>
          <cell r="H410">
            <v>0.39999999999999858</v>
          </cell>
          <cell r="I410">
            <v>-0.50000000000000355</v>
          </cell>
          <cell r="J410">
            <v>0.60000000000000497</v>
          </cell>
          <cell r="K410">
            <v>0.69999999999999574</v>
          </cell>
          <cell r="L410">
            <v>0.5</v>
          </cell>
          <cell r="M410">
            <v>0.5</v>
          </cell>
          <cell r="N410">
            <v>1.3999999999999986</v>
          </cell>
          <cell r="O410">
            <v>1.2000000000000028</v>
          </cell>
          <cell r="P410">
            <v>1.0999999999999943</v>
          </cell>
          <cell r="Q410">
            <v>0.50000000000000711</v>
          </cell>
          <cell r="R410">
            <v>0.29999999999999716</v>
          </cell>
          <cell r="S410">
            <v>-0.29999999999999716</v>
          </cell>
          <cell r="T410">
            <v>0.79999999999999716</v>
          </cell>
          <cell r="U410">
            <v>0.10000000000000142</v>
          </cell>
          <cell r="V410">
            <v>0.59999999999999432</v>
          </cell>
          <cell r="W410">
            <v>-0.39999999999999147</v>
          </cell>
          <cell r="X410">
            <v>0.20000000000000284</v>
          </cell>
          <cell r="Y410">
            <v>-0.30000000000000426</v>
          </cell>
          <cell r="Z410">
            <v>1</v>
          </cell>
          <cell r="AA410">
            <v>0.39999999999999858</v>
          </cell>
          <cell r="AB410">
            <v>0.20000000000000284</v>
          </cell>
          <cell r="AC410">
            <v>0.19999999999999574</v>
          </cell>
          <cell r="AD410">
            <v>0.19999999999999574</v>
          </cell>
        </row>
        <row r="411">
          <cell r="D411" t="str">
            <v>FSU</v>
          </cell>
          <cell r="F411">
            <v>0.40000000000000036</v>
          </cell>
          <cell r="G411">
            <v>0.19999999999999929</v>
          </cell>
          <cell r="H411">
            <v>0</v>
          </cell>
          <cell r="I411">
            <v>-0.30000000000000071</v>
          </cell>
          <cell r="J411">
            <v>-0.69999999999999929</v>
          </cell>
          <cell r="K411">
            <v>-1.0999999999999996</v>
          </cell>
          <cell r="L411">
            <v>-1.4000000000000004</v>
          </cell>
          <cell r="M411">
            <v>-1.0999999999999996</v>
          </cell>
          <cell r="N411">
            <v>-0.70000000000000018</v>
          </cell>
          <cell r="O411">
            <v>0</v>
          </cell>
          <cell r="P411">
            <v>0</v>
          </cell>
          <cell r="Q411">
            <v>9.9999999999999645E-2</v>
          </cell>
          <cell r="R411">
            <v>-9.9999999999999645E-2</v>
          </cell>
          <cell r="S411">
            <v>0.29999999999999982</v>
          </cell>
          <cell r="T411">
            <v>0.40000000000000036</v>
          </cell>
          <cell r="U411">
            <v>0.59999999999999964</v>
          </cell>
          <cell r="V411">
            <v>0.80000000000000071</v>
          </cell>
          <cell r="W411">
            <v>1</v>
          </cell>
          <cell r="X411">
            <v>0.89999999999999858</v>
          </cell>
          <cell r="Y411">
            <v>0.40000000000000036</v>
          </cell>
          <cell r="Z411">
            <v>0.40000000000000036</v>
          </cell>
          <cell r="AA411">
            <v>0.40000000000000036</v>
          </cell>
          <cell r="AB411">
            <v>0.5</v>
          </cell>
          <cell r="AC411">
            <v>0.69999999999999929</v>
          </cell>
          <cell r="AD411">
            <v>0.59999999999999964</v>
          </cell>
        </row>
        <row r="412">
          <cell r="D412" t="str">
            <v>OPEC NGL/Condensate</v>
          </cell>
          <cell r="F412">
            <v>9.9999999999999867E-2</v>
          </cell>
          <cell r="G412">
            <v>0.19999999999999996</v>
          </cell>
          <cell r="H412">
            <v>0</v>
          </cell>
          <cell r="I412">
            <v>0.10000000000000009</v>
          </cell>
          <cell r="J412">
            <v>0</v>
          </cell>
          <cell r="K412">
            <v>-0.10000000000000009</v>
          </cell>
          <cell r="L412">
            <v>0.10000000000000009</v>
          </cell>
          <cell r="M412">
            <v>0.20000000000000018</v>
          </cell>
          <cell r="N412">
            <v>9.9999999999999645E-2</v>
          </cell>
          <cell r="O412">
            <v>0.10000000000000009</v>
          </cell>
          <cell r="P412">
            <v>0.20000000000000018</v>
          </cell>
          <cell r="Q412">
            <v>0.19999999999999973</v>
          </cell>
          <cell r="R412">
            <v>0.10000000000000009</v>
          </cell>
          <cell r="S412">
            <v>0</v>
          </cell>
          <cell r="T412">
            <v>0.10000000000000009</v>
          </cell>
          <cell r="U412">
            <v>0.10000000000000009</v>
          </cell>
          <cell r="V412">
            <v>0.19999999999999973</v>
          </cell>
          <cell r="W412">
            <v>0.20000000000000018</v>
          </cell>
          <cell r="X412">
            <v>0.20000000000000018</v>
          </cell>
          <cell r="Y412">
            <v>0.59999999999999964</v>
          </cell>
          <cell r="Z412">
            <v>0.29999999999999982</v>
          </cell>
          <cell r="AA412">
            <v>0.10000000000000053</v>
          </cell>
          <cell r="AB412">
            <v>9.9999999999999645E-2</v>
          </cell>
          <cell r="AC412">
            <v>0.10000000000000053</v>
          </cell>
          <cell r="AD412">
            <v>9.9999999999999645E-2</v>
          </cell>
        </row>
        <row r="413">
          <cell r="D413" t="str">
            <v>Processing Gain</v>
          </cell>
          <cell r="F413">
            <v>0.10000000000000009</v>
          </cell>
          <cell r="G413">
            <v>0.19999999999999996</v>
          </cell>
          <cell r="H413">
            <v>0.10000000000000009</v>
          </cell>
          <cell r="I413">
            <v>9.9999999999999867E-2</v>
          </cell>
          <cell r="J413">
            <v>0</v>
          </cell>
          <cell r="K413">
            <v>0</v>
          </cell>
          <cell r="L413">
            <v>0</v>
          </cell>
          <cell r="M413">
            <v>0.10000000000000009</v>
          </cell>
          <cell r="N413">
            <v>9.9999999999999867E-2</v>
          </cell>
          <cell r="O413">
            <v>0.10000000000000009</v>
          </cell>
          <cell r="P413">
            <v>0</v>
          </cell>
          <cell r="Q413">
            <v>0.10000000000000009</v>
          </cell>
          <cell r="R413">
            <v>0</v>
          </cell>
          <cell r="S413">
            <v>0</v>
          </cell>
          <cell r="T413">
            <v>9.9999999999999867E-2</v>
          </cell>
          <cell r="U413">
            <v>0</v>
          </cell>
          <cell r="V413">
            <v>0.10000000000000009</v>
          </cell>
          <cell r="W413">
            <v>0</v>
          </cell>
          <cell r="X413">
            <v>9.9999999999999867E-2</v>
          </cell>
          <cell r="Y413">
            <v>0</v>
          </cell>
          <cell r="Z413">
            <v>0</v>
          </cell>
          <cell r="AA413">
            <v>0.10000000000000009</v>
          </cell>
          <cell r="AB413">
            <v>0.10000000000000009</v>
          </cell>
          <cell r="AC413">
            <v>0.10000000000000009</v>
          </cell>
          <cell r="AD413">
            <v>9.9999999999999645E-2</v>
          </cell>
        </row>
        <row r="419">
          <cell r="D419" t="str">
            <v>Estimates Of Global Oil Production  2004 - 2025</v>
          </cell>
        </row>
        <row r="420">
          <cell r="R420" t="str">
            <v>Million b/d</v>
          </cell>
        </row>
        <row r="422">
          <cell r="E422">
            <v>2000</v>
          </cell>
          <cell r="F422">
            <v>2002</v>
          </cell>
          <cell r="G422">
            <v>2003</v>
          </cell>
          <cell r="H422">
            <v>2004</v>
          </cell>
          <cell r="I422">
            <v>2005</v>
          </cell>
          <cell r="J422">
            <v>2006</v>
          </cell>
          <cell r="K422">
            <v>2007</v>
          </cell>
          <cell r="L422">
            <v>2008</v>
          </cell>
          <cell r="M422">
            <v>2009</v>
          </cell>
          <cell r="N422">
            <v>2010</v>
          </cell>
          <cell r="O422">
            <v>2015</v>
          </cell>
          <cell r="Q422">
            <v>2020</v>
          </cell>
          <cell r="R422">
            <v>2025</v>
          </cell>
          <cell r="S422">
            <v>2030</v>
          </cell>
        </row>
        <row r="423">
          <cell r="D423" t="str">
            <v>USA</v>
          </cell>
          <cell r="E423">
            <v>8.1000000000000014</v>
          </cell>
          <cell r="F423">
            <v>8.1</v>
          </cell>
          <cell r="G423">
            <v>7.8000000000000007</v>
          </cell>
          <cell r="H423">
            <v>7.6</v>
          </cell>
          <cell r="I423">
            <v>7.3000000000000007</v>
          </cell>
          <cell r="J423">
            <v>7.6</v>
          </cell>
          <cell r="K423">
            <v>7.6</v>
          </cell>
          <cell r="L423">
            <v>7.6</v>
          </cell>
          <cell r="M423">
            <v>7.7000000000000011</v>
          </cell>
          <cell r="N423">
            <v>7.8</v>
          </cell>
          <cell r="O423">
            <v>7.3</v>
          </cell>
          <cell r="Q423">
            <v>6.9</v>
          </cell>
          <cell r="R423">
            <v>6.6</v>
          </cell>
          <cell r="S423">
            <v>5.5</v>
          </cell>
        </row>
        <row r="424">
          <cell r="D424" t="str">
            <v>Canada</v>
          </cell>
        </row>
        <row r="426">
          <cell r="D426" t="str">
            <v>North Sea</v>
          </cell>
        </row>
        <row r="427">
          <cell r="D427" t="str">
            <v>Other Europe</v>
          </cell>
        </row>
        <row r="429">
          <cell r="D429" t="str">
            <v>Latin America</v>
          </cell>
        </row>
        <row r="430">
          <cell r="D430" t="str">
            <v>Africa</v>
          </cell>
        </row>
        <row r="431">
          <cell r="D431" t="str">
            <v>Middle East</v>
          </cell>
        </row>
        <row r="432">
          <cell r="D432" t="str">
            <v>Asia-Pacific</v>
          </cell>
        </row>
        <row r="433">
          <cell r="D433" t="str">
            <v>FSU</v>
          </cell>
        </row>
      </sheetData>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Set>
  </externalBook>
</externalLink>
</file>

<file path=xl/externalLinks/externalLink8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rolSheet"/>
      <sheetName val="INFO"/>
      <sheetName val="OECD wgt"/>
      <sheetName val="Anglo_Table"/>
      <sheetName val="ANGLO"/>
      <sheetName val="Anglo_Countries"/>
      <sheetName val="Euro_Table"/>
      <sheetName val="EURO"/>
      <sheetName val="Euro Area"/>
      <sheetName val="Small_Table"/>
      <sheetName val="SMALL"/>
      <sheetName val="Sml_Ind"/>
      <sheetName val="OLD_OECD"/>
      <sheetName val="Total_OECD"/>
      <sheetName val="Australia"/>
      <sheetName val="Austria"/>
      <sheetName val="Belgium"/>
      <sheetName val="Canada"/>
      <sheetName val="Denmark"/>
      <sheetName val="Finland"/>
      <sheetName val="France"/>
      <sheetName val="Germany"/>
      <sheetName val="Greece"/>
      <sheetName val="Iceland"/>
      <sheetName val="Ireland"/>
      <sheetName val="Italy"/>
      <sheetName val="Japan"/>
      <sheetName val="Netherlands"/>
      <sheetName val="NZ"/>
      <sheetName val="Norway"/>
      <sheetName val="Portugal"/>
      <sheetName val="Spain"/>
      <sheetName val="Sweden"/>
      <sheetName val="Switz"/>
      <sheetName val="UK"/>
      <sheetName val="USA"/>
      <sheetName val="Figure2_Data"/>
      <sheetName val="Figure4_Data"/>
      <sheetName val="Figure5_Data"/>
      <sheetName val="Figure_1"/>
      <sheetName val="Figure_2"/>
      <sheetName val="Figure_3"/>
      <sheetName val="Figure_4"/>
      <sheetName val="Figure_5"/>
      <sheetName val="Sheet1"/>
    </sheetNames>
    <sheetDataSet>
      <sheetData sheetId="0"/>
      <sheetData sheetId="1"/>
      <sheetData sheetId="2">
        <row r="4">
          <cell r="B4">
            <v>35.26</v>
          </cell>
        </row>
        <row r="6">
          <cell r="B6">
            <v>8.33</v>
          </cell>
        </row>
        <row r="7">
          <cell r="B7">
            <v>5.72</v>
          </cell>
        </row>
        <row r="8">
          <cell r="B8">
            <v>5.49</v>
          </cell>
        </row>
        <row r="9">
          <cell r="B9">
            <v>5.2</v>
          </cell>
        </row>
        <row r="10">
          <cell r="B10">
            <v>3.25</v>
          </cell>
        </row>
        <row r="13">
          <cell r="B13">
            <v>1.82</v>
          </cell>
        </row>
        <row r="14">
          <cell r="B14">
            <v>0.82</v>
          </cell>
        </row>
        <row r="15">
          <cell r="B15">
            <v>1.05</v>
          </cell>
        </row>
        <row r="17">
          <cell r="B17">
            <v>0.56999999999999995</v>
          </cell>
        </row>
        <row r="18">
          <cell r="B18">
            <v>0.46</v>
          </cell>
        </row>
        <row r="19">
          <cell r="B19">
            <v>0.64</v>
          </cell>
        </row>
        <row r="21">
          <cell r="B21">
            <v>0.03</v>
          </cell>
        </row>
        <row r="22">
          <cell r="B22">
            <v>0.31</v>
          </cell>
        </row>
        <row r="26">
          <cell r="B26">
            <v>1.57</v>
          </cell>
        </row>
        <row r="27">
          <cell r="B27">
            <v>0.28999999999999998</v>
          </cell>
        </row>
        <row r="28">
          <cell r="B28">
            <v>0.48</v>
          </cell>
        </row>
        <row r="30">
          <cell r="B30">
            <v>0.65</v>
          </cell>
        </row>
        <row r="31">
          <cell r="B31">
            <v>2.84</v>
          </cell>
        </row>
        <row r="32">
          <cell r="B32">
            <v>0.84</v>
          </cell>
        </row>
        <row r="33">
          <cell r="B33">
            <v>0.86</v>
          </cell>
        </row>
      </sheetData>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Set>
  </externalBook>
</externalLink>
</file>

<file path=xl/externalLinks/externalLink8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nter-Bank"/>
    </sheetNames>
    <sheetDataSet>
      <sheetData sheetId="0">
        <row r="5">
          <cell r="E5" t="str">
            <v>(Eth. Cents)</v>
          </cell>
          <cell r="G5" t="str">
            <v>(Eth. Cents)</v>
          </cell>
          <cell r="I5" t="str">
            <v>(Eth. Cents)</v>
          </cell>
          <cell r="K5" t="str">
            <v>(Eth. Cents)</v>
          </cell>
          <cell r="N5" t="str">
            <v>(In %)</v>
          </cell>
        </row>
      </sheetData>
    </sheetDataSet>
  </externalBook>
</externalLink>
</file>

<file path=xl/externalLinks/externalLink8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 Content"/>
      <sheetName val="B.  Assumptions"/>
      <sheetName val=" C.  Balance BR"/>
      <sheetName val="D. BR"/>
      <sheetName val="E. Intermediarios + EFE"/>
      <sheetName val="F. P Bancario"/>
      <sheetName val="H.  Program"/>
      <sheetName val="G. Fogafín"/>
      <sheetName val="I. Summary"/>
      <sheetName val="J.  IMF Currency"/>
      <sheetName val="K. IMF Base"/>
      <sheetName val="L. IMF Base acc. rate"/>
      <sheetName val="M.  Performance"/>
      <sheetName val="N. SR"/>
    </sheetNames>
    <sheetDataSet>
      <sheetData sheetId="0"/>
      <sheetData sheetId="1"/>
      <sheetData sheetId="2"/>
      <sheetData sheetId="3"/>
      <sheetData sheetId="4"/>
      <sheetData sheetId="5"/>
      <sheetData sheetId="6"/>
      <sheetData sheetId="7"/>
      <sheetData sheetId="8"/>
      <sheetData sheetId="9"/>
      <sheetData sheetId="10" refreshError="1">
        <row r="170">
          <cell r="A170" t="str">
            <v>Table 4. Colombia:  Summary Accounts of the Financial System</v>
          </cell>
        </row>
        <row r="171">
          <cell r="A171" t="str">
            <v>( End of period stocks)</v>
          </cell>
        </row>
        <row r="175">
          <cell r="A175">
            <v>36959.662973495368</v>
          </cell>
        </row>
        <row r="176">
          <cell r="A176">
            <v>36959.662973495368</v>
          </cell>
          <cell r="B176">
            <v>34394</v>
          </cell>
          <cell r="C176">
            <v>34486</v>
          </cell>
          <cell r="D176">
            <v>34578</v>
          </cell>
          <cell r="E176">
            <v>34669</v>
          </cell>
          <cell r="F176">
            <v>34759</v>
          </cell>
          <cell r="G176">
            <v>34851</v>
          </cell>
          <cell r="H176">
            <v>34943</v>
          </cell>
          <cell r="I176">
            <v>35034</v>
          </cell>
          <cell r="J176">
            <v>35125</v>
          </cell>
          <cell r="K176">
            <v>35217</v>
          </cell>
          <cell r="L176">
            <v>35309</v>
          </cell>
          <cell r="M176">
            <v>35400</v>
          </cell>
          <cell r="N176">
            <v>35431</v>
          </cell>
          <cell r="O176">
            <v>35462</v>
          </cell>
          <cell r="P176">
            <v>35490</v>
          </cell>
          <cell r="Q176">
            <v>35521</v>
          </cell>
          <cell r="R176">
            <v>35551</v>
          </cell>
          <cell r="S176">
            <v>35582</v>
          </cell>
          <cell r="T176">
            <v>35612</v>
          </cell>
          <cell r="U176">
            <v>35643</v>
          </cell>
          <cell r="V176">
            <v>35674</v>
          </cell>
          <cell r="W176">
            <v>35704</v>
          </cell>
          <cell r="X176">
            <v>35735</v>
          </cell>
          <cell r="Y176">
            <v>1997</v>
          </cell>
          <cell r="Z176">
            <v>35796</v>
          </cell>
          <cell r="AA176">
            <v>35827</v>
          </cell>
          <cell r="AB176">
            <v>35855</v>
          </cell>
          <cell r="AC176">
            <v>35886</v>
          </cell>
          <cell r="AD176">
            <v>35916</v>
          </cell>
          <cell r="AE176">
            <v>35947</v>
          </cell>
          <cell r="AF176">
            <v>35977</v>
          </cell>
          <cell r="AG176">
            <v>36008</v>
          </cell>
          <cell r="AH176">
            <v>36039</v>
          </cell>
          <cell r="AI176">
            <v>36069</v>
          </cell>
          <cell r="AJ176">
            <v>36100</v>
          </cell>
          <cell r="AK176">
            <v>36130</v>
          </cell>
          <cell r="AL176">
            <v>36161</v>
          </cell>
          <cell r="AM176">
            <v>36192</v>
          </cell>
          <cell r="AN176">
            <v>36220</v>
          </cell>
          <cell r="AO176">
            <v>36251</v>
          </cell>
          <cell r="AP176">
            <v>36281</v>
          </cell>
          <cell r="AQ176">
            <v>36312</v>
          </cell>
          <cell r="AR176">
            <v>36342</v>
          </cell>
          <cell r="AS176">
            <v>36373</v>
          </cell>
          <cell r="AT176">
            <v>36404</v>
          </cell>
          <cell r="AU176">
            <v>36434</v>
          </cell>
          <cell r="AV176">
            <v>36465</v>
          </cell>
          <cell r="AW176">
            <v>36495</v>
          </cell>
          <cell r="AX176">
            <v>36526</v>
          </cell>
          <cell r="AY176">
            <v>36557</v>
          </cell>
          <cell r="AZ176">
            <v>36586</v>
          </cell>
          <cell r="BA176">
            <v>36617</v>
          </cell>
          <cell r="BB176">
            <v>36647</v>
          </cell>
          <cell r="BC176">
            <v>36678</v>
          </cell>
          <cell r="BD176">
            <v>36708</v>
          </cell>
          <cell r="BE176">
            <v>36739</v>
          </cell>
          <cell r="BF176">
            <v>36770</v>
          </cell>
          <cell r="BG176">
            <v>36586</v>
          </cell>
          <cell r="BH176">
            <v>36678</v>
          </cell>
          <cell r="BI176">
            <v>36770</v>
          </cell>
          <cell r="BJ176">
            <v>36861</v>
          </cell>
          <cell r="BK176">
            <v>36951</v>
          </cell>
          <cell r="BL176">
            <v>37043</v>
          </cell>
          <cell r="BM176">
            <v>37135</v>
          </cell>
          <cell r="BN176">
            <v>37226</v>
          </cell>
          <cell r="BO176">
            <v>1998</v>
          </cell>
          <cell r="BP176">
            <v>1999</v>
          </cell>
          <cell r="BQ176">
            <v>2000</v>
          </cell>
          <cell r="BR176">
            <v>2001</v>
          </cell>
          <cell r="BS176">
            <v>2002</v>
          </cell>
          <cell r="BU176">
            <v>36220</v>
          </cell>
          <cell r="BV176">
            <v>36312</v>
          </cell>
          <cell r="BW176">
            <v>36404</v>
          </cell>
          <cell r="BX176">
            <v>36495</v>
          </cell>
          <cell r="BY176">
            <v>36586</v>
          </cell>
          <cell r="BZ176">
            <v>36678</v>
          </cell>
          <cell r="CA176">
            <v>36770</v>
          </cell>
          <cell r="CB176">
            <v>36861</v>
          </cell>
          <cell r="CD176">
            <v>1997</v>
          </cell>
          <cell r="CE176">
            <v>1998</v>
          </cell>
          <cell r="CF176">
            <v>1999</v>
          </cell>
          <cell r="CG176">
            <v>2000</v>
          </cell>
          <cell r="CH176">
            <v>2001</v>
          </cell>
          <cell r="CI176">
            <v>2002</v>
          </cell>
        </row>
        <row r="179">
          <cell r="A179" t="str">
            <v>(Billions of Colombian pesos)</v>
          </cell>
          <cell r="M179" t="str">
            <v>(Billions of Colombian pesos)</v>
          </cell>
          <cell r="BU179" t="str">
            <v>(12-month percentage change)</v>
          </cell>
          <cell r="CE179" t="str">
            <v>(Annual percentage change)</v>
          </cell>
        </row>
        <row r="181">
          <cell r="A181" t="str">
            <v>I. Banco de la Republica</v>
          </cell>
        </row>
        <row r="183">
          <cell r="A183" t="str">
            <v>Net international reserves</v>
          </cell>
          <cell r="B183">
            <v>6544.3035189399998</v>
          </cell>
          <cell r="C183">
            <v>6441.0281402800001</v>
          </cell>
          <cell r="D183">
            <v>6413.5856293899988</v>
          </cell>
          <cell r="E183">
            <v>6636.5974539199997</v>
          </cell>
          <cell r="F183">
            <v>6961.7037124100007</v>
          </cell>
          <cell r="G183">
            <v>7181.5718540699991</v>
          </cell>
          <cell r="H183">
            <v>7913.2583697799992</v>
          </cell>
          <cell r="I183">
            <v>8213.5231176300003</v>
          </cell>
          <cell r="J183">
            <v>8368.0298472315608</v>
          </cell>
          <cell r="K183">
            <v>8619.1178767048059</v>
          </cell>
          <cell r="L183">
            <v>8390.0496922125476</v>
          </cell>
          <cell r="M183">
            <v>9935.4755022856862</v>
          </cell>
          <cell r="N183">
            <v>10433.69936809</v>
          </cell>
          <cell r="O183">
            <v>10710.257665419998</v>
          </cell>
          <cell r="P183">
            <v>10653.513631930004</v>
          </cell>
          <cell r="Q183">
            <v>10772.016718909998</v>
          </cell>
          <cell r="R183">
            <v>11018.108038699998</v>
          </cell>
          <cell r="S183">
            <v>11212.43493691</v>
          </cell>
          <cell r="T183">
            <v>11477.646464760002</v>
          </cell>
          <cell r="U183">
            <v>11964.837298550001</v>
          </cell>
          <cell r="V183">
            <v>12748.136700039997</v>
          </cell>
          <cell r="W183">
            <v>12878.985236160001</v>
          </cell>
          <cell r="X183">
            <v>12971.512860099996</v>
          </cell>
          <cell r="Y183">
            <v>12742.82070769</v>
          </cell>
          <cell r="Z183">
            <v>12994.223051256091</v>
          </cell>
          <cell r="AA183">
            <v>12526.199617010436</v>
          </cell>
          <cell r="AB183">
            <v>12767.913285762055</v>
          </cell>
          <cell r="AC183">
            <v>12757.899825703136</v>
          </cell>
          <cell r="AD183">
            <v>12746.001397579648</v>
          </cell>
          <cell r="AE183">
            <v>12419.515664828066</v>
          </cell>
          <cell r="AF183">
            <v>12472.40182692499</v>
          </cell>
          <cell r="AG183">
            <v>12638.956599691901</v>
          </cell>
          <cell r="AH183">
            <v>13255.950795005363</v>
          </cell>
          <cell r="AI183">
            <v>13426.111940514707</v>
          </cell>
          <cell r="AJ183">
            <v>13269.910569000172</v>
          </cell>
          <cell r="AK183">
            <v>12932.446808668028</v>
          </cell>
          <cell r="AL183">
            <v>13668.17261500001</v>
          </cell>
          <cell r="AM183">
            <v>13483.589567999999</v>
          </cell>
          <cell r="AN183">
            <v>13396.056072000001</v>
          </cell>
          <cell r="AO183">
            <v>13917.177455999999</v>
          </cell>
          <cell r="AP183">
            <v>14612.849256000003</v>
          </cell>
          <cell r="AQ183">
            <v>14638.864387999996</v>
          </cell>
          <cell r="AR183">
            <v>15102.52766</v>
          </cell>
          <cell r="AS183">
            <v>15981.305801999999</v>
          </cell>
          <cell r="AT183">
            <v>15687.687268000001</v>
          </cell>
          <cell r="AU183">
            <v>15408.128399999998</v>
          </cell>
          <cell r="AV183">
            <v>15151.434912000002</v>
          </cell>
          <cell r="AW183">
            <v>15194.12592</v>
          </cell>
          <cell r="AX183">
            <v>15876.965550000003</v>
          </cell>
          <cell r="AY183">
            <v>15867.881045999999</v>
          </cell>
          <cell r="AZ183">
            <v>16129.427775999995</v>
          </cell>
          <cell r="BA183">
            <v>16497.494076000003</v>
          </cell>
          <cell r="BB183">
            <v>17467.788243999999</v>
          </cell>
          <cell r="BC183">
            <v>17777.481263999998</v>
          </cell>
          <cell r="BD183">
            <v>18247.132439999998</v>
          </cell>
          <cell r="BE183">
            <v>18702.7801</v>
          </cell>
          <cell r="BF183">
            <v>18880.588809000001</v>
          </cell>
          <cell r="BG183">
            <v>16129.427775999995</v>
          </cell>
          <cell r="BH183">
            <v>17777.481263999998</v>
          </cell>
          <cell r="BI183">
            <v>18880.588809000001</v>
          </cell>
          <cell r="BJ183">
            <v>19665.335296349374</v>
          </cell>
          <cell r="BK183">
            <v>19846.859480782015</v>
          </cell>
          <cell r="BL183">
            <v>20028.38366521466</v>
          </cell>
          <cell r="BM183">
            <v>20209.907849647305</v>
          </cell>
          <cell r="BN183">
            <v>20391.432034079968</v>
          </cell>
          <cell r="BO183">
            <v>12932.446808668028</v>
          </cell>
          <cell r="BP183">
            <v>15194.12592</v>
          </cell>
          <cell r="BQ183">
            <v>19665.335296349374</v>
          </cell>
          <cell r="BR183">
            <v>20391.432034079968</v>
          </cell>
          <cell r="BS183">
            <v>22380.820727011334</v>
          </cell>
          <cell r="BU183">
            <v>4.9196980914524957E-2</v>
          </cell>
          <cell r="BV183">
            <v>0.17869849220103662</v>
          </cell>
          <cell r="BW183">
            <v>0.18344489283340426</v>
          </cell>
          <cell r="BX183">
            <v>0.17488408379271836</v>
          </cell>
          <cell r="BY183">
            <v>0.2040430175350787</v>
          </cell>
          <cell r="BZ183">
            <v>0.21440302968943681</v>
          </cell>
          <cell r="CA183">
            <v>0.20352914272538647</v>
          </cell>
          <cell r="CB183">
            <v>0.29427223388111656</v>
          </cell>
          <cell r="CD183">
            <v>0.28255770997155349</v>
          </cell>
          <cell r="CE183">
            <v>1.4881014598564724E-2</v>
          </cell>
          <cell r="CF183">
            <v>0.17488408379271836</v>
          </cell>
          <cell r="CG183">
            <v>0.29427223388111656</v>
          </cell>
          <cell r="CH183">
            <v>3.6922672651576116E-2</v>
          </cell>
          <cell r="CI183">
            <v>9.7560028624106732E-2</v>
          </cell>
        </row>
        <row r="184">
          <cell r="A184" t="str">
            <v xml:space="preserve">   (In millions of US$)</v>
          </cell>
          <cell r="B184">
            <v>7969.0986701818038</v>
          </cell>
          <cell r="C184">
            <v>7850.4127393810868</v>
          </cell>
          <cell r="D184">
            <v>7627.0491489951237</v>
          </cell>
          <cell r="E184">
            <v>8002.4567765398142</v>
          </cell>
          <cell r="F184">
            <v>7968.3446981240068</v>
          </cell>
          <cell r="G184">
            <v>8189.8206777018777</v>
          </cell>
          <cell r="H184">
            <v>8095.0737256582852</v>
          </cell>
          <cell r="I184">
            <v>8323.8136484722581</v>
          </cell>
          <cell r="J184">
            <v>7980.0402884091109</v>
          </cell>
          <cell r="K184">
            <v>8054.7234075385777</v>
          </cell>
          <cell r="L184">
            <v>8127.6091914215467</v>
          </cell>
          <cell r="M184">
            <v>9896.0890677958578</v>
          </cell>
          <cell r="N184">
            <v>9920.7943026433386</v>
          </cell>
          <cell r="O184">
            <v>9922.0500124323698</v>
          </cell>
          <cell r="P184">
            <v>10049.726088531057</v>
          </cell>
          <cell r="Q184">
            <v>10117.989854702057</v>
          </cell>
          <cell r="R184">
            <v>10239.2112396963</v>
          </cell>
          <cell r="S184">
            <v>10306.873069062198</v>
          </cell>
          <cell r="T184">
            <v>10364.124886910353</v>
          </cell>
          <cell r="U184">
            <v>10344.746542525139</v>
          </cell>
          <cell r="V184">
            <v>10217.391098782547</v>
          </cell>
          <cell r="W184">
            <v>10061.785823451746</v>
          </cell>
          <cell r="X184">
            <v>9981.0043398070193</v>
          </cell>
          <cell r="Y184">
            <v>9900.2584900320107</v>
          </cell>
          <cell r="Z184">
            <v>9714.7258864935866</v>
          </cell>
          <cell r="AA184">
            <v>9335.9267336034609</v>
          </cell>
          <cell r="AB184">
            <v>9368.4014511744008</v>
          </cell>
          <cell r="AC184">
            <v>9353.0932792556887</v>
          </cell>
          <cell r="AD184">
            <v>9132.6632017910269</v>
          </cell>
          <cell r="AE184">
            <v>9028.8948004246104</v>
          </cell>
          <cell r="AF184">
            <v>9066.6175939380864</v>
          </cell>
          <cell r="AG184">
            <v>8841.0896980853686</v>
          </cell>
          <cell r="AH184">
            <v>8529.7188676366004</v>
          </cell>
          <cell r="AI184">
            <v>8475.9737506563724</v>
          </cell>
          <cell r="AJ184">
            <v>8570.521965097767</v>
          </cell>
          <cell r="AK184">
            <v>8558.9228311689876</v>
          </cell>
          <cell r="AL184">
            <v>8600.5000000000055</v>
          </cell>
          <cell r="AM184">
            <v>8645.0999999999985</v>
          </cell>
          <cell r="AN184">
            <v>8738.8000000000011</v>
          </cell>
          <cell r="AO184">
            <v>8749.2000000000007</v>
          </cell>
          <cell r="AP184">
            <v>8719.3000000000029</v>
          </cell>
          <cell r="AQ184">
            <v>8433.4</v>
          </cell>
          <cell r="AR184">
            <v>8285.7999999999993</v>
          </cell>
          <cell r="AS184">
            <v>8282.1</v>
          </cell>
          <cell r="AT184">
            <v>7824.4000000000005</v>
          </cell>
          <cell r="AU184">
            <v>7864.4999999999991</v>
          </cell>
          <cell r="AV184">
            <v>7889.4000000000015</v>
          </cell>
          <cell r="AW184">
            <v>8116.0000000000018</v>
          </cell>
          <cell r="AX184">
            <v>8105</v>
          </cell>
          <cell r="AY184">
            <v>8156.6999999999989</v>
          </cell>
          <cell r="AZ184">
            <v>8254.399999999996</v>
          </cell>
          <cell r="BA184">
            <v>8267.1</v>
          </cell>
          <cell r="BB184">
            <v>8306.8000000000011</v>
          </cell>
          <cell r="BC184">
            <v>8335.1999999999989</v>
          </cell>
          <cell r="BD184">
            <v>8437.1999999999989</v>
          </cell>
          <cell r="BE184">
            <v>8474.2999999999993</v>
          </cell>
          <cell r="BF184">
            <v>8495.7000000000007</v>
          </cell>
          <cell r="BG184">
            <v>8254.399999999996</v>
          </cell>
          <cell r="BH184">
            <v>8335.1999999999989</v>
          </cell>
          <cell r="BI184">
            <v>8495.7000000000007</v>
          </cell>
          <cell r="BJ184">
            <v>8821.7798905199998</v>
          </cell>
          <cell r="BK184">
            <v>8903.21081329548</v>
          </cell>
          <cell r="BL184">
            <v>8984.6417360709602</v>
          </cell>
          <cell r="BM184">
            <v>9066.0726588464404</v>
          </cell>
          <cell r="BN184">
            <v>9147.5035816219279</v>
          </cell>
          <cell r="BO184">
            <v>8558.9228311689876</v>
          </cell>
          <cell r="BP184">
            <v>8116.0000000000018</v>
          </cell>
          <cell r="BQ184">
            <v>8821.7798905199998</v>
          </cell>
          <cell r="BR184">
            <v>9147.5035816219279</v>
          </cell>
          <cell r="BS184">
            <v>9471.6393321051983</v>
          </cell>
          <cell r="BU184">
            <v>-6.7204789894595551E-2</v>
          </cell>
          <cell r="BV184">
            <v>-6.5954340324865246E-2</v>
          </cell>
          <cell r="BW184">
            <v>-8.268957964285506E-2</v>
          </cell>
          <cell r="BX184">
            <v>-5.1749833466893325E-2</v>
          </cell>
          <cell r="BY184">
            <v>-5.5430951618071655E-2</v>
          </cell>
          <cell r="BZ184">
            <v>-1.164417672587581E-2</v>
          </cell>
          <cell r="CA184">
            <v>8.5795715965441444E-2</v>
          </cell>
          <cell r="CB184">
            <v>8.6961543928043117E-2</v>
          </cell>
          <cell r="CD184">
            <v>4.2132020110052792E-4</v>
          </cell>
          <cell r="CE184">
            <v>-0.13548491286500608</v>
          </cell>
          <cell r="CF184">
            <v>-5.1749833466893325E-2</v>
          </cell>
          <cell r="CG184">
            <v>8.6961543928043117E-2</v>
          </cell>
          <cell r="CH184">
            <v>3.6922672651576338E-2</v>
          </cell>
          <cell r="CI184">
            <v>3.5434339827369321E-2</v>
          </cell>
        </row>
        <row r="186">
          <cell r="A186" t="str">
            <v xml:space="preserve">Net domestic assets </v>
          </cell>
          <cell r="B186">
            <v>-2626.9963591799997</v>
          </cell>
          <cell r="C186">
            <v>-2317.9872840100006</v>
          </cell>
          <cell r="D186">
            <v>-2231.1733502299985</v>
          </cell>
          <cell r="E186">
            <v>-1436.3577208299994</v>
          </cell>
          <cell r="F186">
            <v>-2352.5499242599999</v>
          </cell>
          <cell r="G186">
            <v>-1644.6308714999986</v>
          </cell>
          <cell r="H186">
            <v>-2392.5460098899994</v>
          </cell>
          <cell r="I186">
            <v>-1947.3860217700012</v>
          </cell>
          <cell r="J186">
            <v>-2210.3856175015608</v>
          </cell>
          <cell r="K186">
            <v>-2691.9794682148058</v>
          </cell>
          <cell r="L186">
            <v>-2655.870991712547</v>
          </cell>
          <cell r="M186">
            <v>-3309.3491018056866</v>
          </cell>
          <cell r="N186">
            <v>-4399.9790530699993</v>
          </cell>
          <cell r="O186">
            <v>-4783.0470593599985</v>
          </cell>
          <cell r="P186">
            <v>-4390.3625230000034</v>
          </cell>
          <cell r="Q186">
            <v>-4793.8405017499972</v>
          </cell>
          <cell r="R186">
            <v>-4713.0234427799987</v>
          </cell>
          <cell r="S186">
            <v>-4429.6865036700001</v>
          </cell>
          <cell r="T186">
            <v>-5033.518158390003</v>
          </cell>
          <cell r="U186">
            <v>-5336.722132840001</v>
          </cell>
          <cell r="V186">
            <v>-6177.4713772199975</v>
          </cell>
          <cell r="W186">
            <v>-6157.1209125900004</v>
          </cell>
          <cell r="X186">
            <v>-5816.8067669699958</v>
          </cell>
          <cell r="Y186">
            <v>-4461.2759227299994</v>
          </cell>
          <cell r="Z186">
            <v>-5594.3649046260907</v>
          </cell>
          <cell r="AA186">
            <v>-5151.973891960436</v>
          </cell>
          <cell r="AB186">
            <v>-5524.170485692056</v>
          </cell>
          <cell r="AC186">
            <v>-5340.6100644831367</v>
          </cell>
          <cell r="AD186">
            <v>-5610.6448948396483</v>
          </cell>
          <cell r="AE186">
            <v>-5235.027499278066</v>
          </cell>
          <cell r="AF186">
            <v>-5160.9651613549904</v>
          </cell>
          <cell r="AG186">
            <v>-5636.0236930919009</v>
          </cell>
          <cell r="AH186">
            <v>-6281.2093029353618</v>
          </cell>
          <cell r="AI186">
            <v>-6996.3527899547071</v>
          </cell>
          <cell r="AJ186">
            <v>-6473.2078207501727</v>
          </cell>
          <cell r="AK186">
            <v>-6022.9385751180289</v>
          </cell>
          <cell r="AL186">
            <v>-7059.8726150000102</v>
          </cell>
          <cell r="AM186">
            <v>-7240.8895679999996</v>
          </cell>
          <cell r="AN186">
            <v>-6508.3560720000014</v>
          </cell>
          <cell r="AO186">
            <v>-7087.9774559999987</v>
          </cell>
          <cell r="AP186">
            <v>-7828.4492560000035</v>
          </cell>
          <cell r="AQ186">
            <v>-7515.8643879999963</v>
          </cell>
          <cell r="AR186">
            <v>-8036.7276599999996</v>
          </cell>
          <cell r="AS186">
            <v>-8970.8058019999989</v>
          </cell>
          <cell r="AT186">
            <v>-8236.8872680000022</v>
          </cell>
          <cell r="AU186">
            <v>-7809.2283999999981</v>
          </cell>
          <cell r="AV186">
            <v>-8119.0349120000028</v>
          </cell>
          <cell r="AW186">
            <v>-5454.5645873300018</v>
          </cell>
          <cell r="AX186">
            <v>-8233.4655500000026</v>
          </cell>
          <cell r="AY186">
            <v>-8235.3810459999986</v>
          </cell>
          <cell r="AZ186">
            <v>-8997.3277759999946</v>
          </cell>
          <cell r="BA186">
            <v>-9061.794076000002</v>
          </cell>
          <cell r="BB186">
            <v>-9579.5882439999987</v>
          </cell>
          <cell r="BC186">
            <v>-9408.4812639999982</v>
          </cell>
          <cell r="BD186">
            <v>-9985.3324399999983</v>
          </cell>
          <cell r="BE186">
            <v>-10741.8801</v>
          </cell>
          <cell r="BF186">
            <v>-11007.188809000001</v>
          </cell>
          <cell r="BG186">
            <v>-8997.3277759999946</v>
          </cell>
          <cell r="BH186">
            <v>-9408.4812639999982</v>
          </cell>
          <cell r="BI186">
            <v>-11007.188809000001</v>
          </cell>
          <cell r="BJ186">
            <v>-8954.9049247108742</v>
          </cell>
          <cell r="BK186">
            <v>-11235.994480782016</v>
          </cell>
          <cell r="BL186">
            <v>-10670.433665214659</v>
          </cell>
          <cell r="BM186">
            <v>-11006.849849647304</v>
          </cell>
          <cell r="BN186">
            <v>-9225.0060340799682</v>
          </cell>
          <cell r="BO186">
            <v>-6022.9385751180289</v>
          </cell>
          <cell r="BP186">
            <v>-5454.5645873300018</v>
          </cell>
          <cell r="BQ186">
            <v>-8954.9049247108742</v>
          </cell>
          <cell r="BR186">
            <v>-9225.0060340799682</v>
          </cell>
          <cell r="BS186">
            <v>-9918.4193254513339</v>
          </cell>
          <cell r="BU186">
            <v>0.17815988642223246</v>
          </cell>
          <cell r="BV186">
            <v>0.43568766143758908</v>
          </cell>
          <cell r="BW186">
            <v>0.31135373313395309</v>
          </cell>
          <cell r="BX186">
            <v>9.4368219217126681E-2</v>
          </cell>
          <cell r="BY186">
            <v>0.38242709471719771</v>
          </cell>
          <cell r="BZ186">
            <v>0.25181626201529106</v>
          </cell>
          <cell r="CA186">
            <v>0.33632869442835722</v>
          </cell>
          <cell r="CB186">
            <v>0.64172681088267791</v>
          </cell>
          <cell r="CD186">
            <v>0.34808259433729272</v>
          </cell>
          <cell r="CE186">
            <v>0.35004843444706668</v>
          </cell>
          <cell r="CF186">
            <v>9.4368219217126681E-2</v>
          </cell>
          <cell r="CG186">
            <v>0.64172681088267791</v>
          </cell>
          <cell r="CH186">
            <v>3.0162364831340049E-2</v>
          </cell>
          <cell r="CI186">
            <v>7.5166703285579173E-2</v>
          </cell>
        </row>
        <row r="187">
          <cell r="A187" t="str">
            <v xml:space="preserve">  Net credit to the NFPS</v>
          </cell>
          <cell r="B187">
            <v>637.49769950999996</v>
          </cell>
          <cell r="C187">
            <v>452.26449900999995</v>
          </cell>
          <cell r="D187">
            <v>315.71856738999986</v>
          </cell>
          <cell r="E187">
            <v>642.38853878999987</v>
          </cell>
          <cell r="F187">
            <v>891.31262617000004</v>
          </cell>
          <cell r="G187">
            <v>639.22134563999987</v>
          </cell>
          <cell r="H187">
            <v>828.50223828000003</v>
          </cell>
          <cell r="I187">
            <v>877.27863043000002</v>
          </cell>
          <cell r="J187">
            <v>977.77015007999989</v>
          </cell>
          <cell r="K187">
            <v>971.90701041999978</v>
          </cell>
          <cell r="L187">
            <v>988.85974504000001</v>
          </cell>
          <cell r="M187">
            <v>918.83722407000005</v>
          </cell>
          <cell r="N187">
            <v>922.40349416000004</v>
          </cell>
          <cell r="O187">
            <v>650.44533534999994</v>
          </cell>
          <cell r="P187">
            <v>861.05071382999995</v>
          </cell>
          <cell r="Q187">
            <v>569.66881656999999</v>
          </cell>
          <cell r="R187">
            <v>648.96050682999976</v>
          </cell>
          <cell r="S187">
            <v>640.54461963999995</v>
          </cell>
          <cell r="T187">
            <v>405.87738061999977</v>
          </cell>
          <cell r="U187">
            <v>-59.257743459999766</v>
          </cell>
          <cell r="V187">
            <v>37.421288429999919</v>
          </cell>
          <cell r="W187">
            <v>-72.887802289999911</v>
          </cell>
          <cell r="X187">
            <v>262.59584715999995</v>
          </cell>
          <cell r="Y187">
            <v>699.60739718999992</v>
          </cell>
          <cell r="Z187">
            <v>535.79828959999998</v>
          </cell>
          <cell r="AA187">
            <v>833.03191372000015</v>
          </cell>
          <cell r="AB187">
            <v>853.33255292000001</v>
          </cell>
          <cell r="AC187">
            <v>912.45106665000003</v>
          </cell>
          <cell r="AD187">
            <v>1036.0076351600001</v>
          </cell>
          <cell r="AE187">
            <v>919.82293843000002</v>
          </cell>
          <cell r="AF187">
            <v>961.08844063000015</v>
          </cell>
          <cell r="AG187">
            <v>927.39982079000004</v>
          </cell>
          <cell r="AH187">
            <v>1135.0873369599999</v>
          </cell>
          <cell r="AI187">
            <v>1125.9789742899998</v>
          </cell>
          <cell r="AJ187">
            <v>1231.61956162</v>
          </cell>
          <cell r="AK187">
            <v>1214.7341781919715</v>
          </cell>
          <cell r="AL187">
            <v>1188.5323612799998</v>
          </cell>
          <cell r="AM187">
            <v>1129.6627539634399</v>
          </cell>
          <cell r="AN187">
            <v>683.09272013999998</v>
          </cell>
          <cell r="AO187">
            <v>995.7319805599999</v>
          </cell>
          <cell r="AP187">
            <v>643.20681668000009</v>
          </cell>
          <cell r="AQ187">
            <v>1085.9841637660002</v>
          </cell>
          <cell r="AR187">
            <v>1327.15437258</v>
          </cell>
          <cell r="AS187">
            <v>1483.3056771400002</v>
          </cell>
          <cell r="AT187">
            <v>1634.9632564899996</v>
          </cell>
          <cell r="AU187">
            <v>1894.4784055499999</v>
          </cell>
          <cell r="AV187">
            <v>2086.4972280800002</v>
          </cell>
          <cell r="AW187">
            <v>2646.6864870469603</v>
          </cell>
          <cell r="AX187">
            <v>2808.7315131652499</v>
          </cell>
          <cell r="AY187">
            <v>2080.2815974099999</v>
          </cell>
          <cell r="AZ187">
            <v>1825.9445350537196</v>
          </cell>
          <cell r="BA187">
            <v>1834.7852150199999</v>
          </cell>
          <cell r="BB187">
            <v>1669.5175530699998</v>
          </cell>
          <cell r="BC187">
            <v>1675.28977248</v>
          </cell>
          <cell r="BD187">
            <v>1746.7541266000001</v>
          </cell>
          <cell r="BE187">
            <v>1292.4449756599997</v>
          </cell>
          <cell r="BF187">
            <v>1582.2034765399999</v>
          </cell>
          <cell r="BG187">
            <v>1825.9445350537196</v>
          </cell>
          <cell r="BH187">
            <v>1675.28977248</v>
          </cell>
          <cell r="BI187">
            <v>1582.2034765399999</v>
          </cell>
          <cell r="BJ187">
            <v>2327.0423820904148</v>
          </cell>
          <cell r="BK187">
            <v>2277.2293461309791</v>
          </cell>
          <cell r="BL187">
            <v>2090.3192740007744</v>
          </cell>
          <cell r="BM187">
            <v>1765.0127061499379</v>
          </cell>
          <cell r="BN187">
            <v>1583.9226105312848</v>
          </cell>
          <cell r="BO187">
            <v>1214.7341781919715</v>
          </cell>
          <cell r="BP187">
            <v>2646.6864870469603</v>
          </cell>
          <cell r="BQ187">
            <v>2327.0423820904148</v>
          </cell>
          <cell r="BR187">
            <v>1583.9226105312848</v>
          </cell>
          <cell r="BS187">
            <v>688.28337320790649</v>
          </cell>
          <cell r="BU187">
            <v>-0.19949998649115175</v>
          </cell>
          <cell r="BV187">
            <v>0.18064479411615064</v>
          </cell>
          <cell r="BW187">
            <v>0.44038542520328994</v>
          </cell>
          <cell r="BX187">
            <v>1.178819477184982</v>
          </cell>
          <cell r="BY187">
            <v>1.6730551815564541</v>
          </cell>
          <cell r="BZ187">
            <v>0.54264659502067936</v>
          </cell>
          <cell r="CA187">
            <v>-3.2269703762802804E-2</v>
          </cell>
          <cell r="CB187">
            <v>-0.12077142741344793</v>
          </cell>
          <cell r="CD187">
            <v>-0.23859484698379885</v>
          </cell>
          <cell r="CE187">
            <v>0.73630836819478773</v>
          </cell>
          <cell r="CF187">
            <v>1.178819477184982</v>
          </cell>
          <cell r="CG187">
            <v>-0.12077142741344793</v>
          </cell>
          <cell r="CH187">
            <v>-0.31934088406742944</v>
          </cell>
          <cell r="CI187">
            <v>-0.5654564379398308</v>
          </cell>
        </row>
        <row r="188">
          <cell r="A188" t="str">
            <v xml:space="preserve">    Central Government</v>
          </cell>
          <cell r="B188">
            <v>1055.9307664</v>
          </cell>
          <cell r="C188">
            <v>902.30849347999992</v>
          </cell>
          <cell r="D188">
            <v>876.69192964000001</v>
          </cell>
          <cell r="E188">
            <v>1088.5994669699999</v>
          </cell>
          <cell r="F188">
            <v>1074.6120990300001</v>
          </cell>
          <cell r="G188">
            <v>692.35306429999991</v>
          </cell>
          <cell r="H188">
            <v>864.93913990999999</v>
          </cell>
          <cell r="I188">
            <v>897.99130353999999</v>
          </cell>
          <cell r="J188">
            <v>991.21626143999993</v>
          </cell>
          <cell r="K188">
            <v>997.25649381999983</v>
          </cell>
          <cell r="L188">
            <v>1002.00875447</v>
          </cell>
          <cell r="M188">
            <v>938.92774688000009</v>
          </cell>
          <cell r="N188">
            <v>934.50335514000005</v>
          </cell>
          <cell r="O188">
            <v>671.82055073999993</v>
          </cell>
          <cell r="P188">
            <v>890.75559225999996</v>
          </cell>
          <cell r="Q188">
            <v>588.91638677000003</v>
          </cell>
          <cell r="R188">
            <v>679.89857466999979</v>
          </cell>
          <cell r="S188">
            <v>655.29430552999997</v>
          </cell>
          <cell r="T188">
            <v>425.92587332999977</v>
          </cell>
          <cell r="U188">
            <v>-54.642445269999769</v>
          </cell>
          <cell r="V188">
            <v>41.665550479999922</v>
          </cell>
          <cell r="W188">
            <v>-68.243196669999918</v>
          </cell>
          <cell r="X188">
            <v>267.31509884999997</v>
          </cell>
          <cell r="Y188">
            <v>700.38041595999994</v>
          </cell>
          <cell r="Z188">
            <v>538.04334701999994</v>
          </cell>
          <cell r="AA188">
            <v>833.90643431000012</v>
          </cell>
          <cell r="AB188">
            <v>854.10743275000004</v>
          </cell>
          <cell r="AC188">
            <v>913.31632712999999</v>
          </cell>
          <cell r="AD188">
            <v>1036.8481489000001</v>
          </cell>
          <cell r="AE188">
            <v>922.87151074000008</v>
          </cell>
          <cell r="AF188">
            <v>967.4436772900001</v>
          </cell>
          <cell r="AG188">
            <v>935.10422511000002</v>
          </cell>
          <cell r="AH188">
            <v>1135.49606948</v>
          </cell>
          <cell r="AI188">
            <v>1126.4420966899997</v>
          </cell>
          <cell r="AJ188">
            <v>1232.0787783600001</v>
          </cell>
          <cell r="AK188">
            <v>1215.1598620219715</v>
          </cell>
          <cell r="AL188">
            <v>1189.1903835799999</v>
          </cell>
          <cell r="AM188">
            <v>1130.1374623434399</v>
          </cell>
          <cell r="AN188">
            <v>683.57075619</v>
          </cell>
          <cell r="AO188">
            <v>996.33439583999984</v>
          </cell>
          <cell r="AP188">
            <v>643.77116454000009</v>
          </cell>
          <cell r="AQ188">
            <v>1086.4154612360001</v>
          </cell>
          <cell r="AR188">
            <v>1327.7655950799999</v>
          </cell>
          <cell r="AS188">
            <v>1484.5222648100003</v>
          </cell>
          <cell r="AT188">
            <v>1635.4447348399997</v>
          </cell>
          <cell r="AU188">
            <v>1895.36574827</v>
          </cell>
          <cell r="AV188">
            <v>2087.2635532600002</v>
          </cell>
          <cell r="AW188">
            <v>2647.3160901269603</v>
          </cell>
          <cell r="AX188">
            <v>2810.1004690252498</v>
          </cell>
          <cell r="AY188">
            <v>2081.7587167699999</v>
          </cell>
          <cell r="AZ188">
            <v>1827.2387545137196</v>
          </cell>
          <cell r="BA188">
            <v>1835.73535178</v>
          </cell>
          <cell r="BB188">
            <v>1670.1657941599999</v>
          </cell>
          <cell r="BC188">
            <v>1676.1628866399999</v>
          </cell>
          <cell r="BD188">
            <v>1747.6836070100001</v>
          </cell>
          <cell r="BE188">
            <v>1299.3172979699998</v>
          </cell>
          <cell r="BF188">
            <v>1583.7161056</v>
          </cell>
          <cell r="BG188">
            <v>1827.2387545137196</v>
          </cell>
          <cell r="BH188">
            <v>1676.1628866399999</v>
          </cell>
          <cell r="BI188">
            <v>1583.7161056</v>
          </cell>
          <cell r="BJ188">
            <v>2328.5550111504149</v>
          </cell>
          <cell r="BK188">
            <v>2278.7419751909792</v>
          </cell>
          <cell r="BL188">
            <v>2091.8319030607745</v>
          </cell>
          <cell r="BM188">
            <v>1766.525335209938</v>
          </cell>
          <cell r="BN188">
            <v>1585.4352395912849</v>
          </cell>
          <cell r="BO188">
            <v>1215.1598620219715</v>
          </cell>
          <cell r="BP188">
            <v>2647.3160901269603</v>
          </cell>
          <cell r="BQ188">
            <v>2328.5550111504149</v>
          </cell>
          <cell r="BR188">
            <v>1585.4352395912849</v>
          </cell>
          <cell r="BS188">
            <v>689.79600226790649</v>
          </cell>
          <cell r="BU188">
            <v>-0.19966654078974244</v>
          </cell>
          <cell r="BV188">
            <v>0.17721204803999546</v>
          </cell>
          <cell r="BW188">
            <v>0.44029096955742975</v>
          </cell>
          <cell r="BX188">
            <v>1.1785743364843739</v>
          </cell>
          <cell r="BY188">
            <v>1.6730791771990821</v>
          </cell>
          <cell r="BZ188">
            <v>0.54283784283873526</v>
          </cell>
          <cell r="CA188">
            <v>-3.1629701779596009E-2</v>
          </cell>
          <cell r="CB188">
            <v>-0.12040914954030224</v>
          </cell>
          <cell r="CD188">
            <v>-0.25406356528782803</v>
          </cell>
          <cell r="CE188">
            <v>0.73499977202585232</v>
          </cell>
          <cell r="CF188">
            <v>1.1785743364843739</v>
          </cell>
          <cell r="CG188">
            <v>-0.12040914954030224</v>
          </cell>
          <cell r="CH188">
            <v>-0.31913344026688639</v>
          </cell>
          <cell r="CI188">
            <v>-0.56491694832913419</v>
          </cell>
        </row>
        <row r="189">
          <cell r="A189" t="str">
            <v xml:space="preserve">    Rest of public sector</v>
          </cell>
          <cell r="B189">
            <v>-418.43306689000008</v>
          </cell>
          <cell r="C189">
            <v>-450.04399446999997</v>
          </cell>
          <cell r="D189">
            <v>-560.97336225000015</v>
          </cell>
          <cell r="E189">
            <v>-446.21092818</v>
          </cell>
          <cell r="F189">
            <v>-183.29947286000001</v>
          </cell>
          <cell r="G189">
            <v>-53.131718660000004</v>
          </cell>
          <cell r="H189">
            <v>-36.436901629999994</v>
          </cell>
          <cell r="I189">
            <v>-20.712673110000001</v>
          </cell>
          <cell r="J189">
            <v>-13.44611136</v>
          </cell>
          <cell r="K189">
            <v>-25.3494834</v>
          </cell>
          <cell r="L189">
            <v>-13.14900943</v>
          </cell>
          <cell r="M189">
            <v>-20.09052281</v>
          </cell>
          <cell r="N189">
            <v>-12.099860979999999</v>
          </cell>
          <cell r="O189">
            <v>-21.375215390000001</v>
          </cell>
          <cell r="P189">
            <v>-29.704878430000001</v>
          </cell>
          <cell r="Q189">
            <v>-19.247570200000002</v>
          </cell>
          <cell r="R189">
            <v>-30.938067840000002</v>
          </cell>
          <cell r="S189">
            <v>-14.749685890000002</v>
          </cell>
          <cell r="T189">
            <v>-20.048492710000001</v>
          </cell>
          <cell r="U189">
            <v>-4.6152981899999999</v>
          </cell>
          <cell r="V189">
            <v>-4.2442620499999997</v>
          </cell>
          <cell r="W189">
            <v>-4.6446056200000001</v>
          </cell>
          <cell r="X189">
            <v>-4.7192516900000001</v>
          </cell>
          <cell r="Y189">
            <v>-0.77301876999999997</v>
          </cell>
          <cell r="Z189">
            <v>-2.2450574200000002</v>
          </cell>
          <cell r="AA189">
            <v>-0.87452058999999993</v>
          </cell>
          <cell r="AB189">
            <v>-0.77487983000000005</v>
          </cell>
          <cell r="AC189">
            <v>-0.86526047999999989</v>
          </cell>
          <cell r="AD189">
            <v>-0.84051374000000001</v>
          </cell>
          <cell r="AE189">
            <v>-3.04857231</v>
          </cell>
          <cell r="AF189">
            <v>-6.3552366600000001</v>
          </cell>
          <cell r="AG189">
            <v>-7.7044043200000001</v>
          </cell>
          <cell r="AH189">
            <v>-0.40873252000000004</v>
          </cell>
          <cell r="AI189">
            <v>-0.46312239999999999</v>
          </cell>
          <cell r="AJ189">
            <v>-0.45921674000000001</v>
          </cell>
          <cell r="AK189">
            <v>-0.42568382999999999</v>
          </cell>
          <cell r="AL189">
            <v>-0.65802230000000006</v>
          </cell>
          <cell r="AM189">
            <v>-0.47470838000000004</v>
          </cell>
          <cell r="AN189">
            <v>-0.47803605000000005</v>
          </cell>
          <cell r="AO189">
            <v>-0.60241528</v>
          </cell>
          <cell r="AP189">
            <v>-0.56434786000000003</v>
          </cell>
          <cell r="AQ189">
            <v>-0.43129746999999996</v>
          </cell>
          <cell r="AR189">
            <v>-0.6112225</v>
          </cell>
          <cell r="AS189">
            <v>-1.21658767</v>
          </cell>
          <cell r="AT189">
            <v>-0.48147835000000005</v>
          </cell>
          <cell r="AU189">
            <v>-0.88734272000000014</v>
          </cell>
          <cell r="AV189">
            <v>-0.76632518000000005</v>
          </cell>
          <cell r="AW189">
            <v>-0.62960307999999987</v>
          </cell>
          <cell r="AX189">
            <v>-1.36895586</v>
          </cell>
          <cell r="AY189">
            <v>-1.4771193600000001</v>
          </cell>
          <cell r="AZ189">
            <v>-1.2942194600000001</v>
          </cell>
          <cell r="BA189">
            <v>-0.95013675999999991</v>
          </cell>
          <cell r="BB189">
            <v>-0.64824108999999996</v>
          </cell>
          <cell r="BC189">
            <v>-0.87311415999999997</v>
          </cell>
          <cell r="BD189">
            <v>-0.92948041000000003</v>
          </cell>
          <cell r="BE189">
            <v>-6.8723223100000004</v>
          </cell>
          <cell r="BF189">
            <v>-1.5126290600000001</v>
          </cell>
          <cell r="BG189">
            <v>-1.2942194600000001</v>
          </cell>
          <cell r="BH189">
            <v>-0.87311415999999997</v>
          </cell>
          <cell r="BI189">
            <v>-1.5126290600000001</v>
          </cell>
          <cell r="BJ189">
            <v>-1.5126290600000001</v>
          </cell>
          <cell r="BK189">
            <v>-1.5126290600000001</v>
          </cell>
          <cell r="BL189">
            <v>-1.5126290600000001</v>
          </cell>
          <cell r="BM189">
            <v>-1.5126290600000001</v>
          </cell>
          <cell r="BN189">
            <v>-1.5126290600000001</v>
          </cell>
          <cell r="BO189">
            <v>-0.42568382999999999</v>
          </cell>
          <cell r="BP189">
            <v>-0.62960307999999987</v>
          </cell>
          <cell r="BQ189">
            <v>-1.5126290600000001</v>
          </cell>
          <cell r="BR189">
            <v>-1.5126290600000001</v>
          </cell>
          <cell r="BS189">
            <v>-1.5126290600000001</v>
          </cell>
          <cell r="BU189">
            <v>0.38308363246466226</v>
          </cell>
          <cell r="BV189">
            <v>0.85852476958304458</v>
          </cell>
          <cell r="BW189">
            <v>0.17797906073145353</v>
          </cell>
          <cell r="BX189">
            <v>0.47903922025884782</v>
          </cell>
          <cell r="BY189">
            <v>1.7073679066672902</v>
          </cell>
          <cell r="BZ189">
            <v>1.0243897094967891</v>
          </cell>
          <cell r="CA189">
            <v>2.141634634246794</v>
          </cell>
          <cell r="CB189">
            <v>1.4025121668718654</v>
          </cell>
          <cell r="CD189">
            <v>0.9615232128446537</v>
          </cell>
          <cell r="CE189">
            <v>0.44932277647022723</v>
          </cell>
          <cell r="CF189">
            <v>0.47903922025884782</v>
          </cell>
          <cell r="CG189">
            <v>1.4025121668718654</v>
          </cell>
          <cell r="CH189">
            <v>0</v>
          </cell>
          <cell r="CI189">
            <v>0</v>
          </cell>
        </row>
        <row r="190">
          <cell r="A190" t="str">
            <v xml:space="preserve">  Fogafín</v>
          </cell>
          <cell r="B190">
            <v>-108.10561139000001</v>
          </cell>
          <cell r="C190">
            <v>-131.99368806999999</v>
          </cell>
          <cell r="D190">
            <v>-170.62553541</v>
          </cell>
          <cell r="E190">
            <v>-177.03861583</v>
          </cell>
          <cell r="F190">
            <v>2.66980284</v>
          </cell>
          <cell r="G190">
            <v>2.02653164</v>
          </cell>
          <cell r="H190">
            <v>0.94977945000000008</v>
          </cell>
          <cell r="I190">
            <v>-6.0818110000000002E-2</v>
          </cell>
          <cell r="J190">
            <v>-5.5335479999999999E-2</v>
          </cell>
          <cell r="K190">
            <v>-0.1004642</v>
          </cell>
          <cell r="L190">
            <v>-5.8322079999999998E-2</v>
          </cell>
          <cell r="M190">
            <v>-0.20140901</v>
          </cell>
          <cell r="N190">
            <v>-7.2740475699999996</v>
          </cell>
          <cell r="O190">
            <v>-5.1332663500000004</v>
          </cell>
          <cell r="P190">
            <v>-4.3779970000000001E-2</v>
          </cell>
          <cell r="Q190">
            <v>-8.0864593599999992</v>
          </cell>
          <cell r="R190">
            <v>-0.12922985000000001</v>
          </cell>
          <cell r="S190">
            <v>-0.54218127000000005</v>
          </cell>
          <cell r="T190">
            <v>-6.2797185799999999</v>
          </cell>
          <cell r="U190">
            <v>-3.6349367300000002</v>
          </cell>
          <cell r="V190">
            <v>-0.45649308999999999</v>
          </cell>
          <cell r="W190">
            <v>-5.5287638100000001</v>
          </cell>
          <cell r="X190">
            <v>-0.17122357999999999</v>
          </cell>
          <cell r="Y190">
            <v>-0.25908066000000002</v>
          </cell>
          <cell r="Z190">
            <v>-3.3951129799999999</v>
          </cell>
          <cell r="AA190">
            <v>-0.10012095</v>
          </cell>
          <cell r="AB190">
            <v>-0.14532204000000001</v>
          </cell>
          <cell r="AC190">
            <v>-7.3494131600000001</v>
          </cell>
          <cell r="AD190">
            <v>-0.31561479999999997</v>
          </cell>
          <cell r="AE190">
            <v>-1.6325559999999999E-2</v>
          </cell>
          <cell r="AF190">
            <v>-10.73636568</v>
          </cell>
          <cell r="AG190">
            <v>-8.7611350000000005E-2</v>
          </cell>
          <cell r="AH190">
            <v>-35.390487479999997</v>
          </cell>
          <cell r="AI190">
            <v>-26.814661099999999</v>
          </cell>
          <cell r="AJ190">
            <v>-3.9108152399999998</v>
          </cell>
          <cell r="AK190">
            <v>-6.5442870400000004</v>
          </cell>
          <cell r="AL190">
            <v>-25.962898379999999</v>
          </cell>
          <cell r="AM190">
            <v>-0.36203488</v>
          </cell>
          <cell r="AN190">
            <v>-4.7234967699999997</v>
          </cell>
          <cell r="AO190">
            <v>-31.806979559999998</v>
          </cell>
          <cell r="AP190">
            <v>-0.34150647000000001</v>
          </cell>
          <cell r="AQ190">
            <v>-6.3858278999999998</v>
          </cell>
          <cell r="AR190">
            <v>-32.140327759999998</v>
          </cell>
          <cell r="AS190">
            <v>-2.4981203600000002</v>
          </cell>
          <cell r="AT190">
            <v>-11.525364590000001</v>
          </cell>
          <cell r="AU190">
            <v>-41.28484186</v>
          </cell>
          <cell r="AV190">
            <v>-0.60270044</v>
          </cell>
          <cell r="AW190">
            <v>-25.504968389999998</v>
          </cell>
          <cell r="AX190">
            <v>-29.865537740000001</v>
          </cell>
          <cell r="AY190">
            <v>-7.2368328000000002</v>
          </cell>
          <cell r="AZ190">
            <v>492.79206678843997</v>
          </cell>
          <cell r="BA190">
            <v>464.27049375534006</v>
          </cell>
          <cell r="BB190">
            <v>507.85630636396996</v>
          </cell>
          <cell r="BC190">
            <v>495.62703105030994</v>
          </cell>
          <cell r="BD190">
            <v>496.10167282133</v>
          </cell>
          <cell r="BE190">
            <v>524.47594446233995</v>
          </cell>
          <cell r="BF190">
            <v>521.08311800736999</v>
          </cell>
          <cell r="BG190">
            <v>492.79206678843997</v>
          </cell>
          <cell r="BH190">
            <v>495.62703105030994</v>
          </cell>
          <cell r="BI190">
            <v>521.08311800736999</v>
          </cell>
          <cell r="BJ190">
            <v>469.50822552159605</v>
          </cell>
          <cell r="BK190">
            <v>319.5082255215961</v>
          </cell>
          <cell r="BL190">
            <v>319.5082255215961</v>
          </cell>
          <cell r="BM190">
            <v>23.610365745996148</v>
          </cell>
          <cell r="BN190">
            <v>23.610365745996148</v>
          </cell>
          <cell r="BO190">
            <v>-6.5442870400000004</v>
          </cell>
          <cell r="BP190">
            <v>-25.504968389999998</v>
          </cell>
          <cell r="BQ190">
            <v>469.50822552159605</v>
          </cell>
          <cell r="BR190">
            <v>23.610365745996148</v>
          </cell>
          <cell r="BS190">
            <v>23.610365745996148</v>
          </cell>
          <cell r="BU190">
            <v>31.503650306588035</v>
          </cell>
          <cell r="BV190">
            <v>390.15521305241595</v>
          </cell>
          <cell r="BW190">
            <v>0.67433721853892925</v>
          </cell>
          <cell r="BX190">
            <v>2.8972875477662416</v>
          </cell>
          <cell r="BY190">
            <v>105.32780856721958</v>
          </cell>
          <cell r="BZ190">
            <v>78.613590408584287</v>
          </cell>
          <cell r="CA190">
            <v>46.211855463512933</v>
          </cell>
          <cell r="CB190">
            <v>19.408500584759835</v>
          </cell>
          <cell r="CD190">
            <v>0.28634096359442918</v>
          </cell>
          <cell r="CE190">
            <v>24.259650951946778</v>
          </cell>
          <cell r="CF190">
            <v>2.8972875477662416</v>
          </cell>
          <cell r="CG190">
            <v>19.408500584759835</v>
          </cell>
          <cell r="CH190">
            <v>-0.94971256207542176</v>
          </cell>
          <cell r="CI190">
            <v>0</v>
          </cell>
        </row>
        <row r="191">
          <cell r="A191" t="str">
            <v xml:space="preserve">  Quasi-fiscal deficit</v>
          </cell>
          <cell r="B191">
            <v>776.30099999999993</v>
          </cell>
          <cell r="C191">
            <v>772.45099999999991</v>
          </cell>
          <cell r="D191">
            <v>787.17599999999993</v>
          </cell>
          <cell r="E191">
            <v>868.4</v>
          </cell>
          <cell r="F191">
            <v>733.33649999999989</v>
          </cell>
          <cell r="G191">
            <v>696.36209999999994</v>
          </cell>
          <cell r="H191">
            <v>667.57099999999991</v>
          </cell>
          <cell r="I191">
            <v>580.65629999999987</v>
          </cell>
          <cell r="J191">
            <v>600.1312999999999</v>
          </cell>
          <cell r="K191">
            <v>566.54229999999984</v>
          </cell>
          <cell r="L191">
            <v>575.22129999999993</v>
          </cell>
          <cell r="M191">
            <v>566.88929999999982</v>
          </cell>
          <cell r="N191">
            <v>444.98929999999984</v>
          </cell>
          <cell r="O191">
            <v>462.81399999999985</v>
          </cell>
          <cell r="P191">
            <v>482.17889999999983</v>
          </cell>
          <cell r="Q191">
            <v>567.83539999999982</v>
          </cell>
          <cell r="R191">
            <v>613.63539999999989</v>
          </cell>
          <cell r="S191">
            <v>627.53539999999987</v>
          </cell>
          <cell r="T191">
            <v>619.63539999999989</v>
          </cell>
          <cell r="U191">
            <v>678.97121047170788</v>
          </cell>
          <cell r="V191">
            <v>834.52829999999983</v>
          </cell>
          <cell r="W191">
            <v>681.38929999999982</v>
          </cell>
          <cell r="X191">
            <v>679.48929999999984</v>
          </cell>
          <cell r="Y191">
            <v>638.48929999999984</v>
          </cell>
          <cell r="Z191">
            <v>536.48929999999984</v>
          </cell>
          <cell r="AA191">
            <v>484.98929999999984</v>
          </cell>
          <cell r="AB191">
            <v>417.68929999999983</v>
          </cell>
          <cell r="AC191">
            <v>316.78929999999986</v>
          </cell>
          <cell r="AD191">
            <v>250.58929999999987</v>
          </cell>
          <cell r="AE191">
            <v>188.68929999999983</v>
          </cell>
          <cell r="AF191">
            <v>82.589299999999866</v>
          </cell>
          <cell r="AG191">
            <v>-11.810700000000111</v>
          </cell>
          <cell r="AH191">
            <v>-144.61070000000018</v>
          </cell>
          <cell r="AI191">
            <v>-287.11070000000018</v>
          </cell>
          <cell r="AJ191">
            <v>-410.41070000000025</v>
          </cell>
          <cell r="AK191">
            <v>-469.41070000000025</v>
          </cell>
          <cell r="AL191">
            <v>-578.51070000000027</v>
          </cell>
          <cell r="AM191">
            <v>-638.11070000000018</v>
          </cell>
          <cell r="AN191">
            <v>-829.21070000000032</v>
          </cell>
          <cell r="AO191">
            <v>-723.01070000000027</v>
          </cell>
          <cell r="AP191">
            <v>-691.21070000000032</v>
          </cell>
          <cell r="AQ191">
            <v>-738.01070000000027</v>
          </cell>
          <cell r="AR191">
            <v>-744.71070000000032</v>
          </cell>
          <cell r="AS191">
            <v>-806.31070000000022</v>
          </cell>
          <cell r="AT191">
            <v>-876.51070000000027</v>
          </cell>
          <cell r="AU191">
            <v>-971.11070000000018</v>
          </cell>
          <cell r="AV191">
            <v>-1033.5107000000003</v>
          </cell>
          <cell r="AW191">
            <v>-1078.3107000000002</v>
          </cell>
          <cell r="AX191">
            <v>-1133.3107000000002</v>
          </cell>
          <cell r="AY191">
            <v>-1164.2107000000003</v>
          </cell>
          <cell r="AZ191">
            <v>-1190.6107000000002</v>
          </cell>
          <cell r="BA191">
            <v>-1206.9107000000001</v>
          </cell>
          <cell r="BB191">
            <v>-1321.7107000000003</v>
          </cell>
          <cell r="BC191">
            <v>-1390.7107000000001</v>
          </cell>
          <cell r="BD191">
            <v>-1433.5107000000003</v>
          </cell>
          <cell r="BE191">
            <v>-1493.5107000000003</v>
          </cell>
          <cell r="BF191">
            <v>-1471.1107000000002</v>
          </cell>
          <cell r="BG191">
            <v>-1190.6107000000002</v>
          </cell>
          <cell r="BH191">
            <v>-1390.7107000000001</v>
          </cell>
          <cell r="BI191">
            <v>-1471.1107000000002</v>
          </cell>
          <cell r="BJ191">
            <v>-1787.2138019522858</v>
          </cell>
          <cell r="BK191">
            <v>-2040.3514768160931</v>
          </cell>
          <cell r="BL191">
            <v>-2244.0835209297275</v>
          </cell>
          <cell r="BM191">
            <v>-2541.5779016889583</v>
          </cell>
          <cell r="BN191">
            <v>-2782.0284021304283</v>
          </cell>
          <cell r="BO191">
            <v>-469.41070000000025</v>
          </cell>
          <cell r="BP191">
            <v>-1078.3107000000002</v>
          </cell>
          <cell r="BQ191">
            <v>-1787.2138019522858</v>
          </cell>
          <cell r="BR191">
            <v>-2782.0284021304283</v>
          </cell>
          <cell r="BS191">
            <v>-3852.5050038102972</v>
          </cell>
          <cell r="BU191">
            <v>-2.9852332822507082</v>
          </cell>
          <cell r="BV191">
            <v>-4.9112482795791861</v>
          </cell>
          <cell r="BW191">
            <v>5.0611745880491501</v>
          </cell>
          <cell r="BX191">
            <v>1.2971583306473407</v>
          </cell>
          <cell r="BY191">
            <v>0.43583615117363994</v>
          </cell>
          <cell r="BZ191">
            <v>0.88440452150625948</v>
          </cell>
          <cell r="CA191">
            <v>0.67837163881741525</v>
          </cell>
          <cell r="CB191">
            <v>0.65742007563523708</v>
          </cell>
          <cell r="CD191">
            <v>0.12630331883138401</v>
          </cell>
          <cell r="CE191">
            <v>-1.7351896108517408</v>
          </cell>
          <cell r="CF191">
            <v>1.2971583306473407</v>
          </cell>
          <cell r="CG191">
            <v>0.65742007563523708</v>
          </cell>
          <cell r="CH191">
            <v>0.5566287587368921</v>
          </cell>
          <cell r="CI191">
            <v>0.38478277247641213</v>
          </cell>
        </row>
        <row r="192">
          <cell r="A192" t="str">
            <v xml:space="preserve">  Credit to financial system</v>
          </cell>
          <cell r="B192">
            <v>-159.54806497000015</v>
          </cell>
          <cell r="C192">
            <v>-11.064521819999584</v>
          </cell>
          <cell r="D192">
            <v>-224.04962353000013</v>
          </cell>
          <cell r="E192">
            <v>-88.782523780000247</v>
          </cell>
          <cell r="F192">
            <v>-554.09779475000005</v>
          </cell>
          <cell r="G192">
            <v>226.34244042000066</v>
          </cell>
          <cell r="H192">
            <v>162.18932440999959</v>
          </cell>
          <cell r="I192">
            <v>641.74383579999994</v>
          </cell>
          <cell r="J192">
            <v>526.30135757999983</v>
          </cell>
          <cell r="K192">
            <v>355.22104114000007</v>
          </cell>
          <cell r="L192">
            <v>87.767000210000248</v>
          </cell>
          <cell r="M192">
            <v>-219.35390432999984</v>
          </cell>
          <cell r="N192">
            <v>-650.53455105999933</v>
          </cell>
          <cell r="O192">
            <v>-139.38055096000031</v>
          </cell>
          <cell r="P192">
            <v>-293.01264814999973</v>
          </cell>
          <cell r="Q192">
            <v>-652.34501398999987</v>
          </cell>
          <cell r="R192">
            <v>-572.27267933999963</v>
          </cell>
          <cell r="S192">
            <v>-249.69136578999991</v>
          </cell>
          <cell r="T192">
            <v>-523.69947129000013</v>
          </cell>
          <cell r="U192">
            <v>-101.86886593999981</v>
          </cell>
          <cell r="V192">
            <v>-62.336857050000162</v>
          </cell>
          <cell r="W192">
            <v>154.88570322999988</v>
          </cell>
          <cell r="X192">
            <v>35.131264369999172</v>
          </cell>
          <cell r="Y192">
            <v>648.85539376000008</v>
          </cell>
          <cell r="Z192">
            <v>214.36018413000062</v>
          </cell>
          <cell r="AA192">
            <v>495.35411110999991</v>
          </cell>
          <cell r="AB192">
            <v>184.67517430999993</v>
          </cell>
          <cell r="AC192">
            <v>444.21220571000009</v>
          </cell>
          <cell r="AD192">
            <v>378.74450030999998</v>
          </cell>
          <cell r="AE192">
            <v>763.2377225800002</v>
          </cell>
          <cell r="AF192">
            <v>950.93517817000043</v>
          </cell>
          <cell r="AG192">
            <v>1097.1873990200002</v>
          </cell>
          <cell r="AH192">
            <v>1481.2572176499998</v>
          </cell>
          <cell r="AI192">
            <v>778.33209352999984</v>
          </cell>
          <cell r="AJ192">
            <v>945.01139496999986</v>
          </cell>
          <cell r="AK192">
            <v>1243.1516186800002</v>
          </cell>
          <cell r="AL192">
            <v>953.04600853123043</v>
          </cell>
          <cell r="AM192">
            <v>611.04922402999989</v>
          </cell>
          <cell r="AN192">
            <v>441.52262723999911</v>
          </cell>
          <cell r="AO192">
            <v>120.38014648999979</v>
          </cell>
          <cell r="AP192">
            <v>331.57472819999975</v>
          </cell>
          <cell r="AQ192">
            <v>805.36954887000036</v>
          </cell>
          <cell r="AR192">
            <v>802.42219235999971</v>
          </cell>
          <cell r="AS192">
            <v>680.61565541000016</v>
          </cell>
          <cell r="AT192">
            <v>1901.5944173299995</v>
          </cell>
          <cell r="AU192">
            <v>1865.8373191799997</v>
          </cell>
          <cell r="AV192">
            <v>1160.13962597</v>
          </cell>
          <cell r="AW192">
            <v>2935.1999047215595</v>
          </cell>
          <cell r="AX192">
            <v>793.18179152651032</v>
          </cell>
          <cell r="AY192">
            <v>1401.9119745089899</v>
          </cell>
          <cell r="AZ192">
            <v>13.88401379156079</v>
          </cell>
          <cell r="BA192">
            <v>311.91744075260067</v>
          </cell>
          <cell r="BB192">
            <v>831.23992633839998</v>
          </cell>
          <cell r="BC192">
            <v>1290.8002701900002</v>
          </cell>
          <cell r="BD192">
            <v>1011.0030842899978</v>
          </cell>
          <cell r="BE192">
            <v>1152.3952845500003</v>
          </cell>
          <cell r="BF192">
            <v>766.91169645365903</v>
          </cell>
          <cell r="BG192">
            <v>13.88401379156079</v>
          </cell>
          <cell r="BH192">
            <v>1290.8002701900002</v>
          </cell>
          <cell r="BI192">
            <v>766.91169645365903</v>
          </cell>
          <cell r="BJ192">
            <v>2484.310767375368</v>
          </cell>
          <cell r="BK192">
            <v>-743.37536606136484</v>
          </cell>
          <cell r="BL192">
            <v>194.15818324983036</v>
          </cell>
          <cell r="BM192">
            <v>757.77142470285276</v>
          </cell>
          <cell r="BN192">
            <v>2905.8554538303133</v>
          </cell>
          <cell r="BO192">
            <v>1243.1516186800002</v>
          </cell>
          <cell r="BP192">
            <v>2935.1999047215595</v>
          </cell>
          <cell r="BQ192">
            <v>2484.310767375368</v>
          </cell>
          <cell r="BR192">
            <v>2905.8554538303133</v>
          </cell>
          <cell r="BS192">
            <v>4432.9697102666814</v>
          </cell>
          <cell r="BU192">
            <v>1.390806608899414</v>
          </cell>
          <cell r="BV192">
            <v>5.5201446474081983E-2</v>
          </cell>
          <cell r="BW192">
            <v>0.28377056642928</v>
          </cell>
          <cell r="BX192">
            <v>1.3610956705652728</v>
          </cell>
          <cell r="BY192">
            <v>-0.96855424176479676</v>
          </cell>
          <cell r="BZ192">
            <v>0.60274283029585485</v>
          </cell>
          <cell r="CA192">
            <v>-0.59670070049402635</v>
          </cell>
          <cell r="CB192">
            <v>-0.15361445624909287</v>
          </cell>
          <cell r="CD192">
            <v>3.9580298364958697</v>
          </cell>
          <cell r="CE192">
            <v>0.91591474870257383</v>
          </cell>
          <cell r="CF192">
            <v>1.3610956705652728</v>
          </cell>
          <cell r="CG192">
            <v>-0.15361445624909287</v>
          </cell>
          <cell r="CH192">
            <v>0.16968275144590717</v>
          </cell>
          <cell r="CI192">
            <v>0.52553001369129482</v>
          </cell>
        </row>
        <row r="193">
          <cell r="A193" t="str">
            <v xml:space="preserve">  Net credit to private sector</v>
          </cell>
          <cell r="B193">
            <v>-1280.3008541600002</v>
          </cell>
          <cell r="C193">
            <v>-952.72309342000005</v>
          </cell>
          <cell r="D193">
            <v>-572.27004889000011</v>
          </cell>
          <cell r="E193">
            <v>-364.29491316999992</v>
          </cell>
          <cell r="F193">
            <v>-698.49749517999987</v>
          </cell>
          <cell r="G193">
            <v>-663.04719406999993</v>
          </cell>
          <cell r="H193">
            <v>-459.54977170000006</v>
          </cell>
          <cell r="I193">
            <v>-122.33758726999999</v>
          </cell>
          <cell r="J193">
            <v>-70.129062689999955</v>
          </cell>
          <cell r="K193">
            <v>-122.47658747000001</v>
          </cell>
          <cell r="L193">
            <v>-102.01596357000004</v>
          </cell>
          <cell r="M193">
            <v>-564.98388146999991</v>
          </cell>
          <cell r="N193">
            <v>-762.60508768</v>
          </cell>
          <cell r="O193">
            <v>-1108.9741293799998</v>
          </cell>
          <cell r="P193">
            <v>-1082.5404928599999</v>
          </cell>
          <cell r="Q193">
            <v>-829.44216073999996</v>
          </cell>
          <cell r="R193">
            <v>-817.34247579000021</v>
          </cell>
          <cell r="S193">
            <v>-680.43414998999992</v>
          </cell>
          <cell r="T193">
            <v>-587.80268650000016</v>
          </cell>
          <cell r="U193">
            <v>-401.24982315999983</v>
          </cell>
          <cell r="V193">
            <v>-419.61569461000005</v>
          </cell>
          <cell r="W193">
            <v>-140.57291313000019</v>
          </cell>
          <cell r="X193">
            <v>157.8483761399998</v>
          </cell>
          <cell r="Y193">
            <v>385.70827007000003</v>
          </cell>
          <cell r="Z193">
            <v>392.05204608999998</v>
          </cell>
          <cell r="AA193">
            <v>346.57201306999991</v>
          </cell>
          <cell r="AB193">
            <v>467.06358834999997</v>
          </cell>
          <cell r="AC193">
            <v>474.11112143000003</v>
          </cell>
          <cell r="AD193">
            <v>493.37907297999999</v>
          </cell>
          <cell r="AE193">
            <v>477.70530579999996</v>
          </cell>
          <cell r="AF193">
            <v>437.91480774000001</v>
          </cell>
          <cell r="AG193">
            <v>437.61339307000003</v>
          </cell>
          <cell r="AH193">
            <v>463.53137846000004</v>
          </cell>
          <cell r="AI193">
            <v>930.41119736999985</v>
          </cell>
          <cell r="AJ193">
            <v>993.93696270999988</v>
          </cell>
          <cell r="AK193">
            <v>982.30430716000012</v>
          </cell>
          <cell r="AL193">
            <v>1015.6913324600001</v>
          </cell>
          <cell r="AM193">
            <v>1060.0831635699999</v>
          </cell>
          <cell r="AN193">
            <v>1076.4295760500002</v>
          </cell>
          <cell r="AO193">
            <v>1111.7457386199999</v>
          </cell>
          <cell r="AP193">
            <v>1175.9449778799999</v>
          </cell>
          <cell r="AQ193">
            <v>1157.8918104500001</v>
          </cell>
          <cell r="AR193">
            <v>1169.3132136900001</v>
          </cell>
          <cell r="AS193">
            <v>1175.9402395700001</v>
          </cell>
          <cell r="AT193">
            <v>1208.2785565800002</v>
          </cell>
          <cell r="AU193">
            <v>1223.3924429900001</v>
          </cell>
          <cell r="AV193">
            <v>1191.8677366200002</v>
          </cell>
          <cell r="AW193">
            <v>1158.4083002499999</v>
          </cell>
          <cell r="AX193">
            <v>1200.2863651199998</v>
          </cell>
          <cell r="AY193">
            <v>1209.8013479000001</v>
          </cell>
          <cell r="AZ193">
            <v>1170.7750814200001</v>
          </cell>
          <cell r="BA193">
            <v>1188.76083217</v>
          </cell>
          <cell r="BB193">
            <v>1181.2242959800001</v>
          </cell>
          <cell r="BC193">
            <v>1196.8833407000002</v>
          </cell>
          <cell r="BD193">
            <v>1192.61808847</v>
          </cell>
          <cell r="BE193">
            <v>1181.0878944899998</v>
          </cell>
          <cell r="BF193">
            <v>1178.64902981</v>
          </cell>
          <cell r="BG193">
            <v>1170.7750814200001</v>
          </cell>
          <cell r="BH193">
            <v>1196.8833407000002</v>
          </cell>
          <cell r="BI193">
            <v>1178.64902981</v>
          </cell>
          <cell r="BJ193">
            <v>1185.69606155</v>
          </cell>
          <cell r="BK193">
            <v>1185.69606155</v>
          </cell>
          <cell r="BL193">
            <v>1185.69606155</v>
          </cell>
          <cell r="BM193">
            <v>1185.69606155</v>
          </cell>
          <cell r="BN193">
            <v>1185.69606155</v>
          </cell>
          <cell r="BO193">
            <v>982.30430716000012</v>
          </cell>
          <cell r="BP193">
            <v>1158.4083002499999</v>
          </cell>
          <cell r="BQ193">
            <v>1185.69606155</v>
          </cell>
          <cell r="BR193">
            <v>1185.69606155</v>
          </cell>
          <cell r="BS193">
            <v>1185.69606155</v>
          </cell>
          <cell r="BU193">
            <v>1.3046745730120244</v>
          </cell>
          <cell r="BV193">
            <v>1.4238621518153551</v>
          </cell>
          <cell r="BW193">
            <v>1.6066812576837606</v>
          </cell>
          <cell r="BX193">
            <v>0.17927641343561329</v>
          </cell>
          <cell r="BY193">
            <v>8.764670487427928E-2</v>
          </cell>
          <cell r="BZ193">
            <v>3.3674588504815972E-2</v>
          </cell>
          <cell r="CA193">
            <v>-2.4522099319436608E-2</v>
          </cell>
          <cell r="CB193">
            <v>2.3556254987219027E-2</v>
          </cell>
          <cell r="CD193">
            <v>1.6826889805536527</v>
          </cell>
          <cell r="CE193">
            <v>1.5467545898918043</v>
          </cell>
          <cell r="CF193">
            <v>0.17927641343561329</v>
          </cell>
          <cell r="CG193">
            <v>2.3556254987219027E-2</v>
          </cell>
          <cell r="CH193">
            <v>0</v>
          </cell>
          <cell r="CI193">
            <v>0</v>
          </cell>
        </row>
        <row r="194">
          <cell r="A194" t="str">
            <v xml:space="preserve">  MLT foreign liab. (-)</v>
          </cell>
          <cell r="B194">
            <v>-342.95888278000001</v>
          </cell>
          <cell r="C194">
            <v>-357.05059727000003</v>
          </cell>
          <cell r="D194">
            <v>-222.56630454</v>
          </cell>
          <cell r="E194">
            <v>-82.688097519999999</v>
          </cell>
          <cell r="F194">
            <v>-100.7830368</v>
          </cell>
          <cell r="G194">
            <v>-119.55300224</v>
          </cell>
          <cell r="H194">
            <v>-151.068229</v>
          </cell>
          <cell r="I194">
            <v>-162.85312736</v>
          </cell>
          <cell r="J194">
            <v>-186.39864220000001</v>
          </cell>
          <cell r="K194">
            <v>-189.14342099000001</v>
          </cell>
          <cell r="L194">
            <v>-190.01062428</v>
          </cell>
          <cell r="M194">
            <v>-167.77081645000001</v>
          </cell>
          <cell r="N194">
            <v>-179.37656064000001</v>
          </cell>
          <cell r="O194">
            <v>-185.06357026000001</v>
          </cell>
          <cell r="P194">
            <v>-184.04309451</v>
          </cell>
          <cell r="Q194">
            <v>-176.9201161</v>
          </cell>
          <cell r="R194">
            <v>-165.26883925000001</v>
          </cell>
          <cell r="S194">
            <v>-171.47820408000001</v>
          </cell>
          <cell r="T194">
            <v>-176.06727326000001</v>
          </cell>
          <cell r="U194">
            <v>-179.37439886000001</v>
          </cell>
          <cell r="V194">
            <v>-194.56010054000001</v>
          </cell>
          <cell r="W194">
            <v>-201.69667102</v>
          </cell>
          <cell r="X194">
            <v>-190.78383167999999</v>
          </cell>
          <cell r="Y194">
            <v>-184.02037883</v>
          </cell>
          <cell r="Z194">
            <v>-192.29227854999999</v>
          </cell>
          <cell r="AA194">
            <v>-194.76765863</v>
          </cell>
          <cell r="AB194">
            <v>-198.18107007</v>
          </cell>
          <cell r="AC194">
            <v>-198.14</v>
          </cell>
          <cell r="AD194">
            <v>-187.25605060000001</v>
          </cell>
          <cell r="AE194">
            <v>-184.17515986000001</v>
          </cell>
          <cell r="AF194">
            <v>-181.79620894999999</v>
          </cell>
          <cell r="AG194">
            <v>-191.59421093</v>
          </cell>
          <cell r="AH194">
            <v>-206.85738649999999</v>
          </cell>
          <cell r="AI194">
            <v>-218.66504047999999</v>
          </cell>
          <cell r="AJ194">
            <v>-204.47811644000001</v>
          </cell>
          <cell r="AK194">
            <v>-204.30109705999999</v>
          </cell>
          <cell r="AL194">
            <v>-216.33570886000001</v>
          </cell>
          <cell r="AM194">
            <v>-213.31444925</v>
          </cell>
          <cell r="AN194">
            <v>-203.11772349</v>
          </cell>
          <cell r="AO194">
            <v>-210.10018690000001</v>
          </cell>
          <cell r="AP194">
            <v>-204.84388501000001</v>
          </cell>
          <cell r="AQ194">
            <v>-209.95920512999999</v>
          </cell>
          <cell r="AR194">
            <v>-221.96429624999999</v>
          </cell>
          <cell r="AS194">
            <v>-241.11736378000001</v>
          </cell>
          <cell r="AT194">
            <v>-253.77007990999999</v>
          </cell>
          <cell r="AU194">
            <v>-251.36063179999999</v>
          </cell>
          <cell r="AV194">
            <v>-231.97728763000001</v>
          </cell>
          <cell r="AW194">
            <v>-224.87739016</v>
          </cell>
          <cell r="AX194">
            <v>-236.43322166999999</v>
          </cell>
          <cell r="AY194">
            <v>-232.47258676000001</v>
          </cell>
          <cell r="AZ194">
            <v>-229.30411771999999</v>
          </cell>
          <cell r="BA194">
            <v>-236.64719410000001</v>
          </cell>
          <cell r="BB194">
            <v>-225.86044905</v>
          </cell>
          <cell r="BC194">
            <v>-234.34278685999999</v>
          </cell>
          <cell r="BD194">
            <v>-240.28288032</v>
          </cell>
          <cell r="BE194">
            <v>-244.18552299000001</v>
          </cell>
          <cell r="BF194">
            <v>-245.69619655000002</v>
          </cell>
          <cell r="BG194">
            <v>-229.30411771999999</v>
          </cell>
          <cell r="BH194">
            <v>-234.34278685999999</v>
          </cell>
          <cell r="BI194">
            <v>-245.69619655000002</v>
          </cell>
          <cell r="BJ194">
            <v>-231.00074134859889</v>
          </cell>
          <cell r="BK194">
            <v>-223.70017684859889</v>
          </cell>
          <cell r="BL194">
            <v>-216.39961234859882</v>
          </cell>
          <cell r="BM194">
            <v>-209.09904784859881</v>
          </cell>
          <cell r="BN194">
            <v>-201.79848334859881</v>
          </cell>
          <cell r="BO194">
            <v>-204.30109705999999</v>
          </cell>
          <cell r="BP194">
            <v>-224.87739016</v>
          </cell>
          <cell r="BQ194">
            <v>-231.00074134859889</v>
          </cell>
          <cell r="BR194">
            <v>-201.79848334859881</v>
          </cell>
          <cell r="BS194">
            <v>-182.95193692881</v>
          </cell>
          <cell r="BU194">
            <v>2.4909813123202396E-2</v>
          </cell>
          <cell r="BV194">
            <v>0.13999740947476091</v>
          </cell>
          <cell r="BW194">
            <v>0.22678761538931069</v>
          </cell>
          <cell r="BX194">
            <v>0.10071552916799598</v>
          </cell>
          <cell r="BY194">
            <v>0.12892225149071845</v>
          </cell>
          <cell r="BZ194">
            <v>0.11613485445852434</v>
          </cell>
          <cell r="CA194">
            <v>3.1815741882823212E-2</v>
          </cell>
          <cell r="CB194">
            <v>2.722973254110661E-2</v>
          </cell>
          <cell r="CD194">
            <v>9.6855714979743102E-2</v>
          </cell>
          <cell r="CE194">
            <v>0.11020908857456235</v>
          </cell>
          <cell r="CF194">
            <v>0.10071552916799598</v>
          </cell>
          <cell r="CG194">
            <v>2.722973254110661E-2</v>
          </cell>
          <cell r="CH194">
            <v>0.12641629559072065</v>
          </cell>
          <cell r="CI194">
            <v>9.3392904183685843E-2</v>
          </cell>
        </row>
        <row r="195">
          <cell r="A195" t="str">
            <v xml:space="preserve">  Other (net)</v>
          </cell>
          <cell r="B195">
            <v>-2149.8816453899994</v>
          </cell>
          <cell r="C195">
            <v>-2089.8708824400001</v>
          </cell>
          <cell r="D195">
            <v>-2144.5564052499981</v>
          </cell>
          <cell r="E195">
            <v>-2234.3421093199991</v>
          </cell>
          <cell r="F195">
            <v>-2626.4905265399993</v>
          </cell>
          <cell r="G195">
            <v>-2425.9830928899992</v>
          </cell>
          <cell r="H195">
            <v>-3441.1403513299992</v>
          </cell>
          <cell r="I195">
            <v>-3761.8132552600009</v>
          </cell>
          <cell r="J195">
            <v>-4058.0053847915606</v>
          </cell>
          <cell r="K195">
            <v>-4273.9293471148067</v>
          </cell>
          <cell r="L195">
            <v>-4015.6341270325474</v>
          </cell>
          <cell r="M195">
            <v>-3842.7656146156869</v>
          </cell>
          <cell r="N195">
            <v>-4167.5816002800002</v>
          </cell>
          <cell r="O195">
            <v>-4457.7548777599977</v>
          </cell>
          <cell r="P195">
            <v>-4173.952121340003</v>
          </cell>
          <cell r="Q195">
            <v>-4264.5509681299973</v>
          </cell>
          <cell r="R195">
            <v>-4420.606125379998</v>
          </cell>
          <cell r="S195">
            <v>-4595.6206221800003</v>
          </cell>
          <cell r="T195">
            <v>-4765.1817893800026</v>
          </cell>
          <cell r="U195">
            <v>-5270.3075751617098</v>
          </cell>
          <cell r="V195">
            <v>-6372.4518203599964</v>
          </cell>
          <cell r="W195">
            <v>-6572.7097655699999</v>
          </cell>
          <cell r="X195">
            <v>-6760.9164993799959</v>
          </cell>
          <cell r="Y195">
            <v>-6649.6568242599997</v>
          </cell>
          <cell r="Z195">
            <v>-7077.3773329160922</v>
          </cell>
          <cell r="AA195">
            <v>-7117.0534502804367</v>
          </cell>
          <cell r="AB195">
            <v>-7248.6047091620567</v>
          </cell>
          <cell r="AC195">
            <v>-7282.6843451131363</v>
          </cell>
          <cell r="AD195">
            <v>-7581.7937378896486</v>
          </cell>
          <cell r="AE195">
            <v>-7400.2912806680661</v>
          </cell>
          <cell r="AF195">
            <v>-7400.9603132649918</v>
          </cell>
          <cell r="AG195">
            <v>-7894.731783691901</v>
          </cell>
          <cell r="AH195">
            <v>-8974.2266620253613</v>
          </cell>
          <cell r="AI195">
            <v>-9298.4846535647066</v>
          </cell>
          <cell r="AJ195">
            <v>-9024.9761083701742</v>
          </cell>
          <cell r="AK195">
            <v>-8782.8725950499993</v>
          </cell>
          <cell r="AL195">
            <v>-9396.3330100312396</v>
          </cell>
          <cell r="AM195">
            <v>-9189.89752543344</v>
          </cell>
          <cell r="AN195">
            <v>-7672.349075170001</v>
          </cell>
          <cell r="AO195">
            <v>-8350.9174552099976</v>
          </cell>
          <cell r="AP195">
            <v>-9082.7796872800027</v>
          </cell>
          <cell r="AQ195">
            <v>-9610.7541780559968</v>
          </cell>
          <cell r="AR195">
            <v>-10336.802114620001</v>
          </cell>
          <cell r="AS195">
            <v>-11260.741189979999</v>
          </cell>
          <cell r="AT195">
            <v>-11839.917353900002</v>
          </cell>
          <cell r="AU195">
            <v>-11529.180394059997</v>
          </cell>
          <cell r="AV195">
            <v>-11291.448814600002</v>
          </cell>
          <cell r="AW195">
            <v>-10866.166220798521</v>
          </cell>
          <cell r="AX195">
            <v>-11636.055760401765</v>
          </cell>
          <cell r="AY195">
            <v>-11523.455846258988</v>
          </cell>
          <cell r="AZ195">
            <v>-11080.808655333716</v>
          </cell>
          <cell r="BA195">
            <v>-11417.970163597942</v>
          </cell>
          <cell r="BB195">
            <v>-12221.855176702369</v>
          </cell>
          <cell r="BC195">
            <v>-12442.02819156031</v>
          </cell>
          <cell r="BD195">
            <v>-12758.015831861328</v>
          </cell>
          <cell r="BE195">
            <v>-13154.587976172339</v>
          </cell>
          <cell r="BF195">
            <v>-13339.229233261029</v>
          </cell>
          <cell r="BG195">
            <v>-11080.808655333716</v>
          </cell>
          <cell r="BH195">
            <v>-12442.02819156031</v>
          </cell>
          <cell r="BI195">
            <v>-13339.229233261029</v>
          </cell>
          <cell r="BJ195">
            <v>-13403.247817947367</v>
          </cell>
          <cell r="BK195">
            <v>-12011.001094258534</v>
          </cell>
          <cell r="BL195">
            <v>-11999.632276258533</v>
          </cell>
          <cell r="BM195">
            <v>-11988.263458258531</v>
          </cell>
          <cell r="BN195">
            <v>-11940.263640258532</v>
          </cell>
          <cell r="BO195">
            <v>-8782.8725950499993</v>
          </cell>
          <cell r="BP195">
            <v>-10866.166220798521</v>
          </cell>
          <cell r="BQ195">
            <v>-13403.247817947367</v>
          </cell>
          <cell r="BR195">
            <v>-11940.263640258532</v>
          </cell>
          <cell r="BS195">
            <v>-12213.521895482809</v>
          </cell>
          <cell r="BU195">
            <v>5.8458749374530328E-2</v>
          </cell>
          <cell r="BV195">
            <v>0.29869944486676747</v>
          </cell>
          <cell r="BW195">
            <v>0.31932452787278875</v>
          </cell>
          <cell r="BX195">
            <v>0.23719957260027424</v>
          </cell>
          <cell r="BY195">
            <v>0.44425241171501195</v>
          </cell>
          <cell r="BZ195">
            <v>0.29459436388133753</v>
          </cell>
          <cell r="CA195">
            <v>0.12663195481403955</v>
          </cell>
          <cell r="CB195">
            <v>0.2334845193415791</v>
          </cell>
          <cell r="CD195">
            <v>0.73043518422474185</v>
          </cell>
          <cell r="CE195">
            <v>0.32080088148419494</v>
          </cell>
          <cell r="CF195">
            <v>0.23719957260027424</v>
          </cell>
          <cell r="CG195">
            <v>0.2334845193415791</v>
          </cell>
          <cell r="CH195">
            <v>0.10915146817847043</v>
          </cell>
          <cell r="CI195">
            <v>2.2885445703471952E-2</v>
          </cell>
        </row>
        <row r="197">
          <cell r="A197" t="str">
            <v>Monetary Base</v>
          </cell>
          <cell r="B197">
            <v>3917.3071597600001</v>
          </cell>
          <cell r="C197">
            <v>4123.0408562699995</v>
          </cell>
          <cell r="D197">
            <v>4182.4122791600003</v>
          </cell>
          <cell r="E197">
            <v>5200.2397330900003</v>
          </cell>
          <cell r="F197">
            <v>4609.1537881500008</v>
          </cell>
          <cell r="G197">
            <v>5536.9409825700004</v>
          </cell>
          <cell r="H197">
            <v>5520.7123598899998</v>
          </cell>
          <cell r="I197">
            <v>6266.1370958599991</v>
          </cell>
          <cell r="J197">
            <v>6157.64422973</v>
          </cell>
          <cell r="K197">
            <v>5927.1384084900001</v>
          </cell>
          <cell r="L197">
            <v>5734.1787005000006</v>
          </cell>
          <cell r="M197">
            <v>6626.1264004799996</v>
          </cell>
          <cell r="N197">
            <v>6033.7203150200003</v>
          </cell>
          <cell r="O197">
            <v>5927.2106060599999</v>
          </cell>
          <cell r="P197">
            <v>6263.1511089300002</v>
          </cell>
          <cell r="Q197">
            <v>5978.1762171600003</v>
          </cell>
          <cell r="R197">
            <v>6305.0845959199996</v>
          </cell>
          <cell r="S197">
            <v>6782.7484332399999</v>
          </cell>
          <cell r="T197">
            <v>6444.1283063699993</v>
          </cell>
          <cell r="U197">
            <v>6628.1151657099999</v>
          </cell>
          <cell r="V197">
            <v>6570.6653228199993</v>
          </cell>
          <cell r="W197">
            <v>6721.8643235700001</v>
          </cell>
          <cell r="X197">
            <v>7154.7060931300002</v>
          </cell>
          <cell r="Y197">
            <v>8281.5447849600005</v>
          </cell>
          <cell r="Z197">
            <v>7399.8581466300002</v>
          </cell>
          <cell r="AA197">
            <v>7374.2257250499997</v>
          </cell>
          <cell r="AB197">
            <v>7243.7428000699992</v>
          </cell>
          <cell r="AC197">
            <v>7417.2897612199995</v>
          </cell>
          <cell r="AD197">
            <v>7135.35650274</v>
          </cell>
          <cell r="AE197">
            <v>7184.4881655500003</v>
          </cell>
          <cell r="AF197">
            <v>7311.4366655699996</v>
          </cell>
          <cell r="AG197">
            <v>7002.9329066</v>
          </cell>
          <cell r="AH197">
            <v>6974.7414920700012</v>
          </cell>
          <cell r="AI197">
            <v>6429.7591505600003</v>
          </cell>
          <cell r="AJ197">
            <v>6796.7027482499998</v>
          </cell>
          <cell r="AK197">
            <v>6909.5082335499992</v>
          </cell>
          <cell r="AL197">
            <v>6608.3</v>
          </cell>
          <cell r="AM197">
            <v>6242.7</v>
          </cell>
          <cell r="AN197">
            <v>6887.7</v>
          </cell>
          <cell r="AO197">
            <v>6829.2000000000007</v>
          </cell>
          <cell r="AP197">
            <v>6784.4</v>
          </cell>
          <cell r="AQ197">
            <v>7123</v>
          </cell>
          <cell r="AR197">
            <v>7065.8</v>
          </cell>
          <cell r="AS197">
            <v>7010.5</v>
          </cell>
          <cell r="AT197">
            <v>7450.8</v>
          </cell>
          <cell r="AU197">
            <v>7598.9</v>
          </cell>
          <cell r="AV197">
            <v>7032.4</v>
          </cell>
          <cell r="AW197">
            <v>9739.5613326699986</v>
          </cell>
          <cell r="AX197">
            <v>7643.5</v>
          </cell>
          <cell r="AY197">
            <v>7632.5</v>
          </cell>
          <cell r="AZ197">
            <v>7132.1</v>
          </cell>
          <cell r="BA197">
            <v>7435.7</v>
          </cell>
          <cell r="BB197">
            <v>7888.2</v>
          </cell>
          <cell r="BC197">
            <v>8369</v>
          </cell>
          <cell r="BD197">
            <v>8261.7999999999993</v>
          </cell>
          <cell r="BE197">
            <v>7960.9</v>
          </cell>
          <cell r="BF197">
            <v>7873.4</v>
          </cell>
          <cell r="BG197">
            <v>7132.1</v>
          </cell>
          <cell r="BH197">
            <v>8369</v>
          </cell>
          <cell r="BI197">
            <v>7873.4</v>
          </cell>
          <cell r="BJ197">
            <v>10710.4303716385</v>
          </cell>
          <cell r="BK197">
            <v>8610.8649999999998</v>
          </cell>
          <cell r="BL197">
            <v>9357.9500000000007</v>
          </cell>
          <cell r="BM197">
            <v>9203.0580000000009</v>
          </cell>
          <cell r="BN197">
            <v>11166.425999999999</v>
          </cell>
          <cell r="BO197">
            <v>6909.5082335499992</v>
          </cell>
          <cell r="BP197">
            <v>9739.5613326699986</v>
          </cell>
          <cell r="BQ197">
            <v>10710.4303716385</v>
          </cell>
          <cell r="BR197">
            <v>11166.425999999999</v>
          </cell>
          <cell r="BS197">
            <v>12462.401401560001</v>
          </cell>
          <cell r="BU197">
            <v>-4.9151772764013502E-2</v>
          </cell>
          <cell r="BV197">
            <v>-8.5584615261584673E-3</v>
          </cell>
          <cell r="BW197">
            <v>6.8254645490626098E-2</v>
          </cell>
          <cell r="BX197">
            <v>0.40958820851798339</v>
          </cell>
          <cell r="BY197">
            <v>3.5483543127604378E-2</v>
          </cell>
          <cell r="BZ197">
            <v>0.17492629510037916</v>
          </cell>
          <cell r="CA197">
            <v>5.6718741611639034E-2</v>
          </cell>
          <cell r="CB197">
            <v>9.9683035591331626E-2</v>
          </cell>
          <cell r="CD197">
            <v>0.24983199601505968</v>
          </cell>
          <cell r="CE197">
            <v>-0.16567398801027289</v>
          </cell>
          <cell r="CF197">
            <v>0.40958820851798339</v>
          </cell>
          <cell r="CG197">
            <v>9.9683035591331626E-2</v>
          </cell>
          <cell r="CH197">
            <v>4.2574911795233428E-2</v>
          </cell>
          <cell r="CI197">
            <v>0.11606000000000005</v>
          </cell>
        </row>
        <row r="199">
          <cell r="A199" t="str">
            <v>II. Rest of the Financial System</v>
          </cell>
        </row>
        <row r="201">
          <cell r="A201" t="str">
            <v>Net foreign assets</v>
          </cell>
          <cell r="B201">
            <v>-1772.3036500000003</v>
          </cell>
          <cell r="C201">
            <v>-1645.7807400000002</v>
          </cell>
          <cell r="D201">
            <v>-2126.1376300000002</v>
          </cell>
          <cell r="E201">
            <v>-2253.8190879999993</v>
          </cell>
          <cell r="F201">
            <v>-2423.1149909999999</v>
          </cell>
          <cell r="G201">
            <v>-2481.9804590000003</v>
          </cell>
          <cell r="H201">
            <v>-3106.660973999999</v>
          </cell>
          <cell r="I201">
            <v>-3048.3164999999995</v>
          </cell>
          <cell r="J201">
            <v>-3487.1597620000011</v>
          </cell>
          <cell r="K201">
            <v>-3689.0096569999987</v>
          </cell>
          <cell r="L201">
            <v>-3672.4890200000004</v>
          </cell>
          <cell r="M201">
            <v>-3704.9933000000005</v>
          </cell>
          <cell r="N201">
            <v>-3599.567476061276</v>
          </cell>
          <cell r="O201">
            <v>-4064.796159999999</v>
          </cell>
          <cell r="P201">
            <v>-4097.9995840000001</v>
          </cell>
          <cell r="Q201">
            <v>-4156.7105919999995</v>
          </cell>
          <cell r="R201">
            <v>-4241.8867919999993</v>
          </cell>
          <cell r="S201">
            <v>-4395.0431100000005</v>
          </cell>
          <cell r="T201">
            <v>-4580.7586399999982</v>
          </cell>
          <cell r="U201">
            <v>-5029.5723609999995</v>
          </cell>
          <cell r="V201">
            <v>-5310.0995899999998</v>
          </cell>
          <cell r="W201">
            <v>-5342.1769660000009</v>
          </cell>
          <cell r="X201">
            <v>-5047.1941199999992</v>
          </cell>
          <cell r="Y201">
            <v>-4928.3522559999992</v>
          </cell>
          <cell r="Z201">
            <v>-5193.6111039999996</v>
          </cell>
          <cell r="AA201">
            <v>-5056.1726700000008</v>
          </cell>
          <cell r="AB201">
            <v>-5040.0781349999997</v>
          </cell>
          <cell r="AC201">
            <v>-5147.3273590000008</v>
          </cell>
          <cell r="AD201">
            <v>-5474.3838749999995</v>
          </cell>
          <cell r="AE201">
            <v>-5028.3197749999999</v>
          </cell>
          <cell r="AF201">
            <v>-5465.4410199999993</v>
          </cell>
          <cell r="AG201">
            <v>-5014.3352240000013</v>
          </cell>
          <cell r="AH201">
            <v>-5641.2779879999998</v>
          </cell>
          <cell r="AI201">
            <v>-5382.2851840000021</v>
          </cell>
          <cell r="AJ201">
            <v>-5197.156383999999</v>
          </cell>
          <cell r="AK201">
            <v>-4591.5517527300035</v>
          </cell>
          <cell r="AL201">
            <v>-4941.4546352100006</v>
          </cell>
          <cell r="AM201">
            <v>-4700.0321273600011</v>
          </cell>
          <cell r="AN201">
            <v>-4397.9306173800005</v>
          </cell>
          <cell r="AO201">
            <v>-4312.0751643599988</v>
          </cell>
          <cell r="AP201">
            <v>-4173.5159538399985</v>
          </cell>
          <cell r="AQ201">
            <v>-3583.5897711399994</v>
          </cell>
          <cell r="AR201">
            <v>-3869.1111529000009</v>
          </cell>
          <cell r="AS201">
            <v>-3898.9147837400014</v>
          </cell>
          <cell r="AT201">
            <v>-3922.7279831899987</v>
          </cell>
          <cell r="AU201">
            <v>-4388.5702142437049</v>
          </cell>
          <cell r="AV201">
            <v>-4127.1610223762827</v>
          </cell>
          <cell r="AW201">
            <v>-3570.7630308430284</v>
          </cell>
          <cell r="AX201">
            <v>-3322.9450889915302</v>
          </cell>
          <cell r="AY201">
            <v>-3305.5535022627073</v>
          </cell>
          <cell r="AZ201">
            <v>-3366.5240043345193</v>
          </cell>
          <cell r="BA201">
            <v>-3426.9876729151852</v>
          </cell>
          <cell r="BB201">
            <v>-3759.2466238422926</v>
          </cell>
          <cell r="BC201">
            <v>-3295.5631723966117</v>
          </cell>
          <cell r="BD201">
            <v>-1540.9444933490013</v>
          </cell>
          <cell r="BE201">
            <v>-1712.2268636699991</v>
          </cell>
          <cell r="BF201">
            <v>-1667.9876265903999</v>
          </cell>
          <cell r="BG201">
            <v>-3366.5240043345193</v>
          </cell>
          <cell r="BH201">
            <v>-3295.5631723966117</v>
          </cell>
          <cell r="BI201">
            <v>-1667.9876265903999</v>
          </cell>
          <cell r="BJ201">
            <v>-3565.6973711560131</v>
          </cell>
          <cell r="BK201">
            <v>-3737.3163071048584</v>
          </cell>
          <cell r="BL201">
            <v>-3909.1831350013254</v>
          </cell>
          <cell r="BM201">
            <v>-4081.0742976006404</v>
          </cell>
          <cell r="BN201">
            <v>-4240.6258435778709</v>
          </cell>
          <cell r="BO201">
            <v>-4591.5517527300035</v>
          </cell>
          <cell r="BP201">
            <v>-3570.7630308430284</v>
          </cell>
          <cell r="BQ201">
            <v>-3565.6973711560131</v>
          </cell>
          <cell r="BR201">
            <v>-4240.6258435778691</v>
          </cell>
          <cell r="BS201">
            <v>-5299.5428074647316</v>
          </cell>
          <cell r="BU201">
            <v>0.12740824654298721</v>
          </cell>
          <cell r="BV201">
            <v>0.28731864091917281</v>
          </cell>
          <cell r="BW201">
            <v>0.30463841854020701</v>
          </cell>
          <cell r="BX201">
            <v>0.22231889715280762</v>
          </cell>
          <cell r="BY201">
            <v>0.23452089238732143</v>
          </cell>
          <cell r="BZ201">
            <v>8.0373764057196095E-2</v>
          </cell>
          <cell r="CA201">
            <v>0.57478886281735575</v>
          </cell>
          <cell r="CB201">
            <v>1.4186490795552453E-3</v>
          </cell>
          <cell r="CD201">
            <v>0.33019194825534459</v>
          </cell>
          <cell r="CE201">
            <v>6.8339373034863593E-2</v>
          </cell>
          <cell r="CF201">
            <v>0.22231889715280762</v>
          </cell>
          <cell r="CG201">
            <v>1.4186490795552453E-3</v>
          </cell>
          <cell r="CH201">
            <v>0.18928372269659044</v>
          </cell>
          <cell r="CI201">
            <v>0.24970770894360284</v>
          </cell>
        </row>
        <row r="203">
          <cell r="A203" t="str">
            <v>Net domestic assets</v>
          </cell>
          <cell r="B203">
            <v>16540.553650000002</v>
          </cell>
          <cell r="C203">
            <v>17884.68074</v>
          </cell>
          <cell r="D203">
            <v>20142.387630000001</v>
          </cell>
          <cell r="E203">
            <v>21996.949088000001</v>
          </cell>
          <cell r="F203">
            <v>23441.674990999996</v>
          </cell>
          <cell r="G203">
            <v>24899.960459000002</v>
          </cell>
          <cell r="H203">
            <v>26918.540974</v>
          </cell>
          <cell r="I203">
            <v>28250.756500000003</v>
          </cell>
          <cell r="J203">
            <v>30008.359762</v>
          </cell>
          <cell r="K203">
            <v>31950.949657000001</v>
          </cell>
          <cell r="L203">
            <v>33355.309020000001</v>
          </cell>
          <cell r="M203">
            <v>36964.3033</v>
          </cell>
          <cell r="N203">
            <v>36858.877476061272</v>
          </cell>
          <cell r="O203">
            <v>36746.996160000002</v>
          </cell>
          <cell r="P203">
            <v>37643.239584000003</v>
          </cell>
          <cell r="Q203">
            <v>38656.780591999996</v>
          </cell>
          <cell r="R203">
            <v>38845.386791999998</v>
          </cell>
          <cell r="S203">
            <v>39691.683109999998</v>
          </cell>
          <cell r="T203">
            <v>40835.57864</v>
          </cell>
          <cell r="U203">
            <v>41745.612361</v>
          </cell>
          <cell r="V203">
            <v>42745.339589999996</v>
          </cell>
          <cell r="W203">
            <v>43372.236966000004</v>
          </cell>
          <cell r="X203">
            <v>44314.534120000004</v>
          </cell>
          <cell r="Y203">
            <v>46221.49225599999</v>
          </cell>
          <cell r="Z203">
            <v>46515.951104000007</v>
          </cell>
          <cell r="AA203">
            <v>47014.412670000005</v>
          </cell>
          <cell r="AB203">
            <v>47125.098135000007</v>
          </cell>
          <cell r="AC203">
            <v>48374.867359000011</v>
          </cell>
          <cell r="AD203">
            <v>48918.903875000004</v>
          </cell>
          <cell r="AE203">
            <v>48802.819774999996</v>
          </cell>
          <cell r="AF203">
            <v>49657.301019999999</v>
          </cell>
          <cell r="AG203">
            <v>49660.635224000005</v>
          </cell>
          <cell r="AH203">
            <v>50468.577988000012</v>
          </cell>
          <cell r="AI203">
            <v>50051.205183999999</v>
          </cell>
          <cell r="AJ203">
            <v>49581.756384000008</v>
          </cell>
          <cell r="AK203">
            <v>50076.431752729994</v>
          </cell>
          <cell r="AL203">
            <v>51083.654635209998</v>
          </cell>
          <cell r="AM203">
            <v>51005.532127359998</v>
          </cell>
          <cell r="AN203">
            <v>50838.830617380001</v>
          </cell>
          <cell r="AO203">
            <v>50460.575164360002</v>
          </cell>
          <cell r="AP203">
            <v>50178.315953839992</v>
          </cell>
          <cell r="AQ203">
            <v>49635.829771139994</v>
          </cell>
          <cell r="AR203">
            <v>49363.911152900007</v>
          </cell>
          <cell r="AS203">
            <v>50063.614783739999</v>
          </cell>
          <cell r="AT203">
            <v>49503.627983190003</v>
          </cell>
          <cell r="AU203">
            <v>50531.170214243706</v>
          </cell>
          <cell r="AV203">
            <v>51235.161022376291</v>
          </cell>
          <cell r="AW203">
            <v>51984.927376568623</v>
          </cell>
          <cell r="AX203">
            <v>50957.899109994323</v>
          </cell>
          <cell r="AY203">
            <v>50182.358399812707</v>
          </cell>
          <cell r="AZ203">
            <v>49997.078885484523</v>
          </cell>
          <cell r="BA203">
            <v>49783.757738565197</v>
          </cell>
          <cell r="BB203">
            <v>50110.543527422291</v>
          </cell>
          <cell r="BC203">
            <v>50187.794968126625</v>
          </cell>
          <cell r="BD203">
            <v>47851.567716939004</v>
          </cell>
          <cell r="BE203">
            <v>47905.218107139997</v>
          </cell>
          <cell r="BF203">
            <v>47296.254765990401</v>
          </cell>
          <cell r="BG203">
            <v>49997.078885484523</v>
          </cell>
          <cell r="BH203">
            <v>50187.794968126625</v>
          </cell>
          <cell r="BI203">
            <v>47296.254765990401</v>
          </cell>
          <cell r="BJ203">
            <v>52258.954387861362</v>
          </cell>
          <cell r="BK203">
            <v>55122.849523080469</v>
          </cell>
          <cell r="BL203">
            <v>57201.244155411419</v>
          </cell>
          <cell r="BM203">
            <v>59337.972231434484</v>
          </cell>
          <cell r="BN203">
            <v>63358.551634483767</v>
          </cell>
          <cell r="BO203">
            <v>50076.431752729994</v>
          </cell>
          <cell r="BP203">
            <v>51984.927376568623</v>
          </cell>
          <cell r="BQ203">
            <v>52258.954387861362</v>
          </cell>
          <cell r="BR203">
            <v>63358.551634483782</v>
          </cell>
          <cell r="BS203">
            <v>71375.311283124393</v>
          </cell>
          <cell r="BU203">
            <v>7.8805830212622663E-2</v>
          </cell>
          <cell r="BV203">
            <v>1.7068890690753014E-2</v>
          </cell>
          <cell r="BW203">
            <v>-1.9119817583119647E-2</v>
          </cell>
          <cell r="BX203">
            <v>3.8111653666988543E-2</v>
          </cell>
          <cell r="BY203">
            <v>-1.6557259906912813E-2</v>
          </cell>
          <cell r="BZ203">
            <v>1.1120297565924142E-2</v>
          </cell>
          <cell r="CA203">
            <v>-4.4590130201147327E-2</v>
          </cell>
          <cell r="CB203">
            <v>5.2712781400605646E-3</v>
          </cell>
          <cell r="CD203">
            <v>0.25043591058295389</v>
          </cell>
          <cell r="CE203">
            <v>8.3401450463330695E-2</v>
          </cell>
          <cell r="CF203">
            <v>3.8111653666988543E-2</v>
          </cell>
          <cell r="CG203">
            <v>5.2712781400605646E-3</v>
          </cell>
          <cell r="CH203">
            <v>0.21239608363080098</v>
          </cell>
          <cell r="CI203">
            <v>0.1265300333077275</v>
          </cell>
        </row>
        <row r="204">
          <cell r="A204" t="str">
            <v xml:space="preserve">  Monetary authorities</v>
          </cell>
          <cell r="B204">
            <v>2660.65</v>
          </cell>
          <cell r="C204">
            <v>2587.6800000000003</v>
          </cell>
          <cell r="D204">
            <v>2843.45</v>
          </cell>
          <cell r="E204">
            <v>2964.9709000000003</v>
          </cell>
          <cell r="F204">
            <v>3076.7400000000002</v>
          </cell>
          <cell r="G204">
            <v>3310.9338000000002</v>
          </cell>
          <cell r="H204">
            <v>3473.1590000000001</v>
          </cell>
          <cell r="I204">
            <v>2946.2988999999998</v>
          </cell>
          <cell r="J204">
            <v>3492.326</v>
          </cell>
          <cell r="K204">
            <v>3210.2829999999999</v>
          </cell>
          <cell r="L204">
            <v>3461.8319999999999</v>
          </cell>
          <cell r="M204">
            <v>3719.386</v>
          </cell>
          <cell r="N204">
            <v>4163.2809999999999</v>
          </cell>
          <cell r="O204">
            <v>3582.4319999999998</v>
          </cell>
          <cell r="P204">
            <v>4016.4049999999997</v>
          </cell>
          <cell r="Q204">
            <v>4017.3809999999999</v>
          </cell>
          <cell r="R204">
            <v>4096.0470000000005</v>
          </cell>
          <cell r="S204">
            <v>4025.1460000000002</v>
          </cell>
          <cell r="T204">
            <v>4160.3470000000007</v>
          </cell>
          <cell r="U204">
            <v>3830.8629999999998</v>
          </cell>
          <cell r="V204">
            <v>3850.5529999999999</v>
          </cell>
          <cell r="W204">
            <v>3457.0909999999999</v>
          </cell>
          <cell r="X204">
            <v>3900.3109999999997</v>
          </cell>
          <cell r="Y204">
            <v>3588.1522415499999</v>
          </cell>
          <cell r="Z204">
            <v>3871.98</v>
          </cell>
          <cell r="AA204">
            <v>3645.3837479400004</v>
          </cell>
          <cell r="AB204">
            <v>3944.8290000000002</v>
          </cell>
          <cell r="AC204">
            <v>3682.3486356200006</v>
          </cell>
          <cell r="AD204">
            <v>3389.2555560000001</v>
          </cell>
          <cell r="AE204">
            <v>2943.4799999999996</v>
          </cell>
          <cell r="AF204">
            <v>3230.68</v>
          </cell>
          <cell r="AG204">
            <v>2857.9050009999996</v>
          </cell>
          <cell r="AH204">
            <v>2509.6899999999996</v>
          </cell>
          <cell r="AI204">
            <v>2368.39</v>
          </cell>
          <cell r="AJ204">
            <v>2468.2970000000005</v>
          </cell>
          <cell r="AK204">
            <v>1173.3400000000001</v>
          </cell>
          <cell r="AL204">
            <v>2007.3899999999996</v>
          </cell>
          <cell r="AM204">
            <v>1971.8</v>
          </cell>
          <cell r="AN204">
            <v>2586.4050448500002</v>
          </cell>
          <cell r="AO204">
            <v>3078.9580000000001</v>
          </cell>
          <cell r="AP204">
            <v>2490.48</v>
          </cell>
          <cell r="AQ204">
            <v>2181.3649999999993</v>
          </cell>
          <cell r="AR204">
            <v>2444.274081</v>
          </cell>
          <cell r="AS204">
            <v>2361.6799999999998</v>
          </cell>
          <cell r="AT204">
            <v>1630.0436780000005</v>
          </cell>
          <cell r="AU204">
            <v>1635.3733749999994</v>
          </cell>
          <cell r="AV204">
            <v>1587.4198029999998</v>
          </cell>
          <cell r="AW204">
            <v>853.54960987013112</v>
          </cell>
          <cell r="AX204">
            <v>1953.37259094</v>
          </cell>
          <cell r="AY204">
            <v>1287.4146063300007</v>
          </cell>
          <cell r="AZ204">
            <v>1818.3132429500001</v>
          </cell>
          <cell r="BA204">
            <v>2156.2525154800001</v>
          </cell>
          <cell r="BB204">
            <v>1947.1795130799999</v>
          </cell>
          <cell r="BC204">
            <v>1550.3762331999999</v>
          </cell>
          <cell r="BD204">
            <v>1798.3879912499995</v>
          </cell>
          <cell r="BE204">
            <v>1503.77622445</v>
          </cell>
          <cell r="BF204">
            <v>1452.4062540100006</v>
          </cell>
          <cell r="BG204">
            <v>1818.3132429500001</v>
          </cell>
          <cell r="BH204">
            <v>1550.3762331999999</v>
          </cell>
          <cell r="BI204">
            <v>1452.4062540100006</v>
          </cell>
          <cell r="BJ204">
            <v>826.24035745679248</v>
          </cell>
          <cell r="BK204">
            <v>3459.2807797150208</v>
          </cell>
          <cell r="BL204">
            <v>2717.580735313778</v>
          </cell>
          <cell r="BM204">
            <v>2205.5615261679372</v>
          </cell>
          <cell r="BN204">
            <v>517.51476695969245</v>
          </cell>
          <cell r="BO204">
            <v>1173.3400000000001</v>
          </cell>
          <cell r="BP204">
            <v>853.54960987013112</v>
          </cell>
          <cell r="BQ204">
            <v>826.24035745679248</v>
          </cell>
          <cell r="BR204">
            <v>517.51476695969131</v>
          </cell>
          <cell r="BS204">
            <v>-599.87873626744408</v>
          </cell>
          <cell r="BU204">
            <v>-0.34435559948225891</v>
          </cell>
          <cell r="BV204">
            <v>-0.25891631674072879</v>
          </cell>
          <cell r="BW204">
            <v>-0.35049999083552119</v>
          </cell>
          <cell r="BX204">
            <v>-0.27254707938864187</v>
          </cell>
          <cell r="BY204">
            <v>-0.29697274347241531</v>
          </cell>
          <cell r="BZ204">
            <v>-0.2892632671744525</v>
          </cell>
          <cell r="CA204">
            <v>-0.10897709453280047</v>
          </cell>
          <cell r="CB204">
            <v>-3.1994921088996597E-2</v>
          </cell>
          <cell r="CD204">
            <v>-3.5283715766527113E-2</v>
          </cell>
          <cell r="CE204">
            <v>-0.6729960377898726</v>
          </cell>
          <cell r="CF204">
            <v>-0.27254707938864187</v>
          </cell>
          <cell r="CG204">
            <v>-3.1994921088996597E-2</v>
          </cell>
          <cell r="CH204">
            <v>-0.37365106619503963</v>
          </cell>
          <cell r="CI204">
            <v>-2.1591528871564893</v>
          </cell>
        </row>
        <row r="205">
          <cell r="A205" t="str">
            <v xml:space="preserve">  Net credit to the NFPS</v>
          </cell>
          <cell r="B205">
            <v>584.74</v>
          </cell>
          <cell r="C205">
            <v>756.01999999999987</v>
          </cell>
          <cell r="D205">
            <v>642.82000000000005</v>
          </cell>
          <cell r="E205">
            <v>414.5300000000002</v>
          </cell>
          <cell r="F205">
            <v>238.40999999999974</v>
          </cell>
          <cell r="G205">
            <v>-42.483400000000017</v>
          </cell>
          <cell r="H205">
            <v>-71.281700000000001</v>
          </cell>
          <cell r="I205">
            <v>331.22599999999977</v>
          </cell>
          <cell r="J205">
            <v>113.37450000000013</v>
          </cell>
          <cell r="K205">
            <v>142.1880000000001</v>
          </cell>
          <cell r="L205">
            <v>-275.91180000000031</v>
          </cell>
          <cell r="M205">
            <v>292.4801999999998</v>
          </cell>
          <cell r="N205">
            <v>290.8556999999999</v>
          </cell>
          <cell r="O205">
            <v>637.8112000000001</v>
          </cell>
          <cell r="P205">
            <v>428.86740000000009</v>
          </cell>
          <cell r="Q205">
            <v>624.34950000000003</v>
          </cell>
          <cell r="R205">
            <v>527.42010000000016</v>
          </cell>
          <cell r="S205">
            <v>803.19109999999955</v>
          </cell>
          <cell r="T205">
            <v>609.0472000000002</v>
          </cell>
          <cell r="U205">
            <v>1102.4013000000002</v>
          </cell>
          <cell r="V205">
            <v>1177.0651000000003</v>
          </cell>
          <cell r="W205">
            <v>1549.5571999999997</v>
          </cell>
          <cell r="X205">
            <v>1049.8853999999999</v>
          </cell>
          <cell r="Y205">
            <v>1109.5490064410001</v>
          </cell>
          <cell r="Z205">
            <v>821.64110000000005</v>
          </cell>
          <cell r="AA205">
            <v>1265.2298599999999</v>
          </cell>
          <cell r="AB205">
            <v>825.06119999999942</v>
          </cell>
          <cell r="AC205">
            <v>744.54860000200063</v>
          </cell>
          <cell r="AD205">
            <v>684.85969999899919</v>
          </cell>
          <cell r="AE205">
            <v>1349.7499791229998</v>
          </cell>
          <cell r="AF205">
            <v>979.31541912999955</v>
          </cell>
          <cell r="AG205">
            <v>1721.4147563649997</v>
          </cell>
          <cell r="AH205">
            <v>2225.6355761350005</v>
          </cell>
          <cell r="AI205">
            <v>2737.1596304560007</v>
          </cell>
          <cell r="AJ205">
            <v>1749.2432470019999</v>
          </cell>
          <cell r="AK205">
            <v>4313.8926603909995</v>
          </cell>
          <cell r="AL205">
            <v>3530.2897727319996</v>
          </cell>
          <cell r="AM205">
            <v>3905.544670191</v>
          </cell>
          <cell r="AN205">
            <v>4155.405918593</v>
          </cell>
          <cell r="AO205">
            <v>3873.3329829390004</v>
          </cell>
          <cell r="AP205">
            <v>4143.4897335079986</v>
          </cell>
          <cell r="AQ205">
            <v>4667.2056153249996</v>
          </cell>
          <cell r="AR205">
            <v>4146.5735999999997</v>
          </cell>
          <cell r="AS205">
            <v>5116.9009000000005</v>
          </cell>
          <cell r="AT205">
            <v>4914.72</v>
          </cell>
          <cell r="AU205">
            <v>4796.5</v>
          </cell>
          <cell r="AV205">
            <v>4022.4</v>
          </cell>
          <cell r="AW205">
            <v>5513.6237591482604</v>
          </cell>
          <cell r="AX205">
            <v>3398.2904276900008</v>
          </cell>
          <cell r="AY205">
            <v>4814.6736127199993</v>
          </cell>
          <cell r="AZ205">
            <v>5008.2824124099989</v>
          </cell>
          <cell r="BA205">
            <v>4762.8941533500001</v>
          </cell>
          <cell r="BB205">
            <v>5145.0000651199998</v>
          </cell>
          <cell r="BC205">
            <v>5555.9361449999997</v>
          </cell>
          <cell r="BD205">
            <v>5183.4947735699998</v>
          </cell>
          <cell r="BE205">
            <v>5543.4838413400003</v>
          </cell>
          <cell r="BF205">
            <v>4862.6201191500022</v>
          </cell>
          <cell r="BG205">
            <v>5008.2824124099989</v>
          </cell>
          <cell r="BH205">
            <v>5555.9361449999997</v>
          </cell>
          <cell r="BI205">
            <v>4862.6201191500022</v>
          </cell>
          <cell r="BJ205">
            <v>6695.6278702151467</v>
          </cell>
          <cell r="BK205">
            <v>7196.858924047714</v>
          </cell>
          <cell r="BL205">
            <v>10138.367563562429</v>
          </cell>
          <cell r="BM205">
            <v>11389.049757415643</v>
          </cell>
          <cell r="BN205">
            <v>12624.499684059741</v>
          </cell>
          <cell r="BO205">
            <v>4313.8926603909995</v>
          </cell>
          <cell r="BP205">
            <v>5513.6237591482604</v>
          </cell>
          <cell r="BQ205">
            <v>6695.6278702151467</v>
          </cell>
          <cell r="BR205">
            <v>12623.008779292346</v>
          </cell>
          <cell r="BS205">
            <v>12198.837123669688</v>
          </cell>
          <cell r="BU205">
            <v>4.0364820435053828</v>
          </cell>
          <cell r="BV205">
            <v>2.4578297369987863</v>
          </cell>
          <cell r="BW205">
            <v>1.2082321349907681</v>
          </cell>
          <cell r="BX205">
            <v>0.27810870441280766</v>
          </cell>
          <cell r="BY205">
            <v>0.20524504958730438</v>
          </cell>
          <cell r="BZ205">
            <v>0.190420264913294</v>
          </cell>
          <cell r="CA205">
            <v>-1.0600783127013957E-2</v>
          </cell>
          <cell r="CB205">
            <v>0.21437881195750674</v>
          </cell>
          <cell r="CD205">
            <v>2.7935867331908311</v>
          </cell>
          <cell r="CE205">
            <v>2.8879694680889152</v>
          </cell>
          <cell r="CF205">
            <v>0.27810870441280766</v>
          </cell>
          <cell r="CG205">
            <v>0.21437881195750674</v>
          </cell>
          <cell r="CH205">
            <v>0.88526140101730855</v>
          </cell>
          <cell r="CI205">
            <v>-3.3603054789797748E-2</v>
          </cell>
        </row>
        <row r="206">
          <cell r="A206" t="str">
            <v xml:space="preserve">    Central Government</v>
          </cell>
          <cell r="B206">
            <v>-144.05000000000001</v>
          </cell>
          <cell r="C206">
            <v>-42.379999999999967</v>
          </cell>
          <cell r="D206">
            <v>-210.84000000000003</v>
          </cell>
          <cell r="E206">
            <v>-197.09999999999994</v>
          </cell>
          <cell r="F206">
            <v>-516.64</v>
          </cell>
          <cell r="G206">
            <v>-421.04339999999996</v>
          </cell>
          <cell r="H206">
            <v>-705.76170000000013</v>
          </cell>
          <cell r="I206">
            <v>-374.57400000000007</v>
          </cell>
          <cell r="J206">
            <v>-698.1255000000001</v>
          </cell>
          <cell r="K206">
            <v>-691.13199999999983</v>
          </cell>
          <cell r="L206">
            <v>-766.91180000000008</v>
          </cell>
          <cell r="M206">
            <v>-277.61980000000011</v>
          </cell>
          <cell r="N206">
            <v>-279.24430000000001</v>
          </cell>
          <cell r="O206">
            <v>-689.68880000000013</v>
          </cell>
          <cell r="P206">
            <v>-547.0326</v>
          </cell>
          <cell r="Q206">
            <v>-54.750500000000045</v>
          </cell>
          <cell r="R206">
            <v>-210.11990000000003</v>
          </cell>
          <cell r="S206">
            <v>-64.808900000000051</v>
          </cell>
          <cell r="T206">
            <v>-294.75279999999992</v>
          </cell>
          <cell r="U206">
            <v>-133.01869999999985</v>
          </cell>
          <cell r="V206">
            <v>-194.13489999999967</v>
          </cell>
          <cell r="W206">
            <v>-11.57280000000037</v>
          </cell>
          <cell r="X206">
            <v>-174.31459999999993</v>
          </cell>
          <cell r="Y206">
            <v>-320.72099355899991</v>
          </cell>
          <cell r="Z206">
            <v>-807.65890000000013</v>
          </cell>
          <cell r="AA206">
            <v>-785.7501400000001</v>
          </cell>
          <cell r="AB206">
            <v>-843.92879999999991</v>
          </cell>
          <cell r="AC206">
            <v>-683.01139999799977</v>
          </cell>
          <cell r="AD206">
            <v>-497.80030000100021</v>
          </cell>
          <cell r="AE206">
            <v>-467.19002087699971</v>
          </cell>
          <cell r="AF206">
            <v>-736.78458087000013</v>
          </cell>
          <cell r="AG206">
            <v>-399.14524363499982</v>
          </cell>
          <cell r="AH206">
            <v>-487.44442386499964</v>
          </cell>
          <cell r="AI206">
            <v>49.459630456000468</v>
          </cell>
          <cell r="AJ206">
            <v>-232.05675299799998</v>
          </cell>
          <cell r="AK206">
            <v>1380.072660391</v>
          </cell>
          <cell r="AL206">
            <v>800.78977273199962</v>
          </cell>
          <cell r="AM206">
            <v>630.42467019100013</v>
          </cell>
          <cell r="AN206">
            <v>775.30591859299943</v>
          </cell>
          <cell r="AO206">
            <v>1283.2329829390005</v>
          </cell>
          <cell r="AP206">
            <v>1380.4897335079995</v>
          </cell>
          <cell r="AQ206">
            <v>1391.0056153249998</v>
          </cell>
          <cell r="AR206">
            <v>1393.0736000000002</v>
          </cell>
          <cell r="AS206">
            <v>1818.9008999999999</v>
          </cell>
          <cell r="AT206">
            <v>1143.9199999999998</v>
          </cell>
          <cell r="AU206">
            <v>1412.6</v>
          </cell>
          <cell r="AV206">
            <v>769.20000000000016</v>
          </cell>
          <cell r="AW206">
            <v>2813.7850237114599</v>
          </cell>
          <cell r="AX206">
            <v>1988.8522210600004</v>
          </cell>
          <cell r="AY206">
            <v>2600.1623128699994</v>
          </cell>
          <cell r="AZ206">
            <v>2764.8760107199992</v>
          </cell>
          <cell r="BA206">
            <v>2398.84226691</v>
          </cell>
          <cell r="BB206">
            <v>3029.0898032300001</v>
          </cell>
          <cell r="BC206">
            <v>3222.8782851399997</v>
          </cell>
          <cell r="BD206">
            <v>3278.7549104999998</v>
          </cell>
          <cell r="BE206">
            <v>3346.9653598799996</v>
          </cell>
          <cell r="BF206">
            <v>2679.5076201800016</v>
          </cell>
          <cell r="BG206">
            <v>2764.8760107199992</v>
          </cell>
          <cell r="BH206">
            <v>3222.8782851399997</v>
          </cell>
          <cell r="BI206">
            <v>2679.5076201800016</v>
          </cell>
          <cell r="BJ206">
            <v>3639.9034452210749</v>
          </cell>
          <cell r="BK206">
            <v>3988.3276030315928</v>
          </cell>
          <cell r="BL206">
            <v>5997.3930519709838</v>
          </cell>
          <cell r="BM206">
            <v>6934.8317077613801</v>
          </cell>
          <cell r="BN206">
            <v>7813.376400918296</v>
          </cell>
          <cell r="BO206">
            <v>1380.072660391</v>
          </cell>
          <cell r="BP206">
            <v>2813.7850237114599</v>
          </cell>
          <cell r="BQ206">
            <v>3639.9034452210749</v>
          </cell>
          <cell r="BR206">
            <v>7812.3901736798198</v>
          </cell>
          <cell r="BS206">
            <v>7834.9800514965582</v>
          </cell>
          <cell r="BU206">
            <v>1.9186864088451532</v>
          </cell>
          <cell r="BV206">
            <v>3.9773872582163294</v>
          </cell>
          <cell r="BW206">
            <v>3.3467701013578823</v>
          </cell>
          <cell r="BX206">
            <v>1.0388673034898486</v>
          </cell>
          <cell r="BY206">
            <v>2.5661742602682671</v>
          </cell>
          <cell r="BZ206">
            <v>1.3169412471329198</v>
          </cell>
          <cell r="CA206">
            <v>1.3423907442653351</v>
          </cell>
          <cell r="CB206">
            <v>0.29359685070039299</v>
          </cell>
          <cell r="CD206">
            <v>0.15525259206655928</v>
          </cell>
          <cell r="CE206">
            <v>5.3030318816255519</v>
          </cell>
          <cell r="CF206">
            <v>1.0388673034898486</v>
          </cell>
          <cell r="CG206">
            <v>0.29359685070039299</v>
          </cell>
          <cell r="CH206">
            <v>1.1463179700376154</v>
          </cell>
          <cell r="CI206">
            <v>2.8915450092141803E-3</v>
          </cell>
        </row>
        <row r="207">
          <cell r="A207" t="str">
            <v xml:space="preserve">    Rest of public sector</v>
          </cell>
          <cell r="B207">
            <v>728.79</v>
          </cell>
          <cell r="C207">
            <v>798.39999999999986</v>
          </cell>
          <cell r="D207">
            <v>853.66000000000008</v>
          </cell>
          <cell r="E207">
            <v>611.63000000000011</v>
          </cell>
          <cell r="F207">
            <v>755.04999999999973</v>
          </cell>
          <cell r="G207">
            <v>378.55999999999995</v>
          </cell>
          <cell r="H207">
            <v>634.48000000000013</v>
          </cell>
          <cell r="I207">
            <v>705.79999999999984</v>
          </cell>
          <cell r="J207">
            <v>811.50000000000023</v>
          </cell>
          <cell r="K207">
            <v>833.31999999999994</v>
          </cell>
          <cell r="L207">
            <v>490.99999999999977</v>
          </cell>
          <cell r="M207">
            <v>570.09999999999991</v>
          </cell>
          <cell r="N207">
            <v>570.09999999999991</v>
          </cell>
          <cell r="O207">
            <v>1327.5000000000002</v>
          </cell>
          <cell r="P207">
            <v>975.90000000000009</v>
          </cell>
          <cell r="Q207">
            <v>679.10000000000014</v>
          </cell>
          <cell r="R207">
            <v>737.54000000000019</v>
          </cell>
          <cell r="S207">
            <v>867.99999999999955</v>
          </cell>
          <cell r="T207">
            <v>903.80000000000018</v>
          </cell>
          <cell r="U207">
            <v>1235.42</v>
          </cell>
          <cell r="V207">
            <v>1371.1999999999998</v>
          </cell>
          <cell r="W207">
            <v>1561.13</v>
          </cell>
          <cell r="X207">
            <v>1224.1999999999998</v>
          </cell>
          <cell r="Y207">
            <v>1430.27</v>
          </cell>
          <cell r="Z207">
            <v>1629.3000000000002</v>
          </cell>
          <cell r="AA207">
            <v>2050.98</v>
          </cell>
          <cell r="AB207">
            <v>1668.9899999999993</v>
          </cell>
          <cell r="AC207">
            <v>1427.5600000000004</v>
          </cell>
          <cell r="AD207">
            <v>1182.6599999999994</v>
          </cell>
          <cell r="AE207">
            <v>1816.9399999999996</v>
          </cell>
          <cell r="AF207">
            <v>1716.0999999999997</v>
          </cell>
          <cell r="AG207">
            <v>2120.5599999999995</v>
          </cell>
          <cell r="AH207">
            <v>2713.08</v>
          </cell>
          <cell r="AI207">
            <v>2687.7000000000003</v>
          </cell>
          <cell r="AJ207">
            <v>1981.3</v>
          </cell>
          <cell r="AK207">
            <v>2933.8199999999993</v>
          </cell>
          <cell r="AL207">
            <v>2729.5</v>
          </cell>
          <cell r="AM207">
            <v>3275.12</v>
          </cell>
          <cell r="AN207">
            <v>3380.1000000000008</v>
          </cell>
          <cell r="AO207">
            <v>2590.1</v>
          </cell>
          <cell r="AP207">
            <v>2762.9999999999995</v>
          </cell>
          <cell r="AQ207">
            <v>3276.1999999999994</v>
          </cell>
          <cell r="AR207">
            <v>2753.5</v>
          </cell>
          <cell r="AS207">
            <v>3298.0000000000005</v>
          </cell>
          <cell r="AT207">
            <v>3770.8</v>
          </cell>
          <cell r="AU207">
            <v>3383.8999999999996</v>
          </cell>
          <cell r="AV207">
            <v>3253.2</v>
          </cell>
          <cell r="AW207">
            <v>2699.8387354368001</v>
          </cell>
          <cell r="AX207">
            <v>1409.4382066300002</v>
          </cell>
          <cell r="AY207">
            <v>2214.5112998499999</v>
          </cell>
          <cell r="AZ207">
            <v>2243.4064016899997</v>
          </cell>
          <cell r="BA207">
            <v>2364.0518864399996</v>
          </cell>
          <cell r="BB207">
            <v>2115.9102618899997</v>
          </cell>
          <cell r="BC207">
            <v>2333.0578598600005</v>
          </cell>
          <cell r="BD207">
            <v>1904.7398630700002</v>
          </cell>
          <cell r="BE207">
            <v>2196.5184814600007</v>
          </cell>
          <cell r="BF207">
            <v>2183.1124989700002</v>
          </cell>
          <cell r="BG207">
            <v>2243.4064016899997</v>
          </cell>
          <cell r="BH207">
            <v>2333.0578598600005</v>
          </cell>
          <cell r="BI207">
            <v>2183.1124989700002</v>
          </cell>
          <cell r="BJ207">
            <v>3055.7244249940713</v>
          </cell>
          <cell r="BK207">
            <v>3208.5313210161212</v>
          </cell>
          <cell r="BL207">
            <v>4140.9745115914457</v>
          </cell>
          <cell r="BM207">
            <v>4454.2180496542642</v>
          </cell>
          <cell r="BN207">
            <v>4811.1232831414463</v>
          </cell>
          <cell r="BO207">
            <v>2933.8199999999993</v>
          </cell>
          <cell r="BP207">
            <v>2699.8387354368001</v>
          </cell>
          <cell r="BQ207">
            <v>3055.7244249940713</v>
          </cell>
          <cell r="BR207">
            <v>4810.6186056125262</v>
          </cell>
          <cell r="BS207">
            <v>4363.8570721731285</v>
          </cell>
          <cell r="BU207">
            <v>1.0252368198730983</v>
          </cell>
          <cell r="BV207">
            <v>0.80314154567569651</v>
          </cell>
          <cell r="BW207">
            <v>0.38985949548115073</v>
          </cell>
          <cell r="BX207">
            <v>-7.9753108426283581E-2</v>
          </cell>
          <cell r="BY207">
            <v>-0.33628993175054012</v>
          </cell>
          <cell r="BZ207">
            <v>-0.28787685127281581</v>
          </cell>
          <cell r="CA207">
            <v>-0.42104792113875034</v>
          </cell>
          <cell r="CB207">
            <v>0.13181738778916108</v>
          </cell>
          <cell r="CD207">
            <v>1.5088054727240841</v>
          </cell>
          <cell r="CE207">
            <v>1.0512350814881102</v>
          </cell>
          <cell r="CF207">
            <v>-7.9753108426283581E-2</v>
          </cell>
          <cell r="CG207">
            <v>0.13181738778916108</v>
          </cell>
          <cell r="CH207">
            <v>0.57429726524565772</v>
          </cell>
          <cell r="CI207">
            <v>-9.2869871853520691E-2</v>
          </cell>
        </row>
        <row r="208">
          <cell r="A208" t="str">
            <v xml:space="preserve">  Fogafín</v>
          </cell>
          <cell r="B208">
            <v>-21.2</v>
          </cell>
          <cell r="C208">
            <v>-21.2</v>
          </cell>
          <cell r="D208">
            <v>-21.2</v>
          </cell>
          <cell r="E208">
            <v>0</v>
          </cell>
          <cell r="F208">
            <v>0</v>
          </cell>
          <cell r="G208">
            <v>0</v>
          </cell>
          <cell r="H208">
            <v>0</v>
          </cell>
          <cell r="I208">
            <v>0</v>
          </cell>
          <cell r="J208">
            <v>0</v>
          </cell>
          <cell r="K208">
            <v>0</v>
          </cell>
          <cell r="L208">
            <v>0</v>
          </cell>
          <cell r="M208">
            <v>0</v>
          </cell>
          <cell r="N208">
            <v>0</v>
          </cell>
          <cell r="O208">
            <v>0</v>
          </cell>
          <cell r="P208">
            <v>0</v>
          </cell>
          <cell r="Q208">
            <v>0</v>
          </cell>
          <cell r="R208">
            <v>0</v>
          </cell>
          <cell r="S208">
            <v>0</v>
          </cell>
          <cell r="T208">
            <v>0</v>
          </cell>
          <cell r="U208">
            <v>0</v>
          </cell>
          <cell r="V208">
            <v>0</v>
          </cell>
          <cell r="W208">
            <v>0</v>
          </cell>
          <cell r="X208">
            <v>0</v>
          </cell>
          <cell r="Y208">
            <v>0</v>
          </cell>
          <cell r="Z208">
            <v>0</v>
          </cell>
          <cell r="AA208">
            <v>0</v>
          </cell>
          <cell r="AB208">
            <v>0</v>
          </cell>
          <cell r="AC208">
            <v>0</v>
          </cell>
          <cell r="AD208">
            <v>0</v>
          </cell>
          <cell r="AE208">
            <v>0</v>
          </cell>
          <cell r="AF208">
            <v>0</v>
          </cell>
          <cell r="AG208">
            <v>0</v>
          </cell>
          <cell r="AH208">
            <v>0</v>
          </cell>
          <cell r="AI208">
            <v>0</v>
          </cell>
          <cell r="AJ208">
            <v>20</v>
          </cell>
          <cell r="AK208">
            <v>25.3</v>
          </cell>
          <cell r="AL208">
            <v>-37.1</v>
          </cell>
          <cell r="AM208">
            <v>34.38009999999997</v>
          </cell>
          <cell r="AN208">
            <v>54.8</v>
          </cell>
          <cell r="AO208">
            <v>-198.89737659599996</v>
          </cell>
          <cell r="AP208">
            <v>-287.2</v>
          </cell>
          <cell r="AQ208">
            <v>-315.60000000000002</v>
          </cell>
          <cell r="AR208">
            <v>510.55299999999988</v>
          </cell>
          <cell r="AS208">
            <v>1491.4390000000003</v>
          </cell>
          <cell r="AT208">
            <v>2284.5</v>
          </cell>
          <cell r="AU208">
            <v>2494.1374545000008</v>
          </cell>
          <cell r="AV208">
            <v>2645.6723678030999</v>
          </cell>
          <cell r="AW208">
            <v>3048.1424060000004</v>
          </cell>
          <cell r="AX208">
            <v>3463.5370000000003</v>
          </cell>
          <cell r="AY208">
            <v>3895.6403464665495</v>
          </cell>
          <cell r="AZ208">
            <v>3649.3858542334001</v>
          </cell>
          <cell r="BA208">
            <v>3852.1325820409397</v>
          </cell>
          <cell r="BB208">
            <v>3952.4402667898298</v>
          </cell>
          <cell r="BC208">
            <v>3932.2763768531599</v>
          </cell>
          <cell r="BD208">
            <v>4035.7669999999994</v>
          </cell>
          <cell r="BE208">
            <v>4029.6545976972502</v>
          </cell>
          <cell r="BF208">
            <v>3945.4390000000003</v>
          </cell>
          <cell r="BG208">
            <v>3649.3858542334001</v>
          </cell>
          <cell r="BH208">
            <v>3932.2763768531599</v>
          </cell>
          <cell r="BI208">
            <v>3945.4390000000003</v>
          </cell>
          <cell r="BJ208">
            <v>4824.5221180073704</v>
          </cell>
          <cell r="BK208">
            <v>4652.0971180073702</v>
          </cell>
          <cell r="BL208">
            <v>4479.67211800737</v>
          </cell>
          <cell r="BM208">
            <v>4307.2471180073699</v>
          </cell>
          <cell r="BN208">
            <v>4134.8221180073697</v>
          </cell>
          <cell r="BO208">
            <v>25.3</v>
          </cell>
          <cell r="BP208">
            <v>3048.1424060000004</v>
          </cell>
          <cell r="BQ208">
            <v>4824.5221180073704</v>
          </cell>
          <cell r="BR208">
            <v>4134.8221180073706</v>
          </cell>
          <cell r="BS208">
            <v>3719.8117522613743</v>
          </cell>
          <cell r="BX208">
            <v>119.47993699604744</v>
          </cell>
          <cell r="BY208">
            <v>65.594632376521901</v>
          </cell>
          <cell r="BZ208">
            <v>13.459684337304054</v>
          </cell>
          <cell r="CA208">
            <v>0.7270470562486322</v>
          </cell>
          <cell r="CB208">
            <v>0.58277451490150933</v>
          </cell>
          <cell r="CF208">
            <v>119.47993699604744</v>
          </cell>
          <cell r="CG208">
            <v>0.58277451490150933</v>
          </cell>
          <cell r="CH208">
            <v>-0.1429571640734566</v>
          </cell>
          <cell r="CI208">
            <v>-0.10036958154465803</v>
          </cell>
        </row>
        <row r="209">
          <cell r="A209" t="str">
            <v xml:space="preserve">  Credit to the private sector</v>
          </cell>
          <cell r="B209">
            <v>16479.670000000002</v>
          </cell>
          <cell r="C209">
            <v>17919.04</v>
          </cell>
          <cell r="D209">
            <v>19985.300000000003</v>
          </cell>
          <cell r="E209">
            <v>21458.940000000002</v>
          </cell>
          <cell r="F209">
            <v>23213.279999999999</v>
          </cell>
          <cell r="G209">
            <v>25016.34</v>
          </cell>
          <cell r="H209">
            <v>27168.639999999999</v>
          </cell>
          <cell r="I209">
            <v>29140.3</v>
          </cell>
          <cell r="J209">
            <v>30937.1</v>
          </cell>
          <cell r="K209">
            <v>32719.5</v>
          </cell>
          <cell r="L209">
            <v>34154.9</v>
          </cell>
          <cell r="M209">
            <v>36502.14</v>
          </cell>
          <cell r="N209">
            <v>36502.14</v>
          </cell>
          <cell r="O209">
            <v>37315.56</v>
          </cell>
          <cell r="P209">
            <v>37821.919999999998</v>
          </cell>
          <cell r="Q209">
            <v>38237.85</v>
          </cell>
          <cell r="R209">
            <v>39069.599999999999</v>
          </cell>
          <cell r="S209">
            <v>39683.49</v>
          </cell>
          <cell r="T209">
            <v>40775.86</v>
          </cell>
          <cell r="U209">
            <v>41552.5</v>
          </cell>
          <cell r="V209">
            <v>42786.439999999995</v>
          </cell>
          <cell r="W209">
            <v>43692.100000000006</v>
          </cell>
          <cell r="X209">
            <v>44747.57</v>
          </cell>
          <cell r="Y209">
            <v>45625.3</v>
          </cell>
          <cell r="Z209">
            <v>46255.82</v>
          </cell>
          <cell r="AA209">
            <v>46854.38</v>
          </cell>
          <cell r="AB209">
            <v>47537.9</v>
          </cell>
          <cell r="AC209">
            <v>48602.899999999994</v>
          </cell>
          <cell r="AD209">
            <v>49734</v>
          </cell>
          <cell r="AE209">
            <v>49524.9</v>
          </cell>
          <cell r="AF209">
            <v>50276.200000000004</v>
          </cell>
          <cell r="AG209">
            <v>50798.98</v>
          </cell>
          <cell r="AH209">
            <v>51841.3</v>
          </cell>
          <cell r="AI209">
            <v>51351.64</v>
          </cell>
          <cell r="AJ209">
            <v>51320.46</v>
          </cell>
          <cell r="AK209">
            <v>50543.7</v>
          </cell>
          <cell r="AL209">
            <v>50959.68</v>
          </cell>
          <cell r="AM209">
            <v>50465.1</v>
          </cell>
          <cell r="AN209">
            <v>50317.1</v>
          </cell>
          <cell r="AO209">
            <v>49801.5</v>
          </cell>
          <cell r="AP209">
            <v>50061.380000000005</v>
          </cell>
          <cell r="AQ209">
            <v>50235.1</v>
          </cell>
          <cell r="AR209">
            <v>50038</v>
          </cell>
          <cell r="AS209">
            <v>49368.4</v>
          </cell>
          <cell r="AT209">
            <v>49876.600000000006</v>
          </cell>
          <cell r="AU209">
            <v>49268.200000000004</v>
          </cell>
          <cell r="AV209">
            <v>50143.5</v>
          </cell>
          <cell r="AW209">
            <v>49272.5786291021</v>
          </cell>
          <cell r="AX209">
            <v>48230.474367609997</v>
          </cell>
          <cell r="AY209">
            <v>47238.752306109986</v>
          </cell>
          <cell r="AZ209">
            <v>46662.501398780005</v>
          </cell>
          <cell r="BA209">
            <v>46740.505164339993</v>
          </cell>
          <cell r="BB209">
            <v>46237.087569490002</v>
          </cell>
          <cell r="BC209">
            <v>46287.313970659998</v>
          </cell>
          <cell r="BD209">
            <v>46269.744475289997</v>
          </cell>
          <cell r="BE209">
            <v>45804.790358969993</v>
          </cell>
          <cell r="BF209">
            <v>46151.345022299996</v>
          </cell>
          <cell r="BG209">
            <v>46662.501398780005</v>
          </cell>
          <cell r="BH209">
            <v>46287.313970659998</v>
          </cell>
          <cell r="BI209">
            <v>46151.345022299996</v>
          </cell>
          <cell r="BJ209">
            <v>45556.388770445461</v>
          </cell>
          <cell r="BK209">
            <v>45304.758209164807</v>
          </cell>
          <cell r="BL209">
            <v>45049.391195973236</v>
          </cell>
          <cell r="BM209">
            <v>46022.595246879922</v>
          </cell>
          <cell r="BN209">
            <v>51019.426532084355</v>
          </cell>
          <cell r="BO209">
            <v>50543.7</v>
          </cell>
          <cell r="BP209">
            <v>49272.5786291021</v>
          </cell>
          <cell r="BQ209">
            <v>45556.388770445461</v>
          </cell>
          <cell r="BR209">
            <v>51020.917436851749</v>
          </cell>
          <cell r="BS209">
            <v>60798.807904656212</v>
          </cell>
          <cell r="BU209">
            <v>5.8462826502643006E-2</v>
          </cell>
          <cell r="BV209">
            <v>1.4340261161557066E-2</v>
          </cell>
          <cell r="BW209">
            <v>-3.789835517242035E-2</v>
          </cell>
          <cell r="BX209">
            <v>-2.5148957652445292E-2</v>
          </cell>
          <cell r="BY209">
            <v>-7.2631344040495094E-2</v>
          </cell>
          <cell r="BZ209">
            <v>-7.8586208235675858E-2</v>
          </cell>
          <cell r="CA209">
            <v>-7.4689433074828893E-2</v>
          </cell>
          <cell r="CB209">
            <v>-7.5421054916369412E-2</v>
          </cell>
          <cell r="CD209">
            <v>0.24993493532160049</v>
          </cell>
          <cell r="CE209">
            <v>0.10779983912434532</v>
          </cell>
          <cell r="CF209">
            <v>-2.5148957652445292E-2</v>
          </cell>
          <cell r="CG209">
            <v>-7.5421054916369412E-2</v>
          </cell>
          <cell r="CH209">
            <v>0.1199508743755251</v>
          </cell>
          <cell r="CI209">
            <v>0.19164474021672562</v>
          </cell>
        </row>
        <row r="210">
          <cell r="A210" t="str">
            <v xml:space="preserve">  MLT foreign liab. (-)</v>
          </cell>
          <cell r="B210">
            <v>-1178.4363500000002</v>
          </cell>
          <cell r="C210">
            <v>-1360.33926</v>
          </cell>
          <cell r="D210">
            <v>-1336.44237</v>
          </cell>
          <cell r="E210">
            <v>-1618.5009120000002</v>
          </cell>
          <cell r="F210">
            <v>-1601.175009</v>
          </cell>
          <cell r="G210">
            <v>-1847.5195410000001</v>
          </cell>
          <cell r="H210">
            <v>-2059.5790259999999</v>
          </cell>
          <cell r="I210">
            <v>-2133.3534999999997</v>
          </cell>
          <cell r="J210">
            <v>-2207.2402379999999</v>
          </cell>
          <cell r="K210">
            <v>-2252.390343</v>
          </cell>
          <cell r="L210">
            <v>-2231.8109800000002</v>
          </cell>
          <cell r="M210">
            <v>-2675.6067000000003</v>
          </cell>
          <cell r="N210">
            <v>-2781.0325239387239</v>
          </cell>
          <cell r="O210">
            <v>-2845.4038399999999</v>
          </cell>
          <cell r="P210">
            <v>-2761.7204159999997</v>
          </cell>
          <cell r="Q210">
            <v>-2709.1894080000002</v>
          </cell>
          <cell r="R210">
            <v>-2748.7132080000001</v>
          </cell>
          <cell r="S210">
            <v>-2759.3568899999996</v>
          </cell>
          <cell r="T210">
            <v>-2789.6413600000001</v>
          </cell>
          <cell r="U210">
            <v>-2926.1076390000003</v>
          </cell>
          <cell r="V210">
            <v>-3105.5004100000001</v>
          </cell>
          <cell r="W210">
            <v>-3195.6230339999997</v>
          </cell>
          <cell r="X210">
            <v>-3243.4058799999998</v>
          </cell>
          <cell r="Y210">
            <v>-3360.9277439999996</v>
          </cell>
          <cell r="Z210">
            <v>-3492.6888959999997</v>
          </cell>
          <cell r="AA210">
            <v>-3465.3273300000001</v>
          </cell>
          <cell r="AB210">
            <v>-3529.1518649999998</v>
          </cell>
          <cell r="AC210">
            <v>-3266.4426410000001</v>
          </cell>
          <cell r="AD210">
            <v>-3325.1361250000004</v>
          </cell>
          <cell r="AE210">
            <v>-3277.200225</v>
          </cell>
          <cell r="AF210">
            <v>-3259.5789800000002</v>
          </cell>
          <cell r="AG210">
            <v>-3454.9847760000002</v>
          </cell>
          <cell r="AH210">
            <v>-3709.3020120000001</v>
          </cell>
          <cell r="AI210">
            <v>-3771.2348160000006</v>
          </cell>
          <cell r="AJ210">
            <v>-3683.1436160000003</v>
          </cell>
          <cell r="AK210">
            <v>-3408.14824727</v>
          </cell>
          <cell r="AL210">
            <v>-3565.8713647900004</v>
          </cell>
          <cell r="AM210">
            <v>-3499.5678726400001</v>
          </cell>
          <cell r="AN210">
            <v>-3439.5693826200004</v>
          </cell>
          <cell r="AO210">
            <v>-3569.1248356399997</v>
          </cell>
          <cell r="AP210">
            <v>-3760.3840461600003</v>
          </cell>
          <cell r="AQ210">
            <v>-3893.0502288600001</v>
          </cell>
          <cell r="AR210">
            <v>-4078.7888471000001</v>
          </cell>
          <cell r="AS210">
            <v>-4248.5852162599995</v>
          </cell>
          <cell r="AT210">
            <v>-4367.3720168099999</v>
          </cell>
          <cell r="AU210">
            <v>-4090.029785756296</v>
          </cell>
          <cell r="AV210">
            <v>-3731.9389776237167</v>
          </cell>
          <cell r="AW210">
            <v>-3609.3780196518705</v>
          </cell>
          <cell r="AX210">
            <v>-3712.0885675284699</v>
          </cell>
          <cell r="AY210">
            <v>-3556.5465614372929</v>
          </cell>
          <cell r="AZ210">
            <v>-3437.9692892154803</v>
          </cell>
          <cell r="BA210">
            <v>-3408.0118870348156</v>
          </cell>
          <cell r="BB210">
            <v>-3582.8458121577073</v>
          </cell>
          <cell r="BC210">
            <v>-3633.9434025033888</v>
          </cell>
          <cell r="BD210">
            <v>-5144.7595055309994</v>
          </cell>
          <cell r="BE210">
            <v>-5086.4447828199991</v>
          </cell>
          <cell r="BF210">
            <v>-5091.1276041396004</v>
          </cell>
          <cell r="BG210">
            <v>-3437.9692892154803</v>
          </cell>
          <cell r="BH210">
            <v>-3633.9434025033888</v>
          </cell>
          <cell r="BI210">
            <v>-5091.1276041396004</v>
          </cell>
          <cell r="BJ210">
            <v>-3520.8469967190103</v>
          </cell>
          <cell r="BK210">
            <v>-3382.8046358354636</v>
          </cell>
          <cell r="BL210">
            <v>-3092.0634449519162</v>
          </cell>
          <cell r="BM210">
            <v>-2510.414264068369</v>
          </cell>
          <cell r="BN210">
            <v>-2877.2811731848219</v>
          </cell>
          <cell r="BO210">
            <v>-3408.14824727</v>
          </cell>
          <cell r="BP210">
            <v>-3609.3780196518705</v>
          </cell>
          <cell r="BQ210">
            <v>-3520.8469967190103</v>
          </cell>
          <cell r="BR210">
            <v>-2877.2811731848233</v>
          </cell>
          <cell r="BS210">
            <v>-2744.6891478209973</v>
          </cell>
          <cell r="BU210">
            <v>2.5383572542860611E-2</v>
          </cell>
          <cell r="BV210">
            <v>0.18791955375872704</v>
          </cell>
          <cell r="BW210">
            <v>0.17741073729803358</v>
          </cell>
          <cell r="BX210">
            <v>5.9043726323542378E-2</v>
          </cell>
          <cell r="BY210">
            <v>4.6520166524488538E-4</v>
          </cell>
          <cell r="BZ210">
            <v>6.6556250529674066E-2</v>
          </cell>
          <cell r="CA210">
            <v>0.1657187857008442</v>
          </cell>
          <cell r="CB210">
            <v>2.4528055097259971E-2</v>
          </cell>
          <cell r="CD210">
            <v>0.25613669004491557</v>
          </cell>
          <cell r="CE210">
            <v>1.4049841849262945E-2</v>
          </cell>
          <cell r="CF210">
            <v>5.9043726323542378E-2</v>
          </cell>
          <cell r="CG210">
            <v>2.4528055097259971E-2</v>
          </cell>
          <cell r="CH210">
            <v>0.18278721686398469</v>
          </cell>
          <cell r="CI210">
            <v>4.6082401191629652E-2</v>
          </cell>
        </row>
        <row r="211">
          <cell r="A211" t="str">
            <v xml:space="preserve">  Other assets (net)</v>
          </cell>
          <cell r="B211">
            <v>-1984.869999999999</v>
          </cell>
          <cell r="C211">
            <v>-1996.5200000000013</v>
          </cell>
          <cell r="D211">
            <v>-1971.5400000000018</v>
          </cell>
          <cell r="E211">
            <v>-1222.9908999999998</v>
          </cell>
          <cell r="F211">
            <v>-1485.5800000000008</v>
          </cell>
          <cell r="G211">
            <v>-1537.3103999999967</v>
          </cell>
          <cell r="H211">
            <v>-1592.3973000000005</v>
          </cell>
          <cell r="I211">
            <v>-2033.7148999999972</v>
          </cell>
          <cell r="J211">
            <v>-2327.2005000000008</v>
          </cell>
          <cell r="K211">
            <v>-1868.6310000000003</v>
          </cell>
          <cell r="L211">
            <v>-1753.7001999999975</v>
          </cell>
          <cell r="M211">
            <v>-874.09619999999632</v>
          </cell>
          <cell r="N211">
            <v>-1316.3667000000023</v>
          </cell>
          <cell r="O211">
            <v>-1943.4031999999952</v>
          </cell>
          <cell r="P211">
            <v>-1862.2324000000044</v>
          </cell>
          <cell r="Q211">
            <v>-1513.6105000000007</v>
          </cell>
          <cell r="R211">
            <v>-2098.9671000000035</v>
          </cell>
          <cell r="S211">
            <v>-2060.7870999999977</v>
          </cell>
          <cell r="T211">
            <v>-1920.0342000000037</v>
          </cell>
          <cell r="U211">
            <v>-1814.0442999999959</v>
          </cell>
          <cell r="V211">
            <v>-1963.2180999999982</v>
          </cell>
          <cell r="W211">
            <v>-2130.8882000000121</v>
          </cell>
          <cell r="X211">
            <v>-2139.8264000000036</v>
          </cell>
          <cell r="Y211">
            <v>-740.58124799100187</v>
          </cell>
          <cell r="Z211">
            <v>-940.8011000000115</v>
          </cell>
          <cell r="AA211">
            <v>-1285.2536079400015</v>
          </cell>
          <cell r="AB211">
            <v>-1653.5402000000031</v>
          </cell>
          <cell r="AC211">
            <v>-1388.4872356219948</v>
          </cell>
          <cell r="AD211">
            <v>-1564.075255998996</v>
          </cell>
          <cell r="AE211">
            <v>-1738.1099791230008</v>
          </cell>
          <cell r="AF211">
            <v>-1569.3154191300036</v>
          </cell>
          <cell r="AG211">
            <v>-2262.6797573649947</v>
          </cell>
          <cell r="AH211">
            <v>-2398.7455761349993</v>
          </cell>
          <cell r="AI211">
            <v>-2634.7496304560009</v>
          </cell>
          <cell r="AJ211">
            <v>-2293.1002470019976</v>
          </cell>
          <cell r="AK211">
            <v>-2571.652660390997</v>
          </cell>
          <cell r="AL211">
            <v>-1810.7337727320046</v>
          </cell>
          <cell r="AM211">
            <v>-1871.7247701910019</v>
          </cell>
          <cell r="AN211">
            <v>-2835.3109634430002</v>
          </cell>
          <cell r="AO211">
            <v>-2525.193606342993</v>
          </cell>
          <cell r="AP211">
            <v>-2469.4497335080123</v>
          </cell>
          <cell r="AQ211">
            <v>-3239.1906153250056</v>
          </cell>
          <cell r="AR211">
            <v>-3696.7006809999912</v>
          </cell>
          <cell r="AS211">
            <v>-4026.2199000000028</v>
          </cell>
          <cell r="AT211">
            <v>-4834.8636780000061</v>
          </cell>
          <cell r="AU211">
            <v>-3573.0108295000045</v>
          </cell>
          <cell r="AV211">
            <v>-3431.8921708030957</v>
          </cell>
          <cell r="AW211">
            <v>-3093.5890078999946</v>
          </cell>
          <cell r="AX211">
            <v>-2375.6867087172031</v>
          </cell>
          <cell r="AY211">
            <v>-3497.5759103765322</v>
          </cell>
          <cell r="AZ211">
            <v>-3703.4347336734045</v>
          </cell>
          <cell r="BA211">
            <v>-4320.0147896109193</v>
          </cell>
          <cell r="BB211">
            <v>-3588.3180748998402</v>
          </cell>
          <cell r="BC211">
            <v>-3504.1643550831386</v>
          </cell>
          <cell r="BD211">
            <v>-4291.067017639989</v>
          </cell>
          <cell r="BE211">
            <v>-3890.0421324972413</v>
          </cell>
          <cell r="BF211">
            <v>-4024.4280253299921</v>
          </cell>
          <cell r="BG211">
            <v>-3703.4347336734045</v>
          </cell>
          <cell r="BH211">
            <v>-3504.1643550831386</v>
          </cell>
          <cell r="BI211">
            <v>-4024.4280253299921</v>
          </cell>
          <cell r="BJ211">
            <v>-2122.9777315444098</v>
          </cell>
          <cell r="BK211">
            <v>-2107.3408720189509</v>
          </cell>
          <cell r="BL211">
            <v>-2091.7040124934883</v>
          </cell>
          <cell r="BM211">
            <v>-2076.0671529680276</v>
          </cell>
          <cell r="BN211">
            <v>-2060.4302934425668</v>
          </cell>
          <cell r="BO211">
            <v>-2571.652660390997</v>
          </cell>
          <cell r="BP211">
            <v>-3093.5890078999946</v>
          </cell>
          <cell r="BQ211">
            <v>-2122.9777315444098</v>
          </cell>
          <cell r="BR211">
            <v>-2060.4302934425687</v>
          </cell>
          <cell r="BS211">
            <v>-1997.5776133744494</v>
          </cell>
          <cell r="BU211">
            <v>0.71469128083066558</v>
          </cell>
          <cell r="BV211">
            <v>0.86362810997691075</v>
          </cell>
          <cell r="BW211">
            <v>1.0155800290376042</v>
          </cell>
          <cell r="BX211">
            <v>0.20295755937337279</v>
          </cell>
          <cell r="BY211">
            <v>0.30618291306439849</v>
          </cell>
          <cell r="BZ211">
            <v>8.1802453521725438E-2</v>
          </cell>
          <cell r="CA211">
            <v>0.16762326854379062</v>
          </cell>
          <cell r="CB211">
            <v>0.31374926464923658</v>
          </cell>
          <cell r="CD211">
            <v>0.15274629040716003</v>
          </cell>
          <cell r="CE211">
            <v>2.4724787690306775</v>
          </cell>
          <cell r="CF211">
            <v>0.20295755937337279</v>
          </cell>
          <cell r="CG211">
            <v>0.31374926464923658</v>
          </cell>
          <cell r="CH211">
            <v>2.9462126320250914E-2</v>
          </cell>
          <cell r="CI211">
            <v>3.0504637923520761E-2</v>
          </cell>
        </row>
        <row r="213">
          <cell r="A213" t="str">
            <v>Liabilities to the private sector</v>
          </cell>
          <cell r="B213">
            <v>14768.250000000002</v>
          </cell>
          <cell r="C213">
            <v>16238.9</v>
          </cell>
          <cell r="D213">
            <v>18016.25</v>
          </cell>
          <cell r="E213">
            <v>19743.13</v>
          </cell>
          <cell r="F213">
            <v>21018.559999999998</v>
          </cell>
          <cell r="G213">
            <v>22417.98</v>
          </cell>
          <cell r="H213">
            <v>23811.88</v>
          </cell>
          <cell r="I213">
            <v>25202.440000000002</v>
          </cell>
          <cell r="J213">
            <v>26521.200000000001</v>
          </cell>
          <cell r="K213">
            <v>28261.940000000002</v>
          </cell>
          <cell r="L213">
            <v>29682.82</v>
          </cell>
          <cell r="M213">
            <v>33259.31</v>
          </cell>
          <cell r="N213">
            <v>33259.31</v>
          </cell>
          <cell r="O213">
            <v>32682.2</v>
          </cell>
          <cell r="P213">
            <v>33545.240000000005</v>
          </cell>
          <cell r="Q213">
            <v>34500.07</v>
          </cell>
          <cell r="R213">
            <v>34603.5</v>
          </cell>
          <cell r="S213">
            <v>35296.639999999999</v>
          </cell>
          <cell r="T213">
            <v>36254.82</v>
          </cell>
          <cell r="U213">
            <v>36716.04</v>
          </cell>
          <cell r="V213">
            <v>37435.24</v>
          </cell>
          <cell r="W213">
            <v>38030.060000000005</v>
          </cell>
          <cell r="X213">
            <v>39267.340000000004</v>
          </cell>
          <cell r="Y213">
            <v>41293.139999999992</v>
          </cell>
          <cell r="Z213">
            <v>41322.340000000004</v>
          </cell>
          <cell r="AA213">
            <v>41958.240000000005</v>
          </cell>
          <cell r="AB213">
            <v>42085.020000000004</v>
          </cell>
          <cell r="AC213">
            <v>43227.540000000008</v>
          </cell>
          <cell r="AD213">
            <v>43444.520000000004</v>
          </cell>
          <cell r="AE213">
            <v>43774.5</v>
          </cell>
          <cell r="AF213">
            <v>44191.86</v>
          </cell>
          <cell r="AG213">
            <v>44646.3</v>
          </cell>
          <cell r="AH213">
            <v>44827.30000000001</v>
          </cell>
          <cell r="AI213">
            <v>44668.92</v>
          </cell>
          <cell r="AJ213">
            <v>44384.600000000006</v>
          </cell>
          <cell r="AK213">
            <v>45484.87999999999</v>
          </cell>
          <cell r="AL213">
            <v>46142.2</v>
          </cell>
          <cell r="AM213">
            <v>46305.5</v>
          </cell>
          <cell r="AN213">
            <v>46440.9</v>
          </cell>
          <cell r="AO213">
            <v>46148.5</v>
          </cell>
          <cell r="AP213">
            <v>46004.799999999996</v>
          </cell>
          <cell r="AQ213">
            <v>46052.24</v>
          </cell>
          <cell r="AR213">
            <v>45494.8</v>
          </cell>
          <cell r="AS213">
            <v>46164.7</v>
          </cell>
          <cell r="AT213">
            <v>45580.9</v>
          </cell>
          <cell r="AU213">
            <v>46142.6</v>
          </cell>
          <cell r="AV213">
            <v>47108.000000000007</v>
          </cell>
          <cell r="AW213">
            <v>48414.164345725592</v>
          </cell>
          <cell r="AX213">
            <v>47634.954021002792</v>
          </cell>
          <cell r="AY213">
            <v>46876.804897549999</v>
          </cell>
          <cell r="AZ213">
            <v>46630.554881150005</v>
          </cell>
          <cell r="BA213">
            <v>46356.770065650009</v>
          </cell>
          <cell r="BB213">
            <v>46351.296903579998</v>
          </cell>
          <cell r="BC213">
            <v>46892.231795730011</v>
          </cell>
          <cell r="BD213">
            <v>46310.623223590002</v>
          </cell>
          <cell r="BE213">
            <v>46192.991243470002</v>
          </cell>
          <cell r="BF213">
            <v>45628.267139399999</v>
          </cell>
          <cell r="BG213">
            <v>46630.554881150005</v>
          </cell>
          <cell r="BH213">
            <v>46892.231795730011</v>
          </cell>
          <cell r="BI213">
            <v>45628.267139399999</v>
          </cell>
          <cell r="BJ213">
            <v>48693.257016705349</v>
          </cell>
          <cell r="BK213">
            <v>51385.533215975614</v>
          </cell>
          <cell r="BL213">
            <v>53292.061020410096</v>
          </cell>
          <cell r="BM213">
            <v>55256.897933833839</v>
          </cell>
          <cell r="BN213">
            <v>59117.925790905894</v>
          </cell>
          <cell r="BO213">
            <v>45484.87999999999</v>
          </cell>
          <cell r="BP213">
            <v>48414.164345725592</v>
          </cell>
          <cell r="BQ213">
            <v>48693.257016705349</v>
          </cell>
          <cell r="BR213">
            <v>59117.925790905909</v>
          </cell>
          <cell r="BS213">
            <v>66075.768475659657</v>
          </cell>
          <cell r="BU213">
            <v>0.10350191113132401</v>
          </cell>
          <cell r="BV213">
            <v>5.2033489817130851E-2</v>
          </cell>
          <cell r="BW213">
            <v>1.6811184256022349E-2</v>
          </cell>
          <cell r="BX213">
            <v>6.4401276769898042E-2</v>
          </cell>
          <cell r="BY213">
            <v>4.0837899599275307E-3</v>
          </cell>
          <cell r="BZ213">
            <v>1.8239976942055591E-2</v>
          </cell>
          <cell r="CA213">
            <v>1.0391883310771899E-3</v>
          </cell>
          <cell r="CB213">
            <v>5.7646904527104414E-3</v>
          </cell>
          <cell r="CD213">
            <v>0.2415513130007807</v>
          </cell>
          <cell r="CE213">
            <v>0.1015117765323732</v>
          </cell>
          <cell r="CF213">
            <v>6.4401276769898042E-2</v>
          </cell>
          <cell r="CG213">
            <v>5.7646904527104414E-3</v>
          </cell>
          <cell r="CH213">
            <v>0.21408854968613289</v>
          </cell>
          <cell r="CI213">
            <v>0.1176942964704637</v>
          </cell>
        </row>
        <row r="215">
          <cell r="A215" t="str">
            <v xml:space="preserve">   Demand deposits</v>
          </cell>
          <cell r="B215">
            <v>2204.15</v>
          </cell>
          <cell r="C215">
            <v>2546.4500000000003</v>
          </cell>
          <cell r="D215">
            <v>2661.6499999999996</v>
          </cell>
          <cell r="E215">
            <v>3027.48</v>
          </cell>
          <cell r="F215">
            <v>2613.3999999999996</v>
          </cell>
          <cell r="G215">
            <v>2790.5</v>
          </cell>
          <cell r="H215">
            <v>2895.6</v>
          </cell>
          <cell r="I215">
            <v>3452.54</v>
          </cell>
          <cell r="J215">
            <v>3066.4</v>
          </cell>
          <cell r="K215">
            <v>3161.56</v>
          </cell>
          <cell r="L215">
            <v>3199.14</v>
          </cell>
          <cell r="M215">
            <v>4103.18</v>
          </cell>
          <cell r="N215">
            <v>4103.18</v>
          </cell>
          <cell r="O215">
            <v>3228.3</v>
          </cell>
          <cell r="P215">
            <v>3536.34</v>
          </cell>
          <cell r="Q215">
            <v>3320.44</v>
          </cell>
          <cell r="R215">
            <v>3424.88</v>
          </cell>
          <cell r="S215">
            <v>3592.64</v>
          </cell>
          <cell r="T215">
            <v>3481.78</v>
          </cell>
          <cell r="U215">
            <v>3477.1400000000003</v>
          </cell>
          <cell r="V215">
            <v>3553.54</v>
          </cell>
          <cell r="W215">
            <v>3569.5800000000004</v>
          </cell>
          <cell r="X215">
            <v>3816.44</v>
          </cell>
          <cell r="Y215">
            <v>4730.2</v>
          </cell>
          <cell r="Z215">
            <v>4006.14</v>
          </cell>
          <cell r="AA215">
            <v>3833.3</v>
          </cell>
          <cell r="AB215">
            <v>3855.9</v>
          </cell>
          <cell r="AC215">
            <v>3679.4399999999996</v>
          </cell>
          <cell r="AD215">
            <v>3719.6000000000004</v>
          </cell>
          <cell r="AE215">
            <v>3772.3999999999996</v>
          </cell>
          <cell r="AF215">
            <v>3638.7</v>
          </cell>
          <cell r="AG215">
            <v>3883.2000000000003</v>
          </cell>
          <cell r="AH215">
            <v>3817.9</v>
          </cell>
          <cell r="AI215">
            <v>3569.6</v>
          </cell>
          <cell r="AJ215">
            <v>3939.1</v>
          </cell>
          <cell r="AK215">
            <v>4407</v>
          </cell>
          <cell r="AL215">
            <v>3944.1</v>
          </cell>
          <cell r="AM215">
            <v>3640.3</v>
          </cell>
          <cell r="AN215">
            <v>3360.3</v>
          </cell>
          <cell r="AO215">
            <v>3514.7</v>
          </cell>
          <cell r="AP215">
            <v>3641.2000000000003</v>
          </cell>
          <cell r="AQ215">
            <v>3794.7000000000003</v>
          </cell>
          <cell r="AR215">
            <v>3902.1</v>
          </cell>
          <cell r="AS215">
            <v>3757</v>
          </cell>
          <cell r="AT215">
            <v>3634</v>
          </cell>
          <cell r="AU215">
            <v>3771.6</v>
          </cell>
          <cell r="AV215">
            <v>3888.1000000000004</v>
          </cell>
          <cell r="AW215">
            <v>5468.1353233051896</v>
          </cell>
          <cell r="AX215">
            <v>5199.0897368800006</v>
          </cell>
          <cell r="AY215">
            <v>5387.5839065500004</v>
          </cell>
          <cell r="AZ215">
            <v>5266.1064461399992</v>
          </cell>
          <cell r="BA215">
            <v>5426.7967846600004</v>
          </cell>
          <cell r="BB215">
            <v>5462.8613092999994</v>
          </cell>
          <cell r="BC215">
            <v>5619.9095279499998</v>
          </cell>
          <cell r="BD215">
            <v>5785.2971582400005</v>
          </cell>
          <cell r="BE215">
            <v>5627.2836710700003</v>
          </cell>
          <cell r="BF215">
            <v>5347.9704853599997</v>
          </cell>
          <cell r="BG215">
            <v>5266.1064461399992</v>
          </cell>
          <cell r="BH215">
            <v>5619.9095279499998</v>
          </cell>
          <cell r="BI215">
            <v>5347.9704853599997</v>
          </cell>
          <cell r="BJ215">
            <v>5707.209975031572</v>
          </cell>
          <cell r="BK215">
            <v>6022.7646641488736</v>
          </cell>
          <cell r="BL215">
            <v>6246.2238281027348</v>
          </cell>
          <cell r="BM215">
            <v>6476.5172510248276</v>
          </cell>
          <cell r="BN215">
            <v>6929.0582813403107</v>
          </cell>
          <cell r="BO215">
            <v>4407</v>
          </cell>
          <cell r="BP215">
            <v>5468.1353233051896</v>
          </cell>
          <cell r="BQ215">
            <v>5707.209975031572</v>
          </cell>
          <cell r="BR215">
            <v>6929.0582813403116</v>
          </cell>
          <cell r="BS215">
            <v>7744.5689209654975</v>
          </cell>
          <cell r="BU215">
            <v>-0.12853030420913403</v>
          </cell>
          <cell r="BV215">
            <v>5.9113561658361569E-3</v>
          </cell>
          <cell r="BW215">
            <v>-4.8167840959689956E-2</v>
          </cell>
          <cell r="BX215">
            <v>0.24078405339350795</v>
          </cell>
          <cell r="BY215">
            <v>0.56715366072672047</v>
          </cell>
          <cell r="BZ215">
            <v>0.48098915011726873</v>
          </cell>
          <cell r="CA215">
            <v>0.47164845496973018</v>
          </cell>
          <cell r="CB215">
            <v>4.3721421945694505E-2</v>
          </cell>
          <cell r="CD215">
            <v>0.15281318392076382</v>
          </cell>
          <cell r="CE215">
            <v>-6.8326920637605149E-2</v>
          </cell>
          <cell r="CF215">
            <v>0.24078405339350795</v>
          </cell>
          <cell r="CG215">
            <v>4.3721421945694505E-2</v>
          </cell>
          <cell r="CH215">
            <v>0.21408854968613289</v>
          </cell>
          <cell r="CI215">
            <v>0.11769429647046326</v>
          </cell>
        </row>
        <row r="216">
          <cell r="A216" t="str">
            <v xml:space="preserve">   Other liabilities</v>
          </cell>
          <cell r="B216">
            <v>12564.100000000002</v>
          </cell>
          <cell r="C216">
            <v>13692.449999999999</v>
          </cell>
          <cell r="D216">
            <v>15354.6</v>
          </cell>
          <cell r="E216">
            <v>16715.650000000001</v>
          </cell>
          <cell r="F216">
            <v>18405.16</v>
          </cell>
          <cell r="G216">
            <v>19627.48</v>
          </cell>
          <cell r="H216">
            <v>20916.280000000002</v>
          </cell>
          <cell r="I216">
            <v>21749.9</v>
          </cell>
          <cell r="J216">
            <v>23454.799999999999</v>
          </cell>
          <cell r="K216">
            <v>25100.38</v>
          </cell>
          <cell r="L216">
            <v>26483.68</v>
          </cell>
          <cell r="M216">
            <v>29156.13</v>
          </cell>
          <cell r="N216">
            <v>29156.13</v>
          </cell>
          <cell r="O216">
            <v>29453.9</v>
          </cell>
          <cell r="P216">
            <v>30008.9</v>
          </cell>
          <cell r="Q216">
            <v>31179.63</v>
          </cell>
          <cell r="R216">
            <v>31178.620000000003</v>
          </cell>
          <cell r="S216">
            <v>31704</v>
          </cell>
          <cell r="T216">
            <v>32773.040000000001</v>
          </cell>
          <cell r="U216">
            <v>33238.9</v>
          </cell>
          <cell r="V216">
            <v>33881.699999999997</v>
          </cell>
          <cell r="W216">
            <v>34460.480000000003</v>
          </cell>
          <cell r="X216">
            <v>35450.9</v>
          </cell>
          <cell r="Y216">
            <v>36562.939999999995</v>
          </cell>
          <cell r="Z216">
            <v>37316.200000000004</v>
          </cell>
          <cell r="AA216">
            <v>38124.94</v>
          </cell>
          <cell r="AB216">
            <v>38229.120000000003</v>
          </cell>
          <cell r="AC216">
            <v>39548.100000000006</v>
          </cell>
          <cell r="AD216">
            <v>39724.920000000006</v>
          </cell>
          <cell r="AE216">
            <v>40002.1</v>
          </cell>
          <cell r="AF216">
            <v>40553.160000000003</v>
          </cell>
          <cell r="AG216">
            <v>40763.100000000006</v>
          </cell>
          <cell r="AH216">
            <v>41009.400000000009</v>
          </cell>
          <cell r="AI216">
            <v>41099.32</v>
          </cell>
          <cell r="AJ216">
            <v>40445.500000000007</v>
          </cell>
          <cell r="AK216">
            <v>41077.87999999999</v>
          </cell>
          <cell r="AL216">
            <v>42198.1</v>
          </cell>
          <cell r="AM216">
            <v>42665.2</v>
          </cell>
          <cell r="AN216">
            <v>43080.6</v>
          </cell>
          <cell r="AO216">
            <v>42633.8</v>
          </cell>
          <cell r="AP216">
            <v>42363.6</v>
          </cell>
          <cell r="AQ216">
            <v>42257.54</v>
          </cell>
          <cell r="AR216">
            <v>41592.700000000004</v>
          </cell>
          <cell r="AS216">
            <v>42407.7</v>
          </cell>
          <cell r="AT216">
            <v>41946.9</v>
          </cell>
          <cell r="AU216">
            <v>42371</v>
          </cell>
          <cell r="AV216">
            <v>43219.900000000009</v>
          </cell>
          <cell r="AW216">
            <v>42946.0290224204</v>
          </cell>
          <cell r="AX216">
            <v>42435.864284122792</v>
          </cell>
          <cell r="AY216">
            <v>41489.220990999995</v>
          </cell>
          <cell r="AZ216">
            <v>41364.448435010003</v>
          </cell>
          <cell r="BA216">
            <v>40929.973280990009</v>
          </cell>
          <cell r="BB216">
            <v>40888.435594279996</v>
          </cell>
          <cell r="BC216">
            <v>41272.322267780008</v>
          </cell>
          <cell r="BD216">
            <v>40525.326065350004</v>
          </cell>
          <cell r="BE216">
            <v>40565.707572400002</v>
          </cell>
          <cell r="BF216">
            <v>40280.296654040001</v>
          </cell>
          <cell r="BG216">
            <v>41364.448435010003</v>
          </cell>
          <cell r="BH216">
            <v>41272.322267780008</v>
          </cell>
          <cell r="BI216">
            <v>40280.296654040001</v>
          </cell>
          <cell r="BJ216">
            <v>42986.047041673773</v>
          </cell>
          <cell r="BK216">
            <v>45362.768551826739</v>
          </cell>
          <cell r="BL216">
            <v>47045.837192307357</v>
          </cell>
          <cell r="BM216">
            <v>48780.380682809009</v>
          </cell>
          <cell r="BN216">
            <v>52188.867509565585</v>
          </cell>
          <cell r="BO216">
            <v>41077.87999999999</v>
          </cell>
          <cell r="BP216">
            <v>42946.0290224204</v>
          </cell>
          <cell r="BQ216">
            <v>42986.047041673773</v>
          </cell>
          <cell r="BR216">
            <v>52188.8675095656</v>
          </cell>
          <cell r="BS216">
            <v>58331.199554694154</v>
          </cell>
          <cell r="BU216">
            <v>0.12690535382451906</v>
          </cell>
          <cell r="BV216">
            <v>5.6383039890405717E-2</v>
          </cell>
          <cell r="BW216">
            <v>2.2860612444951522E-2</v>
          </cell>
          <cell r="BX216">
            <v>4.5478223862098321E-2</v>
          </cell>
          <cell r="BY216">
            <v>-3.9835832485851985E-2</v>
          </cell>
          <cell r="BZ216">
            <v>-2.3314602133015616E-2</v>
          </cell>
          <cell r="CA216">
            <v>-3.9731263715793053E-2</v>
          </cell>
          <cell r="CB216">
            <v>9.3182117565482336E-4</v>
          </cell>
          <cell r="CD216">
            <v>0.25403954502878112</v>
          </cell>
          <cell r="CE216">
            <v>0.12348405243123217</v>
          </cell>
          <cell r="CF216">
            <v>4.5478223862098321E-2</v>
          </cell>
          <cell r="CG216">
            <v>9.3182117565482336E-4</v>
          </cell>
          <cell r="CH216">
            <v>0.21408854968613311</v>
          </cell>
          <cell r="CI216">
            <v>0.11769429647046348</v>
          </cell>
        </row>
        <row r="218">
          <cell r="A218" t="str">
            <v>III.  Financial system</v>
          </cell>
        </row>
        <row r="220">
          <cell r="A220" t="str">
            <v>Net foreign assets</v>
          </cell>
          <cell r="B220">
            <v>4771.9998689399999</v>
          </cell>
          <cell r="C220">
            <v>4795.24740028</v>
          </cell>
          <cell r="D220">
            <v>4287.4479993899986</v>
          </cell>
          <cell r="E220">
            <v>4382.7783659200004</v>
          </cell>
          <cell r="F220">
            <v>4538.5887214100003</v>
          </cell>
          <cell r="G220">
            <v>4699.5913950699987</v>
          </cell>
          <cell r="H220">
            <v>4806.5973957799997</v>
          </cell>
          <cell r="I220">
            <v>5165.2066176300013</v>
          </cell>
          <cell r="J220">
            <v>4880.8700852315596</v>
          </cell>
          <cell r="K220">
            <v>4930.1082197048072</v>
          </cell>
          <cell r="L220">
            <v>4717.5606722125467</v>
          </cell>
          <cell r="M220">
            <v>6230.4822022856861</v>
          </cell>
          <cell r="N220">
            <v>6834.1318920287231</v>
          </cell>
          <cell r="O220">
            <v>6645.4615054199994</v>
          </cell>
          <cell r="P220">
            <v>6555.5140479300035</v>
          </cell>
          <cell r="Q220">
            <v>6615.3061269099981</v>
          </cell>
          <cell r="R220">
            <v>6776.221246699999</v>
          </cell>
          <cell r="S220">
            <v>6817.3918269099995</v>
          </cell>
          <cell r="T220">
            <v>6896.8878247600042</v>
          </cell>
          <cell r="U220">
            <v>6935.2649375500014</v>
          </cell>
          <cell r="V220">
            <v>7438.0371100399971</v>
          </cell>
          <cell r="W220">
            <v>7536.8082701599997</v>
          </cell>
          <cell r="X220">
            <v>7924.3187400999968</v>
          </cell>
          <cell r="Y220">
            <v>7814.4684516900006</v>
          </cell>
          <cell r="Z220">
            <v>7800.6119472560913</v>
          </cell>
          <cell r="AA220">
            <v>7470.0269470104349</v>
          </cell>
          <cell r="AB220">
            <v>7727.8351507620555</v>
          </cell>
          <cell r="AC220">
            <v>7610.5724667031354</v>
          </cell>
          <cell r="AD220">
            <v>7271.6175225796487</v>
          </cell>
          <cell r="AE220">
            <v>7391.1958898280664</v>
          </cell>
          <cell r="AF220">
            <v>7006.9608069249907</v>
          </cell>
          <cell r="AG220">
            <v>7624.6213756918996</v>
          </cell>
          <cell r="AH220">
            <v>7614.6728070053632</v>
          </cell>
          <cell r="AI220">
            <v>8043.8267565147053</v>
          </cell>
          <cell r="AJ220">
            <v>8072.7541850001735</v>
          </cell>
          <cell r="AK220">
            <v>8340.8950559380246</v>
          </cell>
          <cell r="AL220">
            <v>8726.7179797900098</v>
          </cell>
          <cell r="AM220">
            <v>8783.5574406399974</v>
          </cell>
          <cell r="AN220">
            <v>8998.1254546199998</v>
          </cell>
          <cell r="AO220">
            <v>9605.1022916399997</v>
          </cell>
          <cell r="AP220">
            <v>10439.333302160005</v>
          </cell>
          <cell r="AQ220">
            <v>11055.274616859997</v>
          </cell>
          <cell r="AR220">
            <v>11233.416507099999</v>
          </cell>
          <cell r="AS220">
            <v>12082.391018259998</v>
          </cell>
          <cell r="AT220">
            <v>11764.959284810004</v>
          </cell>
          <cell r="AU220">
            <v>11019.558185756294</v>
          </cell>
          <cell r="AV220">
            <v>11024.273889623721</v>
          </cell>
          <cell r="AW220">
            <v>11623.362889156972</v>
          </cell>
          <cell r="AX220">
            <v>12554.020461008473</v>
          </cell>
          <cell r="AY220">
            <v>12562.32754373729</v>
          </cell>
          <cell r="AZ220">
            <v>12762.903771665475</v>
          </cell>
          <cell r="BA220">
            <v>13070.506403084817</v>
          </cell>
          <cell r="BB220">
            <v>13708.541620157706</v>
          </cell>
          <cell r="BC220">
            <v>14481.918091603387</v>
          </cell>
          <cell r="BD220">
            <v>16706.187946650996</v>
          </cell>
          <cell r="BE220">
            <v>16990.553236330001</v>
          </cell>
          <cell r="BF220">
            <v>17212.601182409602</v>
          </cell>
          <cell r="BG220">
            <v>12762.903771665475</v>
          </cell>
          <cell r="BH220">
            <v>14481.918091603387</v>
          </cell>
          <cell r="BI220">
            <v>17212.601182409602</v>
          </cell>
          <cell r="BJ220">
            <v>16099.637925193361</v>
          </cell>
          <cell r="BK220">
            <v>16109.543173677157</v>
          </cell>
          <cell r="BL220">
            <v>16119.200530213335</v>
          </cell>
          <cell r="BM220">
            <v>16128.833552046664</v>
          </cell>
          <cell r="BN220">
            <v>16150.806190502097</v>
          </cell>
          <cell r="BO220">
            <v>8340.8950559380246</v>
          </cell>
          <cell r="BP220">
            <v>11623.362889156972</v>
          </cell>
          <cell r="BQ220">
            <v>16099.637925193361</v>
          </cell>
          <cell r="BR220">
            <v>16150.806190502099</v>
          </cell>
          <cell r="BS220">
            <v>17081.277919546603</v>
          </cell>
          <cell r="BU220">
            <v>0.16437854574740496</v>
          </cell>
          <cell r="BV220">
            <v>0.49573557265266377</v>
          </cell>
          <cell r="BW220">
            <v>0.54503805783834225</v>
          </cell>
          <cell r="BX220">
            <v>0.39353904001970408</v>
          </cell>
          <cell r="BY220">
            <v>0.41839584656073958</v>
          </cell>
          <cell r="BZ220">
            <v>0.30995552742919119</v>
          </cell>
          <cell r="CA220">
            <v>0.46303958778957854</v>
          </cell>
          <cell r="CB220">
            <v>0.38511015088517553</v>
          </cell>
          <cell r="CD220">
            <v>0.25423172685144979</v>
          </cell>
          <cell r="CE220">
            <v>6.7365631776806989E-2</v>
          </cell>
          <cell r="CF220">
            <v>0.39353904001970408</v>
          </cell>
          <cell r="CG220">
            <v>0.38511015088517553</v>
          </cell>
          <cell r="CH220">
            <v>3.1782246002356462E-3</v>
          </cell>
          <cell r="CI220">
            <v>5.7611472645352713E-2</v>
          </cell>
        </row>
        <row r="222">
          <cell r="A222" t="str">
            <v>Net domestic assets</v>
          </cell>
          <cell r="B222">
            <v>12854.905828410001</v>
          </cell>
          <cell r="C222">
            <v>13983.801703660003</v>
          </cell>
          <cell r="D222">
            <v>15969.076118200002</v>
          </cell>
          <cell r="E222">
            <v>18072.05264251</v>
          </cell>
          <cell r="F222">
            <v>19094.389134959998</v>
          </cell>
          <cell r="G222">
            <v>20534.802178490001</v>
          </cell>
          <cell r="H222">
            <v>21576.183119360001</v>
          </cell>
          <cell r="I222">
            <v>23101.59172651</v>
          </cell>
          <cell r="J222">
            <v>24100.877611448439</v>
          </cell>
          <cell r="K222">
            <v>26081.596562645194</v>
          </cell>
          <cell r="L222">
            <v>27485.924448177451</v>
          </cell>
          <cell r="M222">
            <v>31041.893192544314</v>
          </cell>
          <cell r="N222">
            <v>29888.059997731274</v>
          </cell>
          <cell r="O222">
            <v>30101.927189260005</v>
          </cell>
          <cell r="P222">
            <v>31116.570175269997</v>
          </cell>
          <cell r="Q222">
            <v>31798.314239469997</v>
          </cell>
          <cell r="R222">
            <v>31939.394176299997</v>
          </cell>
          <cell r="S222">
            <v>32761.359760110001</v>
          </cell>
          <cell r="T222">
            <v>33331.461072849997</v>
          </cell>
          <cell r="U222">
            <v>33635.544453429997</v>
          </cell>
          <cell r="V222">
            <v>33806.575017270006</v>
          </cell>
          <cell r="W222">
            <v>34302.611352879998</v>
          </cell>
          <cell r="X222">
            <v>34993.298878730006</v>
          </cell>
          <cell r="Y222">
            <v>37718.22500993</v>
          </cell>
          <cell r="Z222">
            <v>37080.796749693916</v>
          </cell>
          <cell r="AA222">
            <v>38043.103692319572</v>
          </cell>
          <cell r="AB222">
            <v>37735.402628207943</v>
          </cell>
          <cell r="AC222">
            <v>39123.087165676872</v>
          </cell>
          <cell r="AD222">
            <v>39706.476628640354</v>
          </cell>
          <cell r="AE222">
            <v>40088.257814261931</v>
          </cell>
          <cell r="AF222">
            <v>40812.889910135011</v>
          </cell>
          <cell r="AG222">
            <v>40559.804890158099</v>
          </cell>
          <cell r="AH222">
            <v>40607.786623604639</v>
          </cell>
          <cell r="AI222">
            <v>40214.356664085302</v>
          </cell>
          <cell r="AJ222">
            <v>39949.299239789834</v>
          </cell>
          <cell r="AK222">
            <v>41845.865923961974</v>
          </cell>
          <cell r="AL222">
            <v>41368.647159198765</v>
          </cell>
          <cell r="AM222">
            <v>41375.420683780001</v>
          </cell>
          <cell r="AN222">
            <v>41440.429045689998</v>
          </cell>
          <cell r="AO222">
            <v>40393.081998890004</v>
          </cell>
          <cell r="AP222">
            <v>39544.487798519993</v>
          </cell>
          <cell r="AQ222">
            <v>39222.989284750001</v>
          </cell>
          <cell r="AR222">
            <v>38666.184565250005</v>
          </cell>
          <cell r="AS222">
            <v>38401.74976661001</v>
          </cell>
          <cell r="AT222">
            <v>38074.319700050008</v>
          </cell>
          <cell r="AU222">
            <v>39472.204616723713</v>
          </cell>
          <cell r="AV222">
            <v>40492.218083006286</v>
          </cell>
          <cell r="AW222">
            <v>42891.629950586677</v>
          </cell>
          <cell r="AX222">
            <v>40103.413451094326</v>
          </cell>
          <cell r="AY222">
            <v>39198.747904152697</v>
          </cell>
          <cell r="AZ222">
            <v>38888.017863604517</v>
          </cell>
          <cell r="BA222">
            <v>38355.888280405197</v>
          </cell>
          <cell r="BB222">
            <v>37778.135521122284</v>
          </cell>
          <cell r="BC222">
            <v>37952.246272476623</v>
          </cell>
          <cell r="BD222">
            <v>35118.458848089009</v>
          </cell>
          <cell r="BE222">
            <v>34561.522658790003</v>
          </cell>
          <cell r="BF222">
            <v>33969.9157914604</v>
          </cell>
          <cell r="BG222">
            <v>38888.017863604517</v>
          </cell>
          <cell r="BH222">
            <v>37952.246272476623</v>
          </cell>
          <cell r="BI222">
            <v>33969.9157914604</v>
          </cell>
          <cell r="BJ222">
            <v>39886.619091511981</v>
          </cell>
          <cell r="BK222">
            <v>41064.070381838465</v>
          </cell>
          <cell r="BL222">
            <v>43512.192324826814</v>
          </cell>
          <cell r="BM222">
            <v>45260.910184110042</v>
          </cell>
          <cell r="BN222">
            <v>50603.296132807467</v>
          </cell>
          <cell r="BO222">
            <v>41845.865923961974</v>
          </cell>
          <cell r="BP222">
            <v>42891.629950586677</v>
          </cell>
          <cell r="BQ222">
            <v>39886.619091511981</v>
          </cell>
          <cell r="BR222">
            <v>50603.296132807474</v>
          </cell>
          <cell r="BS222">
            <v>57516.921736867487</v>
          </cell>
          <cell r="BU222">
            <v>9.8184361618881333E-2</v>
          </cell>
          <cell r="BV222">
            <v>-2.1584089124573991E-2</v>
          </cell>
          <cell r="BW222">
            <v>-6.2388697690850425E-2</v>
          </cell>
          <cell r="BX222">
            <v>2.4990856409208062E-2</v>
          </cell>
          <cell r="BY222">
            <v>-6.1592296239774247E-2</v>
          </cell>
          <cell r="BZ222">
            <v>-3.2397913454481286E-2</v>
          </cell>
          <cell r="CA222">
            <v>-0.10779979631741698</v>
          </cell>
          <cell r="CB222">
            <v>-7.0060542407379245E-2</v>
          </cell>
          <cell r="CD222">
            <v>0.21507489172693939</v>
          </cell>
          <cell r="CE222">
            <v>0.10943359378510786</v>
          </cell>
          <cell r="CF222">
            <v>2.4990856409208062E-2</v>
          </cell>
          <cell r="CG222">
            <v>-7.0060542407379245E-2</v>
          </cell>
          <cell r="CH222">
            <v>0.26867850134673454</v>
          </cell>
          <cell r="CI222">
            <v>0.13662401725601669</v>
          </cell>
        </row>
        <row r="224">
          <cell r="A224" t="str">
            <v>Net credit to NFPS</v>
          </cell>
          <cell r="B224">
            <v>1222.2376995099999</v>
          </cell>
          <cell r="C224">
            <v>1208.2844990099998</v>
          </cell>
          <cell r="D224">
            <v>958.53856738999991</v>
          </cell>
          <cell r="E224">
            <v>1056.9185387900002</v>
          </cell>
          <cell r="F224">
            <v>1129.7226261699998</v>
          </cell>
          <cell r="G224">
            <v>596.73794563999991</v>
          </cell>
          <cell r="H224">
            <v>757.22053828000003</v>
          </cell>
          <cell r="I224">
            <v>1208.5046304299999</v>
          </cell>
          <cell r="J224">
            <v>1091.14465008</v>
          </cell>
          <cell r="K224">
            <v>1114.0950104199999</v>
          </cell>
          <cell r="L224">
            <v>712.94794503999969</v>
          </cell>
          <cell r="M224">
            <v>1211.3174240699998</v>
          </cell>
          <cell r="N224">
            <v>1213.2591941599999</v>
          </cell>
          <cell r="O224">
            <v>1288.2565353499999</v>
          </cell>
          <cell r="P224">
            <v>1289.91811383</v>
          </cell>
          <cell r="Q224">
            <v>1194.01831657</v>
          </cell>
          <cell r="R224">
            <v>1176.38060683</v>
          </cell>
          <cell r="S224">
            <v>1443.7357196399994</v>
          </cell>
          <cell r="T224">
            <v>1014.92458062</v>
          </cell>
          <cell r="U224">
            <v>1043.1435565400004</v>
          </cell>
          <cell r="V224">
            <v>1214.48638843</v>
          </cell>
          <cell r="W224">
            <v>1476.6693977099999</v>
          </cell>
          <cell r="X224">
            <v>1312.4812471599998</v>
          </cell>
          <cell r="Y224">
            <v>1809.1564036310001</v>
          </cell>
          <cell r="Z224">
            <v>1357.4393896000001</v>
          </cell>
          <cell r="AA224">
            <v>2098.2617737199998</v>
          </cell>
          <cell r="AB224">
            <v>1678.3937529199995</v>
          </cell>
          <cell r="AC224">
            <v>1656.9996666520005</v>
          </cell>
          <cell r="AD224">
            <v>1720.8673351589991</v>
          </cell>
          <cell r="AE224">
            <v>2269.572917553</v>
          </cell>
          <cell r="AF224">
            <v>1940.4038597599997</v>
          </cell>
          <cell r="AG224">
            <v>2648.8145771549998</v>
          </cell>
          <cell r="AH224">
            <v>3360.7229130950004</v>
          </cell>
          <cell r="AI224">
            <v>3863.1386047460005</v>
          </cell>
          <cell r="AJ224">
            <v>2980.8628086220001</v>
          </cell>
          <cell r="AK224">
            <v>5528.6268385829717</v>
          </cell>
          <cell r="AL224">
            <v>4718.8221340119999</v>
          </cell>
          <cell r="AM224">
            <v>5035.2074241544397</v>
          </cell>
          <cell r="AN224">
            <v>4838.4986387330009</v>
          </cell>
          <cell r="AO224">
            <v>4869.0649634990004</v>
          </cell>
          <cell r="AP224">
            <v>4786.6965501879986</v>
          </cell>
          <cell r="AQ224">
            <v>5753.1897790909989</v>
          </cell>
          <cell r="AR224">
            <v>5473.7279725799999</v>
          </cell>
          <cell r="AS224">
            <v>6600.2065771400012</v>
          </cell>
          <cell r="AT224">
            <v>6549.6832564899996</v>
          </cell>
          <cell r="AU224">
            <v>6690.9784055499995</v>
          </cell>
          <cell r="AV224">
            <v>6108.8972280800008</v>
          </cell>
          <cell r="AW224">
            <v>8160.3102461952203</v>
          </cell>
          <cell r="AX224">
            <v>6207.0219408552512</v>
          </cell>
          <cell r="AY224">
            <v>6894.9552101299996</v>
          </cell>
          <cell r="AZ224">
            <v>6834.2269474637178</v>
          </cell>
          <cell r="BA224">
            <v>6597.6793683699998</v>
          </cell>
          <cell r="BB224">
            <v>6814.5176181899997</v>
          </cell>
          <cell r="BC224">
            <v>7231.2259174800001</v>
          </cell>
          <cell r="BD224">
            <v>6930.2489001699996</v>
          </cell>
          <cell r="BE224">
            <v>6835.928817</v>
          </cell>
          <cell r="BF224">
            <v>6444.8235956900016</v>
          </cell>
          <cell r="BG224">
            <v>6834.2269474637178</v>
          </cell>
          <cell r="BH224">
            <v>7231.2259174800001</v>
          </cell>
          <cell r="BI224">
            <v>6444.8235956900016</v>
          </cell>
          <cell r="BJ224">
            <v>9022.670252305561</v>
          </cell>
          <cell r="BK224">
            <v>9474.0882701786941</v>
          </cell>
          <cell r="BL224">
            <v>12228.686837563204</v>
          </cell>
          <cell r="BM224">
            <v>13154.062463565582</v>
          </cell>
          <cell r="BN224">
            <v>14208.422294591026</v>
          </cell>
          <cell r="BO224">
            <v>5528.6268385829717</v>
          </cell>
          <cell r="BP224">
            <v>8160.3102461952203</v>
          </cell>
          <cell r="BQ224">
            <v>9022.670252305561</v>
          </cell>
          <cell r="BR224">
            <v>14206.931389823631</v>
          </cell>
          <cell r="BS224">
            <v>12887.120496877593</v>
          </cell>
          <cell r="BU224">
            <v>1.8828149713469693</v>
          </cell>
          <cell r="BV224">
            <v>1.5349217619735929</v>
          </cell>
          <cell r="BW224">
            <v>0.94889118378943671</v>
          </cell>
          <cell r="BX224">
            <v>0.47601031584305087</v>
          </cell>
          <cell r="BY224">
            <v>0.41246850681212832</v>
          </cell>
          <cell r="BZ224">
            <v>0.25690724539640164</v>
          </cell>
          <cell r="CA224">
            <v>-1.6009882721594759E-2</v>
          </cell>
          <cell r="CB224">
            <v>0.10567735540599332</v>
          </cell>
          <cell r="CD224">
            <v>0.4935444398647173</v>
          </cell>
          <cell r="CE224">
            <v>2.0559142523481921</v>
          </cell>
          <cell r="CF224">
            <v>0.47601031584305087</v>
          </cell>
          <cell r="CG224">
            <v>0.10567735540599332</v>
          </cell>
          <cell r="CH224">
            <v>0.57458169173292539</v>
          </cell>
          <cell r="CI224">
            <v>-9.2899082619024465E-2</v>
          </cell>
        </row>
        <row r="225">
          <cell r="A225" t="str">
            <v xml:space="preserve">  Central Government</v>
          </cell>
          <cell r="B225">
            <v>911.88076640000008</v>
          </cell>
          <cell r="C225">
            <v>859.92849347999993</v>
          </cell>
          <cell r="D225">
            <v>665.85192963999998</v>
          </cell>
          <cell r="E225">
            <v>891.49946696999996</v>
          </cell>
          <cell r="F225">
            <v>557.97209903000009</v>
          </cell>
          <cell r="G225">
            <v>271.30966429999995</v>
          </cell>
          <cell r="H225">
            <v>159.17743990999986</v>
          </cell>
          <cell r="I225">
            <v>523.41730353999992</v>
          </cell>
          <cell r="J225">
            <v>293.09076143999982</v>
          </cell>
          <cell r="K225">
            <v>306.12449382</v>
          </cell>
          <cell r="L225">
            <v>235.0969544699999</v>
          </cell>
          <cell r="M225">
            <v>661.30794687999992</v>
          </cell>
          <cell r="N225">
            <v>655.2590551400001</v>
          </cell>
          <cell r="O225">
            <v>-17.868249260000198</v>
          </cell>
          <cell r="P225">
            <v>343.72299225999996</v>
          </cell>
          <cell r="Q225">
            <v>534.16588677000004</v>
          </cell>
          <cell r="R225">
            <v>469.77867466999976</v>
          </cell>
          <cell r="S225">
            <v>590.48540552999998</v>
          </cell>
          <cell r="T225">
            <v>131.17307332999985</v>
          </cell>
          <cell r="U225">
            <v>-187.66114526999962</v>
          </cell>
          <cell r="V225">
            <v>-152.46934951999975</v>
          </cell>
          <cell r="W225">
            <v>-79.815996670000288</v>
          </cell>
          <cell r="X225">
            <v>93.000498850000042</v>
          </cell>
          <cell r="Y225">
            <v>379.65942240100003</v>
          </cell>
          <cell r="Z225">
            <v>-269.61555298000019</v>
          </cell>
          <cell r="AA225">
            <v>48.156294310000021</v>
          </cell>
          <cell r="AB225">
            <v>10.178632750000133</v>
          </cell>
          <cell r="AC225">
            <v>230.30492713200022</v>
          </cell>
          <cell r="AD225">
            <v>539.04784889899986</v>
          </cell>
          <cell r="AE225">
            <v>455.68148986300037</v>
          </cell>
          <cell r="AF225">
            <v>230.65909641999997</v>
          </cell>
          <cell r="AG225">
            <v>535.9589814750002</v>
          </cell>
          <cell r="AH225">
            <v>648.05164561500033</v>
          </cell>
          <cell r="AI225">
            <v>1175.9017271460002</v>
          </cell>
          <cell r="AJ225">
            <v>1000.0220253620001</v>
          </cell>
          <cell r="AK225">
            <v>2595.2325224129718</v>
          </cell>
          <cell r="AL225">
            <v>1989.9801563119995</v>
          </cell>
          <cell r="AM225">
            <v>1760.56213253444</v>
          </cell>
          <cell r="AN225">
            <v>1458.8766747829995</v>
          </cell>
          <cell r="AO225">
            <v>2279.5673787790001</v>
          </cell>
          <cell r="AP225">
            <v>2024.2608980479995</v>
          </cell>
          <cell r="AQ225">
            <v>2477.4210765609996</v>
          </cell>
          <cell r="AR225">
            <v>2720.8391950800001</v>
          </cell>
          <cell r="AS225">
            <v>3303.4231648100003</v>
          </cell>
          <cell r="AT225">
            <v>2779.3647348399995</v>
          </cell>
          <cell r="AU225">
            <v>3307.9657482699999</v>
          </cell>
          <cell r="AV225">
            <v>2856.4635532600005</v>
          </cell>
          <cell r="AW225">
            <v>5461.1011138384201</v>
          </cell>
          <cell r="AX225">
            <v>4798.9526900852507</v>
          </cell>
          <cell r="AY225">
            <v>4681.9210296399997</v>
          </cell>
          <cell r="AZ225">
            <v>4592.1147652337186</v>
          </cell>
          <cell r="BA225">
            <v>4234.5776186900002</v>
          </cell>
          <cell r="BB225">
            <v>4699.2555973899998</v>
          </cell>
          <cell r="BC225">
            <v>4899.0411717799998</v>
          </cell>
          <cell r="BD225">
            <v>5026.4385175099997</v>
          </cell>
          <cell r="BE225">
            <v>4646.2826578499989</v>
          </cell>
          <cell r="BF225">
            <v>4263.2237257800016</v>
          </cell>
          <cell r="BG225">
            <v>4592.1147652337186</v>
          </cell>
          <cell r="BH225">
            <v>4899.0411717799998</v>
          </cell>
          <cell r="BI225">
            <v>4263.2237257800016</v>
          </cell>
          <cell r="BJ225">
            <v>5968.4584563714898</v>
          </cell>
          <cell r="BK225">
            <v>6267.0695782225721</v>
          </cell>
          <cell r="BL225">
            <v>8089.2249550317583</v>
          </cell>
          <cell r="BM225">
            <v>8701.3570429713182</v>
          </cell>
          <cell r="BN225">
            <v>9398.8116405095807</v>
          </cell>
          <cell r="BO225">
            <v>2595.2325224129718</v>
          </cell>
          <cell r="BP225">
            <v>5461.1011138384201</v>
          </cell>
          <cell r="BQ225">
            <v>5968.4584563714898</v>
          </cell>
          <cell r="BR225">
            <v>9397.8254132711045</v>
          </cell>
          <cell r="BS225">
            <v>8524.7760537644645</v>
          </cell>
          <cell r="BU225">
            <v>142.32737123097209</v>
          </cell>
          <cell r="BV225">
            <v>4.4367384492748014</v>
          </cell>
          <cell r="BW225">
            <v>3.2888012917587535</v>
          </cell>
          <cell r="BX225">
            <v>1.1042820119874448</v>
          </cell>
          <cell r="BY225">
            <v>2.1477059333454434</v>
          </cell>
          <cell r="BZ225">
            <v>0.97747618203867925</v>
          </cell>
          <cell r="CA225">
            <v>0.53388422625482579</v>
          </cell>
          <cell r="CB225">
            <v>9.2903854361426674E-2</v>
          </cell>
          <cell r="CD225">
            <v>-0.42589617410133351</v>
          </cell>
          <cell r="CE225">
            <v>5.8356857996582567</v>
          </cell>
          <cell r="CF225">
            <v>1.1042820119874448</v>
          </cell>
          <cell r="CG225">
            <v>9.2903854361426674E-2</v>
          </cell>
          <cell r="CH225">
            <v>0.57458169173292539</v>
          </cell>
          <cell r="CI225">
            <v>-9.2899082619024465E-2</v>
          </cell>
        </row>
        <row r="226">
          <cell r="A226" t="str">
            <v xml:space="preserve">  Rest of public sector</v>
          </cell>
          <cell r="B226">
            <v>310.35693310999989</v>
          </cell>
          <cell r="C226">
            <v>348.35600552999989</v>
          </cell>
          <cell r="D226">
            <v>292.68663774999993</v>
          </cell>
          <cell r="E226">
            <v>165.41907182000011</v>
          </cell>
          <cell r="F226">
            <v>571.75052713999969</v>
          </cell>
          <cell r="G226">
            <v>325.42828133999996</v>
          </cell>
          <cell r="H226">
            <v>598.04309837000017</v>
          </cell>
          <cell r="I226">
            <v>685.08732688999987</v>
          </cell>
          <cell r="J226">
            <v>798.0538886400002</v>
          </cell>
          <cell r="K226">
            <v>807.97051659999988</v>
          </cell>
          <cell r="L226">
            <v>477.85099056999979</v>
          </cell>
          <cell r="M226">
            <v>550.00947718999987</v>
          </cell>
          <cell r="N226">
            <v>558.00013901999989</v>
          </cell>
          <cell r="O226">
            <v>1306.1247846100002</v>
          </cell>
          <cell r="P226">
            <v>946.19512157000008</v>
          </cell>
          <cell r="Q226">
            <v>659.8524298000001</v>
          </cell>
          <cell r="R226">
            <v>706.60193216000016</v>
          </cell>
          <cell r="S226">
            <v>853.25031410999952</v>
          </cell>
          <cell r="T226">
            <v>883.75150729000018</v>
          </cell>
          <cell r="U226">
            <v>1230.8047018100001</v>
          </cell>
          <cell r="V226">
            <v>1366.9557379499997</v>
          </cell>
          <cell r="W226">
            <v>1556.4853943800001</v>
          </cell>
          <cell r="X226">
            <v>1219.4807483099999</v>
          </cell>
          <cell r="Y226">
            <v>1429.4969812300001</v>
          </cell>
          <cell r="Z226">
            <v>1627.0549425800002</v>
          </cell>
          <cell r="AA226">
            <v>2050.10547941</v>
          </cell>
          <cell r="AB226">
            <v>1668.2151201699994</v>
          </cell>
          <cell r="AC226">
            <v>1426.6947395200004</v>
          </cell>
          <cell r="AD226">
            <v>1181.8194862599994</v>
          </cell>
          <cell r="AE226">
            <v>1813.8914276899995</v>
          </cell>
          <cell r="AF226">
            <v>1709.7447633399997</v>
          </cell>
          <cell r="AG226">
            <v>2112.8555956799996</v>
          </cell>
          <cell r="AH226">
            <v>2712.6712674800001</v>
          </cell>
          <cell r="AI226">
            <v>2687.2368776000003</v>
          </cell>
          <cell r="AJ226">
            <v>1980.8407832599999</v>
          </cell>
          <cell r="AK226">
            <v>2933.3943161699995</v>
          </cell>
          <cell r="AL226">
            <v>2728.8419776999999</v>
          </cell>
          <cell r="AM226">
            <v>3274.6452916200001</v>
          </cell>
          <cell r="AN226">
            <v>3379.6219639500009</v>
          </cell>
          <cell r="AO226">
            <v>2589.4975847199998</v>
          </cell>
          <cell r="AP226">
            <v>2762.4356521399995</v>
          </cell>
          <cell r="AQ226">
            <v>3275.7687025299992</v>
          </cell>
          <cell r="AR226">
            <v>2752.8887774999998</v>
          </cell>
          <cell r="AS226">
            <v>3296.7834123300004</v>
          </cell>
          <cell r="AT226">
            <v>3770.3185216500001</v>
          </cell>
          <cell r="AU226">
            <v>3383.0126572799995</v>
          </cell>
          <cell r="AV226">
            <v>3252.4336748199999</v>
          </cell>
          <cell r="AW226">
            <v>2699.2091323568002</v>
          </cell>
          <cell r="AX226">
            <v>1408.0692507700003</v>
          </cell>
          <cell r="AY226">
            <v>2213.0341804899999</v>
          </cell>
          <cell r="AZ226">
            <v>2242.1121822299997</v>
          </cell>
          <cell r="BA226">
            <v>2363.1017496799996</v>
          </cell>
          <cell r="BB226">
            <v>2115.2620207999998</v>
          </cell>
          <cell r="BC226">
            <v>2332.1847457000003</v>
          </cell>
          <cell r="BD226">
            <v>1903.8103826600002</v>
          </cell>
          <cell r="BE226">
            <v>2189.6461591500006</v>
          </cell>
          <cell r="BF226">
            <v>2181.5998699100001</v>
          </cell>
          <cell r="BG226">
            <v>2242.1121822299997</v>
          </cell>
          <cell r="BH226">
            <v>2332.1847457000003</v>
          </cell>
          <cell r="BI226">
            <v>2181.5998699100001</v>
          </cell>
          <cell r="BJ226">
            <v>3054.2117959340712</v>
          </cell>
          <cell r="BK226">
            <v>3207.0186919561211</v>
          </cell>
          <cell r="BL226">
            <v>4139.4618825314456</v>
          </cell>
          <cell r="BM226">
            <v>4452.7054205942641</v>
          </cell>
          <cell r="BN226">
            <v>4809.6106540814462</v>
          </cell>
          <cell r="BO226">
            <v>2933.3943161699995</v>
          </cell>
          <cell r="BP226">
            <v>2699.2091323568002</v>
          </cell>
          <cell r="BQ226">
            <v>3054.2117959340712</v>
          </cell>
          <cell r="BR226">
            <v>4809.105976552526</v>
          </cell>
          <cell r="BS226">
            <v>4362.3444431131284</v>
          </cell>
          <cell r="BU226">
            <v>1.0258909795791809</v>
          </cell>
          <cell r="BV226">
            <v>0.80593427617754831</v>
          </cell>
          <cell r="BW226">
            <v>0.38989142062632842</v>
          </cell>
          <cell r="BX226">
            <v>-7.9834198396812939E-2</v>
          </cell>
          <cell r="BY226">
            <v>-0.33657900021176157</v>
          </cell>
          <cell r="BZ226">
            <v>-0.28804962819909519</v>
          </cell>
          <cell r="CA226">
            <v>-0.4213751815973179</v>
          </cell>
          <cell r="CB226">
            <v>0.13152099232388936</v>
          </cell>
          <cell r="CD226">
            <v>1.5990406356874152</v>
          </cell>
          <cell r="CE226">
            <v>1.052046527335778</v>
          </cell>
          <cell r="CF226">
            <v>-7.9834198396812939E-2</v>
          </cell>
          <cell r="CG226">
            <v>0.13152099232388936</v>
          </cell>
          <cell r="CH226">
            <v>0.57458169173292539</v>
          </cell>
          <cell r="CI226">
            <v>-9.2899082619024465E-2</v>
          </cell>
        </row>
        <row r="227">
          <cell r="A227" t="str">
            <v>Fogafín</v>
          </cell>
          <cell r="Y227">
            <v>-0.25908066000000002</v>
          </cell>
          <cell r="Z227">
            <v>-3.3951129799999999</v>
          </cell>
          <cell r="AA227">
            <v>-0.10012095</v>
          </cell>
          <cell r="AB227">
            <v>-0.14532204000000001</v>
          </cell>
          <cell r="AC227">
            <v>-7.3494131600000001</v>
          </cell>
          <cell r="AD227">
            <v>-0.31561479999999997</v>
          </cell>
          <cell r="AE227">
            <v>-1.6325559999999999E-2</v>
          </cell>
          <cell r="AF227">
            <v>-10.73636568</v>
          </cell>
          <cell r="AG227">
            <v>-8.7611350000000005E-2</v>
          </cell>
          <cell r="AH227">
            <v>-35.390487479999997</v>
          </cell>
          <cell r="AI227">
            <v>-26.814661099999999</v>
          </cell>
          <cell r="AJ227">
            <v>16.089184760000002</v>
          </cell>
          <cell r="AK227">
            <v>18.75571296</v>
          </cell>
          <cell r="AL227">
            <v>-63.06289838</v>
          </cell>
          <cell r="AM227">
            <v>34.018065119999967</v>
          </cell>
          <cell r="AN227">
            <v>50.07650323</v>
          </cell>
          <cell r="AO227">
            <v>-230.70435615599996</v>
          </cell>
          <cell r="AP227">
            <v>-287.54150647</v>
          </cell>
          <cell r="AQ227">
            <v>-321.9858279</v>
          </cell>
          <cell r="AR227">
            <v>478.41267223999989</v>
          </cell>
          <cell r="AS227">
            <v>1488.9408796400003</v>
          </cell>
          <cell r="AT227">
            <v>2272.9746354099998</v>
          </cell>
          <cell r="AU227">
            <v>2452.8526126400006</v>
          </cell>
          <cell r="AV227">
            <v>2645.0696673631001</v>
          </cell>
          <cell r="AW227">
            <v>3022.6374376100002</v>
          </cell>
          <cell r="AX227">
            <v>3433.6714622600002</v>
          </cell>
          <cell r="AY227">
            <v>3888.4035136665498</v>
          </cell>
          <cell r="AZ227">
            <v>4142.1779210218401</v>
          </cell>
          <cell r="BA227">
            <v>4316.4030757962801</v>
          </cell>
          <cell r="BB227">
            <v>4460.2965731537997</v>
          </cell>
          <cell r="BC227">
            <v>4427.90340790347</v>
          </cell>
          <cell r="BD227">
            <v>4531.8686728213297</v>
          </cell>
          <cell r="BE227">
            <v>4554.1305421595898</v>
          </cell>
          <cell r="BF227">
            <v>4466.5221180073704</v>
          </cell>
          <cell r="BG227">
            <v>4142.1779210218401</v>
          </cell>
          <cell r="BH227">
            <v>4427.90340790347</v>
          </cell>
          <cell r="BI227">
            <v>4466.5221180073704</v>
          </cell>
          <cell r="BJ227">
            <v>5294.0303435289661</v>
          </cell>
          <cell r="BK227">
            <v>4971.6053435289659</v>
          </cell>
          <cell r="BL227">
            <v>4799.1803435289658</v>
          </cell>
          <cell r="BM227">
            <v>4330.8574837533661</v>
          </cell>
          <cell r="BN227">
            <v>4158.4324837533659</v>
          </cell>
          <cell r="BO227">
            <v>18.75571296</v>
          </cell>
          <cell r="BP227">
            <v>3022.6374376100002</v>
          </cell>
          <cell r="BQ227">
            <v>5294.0303435289661</v>
          </cell>
          <cell r="BR227">
            <v>4158.4324837533668</v>
          </cell>
          <cell r="BS227">
            <v>3743.4221180073705</v>
          </cell>
          <cell r="BU227">
            <v>345.58987246531905</v>
          </cell>
          <cell r="BV227">
            <v>19721.804479601313</v>
          </cell>
          <cell r="BW227">
            <v>65.225581427622657</v>
          </cell>
          <cell r="BX227">
            <v>160.15822651244073</v>
          </cell>
          <cell r="BY227">
            <v>81.716996072927273</v>
          </cell>
          <cell r="BZ227">
            <v>14.751858076432654</v>
          </cell>
          <cell r="CA227">
            <v>0.96505585606840616</v>
          </cell>
          <cell r="CB227">
            <v>0.75146058791455861</v>
          </cell>
          <cell r="CE227">
            <v>73.393334801601938</v>
          </cell>
          <cell r="CF227">
            <v>160.15822651244073</v>
          </cell>
          <cell r="CG227">
            <v>0.75146058791455861</v>
          </cell>
          <cell r="CH227">
            <v>-0.21450535529394366</v>
          </cell>
          <cell r="CI227">
            <v>-9.979971235974272E-2</v>
          </cell>
        </row>
        <row r="228">
          <cell r="A228" t="str">
            <v>Quasi-fiscal balance</v>
          </cell>
          <cell r="B228">
            <v>776.30099999999993</v>
          </cell>
          <cell r="C228">
            <v>772.45099999999991</v>
          </cell>
          <cell r="D228">
            <v>787.17599999999993</v>
          </cell>
          <cell r="E228">
            <v>868.4</v>
          </cell>
          <cell r="F228">
            <v>733.33649999999989</v>
          </cell>
          <cell r="G228">
            <v>696.36209999999994</v>
          </cell>
          <cell r="H228">
            <v>667.57099999999991</v>
          </cell>
          <cell r="I228">
            <v>580.65629999999987</v>
          </cell>
          <cell r="J228">
            <v>600.1312999999999</v>
          </cell>
          <cell r="K228">
            <v>566.54229999999984</v>
          </cell>
          <cell r="L228">
            <v>575.22129999999993</v>
          </cell>
          <cell r="M228">
            <v>566.88929999999982</v>
          </cell>
          <cell r="N228">
            <v>444.98929999999984</v>
          </cell>
          <cell r="O228">
            <v>462.81399999999985</v>
          </cell>
          <cell r="P228">
            <v>482.17889999999983</v>
          </cell>
          <cell r="Q228">
            <v>567.83539999999982</v>
          </cell>
          <cell r="R228">
            <v>613.63539999999989</v>
          </cell>
          <cell r="S228">
            <v>627.53539999999987</v>
          </cell>
          <cell r="T228">
            <v>619.63539999999989</v>
          </cell>
          <cell r="U228">
            <v>678.97121047170788</v>
          </cell>
          <cell r="V228">
            <v>834.52829999999983</v>
          </cell>
          <cell r="W228">
            <v>681.38929999999982</v>
          </cell>
          <cell r="X228">
            <v>679.48929999999984</v>
          </cell>
          <cell r="Y228">
            <v>638.48929999999984</v>
          </cell>
          <cell r="Z228">
            <v>536.48929999999984</v>
          </cell>
          <cell r="AA228">
            <v>484.98929999999984</v>
          </cell>
          <cell r="AB228">
            <v>417.68929999999983</v>
          </cell>
          <cell r="AC228">
            <v>316.78929999999986</v>
          </cell>
          <cell r="AD228">
            <v>250.58929999999987</v>
          </cell>
          <cell r="AE228">
            <v>188.68929999999983</v>
          </cell>
          <cell r="AF228">
            <v>82.589299999999866</v>
          </cell>
          <cell r="AG228">
            <v>-11.810700000000111</v>
          </cell>
          <cell r="AH228">
            <v>-144.61070000000018</v>
          </cell>
          <cell r="AI228">
            <v>-287.11070000000018</v>
          </cell>
          <cell r="AJ228">
            <v>-410.41070000000025</v>
          </cell>
          <cell r="AK228">
            <v>-469.41070000000025</v>
          </cell>
          <cell r="AL228">
            <v>-578.51070000000027</v>
          </cell>
          <cell r="AM228">
            <v>-638.11070000000018</v>
          </cell>
          <cell r="AN228">
            <v>-829.21070000000032</v>
          </cell>
          <cell r="AO228">
            <v>-723.01070000000027</v>
          </cell>
          <cell r="AP228">
            <v>-691.21070000000032</v>
          </cell>
          <cell r="AQ228">
            <v>-738.01070000000027</v>
          </cell>
          <cell r="AR228">
            <v>-744.71070000000032</v>
          </cell>
          <cell r="AS228">
            <v>-806.31070000000022</v>
          </cell>
          <cell r="AT228">
            <v>-876.51070000000027</v>
          </cell>
          <cell r="AU228">
            <v>-971.11070000000018</v>
          </cell>
          <cell r="AV228">
            <v>-1033.5107000000003</v>
          </cell>
          <cell r="AW228">
            <v>-1078.3107000000002</v>
          </cell>
          <cell r="AX228">
            <v>-1133.3107000000002</v>
          </cell>
          <cell r="AY228">
            <v>-1164.2107000000003</v>
          </cell>
          <cell r="AZ228">
            <v>-1190.6107000000002</v>
          </cell>
          <cell r="BA228">
            <v>-1206.9107000000001</v>
          </cell>
          <cell r="BB228">
            <v>-1321.7107000000003</v>
          </cell>
          <cell r="BC228">
            <v>-1390.7107000000001</v>
          </cell>
          <cell r="BD228">
            <v>-1433.5107000000003</v>
          </cell>
          <cell r="BE228">
            <v>-1493.5107000000003</v>
          </cell>
          <cell r="BF228">
            <v>-1471.1107000000002</v>
          </cell>
          <cell r="BG228">
            <v>-1190.6107000000002</v>
          </cell>
          <cell r="BH228">
            <v>-1390.7107000000001</v>
          </cell>
          <cell r="BI228">
            <v>-1471.1107000000002</v>
          </cell>
          <cell r="BJ228">
            <v>-1787.2138019522858</v>
          </cell>
          <cell r="BK228">
            <v>-2040.3514768160931</v>
          </cell>
          <cell r="BL228">
            <v>-2244.0835209297275</v>
          </cell>
          <cell r="BM228">
            <v>-2541.5779016889583</v>
          </cell>
          <cell r="BN228">
            <v>-2782.0284021304283</v>
          </cell>
          <cell r="BO228">
            <v>-469.41070000000025</v>
          </cell>
          <cell r="BP228">
            <v>-1078.3107000000002</v>
          </cell>
          <cell r="BQ228">
            <v>-1787.2138019522858</v>
          </cell>
          <cell r="BR228">
            <v>-2782.0284021304283</v>
          </cell>
          <cell r="BS228">
            <v>-3852.5050038102972</v>
          </cell>
          <cell r="BU228">
            <v>-2.9852332822507082</v>
          </cell>
          <cell r="BV228">
            <v>-4.9112482795791861</v>
          </cell>
          <cell r="BW228">
            <v>5.0611745880491501</v>
          </cell>
          <cell r="BX228">
            <v>1.2971583306473407</v>
          </cell>
          <cell r="BY228">
            <v>0.43583615117363994</v>
          </cell>
          <cell r="BZ228">
            <v>0.88440452150625948</v>
          </cell>
          <cell r="CA228">
            <v>0.67837163881741525</v>
          </cell>
          <cell r="CB228">
            <v>0.65742007563523708</v>
          </cell>
          <cell r="CD228">
            <v>0.12630331883138401</v>
          </cell>
          <cell r="CE228">
            <v>-1.7351896108517408</v>
          </cell>
          <cell r="CF228">
            <v>1.2971583306473407</v>
          </cell>
          <cell r="CG228">
            <v>0.65742007563523708</v>
          </cell>
          <cell r="CH228">
            <v>0.5566287587368921</v>
          </cell>
          <cell r="CI228">
            <v>0.38478277247641213</v>
          </cell>
        </row>
        <row r="229">
          <cell r="A229" t="str">
            <v>Credit to private sector</v>
          </cell>
          <cell r="B229">
            <v>16503.895463730001</v>
          </cell>
          <cell r="C229">
            <v>17925.739449889999</v>
          </cell>
          <cell r="D229">
            <v>20019.276084860005</v>
          </cell>
          <cell r="E229">
            <v>21511.131823290001</v>
          </cell>
          <cell r="F229">
            <v>23264.164552570001</v>
          </cell>
          <cell r="G229">
            <v>25062.104529169999</v>
          </cell>
          <cell r="H229">
            <v>27229.253379679998</v>
          </cell>
          <cell r="I229">
            <v>29221.973348740001</v>
          </cell>
          <cell r="J229">
            <v>31020.09741472</v>
          </cell>
          <cell r="K229">
            <v>32812.094747280004</v>
          </cell>
          <cell r="L229">
            <v>34256.06665157</v>
          </cell>
          <cell r="M229">
            <v>36741.065827999999</v>
          </cell>
          <cell r="N229">
            <v>36777.113216699996</v>
          </cell>
          <cell r="O229">
            <v>37634.558798009995</v>
          </cell>
          <cell r="P229">
            <v>38166.18111967</v>
          </cell>
          <cell r="Q229">
            <v>38613.59107196</v>
          </cell>
          <cell r="R229">
            <v>39451.675002409997</v>
          </cell>
          <cell r="S229">
            <v>40101.569238759999</v>
          </cell>
          <cell r="T229">
            <v>41234.085431990003</v>
          </cell>
          <cell r="U229">
            <v>42015.673978769999</v>
          </cell>
          <cell r="V229">
            <v>43265.638291009993</v>
          </cell>
          <cell r="W229">
            <v>44209.151831240008</v>
          </cell>
          <cell r="X229">
            <v>45274.643617549998</v>
          </cell>
          <cell r="Y229">
            <v>46162.333605690001</v>
          </cell>
          <cell r="Z229">
            <v>46808.036378700002</v>
          </cell>
          <cell r="AA229">
            <v>47428.517843239999</v>
          </cell>
          <cell r="AB229">
            <v>48120.52411785</v>
          </cell>
          <cell r="AC229">
            <v>49204.407258369996</v>
          </cell>
          <cell r="AD229">
            <v>50352.335626649998</v>
          </cell>
          <cell r="AE229">
            <v>50167.435596180003</v>
          </cell>
          <cell r="AF229">
            <v>50938.076526460005</v>
          </cell>
          <cell r="AG229">
            <v>51460.051771640006</v>
          </cell>
          <cell r="AH229">
            <v>52507.921350010001</v>
          </cell>
          <cell r="AI229">
            <v>52459.221527900001</v>
          </cell>
          <cell r="AJ229">
            <v>52441.205782869998</v>
          </cell>
          <cell r="AK229">
            <v>51661.813955869999</v>
          </cell>
          <cell r="AL229">
            <v>52089.4968611</v>
          </cell>
          <cell r="AM229">
            <v>51631.998484160002</v>
          </cell>
          <cell r="AN229">
            <v>51485.559507170001</v>
          </cell>
          <cell r="AO229">
            <v>50988.661904799999</v>
          </cell>
          <cell r="AP229">
            <v>51308.501809080008</v>
          </cell>
          <cell r="AQ229">
            <v>51477.500486370001</v>
          </cell>
          <cell r="AR229">
            <v>51286.251103969997</v>
          </cell>
          <cell r="AS229">
            <v>50614.96230051</v>
          </cell>
          <cell r="AT229">
            <v>51134.143959510009</v>
          </cell>
          <cell r="AU229">
            <v>50540.001778250007</v>
          </cell>
          <cell r="AV229">
            <v>51409.491793170004</v>
          </cell>
          <cell r="AW229">
            <v>50531.614934632096</v>
          </cell>
          <cell r="AX229">
            <v>49529.267209139995</v>
          </cell>
          <cell r="AY229">
            <v>48539.101387679984</v>
          </cell>
          <cell r="AZ229">
            <v>47926.356179860006</v>
          </cell>
          <cell r="BA229">
            <v>48003.287260989993</v>
          </cell>
          <cell r="BB229">
            <v>47466.178322480002</v>
          </cell>
          <cell r="BC229">
            <v>47501.956333639995</v>
          </cell>
          <cell r="BD229">
            <v>47474.934453939997</v>
          </cell>
          <cell r="BE229">
            <v>46993.746507819989</v>
          </cell>
          <cell r="BF229">
            <v>47337.041083849996</v>
          </cell>
          <cell r="BG229">
            <v>47926.356179860006</v>
          </cell>
          <cell r="BH229">
            <v>47501.956333639995</v>
          </cell>
          <cell r="BI229">
            <v>47337.041083849996</v>
          </cell>
          <cell r="BJ229">
            <v>46742.08483199546</v>
          </cell>
          <cell r="BK229">
            <v>46490.454270714807</v>
          </cell>
          <cell r="BL229">
            <v>46235.087257523235</v>
          </cell>
          <cell r="BM229">
            <v>47208.291308429922</v>
          </cell>
          <cell r="BN229">
            <v>52205.122593634354</v>
          </cell>
          <cell r="BO229">
            <v>51661.813955869999</v>
          </cell>
          <cell r="BP229">
            <v>50531.614934632096</v>
          </cell>
          <cell r="BQ229">
            <v>46742.08483199546</v>
          </cell>
          <cell r="BR229">
            <v>52206.613498401748</v>
          </cell>
          <cell r="BS229">
            <v>61984.503966206212</v>
          </cell>
          <cell r="BU229">
            <v>6.9929317084719056E-2</v>
          </cell>
          <cell r="BV229">
            <v>2.6113850042790654E-2</v>
          </cell>
          <cell r="BW229">
            <v>-2.616324080594612E-2</v>
          </cell>
          <cell r="BX229">
            <v>-2.1876874517091638E-2</v>
          </cell>
          <cell r="BY229">
            <v>-6.9130128163690907E-2</v>
          </cell>
          <cell r="BZ229">
            <v>-7.7228772088159814E-2</v>
          </cell>
          <cell r="CA229">
            <v>-7.4257679539266541E-2</v>
          </cell>
          <cell r="CB229">
            <v>-7.4993251403874361E-2</v>
          </cell>
          <cell r="CD229">
            <v>0.256423366208123</v>
          </cell>
          <cell r="CE229">
            <v>0.11913349955735608</v>
          </cell>
          <cell r="CF229">
            <v>-2.1876874517091638E-2</v>
          </cell>
          <cell r="CG229">
            <v>-7.4993251403874361E-2</v>
          </cell>
          <cell r="CH229">
            <v>0.1169081072452669</v>
          </cell>
          <cell r="CI229">
            <v>0.18729218029251804</v>
          </cell>
        </row>
        <row r="230">
          <cell r="A230" t="str">
            <v>Capital (-)</v>
          </cell>
          <cell r="B230">
            <v>-6075.4249032099997</v>
          </cell>
          <cell r="C230">
            <v>-6637.9876250899997</v>
          </cell>
          <cell r="D230">
            <v>-7111.3199648599993</v>
          </cell>
          <cell r="E230">
            <v>-7754.4690482799997</v>
          </cell>
          <cell r="F230">
            <v>-8593.9639633400002</v>
          </cell>
          <cell r="G230">
            <v>-9110.1659219600006</v>
          </cell>
          <cell r="H230">
            <v>-10335.18928187</v>
          </cell>
          <cell r="I230">
            <v>-11096.93398412</v>
          </cell>
          <cell r="J230">
            <v>-11701.92034635</v>
          </cell>
          <cell r="K230">
            <v>-12510.07481939</v>
          </cell>
          <cell r="L230">
            <v>-12986.683213610002</v>
          </cell>
          <cell r="M230">
            <v>-13636.41678533</v>
          </cell>
          <cell r="N230">
            <v>-13870.47248746</v>
          </cell>
          <cell r="O230">
            <v>-14438.137223310001</v>
          </cell>
          <cell r="P230">
            <v>-14244.270326689999</v>
          </cell>
          <cell r="Q230">
            <v>-14531.998594299999</v>
          </cell>
          <cell r="R230">
            <v>-15012.96253112</v>
          </cell>
          <cell r="S230">
            <v>-15331.906215269999</v>
          </cell>
          <cell r="T230">
            <v>-15745.540942099999</v>
          </cell>
          <cell r="U230">
            <v>-16450.094864461709</v>
          </cell>
          <cell r="V230">
            <v>-17812.565356610001</v>
          </cell>
          <cell r="W230">
            <v>-18303.501792909999</v>
          </cell>
          <cell r="X230">
            <v>-18551.73954482</v>
          </cell>
          <cell r="Y230">
            <v>-18697.78878237</v>
          </cell>
          <cell r="Z230">
            <v>-19458.027676910002</v>
          </cell>
          <cell r="AA230">
            <v>-19559.65219954</v>
          </cell>
          <cell r="AB230">
            <v>-19623.393560570003</v>
          </cell>
          <cell r="AC230">
            <v>-19410.070491750001</v>
          </cell>
          <cell r="AD230">
            <v>-19917.81339481</v>
          </cell>
          <cell r="AE230">
            <v>-20051.723310460002</v>
          </cell>
          <cell r="AF230">
            <v>-20007.371171500003</v>
          </cell>
          <cell r="AG230">
            <v>-20551.22573609</v>
          </cell>
          <cell r="AH230">
            <v>-21985.479313569998</v>
          </cell>
          <cell r="AI230">
            <v>-22099.294446369997</v>
          </cell>
          <cell r="AJ230">
            <v>-21404.367032909999</v>
          </cell>
          <cell r="AK230">
            <v>-19999.354519509998</v>
          </cell>
          <cell r="AL230">
            <v>-21322.83860332</v>
          </cell>
          <cell r="AM230">
            <v>-19538.248776789998</v>
          </cell>
          <cell r="AN230">
            <v>-18857.746631410002</v>
          </cell>
          <cell r="AO230">
            <v>-19310.297783189999</v>
          </cell>
          <cell r="AP230">
            <v>-19809.881144810002</v>
          </cell>
          <cell r="AQ230">
            <v>-20011.998091199999</v>
          </cell>
          <cell r="AR230">
            <v>-21473.333007430003</v>
          </cell>
          <cell r="AS230">
            <v>-23126.579853609997</v>
          </cell>
          <cell r="AT230">
            <v>-24495.536662220002</v>
          </cell>
          <cell r="AU230">
            <v>-23814.042051799999</v>
          </cell>
          <cell r="AV230">
            <v>-23354.72698046</v>
          </cell>
          <cell r="AW230">
            <v>-22703.659853402169</v>
          </cell>
          <cell r="AX230">
            <v>-23467.284362399994</v>
          </cell>
          <cell r="AY230">
            <v>-22982.37017496</v>
          </cell>
          <cell r="AZ230">
            <v>-22618.594322839999</v>
          </cell>
          <cell r="BA230">
            <v>-22556.556293220001</v>
          </cell>
          <cell r="BB230">
            <v>-23711.508167129999</v>
          </cell>
          <cell r="BC230">
            <v>-23995.860184479996</v>
          </cell>
          <cell r="BD230">
            <v>-24135.839726539998</v>
          </cell>
          <cell r="BE230">
            <v>-24138.190672190001</v>
          </cell>
          <cell r="BF230">
            <v>-25033.364811579999</v>
          </cell>
          <cell r="BG230">
            <v>-22618.594322839999</v>
          </cell>
          <cell r="BH230">
            <v>-23995.860184479996</v>
          </cell>
          <cell r="BI230">
            <v>-25033.364811579999</v>
          </cell>
          <cell r="BJ230">
            <v>-24885.136329799883</v>
          </cell>
          <cell r="BK230">
            <v>-23729.342272327347</v>
          </cell>
          <cell r="BL230">
            <v>-23963.922411310443</v>
          </cell>
          <cell r="BM230">
            <v>-24210.519322942091</v>
          </cell>
          <cell r="BN230">
            <v>-24456.416568463072</v>
          </cell>
          <cell r="BO230">
            <v>-19999.354519509998</v>
          </cell>
          <cell r="BP230">
            <v>-22703.659853402169</v>
          </cell>
          <cell r="BQ230">
            <v>-24885.136329799883</v>
          </cell>
          <cell r="BR230">
            <v>-24456.416568463072</v>
          </cell>
          <cell r="BS230">
            <v>-25887.112729488697</v>
          </cell>
          <cell r="BU230">
            <v>3.901705007325762E-2</v>
          </cell>
          <cell r="BV230">
            <v>1.9811374137244098E-3</v>
          </cell>
          <cell r="BW230">
            <v>0.1141688708647226</v>
          </cell>
          <cell r="BX230">
            <v>0.13521963077628518</v>
          </cell>
          <cell r="BY230">
            <v>0.19943250723105077</v>
          </cell>
          <cell r="BZ230">
            <v>0.19907367945591825</v>
          </cell>
          <cell r="CA230">
            <v>2.1956169271829085E-2</v>
          </cell>
          <cell r="CB230">
            <v>9.6084793838682181E-2</v>
          </cell>
          <cell r="CD230">
            <v>0.37116583313037199</v>
          </cell>
          <cell r="CE230">
            <v>6.9610677085369277E-2</v>
          </cell>
          <cell r="CF230">
            <v>0.13521963077628518</v>
          </cell>
          <cell r="CG230">
            <v>9.6084793838682181E-2</v>
          </cell>
          <cell r="CH230">
            <v>1.7227945053426175E-2</v>
          </cell>
          <cell r="CI230">
            <v>5.849982792943309E-2</v>
          </cell>
        </row>
        <row r="231">
          <cell r="A231" t="str">
            <v xml:space="preserve">   BR capital</v>
          </cell>
          <cell r="B231">
            <v>-1927.4749032099999</v>
          </cell>
          <cell r="C231">
            <v>-1939.7376250899997</v>
          </cell>
          <cell r="D231">
            <v>-2097.4199648599997</v>
          </cell>
          <cell r="E231">
            <v>-2101.5690482800001</v>
          </cell>
          <cell r="F231">
            <v>-2724.66396334</v>
          </cell>
          <cell r="G231">
            <v>-2542.9659219600003</v>
          </cell>
          <cell r="H231">
            <v>-3351.19928187</v>
          </cell>
          <cell r="I231">
            <v>-3503.5339841200002</v>
          </cell>
          <cell r="J231">
            <v>-3800.18034635</v>
          </cell>
          <cell r="K231">
            <v>-3932.9348193899996</v>
          </cell>
          <cell r="L231">
            <v>-3735.4632136099999</v>
          </cell>
          <cell r="M231">
            <v>-3613.2167853299998</v>
          </cell>
          <cell r="N231">
            <v>-3847.2724874599999</v>
          </cell>
          <cell r="O231">
            <v>-4111.8372233099999</v>
          </cell>
          <cell r="P231">
            <v>-3787.7703266899998</v>
          </cell>
          <cell r="Q231">
            <v>-3898.6285942999998</v>
          </cell>
          <cell r="R231">
            <v>-4175.0225311199993</v>
          </cell>
          <cell r="S231">
            <v>-4312.4062152699998</v>
          </cell>
          <cell r="T231">
            <v>-4461.1009420999999</v>
          </cell>
          <cell r="U231">
            <v>-5032.9948644617079</v>
          </cell>
          <cell r="V231">
            <v>-6214.8253566099993</v>
          </cell>
          <cell r="W231">
            <v>-6516.1617929100003</v>
          </cell>
          <cell r="X231">
            <v>-6638.8395448199999</v>
          </cell>
          <cell r="Y231">
            <v>-6534.2887823700003</v>
          </cell>
          <cell r="Z231">
            <v>-7031.9276769099997</v>
          </cell>
          <cell r="AA231">
            <v>-6968.6721995400003</v>
          </cell>
          <cell r="AB231">
            <v>-7102.0935605700006</v>
          </cell>
          <cell r="AC231">
            <v>-7167.5704917499997</v>
          </cell>
          <cell r="AD231">
            <v>-7463.4933948099988</v>
          </cell>
          <cell r="AE231">
            <v>-7278.1433104600001</v>
          </cell>
          <cell r="AF231">
            <v>-7138.5111715000003</v>
          </cell>
          <cell r="AG231">
            <v>-7871.1857360900012</v>
          </cell>
          <cell r="AH231">
            <v>-9167.6393135699982</v>
          </cell>
          <cell r="AI231">
            <v>-9507.5744463699994</v>
          </cell>
          <cell r="AJ231">
            <v>-8998.6470329099993</v>
          </cell>
          <cell r="AK231">
            <v>-8901.3145195099987</v>
          </cell>
          <cell r="AL231">
            <v>-9503.8386033199986</v>
          </cell>
          <cell r="AM231">
            <v>-7847.8087767899988</v>
          </cell>
          <cell r="AN231">
            <v>-7505.7466314100011</v>
          </cell>
          <cell r="AO231">
            <v>-8148.2777831899984</v>
          </cell>
          <cell r="AP231">
            <v>-8823.1611448100011</v>
          </cell>
          <cell r="AQ231">
            <v>-9281.1380912000004</v>
          </cell>
          <cell r="AR231">
            <v>-10129.03300743</v>
          </cell>
          <cell r="AS231">
            <v>-11016.279853609998</v>
          </cell>
          <cell r="AT231">
            <v>-11689.836662220001</v>
          </cell>
          <cell r="AU231">
            <v>-11331.042051799999</v>
          </cell>
          <cell r="AV231">
            <v>-10977.026980459999</v>
          </cell>
          <cell r="AW231">
            <v>-10678.641721649999</v>
          </cell>
          <cell r="AX231">
            <v>-11409.289245729999</v>
          </cell>
          <cell r="AY231">
            <v>-10770.374015669999</v>
          </cell>
          <cell r="AZ231">
            <v>-10928.686371119999</v>
          </cell>
          <cell r="BA231">
            <v>-11162.74080752</v>
          </cell>
          <cell r="BB231">
            <v>-11991.392107340002</v>
          </cell>
          <cell r="BC231">
            <v>-12474.585183430001</v>
          </cell>
          <cell r="BD231">
            <v>-12683.949873259999</v>
          </cell>
          <cell r="BE231">
            <v>-13066.09939347</v>
          </cell>
          <cell r="BF231">
            <v>-13353.052636699998</v>
          </cell>
          <cell r="BG231">
            <v>-10928.686371119999</v>
          </cell>
          <cell r="BH231">
            <v>-12474.585183430001</v>
          </cell>
          <cell r="BI231">
            <v>-13353.052636699998</v>
          </cell>
          <cell r="BJ231">
            <v>-13536.818198047713</v>
          </cell>
          <cell r="BK231">
            <v>-12094.19229273989</v>
          </cell>
          <cell r="BL231">
            <v>-12041.940583887703</v>
          </cell>
          <cell r="BM231">
            <v>-12001.705647684068</v>
          </cell>
          <cell r="BN231">
            <v>-11960.771045369762</v>
          </cell>
          <cell r="BO231">
            <v>-8901.3145195099987</v>
          </cell>
          <cell r="BP231">
            <v>-10678.641721649999</v>
          </cell>
          <cell r="BQ231">
            <v>-13536.818198047713</v>
          </cell>
          <cell r="BR231">
            <v>-11960.771045369762</v>
          </cell>
          <cell r="BS231">
            <v>-12238.54066536042</v>
          </cell>
          <cell r="BU231">
            <v>5.6835786151992584E-2</v>
          </cell>
          <cell r="BV231">
            <v>0.2752068343943348</v>
          </cell>
          <cell r="BW231">
            <v>0.27511960957240444</v>
          </cell>
          <cell r="BX231">
            <v>0.19967019458130997</v>
          </cell>
          <cell r="BY231">
            <v>0.45604253751195123</v>
          </cell>
          <cell r="BZ231">
            <v>0.34407925632071978</v>
          </cell>
          <cell r="CA231">
            <v>0.14227880359143863</v>
          </cell>
          <cell r="CB231">
            <v>0.26765356034026455</v>
          </cell>
          <cell r="CD231">
            <v>0.80844083557339474</v>
          </cell>
          <cell r="CE231">
            <v>0.36224688194473598</v>
          </cell>
          <cell r="CF231">
            <v>0.19967019458130997</v>
          </cell>
          <cell r="CG231">
            <v>0.26765356034026455</v>
          </cell>
          <cell r="CH231">
            <v>0.11642670601170146</v>
          </cell>
          <cell r="CI231">
            <v>2.3223387433554121E-2</v>
          </cell>
        </row>
        <row r="232">
          <cell r="A232" t="str">
            <v xml:space="preserve">   Other capital and surplus</v>
          </cell>
          <cell r="B232">
            <v>-4147.95</v>
          </cell>
          <cell r="C232">
            <v>-4698.25</v>
          </cell>
          <cell r="D232">
            <v>-5013.8999999999996</v>
          </cell>
          <cell r="E232">
            <v>-5652.9</v>
          </cell>
          <cell r="F232">
            <v>-5869.3</v>
          </cell>
          <cell r="G232">
            <v>-6567.2000000000007</v>
          </cell>
          <cell r="H232">
            <v>-6983.99</v>
          </cell>
          <cell r="I232">
            <v>-7593.4</v>
          </cell>
          <cell r="J232">
            <v>-7901.74</v>
          </cell>
          <cell r="K232">
            <v>-8577.14</v>
          </cell>
          <cell r="L232">
            <v>-9251.2200000000012</v>
          </cell>
          <cell r="M232">
            <v>-10023.200000000001</v>
          </cell>
          <cell r="N232">
            <v>-10023.200000000001</v>
          </cell>
          <cell r="O232">
            <v>-10326.300000000001</v>
          </cell>
          <cell r="P232">
            <v>-10456.5</v>
          </cell>
          <cell r="Q232">
            <v>-10633.369999999999</v>
          </cell>
          <cell r="R232">
            <v>-10837.94</v>
          </cell>
          <cell r="S232">
            <v>-11019.5</v>
          </cell>
          <cell r="T232">
            <v>-11284.439999999999</v>
          </cell>
          <cell r="U232">
            <v>-11417.1</v>
          </cell>
          <cell r="V232">
            <v>-11597.74</v>
          </cell>
          <cell r="W232">
            <v>-11787.34</v>
          </cell>
          <cell r="X232">
            <v>-11912.9</v>
          </cell>
          <cell r="Y232">
            <v>-12163.5</v>
          </cell>
          <cell r="Z232">
            <v>-12426.1</v>
          </cell>
          <cell r="AA232">
            <v>-12590.98</v>
          </cell>
          <cell r="AB232">
            <v>-12521.300000000001</v>
          </cell>
          <cell r="AC232">
            <v>-12242.5</v>
          </cell>
          <cell r="AD232">
            <v>-12454.32</v>
          </cell>
          <cell r="AE232">
            <v>-12773.58</v>
          </cell>
          <cell r="AF232">
            <v>-12868.86</v>
          </cell>
          <cell r="AG232">
            <v>-12680.039999999999</v>
          </cell>
          <cell r="AH232">
            <v>-12817.84</v>
          </cell>
          <cell r="AI232">
            <v>-12591.72</v>
          </cell>
          <cell r="AJ232">
            <v>-12405.72</v>
          </cell>
          <cell r="AK232">
            <v>-11098.039999999999</v>
          </cell>
          <cell r="AL232">
            <v>-11819</v>
          </cell>
          <cell r="AM232">
            <v>-11690.44</v>
          </cell>
          <cell r="AN232">
            <v>-11352</v>
          </cell>
          <cell r="AO232">
            <v>-11162.02</v>
          </cell>
          <cell r="AP232">
            <v>-10986.720000000001</v>
          </cell>
          <cell r="AQ232">
            <v>-10730.859999999999</v>
          </cell>
          <cell r="AR232">
            <v>-11344.300000000001</v>
          </cell>
          <cell r="AS232">
            <v>-12110.300000000001</v>
          </cell>
          <cell r="AT232">
            <v>-12805.7</v>
          </cell>
          <cell r="AU232">
            <v>-12483</v>
          </cell>
          <cell r="AV232">
            <v>-12377.7</v>
          </cell>
          <cell r="AW232">
            <v>-12025.018131752169</v>
          </cell>
          <cell r="AX232">
            <v>-12057.995116669998</v>
          </cell>
          <cell r="AY232">
            <v>-12211.996159290002</v>
          </cell>
          <cell r="AZ232">
            <v>-11689.907951719999</v>
          </cell>
          <cell r="BA232">
            <v>-11393.815485700001</v>
          </cell>
          <cell r="BB232">
            <v>-11720.116059789998</v>
          </cell>
          <cell r="BC232">
            <v>-11521.275001049995</v>
          </cell>
          <cell r="BD232">
            <v>-11451.889853280001</v>
          </cell>
          <cell r="BE232">
            <v>-11072.091278720001</v>
          </cell>
          <cell r="BF232">
            <v>-11680.31217488</v>
          </cell>
          <cell r="BG232">
            <v>-11689.907951719999</v>
          </cell>
          <cell r="BH232">
            <v>-11521.275001049995</v>
          </cell>
          <cell r="BI232">
            <v>-11680.31217488</v>
          </cell>
          <cell r="BJ232">
            <v>-11348.31813175217</v>
          </cell>
          <cell r="BK232">
            <v>-11635.149979587455</v>
          </cell>
          <cell r="BL232">
            <v>-11921.981827422738</v>
          </cell>
          <cell r="BM232">
            <v>-12208.813675258023</v>
          </cell>
          <cell r="BN232">
            <v>-12495.645523093308</v>
          </cell>
          <cell r="BO232">
            <v>-11098.039999999999</v>
          </cell>
          <cell r="BP232">
            <v>-12025.018131752169</v>
          </cell>
          <cell r="BQ232">
            <v>-11348.31813175217</v>
          </cell>
          <cell r="BR232">
            <v>-12495.645523093308</v>
          </cell>
          <cell r="BS232">
            <v>-13648.572064128277</v>
          </cell>
          <cell r="BU232">
            <v>9.3384872177809108E-2</v>
          </cell>
          <cell r="BV232">
            <v>0.15991757987972055</v>
          </cell>
          <cell r="BW232">
            <v>9.4711745504694189E-4</v>
          </cell>
          <cell r="BX232">
            <v>8.3526292187825035E-2</v>
          </cell>
          <cell r="BY232">
            <v>2.9766380525017455E-2</v>
          </cell>
          <cell r="BZ232">
            <v>7.3658122559608019E-2</v>
          </cell>
          <cell r="CA232">
            <v>8.7881788978345643E-2</v>
          </cell>
          <cell r="CB232">
            <v>5.6274343421833684E-2</v>
          </cell>
          <cell r="CD232">
            <v>0.21353459972862954</v>
          </cell>
          <cell r="CE232">
            <v>8.7594853455008947E-2</v>
          </cell>
          <cell r="CF232">
            <v>8.3526292187825035E-2</v>
          </cell>
          <cell r="CG232">
            <v>5.6274343421833684E-2</v>
          </cell>
          <cell r="CH232">
            <v>0.10110109515972754</v>
          </cell>
          <cell r="CI232">
            <v>9.2266264988410285E-2</v>
          </cell>
        </row>
        <row r="233">
          <cell r="A233" t="str">
            <v>MLT foreign liabilities (-)</v>
          </cell>
          <cell r="B233">
            <v>-1521.3952327800002</v>
          </cell>
          <cell r="C233">
            <v>-1717.38985727</v>
          </cell>
          <cell r="D233">
            <v>-1559.0086745399999</v>
          </cell>
          <cell r="E233">
            <v>-1701.1890095200001</v>
          </cell>
          <cell r="F233">
            <v>-1701.9580458</v>
          </cell>
          <cell r="G233">
            <v>-1967.0725432400002</v>
          </cell>
          <cell r="H233">
            <v>-2210.6472549999999</v>
          </cell>
          <cell r="I233">
            <v>-2296.2066273599999</v>
          </cell>
          <cell r="J233">
            <v>-2393.6388801999997</v>
          </cell>
          <cell r="K233">
            <v>-2441.5337639899999</v>
          </cell>
          <cell r="L233">
            <v>-2421.8216042800004</v>
          </cell>
          <cell r="M233">
            <v>-2843.3775164500003</v>
          </cell>
          <cell r="N233">
            <v>-2960.4090845787241</v>
          </cell>
          <cell r="O233">
            <v>-3030.4674102600002</v>
          </cell>
          <cell r="P233">
            <v>-2945.7635105099998</v>
          </cell>
          <cell r="Q233">
            <v>-2886.1095241000003</v>
          </cell>
          <cell r="R233">
            <v>-2913.9820472500001</v>
          </cell>
          <cell r="S233">
            <v>-2930.8350940799996</v>
          </cell>
          <cell r="T233">
            <v>-2965.7086332600002</v>
          </cell>
          <cell r="U233">
            <v>-3105.4820378600002</v>
          </cell>
          <cell r="V233">
            <v>-3300.06051054</v>
          </cell>
          <cell r="W233">
            <v>-3397.3197050199997</v>
          </cell>
          <cell r="X233">
            <v>-3434.1897116799996</v>
          </cell>
          <cell r="Y233">
            <v>-3544.9481228299996</v>
          </cell>
          <cell r="Z233">
            <v>-3684.9811745499997</v>
          </cell>
          <cell r="AA233">
            <v>-3660.09498863</v>
          </cell>
          <cell r="AB233">
            <v>-3727.3329350699996</v>
          </cell>
          <cell r="AC233">
            <v>-3464.582641</v>
          </cell>
          <cell r="AD233">
            <v>-3512.3921756000004</v>
          </cell>
          <cell r="AE233">
            <v>-3461.3753848599999</v>
          </cell>
          <cell r="AF233">
            <v>-3441.3751889500004</v>
          </cell>
          <cell r="AG233">
            <v>-3646.5789869300002</v>
          </cell>
          <cell r="AH233">
            <v>-3916.1593985</v>
          </cell>
          <cell r="AI233">
            <v>-3989.8998564800004</v>
          </cell>
          <cell r="AJ233">
            <v>-3887.6217324400004</v>
          </cell>
          <cell r="AK233">
            <v>-3612.4493443299998</v>
          </cell>
          <cell r="AL233">
            <v>-3782.2070736500004</v>
          </cell>
          <cell r="AM233">
            <v>-3712.8823218900002</v>
          </cell>
          <cell r="AN233">
            <v>-3642.6871061100005</v>
          </cell>
          <cell r="AO233">
            <v>-3779.2250225399998</v>
          </cell>
          <cell r="AP233">
            <v>-3965.2279311700004</v>
          </cell>
          <cell r="AQ233">
            <v>-4103.0094339899997</v>
          </cell>
          <cell r="AR233">
            <v>-4300.7531433499998</v>
          </cell>
          <cell r="AS233">
            <v>-4489.7025800399997</v>
          </cell>
          <cell r="AT233">
            <v>-4621.1420967200002</v>
          </cell>
          <cell r="AU233">
            <v>-4341.3904175562957</v>
          </cell>
          <cell r="AV233">
            <v>-3963.9162652537166</v>
          </cell>
          <cell r="AW233">
            <v>-3834.2554098118708</v>
          </cell>
          <cell r="AX233">
            <v>-3948.5217891984698</v>
          </cell>
          <cell r="AY233">
            <v>-3789.0191481972929</v>
          </cell>
          <cell r="AZ233">
            <v>-3667.2734069354801</v>
          </cell>
          <cell r="BA233">
            <v>-3644.6590811348156</v>
          </cell>
          <cell r="BB233">
            <v>-3808.7062612077075</v>
          </cell>
          <cell r="BC233">
            <v>-3868.286189363389</v>
          </cell>
          <cell r="BD233">
            <v>-5385.0423858509994</v>
          </cell>
          <cell r="BE233">
            <v>-5330.6303058099993</v>
          </cell>
          <cell r="BF233">
            <v>-5336.8238006896008</v>
          </cell>
          <cell r="BG233">
            <v>-3667.2734069354801</v>
          </cell>
          <cell r="BH233">
            <v>-3868.286189363389</v>
          </cell>
          <cell r="BI233">
            <v>-5336.8238006896008</v>
          </cell>
          <cell r="BJ233">
            <v>-3751.847738067609</v>
          </cell>
          <cell r="BK233">
            <v>-3606.5048126840625</v>
          </cell>
          <cell r="BL233">
            <v>-3308.4630573005152</v>
          </cell>
          <cell r="BM233">
            <v>-2719.5133119169677</v>
          </cell>
          <cell r="BN233">
            <v>-3079.0796565334208</v>
          </cell>
          <cell r="BO233">
            <v>-3612.4493443299998</v>
          </cell>
          <cell r="BP233">
            <v>-3834.2554098118708</v>
          </cell>
          <cell r="BQ233">
            <v>-3751.847738067609</v>
          </cell>
          <cell r="BR233">
            <v>-3079.0796565334222</v>
          </cell>
          <cell r="BS233">
            <v>-2927.6410847498073</v>
          </cell>
          <cell r="BU233">
            <v>2.2709489716783104E-2</v>
          </cell>
          <cell r="BV233">
            <v>0.18536968048495894</v>
          </cell>
          <cell r="BW233">
            <v>0.18001889772158619</v>
          </cell>
          <cell r="BX233">
            <v>6.1400463879171419E-2</v>
          </cell>
          <cell r="BY233">
            <v>6.7494956633085135E-3</v>
          </cell>
          <cell r="BZ233">
            <v>5.7207581021414433E-2</v>
          </cell>
          <cell r="CA233">
            <v>0.15487117448251109</v>
          </cell>
          <cell r="CB233">
            <v>2.1492483660159989E-2</v>
          </cell>
          <cell r="CD233">
            <v>0.24673846589879522</v>
          </cell>
          <cell r="CE233">
            <v>1.9041525901403844E-2</v>
          </cell>
          <cell r="CF233">
            <v>6.1400463879171419E-2</v>
          </cell>
          <cell r="CG233">
            <v>2.1492483660159989E-2</v>
          </cell>
          <cell r="CH233">
            <v>0.17931646711246774</v>
          </cell>
          <cell r="CI233">
            <v>4.9183063991956488E-2</v>
          </cell>
        </row>
        <row r="234">
          <cell r="A234" t="str">
            <v>Other assets (net)</v>
          </cell>
          <cell r="B234">
            <v>1949.29180116</v>
          </cell>
          <cell r="C234">
            <v>2432.7042371200041</v>
          </cell>
          <cell r="D234">
            <v>2874.4141053499975</v>
          </cell>
          <cell r="E234">
            <v>4091.260338229999</v>
          </cell>
          <cell r="F234">
            <v>4263.0874653599949</v>
          </cell>
          <cell r="G234">
            <v>5256.836068880003</v>
          </cell>
          <cell r="H234">
            <v>5467.9747382700043</v>
          </cell>
          <cell r="I234">
            <v>5483.5980588199982</v>
          </cell>
          <cell r="J234">
            <v>5485.0634731984374</v>
          </cell>
          <cell r="K234">
            <v>6540.4730883251914</v>
          </cell>
          <cell r="L234">
            <v>7350.1933694574536</v>
          </cell>
          <cell r="M234">
            <v>9002.4149422543178</v>
          </cell>
          <cell r="N234">
            <v>8283.5798589100013</v>
          </cell>
          <cell r="O234">
            <v>8184.9024894700124</v>
          </cell>
          <cell r="P234">
            <v>8368.3258789699958</v>
          </cell>
          <cell r="Q234">
            <v>8840.977569339997</v>
          </cell>
          <cell r="R234">
            <v>8624.6477454300002</v>
          </cell>
          <cell r="S234">
            <v>8851.2607110599984</v>
          </cell>
          <cell r="T234">
            <v>9174.0652355999919</v>
          </cell>
          <cell r="U234">
            <v>9453.3326099700007</v>
          </cell>
          <cell r="V234">
            <v>9604.547904980016</v>
          </cell>
          <cell r="W234">
            <v>9636.2223218599902</v>
          </cell>
          <cell r="X234">
            <v>9712.6139705200039</v>
          </cell>
          <cell r="Y234">
            <v>11351.241686468995</v>
          </cell>
          <cell r="Z234">
            <v>11525.235645833907</v>
          </cell>
          <cell r="AA234">
            <v>11251.182084479577</v>
          </cell>
          <cell r="AB234">
            <v>10869.66727511795</v>
          </cell>
          <cell r="AC234">
            <v>10826.893486564881</v>
          </cell>
          <cell r="AD234">
            <v>10813.205552041358</v>
          </cell>
          <cell r="AE234">
            <v>10975.67502140893</v>
          </cell>
          <cell r="AF234">
            <v>11311.302950045008</v>
          </cell>
          <cell r="AG234">
            <v>10660.641575733096</v>
          </cell>
          <cell r="AH234">
            <v>10820.782260049633</v>
          </cell>
          <cell r="AI234">
            <v>10295.11619538929</v>
          </cell>
          <cell r="AJ234">
            <v>10213.540928887838</v>
          </cell>
          <cell r="AK234">
            <v>8717.883980388995</v>
          </cell>
          <cell r="AL234">
            <v>10306.947439436763</v>
          </cell>
          <cell r="AM234">
            <v>8563.4385090255564</v>
          </cell>
          <cell r="AN234">
            <v>8395.9388340770074</v>
          </cell>
          <cell r="AO234">
            <v>8578.5929924770044</v>
          </cell>
          <cell r="AP234">
            <v>8203.1507217019935</v>
          </cell>
          <cell r="AQ234">
            <v>7167.3030723790007</v>
          </cell>
          <cell r="AR234">
            <v>7946.5896672400077</v>
          </cell>
          <cell r="AS234">
            <v>8120.2331429700052</v>
          </cell>
          <cell r="AT234">
            <v>8110.7073075800008</v>
          </cell>
          <cell r="AU234">
            <v>8914.9149896400013</v>
          </cell>
          <cell r="AV234">
            <v>8680.9133401068939</v>
          </cell>
          <cell r="AW234">
            <v>8793.2932953634008</v>
          </cell>
          <cell r="AX234">
            <v>9482.5696904375454</v>
          </cell>
          <cell r="AY234">
            <v>7811.887815833461</v>
          </cell>
          <cell r="AZ234">
            <v>7461.7352450344324</v>
          </cell>
          <cell r="BA234">
            <v>6846.6446496037406</v>
          </cell>
          <cell r="BB234">
            <v>7879.0681356361911</v>
          </cell>
          <cell r="BC234">
            <v>8046.0176872965421</v>
          </cell>
          <cell r="BD234">
            <v>7135.7996335486778</v>
          </cell>
          <cell r="BE234">
            <v>7140.0484698104237</v>
          </cell>
          <cell r="BF234">
            <v>7562.8283061826314</v>
          </cell>
          <cell r="BG234">
            <v>7461.7352450344324</v>
          </cell>
          <cell r="BH234">
            <v>8046.0176872965421</v>
          </cell>
          <cell r="BI234">
            <v>7562.8283061826314</v>
          </cell>
          <cell r="BJ234">
            <v>9252.0315335017694</v>
          </cell>
          <cell r="BK234">
            <v>9504.1210592435018</v>
          </cell>
          <cell r="BL234">
            <v>9765.7068757520974</v>
          </cell>
          <cell r="BM234">
            <v>10039.309464909185</v>
          </cell>
          <cell r="BN234">
            <v>10348.843387955643</v>
          </cell>
          <cell r="BO234">
            <v>8717.883980388995</v>
          </cell>
          <cell r="BP234">
            <v>8793.2932953634008</v>
          </cell>
          <cell r="BQ234">
            <v>9252.0315335017694</v>
          </cell>
          <cell r="BR234">
            <v>10348.843387955652</v>
          </cell>
          <cell r="BS234">
            <v>11569.133973825115</v>
          </cell>
          <cell r="BU234">
            <v>-0.22758087974814301</v>
          </cell>
          <cell r="BV234">
            <v>-0.34698293650289347</v>
          </cell>
          <cell r="BW234">
            <v>-0.25045092742280184</v>
          </cell>
          <cell r="BX234">
            <v>8.649956244432655E-3</v>
          </cell>
          <cell r="BY234">
            <v>-0.11126850820433298</v>
          </cell>
          <cell r="BZ234">
            <v>0.1226004545983117</v>
          </cell>
          <cell r="CA234">
            <v>-6.7550089113108558E-2</v>
          </cell>
          <cell r="CB234">
            <v>5.2169104649364417E-2</v>
          </cell>
          <cell r="CD234">
            <v>0.26091073998267644</v>
          </cell>
          <cell r="CE234">
            <v>-0.23198851533740472</v>
          </cell>
          <cell r="CF234">
            <v>8.649956244432655E-3</v>
          </cell>
          <cell r="CG234">
            <v>5.2169104649364417E-2</v>
          </cell>
          <cell r="CH234">
            <v>0.11854821835424012</v>
          </cell>
          <cell r="CI234">
            <v>0.11791564913328201</v>
          </cell>
        </row>
        <row r="236">
          <cell r="A236" t="str">
            <v>Liabilities to the private sector</v>
          </cell>
          <cell r="B236">
            <v>17626.905697350001</v>
          </cell>
          <cell r="C236">
            <v>18779.049103940004</v>
          </cell>
          <cell r="D236">
            <v>20256.524117590001</v>
          </cell>
          <cell r="E236">
            <v>22454.831008429999</v>
          </cell>
          <cell r="F236">
            <v>23632.977856369998</v>
          </cell>
          <cell r="G236">
            <v>25234.393573559999</v>
          </cell>
          <cell r="H236">
            <v>26382.780515139999</v>
          </cell>
          <cell r="I236">
            <v>28266.798344140003</v>
          </cell>
          <cell r="J236">
            <v>28981.747696679999</v>
          </cell>
          <cell r="K236">
            <v>31011.704782350003</v>
          </cell>
          <cell r="L236">
            <v>32203.485120389996</v>
          </cell>
          <cell r="M236">
            <v>37272.37539483</v>
          </cell>
          <cell r="N236">
            <v>36722.191889759997</v>
          </cell>
          <cell r="O236">
            <v>36747.388694680005</v>
          </cell>
          <cell r="P236">
            <v>37672.0842232</v>
          </cell>
          <cell r="Q236">
            <v>38413.620366379997</v>
          </cell>
          <cell r="R236">
            <v>38715.615422999996</v>
          </cell>
          <cell r="S236">
            <v>39578.75158702</v>
          </cell>
          <cell r="T236">
            <v>40228.348897610005</v>
          </cell>
          <cell r="U236">
            <v>40570.809390980001</v>
          </cell>
          <cell r="V236">
            <v>41244.61212731</v>
          </cell>
          <cell r="W236">
            <v>41839.419623039998</v>
          </cell>
          <cell r="X236">
            <v>42917.617618830001</v>
          </cell>
          <cell r="Y236">
            <v>45532.693461620001</v>
          </cell>
          <cell r="Z236">
            <v>44881.408696950006</v>
          </cell>
          <cell r="AA236">
            <v>45513.130639330004</v>
          </cell>
          <cell r="AB236">
            <v>45463.237778969997</v>
          </cell>
          <cell r="AC236">
            <v>46733.659632380004</v>
          </cell>
          <cell r="AD236">
            <v>46978.094151220001</v>
          </cell>
          <cell r="AE236">
            <v>47479.453704089996</v>
          </cell>
          <cell r="AF236">
            <v>47819.850717059999</v>
          </cell>
          <cell r="AG236">
            <v>48184.426265850001</v>
          </cell>
          <cell r="AH236">
            <v>48222.459430610004</v>
          </cell>
          <cell r="AI236">
            <v>48258.183420600006</v>
          </cell>
          <cell r="AJ236">
            <v>48022.053424790007</v>
          </cell>
          <cell r="AK236">
            <v>50186.760979899998</v>
          </cell>
          <cell r="AL236">
            <v>50095.365138988775</v>
          </cell>
          <cell r="AM236">
            <v>50158.978124419998</v>
          </cell>
          <cell r="AN236">
            <v>50438.554500309998</v>
          </cell>
          <cell r="AO236">
            <v>49998.18429053</v>
          </cell>
          <cell r="AP236">
            <v>49983.821100679997</v>
          </cell>
          <cell r="AQ236">
            <v>50278.26390161</v>
          </cell>
          <cell r="AR236">
            <v>49899.601072350008</v>
          </cell>
          <cell r="AS236">
            <v>50484.140784870004</v>
          </cell>
          <cell r="AT236">
            <v>49839.278984860008</v>
          </cell>
          <cell r="AU236">
            <v>50491.762802480007</v>
          </cell>
          <cell r="AV236">
            <v>51516.491972630007</v>
          </cell>
          <cell r="AW236">
            <v>54514.992839743652</v>
          </cell>
          <cell r="AX236">
            <v>52657.433912102795</v>
          </cell>
          <cell r="AY236">
            <v>51761.075447889991</v>
          </cell>
          <cell r="AZ236">
            <v>51650.921635269995</v>
          </cell>
          <cell r="BA236">
            <v>51426.394683490013</v>
          </cell>
          <cell r="BB236">
            <v>51486.677141279994</v>
          </cell>
          <cell r="BC236">
            <v>52434.16436408001</v>
          </cell>
          <cell r="BD236">
            <v>51824.646794740001</v>
          </cell>
          <cell r="BE236">
            <v>51552.075895120004</v>
          </cell>
          <cell r="BF236">
            <v>51182.516973870006</v>
          </cell>
          <cell r="BG236">
            <v>51650.921635269995</v>
          </cell>
          <cell r="BH236">
            <v>52434.16436408001</v>
          </cell>
          <cell r="BI236">
            <v>51182.516973870006</v>
          </cell>
          <cell r="BJ236">
            <v>55986.257016705342</v>
          </cell>
          <cell r="BK236">
            <v>57173.613555515622</v>
          </cell>
          <cell r="BL236">
            <v>59631.392855040147</v>
          </cell>
          <cell r="BM236">
            <v>61389.743736156706</v>
          </cell>
          <cell r="BN236">
            <v>66754.102323309562</v>
          </cell>
          <cell r="BO236">
            <v>50186.760979899998</v>
          </cell>
          <cell r="BP236">
            <v>54514.992839743652</v>
          </cell>
          <cell r="BQ236">
            <v>55986.257016705342</v>
          </cell>
          <cell r="BR236">
            <v>66754.102323309577</v>
          </cell>
          <cell r="BS236">
            <v>74598.199656414086</v>
          </cell>
          <cell r="BU236">
            <v>0.10943604029102927</v>
          </cell>
          <cell r="BV236">
            <v>5.8947818038582511E-2</v>
          </cell>
          <cell r="BW236">
            <v>3.3528351173720994E-2</v>
          </cell>
          <cell r="BX236">
            <v>8.6242502511312269E-2</v>
          </cell>
          <cell r="BY236">
            <v>2.4036516251720652E-2</v>
          </cell>
          <cell r="BZ236">
            <v>4.2879373613395E-2</v>
          </cell>
          <cell r="CA236">
            <v>2.6951392884677183E-2</v>
          </cell>
          <cell r="CB236">
            <v>2.6988248559194128E-2</v>
          </cell>
          <cell r="CD236">
            <v>0.22162038183205723</v>
          </cell>
          <cell r="CE236">
            <v>0.10221375377678821</v>
          </cell>
          <cell r="CF236">
            <v>8.6242502511312269E-2</v>
          </cell>
          <cell r="CG236">
            <v>2.6988248559194128E-2</v>
          </cell>
          <cell r="CH236">
            <v>0.19233015172618684</v>
          </cell>
          <cell r="CI236">
            <v>0.1175073450184867</v>
          </cell>
        </row>
        <row r="237">
          <cell r="A237" t="str">
            <v xml:space="preserve">Broad money (M3+bonds)  </v>
          </cell>
          <cell r="B237">
            <v>16310.679379460002</v>
          </cell>
          <cell r="C237">
            <v>17804.726560630002</v>
          </cell>
          <cell r="D237">
            <v>19640.377983840001</v>
          </cell>
          <cell r="E237">
            <v>22012.79427197</v>
          </cell>
          <cell r="F237">
            <v>22861.195808619999</v>
          </cell>
          <cell r="G237">
            <v>24499.741850319999</v>
          </cell>
          <cell r="H237">
            <v>25837.457363760001</v>
          </cell>
          <cell r="I237">
            <v>28034.587408130003</v>
          </cell>
          <cell r="J237">
            <v>28801.521219269998</v>
          </cell>
          <cell r="K237">
            <v>30766.033447600003</v>
          </cell>
          <cell r="L237">
            <v>31970.842505249995</v>
          </cell>
          <cell r="M237">
            <v>36436.965685360003</v>
          </cell>
          <cell r="N237">
            <v>35653.113585380001</v>
          </cell>
          <cell r="O237">
            <v>35286.015767290002</v>
          </cell>
          <cell r="P237">
            <v>36211.38261067</v>
          </cell>
          <cell r="Q237">
            <v>37177.797133679996</v>
          </cell>
          <cell r="R237">
            <v>37483.337944799998</v>
          </cell>
          <cell r="S237">
            <v>38441.93819827</v>
          </cell>
          <cell r="T237">
            <v>39149.940779120006</v>
          </cell>
          <cell r="U237">
            <v>39672.185589050001</v>
          </cell>
          <cell r="V237">
            <v>40314.498141689997</v>
          </cell>
          <cell r="W237">
            <v>41150.79487867</v>
          </cell>
          <cell r="X237">
            <v>42513.692377420004</v>
          </cell>
          <cell r="Y237">
            <v>45348.068125999998</v>
          </cell>
          <cell r="Z237">
            <v>44693.044364340007</v>
          </cell>
          <cell r="AA237">
            <v>45257.864809160004</v>
          </cell>
          <cell r="AB237">
            <v>45319.07724947</v>
          </cell>
          <cell r="AC237">
            <v>46571.863495440004</v>
          </cell>
          <cell r="AD237">
            <v>46818.877597550003</v>
          </cell>
          <cell r="AE237">
            <v>47286.623413709996</v>
          </cell>
          <cell r="AF237">
            <v>47547.988998339999</v>
          </cell>
          <cell r="AG237">
            <v>47919.167887280004</v>
          </cell>
          <cell r="AH237">
            <v>47975.969459060005</v>
          </cell>
          <cell r="AI237">
            <v>48032.953090070005</v>
          </cell>
          <cell r="AJ237">
            <v>47851.944604630007</v>
          </cell>
          <cell r="AK237">
            <v>50012.391331189996</v>
          </cell>
          <cell r="AL237">
            <v>49954.639610348771</v>
          </cell>
          <cell r="AM237">
            <v>50024.162803829997</v>
          </cell>
          <cell r="AN237">
            <v>50320.92456919</v>
          </cell>
          <cell r="AO237">
            <v>49897.868124350003</v>
          </cell>
          <cell r="AP237">
            <v>49888.844269479996</v>
          </cell>
          <cell r="AQ237">
            <v>50170.955225689999</v>
          </cell>
          <cell r="AR237">
            <v>49796.263182070004</v>
          </cell>
          <cell r="AS237">
            <v>50390.418723930001</v>
          </cell>
          <cell r="AT237">
            <v>49767.313581930008</v>
          </cell>
          <cell r="AU237">
            <v>50418.653467220007</v>
          </cell>
          <cell r="AV237">
            <v>51420.067916080006</v>
          </cell>
          <cell r="AW237">
            <v>54381.472759577555</v>
          </cell>
          <cell r="AX237">
            <v>52538.199859269997</v>
          </cell>
          <cell r="AY237">
            <v>51645.530352289992</v>
          </cell>
          <cell r="AZ237">
            <v>51531.468833719999</v>
          </cell>
          <cell r="BA237">
            <v>51326.740057460011</v>
          </cell>
          <cell r="BB237">
            <v>51414.147702209993</v>
          </cell>
          <cell r="BC237">
            <v>52387.214260210014</v>
          </cell>
          <cell r="BD237">
            <v>51788.85434328</v>
          </cell>
          <cell r="BE237">
            <v>51426.369996220004</v>
          </cell>
          <cell r="BF237">
            <v>51046.544821490003</v>
          </cell>
          <cell r="BG237">
            <v>51531.468833719999</v>
          </cell>
          <cell r="BH237">
            <v>52387.214260210014</v>
          </cell>
          <cell r="BI237">
            <v>51046.544821490003</v>
          </cell>
          <cell r="BJ237">
            <v>55848.671602469607</v>
          </cell>
          <cell r="BK237">
            <v>57028.420970209227</v>
          </cell>
          <cell r="BL237">
            <v>59480.813272974934</v>
          </cell>
          <cell r="BM237">
            <v>61233.612401811988</v>
          </cell>
          <cell r="BN237">
            <v>66587.061447282133</v>
          </cell>
          <cell r="BO237">
            <v>50012.391331189996</v>
          </cell>
          <cell r="BP237">
            <v>54381.472759577555</v>
          </cell>
          <cell r="BQ237">
            <v>55848.671602469607</v>
          </cell>
          <cell r="BR237">
            <v>66587.061447282147</v>
          </cell>
          <cell r="BS237">
            <v>74411.499022000789</v>
          </cell>
          <cell r="BU237">
            <v>0.11036957553628257</v>
          </cell>
          <cell r="BV237">
            <v>6.0996780986982913E-2</v>
          </cell>
          <cell r="BW237">
            <v>3.7338362164804906E-2</v>
          </cell>
          <cell r="BX237">
            <v>8.7359978439239372E-2</v>
          </cell>
          <cell r="BY237">
            <v>2.405647898749419E-2</v>
          </cell>
          <cell r="BZ237">
            <v>4.4174144672955773E-2</v>
          </cell>
          <cell r="CA237">
            <v>2.5704245366872103E-2</v>
          </cell>
          <cell r="CB237">
            <v>2.6979755575553988E-2</v>
          </cell>
          <cell r="CD237">
            <v>0.24456214377423824</v>
          </cell>
          <cell r="CE237">
            <v>0.10285605093981376</v>
          </cell>
          <cell r="CF237">
            <v>8.7359978439239372E-2</v>
          </cell>
          <cell r="CG237">
            <v>2.6979755575553988E-2</v>
          </cell>
          <cell r="CH237">
            <v>0.19227654905112712</v>
          </cell>
          <cell r="CI237">
            <v>0.11750687603046361</v>
          </cell>
        </row>
        <row r="238">
          <cell r="A238" t="str">
            <v xml:space="preserve">  M3    </v>
          </cell>
          <cell r="B238">
            <v>15287.979379460001</v>
          </cell>
          <cell r="C238">
            <v>16593.576560630001</v>
          </cell>
          <cell r="D238">
            <v>18359.17798384</v>
          </cell>
          <cell r="E238">
            <v>20763.494271970001</v>
          </cell>
          <cell r="F238">
            <v>21772.435808620001</v>
          </cell>
          <cell r="G238">
            <v>23288.44185032</v>
          </cell>
          <cell r="H238">
            <v>24370.897363759999</v>
          </cell>
          <cell r="I238">
            <v>26159.287408130003</v>
          </cell>
          <cell r="J238">
            <v>26138.521219269998</v>
          </cell>
          <cell r="K238">
            <v>27282.533447600003</v>
          </cell>
          <cell r="L238">
            <v>27687.742505249997</v>
          </cell>
          <cell r="M238">
            <v>31341.855685360002</v>
          </cell>
          <cell r="N238">
            <v>30558.00358538</v>
          </cell>
          <cell r="O238">
            <v>30276.515767290002</v>
          </cell>
          <cell r="P238">
            <v>31060.38261067</v>
          </cell>
          <cell r="Q238">
            <v>31616.95713368</v>
          </cell>
          <cell r="R238">
            <v>31881.137944800001</v>
          </cell>
          <cell r="S238">
            <v>32811.838198270001</v>
          </cell>
          <cell r="T238">
            <v>33368.000779120004</v>
          </cell>
          <cell r="U238">
            <v>33761.485589050004</v>
          </cell>
          <cell r="V238">
            <v>34269.698141689994</v>
          </cell>
          <cell r="W238">
            <v>34908.354878669998</v>
          </cell>
          <cell r="X238">
            <v>36135.292377420003</v>
          </cell>
          <cell r="Y238">
            <v>38998.368126000001</v>
          </cell>
          <cell r="Z238">
            <v>38322.744364340004</v>
          </cell>
          <cell r="AA238">
            <v>38709.364809160004</v>
          </cell>
          <cell r="AB238">
            <v>38889.177249469998</v>
          </cell>
          <cell r="AC238">
            <v>40111.963495440003</v>
          </cell>
          <cell r="AD238">
            <v>40355.57759755</v>
          </cell>
          <cell r="AE238">
            <v>40863.523413709998</v>
          </cell>
          <cell r="AF238">
            <v>40901.88899834</v>
          </cell>
          <cell r="AG238">
            <v>41364.267887280002</v>
          </cell>
          <cell r="AH238">
            <v>41493.569459060003</v>
          </cell>
          <cell r="AI238">
            <v>41724.453090070005</v>
          </cell>
          <cell r="AJ238">
            <v>41817.944604630007</v>
          </cell>
          <cell r="AK238">
            <v>44209.331331189998</v>
          </cell>
          <cell r="AL238">
            <v>44308.839610348768</v>
          </cell>
          <cell r="AM238">
            <v>44403.062803829998</v>
          </cell>
          <cell r="AN238">
            <v>44682.524569189998</v>
          </cell>
          <cell r="AO238">
            <v>44567.468124350002</v>
          </cell>
          <cell r="AP238">
            <v>44717.644269479999</v>
          </cell>
          <cell r="AQ238">
            <v>45240.655225689996</v>
          </cell>
          <cell r="AR238">
            <v>45001.963182070001</v>
          </cell>
          <cell r="AS238">
            <v>45657.818723930002</v>
          </cell>
          <cell r="AT238">
            <v>45247.513581930005</v>
          </cell>
          <cell r="AU238">
            <v>45955.153467220007</v>
          </cell>
          <cell r="AV238">
            <v>47022.767916080003</v>
          </cell>
          <cell r="AW238">
            <v>50162.503833606926</v>
          </cell>
          <cell r="AX238">
            <v>48377.852242349996</v>
          </cell>
          <cell r="AY238">
            <v>47720.187447389995</v>
          </cell>
          <cell r="AZ238">
            <v>47780.214152269997</v>
          </cell>
          <cell r="BA238">
            <v>47887.881024540009</v>
          </cell>
          <cell r="BB238">
            <v>48107.258754919996</v>
          </cell>
          <cell r="BC238">
            <v>49201.930480700015</v>
          </cell>
          <cell r="BD238">
            <v>48782.967843270002</v>
          </cell>
          <cell r="BE238">
            <v>48440.529020640002</v>
          </cell>
          <cell r="BF238">
            <v>48107.164737550003</v>
          </cell>
          <cell r="BG238">
            <v>47780.214152269997</v>
          </cell>
          <cell r="BH238">
            <v>49201.930480700015</v>
          </cell>
          <cell r="BI238">
            <v>48107.164737550003</v>
          </cell>
          <cell r="BJ238">
            <v>52711.844392709449</v>
          </cell>
          <cell r="BK238">
            <v>53718.156907885204</v>
          </cell>
          <cell r="BL238">
            <v>56047.730392204183</v>
          </cell>
          <cell r="BM238">
            <v>57673.95442070128</v>
          </cell>
          <cell r="BN238">
            <v>62778.675449568414</v>
          </cell>
          <cell r="BO238">
            <v>44209.331331189998</v>
          </cell>
          <cell r="BP238">
            <v>50162.503833606926</v>
          </cell>
          <cell r="BQ238">
            <v>52711.844392709449</v>
          </cell>
          <cell r="BR238">
            <v>62778.675449568429</v>
          </cell>
          <cell r="BS238">
            <v>70154.887713598189</v>
          </cell>
          <cell r="BU238">
            <v>0.14897068360578269</v>
          </cell>
          <cell r="BV238">
            <v>0.10711586878265722</v>
          </cell>
          <cell r="BW238">
            <v>9.0470503545708736E-2</v>
          </cell>
          <cell r="BX238">
            <v>0.13465873206313161</v>
          </cell>
          <cell r="BY238">
            <v>6.9326646445038831E-2</v>
          </cell>
          <cell r="BZ238">
            <v>8.7560076998190794E-2</v>
          </cell>
          <cell r="CA238">
            <v>6.3200183374540808E-2</v>
          </cell>
          <cell r="CB238">
            <v>5.0821636965309613E-2</v>
          </cell>
          <cell r="CD238">
            <v>0.24429033550225965</v>
          </cell>
          <cell r="CE238">
            <v>0.13362003221144714</v>
          </cell>
          <cell r="CF238">
            <v>0.13465873206313161</v>
          </cell>
          <cell r="CG238">
            <v>5.0821636965309613E-2</v>
          </cell>
          <cell r="CH238">
            <v>0.19097853950736199</v>
          </cell>
          <cell r="CI238">
            <v>0.11749550641531514</v>
          </cell>
        </row>
        <row r="239">
          <cell r="A239" t="str">
            <v xml:space="preserve">    Money (M1)</v>
          </cell>
          <cell r="B239">
            <v>3758.2793794600002</v>
          </cell>
          <cell r="C239">
            <v>4127.1765606300005</v>
          </cell>
          <cell r="D239">
            <v>4295.6779838399998</v>
          </cell>
          <cell r="E239">
            <v>5322.69427197</v>
          </cell>
          <cell r="F239">
            <v>4478.43580862</v>
          </cell>
          <cell r="G239">
            <v>4898.1018503200003</v>
          </cell>
          <cell r="H239">
            <v>4946.3373637599998</v>
          </cell>
          <cell r="I239">
            <v>6312.88740813</v>
          </cell>
          <cell r="J239">
            <v>5373.8212192699993</v>
          </cell>
          <cell r="K239">
            <v>5696.2534476000001</v>
          </cell>
          <cell r="L239">
            <v>5516.6225052499994</v>
          </cell>
          <cell r="M239">
            <v>7312.3356853599998</v>
          </cell>
          <cell r="N239">
            <v>6528.4835853800005</v>
          </cell>
          <cell r="O239">
            <v>5865.5157672900004</v>
          </cell>
          <cell r="P239">
            <v>6236.3826106699998</v>
          </cell>
          <cell r="Q239">
            <v>6028.8071336800003</v>
          </cell>
          <cell r="R239">
            <v>6337.5779447999994</v>
          </cell>
          <cell r="S239">
            <v>6776.2381982699999</v>
          </cell>
          <cell r="T239">
            <v>6409.2807791199994</v>
          </cell>
          <cell r="U239">
            <v>6467.4855890500003</v>
          </cell>
          <cell r="V239">
            <v>6464.0981416899995</v>
          </cell>
          <cell r="W239">
            <v>6721.3148786700003</v>
          </cell>
          <cell r="X239">
            <v>7097.4923774199997</v>
          </cell>
          <cell r="Y239">
            <v>8818.4281259999989</v>
          </cell>
          <cell r="Z239">
            <v>7405.0443643399994</v>
          </cell>
          <cell r="AA239">
            <v>7160.62480916</v>
          </cell>
          <cell r="AB239">
            <v>7118.5572494699991</v>
          </cell>
          <cell r="AC239">
            <v>7058.1634954399997</v>
          </cell>
          <cell r="AD239">
            <v>7128.2175975500004</v>
          </cell>
          <cell r="AE239">
            <v>7312.5234137099997</v>
          </cell>
          <cell r="AF239">
            <v>7042.7289983399996</v>
          </cell>
          <cell r="AG239">
            <v>7197.8678872800001</v>
          </cell>
          <cell r="AH239">
            <v>7009.9694590600011</v>
          </cell>
          <cell r="AI239">
            <v>6981.6930900700008</v>
          </cell>
          <cell r="AJ239">
            <v>7449.7446046300001</v>
          </cell>
          <cell r="AK239">
            <v>8973.0713311899999</v>
          </cell>
          <cell r="AL239">
            <v>7783.1396103487696</v>
          </cell>
          <cell r="AM239">
            <v>7386.9628038299998</v>
          </cell>
          <cell r="AN239">
            <v>7265.9245691900005</v>
          </cell>
          <cell r="AO239">
            <v>7288.9681243499999</v>
          </cell>
          <cell r="AP239">
            <v>7549.0442694800004</v>
          </cell>
          <cell r="AQ239">
            <v>7936.2152256900008</v>
          </cell>
          <cell r="AR239">
            <v>8227.9631820700015</v>
          </cell>
          <cell r="AS239">
            <v>8005.8187239300005</v>
          </cell>
          <cell r="AT239">
            <v>7843.1135819300007</v>
          </cell>
          <cell r="AU239">
            <v>8072.3534672200003</v>
          </cell>
          <cell r="AV239">
            <v>8222.4679160800006</v>
          </cell>
          <cell r="AW239">
            <v>11468.335812043249</v>
          </cell>
          <cell r="AX239">
            <v>10123.063151570001</v>
          </cell>
          <cell r="AY239">
            <v>10181.306723220001</v>
          </cell>
          <cell r="AZ239">
            <v>10193.393500599999</v>
          </cell>
          <cell r="BA239">
            <v>10422.400138019999</v>
          </cell>
          <cell r="BB239">
            <v>10550.375089990001</v>
          </cell>
          <cell r="BC239">
            <v>11144.08307402</v>
          </cell>
          <cell r="BD239">
            <v>11286.748839210002</v>
          </cell>
          <cell r="BE239">
            <v>10978.500068360001</v>
          </cell>
          <cell r="BF239">
            <v>10895.17328809</v>
          </cell>
          <cell r="BG239">
            <v>10193.393500599999</v>
          </cell>
          <cell r="BH239">
            <v>11144.08307402</v>
          </cell>
          <cell r="BI239">
            <v>10895.17328809</v>
          </cell>
          <cell r="BJ239">
            <v>13000.209975031572</v>
          </cell>
          <cell r="BK239">
            <v>11810.845003688879</v>
          </cell>
          <cell r="BL239">
            <v>12585.555662732788</v>
          </cell>
          <cell r="BM239">
            <v>12609.363053347699</v>
          </cell>
          <cell r="BN239">
            <v>14565.234813743966</v>
          </cell>
          <cell r="BO239">
            <v>8973.0713311899999</v>
          </cell>
          <cell r="BP239">
            <v>11468.335812043249</v>
          </cell>
          <cell r="BQ239">
            <v>13000.209975031572</v>
          </cell>
          <cell r="BR239">
            <v>14565.234813743966</v>
          </cell>
          <cell r="BS239">
            <v>16267.000101719921</v>
          </cell>
          <cell r="BU239">
            <v>2.0701852152832378E-2</v>
          </cell>
          <cell r="BV239">
            <v>8.5290914872240053E-2</v>
          </cell>
          <cell r="BW239">
            <v>0.11885131992882036</v>
          </cell>
          <cell r="BX239">
            <v>0.27808365594730322</v>
          </cell>
          <cell r="BY239">
            <v>0.4029038429360341</v>
          </cell>
          <cell r="BZ239">
            <v>0.40420625664812371</v>
          </cell>
          <cell r="CA239">
            <v>0.3891387870745282</v>
          </cell>
          <cell r="CB239">
            <v>0.13357423327102569</v>
          </cell>
          <cell r="CD239">
            <v>0.20596598753738027</v>
          </cell>
          <cell r="CE239">
            <v>1.7536368497924837E-2</v>
          </cell>
          <cell r="CF239">
            <v>0.27808365594730322</v>
          </cell>
          <cell r="CG239">
            <v>0.13357423327102569</v>
          </cell>
          <cell r="CH239">
            <v>0.12038458161200527</v>
          </cell>
          <cell r="CI239">
            <v>0.11683747702921643</v>
          </cell>
        </row>
        <row r="240">
          <cell r="A240" t="str">
            <v xml:space="preserve">      Currency in circulation</v>
          </cell>
          <cell r="B240">
            <v>1554.1293794600001</v>
          </cell>
          <cell r="C240">
            <v>1580.72656063</v>
          </cell>
          <cell r="D240">
            <v>1634.0279838399999</v>
          </cell>
          <cell r="E240">
            <v>2295.2142719700005</v>
          </cell>
          <cell r="F240">
            <v>1865.0358086200001</v>
          </cell>
          <cell r="G240">
            <v>2107.6018503200003</v>
          </cell>
          <cell r="H240">
            <v>2050.7373637599999</v>
          </cell>
          <cell r="I240">
            <v>2860.3474081299996</v>
          </cell>
          <cell r="J240">
            <v>2307.4212192699997</v>
          </cell>
          <cell r="K240">
            <v>2534.6934475999997</v>
          </cell>
          <cell r="L240">
            <v>2317.48250525</v>
          </cell>
          <cell r="M240">
            <v>3209.1556853599996</v>
          </cell>
          <cell r="N240">
            <v>2425.3035853800002</v>
          </cell>
          <cell r="O240">
            <v>2637.2157672900003</v>
          </cell>
          <cell r="P240">
            <v>2700.0426106700002</v>
          </cell>
          <cell r="Q240">
            <v>2708.3671336800003</v>
          </cell>
          <cell r="R240">
            <v>2912.6979447999997</v>
          </cell>
          <cell r="S240">
            <v>3183.59819827</v>
          </cell>
          <cell r="T240">
            <v>2927.5007791199996</v>
          </cell>
          <cell r="U240">
            <v>2990.3455890499999</v>
          </cell>
          <cell r="V240">
            <v>2910.55814169</v>
          </cell>
          <cell r="W240">
            <v>3151.7348786699995</v>
          </cell>
          <cell r="X240">
            <v>3281.0523774200001</v>
          </cell>
          <cell r="Y240">
            <v>4088.228126</v>
          </cell>
          <cell r="Z240">
            <v>3398.90436434</v>
          </cell>
          <cell r="AA240">
            <v>3327.3248091599999</v>
          </cell>
          <cell r="AB240">
            <v>3262.6572494699994</v>
          </cell>
          <cell r="AC240">
            <v>3378.7234954399996</v>
          </cell>
          <cell r="AD240">
            <v>3408.61759755</v>
          </cell>
          <cell r="AE240">
            <v>3540.12341371</v>
          </cell>
          <cell r="AF240">
            <v>3404.0289983399998</v>
          </cell>
          <cell r="AG240">
            <v>3314.6678872799998</v>
          </cell>
          <cell r="AH240">
            <v>3192.0694590600006</v>
          </cell>
          <cell r="AI240">
            <v>3412.0930900700005</v>
          </cell>
          <cell r="AJ240">
            <v>3510.6446046300002</v>
          </cell>
          <cell r="AK240">
            <v>4566.0713311899999</v>
          </cell>
          <cell r="AL240">
            <v>3839.0396103487697</v>
          </cell>
          <cell r="AM240">
            <v>3746.6628038299996</v>
          </cell>
          <cell r="AN240">
            <v>3905.6245691900003</v>
          </cell>
          <cell r="AO240">
            <v>3774.2681243500001</v>
          </cell>
          <cell r="AP240">
            <v>3907.8442694799996</v>
          </cell>
          <cell r="AQ240">
            <v>4141.5152256900001</v>
          </cell>
          <cell r="AR240">
            <v>4325.8631820700011</v>
          </cell>
          <cell r="AS240">
            <v>4248.8187239300005</v>
          </cell>
          <cell r="AT240">
            <v>4209.1135819300007</v>
          </cell>
          <cell r="AU240">
            <v>4300.7534672199999</v>
          </cell>
          <cell r="AV240">
            <v>4334.3679160800002</v>
          </cell>
          <cell r="AW240">
            <v>6000.200488738059</v>
          </cell>
          <cell r="AX240">
            <v>4923.97341469</v>
          </cell>
          <cell r="AY240">
            <v>4793.7228166699997</v>
          </cell>
          <cell r="AZ240">
            <v>4927.2870544599991</v>
          </cell>
          <cell r="BA240">
            <v>4995.6033533599993</v>
          </cell>
          <cell r="BB240">
            <v>5087.5137806900002</v>
          </cell>
          <cell r="BC240">
            <v>5524.1735460700002</v>
          </cell>
          <cell r="BD240">
            <v>5501.4516809700008</v>
          </cell>
          <cell r="BE240">
            <v>5351.2163972899998</v>
          </cell>
          <cell r="BF240">
            <v>5547.2028027300003</v>
          </cell>
          <cell r="BG240">
            <v>4927.2870544599991</v>
          </cell>
          <cell r="BH240">
            <v>5524.1735460700002</v>
          </cell>
          <cell r="BI240">
            <v>5547.2028027300003</v>
          </cell>
          <cell r="BJ240">
            <v>7293</v>
          </cell>
          <cell r="BK240">
            <v>5788.0803395400044</v>
          </cell>
          <cell r="BL240">
            <v>6339.331834630053</v>
          </cell>
          <cell r="BM240">
            <v>6132.8458023228714</v>
          </cell>
          <cell r="BN240">
            <v>7636.1765324036542</v>
          </cell>
          <cell r="BO240">
            <v>4566.0713311899999</v>
          </cell>
          <cell r="BP240">
            <v>6000.200488738059</v>
          </cell>
          <cell r="BQ240">
            <v>7293</v>
          </cell>
          <cell r="BR240">
            <v>7636.1765324036551</v>
          </cell>
          <cell r="BS240">
            <v>8522.4311807544236</v>
          </cell>
          <cell r="BU240">
            <v>0.19706860713746366</v>
          </cell>
          <cell r="BV240">
            <v>0.16987877022901587</v>
          </cell>
          <cell r="BW240">
            <v>0.31861591231460817</v>
          </cell>
          <cell r="BX240">
            <v>0.31408382688894609</v>
          </cell>
          <cell r="BY240">
            <v>0.26158747907556434</v>
          </cell>
          <cell r="BZ240">
            <v>0.3338532505695766</v>
          </cell>
          <cell r="CA240">
            <v>0.31790285406991714</v>
          </cell>
          <cell r="CB240">
            <v>0.21545938568026712</v>
          </cell>
          <cell r="CD240">
            <v>0.27392639274257813</v>
          </cell>
          <cell r="CE240">
            <v>0.11688271555861807</v>
          </cell>
          <cell r="CF240">
            <v>0.31408382688894609</v>
          </cell>
          <cell r="CG240">
            <v>0.21545938568026712</v>
          </cell>
          <cell r="CH240">
            <v>4.7055605704600989E-2</v>
          </cell>
          <cell r="CI240">
            <v>0.11606000000000005</v>
          </cell>
        </row>
        <row r="241">
          <cell r="A241" t="str">
            <v xml:space="preserve">      Demand deposits</v>
          </cell>
          <cell r="B241">
            <v>2204.15</v>
          </cell>
          <cell r="C241">
            <v>2546.4500000000003</v>
          </cell>
          <cell r="D241">
            <v>2661.6499999999996</v>
          </cell>
          <cell r="E241">
            <v>3027.48</v>
          </cell>
          <cell r="F241">
            <v>2613.3999999999996</v>
          </cell>
          <cell r="G241">
            <v>2790.5</v>
          </cell>
          <cell r="H241">
            <v>2895.6</v>
          </cell>
          <cell r="I241">
            <v>3452.54</v>
          </cell>
          <cell r="J241">
            <v>3066.4</v>
          </cell>
          <cell r="K241">
            <v>3161.56</v>
          </cell>
          <cell r="L241">
            <v>3199.14</v>
          </cell>
          <cell r="M241">
            <v>4103.18</v>
          </cell>
          <cell r="N241">
            <v>4103.18</v>
          </cell>
          <cell r="O241">
            <v>3228.3</v>
          </cell>
          <cell r="P241">
            <v>3536.34</v>
          </cell>
          <cell r="Q241">
            <v>3320.44</v>
          </cell>
          <cell r="R241">
            <v>3424.88</v>
          </cell>
          <cell r="S241">
            <v>3592.64</v>
          </cell>
          <cell r="T241">
            <v>3481.78</v>
          </cell>
          <cell r="U241">
            <v>3477.1400000000003</v>
          </cell>
          <cell r="V241">
            <v>3553.54</v>
          </cell>
          <cell r="W241">
            <v>3569.5800000000004</v>
          </cell>
          <cell r="X241">
            <v>3816.44</v>
          </cell>
          <cell r="Y241">
            <v>4730.2</v>
          </cell>
          <cell r="Z241">
            <v>4006.14</v>
          </cell>
          <cell r="AA241">
            <v>3833.3</v>
          </cell>
          <cell r="AB241">
            <v>3855.9</v>
          </cell>
          <cell r="AC241">
            <v>3679.4399999999996</v>
          </cell>
          <cell r="AD241">
            <v>3719.6000000000004</v>
          </cell>
          <cell r="AE241">
            <v>3772.3999999999996</v>
          </cell>
          <cell r="AF241">
            <v>3638.7</v>
          </cell>
          <cell r="AG241">
            <v>3883.2000000000003</v>
          </cell>
          <cell r="AH241">
            <v>3817.9</v>
          </cell>
          <cell r="AI241">
            <v>3569.6</v>
          </cell>
          <cell r="AJ241">
            <v>3939.1</v>
          </cell>
          <cell r="AK241">
            <v>4407</v>
          </cell>
          <cell r="AL241">
            <v>3944.1</v>
          </cell>
          <cell r="AM241">
            <v>3640.3</v>
          </cell>
          <cell r="AN241">
            <v>3360.3</v>
          </cell>
          <cell r="AO241">
            <v>3514.7</v>
          </cell>
          <cell r="AP241">
            <v>3641.2000000000003</v>
          </cell>
          <cell r="AQ241">
            <v>3794.7000000000003</v>
          </cell>
          <cell r="AR241">
            <v>3902.1</v>
          </cell>
          <cell r="AS241">
            <v>3757</v>
          </cell>
          <cell r="AT241">
            <v>3634</v>
          </cell>
          <cell r="AU241">
            <v>3771.6</v>
          </cell>
          <cell r="AV241">
            <v>3888.1000000000004</v>
          </cell>
          <cell r="AW241">
            <v>5468.1353233051896</v>
          </cell>
          <cell r="AX241">
            <v>5199.0897368800006</v>
          </cell>
          <cell r="AY241">
            <v>5387.5839065500004</v>
          </cell>
          <cell r="AZ241">
            <v>5266.1064461399992</v>
          </cell>
          <cell r="BA241">
            <v>5426.7967846600004</v>
          </cell>
          <cell r="BB241">
            <v>5462.8613092999994</v>
          </cell>
          <cell r="BC241">
            <v>5619.9095279499998</v>
          </cell>
          <cell r="BD241">
            <v>5785.2971582400005</v>
          </cell>
          <cell r="BE241">
            <v>5627.2836710700003</v>
          </cell>
          <cell r="BF241">
            <v>5347.9704853599997</v>
          </cell>
          <cell r="BG241">
            <v>5266.1064461399992</v>
          </cell>
          <cell r="BH241">
            <v>5619.9095279499998</v>
          </cell>
          <cell r="BI241">
            <v>5347.9704853599997</v>
          </cell>
          <cell r="BJ241">
            <v>5707.209975031572</v>
          </cell>
          <cell r="BK241">
            <v>6022.7646641488736</v>
          </cell>
          <cell r="BL241">
            <v>6246.2238281027348</v>
          </cell>
          <cell r="BM241">
            <v>6476.5172510248276</v>
          </cell>
          <cell r="BN241">
            <v>6929.0582813403107</v>
          </cell>
          <cell r="BO241">
            <v>4407</v>
          </cell>
          <cell r="BP241">
            <v>5468.1353233051896</v>
          </cell>
          <cell r="BQ241">
            <v>5707.209975031572</v>
          </cell>
          <cell r="BR241">
            <v>6929.0582813403116</v>
          </cell>
          <cell r="BS241">
            <v>7744.5689209654975</v>
          </cell>
          <cell r="BU241">
            <v>-0.12853030420913403</v>
          </cell>
          <cell r="BV241">
            <v>5.9113561658361569E-3</v>
          </cell>
          <cell r="BW241">
            <v>-4.8167840959689956E-2</v>
          </cell>
          <cell r="BX241">
            <v>0.24078405339350795</v>
          </cell>
          <cell r="BY241">
            <v>0.56715366072672047</v>
          </cell>
          <cell r="BZ241">
            <v>0.48098915011726873</v>
          </cell>
          <cell r="CA241">
            <v>0.47164845496973018</v>
          </cell>
          <cell r="CB241">
            <v>4.3721421945694505E-2</v>
          </cell>
          <cell r="CD241">
            <v>0.15281318392076382</v>
          </cell>
          <cell r="CE241">
            <v>-6.8326920637605149E-2</v>
          </cell>
          <cell r="CF241">
            <v>0.24078405339350795</v>
          </cell>
          <cell r="CG241">
            <v>4.3721421945694505E-2</v>
          </cell>
          <cell r="CH241">
            <v>0.21408854968613289</v>
          </cell>
          <cell r="CI241">
            <v>0.11769429647046326</v>
          </cell>
        </row>
        <row r="242">
          <cell r="A242" t="str">
            <v xml:space="preserve">    Quasi-money and other </v>
          </cell>
          <cell r="B242">
            <v>11529.7</v>
          </cell>
          <cell r="C242">
            <v>12466.4</v>
          </cell>
          <cell r="D242">
            <v>14063.5</v>
          </cell>
          <cell r="E242">
            <v>15440.800000000001</v>
          </cell>
          <cell r="F242">
            <v>17294</v>
          </cell>
          <cell r="G242">
            <v>18390.34</v>
          </cell>
          <cell r="H242">
            <v>19424.560000000001</v>
          </cell>
          <cell r="I242">
            <v>19846.400000000001</v>
          </cell>
          <cell r="J242">
            <v>20764.7</v>
          </cell>
          <cell r="K242">
            <v>21586.280000000002</v>
          </cell>
          <cell r="L242">
            <v>22171.119999999999</v>
          </cell>
          <cell r="M242">
            <v>24029.52</v>
          </cell>
          <cell r="N242">
            <v>24029.52</v>
          </cell>
          <cell r="O242">
            <v>24411</v>
          </cell>
          <cell r="P242">
            <v>24824</v>
          </cell>
          <cell r="Q242">
            <v>25588.15</v>
          </cell>
          <cell r="R242">
            <v>25543.56</v>
          </cell>
          <cell r="S242">
            <v>26035.599999999999</v>
          </cell>
          <cell r="T242">
            <v>26958.720000000001</v>
          </cell>
          <cell r="U242">
            <v>27294</v>
          </cell>
          <cell r="V242">
            <v>27805.599999999999</v>
          </cell>
          <cell r="W242">
            <v>28187.040000000001</v>
          </cell>
          <cell r="X242">
            <v>29037.8</v>
          </cell>
          <cell r="Y242">
            <v>30179.94</v>
          </cell>
          <cell r="Z242">
            <v>30917.7</v>
          </cell>
          <cell r="AA242">
            <v>31548.74</v>
          </cell>
          <cell r="AB242">
            <v>31770.620000000003</v>
          </cell>
          <cell r="AC242">
            <v>33053.800000000003</v>
          </cell>
          <cell r="AD242">
            <v>33227.360000000001</v>
          </cell>
          <cell r="AE242">
            <v>33551</v>
          </cell>
          <cell r="AF242">
            <v>33859.160000000003</v>
          </cell>
          <cell r="AG242">
            <v>34166.400000000001</v>
          </cell>
          <cell r="AH242">
            <v>34483.600000000006</v>
          </cell>
          <cell r="AI242">
            <v>34742.76</v>
          </cell>
          <cell r="AJ242">
            <v>34368.200000000004</v>
          </cell>
          <cell r="AK242">
            <v>35236.259999999995</v>
          </cell>
          <cell r="AL242">
            <v>36525.699999999997</v>
          </cell>
          <cell r="AM242">
            <v>37016.1</v>
          </cell>
          <cell r="AN242">
            <v>37416.6</v>
          </cell>
          <cell r="AO242">
            <v>37278.5</v>
          </cell>
          <cell r="AP242">
            <v>37168.6</v>
          </cell>
          <cell r="AQ242">
            <v>37304.439999999995</v>
          </cell>
          <cell r="AR242">
            <v>36774</v>
          </cell>
          <cell r="AS242">
            <v>37652</v>
          </cell>
          <cell r="AT242">
            <v>37404.400000000001</v>
          </cell>
          <cell r="AU242">
            <v>37882.800000000003</v>
          </cell>
          <cell r="AV242">
            <v>38800.300000000003</v>
          </cell>
          <cell r="AW242">
            <v>38694.168021563673</v>
          </cell>
          <cell r="AX242">
            <v>38254.789090779996</v>
          </cell>
          <cell r="AY242">
            <v>37538.880724169998</v>
          </cell>
          <cell r="AZ242">
            <v>37586.820651670001</v>
          </cell>
          <cell r="BA242">
            <v>37465.48088652001</v>
          </cell>
          <cell r="BB242">
            <v>37556.883664929999</v>
          </cell>
          <cell r="BC242">
            <v>38057.847406680012</v>
          </cell>
          <cell r="BD242">
            <v>37496.219004060003</v>
          </cell>
          <cell r="BE242">
            <v>37462.028952280001</v>
          </cell>
          <cell r="BF242">
            <v>37211.991449460002</v>
          </cell>
          <cell r="BG242">
            <v>37586.820651670001</v>
          </cell>
          <cell r="BH242">
            <v>38057.847406680012</v>
          </cell>
          <cell r="BI242">
            <v>37211.991449460002</v>
          </cell>
          <cell r="BJ242">
            <v>39711.63441767788</v>
          </cell>
          <cell r="BK242">
            <v>41907.311904196322</v>
          </cell>
          <cell r="BL242">
            <v>43462.174729471393</v>
          </cell>
          <cell r="BM242">
            <v>45064.591367353583</v>
          </cell>
          <cell r="BN242">
            <v>48213.440635824445</v>
          </cell>
          <cell r="BO242">
            <v>35236.259999999995</v>
          </cell>
          <cell r="BP242">
            <v>38694.168021563673</v>
          </cell>
          <cell r="BQ242">
            <v>39711.63441767788</v>
          </cell>
          <cell r="BR242">
            <v>48213.44063582446</v>
          </cell>
          <cell r="BS242">
            <v>53887.887611878272</v>
          </cell>
          <cell r="BU242">
            <v>0.17771072771006668</v>
          </cell>
          <cell r="BV242">
            <v>0.11187267145539614</v>
          </cell>
          <cell r="BW242">
            <v>8.4701133292347519E-2</v>
          </cell>
          <cell r="BX242">
            <v>9.8134933206977193E-2</v>
          </cell>
          <cell r="BY242">
            <v>4.5493350991272496E-3</v>
          </cell>
          <cell r="BZ242">
            <v>2.0196185941405709E-2</v>
          </cell>
          <cell r="CA242">
            <v>-5.144008473334738E-3</v>
          </cell>
          <cell r="CB242">
            <v>2.6295083939967157E-2</v>
          </cell>
          <cell r="CD242">
            <v>0.25595267820580681</v>
          </cell>
          <cell r="CE242">
            <v>0.16753910047534881</v>
          </cell>
          <cell r="CF242">
            <v>9.8134933206977193E-2</v>
          </cell>
          <cell r="CG242">
            <v>2.6295083939967157E-2</v>
          </cell>
          <cell r="CH242">
            <v>0.21408854968613289</v>
          </cell>
          <cell r="CI242">
            <v>0.11769429647046348</v>
          </cell>
        </row>
        <row r="243">
          <cell r="A243" t="str">
            <v xml:space="preserve">  Bonds</v>
          </cell>
          <cell r="B243">
            <v>1022.7</v>
          </cell>
          <cell r="C243">
            <v>1211.1500000000001</v>
          </cell>
          <cell r="D243">
            <v>1281.2</v>
          </cell>
          <cell r="E243">
            <v>1249.3</v>
          </cell>
          <cell r="F243">
            <v>1088.76</v>
          </cell>
          <cell r="G243">
            <v>1211.3</v>
          </cell>
          <cell r="H243">
            <v>1466.56</v>
          </cell>
          <cell r="I243">
            <v>1875.3</v>
          </cell>
          <cell r="J243">
            <v>2663</v>
          </cell>
          <cell r="K243">
            <v>3483.5</v>
          </cell>
          <cell r="L243">
            <v>4283.1000000000004</v>
          </cell>
          <cell r="M243">
            <v>5095.1099999999997</v>
          </cell>
          <cell r="N243">
            <v>5095.1099999999997</v>
          </cell>
          <cell r="O243">
            <v>5009.5</v>
          </cell>
          <cell r="P243">
            <v>5151</v>
          </cell>
          <cell r="Q243">
            <v>5560.84</v>
          </cell>
          <cell r="R243">
            <v>5602.2</v>
          </cell>
          <cell r="S243">
            <v>5630.1</v>
          </cell>
          <cell r="T243">
            <v>5781.94</v>
          </cell>
          <cell r="U243">
            <v>5910.7</v>
          </cell>
          <cell r="V243">
            <v>6044.8</v>
          </cell>
          <cell r="W243">
            <v>6242.44</v>
          </cell>
          <cell r="X243">
            <v>6378.4</v>
          </cell>
          <cell r="Y243">
            <v>6349.7</v>
          </cell>
          <cell r="Z243">
            <v>6370.3</v>
          </cell>
          <cell r="AA243">
            <v>6548.5</v>
          </cell>
          <cell r="AB243">
            <v>6429.9</v>
          </cell>
          <cell r="AC243">
            <v>6459.9</v>
          </cell>
          <cell r="AD243">
            <v>6463.3</v>
          </cell>
          <cell r="AE243">
            <v>6423.1</v>
          </cell>
          <cell r="AF243">
            <v>6646.1</v>
          </cell>
          <cell r="AG243">
            <v>6554.9</v>
          </cell>
          <cell r="AH243">
            <v>6482.4</v>
          </cell>
          <cell r="AI243">
            <v>6308.5</v>
          </cell>
          <cell r="AJ243">
            <v>6034</v>
          </cell>
          <cell r="AK243">
            <v>5803.06</v>
          </cell>
          <cell r="AL243">
            <v>5645.8</v>
          </cell>
          <cell r="AM243">
            <v>5621.1</v>
          </cell>
          <cell r="AN243">
            <v>5638.4</v>
          </cell>
          <cell r="AO243">
            <v>5330.4</v>
          </cell>
          <cell r="AP243">
            <v>5171.2</v>
          </cell>
          <cell r="AQ243">
            <v>4930.3</v>
          </cell>
          <cell r="AR243">
            <v>4794.3</v>
          </cell>
          <cell r="AS243">
            <v>4732.6000000000004</v>
          </cell>
          <cell r="AT243">
            <v>4519.8</v>
          </cell>
          <cell r="AU243">
            <v>4463.5</v>
          </cell>
          <cell r="AV243">
            <v>4397.3</v>
          </cell>
          <cell r="AW243">
            <v>4218.9689259706302</v>
          </cell>
          <cell r="AX243">
            <v>4160.3476169200003</v>
          </cell>
          <cell r="AY243">
            <v>3925.3429049000001</v>
          </cell>
          <cell r="AZ243">
            <v>3751.2546814499997</v>
          </cell>
          <cell r="BA243">
            <v>3438.8590329200001</v>
          </cell>
          <cell r="BB243">
            <v>3306.88894729</v>
          </cell>
          <cell r="BC243">
            <v>3185.2837795099999</v>
          </cell>
          <cell r="BD243">
            <v>3005.88650001</v>
          </cell>
          <cell r="BE243">
            <v>2985.8409755800003</v>
          </cell>
          <cell r="BF243">
            <v>2939.3800839400001</v>
          </cell>
          <cell r="BG243">
            <v>3751.2546814499997</v>
          </cell>
          <cell r="BH243">
            <v>3185.2837795099999</v>
          </cell>
          <cell r="BI243">
            <v>2939.3800839400001</v>
          </cell>
          <cell r="BJ243">
            <v>3136.8272097601616</v>
          </cell>
          <cell r="BK243">
            <v>3310.2640623240254</v>
          </cell>
          <cell r="BL243">
            <v>3433.082880770748</v>
          </cell>
          <cell r="BM243">
            <v>3559.6579811107049</v>
          </cell>
          <cell r="BN243">
            <v>3808.3859977137131</v>
          </cell>
          <cell r="BO243">
            <v>5803.06</v>
          </cell>
          <cell r="BP243">
            <v>4218.9689259706302</v>
          </cell>
          <cell r="BQ243">
            <v>3136.8272097601616</v>
          </cell>
          <cell r="BR243">
            <v>3808.3859977137136</v>
          </cell>
          <cell r="BS243">
            <v>4256.6113084025928</v>
          </cell>
          <cell r="BU243">
            <v>-0.12309678222056331</v>
          </cell>
          <cell r="BV243">
            <v>-0.23241114103781668</v>
          </cell>
          <cell r="BW243">
            <v>-0.30275823768974452</v>
          </cell>
          <cell r="BX243">
            <v>-0.27297513277983854</v>
          </cell>
          <cell r="BY243">
            <v>-0.33469518277348187</v>
          </cell>
          <cell r="BZ243">
            <v>-0.35393712765754626</v>
          </cell>
          <cell r="CA243">
            <v>-0.34966589584937391</v>
          </cell>
          <cell r="CB243">
            <v>-0.25649435565859435</v>
          </cell>
          <cell r="CD243">
            <v>0.24623413429739505</v>
          </cell>
          <cell r="CE243">
            <v>-8.6089106571963891E-2</v>
          </cell>
          <cell r="CF243">
            <v>-0.27297513277983854</v>
          </cell>
          <cell r="CG243">
            <v>-0.25649435565859435</v>
          </cell>
          <cell r="CH243">
            <v>0.21408854968613289</v>
          </cell>
          <cell r="CI243">
            <v>0.11769429647046348</v>
          </cell>
        </row>
        <row r="244">
          <cell r="A244" t="str">
            <v xml:space="preserve">Other  liabilities </v>
          </cell>
          <cell r="B244">
            <v>1316.2263178900002</v>
          </cell>
          <cell r="C244">
            <v>974.32254331000001</v>
          </cell>
          <cell r="D244">
            <v>616.1461337500001</v>
          </cell>
          <cell r="E244">
            <v>442.03673645999993</v>
          </cell>
          <cell r="F244">
            <v>771.78204774999983</v>
          </cell>
          <cell r="G244">
            <v>734.65172324000002</v>
          </cell>
          <cell r="H244">
            <v>545.32315138000001</v>
          </cell>
          <cell r="I244">
            <v>232.21093600999998</v>
          </cell>
          <cell r="J244">
            <v>180.22647740999994</v>
          </cell>
          <cell r="K244">
            <v>245.67133475</v>
          </cell>
          <cell r="L244">
            <v>232.64261514000003</v>
          </cell>
          <cell r="M244">
            <v>835.40970946999994</v>
          </cell>
          <cell r="N244">
            <v>1069.07830438</v>
          </cell>
          <cell r="O244">
            <v>1461.3729273899999</v>
          </cell>
          <cell r="P244">
            <v>1460.7016125299999</v>
          </cell>
          <cell r="Q244">
            <v>1235.8232327000001</v>
          </cell>
          <cell r="R244">
            <v>1232.2774782000001</v>
          </cell>
          <cell r="S244">
            <v>1136.8133887499998</v>
          </cell>
          <cell r="T244">
            <v>1078.4081184900003</v>
          </cell>
          <cell r="U244">
            <v>898.6238019299999</v>
          </cell>
          <cell r="V244">
            <v>930.11398561999999</v>
          </cell>
          <cell r="W244">
            <v>688.62474437000014</v>
          </cell>
          <cell r="X244">
            <v>403.92524141000018</v>
          </cell>
          <cell r="Y244">
            <v>184.62533561999999</v>
          </cell>
          <cell r="Z244">
            <v>188.36433260999993</v>
          </cell>
          <cell r="AA244">
            <v>255.26583017000002</v>
          </cell>
          <cell r="AB244">
            <v>144.16052949999997</v>
          </cell>
          <cell r="AC244">
            <v>161.79613694</v>
          </cell>
          <cell r="AD244">
            <v>159.21655367</v>
          </cell>
          <cell r="AE244">
            <v>192.83029038000001</v>
          </cell>
          <cell r="AF244">
            <v>271.86171872</v>
          </cell>
          <cell r="AG244">
            <v>265.25837856999999</v>
          </cell>
          <cell r="AH244">
            <v>246.48997155000001</v>
          </cell>
          <cell r="AI244">
            <v>225.23033053</v>
          </cell>
          <cell r="AJ244">
            <v>170.10882015999999</v>
          </cell>
          <cell r="AK244">
            <v>174.36964871000001</v>
          </cell>
          <cell r="AL244">
            <v>140.72552863999999</v>
          </cell>
          <cell r="AM244">
            <v>134.81532059</v>
          </cell>
          <cell r="AN244">
            <v>117.62993112000001</v>
          </cell>
          <cell r="AO244">
            <v>100.31616617999998</v>
          </cell>
          <cell r="AP244">
            <v>94.976831199999978</v>
          </cell>
          <cell r="AQ244">
            <v>107.30867591999998</v>
          </cell>
          <cell r="AR244">
            <v>103.33789027999998</v>
          </cell>
          <cell r="AS244">
            <v>93.722060940000006</v>
          </cell>
          <cell r="AT244">
            <v>71.965402929999996</v>
          </cell>
          <cell r="AU244">
            <v>73.109335259999995</v>
          </cell>
          <cell r="AV244">
            <v>96.424056549999989</v>
          </cell>
          <cell r="AW244">
            <v>133.5200801661</v>
          </cell>
          <cell r="AX244">
            <v>119.23405283279894</v>
          </cell>
          <cell r="AY244">
            <v>115.5450956</v>
          </cell>
          <cell r="AZ244">
            <v>119.45280154999999</v>
          </cell>
          <cell r="BA244">
            <v>99.654626030000003</v>
          </cell>
          <cell r="BB244">
            <v>72.529439069999995</v>
          </cell>
          <cell r="BC244">
            <v>46.95010387</v>
          </cell>
          <cell r="BD244">
            <v>35.792451459999995</v>
          </cell>
          <cell r="BE244">
            <v>125.70589890000001</v>
          </cell>
          <cell r="BF244">
            <v>135.97215237999995</v>
          </cell>
          <cell r="BG244">
            <v>119.45280154999999</v>
          </cell>
          <cell r="BH244">
            <v>46.95010387</v>
          </cell>
          <cell r="BI244">
            <v>135.97215237999995</v>
          </cell>
          <cell r="BJ244">
            <v>137.58541423573803</v>
          </cell>
          <cell r="BK244">
            <v>145.1925853063965</v>
          </cell>
          <cell r="BL244">
            <v>150.57958206521008</v>
          </cell>
          <cell r="BM244">
            <v>156.13133434471629</v>
          </cell>
          <cell r="BN244">
            <v>167.040876027433</v>
          </cell>
          <cell r="BO244">
            <v>174.36964871000001</v>
          </cell>
          <cell r="BP244">
            <v>133.5200801661</v>
          </cell>
          <cell r="BQ244">
            <v>137.58541423573803</v>
          </cell>
          <cell r="BR244">
            <v>167.040876027433</v>
          </cell>
          <cell r="BS244">
            <v>186.70063441329162</v>
          </cell>
          <cell r="BU244">
            <v>-0.1840351063638398</v>
          </cell>
          <cell r="BV244">
            <v>-0.44350716006010937</v>
          </cell>
          <cell r="BW244">
            <v>-0.70803922578488376</v>
          </cell>
          <cell r="BX244">
            <v>-0.23426994804490486</v>
          </cell>
          <cell r="BY244">
            <v>1.5496654742918947E-2</v>
          </cell>
          <cell r="BZ244">
            <v>-0.56247616078124096</v>
          </cell>
          <cell r="CA244">
            <v>0.88941000597549169</v>
          </cell>
          <cell r="CB244">
            <v>3.0447360910663912E-2</v>
          </cell>
          <cell r="CD244">
            <v>-0.77900025158059294</v>
          </cell>
          <cell r="CE244">
            <v>-5.5548643286468913E-2</v>
          </cell>
          <cell r="CF244">
            <v>-0.23426994804490486</v>
          </cell>
          <cell r="CG244">
            <v>3.0447360910663912E-2</v>
          </cell>
          <cell r="CH244">
            <v>0.21408854968613289</v>
          </cell>
          <cell r="CI244">
            <v>0.11769429647046348</v>
          </cell>
        </row>
        <row r="246">
          <cell r="A246" t="str">
            <v>Exchange rate</v>
          </cell>
          <cell r="B246">
            <v>821.21000000000015</v>
          </cell>
          <cell r="C246">
            <v>820.47</v>
          </cell>
          <cell r="D246">
            <v>840.89999999999986</v>
          </cell>
          <cell r="E246">
            <v>829.32000000000016</v>
          </cell>
          <cell r="F246">
            <v>873.67</v>
          </cell>
          <cell r="G246">
            <v>876.89</v>
          </cell>
          <cell r="H246">
            <v>977.53999999999985</v>
          </cell>
          <cell r="I246">
            <v>986.74999999999989</v>
          </cell>
          <cell r="J246">
            <v>1048.6199999999999</v>
          </cell>
          <cell r="K246">
            <v>1070.0700000000002</v>
          </cell>
          <cell r="L246">
            <v>1032.29</v>
          </cell>
          <cell r="M246">
            <v>1003.9800000000001</v>
          </cell>
          <cell r="N246">
            <v>1051.7</v>
          </cell>
          <cell r="O246">
            <v>1079.4400000000003</v>
          </cell>
          <cell r="P246">
            <v>1060.0800000000002</v>
          </cell>
          <cell r="Q246">
            <v>1064.6400000000001</v>
          </cell>
          <cell r="R246">
            <v>1076.0700000000002</v>
          </cell>
          <cell r="S246">
            <v>1087.8599999999999</v>
          </cell>
          <cell r="T246">
            <v>1107.4400000000003</v>
          </cell>
          <cell r="U246">
            <v>1156.6099999999999</v>
          </cell>
          <cell r="V246">
            <v>1247.69</v>
          </cell>
          <cell r="W246">
            <v>1279.99</v>
          </cell>
          <cell r="X246">
            <v>1299.6199999999997</v>
          </cell>
          <cell r="Y246">
            <v>1287.1199999999999</v>
          </cell>
          <cell r="Z246">
            <v>1337.58</v>
          </cell>
          <cell r="AA246">
            <v>1341.72</v>
          </cell>
          <cell r="AB246">
            <v>1362.8700000000001</v>
          </cell>
          <cell r="AC246">
            <v>1364.0299999999997</v>
          </cell>
          <cell r="AD246">
            <v>1395.65</v>
          </cell>
          <cell r="AE246">
            <v>1375.5300000000002</v>
          </cell>
          <cell r="AF246">
            <v>1375.64</v>
          </cell>
          <cell r="AG246">
            <v>1429.57</v>
          </cell>
          <cell r="AH246">
            <v>1554.0899999999997</v>
          </cell>
          <cell r="AI246">
            <v>1584.02</v>
          </cell>
          <cell r="AJ246">
            <v>1548.3199999999997</v>
          </cell>
          <cell r="AK246">
            <v>1510.9899999999998</v>
          </cell>
          <cell r="AL246">
            <v>1589.2300000000002</v>
          </cell>
          <cell r="AM246">
            <v>1559.6800000000003</v>
          </cell>
          <cell r="AN246">
            <v>1532.94</v>
          </cell>
          <cell r="AO246">
            <v>1590.6799999999998</v>
          </cell>
          <cell r="AP246">
            <v>1675.9199999999998</v>
          </cell>
          <cell r="AQ246">
            <v>1735.8199999999997</v>
          </cell>
          <cell r="AR246">
            <v>1822.7000000000003</v>
          </cell>
          <cell r="AS246">
            <v>1929.62</v>
          </cell>
          <cell r="AT246">
            <v>2004.9700000000003</v>
          </cell>
          <cell r="AU246">
            <v>1959.2</v>
          </cell>
          <cell r="AV246">
            <v>1920.48</v>
          </cell>
          <cell r="AW246">
            <v>1872.1199999999997</v>
          </cell>
          <cell r="AX246">
            <v>1958.9100000000003</v>
          </cell>
          <cell r="AY246">
            <v>1945.38</v>
          </cell>
          <cell r="AZ246">
            <v>1954.0400000000004</v>
          </cell>
          <cell r="BA246">
            <v>1995.5600000000002</v>
          </cell>
          <cell r="BB246">
            <v>2102.8299999999995</v>
          </cell>
          <cell r="BC246">
            <v>2132.8200000000002</v>
          </cell>
          <cell r="BD246">
            <v>2162.7000000000003</v>
          </cell>
          <cell r="BE246">
            <v>2207.0000000000005</v>
          </cell>
          <cell r="BF246">
            <v>2222.37</v>
          </cell>
          <cell r="BG246">
            <v>1954.0400000000004</v>
          </cell>
          <cell r="BH246">
            <v>2132.8200000000002</v>
          </cell>
          <cell r="BI246">
            <v>2222.37</v>
          </cell>
          <cell r="BJ246">
            <v>2229.1799999999998</v>
          </cell>
          <cell r="BK246">
            <v>2229.1799999999994</v>
          </cell>
          <cell r="BL246">
            <v>2229.1799999999994</v>
          </cell>
          <cell r="BM246">
            <v>2229.1799999999994</v>
          </cell>
          <cell r="BN246">
            <v>2229.1799999999998</v>
          </cell>
          <cell r="BO246">
            <v>1510.9899999999998</v>
          </cell>
          <cell r="BP246">
            <v>1872.1199999999997</v>
          </cell>
          <cell r="BQ246">
            <v>2229.1799999999998</v>
          </cell>
          <cell r="BR246">
            <v>2229.1799999999998</v>
          </cell>
          <cell r="BS246">
            <v>2362.9299999999998</v>
          </cell>
          <cell r="BU246">
            <v>0.12478813092958241</v>
          </cell>
          <cell r="BV246">
            <v>0.26192812952098432</v>
          </cell>
          <cell r="BW246">
            <v>0.29012476754885541</v>
          </cell>
          <cell r="BX246">
            <v>0.2390022435621677</v>
          </cell>
          <cell r="BY246">
            <v>0.27470090153561144</v>
          </cell>
          <cell r="BZ246">
            <v>0.22871035015151375</v>
          </cell>
          <cell r="CA246">
            <v>0.10843055008304336</v>
          </cell>
          <cell r="CB246">
            <v>0.19072495352862018</v>
          </cell>
          <cell r="CD246">
            <v>0.28201757007111672</v>
          </cell>
          <cell r="CE246">
            <v>0.17393094660948472</v>
          </cell>
          <cell r="CF246">
            <v>0.2390022435621677</v>
          </cell>
          <cell r="CG246">
            <v>0.19072495352862018</v>
          </cell>
          <cell r="CH246">
            <v>0</v>
          </cell>
          <cell r="CI246">
            <v>5.9999641123641867E-2</v>
          </cell>
        </row>
        <row r="248">
          <cell r="A248" t="str">
            <v>Memorandum item:</v>
          </cell>
        </row>
        <row r="250">
          <cell r="A250" t="str">
            <v>Underlying credit to the private sector</v>
          </cell>
          <cell r="AK250">
            <v>55831.313955869999</v>
          </cell>
          <cell r="AL250">
            <v>56663.196861099997</v>
          </cell>
          <cell r="AM250">
            <v>56366.398484160003</v>
          </cell>
          <cell r="AN250">
            <v>56509.959507170002</v>
          </cell>
          <cell r="AO250">
            <v>56016.761904799998</v>
          </cell>
          <cell r="AP250">
            <v>56551.801809080011</v>
          </cell>
          <cell r="AQ250">
            <v>56932.400486370003</v>
          </cell>
          <cell r="AR250">
            <v>57341.951103969994</v>
          </cell>
          <cell r="AS250">
            <v>56835.062300509999</v>
          </cell>
          <cell r="AT250">
            <v>57493.043959510011</v>
          </cell>
          <cell r="AU250">
            <v>56994.001778250007</v>
          </cell>
          <cell r="AV250">
            <v>57900.891793170005</v>
          </cell>
          <cell r="AW250">
            <v>57763.514934632098</v>
          </cell>
          <cell r="AX250">
            <v>57059.367209139993</v>
          </cell>
          <cell r="AY250">
            <v>56336.401387679987</v>
          </cell>
          <cell r="AZ250">
            <v>56778.256179860007</v>
          </cell>
          <cell r="BA250">
            <v>57162.98726098999</v>
          </cell>
          <cell r="BB250">
            <v>57554.078322479996</v>
          </cell>
          <cell r="BC250">
            <v>57658.446333639993</v>
          </cell>
          <cell r="BD250">
            <v>57721.434453939997</v>
          </cell>
          <cell r="BE250">
            <v>57280.846507819988</v>
          </cell>
          <cell r="BF250">
            <v>58003.141083849994</v>
          </cell>
          <cell r="BG250">
            <v>56778.256179860007</v>
          </cell>
          <cell r="BH250">
            <v>57658.446333639993</v>
          </cell>
          <cell r="BI250">
            <v>58003.141083849994</v>
          </cell>
          <cell r="BJ250">
            <v>58887.58483199546</v>
          </cell>
          <cell r="BK250">
            <v>58635.954270714807</v>
          </cell>
          <cell r="BL250">
            <v>59180.587257523235</v>
          </cell>
          <cell r="BM250">
            <v>60153.791308429922</v>
          </cell>
          <cell r="BN250">
            <v>65150.622593634354</v>
          </cell>
          <cell r="BO250">
            <v>55831.313955869999</v>
          </cell>
          <cell r="BP250">
            <v>57763.514934632098</v>
          </cell>
          <cell r="BQ250">
            <v>57827.369731995466</v>
          </cell>
          <cell r="BR250">
            <v>64091.898398401754</v>
          </cell>
          <cell r="BS250">
            <v>73869.788866206218</v>
          </cell>
          <cell r="BU250" t="str">
            <v>n.d</v>
          </cell>
          <cell r="BV250" t="str">
            <v>n.d</v>
          </cell>
          <cell r="BW250" t="str">
            <v>n.d</v>
          </cell>
          <cell r="BX250">
            <v>3.4607836388900637E-2</v>
          </cell>
          <cell r="BY250">
            <v>4.7477767641288526E-3</v>
          </cell>
          <cell r="BZ250">
            <v>1.2752770673068792E-2</v>
          </cell>
          <cell r="CA250">
            <v>8.8723276627904468E-3</v>
          </cell>
          <cell r="CB250">
            <v>1.9459859716560057E-2</v>
          </cell>
          <cell r="CD250" t="str">
            <v>n.d</v>
          </cell>
          <cell r="CE250" t="str">
            <v>n.d</v>
          </cell>
          <cell r="CF250">
            <v>3.4607836388900637E-2</v>
          </cell>
          <cell r="CG250">
            <v>1.1054520736077933E-3</v>
          </cell>
          <cell r="CH250">
            <v>0.10833155122634208</v>
          </cell>
          <cell r="CI250">
            <v>0.15256047507009551</v>
          </cell>
        </row>
        <row r="251">
          <cell r="A251" t="str">
            <v>1.  Credit to private sector (reported)</v>
          </cell>
          <cell r="AK251">
            <v>51661.813955869999</v>
          </cell>
          <cell r="AL251">
            <v>52089.4968611</v>
          </cell>
          <cell r="AM251">
            <v>51631.998484160002</v>
          </cell>
          <cell r="AN251">
            <v>51485.559507170001</v>
          </cell>
          <cell r="AO251">
            <v>50988.661904799999</v>
          </cell>
          <cell r="AP251">
            <v>51308.501809080008</v>
          </cell>
          <cell r="AQ251">
            <v>51477.500486370001</v>
          </cell>
          <cell r="AR251">
            <v>51286.251103969997</v>
          </cell>
          <cell r="AS251">
            <v>50614.96230051</v>
          </cell>
          <cell r="AT251">
            <v>51134.143959510009</v>
          </cell>
          <cell r="AU251">
            <v>50540.001778250007</v>
          </cell>
          <cell r="AV251">
            <v>51409.491793170004</v>
          </cell>
          <cell r="AW251">
            <v>50531.614934632096</v>
          </cell>
          <cell r="AX251">
            <v>49529.267209139995</v>
          </cell>
          <cell r="AY251">
            <v>48539.101387679984</v>
          </cell>
          <cell r="AZ251">
            <v>47926.356179860006</v>
          </cell>
          <cell r="BA251">
            <v>48003.287260989993</v>
          </cell>
          <cell r="BB251">
            <v>47466.178322480002</v>
          </cell>
          <cell r="BC251">
            <v>47501.956333639995</v>
          </cell>
          <cell r="BD251">
            <v>47474.934453939997</v>
          </cell>
          <cell r="BE251">
            <v>46993.746507819989</v>
          </cell>
          <cell r="BF251">
            <v>47337.041083849996</v>
          </cell>
          <cell r="BG251">
            <v>47926.356179860006</v>
          </cell>
          <cell r="BH251">
            <v>47501.956333639995</v>
          </cell>
          <cell r="BI251">
            <v>47337.041083849996</v>
          </cell>
          <cell r="BJ251">
            <v>46742.08483199546</v>
          </cell>
          <cell r="BK251">
            <v>46490.454270714807</v>
          </cell>
          <cell r="BL251">
            <v>46235.087257523235</v>
          </cell>
          <cell r="BM251">
            <v>47208.291308429922</v>
          </cell>
          <cell r="BN251">
            <v>52205.122593634354</v>
          </cell>
          <cell r="BO251">
            <v>51661.813955869999</v>
          </cell>
          <cell r="BP251">
            <v>50531.614934632096</v>
          </cell>
          <cell r="BQ251">
            <v>46742.08483199546</v>
          </cell>
          <cell r="BR251">
            <v>52206.613498401748</v>
          </cell>
          <cell r="BS251">
            <v>61984.503966206212</v>
          </cell>
          <cell r="BU251" t="str">
            <v>n.d</v>
          </cell>
          <cell r="BV251" t="str">
            <v>n.d</v>
          </cell>
          <cell r="BW251" t="str">
            <v>n.d</v>
          </cell>
          <cell r="BX251">
            <v>-2.1876874517091638E-2</v>
          </cell>
          <cell r="BY251">
            <v>-6.9130128163690907E-2</v>
          </cell>
          <cell r="BZ251">
            <v>-7.7228772088159814E-2</v>
          </cell>
          <cell r="CA251">
            <v>-7.4257679539266541E-2</v>
          </cell>
          <cell r="CB251">
            <v>-7.4993251403874361E-2</v>
          </cell>
          <cell r="CD251" t="str">
            <v>n.d</v>
          </cell>
          <cell r="CE251" t="str">
            <v>n.d</v>
          </cell>
          <cell r="CF251">
            <v>-2.1876874517091638E-2</v>
          </cell>
          <cell r="CG251">
            <v>-7.4993251403874361E-2</v>
          </cell>
          <cell r="CH251">
            <v>0.1169081072452669</v>
          </cell>
          <cell r="CI251">
            <v>0.18729218029251804</v>
          </cell>
        </row>
        <row r="252">
          <cell r="A252" t="str">
            <v>2.  Credit that was written off because of fin. Restructuring</v>
          </cell>
          <cell r="AK252">
            <v>4169.5</v>
          </cell>
          <cell r="AL252">
            <v>4573.7</v>
          </cell>
          <cell r="AM252">
            <v>4734.3999999999996</v>
          </cell>
          <cell r="AN252">
            <v>5024.3999999999996</v>
          </cell>
          <cell r="AO252">
            <v>5028.1000000000004</v>
          </cell>
          <cell r="AP252">
            <v>5243.3</v>
          </cell>
          <cell r="AQ252">
            <v>5454.9</v>
          </cell>
          <cell r="AR252">
            <v>6055.7</v>
          </cell>
          <cell r="AS252">
            <v>6220.1</v>
          </cell>
          <cell r="AT252">
            <v>6358.9</v>
          </cell>
          <cell r="AU252">
            <v>6454</v>
          </cell>
          <cell r="AV252">
            <v>6491.4</v>
          </cell>
          <cell r="AW252">
            <v>7231.9</v>
          </cell>
          <cell r="AX252">
            <v>7530.1</v>
          </cell>
          <cell r="AY252">
            <v>7608.3</v>
          </cell>
          <cell r="AZ252">
            <v>7842.1</v>
          </cell>
          <cell r="BA252">
            <v>7735.5</v>
          </cell>
          <cell r="BB252">
            <v>8533.2000000000007</v>
          </cell>
          <cell r="BC252">
            <v>8549.99</v>
          </cell>
          <cell r="BD252">
            <v>8358.1</v>
          </cell>
          <cell r="BE252">
            <v>8411.9</v>
          </cell>
          <cell r="BF252">
            <v>8801</v>
          </cell>
          <cell r="BG252">
            <v>7842.1</v>
          </cell>
          <cell r="BH252">
            <v>8549.99</v>
          </cell>
          <cell r="BI252">
            <v>8801</v>
          </cell>
          <cell r="BJ252">
            <v>10266.1</v>
          </cell>
          <cell r="BK252">
            <v>10266.1</v>
          </cell>
          <cell r="BL252">
            <v>10266.1</v>
          </cell>
          <cell r="BM252">
            <v>10266.1</v>
          </cell>
          <cell r="BN252">
            <v>10266.1</v>
          </cell>
          <cell r="BO252">
            <v>4169.5</v>
          </cell>
          <cell r="BP252">
            <v>7231.9</v>
          </cell>
          <cell r="BQ252">
            <v>8920.59</v>
          </cell>
          <cell r="BR252">
            <v>8920.59</v>
          </cell>
          <cell r="BS252">
            <v>8920.59</v>
          </cell>
          <cell r="BU252" t="str">
            <v>n.d</v>
          </cell>
          <cell r="BV252" t="str">
            <v>n.d</v>
          </cell>
          <cell r="BW252" t="str">
            <v>n.d</v>
          </cell>
          <cell r="BX252">
            <v>0.73447655594195949</v>
          </cell>
          <cell r="BY252">
            <v>0.56080327999363133</v>
          </cell>
          <cell r="BZ252">
            <v>0.56739628590808278</v>
          </cell>
          <cell r="CA252">
            <v>0.38404441019673219</v>
          </cell>
          <cell r="CB252">
            <v>0.41955779255797254</v>
          </cell>
          <cell r="CD252" t="str">
            <v>n.d</v>
          </cell>
          <cell r="CE252" t="str">
            <v>n.d</v>
          </cell>
          <cell r="CF252" t="str">
            <v>n.d</v>
          </cell>
          <cell r="CG252">
            <v>0.23350571772286677</v>
          </cell>
          <cell r="CH252">
            <v>0</v>
          </cell>
          <cell r="CI252">
            <v>0</v>
          </cell>
        </row>
        <row r="253">
          <cell r="A253" t="str">
            <v>3.  Credit that was written off because of mortgage relief prog.</v>
          </cell>
          <cell r="AK253">
            <v>0</v>
          </cell>
          <cell r="AL253">
            <v>0</v>
          </cell>
          <cell r="AM253">
            <v>0</v>
          </cell>
          <cell r="AN253">
            <v>0</v>
          </cell>
          <cell r="AO253">
            <v>0</v>
          </cell>
          <cell r="AP253">
            <v>0</v>
          </cell>
          <cell r="AQ253">
            <v>0</v>
          </cell>
          <cell r="AR253">
            <v>0</v>
          </cell>
          <cell r="AS253">
            <v>0</v>
          </cell>
          <cell r="AT253">
            <v>0</v>
          </cell>
          <cell r="AU253">
            <v>0</v>
          </cell>
          <cell r="AV253">
            <v>0</v>
          </cell>
          <cell r="AW253">
            <v>0</v>
          </cell>
          <cell r="AX253">
            <v>0</v>
          </cell>
          <cell r="AY253">
            <v>189</v>
          </cell>
          <cell r="AZ253">
            <v>1009.8</v>
          </cell>
          <cell r="BA253">
            <v>1424.2</v>
          </cell>
          <cell r="BB253">
            <v>1554.7</v>
          </cell>
          <cell r="BC253">
            <v>1606.5</v>
          </cell>
          <cell r="BD253">
            <v>1888.4</v>
          </cell>
          <cell r="BE253">
            <v>1875.2</v>
          </cell>
          <cell r="BF253">
            <v>1865.1</v>
          </cell>
          <cell r="BG253">
            <v>1009.8</v>
          </cell>
          <cell r="BH253">
            <v>1606.5</v>
          </cell>
          <cell r="BI253">
            <v>1865.1</v>
          </cell>
          <cell r="BJ253">
            <v>1879.4</v>
          </cell>
          <cell r="BK253">
            <v>1879.4</v>
          </cell>
          <cell r="BL253">
            <v>2679.4</v>
          </cell>
          <cell r="BM253">
            <v>2679.4</v>
          </cell>
          <cell r="BN253">
            <v>2679.4</v>
          </cell>
          <cell r="BO253">
            <v>0</v>
          </cell>
          <cell r="BP253">
            <v>0</v>
          </cell>
          <cell r="BQ253">
            <v>2164.6949</v>
          </cell>
          <cell r="BR253">
            <v>2964.6949</v>
          </cell>
          <cell r="BS253">
            <v>2964.6949</v>
          </cell>
          <cell r="BU253" t="str">
            <v>n.d</v>
          </cell>
          <cell r="BV253" t="str">
            <v>n.d</v>
          </cell>
          <cell r="BW253" t="str">
            <v>n.d</v>
          </cell>
          <cell r="BX253" t="str">
            <v>n.d</v>
          </cell>
          <cell r="BY253" t="str">
            <v>n.d</v>
          </cell>
          <cell r="BZ253" t="str">
            <v>n.d</v>
          </cell>
          <cell r="CA253" t="str">
            <v>n.d</v>
          </cell>
          <cell r="CB253" t="str">
            <v>n.d</v>
          </cell>
          <cell r="CD253" t="str">
            <v>n.d</v>
          </cell>
          <cell r="CE253" t="str">
            <v>n.d</v>
          </cell>
          <cell r="CF253" t="str">
            <v>n.d</v>
          </cell>
          <cell r="CG253" t="str">
            <v>n.d</v>
          </cell>
          <cell r="CH253">
            <v>0.3695670923417429</v>
          </cell>
          <cell r="CI253">
            <v>0</v>
          </cell>
        </row>
        <row r="255">
          <cell r="A255" t="str">
            <v>Source:  Banco de la Republica and Fund staff estimates.</v>
          </cell>
        </row>
      </sheetData>
      <sheetData sheetId="11"/>
      <sheetData sheetId="12"/>
      <sheetData sheetId="13"/>
    </sheetDataSet>
  </externalBook>
</externalLink>
</file>

<file path=xl/externalLinks/externalLink8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TOC"/>
      <sheetName val="BOP_MACRO"/>
      <sheetName val="Shared Data"/>
      <sheetName val="Real-IN-0505"/>
      <sheetName val="WEO-In"/>
      <sheetName val="Trade%Tab"/>
      <sheetName val="XMDefl"/>
      <sheetName val="Real Summary"/>
      <sheetName val="ASSUM"/>
      <sheetName val="Annual cash flow"/>
      <sheetName val="PossAddFin"/>
      <sheetName val="DatosTrim"/>
      <sheetName val="DatosTrim (for charts)"/>
      <sheetName val="R1"/>
      <sheetName val="Input_DRBOP"/>
      <sheetName val="Fisc-OUT"/>
      <sheetName val="BOP"/>
      <sheetName val="BoP Table"/>
      <sheetName val="BOPquart"/>
      <sheetName val="BOPquart5"/>
      <sheetName val="BoP Table (mln)"/>
      <sheetName val="BoP Table (mln)-PC"/>
      <sheetName val="BoP Table (mln)-MT"/>
      <sheetName val="BoP Table (mln)-Cond"/>
      <sheetName val="BOP PC"/>
      <sheetName val="GEFR Table"/>
      <sheetName val="GEFRTab(mln)"/>
      <sheetName val="DBT"/>
      <sheetName val="DBT-In"/>
      <sheetName val="DIS"/>
      <sheetName val="AMORT"/>
      <sheetName val="EXP"/>
      <sheetName val="IMP"/>
      <sheetName val="OIL"/>
      <sheetName val="SRV"/>
      <sheetName val="INC"/>
      <sheetName val="TRF"/>
      <sheetName val="XMGrowth"/>
      <sheetName val="Trade bal"/>
      <sheetName val="XandM"/>
      <sheetName val="Export por actividad"/>
      <sheetName val="TIM"/>
      <sheetName val="KAF"/>
      <sheetName val="EXF"/>
      <sheetName val="PRI"/>
      <sheetName val="IMF"/>
      <sheetName val="GIR"/>
      <sheetName val="Financing Gap"/>
      <sheetName val="RED29"/>
      <sheetName val="RED30"/>
      <sheetName val="RED31"/>
      <sheetName val="RED32"/>
      <sheetName val="RED33"/>
      <sheetName val="RED34"/>
      <sheetName val="RED35"/>
      <sheetName val="RED36"/>
      <sheetName val="RED37"/>
      <sheetName val="RED38"/>
      <sheetName val="for SR"/>
      <sheetName val="Debt-SR"/>
      <sheetName val="Vuln-1"/>
      <sheetName val="Vuln-2"/>
      <sheetName val="Vuln-3"/>
      <sheetName val="Calc"/>
      <sheetName val="PC-CAPA"/>
      <sheetName val="PC-DS"/>
      <sheetName val="DS"/>
      <sheetName val="Q5"/>
      <sheetName val="Q6"/>
      <sheetName val="Q7"/>
      <sheetName val="FX-SRTablita"/>
      <sheetName val="FX-SRTablita-TS"/>
      <sheetName val="FX-SRTablita-Cond05"/>
      <sheetName val="BriefBOPTextTab"/>
      <sheetName val="FX-BriefTablita"/>
      <sheetName val="FX-BriefTablita-LOI"/>
      <sheetName val="FX-SRTablita-Ann"/>
      <sheetName val="X-Sur"/>
      <sheetName val="Brecha"/>
      <sheetName val="1"/>
      <sheetName val="4"/>
      <sheetName val="2"/>
      <sheetName val="3"/>
      <sheetName val="Panel1"/>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 sheetId="78"/>
      <sheetData sheetId="79" refreshError="1"/>
      <sheetData sheetId="80" refreshError="1"/>
      <sheetData sheetId="81" refreshError="1"/>
      <sheetData sheetId="82" refreshError="1"/>
      <sheetData sheetId="83"/>
    </sheetDataSet>
  </externalBook>
</externalLink>
</file>

<file path=xl/externalLinks/externalLink8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rédito SPNF Sin inversiones"/>
      <sheetName val="Sheet1"/>
      <sheetName val="Crédito SPNF (fiscal)"/>
    </sheetNames>
    <sheetDataSet>
      <sheetData sheetId="0"/>
      <sheetData sheetId="1"/>
      <sheetData sheetId="2"/>
    </sheetDataSet>
  </externalBook>
</externalLink>
</file>

<file path=xl/externalLinks/externalLink8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TOC"/>
      <sheetName val="BOP_MACRO"/>
      <sheetName val="Shared Data"/>
      <sheetName val="Reall2008"/>
      <sheetName val="Real-IN-0710"/>
      <sheetName val="Real Summary"/>
      <sheetName val="XMDefl"/>
      <sheetName val="WEO-In"/>
      <sheetName val="ASSUM"/>
      <sheetName val="SBA-To-BOP"/>
      <sheetName val="Assum-Rev2"/>
      <sheetName val="DatosTrim"/>
      <sheetName val="BOPquart (%)"/>
      <sheetName val="R1"/>
      <sheetName val="BoP Table (mln)-Ann"/>
      <sheetName val="BoP Table (mln)-PC"/>
      <sheetName val="FX-BriefTablita"/>
      <sheetName val="BoP Table (mln)-MT"/>
      <sheetName val="BoP Table (mln)-Cond"/>
      <sheetName val="Brecha"/>
      <sheetName val="GEFR Table"/>
      <sheetName val="GEFR Table (mln)"/>
      <sheetName val="GEFR Table (mln)-old"/>
      <sheetName val="BoP Table (mln)"/>
      <sheetName val="Fisc-OUT"/>
      <sheetName val="BoP Table"/>
      <sheetName val="BOPquart"/>
      <sheetName val="DIS"/>
      <sheetName val="DBT"/>
      <sheetName val="STK-Gr"/>
      <sheetName val="DBT-In"/>
      <sheetName val="EXP"/>
      <sheetName val="IMP"/>
      <sheetName val="SRV"/>
      <sheetName val="FX-BriefTablita-LOI"/>
      <sheetName val="GEFR Text"/>
      <sheetName val="Chge in Debt to GDP ratio"/>
      <sheetName val="INC"/>
      <sheetName val="TRF"/>
      <sheetName val="KAF"/>
      <sheetName val="EXF"/>
      <sheetName val="PRI"/>
      <sheetName val="IMF"/>
      <sheetName val="GIR"/>
      <sheetName val="MDB-Q"/>
      <sheetName val="MDB-M"/>
      <sheetName val="IFI"/>
      <sheetName val="Pub Ext Debt"/>
      <sheetName val="Ext Debt Sce (Y)"/>
      <sheetName val="Ext Debt Sce (Q)"/>
      <sheetName val="Input_DRBOP"/>
      <sheetName val="BOP"/>
      <sheetName val="XandM"/>
      <sheetName val="X-Sur"/>
      <sheetName val="XMGrowth"/>
      <sheetName val="Trade bal"/>
      <sheetName val="Trade%Tab"/>
      <sheetName val="RED29"/>
      <sheetName val="RED30"/>
      <sheetName val="RED31"/>
      <sheetName val="RED32"/>
      <sheetName val="RED33"/>
      <sheetName val="RED34"/>
      <sheetName val="RED35"/>
      <sheetName val="RED36"/>
      <sheetName val="RED37"/>
      <sheetName val="RED38"/>
      <sheetName val="Vuln-1"/>
      <sheetName val="Vuln-2"/>
      <sheetName val="Vuln-3"/>
      <sheetName val="Calc"/>
      <sheetName val="for SR"/>
      <sheetName val="Debt-SR"/>
      <sheetName val="PC-CAPA"/>
      <sheetName val="PC-DS"/>
      <sheetName val="BOP PC"/>
      <sheetName val="DS"/>
      <sheetName val="Q5"/>
      <sheetName val="Q6"/>
      <sheetName val="Q7"/>
      <sheetName val="FX-SRTablita"/>
      <sheetName val="FX-SRTablita-TS"/>
      <sheetName val="FX-SRTablita-Ann"/>
      <sheetName val="FX-SRTablita-Cond05"/>
      <sheetName val="BriefBOPTextTab"/>
      <sheetName val="Real-IN-2309"/>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refreshError="1"/>
      <sheetData sheetId="78" refreshError="1"/>
      <sheetData sheetId="79" refreshError="1"/>
      <sheetData sheetId="80"/>
      <sheetData sheetId="81"/>
      <sheetData sheetId="82"/>
      <sheetData sheetId="83"/>
      <sheetData sheetId="84"/>
      <sheetData sheetId="85"/>
    </sheetDataSet>
  </externalBook>
</externalLink>
</file>

<file path=xl/externalLinks/externalLink8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Vaciado 1"/>
      <sheetName val="Detalles Op. Cred 3"/>
      <sheetName val="Hoja Cualitativa 2"/>
      <sheetName val="Proyecciones 4"/>
      <sheetName val="Check List"/>
      <sheetName val="Resumen Grafico del Rating"/>
      <sheetName val="MATRIZ"/>
      <sheetName val="Analisis de datos "/>
      <sheetName val="Riesgo Industria"/>
      <sheetName val="INFLACION"/>
      <sheetName val="Q6"/>
      <sheetName val="Q7"/>
      <sheetName val="Q2"/>
      <sheetName val="terms"/>
      <sheetName val="BD"/>
      <sheetName val="Serie mensual"/>
      <sheetName val="Codigos"/>
    </sheetNames>
    <sheetDataSet>
      <sheetData sheetId="0" refreshError="1">
        <row r="126">
          <cell r="E126">
            <v>-3591560</v>
          </cell>
          <cell r="F126">
            <v>-6000000</v>
          </cell>
        </row>
        <row r="153">
          <cell r="F153">
            <v>2489311</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Set>
  </externalBook>
</externalLink>
</file>

<file path=xl/externalLinks/externalLink8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Main"/>
      <sheetName val="DA"/>
      <sheetName val="Micro"/>
      <sheetName val="Q1"/>
      <sheetName val="Q2"/>
      <sheetName val="Q3"/>
      <sheetName val="Q4"/>
      <sheetName val="Q5"/>
      <sheetName val="Q6"/>
      <sheetName val="Q7"/>
      <sheetName val="QC"/>
      <sheetName val="dshWhatToLoad"/>
      <sheetName val="SetUp Sheet"/>
      <sheetName val="SpinData"/>
      <sheetName val="dshNWCell"/>
      <sheetName val="dshNWCell_Qrt"/>
      <sheetName val="dshUserDelete"/>
      <sheetName val="dshUser"/>
      <sheetName val="dshRefreshLinks"/>
      <sheetName val="dshRefreshLinks_Qrt"/>
      <sheetName val="dshQuestionnairesPrint"/>
      <sheetName val="dshPickAUtility"/>
      <sheetName val="dshAremosSelect_Qrt"/>
      <sheetName val="dshAremosSelect"/>
      <sheetName val="dshWizard1"/>
      <sheetName val="dshWizard1_Qrt"/>
      <sheetName val="dshWizard2"/>
      <sheetName val="dshWizard3"/>
      <sheetName val="dshWizard3_qrt"/>
      <sheetName val="dshWizard4"/>
      <sheetName val="dshAlignButtons"/>
      <sheetName val="dshExit"/>
      <sheetName val="dshAbout"/>
      <sheetName val="dshSend"/>
      <sheetName val="Links"/>
      <sheetName val="xxweolinksxx"/>
      <sheetName val="HelpList"/>
      <sheetName val="Data check"/>
      <sheetName val="dshErrorCheck"/>
      <sheetName val="dshMacroMaker"/>
      <sheetName val="WRS97TAB"/>
      <sheetName val="graf 1"/>
      <sheetName val="Current"/>
      <sheetName val="StRp_Tbl1"/>
      <sheetName val="SetUp_Sheet"/>
      <sheetName val="Data_check"/>
      <sheetName val="embi_day"/>
      <sheetName val="GenericIR"/>
      <sheetName val="Stfrprtables"/>
      <sheetName val="SPNF Acuerdo Incl. Int."/>
    </sheetNames>
    <definedNames>
      <definedName name="BFLD_DF"/>
      <definedName name="NTDD_RG"/>
    </defined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sheetData sheetId="41" refreshError="1"/>
      <sheetData sheetId="42" refreshError="1"/>
      <sheetData sheetId="43" refreshError="1"/>
      <sheetData sheetId="44" refreshError="1"/>
      <sheetData sheetId="45"/>
      <sheetData sheetId="46" refreshError="1"/>
      <sheetData sheetId="47" refreshError="1"/>
      <sheetData sheetId="48" refreshError="1"/>
      <sheetData sheetId="49" refreshError="1"/>
    </sheetDataSet>
  </externalBook>
</externalLink>
</file>

<file path=xl/externalLinks/externalLink8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RECIMP2000"/>
      <sheetName val="RECIMP99"/>
      <sheetName val="RECIMP2000real"/>
      <sheetName val="MACROS"/>
      <sheetName val="RECIMP99real"/>
      <sheetName val="IPC"/>
      <sheetName val="Internet"/>
      <sheetName val="Control"/>
    </sheetNames>
    <sheetDataSet>
      <sheetData sheetId="0" refreshError="1">
        <row r="1">
          <cell r="B1" t="str">
            <v>(L:\Y\MENSUAL\RECIMP2000)</v>
          </cell>
          <cell r="D1" t="str">
            <v xml:space="preserve">                              *** Dirección Nacional de Investigaciones y Análisis Fiscal ***</v>
          </cell>
          <cell r="O1">
            <v>37075.568050925925</v>
          </cell>
          <cell r="W1" t="str">
            <v>(L:\Y\MENSUAL\RECIMP2000)                                                                    ***Dirección Nacional de Investigaciones y Análisis Fiscal***</v>
          </cell>
          <cell r="AI1">
            <v>37075.568050925925</v>
          </cell>
        </row>
        <row r="5">
          <cell r="B5" t="str">
            <v>RECURSOS TRIBUTARIOS AÑO 2000 (1)</v>
          </cell>
          <cell r="W5" t="str">
            <v>RECURSOS TRIBUTARIOS AÑO 2000 (1)</v>
          </cell>
        </row>
        <row r="6">
          <cell r="B6" t="str">
            <v>en millones de pesos</v>
          </cell>
          <cell r="W6" t="str">
            <v>en millones de pesos</v>
          </cell>
        </row>
        <row r="9">
          <cell r="C9" t="str">
            <v>Enero</v>
          </cell>
          <cell r="D9" t="str">
            <v>Febrero</v>
          </cell>
          <cell r="E9" t="str">
            <v>Marzo</v>
          </cell>
          <cell r="F9" t="str">
            <v>Abril</v>
          </cell>
          <cell r="G9" t="str">
            <v>Mayo</v>
          </cell>
          <cell r="H9" t="str">
            <v>Junio</v>
          </cell>
          <cell r="I9" t="str">
            <v>Julio</v>
          </cell>
          <cell r="J9" t="str">
            <v>Agosto</v>
          </cell>
          <cell r="K9" t="str">
            <v>Septiem.</v>
          </cell>
          <cell r="L9" t="str">
            <v>Octubre</v>
          </cell>
          <cell r="M9" t="str">
            <v>Noviem.</v>
          </cell>
          <cell r="N9" t="str">
            <v>Diciem.</v>
          </cell>
          <cell r="O9" t="str">
            <v>Total</v>
          </cell>
          <cell r="Z9" t="str">
            <v>I TRIM</v>
          </cell>
          <cell r="AB9" t="str">
            <v>II TRIM</v>
          </cell>
          <cell r="AD9" t="str">
            <v>III TRIM</v>
          </cell>
          <cell r="AF9" t="str">
            <v>IV TRIM</v>
          </cell>
          <cell r="AI9" t="str">
            <v>TOTAL</v>
          </cell>
        </row>
        <row r="11">
          <cell r="B11" t="str">
            <v xml:space="preserve"> 1- DGI (Excl. Sist. Seg. Social)</v>
          </cell>
          <cell r="C11">
            <v>3004.35562046</v>
          </cell>
          <cell r="D11">
            <v>2814.9726569499999</v>
          </cell>
          <cell r="E11">
            <v>2915.9545127299998</v>
          </cell>
          <cell r="F11">
            <v>3106.5169631000003</v>
          </cell>
          <cell r="G11">
            <v>3484.9621809099999</v>
          </cell>
          <cell r="H11">
            <v>3922.3247189799995</v>
          </cell>
          <cell r="I11">
            <v>3062.8905909200002</v>
          </cell>
          <cell r="J11">
            <v>3343.8331704099996</v>
          </cell>
          <cell r="K11">
            <v>3070.4153010700002</v>
          </cell>
          <cell r="L11">
            <v>3162.6530284999999</v>
          </cell>
          <cell r="M11">
            <v>3075.7640632900002</v>
          </cell>
          <cell r="N11">
            <v>3131.0161508800002</v>
          </cell>
          <cell r="O11">
            <v>38095.658958199994</v>
          </cell>
          <cell r="W11" t="str">
            <v xml:space="preserve"> 1- DGI (Excl. Sist. Seg. Social)</v>
          </cell>
          <cell r="Z11">
            <v>8735.2827901399996</v>
          </cell>
          <cell r="AB11">
            <v>10513.80386299</v>
          </cell>
          <cell r="AD11">
            <v>9477.1390624000014</v>
          </cell>
          <cell r="AF11">
            <v>9369.4332426700003</v>
          </cell>
          <cell r="AI11">
            <v>38095.658958199994</v>
          </cell>
        </row>
        <row r="12">
          <cell r="B12">
            <v>38095.65625</v>
          </cell>
          <cell r="W12">
            <v>38095.65625</v>
          </cell>
        </row>
        <row r="13">
          <cell r="B13" t="str">
            <v xml:space="preserve"> Ganancias</v>
          </cell>
          <cell r="C13">
            <v>739.58327029999998</v>
          </cell>
          <cell r="D13">
            <v>706.74945939999998</v>
          </cell>
          <cell r="E13">
            <v>695.56865977999996</v>
          </cell>
          <cell r="F13">
            <v>774.00921158000006</v>
          </cell>
          <cell r="G13">
            <v>1189.20581367</v>
          </cell>
          <cell r="H13">
            <v>1361.56222252</v>
          </cell>
          <cell r="I13">
            <v>802.29480040999999</v>
          </cell>
          <cell r="J13">
            <v>900.35667937000005</v>
          </cell>
          <cell r="K13">
            <v>731.97161862999997</v>
          </cell>
          <cell r="L13">
            <v>860.50489604999996</v>
          </cell>
          <cell r="M13">
            <v>817.58624206000002</v>
          </cell>
          <cell r="N13">
            <v>875.75183126000002</v>
          </cell>
          <cell r="O13">
            <v>10455.144705030001</v>
          </cell>
          <cell r="W13" t="str">
            <v xml:space="preserve"> Ganancias</v>
          </cell>
          <cell r="Z13">
            <v>2141.90138948</v>
          </cell>
          <cell r="AB13">
            <v>3324.77724777</v>
          </cell>
          <cell r="AD13">
            <v>2434.6230984100002</v>
          </cell>
          <cell r="AF13">
            <v>2553.84296937</v>
          </cell>
          <cell r="AI13">
            <v>10455.144705030001</v>
          </cell>
        </row>
        <row r="14">
          <cell r="B14" t="str">
            <v xml:space="preserve"> IVA      </v>
          </cell>
          <cell r="C14">
            <v>1650.62823989</v>
          </cell>
          <cell r="D14">
            <v>1378.90537455</v>
          </cell>
          <cell r="E14">
            <v>1615.34146246</v>
          </cell>
          <cell r="F14">
            <v>1559.60285232</v>
          </cell>
          <cell r="G14">
            <v>1547.77815037</v>
          </cell>
          <cell r="H14">
            <v>1709.94685396</v>
          </cell>
          <cell r="I14">
            <v>1630.32382766</v>
          </cell>
          <cell r="J14">
            <v>1640.05486541</v>
          </cell>
          <cell r="K14">
            <v>1666.9294999399999</v>
          </cell>
          <cell r="L14">
            <v>1508.3728451699999</v>
          </cell>
          <cell r="M14">
            <v>1557.9095529000001</v>
          </cell>
          <cell r="N14">
            <v>1542.7499218400001</v>
          </cell>
          <cell r="O14">
            <v>19008.543446470001</v>
          </cell>
          <cell r="W14" t="str">
            <v xml:space="preserve"> IVA      </v>
          </cell>
          <cell r="Z14">
            <v>4644.8750768999998</v>
          </cell>
          <cell r="AB14">
            <v>4817.3278566500003</v>
          </cell>
          <cell r="AD14">
            <v>4937.3081930099997</v>
          </cell>
          <cell r="AF14">
            <v>4609.0323199100003</v>
          </cell>
          <cell r="AI14">
            <v>19008.543446470001</v>
          </cell>
        </row>
        <row r="15">
          <cell r="B15" t="str">
            <v xml:space="preserve"> Reintegros (-)         </v>
          </cell>
          <cell r="C15">
            <v>34.375483090000003</v>
          </cell>
          <cell r="D15">
            <v>42.390375830000004</v>
          </cell>
          <cell r="E15">
            <v>65.263212159999995</v>
          </cell>
          <cell r="F15">
            <v>43.302492770000001</v>
          </cell>
          <cell r="G15">
            <v>52.377686539999999</v>
          </cell>
          <cell r="H15">
            <v>50.365551660000001</v>
          </cell>
          <cell r="I15">
            <v>45.44892454</v>
          </cell>
          <cell r="J15">
            <v>52.965958430000001</v>
          </cell>
          <cell r="K15">
            <v>54.016320759999999</v>
          </cell>
          <cell r="L15">
            <v>49.451572609999999</v>
          </cell>
          <cell r="M15">
            <v>48.272943949999998</v>
          </cell>
          <cell r="N15">
            <v>44.427730930000003</v>
          </cell>
          <cell r="O15">
            <v>582.65825327000005</v>
          </cell>
          <cell r="W15" t="str">
            <v xml:space="preserve"> Reintegros (-)         </v>
          </cell>
          <cell r="Z15">
            <v>142.02907107999999</v>
          </cell>
          <cell r="AB15">
            <v>146.04573096999999</v>
          </cell>
          <cell r="AD15">
            <v>152.43120372999999</v>
          </cell>
          <cell r="AF15">
            <v>142.15224749000001</v>
          </cell>
          <cell r="AI15">
            <v>582.65825327000005</v>
          </cell>
        </row>
        <row r="16">
          <cell r="B16" t="str">
            <v xml:space="preserve"> Internos coparticipados</v>
          </cell>
          <cell r="C16">
            <v>179.07205904</v>
          </cell>
          <cell r="D16">
            <v>90.034120560000005</v>
          </cell>
          <cell r="E16">
            <v>119.19461062000001</v>
          </cell>
          <cell r="F16">
            <v>130.76697214000001</v>
          </cell>
          <cell r="G16">
            <v>111.36492575</v>
          </cell>
          <cell r="H16">
            <v>115.04021942999999</v>
          </cell>
          <cell r="I16">
            <v>125.51845983</v>
          </cell>
          <cell r="J16">
            <v>129.02651929000001</v>
          </cell>
          <cell r="K16">
            <v>124.53442699999999</v>
          </cell>
          <cell r="L16">
            <v>149.13235735999999</v>
          </cell>
          <cell r="M16">
            <v>116.3855875</v>
          </cell>
          <cell r="N16">
            <v>138.36836915999999</v>
          </cell>
          <cell r="O16">
            <v>1528.4386276799999</v>
          </cell>
          <cell r="W16" t="str">
            <v xml:space="preserve"> Internos coparticipados</v>
          </cell>
          <cell r="Z16">
            <v>388.30079022000001</v>
          </cell>
          <cell r="AB16">
            <v>357.17211731999998</v>
          </cell>
          <cell r="AD16">
            <v>379.07940611999999</v>
          </cell>
          <cell r="AF16">
            <v>403.88631401999999</v>
          </cell>
          <cell r="AI16">
            <v>1528.4386276799999</v>
          </cell>
        </row>
        <row r="17">
          <cell r="B17" t="str">
            <v xml:space="preserve"> Premios de juegos</v>
          </cell>
          <cell r="C17">
            <v>8.3074518800000003</v>
          </cell>
          <cell r="D17">
            <v>7.3790377500000002</v>
          </cell>
          <cell r="E17">
            <v>13.421217909999999</v>
          </cell>
          <cell r="F17">
            <v>3.96073114</v>
          </cell>
          <cell r="G17">
            <v>5.8679885699999996</v>
          </cell>
          <cell r="H17">
            <v>3.9706233399999999</v>
          </cell>
          <cell r="I17">
            <v>2.9380738100000001</v>
          </cell>
          <cell r="J17">
            <v>9.1042980300000007</v>
          </cell>
          <cell r="K17">
            <v>3.2397916699999998</v>
          </cell>
          <cell r="L17">
            <v>11.730542270000001</v>
          </cell>
          <cell r="M17">
            <v>7.3749810699999996</v>
          </cell>
          <cell r="N17">
            <v>5.0310916299999997</v>
          </cell>
          <cell r="O17">
            <v>82.325829070000026</v>
          </cell>
          <cell r="W17" t="str">
            <v xml:space="preserve"> Premios de juegos</v>
          </cell>
          <cell r="Z17">
            <v>29.10770754</v>
          </cell>
          <cell r="AB17">
            <v>13.799343049999999</v>
          </cell>
          <cell r="AD17">
            <v>15.28216351</v>
          </cell>
          <cell r="AF17">
            <v>24.13661497</v>
          </cell>
          <cell r="AI17">
            <v>82.325829070000026</v>
          </cell>
        </row>
        <row r="18">
          <cell r="B18" t="str">
            <v xml:space="preserve"> Transferencias de inmuebles</v>
          </cell>
          <cell r="C18">
            <v>5.8248477999999997</v>
          </cell>
          <cell r="D18">
            <v>2.7666681999999998</v>
          </cell>
          <cell r="E18">
            <v>3.9194865499999998</v>
          </cell>
          <cell r="F18">
            <v>4.5092357300000003</v>
          </cell>
          <cell r="G18">
            <v>3.92812553</v>
          </cell>
          <cell r="H18">
            <v>4.6492902899999997</v>
          </cell>
          <cell r="I18">
            <v>4.9037592999999999</v>
          </cell>
          <cell r="J18">
            <v>4.5580742299999999</v>
          </cell>
          <cell r="K18">
            <v>5.14943171</v>
          </cell>
          <cell r="L18">
            <v>4.73468497</v>
          </cell>
          <cell r="M18">
            <v>4.53949304</v>
          </cell>
          <cell r="N18">
            <v>4.9120901300000002</v>
          </cell>
          <cell r="O18">
            <v>54.395187479999997</v>
          </cell>
          <cell r="W18" t="str">
            <v xml:space="preserve"> Transferencias de inmuebles</v>
          </cell>
          <cell r="Z18">
            <v>12.511002549999999</v>
          </cell>
          <cell r="AB18">
            <v>13.086651549999999</v>
          </cell>
          <cell r="AD18">
            <v>14.61126524</v>
          </cell>
          <cell r="AF18">
            <v>14.186268139999999</v>
          </cell>
          <cell r="AI18">
            <v>54.395187479999997</v>
          </cell>
        </row>
        <row r="19">
          <cell r="B19" t="str">
            <v xml:space="preserve"> Ganancia mínima presunta</v>
          </cell>
          <cell r="C19">
            <v>48.328661369999999</v>
          </cell>
          <cell r="D19">
            <v>50.46043126</v>
          </cell>
          <cell r="E19">
            <v>46.924793680000001</v>
          </cell>
          <cell r="F19">
            <v>48.187196270000001</v>
          </cell>
          <cell r="G19">
            <v>55.27855581</v>
          </cell>
          <cell r="H19">
            <v>48.411299769999999</v>
          </cell>
          <cell r="I19">
            <v>44.940106540000002</v>
          </cell>
          <cell r="J19">
            <v>47.56057569</v>
          </cell>
          <cell r="K19">
            <v>45.678188509999998</v>
          </cell>
          <cell r="L19">
            <v>49.201580100000001</v>
          </cell>
          <cell r="M19">
            <v>51.195835879999997</v>
          </cell>
          <cell r="N19">
            <v>63.967491780000003</v>
          </cell>
          <cell r="O19">
            <v>600.13471665999998</v>
          </cell>
          <cell r="W19" t="str">
            <v xml:space="preserve"> Ganancia mínima presunta</v>
          </cell>
          <cell r="Z19">
            <v>145.71388630999999</v>
          </cell>
          <cell r="AB19">
            <v>151.87705184999999</v>
          </cell>
          <cell r="AD19">
            <v>138.17887073999998</v>
          </cell>
          <cell r="AF19">
            <v>164.36490775999999</v>
          </cell>
          <cell r="AI19">
            <v>600.13471665999998</v>
          </cell>
        </row>
        <row r="20">
          <cell r="B20" t="str">
            <v xml:space="preserve"> Intereses pagados</v>
          </cell>
          <cell r="C20">
            <v>61.670701989999998</v>
          </cell>
          <cell r="D20">
            <v>69.487651799999995</v>
          </cell>
          <cell r="E20">
            <v>90.255332280000005</v>
          </cell>
          <cell r="F20">
            <v>73.565844100000007</v>
          </cell>
          <cell r="G20">
            <v>74.616551110000003</v>
          </cell>
          <cell r="H20">
            <v>73.776994950000002</v>
          </cell>
          <cell r="I20">
            <v>66.131774809999996</v>
          </cell>
          <cell r="J20">
            <v>70.950321259999996</v>
          </cell>
          <cell r="K20">
            <v>72.34000159</v>
          </cell>
          <cell r="L20">
            <v>61.447339560000003</v>
          </cell>
          <cell r="M20">
            <v>79.264818820000002</v>
          </cell>
          <cell r="N20">
            <v>61.60634718</v>
          </cell>
          <cell r="O20">
            <v>855.11367945000006</v>
          </cell>
          <cell r="W20" t="str">
            <v xml:space="preserve"> Intereses pagados</v>
          </cell>
          <cell r="Z20">
            <v>221.41368606999998</v>
          </cell>
          <cell r="AB20">
            <v>221.95939016</v>
          </cell>
          <cell r="AD20">
            <v>209.42209765999996</v>
          </cell>
          <cell r="AF20">
            <v>202.31850556000001</v>
          </cell>
          <cell r="AI20">
            <v>855.11367945000006</v>
          </cell>
        </row>
        <row r="21">
          <cell r="B21" t="str">
            <v xml:space="preserve"> Otros coparticipados</v>
          </cell>
          <cell r="C21">
            <v>4.472611044999999</v>
          </cell>
          <cell r="D21">
            <v>5.4823581399999997</v>
          </cell>
          <cell r="E21">
            <v>7.4667636700000006</v>
          </cell>
          <cell r="F21">
            <v>43.482764330000002</v>
          </cell>
          <cell r="G21">
            <v>31.007893679999999</v>
          </cell>
          <cell r="H21">
            <v>29.58259164</v>
          </cell>
          <cell r="I21">
            <v>27.317464469999997</v>
          </cell>
          <cell r="J21">
            <v>25.703203070000001</v>
          </cell>
          <cell r="K21">
            <v>24.304069115000001</v>
          </cell>
          <cell r="L21">
            <v>15.244486774999999</v>
          </cell>
          <cell r="M21">
            <v>6.2438350049999984</v>
          </cell>
          <cell r="N21">
            <v>6.5602509500000004</v>
          </cell>
          <cell r="O21">
            <v>226.86829189000002</v>
          </cell>
          <cell r="W21" t="str">
            <v xml:space="preserve"> Otros coparticipados</v>
          </cell>
          <cell r="Z21">
            <v>17.421732855000002</v>
          </cell>
          <cell r="AB21">
            <v>104.07324965000001</v>
          </cell>
          <cell r="AD21">
            <v>77.324736654999995</v>
          </cell>
          <cell r="AF21">
            <v>28.048572729999997</v>
          </cell>
          <cell r="AI21">
            <v>226.86829189000002</v>
          </cell>
        </row>
        <row r="22">
          <cell r="B22" t="str">
            <v xml:space="preserve"> Sellos</v>
          </cell>
          <cell r="C22">
            <v>4.2385405599999997</v>
          </cell>
          <cell r="D22">
            <v>3.07973981</v>
          </cell>
          <cell r="E22">
            <v>3.2038001899999999</v>
          </cell>
          <cell r="F22">
            <v>5.0117201900000001</v>
          </cell>
          <cell r="G22">
            <v>3.0553590599999998</v>
          </cell>
          <cell r="H22">
            <v>3.7276558400000002</v>
          </cell>
          <cell r="I22">
            <v>3.757015</v>
          </cell>
          <cell r="J22">
            <v>3.6543839999999999</v>
          </cell>
          <cell r="K22">
            <v>3.6654490800000001</v>
          </cell>
          <cell r="L22">
            <v>4.0963803099999998</v>
          </cell>
          <cell r="M22">
            <v>3.75743464</v>
          </cell>
          <cell r="N22">
            <v>4.6633258499999997</v>
          </cell>
          <cell r="O22">
            <v>45.91080453</v>
          </cell>
          <cell r="W22" t="str">
            <v xml:space="preserve"> Sellos</v>
          </cell>
          <cell r="Z22">
            <v>10.522080559999999</v>
          </cell>
          <cell r="AB22">
            <v>11.79473509</v>
          </cell>
          <cell r="AD22">
            <v>11.07684808</v>
          </cell>
          <cell r="AF22">
            <v>12.5171408</v>
          </cell>
          <cell r="AI22">
            <v>45.91080453</v>
          </cell>
        </row>
        <row r="23">
          <cell r="B23" t="str">
            <v xml:space="preserve"> Bienes personales</v>
          </cell>
          <cell r="C23">
            <v>9.8937066799999993</v>
          </cell>
          <cell r="D23">
            <v>88.591603770000006</v>
          </cell>
          <cell r="E23">
            <v>10.61355041</v>
          </cell>
          <cell r="F23">
            <v>78.958612689999995</v>
          </cell>
          <cell r="G23">
            <v>89.637525940000003</v>
          </cell>
          <cell r="H23">
            <v>181.43691498999999</v>
          </cell>
          <cell r="I23">
            <v>42.796177059999998</v>
          </cell>
          <cell r="J23">
            <v>168.92251246999999</v>
          </cell>
          <cell r="K23">
            <v>36.550239189999999</v>
          </cell>
          <cell r="L23">
            <v>159.86869551000001</v>
          </cell>
          <cell r="M23">
            <v>12.39481149</v>
          </cell>
          <cell r="N23">
            <v>144.56633934999999</v>
          </cell>
          <cell r="O23">
            <v>1024.2306895500001</v>
          </cell>
          <cell r="W23" t="str">
            <v xml:space="preserve"> Bienes personales</v>
          </cell>
          <cell r="Z23">
            <v>109.09886086</v>
          </cell>
          <cell r="AB23">
            <v>350.03305361999998</v>
          </cell>
          <cell r="AD23">
            <v>248.26892871999996</v>
          </cell>
          <cell r="AF23">
            <v>316.82984635000003</v>
          </cell>
          <cell r="AI23">
            <v>1024.2306895500001</v>
          </cell>
        </row>
        <row r="24">
          <cell r="B24" t="str">
            <v xml:space="preserve"> Combustibles - Naftas</v>
          </cell>
          <cell r="C24">
            <v>161.08620055</v>
          </cell>
          <cell r="D24">
            <v>198.91721423000001</v>
          </cell>
          <cell r="E24">
            <v>181.19423008000001</v>
          </cell>
          <cell r="F24">
            <v>199.01151286000001</v>
          </cell>
          <cell r="G24">
            <v>162.26889066999999</v>
          </cell>
          <cell r="H24">
            <v>178.05847804999999</v>
          </cell>
          <cell r="I24">
            <v>171.1529386</v>
          </cell>
          <cell r="J24">
            <v>172.23299399999999</v>
          </cell>
          <cell r="K24">
            <v>198.70516501</v>
          </cell>
          <cell r="L24">
            <v>172.19112138</v>
          </cell>
          <cell r="M24">
            <v>161.89207263</v>
          </cell>
          <cell r="N24">
            <v>196.91746465</v>
          </cell>
          <cell r="O24">
            <v>2153.6282827099999</v>
          </cell>
          <cell r="W24" t="str">
            <v xml:space="preserve"> Combustibles - Naftas</v>
          </cell>
          <cell r="Z24">
            <v>541.19764486000008</v>
          </cell>
          <cell r="AB24">
            <v>539.33888158000002</v>
          </cell>
          <cell r="AD24">
            <v>542.09109761000002</v>
          </cell>
          <cell r="AF24">
            <v>531.00065866</v>
          </cell>
          <cell r="AI24">
            <v>2153.6282827099999</v>
          </cell>
        </row>
        <row r="25">
          <cell r="B25" t="str">
            <v xml:space="preserve"> Combustibles - Otros</v>
          </cell>
          <cell r="C25">
            <v>57.943985990000002</v>
          </cell>
          <cell r="D25">
            <v>108.13994775</v>
          </cell>
          <cell r="E25">
            <v>78.50298823</v>
          </cell>
          <cell r="F25">
            <v>114.94172248</v>
          </cell>
          <cell r="G25">
            <v>103.59138236</v>
          </cell>
          <cell r="H25">
            <v>120.51085275</v>
          </cell>
          <cell r="I25">
            <v>117.70394214</v>
          </cell>
          <cell r="J25">
            <v>125.66344869</v>
          </cell>
          <cell r="K25">
            <v>124.2856659</v>
          </cell>
          <cell r="L25">
            <v>105.76861823</v>
          </cell>
          <cell r="M25">
            <v>89.761765850000003</v>
          </cell>
          <cell r="N25">
            <v>177.77194155000001</v>
          </cell>
          <cell r="O25">
            <v>1324.5862619200002</v>
          </cell>
          <cell r="W25" t="str">
            <v xml:space="preserve"> Combustibles - Otros</v>
          </cell>
          <cell r="Z25">
            <v>244.58692197000002</v>
          </cell>
          <cell r="AB25">
            <v>339.04395758999999</v>
          </cell>
          <cell r="AD25">
            <v>367.65305673</v>
          </cell>
          <cell r="AF25">
            <v>373.30232563000004</v>
          </cell>
          <cell r="AI25">
            <v>1324.5862619200002</v>
          </cell>
        </row>
        <row r="26">
          <cell r="B26" t="str">
            <v xml:space="preserve"> Internos seguros</v>
          </cell>
          <cell r="C26">
            <v>20.21731638</v>
          </cell>
          <cell r="D26">
            <v>16.081749380000002</v>
          </cell>
          <cell r="E26">
            <v>19.348256450000001</v>
          </cell>
          <cell r="F26">
            <v>18.857126189999999</v>
          </cell>
          <cell r="G26">
            <v>17.747108350000001</v>
          </cell>
          <cell r="H26">
            <v>19.202763480000002</v>
          </cell>
          <cell r="I26">
            <v>19.98766221</v>
          </cell>
          <cell r="J26">
            <v>13.434946760000001</v>
          </cell>
          <cell r="K26">
            <v>13.54160345</v>
          </cell>
          <cell r="L26">
            <v>12.053553409999999</v>
          </cell>
          <cell r="M26">
            <v>12.21598339</v>
          </cell>
          <cell r="N26">
            <v>11.41717427</v>
          </cell>
          <cell r="O26">
            <v>194.10524372</v>
          </cell>
          <cell r="W26" t="str">
            <v xml:space="preserve"> Internos seguros</v>
          </cell>
          <cell r="Z26">
            <v>55.647322210000006</v>
          </cell>
          <cell r="AB26">
            <v>55.806998020000002</v>
          </cell>
          <cell r="AD26">
            <v>46.964212419999996</v>
          </cell>
          <cell r="AF26">
            <v>35.686711070000001</v>
          </cell>
          <cell r="AI26">
            <v>194.10524372</v>
          </cell>
        </row>
        <row r="27">
          <cell r="B27" t="str">
            <v xml:space="preserve"> Internos automotores gasoleros</v>
          </cell>
          <cell r="C27">
            <v>0.48647382</v>
          </cell>
          <cell r="D27">
            <v>1.5206390299999999</v>
          </cell>
          <cell r="E27">
            <v>1.77474599</v>
          </cell>
          <cell r="F27">
            <v>1.4370073699999999</v>
          </cell>
          <cell r="G27">
            <v>1.5874652600000001</v>
          </cell>
          <cell r="H27">
            <v>1.64610218</v>
          </cell>
          <cell r="I27">
            <v>1.76739522</v>
          </cell>
          <cell r="J27">
            <v>1.27711756</v>
          </cell>
          <cell r="K27">
            <v>1.0497299499999999</v>
          </cell>
          <cell r="L27">
            <v>1.05556206</v>
          </cell>
          <cell r="M27">
            <v>0.99150769000000005</v>
          </cell>
          <cell r="N27">
            <v>1.0104833499999999</v>
          </cell>
          <cell r="O27">
            <v>15.604229480000001</v>
          </cell>
          <cell r="W27" t="str">
            <v xml:space="preserve"> Internos automotores gasoleros</v>
          </cell>
          <cell r="Z27">
            <v>3.7818588399999999</v>
          </cell>
          <cell r="AB27">
            <v>4.6705748099999997</v>
          </cell>
          <cell r="AD27">
            <v>4.0942427299999995</v>
          </cell>
          <cell r="AF27">
            <v>3.0575530999999998</v>
          </cell>
          <cell r="AI27">
            <v>15.604229480000001</v>
          </cell>
        </row>
        <row r="28">
          <cell r="B28" t="str">
            <v xml:space="preserve"> Adicional s/cigarrillos</v>
          </cell>
          <cell r="C28">
            <v>31.0468391</v>
          </cell>
          <cell r="D28">
            <v>49.270084539999999</v>
          </cell>
          <cell r="E28">
            <v>40.197968080000003</v>
          </cell>
          <cell r="F28">
            <v>50.831705669999998</v>
          </cell>
          <cell r="G28">
            <v>57.176789579999998</v>
          </cell>
          <cell r="H28">
            <v>47.571928800000002</v>
          </cell>
          <cell r="I28">
            <v>41.448262579999998</v>
          </cell>
          <cell r="J28">
            <v>39.396092439999997</v>
          </cell>
          <cell r="K28">
            <v>28.85015701</v>
          </cell>
          <cell r="L28">
            <v>56.198981860000004</v>
          </cell>
          <cell r="M28">
            <v>18.664029419999999</v>
          </cell>
          <cell r="N28">
            <v>26.601916150000001</v>
          </cell>
          <cell r="O28">
            <v>487.25475523000006</v>
          </cell>
          <cell r="W28" t="str">
            <v xml:space="preserve"> Adicional s/cigarrillos</v>
          </cell>
          <cell r="Z28">
            <v>120.51489172000001</v>
          </cell>
          <cell r="AB28">
            <v>155.58042405</v>
          </cell>
          <cell r="AD28">
            <v>109.69451203</v>
          </cell>
          <cell r="AF28">
            <v>101.46492742999999</v>
          </cell>
          <cell r="AI28">
            <v>487.25475523000006</v>
          </cell>
        </row>
        <row r="29">
          <cell r="B29" t="str">
            <v xml:space="preserve"> Radiodifusión p/TV, AM y FM</v>
          </cell>
          <cell r="C29">
            <v>12.712900080000001</v>
          </cell>
          <cell r="D29">
            <v>11.167656600000001</v>
          </cell>
          <cell r="E29">
            <v>10.493060120000001</v>
          </cell>
          <cell r="F29">
            <v>9.8155588100000006</v>
          </cell>
          <cell r="G29">
            <v>11.3368614</v>
          </cell>
          <cell r="H29">
            <v>12.39062038</v>
          </cell>
          <cell r="I29">
            <v>10.71955571</v>
          </cell>
          <cell r="J29">
            <v>12.46459458</v>
          </cell>
          <cell r="K29">
            <v>13.997419600000001</v>
          </cell>
          <cell r="L29">
            <v>12.75518076</v>
          </cell>
          <cell r="M29">
            <v>11.01541746</v>
          </cell>
          <cell r="N29">
            <v>9.6467378799999999</v>
          </cell>
          <cell r="O29">
            <v>138.51556337999997</v>
          </cell>
          <cell r="W29" t="str">
            <v xml:space="preserve"> Radiodifusión p/TV, AM y FM</v>
          </cell>
          <cell r="Z29">
            <v>34.373616800000001</v>
          </cell>
          <cell r="AB29">
            <v>33.543040590000004</v>
          </cell>
          <cell r="AD29">
            <v>37.181569889999999</v>
          </cell>
          <cell r="AF29">
            <v>33.4173361</v>
          </cell>
          <cell r="AI29">
            <v>138.51556337999997</v>
          </cell>
        </row>
        <row r="30">
          <cell r="B30" t="str">
            <v xml:space="preserve"> Otros impuestos (2)</v>
          </cell>
          <cell r="C30">
            <v>43.217297075000005</v>
          </cell>
          <cell r="D30">
            <v>69.329296009999993</v>
          </cell>
          <cell r="E30">
            <v>43.796798389999992</v>
          </cell>
          <cell r="F30">
            <v>32.869682000000005</v>
          </cell>
          <cell r="G30">
            <v>71.890480339999996</v>
          </cell>
          <cell r="H30">
            <v>61.204858270000003</v>
          </cell>
          <cell r="I30">
            <v>-5.3616998900000041</v>
          </cell>
          <cell r="J30">
            <v>32.438501989999999</v>
          </cell>
          <cell r="K30">
            <v>29.639164474999994</v>
          </cell>
          <cell r="L30">
            <v>27.747775335</v>
          </cell>
          <cell r="M30">
            <v>172.84363839500003</v>
          </cell>
          <cell r="N30">
            <v>-96.098895170000006</v>
          </cell>
          <cell r="O30">
            <v>483.51689722000003</v>
          </cell>
          <cell r="W30" t="str">
            <v xml:space="preserve"> Otros impuestos (2)</v>
          </cell>
          <cell r="Z30">
            <v>156.34339147499998</v>
          </cell>
          <cell r="AB30">
            <v>165.96502061000001</v>
          </cell>
          <cell r="AD30">
            <v>56.715966574999989</v>
          </cell>
          <cell r="AF30">
            <v>104.49251856000002</v>
          </cell>
          <cell r="AI30">
            <v>483.51689722000003</v>
          </cell>
        </row>
        <row r="31">
          <cell r="B31">
            <v>483.516845703125</v>
          </cell>
          <cell r="W31">
            <v>483.516845703125</v>
          </cell>
        </row>
        <row r="32">
          <cell r="B32" t="str">
            <v xml:space="preserve"> 2-SISTEMA DE SEG. SOCIAL</v>
          </cell>
          <cell r="C32">
            <v>938.32449601000008</v>
          </cell>
          <cell r="D32">
            <v>767.28533749999997</v>
          </cell>
          <cell r="E32">
            <v>718.43319212999995</v>
          </cell>
          <cell r="F32">
            <v>633.06947424999998</v>
          </cell>
          <cell r="G32">
            <v>673.81614559000002</v>
          </cell>
          <cell r="H32">
            <v>729.17981451000014</v>
          </cell>
          <cell r="I32">
            <v>994.22189930000002</v>
          </cell>
          <cell r="J32">
            <v>690.44983873000001</v>
          </cell>
          <cell r="K32">
            <v>835.02717342000005</v>
          </cell>
          <cell r="L32">
            <v>687.24001499999986</v>
          </cell>
          <cell r="M32">
            <v>674.7644463900001</v>
          </cell>
          <cell r="N32">
            <v>656.63556430999984</v>
          </cell>
          <cell r="O32">
            <v>8998.4473971399984</v>
          </cell>
          <cell r="W32" t="str">
            <v xml:space="preserve"> 2-SISTEMA DE SEG. SOCIAL</v>
          </cell>
          <cell r="Z32">
            <v>2424.04302564</v>
          </cell>
          <cell r="AB32">
            <v>2036.06543435</v>
          </cell>
          <cell r="AD32">
            <v>2519.6989114500002</v>
          </cell>
          <cell r="AF32">
            <v>2018.6400256999998</v>
          </cell>
          <cell r="AI32">
            <v>8998.4473971399984</v>
          </cell>
        </row>
        <row r="33">
          <cell r="B33">
            <v>8998.4453125</v>
          </cell>
          <cell r="W33">
            <v>8998.4453125</v>
          </cell>
        </row>
        <row r="34">
          <cell r="B34" t="str">
            <v xml:space="preserve"> Aportes personales</v>
          </cell>
          <cell r="C34">
            <v>682.54027644999996</v>
          </cell>
          <cell r="D34">
            <v>498.53416283000001</v>
          </cell>
          <cell r="E34">
            <v>506.96449698999999</v>
          </cell>
          <cell r="F34">
            <v>488.30187100000001</v>
          </cell>
          <cell r="G34">
            <v>488.38504023000002</v>
          </cell>
          <cell r="H34">
            <v>498.5382343</v>
          </cell>
          <cell r="I34">
            <v>690.12477703000002</v>
          </cell>
          <cell r="J34">
            <v>495.47432319000001</v>
          </cell>
          <cell r="K34">
            <v>476.98377876000001</v>
          </cell>
          <cell r="L34">
            <v>482.39509704</v>
          </cell>
          <cell r="M34">
            <v>464.83513483000002</v>
          </cell>
          <cell r="N34">
            <v>487.21864364999999</v>
          </cell>
          <cell r="O34">
            <v>6260.2958362999998</v>
          </cell>
          <cell r="W34" t="str">
            <v xml:space="preserve"> Aportes personales</v>
          </cell>
          <cell r="Z34">
            <v>1688.03893627</v>
          </cell>
          <cell r="AB34">
            <v>1475.2251455300002</v>
          </cell>
          <cell r="AD34">
            <v>1662.58287898</v>
          </cell>
          <cell r="AF34">
            <v>1434.44887552</v>
          </cell>
          <cell r="AI34">
            <v>6260.2958362999998</v>
          </cell>
        </row>
        <row r="35">
          <cell r="B35" t="str">
            <v xml:space="preserve"> Contribuciones patronales</v>
          </cell>
          <cell r="C35">
            <v>719.66047518000005</v>
          </cell>
          <cell r="D35">
            <v>528.03720135000003</v>
          </cell>
          <cell r="E35">
            <v>495.46339302000001</v>
          </cell>
          <cell r="F35">
            <v>466.05584918</v>
          </cell>
          <cell r="G35">
            <v>498.62122970000001</v>
          </cell>
          <cell r="H35">
            <v>538.43755624999994</v>
          </cell>
          <cell r="I35">
            <v>757.93033082999989</v>
          </cell>
          <cell r="J35">
            <v>510.89589238000002</v>
          </cell>
          <cell r="K35">
            <v>518.11854061999998</v>
          </cell>
          <cell r="L35">
            <v>518.36408521999999</v>
          </cell>
          <cell r="M35">
            <v>472.73319951000002</v>
          </cell>
          <cell r="N35">
            <v>502.50508524999998</v>
          </cell>
          <cell r="O35">
            <v>6526.8228384900003</v>
          </cell>
          <cell r="W35" t="str">
            <v xml:space="preserve"> Contribuciones patronales</v>
          </cell>
          <cell r="Z35">
            <v>1743.1610695500001</v>
          </cell>
          <cell r="AB35">
            <v>1503.1146351299999</v>
          </cell>
          <cell r="AD35">
            <v>1786.9447638299998</v>
          </cell>
          <cell r="AF35">
            <v>1493.6023699799998</v>
          </cell>
          <cell r="AI35">
            <v>6526.8228384900003</v>
          </cell>
        </row>
        <row r="36">
          <cell r="B36" t="str">
            <v xml:space="preserve"> Facilidades de pago</v>
          </cell>
          <cell r="Z36">
            <v>6526.8203125</v>
          </cell>
          <cell r="AB36">
            <v>6526.8203125</v>
          </cell>
          <cell r="AD36">
            <v>6526.8203125</v>
          </cell>
          <cell r="AF36">
            <v>6526.8203125</v>
          </cell>
          <cell r="AI36">
            <v>6526.8203125</v>
          </cell>
        </row>
        <row r="37">
          <cell r="B37" t="str">
            <v xml:space="preserve"> Otros ingresos (3)</v>
          </cell>
          <cell r="C37">
            <v>27.794731609999999</v>
          </cell>
          <cell r="D37">
            <v>24.623360720000001</v>
          </cell>
          <cell r="E37">
            <v>41.954859660000004</v>
          </cell>
          <cell r="F37">
            <v>31.406495579999998</v>
          </cell>
          <cell r="G37">
            <v>35.067662089999999</v>
          </cell>
          <cell r="H37">
            <v>45.168593809999997</v>
          </cell>
          <cell r="I37">
            <v>40.701097050000001</v>
          </cell>
          <cell r="J37">
            <v>39.795273460000004</v>
          </cell>
          <cell r="K37">
            <v>36.416851569999999</v>
          </cell>
          <cell r="L37">
            <v>35.637714389999999</v>
          </cell>
          <cell r="M37">
            <v>31.630768570000004</v>
          </cell>
          <cell r="N37">
            <v>33.760975330000001</v>
          </cell>
          <cell r="O37">
            <v>423.95838383999995</v>
          </cell>
          <cell r="W37" t="str">
            <v xml:space="preserve"> Otros ingresos (3)</v>
          </cell>
          <cell r="Z37">
            <v>94.372951990000004</v>
          </cell>
          <cell r="AB37">
            <v>111.64275147999999</v>
          </cell>
          <cell r="AD37">
            <v>116.91322208</v>
          </cell>
          <cell r="AF37">
            <v>101.02945829000001</v>
          </cell>
          <cell r="AI37">
            <v>423.95838383999995</v>
          </cell>
        </row>
        <row r="38">
          <cell r="B38" t="str">
            <v xml:space="preserve"> Capitalización (-)</v>
          </cell>
          <cell r="C38">
            <v>477.46698837000002</v>
          </cell>
          <cell r="D38">
            <v>366.11329479</v>
          </cell>
          <cell r="E38">
            <v>341.31422599000001</v>
          </cell>
          <cell r="F38">
            <v>333.20469012000001</v>
          </cell>
          <cell r="G38">
            <v>332.44911029999997</v>
          </cell>
          <cell r="H38">
            <v>330.89071474999997</v>
          </cell>
          <cell r="I38">
            <v>461.60885715000001</v>
          </cell>
          <cell r="J38">
            <v>335.94667335000003</v>
          </cell>
          <cell r="K38">
            <v>322.88358319999998</v>
          </cell>
          <cell r="L38">
            <v>327.65705320000001</v>
          </cell>
          <cell r="M38">
            <v>364.48775853000001</v>
          </cell>
          <cell r="N38">
            <v>314.16430431999999</v>
          </cell>
          <cell r="O38">
            <v>4308.1872540699997</v>
          </cell>
          <cell r="W38" t="str">
            <v xml:space="preserve"> Capitalización (-)</v>
          </cell>
          <cell r="Z38">
            <v>1184.89450915</v>
          </cell>
          <cell r="AB38">
            <v>996.54451516999984</v>
          </cell>
          <cell r="AD38">
            <v>1120.4391137</v>
          </cell>
          <cell r="AF38">
            <v>1006.3091160500001</v>
          </cell>
          <cell r="AI38">
            <v>4308.1872540699997</v>
          </cell>
        </row>
        <row r="39">
          <cell r="B39" t="str">
            <v xml:space="preserve"> Rezagos, transitorios y otros (-)</v>
          </cell>
          <cell r="C39">
            <v>14.20399886</v>
          </cell>
          <cell r="D39">
            <v>-82.203907389999998</v>
          </cell>
          <cell r="E39">
            <v>-15.36466845</v>
          </cell>
          <cell r="F39">
            <v>19.490051390000001</v>
          </cell>
          <cell r="G39">
            <v>15.80867613</v>
          </cell>
          <cell r="H39">
            <v>22.073855099999999</v>
          </cell>
          <cell r="I39">
            <v>32.925448459999998</v>
          </cell>
          <cell r="J39">
            <v>19.768976949999999</v>
          </cell>
          <cell r="K39">
            <v>-126.39158567</v>
          </cell>
          <cell r="L39">
            <v>21.499828449999999</v>
          </cell>
          <cell r="M39">
            <v>-70.053102010000003</v>
          </cell>
          <cell r="N39">
            <v>52.6848356</v>
          </cell>
          <cell r="O39">
            <v>-95.557592579999991</v>
          </cell>
          <cell r="W39" t="str">
            <v xml:space="preserve"> Rezagos, transitorios y otros (-)</v>
          </cell>
          <cell r="Z39">
            <v>-83.364576979999995</v>
          </cell>
          <cell r="AB39">
            <v>57.372582620000003</v>
          </cell>
          <cell r="AD39">
            <v>-73.697160260000004</v>
          </cell>
          <cell r="AF39">
            <v>4.1315620399999915</v>
          </cell>
          <cell r="AI39">
            <v>-95.557592579999991</v>
          </cell>
        </row>
        <row r="40">
          <cell r="B40">
            <v>-95.55755615234375</v>
          </cell>
          <cell r="W40">
            <v>-95.55755615234375</v>
          </cell>
        </row>
        <row r="41">
          <cell r="B41" t="str">
            <v xml:space="preserve"> 3-COMERCIO EXTERIOR</v>
          </cell>
          <cell r="C41">
            <v>167.90002504000003</v>
          </cell>
          <cell r="D41">
            <v>157.08114383999998</v>
          </cell>
          <cell r="E41">
            <v>178.5092976</v>
          </cell>
          <cell r="F41">
            <v>152.98573995999999</v>
          </cell>
          <cell r="G41">
            <v>182.54417907000001</v>
          </cell>
          <cell r="H41">
            <v>172.77056703000002</v>
          </cell>
          <cell r="I41">
            <v>168.77128762999999</v>
          </cell>
          <cell r="J41">
            <v>174.42711451</v>
          </cell>
          <cell r="K41">
            <v>166.42289720000002</v>
          </cell>
          <cell r="L41">
            <v>172.99126876</v>
          </cell>
          <cell r="M41">
            <v>170.27139229000002</v>
          </cell>
          <cell r="N41">
            <v>143.64861069</v>
          </cell>
          <cell r="O41">
            <v>2008.3235236199998</v>
          </cell>
          <cell r="W41" t="str">
            <v xml:space="preserve"> 3-COMERCIO EXTERIOR</v>
          </cell>
          <cell r="Z41">
            <v>503.49046648000001</v>
          </cell>
          <cell r="AB41">
            <v>508.30048606000003</v>
          </cell>
          <cell r="AD41">
            <v>509.62129934000001</v>
          </cell>
          <cell r="AF41">
            <v>486.91127174000002</v>
          </cell>
          <cell r="AI41">
            <v>2008.3235236199998</v>
          </cell>
        </row>
        <row r="42">
          <cell r="B42">
            <v>2008.3232421875</v>
          </cell>
          <cell r="W42">
            <v>2008.3232421875</v>
          </cell>
        </row>
        <row r="43">
          <cell r="B43" t="str">
            <v xml:space="preserve"> Derechos de importación</v>
          </cell>
          <cell r="C43">
            <v>164.04822311000001</v>
          </cell>
          <cell r="D43">
            <v>153.88753858999999</v>
          </cell>
          <cell r="E43">
            <v>173.71322651</v>
          </cell>
          <cell r="F43">
            <v>145.65627751</v>
          </cell>
          <cell r="G43">
            <v>167.27808865</v>
          </cell>
          <cell r="H43">
            <v>164.00890289</v>
          </cell>
          <cell r="I43">
            <v>161.40122334</v>
          </cell>
          <cell r="J43">
            <v>169.35959456000001</v>
          </cell>
          <cell r="K43">
            <v>163.03259206000001</v>
          </cell>
          <cell r="L43">
            <v>169.16925681999999</v>
          </cell>
          <cell r="M43">
            <v>166.7072536</v>
          </cell>
          <cell r="N43">
            <v>139.57704742000001</v>
          </cell>
          <cell r="O43">
            <v>1937.8392250600002</v>
          </cell>
          <cell r="W43" t="str">
            <v xml:space="preserve"> Derechos de importación</v>
          </cell>
          <cell r="Z43">
            <v>491.64898820999997</v>
          </cell>
          <cell r="AB43">
            <v>476.94326904999997</v>
          </cell>
          <cell r="AD43">
            <v>493.79340996000002</v>
          </cell>
          <cell r="AF43">
            <v>475.45355784000003</v>
          </cell>
          <cell r="AI43">
            <v>1937.8392250600002</v>
          </cell>
        </row>
        <row r="44">
          <cell r="B44" t="str">
            <v xml:space="preserve"> Derechos de exportación</v>
          </cell>
          <cell r="C44">
            <v>0.58412629999999999</v>
          </cell>
          <cell r="D44">
            <v>0.17551207999999999</v>
          </cell>
          <cell r="E44">
            <v>1.3102489399999999</v>
          </cell>
          <cell r="F44">
            <v>4.4042125399999996</v>
          </cell>
          <cell r="G44">
            <v>11.96390373</v>
          </cell>
          <cell r="H44">
            <v>5.5603076299999996</v>
          </cell>
          <cell r="I44">
            <v>4.3200536400000003</v>
          </cell>
          <cell r="J44">
            <v>1.5947077000000001</v>
          </cell>
          <cell r="K44">
            <v>0.39302443999999997</v>
          </cell>
          <cell r="L44">
            <v>0.44535403000000001</v>
          </cell>
          <cell r="M44">
            <v>0.20640227</v>
          </cell>
          <cell r="N44">
            <v>1.1145900399999999</v>
          </cell>
          <cell r="O44">
            <v>32.072443340000007</v>
          </cell>
          <cell r="W44" t="str">
            <v xml:space="preserve"> Derechos de exportación</v>
          </cell>
          <cell r="Z44">
            <v>2.0698873199999999</v>
          </cell>
          <cell r="AB44">
            <v>21.928423900000002</v>
          </cell>
          <cell r="AD44">
            <v>6.3077857799999997</v>
          </cell>
          <cell r="AF44">
            <v>1.7663463399999999</v>
          </cell>
          <cell r="AI44">
            <v>32.072443340000007</v>
          </cell>
        </row>
        <row r="45">
          <cell r="B45" t="str">
            <v xml:space="preserve"> Tasa de estadística</v>
          </cell>
          <cell r="C45">
            <v>3.2676756299999998</v>
          </cell>
          <cell r="D45">
            <v>3.0180931700000002</v>
          </cell>
          <cell r="E45">
            <v>3.4858221500000002</v>
          </cell>
          <cell r="F45">
            <v>2.9252499099999998</v>
          </cell>
          <cell r="G45">
            <v>3.3021866900000001</v>
          </cell>
          <cell r="H45">
            <v>3.2013565100000001</v>
          </cell>
          <cell r="I45">
            <v>3.0500106499999999</v>
          </cell>
          <cell r="J45">
            <v>3.47281225</v>
          </cell>
          <cell r="K45">
            <v>2.9972807000000001</v>
          </cell>
          <cell r="L45">
            <v>3.37665791</v>
          </cell>
          <cell r="M45">
            <v>3.3577364200000002</v>
          </cell>
          <cell r="N45">
            <v>2.95697323</v>
          </cell>
          <cell r="O45">
            <v>38.411855220000007</v>
          </cell>
          <cell r="W45" t="str">
            <v xml:space="preserve"> Tasa de estadística</v>
          </cell>
          <cell r="Z45">
            <v>9.7715909500000002</v>
          </cell>
          <cell r="AB45">
            <v>9.4287931100000009</v>
          </cell>
          <cell r="AD45">
            <v>9.5201035999999988</v>
          </cell>
          <cell r="AF45">
            <v>9.6913675599999998</v>
          </cell>
          <cell r="AI45">
            <v>38.411855220000007</v>
          </cell>
        </row>
        <row r="46">
          <cell r="B46">
            <v>38.411834716796875</v>
          </cell>
          <cell r="W46">
            <v>38.411834716796875</v>
          </cell>
        </row>
        <row r="47">
          <cell r="B47">
            <v>38.411834716796875</v>
          </cell>
          <cell r="W47">
            <v>38.411834716796875</v>
          </cell>
        </row>
        <row r="48">
          <cell r="B48" t="str">
            <v xml:space="preserve"> TOTAL REC. TRIBUTARIOS</v>
          </cell>
          <cell r="C48">
            <v>4110.5801415099995</v>
          </cell>
          <cell r="D48">
            <v>3739.3391382899999</v>
          </cell>
          <cell r="E48">
            <v>3812.8970024599998</v>
          </cell>
          <cell r="F48">
            <v>3892.5721773100004</v>
          </cell>
          <cell r="G48">
            <v>4341.3225055700004</v>
          </cell>
          <cell r="H48">
            <v>4824.2751005199998</v>
          </cell>
          <cell r="I48">
            <v>4225.8837778500001</v>
          </cell>
          <cell r="J48">
            <v>4208.7101236499993</v>
          </cell>
          <cell r="K48">
            <v>4071.8653716900003</v>
          </cell>
          <cell r="L48">
            <v>4022.8843122599997</v>
          </cell>
          <cell r="M48">
            <v>3920.7999019700001</v>
          </cell>
          <cell r="N48">
            <v>3931.3003258799999</v>
          </cell>
          <cell r="O48">
            <v>49102.429878960007</v>
          </cell>
          <cell r="W48" t="str">
            <v xml:space="preserve"> TOTAL REC. TRIBUTARIOS</v>
          </cell>
          <cell r="Z48">
            <v>11662.816282259999</v>
          </cell>
          <cell r="AB48">
            <v>13058.169783400001</v>
          </cell>
          <cell r="AD48">
            <v>12506.459273190001</v>
          </cell>
          <cell r="AF48">
            <v>11874.984540109999</v>
          </cell>
          <cell r="AI48">
            <v>49102.429878960007</v>
          </cell>
        </row>
        <row r="49">
          <cell r="B49">
            <v>49102.40625</v>
          </cell>
          <cell r="W49">
            <v>49102.40625</v>
          </cell>
        </row>
        <row r="50">
          <cell r="B50">
            <v>49102.40625</v>
          </cell>
          <cell r="W50">
            <v>49102.40625</v>
          </cell>
        </row>
        <row r="51">
          <cell r="B51" t="str">
            <v xml:space="preserve"> TOTAL CON CAP.Y TRANSIT.</v>
          </cell>
          <cell r="C51">
            <v>4602.2511287399993</v>
          </cell>
          <cell r="D51">
            <v>4023.2485256899995</v>
          </cell>
          <cell r="E51">
            <v>4138.84656</v>
          </cell>
          <cell r="F51">
            <v>4245.2669188200007</v>
          </cell>
          <cell r="G51">
            <v>4689.5802920000006</v>
          </cell>
          <cell r="H51">
            <v>5177.2396703700006</v>
          </cell>
          <cell r="I51">
            <v>4720.4180834600002</v>
          </cell>
          <cell r="J51">
            <v>4564.4257739499999</v>
          </cell>
          <cell r="K51">
            <v>4268.3573692200007</v>
          </cell>
          <cell r="L51">
            <v>4372.0411939099995</v>
          </cell>
          <cell r="M51">
            <v>4215.2345584900004</v>
          </cell>
          <cell r="N51">
            <v>4298.1494658000001</v>
          </cell>
          <cell r="O51">
            <v>53315.059540450005</v>
          </cell>
          <cell r="W51" t="str">
            <v xml:space="preserve"> TOTAL CON CAP.Y TRANSIT.</v>
          </cell>
          <cell r="Z51">
            <v>12764.346214429999</v>
          </cell>
          <cell r="AB51">
            <v>14112.08688119</v>
          </cell>
          <cell r="AD51">
            <v>13553.201226630001</v>
          </cell>
          <cell r="AF51">
            <v>12885.425218200002</v>
          </cell>
          <cell r="AI51">
            <v>53315.059540450005</v>
          </cell>
        </row>
        <row r="52">
          <cell r="B52">
            <v>53315.03125</v>
          </cell>
          <cell r="W52">
            <v>53315.03125</v>
          </cell>
        </row>
        <row r="53">
          <cell r="B53">
            <v>53315.03125</v>
          </cell>
          <cell r="W53">
            <v>53315.03125</v>
          </cell>
        </row>
        <row r="54">
          <cell r="B54" t="str">
            <v xml:space="preserve"> COPARTICIPADO (Bruto)</v>
          </cell>
          <cell r="C54">
            <v>2186.9333390242928</v>
          </cell>
          <cell r="D54">
            <v>1835.0667244969541</v>
          </cell>
          <cell r="E54">
            <v>2072.3847796763857</v>
          </cell>
          <cell r="F54">
            <v>2117.6460262752198</v>
          </cell>
          <cell r="G54">
            <v>2341.9930914864435</v>
          </cell>
          <cell r="H54">
            <v>2592.1563533990097</v>
          </cell>
          <cell r="I54">
            <v>2164.2549772799412</v>
          </cell>
          <cell r="J54">
            <v>2242.9449233619603</v>
          </cell>
          <cell r="K54">
            <v>2147.6400799773378</v>
          </cell>
          <cell r="L54">
            <v>2107.450277295708</v>
          </cell>
          <cell r="M54">
            <v>2099.4755672794686</v>
          </cell>
          <cell r="N54">
            <v>2142.5264616279801</v>
          </cell>
          <cell r="O54">
            <v>26050.4726011807</v>
          </cell>
          <cell r="W54" t="str">
            <v xml:space="preserve"> COPARTICIPADO (Bruto)</v>
          </cell>
        </row>
        <row r="55">
          <cell r="B55" t="str">
            <v xml:space="preserve"> COPARTICIPADO (Neto) (4)</v>
          </cell>
          <cell r="C55">
            <v>1813.0933381706488</v>
          </cell>
          <cell r="D55">
            <v>1514.006715822411</v>
          </cell>
          <cell r="E55">
            <v>1715.7270627249279</v>
          </cell>
          <cell r="F55">
            <v>1754.1991223339369</v>
          </cell>
          <cell r="G55">
            <v>1944.8941277634769</v>
          </cell>
          <cell r="H55">
            <v>2157.5329003891579</v>
          </cell>
          <cell r="I55">
            <v>1793.81673068795</v>
          </cell>
          <cell r="J55">
            <v>1860.7031848576662</v>
          </cell>
          <cell r="K55">
            <v>1779.6940679807371</v>
          </cell>
          <cell r="L55">
            <v>1745.5327357013518</v>
          </cell>
          <cell r="M55">
            <v>1738.7542321875483</v>
          </cell>
          <cell r="N55">
            <v>1775.347492383783</v>
          </cell>
          <cell r="O55">
            <v>21593.301711003594</v>
          </cell>
          <cell r="W55" t="str">
            <v xml:space="preserve"> COPARTICIPADO (Neto) (4)</v>
          </cell>
        </row>
        <row r="56">
          <cell r="B56">
            <v>21593.296875</v>
          </cell>
          <cell r="W56">
            <v>21593.296875</v>
          </cell>
        </row>
        <row r="57">
          <cell r="B57">
            <v>21593.296875</v>
          </cell>
          <cell r="W57">
            <v>21593.296875</v>
          </cell>
        </row>
        <row r="58">
          <cell r="B58" t="str">
            <v xml:space="preserve"> CLASIF. PRESUPUEST.</v>
          </cell>
          <cell r="C58">
            <v>4110.5801415099995</v>
          </cell>
          <cell r="D58">
            <v>3739.3391382899995</v>
          </cell>
          <cell r="E58">
            <v>3812.8970024599998</v>
          </cell>
          <cell r="F58">
            <v>3892.5721773100004</v>
          </cell>
          <cell r="G58">
            <v>4341.3225055700013</v>
          </cell>
          <cell r="H58">
            <v>4824.2751005199989</v>
          </cell>
          <cell r="I58">
            <v>4225.8837778500001</v>
          </cell>
          <cell r="J58">
            <v>4208.7101236499993</v>
          </cell>
          <cell r="K58">
            <v>4071.8653716900003</v>
          </cell>
          <cell r="L58">
            <v>4022.8843122599997</v>
          </cell>
          <cell r="M58">
            <v>3920.7999019700005</v>
          </cell>
          <cell r="N58">
            <v>3931.3003258799999</v>
          </cell>
          <cell r="O58">
            <v>49102.429878960007</v>
          </cell>
          <cell r="W58" t="str">
            <v xml:space="preserve"> CLASIF. PRESUPUEST.</v>
          </cell>
          <cell r="Z58">
            <v>11662.816282259999</v>
          </cell>
          <cell r="AB58">
            <v>13058.169783400001</v>
          </cell>
          <cell r="AD58">
            <v>12506.459273190001</v>
          </cell>
          <cell r="AF58">
            <v>11874.984540109999</v>
          </cell>
          <cell r="AI58">
            <v>49102.429878960007</v>
          </cell>
        </row>
        <row r="59">
          <cell r="B59">
            <v>49102.40625</v>
          </cell>
          <cell r="W59">
            <v>49102.40625</v>
          </cell>
        </row>
        <row r="60">
          <cell r="B60" t="str">
            <v xml:space="preserve"> Administración Nacional</v>
          </cell>
          <cell r="C60">
            <v>2074.7556454999994</v>
          </cell>
          <cell r="D60">
            <v>1874.5538007899997</v>
          </cell>
          <cell r="E60">
            <v>1996.9638103299999</v>
          </cell>
          <cell r="F60">
            <v>2162.0027030600004</v>
          </cell>
          <cell r="G60">
            <v>2570.0063599800005</v>
          </cell>
          <cell r="H60">
            <v>2997.5952860099992</v>
          </cell>
          <cell r="I60">
            <v>2134.16187855</v>
          </cell>
          <cell r="J60">
            <v>2420.7602849199993</v>
          </cell>
          <cell r="K60">
            <v>2139.3381982700002</v>
          </cell>
          <cell r="L60">
            <v>2238.1442972599998</v>
          </cell>
          <cell r="M60">
            <v>2148.53545558</v>
          </cell>
          <cell r="N60">
            <v>2177.1647615700003</v>
          </cell>
          <cell r="O60">
            <v>26933.98248182</v>
          </cell>
          <cell r="W60" t="str">
            <v xml:space="preserve"> Administración Nacional</v>
          </cell>
          <cell r="Z60">
            <v>5946.2732566199993</v>
          </cell>
          <cell r="AB60">
            <v>7729.6043490499997</v>
          </cell>
          <cell r="AD60">
            <v>6694.2603617399991</v>
          </cell>
          <cell r="AF60">
            <v>6563.8445144100006</v>
          </cell>
          <cell r="AI60">
            <v>26933.98248182</v>
          </cell>
        </row>
        <row r="61">
          <cell r="B61" t="str">
            <v xml:space="preserve"> Contribuciones Seguridad Social (4)</v>
          </cell>
          <cell r="C61">
            <v>898.61449601000004</v>
          </cell>
          <cell r="D61">
            <v>747.74133749999999</v>
          </cell>
          <cell r="E61">
            <v>716.32819212999993</v>
          </cell>
          <cell r="F61">
            <v>603.92047424999998</v>
          </cell>
          <cell r="G61">
            <v>655.96214558999998</v>
          </cell>
          <cell r="H61">
            <v>707.39581451000015</v>
          </cell>
          <cell r="I61">
            <v>975.11889930000007</v>
          </cell>
          <cell r="J61">
            <v>662.96383873000002</v>
          </cell>
          <cell r="K61">
            <v>832.12717342000008</v>
          </cell>
          <cell r="L61">
            <v>666.09101499999986</v>
          </cell>
          <cell r="M61">
            <v>645.60044639000012</v>
          </cell>
          <cell r="N61">
            <v>643.94456430999981</v>
          </cell>
          <cell r="O61">
            <v>8755.808397140001</v>
          </cell>
          <cell r="W61" t="str">
            <v xml:space="preserve"> Contribuciones Seguridad Social (4)</v>
          </cell>
          <cell r="Z61">
            <v>2362.6840256400001</v>
          </cell>
          <cell r="AB61">
            <v>1967.2784343500002</v>
          </cell>
          <cell r="AD61">
            <v>2470.2099114500002</v>
          </cell>
          <cell r="AF61">
            <v>1955.6360256999997</v>
          </cell>
          <cell r="AI61">
            <v>8755.808397140001</v>
          </cell>
        </row>
        <row r="62">
          <cell r="B62" t="str">
            <v xml:space="preserve"> Provincias (5)</v>
          </cell>
          <cell r="C62">
            <v>1097.5</v>
          </cell>
          <cell r="D62">
            <v>1097.5</v>
          </cell>
          <cell r="E62">
            <v>1097.5</v>
          </cell>
          <cell r="F62">
            <v>1097.5</v>
          </cell>
          <cell r="G62">
            <v>1097.5</v>
          </cell>
          <cell r="H62">
            <v>1097.5</v>
          </cell>
          <cell r="I62">
            <v>1097.5</v>
          </cell>
          <cell r="J62">
            <v>1097.5</v>
          </cell>
          <cell r="K62">
            <v>1097.5</v>
          </cell>
          <cell r="L62">
            <v>1097.5</v>
          </cell>
          <cell r="M62">
            <v>1097.5</v>
          </cell>
          <cell r="N62">
            <v>1097.5</v>
          </cell>
          <cell r="O62">
            <v>13170</v>
          </cell>
          <cell r="W62" t="str">
            <v xml:space="preserve"> Provincias (5)</v>
          </cell>
          <cell r="Z62">
            <v>3292.5</v>
          </cell>
          <cell r="AB62">
            <v>3292.5</v>
          </cell>
          <cell r="AD62">
            <v>3292.5</v>
          </cell>
          <cell r="AF62">
            <v>3292.5</v>
          </cell>
          <cell r="AI62">
            <v>13170</v>
          </cell>
        </row>
        <row r="63">
          <cell r="B63" t="str">
            <v xml:space="preserve"> No presupuestarios (6)</v>
          </cell>
          <cell r="C63">
            <v>39.71</v>
          </cell>
          <cell r="D63">
            <v>19.544</v>
          </cell>
          <cell r="E63">
            <v>2.105</v>
          </cell>
          <cell r="F63">
            <v>29.149000000000001</v>
          </cell>
          <cell r="G63">
            <v>17.853999999999999</v>
          </cell>
          <cell r="H63">
            <v>21.783999999999999</v>
          </cell>
          <cell r="I63">
            <v>19.103000000000002</v>
          </cell>
          <cell r="J63">
            <v>27.486000000000001</v>
          </cell>
          <cell r="K63">
            <v>2.9</v>
          </cell>
          <cell r="L63">
            <v>21.149000000000001</v>
          </cell>
          <cell r="M63">
            <v>29.164000000000001</v>
          </cell>
          <cell r="N63">
            <v>12.691000000000001</v>
          </cell>
          <cell r="O63">
            <v>242.63900000000004</v>
          </cell>
          <cell r="W63" t="str">
            <v xml:space="preserve"> No presupuestarios (6)</v>
          </cell>
          <cell r="Z63">
            <v>61.359000000000002</v>
          </cell>
          <cell r="AB63">
            <v>68.787000000000006</v>
          </cell>
          <cell r="AD63">
            <v>49.488999999999997</v>
          </cell>
          <cell r="AF63">
            <v>63.004000000000005</v>
          </cell>
          <cell r="AI63">
            <v>242.63900000000004</v>
          </cell>
        </row>
        <row r="64">
          <cell r="B64">
            <v>242.638916015625</v>
          </cell>
          <cell r="W64">
            <v>242.638916015625</v>
          </cell>
        </row>
        <row r="65">
          <cell r="B65">
            <v>242.638916015625</v>
          </cell>
          <cell r="W65">
            <v>242.638916015625</v>
          </cell>
        </row>
        <row r="66">
          <cell r="B66" t="str">
            <v>(1)  : No se contabilizan, por no ser recaudados por la AFIP, el Fondo Especial del Tabaco, los fondos de energía eléctrica, el Impuesto sobre Pasajes Aéreos,</v>
          </cell>
          <cell r="W66" t="str">
            <v>(1)  : No se contabilizan, por no ser recaudados por la AFIP, el Fondo Especial del Tabaco, los fondos de energía eléctrica, el Impuesto sobre Pasajes Aéreos,</v>
          </cell>
        </row>
        <row r="67">
          <cell r="B67" t="str">
            <v xml:space="preserve">         las cajas previsionales de las Fuerzas Armadas y de Seguridad y las Asignaciones Familiares Compensables.</v>
          </cell>
          <cell r="W67" t="str">
            <v xml:space="preserve">         las cajas previsionales de las Fuerzas Armadas y de Seguridad y las Asignaciones Familiares Compensables.</v>
          </cell>
        </row>
        <row r="68">
          <cell r="B68" t="str">
            <v>(2)  : Entradas de Cine, Monotributo Impositivo, Emerg. s/Automotores, Motos, Embarcaciones y Aeronaves, Fac. Pago Dto. 93/2000 Pend. de Distribución y otros menores.</v>
          </cell>
          <cell r="W68" t="str">
            <v>(2)  : Entradas de Cine, Monotributo Impositivo, Emerg. s/Automotores, Motos, Embarcaciones y Aeronaves, Fac. Pago Dto. 93/2000 Pend. de Distribución y otros menores.</v>
          </cell>
        </row>
        <row r="69">
          <cell r="B69" t="str">
            <v>(3)  : Incluye Monotributo previsional.</v>
          </cell>
          <cell r="W69" t="str">
            <v>(3)  : Incluye Monotributo previsional.</v>
          </cell>
        </row>
        <row r="70">
          <cell r="B70" t="str">
            <v>(4)  : Bruto menos 15% y suma fija para provincias.</v>
          </cell>
          <cell r="W70" t="str">
            <v>(4)  : Bruto menos 15% y suma fija para provincias.</v>
          </cell>
        </row>
        <row r="71">
          <cell r="B71" t="str">
            <v>(4)  : Datos provisorios (a partir de abril de 1999), netos de Asignaciones Familiares Compensables.</v>
          </cell>
          <cell r="W71" t="str">
            <v>(4)  : Datos provisorios (a partir de abril de 1999), netos de Asignaciones Familiares Compensables.</v>
          </cell>
        </row>
        <row r="72">
          <cell r="B72" t="str">
            <v>(5)  : 56,66% de Coparticipados (neto), 56,66% del 93, 73% de Bienes Personales, 30% de Monotributo impositivo, y sumas fijas por Pacto Fiscal y Ganancias.</v>
          </cell>
          <cell r="W72" t="str">
            <v>(5)  : 56,66% de Coparticipados (neto), 56,66% del 93, 73% de Bienes Personales, 30% de Monotributo impositivo, y sumas fijas por Pacto Fiscal y Ganancias.</v>
          </cell>
        </row>
        <row r="73">
          <cell r="B73" t="str">
            <v xml:space="preserve">         Durante el año 2000, la distribución mensual por estos conceptos es de $ 1097,5 millones.</v>
          </cell>
          <cell r="W73" t="str">
            <v xml:space="preserve">         Durante el año 2000, la distribución mensual por estos conceptos es de $ 1097,5 millones.</v>
          </cell>
        </row>
        <row r="74">
          <cell r="B74" t="str">
            <v>(6)  : Fondo Solidario de Redistribución.</v>
          </cell>
          <cell r="W74" t="str">
            <v>(6)  : Fondo Solidario de Redistribución.</v>
          </cell>
        </row>
      </sheetData>
      <sheetData sheetId="1" refreshError="1">
        <row r="1">
          <cell r="B1" t="str">
            <v>(L:\Y\MENSUAL\RECIMP2000)</v>
          </cell>
          <cell r="D1" t="str">
            <v xml:space="preserve">              ***  Dirección Nacional de Investigaciones y Análisis Fiscal ***</v>
          </cell>
          <cell r="O1">
            <v>37075.568050925925</v>
          </cell>
          <cell r="W1" t="str">
            <v>(L:\Y\MENSUAL\RECIMP2000)</v>
          </cell>
          <cell r="Y1" t="str">
            <v xml:space="preserve">      *** Dirección Nacional de Investigaciones y Análisis Fiscal ***</v>
          </cell>
          <cell r="AI1">
            <v>37075.568050925925</v>
          </cell>
        </row>
        <row r="5">
          <cell r="B5" t="str">
            <v>RECURSOS TRIBUTARIOS AÑO 1999 (1)</v>
          </cell>
          <cell r="W5" t="str">
            <v>RECURSOS TRIBUTARIOS AÑO 1999 (1)</v>
          </cell>
        </row>
        <row r="6">
          <cell r="B6" t="str">
            <v>en millones de pesos</v>
          </cell>
          <cell r="W6" t="str">
            <v>en millones de pesos</v>
          </cell>
        </row>
        <row r="9">
          <cell r="C9" t="str">
            <v>Enero</v>
          </cell>
          <cell r="D9" t="str">
            <v>Febrero</v>
          </cell>
          <cell r="E9" t="str">
            <v>Marzo</v>
          </cell>
          <cell r="F9" t="str">
            <v>Abril</v>
          </cell>
          <cell r="G9" t="str">
            <v>Mayo</v>
          </cell>
          <cell r="H9" t="str">
            <v>Junio</v>
          </cell>
          <cell r="I9" t="str">
            <v>Julio</v>
          </cell>
          <cell r="J9" t="str">
            <v>Agosto</v>
          </cell>
          <cell r="K9" t="str">
            <v>Septiem.</v>
          </cell>
          <cell r="L9" t="str">
            <v>Octubre</v>
          </cell>
          <cell r="M9" t="str">
            <v>Noviem.</v>
          </cell>
          <cell r="N9" t="str">
            <v>Diciembre</v>
          </cell>
          <cell r="O9" t="str">
            <v>Total</v>
          </cell>
          <cell r="Z9" t="str">
            <v>I TRIM</v>
          </cell>
          <cell r="AB9" t="str">
            <v>II TRIM</v>
          </cell>
          <cell r="AD9" t="str">
            <v>III TRIM</v>
          </cell>
          <cell r="AF9" t="str">
            <v>IV TRIM</v>
          </cell>
          <cell r="AI9" t="str">
            <v>TOTAL</v>
          </cell>
        </row>
        <row r="11">
          <cell r="B11" t="str">
            <v xml:space="preserve"> 1- DGI (Excl. Sist. Seg. Social)</v>
          </cell>
          <cell r="C11">
            <v>2844.83418282</v>
          </cell>
          <cell r="D11">
            <v>2807.7018626700001</v>
          </cell>
          <cell r="E11">
            <v>2961.0663284399998</v>
          </cell>
          <cell r="F11">
            <v>2914.3124999200004</v>
          </cell>
          <cell r="G11">
            <v>3303.7276434000005</v>
          </cell>
          <cell r="H11">
            <v>3323.7120419700004</v>
          </cell>
          <cell r="I11">
            <v>2850.8760287599998</v>
          </cell>
          <cell r="J11">
            <v>3102.5560018699998</v>
          </cell>
          <cell r="K11">
            <v>2974.1215195300001</v>
          </cell>
          <cell r="L11">
            <v>3000.4908136899999</v>
          </cell>
          <cell r="M11">
            <v>3084.1640444400005</v>
          </cell>
          <cell r="N11">
            <v>3031.2476342000004</v>
          </cell>
          <cell r="O11">
            <v>36198.810601710007</v>
          </cell>
          <cell r="W11" t="str">
            <v xml:space="preserve"> 1- DGI (Excl. Sist. Seg. Social)</v>
          </cell>
          <cell r="Z11">
            <v>8613.6023739299999</v>
          </cell>
          <cell r="AB11">
            <v>9541.7521852900009</v>
          </cell>
          <cell r="AD11">
            <v>8927.5535501599988</v>
          </cell>
          <cell r="AF11">
            <v>9115.9024923300003</v>
          </cell>
          <cell r="AI11">
            <v>36198.810601710007</v>
          </cell>
        </row>
        <row r="12">
          <cell r="B12">
            <v>36198.78125</v>
          </cell>
          <cell r="W12">
            <v>36198.78125</v>
          </cell>
        </row>
        <row r="13">
          <cell r="B13" t="str">
            <v xml:space="preserve"> Ganancias</v>
          </cell>
          <cell r="C13">
            <v>721.09741006000002</v>
          </cell>
          <cell r="D13">
            <v>650.44939910000005</v>
          </cell>
          <cell r="E13">
            <v>650.74920055999996</v>
          </cell>
          <cell r="F13">
            <v>681.88997438000001</v>
          </cell>
          <cell r="G13">
            <v>1138.4506885200001</v>
          </cell>
          <cell r="H13">
            <v>801.35496326999998</v>
          </cell>
          <cell r="I13">
            <v>753.85612484000001</v>
          </cell>
          <cell r="J13">
            <v>795.20111195000004</v>
          </cell>
          <cell r="K13">
            <v>701.11780422000004</v>
          </cell>
          <cell r="L13">
            <v>764.77254070000004</v>
          </cell>
          <cell r="M13">
            <v>845.93648456000005</v>
          </cell>
          <cell r="N13">
            <v>735.09195791000002</v>
          </cell>
          <cell r="O13">
            <v>9239.9676600700004</v>
          </cell>
          <cell r="W13" t="str">
            <v xml:space="preserve"> Ganancias</v>
          </cell>
          <cell r="Z13">
            <v>2022.29600972</v>
          </cell>
          <cell r="AB13">
            <v>2621.6956261700002</v>
          </cell>
          <cell r="AD13">
            <v>2250.1750410099999</v>
          </cell>
          <cell r="AF13">
            <v>2345.8009831700001</v>
          </cell>
          <cell r="AI13">
            <v>9239.9676600700004</v>
          </cell>
        </row>
        <row r="14">
          <cell r="B14" t="str">
            <v xml:space="preserve"> IVA      </v>
          </cell>
          <cell r="C14">
            <v>1660.40595319</v>
          </cell>
          <cell r="D14">
            <v>1496.30420731</v>
          </cell>
          <cell r="E14">
            <v>1676.2396244399999</v>
          </cell>
          <cell r="F14">
            <v>1522.8833160900001</v>
          </cell>
          <cell r="G14">
            <v>1438.38371407</v>
          </cell>
          <cell r="H14">
            <v>1600.8952980700001</v>
          </cell>
          <cell r="I14">
            <v>1450.50091479</v>
          </cell>
          <cell r="J14">
            <v>1604.5988253</v>
          </cell>
          <cell r="K14">
            <v>1651.5352085500001</v>
          </cell>
          <cell r="L14">
            <v>1577.32375718</v>
          </cell>
          <cell r="M14">
            <v>1611.5785761699999</v>
          </cell>
          <cell r="N14">
            <v>1480.3867870199999</v>
          </cell>
          <cell r="O14">
            <v>18771.03618218</v>
          </cell>
          <cell r="W14" t="str">
            <v xml:space="preserve"> IVA      </v>
          </cell>
          <cell r="Z14">
            <v>4832.9497849399995</v>
          </cell>
          <cell r="AB14">
            <v>4562.1623282300006</v>
          </cell>
          <cell r="AD14">
            <v>4706.6349486400004</v>
          </cell>
          <cell r="AF14">
            <v>4669.2891203700001</v>
          </cell>
          <cell r="AI14">
            <v>18771.03618218</v>
          </cell>
        </row>
        <row r="15">
          <cell r="B15" t="str">
            <v xml:space="preserve"> Reintegros (-)         </v>
          </cell>
          <cell r="C15">
            <v>30.77860802</v>
          </cell>
          <cell r="D15">
            <v>30.48298432</v>
          </cell>
          <cell r="E15">
            <v>44.531958789999997</v>
          </cell>
          <cell r="F15">
            <v>53.905450039999998</v>
          </cell>
          <cell r="G15">
            <v>49.109405620000004</v>
          </cell>
          <cell r="H15">
            <v>48.469783739999997</v>
          </cell>
          <cell r="I15">
            <v>41.265229380000001</v>
          </cell>
          <cell r="J15">
            <v>50.955074259999996</v>
          </cell>
          <cell r="K15">
            <v>48.985256710000002</v>
          </cell>
          <cell r="L15">
            <v>69.159302249999996</v>
          </cell>
          <cell r="M15">
            <v>52.572533280000002</v>
          </cell>
          <cell r="N15">
            <v>53.89247554</v>
          </cell>
          <cell r="O15">
            <v>574.10806194999986</v>
          </cell>
          <cell r="W15" t="str">
            <v xml:space="preserve"> Reintegros (-)         </v>
          </cell>
          <cell r="Z15">
            <v>105.79355113</v>
          </cell>
          <cell r="AB15">
            <v>151.48463939999999</v>
          </cell>
          <cell r="AD15">
            <v>141.20556034999998</v>
          </cell>
          <cell r="AF15">
            <v>175.62431107</v>
          </cell>
          <cell r="AI15">
            <v>574.10806194999986</v>
          </cell>
        </row>
        <row r="16">
          <cell r="B16" t="str">
            <v xml:space="preserve"> Internos coparticipados</v>
          </cell>
          <cell r="C16">
            <v>149.40538841</v>
          </cell>
          <cell r="D16">
            <v>116.95517363</v>
          </cell>
          <cell r="E16">
            <v>121.32238877</v>
          </cell>
          <cell r="F16">
            <v>112.98443211</v>
          </cell>
          <cell r="G16">
            <v>116.22696786</v>
          </cell>
          <cell r="H16">
            <v>120.76387751999999</v>
          </cell>
          <cell r="I16">
            <v>114.08699202</v>
          </cell>
          <cell r="J16">
            <v>124.20076937</v>
          </cell>
          <cell r="K16">
            <v>122.12022656000001</v>
          </cell>
          <cell r="L16">
            <v>116.74033987999999</v>
          </cell>
          <cell r="M16">
            <v>130.12595268999999</v>
          </cell>
          <cell r="N16">
            <v>130.17136121999999</v>
          </cell>
          <cell r="O16">
            <v>1475.1038700399999</v>
          </cell>
          <cell r="W16" t="str">
            <v xml:space="preserve"> Internos coparticipados</v>
          </cell>
          <cell r="Z16">
            <v>387.68295080999997</v>
          </cell>
          <cell r="AB16">
            <v>349.97527749</v>
          </cell>
          <cell r="AD16">
            <v>360.40798795000001</v>
          </cell>
          <cell r="AF16">
            <v>377.03765378999998</v>
          </cell>
          <cell r="AI16">
            <v>1475.1038700399999</v>
          </cell>
        </row>
        <row r="17">
          <cell r="B17" t="str">
            <v xml:space="preserve"> Premios de juegos</v>
          </cell>
          <cell r="C17">
            <v>8.4833313500000003</v>
          </cell>
          <cell r="D17">
            <v>9.9496013100000003</v>
          </cell>
          <cell r="E17">
            <v>7.0829576400000001</v>
          </cell>
          <cell r="F17">
            <v>2.6098722200000002</v>
          </cell>
          <cell r="G17">
            <v>9.4416052199999996</v>
          </cell>
          <cell r="H17">
            <v>6.4331138599999997</v>
          </cell>
          <cell r="I17">
            <v>7.0799801799999997</v>
          </cell>
          <cell r="J17">
            <v>5.3964045799999996</v>
          </cell>
          <cell r="K17">
            <v>13.041440769999999</v>
          </cell>
          <cell r="L17">
            <v>4.3087636900000001</v>
          </cell>
          <cell r="M17">
            <v>5.2564243800000003</v>
          </cell>
          <cell r="N17">
            <v>9.1939266800000006</v>
          </cell>
          <cell r="O17">
            <v>88.277421880000006</v>
          </cell>
          <cell r="W17" t="str">
            <v xml:space="preserve"> Premios de juegos</v>
          </cell>
          <cell r="Z17">
            <v>25.515890299999999</v>
          </cell>
          <cell r="AB17">
            <v>18.484591299999998</v>
          </cell>
          <cell r="AD17">
            <v>25.517825529999996</v>
          </cell>
          <cell r="AF17">
            <v>18.759114750000002</v>
          </cell>
          <cell r="AI17">
            <v>88.277421880000006</v>
          </cell>
        </row>
        <row r="18">
          <cell r="B18" t="str">
            <v xml:space="preserve"> Transferencias de inmuebles</v>
          </cell>
          <cell r="C18">
            <v>6.4889934199999999</v>
          </cell>
          <cell r="D18">
            <v>3.4021337900000002</v>
          </cell>
          <cell r="E18">
            <v>4.6978262300000004</v>
          </cell>
          <cell r="F18">
            <v>4.9842295500000002</v>
          </cell>
          <cell r="G18">
            <v>7.9320830100000004</v>
          </cell>
          <cell r="H18">
            <v>5.1444766499999997</v>
          </cell>
          <cell r="I18">
            <v>5.1886377299999999</v>
          </cell>
          <cell r="J18">
            <v>5.03713955</v>
          </cell>
          <cell r="K18">
            <v>4.9488721499999997</v>
          </cell>
          <cell r="L18">
            <v>4.98566968</v>
          </cell>
          <cell r="M18">
            <v>5.1035553699999996</v>
          </cell>
          <cell r="N18">
            <v>5.3679932399999997</v>
          </cell>
          <cell r="O18">
            <v>63.281610370000003</v>
          </cell>
          <cell r="W18" t="str">
            <v xml:space="preserve"> Transferencias de inmuebles</v>
          </cell>
          <cell r="Z18">
            <v>14.588953440000001</v>
          </cell>
          <cell r="AB18">
            <v>18.060789210000003</v>
          </cell>
          <cell r="AD18">
            <v>15.174649429999999</v>
          </cell>
          <cell r="AF18">
            <v>15.45721829</v>
          </cell>
          <cell r="AI18">
            <v>63.281610370000003</v>
          </cell>
        </row>
        <row r="19">
          <cell r="B19" t="str">
            <v xml:space="preserve"> Ganancia mínima presunta</v>
          </cell>
          <cell r="C19">
            <v>63.281585693359375</v>
          </cell>
          <cell r="D19">
            <v>95.490163179999996</v>
          </cell>
          <cell r="E19">
            <v>100.97462728000001</v>
          </cell>
          <cell r="F19">
            <v>104.75293496</v>
          </cell>
          <cell r="G19">
            <v>82.268936940000003</v>
          </cell>
          <cell r="H19">
            <v>50.824376940000001</v>
          </cell>
          <cell r="I19">
            <v>49.985487470000002</v>
          </cell>
          <cell r="J19">
            <v>52.554010030000001</v>
          </cell>
          <cell r="K19">
            <v>50.905508449999999</v>
          </cell>
          <cell r="L19">
            <v>52.032050900000002</v>
          </cell>
          <cell r="M19">
            <v>50.170705769999998</v>
          </cell>
          <cell r="N19">
            <v>49.75889368</v>
          </cell>
          <cell r="O19">
            <v>739.71769560000007</v>
          </cell>
          <cell r="W19" t="str">
            <v xml:space="preserve"> Ganancia mínima presunta</v>
          </cell>
          <cell r="Z19">
            <v>196.46479046000002</v>
          </cell>
          <cell r="AB19">
            <v>237.84624884000002</v>
          </cell>
          <cell r="AD19">
            <v>153.44500595</v>
          </cell>
          <cell r="AF19">
            <v>151.96165035000001</v>
          </cell>
          <cell r="AI19">
            <v>739.71769560000007</v>
          </cell>
        </row>
        <row r="20">
          <cell r="B20" t="str">
            <v xml:space="preserve"> Intereses pagados</v>
          </cell>
          <cell r="C20">
            <v>739.71728515625</v>
          </cell>
          <cell r="D20">
            <v>44.877677650000003</v>
          </cell>
          <cell r="E20">
            <v>64.745904999999993</v>
          </cell>
          <cell r="F20">
            <v>69.199706359999993</v>
          </cell>
          <cell r="G20">
            <v>60.977345790000001</v>
          </cell>
          <cell r="H20">
            <v>66.216526169999995</v>
          </cell>
          <cell r="I20">
            <v>58.850524759999999</v>
          </cell>
          <cell r="J20">
            <v>69.295121539999997</v>
          </cell>
          <cell r="K20">
            <v>64.345249809999999</v>
          </cell>
          <cell r="L20">
            <v>60.843190559999996</v>
          </cell>
          <cell r="M20">
            <v>64.47875449</v>
          </cell>
          <cell r="N20">
            <v>70.961606739999993</v>
          </cell>
          <cell r="O20">
            <v>694.79160887</v>
          </cell>
          <cell r="W20" t="str">
            <v xml:space="preserve"> Intereses pagados</v>
          </cell>
          <cell r="Z20">
            <v>109.62358265</v>
          </cell>
          <cell r="AB20">
            <v>196.39357832000002</v>
          </cell>
          <cell r="AD20">
            <v>192.49089610999999</v>
          </cell>
          <cell r="AF20">
            <v>196.28355178999999</v>
          </cell>
          <cell r="AI20">
            <v>694.79160887</v>
          </cell>
        </row>
        <row r="21">
          <cell r="B21" t="str">
            <v xml:space="preserve"> Otros coparticipados</v>
          </cell>
          <cell r="C21">
            <v>1.926418025</v>
          </cell>
          <cell r="D21">
            <v>4.6687045100000004</v>
          </cell>
          <cell r="E21">
            <v>2.8728127450000001</v>
          </cell>
          <cell r="F21">
            <v>1.1954607499999998</v>
          </cell>
          <cell r="G21">
            <v>3.954583865</v>
          </cell>
          <cell r="H21">
            <v>1.2368110099999994</v>
          </cell>
          <cell r="I21">
            <v>3.1820436500000002</v>
          </cell>
          <cell r="J21">
            <v>3.2976929499999996</v>
          </cell>
          <cell r="K21">
            <v>2.4796560900000002</v>
          </cell>
          <cell r="L21">
            <v>3.1578649300000006</v>
          </cell>
          <cell r="M21">
            <v>4.1204278850000007</v>
          </cell>
          <cell r="N21">
            <v>3.3739141150000003</v>
          </cell>
          <cell r="O21">
            <v>35.466390524999994</v>
          </cell>
          <cell r="W21" t="str">
            <v xml:space="preserve"> Otros coparticipados</v>
          </cell>
          <cell r="Z21">
            <v>9.4679352800000007</v>
          </cell>
          <cell r="AB21">
            <v>6.386855624999999</v>
          </cell>
          <cell r="AD21">
            <v>8.9593926899999996</v>
          </cell>
          <cell r="AF21">
            <v>10.652206930000002</v>
          </cell>
          <cell r="AI21">
            <v>35.466390524999994</v>
          </cell>
        </row>
        <row r="22">
          <cell r="B22" t="str">
            <v xml:space="preserve"> Sellos</v>
          </cell>
          <cell r="C22">
            <v>5.3334077600000001</v>
          </cell>
          <cell r="D22">
            <v>3.1990789300000002</v>
          </cell>
          <cell r="E22">
            <v>3.14186692</v>
          </cell>
          <cell r="F22">
            <v>3.4348273499999999</v>
          </cell>
          <cell r="G22">
            <v>4.1801158000000003</v>
          </cell>
          <cell r="H22">
            <v>3.7844151400000001</v>
          </cell>
          <cell r="I22">
            <v>5.3346447000000001</v>
          </cell>
          <cell r="J22">
            <v>4.2715096800000003</v>
          </cell>
          <cell r="K22">
            <v>3.8240297399999998</v>
          </cell>
          <cell r="L22">
            <v>4.5830853300000003</v>
          </cell>
          <cell r="M22">
            <v>4.58297255</v>
          </cell>
          <cell r="N22">
            <v>4.4781256899999997</v>
          </cell>
          <cell r="O22">
            <v>50.148079590000002</v>
          </cell>
          <cell r="W22" t="str">
            <v xml:space="preserve"> Sellos</v>
          </cell>
          <cell r="Z22">
            <v>11.674353610000001</v>
          </cell>
          <cell r="AB22">
            <v>11.39935829</v>
          </cell>
          <cell r="AD22">
            <v>13.43018412</v>
          </cell>
          <cell r="AF22">
            <v>13.644183569999999</v>
          </cell>
          <cell r="AI22">
            <v>50.148079590000002</v>
          </cell>
        </row>
        <row r="23">
          <cell r="B23" t="str">
            <v xml:space="preserve"> Bienes personales</v>
          </cell>
          <cell r="C23">
            <v>8.3731950899999994</v>
          </cell>
          <cell r="D23">
            <v>4.1429105599999998</v>
          </cell>
          <cell r="E23">
            <v>5.4491122599999997</v>
          </cell>
          <cell r="F23">
            <v>57.378754610000001</v>
          </cell>
          <cell r="G23">
            <v>58.440684920000002</v>
          </cell>
          <cell r="H23">
            <v>89.83598843</v>
          </cell>
          <cell r="I23">
            <v>18.087029340000001</v>
          </cell>
          <cell r="J23">
            <v>88.539869749999994</v>
          </cell>
          <cell r="K23">
            <v>14.0448957</v>
          </cell>
          <cell r="L23">
            <v>96.809563929999996</v>
          </cell>
          <cell r="M23">
            <v>12.891826229999999</v>
          </cell>
          <cell r="N23">
            <v>91.538664449999999</v>
          </cell>
          <cell r="O23">
            <v>545.53249527000003</v>
          </cell>
          <cell r="W23" t="str">
            <v xml:space="preserve"> Bienes personales</v>
          </cell>
          <cell r="Z23">
            <v>17.96521791</v>
          </cell>
          <cell r="AB23">
            <v>205.65542796</v>
          </cell>
          <cell r="AD23">
            <v>120.67179478999999</v>
          </cell>
          <cell r="AF23">
            <v>201.24005460999999</v>
          </cell>
          <cell r="AI23">
            <v>545.53249527000003</v>
          </cell>
        </row>
        <row r="24">
          <cell r="B24" t="str">
            <v xml:space="preserve"> Combustibles - Naftas</v>
          </cell>
          <cell r="C24">
            <v>153.54764764000001</v>
          </cell>
          <cell r="D24">
            <v>208.52423831999999</v>
          </cell>
          <cell r="E24">
            <v>178.2431516</v>
          </cell>
          <cell r="F24">
            <v>170.98134275000001</v>
          </cell>
          <cell r="G24">
            <v>189.27952166</v>
          </cell>
          <cell r="H24">
            <v>168.50662316</v>
          </cell>
          <cell r="I24">
            <v>169.82151927999999</v>
          </cell>
          <cell r="J24">
            <v>178.93264692</v>
          </cell>
          <cell r="K24">
            <v>179.50032415000001</v>
          </cell>
          <cell r="L24">
            <v>175.73637421999999</v>
          </cell>
          <cell r="M24">
            <v>177.88181298999999</v>
          </cell>
          <cell r="N24">
            <v>225.55483599999999</v>
          </cell>
          <cell r="O24">
            <v>2176.5100386900003</v>
          </cell>
          <cell r="W24" t="str">
            <v xml:space="preserve"> Combustibles - Naftas</v>
          </cell>
          <cell r="Z24">
            <v>540.31503756000006</v>
          </cell>
          <cell r="AB24">
            <v>528.76748756999996</v>
          </cell>
          <cell r="AD24">
            <v>528.25449034999997</v>
          </cell>
          <cell r="AF24">
            <v>579.17302321</v>
          </cell>
          <cell r="AI24">
            <v>2176.5100386900003</v>
          </cell>
        </row>
        <row r="25">
          <cell r="B25" t="str">
            <v xml:space="preserve"> Combustibles - Otros</v>
          </cell>
          <cell r="C25">
            <v>63.294507930000002</v>
          </cell>
          <cell r="D25">
            <v>108.08562163000001</v>
          </cell>
          <cell r="E25">
            <v>78.816537729999993</v>
          </cell>
          <cell r="F25">
            <v>124.65286072000001</v>
          </cell>
          <cell r="G25">
            <v>138.00113934000001</v>
          </cell>
          <cell r="H25">
            <v>117.28596974</v>
          </cell>
          <cell r="I25">
            <v>124.39270974</v>
          </cell>
          <cell r="J25">
            <v>114.17654671</v>
          </cell>
          <cell r="K25">
            <v>116.98357872</v>
          </cell>
          <cell r="L25">
            <v>115.52614314</v>
          </cell>
          <cell r="M25">
            <v>117.06686829</v>
          </cell>
          <cell r="N25">
            <v>193.08228609</v>
          </cell>
          <cell r="O25">
            <v>1411.36476978</v>
          </cell>
          <cell r="W25" t="str">
            <v xml:space="preserve"> Combustibles - Otros</v>
          </cell>
          <cell r="Z25">
            <v>250.19666728999999</v>
          </cell>
          <cell r="AB25">
            <v>379.93996980000003</v>
          </cell>
          <cell r="AD25">
            <v>355.55283516999998</v>
          </cell>
          <cell r="AF25">
            <v>425.67529751999996</v>
          </cell>
          <cell r="AI25">
            <v>1411.36476978</v>
          </cell>
        </row>
        <row r="26">
          <cell r="B26" t="str">
            <v xml:space="preserve"> Internos seguros</v>
          </cell>
          <cell r="C26">
            <v>22.564476890000002</v>
          </cell>
          <cell r="D26">
            <v>21.370655639999999</v>
          </cell>
          <cell r="E26">
            <v>23.654253319999999</v>
          </cell>
          <cell r="F26">
            <v>25.959491199999999</v>
          </cell>
          <cell r="G26">
            <v>24.1244242</v>
          </cell>
          <cell r="H26">
            <v>23.11338099</v>
          </cell>
          <cell r="I26">
            <v>23.390021539999999</v>
          </cell>
          <cell r="J26">
            <v>17.591827819999999</v>
          </cell>
          <cell r="K26">
            <v>18.044989869999998</v>
          </cell>
          <cell r="L26">
            <v>17.90877244</v>
          </cell>
          <cell r="M26">
            <v>19.596516829999999</v>
          </cell>
          <cell r="N26">
            <v>18.001283560000001</v>
          </cell>
          <cell r="O26">
            <v>255.32009429999999</v>
          </cell>
          <cell r="W26" t="str">
            <v xml:space="preserve"> Internos seguros</v>
          </cell>
          <cell r="Z26">
            <v>67.589385849999999</v>
          </cell>
          <cell r="AB26">
            <v>73.197296389999991</v>
          </cell>
          <cell r="AD26">
            <v>59.026839229999993</v>
          </cell>
          <cell r="AF26">
            <v>55.506572829999996</v>
          </cell>
          <cell r="AI26">
            <v>255.32009429999999</v>
          </cell>
        </row>
        <row r="27">
          <cell r="B27" t="str">
            <v xml:space="preserve"> Internos automotores gasoleros</v>
          </cell>
          <cell r="C27">
            <v>12.526967580000001</v>
          </cell>
          <cell r="D27">
            <v>8.4568088400000008</v>
          </cell>
          <cell r="E27">
            <v>8.6977206099999993</v>
          </cell>
          <cell r="F27">
            <v>10.98024624</v>
          </cell>
          <cell r="G27">
            <v>8.3604681000000003</v>
          </cell>
          <cell r="H27">
            <v>6.5720830499999998</v>
          </cell>
          <cell r="I27">
            <v>12.41197391</v>
          </cell>
          <cell r="J27">
            <v>13.66535805</v>
          </cell>
          <cell r="K27">
            <v>4.7820535700000004</v>
          </cell>
          <cell r="L27">
            <v>5.7902974499999997</v>
          </cell>
          <cell r="M27">
            <v>5.9224450500000003</v>
          </cell>
          <cell r="N27">
            <v>1.58770674</v>
          </cell>
          <cell r="O27">
            <v>99.75412919</v>
          </cell>
          <cell r="W27" t="str">
            <v xml:space="preserve"> Internos automotores gasoleros</v>
          </cell>
          <cell r="Z27">
            <v>29.681497030000003</v>
          </cell>
          <cell r="AB27">
            <v>25.912797389999998</v>
          </cell>
          <cell r="AD27">
            <v>30.859385530000004</v>
          </cell>
          <cell r="AF27">
            <v>13.300449240000001</v>
          </cell>
          <cell r="AI27">
            <v>99.75412919</v>
          </cell>
        </row>
        <row r="28">
          <cell r="B28" t="str">
            <v xml:space="preserve"> Adicional s/cigarrillos</v>
          </cell>
          <cell r="C28">
            <v>14.583774999999999</v>
          </cell>
          <cell r="D28">
            <v>15.17854546</v>
          </cell>
          <cell r="E28">
            <v>19.947850809999998</v>
          </cell>
          <cell r="F28">
            <v>16.044148610000001</v>
          </cell>
          <cell r="G28">
            <v>16.336265999999998</v>
          </cell>
          <cell r="H28">
            <v>16.19096523</v>
          </cell>
          <cell r="I28">
            <v>15.288965060000001</v>
          </cell>
          <cell r="J28">
            <v>17.009517890000001</v>
          </cell>
          <cell r="K28">
            <v>15.595628939999999</v>
          </cell>
          <cell r="L28">
            <v>12.955415670000001</v>
          </cell>
          <cell r="M28">
            <v>20.7905753</v>
          </cell>
          <cell r="N28">
            <v>17.07081741</v>
          </cell>
          <cell r="O28">
            <v>196.99247138000001</v>
          </cell>
          <cell r="W28" t="str">
            <v xml:space="preserve"> Adicional s/cigarrillos</v>
          </cell>
          <cell r="Z28">
            <v>49.710171269999996</v>
          </cell>
          <cell r="AB28">
            <v>48.571379840000006</v>
          </cell>
          <cell r="AD28">
            <v>47.894111889999998</v>
          </cell>
          <cell r="AF28">
            <v>50.816808379999998</v>
          </cell>
          <cell r="AI28">
            <v>196.99247138000001</v>
          </cell>
        </row>
        <row r="29">
          <cell r="B29" t="str">
            <v xml:space="preserve"> Radiodifusión p/TV, AM y FM</v>
          </cell>
          <cell r="C29">
            <v>10.77572842</v>
          </cell>
          <cell r="D29">
            <v>9.0708328700000003</v>
          </cell>
          <cell r="E29">
            <v>9.7724049700000002</v>
          </cell>
          <cell r="F29">
            <v>11.043774750000001</v>
          </cell>
          <cell r="G29">
            <v>9.6312711600000007</v>
          </cell>
          <cell r="H29">
            <v>9.7930307699999997</v>
          </cell>
          <cell r="I29">
            <v>11.764573029999999</v>
          </cell>
          <cell r="J29">
            <v>11.8265972</v>
          </cell>
          <cell r="K29">
            <v>10.579588680000001</v>
          </cell>
          <cell r="L29">
            <v>10.689779379999999</v>
          </cell>
          <cell r="M29">
            <v>12.32252824</v>
          </cell>
          <cell r="N29">
            <v>6.8291977599999996</v>
          </cell>
          <cell r="O29">
            <v>124.09930722999999</v>
          </cell>
          <cell r="W29" t="str">
            <v xml:space="preserve"> Radiodifusión p/TV, AM y FM</v>
          </cell>
          <cell r="Z29">
            <v>29.618966260000001</v>
          </cell>
          <cell r="AB29">
            <v>30.468076680000003</v>
          </cell>
          <cell r="AD29">
            <v>34.170758910000004</v>
          </cell>
          <cell r="AF29">
            <v>29.841505380000001</v>
          </cell>
          <cell r="AI29">
            <v>124.09930722999999</v>
          </cell>
        </row>
        <row r="30">
          <cell r="B30" t="str">
            <v xml:space="preserve"> Otros impuestos (2)</v>
          </cell>
          <cell r="C30">
            <v>36.805590074999998</v>
          </cell>
          <cell r="D30">
            <v>38.059094259999995</v>
          </cell>
          <cell r="E30">
            <v>49.190046345000006</v>
          </cell>
          <cell r="F30">
            <v>47.242577310000001</v>
          </cell>
          <cell r="G30">
            <v>46.847232564999999</v>
          </cell>
          <cell r="H30">
            <v>284.22992570999997</v>
          </cell>
          <cell r="I30">
            <v>68.919116099999997</v>
          </cell>
          <cell r="J30">
            <v>47.916126840000004</v>
          </cell>
          <cell r="K30">
            <v>49.25772027</v>
          </cell>
          <cell r="L30">
            <v>45.486506859999992</v>
          </cell>
          <cell r="M30">
            <v>48.910150925000003</v>
          </cell>
          <cell r="N30">
            <v>42.690751435000003</v>
          </cell>
          <cell r="O30">
            <v>805.55483869500017</v>
          </cell>
          <cell r="W30" t="str">
            <v xml:space="preserve"> Otros impuestos (2)</v>
          </cell>
          <cell r="Z30">
            <v>124.05473068000001</v>
          </cell>
          <cell r="AB30">
            <v>378.31973558499999</v>
          </cell>
          <cell r="AD30">
            <v>166.09296320999999</v>
          </cell>
          <cell r="AF30">
            <v>137.08740922000001</v>
          </cell>
          <cell r="AI30">
            <v>805.55483869500017</v>
          </cell>
        </row>
        <row r="31">
          <cell r="B31">
            <v>805.5546875</v>
          </cell>
          <cell r="W31">
            <v>805.5546875</v>
          </cell>
        </row>
        <row r="32">
          <cell r="B32" t="str">
            <v xml:space="preserve"> 2-SISTEMA DE SEG. SOCIAL</v>
          </cell>
          <cell r="C32">
            <v>1145.1231064400004</v>
          </cell>
          <cell r="D32">
            <v>780.09458230000018</v>
          </cell>
          <cell r="E32">
            <v>737.90180076000001</v>
          </cell>
          <cell r="F32">
            <v>712.75665818999994</v>
          </cell>
          <cell r="G32">
            <v>690.7932015099999</v>
          </cell>
          <cell r="H32">
            <v>665.36254854000026</v>
          </cell>
          <cell r="I32">
            <v>1018.4695106799998</v>
          </cell>
          <cell r="J32">
            <v>690.7184242300001</v>
          </cell>
          <cell r="K32">
            <v>756.46287343999984</v>
          </cell>
          <cell r="L32">
            <v>605.0620234999999</v>
          </cell>
          <cell r="M32">
            <v>686.17800719999991</v>
          </cell>
          <cell r="N32">
            <v>652.47963787000003</v>
          </cell>
          <cell r="O32">
            <v>9141.4023746599996</v>
          </cell>
          <cell r="W32" t="str">
            <v xml:space="preserve"> 2-SISTEMA DE SEG. SOCIAL</v>
          </cell>
          <cell r="Z32">
            <v>2663.1194895000008</v>
          </cell>
          <cell r="AB32">
            <v>2068.9124082400003</v>
          </cell>
          <cell r="AD32">
            <v>2465.6508083499998</v>
          </cell>
          <cell r="AF32">
            <v>1943.7196685699998</v>
          </cell>
          <cell r="AI32">
            <v>9141.4023746599996</v>
          </cell>
        </row>
        <row r="33">
          <cell r="B33">
            <v>9141.3984375</v>
          </cell>
          <cell r="W33">
            <v>9141.3984375</v>
          </cell>
        </row>
        <row r="34">
          <cell r="B34" t="str">
            <v xml:space="preserve"> Aportes personales</v>
          </cell>
          <cell r="C34">
            <v>702.93974877000005</v>
          </cell>
          <cell r="D34">
            <v>496.03093596000002</v>
          </cell>
          <cell r="E34">
            <v>496.21269853000001</v>
          </cell>
          <cell r="F34">
            <v>471.32184842999999</v>
          </cell>
          <cell r="G34">
            <v>476.92492522999999</v>
          </cell>
          <cell r="H34">
            <v>471.05899232000002</v>
          </cell>
          <cell r="I34">
            <v>671.50123341999995</v>
          </cell>
          <cell r="J34">
            <v>479.62557004000001</v>
          </cell>
          <cell r="K34">
            <v>473.30772537000001</v>
          </cell>
          <cell r="L34">
            <v>466.05512693999998</v>
          </cell>
          <cell r="M34">
            <v>482.63714317</v>
          </cell>
          <cell r="N34">
            <v>464.32899264999998</v>
          </cell>
          <cell r="O34">
            <v>6151.9449408300006</v>
          </cell>
          <cell r="W34" t="str">
            <v xml:space="preserve"> Aportes personales</v>
          </cell>
          <cell r="Z34">
            <v>1695.18338326</v>
          </cell>
          <cell r="AB34">
            <v>1419.3057659799999</v>
          </cell>
          <cell r="AD34">
            <v>1624.4345288300001</v>
          </cell>
          <cell r="AF34">
            <v>1413.0212627599999</v>
          </cell>
          <cell r="AI34">
            <v>6151.9449408300006</v>
          </cell>
        </row>
        <row r="35">
          <cell r="B35" t="str">
            <v xml:space="preserve"> Contribuciones patronales</v>
          </cell>
          <cell r="C35">
            <v>916.14038773000004</v>
          </cell>
          <cell r="D35">
            <v>599.08962242000007</v>
          </cell>
          <cell r="E35">
            <v>576.61496289000013</v>
          </cell>
          <cell r="F35">
            <v>551.64160140000001</v>
          </cell>
          <cell r="G35">
            <v>523.64487922000001</v>
          </cell>
          <cell r="H35">
            <v>523.28511277000007</v>
          </cell>
          <cell r="I35">
            <v>775.72563639999987</v>
          </cell>
          <cell r="J35">
            <v>529.64469451000002</v>
          </cell>
          <cell r="K35">
            <v>523.41036569000005</v>
          </cell>
          <cell r="L35">
            <v>443.77686550999999</v>
          </cell>
          <cell r="M35">
            <v>525.11070902000006</v>
          </cell>
          <cell r="N35">
            <v>506.77891202000006</v>
          </cell>
          <cell r="O35">
            <v>6994.8637495800003</v>
          </cell>
          <cell r="W35" t="str">
            <v xml:space="preserve"> Contribuciones patronales</v>
          </cell>
          <cell r="Z35">
            <v>2091.8449730400002</v>
          </cell>
          <cell r="AB35">
            <v>1598.5715933900001</v>
          </cell>
          <cell r="AD35">
            <v>1828.7806965999998</v>
          </cell>
          <cell r="AF35">
            <v>1475.6664865500002</v>
          </cell>
          <cell r="AI35">
            <v>6994.8637495800003</v>
          </cell>
        </row>
        <row r="36">
          <cell r="B36" t="str">
            <v xml:space="preserve"> Facilidades de pago</v>
          </cell>
          <cell r="W36" t="str">
            <v xml:space="preserve"> Facilidades de pago</v>
          </cell>
        </row>
        <row r="37">
          <cell r="B37" t="str">
            <v xml:space="preserve"> Otros ingresos (3)</v>
          </cell>
          <cell r="C37">
            <v>38.343122699999995</v>
          </cell>
          <cell r="D37">
            <v>35.602095980000001</v>
          </cell>
          <cell r="E37">
            <v>40.112948500000002</v>
          </cell>
          <cell r="F37">
            <v>35.304697539999999</v>
          </cell>
          <cell r="G37">
            <v>34.406697000000001</v>
          </cell>
          <cell r="H37">
            <v>30.729828120000001</v>
          </cell>
          <cell r="I37">
            <v>31.547733270000002</v>
          </cell>
          <cell r="J37">
            <v>32.857277519999997</v>
          </cell>
          <cell r="K37">
            <v>29.30924109</v>
          </cell>
          <cell r="L37">
            <v>30.48014427</v>
          </cell>
          <cell r="M37">
            <v>34.581200080000002</v>
          </cell>
          <cell r="N37">
            <v>29.426185639999996</v>
          </cell>
          <cell r="O37">
            <v>402.70117171000004</v>
          </cell>
          <cell r="W37" t="str">
            <v xml:space="preserve"> Otros ingresos (3)</v>
          </cell>
          <cell r="Z37">
            <v>114.05816718</v>
          </cell>
          <cell r="AB37">
            <v>100.44122265999999</v>
          </cell>
          <cell r="AD37">
            <v>93.714251880000006</v>
          </cell>
          <cell r="AF37">
            <v>94.487529989999999</v>
          </cell>
          <cell r="AI37">
            <v>402.70117171000004</v>
          </cell>
        </row>
        <row r="38">
          <cell r="B38" t="str">
            <v xml:space="preserve"> Capitalización (-)</v>
          </cell>
          <cell r="C38">
            <v>480.51916040999998</v>
          </cell>
          <cell r="D38">
            <v>342.23095024999998</v>
          </cell>
          <cell r="E38">
            <v>351.33282702999998</v>
          </cell>
          <cell r="F38">
            <v>344.38214539000001</v>
          </cell>
          <cell r="G38">
            <v>336.44545319999997</v>
          </cell>
          <cell r="H38">
            <v>325.54368168000002</v>
          </cell>
          <cell r="I38">
            <v>478.13134377</v>
          </cell>
          <cell r="J38">
            <v>338.59473580999997</v>
          </cell>
          <cell r="K38">
            <v>352.15121536999999</v>
          </cell>
          <cell r="L38">
            <v>333.10977829000001</v>
          </cell>
          <cell r="M38">
            <v>339.69092423000001</v>
          </cell>
          <cell r="N38">
            <v>329.63636638000003</v>
          </cell>
          <cell r="O38">
            <v>4351.7685818100008</v>
          </cell>
          <cell r="W38" t="str">
            <v xml:space="preserve"> Capitalización (-)</v>
          </cell>
          <cell r="Z38">
            <v>1174.0829376900001</v>
          </cell>
          <cell r="AB38">
            <v>1006.3712802699999</v>
          </cell>
          <cell r="AD38">
            <v>1168.8772949500001</v>
          </cell>
          <cell r="AF38">
            <v>1002.4370689</v>
          </cell>
          <cell r="AI38">
            <v>4351.7685818100008</v>
          </cell>
        </row>
        <row r="39">
          <cell r="B39" t="str">
            <v xml:space="preserve"> Rezagos, transitorios y otros (-)</v>
          </cell>
          <cell r="C39">
            <v>31.780992349999998</v>
          </cell>
          <cell r="D39">
            <v>8.3971218099999998</v>
          </cell>
          <cell r="E39">
            <v>23.705982129999999</v>
          </cell>
          <cell r="F39">
            <v>1.1293437900000001</v>
          </cell>
          <cell r="G39">
            <v>7.7378467400000002</v>
          </cell>
          <cell r="H39">
            <v>34.167702990000002</v>
          </cell>
          <cell r="I39">
            <v>-17.826251360000001</v>
          </cell>
          <cell r="J39">
            <v>12.814382030000001</v>
          </cell>
          <cell r="K39">
            <v>-82.586756660000006</v>
          </cell>
          <cell r="L39">
            <v>2.1403349299999999</v>
          </cell>
          <cell r="M39">
            <v>16.460120839999998</v>
          </cell>
          <cell r="N39">
            <v>18.41808606</v>
          </cell>
          <cell r="O39">
            <v>56.338905649999994</v>
          </cell>
          <cell r="W39" t="str">
            <v xml:space="preserve"> Rezagos, transitorios y otros (-)</v>
          </cell>
          <cell r="Z39">
            <v>63.884096290000002</v>
          </cell>
          <cell r="AB39">
            <v>43.034893520000004</v>
          </cell>
          <cell r="AD39">
            <v>-87.598625990000002</v>
          </cell>
          <cell r="AF39">
            <v>37.018541829999997</v>
          </cell>
          <cell r="AI39">
            <v>56.338905649999994</v>
          </cell>
        </row>
        <row r="40">
          <cell r="B40">
            <v>56.338897705078125</v>
          </cell>
          <cell r="W40">
            <v>56.338897705078125</v>
          </cell>
        </row>
        <row r="41">
          <cell r="B41" t="str">
            <v xml:space="preserve"> 3-COMERCIO EXTERIOR</v>
          </cell>
          <cell r="C41">
            <v>189.75932001000001</v>
          </cell>
          <cell r="D41">
            <v>165.58271429000001</v>
          </cell>
          <cell r="E41">
            <v>205.82796614999998</v>
          </cell>
          <cell r="F41">
            <v>180.55259097000001</v>
          </cell>
          <cell r="G41">
            <v>171.98858965000002</v>
          </cell>
          <cell r="H41">
            <v>190.0073893</v>
          </cell>
          <cell r="I41">
            <v>205.18224969000002</v>
          </cell>
          <cell r="J41">
            <v>196.83126699000002</v>
          </cell>
          <cell r="K41">
            <v>190.89900495999998</v>
          </cell>
          <cell r="L41">
            <v>189.86650822000001</v>
          </cell>
          <cell r="M41">
            <v>213.82880664999999</v>
          </cell>
          <cell r="N41">
            <v>202.49717573000001</v>
          </cell>
          <cell r="O41">
            <v>2302.8235826099999</v>
          </cell>
          <cell r="W41" t="str">
            <v xml:space="preserve"> 3-COMERCIO EXTERIOR</v>
          </cell>
          <cell r="Z41">
            <v>561.17000044999997</v>
          </cell>
          <cell r="AB41">
            <v>542.54856992000009</v>
          </cell>
          <cell r="AD41">
            <v>592.91252164000002</v>
          </cell>
          <cell r="AF41">
            <v>606.19249060000004</v>
          </cell>
          <cell r="AI41">
            <v>2302.8235826099999</v>
          </cell>
        </row>
        <row r="42">
          <cell r="B42">
            <v>2302.822265625</v>
          </cell>
          <cell r="W42">
            <v>2302.822265625</v>
          </cell>
        </row>
        <row r="43">
          <cell r="B43" t="str">
            <v xml:space="preserve"> Derechos de importación</v>
          </cell>
          <cell r="C43">
            <v>185.26380351</v>
          </cell>
          <cell r="D43">
            <v>159.54815608000001</v>
          </cell>
          <cell r="E43">
            <v>198.29346391999999</v>
          </cell>
          <cell r="F43">
            <v>173.37091842999999</v>
          </cell>
          <cell r="G43">
            <v>162.50039065000001</v>
          </cell>
          <cell r="H43">
            <v>181.22875658000001</v>
          </cell>
          <cell r="I43">
            <v>198.60854763</v>
          </cell>
          <cell r="J43">
            <v>190.20533087000001</v>
          </cell>
          <cell r="K43">
            <v>184.97662462</v>
          </cell>
          <cell r="L43">
            <v>185.45563489</v>
          </cell>
          <cell r="M43">
            <v>209.33001809000001</v>
          </cell>
          <cell r="N43">
            <v>198.37549652000001</v>
          </cell>
          <cell r="O43">
            <v>2227.15714179</v>
          </cell>
          <cell r="W43" t="str">
            <v xml:space="preserve"> Derechos de importación</v>
          </cell>
          <cell r="Z43">
            <v>543.10542351000004</v>
          </cell>
          <cell r="AB43">
            <v>517.10006566000004</v>
          </cell>
          <cell r="AD43">
            <v>573.79050312000004</v>
          </cell>
          <cell r="AF43">
            <v>593.16114949999996</v>
          </cell>
          <cell r="AI43">
            <v>2227.15714179</v>
          </cell>
        </row>
        <row r="44">
          <cell r="B44" t="str">
            <v xml:space="preserve"> Derechos de exportación</v>
          </cell>
          <cell r="C44">
            <v>6.7394679999999998E-2</v>
          </cell>
          <cell r="D44">
            <v>0.21361881999999999</v>
          </cell>
          <cell r="E44">
            <v>2.6378600400000001</v>
          </cell>
          <cell r="F44">
            <v>2.9760081500000002</v>
          </cell>
          <cell r="G44">
            <v>5.4923151299999997</v>
          </cell>
          <cell r="H44">
            <v>5.2615034100000004</v>
          </cell>
          <cell r="I44">
            <v>2.8436313900000001</v>
          </cell>
          <cell r="J44">
            <v>2.7161349800000001</v>
          </cell>
          <cell r="K44">
            <v>2.3378180400000002</v>
          </cell>
          <cell r="L44">
            <v>0.25645896000000001</v>
          </cell>
          <cell r="M44">
            <v>0.13662688000000001</v>
          </cell>
          <cell r="N44">
            <v>0.13959566000000001</v>
          </cell>
          <cell r="O44">
            <v>25.078966139999999</v>
          </cell>
          <cell r="W44" t="str">
            <v xml:space="preserve"> Derechos de exportación</v>
          </cell>
          <cell r="Z44">
            <v>2.9188735399999999</v>
          </cell>
          <cell r="AB44">
            <v>13.729826689999999</v>
          </cell>
          <cell r="AD44">
            <v>7.8975844100000003</v>
          </cell>
          <cell r="AF44">
            <v>0.53268150000000003</v>
          </cell>
          <cell r="AI44">
            <v>25.078966139999999</v>
          </cell>
        </row>
        <row r="45">
          <cell r="B45" t="str">
            <v xml:space="preserve"> Tasa de estadística</v>
          </cell>
          <cell r="C45">
            <v>4.4281218200000003</v>
          </cell>
          <cell r="D45">
            <v>5.8209393900000004</v>
          </cell>
          <cell r="E45">
            <v>4.8966421899999997</v>
          </cell>
          <cell r="F45">
            <v>4.2056643899999999</v>
          </cell>
          <cell r="G45">
            <v>3.9958838700000001</v>
          </cell>
          <cell r="H45">
            <v>3.5171293100000001</v>
          </cell>
          <cell r="I45">
            <v>3.7300706699999999</v>
          </cell>
          <cell r="J45">
            <v>3.9098011399999999</v>
          </cell>
          <cell r="K45">
            <v>3.5845623</v>
          </cell>
          <cell r="L45">
            <v>4.1544143699999996</v>
          </cell>
          <cell r="M45">
            <v>4.3621616799999998</v>
          </cell>
          <cell r="N45">
            <v>3.98208355</v>
          </cell>
          <cell r="O45">
            <v>50.58747468</v>
          </cell>
          <cell r="W45" t="str">
            <v xml:space="preserve"> Tasa de estadística</v>
          </cell>
          <cell r="Z45">
            <v>15.1457034</v>
          </cell>
          <cell r="AB45">
            <v>11.718677569999999</v>
          </cell>
          <cell r="AD45">
            <v>11.224434110000001</v>
          </cell>
          <cell r="AF45">
            <v>12.4986596</v>
          </cell>
          <cell r="AI45">
            <v>50.58747468</v>
          </cell>
        </row>
        <row r="46">
          <cell r="B46">
            <v>50.58746337890625</v>
          </cell>
          <cell r="W46">
            <v>50.58746337890625</v>
          </cell>
        </row>
        <row r="47">
          <cell r="B47">
            <v>50.58746337890625</v>
          </cell>
          <cell r="W47">
            <v>50.58746337890625</v>
          </cell>
        </row>
        <row r="48">
          <cell r="B48" t="str">
            <v xml:space="preserve"> TOTAL REC. TRIBUTARIOS</v>
          </cell>
          <cell r="C48">
            <v>4179.7166092700008</v>
          </cell>
          <cell r="D48">
            <v>3753.3791592600001</v>
          </cell>
          <cell r="E48">
            <v>3904.7960953499996</v>
          </cell>
          <cell r="F48">
            <v>3807.6217490800004</v>
          </cell>
          <cell r="G48">
            <v>4166.50943456</v>
          </cell>
          <cell r="H48">
            <v>4179.081979810001</v>
          </cell>
          <cell r="I48">
            <v>4074.5277891299993</v>
          </cell>
          <cell r="J48">
            <v>3990.1056930899999</v>
          </cell>
          <cell r="K48">
            <v>3921.4833979300001</v>
          </cell>
          <cell r="L48">
            <v>3795.4193454099996</v>
          </cell>
          <cell r="M48">
            <v>3984.1708582900001</v>
          </cell>
          <cell r="N48">
            <v>3886.2244478000002</v>
          </cell>
          <cell r="O48">
            <v>47643.036558980006</v>
          </cell>
          <cell r="W48" t="str">
            <v xml:space="preserve"> TOTAL REC. TRIBUTARIOS</v>
          </cell>
          <cell r="Z48">
            <v>11837.891863880001</v>
          </cell>
          <cell r="AB48">
            <v>12153.21316345</v>
          </cell>
          <cell r="AD48">
            <v>11986.116880149999</v>
          </cell>
          <cell r="AF48">
            <v>11665.814651500001</v>
          </cell>
          <cell r="AI48">
            <v>47643.036558980006</v>
          </cell>
        </row>
        <row r="49">
          <cell r="B49">
            <v>47643.03125</v>
          </cell>
          <cell r="W49">
            <v>47643.03125</v>
          </cell>
        </row>
        <row r="50">
          <cell r="B50">
            <v>47643.03125</v>
          </cell>
          <cell r="W50">
            <v>47643.03125</v>
          </cell>
        </row>
        <row r="51">
          <cell r="B51" t="str">
            <v xml:space="preserve"> TOTAL CON CAP.Y TRANSIT.</v>
          </cell>
          <cell r="C51">
            <v>4692.0167620300008</v>
          </cell>
          <cell r="D51">
            <v>4104.0072313199998</v>
          </cell>
          <cell r="E51">
            <v>4279.8349045099994</v>
          </cell>
          <cell r="F51">
            <v>4153.1332382600012</v>
          </cell>
          <cell r="G51">
            <v>4510.6927345000004</v>
          </cell>
          <cell r="H51">
            <v>4538.7933644800014</v>
          </cell>
          <cell r="I51">
            <v>4534.8328815399991</v>
          </cell>
          <cell r="J51">
            <v>4341.5148109299998</v>
          </cell>
          <cell r="K51">
            <v>4191.0478566399997</v>
          </cell>
          <cell r="L51">
            <v>4130.6694586299991</v>
          </cell>
          <cell r="M51">
            <v>4340.3219033599999</v>
          </cell>
          <cell r="N51">
            <v>4234.2789002400004</v>
          </cell>
          <cell r="O51">
            <v>52051.14404644</v>
          </cell>
          <cell r="W51" t="str">
            <v xml:space="preserve"> TOTAL CON CAP.Y TRANSIT.</v>
          </cell>
          <cell r="Z51">
            <v>13075.858897860002</v>
          </cell>
          <cell r="AB51">
            <v>13202.619337240003</v>
          </cell>
          <cell r="AD51">
            <v>13067.395549109999</v>
          </cell>
          <cell r="AF51">
            <v>12705.27026223</v>
          </cell>
          <cell r="AI51">
            <v>52051.14404644</v>
          </cell>
        </row>
        <row r="52">
          <cell r="B52">
            <v>52051.125</v>
          </cell>
          <cell r="W52">
            <v>52051.125</v>
          </cell>
        </row>
        <row r="53">
          <cell r="B53">
            <v>52051.125</v>
          </cell>
          <cell r="W53">
            <v>52051.125</v>
          </cell>
        </row>
        <row r="54">
          <cell r="B54" t="str">
            <v xml:space="preserve"> COPARTICIPADO (Bruto)</v>
          </cell>
          <cell r="C54">
            <v>2045.5995287285741</v>
          </cell>
          <cell r="D54">
            <v>1963.3528792882164</v>
          </cell>
          <cell r="E54">
            <v>2138.0915886673442</v>
          </cell>
          <cell r="F54">
            <v>2008.0880462361858</v>
          </cell>
          <cell r="G54">
            <v>2213.1033418346356</v>
          </cell>
          <cell r="H54">
            <v>2112.9666038755636</v>
          </cell>
          <cell r="I54">
            <v>1942.7576822253279</v>
          </cell>
          <cell r="J54">
            <v>2119.4749806538075</v>
          </cell>
          <cell r="K54">
            <v>2099.3683014740336</v>
          </cell>
          <cell r="L54">
            <v>2042.0213760301669</v>
          </cell>
          <cell r="M54">
            <v>2156.2198346034174</v>
          </cell>
          <cell r="N54">
            <v>1976.1536681123523</v>
          </cell>
          <cell r="O54">
            <v>24817.197831729623</v>
          </cell>
          <cell r="W54" t="str">
            <v xml:space="preserve"> COPARTICIPADO (Bruto)</v>
          </cell>
          <cell r="Z54">
            <v>6147.043996684135</v>
          </cell>
          <cell r="AB54">
            <v>6334.1579919463857</v>
          </cell>
          <cell r="AD54">
            <v>6161.6009643531688</v>
          </cell>
          <cell r="AF54">
            <v>6174.3948787459367</v>
          </cell>
          <cell r="AI54">
            <v>24817.197831729623</v>
          </cell>
        </row>
        <row r="55">
          <cell r="B55" t="str">
            <v xml:space="preserve"> COPARTICIPADO (Neto) (4)</v>
          </cell>
          <cell r="C55">
            <v>1692.959599419288</v>
          </cell>
          <cell r="D55">
            <v>1623.049947394984</v>
          </cell>
          <cell r="E55">
            <v>1771.5778503672425</v>
          </cell>
          <cell r="F55">
            <v>1661.074839300758</v>
          </cell>
          <cell r="G55">
            <v>1835.3378405594401</v>
          </cell>
          <cell r="H55">
            <v>1750.221613294229</v>
          </cell>
          <cell r="I55">
            <v>1605.5440298915287</v>
          </cell>
          <cell r="J55">
            <v>1755.7537335557363</v>
          </cell>
          <cell r="K55">
            <v>1738.6630562529285</v>
          </cell>
          <cell r="L55">
            <v>1689.9181696256419</v>
          </cell>
          <cell r="M55">
            <v>1786.9868594129048</v>
          </cell>
          <cell r="N55">
            <v>1633.9306178954994</v>
          </cell>
          <cell r="O55">
            <v>20545.018156970182</v>
          </cell>
          <cell r="W55" t="str">
            <v xml:space="preserve"> COPARTICIPADO (Neto) (4)</v>
          </cell>
          <cell r="Z55">
            <v>5087.5873971815145</v>
          </cell>
          <cell r="AB55">
            <v>5246.6342931544277</v>
          </cell>
          <cell r="AD55">
            <v>5099.9608197001935</v>
          </cell>
          <cell r="AF55">
            <v>5110.8356469340461</v>
          </cell>
          <cell r="AI55">
            <v>20545.018156970182</v>
          </cell>
        </row>
        <row r="56">
          <cell r="B56">
            <v>20545.015625</v>
          </cell>
          <cell r="W56">
            <v>20545.015625</v>
          </cell>
        </row>
        <row r="57">
          <cell r="B57">
            <v>20545.015625</v>
          </cell>
          <cell r="W57">
            <v>20545.015625</v>
          </cell>
        </row>
        <row r="58">
          <cell r="B58" t="str">
            <v xml:space="preserve"> CLASIF. PRESUPUEST.</v>
          </cell>
          <cell r="C58">
            <v>4179.7166092700008</v>
          </cell>
          <cell r="D58">
            <v>3753.3791592599996</v>
          </cell>
          <cell r="E58">
            <v>3904.7960953499996</v>
          </cell>
          <cell r="F58">
            <v>3807.62174908</v>
          </cell>
          <cell r="G58">
            <v>4166.50943456</v>
          </cell>
          <cell r="H58">
            <v>4179.081979810001</v>
          </cell>
          <cell r="I58">
            <v>4074.5277891299993</v>
          </cell>
          <cell r="J58">
            <v>3990.1056930899999</v>
          </cell>
          <cell r="K58">
            <v>3921.4833979300001</v>
          </cell>
          <cell r="L58">
            <v>3795.4193454099996</v>
          </cell>
          <cell r="M58">
            <v>3984.1708582900001</v>
          </cell>
          <cell r="N58">
            <v>3886.2244478000002</v>
          </cell>
          <cell r="O58">
            <v>47643.036558980006</v>
          </cell>
          <cell r="W58" t="str">
            <v xml:space="preserve"> CLASIF. PRESUPUEST.</v>
          </cell>
          <cell r="Z58">
            <v>11837.891863879999</v>
          </cell>
          <cell r="AB58">
            <v>12153.21316345</v>
          </cell>
          <cell r="AD58">
            <v>11986.116880149999</v>
          </cell>
          <cell r="AF58">
            <v>11665.814651500001</v>
          </cell>
          <cell r="AI58">
            <v>47643.036558980006</v>
          </cell>
        </row>
        <row r="59">
          <cell r="B59">
            <v>47643.03125</v>
          </cell>
          <cell r="W59">
            <v>47643.03125</v>
          </cell>
        </row>
        <row r="60">
          <cell r="B60" t="str">
            <v xml:space="preserve"> Administración Nacional</v>
          </cell>
          <cell r="C60">
            <v>1978.4754774879634</v>
          </cell>
          <cell r="D60">
            <v>1959.2436329288701</v>
          </cell>
          <cell r="E60">
            <v>2067.0844753870456</v>
          </cell>
          <cell r="F60">
            <v>2031.1240998135975</v>
          </cell>
          <cell r="G60">
            <v>2312.7406813218277</v>
          </cell>
          <cell r="H60">
            <v>2382.8569699858722</v>
          </cell>
          <cell r="I60">
            <v>2044.4893922054164</v>
          </cell>
          <cell r="J60">
            <v>2165.5330926388651</v>
          </cell>
          <cell r="K60">
            <v>2080.2890400823608</v>
          </cell>
          <cell r="L60">
            <v>2089.8551366001616</v>
          </cell>
          <cell r="M60">
            <v>2186.5120623821813</v>
          </cell>
          <cell r="N60">
            <v>2167.6819947186641</v>
          </cell>
          <cell r="O60">
            <v>25465.886055552823</v>
          </cell>
          <cell r="W60" t="str">
            <v xml:space="preserve"> Administración Nacional</v>
          </cell>
          <cell r="Z60">
            <v>6004.8035858038784</v>
          </cell>
          <cell r="AB60">
            <v>6726.7217511212966</v>
          </cell>
          <cell r="AD60">
            <v>6290.3115249266421</v>
          </cell>
          <cell r="AF60">
            <v>6444.0491937010074</v>
          </cell>
          <cell r="AI60">
            <v>25465.886055552823</v>
          </cell>
        </row>
        <row r="61">
          <cell r="B61" t="str">
            <v xml:space="preserve"> Contribuciones Seguridad Social (4)</v>
          </cell>
          <cell r="C61">
            <v>1116.3889074100005</v>
          </cell>
          <cell r="D61">
            <v>761.9286471700002</v>
          </cell>
          <cell r="E61">
            <v>730.31683853000004</v>
          </cell>
          <cell r="F61">
            <v>696.97604476999993</v>
          </cell>
          <cell r="G61">
            <v>676.17135007999991</v>
          </cell>
          <cell r="H61">
            <v>651.11920243000031</v>
          </cell>
          <cell r="I61">
            <v>992.01386981999974</v>
          </cell>
          <cell r="J61">
            <v>675.50314681000009</v>
          </cell>
          <cell r="K61">
            <v>739.3105934099998</v>
          </cell>
          <cell r="L61">
            <v>589.80981522999991</v>
          </cell>
          <cell r="M61">
            <v>670.31682764999994</v>
          </cell>
          <cell r="N61">
            <v>636.84395827000003</v>
          </cell>
          <cell r="O61">
            <v>8936.6992015799988</v>
          </cell>
          <cell r="W61" t="str">
            <v xml:space="preserve"> Contribuciones Seguridad Social (4)</v>
          </cell>
          <cell r="Z61">
            <v>2608.6343931100009</v>
          </cell>
          <cell r="AB61">
            <v>2024.26659728</v>
          </cell>
          <cell r="AD61">
            <v>2406.8276100399999</v>
          </cell>
          <cell r="AF61">
            <v>1896.97060115</v>
          </cell>
          <cell r="AI61">
            <v>8936.6992015799988</v>
          </cell>
        </row>
        <row r="62">
          <cell r="B62" t="str">
            <v xml:space="preserve"> Provincias (5)</v>
          </cell>
          <cell r="C62">
            <v>1056.1180253420368</v>
          </cell>
          <cell r="D62">
            <v>1014.0409440311298</v>
          </cell>
          <cell r="E62">
            <v>1099.8098192029538</v>
          </cell>
          <cell r="F62">
            <v>1063.7409910764029</v>
          </cell>
          <cell r="G62">
            <v>1162.9755517281726</v>
          </cell>
          <cell r="H62">
            <v>1130.8624612841286</v>
          </cell>
          <cell r="I62">
            <v>1011.5688862445832</v>
          </cell>
          <cell r="J62">
            <v>1133.8541762211348</v>
          </cell>
          <cell r="K62">
            <v>1084.7314844076393</v>
          </cell>
          <cell r="L62">
            <v>1100.5021853098378</v>
          </cell>
          <cell r="M62">
            <v>1111.4807887078184</v>
          </cell>
          <cell r="N62">
            <v>1066.0628152113356</v>
          </cell>
          <cell r="O62">
            <v>13035.748128767174</v>
          </cell>
          <cell r="W62" t="str">
            <v xml:space="preserve"> Provincias (5)</v>
          </cell>
          <cell r="Z62">
            <v>3169.9687885761205</v>
          </cell>
          <cell r="AB62">
            <v>3357.5790040887041</v>
          </cell>
          <cell r="AD62">
            <v>3230.1545468733575</v>
          </cell>
          <cell r="AF62">
            <v>3278.0457892289924</v>
          </cell>
          <cell r="AI62">
            <v>13035.748128767174</v>
          </cell>
        </row>
        <row r="63">
          <cell r="B63" t="str">
            <v xml:space="preserve"> No presupuestarios (7)</v>
          </cell>
          <cell r="C63">
            <v>28.734199030000003</v>
          </cell>
          <cell r="D63">
            <v>18.165935129999998</v>
          </cell>
          <cell r="E63">
            <v>7.5849622299999986</v>
          </cell>
          <cell r="F63">
            <v>15.780613419999998</v>
          </cell>
          <cell r="G63">
            <v>14.62185143</v>
          </cell>
          <cell r="H63">
            <v>14.243346110000001</v>
          </cell>
          <cell r="I63">
            <v>26.455640859999999</v>
          </cell>
          <cell r="J63">
            <v>15.21527742</v>
          </cell>
          <cell r="K63">
            <v>17.15228003</v>
          </cell>
          <cell r="L63">
            <v>15.252208270000001</v>
          </cell>
          <cell r="M63">
            <v>15.861179549999999</v>
          </cell>
          <cell r="N63">
            <v>15.6356796</v>
          </cell>
          <cell r="O63">
            <v>204.70317308</v>
          </cell>
          <cell r="W63" t="str">
            <v xml:space="preserve"> No presupuestarios (7)</v>
          </cell>
          <cell r="Z63">
            <v>54.485096389999995</v>
          </cell>
          <cell r="AB63">
            <v>44.645810959999999</v>
          </cell>
          <cell r="AD63">
            <v>58.823198309999995</v>
          </cell>
          <cell r="AF63">
            <v>46.749067420000003</v>
          </cell>
          <cell r="AI63">
            <v>204.70317308</v>
          </cell>
        </row>
        <row r="64">
          <cell r="B64">
            <v>204.703125</v>
          </cell>
          <cell r="W64">
            <v>204.703125</v>
          </cell>
        </row>
        <row r="65">
          <cell r="B65">
            <v>204.703125</v>
          </cell>
          <cell r="W65">
            <v>204.703125</v>
          </cell>
        </row>
        <row r="66">
          <cell r="B66" t="str">
            <v>(1)  : No se contabilizan, por no ser recaudados por la AFIP, el Fondo Especial del Tabaco, los fondos de energía eléctrica, el Impuesto sobre Pasajes Aéreos,</v>
          </cell>
          <cell r="W66" t="str">
            <v>(1)  : No se contabilizan, por no ser recaudados por la AFIP, el Fondo Especial del Tabaco, los fondos de energía eléctrica, el Impuesto sobre Pasajes Aéreos,</v>
          </cell>
        </row>
        <row r="67">
          <cell r="B67" t="str">
            <v xml:space="preserve">        las cajas previsionales de las Fuerzas Armadas y de Seguridad y las Asignaciones Familiares Compensables.</v>
          </cell>
          <cell r="W67" t="str">
            <v xml:space="preserve">        las cajas previsionales de las Fuerzas Armadas y de Seguridad y las Asignaciones Familiares Compensables.</v>
          </cell>
        </row>
        <row r="68">
          <cell r="B68" t="str">
            <v>(2)  : Entradas de Cine, Monotributo Impositivo, Emerg. s/Automotores, Motos, Embarcaciones y Aeronaves y otros menores.</v>
          </cell>
          <cell r="W68" t="str">
            <v>(2)  : Entradas de Cine, Monotributo Impositivo, Emerg. s/Automotores, Motos, Embarcaciones y Aeronaves y otros menores.</v>
          </cell>
        </row>
        <row r="69">
          <cell r="B69" t="str">
            <v>(3)  : Incluye Monotributo previsional.</v>
          </cell>
          <cell r="W69" t="str">
            <v>(3)  : Incluye Monotributo previsional.</v>
          </cell>
        </row>
        <row r="70">
          <cell r="B70" t="str">
            <v>(4)  : Bruto menos 15% y suma fija para provincias.</v>
          </cell>
          <cell r="W70" t="str">
            <v>(4)  : Bruto menos 15% y suma fija para provincias.</v>
          </cell>
        </row>
        <row r="71">
          <cell r="B71" t="str">
            <v>(4)  : Datos netos de Asignaciones Familiares Compensables.</v>
          </cell>
          <cell r="W71" t="str">
            <v>(4)  : Datos netos de Asignaciones Familiares Compensables.</v>
          </cell>
        </row>
        <row r="72">
          <cell r="B72" t="str">
            <v>(5)  : 56,66% de Coparticipados (neto), 56,66% del 93,73% de Bienes Personales, 30% de Monotributo impositivo, y sumas fijas por Pacto Fiscal y Ganancias.</v>
          </cell>
          <cell r="W72" t="str">
            <v>(5)  : 56,66% de Coparticipados (neto), 56,66% del 93,73% de Bienes Personales, 30% de Monotributo impositivo, y sumas fijas por Pacto Fiscal y Ganancias.</v>
          </cell>
        </row>
        <row r="73">
          <cell r="B73" t="str">
            <v>(6)  : Fondo Solidario de Redistribución.</v>
          </cell>
          <cell r="W73" t="str">
            <v>(6)  : Fondo Solidario de Redistribución.</v>
          </cell>
        </row>
        <row r="74">
          <cell r="W74">
            <v>204.703125</v>
          </cell>
        </row>
        <row r="274">
          <cell r="W274">
            <v>204.703125</v>
          </cell>
        </row>
      </sheetData>
      <sheetData sheetId="2" refreshError="1">
        <row r="1">
          <cell r="B1" t="str">
            <v>(L:\Y\MENSUAL\RECIMP2000)</v>
          </cell>
          <cell r="D1" t="str">
            <v xml:space="preserve">                      Dirección Nacional de Investigaciones y Análisis Fiscal</v>
          </cell>
          <cell r="O1">
            <v>37075.568050925925</v>
          </cell>
          <cell r="W1" t="str">
            <v>(L:\Y\MENSUAL\RECIMP2000)</v>
          </cell>
          <cell r="Y1" t="str">
            <v xml:space="preserve">                                    Dirección Nacional de Investigaciones y Análisis Fiscal</v>
          </cell>
          <cell r="AI1">
            <v>37075.568050925925</v>
          </cell>
        </row>
        <row r="5">
          <cell r="B5" t="str">
            <v>RECURSOS TRIBUTARIOS AÑO 2000 (1)</v>
          </cell>
          <cell r="W5" t="str">
            <v>RECURSOS TRIBUTARIOS AÑO 2000 (1)</v>
          </cell>
        </row>
        <row r="6">
          <cell r="B6" t="str">
            <v>en millones de pesos de julio de 1999</v>
          </cell>
          <cell r="W6" t="str">
            <v>en millones de pesos de julio de 1999</v>
          </cell>
        </row>
        <row r="9">
          <cell r="C9" t="str">
            <v>Enero</v>
          </cell>
          <cell r="D9" t="str">
            <v>Febrero</v>
          </cell>
          <cell r="E9" t="str">
            <v>Marzo</v>
          </cell>
          <cell r="F9" t="str">
            <v>Abril</v>
          </cell>
          <cell r="G9" t="str">
            <v>Mayo</v>
          </cell>
          <cell r="H9" t="str">
            <v>Junio</v>
          </cell>
          <cell r="I9" t="str">
            <v>Julio</v>
          </cell>
          <cell r="J9" t="str">
            <v>Agosto</v>
          </cell>
          <cell r="K9" t="str">
            <v>Septiem.</v>
          </cell>
          <cell r="L9" t="str">
            <v>Octubre</v>
          </cell>
          <cell r="M9" t="str">
            <v>Noviem.</v>
          </cell>
          <cell r="N9" t="str">
            <v>Diciembre</v>
          </cell>
          <cell r="O9" t="str">
            <v>Total</v>
          </cell>
          <cell r="Z9" t="str">
            <v>I TRIM</v>
          </cell>
          <cell r="AB9" t="str">
            <v>II TRIM</v>
          </cell>
          <cell r="AD9" t="str">
            <v>III TRIM</v>
          </cell>
          <cell r="AF9" t="str">
            <v>IV TRIM</v>
          </cell>
          <cell r="AI9" t="str">
            <v>TOTAL</v>
          </cell>
        </row>
        <row r="11">
          <cell r="B11" t="str">
            <v xml:space="preserve"> 1- DGI (Excl. Sist. Seg. Social)</v>
          </cell>
          <cell r="C11">
            <v>2957.6760339860011</v>
          </cell>
          <cell r="D11">
            <v>2771.1221759304572</v>
          </cell>
          <cell r="E11">
            <v>2885.7778859465839</v>
          </cell>
          <cell r="F11">
            <v>3077.8289044969442</v>
          </cell>
          <cell r="G11">
            <v>3466.2527440903182</v>
          </cell>
          <cell r="H11">
            <v>3908.4934524540809</v>
          </cell>
          <cell r="I11">
            <v>3038.8917503237763</v>
          </cell>
          <cell r="J11">
            <v>3324.7859140529786</v>
          </cell>
          <cell r="K11">
            <v>3057.6212758320112</v>
          </cell>
          <cell r="L11">
            <v>3143.6928939258387</v>
          </cell>
          <cell r="M11">
            <v>3072.6882992267101</v>
          </cell>
          <cell r="N11">
            <v>3131.0161508800002</v>
          </cell>
          <cell r="O11">
            <v>37835.847481145705</v>
          </cell>
          <cell r="W11" t="str">
            <v xml:space="preserve"> 1- DGI (Excl. Sist. Seg. Social)</v>
          </cell>
          <cell r="Z11">
            <v>8614.5760958630417</v>
          </cell>
          <cell r="AB11">
            <v>10452.575101041342</v>
          </cell>
          <cell r="AD11">
            <v>9421.298940208766</v>
          </cell>
          <cell r="AF11">
            <v>9347.3973440325499</v>
          </cell>
          <cell r="AI11">
            <v>37835.847481145705</v>
          </cell>
        </row>
        <row r="12">
          <cell r="B12">
            <v>37835.84375</v>
          </cell>
          <cell r="W12">
            <v>37835.84375</v>
          </cell>
        </row>
        <row r="13">
          <cell r="B13" t="str">
            <v xml:space="preserve"> Ganancias</v>
          </cell>
          <cell r="C13">
            <v>728.09214022685444</v>
          </cell>
          <cell r="D13">
            <v>695.74000832114984</v>
          </cell>
          <cell r="E13">
            <v>688.37035961558115</v>
          </cell>
          <cell r="F13">
            <v>766.86139237126349</v>
          </cell>
          <cell r="G13">
            <v>1182.8214198426192</v>
          </cell>
          <cell r="H13">
            <v>1356.760955072619</v>
          </cell>
          <cell r="I13">
            <v>796.00853439602668</v>
          </cell>
          <cell r="J13">
            <v>895.2280369973862</v>
          </cell>
          <cell r="K13">
            <v>728.92158713784954</v>
          </cell>
          <cell r="L13">
            <v>855.34616112593187</v>
          </cell>
          <cell r="M13">
            <v>816.76865581793993</v>
          </cell>
          <cell r="N13">
            <v>875.75183126000002</v>
          </cell>
          <cell r="O13">
            <v>10386.671082185221</v>
          </cell>
          <cell r="W13" t="str">
            <v xml:space="preserve"> Ganancias</v>
          </cell>
          <cell r="Z13">
            <v>2112.2025081635852</v>
          </cell>
          <cell r="AB13">
            <v>3306.4437672865015</v>
          </cell>
          <cell r="AD13">
            <v>2420.1581585312624</v>
          </cell>
          <cell r="AF13">
            <v>2547.8666482038716</v>
          </cell>
          <cell r="AI13">
            <v>10386.671082185221</v>
          </cell>
        </row>
        <row r="14">
          <cell r="B14" t="str">
            <v xml:space="preserve"> IVA      </v>
          </cell>
          <cell r="C14">
            <v>1624.9819272046288</v>
          </cell>
          <cell r="D14">
            <v>1357.4253563320028</v>
          </cell>
          <cell r="E14">
            <v>1598.6246185491545</v>
          </cell>
          <cell r="F14">
            <v>1545.2002340319605</v>
          </cell>
          <cell r="G14">
            <v>1539.4687180112048</v>
          </cell>
          <cell r="H14">
            <v>1703.9170801965399</v>
          </cell>
          <cell r="I14">
            <v>1617.549658782983</v>
          </cell>
          <cell r="J14">
            <v>1630.7127290446222</v>
          </cell>
          <cell r="K14">
            <v>1659.9836193339631</v>
          </cell>
          <cell r="L14">
            <v>1499.3301358134197</v>
          </cell>
          <cell r="M14">
            <v>1556.3516433471</v>
          </cell>
          <cell r="N14">
            <v>1542.7499218400001</v>
          </cell>
          <cell r="O14">
            <v>18876.295642487581</v>
          </cell>
          <cell r="W14" t="str">
            <v xml:space="preserve"> IVA      </v>
          </cell>
          <cell r="Z14">
            <v>4581.031902085786</v>
          </cell>
          <cell r="AB14">
            <v>4788.5860322397057</v>
          </cell>
          <cell r="AD14">
            <v>4908.2460071615687</v>
          </cell>
          <cell r="AF14">
            <v>4598.4317010005198</v>
          </cell>
          <cell r="AI14">
            <v>18876.295642487581</v>
          </cell>
        </row>
        <row r="15">
          <cell r="B15" t="str">
            <v xml:space="preserve"> Reintegros (-)         </v>
          </cell>
          <cell r="C15">
            <v>33.841380760516302</v>
          </cell>
          <cell r="D15">
            <v>41.73003606927255</v>
          </cell>
          <cell r="E15">
            <v>64.587816303363198</v>
          </cell>
          <cell r="F15">
            <v>42.902602968978435</v>
          </cell>
          <cell r="G15">
            <v>52.096490657172559</v>
          </cell>
          <cell r="H15">
            <v>50.187947963558585</v>
          </cell>
          <cell r="I15">
            <v>45.092816000394066</v>
          </cell>
          <cell r="J15">
            <v>52.664251934191832</v>
          </cell>
          <cell r="K15">
            <v>53.79124170609289</v>
          </cell>
          <cell r="L15">
            <v>49.155109968306355</v>
          </cell>
          <cell r="M15">
            <v>48.224671006049995</v>
          </cell>
          <cell r="N15">
            <v>44.427730930000003</v>
          </cell>
          <cell r="O15">
            <v>578.70209626789676</v>
          </cell>
          <cell r="W15" t="str">
            <v xml:space="preserve"> Reintegros (-)         </v>
          </cell>
          <cell r="Z15">
            <v>140.15923313315204</v>
          </cell>
          <cell r="AB15">
            <v>145.18704158970957</v>
          </cell>
          <cell r="AD15">
            <v>151.54830964067878</v>
          </cell>
          <cell r="AF15">
            <v>141.80751190435635</v>
          </cell>
          <cell r="AI15">
            <v>578.70209626789676</v>
          </cell>
        </row>
        <row r="16">
          <cell r="B16" t="str">
            <v xml:space="preserve"> Internos coparticipados</v>
          </cell>
          <cell r="C16">
            <v>176.28976202825183</v>
          </cell>
          <cell r="D16">
            <v>88.631606228295922</v>
          </cell>
          <cell r="E16">
            <v>117.96108956760649</v>
          </cell>
          <cell r="F16">
            <v>129.55936548448929</v>
          </cell>
          <cell r="G16">
            <v>110.76704980929063</v>
          </cell>
          <cell r="H16">
            <v>114.63455389995427</v>
          </cell>
          <cell r="I16">
            <v>124.5349779131879</v>
          </cell>
          <cell r="J16">
            <v>128.29155403769067</v>
          </cell>
          <cell r="K16">
            <v>124.0155080767256</v>
          </cell>
          <cell r="L16">
            <v>148.23830747864181</v>
          </cell>
          <cell r="M16">
            <v>116.26920191249999</v>
          </cell>
          <cell r="N16">
            <v>138.36836915999999</v>
          </cell>
          <cell r="O16">
            <v>1517.5613455966345</v>
          </cell>
          <cell r="W16" t="str">
            <v xml:space="preserve"> Internos coparticipados</v>
          </cell>
          <cell r="Z16">
            <v>382.88245782415424</v>
          </cell>
          <cell r="AB16">
            <v>354.96096919373417</v>
          </cell>
          <cell r="AD16">
            <v>376.84204002760418</v>
          </cell>
          <cell r="AF16">
            <v>402.8758785511418</v>
          </cell>
          <cell r="AI16">
            <v>1517.5613455966345</v>
          </cell>
        </row>
        <row r="17">
          <cell r="B17" t="str">
            <v xml:space="preserve"> Premios de juegos</v>
          </cell>
          <cell r="C17">
            <v>8.1783764750212544</v>
          </cell>
          <cell r="D17">
            <v>7.2640901486440947</v>
          </cell>
          <cell r="E17">
            <v>13.28232442518024</v>
          </cell>
          <cell r="F17">
            <v>3.9241545854841409</v>
          </cell>
          <cell r="G17">
            <v>5.8364855706244478</v>
          </cell>
          <cell r="H17">
            <v>3.9566217583808587</v>
          </cell>
          <cell r="I17">
            <v>2.9150529534159744</v>
          </cell>
          <cell r="J17">
            <v>9.0524378175759264</v>
          </cell>
          <cell r="K17">
            <v>3.2262918752401957</v>
          </cell>
          <cell r="L17">
            <v>11.660217559049151</v>
          </cell>
          <cell r="M17">
            <v>7.3676060889299988</v>
          </cell>
          <cell r="N17">
            <v>5.0310916299999997</v>
          </cell>
          <cell r="O17">
            <v>81.694750887546292</v>
          </cell>
          <cell r="W17" t="str">
            <v xml:space="preserve"> Premios de juegos</v>
          </cell>
          <cell r="Z17">
            <v>28.724791048845589</v>
          </cell>
          <cell r="AB17">
            <v>13.717261914489448</v>
          </cell>
          <cell r="AD17">
            <v>15.193782646232098</v>
          </cell>
          <cell r="AF17">
            <v>24.05891527797915</v>
          </cell>
          <cell r="AI17">
            <v>81.694750887546292</v>
          </cell>
        </row>
        <row r="18">
          <cell r="B18" t="str">
            <v xml:space="preserve"> Transferencias de inmuebles</v>
          </cell>
          <cell r="C18">
            <v>5.7343453692204003</v>
          </cell>
          <cell r="D18">
            <v>2.723570185853418</v>
          </cell>
          <cell r="E18">
            <v>3.8789245719973886</v>
          </cell>
          <cell r="F18">
            <v>4.4675938460464213</v>
          </cell>
          <cell r="G18">
            <v>3.907036917668453</v>
          </cell>
          <cell r="H18">
            <v>4.6328955298093959</v>
          </cell>
          <cell r="I18">
            <v>4.8653365962600006</v>
          </cell>
          <cell r="J18">
            <v>4.5321103723765361</v>
          </cell>
          <cell r="K18">
            <v>5.1279746910631543</v>
          </cell>
          <cell r="L18">
            <v>4.7063004891895845</v>
          </cell>
          <cell r="M18">
            <v>4.5349535469599997</v>
          </cell>
          <cell r="N18">
            <v>4.9120901300000002</v>
          </cell>
          <cell r="O18">
            <v>54.023132246444746</v>
          </cell>
          <cell r="W18" t="str">
            <v xml:space="preserve"> Transferencias de inmuebles</v>
          </cell>
          <cell r="Z18">
            <v>12.336840127071206</v>
          </cell>
          <cell r="AB18">
            <v>13.00752629352427</v>
          </cell>
          <cell r="AD18">
            <v>14.525421659699692</v>
          </cell>
          <cell r="AF18">
            <v>14.153344166149584</v>
          </cell>
          <cell r="AI18">
            <v>54.023132246444746</v>
          </cell>
        </row>
        <row r="19">
          <cell r="B19" t="str">
            <v xml:space="preserve"> Ganancia mínima presunta</v>
          </cell>
          <cell r="C19">
            <v>47.577764268395192</v>
          </cell>
          <cell r="D19">
            <v>49.674379509997564</v>
          </cell>
          <cell r="E19">
            <v>46.439178427914179</v>
          </cell>
          <cell r="F19">
            <v>47.742197215775867</v>
          </cell>
          <cell r="G19">
            <v>54.981786263094797</v>
          </cell>
          <cell r="H19">
            <v>48.240587338480779</v>
          </cell>
          <cell r="I19">
            <v>44.587984770966507</v>
          </cell>
          <cell r="J19">
            <v>47.289659519399343</v>
          </cell>
          <cell r="K19">
            <v>45.487853379628902</v>
          </cell>
          <cell r="L19">
            <v>48.906616165748943</v>
          </cell>
          <cell r="M19">
            <v>51.144640044119996</v>
          </cell>
          <cell r="N19">
            <v>63.967491780000003</v>
          </cell>
          <cell r="O19">
            <v>596.04013868352217</v>
          </cell>
          <cell r="W19" t="str">
            <v xml:space="preserve"> Ganancia mínima presunta</v>
          </cell>
          <cell r="Z19">
            <v>143.69132220630695</v>
          </cell>
          <cell r="AB19">
            <v>150.96457081735144</v>
          </cell>
          <cell r="AD19">
            <v>137.36549766999474</v>
          </cell>
          <cell r="AF19">
            <v>164.01874798986893</v>
          </cell>
          <cell r="AI19">
            <v>596.04013868352217</v>
          </cell>
        </row>
        <row r="20">
          <cell r="B20" t="str">
            <v xml:space="preserve"> Intereses pagados</v>
          </cell>
          <cell r="C20">
            <v>60.712505547857887</v>
          </cell>
          <cell r="D20">
            <v>68.405201869687005</v>
          </cell>
          <cell r="E20">
            <v>89.321297998759846</v>
          </cell>
          <cell r="F20">
            <v>72.886478343497572</v>
          </cell>
          <cell r="G20">
            <v>74.215963219450629</v>
          </cell>
          <cell r="H20">
            <v>73.516835643021423</v>
          </cell>
          <cell r="I20">
            <v>65.613608759042933</v>
          </cell>
          <cell r="J20">
            <v>70.546171624303156</v>
          </cell>
          <cell r="K20">
            <v>72.038570117281608</v>
          </cell>
          <cell r="L20">
            <v>61.078962182910885</v>
          </cell>
          <cell r="M20">
            <v>79.185554001179995</v>
          </cell>
          <cell r="N20">
            <v>61.60634718</v>
          </cell>
          <cell r="O20">
            <v>849.12749648699287</v>
          </cell>
          <cell r="W20" t="str">
            <v xml:space="preserve"> Intereses pagados</v>
          </cell>
          <cell r="Z20">
            <v>218.43900541630472</v>
          </cell>
          <cell r="AB20">
            <v>220.61927720596964</v>
          </cell>
          <cell r="AD20">
            <v>208.1983505006277</v>
          </cell>
          <cell r="AF20">
            <v>201.87086336409089</v>
          </cell>
          <cell r="AI20">
            <v>849.12749648699287</v>
          </cell>
        </row>
        <row r="21">
          <cell r="B21" t="str">
            <v xml:space="preserve"> Otros coparticipados</v>
          </cell>
          <cell r="C21">
            <v>4.4031187277064578</v>
          </cell>
          <cell r="D21">
            <v>5.396956229979005</v>
          </cell>
          <cell r="E21">
            <v>7.389491634525549</v>
          </cell>
          <cell r="F21">
            <v>43.081209757422648</v>
          </cell>
          <cell r="G21">
            <v>30.841424089341235</v>
          </cell>
          <cell r="H21">
            <v>29.478274751721905</v>
          </cell>
          <cell r="I21">
            <v>27.103422389211332</v>
          </cell>
          <cell r="J21">
            <v>25.556791609523092</v>
          </cell>
          <cell r="K21">
            <v>24.202797188191017</v>
          </cell>
          <cell r="L21">
            <v>15.153095933777966</v>
          </cell>
          <cell r="M21">
            <v>6.2375911699949977</v>
          </cell>
          <cell r="N21">
            <v>6.5602509500000004</v>
          </cell>
          <cell r="O21">
            <v>225.40442443139523</v>
          </cell>
          <cell r="W21" t="str">
            <v xml:space="preserve"> Otros coparticipados</v>
          </cell>
          <cell r="Z21">
            <v>17.189566592211012</v>
          </cell>
          <cell r="AB21">
            <v>103.40090859848578</v>
          </cell>
          <cell r="AD21">
            <v>76.863011186925434</v>
          </cell>
          <cell r="AF21">
            <v>27.950938053772962</v>
          </cell>
          <cell r="AI21">
            <v>225.40442443139523</v>
          </cell>
        </row>
        <row r="22">
          <cell r="B22" t="str">
            <v xml:space="preserve"> Sellos</v>
          </cell>
          <cell r="C22">
            <v>4.172685066979577</v>
          </cell>
          <cell r="D22">
            <v>3.0317648956610954</v>
          </cell>
          <cell r="E22">
            <v>3.1706447061952292</v>
          </cell>
          <cell r="F22">
            <v>4.9654379632422989</v>
          </cell>
          <cell r="G22">
            <v>3.0389559989832557</v>
          </cell>
          <cell r="H22">
            <v>3.7145110329955089</v>
          </cell>
          <cell r="I22">
            <v>3.7275774470002565</v>
          </cell>
          <cell r="J22">
            <v>3.6335677734337501</v>
          </cell>
          <cell r="K22">
            <v>3.6501756256168938</v>
          </cell>
          <cell r="L22">
            <v>4.0718224716141105</v>
          </cell>
          <cell r="M22">
            <v>3.7536772053599998</v>
          </cell>
          <cell r="N22">
            <v>4.6633258499999997</v>
          </cell>
          <cell r="O22">
            <v>45.594146037081977</v>
          </cell>
          <cell r="W22" t="str">
            <v xml:space="preserve"> Sellos</v>
          </cell>
          <cell r="Z22">
            <v>10.375094668835901</v>
          </cell>
          <cell r="AB22">
            <v>11.718904995221063</v>
          </cell>
          <cell r="AD22">
            <v>11.0113208460509</v>
          </cell>
          <cell r="AF22">
            <v>12.488825526974111</v>
          </cell>
          <cell r="AI22">
            <v>45.594146037081977</v>
          </cell>
        </row>
        <row r="23">
          <cell r="B23" t="str">
            <v xml:space="preserve"> Bienes personales</v>
          </cell>
          <cell r="C23">
            <v>9.7399851520382974</v>
          </cell>
          <cell r="D23">
            <v>87.211560368862195</v>
          </cell>
          <cell r="E23">
            <v>10.503712911448048</v>
          </cell>
          <cell r="F23">
            <v>78.229445801496581</v>
          </cell>
          <cell r="G23">
            <v>89.156296147196599</v>
          </cell>
          <cell r="H23">
            <v>180.7971152516653</v>
          </cell>
          <cell r="I23">
            <v>42.460853743380248</v>
          </cell>
          <cell r="J23">
            <v>167.9602903029492</v>
          </cell>
          <cell r="K23">
            <v>36.39793904920522</v>
          </cell>
          <cell r="L23">
            <v>158.91028118071682</v>
          </cell>
          <cell r="M23">
            <v>12.382416678509999</v>
          </cell>
          <cell r="N23">
            <v>144.56633934999999</v>
          </cell>
          <cell r="O23">
            <v>1018.3162359374686</v>
          </cell>
          <cell r="W23" t="str">
            <v xml:space="preserve"> Bienes personales</v>
          </cell>
          <cell r="Z23">
            <v>107.45525843234854</v>
          </cell>
          <cell r="AB23">
            <v>348.18285720035851</v>
          </cell>
          <cell r="AD23">
            <v>246.81908309553467</v>
          </cell>
          <cell r="AF23">
            <v>315.85903720922681</v>
          </cell>
          <cell r="AI23">
            <v>1018.3162359374686</v>
          </cell>
        </row>
        <row r="24">
          <cell r="B24" t="str">
            <v xml:space="preserve"> Combustibles - Naftas</v>
          </cell>
          <cell r="C24">
            <v>158.58335528856244</v>
          </cell>
          <cell r="D24">
            <v>195.81856405110136</v>
          </cell>
          <cell r="E24">
            <v>179.31908743543474</v>
          </cell>
          <cell r="F24">
            <v>197.17368161316426</v>
          </cell>
          <cell r="G24">
            <v>161.39773069746983</v>
          </cell>
          <cell r="H24">
            <v>177.43059167047824</v>
          </cell>
          <cell r="I24">
            <v>169.81189425998556</v>
          </cell>
          <cell r="J24">
            <v>171.25191455534187</v>
          </cell>
          <cell r="K24">
            <v>197.87718617105571</v>
          </cell>
          <cell r="L24">
            <v>171.15883399203162</v>
          </cell>
          <cell r="M24">
            <v>161.73018055736998</v>
          </cell>
          <cell r="N24">
            <v>196.91746465</v>
          </cell>
          <cell r="O24">
            <v>2138.4704849419954</v>
          </cell>
          <cell r="W24" t="str">
            <v xml:space="preserve"> Combustibles - Naftas</v>
          </cell>
          <cell r="Z24">
            <v>533.72100677509854</v>
          </cell>
          <cell r="AB24">
            <v>536.00200398111224</v>
          </cell>
          <cell r="AD24">
            <v>538.9409949863832</v>
          </cell>
          <cell r="AF24">
            <v>529.80647919940156</v>
          </cell>
          <cell r="AI24">
            <v>2138.4704849419954</v>
          </cell>
        </row>
        <row r="25">
          <cell r="B25" t="str">
            <v xml:space="preserve"> Combustibles - Otros</v>
          </cell>
          <cell r="C25">
            <v>57.043692667116261</v>
          </cell>
          <cell r="D25">
            <v>106.45538832291001</v>
          </cell>
          <cell r="E25">
            <v>77.690576593653262</v>
          </cell>
          <cell r="F25">
            <v>113.88025881841035</v>
          </cell>
          <cell r="G25">
            <v>103.03523961792243</v>
          </cell>
          <cell r="H25">
            <v>120.08589616351819</v>
          </cell>
          <cell r="I25">
            <v>116.78168975745028</v>
          </cell>
          <cell r="J25">
            <v>124.94764027494911</v>
          </cell>
          <cell r="K25">
            <v>123.76778353220085</v>
          </cell>
          <cell r="L25">
            <v>105.13453437151394</v>
          </cell>
          <cell r="M25">
            <v>89.672004084149989</v>
          </cell>
          <cell r="N25">
            <v>177.77194155000001</v>
          </cell>
          <cell r="O25">
            <v>1316.2666457537948</v>
          </cell>
          <cell r="W25" t="str">
            <v xml:space="preserve"> Combustibles - Otros</v>
          </cell>
          <cell r="Z25">
            <v>241.18965758367955</v>
          </cell>
          <cell r="AB25">
            <v>337.00139459985098</v>
          </cell>
          <cell r="AD25">
            <v>365.49711356460023</v>
          </cell>
          <cell r="AF25">
            <v>372.57848000566395</v>
          </cell>
          <cell r="AI25">
            <v>1316.2666457537948</v>
          </cell>
        </row>
        <row r="26">
          <cell r="B26" t="str">
            <v xml:space="preserve"> Internos seguros</v>
          </cell>
          <cell r="C26">
            <v>19.90319379018225</v>
          </cell>
          <cell r="D26">
            <v>15.831234532472921</v>
          </cell>
          <cell r="E26">
            <v>19.148025235400276</v>
          </cell>
          <cell r="F26">
            <v>18.682984426845387</v>
          </cell>
          <cell r="G26">
            <v>17.651830873468057</v>
          </cell>
          <cell r="H26">
            <v>19.135048907965505</v>
          </cell>
          <cell r="I26">
            <v>19.831051745136847</v>
          </cell>
          <cell r="J26">
            <v>13.358418158829007</v>
          </cell>
          <cell r="K26">
            <v>13.485177331929991</v>
          </cell>
          <cell r="L26">
            <v>11.981292244234739</v>
          </cell>
          <cell r="M26">
            <v>12.203767406609998</v>
          </cell>
          <cell r="N26">
            <v>11.41717427</v>
          </cell>
          <cell r="O26">
            <v>192.62919892307499</v>
          </cell>
          <cell r="W26" t="str">
            <v xml:space="preserve"> Internos seguros</v>
          </cell>
          <cell r="Z26">
            <v>54.882453558055445</v>
          </cell>
          <cell r="AB26">
            <v>55.469864208278949</v>
          </cell>
          <cell r="AD26">
            <v>46.674647235895847</v>
          </cell>
          <cell r="AF26">
            <v>35.602233920844739</v>
          </cell>
          <cell r="AI26">
            <v>192.62919892307499</v>
          </cell>
        </row>
        <row r="27">
          <cell r="B27" t="str">
            <v xml:space="preserve"> Internos automotores gasoleros</v>
          </cell>
          <cell r="C27">
            <v>0.47891532839089096</v>
          </cell>
          <cell r="D27">
            <v>1.4969511434558944</v>
          </cell>
          <cell r="E27">
            <v>1.7563795006937406</v>
          </cell>
          <cell r="F27">
            <v>1.4237368963044548</v>
          </cell>
          <cell r="G27">
            <v>1.5789427626403145</v>
          </cell>
          <cell r="H27">
            <v>1.6402975412687131</v>
          </cell>
          <cell r="I27">
            <v>1.7535470478579556</v>
          </cell>
          <cell r="J27">
            <v>1.2698427994710857</v>
          </cell>
          <cell r="K27">
            <v>1.0453558604529953</v>
          </cell>
          <cell r="L27">
            <v>1.0492339555482539</v>
          </cell>
          <cell r="M27">
            <v>0.99051618230999994</v>
          </cell>
          <cell r="N27">
            <v>1.0104833499999999</v>
          </cell>
          <cell r="O27">
            <v>15.494202368394296</v>
          </cell>
          <cell r="W27" t="str">
            <v xml:space="preserve"> Internos automotores gasoleros</v>
          </cell>
          <cell r="Z27">
            <v>3.7322459725405261</v>
          </cell>
          <cell r="AB27">
            <v>4.6429772002134824</v>
          </cell>
          <cell r="AD27">
            <v>4.0687457077820373</v>
          </cell>
          <cell r="AF27">
            <v>3.0502334878582538</v>
          </cell>
          <cell r="AI27">
            <v>15.494202368394296</v>
          </cell>
        </row>
        <row r="28">
          <cell r="B28" t="str">
            <v xml:space="preserve"> Adicional s/cigarrillos</v>
          </cell>
          <cell r="C28">
            <v>30.564454923957989</v>
          </cell>
          <cell r="D28">
            <v>48.502575519399628</v>
          </cell>
          <cell r="E28">
            <v>39.781967393121612</v>
          </cell>
          <cell r="F28">
            <v>50.362285103984789</v>
          </cell>
          <cell r="G28">
            <v>56.869829137772214</v>
          </cell>
          <cell r="H28">
            <v>47.404176236526389</v>
          </cell>
          <cell r="I28">
            <v>41.123500654256809</v>
          </cell>
          <cell r="J28">
            <v>39.171683076874515</v>
          </cell>
          <cell r="K28">
            <v>28.72994212024966</v>
          </cell>
          <cell r="L28">
            <v>55.862068436556321</v>
          </cell>
          <cell r="M28">
            <v>18.645365390579997</v>
          </cell>
          <cell r="N28">
            <v>26.601916150000001</v>
          </cell>
          <cell r="O28">
            <v>483.61976414327995</v>
          </cell>
          <cell r="W28" t="str">
            <v xml:space="preserve"> Adicional s/cigarrillos</v>
          </cell>
          <cell r="Z28">
            <v>118.84899783647924</v>
          </cell>
          <cell r="AB28">
            <v>154.6362904782834</v>
          </cell>
          <cell r="AD28">
            <v>109.02512585138098</v>
          </cell>
          <cell r="AF28">
            <v>101.1093499771363</v>
          </cell>
          <cell r="AI28">
            <v>483.61976414327995</v>
          </cell>
        </row>
        <row r="29">
          <cell r="B29" t="str">
            <v xml:space="preserve"> Radiodifusión p/TV, AM y FM</v>
          </cell>
          <cell r="C29">
            <v>12.515375887265186</v>
          </cell>
          <cell r="D29">
            <v>10.993691459499608</v>
          </cell>
          <cell r="E29">
            <v>10.384469551225752</v>
          </cell>
          <cell r="F29">
            <v>9.724914100922982</v>
          </cell>
          <cell r="G29">
            <v>11.275998101896317</v>
          </cell>
          <cell r="H29">
            <v>12.346927421059613</v>
          </cell>
          <cell r="I29">
            <v>10.635564166355158</v>
          </cell>
          <cell r="J29">
            <v>12.393593331955534</v>
          </cell>
          <cell r="K29">
            <v>13.939094154720102</v>
          </cell>
          <cell r="L29">
            <v>12.678713331689645</v>
          </cell>
          <cell r="M29">
            <v>11.004402042539999</v>
          </cell>
          <cell r="N29">
            <v>9.6467378799999999</v>
          </cell>
          <cell r="O29">
            <v>137.53948142912989</v>
          </cell>
          <cell r="W29" t="str">
            <v xml:space="preserve"> Radiodifusión p/TV, AM y FM</v>
          </cell>
          <cell r="Z29">
            <v>33.893536897990543</v>
          </cell>
          <cell r="AB29">
            <v>33.347839623878912</v>
          </cell>
          <cell r="AD29">
            <v>36.968251653030791</v>
          </cell>
          <cell r="AF29">
            <v>33.329853254229647</v>
          </cell>
          <cell r="AI29">
            <v>137.53948142912989</v>
          </cell>
        </row>
        <row r="30">
          <cell r="B30" t="str">
            <v xml:space="preserve"> Otros impuestos (2)</v>
          </cell>
          <cell r="C30">
            <v>42.54581679408836</v>
          </cell>
          <cell r="D30">
            <v>68.249312880757557</v>
          </cell>
          <cell r="E30">
            <v>43.34355413205504</v>
          </cell>
          <cell r="F30">
            <v>32.566137105611652</v>
          </cell>
          <cell r="G30">
            <v>71.504527686847652</v>
          </cell>
          <cell r="H30">
            <v>60.989032001634953</v>
          </cell>
          <cell r="I30">
            <v>-5.3196890583475902</v>
          </cell>
          <cell r="J30">
            <v>32.253724690489719</v>
          </cell>
          <cell r="K30">
            <v>29.515661892729149</v>
          </cell>
          <cell r="L30">
            <v>27.581427161569568</v>
          </cell>
          <cell r="M30">
            <v>172.67079475660501</v>
          </cell>
          <cell r="N30">
            <v>-96.098895170000006</v>
          </cell>
          <cell r="O30">
            <v>479.80140487404117</v>
          </cell>
          <cell r="W30" t="str">
            <v xml:space="preserve"> Otros impuestos (2)</v>
          </cell>
          <cell r="Z30">
            <v>154.13868380690096</v>
          </cell>
          <cell r="AB30">
            <v>165.05969679409424</v>
          </cell>
          <cell r="AD30">
            <v>56.449697524871276</v>
          </cell>
          <cell r="AF30">
            <v>104.15332674817456</v>
          </cell>
          <cell r="AI30">
            <v>479.80140487404117</v>
          </cell>
        </row>
        <row r="31">
          <cell r="B31">
            <v>479.80126953125</v>
          </cell>
          <cell r="W31">
            <v>479.80126953125</v>
          </cell>
        </row>
        <row r="32">
          <cell r="B32" t="str">
            <v xml:space="preserve"> 2-SISTEMA DE SEG. SOCIAL</v>
          </cell>
          <cell r="C32">
            <v>923.7454631039476</v>
          </cell>
          <cell r="D32">
            <v>755.33288352303236</v>
          </cell>
          <cell r="E32">
            <v>710.99827151890031</v>
          </cell>
          <cell r="F32">
            <v>627.22320513484078</v>
          </cell>
          <cell r="G32">
            <v>670.19868291764885</v>
          </cell>
          <cell r="H32">
            <v>726.60851277381175</v>
          </cell>
          <cell r="I32">
            <v>986.43181598807564</v>
          </cell>
          <cell r="J32">
            <v>686.51687485000423</v>
          </cell>
          <cell r="K32">
            <v>831.54772269963041</v>
          </cell>
          <cell r="L32">
            <v>683.12000466319455</v>
          </cell>
          <cell r="M32">
            <v>674.08968194361</v>
          </cell>
          <cell r="N32">
            <v>656.63556430999984</v>
          </cell>
          <cell r="O32">
            <v>8932.4486834266972</v>
          </cell>
          <cell r="W32" t="str">
            <v xml:space="preserve"> 2-SISTEMA DE SEG. SOCIAL</v>
          </cell>
          <cell r="Z32">
            <v>2390.0766181458803</v>
          </cell>
          <cell r="AB32">
            <v>2024.0304008263013</v>
          </cell>
          <cell r="AD32">
            <v>2504.4964135377104</v>
          </cell>
          <cell r="AF32">
            <v>2013.8452509168044</v>
          </cell>
          <cell r="AI32">
            <v>8932.4486834266972</v>
          </cell>
        </row>
        <row r="33">
          <cell r="B33">
            <v>8932.4453125</v>
          </cell>
          <cell r="W33">
            <v>8932.4453125</v>
          </cell>
        </row>
        <row r="34">
          <cell r="B34" t="str">
            <v xml:space="preserve"> Aportes personales</v>
          </cell>
          <cell r="C34">
            <v>671.93544071099495</v>
          </cell>
          <cell r="D34">
            <v>490.76820361515752</v>
          </cell>
          <cell r="E34">
            <v>501.71802337344599</v>
          </cell>
          <cell r="F34">
            <v>483.79250154938194</v>
          </cell>
          <cell r="G34">
            <v>485.76308665359852</v>
          </cell>
          <cell r="H34">
            <v>496.78024237276423</v>
          </cell>
          <cell r="I34">
            <v>684.71740317063109</v>
          </cell>
          <cell r="J34">
            <v>492.65198548020203</v>
          </cell>
          <cell r="K34">
            <v>474.9962487664385</v>
          </cell>
          <cell r="L34">
            <v>479.50313390797982</v>
          </cell>
          <cell r="M34">
            <v>464.37029969516999</v>
          </cell>
          <cell r="N34">
            <v>487.21864364999999</v>
          </cell>
          <cell r="O34">
            <v>6214.2152129457636</v>
          </cell>
          <cell r="W34" t="str">
            <v xml:space="preserve"> Aportes personales</v>
          </cell>
          <cell r="Z34">
            <v>1664.4216676995984</v>
          </cell>
          <cell r="AB34">
            <v>1466.3358305757447</v>
          </cell>
          <cell r="AD34">
            <v>1652.3656374172715</v>
          </cell>
          <cell r="AF34">
            <v>1431.0920772531499</v>
          </cell>
          <cell r="AI34">
            <v>6214.2152129457636</v>
          </cell>
        </row>
        <row r="35">
          <cell r="B35" t="str">
            <v xml:space="preserve"> Contribuciones patronales</v>
          </cell>
          <cell r="C35">
            <v>708.47889163033346</v>
          </cell>
          <cell r="D35">
            <v>519.81165599052986</v>
          </cell>
          <cell r="E35">
            <v>490.335942015282</v>
          </cell>
          <cell r="F35">
            <v>461.75191726126656</v>
          </cell>
          <cell r="G35">
            <v>495.94432191456514</v>
          </cell>
          <cell r="H35">
            <v>536.53886761975446</v>
          </cell>
          <cell r="I35">
            <v>751.99167626409553</v>
          </cell>
          <cell r="J35">
            <v>507.98570980270426</v>
          </cell>
          <cell r="K35">
            <v>515.95960736994346</v>
          </cell>
          <cell r="L35">
            <v>515.25648766642178</v>
          </cell>
          <cell r="M35">
            <v>472.26046631048996</v>
          </cell>
          <cell r="N35">
            <v>502.50508524999998</v>
          </cell>
          <cell r="O35">
            <v>6478.8206290953867</v>
          </cell>
          <cell r="W35" t="str">
            <v xml:space="preserve"> Contribuciones patronales</v>
          </cell>
          <cell r="Z35">
            <v>1718.6264896361454</v>
          </cell>
          <cell r="AB35">
            <v>1494.235106795586</v>
          </cell>
          <cell r="AD35">
            <v>1775.9369934367433</v>
          </cell>
          <cell r="AF35">
            <v>1490.0220392269116</v>
          </cell>
          <cell r="AI35">
            <v>6478.8206290953867</v>
          </cell>
        </row>
        <row r="36">
          <cell r="B36" t="str">
            <v xml:space="preserve"> Facilidades de pago</v>
          </cell>
          <cell r="C36">
            <v>0</v>
          </cell>
          <cell r="D36">
            <v>0</v>
          </cell>
          <cell r="E36">
            <v>0</v>
          </cell>
          <cell r="F36">
            <v>0</v>
          </cell>
          <cell r="G36">
            <v>0</v>
          </cell>
          <cell r="H36">
            <v>0</v>
          </cell>
          <cell r="I36">
            <v>0</v>
          </cell>
          <cell r="J36">
            <v>0</v>
          </cell>
          <cell r="K36">
            <v>0</v>
          </cell>
          <cell r="L36">
            <v>0</v>
          </cell>
          <cell r="M36">
            <v>0</v>
          </cell>
          <cell r="N36">
            <v>0</v>
          </cell>
          <cell r="O36">
            <v>0</v>
          </cell>
          <cell r="W36" t="str">
            <v xml:space="preserve"> Facilidades de pago</v>
          </cell>
          <cell r="Z36">
            <v>0</v>
          </cell>
          <cell r="AB36">
            <v>0</v>
          </cell>
          <cell r="AD36">
            <v>0</v>
          </cell>
          <cell r="AF36">
            <v>0</v>
          </cell>
          <cell r="AI36">
            <v>0</v>
          </cell>
        </row>
        <row r="37">
          <cell r="B37" t="str">
            <v xml:space="preserve"> Otros ingresos (3)</v>
          </cell>
          <cell r="C37">
            <v>27.362876416535276</v>
          </cell>
          <cell r="D37">
            <v>24.239788180059378</v>
          </cell>
          <cell r="E37">
            <v>41.52067725551349</v>
          </cell>
          <cell r="F37">
            <v>31.116462917562334</v>
          </cell>
          <cell r="G37">
            <v>34.879397146443139</v>
          </cell>
          <cell r="H37">
            <v>45.009316110077812</v>
          </cell>
          <cell r="I37">
            <v>40.382189432767419</v>
          </cell>
          <cell r="J37">
            <v>39.568590268356971</v>
          </cell>
          <cell r="K37">
            <v>36.265107238243864</v>
          </cell>
          <cell r="L37">
            <v>35.424065957920682</v>
          </cell>
          <cell r="M37">
            <v>31.59913780143</v>
          </cell>
          <cell r="N37">
            <v>33.760975330000001</v>
          </cell>
          <cell r="O37">
            <v>421.12858405491033</v>
          </cell>
          <cell r="W37" t="str">
            <v xml:space="preserve"> Otros ingresos (3)</v>
          </cell>
          <cell r="Z37">
            <v>93.12334185210814</v>
          </cell>
          <cell r="AB37">
            <v>111.00517617408329</v>
          </cell>
          <cell r="AD37">
            <v>116.21588693936826</v>
          </cell>
          <cell r="AF37">
            <v>100.78417908935069</v>
          </cell>
          <cell r="AI37">
            <v>421.12858405491033</v>
          </cell>
        </row>
        <row r="38">
          <cell r="B38" t="str">
            <v xml:space="preserve"> Capitalización (-)</v>
          </cell>
          <cell r="C38">
            <v>470.04843864162774</v>
          </cell>
          <cell r="D38">
            <v>360.41013314665184</v>
          </cell>
          <cell r="E38">
            <v>337.78203371175766</v>
          </cell>
          <cell r="F38">
            <v>330.12761190329627</v>
          </cell>
          <cell r="G38">
            <v>330.66431743797438</v>
          </cell>
          <cell r="H38">
            <v>329.72389711133974</v>
          </cell>
          <cell r="I38">
            <v>457.99198705565539</v>
          </cell>
          <cell r="J38">
            <v>334.03304247086101</v>
          </cell>
          <cell r="K38">
            <v>321.53816888065575</v>
          </cell>
          <cell r="L38">
            <v>325.69274609237158</v>
          </cell>
          <cell r="M38">
            <v>364.12327077146995</v>
          </cell>
          <cell r="N38">
            <v>314.16430431999999</v>
          </cell>
          <cell r="O38">
            <v>4276.2999515436613</v>
          </cell>
          <cell r="W38" t="str">
            <v xml:space="preserve"> Capitalización (-)</v>
          </cell>
          <cell r="Z38">
            <v>1168.2406055000374</v>
          </cell>
          <cell r="AB38">
            <v>990.51582645261033</v>
          </cell>
          <cell r="AD38">
            <v>1113.5631984071722</v>
          </cell>
          <cell r="AF38">
            <v>1003.9803211838414</v>
          </cell>
          <cell r="AI38">
            <v>4276.2999515436613</v>
          </cell>
        </row>
        <row r="39">
          <cell r="B39" t="str">
            <v xml:space="preserve"> Rezagos, transitorios y otros (-)</v>
          </cell>
          <cell r="C39">
            <v>13.983307012288433</v>
          </cell>
          <cell r="D39">
            <v>-80.923368883937542</v>
          </cell>
          <cell r="E39">
            <v>-15.205662586416588</v>
          </cell>
          <cell r="F39">
            <v>19.310064690073876</v>
          </cell>
          <cell r="G39">
            <v>15.723805358983538</v>
          </cell>
          <cell r="H39">
            <v>21.996016217445163</v>
          </cell>
          <cell r="I39">
            <v>32.667465823763102</v>
          </cell>
          <cell r="J39">
            <v>19.656368230397963</v>
          </cell>
          <cell r="K39">
            <v>-125.86492820566026</v>
          </cell>
          <cell r="L39">
            <v>21.370936776756057</v>
          </cell>
          <cell r="M39">
            <v>-69.983048907989996</v>
          </cell>
          <cell r="N39">
            <v>52.6848356</v>
          </cell>
          <cell r="O39">
            <v>-94.584208874296266</v>
          </cell>
          <cell r="W39" t="str">
            <v xml:space="preserve"> Rezagos, transitorios y otros (-)</v>
          </cell>
          <cell r="Z39">
            <v>-82.1457244580657</v>
          </cell>
          <cell r="AB39">
            <v>57.029886266502572</v>
          </cell>
          <cell r="AD39">
            <v>-73.541094151499195</v>
          </cell>
          <cell r="AF39">
            <v>4.072723468766057</v>
          </cell>
          <cell r="AI39">
            <v>-94.584208874296266</v>
          </cell>
        </row>
        <row r="40">
          <cell r="B40">
            <v>-94.58416748046875</v>
          </cell>
          <cell r="W40">
            <v>-94.58416748046875</v>
          </cell>
        </row>
        <row r="41">
          <cell r="B41" t="str">
            <v xml:space="preserve"> 3-COMERCIO EXTERIOR</v>
          </cell>
          <cell r="C41">
            <v>165.29131131634264</v>
          </cell>
          <cell r="D41">
            <v>154.63419868070059</v>
          </cell>
          <cell r="E41">
            <v>176.66194078166552</v>
          </cell>
          <cell r="F41">
            <v>151.57294745780658</v>
          </cell>
          <cell r="G41">
            <v>181.56416878357015</v>
          </cell>
          <cell r="H41">
            <v>172.16132737453177</v>
          </cell>
          <cell r="I41">
            <v>167.44890437509068</v>
          </cell>
          <cell r="J41">
            <v>173.4335368413868</v>
          </cell>
          <cell r="K41">
            <v>165.72943441461913</v>
          </cell>
          <cell r="L41">
            <v>171.95418448098246</v>
          </cell>
          <cell r="M41">
            <v>170.10112089771002</v>
          </cell>
          <cell r="N41">
            <v>143.64861069</v>
          </cell>
          <cell r="O41">
            <v>1994.2016860944063</v>
          </cell>
          <cell r="W41" t="str">
            <v xml:space="preserve"> 3-COMERCIO EXTERIOR</v>
          </cell>
          <cell r="Z41">
            <v>496.58745077870879</v>
          </cell>
          <cell r="AB41">
            <v>505.29844361590847</v>
          </cell>
          <cell r="AD41">
            <v>506.61187563109661</v>
          </cell>
          <cell r="AF41">
            <v>485.70391606869248</v>
          </cell>
          <cell r="AI41">
            <v>1994.2016860944063</v>
          </cell>
        </row>
        <row r="42">
          <cell r="B42">
            <v>1994.201171875</v>
          </cell>
          <cell r="W42">
            <v>1994.201171875</v>
          </cell>
        </row>
        <row r="43">
          <cell r="B43" t="str">
            <v xml:space="preserve"> Derechos de importación</v>
          </cell>
          <cell r="C43">
            <v>161.49935600371629</v>
          </cell>
          <cell r="D43">
            <v>151.49034209381932</v>
          </cell>
          <cell r="E43">
            <v>171.91550326677029</v>
          </cell>
          <cell r="F43">
            <v>144.3111711176177</v>
          </cell>
          <cell r="G43">
            <v>166.38003619822359</v>
          </cell>
          <cell r="H43">
            <v>163.43055943018442</v>
          </cell>
          <cell r="I43">
            <v>160.13658716838646</v>
          </cell>
          <cell r="J43">
            <v>168.39488267106628</v>
          </cell>
          <cell r="K43">
            <v>162.35325623962956</v>
          </cell>
          <cell r="L43">
            <v>168.15508553841639</v>
          </cell>
          <cell r="M43">
            <v>166.54054634639999</v>
          </cell>
          <cell r="N43">
            <v>139.57704742000001</v>
          </cell>
          <cell r="O43">
            <v>1924.1843734942306</v>
          </cell>
          <cell r="W43" t="str">
            <v xml:space="preserve"> Derechos de importación</v>
          </cell>
          <cell r="Z43">
            <v>484.90520136430587</v>
          </cell>
          <cell r="AB43">
            <v>474.12176674602574</v>
          </cell>
          <cell r="AD43">
            <v>490.88472607908227</v>
          </cell>
          <cell r="AF43">
            <v>474.27267930481639</v>
          </cell>
          <cell r="AI43">
            <v>1924.1843734942306</v>
          </cell>
        </row>
        <row r="44">
          <cell r="B44" t="str">
            <v xml:space="preserve"> Derechos de exportación</v>
          </cell>
          <cell r="C44">
            <v>0.57505055212684641</v>
          </cell>
          <cell r="D44">
            <v>0.17277802533210163</v>
          </cell>
          <cell r="E44">
            <v>1.2966894372426236</v>
          </cell>
          <cell r="F44">
            <v>4.3635405240578269</v>
          </cell>
          <cell r="G44">
            <v>11.89967408005449</v>
          </cell>
          <cell r="H44">
            <v>5.5407003556648373</v>
          </cell>
          <cell r="I44">
            <v>4.286204478367897</v>
          </cell>
          <cell r="J44">
            <v>1.5856238717022231</v>
          </cell>
          <cell r="K44">
            <v>0.39138675776113341</v>
          </cell>
          <cell r="L44">
            <v>0.44268412841236049</v>
          </cell>
          <cell r="M44">
            <v>0.20619586772999998</v>
          </cell>
          <cell r="N44">
            <v>1.1145900399999999</v>
          </cell>
          <cell r="O44">
            <v>31.875118118452335</v>
          </cell>
          <cell r="W44" t="str">
            <v xml:space="preserve"> Derechos de exportación</v>
          </cell>
          <cell r="Z44">
            <v>2.0445180147015716</v>
          </cell>
          <cell r="AB44">
            <v>21.803914959777153</v>
          </cell>
          <cell r="AD44">
            <v>6.2632151078312539</v>
          </cell>
          <cell r="AF44">
            <v>1.7634700361423605</v>
          </cell>
          <cell r="AI44">
            <v>31.875118118452335</v>
          </cell>
        </row>
        <row r="45">
          <cell r="B45" t="str">
            <v xml:space="preserve"> Tasa de estadística</v>
          </cell>
          <cell r="C45">
            <v>3.2169047604994683</v>
          </cell>
          <cell r="D45">
            <v>2.9710785615491706</v>
          </cell>
          <cell r="E45">
            <v>3.4497480776526119</v>
          </cell>
          <cell r="F45">
            <v>2.8982358161310513</v>
          </cell>
          <cell r="G45">
            <v>3.2844585052920627</v>
          </cell>
          <cell r="H45">
            <v>3.190067588682489</v>
          </cell>
          <cell r="I45">
            <v>3.0261127283363503</v>
          </cell>
          <cell r="J45">
            <v>3.4530302986183039</v>
          </cell>
          <cell r="K45">
            <v>2.9847914172284566</v>
          </cell>
          <cell r="L45">
            <v>3.3564148141537031</v>
          </cell>
          <cell r="M45">
            <v>3.3543786835799998</v>
          </cell>
          <cell r="N45">
            <v>2.95697323</v>
          </cell>
          <cell r="O45">
            <v>38.142194481723678</v>
          </cell>
          <cell r="W45" t="str">
            <v xml:space="preserve"> Tasa de estadística</v>
          </cell>
          <cell r="Z45">
            <v>9.6377313997012521</v>
          </cell>
          <cell r="AB45">
            <v>9.3727619101056021</v>
          </cell>
          <cell r="AD45">
            <v>9.4639344441831099</v>
          </cell>
          <cell r="AF45">
            <v>9.6677667277337029</v>
          </cell>
          <cell r="AI45">
            <v>38.142194481723678</v>
          </cell>
        </row>
        <row r="46">
          <cell r="B46">
            <v>38.142181396484375</v>
          </cell>
          <cell r="W46">
            <v>38.142181396484375</v>
          </cell>
        </row>
        <row r="47">
          <cell r="B47">
            <v>38.142181396484375</v>
          </cell>
          <cell r="W47">
            <v>38.142181396484375</v>
          </cell>
        </row>
        <row r="48">
          <cell r="B48" t="str">
            <v xml:space="preserve"> TOTAL REC. TRIBUTARIOS</v>
          </cell>
          <cell r="C48">
            <v>4046.7128084062906</v>
          </cell>
          <cell r="D48">
            <v>3681.0892581341905</v>
          </cell>
          <cell r="E48">
            <v>3773.4380982471498</v>
          </cell>
          <cell r="F48">
            <v>3856.6250570895918</v>
          </cell>
          <cell r="G48">
            <v>4318.0155957915376</v>
          </cell>
          <cell r="H48">
            <v>4807.2632926024244</v>
          </cell>
          <cell r="I48">
            <v>4192.7724706869421</v>
          </cell>
          <cell r="J48">
            <v>4184.7363257443694</v>
          </cell>
          <cell r="K48">
            <v>4054.8984329462605</v>
          </cell>
          <cell r="L48">
            <v>3998.7670830700154</v>
          </cell>
          <cell r="M48">
            <v>3916.8791020680296</v>
          </cell>
          <cell r="N48">
            <v>3931.3003258799999</v>
          </cell>
          <cell r="O48">
            <v>48762.497850666805</v>
          </cell>
          <cell r="W48" t="str">
            <v xml:space="preserve"> TOTAL REC. TRIBUTARIOS</v>
          </cell>
          <cell r="Z48">
            <v>11501.24016478763</v>
          </cell>
          <cell r="AB48">
            <v>12981.903945483555</v>
          </cell>
          <cell r="AD48">
            <v>12432.407229377572</v>
          </cell>
          <cell r="AF48">
            <v>11846.946511018044</v>
          </cell>
          <cell r="AI48">
            <v>48762.497850666805</v>
          </cell>
        </row>
        <row r="49">
          <cell r="B49">
            <v>48762.46875</v>
          </cell>
          <cell r="W49">
            <v>48762.46875</v>
          </cell>
        </row>
        <row r="50">
          <cell r="B50">
            <v>48762.46875</v>
          </cell>
          <cell r="W50">
            <v>48762.46875</v>
          </cell>
        </row>
        <row r="51">
          <cell r="B51" t="str">
            <v xml:space="preserve"> TOTAL CON CAP.Y TRANSIT.</v>
          </cell>
          <cell r="C51">
            <v>4530.7445540602066</v>
          </cell>
          <cell r="D51">
            <v>3960.5760223969041</v>
          </cell>
          <cell r="E51">
            <v>4096.0144693724906</v>
          </cell>
          <cell r="F51">
            <v>4206.0627336829621</v>
          </cell>
          <cell r="G51">
            <v>4664.4037185884954</v>
          </cell>
          <cell r="H51">
            <v>5158.9832059312103</v>
          </cell>
          <cell r="I51">
            <v>4683.4319235663606</v>
          </cell>
          <cell r="J51">
            <v>4538.4257364456289</v>
          </cell>
          <cell r="K51">
            <v>4250.5716736212562</v>
          </cell>
          <cell r="L51">
            <v>4345.830765939143</v>
          </cell>
          <cell r="M51">
            <v>4211.0193239315104</v>
          </cell>
          <cell r="N51">
            <v>4298.1494658000001</v>
          </cell>
          <cell r="O51">
            <v>52944.213593336171</v>
          </cell>
          <cell r="W51" t="str">
            <v xml:space="preserve"> TOTAL CON CAP.Y TRANSIT.</v>
          </cell>
          <cell r="Z51">
            <v>12587.335045829601</v>
          </cell>
          <cell r="AB51">
            <v>14029.449658202668</v>
          </cell>
          <cell r="AD51">
            <v>13472.429333633245</v>
          </cell>
          <cell r="AF51">
            <v>12854.999555670653</v>
          </cell>
          <cell r="AI51">
            <v>52944.213593336171</v>
          </cell>
        </row>
        <row r="52">
          <cell r="B52">
            <v>52944.1875</v>
          </cell>
          <cell r="W52">
            <v>52944.1875</v>
          </cell>
        </row>
        <row r="53">
          <cell r="B53">
            <v>52944.1875</v>
          </cell>
          <cell r="W53">
            <v>52944.1875</v>
          </cell>
        </row>
        <row r="54">
          <cell r="B54" t="str">
            <v xml:space="preserve"> COPARTICIPADO (Bruto)</v>
          </cell>
          <cell r="C54">
            <v>2152.9542909992706</v>
          </cell>
          <cell r="D54">
            <v>1806.4808132365104</v>
          </cell>
          <cell r="E54">
            <v>2050.9380863981091</v>
          </cell>
          <cell r="F54">
            <v>2098.0899916473941</v>
          </cell>
          <cell r="G54">
            <v>2329.4198211028165</v>
          </cell>
          <cell r="H54">
            <v>2583.0156503798985</v>
          </cell>
          <cell r="I54">
            <v>2147.2972673430268</v>
          </cell>
          <cell r="J54">
            <v>2230.1685841211138</v>
          </cell>
          <cell r="K54">
            <v>2138.6911402766491</v>
          </cell>
          <cell r="L54">
            <v>2094.8160931136917</v>
          </cell>
          <cell r="M54">
            <v>2097.376091712189</v>
          </cell>
          <cell r="N54">
            <v>2142.5264616279801</v>
          </cell>
          <cell r="O54">
            <v>25871.774291958653</v>
          </cell>
          <cell r="W54" t="str">
            <v xml:space="preserve"> COPARTICIPADO (Bruto)</v>
          </cell>
          <cell r="Z54">
            <v>6010.3731906338908</v>
          </cell>
          <cell r="AB54">
            <v>7010.5254631301086</v>
          </cell>
          <cell r="AD54">
            <v>6516.1569917407896</v>
          </cell>
          <cell r="AF54">
            <v>6334.7186464538609</v>
          </cell>
          <cell r="AI54">
            <v>25871.774291958653</v>
          </cell>
        </row>
        <row r="55">
          <cell r="B55" t="str">
            <v xml:space="preserve"> COPARTICIPADO (Neto) (4)</v>
          </cell>
          <cell r="C55">
            <v>1784.9227558706714</v>
          </cell>
          <cell r="D55">
            <v>1490.4221447283658</v>
          </cell>
          <cell r="E55">
            <v>1697.9713484269075</v>
          </cell>
          <cell r="F55">
            <v>1737.9994466776591</v>
          </cell>
          <cell r="G55">
            <v>1934.4527307223018</v>
          </cell>
          <cell r="H55">
            <v>2149.9248070461158</v>
          </cell>
          <cell r="I55">
            <v>1779.7615365826687</v>
          </cell>
          <cell r="J55">
            <v>1850.1041840223572</v>
          </cell>
          <cell r="K55">
            <v>1772.2783119383184</v>
          </cell>
          <cell r="L55">
            <v>1735.06825057628</v>
          </cell>
          <cell r="M55">
            <v>1737.0154779553607</v>
          </cell>
          <cell r="N55">
            <v>1775.347492383783</v>
          </cell>
          <cell r="O55">
            <v>21445.268486930789</v>
          </cell>
          <cell r="W55" t="str">
            <v xml:space="preserve"> COPARTICIPADO (Neto) (4)</v>
          </cell>
          <cell r="Z55">
            <v>4973.3162490259447</v>
          </cell>
          <cell r="AB55">
            <v>5822.3769844460767</v>
          </cell>
          <cell r="AD55">
            <v>5402.1440325433441</v>
          </cell>
          <cell r="AF55">
            <v>5247.4312209154232</v>
          </cell>
          <cell r="AI55">
            <v>21445.268486930789</v>
          </cell>
        </row>
        <row r="56">
          <cell r="B56">
            <v>21445.265625</v>
          </cell>
          <cell r="W56">
            <v>21445.265625</v>
          </cell>
        </row>
        <row r="57">
          <cell r="B57">
            <v>21445.265625</v>
          </cell>
          <cell r="W57">
            <v>21445.265625</v>
          </cell>
        </row>
        <row r="58">
          <cell r="B58" t="str">
            <v xml:space="preserve"> CLASIF. PRESUPUEST.</v>
          </cell>
          <cell r="C58">
            <v>4046.7128084062906</v>
          </cell>
          <cell r="D58">
            <v>3681.08925813419</v>
          </cell>
          <cell r="E58">
            <v>3773.4380982471498</v>
          </cell>
          <cell r="F58">
            <v>3856.6250570895918</v>
          </cell>
          <cell r="G58">
            <v>4318.0155957915385</v>
          </cell>
          <cell r="H58">
            <v>4807.2632926024235</v>
          </cell>
          <cell r="I58">
            <v>4192.7724706869421</v>
          </cell>
          <cell r="J58">
            <v>4184.7363257443694</v>
          </cell>
          <cell r="K58">
            <v>4054.8984329462605</v>
          </cell>
          <cell r="L58">
            <v>3998.7670830700154</v>
          </cell>
          <cell r="M58">
            <v>3916.8791020680301</v>
          </cell>
          <cell r="N58">
            <v>3931.3003258799999</v>
          </cell>
          <cell r="O58">
            <v>48762.497850666805</v>
          </cell>
          <cell r="W58" t="str">
            <v xml:space="preserve"> CLASIF. PRESUPUEST.</v>
          </cell>
          <cell r="Z58">
            <v>11501.24016478763</v>
          </cell>
          <cell r="AB58">
            <v>12981.903945483555</v>
          </cell>
          <cell r="AD58">
            <v>12432.407229377572</v>
          </cell>
          <cell r="AF58">
            <v>11846.946511018046</v>
          </cell>
          <cell r="AI58">
            <v>48762.497850666805</v>
          </cell>
        </row>
        <row r="59">
          <cell r="B59">
            <v>48762.46875</v>
          </cell>
          <cell r="W59">
            <v>48762.46875</v>
          </cell>
        </row>
        <row r="60">
          <cell r="B60" t="str">
            <v xml:space="preserve"> Administración Nacional</v>
          </cell>
          <cell r="C60">
            <v>2042.5195363966084</v>
          </cell>
          <cell r="D60">
            <v>1845.352776169492</v>
          </cell>
          <cell r="E60">
            <v>1976.2976334945122</v>
          </cell>
          <cell r="F60">
            <v>2142.0370434540546</v>
          </cell>
          <cell r="G60">
            <v>2556.2089730580942</v>
          </cell>
          <cell r="H60">
            <v>2987.0248864872328</v>
          </cell>
          <cell r="I60">
            <v>2117.4399587786261</v>
          </cell>
          <cell r="J60">
            <v>2406.9710677623402</v>
          </cell>
          <cell r="K60">
            <v>2130.4238514415038</v>
          </cell>
          <cell r="L60">
            <v>2224.7266012022797</v>
          </cell>
          <cell r="M60">
            <v>2146.3869201244197</v>
          </cell>
          <cell r="N60">
            <v>2177.1647615700003</v>
          </cell>
          <cell r="O60">
            <v>26752.554009939166</v>
          </cell>
          <cell r="W60" t="str">
            <v xml:space="preserve"> Administración Nacional</v>
          </cell>
          <cell r="Z60">
            <v>5864.1699460606123</v>
          </cell>
          <cell r="AB60">
            <v>7685.2709029993812</v>
          </cell>
          <cell r="AD60">
            <v>6654.8348779824701</v>
          </cell>
          <cell r="AF60">
            <v>6548.2782828966992</v>
          </cell>
          <cell r="AI60">
            <v>26752.554009939166</v>
          </cell>
        </row>
        <row r="61">
          <cell r="B61" t="str">
            <v xml:space="preserve"> Contribuciones Seguridad Social (4)</v>
          </cell>
          <cell r="C61">
            <v>884.6524494441328</v>
          </cell>
          <cell r="D61">
            <v>736.09333188025892</v>
          </cell>
          <cell r="E61">
            <v>708.91505574053394</v>
          </cell>
          <cell r="F61">
            <v>598.34339028018303</v>
          </cell>
          <cell r="G61">
            <v>652.4405342548049</v>
          </cell>
          <cell r="H61">
            <v>704.90132954233241</v>
          </cell>
          <cell r="I61">
            <v>967.47849480888272</v>
          </cell>
          <cell r="J61">
            <v>659.18744153905504</v>
          </cell>
          <cell r="K61">
            <v>828.65980662625009</v>
          </cell>
          <cell r="L61">
            <v>662.09779311658963</v>
          </cell>
          <cell r="M61">
            <v>644.95484594361005</v>
          </cell>
          <cell r="N61">
            <v>643.94456430999981</v>
          </cell>
          <cell r="O61">
            <v>8691.6690374866339</v>
          </cell>
          <cell r="W61" t="str">
            <v xml:space="preserve"> Contribuciones Seguridad Social (4)</v>
          </cell>
          <cell r="Z61">
            <v>2329.6608370649255</v>
          </cell>
          <cell r="AB61">
            <v>1955.6852540773202</v>
          </cell>
          <cell r="AD61">
            <v>2455.325742974188</v>
          </cell>
          <cell r="AF61">
            <v>1950.9972033701995</v>
          </cell>
          <cell r="AI61">
            <v>8691.6690374866339</v>
          </cell>
        </row>
        <row r="62">
          <cell r="B62" t="str">
            <v xml:space="preserve"> Provincias (5)</v>
          </cell>
          <cell r="C62">
            <v>1080.4478089057347</v>
          </cell>
          <cell r="D62">
            <v>1080.403598441666</v>
          </cell>
          <cell r="E62">
            <v>1086.1421932337373</v>
          </cell>
          <cell r="F62">
            <v>1087.3648085006962</v>
          </cell>
          <cell r="G62">
            <v>1091.6079398157949</v>
          </cell>
          <cell r="H62">
            <v>1093.6298933413796</v>
          </cell>
          <cell r="I62">
            <v>1088.9006959202402</v>
          </cell>
          <cell r="J62">
            <v>1091.2483831320246</v>
          </cell>
          <cell r="K62">
            <v>1092.9268588051266</v>
          </cell>
          <cell r="L62">
            <v>1090.9204772045414</v>
          </cell>
          <cell r="M62">
            <v>1096.4024999999999</v>
          </cell>
          <cell r="N62">
            <v>1097.5</v>
          </cell>
          <cell r="O62">
            <v>13077.495157300942</v>
          </cell>
          <cell r="W62" t="str">
            <v xml:space="preserve"> Provincias (5)</v>
          </cell>
          <cell r="Z62">
            <v>3246.9936005811378</v>
          </cell>
          <cell r="AB62">
            <v>3272.6026416578707</v>
          </cell>
          <cell r="AD62">
            <v>3273.0759378573912</v>
          </cell>
          <cell r="AF62">
            <v>3284.8229772045415</v>
          </cell>
          <cell r="AI62">
            <v>13077.495157300942</v>
          </cell>
        </row>
        <row r="63">
          <cell r="B63" t="str">
            <v xml:space="preserve"> No presupuestarios (6)</v>
          </cell>
          <cell r="C63">
            <v>39.093013659814787</v>
          </cell>
          <cell r="D63">
            <v>19.239551642773502</v>
          </cell>
          <cell r="E63">
            <v>2.0832157783663026</v>
          </cell>
          <cell r="F63">
            <v>28.879814854657674</v>
          </cell>
          <cell r="G63">
            <v>17.758148662843919</v>
          </cell>
          <cell r="H63">
            <v>21.707183231479373</v>
          </cell>
          <cell r="I63">
            <v>18.953321179193033</v>
          </cell>
          <cell r="J63">
            <v>27.329433310949277</v>
          </cell>
          <cell r="K63">
            <v>2.8879160733802887</v>
          </cell>
          <cell r="L63">
            <v>21.022211546604872</v>
          </cell>
          <cell r="M63">
            <v>29.134836</v>
          </cell>
          <cell r="N63">
            <v>12.691000000000001</v>
          </cell>
          <cell r="O63">
            <v>240.77964594006303</v>
          </cell>
          <cell r="W63" t="str">
            <v xml:space="preserve"> No presupuestarios (6)</v>
          </cell>
          <cell r="Z63">
            <v>60.415781080954595</v>
          </cell>
          <cell r="AB63">
            <v>68.345146748980966</v>
          </cell>
          <cell r="AD63">
            <v>49.170670563522599</v>
          </cell>
          <cell r="AF63">
            <v>62.848047546604874</v>
          </cell>
          <cell r="AI63">
            <v>240.77964594006303</v>
          </cell>
        </row>
        <row r="64">
          <cell r="B64">
            <v>240.779541015625</v>
          </cell>
          <cell r="W64">
            <v>240.779541015625</v>
          </cell>
        </row>
        <row r="65">
          <cell r="B65">
            <v>240.779541015625</v>
          </cell>
          <cell r="W65">
            <v>240.779541015625</v>
          </cell>
        </row>
        <row r="66">
          <cell r="B66" t="str">
            <v>(1)  : No se contabilizan, por no ser recaudados por la AFIP, el Fondo Especial del Tabaco, los fondos de energía eléctrica, el Impuesto sobre Pasajes Aéreos,</v>
          </cell>
          <cell r="W66" t="str">
            <v>(1)  : No se contabilizan, por no ser recaudados por la AFIP, el Fondo Especial del Tabaco, los fondos de energía eléctrica, el Impuesto sobre Pasajes Aéreos,</v>
          </cell>
        </row>
        <row r="67">
          <cell r="B67" t="str">
            <v xml:space="preserve">         las cajas previsionales de las Fuerzas Armadas y de Seguridad y las Asignaciones Familiares Compensables.</v>
          </cell>
          <cell r="W67" t="str">
            <v xml:space="preserve">         las cajas previsionales de las Fuerzas Armadas y de Seguridad y las Asignaciones Familiares Compensables.</v>
          </cell>
        </row>
        <row r="68">
          <cell r="B68" t="str">
            <v>(2)  : Entradas de Cine, Monotributo Impositivo, Emerg. s/Automotores, Motos, Embarcaciones y Aeronaves, Fac. Pago Dto. 93/2000 Pend. de Distribución y otros menores.</v>
          </cell>
          <cell r="W68" t="str">
            <v>(2)  : Entradas de Cine, Monotributo Impositivo, Emerg. s/Automotores, Motos, Embarcaciones y Aeronaves, Fac. Pago Dto. 93/2000 Pend. de Distribución y otros menores.</v>
          </cell>
        </row>
        <row r="69">
          <cell r="B69" t="str">
            <v>(3)  : Incluye Monotributo previsional.</v>
          </cell>
          <cell r="W69" t="str">
            <v>(3)  : Incluye Monotributo previsional.</v>
          </cell>
        </row>
        <row r="70">
          <cell r="B70" t="str">
            <v>(4)  : Bruto menos 15% y suma fija para provincias.</v>
          </cell>
          <cell r="W70" t="str">
            <v>(4)  : Bruto menos 15% y suma fija para provincias.</v>
          </cell>
        </row>
        <row r="71">
          <cell r="B71" t="str">
            <v>(4)  : Datos provisorios (a partir de abril de 1999), netos de Asignaciones Familiares Compensables.</v>
          </cell>
          <cell r="W71" t="str">
            <v>(4)  : Datos provisorios (a partir de abril de 1999), netos de Asignaciones Familiares Compensables.</v>
          </cell>
        </row>
        <row r="72">
          <cell r="B72" t="str">
            <v>(5)  : 56,66% de Coparticipados (neto), 56,66% del 93, 73% de Bienes Personales, 30% de Monotributo impositivo, y sumas fijas por Pacto Fiscal y Ganancias.</v>
          </cell>
          <cell r="W72" t="str">
            <v>(5)  : 56,66% de Coparticipados (neto), 56,66% del 93, 73% de Bienes Personales, 30% de Monotributo impositivo, y sumas fijas por Pacto Fiscal y Ganancias.</v>
          </cell>
        </row>
        <row r="73">
          <cell r="B73" t="str">
            <v xml:space="preserve">         Durante el año 2000, la distribución mensual por estos conceptos es de $ 1097,5 millones.</v>
          </cell>
          <cell r="W73" t="str">
            <v xml:space="preserve">         Durante el año 2000, la distribución mensual por estos conceptos es de $ 1097,5 millones.</v>
          </cell>
        </row>
        <row r="74">
          <cell r="B74" t="str">
            <v>(6)  : Fondo Solidario de Redistribución.</v>
          </cell>
          <cell r="W74" t="str">
            <v>(6)  : Fondo Solidario de Redistribución.</v>
          </cell>
        </row>
      </sheetData>
      <sheetData sheetId="3" refreshError="1">
        <row r="1">
          <cell r="A1" t="str">
            <v>MACROS</v>
          </cell>
        </row>
      </sheetData>
      <sheetData sheetId="4"/>
      <sheetData sheetId="5"/>
      <sheetData sheetId="6"/>
      <sheetData sheetId="7"/>
    </sheetDataSet>
  </externalBook>
</externalLink>
</file>

<file path=xl/externalLinks/externalLink8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rolSheet"/>
      <sheetName val="Panel1"/>
      <sheetName val="Interest-Data"/>
      <sheetName val="RGDP data"/>
      <sheetName val="CA data (exact quarters)"/>
      <sheetName val="CA data"/>
      <sheetName val="K data"/>
      <sheetName val="DataAnnual"/>
      <sheetName val="Ex Rate Daily"/>
      <sheetName val="DataDaily"/>
      <sheetName val="data"/>
      <sheetName val="RealInterest (Country) (other)"/>
      <sheetName val="RealInterest (Country) (Defaul)"/>
      <sheetName val="RealInterest (Country)"/>
      <sheetName val="RealInterest (avg)"/>
      <sheetName val="RGDP (country) (%Seas)"/>
      <sheetName val="RGDP (avg) (%Seas)"/>
      <sheetName val="RGDP (country)"/>
      <sheetName val="RGDP (average)"/>
      <sheetName val="CA (avg) (%GDP) (newQ) (adj)"/>
      <sheetName val="CA (% of GDP) (newQ) (MAvg)"/>
      <sheetName val="CA (avg) (%GDP) (newQ) Mavg"/>
      <sheetName val="CA (avg) (change%GDP) (newQ)"/>
      <sheetName val="CA (% of GDP) (newQ)"/>
      <sheetName val="CA (avg) (%GDP) (newQ)"/>
      <sheetName val="CA (avg) (change%GDP)"/>
      <sheetName val="CA (change% of GDP)"/>
      <sheetName val="CA (avg) (%GDP)"/>
      <sheetName val="CA (% of GDP)"/>
      <sheetName val="K Liab (avg)"/>
      <sheetName val="K Liab (country)"/>
      <sheetName val="K Liab less FDI (country)"/>
      <sheetName val="K Liab less FDI (avg)"/>
      <sheetName val="Interest"/>
      <sheetName val="Primary Balance (avg)"/>
      <sheetName val="Interest (% of GDP)"/>
      <sheetName val="Interest (avg) (%GDP)"/>
      <sheetName val="Interest (Change%GDP)"/>
      <sheetName val="Interest (avg) (Change%GDP)"/>
      <sheetName val="PrimBal (Change%GDP)"/>
      <sheetName val="PrimBal (avg) (Change%GDP)"/>
      <sheetName val="PrimBal (% of GDP)"/>
      <sheetName val="PrimBal (avg) (%GDP)"/>
      <sheetName val="PrimBal"/>
      <sheetName val="PrimBal (avg)"/>
      <sheetName val="NomExRate Daily Default"/>
      <sheetName val="NomExRate Daily"/>
      <sheetName val="Ex rate bloom"/>
      <sheetName val="REER (avg)"/>
      <sheetName val="REER"/>
      <sheetName val="NomExRate (avg)"/>
      <sheetName val="NomExRate"/>
      <sheetName val="Inflation (avg)"/>
      <sheetName val="Inflation"/>
      <sheetName val="New Data"/>
      <sheetName val="bop"/>
      <sheetName val="ex rate"/>
      <sheetName val="gdp"/>
      <sheetName val="Deposits"/>
      <sheetName val="Reserves"/>
      <sheetName val="Int Reserves"/>
      <sheetName val="Int Reserves (scale t-24)"/>
      <sheetName val="Int Reserves (scale t)"/>
      <sheetName val="Int Reserves (scale t) res only"/>
      <sheetName val="Int Reserves (scale t) (%gdp)"/>
      <sheetName val="Int Reserves scale t %gdp restr"/>
      <sheetName val="Int Reserves (scale t) (avg)"/>
      <sheetName val="Int Reserves (scale t) (avg gdp"/>
      <sheetName val="Deposits (scale t) (avg (2)"/>
      <sheetName val="Deposits (scale t)"/>
      <sheetName val="Sheet13"/>
      <sheetName val="Int Reserves USD"/>
      <sheetName val="RECIMP99"/>
      <sheetName val="RECIMP2000"/>
      <sheetName val="RECIMP2000real"/>
      <sheetName val="MACRO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Set>
  </externalBook>
</externalLink>
</file>

<file path=xl/externalLinks/externalLink9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rolSheet"/>
      <sheetName val="Panel1"/>
      <sheetName val="Interest-Data"/>
      <sheetName val="RGDP data"/>
      <sheetName val="CA data (exact quarters)"/>
      <sheetName val="CA data"/>
      <sheetName val="K data"/>
      <sheetName val="DataAnnual"/>
      <sheetName val="Ex Rate Daily"/>
      <sheetName val="DataDaily"/>
      <sheetName val="data"/>
      <sheetName val="RealInterest (Country) (other)"/>
      <sheetName val="RealInterest (Country) (Defaul)"/>
      <sheetName val="RealInterest (Country)"/>
      <sheetName val="RealInterest (avg)"/>
      <sheetName val="RGDP (country) (%Seas)"/>
      <sheetName val="RGDP (avg) (%Seas)"/>
      <sheetName val="RGDP (country)"/>
      <sheetName val="RGDP (average)"/>
      <sheetName val="CA (avg) (%GDP) (newQ) (adj)"/>
      <sheetName val="CA (% of GDP) (newQ) (MAvg)"/>
      <sheetName val="CA (avg) (%GDP) (newQ) Mavg"/>
      <sheetName val="CA (avg) (change%GDP) (newQ)"/>
      <sheetName val="CA (% of GDP) (newQ)"/>
      <sheetName val="CA (avg) (%GDP) (newQ)"/>
      <sheetName val="CA (avg) (change%GDP)"/>
      <sheetName val="CA (change% of GDP)"/>
      <sheetName val="CA (avg) (%GDP)"/>
      <sheetName val="CA (% of GDP)"/>
      <sheetName val="K Liab (avg)"/>
      <sheetName val="K Liab (country)"/>
      <sheetName val="K Liab less FDI (country)"/>
      <sheetName val="K Liab less FDI (avg)"/>
      <sheetName val="Interest"/>
      <sheetName val="Primary Balance (avg)"/>
      <sheetName val="Interest (% of GDP)"/>
      <sheetName val="Interest (avg) (%GDP)"/>
      <sheetName val="Interest (Change%GDP)"/>
      <sheetName val="Interest (avg) (Change%GDP)"/>
      <sheetName val="PrimBal (Change%GDP)"/>
      <sheetName val="PrimBal (avg) (Change%GDP)"/>
      <sheetName val="PrimBal (% of GDP)"/>
      <sheetName val="PrimBal (avg) (%GDP)"/>
      <sheetName val="PrimBal"/>
      <sheetName val="PrimBal (avg)"/>
      <sheetName val="NomExRate Daily Default"/>
      <sheetName val="NomExRate Daily"/>
      <sheetName val="Ex rate bloom"/>
      <sheetName val="REER (avg)"/>
      <sheetName val="REER"/>
      <sheetName val="NomExRate (avg)"/>
      <sheetName val="NomExRate"/>
      <sheetName val="Inflation (avg)"/>
      <sheetName val="Inflation"/>
      <sheetName val="New Data"/>
      <sheetName val="bop"/>
      <sheetName val="ex rate"/>
      <sheetName val="gdp"/>
      <sheetName val="Deposits"/>
      <sheetName val="Reserves"/>
      <sheetName val="Int Reserves"/>
      <sheetName val="Int Reserves (scale t-24)"/>
      <sheetName val="Int Reserves (scale t)"/>
      <sheetName val="Int Reserves (scale t) res only"/>
      <sheetName val="Int Reserves (scale t) (%gdp)"/>
      <sheetName val="Int Reserves scale t %gdp restr"/>
      <sheetName val="Int Reserves (scale t) (avg)"/>
      <sheetName val="Int Reserves (scale t) (avg gdp"/>
      <sheetName val="Deposits (scale t) (avg (2)"/>
      <sheetName val="Deposits (scale t)"/>
      <sheetName val="Sheet13"/>
      <sheetName val="Int Reserves USD"/>
      <sheetName val="RECIMP99"/>
      <sheetName val="RECIMP2000"/>
      <sheetName val="RECIMP2000real"/>
      <sheetName val="MACROS"/>
      <sheetName val="RGDP_data"/>
      <sheetName val="CA_data_(exact_quarters)"/>
      <sheetName val="CA_data"/>
      <sheetName val="K_data"/>
      <sheetName val="Ex_Rate_Daily"/>
      <sheetName val="RealInterest_(Country)_(other)"/>
      <sheetName val="RealInterest_(Country)_(Defaul)"/>
      <sheetName val="RealInterest_(Country)"/>
      <sheetName val="RealInterest_(avg)"/>
      <sheetName val="RGDP_(country)_(%Seas)"/>
      <sheetName val="RGDP_(avg)_(%Seas)"/>
      <sheetName val="RGDP_(country)"/>
      <sheetName val="RGDP_(average)"/>
      <sheetName val="CA_(avg)_(%GDP)_(newQ)_(adj)"/>
      <sheetName val="CA_(%_of_GDP)_(newQ)_(MAvg)"/>
      <sheetName val="CA_(avg)_(%GDP)_(newQ)_Mavg"/>
      <sheetName val="CA_(avg)_(change%GDP)_(newQ)"/>
      <sheetName val="CA_(%_of_GDP)_(newQ)"/>
      <sheetName val="CA_(avg)_(%GDP)_(newQ)"/>
      <sheetName val="CA_(avg)_(change%GDP)"/>
      <sheetName val="CA_(change%_of_GDP)"/>
      <sheetName val="CA_(avg)_(%GDP)"/>
      <sheetName val="CA_(%_of_GDP)"/>
      <sheetName val="K_Liab_(avg)"/>
      <sheetName val="K_Liab_(country)"/>
      <sheetName val="K_Liab_less_FDI_(country)"/>
      <sheetName val="K_Liab_less_FDI_(avg)"/>
      <sheetName val="Primary_Balance_(avg)"/>
      <sheetName val="Interest_(%_of_GDP)"/>
      <sheetName val="Interest_(avg)_(%GDP)"/>
      <sheetName val="Interest_(Change%GDP)"/>
      <sheetName val="Interest_(avg)_(Change%GDP)"/>
      <sheetName val="PrimBal_(Change%GDP)"/>
      <sheetName val="PrimBal_(avg)_(Change%GDP)"/>
      <sheetName val="PrimBal_(%_of_GDP)"/>
      <sheetName val="PrimBal_(avg)_(%GDP)"/>
      <sheetName val="PrimBal_(avg)"/>
      <sheetName val="NomExRate_Daily_Default"/>
      <sheetName val="NomExRate_Daily"/>
      <sheetName val="Ex_rate_bloom"/>
      <sheetName val="REER_(avg)"/>
      <sheetName val="NomExRate_(avg)"/>
      <sheetName val="Inflation_(avg)"/>
      <sheetName val="New_Data"/>
      <sheetName val="ex_rate"/>
      <sheetName val="Int_Reserves"/>
      <sheetName val="Int_Reserves_(scale_t-24)"/>
      <sheetName val="Int_Reserves_(scale_t)"/>
      <sheetName val="Int_Reserves_(scale_t)_res_only"/>
      <sheetName val="Int_Reserves_(scale_t)_(%gdp)"/>
      <sheetName val="Int_Reserves_scale_t_%gdp_restr"/>
      <sheetName val="Int_Reserves_(scale_t)_(avg)"/>
      <sheetName val="Int_Reserves_(scale_t)_(avg_gdp"/>
      <sheetName val="Deposits_(scale_t)_(avg_(2)"/>
      <sheetName val="Deposits_(scale_t)"/>
      <sheetName val="Int_Reserves_USD"/>
      <sheetName val="debt restructuring comparison c"/>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row r="4">
          <cell r="A4" t="e">
            <v>#NAME?</v>
          </cell>
          <cell r="D4" t="e">
            <v>#NAME?</v>
          </cell>
          <cell r="G4" t="e">
            <v>#NAME?</v>
          </cell>
          <cell r="J4" t="e">
            <v>#NAME?</v>
          </cell>
          <cell r="M4" t="e">
            <v>#NAME?</v>
          </cell>
          <cell r="P4" t="e">
            <v>#NAME?</v>
          </cell>
          <cell r="S4" t="e">
            <v>#NAME?</v>
          </cell>
          <cell r="V4" t="e">
            <v>#NAME?</v>
          </cell>
        </row>
      </sheetData>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sheetData sheetId="77"/>
      <sheetData sheetId="78"/>
      <sheetData sheetId="79"/>
      <sheetData sheetId="80"/>
      <sheetData sheetId="81"/>
      <sheetData sheetId="82"/>
      <sheetData sheetId="83"/>
      <sheetData sheetId="84"/>
      <sheetData sheetId="85"/>
      <sheetData sheetId="86"/>
      <sheetData sheetId="87"/>
      <sheetData sheetId="88"/>
      <sheetData sheetId="89"/>
      <sheetData sheetId="90"/>
      <sheetData sheetId="91"/>
      <sheetData sheetId="92"/>
      <sheetData sheetId="93"/>
      <sheetData sheetId="94"/>
      <sheetData sheetId="95"/>
      <sheetData sheetId="96"/>
      <sheetData sheetId="97"/>
      <sheetData sheetId="98"/>
      <sheetData sheetId="99"/>
      <sheetData sheetId="100"/>
      <sheetData sheetId="101"/>
      <sheetData sheetId="102"/>
      <sheetData sheetId="103"/>
      <sheetData sheetId="104"/>
      <sheetData sheetId="105"/>
      <sheetData sheetId="106"/>
      <sheetData sheetId="107"/>
      <sheetData sheetId="108"/>
      <sheetData sheetId="109"/>
      <sheetData sheetId="110"/>
      <sheetData sheetId="111"/>
      <sheetData sheetId="112"/>
      <sheetData sheetId="113"/>
      <sheetData sheetId="114"/>
      <sheetData sheetId="115"/>
      <sheetData sheetId="116"/>
      <sheetData sheetId="117"/>
      <sheetData sheetId="118"/>
      <sheetData sheetId="119"/>
      <sheetData sheetId="120"/>
      <sheetData sheetId="121"/>
      <sheetData sheetId="122"/>
      <sheetData sheetId="123"/>
      <sheetData sheetId="124"/>
      <sheetData sheetId="125"/>
      <sheetData sheetId="126"/>
      <sheetData sheetId="127"/>
      <sheetData sheetId="128"/>
      <sheetData sheetId="129"/>
      <sheetData sheetId="130"/>
      <sheetData sheetId="131"/>
      <sheetData sheetId="132" refreshError="1"/>
    </sheetDataSet>
  </externalBook>
</externalLink>
</file>

<file path=xl/externalLinks/externalLink9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Q6"/>
      <sheetName val="Q5"/>
      <sheetName val="GeoBop"/>
    </sheetNames>
    <sheetDataSet>
      <sheetData sheetId="0" refreshError="1"/>
      <sheetData sheetId="1" refreshError="1"/>
      <sheetData sheetId="2" refreshError="1"/>
    </sheetDataSet>
  </externalBook>
</externalLink>
</file>

<file path=xl/externalLinks/externalLink9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GENERA CUADRO 16"/>
    </sheetNames>
    <definedNames>
      <definedName name="BORRA_CUADROS"/>
      <definedName name="TRANSFERENCIA"/>
    </definedNames>
    <sheetDataSet>
      <sheetData sheetId="0" refreshError="1"/>
    </sheetDataSet>
  </externalBook>
</externalLink>
</file>

<file path=xl/externalLinks/externalLink9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Hoja1"/>
      <sheetName val="Hoja2"/>
      <sheetName val="Hoja4"/>
      <sheetName val="Hoja5"/>
      <sheetName val="Hoja3"/>
      <sheetName val="Codigos"/>
      <sheetName val="Consolidado"/>
      <sheetName val="Base Datos"/>
      <sheetName val="bop1actual"/>
      <sheetName val="Serie Precios"/>
      <sheetName val="Precios Niquel"/>
    </sheetNames>
    <sheetDataSet>
      <sheetData sheetId="0" refreshError="1">
        <row r="2">
          <cell r="B2" t="str">
            <v>Sistema de Análisis y Calificación de Riesgo Bancario</v>
          </cell>
        </row>
        <row r="3">
          <cell r="B3" t="str">
            <v>MDBC-97</v>
          </cell>
        </row>
        <row r="4">
          <cell r="B4" t="str">
            <v>Banco Del Caribe, C.A.</v>
          </cell>
        </row>
        <row r="5">
          <cell r="B5" t="str">
            <v>Módulo de Rentabilidad y Beneficios</v>
          </cell>
        </row>
        <row r="9">
          <cell r="B9" t="str">
            <v>Descomposición de la Rentabilidad Patrimonial</v>
          </cell>
          <cell r="F9" t="str">
            <v xml:space="preserve">Estrato de </v>
          </cell>
        </row>
        <row r="10">
          <cell r="B10" t="str">
            <v>Módulo I</v>
          </cell>
          <cell r="F10" t="str">
            <v>Comparación</v>
          </cell>
        </row>
        <row r="11">
          <cell r="F11" t="str">
            <v>Medianos</v>
          </cell>
          <cell r="G11" t="str">
            <v>Privada</v>
          </cell>
        </row>
        <row r="12">
          <cell r="C12" t="str">
            <v>Dic-97</v>
          </cell>
          <cell r="D12">
            <v>35796</v>
          </cell>
          <cell r="E12">
            <v>35827</v>
          </cell>
          <cell r="F12">
            <v>35765</v>
          </cell>
        </row>
        <row r="14">
          <cell r="B14" t="str">
            <v>1.- Margen de Beneficio Neto s/</v>
          </cell>
        </row>
        <row r="15">
          <cell r="B15" t="str">
            <v xml:space="preserve">    Ingresos Ordinarios</v>
          </cell>
          <cell r="C15">
            <v>0.25336624760865417</v>
          </cell>
          <cell r="D15">
            <v>0.22026846883764847</v>
          </cell>
          <cell r="E15">
            <v>0.23861228584459271</v>
          </cell>
          <cell r="F15">
            <v>0.27354807841473588</v>
          </cell>
          <cell r="G15">
            <v>0.23491598804769567</v>
          </cell>
        </row>
        <row r="16">
          <cell r="B16" t="str">
            <v>2.- Ingresos Ordinario s/</v>
          </cell>
        </row>
        <row r="17">
          <cell r="B17" t="str">
            <v xml:space="preserve">    Activo Total Promedio</v>
          </cell>
          <cell r="C17">
            <v>0.22606305209805885</v>
          </cell>
          <cell r="D17">
            <v>0.22377335463277703</v>
          </cell>
          <cell r="E17">
            <v>0.2306517182511115</v>
          </cell>
          <cell r="F17">
            <v>0.22732543438318489</v>
          </cell>
          <cell r="G17">
            <v>0.21705756787147382</v>
          </cell>
        </row>
        <row r="18">
          <cell r="B18" t="str">
            <v>3.-Margen de Beneficio Neto s/</v>
          </cell>
        </row>
        <row r="19">
          <cell r="B19" t="str">
            <v xml:space="preserve">    Activo Total Promedio (1)*(2)</v>
          </cell>
          <cell r="C19">
            <v>5.7276747233044864E-2</v>
          </cell>
          <cell r="D19">
            <v>4.9290214191625908E-2</v>
          </cell>
          <cell r="E19">
            <v>5.5036333725880675E-2</v>
          </cell>
          <cell r="F19">
            <v>6.2184435750315362E-2</v>
          </cell>
          <cell r="G19">
            <v>5.0990293019757035E-2</v>
          </cell>
        </row>
        <row r="20">
          <cell r="B20" t="str">
            <v>4.-Apalancamiento Financiero</v>
          </cell>
          <cell r="C20">
            <v>8.8364482614785675</v>
          </cell>
          <cell r="D20">
            <v>9.5538651306099158</v>
          </cell>
          <cell r="E20">
            <v>9.3155947868143514</v>
          </cell>
          <cell r="F20">
            <v>8.1990483341031286</v>
          </cell>
          <cell r="G20">
            <v>10.53043398836321</v>
          </cell>
        </row>
        <row r="21">
          <cell r="B21" t="str">
            <v xml:space="preserve">5.-Utilidad Líquida s/ </v>
          </cell>
        </row>
        <row r="22">
          <cell r="B22" t="str">
            <v xml:space="preserve">   Margen de Beneficio</v>
          </cell>
          <cell r="C22">
            <v>0.9699012308891628</v>
          </cell>
          <cell r="D22">
            <v>1</v>
          </cell>
          <cell r="E22">
            <v>1</v>
          </cell>
          <cell r="F22">
            <v>0.98397773916135867</v>
          </cell>
          <cell r="G22">
            <v>0.94256048625898037</v>
          </cell>
        </row>
        <row r="23">
          <cell r="B23" t="str">
            <v xml:space="preserve">6.-Rentabilidad </v>
          </cell>
        </row>
        <row r="24">
          <cell r="B24" t="str">
            <v xml:space="preserve">    Patrimonial (ROE)</v>
          </cell>
          <cell r="C24">
            <v>0.49088933378525035</v>
          </cell>
          <cell r="D24">
            <v>0.47091205864566876</v>
          </cell>
          <cell r="E24">
            <v>0.51269618354218893</v>
          </cell>
          <cell r="F24">
            <v>0.5016841934765438</v>
          </cell>
          <cell r="G24">
            <v>0.50610777268866702</v>
          </cell>
        </row>
        <row r="26">
          <cell r="F26" t="str">
            <v xml:space="preserve">Estrato de </v>
          </cell>
        </row>
        <row r="27">
          <cell r="F27" t="str">
            <v>Comparación</v>
          </cell>
        </row>
        <row r="28">
          <cell r="F28" t="str">
            <v>Medianos</v>
          </cell>
          <cell r="G28" t="str">
            <v>Privada</v>
          </cell>
        </row>
        <row r="29">
          <cell r="C29" t="str">
            <v>Dic-97</v>
          </cell>
          <cell r="D29">
            <v>35796</v>
          </cell>
          <cell r="E29">
            <v>35827</v>
          </cell>
          <cell r="F29">
            <v>35765</v>
          </cell>
        </row>
        <row r="31">
          <cell r="B31" t="str">
            <v>1.- Margen de Utilidad Neta</v>
          </cell>
          <cell r="C31">
            <v>0.24574023542140205</v>
          </cell>
          <cell r="D31">
            <v>0.22026846883764847</v>
          </cell>
          <cell r="E31">
            <v>0.23861228584459271</v>
          </cell>
          <cell r="F31">
            <v>0.26916521975046587</v>
          </cell>
          <cell r="G31">
            <v>0.22142252792424486</v>
          </cell>
        </row>
        <row r="32">
          <cell r="B32" t="str">
            <v>2.- Intensidad del Activo</v>
          </cell>
          <cell r="C32">
            <v>0.22606305209805885</v>
          </cell>
          <cell r="D32">
            <v>0.22377335463277703</v>
          </cell>
          <cell r="E32">
            <v>0.2306517182511115</v>
          </cell>
          <cell r="F32">
            <v>0.22732543438318489</v>
          </cell>
          <cell r="G32">
            <v>0.21705756787147382</v>
          </cell>
        </row>
        <row r="33">
          <cell r="B33" t="str">
            <v>3.- Retorno de la Inversión (1)*(2)</v>
          </cell>
          <cell r="C33">
            <v>5.5552787642657663E-2</v>
          </cell>
          <cell r="D33">
            <v>4.9290214191625908E-2</v>
          </cell>
          <cell r="E33">
            <v>5.5036333725880675E-2</v>
          </cell>
          <cell r="F33">
            <v>6.1188100500620068E-2</v>
          </cell>
          <cell r="G33">
            <v>4.8061435383190083E-2</v>
          </cell>
        </row>
        <row r="34">
          <cell r="B34" t="str">
            <v>4.- Apalancamiento Financiero</v>
          </cell>
          <cell r="C34">
            <v>8.8364482614785675</v>
          </cell>
          <cell r="D34">
            <v>9.5538651306099158</v>
          </cell>
          <cell r="E34">
            <v>9.3155947868143514</v>
          </cell>
          <cell r="F34">
            <v>8.1990483341031286</v>
          </cell>
          <cell r="G34">
            <v>10.53043398836321</v>
          </cell>
        </row>
        <row r="35">
          <cell r="B35" t="str">
            <v>5.- Rentabilidad Patrimonial (3)*(4)</v>
          </cell>
          <cell r="C35">
            <v>0.49088933378525035</v>
          </cell>
          <cell r="D35">
            <v>0.47091205864566876</v>
          </cell>
          <cell r="E35">
            <v>0.51269618354218893</v>
          </cell>
          <cell r="F35">
            <v>0.5016841934765438</v>
          </cell>
          <cell r="G35">
            <v>0.50610777268866702</v>
          </cell>
        </row>
        <row r="37">
          <cell r="B37" t="str">
            <v xml:space="preserve">Descomposición de la Rentabilidad </v>
          </cell>
        </row>
        <row r="38">
          <cell r="B38" t="str">
            <v>Sin Ingresos Extraordinarios</v>
          </cell>
          <cell r="F38" t="str">
            <v xml:space="preserve">Estrato de </v>
          </cell>
        </row>
        <row r="39">
          <cell r="F39" t="str">
            <v>Comparación</v>
          </cell>
        </row>
        <row r="40">
          <cell r="F40" t="str">
            <v>Medianos</v>
          </cell>
          <cell r="G40" t="str">
            <v>Privada</v>
          </cell>
        </row>
        <row r="41">
          <cell r="C41" t="str">
            <v>Dic-97</v>
          </cell>
          <cell r="D41">
            <v>35796</v>
          </cell>
          <cell r="E41">
            <v>35827</v>
          </cell>
          <cell r="F41">
            <v>35765</v>
          </cell>
        </row>
        <row r="42">
          <cell r="B42" t="str">
            <v>1.- Margen Total del Negocio s/</v>
          </cell>
        </row>
        <row r="43">
          <cell r="B43" t="str">
            <v xml:space="preserve">    Ingresos Ordinarios</v>
          </cell>
          <cell r="C43">
            <v>0.25669571877353525</v>
          </cell>
          <cell r="D43">
            <v>0.22167728835383735</v>
          </cell>
          <cell r="E43">
            <v>0.2400365828427104</v>
          </cell>
          <cell r="F43">
            <v>0.27394727869890678</v>
          </cell>
          <cell r="G43">
            <v>0.23361163628922754</v>
          </cell>
        </row>
        <row r="44">
          <cell r="B44" t="str">
            <v>2.- Ingresos Ordinarios s/</v>
          </cell>
        </row>
        <row r="45">
          <cell r="B45" t="str">
            <v xml:space="preserve">    Activo Total Promedio</v>
          </cell>
          <cell r="C45">
            <v>0.22606305209805885</v>
          </cell>
          <cell r="D45">
            <v>0.22377335463277703</v>
          </cell>
          <cell r="E45">
            <v>0.2306517182511115</v>
          </cell>
          <cell r="F45">
            <v>0.22732543438318489</v>
          </cell>
          <cell r="G45">
            <v>0.21705756787147382</v>
          </cell>
        </row>
        <row r="46">
          <cell r="B46" t="str">
            <v>3.- Margen Total del Negocio s/</v>
          </cell>
        </row>
        <row r="47">
          <cell r="B47" t="str">
            <v xml:space="preserve">    Activo Total Promedio (1)*(2)</v>
          </cell>
          <cell r="C47">
            <v>5.8029417646450365E-2</v>
          </cell>
          <cell r="D47">
            <v>4.9605470460835618E-2</v>
          </cell>
          <cell r="E47">
            <v>5.5364850275796421E-2</v>
          </cell>
          <cell r="F47">
            <v>6.22751841283204E-2</v>
          </cell>
          <cell r="G47">
            <v>5.070717359941506E-2</v>
          </cell>
        </row>
        <row r="49">
          <cell r="B49" t="str">
            <v>4.-Apalancamiento Financiero</v>
          </cell>
          <cell r="C49">
            <v>8.8364482614785675</v>
          </cell>
          <cell r="D49">
            <v>9.5538651306099158</v>
          </cell>
          <cell r="E49">
            <v>9.3155947868143514</v>
          </cell>
          <cell r="F49">
            <v>8.1990483341031286</v>
          </cell>
          <cell r="G49">
            <v>10.53043398836321</v>
          </cell>
        </row>
        <row r="50">
          <cell r="B50" t="str">
            <v>5.- Utilidad Líquida sin Ing. Ext.</v>
          </cell>
        </row>
        <row r="51">
          <cell r="B51" t="str">
            <v xml:space="preserve">    Margen Total del Negocio</v>
          </cell>
          <cell r="C51">
            <v>0.9569797802435992</v>
          </cell>
          <cell r="D51">
            <v>0.9936447277632694</v>
          </cell>
          <cell r="E51">
            <v>0.99406633363444019</v>
          </cell>
          <cell r="F51">
            <v>0.96849927388329471</v>
          </cell>
          <cell r="G51">
            <v>0.92269812979195165</v>
          </cell>
        </row>
        <row r="52">
          <cell r="B52" t="str">
            <v>6.- Rentabilidad Patrimonial</v>
          </cell>
        </row>
        <row r="53">
          <cell r="B53" t="str">
            <v xml:space="preserve">    Sin Ing. Extraord. (3*4*5)</v>
          </cell>
          <cell r="C53">
            <v>0.49071429880520617</v>
          </cell>
          <cell r="D53">
            <v>0.47091205864566882</v>
          </cell>
          <cell r="E53">
            <v>0.51269618354218893</v>
          </cell>
          <cell r="F53">
            <v>0.49451306072255885</v>
          </cell>
          <cell r="G53">
            <v>0.49269177721651353</v>
          </cell>
        </row>
        <row r="55">
          <cell r="B55" t="str">
            <v>Evolución de la Cuenta de Resultados</v>
          </cell>
        </row>
        <row r="56">
          <cell r="B56" t="str">
            <v>( % ATP)</v>
          </cell>
          <cell r="F56" t="str">
            <v xml:space="preserve">Estrato de </v>
          </cell>
        </row>
        <row r="57">
          <cell r="F57" t="str">
            <v>Comparación</v>
          </cell>
        </row>
        <row r="58">
          <cell r="F58" t="str">
            <v>Medianos</v>
          </cell>
          <cell r="G58" t="str">
            <v>Privada</v>
          </cell>
        </row>
        <row r="59">
          <cell r="C59" t="str">
            <v>Dic-97</v>
          </cell>
          <cell r="D59">
            <v>35796</v>
          </cell>
          <cell r="E59">
            <v>35827</v>
          </cell>
          <cell r="F59">
            <v>35765</v>
          </cell>
        </row>
        <row r="61">
          <cell r="B61" t="str">
            <v>1.-Margen Financiero Bruto</v>
          </cell>
          <cell r="C61">
            <v>0.17427387856428647</v>
          </cell>
          <cell r="D61">
            <v>0.15627607687336273</v>
          </cell>
          <cell r="E61">
            <v>0.16379779248655468</v>
          </cell>
          <cell r="F61">
            <v>0.14931109387022176</v>
          </cell>
          <cell r="G61">
            <v>0.1498012439973079</v>
          </cell>
        </row>
        <row r="62">
          <cell r="B62" t="str">
            <v>2.-Ingresos por Op. Acc. y Conexas</v>
          </cell>
          <cell r="C62">
            <v>1.3234403337585767E-2</v>
          </cell>
          <cell r="D62">
            <v>8.6240876875336089E-3</v>
          </cell>
          <cell r="E62">
            <v>1.0122991729181113E-2</v>
          </cell>
          <cell r="F62">
            <v>3.0169037002136873E-2</v>
          </cell>
          <cell r="G62">
            <v>2.0195818639643866E-2</v>
          </cell>
        </row>
        <row r="63">
          <cell r="B63" t="str">
            <v>3.-Ingresos Extraordinarios</v>
          </cell>
          <cell r="C63">
            <v>-8.2750060338585669E-4</v>
          </cell>
          <cell r="D63">
            <v>-3.1525626920970708E-4</v>
          </cell>
          <cell r="E63">
            <v>-3.2851654991572146E-4</v>
          </cell>
          <cell r="F63">
            <v>-9.0748378005016901E-5</v>
          </cell>
          <cell r="G63">
            <v>2.8312942376642036E-4</v>
          </cell>
        </row>
        <row r="64">
          <cell r="B64" t="str">
            <v>4.-Transferencias y Apartados</v>
          </cell>
          <cell r="C64">
            <v>1.3961590180326172E-2</v>
          </cell>
          <cell r="D64">
            <v>1.4609989225296872E-2</v>
          </cell>
          <cell r="E64">
            <v>1.3335604657719807E-2</v>
          </cell>
          <cell r="F64">
            <v>1.435583984163437E-2</v>
          </cell>
          <cell r="G64">
            <v>1.8443299449311303E-2</v>
          </cell>
        </row>
        <row r="65">
          <cell r="B65" t="str">
            <v>5.-ISLR</v>
          </cell>
          <cell r="C65">
            <v>1.7239595903872013E-3</v>
          </cell>
          <cell r="D65">
            <v>0</v>
          </cell>
          <cell r="E65">
            <v>0</v>
          </cell>
          <cell r="F65">
            <v>1.1580660795612631E-3</v>
          </cell>
          <cell r="G65">
            <v>2.8618296908735339E-3</v>
          </cell>
        </row>
        <row r="66">
          <cell r="B66" t="str">
            <v xml:space="preserve">6.-Productos Totales </v>
          </cell>
          <cell r="C66">
            <v>0.17099523152777302</v>
          </cell>
          <cell r="D66">
            <v>0.14997491906638977</v>
          </cell>
          <cell r="E66">
            <v>0.16025666300810026</v>
          </cell>
          <cell r="F66">
            <v>0.16387547657315799</v>
          </cell>
          <cell r="G66">
            <v>0.14897506292053336</v>
          </cell>
        </row>
        <row r="67">
          <cell r="B67" t="str">
            <v>7.-Costos de Transformación</v>
          </cell>
          <cell r="C67">
            <v>0.11544244388511532</v>
          </cell>
          <cell r="D67">
            <v>0.10068470487476382</v>
          </cell>
          <cell r="E67">
            <v>0.10522032928221957</v>
          </cell>
          <cell r="F67">
            <v>0.1026873429295294</v>
          </cell>
          <cell r="G67">
            <v>0.10091364829444906</v>
          </cell>
        </row>
        <row r="68">
          <cell r="B68" t="str">
            <v xml:space="preserve">8.-R.O.A. </v>
          </cell>
          <cell r="C68">
            <v>5.5552787642657697E-2</v>
          </cell>
          <cell r="D68">
            <v>4.929021419162595E-2</v>
          </cell>
          <cell r="E68">
            <v>5.5036333725880696E-2</v>
          </cell>
          <cell r="F68">
            <v>6.1188133643628587E-2</v>
          </cell>
          <cell r="G68">
            <v>4.8061414626084306E-2</v>
          </cell>
        </row>
        <row r="69">
          <cell r="B69" t="str">
            <v xml:space="preserve">9.-Apalancamiento (veces) </v>
          </cell>
          <cell r="C69">
            <v>8.8364482614785675</v>
          </cell>
          <cell r="D69">
            <v>9.5538651306099158</v>
          </cell>
          <cell r="E69">
            <v>9.3155947868143514</v>
          </cell>
          <cell r="F69">
            <v>8.1990483341031286</v>
          </cell>
          <cell r="G69">
            <v>10.53043398836321</v>
          </cell>
        </row>
        <row r="70">
          <cell r="B70" t="str">
            <v xml:space="preserve">10.-R.O.E. ( % sobre Patrimonio ) </v>
          </cell>
          <cell r="C70">
            <v>0.49088933378525068</v>
          </cell>
          <cell r="D70">
            <v>0.47091205864566921</v>
          </cell>
          <cell r="E70">
            <v>0.51269618354218904</v>
          </cell>
          <cell r="F70">
            <v>0.50168446521767252</v>
          </cell>
          <cell r="G70">
            <v>0.50610755410733488</v>
          </cell>
        </row>
        <row r="71">
          <cell r="B71" t="str">
            <v>11.- Inflación ( Variación IPC )</v>
          </cell>
          <cell r="C71">
            <v>0.376</v>
          </cell>
          <cell r="D71">
            <v>0.36799999999999999</v>
          </cell>
          <cell r="E71">
            <v>0.36699999999999999</v>
          </cell>
          <cell r="F71">
            <v>0.376</v>
          </cell>
          <cell r="G71">
            <v>0.376</v>
          </cell>
        </row>
        <row r="72">
          <cell r="B72" t="str">
            <v xml:space="preserve">12.- R.O.E.  Real </v>
          </cell>
          <cell r="C72">
            <v>0.11488933378525068</v>
          </cell>
          <cell r="D72">
            <v>0.10291205864566921</v>
          </cell>
          <cell r="E72">
            <v>0.14569618354218905</v>
          </cell>
          <cell r="F72">
            <v>0.12568446521767251</v>
          </cell>
          <cell r="G72">
            <v>0.13010755410733488</v>
          </cell>
        </row>
        <row r="73">
          <cell r="B73" t="str">
            <v>13.- Rentabilidad Operativa</v>
          </cell>
          <cell r="C73">
            <v>0.62949388278700613</v>
          </cell>
          <cell r="D73">
            <v>0.61049392526381918</v>
          </cell>
          <cell r="E73">
            <v>0.63692527277066069</v>
          </cell>
          <cell r="F73">
            <v>0.62827005730333274</v>
          </cell>
          <cell r="G73">
            <v>0.72817531918827771</v>
          </cell>
        </row>
        <row r="74">
          <cell r="B74" t="str">
            <v xml:space="preserve">14.- Eficiencia Media </v>
          </cell>
          <cell r="C74">
            <v>0.67512083731039707</v>
          </cell>
          <cell r="D74">
            <v>0.67134361866328773</v>
          </cell>
          <cell r="E74">
            <v>0.6565738191921614</v>
          </cell>
          <cell r="F74">
            <v>0.62661811929918187</v>
          </cell>
          <cell r="G74">
            <v>0.67738617669373735</v>
          </cell>
        </row>
      </sheetData>
      <sheetData sheetId="1" refreshError="1">
        <row r="2">
          <cell r="B2" t="str">
            <v>Sistema de Análisis y Calificación de Riesgo Bancario</v>
          </cell>
        </row>
        <row r="3">
          <cell r="B3" t="str">
            <v>MDBC-98</v>
          </cell>
        </row>
        <row r="4">
          <cell r="B4" t="str">
            <v>Banco Del Caribe, C.A.</v>
          </cell>
        </row>
        <row r="6">
          <cell r="B6" t="str">
            <v>Módulo de Gestión Administrativa</v>
          </cell>
        </row>
        <row r="8">
          <cell r="F8" t="str">
            <v>Estrato de Comparación</v>
          </cell>
        </row>
        <row r="9">
          <cell r="F9" t="str">
            <v>Medianos</v>
          </cell>
          <cell r="G9" t="str">
            <v>Privada</v>
          </cell>
        </row>
        <row r="10">
          <cell r="C10" t="str">
            <v>Dic-97</v>
          </cell>
          <cell r="D10">
            <v>35796</v>
          </cell>
          <cell r="E10">
            <v>35827</v>
          </cell>
          <cell r="F10">
            <v>35765</v>
          </cell>
        </row>
        <row r="12">
          <cell r="B12" t="str">
            <v>1.- Costo Medio de Pasivo Oneroso</v>
          </cell>
          <cell r="C12">
            <v>7.9428936068693709E-2</v>
          </cell>
          <cell r="D12">
            <v>0.111187753056771</v>
          </cell>
          <cell r="E12">
            <v>0.10775144596507111</v>
          </cell>
          <cell r="F12">
            <v>8.9756297980370631E-2</v>
          </cell>
          <cell r="G12">
            <v>8.7147674832039973E-2</v>
          </cell>
        </row>
        <row r="13">
          <cell r="B13" t="str">
            <v>2.- Grado de Absorción del</v>
          </cell>
        </row>
        <row r="14">
          <cell r="B14" t="str">
            <v xml:space="preserve">     Margen Financiero</v>
          </cell>
          <cell r="C14">
            <v>0.65718625219207105</v>
          </cell>
          <cell r="D14">
            <v>0.64427458693087747</v>
          </cell>
          <cell r="E14">
            <v>0.64063559569085426</v>
          </cell>
          <cell r="F14">
            <v>0.71665754540581927</v>
          </cell>
          <cell r="G14">
            <v>0.66273768477185169</v>
          </cell>
        </row>
        <row r="15">
          <cell r="B15" t="str">
            <v>3.- Gastos de Personal como %</v>
          </cell>
        </row>
        <row r="16">
          <cell r="B16" t="str">
            <v xml:space="preserve">     Activo Total Promedio</v>
          </cell>
          <cell r="C16">
            <v>5.198822880391684E-2</v>
          </cell>
          <cell r="D16">
            <v>4.7094148063365517E-2</v>
          </cell>
          <cell r="E16">
            <v>4.650481795607754E-2</v>
          </cell>
          <cell r="F16">
            <v>3.9516345591179697E-2</v>
          </cell>
          <cell r="G16">
            <v>3.9281054593239169E-2</v>
          </cell>
        </row>
        <row r="17">
          <cell r="B17" t="str">
            <v>4.- Gastos Operativos como %</v>
          </cell>
        </row>
        <row r="18">
          <cell r="B18" t="str">
            <v xml:space="preserve">     Activo Total Promedio</v>
          </cell>
          <cell r="C18">
            <v>5.3443254146122818E-2</v>
          </cell>
          <cell r="D18">
            <v>4.2717110573910817E-2</v>
          </cell>
          <cell r="E18">
            <v>4.7632756970602375E-2</v>
          </cell>
          <cell r="F18">
            <v>5.1599680050457702E-2</v>
          </cell>
          <cell r="G18">
            <v>5.0993076472617145E-2</v>
          </cell>
        </row>
        <row r="19">
          <cell r="B19" t="str">
            <v xml:space="preserve">5.- Gastos por Aporte a FOGADE </v>
          </cell>
        </row>
        <row r="20">
          <cell r="B20" t="str">
            <v xml:space="preserve">     como % Activo Total Promedio</v>
          </cell>
          <cell r="C20">
            <v>9.7990380305485649E-3</v>
          </cell>
          <cell r="D20">
            <v>1.0721822454205046E-2</v>
          </cell>
          <cell r="E20">
            <v>1.0837483204315778E-2</v>
          </cell>
          <cell r="F20">
            <v>1.1315608399616473E-2</v>
          </cell>
          <cell r="G20">
            <v>1.0423413249663612E-2</v>
          </cell>
        </row>
        <row r="21">
          <cell r="B21" t="str">
            <v>6.- Gastos por Aporte a SUDEBAN</v>
          </cell>
        </row>
        <row r="22">
          <cell r="B22" t="str">
            <v xml:space="preserve">     como % Activo Total Promedio</v>
          </cell>
          <cell r="C22">
            <v>2.1192290452711789E-4</v>
          </cell>
          <cell r="D22">
            <v>1.5162378328243634E-4</v>
          </cell>
          <cell r="E22">
            <v>2.4527115122387276E-4</v>
          </cell>
          <cell r="F22">
            <v>2.557582502031204E-4</v>
          </cell>
          <cell r="G22">
            <v>2.161314883464385E-4</v>
          </cell>
        </row>
        <row r="23">
          <cell r="B23" t="str">
            <v xml:space="preserve">7.- Gastos de Transformación </v>
          </cell>
        </row>
        <row r="24">
          <cell r="B24" t="str">
            <v xml:space="preserve">     como % Activo Total Promedio</v>
          </cell>
          <cell r="C24">
            <v>0.11544244388511532</v>
          </cell>
          <cell r="D24">
            <v>0.10068470487476382</v>
          </cell>
          <cell r="E24">
            <v>0.10522032928221957</v>
          </cell>
          <cell r="F24">
            <v>0.1026873429295294</v>
          </cell>
          <cell r="G24">
            <v>0.10091364829444906</v>
          </cell>
        </row>
        <row r="25">
          <cell r="B25" t="str">
            <v xml:space="preserve">8.- Ingresos Ordinario s/ </v>
          </cell>
        </row>
        <row r="26">
          <cell r="B26" t="str">
            <v xml:space="preserve">     Gastos de Transformación </v>
          </cell>
          <cell r="C26">
            <v>1.9582316909630713</v>
          </cell>
          <cell r="D26">
            <v>2.2225158718110802</v>
          </cell>
          <cell r="E26">
            <v>2.1920832202726026</v>
          </cell>
          <cell r="F26">
            <v>2.2137629419352112</v>
          </cell>
          <cell r="G26">
            <v>2.1509238001002235</v>
          </cell>
        </row>
        <row r="27">
          <cell r="B27" t="str">
            <v>9.- Intensidad de los Activos</v>
          </cell>
        </row>
        <row r="28">
          <cell r="B28" t="str">
            <v xml:space="preserve">      Fijos</v>
          </cell>
          <cell r="C28">
            <v>5.5549846330464705</v>
          </cell>
          <cell r="D28">
            <v>6.1783544327629691</v>
          </cell>
          <cell r="E28">
            <v>6.2549821841765629</v>
          </cell>
          <cell r="F28">
            <v>3.6845232074339318</v>
          </cell>
          <cell r="G28">
            <v>5.0877955706736993</v>
          </cell>
        </row>
        <row r="31">
          <cell r="B31" t="str">
            <v>Módulo de Intermediación</v>
          </cell>
        </row>
        <row r="32">
          <cell r="F32" t="str">
            <v>Estrato de Comparación</v>
          </cell>
        </row>
        <row r="33">
          <cell r="F33" t="str">
            <v>Medianos</v>
          </cell>
          <cell r="G33" t="str">
            <v>Privada</v>
          </cell>
        </row>
        <row r="34">
          <cell r="C34" t="str">
            <v>Dic-97</v>
          </cell>
          <cell r="D34">
            <v>35796</v>
          </cell>
          <cell r="E34">
            <v>35827</v>
          </cell>
          <cell r="F34">
            <v>35827</v>
          </cell>
        </row>
        <row r="35">
          <cell r="B35" t="str">
            <v>1.- Coeficiente de Intermediación</v>
          </cell>
        </row>
        <row r="36">
          <cell r="B36" t="str">
            <v xml:space="preserve">    en Operaciones Activas</v>
          </cell>
          <cell r="C36">
            <v>0.86993364506930981</v>
          </cell>
          <cell r="D36">
            <v>0.84723479834144344</v>
          </cell>
          <cell r="E36">
            <v>0.88385736866363851</v>
          </cell>
          <cell r="F36">
            <v>0.84912183910558947</v>
          </cell>
          <cell r="G36">
            <v>0.8478424030231807</v>
          </cell>
        </row>
        <row r="37">
          <cell r="B37" t="str">
            <v>2.- Coeficiente de Intermediación</v>
          </cell>
        </row>
        <row r="38">
          <cell r="B38" t="str">
            <v xml:space="preserve">     en Créditos</v>
          </cell>
          <cell r="C38">
            <v>0.80304878838584481</v>
          </cell>
          <cell r="D38">
            <v>0.7768716280300918</v>
          </cell>
          <cell r="E38">
            <v>0.80436226775265995</v>
          </cell>
          <cell r="F38">
            <v>0.65204901466779508</v>
          </cell>
          <cell r="G38">
            <v>0.67855475985163582</v>
          </cell>
        </row>
        <row r="39">
          <cell r="B39" t="str">
            <v>3.- Coeficiente de Intermediación</v>
          </cell>
        </row>
        <row r="40">
          <cell r="B40" t="str">
            <v xml:space="preserve">     Inversiones</v>
          </cell>
          <cell r="C40">
            <v>6.6884856683465055E-2</v>
          </cell>
          <cell r="D40">
            <v>7.0363170311351531E-2</v>
          </cell>
          <cell r="E40">
            <v>7.9495100910978569E-2</v>
          </cell>
          <cell r="F40">
            <v>0.19707282443779436</v>
          </cell>
          <cell r="G40">
            <v>0.16928764317154493</v>
          </cell>
        </row>
        <row r="41">
          <cell r="B41" t="str">
            <v>4.- Coeficiente de Intermediación</v>
          </cell>
        </row>
        <row r="42">
          <cell r="B42" t="str">
            <v xml:space="preserve">     Inversiones Temporales</v>
          </cell>
          <cell r="C42">
            <v>0</v>
          </cell>
          <cell r="D42">
            <v>1.5600599349475912E-7</v>
          </cell>
          <cell r="E42">
            <v>2.7694675546169078E-3</v>
          </cell>
          <cell r="F42">
            <v>7.8742415426164253E-2</v>
          </cell>
          <cell r="G42">
            <v>9.092026033060549E-2</v>
          </cell>
        </row>
        <row r="43">
          <cell r="B43" t="str">
            <v>5.- Coeficiente de Intermediación</v>
          </cell>
        </row>
        <row r="44">
          <cell r="B44" t="str">
            <v xml:space="preserve">     Inversiones Permanentes</v>
          </cell>
          <cell r="C44">
            <v>6.6884856683465055E-2</v>
          </cell>
          <cell r="D44">
            <v>7.0363014305358032E-2</v>
          </cell>
          <cell r="E44">
            <v>7.6725633356361678E-2</v>
          </cell>
          <cell r="F44">
            <v>0.11833040901163011</v>
          </cell>
          <cell r="G44">
            <v>7.8367382840939442E-2</v>
          </cell>
        </row>
        <row r="45">
          <cell r="B45" t="str">
            <v>6.- Coeficiente de Intermediación</v>
          </cell>
        </row>
        <row r="46">
          <cell r="B46" t="str">
            <v xml:space="preserve">     Valores de la Nación</v>
          </cell>
          <cell r="C46">
            <v>5.0251416929769935E-2</v>
          </cell>
          <cell r="D46">
            <v>5.3285865368166055E-2</v>
          </cell>
          <cell r="E46">
            <v>5.7864346783589343E-2</v>
          </cell>
          <cell r="F46">
            <v>9.9338589287740503E-2</v>
          </cell>
          <cell r="G46">
            <v>8.9372943361617302E-2</v>
          </cell>
        </row>
        <row r="47">
          <cell r="B47" t="str">
            <v>7.- Coeficiente de Intermediación</v>
          </cell>
        </row>
        <row r="48">
          <cell r="B48" t="str">
            <v xml:space="preserve">     Valores Privados</v>
          </cell>
          <cell r="C48">
            <v>1.663343975369512E-2</v>
          </cell>
          <cell r="D48">
            <v>1.7077304943185476E-2</v>
          </cell>
          <cell r="E48">
            <v>2.1630754127389226E-2</v>
          </cell>
          <cell r="F48">
            <v>9.7734235150053861E-2</v>
          </cell>
          <cell r="G48">
            <v>7.9914699809927631E-2</v>
          </cell>
        </row>
        <row r="50">
          <cell r="B50" t="str">
            <v>Módulo de Liquidez</v>
          </cell>
        </row>
        <row r="51">
          <cell r="F51" t="str">
            <v>Estrato de Comparación</v>
          </cell>
        </row>
        <row r="52">
          <cell r="F52" t="str">
            <v>Medianos</v>
          </cell>
          <cell r="G52" t="str">
            <v>Privada</v>
          </cell>
        </row>
        <row r="53">
          <cell r="C53" t="str">
            <v>Dic-97</v>
          </cell>
          <cell r="D53">
            <v>35796</v>
          </cell>
          <cell r="E53">
            <v>35827</v>
          </cell>
          <cell r="F53">
            <v>35827</v>
          </cell>
        </row>
        <row r="55">
          <cell r="B55" t="str">
            <v>1.- Coef. de Liquidez Total</v>
          </cell>
          <cell r="C55">
            <v>0.47292209026773974</v>
          </cell>
          <cell r="D55">
            <v>0.47322517172380946</v>
          </cell>
          <cell r="E55">
            <v>0.48418152608480997</v>
          </cell>
          <cell r="F55">
            <v>0.49640275158053537</v>
          </cell>
          <cell r="G55">
            <v>0.46170845672495192</v>
          </cell>
        </row>
        <row r="57">
          <cell r="B57" t="str">
            <v>2.- Coef. de Liquidez Mínima</v>
          </cell>
          <cell r="C57">
            <v>0.23747090288715408</v>
          </cell>
          <cell r="D57">
            <v>0.22477854220492283</v>
          </cell>
          <cell r="E57">
            <v>0.21319286014622202</v>
          </cell>
          <cell r="F57">
            <v>0.21228938371399977</v>
          </cell>
          <cell r="G57">
            <v>0.19238826400006445</v>
          </cell>
        </row>
        <row r="59">
          <cell r="B59" t="str">
            <v xml:space="preserve">3.- Coef. de Liquidez Adicional </v>
          </cell>
          <cell r="C59">
            <v>0.23545118738058565</v>
          </cell>
          <cell r="D59">
            <v>0.24844662951888663</v>
          </cell>
          <cell r="E59">
            <v>0.27098866593858795</v>
          </cell>
          <cell r="F59">
            <v>0.28411336786653563</v>
          </cell>
          <cell r="G59">
            <v>0.2693201927248875</v>
          </cell>
        </row>
        <row r="61">
          <cell r="B61" t="str">
            <v>4.- Coef. de Liquidez Restringida</v>
          </cell>
          <cell r="C61">
            <v>0.28672448867265143</v>
          </cell>
          <cell r="D61">
            <v>0.31078414300572776</v>
          </cell>
          <cell r="E61">
            <v>0.29852400119681644</v>
          </cell>
          <cell r="F61">
            <v>0.34834265647052032</v>
          </cell>
          <cell r="G61">
            <v>0.31670788775722186</v>
          </cell>
        </row>
        <row r="63">
          <cell r="B63" t="str">
            <v>5.- Prueba Acida de Liquidez</v>
          </cell>
          <cell r="C63">
            <v>0.21652890426282037</v>
          </cell>
          <cell r="D63">
            <v>0.24032814807876218</v>
          </cell>
          <cell r="E63">
            <v>0.22595773301277966</v>
          </cell>
          <cell r="F63">
            <v>0.22429249235926987</v>
          </cell>
          <cell r="G63">
            <v>0.21556491468711805</v>
          </cell>
        </row>
        <row r="65">
          <cell r="B65" t="str">
            <v>Mezcla de Depósitos</v>
          </cell>
        </row>
        <row r="66">
          <cell r="B66" t="str">
            <v>Cifras como % del Total de los Depósitos</v>
          </cell>
        </row>
        <row r="67">
          <cell r="F67" t="str">
            <v>Estrato de Comparación</v>
          </cell>
        </row>
        <row r="68">
          <cell r="F68" t="str">
            <v>Medianos</v>
          </cell>
          <cell r="G68" t="str">
            <v>Privada</v>
          </cell>
        </row>
        <row r="69">
          <cell r="C69" t="str">
            <v>Dic-97</v>
          </cell>
          <cell r="D69">
            <v>35796</v>
          </cell>
          <cell r="E69">
            <v>35827</v>
          </cell>
          <cell r="F69">
            <v>35827</v>
          </cell>
        </row>
        <row r="71">
          <cell r="B71" t="str">
            <v>% Dep. a la Vista</v>
          </cell>
          <cell r="C71">
            <v>0.42187434337929214</v>
          </cell>
          <cell r="D71">
            <v>0.45724441372906482</v>
          </cell>
          <cell r="E71">
            <v>0.46672827992052834</v>
          </cell>
          <cell r="F71">
            <v>0.5265056708142728</v>
          </cell>
          <cell r="G71">
            <v>0.55519116757222697</v>
          </cell>
        </row>
        <row r="73">
          <cell r="B73" t="str">
            <v>% Dep. de Ahorro</v>
          </cell>
          <cell r="C73">
            <v>0.27075333024959136</v>
          </cell>
          <cell r="D73">
            <v>0.27843514601342567</v>
          </cell>
          <cell r="E73">
            <v>0.28700782428683086</v>
          </cell>
          <cell r="F73">
            <v>0.23989577391546918</v>
          </cell>
          <cell r="G73">
            <v>0.26865041837366826</v>
          </cell>
        </row>
        <row r="75">
          <cell r="B75" t="str">
            <v>% Dep. a Plazo</v>
          </cell>
          <cell r="C75">
            <v>0.30737232637111656</v>
          </cell>
          <cell r="D75">
            <v>0.26432044025750967</v>
          </cell>
          <cell r="E75">
            <v>0.24626389579264074</v>
          </cell>
          <cell r="F75">
            <v>0.23359854167397889</v>
          </cell>
          <cell r="G75">
            <v>0.17615842069729767</v>
          </cell>
        </row>
      </sheetData>
      <sheetData sheetId="2" refreshError="1"/>
      <sheetData sheetId="3" refreshError="1">
        <row r="1">
          <cell r="Y1" t="str">
            <v>Sistema de Análisis y Calificación de Riesgo Bancario</v>
          </cell>
        </row>
        <row r="2">
          <cell r="K2" t="str">
            <v>Sistema de Análisis y Calificación de Riesgo Bancario</v>
          </cell>
          <cell r="Y2" t="str">
            <v>MDBC-98</v>
          </cell>
        </row>
        <row r="3">
          <cell r="K3" t="str">
            <v>MDBC-98</v>
          </cell>
          <cell r="Y3" t="str">
            <v>Banco Del Caribe, C.A.</v>
          </cell>
        </row>
        <row r="4">
          <cell r="K4" t="str">
            <v>Banco Del Caribe, C.A.</v>
          </cell>
          <cell r="Y4" t="str">
            <v>Flujo de Caja Libre</v>
          </cell>
        </row>
        <row r="5">
          <cell r="K5" t="str">
            <v>Estado de Origen y Aplicación de Fondos</v>
          </cell>
          <cell r="Y5" t="str">
            <v>Millones de Bolívares</v>
          </cell>
        </row>
        <row r="6">
          <cell r="K6" t="str">
            <v>( Cifras en MM Bs. )</v>
          </cell>
          <cell r="AD6" t="str">
            <v xml:space="preserve">Estrato de </v>
          </cell>
        </row>
        <row r="7">
          <cell r="L7" t="str">
            <v>Ene-98/Dic-97</v>
          </cell>
          <cell r="Q7" t="str">
            <v>Feb-98/Jan-98</v>
          </cell>
          <cell r="AD7" t="str">
            <v>Comparación</v>
          </cell>
        </row>
        <row r="8">
          <cell r="K8" t="str">
            <v>Banca</v>
          </cell>
          <cell r="AD8" t="str">
            <v>Bancos</v>
          </cell>
          <cell r="AE8" t="str">
            <v>Banca</v>
          </cell>
        </row>
        <row r="9">
          <cell r="K9" t="str">
            <v>Privada</v>
          </cell>
          <cell r="AD9" t="str">
            <v>Medianos</v>
          </cell>
          <cell r="AE9" t="str">
            <v>Privada</v>
          </cell>
        </row>
        <row r="10">
          <cell r="L10" t="str">
            <v>ORIGEN</v>
          </cell>
          <cell r="N10" t="str">
            <v>APLICACION</v>
          </cell>
          <cell r="Q10" t="str">
            <v>ORIGEN</v>
          </cell>
          <cell r="S10" t="str">
            <v>APLICACION</v>
          </cell>
          <cell r="Z10">
            <v>35217</v>
          </cell>
          <cell r="AA10">
            <v>35400</v>
          </cell>
          <cell r="AB10">
            <v>35582</v>
          </cell>
          <cell r="AC10" t="str">
            <v>Dic-97</v>
          </cell>
          <cell r="AD10">
            <v>35765</v>
          </cell>
        </row>
        <row r="11">
          <cell r="J11" t="str">
            <v>% ATP</v>
          </cell>
          <cell r="K11" t="str">
            <v>MM Bs.</v>
          </cell>
          <cell r="L11" t="str">
            <v>MMBs</v>
          </cell>
          <cell r="M11" t="str">
            <v>%</v>
          </cell>
          <cell r="N11" t="str">
            <v>MMBs</v>
          </cell>
          <cell r="O11" t="str">
            <v>%</v>
          </cell>
          <cell r="Q11" t="str">
            <v>MMBs</v>
          </cell>
          <cell r="R11" t="str">
            <v>%</v>
          </cell>
          <cell r="S11" t="str">
            <v>MMBs</v>
          </cell>
          <cell r="T11" t="str">
            <v>%</v>
          </cell>
        </row>
        <row r="12">
          <cell r="K12" t="str">
            <v>Activo</v>
          </cell>
          <cell r="Y12" t="str">
            <v>FLUJO DE CAJA OPERATIVO</v>
          </cell>
        </row>
        <row r="13">
          <cell r="J13">
            <v>0.20036715806393793</v>
          </cell>
          <cell r="K13" t="str">
            <v>Disponibilidades</v>
          </cell>
          <cell r="L13">
            <v>0</v>
          </cell>
          <cell r="M13">
            <v>0</v>
          </cell>
          <cell r="N13">
            <v>5389.8155354400078</v>
          </cell>
          <cell r="O13">
            <v>0.41344836629794229</v>
          </cell>
          <cell r="Q13">
            <v>331.15043179999338</v>
          </cell>
          <cell r="R13">
            <v>1.2606934388546067E-2</v>
          </cell>
          <cell r="S13">
            <v>0</v>
          </cell>
          <cell r="T13">
            <v>0</v>
          </cell>
        </row>
        <row r="14">
          <cell r="J14">
            <v>5.1056064193716166E-2</v>
          </cell>
          <cell r="K14" t="str">
            <v>Inversiones Temporales</v>
          </cell>
          <cell r="L14">
            <v>0</v>
          </cell>
          <cell r="M14">
            <v>0</v>
          </cell>
          <cell r="N14">
            <v>5.192534999999765E-2</v>
          </cell>
          <cell r="O14">
            <v>3.9831513686850633E-6</v>
          </cell>
          <cell r="Q14">
            <v>0</v>
          </cell>
          <cell r="R14">
            <v>0</v>
          </cell>
          <cell r="S14">
            <v>852.64795847999994</v>
          </cell>
          <cell r="T14">
            <v>3.2460404205595171E-2</v>
          </cell>
          <cell r="Y14" t="str">
            <v>Ingresos Financieros</v>
          </cell>
          <cell r="Z14">
            <v>32942.408719239997</v>
          </cell>
          <cell r="AA14">
            <v>30907.54</v>
          </cell>
          <cell r="AB14">
            <v>26966.33</v>
          </cell>
          <cell r="AC14">
            <v>34782.453000000001</v>
          </cell>
          <cell r="AD14">
            <v>164750.95000000001</v>
          </cell>
          <cell r="AE14">
            <v>488961.07</v>
          </cell>
        </row>
        <row r="15">
          <cell r="J15">
            <v>0.14931109387022176</v>
          </cell>
          <cell r="K15" t="str">
            <v>Cartera de Créditos</v>
          </cell>
          <cell r="L15">
            <v>7763.5845867899479</v>
          </cell>
          <cell r="M15">
            <v>0.5955291231787142</v>
          </cell>
          <cell r="N15">
            <v>0</v>
          </cell>
          <cell r="O15">
            <v>0</v>
          </cell>
          <cell r="Q15">
            <v>7989.8031037300534</v>
          </cell>
          <cell r="R15">
            <v>0.30417270772868288</v>
          </cell>
          <cell r="S15">
            <v>0</v>
          </cell>
          <cell r="T15">
            <v>0</v>
          </cell>
          <cell r="Y15" t="str">
            <v>Otros Ingresos</v>
          </cell>
          <cell r="Z15">
            <v>1954.98246612</v>
          </cell>
          <cell r="AA15">
            <v>1320.63</v>
          </cell>
          <cell r="AB15">
            <v>1408.28</v>
          </cell>
          <cell r="AC15">
            <v>2435.8390000000004</v>
          </cell>
          <cell r="AD15">
            <v>28983.16</v>
          </cell>
          <cell r="AE15">
            <v>49961.08</v>
          </cell>
        </row>
        <row r="16">
          <cell r="J16">
            <v>2.9741830674038352E-3</v>
          </cell>
          <cell r="K16" t="str">
            <v>Otras Cuentas por Cobrar</v>
          </cell>
          <cell r="L16">
            <v>0</v>
          </cell>
          <cell r="M16">
            <v>0</v>
          </cell>
          <cell r="N16">
            <v>1213.2993091600001</v>
          </cell>
          <cell r="O16">
            <v>9.3071203254393373E-2</v>
          </cell>
          <cell r="Q16">
            <v>0</v>
          </cell>
          <cell r="R16">
            <v>0</v>
          </cell>
          <cell r="S16">
            <v>24.916666189999887</v>
          </cell>
          <cell r="T16">
            <v>9.4858029968795726E-4</v>
          </cell>
          <cell r="Y16" t="str">
            <v>Egresos Financieros</v>
          </cell>
          <cell r="Z16">
            <v>-15453.381141000002</v>
          </cell>
          <cell r="AA16">
            <v>-6715.41</v>
          </cell>
          <cell r="AB16">
            <v>-5089.2</v>
          </cell>
          <cell r="AC16">
            <v>-6114.93</v>
          </cell>
          <cell r="AD16">
            <v>-40718.400000000001</v>
          </cell>
          <cell r="AE16">
            <v>-122850.12</v>
          </cell>
        </row>
        <row r="17">
          <cell r="J17">
            <v>1.0408300912164806E-2</v>
          </cell>
          <cell r="K17" t="str">
            <v>Bienes Realizables</v>
          </cell>
          <cell r="L17">
            <v>0</v>
          </cell>
          <cell r="M17">
            <v>0</v>
          </cell>
          <cell r="N17">
            <v>128.56515063999996</v>
          </cell>
          <cell r="O17">
            <v>9.8621281462125988E-3</v>
          </cell>
          <cell r="Q17">
            <v>0</v>
          </cell>
          <cell r="R17">
            <v>0</v>
          </cell>
          <cell r="S17">
            <v>143.68565438999997</v>
          </cell>
          <cell r="T17">
            <v>5.4701291120891737E-3</v>
          </cell>
          <cell r="Y17" t="str">
            <v>Sueldos y Otros Gastos de Personal</v>
          </cell>
          <cell r="Z17">
            <v>-3891.3943560000002</v>
          </cell>
          <cell r="AA17">
            <v>-5943.98</v>
          </cell>
          <cell r="AB17">
            <v>-6825.64</v>
          </cell>
          <cell r="AC17">
            <v>-8252.5059999999994</v>
          </cell>
          <cell r="AD17">
            <v>-33887.300000000003</v>
          </cell>
          <cell r="AE17">
            <v>-93230.35</v>
          </cell>
        </row>
        <row r="18">
          <cell r="J18">
            <v>0.14187697602546076</v>
          </cell>
          <cell r="K18" t="str">
            <v>Inversiones Permanentes</v>
          </cell>
          <cell r="L18">
            <v>0</v>
          </cell>
          <cell r="M18">
            <v>0</v>
          </cell>
          <cell r="N18">
            <v>1148.5438115700017</v>
          </cell>
          <cell r="O18">
            <v>8.8103861698573413E-2</v>
          </cell>
          <cell r="Q18">
            <v>0</v>
          </cell>
          <cell r="R18">
            <v>0</v>
          </cell>
          <cell r="S18">
            <v>203.52343829000165</v>
          </cell>
          <cell r="T18">
            <v>7.7481603122385497E-3</v>
          </cell>
          <cell r="Y18" t="str">
            <v>Gastos Operativos Directos</v>
          </cell>
          <cell r="Z18">
            <v>-4775.0522940000001</v>
          </cell>
          <cell r="AA18">
            <v>-5618.15</v>
          </cell>
          <cell r="AB18">
            <v>-7816.23</v>
          </cell>
          <cell r="AC18">
            <v>-10587.396000000001</v>
          </cell>
          <cell r="AD18">
            <v>-55001.61</v>
          </cell>
          <cell r="AE18">
            <v>-149405.24</v>
          </cell>
        </row>
        <row r="19">
          <cell r="J19">
            <v>0.1026873429295294</v>
          </cell>
          <cell r="K19" t="str">
            <v>Bienes de Uso</v>
          </cell>
          <cell r="L19">
            <v>0</v>
          </cell>
          <cell r="M19">
            <v>0</v>
          </cell>
          <cell r="N19">
            <v>2751.4446526699994</v>
          </cell>
          <cell r="O19">
            <v>0.21106108161320442</v>
          </cell>
          <cell r="Q19">
            <v>0</v>
          </cell>
          <cell r="R19">
            <v>0</v>
          </cell>
          <cell r="S19">
            <v>54.758947899999839</v>
          </cell>
          <cell r="T19">
            <v>2.0846793392619322E-3</v>
          </cell>
          <cell r="Y19" t="str">
            <v>Impuesto Sobre La Renta</v>
          </cell>
          <cell r="Z19">
            <v>-200</v>
          </cell>
          <cell r="AA19">
            <v>-500</v>
          </cell>
          <cell r="AB19">
            <v>-500</v>
          </cell>
          <cell r="AC19">
            <v>0</v>
          </cell>
          <cell r="AD19">
            <v>-558.69000000000005</v>
          </cell>
          <cell r="AE19">
            <v>-7978.49</v>
          </cell>
        </row>
        <row r="20">
          <cell r="J20">
            <v>3.9189633095931382E-2</v>
          </cell>
          <cell r="K20" t="str">
            <v>Otros Activos</v>
          </cell>
          <cell r="L20">
            <v>0</v>
          </cell>
          <cell r="M20">
            <v>0</v>
          </cell>
          <cell r="N20">
            <v>117.27629387000002</v>
          </cell>
          <cell r="O20">
            <v>8.9961691243799699E-3</v>
          </cell>
          <cell r="Q20">
            <v>0</v>
          </cell>
          <cell r="R20">
            <v>0</v>
          </cell>
          <cell r="S20">
            <v>38.847343460000047</v>
          </cell>
          <cell r="T20">
            <v>1.4789227587821217E-3</v>
          </cell>
          <cell r="Y20" t="str">
            <v>UTIL. OPER. DESPUES DE IMPUESTOS</v>
          </cell>
          <cell r="Z20">
            <v>10577.563394359997</v>
          </cell>
          <cell r="AA20">
            <v>13450.63</v>
          </cell>
          <cell r="AB20">
            <v>8143.54</v>
          </cell>
          <cell r="AC20">
            <v>12263.46</v>
          </cell>
          <cell r="AD20">
            <v>63568.11</v>
          </cell>
          <cell r="AE20">
            <v>165457.95000000001</v>
          </cell>
        </row>
        <row r="21">
          <cell r="J21">
            <v>2.6958276319246962E-2</v>
          </cell>
          <cell r="K21">
            <v>43692.22</v>
          </cell>
          <cell r="L21">
            <v>1.8644345023292912E-2</v>
          </cell>
        </row>
        <row r="22">
          <cell r="J22">
            <v>3.8727252868579693E-3</v>
          </cell>
          <cell r="K22" t="str">
            <v>Pasivo y Capital</v>
          </cell>
          <cell r="L22">
            <v>5.7580761636526227E-3</v>
          </cell>
          <cell r="Y22" t="str">
            <v>Flujo de Caja Operativo</v>
          </cell>
          <cell r="Z22">
            <v>10577.563394359997</v>
          </cell>
          <cell r="AA22">
            <v>13450.63</v>
          </cell>
          <cell r="AB22">
            <v>8143.54</v>
          </cell>
          <cell r="AC22">
            <v>12263.46</v>
          </cell>
          <cell r="AD22">
            <v>63568.11</v>
          </cell>
          <cell r="AE22">
            <v>165457.95000000001</v>
          </cell>
        </row>
        <row r="23">
          <cell r="J23">
            <v>6.2275184128320379E-2</v>
          </cell>
          <cell r="K23" t="str">
            <v>Captaciones del Público</v>
          </cell>
          <cell r="L23">
            <v>0</v>
          </cell>
          <cell r="M23">
            <v>0</v>
          </cell>
          <cell r="N23">
            <v>136.55104426003527</v>
          </cell>
          <cell r="O23">
            <v>1.0474719551043156E-2</v>
          </cell>
          <cell r="Q23">
            <v>0</v>
          </cell>
          <cell r="R23">
            <v>0</v>
          </cell>
          <cell r="S23">
            <v>24948.944115769933</v>
          </cell>
          <cell r="T23">
            <v>0.94980912397234507</v>
          </cell>
        </row>
        <row r="24">
          <cell r="J24">
            <v>8.7462989139328983E-4</v>
          </cell>
          <cell r="K24" t="str">
            <v>Oblig. con el B.C.V</v>
          </cell>
          <cell r="L24">
            <v>0</v>
          </cell>
          <cell r="M24">
            <v>0</v>
          </cell>
          <cell r="N24">
            <v>0</v>
          </cell>
          <cell r="O24">
            <v>0</v>
          </cell>
          <cell r="Q24">
            <v>0</v>
          </cell>
          <cell r="R24">
            <v>0</v>
          </cell>
          <cell r="S24">
            <v>0</v>
          </cell>
          <cell r="T24">
            <v>0</v>
          </cell>
          <cell r="Y24" t="str">
            <v>Cambios en el Balance</v>
          </cell>
        </row>
        <row r="25">
          <cell r="J25">
            <v>9.6537826939830664E-4</v>
          </cell>
          <cell r="K25" t="str">
            <v>Oblig. con el B.A.N.A.P</v>
          </cell>
          <cell r="L25">
            <v>0</v>
          </cell>
          <cell r="M25">
            <v>0</v>
          </cell>
          <cell r="N25">
            <v>0</v>
          </cell>
          <cell r="O25">
            <v>0</v>
          </cell>
          <cell r="Q25">
            <v>0</v>
          </cell>
          <cell r="R25">
            <v>0</v>
          </cell>
          <cell r="S25">
            <v>0</v>
          </cell>
          <cell r="T25">
            <v>0</v>
          </cell>
        </row>
        <row r="26">
          <cell r="J26">
            <v>6.2184435750315362E-2</v>
          </cell>
          <cell r="K26" t="str">
            <v>Otros Financ. Obtenidos</v>
          </cell>
          <cell r="L26">
            <v>2105.8005905499995</v>
          </cell>
          <cell r="M26">
            <v>0.16153177250278214</v>
          </cell>
          <cell r="N26">
            <v>0</v>
          </cell>
          <cell r="O26">
            <v>0</v>
          </cell>
          <cell r="Q26">
            <v>6659.0669750500019</v>
          </cell>
          <cell r="R26">
            <v>0.25351143281641036</v>
          </cell>
          <cell r="S26">
            <v>0</v>
          </cell>
          <cell r="T26">
            <v>0</v>
          </cell>
          <cell r="Y26" t="str">
            <v>Fuentes de Flujo de Caja</v>
          </cell>
        </row>
        <row r="27">
          <cell r="K27" t="str">
            <v>Otras Oblig. p/ Intermed. Financ.</v>
          </cell>
          <cell r="L27">
            <v>0</v>
          </cell>
          <cell r="M27">
            <v>0</v>
          </cell>
          <cell r="N27">
            <v>1879.1546159</v>
          </cell>
          <cell r="O27">
            <v>0.1441484223080495</v>
          </cell>
          <cell r="Q27">
            <v>739.90087077999988</v>
          </cell>
          <cell r="R27">
            <v>2.8168109826247695E-2</v>
          </cell>
          <cell r="S27">
            <v>0</v>
          </cell>
          <cell r="T27">
            <v>0</v>
          </cell>
          <cell r="Y27" t="str">
            <v>Incremento Captaciones del Público</v>
          </cell>
          <cell r="Z27">
            <v>151949.49</v>
          </cell>
          <cell r="AA27">
            <v>29727.25</v>
          </cell>
          <cell r="AB27">
            <v>32845.33</v>
          </cell>
          <cell r="AC27">
            <v>118456.50099999999</v>
          </cell>
          <cell r="AD27">
            <v>416329.4</v>
          </cell>
          <cell r="AE27">
            <v>1255163.0900000001</v>
          </cell>
        </row>
        <row r="28">
          <cell r="J28">
            <v>1</v>
          </cell>
          <cell r="K28" t="str">
            <v>Otras Ctas. p/ Pagar y Prov.</v>
          </cell>
          <cell r="L28">
            <v>1501.8996041299997</v>
          </cell>
          <cell r="M28">
            <v>0.11520772967063396</v>
          </cell>
          <cell r="N28">
            <v>0</v>
          </cell>
          <cell r="O28">
            <v>0</v>
          </cell>
          <cell r="Q28">
            <v>2862.3558978200017</v>
          </cell>
          <cell r="R28">
            <v>0.1089702127348558</v>
          </cell>
          <cell r="S28">
            <v>0</v>
          </cell>
          <cell r="T28">
            <v>0</v>
          </cell>
          <cell r="Y28" t="str">
            <v>Incremento en las Oblig. con el BCV</v>
          </cell>
          <cell r="Z28">
            <v>0</v>
          </cell>
          <cell r="AA28">
            <v>0</v>
          </cell>
          <cell r="AB28">
            <v>0</v>
          </cell>
          <cell r="AC28">
            <v>0</v>
          </cell>
          <cell r="AD28">
            <v>0</v>
          </cell>
          <cell r="AE28">
            <v>0</v>
          </cell>
        </row>
        <row r="29">
          <cell r="K29" t="str">
            <v>Otros Pasivos</v>
          </cell>
          <cell r="L29">
            <v>0</v>
          </cell>
          <cell r="M29">
            <v>0</v>
          </cell>
          <cell r="N29">
            <v>271.54589619999933</v>
          </cell>
          <cell r="O29">
            <v>2.0830064854832724E-2</v>
          </cell>
          <cell r="Q29">
            <v>2981.7615253099993</v>
          </cell>
          <cell r="R29">
            <v>0.11351599847702495</v>
          </cell>
          <cell r="S29">
            <v>0</v>
          </cell>
          <cell r="T29">
            <v>0</v>
          </cell>
          <cell r="Y29" t="str">
            <v>Incremento Oblig. con el BANAP</v>
          </cell>
          <cell r="Z29">
            <v>0</v>
          </cell>
          <cell r="AA29">
            <v>0</v>
          </cell>
          <cell r="AB29">
            <v>0</v>
          </cell>
          <cell r="AC29">
            <v>0</v>
          </cell>
          <cell r="AD29">
            <v>-151.74</v>
          </cell>
          <cell r="AE29">
            <v>611.19000000000005</v>
          </cell>
        </row>
        <row r="30">
          <cell r="K30" t="str">
            <v>Oblig. Subordin.</v>
          </cell>
          <cell r="L30">
            <v>0</v>
          </cell>
          <cell r="M30">
            <v>0</v>
          </cell>
          <cell r="N30">
            <v>0</v>
          </cell>
          <cell r="O30">
            <v>0</v>
          </cell>
          <cell r="Q30">
            <v>0</v>
          </cell>
          <cell r="R30">
            <v>0</v>
          </cell>
          <cell r="S30">
            <v>0</v>
          </cell>
          <cell r="T30">
            <v>0</v>
          </cell>
          <cell r="Y30" t="str">
            <v>Incremento en Otros Financiamientos obtenidos</v>
          </cell>
          <cell r="Z30">
            <v>3854.16</v>
          </cell>
          <cell r="AA30">
            <v>6383.04</v>
          </cell>
          <cell r="AB30">
            <v>-4563.71</v>
          </cell>
          <cell r="AC30">
            <v>2227.5419999999995</v>
          </cell>
          <cell r="AD30">
            <v>-33898.699999999997</v>
          </cell>
          <cell r="AE30">
            <v>69763.48</v>
          </cell>
        </row>
        <row r="31">
          <cell r="K31" t="str">
            <v>Oblig. Convertibles en Capital</v>
          </cell>
          <cell r="L31">
            <v>0</v>
          </cell>
          <cell r="M31">
            <v>0</v>
          </cell>
          <cell r="N31">
            <v>0</v>
          </cell>
          <cell r="O31">
            <v>0</v>
          </cell>
          <cell r="Q31">
            <v>0</v>
          </cell>
          <cell r="R31">
            <v>0</v>
          </cell>
          <cell r="S31">
            <v>0</v>
          </cell>
          <cell r="T31">
            <v>0</v>
          </cell>
          <cell r="Y31" t="str">
            <v>Incremento por Otras Oblig. p/Intermed. Financ.</v>
          </cell>
          <cell r="Z31">
            <v>0</v>
          </cell>
          <cell r="AA31">
            <v>3060.15</v>
          </cell>
          <cell r="AB31">
            <v>-1289.3699999999999</v>
          </cell>
          <cell r="AC31">
            <v>2380.4830000000002</v>
          </cell>
          <cell r="AD31">
            <v>5376.75</v>
          </cell>
          <cell r="AE31">
            <v>20942.61</v>
          </cell>
        </row>
        <row r="32">
          <cell r="K32" t="str">
            <v>Gestión Operativa</v>
          </cell>
          <cell r="L32">
            <v>1665.16309237</v>
          </cell>
          <cell r="M32">
            <v>0.12773134693940222</v>
          </cell>
          <cell r="N32">
            <v>0</v>
          </cell>
          <cell r="O32">
            <v>0</v>
          </cell>
          <cell r="Q32">
            <v>2036.61871999</v>
          </cell>
          <cell r="R32">
            <v>7.7534304991955988E-2</v>
          </cell>
          <cell r="S32">
            <v>0</v>
          </cell>
          <cell r="T32">
            <v>0</v>
          </cell>
          <cell r="Y32" t="str">
            <v>Incremento en Otras Ctas p/pagar y prov.</v>
          </cell>
          <cell r="Z32">
            <v>302.35000000000002</v>
          </cell>
          <cell r="AA32">
            <v>7384.11</v>
          </cell>
          <cell r="AB32">
            <v>7336.28</v>
          </cell>
          <cell r="AC32">
            <v>-3581.0020000000004</v>
          </cell>
          <cell r="AD32">
            <v>-13814.6</v>
          </cell>
          <cell r="AE32">
            <v>-20080.57</v>
          </cell>
        </row>
        <row r="33">
          <cell r="Y33" t="str">
            <v>Incremento en Otros Pasivos</v>
          </cell>
          <cell r="Z33">
            <v>5255.04</v>
          </cell>
          <cell r="AA33">
            <v>-300.64</v>
          </cell>
          <cell r="AB33">
            <v>-558.17999999999938</v>
          </cell>
          <cell r="AC33">
            <v>599.90799999999945</v>
          </cell>
          <cell r="AD33">
            <v>-2987.59</v>
          </cell>
          <cell r="AE33">
            <v>12802.96</v>
          </cell>
        </row>
        <row r="34">
          <cell r="K34" t="str">
            <v>Capital Social</v>
          </cell>
          <cell r="L34">
            <v>0</v>
          </cell>
          <cell r="M34">
            <v>0</v>
          </cell>
          <cell r="N34">
            <v>0</v>
          </cell>
          <cell r="O34">
            <v>0</v>
          </cell>
          <cell r="Q34">
            <v>2666.6666000000005</v>
          </cell>
          <cell r="R34">
            <v>0.10152029903627593</v>
          </cell>
          <cell r="S34">
            <v>0</v>
          </cell>
          <cell r="T34">
            <v>0</v>
          </cell>
        </row>
        <row r="35">
          <cell r="K35" t="str">
            <v>Aportes Patrimoniales No Capit.</v>
          </cell>
          <cell r="L35">
            <v>0</v>
          </cell>
          <cell r="M35">
            <v>0</v>
          </cell>
          <cell r="N35">
            <v>0</v>
          </cell>
          <cell r="O35">
            <v>0</v>
          </cell>
          <cell r="Q35">
            <v>0</v>
          </cell>
          <cell r="R35">
            <v>0</v>
          </cell>
          <cell r="S35">
            <v>0</v>
          </cell>
          <cell r="T35">
            <v>0</v>
          </cell>
        </row>
        <row r="36">
          <cell r="K36" t="str">
            <v>Reservas de Capital</v>
          </cell>
          <cell r="L36">
            <v>1.519799989182502E-4</v>
          </cell>
          <cell r="M36">
            <v>1.1658083258407639E-8</v>
          </cell>
          <cell r="N36">
            <v>0</v>
          </cell>
          <cell r="O36">
            <v>0</v>
          </cell>
          <cell r="Q36">
            <v>0</v>
          </cell>
          <cell r="R36">
            <v>0</v>
          </cell>
          <cell r="S36">
            <v>0</v>
          </cell>
          <cell r="T36">
            <v>0</v>
          </cell>
          <cell r="Y36" t="str">
            <v>Total Fuentes</v>
          </cell>
          <cell r="Z36">
            <v>161361.04</v>
          </cell>
          <cell r="AA36">
            <v>46253.91</v>
          </cell>
          <cell r="AB36">
            <v>33770.35</v>
          </cell>
          <cell r="AC36">
            <v>120083.43199999997</v>
          </cell>
          <cell r="AD36">
            <v>370853.52</v>
          </cell>
          <cell r="AE36">
            <v>1339202.76</v>
          </cell>
        </row>
        <row r="37">
          <cell r="J37" t="str">
            <v>% ATP</v>
          </cell>
          <cell r="K37" t="str">
            <v>Ajustes al Patrimonio</v>
          </cell>
          <cell r="L37">
            <v>0</v>
          </cell>
          <cell r="M37">
            <v>0</v>
          </cell>
          <cell r="N37">
            <v>0</v>
          </cell>
          <cell r="O37">
            <v>0</v>
          </cell>
          <cell r="Q37">
            <v>0</v>
          </cell>
          <cell r="R37">
            <v>0</v>
          </cell>
          <cell r="S37">
            <v>0</v>
          </cell>
          <cell r="T37">
            <v>0</v>
          </cell>
        </row>
        <row r="38">
          <cell r="K38" t="str">
            <v>Result. Acumulados</v>
          </cell>
          <cell r="L38">
            <v>6934.8942092399993</v>
          </cell>
          <cell r="M38">
            <v>0.53196193351111087</v>
          </cell>
          <cell r="N38">
            <v>0</v>
          </cell>
          <cell r="O38">
            <v>0</v>
          </cell>
          <cell r="Q38">
            <v>0</v>
          </cell>
          <cell r="R38">
            <v>0</v>
          </cell>
          <cell r="S38">
            <v>0</v>
          </cell>
          <cell r="T38">
            <v>0</v>
          </cell>
          <cell r="Y38" t="str">
            <v>Aplicaciones al Flujo de Caja</v>
          </cell>
        </row>
        <row r="39">
          <cell r="J39">
            <v>0.14931109387022176</v>
          </cell>
          <cell r="K39" t="str">
            <v>Result. del Ejercicio</v>
          </cell>
          <cell r="L39">
            <v>0</v>
          </cell>
          <cell r="M39">
            <v>0</v>
          </cell>
          <cell r="N39">
            <v>6934.8940000000002</v>
          </cell>
          <cell r="O39">
            <v>0.53197007873393409</v>
          </cell>
          <cell r="Q39">
            <v>0</v>
          </cell>
          <cell r="R39">
            <v>0</v>
          </cell>
          <cell r="S39">
            <v>0</v>
          </cell>
          <cell r="T39">
            <v>0</v>
          </cell>
        </row>
        <row r="40">
          <cell r="J40">
            <v>0.1026873429295294</v>
          </cell>
          <cell r="K40" t="str">
            <v>Total Patrimonio</v>
          </cell>
          <cell r="L40">
            <v>3.6122000165050849E-4</v>
          </cell>
          <cell r="M40">
            <v>2.7708467455042781E-8</v>
          </cell>
          <cell r="N40">
            <v>0</v>
          </cell>
          <cell r="O40">
            <v>0</v>
          </cell>
          <cell r="Q40">
            <v>2666.6666000000041</v>
          </cell>
          <cell r="R40">
            <v>0.10152029903627607</v>
          </cell>
          <cell r="S40">
            <v>0</v>
          </cell>
          <cell r="T40">
            <v>0</v>
          </cell>
          <cell r="Y40" t="str">
            <v>Incremento en Activos Monetarios</v>
          </cell>
          <cell r="Z40">
            <v>42542.07</v>
          </cell>
          <cell r="AA40">
            <v>7461.8</v>
          </cell>
          <cell r="AB40">
            <v>8425.81</v>
          </cell>
          <cell r="AC40">
            <v>37568.945999999989</v>
          </cell>
          <cell r="AD40">
            <v>117535.1</v>
          </cell>
          <cell r="AE40">
            <v>341882.33</v>
          </cell>
        </row>
        <row r="41">
          <cell r="J41">
            <v>4.6623750940692363E-2</v>
          </cell>
          <cell r="K41">
            <v>123475.43</v>
          </cell>
          <cell r="L41">
            <v>4.8887605706283331E-2</v>
          </cell>
          <cell r="Y41" t="str">
            <v>Incremento en Colocaciones Interbancarias</v>
          </cell>
        </row>
        <row r="42">
          <cell r="J42">
            <v>2.6958276319246962E-2</v>
          </cell>
          <cell r="K42">
            <v>43692.22</v>
          </cell>
          <cell r="L42">
            <v>1.8644345023292912E-2</v>
          </cell>
          <cell r="Y42" t="str">
            <v>Incremento de la Cartera de Créditos</v>
          </cell>
          <cell r="Z42">
            <v>97018.74</v>
          </cell>
          <cell r="AA42">
            <v>36089.78</v>
          </cell>
          <cell r="AB42">
            <v>53834.76</v>
          </cell>
          <cell r="AC42">
            <v>79282.068999999989</v>
          </cell>
          <cell r="AD42">
            <v>402513.79</v>
          </cell>
          <cell r="AE42">
            <v>1107460.7</v>
          </cell>
        </row>
        <row r="43">
          <cell r="J43">
            <v>2.9741830674038352E-3</v>
          </cell>
          <cell r="K43" t="str">
            <v>Totales</v>
          </cell>
          <cell r="L43">
            <v>13036.448235059948</v>
          </cell>
          <cell r="M43">
            <v>1</v>
          </cell>
          <cell r="N43">
            <v>13036.248235060042</v>
          </cell>
          <cell r="O43">
            <v>1</v>
          </cell>
          <cell r="Q43">
            <v>26267.324124480059</v>
          </cell>
          <cell r="R43">
            <v>1</v>
          </cell>
          <cell r="S43">
            <v>26267.324124479936</v>
          </cell>
          <cell r="T43">
            <v>1</v>
          </cell>
          <cell r="Y43" t="str">
            <v>Incremento en Prog. Esp. de Financiamiento</v>
          </cell>
        </row>
        <row r="44">
          <cell r="J44">
            <v>1.0408300912164806E-2</v>
          </cell>
          <cell r="K44">
            <v>28202.98</v>
          </cell>
          <cell r="L44">
            <v>1.2468255761111765E-2</v>
          </cell>
          <cell r="Y44" t="str">
            <v>Incremento de Inversiones en Valores</v>
          </cell>
          <cell r="Z44">
            <v>35213.43</v>
          </cell>
          <cell r="AA44">
            <v>9173.14</v>
          </cell>
          <cell r="AB44">
            <v>-28060.45</v>
          </cell>
          <cell r="AC44">
            <v>5945.1039999999939</v>
          </cell>
          <cell r="AD44">
            <v>-123490.07</v>
          </cell>
          <cell r="AE44">
            <v>-20467.089999999851</v>
          </cell>
        </row>
        <row r="45">
          <cell r="Y45" t="str">
            <v>Incremento de Inver. en Muebles e Inmuebles</v>
          </cell>
          <cell r="Z45">
            <v>4314.05</v>
          </cell>
          <cell r="AA45">
            <v>3084.32</v>
          </cell>
          <cell r="AB45">
            <v>1923.86</v>
          </cell>
          <cell r="AC45">
            <v>2480.6950000000002</v>
          </cell>
          <cell r="AD45">
            <v>11385.39</v>
          </cell>
          <cell r="AE45">
            <v>27151.98</v>
          </cell>
        </row>
        <row r="46">
          <cell r="Y46" t="str">
            <v>Incremento en Otros Activos</v>
          </cell>
          <cell r="Z46">
            <v>2309.19</v>
          </cell>
          <cell r="AA46">
            <v>740.12</v>
          </cell>
          <cell r="AB46">
            <v>2225.2600000000002</v>
          </cell>
          <cell r="AC46">
            <v>2328.6989999999996</v>
          </cell>
          <cell r="AD46">
            <v>12041.74</v>
          </cell>
          <cell r="AE46">
            <v>39481.410000000003</v>
          </cell>
        </row>
        <row r="49">
          <cell r="Y49" t="str">
            <v>Total Aplicaciones</v>
          </cell>
          <cell r="Z49">
            <v>181397.48</v>
          </cell>
          <cell r="AA49">
            <v>56549.16</v>
          </cell>
          <cell r="AB49">
            <v>38349.24</v>
          </cell>
          <cell r="AC49">
            <v>127605.51299999998</v>
          </cell>
          <cell r="AD49">
            <v>419985.95</v>
          </cell>
          <cell r="AE49">
            <v>1495509.33</v>
          </cell>
        </row>
        <row r="53">
          <cell r="Y53" t="str">
            <v>Flujo de Caja del Banco</v>
          </cell>
          <cell r="Z53">
            <v>-9458.8766056399909</v>
          </cell>
          <cell r="AA53">
            <v>3155.3800000000192</v>
          </cell>
          <cell r="AB53">
            <v>3564.6500000000087</v>
          </cell>
          <cell r="AC53">
            <v>4741.3789999999863</v>
          </cell>
          <cell r="AD53">
            <v>14435.680000000051</v>
          </cell>
          <cell r="AE53">
            <v>9151.3800000001211</v>
          </cell>
        </row>
        <row r="56">
          <cell r="Y56" t="str">
            <v>Aportes de Capital</v>
          </cell>
          <cell r="Z56">
            <v>4000</v>
          </cell>
          <cell r="AA56">
            <v>4000</v>
          </cell>
          <cell r="AB56">
            <v>0</v>
          </cell>
          <cell r="AC56">
            <v>0</v>
          </cell>
          <cell r="AD56">
            <v>6900</v>
          </cell>
          <cell r="AE56">
            <v>35380.1</v>
          </cell>
        </row>
        <row r="59">
          <cell r="Y59" t="str">
            <v>Flujo de Caja del Accionista</v>
          </cell>
          <cell r="Z59">
            <v>-13458.876605639991</v>
          </cell>
          <cell r="AA59">
            <v>-844.61999999998079</v>
          </cell>
          <cell r="AB59">
            <v>3564.6500000000087</v>
          </cell>
          <cell r="AC59">
            <v>4741.3789999999863</v>
          </cell>
          <cell r="AD59">
            <v>7535.6800000000512</v>
          </cell>
          <cell r="AE59">
            <v>-26228.719999999885</v>
          </cell>
        </row>
      </sheetData>
      <sheetData sheetId="4" refreshError="1">
        <row r="1">
          <cell r="Y1" t="str">
            <v>Sistema de Análisis y Calificación de Riesgo Bancario</v>
          </cell>
        </row>
        <row r="2">
          <cell r="B2" t="str">
            <v>Sistema de Análisis y Calificación de Riesgo Bancario</v>
          </cell>
          <cell r="K2" t="str">
            <v>Sistema de Análisis y Calificación de Riesgo Bancario</v>
          </cell>
        </row>
        <row r="3">
          <cell r="B3" t="str">
            <v>MDBC-98</v>
          </cell>
          <cell r="K3" t="str">
            <v>MDBC-98</v>
          </cell>
        </row>
        <row r="4">
          <cell r="B4" t="str">
            <v>Banco Del Caribe, C.A.</v>
          </cell>
          <cell r="K4" t="str">
            <v>Banco Del Caribe, C.A.</v>
          </cell>
        </row>
        <row r="5">
          <cell r="B5" t="str">
            <v>Cascada de Resultados</v>
          </cell>
          <cell r="K5" t="str">
            <v>Estado de Origen y Aplicación de Fondos</v>
          </cell>
        </row>
        <row r="6">
          <cell r="B6" t="str">
            <v>(Cifras en Millones de Bs. y en % ATP)</v>
          </cell>
          <cell r="K6" t="str">
            <v>( Cifras en MM Bs. )</v>
          </cell>
        </row>
        <row r="7">
          <cell r="I7" t="str">
            <v>Estrato de Comparación</v>
          </cell>
          <cell r="L7" t="str">
            <v>Ene-98/Dic-97</v>
          </cell>
        </row>
        <row r="8">
          <cell r="C8" t="str">
            <v xml:space="preserve">      </v>
          </cell>
          <cell r="D8" t="str">
            <v xml:space="preserve">      </v>
          </cell>
          <cell r="I8" t="str">
            <v>Bancos</v>
          </cell>
          <cell r="K8" t="str">
            <v>Banca</v>
          </cell>
        </row>
        <row r="9">
          <cell r="I9" t="str">
            <v>Medianos</v>
          </cell>
          <cell r="K9" t="str">
            <v>Privada</v>
          </cell>
        </row>
        <row r="10">
          <cell r="C10">
            <v>35400</v>
          </cell>
          <cell r="E10">
            <v>35582</v>
          </cell>
          <cell r="G10" t="str">
            <v>Dic-97</v>
          </cell>
          <cell r="I10">
            <v>35765</v>
          </cell>
          <cell r="L10" t="str">
            <v>ORIGEN</v>
          </cell>
        </row>
        <row r="11">
          <cell r="C11" t="str">
            <v>MM Bs.</v>
          </cell>
          <cell r="D11" t="str">
            <v>% ATP</v>
          </cell>
          <cell r="E11" t="str">
            <v>MM Bs.</v>
          </cell>
          <cell r="F11" t="str">
            <v>% ATP</v>
          </cell>
          <cell r="G11" t="str">
            <v>MM Bs.</v>
          </cell>
          <cell r="H11" t="str">
            <v>% ATP</v>
          </cell>
          <cell r="I11" t="str">
            <v>MM Bs.</v>
          </cell>
          <cell r="J11" t="str">
            <v>% ATP</v>
          </cell>
          <cell r="K11" t="str">
            <v>MM Bs.</v>
          </cell>
          <cell r="L11" t="str">
            <v>% ATP</v>
          </cell>
        </row>
        <row r="12">
          <cell r="K12" t="str">
            <v>Activo</v>
          </cell>
        </row>
        <row r="13">
          <cell r="B13" t="str">
            <v>Ingresos Financieros</v>
          </cell>
          <cell r="C13">
            <v>30907.54</v>
          </cell>
          <cell r="D13">
            <v>0.3436585892363766</v>
          </cell>
          <cell r="E13">
            <v>26966.33</v>
          </cell>
          <cell r="F13">
            <v>0.21082681079046312</v>
          </cell>
          <cell r="G13">
            <v>34782.453000000001</v>
          </cell>
          <cell r="H13">
            <v>0.21290481329517638</v>
          </cell>
          <cell r="I13">
            <v>164750.95000000001</v>
          </cell>
          <cell r="J13">
            <v>0.20036715806393793</v>
          </cell>
          <cell r="K13">
            <v>488961.07</v>
          </cell>
          <cell r="L13">
            <v>0.19841322284818091</v>
          </cell>
        </row>
        <row r="14">
          <cell r="B14" t="str">
            <v>(-) Egresos Financieros</v>
          </cell>
          <cell r="C14">
            <v>6715.41</v>
          </cell>
          <cell r="D14">
            <v>0.11931874091382398</v>
          </cell>
          <cell r="E14">
            <v>5089.2</v>
          </cell>
          <cell r="F14">
            <v>3.9788128583860861E-2</v>
          </cell>
          <cell r="G14">
            <v>6114.93</v>
          </cell>
          <cell r="H14">
            <v>3.863093473088991E-2</v>
          </cell>
          <cell r="I14">
            <v>40718.400000000001</v>
          </cell>
          <cell r="J14">
            <v>5.1056064193716166E-2</v>
          </cell>
          <cell r="K14">
            <v>122850.12</v>
          </cell>
          <cell r="L14">
            <v>4.8611978850873011E-2</v>
          </cell>
        </row>
        <row r="15">
          <cell r="B15" t="str">
            <v>Margen Financiero Bruto</v>
          </cell>
          <cell r="C15">
            <v>24192.13</v>
          </cell>
          <cell r="D15">
            <v>0.22433984832255263</v>
          </cell>
          <cell r="E15">
            <v>21877.13</v>
          </cell>
          <cell r="F15">
            <v>0.17103868220660223</v>
          </cell>
          <cell r="G15">
            <v>28667.523000000001</v>
          </cell>
          <cell r="H15">
            <v>0.17427387856428647</v>
          </cell>
          <cell r="I15">
            <v>124032.55</v>
          </cell>
          <cell r="J15">
            <v>0.14931109387022176</v>
          </cell>
          <cell r="K15">
            <v>366110.95</v>
          </cell>
          <cell r="L15">
            <v>0.1498012439973079</v>
          </cell>
        </row>
        <row r="16">
          <cell r="B16" t="str">
            <v>(+) Ing. por Recup. de Act. Financ.</v>
          </cell>
          <cell r="C16">
            <v>0</v>
          </cell>
          <cell r="D16">
            <v>0</v>
          </cell>
          <cell r="E16">
            <v>0</v>
          </cell>
          <cell r="F16">
            <v>0</v>
          </cell>
          <cell r="G16">
            <v>0.39700000000000002</v>
          </cell>
          <cell r="H16">
            <v>1.368823914767438E-6</v>
          </cell>
          <cell r="I16">
            <v>3594.45</v>
          </cell>
          <cell r="J16">
            <v>2.9741830674038352E-3</v>
          </cell>
          <cell r="K16">
            <v>3543.95</v>
          </cell>
          <cell r="L16">
            <v>1.401554794603225E-3</v>
          </cell>
        </row>
        <row r="17">
          <cell r="B17" t="str">
            <v>(-) Gastos por I. y Desv. de Act. F.</v>
          </cell>
          <cell r="C17">
            <v>1660.06</v>
          </cell>
          <cell r="D17">
            <v>1.6734174427101154E-2</v>
          </cell>
          <cell r="E17">
            <v>741.86</v>
          </cell>
          <cell r="F17">
            <v>5.7999727012542288E-3</v>
          </cell>
          <cell r="G17">
            <v>1683.5610000000001</v>
          </cell>
          <cell r="H17">
            <v>8.3626555873530326E-3</v>
          </cell>
          <cell r="I17">
            <v>9674.9599999999991</v>
          </cell>
          <cell r="J17">
            <v>1.0408300912164806E-2</v>
          </cell>
          <cell r="K17">
            <v>28202.98</v>
          </cell>
          <cell r="L17">
            <v>1.2468255761111765E-2</v>
          </cell>
        </row>
        <row r="18">
          <cell r="B18" t="str">
            <v>Margen Financiero Neto</v>
          </cell>
          <cell r="C18">
            <v>22532.07</v>
          </cell>
          <cell r="D18">
            <v>0.20760567389545148</v>
          </cell>
          <cell r="E18">
            <v>21135.27</v>
          </cell>
          <cell r="F18">
            <v>0.165238709505348</v>
          </cell>
          <cell r="G18">
            <v>26984.359</v>
          </cell>
          <cell r="H18">
            <v>0.16591259180084819</v>
          </cell>
          <cell r="I18">
            <v>117952.04</v>
          </cell>
          <cell r="J18">
            <v>0.14187697602546076</v>
          </cell>
          <cell r="K18">
            <v>341451.92</v>
          </cell>
          <cell r="L18">
            <v>0.13873454303079938</v>
          </cell>
        </row>
        <row r="19">
          <cell r="B19" t="str">
            <v>(-) Gastos de Transformación</v>
          </cell>
          <cell r="C19">
            <v>11562.12</v>
          </cell>
          <cell r="D19">
            <v>0.10887590071185516</v>
          </cell>
          <cell r="E19">
            <v>14641.87</v>
          </cell>
          <cell r="F19">
            <v>0.11447233480078892</v>
          </cell>
          <cell r="G19">
            <v>18839.901999999998</v>
          </cell>
          <cell r="H19">
            <v>0.11544244388511532</v>
          </cell>
          <cell r="I19">
            <v>88888.87</v>
          </cell>
          <cell r="J19">
            <v>0.1026873429295294</v>
          </cell>
          <cell r="K19">
            <v>242635.53</v>
          </cell>
          <cell r="L19">
            <v>0.10091364829444906</v>
          </cell>
        </row>
        <row r="20">
          <cell r="B20" t="str">
            <v>Margen de Intermediación</v>
          </cell>
          <cell r="C20">
            <v>10969.95</v>
          </cell>
          <cell r="D20">
            <v>9.8729773183596312E-2</v>
          </cell>
          <cell r="E20">
            <v>6493.4</v>
          </cell>
          <cell r="F20">
            <v>5.0766374704559095E-2</v>
          </cell>
          <cell r="G20">
            <v>8144.4570000000022</v>
          </cell>
          <cell r="H20">
            <v>5.0470147915732864E-2</v>
          </cell>
          <cell r="I20">
            <v>29063.17</v>
          </cell>
          <cell r="J20">
            <v>3.9189633095931382E-2</v>
          </cell>
          <cell r="K20">
            <v>98816.39</v>
          </cell>
          <cell r="L20">
            <v>3.7820894736350329E-2</v>
          </cell>
        </row>
        <row r="21">
          <cell r="B21" t="str">
            <v>(+) Ingresos Accesorias y Conexas</v>
          </cell>
          <cell r="C21">
            <v>1221.71</v>
          </cell>
          <cell r="D21">
            <v>1.3774765090631918E-2</v>
          </cell>
          <cell r="E21">
            <v>1399.85</v>
          </cell>
          <cell r="F21">
            <v>1.0944237168536829E-2</v>
          </cell>
          <cell r="G21">
            <v>2416.4340000000002</v>
          </cell>
          <cell r="H21">
            <v>1.3158238802882461E-2</v>
          </cell>
          <cell r="I21">
            <v>24278.87</v>
          </cell>
          <cell r="J21">
            <v>2.6958276319246962E-2</v>
          </cell>
          <cell r="K21">
            <v>43692.22</v>
          </cell>
          <cell r="L21">
            <v>1.8644345023292912E-2</v>
          </cell>
        </row>
        <row r="22">
          <cell r="B22" t="str">
            <v>(-) Otros Gastos Operativos</v>
          </cell>
          <cell r="C22">
            <v>322.91000000000003</v>
          </cell>
          <cell r="D22">
            <v>2.8443707866390141E-3</v>
          </cell>
          <cell r="E22">
            <v>441.56</v>
          </cell>
          <cell r="F22">
            <v>3.4521822796293334E-3</v>
          </cell>
          <cell r="G22">
            <v>1182.299</v>
          </cell>
          <cell r="H22">
            <v>5.5989345929731401E-3</v>
          </cell>
          <cell r="I22">
            <v>3757.15</v>
          </cell>
          <cell r="J22">
            <v>3.8727252868579693E-3</v>
          </cell>
          <cell r="K22">
            <v>17154.45</v>
          </cell>
          <cell r="L22">
            <v>5.7580761636526227E-3</v>
          </cell>
        </row>
        <row r="23">
          <cell r="B23" t="str">
            <v>Margen del Negocio</v>
          </cell>
          <cell r="C23">
            <v>11868.75</v>
          </cell>
          <cell r="D23">
            <v>0.10966016748758922</v>
          </cell>
          <cell r="E23">
            <v>7451.69</v>
          </cell>
          <cell r="F23">
            <v>5.8258429593466589E-2</v>
          </cell>
          <cell r="G23">
            <v>9378.5920000000042</v>
          </cell>
          <cell r="H23">
            <v>5.8029452125642186E-2</v>
          </cell>
          <cell r="I23">
            <v>49584.89</v>
          </cell>
          <cell r="J23">
            <v>6.2275184128320379E-2</v>
          </cell>
          <cell r="K23">
            <v>125354.16</v>
          </cell>
          <cell r="L23">
            <v>5.0707163595990611E-2</v>
          </cell>
        </row>
        <row r="24">
          <cell r="B24" t="str">
            <v>(+)Ingresos Extraordinarios</v>
          </cell>
          <cell r="C24">
            <v>98.92</v>
          </cell>
          <cell r="D24">
            <v>3.8555131096179333E-3</v>
          </cell>
          <cell r="E24">
            <v>3.28</v>
          </cell>
          <cell r="F24">
            <v>2.5643531744687502E-5</v>
          </cell>
          <cell r="G24">
            <v>2.4649999999999999</v>
          </cell>
          <cell r="H24">
            <v>1.9808295693548942E-5</v>
          </cell>
          <cell r="I24">
            <v>877.15</v>
          </cell>
          <cell r="J24">
            <v>8.7462989139328983E-4</v>
          </cell>
          <cell r="K24">
            <v>2391.5700000000002</v>
          </cell>
          <cell r="L24">
            <v>1.2740211359739833E-3</v>
          </cell>
        </row>
        <row r="25">
          <cell r="B25" t="str">
            <v>(-) Gastos Extraordinarios</v>
          </cell>
          <cell r="C25">
            <v>61.6</v>
          </cell>
          <cell r="D25">
            <v>3.3154872512187008E-4</v>
          </cell>
          <cell r="E25">
            <v>94.67</v>
          </cell>
          <cell r="F25">
            <v>7.4014425313096517E-4</v>
          </cell>
          <cell r="G25">
            <v>151.07499999999999</v>
          </cell>
          <cell r="H25">
            <v>8.4730889907940561E-4</v>
          </cell>
          <cell r="I25">
            <v>718.22</v>
          </cell>
          <cell r="J25">
            <v>9.6537826939830664E-4</v>
          </cell>
          <cell r="K25">
            <v>2024.72</v>
          </cell>
          <cell r="L25">
            <v>9.9089171220756293E-4</v>
          </cell>
        </row>
        <row r="26">
          <cell r="B26" t="str">
            <v>Margen de Beneficio</v>
          </cell>
          <cell r="C26">
            <v>11906.07</v>
          </cell>
          <cell r="D26">
            <v>0.1131841318720853</v>
          </cell>
          <cell r="E26">
            <v>7360.3</v>
          </cell>
          <cell r="F26">
            <v>5.7543928872080305E-2</v>
          </cell>
          <cell r="G26">
            <v>9229.9820000000036</v>
          </cell>
          <cell r="H26">
            <v>5.7201951522256329E-2</v>
          </cell>
          <cell r="I26">
            <v>49743.82</v>
          </cell>
          <cell r="J26">
            <v>6.2184435750315362E-2</v>
          </cell>
          <cell r="K26">
            <v>125721.01</v>
          </cell>
          <cell r="L26">
            <v>5.0990293019757035E-2</v>
          </cell>
        </row>
        <row r="27">
          <cell r="K27" t="str">
            <v>Otras Oblig. p/ Intermed. Financ.</v>
          </cell>
          <cell r="L27">
            <v>0</v>
          </cell>
        </row>
        <row r="28">
          <cell r="B28" t="str">
            <v>Activo Total Promedio</v>
          </cell>
          <cell r="C28">
            <v>185794.7123076923</v>
          </cell>
          <cell r="D28">
            <v>1</v>
          </cell>
          <cell r="E28">
            <v>255814.99714285714</v>
          </cell>
          <cell r="F28">
            <v>1</v>
          </cell>
          <cell r="G28">
            <v>290030</v>
          </cell>
          <cell r="H28">
            <v>1</v>
          </cell>
          <cell r="I28">
            <v>1418096.9713076921</v>
          </cell>
          <cell r="J28">
            <v>1</v>
          </cell>
          <cell r="K28">
            <v>3998630.679</v>
          </cell>
          <cell r="L28">
            <v>1</v>
          </cell>
        </row>
        <row r="29">
          <cell r="K29" t="str">
            <v>Otros Pasivos</v>
          </cell>
          <cell r="L29">
            <v>0</v>
          </cell>
        </row>
        <row r="30">
          <cell r="K30" t="str">
            <v>Oblig. Subordin.</v>
          </cell>
          <cell r="L30">
            <v>0</v>
          </cell>
        </row>
        <row r="31">
          <cell r="B31" t="str">
            <v>CASCADA DE RESULTADOS SIMPLIFICADA</v>
          </cell>
          <cell r="K31" t="str">
            <v>Oblig. Convertibles en Capital</v>
          </cell>
          <cell r="L31">
            <v>0</v>
          </cell>
        </row>
        <row r="32">
          <cell r="B32" t="str">
            <v>(Cifras en Millones de Bs. y en % ATP)</v>
          </cell>
          <cell r="K32" t="str">
            <v>Gestión Operativa</v>
          </cell>
          <cell r="L32">
            <v>1665.16309237</v>
          </cell>
        </row>
        <row r="33">
          <cell r="I33" t="str">
            <v>Estrato de Comparación</v>
          </cell>
        </row>
        <row r="34">
          <cell r="I34" t="str">
            <v>Bancos</v>
          </cell>
          <cell r="K34" t="str">
            <v>Banca</v>
          </cell>
          <cell r="L34">
            <v>0</v>
          </cell>
        </row>
        <row r="35">
          <cell r="I35" t="str">
            <v>Medianos</v>
          </cell>
          <cell r="K35" t="str">
            <v>Privada</v>
          </cell>
          <cell r="L35">
            <v>0</v>
          </cell>
        </row>
        <row r="36">
          <cell r="C36">
            <v>35400</v>
          </cell>
          <cell r="E36">
            <v>35582</v>
          </cell>
          <cell r="G36" t="str">
            <v>Dic-97</v>
          </cell>
          <cell r="I36">
            <v>35765</v>
          </cell>
          <cell r="K36" t="str">
            <v>Reservas de Capital</v>
          </cell>
          <cell r="L36">
            <v>1.519799989182502E-4</v>
          </cell>
        </row>
        <row r="37">
          <cell r="C37" t="str">
            <v>MM Bs.</v>
          </cell>
          <cell r="D37" t="str">
            <v>% ATP</v>
          </cell>
          <cell r="E37" t="str">
            <v>MM Bs.</v>
          </cell>
          <cell r="F37" t="str">
            <v>% ATP</v>
          </cell>
          <cell r="G37" t="str">
            <v>MM Bs.</v>
          </cell>
          <cell r="H37" t="str">
            <v>% ATP</v>
          </cell>
          <cell r="I37" t="str">
            <v>MM Bs.</v>
          </cell>
          <cell r="J37" t="str">
            <v>% ATP</v>
          </cell>
          <cell r="K37" t="str">
            <v>MM Bs.</v>
          </cell>
          <cell r="L37" t="str">
            <v>% ATP</v>
          </cell>
        </row>
        <row r="38">
          <cell r="K38" t="str">
            <v>Result. Acumulados</v>
          </cell>
          <cell r="L38">
            <v>6934.8942092399993</v>
          </cell>
        </row>
        <row r="39">
          <cell r="B39" t="str">
            <v>Margen Financiero Bruto</v>
          </cell>
          <cell r="C39">
            <v>24192.13</v>
          </cell>
          <cell r="D39">
            <v>0.22433984832255269</v>
          </cell>
          <cell r="E39">
            <v>21877.119999999999</v>
          </cell>
          <cell r="F39">
            <v>0.17103860402510299</v>
          </cell>
          <cell r="G39">
            <v>28667.523000000001</v>
          </cell>
          <cell r="H39">
            <v>0.17427384408509464</v>
          </cell>
          <cell r="I39">
            <v>124032.56</v>
          </cell>
          <cell r="J39">
            <v>0.14931109387022176</v>
          </cell>
          <cell r="K39">
            <v>366110.96</v>
          </cell>
          <cell r="L39">
            <v>0.14980125400073238</v>
          </cell>
        </row>
        <row r="40">
          <cell r="B40" t="str">
            <v>(-) Gastos de Transformación</v>
          </cell>
          <cell r="C40">
            <v>11562.12</v>
          </cell>
          <cell r="D40">
            <v>0.10887590071185516</v>
          </cell>
          <cell r="E40">
            <v>14641.87</v>
          </cell>
          <cell r="F40">
            <v>0.11447233480078892</v>
          </cell>
          <cell r="G40">
            <v>18839.901999999998</v>
          </cell>
          <cell r="H40">
            <v>0.11544244388511532</v>
          </cell>
          <cell r="I40">
            <v>88888.87</v>
          </cell>
          <cell r="J40">
            <v>0.1026873429295294</v>
          </cell>
          <cell r="K40">
            <v>242635.53</v>
          </cell>
          <cell r="L40">
            <v>0.10091364829444906</v>
          </cell>
        </row>
        <row r="41">
          <cell r="B41" t="str">
            <v>Margen Total de Intermediación</v>
          </cell>
          <cell r="C41">
            <v>12630.01</v>
          </cell>
          <cell r="D41">
            <v>0.11546394761069753</v>
          </cell>
          <cell r="E41">
            <v>7235.25</v>
          </cell>
          <cell r="F41">
            <v>5.656626922431409E-2</v>
          </cell>
          <cell r="G41">
            <v>9827.6210000000028</v>
          </cell>
          <cell r="H41">
            <v>5.883140019997931E-2</v>
          </cell>
          <cell r="I41">
            <v>35143.69</v>
          </cell>
          <cell r="J41">
            <v>4.6623750940692363E-2</v>
          </cell>
          <cell r="K41">
            <v>123475.43</v>
          </cell>
          <cell r="L41">
            <v>4.8887605706283331E-2</v>
          </cell>
        </row>
        <row r="42">
          <cell r="B42" t="str">
            <v>(+) Ingresos Accesorias y Conexas</v>
          </cell>
          <cell r="C42">
            <v>1221.71</v>
          </cell>
          <cell r="D42">
            <v>1.3774765090631918E-2</v>
          </cell>
          <cell r="E42">
            <v>1399.85</v>
          </cell>
          <cell r="F42">
            <v>1.0944237168536829E-2</v>
          </cell>
          <cell r="G42">
            <v>2416.4340000000002</v>
          </cell>
          <cell r="H42">
            <v>1.3158238802882461E-2</v>
          </cell>
          <cell r="I42">
            <v>24278.87</v>
          </cell>
          <cell r="J42">
            <v>2.6958276319246962E-2</v>
          </cell>
          <cell r="K42">
            <v>43692.22</v>
          </cell>
          <cell r="L42">
            <v>1.8644345023292912E-2</v>
          </cell>
        </row>
        <row r="43">
          <cell r="B43" t="str">
            <v>(+) Ing. por Recup. de Act. Financ.</v>
          </cell>
          <cell r="C43">
            <v>0</v>
          </cell>
          <cell r="D43">
            <v>0</v>
          </cell>
          <cell r="E43">
            <v>0</v>
          </cell>
          <cell r="F43">
            <v>0</v>
          </cell>
          <cell r="G43">
            <v>0.39700000000000002</v>
          </cell>
          <cell r="H43">
            <v>1.368823914767438E-6</v>
          </cell>
          <cell r="I43">
            <v>3594.45</v>
          </cell>
          <cell r="J43">
            <v>2.9741830674038352E-3</v>
          </cell>
          <cell r="K43">
            <v>3543.95</v>
          </cell>
          <cell r="L43">
            <v>1.401554794603225E-3</v>
          </cell>
        </row>
        <row r="44">
          <cell r="B44" t="str">
            <v>(-) Gastos por I. y Desv. de Act. F.</v>
          </cell>
          <cell r="C44">
            <v>1660.06</v>
          </cell>
          <cell r="D44">
            <v>1.6734174427101154E-2</v>
          </cell>
          <cell r="E44">
            <v>741.86</v>
          </cell>
          <cell r="F44">
            <v>5.7999727012542288E-3</v>
          </cell>
          <cell r="G44">
            <v>1683.5610000000001</v>
          </cell>
          <cell r="H44">
            <v>8.3626555873530326E-3</v>
          </cell>
          <cell r="I44">
            <v>9674.9599999999991</v>
          </cell>
          <cell r="J44">
            <v>1.0408300912164806E-2</v>
          </cell>
          <cell r="K44">
            <v>28202.98</v>
          </cell>
          <cell r="L44">
            <v>1.2468255761111765E-2</v>
          </cell>
        </row>
        <row r="45">
          <cell r="B45" t="str">
            <v>(-) Otros Gastos Operativos</v>
          </cell>
          <cell r="C45">
            <v>322.91000000000003</v>
          </cell>
          <cell r="D45">
            <v>2.8443707866390141E-3</v>
          </cell>
          <cell r="E45">
            <v>441.56</v>
          </cell>
          <cell r="F45">
            <v>3.4521822796293334E-3</v>
          </cell>
          <cell r="G45">
            <v>1182.299</v>
          </cell>
          <cell r="H45">
            <v>5.5989345929731401E-3</v>
          </cell>
          <cell r="I45">
            <v>3757.15</v>
          </cell>
          <cell r="J45">
            <v>3.8727252868579693E-3</v>
          </cell>
          <cell r="K45">
            <v>17154.45</v>
          </cell>
          <cell r="L45">
            <v>5.7580761636526227E-3</v>
          </cell>
        </row>
        <row r="46">
          <cell r="B46" t="str">
            <v>Margen Total del Negocio Bancario</v>
          </cell>
          <cell r="C46">
            <v>11868.75</v>
          </cell>
          <cell r="D46">
            <v>0.10966016748758928</v>
          </cell>
          <cell r="E46">
            <v>7451.68</v>
          </cell>
          <cell r="F46">
            <v>5.8258351411967356E-2</v>
          </cell>
          <cell r="G46">
            <v>9378.5920000000042</v>
          </cell>
          <cell r="H46">
            <v>5.8029417646450372E-2</v>
          </cell>
          <cell r="I46">
            <v>49584.9</v>
          </cell>
          <cell r="J46">
            <v>6.22751841283204E-2</v>
          </cell>
          <cell r="K46">
            <v>125354.17</v>
          </cell>
          <cell r="L46">
            <v>5.070717359941506E-2</v>
          </cell>
        </row>
        <row r="47">
          <cell r="B47" t="str">
            <v>(+)Ingresos Extraordinarios</v>
          </cell>
          <cell r="C47">
            <v>98.92</v>
          </cell>
          <cell r="D47">
            <v>3.8555131096179333E-3</v>
          </cell>
          <cell r="E47">
            <v>3.28</v>
          </cell>
          <cell r="F47">
            <v>2.5643531744687502E-5</v>
          </cell>
          <cell r="G47">
            <v>2.4649999999999999</v>
          </cell>
          <cell r="H47">
            <v>1.9808295693548942E-5</v>
          </cell>
          <cell r="I47">
            <v>877.15</v>
          </cell>
          <cell r="J47">
            <v>8.7462989139328983E-4</v>
          </cell>
          <cell r="K47">
            <v>2391.5700000000002</v>
          </cell>
          <cell r="L47">
            <v>1.2740211359739833E-3</v>
          </cell>
        </row>
        <row r="48">
          <cell r="B48" t="str">
            <v>(-) Gastos Extraordinarios</v>
          </cell>
          <cell r="C48">
            <v>61.6</v>
          </cell>
          <cell r="D48">
            <v>3.3154872512187008E-4</v>
          </cell>
          <cell r="E48">
            <v>94.67</v>
          </cell>
          <cell r="F48">
            <v>7.4014425313096517E-4</v>
          </cell>
          <cell r="G48">
            <v>151.07499999999999</v>
          </cell>
          <cell r="H48">
            <v>8.4730889907940561E-4</v>
          </cell>
          <cell r="I48">
            <v>718.22</v>
          </cell>
          <cell r="J48">
            <v>9.6537826939830664E-4</v>
          </cell>
          <cell r="K48">
            <v>2024.72</v>
          </cell>
          <cell r="L48">
            <v>9.9089171220756293E-4</v>
          </cell>
        </row>
        <row r="49">
          <cell r="B49" t="str">
            <v>Margen de Beneficio</v>
          </cell>
          <cell r="C49">
            <v>11906.07</v>
          </cell>
          <cell r="D49">
            <v>0.11318413187208536</v>
          </cell>
          <cell r="E49">
            <v>7360.29</v>
          </cell>
          <cell r="F49">
            <v>5.7543850690581079E-2</v>
          </cell>
          <cell r="G49">
            <v>9229.9820000000036</v>
          </cell>
          <cell r="H49">
            <v>5.7201917043064515E-2</v>
          </cell>
          <cell r="I49">
            <v>49743.83</v>
          </cell>
          <cell r="J49">
            <v>6.2184435750315382E-2</v>
          </cell>
          <cell r="K49">
            <v>125721.02</v>
          </cell>
          <cell r="L49">
            <v>5.0990303023181485E-2</v>
          </cell>
        </row>
        <row r="51">
          <cell r="B51" t="str">
            <v>Activo Total Promedio</v>
          </cell>
          <cell r="C51">
            <v>185794.7123076923</v>
          </cell>
          <cell r="D51">
            <v>1</v>
          </cell>
          <cell r="E51">
            <v>255814.99714285714</v>
          </cell>
          <cell r="F51">
            <v>1</v>
          </cell>
          <cell r="G51">
            <v>290030</v>
          </cell>
          <cell r="H51">
            <v>1</v>
          </cell>
          <cell r="I51">
            <v>1418096.9713076921</v>
          </cell>
          <cell r="J51">
            <v>1</v>
          </cell>
          <cell r="K51">
            <v>3998630.679</v>
          </cell>
          <cell r="L51">
            <v>1</v>
          </cell>
        </row>
        <row r="55">
          <cell r="B55" t="str">
            <v>DESCOMPOSICION DEL MARGEN FINANCIERO</v>
          </cell>
        </row>
        <row r="57">
          <cell r="F57" t="str">
            <v xml:space="preserve">Estrato de </v>
          </cell>
        </row>
        <row r="58">
          <cell r="F58" t="str">
            <v>Comparación</v>
          </cell>
        </row>
        <row r="59">
          <cell r="F59" t="str">
            <v>Bancos</v>
          </cell>
          <cell r="G59" t="str">
            <v>Banca</v>
          </cell>
        </row>
        <row r="60">
          <cell r="F60" t="str">
            <v>Medianos</v>
          </cell>
          <cell r="G60" t="str">
            <v>Privada</v>
          </cell>
        </row>
        <row r="61">
          <cell r="C61">
            <v>35400</v>
          </cell>
          <cell r="D61">
            <v>35582</v>
          </cell>
          <cell r="E61" t="str">
            <v>Dic-97</v>
          </cell>
          <cell r="F61">
            <v>35765</v>
          </cell>
        </row>
        <row r="63">
          <cell r="B63" t="str">
            <v>1.- Rentab. Media del Act. Rent. (r)</v>
          </cell>
          <cell r="C63">
            <v>0.46864755414399267</v>
          </cell>
          <cell r="D63">
            <v>0.28541174735700975</v>
          </cell>
          <cell r="E63">
            <v>0.2966476934170087</v>
          </cell>
          <cell r="F63">
            <v>0.30619696189514084</v>
          </cell>
          <cell r="G63">
            <v>0.31025845376216638</v>
          </cell>
        </row>
        <row r="64">
          <cell r="B64" t="str">
            <v>2.- Costo Medio del Pas. Oneroso (c)</v>
          </cell>
          <cell r="C64">
            <v>0.22613139328811141</v>
          </cell>
          <cell r="D64">
            <v>8.2128297835213762E-2</v>
          </cell>
          <cell r="E64">
            <v>7.9428936068693709E-2</v>
          </cell>
          <cell r="F64">
            <v>8.9756297980370631E-2</v>
          </cell>
          <cell r="G64">
            <v>8.7147674832039973E-2</v>
          </cell>
        </row>
        <row r="65">
          <cell r="B65" t="str">
            <v>3.- Activo Rentable Promedio (ARP)</v>
          </cell>
          <cell r="C65">
            <v>136243</v>
          </cell>
          <cell r="D65">
            <v>188964.40142857144</v>
          </cell>
          <cell r="E65">
            <v>208155.27769230769</v>
          </cell>
          <cell r="F65">
            <v>927964.98776923073</v>
          </cell>
          <cell r="G65">
            <v>2557162.2316153846</v>
          </cell>
        </row>
        <row r="66">
          <cell r="B66" t="str">
            <v>4.- Pasivo Oneroso Promedio (POP)</v>
          </cell>
          <cell r="C66">
            <v>98035</v>
          </cell>
          <cell r="D66">
            <v>123932.92285714285</v>
          </cell>
          <cell r="E66">
            <v>141058.54307692309</v>
          </cell>
          <cell r="F66">
            <v>806655.92976923077</v>
          </cell>
          <cell r="G66">
            <v>2230482.3436153843</v>
          </cell>
        </row>
        <row r="67">
          <cell r="B67" t="str">
            <v>5.- Activo Total Promedio (ATP)</v>
          </cell>
          <cell r="C67">
            <v>185794.7123076923</v>
          </cell>
          <cell r="D67">
            <v>255814.99714285714</v>
          </cell>
          <cell r="E67">
            <v>290030</v>
          </cell>
          <cell r="F67">
            <v>1418096.9713076921</v>
          </cell>
          <cell r="G67">
            <v>3998630.679</v>
          </cell>
        </row>
        <row r="68">
          <cell r="B68" t="str">
            <v>6.- Margen de Intermediación (1-2)%</v>
          </cell>
          <cell r="C68">
            <v>0.24251616085588126</v>
          </cell>
          <cell r="D68">
            <v>0.203283449521796</v>
          </cell>
          <cell r="E68">
            <v>0.21721875734831497</v>
          </cell>
          <cell r="F68">
            <v>0.21644066391477021</v>
          </cell>
          <cell r="G68">
            <v>0.2231107789301264</v>
          </cell>
        </row>
        <row r="69">
          <cell r="B69" t="str">
            <v xml:space="preserve">7.- ARP/ATP </v>
          </cell>
          <cell r="C69">
            <v>0.73329858696069705</v>
          </cell>
          <cell r="D69">
            <v>0.73867601015997619</v>
          </cell>
          <cell r="E69">
            <v>0.71770257453472985</v>
          </cell>
          <cell r="F69">
            <v>0.65437343605177556</v>
          </cell>
          <cell r="G69">
            <v>0.63950948134447216</v>
          </cell>
        </row>
        <row r="70">
          <cell r="B70" t="str">
            <v xml:space="preserve">8.- POP / ATP </v>
          </cell>
          <cell r="C70">
            <v>0.52765226083315797</v>
          </cell>
          <cell r="D70">
            <v>0.4844630855943674</v>
          </cell>
          <cell r="E70">
            <v>0.48635845628701546</v>
          </cell>
          <cell r="F70">
            <v>0.56882987982505628</v>
          </cell>
          <cell r="G70">
            <v>0.55781154166835833</v>
          </cell>
        </row>
        <row r="71">
          <cell r="B71" t="str">
            <v>9.- Act. Rent. Financ. con Pasivos No</v>
          </cell>
        </row>
        <row r="72">
          <cell r="B72" t="str">
            <v xml:space="preserve">      Oneroso / ATP </v>
          </cell>
          <cell r="C72">
            <v>0.20564632612753914</v>
          </cell>
          <cell r="D72">
            <v>0.25421292456560884</v>
          </cell>
          <cell r="E72">
            <v>0.23134411824771436</v>
          </cell>
          <cell r="F72">
            <v>8.5543556226719344E-2</v>
          </cell>
          <cell r="G72">
            <v>8.169793967611387E-2</v>
          </cell>
        </row>
        <row r="74">
          <cell r="B74" t="str">
            <v>Módulo I</v>
          </cell>
        </row>
        <row r="75">
          <cell r="B75" t="str">
            <v xml:space="preserve">10.- Margen Financ. obt. por los </v>
          </cell>
        </row>
        <row r="76">
          <cell r="B76" t="str">
            <v xml:space="preserve">       Pasivos Onerosos /ATP  (6)*(8) </v>
          </cell>
          <cell r="C76">
            <v>0.12796420056418356</v>
          </cell>
          <cell r="D76">
            <v>9.8483327205596133E-2</v>
          </cell>
          <cell r="E76">
            <v>0.10564617950051026</v>
          </cell>
          <cell r="F76">
            <v>0.12311791684389413</v>
          </cell>
          <cell r="G76">
            <v>0.12445376755784208</v>
          </cell>
        </row>
        <row r="77">
          <cell r="B77" t="str">
            <v>11.- Margen Financiero de los Act. Rentab.</v>
          </cell>
        </row>
        <row r="78">
          <cell r="B78" t="str">
            <v xml:space="preserve">        financiado por Pasivos No Onerosos </v>
          </cell>
          <cell r="C78">
            <v>9.6375647758369071E-2</v>
          </cell>
          <cell r="D78">
            <v>7.2555355001006128E-2</v>
          </cell>
          <cell r="E78">
            <v>6.8627699063776193E-2</v>
          </cell>
          <cell r="F78">
            <v>2.6193177026327619E-2</v>
          </cell>
          <cell r="G78">
            <v>2.5347476439465833E-2</v>
          </cell>
        </row>
        <row r="79">
          <cell r="B79" t="str">
            <v xml:space="preserve">12.- Margen Financiero </v>
          </cell>
          <cell r="C79">
            <v>0.22433984832255263</v>
          </cell>
          <cell r="D79">
            <v>0.17103868220660226</v>
          </cell>
          <cell r="E79">
            <v>0.17427387856428644</v>
          </cell>
          <cell r="F79">
            <v>0.14931109387022173</v>
          </cell>
          <cell r="G79">
            <v>0.14980124399730793</v>
          </cell>
        </row>
        <row r="80">
          <cell r="B80" t="str">
            <v xml:space="preserve">13.- Margen Financiero Efectivo </v>
          </cell>
          <cell r="C80">
            <v>24192.157578239996</v>
          </cell>
          <cell r="D80">
            <v>21877.13</v>
          </cell>
          <cell r="E80">
            <v>28667.522999999994</v>
          </cell>
          <cell r="F80">
            <v>124032.61</v>
          </cell>
          <cell r="G80">
            <v>366110.85</v>
          </cell>
        </row>
        <row r="81">
          <cell r="B81" t="str">
            <v xml:space="preserve">14.- Brecha Cuantitativa </v>
          </cell>
          <cell r="C81">
            <v>38208</v>
          </cell>
          <cell r="D81">
            <v>65031.478571428583</v>
          </cell>
          <cell r="E81">
            <v>67096.734615384601</v>
          </cell>
          <cell r="F81">
            <v>121309.05799999998</v>
          </cell>
          <cell r="G81">
            <v>326679.88800000027</v>
          </cell>
        </row>
        <row r="82">
          <cell r="B82" t="str">
            <v xml:space="preserve">15.- Margen Financiero Teórico </v>
          </cell>
          <cell r="C82">
            <v>15782.071829506323</v>
          </cell>
          <cell r="D82">
            <v>12596.756033859319</v>
          </cell>
          <cell r="E82">
            <v>18043.805406673673</v>
          </cell>
          <cell r="F82">
            <v>104587.14499003856</v>
          </cell>
          <cell r="G82">
            <v>305093.65307392227</v>
          </cell>
        </row>
        <row r="83">
          <cell r="B83" t="str">
            <v>16.- Ingreso Financiero Marginal de la</v>
          </cell>
        </row>
        <row r="84">
          <cell r="B84" t="str">
            <v xml:space="preserve">        Brecha Estructural </v>
          </cell>
          <cell r="C84">
            <v>8410.0857487336725</v>
          </cell>
          <cell r="D84">
            <v>9280.3739661406835</v>
          </cell>
          <cell r="E84">
            <v>10623.717593326324</v>
          </cell>
          <cell r="F84">
            <v>19445.465009961415</v>
          </cell>
          <cell r="G84">
            <v>61017.19692607777</v>
          </cell>
        </row>
        <row r="86">
          <cell r="B86" t="str">
            <v>Módulo II</v>
          </cell>
        </row>
        <row r="87">
          <cell r="B87" t="str">
            <v>10.- Aporte de los Act. Productivos</v>
          </cell>
        </row>
        <row r="88">
          <cell r="B88" t="str">
            <v xml:space="preserve">         AR*(r-c)/ATP </v>
          </cell>
          <cell r="C88">
            <v>0.17783675807075086</v>
          </cell>
          <cell r="D88">
            <v>0.15016060742431719</v>
          </cell>
          <cell r="E88">
            <v>0.15589846138612043</v>
          </cell>
          <cell r="F88">
            <v>0.14163302094723573</v>
          </cell>
          <cell r="G88">
            <v>0.14268145851596631</v>
          </cell>
        </row>
        <row r="89">
          <cell r="B89" t="str">
            <v xml:space="preserve">11.- Costo Financiero de la Brecha </v>
          </cell>
        </row>
        <row r="90">
          <cell r="B90" t="str">
            <v xml:space="preserve">         Estructural  </v>
          </cell>
          <cell r="C90">
            <v>4.6503090251801778E-2</v>
          </cell>
          <cell r="D90">
            <v>2.0878074782285053E-2</v>
          </cell>
          <cell r="E90">
            <v>1.8375417178166025E-2</v>
          </cell>
          <cell r="F90">
            <v>7.6780729229860107E-3</v>
          </cell>
          <cell r="G90">
            <v>7.119785481341589E-3</v>
          </cell>
        </row>
        <row r="91">
          <cell r="B91" t="str">
            <v xml:space="preserve">12.- Margen Financiero </v>
          </cell>
          <cell r="C91">
            <v>0.22433984832255263</v>
          </cell>
          <cell r="D91">
            <v>0.17103868220660223</v>
          </cell>
          <cell r="E91">
            <v>0.17427387856428644</v>
          </cell>
          <cell r="F91">
            <v>0.14931109387022173</v>
          </cell>
          <cell r="G91">
            <v>0.1498012439973079</v>
          </cell>
        </row>
        <row r="92">
          <cell r="B92" t="str">
            <v xml:space="preserve">14.- Brecha Cuantitativa </v>
          </cell>
          <cell r="C92">
            <v>38208</v>
          </cell>
          <cell r="D92">
            <v>65031.478571428583</v>
          </cell>
          <cell r="E92">
            <v>67096.734615384601</v>
          </cell>
          <cell r="F92">
            <v>121309.05799999998</v>
          </cell>
          <cell r="G92">
            <v>326679.88800000027</v>
          </cell>
        </row>
        <row r="93">
          <cell r="B93" t="str">
            <v xml:space="preserve">15.- Margen Financiero Teórico </v>
          </cell>
          <cell r="C93">
            <v>21811.129303487833</v>
          </cell>
          <cell r="D93">
            <v>19206.667679610699</v>
          </cell>
          <cell r="E93">
            <v>26008.563076205806</v>
          </cell>
          <cell r="F93">
            <v>118659.35804243392</v>
          </cell>
          <cell r="G93">
            <v>348567.45734640874</v>
          </cell>
        </row>
        <row r="94">
          <cell r="B94" t="str">
            <v>16.- Ingreso Financiero Marginal de la</v>
          </cell>
        </row>
        <row r="95">
          <cell r="B95" t="str">
            <v xml:space="preserve">        Brecha Estructural </v>
          </cell>
          <cell r="C95">
            <v>2381.0282747521615</v>
          </cell>
          <cell r="D95">
            <v>2670.4623203893043</v>
          </cell>
          <cell r="E95">
            <v>2658.9599237941884</v>
          </cell>
          <cell r="F95">
            <v>5373.2519575660608</v>
          </cell>
          <cell r="G95">
            <v>17543.392653591261</v>
          </cell>
        </row>
      </sheetData>
      <sheetData sheetId="5" refreshError="1"/>
      <sheetData sheetId="6" refreshError="1"/>
      <sheetData sheetId="7" refreshError="1"/>
      <sheetData sheetId="8" refreshError="1"/>
      <sheetData sheetId="9" refreshError="1"/>
      <sheetData sheetId="10" refreshError="1"/>
    </sheetDataSet>
  </externalBook>
</externalLink>
</file>

<file path=xl/externalLinks/externalLink9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1990-1999"/>
      <sheetName val="1995-1999"/>
      <sheetName val="1994"/>
      <sheetName val="1995"/>
      <sheetName val="1996"/>
      <sheetName val="1997"/>
      <sheetName val="1998"/>
      <sheetName val="1999"/>
      <sheetName val="2000"/>
      <sheetName val="2001"/>
      <sheetName val="2002"/>
      <sheetName val="2001 RC"/>
      <sheetName val="2002 RC"/>
      <sheetName val="S+D BALANCE"/>
      <sheetName val="MTH DEMAND"/>
      <sheetName val="MONTHLY"/>
      <sheetName val="ST Qtrly"/>
      <sheetName val="ST Annual"/>
      <sheetName val="Chart1"/>
      <sheetName val="Chart1 (2)"/>
      <sheetName val="macros"/>
      <sheetName val="macros2"/>
      <sheetName val="automacros"/>
      <sheetName val="Mcword"/>
      <sheetName val="Monthly Demand"/>
      <sheetName val="2001 DT"/>
      <sheetName val="2002 DT"/>
      <sheetName val="ST Annual DT"/>
      <sheetName val="ST Qtrly DT"/>
      <sheetName val="Chart - Demand Scenarios"/>
      <sheetName val="Feeder"/>
      <sheetName val="Sheet1"/>
      <sheetName val="2003"/>
      <sheetName val="Old Balance"/>
      <sheetName val="Balance"/>
      <sheetName val="Stock Assumptions"/>
      <sheetName val="Supply Assumption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row r="5">
          <cell r="A5">
            <v>36850.517349189817</v>
          </cell>
        </row>
        <row r="6">
          <cell r="A6">
            <v>1989</v>
          </cell>
        </row>
        <row r="7">
          <cell r="A7" t="str">
            <v>Oil Consumption</v>
          </cell>
          <cell r="B7">
            <v>66.400000000000006</v>
          </cell>
          <cell r="C7">
            <v>67.599999999999994</v>
          </cell>
          <cell r="D7">
            <v>67.8</v>
          </cell>
          <cell r="E7">
            <v>64.400000000000006</v>
          </cell>
          <cell r="F7">
            <v>64.099999999999994</v>
          </cell>
          <cell r="G7">
            <v>65.099999999999994</v>
          </cell>
          <cell r="H7">
            <v>64.599999999999994</v>
          </cell>
          <cell r="I7">
            <v>65.2</v>
          </cell>
          <cell r="J7">
            <v>64.7</v>
          </cell>
          <cell r="K7">
            <v>67.3</v>
          </cell>
          <cell r="L7">
            <v>67.400000000000006</v>
          </cell>
          <cell r="M7">
            <v>70.400000000000006</v>
          </cell>
          <cell r="O7">
            <v>67.3</v>
          </cell>
        </row>
        <row r="9">
          <cell r="A9" t="str">
            <v>OPEC Crude Oil Output</v>
          </cell>
          <cell r="B9">
            <v>19.8</v>
          </cell>
          <cell r="C9">
            <v>19.600000000000001</v>
          </cell>
          <cell r="D9">
            <v>19.7</v>
          </cell>
          <cell r="E9">
            <v>20.2</v>
          </cell>
          <cell r="F9">
            <v>20.7</v>
          </cell>
          <cell r="G9">
            <v>20.9</v>
          </cell>
          <cell r="H9">
            <v>20.9</v>
          </cell>
          <cell r="I9">
            <v>21.6</v>
          </cell>
          <cell r="J9">
            <v>22.2</v>
          </cell>
          <cell r="K9">
            <v>22.8</v>
          </cell>
          <cell r="L9">
            <v>23.4</v>
          </cell>
          <cell r="M9">
            <v>23.5</v>
          </cell>
          <cell r="O9">
            <v>19.7</v>
          </cell>
        </row>
        <row r="10">
          <cell r="A10" t="str">
            <v>Other Supplies</v>
          </cell>
          <cell r="B10">
            <v>45.22</v>
          </cell>
          <cell r="C10">
            <v>44.72</v>
          </cell>
          <cell r="D10">
            <v>44.82</v>
          </cell>
          <cell r="E10">
            <v>44.62</v>
          </cell>
          <cell r="F10">
            <v>44.22</v>
          </cell>
          <cell r="G10">
            <v>43.52</v>
          </cell>
          <cell r="H10">
            <v>44.42</v>
          </cell>
          <cell r="I10">
            <v>44.52</v>
          </cell>
          <cell r="J10">
            <v>44.42</v>
          </cell>
          <cell r="K10">
            <v>44.72</v>
          </cell>
          <cell r="L10">
            <v>44.72</v>
          </cell>
          <cell r="M10">
            <v>44.22</v>
          </cell>
          <cell r="O10">
            <v>44.9</v>
          </cell>
        </row>
        <row r="11">
          <cell r="A11" t="str">
            <v>Total Oil Supplies</v>
          </cell>
          <cell r="B11">
            <v>65.02</v>
          </cell>
          <cell r="C11">
            <v>64.319999999999993</v>
          </cell>
          <cell r="D11">
            <v>64.52</v>
          </cell>
          <cell r="E11">
            <v>64.819999999999993</v>
          </cell>
          <cell r="F11">
            <v>64.92</v>
          </cell>
          <cell r="G11">
            <v>64.42</v>
          </cell>
          <cell r="H11">
            <v>65.319999999999993</v>
          </cell>
          <cell r="I11">
            <v>66.12</v>
          </cell>
          <cell r="J11">
            <v>66.62</v>
          </cell>
          <cell r="K11">
            <v>67.52</v>
          </cell>
          <cell r="L11">
            <v>68.12</v>
          </cell>
          <cell r="M11">
            <v>67.72</v>
          </cell>
          <cell r="O11">
            <v>64.599999999999994</v>
          </cell>
        </row>
        <row r="13">
          <cell r="A13" t="str">
            <v>Stock change</v>
          </cell>
          <cell r="B13">
            <v>-1.3800000000000097</v>
          </cell>
          <cell r="C13">
            <v>-3.2800000000000011</v>
          </cell>
          <cell r="D13">
            <v>-3.2800000000000011</v>
          </cell>
          <cell r="E13">
            <v>0.41999999999998749</v>
          </cell>
          <cell r="F13">
            <v>0.82000000000000739</v>
          </cell>
          <cell r="G13">
            <v>-0.67999999999999261</v>
          </cell>
          <cell r="H13">
            <v>0.71999999999999886</v>
          </cell>
          <cell r="I13">
            <v>0.92000000000000171</v>
          </cell>
          <cell r="J13">
            <v>1.9200000000000017</v>
          </cell>
          <cell r="K13">
            <v>0.21999999999999886</v>
          </cell>
          <cell r="L13">
            <v>0.71999999999999886</v>
          </cell>
          <cell r="M13">
            <v>-2.6800000000000068</v>
          </cell>
          <cell r="O13">
            <v>-2.7000000000000028</v>
          </cell>
        </row>
        <row r="15">
          <cell r="A15" t="str">
            <v>Comm Stocks on Land</v>
          </cell>
          <cell r="B15">
            <v>3242.4</v>
          </cell>
          <cell r="C15">
            <v>3161.96</v>
          </cell>
          <cell r="D15">
            <v>3054.5799999999995</v>
          </cell>
          <cell r="E15">
            <v>3043.6799999999989</v>
          </cell>
          <cell r="F15">
            <v>3060.599999999999</v>
          </cell>
          <cell r="G15">
            <v>3043.7999999999993</v>
          </cell>
          <cell r="H15">
            <v>3061.119999999999</v>
          </cell>
          <cell r="I15">
            <v>3074.74</v>
          </cell>
          <cell r="J15">
            <v>3108.14</v>
          </cell>
          <cell r="K15">
            <v>3095.7599999999998</v>
          </cell>
          <cell r="L15">
            <v>3113.16</v>
          </cell>
          <cell r="M15">
            <v>3039.38</v>
          </cell>
        </row>
        <row r="16">
          <cell r="A16" t="str">
            <v>Days Supply</v>
          </cell>
          <cell r="B16">
            <v>61.428481212503954</v>
          </cell>
          <cell r="C16">
            <v>60.83014492753626</v>
          </cell>
          <cell r="D16">
            <v>59.315294117647063</v>
          </cell>
          <cell r="E16">
            <v>58.464815419797468</v>
          </cell>
          <cell r="F16">
            <v>57.780915287244412</v>
          </cell>
          <cell r="G16">
            <v>57.0068359375</v>
          </cell>
          <cell r="H16">
            <v>55.37856</v>
          </cell>
          <cell r="I16">
            <v>53.887346165982976</v>
          </cell>
          <cell r="J16">
            <v>51.726691042047534</v>
          </cell>
          <cell r="K16">
            <v>50.349802970597175</v>
          </cell>
          <cell r="L16">
            <v>49.36076899969963</v>
          </cell>
          <cell r="M16">
            <v>47.741788321167903</v>
          </cell>
        </row>
        <row r="18">
          <cell r="A18" t="str">
            <v>Total Stocks</v>
          </cell>
          <cell r="B18">
            <v>5191</v>
          </cell>
          <cell r="C18">
            <v>5099.16</v>
          </cell>
          <cell r="D18">
            <v>4997.4799999999996</v>
          </cell>
          <cell r="E18">
            <v>5010.079999999999</v>
          </cell>
          <cell r="F18">
            <v>5035.4999999999991</v>
          </cell>
          <cell r="G18">
            <v>5015.0999999999995</v>
          </cell>
          <cell r="H18">
            <v>5037.4199999999992</v>
          </cell>
          <cell r="I18">
            <v>5065.9399999999996</v>
          </cell>
          <cell r="J18">
            <v>5123.54</v>
          </cell>
          <cell r="K18">
            <v>5130.3599999999997</v>
          </cell>
          <cell r="L18">
            <v>5151.96</v>
          </cell>
          <cell r="M18">
            <v>5068.88</v>
          </cell>
        </row>
        <row r="19">
          <cell r="A19" t="str">
            <v>- Gov Strategic</v>
          </cell>
          <cell r="B19">
            <v>1075</v>
          </cell>
          <cell r="C19">
            <v>1075</v>
          </cell>
          <cell r="D19">
            <v>1075</v>
          </cell>
          <cell r="E19">
            <v>1085</v>
          </cell>
          <cell r="F19">
            <v>1085</v>
          </cell>
          <cell r="G19">
            <v>1085</v>
          </cell>
          <cell r="H19">
            <v>1095</v>
          </cell>
          <cell r="I19">
            <v>1095</v>
          </cell>
          <cell r="J19">
            <v>1095</v>
          </cell>
          <cell r="K19">
            <v>1100</v>
          </cell>
          <cell r="L19">
            <v>1100</v>
          </cell>
          <cell r="M19">
            <v>1100</v>
          </cell>
        </row>
        <row r="20">
          <cell r="A20" t="str">
            <v>- Oil Afloat</v>
          </cell>
          <cell r="B20">
            <v>645</v>
          </cell>
          <cell r="C20">
            <v>640</v>
          </cell>
          <cell r="D20">
            <v>660</v>
          </cell>
          <cell r="E20">
            <v>670</v>
          </cell>
          <cell r="F20">
            <v>675</v>
          </cell>
          <cell r="G20">
            <v>670</v>
          </cell>
          <cell r="H20">
            <v>675</v>
          </cell>
          <cell r="I20">
            <v>685</v>
          </cell>
          <cell r="J20">
            <v>700</v>
          </cell>
          <cell r="K20">
            <v>710</v>
          </cell>
          <cell r="L20">
            <v>710</v>
          </cell>
          <cell r="M20">
            <v>700</v>
          </cell>
        </row>
        <row r="21">
          <cell r="A21" t="str">
            <v>- Floating Storage</v>
          </cell>
          <cell r="B21">
            <v>90</v>
          </cell>
          <cell r="C21">
            <v>85</v>
          </cell>
          <cell r="D21">
            <v>70</v>
          </cell>
          <cell r="E21">
            <v>70</v>
          </cell>
          <cell r="F21">
            <v>70</v>
          </cell>
          <cell r="G21">
            <v>70</v>
          </cell>
          <cell r="H21">
            <v>60</v>
          </cell>
          <cell r="I21">
            <v>60</v>
          </cell>
          <cell r="J21">
            <v>65</v>
          </cell>
          <cell r="K21">
            <v>65</v>
          </cell>
          <cell r="L21">
            <v>65</v>
          </cell>
          <cell r="M21">
            <v>65</v>
          </cell>
        </row>
        <row r="22">
          <cell r="A22" t="str">
            <v>- Stocks for Export</v>
          </cell>
          <cell r="B22">
            <v>138.6</v>
          </cell>
          <cell r="C22">
            <v>137.20000000000002</v>
          </cell>
          <cell r="D22">
            <v>137.9</v>
          </cell>
          <cell r="E22">
            <v>141.4</v>
          </cell>
          <cell r="F22">
            <v>144.9</v>
          </cell>
          <cell r="G22">
            <v>146.29999999999998</v>
          </cell>
          <cell r="H22">
            <v>146.29999999999998</v>
          </cell>
          <cell r="I22">
            <v>151.20000000000002</v>
          </cell>
          <cell r="J22">
            <v>155.4</v>
          </cell>
          <cell r="K22">
            <v>159.6</v>
          </cell>
          <cell r="L22">
            <v>163.79999999999998</v>
          </cell>
          <cell r="M22">
            <v>164.5</v>
          </cell>
        </row>
        <row r="23">
          <cell r="A23" t="str">
            <v>= Comm Stocks on Land</v>
          </cell>
          <cell r="B23">
            <v>3242.4</v>
          </cell>
          <cell r="C23">
            <v>3161.96</v>
          </cell>
          <cell r="D23">
            <v>3054.5799999999995</v>
          </cell>
          <cell r="E23">
            <v>3043.6799999999989</v>
          </cell>
          <cell r="F23">
            <v>3060.599999999999</v>
          </cell>
          <cell r="G23">
            <v>3043.7999999999993</v>
          </cell>
          <cell r="H23">
            <v>3061.119999999999</v>
          </cell>
          <cell r="I23">
            <v>3074.74</v>
          </cell>
          <cell r="J23">
            <v>3108.14</v>
          </cell>
          <cell r="K23">
            <v>3095.7599999999998</v>
          </cell>
          <cell r="L23">
            <v>3113.16</v>
          </cell>
          <cell r="M23">
            <v>3039.38</v>
          </cell>
        </row>
        <row r="27">
          <cell r="A27">
            <v>36850.517349189817</v>
          </cell>
          <cell r="B27" t="str">
            <v>Jan</v>
          </cell>
          <cell r="C27" t="str">
            <v>Feb</v>
          </cell>
          <cell r="D27" t="str">
            <v>Mar</v>
          </cell>
          <cell r="E27" t="str">
            <v>Apr</v>
          </cell>
          <cell r="F27" t="str">
            <v>May</v>
          </cell>
          <cell r="G27" t="str">
            <v>Jun</v>
          </cell>
          <cell r="H27" t="str">
            <v>Jul</v>
          </cell>
          <cell r="I27" t="str">
            <v>Aug</v>
          </cell>
          <cell r="J27" t="str">
            <v>Sep</v>
          </cell>
          <cell r="K27" t="str">
            <v>Oct</v>
          </cell>
          <cell r="L27" t="str">
            <v>Nov</v>
          </cell>
          <cell r="M27" t="str">
            <v>Dec</v>
          </cell>
          <cell r="O27" t="str">
            <v>QI</v>
          </cell>
        </row>
        <row r="28">
          <cell r="A28" t="str">
            <v>1990</v>
          </cell>
        </row>
        <row r="29">
          <cell r="A29" t="str">
            <v>Oil Consumption</v>
          </cell>
          <cell r="B29">
            <v>68</v>
          </cell>
          <cell r="C29">
            <v>68.8</v>
          </cell>
          <cell r="D29">
            <v>68.2</v>
          </cell>
          <cell r="E29">
            <v>65.400000000000006</v>
          </cell>
          <cell r="F29">
            <v>65.400000000000006</v>
          </cell>
          <cell r="G29">
            <v>66.099999999999994</v>
          </cell>
          <cell r="H29">
            <v>67.3</v>
          </cell>
          <cell r="I29">
            <v>67.7</v>
          </cell>
          <cell r="J29">
            <v>65.5</v>
          </cell>
          <cell r="K29">
            <v>66</v>
          </cell>
          <cell r="L29">
            <v>66.2</v>
          </cell>
          <cell r="M29">
            <v>66.8</v>
          </cell>
          <cell r="O29">
            <v>68.3</v>
          </cell>
        </row>
        <row r="30">
          <cell r="A30" t="str">
            <v>Consumption % Change</v>
          </cell>
          <cell r="B30">
            <v>2.409638554216853E-2</v>
          </cell>
          <cell r="C30">
            <v>1.7751479289940919E-2</v>
          </cell>
          <cell r="D30">
            <v>5.8997050147493457E-3</v>
          </cell>
          <cell r="E30">
            <v>1.552795031055898E-2</v>
          </cell>
          <cell r="F30">
            <v>2.0280811232449514E-2</v>
          </cell>
          <cell r="G30">
            <v>1.5360983102918668E-2</v>
          </cell>
          <cell r="H30">
            <v>4.1795665634674961E-2</v>
          </cell>
          <cell r="I30">
            <v>3.8343558282208479E-2</v>
          </cell>
          <cell r="J30">
            <v>1.2364760432766575E-2</v>
          </cell>
          <cell r="K30">
            <v>-1.9316493313521477E-2</v>
          </cell>
          <cell r="L30">
            <v>-1.7804154302670683E-2</v>
          </cell>
          <cell r="M30">
            <v>-5.1136363636363757E-2</v>
          </cell>
          <cell r="O30">
            <v>1.4858841010401136E-2</v>
          </cell>
        </row>
        <row r="31">
          <cell r="A31" t="str">
            <v>OPEC Crude Oil Output</v>
          </cell>
          <cell r="B31">
            <v>23.2</v>
          </cell>
          <cell r="C31">
            <v>23.5</v>
          </cell>
          <cell r="D31">
            <v>23.6</v>
          </cell>
          <cell r="E31">
            <v>23.6</v>
          </cell>
          <cell r="F31">
            <v>23.2</v>
          </cell>
          <cell r="G31">
            <v>22.9</v>
          </cell>
          <cell r="H31">
            <v>22.8</v>
          </cell>
          <cell r="I31">
            <v>19.399999999999999</v>
          </cell>
          <cell r="J31">
            <v>21.9</v>
          </cell>
          <cell r="K31">
            <v>22.4</v>
          </cell>
          <cell r="L31">
            <v>22.8</v>
          </cell>
          <cell r="M31">
            <v>23.1</v>
          </cell>
          <cell r="O31">
            <v>23.4</v>
          </cell>
        </row>
        <row r="32">
          <cell r="A32" t="str">
            <v>Other Supplies</v>
          </cell>
          <cell r="B32">
            <v>45.17</v>
          </cell>
          <cell r="C32">
            <v>44.97</v>
          </cell>
          <cell r="D32">
            <v>45.17</v>
          </cell>
          <cell r="E32">
            <v>44.67</v>
          </cell>
          <cell r="F32">
            <v>44.37</v>
          </cell>
          <cell r="G32">
            <v>43.97</v>
          </cell>
          <cell r="H32">
            <v>43.77</v>
          </cell>
          <cell r="I32">
            <v>43.97</v>
          </cell>
          <cell r="J32">
            <v>44.27</v>
          </cell>
          <cell r="K32">
            <v>44.77</v>
          </cell>
          <cell r="L32">
            <v>44.57</v>
          </cell>
          <cell r="M32">
            <v>44.07</v>
          </cell>
          <cell r="O32">
            <v>45.1</v>
          </cell>
        </row>
        <row r="33">
          <cell r="A33" t="str">
            <v>Total Oil Supplies</v>
          </cell>
          <cell r="B33">
            <v>68.37</v>
          </cell>
          <cell r="C33">
            <v>68.47</v>
          </cell>
          <cell r="D33">
            <v>68.77000000000001</v>
          </cell>
          <cell r="E33">
            <v>68.27000000000001</v>
          </cell>
          <cell r="F33">
            <v>67.569999999999993</v>
          </cell>
          <cell r="G33">
            <v>66.87</v>
          </cell>
          <cell r="H33">
            <v>66.570000000000007</v>
          </cell>
          <cell r="I33">
            <v>63.37</v>
          </cell>
          <cell r="J33">
            <v>66.17</v>
          </cell>
          <cell r="K33">
            <v>67.17</v>
          </cell>
          <cell r="L33">
            <v>67.37</v>
          </cell>
          <cell r="M33">
            <v>67.17</v>
          </cell>
          <cell r="O33">
            <v>68.5</v>
          </cell>
        </row>
        <row r="35">
          <cell r="A35" t="str">
            <v>Stock change</v>
          </cell>
          <cell r="B35">
            <v>0.37000000000000455</v>
          </cell>
          <cell r="C35">
            <v>-0.32999999999999829</v>
          </cell>
          <cell r="D35">
            <v>0.57000000000000739</v>
          </cell>
          <cell r="E35">
            <v>2.8700000000000045</v>
          </cell>
          <cell r="F35">
            <v>2.1699999999999875</v>
          </cell>
          <cell r="G35">
            <v>0.77000000000001023</v>
          </cell>
          <cell r="H35">
            <v>-0.72999999999998977</v>
          </cell>
          <cell r="I35">
            <v>-4.3300000000000054</v>
          </cell>
          <cell r="J35">
            <v>0.67000000000000171</v>
          </cell>
          <cell r="K35">
            <v>1.1700000000000017</v>
          </cell>
          <cell r="L35">
            <v>1.1700000000000017</v>
          </cell>
          <cell r="M35">
            <v>0.37000000000000455</v>
          </cell>
          <cell r="O35">
            <v>0.20000000000000284</v>
          </cell>
        </row>
        <row r="37">
          <cell r="A37" t="str">
            <v>Comm Stocks on Land</v>
          </cell>
          <cell r="B37">
            <v>3027.9500000000003</v>
          </cell>
          <cell r="C37">
            <v>3006.6100000000006</v>
          </cell>
          <cell r="D37">
            <v>3003.5800000000008</v>
          </cell>
          <cell r="E37">
            <v>3074.6800000000012</v>
          </cell>
          <cell r="F37">
            <v>3154.7500000000005</v>
          </cell>
          <cell r="G37">
            <v>3179.9500000000007</v>
          </cell>
          <cell r="H37">
            <v>3153.0200000000009</v>
          </cell>
          <cell r="I37">
            <v>3122.59</v>
          </cell>
          <cell r="J37">
            <v>3070.1900000000005</v>
          </cell>
          <cell r="K37">
            <v>3047.9600000000009</v>
          </cell>
          <cell r="L37">
            <v>3080.2600000000016</v>
          </cell>
          <cell r="M37">
            <v>3074.6300000000019</v>
          </cell>
        </row>
        <row r="38">
          <cell r="A38" t="str">
            <v>Days Supply</v>
          </cell>
          <cell r="B38">
            <v>61.428481212503954</v>
          </cell>
          <cell r="C38">
            <v>60.83014492753626</v>
          </cell>
          <cell r="D38">
            <v>59.315294117647063</v>
          </cell>
          <cell r="E38">
            <v>58.464815419797468</v>
          </cell>
          <cell r="F38">
            <v>57.780915287244412</v>
          </cell>
          <cell r="G38">
            <v>57.0068359375</v>
          </cell>
          <cell r="H38">
            <v>55.37856</v>
          </cell>
          <cell r="I38">
            <v>53.887346165982976</v>
          </cell>
          <cell r="J38">
            <v>51.726691042047534</v>
          </cell>
          <cell r="K38">
            <v>50.349802970597175</v>
          </cell>
          <cell r="L38">
            <v>49.36076899969963</v>
          </cell>
          <cell r="M38">
            <v>47.741788321167903</v>
          </cell>
        </row>
        <row r="40">
          <cell r="A40" t="str">
            <v>Total Stocks</v>
          </cell>
          <cell r="B40">
            <v>5080.3500000000004</v>
          </cell>
          <cell r="C40">
            <v>5071.1100000000006</v>
          </cell>
          <cell r="D40">
            <v>5088.7800000000007</v>
          </cell>
          <cell r="E40">
            <v>5174.880000000001</v>
          </cell>
          <cell r="F40">
            <v>5242.1500000000005</v>
          </cell>
          <cell r="G40">
            <v>5265.2500000000009</v>
          </cell>
          <cell r="H40">
            <v>5242.6200000000008</v>
          </cell>
          <cell r="I40">
            <v>5108.3900000000003</v>
          </cell>
          <cell r="J40">
            <v>5128.4900000000007</v>
          </cell>
          <cell r="K40">
            <v>5164.7600000000011</v>
          </cell>
          <cell r="L40">
            <v>5199.8600000000015</v>
          </cell>
          <cell r="M40">
            <v>5211.3300000000017</v>
          </cell>
        </row>
        <row r="41">
          <cell r="A41" t="str">
            <v>- Gov Strategic</v>
          </cell>
          <cell r="B41">
            <v>1115</v>
          </cell>
          <cell r="C41">
            <v>1115</v>
          </cell>
          <cell r="D41">
            <v>1115</v>
          </cell>
          <cell r="E41">
            <v>1120</v>
          </cell>
          <cell r="F41">
            <v>1120</v>
          </cell>
          <cell r="G41">
            <v>1120</v>
          </cell>
          <cell r="H41">
            <v>1125</v>
          </cell>
          <cell r="I41">
            <v>1125</v>
          </cell>
          <cell r="J41">
            <v>1125</v>
          </cell>
          <cell r="K41">
            <v>1120</v>
          </cell>
          <cell r="L41">
            <v>1120</v>
          </cell>
          <cell r="M41">
            <v>1120</v>
          </cell>
        </row>
        <row r="42">
          <cell r="A42" t="str">
            <v>- Oil Afloat</v>
          </cell>
          <cell r="B42">
            <v>705</v>
          </cell>
          <cell r="C42">
            <v>710</v>
          </cell>
          <cell r="D42">
            <v>725</v>
          </cell>
          <cell r="E42">
            <v>730</v>
          </cell>
          <cell r="F42">
            <v>720</v>
          </cell>
          <cell r="G42">
            <v>720</v>
          </cell>
          <cell r="H42">
            <v>715</v>
          </cell>
          <cell r="I42">
            <v>635</v>
          </cell>
          <cell r="J42">
            <v>685</v>
          </cell>
          <cell r="K42">
            <v>720</v>
          </cell>
          <cell r="L42">
            <v>720</v>
          </cell>
          <cell r="M42">
            <v>725</v>
          </cell>
        </row>
        <row r="43">
          <cell r="A43" t="str">
            <v>- Floating Storage</v>
          </cell>
          <cell r="B43">
            <v>70</v>
          </cell>
          <cell r="C43">
            <v>75</v>
          </cell>
          <cell r="D43">
            <v>80</v>
          </cell>
          <cell r="E43">
            <v>85</v>
          </cell>
          <cell r="F43">
            <v>85</v>
          </cell>
          <cell r="G43">
            <v>85</v>
          </cell>
          <cell r="H43">
            <v>90</v>
          </cell>
          <cell r="I43">
            <v>90</v>
          </cell>
          <cell r="J43">
            <v>95</v>
          </cell>
          <cell r="K43">
            <v>120</v>
          </cell>
          <cell r="L43">
            <v>120</v>
          </cell>
          <cell r="M43">
            <v>130</v>
          </cell>
        </row>
        <row r="44">
          <cell r="A44" t="str">
            <v>- Stocks for Export</v>
          </cell>
          <cell r="B44">
            <v>162.4</v>
          </cell>
          <cell r="C44">
            <v>164.5</v>
          </cell>
          <cell r="D44">
            <v>165.20000000000002</v>
          </cell>
          <cell r="E44">
            <v>165.20000000000002</v>
          </cell>
          <cell r="F44">
            <v>162.4</v>
          </cell>
          <cell r="G44">
            <v>160.29999999999998</v>
          </cell>
          <cell r="H44">
            <v>159.6</v>
          </cell>
          <cell r="I44">
            <v>135.79999999999998</v>
          </cell>
          <cell r="J44">
            <v>153.29999999999998</v>
          </cell>
          <cell r="K44">
            <v>156.79999999999998</v>
          </cell>
          <cell r="L44">
            <v>159.6</v>
          </cell>
          <cell r="M44">
            <v>161.70000000000002</v>
          </cell>
        </row>
        <row r="45">
          <cell r="A45" t="str">
            <v>= Comm Stocks on Land</v>
          </cell>
          <cell r="B45">
            <v>3027.9500000000003</v>
          </cell>
          <cell r="C45">
            <v>3006.6100000000006</v>
          </cell>
          <cell r="D45">
            <v>3003.5800000000008</v>
          </cell>
          <cell r="E45">
            <v>3074.6800000000012</v>
          </cell>
          <cell r="F45">
            <v>3154.7500000000005</v>
          </cell>
          <cell r="G45">
            <v>3179.9500000000007</v>
          </cell>
          <cell r="H45">
            <v>3153.0200000000009</v>
          </cell>
          <cell r="I45">
            <v>3122.59</v>
          </cell>
          <cell r="J45">
            <v>3070.1900000000005</v>
          </cell>
          <cell r="K45">
            <v>3047.9600000000009</v>
          </cell>
          <cell r="L45">
            <v>3080.2600000000016</v>
          </cell>
          <cell r="M45">
            <v>3074.6300000000019</v>
          </cell>
        </row>
        <row r="49">
          <cell r="A49">
            <v>36850.517349189817</v>
          </cell>
          <cell r="B49" t="str">
            <v>Jan</v>
          </cell>
          <cell r="C49" t="str">
            <v>Feb</v>
          </cell>
          <cell r="D49" t="str">
            <v>Mar</v>
          </cell>
          <cell r="E49" t="str">
            <v>Apr</v>
          </cell>
          <cell r="F49" t="str">
            <v>May</v>
          </cell>
          <cell r="G49" t="str">
            <v>Jun</v>
          </cell>
          <cell r="H49" t="str">
            <v>Jul</v>
          </cell>
          <cell r="I49" t="str">
            <v>Aug</v>
          </cell>
          <cell r="J49" t="str">
            <v>Sep</v>
          </cell>
          <cell r="K49" t="str">
            <v>Oct</v>
          </cell>
          <cell r="L49" t="str">
            <v>Nov</v>
          </cell>
          <cell r="M49" t="str">
            <v>Dec</v>
          </cell>
          <cell r="O49" t="str">
            <v>QI</v>
          </cell>
        </row>
        <row r="50">
          <cell r="A50" t="str">
            <v>1991</v>
          </cell>
        </row>
        <row r="51">
          <cell r="A51" t="str">
            <v>Oil Consumption</v>
          </cell>
          <cell r="B51">
            <v>68.3</v>
          </cell>
          <cell r="C51">
            <v>68.400000000000006</v>
          </cell>
          <cell r="D51">
            <v>66.8</v>
          </cell>
          <cell r="E51">
            <v>65.400000000000006</v>
          </cell>
          <cell r="F51">
            <v>65.400000000000006</v>
          </cell>
          <cell r="G51">
            <v>66</v>
          </cell>
          <cell r="H51">
            <v>66</v>
          </cell>
          <cell r="I51">
            <v>66.2</v>
          </cell>
          <cell r="J51">
            <v>65.7</v>
          </cell>
          <cell r="K51">
            <v>68</v>
          </cell>
          <cell r="L51">
            <v>68</v>
          </cell>
          <cell r="M51">
            <v>69.3</v>
          </cell>
          <cell r="O51">
            <v>67.8</v>
          </cell>
        </row>
        <row r="52">
          <cell r="A52" t="str">
            <v>Consumption % Change</v>
          </cell>
          <cell r="B52">
            <v>4.4117647058823373E-3</v>
          </cell>
          <cell r="C52">
            <v>-5.8139534883719923E-3</v>
          </cell>
          <cell r="D52">
            <v>-2.052785923753675E-2</v>
          </cell>
          <cell r="E52">
            <v>0</v>
          </cell>
          <cell r="F52">
            <v>0</v>
          </cell>
          <cell r="G52">
            <v>-1.5128593040846239E-3</v>
          </cell>
          <cell r="H52">
            <v>-1.9316493313521477E-2</v>
          </cell>
          <cell r="I52">
            <v>-2.215657311669128E-2</v>
          </cell>
          <cell r="J52">
            <v>3.0534351145039551E-3</v>
          </cell>
          <cell r="K52">
            <v>3.0303030303030276E-2</v>
          </cell>
          <cell r="L52">
            <v>2.7190332326283873E-2</v>
          </cell>
          <cell r="M52">
            <v>3.7425149700598848E-2</v>
          </cell>
          <cell r="O52">
            <v>-7.3206442166910968E-3</v>
          </cell>
        </row>
        <row r="53">
          <cell r="A53" t="str">
            <v>OPEC Crude Oil Output</v>
          </cell>
          <cell r="B53">
            <v>22.7</v>
          </cell>
          <cell r="C53">
            <v>22.7</v>
          </cell>
          <cell r="D53">
            <v>22.8</v>
          </cell>
          <cell r="E53">
            <v>22.1</v>
          </cell>
          <cell r="F53">
            <v>22</v>
          </cell>
          <cell r="G53">
            <v>22.7</v>
          </cell>
          <cell r="H53">
            <v>23.1</v>
          </cell>
          <cell r="I53">
            <v>23.2</v>
          </cell>
          <cell r="J53">
            <v>23.2</v>
          </cell>
          <cell r="K53">
            <v>23.6</v>
          </cell>
          <cell r="L53">
            <v>23.9</v>
          </cell>
          <cell r="M53">
            <v>24</v>
          </cell>
          <cell r="O53">
            <v>22.7</v>
          </cell>
        </row>
        <row r="54">
          <cell r="A54" t="str">
            <v>Other Supplies</v>
          </cell>
          <cell r="B54">
            <v>44.92</v>
          </cell>
          <cell r="C54">
            <v>44.92</v>
          </cell>
          <cell r="D54">
            <v>45.22</v>
          </cell>
          <cell r="E54">
            <v>44.32</v>
          </cell>
          <cell r="F54">
            <v>44.07</v>
          </cell>
          <cell r="G54">
            <v>43.67</v>
          </cell>
          <cell r="H54">
            <v>43.82</v>
          </cell>
          <cell r="I54">
            <v>43.02</v>
          </cell>
          <cell r="J54">
            <v>44.12</v>
          </cell>
          <cell r="K54">
            <v>43.87</v>
          </cell>
          <cell r="L54">
            <v>43.92</v>
          </cell>
          <cell r="M54">
            <v>44.12</v>
          </cell>
          <cell r="O54">
            <v>45</v>
          </cell>
        </row>
        <row r="55">
          <cell r="A55" t="str">
            <v>Total Oil Supplies</v>
          </cell>
          <cell r="B55">
            <v>67.62</v>
          </cell>
          <cell r="C55">
            <v>67.62</v>
          </cell>
          <cell r="D55">
            <v>68.02</v>
          </cell>
          <cell r="E55">
            <v>66.42</v>
          </cell>
          <cell r="F55">
            <v>66.069999999999993</v>
          </cell>
          <cell r="G55">
            <v>66.37</v>
          </cell>
          <cell r="H55">
            <v>66.92</v>
          </cell>
          <cell r="I55">
            <v>66.22</v>
          </cell>
          <cell r="J55">
            <v>67.319999999999993</v>
          </cell>
          <cell r="K55">
            <v>67.47</v>
          </cell>
          <cell r="L55">
            <v>67.819999999999993</v>
          </cell>
          <cell r="M55">
            <v>68.12</v>
          </cell>
          <cell r="O55">
            <v>67.7</v>
          </cell>
        </row>
        <row r="57">
          <cell r="A57" t="str">
            <v>Stock change</v>
          </cell>
          <cell r="B57">
            <v>-0.67999999999999261</v>
          </cell>
          <cell r="C57">
            <v>-0.78000000000000114</v>
          </cell>
          <cell r="D57">
            <v>1.2199999999999989</v>
          </cell>
          <cell r="E57">
            <v>1.019999999999996</v>
          </cell>
          <cell r="F57">
            <v>0.66999999999998749</v>
          </cell>
          <cell r="G57">
            <v>0.37000000000000455</v>
          </cell>
          <cell r="H57">
            <v>0.92000000000000171</v>
          </cell>
          <cell r="I57">
            <v>1.9999999999996021E-2</v>
          </cell>
          <cell r="J57">
            <v>1.6199999999999903</v>
          </cell>
          <cell r="K57">
            <v>-0.53000000000000114</v>
          </cell>
          <cell r="L57">
            <v>-0.18000000000000682</v>
          </cell>
          <cell r="M57">
            <v>-1.1799999999999926</v>
          </cell>
          <cell r="O57">
            <v>-9.9999999999994316E-2</v>
          </cell>
        </row>
        <row r="59">
          <cell r="A59" t="str">
            <v>Comm Stocks on Land</v>
          </cell>
          <cell r="B59">
            <v>3091.3500000000017</v>
          </cell>
          <cell r="C59">
            <v>3069.5100000000016</v>
          </cell>
          <cell r="D59">
            <v>3091.6300000000015</v>
          </cell>
          <cell r="E59">
            <v>3152.130000000001</v>
          </cell>
          <cell r="F59">
            <v>3188.6000000000004</v>
          </cell>
          <cell r="G59">
            <v>3209.8000000000006</v>
          </cell>
          <cell r="H59">
            <v>3240.5200000000013</v>
          </cell>
          <cell r="I59">
            <v>3230.440000000001</v>
          </cell>
          <cell r="J59">
            <v>3284.0400000000004</v>
          </cell>
          <cell r="K59">
            <v>3279.8100000000004</v>
          </cell>
          <cell r="L59">
            <v>3262.3099999999995</v>
          </cell>
          <cell r="M59">
            <v>3225.0299999999997</v>
          </cell>
        </row>
        <row r="60">
          <cell r="A60" t="str">
            <v>Days Supply</v>
          </cell>
          <cell r="B60">
            <v>61.428481212503954</v>
          </cell>
          <cell r="C60">
            <v>60.83014492753626</v>
          </cell>
          <cell r="D60">
            <v>59.315294117647063</v>
          </cell>
          <cell r="E60">
            <v>58.464815419797468</v>
          </cell>
          <cell r="F60">
            <v>57.780915287244412</v>
          </cell>
          <cell r="G60">
            <v>57.0068359375</v>
          </cell>
          <cell r="H60">
            <v>55.37856</v>
          </cell>
          <cell r="I60">
            <v>53.887346165982976</v>
          </cell>
          <cell r="J60">
            <v>51.726691042047534</v>
          </cell>
          <cell r="K60">
            <v>50.349802970597175</v>
          </cell>
          <cell r="L60">
            <v>49.36076899969963</v>
          </cell>
          <cell r="M60">
            <v>47.741788321167903</v>
          </cell>
        </row>
        <row r="62">
          <cell r="A62" t="str">
            <v>Total Stocks</v>
          </cell>
          <cell r="B62">
            <v>5190.2500000000018</v>
          </cell>
          <cell r="C62">
            <v>5168.4100000000017</v>
          </cell>
          <cell r="D62">
            <v>5206.2300000000014</v>
          </cell>
          <cell r="E62">
            <v>5236.8300000000008</v>
          </cell>
          <cell r="F62">
            <v>5257.6</v>
          </cell>
          <cell r="G62">
            <v>5268.7000000000007</v>
          </cell>
          <cell r="H62">
            <v>5297.2200000000012</v>
          </cell>
          <cell r="I62">
            <v>5297.8400000000011</v>
          </cell>
          <cell r="J62">
            <v>5346.4400000000005</v>
          </cell>
          <cell r="K62">
            <v>5330.01</v>
          </cell>
          <cell r="L62">
            <v>5324.61</v>
          </cell>
          <cell r="M62">
            <v>5288.03</v>
          </cell>
        </row>
        <row r="63">
          <cell r="A63" t="str">
            <v>- Gov Strategic</v>
          </cell>
          <cell r="B63">
            <v>1085</v>
          </cell>
          <cell r="C63">
            <v>1085</v>
          </cell>
          <cell r="D63">
            <v>1085</v>
          </cell>
          <cell r="E63">
            <v>1085</v>
          </cell>
          <cell r="F63">
            <v>1085</v>
          </cell>
          <cell r="G63">
            <v>1085</v>
          </cell>
          <cell r="H63">
            <v>1090</v>
          </cell>
          <cell r="I63">
            <v>1090</v>
          </cell>
          <cell r="J63">
            <v>1090</v>
          </cell>
          <cell r="K63">
            <v>1080</v>
          </cell>
          <cell r="L63">
            <v>1080</v>
          </cell>
          <cell r="M63">
            <v>1080</v>
          </cell>
        </row>
        <row r="64">
          <cell r="A64" t="str">
            <v>- Oil Afloat</v>
          </cell>
          <cell r="B64">
            <v>715</v>
          </cell>
          <cell r="C64">
            <v>705</v>
          </cell>
          <cell r="D64">
            <v>710</v>
          </cell>
          <cell r="E64">
            <v>700</v>
          </cell>
          <cell r="F64">
            <v>695</v>
          </cell>
          <cell r="G64">
            <v>690</v>
          </cell>
          <cell r="H64">
            <v>705</v>
          </cell>
          <cell r="I64">
            <v>720</v>
          </cell>
          <cell r="J64">
            <v>725</v>
          </cell>
          <cell r="K64">
            <v>730</v>
          </cell>
          <cell r="L64">
            <v>740</v>
          </cell>
          <cell r="M64">
            <v>740</v>
          </cell>
        </row>
        <row r="65">
          <cell r="A65" t="str">
            <v>- Floating Storage</v>
          </cell>
          <cell r="B65">
            <v>140</v>
          </cell>
          <cell r="C65">
            <v>150</v>
          </cell>
          <cell r="D65">
            <v>160</v>
          </cell>
          <cell r="E65">
            <v>145</v>
          </cell>
          <cell r="F65">
            <v>135</v>
          </cell>
          <cell r="G65">
            <v>125</v>
          </cell>
          <cell r="H65">
            <v>100</v>
          </cell>
          <cell r="I65">
            <v>95</v>
          </cell>
          <cell r="J65">
            <v>85</v>
          </cell>
          <cell r="K65">
            <v>75</v>
          </cell>
          <cell r="L65">
            <v>75</v>
          </cell>
          <cell r="M65">
            <v>75</v>
          </cell>
        </row>
        <row r="66">
          <cell r="A66" t="str">
            <v>- Stocks for Export</v>
          </cell>
          <cell r="B66">
            <v>158.9</v>
          </cell>
          <cell r="C66">
            <v>158.9</v>
          </cell>
          <cell r="D66">
            <v>159.6</v>
          </cell>
          <cell r="E66">
            <v>154.70000000000002</v>
          </cell>
          <cell r="F66">
            <v>154</v>
          </cell>
          <cell r="G66">
            <v>158.9</v>
          </cell>
          <cell r="H66">
            <v>161.70000000000002</v>
          </cell>
          <cell r="I66">
            <v>162.4</v>
          </cell>
          <cell r="J66">
            <v>162.4</v>
          </cell>
          <cell r="K66">
            <v>165.20000000000002</v>
          </cell>
          <cell r="L66">
            <v>167.29999999999998</v>
          </cell>
          <cell r="M66">
            <v>168</v>
          </cell>
        </row>
        <row r="67">
          <cell r="A67" t="str">
            <v>= Comm Stocks on Land</v>
          </cell>
          <cell r="B67">
            <v>3091.3500000000017</v>
          </cell>
          <cell r="C67">
            <v>3069.5100000000016</v>
          </cell>
          <cell r="D67">
            <v>3091.6300000000015</v>
          </cell>
          <cell r="E67">
            <v>3152.130000000001</v>
          </cell>
          <cell r="F67">
            <v>3188.6000000000004</v>
          </cell>
          <cell r="G67">
            <v>3209.8000000000006</v>
          </cell>
          <cell r="H67">
            <v>3240.5200000000013</v>
          </cell>
          <cell r="I67">
            <v>3230.440000000001</v>
          </cell>
          <cell r="J67">
            <v>3284.0400000000004</v>
          </cell>
          <cell r="K67">
            <v>3279.8100000000004</v>
          </cell>
          <cell r="L67">
            <v>3262.3099999999995</v>
          </cell>
          <cell r="M67">
            <v>3225.0299999999997</v>
          </cell>
        </row>
        <row r="71">
          <cell r="A71">
            <v>36850.517349189817</v>
          </cell>
          <cell r="B71" t="str">
            <v>Jan</v>
          </cell>
          <cell r="C71" t="str">
            <v>Feb</v>
          </cell>
          <cell r="D71" t="str">
            <v>Mar</v>
          </cell>
          <cell r="E71" t="str">
            <v>Apr</v>
          </cell>
          <cell r="F71" t="str">
            <v>May</v>
          </cell>
          <cell r="G71" t="str">
            <v>Jun</v>
          </cell>
          <cell r="H71" t="str">
            <v>Jul</v>
          </cell>
          <cell r="I71" t="str">
            <v>Aug</v>
          </cell>
          <cell r="J71" t="str">
            <v>Sep</v>
          </cell>
          <cell r="K71" t="str">
            <v>Oct</v>
          </cell>
          <cell r="L71" t="str">
            <v>Nov</v>
          </cell>
          <cell r="M71" t="str">
            <v>Dec</v>
          </cell>
          <cell r="O71" t="str">
            <v>QI</v>
          </cell>
        </row>
        <row r="72">
          <cell r="A72" t="str">
            <v>1992</v>
          </cell>
        </row>
        <row r="73">
          <cell r="A73" t="str">
            <v>Oil Consumption</v>
          </cell>
          <cell r="B73">
            <v>70.3</v>
          </cell>
          <cell r="C73">
            <v>69.650000000000006</v>
          </cell>
          <cell r="D73">
            <v>68.599999999999994</v>
          </cell>
          <cell r="E73">
            <v>67.7</v>
          </cell>
          <cell r="F73">
            <v>65.3</v>
          </cell>
          <cell r="G73">
            <v>66.099999999999994</v>
          </cell>
          <cell r="H73">
            <v>66.599999999999994</v>
          </cell>
          <cell r="I73">
            <v>65.599999999999994</v>
          </cell>
          <cell r="J73">
            <v>67</v>
          </cell>
          <cell r="K73">
            <v>68.3</v>
          </cell>
          <cell r="L73">
            <v>68.7</v>
          </cell>
          <cell r="M73">
            <v>69.8</v>
          </cell>
          <cell r="O73">
            <v>69.510000000000005</v>
          </cell>
        </row>
        <row r="74">
          <cell r="A74" t="str">
            <v>Consumption % Change</v>
          </cell>
          <cell r="B74">
            <v>2.9282576866764387E-2</v>
          </cell>
          <cell r="C74">
            <v>1.8274853801169666E-2</v>
          </cell>
          <cell r="D74">
            <v>2.6946107784431073E-2</v>
          </cell>
          <cell r="E74">
            <v>3.5168195718654482E-2</v>
          </cell>
          <cell r="F74">
            <v>-1.52905198776776E-3</v>
          </cell>
          <cell r="G74">
            <v>1.5151515151514694E-3</v>
          </cell>
          <cell r="H74">
            <v>9.0909090909090384E-3</v>
          </cell>
          <cell r="I74">
            <v>-9.0634441087614759E-3</v>
          </cell>
          <cell r="J74">
            <v>1.9786910197869156E-2</v>
          </cell>
          <cell r="K74">
            <v>4.4117647058823373E-3</v>
          </cell>
          <cell r="L74">
            <v>1.0294117647058787E-2</v>
          </cell>
          <cell r="M74">
            <v>7.2150072150072297E-3</v>
          </cell>
          <cell r="O74">
            <v>2.5221238938053281E-2</v>
          </cell>
        </row>
        <row r="75">
          <cell r="A75" t="str">
            <v>OPEC Crude Oil Output</v>
          </cell>
          <cell r="B75">
            <v>24.3</v>
          </cell>
          <cell r="C75">
            <v>23.9</v>
          </cell>
          <cell r="D75">
            <v>23.1</v>
          </cell>
          <cell r="E75">
            <v>23</v>
          </cell>
          <cell r="F75">
            <v>23.4</v>
          </cell>
          <cell r="G75">
            <v>23.2</v>
          </cell>
          <cell r="H75">
            <v>23.8</v>
          </cell>
          <cell r="I75">
            <v>24.4</v>
          </cell>
          <cell r="J75">
            <v>24.6</v>
          </cell>
          <cell r="K75">
            <v>24.9</v>
          </cell>
          <cell r="L75">
            <v>25</v>
          </cell>
          <cell r="M75">
            <v>25</v>
          </cell>
          <cell r="O75">
            <v>23.8</v>
          </cell>
        </row>
        <row r="76">
          <cell r="A76" t="str">
            <v>Other Supplies</v>
          </cell>
          <cell r="B76">
            <v>44.21</v>
          </cell>
          <cell r="C76">
            <v>43.41</v>
          </cell>
          <cell r="D76">
            <v>43.61</v>
          </cell>
          <cell r="E76">
            <v>44</v>
          </cell>
          <cell r="F76">
            <v>43.7</v>
          </cell>
          <cell r="G76">
            <v>42.8</v>
          </cell>
          <cell r="H76">
            <v>43.17</v>
          </cell>
          <cell r="I76">
            <v>42.57</v>
          </cell>
          <cell r="J76">
            <v>42.47</v>
          </cell>
          <cell r="K76">
            <v>42.97</v>
          </cell>
          <cell r="L76">
            <v>43.07</v>
          </cell>
          <cell r="M76">
            <v>43.06</v>
          </cell>
          <cell r="O76">
            <v>43.8</v>
          </cell>
        </row>
        <row r="77">
          <cell r="A77" t="str">
            <v>Total Oil Supplies</v>
          </cell>
          <cell r="B77">
            <v>68.510000000000005</v>
          </cell>
          <cell r="C77">
            <v>67.31</v>
          </cell>
          <cell r="D77">
            <v>66.710000000000008</v>
          </cell>
          <cell r="E77">
            <v>67</v>
          </cell>
          <cell r="F77">
            <v>67.099999999999994</v>
          </cell>
          <cell r="G77">
            <v>66</v>
          </cell>
          <cell r="H77">
            <v>66.97</v>
          </cell>
          <cell r="I77">
            <v>66.97</v>
          </cell>
          <cell r="J77">
            <v>67.069999999999993</v>
          </cell>
          <cell r="K77">
            <v>67.87</v>
          </cell>
          <cell r="L77">
            <v>68.069999999999993</v>
          </cell>
          <cell r="M77">
            <v>68.06</v>
          </cell>
          <cell r="O77">
            <v>67.599999999999994</v>
          </cell>
        </row>
        <row r="79">
          <cell r="A79" t="str">
            <v>Stock change</v>
          </cell>
          <cell r="B79">
            <v>-1.789999999999992</v>
          </cell>
          <cell r="C79">
            <v>-2.3400000000000034</v>
          </cell>
          <cell r="D79">
            <v>-1.8899999999999864</v>
          </cell>
          <cell r="E79">
            <v>-0.70000000000000284</v>
          </cell>
          <cell r="F79">
            <v>1.7999999999999972</v>
          </cell>
          <cell r="G79">
            <v>-9.9999999999994316E-2</v>
          </cell>
          <cell r="H79">
            <v>0.37000000000000455</v>
          </cell>
          <cell r="I79">
            <v>1.3700000000000045</v>
          </cell>
          <cell r="J79">
            <v>6.9999999999993179E-2</v>
          </cell>
          <cell r="K79">
            <v>-0.42999999999999261</v>
          </cell>
          <cell r="L79">
            <v>-0.63000000000000966</v>
          </cell>
          <cell r="M79">
            <v>-1.7399999999999949</v>
          </cell>
          <cell r="O79">
            <v>-1.9100000000000108</v>
          </cell>
        </row>
        <row r="81">
          <cell r="A81" t="str">
            <v>Comm Stocks on Land</v>
          </cell>
          <cell r="B81">
            <v>3157.44</v>
          </cell>
          <cell r="C81">
            <v>3097.38</v>
          </cell>
          <cell r="D81">
            <v>3064.3900000000012</v>
          </cell>
          <cell r="E81">
            <v>3039.0900000000011</v>
          </cell>
          <cell r="F81">
            <v>3082.0900000000011</v>
          </cell>
          <cell r="G81">
            <v>3085.4900000000011</v>
          </cell>
          <cell r="H81">
            <v>3072.7600000000016</v>
          </cell>
          <cell r="I81">
            <v>3096.0300000000016</v>
          </cell>
          <cell r="J81">
            <v>3091.7300000000014</v>
          </cell>
          <cell r="K81">
            <v>3061.3000000000011</v>
          </cell>
          <cell r="L81">
            <v>3041.7000000000007</v>
          </cell>
          <cell r="M81">
            <v>2992.7600000000011</v>
          </cell>
        </row>
        <row r="82">
          <cell r="A82" t="str">
            <v>Days Supply</v>
          </cell>
          <cell r="B82">
            <v>61.428481212503954</v>
          </cell>
          <cell r="C82">
            <v>60.83014492753626</v>
          </cell>
          <cell r="D82">
            <v>59.315294117647063</v>
          </cell>
          <cell r="E82">
            <v>58.464815419797468</v>
          </cell>
          <cell r="F82">
            <v>57.780915287244412</v>
          </cell>
          <cell r="G82">
            <v>57.0068359375</v>
          </cell>
          <cell r="H82">
            <v>55.37856</v>
          </cell>
          <cell r="I82">
            <v>53.887346165982976</v>
          </cell>
          <cell r="J82">
            <v>51.726691042047534</v>
          </cell>
          <cell r="K82">
            <v>50.349802970597175</v>
          </cell>
          <cell r="L82">
            <v>49.36076899969963</v>
          </cell>
          <cell r="M82">
            <v>47.741788321167903</v>
          </cell>
        </row>
        <row r="83">
          <cell r="A83" t="str">
            <v>Stocks Index 89-91=100</v>
          </cell>
          <cell r="B83">
            <v>102.12865058237884</v>
          </cell>
          <cell r="C83">
            <v>100.18598603325751</v>
          </cell>
          <cell r="D83">
            <v>99.118911383315591</v>
          </cell>
          <cell r="E83">
            <v>94.681600099694691</v>
          </cell>
          <cell r="F83">
            <v>96.02124742974641</v>
          </cell>
          <cell r="G83">
            <v>96.12717303258772</v>
          </cell>
          <cell r="H83">
            <v>93.566460822645311</v>
          </cell>
          <cell r="I83">
            <v>94.275039280885778</v>
          </cell>
          <cell r="J83">
            <v>94.144102995091444</v>
          </cell>
          <cell r="K83">
            <v>94.923148001724059</v>
          </cell>
          <cell r="L83">
            <v>94.315401717193353</v>
          </cell>
          <cell r="M83">
            <v>92.797896453676444</v>
          </cell>
        </row>
        <row r="84">
          <cell r="A84" t="str">
            <v>Demand Index 89-91=100</v>
          </cell>
          <cell r="B84">
            <v>103.68731563421829</v>
          </cell>
          <cell r="C84">
            <v>102.72861356932155</v>
          </cell>
          <cell r="D84">
            <v>101.17994100294985</v>
          </cell>
          <cell r="E84">
            <v>103.20121951219514</v>
          </cell>
          <cell r="F84">
            <v>99.542682926829272</v>
          </cell>
          <cell r="G84">
            <v>100.76219512195121</v>
          </cell>
          <cell r="H84">
            <v>100.90909090909091</v>
          </cell>
          <cell r="I84">
            <v>99.393939393939391</v>
          </cell>
          <cell r="J84">
            <v>101.51515151515152</v>
          </cell>
          <cell r="K84">
            <v>99.853801169590625</v>
          </cell>
          <cell r="L84">
            <v>100.43859649122805</v>
          </cell>
          <cell r="M84">
            <v>102.04678362573098</v>
          </cell>
        </row>
        <row r="85">
          <cell r="A85" t="str">
            <v>Stocks/Demand Index</v>
          </cell>
          <cell r="B85">
            <v>98.496764004058107</v>
          </cell>
          <cell r="C85">
            <v>97.524908155848649</v>
          </cell>
          <cell r="D85">
            <v>97.963005711206961</v>
          </cell>
          <cell r="E85">
            <v>91.74465238611478</v>
          </cell>
          <cell r="F85">
            <v>96.462386391904502</v>
          </cell>
          <cell r="G85">
            <v>95.400038592099165</v>
          </cell>
          <cell r="H85">
            <v>92.723519734153015</v>
          </cell>
          <cell r="I85">
            <v>94.849887081378995</v>
          </cell>
          <cell r="J85">
            <v>92.738967129493062</v>
          </cell>
          <cell r="K85">
            <v>95.062127720613859</v>
          </cell>
          <cell r="L85">
            <v>93.903544067773311</v>
          </cell>
          <cell r="M85">
            <v>90.936620593574062</v>
          </cell>
        </row>
        <row r="87">
          <cell r="A87" t="str">
            <v>Total Stocks</v>
          </cell>
          <cell r="B87">
            <v>5232.54</v>
          </cell>
          <cell r="C87">
            <v>5164.68</v>
          </cell>
          <cell r="D87">
            <v>5106.0900000000011</v>
          </cell>
          <cell r="E87">
            <v>5085.0900000000011</v>
          </cell>
          <cell r="F87">
            <v>5140.8900000000012</v>
          </cell>
          <cell r="G87">
            <v>5137.8900000000012</v>
          </cell>
          <cell r="H87">
            <v>5149.3600000000015</v>
          </cell>
          <cell r="I87">
            <v>5191.8300000000017</v>
          </cell>
          <cell r="J87">
            <v>5193.9300000000012</v>
          </cell>
          <cell r="K87">
            <v>5180.6000000000013</v>
          </cell>
          <cell r="L87">
            <v>5161.7000000000007</v>
          </cell>
          <cell r="M87">
            <v>5107.7600000000011</v>
          </cell>
        </row>
        <row r="88">
          <cell r="A88" t="str">
            <v>- Gov Strategic</v>
          </cell>
          <cell r="B88">
            <v>1085</v>
          </cell>
          <cell r="C88">
            <v>1085</v>
          </cell>
          <cell r="D88">
            <v>1085</v>
          </cell>
          <cell r="E88">
            <v>1085</v>
          </cell>
          <cell r="F88">
            <v>1085</v>
          </cell>
          <cell r="G88">
            <v>1085</v>
          </cell>
          <cell r="H88">
            <v>1085</v>
          </cell>
          <cell r="I88">
            <v>1085</v>
          </cell>
          <cell r="J88">
            <v>1085</v>
          </cell>
          <cell r="K88">
            <v>1095</v>
          </cell>
          <cell r="L88">
            <v>1095</v>
          </cell>
          <cell r="M88">
            <v>1095</v>
          </cell>
        </row>
        <row r="89">
          <cell r="A89" t="str">
            <v>- Oil Afloat</v>
          </cell>
          <cell r="B89">
            <v>750</v>
          </cell>
          <cell r="C89">
            <v>745</v>
          </cell>
          <cell r="D89">
            <v>730</v>
          </cell>
          <cell r="E89">
            <v>730</v>
          </cell>
          <cell r="F89">
            <v>740</v>
          </cell>
          <cell r="G89">
            <v>735</v>
          </cell>
          <cell r="H89">
            <v>750</v>
          </cell>
          <cell r="I89">
            <v>765</v>
          </cell>
          <cell r="J89">
            <v>775</v>
          </cell>
          <cell r="K89">
            <v>780</v>
          </cell>
          <cell r="L89">
            <v>780</v>
          </cell>
          <cell r="M89">
            <v>775</v>
          </cell>
        </row>
        <row r="90">
          <cell r="A90" t="str">
            <v>- Floating Storage</v>
          </cell>
          <cell r="B90">
            <v>70</v>
          </cell>
          <cell r="C90">
            <v>70</v>
          </cell>
          <cell r="D90">
            <v>65</v>
          </cell>
          <cell r="E90">
            <v>70</v>
          </cell>
          <cell r="F90">
            <v>70</v>
          </cell>
          <cell r="G90">
            <v>70</v>
          </cell>
          <cell r="H90">
            <v>75</v>
          </cell>
          <cell r="I90">
            <v>75</v>
          </cell>
          <cell r="J90">
            <v>70</v>
          </cell>
          <cell r="K90">
            <v>70</v>
          </cell>
          <cell r="L90">
            <v>70</v>
          </cell>
          <cell r="M90">
            <v>70</v>
          </cell>
        </row>
        <row r="91">
          <cell r="A91" t="str">
            <v>- Stocks for Export</v>
          </cell>
          <cell r="B91">
            <v>170.1</v>
          </cell>
          <cell r="C91">
            <v>167.29999999999998</v>
          </cell>
          <cell r="D91">
            <v>161.70000000000002</v>
          </cell>
          <cell r="E91">
            <v>161</v>
          </cell>
          <cell r="F91">
            <v>163.79999999999998</v>
          </cell>
          <cell r="G91">
            <v>162.4</v>
          </cell>
          <cell r="H91">
            <v>166.6</v>
          </cell>
          <cell r="I91">
            <v>170.79999999999998</v>
          </cell>
          <cell r="J91">
            <v>172.20000000000002</v>
          </cell>
          <cell r="K91">
            <v>174.29999999999998</v>
          </cell>
          <cell r="L91">
            <v>175</v>
          </cell>
          <cell r="M91">
            <v>175</v>
          </cell>
        </row>
        <row r="92">
          <cell r="A92" t="str">
            <v>= Comm Stocks on Land</v>
          </cell>
          <cell r="B92">
            <v>3157.44</v>
          </cell>
          <cell r="C92">
            <v>3097.38</v>
          </cell>
          <cell r="D92">
            <v>3064.3900000000012</v>
          </cell>
          <cell r="E92">
            <v>3039.0900000000011</v>
          </cell>
          <cell r="F92">
            <v>3082.0900000000011</v>
          </cell>
          <cell r="G92">
            <v>3085.4900000000011</v>
          </cell>
          <cell r="H92">
            <v>3072.7600000000016</v>
          </cell>
          <cell r="I92">
            <v>3096.0300000000016</v>
          </cell>
          <cell r="J92">
            <v>3091.7300000000014</v>
          </cell>
          <cell r="K92">
            <v>3061.3000000000011</v>
          </cell>
          <cell r="L92">
            <v>3041.7000000000007</v>
          </cell>
          <cell r="M92">
            <v>2992.7600000000011</v>
          </cell>
        </row>
        <row r="96">
          <cell r="A96">
            <v>36850.517349189817</v>
          </cell>
          <cell r="B96" t="str">
            <v>Jan</v>
          </cell>
          <cell r="C96" t="str">
            <v>Feb</v>
          </cell>
          <cell r="D96" t="str">
            <v>Mar</v>
          </cell>
          <cell r="E96" t="str">
            <v>Apr</v>
          </cell>
          <cell r="F96" t="str">
            <v>May</v>
          </cell>
          <cell r="G96" t="str">
            <v>Jun</v>
          </cell>
          <cell r="H96" t="str">
            <v>Jul</v>
          </cell>
          <cell r="I96" t="str">
            <v>Aug</v>
          </cell>
          <cell r="J96" t="str">
            <v>Sep</v>
          </cell>
          <cell r="K96" t="str">
            <v>Oct</v>
          </cell>
          <cell r="L96" t="str">
            <v>Nov</v>
          </cell>
          <cell r="M96" t="str">
            <v>Dec</v>
          </cell>
          <cell r="O96" t="str">
            <v>QI</v>
          </cell>
          <cell r="P96" t="str">
            <v>QII</v>
          </cell>
          <cell r="Q96" t="str">
            <v>QIII</v>
          </cell>
        </row>
        <row r="97">
          <cell r="A97" t="str">
            <v>1993</v>
          </cell>
        </row>
        <row r="98">
          <cell r="A98" t="str">
            <v>Oil Consumption</v>
          </cell>
          <cell r="B98">
            <v>67.3</v>
          </cell>
          <cell r="C98">
            <v>70.2</v>
          </cell>
          <cell r="D98">
            <v>70</v>
          </cell>
          <cell r="E98">
            <v>67.3</v>
          </cell>
          <cell r="F98">
            <v>64.7</v>
          </cell>
          <cell r="G98">
            <v>67.400000000000006</v>
          </cell>
          <cell r="H98">
            <v>66.8</v>
          </cell>
          <cell r="I98">
            <v>66.099999999999994</v>
          </cell>
          <cell r="J98">
            <v>67.5</v>
          </cell>
          <cell r="K98">
            <v>67.3</v>
          </cell>
          <cell r="L98">
            <v>70.2</v>
          </cell>
          <cell r="M98">
            <v>70.7</v>
          </cell>
          <cell r="O98">
            <v>69.099999999999994</v>
          </cell>
          <cell r="P98">
            <v>66.447252747252747</v>
          </cell>
          <cell r="Q98">
            <v>66.792391304347817</v>
          </cell>
        </row>
        <row r="99">
          <cell r="A99" t="str">
            <v>Consumption % Change</v>
          </cell>
          <cell r="B99">
            <v>-4.2674253200568946E-2</v>
          </cell>
          <cell r="C99">
            <v>7.8966259870782984E-3</v>
          </cell>
          <cell r="D99">
            <v>2.0408163265306145E-2</v>
          </cell>
          <cell r="E99">
            <v>-5.9084194977844229E-3</v>
          </cell>
          <cell r="F99">
            <v>-9.1883614088820176E-3</v>
          </cell>
          <cell r="G99">
            <v>1.9667170953101554E-2</v>
          </cell>
          <cell r="H99">
            <v>3.0030030030030463E-3</v>
          </cell>
          <cell r="I99">
            <v>7.6219512195121464E-3</v>
          </cell>
          <cell r="J99">
            <v>7.4626865671640896E-3</v>
          </cell>
          <cell r="K99">
            <v>-1.4641288433382194E-2</v>
          </cell>
          <cell r="L99">
            <v>2.1834061135371119E-2</v>
          </cell>
          <cell r="M99">
            <v>1.2893982808023008E-2</v>
          </cell>
          <cell r="O99">
            <v>-5.8984318803051439E-3</v>
          </cell>
          <cell r="P99">
            <v>1.465753538097303E-3</v>
          </cell>
          <cell r="Q99">
            <v>6.0610228098783026E-3</v>
          </cell>
        </row>
        <row r="100">
          <cell r="A100" t="str">
            <v>OPEC Crude Oil Output</v>
          </cell>
          <cell r="B100">
            <v>25.2</v>
          </cell>
          <cell r="C100">
            <v>25.5</v>
          </cell>
          <cell r="D100">
            <v>24.2</v>
          </cell>
          <cell r="E100">
            <v>24</v>
          </cell>
          <cell r="F100">
            <v>24</v>
          </cell>
          <cell r="G100">
            <v>24.2</v>
          </cell>
          <cell r="H100">
            <v>24.6</v>
          </cell>
          <cell r="I100">
            <v>24.8</v>
          </cell>
          <cell r="J100">
            <v>24.7</v>
          </cell>
          <cell r="K100">
            <v>24.8</v>
          </cell>
          <cell r="L100">
            <v>24.6</v>
          </cell>
          <cell r="M100">
            <v>24.9</v>
          </cell>
          <cell r="O100">
            <v>24.9</v>
          </cell>
          <cell r="P100">
            <v>24.1</v>
          </cell>
          <cell r="Q100">
            <v>24.7</v>
          </cell>
        </row>
        <row r="101">
          <cell r="A101" t="str">
            <v>Other Supplies</v>
          </cell>
          <cell r="B101">
            <v>42.78</v>
          </cell>
          <cell r="C101">
            <v>42.62</v>
          </cell>
          <cell r="D101">
            <v>42.58</v>
          </cell>
          <cell r="E101">
            <v>42.64</v>
          </cell>
          <cell r="F101">
            <v>42.46</v>
          </cell>
          <cell r="G101">
            <v>41.99</v>
          </cell>
          <cell r="H101">
            <v>42.21</v>
          </cell>
          <cell r="I101">
            <v>42.17</v>
          </cell>
          <cell r="J101">
            <v>41.91</v>
          </cell>
          <cell r="K101">
            <v>42.74</v>
          </cell>
          <cell r="L101">
            <v>43.04</v>
          </cell>
          <cell r="M101">
            <v>43.18</v>
          </cell>
          <cell r="O101">
            <v>42.7</v>
          </cell>
          <cell r="P101">
            <v>42.4</v>
          </cell>
          <cell r="Q101">
            <v>42.1</v>
          </cell>
        </row>
        <row r="102">
          <cell r="A102" t="str">
            <v>Total Oil Supplies</v>
          </cell>
          <cell r="B102">
            <v>67.98</v>
          </cell>
          <cell r="C102">
            <v>68.12</v>
          </cell>
          <cell r="D102">
            <v>66.78</v>
          </cell>
          <cell r="E102">
            <v>66.64</v>
          </cell>
          <cell r="F102">
            <v>66.460000000000008</v>
          </cell>
          <cell r="G102">
            <v>66.19</v>
          </cell>
          <cell r="H102">
            <v>66.81</v>
          </cell>
          <cell r="I102">
            <v>66.97</v>
          </cell>
          <cell r="J102">
            <v>66.61</v>
          </cell>
          <cell r="K102">
            <v>67.540000000000006</v>
          </cell>
          <cell r="L102">
            <v>67.64</v>
          </cell>
          <cell r="M102">
            <v>68.08</v>
          </cell>
          <cell r="O102">
            <v>67.599999999999994</v>
          </cell>
          <cell r="P102">
            <v>66.5</v>
          </cell>
          <cell r="Q102">
            <v>66.8</v>
          </cell>
        </row>
        <row r="104">
          <cell r="A104" t="str">
            <v>Stock change</v>
          </cell>
          <cell r="B104">
            <v>0.68000000000000682</v>
          </cell>
          <cell r="C104">
            <v>-2.0799999999999983</v>
          </cell>
          <cell r="D104">
            <v>-3.2199999999999989</v>
          </cell>
          <cell r="E104">
            <v>-0.65999999999999659</v>
          </cell>
          <cell r="F104">
            <v>1.7600000000000051</v>
          </cell>
          <cell r="G104">
            <v>-1.210000000000008</v>
          </cell>
          <cell r="H104">
            <v>1.0000000000005116E-2</v>
          </cell>
          <cell r="I104">
            <v>0.87000000000000455</v>
          </cell>
          <cell r="J104">
            <v>-0.89000000000000057</v>
          </cell>
          <cell r="K104">
            <v>0.24000000000000909</v>
          </cell>
          <cell r="L104">
            <v>-2.5600000000000023</v>
          </cell>
          <cell r="M104">
            <v>-2.6200000000000045</v>
          </cell>
          <cell r="O104">
            <v>-1.5</v>
          </cell>
          <cell r="P104">
            <v>5.274725274725256E-2</v>
          </cell>
          <cell r="Q104">
            <v>7.608695652180586E-3</v>
          </cell>
        </row>
        <row r="106">
          <cell r="A106" t="str">
            <v>Comm Stocks on Land</v>
          </cell>
          <cell r="B106">
            <v>3007.440000000001</v>
          </cell>
          <cell r="C106">
            <v>2927.1000000000013</v>
          </cell>
          <cell r="D106">
            <v>2856.3800000000015</v>
          </cell>
          <cell r="E106">
            <v>2832.9800000000014</v>
          </cell>
          <cell r="F106">
            <v>2887.5400000000018</v>
          </cell>
          <cell r="G106">
            <v>2844.8400000000015</v>
          </cell>
          <cell r="H106">
            <v>2827.3500000000022</v>
          </cell>
          <cell r="I106">
            <v>2847.9200000000023</v>
          </cell>
          <cell r="J106">
            <v>2821.9200000000023</v>
          </cell>
          <cell r="K106">
            <v>2818.660000000003</v>
          </cell>
          <cell r="L106">
            <v>2748.2600000000029</v>
          </cell>
          <cell r="M106">
            <v>2660.2400000000025</v>
          </cell>
        </row>
        <row r="107">
          <cell r="A107" t="str">
            <v>Days Supply</v>
          </cell>
          <cell r="B107">
            <v>61.428481212503954</v>
          </cell>
          <cell r="C107">
            <v>60.83014492753626</v>
          </cell>
          <cell r="D107">
            <v>59.315294117647063</v>
          </cell>
          <cell r="E107">
            <v>58.464815419797468</v>
          </cell>
          <cell r="F107">
            <v>57.780915287244412</v>
          </cell>
          <cell r="G107">
            <v>57.0068359375</v>
          </cell>
          <cell r="H107">
            <v>55.37856</v>
          </cell>
          <cell r="I107">
            <v>53.887346165982976</v>
          </cell>
          <cell r="J107">
            <v>51.726691042047534</v>
          </cell>
          <cell r="K107">
            <v>50.349802970597175</v>
          </cell>
          <cell r="L107">
            <v>49.36076899969963</v>
          </cell>
          <cell r="M107">
            <v>47.741788321167903</v>
          </cell>
        </row>
        <row r="108">
          <cell r="A108" t="str">
            <v>Stocks Index 89-91=100</v>
          </cell>
          <cell r="B108">
            <v>97.276841019138757</v>
          </cell>
          <cell r="C108">
            <v>94.678211817067364</v>
          </cell>
          <cell r="D108">
            <v>92.390745334985112</v>
          </cell>
          <cell r="E108">
            <v>88.260327746277056</v>
          </cell>
          <cell r="F108">
            <v>89.960122125989201</v>
          </cell>
          <cell r="G108">
            <v>88.629821172658765</v>
          </cell>
          <cell r="H108">
            <v>86.093652939671927</v>
          </cell>
          <cell r="I108">
            <v>86.72001559055316</v>
          </cell>
          <cell r="J108">
            <v>85.928307815982819</v>
          </cell>
          <cell r="K108">
            <v>87.399497058942188</v>
          </cell>
          <cell r="L108">
            <v>85.216571628791144</v>
          </cell>
          <cell r="M108">
            <v>82.487294691832417</v>
          </cell>
        </row>
        <row r="109">
          <cell r="A109" t="str">
            <v>Demand Index 89-91=100</v>
          </cell>
          <cell r="B109">
            <v>99.262536873156336</v>
          </cell>
          <cell r="C109">
            <v>103.53982300884957</v>
          </cell>
          <cell r="D109">
            <v>103.24483775811211</v>
          </cell>
          <cell r="E109">
            <v>102.59146341463415</v>
          </cell>
          <cell r="F109">
            <v>98.628048780487816</v>
          </cell>
          <cell r="G109">
            <v>102.74390243902441</v>
          </cell>
          <cell r="H109">
            <v>101.2121212121212</v>
          </cell>
          <cell r="I109">
            <v>100.15151515151514</v>
          </cell>
          <cell r="J109">
            <v>102.27272727272727</v>
          </cell>
          <cell r="K109">
            <v>98.391812865497059</v>
          </cell>
          <cell r="L109">
            <v>102.63157894736841</v>
          </cell>
          <cell r="M109">
            <v>103.36257309941519</v>
          </cell>
        </row>
        <row r="110">
          <cell r="A110" t="str">
            <v>Stocks/Demand Index</v>
          </cell>
          <cell r="B110">
            <v>97.999551576487491</v>
          </cell>
          <cell r="C110">
            <v>91.441349874603517</v>
          </cell>
          <cell r="D110">
            <v>89.487036195885565</v>
          </cell>
          <cell r="E110">
            <v>86.030869244513738</v>
          </cell>
          <cell r="F110">
            <v>91.211499404403256</v>
          </cell>
          <cell r="G110">
            <v>86.262852654694569</v>
          </cell>
          <cell r="H110">
            <v>85.062591227819567</v>
          </cell>
          <cell r="I110">
            <v>86.588820408116632</v>
          </cell>
          <cell r="J110">
            <v>84.018789864516535</v>
          </cell>
          <cell r="K110">
            <v>88.828017813248834</v>
          </cell>
          <cell r="L110">
            <v>83.031531330617028</v>
          </cell>
          <cell r="M110">
            <v>79.803832488279184</v>
          </cell>
        </row>
        <row r="111">
          <cell r="A111" t="str">
            <v>-</v>
          </cell>
          <cell r="B111" t="str">
            <v>-</v>
          </cell>
          <cell r="C111" t="str">
            <v>-</v>
          </cell>
          <cell r="D111" t="str">
            <v>-</v>
          </cell>
          <cell r="E111" t="str">
            <v>-</v>
          </cell>
          <cell r="F111" t="str">
            <v>-</v>
          </cell>
          <cell r="G111" t="str">
            <v>-</v>
          </cell>
          <cell r="H111" t="str">
            <v>-</v>
          </cell>
          <cell r="I111" t="str">
            <v>-</v>
          </cell>
          <cell r="J111" t="str">
            <v>-</v>
          </cell>
          <cell r="K111" t="str">
            <v>-</v>
          </cell>
          <cell r="L111" t="str">
            <v>-</v>
          </cell>
          <cell r="M111" t="str">
            <v>-</v>
          </cell>
          <cell r="O111" t="str">
            <v>-</v>
          </cell>
          <cell r="P111" t="str">
            <v>-</v>
          </cell>
          <cell r="Q111" t="str">
            <v>-</v>
          </cell>
        </row>
        <row r="112">
          <cell r="A112" t="str">
            <v>Total Stocks</v>
          </cell>
          <cell r="B112">
            <v>5128.8400000000011</v>
          </cell>
          <cell r="C112">
            <v>5070.6000000000013</v>
          </cell>
          <cell r="D112">
            <v>4970.7800000000016</v>
          </cell>
          <cell r="E112">
            <v>4950.9800000000014</v>
          </cell>
          <cell r="F112">
            <v>5005.5400000000018</v>
          </cell>
          <cell r="G112">
            <v>4969.2400000000016</v>
          </cell>
          <cell r="H112">
            <v>4969.550000000002</v>
          </cell>
          <cell r="I112">
            <v>4996.5200000000023</v>
          </cell>
          <cell r="J112">
            <v>4969.8200000000024</v>
          </cell>
          <cell r="K112">
            <v>4977.2600000000029</v>
          </cell>
          <cell r="L112">
            <v>4900.4600000000028</v>
          </cell>
          <cell r="M112">
            <v>4819.2400000000025</v>
          </cell>
        </row>
        <row r="113">
          <cell r="A113" t="str">
            <v>- Gov Strategic</v>
          </cell>
          <cell r="B113">
            <v>1100</v>
          </cell>
          <cell r="C113">
            <v>1100</v>
          </cell>
          <cell r="D113">
            <v>1100</v>
          </cell>
          <cell r="E113">
            <v>1105</v>
          </cell>
          <cell r="F113">
            <v>1105</v>
          </cell>
          <cell r="G113">
            <v>1105</v>
          </cell>
          <cell r="H113">
            <v>1115</v>
          </cell>
          <cell r="I113">
            <v>1115</v>
          </cell>
          <cell r="J113">
            <v>1115</v>
          </cell>
          <cell r="K113">
            <v>1125</v>
          </cell>
          <cell r="L113">
            <v>1125</v>
          </cell>
          <cell r="M113">
            <v>1125</v>
          </cell>
        </row>
        <row r="114">
          <cell r="A114" t="str">
            <v>- Oil Afloat</v>
          </cell>
          <cell r="B114">
            <v>775</v>
          </cell>
          <cell r="C114">
            <v>795</v>
          </cell>
          <cell r="D114">
            <v>775</v>
          </cell>
          <cell r="E114">
            <v>775</v>
          </cell>
          <cell r="F114">
            <v>775</v>
          </cell>
          <cell r="G114">
            <v>780</v>
          </cell>
          <cell r="H114">
            <v>785</v>
          </cell>
          <cell r="I114">
            <v>790</v>
          </cell>
          <cell r="J114">
            <v>790</v>
          </cell>
          <cell r="K114">
            <v>790</v>
          </cell>
          <cell r="L114">
            <v>785</v>
          </cell>
          <cell r="M114">
            <v>785</v>
          </cell>
        </row>
        <row r="115">
          <cell r="A115" t="str">
            <v>- Floating Storage</v>
          </cell>
          <cell r="B115">
            <v>70</v>
          </cell>
          <cell r="C115">
            <v>70</v>
          </cell>
          <cell r="D115">
            <v>70</v>
          </cell>
          <cell r="E115">
            <v>70</v>
          </cell>
          <cell r="F115">
            <v>70</v>
          </cell>
          <cell r="G115">
            <v>70</v>
          </cell>
          <cell r="H115">
            <v>70</v>
          </cell>
          <cell r="I115">
            <v>70</v>
          </cell>
          <cell r="J115">
            <v>70</v>
          </cell>
          <cell r="K115">
            <v>70</v>
          </cell>
          <cell r="L115">
            <v>70</v>
          </cell>
          <cell r="M115">
            <v>70</v>
          </cell>
        </row>
        <row r="116">
          <cell r="A116" t="str">
            <v>- Stocks for Export</v>
          </cell>
          <cell r="B116">
            <v>176.4</v>
          </cell>
          <cell r="C116">
            <v>178.5</v>
          </cell>
          <cell r="D116">
            <v>169.4</v>
          </cell>
          <cell r="E116">
            <v>168</v>
          </cell>
          <cell r="F116">
            <v>168</v>
          </cell>
          <cell r="G116">
            <v>169.4</v>
          </cell>
          <cell r="H116">
            <v>172.20000000000002</v>
          </cell>
          <cell r="I116">
            <v>173.6</v>
          </cell>
          <cell r="J116">
            <v>172.9</v>
          </cell>
          <cell r="K116">
            <v>173.6</v>
          </cell>
          <cell r="L116">
            <v>172.20000000000002</v>
          </cell>
          <cell r="M116">
            <v>179</v>
          </cell>
        </row>
        <row r="117">
          <cell r="A117" t="str">
            <v>= Comm Stocks on Land</v>
          </cell>
          <cell r="B117">
            <v>3007.440000000001</v>
          </cell>
          <cell r="C117">
            <v>2927.1000000000013</v>
          </cell>
          <cell r="D117">
            <v>2856.3800000000015</v>
          </cell>
          <cell r="E117">
            <v>2832.9800000000014</v>
          </cell>
          <cell r="F117">
            <v>2887.5400000000018</v>
          </cell>
          <cell r="G117">
            <v>2844.8400000000015</v>
          </cell>
          <cell r="H117">
            <v>2827.3500000000022</v>
          </cell>
          <cell r="I117">
            <v>2847.9200000000023</v>
          </cell>
          <cell r="J117">
            <v>2821.9200000000023</v>
          </cell>
          <cell r="K117">
            <v>2818.660000000003</v>
          </cell>
          <cell r="L117">
            <v>2748.2600000000029</v>
          </cell>
          <cell r="M117">
            <v>2660.2400000000025</v>
          </cell>
        </row>
        <row r="121">
          <cell r="A121">
            <v>36850.517349189817</v>
          </cell>
          <cell r="B121" t="str">
            <v>Jan</v>
          </cell>
          <cell r="C121" t="str">
            <v>Feb</v>
          </cell>
          <cell r="D121" t="str">
            <v>Mar</v>
          </cell>
          <cell r="E121" t="str">
            <v>Apr</v>
          </cell>
          <cell r="F121" t="str">
            <v>May</v>
          </cell>
          <cell r="G121" t="str">
            <v>Jun</v>
          </cell>
          <cell r="H121" t="str">
            <v>Jul</v>
          </cell>
          <cell r="I121" t="str">
            <v>Aug</v>
          </cell>
          <cell r="J121" t="str">
            <v>Sep</v>
          </cell>
          <cell r="K121" t="str">
            <v>Oct</v>
          </cell>
          <cell r="L121" t="str">
            <v>Nov</v>
          </cell>
          <cell r="M121" t="str">
            <v>Dec</v>
          </cell>
          <cell r="O121" t="str">
            <v>QI</v>
          </cell>
          <cell r="P121" t="str">
            <v>QII</v>
          </cell>
          <cell r="Q121" t="str">
            <v>QIII</v>
          </cell>
        </row>
        <row r="122">
          <cell r="A122" t="str">
            <v>1994</v>
          </cell>
        </row>
        <row r="123">
          <cell r="A123" t="str">
            <v>Oil Consumption</v>
          </cell>
          <cell r="B123">
            <v>69.8</v>
          </cell>
          <cell r="C123">
            <v>71.7</v>
          </cell>
          <cell r="D123">
            <v>70.099999999999994</v>
          </cell>
          <cell r="E123">
            <v>68</v>
          </cell>
          <cell r="F123">
            <v>66.2</v>
          </cell>
          <cell r="G123">
            <v>68.099999999999994</v>
          </cell>
          <cell r="H123">
            <v>67.3</v>
          </cell>
          <cell r="I123">
            <v>68.099999999999994</v>
          </cell>
          <cell r="J123">
            <v>68.5</v>
          </cell>
          <cell r="K123">
            <v>68.8</v>
          </cell>
          <cell r="L123">
            <v>70.3</v>
          </cell>
          <cell r="M123">
            <v>72</v>
          </cell>
          <cell r="O123">
            <v>70.5</v>
          </cell>
          <cell r="P123">
            <v>67.419780219780222</v>
          </cell>
          <cell r="Q123">
            <v>67.960869565217394</v>
          </cell>
        </row>
        <row r="124">
          <cell r="A124" t="str">
            <v>Consumption % Change</v>
          </cell>
          <cell r="B124">
            <v>3.7147102526003062E-2</v>
          </cell>
          <cell r="C124">
            <v>2.1367521367521292E-2</v>
          </cell>
          <cell r="D124">
            <v>1.4285714285713347E-3</v>
          </cell>
          <cell r="E124">
            <v>1.0401188707280795E-2</v>
          </cell>
          <cell r="F124">
            <v>2.3183925811437467E-2</v>
          </cell>
          <cell r="G124">
            <v>1.0385756676557722E-2</v>
          </cell>
          <cell r="H124">
            <v>7.4850299401196807E-3</v>
          </cell>
          <cell r="I124">
            <v>3.0257186081694476E-2</v>
          </cell>
          <cell r="J124">
            <v>1.4814814814814836E-2</v>
          </cell>
          <cell r="K124">
            <v>2.2288261515601704E-2</v>
          </cell>
          <cell r="L124">
            <v>1.4245014245013454E-3</v>
          </cell>
          <cell r="M124">
            <v>1.8387553041018245E-2</v>
          </cell>
          <cell r="O124">
            <v>2.0260492040521161E-2</v>
          </cell>
          <cell r="P124">
            <v>1.4636082491276348E-2</v>
          </cell>
          <cell r="Q124">
            <v>1.7494182167326011E-2</v>
          </cell>
        </row>
        <row r="125">
          <cell r="A125" t="str">
            <v>OPEC Crude Oil Output</v>
          </cell>
          <cell r="B125">
            <v>24.65</v>
          </cell>
          <cell r="C125">
            <v>24.66</v>
          </cell>
          <cell r="D125">
            <v>24.9</v>
          </cell>
          <cell r="E125">
            <v>24.5</v>
          </cell>
          <cell r="F125">
            <v>24.7</v>
          </cell>
          <cell r="G125">
            <v>24.9</v>
          </cell>
          <cell r="H125">
            <v>24.59</v>
          </cell>
          <cell r="I125">
            <v>24.35</v>
          </cell>
          <cell r="J125">
            <v>24.68</v>
          </cell>
          <cell r="K125">
            <v>24.7</v>
          </cell>
          <cell r="L125">
            <v>24.7</v>
          </cell>
          <cell r="M125">
            <v>24.9</v>
          </cell>
          <cell r="O125">
            <v>24.7</v>
          </cell>
          <cell r="P125">
            <v>24.7</v>
          </cell>
          <cell r="Q125">
            <v>24.5</v>
          </cell>
        </row>
        <row r="126">
          <cell r="A126" t="str">
            <v>Other Supplies</v>
          </cell>
          <cell r="B126">
            <v>43.58</v>
          </cell>
          <cell r="C126">
            <v>43.3</v>
          </cell>
          <cell r="D126">
            <v>43.26</v>
          </cell>
          <cell r="E126">
            <v>42.98</v>
          </cell>
          <cell r="F126">
            <v>43.25</v>
          </cell>
          <cell r="G126">
            <v>43.36</v>
          </cell>
          <cell r="H126">
            <v>43.53</v>
          </cell>
          <cell r="I126">
            <v>42.88</v>
          </cell>
          <cell r="J126">
            <v>43.71</v>
          </cell>
          <cell r="K126">
            <v>44.01</v>
          </cell>
          <cell r="L126">
            <v>44.38</v>
          </cell>
          <cell r="M126">
            <v>44.54</v>
          </cell>
          <cell r="O126">
            <v>43.4</v>
          </cell>
          <cell r="P126">
            <v>43.2</v>
          </cell>
          <cell r="Q126">
            <v>43.4</v>
          </cell>
        </row>
        <row r="127">
          <cell r="A127" t="str">
            <v>Total Oil Supplies</v>
          </cell>
          <cell r="B127">
            <v>68.22999999999999</v>
          </cell>
          <cell r="C127">
            <v>67.959999999999994</v>
          </cell>
          <cell r="D127">
            <v>68.16</v>
          </cell>
          <cell r="E127">
            <v>67.47999999999999</v>
          </cell>
          <cell r="F127">
            <v>67.95</v>
          </cell>
          <cell r="G127">
            <v>68.259999999999991</v>
          </cell>
          <cell r="H127">
            <v>68.12</v>
          </cell>
          <cell r="I127">
            <v>67.23</v>
          </cell>
          <cell r="J127">
            <v>68.39</v>
          </cell>
          <cell r="K127">
            <v>68.709999999999994</v>
          </cell>
          <cell r="L127">
            <v>69.08</v>
          </cell>
          <cell r="M127">
            <v>69.44</v>
          </cell>
          <cell r="O127">
            <v>68.099999999999994</v>
          </cell>
          <cell r="P127">
            <v>67.900000000000006</v>
          </cell>
          <cell r="Q127">
            <v>67.900000000000006</v>
          </cell>
        </row>
        <row r="129">
          <cell r="A129" t="str">
            <v>Stock change</v>
          </cell>
          <cell r="B129">
            <v>-1.5700000000000074</v>
          </cell>
          <cell r="C129">
            <v>-3.7400000000000091</v>
          </cell>
          <cell r="D129">
            <v>-1.9399999999999977</v>
          </cell>
          <cell r="E129">
            <v>-0.52000000000001023</v>
          </cell>
          <cell r="F129">
            <v>1.75</v>
          </cell>
          <cell r="G129">
            <v>0.15999999999999659</v>
          </cell>
          <cell r="H129">
            <v>0.82000000000000739</v>
          </cell>
          <cell r="I129">
            <v>-0.86999999999999034</v>
          </cell>
          <cell r="J129">
            <v>-0.10999999999999943</v>
          </cell>
          <cell r="K129">
            <v>-9.0000000000003411E-2</v>
          </cell>
          <cell r="L129">
            <v>-1.2199999999999989</v>
          </cell>
          <cell r="M129">
            <v>-2.5600000000000023</v>
          </cell>
          <cell r="O129">
            <v>-2.4000000000000057</v>
          </cell>
          <cell r="P129">
            <v>0.48021978021978384</v>
          </cell>
          <cell r="Q129">
            <v>-6.0869565217387844E-2</v>
          </cell>
        </row>
        <row r="131">
          <cell r="A131" t="str">
            <v>Comm Stocks on Land</v>
          </cell>
          <cell r="B131">
            <v>2608.0200000000023</v>
          </cell>
          <cell r="C131">
            <v>2508.2300000000023</v>
          </cell>
          <cell r="D131">
            <v>2441.4100000000017</v>
          </cell>
          <cell r="E131">
            <v>2438.6100000000015</v>
          </cell>
          <cell r="F131">
            <v>2491.4600000000014</v>
          </cell>
          <cell r="G131">
            <v>2489.8600000000015</v>
          </cell>
          <cell r="H131">
            <v>2522.4500000000016</v>
          </cell>
          <cell r="I131">
            <v>2497.1600000000026</v>
          </cell>
          <cell r="J131">
            <v>2491.550000000002</v>
          </cell>
          <cell r="K131">
            <v>2478.6200000000022</v>
          </cell>
          <cell r="L131">
            <v>2436.0200000000018</v>
          </cell>
          <cell r="M131">
            <v>2349.260000000002</v>
          </cell>
        </row>
        <row r="132">
          <cell r="A132" t="str">
            <v>Days Supply</v>
          </cell>
          <cell r="B132">
            <v>61.428481212503954</v>
          </cell>
          <cell r="C132">
            <v>60.83014492753626</v>
          </cell>
          <cell r="D132">
            <v>59.315294117647063</v>
          </cell>
          <cell r="E132">
            <v>58.464815419797468</v>
          </cell>
          <cell r="F132">
            <v>57.780915287244412</v>
          </cell>
          <cell r="G132">
            <v>57.0068359375</v>
          </cell>
          <cell r="H132">
            <v>55.37856</v>
          </cell>
          <cell r="I132">
            <v>53.887346165982976</v>
          </cell>
          <cell r="J132">
            <v>51.726691042047534</v>
          </cell>
          <cell r="K132">
            <v>50.349802970597175</v>
          </cell>
          <cell r="L132">
            <v>49.36076899969963</v>
          </cell>
          <cell r="M132">
            <v>47.741788321167903</v>
          </cell>
        </row>
        <row r="133">
          <cell r="A133" t="str">
            <v>Stocks Index 89-91=100</v>
          </cell>
          <cell r="B133">
            <v>84.357442514143059</v>
          </cell>
          <cell r="C133">
            <v>81.129695338704863</v>
          </cell>
          <cell r="D133">
            <v>78.968375905266825</v>
          </cell>
          <cell r="E133">
            <v>75.973892454358563</v>
          </cell>
          <cell r="F133">
            <v>77.620412486759321</v>
          </cell>
          <cell r="G133">
            <v>77.570565144245776</v>
          </cell>
          <cell r="H133">
            <v>76.8093567678835</v>
          </cell>
          <cell r="I133">
            <v>76.039268705618753</v>
          </cell>
          <cell r="J133">
            <v>75.868442528105675</v>
          </cell>
          <cell r="K133">
            <v>76.855719171604676</v>
          </cell>
          <cell r="L133">
            <v>75.534801226655318</v>
          </cell>
          <cell r="M133">
            <v>72.844593693702137</v>
          </cell>
        </row>
        <row r="134">
          <cell r="A134" t="str">
            <v>Demand Index 89-91=100</v>
          </cell>
          <cell r="B134">
            <v>102.94985250737463</v>
          </cell>
          <cell r="C134">
            <v>105.75221238938053</v>
          </cell>
          <cell r="D134">
            <v>103.39233038348081</v>
          </cell>
          <cell r="E134">
            <v>103.65853658536585</v>
          </cell>
          <cell r="F134">
            <v>100.91463414634147</v>
          </cell>
          <cell r="G134">
            <v>103.8109756097561</v>
          </cell>
          <cell r="H134">
            <v>101.96969696969695</v>
          </cell>
          <cell r="I134">
            <v>103.18181818181817</v>
          </cell>
          <cell r="J134">
            <v>103.78787878787878</v>
          </cell>
          <cell r="K134">
            <v>100.58479532163742</v>
          </cell>
          <cell r="L134">
            <v>102.77777777777777</v>
          </cell>
          <cell r="M134">
            <v>105.26315789473684</v>
          </cell>
        </row>
        <row r="135">
          <cell r="A135" t="str">
            <v>Stocks/Demand Index</v>
          </cell>
          <cell r="B135">
            <v>81.94032381746274</v>
          </cell>
          <cell r="C135">
            <v>76.716783039946861</v>
          </cell>
          <cell r="D135">
            <v>76.377402088118288</v>
          </cell>
          <cell r="E135">
            <v>73.292460955969446</v>
          </cell>
          <cell r="F135">
            <v>76.916904216486571</v>
          </cell>
          <cell r="G135">
            <v>74.722893883443803</v>
          </cell>
          <cell r="H135">
            <v>75.325669341460795</v>
          </cell>
          <cell r="I135">
            <v>73.694445441568845</v>
          </cell>
          <cell r="J135">
            <v>73.099521267955836</v>
          </cell>
          <cell r="K135">
            <v>76.408883595025586</v>
          </cell>
          <cell r="L135">
            <v>73.493320112421401</v>
          </cell>
          <cell r="M135">
            <v>69.202364009017032</v>
          </cell>
        </row>
        <row r="137">
          <cell r="A137" t="str">
            <v>Total Stocks</v>
          </cell>
          <cell r="B137">
            <v>4770.5700000000024</v>
          </cell>
          <cell r="C137">
            <v>4665.8500000000022</v>
          </cell>
          <cell r="D137">
            <v>4605.7100000000019</v>
          </cell>
          <cell r="E137">
            <v>4590.1100000000015</v>
          </cell>
          <cell r="F137">
            <v>4644.3600000000015</v>
          </cell>
          <cell r="G137">
            <v>4649.1600000000017</v>
          </cell>
          <cell r="H137">
            <v>4674.5800000000017</v>
          </cell>
          <cell r="I137">
            <v>4647.6100000000024</v>
          </cell>
          <cell r="J137">
            <v>4644.3100000000022</v>
          </cell>
          <cell r="K137">
            <v>4641.5200000000023</v>
          </cell>
          <cell r="L137">
            <v>4604.9200000000019</v>
          </cell>
          <cell r="M137">
            <v>4525.5600000000022</v>
          </cell>
        </row>
        <row r="138">
          <cell r="A138" t="str">
            <v>- Gov Strategic</v>
          </cell>
          <cell r="B138">
            <v>1140</v>
          </cell>
          <cell r="C138">
            <v>1140</v>
          </cell>
          <cell r="D138">
            <v>1140</v>
          </cell>
          <cell r="E138">
            <v>1140</v>
          </cell>
          <cell r="F138">
            <v>1140</v>
          </cell>
          <cell r="G138">
            <v>1140</v>
          </cell>
          <cell r="H138">
            <v>1140</v>
          </cell>
          <cell r="I138">
            <v>1140</v>
          </cell>
          <cell r="J138">
            <v>1140</v>
          </cell>
          <cell r="K138">
            <v>1150</v>
          </cell>
          <cell r="L138">
            <v>1150</v>
          </cell>
          <cell r="M138">
            <v>1150</v>
          </cell>
        </row>
        <row r="139">
          <cell r="A139" t="str">
            <v>- Oil Afloat</v>
          </cell>
          <cell r="B139">
            <v>780</v>
          </cell>
          <cell r="C139">
            <v>775</v>
          </cell>
          <cell r="D139">
            <v>780</v>
          </cell>
          <cell r="E139">
            <v>770</v>
          </cell>
          <cell r="F139">
            <v>770</v>
          </cell>
          <cell r="G139">
            <v>775</v>
          </cell>
          <cell r="H139">
            <v>770</v>
          </cell>
          <cell r="I139">
            <v>770</v>
          </cell>
          <cell r="J139">
            <v>770</v>
          </cell>
          <cell r="K139">
            <v>770</v>
          </cell>
          <cell r="L139">
            <v>770</v>
          </cell>
          <cell r="M139">
            <v>770</v>
          </cell>
        </row>
        <row r="140">
          <cell r="A140" t="str">
            <v>- Floating Storage</v>
          </cell>
          <cell r="B140">
            <v>70</v>
          </cell>
          <cell r="C140">
            <v>70</v>
          </cell>
          <cell r="D140">
            <v>70</v>
          </cell>
          <cell r="E140">
            <v>70</v>
          </cell>
          <cell r="F140">
            <v>70</v>
          </cell>
          <cell r="G140">
            <v>70</v>
          </cell>
          <cell r="H140">
            <v>70</v>
          </cell>
          <cell r="I140">
            <v>70</v>
          </cell>
          <cell r="J140">
            <v>70</v>
          </cell>
          <cell r="K140">
            <v>70</v>
          </cell>
          <cell r="L140">
            <v>70</v>
          </cell>
          <cell r="M140">
            <v>70</v>
          </cell>
        </row>
        <row r="141">
          <cell r="A141" t="str">
            <v>- Stocks for Export</v>
          </cell>
          <cell r="B141">
            <v>172.54999999999998</v>
          </cell>
          <cell r="C141">
            <v>172.62</v>
          </cell>
          <cell r="D141">
            <v>174.29999999999998</v>
          </cell>
          <cell r="E141">
            <v>171.5</v>
          </cell>
          <cell r="F141">
            <v>172.9</v>
          </cell>
          <cell r="G141">
            <v>174.29999999999998</v>
          </cell>
          <cell r="H141">
            <v>172.13</v>
          </cell>
          <cell r="I141">
            <v>170.45000000000002</v>
          </cell>
          <cell r="J141">
            <v>172.76</v>
          </cell>
          <cell r="K141">
            <v>172.9</v>
          </cell>
          <cell r="L141">
            <v>178.9</v>
          </cell>
          <cell r="M141">
            <v>186.29999999999998</v>
          </cell>
        </row>
        <row r="142">
          <cell r="A142" t="str">
            <v>= Comm Stocks on Land</v>
          </cell>
          <cell r="B142">
            <v>2608.0200000000023</v>
          </cell>
          <cell r="C142">
            <v>2508.2300000000023</v>
          </cell>
          <cell r="D142">
            <v>2441.4100000000017</v>
          </cell>
          <cell r="E142">
            <v>2438.6100000000015</v>
          </cell>
          <cell r="F142">
            <v>2491.4600000000014</v>
          </cell>
          <cell r="G142">
            <v>2489.8600000000015</v>
          </cell>
          <cell r="H142">
            <v>2522.4500000000016</v>
          </cell>
          <cell r="I142">
            <v>2497.1600000000026</v>
          </cell>
          <cell r="J142">
            <v>2491.550000000002</v>
          </cell>
          <cell r="K142">
            <v>2478.6200000000022</v>
          </cell>
          <cell r="L142">
            <v>2436.0200000000018</v>
          </cell>
          <cell r="M142">
            <v>2349.260000000002</v>
          </cell>
        </row>
        <row r="146">
          <cell r="A146">
            <v>36850.517349189817</v>
          </cell>
          <cell r="B146" t="str">
            <v>Jan</v>
          </cell>
          <cell r="C146" t="str">
            <v>Feb</v>
          </cell>
          <cell r="D146" t="str">
            <v>Mar</v>
          </cell>
          <cell r="E146" t="str">
            <v>Apr</v>
          </cell>
          <cell r="F146" t="str">
            <v>May</v>
          </cell>
          <cell r="G146" t="str">
            <v>Jun</v>
          </cell>
          <cell r="H146" t="str">
            <v>Jul</v>
          </cell>
          <cell r="I146" t="str">
            <v>Aug</v>
          </cell>
          <cell r="J146" t="str">
            <v>Sep</v>
          </cell>
          <cell r="K146" t="str">
            <v>Oct</v>
          </cell>
          <cell r="L146" t="str">
            <v>Nov</v>
          </cell>
          <cell r="M146" t="str">
            <v>Dec</v>
          </cell>
          <cell r="O146" t="str">
            <v>QI</v>
          </cell>
          <cell r="P146" t="str">
            <v>QII</v>
          </cell>
          <cell r="Q146" t="str">
            <v>QIII</v>
          </cell>
        </row>
        <row r="147">
          <cell r="A147" t="str">
            <v>1995</v>
          </cell>
        </row>
        <row r="148">
          <cell r="A148" t="str">
            <v>Oil Consumption</v>
          </cell>
          <cell r="B148">
            <v>70.2</v>
          </cell>
          <cell r="C148">
            <v>72.790000000000006</v>
          </cell>
          <cell r="D148">
            <v>71.53</v>
          </cell>
          <cell r="E148">
            <v>68.37</v>
          </cell>
          <cell r="F148">
            <v>67.77</v>
          </cell>
          <cell r="G148">
            <v>69.19</v>
          </cell>
          <cell r="H148">
            <v>67.599999999999994</v>
          </cell>
          <cell r="I148">
            <v>69.59</v>
          </cell>
          <cell r="J148">
            <v>69.84</v>
          </cell>
          <cell r="K148">
            <v>70.239999999999995</v>
          </cell>
          <cell r="L148">
            <v>72.52</v>
          </cell>
          <cell r="M148">
            <v>73.98</v>
          </cell>
          <cell r="O148">
            <v>71.463888888888889</v>
          </cell>
          <cell r="P148">
            <v>68.400000000000006</v>
          </cell>
          <cell r="Q148">
            <v>69.000978260869573</v>
          </cell>
        </row>
        <row r="149">
          <cell r="A149" t="str">
            <v>Consumption % Change</v>
          </cell>
          <cell r="B149">
            <v>5.7306590257879542E-3</v>
          </cell>
          <cell r="C149">
            <v>1.5202231520223153E-2</v>
          </cell>
          <cell r="D149">
            <v>2.0399429386590784E-2</v>
          </cell>
          <cell r="E149">
            <v>5.4411764705883936E-3</v>
          </cell>
          <cell r="F149">
            <v>2.3716012084592064E-2</v>
          </cell>
          <cell r="G149">
            <v>1.6005873715124963E-2</v>
          </cell>
          <cell r="H149">
            <v>4.4576523031203408E-3</v>
          </cell>
          <cell r="I149">
            <v>2.1879588839941455E-2</v>
          </cell>
          <cell r="J149">
            <v>1.9562043795620543E-2</v>
          </cell>
          <cell r="K149">
            <v>2.0930232558139528E-2</v>
          </cell>
          <cell r="L149">
            <v>3.1578947368420929E-2</v>
          </cell>
          <cell r="M149">
            <v>2.750000000000008E-2</v>
          </cell>
          <cell r="O149">
            <v>1.3672182821119039E-2</v>
          </cell>
          <cell r="P149">
            <v>1.4539053331594776E-2</v>
          </cell>
          <cell r="Q149">
            <v>1.5304523063143893E-2</v>
          </cell>
        </row>
        <row r="150">
          <cell r="A150" t="str">
            <v>OPEC Crude Oil Output</v>
          </cell>
          <cell r="B150">
            <v>24.46</v>
          </cell>
          <cell r="C150">
            <v>24.86</v>
          </cell>
          <cell r="D150">
            <v>24.48</v>
          </cell>
          <cell r="E150">
            <v>24.37</v>
          </cell>
          <cell r="F150">
            <v>24.79</v>
          </cell>
          <cell r="G150">
            <v>24.69</v>
          </cell>
          <cell r="H150">
            <v>25</v>
          </cell>
          <cell r="I150">
            <v>25.35</v>
          </cell>
          <cell r="J150">
            <v>25.13</v>
          </cell>
          <cell r="K150">
            <v>25.22</v>
          </cell>
          <cell r="L150">
            <v>25.1</v>
          </cell>
          <cell r="M150">
            <v>24.94</v>
          </cell>
          <cell r="O150">
            <v>24.6</v>
          </cell>
          <cell r="P150">
            <v>24.62</v>
          </cell>
          <cell r="Q150">
            <v>25.16</v>
          </cell>
        </row>
        <row r="151">
          <cell r="A151" t="str">
            <v>Other Supplies</v>
          </cell>
          <cell r="B151">
            <v>44.940000000000005</v>
          </cell>
          <cell r="C151">
            <v>45.180000000000007</v>
          </cell>
          <cell r="D151">
            <v>44.86</v>
          </cell>
          <cell r="E151">
            <v>44.86999999999999</v>
          </cell>
          <cell r="F151">
            <v>44.43</v>
          </cell>
          <cell r="G151">
            <v>44.17</v>
          </cell>
          <cell r="H151">
            <v>45.19</v>
          </cell>
          <cell r="I151">
            <v>44.9</v>
          </cell>
          <cell r="J151">
            <v>45.250000000000014</v>
          </cell>
          <cell r="K151">
            <v>44.77000000000001</v>
          </cell>
          <cell r="L151">
            <v>45.37</v>
          </cell>
          <cell r="M151">
            <v>45.650000000000006</v>
          </cell>
          <cell r="O151">
            <v>44.99</v>
          </cell>
          <cell r="P151">
            <v>44.489999999999995</v>
          </cell>
          <cell r="Q151">
            <v>45.11</v>
          </cell>
        </row>
        <row r="152">
          <cell r="A152" t="str">
            <v>Total Oil Supplies</v>
          </cell>
          <cell r="B152">
            <v>69.400000000000006</v>
          </cell>
          <cell r="C152">
            <v>70.040000000000006</v>
          </cell>
          <cell r="D152">
            <v>69.34</v>
          </cell>
          <cell r="E152">
            <v>69.239999999999995</v>
          </cell>
          <cell r="F152">
            <v>69.22</v>
          </cell>
          <cell r="G152">
            <v>68.86</v>
          </cell>
          <cell r="H152">
            <v>70.19</v>
          </cell>
          <cell r="I152">
            <v>70.25</v>
          </cell>
          <cell r="J152">
            <v>70.38000000000001</v>
          </cell>
          <cell r="K152">
            <v>69.990000000000009</v>
          </cell>
          <cell r="L152">
            <v>70.47</v>
          </cell>
          <cell r="M152">
            <v>70.59</v>
          </cell>
          <cell r="O152">
            <v>69.59</v>
          </cell>
          <cell r="P152">
            <v>69.11</v>
          </cell>
          <cell r="Q152">
            <v>70.27</v>
          </cell>
        </row>
        <row r="154">
          <cell r="A154" t="str">
            <v>Stock change</v>
          </cell>
          <cell r="B154">
            <v>-0.79999999999999716</v>
          </cell>
          <cell r="C154">
            <v>-2.75</v>
          </cell>
          <cell r="D154">
            <v>-2.1899999999999977</v>
          </cell>
          <cell r="E154">
            <v>0.86999999999999034</v>
          </cell>
          <cell r="F154">
            <v>1.4500000000000028</v>
          </cell>
          <cell r="G154">
            <v>-0.32999999999999829</v>
          </cell>
          <cell r="H154">
            <v>2.5900000000000034</v>
          </cell>
          <cell r="I154">
            <v>0.65999999999999659</v>
          </cell>
          <cell r="J154">
            <v>0.54000000000000625</v>
          </cell>
          <cell r="K154">
            <v>-0.24999999999998579</v>
          </cell>
          <cell r="L154">
            <v>-2.0499999999999972</v>
          </cell>
          <cell r="M154">
            <v>-3.3900000000000006</v>
          </cell>
          <cell r="O154">
            <v>-1.8738888888888852</v>
          </cell>
          <cell r="P154">
            <v>0.70999999999999375</v>
          </cell>
          <cell r="Q154">
            <v>1.269021739130423</v>
          </cell>
        </row>
        <row r="156">
          <cell r="A156" t="str">
            <v>Comm Stocks on Land</v>
          </cell>
          <cell r="B156">
            <v>2324.5400000000022</v>
          </cell>
          <cell r="C156">
            <v>2239.7400000000021</v>
          </cell>
          <cell r="D156">
            <v>2174.5100000000016</v>
          </cell>
          <cell r="E156">
            <v>2196.380000000001</v>
          </cell>
          <cell r="F156">
            <v>2233.3900000000008</v>
          </cell>
          <cell r="G156">
            <v>2229.1900000000014</v>
          </cell>
          <cell r="H156">
            <v>2297.3100000000013</v>
          </cell>
          <cell r="I156">
            <v>2310.3200000000015</v>
          </cell>
          <cell r="J156">
            <v>2318.0600000000013</v>
          </cell>
          <cell r="K156">
            <v>2324.6800000000012</v>
          </cell>
          <cell r="L156">
            <v>2264.0200000000013</v>
          </cell>
          <cell r="M156">
            <v>2160.0500000000011</v>
          </cell>
        </row>
        <row r="157">
          <cell r="A157" t="str">
            <v>Days Supply</v>
          </cell>
          <cell r="B157">
            <v>24.536023525567732</v>
          </cell>
          <cell r="C157">
            <v>23.419846050870152</v>
          </cell>
          <cell r="D157">
            <v>22.464358108108097</v>
          </cell>
          <cell r="E157">
            <v>22.721466854724948</v>
          </cell>
          <cell r="F157">
            <v>22.935273092818033</v>
          </cell>
          <cell r="G157">
            <v>22.558096828046729</v>
          </cell>
          <cell r="H157">
            <v>22.9287837094111</v>
          </cell>
          <cell r="I157">
            <v>22.352497694852726</v>
          </cell>
          <cell r="J157">
            <v>21.949599999999982</v>
          </cell>
          <cell r="K157">
            <v>21.957334611697</v>
          </cell>
          <cell r="L157">
            <v>21.225985354296771</v>
          </cell>
          <cell r="M157">
            <v>20.111475409836046</v>
          </cell>
        </row>
        <row r="158">
          <cell r="A158" t="str">
            <v>Stocks Index 89-91=100</v>
          </cell>
          <cell r="B158">
            <v>75.188169347561029</v>
          </cell>
          <cell r="C158">
            <v>72.445279674475955</v>
          </cell>
          <cell r="D158">
            <v>70.335389422408255</v>
          </cell>
          <cell r="E158">
            <v>68.427316343697441</v>
          </cell>
          <cell r="F158">
            <v>69.580347685214036</v>
          </cell>
          <cell r="G158">
            <v>69.449498411115982</v>
          </cell>
          <cell r="H158">
            <v>69.953776446084731</v>
          </cell>
          <cell r="I158">
            <v>70.349934836360134</v>
          </cell>
          <cell r="J158">
            <v>70.585620150789907</v>
          </cell>
          <cell r="K158">
            <v>72.082430240959042</v>
          </cell>
          <cell r="L158">
            <v>70.201517505263567</v>
          </cell>
          <cell r="M158">
            <v>66.977671525536238</v>
          </cell>
        </row>
        <row r="159">
          <cell r="A159" t="str">
            <v>Demand Index 89-91=100</v>
          </cell>
          <cell r="B159">
            <v>103.53982300884957</v>
          </cell>
          <cell r="C159">
            <v>107.35988200589972</v>
          </cell>
          <cell r="D159">
            <v>105.50147492625371</v>
          </cell>
          <cell r="E159">
            <v>104.22256097560978</v>
          </cell>
          <cell r="F159">
            <v>103.3079268292683</v>
          </cell>
          <cell r="G159">
            <v>105.47256097560975</v>
          </cell>
          <cell r="H159">
            <v>102.42424242424242</v>
          </cell>
          <cell r="I159">
            <v>105.43939393939394</v>
          </cell>
          <cell r="J159">
            <v>105.81818181818183</v>
          </cell>
          <cell r="K159">
            <v>102.69005847953214</v>
          </cell>
          <cell r="L159">
            <v>106.02339181286548</v>
          </cell>
          <cell r="M159">
            <v>108.1578947368421</v>
          </cell>
        </row>
        <row r="160">
          <cell r="A160" t="str">
            <v>Stocks/Demand Index</v>
          </cell>
          <cell r="B160">
            <v>72.617633643370908</v>
          </cell>
          <cell r="C160">
            <v>67.478911415434382</v>
          </cell>
          <cell r="D160">
            <v>66.667683529138515</v>
          </cell>
          <cell r="E160">
            <v>65.654994180876855</v>
          </cell>
          <cell r="F160">
            <v>67.352380229453161</v>
          </cell>
          <cell r="G160">
            <v>65.846034047827843</v>
          </cell>
          <cell r="H160">
            <v>68.298065760970303</v>
          </cell>
          <cell r="I160">
            <v>66.720731415429938</v>
          </cell>
          <cell r="J160">
            <v>66.704623853839252</v>
          </cell>
          <cell r="K160">
            <v>70.194166123029618</v>
          </cell>
          <cell r="L160">
            <v>66.213234933260196</v>
          </cell>
          <cell r="M160">
            <v>61.925827687843729</v>
          </cell>
        </row>
        <row r="162">
          <cell r="A162" t="str">
            <v>Total Stocks</v>
          </cell>
          <cell r="B162">
            <v>4500.760000000002</v>
          </cell>
          <cell r="C162">
            <v>4423.760000000002</v>
          </cell>
          <cell r="D162">
            <v>4355.8700000000017</v>
          </cell>
          <cell r="E162">
            <v>4381.9700000000012</v>
          </cell>
          <cell r="F162">
            <v>4426.920000000001</v>
          </cell>
          <cell r="G162">
            <v>4417.0200000000013</v>
          </cell>
          <cell r="H162">
            <v>4497.3100000000013</v>
          </cell>
          <cell r="I162">
            <v>4517.7700000000013</v>
          </cell>
          <cell r="J162">
            <v>4533.9700000000012</v>
          </cell>
          <cell r="K162">
            <v>4526.2200000000012</v>
          </cell>
          <cell r="L162">
            <v>4464.7200000000012</v>
          </cell>
          <cell r="M162">
            <v>4359.630000000001</v>
          </cell>
        </row>
        <row r="163">
          <cell r="A163" t="str">
            <v>- Gov Strategic</v>
          </cell>
          <cell r="B163">
            <v>1155</v>
          </cell>
          <cell r="C163">
            <v>1155</v>
          </cell>
          <cell r="D163">
            <v>1155</v>
          </cell>
          <cell r="E163">
            <v>1160</v>
          </cell>
          <cell r="F163">
            <v>1160</v>
          </cell>
          <cell r="G163">
            <v>1160</v>
          </cell>
          <cell r="H163">
            <v>1165</v>
          </cell>
          <cell r="I163">
            <v>1165</v>
          </cell>
          <cell r="J163">
            <v>1165</v>
          </cell>
          <cell r="K163">
            <v>1165</v>
          </cell>
          <cell r="L163">
            <v>1165</v>
          </cell>
          <cell r="M163">
            <v>1165</v>
          </cell>
        </row>
        <row r="164">
          <cell r="A164" t="str">
            <v>- Oil Afloat</v>
          </cell>
          <cell r="B164">
            <v>780</v>
          </cell>
          <cell r="C164">
            <v>785</v>
          </cell>
          <cell r="D164">
            <v>785</v>
          </cell>
          <cell r="E164">
            <v>785</v>
          </cell>
          <cell r="F164">
            <v>790</v>
          </cell>
          <cell r="G164">
            <v>785</v>
          </cell>
          <cell r="H164">
            <v>790</v>
          </cell>
          <cell r="I164">
            <v>795</v>
          </cell>
          <cell r="J164">
            <v>805</v>
          </cell>
          <cell r="K164">
            <v>790</v>
          </cell>
          <cell r="L164">
            <v>790</v>
          </cell>
          <cell r="M164">
            <v>790</v>
          </cell>
        </row>
        <row r="165">
          <cell r="A165" t="str">
            <v>- Floating Storage</v>
          </cell>
          <cell r="B165">
            <v>70</v>
          </cell>
          <cell r="C165">
            <v>70</v>
          </cell>
          <cell r="D165">
            <v>70</v>
          </cell>
          <cell r="E165">
            <v>70</v>
          </cell>
          <cell r="F165">
            <v>70</v>
          </cell>
          <cell r="G165">
            <v>70</v>
          </cell>
          <cell r="H165">
            <v>70</v>
          </cell>
          <cell r="I165">
            <v>70</v>
          </cell>
          <cell r="J165">
            <v>70</v>
          </cell>
          <cell r="K165">
            <v>70</v>
          </cell>
          <cell r="L165">
            <v>70</v>
          </cell>
          <cell r="M165">
            <v>70</v>
          </cell>
        </row>
        <row r="166">
          <cell r="A166" t="str">
            <v>- Stocks for Export</v>
          </cell>
          <cell r="B166">
            <v>171.22</v>
          </cell>
          <cell r="C166">
            <v>174.01999999999998</v>
          </cell>
          <cell r="D166">
            <v>171.36</v>
          </cell>
          <cell r="E166">
            <v>170.59</v>
          </cell>
          <cell r="F166">
            <v>173.53</v>
          </cell>
          <cell r="G166">
            <v>172.83</v>
          </cell>
          <cell r="H166">
            <v>175</v>
          </cell>
          <cell r="I166">
            <v>177.45000000000002</v>
          </cell>
          <cell r="J166">
            <v>175.91</v>
          </cell>
          <cell r="K166">
            <v>176.54</v>
          </cell>
          <cell r="L166">
            <v>175.70000000000002</v>
          </cell>
          <cell r="M166">
            <v>174.58</v>
          </cell>
        </row>
        <row r="167">
          <cell r="A167" t="str">
            <v>= Comm Stocks on Land</v>
          </cell>
          <cell r="B167">
            <v>2324.5400000000022</v>
          </cell>
          <cell r="C167">
            <v>2239.7400000000021</v>
          </cell>
          <cell r="D167">
            <v>2174.5100000000016</v>
          </cell>
          <cell r="E167">
            <v>2196.380000000001</v>
          </cell>
          <cell r="F167">
            <v>2233.3900000000008</v>
          </cell>
          <cell r="G167">
            <v>2229.1900000000014</v>
          </cell>
          <cell r="H167">
            <v>2297.3100000000013</v>
          </cell>
          <cell r="I167">
            <v>2310.3200000000015</v>
          </cell>
          <cell r="J167">
            <v>2318.0600000000013</v>
          </cell>
          <cell r="K167">
            <v>2324.6800000000012</v>
          </cell>
          <cell r="L167">
            <v>2264.0200000000013</v>
          </cell>
          <cell r="M167">
            <v>2160.0500000000011</v>
          </cell>
        </row>
        <row r="171">
          <cell r="A171">
            <v>36850.517349189817</v>
          </cell>
          <cell r="B171" t="str">
            <v>Jan</v>
          </cell>
          <cell r="C171" t="str">
            <v>Feb</v>
          </cell>
          <cell r="D171" t="str">
            <v>Mar</v>
          </cell>
          <cell r="E171" t="str">
            <v>Apr</v>
          </cell>
          <cell r="F171" t="str">
            <v>May</v>
          </cell>
          <cell r="G171" t="str">
            <v>Jun</v>
          </cell>
          <cell r="H171" t="str">
            <v>Jul</v>
          </cell>
          <cell r="I171" t="str">
            <v>Aug</v>
          </cell>
          <cell r="J171" t="str">
            <v>Sep</v>
          </cell>
          <cell r="K171" t="str">
            <v>Oct</v>
          </cell>
          <cell r="L171" t="str">
            <v>Nov</v>
          </cell>
          <cell r="M171" t="str">
            <v>Dec</v>
          </cell>
          <cell r="O171" t="str">
            <v>QI</v>
          </cell>
          <cell r="P171" t="str">
            <v>QII</v>
          </cell>
          <cell r="Q171" t="str">
            <v>QIII</v>
          </cell>
        </row>
        <row r="172">
          <cell r="A172">
            <v>1996</v>
          </cell>
        </row>
        <row r="173">
          <cell r="A173" t="str">
            <v>Oil Consumption</v>
          </cell>
          <cell r="B173">
            <v>72.930000000000007</v>
          </cell>
          <cell r="C173">
            <v>74.5</v>
          </cell>
          <cell r="D173">
            <v>72.849999999999994</v>
          </cell>
          <cell r="E173">
            <v>71.099999999999994</v>
          </cell>
          <cell r="F173">
            <v>70.25</v>
          </cell>
          <cell r="G173">
            <v>70.53</v>
          </cell>
          <cell r="H173">
            <v>71.08</v>
          </cell>
          <cell r="I173">
            <v>71.61</v>
          </cell>
          <cell r="J173">
            <v>70.86</v>
          </cell>
          <cell r="K173">
            <v>73.62</v>
          </cell>
          <cell r="L173">
            <v>73.989999999999995</v>
          </cell>
          <cell r="M173">
            <v>74.17</v>
          </cell>
          <cell r="O173">
            <v>73.400000000000006</v>
          </cell>
          <cell r="P173">
            <v>70.599999999999994</v>
          </cell>
          <cell r="Q173">
            <v>71.2</v>
          </cell>
        </row>
        <row r="174">
          <cell r="A174" t="str">
            <v>Consumption % Change</v>
          </cell>
          <cell r="B174">
            <v>3.8888888888888973E-2</v>
          </cell>
          <cell r="C174">
            <v>2.349223794477262E-2</v>
          </cell>
          <cell r="D174">
            <v>1.8453795610233303E-2</v>
          </cell>
          <cell r="E174">
            <v>3.992979376919692E-2</v>
          </cell>
          <cell r="F174">
            <v>3.659436328759047E-2</v>
          </cell>
          <cell r="G174">
            <v>1.9366960543431233E-2</v>
          </cell>
          <cell r="H174">
            <v>5.147928994082851E-2</v>
          </cell>
          <cell r="I174">
            <v>2.9027159074579645E-2</v>
          </cell>
          <cell r="J174">
            <v>1.4604810996563522E-2</v>
          </cell>
          <cell r="K174">
            <v>4.8120728929385015E-2</v>
          </cell>
          <cell r="L174">
            <v>2.0270270270270174E-2</v>
          </cell>
          <cell r="M174">
            <v>2.5682616923492496E-3</v>
          </cell>
          <cell r="O174">
            <v>2.7092159987561759E-2</v>
          </cell>
          <cell r="P174">
            <v>3.2163742690058283E-2</v>
          </cell>
          <cell r="Q174">
            <v>3.186942844225582E-2</v>
          </cell>
        </row>
        <row r="175">
          <cell r="A175" t="str">
            <v>OPEC Crude Oil Output</v>
          </cell>
          <cell r="B175">
            <v>25.57</v>
          </cell>
          <cell r="C175">
            <v>25.63</v>
          </cell>
          <cell r="D175">
            <v>25.73</v>
          </cell>
          <cell r="E175">
            <v>25.55</v>
          </cell>
          <cell r="F175">
            <v>25.6</v>
          </cell>
          <cell r="G175">
            <v>25.81</v>
          </cell>
          <cell r="H175">
            <v>25.83</v>
          </cell>
          <cell r="I175">
            <v>25.77</v>
          </cell>
          <cell r="J175">
            <v>25.78</v>
          </cell>
          <cell r="K175">
            <v>26.02</v>
          </cell>
          <cell r="L175">
            <v>26.18</v>
          </cell>
          <cell r="M175">
            <v>26.54</v>
          </cell>
          <cell r="O175">
            <v>25.64</v>
          </cell>
          <cell r="P175">
            <v>25.65</v>
          </cell>
          <cell r="Q175">
            <v>25.79</v>
          </cell>
        </row>
        <row r="176">
          <cell r="A176" t="str">
            <v>Other Supplies</v>
          </cell>
          <cell r="B176">
            <v>45.910000000000004</v>
          </cell>
          <cell r="C176">
            <v>45.84</v>
          </cell>
          <cell r="D176">
            <v>46.019999999999996</v>
          </cell>
          <cell r="E176">
            <v>45.890000000000015</v>
          </cell>
          <cell r="F176">
            <v>45.970000000000006</v>
          </cell>
          <cell r="G176">
            <v>46.33</v>
          </cell>
          <cell r="H176">
            <v>46.27000000000001</v>
          </cell>
          <cell r="I176">
            <v>45.900000000000006</v>
          </cell>
          <cell r="J176">
            <v>45.930000000000007</v>
          </cell>
          <cell r="K176">
            <v>46.450000000000017</v>
          </cell>
          <cell r="L176">
            <v>47.13</v>
          </cell>
          <cell r="M176">
            <v>47.150000000000013</v>
          </cell>
          <cell r="O176">
            <v>45.95</v>
          </cell>
          <cell r="P176">
            <v>46.1</v>
          </cell>
          <cell r="Q176">
            <v>46.07</v>
          </cell>
        </row>
        <row r="177">
          <cell r="A177" t="str">
            <v>Total Oil Supplies</v>
          </cell>
          <cell r="B177">
            <v>71.48</v>
          </cell>
          <cell r="C177">
            <v>71.47</v>
          </cell>
          <cell r="D177">
            <v>71.75</v>
          </cell>
          <cell r="E177">
            <v>71.440000000000012</v>
          </cell>
          <cell r="F177">
            <v>71.570000000000007</v>
          </cell>
          <cell r="G177">
            <v>72.14</v>
          </cell>
          <cell r="H177">
            <v>72.100000000000009</v>
          </cell>
          <cell r="I177">
            <v>71.67</v>
          </cell>
          <cell r="J177">
            <v>71.710000000000008</v>
          </cell>
          <cell r="K177">
            <v>72.470000000000013</v>
          </cell>
          <cell r="L177">
            <v>73.31</v>
          </cell>
          <cell r="M177">
            <v>73.690000000000012</v>
          </cell>
          <cell r="O177">
            <v>71.59</v>
          </cell>
          <cell r="P177">
            <v>71.75</v>
          </cell>
          <cell r="Q177">
            <v>71.86</v>
          </cell>
        </row>
        <row r="179">
          <cell r="A179" t="str">
            <v>Stock change</v>
          </cell>
          <cell r="B179">
            <v>-1.4500000000000028</v>
          </cell>
          <cell r="C179">
            <v>-3.0300000000000011</v>
          </cell>
          <cell r="D179">
            <v>-1.0999999999999943</v>
          </cell>
          <cell r="E179">
            <v>0.34000000000001762</v>
          </cell>
          <cell r="F179">
            <v>1.3200000000000074</v>
          </cell>
          <cell r="G179">
            <v>1.6099999999999994</v>
          </cell>
          <cell r="H179">
            <v>1.0200000000000102</v>
          </cell>
          <cell r="I179">
            <v>6.0000000000002274E-2</v>
          </cell>
          <cell r="J179">
            <v>0.85000000000000853</v>
          </cell>
          <cell r="K179">
            <v>-1.1499999999999915</v>
          </cell>
          <cell r="L179">
            <v>-0.67999999999999261</v>
          </cell>
          <cell r="M179">
            <v>-0.47999999999998977</v>
          </cell>
          <cell r="O179">
            <v>-1.8100000000000023</v>
          </cell>
          <cell r="P179">
            <v>1.1500000000000057</v>
          </cell>
          <cell r="Q179">
            <v>0.65999999999999659</v>
          </cell>
        </row>
        <row r="181">
          <cell r="A181" t="str">
            <v>Comm Stocks on Land</v>
          </cell>
          <cell r="B181">
            <v>2085.6900000000014</v>
          </cell>
          <cell r="C181">
            <v>2000.4300000000012</v>
          </cell>
          <cell r="D181">
            <v>1965.6300000000015</v>
          </cell>
          <cell r="E181">
            <v>1987.0900000000024</v>
          </cell>
          <cell r="F181">
            <v>2032.6600000000026</v>
          </cell>
          <cell r="G181">
            <v>2069.4900000000025</v>
          </cell>
          <cell r="H181">
            <v>2100.9700000000025</v>
          </cell>
          <cell r="I181">
            <v>2108.2500000000023</v>
          </cell>
          <cell r="J181">
            <v>2133.6800000000021</v>
          </cell>
          <cell r="K181">
            <v>2096.3500000000026</v>
          </cell>
          <cell r="L181">
            <v>2074.8300000000027</v>
          </cell>
          <cell r="M181">
            <v>2062.4300000000026</v>
          </cell>
        </row>
        <row r="182">
          <cell r="A182" t="str">
            <v>Days Supply</v>
          </cell>
          <cell r="B182">
            <v>18.321287758346568</v>
          </cell>
          <cell r="C182">
            <v>17.057411917519065</v>
          </cell>
          <cell r="D182">
            <v>16.442266009852201</v>
          </cell>
          <cell r="E182">
            <v>16.746776570773498</v>
          </cell>
          <cell r="F182">
            <v>17.147520571676043</v>
          </cell>
          <cell r="G182">
            <v>17.363754045307427</v>
          </cell>
          <cell r="H182">
            <v>17.298604155567386</v>
          </cell>
          <cell r="I182">
            <v>17.061379419191923</v>
          </cell>
          <cell r="J182">
            <v>17.046485225505442</v>
          </cell>
          <cell r="K182">
            <v>16.291021575253442</v>
          </cell>
          <cell r="L182">
            <v>15.77</v>
          </cell>
          <cell r="M182">
            <v>15.564535433070866</v>
          </cell>
        </row>
        <row r="183">
          <cell r="A183" t="str">
            <v>Stocks Index 89-91=100</v>
          </cell>
          <cell r="B183">
            <v>67.462471253028355</v>
          </cell>
          <cell r="C183">
            <v>64.70470269728267</v>
          </cell>
          <cell r="D183">
            <v>63.579082878610983</v>
          </cell>
          <cell r="E183">
            <v>61.906972397034146</v>
          </cell>
          <cell r="F183">
            <v>63.326687020998264</v>
          </cell>
          <cell r="G183">
            <v>64.474110536482087</v>
          </cell>
          <cell r="H183">
            <v>63.975164736117776</v>
          </cell>
          <cell r="I183">
            <v>64.196842912997468</v>
          </cell>
          <cell r="J183">
            <v>64.971194017125299</v>
          </cell>
          <cell r="K183">
            <v>65.002496100811555</v>
          </cell>
          <cell r="L183">
            <v>64.335215486367659</v>
          </cell>
          <cell r="M183">
            <v>63.950722939011506</v>
          </cell>
        </row>
        <row r="184">
          <cell r="A184" t="str">
            <v>Demand Index 89-91=100</v>
          </cell>
          <cell r="B184">
            <v>107.56637168141594</v>
          </cell>
          <cell r="C184">
            <v>109.88200589970502</v>
          </cell>
          <cell r="D184">
            <v>107.44837758112094</v>
          </cell>
          <cell r="E184">
            <v>108.38414634146341</v>
          </cell>
          <cell r="F184">
            <v>107.08841463414636</v>
          </cell>
          <cell r="G184">
            <v>107.51524390243902</v>
          </cell>
          <cell r="H184">
            <v>107.69696969696969</v>
          </cell>
          <cell r="I184">
            <v>108.5</v>
          </cell>
          <cell r="J184">
            <v>107.36363636363637</v>
          </cell>
          <cell r="K184">
            <v>107.63157894736841</v>
          </cell>
          <cell r="L184">
            <v>108.17251461988302</v>
          </cell>
          <cell r="M184">
            <v>108.43567251461988</v>
          </cell>
        </row>
        <row r="185">
          <cell r="A185" t="str">
            <v>Stocks/Demand Index</v>
          </cell>
          <cell r="B185">
            <v>62.717065006928863</v>
          </cell>
          <cell r="C185">
            <v>58.885622052023692</v>
          </cell>
          <cell r="D185">
            <v>59.1717476893593</v>
          </cell>
          <cell r="E185">
            <v>57.118106740442201</v>
          </cell>
          <cell r="F185">
            <v>59.134956136334317</v>
          </cell>
          <cell r="G185">
            <v>59.967413174439599</v>
          </cell>
          <cell r="H185">
            <v>59.402938556327712</v>
          </cell>
          <cell r="I185">
            <v>59.167597154836372</v>
          </cell>
          <cell r="J185">
            <v>60.515083335171738</v>
          </cell>
          <cell r="K185">
            <v>60.393517159678225</v>
          </cell>
          <cell r="L185">
            <v>59.474641698439633</v>
          </cell>
          <cell r="M185">
            <v>58.97572399930413</v>
          </cell>
        </row>
        <row r="187">
          <cell r="A187" t="str">
            <v>Total Stocks</v>
          </cell>
          <cell r="B187">
            <v>4314.6800000000012</v>
          </cell>
          <cell r="C187">
            <v>4229.8400000000011</v>
          </cell>
          <cell r="D187">
            <v>4195.7400000000016</v>
          </cell>
          <cell r="E187">
            <v>4205.9400000000023</v>
          </cell>
          <cell r="F187">
            <v>4246.8600000000024</v>
          </cell>
          <cell r="G187">
            <v>4295.1600000000026</v>
          </cell>
          <cell r="H187">
            <v>4326.7800000000025</v>
          </cell>
          <cell r="I187">
            <v>4328.6400000000021</v>
          </cell>
          <cell r="J187">
            <v>4354.1400000000021</v>
          </cell>
          <cell r="K187">
            <v>4318.4900000000025</v>
          </cell>
          <cell r="L187">
            <v>4298.0900000000029</v>
          </cell>
          <cell r="M187">
            <v>4283.2100000000028</v>
          </cell>
        </row>
        <row r="188">
          <cell r="A188" t="str">
            <v>- Gov Strategic</v>
          </cell>
          <cell r="B188">
            <v>1170</v>
          </cell>
          <cell r="C188">
            <v>1170</v>
          </cell>
          <cell r="D188">
            <v>1170</v>
          </cell>
          <cell r="E188">
            <v>1165</v>
          </cell>
          <cell r="F188">
            <v>1160</v>
          </cell>
          <cell r="G188">
            <v>1160</v>
          </cell>
          <cell r="H188">
            <v>1160</v>
          </cell>
          <cell r="I188">
            <v>1155</v>
          </cell>
          <cell r="J188">
            <v>1155</v>
          </cell>
          <cell r="K188">
            <v>1155</v>
          </cell>
          <cell r="L188">
            <v>1150</v>
          </cell>
          <cell r="M188">
            <v>1145</v>
          </cell>
        </row>
        <row r="189">
          <cell r="A189" t="str">
            <v>- Oil Afloat</v>
          </cell>
          <cell r="B189">
            <v>810</v>
          </cell>
          <cell r="C189">
            <v>810</v>
          </cell>
          <cell r="D189">
            <v>810</v>
          </cell>
          <cell r="E189">
            <v>805</v>
          </cell>
          <cell r="F189">
            <v>805</v>
          </cell>
          <cell r="G189">
            <v>815</v>
          </cell>
          <cell r="H189">
            <v>815</v>
          </cell>
          <cell r="I189">
            <v>815</v>
          </cell>
          <cell r="J189">
            <v>815</v>
          </cell>
          <cell r="K189">
            <v>815</v>
          </cell>
          <cell r="L189">
            <v>820</v>
          </cell>
          <cell r="M189">
            <v>820</v>
          </cell>
        </row>
        <row r="190">
          <cell r="A190" t="str">
            <v>- Floating Storage</v>
          </cell>
          <cell r="B190">
            <v>70</v>
          </cell>
          <cell r="C190">
            <v>70</v>
          </cell>
          <cell r="D190">
            <v>70</v>
          </cell>
          <cell r="E190">
            <v>70</v>
          </cell>
          <cell r="F190">
            <v>70</v>
          </cell>
          <cell r="G190">
            <v>70</v>
          </cell>
          <cell r="H190">
            <v>70</v>
          </cell>
          <cell r="I190">
            <v>70</v>
          </cell>
          <cell r="J190">
            <v>70</v>
          </cell>
          <cell r="K190">
            <v>70</v>
          </cell>
          <cell r="L190">
            <v>70</v>
          </cell>
          <cell r="M190">
            <v>70</v>
          </cell>
        </row>
        <row r="191">
          <cell r="A191" t="str">
            <v>- Stocks for Export</v>
          </cell>
          <cell r="B191">
            <v>178.99</v>
          </cell>
          <cell r="C191">
            <v>179.41</v>
          </cell>
          <cell r="D191">
            <v>180.11</v>
          </cell>
          <cell r="E191">
            <v>178.85</v>
          </cell>
          <cell r="F191">
            <v>179.20000000000002</v>
          </cell>
          <cell r="G191">
            <v>180.67</v>
          </cell>
          <cell r="H191">
            <v>180.81</v>
          </cell>
          <cell r="I191">
            <v>180.39</v>
          </cell>
          <cell r="J191">
            <v>180.46</v>
          </cell>
          <cell r="K191">
            <v>182.14</v>
          </cell>
          <cell r="L191">
            <v>183.26</v>
          </cell>
          <cell r="M191">
            <v>185.78</v>
          </cell>
        </row>
        <row r="192">
          <cell r="A192" t="str">
            <v>= Comm Stocks on Land</v>
          </cell>
          <cell r="B192">
            <v>2085.6900000000014</v>
          </cell>
          <cell r="C192">
            <v>2000.4300000000012</v>
          </cell>
          <cell r="D192">
            <v>1965.6300000000015</v>
          </cell>
          <cell r="E192">
            <v>1987.0900000000024</v>
          </cell>
          <cell r="F192">
            <v>2032.6600000000026</v>
          </cell>
          <cell r="G192">
            <v>2069.4900000000025</v>
          </cell>
          <cell r="H192">
            <v>2100.9700000000025</v>
          </cell>
          <cell r="I192">
            <v>2108.2500000000023</v>
          </cell>
          <cell r="J192">
            <v>2133.6800000000021</v>
          </cell>
          <cell r="K192">
            <v>2096.3500000000026</v>
          </cell>
          <cell r="L192">
            <v>2074.8300000000027</v>
          </cell>
          <cell r="M192">
            <v>2062.4300000000026</v>
          </cell>
        </row>
      </sheetData>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Set>
  </externalBook>
</externalLink>
</file>

<file path=xl/externalLinks/externalLink9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ndex"/>
      <sheetName val="IN-OUT"/>
      <sheetName val="IN-edss"/>
      <sheetName val="SummaryTable"/>
      <sheetName val="GDP by sector"/>
      <sheetName val="GDP constant"/>
      <sheetName val="GDP current"/>
      <sheetName val="GDP projections"/>
      <sheetName val="GDP scenarios"/>
      <sheetName val="Table_S&amp;I"/>
      <sheetName val="Table_flowoffunds"/>
      <sheetName val="ControlSheet"/>
      <sheetName val="Forex &amp; interest projections"/>
      <sheetName val="forex, interest rates, CPI"/>
      <sheetName val="combustibles"/>
      <sheetName val="Chart_REER"/>
      <sheetName val="CPI summary"/>
      <sheetName val="CPI projections"/>
      <sheetName val="Core inflation &amp; gasoline"/>
      <sheetName val="Panel_Chart"/>
      <sheetName val="Inflation Table"/>
      <sheetName val="Incidence"/>
      <sheetName val="Canasta"/>
      <sheetName val="Labor, social indicators"/>
      <sheetName val="Minimum wage"/>
      <sheetName val="chart data"/>
      <sheetName val="Chart_Core Inflation"/>
      <sheetName val="Panel1"/>
    </sheetNames>
    <sheetDataSet>
      <sheetData sheetId="0" refreshError="1"/>
      <sheetData sheetId="1" refreshError="1"/>
      <sheetData sheetId="2" refreshError="1"/>
      <sheetData sheetId="3" refreshError="1"/>
      <sheetData sheetId="4"/>
      <sheetData sheetId="5" refreshError="1"/>
      <sheetData sheetId="6"/>
      <sheetData sheetId="7"/>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sheetData sheetId="23" refreshError="1"/>
      <sheetData sheetId="24" refreshError="1"/>
      <sheetData sheetId="25" refreshError="1"/>
      <sheetData sheetId="26" refreshError="1"/>
      <sheetData sheetId="27" refreshError="1"/>
    </sheetDataSet>
  </externalBook>
</externalLink>
</file>

<file path=xl/externalLinks/externalLink9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
      <sheetName val="C"/>
      <sheetName val="Stress 0322"/>
      <sheetName val="Stress analysis"/>
      <sheetName val="BoP OUT Medium"/>
      <sheetName val="BoP OUT Long"/>
      <sheetName val="IMF Assistance"/>
      <sheetName val="IMF Assistance Old"/>
      <sheetName val="large projects"/>
      <sheetName val="Terms of Trade"/>
      <sheetName val="Exports"/>
      <sheetName val="Services"/>
      <sheetName val="Key Ratios"/>
      <sheetName val="Debt Service  Long"/>
      <sheetName val="DebtService to budget"/>
      <sheetName val="B"/>
      <sheetName val="D"/>
      <sheetName val="E"/>
      <sheetName val="F"/>
      <sheetName val="Workspace contents"/>
      <sheetName val="OUTPUT"/>
      <sheetName val="Contents"/>
      <sheetName val="DebtServiceOutLong"/>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row r="99">
          <cell r="AK99">
            <v>1998</v>
          </cell>
          <cell r="AO99">
            <v>1998</v>
          </cell>
          <cell r="AS99">
            <v>1998</v>
          </cell>
          <cell r="AW99">
            <v>1998</v>
          </cell>
        </row>
        <row r="100">
          <cell r="AK100" t="str">
            <v>QI</v>
          </cell>
          <cell r="AO100" t="str">
            <v>QII</v>
          </cell>
          <cell r="AS100" t="str">
            <v>QIII</v>
          </cell>
          <cell r="AW100" t="str">
            <v>QIV</v>
          </cell>
        </row>
        <row r="101">
          <cell r="AJ101" t="str">
            <v>total</v>
          </cell>
          <cell r="AK101" t="str">
            <v>o/w int</v>
          </cell>
          <cell r="AL101" t="str">
            <v>o/w cap</v>
          </cell>
          <cell r="AN101" t="str">
            <v>total</v>
          </cell>
          <cell r="AO101" t="str">
            <v>o/w int</v>
          </cell>
          <cell r="AP101" t="str">
            <v>o/w cap</v>
          </cell>
          <cell r="AR101" t="str">
            <v>total</v>
          </cell>
          <cell r="AS101" t="str">
            <v>o/w int</v>
          </cell>
          <cell r="AT101" t="str">
            <v>o/w cap</v>
          </cell>
          <cell r="AV101" t="str">
            <v>total</v>
          </cell>
          <cell r="AW101" t="str">
            <v>o/w int</v>
          </cell>
          <cell r="AX101" t="str">
            <v>o/w cap</v>
          </cell>
        </row>
        <row r="103">
          <cell r="AJ103">
            <v>0</v>
          </cell>
          <cell r="AK103">
            <v>0</v>
          </cell>
          <cell r="AL103">
            <v>0</v>
          </cell>
          <cell r="AN103">
            <v>0.1</v>
          </cell>
          <cell r="AO103">
            <v>0.1</v>
          </cell>
          <cell r="AP103">
            <v>0</v>
          </cell>
          <cell r="AR103">
            <v>0.2</v>
          </cell>
          <cell r="AS103">
            <v>0</v>
          </cell>
          <cell r="AT103">
            <v>0.2</v>
          </cell>
          <cell r="AV103">
            <v>0.1</v>
          </cell>
          <cell r="AW103">
            <v>0.1</v>
          </cell>
          <cell r="AX103">
            <v>0</v>
          </cell>
        </row>
        <row r="104">
          <cell r="AJ104">
            <v>9</v>
          </cell>
          <cell r="AK104">
            <v>2.2000000000000002</v>
          </cell>
          <cell r="AL104">
            <v>6.8</v>
          </cell>
          <cell r="AN104">
            <v>6.6</v>
          </cell>
          <cell r="AO104">
            <v>3.2</v>
          </cell>
          <cell r="AP104">
            <v>3.4</v>
          </cell>
          <cell r="AR104">
            <v>9.3000000000000007</v>
          </cell>
          <cell r="AS104">
            <v>6.5</v>
          </cell>
          <cell r="AT104">
            <v>2.8</v>
          </cell>
          <cell r="AV104">
            <v>6.3</v>
          </cell>
          <cell r="AW104">
            <v>3.4</v>
          </cell>
          <cell r="AX104">
            <v>2.9</v>
          </cell>
        </row>
        <row r="105">
          <cell r="AJ105">
            <v>12.600000000000001</v>
          </cell>
          <cell r="AK105">
            <v>6.4</v>
          </cell>
          <cell r="AL105">
            <v>6.2</v>
          </cell>
          <cell r="AN105">
            <v>8.3000000000000007</v>
          </cell>
          <cell r="AO105">
            <v>4.0999999999999996</v>
          </cell>
          <cell r="AP105">
            <v>4.2</v>
          </cell>
          <cell r="AR105">
            <v>15.6</v>
          </cell>
          <cell r="AS105">
            <v>6.6</v>
          </cell>
          <cell r="AT105">
            <v>9</v>
          </cell>
          <cell r="AV105">
            <v>9.1000000000000014</v>
          </cell>
          <cell r="AW105">
            <v>4.2</v>
          </cell>
          <cell r="AX105">
            <v>4.9000000000000004</v>
          </cell>
        </row>
        <row r="106">
          <cell r="AJ106">
            <v>0</v>
          </cell>
          <cell r="AK106">
            <v>0</v>
          </cell>
          <cell r="AL106">
            <v>0</v>
          </cell>
          <cell r="AN106">
            <v>0</v>
          </cell>
          <cell r="AO106">
            <v>0</v>
          </cell>
          <cell r="AP106">
            <v>0</v>
          </cell>
          <cell r="AR106">
            <v>0</v>
          </cell>
          <cell r="AS106">
            <v>0</v>
          </cell>
          <cell r="AT106">
            <v>0</v>
          </cell>
          <cell r="AV106">
            <v>0</v>
          </cell>
          <cell r="AW106">
            <v>0</v>
          </cell>
          <cell r="AX106">
            <v>0</v>
          </cell>
        </row>
        <row r="107">
          <cell r="AJ107">
            <v>8.5</v>
          </cell>
          <cell r="AK107">
            <v>8.5</v>
          </cell>
          <cell r="AL107">
            <v>0</v>
          </cell>
          <cell r="AN107">
            <v>8.5</v>
          </cell>
          <cell r="AO107">
            <v>8.5</v>
          </cell>
          <cell r="AP107">
            <v>0</v>
          </cell>
          <cell r="AR107">
            <v>8.5</v>
          </cell>
          <cell r="AS107">
            <v>8.5</v>
          </cell>
          <cell r="AT107">
            <v>0</v>
          </cell>
          <cell r="AV107">
            <v>8.5</v>
          </cell>
          <cell r="AW107">
            <v>8.5</v>
          </cell>
          <cell r="AX107">
            <v>0</v>
          </cell>
        </row>
        <row r="110">
          <cell r="AJ110">
            <v>30.1</v>
          </cell>
          <cell r="AK110">
            <v>17.100000000000001</v>
          </cell>
          <cell r="AL110">
            <v>13</v>
          </cell>
          <cell r="AN110">
            <v>23.5</v>
          </cell>
          <cell r="AO110">
            <v>15.9</v>
          </cell>
          <cell r="AP110">
            <v>7.6</v>
          </cell>
          <cell r="AR110">
            <v>33.6</v>
          </cell>
          <cell r="AS110">
            <v>21.6</v>
          </cell>
          <cell r="AT110">
            <v>12</v>
          </cell>
          <cell r="AV110">
            <v>24</v>
          </cell>
          <cell r="AW110">
            <v>16.2</v>
          </cell>
          <cell r="AX110">
            <v>7.8000000000000007</v>
          </cell>
        </row>
        <row r="112">
          <cell r="AJ112">
            <v>0</v>
          </cell>
          <cell r="AK112">
            <v>0</v>
          </cell>
          <cell r="AL112">
            <v>0</v>
          </cell>
          <cell r="AN112">
            <v>0</v>
          </cell>
          <cell r="AO112">
            <v>0</v>
          </cell>
          <cell r="AP112">
            <v>0</v>
          </cell>
          <cell r="AR112">
            <v>0</v>
          </cell>
          <cell r="AS112">
            <v>0</v>
          </cell>
          <cell r="AT112">
            <v>0</v>
          </cell>
          <cell r="AV112">
            <v>0</v>
          </cell>
          <cell r="AW112">
            <v>0</v>
          </cell>
          <cell r="AX112">
            <v>0</v>
          </cell>
        </row>
        <row r="113">
          <cell r="AJ113">
            <v>30.1</v>
          </cell>
          <cell r="AK113">
            <v>17.100000000000001</v>
          </cell>
          <cell r="AL113">
            <v>13</v>
          </cell>
          <cell r="AN113">
            <v>23.4</v>
          </cell>
          <cell r="AO113">
            <v>15.8</v>
          </cell>
          <cell r="AP113">
            <v>7.6</v>
          </cell>
          <cell r="AR113">
            <v>33.4</v>
          </cell>
          <cell r="AS113">
            <v>21.6</v>
          </cell>
          <cell r="AT113">
            <v>11.8</v>
          </cell>
          <cell r="AV113">
            <v>23.9</v>
          </cell>
          <cell r="AW113">
            <v>16.099999999999998</v>
          </cell>
          <cell r="AX113">
            <v>7.8000000000000007</v>
          </cell>
        </row>
      </sheetData>
      <sheetData sheetId="18" refreshError="1"/>
      <sheetData sheetId="19" refreshError="1"/>
      <sheetData sheetId="20" refreshError="1"/>
      <sheetData sheetId="21" refreshError="1">
        <row r="1">
          <cell r="A1">
            <v>36608.787579398151</v>
          </cell>
        </row>
        <row r="2">
          <cell r="B2" t="str">
            <v>TABLE OF CONTENTS</v>
          </cell>
        </row>
        <row r="4">
          <cell r="A4" t="str">
            <v>FILENAME:</v>
          </cell>
          <cell r="B4" t="str">
            <v>C:\AAMzb\BoP_latest\[Enhanced Tables_AR.xls]T6 IMF Assistance</v>
          </cell>
        </row>
        <row r="6">
          <cell r="A6" t="str">
            <v>TOPIC:</v>
          </cell>
          <cell r="B6" t="str">
            <v>MOZAMBIQUE BALANCE OF PAYMENTS</v>
          </cell>
        </row>
        <row r="10">
          <cell r="A10" t="str">
            <v>SHEET NAME</v>
          </cell>
          <cell r="B10" t="str">
            <v>SHEET CONTENTS</v>
          </cell>
        </row>
        <row r="12">
          <cell r="A12" t="str">
            <v>B</v>
          </cell>
          <cell r="B12" t="str">
            <v>INPUT FOR MACROFRAMEWORK</v>
          </cell>
        </row>
        <row r="13">
          <cell r="B13" t="str">
            <v>Foreign Assistance in BoP</v>
          </cell>
        </row>
        <row r="15">
          <cell r="A15" t="str">
            <v>C</v>
          </cell>
          <cell r="B15" t="str">
            <v>MAIN WORKING SHEET</v>
          </cell>
        </row>
        <row r="16">
          <cell r="B16" t="str">
            <v>Mozambique: Medium Term Balance of Payments, 1997-2001</v>
          </cell>
        </row>
        <row r="17">
          <cell r="B17" t="str">
            <v>Mozambique: Assumed External Flows from New Projects</v>
          </cell>
        </row>
        <row r="18">
          <cell r="B18" t="str">
            <v>Table 2. Mozambique: Debt Service Indicators</v>
          </cell>
        </row>
        <row r="19">
          <cell r="B19" t="str">
            <v xml:space="preserve">Table 3. Mozambique:  Annual Foreign Assets of the Banking System </v>
          </cell>
        </row>
        <row r="20">
          <cell r="B20" t="str">
            <v>Debt Sustainability Analysis Table</v>
          </cell>
        </row>
        <row r="22">
          <cell r="A22" t="str">
            <v>D</v>
          </cell>
          <cell r="B22" t="str">
            <v>Table 5.  Mozambique: Terms of trade</v>
          </cell>
        </row>
        <row r="23">
          <cell r="B23" t="str">
            <v>Memorandum Items:  for the computation of the terms of trade</v>
          </cell>
        </row>
        <row r="24">
          <cell r="B24" t="str">
            <v xml:space="preserve">Table 6.  Mozambique: Commodity Composition of Exports </v>
          </cell>
        </row>
        <row r="25">
          <cell r="B25" t="str">
            <v>Table 6A.    Mozambique:    Assumptions for Exports Projections 1/</v>
          </cell>
        </row>
        <row r="26">
          <cell r="B26" t="str">
            <v>Table 7.  Mozambique: Assumptions for Services, Transfers and Foreign Borrowing</v>
          </cell>
        </row>
        <row r="27">
          <cell r="A27" t="str">
            <v>update with WEO data</v>
          </cell>
          <cell r="B27" t="str">
            <v>World Economic Prices Assumption  (price changes)</v>
          </cell>
        </row>
        <row r="28">
          <cell r="B28" t="str">
            <v>Production, Prices and Elasticities</v>
          </cell>
        </row>
        <row r="29">
          <cell r="A29" t="str">
            <v>E</v>
          </cell>
          <cell r="B29" t="str">
            <v>Table 2. Mozambique:  Quarterly Foreign Assets of the Banking System  (Cummulative)</v>
          </cell>
        </row>
        <row r="31">
          <cell r="A31" t="str">
            <v>large projects</v>
          </cell>
          <cell r="B31" t="str">
            <v>Mozambique: projections for investments in large projects, 1998-2003</v>
          </cell>
        </row>
        <row r="33">
          <cell r="A33" t="str">
            <v>F</v>
          </cell>
          <cell r="B33" t="str">
            <v>Macro Assumptions Underlying DSA</v>
          </cell>
          <cell r="D33" t="str">
            <v>for the HIPC document</v>
          </cell>
        </row>
      </sheetData>
      <sheetData sheetId="22" refreshError="1"/>
    </sheetDataSet>
  </externalBook>
</externalLink>
</file>

<file path=xl/externalLinks/externalLink9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T1"/>
      <sheetName val="T2"/>
      <sheetName val="T3"/>
      <sheetName val="T4"/>
      <sheetName val="T5"/>
      <sheetName val="T6"/>
      <sheetName val="T7"/>
      <sheetName val="T8"/>
      <sheetName val="T9"/>
      <sheetName val="T10"/>
      <sheetName val="Old T3"/>
      <sheetName val="Old T5"/>
      <sheetName val="Interest rate chart"/>
      <sheetName val="Exchange Rate chart"/>
      <sheetName val="XX"/>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Set>
  </externalBook>
</externalLink>
</file>

<file path=xl/externalLinks/externalLink9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C"/>
      <sheetName val="C Summary"/>
      <sheetName val="D %GDP"/>
      <sheetName val="InFis2"/>
      <sheetName val="Contents"/>
      <sheetName val="E"/>
      <sheetName val="W&amp;T"/>
      <sheetName val="Fiscal Tables"/>
      <sheetName val="Countries_Master"/>
      <sheetName val="C_Summary"/>
      <sheetName val="D_%GDP"/>
      <sheetName val="Exchange Rate chart"/>
      <sheetName val="Federal-r"/>
      <sheetName val="table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sheetData sheetId="10"/>
      <sheetData sheetId="11" refreshError="1"/>
      <sheetData sheetId="12" refreshError="1"/>
      <sheetData sheetId="13" refreshError="1"/>
    </sheetDataSet>
  </externalBook>
</externalLink>
</file>

<file path=xl/externalLinks/externalLink9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C"/>
      <sheetName val="C Summary"/>
      <sheetName val="D %GDP"/>
      <sheetName val="InFis2"/>
      <sheetName val="Contents"/>
      <sheetName val="E"/>
      <sheetName val="W&amp;T"/>
      <sheetName val="Fiscal Tables"/>
      <sheetName val="Countries_Master"/>
      <sheetName val="C_Summary"/>
      <sheetName val="D_%GDP"/>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sheetData sheetId="10"/>
    </sheetDataSet>
  </externalBook>
</externalLink>
</file>

<file path=xl/externalLinks/externalLink10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orex &amp; REER"/>
      <sheetName val="daily forex"/>
      <sheetName val="CPI"/>
      <sheetName val="TB-CPI"/>
      <sheetName val="g-Month Infl"/>
      <sheetName val="g-Annual Infl"/>
      <sheetName val="g- inf &amp; int"/>
      <sheetName val="C Summary"/>
      <sheetName val="W&amp;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10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UPUESTOS"/>
      <sheetName val="PRECIOS"/>
      <sheetName val="RESULTADOS"/>
      <sheetName val="SREAL"/>
      <sheetName val="SEXTERNOREV"/>
      <sheetName val="SEXTERNO"/>
      <sheetName val="SFISCAL-MOD"/>
      <sheetName val="SFISCAL-CONSOL"/>
      <sheetName val="SMONET-FINANC"/>
      <sheetName val="SMONET-FIN-MOD"/>
      <sheetName val="NO"/>
      <sheetName val="SFISCAL_MOD"/>
      <sheetName val="SMONET_FINANC"/>
      <sheetName val="Q1"/>
      <sheetName val="table1"/>
      <sheetName val="CPI"/>
      <sheetName val="C Summary"/>
    </sheetNames>
    <sheetDataSet>
      <sheetData sheetId="0" refreshError="1"/>
      <sheetData sheetId="1" refreshError="1"/>
      <sheetData sheetId="2" refreshError="1">
        <row r="82">
          <cell r="A82" t="str">
            <v>Exportaciones</v>
          </cell>
          <cell r="H82">
            <v>6844.474804453972</v>
          </cell>
          <cell r="I82">
            <v>7679.2416315946821</v>
          </cell>
          <cell r="J82">
            <v>8544.0066265963287</v>
          </cell>
          <cell r="K82">
            <v>9215.9536958569697</v>
          </cell>
          <cell r="L82">
            <v>7.35127422545456</v>
          </cell>
          <cell r="M82">
            <v>9.0744127587430796</v>
          </cell>
          <cell r="N82">
            <v>4.0828055928132585</v>
          </cell>
          <cell r="O82">
            <v>10.982638287066663</v>
          </cell>
          <cell r="P82">
            <v>5.7769337584915945</v>
          </cell>
          <cell r="Q82">
            <v>28.351402872543929</v>
          </cell>
          <cell r="R82">
            <v>6.2815122499778369</v>
          </cell>
          <cell r="S82">
            <v>6.4293585060955394</v>
          </cell>
        </row>
        <row r="86">
          <cell r="A86" t="str">
            <v>Importaciones</v>
          </cell>
          <cell r="H86">
            <v>5584.0391647472507</v>
          </cell>
          <cell r="I86">
            <v>7085.1571401607216</v>
          </cell>
          <cell r="J86">
            <v>8157.0470399009164</v>
          </cell>
          <cell r="K86">
            <v>8316.8353363071128</v>
          </cell>
          <cell r="L86">
            <v>2.4105559866517012</v>
          </cell>
          <cell r="M86">
            <v>3.5312075660730784</v>
          </cell>
          <cell r="N86">
            <v>8.6245351858240014</v>
          </cell>
          <cell r="O86">
            <v>13.102233365036241</v>
          </cell>
          <cell r="P86">
            <v>21.713088632663641</v>
          </cell>
          <cell r="Q86">
            <v>13.676510390488133</v>
          </cell>
          <cell r="R86">
            <v>3.2445657532889101</v>
          </cell>
          <cell r="S86">
            <v>5.6600918866970318</v>
          </cell>
        </row>
      </sheetData>
      <sheetData sheetId="3" refreshError="1"/>
      <sheetData sheetId="4" refreshError="1"/>
      <sheetData sheetId="5" refreshError="1"/>
      <sheetData sheetId="6" refreshError="1">
        <row r="146">
          <cell r="B146" t="str">
            <v>TOTAL $ i)</v>
          </cell>
          <cell r="D146">
            <v>51.7</v>
          </cell>
          <cell r="E146">
            <v>48.70000000000001</v>
          </cell>
          <cell r="F146">
            <v>52.3</v>
          </cell>
          <cell r="G146">
            <v>51.79999999999999</v>
          </cell>
          <cell r="H146">
            <v>51.79999999999999</v>
          </cell>
          <cell r="I146">
            <v>52.999999999999993</v>
          </cell>
          <cell r="J146">
            <v>56.199999999999996</v>
          </cell>
          <cell r="K146">
            <v>61.099999999999994</v>
          </cell>
          <cell r="L146">
            <v>69.55</v>
          </cell>
          <cell r="M146">
            <v>63.143499999999996</v>
          </cell>
          <cell r="N146">
            <v>45.214500000000001</v>
          </cell>
          <cell r="O146">
            <v>52.631</v>
          </cell>
          <cell r="P146">
            <v>82.15</v>
          </cell>
          <cell r="Q146">
            <v>65.3</v>
          </cell>
          <cell r="R146">
            <v>63.3</v>
          </cell>
          <cell r="S146">
            <v>63.7</v>
          </cell>
        </row>
      </sheetData>
      <sheetData sheetId="7" refreshError="1"/>
      <sheetData sheetId="8" refreshError="1">
        <row r="99">
          <cell r="A99" t="str">
            <v>CRECIMIENTO RFP</v>
          </cell>
          <cell r="O99">
            <v>15.780112486553804</v>
          </cell>
          <cell r="P99">
            <v>16.925533191938214</v>
          </cell>
          <cell r="Q99">
            <v>17.185305361624614</v>
          </cell>
          <cell r="R99">
            <v>21.727315352236815</v>
          </cell>
          <cell r="S99">
            <v>21.336924931172078</v>
          </cell>
        </row>
      </sheetData>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Set>
  </externalBook>
</externalLink>
</file>

<file path=xl/externalLinks/externalLink10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ondo promedio"/>
      <sheetName val="GRÁFICO DE FONDO POR AFILIADO"/>
    </sheetNames>
    <sheetDataSet>
      <sheetData sheetId="0" refreshError="1">
        <row r="37">
          <cell r="A37" t="str">
            <v>CUADRO N° 10.3.1.</v>
          </cell>
        </row>
        <row r="38">
          <cell r="A38" t="str">
            <v>FONDO POR AFILIADO</v>
          </cell>
        </row>
        <row r="42">
          <cell r="C42" t="str">
            <v>VALOR DEL FONDO</v>
          </cell>
          <cell r="F42" t="str">
            <v>AFILIACIÓN</v>
          </cell>
          <cell r="I42" t="str">
            <v>FONDO</v>
          </cell>
        </row>
        <row r="43">
          <cell r="A43" t="str">
            <v>AFJP</v>
          </cell>
          <cell r="B43" t="str">
            <v>VALOR DEL FONDO</v>
          </cell>
          <cell r="C43" t="str">
            <v>A FIN DE CADA MES</v>
          </cell>
          <cell r="F43" t="str">
            <v>TOTAL</v>
          </cell>
          <cell r="I43" t="str">
            <v>POR AFILIADO</v>
          </cell>
          <cell r="J43" t="str">
            <v>FONDO POR AFILIADO</v>
          </cell>
        </row>
        <row r="44">
          <cell r="B44" t="str">
            <v>al 31 de marzo</v>
          </cell>
          <cell r="I44" t="str">
            <v>PROMEDIO</v>
          </cell>
          <cell r="J44" t="str">
            <v>A FIN DE CADA MES</v>
          </cell>
        </row>
        <row r="45">
          <cell r="B45" t="str">
            <v>de 1995</v>
          </cell>
          <cell r="C45" t="str">
            <v>ABRIL</v>
          </cell>
          <cell r="D45" t="str">
            <v>MAYO</v>
          </cell>
          <cell r="E45" t="str">
            <v>JUNIO</v>
          </cell>
          <cell r="F45" t="str">
            <v>MARZO</v>
          </cell>
          <cell r="G45" t="str">
            <v>ABRIL</v>
          </cell>
          <cell r="H45" t="str">
            <v>MAYO</v>
          </cell>
          <cell r="I45" t="str">
            <v>al 31/03/95</v>
          </cell>
          <cell r="J45" t="str">
            <v>ABRIL</v>
          </cell>
          <cell r="K45" t="str">
            <v>MAYO</v>
          </cell>
          <cell r="L45" t="str">
            <v>JUNIO</v>
          </cell>
        </row>
        <row r="46">
          <cell r="A46" t="str">
            <v>ACTIVA</v>
          </cell>
          <cell r="B46">
            <v>31452098</v>
          </cell>
          <cell r="C46">
            <v>36494986</v>
          </cell>
          <cell r="D46">
            <v>41526314</v>
          </cell>
          <cell r="E46">
            <v>44937065</v>
          </cell>
          <cell r="F46">
            <v>116654</v>
          </cell>
          <cell r="G46">
            <v>120833</v>
          </cell>
          <cell r="H46">
            <v>122107</v>
          </cell>
          <cell r="I46">
            <v>276.51654592769728</v>
          </cell>
          <cell r="J46">
            <v>312.84813208291183</v>
          </cell>
          <cell r="K46">
            <v>343.6669949434343</v>
          </cell>
          <cell r="L46">
            <v>368.01383213083608</v>
          </cell>
        </row>
        <row r="47">
          <cell r="A47" t="str">
            <v>AFIANZAR</v>
          </cell>
          <cell r="B47">
            <v>2185662</v>
          </cell>
          <cell r="C47">
            <v>2585118</v>
          </cell>
          <cell r="D47">
            <v>3009941</v>
          </cell>
          <cell r="E47">
            <v>3436491</v>
          </cell>
          <cell r="F47">
            <v>16721</v>
          </cell>
          <cell r="G47">
            <v>17326</v>
          </cell>
          <cell r="H47">
            <v>17765</v>
          </cell>
          <cell r="I47">
            <v>134.7095223420647</v>
          </cell>
          <cell r="J47">
            <v>154.60307397882903</v>
          </cell>
          <cell r="K47">
            <v>173.72394089807227</v>
          </cell>
          <cell r="L47">
            <v>193.44165493948776</v>
          </cell>
        </row>
        <row r="48">
          <cell r="A48" t="str">
            <v>ANTICIPAR</v>
          </cell>
          <cell r="B48">
            <v>24492057</v>
          </cell>
          <cell r="C48">
            <v>28409232</v>
          </cell>
          <cell r="D48">
            <v>32584727</v>
          </cell>
          <cell r="E48">
            <v>36076217</v>
          </cell>
          <cell r="F48">
            <v>116883</v>
          </cell>
          <cell r="G48">
            <v>120552</v>
          </cell>
          <cell r="H48">
            <v>121880</v>
          </cell>
          <cell r="I48">
            <v>215.11432862563237</v>
          </cell>
          <cell r="J48">
            <v>243.0570057236724</v>
          </cell>
          <cell r="K48">
            <v>270.29602992899328</v>
          </cell>
          <cell r="L48">
            <v>295.99784213980968</v>
          </cell>
        </row>
        <row r="49">
          <cell r="A49" t="str">
            <v>ARAUCA BIT</v>
          </cell>
          <cell r="B49">
            <v>15390802</v>
          </cell>
          <cell r="C49">
            <v>18438452</v>
          </cell>
          <cell r="D49">
            <v>21621892</v>
          </cell>
          <cell r="E49">
            <v>24648855</v>
          </cell>
          <cell r="F49">
            <v>68795</v>
          </cell>
          <cell r="G49">
            <v>67520</v>
          </cell>
          <cell r="H49">
            <v>69565</v>
          </cell>
          <cell r="I49">
            <v>231.14865433137089</v>
          </cell>
          <cell r="J49">
            <v>268.0202340286358</v>
          </cell>
          <cell r="K49">
            <v>320.2294431279621</v>
          </cell>
          <cell r="L49">
            <v>354.32839790124342</v>
          </cell>
        </row>
        <row r="50">
          <cell r="A50" t="str">
            <v>CLARIDAD</v>
          </cell>
          <cell r="B50">
            <v>41661660</v>
          </cell>
          <cell r="C50">
            <v>46639115</v>
          </cell>
          <cell r="D50">
            <v>51761079</v>
          </cell>
          <cell r="E50">
            <v>56316686</v>
          </cell>
          <cell r="F50">
            <v>218083</v>
          </cell>
          <cell r="G50">
            <v>221572</v>
          </cell>
          <cell r="H50">
            <v>222842</v>
          </cell>
          <cell r="I50">
            <v>193.62836547175863</v>
          </cell>
          <cell r="J50">
            <v>213.85947093537783</v>
          </cell>
          <cell r="K50">
            <v>233.60839365984873</v>
          </cell>
          <cell r="L50">
            <v>252.72025022213049</v>
          </cell>
        </row>
        <row r="51">
          <cell r="A51" t="str">
            <v>CONSOLIDAR</v>
          </cell>
          <cell r="B51">
            <v>147897887</v>
          </cell>
          <cell r="C51">
            <v>164224088</v>
          </cell>
          <cell r="D51">
            <v>194537665</v>
          </cell>
          <cell r="E51">
            <v>214813454</v>
          </cell>
          <cell r="F51">
            <v>509386</v>
          </cell>
          <cell r="G51">
            <v>524094</v>
          </cell>
          <cell r="H51">
            <v>534033</v>
          </cell>
          <cell r="I51">
            <v>295.33505131994087</v>
          </cell>
          <cell r="J51">
            <v>322.39615537136865</v>
          </cell>
          <cell r="K51">
            <v>371.18849862810868</v>
          </cell>
          <cell r="L51">
            <v>402.24752777450084</v>
          </cell>
        </row>
        <row r="52">
          <cell r="A52" t="str">
            <v>DIGNITAS</v>
          </cell>
          <cell r="B52">
            <v>15938569</v>
          </cell>
          <cell r="C52">
            <v>17642205</v>
          </cell>
          <cell r="D52">
            <v>19536177</v>
          </cell>
          <cell r="F52">
            <v>65389</v>
          </cell>
          <cell r="G52">
            <v>0</v>
          </cell>
          <cell r="H52">
            <v>0</v>
          </cell>
          <cell r="I52">
            <v>237.42133408806529</v>
          </cell>
          <cell r="J52">
            <v>269.80386609368549</v>
          </cell>
        </row>
        <row r="53">
          <cell r="A53" t="str">
            <v>ETHIKA</v>
          </cell>
          <cell r="B53">
            <v>336588</v>
          </cell>
          <cell r="C53">
            <v>434763</v>
          </cell>
          <cell r="D53">
            <v>550406</v>
          </cell>
          <cell r="E53">
            <v>734793</v>
          </cell>
          <cell r="F53">
            <v>1228</v>
          </cell>
          <cell r="G53">
            <v>1333</v>
          </cell>
          <cell r="H53">
            <v>1454</v>
          </cell>
          <cell r="I53">
            <v>296.55330396475773</v>
          </cell>
          <cell r="J53">
            <v>354.04153094462544</v>
          </cell>
          <cell r="K53">
            <v>412.90772693173295</v>
          </cell>
          <cell r="L53">
            <v>505.35969738651994</v>
          </cell>
        </row>
        <row r="54">
          <cell r="A54" t="str">
            <v>FECUNDA</v>
          </cell>
          <cell r="B54">
            <v>23924556</v>
          </cell>
          <cell r="C54">
            <v>27555865</v>
          </cell>
          <cell r="D54">
            <v>31391690</v>
          </cell>
          <cell r="E54">
            <v>35061139</v>
          </cell>
          <cell r="F54">
            <v>108522</v>
          </cell>
          <cell r="G54">
            <v>111843</v>
          </cell>
          <cell r="H54">
            <v>116728</v>
          </cell>
          <cell r="I54">
            <v>226.76229562579974</v>
          </cell>
          <cell r="J54">
            <v>253.91961998488785</v>
          </cell>
          <cell r="K54">
            <v>280.67639458884327</v>
          </cell>
          <cell r="L54">
            <v>300.36614179973958</v>
          </cell>
        </row>
        <row r="55">
          <cell r="A55" t="str">
            <v>FUTURA</v>
          </cell>
          <cell r="B55">
            <v>21372027</v>
          </cell>
          <cell r="C55">
            <v>24996231</v>
          </cell>
          <cell r="D55">
            <v>28384365</v>
          </cell>
          <cell r="E55">
            <v>31406941</v>
          </cell>
          <cell r="F55">
            <v>34952</v>
          </cell>
          <cell r="G55">
            <v>35767</v>
          </cell>
          <cell r="H55">
            <v>36067</v>
          </cell>
          <cell r="I55">
            <v>625.79137385804643</v>
          </cell>
          <cell r="J55">
            <v>715.15881780727852</v>
          </cell>
          <cell r="K55">
            <v>793.59087986132465</v>
          </cell>
          <cell r="L55">
            <v>870.79438267668502</v>
          </cell>
        </row>
        <row r="56">
          <cell r="A56" t="str">
            <v>GENERAR</v>
          </cell>
          <cell r="B56">
            <v>23822153</v>
          </cell>
          <cell r="C56">
            <v>27373552</v>
          </cell>
          <cell r="D56">
            <v>31012520</v>
          </cell>
          <cell r="E56">
            <v>34275931</v>
          </cell>
          <cell r="F56">
            <v>29897</v>
          </cell>
          <cell r="G56">
            <v>30458</v>
          </cell>
          <cell r="H56">
            <v>30801</v>
          </cell>
          <cell r="I56">
            <v>802.71432422414659</v>
          </cell>
          <cell r="J56">
            <v>915.59527711810551</v>
          </cell>
          <cell r="K56">
            <v>1018.2060542386237</v>
          </cell>
          <cell r="L56">
            <v>1112.8187721177883</v>
          </cell>
        </row>
        <row r="57">
          <cell r="A57" t="str">
            <v>JACARANDÁ</v>
          </cell>
          <cell r="B57">
            <v>10799893</v>
          </cell>
          <cell r="C57">
            <v>12276096</v>
          </cell>
          <cell r="D57">
            <v>13930833</v>
          </cell>
          <cell r="E57">
            <v>15156828</v>
          </cell>
          <cell r="F57">
            <v>53494</v>
          </cell>
          <cell r="G57">
            <v>54553</v>
          </cell>
          <cell r="H57">
            <v>54672</v>
          </cell>
          <cell r="I57">
            <v>207.99824740481097</v>
          </cell>
          <cell r="J57">
            <v>229.4854750065428</v>
          </cell>
          <cell r="K57">
            <v>255.36327974630177</v>
          </cell>
          <cell r="L57">
            <v>277.23200175592626</v>
          </cell>
        </row>
        <row r="58">
          <cell r="A58" t="str">
            <v>MÁS VIDA</v>
          </cell>
          <cell r="B58">
            <v>2609412</v>
          </cell>
          <cell r="C58">
            <v>3151231</v>
          </cell>
          <cell r="D58">
            <v>3862167</v>
          </cell>
          <cell r="E58">
            <v>4632247</v>
          </cell>
          <cell r="F58">
            <v>15512</v>
          </cell>
          <cell r="G58">
            <v>18542</v>
          </cell>
          <cell r="H58">
            <v>21700</v>
          </cell>
          <cell r="I58">
            <v>197.56299212598427</v>
          </cell>
          <cell r="J58">
            <v>203.1479499742135</v>
          </cell>
          <cell r="K58">
            <v>208.29290259950383</v>
          </cell>
          <cell r="L58">
            <v>213.46760368663595</v>
          </cell>
        </row>
        <row r="59">
          <cell r="A59" t="str">
            <v>MÁXIMA</v>
          </cell>
          <cell r="B59">
            <v>135750103</v>
          </cell>
          <cell r="C59">
            <v>155718751</v>
          </cell>
          <cell r="D59">
            <v>175988251</v>
          </cell>
          <cell r="E59">
            <v>189550207</v>
          </cell>
          <cell r="F59">
            <v>490909</v>
          </cell>
          <cell r="G59">
            <v>501751</v>
          </cell>
          <cell r="H59">
            <v>511756</v>
          </cell>
          <cell r="I59">
            <v>280.54787496770859</v>
          </cell>
          <cell r="J59">
            <v>317.20492188980035</v>
          </cell>
          <cell r="K59">
            <v>350.74818186710144</v>
          </cell>
          <cell r="L59">
            <v>370.39176287136837</v>
          </cell>
        </row>
        <row r="60">
          <cell r="A60" t="str">
            <v>NACIÓN</v>
          </cell>
          <cell r="B60">
            <v>80076398</v>
          </cell>
          <cell r="C60">
            <v>89247308</v>
          </cell>
          <cell r="D60">
            <v>99444006</v>
          </cell>
          <cell r="E60">
            <v>109883985</v>
          </cell>
          <cell r="F60">
            <v>401972</v>
          </cell>
          <cell r="G60">
            <v>409936</v>
          </cell>
          <cell r="H60">
            <v>412884</v>
          </cell>
          <cell r="I60">
            <v>200.19099499999999</v>
          </cell>
          <cell r="J60">
            <v>222.02369319256067</v>
          </cell>
          <cell r="K60">
            <v>242.58422290308732</v>
          </cell>
          <cell r="L60">
            <v>266.13766820705087</v>
          </cell>
        </row>
        <row r="61">
          <cell r="A61" t="str">
            <v>ORÍGENES</v>
          </cell>
          <cell r="B61">
            <v>66878672</v>
          </cell>
          <cell r="C61">
            <v>79636618</v>
          </cell>
          <cell r="D61">
            <v>94303177</v>
          </cell>
          <cell r="E61">
            <v>104294240</v>
          </cell>
          <cell r="F61">
            <v>344970</v>
          </cell>
          <cell r="G61">
            <v>363379</v>
          </cell>
          <cell r="H61">
            <v>383341</v>
          </cell>
          <cell r="I61">
            <v>200.44018593833823</v>
          </cell>
          <cell r="J61">
            <v>230.85085079862017</v>
          </cell>
          <cell r="K61">
            <v>259.51741019706697</v>
          </cell>
          <cell r="L61">
            <v>272.06648910500053</v>
          </cell>
        </row>
        <row r="62">
          <cell r="A62" t="str">
            <v>PATRIMONIO</v>
          </cell>
          <cell r="B62">
            <v>21411320</v>
          </cell>
          <cell r="C62">
            <v>24080865</v>
          </cell>
          <cell r="D62">
            <v>27396402</v>
          </cell>
          <cell r="E62">
            <v>29306503</v>
          </cell>
          <cell r="F62">
            <v>111090</v>
          </cell>
          <cell r="G62">
            <v>112193</v>
          </cell>
          <cell r="H62">
            <v>112437</v>
          </cell>
          <cell r="I62">
            <v>193.33020316027088</v>
          </cell>
          <cell r="J62">
            <v>216.76897110450986</v>
          </cell>
          <cell r="K62">
            <v>244.1899405488756</v>
          </cell>
          <cell r="L62">
            <v>260.64821188754593</v>
          </cell>
        </row>
        <row r="63">
          <cell r="A63" t="str">
            <v>PREVINTER</v>
          </cell>
          <cell r="B63">
            <v>73314792</v>
          </cell>
          <cell r="C63">
            <v>86799303</v>
          </cell>
          <cell r="D63">
            <v>101588876</v>
          </cell>
          <cell r="E63">
            <v>114659509</v>
          </cell>
          <cell r="F63">
            <v>245409</v>
          </cell>
          <cell r="G63">
            <v>262463</v>
          </cell>
          <cell r="H63">
            <v>277078</v>
          </cell>
          <cell r="I63">
            <v>315.28904408855556</v>
          </cell>
          <cell r="J63">
            <v>353.69241959341343</v>
          </cell>
          <cell r="K63">
            <v>387.0597989049885</v>
          </cell>
          <cell r="L63">
            <v>413.8167194797133</v>
          </cell>
        </row>
        <row r="64">
          <cell r="A64" t="str">
            <v>PREVISOL</v>
          </cell>
          <cell r="B64">
            <v>30352660</v>
          </cell>
          <cell r="C64">
            <v>35584979</v>
          </cell>
          <cell r="D64">
            <v>40583444</v>
          </cell>
          <cell r="E64">
            <v>44446312</v>
          </cell>
          <cell r="F64">
            <v>115299</v>
          </cell>
          <cell r="G64">
            <v>117813</v>
          </cell>
          <cell r="H64">
            <v>117668</v>
          </cell>
          <cell r="I64">
            <v>269.01947228943425</v>
          </cell>
          <cell r="J64">
            <v>308.63215639337722</v>
          </cell>
          <cell r="K64">
            <v>344.47339427737177</v>
          </cell>
          <cell r="L64">
            <v>377.7264166978278</v>
          </cell>
        </row>
        <row r="65">
          <cell r="A65" t="str">
            <v>PROFESIÓN</v>
          </cell>
          <cell r="B65">
            <v>3379487</v>
          </cell>
          <cell r="C65">
            <v>4092347</v>
          </cell>
          <cell r="D65">
            <v>4920419</v>
          </cell>
          <cell r="E65">
            <v>5469379</v>
          </cell>
          <cell r="F65">
            <v>8505</v>
          </cell>
          <cell r="G65">
            <v>9572</v>
          </cell>
          <cell r="H65">
            <v>10427</v>
          </cell>
          <cell r="I65">
            <v>421.69790366858001</v>
          </cell>
          <cell r="J65">
            <v>481.16954732510288</v>
          </cell>
          <cell r="K65">
            <v>514.0429377350606</v>
          </cell>
          <cell r="L65">
            <v>524.54004028004215</v>
          </cell>
        </row>
        <row r="66">
          <cell r="A66" t="str">
            <v>PRORENTA</v>
          </cell>
          <cell r="B66">
            <v>23563913</v>
          </cell>
          <cell r="C66">
            <v>26643232</v>
          </cell>
          <cell r="D66">
            <v>29781493</v>
          </cell>
          <cell r="E66">
            <v>32704930</v>
          </cell>
          <cell r="F66">
            <v>83792</v>
          </cell>
          <cell r="G66">
            <v>85400</v>
          </cell>
          <cell r="H66">
            <v>85973</v>
          </cell>
          <cell r="I66">
            <v>284.33420614426723</v>
          </cell>
          <cell r="J66">
            <v>317.96868436127556</v>
          </cell>
          <cell r="K66">
            <v>348.72942622950819</v>
          </cell>
          <cell r="L66">
            <v>380.40931455224313</v>
          </cell>
        </row>
        <row r="67">
          <cell r="A67" t="str">
            <v>SAN JOSÉ</v>
          </cell>
          <cell r="B67">
            <v>6566701</v>
          </cell>
          <cell r="C67">
            <v>7497400</v>
          </cell>
          <cell r="D67">
            <v>8388411</v>
          </cell>
          <cell r="E67">
            <v>9238586</v>
          </cell>
          <cell r="F67">
            <v>22730</v>
          </cell>
          <cell r="G67">
            <v>23208</v>
          </cell>
          <cell r="H67">
            <v>23322</v>
          </cell>
          <cell r="I67">
            <v>292.89478144513828</v>
          </cell>
          <cell r="J67">
            <v>329.84601847778265</v>
          </cell>
          <cell r="K67">
            <v>361.44480351602897</v>
          </cell>
          <cell r="L67">
            <v>396.13180687762627</v>
          </cell>
        </row>
        <row r="68">
          <cell r="A68" t="str">
            <v>SAVIA</v>
          </cell>
          <cell r="B68">
            <v>4727359</v>
          </cell>
          <cell r="C68">
            <v>5427231</v>
          </cell>
          <cell r="D68">
            <v>5903014</v>
          </cell>
          <cell r="E68">
            <v>6276262</v>
          </cell>
          <cell r="F68">
            <v>44487</v>
          </cell>
          <cell r="G68">
            <v>44550</v>
          </cell>
          <cell r="H68">
            <v>43999</v>
          </cell>
          <cell r="I68">
            <v>105.50021201097994</v>
          </cell>
          <cell r="J68">
            <v>121.99588643873491</v>
          </cell>
          <cell r="K68">
            <v>132.50312008978676</v>
          </cell>
          <cell r="L68">
            <v>142.64556012636652</v>
          </cell>
        </row>
        <row r="69">
          <cell r="A69" t="str">
            <v>SIEMBRA</v>
          </cell>
          <cell r="B69">
            <v>136112479</v>
          </cell>
          <cell r="C69">
            <v>148899642</v>
          </cell>
          <cell r="D69">
            <v>171863998</v>
          </cell>
          <cell r="E69">
            <v>208593775</v>
          </cell>
          <cell r="F69">
            <v>418123</v>
          </cell>
          <cell r="G69">
            <v>493812</v>
          </cell>
          <cell r="H69">
            <v>498958</v>
          </cell>
          <cell r="I69">
            <v>332.34399210846948</v>
          </cell>
          <cell r="J69">
            <v>356.11444957584251</v>
          </cell>
          <cell r="K69">
            <v>348.03528063311546</v>
          </cell>
          <cell r="L69">
            <v>418.05878450691239</v>
          </cell>
        </row>
        <row r="70">
          <cell r="A70" t="str">
            <v>UNIDOS</v>
          </cell>
          <cell r="B70">
            <v>5888660</v>
          </cell>
          <cell r="C70">
            <v>6715538</v>
          </cell>
          <cell r="D70">
            <v>7645222</v>
          </cell>
          <cell r="E70">
            <v>8394786</v>
          </cell>
          <cell r="F70">
            <v>15084</v>
          </cell>
          <cell r="G70">
            <v>15418</v>
          </cell>
          <cell r="H70">
            <v>15642</v>
          </cell>
          <cell r="I70">
            <v>395.50406340251192</v>
          </cell>
          <cell r="J70">
            <v>445.20936091222489</v>
          </cell>
          <cell r="K70">
            <v>495.86340640809442</v>
          </cell>
          <cell r="L70">
            <v>536.68239355581125</v>
          </cell>
        </row>
        <row r="72">
          <cell r="A72" t="str">
            <v>TOTAL</v>
          </cell>
          <cell r="B72">
            <v>949905908</v>
          </cell>
          <cell r="C72">
            <v>1080564148</v>
          </cell>
          <cell r="D72">
            <v>1241516489</v>
          </cell>
          <cell r="E72">
            <v>1364315121</v>
          </cell>
          <cell r="F72">
            <v>3657886</v>
          </cell>
          <cell r="G72">
            <v>3763888</v>
          </cell>
          <cell r="H72">
            <v>3843099</v>
          </cell>
          <cell r="I72">
            <v>264.94564394583864</v>
          </cell>
          <cell r="J72">
            <v>295.40673164773312</v>
          </cell>
          <cell r="K72">
            <v>329.84947718954442</v>
          </cell>
          <cell r="L72">
            <v>355.00389685511612</v>
          </cell>
        </row>
        <row r="74">
          <cell r="I74" t="str">
            <v>PROMEDIO SISTEMA</v>
          </cell>
        </row>
      </sheetData>
      <sheetData sheetId="1" refreshError="1">
        <row r="4">
          <cell r="A4" t="str">
            <v>GRÁFICO N° 10.3.1</v>
          </cell>
        </row>
        <row r="37">
          <cell r="A37" t="str">
            <v>GRÁFICO N° 10.3.2.</v>
          </cell>
        </row>
        <row r="70">
          <cell r="A70" t="str">
            <v>GRÁFICO N° 10.3.3.</v>
          </cell>
        </row>
        <row r="104">
          <cell r="A104" t="str">
            <v>GRÁFICO N° 10.3.4.</v>
          </cell>
        </row>
      </sheetData>
    </sheetDataSet>
  </externalBook>
</externalLink>
</file>

<file path=xl/externalLinks/externalLink10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graf 1"/>
      <sheetName val="cuadro 1"/>
      <sheetName val="cua5.3"/>
      <sheetName val="cua 5.2  5.7 "/>
      <sheetName val="5.4 graf 2"/>
      <sheetName val="cua 5.5"/>
      <sheetName val="cua 5.6"/>
      <sheetName val="hoja6"/>
      <sheetName val="5.8 graf  5.3"/>
      <sheetName val="cua 5.9"/>
      <sheetName val="cuadro 5.9"/>
      <sheetName val="cua 5.10"/>
      <sheetName val="cua5.11"/>
      <sheetName val=" gráf 5.4deuda exportaciones"/>
      <sheetName val="anexo 5.1"/>
      <sheetName val="ANEX5.2"/>
      <sheetName val="anex5.4"/>
      <sheetName val="ANEX5.3"/>
      <sheetName val="APERT"/>
      <sheetName val="Hoja10"/>
      <sheetName val="Hoja11"/>
      <sheetName val="Hoja12"/>
      <sheetName val="Hoja13"/>
      <sheetName val="Hoja14"/>
      <sheetName val="Hoja15"/>
      <sheetName val="Hoja16"/>
      <sheetName val="Módulo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Set>
  </externalBook>
</externalLink>
</file>

<file path=xl/externalLinks/externalLink10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des"/>
      <sheetName val="Compare"/>
      <sheetName val="Table1"/>
      <sheetName val="Table2"/>
      <sheetName val="Table3"/>
      <sheetName val="Table4"/>
      <sheetName val="Current"/>
      <sheetName val="Previous"/>
      <sheetName val="ControlSheet"/>
      <sheetName val="Weights"/>
      <sheetName val="Sheet1"/>
      <sheetName val="Sheet2"/>
      <sheetName val="Sheet3"/>
    </sheetNames>
    <sheetDataSet>
      <sheetData sheetId="0" refreshError="1"/>
      <sheetData sheetId="1" refreshError="1"/>
      <sheetData sheetId="2" refreshError="1"/>
      <sheetData sheetId="3" refreshError="1"/>
      <sheetData sheetId="4" refreshError="1"/>
      <sheetData sheetId="5" refreshError="1"/>
      <sheetData sheetId="6" refreshError="1">
        <row r="66">
          <cell r="D66" t="str">
            <v>F2001START</v>
          </cell>
        </row>
      </sheetData>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10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ccess &amp; GNIpc"/>
      <sheetName val="real GDPpc"/>
      <sheetName val="GNIpc"/>
      <sheetName val="LIC cutoff"/>
      <sheetName val="Sheet5"/>
      <sheetName val="1st issue all"/>
    </sheetNames>
    <sheetDataSet>
      <sheetData sheetId="0" refreshError="1"/>
      <sheetData sheetId="1">
        <row r="1">
          <cell r="A1" t="str">
            <v>GDP per capita (constant 2000 US$)</v>
          </cell>
        </row>
      </sheetData>
      <sheetData sheetId="2">
        <row r="1">
          <cell r="A1" t="str">
            <v>GNI per capita, Atlas method (current US$)</v>
          </cell>
          <cell r="B1">
            <v>1990</v>
          </cell>
          <cell r="C1">
            <v>1991</v>
          </cell>
          <cell r="D1">
            <v>1992</v>
          </cell>
          <cell r="E1">
            <v>1993</v>
          </cell>
          <cell r="F1">
            <v>1994</v>
          </cell>
          <cell r="G1">
            <v>1995</v>
          </cell>
          <cell r="H1">
            <v>1996</v>
          </cell>
          <cell r="I1">
            <v>1997</v>
          </cell>
          <cell r="J1">
            <v>1998</v>
          </cell>
          <cell r="K1">
            <v>1999</v>
          </cell>
          <cell r="L1">
            <v>2000</v>
          </cell>
          <cell r="M1">
            <v>2001</v>
          </cell>
          <cell r="N1">
            <v>2002</v>
          </cell>
          <cell r="O1">
            <v>2003</v>
          </cell>
          <cell r="P1">
            <v>2004</v>
          </cell>
          <cell r="Q1">
            <v>2005</v>
          </cell>
          <cell r="R1">
            <v>2006</v>
          </cell>
        </row>
        <row r="2">
          <cell r="A2" t="str">
            <v>Afghanistan</v>
          </cell>
          <cell r="B2" t="str">
            <v>..</v>
          </cell>
          <cell r="C2" t="str">
            <v>..</v>
          </cell>
          <cell r="D2" t="str">
            <v>..</v>
          </cell>
          <cell r="E2" t="str">
            <v>..</v>
          </cell>
          <cell r="F2" t="str">
            <v>..</v>
          </cell>
          <cell r="G2" t="str">
            <v>..</v>
          </cell>
          <cell r="H2" t="str">
            <v>..</v>
          </cell>
          <cell r="I2" t="str">
            <v>..</v>
          </cell>
          <cell r="J2" t="str">
            <v>..</v>
          </cell>
          <cell r="K2" t="str">
            <v>..</v>
          </cell>
          <cell r="L2" t="str">
            <v>..</v>
          </cell>
          <cell r="M2" t="str">
            <v>..</v>
          </cell>
          <cell r="N2" t="str">
            <v>..</v>
          </cell>
          <cell r="O2" t="str">
            <v>..</v>
          </cell>
          <cell r="P2" t="str">
            <v>..</v>
          </cell>
          <cell r="Q2" t="str">
            <v>..</v>
          </cell>
          <cell r="R2" t="str">
            <v>..</v>
          </cell>
        </row>
        <row r="3">
          <cell r="A3" t="str">
            <v>Albania</v>
          </cell>
          <cell r="B3">
            <v>680</v>
          </cell>
          <cell r="C3">
            <v>420</v>
          </cell>
          <cell r="D3">
            <v>300</v>
          </cell>
          <cell r="E3">
            <v>320</v>
          </cell>
          <cell r="F3">
            <v>410</v>
          </cell>
          <cell r="G3">
            <v>660</v>
          </cell>
          <cell r="H3">
            <v>900</v>
          </cell>
          <cell r="I3">
            <v>810</v>
          </cell>
          <cell r="J3">
            <v>890</v>
          </cell>
          <cell r="K3">
            <v>990</v>
          </cell>
          <cell r="L3">
            <v>1180</v>
          </cell>
          <cell r="M3">
            <v>1340</v>
          </cell>
          <cell r="N3">
            <v>1400</v>
          </cell>
          <cell r="O3">
            <v>1650</v>
          </cell>
          <cell r="P3">
            <v>2090</v>
          </cell>
          <cell r="Q3">
            <v>2580</v>
          </cell>
          <cell r="R3">
            <v>2960</v>
          </cell>
        </row>
        <row r="4">
          <cell r="A4" t="str">
            <v>Algeria</v>
          </cell>
          <cell r="B4">
            <v>2420</v>
          </cell>
          <cell r="C4">
            <v>2030</v>
          </cell>
          <cell r="D4">
            <v>1940</v>
          </cell>
          <cell r="E4">
            <v>1760</v>
          </cell>
          <cell r="F4">
            <v>1650</v>
          </cell>
          <cell r="G4">
            <v>1580</v>
          </cell>
          <cell r="H4">
            <v>1540</v>
          </cell>
          <cell r="I4">
            <v>1530</v>
          </cell>
          <cell r="J4">
            <v>1570</v>
          </cell>
          <cell r="K4">
            <v>1560</v>
          </cell>
          <cell r="L4">
            <v>1610</v>
          </cell>
          <cell r="M4">
            <v>1690</v>
          </cell>
          <cell r="N4">
            <v>1750</v>
          </cell>
          <cell r="O4">
            <v>1950</v>
          </cell>
          <cell r="P4">
            <v>2290</v>
          </cell>
          <cell r="Q4">
            <v>2720</v>
          </cell>
          <cell r="R4">
            <v>3030</v>
          </cell>
        </row>
        <row r="5">
          <cell r="A5" t="str">
            <v>American Samoa</v>
          </cell>
          <cell r="B5" t="str">
            <v>..</v>
          </cell>
          <cell r="C5" t="str">
            <v>..</v>
          </cell>
          <cell r="D5" t="str">
            <v>..</v>
          </cell>
          <cell r="E5" t="str">
            <v>..</v>
          </cell>
          <cell r="F5" t="str">
            <v>..</v>
          </cell>
          <cell r="G5" t="str">
            <v>..</v>
          </cell>
          <cell r="H5" t="str">
            <v>..</v>
          </cell>
          <cell r="I5" t="str">
            <v>..</v>
          </cell>
          <cell r="J5" t="str">
            <v>..</v>
          </cell>
          <cell r="K5" t="str">
            <v>..</v>
          </cell>
          <cell r="L5" t="str">
            <v>..</v>
          </cell>
          <cell r="M5" t="str">
            <v>..</v>
          </cell>
          <cell r="N5" t="str">
            <v>..</v>
          </cell>
          <cell r="O5" t="str">
            <v>..</v>
          </cell>
          <cell r="P5" t="str">
            <v>..</v>
          </cell>
          <cell r="Q5" t="str">
            <v>..</v>
          </cell>
          <cell r="R5" t="str">
            <v>..</v>
          </cell>
        </row>
        <row r="6">
          <cell r="A6" t="str">
            <v>Andorra</v>
          </cell>
          <cell r="B6" t="str">
            <v>..</v>
          </cell>
          <cell r="C6" t="str">
            <v>..</v>
          </cell>
          <cell r="D6" t="str">
            <v>..</v>
          </cell>
          <cell r="E6" t="str">
            <v>..</v>
          </cell>
          <cell r="F6" t="str">
            <v>..</v>
          </cell>
          <cell r="G6" t="str">
            <v>..</v>
          </cell>
          <cell r="H6" t="str">
            <v>..</v>
          </cell>
          <cell r="I6" t="str">
            <v>..</v>
          </cell>
          <cell r="J6" t="str">
            <v>..</v>
          </cell>
          <cell r="K6" t="str">
            <v>..</v>
          </cell>
          <cell r="L6" t="str">
            <v>..</v>
          </cell>
          <cell r="M6" t="str">
            <v>..</v>
          </cell>
          <cell r="N6" t="str">
            <v>..</v>
          </cell>
          <cell r="O6" t="str">
            <v>..</v>
          </cell>
          <cell r="P6" t="str">
            <v>..</v>
          </cell>
          <cell r="Q6" t="str">
            <v>..</v>
          </cell>
          <cell r="R6" t="str">
            <v>..</v>
          </cell>
        </row>
        <row r="7">
          <cell r="A7" t="str">
            <v>Angola</v>
          </cell>
          <cell r="B7">
            <v>730</v>
          </cell>
          <cell r="C7">
            <v>810</v>
          </cell>
          <cell r="D7">
            <v>460</v>
          </cell>
          <cell r="E7">
            <v>310</v>
          </cell>
          <cell r="F7">
            <v>190</v>
          </cell>
          <cell r="G7">
            <v>320</v>
          </cell>
          <cell r="H7">
            <v>380</v>
          </cell>
          <cell r="I7">
            <v>470</v>
          </cell>
          <cell r="J7">
            <v>460</v>
          </cell>
          <cell r="K7">
            <v>390</v>
          </cell>
          <cell r="L7">
            <v>430</v>
          </cell>
          <cell r="M7">
            <v>470</v>
          </cell>
          <cell r="N7">
            <v>620</v>
          </cell>
          <cell r="O7">
            <v>710</v>
          </cell>
          <cell r="P7">
            <v>940</v>
          </cell>
          <cell r="Q7">
            <v>1410</v>
          </cell>
          <cell r="R7">
            <v>1980</v>
          </cell>
        </row>
        <row r="8">
          <cell r="A8" t="str">
            <v>Antigua and Barbuda</v>
          </cell>
          <cell r="B8">
            <v>5610</v>
          </cell>
          <cell r="C8">
            <v>6000</v>
          </cell>
          <cell r="D8">
            <v>6200</v>
          </cell>
          <cell r="E8">
            <v>6640</v>
          </cell>
          <cell r="F8">
            <v>7020</v>
          </cell>
          <cell r="G8">
            <v>6800</v>
          </cell>
          <cell r="H8">
            <v>7050</v>
          </cell>
          <cell r="I8">
            <v>7220</v>
          </cell>
          <cell r="J8">
            <v>7650</v>
          </cell>
          <cell r="K8">
            <v>7850</v>
          </cell>
          <cell r="L8">
            <v>8190</v>
          </cell>
          <cell r="M8">
            <v>8540</v>
          </cell>
          <cell r="N8">
            <v>8600</v>
          </cell>
          <cell r="O8">
            <v>9170</v>
          </cell>
          <cell r="P8">
            <v>10500</v>
          </cell>
          <cell r="Q8">
            <v>10700</v>
          </cell>
          <cell r="R8">
            <v>11210</v>
          </cell>
        </row>
        <row r="9">
          <cell r="A9" t="str">
            <v>Argentina</v>
          </cell>
          <cell r="B9">
            <v>3190</v>
          </cell>
          <cell r="C9">
            <v>3970</v>
          </cell>
          <cell r="D9">
            <v>6310</v>
          </cell>
          <cell r="E9">
            <v>7110</v>
          </cell>
          <cell r="F9">
            <v>7580</v>
          </cell>
          <cell r="G9">
            <v>7360</v>
          </cell>
          <cell r="H9">
            <v>7730</v>
          </cell>
          <cell r="I9">
            <v>8140</v>
          </cell>
          <cell r="J9">
            <v>8020</v>
          </cell>
          <cell r="K9">
            <v>7570</v>
          </cell>
          <cell r="L9">
            <v>7470</v>
          </cell>
          <cell r="M9">
            <v>7000</v>
          </cell>
          <cell r="N9">
            <v>4050</v>
          </cell>
          <cell r="O9">
            <v>3670</v>
          </cell>
          <cell r="P9">
            <v>3580</v>
          </cell>
          <cell r="Q9">
            <v>4460</v>
          </cell>
          <cell r="R9">
            <v>5150</v>
          </cell>
        </row>
        <row r="10">
          <cell r="A10" t="str">
            <v>Armenia</v>
          </cell>
          <cell r="B10" t="str">
            <v>..</v>
          </cell>
          <cell r="C10" t="str">
            <v>..</v>
          </cell>
          <cell r="D10">
            <v>310</v>
          </cell>
          <cell r="E10">
            <v>330</v>
          </cell>
          <cell r="F10">
            <v>400</v>
          </cell>
          <cell r="G10">
            <v>450</v>
          </cell>
          <cell r="H10">
            <v>520</v>
          </cell>
          <cell r="I10">
            <v>560</v>
          </cell>
          <cell r="J10">
            <v>590</v>
          </cell>
          <cell r="K10">
            <v>610</v>
          </cell>
          <cell r="L10">
            <v>660</v>
          </cell>
          <cell r="M10">
            <v>710</v>
          </cell>
          <cell r="N10">
            <v>800</v>
          </cell>
          <cell r="O10">
            <v>950</v>
          </cell>
          <cell r="P10">
            <v>1140</v>
          </cell>
          <cell r="Q10">
            <v>1470</v>
          </cell>
          <cell r="R10">
            <v>1930</v>
          </cell>
        </row>
        <row r="11">
          <cell r="A11" t="str">
            <v>Aruba</v>
          </cell>
          <cell r="B11" t="str">
            <v>..</v>
          </cell>
          <cell r="C11" t="str">
            <v>..</v>
          </cell>
          <cell r="D11" t="str">
            <v>..</v>
          </cell>
          <cell r="E11" t="str">
            <v>..</v>
          </cell>
          <cell r="F11" t="str">
            <v>..</v>
          </cell>
          <cell r="G11" t="str">
            <v>..</v>
          </cell>
          <cell r="H11" t="str">
            <v>..</v>
          </cell>
          <cell r="I11" t="str">
            <v>..</v>
          </cell>
          <cell r="J11" t="str">
            <v>..</v>
          </cell>
          <cell r="K11" t="str">
            <v>..</v>
          </cell>
          <cell r="L11" t="str">
            <v>..</v>
          </cell>
          <cell r="M11" t="str">
            <v>..</v>
          </cell>
          <cell r="N11" t="str">
            <v>..</v>
          </cell>
          <cell r="O11" t="str">
            <v>..</v>
          </cell>
          <cell r="P11" t="str">
            <v>..</v>
          </cell>
          <cell r="Q11" t="str">
            <v>..</v>
          </cell>
          <cell r="R11" t="str">
            <v>..</v>
          </cell>
        </row>
        <row r="12">
          <cell r="A12" t="str">
            <v>Australia</v>
          </cell>
          <cell r="B12">
            <v>18200</v>
          </cell>
          <cell r="C12">
            <v>18420</v>
          </cell>
          <cell r="D12">
            <v>19170</v>
          </cell>
          <cell r="E12">
            <v>19020</v>
          </cell>
          <cell r="F12">
            <v>19220</v>
          </cell>
          <cell r="G12">
            <v>20230</v>
          </cell>
          <cell r="H12">
            <v>21950</v>
          </cell>
          <cell r="I12">
            <v>22740</v>
          </cell>
          <cell r="J12">
            <v>21900</v>
          </cell>
          <cell r="K12">
            <v>21480</v>
          </cell>
          <cell r="L12">
            <v>20720</v>
          </cell>
          <cell r="M12">
            <v>20490</v>
          </cell>
          <cell r="N12">
            <v>20280</v>
          </cell>
          <cell r="O12">
            <v>22840</v>
          </cell>
          <cell r="P12">
            <v>27820</v>
          </cell>
          <cell r="Q12">
            <v>33120</v>
          </cell>
          <cell r="R12">
            <v>35990</v>
          </cell>
        </row>
        <row r="13">
          <cell r="A13" t="str">
            <v>Austria</v>
          </cell>
          <cell r="B13">
            <v>20180</v>
          </cell>
          <cell r="C13">
            <v>21370</v>
          </cell>
          <cell r="D13">
            <v>24400</v>
          </cell>
          <cell r="E13">
            <v>24470</v>
          </cell>
          <cell r="F13">
            <v>25900</v>
          </cell>
          <cell r="G13">
            <v>27590</v>
          </cell>
          <cell r="H13">
            <v>29660</v>
          </cell>
          <cell r="I13">
            <v>28920</v>
          </cell>
          <cell r="J13">
            <v>27250</v>
          </cell>
          <cell r="K13">
            <v>26340</v>
          </cell>
          <cell r="L13">
            <v>26010</v>
          </cell>
          <cell r="M13">
            <v>24500</v>
          </cell>
          <cell r="N13">
            <v>24130</v>
          </cell>
          <cell r="O13">
            <v>27180</v>
          </cell>
          <cell r="P13">
            <v>32590</v>
          </cell>
          <cell r="Q13">
            <v>37190</v>
          </cell>
          <cell r="R13">
            <v>39590</v>
          </cell>
        </row>
        <row r="14">
          <cell r="A14" t="str">
            <v>Azerbaijan</v>
          </cell>
          <cell r="B14" t="str">
            <v>..</v>
          </cell>
          <cell r="C14" t="str">
            <v>..</v>
          </cell>
          <cell r="D14" t="str">
            <v>..</v>
          </cell>
          <cell r="E14">
            <v>590</v>
          </cell>
          <cell r="F14">
            <v>440</v>
          </cell>
          <cell r="G14">
            <v>400</v>
          </cell>
          <cell r="H14">
            <v>400</v>
          </cell>
          <cell r="I14">
            <v>450</v>
          </cell>
          <cell r="J14">
            <v>510</v>
          </cell>
          <cell r="K14">
            <v>570</v>
          </cell>
          <cell r="L14">
            <v>610</v>
          </cell>
          <cell r="M14">
            <v>660</v>
          </cell>
          <cell r="N14">
            <v>720</v>
          </cell>
          <cell r="O14">
            <v>820</v>
          </cell>
          <cell r="P14">
            <v>950</v>
          </cell>
          <cell r="Q14">
            <v>1270</v>
          </cell>
          <cell r="R14">
            <v>1850</v>
          </cell>
        </row>
        <row r="15">
          <cell r="A15" t="str">
            <v>Bahamas, The</v>
          </cell>
          <cell r="B15">
            <v>11770</v>
          </cell>
          <cell r="C15">
            <v>11200</v>
          </cell>
          <cell r="D15">
            <v>11410</v>
          </cell>
          <cell r="E15">
            <v>11710</v>
          </cell>
          <cell r="F15">
            <v>12160</v>
          </cell>
          <cell r="G15">
            <v>12310</v>
          </cell>
          <cell r="H15">
            <v>12670</v>
          </cell>
          <cell r="I15">
            <v>12960</v>
          </cell>
          <cell r="J15">
            <v>12990</v>
          </cell>
          <cell r="K15">
            <v>14240</v>
          </cell>
          <cell r="L15">
            <v>15380</v>
          </cell>
          <cell r="M15">
            <v>15390</v>
          </cell>
          <cell r="N15">
            <v>15800</v>
          </cell>
          <cell r="O15" t="str">
            <v>..</v>
          </cell>
          <cell r="P15" t="str">
            <v>..</v>
          </cell>
          <cell r="Q15" t="str">
            <v>..</v>
          </cell>
          <cell r="R15" t="str">
            <v>..</v>
          </cell>
        </row>
        <row r="16">
          <cell r="A16" t="str">
            <v>Bahrain</v>
          </cell>
          <cell r="B16">
            <v>7260</v>
          </cell>
          <cell r="C16">
            <v>9780</v>
          </cell>
          <cell r="D16">
            <v>9780</v>
          </cell>
          <cell r="E16">
            <v>9840</v>
          </cell>
          <cell r="F16">
            <v>9410</v>
          </cell>
          <cell r="G16">
            <v>10020</v>
          </cell>
          <cell r="H16">
            <v>10360</v>
          </cell>
          <cell r="I16">
            <v>9860</v>
          </cell>
          <cell r="J16">
            <v>9650</v>
          </cell>
          <cell r="K16">
            <v>9570</v>
          </cell>
          <cell r="L16">
            <v>10390</v>
          </cell>
          <cell r="M16">
            <v>10920</v>
          </cell>
          <cell r="N16">
            <v>11350</v>
          </cell>
          <cell r="O16">
            <v>12630</v>
          </cell>
          <cell r="P16">
            <v>14370</v>
          </cell>
          <cell r="Q16" t="str">
            <v>..</v>
          </cell>
          <cell r="R16" t="str">
            <v>..</v>
          </cell>
        </row>
        <row r="17">
          <cell r="A17" t="str">
            <v>Bangladesh</v>
          </cell>
          <cell r="B17">
            <v>300</v>
          </cell>
          <cell r="C17">
            <v>300</v>
          </cell>
          <cell r="D17">
            <v>320</v>
          </cell>
          <cell r="E17">
            <v>320</v>
          </cell>
          <cell r="F17">
            <v>320</v>
          </cell>
          <cell r="G17">
            <v>340</v>
          </cell>
          <cell r="H17">
            <v>350</v>
          </cell>
          <cell r="I17">
            <v>360</v>
          </cell>
          <cell r="J17">
            <v>360</v>
          </cell>
          <cell r="K17">
            <v>370</v>
          </cell>
          <cell r="L17">
            <v>390</v>
          </cell>
          <cell r="M17">
            <v>380</v>
          </cell>
          <cell r="N17">
            <v>380</v>
          </cell>
          <cell r="O17">
            <v>400</v>
          </cell>
          <cell r="P17">
            <v>440</v>
          </cell>
          <cell r="Q17">
            <v>470</v>
          </cell>
          <cell r="R17">
            <v>480</v>
          </cell>
        </row>
        <row r="18">
          <cell r="A18" t="str">
            <v>Barbados</v>
          </cell>
          <cell r="B18">
            <v>6630</v>
          </cell>
          <cell r="C18">
            <v>6400</v>
          </cell>
          <cell r="D18">
            <v>6310</v>
          </cell>
          <cell r="E18">
            <v>6310</v>
          </cell>
          <cell r="F18">
            <v>6600</v>
          </cell>
          <cell r="G18">
            <v>6890</v>
          </cell>
          <cell r="H18">
            <v>7210</v>
          </cell>
          <cell r="I18">
            <v>7880</v>
          </cell>
          <cell r="J18">
            <v>8240</v>
          </cell>
          <cell r="K18">
            <v>8670</v>
          </cell>
          <cell r="L18" t="str">
            <v>..</v>
          </cell>
          <cell r="M18" t="str">
            <v>..</v>
          </cell>
          <cell r="N18" t="str">
            <v>..</v>
          </cell>
          <cell r="O18" t="str">
            <v>..</v>
          </cell>
          <cell r="P18" t="str">
            <v>..</v>
          </cell>
          <cell r="Q18" t="str">
            <v>..</v>
          </cell>
          <cell r="R18" t="str">
            <v>..</v>
          </cell>
        </row>
        <row r="19">
          <cell r="A19" t="str">
            <v>Belarus</v>
          </cell>
          <cell r="B19" t="str">
            <v>..</v>
          </cell>
          <cell r="C19" t="str">
            <v>..</v>
          </cell>
          <cell r="D19">
            <v>1670</v>
          </cell>
          <cell r="E19">
            <v>1590</v>
          </cell>
          <cell r="F19">
            <v>1460</v>
          </cell>
          <cell r="G19">
            <v>1370</v>
          </cell>
          <cell r="H19">
            <v>1450</v>
          </cell>
          <cell r="I19">
            <v>1530</v>
          </cell>
          <cell r="J19">
            <v>1550</v>
          </cell>
          <cell r="K19">
            <v>1400</v>
          </cell>
          <cell r="L19">
            <v>1380</v>
          </cell>
          <cell r="M19">
            <v>1300</v>
          </cell>
          <cell r="N19">
            <v>1370</v>
          </cell>
          <cell r="O19">
            <v>1610</v>
          </cell>
          <cell r="P19">
            <v>2150</v>
          </cell>
          <cell r="Q19">
            <v>2760</v>
          </cell>
          <cell r="R19">
            <v>3380</v>
          </cell>
        </row>
        <row r="20">
          <cell r="A20" t="str">
            <v>Belgium</v>
          </cell>
          <cell r="B20">
            <v>18980</v>
          </cell>
          <cell r="C20">
            <v>20230</v>
          </cell>
          <cell r="D20">
            <v>22770</v>
          </cell>
          <cell r="E20">
            <v>23000</v>
          </cell>
          <cell r="F20">
            <v>24660</v>
          </cell>
          <cell r="G20">
            <v>26600</v>
          </cell>
          <cell r="H20">
            <v>28050</v>
          </cell>
          <cell r="I20">
            <v>27890</v>
          </cell>
          <cell r="J20">
            <v>25980</v>
          </cell>
          <cell r="K20">
            <v>25440</v>
          </cell>
          <cell r="L20">
            <v>25360</v>
          </cell>
          <cell r="M20">
            <v>23890</v>
          </cell>
          <cell r="N20">
            <v>23380</v>
          </cell>
          <cell r="O20">
            <v>26270</v>
          </cell>
          <cell r="P20">
            <v>31630</v>
          </cell>
          <cell r="Q20">
            <v>36140</v>
          </cell>
          <cell r="R20">
            <v>38600</v>
          </cell>
        </row>
        <row r="21">
          <cell r="A21" t="str">
            <v>Belize</v>
          </cell>
          <cell r="B21">
            <v>2210</v>
          </cell>
          <cell r="C21">
            <v>2370</v>
          </cell>
          <cell r="D21">
            <v>2610</v>
          </cell>
          <cell r="E21">
            <v>2690</v>
          </cell>
          <cell r="F21">
            <v>2680</v>
          </cell>
          <cell r="G21">
            <v>2740</v>
          </cell>
          <cell r="H21">
            <v>2790</v>
          </cell>
          <cell r="I21">
            <v>2790</v>
          </cell>
          <cell r="J21">
            <v>2710</v>
          </cell>
          <cell r="K21">
            <v>2820</v>
          </cell>
          <cell r="L21">
            <v>3090</v>
          </cell>
          <cell r="M21">
            <v>3070</v>
          </cell>
          <cell r="N21">
            <v>3160</v>
          </cell>
          <cell r="O21">
            <v>3410</v>
          </cell>
          <cell r="P21">
            <v>3520</v>
          </cell>
          <cell r="Q21">
            <v>3570</v>
          </cell>
          <cell r="R21">
            <v>3650</v>
          </cell>
        </row>
        <row r="22">
          <cell r="A22" t="str">
            <v>Benin</v>
          </cell>
          <cell r="B22">
            <v>330</v>
          </cell>
          <cell r="C22">
            <v>340</v>
          </cell>
          <cell r="D22">
            <v>340</v>
          </cell>
          <cell r="E22">
            <v>340</v>
          </cell>
          <cell r="F22">
            <v>300</v>
          </cell>
          <cell r="G22">
            <v>310</v>
          </cell>
          <cell r="H22">
            <v>310</v>
          </cell>
          <cell r="I22">
            <v>340</v>
          </cell>
          <cell r="J22">
            <v>340</v>
          </cell>
          <cell r="K22">
            <v>340</v>
          </cell>
          <cell r="L22">
            <v>340</v>
          </cell>
          <cell r="M22">
            <v>330</v>
          </cell>
          <cell r="N22">
            <v>330</v>
          </cell>
          <cell r="O22">
            <v>380</v>
          </cell>
          <cell r="P22">
            <v>450</v>
          </cell>
          <cell r="Q22">
            <v>510</v>
          </cell>
          <cell r="R22">
            <v>540</v>
          </cell>
        </row>
        <row r="23">
          <cell r="A23" t="str">
            <v>Bermuda</v>
          </cell>
          <cell r="B23">
            <v>26540</v>
          </cell>
          <cell r="C23">
            <v>26510</v>
          </cell>
          <cell r="D23">
            <v>27850</v>
          </cell>
          <cell r="E23">
            <v>29830</v>
          </cell>
          <cell r="F23">
            <v>30700</v>
          </cell>
          <cell r="G23">
            <v>33210</v>
          </cell>
          <cell r="H23">
            <v>34710</v>
          </cell>
          <cell r="I23">
            <v>35990</v>
          </cell>
          <cell r="J23" t="str">
            <v>..</v>
          </cell>
          <cell r="K23" t="str">
            <v>..</v>
          </cell>
          <cell r="L23" t="str">
            <v>..</v>
          </cell>
          <cell r="M23" t="str">
            <v>..</v>
          </cell>
          <cell r="N23" t="str">
            <v>..</v>
          </cell>
          <cell r="O23" t="str">
            <v>..</v>
          </cell>
          <cell r="P23" t="str">
            <v>..</v>
          </cell>
          <cell r="Q23" t="str">
            <v>..</v>
          </cell>
          <cell r="R23" t="str">
            <v>..</v>
          </cell>
        </row>
        <row r="24">
          <cell r="A24" t="str">
            <v>Bhutan</v>
          </cell>
          <cell r="B24">
            <v>560</v>
          </cell>
          <cell r="C24">
            <v>530</v>
          </cell>
          <cell r="D24">
            <v>530</v>
          </cell>
          <cell r="E24">
            <v>500</v>
          </cell>
          <cell r="F24">
            <v>530</v>
          </cell>
          <cell r="G24">
            <v>580</v>
          </cell>
          <cell r="H24">
            <v>640</v>
          </cell>
          <cell r="I24">
            <v>670</v>
          </cell>
          <cell r="J24">
            <v>690</v>
          </cell>
          <cell r="K24">
            <v>750</v>
          </cell>
          <cell r="L24">
            <v>780</v>
          </cell>
          <cell r="M24">
            <v>830</v>
          </cell>
          <cell r="N24">
            <v>890</v>
          </cell>
          <cell r="O24">
            <v>970</v>
          </cell>
          <cell r="P24">
            <v>1100</v>
          </cell>
          <cell r="Q24">
            <v>1250</v>
          </cell>
          <cell r="R24">
            <v>1410</v>
          </cell>
        </row>
        <row r="25">
          <cell r="A25" t="str">
            <v>Bolivia</v>
          </cell>
          <cell r="B25">
            <v>740</v>
          </cell>
          <cell r="C25">
            <v>760</v>
          </cell>
          <cell r="D25">
            <v>790</v>
          </cell>
          <cell r="E25">
            <v>810</v>
          </cell>
          <cell r="F25">
            <v>830</v>
          </cell>
          <cell r="G25">
            <v>860</v>
          </cell>
          <cell r="H25">
            <v>920</v>
          </cell>
          <cell r="I25">
            <v>970</v>
          </cell>
          <cell r="J25">
            <v>1000</v>
          </cell>
          <cell r="K25">
            <v>990</v>
          </cell>
          <cell r="L25">
            <v>1000</v>
          </cell>
          <cell r="M25">
            <v>960</v>
          </cell>
          <cell r="N25">
            <v>930</v>
          </cell>
          <cell r="O25">
            <v>920</v>
          </cell>
          <cell r="P25">
            <v>960</v>
          </cell>
          <cell r="Q25">
            <v>1020</v>
          </cell>
          <cell r="R25">
            <v>1100</v>
          </cell>
        </row>
        <row r="26">
          <cell r="A26" t="str">
            <v>Bosnia and Herzegovina</v>
          </cell>
          <cell r="B26" t="str">
            <v>..</v>
          </cell>
          <cell r="C26" t="str">
            <v>..</v>
          </cell>
          <cell r="D26" t="str">
            <v>..</v>
          </cell>
          <cell r="E26" t="str">
            <v>..</v>
          </cell>
          <cell r="F26" t="str">
            <v>..</v>
          </cell>
          <cell r="G26" t="str">
            <v>..</v>
          </cell>
          <cell r="H26">
            <v>830</v>
          </cell>
          <cell r="I26">
            <v>1080</v>
          </cell>
          <cell r="J26">
            <v>1370</v>
          </cell>
          <cell r="K26">
            <v>1400</v>
          </cell>
          <cell r="L26">
            <v>1420</v>
          </cell>
          <cell r="M26">
            <v>1480</v>
          </cell>
          <cell r="N26">
            <v>1580</v>
          </cell>
          <cell r="O26">
            <v>1840</v>
          </cell>
          <cell r="P26">
            <v>2280</v>
          </cell>
          <cell r="Q26">
            <v>2680</v>
          </cell>
          <cell r="R26">
            <v>2980</v>
          </cell>
        </row>
        <row r="27">
          <cell r="A27" t="str">
            <v>Botswana</v>
          </cell>
          <cell r="B27">
            <v>2450</v>
          </cell>
          <cell r="C27">
            <v>2770</v>
          </cell>
          <cell r="D27">
            <v>2960</v>
          </cell>
          <cell r="E27">
            <v>3020</v>
          </cell>
          <cell r="F27">
            <v>2700</v>
          </cell>
          <cell r="G27">
            <v>2950</v>
          </cell>
          <cell r="H27">
            <v>2890</v>
          </cell>
          <cell r="I27">
            <v>3110</v>
          </cell>
          <cell r="J27">
            <v>3270</v>
          </cell>
          <cell r="K27">
            <v>3110</v>
          </cell>
          <cell r="L27">
            <v>3270</v>
          </cell>
          <cell r="M27">
            <v>3480</v>
          </cell>
          <cell r="N27">
            <v>3140</v>
          </cell>
          <cell r="O27">
            <v>3690</v>
          </cell>
          <cell r="P27">
            <v>4430</v>
          </cell>
          <cell r="Q27">
            <v>5530</v>
          </cell>
          <cell r="R27">
            <v>5900</v>
          </cell>
        </row>
        <row r="28">
          <cell r="A28" t="str">
            <v>Brazil</v>
          </cell>
          <cell r="B28">
            <v>2770</v>
          </cell>
          <cell r="C28">
            <v>2950</v>
          </cell>
          <cell r="D28">
            <v>2790</v>
          </cell>
          <cell r="E28">
            <v>2750</v>
          </cell>
          <cell r="F28">
            <v>3050</v>
          </cell>
          <cell r="G28">
            <v>3750</v>
          </cell>
          <cell r="H28">
            <v>4480</v>
          </cell>
          <cell r="I28">
            <v>5070</v>
          </cell>
          <cell r="J28">
            <v>4890</v>
          </cell>
          <cell r="K28">
            <v>4140</v>
          </cell>
          <cell r="L28">
            <v>3870</v>
          </cell>
          <cell r="M28">
            <v>3300</v>
          </cell>
          <cell r="N28">
            <v>3060</v>
          </cell>
          <cell r="O28">
            <v>2960</v>
          </cell>
          <cell r="P28">
            <v>3320</v>
          </cell>
          <cell r="Q28">
            <v>3890</v>
          </cell>
          <cell r="R28">
            <v>4730</v>
          </cell>
        </row>
        <row r="29">
          <cell r="A29" t="str">
            <v>Brunei Darussalam</v>
          </cell>
          <cell r="B29" t="str">
            <v>..</v>
          </cell>
          <cell r="C29" t="str">
            <v>..</v>
          </cell>
          <cell r="D29" t="str">
            <v>..</v>
          </cell>
          <cell r="E29" t="str">
            <v>..</v>
          </cell>
          <cell r="F29" t="str">
            <v>..</v>
          </cell>
          <cell r="G29" t="str">
            <v>..</v>
          </cell>
          <cell r="H29" t="str">
            <v>..</v>
          </cell>
          <cell r="I29" t="str">
            <v>..</v>
          </cell>
          <cell r="J29" t="str">
            <v>..</v>
          </cell>
          <cell r="K29" t="str">
            <v>..</v>
          </cell>
          <cell r="L29" t="str">
            <v>..</v>
          </cell>
          <cell r="M29" t="str">
            <v>..</v>
          </cell>
          <cell r="N29" t="str">
            <v>..</v>
          </cell>
          <cell r="O29" t="str">
            <v>..</v>
          </cell>
          <cell r="P29" t="str">
            <v>..</v>
          </cell>
          <cell r="Q29" t="str">
            <v>..</v>
          </cell>
          <cell r="R29" t="str">
            <v>..</v>
          </cell>
        </row>
        <row r="30">
          <cell r="A30" t="str">
            <v>Bulgaria</v>
          </cell>
          <cell r="B30">
            <v>2260</v>
          </cell>
          <cell r="C30">
            <v>1620</v>
          </cell>
          <cell r="D30">
            <v>1430</v>
          </cell>
          <cell r="E30">
            <v>1250</v>
          </cell>
          <cell r="F30">
            <v>1250</v>
          </cell>
          <cell r="G30">
            <v>1360</v>
          </cell>
          <cell r="H30">
            <v>1210</v>
          </cell>
          <cell r="I30">
            <v>1200</v>
          </cell>
          <cell r="J30">
            <v>1270</v>
          </cell>
          <cell r="K30">
            <v>1450</v>
          </cell>
          <cell r="L30">
            <v>1600</v>
          </cell>
          <cell r="M30">
            <v>1720</v>
          </cell>
          <cell r="N30">
            <v>1870</v>
          </cell>
          <cell r="O30">
            <v>2230</v>
          </cell>
          <cell r="P30">
            <v>2870</v>
          </cell>
          <cell r="Q30">
            <v>3510</v>
          </cell>
          <cell r="R30">
            <v>3990</v>
          </cell>
        </row>
        <row r="31">
          <cell r="A31" t="str">
            <v>Burkina Faso</v>
          </cell>
          <cell r="B31">
            <v>350</v>
          </cell>
          <cell r="C31">
            <v>370</v>
          </cell>
          <cell r="D31">
            <v>330</v>
          </cell>
          <cell r="E31">
            <v>290</v>
          </cell>
          <cell r="F31">
            <v>240</v>
          </cell>
          <cell r="G31">
            <v>240</v>
          </cell>
          <cell r="H31">
            <v>260</v>
          </cell>
          <cell r="I31">
            <v>270</v>
          </cell>
          <cell r="J31">
            <v>260</v>
          </cell>
          <cell r="K31">
            <v>260</v>
          </cell>
          <cell r="L31">
            <v>250</v>
          </cell>
          <cell r="M31">
            <v>240</v>
          </cell>
          <cell r="N31">
            <v>250</v>
          </cell>
          <cell r="O31">
            <v>290</v>
          </cell>
          <cell r="P31">
            <v>350</v>
          </cell>
          <cell r="Q31">
            <v>430</v>
          </cell>
          <cell r="R31">
            <v>460</v>
          </cell>
        </row>
        <row r="32">
          <cell r="A32" t="str">
            <v>Burundi</v>
          </cell>
          <cell r="B32">
            <v>210</v>
          </cell>
          <cell r="C32">
            <v>210</v>
          </cell>
          <cell r="D32">
            <v>200</v>
          </cell>
          <cell r="E32">
            <v>170</v>
          </cell>
          <cell r="F32">
            <v>160</v>
          </cell>
          <cell r="G32">
            <v>150</v>
          </cell>
          <cell r="H32">
            <v>140</v>
          </cell>
          <cell r="I32">
            <v>140</v>
          </cell>
          <cell r="J32">
            <v>140</v>
          </cell>
          <cell r="K32">
            <v>140</v>
          </cell>
          <cell r="L32">
            <v>120</v>
          </cell>
          <cell r="M32">
            <v>110</v>
          </cell>
          <cell r="N32">
            <v>100</v>
          </cell>
          <cell r="O32">
            <v>90</v>
          </cell>
          <cell r="P32">
            <v>90</v>
          </cell>
          <cell r="Q32">
            <v>100</v>
          </cell>
          <cell r="R32">
            <v>100</v>
          </cell>
        </row>
        <row r="33">
          <cell r="A33" t="str">
            <v>Cambodia</v>
          </cell>
          <cell r="B33" t="str">
            <v>..</v>
          </cell>
          <cell r="C33" t="str">
            <v>..</v>
          </cell>
          <cell r="D33" t="str">
            <v>..</v>
          </cell>
          <cell r="E33" t="str">
            <v>..</v>
          </cell>
          <cell r="F33" t="str">
            <v>..</v>
          </cell>
          <cell r="G33">
            <v>280</v>
          </cell>
          <cell r="H33">
            <v>290</v>
          </cell>
          <cell r="I33">
            <v>300</v>
          </cell>
          <cell r="J33">
            <v>280</v>
          </cell>
          <cell r="K33">
            <v>280</v>
          </cell>
          <cell r="L33">
            <v>280</v>
          </cell>
          <cell r="M33">
            <v>300</v>
          </cell>
          <cell r="N33">
            <v>300</v>
          </cell>
          <cell r="O33">
            <v>330</v>
          </cell>
          <cell r="P33">
            <v>380</v>
          </cell>
          <cell r="Q33">
            <v>430</v>
          </cell>
          <cell r="R33">
            <v>480</v>
          </cell>
        </row>
        <row r="34">
          <cell r="A34" t="str">
            <v>Cameroon</v>
          </cell>
          <cell r="B34">
            <v>960</v>
          </cell>
          <cell r="C34">
            <v>900</v>
          </cell>
          <cell r="D34">
            <v>910</v>
          </cell>
          <cell r="E34">
            <v>940</v>
          </cell>
          <cell r="F34">
            <v>810</v>
          </cell>
          <cell r="G34">
            <v>750</v>
          </cell>
          <cell r="H34">
            <v>680</v>
          </cell>
          <cell r="I34">
            <v>670</v>
          </cell>
          <cell r="J34">
            <v>670</v>
          </cell>
          <cell r="K34">
            <v>670</v>
          </cell>
          <cell r="L34">
            <v>660</v>
          </cell>
          <cell r="M34">
            <v>660</v>
          </cell>
          <cell r="N34">
            <v>640</v>
          </cell>
          <cell r="O34">
            <v>720</v>
          </cell>
          <cell r="P34">
            <v>880</v>
          </cell>
          <cell r="Q34">
            <v>1000</v>
          </cell>
          <cell r="R34">
            <v>1080</v>
          </cell>
        </row>
        <row r="35">
          <cell r="A35" t="str">
            <v>Canada</v>
          </cell>
          <cell r="B35">
            <v>19840</v>
          </cell>
          <cell r="C35">
            <v>20110</v>
          </cell>
          <cell r="D35">
            <v>20470</v>
          </cell>
          <cell r="E35">
            <v>20250</v>
          </cell>
          <cell r="F35">
            <v>19960</v>
          </cell>
          <cell r="G35">
            <v>19970</v>
          </cell>
          <cell r="H35">
            <v>19910</v>
          </cell>
          <cell r="I35">
            <v>20380</v>
          </cell>
          <cell r="J35">
            <v>20000</v>
          </cell>
          <cell r="K35">
            <v>20560</v>
          </cell>
          <cell r="L35">
            <v>21810</v>
          </cell>
          <cell r="M35">
            <v>22090</v>
          </cell>
          <cell r="N35">
            <v>22560</v>
          </cell>
          <cell r="O35">
            <v>24390</v>
          </cell>
          <cell r="P35">
            <v>28100</v>
          </cell>
          <cell r="Q35">
            <v>32590</v>
          </cell>
          <cell r="R35">
            <v>36170</v>
          </cell>
        </row>
        <row r="36">
          <cell r="A36" t="str">
            <v>Cape Verde</v>
          </cell>
          <cell r="B36">
            <v>940</v>
          </cell>
          <cell r="C36">
            <v>950</v>
          </cell>
          <cell r="D36">
            <v>1050</v>
          </cell>
          <cell r="E36">
            <v>1050</v>
          </cell>
          <cell r="F36">
            <v>1090</v>
          </cell>
          <cell r="G36">
            <v>1150</v>
          </cell>
          <cell r="H36">
            <v>1220</v>
          </cell>
          <cell r="I36">
            <v>1240</v>
          </cell>
          <cell r="J36">
            <v>1240</v>
          </cell>
          <cell r="K36">
            <v>1290</v>
          </cell>
          <cell r="L36">
            <v>1280</v>
          </cell>
          <cell r="M36">
            <v>1240</v>
          </cell>
          <cell r="N36">
            <v>1210</v>
          </cell>
          <cell r="O36">
            <v>1400</v>
          </cell>
          <cell r="P36">
            <v>1630</v>
          </cell>
          <cell r="Q36">
            <v>1980</v>
          </cell>
          <cell r="R36">
            <v>2130</v>
          </cell>
        </row>
        <row r="37">
          <cell r="A37" t="str">
            <v>Cayman Islands</v>
          </cell>
          <cell r="B37" t="str">
            <v>..</v>
          </cell>
          <cell r="C37" t="str">
            <v>..</v>
          </cell>
          <cell r="D37" t="str">
            <v>..</v>
          </cell>
          <cell r="E37" t="str">
            <v>..</v>
          </cell>
          <cell r="F37" t="str">
            <v>..</v>
          </cell>
          <cell r="G37" t="str">
            <v>..</v>
          </cell>
          <cell r="H37" t="str">
            <v>..</v>
          </cell>
          <cell r="I37" t="str">
            <v>..</v>
          </cell>
          <cell r="J37" t="str">
            <v>..</v>
          </cell>
          <cell r="K37" t="str">
            <v>..</v>
          </cell>
          <cell r="L37" t="str">
            <v>..</v>
          </cell>
          <cell r="M37" t="str">
            <v>..</v>
          </cell>
          <cell r="N37" t="str">
            <v>..</v>
          </cell>
          <cell r="O37" t="str">
            <v>..</v>
          </cell>
          <cell r="P37" t="str">
            <v>..</v>
          </cell>
          <cell r="Q37" t="str">
            <v>..</v>
          </cell>
          <cell r="R37" t="str">
            <v>..</v>
          </cell>
        </row>
        <row r="38">
          <cell r="A38" t="str">
            <v>Central African Republic</v>
          </cell>
          <cell r="B38">
            <v>460</v>
          </cell>
          <cell r="C38">
            <v>460</v>
          </cell>
          <cell r="D38">
            <v>450</v>
          </cell>
          <cell r="E38">
            <v>430</v>
          </cell>
          <cell r="F38">
            <v>350</v>
          </cell>
          <cell r="G38">
            <v>340</v>
          </cell>
          <cell r="H38">
            <v>290</v>
          </cell>
          <cell r="I38">
            <v>300</v>
          </cell>
          <cell r="J38">
            <v>290</v>
          </cell>
          <cell r="K38">
            <v>280</v>
          </cell>
          <cell r="L38">
            <v>270</v>
          </cell>
          <cell r="M38">
            <v>260</v>
          </cell>
          <cell r="N38">
            <v>250</v>
          </cell>
          <cell r="O38">
            <v>260</v>
          </cell>
          <cell r="P38">
            <v>310</v>
          </cell>
          <cell r="Q38">
            <v>350</v>
          </cell>
          <cell r="R38">
            <v>360</v>
          </cell>
        </row>
        <row r="39">
          <cell r="A39" t="str">
            <v>Chad</v>
          </cell>
          <cell r="B39">
            <v>260</v>
          </cell>
          <cell r="C39">
            <v>290</v>
          </cell>
          <cell r="D39">
            <v>320</v>
          </cell>
          <cell r="E39">
            <v>250</v>
          </cell>
          <cell r="F39">
            <v>220</v>
          </cell>
          <cell r="G39">
            <v>210</v>
          </cell>
          <cell r="H39">
            <v>200</v>
          </cell>
          <cell r="I39">
            <v>210</v>
          </cell>
          <cell r="J39">
            <v>220</v>
          </cell>
          <cell r="K39">
            <v>200</v>
          </cell>
          <cell r="L39">
            <v>180</v>
          </cell>
          <cell r="M39">
            <v>190</v>
          </cell>
          <cell r="N39">
            <v>200</v>
          </cell>
          <cell r="O39">
            <v>220</v>
          </cell>
          <cell r="P39">
            <v>340</v>
          </cell>
          <cell r="Q39">
            <v>430</v>
          </cell>
          <cell r="R39">
            <v>480</v>
          </cell>
        </row>
        <row r="40">
          <cell r="A40" t="str">
            <v>Channel Islands</v>
          </cell>
          <cell r="B40" t="str">
            <v>..</v>
          </cell>
          <cell r="C40" t="str">
            <v>..</v>
          </cell>
          <cell r="D40" t="str">
            <v>..</v>
          </cell>
          <cell r="E40" t="str">
            <v>..</v>
          </cell>
          <cell r="F40" t="str">
            <v>..</v>
          </cell>
          <cell r="G40" t="str">
            <v>..</v>
          </cell>
          <cell r="H40" t="str">
            <v>..</v>
          </cell>
          <cell r="I40" t="str">
            <v>..</v>
          </cell>
          <cell r="J40" t="str">
            <v>..</v>
          </cell>
          <cell r="K40" t="str">
            <v>..</v>
          </cell>
          <cell r="L40" t="str">
            <v>..</v>
          </cell>
          <cell r="M40" t="str">
            <v>..</v>
          </cell>
          <cell r="N40" t="str">
            <v>..</v>
          </cell>
          <cell r="O40" t="str">
            <v>..</v>
          </cell>
          <cell r="P40" t="str">
            <v>..</v>
          </cell>
          <cell r="Q40" t="str">
            <v>..</v>
          </cell>
          <cell r="R40" t="str">
            <v>..</v>
          </cell>
        </row>
        <row r="41">
          <cell r="A41" t="str">
            <v>Chile</v>
          </cell>
          <cell r="B41">
            <v>2250</v>
          </cell>
          <cell r="C41">
            <v>2500</v>
          </cell>
          <cell r="D41">
            <v>3020</v>
          </cell>
          <cell r="E41">
            <v>3340</v>
          </cell>
          <cell r="F41">
            <v>3630</v>
          </cell>
          <cell r="G41">
            <v>4340</v>
          </cell>
          <cell r="H41">
            <v>4950</v>
          </cell>
          <cell r="I41">
            <v>5390</v>
          </cell>
          <cell r="J41">
            <v>5270</v>
          </cell>
          <cell r="K41">
            <v>4920</v>
          </cell>
          <cell r="L41">
            <v>4840</v>
          </cell>
          <cell r="M41">
            <v>4600</v>
          </cell>
          <cell r="N41">
            <v>4320</v>
          </cell>
          <cell r="O41">
            <v>4370</v>
          </cell>
          <cell r="P41">
            <v>5020</v>
          </cell>
          <cell r="Q41">
            <v>6040</v>
          </cell>
          <cell r="R41">
            <v>6980</v>
          </cell>
        </row>
        <row r="42">
          <cell r="A42" t="str">
            <v>China</v>
          </cell>
          <cell r="B42">
            <v>320</v>
          </cell>
          <cell r="C42">
            <v>350</v>
          </cell>
          <cell r="D42">
            <v>390</v>
          </cell>
          <cell r="E42">
            <v>410</v>
          </cell>
          <cell r="F42">
            <v>460</v>
          </cell>
          <cell r="G42">
            <v>530</v>
          </cell>
          <cell r="H42">
            <v>650</v>
          </cell>
          <cell r="I42">
            <v>750</v>
          </cell>
          <cell r="J42">
            <v>790</v>
          </cell>
          <cell r="K42">
            <v>850</v>
          </cell>
          <cell r="L42">
            <v>930</v>
          </cell>
          <cell r="M42">
            <v>1000</v>
          </cell>
          <cell r="N42">
            <v>1100</v>
          </cell>
          <cell r="O42">
            <v>1270</v>
          </cell>
          <cell r="P42">
            <v>1500</v>
          </cell>
          <cell r="Q42">
            <v>1740</v>
          </cell>
          <cell r="R42">
            <v>2010</v>
          </cell>
        </row>
        <row r="43">
          <cell r="A43" t="str">
            <v>Colombia</v>
          </cell>
          <cell r="B43">
            <v>1200</v>
          </cell>
          <cell r="C43">
            <v>1170</v>
          </cell>
          <cell r="D43">
            <v>1260</v>
          </cell>
          <cell r="E43">
            <v>1360</v>
          </cell>
          <cell r="F43">
            <v>1710</v>
          </cell>
          <cell r="G43">
            <v>2100</v>
          </cell>
          <cell r="H43">
            <v>2410</v>
          </cell>
          <cell r="I43">
            <v>2530</v>
          </cell>
          <cell r="J43">
            <v>2440</v>
          </cell>
          <cell r="K43">
            <v>2220</v>
          </cell>
          <cell r="L43">
            <v>2080</v>
          </cell>
          <cell r="M43">
            <v>1950</v>
          </cell>
          <cell r="N43">
            <v>1860</v>
          </cell>
          <cell r="O43">
            <v>1860</v>
          </cell>
          <cell r="P43">
            <v>2050</v>
          </cell>
          <cell r="Q43">
            <v>2340</v>
          </cell>
          <cell r="R43">
            <v>2740</v>
          </cell>
        </row>
        <row r="44">
          <cell r="A44" t="str">
            <v>Comoros</v>
          </cell>
          <cell r="B44">
            <v>540</v>
          </cell>
          <cell r="C44">
            <v>530</v>
          </cell>
          <cell r="D44">
            <v>620</v>
          </cell>
          <cell r="E44">
            <v>610</v>
          </cell>
          <cell r="F44">
            <v>490</v>
          </cell>
          <cell r="G44">
            <v>480</v>
          </cell>
          <cell r="H44">
            <v>450</v>
          </cell>
          <cell r="I44">
            <v>460</v>
          </cell>
          <cell r="J44">
            <v>420</v>
          </cell>
          <cell r="K44">
            <v>410</v>
          </cell>
          <cell r="L44">
            <v>400</v>
          </cell>
          <cell r="M44">
            <v>400</v>
          </cell>
          <cell r="N44">
            <v>400</v>
          </cell>
          <cell r="O44">
            <v>470</v>
          </cell>
          <cell r="P44">
            <v>550</v>
          </cell>
          <cell r="Q44">
            <v>650</v>
          </cell>
          <cell r="R44">
            <v>660</v>
          </cell>
        </row>
        <row r="45">
          <cell r="A45" t="str">
            <v>Congo, Dem. Rep.</v>
          </cell>
          <cell r="B45">
            <v>220</v>
          </cell>
          <cell r="C45">
            <v>210</v>
          </cell>
          <cell r="D45">
            <v>210</v>
          </cell>
          <cell r="E45">
            <v>180</v>
          </cell>
          <cell r="F45">
            <v>150</v>
          </cell>
          <cell r="G45">
            <v>130</v>
          </cell>
          <cell r="H45">
            <v>120</v>
          </cell>
          <cell r="I45">
            <v>110</v>
          </cell>
          <cell r="J45">
            <v>110</v>
          </cell>
          <cell r="K45">
            <v>100</v>
          </cell>
          <cell r="L45">
            <v>80</v>
          </cell>
          <cell r="M45">
            <v>80</v>
          </cell>
          <cell r="N45">
            <v>90</v>
          </cell>
          <cell r="O45">
            <v>100</v>
          </cell>
          <cell r="P45">
            <v>110</v>
          </cell>
          <cell r="Q45">
            <v>120</v>
          </cell>
          <cell r="R45">
            <v>130</v>
          </cell>
        </row>
        <row r="46">
          <cell r="A46" t="str">
            <v>Congo</v>
          </cell>
          <cell r="B46">
            <v>880</v>
          </cell>
          <cell r="C46">
            <v>910</v>
          </cell>
          <cell r="D46">
            <v>1000</v>
          </cell>
          <cell r="E46">
            <v>800</v>
          </cell>
          <cell r="F46">
            <v>630</v>
          </cell>
          <cell r="G46">
            <v>400</v>
          </cell>
          <cell r="H46">
            <v>430</v>
          </cell>
          <cell r="I46">
            <v>540</v>
          </cell>
          <cell r="J46">
            <v>530</v>
          </cell>
          <cell r="K46">
            <v>450</v>
          </cell>
          <cell r="L46">
            <v>510</v>
          </cell>
          <cell r="M46">
            <v>570</v>
          </cell>
          <cell r="N46">
            <v>620</v>
          </cell>
          <cell r="O46">
            <v>650</v>
          </cell>
          <cell r="P46">
            <v>750</v>
          </cell>
          <cell r="Q46">
            <v>950</v>
          </cell>
          <cell r="R46" t="str">
            <v>..</v>
          </cell>
        </row>
        <row r="47">
          <cell r="A47" t="str">
            <v>Costa Rica</v>
          </cell>
          <cell r="B47">
            <v>2340</v>
          </cell>
          <cell r="C47">
            <v>2370</v>
          </cell>
          <cell r="D47">
            <v>2610</v>
          </cell>
          <cell r="E47">
            <v>2790</v>
          </cell>
          <cell r="F47">
            <v>3050</v>
          </cell>
          <cell r="G47">
            <v>3250</v>
          </cell>
          <cell r="H47">
            <v>3300</v>
          </cell>
          <cell r="I47">
            <v>3420</v>
          </cell>
          <cell r="J47">
            <v>3500</v>
          </cell>
          <cell r="K47">
            <v>3480</v>
          </cell>
          <cell r="L47">
            <v>3710</v>
          </cell>
          <cell r="M47">
            <v>3860</v>
          </cell>
          <cell r="N47">
            <v>3900</v>
          </cell>
          <cell r="O47">
            <v>4160</v>
          </cell>
          <cell r="P47">
            <v>4420</v>
          </cell>
          <cell r="Q47">
            <v>4660</v>
          </cell>
          <cell r="R47">
            <v>4980</v>
          </cell>
        </row>
        <row r="48">
          <cell r="A48" t="str">
            <v>Cote d'Ivoire</v>
          </cell>
          <cell r="B48">
            <v>730</v>
          </cell>
          <cell r="C48">
            <v>710</v>
          </cell>
          <cell r="D48">
            <v>740</v>
          </cell>
          <cell r="E48">
            <v>710</v>
          </cell>
          <cell r="F48">
            <v>660</v>
          </cell>
          <cell r="G48">
            <v>670</v>
          </cell>
          <cell r="H48">
            <v>700</v>
          </cell>
          <cell r="I48">
            <v>750</v>
          </cell>
          <cell r="J48">
            <v>740</v>
          </cell>
          <cell r="K48">
            <v>710</v>
          </cell>
          <cell r="L48">
            <v>650</v>
          </cell>
          <cell r="M48">
            <v>600</v>
          </cell>
          <cell r="N48">
            <v>570</v>
          </cell>
          <cell r="O48">
            <v>630</v>
          </cell>
          <cell r="P48">
            <v>760</v>
          </cell>
          <cell r="Q48">
            <v>840</v>
          </cell>
          <cell r="R48">
            <v>870</v>
          </cell>
        </row>
        <row r="49">
          <cell r="A49" t="str">
            <v>Croatia</v>
          </cell>
          <cell r="B49" t="str">
            <v>..</v>
          </cell>
          <cell r="C49" t="str">
            <v>..</v>
          </cell>
          <cell r="D49">
            <v>3150</v>
          </cell>
          <cell r="E49">
            <v>2500</v>
          </cell>
          <cell r="F49">
            <v>2600</v>
          </cell>
          <cell r="G49">
            <v>3390</v>
          </cell>
          <cell r="H49">
            <v>4280</v>
          </cell>
          <cell r="I49">
            <v>4600</v>
          </cell>
          <cell r="J49">
            <v>4610</v>
          </cell>
          <cell r="K49">
            <v>4360</v>
          </cell>
          <cell r="L49">
            <v>4380</v>
          </cell>
          <cell r="M49">
            <v>4390</v>
          </cell>
          <cell r="N49">
            <v>4650</v>
          </cell>
          <cell r="O49">
            <v>5490</v>
          </cell>
          <cell r="P49">
            <v>7010</v>
          </cell>
          <cell r="Q49">
            <v>8350</v>
          </cell>
          <cell r="R49">
            <v>9330</v>
          </cell>
        </row>
        <row r="50">
          <cell r="A50" t="str">
            <v>Cuba</v>
          </cell>
          <cell r="B50" t="str">
            <v>..</v>
          </cell>
          <cell r="C50" t="str">
            <v>..</v>
          </cell>
          <cell r="D50" t="str">
            <v>..</v>
          </cell>
          <cell r="E50" t="str">
            <v>..</v>
          </cell>
          <cell r="F50" t="str">
            <v>..</v>
          </cell>
          <cell r="G50" t="str">
            <v>..</v>
          </cell>
          <cell r="H50" t="str">
            <v>..</v>
          </cell>
          <cell r="I50" t="str">
            <v>..</v>
          </cell>
          <cell r="J50" t="str">
            <v>..</v>
          </cell>
          <cell r="K50" t="str">
            <v>..</v>
          </cell>
          <cell r="L50" t="str">
            <v>..</v>
          </cell>
          <cell r="M50" t="str">
            <v>..</v>
          </cell>
          <cell r="N50" t="str">
            <v>..</v>
          </cell>
          <cell r="O50" t="str">
            <v>..</v>
          </cell>
          <cell r="P50" t="str">
            <v>..</v>
          </cell>
          <cell r="Q50" t="str">
            <v>..</v>
          </cell>
          <cell r="R50" t="str">
            <v>..</v>
          </cell>
        </row>
        <row r="51">
          <cell r="A51" t="str">
            <v>Cyprus</v>
          </cell>
          <cell r="B51">
            <v>9530</v>
          </cell>
          <cell r="C51">
            <v>9700</v>
          </cell>
          <cell r="D51">
            <v>11250</v>
          </cell>
          <cell r="E51">
            <v>11200</v>
          </cell>
          <cell r="F51">
            <v>11890</v>
          </cell>
          <cell r="G51">
            <v>12980</v>
          </cell>
          <cell r="H51">
            <v>13590</v>
          </cell>
          <cell r="I51">
            <v>13600</v>
          </cell>
          <cell r="J51">
            <v>14250</v>
          </cell>
          <cell r="K51">
            <v>13220</v>
          </cell>
          <cell r="L51">
            <v>13280</v>
          </cell>
          <cell r="M51">
            <v>13170</v>
          </cell>
          <cell r="N51">
            <v>13240</v>
          </cell>
          <cell r="O51">
            <v>15160</v>
          </cell>
          <cell r="P51">
            <v>18430</v>
          </cell>
          <cell r="Q51" t="str">
            <v>..</v>
          </cell>
          <cell r="R51" t="str">
            <v>..</v>
          </cell>
        </row>
        <row r="52">
          <cell r="A52" t="str">
            <v>Czech Republic</v>
          </cell>
          <cell r="B52" t="str">
            <v>..</v>
          </cell>
          <cell r="C52" t="str">
            <v>..</v>
          </cell>
          <cell r="D52">
            <v>2900</v>
          </cell>
          <cell r="E52">
            <v>2980</v>
          </cell>
          <cell r="F52">
            <v>3530</v>
          </cell>
          <cell r="G52">
            <v>4470</v>
          </cell>
          <cell r="H52">
            <v>5360</v>
          </cell>
          <cell r="I52">
            <v>5660</v>
          </cell>
          <cell r="J52">
            <v>5590</v>
          </cell>
          <cell r="K52">
            <v>5610</v>
          </cell>
          <cell r="L52">
            <v>5790</v>
          </cell>
          <cell r="M52">
            <v>5750</v>
          </cell>
          <cell r="N52">
            <v>6010</v>
          </cell>
          <cell r="O52">
            <v>7310</v>
          </cell>
          <cell r="P52">
            <v>9210</v>
          </cell>
          <cell r="Q52">
            <v>11150</v>
          </cell>
          <cell r="R52">
            <v>12680</v>
          </cell>
        </row>
        <row r="53">
          <cell r="A53" t="str">
            <v>Denmark</v>
          </cell>
          <cell r="B53">
            <v>23970</v>
          </cell>
          <cell r="C53">
            <v>25220</v>
          </cell>
          <cell r="D53">
            <v>28450</v>
          </cell>
          <cell r="E53">
            <v>28300</v>
          </cell>
          <cell r="F53">
            <v>30090</v>
          </cell>
          <cell r="G53">
            <v>32310</v>
          </cell>
          <cell r="H53">
            <v>34430</v>
          </cell>
          <cell r="I53">
            <v>34670</v>
          </cell>
          <cell r="J53">
            <v>32960</v>
          </cell>
          <cell r="K53">
            <v>32400</v>
          </cell>
          <cell r="L53">
            <v>31850</v>
          </cell>
          <cell r="M53">
            <v>30640</v>
          </cell>
          <cell r="N53">
            <v>30070</v>
          </cell>
          <cell r="O53">
            <v>34090</v>
          </cell>
          <cell r="P53">
            <v>41280</v>
          </cell>
          <cell r="Q53">
            <v>48330</v>
          </cell>
          <cell r="R53">
            <v>51700</v>
          </cell>
        </row>
        <row r="54">
          <cell r="A54" t="str">
            <v>Djibouti</v>
          </cell>
          <cell r="B54" t="str">
            <v>..</v>
          </cell>
          <cell r="C54" t="str">
            <v>..</v>
          </cell>
          <cell r="D54">
            <v>860</v>
          </cell>
          <cell r="E54">
            <v>830</v>
          </cell>
          <cell r="F54">
            <v>830</v>
          </cell>
          <cell r="G54">
            <v>840</v>
          </cell>
          <cell r="H54">
            <v>810</v>
          </cell>
          <cell r="I54">
            <v>780</v>
          </cell>
          <cell r="J54">
            <v>750</v>
          </cell>
          <cell r="K54">
            <v>760</v>
          </cell>
          <cell r="L54">
            <v>770</v>
          </cell>
          <cell r="M54">
            <v>780</v>
          </cell>
          <cell r="N54">
            <v>790</v>
          </cell>
          <cell r="O54">
            <v>880</v>
          </cell>
          <cell r="P54">
            <v>970</v>
          </cell>
          <cell r="Q54">
            <v>1010</v>
          </cell>
          <cell r="R54">
            <v>1060</v>
          </cell>
        </row>
        <row r="55">
          <cell r="A55" t="str">
            <v>Dominica</v>
          </cell>
          <cell r="B55">
            <v>2260</v>
          </cell>
          <cell r="C55">
            <v>2360</v>
          </cell>
          <cell r="D55">
            <v>2560</v>
          </cell>
          <cell r="E55">
            <v>2720</v>
          </cell>
          <cell r="F55">
            <v>2790</v>
          </cell>
          <cell r="G55">
            <v>2910</v>
          </cell>
          <cell r="H55">
            <v>3040</v>
          </cell>
          <cell r="I55">
            <v>3120</v>
          </cell>
          <cell r="J55">
            <v>3280</v>
          </cell>
          <cell r="K55">
            <v>3260</v>
          </cell>
          <cell r="L55">
            <v>3300</v>
          </cell>
          <cell r="M55">
            <v>3380</v>
          </cell>
          <cell r="N55">
            <v>3220</v>
          </cell>
          <cell r="O55">
            <v>3440</v>
          </cell>
          <cell r="P55">
            <v>3800</v>
          </cell>
          <cell r="Q55">
            <v>3840</v>
          </cell>
          <cell r="R55">
            <v>3960</v>
          </cell>
        </row>
        <row r="56">
          <cell r="A56" t="str">
            <v>Dominican Republic</v>
          </cell>
          <cell r="B56">
            <v>850</v>
          </cell>
          <cell r="C56">
            <v>940</v>
          </cell>
          <cell r="D56">
            <v>1090</v>
          </cell>
          <cell r="E56">
            <v>1140</v>
          </cell>
          <cell r="F56">
            <v>1250</v>
          </cell>
          <cell r="G56">
            <v>1400</v>
          </cell>
          <cell r="H56">
            <v>1590</v>
          </cell>
          <cell r="I56">
            <v>1730</v>
          </cell>
          <cell r="J56">
            <v>1770</v>
          </cell>
          <cell r="K56">
            <v>1870</v>
          </cell>
          <cell r="L56">
            <v>2050</v>
          </cell>
          <cell r="M56">
            <v>2180</v>
          </cell>
          <cell r="N56">
            <v>2260</v>
          </cell>
          <cell r="O56">
            <v>1970</v>
          </cell>
          <cell r="P56">
            <v>1920</v>
          </cell>
          <cell r="Q56">
            <v>2300</v>
          </cell>
          <cell r="R56">
            <v>2850</v>
          </cell>
        </row>
        <row r="57">
          <cell r="A57" t="str">
            <v>East Asia &amp; Pacific</v>
          </cell>
          <cell r="B57">
            <v>424.61</v>
          </cell>
          <cell r="C57">
            <v>449.57</v>
          </cell>
          <cell r="D57">
            <v>500.03</v>
          </cell>
          <cell r="E57">
            <v>549.08000000000004</v>
          </cell>
          <cell r="F57">
            <v>614.01</v>
          </cell>
          <cell r="G57">
            <v>703.97</v>
          </cell>
          <cell r="H57">
            <v>819.62</v>
          </cell>
          <cell r="I57">
            <v>888.77</v>
          </cell>
          <cell r="J57">
            <v>826.17</v>
          </cell>
          <cell r="K57">
            <v>848.42</v>
          </cell>
          <cell r="L57">
            <v>907.11</v>
          </cell>
          <cell r="M57">
            <v>976.91</v>
          </cell>
          <cell r="N57">
            <v>1057.03</v>
          </cell>
          <cell r="O57">
            <v>1203.21</v>
          </cell>
          <cell r="P57">
            <v>1414.59</v>
          </cell>
          <cell r="Q57">
            <v>1627.99</v>
          </cell>
          <cell r="R57">
            <v>1863.1</v>
          </cell>
        </row>
        <row r="58">
          <cell r="A58" t="str">
            <v>Ecuador</v>
          </cell>
          <cell r="B58">
            <v>890</v>
          </cell>
          <cell r="C58">
            <v>970</v>
          </cell>
          <cell r="D58">
            <v>1040</v>
          </cell>
          <cell r="E58">
            <v>1140</v>
          </cell>
          <cell r="F58">
            <v>1350</v>
          </cell>
          <cell r="G58">
            <v>1590</v>
          </cell>
          <cell r="H58">
            <v>1730</v>
          </cell>
          <cell r="I58">
            <v>1840</v>
          </cell>
          <cell r="J58">
            <v>1820</v>
          </cell>
          <cell r="K58">
            <v>1500</v>
          </cell>
          <cell r="L58">
            <v>1340</v>
          </cell>
          <cell r="M58">
            <v>1380</v>
          </cell>
          <cell r="N58">
            <v>1560</v>
          </cell>
          <cell r="O58">
            <v>1920</v>
          </cell>
          <cell r="P58">
            <v>2320</v>
          </cell>
          <cell r="Q58">
            <v>2620</v>
          </cell>
          <cell r="R58">
            <v>2840</v>
          </cell>
        </row>
        <row r="59">
          <cell r="A59" t="str">
            <v>Egypt</v>
          </cell>
          <cell r="B59">
            <v>760</v>
          </cell>
          <cell r="C59">
            <v>740</v>
          </cell>
          <cell r="D59">
            <v>750</v>
          </cell>
          <cell r="E59">
            <v>750</v>
          </cell>
          <cell r="F59">
            <v>820</v>
          </cell>
          <cell r="G59">
            <v>930</v>
          </cell>
          <cell r="H59">
            <v>1040</v>
          </cell>
          <cell r="I59">
            <v>1150</v>
          </cell>
          <cell r="J59">
            <v>1220</v>
          </cell>
          <cell r="K59">
            <v>1340</v>
          </cell>
          <cell r="L59">
            <v>1450</v>
          </cell>
          <cell r="M59">
            <v>1460</v>
          </cell>
          <cell r="N59">
            <v>1400</v>
          </cell>
          <cell r="O59">
            <v>1310</v>
          </cell>
          <cell r="P59">
            <v>1250</v>
          </cell>
          <cell r="Q59">
            <v>1250</v>
          </cell>
          <cell r="R59">
            <v>1350</v>
          </cell>
        </row>
        <row r="60">
          <cell r="A60" t="str">
            <v>El Salvador</v>
          </cell>
          <cell r="B60">
            <v>930</v>
          </cell>
          <cell r="C60">
            <v>980</v>
          </cell>
          <cell r="D60">
            <v>1100</v>
          </cell>
          <cell r="E60">
            <v>1220</v>
          </cell>
          <cell r="F60">
            <v>1360</v>
          </cell>
          <cell r="G60">
            <v>1570</v>
          </cell>
          <cell r="H60">
            <v>1690</v>
          </cell>
          <cell r="I60">
            <v>1810</v>
          </cell>
          <cell r="J60">
            <v>1850</v>
          </cell>
          <cell r="K60">
            <v>1910</v>
          </cell>
          <cell r="L60">
            <v>2000</v>
          </cell>
          <cell r="M60">
            <v>2040</v>
          </cell>
          <cell r="N60">
            <v>2080</v>
          </cell>
          <cell r="O60">
            <v>2190</v>
          </cell>
          <cell r="P60">
            <v>2330</v>
          </cell>
          <cell r="Q60">
            <v>2450</v>
          </cell>
          <cell r="R60">
            <v>2540</v>
          </cell>
        </row>
        <row r="61">
          <cell r="A61" t="str">
            <v>Equatorial Guinea</v>
          </cell>
          <cell r="B61">
            <v>350</v>
          </cell>
          <cell r="C61">
            <v>340</v>
          </cell>
          <cell r="D61">
            <v>400</v>
          </cell>
          <cell r="E61">
            <v>420</v>
          </cell>
          <cell r="F61">
            <v>370</v>
          </cell>
          <cell r="G61">
            <v>390</v>
          </cell>
          <cell r="H61">
            <v>430</v>
          </cell>
          <cell r="I61">
            <v>860</v>
          </cell>
          <cell r="J61">
            <v>1070</v>
          </cell>
          <cell r="K61">
            <v>830</v>
          </cell>
          <cell r="L61">
            <v>1480</v>
          </cell>
          <cell r="M61">
            <v>1670</v>
          </cell>
          <cell r="N61">
            <v>2820</v>
          </cell>
          <cell r="O61">
            <v>2340</v>
          </cell>
          <cell r="P61">
            <v>3200</v>
          </cell>
          <cell r="Q61">
            <v>5410</v>
          </cell>
          <cell r="R61">
            <v>8250</v>
          </cell>
        </row>
        <row r="62">
          <cell r="A62" t="str">
            <v>Eritrea</v>
          </cell>
          <cell r="B62" t="str">
            <v>..</v>
          </cell>
          <cell r="C62" t="str">
            <v>..</v>
          </cell>
          <cell r="D62" t="str">
            <v>..</v>
          </cell>
          <cell r="E62" t="str">
            <v>..</v>
          </cell>
          <cell r="F62" t="str">
            <v>..</v>
          </cell>
          <cell r="G62">
            <v>190</v>
          </cell>
          <cell r="H62">
            <v>210</v>
          </cell>
          <cell r="I62">
            <v>220</v>
          </cell>
          <cell r="J62">
            <v>220</v>
          </cell>
          <cell r="K62">
            <v>200</v>
          </cell>
          <cell r="L62">
            <v>180</v>
          </cell>
          <cell r="M62">
            <v>180</v>
          </cell>
          <cell r="N62">
            <v>170</v>
          </cell>
          <cell r="O62">
            <v>160</v>
          </cell>
          <cell r="P62">
            <v>160</v>
          </cell>
          <cell r="Q62">
            <v>170</v>
          </cell>
          <cell r="R62">
            <v>200</v>
          </cell>
        </row>
        <row r="63">
          <cell r="A63" t="str">
            <v>Estonia</v>
          </cell>
          <cell r="B63">
            <v>3190</v>
          </cell>
          <cell r="C63">
            <v>3060</v>
          </cell>
          <cell r="D63">
            <v>2590</v>
          </cell>
          <cell r="E63">
            <v>2590</v>
          </cell>
          <cell r="F63">
            <v>2690</v>
          </cell>
          <cell r="G63">
            <v>3010</v>
          </cell>
          <cell r="H63">
            <v>3280</v>
          </cell>
          <cell r="I63">
            <v>3530</v>
          </cell>
          <cell r="J63">
            <v>3730</v>
          </cell>
          <cell r="K63">
            <v>3800</v>
          </cell>
          <cell r="L63">
            <v>4120</v>
          </cell>
          <cell r="M63">
            <v>4340</v>
          </cell>
          <cell r="N63">
            <v>4750</v>
          </cell>
          <cell r="O63">
            <v>5740</v>
          </cell>
          <cell r="P63">
            <v>7450</v>
          </cell>
          <cell r="Q63">
            <v>9530</v>
          </cell>
          <cell r="R63">
            <v>11410</v>
          </cell>
        </row>
        <row r="64">
          <cell r="A64" t="str">
            <v>Ethiopia</v>
          </cell>
          <cell r="B64">
            <v>240</v>
          </cell>
          <cell r="C64">
            <v>230</v>
          </cell>
          <cell r="D64">
            <v>220</v>
          </cell>
          <cell r="E64">
            <v>230</v>
          </cell>
          <cell r="F64">
            <v>170</v>
          </cell>
          <cell r="G64">
            <v>150</v>
          </cell>
          <cell r="H64">
            <v>150</v>
          </cell>
          <cell r="I64">
            <v>150</v>
          </cell>
          <cell r="J64">
            <v>130</v>
          </cell>
          <cell r="K64">
            <v>130</v>
          </cell>
          <cell r="L64">
            <v>130</v>
          </cell>
          <cell r="M64">
            <v>130</v>
          </cell>
          <cell r="N64">
            <v>120</v>
          </cell>
          <cell r="O64">
            <v>110</v>
          </cell>
          <cell r="P64">
            <v>130</v>
          </cell>
          <cell r="Q64">
            <v>160</v>
          </cell>
          <cell r="R64">
            <v>180</v>
          </cell>
        </row>
        <row r="65">
          <cell r="A65" t="str">
            <v>Europe &amp; Central Asia</v>
          </cell>
          <cell r="B65" t="str">
            <v>..</v>
          </cell>
          <cell r="C65">
            <v>2251.98</v>
          </cell>
          <cell r="D65">
            <v>2173.62</v>
          </cell>
          <cell r="E65">
            <v>2135.1</v>
          </cell>
          <cell r="F65">
            <v>1983.69</v>
          </cell>
          <cell r="G65">
            <v>2075.67</v>
          </cell>
          <cell r="H65">
            <v>2158.2199999999998</v>
          </cell>
          <cell r="I65">
            <v>2280.69</v>
          </cell>
          <cell r="J65">
            <v>2084.66</v>
          </cell>
          <cell r="K65">
            <v>1926.69</v>
          </cell>
          <cell r="L65">
            <v>1963.52</v>
          </cell>
          <cell r="M65">
            <v>1924.08</v>
          </cell>
          <cell r="N65">
            <v>2100.4499999999998</v>
          </cell>
          <cell r="O65">
            <v>2485.1</v>
          </cell>
          <cell r="P65">
            <v>3176.8</v>
          </cell>
          <cell r="Q65">
            <v>3968.14</v>
          </cell>
          <cell r="R65">
            <v>4795.79</v>
          </cell>
        </row>
        <row r="66">
          <cell r="A66" t="str">
            <v>European Monetary Union</v>
          </cell>
          <cell r="B66">
            <v>17871.32</v>
          </cell>
          <cell r="C66">
            <v>19131.62</v>
          </cell>
          <cell r="D66">
            <v>21474.74</v>
          </cell>
          <cell r="E66">
            <v>21133.43</v>
          </cell>
          <cell r="F66">
            <v>21647.52</v>
          </cell>
          <cell r="G66">
            <v>22810.53</v>
          </cell>
          <cell r="H66">
            <v>24073.98</v>
          </cell>
          <cell r="I66">
            <v>24041.01</v>
          </cell>
          <cell r="J66">
            <v>22942.44</v>
          </cell>
          <cell r="K66">
            <v>22509.81</v>
          </cell>
          <cell r="L66">
            <v>22247.16</v>
          </cell>
          <cell r="M66">
            <v>21227.4</v>
          </cell>
          <cell r="N66">
            <v>20692.900000000001</v>
          </cell>
          <cell r="O66">
            <v>23292.11</v>
          </cell>
          <cell r="P66">
            <v>28142.51</v>
          </cell>
          <cell r="Q66">
            <v>32101.43</v>
          </cell>
          <cell r="R66">
            <v>34148.86</v>
          </cell>
        </row>
        <row r="67">
          <cell r="A67" t="str">
            <v>Faeroe Islands</v>
          </cell>
          <cell r="B67" t="str">
            <v>..</v>
          </cell>
          <cell r="C67" t="str">
            <v>..</v>
          </cell>
          <cell r="D67" t="str">
            <v>..</v>
          </cell>
          <cell r="E67" t="str">
            <v>..</v>
          </cell>
          <cell r="F67" t="str">
            <v>..</v>
          </cell>
          <cell r="G67" t="str">
            <v>..</v>
          </cell>
          <cell r="H67" t="str">
            <v>..</v>
          </cell>
          <cell r="I67" t="str">
            <v>..</v>
          </cell>
          <cell r="J67" t="str">
            <v>..</v>
          </cell>
          <cell r="K67" t="str">
            <v>..</v>
          </cell>
          <cell r="L67" t="str">
            <v>..</v>
          </cell>
          <cell r="M67" t="str">
            <v>..</v>
          </cell>
          <cell r="N67" t="str">
            <v>..</v>
          </cell>
          <cell r="O67" t="str">
            <v>..</v>
          </cell>
          <cell r="P67" t="str">
            <v>..</v>
          </cell>
          <cell r="Q67" t="str">
            <v>..</v>
          </cell>
          <cell r="R67" t="str">
            <v>..</v>
          </cell>
        </row>
        <row r="68">
          <cell r="A68" t="str">
            <v>Fiji</v>
          </cell>
          <cell r="B68" t="str">
            <v>..</v>
          </cell>
          <cell r="C68" t="str">
            <v>..</v>
          </cell>
          <cell r="D68" t="str">
            <v>..</v>
          </cell>
          <cell r="E68" t="str">
            <v>..</v>
          </cell>
          <cell r="F68">
            <v>2260</v>
          </cell>
          <cell r="G68">
            <v>2450</v>
          </cell>
          <cell r="H68">
            <v>2650</v>
          </cell>
          <cell r="I68">
            <v>2580</v>
          </cell>
          <cell r="J68">
            <v>2280</v>
          </cell>
          <cell r="K68">
            <v>2290</v>
          </cell>
          <cell r="L68">
            <v>2190</v>
          </cell>
          <cell r="M68">
            <v>2070</v>
          </cell>
          <cell r="N68">
            <v>2090</v>
          </cell>
          <cell r="O68">
            <v>2290</v>
          </cell>
          <cell r="P68">
            <v>2820</v>
          </cell>
          <cell r="Q68">
            <v>3170</v>
          </cell>
          <cell r="R68">
            <v>3300</v>
          </cell>
        </row>
        <row r="69">
          <cell r="A69" t="str">
            <v>Finland</v>
          </cell>
          <cell r="B69">
            <v>25060</v>
          </cell>
          <cell r="C69">
            <v>24150</v>
          </cell>
          <cell r="D69">
            <v>23330</v>
          </cell>
          <cell r="E69">
            <v>19950</v>
          </cell>
          <cell r="F69">
            <v>19660</v>
          </cell>
          <cell r="G69">
            <v>21320</v>
          </cell>
          <cell r="H69">
            <v>24200</v>
          </cell>
          <cell r="I69">
            <v>25860</v>
          </cell>
          <cell r="J69">
            <v>24940</v>
          </cell>
          <cell r="K69">
            <v>24850</v>
          </cell>
          <cell r="L69">
            <v>25150</v>
          </cell>
          <cell r="M69">
            <v>24160</v>
          </cell>
          <cell r="N69">
            <v>24220</v>
          </cell>
          <cell r="O69">
            <v>27090</v>
          </cell>
          <cell r="P69">
            <v>33010</v>
          </cell>
          <cell r="Q69">
            <v>37530</v>
          </cell>
          <cell r="R69">
            <v>40650</v>
          </cell>
        </row>
        <row r="70">
          <cell r="A70" t="str">
            <v>France</v>
          </cell>
          <cell r="B70">
            <v>20230</v>
          </cell>
          <cell r="C70">
            <v>21020</v>
          </cell>
          <cell r="D70">
            <v>23360</v>
          </cell>
          <cell r="E70">
            <v>23090</v>
          </cell>
          <cell r="F70">
            <v>23820</v>
          </cell>
          <cell r="G70">
            <v>25190</v>
          </cell>
          <cell r="H70">
            <v>26480</v>
          </cell>
          <cell r="I70">
            <v>26270</v>
          </cell>
          <cell r="J70">
            <v>25210</v>
          </cell>
          <cell r="K70">
            <v>24810</v>
          </cell>
          <cell r="L70">
            <v>24460</v>
          </cell>
          <cell r="M70">
            <v>23250</v>
          </cell>
          <cell r="N70">
            <v>22470</v>
          </cell>
          <cell r="O70">
            <v>25280</v>
          </cell>
          <cell r="P70">
            <v>30480</v>
          </cell>
          <cell r="Q70">
            <v>34600</v>
          </cell>
          <cell r="R70">
            <v>36550</v>
          </cell>
        </row>
        <row r="71">
          <cell r="A71" t="str">
            <v>French Polynesia</v>
          </cell>
          <cell r="B71">
            <v>15630</v>
          </cell>
          <cell r="C71">
            <v>16360</v>
          </cell>
          <cell r="D71">
            <v>17570</v>
          </cell>
          <cell r="E71">
            <v>17640</v>
          </cell>
          <cell r="F71">
            <v>17680</v>
          </cell>
          <cell r="G71">
            <v>18100</v>
          </cell>
          <cell r="H71">
            <v>17980</v>
          </cell>
          <cell r="I71">
            <v>17480</v>
          </cell>
          <cell r="J71">
            <v>16920</v>
          </cell>
          <cell r="K71">
            <v>16470</v>
          </cell>
          <cell r="L71">
            <v>16070</v>
          </cell>
          <cell r="M71" t="str">
            <v>..</v>
          </cell>
          <cell r="N71" t="str">
            <v>..</v>
          </cell>
          <cell r="O71" t="str">
            <v>..</v>
          </cell>
          <cell r="P71" t="str">
            <v>..</v>
          </cell>
          <cell r="Q71" t="str">
            <v>..</v>
          </cell>
          <cell r="R71" t="str">
            <v>..</v>
          </cell>
        </row>
        <row r="72">
          <cell r="A72" t="str">
            <v>Gabon</v>
          </cell>
          <cell r="B72">
            <v>4780</v>
          </cell>
          <cell r="C72">
            <v>5100</v>
          </cell>
          <cell r="D72">
            <v>5030</v>
          </cell>
          <cell r="E72">
            <v>4330</v>
          </cell>
          <cell r="F72">
            <v>4020</v>
          </cell>
          <cell r="G72">
            <v>3790</v>
          </cell>
          <cell r="H72">
            <v>3960</v>
          </cell>
          <cell r="I72">
            <v>4120</v>
          </cell>
          <cell r="J72">
            <v>3800</v>
          </cell>
          <cell r="K72">
            <v>3160</v>
          </cell>
          <cell r="L72">
            <v>2990</v>
          </cell>
          <cell r="M72">
            <v>3220</v>
          </cell>
          <cell r="N72">
            <v>3330</v>
          </cell>
          <cell r="O72">
            <v>3520</v>
          </cell>
          <cell r="P72">
            <v>3920</v>
          </cell>
          <cell r="Q72">
            <v>4390</v>
          </cell>
          <cell r="R72">
            <v>5000</v>
          </cell>
        </row>
        <row r="73">
          <cell r="A73" t="str">
            <v>Gambia, The</v>
          </cell>
          <cell r="B73">
            <v>310</v>
          </cell>
          <cell r="C73">
            <v>320</v>
          </cell>
          <cell r="D73">
            <v>350</v>
          </cell>
          <cell r="E73">
            <v>350</v>
          </cell>
          <cell r="F73">
            <v>340</v>
          </cell>
          <cell r="G73">
            <v>340</v>
          </cell>
          <cell r="H73">
            <v>340</v>
          </cell>
          <cell r="I73">
            <v>340</v>
          </cell>
          <cell r="J73">
            <v>320</v>
          </cell>
          <cell r="K73">
            <v>320</v>
          </cell>
          <cell r="L73">
            <v>320</v>
          </cell>
          <cell r="M73">
            <v>310</v>
          </cell>
          <cell r="N73">
            <v>270</v>
          </cell>
          <cell r="O73">
            <v>270</v>
          </cell>
          <cell r="P73">
            <v>270</v>
          </cell>
          <cell r="Q73">
            <v>290</v>
          </cell>
          <cell r="R73">
            <v>310</v>
          </cell>
        </row>
        <row r="74">
          <cell r="A74" t="str">
            <v>Georgia</v>
          </cell>
          <cell r="B74" t="str">
            <v>..</v>
          </cell>
          <cell r="C74" t="str">
            <v>..</v>
          </cell>
          <cell r="D74">
            <v>690</v>
          </cell>
          <cell r="E74">
            <v>510</v>
          </cell>
          <cell r="F74">
            <v>480</v>
          </cell>
          <cell r="G74">
            <v>510</v>
          </cell>
          <cell r="H74">
            <v>610</v>
          </cell>
          <cell r="I74">
            <v>730</v>
          </cell>
          <cell r="J74">
            <v>770</v>
          </cell>
          <cell r="K74">
            <v>730</v>
          </cell>
          <cell r="L74">
            <v>700</v>
          </cell>
          <cell r="M74">
            <v>680</v>
          </cell>
          <cell r="N74">
            <v>730</v>
          </cell>
          <cell r="O74">
            <v>860</v>
          </cell>
          <cell r="P74">
            <v>1050</v>
          </cell>
          <cell r="Q74">
            <v>1300</v>
          </cell>
          <cell r="R74">
            <v>1560</v>
          </cell>
        </row>
        <row r="75">
          <cell r="A75" t="str">
            <v>Germany</v>
          </cell>
          <cell r="B75">
            <v>20560</v>
          </cell>
          <cell r="C75">
            <v>22120</v>
          </cell>
          <cell r="D75">
            <v>25010</v>
          </cell>
          <cell r="E75">
            <v>25200</v>
          </cell>
          <cell r="F75">
            <v>26590</v>
          </cell>
          <cell r="G75">
            <v>28630</v>
          </cell>
          <cell r="H75">
            <v>30010</v>
          </cell>
          <cell r="I75">
            <v>29280</v>
          </cell>
          <cell r="J75">
            <v>27170</v>
          </cell>
          <cell r="K75">
            <v>26130</v>
          </cell>
          <cell r="L75">
            <v>25510</v>
          </cell>
          <cell r="M75">
            <v>24020</v>
          </cell>
          <cell r="N75">
            <v>23020</v>
          </cell>
          <cell r="O75">
            <v>25620</v>
          </cell>
          <cell r="P75">
            <v>30840</v>
          </cell>
          <cell r="Q75">
            <v>34870</v>
          </cell>
          <cell r="R75">
            <v>36620</v>
          </cell>
        </row>
        <row r="76">
          <cell r="A76" t="str">
            <v>Germany, Fed. Rep. (former)</v>
          </cell>
          <cell r="B76" t="str">
            <v>..</v>
          </cell>
          <cell r="C76" t="str">
            <v>..</v>
          </cell>
          <cell r="D76" t="str">
            <v>..</v>
          </cell>
          <cell r="E76" t="str">
            <v>..</v>
          </cell>
          <cell r="F76" t="str">
            <v>..</v>
          </cell>
          <cell r="G76" t="str">
            <v>..</v>
          </cell>
          <cell r="H76" t="str">
            <v>..</v>
          </cell>
          <cell r="I76" t="str">
            <v>..</v>
          </cell>
          <cell r="J76" t="str">
            <v>..</v>
          </cell>
          <cell r="K76" t="str">
            <v>..</v>
          </cell>
          <cell r="L76" t="str">
            <v>..</v>
          </cell>
          <cell r="M76" t="str">
            <v>..</v>
          </cell>
          <cell r="N76" t="str">
            <v>..</v>
          </cell>
          <cell r="O76" t="str">
            <v>..</v>
          </cell>
          <cell r="P76" t="str">
            <v>..</v>
          </cell>
          <cell r="Q76" t="str">
            <v>..</v>
          </cell>
          <cell r="R76" t="str">
            <v>..</v>
          </cell>
        </row>
        <row r="77">
          <cell r="A77" t="str">
            <v>Ghana</v>
          </cell>
          <cell r="B77">
            <v>380</v>
          </cell>
          <cell r="C77">
            <v>400</v>
          </cell>
          <cell r="D77">
            <v>410</v>
          </cell>
          <cell r="E77">
            <v>400</v>
          </cell>
          <cell r="F77">
            <v>360</v>
          </cell>
          <cell r="G77">
            <v>350</v>
          </cell>
          <cell r="H77">
            <v>360</v>
          </cell>
          <cell r="I77">
            <v>380</v>
          </cell>
          <cell r="J77">
            <v>370</v>
          </cell>
          <cell r="K77">
            <v>380</v>
          </cell>
          <cell r="L77">
            <v>320</v>
          </cell>
          <cell r="M77">
            <v>290</v>
          </cell>
          <cell r="N77">
            <v>260</v>
          </cell>
          <cell r="O77">
            <v>310</v>
          </cell>
          <cell r="P77">
            <v>380</v>
          </cell>
          <cell r="Q77">
            <v>450</v>
          </cell>
          <cell r="R77">
            <v>520</v>
          </cell>
        </row>
        <row r="78">
          <cell r="A78" t="str">
            <v>Greece</v>
          </cell>
          <cell r="B78">
            <v>7940</v>
          </cell>
          <cell r="C78">
            <v>8730</v>
          </cell>
          <cell r="D78">
            <v>9900</v>
          </cell>
          <cell r="E78">
            <v>9810</v>
          </cell>
          <cell r="F78">
            <v>10190</v>
          </cell>
          <cell r="G78">
            <v>10870</v>
          </cell>
          <cell r="H78">
            <v>11740</v>
          </cell>
          <cell r="I78">
            <v>12290</v>
          </cell>
          <cell r="J78">
            <v>12020</v>
          </cell>
          <cell r="K78">
            <v>11700</v>
          </cell>
          <cell r="L78">
            <v>11530</v>
          </cell>
          <cell r="M78">
            <v>11230</v>
          </cell>
          <cell r="N78">
            <v>11400</v>
          </cell>
          <cell r="O78">
            <v>13400</v>
          </cell>
          <cell r="P78">
            <v>16890</v>
          </cell>
          <cell r="Q78">
            <v>19840</v>
          </cell>
          <cell r="R78">
            <v>21690</v>
          </cell>
        </row>
        <row r="79">
          <cell r="A79" t="str">
            <v>Greenland</v>
          </cell>
          <cell r="B79" t="str">
            <v>..</v>
          </cell>
          <cell r="C79" t="str">
            <v>..</v>
          </cell>
          <cell r="D79" t="str">
            <v>..</v>
          </cell>
          <cell r="E79" t="str">
            <v>..</v>
          </cell>
          <cell r="F79" t="str">
            <v>..</v>
          </cell>
          <cell r="G79" t="str">
            <v>..</v>
          </cell>
          <cell r="H79" t="str">
            <v>..</v>
          </cell>
          <cell r="I79" t="str">
            <v>..</v>
          </cell>
          <cell r="J79" t="str">
            <v>..</v>
          </cell>
          <cell r="K79" t="str">
            <v>..</v>
          </cell>
          <cell r="L79" t="str">
            <v>..</v>
          </cell>
          <cell r="M79" t="str">
            <v>..</v>
          </cell>
          <cell r="N79" t="str">
            <v>..</v>
          </cell>
          <cell r="O79" t="str">
            <v>..</v>
          </cell>
          <cell r="P79" t="str">
            <v>..</v>
          </cell>
          <cell r="Q79" t="str">
            <v>..</v>
          </cell>
          <cell r="R79" t="str">
            <v>..</v>
          </cell>
        </row>
        <row r="80">
          <cell r="A80" t="str">
            <v>Grenada</v>
          </cell>
          <cell r="B80">
            <v>2310</v>
          </cell>
          <cell r="C80">
            <v>2480</v>
          </cell>
          <cell r="D80">
            <v>2560</v>
          </cell>
          <cell r="E80">
            <v>2530</v>
          </cell>
          <cell r="F80">
            <v>2650</v>
          </cell>
          <cell r="G80">
            <v>2730</v>
          </cell>
          <cell r="H80">
            <v>2840</v>
          </cell>
          <cell r="I80">
            <v>2930</v>
          </cell>
          <cell r="J80">
            <v>3020</v>
          </cell>
          <cell r="K80">
            <v>3360</v>
          </cell>
          <cell r="L80">
            <v>3660</v>
          </cell>
          <cell r="M80">
            <v>3390</v>
          </cell>
          <cell r="N80">
            <v>3340</v>
          </cell>
          <cell r="O80">
            <v>3790</v>
          </cell>
          <cell r="P80">
            <v>3860</v>
          </cell>
          <cell r="Q80">
            <v>4120</v>
          </cell>
          <cell r="R80">
            <v>4420</v>
          </cell>
        </row>
        <row r="81">
          <cell r="A81" t="str">
            <v>Guam</v>
          </cell>
          <cell r="B81" t="str">
            <v>..</v>
          </cell>
          <cell r="C81" t="str">
            <v>..</v>
          </cell>
          <cell r="D81" t="str">
            <v>..</v>
          </cell>
          <cell r="E81" t="str">
            <v>..</v>
          </cell>
          <cell r="F81" t="str">
            <v>..</v>
          </cell>
          <cell r="G81" t="str">
            <v>..</v>
          </cell>
          <cell r="H81" t="str">
            <v>..</v>
          </cell>
          <cell r="I81" t="str">
            <v>..</v>
          </cell>
          <cell r="J81" t="str">
            <v>..</v>
          </cell>
          <cell r="K81" t="str">
            <v>..</v>
          </cell>
          <cell r="L81" t="str">
            <v>..</v>
          </cell>
          <cell r="M81" t="str">
            <v>..</v>
          </cell>
          <cell r="N81" t="str">
            <v>..</v>
          </cell>
          <cell r="O81" t="str">
            <v>..</v>
          </cell>
          <cell r="P81" t="str">
            <v>..</v>
          </cell>
          <cell r="Q81" t="str">
            <v>..</v>
          </cell>
          <cell r="R81" t="str">
            <v>..</v>
          </cell>
        </row>
        <row r="82">
          <cell r="A82" t="str">
            <v>Guatemala</v>
          </cell>
          <cell r="B82">
            <v>950</v>
          </cell>
          <cell r="C82">
            <v>990</v>
          </cell>
          <cell r="D82">
            <v>1060</v>
          </cell>
          <cell r="E82">
            <v>1170</v>
          </cell>
          <cell r="F82">
            <v>1270</v>
          </cell>
          <cell r="G82">
            <v>1400</v>
          </cell>
          <cell r="H82">
            <v>1490</v>
          </cell>
          <cell r="I82">
            <v>1590</v>
          </cell>
          <cell r="J82">
            <v>1680</v>
          </cell>
          <cell r="K82">
            <v>1720</v>
          </cell>
          <cell r="L82">
            <v>1740</v>
          </cell>
          <cell r="M82">
            <v>1730</v>
          </cell>
          <cell r="N82">
            <v>1790</v>
          </cell>
          <cell r="O82">
            <v>1960</v>
          </cell>
          <cell r="P82">
            <v>2190</v>
          </cell>
          <cell r="Q82">
            <v>2400</v>
          </cell>
          <cell r="R82">
            <v>2640</v>
          </cell>
        </row>
        <row r="83">
          <cell r="A83" t="str">
            <v>Guinea</v>
          </cell>
          <cell r="B83">
            <v>430</v>
          </cell>
          <cell r="C83">
            <v>440</v>
          </cell>
          <cell r="D83">
            <v>470</v>
          </cell>
          <cell r="E83">
            <v>500</v>
          </cell>
          <cell r="F83">
            <v>490</v>
          </cell>
          <cell r="G83">
            <v>500</v>
          </cell>
          <cell r="H83">
            <v>510</v>
          </cell>
          <cell r="I83">
            <v>500</v>
          </cell>
          <cell r="J83">
            <v>470</v>
          </cell>
          <cell r="K83">
            <v>450</v>
          </cell>
          <cell r="L83">
            <v>410</v>
          </cell>
          <cell r="M83">
            <v>380</v>
          </cell>
          <cell r="N83">
            <v>370</v>
          </cell>
          <cell r="O83">
            <v>390</v>
          </cell>
          <cell r="P83">
            <v>440</v>
          </cell>
          <cell r="Q83">
            <v>440</v>
          </cell>
          <cell r="R83">
            <v>410</v>
          </cell>
        </row>
        <row r="84">
          <cell r="A84" t="str">
            <v>Guinea-Bissau</v>
          </cell>
          <cell r="B84">
            <v>220</v>
          </cell>
          <cell r="C84">
            <v>230</v>
          </cell>
          <cell r="D84">
            <v>230</v>
          </cell>
          <cell r="E84">
            <v>210</v>
          </cell>
          <cell r="F84">
            <v>200</v>
          </cell>
          <cell r="G84">
            <v>200</v>
          </cell>
          <cell r="H84">
            <v>220</v>
          </cell>
          <cell r="I84">
            <v>220</v>
          </cell>
          <cell r="J84">
            <v>140</v>
          </cell>
          <cell r="K84">
            <v>150</v>
          </cell>
          <cell r="L84">
            <v>160</v>
          </cell>
          <cell r="M84">
            <v>140</v>
          </cell>
          <cell r="N84">
            <v>130</v>
          </cell>
          <cell r="O84">
            <v>130</v>
          </cell>
          <cell r="P84">
            <v>160</v>
          </cell>
          <cell r="Q84">
            <v>180</v>
          </cell>
          <cell r="R84">
            <v>190</v>
          </cell>
        </row>
        <row r="85">
          <cell r="A85" t="str">
            <v>Guyana</v>
          </cell>
          <cell r="B85">
            <v>380</v>
          </cell>
          <cell r="C85">
            <v>390</v>
          </cell>
          <cell r="D85">
            <v>430</v>
          </cell>
          <cell r="E85">
            <v>500</v>
          </cell>
          <cell r="F85">
            <v>610</v>
          </cell>
          <cell r="G85">
            <v>730</v>
          </cell>
          <cell r="H85">
            <v>860</v>
          </cell>
          <cell r="I85">
            <v>910</v>
          </cell>
          <cell r="J85">
            <v>870</v>
          </cell>
          <cell r="K85">
            <v>890</v>
          </cell>
          <cell r="L85">
            <v>880</v>
          </cell>
          <cell r="M85">
            <v>870</v>
          </cell>
          <cell r="N85">
            <v>880</v>
          </cell>
          <cell r="O85">
            <v>910</v>
          </cell>
          <cell r="P85">
            <v>930</v>
          </cell>
          <cell r="Q85">
            <v>1030</v>
          </cell>
          <cell r="R85">
            <v>1130</v>
          </cell>
        </row>
        <row r="86">
          <cell r="A86" t="str">
            <v>Haiti</v>
          </cell>
          <cell r="B86">
            <v>390</v>
          </cell>
          <cell r="C86">
            <v>430</v>
          </cell>
          <cell r="D86">
            <v>320</v>
          </cell>
          <cell r="E86">
            <v>270</v>
          </cell>
          <cell r="F86">
            <v>250</v>
          </cell>
          <cell r="G86">
            <v>290</v>
          </cell>
          <cell r="H86">
            <v>390</v>
          </cell>
          <cell r="I86">
            <v>420</v>
          </cell>
          <cell r="J86">
            <v>430</v>
          </cell>
          <cell r="K86">
            <v>480</v>
          </cell>
          <cell r="L86">
            <v>500</v>
          </cell>
          <cell r="M86">
            <v>480</v>
          </cell>
          <cell r="N86">
            <v>440</v>
          </cell>
          <cell r="O86">
            <v>410</v>
          </cell>
          <cell r="P86">
            <v>420</v>
          </cell>
          <cell r="Q86">
            <v>460</v>
          </cell>
          <cell r="R86">
            <v>480</v>
          </cell>
        </row>
        <row r="87">
          <cell r="A87" t="str">
            <v>Heavily indebted poor countries (HIPC)</v>
          </cell>
          <cell r="B87">
            <v>348.71</v>
          </cell>
          <cell r="C87">
            <v>335.05</v>
          </cell>
          <cell r="D87">
            <v>321.43</v>
          </cell>
          <cell r="E87">
            <v>308.77999999999997</v>
          </cell>
          <cell r="F87">
            <v>274.19</v>
          </cell>
          <cell r="G87">
            <v>272.05</v>
          </cell>
          <cell r="H87">
            <v>281.39</v>
          </cell>
          <cell r="I87">
            <v>293.47000000000003</v>
          </cell>
          <cell r="J87">
            <v>291.66000000000003</v>
          </cell>
          <cell r="K87">
            <v>289.22000000000003</v>
          </cell>
          <cell r="L87">
            <v>281</v>
          </cell>
          <cell r="M87">
            <v>276.42</v>
          </cell>
          <cell r="N87">
            <v>273.73</v>
          </cell>
          <cell r="O87">
            <v>295.83999999999997</v>
          </cell>
          <cell r="P87">
            <v>339.09</v>
          </cell>
          <cell r="Q87">
            <v>383.6</v>
          </cell>
          <cell r="R87">
            <v>420.47</v>
          </cell>
        </row>
        <row r="88">
          <cell r="A88" t="str">
            <v>High income</v>
          </cell>
          <cell r="B88">
            <v>19402.740000000002</v>
          </cell>
          <cell r="C88">
            <v>20142.66</v>
          </cell>
          <cell r="D88">
            <v>21855.53</v>
          </cell>
          <cell r="E88">
            <v>22353.22</v>
          </cell>
          <cell r="F88">
            <v>23428.5</v>
          </cell>
          <cell r="G88">
            <v>24933.87</v>
          </cell>
          <cell r="H88">
            <v>26041.84</v>
          </cell>
          <cell r="I88">
            <v>26090.05</v>
          </cell>
          <cell r="J88">
            <v>25027.79</v>
          </cell>
          <cell r="K88">
            <v>25331.97</v>
          </cell>
          <cell r="L88">
            <v>26305.14</v>
          </cell>
          <cell r="M88">
            <v>26186.34</v>
          </cell>
          <cell r="N88">
            <v>25948.03</v>
          </cell>
          <cell r="O88">
            <v>27961.58</v>
          </cell>
          <cell r="P88">
            <v>31840.959999999999</v>
          </cell>
          <cell r="Q88">
            <v>34962.03</v>
          </cell>
          <cell r="R88">
            <v>36486.720000000001</v>
          </cell>
        </row>
        <row r="89">
          <cell r="A89" t="str">
            <v>High income: nonOECD</v>
          </cell>
          <cell r="B89">
            <v>8934.26</v>
          </cell>
          <cell r="C89">
            <v>9878.32</v>
          </cell>
          <cell r="D89">
            <v>11208.1</v>
          </cell>
          <cell r="E89">
            <v>11852.23</v>
          </cell>
          <cell r="F89">
            <v>12585.95</v>
          </cell>
          <cell r="G89">
            <v>13071.13</v>
          </cell>
          <cell r="H89">
            <v>13788.67</v>
          </cell>
          <cell r="I89">
            <v>14374.64</v>
          </cell>
          <cell r="J89">
            <v>13734.11</v>
          </cell>
          <cell r="K89">
            <v>13606.6</v>
          </cell>
          <cell r="L89">
            <v>14188.94</v>
          </cell>
          <cell r="M89">
            <v>14201.18</v>
          </cell>
          <cell r="N89">
            <v>14049.08</v>
          </cell>
          <cell r="O89">
            <v>14756.98</v>
          </cell>
          <cell r="P89">
            <v>16505.060000000001</v>
          </cell>
          <cell r="Q89">
            <v>18014.259999999998</v>
          </cell>
          <cell r="R89" t="str">
            <v>..</v>
          </cell>
        </row>
        <row r="90">
          <cell r="A90" t="str">
            <v>High income: OECD</v>
          </cell>
          <cell r="B90">
            <v>20206.53</v>
          </cell>
          <cell r="C90">
            <v>20936.009999999998</v>
          </cell>
          <cell r="D90">
            <v>22667.23</v>
          </cell>
          <cell r="E90">
            <v>23165.52</v>
          </cell>
          <cell r="F90">
            <v>24279.25</v>
          </cell>
          <cell r="G90">
            <v>25902.25</v>
          </cell>
          <cell r="H90">
            <v>27057.19</v>
          </cell>
          <cell r="I90">
            <v>27074.799999999999</v>
          </cell>
          <cell r="J90">
            <v>25987.89</v>
          </cell>
          <cell r="K90">
            <v>26336.43</v>
          </cell>
          <cell r="L90">
            <v>27354.1</v>
          </cell>
          <cell r="M90">
            <v>27236.93</v>
          </cell>
          <cell r="N90">
            <v>27001.66</v>
          </cell>
          <cell r="O90">
            <v>29142.85</v>
          </cell>
          <cell r="P90">
            <v>33223.97</v>
          </cell>
          <cell r="Q90">
            <v>36506.379999999997</v>
          </cell>
          <cell r="R90">
            <v>38120.04</v>
          </cell>
        </row>
        <row r="91">
          <cell r="A91" t="str">
            <v>Honduras</v>
          </cell>
          <cell r="B91">
            <v>700</v>
          </cell>
          <cell r="C91">
            <v>620</v>
          </cell>
          <cell r="D91">
            <v>610</v>
          </cell>
          <cell r="E91">
            <v>650</v>
          </cell>
          <cell r="F91">
            <v>620</v>
          </cell>
          <cell r="G91">
            <v>640</v>
          </cell>
          <cell r="H91">
            <v>660</v>
          </cell>
          <cell r="I91">
            <v>710</v>
          </cell>
          <cell r="J91">
            <v>730</v>
          </cell>
          <cell r="K91">
            <v>770</v>
          </cell>
          <cell r="L91">
            <v>860</v>
          </cell>
          <cell r="M91">
            <v>890</v>
          </cell>
          <cell r="N91">
            <v>910</v>
          </cell>
          <cell r="O91">
            <v>960</v>
          </cell>
          <cell r="P91">
            <v>1040</v>
          </cell>
          <cell r="Q91">
            <v>1120</v>
          </cell>
          <cell r="R91">
            <v>1200</v>
          </cell>
        </row>
        <row r="92">
          <cell r="A92" t="str">
            <v>Hong Kong, China</v>
          </cell>
          <cell r="B92">
            <v>12500</v>
          </cell>
          <cell r="C92">
            <v>14220</v>
          </cell>
          <cell r="D92">
            <v>16620</v>
          </cell>
          <cell r="E92">
            <v>19720</v>
          </cell>
          <cell r="F92">
            <v>21900</v>
          </cell>
          <cell r="G92">
            <v>23930</v>
          </cell>
          <cell r="H92">
            <v>24400</v>
          </cell>
          <cell r="I92">
            <v>26180</v>
          </cell>
          <cell r="J92">
            <v>25150</v>
          </cell>
          <cell r="K92">
            <v>25730</v>
          </cell>
          <cell r="L92">
            <v>26980</v>
          </cell>
          <cell r="M92">
            <v>26060</v>
          </cell>
          <cell r="N92">
            <v>24680</v>
          </cell>
          <cell r="O92">
            <v>25590</v>
          </cell>
          <cell r="P92">
            <v>27130</v>
          </cell>
          <cell r="Q92">
            <v>27690</v>
          </cell>
          <cell r="R92">
            <v>28460</v>
          </cell>
        </row>
        <row r="93">
          <cell r="A93" t="str">
            <v>Hungary</v>
          </cell>
          <cell r="B93">
            <v>2880</v>
          </cell>
          <cell r="C93">
            <v>2780</v>
          </cell>
          <cell r="D93">
            <v>3170</v>
          </cell>
          <cell r="E93">
            <v>3490</v>
          </cell>
          <cell r="F93">
            <v>3850</v>
          </cell>
          <cell r="G93">
            <v>4110</v>
          </cell>
          <cell r="H93">
            <v>4250</v>
          </cell>
          <cell r="I93">
            <v>4320</v>
          </cell>
          <cell r="J93">
            <v>4310</v>
          </cell>
          <cell r="K93">
            <v>4420</v>
          </cell>
          <cell r="L93">
            <v>4620</v>
          </cell>
          <cell r="M93">
            <v>4800</v>
          </cell>
          <cell r="N93">
            <v>5290</v>
          </cell>
          <cell r="O93">
            <v>6600</v>
          </cell>
          <cell r="P93">
            <v>8540</v>
          </cell>
          <cell r="Q93">
            <v>10210</v>
          </cell>
          <cell r="R93">
            <v>10950</v>
          </cell>
        </row>
        <row r="94">
          <cell r="A94" t="str">
            <v>IBRD only</v>
          </cell>
          <cell r="B94">
            <v>1296.57</v>
          </cell>
          <cell r="C94">
            <v>1389.71</v>
          </cell>
          <cell r="D94">
            <v>1475.96</v>
          </cell>
          <cell r="E94">
            <v>1533.97</v>
          </cell>
          <cell r="F94">
            <v>1616.53</v>
          </cell>
          <cell r="G94">
            <v>1750.6</v>
          </cell>
          <cell r="H94">
            <v>1933.96</v>
          </cell>
          <cell r="I94">
            <v>2069.4699999999998</v>
          </cell>
          <cell r="J94">
            <v>1963.44</v>
          </cell>
          <cell r="K94">
            <v>1909.39</v>
          </cell>
          <cell r="L94">
            <v>1976.51</v>
          </cell>
          <cell r="M94">
            <v>1992.59</v>
          </cell>
          <cell r="N94">
            <v>2028</v>
          </cell>
          <cell r="O94">
            <v>2206.46</v>
          </cell>
          <cell r="P94">
            <v>2570.65</v>
          </cell>
          <cell r="Q94">
            <v>2994.81</v>
          </cell>
          <cell r="R94">
            <v>3459.75</v>
          </cell>
        </row>
        <row r="95">
          <cell r="A95" t="str">
            <v>Iceland</v>
          </cell>
          <cell r="B95">
            <v>24140</v>
          </cell>
          <cell r="C95">
            <v>24560</v>
          </cell>
          <cell r="D95">
            <v>25790</v>
          </cell>
          <cell r="E95">
            <v>25400</v>
          </cell>
          <cell r="F95">
            <v>24960</v>
          </cell>
          <cell r="G95">
            <v>24740</v>
          </cell>
          <cell r="H95">
            <v>26470</v>
          </cell>
          <cell r="I95">
            <v>27580</v>
          </cell>
          <cell r="J95">
            <v>28210</v>
          </cell>
          <cell r="K95">
            <v>29420</v>
          </cell>
          <cell r="L95">
            <v>30580</v>
          </cell>
          <cell r="M95">
            <v>29380</v>
          </cell>
          <cell r="N95">
            <v>28860</v>
          </cell>
          <cell r="O95">
            <v>31570</v>
          </cell>
          <cell r="P95">
            <v>39800</v>
          </cell>
          <cell r="Q95">
            <v>48570</v>
          </cell>
          <cell r="R95">
            <v>50580</v>
          </cell>
        </row>
        <row r="96">
          <cell r="A96" t="str">
            <v>IDA blend</v>
          </cell>
          <cell r="B96">
            <v>442.04</v>
          </cell>
          <cell r="C96">
            <v>413.26</v>
          </cell>
          <cell r="D96">
            <v>407.35</v>
          </cell>
          <cell r="E96">
            <v>415.69</v>
          </cell>
          <cell r="F96">
            <v>441.56</v>
          </cell>
          <cell r="G96">
            <v>492.73</v>
          </cell>
          <cell r="H96">
            <v>535.89</v>
          </cell>
          <cell r="I96">
            <v>543.23</v>
          </cell>
          <cell r="J96">
            <v>476.75</v>
          </cell>
          <cell r="K96">
            <v>479.55</v>
          </cell>
          <cell r="L96">
            <v>487.73</v>
          </cell>
          <cell r="M96">
            <v>518.55999999999995</v>
          </cell>
          <cell r="N96">
            <v>534.36</v>
          </cell>
          <cell r="O96">
            <v>600.22</v>
          </cell>
          <cell r="P96">
            <v>705.44</v>
          </cell>
          <cell r="Q96">
            <v>813.89</v>
          </cell>
          <cell r="R96">
            <v>910.25</v>
          </cell>
        </row>
        <row r="97">
          <cell r="A97" t="str">
            <v>IDA only</v>
          </cell>
          <cell r="B97">
            <v>318.94</v>
          </cell>
          <cell r="C97">
            <v>312.08</v>
          </cell>
          <cell r="D97">
            <v>306.76</v>
          </cell>
          <cell r="E97">
            <v>291.25</v>
          </cell>
          <cell r="F97">
            <v>269.19</v>
          </cell>
          <cell r="G97">
            <v>277.89</v>
          </cell>
          <cell r="H97">
            <v>298.27</v>
          </cell>
          <cell r="I97">
            <v>318.27999999999997</v>
          </cell>
          <cell r="J97">
            <v>317.74</v>
          </cell>
          <cell r="K97">
            <v>317.52</v>
          </cell>
          <cell r="L97">
            <v>317.04000000000002</v>
          </cell>
          <cell r="M97">
            <v>323.51</v>
          </cell>
          <cell r="N97">
            <v>326.42</v>
          </cell>
          <cell r="O97">
            <v>355.74</v>
          </cell>
          <cell r="P97">
            <v>407.04</v>
          </cell>
          <cell r="Q97">
            <v>472.18</v>
          </cell>
          <cell r="R97">
            <v>532.64</v>
          </cell>
        </row>
        <row r="98">
          <cell r="A98" t="str">
            <v>IDA total</v>
          </cell>
          <cell r="B98">
            <v>392.63</v>
          </cell>
          <cell r="C98">
            <v>371.96</v>
          </cell>
          <cell r="D98">
            <v>366.07</v>
          </cell>
          <cell r="E98">
            <v>365.11</v>
          </cell>
          <cell r="F98">
            <v>372.19</v>
          </cell>
          <cell r="G98">
            <v>406.3</v>
          </cell>
          <cell r="H98">
            <v>439.94</v>
          </cell>
          <cell r="I98">
            <v>451.81</v>
          </cell>
          <cell r="J98">
            <v>411.29</v>
          </cell>
          <cell r="K98">
            <v>412.64</v>
          </cell>
          <cell r="L98">
            <v>417.13</v>
          </cell>
          <cell r="M98">
            <v>437.84</v>
          </cell>
          <cell r="N98">
            <v>448.06</v>
          </cell>
          <cell r="O98">
            <v>498.48</v>
          </cell>
          <cell r="P98">
            <v>580.86</v>
          </cell>
          <cell r="Q98">
            <v>670.55</v>
          </cell>
          <cell r="R98">
            <v>751.06</v>
          </cell>
        </row>
        <row r="99">
          <cell r="A99" t="str">
            <v>India</v>
          </cell>
          <cell r="B99">
            <v>390</v>
          </cell>
          <cell r="C99">
            <v>350</v>
          </cell>
          <cell r="D99">
            <v>330</v>
          </cell>
          <cell r="E99">
            <v>310</v>
          </cell>
          <cell r="F99">
            <v>330</v>
          </cell>
          <cell r="G99">
            <v>380</v>
          </cell>
          <cell r="H99">
            <v>410</v>
          </cell>
          <cell r="I99">
            <v>420</v>
          </cell>
          <cell r="J99">
            <v>420</v>
          </cell>
          <cell r="K99">
            <v>440</v>
          </cell>
          <cell r="L99">
            <v>450</v>
          </cell>
          <cell r="M99">
            <v>460</v>
          </cell>
          <cell r="N99">
            <v>470</v>
          </cell>
          <cell r="O99">
            <v>530</v>
          </cell>
          <cell r="P99">
            <v>630</v>
          </cell>
          <cell r="Q99">
            <v>730</v>
          </cell>
          <cell r="R99">
            <v>820</v>
          </cell>
        </row>
        <row r="100">
          <cell r="A100" t="str">
            <v>Indonesia</v>
          </cell>
          <cell r="B100">
            <v>620</v>
          </cell>
          <cell r="C100">
            <v>620</v>
          </cell>
          <cell r="D100">
            <v>680</v>
          </cell>
          <cell r="E100">
            <v>810</v>
          </cell>
          <cell r="F100">
            <v>900</v>
          </cell>
          <cell r="G100">
            <v>1010</v>
          </cell>
          <cell r="H100">
            <v>1120</v>
          </cell>
          <cell r="I100">
            <v>1120</v>
          </cell>
          <cell r="J100">
            <v>670</v>
          </cell>
          <cell r="K100">
            <v>590</v>
          </cell>
          <cell r="L100">
            <v>590</v>
          </cell>
          <cell r="M100">
            <v>740</v>
          </cell>
          <cell r="N100">
            <v>810</v>
          </cell>
          <cell r="O100">
            <v>920</v>
          </cell>
          <cell r="P100">
            <v>1110</v>
          </cell>
          <cell r="Q100">
            <v>1260</v>
          </cell>
          <cell r="R100">
            <v>1420</v>
          </cell>
        </row>
        <row r="101">
          <cell r="A101" t="str">
            <v>Iran</v>
          </cell>
          <cell r="B101">
            <v>2470</v>
          </cell>
          <cell r="C101" t="str">
            <v>..</v>
          </cell>
          <cell r="D101" t="str">
            <v>..</v>
          </cell>
          <cell r="E101" t="str">
            <v>..</v>
          </cell>
          <cell r="F101" t="str">
            <v>..</v>
          </cell>
          <cell r="G101">
            <v>1270</v>
          </cell>
          <cell r="H101">
            <v>1570</v>
          </cell>
          <cell r="I101">
            <v>1760</v>
          </cell>
          <cell r="J101">
            <v>1730</v>
          </cell>
          <cell r="K101">
            <v>1670</v>
          </cell>
          <cell r="L101">
            <v>1680</v>
          </cell>
          <cell r="M101">
            <v>1720</v>
          </cell>
          <cell r="N101">
            <v>1740</v>
          </cell>
          <cell r="O101">
            <v>1970</v>
          </cell>
          <cell r="P101">
            <v>2240</v>
          </cell>
          <cell r="Q101">
            <v>2600</v>
          </cell>
          <cell r="R101">
            <v>3000</v>
          </cell>
        </row>
        <row r="102">
          <cell r="A102" t="str">
            <v>Iraq</v>
          </cell>
          <cell r="B102" t="str">
            <v>..</v>
          </cell>
          <cell r="C102" t="str">
            <v>..</v>
          </cell>
          <cell r="D102" t="str">
            <v>..</v>
          </cell>
          <cell r="E102" t="str">
            <v>..</v>
          </cell>
          <cell r="F102" t="str">
            <v>..</v>
          </cell>
          <cell r="G102" t="str">
            <v>..</v>
          </cell>
          <cell r="H102" t="str">
            <v>..</v>
          </cell>
          <cell r="I102" t="str">
            <v>..</v>
          </cell>
          <cell r="J102" t="str">
            <v>..</v>
          </cell>
          <cell r="K102" t="str">
            <v>..</v>
          </cell>
          <cell r="L102" t="str">
            <v>..</v>
          </cell>
          <cell r="M102" t="str">
            <v>..</v>
          </cell>
          <cell r="N102" t="str">
            <v>..</v>
          </cell>
          <cell r="O102" t="str">
            <v>..</v>
          </cell>
          <cell r="P102" t="str">
            <v>..</v>
          </cell>
          <cell r="Q102" t="str">
            <v>..</v>
          </cell>
          <cell r="R102" t="str">
            <v>..</v>
          </cell>
        </row>
        <row r="103">
          <cell r="A103" t="str">
            <v>Ireland</v>
          </cell>
          <cell r="B103">
            <v>12060</v>
          </cell>
          <cell r="C103">
            <v>12600</v>
          </cell>
          <cell r="D103">
            <v>13870</v>
          </cell>
          <cell r="E103">
            <v>14040</v>
          </cell>
          <cell r="F103">
            <v>14910</v>
          </cell>
          <cell r="G103">
            <v>16210</v>
          </cell>
          <cell r="H103">
            <v>18230</v>
          </cell>
          <cell r="I103">
            <v>20070</v>
          </cell>
          <cell r="J103">
            <v>20780</v>
          </cell>
          <cell r="K103">
            <v>21930</v>
          </cell>
          <cell r="L103">
            <v>23120</v>
          </cell>
          <cell r="M103">
            <v>23030</v>
          </cell>
          <cell r="N103">
            <v>23600</v>
          </cell>
          <cell r="O103">
            <v>28430</v>
          </cell>
          <cell r="P103">
            <v>35010</v>
          </cell>
          <cell r="Q103">
            <v>41140</v>
          </cell>
          <cell r="R103">
            <v>45580</v>
          </cell>
        </row>
        <row r="104">
          <cell r="A104" t="str">
            <v>Isle of Man</v>
          </cell>
          <cell r="B104" t="str">
            <v>..</v>
          </cell>
          <cell r="C104" t="str">
            <v>..</v>
          </cell>
          <cell r="D104" t="str">
            <v>..</v>
          </cell>
          <cell r="E104" t="str">
            <v>..</v>
          </cell>
          <cell r="F104" t="str">
            <v>..</v>
          </cell>
          <cell r="G104" t="str">
            <v>..</v>
          </cell>
          <cell r="H104" t="str">
            <v>..</v>
          </cell>
          <cell r="I104" t="str">
            <v>..</v>
          </cell>
          <cell r="J104" t="str">
            <v>..</v>
          </cell>
          <cell r="K104" t="str">
            <v>..</v>
          </cell>
          <cell r="L104" t="str">
            <v>..</v>
          </cell>
          <cell r="M104" t="str">
            <v>..</v>
          </cell>
          <cell r="N104">
            <v>24700</v>
          </cell>
          <cell r="O104">
            <v>28620</v>
          </cell>
          <cell r="P104" t="str">
            <v>..</v>
          </cell>
          <cell r="Q104" t="str">
            <v>..</v>
          </cell>
          <cell r="R104" t="str">
            <v>..</v>
          </cell>
        </row>
        <row r="105">
          <cell r="A105" t="str">
            <v>Israel</v>
          </cell>
          <cell r="B105">
            <v>10860</v>
          </cell>
          <cell r="C105">
            <v>11490</v>
          </cell>
          <cell r="D105">
            <v>12590</v>
          </cell>
          <cell r="E105">
            <v>13070</v>
          </cell>
          <cell r="F105">
            <v>13830</v>
          </cell>
          <cell r="G105">
            <v>14780</v>
          </cell>
          <cell r="H105">
            <v>16420</v>
          </cell>
          <cell r="I105">
            <v>17010</v>
          </cell>
          <cell r="J105">
            <v>16840</v>
          </cell>
          <cell r="K105">
            <v>16500</v>
          </cell>
          <cell r="L105">
            <v>17090</v>
          </cell>
          <cell r="M105">
            <v>16940</v>
          </cell>
          <cell r="N105">
            <v>16040</v>
          </cell>
          <cell r="O105">
            <v>16320</v>
          </cell>
          <cell r="P105">
            <v>17350</v>
          </cell>
          <cell r="Q105">
            <v>18580</v>
          </cell>
          <cell r="R105" t="str">
            <v>..</v>
          </cell>
        </row>
        <row r="106">
          <cell r="A106" t="str">
            <v>Italy</v>
          </cell>
          <cell r="B106">
            <v>17900</v>
          </cell>
          <cell r="C106">
            <v>19510</v>
          </cell>
          <cell r="D106">
            <v>21960</v>
          </cell>
          <cell r="E106">
            <v>20640</v>
          </cell>
          <cell r="F106">
            <v>19930</v>
          </cell>
          <cell r="G106">
            <v>19750</v>
          </cell>
          <cell r="H106">
            <v>20790</v>
          </cell>
          <cell r="I106">
            <v>21320</v>
          </cell>
          <cell r="J106">
            <v>21240</v>
          </cell>
          <cell r="K106">
            <v>21050</v>
          </cell>
          <cell r="L106">
            <v>20900</v>
          </cell>
          <cell r="M106">
            <v>20180</v>
          </cell>
          <cell r="N106">
            <v>19760</v>
          </cell>
          <cell r="O106">
            <v>22170</v>
          </cell>
          <cell r="P106">
            <v>26670</v>
          </cell>
          <cell r="Q106">
            <v>30250</v>
          </cell>
          <cell r="R106">
            <v>32020</v>
          </cell>
        </row>
        <row r="107">
          <cell r="A107" t="str">
            <v>Jamaica</v>
          </cell>
          <cell r="B107">
            <v>1790</v>
          </cell>
          <cell r="C107">
            <v>1770</v>
          </cell>
          <cell r="D107">
            <v>1630</v>
          </cell>
          <cell r="E107">
            <v>1810</v>
          </cell>
          <cell r="F107">
            <v>1830</v>
          </cell>
          <cell r="G107">
            <v>2130</v>
          </cell>
          <cell r="H107">
            <v>2320</v>
          </cell>
          <cell r="I107">
            <v>2540</v>
          </cell>
          <cell r="J107">
            <v>2660</v>
          </cell>
          <cell r="K107">
            <v>2830</v>
          </cell>
          <cell r="L107">
            <v>2930</v>
          </cell>
          <cell r="M107">
            <v>2940</v>
          </cell>
          <cell r="N107">
            <v>2950</v>
          </cell>
          <cell r="O107">
            <v>3110</v>
          </cell>
          <cell r="P107">
            <v>3320</v>
          </cell>
          <cell r="Q107">
            <v>3420</v>
          </cell>
          <cell r="R107">
            <v>3480</v>
          </cell>
        </row>
        <row r="108">
          <cell r="A108" t="str">
            <v>Japan</v>
          </cell>
          <cell r="B108">
            <v>26580</v>
          </cell>
          <cell r="C108">
            <v>27330</v>
          </cell>
          <cell r="D108">
            <v>29260</v>
          </cell>
          <cell r="E108">
            <v>32220</v>
          </cell>
          <cell r="F108">
            <v>35630</v>
          </cell>
          <cell r="G108">
            <v>40220</v>
          </cell>
          <cell r="H108">
            <v>41240</v>
          </cell>
          <cell r="I108">
            <v>38420</v>
          </cell>
          <cell r="J108">
            <v>32870</v>
          </cell>
          <cell r="K108">
            <v>32220</v>
          </cell>
          <cell r="L108">
            <v>34490</v>
          </cell>
          <cell r="M108">
            <v>35050</v>
          </cell>
          <cell r="N108">
            <v>33130</v>
          </cell>
          <cell r="O108">
            <v>33430</v>
          </cell>
          <cell r="P108">
            <v>36540</v>
          </cell>
          <cell r="Q108">
            <v>38950</v>
          </cell>
          <cell r="R108">
            <v>38410</v>
          </cell>
        </row>
        <row r="109">
          <cell r="A109" t="str">
            <v>Jordan</v>
          </cell>
          <cell r="B109">
            <v>1390</v>
          </cell>
          <cell r="C109">
            <v>1120</v>
          </cell>
          <cell r="D109">
            <v>1330</v>
          </cell>
          <cell r="E109">
            <v>1380</v>
          </cell>
          <cell r="F109">
            <v>1450</v>
          </cell>
          <cell r="G109">
            <v>1560</v>
          </cell>
          <cell r="H109">
            <v>1570</v>
          </cell>
          <cell r="I109">
            <v>1580</v>
          </cell>
          <cell r="J109">
            <v>1590</v>
          </cell>
          <cell r="K109">
            <v>1650</v>
          </cell>
          <cell r="L109">
            <v>1790</v>
          </cell>
          <cell r="M109">
            <v>1850</v>
          </cell>
          <cell r="N109">
            <v>1890</v>
          </cell>
          <cell r="O109">
            <v>2000</v>
          </cell>
          <cell r="P109">
            <v>2260</v>
          </cell>
          <cell r="Q109">
            <v>2490</v>
          </cell>
          <cell r="R109">
            <v>2660</v>
          </cell>
        </row>
        <row r="110">
          <cell r="A110" t="str">
            <v>Kazakhstan</v>
          </cell>
          <cell r="B110" t="str">
            <v>..</v>
          </cell>
          <cell r="C110" t="str">
            <v>..</v>
          </cell>
          <cell r="D110">
            <v>1480</v>
          </cell>
          <cell r="E110">
            <v>1430</v>
          </cell>
          <cell r="F110">
            <v>1310</v>
          </cell>
          <cell r="G110">
            <v>1280</v>
          </cell>
          <cell r="H110">
            <v>1340</v>
          </cell>
          <cell r="I110">
            <v>1390</v>
          </cell>
          <cell r="J110">
            <v>1390</v>
          </cell>
          <cell r="K110">
            <v>1290</v>
          </cell>
          <cell r="L110">
            <v>1270</v>
          </cell>
          <cell r="M110">
            <v>1350</v>
          </cell>
          <cell r="N110">
            <v>1520</v>
          </cell>
          <cell r="O110">
            <v>1800</v>
          </cell>
          <cell r="P110">
            <v>2300</v>
          </cell>
          <cell r="Q110">
            <v>2940</v>
          </cell>
          <cell r="R110">
            <v>3790</v>
          </cell>
        </row>
        <row r="111">
          <cell r="A111" t="str">
            <v>Kenya</v>
          </cell>
          <cell r="B111">
            <v>380</v>
          </cell>
          <cell r="C111">
            <v>350</v>
          </cell>
          <cell r="D111">
            <v>330</v>
          </cell>
          <cell r="E111">
            <v>270</v>
          </cell>
          <cell r="F111">
            <v>260</v>
          </cell>
          <cell r="G111">
            <v>270</v>
          </cell>
          <cell r="H111">
            <v>340</v>
          </cell>
          <cell r="I111">
            <v>400</v>
          </cell>
          <cell r="J111">
            <v>440</v>
          </cell>
          <cell r="K111">
            <v>440</v>
          </cell>
          <cell r="L111">
            <v>430</v>
          </cell>
          <cell r="M111">
            <v>410</v>
          </cell>
          <cell r="N111">
            <v>400</v>
          </cell>
          <cell r="O111">
            <v>420</v>
          </cell>
          <cell r="P111">
            <v>470</v>
          </cell>
          <cell r="Q111">
            <v>540</v>
          </cell>
          <cell r="R111">
            <v>580</v>
          </cell>
        </row>
        <row r="112">
          <cell r="A112" t="str">
            <v>Kiribati</v>
          </cell>
          <cell r="B112">
            <v>720</v>
          </cell>
          <cell r="C112">
            <v>830</v>
          </cell>
          <cell r="D112">
            <v>820</v>
          </cell>
          <cell r="E112">
            <v>790</v>
          </cell>
          <cell r="F112">
            <v>850</v>
          </cell>
          <cell r="G112">
            <v>940</v>
          </cell>
          <cell r="H112">
            <v>890</v>
          </cell>
          <cell r="I112">
            <v>1150</v>
          </cell>
          <cell r="J112">
            <v>1150</v>
          </cell>
          <cell r="K112">
            <v>1100</v>
          </cell>
          <cell r="L112">
            <v>1030</v>
          </cell>
          <cell r="M112">
            <v>1040</v>
          </cell>
          <cell r="N112">
            <v>1040</v>
          </cell>
          <cell r="O112">
            <v>980</v>
          </cell>
          <cell r="P112">
            <v>1070</v>
          </cell>
          <cell r="Q112">
            <v>1170</v>
          </cell>
          <cell r="R112">
            <v>1230</v>
          </cell>
        </row>
        <row r="113">
          <cell r="A113" t="str">
            <v>Korea, Dem. Rep.</v>
          </cell>
          <cell r="B113" t="str">
            <v>..</v>
          </cell>
          <cell r="C113" t="str">
            <v>..</v>
          </cell>
          <cell r="D113" t="str">
            <v>..</v>
          </cell>
          <cell r="E113" t="str">
            <v>..</v>
          </cell>
          <cell r="F113" t="str">
            <v>..</v>
          </cell>
          <cell r="G113" t="str">
            <v>..</v>
          </cell>
          <cell r="H113" t="str">
            <v>..</v>
          </cell>
          <cell r="I113" t="str">
            <v>..</v>
          </cell>
          <cell r="J113" t="str">
            <v>..</v>
          </cell>
          <cell r="K113" t="str">
            <v>..</v>
          </cell>
          <cell r="L113" t="str">
            <v>..</v>
          </cell>
          <cell r="M113" t="str">
            <v>..</v>
          </cell>
          <cell r="N113" t="str">
            <v>..</v>
          </cell>
          <cell r="O113" t="str">
            <v>..</v>
          </cell>
          <cell r="P113" t="str">
            <v>..</v>
          </cell>
          <cell r="Q113" t="str">
            <v>..</v>
          </cell>
          <cell r="R113" t="str">
            <v>..</v>
          </cell>
        </row>
        <row r="114">
          <cell r="A114" t="str">
            <v>Korea, Rep.</v>
          </cell>
          <cell r="B114">
            <v>6000</v>
          </cell>
          <cell r="C114">
            <v>6980</v>
          </cell>
          <cell r="D114">
            <v>7700</v>
          </cell>
          <cell r="E114">
            <v>8330</v>
          </cell>
          <cell r="F114">
            <v>9270</v>
          </cell>
          <cell r="G114">
            <v>10770</v>
          </cell>
          <cell r="H114">
            <v>12070</v>
          </cell>
          <cell r="I114">
            <v>12190</v>
          </cell>
          <cell r="J114">
            <v>9200</v>
          </cell>
          <cell r="K114">
            <v>9220</v>
          </cell>
          <cell r="L114">
            <v>9800</v>
          </cell>
          <cell r="M114">
            <v>10580</v>
          </cell>
          <cell r="N114">
            <v>11280</v>
          </cell>
          <cell r="O114">
            <v>12060</v>
          </cell>
          <cell r="P114">
            <v>14030</v>
          </cell>
          <cell r="Q114">
            <v>15880</v>
          </cell>
          <cell r="R114">
            <v>17690</v>
          </cell>
        </row>
        <row r="115">
          <cell r="A115" t="str">
            <v>Kuwait</v>
          </cell>
          <cell r="B115" t="str">
            <v>..</v>
          </cell>
          <cell r="C115" t="str">
            <v>..</v>
          </cell>
          <cell r="D115" t="str">
            <v>..</v>
          </cell>
          <cell r="E115" t="str">
            <v>..</v>
          </cell>
          <cell r="F115" t="str">
            <v>..</v>
          </cell>
          <cell r="G115">
            <v>18290</v>
          </cell>
          <cell r="H115">
            <v>17930</v>
          </cell>
          <cell r="I115">
            <v>18560</v>
          </cell>
          <cell r="J115">
            <v>17770</v>
          </cell>
          <cell r="K115">
            <v>15630</v>
          </cell>
          <cell r="L115">
            <v>16790</v>
          </cell>
          <cell r="M115">
            <v>17320</v>
          </cell>
          <cell r="N115">
            <v>17590</v>
          </cell>
          <cell r="O115">
            <v>20050</v>
          </cell>
          <cell r="P115">
            <v>24540</v>
          </cell>
          <cell r="Q115">
            <v>30630</v>
          </cell>
          <cell r="R115" t="str">
            <v>..</v>
          </cell>
        </row>
        <row r="116">
          <cell r="A116" t="str">
            <v>Kyrgyz Republic</v>
          </cell>
          <cell r="B116" t="str">
            <v>..</v>
          </cell>
          <cell r="C116" t="str">
            <v>..</v>
          </cell>
          <cell r="D116">
            <v>510</v>
          </cell>
          <cell r="E116">
            <v>450</v>
          </cell>
          <cell r="F116">
            <v>370</v>
          </cell>
          <cell r="G116">
            <v>350</v>
          </cell>
          <cell r="H116">
            <v>380</v>
          </cell>
          <cell r="I116">
            <v>390</v>
          </cell>
          <cell r="J116">
            <v>350</v>
          </cell>
          <cell r="K116">
            <v>300</v>
          </cell>
          <cell r="L116">
            <v>280</v>
          </cell>
          <cell r="M116">
            <v>280</v>
          </cell>
          <cell r="N116">
            <v>290</v>
          </cell>
          <cell r="O116">
            <v>340</v>
          </cell>
          <cell r="P116">
            <v>400</v>
          </cell>
          <cell r="Q116">
            <v>450</v>
          </cell>
          <cell r="R116">
            <v>490</v>
          </cell>
        </row>
        <row r="117">
          <cell r="A117" t="str">
            <v>Lao PDR</v>
          </cell>
          <cell r="B117">
            <v>200</v>
          </cell>
          <cell r="C117">
            <v>220</v>
          </cell>
          <cell r="D117">
            <v>260</v>
          </cell>
          <cell r="E117">
            <v>290</v>
          </cell>
          <cell r="F117">
            <v>320</v>
          </cell>
          <cell r="G117">
            <v>360</v>
          </cell>
          <cell r="H117">
            <v>390</v>
          </cell>
          <cell r="I117">
            <v>380</v>
          </cell>
          <cell r="J117">
            <v>310</v>
          </cell>
          <cell r="K117">
            <v>290</v>
          </cell>
          <cell r="L117">
            <v>290</v>
          </cell>
          <cell r="M117">
            <v>310</v>
          </cell>
          <cell r="N117">
            <v>330</v>
          </cell>
          <cell r="O117">
            <v>350</v>
          </cell>
          <cell r="P117">
            <v>420</v>
          </cell>
          <cell r="Q117">
            <v>450</v>
          </cell>
          <cell r="R117">
            <v>500</v>
          </cell>
        </row>
        <row r="118">
          <cell r="A118" t="str">
            <v>Latin America &amp; Caribbean</v>
          </cell>
          <cell r="B118">
            <v>2237.4499999999998</v>
          </cell>
          <cell r="C118">
            <v>2476.52</v>
          </cell>
          <cell r="D118">
            <v>2756.12</v>
          </cell>
          <cell r="E118">
            <v>2920.17</v>
          </cell>
          <cell r="F118">
            <v>3191.33</v>
          </cell>
          <cell r="G118">
            <v>3359.49</v>
          </cell>
          <cell r="H118">
            <v>3687.49</v>
          </cell>
          <cell r="I118">
            <v>3993.62</v>
          </cell>
          <cell r="J118">
            <v>3969.86</v>
          </cell>
          <cell r="K118">
            <v>3732.03</v>
          </cell>
          <cell r="L118">
            <v>3770.13</v>
          </cell>
          <cell r="M118">
            <v>3626.77</v>
          </cell>
          <cell r="N118">
            <v>3364.11</v>
          </cell>
          <cell r="O118">
            <v>3362.4</v>
          </cell>
          <cell r="P118">
            <v>3687.85</v>
          </cell>
          <cell r="Q118">
            <v>4156.5200000000004</v>
          </cell>
          <cell r="R118">
            <v>4767.34</v>
          </cell>
        </row>
        <row r="119">
          <cell r="A119" t="str">
            <v>Latvia</v>
          </cell>
          <cell r="B119">
            <v>2790</v>
          </cell>
          <cell r="C119">
            <v>2540</v>
          </cell>
          <cell r="D119">
            <v>1840</v>
          </cell>
          <cell r="E119">
            <v>1810</v>
          </cell>
          <cell r="F119">
            <v>1950</v>
          </cell>
          <cell r="G119">
            <v>2050</v>
          </cell>
          <cell r="H119">
            <v>2260</v>
          </cell>
          <cell r="I119">
            <v>2510</v>
          </cell>
          <cell r="J119">
            <v>2650</v>
          </cell>
          <cell r="K119">
            <v>2840</v>
          </cell>
          <cell r="L119">
            <v>3220</v>
          </cell>
          <cell r="M119">
            <v>3550</v>
          </cell>
          <cell r="N119">
            <v>3840</v>
          </cell>
          <cell r="O119">
            <v>4450</v>
          </cell>
          <cell r="P119">
            <v>5450</v>
          </cell>
          <cell r="Q119">
            <v>6760</v>
          </cell>
          <cell r="R119">
            <v>8100</v>
          </cell>
        </row>
        <row r="120">
          <cell r="A120" t="str">
            <v>Least developed countries: UN classification</v>
          </cell>
          <cell r="B120">
            <v>308.75</v>
          </cell>
          <cell r="C120">
            <v>302.77</v>
          </cell>
          <cell r="D120">
            <v>283.39</v>
          </cell>
          <cell r="E120">
            <v>269.22000000000003</v>
          </cell>
          <cell r="F120">
            <v>242.02</v>
          </cell>
          <cell r="G120">
            <v>247.64</v>
          </cell>
          <cell r="H120">
            <v>258.49</v>
          </cell>
          <cell r="I120">
            <v>272.10000000000002</v>
          </cell>
          <cell r="J120">
            <v>270.91000000000003</v>
          </cell>
          <cell r="K120">
            <v>269.82</v>
          </cell>
          <cell r="L120">
            <v>271.10000000000002</v>
          </cell>
          <cell r="M120">
            <v>272.11</v>
          </cell>
          <cell r="N120">
            <v>276.61</v>
          </cell>
          <cell r="O120">
            <v>296.2</v>
          </cell>
          <cell r="P120">
            <v>338.52</v>
          </cell>
          <cell r="Q120">
            <v>389.34</v>
          </cell>
          <cell r="R120">
            <v>435.95</v>
          </cell>
        </row>
        <row r="121">
          <cell r="A121" t="str">
            <v>Lebanon</v>
          </cell>
          <cell r="B121">
            <v>1230</v>
          </cell>
          <cell r="C121">
            <v>1610</v>
          </cell>
          <cell r="D121">
            <v>1640</v>
          </cell>
          <cell r="E121">
            <v>1970</v>
          </cell>
          <cell r="F121">
            <v>2490</v>
          </cell>
          <cell r="G121">
            <v>3140</v>
          </cell>
          <cell r="H121">
            <v>3620</v>
          </cell>
          <cell r="I121">
            <v>3990</v>
          </cell>
          <cell r="J121">
            <v>4230</v>
          </cell>
          <cell r="K121">
            <v>4420</v>
          </cell>
          <cell r="L121">
            <v>4590</v>
          </cell>
          <cell r="M121">
            <v>4570</v>
          </cell>
          <cell r="N121">
            <v>4510</v>
          </cell>
          <cell r="O121">
            <v>4830</v>
          </cell>
          <cell r="P121">
            <v>5550</v>
          </cell>
          <cell r="Q121">
            <v>5510</v>
          </cell>
          <cell r="R121">
            <v>5490</v>
          </cell>
        </row>
        <row r="122">
          <cell r="A122" t="str">
            <v>Lesotho</v>
          </cell>
          <cell r="B122">
            <v>640</v>
          </cell>
          <cell r="C122">
            <v>640</v>
          </cell>
          <cell r="D122">
            <v>720</v>
          </cell>
          <cell r="E122">
            <v>760</v>
          </cell>
          <cell r="F122">
            <v>770</v>
          </cell>
          <cell r="G122">
            <v>780</v>
          </cell>
          <cell r="H122">
            <v>790</v>
          </cell>
          <cell r="I122">
            <v>810</v>
          </cell>
          <cell r="J122">
            <v>670</v>
          </cell>
          <cell r="K122">
            <v>650</v>
          </cell>
          <cell r="L122">
            <v>630</v>
          </cell>
          <cell r="M122">
            <v>580</v>
          </cell>
          <cell r="N122">
            <v>530</v>
          </cell>
          <cell r="O122">
            <v>580</v>
          </cell>
          <cell r="P122">
            <v>720</v>
          </cell>
          <cell r="Q122">
            <v>930</v>
          </cell>
          <cell r="R122">
            <v>1030</v>
          </cell>
        </row>
        <row r="123">
          <cell r="A123" t="str">
            <v>Liberia</v>
          </cell>
          <cell r="B123" t="str">
            <v>..</v>
          </cell>
          <cell r="C123" t="str">
            <v>..</v>
          </cell>
          <cell r="D123" t="str">
            <v>..</v>
          </cell>
          <cell r="E123" t="str">
            <v>..</v>
          </cell>
          <cell r="F123" t="str">
            <v>..</v>
          </cell>
          <cell r="G123" t="str">
            <v>..</v>
          </cell>
          <cell r="H123" t="str">
            <v>..</v>
          </cell>
          <cell r="I123">
            <v>110</v>
          </cell>
          <cell r="J123">
            <v>130</v>
          </cell>
          <cell r="K123">
            <v>120</v>
          </cell>
          <cell r="L123">
            <v>130</v>
          </cell>
          <cell r="M123">
            <v>130</v>
          </cell>
          <cell r="N123">
            <v>140</v>
          </cell>
          <cell r="O123">
            <v>110</v>
          </cell>
          <cell r="P123">
            <v>110</v>
          </cell>
          <cell r="Q123">
            <v>120</v>
          </cell>
          <cell r="R123">
            <v>140</v>
          </cell>
        </row>
        <row r="124">
          <cell r="A124" t="str">
            <v>Libya</v>
          </cell>
          <cell r="B124" t="str">
            <v>..</v>
          </cell>
          <cell r="C124" t="str">
            <v>..</v>
          </cell>
          <cell r="D124" t="str">
            <v>..</v>
          </cell>
          <cell r="E124" t="str">
            <v>..</v>
          </cell>
          <cell r="F124" t="str">
            <v>..</v>
          </cell>
          <cell r="G124" t="str">
            <v>..</v>
          </cell>
          <cell r="H124" t="str">
            <v>..</v>
          </cell>
          <cell r="I124" t="str">
            <v>..</v>
          </cell>
          <cell r="J124" t="str">
            <v>..</v>
          </cell>
          <cell r="K124" t="str">
            <v>..</v>
          </cell>
          <cell r="L124" t="str">
            <v>..</v>
          </cell>
          <cell r="M124" t="str">
            <v>..</v>
          </cell>
          <cell r="N124" t="str">
            <v>..</v>
          </cell>
          <cell r="O124">
            <v>4320</v>
          </cell>
          <cell r="P124">
            <v>4470</v>
          </cell>
          <cell r="Q124">
            <v>5930</v>
          </cell>
          <cell r="R124">
            <v>7380</v>
          </cell>
        </row>
        <row r="125">
          <cell r="A125" t="str">
            <v>Liechtenstein</v>
          </cell>
          <cell r="B125" t="str">
            <v>..</v>
          </cell>
          <cell r="C125" t="str">
            <v>..</v>
          </cell>
          <cell r="D125" t="str">
            <v>..</v>
          </cell>
          <cell r="E125" t="str">
            <v>..</v>
          </cell>
          <cell r="F125" t="str">
            <v>..</v>
          </cell>
          <cell r="G125" t="str">
            <v>..</v>
          </cell>
          <cell r="H125" t="str">
            <v>..</v>
          </cell>
          <cell r="I125" t="str">
            <v>..</v>
          </cell>
          <cell r="J125" t="str">
            <v>..</v>
          </cell>
          <cell r="K125" t="str">
            <v>..</v>
          </cell>
          <cell r="L125" t="str">
            <v>..</v>
          </cell>
          <cell r="M125" t="str">
            <v>..</v>
          </cell>
          <cell r="N125" t="str">
            <v>..</v>
          </cell>
          <cell r="O125" t="str">
            <v>..</v>
          </cell>
          <cell r="P125" t="str">
            <v>..</v>
          </cell>
          <cell r="Q125" t="str">
            <v>..</v>
          </cell>
          <cell r="R125" t="str">
            <v>..</v>
          </cell>
        </row>
        <row r="126">
          <cell r="A126" t="str">
            <v>Lithuania</v>
          </cell>
          <cell r="B126" t="str">
            <v>..</v>
          </cell>
          <cell r="C126" t="str">
            <v>..</v>
          </cell>
          <cell r="D126">
            <v>2310</v>
          </cell>
          <cell r="E126">
            <v>2030</v>
          </cell>
          <cell r="F126">
            <v>1910</v>
          </cell>
          <cell r="G126">
            <v>2060</v>
          </cell>
          <cell r="H126">
            <v>2160</v>
          </cell>
          <cell r="I126">
            <v>2350</v>
          </cell>
          <cell r="J126">
            <v>2600</v>
          </cell>
          <cell r="K126">
            <v>2720</v>
          </cell>
          <cell r="L126">
            <v>3020</v>
          </cell>
          <cell r="M126">
            <v>3270</v>
          </cell>
          <cell r="N126">
            <v>3630</v>
          </cell>
          <cell r="O126">
            <v>4330</v>
          </cell>
          <cell r="P126">
            <v>5560</v>
          </cell>
          <cell r="Q126">
            <v>6910</v>
          </cell>
          <cell r="R126">
            <v>7870</v>
          </cell>
        </row>
        <row r="127">
          <cell r="A127" t="str">
            <v>Low &amp; middle income</v>
          </cell>
          <cell r="B127">
            <v>841.3</v>
          </cell>
          <cell r="C127">
            <v>866.47</v>
          </cell>
          <cell r="D127">
            <v>900.96</v>
          </cell>
          <cell r="E127">
            <v>924.21</v>
          </cell>
          <cell r="F127">
            <v>960.99</v>
          </cell>
          <cell r="G127">
            <v>1031.79</v>
          </cell>
          <cell r="H127">
            <v>1130.23</v>
          </cell>
          <cell r="I127">
            <v>1204.1600000000001</v>
          </cell>
          <cell r="J127">
            <v>1156.3800000000001</v>
          </cell>
          <cell r="K127">
            <v>1125.83</v>
          </cell>
          <cell r="L127">
            <v>1155.27</v>
          </cell>
          <cell r="M127">
            <v>1163.75</v>
          </cell>
          <cell r="N127">
            <v>1178.3800000000001</v>
          </cell>
          <cell r="O127">
            <v>1287.33</v>
          </cell>
          <cell r="P127">
            <v>1497.7</v>
          </cell>
          <cell r="Q127">
            <v>1742.25</v>
          </cell>
          <cell r="R127">
            <v>1999.93</v>
          </cell>
        </row>
        <row r="128">
          <cell r="A128" t="str">
            <v>Low income</v>
          </cell>
          <cell r="B128">
            <v>353.38</v>
          </cell>
          <cell r="C128">
            <v>330.6</v>
          </cell>
          <cell r="D128">
            <v>318.47000000000003</v>
          </cell>
          <cell r="E128">
            <v>304.70999999999998</v>
          </cell>
          <cell r="F128">
            <v>306.19</v>
          </cell>
          <cell r="G128">
            <v>332.5</v>
          </cell>
          <cell r="H128">
            <v>358.9</v>
          </cell>
          <cell r="I128">
            <v>369.94</v>
          </cell>
          <cell r="J128">
            <v>368.01</v>
          </cell>
          <cell r="K128">
            <v>378.26</v>
          </cell>
          <cell r="L128">
            <v>382.05</v>
          </cell>
          <cell r="M128">
            <v>390.87</v>
          </cell>
          <cell r="N128">
            <v>393.65</v>
          </cell>
          <cell r="O128">
            <v>436.8</v>
          </cell>
          <cell r="P128">
            <v>505.77</v>
          </cell>
          <cell r="Q128">
            <v>584.20000000000005</v>
          </cell>
          <cell r="R128">
            <v>650.1</v>
          </cell>
        </row>
        <row r="129">
          <cell r="A129" t="str">
            <v>Lower middle income</v>
          </cell>
          <cell r="B129">
            <v>586.71</v>
          </cell>
          <cell r="C129">
            <v>606</v>
          </cell>
          <cell r="D129">
            <v>653</v>
          </cell>
          <cell r="E129">
            <v>687.58</v>
          </cell>
          <cell r="F129">
            <v>745.9</v>
          </cell>
          <cell r="G129">
            <v>835.92</v>
          </cell>
          <cell r="H129">
            <v>956.14</v>
          </cell>
          <cell r="I129">
            <v>1032.1300000000001</v>
          </cell>
          <cell r="J129">
            <v>989.39</v>
          </cell>
          <cell r="K129">
            <v>1002.18</v>
          </cell>
          <cell r="L129">
            <v>1052.3800000000001</v>
          </cell>
          <cell r="M129">
            <v>1113.74</v>
          </cell>
          <cell r="N129">
            <v>1183.96</v>
          </cell>
          <cell r="O129">
            <v>1328.68</v>
          </cell>
          <cell r="P129">
            <v>1546.08</v>
          </cell>
          <cell r="Q129">
            <v>1778.02</v>
          </cell>
          <cell r="R129">
            <v>2036.72</v>
          </cell>
        </row>
        <row r="130">
          <cell r="A130" t="str">
            <v>Luxembourg</v>
          </cell>
          <cell r="B130">
            <v>29530</v>
          </cell>
          <cell r="C130">
            <v>33150</v>
          </cell>
          <cell r="D130">
            <v>36730</v>
          </cell>
          <cell r="E130">
            <v>37700</v>
          </cell>
          <cell r="F130">
            <v>38880</v>
          </cell>
          <cell r="G130">
            <v>43050</v>
          </cell>
          <cell r="H130">
            <v>45870</v>
          </cell>
          <cell r="I130">
            <v>47740</v>
          </cell>
          <cell r="J130">
            <v>43620</v>
          </cell>
          <cell r="K130">
            <v>43300</v>
          </cell>
          <cell r="L130">
            <v>43490</v>
          </cell>
          <cell r="M130">
            <v>43090</v>
          </cell>
          <cell r="N130">
            <v>41710</v>
          </cell>
          <cell r="O130">
            <v>44230</v>
          </cell>
          <cell r="P130">
            <v>58050</v>
          </cell>
          <cell r="Q130">
            <v>68810</v>
          </cell>
          <cell r="R130">
            <v>76040</v>
          </cell>
        </row>
        <row r="131">
          <cell r="A131" t="str">
            <v>Macao, China</v>
          </cell>
          <cell r="B131">
            <v>8360</v>
          </cell>
          <cell r="C131">
            <v>9280</v>
          </cell>
          <cell r="D131">
            <v>11550</v>
          </cell>
          <cell r="E131">
            <v>13220</v>
          </cell>
          <cell r="F131">
            <v>14950</v>
          </cell>
          <cell r="G131">
            <v>16330</v>
          </cell>
          <cell r="H131">
            <v>16910</v>
          </cell>
          <cell r="I131">
            <v>16490</v>
          </cell>
          <cell r="J131">
            <v>15130</v>
          </cell>
          <cell r="K131">
            <v>14200</v>
          </cell>
          <cell r="L131">
            <v>14170</v>
          </cell>
          <cell r="M131">
            <v>14010</v>
          </cell>
          <cell r="N131" t="str">
            <v>..</v>
          </cell>
          <cell r="O131" t="str">
            <v>..</v>
          </cell>
          <cell r="P131" t="str">
            <v>..</v>
          </cell>
          <cell r="Q131" t="str">
            <v>..</v>
          </cell>
          <cell r="R131" t="str">
            <v>..</v>
          </cell>
        </row>
        <row r="132">
          <cell r="A132" t="str">
            <v>Macedonia</v>
          </cell>
          <cell r="B132" t="str">
            <v>..</v>
          </cell>
          <cell r="C132" t="str">
            <v>..</v>
          </cell>
          <cell r="D132">
            <v>1710</v>
          </cell>
          <cell r="E132">
            <v>1410</v>
          </cell>
          <cell r="F132">
            <v>1350</v>
          </cell>
          <cell r="G132">
            <v>1710</v>
          </cell>
          <cell r="H132">
            <v>2090</v>
          </cell>
          <cell r="I132">
            <v>2120</v>
          </cell>
          <cell r="J132">
            <v>1930</v>
          </cell>
          <cell r="K132">
            <v>1850</v>
          </cell>
          <cell r="L132">
            <v>1850</v>
          </cell>
          <cell r="M132">
            <v>1710</v>
          </cell>
          <cell r="N132">
            <v>1730</v>
          </cell>
          <cell r="O132">
            <v>1990</v>
          </cell>
          <cell r="P132">
            <v>2440</v>
          </cell>
          <cell r="Q132">
            <v>2830</v>
          </cell>
          <cell r="R132">
            <v>3060</v>
          </cell>
        </row>
        <row r="133">
          <cell r="A133" t="str">
            <v>Madagascar</v>
          </cell>
          <cell r="B133">
            <v>230</v>
          </cell>
          <cell r="C133">
            <v>210</v>
          </cell>
          <cell r="D133">
            <v>230</v>
          </cell>
          <cell r="E133">
            <v>230</v>
          </cell>
          <cell r="F133">
            <v>230</v>
          </cell>
          <cell r="G133">
            <v>230</v>
          </cell>
          <cell r="H133">
            <v>240</v>
          </cell>
          <cell r="I133">
            <v>240</v>
          </cell>
          <cell r="J133">
            <v>240</v>
          </cell>
          <cell r="K133">
            <v>240</v>
          </cell>
          <cell r="L133">
            <v>240</v>
          </cell>
          <cell r="M133">
            <v>250</v>
          </cell>
          <cell r="N133">
            <v>220</v>
          </cell>
          <cell r="O133">
            <v>280</v>
          </cell>
          <cell r="P133">
            <v>290</v>
          </cell>
          <cell r="Q133">
            <v>290</v>
          </cell>
          <cell r="R133">
            <v>280</v>
          </cell>
        </row>
        <row r="134">
          <cell r="A134" t="str">
            <v>Malawi</v>
          </cell>
          <cell r="B134">
            <v>180</v>
          </cell>
          <cell r="C134">
            <v>210</v>
          </cell>
          <cell r="D134">
            <v>200</v>
          </cell>
          <cell r="E134">
            <v>220</v>
          </cell>
          <cell r="F134">
            <v>150</v>
          </cell>
          <cell r="G134">
            <v>160</v>
          </cell>
          <cell r="H134">
            <v>170</v>
          </cell>
          <cell r="I134">
            <v>200</v>
          </cell>
          <cell r="J134">
            <v>200</v>
          </cell>
          <cell r="K134">
            <v>180</v>
          </cell>
          <cell r="L134">
            <v>150</v>
          </cell>
          <cell r="M134">
            <v>140</v>
          </cell>
          <cell r="N134">
            <v>140</v>
          </cell>
          <cell r="O134">
            <v>150</v>
          </cell>
          <cell r="P134">
            <v>160</v>
          </cell>
          <cell r="Q134">
            <v>160</v>
          </cell>
          <cell r="R134">
            <v>170</v>
          </cell>
        </row>
        <row r="135">
          <cell r="A135" t="str">
            <v>Malaysia</v>
          </cell>
          <cell r="B135">
            <v>2420</v>
          </cell>
          <cell r="C135">
            <v>2590</v>
          </cell>
          <cell r="D135">
            <v>2910</v>
          </cell>
          <cell r="E135">
            <v>3260</v>
          </cell>
          <cell r="F135">
            <v>3620</v>
          </cell>
          <cell r="G135">
            <v>4080</v>
          </cell>
          <cell r="H135">
            <v>4530</v>
          </cell>
          <cell r="I135">
            <v>4650</v>
          </cell>
          <cell r="J135">
            <v>3670</v>
          </cell>
          <cell r="K135">
            <v>3400</v>
          </cell>
          <cell r="L135">
            <v>3430</v>
          </cell>
          <cell r="M135">
            <v>3460</v>
          </cell>
          <cell r="N135">
            <v>3600</v>
          </cell>
          <cell r="O135">
            <v>3950</v>
          </cell>
          <cell r="P135">
            <v>4530</v>
          </cell>
          <cell r="Q135">
            <v>4970</v>
          </cell>
          <cell r="R135">
            <v>5490</v>
          </cell>
        </row>
        <row r="136">
          <cell r="A136" t="str">
            <v>Maldives</v>
          </cell>
          <cell r="B136" t="str">
            <v>..</v>
          </cell>
          <cell r="C136" t="str">
            <v>..</v>
          </cell>
          <cell r="D136" t="str">
            <v>..</v>
          </cell>
          <cell r="E136" t="str">
            <v>..</v>
          </cell>
          <cell r="F136" t="str">
            <v>..</v>
          </cell>
          <cell r="G136" t="str">
            <v>..</v>
          </cell>
          <cell r="H136" t="str">
            <v>..</v>
          </cell>
          <cell r="I136">
            <v>1780</v>
          </cell>
          <cell r="J136">
            <v>1850</v>
          </cell>
          <cell r="K136">
            <v>1940</v>
          </cell>
          <cell r="L136">
            <v>2010</v>
          </cell>
          <cell r="M136">
            <v>1990</v>
          </cell>
          <cell r="N136">
            <v>2020</v>
          </cell>
          <cell r="O136">
            <v>2160</v>
          </cell>
          <cell r="P136">
            <v>2440</v>
          </cell>
          <cell r="Q136">
            <v>2320</v>
          </cell>
          <cell r="R136">
            <v>2680</v>
          </cell>
        </row>
        <row r="137">
          <cell r="A137" t="str">
            <v>Mali</v>
          </cell>
          <cell r="B137">
            <v>260</v>
          </cell>
          <cell r="C137">
            <v>260</v>
          </cell>
          <cell r="D137">
            <v>300</v>
          </cell>
          <cell r="E137">
            <v>290</v>
          </cell>
          <cell r="F137">
            <v>240</v>
          </cell>
          <cell r="G137">
            <v>230</v>
          </cell>
          <cell r="H137">
            <v>230</v>
          </cell>
          <cell r="I137">
            <v>250</v>
          </cell>
          <cell r="J137">
            <v>240</v>
          </cell>
          <cell r="K137">
            <v>230</v>
          </cell>
          <cell r="L137">
            <v>220</v>
          </cell>
          <cell r="M137">
            <v>220</v>
          </cell>
          <cell r="N137">
            <v>220</v>
          </cell>
          <cell r="O137">
            <v>270</v>
          </cell>
          <cell r="P137">
            <v>330</v>
          </cell>
          <cell r="Q137">
            <v>380</v>
          </cell>
          <cell r="R137">
            <v>440</v>
          </cell>
        </row>
        <row r="138">
          <cell r="A138" t="str">
            <v>Malta</v>
          </cell>
          <cell r="B138">
            <v>6780</v>
          </cell>
          <cell r="C138">
            <v>7220</v>
          </cell>
          <cell r="D138">
            <v>7940</v>
          </cell>
          <cell r="E138">
            <v>7800</v>
          </cell>
          <cell r="F138">
            <v>7830</v>
          </cell>
          <cell r="G138">
            <v>8240</v>
          </cell>
          <cell r="H138">
            <v>8810</v>
          </cell>
          <cell r="I138">
            <v>9140</v>
          </cell>
          <cell r="J138">
            <v>8790</v>
          </cell>
          <cell r="K138">
            <v>9270</v>
          </cell>
          <cell r="L138">
            <v>9590</v>
          </cell>
          <cell r="M138">
            <v>9890</v>
          </cell>
          <cell r="N138">
            <v>10000</v>
          </cell>
          <cell r="O138">
            <v>10660</v>
          </cell>
          <cell r="P138">
            <v>12100</v>
          </cell>
          <cell r="Q138">
            <v>13610</v>
          </cell>
          <cell r="R138" t="str">
            <v>..</v>
          </cell>
        </row>
        <row r="139">
          <cell r="A139" t="str">
            <v>Marshall Islands</v>
          </cell>
          <cell r="B139" t="str">
            <v>..</v>
          </cell>
          <cell r="C139" t="str">
            <v>..</v>
          </cell>
          <cell r="D139" t="str">
            <v>..</v>
          </cell>
          <cell r="E139" t="str">
            <v>..</v>
          </cell>
          <cell r="F139" t="str">
            <v>..</v>
          </cell>
          <cell r="G139" t="str">
            <v>..</v>
          </cell>
          <cell r="H139" t="str">
            <v>..</v>
          </cell>
          <cell r="I139" t="str">
            <v>..</v>
          </cell>
          <cell r="J139">
            <v>2070</v>
          </cell>
          <cell r="K139">
            <v>2280</v>
          </cell>
          <cell r="L139">
            <v>2540</v>
          </cell>
          <cell r="M139">
            <v>2550</v>
          </cell>
          <cell r="N139">
            <v>2720</v>
          </cell>
          <cell r="O139">
            <v>2880</v>
          </cell>
          <cell r="P139">
            <v>2810</v>
          </cell>
          <cell r="Q139">
            <v>2930</v>
          </cell>
          <cell r="R139">
            <v>3000</v>
          </cell>
        </row>
        <row r="140">
          <cell r="A140" t="str">
            <v>Mauritania</v>
          </cell>
          <cell r="B140">
            <v>540</v>
          </cell>
          <cell r="C140">
            <v>500</v>
          </cell>
          <cell r="D140">
            <v>570</v>
          </cell>
          <cell r="E140">
            <v>600</v>
          </cell>
          <cell r="F140">
            <v>590</v>
          </cell>
          <cell r="G140">
            <v>610</v>
          </cell>
          <cell r="H140">
            <v>660</v>
          </cell>
          <cell r="I140">
            <v>590</v>
          </cell>
          <cell r="J140">
            <v>540</v>
          </cell>
          <cell r="K140">
            <v>520</v>
          </cell>
          <cell r="L140">
            <v>460</v>
          </cell>
          <cell r="M140">
            <v>410</v>
          </cell>
          <cell r="N140">
            <v>440</v>
          </cell>
          <cell r="O140">
            <v>450</v>
          </cell>
          <cell r="P140">
            <v>510</v>
          </cell>
          <cell r="Q140">
            <v>580</v>
          </cell>
          <cell r="R140">
            <v>740</v>
          </cell>
        </row>
        <row r="141">
          <cell r="A141" t="str">
            <v>Mauritius</v>
          </cell>
          <cell r="B141">
            <v>2300</v>
          </cell>
          <cell r="C141">
            <v>2530</v>
          </cell>
          <cell r="D141">
            <v>2780</v>
          </cell>
          <cell r="E141">
            <v>3050</v>
          </cell>
          <cell r="F141">
            <v>3130</v>
          </cell>
          <cell r="G141">
            <v>3360</v>
          </cell>
          <cell r="H141">
            <v>3570</v>
          </cell>
          <cell r="I141">
            <v>3790</v>
          </cell>
          <cell r="J141">
            <v>3760</v>
          </cell>
          <cell r="K141">
            <v>3750</v>
          </cell>
          <cell r="L141">
            <v>3740</v>
          </cell>
          <cell r="M141">
            <v>3860</v>
          </cell>
          <cell r="N141">
            <v>3820</v>
          </cell>
          <cell r="O141">
            <v>4090</v>
          </cell>
          <cell r="P141">
            <v>4670</v>
          </cell>
          <cell r="Q141">
            <v>5250</v>
          </cell>
          <cell r="R141">
            <v>5450</v>
          </cell>
        </row>
        <row r="142">
          <cell r="A142" t="str">
            <v>Mayotte</v>
          </cell>
          <cell r="B142" t="str">
            <v>..</v>
          </cell>
          <cell r="C142" t="str">
            <v>..</v>
          </cell>
          <cell r="D142" t="str">
            <v>..</v>
          </cell>
          <cell r="E142" t="str">
            <v>..</v>
          </cell>
          <cell r="F142" t="str">
            <v>..</v>
          </cell>
          <cell r="G142" t="str">
            <v>..</v>
          </cell>
          <cell r="H142" t="str">
            <v>..</v>
          </cell>
          <cell r="I142" t="str">
            <v>..</v>
          </cell>
          <cell r="J142" t="str">
            <v>..</v>
          </cell>
          <cell r="K142" t="str">
            <v>..</v>
          </cell>
          <cell r="L142" t="str">
            <v>..</v>
          </cell>
          <cell r="M142" t="str">
            <v>..</v>
          </cell>
          <cell r="N142" t="str">
            <v>..</v>
          </cell>
          <cell r="O142" t="str">
            <v>..</v>
          </cell>
          <cell r="P142" t="str">
            <v>..</v>
          </cell>
          <cell r="Q142" t="str">
            <v>..</v>
          </cell>
          <cell r="R142" t="str">
            <v>..</v>
          </cell>
        </row>
        <row r="143">
          <cell r="A143" t="str">
            <v>Mexico</v>
          </cell>
          <cell r="B143">
            <v>2830</v>
          </cell>
          <cell r="C143">
            <v>3290</v>
          </cell>
          <cell r="D143">
            <v>3820</v>
          </cell>
          <cell r="E143">
            <v>4230</v>
          </cell>
          <cell r="F143">
            <v>4600</v>
          </cell>
          <cell r="G143">
            <v>3810</v>
          </cell>
          <cell r="H143">
            <v>3660</v>
          </cell>
          <cell r="I143">
            <v>3720</v>
          </cell>
          <cell r="J143">
            <v>4020</v>
          </cell>
          <cell r="K143">
            <v>4470</v>
          </cell>
          <cell r="L143">
            <v>5110</v>
          </cell>
          <cell r="M143">
            <v>5580</v>
          </cell>
          <cell r="N143">
            <v>6000</v>
          </cell>
          <cell r="O143">
            <v>6370</v>
          </cell>
          <cell r="P143">
            <v>6930</v>
          </cell>
          <cell r="Q143">
            <v>7300</v>
          </cell>
          <cell r="R143">
            <v>7870</v>
          </cell>
        </row>
        <row r="144">
          <cell r="A144" t="str">
            <v>Micronesia, Fed. Sts.</v>
          </cell>
          <cell r="B144" t="str">
            <v>..</v>
          </cell>
          <cell r="C144" t="str">
            <v>..</v>
          </cell>
          <cell r="D144" t="str">
            <v>..</v>
          </cell>
          <cell r="E144">
            <v>2130</v>
          </cell>
          <cell r="F144">
            <v>2130</v>
          </cell>
          <cell r="G144">
            <v>2220</v>
          </cell>
          <cell r="H144">
            <v>2200</v>
          </cell>
          <cell r="I144">
            <v>2090</v>
          </cell>
          <cell r="J144">
            <v>2030</v>
          </cell>
          <cell r="K144">
            <v>2000</v>
          </cell>
          <cell r="L144">
            <v>2170</v>
          </cell>
          <cell r="M144">
            <v>2080</v>
          </cell>
          <cell r="N144">
            <v>2130</v>
          </cell>
          <cell r="O144">
            <v>2270</v>
          </cell>
          <cell r="P144">
            <v>2300</v>
          </cell>
          <cell r="Q144">
            <v>2390</v>
          </cell>
          <cell r="R144">
            <v>2380</v>
          </cell>
        </row>
        <row r="145">
          <cell r="A145" t="str">
            <v>Middle East &amp; North Africa</v>
          </cell>
          <cell r="B145">
            <v>1333.98</v>
          </cell>
          <cell r="C145">
            <v>1280.6099999999999</v>
          </cell>
          <cell r="D145">
            <v>1307.73</v>
          </cell>
          <cell r="E145">
            <v>1268.08</v>
          </cell>
          <cell r="F145">
            <v>1293.3</v>
          </cell>
          <cell r="G145">
            <v>1333.46</v>
          </cell>
          <cell r="H145">
            <v>1483.38</v>
          </cell>
          <cell r="I145">
            <v>1579.36</v>
          </cell>
          <cell r="J145">
            <v>1603.08</v>
          </cell>
          <cell r="K145">
            <v>1610.58</v>
          </cell>
          <cell r="L145">
            <v>1661.97</v>
          </cell>
          <cell r="M145">
            <v>1706.45</v>
          </cell>
          <cell r="N145">
            <v>1702.5</v>
          </cell>
          <cell r="O145">
            <v>1806.34</v>
          </cell>
          <cell r="P145">
            <v>1984.2</v>
          </cell>
          <cell r="Q145">
            <v>2223.37</v>
          </cell>
          <cell r="R145">
            <v>2480.6799999999998</v>
          </cell>
        </row>
        <row r="146">
          <cell r="A146" t="str">
            <v>Middle income</v>
          </cell>
          <cell r="B146">
            <v>1164.21</v>
          </cell>
          <cell r="C146">
            <v>1228.4100000000001</v>
          </cell>
          <cell r="D146">
            <v>1299.45</v>
          </cell>
          <cell r="E146">
            <v>1351.43</v>
          </cell>
          <cell r="F146">
            <v>1416.86</v>
          </cell>
          <cell r="G146">
            <v>1523.24</v>
          </cell>
          <cell r="H146">
            <v>1677.49</v>
          </cell>
          <cell r="I146">
            <v>1801.35</v>
          </cell>
          <cell r="J146">
            <v>1724.49</v>
          </cell>
          <cell r="K146">
            <v>1669.51</v>
          </cell>
          <cell r="L146">
            <v>1722.92</v>
          </cell>
          <cell r="M146">
            <v>1737.08</v>
          </cell>
          <cell r="N146">
            <v>1766.38</v>
          </cell>
          <cell r="O146">
            <v>1931.03</v>
          </cell>
          <cell r="P146">
            <v>2255.89</v>
          </cell>
          <cell r="Q146">
            <v>2635.61</v>
          </cell>
          <cell r="R146">
            <v>3051.16</v>
          </cell>
        </row>
        <row r="147">
          <cell r="A147" t="str">
            <v>Moldova</v>
          </cell>
          <cell r="B147" t="str">
            <v>..</v>
          </cell>
          <cell r="C147" t="str">
            <v>..</v>
          </cell>
          <cell r="D147">
            <v>630</v>
          </cell>
          <cell r="E147">
            <v>660</v>
          </cell>
          <cell r="F147">
            <v>470</v>
          </cell>
          <cell r="G147">
            <v>480</v>
          </cell>
          <cell r="H147">
            <v>490</v>
          </cell>
          <cell r="I147">
            <v>500</v>
          </cell>
          <cell r="J147">
            <v>460</v>
          </cell>
          <cell r="K147">
            <v>400</v>
          </cell>
          <cell r="L147">
            <v>370</v>
          </cell>
          <cell r="M147">
            <v>400</v>
          </cell>
          <cell r="N147">
            <v>460</v>
          </cell>
          <cell r="O147">
            <v>570</v>
          </cell>
          <cell r="P147">
            <v>730</v>
          </cell>
          <cell r="Q147">
            <v>960</v>
          </cell>
          <cell r="R147">
            <v>1100</v>
          </cell>
        </row>
        <row r="148">
          <cell r="A148" t="str">
            <v>Monaco</v>
          </cell>
          <cell r="B148" t="str">
            <v>..</v>
          </cell>
          <cell r="C148" t="str">
            <v>..</v>
          </cell>
          <cell r="D148" t="str">
            <v>..</v>
          </cell>
          <cell r="E148" t="str">
            <v>..</v>
          </cell>
          <cell r="F148" t="str">
            <v>..</v>
          </cell>
          <cell r="G148" t="str">
            <v>..</v>
          </cell>
          <cell r="H148" t="str">
            <v>..</v>
          </cell>
          <cell r="I148" t="str">
            <v>..</v>
          </cell>
          <cell r="J148" t="str">
            <v>..</v>
          </cell>
          <cell r="K148" t="str">
            <v>..</v>
          </cell>
          <cell r="L148" t="str">
            <v>..</v>
          </cell>
          <cell r="M148" t="str">
            <v>..</v>
          </cell>
          <cell r="N148" t="str">
            <v>..</v>
          </cell>
          <cell r="O148" t="str">
            <v>..</v>
          </cell>
          <cell r="P148" t="str">
            <v>..</v>
          </cell>
          <cell r="Q148" t="str">
            <v>..</v>
          </cell>
          <cell r="R148" t="str">
            <v>..</v>
          </cell>
        </row>
        <row r="149">
          <cell r="A149" t="str">
            <v>Mongolia</v>
          </cell>
          <cell r="B149" t="str">
            <v>..</v>
          </cell>
          <cell r="C149" t="str">
            <v>..</v>
          </cell>
          <cell r="D149" t="str">
            <v>..</v>
          </cell>
          <cell r="E149" t="str">
            <v>..</v>
          </cell>
          <cell r="F149" t="str">
            <v>..</v>
          </cell>
          <cell r="G149" t="str">
            <v>..</v>
          </cell>
          <cell r="H149" t="str">
            <v>..</v>
          </cell>
          <cell r="I149" t="str">
            <v>..</v>
          </cell>
          <cell r="J149">
            <v>460</v>
          </cell>
          <cell r="K149">
            <v>420</v>
          </cell>
          <cell r="L149">
            <v>390</v>
          </cell>
          <cell r="M149">
            <v>390</v>
          </cell>
          <cell r="N149">
            <v>420</v>
          </cell>
          <cell r="O149">
            <v>490</v>
          </cell>
          <cell r="P149">
            <v>610</v>
          </cell>
          <cell r="Q149">
            <v>720</v>
          </cell>
          <cell r="R149">
            <v>880</v>
          </cell>
        </row>
        <row r="150">
          <cell r="A150" t="str">
            <v>Montenegro</v>
          </cell>
          <cell r="B150" t="str">
            <v>..</v>
          </cell>
          <cell r="C150" t="str">
            <v>..</v>
          </cell>
          <cell r="D150" t="str">
            <v>..</v>
          </cell>
          <cell r="E150" t="str">
            <v>..</v>
          </cell>
          <cell r="F150" t="str">
            <v>..</v>
          </cell>
          <cell r="G150" t="str">
            <v>..</v>
          </cell>
          <cell r="H150" t="str">
            <v>..</v>
          </cell>
          <cell r="I150" t="str">
            <v>..</v>
          </cell>
          <cell r="J150" t="str">
            <v>..</v>
          </cell>
          <cell r="K150" t="str">
            <v>..</v>
          </cell>
          <cell r="L150" t="str">
            <v>..</v>
          </cell>
          <cell r="M150" t="str">
            <v>..</v>
          </cell>
          <cell r="N150">
            <v>1630</v>
          </cell>
          <cell r="O150">
            <v>2070</v>
          </cell>
          <cell r="P150">
            <v>2660</v>
          </cell>
          <cell r="Q150">
            <v>3310</v>
          </cell>
          <cell r="R150">
            <v>3860</v>
          </cell>
        </row>
        <row r="151">
          <cell r="A151" t="str">
            <v>Morocco</v>
          </cell>
          <cell r="B151">
            <v>1030</v>
          </cell>
          <cell r="C151">
            <v>1090</v>
          </cell>
          <cell r="D151">
            <v>1100</v>
          </cell>
          <cell r="E151">
            <v>1060</v>
          </cell>
          <cell r="F151">
            <v>1160</v>
          </cell>
          <cell r="G151">
            <v>1120</v>
          </cell>
          <cell r="H151">
            <v>1300</v>
          </cell>
          <cell r="I151">
            <v>1250</v>
          </cell>
          <cell r="J151">
            <v>1260</v>
          </cell>
          <cell r="K151">
            <v>1210</v>
          </cell>
          <cell r="L151">
            <v>1190</v>
          </cell>
          <cell r="M151">
            <v>1200</v>
          </cell>
          <cell r="N151">
            <v>1190</v>
          </cell>
          <cell r="O151">
            <v>1340</v>
          </cell>
          <cell r="P151">
            <v>1570</v>
          </cell>
          <cell r="Q151">
            <v>1750</v>
          </cell>
          <cell r="R151">
            <v>1900</v>
          </cell>
        </row>
        <row r="152">
          <cell r="A152" t="str">
            <v>Mozambique</v>
          </cell>
          <cell r="B152">
            <v>170</v>
          </cell>
          <cell r="C152">
            <v>180</v>
          </cell>
          <cell r="D152">
            <v>150</v>
          </cell>
          <cell r="E152">
            <v>140</v>
          </cell>
          <cell r="F152">
            <v>130</v>
          </cell>
          <cell r="G152">
            <v>140</v>
          </cell>
          <cell r="H152">
            <v>150</v>
          </cell>
          <cell r="I152">
            <v>170</v>
          </cell>
          <cell r="J152">
            <v>200</v>
          </cell>
          <cell r="K152">
            <v>220</v>
          </cell>
          <cell r="L152">
            <v>210</v>
          </cell>
          <cell r="M152">
            <v>210</v>
          </cell>
          <cell r="N152">
            <v>210</v>
          </cell>
          <cell r="O152">
            <v>230</v>
          </cell>
          <cell r="P152">
            <v>270</v>
          </cell>
          <cell r="Q152">
            <v>310</v>
          </cell>
          <cell r="R152">
            <v>340</v>
          </cell>
        </row>
        <row r="153">
          <cell r="A153" t="str">
            <v>Myanmar</v>
          </cell>
          <cell r="B153" t="str">
            <v>..</v>
          </cell>
          <cell r="C153" t="str">
            <v>..</v>
          </cell>
          <cell r="D153" t="str">
            <v>..</v>
          </cell>
          <cell r="E153" t="str">
            <v>..</v>
          </cell>
          <cell r="F153" t="str">
            <v>..</v>
          </cell>
          <cell r="G153" t="str">
            <v>..</v>
          </cell>
          <cell r="H153" t="str">
            <v>..</v>
          </cell>
          <cell r="I153" t="str">
            <v>..</v>
          </cell>
          <cell r="J153" t="str">
            <v>..</v>
          </cell>
          <cell r="K153" t="str">
            <v>..</v>
          </cell>
          <cell r="L153" t="str">
            <v>..</v>
          </cell>
          <cell r="M153" t="str">
            <v>..</v>
          </cell>
          <cell r="N153" t="str">
            <v>..</v>
          </cell>
          <cell r="O153" t="str">
            <v>..</v>
          </cell>
          <cell r="P153" t="str">
            <v>..</v>
          </cell>
          <cell r="Q153" t="str">
            <v>..</v>
          </cell>
          <cell r="R153" t="str">
            <v>..</v>
          </cell>
        </row>
        <row r="154">
          <cell r="A154" t="str">
            <v>Namibia</v>
          </cell>
          <cell r="B154">
            <v>1740</v>
          </cell>
          <cell r="C154">
            <v>1850</v>
          </cell>
          <cell r="D154">
            <v>1930</v>
          </cell>
          <cell r="E154">
            <v>1880</v>
          </cell>
          <cell r="F154">
            <v>2040</v>
          </cell>
          <cell r="G154">
            <v>2210</v>
          </cell>
          <cell r="H154">
            <v>2190</v>
          </cell>
          <cell r="I154">
            <v>2160</v>
          </cell>
          <cell r="J154">
            <v>2020</v>
          </cell>
          <cell r="K154">
            <v>1890</v>
          </cell>
          <cell r="L154">
            <v>1870</v>
          </cell>
          <cell r="M154">
            <v>1770</v>
          </cell>
          <cell r="N154">
            <v>1740</v>
          </cell>
          <cell r="O154">
            <v>1990</v>
          </cell>
          <cell r="P154">
            <v>2380</v>
          </cell>
          <cell r="Q154">
            <v>2960</v>
          </cell>
          <cell r="R154">
            <v>3230</v>
          </cell>
        </row>
        <row r="155">
          <cell r="A155" t="str">
            <v>Nepal</v>
          </cell>
          <cell r="B155">
            <v>200</v>
          </cell>
          <cell r="C155">
            <v>210</v>
          </cell>
          <cell r="D155">
            <v>200</v>
          </cell>
          <cell r="E155">
            <v>190</v>
          </cell>
          <cell r="F155">
            <v>190</v>
          </cell>
          <cell r="G155">
            <v>200</v>
          </cell>
          <cell r="H155">
            <v>210</v>
          </cell>
          <cell r="I155">
            <v>210</v>
          </cell>
          <cell r="J155">
            <v>210</v>
          </cell>
          <cell r="K155">
            <v>210</v>
          </cell>
          <cell r="L155">
            <v>230</v>
          </cell>
          <cell r="M155">
            <v>230</v>
          </cell>
          <cell r="N155">
            <v>230</v>
          </cell>
          <cell r="O155">
            <v>230</v>
          </cell>
          <cell r="P155">
            <v>250</v>
          </cell>
          <cell r="Q155">
            <v>270</v>
          </cell>
          <cell r="R155">
            <v>290</v>
          </cell>
        </row>
        <row r="156">
          <cell r="A156" t="str">
            <v>Netherlands</v>
          </cell>
          <cell r="B156">
            <v>19840</v>
          </cell>
          <cell r="C156">
            <v>20770</v>
          </cell>
          <cell r="D156">
            <v>22930</v>
          </cell>
          <cell r="E156">
            <v>23290</v>
          </cell>
          <cell r="F156">
            <v>24570</v>
          </cell>
          <cell r="G156">
            <v>26770</v>
          </cell>
          <cell r="H156">
            <v>28450</v>
          </cell>
          <cell r="I156">
            <v>28660</v>
          </cell>
          <cell r="J156">
            <v>26630</v>
          </cell>
          <cell r="K156">
            <v>26740</v>
          </cell>
          <cell r="L156">
            <v>26660</v>
          </cell>
          <cell r="M156">
            <v>25550</v>
          </cell>
          <cell r="N156">
            <v>25280</v>
          </cell>
          <cell r="O156">
            <v>28420</v>
          </cell>
          <cell r="P156">
            <v>34340</v>
          </cell>
          <cell r="Q156">
            <v>39340</v>
          </cell>
          <cell r="R156">
            <v>42670</v>
          </cell>
        </row>
        <row r="157">
          <cell r="A157" t="str">
            <v>Netherlands Antilles</v>
          </cell>
          <cell r="B157" t="str">
            <v>..</v>
          </cell>
          <cell r="C157" t="str">
            <v>..</v>
          </cell>
          <cell r="D157" t="str">
            <v>..</v>
          </cell>
          <cell r="E157" t="str">
            <v>..</v>
          </cell>
          <cell r="F157" t="str">
            <v>..</v>
          </cell>
          <cell r="G157" t="str">
            <v>..</v>
          </cell>
          <cell r="H157" t="str">
            <v>..</v>
          </cell>
          <cell r="I157" t="str">
            <v>..</v>
          </cell>
          <cell r="J157" t="str">
            <v>..</v>
          </cell>
          <cell r="K157" t="str">
            <v>..</v>
          </cell>
          <cell r="L157" t="str">
            <v>..</v>
          </cell>
          <cell r="M157" t="str">
            <v>..</v>
          </cell>
          <cell r="N157" t="str">
            <v>..</v>
          </cell>
          <cell r="O157" t="str">
            <v>..</v>
          </cell>
          <cell r="P157" t="str">
            <v>..</v>
          </cell>
          <cell r="Q157" t="str">
            <v>..</v>
          </cell>
          <cell r="R157" t="str">
            <v>..</v>
          </cell>
        </row>
        <row r="158">
          <cell r="A158" t="str">
            <v>New Caledonia</v>
          </cell>
          <cell r="B158">
            <v>15010</v>
          </cell>
          <cell r="C158">
            <v>15480</v>
          </cell>
          <cell r="D158">
            <v>16350</v>
          </cell>
          <cell r="E158">
            <v>16590</v>
          </cell>
          <cell r="F158">
            <v>17000</v>
          </cell>
          <cell r="G158">
            <v>18300</v>
          </cell>
          <cell r="H158">
            <v>18290</v>
          </cell>
          <cell r="I158">
            <v>17790</v>
          </cell>
          <cell r="J158">
            <v>15750</v>
          </cell>
          <cell r="K158">
            <v>14670</v>
          </cell>
          <cell r="L158">
            <v>14020</v>
          </cell>
          <cell r="M158" t="str">
            <v>..</v>
          </cell>
          <cell r="N158" t="str">
            <v>..</v>
          </cell>
          <cell r="O158" t="str">
            <v>..</v>
          </cell>
          <cell r="P158" t="str">
            <v>..</v>
          </cell>
          <cell r="Q158" t="str">
            <v>..</v>
          </cell>
          <cell r="R158" t="str">
            <v>..</v>
          </cell>
        </row>
        <row r="159">
          <cell r="A159" t="str">
            <v>New Zealand</v>
          </cell>
          <cell r="B159">
            <v>12910</v>
          </cell>
          <cell r="C159">
            <v>11900</v>
          </cell>
          <cell r="D159">
            <v>11810</v>
          </cell>
          <cell r="E159">
            <v>12030</v>
          </cell>
          <cell r="F159">
            <v>12830</v>
          </cell>
          <cell r="G159">
            <v>14440</v>
          </cell>
          <cell r="H159">
            <v>15910</v>
          </cell>
          <cell r="I159">
            <v>16670</v>
          </cell>
          <cell r="J159">
            <v>15480</v>
          </cell>
          <cell r="K159">
            <v>14930</v>
          </cell>
          <cell r="L159">
            <v>13760</v>
          </cell>
          <cell r="M159">
            <v>13560</v>
          </cell>
          <cell r="N159">
            <v>13650</v>
          </cell>
          <cell r="O159">
            <v>15740</v>
          </cell>
          <cell r="P159">
            <v>19610</v>
          </cell>
          <cell r="Q159">
            <v>25920</v>
          </cell>
          <cell r="R159">
            <v>27250</v>
          </cell>
        </row>
        <row r="160">
          <cell r="A160" t="str">
            <v>Nicaragua</v>
          </cell>
          <cell r="B160">
            <v>330</v>
          </cell>
          <cell r="C160">
            <v>230</v>
          </cell>
          <cell r="D160">
            <v>250</v>
          </cell>
          <cell r="E160">
            <v>310</v>
          </cell>
          <cell r="F160">
            <v>420</v>
          </cell>
          <cell r="G160">
            <v>540</v>
          </cell>
          <cell r="H160">
            <v>680</v>
          </cell>
          <cell r="I160">
            <v>690</v>
          </cell>
          <cell r="J160">
            <v>700</v>
          </cell>
          <cell r="K160">
            <v>730</v>
          </cell>
          <cell r="L160">
            <v>760</v>
          </cell>
          <cell r="M160">
            <v>760</v>
          </cell>
          <cell r="N160">
            <v>760</v>
          </cell>
          <cell r="O160">
            <v>790</v>
          </cell>
          <cell r="P160">
            <v>870</v>
          </cell>
          <cell r="Q160">
            <v>950</v>
          </cell>
          <cell r="R160">
            <v>1000</v>
          </cell>
        </row>
        <row r="161">
          <cell r="A161" t="str">
            <v>Niger</v>
          </cell>
          <cell r="B161">
            <v>280</v>
          </cell>
          <cell r="C161">
            <v>280</v>
          </cell>
          <cell r="D161">
            <v>260</v>
          </cell>
          <cell r="E161">
            <v>220</v>
          </cell>
          <cell r="F161">
            <v>190</v>
          </cell>
          <cell r="G161">
            <v>180</v>
          </cell>
          <cell r="H161">
            <v>180</v>
          </cell>
          <cell r="I161">
            <v>180</v>
          </cell>
          <cell r="J161">
            <v>190</v>
          </cell>
          <cell r="K161">
            <v>170</v>
          </cell>
          <cell r="L161">
            <v>160</v>
          </cell>
          <cell r="M161">
            <v>160</v>
          </cell>
          <cell r="N161">
            <v>160</v>
          </cell>
          <cell r="O161">
            <v>180</v>
          </cell>
          <cell r="P161">
            <v>210</v>
          </cell>
          <cell r="Q161">
            <v>240</v>
          </cell>
          <cell r="R161">
            <v>260</v>
          </cell>
        </row>
        <row r="162">
          <cell r="A162" t="str">
            <v>Nigeria</v>
          </cell>
          <cell r="B162">
            <v>270</v>
          </cell>
          <cell r="C162">
            <v>270</v>
          </cell>
          <cell r="D162">
            <v>290</v>
          </cell>
          <cell r="E162">
            <v>240</v>
          </cell>
          <cell r="F162">
            <v>220</v>
          </cell>
          <cell r="G162">
            <v>220</v>
          </cell>
          <cell r="H162">
            <v>250</v>
          </cell>
          <cell r="I162">
            <v>280</v>
          </cell>
          <cell r="J162">
            <v>270</v>
          </cell>
          <cell r="K162">
            <v>270</v>
          </cell>
          <cell r="L162">
            <v>270</v>
          </cell>
          <cell r="M162">
            <v>310</v>
          </cell>
          <cell r="N162">
            <v>310</v>
          </cell>
          <cell r="O162">
            <v>360</v>
          </cell>
          <cell r="P162">
            <v>400</v>
          </cell>
          <cell r="Q162">
            <v>520</v>
          </cell>
          <cell r="R162">
            <v>640</v>
          </cell>
        </row>
        <row r="163">
          <cell r="A163" t="str">
            <v>Northern Mariana Islands</v>
          </cell>
          <cell r="B163" t="str">
            <v>..</v>
          </cell>
          <cell r="C163" t="str">
            <v>..</v>
          </cell>
          <cell r="D163" t="str">
            <v>..</v>
          </cell>
          <cell r="E163" t="str">
            <v>..</v>
          </cell>
          <cell r="F163" t="str">
            <v>..</v>
          </cell>
          <cell r="G163" t="str">
            <v>..</v>
          </cell>
          <cell r="H163" t="str">
            <v>..</v>
          </cell>
          <cell r="I163" t="str">
            <v>..</v>
          </cell>
          <cell r="J163" t="str">
            <v>..</v>
          </cell>
          <cell r="K163" t="str">
            <v>..</v>
          </cell>
          <cell r="L163" t="str">
            <v>..</v>
          </cell>
          <cell r="M163" t="str">
            <v>..</v>
          </cell>
          <cell r="N163" t="str">
            <v>..</v>
          </cell>
          <cell r="O163" t="str">
            <v>..</v>
          </cell>
          <cell r="P163" t="str">
            <v>..</v>
          </cell>
          <cell r="Q163" t="str">
            <v>..</v>
          </cell>
          <cell r="R163" t="str">
            <v>..</v>
          </cell>
        </row>
        <row r="164">
          <cell r="A164" t="str">
            <v>Norway</v>
          </cell>
          <cell r="B164">
            <v>25660</v>
          </cell>
          <cell r="C164">
            <v>27070</v>
          </cell>
          <cell r="D164">
            <v>29880</v>
          </cell>
          <cell r="E164">
            <v>29290</v>
          </cell>
          <cell r="F164">
            <v>29990</v>
          </cell>
          <cell r="G164">
            <v>31820</v>
          </cell>
          <cell r="H164">
            <v>34900</v>
          </cell>
          <cell r="I164">
            <v>36920</v>
          </cell>
          <cell r="J164">
            <v>35240</v>
          </cell>
          <cell r="K164">
            <v>34530</v>
          </cell>
          <cell r="L164">
            <v>35660</v>
          </cell>
          <cell r="M164">
            <v>37100</v>
          </cell>
          <cell r="N164">
            <v>38870</v>
          </cell>
          <cell r="O164">
            <v>43730</v>
          </cell>
          <cell r="P164">
            <v>52370</v>
          </cell>
          <cell r="Q164">
            <v>60890</v>
          </cell>
          <cell r="R164">
            <v>66530</v>
          </cell>
        </row>
        <row r="165">
          <cell r="A165" t="str">
            <v>Oman</v>
          </cell>
          <cell r="B165">
            <v>5610</v>
          </cell>
          <cell r="C165">
            <v>5990</v>
          </cell>
          <cell r="D165">
            <v>6530</v>
          </cell>
          <cell r="E165">
            <v>6360</v>
          </cell>
          <cell r="F165">
            <v>6260</v>
          </cell>
          <cell r="G165">
            <v>6350</v>
          </cell>
          <cell r="H165">
            <v>6470</v>
          </cell>
          <cell r="I165">
            <v>6660</v>
          </cell>
          <cell r="J165">
            <v>6210</v>
          </cell>
          <cell r="K165">
            <v>5980</v>
          </cell>
          <cell r="L165">
            <v>6610</v>
          </cell>
          <cell r="M165">
            <v>7610</v>
          </cell>
          <cell r="N165">
            <v>7930</v>
          </cell>
          <cell r="O165">
            <v>8130</v>
          </cell>
          <cell r="P165">
            <v>9070</v>
          </cell>
          <cell r="Q165" t="str">
            <v>..</v>
          </cell>
          <cell r="R165" t="str">
            <v>..</v>
          </cell>
        </row>
        <row r="166">
          <cell r="A166" t="str">
            <v>Pakistan</v>
          </cell>
          <cell r="B166">
            <v>420</v>
          </cell>
          <cell r="C166">
            <v>420</v>
          </cell>
          <cell r="D166">
            <v>440</v>
          </cell>
          <cell r="E166">
            <v>450</v>
          </cell>
          <cell r="F166">
            <v>450</v>
          </cell>
          <cell r="G166">
            <v>490</v>
          </cell>
          <cell r="H166">
            <v>500</v>
          </cell>
          <cell r="I166">
            <v>500</v>
          </cell>
          <cell r="J166">
            <v>470</v>
          </cell>
          <cell r="K166">
            <v>470</v>
          </cell>
          <cell r="L166">
            <v>490</v>
          </cell>
          <cell r="M166">
            <v>490</v>
          </cell>
          <cell r="N166">
            <v>490</v>
          </cell>
          <cell r="O166">
            <v>520</v>
          </cell>
          <cell r="P166">
            <v>600</v>
          </cell>
          <cell r="Q166">
            <v>690</v>
          </cell>
          <cell r="R166">
            <v>770</v>
          </cell>
        </row>
        <row r="167">
          <cell r="A167" t="str">
            <v>Palau</v>
          </cell>
          <cell r="B167" t="str">
            <v>..</v>
          </cell>
          <cell r="C167" t="str">
            <v>..</v>
          </cell>
          <cell r="D167" t="str">
            <v>..</v>
          </cell>
          <cell r="E167" t="str">
            <v>..</v>
          </cell>
          <cell r="F167" t="str">
            <v>..</v>
          </cell>
          <cell r="G167" t="str">
            <v>..</v>
          </cell>
          <cell r="H167" t="str">
            <v>..</v>
          </cell>
          <cell r="I167" t="str">
            <v>..</v>
          </cell>
          <cell r="J167" t="str">
            <v>..</v>
          </cell>
          <cell r="K167" t="str">
            <v>..</v>
          </cell>
          <cell r="L167" t="str">
            <v>..</v>
          </cell>
          <cell r="M167" t="str">
            <v>..</v>
          </cell>
          <cell r="N167" t="str">
            <v>..</v>
          </cell>
          <cell r="O167">
            <v>6420</v>
          </cell>
          <cell r="P167">
            <v>7120</v>
          </cell>
          <cell r="Q167">
            <v>7670</v>
          </cell>
          <cell r="R167">
            <v>7990</v>
          </cell>
        </row>
        <row r="168">
          <cell r="A168" t="str">
            <v>Panama</v>
          </cell>
          <cell r="B168">
            <v>2210</v>
          </cell>
          <cell r="C168">
            <v>2300</v>
          </cell>
          <cell r="D168">
            <v>2530</v>
          </cell>
          <cell r="E168">
            <v>2720</v>
          </cell>
          <cell r="F168">
            <v>2870</v>
          </cell>
          <cell r="G168">
            <v>2900</v>
          </cell>
          <cell r="H168">
            <v>3110</v>
          </cell>
          <cell r="I168">
            <v>3320</v>
          </cell>
          <cell r="J168">
            <v>3550</v>
          </cell>
          <cell r="K168">
            <v>3620</v>
          </cell>
          <cell r="L168">
            <v>3740</v>
          </cell>
          <cell r="M168">
            <v>3700</v>
          </cell>
          <cell r="N168">
            <v>3820</v>
          </cell>
          <cell r="O168">
            <v>3930</v>
          </cell>
          <cell r="P168">
            <v>4310</v>
          </cell>
          <cell r="Q168">
            <v>4640</v>
          </cell>
          <cell r="R168">
            <v>4890</v>
          </cell>
        </row>
        <row r="169">
          <cell r="A169" t="str">
            <v>Papua New Guinea</v>
          </cell>
          <cell r="B169">
            <v>830</v>
          </cell>
          <cell r="C169">
            <v>880</v>
          </cell>
          <cell r="D169">
            <v>960</v>
          </cell>
          <cell r="E169">
            <v>1110</v>
          </cell>
          <cell r="F169">
            <v>1160</v>
          </cell>
          <cell r="G169">
            <v>1060</v>
          </cell>
          <cell r="H169">
            <v>1070</v>
          </cell>
          <cell r="I169">
            <v>960</v>
          </cell>
          <cell r="J169">
            <v>810</v>
          </cell>
          <cell r="K169">
            <v>740</v>
          </cell>
          <cell r="L169">
            <v>650</v>
          </cell>
          <cell r="M169">
            <v>580</v>
          </cell>
          <cell r="N169">
            <v>520</v>
          </cell>
          <cell r="O169">
            <v>510</v>
          </cell>
          <cell r="P169">
            <v>590</v>
          </cell>
          <cell r="Q169">
            <v>700</v>
          </cell>
          <cell r="R169">
            <v>770</v>
          </cell>
        </row>
        <row r="170">
          <cell r="A170" t="str">
            <v>Paraguay</v>
          </cell>
          <cell r="B170">
            <v>1190</v>
          </cell>
          <cell r="C170">
            <v>1270</v>
          </cell>
          <cell r="D170">
            <v>1440</v>
          </cell>
          <cell r="E170">
            <v>1550</v>
          </cell>
          <cell r="F170">
            <v>1570</v>
          </cell>
          <cell r="G170">
            <v>1680</v>
          </cell>
          <cell r="H170">
            <v>1710</v>
          </cell>
          <cell r="I170">
            <v>1760</v>
          </cell>
          <cell r="J170">
            <v>1650</v>
          </cell>
          <cell r="K170">
            <v>1490</v>
          </cell>
          <cell r="L170">
            <v>1350</v>
          </cell>
          <cell r="M170">
            <v>1270</v>
          </cell>
          <cell r="N170">
            <v>1080</v>
          </cell>
          <cell r="O170">
            <v>950</v>
          </cell>
          <cell r="P170">
            <v>1000</v>
          </cell>
          <cell r="Q170">
            <v>1130</v>
          </cell>
          <cell r="R170">
            <v>1400</v>
          </cell>
        </row>
        <row r="171">
          <cell r="A171" t="str">
            <v>Peru</v>
          </cell>
          <cell r="B171">
            <v>770</v>
          </cell>
          <cell r="C171">
            <v>1140</v>
          </cell>
          <cell r="D171">
            <v>1440</v>
          </cell>
          <cell r="E171">
            <v>1560</v>
          </cell>
          <cell r="F171">
            <v>1790</v>
          </cell>
          <cell r="G171">
            <v>2000</v>
          </cell>
          <cell r="H171">
            <v>2200</v>
          </cell>
          <cell r="I171">
            <v>2350</v>
          </cell>
          <cell r="J171">
            <v>2230</v>
          </cell>
          <cell r="K171">
            <v>2100</v>
          </cell>
          <cell r="L171">
            <v>2060</v>
          </cell>
          <cell r="M171">
            <v>1980</v>
          </cell>
          <cell r="N171">
            <v>2040</v>
          </cell>
          <cell r="O171">
            <v>2170</v>
          </cell>
          <cell r="P171">
            <v>2390</v>
          </cell>
          <cell r="Q171">
            <v>2640</v>
          </cell>
          <cell r="R171">
            <v>2920</v>
          </cell>
        </row>
        <row r="172">
          <cell r="A172" t="str">
            <v>Philippines</v>
          </cell>
          <cell r="B172">
            <v>740</v>
          </cell>
          <cell r="C172">
            <v>740</v>
          </cell>
          <cell r="D172">
            <v>790</v>
          </cell>
          <cell r="E172">
            <v>840</v>
          </cell>
          <cell r="F172">
            <v>940</v>
          </cell>
          <cell r="G172">
            <v>1040</v>
          </cell>
          <cell r="H172">
            <v>1190</v>
          </cell>
          <cell r="I172">
            <v>1240</v>
          </cell>
          <cell r="J172">
            <v>1090</v>
          </cell>
          <cell r="K172">
            <v>1050</v>
          </cell>
          <cell r="L172">
            <v>1060</v>
          </cell>
          <cell r="M172">
            <v>1050</v>
          </cell>
          <cell r="N172">
            <v>1030</v>
          </cell>
          <cell r="O172">
            <v>1080</v>
          </cell>
          <cell r="P172">
            <v>1200</v>
          </cell>
          <cell r="Q172">
            <v>1290</v>
          </cell>
          <cell r="R172">
            <v>1420</v>
          </cell>
        </row>
        <row r="173">
          <cell r="A173" t="str">
            <v>Poland</v>
          </cell>
          <cell r="B173" t="str">
            <v>..</v>
          </cell>
          <cell r="C173" t="str">
            <v>..</v>
          </cell>
          <cell r="D173">
            <v>1910</v>
          </cell>
          <cell r="E173">
            <v>2270</v>
          </cell>
          <cell r="F173">
            <v>2450</v>
          </cell>
          <cell r="G173">
            <v>2970</v>
          </cell>
          <cell r="H173">
            <v>3620</v>
          </cell>
          <cell r="I173">
            <v>4180</v>
          </cell>
          <cell r="J173">
            <v>4300</v>
          </cell>
          <cell r="K173">
            <v>4380</v>
          </cell>
          <cell r="L173">
            <v>4570</v>
          </cell>
          <cell r="M173">
            <v>4650</v>
          </cell>
          <cell r="N173">
            <v>4820</v>
          </cell>
          <cell r="O173">
            <v>5440</v>
          </cell>
          <cell r="P173">
            <v>6150</v>
          </cell>
          <cell r="Q173">
            <v>7150</v>
          </cell>
          <cell r="R173">
            <v>8190</v>
          </cell>
        </row>
        <row r="174">
          <cell r="A174" t="str">
            <v>Portugal</v>
          </cell>
          <cell r="B174">
            <v>6810</v>
          </cell>
          <cell r="C174">
            <v>7760</v>
          </cell>
          <cell r="D174">
            <v>9320</v>
          </cell>
          <cell r="E174">
            <v>9540</v>
          </cell>
          <cell r="F174">
            <v>9880</v>
          </cell>
          <cell r="G174">
            <v>10610</v>
          </cell>
          <cell r="H174">
            <v>11470</v>
          </cell>
          <cell r="I174">
            <v>11720</v>
          </cell>
          <cell r="J174">
            <v>11550</v>
          </cell>
          <cell r="K174">
            <v>11600</v>
          </cell>
          <cell r="L174">
            <v>11590</v>
          </cell>
          <cell r="M174">
            <v>11250</v>
          </cell>
          <cell r="N174">
            <v>11210</v>
          </cell>
          <cell r="O174">
            <v>12560</v>
          </cell>
          <cell r="P174">
            <v>15150</v>
          </cell>
          <cell r="Q174">
            <v>17190</v>
          </cell>
          <cell r="R174">
            <v>18100</v>
          </cell>
        </row>
        <row r="175">
          <cell r="A175" t="str">
            <v>Puerto Rico</v>
          </cell>
          <cell r="B175">
            <v>6220</v>
          </cell>
          <cell r="C175">
            <v>6440</v>
          </cell>
          <cell r="D175">
            <v>6740</v>
          </cell>
          <cell r="E175">
            <v>7080</v>
          </cell>
          <cell r="F175">
            <v>7360</v>
          </cell>
          <cell r="G175">
            <v>7830</v>
          </cell>
          <cell r="H175">
            <v>8170</v>
          </cell>
          <cell r="I175">
            <v>8560</v>
          </cell>
          <cell r="J175">
            <v>8730</v>
          </cell>
          <cell r="K175">
            <v>9620</v>
          </cell>
          <cell r="L175">
            <v>10560</v>
          </cell>
          <cell r="M175">
            <v>10950</v>
          </cell>
          <cell r="N175" t="str">
            <v>..</v>
          </cell>
          <cell r="O175" t="str">
            <v>..</v>
          </cell>
          <cell r="P175" t="str">
            <v>..</v>
          </cell>
          <cell r="Q175" t="str">
            <v>..</v>
          </cell>
          <cell r="R175" t="str">
            <v>..</v>
          </cell>
        </row>
        <row r="176">
          <cell r="A176" t="str">
            <v>Qatar</v>
          </cell>
          <cell r="B176" t="str">
            <v>..</v>
          </cell>
          <cell r="C176" t="str">
            <v>..</v>
          </cell>
          <cell r="D176" t="str">
            <v>..</v>
          </cell>
          <cell r="E176" t="str">
            <v>..</v>
          </cell>
          <cell r="F176" t="str">
            <v>..</v>
          </cell>
          <cell r="G176" t="str">
            <v>..</v>
          </cell>
          <cell r="H176" t="str">
            <v>..</v>
          </cell>
          <cell r="I176" t="str">
            <v>..</v>
          </cell>
          <cell r="J176" t="str">
            <v>..</v>
          </cell>
          <cell r="K176" t="str">
            <v>..</v>
          </cell>
          <cell r="L176" t="str">
            <v>..</v>
          </cell>
          <cell r="M176" t="str">
            <v>..</v>
          </cell>
          <cell r="N176" t="str">
            <v>..</v>
          </cell>
          <cell r="O176" t="str">
            <v>..</v>
          </cell>
          <cell r="P176" t="str">
            <v>..</v>
          </cell>
          <cell r="Q176" t="str">
            <v>..</v>
          </cell>
          <cell r="R176" t="str">
            <v>..</v>
          </cell>
        </row>
        <row r="177">
          <cell r="A177" t="str">
            <v>Romania</v>
          </cell>
          <cell r="B177">
            <v>1730</v>
          </cell>
          <cell r="C177">
            <v>1430</v>
          </cell>
          <cell r="D177">
            <v>1240</v>
          </cell>
          <cell r="E177">
            <v>1190</v>
          </cell>
          <cell r="F177">
            <v>1270</v>
          </cell>
          <cell r="G177">
            <v>1470</v>
          </cell>
          <cell r="H177">
            <v>1600</v>
          </cell>
          <cell r="I177">
            <v>1520</v>
          </cell>
          <cell r="J177">
            <v>1520</v>
          </cell>
          <cell r="K177">
            <v>1580</v>
          </cell>
          <cell r="L177">
            <v>1690</v>
          </cell>
          <cell r="M177">
            <v>1750</v>
          </cell>
          <cell r="N177">
            <v>1930</v>
          </cell>
          <cell r="O177">
            <v>2290</v>
          </cell>
          <cell r="P177">
            <v>2950</v>
          </cell>
          <cell r="Q177">
            <v>3830</v>
          </cell>
          <cell r="R177">
            <v>4850</v>
          </cell>
        </row>
        <row r="178">
          <cell r="A178" t="str">
            <v>Russian Federation</v>
          </cell>
          <cell r="B178" t="str">
            <v>..</v>
          </cell>
          <cell r="C178">
            <v>3420</v>
          </cell>
          <cell r="D178">
            <v>3070</v>
          </cell>
          <cell r="E178">
            <v>2900</v>
          </cell>
          <cell r="F178">
            <v>2650</v>
          </cell>
          <cell r="G178">
            <v>2650</v>
          </cell>
          <cell r="H178">
            <v>2610</v>
          </cell>
          <cell r="I178">
            <v>2660</v>
          </cell>
          <cell r="J178">
            <v>2140</v>
          </cell>
          <cell r="K178">
            <v>1760</v>
          </cell>
          <cell r="L178">
            <v>1710</v>
          </cell>
          <cell r="M178">
            <v>1780</v>
          </cell>
          <cell r="N178">
            <v>2100</v>
          </cell>
          <cell r="O178">
            <v>2590</v>
          </cell>
          <cell r="P178">
            <v>3420</v>
          </cell>
          <cell r="Q178">
            <v>4470</v>
          </cell>
          <cell r="R178">
            <v>5780</v>
          </cell>
        </row>
        <row r="179">
          <cell r="A179" t="str">
            <v>Rwanda</v>
          </cell>
          <cell r="B179">
            <v>360</v>
          </cell>
          <cell r="C179">
            <v>330</v>
          </cell>
          <cell r="D179">
            <v>360</v>
          </cell>
          <cell r="E179">
            <v>330</v>
          </cell>
          <cell r="F179">
            <v>160</v>
          </cell>
          <cell r="G179">
            <v>230</v>
          </cell>
          <cell r="H179">
            <v>240</v>
          </cell>
          <cell r="I179">
            <v>270</v>
          </cell>
          <cell r="J179">
            <v>270</v>
          </cell>
          <cell r="K179">
            <v>270</v>
          </cell>
          <cell r="L179">
            <v>250</v>
          </cell>
          <cell r="M179">
            <v>230</v>
          </cell>
          <cell r="N179">
            <v>210</v>
          </cell>
          <cell r="O179">
            <v>200</v>
          </cell>
          <cell r="P179">
            <v>210</v>
          </cell>
          <cell r="Q179">
            <v>230</v>
          </cell>
          <cell r="R179">
            <v>250</v>
          </cell>
        </row>
        <row r="180">
          <cell r="A180" t="str">
            <v>Samoa</v>
          </cell>
          <cell r="B180">
            <v>1070</v>
          </cell>
          <cell r="C180">
            <v>1000</v>
          </cell>
          <cell r="D180">
            <v>1010</v>
          </cell>
          <cell r="E180">
            <v>1070</v>
          </cell>
          <cell r="F180">
            <v>810</v>
          </cell>
          <cell r="G180">
            <v>1010</v>
          </cell>
          <cell r="H180">
            <v>1360</v>
          </cell>
          <cell r="I180">
            <v>1350</v>
          </cell>
          <cell r="J180">
            <v>1330</v>
          </cell>
          <cell r="K180">
            <v>1330</v>
          </cell>
          <cell r="L180">
            <v>1350</v>
          </cell>
          <cell r="M180">
            <v>1370</v>
          </cell>
          <cell r="N180">
            <v>1390</v>
          </cell>
          <cell r="O180">
            <v>1500</v>
          </cell>
          <cell r="P180">
            <v>1760</v>
          </cell>
          <cell r="Q180">
            <v>2020</v>
          </cell>
          <cell r="R180">
            <v>2270</v>
          </cell>
        </row>
        <row r="181">
          <cell r="A181" t="str">
            <v>San Marino</v>
          </cell>
          <cell r="B181" t="str">
            <v>..</v>
          </cell>
          <cell r="C181" t="str">
            <v>..</v>
          </cell>
          <cell r="D181" t="str">
            <v>..</v>
          </cell>
          <cell r="E181" t="str">
            <v>..</v>
          </cell>
          <cell r="F181" t="str">
            <v>..</v>
          </cell>
          <cell r="G181" t="str">
            <v>..</v>
          </cell>
          <cell r="H181" t="str">
            <v>..</v>
          </cell>
          <cell r="I181" t="str">
            <v>..</v>
          </cell>
          <cell r="J181" t="str">
            <v>..</v>
          </cell>
          <cell r="K181" t="str">
            <v>..</v>
          </cell>
          <cell r="L181" t="str">
            <v>..</v>
          </cell>
          <cell r="M181" t="str">
            <v>..</v>
          </cell>
          <cell r="N181" t="str">
            <v>..</v>
          </cell>
          <cell r="O181" t="str">
            <v>..</v>
          </cell>
          <cell r="P181" t="str">
            <v>..</v>
          </cell>
          <cell r="Q181" t="str">
            <v>..</v>
          </cell>
          <cell r="R181" t="str">
            <v>..</v>
          </cell>
        </row>
        <row r="182">
          <cell r="A182" t="str">
            <v>Sao Tome and Principe</v>
          </cell>
          <cell r="B182" t="str">
            <v>..</v>
          </cell>
          <cell r="C182" t="str">
            <v>..</v>
          </cell>
          <cell r="D182" t="str">
            <v>..</v>
          </cell>
          <cell r="E182" t="str">
            <v>..</v>
          </cell>
          <cell r="F182" t="str">
            <v>..</v>
          </cell>
          <cell r="G182" t="str">
            <v>..</v>
          </cell>
          <cell r="H182" t="str">
            <v>..</v>
          </cell>
          <cell r="I182" t="str">
            <v>..</v>
          </cell>
          <cell r="J182" t="str">
            <v>..</v>
          </cell>
          <cell r="K182" t="str">
            <v>..</v>
          </cell>
          <cell r="L182" t="str">
            <v>..</v>
          </cell>
          <cell r="M182" t="str">
            <v>..</v>
          </cell>
          <cell r="N182" t="str">
            <v>..</v>
          </cell>
          <cell r="O182" t="str">
            <v>..</v>
          </cell>
          <cell r="P182" t="str">
            <v>..</v>
          </cell>
          <cell r="Q182" t="str">
            <v>..</v>
          </cell>
          <cell r="R182">
            <v>780</v>
          </cell>
        </row>
        <row r="183">
          <cell r="A183" t="str">
            <v>Saudi Arabia</v>
          </cell>
          <cell r="B183">
            <v>7220</v>
          </cell>
          <cell r="C183">
            <v>8000</v>
          </cell>
          <cell r="D183">
            <v>8740</v>
          </cell>
          <cell r="E183">
            <v>8280</v>
          </cell>
          <cell r="F183">
            <v>7840</v>
          </cell>
          <cell r="G183">
            <v>7850</v>
          </cell>
          <cell r="H183">
            <v>8170</v>
          </cell>
          <cell r="I183">
            <v>8410</v>
          </cell>
          <cell r="J183">
            <v>8030</v>
          </cell>
          <cell r="K183">
            <v>7800</v>
          </cell>
          <cell r="L183">
            <v>8140</v>
          </cell>
          <cell r="M183">
            <v>8480</v>
          </cell>
          <cell r="N183">
            <v>8560</v>
          </cell>
          <cell r="O183">
            <v>9400</v>
          </cell>
          <cell r="P183">
            <v>10810</v>
          </cell>
          <cell r="Q183">
            <v>12510</v>
          </cell>
          <cell r="R183" t="str">
            <v>..</v>
          </cell>
        </row>
        <row r="184">
          <cell r="A184" t="str">
            <v>Senegal</v>
          </cell>
          <cell r="B184">
            <v>660</v>
          </cell>
          <cell r="C184">
            <v>650</v>
          </cell>
          <cell r="D184">
            <v>710</v>
          </cell>
          <cell r="E184">
            <v>650</v>
          </cell>
          <cell r="F184">
            <v>540</v>
          </cell>
          <cell r="G184">
            <v>500</v>
          </cell>
          <cell r="H184">
            <v>480</v>
          </cell>
          <cell r="I184">
            <v>480</v>
          </cell>
          <cell r="J184">
            <v>470</v>
          </cell>
          <cell r="K184">
            <v>460</v>
          </cell>
          <cell r="L184">
            <v>450</v>
          </cell>
          <cell r="M184">
            <v>440</v>
          </cell>
          <cell r="N184">
            <v>420</v>
          </cell>
          <cell r="O184">
            <v>490</v>
          </cell>
          <cell r="P184">
            <v>600</v>
          </cell>
          <cell r="Q184">
            <v>700</v>
          </cell>
          <cell r="R184">
            <v>750</v>
          </cell>
        </row>
        <row r="185">
          <cell r="A185" t="str">
            <v>Serbia</v>
          </cell>
          <cell r="B185" t="str">
            <v>..</v>
          </cell>
          <cell r="C185" t="str">
            <v>..</v>
          </cell>
          <cell r="D185" t="str">
            <v>..</v>
          </cell>
          <cell r="E185" t="str">
            <v>..</v>
          </cell>
          <cell r="F185" t="str">
            <v>..</v>
          </cell>
          <cell r="G185" t="str">
            <v>..</v>
          </cell>
          <cell r="H185" t="str">
            <v>..</v>
          </cell>
          <cell r="I185" t="str">
            <v>..</v>
          </cell>
          <cell r="J185" t="str">
            <v>..</v>
          </cell>
          <cell r="K185" t="str">
            <v>..</v>
          </cell>
          <cell r="L185" t="str">
            <v>..</v>
          </cell>
          <cell r="M185" t="str">
            <v>..</v>
          </cell>
          <cell r="N185">
            <v>1370</v>
          </cell>
          <cell r="O185">
            <v>2190</v>
          </cell>
          <cell r="P185">
            <v>3070</v>
          </cell>
          <cell r="Q185">
            <v>3490</v>
          </cell>
          <cell r="R185">
            <v>3910</v>
          </cell>
        </row>
        <row r="186">
          <cell r="A186" t="str">
            <v>Serbia and Montenegro</v>
          </cell>
          <cell r="B186" t="str">
            <v>..</v>
          </cell>
          <cell r="C186" t="str">
            <v>..</v>
          </cell>
          <cell r="D186" t="str">
            <v>..</v>
          </cell>
          <cell r="E186" t="str">
            <v>..</v>
          </cell>
          <cell r="F186" t="str">
            <v>..</v>
          </cell>
          <cell r="G186" t="str">
            <v>..</v>
          </cell>
          <cell r="H186" t="str">
            <v>..</v>
          </cell>
          <cell r="I186">
            <v>1540</v>
          </cell>
          <cell r="J186">
            <v>1430</v>
          </cell>
          <cell r="K186">
            <v>1070</v>
          </cell>
          <cell r="L186">
            <v>1250</v>
          </cell>
          <cell r="M186">
            <v>1290</v>
          </cell>
          <cell r="N186">
            <v>1430</v>
          </cell>
          <cell r="O186">
            <v>1930</v>
          </cell>
          <cell r="P186">
            <v>2700</v>
          </cell>
          <cell r="Q186">
            <v>3220</v>
          </cell>
          <cell r="R186" t="str">
            <v>..</v>
          </cell>
        </row>
        <row r="187">
          <cell r="A187" t="str">
            <v>Seychelles</v>
          </cell>
          <cell r="B187">
            <v>5020</v>
          </cell>
          <cell r="C187">
            <v>5200</v>
          </cell>
          <cell r="D187">
            <v>5930</v>
          </cell>
          <cell r="E187">
            <v>6350</v>
          </cell>
          <cell r="F187">
            <v>6560</v>
          </cell>
          <cell r="G187">
            <v>6460</v>
          </cell>
          <cell r="H187">
            <v>6740</v>
          </cell>
          <cell r="I187">
            <v>7330</v>
          </cell>
          <cell r="J187">
            <v>7320</v>
          </cell>
          <cell r="K187">
            <v>7290</v>
          </cell>
          <cell r="L187">
            <v>7440</v>
          </cell>
          <cell r="M187">
            <v>7380</v>
          </cell>
          <cell r="N187">
            <v>6840</v>
          </cell>
          <cell r="O187">
            <v>7480</v>
          </cell>
          <cell r="P187">
            <v>8130</v>
          </cell>
          <cell r="Q187">
            <v>8390</v>
          </cell>
          <cell r="R187">
            <v>8650</v>
          </cell>
        </row>
        <row r="188">
          <cell r="A188" t="str">
            <v>Sierra Leone</v>
          </cell>
          <cell r="B188">
            <v>200</v>
          </cell>
          <cell r="C188">
            <v>180</v>
          </cell>
          <cell r="D188">
            <v>130</v>
          </cell>
          <cell r="E188">
            <v>160</v>
          </cell>
          <cell r="F188">
            <v>170</v>
          </cell>
          <cell r="G188">
            <v>190</v>
          </cell>
          <cell r="H188">
            <v>220</v>
          </cell>
          <cell r="I188">
            <v>190</v>
          </cell>
          <cell r="J188">
            <v>160</v>
          </cell>
          <cell r="K188">
            <v>150</v>
          </cell>
          <cell r="L188">
            <v>140</v>
          </cell>
          <cell r="M188">
            <v>160</v>
          </cell>
          <cell r="N188">
            <v>190</v>
          </cell>
          <cell r="O188">
            <v>200</v>
          </cell>
          <cell r="P188">
            <v>210</v>
          </cell>
          <cell r="Q188">
            <v>220</v>
          </cell>
          <cell r="R188">
            <v>240</v>
          </cell>
        </row>
        <row r="189">
          <cell r="A189" t="str">
            <v>Singapore</v>
          </cell>
          <cell r="B189">
            <v>11860</v>
          </cell>
          <cell r="C189">
            <v>13180</v>
          </cell>
          <cell r="D189">
            <v>15300</v>
          </cell>
          <cell r="E189">
            <v>17330</v>
          </cell>
          <cell r="F189">
            <v>20370</v>
          </cell>
          <cell r="G189">
            <v>23250</v>
          </cell>
          <cell r="H189">
            <v>25140</v>
          </cell>
          <cell r="I189">
            <v>27180</v>
          </cell>
          <cell r="J189">
            <v>23520</v>
          </cell>
          <cell r="K189">
            <v>22920</v>
          </cell>
          <cell r="L189">
            <v>23030</v>
          </cell>
          <cell r="M189">
            <v>21290</v>
          </cell>
          <cell r="N189">
            <v>21050</v>
          </cell>
          <cell r="O189">
            <v>21750</v>
          </cell>
          <cell r="P189">
            <v>25030</v>
          </cell>
          <cell r="Q189">
            <v>26620</v>
          </cell>
          <cell r="R189">
            <v>29320</v>
          </cell>
        </row>
        <row r="190">
          <cell r="A190" t="str">
            <v>Slovak Republic</v>
          </cell>
          <cell r="B190">
            <v>3340</v>
          </cell>
          <cell r="C190">
            <v>2490</v>
          </cell>
          <cell r="D190">
            <v>2230</v>
          </cell>
          <cell r="E190">
            <v>2220</v>
          </cell>
          <cell r="F190">
            <v>2680</v>
          </cell>
          <cell r="G190">
            <v>3310</v>
          </cell>
          <cell r="H190">
            <v>3860</v>
          </cell>
          <cell r="I190">
            <v>4150</v>
          </cell>
          <cell r="J190">
            <v>4100</v>
          </cell>
          <cell r="K190">
            <v>3910</v>
          </cell>
          <cell r="L190">
            <v>3860</v>
          </cell>
          <cell r="M190">
            <v>3860</v>
          </cell>
          <cell r="N190">
            <v>4100</v>
          </cell>
          <cell r="O190">
            <v>5010</v>
          </cell>
          <cell r="P190">
            <v>6570</v>
          </cell>
          <cell r="Q190">
            <v>8100</v>
          </cell>
          <cell r="R190">
            <v>9870</v>
          </cell>
        </row>
        <row r="191">
          <cell r="A191" t="str">
            <v>Slovenia</v>
          </cell>
          <cell r="B191" t="str">
            <v>..</v>
          </cell>
          <cell r="C191" t="str">
            <v>..</v>
          </cell>
          <cell r="D191">
            <v>6790</v>
          </cell>
          <cell r="E191">
            <v>6660</v>
          </cell>
          <cell r="F191" t="str">
            <v>..</v>
          </cell>
          <cell r="G191">
            <v>8450</v>
          </cell>
          <cell r="H191">
            <v>9770</v>
          </cell>
          <cell r="I191">
            <v>10740</v>
          </cell>
          <cell r="J191">
            <v>10530</v>
          </cell>
          <cell r="K191">
            <v>10810</v>
          </cell>
          <cell r="L191">
            <v>10780</v>
          </cell>
          <cell r="M191">
            <v>10400</v>
          </cell>
          <cell r="N191">
            <v>10360</v>
          </cell>
          <cell r="O191">
            <v>11990</v>
          </cell>
          <cell r="P191">
            <v>14880</v>
          </cell>
          <cell r="Q191">
            <v>17430</v>
          </cell>
          <cell r="R191">
            <v>18890</v>
          </cell>
        </row>
        <row r="192">
          <cell r="A192" t="str">
            <v>Solomon Islands</v>
          </cell>
          <cell r="B192">
            <v>740</v>
          </cell>
          <cell r="C192">
            <v>720</v>
          </cell>
          <cell r="D192">
            <v>780</v>
          </cell>
          <cell r="E192">
            <v>780</v>
          </cell>
          <cell r="F192">
            <v>820</v>
          </cell>
          <cell r="G192">
            <v>880</v>
          </cell>
          <cell r="H192">
            <v>890</v>
          </cell>
          <cell r="I192">
            <v>920</v>
          </cell>
          <cell r="J192">
            <v>870</v>
          </cell>
          <cell r="K192">
            <v>820</v>
          </cell>
          <cell r="L192">
            <v>680</v>
          </cell>
          <cell r="M192">
            <v>620</v>
          </cell>
          <cell r="N192">
            <v>550</v>
          </cell>
          <cell r="O192">
            <v>550</v>
          </cell>
          <cell r="P192">
            <v>590</v>
          </cell>
          <cell r="Q192">
            <v>620</v>
          </cell>
          <cell r="R192">
            <v>680</v>
          </cell>
        </row>
        <row r="193">
          <cell r="A193" t="str">
            <v>Somalia</v>
          </cell>
          <cell r="B193">
            <v>140</v>
          </cell>
          <cell r="C193" t="str">
            <v>..</v>
          </cell>
          <cell r="D193" t="str">
            <v>..</v>
          </cell>
          <cell r="E193" t="str">
            <v>..</v>
          </cell>
          <cell r="F193" t="str">
            <v>..</v>
          </cell>
          <cell r="G193" t="str">
            <v>..</v>
          </cell>
          <cell r="H193" t="str">
            <v>..</v>
          </cell>
          <cell r="I193" t="str">
            <v>..</v>
          </cell>
          <cell r="J193" t="str">
            <v>..</v>
          </cell>
          <cell r="K193" t="str">
            <v>..</v>
          </cell>
          <cell r="L193" t="str">
            <v>..</v>
          </cell>
          <cell r="M193" t="str">
            <v>..</v>
          </cell>
          <cell r="N193" t="str">
            <v>..</v>
          </cell>
          <cell r="O193" t="str">
            <v>..</v>
          </cell>
          <cell r="P193" t="str">
            <v>..</v>
          </cell>
          <cell r="Q193" t="str">
            <v>..</v>
          </cell>
          <cell r="R193" t="str">
            <v>..</v>
          </cell>
        </row>
        <row r="194">
          <cell r="A194" t="str">
            <v>South Africa</v>
          </cell>
          <cell r="B194">
            <v>3390</v>
          </cell>
          <cell r="C194">
            <v>3320</v>
          </cell>
          <cell r="D194">
            <v>3320</v>
          </cell>
          <cell r="E194">
            <v>3460</v>
          </cell>
          <cell r="F194">
            <v>3610</v>
          </cell>
          <cell r="G194">
            <v>3740</v>
          </cell>
          <cell r="H194">
            <v>3760</v>
          </cell>
          <cell r="I194">
            <v>3680</v>
          </cell>
          <cell r="J194">
            <v>3280</v>
          </cell>
          <cell r="K194">
            <v>3150</v>
          </cell>
          <cell r="L194">
            <v>3050</v>
          </cell>
          <cell r="M194">
            <v>2830</v>
          </cell>
          <cell r="N194">
            <v>2640</v>
          </cell>
          <cell r="O194">
            <v>2870</v>
          </cell>
          <cell r="P194">
            <v>3630</v>
          </cell>
          <cell r="Q194">
            <v>4820</v>
          </cell>
          <cell r="R194">
            <v>5390</v>
          </cell>
        </row>
        <row r="195">
          <cell r="A195" t="str">
            <v>South Asia</v>
          </cell>
          <cell r="B195">
            <v>379.63</v>
          </cell>
          <cell r="C195">
            <v>351.65</v>
          </cell>
          <cell r="D195">
            <v>338.26</v>
          </cell>
          <cell r="E195">
            <v>326.97000000000003</v>
          </cell>
          <cell r="F195">
            <v>342.15</v>
          </cell>
          <cell r="G195">
            <v>381.09</v>
          </cell>
          <cell r="H195">
            <v>410.71</v>
          </cell>
          <cell r="I195">
            <v>418.94</v>
          </cell>
          <cell r="J195">
            <v>417.94</v>
          </cell>
          <cell r="K195">
            <v>434.85</v>
          </cell>
          <cell r="L195">
            <v>444.27</v>
          </cell>
          <cell r="M195">
            <v>455.26</v>
          </cell>
          <cell r="N195">
            <v>458.97</v>
          </cell>
          <cell r="O195">
            <v>513.94000000000005</v>
          </cell>
          <cell r="P195">
            <v>599.9</v>
          </cell>
          <cell r="Q195">
            <v>692.64</v>
          </cell>
          <cell r="R195">
            <v>765.61</v>
          </cell>
        </row>
        <row r="196">
          <cell r="A196" t="str">
            <v>Spain</v>
          </cell>
          <cell r="B196">
            <v>12100</v>
          </cell>
          <cell r="C196">
            <v>13570</v>
          </cell>
          <cell r="D196">
            <v>15490</v>
          </cell>
          <cell r="E196">
            <v>14930</v>
          </cell>
          <cell r="F196">
            <v>14420</v>
          </cell>
          <cell r="G196">
            <v>14800</v>
          </cell>
          <cell r="H196">
            <v>15570</v>
          </cell>
          <cell r="I196">
            <v>15820</v>
          </cell>
          <cell r="J196">
            <v>15400</v>
          </cell>
          <cell r="K196">
            <v>15360</v>
          </cell>
          <cell r="L196">
            <v>15420</v>
          </cell>
          <cell r="M196">
            <v>15050</v>
          </cell>
          <cell r="N196">
            <v>15100</v>
          </cell>
          <cell r="O196">
            <v>17490</v>
          </cell>
          <cell r="P196">
            <v>21450</v>
          </cell>
          <cell r="Q196">
            <v>25250</v>
          </cell>
          <cell r="R196">
            <v>27570</v>
          </cell>
        </row>
        <row r="197">
          <cell r="A197" t="str">
            <v>Sri Lanka</v>
          </cell>
          <cell r="B197">
            <v>470</v>
          </cell>
          <cell r="C197">
            <v>500</v>
          </cell>
          <cell r="D197">
            <v>550</v>
          </cell>
          <cell r="E197">
            <v>600</v>
          </cell>
          <cell r="F197">
            <v>640</v>
          </cell>
          <cell r="G197">
            <v>700</v>
          </cell>
          <cell r="H197">
            <v>740</v>
          </cell>
          <cell r="I197">
            <v>790</v>
          </cell>
          <cell r="J197">
            <v>810</v>
          </cell>
          <cell r="K197">
            <v>820</v>
          </cell>
          <cell r="L197">
            <v>810</v>
          </cell>
          <cell r="M197">
            <v>840</v>
          </cell>
          <cell r="N197">
            <v>850</v>
          </cell>
          <cell r="O197">
            <v>930</v>
          </cell>
          <cell r="P197">
            <v>1040</v>
          </cell>
          <cell r="Q197">
            <v>1170</v>
          </cell>
          <cell r="R197">
            <v>1300</v>
          </cell>
        </row>
        <row r="198">
          <cell r="A198" t="str">
            <v>St. Kitts and Nevis</v>
          </cell>
          <cell r="B198">
            <v>3610</v>
          </cell>
          <cell r="C198">
            <v>3750</v>
          </cell>
          <cell r="D198">
            <v>4110</v>
          </cell>
          <cell r="E198">
            <v>4520</v>
          </cell>
          <cell r="F198">
            <v>5010</v>
          </cell>
          <cell r="G198">
            <v>5460</v>
          </cell>
          <cell r="H198">
            <v>5670</v>
          </cell>
          <cell r="I198">
            <v>6000</v>
          </cell>
          <cell r="J198">
            <v>6020</v>
          </cell>
          <cell r="K198">
            <v>6320</v>
          </cell>
          <cell r="L198">
            <v>6490</v>
          </cell>
          <cell r="M198">
            <v>6330</v>
          </cell>
          <cell r="N198">
            <v>6380</v>
          </cell>
          <cell r="O198">
            <v>6820</v>
          </cell>
          <cell r="P198">
            <v>7840</v>
          </cell>
          <cell r="Q198">
            <v>8250</v>
          </cell>
          <cell r="R198">
            <v>8840</v>
          </cell>
        </row>
        <row r="199">
          <cell r="A199" t="str">
            <v>St. Lucia</v>
          </cell>
          <cell r="B199">
            <v>2810</v>
          </cell>
          <cell r="C199">
            <v>2910</v>
          </cell>
          <cell r="D199">
            <v>3290</v>
          </cell>
          <cell r="E199">
            <v>3360</v>
          </cell>
          <cell r="F199">
            <v>3430</v>
          </cell>
          <cell r="G199">
            <v>3570</v>
          </cell>
          <cell r="H199">
            <v>3680</v>
          </cell>
          <cell r="I199">
            <v>3620</v>
          </cell>
          <cell r="J199">
            <v>3690</v>
          </cell>
          <cell r="K199">
            <v>3910</v>
          </cell>
          <cell r="L199">
            <v>4140</v>
          </cell>
          <cell r="M199">
            <v>3860</v>
          </cell>
          <cell r="N199">
            <v>3980</v>
          </cell>
          <cell r="O199">
            <v>4170</v>
          </cell>
          <cell r="P199">
            <v>4580</v>
          </cell>
          <cell r="Q199">
            <v>4920</v>
          </cell>
          <cell r="R199">
            <v>5110</v>
          </cell>
        </row>
        <row r="200">
          <cell r="A200" t="str">
            <v>St. Vincent and the Grenadines</v>
          </cell>
          <cell r="B200">
            <v>1710</v>
          </cell>
          <cell r="C200">
            <v>1790</v>
          </cell>
          <cell r="D200">
            <v>2070</v>
          </cell>
          <cell r="E200">
            <v>2100</v>
          </cell>
          <cell r="F200">
            <v>2050</v>
          </cell>
          <cell r="G200">
            <v>2190</v>
          </cell>
          <cell r="H200">
            <v>2330</v>
          </cell>
          <cell r="I200">
            <v>2440</v>
          </cell>
          <cell r="J200">
            <v>2550</v>
          </cell>
          <cell r="K200">
            <v>2610</v>
          </cell>
          <cell r="L200">
            <v>2730</v>
          </cell>
          <cell r="M200">
            <v>2750</v>
          </cell>
          <cell r="N200">
            <v>2820</v>
          </cell>
          <cell r="O200">
            <v>2970</v>
          </cell>
          <cell r="P200">
            <v>3460</v>
          </cell>
          <cell r="Q200">
            <v>3530</v>
          </cell>
          <cell r="R200">
            <v>3930</v>
          </cell>
        </row>
        <row r="201">
          <cell r="A201" t="str">
            <v>Sub-Saharan Africa</v>
          </cell>
          <cell r="B201">
            <v>582.11</v>
          </cell>
          <cell r="C201">
            <v>569.71</v>
          </cell>
          <cell r="D201">
            <v>553.11</v>
          </cell>
          <cell r="E201">
            <v>537.1</v>
          </cell>
          <cell r="F201">
            <v>512.75</v>
          </cell>
          <cell r="G201">
            <v>520.19000000000005</v>
          </cell>
          <cell r="H201">
            <v>537.20000000000005</v>
          </cell>
          <cell r="I201">
            <v>548.63</v>
          </cell>
          <cell r="J201">
            <v>516.69000000000005</v>
          </cell>
          <cell r="K201">
            <v>500.15</v>
          </cell>
          <cell r="L201">
            <v>485.06</v>
          </cell>
          <cell r="M201">
            <v>476.87</v>
          </cell>
          <cell r="N201">
            <v>467.38</v>
          </cell>
          <cell r="O201">
            <v>508.96</v>
          </cell>
          <cell r="P201">
            <v>602.64</v>
          </cell>
          <cell r="Q201">
            <v>742.94</v>
          </cell>
          <cell r="R201">
            <v>841.8</v>
          </cell>
        </row>
        <row r="202">
          <cell r="A202" t="str">
            <v>Sudan</v>
          </cell>
          <cell r="B202">
            <v>550</v>
          </cell>
          <cell r="C202">
            <v>490</v>
          </cell>
          <cell r="D202">
            <v>320</v>
          </cell>
          <cell r="E202">
            <v>280</v>
          </cell>
          <cell r="F202">
            <v>240</v>
          </cell>
          <cell r="G202">
            <v>250</v>
          </cell>
          <cell r="H202">
            <v>260</v>
          </cell>
          <cell r="I202">
            <v>280</v>
          </cell>
          <cell r="J202">
            <v>310</v>
          </cell>
          <cell r="K202">
            <v>320</v>
          </cell>
          <cell r="L202">
            <v>310</v>
          </cell>
          <cell r="M202">
            <v>340</v>
          </cell>
          <cell r="N202">
            <v>380</v>
          </cell>
          <cell r="O202">
            <v>440</v>
          </cell>
          <cell r="P202">
            <v>520</v>
          </cell>
          <cell r="Q202">
            <v>650</v>
          </cell>
          <cell r="R202">
            <v>810</v>
          </cell>
        </row>
        <row r="203">
          <cell r="A203" t="str">
            <v>Suriname</v>
          </cell>
          <cell r="B203">
            <v>1510</v>
          </cell>
          <cell r="C203">
            <v>1160</v>
          </cell>
          <cell r="D203">
            <v>1050</v>
          </cell>
          <cell r="E203" t="str">
            <v>..</v>
          </cell>
          <cell r="F203">
            <v>1160</v>
          </cell>
          <cell r="G203">
            <v>1430</v>
          </cell>
          <cell r="H203">
            <v>1780</v>
          </cell>
          <cell r="I203">
            <v>2020</v>
          </cell>
          <cell r="J203">
            <v>2510</v>
          </cell>
          <cell r="K203">
            <v>1730</v>
          </cell>
          <cell r="L203">
            <v>2070</v>
          </cell>
          <cell r="M203">
            <v>1770</v>
          </cell>
          <cell r="N203">
            <v>1900</v>
          </cell>
          <cell r="O203">
            <v>2060</v>
          </cell>
          <cell r="P203">
            <v>2260</v>
          </cell>
          <cell r="Q203">
            <v>2540</v>
          </cell>
          <cell r="R203">
            <v>3200</v>
          </cell>
        </row>
        <row r="204">
          <cell r="A204" t="str">
            <v>Swaziland</v>
          </cell>
          <cell r="B204">
            <v>1200</v>
          </cell>
          <cell r="C204">
            <v>1220</v>
          </cell>
          <cell r="D204">
            <v>1310</v>
          </cell>
          <cell r="E204">
            <v>1310</v>
          </cell>
          <cell r="F204">
            <v>1300</v>
          </cell>
          <cell r="G204">
            <v>1500</v>
          </cell>
          <cell r="H204">
            <v>1620</v>
          </cell>
          <cell r="I204">
            <v>1650</v>
          </cell>
          <cell r="J204">
            <v>1460</v>
          </cell>
          <cell r="K204">
            <v>1470</v>
          </cell>
          <cell r="L204">
            <v>1370</v>
          </cell>
          <cell r="M204">
            <v>1370</v>
          </cell>
          <cell r="N204">
            <v>1180</v>
          </cell>
          <cell r="O204">
            <v>1320</v>
          </cell>
          <cell r="P204">
            <v>1670</v>
          </cell>
          <cell r="Q204">
            <v>2210</v>
          </cell>
          <cell r="R204">
            <v>2430</v>
          </cell>
        </row>
        <row r="205">
          <cell r="A205" t="str">
            <v>Sweden</v>
          </cell>
          <cell r="B205">
            <v>26070</v>
          </cell>
          <cell r="C205">
            <v>27330</v>
          </cell>
          <cell r="D205">
            <v>29400</v>
          </cell>
          <cell r="E205">
            <v>26610</v>
          </cell>
          <cell r="F205">
            <v>26180</v>
          </cell>
          <cell r="G205">
            <v>26450</v>
          </cell>
          <cell r="H205">
            <v>28570</v>
          </cell>
          <cell r="I205">
            <v>29280</v>
          </cell>
          <cell r="J205">
            <v>28930</v>
          </cell>
          <cell r="K205">
            <v>28750</v>
          </cell>
          <cell r="L205">
            <v>28870</v>
          </cell>
          <cell r="M205">
            <v>26950</v>
          </cell>
          <cell r="N205">
            <v>26410</v>
          </cell>
          <cell r="O205">
            <v>29520</v>
          </cell>
          <cell r="P205">
            <v>35740</v>
          </cell>
          <cell r="Q205">
            <v>40910</v>
          </cell>
          <cell r="R205">
            <v>43580</v>
          </cell>
        </row>
        <row r="206">
          <cell r="A206" t="str">
            <v>Switzerland</v>
          </cell>
          <cell r="B206">
            <v>34230</v>
          </cell>
          <cell r="C206">
            <v>34740</v>
          </cell>
          <cell r="D206">
            <v>37870</v>
          </cell>
          <cell r="E206">
            <v>37770</v>
          </cell>
          <cell r="F206">
            <v>38730</v>
          </cell>
          <cell r="G206">
            <v>42030</v>
          </cell>
          <cell r="H206">
            <v>44790</v>
          </cell>
          <cell r="I206">
            <v>44440</v>
          </cell>
          <cell r="J206">
            <v>41560</v>
          </cell>
          <cell r="K206">
            <v>39850</v>
          </cell>
          <cell r="L206">
            <v>40110</v>
          </cell>
          <cell r="M206">
            <v>37530</v>
          </cell>
          <cell r="N206">
            <v>36280</v>
          </cell>
          <cell r="O206">
            <v>41930</v>
          </cell>
          <cell r="P206">
            <v>49860</v>
          </cell>
          <cell r="Q206">
            <v>55320</v>
          </cell>
          <cell r="R206">
            <v>57230</v>
          </cell>
        </row>
        <row r="207">
          <cell r="A207" t="str">
            <v>Syrian Arab Republic</v>
          </cell>
          <cell r="B207">
            <v>880</v>
          </cell>
          <cell r="C207">
            <v>960</v>
          </cell>
          <cell r="D207">
            <v>1070</v>
          </cell>
          <cell r="E207">
            <v>1040</v>
          </cell>
          <cell r="F207">
            <v>940</v>
          </cell>
          <cell r="G207">
            <v>880</v>
          </cell>
          <cell r="H207">
            <v>830</v>
          </cell>
          <cell r="I207">
            <v>830</v>
          </cell>
          <cell r="J207">
            <v>900</v>
          </cell>
          <cell r="K207">
            <v>870</v>
          </cell>
          <cell r="L207">
            <v>950</v>
          </cell>
          <cell r="M207">
            <v>1080</v>
          </cell>
          <cell r="N207">
            <v>1150</v>
          </cell>
          <cell r="O207">
            <v>1210</v>
          </cell>
          <cell r="P207">
            <v>1310</v>
          </cell>
          <cell r="Q207">
            <v>1420</v>
          </cell>
          <cell r="R207">
            <v>1570</v>
          </cell>
        </row>
        <row r="208">
          <cell r="A208" t="str">
            <v>Taiwan, China</v>
          </cell>
          <cell r="B208">
            <v>8140</v>
          </cell>
          <cell r="C208">
            <v>9060</v>
          </cell>
          <cell r="D208">
            <v>10190</v>
          </cell>
          <cell r="E208">
            <v>11130</v>
          </cell>
          <cell r="F208">
            <v>12160</v>
          </cell>
          <cell r="G208">
            <v>12950</v>
          </cell>
          <cell r="H208">
            <v>13630</v>
          </cell>
          <cell r="I208">
            <v>13950</v>
          </cell>
          <cell r="J208">
            <v>13260</v>
          </cell>
          <cell r="K208">
            <v>13320</v>
          </cell>
          <cell r="L208">
            <v>13870</v>
          </cell>
          <cell r="M208">
            <v>13840</v>
          </cell>
          <cell r="N208">
            <v>13950</v>
          </cell>
          <cell r="O208">
            <v>14290</v>
          </cell>
          <cell r="P208">
            <v>15660</v>
          </cell>
          <cell r="Q208">
            <v>16630</v>
          </cell>
          <cell r="R208">
            <v>17230</v>
          </cell>
        </row>
        <row r="209">
          <cell r="A209" t="str">
            <v>Tajikistan</v>
          </cell>
          <cell r="B209" t="str">
            <v>..</v>
          </cell>
          <cell r="C209" t="str">
            <v>..</v>
          </cell>
          <cell r="D209">
            <v>350</v>
          </cell>
          <cell r="E209">
            <v>290</v>
          </cell>
          <cell r="F209">
            <v>230</v>
          </cell>
          <cell r="G209">
            <v>210</v>
          </cell>
          <cell r="H209">
            <v>170</v>
          </cell>
          <cell r="I209">
            <v>160</v>
          </cell>
          <cell r="J209">
            <v>170</v>
          </cell>
          <cell r="K209">
            <v>170</v>
          </cell>
          <cell r="L209">
            <v>180</v>
          </cell>
          <cell r="M209">
            <v>180</v>
          </cell>
          <cell r="N209">
            <v>180</v>
          </cell>
          <cell r="O209">
            <v>210</v>
          </cell>
          <cell r="P209">
            <v>280</v>
          </cell>
          <cell r="Q209">
            <v>330</v>
          </cell>
          <cell r="R209">
            <v>390</v>
          </cell>
        </row>
        <row r="210">
          <cell r="A210" t="str">
            <v>Tanzania</v>
          </cell>
          <cell r="B210">
            <v>180</v>
          </cell>
          <cell r="C210">
            <v>170</v>
          </cell>
          <cell r="D210">
            <v>170</v>
          </cell>
          <cell r="E210">
            <v>160</v>
          </cell>
          <cell r="F210">
            <v>150</v>
          </cell>
          <cell r="G210">
            <v>160</v>
          </cell>
          <cell r="H210">
            <v>180</v>
          </cell>
          <cell r="I210">
            <v>200</v>
          </cell>
          <cell r="J210">
            <v>220</v>
          </cell>
          <cell r="K210">
            <v>240</v>
          </cell>
          <cell r="L210">
            <v>270</v>
          </cell>
          <cell r="M210">
            <v>280</v>
          </cell>
          <cell r="N210">
            <v>280</v>
          </cell>
          <cell r="O210">
            <v>300</v>
          </cell>
          <cell r="P210">
            <v>320</v>
          </cell>
          <cell r="Q210">
            <v>340</v>
          </cell>
          <cell r="R210">
            <v>350</v>
          </cell>
        </row>
        <row r="211">
          <cell r="A211" t="str">
            <v>Thailand</v>
          </cell>
          <cell r="B211">
            <v>1540</v>
          </cell>
          <cell r="C211">
            <v>1720</v>
          </cell>
          <cell r="D211">
            <v>1940</v>
          </cell>
          <cell r="E211">
            <v>2170</v>
          </cell>
          <cell r="F211">
            <v>2430</v>
          </cell>
          <cell r="G211">
            <v>2780</v>
          </cell>
          <cell r="H211">
            <v>3000</v>
          </cell>
          <cell r="I211">
            <v>2760</v>
          </cell>
          <cell r="J211">
            <v>2090</v>
          </cell>
          <cell r="K211">
            <v>1980</v>
          </cell>
          <cell r="L211">
            <v>1990</v>
          </cell>
          <cell r="M211">
            <v>1950</v>
          </cell>
          <cell r="N211">
            <v>1970</v>
          </cell>
          <cell r="O211">
            <v>2150</v>
          </cell>
          <cell r="P211">
            <v>2490</v>
          </cell>
          <cell r="Q211">
            <v>2720</v>
          </cell>
          <cell r="R211">
            <v>2990</v>
          </cell>
        </row>
        <row r="212">
          <cell r="A212" t="str">
            <v>Timor-Leste</v>
          </cell>
          <cell r="B212" t="str">
            <v>..</v>
          </cell>
          <cell r="C212" t="str">
            <v>..</v>
          </cell>
          <cell r="D212" t="str">
            <v>..</v>
          </cell>
          <cell r="E212" t="str">
            <v>..</v>
          </cell>
          <cell r="F212" t="str">
            <v>..</v>
          </cell>
          <cell r="G212" t="str">
            <v>..</v>
          </cell>
          <cell r="H212" t="str">
            <v>..</v>
          </cell>
          <cell r="I212" t="str">
            <v>..</v>
          </cell>
          <cell r="J212" t="str">
            <v>..</v>
          </cell>
          <cell r="K212" t="str">
            <v>..</v>
          </cell>
          <cell r="L212" t="str">
            <v>..</v>
          </cell>
          <cell r="M212" t="str">
            <v>..</v>
          </cell>
          <cell r="N212">
            <v>420</v>
          </cell>
          <cell r="O212">
            <v>390</v>
          </cell>
          <cell r="P212">
            <v>580</v>
          </cell>
          <cell r="Q212">
            <v>750</v>
          </cell>
          <cell r="R212">
            <v>840</v>
          </cell>
        </row>
        <row r="213">
          <cell r="A213" t="str">
            <v>Togo</v>
          </cell>
          <cell r="B213">
            <v>380</v>
          </cell>
          <cell r="C213">
            <v>380</v>
          </cell>
          <cell r="D213">
            <v>400</v>
          </cell>
          <cell r="E213">
            <v>320</v>
          </cell>
          <cell r="F213">
            <v>290</v>
          </cell>
          <cell r="G213">
            <v>280</v>
          </cell>
          <cell r="H213">
            <v>290</v>
          </cell>
          <cell r="I213">
            <v>330</v>
          </cell>
          <cell r="J213">
            <v>300</v>
          </cell>
          <cell r="K213">
            <v>290</v>
          </cell>
          <cell r="L213">
            <v>270</v>
          </cell>
          <cell r="M213">
            <v>250</v>
          </cell>
          <cell r="N213">
            <v>240</v>
          </cell>
          <cell r="O213">
            <v>270</v>
          </cell>
          <cell r="P213">
            <v>310</v>
          </cell>
          <cell r="Q213">
            <v>350</v>
          </cell>
          <cell r="R213">
            <v>350</v>
          </cell>
        </row>
        <row r="214">
          <cell r="A214" t="str">
            <v>Tonga</v>
          </cell>
          <cell r="B214">
            <v>1230</v>
          </cell>
          <cell r="C214">
            <v>1350</v>
          </cell>
          <cell r="D214">
            <v>1450</v>
          </cell>
          <cell r="E214">
            <v>1530</v>
          </cell>
          <cell r="F214">
            <v>1680</v>
          </cell>
          <cell r="G214">
            <v>1730</v>
          </cell>
          <cell r="H214">
            <v>1840</v>
          </cell>
          <cell r="I214">
            <v>1840</v>
          </cell>
          <cell r="J214">
            <v>1700</v>
          </cell>
          <cell r="K214">
            <v>1690</v>
          </cell>
          <cell r="L214">
            <v>1560</v>
          </cell>
          <cell r="M214">
            <v>1460</v>
          </cell>
          <cell r="N214">
            <v>1440</v>
          </cell>
          <cell r="O214">
            <v>1520</v>
          </cell>
          <cell r="P214">
            <v>1750</v>
          </cell>
          <cell r="Q214">
            <v>1970</v>
          </cell>
          <cell r="R214">
            <v>2170</v>
          </cell>
        </row>
        <row r="215">
          <cell r="A215" t="str">
            <v>Trinidad and Tobago</v>
          </cell>
          <cell r="B215">
            <v>3730</v>
          </cell>
          <cell r="C215">
            <v>3920</v>
          </cell>
          <cell r="D215">
            <v>4160</v>
          </cell>
          <cell r="E215">
            <v>3930</v>
          </cell>
          <cell r="F215">
            <v>3860</v>
          </cell>
          <cell r="G215">
            <v>3880</v>
          </cell>
          <cell r="H215">
            <v>4120</v>
          </cell>
          <cell r="I215">
            <v>4290</v>
          </cell>
          <cell r="J215">
            <v>4490</v>
          </cell>
          <cell r="K215">
            <v>4710</v>
          </cell>
          <cell r="L215">
            <v>5230</v>
          </cell>
          <cell r="M215">
            <v>5970</v>
          </cell>
          <cell r="N215">
            <v>6680</v>
          </cell>
          <cell r="O215">
            <v>7750</v>
          </cell>
          <cell r="P215">
            <v>9010</v>
          </cell>
          <cell r="Q215">
            <v>10870</v>
          </cell>
          <cell r="R215">
            <v>13340</v>
          </cell>
        </row>
        <row r="216">
          <cell r="A216" t="str">
            <v>Tunisia</v>
          </cell>
          <cell r="B216">
            <v>1430</v>
          </cell>
          <cell r="C216">
            <v>1480</v>
          </cell>
          <cell r="D216">
            <v>1700</v>
          </cell>
          <cell r="E216">
            <v>1680</v>
          </cell>
          <cell r="F216">
            <v>1740</v>
          </cell>
          <cell r="G216">
            <v>1820</v>
          </cell>
          <cell r="H216">
            <v>2010</v>
          </cell>
          <cell r="I216">
            <v>2080</v>
          </cell>
          <cell r="J216">
            <v>2050</v>
          </cell>
          <cell r="K216">
            <v>2090</v>
          </cell>
          <cell r="L216">
            <v>2090</v>
          </cell>
          <cell r="M216">
            <v>2060</v>
          </cell>
          <cell r="N216">
            <v>2000</v>
          </cell>
          <cell r="O216">
            <v>2260</v>
          </cell>
          <cell r="P216">
            <v>2650</v>
          </cell>
          <cell r="Q216">
            <v>2880</v>
          </cell>
          <cell r="R216">
            <v>2970</v>
          </cell>
        </row>
        <row r="217">
          <cell r="A217" t="str">
            <v>Turkey</v>
          </cell>
          <cell r="B217">
            <v>2270</v>
          </cell>
          <cell r="C217">
            <v>2540</v>
          </cell>
          <cell r="D217">
            <v>2900</v>
          </cell>
          <cell r="E217">
            <v>3080</v>
          </cell>
          <cell r="F217">
            <v>2600</v>
          </cell>
          <cell r="G217">
            <v>2750</v>
          </cell>
          <cell r="H217">
            <v>2820</v>
          </cell>
          <cell r="I217">
            <v>3100</v>
          </cell>
          <cell r="J217">
            <v>3060</v>
          </cell>
          <cell r="K217">
            <v>2800</v>
          </cell>
          <cell r="L217">
            <v>2980</v>
          </cell>
          <cell r="M217">
            <v>2420</v>
          </cell>
          <cell r="N217">
            <v>2510</v>
          </cell>
          <cell r="O217">
            <v>2800</v>
          </cell>
          <cell r="P217">
            <v>3780</v>
          </cell>
          <cell r="Q217">
            <v>4750</v>
          </cell>
          <cell r="R217">
            <v>5400</v>
          </cell>
        </row>
        <row r="218">
          <cell r="A218" t="str">
            <v>Turkmenistan</v>
          </cell>
          <cell r="B218">
            <v>880</v>
          </cell>
          <cell r="C218">
            <v>850</v>
          </cell>
          <cell r="D218">
            <v>820</v>
          </cell>
          <cell r="E218">
            <v>770</v>
          </cell>
          <cell r="F218">
            <v>660</v>
          </cell>
          <cell r="G218">
            <v>610</v>
          </cell>
          <cell r="H218">
            <v>560</v>
          </cell>
          <cell r="I218">
            <v>530</v>
          </cell>
          <cell r="J218">
            <v>560</v>
          </cell>
          <cell r="K218">
            <v>620</v>
          </cell>
          <cell r="L218">
            <v>650</v>
          </cell>
          <cell r="M218" t="str">
            <v>..</v>
          </cell>
          <cell r="N218" t="str">
            <v>..</v>
          </cell>
          <cell r="O218" t="str">
            <v>..</v>
          </cell>
          <cell r="P218" t="str">
            <v>..</v>
          </cell>
          <cell r="Q218" t="str">
            <v>..</v>
          </cell>
          <cell r="R218" t="str">
            <v>..</v>
          </cell>
        </row>
        <row r="219">
          <cell r="A219" t="str">
            <v>Uganda</v>
          </cell>
          <cell r="B219">
            <v>320</v>
          </cell>
          <cell r="C219">
            <v>240</v>
          </cell>
          <cell r="D219">
            <v>190</v>
          </cell>
          <cell r="E219">
            <v>170</v>
          </cell>
          <cell r="F219">
            <v>180</v>
          </cell>
          <cell r="G219">
            <v>230</v>
          </cell>
          <cell r="H219">
            <v>270</v>
          </cell>
          <cell r="I219">
            <v>290</v>
          </cell>
          <cell r="J219">
            <v>280</v>
          </cell>
          <cell r="K219">
            <v>280</v>
          </cell>
          <cell r="L219">
            <v>260</v>
          </cell>
          <cell r="M219">
            <v>240</v>
          </cell>
          <cell r="N219">
            <v>230</v>
          </cell>
          <cell r="O219">
            <v>230</v>
          </cell>
          <cell r="P219">
            <v>250</v>
          </cell>
          <cell r="Q219">
            <v>280</v>
          </cell>
          <cell r="R219">
            <v>300</v>
          </cell>
        </row>
        <row r="220">
          <cell r="A220" t="str">
            <v>Ukraine</v>
          </cell>
          <cell r="B220">
            <v>1610</v>
          </cell>
          <cell r="C220">
            <v>1520</v>
          </cell>
          <cell r="D220">
            <v>1420</v>
          </cell>
          <cell r="E220">
            <v>1230</v>
          </cell>
          <cell r="F220">
            <v>1010</v>
          </cell>
          <cell r="G220">
            <v>920</v>
          </cell>
          <cell r="H220">
            <v>860</v>
          </cell>
          <cell r="I220">
            <v>890</v>
          </cell>
          <cell r="J220">
            <v>850</v>
          </cell>
          <cell r="K220">
            <v>760</v>
          </cell>
          <cell r="L220">
            <v>700</v>
          </cell>
          <cell r="M220">
            <v>730</v>
          </cell>
          <cell r="N220">
            <v>790</v>
          </cell>
          <cell r="O220">
            <v>980</v>
          </cell>
          <cell r="P220">
            <v>1270</v>
          </cell>
          <cell r="Q220">
            <v>1540</v>
          </cell>
          <cell r="R220">
            <v>1950</v>
          </cell>
        </row>
        <row r="221">
          <cell r="A221" t="str">
            <v>United Arab Emirates</v>
          </cell>
          <cell r="B221">
            <v>21140</v>
          </cell>
          <cell r="C221">
            <v>19700</v>
          </cell>
          <cell r="D221">
            <v>19740</v>
          </cell>
          <cell r="E221">
            <v>18770</v>
          </cell>
          <cell r="F221">
            <v>19000</v>
          </cell>
          <cell r="G221">
            <v>19420</v>
          </cell>
          <cell r="H221">
            <v>20120</v>
          </cell>
          <cell r="I221">
            <v>20690</v>
          </cell>
          <cell r="J221">
            <v>20020</v>
          </cell>
          <cell r="K221">
            <v>18040</v>
          </cell>
          <cell r="L221">
            <v>19270</v>
          </cell>
          <cell r="M221">
            <v>20510</v>
          </cell>
          <cell r="N221">
            <v>19860</v>
          </cell>
          <cell r="O221">
            <v>21080</v>
          </cell>
          <cell r="P221">
            <v>23950</v>
          </cell>
          <cell r="Q221" t="str">
            <v>..</v>
          </cell>
          <cell r="R221" t="str">
            <v>..</v>
          </cell>
        </row>
        <row r="222">
          <cell r="A222" t="str">
            <v>United Kingdom</v>
          </cell>
          <cell r="B222">
            <v>16190</v>
          </cell>
          <cell r="C222">
            <v>16830</v>
          </cell>
          <cell r="D222">
            <v>18530</v>
          </cell>
          <cell r="E222">
            <v>18460</v>
          </cell>
          <cell r="F222">
            <v>18900</v>
          </cell>
          <cell r="G222">
            <v>19230</v>
          </cell>
          <cell r="H222">
            <v>20330</v>
          </cell>
          <cell r="I222">
            <v>21620</v>
          </cell>
          <cell r="J222">
            <v>22830</v>
          </cell>
          <cell r="K222">
            <v>24100</v>
          </cell>
          <cell r="L222">
            <v>25010</v>
          </cell>
          <cell r="M222">
            <v>25090</v>
          </cell>
          <cell r="N222">
            <v>25720</v>
          </cell>
          <cell r="O222">
            <v>28450</v>
          </cell>
          <cell r="P222">
            <v>33890</v>
          </cell>
          <cell r="Q222">
            <v>37750</v>
          </cell>
          <cell r="R222">
            <v>40180</v>
          </cell>
        </row>
        <row r="223">
          <cell r="A223" t="str">
            <v>United States</v>
          </cell>
          <cell r="B223">
            <v>23330</v>
          </cell>
          <cell r="C223">
            <v>23480</v>
          </cell>
          <cell r="D223">
            <v>24780</v>
          </cell>
          <cell r="E223">
            <v>25470</v>
          </cell>
          <cell r="F223">
            <v>26630</v>
          </cell>
          <cell r="G223">
            <v>27910</v>
          </cell>
          <cell r="H223">
            <v>28970</v>
          </cell>
          <cell r="I223">
            <v>29910</v>
          </cell>
          <cell r="J223">
            <v>30620</v>
          </cell>
          <cell r="K223">
            <v>32260</v>
          </cell>
          <cell r="L223">
            <v>34400</v>
          </cell>
          <cell r="M223">
            <v>34800</v>
          </cell>
          <cell r="N223">
            <v>35180</v>
          </cell>
          <cell r="O223">
            <v>37570</v>
          </cell>
          <cell r="P223">
            <v>41060</v>
          </cell>
          <cell r="Q223">
            <v>43560</v>
          </cell>
          <cell r="R223">
            <v>44970</v>
          </cell>
        </row>
        <row r="224">
          <cell r="A224" t="str">
            <v>Upper middle income</v>
          </cell>
          <cell r="B224">
            <v>2723.68</v>
          </cell>
          <cell r="C224">
            <v>2909.47</v>
          </cell>
          <cell r="D224">
            <v>3071.42</v>
          </cell>
          <cell r="E224">
            <v>3176.95</v>
          </cell>
          <cell r="F224">
            <v>3270.67</v>
          </cell>
          <cell r="G224">
            <v>3432.21</v>
          </cell>
          <cell r="H224">
            <v>3688.24</v>
          </cell>
          <cell r="I224">
            <v>3950.6</v>
          </cell>
          <cell r="J224">
            <v>3762.06</v>
          </cell>
          <cell r="K224">
            <v>3525.19</v>
          </cell>
          <cell r="L224">
            <v>3588.89</v>
          </cell>
          <cell r="M224">
            <v>3477.53</v>
          </cell>
          <cell r="N224">
            <v>3399.41</v>
          </cell>
          <cell r="O224">
            <v>3624.69</v>
          </cell>
          <cell r="P224">
            <v>4255.53</v>
          </cell>
          <cell r="Q224">
            <v>5053.28</v>
          </cell>
          <cell r="R224">
            <v>5912.97</v>
          </cell>
        </row>
        <row r="225">
          <cell r="A225" t="str">
            <v>Uruguay</v>
          </cell>
          <cell r="B225">
            <v>2870</v>
          </cell>
          <cell r="C225">
            <v>3220</v>
          </cell>
          <cell r="D225">
            <v>3850</v>
          </cell>
          <cell r="E225">
            <v>4290</v>
          </cell>
          <cell r="F225">
            <v>4860</v>
          </cell>
          <cell r="G225">
            <v>5230</v>
          </cell>
          <cell r="H225">
            <v>5930</v>
          </cell>
          <cell r="I225">
            <v>6460</v>
          </cell>
          <cell r="J225">
            <v>6610</v>
          </cell>
          <cell r="K225">
            <v>6360</v>
          </cell>
          <cell r="L225">
            <v>6220</v>
          </cell>
          <cell r="M225">
            <v>5760</v>
          </cell>
          <cell r="N225">
            <v>4480</v>
          </cell>
          <cell r="O225">
            <v>3860</v>
          </cell>
          <cell r="P225">
            <v>4040</v>
          </cell>
          <cell r="Q225">
            <v>4560</v>
          </cell>
          <cell r="R225">
            <v>5310</v>
          </cell>
        </row>
        <row r="226">
          <cell r="A226" t="str">
            <v>Uzbekistan</v>
          </cell>
          <cell r="B226" t="str">
            <v>..</v>
          </cell>
          <cell r="C226" t="str">
            <v>..</v>
          </cell>
          <cell r="D226">
            <v>600</v>
          </cell>
          <cell r="E226">
            <v>590</v>
          </cell>
          <cell r="F226">
            <v>570</v>
          </cell>
          <cell r="G226">
            <v>580</v>
          </cell>
          <cell r="H226">
            <v>600</v>
          </cell>
          <cell r="I226">
            <v>610</v>
          </cell>
          <cell r="J226">
            <v>620</v>
          </cell>
          <cell r="K226">
            <v>650</v>
          </cell>
          <cell r="L226">
            <v>630</v>
          </cell>
          <cell r="M226">
            <v>560</v>
          </cell>
          <cell r="N226">
            <v>450</v>
          </cell>
          <cell r="O226">
            <v>420</v>
          </cell>
          <cell r="P226">
            <v>460</v>
          </cell>
          <cell r="Q226">
            <v>530</v>
          </cell>
          <cell r="R226">
            <v>610</v>
          </cell>
        </row>
        <row r="227">
          <cell r="A227" t="str">
            <v>Vanuatu</v>
          </cell>
          <cell r="B227">
            <v>1120</v>
          </cell>
          <cell r="C227">
            <v>1100</v>
          </cell>
          <cell r="D227">
            <v>1150</v>
          </cell>
          <cell r="E227">
            <v>1220</v>
          </cell>
          <cell r="F227">
            <v>1160</v>
          </cell>
          <cell r="G227">
            <v>1230</v>
          </cell>
          <cell r="H227">
            <v>1250</v>
          </cell>
          <cell r="I227">
            <v>1290</v>
          </cell>
          <cell r="J227">
            <v>1290</v>
          </cell>
          <cell r="K227">
            <v>1260</v>
          </cell>
          <cell r="L227">
            <v>1240</v>
          </cell>
          <cell r="M227">
            <v>1210</v>
          </cell>
          <cell r="N227">
            <v>1060</v>
          </cell>
          <cell r="O227">
            <v>1170</v>
          </cell>
          <cell r="P227">
            <v>1410</v>
          </cell>
          <cell r="Q227">
            <v>1620</v>
          </cell>
          <cell r="R227">
            <v>1710</v>
          </cell>
        </row>
        <row r="228">
          <cell r="A228" t="str">
            <v>Venezuela, RB</v>
          </cell>
          <cell r="B228">
            <v>2570</v>
          </cell>
          <cell r="C228">
            <v>2590</v>
          </cell>
          <cell r="D228">
            <v>2760</v>
          </cell>
          <cell r="E228">
            <v>2740</v>
          </cell>
          <cell r="F228">
            <v>2640</v>
          </cell>
          <cell r="G228">
            <v>2930</v>
          </cell>
          <cell r="H228">
            <v>2980</v>
          </cell>
          <cell r="I228">
            <v>3370</v>
          </cell>
          <cell r="J228">
            <v>3360</v>
          </cell>
          <cell r="K228">
            <v>3550</v>
          </cell>
          <cell r="L228">
            <v>4100</v>
          </cell>
          <cell r="M228">
            <v>4580</v>
          </cell>
          <cell r="N228">
            <v>3970</v>
          </cell>
          <cell r="O228">
            <v>3470</v>
          </cell>
          <cell r="P228">
            <v>4080</v>
          </cell>
          <cell r="Q228">
            <v>4940</v>
          </cell>
          <cell r="R228">
            <v>6070</v>
          </cell>
        </row>
        <row r="229">
          <cell r="A229" t="str">
            <v>Vietnam</v>
          </cell>
          <cell r="B229">
            <v>130</v>
          </cell>
          <cell r="C229">
            <v>110</v>
          </cell>
          <cell r="D229">
            <v>130</v>
          </cell>
          <cell r="E229">
            <v>170</v>
          </cell>
          <cell r="F229">
            <v>200</v>
          </cell>
          <cell r="G229">
            <v>250</v>
          </cell>
          <cell r="H229">
            <v>300</v>
          </cell>
          <cell r="I229">
            <v>340</v>
          </cell>
          <cell r="J229">
            <v>350</v>
          </cell>
          <cell r="K229">
            <v>360</v>
          </cell>
          <cell r="L229">
            <v>390</v>
          </cell>
          <cell r="M229">
            <v>410</v>
          </cell>
          <cell r="N229">
            <v>430</v>
          </cell>
          <cell r="O229">
            <v>470</v>
          </cell>
          <cell r="P229">
            <v>540</v>
          </cell>
          <cell r="Q229">
            <v>620</v>
          </cell>
          <cell r="R229">
            <v>690</v>
          </cell>
        </row>
        <row r="230">
          <cell r="A230" t="str">
            <v>Virgin Islands (U.S.)</v>
          </cell>
          <cell r="B230" t="str">
            <v>..</v>
          </cell>
          <cell r="C230" t="str">
            <v>..</v>
          </cell>
          <cell r="D230" t="str">
            <v>..</v>
          </cell>
          <cell r="E230" t="str">
            <v>..</v>
          </cell>
          <cell r="F230" t="str">
            <v>..</v>
          </cell>
          <cell r="G230" t="str">
            <v>..</v>
          </cell>
          <cell r="H230" t="str">
            <v>..</v>
          </cell>
          <cell r="I230" t="str">
            <v>..</v>
          </cell>
          <cell r="J230" t="str">
            <v>..</v>
          </cell>
          <cell r="K230" t="str">
            <v>..</v>
          </cell>
          <cell r="L230" t="str">
            <v>..</v>
          </cell>
          <cell r="M230" t="str">
            <v>..</v>
          </cell>
          <cell r="N230" t="str">
            <v>..</v>
          </cell>
          <cell r="O230" t="str">
            <v>..</v>
          </cell>
          <cell r="P230" t="str">
            <v>..</v>
          </cell>
          <cell r="Q230" t="str">
            <v>..</v>
          </cell>
          <cell r="R230" t="str">
            <v>..</v>
          </cell>
        </row>
        <row r="231">
          <cell r="A231" t="str">
            <v>West Bank and Gaza</v>
          </cell>
          <cell r="B231" t="str">
            <v>..</v>
          </cell>
          <cell r="C231" t="str">
            <v>..</v>
          </cell>
          <cell r="D231" t="str">
            <v>..</v>
          </cell>
          <cell r="E231" t="str">
            <v>..</v>
          </cell>
          <cell r="F231" t="str">
            <v>..</v>
          </cell>
          <cell r="G231" t="str">
            <v>..</v>
          </cell>
          <cell r="H231">
            <v>1510</v>
          </cell>
          <cell r="I231">
            <v>1640</v>
          </cell>
          <cell r="J231">
            <v>1740</v>
          </cell>
          <cell r="K231">
            <v>1760</v>
          </cell>
          <cell r="L231">
            <v>1580</v>
          </cell>
          <cell r="M231">
            <v>1220</v>
          </cell>
          <cell r="N231">
            <v>1020</v>
          </cell>
          <cell r="O231">
            <v>1060</v>
          </cell>
          <cell r="P231">
            <v>1130</v>
          </cell>
          <cell r="Q231">
            <v>1230</v>
          </cell>
          <cell r="R231" t="str">
            <v>..</v>
          </cell>
        </row>
        <row r="232">
          <cell r="A232" t="str">
            <v>World</v>
          </cell>
          <cell r="B232">
            <v>4083.72</v>
          </cell>
          <cell r="C232">
            <v>4200.38</v>
          </cell>
          <cell r="D232">
            <v>4500.3999999999996</v>
          </cell>
          <cell r="E232">
            <v>4580.78</v>
          </cell>
          <cell r="F232">
            <v>4766.9399999999996</v>
          </cell>
          <cell r="G232">
            <v>5058.55</v>
          </cell>
          <cell r="H232">
            <v>5297.47</v>
          </cell>
          <cell r="I232">
            <v>5337.87</v>
          </cell>
          <cell r="J232">
            <v>5089.13</v>
          </cell>
          <cell r="K232">
            <v>5087.1099999999997</v>
          </cell>
          <cell r="L232">
            <v>5250.82</v>
          </cell>
          <cell r="M232">
            <v>5215.6000000000004</v>
          </cell>
          <cell r="N232">
            <v>5167.84</v>
          </cell>
          <cell r="O232">
            <v>5562.69</v>
          </cell>
          <cell r="P232">
            <v>6338.29</v>
          </cell>
          <cell r="Q232">
            <v>7015.51</v>
          </cell>
          <cell r="R232">
            <v>7438.61</v>
          </cell>
        </row>
        <row r="233">
          <cell r="A233" t="str">
            <v>Yemen, Rep.</v>
          </cell>
          <cell r="B233" t="str">
            <v>..</v>
          </cell>
          <cell r="C233" t="str">
            <v>..</v>
          </cell>
          <cell r="D233">
            <v>410</v>
          </cell>
          <cell r="E233">
            <v>380</v>
          </cell>
          <cell r="F233">
            <v>290</v>
          </cell>
          <cell r="G233">
            <v>270</v>
          </cell>
          <cell r="H233">
            <v>280</v>
          </cell>
          <cell r="I233">
            <v>330</v>
          </cell>
          <cell r="J233">
            <v>380</v>
          </cell>
          <cell r="K233">
            <v>380</v>
          </cell>
          <cell r="L233">
            <v>410</v>
          </cell>
          <cell r="M233">
            <v>450</v>
          </cell>
          <cell r="N233">
            <v>470</v>
          </cell>
          <cell r="O233">
            <v>490</v>
          </cell>
          <cell r="P233">
            <v>560</v>
          </cell>
          <cell r="Q233">
            <v>660</v>
          </cell>
          <cell r="R233">
            <v>760</v>
          </cell>
        </row>
        <row r="234">
          <cell r="A234" t="str">
            <v>Zambia</v>
          </cell>
          <cell r="B234">
            <v>420</v>
          </cell>
          <cell r="C234">
            <v>380</v>
          </cell>
          <cell r="D234">
            <v>350</v>
          </cell>
          <cell r="E234">
            <v>360</v>
          </cell>
          <cell r="F234">
            <v>320</v>
          </cell>
          <cell r="G234">
            <v>320</v>
          </cell>
          <cell r="H234">
            <v>340</v>
          </cell>
          <cell r="I234">
            <v>350</v>
          </cell>
          <cell r="J234">
            <v>310</v>
          </cell>
          <cell r="K234">
            <v>310</v>
          </cell>
          <cell r="L234">
            <v>290</v>
          </cell>
          <cell r="M234">
            <v>300</v>
          </cell>
          <cell r="N234">
            <v>310</v>
          </cell>
          <cell r="O234">
            <v>350</v>
          </cell>
          <cell r="P234">
            <v>400</v>
          </cell>
          <cell r="Q234">
            <v>500</v>
          </cell>
          <cell r="R234">
            <v>630</v>
          </cell>
        </row>
        <row r="235">
          <cell r="A235" t="str">
            <v>Zimbabwe</v>
          </cell>
          <cell r="B235">
            <v>850</v>
          </cell>
          <cell r="C235">
            <v>840</v>
          </cell>
          <cell r="D235">
            <v>690</v>
          </cell>
          <cell r="E235">
            <v>620</v>
          </cell>
          <cell r="F235">
            <v>610</v>
          </cell>
          <cell r="G235">
            <v>590</v>
          </cell>
          <cell r="H235">
            <v>660</v>
          </cell>
          <cell r="I235">
            <v>660</v>
          </cell>
          <cell r="J235">
            <v>570</v>
          </cell>
          <cell r="K235">
            <v>500</v>
          </cell>
          <cell r="L235">
            <v>460</v>
          </cell>
          <cell r="M235">
            <v>540</v>
          </cell>
          <cell r="N235">
            <v>780</v>
          </cell>
          <cell r="O235">
            <v>770</v>
          </cell>
          <cell r="P235">
            <v>570</v>
          </cell>
          <cell r="Q235">
            <v>340</v>
          </cell>
          <cell r="R235" t="str">
            <v>..</v>
          </cell>
        </row>
      </sheetData>
      <sheetData sheetId="3">
        <row r="2">
          <cell r="A2">
            <v>1994</v>
          </cell>
          <cell r="B2">
            <v>725</v>
          </cell>
        </row>
        <row r="3">
          <cell r="A3">
            <v>1995</v>
          </cell>
          <cell r="B3">
            <v>765</v>
          </cell>
        </row>
        <row r="4">
          <cell r="A4">
            <v>1996</v>
          </cell>
          <cell r="B4">
            <v>785</v>
          </cell>
        </row>
        <row r="5">
          <cell r="A5">
            <v>1997</v>
          </cell>
          <cell r="B5">
            <v>785</v>
          </cell>
        </row>
        <row r="6">
          <cell r="A6">
            <v>1998</v>
          </cell>
          <cell r="B6">
            <v>760</v>
          </cell>
        </row>
        <row r="7">
          <cell r="A7">
            <v>1999</v>
          </cell>
          <cell r="B7">
            <v>755</v>
          </cell>
        </row>
        <row r="8">
          <cell r="A8">
            <v>2000</v>
          </cell>
          <cell r="B8">
            <v>755</v>
          </cell>
        </row>
        <row r="9">
          <cell r="A9">
            <v>2001</v>
          </cell>
          <cell r="B9">
            <v>745</v>
          </cell>
        </row>
        <row r="10">
          <cell r="A10">
            <v>2002</v>
          </cell>
          <cell r="B10">
            <v>735</v>
          </cell>
        </row>
        <row r="11">
          <cell r="A11">
            <v>2003</v>
          </cell>
          <cell r="B11">
            <v>765</v>
          </cell>
        </row>
        <row r="12">
          <cell r="A12">
            <v>2004</v>
          </cell>
          <cell r="B12">
            <v>825</v>
          </cell>
        </row>
        <row r="13">
          <cell r="A13">
            <v>2005</v>
          </cell>
          <cell r="B13">
            <v>875</v>
          </cell>
        </row>
        <row r="14">
          <cell r="A14">
            <v>2006</v>
          </cell>
          <cell r="B14">
            <v>905</v>
          </cell>
        </row>
        <row r="15">
          <cell r="A15">
            <v>2007</v>
          </cell>
          <cell r="B15">
            <v>905</v>
          </cell>
        </row>
      </sheetData>
      <sheetData sheetId="4" refreshError="1"/>
      <sheetData sheetId="5" refreshError="1"/>
    </sheetDataSet>
  </externalBook>
</externalLink>
</file>

<file path=xl/externalLinks/externalLink10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Resumen"/>
      <sheetName val="Gold"/>
      <sheetName val="Nickel"/>
      <sheetName val="Coal"/>
      <sheetName val="PGold"/>
      <sheetName val="PNickel"/>
      <sheetName val="PCoal"/>
    </sheetNames>
    <sheetDataSet>
      <sheetData sheetId="0"/>
      <sheetData sheetId="1">
        <row r="583">
          <cell r="B583">
            <v>1725.1</v>
          </cell>
          <cell r="C583">
            <v>1727.5</v>
          </cell>
          <cell r="D583">
            <v>1729.5</v>
          </cell>
          <cell r="E583">
            <v>1731.1</v>
          </cell>
          <cell r="F583">
            <v>1732.9</v>
          </cell>
          <cell r="G583">
            <v>1734.9</v>
          </cell>
          <cell r="H583">
            <v>1736.5</v>
          </cell>
          <cell r="I583">
            <v>1737.8</v>
          </cell>
          <cell r="J583">
            <v>1739.3</v>
          </cell>
          <cell r="K583">
            <v>1742.3</v>
          </cell>
          <cell r="L583">
            <v>1744.4</v>
          </cell>
          <cell r="M583">
            <v>1817.2</v>
          </cell>
          <cell r="N583">
            <v>1753.8</v>
          </cell>
          <cell r="O583">
            <v>1763.1</v>
          </cell>
          <cell r="P583">
            <v>1785</v>
          </cell>
          <cell r="Q583">
            <v>1806.5</v>
          </cell>
          <cell r="R583">
            <v>1827.7</v>
          </cell>
          <cell r="S583">
            <v>1849.2</v>
          </cell>
          <cell r="T583">
            <v>1859.2</v>
          </cell>
          <cell r="U583">
            <v>1869.2</v>
          </cell>
        </row>
      </sheetData>
      <sheetData sheetId="2">
        <row r="583">
          <cell r="B583">
            <v>16434</v>
          </cell>
          <cell r="C583">
            <v>16449.25</v>
          </cell>
          <cell r="D583">
            <v>16461.25</v>
          </cell>
          <cell r="E583">
            <v>16473.75</v>
          </cell>
          <cell r="F583">
            <v>16478.75</v>
          </cell>
          <cell r="G583">
            <v>16486</v>
          </cell>
          <cell r="H583">
            <v>16489.75</v>
          </cell>
          <cell r="I583">
            <v>16493.5</v>
          </cell>
          <cell r="J583">
            <v>16497.25</v>
          </cell>
          <cell r="K583">
            <v>16505.25</v>
          </cell>
          <cell r="L583">
            <v>16513.25</v>
          </cell>
          <cell r="M583">
            <v>16521.25</v>
          </cell>
          <cell r="N583">
            <v>16529.25</v>
          </cell>
          <cell r="O583">
            <v>16537.25</v>
          </cell>
          <cell r="P583">
            <v>16545.25</v>
          </cell>
          <cell r="Q583">
            <v>16562.25</v>
          </cell>
          <cell r="R583">
            <v>16579.25</v>
          </cell>
          <cell r="S583">
            <v>16596.25</v>
          </cell>
          <cell r="T583">
            <v>16613.25</v>
          </cell>
          <cell r="U583">
            <v>16630.25</v>
          </cell>
          <cell r="V583">
            <v>16647.25</v>
          </cell>
          <cell r="W583">
            <v>16658.25</v>
          </cell>
          <cell r="X583">
            <v>16669.25</v>
          </cell>
          <cell r="Y583">
            <v>16680.25</v>
          </cell>
          <cell r="Z583">
            <v>16691.25</v>
          </cell>
          <cell r="AA583">
            <v>16702.25</v>
          </cell>
          <cell r="AB583">
            <v>16713.25</v>
          </cell>
          <cell r="AC583">
            <v>16723.25</v>
          </cell>
          <cell r="AD583">
            <v>16733.25</v>
          </cell>
          <cell r="AE583">
            <v>16744.25</v>
          </cell>
          <cell r="AF583">
            <v>16755.25</v>
          </cell>
          <cell r="AG583">
            <v>16766.25</v>
          </cell>
          <cell r="AH583">
            <v>16777.25</v>
          </cell>
          <cell r="AI583">
            <v>16789.25</v>
          </cell>
          <cell r="AJ583">
            <v>16801.25</v>
          </cell>
          <cell r="AK583">
            <v>16813.25</v>
          </cell>
          <cell r="AL583">
            <v>16825.25</v>
          </cell>
          <cell r="AM583">
            <v>16837.25</v>
          </cell>
          <cell r="AN583">
            <v>16849.25</v>
          </cell>
          <cell r="AO583">
            <v>16861.25</v>
          </cell>
          <cell r="AP583">
            <v>16873.25</v>
          </cell>
          <cell r="AQ583">
            <v>16884.25</v>
          </cell>
          <cell r="AR583">
            <v>16895.25</v>
          </cell>
          <cell r="AS583">
            <v>16906.25</v>
          </cell>
          <cell r="AT583">
            <v>16917.25</v>
          </cell>
          <cell r="AU583">
            <v>16925.25</v>
          </cell>
          <cell r="AV583">
            <v>16933.25</v>
          </cell>
          <cell r="AW583">
            <v>16941.25</v>
          </cell>
          <cell r="AX583">
            <v>16949.25</v>
          </cell>
          <cell r="AY583">
            <v>16957.25</v>
          </cell>
          <cell r="AZ583">
            <v>16965.25</v>
          </cell>
          <cell r="BA583">
            <v>16973.25</v>
          </cell>
          <cell r="BB583">
            <v>16981.25</v>
          </cell>
          <cell r="BC583">
            <v>16990.25</v>
          </cell>
          <cell r="BD583">
            <v>16999.25</v>
          </cell>
          <cell r="BE583">
            <v>17008.25</v>
          </cell>
          <cell r="BF583">
            <v>17017.25</v>
          </cell>
        </row>
      </sheetData>
      <sheetData sheetId="3">
        <row r="583">
          <cell r="B583">
            <v>68.45</v>
          </cell>
          <cell r="C583">
            <v>69.900000000000006</v>
          </cell>
          <cell r="D583">
            <v>69.8</v>
          </cell>
          <cell r="E583">
            <v>70.099999999999994</v>
          </cell>
          <cell r="F583">
            <v>70.400000000000006</v>
          </cell>
          <cell r="G583">
            <v>70.7</v>
          </cell>
          <cell r="H583">
            <v>71.25</v>
          </cell>
          <cell r="I583">
            <v>71.8</v>
          </cell>
          <cell r="J583">
            <v>72.3</v>
          </cell>
          <cell r="K583">
            <v>72.5</v>
          </cell>
          <cell r="L583">
            <v>72.650000000000006</v>
          </cell>
          <cell r="M583">
            <v>72.849999999999994</v>
          </cell>
          <cell r="N583">
            <v>72.7</v>
          </cell>
          <cell r="O583">
            <v>72.55</v>
          </cell>
          <cell r="P583">
            <v>72.400000000000006</v>
          </cell>
          <cell r="Q583">
            <v>72.25</v>
          </cell>
          <cell r="R583">
            <v>72.05</v>
          </cell>
          <cell r="S583">
            <v>71.900000000000006</v>
          </cell>
          <cell r="T583">
            <v>71.75</v>
          </cell>
          <cell r="U583">
            <v>71.599999999999994</v>
          </cell>
          <cell r="V583">
            <v>71.5</v>
          </cell>
          <cell r="W583">
            <v>71.400000000000006</v>
          </cell>
          <cell r="X583">
            <v>71.3</v>
          </cell>
          <cell r="Y583">
            <v>71.25</v>
          </cell>
          <cell r="Z583">
            <v>71.150000000000006</v>
          </cell>
          <cell r="AA583">
            <v>71.05</v>
          </cell>
          <cell r="AB583">
            <v>71</v>
          </cell>
          <cell r="AC583">
            <v>70.900000000000006</v>
          </cell>
          <cell r="AD583">
            <v>70.900000000000006</v>
          </cell>
          <cell r="AE583">
            <v>70.849999999999994</v>
          </cell>
          <cell r="AF583">
            <v>70.849999999999994</v>
          </cell>
          <cell r="AG583">
            <v>70.8</v>
          </cell>
          <cell r="AH583">
            <v>70.8</v>
          </cell>
          <cell r="AI583">
            <v>70.8</v>
          </cell>
          <cell r="AJ583">
            <v>70.75</v>
          </cell>
          <cell r="AK583">
            <v>70.75</v>
          </cell>
          <cell r="AL583">
            <v>70.75</v>
          </cell>
          <cell r="AM583">
            <v>70.7</v>
          </cell>
          <cell r="AN583">
            <v>70.7</v>
          </cell>
          <cell r="AO583">
            <v>70.650000000000006</v>
          </cell>
          <cell r="AP583">
            <v>70.650000000000006</v>
          </cell>
          <cell r="AQ583">
            <v>70.650000000000006</v>
          </cell>
          <cell r="AR583">
            <v>70.599999999999994</v>
          </cell>
          <cell r="AS583">
            <v>70.599999999999994</v>
          </cell>
          <cell r="AT583">
            <v>70.599999999999994</v>
          </cell>
          <cell r="AU583">
            <v>70.55</v>
          </cell>
          <cell r="AV583">
            <v>70.55</v>
          </cell>
          <cell r="AW583">
            <v>70.5</v>
          </cell>
          <cell r="AX583">
            <v>70.5</v>
          </cell>
        </row>
      </sheetData>
      <sheetData sheetId="4"/>
      <sheetData sheetId="5"/>
      <sheetData sheetId="6"/>
    </sheetDataSet>
  </externalBook>
</externalLink>
</file>

<file path=xl/externalLinks/externalLink10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ax1 (2)"/>
      <sheetName val="Mail (2)"/>
      <sheetName val="Santiago (2)"/>
      <sheetName val="Santiago"/>
      <sheetName val="fax1"/>
      <sheetName val="Fax"/>
      <sheetName val="Mail"/>
      <sheetName val="Sheet3"/>
      <sheetName val="Fax a enviar"/>
      <sheetName val="Fax a enviar (2)"/>
      <sheetName val="Q"/>
      <sheetName val="M"/>
      <sheetName val="ROE"/>
      <sheetName val="Current"/>
      <sheetName val="Sheet2"/>
      <sheetName val="x Tasa Int "/>
      <sheetName val="EVOLUCION Y SITUACION"/>
      <sheetName val="Historico Probabilidad"/>
      <sheetName val="graf 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Set>
  </externalBook>
</externalLink>
</file>

<file path=xl/externalLinks/externalLink10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Main"/>
      <sheetName val="DA"/>
      <sheetName val="Micro"/>
      <sheetName val="Q1"/>
      <sheetName val="Q2"/>
      <sheetName val="Q3"/>
      <sheetName val="Q4"/>
      <sheetName val="Q5"/>
      <sheetName val="Q6"/>
      <sheetName val="Q7"/>
      <sheetName val="QC"/>
      <sheetName val="dshWhatToLoad"/>
      <sheetName val="SetUp Sheet"/>
      <sheetName val="SpinData"/>
      <sheetName val="dshNWCell"/>
      <sheetName val="dshNWCell_Qrt"/>
      <sheetName val="dshUserDelete"/>
      <sheetName val="dshUser"/>
      <sheetName val="dshRefreshLinks"/>
      <sheetName val="dshRefreshLinks_Qrt"/>
      <sheetName val="dshQuestionnairesPrint"/>
      <sheetName val="dshPickAUtility"/>
      <sheetName val="dshAremosSelect_Qrt"/>
      <sheetName val="dshAremosSelect"/>
      <sheetName val="dshWizard1"/>
      <sheetName val="dshWizard1_Qrt"/>
      <sheetName val="dshWizard2"/>
      <sheetName val="dshWizard3"/>
      <sheetName val="dshWizard3_qrt"/>
      <sheetName val="dshWizard4"/>
      <sheetName val="dshAlignButtons"/>
      <sheetName val="dshExit"/>
      <sheetName val="dshAbout"/>
      <sheetName val="dshSend"/>
      <sheetName val="Links"/>
      <sheetName val="xxweolinksxx"/>
      <sheetName val="HelpList"/>
      <sheetName val="Data check"/>
      <sheetName val="dshErrorCheck"/>
      <sheetName val="dshMacroMaker"/>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Set>
  </externalBook>
</externalLink>
</file>

<file path=xl/externalLinks/externalLink10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ATABANCARIA"/>
      <sheetName val="Ingresos Ext."/>
      <sheetName val="Segmento"/>
      <sheetName val="Promedio"/>
      <sheetName val="Verificacion"/>
      <sheetName val="BALANCE"/>
      <sheetName val="Analisis"/>
      <sheetName val="ANALISIS-H"/>
      <sheetName val="ANALISIS V"/>
      <sheetName val="FLUJO DE CAJA"/>
      <sheetName val="FONDOS 1"/>
      <sheetName val="Market"/>
      <sheetName val="SHARE"/>
      <sheetName val="RESUMEN"/>
      <sheetName val="CASCADA"/>
      <sheetName val="ROE"/>
      <sheetName val="DESC.MARGEN"/>
      <sheetName val="GT%"/>
      <sheetName val="ARBOL"/>
      <sheetName val="SOLVENCIA"/>
      <sheetName val="roif + rofl"/>
      <sheetName val="IBCA-MOODY´S"/>
      <sheetName val="BRECHA"/>
    </sheetNames>
    <sheetDataSet>
      <sheetData sheetId="0" refreshError="1"/>
      <sheetData sheetId="1" refreshError="1"/>
      <sheetData sheetId="2"/>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1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ATABANCARIA"/>
      <sheetName val="Ingresos Ext."/>
      <sheetName val="Segmento"/>
      <sheetName val="Promedio"/>
      <sheetName val="Verificacion"/>
      <sheetName val="BALANCE"/>
      <sheetName val="Analisis"/>
      <sheetName val="ANALISIS-H"/>
      <sheetName val="ANALISIS V"/>
      <sheetName val="FLUJO DE CAJA"/>
      <sheetName val="FONDOS 1"/>
      <sheetName val="Market"/>
      <sheetName val="SHARE"/>
      <sheetName val="RESUMEN"/>
      <sheetName val="CASCADA"/>
      <sheetName val="ROE"/>
      <sheetName val="DESC.MARGEN"/>
      <sheetName val="GT%"/>
      <sheetName val="ARBOL"/>
      <sheetName val="SOLVENCIA"/>
      <sheetName val="roif + rofl"/>
      <sheetName val="IBCA-MOODY´S"/>
      <sheetName val="BRECH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1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Tasas"/>
      <sheetName val="Tablas"/>
      <sheetName val="Resumen-Estadisticas"/>
      <sheetName val="Graficos"/>
    </sheetNames>
    <sheetDataSet>
      <sheetData sheetId="0"/>
      <sheetData sheetId="1">
        <row r="1">
          <cell r="IV1" t="str">
            <v>updated</v>
          </cell>
        </row>
      </sheetData>
      <sheetData sheetId="2"/>
      <sheetData sheetId="3"/>
    </sheetDataSet>
  </externalBook>
</externalLink>
</file>

<file path=xl/externalLinks/externalLink11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Tasas"/>
      <sheetName val="Tablas"/>
      <sheetName val="Resumen-Estadisticas"/>
      <sheetName val="Graficos"/>
    </sheetNames>
    <sheetDataSet>
      <sheetData sheetId="0"/>
      <sheetData sheetId="1">
        <row r="1">
          <cell r="IV1" t="str">
            <v>updated</v>
          </cell>
        </row>
      </sheetData>
      <sheetData sheetId="2"/>
      <sheetData sheetId="3"/>
    </sheetDataSet>
  </externalBook>
</externalLink>
</file>

<file path=xl/externalLinks/externalLink11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Tasas"/>
      <sheetName val="Tablas"/>
      <sheetName val="Resumen-Estadisticas"/>
      <sheetName val="Graficos"/>
    </sheetNames>
    <sheetDataSet>
      <sheetData sheetId="0"/>
      <sheetData sheetId="1"/>
      <sheetData sheetId="2"/>
      <sheetData sheetId="3"/>
    </sheetDataSet>
  </externalBook>
</externalLink>
</file>

<file path=xl/externalLinks/externalLink11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hared data"/>
      <sheetName val="gas013003"/>
      <sheetName val="GEE0013003"/>
      <sheetName val="agrop PUB Proy"/>
      <sheetName val="agrop Trad 2"/>
    </sheetNames>
    <sheetDataSet>
      <sheetData sheetId="0" refreshError="1"/>
      <sheetData sheetId="1" refreshError="1"/>
      <sheetData sheetId="2" refreshError="1"/>
      <sheetData sheetId="3" refreshError="1"/>
      <sheetData sheetId="4" refreshError="1"/>
    </sheetDataSet>
  </externalBook>
</externalLink>
</file>

<file path=xl/externalLinks/externalLink11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Exógenos"/>
      <sheetName val="Mar-02"/>
      <sheetName val="Dic-02"/>
      <sheetName val="Ene-03"/>
      <sheetName val="Feb-03"/>
      <sheetName val="Mzo-03"/>
      <sheetName val="MAR03"/>
      <sheetName val="Abr-03"/>
      <sheetName val="May-03"/>
      <sheetName val="Edos.Finan. período anterior"/>
      <sheetName val="Edo.Fin.Vigente"/>
      <sheetName val="F.Endógenos"/>
      <sheetName val="Promedios"/>
      <sheetName val="AI y PO"/>
      <sheetName val="Market Share &amp; Ranking"/>
      <sheetName val="Calidad de Activo"/>
      <sheetName val="Solvencia"/>
      <sheetName val="G. Adm."/>
      <sheetName val="ROE"/>
      <sheetName val="Indices Liquidez"/>
      <sheetName val="Ajustes In Situ"/>
      <sheetName val="RESUMEN CALIFICACION"/>
      <sheetName val="Calif y Niveles"/>
      <sheetName val="Niveles de Riesgo"/>
      <sheetName val="Indicadores"/>
      <sheetName val="Ind Norm"/>
      <sheetName val="Calificación"/>
      <sheetName val="CAMELCuan"/>
      <sheetName val="CAMELCual"/>
      <sheetName val="Calific Módulo"/>
      <sheetName val="Ajuste"/>
      <sheetName val="Calific Ajustada"/>
      <sheetName val="Calific Final"/>
      <sheetName val="Compliance"/>
      <sheetName val="Comparación Calificación"/>
      <sheetName val="Comparación"/>
      <sheetName val="Matriz Suf Patrimonial "/>
      <sheetName val="Calidad de Activos"/>
      <sheetName val="Gcia. y Admón. de Riesgo"/>
      <sheetName val="Información contable financiera"/>
      <sheetName val="Tipos de Riesgo"/>
      <sheetName val="Planif Estra"/>
      <sheetName val="EFE y EFI"/>
      <sheetName val="PPM"/>
      <sheetName val="Crecimiento"/>
      <sheetName val="Resultados Operacionales"/>
      <sheetName val="Brecha Estructural"/>
      <sheetName val="GG "/>
      <sheetName val="Liquidez"/>
      <sheetName val="ENE03"/>
      <sheetName val="Jun-02"/>
      <sheetName val="Ene-02"/>
      <sheetName val="Dic-01"/>
      <sheetName val="DATABANCARIA"/>
      <sheetName val="DA"/>
      <sheetName val="Q6"/>
      <sheetName val="Q7"/>
      <sheetName val="Q5"/>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row r="134">
          <cell r="B134" t="str">
            <v>24.- Grado de Dependencia de Spread de Tasas (10/12)</v>
          </cell>
        </row>
        <row r="136">
          <cell r="B136" t="str">
            <v>25.- Grado de Dependencia de la Brecha (11/12)</v>
          </cell>
        </row>
      </sheetData>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Set>
  </externalBook>
</externalLink>
</file>

<file path=xl/externalLinks/externalLink11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Exógenos"/>
      <sheetName val="Mar-02"/>
      <sheetName val="Dic-02"/>
      <sheetName val="Ene-03"/>
      <sheetName val="Feb-03"/>
      <sheetName val="Mzo-03"/>
      <sheetName val="MAR03"/>
      <sheetName val="Abr-03"/>
      <sheetName val="May-03"/>
      <sheetName val="Edos.Finan. período anterior"/>
      <sheetName val="Edo.Fin.Vigente"/>
      <sheetName val="F.Endógenos"/>
      <sheetName val="Promedios"/>
      <sheetName val="AI y PO"/>
      <sheetName val="Market Share &amp; Ranking"/>
      <sheetName val="Calidad de Activo"/>
      <sheetName val="Solvencia"/>
      <sheetName val="G. Adm."/>
      <sheetName val="ROE"/>
      <sheetName val="Indices Liquidez"/>
      <sheetName val="Ajustes In Situ"/>
      <sheetName val="RESUMEN CALIFICACION"/>
      <sheetName val="Calif y Niveles"/>
      <sheetName val="Niveles de Riesgo"/>
      <sheetName val="Indicadores"/>
      <sheetName val="Ind Norm"/>
      <sheetName val="Calificación"/>
      <sheetName val="CAMELCuan"/>
      <sheetName val="CAMELCual"/>
      <sheetName val="Calific Módulo"/>
      <sheetName val="Ajuste"/>
      <sheetName val="Calific Ajustada"/>
      <sheetName val="Calific Final"/>
      <sheetName val="Compliance"/>
      <sheetName val="Comparación Calificación"/>
      <sheetName val="Comparación"/>
      <sheetName val="Matriz Suf Patrimonial "/>
      <sheetName val="Calidad de Activos"/>
      <sheetName val="Gcia. y Admón. de Riesgo"/>
      <sheetName val="Información contable financiera"/>
      <sheetName val="Tipos de Riesgo"/>
      <sheetName val="Planif Estra"/>
      <sheetName val="EFE y EFI"/>
      <sheetName val="PPM"/>
      <sheetName val="Crecimiento"/>
      <sheetName val="Resultados Operacionales"/>
      <sheetName val="Brecha Estructural"/>
      <sheetName val="GG "/>
      <sheetName val="Liquidez"/>
      <sheetName val="ENE03"/>
      <sheetName val="Jun-02"/>
      <sheetName val="Ene-02"/>
      <sheetName val="Dic-0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row r="134">
          <cell r="B134" t="str">
            <v>24.- Grado de Dependencia de Spread de Tasas (10/12)</v>
          </cell>
        </row>
        <row r="136">
          <cell r="B136" t="str">
            <v>25.- Grado de Dependencia de la Brecha (11/12)</v>
          </cell>
        </row>
      </sheetData>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Set>
  </externalBook>
</externalLink>
</file>

<file path=xl/externalLinks/externalLink11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ax1 (2)"/>
      <sheetName val="Mail (2)"/>
      <sheetName val="Santiago (2)"/>
      <sheetName val="Santiago"/>
      <sheetName val="fax1"/>
      <sheetName val="Fax"/>
      <sheetName val="Mail"/>
      <sheetName val="Sheet3"/>
      <sheetName val="Fax a enviar"/>
      <sheetName val="Fax a enviar (2)"/>
      <sheetName val="cn"/>
      <sheetName val="ROE"/>
      <sheetName val="Historico Probabilidad"/>
      <sheetName val="ARG"/>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sheetData sheetId="9" refreshError="1"/>
      <sheetData sheetId="10" refreshError="1"/>
      <sheetData sheetId="11" refreshError="1"/>
      <sheetData sheetId="12" refreshError="1"/>
      <sheetData sheetId="13" refreshError="1"/>
    </sheetDataSet>
  </externalBook>
</externalLink>
</file>

<file path=xl/externalLinks/externalLink11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Mail (6)"/>
      <sheetName val="Mail (5)"/>
      <sheetName val="Mail (4)"/>
      <sheetName val="Mail (3)"/>
      <sheetName val="fax1 (2)"/>
      <sheetName val="Mail (2)"/>
      <sheetName val="Santiago (2)"/>
      <sheetName val="Santiago"/>
      <sheetName val="fax1"/>
      <sheetName val="Fax"/>
      <sheetName val="Mail"/>
      <sheetName val="Sheet3"/>
      <sheetName val="Fax a enviar"/>
      <sheetName val="Fax a enviar (2)"/>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Set>
  </externalBook>
</externalLink>
</file>

<file path=xl/externalLinks/externalLink11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Índice"/>
      <sheetName val="Inputs(q)"/>
      <sheetName val="By Debtor"/>
      <sheetName val="SR 1"/>
      <sheetName val="SR 2"/>
      <sheetName val="FactSheet"/>
      <sheetName val="Debt"/>
      <sheetName val="Debt Dynamics"/>
      <sheetName val="IMF"/>
      <sheetName val="existing"/>
      <sheetName val="Financing Prg"/>
      <sheetName val="FinPrg-sum"/>
      <sheetName val="Fin tab"/>
      <sheetName val="Vencimientos I"/>
      <sheetName val="Vencimientos K"/>
      <sheetName val="Vencimientos sum"/>
      <sheetName val="A.1 bis"/>
      <sheetName val="A.4"/>
      <sheetName val="A.5"/>
      <sheetName val="A.6"/>
      <sheetName val="A.7"/>
      <sheetName val="A.8"/>
      <sheetName val="A.8 bis"/>
      <sheetName val="A.9"/>
      <sheetName val="A.10"/>
      <sheetName val="A.11"/>
      <sheetName val="A.12"/>
      <sheetName val="A.13"/>
      <sheetName val="A.21"/>
      <sheetName val="A.22"/>
    </sheetNames>
    <sheetDataSet>
      <sheetData sheetId="0" refreshError="1"/>
      <sheetData sheetId="1"/>
      <sheetData sheetId="2"/>
      <sheetData sheetId="3" refreshError="1"/>
      <sheetData sheetId="4" refreshError="1"/>
      <sheetData sheetId="5" refreshError="1"/>
      <sheetData sheetId="6"/>
      <sheetData sheetId="7"/>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sheetData sheetId="17" refreshError="1"/>
      <sheetData sheetId="18" refreshError="1"/>
      <sheetData sheetId="19" refreshError="1"/>
      <sheetData sheetId="20" refreshError="1"/>
      <sheetData sheetId="21" refreshError="1"/>
      <sheetData sheetId="22" refreshError="1"/>
      <sheetData sheetId="23" refreshError="1"/>
      <sheetData sheetId="24"/>
      <sheetData sheetId="25"/>
      <sheetData sheetId="26" refreshError="1"/>
      <sheetData sheetId="27" refreshError="1"/>
      <sheetData sheetId="28" refreshError="1"/>
      <sheetData sheetId="29" refreshError="1"/>
    </sheetDataSet>
  </externalBook>
</externalLink>
</file>

<file path=xl/externalLinks/externalLink12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NPV"/>
      <sheetName val="FSUOUT"/>
      <sheetName val="Q5"/>
      <sheetName val="Q6"/>
      <sheetName val="Q7"/>
    </sheetNames>
    <sheetDataSet>
      <sheetData sheetId="0" refreshError="1"/>
      <sheetData sheetId="1" refreshError="1"/>
      <sheetData sheetId="2" refreshError="1"/>
      <sheetData sheetId="3" refreshError="1"/>
      <sheetData sheetId="4" refreshError="1"/>
    </sheetDataSet>
  </externalBook>
</externalLink>
</file>

<file path=xl/externalLinks/externalLink12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Base"/>
      <sheetName val="Ago-Dic"/>
      <sheetName val="Club x Agencia"/>
      <sheetName val="Paises Club"/>
      <sheetName val="Bzas.P"/>
      <sheetName val="Bza P ene-may real"/>
      <sheetName val="Cam Gob"/>
      <sheetName val="Codigos"/>
      <sheetName val="A.11"/>
    </sheetNames>
    <sheetDataSet>
      <sheetData sheetId="0" refreshError="1">
        <row r="2816">
          <cell r="H2816">
            <v>1000000</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12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heet1"/>
      <sheetName val="Sheet2"/>
      <sheetName val="Sheet3"/>
      <sheetName val="BalanceComprobacion"/>
      <sheetName val="Resumido"/>
      <sheetName val="Base"/>
      <sheetName val="A.11"/>
      <sheetName val="RES XDEVEN"/>
      <sheetName val="Fax a enviar"/>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12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bcapital"/>
      <sheetName val="ipx"/>
      <sheetName val="ipm"/>
      <sheetName val="precelec"/>
      <sheetName val="Hoja2"/>
      <sheetName val="PIB EN CORR"/>
      <sheetName val="Implicito-trim"/>
      <sheetName val="Hoja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Set>
  </externalBook>
</externalLink>
</file>

<file path=xl/externalLinks/externalLink12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antiago"/>
      <sheetName val="fax1"/>
      <sheetName val="Fax"/>
      <sheetName val="Mail"/>
      <sheetName val="Sheet3"/>
      <sheetName val="Fax a enviar"/>
    </sheetNames>
    <sheetDataSet>
      <sheetData sheetId="0"/>
      <sheetData sheetId="1" refreshError="1"/>
      <sheetData sheetId="2" refreshError="1"/>
      <sheetData sheetId="3" refreshError="1"/>
      <sheetData sheetId="4" refreshError="1"/>
      <sheetData sheetId="5"/>
    </sheetDataSet>
  </externalBook>
</externalLink>
</file>

<file path=xl/externalLinks/externalLink12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antiago"/>
      <sheetName val="fax1"/>
      <sheetName val="Fax"/>
      <sheetName val="Mail"/>
      <sheetName val="Sheet3"/>
      <sheetName val="Fax a enviar"/>
    </sheetNames>
    <sheetDataSet>
      <sheetData sheetId="0"/>
      <sheetData sheetId="1" refreshError="1"/>
      <sheetData sheetId="2" refreshError="1"/>
      <sheetData sheetId="3" refreshError="1"/>
      <sheetData sheetId="4" refreshError="1"/>
      <sheetData sheetId="5"/>
    </sheetDataSet>
  </externalBook>
</externalLink>
</file>

<file path=xl/externalLinks/externalLink12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ssum"/>
      <sheetName val="BCR"/>
      <sheetName val="BMI"/>
      <sheetName val="BC"/>
      <sheetName val="FIN"/>
      <sheetName val="BCYFIN"/>
      <sheetName val="SB"/>
      <sheetName val="SF"/>
      <sheetName val="Sergio BCR"/>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12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resentación"/>
      <sheetName val="Hoja1"/>
      <sheetName val="Metodología"/>
      <sheetName val="menu"/>
      <sheetName val="submenú (1)"/>
      <sheetName val="submenú (2)"/>
      <sheetName val="Clasif. de Riesgo Bancario"/>
      <sheetName val="base de datos MODULO I"/>
      <sheetName val="Market Share"/>
      <sheetName val="Análisis de Resultados"/>
      <sheetName val="Análisis de Situación"/>
      <sheetName val="Balance General BC"/>
      <sheetName val="Ganancias o Pérdidas BC"/>
      <sheetName val="Cuota de Mercado"/>
      <sheetName val="Dinámica Couta Mercado"/>
      <sheetName val="POLITICA"/>
      <sheetName val="mezcla"/>
      <sheetName val="Solvencia"/>
      <sheetName val="Calidad del Activo"/>
      <sheetName val="casca1"/>
      <sheetName val="casca2"/>
      <sheetName val="descomp"/>
      <sheetName val="descomp1"/>
      <sheetName val="Rentabilidad y Benef 1"/>
      <sheetName val="Rentabilidad y Benef 2"/>
      <sheetName val="Rentabilidad y Benef. 3"/>
      <sheetName val="Arbol Rentabilidad"/>
      <sheetName val="HISTÓRICO"/>
      <sheetName val="gráf. ar-caribe"/>
      <sheetName val="Gráf.AR-COM"/>
      <sheetName val="brecha1"/>
      <sheetName val="brecha2"/>
      <sheetName val="Esquema Brecha"/>
      <sheetName val="gestion Adm"/>
      <sheetName val="intermed"/>
      <sheetName val="liquidez"/>
      <sheetName val="Fondos2"/>
      <sheetName val="Flujo de Caja"/>
      <sheetName val="IBCA"/>
      <sheetName val="Moody´s"/>
      <sheetName val="Ranking Bancario"/>
      <sheetName val="Base de Datos Market Share"/>
      <sheetName val="Base Datos Mod.V"/>
      <sheetName val="Input EMBI Spread"/>
      <sheetName val="Fax a enviar"/>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row r="7">
          <cell r="E7" t="str">
            <v>NIVEL</v>
          </cell>
        </row>
        <row r="8">
          <cell r="B8" t="str">
            <v>BANCOS</v>
          </cell>
          <cell r="C8" t="str">
            <v>INDICE</v>
          </cell>
          <cell r="D8" t="str">
            <v>Rk</v>
          </cell>
          <cell r="E8" t="str">
            <v>DE RIESGO</v>
          </cell>
        </row>
        <row r="10">
          <cell r="B10" t="str">
            <v>ABN AMRO BANK</v>
          </cell>
          <cell r="C10">
            <v>4.32</v>
          </cell>
          <cell r="D10">
            <v>35</v>
          </cell>
          <cell r="E10" t="str">
            <v>MEDIO-ALTO</v>
          </cell>
        </row>
        <row r="11">
          <cell r="B11" t="str">
            <v xml:space="preserve">BANCOEX </v>
          </cell>
          <cell r="C11">
            <v>10</v>
          </cell>
          <cell r="D11">
            <v>1</v>
          </cell>
          <cell r="E11" t="str">
            <v>MUY BAJO</v>
          </cell>
        </row>
        <row r="12">
          <cell r="B12" t="str">
            <v xml:space="preserve">BANESCO               </v>
          </cell>
          <cell r="C12">
            <v>4.42</v>
          </cell>
          <cell r="D12">
            <v>34</v>
          </cell>
          <cell r="E12" t="str">
            <v>MEDIO-ALTO</v>
          </cell>
        </row>
        <row r="13">
          <cell r="B13" t="str">
            <v xml:space="preserve">BANFOANDES            </v>
          </cell>
          <cell r="C13">
            <v>5.76</v>
          </cell>
          <cell r="D13">
            <v>28</v>
          </cell>
          <cell r="E13" t="str">
            <v>MEDIO</v>
          </cell>
        </row>
        <row r="14">
          <cell r="B14" t="str">
            <v xml:space="preserve">BANFOCORO             </v>
          </cell>
          <cell r="C14">
            <v>5.44</v>
          </cell>
          <cell r="D14">
            <v>32</v>
          </cell>
          <cell r="E14" t="str">
            <v>MEDIO</v>
          </cell>
        </row>
        <row r="15">
          <cell r="B15" t="str">
            <v xml:space="preserve">BRASIL                </v>
          </cell>
          <cell r="C15">
            <v>9</v>
          </cell>
          <cell r="D15">
            <v>9</v>
          </cell>
          <cell r="E15" t="str">
            <v>MUY BAJO</v>
          </cell>
        </row>
        <row r="16">
          <cell r="B16" t="str">
            <v xml:space="preserve">CANARIAS DE VENEZUELA </v>
          </cell>
          <cell r="C16">
            <v>3.84</v>
          </cell>
          <cell r="D16">
            <v>38</v>
          </cell>
          <cell r="E16" t="str">
            <v>ALTO</v>
          </cell>
        </row>
        <row r="17">
          <cell r="B17" t="str">
            <v>CAPITAL</v>
          </cell>
          <cell r="C17">
            <v>5.52</v>
          </cell>
          <cell r="D17">
            <v>30</v>
          </cell>
          <cell r="E17" t="str">
            <v>MEDIO</v>
          </cell>
        </row>
        <row r="18">
          <cell r="B18" t="str">
            <v>CARACAS</v>
          </cell>
          <cell r="C18">
            <v>8.84</v>
          </cell>
          <cell r="D18">
            <v>11</v>
          </cell>
          <cell r="E18" t="str">
            <v>MUY BAJO</v>
          </cell>
        </row>
        <row r="19">
          <cell r="B19" t="str">
            <v xml:space="preserve">CARIBE                </v>
          </cell>
          <cell r="C19">
            <v>8.36</v>
          </cell>
          <cell r="D19">
            <v>15</v>
          </cell>
          <cell r="E19" t="str">
            <v>MUY BAJO</v>
          </cell>
        </row>
        <row r="20">
          <cell r="B20" t="str">
            <v xml:space="preserve">CARONI                </v>
          </cell>
          <cell r="C20">
            <v>9</v>
          </cell>
          <cell r="D20">
            <v>10</v>
          </cell>
          <cell r="E20" t="str">
            <v>MUY BAJO</v>
          </cell>
        </row>
        <row r="21">
          <cell r="B21" t="str">
            <v xml:space="preserve">CITIBANK              </v>
          </cell>
          <cell r="C21">
            <v>9.24</v>
          </cell>
          <cell r="D21">
            <v>6</v>
          </cell>
          <cell r="E21" t="str">
            <v>MUY BAJO</v>
          </cell>
        </row>
        <row r="22">
          <cell r="B22" t="str">
            <v xml:space="preserve">CONFEDERADO           </v>
          </cell>
          <cell r="C22">
            <v>5.66</v>
          </cell>
          <cell r="D22">
            <v>29</v>
          </cell>
          <cell r="E22" t="str">
            <v>MEDIO</v>
          </cell>
        </row>
        <row r="23">
          <cell r="B23" t="str">
            <v>CORP BANCA</v>
          </cell>
          <cell r="C23">
            <v>5.44</v>
          </cell>
          <cell r="D23">
            <v>33</v>
          </cell>
          <cell r="E23" t="str">
            <v>MEDIO</v>
          </cell>
        </row>
        <row r="24">
          <cell r="B24" t="str">
            <v>EUROBANK</v>
          </cell>
          <cell r="C24">
            <v>9.24</v>
          </cell>
          <cell r="D24">
            <v>7</v>
          </cell>
          <cell r="E24" t="str">
            <v>MUY BAJO</v>
          </cell>
        </row>
        <row r="25">
          <cell r="B25" t="str">
            <v xml:space="preserve">EXTERIOR              </v>
          </cell>
          <cell r="C25">
            <v>8.52</v>
          </cell>
          <cell r="D25">
            <v>14</v>
          </cell>
          <cell r="E25" t="str">
            <v>MUY BAJO</v>
          </cell>
        </row>
        <row r="26">
          <cell r="B26" t="str">
            <v xml:space="preserve">FEDERAL               </v>
          </cell>
          <cell r="C26">
            <v>4.2</v>
          </cell>
          <cell r="D26">
            <v>37</v>
          </cell>
          <cell r="E26" t="str">
            <v>MEDIO-ALTO</v>
          </cell>
        </row>
        <row r="27">
          <cell r="B27" t="str">
            <v>FIVENEZ</v>
          </cell>
          <cell r="C27">
            <v>6.72</v>
          </cell>
          <cell r="D27">
            <v>26</v>
          </cell>
          <cell r="E27" t="str">
            <v>MEDIO-BAJO</v>
          </cell>
        </row>
        <row r="28">
          <cell r="B28" t="str">
            <v xml:space="preserve">GANADERO              </v>
          </cell>
          <cell r="C28">
            <v>9.24</v>
          </cell>
          <cell r="D28">
            <v>8</v>
          </cell>
          <cell r="E28" t="str">
            <v>MUY BAJO</v>
          </cell>
        </row>
        <row r="29">
          <cell r="B29" t="str">
            <v xml:space="preserve">GUAYANA               </v>
          </cell>
          <cell r="C29">
            <v>2.84</v>
          </cell>
          <cell r="D29">
            <v>41</v>
          </cell>
          <cell r="E29" t="str">
            <v>ALTO</v>
          </cell>
        </row>
        <row r="30">
          <cell r="B30" t="str">
            <v xml:space="preserve">I.M.C.P.              </v>
          </cell>
          <cell r="C30">
            <v>3.72</v>
          </cell>
          <cell r="D30">
            <v>39</v>
          </cell>
          <cell r="E30" t="str">
            <v>ALTO</v>
          </cell>
        </row>
        <row r="31">
          <cell r="B31" t="str">
            <v xml:space="preserve">INDUSTRIAL DE VZLA.   </v>
          </cell>
          <cell r="C31">
            <v>4.3</v>
          </cell>
          <cell r="D31">
            <v>36</v>
          </cell>
          <cell r="E31" t="str">
            <v>MEDIO-ALTO</v>
          </cell>
        </row>
        <row r="32">
          <cell r="B32" t="str">
            <v xml:space="preserve">ING BANK              </v>
          </cell>
          <cell r="C32">
            <v>7.24</v>
          </cell>
          <cell r="D32">
            <v>24</v>
          </cell>
          <cell r="E32" t="str">
            <v>BAJO</v>
          </cell>
        </row>
        <row r="33">
          <cell r="B33" t="str">
            <v>INTERBANK</v>
          </cell>
          <cell r="C33">
            <v>7.28</v>
          </cell>
          <cell r="D33">
            <v>23</v>
          </cell>
          <cell r="E33" t="str">
            <v>BAJO</v>
          </cell>
        </row>
        <row r="34">
          <cell r="B34" t="str">
            <v>LARA</v>
          </cell>
          <cell r="C34">
            <v>8.08</v>
          </cell>
          <cell r="D34">
            <v>19</v>
          </cell>
          <cell r="E34" t="str">
            <v>MUY BAJO</v>
          </cell>
        </row>
        <row r="35">
          <cell r="B35" t="str">
            <v xml:space="preserve">MERCANTIL             </v>
          </cell>
          <cell r="C35">
            <v>8.2799999999999994</v>
          </cell>
          <cell r="D35">
            <v>16</v>
          </cell>
          <cell r="E35" t="str">
            <v>MUY BAJO</v>
          </cell>
        </row>
        <row r="36">
          <cell r="B36" t="str">
            <v xml:space="preserve">MONAGAS               </v>
          </cell>
          <cell r="C36">
            <v>8.76</v>
          </cell>
          <cell r="D36">
            <v>12</v>
          </cell>
          <cell r="E36" t="str">
            <v>MUY BAJO</v>
          </cell>
        </row>
        <row r="37">
          <cell r="B37" t="str">
            <v xml:space="preserve">NOROCO                </v>
          </cell>
          <cell r="C37">
            <v>7.72</v>
          </cell>
          <cell r="D37">
            <v>20</v>
          </cell>
          <cell r="E37" t="str">
            <v>BAJO</v>
          </cell>
        </row>
        <row r="38">
          <cell r="B38" t="str">
            <v xml:space="preserve">OCCIDENTAL DE DCTO.   </v>
          </cell>
          <cell r="C38">
            <v>7.44</v>
          </cell>
          <cell r="D38">
            <v>21</v>
          </cell>
          <cell r="E38" t="str">
            <v>BAJO</v>
          </cell>
        </row>
        <row r="39">
          <cell r="B39" t="str">
            <v>OCCIDENTE</v>
          </cell>
          <cell r="C39">
            <v>8.76</v>
          </cell>
          <cell r="D39">
            <v>13</v>
          </cell>
          <cell r="E39" t="str">
            <v>MUY BAJO</v>
          </cell>
        </row>
        <row r="40">
          <cell r="B40" t="str">
            <v xml:space="preserve">ORINOCO               </v>
          </cell>
          <cell r="C40">
            <v>8.2799999999999994</v>
          </cell>
          <cell r="D40">
            <v>17</v>
          </cell>
          <cell r="E40" t="str">
            <v>MUY BAJO</v>
          </cell>
        </row>
        <row r="41">
          <cell r="B41" t="str">
            <v xml:space="preserve">PLAZA                 </v>
          </cell>
          <cell r="C41">
            <v>9.76</v>
          </cell>
          <cell r="D41">
            <v>2</v>
          </cell>
          <cell r="E41" t="str">
            <v>MUY BAJO</v>
          </cell>
        </row>
        <row r="42">
          <cell r="B42" t="str">
            <v>POPULAR</v>
          </cell>
          <cell r="C42">
            <v>7.4</v>
          </cell>
          <cell r="D42">
            <v>22</v>
          </cell>
          <cell r="E42" t="str">
            <v>BAJO</v>
          </cell>
        </row>
        <row r="43">
          <cell r="B43" t="str">
            <v xml:space="preserve">PROVINCIAL            </v>
          </cell>
          <cell r="C43">
            <v>8.1999999999999993</v>
          </cell>
          <cell r="D43">
            <v>18</v>
          </cell>
          <cell r="E43" t="str">
            <v>MUY BAJO</v>
          </cell>
        </row>
        <row r="44">
          <cell r="B44" t="str">
            <v>REPUBLICA</v>
          </cell>
          <cell r="C44">
            <v>6.68</v>
          </cell>
          <cell r="D44">
            <v>27</v>
          </cell>
          <cell r="E44" t="str">
            <v>MEDIO-BAJO</v>
          </cell>
        </row>
        <row r="45">
          <cell r="B45" t="str">
            <v xml:space="preserve">SOFITASA              </v>
          </cell>
          <cell r="C45">
            <v>6.92</v>
          </cell>
          <cell r="D45">
            <v>25</v>
          </cell>
          <cell r="E45" t="str">
            <v>MEDIO-BAJO</v>
          </cell>
        </row>
        <row r="46">
          <cell r="B46" t="str">
            <v>STANDARD CHARTERED</v>
          </cell>
          <cell r="C46">
            <v>9.52</v>
          </cell>
          <cell r="D46">
            <v>4</v>
          </cell>
          <cell r="E46" t="str">
            <v>MUY BAJO</v>
          </cell>
        </row>
        <row r="47">
          <cell r="B47" t="str">
            <v xml:space="preserve">TEQUENDAMA            </v>
          </cell>
          <cell r="C47">
            <v>9.76</v>
          </cell>
          <cell r="D47">
            <v>3</v>
          </cell>
          <cell r="E47" t="str">
            <v>MUY BAJO</v>
          </cell>
        </row>
        <row r="48">
          <cell r="B48" t="str">
            <v xml:space="preserve">UNION                 </v>
          </cell>
          <cell r="C48">
            <v>3.02</v>
          </cell>
          <cell r="D48">
            <v>40</v>
          </cell>
          <cell r="E48" t="str">
            <v>ALTO</v>
          </cell>
        </row>
        <row r="49">
          <cell r="B49" t="str">
            <v xml:space="preserve">VENEZOLANO DE CREDITO </v>
          </cell>
          <cell r="C49">
            <v>9.36</v>
          </cell>
          <cell r="D49">
            <v>5</v>
          </cell>
          <cell r="E49" t="str">
            <v>MUY BAJO</v>
          </cell>
        </row>
      </sheetData>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row r="4">
          <cell r="Z4" t="str">
            <v>COBERTURA PATRIMONIAL AJUSTADA</v>
          </cell>
        </row>
        <row r="5">
          <cell r="Z5" t="str">
            <v>Agosto-98/Junio-98</v>
          </cell>
          <cell r="BF5" t="str">
            <v>INTERMEDIACION EN CREDITOS</v>
          </cell>
        </row>
        <row r="6">
          <cell r="AB6" t="str">
            <v>COBERTURA</v>
          </cell>
          <cell r="AD6" t="str">
            <v>COBERTURA</v>
          </cell>
          <cell r="BF6" t="str">
            <v>Agosto-98/Junio-98</v>
          </cell>
        </row>
        <row r="7">
          <cell r="AB7" t="str">
            <v>PATRIMONIAL</v>
          </cell>
          <cell r="AD7" t="str">
            <v>PATRIMONIAL</v>
          </cell>
        </row>
        <row r="8">
          <cell r="Z8" t="str">
            <v>BANCOS</v>
          </cell>
          <cell r="AA8" t="str">
            <v>RK</v>
          </cell>
          <cell r="AB8" t="str">
            <v>ACT. INMOV.</v>
          </cell>
          <cell r="AC8" t="str">
            <v>RK</v>
          </cell>
          <cell r="AD8" t="str">
            <v>ACT. INMOV.</v>
          </cell>
          <cell r="BF8" t="str">
            <v>BANCOS</v>
          </cell>
          <cell r="BH8" t="str">
            <v>Intermediación</v>
          </cell>
          <cell r="BJ8" t="str">
            <v>Intermediación</v>
          </cell>
        </row>
        <row r="9">
          <cell r="AB9" t="str">
            <v>AJUSTADA</v>
          </cell>
          <cell r="AD9" t="str">
            <v>AJUSTADA</v>
          </cell>
          <cell r="BG9" t="str">
            <v>RK</v>
          </cell>
          <cell r="BH9" t="str">
            <v>en Créditos</v>
          </cell>
          <cell r="BI9" t="str">
            <v>RK</v>
          </cell>
          <cell r="BJ9" t="str">
            <v>en Créditos</v>
          </cell>
        </row>
        <row r="10">
          <cell r="AA10">
            <v>35947</v>
          </cell>
          <cell r="AC10">
            <v>36007</v>
          </cell>
          <cell r="BG10">
            <v>35947</v>
          </cell>
          <cell r="BI10">
            <v>35977</v>
          </cell>
        </row>
        <row r="12">
          <cell r="Z12" t="str">
            <v>ABN AMRO BANK</v>
          </cell>
          <cell r="AA12">
            <v>37</v>
          </cell>
          <cell r="AB12">
            <v>0.48694261910349684</v>
          </cell>
          <cell r="AC12">
            <v>38</v>
          </cell>
          <cell r="AD12">
            <v>0.32090008687150906</v>
          </cell>
          <cell r="BF12" t="str">
            <v>ABN AMRO BANK</v>
          </cell>
          <cell r="BG12">
            <v>22</v>
          </cell>
          <cell r="BH12">
            <v>0.67644386588672567</v>
          </cell>
          <cell r="BI12">
            <v>8</v>
          </cell>
          <cell r="BJ12">
            <v>0.96760312736049625</v>
          </cell>
        </row>
        <row r="13">
          <cell r="Z13" t="str">
            <v>BANCOEX</v>
          </cell>
          <cell r="AA13">
            <v>1</v>
          </cell>
          <cell r="AB13">
            <v>84.49778633647685</v>
          </cell>
          <cell r="AC13">
            <v>1</v>
          </cell>
          <cell r="AD13">
            <v>203.09710330138444</v>
          </cell>
          <cell r="BF13" t="str">
            <v>BANCOEX</v>
          </cell>
          <cell r="BG13">
            <v>41</v>
          </cell>
          <cell r="BH13" t="str">
            <v>NA</v>
          </cell>
          <cell r="BI13">
            <v>41</v>
          </cell>
          <cell r="BJ13" t="str">
            <v>NA</v>
          </cell>
        </row>
        <row r="14">
          <cell r="Z14" t="str">
            <v xml:space="preserve">BANESCO               </v>
          </cell>
          <cell r="AA14">
            <v>34</v>
          </cell>
          <cell r="AB14">
            <v>0.54475736408213116</v>
          </cell>
          <cell r="AC14">
            <v>34</v>
          </cell>
          <cell r="AD14">
            <v>0.53173122191876188</v>
          </cell>
          <cell r="BF14" t="str">
            <v xml:space="preserve">BANESCO               </v>
          </cell>
          <cell r="BG14">
            <v>30</v>
          </cell>
          <cell r="BH14">
            <v>0.51973410334080428</v>
          </cell>
          <cell r="BI14">
            <v>30</v>
          </cell>
          <cell r="BJ14">
            <v>0.52384528518003981</v>
          </cell>
        </row>
        <row r="15">
          <cell r="Z15" t="str">
            <v xml:space="preserve">BANFOANDES            </v>
          </cell>
          <cell r="AA15">
            <v>27</v>
          </cell>
          <cell r="AB15">
            <v>0.84826341952943574</v>
          </cell>
          <cell r="AC15">
            <v>27</v>
          </cell>
          <cell r="AD15">
            <v>0.90769922577617912</v>
          </cell>
          <cell r="BF15" t="str">
            <v xml:space="preserve">BANFOANDES            </v>
          </cell>
          <cell r="BG15">
            <v>27</v>
          </cell>
          <cell r="BH15">
            <v>0.59311352202688072</v>
          </cell>
          <cell r="BI15">
            <v>23</v>
          </cell>
          <cell r="BJ15">
            <v>0.6239462177704902</v>
          </cell>
        </row>
        <row r="16">
          <cell r="Z16" t="str">
            <v xml:space="preserve">BANFOCORO             </v>
          </cell>
          <cell r="AA16">
            <v>32</v>
          </cell>
          <cell r="AB16">
            <v>0.60060142504894276</v>
          </cell>
          <cell r="AC16">
            <v>30</v>
          </cell>
          <cell r="AD16">
            <v>0.73321930280180769</v>
          </cell>
          <cell r="BF16" t="str">
            <v xml:space="preserve">BANFOCORO             </v>
          </cell>
          <cell r="BG16">
            <v>28</v>
          </cell>
          <cell r="BH16">
            <v>0.53821970084748494</v>
          </cell>
          <cell r="BI16">
            <v>27</v>
          </cell>
          <cell r="BJ16">
            <v>0.5722115888188507</v>
          </cell>
        </row>
        <row r="17">
          <cell r="Z17" t="str">
            <v xml:space="preserve">BRASIL                </v>
          </cell>
          <cell r="AA17">
            <v>13</v>
          </cell>
          <cell r="AB17">
            <v>1.4034247886861617</v>
          </cell>
          <cell r="AC17">
            <v>15</v>
          </cell>
          <cell r="AD17">
            <v>1.3856152067814029</v>
          </cell>
          <cell r="BF17" t="str">
            <v xml:space="preserve">BRASIL                </v>
          </cell>
          <cell r="BG17">
            <v>1</v>
          </cell>
          <cell r="BH17">
            <v>2.781926240120344</v>
          </cell>
          <cell r="BI17">
            <v>1</v>
          </cell>
          <cell r="BJ17">
            <v>3.1148992154888173</v>
          </cell>
        </row>
        <row r="18">
          <cell r="Z18" t="str">
            <v xml:space="preserve">CANARIAS DE VENEZUELA </v>
          </cell>
          <cell r="AA18">
            <v>36</v>
          </cell>
          <cell r="AB18">
            <v>0.52382958643702182</v>
          </cell>
          <cell r="AC18">
            <v>36</v>
          </cell>
          <cell r="AD18">
            <v>0.48728238624863507</v>
          </cell>
          <cell r="BF18" t="str">
            <v xml:space="preserve">CANARIAS DE VENEZUELA </v>
          </cell>
          <cell r="BG18">
            <v>21</v>
          </cell>
          <cell r="BH18">
            <v>0.67904490389372818</v>
          </cell>
          <cell r="BI18">
            <v>20</v>
          </cell>
          <cell r="BJ18">
            <v>0.67812871037918854</v>
          </cell>
        </row>
        <row r="19">
          <cell r="Z19" t="str">
            <v>CAPITAL</v>
          </cell>
          <cell r="AA19">
            <v>28</v>
          </cell>
          <cell r="AB19">
            <v>0.74080175631482026</v>
          </cell>
          <cell r="AC19">
            <v>28</v>
          </cell>
          <cell r="AD19">
            <v>0.90516463643217027</v>
          </cell>
          <cell r="BF19" t="str">
            <v>CAPITAL</v>
          </cell>
          <cell r="BG19">
            <v>38</v>
          </cell>
          <cell r="BH19">
            <v>0.19912345038796686</v>
          </cell>
          <cell r="BI19">
            <v>38</v>
          </cell>
          <cell r="BJ19">
            <v>0.19718325448012011</v>
          </cell>
        </row>
        <row r="20">
          <cell r="Z20" t="str">
            <v>CARACAS</v>
          </cell>
          <cell r="AA20">
            <v>14</v>
          </cell>
          <cell r="AB20">
            <v>1.3698956515885783</v>
          </cell>
          <cell r="AC20">
            <v>17</v>
          </cell>
          <cell r="AD20">
            <v>1.3196006396617361</v>
          </cell>
          <cell r="BF20" t="str">
            <v>CARACAS</v>
          </cell>
          <cell r="BG20">
            <v>8</v>
          </cell>
          <cell r="BH20">
            <v>0.89448165982239136</v>
          </cell>
          <cell r="BI20">
            <v>11</v>
          </cell>
          <cell r="BJ20">
            <v>0.83921202784775539</v>
          </cell>
        </row>
        <row r="21">
          <cell r="Z21" t="str">
            <v xml:space="preserve">CARIBE                </v>
          </cell>
          <cell r="AA21">
            <v>15</v>
          </cell>
          <cell r="AB21">
            <v>1.3221433934178561</v>
          </cell>
          <cell r="AC21">
            <v>14</v>
          </cell>
          <cell r="AD21">
            <v>1.3970629920642299</v>
          </cell>
          <cell r="BF21" t="str">
            <v xml:space="preserve">CARIBE                </v>
          </cell>
          <cell r="BG21">
            <v>12</v>
          </cell>
          <cell r="BH21">
            <v>0.82552533587147936</v>
          </cell>
          <cell r="BI21">
            <v>12</v>
          </cell>
          <cell r="BJ21">
            <v>0.82972945247825836</v>
          </cell>
        </row>
        <row r="22">
          <cell r="Z22" t="str">
            <v xml:space="preserve">CARONI                </v>
          </cell>
          <cell r="AA22">
            <v>17</v>
          </cell>
          <cell r="AB22">
            <v>1.2538859988870648</v>
          </cell>
          <cell r="AC22">
            <v>16</v>
          </cell>
          <cell r="AD22">
            <v>1.3275626721594207</v>
          </cell>
          <cell r="BF22" t="str">
            <v xml:space="preserve">CARONI                </v>
          </cell>
          <cell r="BG22">
            <v>34</v>
          </cell>
          <cell r="BH22">
            <v>0.38287969085156659</v>
          </cell>
          <cell r="BI22">
            <v>33</v>
          </cell>
          <cell r="BJ22">
            <v>0.424624550183472</v>
          </cell>
        </row>
        <row r="23">
          <cell r="Z23" t="str">
            <v xml:space="preserve">CITIBANK              </v>
          </cell>
          <cell r="AA23">
            <v>10</v>
          </cell>
          <cell r="AB23">
            <v>1.8989553156422672</v>
          </cell>
          <cell r="AC23">
            <v>11</v>
          </cell>
          <cell r="AD23">
            <v>1.8699084547335068</v>
          </cell>
          <cell r="BF23" t="str">
            <v xml:space="preserve">CITIBANK              </v>
          </cell>
          <cell r="BG23">
            <v>14</v>
          </cell>
          <cell r="BH23">
            <v>0.80758685459941593</v>
          </cell>
          <cell r="BI23">
            <v>10</v>
          </cell>
          <cell r="BJ23">
            <v>0.84064542957932697</v>
          </cell>
        </row>
        <row r="24">
          <cell r="Z24" t="str">
            <v xml:space="preserve">CONFEDERADO           </v>
          </cell>
          <cell r="AA24">
            <v>35</v>
          </cell>
          <cell r="AB24">
            <v>0.53713907261552873</v>
          </cell>
          <cell r="AC24">
            <v>35</v>
          </cell>
          <cell r="AD24">
            <v>0.51157825266240664</v>
          </cell>
          <cell r="BF24" t="str">
            <v xml:space="preserve">CONFEDERADO           </v>
          </cell>
          <cell r="BG24">
            <v>19</v>
          </cell>
          <cell r="BH24">
            <v>0.68306801471430345</v>
          </cell>
          <cell r="BI24">
            <v>19</v>
          </cell>
          <cell r="BJ24">
            <v>0.68036072048830254</v>
          </cell>
        </row>
        <row r="25">
          <cell r="Z25" t="str">
            <v>CORP BANCA</v>
          </cell>
          <cell r="AA25">
            <v>38</v>
          </cell>
          <cell r="AB25">
            <v>0.4350846862461813</v>
          </cell>
          <cell r="AC25">
            <v>37</v>
          </cell>
          <cell r="AD25">
            <v>0.46636218221302944</v>
          </cell>
          <cell r="BF25" t="str">
            <v>CORP BANCA</v>
          </cell>
          <cell r="BG25">
            <v>17</v>
          </cell>
          <cell r="BH25">
            <v>0.73658223242036291</v>
          </cell>
          <cell r="BI25">
            <v>17</v>
          </cell>
          <cell r="BJ25">
            <v>0.70778026951128359</v>
          </cell>
        </row>
        <row r="26">
          <cell r="Z26" t="str">
            <v>EUROBANK</v>
          </cell>
          <cell r="AA26">
            <v>11</v>
          </cell>
          <cell r="AB26">
            <v>1.8814334891270885</v>
          </cell>
          <cell r="AC26">
            <v>19</v>
          </cell>
          <cell r="AD26">
            <v>1.1942727076989326</v>
          </cell>
          <cell r="BF26" t="str">
            <v>EUROBANK</v>
          </cell>
          <cell r="BG26">
            <v>7</v>
          </cell>
          <cell r="BH26">
            <v>0.89816535237231343</v>
          </cell>
          <cell r="BI26">
            <v>31</v>
          </cell>
          <cell r="BJ26">
            <v>0.48078076534197045</v>
          </cell>
        </row>
        <row r="27">
          <cell r="Z27" t="str">
            <v xml:space="preserve">EXTERIOR              </v>
          </cell>
          <cell r="AA27">
            <v>18</v>
          </cell>
          <cell r="AB27">
            <v>1.1756055451409066</v>
          </cell>
          <cell r="AC27">
            <v>18</v>
          </cell>
          <cell r="AD27">
            <v>1.2932073320276285</v>
          </cell>
          <cell r="BF27" t="str">
            <v xml:space="preserve">EXTERIOR              </v>
          </cell>
          <cell r="BG27">
            <v>11</v>
          </cell>
          <cell r="BH27">
            <v>0.83400816361653829</v>
          </cell>
          <cell r="BI27">
            <v>9</v>
          </cell>
          <cell r="BJ27">
            <v>0.86187737359749006</v>
          </cell>
        </row>
        <row r="28">
          <cell r="Z28" t="str">
            <v xml:space="preserve">FEDERAL               </v>
          </cell>
          <cell r="AA28">
            <v>31</v>
          </cell>
          <cell r="AB28">
            <v>0.63366583716989633</v>
          </cell>
          <cell r="AC28">
            <v>31</v>
          </cell>
          <cell r="AD28">
            <v>0.61601633301876235</v>
          </cell>
          <cell r="BF28" t="str">
            <v xml:space="preserve">FEDERAL               </v>
          </cell>
          <cell r="BG28">
            <v>37</v>
          </cell>
          <cell r="BH28">
            <v>0.26963495314922448</v>
          </cell>
          <cell r="BI28">
            <v>36</v>
          </cell>
          <cell r="BJ28">
            <v>0.32374702841785086</v>
          </cell>
        </row>
        <row r="29">
          <cell r="Z29" t="str">
            <v>FIVENEZ</v>
          </cell>
          <cell r="AA29">
            <v>26</v>
          </cell>
          <cell r="AB29">
            <v>0.85146720386589292</v>
          </cell>
          <cell r="AC29">
            <v>26</v>
          </cell>
          <cell r="AD29">
            <v>0.9475597150544256</v>
          </cell>
          <cell r="BF29" t="str">
            <v>FIVENEZ</v>
          </cell>
          <cell r="BG29">
            <v>3</v>
          </cell>
          <cell r="BH29">
            <v>1.7847959594065439</v>
          </cell>
          <cell r="BI29">
            <v>4</v>
          </cell>
          <cell r="BJ29">
            <v>1.5220900378216782</v>
          </cell>
        </row>
        <row r="30">
          <cell r="Z30" t="str">
            <v xml:space="preserve">GANADERO              </v>
          </cell>
          <cell r="AA30">
            <v>7</v>
          </cell>
          <cell r="AB30">
            <v>2.5072923984825066</v>
          </cell>
          <cell r="AC30">
            <v>6</v>
          </cell>
          <cell r="AD30">
            <v>2.450580415526284</v>
          </cell>
          <cell r="BF30" t="str">
            <v xml:space="preserve">GANADERO              </v>
          </cell>
          <cell r="BG30">
            <v>4</v>
          </cell>
          <cell r="BH30">
            <v>1.1684903142686236</v>
          </cell>
          <cell r="BI30">
            <v>5</v>
          </cell>
          <cell r="BJ30">
            <v>1.3228849539194365</v>
          </cell>
        </row>
        <row r="31">
          <cell r="Z31" t="str">
            <v xml:space="preserve">GUAYANA               </v>
          </cell>
          <cell r="AA31">
            <v>40</v>
          </cell>
          <cell r="AB31">
            <v>2.0497396754789465E-2</v>
          </cell>
          <cell r="AC31">
            <v>40</v>
          </cell>
          <cell r="AD31">
            <v>2.6304195713582296E-2</v>
          </cell>
          <cell r="BF31" t="str">
            <v xml:space="preserve">GUAYANA               </v>
          </cell>
          <cell r="BG31">
            <v>36</v>
          </cell>
          <cell r="BH31">
            <v>0.30538782951858479</v>
          </cell>
          <cell r="BI31">
            <v>35</v>
          </cell>
          <cell r="BJ31">
            <v>0.35712870380840078</v>
          </cell>
        </row>
        <row r="32">
          <cell r="Z32" t="str">
            <v xml:space="preserve">I.M.C.P.              </v>
          </cell>
          <cell r="AA32">
            <v>30</v>
          </cell>
          <cell r="AB32">
            <v>0.65800192340329233</v>
          </cell>
          <cell r="AC32">
            <v>33</v>
          </cell>
          <cell r="AD32">
            <v>0.57514657514657508</v>
          </cell>
          <cell r="BF32" t="str">
            <v xml:space="preserve">I.M.C.P.              </v>
          </cell>
          <cell r="BG32">
            <v>35</v>
          </cell>
          <cell r="BH32">
            <v>0.35427147065488335</v>
          </cell>
          <cell r="BI32">
            <v>34</v>
          </cell>
          <cell r="BJ32">
            <v>0.37061060221041797</v>
          </cell>
        </row>
        <row r="33">
          <cell r="Z33" t="str">
            <v xml:space="preserve">INDUSTRIAL DE VZLA.   </v>
          </cell>
          <cell r="AA33">
            <v>41</v>
          </cell>
          <cell r="AB33">
            <v>-0.26265253330295496</v>
          </cell>
          <cell r="AC33">
            <v>41</v>
          </cell>
          <cell r="AD33">
            <v>-0.25531689965316173</v>
          </cell>
          <cell r="BF33" t="str">
            <v xml:space="preserve">INDUSTRIAL DE VZLA.   </v>
          </cell>
          <cell r="BG33">
            <v>39</v>
          </cell>
          <cell r="BH33">
            <v>0.14574918312095914</v>
          </cell>
          <cell r="BI33">
            <v>39</v>
          </cell>
          <cell r="BJ33">
            <v>0.14351573506188234</v>
          </cell>
        </row>
        <row r="34">
          <cell r="Z34" t="str">
            <v xml:space="preserve">ING BANK              </v>
          </cell>
          <cell r="AA34">
            <v>6</v>
          </cell>
          <cell r="AB34">
            <v>3.3146080682190879</v>
          </cell>
          <cell r="AC34">
            <v>8</v>
          </cell>
          <cell r="AD34">
            <v>2.0915927254420743</v>
          </cell>
          <cell r="BF34" t="str">
            <v xml:space="preserve">ING BANK              </v>
          </cell>
          <cell r="BG34">
            <v>2</v>
          </cell>
          <cell r="BH34">
            <v>1.9156862874271221</v>
          </cell>
          <cell r="BI34">
            <v>2</v>
          </cell>
          <cell r="BJ34">
            <v>2.2146587604258996</v>
          </cell>
        </row>
        <row r="35">
          <cell r="Z35" t="str">
            <v>INTERBANK</v>
          </cell>
          <cell r="AA35">
            <v>25</v>
          </cell>
          <cell r="AB35">
            <v>0.9472063570725211</v>
          </cell>
          <cell r="AC35">
            <v>24</v>
          </cell>
          <cell r="AD35">
            <v>0.98024639931763002</v>
          </cell>
          <cell r="BF35" t="str">
            <v>INTERBANK</v>
          </cell>
          <cell r="BG35">
            <v>25</v>
          </cell>
          <cell r="BH35">
            <v>0.62144744609652436</v>
          </cell>
          <cell r="BI35">
            <v>24</v>
          </cell>
          <cell r="BJ35">
            <v>0.61711517620582657</v>
          </cell>
        </row>
        <row r="36">
          <cell r="Z36" t="str">
            <v xml:space="preserve">LARA                  </v>
          </cell>
          <cell r="AA36">
            <v>5</v>
          </cell>
          <cell r="AB36">
            <v>3.9606533461368003</v>
          </cell>
          <cell r="AC36">
            <v>4</v>
          </cell>
          <cell r="AD36">
            <v>5.4938053012302905</v>
          </cell>
          <cell r="BF36" t="str">
            <v xml:space="preserve">LARA                  </v>
          </cell>
          <cell r="BG36">
            <v>32</v>
          </cell>
          <cell r="BH36">
            <v>0.46364026583322587</v>
          </cell>
          <cell r="BI36">
            <v>32</v>
          </cell>
          <cell r="BJ36">
            <v>0.47583183086425368</v>
          </cell>
        </row>
        <row r="37">
          <cell r="Z37" t="str">
            <v xml:space="preserve">MERCANTIL             </v>
          </cell>
          <cell r="AA37">
            <v>23</v>
          </cell>
          <cell r="AB37">
            <v>1.0165102441019116</v>
          </cell>
          <cell r="AC37">
            <v>23</v>
          </cell>
          <cell r="AD37">
            <v>0.98833529705354461</v>
          </cell>
          <cell r="BF37" t="str">
            <v xml:space="preserve">MERCANTIL             </v>
          </cell>
          <cell r="BG37">
            <v>13</v>
          </cell>
          <cell r="BH37">
            <v>0.81718753246192921</v>
          </cell>
          <cell r="BI37">
            <v>15</v>
          </cell>
          <cell r="BJ37">
            <v>0.78659462176921635</v>
          </cell>
        </row>
        <row r="38">
          <cell r="Z38" t="str">
            <v xml:space="preserve">MONAGAS               </v>
          </cell>
          <cell r="AA38">
            <v>12</v>
          </cell>
          <cell r="AB38">
            <v>1.6499312462025517</v>
          </cell>
          <cell r="AC38">
            <v>10</v>
          </cell>
          <cell r="AD38">
            <v>1.9234764461744083</v>
          </cell>
          <cell r="BF38" t="str">
            <v xml:space="preserve">MONAGAS               </v>
          </cell>
          <cell r="BG38">
            <v>33</v>
          </cell>
          <cell r="BH38">
            <v>0.38338578035597504</v>
          </cell>
          <cell r="BI38">
            <v>37</v>
          </cell>
          <cell r="BJ38">
            <v>0.30731560174436973</v>
          </cell>
        </row>
        <row r="39">
          <cell r="Z39" t="str">
            <v xml:space="preserve">NOROCO                </v>
          </cell>
          <cell r="AA39">
            <v>19</v>
          </cell>
          <cell r="AB39">
            <v>1.1724641423293034</v>
          </cell>
          <cell r="AC39">
            <v>13</v>
          </cell>
          <cell r="AD39">
            <v>1.5478755527274763</v>
          </cell>
          <cell r="BF39" t="str">
            <v xml:space="preserve">NOROCO                </v>
          </cell>
          <cell r="BG39">
            <v>29</v>
          </cell>
          <cell r="BH39">
            <v>0.5221991517763156</v>
          </cell>
          <cell r="BI39">
            <v>29</v>
          </cell>
          <cell r="BJ39">
            <v>0.52940067526114565</v>
          </cell>
        </row>
        <row r="40">
          <cell r="Z40" t="str">
            <v xml:space="preserve">OCCIDENTAL DE DCTO.   </v>
          </cell>
          <cell r="AA40">
            <v>20</v>
          </cell>
          <cell r="AB40">
            <v>1.1328822615781493</v>
          </cell>
          <cell r="AC40">
            <v>22</v>
          </cell>
          <cell r="AD40">
            <v>1.0276169930905885</v>
          </cell>
          <cell r="BF40" t="str">
            <v xml:space="preserve">OCCIDENTAL DE DCTO.   </v>
          </cell>
          <cell r="BG40">
            <v>10</v>
          </cell>
          <cell r="BH40">
            <v>0.84172082024175887</v>
          </cell>
          <cell r="BI40">
            <v>13</v>
          </cell>
          <cell r="BJ40">
            <v>0.79740864441889359</v>
          </cell>
        </row>
        <row r="41">
          <cell r="Z41" t="str">
            <v>OCCIDENTE</v>
          </cell>
          <cell r="AA41">
            <v>8</v>
          </cell>
          <cell r="AB41">
            <v>2.1670730885820149</v>
          </cell>
          <cell r="AC41">
            <v>7</v>
          </cell>
          <cell r="AD41">
            <v>2.1512681159420302</v>
          </cell>
          <cell r="BF41" t="str">
            <v>OCCIDENTE</v>
          </cell>
          <cell r="BG41">
            <v>20</v>
          </cell>
          <cell r="BH41">
            <v>0.6814716743441962</v>
          </cell>
          <cell r="BI41">
            <v>22</v>
          </cell>
          <cell r="BJ41">
            <v>0.64506252745752157</v>
          </cell>
        </row>
        <row r="42">
          <cell r="Z42" t="str">
            <v xml:space="preserve">ORINOCO               </v>
          </cell>
          <cell r="AA42">
            <v>22</v>
          </cell>
          <cell r="AB42">
            <v>1.0305484118962416</v>
          </cell>
          <cell r="AC42">
            <v>21</v>
          </cell>
          <cell r="AD42">
            <v>1.0527669770186838</v>
          </cell>
          <cell r="BF42" t="str">
            <v xml:space="preserve">ORINOCO               </v>
          </cell>
          <cell r="BG42">
            <v>18</v>
          </cell>
          <cell r="BH42">
            <v>0.69989426796699961</v>
          </cell>
          <cell r="BI42">
            <v>18</v>
          </cell>
          <cell r="BJ42">
            <v>0.69737192739750586</v>
          </cell>
        </row>
        <row r="43">
          <cell r="Z43" t="str">
            <v xml:space="preserve">PLAZA                 </v>
          </cell>
          <cell r="AA43">
            <v>2</v>
          </cell>
          <cell r="AB43">
            <v>7.2341440746180732</v>
          </cell>
          <cell r="AC43">
            <v>2</v>
          </cell>
          <cell r="AD43">
            <v>8.6431254482098474</v>
          </cell>
          <cell r="BF43" t="str">
            <v xml:space="preserve">PLAZA                 </v>
          </cell>
          <cell r="BG43">
            <v>15</v>
          </cell>
          <cell r="BH43">
            <v>0.75365269627058418</v>
          </cell>
          <cell r="BI43">
            <v>16</v>
          </cell>
          <cell r="BJ43">
            <v>0.78453776179199242</v>
          </cell>
        </row>
        <row r="44">
          <cell r="Z44" t="str">
            <v>POPULAR</v>
          </cell>
          <cell r="AA44">
            <v>21</v>
          </cell>
          <cell r="AB44">
            <v>1.05124159987687</v>
          </cell>
          <cell r="AC44">
            <v>20</v>
          </cell>
          <cell r="AD44">
            <v>1.0633985163241322</v>
          </cell>
          <cell r="BF44" t="str">
            <v>POPULAR</v>
          </cell>
          <cell r="BG44">
            <v>40</v>
          </cell>
          <cell r="BH44">
            <v>9.4290953065983063E-2</v>
          </cell>
          <cell r="BI44">
            <v>40</v>
          </cell>
          <cell r="BJ44">
            <v>8.958105273257766E-2</v>
          </cell>
        </row>
        <row r="45">
          <cell r="Z45" t="str">
            <v xml:space="preserve">PROVINCIAL            </v>
          </cell>
          <cell r="AA45">
            <v>16</v>
          </cell>
          <cell r="AB45">
            <v>1.2853368655096176</v>
          </cell>
          <cell r="AC45">
            <v>12</v>
          </cell>
          <cell r="AD45">
            <v>1.581635973612453</v>
          </cell>
          <cell r="BF45" t="str">
            <v xml:space="preserve">PROVINCIAL            </v>
          </cell>
          <cell r="BG45">
            <v>24</v>
          </cell>
          <cell r="BH45">
            <v>0.6340531101600444</v>
          </cell>
          <cell r="BI45">
            <v>26</v>
          </cell>
          <cell r="BJ45">
            <v>0.60425690344635585</v>
          </cell>
        </row>
        <row r="46">
          <cell r="Z46" t="str">
            <v>REPUBLICA</v>
          </cell>
          <cell r="AA46">
            <v>29</v>
          </cell>
          <cell r="AB46">
            <v>0.72257123873776918</v>
          </cell>
          <cell r="AC46">
            <v>29</v>
          </cell>
          <cell r="AD46">
            <v>0.74441154247872188</v>
          </cell>
          <cell r="BF46" t="str">
            <v>REPUBLICA</v>
          </cell>
          <cell r="BG46">
            <v>31</v>
          </cell>
          <cell r="BH46">
            <v>0.49160357883578937</v>
          </cell>
          <cell r="BI46">
            <v>28</v>
          </cell>
          <cell r="BJ46">
            <v>0.53677222687314807</v>
          </cell>
        </row>
        <row r="47">
          <cell r="Z47" t="str">
            <v xml:space="preserve">SOFITASA              </v>
          </cell>
          <cell r="AA47">
            <v>24</v>
          </cell>
          <cell r="AB47">
            <v>0.95509824091849937</v>
          </cell>
          <cell r="AC47">
            <v>25</v>
          </cell>
          <cell r="AD47">
            <v>0.96547867897194184</v>
          </cell>
          <cell r="BF47" t="str">
            <v xml:space="preserve">SOFITASA              </v>
          </cell>
          <cell r="BG47">
            <v>16</v>
          </cell>
          <cell r="BH47">
            <v>0.73903028014061067</v>
          </cell>
          <cell r="BI47">
            <v>14</v>
          </cell>
          <cell r="BJ47">
            <v>0.79304516427864846</v>
          </cell>
        </row>
        <row r="48">
          <cell r="Z48" t="str">
            <v>STANDARD CHARTERED</v>
          </cell>
          <cell r="AA48">
            <v>4</v>
          </cell>
          <cell r="AB48">
            <v>4.9872021408070921</v>
          </cell>
          <cell r="AC48">
            <v>5</v>
          </cell>
          <cell r="AD48">
            <v>4.3080782447352881</v>
          </cell>
          <cell r="BF48" t="str">
            <v>STANDARD CHARTERED</v>
          </cell>
          <cell r="BG48">
            <v>6</v>
          </cell>
          <cell r="BH48">
            <v>0.94367496065412626</v>
          </cell>
          <cell r="BI48">
            <v>7</v>
          </cell>
          <cell r="BJ48">
            <v>1.1342467213654421</v>
          </cell>
        </row>
        <row r="49">
          <cell r="Z49" t="str">
            <v xml:space="preserve">TEQUENDAMA            </v>
          </cell>
          <cell r="AA49">
            <v>3</v>
          </cell>
          <cell r="AB49">
            <v>6.8769939105896354</v>
          </cell>
          <cell r="AC49">
            <v>3</v>
          </cell>
          <cell r="AD49">
            <v>5.9493683355086562</v>
          </cell>
          <cell r="BF49" t="str">
            <v xml:space="preserve">TEQUENDAMA            </v>
          </cell>
          <cell r="BG49">
            <v>9</v>
          </cell>
          <cell r="BH49">
            <v>0.85439766369962666</v>
          </cell>
          <cell r="BI49">
            <v>3</v>
          </cell>
          <cell r="BJ49">
            <v>1.6793460397886115</v>
          </cell>
        </row>
        <row r="50">
          <cell r="Z50" t="str">
            <v xml:space="preserve">UNION                 </v>
          </cell>
          <cell r="AA50">
            <v>39</v>
          </cell>
          <cell r="AB50">
            <v>0.29923171684709676</v>
          </cell>
          <cell r="AC50">
            <v>39</v>
          </cell>
          <cell r="AD50">
            <v>0.30186242876420277</v>
          </cell>
          <cell r="BF50" t="str">
            <v xml:space="preserve">UNION                 </v>
          </cell>
          <cell r="BG50">
            <v>23</v>
          </cell>
          <cell r="BH50">
            <v>0.656714793934154</v>
          </cell>
          <cell r="BI50">
            <v>21</v>
          </cell>
          <cell r="BJ50">
            <v>0.65573891831443964</v>
          </cell>
        </row>
        <row r="51">
          <cell r="Z51" t="str">
            <v xml:space="preserve">VENEZOLANO DE CREDITO </v>
          </cell>
          <cell r="AA51">
            <v>9</v>
          </cell>
          <cell r="AB51">
            <v>2.1327014309938361</v>
          </cell>
          <cell r="AC51">
            <v>9</v>
          </cell>
          <cell r="AD51">
            <v>2.033433316544933</v>
          </cell>
          <cell r="BF51" t="str">
            <v xml:space="preserve">VENEZOLANO DE CREDITO </v>
          </cell>
          <cell r="BG51">
            <v>5</v>
          </cell>
          <cell r="BH51">
            <v>1.0507216700106676</v>
          </cell>
          <cell r="BI51">
            <v>6</v>
          </cell>
          <cell r="BJ51">
            <v>1.2733878804798704</v>
          </cell>
        </row>
        <row r="52">
          <cell r="Z52" t="str">
            <v>VENEZUELA</v>
          </cell>
          <cell r="AA52">
            <v>33</v>
          </cell>
          <cell r="AB52">
            <v>0.55697103734937403</v>
          </cell>
          <cell r="AC52">
            <v>32</v>
          </cell>
          <cell r="AD52">
            <v>0.59149526628855109</v>
          </cell>
          <cell r="BF52" t="str">
            <v>VENEZUELA</v>
          </cell>
          <cell r="BG52">
            <v>26</v>
          </cell>
          <cell r="BH52">
            <v>0.59893956858745145</v>
          </cell>
          <cell r="BI52">
            <v>25</v>
          </cell>
          <cell r="BJ52">
            <v>0.61182538456850932</v>
          </cell>
        </row>
        <row r="54">
          <cell r="Z54" t="str">
            <v>TOTAL</v>
          </cell>
          <cell r="AB54">
            <v>0.69810000000000005</v>
          </cell>
          <cell r="AD54">
            <v>0.73384077191693886</v>
          </cell>
          <cell r="BF54" t="str">
            <v>TOTAL</v>
          </cell>
          <cell r="BH54">
            <v>0.65690000000000004</v>
          </cell>
          <cell r="BJ54">
            <v>0.65742937334214424</v>
          </cell>
        </row>
      </sheetData>
      <sheetData sheetId="41" refreshError="1"/>
      <sheetData sheetId="42" refreshError="1"/>
      <sheetData sheetId="43" refreshError="1"/>
      <sheetData sheetId="44" refreshError="1"/>
    </sheetDataSet>
  </externalBook>
</externalLink>
</file>

<file path=xl/externalLinks/externalLink12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Mail (6)"/>
      <sheetName val="Mail (5)"/>
      <sheetName val="Mail (4)"/>
      <sheetName val="Mail (3)"/>
      <sheetName val="fax1 (2)"/>
      <sheetName val="Mail (2)"/>
      <sheetName val="Santiago (2)"/>
      <sheetName val="Santiago"/>
      <sheetName val="fax1"/>
      <sheetName val="Fax"/>
      <sheetName val="Mail"/>
      <sheetName val="Sheet3"/>
      <sheetName val="Fax a enviar"/>
      <sheetName val="Fax a enviar (2)"/>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Set>
  </externalBook>
</externalLink>
</file>

<file path=xl/externalLinks/externalLink12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aily equity price data"/>
      <sheetName val="Equity price changes - loc curr"/>
      <sheetName val="Exchange rate changes"/>
      <sheetName val="Sheet1"/>
      <sheetName val="Summary MSCI &amp; Exchange Rates"/>
    </sheetNames>
    <sheetDataSet>
      <sheetData sheetId="0"/>
      <sheetData sheetId="1"/>
      <sheetData sheetId="2"/>
      <sheetData sheetId="3">
        <row r="2">
          <cell r="B2" t="str">
            <v>Colombia</v>
          </cell>
          <cell r="C2">
            <v>7.883022053979845</v>
          </cell>
          <cell r="D2">
            <v>-0.57783797279593985</v>
          </cell>
          <cell r="E2">
            <v>-12.606632363927705</v>
          </cell>
          <cell r="H2" t="str">
            <v>Colombia</v>
          </cell>
          <cell r="I2">
            <v>-0.6462167337930611</v>
          </cell>
          <cell r="J2">
            <v>8.0344702237429573</v>
          </cell>
          <cell r="K2">
            <v>-6.1474652295115906</v>
          </cell>
          <cell r="N2" t="str">
            <v>Colombia</v>
          </cell>
          <cell r="O2">
            <v>-5.111243126867631</v>
          </cell>
          <cell r="P2">
            <v>11.803125115126138</v>
          </cell>
          <cell r="Q2">
            <v>10.583850414358897</v>
          </cell>
        </row>
        <row r="3">
          <cell r="B3" t="str">
            <v>Thailand</v>
          </cell>
          <cell r="C3">
            <v>25.277741675547826</v>
          </cell>
          <cell r="D3">
            <v>8.495378395292402</v>
          </cell>
          <cell r="E3">
            <v>-8.104686326178058</v>
          </cell>
          <cell r="H3" t="str">
            <v>Thailand</v>
          </cell>
          <cell r="I3">
            <v>20.358161602049133</v>
          </cell>
          <cell r="J3">
            <v>7.4915433781645335</v>
          </cell>
          <cell r="K3">
            <v>-6.5911041836089233</v>
          </cell>
          <cell r="N3" t="str">
            <v>Thailand</v>
          </cell>
          <cell r="O3">
            <v>-10.550781800253551</v>
          </cell>
          <cell r="P3">
            <v>-3.7149355572403375</v>
          </cell>
          <cell r="Q3">
            <v>7.6271186440677967</v>
          </cell>
        </row>
        <row r="4">
          <cell r="B4" t="str">
            <v>South Africa</v>
          </cell>
          <cell r="C4">
            <v>9.5580236516124462</v>
          </cell>
          <cell r="D4">
            <v>0.91066291735349825</v>
          </cell>
          <cell r="E4">
            <v>-4.6560010383145825</v>
          </cell>
          <cell r="H4" t="str">
            <v>South Africa</v>
          </cell>
          <cell r="I4">
            <v>12.173957508526332</v>
          </cell>
          <cell r="J4">
            <v>0.27954010250727651</v>
          </cell>
          <cell r="K4">
            <v>-1.2096366995914245</v>
          </cell>
          <cell r="N4" t="str">
            <v>South Africa</v>
          </cell>
          <cell r="O4">
            <v>2.5117625769091663</v>
          </cell>
          <cell r="P4">
            <v>7.0661390616165817E-2</v>
          </cell>
          <cell r="Q4">
            <v>3.8361146141889253</v>
          </cell>
        </row>
        <row r="5">
          <cell r="B5" t="str">
            <v>Mexico</v>
          </cell>
          <cell r="C5">
            <v>11.164395186490072</v>
          </cell>
          <cell r="D5">
            <v>-7.5961396772563115</v>
          </cell>
          <cell r="E5">
            <v>-7.0385728962080263</v>
          </cell>
          <cell r="H5" t="str">
            <v>Mexico</v>
          </cell>
          <cell r="I5">
            <v>13.279082670612164</v>
          </cell>
          <cell r="J5">
            <v>-5.3328645576548777</v>
          </cell>
          <cell r="K5">
            <v>-5.1262714370426483</v>
          </cell>
          <cell r="N5" t="str">
            <v>Mexico</v>
          </cell>
          <cell r="O5">
            <v>2.1052142823977267</v>
          </cell>
          <cell r="P5">
            <v>2.5949184014332256</v>
          </cell>
          <cell r="Q5">
            <v>2.1194390266555145</v>
          </cell>
        </row>
        <row r="6">
          <cell r="B6" t="str">
            <v>Indonesia</v>
          </cell>
          <cell r="C6">
            <v>22.317326946483963</v>
          </cell>
          <cell r="D6">
            <v>12.766958662129873</v>
          </cell>
          <cell r="E6">
            <v>-0.64423536915961788</v>
          </cell>
          <cell r="H6" t="str">
            <v>Indonesia</v>
          </cell>
          <cell r="I6">
            <v>25.514663434014746</v>
          </cell>
          <cell r="J6">
            <v>17.851485528138912</v>
          </cell>
          <cell r="K6">
            <v>1.0257039852648744</v>
          </cell>
          <cell r="N6" t="str">
            <v>Indonesia</v>
          </cell>
          <cell r="O6">
            <v>2.5917686318131259</v>
          </cell>
          <cell r="P6">
            <v>4.4389083908957083</v>
          </cell>
          <cell r="Q6">
            <v>1.5748898678414096</v>
          </cell>
        </row>
        <row r="7">
          <cell r="B7" t="str">
            <v>Sri Lanka</v>
          </cell>
          <cell r="C7">
            <v>-17.473829831269128</v>
          </cell>
          <cell r="D7">
            <v>-7.2164254047566541</v>
          </cell>
          <cell r="E7">
            <v>1.0442993658182029</v>
          </cell>
          <cell r="H7" t="str">
            <v>Sri Lanka</v>
          </cell>
          <cell r="I7">
            <v>-12.989295958900845</v>
          </cell>
          <cell r="J7">
            <v>-4.9555427652796995</v>
          </cell>
          <cell r="K7">
            <v>2.5943907814504241</v>
          </cell>
          <cell r="N7" t="str">
            <v>Sri Lanka</v>
          </cell>
          <cell r="O7">
            <v>5.4430614898755341</v>
          </cell>
          <cell r="P7">
            <v>2.4456276509340253</v>
          </cell>
          <cell r="Q7">
            <v>1.5339206654442905</v>
          </cell>
        </row>
        <row r="8">
          <cell r="B8" t="str">
            <v>Malaysia</v>
          </cell>
          <cell r="C8">
            <v>22.390036085565431</v>
          </cell>
          <cell r="D8">
            <v>-6.2828142336134585</v>
          </cell>
          <cell r="E8">
            <v>-7.4931026983973075</v>
          </cell>
          <cell r="H8" t="str">
            <v>Malaysia</v>
          </cell>
          <cell r="I8">
            <v>19.806463133330546</v>
          </cell>
          <cell r="J8">
            <v>-4.7250190634774931</v>
          </cell>
          <cell r="K8">
            <v>-6.217664201710285</v>
          </cell>
          <cell r="N8" t="str">
            <v>Malaysia</v>
          </cell>
          <cell r="O8">
            <v>-2.0396600566572132</v>
          </cell>
          <cell r="P8">
            <v>1.7058823529411846</v>
          </cell>
          <cell r="Q8">
            <v>1.3778950454412109</v>
          </cell>
        </row>
        <row r="9">
          <cell r="B9" t="str">
            <v>Philippines</v>
          </cell>
          <cell r="C9">
            <v>19.192994687663415</v>
          </cell>
          <cell r="D9">
            <v>-5.8061367182002437</v>
          </cell>
          <cell r="E9">
            <v>-13.520148675174429</v>
          </cell>
          <cell r="H9" t="str">
            <v>Philippines</v>
          </cell>
          <cell r="I9">
            <v>11.066712855174867</v>
          </cell>
          <cell r="J9">
            <v>-6.8179575460922157</v>
          </cell>
          <cell r="K9">
            <v>-12.033852667901083</v>
          </cell>
          <cell r="N9" t="str">
            <v>Philippines</v>
          </cell>
          <cell r="O9">
            <v>-6.7621483375959075</v>
          </cell>
          <cell r="P9">
            <v>-1.4489619377162666</v>
          </cell>
          <cell r="Q9">
            <v>1.1542730299667108</v>
          </cell>
        </row>
        <row r="10">
          <cell r="B10" t="str">
            <v>Hungary</v>
          </cell>
          <cell r="C10">
            <v>13.555273753729217</v>
          </cell>
          <cell r="D10">
            <v>3.7882090035097424</v>
          </cell>
          <cell r="E10">
            <v>-12.226730204177349</v>
          </cell>
          <cell r="H10" t="str">
            <v>Hungary</v>
          </cell>
          <cell r="I10">
            <v>8.0530925749650049</v>
          </cell>
          <cell r="J10">
            <v>0.39692607939732338</v>
          </cell>
          <cell r="K10">
            <v>-11.049047550548208</v>
          </cell>
          <cell r="N10" t="str">
            <v>Hungary</v>
          </cell>
          <cell r="O10">
            <v>-4.9554066177634777</v>
          </cell>
          <cell r="P10">
            <v>-3.052161274694523</v>
          </cell>
          <cell r="Q10">
            <v>1.1059338685229883</v>
          </cell>
        </row>
        <row r="11">
          <cell r="B11" t="str">
            <v>Korea</v>
          </cell>
          <cell r="C11">
            <v>30.058480564851031</v>
          </cell>
          <cell r="D11">
            <v>11.315122600017123</v>
          </cell>
          <cell r="E11">
            <v>-4.515154592618364</v>
          </cell>
          <cell r="H11" t="str">
            <v>Korea</v>
          </cell>
          <cell r="I11">
            <v>30.199093586329717</v>
          </cell>
          <cell r="J11">
            <v>11.105043994952334</v>
          </cell>
          <cell r="K11">
            <v>-3.3522206638616261</v>
          </cell>
          <cell r="N11" t="str">
            <v>Korea</v>
          </cell>
          <cell r="O11">
            <v>-2.3762718454994197E-2</v>
          </cell>
          <cell r="P11">
            <v>-0.35525890838625845</v>
          </cell>
          <cell r="Q11">
            <v>1.09217999126256</v>
          </cell>
        </row>
        <row r="12">
          <cell r="B12" t="str">
            <v>Brazil</v>
          </cell>
          <cell r="C12">
            <v>41.743757088529357</v>
          </cell>
          <cell r="D12">
            <v>11.962159204214394</v>
          </cell>
          <cell r="E12">
            <v>-1.8799796962069686</v>
          </cell>
          <cell r="H12" t="str">
            <v>Brazil</v>
          </cell>
          <cell r="I12">
            <v>23.843089748288076</v>
          </cell>
          <cell r="J12">
            <v>9.4726885424917455</v>
          </cell>
          <cell r="K12">
            <v>-0.84295330997286011</v>
          </cell>
          <cell r="N12" t="str">
            <v>Brazil</v>
          </cell>
          <cell r="O12">
            <v>-12.667541475302267</v>
          </cell>
          <cell r="P12">
            <v>-2.1887465882846864</v>
          </cell>
          <cell r="Q12">
            <v>1.0355671220993341</v>
          </cell>
        </row>
        <row r="13">
          <cell r="B13" t="str">
            <v>Argentina</v>
          </cell>
          <cell r="C13">
            <v>1.2037096092798343</v>
          </cell>
          <cell r="D13">
            <v>-4.1140693669597033</v>
          </cell>
          <cell r="E13">
            <v>-2.5566480388502684</v>
          </cell>
          <cell r="H13" t="str">
            <v>Argentina</v>
          </cell>
          <cell r="I13">
            <v>3.6024762318906194</v>
          </cell>
          <cell r="J13">
            <v>-2.3997254395892704</v>
          </cell>
          <cell r="K13">
            <v>-2.3305052149378254</v>
          </cell>
          <cell r="N13" t="str">
            <v>Argentina</v>
          </cell>
          <cell r="O13">
            <v>2.3544800523217662</v>
          </cell>
          <cell r="P13">
            <v>1.7886178861788524</v>
          </cell>
          <cell r="Q13">
            <v>0.12795905310299294</v>
          </cell>
        </row>
        <row r="14">
          <cell r="B14" t="str">
            <v>Venezuela</v>
          </cell>
          <cell r="C14">
            <v>-1.4262281732413526</v>
          </cell>
          <cell r="D14">
            <v>-9.7584613090800634</v>
          </cell>
          <cell r="E14">
            <v>-4.9874976172589029</v>
          </cell>
          <cell r="H14" t="str">
            <v>Venezuela</v>
          </cell>
          <cell r="I14">
            <v>-37.972084432853798</v>
          </cell>
          <cell r="J14">
            <v>-9.7583613017811217</v>
          </cell>
          <cell r="K14">
            <v>-4.9877709731294146</v>
          </cell>
          <cell r="N14" t="str">
            <v>Venezuela</v>
          </cell>
          <cell r="O14">
            <v>-1.3971033390778273E-2</v>
          </cell>
          <cell r="P14">
            <v>4.6578788019893359E-3</v>
          </cell>
          <cell r="Q14">
            <v>-0.12095273539262696</v>
          </cell>
        </row>
        <row r="15">
          <cell r="B15" t="str">
            <v>Chile</v>
          </cell>
          <cell r="C15">
            <v>21.348733714070242</v>
          </cell>
          <cell r="D15">
            <v>-1.0299687098813659</v>
          </cell>
          <cell r="E15">
            <v>-5.7556385769733422</v>
          </cell>
          <cell r="H15" t="str">
            <v>Chile</v>
          </cell>
          <cell r="I15">
            <v>16.057507170772325</v>
          </cell>
          <cell r="J15">
            <v>-3.2081256773520916</v>
          </cell>
          <cell r="K15">
            <v>-5.9571599738944059</v>
          </cell>
          <cell r="N15" t="str">
            <v>Chile</v>
          </cell>
          <cell r="O15">
            <v>-3.5011927346494085</v>
          </cell>
          <cell r="P15">
            <v>-2.1614930489430626</v>
          </cell>
          <cell r="Q15">
            <v>-0.38199022725510495</v>
          </cell>
        </row>
        <row r="16">
          <cell r="B16" t="str">
            <v>China</v>
          </cell>
          <cell r="C16">
            <v>49.612170719826125</v>
          </cell>
          <cell r="D16">
            <v>40.905561829474856</v>
          </cell>
          <cell r="E16">
            <v>15.281005933390105</v>
          </cell>
          <cell r="H16" t="str">
            <v>China</v>
          </cell>
          <cell r="I16">
            <v>49.682622657008444</v>
          </cell>
          <cell r="J16">
            <v>40.472352652603547</v>
          </cell>
          <cell r="K16">
            <v>14.743681483813733</v>
          </cell>
          <cell r="N16" t="str">
            <v>China</v>
          </cell>
          <cell r="O16">
            <v>-3.8392628615305946</v>
          </cell>
          <cell r="P16">
            <v>-1.7424564385890393</v>
          </cell>
          <cell r="Q16">
            <v>-0.64789104852572221</v>
          </cell>
        </row>
        <row r="17">
          <cell r="B17" t="str">
            <v>Peru</v>
          </cell>
          <cell r="C17">
            <v>85.152969317106027</v>
          </cell>
          <cell r="D17">
            <v>21.143754775434452</v>
          </cell>
          <cell r="E17">
            <v>-0.95835436728290924</v>
          </cell>
          <cell r="H17" t="str">
            <v>Peru</v>
          </cell>
          <cell r="I17">
            <v>83.925432276377208</v>
          </cell>
          <cell r="J17">
            <v>20.568905727249113</v>
          </cell>
          <cell r="K17">
            <v>-1.2514482617106009</v>
          </cell>
          <cell r="N17" t="str">
            <v>Peru</v>
          </cell>
          <cell r="O17">
            <v>-1.911027568922304</v>
          </cell>
          <cell r="P17">
            <v>-1.261431725007885</v>
          </cell>
          <cell r="Q17">
            <v>-0.82356667722520749</v>
          </cell>
        </row>
        <row r="18">
          <cell r="B18" t="str">
            <v>Egypt</v>
          </cell>
          <cell r="C18">
            <v>23.777261901172785</v>
          </cell>
          <cell r="D18">
            <v>10.228308834979501</v>
          </cell>
          <cell r="E18">
            <v>1.9655138499931037</v>
          </cell>
          <cell r="H18" t="str">
            <v>Egypt</v>
          </cell>
          <cell r="I18">
            <v>21.830653403774463</v>
          </cell>
          <cell r="J18">
            <v>8.756597132536351</v>
          </cell>
          <cell r="K18">
            <v>1.1813765370956248</v>
          </cell>
          <cell r="N18" t="str">
            <v>Egypt</v>
          </cell>
          <cell r="O18">
            <v>-1.6063378124042582</v>
          </cell>
          <cell r="P18">
            <v>-1.3775554970606303</v>
          </cell>
          <cell r="Q18">
            <v>-0.94298052348639361</v>
          </cell>
        </row>
        <row r="19">
          <cell r="B19" t="str">
            <v>Poland</v>
          </cell>
          <cell r="C19">
            <v>20.263305664741182</v>
          </cell>
          <cell r="D19">
            <v>5.1322695116710095</v>
          </cell>
          <cell r="E19">
            <v>-2.4168960386053708</v>
          </cell>
          <cell r="H19" t="str">
            <v>Poland</v>
          </cell>
          <cell r="I19">
            <v>12.639453015695892</v>
          </cell>
          <cell r="J19">
            <v>7.7092608799206125E-2</v>
          </cell>
          <cell r="K19">
            <v>-3.234225470822699</v>
          </cell>
          <cell r="N19" t="str">
            <v>Poland</v>
          </cell>
          <cell r="O19">
            <v>-6.4213501656059693</v>
          </cell>
          <cell r="P19">
            <v>-4.4648231420174787</v>
          </cell>
          <cell r="Q19">
            <v>-1.0016510731975738</v>
          </cell>
        </row>
        <row r="20">
          <cell r="B20" t="str">
            <v>India</v>
          </cell>
          <cell r="C20">
            <v>28.350465894309568</v>
          </cell>
          <cell r="D20">
            <v>11.911050505184232</v>
          </cell>
          <cell r="E20">
            <v>3.6579982178039798</v>
          </cell>
          <cell r="H20" t="str">
            <v>India</v>
          </cell>
          <cell r="I20">
            <v>16.634982664912592</v>
          </cell>
          <cell r="J20">
            <v>11.027399789826399</v>
          </cell>
          <cell r="K20">
            <v>3.4456439115487676</v>
          </cell>
          <cell r="N20" t="str">
            <v>India</v>
          </cell>
          <cell r="O20">
            <v>-9.9114283451919043</v>
          </cell>
          <cell r="P20">
            <v>-1.1174432897530344</v>
          </cell>
          <cell r="Q20">
            <v>-1.0560186853188485</v>
          </cell>
        </row>
        <row r="21">
          <cell r="B21" t="str">
            <v>Turkey</v>
          </cell>
          <cell r="C21">
            <v>57.410553375848849</v>
          </cell>
          <cell r="D21">
            <v>24.901086400293856</v>
          </cell>
          <cell r="E21">
            <v>-1.9749178575226758</v>
          </cell>
          <cell r="H21" t="str">
            <v>Turkey</v>
          </cell>
          <cell r="I21">
            <v>38.041949573989072</v>
          </cell>
          <cell r="J21">
            <v>17.291023639164923</v>
          </cell>
          <cell r="K21">
            <v>-3.1065367095496792</v>
          </cell>
          <cell r="N21" t="str">
            <v>Turkey</v>
          </cell>
          <cell r="O21">
            <v>-12.288677368944454</v>
          </cell>
          <cell r="P21">
            <v>-5.905661815133727</v>
          </cell>
          <cell r="Q21">
            <v>-1.0814708002883975</v>
          </cell>
        </row>
        <row r="22">
          <cell r="B22" t="str">
            <v>Czech Republic</v>
          </cell>
          <cell r="C22">
            <v>20.203423556270145</v>
          </cell>
          <cell r="D22">
            <v>5.9362425039535305</v>
          </cell>
          <cell r="E22">
            <v>-1.3114558019995066</v>
          </cell>
          <cell r="H22" t="str">
            <v>Czech Republic</v>
          </cell>
          <cell r="I22">
            <v>15.25254996785554</v>
          </cell>
          <cell r="J22">
            <v>-0.3199216586132938</v>
          </cell>
          <cell r="K22">
            <v>-4.0084792832967686</v>
          </cell>
          <cell r="N22" t="str">
            <v>Czech Republic</v>
          </cell>
          <cell r="O22">
            <v>-4.2041606192549574</v>
          </cell>
          <cell r="P22">
            <v>-5.897728352818171</v>
          </cell>
          <cell r="Q22">
            <v>-3.0977782127826128</v>
          </cell>
        </row>
        <row r="24">
          <cell r="B24" t="str">
            <v>Emerging Markets</v>
          </cell>
          <cell r="C24">
            <v>23.696067390860726</v>
          </cell>
          <cell r="D24">
            <v>11.064502212764701</v>
          </cell>
          <cell r="E24">
            <v>-1.5031840781477022</v>
          </cell>
          <cell r="H24" t="str">
            <v>Emerging Markets</v>
          </cell>
          <cell r="I24">
            <v>20.777811080487645</v>
          </cell>
          <cell r="J24">
            <v>10.455859480195441</v>
          </cell>
          <cell r="K24">
            <v>-0.85595204547317039</v>
          </cell>
          <cell r="N24" t="str">
            <v>EURO</v>
          </cell>
          <cell r="O24">
            <v>-4.9328306977720136</v>
          </cell>
          <cell r="P24">
            <v>-3.7515426414323372</v>
          </cell>
          <cell r="Q24">
            <v>-1.1527039322267041</v>
          </cell>
        </row>
        <row r="25">
          <cell r="N25" t="str">
            <v>Pound</v>
          </cell>
          <cell r="O25">
            <v>-1.3025458851391454</v>
          </cell>
          <cell r="P25">
            <v>-0.89179548156957178</v>
          </cell>
          <cell r="Q25">
            <v>2.985996705107075</v>
          </cell>
        </row>
        <row r="26">
          <cell r="N26" t="str">
            <v>Yen</v>
          </cell>
          <cell r="O26">
            <v>-2.4656035679723924</v>
          </cell>
          <cell r="P26">
            <v>-5.1164504113626128</v>
          </cell>
          <cell r="Q26">
            <v>-4.2779865383821232</v>
          </cell>
        </row>
      </sheetData>
      <sheetData sheetId="4"/>
    </sheetDataSet>
  </externalBook>
</externalLink>
</file>

<file path=xl/externalLinks/externalLink13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Main"/>
      <sheetName val="DA"/>
      <sheetName val="Micro"/>
      <sheetName val="Q1"/>
      <sheetName val="Q2"/>
      <sheetName val="Q3"/>
      <sheetName val="Q4"/>
      <sheetName val="Q5"/>
      <sheetName val="Q6"/>
      <sheetName val="Q7"/>
      <sheetName val="QQ"/>
      <sheetName val="QC"/>
      <sheetName val="Links"/>
      <sheetName val="xxweolinksxx"/>
      <sheetName val="ErrCheck"/>
      <sheetName val="WDQP"/>
      <sheetName val="QQ1"/>
      <sheetName val="QQ2"/>
      <sheetName val="QQ3"/>
      <sheetName val="WRSTAB"/>
      <sheetName val="Info"/>
      <sheetName val="Programa"/>
      <sheetName val="Exp"/>
      <sheetName val="Imp"/>
      <sheetName val="Trade"/>
      <sheetName val="Codigos"/>
      <sheetName val="Ranking Bancario"/>
      <sheetName val="base de datos MODULO I"/>
      <sheetName val="Fax a enviar"/>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Set>
  </externalBook>
</externalLink>
</file>

<file path=xl/externalLinks/externalLink13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Main"/>
      <sheetName val="Links"/>
      <sheetName val="ErrCheck"/>
      <sheetName val="NPV"/>
      <sheetName val="FSUOUT"/>
      <sheetName val="Q5"/>
      <sheetName val="Q6"/>
      <sheetName val="Q7"/>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Set>
  </externalBook>
</externalLink>
</file>

<file path=xl/externalLinks/externalLink13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Reporte"/>
      <sheetName val="Gráfico"/>
      <sheetName val="Datos"/>
      <sheetName val="Parámetros"/>
      <sheetName val="Diálogo1"/>
      <sheetName val="Macro1"/>
      <sheetName val="Módulo1"/>
      <sheetName val="Main"/>
      <sheetName val="Links"/>
      <sheetName val="ErrCheck"/>
      <sheetName val="Codigos"/>
      <sheetName val="Q5"/>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Set>
  </externalBook>
</externalLink>
</file>

<file path=xl/externalLinks/externalLink13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Table2"/>
      <sheetName val="Table3"/>
      <sheetName val="Table4"/>
      <sheetName val="Table5"/>
      <sheetName val="Assistance"/>
      <sheetName val="burdensh"/>
      <sheetName val="Delivery"/>
      <sheetName val="Indic"/>
      <sheetName val="Creditors(before)"/>
      <sheetName val="Creditors(after)"/>
      <sheetName val="NEW-DEBT"/>
      <sheetName val="NEW-ALL"/>
      <sheetName val="NEW-IDA"/>
      <sheetName val="NEW-IMF"/>
      <sheetName val="NEW-ADF"/>
      <sheetName val="Topup"/>
      <sheetName val="NEW-comm"/>
      <sheetName val="New Borr-Base"/>
      <sheetName val="NEW-OTHMULT"/>
      <sheetName val="NEW-BILAT"/>
      <sheetName val="RepData"/>
      <sheetName val="RepData1(before)"/>
      <sheetName val="RepData1(after)"/>
      <sheetName val="BOP"/>
      <sheetName val="Macro1"/>
      <sheetName val="Main"/>
      <sheetName val="Links"/>
      <sheetName val="ErrCheck"/>
      <sheetName val="Codigos"/>
    </sheetNames>
    <sheetDataSet>
      <sheetData sheetId="0" refreshError="1"/>
      <sheetData sheetId="1" refreshError="1">
        <row r="8">
          <cell r="F8">
            <v>1363.5852905026911</v>
          </cell>
          <cell r="G8">
            <v>1378.2796547770204</v>
          </cell>
          <cell r="H8">
            <v>1396.1436537831044</v>
          </cell>
          <cell r="I8">
            <v>1418.3671964720045</v>
          </cell>
          <cell r="J8">
            <v>1441.3145109404134</v>
          </cell>
          <cell r="K8">
            <v>1466.2170313003462</v>
          </cell>
          <cell r="L8">
            <v>1491.6328031554258</v>
          </cell>
          <cell r="M8">
            <v>1516.4648113450721</v>
          </cell>
          <cell r="N8">
            <v>1538.6180623358205</v>
          </cell>
          <cell r="O8">
            <v>1558.6809702632027</v>
          </cell>
          <cell r="P8">
            <v>1576.4440752219007</v>
          </cell>
          <cell r="Q8">
            <v>1591.5304086205406</v>
          </cell>
          <cell r="R8">
            <v>1603.6686370333723</v>
          </cell>
          <cell r="S8">
            <v>1614.9262750367679</v>
          </cell>
          <cell r="T8">
            <v>1624.2740263480116</v>
          </cell>
          <cell r="U8">
            <v>1630.7984153003722</v>
          </cell>
          <cell r="V8">
            <v>1634.1243962733927</v>
          </cell>
          <cell r="W8">
            <v>81.232058383595756</v>
          </cell>
          <cell r="X8">
            <v>85.954032411718018</v>
          </cell>
          <cell r="Y8">
            <v>75.809263950996808</v>
          </cell>
          <cell r="Z8">
            <v>0</v>
          </cell>
          <cell r="AA8">
            <v>0</v>
          </cell>
          <cell r="AB8">
            <v>0</v>
          </cell>
        </row>
        <row r="9">
          <cell r="F9">
            <v>1037.6241811400077</v>
          </cell>
          <cell r="G9">
            <v>1036.894046117518</v>
          </cell>
          <cell r="H9">
            <v>1040.4425037413025</v>
          </cell>
          <cell r="I9">
            <v>1049.5036743233359</v>
          </cell>
          <cell r="J9">
            <v>1061.4723970951072</v>
          </cell>
          <cell r="K9">
            <v>1076.5178359288363</v>
          </cell>
          <cell r="L9">
            <v>1093.3518731977285</v>
          </cell>
          <cell r="M9">
            <v>1110.1239839095974</v>
          </cell>
          <cell r="N9">
            <v>1124.8116680029011</v>
          </cell>
          <cell r="O9">
            <v>1127.4612408615685</v>
          </cell>
          <cell r="P9">
            <v>1128.5336053108394</v>
          </cell>
          <cell r="Q9">
            <v>1128.9515393559632</v>
          </cell>
          <cell r="R9">
            <v>1129.47126666432</v>
          </cell>
          <cell r="S9">
            <v>1131.5235089721477</v>
          </cell>
          <cell r="T9">
            <v>1134.6962353965173</v>
          </cell>
          <cell r="U9">
            <v>1137.6176643704248</v>
          </cell>
          <cell r="V9">
            <v>1140.7682092613759</v>
          </cell>
          <cell r="W9">
            <v>766.67038829648675</v>
          </cell>
          <cell r="X9">
            <v>798.56418395422065</v>
          </cell>
          <cell r="Y9">
            <v>788.00466269968388</v>
          </cell>
          <cell r="Z9">
            <v>0</v>
          </cell>
          <cell r="AA9">
            <v>0</v>
          </cell>
          <cell r="AB9">
            <v>0</v>
          </cell>
        </row>
        <row r="10">
          <cell r="F10">
            <v>325.96110936268371</v>
          </cell>
          <cell r="G10">
            <v>341.38560865950228</v>
          </cell>
          <cell r="H10">
            <v>355.70115004180178</v>
          </cell>
          <cell r="I10">
            <v>368.86352214866827</v>
          </cell>
          <cell r="J10">
            <v>379.84211384530619</v>
          </cell>
          <cell r="K10">
            <v>389.69919537150969</v>
          </cell>
          <cell r="L10">
            <v>398.28092995769748</v>
          </cell>
          <cell r="M10">
            <v>406.34082743547515</v>
          </cell>
          <cell r="N10">
            <v>413.8063943329193</v>
          </cell>
          <cell r="O10">
            <v>419.73390376695988</v>
          </cell>
          <cell r="P10">
            <v>424.72640902999285</v>
          </cell>
          <cell r="Q10">
            <v>428.5218480270596</v>
          </cell>
          <cell r="R10">
            <v>430.10527149435575</v>
          </cell>
          <cell r="S10">
            <v>430.12644068938431</v>
          </cell>
          <cell r="T10">
            <v>427.98143101863877</v>
          </cell>
          <cell r="U10">
            <v>424.14227379727993</v>
          </cell>
          <cell r="V10">
            <v>417.76763271463346</v>
          </cell>
          <cell r="W10">
            <v>332.38458765500098</v>
          </cell>
          <cell r="X10">
            <v>341.35090225209558</v>
          </cell>
          <cell r="Y10">
            <v>321.64134399280192</v>
          </cell>
          <cell r="Z10">
            <v>0</v>
          </cell>
          <cell r="AA10">
            <v>0</v>
          </cell>
          <cell r="AB10">
            <v>0</v>
          </cell>
        </row>
        <row r="11">
          <cell r="F11">
            <v>263.42008484380949</v>
          </cell>
          <cell r="G11">
            <v>280.0882976778978</v>
          </cell>
          <cell r="H11">
            <v>296.62190978937315</v>
          </cell>
          <cell r="I11">
            <v>312.02306085133546</v>
          </cell>
          <cell r="J11">
            <v>325.24342906511492</v>
          </cell>
          <cell r="K11">
            <v>337.36805839159149</v>
          </cell>
          <cell r="L11">
            <v>348.24535304232575</v>
          </cell>
          <cell r="M11">
            <v>358.63218432063616</v>
          </cell>
          <cell r="N11">
            <v>368.46054071688297</v>
          </cell>
          <cell r="O11">
            <v>376.79005681970898</v>
          </cell>
          <cell r="P11">
            <v>383.625428827576</v>
          </cell>
          <cell r="Q11">
            <v>388.83482148321241</v>
          </cell>
          <cell r="R11">
            <v>392.2509949715888</v>
          </cell>
          <cell r="S11">
            <v>393.72536094772403</v>
          </cell>
          <cell r="T11">
            <v>393.14615120251165</v>
          </cell>
          <cell r="U11">
            <v>390.36958084176808</v>
          </cell>
          <cell r="V11">
            <v>385.19577033885554</v>
          </cell>
          <cell r="W11">
            <v>0</v>
          </cell>
          <cell r="X11">
            <v>0</v>
          </cell>
          <cell r="Y11">
            <v>0</v>
          </cell>
          <cell r="Z11">
            <v>0</v>
          </cell>
          <cell r="AA11">
            <v>0</v>
          </cell>
          <cell r="AB11">
            <v>0</v>
          </cell>
        </row>
        <row r="12">
          <cell r="F12">
            <v>84.218855878169563</v>
          </cell>
          <cell r="G12">
            <v>103.1521325571087</v>
          </cell>
          <cell r="H12">
            <v>122.2835364845925</v>
          </cell>
          <cell r="I12">
            <v>140.6711064491106</v>
          </cell>
          <cell r="J12">
            <v>158.95041482229752</v>
          </cell>
          <cell r="K12">
            <v>176.6142471896114</v>
          </cell>
          <cell r="L12">
            <v>193.57232257011304</v>
          </cell>
          <cell r="M12">
            <v>209.8071465349916</v>
          </cell>
          <cell r="N12">
            <v>225.31285480769668</v>
          </cell>
          <cell r="O12">
            <v>240.08239473492242</v>
          </cell>
          <cell r="P12">
            <v>254.19985376877463</v>
          </cell>
          <cell r="Q12">
            <v>267.65785563679452</v>
          </cell>
          <cell r="R12">
            <v>280.35755587474188</v>
          </cell>
          <cell r="S12">
            <v>292.29123671741382</v>
          </cell>
          <cell r="T12">
            <v>303.47825327101094</v>
          </cell>
          <cell r="U12">
            <v>313.91052722317812</v>
          </cell>
          <cell r="V12">
            <v>323.5525417653098</v>
          </cell>
          <cell r="W12">
            <v>0</v>
          </cell>
          <cell r="X12">
            <v>0</v>
          </cell>
          <cell r="Y12">
            <v>0</v>
          </cell>
          <cell r="Z12">
            <v>0</v>
          </cell>
          <cell r="AA12">
            <v>0</v>
          </cell>
          <cell r="AB12">
            <v>0</v>
          </cell>
        </row>
        <row r="13">
          <cell r="F13">
            <v>83.111460954564507</v>
          </cell>
          <cell r="G13">
            <v>102.41386927470533</v>
          </cell>
          <cell r="H13">
            <v>121.91440484339081</v>
          </cell>
          <cell r="I13">
            <v>140.6711064491106</v>
          </cell>
          <cell r="J13">
            <v>158.95041482229752</v>
          </cell>
          <cell r="K13">
            <v>176.6142471896114</v>
          </cell>
          <cell r="L13">
            <v>193.57232257011304</v>
          </cell>
          <cell r="M13">
            <v>209.8071465349916</v>
          </cell>
          <cell r="N13">
            <v>225.31285480769668</v>
          </cell>
          <cell r="O13">
            <v>240.08239473492242</v>
          </cell>
          <cell r="P13">
            <v>254.19985376877463</v>
          </cell>
          <cell r="Q13">
            <v>267.65785563679452</v>
          </cell>
          <cell r="R13">
            <v>280.35755587474188</v>
          </cell>
          <cell r="S13">
            <v>292.29123671741382</v>
          </cell>
          <cell r="T13">
            <v>303.47825327101094</v>
          </cell>
          <cell r="U13">
            <v>313.91052722317812</v>
          </cell>
          <cell r="V13">
            <v>323.5525417653098</v>
          </cell>
          <cell r="W13">
            <v>0</v>
          </cell>
          <cell r="X13">
            <v>0</v>
          </cell>
          <cell r="Y13">
            <v>0</v>
          </cell>
          <cell r="Z13">
            <v>0</v>
          </cell>
          <cell r="AA13">
            <v>0</v>
          </cell>
          <cell r="AB13">
            <v>0</v>
          </cell>
        </row>
        <row r="14">
          <cell r="F14">
            <v>0</v>
          </cell>
          <cell r="G14">
            <v>0</v>
          </cell>
          <cell r="H14">
            <v>0</v>
          </cell>
          <cell r="I14">
            <v>0</v>
          </cell>
          <cell r="J14">
            <v>0</v>
          </cell>
          <cell r="K14">
            <v>0</v>
          </cell>
          <cell r="L14">
            <v>0</v>
          </cell>
          <cell r="M14">
            <v>0</v>
          </cell>
          <cell r="N14">
            <v>0</v>
          </cell>
          <cell r="O14">
            <v>11.485825634673922</v>
          </cell>
          <cell r="P14">
            <v>23.18406088106838</v>
          </cell>
          <cell r="Q14">
            <v>34.057021237517773</v>
          </cell>
          <cell r="R14">
            <v>44.092098874696944</v>
          </cell>
          <cell r="S14">
            <v>53.276325375236063</v>
          </cell>
          <cell r="T14">
            <v>61.596359932855492</v>
          </cell>
          <cell r="U14">
            <v>69.038477132667566</v>
          </cell>
          <cell r="V14">
            <v>75.588554297383496</v>
          </cell>
          <cell r="W14">
            <v>0</v>
          </cell>
          <cell r="X14">
            <v>0</v>
          </cell>
          <cell r="Y14">
            <v>0</v>
          </cell>
          <cell r="Z14">
            <v>0</v>
          </cell>
          <cell r="AA14">
            <v>0</v>
          </cell>
          <cell r="AB14">
            <v>0</v>
          </cell>
        </row>
        <row r="15">
          <cell r="F15">
            <v>1419.0393035308559</v>
          </cell>
          <cell r="G15">
            <v>1429.9847790429658</v>
          </cell>
          <cell r="H15">
            <v>1444.1644723752072</v>
          </cell>
          <cell r="I15">
            <v>1463.6271384039937</v>
          </cell>
          <cell r="J15">
            <v>1483.8943050727589</v>
          </cell>
          <cell r="K15">
            <v>1506.2020166036145</v>
          </cell>
          <cell r="L15">
            <v>1529.7640883289414</v>
          </cell>
          <cell r="M15">
            <v>1553.4383374916326</v>
          </cell>
          <cell r="N15">
            <v>1574.7409554195156</v>
          </cell>
          <cell r="O15">
            <v>1594.4329872137691</v>
          </cell>
          <cell r="P15">
            <v>1611.971675322329</v>
          </cell>
          <cell r="Q15">
            <v>1627.7964768584814</v>
          </cell>
          <cell r="R15">
            <v>1641.7482411589913</v>
          </cell>
          <cell r="S15">
            <v>1655.0522004035486</v>
          </cell>
          <cell r="T15">
            <v>1666.7046687972258</v>
          </cell>
          <cell r="U15">
            <v>1675.9112640999779</v>
          </cell>
          <cell r="V15">
            <v>1682.2343122150578</v>
          </cell>
          <cell r="W15">
            <v>1180.2870343350835</v>
          </cell>
          <cell r="X15">
            <v>1225.8691186180342</v>
          </cell>
          <cell r="Y15">
            <v>1185.4552706434827</v>
          </cell>
          <cell r="Z15">
            <v>0</v>
          </cell>
          <cell r="AA15">
            <v>0</v>
          </cell>
          <cell r="AB15">
            <v>0</v>
          </cell>
        </row>
        <row r="17">
          <cell r="F17">
            <v>831.7693031994977</v>
          </cell>
          <cell r="G17">
            <v>836.73227912245716</v>
          </cell>
          <cell r="H17">
            <v>844.79412739869781</v>
          </cell>
          <cell r="I17">
            <v>857.25024657175629</v>
          </cell>
          <cell r="J17">
            <v>870.63548610013231</v>
          </cell>
          <cell r="K17">
            <v>886.26745073644167</v>
          </cell>
          <cell r="L17">
            <v>902.81586577149778</v>
          </cell>
          <cell r="M17">
            <v>919.22131764100163</v>
          </cell>
          <cell r="N17">
            <v>933.33984585044243</v>
          </cell>
          <cell r="O17">
            <v>953.14136271494363</v>
          </cell>
          <cell r="P17">
            <v>970.82180860748883</v>
          </cell>
          <cell r="Q17">
            <v>985.96297284008949</v>
          </cell>
          <cell r="R17">
            <v>998.25620875491632</v>
          </cell>
          <cell r="S17">
            <v>1009.7138517527266</v>
          </cell>
          <cell r="T17">
            <v>1019.3280563192552</v>
          </cell>
          <cell r="U17">
            <v>1026.1434427580994</v>
          </cell>
          <cell r="V17">
            <v>1029.7556201388006</v>
          </cell>
          <cell r="W17">
            <v>695.0571660247308</v>
          </cell>
          <cell r="X17">
            <v>726.93968400806409</v>
          </cell>
          <cell r="Y17">
            <v>711.18557645474129</v>
          </cell>
          <cell r="Z17">
            <v>0</v>
          </cell>
          <cell r="AA17">
            <v>0</v>
          </cell>
          <cell r="AB17">
            <v>0</v>
          </cell>
        </row>
        <row r="18">
          <cell r="F18">
            <v>584.44588012198096</v>
          </cell>
          <cell r="G18">
            <v>578.23265049173972</v>
          </cell>
          <cell r="H18">
            <v>575.86301459480705</v>
          </cell>
          <cell r="I18">
            <v>578.69669038399559</v>
          </cell>
          <cell r="J18">
            <v>584.31818924229356</v>
          </cell>
          <cell r="K18">
            <v>593.00532151511493</v>
          </cell>
          <cell r="L18">
            <v>603.5888561232432</v>
          </cell>
          <cell r="M18">
            <v>614.27481595962297</v>
          </cell>
          <cell r="N18">
            <v>623.02576051216624</v>
          </cell>
          <cell r="O18">
            <v>627.25189642977455</v>
          </cell>
          <cell r="P18">
            <v>629.88609867909054</v>
          </cell>
          <cell r="Q18">
            <v>631.76121221788753</v>
          </cell>
          <cell r="R18">
            <v>633.57870027095521</v>
          </cell>
          <cell r="S18">
            <v>636.74261635269363</v>
          </cell>
          <cell r="T18">
            <v>640.85204481754272</v>
          </cell>
          <cell r="U18">
            <v>644.51191580765067</v>
          </cell>
          <cell r="V18">
            <v>648.1640589424569</v>
          </cell>
          <cell r="W18">
            <v>372.752890029144</v>
          </cell>
          <cell r="X18">
            <v>392.98733531668194</v>
          </cell>
          <cell r="Y18">
            <v>398.29087522641015</v>
          </cell>
          <cell r="Z18">
            <v>0</v>
          </cell>
          <cell r="AA18">
            <v>0</v>
          </cell>
          <cell r="AB18">
            <v>0</v>
          </cell>
        </row>
        <row r="19">
          <cell r="F19">
            <v>247.32342307751685</v>
          </cell>
          <cell r="G19">
            <v>258.49962863071767</v>
          </cell>
          <cell r="H19">
            <v>268.93111280389087</v>
          </cell>
          <cell r="I19">
            <v>278.55355618776065</v>
          </cell>
          <cell r="J19">
            <v>286.31729685783841</v>
          </cell>
          <cell r="K19">
            <v>293.26212922132697</v>
          </cell>
          <cell r="L19">
            <v>299.22700964825475</v>
          </cell>
          <cell r="M19">
            <v>304.94650168137895</v>
          </cell>
          <cell r="N19">
            <v>310.31408533827607</v>
          </cell>
          <cell r="O19">
            <v>314.40060190026099</v>
          </cell>
          <cell r="P19">
            <v>317.79356650418754</v>
          </cell>
          <cell r="Q19">
            <v>320.24876997900435</v>
          </cell>
          <cell r="R19">
            <v>320.76566916416243</v>
          </cell>
          <cell r="S19">
            <v>319.96221119007993</v>
          </cell>
          <cell r="T19">
            <v>317.24122324456999</v>
          </cell>
          <cell r="U19">
            <v>313.05223684043727</v>
          </cell>
          <cell r="V19">
            <v>306.55894868444784</v>
          </cell>
          <cell r="W19">
            <v>241.71950436502826</v>
          </cell>
          <cell r="X19">
            <v>248.72662129022578</v>
          </cell>
          <cell r="Y19">
            <v>237.88280907486421</v>
          </cell>
          <cell r="Z19">
            <v>0</v>
          </cell>
          <cell r="AA19">
            <v>0</v>
          </cell>
          <cell r="AB19">
            <v>0</v>
          </cell>
        </row>
        <row r="20">
          <cell r="F20">
            <v>211.38265905742932</v>
          </cell>
          <cell r="G20">
            <v>222.60382551288578</v>
          </cell>
          <cell r="H20">
            <v>234.04381507840858</v>
          </cell>
          <cell r="I20">
            <v>244.73467205022993</v>
          </cell>
          <cell r="J20">
            <v>253.61153536555696</v>
          </cell>
          <cell r="K20">
            <v>261.73857040958814</v>
          </cell>
          <cell r="L20">
            <v>268.95979021237429</v>
          </cell>
          <cell r="M20">
            <v>276.01612483326574</v>
          </cell>
          <cell r="N20">
            <v>282.80876747012712</v>
          </cell>
          <cell r="O20">
            <v>288.4154466821571</v>
          </cell>
          <cell r="P20">
            <v>292.82908757716052</v>
          </cell>
          <cell r="Q20">
            <v>295.90811842411989</v>
          </cell>
          <cell r="R20">
            <v>297.47576930454562</v>
          </cell>
          <cell r="S20">
            <v>297.37000984046102</v>
          </cell>
          <cell r="T20">
            <v>295.46501502832609</v>
          </cell>
          <cell r="U20">
            <v>291.60285766123093</v>
          </cell>
          <cell r="V20">
            <v>285.56796885363622</v>
          </cell>
          <cell r="W20">
            <v>241.71950436502826</v>
          </cell>
          <cell r="X20">
            <v>248.72662129022578</v>
          </cell>
          <cell r="Y20">
            <v>237.88280907486421</v>
          </cell>
          <cell r="Z20">
            <v>0</v>
          </cell>
          <cell r="AA20">
            <v>0</v>
          </cell>
          <cell r="AB20">
            <v>0</v>
          </cell>
        </row>
        <row r="21">
          <cell r="F21">
            <v>57.101721186739837</v>
          </cell>
          <cell r="G21">
            <v>69.909117226589089</v>
          </cell>
          <cell r="H21">
            <v>83.24740049067583</v>
          </cell>
          <cell r="I21">
            <v>96.201761974798359</v>
          </cell>
          <cell r="J21">
            <v>109.38419711922177</v>
          </cell>
          <cell r="K21">
            <v>122.28718353937289</v>
          </cell>
          <cell r="L21">
            <v>134.81226783769873</v>
          </cell>
          <cell r="M21">
            <v>146.92859649587197</v>
          </cell>
          <cell r="N21">
            <v>158.61512222813201</v>
          </cell>
          <cell r="O21">
            <v>169.84828725056246</v>
          </cell>
          <cell r="P21">
            <v>180.69420396158287</v>
          </cell>
          <cell r="Q21">
            <v>191.1282554717375</v>
          </cell>
          <cell r="R21">
            <v>201.03431771510429</v>
          </cell>
          <cell r="S21">
            <v>210.38197568102211</v>
          </cell>
          <cell r="T21">
            <v>219.16597936581618</v>
          </cell>
          <cell r="U21">
            <v>227.3523178763275</v>
          </cell>
          <cell r="V21">
            <v>234.87643477287281</v>
          </cell>
          <cell r="W21">
            <v>241.71950436502826</v>
          </cell>
          <cell r="X21">
            <v>248.72662129022578</v>
          </cell>
          <cell r="Y21">
            <v>237.88280907486421</v>
          </cell>
          <cell r="Z21">
            <v>0</v>
          </cell>
          <cell r="AA21">
            <v>0</v>
          </cell>
          <cell r="AB21">
            <v>0</v>
          </cell>
        </row>
        <row r="22">
          <cell r="F22">
            <v>55.964848573230192</v>
          </cell>
          <cell r="G22">
            <v>69.161816931395137</v>
          </cell>
          <cell r="H22">
            <v>82.879243884353997</v>
          </cell>
          <cell r="I22">
            <v>96.201761974798359</v>
          </cell>
          <cell r="J22">
            <v>109.38419711922177</v>
          </cell>
          <cell r="K22">
            <v>122.28718353937289</v>
          </cell>
          <cell r="L22">
            <v>134.81226783769873</v>
          </cell>
          <cell r="M22">
            <v>146.92859649587197</v>
          </cell>
          <cell r="N22">
            <v>158.61512222813201</v>
          </cell>
          <cell r="O22">
            <v>169.84828725056246</v>
          </cell>
          <cell r="P22">
            <v>180.69420396158287</v>
          </cell>
          <cell r="Q22">
            <v>191.1282554717375</v>
          </cell>
          <cell r="R22">
            <v>201.03431771510429</v>
          </cell>
          <cell r="S22">
            <v>210.38197568102211</v>
          </cell>
          <cell r="T22">
            <v>219.16597936581618</v>
          </cell>
          <cell r="U22">
            <v>227.3523178763275</v>
          </cell>
          <cell r="V22">
            <v>234.87643477287281</v>
          </cell>
          <cell r="W22">
            <v>241.71950436502826</v>
          </cell>
          <cell r="X22">
            <v>248.72662129022578</v>
          </cell>
          <cell r="Y22">
            <v>237.88280907486421</v>
          </cell>
          <cell r="Z22">
            <v>0</v>
          </cell>
          <cell r="AA22">
            <v>0</v>
          </cell>
          <cell r="AB22">
            <v>0</v>
          </cell>
        </row>
        <row r="23">
          <cell r="F23">
            <v>0</v>
          </cell>
          <cell r="G23">
            <v>0</v>
          </cell>
          <cell r="H23">
            <v>0</v>
          </cell>
          <cell r="I23">
            <v>0</v>
          </cell>
          <cell r="J23">
            <v>0</v>
          </cell>
          <cell r="K23">
            <v>0</v>
          </cell>
          <cell r="L23">
            <v>0</v>
          </cell>
          <cell r="M23">
            <v>0</v>
          </cell>
          <cell r="N23">
            <v>0</v>
          </cell>
          <cell r="O23">
            <v>11.488864384907931</v>
          </cell>
          <cell r="P23">
            <v>23.142143424210587</v>
          </cell>
          <cell r="Q23">
            <v>33.95299064319785</v>
          </cell>
          <cell r="R23">
            <v>43.911839319798673</v>
          </cell>
          <cell r="S23">
            <v>53.009024209952962</v>
          </cell>
          <cell r="T23">
            <v>61.234788257142824</v>
          </cell>
          <cell r="U23">
            <v>68.579290110011343</v>
          </cell>
          <cell r="V23">
            <v>75.032612511895636</v>
          </cell>
          <cell r="W23">
            <v>80.584771630558606</v>
          </cell>
          <cell r="X23">
            <v>85.225727401156334</v>
          </cell>
          <cell r="Y23">
            <v>75.011892153466917</v>
          </cell>
          <cell r="Z23">
            <v>0</v>
          </cell>
          <cell r="AA23">
            <v>0</v>
          </cell>
          <cell r="AB23">
            <v>0</v>
          </cell>
        </row>
        <row r="24">
          <cell r="F24">
            <v>930.5819459975778</v>
          </cell>
          <cell r="G24">
            <v>931.33472017192821</v>
          </cell>
          <cell r="H24">
            <v>935.1149317096465</v>
          </cell>
          <cell r="I24">
            <v>944.07220937522789</v>
          </cell>
          <cell r="J24">
            <v>953.92846452059575</v>
          </cell>
          <cell r="K24">
            <v>966.00264381257375</v>
          </cell>
          <cell r="L24">
            <v>979.59696101582426</v>
          </cell>
          <cell r="M24">
            <v>993.6099057066491</v>
          </cell>
          <cell r="N24">
            <v>1005.5122892978229</v>
          </cell>
          <cell r="O24">
            <v>1023.4479503275535</v>
          </cell>
          <cell r="P24">
            <v>1039.2952602011146</v>
          </cell>
          <cell r="Q24">
            <v>1053.4512543469702</v>
          </cell>
          <cell r="R24">
            <v>1065.7562473309997</v>
          </cell>
          <cell r="S24">
            <v>1077.4218086019255</v>
          </cell>
          <cell r="T24">
            <v>1087.4716669427585</v>
          </cell>
          <cell r="U24">
            <v>1095.0769736371328</v>
          </cell>
          <cell r="V24">
            <v>1099.7825215743449</v>
          </cell>
          <cell r="W24">
            <v>695.0571660247308</v>
          </cell>
          <cell r="X24">
            <v>726.93968400806409</v>
          </cell>
          <cell r="Y24">
            <v>711.18557645474129</v>
          </cell>
          <cell r="Z24">
            <v>0</v>
          </cell>
          <cell r="AA24">
            <v>0</v>
          </cell>
          <cell r="AB24">
            <v>0</v>
          </cell>
        </row>
        <row r="27">
          <cell r="F27">
            <v>200.71826511968203</v>
          </cell>
          <cell r="G27">
            <v>182.57486468743869</v>
          </cell>
          <cell r="H27">
            <v>168.30950472304659</v>
          </cell>
          <cell r="I27">
            <v>156.84796638230392</v>
          </cell>
          <cell r="J27">
            <v>147.38603418830488</v>
          </cell>
          <cell r="K27">
            <v>139.47281769837861</v>
          </cell>
          <cell r="L27">
            <v>132.24050579656895</v>
          </cell>
          <cell r="M27">
            <v>125.17537536551329</v>
          </cell>
          <cell r="N27">
            <v>118.00767034288464</v>
          </cell>
          <cell r="O27">
            <v>111.73186473910808</v>
          </cell>
          <cell r="P27">
            <v>105.34647014219706</v>
          </cell>
          <cell r="Q27">
            <v>98.864653278672051</v>
          </cell>
          <cell r="R27">
            <v>92.317399827778218</v>
          </cell>
          <cell r="S27">
            <v>85.936608829741672</v>
          </cell>
          <cell r="T27">
            <v>79.656319462235444</v>
          </cell>
          <cell r="U27">
            <v>73.936411830072345</v>
          </cell>
          <cell r="V27">
            <v>68.715886591242068</v>
          </cell>
          <cell r="W27">
            <v>0</v>
          </cell>
          <cell r="X27">
            <v>0</v>
          </cell>
          <cell r="Y27">
            <v>0</v>
          </cell>
          <cell r="Z27">
            <v>0</v>
          </cell>
          <cell r="AA27">
            <v>0</v>
          </cell>
          <cell r="AB27">
            <v>0</v>
          </cell>
        </row>
        <row r="28">
          <cell r="F28">
            <v>141.03545618140396</v>
          </cell>
          <cell r="G28">
            <v>126.17028236571468</v>
          </cell>
          <cell r="H28">
            <v>114.72998643257604</v>
          </cell>
          <cell r="I28">
            <v>105.88203316579832</v>
          </cell>
          <cell r="J28">
            <v>98.916644211545858</v>
          </cell>
          <cell r="K28">
            <v>93.321855646531887</v>
          </cell>
          <cell r="L28">
            <v>88.411046652022705</v>
          </cell>
          <cell r="M28">
            <v>83.649148675811404</v>
          </cell>
          <cell r="N28">
            <v>78.772827377420015</v>
          </cell>
          <cell r="O28">
            <v>73.52951701687995</v>
          </cell>
          <cell r="P28">
            <v>68.350624696679219</v>
          </cell>
          <cell r="Q28">
            <v>63.348071805293884</v>
          </cell>
          <cell r="R28">
            <v>58.59251130351636</v>
          </cell>
          <cell r="S28">
            <v>54.193077624657782</v>
          </cell>
          <cell r="T28">
            <v>50.079966791402356</v>
          </cell>
          <cell r="U28">
            <v>46.438827605291202</v>
          </cell>
          <cell r="V28">
            <v>43.252172744447449</v>
          </cell>
          <cell r="W28">
            <v>0</v>
          </cell>
          <cell r="X28">
            <v>0</v>
          </cell>
          <cell r="Y28">
            <v>0</v>
          </cell>
          <cell r="Z28">
            <v>0</v>
          </cell>
          <cell r="AA28">
            <v>0</v>
          </cell>
          <cell r="AB28">
            <v>0</v>
          </cell>
        </row>
        <row r="29">
          <cell r="F29">
            <v>14.942617080129539</v>
          </cell>
          <cell r="G29">
            <v>13.124484989993851</v>
          </cell>
          <cell r="H29">
            <v>11.621742112945947</v>
          </cell>
          <cell r="I29">
            <v>10.195778491464344</v>
          </cell>
          <cell r="J29">
            <v>9.5600347823437026</v>
          </cell>
          <cell r="K29">
            <v>8.7770512445807363</v>
          </cell>
          <cell r="L29">
            <v>8.246887874531998</v>
          </cell>
          <cell r="M29">
            <v>7.8803089488844043</v>
          </cell>
          <cell r="N29">
            <v>7.7665888787813611</v>
          </cell>
          <cell r="O29">
            <v>7.6239998116447456</v>
          </cell>
          <cell r="P29">
            <v>7.4685770311488726</v>
          </cell>
          <cell r="Q29">
            <v>7.3088007237404744</v>
          </cell>
          <cell r="R29">
            <v>7.1292856878000856</v>
          </cell>
          <cell r="S29">
            <v>6.7469842796090456</v>
          </cell>
          <cell r="T29">
            <v>6.4329388896379829</v>
          </cell>
          <cell r="U29">
            <v>6.279972636603202</v>
          </cell>
          <cell r="V29">
            <v>6.1328493340204409</v>
          </cell>
          <cell r="W29">
            <v>0</v>
          </cell>
          <cell r="X29">
            <v>0</v>
          </cell>
          <cell r="Y29">
            <v>0</v>
          </cell>
          <cell r="Z29">
            <v>0</v>
          </cell>
          <cell r="AA29">
            <v>0</v>
          </cell>
          <cell r="AB29">
            <v>0</v>
          </cell>
        </row>
        <row r="30">
          <cell r="F30">
            <v>10.87380787746674</v>
          </cell>
          <cell r="G30">
            <v>10.167914080427462</v>
          </cell>
          <cell r="H30">
            <v>8.6084854846625358</v>
          </cell>
          <cell r="I30">
            <v>7.1181141387609612</v>
          </cell>
          <cell r="J30">
            <v>6.264597811900499</v>
          </cell>
          <cell r="K30">
            <v>5.4707237010134611</v>
          </cell>
          <cell r="L30">
            <v>4.9343653243617096</v>
          </cell>
          <cell r="M30">
            <v>4.682497360937667</v>
          </cell>
          <cell r="N30">
            <v>4.6771238549136704</v>
          </cell>
          <cell r="O30">
            <v>4.4663556155328941</v>
          </cell>
          <cell r="P30">
            <v>4.33988301192666</v>
          </cell>
          <cell r="Q30">
            <v>4.1145371191629687</v>
          </cell>
          <cell r="R30">
            <v>3.8272104667429403</v>
          </cell>
          <cell r="S30">
            <v>3.4416351614685494</v>
          </cell>
          <cell r="T30">
            <v>3.120046494562644</v>
          </cell>
          <cell r="U30">
            <v>2.9708278785348159</v>
          </cell>
          <cell r="V30">
            <v>2.7985607730123845</v>
          </cell>
          <cell r="W30">
            <v>0</v>
          </cell>
          <cell r="X30">
            <v>0</v>
          </cell>
          <cell r="Y30">
            <v>0</v>
          </cell>
          <cell r="Z30">
            <v>0</v>
          </cell>
          <cell r="AA30">
            <v>0</v>
          </cell>
          <cell r="AB30">
            <v>0</v>
          </cell>
        </row>
        <row r="33">
          <cell r="F33">
            <v>150.56977272943297</v>
          </cell>
          <cell r="G33">
            <v>138.2949679519989</v>
          </cell>
          <cell r="H33">
            <v>127.35245197193466</v>
          </cell>
          <cell r="I33">
            <v>118.99069264392912</v>
          </cell>
          <cell r="J33">
            <v>111.24011527769886</v>
          </cell>
          <cell r="K33">
            <v>104.20292639555922</v>
          </cell>
          <cell r="L33">
            <v>97.650480557582625</v>
          </cell>
          <cell r="M33">
            <v>91.437670096042041</v>
          </cell>
          <cell r="N33">
            <v>85.358015655339045</v>
          </cell>
          <cell r="O33">
            <v>80.118111412301189</v>
          </cell>
          <cell r="P33">
            <v>74.98098941036487</v>
          </cell>
          <cell r="Q33">
            <v>69.948736064185468</v>
          </cell>
          <cell r="R33">
            <v>65.033680317515774</v>
          </cell>
          <cell r="S33">
            <v>60.386688710570368</v>
          </cell>
          <cell r="T33">
            <v>55.946535421955623</v>
          </cell>
          <cell r="U33">
            <v>51.671799446188558</v>
          </cell>
          <cell r="V33">
            <v>47.534625057323176</v>
          </cell>
          <cell r="W33">
            <v>0</v>
          </cell>
          <cell r="X33">
            <v>0</v>
          </cell>
          <cell r="Y33">
            <v>0</v>
          </cell>
          <cell r="Z33">
            <v>0</v>
          </cell>
          <cell r="AA33">
            <v>0</v>
          </cell>
          <cell r="AB33">
            <v>0</v>
          </cell>
        </row>
        <row r="34">
          <cell r="F34">
            <v>29.155934888704188</v>
          </cell>
          <cell r="G34">
            <v>26.872567903460659</v>
          </cell>
          <cell r="H34">
            <v>24.916118569570372</v>
          </cell>
          <cell r="I34">
            <v>23.439990235190749</v>
          </cell>
          <cell r="J34">
            <v>22.063691194048964</v>
          </cell>
          <cell r="K34">
            <v>20.809890345603943</v>
          </cell>
          <cell r="L34">
            <v>19.635325447164682</v>
          </cell>
          <cell r="M34">
            <v>18.512424334035014</v>
          </cell>
          <cell r="N34">
            <v>17.400324170889629</v>
          </cell>
          <cell r="O34">
            <v>16.444434672223263</v>
          </cell>
          <cell r="P34">
            <v>15.495829590349347</v>
          </cell>
          <cell r="Q34">
            <v>14.555228712709237</v>
          </cell>
          <cell r="R34">
            <v>13.625515501764843</v>
          </cell>
          <cell r="S34">
            <v>12.738875592613674</v>
          </cell>
          <cell r="T34">
            <v>11.883326875792042</v>
          </cell>
          <cell r="U34">
            <v>11.050780859173305</v>
          </cell>
          <cell r="V34">
            <v>10.241171012771279</v>
          </cell>
          <cell r="W34">
            <v>6.3817017318830382</v>
          </cell>
          <cell r="X34">
            <v>0</v>
          </cell>
          <cell r="Y34">
            <v>0</v>
          </cell>
          <cell r="Z34">
            <v>0</v>
          </cell>
          <cell r="AA34">
            <v>0</v>
          </cell>
          <cell r="AB34">
            <v>0</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Set>
  </externalBook>
</externalLink>
</file>

<file path=xl/externalLinks/externalLink13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ax1 (2)"/>
      <sheetName val="Mail (2)"/>
      <sheetName val="Santiago (2)"/>
      <sheetName val="Santiago"/>
      <sheetName val="fax1"/>
      <sheetName val="Fax"/>
      <sheetName val="Mail"/>
      <sheetName val="Sheet3"/>
      <sheetName val="Fax a enviar"/>
      <sheetName val="Fax a enviar (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sheetData sheetId="9" refreshError="1"/>
    </sheetDataSet>
  </externalBook>
</externalLink>
</file>

<file path=xl/externalLinks/externalLink13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Mail (6)"/>
      <sheetName val="Mail (5)"/>
      <sheetName val="Mail (4)"/>
      <sheetName val="Mail (3)"/>
      <sheetName val="fax1 (2)"/>
      <sheetName val="Mail (2)"/>
      <sheetName val="Santiago (2)"/>
      <sheetName val="Santiago"/>
      <sheetName val="fax1"/>
      <sheetName val="Fax"/>
      <sheetName val="Mail"/>
      <sheetName val="Sheet3"/>
      <sheetName val="Fax a enviar"/>
      <sheetName val="Fax a enviar (2)"/>
      <sheetName val="Mail (7)"/>
      <sheetName val="C"/>
      <sheetName val="Codigos"/>
      <sheetName val="CCFF"/>
      <sheetName val="Proposed arrangements"/>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refreshError="1"/>
      <sheetData sheetId="16" refreshError="1"/>
      <sheetData sheetId="17" refreshError="1"/>
      <sheetData sheetId="18" refreshError="1"/>
    </sheetDataSet>
  </externalBook>
</externalLink>
</file>

<file path=xl/externalLinks/externalLink13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heet for JR"/>
      <sheetName val="ModuleCntry_txt"/>
      <sheetName val="Hide"/>
      <sheetName val="ModuleDA"/>
      <sheetName val="DA"/>
      <sheetName val="ModuleMicro"/>
      <sheetName val="Micro"/>
      <sheetName val="ModuleQ"/>
      <sheetName val="Q1"/>
      <sheetName val="Q2"/>
      <sheetName val="Q3"/>
      <sheetName val="Q4"/>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Set>
  </externalBook>
</externalLink>
</file>

<file path=xl/externalLinks/externalLink13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BSECQ"/>
      <sheetName val="Sheet1"/>
      <sheetName val="A"/>
      <sheetName val="B"/>
      <sheetName val="Cuadro programa 2003"/>
      <sheetName val="C"/>
      <sheetName val="D"/>
      <sheetName val="TRANSF"/>
      <sheetName val="Gasto unidad proy"/>
      <sheetName val="ajustes"/>
      <sheetName val="cuadro version 2 programa 2003"/>
      <sheetName val="Cuadro final programa 2003"/>
      <sheetName val="Sheet1 (2)"/>
      <sheetName val="Gobierno General RESUMEN"/>
      <sheetName val="Cuadro V"/>
      <sheetName val="Cuadro VI"/>
      <sheetName val="Cuadro VII"/>
      <sheetName val="Cuadro VIII"/>
      <sheetName val="Cuadro IX"/>
      <sheetName val="Cuadro X"/>
      <sheetName val="Cuadro XI"/>
      <sheetName val="CUADROS XII"/>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Set>
  </externalBook>
</externalLink>
</file>

<file path=xl/externalLinks/externalLink13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ummary table"/>
      <sheetName val="GDP"/>
      <sheetName val="FDI inflows"/>
      <sheetName val="GDPpc"/>
      <sheetName val="GDP_WEO"/>
      <sheetName val="GDPpc_WEO"/>
      <sheetName val="India &amp; Turkey"/>
    </sheetNames>
    <sheetDataSet>
      <sheetData sheetId="0"/>
      <sheetData sheetId="1">
        <row r="2">
          <cell r="B2" t="str">
            <v>Argentina</v>
          </cell>
          <cell r="C2">
            <v>209017.665498769</v>
          </cell>
          <cell r="D2">
            <v>169759.134031583</v>
          </cell>
          <cell r="E2">
            <v>84296.9828278153</v>
          </cell>
          <cell r="F2">
            <v>103988.95490614601</v>
          </cell>
          <cell r="G2">
            <v>116758.197804351</v>
          </cell>
          <cell r="H2">
            <v>88187.382789031006</v>
          </cell>
          <cell r="I2">
            <v>106044.612050037</v>
          </cell>
          <cell r="J2">
            <v>108724.59890179899</v>
          </cell>
          <cell r="K2">
            <v>127350.067054649</v>
          </cell>
          <cell r="L2">
            <v>81705.627984854204</v>
          </cell>
          <cell r="M2">
            <v>141336.836167653</v>
          </cell>
          <cell r="N2">
            <v>189594.236707028</v>
          </cell>
          <cell r="O2">
            <v>228776.067409496</v>
          </cell>
          <cell r="P2">
            <v>236505</v>
          </cell>
          <cell r="Q2">
            <v>257440</v>
          </cell>
          <cell r="R2">
            <v>258031.75</v>
          </cell>
          <cell r="S2">
            <v>272149.75</v>
          </cell>
          <cell r="T2">
            <v>292859</v>
          </cell>
          <cell r="U2">
            <v>298948.25</v>
          </cell>
          <cell r="V2">
            <v>283523</v>
          </cell>
          <cell r="W2">
            <v>284203.75</v>
          </cell>
          <cell r="X2">
            <v>268696.75</v>
          </cell>
          <cell r="Y2">
            <v>97732.152162584796</v>
          </cell>
          <cell r="Z2">
            <v>127643.29371816601</v>
          </cell>
          <cell r="AA2">
            <v>151958.189533239</v>
          </cell>
          <cell r="AB2">
            <v>181549.061433447</v>
          </cell>
          <cell r="AC2">
            <v>212701.86890574201</v>
          </cell>
          <cell r="AD2">
            <v>154316.91315063572</v>
          </cell>
        </row>
        <row r="3">
          <cell r="B3" t="str">
            <v>Barbados</v>
          </cell>
          <cell r="C3">
            <v>884.00379447754301</v>
          </cell>
          <cell r="D3">
            <v>972.94470496425595</v>
          </cell>
          <cell r="E3">
            <v>1016.5660683422699</v>
          </cell>
          <cell r="F3">
            <v>1079.1946929865699</v>
          </cell>
          <cell r="G3">
            <v>1176.35593061131</v>
          </cell>
          <cell r="H3">
            <v>1231.1176796826799</v>
          </cell>
          <cell r="I3">
            <v>1351.67526159351</v>
          </cell>
          <cell r="J3">
            <v>1488.47746682962</v>
          </cell>
          <cell r="K3">
            <v>1583.18661590337</v>
          </cell>
          <cell r="L3">
            <v>1752.171635399</v>
          </cell>
          <cell r="M3">
            <v>1757.33109123501</v>
          </cell>
          <cell r="N3">
            <v>1733.0152399682499</v>
          </cell>
          <cell r="O3">
            <v>1623.1852394986299</v>
          </cell>
          <cell r="P3">
            <v>1689.7473281553398</v>
          </cell>
          <cell r="Q3">
            <v>1742.55</v>
          </cell>
          <cell r="R3">
            <v>1871.1949999999999</v>
          </cell>
          <cell r="S3">
            <v>1997.395</v>
          </cell>
          <cell r="T3">
            <v>2195.4850000000001</v>
          </cell>
          <cell r="U3">
            <v>2370.41</v>
          </cell>
          <cell r="V3">
            <v>2477.7950000000001</v>
          </cell>
          <cell r="W3">
            <v>2558.8200000000002</v>
          </cell>
          <cell r="X3">
            <v>2554.1849999999999</v>
          </cell>
          <cell r="Y3">
            <v>2476.105</v>
          </cell>
          <cell r="Z3">
            <v>2694.9</v>
          </cell>
          <cell r="AA3">
            <v>2817.15</v>
          </cell>
          <cell r="AB3">
            <v>3061.1</v>
          </cell>
          <cell r="AC3">
            <v>3385.7</v>
          </cell>
          <cell r="AD3">
            <v>2886.9910000000004</v>
          </cell>
        </row>
        <row r="4">
          <cell r="B4" t="str">
            <v>Belize</v>
          </cell>
          <cell r="C4">
            <v>172.21666855609598</v>
          </cell>
          <cell r="D4">
            <v>179.40500852128</v>
          </cell>
          <cell r="E4">
            <v>179.250008513918</v>
          </cell>
          <cell r="F4">
            <v>188.98500897630598</v>
          </cell>
          <cell r="G4">
            <v>210.900010017212</v>
          </cell>
          <cell r="H4">
            <v>209.19000993599198</v>
          </cell>
          <cell r="I4">
            <v>227.87501082348101</v>
          </cell>
          <cell r="J4">
            <v>266.52001265901998</v>
          </cell>
          <cell r="K4">
            <v>314.90001495694702</v>
          </cell>
          <cell r="L4">
            <v>363.15001724869899</v>
          </cell>
          <cell r="M4">
            <v>412.01059591098198</v>
          </cell>
          <cell r="N4">
            <v>444.63426984964599</v>
          </cell>
          <cell r="O4">
            <v>518.05228748802506</v>
          </cell>
          <cell r="P4">
            <v>559.631489449735</v>
          </cell>
          <cell r="Q4">
            <v>580.628634900115</v>
          </cell>
          <cell r="R4">
            <v>619.96509915997001</v>
          </cell>
          <cell r="S4">
            <v>641.26997332145493</v>
          </cell>
          <cell r="T4">
            <v>654.38460585468511</v>
          </cell>
          <cell r="U4">
            <v>688.88459318045</v>
          </cell>
          <cell r="V4">
            <v>732.34417086463498</v>
          </cell>
          <cell r="W4">
            <v>831.73129920964493</v>
          </cell>
          <cell r="X4">
            <v>871.41522174387501</v>
          </cell>
          <cell r="Y4">
            <v>932.14923346180001</v>
          </cell>
          <cell r="Z4">
            <v>987.59</v>
          </cell>
          <cell r="AA4">
            <v>1055.22</v>
          </cell>
          <cell r="AB4">
            <v>1110.8957490975399</v>
          </cell>
          <cell r="AC4">
            <v>1212.9826248566001</v>
          </cell>
          <cell r="AD4">
            <v>1059.7675214831881</v>
          </cell>
        </row>
        <row r="5">
          <cell r="B5" t="str">
            <v>Botswana</v>
          </cell>
          <cell r="C5">
            <v>1029.3029702200799</v>
          </cell>
          <cell r="D5">
            <v>1073.7705738647001</v>
          </cell>
          <cell r="E5">
            <v>1014.93372041277</v>
          </cell>
          <cell r="F5">
            <v>1172.2547334702101</v>
          </cell>
          <cell r="G5">
            <v>1240.8426444476299</v>
          </cell>
          <cell r="H5">
            <v>1114.79772977374</v>
          </cell>
          <cell r="I5">
            <v>1392.6073617194199</v>
          </cell>
          <cell r="J5">
            <v>1965.2241070635298</v>
          </cell>
          <cell r="K5">
            <v>2644.5636317649601</v>
          </cell>
          <cell r="L5">
            <v>3083.82906723831</v>
          </cell>
          <cell r="M5">
            <v>3791.3488233850999</v>
          </cell>
          <cell r="N5">
            <v>3951.1056699903802</v>
          </cell>
          <cell r="O5">
            <v>4101.8722012519602</v>
          </cell>
          <cell r="P5">
            <v>4167.1970051625904</v>
          </cell>
          <cell r="Q5">
            <v>4344.8614404714999</v>
          </cell>
          <cell r="R5">
            <v>4774.3855022489397</v>
          </cell>
          <cell r="S5">
            <v>4804.58620084424</v>
          </cell>
          <cell r="T5">
            <v>5187.30646543689</v>
          </cell>
          <cell r="U5">
            <v>5221.29551421003</v>
          </cell>
          <cell r="V5">
            <v>5629.0363676665802</v>
          </cell>
          <cell r="W5">
            <v>6192.8723834944103</v>
          </cell>
          <cell r="X5">
            <v>6059.9587211174503</v>
          </cell>
          <cell r="Y5">
            <v>5958.9239216646592</v>
          </cell>
          <cell r="Z5">
            <v>8318.4051894013301</v>
          </cell>
          <cell r="AA5">
            <v>9830.9497789554898</v>
          </cell>
          <cell r="AB5">
            <v>10195.331855359002</v>
          </cell>
          <cell r="AC5">
            <v>10808.257467833499</v>
          </cell>
          <cell r="AD5">
            <v>9022.3736426427968</v>
          </cell>
        </row>
        <row r="6">
          <cell r="B6" t="str">
            <v>Chile</v>
          </cell>
          <cell r="C6">
            <v>27570.996051282</v>
          </cell>
          <cell r="D6">
            <v>32644.188769230801</v>
          </cell>
          <cell r="E6">
            <v>24340.262504501599</v>
          </cell>
          <cell r="F6">
            <v>19770.8019715271</v>
          </cell>
          <cell r="G6">
            <v>19226.6253712777</v>
          </cell>
          <cell r="H6">
            <v>16485.994032086102</v>
          </cell>
          <cell r="I6">
            <v>17722.536671362199</v>
          </cell>
          <cell r="J6">
            <v>20902.414086475597</v>
          </cell>
          <cell r="K6">
            <v>24640.744998537499</v>
          </cell>
          <cell r="L6">
            <v>28384.5953581295</v>
          </cell>
          <cell r="M6">
            <v>31558.579221829899</v>
          </cell>
          <cell r="N6">
            <v>36424.605604461496</v>
          </cell>
          <cell r="O6">
            <v>44468.457403164</v>
          </cell>
          <cell r="P6">
            <v>47694.481844292495</v>
          </cell>
          <cell r="Q6">
            <v>55154.661927919202</v>
          </cell>
          <cell r="R6">
            <v>71348.600376369403</v>
          </cell>
          <cell r="S6">
            <v>75769.613518758008</v>
          </cell>
          <cell r="T6">
            <v>82809.968877070409</v>
          </cell>
          <cell r="U6">
            <v>79374.032534014099</v>
          </cell>
          <cell r="V6">
            <v>72995.167205263599</v>
          </cell>
          <cell r="W6">
            <v>75210.390043698688</v>
          </cell>
          <cell r="X6">
            <v>68568.473053813708</v>
          </cell>
          <cell r="Y6">
            <v>67265.7302799967</v>
          </cell>
          <cell r="Z6">
            <v>73990.585733966393</v>
          </cell>
          <cell r="AA6">
            <v>95839.3776617197</v>
          </cell>
          <cell r="AB6">
            <v>118984.801725716</v>
          </cell>
          <cell r="AC6">
            <v>145205.499810012</v>
          </cell>
          <cell r="AD6">
            <v>100257.19904228215</v>
          </cell>
        </row>
        <row r="7">
          <cell r="B7" t="str">
            <v>Costa Rica</v>
          </cell>
          <cell r="C7">
            <v>4831.3885943663599</v>
          </cell>
          <cell r="D7">
            <v>2623.8167879523103</v>
          </cell>
          <cell r="E7">
            <v>2606.6235614703801</v>
          </cell>
          <cell r="F7">
            <v>3146.7726096298597</v>
          </cell>
          <cell r="G7">
            <v>3660.4777472216797</v>
          </cell>
          <cell r="H7">
            <v>3922.8277158330702</v>
          </cell>
          <cell r="I7">
            <v>4404.3112592858506</v>
          </cell>
          <cell r="J7">
            <v>4532.5044043401003</v>
          </cell>
          <cell r="K7">
            <v>4614.0209224159098</v>
          </cell>
          <cell r="L7">
            <v>5225.2568867334903</v>
          </cell>
          <cell r="M7">
            <v>5710.4403008027994</v>
          </cell>
          <cell r="N7">
            <v>7161.9613427649801</v>
          </cell>
          <cell r="O7">
            <v>8574.6498908721805</v>
          </cell>
          <cell r="P7">
            <v>9641.1194352465991</v>
          </cell>
          <cell r="Q7">
            <v>10557.3087106564</v>
          </cell>
          <cell r="R7">
            <v>11721.051958547199</v>
          </cell>
          <cell r="S7">
            <v>11845.509515088799</v>
          </cell>
          <cell r="T7">
            <v>12828.9760898233</v>
          </cell>
          <cell r="U7">
            <v>14102.301883186801</v>
          </cell>
          <cell r="V7">
            <v>15796.567200798099</v>
          </cell>
          <cell r="W7">
            <v>15946.843520888899</v>
          </cell>
          <cell r="X7">
            <v>16404.4256860444</v>
          </cell>
          <cell r="Y7">
            <v>16878.907876498</v>
          </cell>
          <cell r="Z7">
            <v>17490.700247492503</v>
          </cell>
          <cell r="AA7">
            <v>18566.686333281199</v>
          </cell>
          <cell r="AB7">
            <v>19937.355592399901</v>
          </cell>
          <cell r="AC7">
            <v>21384.480050524198</v>
          </cell>
          <cell r="AD7">
            <v>18851.626020039163</v>
          </cell>
        </row>
        <row r="8">
          <cell r="B8" t="str">
            <v>Croatia</v>
          </cell>
          <cell r="C8">
            <v>18156.916729283399</v>
          </cell>
          <cell r="D8">
            <v>17889.623498416298</v>
          </cell>
          <cell r="E8">
            <v>15538.382385667299</v>
          </cell>
          <cell r="F8">
            <v>11489.812426256</v>
          </cell>
          <cell r="G8">
            <v>11004.9350780646</v>
          </cell>
          <cell r="H8">
            <v>11124.520480548699</v>
          </cell>
          <cell r="I8">
            <v>15460.4541316537</v>
          </cell>
          <cell r="J8">
            <v>17716.870872676998</v>
          </cell>
          <cell r="K8">
            <v>15814.458314786201</v>
          </cell>
          <cell r="L8">
            <v>25468.699351825398</v>
          </cell>
          <cell r="M8">
            <v>40953.120304851196</v>
          </cell>
          <cell r="N8">
            <v>69773.630829829097</v>
          </cell>
          <cell r="O8">
            <v>9824.3197907108897</v>
          </cell>
          <cell r="P8">
            <v>10903.8857195275</v>
          </cell>
          <cell r="Q8">
            <v>14583.256024849901</v>
          </cell>
          <cell r="R8">
            <v>18811.089866156799</v>
          </cell>
          <cell r="S8">
            <v>19871.328671328702</v>
          </cell>
          <cell r="T8">
            <v>20108.6121284371</v>
          </cell>
          <cell r="U8">
            <v>21628.010164157298</v>
          </cell>
          <cell r="V8">
            <v>19905.885250366202</v>
          </cell>
          <cell r="W8">
            <v>18427.256263185198</v>
          </cell>
          <cell r="X8">
            <v>19830.205288435602</v>
          </cell>
          <cell r="Y8">
            <v>23032.034861469099</v>
          </cell>
          <cell r="Z8">
            <v>29611.620396841299</v>
          </cell>
          <cell r="AA8">
            <v>35260.529473288698</v>
          </cell>
          <cell r="AB8">
            <v>38510.221580634003</v>
          </cell>
          <cell r="AC8">
            <v>42455.630115327796</v>
          </cell>
          <cell r="AD8">
            <v>33774.007285512183</v>
          </cell>
        </row>
        <row r="9">
          <cell r="B9" t="str">
            <v>Dominica</v>
          </cell>
          <cell r="C9">
            <v>59.111115286870501</v>
          </cell>
          <cell r="D9">
            <v>66.222230045715492</v>
          </cell>
          <cell r="E9">
            <v>72.037045547492497</v>
          </cell>
          <cell r="F9">
            <v>79.925928310660794</v>
          </cell>
          <cell r="G9">
            <v>89.85185453274471</v>
          </cell>
          <cell r="H9">
            <v>98.585188126652895</v>
          </cell>
          <cell r="I9">
            <v>112.07407741800699</v>
          </cell>
          <cell r="J9">
            <v>126.34815191797399</v>
          </cell>
          <cell r="K9">
            <v>143.76667095620599</v>
          </cell>
          <cell r="L9">
            <v>153.58889347149199</v>
          </cell>
          <cell r="M9">
            <v>166.32222718474702</v>
          </cell>
          <cell r="N9">
            <v>180.43704242070299</v>
          </cell>
          <cell r="O9">
            <v>191.75926498074401</v>
          </cell>
          <cell r="P9">
            <v>200.41852449836799</v>
          </cell>
          <cell r="Q9">
            <v>213.499439057345</v>
          </cell>
          <cell r="R9">
            <v>219.24640264512598</v>
          </cell>
          <cell r="S9">
            <v>234.52062917987197</v>
          </cell>
          <cell r="T9">
            <v>242.41426529068201</v>
          </cell>
          <cell r="U9">
            <v>255.47273850252699</v>
          </cell>
          <cell r="V9">
            <v>265.269872679765</v>
          </cell>
          <cell r="W9">
            <v>269.02215722231</v>
          </cell>
          <cell r="X9">
            <v>263.541260665685</v>
          </cell>
          <cell r="Y9">
            <v>253.13509350475201</v>
          </cell>
          <cell r="Z9">
            <v>257.82680854241204</v>
          </cell>
          <cell r="AA9">
            <v>271.72524623958901</v>
          </cell>
          <cell r="AB9">
            <v>285.26239873442097</v>
          </cell>
          <cell r="AC9">
            <v>299.79990312861901</v>
          </cell>
          <cell r="AD9">
            <v>273.54989002995859</v>
          </cell>
        </row>
        <row r="10">
          <cell r="B10" t="str">
            <v>Equatorial Guinea</v>
          </cell>
          <cell r="C10">
            <v>31.507951533509999</v>
          </cell>
          <cell r="D10">
            <v>29.654436389062703</v>
          </cell>
          <cell r="E10">
            <v>35.249649454368097</v>
          </cell>
          <cell r="F10">
            <v>39.752269983729597</v>
          </cell>
          <cell r="G10">
            <v>43.9908466819222</v>
          </cell>
          <cell r="H10">
            <v>73.809401875957093</v>
          </cell>
          <cell r="I10">
            <v>90.788217894119299</v>
          </cell>
          <cell r="J10">
            <v>110.91167053632201</v>
          </cell>
          <cell r="K10">
            <v>119.45386358789601</v>
          </cell>
          <cell r="L10">
            <v>104.876483943629</v>
          </cell>
          <cell r="M10">
            <v>133.21957742870399</v>
          </cell>
          <cell r="N10">
            <v>131.77784321898102</v>
          </cell>
          <cell r="O10">
            <v>160.05822575487301</v>
          </cell>
          <cell r="P10">
            <v>161.65126331601701</v>
          </cell>
          <cell r="Q10">
            <v>119.77824437356701</v>
          </cell>
          <cell r="R10">
            <v>166.36755245706999</v>
          </cell>
          <cell r="S10">
            <v>273.765599470589</v>
          </cell>
          <cell r="T10">
            <v>525.99083130666099</v>
          </cell>
          <cell r="U10">
            <v>441.02333160951304</v>
          </cell>
          <cell r="V10">
            <v>738.00831384212097</v>
          </cell>
          <cell r="W10">
            <v>1231.2629387837299</v>
          </cell>
          <cell r="X10">
            <v>1766.1793855481101</v>
          </cell>
          <cell r="Y10">
            <v>2208.7461337548402</v>
          </cell>
          <cell r="Z10">
            <v>2989.7093283506101</v>
          </cell>
          <cell r="AA10">
            <v>4849.9028457219601</v>
          </cell>
          <cell r="AB10">
            <v>7477.3913499434102</v>
          </cell>
          <cell r="AC10">
            <v>9135.4311422772898</v>
          </cell>
          <cell r="AD10">
            <v>5332.2361600096219</v>
          </cell>
        </row>
        <row r="11">
          <cell r="B11" t="str">
            <v>Estonia</v>
          </cell>
          <cell r="O11">
            <v>952.77047075717098</v>
          </cell>
          <cell r="P11">
            <v>1725.83623557173</v>
          </cell>
          <cell r="Q11">
            <v>2413.11652073511</v>
          </cell>
          <cell r="R11">
            <v>3755.9126888942196</v>
          </cell>
          <cell r="S11">
            <v>4643.2463864429301</v>
          </cell>
          <cell r="T11">
            <v>4940.0183694418902</v>
          </cell>
          <cell r="U11">
            <v>5543.8328912466704</v>
          </cell>
          <cell r="V11">
            <v>5571.4825896633902</v>
          </cell>
          <cell r="W11">
            <v>5627.4998325341694</v>
          </cell>
          <cell r="X11">
            <v>6191.6613508310393</v>
          </cell>
          <cell r="Y11">
            <v>7306.3882834231599</v>
          </cell>
          <cell r="Z11">
            <v>9591.5165997985205</v>
          </cell>
          <cell r="AA11">
            <v>11646.457816301299</v>
          </cell>
          <cell r="AB11">
            <v>13752.7999873561</v>
          </cell>
          <cell r="AC11">
            <v>16409.784327259702</v>
          </cell>
          <cell r="AD11">
            <v>11741.389402827755</v>
          </cell>
        </row>
        <row r="12">
          <cell r="B12" t="str">
            <v>Gabon</v>
          </cell>
          <cell r="C12">
            <v>4281.0742292404202</v>
          </cell>
          <cell r="D12">
            <v>3860.4438700675901</v>
          </cell>
          <cell r="E12">
            <v>3618.0213821411098</v>
          </cell>
          <cell r="F12">
            <v>3463.9797019958501</v>
          </cell>
          <cell r="G12">
            <v>3331.23544521331</v>
          </cell>
          <cell r="H12">
            <v>3507.9810981750497</v>
          </cell>
          <cell r="I12">
            <v>4591.3339519500705</v>
          </cell>
          <cell r="J12">
            <v>3473.8000917434601</v>
          </cell>
          <cell r="K12">
            <v>3830.4891454696699</v>
          </cell>
          <cell r="L12">
            <v>4186.5801476465904</v>
          </cell>
          <cell r="M12">
            <v>5952.2156722311001</v>
          </cell>
          <cell r="N12">
            <v>5402.9563460413701</v>
          </cell>
          <cell r="O12">
            <v>5592.4288790660803</v>
          </cell>
          <cell r="P12">
            <v>5406.2720723266002</v>
          </cell>
          <cell r="Q12">
            <v>4190.8547910662801</v>
          </cell>
          <cell r="R12">
            <v>4958.7418611639796</v>
          </cell>
          <cell r="S12">
            <v>5694.0670511191502</v>
          </cell>
          <cell r="T12">
            <v>5326.8113831445899</v>
          </cell>
          <cell r="U12">
            <v>4483.4307992202694</v>
          </cell>
          <cell r="V12">
            <v>4669.1353504036797</v>
          </cell>
          <cell r="W12">
            <v>5095.8854219647001</v>
          </cell>
          <cell r="X12">
            <v>4708.6921748196401</v>
          </cell>
          <cell r="Y12">
            <v>4969.9314375254698</v>
          </cell>
          <cell r="Z12">
            <v>6080.1241650233997</v>
          </cell>
          <cell r="AA12">
            <v>7187.5652373809098</v>
          </cell>
          <cell r="AB12">
            <v>8680.7847610437911</v>
          </cell>
          <cell r="AC12">
            <v>9124.1701288700606</v>
          </cell>
          <cell r="AD12">
            <v>7208.5151459687277</v>
          </cell>
        </row>
        <row r="13">
          <cell r="B13" t="str">
            <v>Grenada</v>
          </cell>
          <cell r="C13">
            <v>81.291040412854088</v>
          </cell>
          <cell r="D13">
            <v>87.888895097583799</v>
          </cell>
          <cell r="E13">
            <v>95.22963635689311</v>
          </cell>
          <cell r="F13">
            <v>101.21111826092199</v>
          </cell>
          <cell r="G13">
            <v>110.100007777744</v>
          </cell>
          <cell r="H13">
            <v>128.21112016826999</v>
          </cell>
          <cell r="I13">
            <v>144.01112128442301</v>
          </cell>
          <cell r="J13">
            <v>167.229641443156</v>
          </cell>
          <cell r="K13">
            <v>184.53334636923799</v>
          </cell>
          <cell r="L13">
            <v>213.062978014273</v>
          </cell>
          <cell r="M13">
            <v>221.070385987344</v>
          </cell>
          <cell r="N13">
            <v>241.57038743551601</v>
          </cell>
          <cell r="O13">
            <v>250.91483254007602</v>
          </cell>
          <cell r="P13">
            <v>250.03705470028999</v>
          </cell>
          <cell r="Q13">
            <v>262.99261117105897</v>
          </cell>
          <cell r="R13">
            <v>277.08890846315296</v>
          </cell>
          <cell r="S13">
            <v>298.18520624974599</v>
          </cell>
          <cell r="T13">
            <v>321.04817082780698</v>
          </cell>
          <cell r="U13">
            <v>352.755580475106</v>
          </cell>
          <cell r="V13">
            <v>379.66298978332105</v>
          </cell>
          <cell r="W13">
            <v>410.433333333333</v>
          </cell>
          <cell r="X13">
            <v>394.61481481481496</v>
          </cell>
          <cell r="Y13">
            <v>407.50370370370399</v>
          </cell>
          <cell r="Z13">
            <v>443.74444444444401</v>
          </cell>
          <cell r="AA13">
            <v>426.31655555555596</v>
          </cell>
          <cell r="AB13">
            <v>503.85433333333299</v>
          </cell>
          <cell r="AC13">
            <v>529.27722222222201</v>
          </cell>
          <cell r="AD13">
            <v>462.13925185185178</v>
          </cell>
        </row>
        <row r="14">
          <cell r="B14" t="str">
            <v>Hungary</v>
          </cell>
          <cell r="C14">
            <v>22163.553435039099</v>
          </cell>
          <cell r="D14">
            <v>22728.4889805942</v>
          </cell>
          <cell r="E14">
            <v>23146.553901678999</v>
          </cell>
          <cell r="F14">
            <v>21006.394250471501</v>
          </cell>
          <cell r="G14">
            <v>20366.5908365332</v>
          </cell>
          <cell r="H14">
            <v>20623.910102674799</v>
          </cell>
          <cell r="I14">
            <v>23756.249706810599</v>
          </cell>
          <cell r="J14">
            <v>26109.343356163801</v>
          </cell>
          <cell r="K14">
            <v>28571.163145901799</v>
          </cell>
          <cell r="L14">
            <v>29167.7620686683</v>
          </cell>
          <cell r="M14">
            <v>33055.681540110199</v>
          </cell>
          <cell r="N14">
            <v>33428.8644624601</v>
          </cell>
          <cell r="O14">
            <v>37254.436226757796</v>
          </cell>
          <cell r="P14">
            <v>38596.096331556801</v>
          </cell>
          <cell r="Q14">
            <v>41506.199850942205</v>
          </cell>
          <cell r="R14">
            <v>44668.812435886997</v>
          </cell>
          <cell r="S14">
            <v>45162.728741756502</v>
          </cell>
          <cell r="T14">
            <v>45723.583184249495</v>
          </cell>
          <cell r="U14">
            <v>47049.214480608804</v>
          </cell>
          <cell r="V14">
            <v>48044.234384608702</v>
          </cell>
          <cell r="W14">
            <v>47958.147158277003</v>
          </cell>
          <cell r="X14">
            <v>53317.288561555404</v>
          </cell>
          <cell r="Y14">
            <v>66710.428353540192</v>
          </cell>
          <cell r="Z14">
            <v>84418.667895143401</v>
          </cell>
          <cell r="AA14">
            <v>102158.794878645</v>
          </cell>
          <cell r="AB14">
            <v>111567.79777786101</v>
          </cell>
          <cell r="AC14">
            <v>114273.38948256</v>
          </cell>
          <cell r="AD14">
            <v>95825.815677549908</v>
          </cell>
        </row>
        <row r="15">
          <cell r="B15" t="str">
            <v>Latvia</v>
          </cell>
          <cell r="O15">
            <v>1364.8776291988102</v>
          </cell>
          <cell r="P15">
            <v>2170.1251602501702</v>
          </cell>
          <cell r="Q15">
            <v>3647.4816010709401</v>
          </cell>
          <cell r="R15">
            <v>4891.03029920065</v>
          </cell>
          <cell r="S15">
            <v>5585.2927825692204</v>
          </cell>
          <cell r="T15">
            <v>6134.1176470588307</v>
          </cell>
          <cell r="U15">
            <v>6616.9539417914702</v>
          </cell>
          <cell r="V15">
            <v>7288.5286243235496</v>
          </cell>
          <cell r="W15">
            <v>7833.0684253915906</v>
          </cell>
          <cell r="X15">
            <v>8313.05215660252</v>
          </cell>
          <cell r="Y15">
            <v>9314.7891026245907</v>
          </cell>
          <cell r="Z15">
            <v>11186.452600726201</v>
          </cell>
          <cell r="AA15">
            <v>13737.397420867501</v>
          </cell>
          <cell r="AB15">
            <v>15826.166514181101</v>
          </cell>
          <cell r="AC15">
            <v>19620.942665172399</v>
          </cell>
          <cell r="AD15">
            <v>13937.14966071436</v>
          </cell>
        </row>
        <row r="16">
          <cell r="B16" t="str">
            <v>Lebanon</v>
          </cell>
          <cell r="C16">
            <v>4074.3770400418098</v>
          </cell>
          <cell r="D16">
            <v>3894.4101218854803</v>
          </cell>
          <cell r="E16">
            <v>2656.0370972395199</v>
          </cell>
          <cell r="F16">
            <v>3659.9800300202501</v>
          </cell>
          <cell r="G16">
            <v>4326.6169154775298</v>
          </cell>
          <cell r="H16">
            <v>3613.8699352290196</v>
          </cell>
          <cell r="I16">
            <v>2817.2071959845198</v>
          </cell>
          <cell r="J16">
            <v>3298.1079201198199</v>
          </cell>
          <cell r="K16">
            <v>3313.5399740888101</v>
          </cell>
          <cell r="L16">
            <v>2717.9976100289596</v>
          </cell>
          <cell r="M16">
            <v>2838.4406118513402</v>
          </cell>
          <cell r="N16">
            <v>4451.6267460233303</v>
          </cell>
          <cell r="O16">
            <v>5545.8896130339699</v>
          </cell>
          <cell r="P16">
            <v>7535.0863818840899</v>
          </cell>
          <cell r="Q16">
            <v>9109.576943278229</v>
          </cell>
          <cell r="R16">
            <v>11118.5439437685</v>
          </cell>
          <cell r="S16">
            <v>12997.227949462</v>
          </cell>
          <cell r="T16">
            <v>15594.835165365399</v>
          </cell>
          <cell r="U16">
            <v>16910.279121176402</v>
          </cell>
          <cell r="V16">
            <v>17010.057973593499</v>
          </cell>
          <cell r="W16">
            <v>16822.098293380801</v>
          </cell>
          <cell r="X16">
            <v>17211.872384067701</v>
          </cell>
          <cell r="Y16">
            <v>18716.855944168401</v>
          </cell>
          <cell r="Z16">
            <v>19801.794909329001</v>
          </cell>
          <cell r="AA16">
            <v>21369.424298117501</v>
          </cell>
          <cell r="AB16">
            <v>21428.1679907041</v>
          </cell>
          <cell r="AC16">
            <v>22621.629729257398</v>
          </cell>
          <cell r="AD16">
            <v>20787.57457431528</v>
          </cell>
        </row>
        <row r="17">
          <cell r="B17" t="str">
            <v>Lithuania</v>
          </cell>
          <cell r="O17">
            <v>1968.1169777182602</v>
          </cell>
          <cell r="P17">
            <v>2777.5637429930198</v>
          </cell>
          <cell r="Q17">
            <v>4349.6807596572098</v>
          </cell>
          <cell r="R17">
            <v>6391.9665788940501</v>
          </cell>
          <cell r="S17">
            <v>8072.459116016169</v>
          </cell>
          <cell r="T17">
            <v>9844.4374718891213</v>
          </cell>
          <cell r="U17">
            <v>11094.346795462601</v>
          </cell>
          <cell r="V17">
            <v>10839.8589082289</v>
          </cell>
          <cell r="W17">
            <v>11418.4494995963</v>
          </cell>
          <cell r="X17">
            <v>12146.1596865915</v>
          </cell>
          <cell r="Y17">
            <v>14134.295662057699</v>
          </cell>
          <cell r="Z17">
            <v>18558.156189872003</v>
          </cell>
          <cell r="AA17">
            <v>22508.4058522659</v>
          </cell>
          <cell r="AB17">
            <v>25666.722040926299</v>
          </cell>
          <cell r="AC17">
            <v>29784.465849017401</v>
          </cell>
          <cell r="AD17">
            <v>22130.409118827862</v>
          </cell>
        </row>
        <row r="18">
          <cell r="B18" t="str">
            <v>Malaysia</v>
          </cell>
          <cell r="C18">
            <v>24937.6560774483</v>
          </cell>
          <cell r="D18">
            <v>25463.1930270421</v>
          </cell>
          <cell r="E18">
            <v>27287.726836385398</v>
          </cell>
          <cell r="F18">
            <v>30518.7920951903</v>
          </cell>
          <cell r="G18">
            <v>34565.859859577999</v>
          </cell>
          <cell r="H18">
            <v>31772.2451767557</v>
          </cell>
          <cell r="I18">
            <v>28243.103095785202</v>
          </cell>
          <cell r="J18">
            <v>32181.696598627099</v>
          </cell>
          <cell r="K18">
            <v>35271.881262664501</v>
          </cell>
          <cell r="L18">
            <v>38844.874849349202</v>
          </cell>
          <cell r="M18">
            <v>44024.5480424415</v>
          </cell>
          <cell r="N18">
            <v>49133.849678193503</v>
          </cell>
          <cell r="O18">
            <v>59151.291512915101</v>
          </cell>
          <cell r="P18">
            <v>66894.837030418406</v>
          </cell>
          <cell r="Q18">
            <v>74480.813931334094</v>
          </cell>
          <cell r="R18">
            <v>88832.854176649111</v>
          </cell>
          <cell r="S18">
            <v>100851.782662268</v>
          </cell>
          <cell r="T18">
            <v>100168.84686477999</v>
          </cell>
          <cell r="U18">
            <v>72174.854754867003</v>
          </cell>
          <cell r="V18">
            <v>79148.421052631602</v>
          </cell>
          <cell r="W18">
            <v>90320</v>
          </cell>
          <cell r="X18">
            <v>88000.789473684199</v>
          </cell>
          <cell r="Y18">
            <v>95266.315789473694</v>
          </cell>
          <cell r="Z18">
            <v>103992.368421053</v>
          </cell>
          <cell r="AA18">
            <v>118461.05263157899</v>
          </cell>
          <cell r="AB18">
            <v>130835.31105661001</v>
          </cell>
          <cell r="AC18">
            <v>150923.20441988899</v>
          </cell>
          <cell r="AD18">
            <v>119895.65046372094</v>
          </cell>
        </row>
        <row r="19">
          <cell r="B19" t="str">
            <v>Mauritius</v>
          </cell>
          <cell r="C19">
            <v>1200.0797654246301</v>
          </cell>
          <cell r="D19">
            <v>1188.8021655847301</v>
          </cell>
          <cell r="E19">
            <v>1090.7148388401999</v>
          </cell>
          <cell r="F19">
            <v>1129.4331472043</v>
          </cell>
          <cell r="G19">
            <v>1093.1121869174601</v>
          </cell>
          <cell r="H19">
            <v>1015.56396541177</v>
          </cell>
          <cell r="I19">
            <v>1279.8363497604</v>
          </cell>
          <cell r="J19">
            <v>1710.1820979076101</v>
          </cell>
          <cell r="K19">
            <v>2074.1308847950399</v>
          </cell>
          <cell r="L19">
            <v>2169.0599034136699</v>
          </cell>
          <cell r="M19">
            <v>2385.3957427253999</v>
          </cell>
          <cell r="N19">
            <v>2843.8489619417801</v>
          </cell>
          <cell r="O19">
            <v>2999.9705466483802</v>
          </cell>
          <cell r="P19">
            <v>3409.1771839995004</v>
          </cell>
          <cell r="Q19">
            <v>3438.2482999720501</v>
          </cell>
          <cell r="R19">
            <v>3975.4382546604902</v>
          </cell>
          <cell r="S19">
            <v>4173.3883468330605</v>
          </cell>
          <cell r="T19">
            <v>4271.44966541349</v>
          </cell>
          <cell r="U19">
            <v>4155.2259811992099</v>
          </cell>
          <cell r="V19">
            <v>4192.6318843149002</v>
          </cell>
          <cell r="W19">
            <v>4521.86117066937</v>
          </cell>
          <cell r="X19">
            <v>4536.4955994212896</v>
          </cell>
          <cell r="Y19">
            <v>4514.94067107927</v>
          </cell>
          <cell r="Z19">
            <v>5158.7563939844094</v>
          </cell>
          <cell r="AA19">
            <v>5930.0826538936099</v>
          </cell>
          <cell r="AB19">
            <v>6206.0755599105296</v>
          </cell>
          <cell r="AC19">
            <v>6402.0535791933498</v>
          </cell>
          <cell r="AD19">
            <v>5642.3817716122339</v>
          </cell>
        </row>
        <row r="20">
          <cell r="B20" t="str">
            <v>Mexico</v>
          </cell>
          <cell r="C20">
            <v>205660.73374500498</v>
          </cell>
          <cell r="D20">
            <v>264139.89108236897</v>
          </cell>
          <cell r="E20">
            <v>191690.24240564599</v>
          </cell>
          <cell r="F20">
            <v>156278.522324839</v>
          </cell>
          <cell r="G20">
            <v>184297.93363798899</v>
          </cell>
          <cell r="H20">
            <v>195568.745328697</v>
          </cell>
          <cell r="I20">
            <v>135405.88332053999</v>
          </cell>
          <cell r="J20">
            <v>148490.65272689701</v>
          </cell>
          <cell r="K20">
            <v>183191.27956523901</v>
          </cell>
          <cell r="L20">
            <v>222955.90126198399</v>
          </cell>
          <cell r="M20">
            <v>262709.77600796404</v>
          </cell>
          <cell r="N20">
            <v>314506.857381118</v>
          </cell>
          <cell r="O20">
            <v>363661.15351367299</v>
          </cell>
          <cell r="P20">
            <v>403242.97944509197</v>
          </cell>
          <cell r="Q20">
            <v>420773.44170818705</v>
          </cell>
          <cell r="R20">
            <v>286184.24709943502</v>
          </cell>
          <cell r="S20">
            <v>332336.918918385</v>
          </cell>
          <cell r="T20">
            <v>400870.35675084003</v>
          </cell>
          <cell r="U20">
            <v>421026.02151459601</v>
          </cell>
          <cell r="V20">
            <v>480592.87853536697</v>
          </cell>
          <cell r="W20">
            <v>580791.04030430003</v>
          </cell>
          <cell r="X20">
            <v>621858.61415847903</v>
          </cell>
          <cell r="Y20">
            <v>648629.21180790791</v>
          </cell>
          <cell r="Z20">
            <v>638745.306816653</v>
          </cell>
          <cell r="AA20">
            <v>683485.64472397696</v>
          </cell>
          <cell r="AB20">
            <v>767690.26378190704</v>
          </cell>
          <cell r="AC20">
            <v>840011.68104202708</v>
          </cell>
          <cell r="AD20">
            <v>715712.42163449444</v>
          </cell>
        </row>
        <row r="21">
          <cell r="B21" t="str">
            <v>Oman</v>
          </cell>
          <cell r="C21">
            <v>6341.8766663502893</v>
          </cell>
          <cell r="D21">
            <v>7719.4143075316797</v>
          </cell>
          <cell r="E21">
            <v>8100.4284839124402</v>
          </cell>
          <cell r="F21">
            <v>8490.7364297609001</v>
          </cell>
          <cell r="G21">
            <v>9357.5570241199512</v>
          </cell>
          <cell r="H21">
            <v>10395.1941469413</v>
          </cell>
          <cell r="I21">
            <v>8229.2264987412691</v>
          </cell>
          <cell r="J21">
            <v>8628.3485561570087</v>
          </cell>
          <cell r="K21">
            <v>8386.2157486466804</v>
          </cell>
          <cell r="L21">
            <v>9372.1724125983892</v>
          </cell>
          <cell r="M21">
            <v>11685.654480000001</v>
          </cell>
          <cell r="N21">
            <v>11341.56864</v>
          </cell>
          <cell r="O21">
            <v>12452.37032</v>
          </cell>
          <cell r="P21">
            <v>12493.723040000001</v>
          </cell>
          <cell r="Q21">
            <v>12918.69376</v>
          </cell>
          <cell r="R21">
            <v>13802.705680000001</v>
          </cell>
          <cell r="S21">
            <v>15277.359280000001</v>
          </cell>
          <cell r="T21">
            <v>15837.571600000001</v>
          </cell>
          <cell r="U21">
            <v>14084.89248</v>
          </cell>
          <cell r="V21">
            <v>15710.65256</v>
          </cell>
          <cell r="W21">
            <v>19867.9572372</v>
          </cell>
          <cell r="X21">
            <v>19949.3473587511</v>
          </cell>
          <cell r="Y21">
            <v>20325.304016000002</v>
          </cell>
          <cell r="Z21">
            <v>21784.300800000001</v>
          </cell>
          <cell r="AA21">
            <v>24748.952719999997</v>
          </cell>
          <cell r="AB21">
            <v>30835.344880000001</v>
          </cell>
          <cell r="AC21">
            <v>35991.507514853402</v>
          </cell>
          <cell r="AD21">
            <v>26737.08198617068</v>
          </cell>
        </row>
        <row r="22">
          <cell r="B22" t="str">
            <v>Panama</v>
          </cell>
          <cell r="C22">
            <v>3810.30004882813</v>
          </cell>
          <cell r="D22">
            <v>4312.7001953125</v>
          </cell>
          <cell r="E22">
            <v>4764.7001953125</v>
          </cell>
          <cell r="F22">
            <v>4891.89990234375</v>
          </cell>
          <cell r="G22">
            <v>5106.2998046875</v>
          </cell>
          <cell r="H22">
            <v>5402</v>
          </cell>
          <cell r="I22">
            <v>5613.7001953125</v>
          </cell>
          <cell r="J22">
            <v>5638.2998046875</v>
          </cell>
          <cell r="K22">
            <v>4874.5</v>
          </cell>
          <cell r="L22">
            <v>4887.5</v>
          </cell>
          <cell r="M22">
            <v>5313.2001953125</v>
          </cell>
          <cell r="N22">
            <v>5842.2998046875</v>
          </cell>
          <cell r="O22">
            <v>6641.39990234375</v>
          </cell>
          <cell r="P22">
            <v>7252.7001953125</v>
          </cell>
          <cell r="Q22">
            <v>7733.89990234375</v>
          </cell>
          <cell r="R22">
            <v>7906.10009765625</v>
          </cell>
          <cell r="S22">
            <v>9322.1</v>
          </cell>
          <cell r="T22">
            <v>10084</v>
          </cell>
          <cell r="U22">
            <v>10932.5</v>
          </cell>
          <cell r="V22">
            <v>11456.3</v>
          </cell>
          <cell r="W22">
            <v>11620.5</v>
          </cell>
          <cell r="X22">
            <v>11807.5</v>
          </cell>
          <cell r="Y22">
            <v>12272.4</v>
          </cell>
          <cell r="Z22">
            <v>12933.2</v>
          </cell>
          <cell r="AA22">
            <v>14179.3</v>
          </cell>
          <cell r="AB22">
            <v>15483.3</v>
          </cell>
          <cell r="AC22">
            <v>17112.738478860902</v>
          </cell>
          <cell r="AD22">
            <v>14396.18769577218</v>
          </cell>
        </row>
        <row r="23">
          <cell r="B23" t="str">
            <v>Poland</v>
          </cell>
          <cell r="C23">
            <v>56619.031126710805</v>
          </cell>
          <cell r="D23">
            <v>53646.745074298698</v>
          </cell>
          <cell r="E23">
            <v>65186.675978413805</v>
          </cell>
          <cell r="F23">
            <v>75406.1434154421</v>
          </cell>
          <cell r="G23">
            <v>75507.124765757602</v>
          </cell>
          <cell r="H23">
            <v>70775.14959733389</v>
          </cell>
          <cell r="I23">
            <v>73676.593389791611</v>
          </cell>
          <cell r="J23">
            <v>63714.433709016805</v>
          </cell>
          <cell r="K23">
            <v>68612.173738032696</v>
          </cell>
          <cell r="L23">
            <v>66895.203739531193</v>
          </cell>
          <cell r="M23">
            <v>62084.0555226137</v>
          </cell>
          <cell r="N23">
            <v>80451.494283198001</v>
          </cell>
          <cell r="O23">
            <v>88712.8826205402</v>
          </cell>
          <cell r="P23">
            <v>90365.963598813003</v>
          </cell>
          <cell r="Q23">
            <v>103682.715963959</v>
          </cell>
          <cell r="R23">
            <v>139094.99257548299</v>
          </cell>
          <cell r="S23">
            <v>156660.782495828</v>
          </cell>
          <cell r="T23">
            <v>157081.56547183599</v>
          </cell>
          <cell r="U23">
            <v>171995.84967226701</v>
          </cell>
          <cell r="V23">
            <v>167941.60050409599</v>
          </cell>
          <cell r="W23">
            <v>171319.206699798</v>
          </cell>
          <cell r="X23">
            <v>190333.25191137998</v>
          </cell>
          <cell r="Y23">
            <v>198029.047677411</v>
          </cell>
          <cell r="Z23">
            <v>216544.549872715</v>
          </cell>
          <cell r="AA23">
            <v>252667.76135741698</v>
          </cell>
          <cell r="AB23">
            <v>303161.12278966198</v>
          </cell>
          <cell r="AC23">
            <v>338689.22620774101</v>
          </cell>
          <cell r="AD23">
            <v>261818.34158098922</v>
          </cell>
        </row>
        <row r="24">
          <cell r="B24" t="str">
            <v>Romania</v>
          </cell>
          <cell r="C24">
            <v>45591.111283254599</v>
          </cell>
          <cell r="D24">
            <v>54764.042873445302</v>
          </cell>
          <cell r="E24">
            <v>54818.806916318797</v>
          </cell>
          <cell r="F24">
            <v>47914.799654945702</v>
          </cell>
          <cell r="G24">
            <v>38718.0938550219</v>
          </cell>
          <cell r="H24">
            <v>47685.673589009195</v>
          </cell>
          <cell r="I24">
            <v>51914.713606016398</v>
          </cell>
          <cell r="J24">
            <v>58061.413752833701</v>
          </cell>
          <cell r="K24">
            <v>60026.966606935297</v>
          </cell>
          <cell r="L24">
            <v>53613.6133900001</v>
          </cell>
          <cell r="M24">
            <v>38247.882300490404</v>
          </cell>
          <cell r="N24">
            <v>29624.966394838299</v>
          </cell>
          <cell r="O24">
            <v>19578.312274925102</v>
          </cell>
          <cell r="P24">
            <v>26357.1420349498</v>
          </cell>
          <cell r="Q24">
            <v>30072.835991633903</v>
          </cell>
          <cell r="R24">
            <v>35477.509201190303</v>
          </cell>
          <cell r="S24">
            <v>35314.735918987499</v>
          </cell>
          <cell r="T24">
            <v>35153.710043328501</v>
          </cell>
          <cell r="U24">
            <v>42091.994196651904</v>
          </cell>
          <cell r="V24">
            <v>35729.441811284501</v>
          </cell>
          <cell r="W24">
            <v>37060.252860350403</v>
          </cell>
          <cell r="X24">
            <v>40187.666376046604</v>
          </cell>
          <cell r="Y24">
            <v>45824.818216816799</v>
          </cell>
          <cell r="Z24">
            <v>59506.329621761899</v>
          </cell>
          <cell r="AA24">
            <v>75486.660517970609</v>
          </cell>
          <cell r="AB24">
            <v>98565.7099119263</v>
          </cell>
          <cell r="AC24">
            <v>121900.83210794699</v>
          </cell>
          <cell r="AD24">
            <v>80256.870075284518</v>
          </cell>
        </row>
        <row r="25">
          <cell r="B25" t="str">
            <v>Russian Federation</v>
          </cell>
          <cell r="O25">
            <v>85571.812743464703</v>
          </cell>
          <cell r="P25">
            <v>183825.82511077801</v>
          </cell>
          <cell r="Q25">
            <v>276901.34084271302</v>
          </cell>
          <cell r="R25">
            <v>313450.968813457</v>
          </cell>
          <cell r="S25">
            <v>391774.84183578601</v>
          </cell>
          <cell r="T25">
            <v>404946.408468635</v>
          </cell>
          <cell r="U25">
            <v>271037.78768869303</v>
          </cell>
          <cell r="V25">
            <v>195906.68882242698</v>
          </cell>
          <cell r="W25">
            <v>259701.61486548302</v>
          </cell>
          <cell r="X25">
            <v>306583.17071888503</v>
          </cell>
          <cell r="Y25">
            <v>345485.92208417604</v>
          </cell>
          <cell r="Z25">
            <v>431428.88394838199</v>
          </cell>
          <cell r="AA25">
            <v>591860.88906154805</v>
          </cell>
          <cell r="AB25">
            <v>763877.58556167397</v>
          </cell>
          <cell r="AC25">
            <v>979048.42653096898</v>
          </cell>
          <cell r="AD25">
            <v>622340.34143734979</v>
          </cell>
        </row>
        <row r="26">
          <cell r="B26" t="str">
            <v>Seychelles</v>
          </cell>
          <cell r="C26">
            <v>147.357211278102</v>
          </cell>
          <cell r="D26">
            <v>153.905224008728</v>
          </cell>
          <cell r="E26">
            <v>147.75944940743599</v>
          </cell>
          <cell r="F26">
            <v>146.71375376795302</v>
          </cell>
          <cell r="G26">
            <v>151.312527447619</v>
          </cell>
          <cell r="H26">
            <v>168.88832821720402</v>
          </cell>
          <cell r="I26">
            <v>207.85034321979001</v>
          </cell>
          <cell r="J26">
            <v>249.26740571428599</v>
          </cell>
          <cell r="K26">
            <v>283.82701779478396</v>
          </cell>
          <cell r="L26">
            <v>304.83376729192105</v>
          </cell>
          <cell r="M26">
            <v>368.58475894245703</v>
          </cell>
          <cell r="N26">
            <v>374.359556084926</v>
          </cell>
          <cell r="O26">
            <v>433.65872705974203</v>
          </cell>
          <cell r="P26">
            <v>473.91681945382601</v>
          </cell>
          <cell r="Q26">
            <v>486.44158310093201</v>
          </cell>
          <cell r="R26">
            <v>508.21083578328398</v>
          </cell>
          <cell r="S26">
            <v>503.05835010060395</v>
          </cell>
          <cell r="T26">
            <v>562.95416978219703</v>
          </cell>
          <cell r="U26">
            <v>608.3586845151649</v>
          </cell>
          <cell r="V26">
            <v>622.97577638782798</v>
          </cell>
          <cell r="W26">
            <v>614.87797123347195</v>
          </cell>
          <cell r="X26">
            <v>622.25763083204697</v>
          </cell>
          <cell r="Y26">
            <v>697.51400538926202</v>
          </cell>
          <cell r="Z26">
            <v>705.70263823011101</v>
          </cell>
          <cell r="AA26">
            <v>699.8</v>
          </cell>
          <cell r="AB26">
            <v>722.61818181818205</v>
          </cell>
          <cell r="AC26">
            <v>748.76323622406699</v>
          </cell>
          <cell r="AD26">
            <v>714.87961233232443</v>
          </cell>
        </row>
        <row r="27">
          <cell r="B27" t="str">
            <v>Slovak Republic</v>
          </cell>
          <cell r="C27">
            <v>40411.366095509402</v>
          </cell>
          <cell r="D27">
            <v>42876.817447540096</v>
          </cell>
          <cell r="E27">
            <v>43085.582150915398</v>
          </cell>
          <cell r="F27">
            <v>42634.353133323901</v>
          </cell>
          <cell r="G27">
            <v>38613.713805314699</v>
          </cell>
          <cell r="H27">
            <v>38833.864121894003</v>
          </cell>
          <cell r="I27">
            <v>45558.256264734606</v>
          </cell>
          <cell r="J27">
            <v>51097.247086498101</v>
          </cell>
          <cell r="K27">
            <v>50683.217756580998</v>
          </cell>
          <cell r="L27">
            <v>49628.402883162802</v>
          </cell>
          <cell r="M27">
            <v>44939.279359734894</v>
          </cell>
          <cell r="N27">
            <v>33184.3274947276</v>
          </cell>
          <cell r="O27">
            <v>11765.746543065599</v>
          </cell>
          <cell r="P27">
            <v>13369.060574589801</v>
          </cell>
          <cell r="Q27">
            <v>15467.2812707579</v>
          </cell>
          <cell r="R27">
            <v>19696.839425294202</v>
          </cell>
          <cell r="S27">
            <v>21375.351156492703</v>
          </cell>
          <cell r="T27">
            <v>21563.9866626314</v>
          </cell>
          <cell r="U27">
            <v>22423.229840988999</v>
          </cell>
          <cell r="V27">
            <v>20602.2878832446</v>
          </cell>
          <cell r="W27">
            <v>20373.953414547101</v>
          </cell>
          <cell r="X27">
            <v>21108.4434532171</v>
          </cell>
          <cell r="Y27">
            <v>24521.590451554497</v>
          </cell>
          <cell r="Z27">
            <v>33005.021524057498</v>
          </cell>
          <cell r="AA27">
            <v>42014.508478779804</v>
          </cell>
          <cell r="AB27">
            <v>47427.917435703203</v>
          </cell>
          <cell r="AC27">
            <v>54968.807617508101</v>
          </cell>
          <cell r="AD27">
            <v>40387.569101520625</v>
          </cell>
        </row>
        <row r="28">
          <cell r="B28" t="str">
            <v>South Africa</v>
          </cell>
          <cell r="C28">
            <v>80546.995377503801</v>
          </cell>
          <cell r="D28">
            <v>82796.581196581203</v>
          </cell>
          <cell r="E28">
            <v>75938.85256469289</v>
          </cell>
          <cell r="F28">
            <v>84687.19145498611</v>
          </cell>
          <cell r="G28">
            <v>74936.640238530905</v>
          </cell>
          <cell r="H28">
            <v>57272.768077561799</v>
          </cell>
          <cell r="I28">
            <v>65423.691701335702</v>
          </cell>
          <cell r="J28">
            <v>85792.110821830312</v>
          </cell>
          <cell r="K28">
            <v>92234.885153568597</v>
          </cell>
          <cell r="L28">
            <v>95978.948974143801</v>
          </cell>
          <cell r="M28">
            <v>111997.526761217</v>
          </cell>
          <cell r="N28">
            <v>120243.398891666</v>
          </cell>
          <cell r="O28">
            <v>130531.98204516801</v>
          </cell>
          <cell r="P28">
            <v>130447.546453608</v>
          </cell>
          <cell r="Q28">
            <v>135819.92844465701</v>
          </cell>
          <cell r="R28">
            <v>151116.62531017399</v>
          </cell>
          <cell r="S28">
            <v>143830.64891537101</v>
          </cell>
          <cell r="T28">
            <v>148835.54359386201</v>
          </cell>
          <cell r="U28">
            <v>134215.05531853402</v>
          </cell>
          <cell r="V28">
            <v>133104.807708037</v>
          </cell>
          <cell r="W28">
            <v>132964.39952129</v>
          </cell>
          <cell r="X28">
            <v>118562.72738896401</v>
          </cell>
          <cell r="Y28">
            <v>111130.03375647801</v>
          </cell>
          <cell r="Z28">
            <v>166654.725236956</v>
          </cell>
          <cell r="AA28">
            <v>216771.88793624699</v>
          </cell>
          <cell r="AB28">
            <v>241933.420303978</v>
          </cell>
          <cell r="AC28">
            <v>255155.45572762698</v>
          </cell>
          <cell r="AD28">
            <v>198329.10459225718</v>
          </cell>
        </row>
        <row r="29">
          <cell r="B29" t="str">
            <v>St. Kitts and Nevis</v>
          </cell>
          <cell r="C29">
            <v>47.962966969310898</v>
          </cell>
          <cell r="D29">
            <v>55.111115207397397</v>
          </cell>
          <cell r="E29">
            <v>61.740752669846394</v>
          </cell>
          <cell r="F29">
            <v>51.629635254869498</v>
          </cell>
          <cell r="G29">
            <v>60.148155081583297</v>
          </cell>
          <cell r="H29">
            <v>67.037039252792596</v>
          </cell>
          <cell r="I29">
            <v>78.851849655718894</v>
          </cell>
          <cell r="J29">
            <v>90.185186992129502</v>
          </cell>
          <cell r="K29">
            <v>106.88889720901</v>
          </cell>
          <cell r="L29">
            <v>143.22223233784101</v>
          </cell>
          <cell r="M29">
            <v>159.19814814814799</v>
          </cell>
          <cell r="N29">
            <v>164.53333333333299</v>
          </cell>
          <cell r="O29">
            <v>181.81481481481501</v>
          </cell>
          <cell r="P29">
            <v>198.34074074074101</v>
          </cell>
          <cell r="Q29">
            <v>221.74074074074099</v>
          </cell>
          <cell r="R29">
            <v>230.62962962962999</v>
          </cell>
          <cell r="S29">
            <v>245.737037037037</v>
          </cell>
          <cell r="T29">
            <v>274.918518518518</v>
          </cell>
          <cell r="U29">
            <v>287.12222222222198</v>
          </cell>
          <cell r="V29">
            <v>305.02962962962999</v>
          </cell>
          <cell r="W29">
            <v>329.57777777777801</v>
          </cell>
          <cell r="X29">
            <v>344.722222222222</v>
          </cell>
          <cell r="Y29">
            <v>355.24451851851899</v>
          </cell>
          <cell r="Z29">
            <v>366.32592592592601</v>
          </cell>
          <cell r="AA29">
            <v>405.69148148148099</v>
          </cell>
          <cell r="AB29">
            <v>442.262962962963</v>
          </cell>
          <cell r="AC29">
            <v>486.68087407407398</v>
          </cell>
          <cell r="AD29">
            <v>411.24115259259258</v>
          </cell>
        </row>
        <row r="30">
          <cell r="B30" t="str">
            <v>St. Lucia</v>
          </cell>
          <cell r="C30">
            <v>133.40742972025498</v>
          </cell>
          <cell r="D30">
            <v>152.25928833804801</v>
          </cell>
          <cell r="E30">
            <v>143.59261743326502</v>
          </cell>
          <cell r="F30">
            <v>154.51854747568299</v>
          </cell>
          <cell r="G30">
            <v>197.07410544497699</v>
          </cell>
          <cell r="H30">
            <v>222.90530159272402</v>
          </cell>
          <cell r="I30">
            <v>270.27112394829999</v>
          </cell>
          <cell r="J30">
            <v>295.91943204483601</v>
          </cell>
          <cell r="K30">
            <v>337.21340226016201</v>
          </cell>
          <cell r="L30">
            <v>381.73975358140098</v>
          </cell>
          <cell r="M30">
            <v>415.61330016385199</v>
          </cell>
          <cell r="N30">
            <v>447.411767282661</v>
          </cell>
          <cell r="O30">
            <v>496.12928282413401</v>
          </cell>
          <cell r="P30">
            <v>497.748171789916</v>
          </cell>
          <cell r="Q30">
            <v>517.73335792434602</v>
          </cell>
          <cell r="R30">
            <v>552.70743365959993</v>
          </cell>
          <cell r="S30">
            <v>568.27224921370396</v>
          </cell>
          <cell r="T30">
            <v>577.832064482585</v>
          </cell>
          <cell r="U30">
            <v>634.98558571575006</v>
          </cell>
          <cell r="V30">
            <v>670.52743925574896</v>
          </cell>
          <cell r="W30">
            <v>685.34818070043798</v>
          </cell>
          <cell r="X30">
            <v>664.39632785342599</v>
          </cell>
          <cell r="Y30">
            <v>682.12595832516797</v>
          </cell>
          <cell r="Z30">
            <v>715.67781177064705</v>
          </cell>
          <cell r="AA30">
            <v>763.191147360743</v>
          </cell>
          <cell r="AB30">
            <v>882.40004191175001</v>
          </cell>
          <cell r="AC30">
            <v>933.19572247256303</v>
          </cell>
          <cell r="AD30">
            <v>795.31813636817424</v>
          </cell>
        </row>
        <row r="31">
          <cell r="B31" t="str">
            <v>St. Vincent and the Grenadines</v>
          </cell>
          <cell r="C31">
            <v>60.8393689515162</v>
          </cell>
          <cell r="D31">
            <v>74.80000883687191</v>
          </cell>
          <cell r="E31">
            <v>85.448158242992307</v>
          </cell>
          <cell r="F31">
            <v>94.044455554854991</v>
          </cell>
          <cell r="G31">
            <v>103.48889197666699</v>
          </cell>
          <cell r="H31">
            <v>112.881484849505</v>
          </cell>
          <cell r="I31">
            <v>127.97407789241299</v>
          </cell>
          <cell r="J31">
            <v>142.32963387629201</v>
          </cell>
          <cell r="K31">
            <v>164.57407898443998</v>
          </cell>
          <cell r="L31">
            <v>177.29630158625301</v>
          </cell>
          <cell r="M31">
            <v>198.207413321285</v>
          </cell>
          <cell r="N31">
            <v>212.49259893269402</v>
          </cell>
          <cell r="O31">
            <v>233.18889584650199</v>
          </cell>
          <cell r="P31">
            <v>238.77408119833098</v>
          </cell>
          <cell r="Q31">
            <v>243.757653569247</v>
          </cell>
          <cell r="R31">
            <v>266.48148943243899</v>
          </cell>
          <cell r="S31">
            <v>281.51482321431996</v>
          </cell>
          <cell r="T31">
            <v>295.29260140318195</v>
          </cell>
          <cell r="U31">
            <v>320.67824134722997</v>
          </cell>
          <cell r="V31">
            <v>331.83757691720302</v>
          </cell>
          <cell r="W31">
            <v>335.01482481058895</v>
          </cell>
          <cell r="X31">
            <v>345.48149178954799</v>
          </cell>
          <cell r="Y31">
            <v>365.41906645849497</v>
          </cell>
          <cell r="Z31">
            <v>382.38527437212002</v>
          </cell>
          <cell r="AA31">
            <v>407.85927142847999</v>
          </cell>
          <cell r="AB31">
            <v>430.15927209383995</v>
          </cell>
          <cell r="AC31">
            <v>465.582185076928</v>
          </cell>
          <cell r="AD31">
            <v>410.28101388597258</v>
          </cell>
        </row>
        <row r="32">
          <cell r="B32" t="str">
            <v>Trinidad and Tobago</v>
          </cell>
          <cell r="C32">
            <v>6235.7914188785799</v>
          </cell>
          <cell r="D32">
            <v>6992.2497221529693</v>
          </cell>
          <cell r="E32">
            <v>8140.2913432005607</v>
          </cell>
          <cell r="F32">
            <v>7763.8746914913399</v>
          </cell>
          <cell r="G32">
            <v>7757.0413584295402</v>
          </cell>
          <cell r="H32">
            <v>7529.6663674646097</v>
          </cell>
          <cell r="I32">
            <v>4794.3612381183102</v>
          </cell>
          <cell r="J32">
            <v>4797.7501270969697</v>
          </cell>
          <cell r="K32">
            <v>4501.2240589435296</v>
          </cell>
          <cell r="L32">
            <v>4323.0352941176498</v>
          </cell>
          <cell r="M32">
            <v>5068.0705882352904</v>
          </cell>
          <cell r="N32">
            <v>5203.22352941177</v>
          </cell>
          <cell r="O32">
            <v>5318.2588235294097</v>
          </cell>
          <cell r="P32">
            <v>4581.3599579899201</v>
          </cell>
          <cell r="Q32">
            <v>4947.18150638932</v>
          </cell>
          <cell r="R32">
            <v>5329.2178965457106</v>
          </cell>
          <cell r="S32">
            <v>5759.5704959659806</v>
          </cell>
          <cell r="T32">
            <v>5737.7712171691501</v>
          </cell>
          <cell r="U32">
            <v>6043.3580041666601</v>
          </cell>
          <cell r="V32">
            <v>6807.64387933333</v>
          </cell>
          <cell r="W32">
            <v>8156.5156001416699</v>
          </cell>
          <cell r="X32">
            <v>9504.5931534454394</v>
          </cell>
          <cell r="Y32">
            <v>9709.1573083306594</v>
          </cell>
          <cell r="Z32">
            <v>12022.275828314701</v>
          </cell>
          <cell r="AA32">
            <v>13527.4038813264</v>
          </cell>
          <cell r="AB32">
            <v>16211.915800388599</v>
          </cell>
          <cell r="AC32">
            <v>19934.936507936498</v>
          </cell>
          <cell r="AD32">
            <v>14281.13786525937</v>
          </cell>
        </row>
        <row r="33">
          <cell r="B33" t="str">
            <v>Turkey</v>
          </cell>
          <cell r="C33">
            <v>70119.332003740899</v>
          </cell>
          <cell r="D33">
            <v>71040.533375736006</v>
          </cell>
          <cell r="E33">
            <v>64546.082497481191</v>
          </cell>
          <cell r="F33">
            <v>61678.317092703095</v>
          </cell>
          <cell r="G33">
            <v>59990.390704605801</v>
          </cell>
          <cell r="H33">
            <v>67114.8630478087</v>
          </cell>
          <cell r="I33">
            <v>75495.9835724843</v>
          </cell>
          <cell r="J33">
            <v>86284.064665127007</v>
          </cell>
          <cell r="K33">
            <v>89217.421322133203</v>
          </cell>
          <cell r="L33">
            <v>106330.150068213</v>
          </cell>
          <cell r="M33">
            <v>149197.267033593</v>
          </cell>
          <cell r="N33">
            <v>147755.79482168998</v>
          </cell>
          <cell r="O33">
            <v>156173.118125982</v>
          </cell>
          <cell r="P33">
            <v>177003.782347556</v>
          </cell>
          <cell r="Q33">
            <v>128088.730567804</v>
          </cell>
          <cell r="R33">
            <v>166442.96629309902</v>
          </cell>
          <cell r="S33">
            <v>178060.89849447302</v>
          </cell>
          <cell r="T33">
            <v>186060.963667551</v>
          </cell>
          <cell r="U33">
            <v>197586.62904308899</v>
          </cell>
          <cell r="V33">
            <v>181689.987645249</v>
          </cell>
          <cell r="W33">
            <v>198230.39419168298</v>
          </cell>
          <cell r="X33">
            <v>143096.10503356002</v>
          </cell>
          <cell r="Y33">
            <v>182973.426327883</v>
          </cell>
          <cell r="Z33">
            <v>240596.313474642</v>
          </cell>
          <cell r="AA33">
            <v>302561.40837819799</v>
          </cell>
          <cell r="AB33">
            <v>362461.30461630004</v>
          </cell>
          <cell r="AC33">
            <v>392424.13112811896</v>
          </cell>
          <cell r="AD33">
            <v>296203.31678502838</v>
          </cell>
        </row>
        <row r="34">
          <cell r="B34" t="str">
            <v>Uruguay</v>
          </cell>
          <cell r="C34">
            <v>10140.059736994999</v>
          </cell>
          <cell r="D34">
            <v>11317.2838689737</v>
          </cell>
          <cell r="E34">
            <v>9252.0491838072103</v>
          </cell>
          <cell r="F34">
            <v>5078.6624700225502</v>
          </cell>
          <cell r="G34">
            <v>4829.3836262984605</v>
          </cell>
          <cell r="H34">
            <v>4718.9295873470201</v>
          </cell>
          <cell r="I34">
            <v>5858.6155397733301</v>
          </cell>
          <cell r="J34">
            <v>7329.9382409467898</v>
          </cell>
          <cell r="K34">
            <v>7583.4922036578901</v>
          </cell>
          <cell r="L34">
            <v>7992.2186078437098</v>
          </cell>
          <cell r="M34">
            <v>9298.8071908168313</v>
          </cell>
          <cell r="N34">
            <v>11206.175847799899</v>
          </cell>
          <cell r="O34">
            <v>12878.150819996799</v>
          </cell>
          <cell r="P34">
            <v>15002.138240039199</v>
          </cell>
          <cell r="Q34">
            <v>17474.590050721199</v>
          </cell>
          <cell r="R34">
            <v>19297.663096550601</v>
          </cell>
          <cell r="S34">
            <v>20515.457255754602</v>
          </cell>
          <cell r="T34">
            <v>21704.001623978398</v>
          </cell>
          <cell r="U34">
            <v>22370.9583887062</v>
          </cell>
          <cell r="V34">
            <v>20913.375252440597</v>
          </cell>
          <cell r="W34">
            <v>20085.559801949199</v>
          </cell>
          <cell r="X34">
            <v>18560.644912638101</v>
          </cell>
          <cell r="Y34">
            <v>12089.253705991301</v>
          </cell>
          <cell r="Z34">
            <v>11210.626974177201</v>
          </cell>
          <cell r="AA34">
            <v>13267.9973977425</v>
          </cell>
          <cell r="AB34">
            <v>16877.690073567097</v>
          </cell>
          <cell r="AC34">
            <v>19221.019757381102</v>
          </cell>
          <cell r="AD34">
            <v>14533.31758177184</v>
          </cell>
        </row>
        <row r="35">
          <cell r="B35" t="str">
            <v>Venezuela, RB</v>
          </cell>
          <cell r="C35">
            <v>69842.7458266334</v>
          </cell>
          <cell r="D35">
            <v>78369.246919443001</v>
          </cell>
          <cell r="E35">
            <v>79999.998222622002</v>
          </cell>
          <cell r="F35">
            <v>79674.75573514901</v>
          </cell>
          <cell r="G35">
            <v>59860.976452841198</v>
          </cell>
          <cell r="H35">
            <v>61965.466666666696</v>
          </cell>
          <cell r="I35">
            <v>60516.133230957799</v>
          </cell>
          <cell r="J35">
            <v>48029.034482758594</v>
          </cell>
          <cell r="K35">
            <v>60226.413793103398</v>
          </cell>
          <cell r="L35">
            <v>44672.020112392798</v>
          </cell>
          <cell r="M35">
            <v>48392.781316348199</v>
          </cell>
          <cell r="N35">
            <v>53391.915641476306</v>
          </cell>
          <cell r="O35">
            <v>60409.356725146201</v>
          </cell>
          <cell r="P35">
            <v>59868.276619099903</v>
          </cell>
          <cell r="Q35">
            <v>58338.937457969099</v>
          </cell>
          <cell r="R35">
            <v>77320.25988700561</v>
          </cell>
          <cell r="S35">
            <v>70794.716432088608</v>
          </cell>
          <cell r="T35">
            <v>85837.385778751006</v>
          </cell>
          <cell r="U35">
            <v>91331.203433162897</v>
          </cell>
          <cell r="V35">
            <v>97976.886247317103</v>
          </cell>
          <cell r="W35">
            <v>117152.78337475899</v>
          </cell>
          <cell r="X35">
            <v>122871.560053369</v>
          </cell>
          <cell r="Y35">
            <v>92888.895971158301</v>
          </cell>
          <cell r="Z35">
            <v>83442.413153235291</v>
          </cell>
          <cell r="AA35">
            <v>112799.899230439</v>
          </cell>
          <cell r="AB35">
            <v>143443.43027320399</v>
          </cell>
          <cell r="AC35">
            <v>181608.07441860501</v>
          </cell>
          <cell r="AD35">
            <v>122836.54260932832</v>
          </cell>
        </row>
        <row r="36">
          <cell r="B36" t="str">
            <v>Albania</v>
          </cell>
          <cell r="C36">
            <v>1832.7811099473702</v>
          </cell>
          <cell r="D36">
            <v>2099.30610240843</v>
          </cell>
          <cell r="E36">
            <v>2161.9953477211097</v>
          </cell>
          <cell r="F36">
            <v>2184.1977887693602</v>
          </cell>
          <cell r="G36">
            <v>2156.2488335674498</v>
          </cell>
          <cell r="H36">
            <v>2202.35154939115</v>
          </cell>
          <cell r="I36">
            <v>2435.8395809375002</v>
          </cell>
          <cell r="J36">
            <v>2416.7898866874998</v>
          </cell>
          <cell r="K36">
            <v>2382.3323515000002</v>
          </cell>
          <cell r="L36">
            <v>2616.6716050312502</v>
          </cell>
          <cell r="M36">
            <v>2091.4397441716101</v>
          </cell>
          <cell r="N36">
            <v>1255.2609072151499</v>
          </cell>
          <cell r="O36">
            <v>794.27690476697796</v>
          </cell>
          <cell r="P36">
            <v>1375.63442835455</v>
          </cell>
          <cell r="Q36">
            <v>2223.2847396277703</v>
          </cell>
          <cell r="R36">
            <v>2713.82069866649</v>
          </cell>
          <cell r="S36">
            <v>3013.18660287081</v>
          </cell>
          <cell r="T36">
            <v>2163.77434519812</v>
          </cell>
          <cell r="U36">
            <v>2737.88844621514</v>
          </cell>
          <cell r="V36">
            <v>3444.3790849673201</v>
          </cell>
          <cell r="W36">
            <v>3694.73702524488</v>
          </cell>
          <cell r="X36">
            <v>4095.5909407665495</v>
          </cell>
          <cell r="Y36">
            <v>4455.9008559201202</v>
          </cell>
          <cell r="Z36">
            <v>5600.2461033634099</v>
          </cell>
          <cell r="AA36">
            <v>7452.4002202477095</v>
          </cell>
          <cell r="AB36">
            <v>8376.4133045493199</v>
          </cell>
          <cell r="AC36">
            <v>9133.0885878961599</v>
          </cell>
          <cell r="AD36">
            <v>7003.609814395345</v>
          </cell>
        </row>
        <row r="37">
          <cell r="B37" t="str">
            <v>Algeria</v>
          </cell>
          <cell r="C37">
            <v>42345.827687459299</v>
          </cell>
          <cell r="D37">
            <v>44371.759807824201</v>
          </cell>
          <cell r="E37">
            <v>44779.983359958002</v>
          </cell>
          <cell r="F37">
            <v>47528.985113478004</v>
          </cell>
          <cell r="G37">
            <v>51512.7864663988</v>
          </cell>
          <cell r="H37">
            <v>61132.078619760701</v>
          </cell>
          <cell r="I37">
            <v>61535.270440770604</v>
          </cell>
          <cell r="J37">
            <v>63299.597415064905</v>
          </cell>
          <cell r="K37">
            <v>51664.1925006608</v>
          </cell>
          <cell r="L37">
            <v>52558.285688735094</v>
          </cell>
          <cell r="M37">
            <v>45442.622950819699</v>
          </cell>
          <cell r="N37">
            <v>46669.842472798104</v>
          </cell>
          <cell r="O37">
            <v>49216.660560542201</v>
          </cell>
          <cell r="P37">
            <v>50962.690083529698</v>
          </cell>
          <cell r="Q37">
            <v>42425.625374368901</v>
          </cell>
          <cell r="R37">
            <v>42065.963116043902</v>
          </cell>
          <cell r="S37">
            <v>46941.496648340602</v>
          </cell>
          <cell r="T37">
            <v>48177.864037291794</v>
          </cell>
          <cell r="U37">
            <v>48187.587463184602</v>
          </cell>
          <cell r="V37">
            <v>48845.075187969895</v>
          </cell>
          <cell r="W37">
            <v>54749.143945881697</v>
          </cell>
          <cell r="X37">
            <v>55181.126724082096</v>
          </cell>
          <cell r="Y37">
            <v>57053.1325181754</v>
          </cell>
          <cell r="Z37">
            <v>68012.940112410404</v>
          </cell>
          <cell r="AA37">
            <v>85015.510932446006</v>
          </cell>
          <cell r="AB37">
            <v>102380.492832923</v>
          </cell>
          <cell r="AC37">
            <v>114322.33400124799</v>
          </cell>
          <cell r="AD37">
            <v>85356.882079440562</v>
          </cell>
        </row>
        <row r="38">
          <cell r="B38" t="str">
            <v>Angola</v>
          </cell>
          <cell r="C38">
            <v>5428.0939221700901</v>
          </cell>
          <cell r="D38">
            <v>5080.2674235194099</v>
          </cell>
          <cell r="E38">
            <v>5080.2674235194099</v>
          </cell>
          <cell r="F38">
            <v>5294.3143846044495</v>
          </cell>
          <cell r="G38">
            <v>5612.0400387729305</v>
          </cell>
          <cell r="H38">
            <v>6914.1139913932002</v>
          </cell>
          <cell r="I38">
            <v>6473.3780035932305</v>
          </cell>
          <cell r="J38">
            <v>7399.5320337593403</v>
          </cell>
          <cell r="K38">
            <v>8026.8898684561309</v>
          </cell>
          <cell r="L38">
            <v>9337.5252609572199</v>
          </cell>
          <cell r="M38">
            <v>10278.193979933099</v>
          </cell>
          <cell r="N38">
            <v>9962.7789473684206</v>
          </cell>
          <cell r="O38">
            <v>7681.6485378518701</v>
          </cell>
          <cell r="P38">
            <v>5575.0585094365297</v>
          </cell>
          <cell r="Q38">
            <v>4059.6057795626602</v>
          </cell>
          <cell r="R38">
            <v>5066.4804012138993</v>
          </cell>
          <cell r="S38">
            <v>6535.4346989616597</v>
          </cell>
          <cell r="T38">
            <v>7675.4125894552499</v>
          </cell>
          <cell r="U38">
            <v>6506.3814140389195</v>
          </cell>
          <cell r="V38">
            <v>6152.9235757711103</v>
          </cell>
          <cell r="W38">
            <v>9135.1342297897809</v>
          </cell>
          <cell r="X38">
            <v>8936.0934873504993</v>
          </cell>
          <cell r="Y38">
            <v>11386.25304924</v>
          </cell>
          <cell r="Z38">
            <v>13956.267516644899</v>
          </cell>
          <cell r="AA38">
            <v>19799.524600287601</v>
          </cell>
          <cell r="AB38">
            <v>30632.1032351012</v>
          </cell>
          <cell r="AC38">
            <v>43758.549596405603</v>
          </cell>
          <cell r="AD38">
            <v>23906.539599535863</v>
          </cell>
        </row>
        <row r="39">
          <cell r="B39" t="str">
            <v>Armenia</v>
          </cell>
          <cell r="O39">
            <v>108.058198361165</v>
          </cell>
          <cell r="P39">
            <v>835.36667341329701</v>
          </cell>
          <cell r="Q39">
            <v>650.96117318516804</v>
          </cell>
          <cell r="R39">
            <v>1286.7067687696301</v>
          </cell>
          <cell r="S39">
            <v>1596.9631063552802</v>
          </cell>
          <cell r="T39">
            <v>1638.6693839117199</v>
          </cell>
          <cell r="U39">
            <v>1892.16957309646</v>
          </cell>
          <cell r="V39">
            <v>1845.4758655619601</v>
          </cell>
          <cell r="W39">
            <v>1911.56425935737</v>
          </cell>
          <cell r="X39">
            <v>2118.3980499086101</v>
          </cell>
          <cell r="Y39">
            <v>2376.32123298025</v>
          </cell>
          <cell r="Z39">
            <v>2807.0951798840501</v>
          </cell>
          <cell r="AA39">
            <v>3572.7335330205697</v>
          </cell>
          <cell r="AB39">
            <v>4902.8121643920003</v>
          </cell>
          <cell r="AC39">
            <v>6409.9204418668905</v>
          </cell>
          <cell r="AD39">
            <v>4013.7765104287523</v>
          </cell>
        </row>
        <row r="40">
          <cell r="B40" t="str">
            <v>Azerbaijan</v>
          </cell>
          <cell r="O40">
            <v>1193.1845571025499</v>
          </cell>
          <cell r="P40">
            <v>1309.29318126308</v>
          </cell>
          <cell r="Q40">
            <v>2257.54288278071</v>
          </cell>
          <cell r="R40">
            <v>2417.0820117807002</v>
          </cell>
          <cell r="S40">
            <v>3176.5479970956098</v>
          </cell>
          <cell r="T40">
            <v>3962.6313409136401</v>
          </cell>
          <cell r="U40">
            <v>4279.7582730015902</v>
          </cell>
          <cell r="V40">
            <v>4581.1981715950005</v>
          </cell>
          <cell r="W40">
            <v>5272.6171960451702</v>
          </cell>
          <cell r="X40">
            <v>5707.6182465684806</v>
          </cell>
          <cell r="Y40">
            <v>6236.0455238612803</v>
          </cell>
          <cell r="Z40">
            <v>7275.7457494824703</v>
          </cell>
          <cell r="AA40">
            <v>8681.5483258133409</v>
          </cell>
          <cell r="AB40">
            <v>12561.0211291086</v>
          </cell>
          <cell r="AC40">
            <v>19816.536312849199</v>
          </cell>
          <cell r="AD40">
            <v>10914.179408222979</v>
          </cell>
        </row>
        <row r="41">
          <cell r="B41" t="str">
            <v>Belarus</v>
          </cell>
          <cell r="O41">
            <v>4115.1390789429697</v>
          </cell>
          <cell r="P41">
            <v>3661.71012155581</v>
          </cell>
          <cell r="Q41">
            <v>4853.5188216039296</v>
          </cell>
          <cell r="R41">
            <v>10530.1934252754</v>
          </cell>
          <cell r="S41">
            <v>14481.709066203701</v>
          </cell>
          <cell r="T41">
            <v>14005.960062616899</v>
          </cell>
          <cell r="U41">
            <v>15137.3496313543</v>
          </cell>
          <cell r="V41">
            <v>12104.254799999999</v>
          </cell>
          <cell r="W41">
            <v>12757.7295885966</v>
          </cell>
          <cell r="X41">
            <v>12421.0785245033</v>
          </cell>
          <cell r="Y41">
            <v>14653.537426529399</v>
          </cell>
          <cell r="Z41">
            <v>17822.814290640199</v>
          </cell>
          <cell r="AA41">
            <v>23141.340055468499</v>
          </cell>
          <cell r="AB41">
            <v>30131.461695918599</v>
          </cell>
          <cell r="AC41">
            <v>36943.686881664398</v>
          </cell>
          <cell r="AD41">
            <v>24538.568070044221</v>
          </cell>
        </row>
        <row r="42">
          <cell r="B42" t="str">
            <v>Bolivia</v>
          </cell>
          <cell r="C42">
            <v>3218.3949963763698</v>
          </cell>
          <cell r="D42">
            <v>3084.0714530540699</v>
          </cell>
          <cell r="E42">
            <v>3479.8935163808801</v>
          </cell>
          <cell r="F42">
            <v>3394.8563082292098</v>
          </cell>
          <cell r="G42">
            <v>3552.61436605774</v>
          </cell>
          <cell r="H42">
            <v>3753.5171907010199</v>
          </cell>
          <cell r="I42">
            <v>3668.11564737767</v>
          </cell>
          <cell r="J42">
            <v>3974.74182124446</v>
          </cell>
          <cell r="K42">
            <v>4597.6939774838902</v>
          </cell>
          <cell r="L42">
            <v>4715.9437107967206</v>
          </cell>
          <cell r="M42">
            <v>4867.5061650923099</v>
          </cell>
          <cell r="N42">
            <v>5343.27437676917</v>
          </cell>
          <cell r="O42">
            <v>5643.0496630810694</v>
          </cell>
          <cell r="P42">
            <v>5734.4746712103006</v>
          </cell>
          <cell r="Q42">
            <v>5970.0469251479408</v>
          </cell>
          <cell r="R42">
            <v>6701.6783573878392</v>
          </cell>
          <cell r="S42">
            <v>7374.5865528214699</v>
          </cell>
          <cell r="T42">
            <v>7917.0844602004299</v>
          </cell>
          <cell r="U42">
            <v>8520.4312202125402</v>
          </cell>
          <cell r="V42">
            <v>8297.7814835513891</v>
          </cell>
          <cell r="W42">
            <v>8411.788205668201</v>
          </cell>
          <cell r="X42">
            <v>8153.7557330129894</v>
          </cell>
          <cell r="Y42">
            <v>7917.3053289889795</v>
          </cell>
          <cell r="Z42">
            <v>8101.9097421872793</v>
          </cell>
          <cell r="AA42">
            <v>8748.8485509676902</v>
          </cell>
          <cell r="AB42">
            <v>9358.0123138622093</v>
          </cell>
          <cell r="AC42">
            <v>10827.591342534501</v>
          </cell>
          <cell r="AD42">
            <v>8990.7334557081304</v>
          </cell>
        </row>
        <row r="43">
          <cell r="B43" t="str">
            <v>Bosnia and Herzegovina</v>
          </cell>
          <cell r="Q43">
            <v>1462.08192033561</v>
          </cell>
          <cell r="R43">
            <v>2019.2500714104301</v>
          </cell>
          <cell r="S43">
            <v>3038.65173609159</v>
          </cell>
          <cell r="T43">
            <v>3990.6209637766697</v>
          </cell>
          <cell r="U43">
            <v>4606.7888459599199</v>
          </cell>
          <cell r="V43">
            <v>4994.9806175274298</v>
          </cell>
          <cell r="W43">
            <v>5297.9944723974204</v>
          </cell>
          <cell r="X43">
            <v>5557.8146436532797</v>
          </cell>
          <cell r="Y43">
            <v>6183.6594168257698</v>
          </cell>
          <cell r="Z43">
            <v>7800.8144253779701</v>
          </cell>
          <cell r="AA43">
            <v>9330.6447921805193</v>
          </cell>
          <cell r="AB43">
            <v>10057.9553770985</v>
          </cell>
          <cell r="AC43">
            <v>11395.510233168199</v>
          </cell>
          <cell r="AD43">
            <v>8953.716848930193</v>
          </cell>
        </row>
        <row r="44">
          <cell r="B44" t="str">
            <v>Brazil</v>
          </cell>
          <cell r="C44">
            <v>162615.064437936</v>
          </cell>
          <cell r="D44">
            <v>186886.21232724198</v>
          </cell>
          <cell r="E44">
            <v>199803.57051553699</v>
          </cell>
          <cell r="F44">
            <v>160198.534458268</v>
          </cell>
          <cell r="G44">
            <v>159423.639498887</v>
          </cell>
          <cell r="H44">
            <v>253078.44393722102</v>
          </cell>
          <cell r="I44">
            <v>293579.63983168401</v>
          </cell>
          <cell r="J44">
            <v>319544.998905566</v>
          </cell>
          <cell r="K44">
            <v>356976.91225354903</v>
          </cell>
          <cell r="L44">
            <v>490050.91391884402</v>
          </cell>
          <cell r="M44">
            <v>507783.518117973</v>
          </cell>
          <cell r="N44">
            <v>445242.21900770802</v>
          </cell>
          <cell r="O44">
            <v>426519.49450019299</v>
          </cell>
          <cell r="P44">
            <v>478621.52257145901</v>
          </cell>
          <cell r="Q44">
            <v>596762.91129710502</v>
          </cell>
          <cell r="R44">
            <v>769741.19828738191</v>
          </cell>
          <cell r="S44">
            <v>840051.75888984103</v>
          </cell>
          <cell r="T44">
            <v>871524.00027839595</v>
          </cell>
          <cell r="U44">
            <v>844125.66001879307</v>
          </cell>
          <cell r="V44">
            <v>586921.728098416</v>
          </cell>
          <cell r="W44">
            <v>644283.05442995206</v>
          </cell>
          <cell r="X44">
            <v>554409.88061324402</v>
          </cell>
          <cell r="Y44">
            <v>505712.28101857199</v>
          </cell>
          <cell r="Z44">
            <v>552238.96435784106</v>
          </cell>
          <cell r="AA44">
            <v>663552.04921534506</v>
          </cell>
          <cell r="AB44">
            <v>882043.09722369397</v>
          </cell>
          <cell r="AC44">
            <v>1067706.4843148701</v>
          </cell>
          <cell r="AD44">
            <v>734250.57522606442</v>
          </cell>
        </row>
        <row r="45">
          <cell r="B45" t="str">
            <v>Bulgaria</v>
          </cell>
          <cell r="C45">
            <v>26051.5144492248</v>
          </cell>
          <cell r="D45">
            <v>28098.989543993401</v>
          </cell>
          <cell r="E45">
            <v>29306.059893126603</v>
          </cell>
          <cell r="F45">
            <v>30116.160376672902</v>
          </cell>
          <cell r="G45">
            <v>31990.907774261501</v>
          </cell>
          <cell r="H45">
            <v>27390.755364667002</v>
          </cell>
          <cell r="I45">
            <v>24242.254912337099</v>
          </cell>
          <cell r="J45">
            <v>28100.770488984501</v>
          </cell>
          <cell r="K45">
            <v>45922.1603303964</v>
          </cell>
          <cell r="L45">
            <v>46769.876671273698</v>
          </cell>
          <cell r="M45">
            <v>20620.883509508603</v>
          </cell>
          <cell r="N45">
            <v>2020.37103304369</v>
          </cell>
          <cell r="O45">
            <v>8199.8207389724394</v>
          </cell>
          <cell r="P45">
            <v>4450.2948412626101</v>
          </cell>
          <cell r="Q45">
            <v>7824.1105088657896</v>
          </cell>
          <cell r="R45">
            <v>13105.7185804368</v>
          </cell>
          <cell r="S45">
            <v>9900.6308811263898</v>
          </cell>
          <cell r="T45">
            <v>10365.524162895399</v>
          </cell>
          <cell r="U45">
            <v>12844.671550467399</v>
          </cell>
          <cell r="V45">
            <v>12976.841079375699</v>
          </cell>
          <cell r="W45">
            <v>12639.236199830701</v>
          </cell>
          <cell r="X45">
            <v>13604.5881753016</v>
          </cell>
          <cell r="Y45">
            <v>15613.766094679801</v>
          </cell>
          <cell r="Z45">
            <v>19974.278340272398</v>
          </cell>
          <cell r="AA45">
            <v>24331.301012500699</v>
          </cell>
          <cell r="AB45">
            <v>26718.613659453302</v>
          </cell>
          <cell r="AC45">
            <v>30607.531456629</v>
          </cell>
          <cell r="AD45">
            <v>23449.098112707041</v>
          </cell>
        </row>
        <row r="46">
          <cell r="B46" t="str">
            <v>Cameroon</v>
          </cell>
          <cell r="C46">
            <v>7648.89488503951</v>
          </cell>
          <cell r="D46">
            <v>8665.1940043578998</v>
          </cell>
          <cell r="E46">
            <v>8310.4183899642103</v>
          </cell>
          <cell r="F46">
            <v>8376.2880420093497</v>
          </cell>
          <cell r="G46">
            <v>8852.7596976061905</v>
          </cell>
          <cell r="H46">
            <v>9245.856869397081</v>
          </cell>
          <cell r="I46">
            <v>12051.9201108461</v>
          </cell>
          <cell r="J46">
            <v>13959.724173479101</v>
          </cell>
          <cell r="K46">
            <v>14176.253696461399</v>
          </cell>
          <cell r="L46">
            <v>12640.3599343024</v>
          </cell>
          <cell r="M46">
            <v>12653.760346279601</v>
          </cell>
          <cell r="N46">
            <v>14109.327540767899</v>
          </cell>
          <cell r="O46">
            <v>12931.484289165499</v>
          </cell>
          <cell r="P46">
            <v>13491.678692991201</v>
          </cell>
          <cell r="Q46">
            <v>8912.3139013355103</v>
          </cell>
          <cell r="R46">
            <v>9035.8939573491698</v>
          </cell>
          <cell r="S46">
            <v>10335.108287888501</v>
          </cell>
          <cell r="T46">
            <v>10342.9962856805</v>
          </cell>
          <cell r="U46">
            <v>9875.1284183546813</v>
          </cell>
          <cell r="V46">
            <v>10423.7295102062</v>
          </cell>
          <cell r="W46">
            <v>10046.164328353199</v>
          </cell>
          <cell r="X46">
            <v>9497.494050290079</v>
          </cell>
          <cell r="Y46">
            <v>10888.3494963169</v>
          </cell>
          <cell r="Z46">
            <v>13630.229055294601</v>
          </cell>
          <cell r="AA46">
            <v>15783.866463774199</v>
          </cell>
          <cell r="AB46">
            <v>16879.832125482299</v>
          </cell>
          <cell r="AC46">
            <v>18372.1775070693</v>
          </cell>
          <cell r="AD46">
            <v>15110.890929587458</v>
          </cell>
        </row>
        <row r="47">
          <cell r="B47" t="str">
            <v>Cape Verde</v>
          </cell>
          <cell r="C47">
            <v>142.25293841738801</v>
          </cell>
          <cell r="D47">
            <v>139.48344677620798</v>
          </cell>
          <cell r="E47">
            <v>140.655878971335</v>
          </cell>
          <cell r="F47">
            <v>138.51272383825901</v>
          </cell>
          <cell r="G47">
            <v>132.06026236581999</v>
          </cell>
          <cell r="H47">
            <v>137.77551363961803</v>
          </cell>
          <cell r="I47">
            <v>190.72700596770102</v>
          </cell>
          <cell r="J47">
            <v>236.154049718214</v>
          </cell>
          <cell r="K47">
            <v>265.35539598293303</v>
          </cell>
          <cell r="L47">
            <v>268.36514962081696</v>
          </cell>
          <cell r="M47">
            <v>308.05068354189405</v>
          </cell>
          <cell r="N47">
            <v>321.110981594637</v>
          </cell>
          <cell r="O47">
            <v>358.44701923196101</v>
          </cell>
          <cell r="P47">
            <v>361.545818851984</v>
          </cell>
          <cell r="Q47">
            <v>409.04822643579701</v>
          </cell>
          <cell r="R47">
            <v>490.61372523687402</v>
          </cell>
          <cell r="S47">
            <v>504.860873439709</v>
          </cell>
          <cell r="T47">
            <v>493.34990877544396</v>
          </cell>
          <cell r="U47">
            <v>525.67756404160104</v>
          </cell>
          <cell r="V47">
            <v>596.83434088652598</v>
          </cell>
          <cell r="W47">
            <v>539.22724729504</v>
          </cell>
          <cell r="X47">
            <v>563.024437004373</v>
          </cell>
          <cell r="Y47">
            <v>620.97489672259201</v>
          </cell>
          <cell r="Z47">
            <v>813.96417437986099</v>
          </cell>
          <cell r="AA47">
            <v>924.64955674090095</v>
          </cell>
          <cell r="AB47">
            <v>999.13080958752198</v>
          </cell>
          <cell r="AC47">
            <v>1149.7098974810999</v>
          </cell>
          <cell r="AD47">
            <v>901.68586698239528</v>
          </cell>
        </row>
        <row r="48">
          <cell r="B48" t="str">
            <v>China</v>
          </cell>
          <cell r="C48">
            <v>307598.61857028102</v>
          </cell>
          <cell r="D48">
            <v>291030.71315566899</v>
          </cell>
          <cell r="E48">
            <v>279766.59544040303</v>
          </cell>
          <cell r="F48">
            <v>300378.33557913301</v>
          </cell>
          <cell r="G48">
            <v>309089.26724598598</v>
          </cell>
          <cell r="H48">
            <v>305258.52370474598</v>
          </cell>
          <cell r="I48">
            <v>295476.83789141098</v>
          </cell>
          <cell r="J48">
            <v>321391.15015716903</v>
          </cell>
          <cell r="K48">
            <v>401071.96369111299</v>
          </cell>
          <cell r="L48">
            <v>449103.62113763503</v>
          </cell>
          <cell r="M48">
            <v>387771.78457936097</v>
          </cell>
          <cell r="N48">
            <v>406090.09830125095</v>
          </cell>
          <cell r="O48">
            <v>483046.83179083699</v>
          </cell>
          <cell r="P48">
            <v>613224.57480041706</v>
          </cell>
          <cell r="Q48">
            <v>559225.86754851707</v>
          </cell>
          <cell r="R48">
            <v>727949.77210434794</v>
          </cell>
          <cell r="S48">
            <v>856006.35798120091</v>
          </cell>
          <cell r="T48">
            <v>952648.82687629492</v>
          </cell>
          <cell r="U48">
            <v>1019477.1076042301</v>
          </cell>
          <cell r="V48">
            <v>1083283.4201236002</v>
          </cell>
          <cell r="W48">
            <v>1198482.7955538798</v>
          </cell>
          <cell r="X48">
            <v>1324811.75301512</v>
          </cell>
          <cell r="Y48">
            <v>1453837.02280738</v>
          </cell>
          <cell r="Z48">
            <v>1640965.64583455</v>
          </cell>
          <cell r="AA48">
            <v>1931642.19227458</v>
          </cell>
          <cell r="AB48">
            <v>2243688.14750638</v>
          </cell>
          <cell r="AC48">
            <v>2630113.4151396002</v>
          </cell>
          <cell r="AD48">
            <v>1980049.2847124983</v>
          </cell>
        </row>
        <row r="49">
          <cell r="B49" t="str">
            <v>Colombia</v>
          </cell>
          <cell r="C49">
            <v>38902.2159003337</v>
          </cell>
          <cell r="D49">
            <v>42382.064773738399</v>
          </cell>
          <cell r="E49">
            <v>45386.422624205501</v>
          </cell>
          <cell r="F49">
            <v>45109.108294482699</v>
          </cell>
          <cell r="G49">
            <v>44553.911137226802</v>
          </cell>
          <cell r="H49">
            <v>40642.101946998999</v>
          </cell>
          <cell r="I49">
            <v>40689.845113635303</v>
          </cell>
          <cell r="J49">
            <v>42363.971992592102</v>
          </cell>
          <cell r="K49">
            <v>45671.959880734903</v>
          </cell>
          <cell r="L49">
            <v>46053.744383635196</v>
          </cell>
          <cell r="M49">
            <v>46907.982561687597</v>
          </cell>
          <cell r="N49">
            <v>49519.367549617004</v>
          </cell>
          <cell r="O49">
            <v>57372.578408826499</v>
          </cell>
          <cell r="P49">
            <v>65020.977270148505</v>
          </cell>
          <cell r="Q49">
            <v>81707.227570937306</v>
          </cell>
          <cell r="R49">
            <v>92495.7176462856</v>
          </cell>
          <cell r="S49">
            <v>97147.399040709308</v>
          </cell>
          <cell r="T49">
            <v>106659.507963528</v>
          </cell>
          <cell r="U49">
            <v>98443.743190849098</v>
          </cell>
          <cell r="V49">
            <v>86186.156584381708</v>
          </cell>
          <cell r="W49">
            <v>83785.666920836302</v>
          </cell>
          <cell r="X49">
            <v>81990.279897554996</v>
          </cell>
          <cell r="Y49">
            <v>81122.272285044397</v>
          </cell>
          <cell r="Z49">
            <v>79458.647781952808</v>
          </cell>
          <cell r="AA49">
            <v>98059.320378168588</v>
          </cell>
          <cell r="AB49">
            <v>123085.226997955</v>
          </cell>
          <cell r="AC49">
            <v>135074.93271413699</v>
          </cell>
          <cell r="AD49">
            <v>103360.08003145157</v>
          </cell>
        </row>
        <row r="50">
          <cell r="B50" t="str">
            <v>Congo, Rep.</v>
          </cell>
          <cell r="C50">
            <v>2083.2196690577903</v>
          </cell>
          <cell r="D50">
            <v>1707.81202356876</v>
          </cell>
          <cell r="E50">
            <v>1488.9533123465299</v>
          </cell>
          <cell r="F50">
            <v>1353.79433526819</v>
          </cell>
          <cell r="G50">
            <v>1244.7684521875099</v>
          </cell>
          <cell r="H50">
            <v>1276.48790150475</v>
          </cell>
          <cell r="I50">
            <v>1745.9825292897499</v>
          </cell>
          <cell r="J50">
            <v>2121.2301874906498</v>
          </cell>
          <cell r="K50">
            <v>2256.7151367496099</v>
          </cell>
          <cell r="L50">
            <v>2384.2102788357602</v>
          </cell>
          <cell r="M50">
            <v>2798.8980716253404</v>
          </cell>
          <cell r="N50">
            <v>2724.9202410492699</v>
          </cell>
          <cell r="O50">
            <v>2933.2340147495202</v>
          </cell>
          <cell r="P50">
            <v>2684.3337752521102</v>
          </cell>
          <cell r="Q50">
            <v>1769.3804034582099</v>
          </cell>
          <cell r="R50">
            <v>2116.0049592852597</v>
          </cell>
          <cell r="S50">
            <v>2540.46129788898</v>
          </cell>
          <cell r="T50">
            <v>2322.59722460168</v>
          </cell>
          <cell r="U50">
            <v>1949.48223773013</v>
          </cell>
          <cell r="V50">
            <v>2353.9026099973198</v>
          </cell>
          <cell r="W50">
            <v>3219.8938172420603</v>
          </cell>
          <cell r="X50">
            <v>2794.2540652624702</v>
          </cell>
          <cell r="Y50">
            <v>3019.99372312586</v>
          </cell>
          <cell r="Z50">
            <v>3570.72956001689</v>
          </cell>
          <cell r="AA50">
            <v>4348.6276533116297</v>
          </cell>
          <cell r="AB50">
            <v>5981.4373755735096</v>
          </cell>
          <cell r="AC50">
            <v>7399.4983742601798</v>
          </cell>
          <cell r="AD50">
            <v>4864.0573372576137</v>
          </cell>
        </row>
        <row r="51">
          <cell r="B51" t="str">
            <v>Djibouti</v>
          </cell>
          <cell r="C51">
            <v>309.30010409635099</v>
          </cell>
          <cell r="D51">
            <v>334.04995597000095</v>
          </cell>
          <cell r="E51">
            <v>349.12752190483297</v>
          </cell>
          <cell r="F51">
            <v>352.73712892920003</v>
          </cell>
          <cell r="G51">
            <v>353.82670676623502</v>
          </cell>
          <cell r="H51">
            <v>365.67206135209904</v>
          </cell>
          <cell r="I51">
            <v>392.35147701444401</v>
          </cell>
          <cell r="J51">
            <v>403.91076510769801</v>
          </cell>
          <cell r="K51">
            <v>428.16756779252199</v>
          </cell>
          <cell r="L51">
            <v>436.84158129964203</v>
          </cell>
          <cell r="M51">
            <v>452.32808728287597</v>
          </cell>
          <cell r="N51">
            <v>462.42199852577897</v>
          </cell>
          <cell r="O51">
            <v>478.05830487111803</v>
          </cell>
          <cell r="P51">
            <v>466.04846922985996</v>
          </cell>
          <cell r="Q51">
            <v>491.689220744875</v>
          </cell>
          <cell r="R51">
            <v>497.72396058991296</v>
          </cell>
          <cell r="S51">
            <v>494.00464773437</v>
          </cell>
          <cell r="T51">
            <v>502.67554200122697</v>
          </cell>
          <cell r="U51">
            <v>514.267723004034</v>
          </cell>
          <cell r="V51">
            <v>540.62266136247297</v>
          </cell>
          <cell r="W51">
            <v>555.90174043491606</v>
          </cell>
          <cell r="X51">
            <v>577.49647771447394</v>
          </cell>
          <cell r="Y51">
            <v>596.174501971979</v>
          </cell>
          <cell r="Z51">
            <v>627.55712775578593</v>
          </cell>
          <cell r="AA51">
            <v>666.21075163688602</v>
          </cell>
          <cell r="AB51">
            <v>708.84291005563205</v>
          </cell>
          <cell r="AC51">
            <v>767.65778435712195</v>
          </cell>
          <cell r="AD51">
            <v>673.28861515548101</v>
          </cell>
        </row>
        <row r="52">
          <cell r="B52" t="str">
            <v>Dominican Republic</v>
          </cell>
          <cell r="C52">
            <v>6761.3000582189998</v>
          </cell>
          <cell r="D52">
            <v>7561.2004788382201</v>
          </cell>
          <cell r="E52">
            <v>7127.0697745888301</v>
          </cell>
          <cell r="F52">
            <v>7376.4799640991705</v>
          </cell>
          <cell r="G52">
            <v>11594.0004347454</v>
          </cell>
          <cell r="H52">
            <v>5065.09705693879</v>
          </cell>
          <cell r="I52">
            <v>6152.4910865255706</v>
          </cell>
          <cell r="J52">
            <v>6475.0289602456996</v>
          </cell>
          <cell r="K52">
            <v>5929.6934039728903</v>
          </cell>
          <cell r="L52">
            <v>6697.1567299497501</v>
          </cell>
          <cell r="M52">
            <v>6233.70504943182</v>
          </cell>
          <cell r="N52">
            <v>7637.4488571370803</v>
          </cell>
          <cell r="O52">
            <v>8988.0687705952205</v>
          </cell>
          <cell r="P52">
            <v>9721.8534916957306</v>
          </cell>
          <cell r="Q52">
            <v>10738.9851678376</v>
          </cell>
          <cell r="R52">
            <v>12102.2123893806</v>
          </cell>
          <cell r="S52">
            <v>13547.1979035807</v>
          </cell>
          <cell r="T52">
            <v>15156.6280893604</v>
          </cell>
          <cell r="U52">
            <v>16034.416903541502</v>
          </cell>
          <cell r="V52">
            <v>17601.361671231898</v>
          </cell>
          <cell r="W52">
            <v>20059.4319521004</v>
          </cell>
          <cell r="X52">
            <v>21943.207550488802</v>
          </cell>
          <cell r="Y52">
            <v>21624.7262083721</v>
          </cell>
          <cell r="Z52">
            <v>16458.742838854501</v>
          </cell>
          <cell r="AA52">
            <v>18435.495711827902</v>
          </cell>
          <cell r="AB52">
            <v>29092.426760098799</v>
          </cell>
          <cell r="AC52">
            <v>31599.844688035097</v>
          </cell>
          <cell r="AD52">
            <v>23442.247241437679</v>
          </cell>
        </row>
        <row r="53">
          <cell r="B53" t="str">
            <v>Ecuador</v>
          </cell>
          <cell r="C53">
            <v>14458.274472424799</v>
          </cell>
          <cell r="D53">
            <v>14804.022992475901</v>
          </cell>
          <cell r="E53">
            <v>14779.261849734799</v>
          </cell>
          <cell r="F53">
            <v>12989.1995415851</v>
          </cell>
          <cell r="G53">
            <v>13823.4962360023</v>
          </cell>
          <cell r="H53">
            <v>16166.145599084799</v>
          </cell>
          <cell r="I53">
            <v>11861.951293746601</v>
          </cell>
          <cell r="J53">
            <v>11083.8595126283</v>
          </cell>
          <cell r="K53">
            <v>10540.564033525399</v>
          </cell>
          <cell r="L53">
            <v>10344.7249654767</v>
          </cell>
          <cell r="M53">
            <v>10505.1369921313</v>
          </cell>
          <cell r="N53">
            <v>11787.836365961599</v>
          </cell>
          <cell r="O53">
            <v>12888.9559259466</v>
          </cell>
          <cell r="P53">
            <v>15056.565000000001</v>
          </cell>
          <cell r="Q53">
            <v>18572.835000000003</v>
          </cell>
          <cell r="R53">
            <v>20195.547999999999</v>
          </cell>
          <cell r="S53">
            <v>21267.867999999999</v>
          </cell>
          <cell r="T53">
            <v>23635.56</v>
          </cell>
          <cell r="U53">
            <v>23255.135999999999</v>
          </cell>
          <cell r="V53">
            <v>16674.494999999999</v>
          </cell>
          <cell r="W53">
            <v>15933.666000000001</v>
          </cell>
          <cell r="X53">
            <v>21249.576999999997</v>
          </cell>
          <cell r="Y53">
            <v>24899.481</v>
          </cell>
          <cell r="Z53">
            <v>28635.909000000003</v>
          </cell>
          <cell r="AA53">
            <v>32635.710999999999</v>
          </cell>
          <cell r="AB53">
            <v>36488.92</v>
          </cell>
          <cell r="AC53">
            <v>40447.4901419495</v>
          </cell>
          <cell r="AD53">
            <v>32621.502228389902</v>
          </cell>
        </row>
        <row r="54">
          <cell r="B54" t="str">
            <v>Egypt, Arab Rep.</v>
          </cell>
          <cell r="C54">
            <v>22371.430096820903</v>
          </cell>
          <cell r="D54">
            <v>24499.002601402201</v>
          </cell>
          <cell r="E54">
            <v>28986.429980591802</v>
          </cell>
          <cell r="F54">
            <v>35430.0014535019</v>
          </cell>
          <cell r="G54">
            <v>39837.429180101499</v>
          </cell>
          <cell r="H54">
            <v>46450.0053686756</v>
          </cell>
          <cell r="I54">
            <v>51428.572304394795</v>
          </cell>
          <cell r="J54">
            <v>73571.429824342602</v>
          </cell>
          <cell r="K54">
            <v>88000.0014986311</v>
          </cell>
          <cell r="L54">
            <v>109714.287582709</v>
          </cell>
          <cell r="M54">
            <v>91383.398207199411</v>
          </cell>
          <cell r="N54">
            <v>46059.646275447398</v>
          </cell>
          <cell r="O54">
            <v>42006.095564622301</v>
          </cell>
          <cell r="P54">
            <v>47100.984475132798</v>
          </cell>
          <cell r="Q54">
            <v>51879.354314497097</v>
          </cell>
          <cell r="R54">
            <v>60163.453270911705</v>
          </cell>
          <cell r="S54">
            <v>67632.270941448689</v>
          </cell>
          <cell r="T54">
            <v>75864.545847229194</v>
          </cell>
          <cell r="U54">
            <v>84821.296815512193</v>
          </cell>
          <cell r="V54">
            <v>89941.520467836293</v>
          </cell>
          <cell r="W54">
            <v>99154.518950437312</v>
          </cell>
          <cell r="X54">
            <v>95398.936170212808</v>
          </cell>
          <cell r="Y54">
            <v>87505.773672055395</v>
          </cell>
          <cell r="Z54">
            <v>81384.01559454191</v>
          </cell>
          <cell r="AA54">
            <v>78801.656247462903</v>
          </cell>
          <cell r="AB54">
            <v>89793.649690822</v>
          </cell>
          <cell r="AC54">
            <v>107374.75364504699</v>
          </cell>
          <cell r="AD54">
            <v>88971.969769985837</v>
          </cell>
        </row>
        <row r="55">
          <cell r="B55" t="str">
            <v>El Salvador</v>
          </cell>
          <cell r="C55">
            <v>3898.5332489013704</v>
          </cell>
          <cell r="D55">
            <v>3437.2044000000001</v>
          </cell>
          <cell r="E55">
            <v>3394.0035463501499</v>
          </cell>
          <cell r="F55">
            <v>3250.01973296905</v>
          </cell>
          <cell r="G55">
            <v>2376.7285894736801</v>
          </cell>
          <cell r="H55">
            <v>2311.01803078699</v>
          </cell>
          <cell r="I55">
            <v>2326.8266949488798</v>
          </cell>
          <cell r="J55">
            <v>2366.0920533227199</v>
          </cell>
          <cell r="K55">
            <v>2761.7955292819397</v>
          </cell>
          <cell r="L55">
            <v>3156.5237714285699</v>
          </cell>
          <cell r="M55">
            <v>4800.9078947368398</v>
          </cell>
          <cell r="N55">
            <v>5310.9980049875303</v>
          </cell>
          <cell r="O55">
            <v>5954.6714456391901</v>
          </cell>
          <cell r="P55">
            <v>6938.0114942528699</v>
          </cell>
          <cell r="Q55">
            <v>8085.5428571428602</v>
          </cell>
          <cell r="R55">
            <v>9500.4914285714294</v>
          </cell>
          <cell r="S55">
            <v>10315.5428571429</v>
          </cell>
          <cell r="T55">
            <v>11134.616685714302</v>
          </cell>
          <cell r="U55">
            <v>12008.418171428601</v>
          </cell>
          <cell r="V55">
            <v>12464.655999999999</v>
          </cell>
          <cell r="W55">
            <v>13134.148571428601</v>
          </cell>
          <cell r="X55">
            <v>13812.743885714299</v>
          </cell>
          <cell r="Y55">
            <v>14306.712</v>
          </cell>
          <cell r="Z55">
            <v>15046.686</v>
          </cell>
          <cell r="AA55">
            <v>15821.621999999999</v>
          </cell>
          <cell r="AB55">
            <v>16974.0057142857</v>
          </cell>
          <cell r="AC55">
            <v>18341.3297705943</v>
          </cell>
          <cell r="AD55">
            <v>16098.071096976</v>
          </cell>
        </row>
        <row r="56">
          <cell r="B56" t="str">
            <v>Fiji</v>
          </cell>
          <cell r="C56">
            <v>1202.7416017185001</v>
          </cell>
          <cell r="D56">
            <v>1235.74455195108</v>
          </cell>
          <cell r="E56">
            <v>1194.0603613118099</v>
          </cell>
          <cell r="F56">
            <v>1123.0848676814001</v>
          </cell>
          <cell r="G56">
            <v>1178.0010859830099</v>
          </cell>
          <cell r="H56">
            <v>1141.25576043807</v>
          </cell>
          <cell r="I56">
            <v>1290.2674469818901</v>
          </cell>
          <cell r="J56">
            <v>1177.9476455975698</v>
          </cell>
          <cell r="K56">
            <v>1110.0096801166098</v>
          </cell>
          <cell r="L56">
            <v>1182.6741573033701</v>
          </cell>
          <cell r="M56">
            <v>1337.0172585519099</v>
          </cell>
          <cell r="N56">
            <v>1383.88371852673</v>
          </cell>
          <cell r="O56">
            <v>1532.41120898387</v>
          </cell>
          <cell r="P56">
            <v>1636.1012469394</v>
          </cell>
          <cell r="Q56">
            <v>1825.73209254674</v>
          </cell>
          <cell r="R56">
            <v>1990.92201943589</v>
          </cell>
          <cell r="S56">
            <v>2110.9527542221904</v>
          </cell>
          <cell r="T56">
            <v>2120.21403709284</v>
          </cell>
          <cell r="U56">
            <v>1652.7946715432499</v>
          </cell>
          <cell r="V56">
            <v>1868.37595989084</v>
          </cell>
          <cell r="W56">
            <v>1652.5221680662401</v>
          </cell>
          <cell r="X56">
            <v>1661.8776926540199</v>
          </cell>
          <cell r="Y56">
            <v>1811.47012572369</v>
          </cell>
          <cell r="Z56">
            <v>2238.9503443124399</v>
          </cell>
          <cell r="AA56">
            <v>2627.1634924333198</v>
          </cell>
          <cell r="AB56">
            <v>2816.01190476191</v>
          </cell>
          <cell r="AC56">
            <v>2977.1816037735903</v>
          </cell>
          <cell r="AD56">
            <v>2494.1554942009898</v>
          </cell>
        </row>
        <row r="57">
          <cell r="B57" t="str">
            <v>Georgia</v>
          </cell>
          <cell r="O57">
            <v>15252.0309788087</v>
          </cell>
          <cell r="P57">
            <v>764.46354668479603</v>
          </cell>
          <cell r="Q57">
            <v>822.52164164640692</v>
          </cell>
          <cell r="R57">
            <v>1896.5596930188101</v>
          </cell>
          <cell r="S57">
            <v>3045.9981310091998</v>
          </cell>
          <cell r="T57">
            <v>3574.9670285727498</v>
          </cell>
          <cell r="U57">
            <v>3619.9569483871501</v>
          </cell>
          <cell r="V57">
            <v>2803.2740486632101</v>
          </cell>
          <cell r="W57">
            <v>3042.0622120223802</v>
          </cell>
          <cell r="X57">
            <v>3205.3836845557103</v>
          </cell>
          <cell r="Y57">
            <v>3395.1930101581602</v>
          </cell>
          <cell r="Z57">
            <v>3991.8755311084101</v>
          </cell>
          <cell r="AA57">
            <v>5111.27354817389</v>
          </cell>
          <cell r="AB57">
            <v>6393.0084163873298</v>
          </cell>
          <cell r="AC57">
            <v>7829.6512859004897</v>
          </cell>
          <cell r="AD57">
            <v>5344.2003583456553</v>
          </cell>
        </row>
        <row r="58">
          <cell r="B58" t="str">
            <v>Guatemala</v>
          </cell>
          <cell r="C58">
            <v>7879.39930003261</v>
          </cell>
          <cell r="D58">
            <v>8607.6996275937599</v>
          </cell>
          <cell r="E58">
            <v>8718.0004140827696</v>
          </cell>
          <cell r="F58">
            <v>9050.0004298519198</v>
          </cell>
          <cell r="G58">
            <v>9470.0004498008493</v>
          </cell>
          <cell r="H58">
            <v>11180.0005310215</v>
          </cell>
          <cell r="I58">
            <v>8446.9337345411295</v>
          </cell>
          <cell r="J58">
            <v>7084.4206489918997</v>
          </cell>
          <cell r="K58">
            <v>7842.8267033564798</v>
          </cell>
          <cell r="L58">
            <v>8310.4111717119195</v>
          </cell>
          <cell r="M58">
            <v>7609.0757496983297</v>
          </cell>
          <cell r="N58">
            <v>9419.584616411621</v>
          </cell>
          <cell r="O58">
            <v>10410.308453447</v>
          </cell>
          <cell r="P58">
            <v>11399.1645134011</v>
          </cell>
          <cell r="Q58">
            <v>12966.101125372299</v>
          </cell>
          <cell r="R58">
            <v>14656.918449108</v>
          </cell>
          <cell r="S58">
            <v>15656.3043874587</v>
          </cell>
          <cell r="T58">
            <v>17775.3113051369</v>
          </cell>
          <cell r="U58">
            <v>19193.3955112896</v>
          </cell>
          <cell r="V58">
            <v>18316.205838473797</v>
          </cell>
          <cell r="W58">
            <v>19288.401365954498</v>
          </cell>
          <cell r="X58">
            <v>21042.7245320365</v>
          </cell>
          <cell r="Y58">
            <v>23308.770480840798</v>
          </cell>
          <cell r="Z58">
            <v>24897.6538081412</v>
          </cell>
          <cell r="AA58">
            <v>27269.995967985702</v>
          </cell>
          <cell r="AB58">
            <v>31788.948878315001</v>
          </cell>
          <cell r="AC58">
            <v>35304.0148347453</v>
          </cell>
          <cell r="AD58">
            <v>28513.876794005599</v>
          </cell>
        </row>
        <row r="59">
          <cell r="B59" t="str">
            <v>Guyana</v>
          </cell>
          <cell r="C59">
            <v>327.23946990686596</v>
          </cell>
          <cell r="D59">
            <v>314.207783215831</v>
          </cell>
          <cell r="E59">
            <v>269.11181871445399</v>
          </cell>
          <cell r="F59">
            <v>273.26545360931595</v>
          </cell>
          <cell r="G59">
            <v>254.10718869508497</v>
          </cell>
          <cell r="H59">
            <v>271.08966789258795</v>
          </cell>
          <cell r="I59">
            <v>306.64356111458301</v>
          </cell>
          <cell r="J59">
            <v>283.25210406179502</v>
          </cell>
          <cell r="K59">
            <v>360.00001709908202</v>
          </cell>
          <cell r="L59">
            <v>380.35627608003</v>
          </cell>
          <cell r="M59">
            <v>396.24791599299402</v>
          </cell>
          <cell r="N59">
            <v>306.04066494265504</v>
          </cell>
          <cell r="O59">
            <v>365.650811018274</v>
          </cell>
          <cell r="P59">
            <v>440.24465895698</v>
          </cell>
          <cell r="Q59">
            <v>524.93335826632801</v>
          </cell>
          <cell r="R59">
            <v>630.50717280462402</v>
          </cell>
          <cell r="S59">
            <v>706.40518444957297</v>
          </cell>
          <cell r="T59">
            <v>749.14332611896907</v>
          </cell>
          <cell r="U59">
            <v>717.62129654365208</v>
          </cell>
          <cell r="V59">
            <v>696.31194608007399</v>
          </cell>
          <cell r="W59">
            <v>712.00441497940005</v>
          </cell>
          <cell r="X59">
            <v>695.24523558100998</v>
          </cell>
          <cell r="Y59">
            <v>722.61249333864293</v>
          </cell>
          <cell r="Z59">
            <v>745.20920519219408</v>
          </cell>
          <cell r="AA59">
            <v>786.125387986654</v>
          </cell>
          <cell r="AB59">
            <v>817.56812209345696</v>
          </cell>
          <cell r="AC59">
            <v>870.26094516624494</v>
          </cell>
          <cell r="AD59">
            <v>788.35523075543858</v>
          </cell>
        </row>
        <row r="60">
          <cell r="B60" t="str">
            <v>Honduras</v>
          </cell>
          <cell r="C60">
            <v>2566.00012187846</v>
          </cell>
          <cell r="D60">
            <v>2819.5001339190599</v>
          </cell>
          <cell r="E60">
            <v>2903.5001379088499</v>
          </cell>
          <cell r="F60">
            <v>3077.0001461496499</v>
          </cell>
          <cell r="G60">
            <v>3319.00015764404</v>
          </cell>
          <cell r="H60">
            <v>3639.5001728669699</v>
          </cell>
          <cell r="I60">
            <v>3808.5001808940401</v>
          </cell>
          <cell r="J60">
            <v>4152.5001972331602</v>
          </cell>
          <cell r="K60">
            <v>4625.5002196994501</v>
          </cell>
          <cell r="L60">
            <v>5167.00024541932</v>
          </cell>
          <cell r="M60">
            <v>3048.8938254797299</v>
          </cell>
          <cell r="N60">
            <v>3068.4640955874702</v>
          </cell>
          <cell r="O60">
            <v>3419.4772370659302</v>
          </cell>
          <cell r="P60">
            <v>3505.9428132223702</v>
          </cell>
          <cell r="Q60">
            <v>3432.3740898546998</v>
          </cell>
          <cell r="R60">
            <v>3912.7533806645397</v>
          </cell>
          <cell r="S60">
            <v>4035.4574894279399</v>
          </cell>
          <cell r="T60">
            <v>4662.0637034432402</v>
          </cell>
          <cell r="U60">
            <v>5201.8957483383992</v>
          </cell>
          <cell r="V60">
            <v>5374.4164281535996</v>
          </cell>
          <cell r="W60">
            <v>5954.4084573539694</v>
          </cell>
          <cell r="X60">
            <v>6321.3601527585697</v>
          </cell>
          <cell r="Y60">
            <v>6502.2163360779005</v>
          </cell>
          <cell r="Z60">
            <v>6859.6478236890407</v>
          </cell>
          <cell r="AA60">
            <v>7454.2065909694302</v>
          </cell>
          <cell r="AB60">
            <v>8294.2416961484087</v>
          </cell>
          <cell r="AC60">
            <v>8981.2811143737399</v>
          </cell>
          <cell r="AD60">
            <v>7618.3187122517029</v>
          </cell>
        </row>
        <row r="61">
          <cell r="B61" t="str">
            <v>Indonesia</v>
          </cell>
          <cell r="C61">
            <v>95374.860725578706</v>
          </cell>
          <cell r="D61">
            <v>106470.288275278</v>
          </cell>
          <cell r="E61">
            <v>109304.642116984</v>
          </cell>
          <cell r="F61">
            <v>99075.113807504196</v>
          </cell>
          <cell r="G61">
            <v>101456.311425851</v>
          </cell>
          <cell r="H61">
            <v>101139.439662769</v>
          </cell>
          <cell r="I61">
            <v>92728.213808808199</v>
          </cell>
          <cell r="J61">
            <v>87864.590688923592</v>
          </cell>
          <cell r="K61">
            <v>97550.800014977794</v>
          </cell>
          <cell r="L61">
            <v>111466.94667139099</v>
          </cell>
          <cell r="M61">
            <v>125721.788776842</v>
          </cell>
          <cell r="N61">
            <v>140820.56549445202</v>
          </cell>
          <cell r="O61">
            <v>152848.47535085399</v>
          </cell>
          <cell r="P61">
            <v>174601.45521397199</v>
          </cell>
          <cell r="Q61">
            <v>195465.71177961401</v>
          </cell>
          <cell r="R61">
            <v>223361.00601827801</v>
          </cell>
          <cell r="S61">
            <v>250746.096587751</v>
          </cell>
          <cell r="T61">
            <v>238407.93155220101</v>
          </cell>
          <cell r="U61">
            <v>105469.472107405</v>
          </cell>
          <cell r="V61">
            <v>154705.026512474</v>
          </cell>
          <cell r="W61">
            <v>165520.62623866799</v>
          </cell>
          <cell r="X61">
            <v>160657.46776639501</v>
          </cell>
          <cell r="Y61">
            <v>195593.218417522</v>
          </cell>
          <cell r="Z61">
            <v>234834.039823511</v>
          </cell>
          <cell r="AA61">
            <v>257005.48064877201</v>
          </cell>
          <cell r="AB61">
            <v>286956.80086871603</v>
          </cell>
          <cell r="AC61">
            <v>364239.01340401103</v>
          </cell>
          <cell r="AD61">
            <v>267725.71063250641</v>
          </cell>
        </row>
        <row r="62">
          <cell r="B62" t="str">
            <v>Iran, Islamic Rep.</v>
          </cell>
          <cell r="C62">
            <v>93772.160914125707</v>
          </cell>
          <cell r="D62">
            <v>106589.08483396099</v>
          </cell>
          <cell r="E62">
            <v>133393.175216081</v>
          </cell>
          <cell r="F62">
            <v>162432.193372265</v>
          </cell>
          <cell r="G62">
            <v>168411.102972008</v>
          </cell>
          <cell r="H62">
            <v>79863.967860706689</v>
          </cell>
          <cell r="I62">
            <v>83336.090158046005</v>
          </cell>
          <cell r="J62">
            <v>95985.558685810509</v>
          </cell>
          <cell r="K62">
            <v>84167.368919201705</v>
          </cell>
          <cell r="L62">
            <v>81218.629430113389</v>
          </cell>
          <cell r="M62">
            <v>84973.364637786799</v>
          </cell>
          <cell r="N62">
            <v>97361.328147536391</v>
          </cell>
          <cell r="O62">
            <v>114775.365255132</v>
          </cell>
          <cell r="P62">
            <v>85877.418058087496</v>
          </cell>
          <cell r="Q62">
            <v>67093.769937207602</v>
          </cell>
          <cell r="R62">
            <v>90838.371354381496</v>
          </cell>
          <cell r="S62">
            <v>110622.689810567</v>
          </cell>
          <cell r="T62">
            <v>106350.944426179</v>
          </cell>
          <cell r="U62">
            <v>97869.171866760895</v>
          </cell>
          <cell r="V62">
            <v>104656.042245759</v>
          </cell>
          <cell r="W62">
            <v>96440.162166962487</v>
          </cell>
          <cell r="X62">
            <v>115434.905035298</v>
          </cell>
          <cell r="Y62">
            <v>116420.834380498</v>
          </cell>
          <cell r="Z62">
            <v>133969.210335668</v>
          </cell>
          <cell r="AA62">
            <v>161260.58034178201</v>
          </cell>
          <cell r="AB62">
            <v>188479.39286505603</v>
          </cell>
          <cell r="AC62">
            <v>212491.67046417401</v>
          </cell>
          <cell r="AD62">
            <v>162524.3376774356</v>
          </cell>
        </row>
        <row r="63">
          <cell r="B63" t="str">
            <v>Jamaica</v>
          </cell>
          <cell r="C63">
            <v>2846.06563946708</v>
          </cell>
          <cell r="D63">
            <v>3126.37674925397</v>
          </cell>
          <cell r="E63">
            <v>3589.5900242571897</v>
          </cell>
          <cell r="F63">
            <v>3190.5314145897996</v>
          </cell>
          <cell r="G63">
            <v>2351.35827180157</v>
          </cell>
          <cell r="H63">
            <v>2211.6665961317999</v>
          </cell>
          <cell r="I63">
            <v>2628.9305864417697</v>
          </cell>
          <cell r="J63">
            <v>2964.9310190409301</v>
          </cell>
          <cell r="K63">
            <v>3533.6409131843798</v>
          </cell>
          <cell r="L63">
            <v>4097.1982575819002</v>
          </cell>
          <cell r="M63">
            <v>5174.8677737318994</v>
          </cell>
          <cell r="N63">
            <v>4857.5269152027804</v>
          </cell>
          <cell r="O63">
            <v>4055.2878298619098</v>
          </cell>
          <cell r="P63">
            <v>5580.3332716124396</v>
          </cell>
          <cell r="Q63">
            <v>6783.6218487394999</v>
          </cell>
          <cell r="R63">
            <v>5144.8068804838394</v>
          </cell>
          <cell r="S63">
            <v>6947.7068010118901</v>
          </cell>
          <cell r="T63">
            <v>7259.8716184435598</v>
          </cell>
          <cell r="U63">
            <v>7637.6532523364003</v>
          </cell>
          <cell r="V63">
            <v>7316.4581055782501</v>
          </cell>
          <cell r="W63">
            <v>7467.03250902134</v>
          </cell>
          <cell r="X63">
            <v>7894.1855580932997</v>
          </cell>
          <cell r="Y63">
            <v>8079.5750299930905</v>
          </cell>
          <cell r="Z63">
            <v>7814.4253178027393</v>
          </cell>
          <cell r="AA63">
            <v>8800.7973962571214</v>
          </cell>
          <cell r="AB63">
            <v>9397.6921655092301</v>
          </cell>
          <cell r="AC63">
            <v>10565.311718360099</v>
          </cell>
          <cell r="AD63">
            <v>8931.5603255844562</v>
          </cell>
        </row>
        <row r="64">
          <cell r="B64" t="str">
            <v>Jordan</v>
          </cell>
          <cell r="C64">
            <v>3907.7491474996</v>
          </cell>
          <cell r="D64">
            <v>4388.36716273404</v>
          </cell>
          <cell r="E64">
            <v>4683.7923784893401</v>
          </cell>
          <cell r="F64">
            <v>4921.7630110492801</v>
          </cell>
          <cell r="G64">
            <v>4971.8824500783894</v>
          </cell>
          <cell r="H64">
            <v>5001.1823899800002</v>
          </cell>
          <cell r="I64">
            <v>6404.0846304599199</v>
          </cell>
          <cell r="J64">
            <v>6750.8719633333403</v>
          </cell>
          <cell r="K64">
            <v>6324.2244780000001</v>
          </cell>
          <cell r="L64">
            <v>4252.4371312499998</v>
          </cell>
          <cell r="M64">
            <v>4160.5842432499994</v>
          </cell>
          <cell r="N64">
            <v>4345.062895</v>
          </cell>
          <cell r="O64">
            <v>5369.1789891955004</v>
          </cell>
          <cell r="P64">
            <v>5531.6199250700201</v>
          </cell>
          <cell r="Q64">
            <v>6197.3518191462608</v>
          </cell>
          <cell r="R64">
            <v>6730.5169998516403</v>
          </cell>
          <cell r="S64">
            <v>6928.3284319653694</v>
          </cell>
          <cell r="T64">
            <v>7246.2517891418893</v>
          </cell>
          <cell r="U64">
            <v>7912.2995740570195</v>
          </cell>
          <cell r="V64">
            <v>8149.1051316646799</v>
          </cell>
          <cell r="W64">
            <v>8460.5347732503506</v>
          </cell>
          <cell r="X64">
            <v>8975.296135040031</v>
          </cell>
          <cell r="Y64">
            <v>9582.4717910578202</v>
          </cell>
          <cell r="Z64">
            <v>10195.680843721</v>
          </cell>
          <cell r="AA64">
            <v>11398.2049604319</v>
          </cell>
          <cell r="AB64">
            <v>12712.128923185799</v>
          </cell>
          <cell r="AC64">
            <v>14317.6853930982</v>
          </cell>
          <cell r="AD64">
            <v>11641.234382298944</v>
          </cell>
        </row>
        <row r="65">
          <cell r="B65" t="str">
            <v>Kazakhstan</v>
          </cell>
          <cell r="O65">
            <v>2876.6832379719499</v>
          </cell>
          <cell r="P65">
            <v>5152.3322228944198</v>
          </cell>
          <cell r="Q65">
            <v>11649.283667621799</v>
          </cell>
          <cell r="R65">
            <v>16594.265145007601</v>
          </cell>
          <cell r="S65">
            <v>20893.305130601599</v>
          </cell>
          <cell r="T65">
            <v>22129.0503947291</v>
          </cell>
          <cell r="U65">
            <v>21623.049032476101</v>
          </cell>
          <cell r="V65">
            <v>16955.4953097748</v>
          </cell>
          <cell r="W65">
            <v>18275.168378075999</v>
          </cell>
          <cell r="X65">
            <v>22134.5875490135</v>
          </cell>
          <cell r="Y65">
            <v>24599.485702653103</v>
          </cell>
          <cell r="Z65">
            <v>30859.611046600003</v>
          </cell>
          <cell r="AA65">
            <v>43151.647002609599</v>
          </cell>
          <cell r="AB65">
            <v>57123.6717338952</v>
          </cell>
          <cell r="AC65">
            <v>77236.8942818621</v>
          </cell>
          <cell r="AD65">
            <v>46594.261953524001</v>
          </cell>
        </row>
        <row r="66">
          <cell r="B66" t="str">
            <v>Lesotho</v>
          </cell>
          <cell r="C66">
            <v>446.37897127044704</v>
          </cell>
          <cell r="D66">
            <v>453.86011574175501</v>
          </cell>
          <cell r="E66">
            <v>410.10102893881799</v>
          </cell>
          <cell r="F66">
            <v>435.32408383233701</v>
          </cell>
          <cell r="G66">
            <v>393.52829430782299</v>
          </cell>
          <cell r="H66">
            <v>305.45383696124202</v>
          </cell>
          <cell r="I66">
            <v>341.42588631313805</v>
          </cell>
          <cell r="J66">
            <v>465.58929693131103</v>
          </cell>
          <cell r="K66">
            <v>507.24881019166304</v>
          </cell>
          <cell r="L66">
            <v>541.31650289176605</v>
          </cell>
          <cell r="M66">
            <v>650.16440482237601</v>
          </cell>
          <cell r="N66">
            <v>715.49126788006697</v>
          </cell>
          <cell r="O66">
            <v>834.49561898471507</v>
          </cell>
          <cell r="P66">
            <v>820.60868003905591</v>
          </cell>
          <cell r="Q66">
            <v>856.87152179530699</v>
          </cell>
          <cell r="R66">
            <v>965.37774587382501</v>
          </cell>
          <cell r="S66">
            <v>941.14712664051808</v>
          </cell>
          <cell r="T66">
            <v>1011.0619171865101</v>
          </cell>
          <cell r="U66">
            <v>874.34400183755406</v>
          </cell>
          <cell r="V66">
            <v>919.017176494924</v>
          </cell>
          <cell r="W66">
            <v>827.64651061982795</v>
          </cell>
          <cell r="X66">
            <v>699.34435093207105</v>
          </cell>
          <cell r="Y66">
            <v>759.26993864490998</v>
          </cell>
          <cell r="Z66">
            <v>1118.0995792632</v>
          </cell>
          <cell r="AA66">
            <v>1391.5699960467</v>
          </cell>
          <cell r="AB66">
            <v>1491.4540505597101</v>
          </cell>
          <cell r="AC66">
            <v>1634.1684267727098</v>
          </cell>
          <cell r="AD66">
            <v>1278.9123982574461</v>
          </cell>
        </row>
        <row r="67">
          <cell r="B67" t="str">
            <v>Macedonia, FYR</v>
          </cell>
          <cell r="C67">
            <v>4059.5882397269502</v>
          </cell>
          <cell r="D67">
            <v>3999.8254617890798</v>
          </cell>
          <cell r="E67">
            <v>3474.1264069942004</v>
          </cell>
          <cell r="F67">
            <v>2568.9328268537797</v>
          </cell>
          <cell r="G67">
            <v>2460.5222002536098</v>
          </cell>
          <cell r="H67">
            <v>2487.2598342322699</v>
          </cell>
          <cell r="I67">
            <v>3456.7029385362803</v>
          </cell>
          <cell r="J67">
            <v>3961.2012375085201</v>
          </cell>
          <cell r="K67">
            <v>3535.8522055808298</v>
          </cell>
          <cell r="L67">
            <v>5694.3820076318398</v>
          </cell>
          <cell r="M67">
            <v>9156.4438508688309</v>
          </cell>
          <cell r="N67">
            <v>15600.2340048481</v>
          </cell>
          <cell r="O67">
            <v>2322.7825256555602</v>
          </cell>
          <cell r="P67">
            <v>2555.0900025025899</v>
          </cell>
          <cell r="Q67">
            <v>3386.5120940247098</v>
          </cell>
          <cell r="R67">
            <v>4316.3880414697405</v>
          </cell>
          <cell r="S67">
            <v>4420.42817567354</v>
          </cell>
          <cell r="T67">
            <v>3734.5628562146799</v>
          </cell>
          <cell r="U67">
            <v>3583.4143472767801</v>
          </cell>
          <cell r="V67">
            <v>3674.8646075080196</v>
          </cell>
          <cell r="W67">
            <v>3582.8011641083299</v>
          </cell>
          <cell r="X67">
            <v>3437.1372402072402</v>
          </cell>
          <cell r="Y67">
            <v>3769.1692992190801</v>
          </cell>
          <cell r="Z67">
            <v>4630.9662653420492</v>
          </cell>
          <cell r="AA67">
            <v>5376.6914969640802</v>
          </cell>
          <cell r="AB67">
            <v>5775.1746962975103</v>
          </cell>
          <cell r="AC67">
            <v>6248.0252209792807</v>
          </cell>
          <cell r="AD67">
            <v>5160.0053957604005</v>
          </cell>
        </row>
        <row r="68">
          <cell r="B68" t="str">
            <v>Maldives</v>
          </cell>
          <cell r="C68">
            <v>58.3162521113968</v>
          </cell>
          <cell r="D68">
            <v>68.302406917073398</v>
          </cell>
          <cell r="E68">
            <v>81.056340765335889</v>
          </cell>
          <cell r="F68">
            <v>88.0018278648066</v>
          </cell>
          <cell r="G68">
            <v>105.11678333934699</v>
          </cell>
          <cell r="H68">
            <v>124.75095558922401</v>
          </cell>
          <cell r="I68">
            <v>146.702167247261</v>
          </cell>
          <cell r="J68">
            <v>138.66231808473</v>
          </cell>
          <cell r="K68">
            <v>165.942861141663</v>
          </cell>
          <cell r="L68">
            <v>187.29963346663001</v>
          </cell>
          <cell r="M68">
            <v>215.043969849246</v>
          </cell>
          <cell r="N68">
            <v>244.39676192333999</v>
          </cell>
          <cell r="O68">
            <v>284.87491957764098</v>
          </cell>
          <cell r="P68">
            <v>322.41783716197097</v>
          </cell>
          <cell r="Q68">
            <v>356.01339570854003</v>
          </cell>
          <cell r="R68">
            <v>398.98533984706904</v>
          </cell>
          <cell r="S68">
            <v>450.38282535898298</v>
          </cell>
          <cell r="T68">
            <v>508.22360345633098</v>
          </cell>
          <cell r="U68">
            <v>540.096399872147</v>
          </cell>
          <cell r="V68">
            <v>589.23975680161595</v>
          </cell>
          <cell r="W68">
            <v>624.33401074556105</v>
          </cell>
          <cell r="X68">
            <v>624.96425125421297</v>
          </cell>
          <cell r="Y68">
            <v>640.703125</v>
          </cell>
          <cell r="Z68">
            <v>692.4375</v>
          </cell>
          <cell r="AA68">
            <v>806.12180471185104</v>
          </cell>
          <cell r="AB68">
            <v>795.25121440290604</v>
          </cell>
          <cell r="AC68">
            <v>987.91667919277302</v>
          </cell>
          <cell r="AD68">
            <v>784.48606466150591</v>
          </cell>
        </row>
        <row r="69">
          <cell r="B69" t="str">
            <v>Moldova</v>
          </cell>
          <cell r="O69">
            <v>863.55862157756701</v>
          </cell>
          <cell r="P69">
            <v>1110.3658633438499</v>
          </cell>
          <cell r="Q69">
            <v>1158.1906658372002</v>
          </cell>
          <cell r="R69">
            <v>1439.97622222222</v>
          </cell>
          <cell r="S69">
            <v>1695.2463043478301</v>
          </cell>
          <cell r="T69">
            <v>1930.1196969697</v>
          </cell>
          <cell r="U69">
            <v>1695.4886617100399</v>
          </cell>
          <cell r="V69">
            <v>1171.2503802281399</v>
          </cell>
          <cell r="W69">
            <v>1288.8173773129502</v>
          </cell>
          <cell r="X69">
            <v>1480.3418803418799</v>
          </cell>
          <cell r="Y69">
            <v>1661.82863036912</v>
          </cell>
          <cell r="Z69">
            <v>1980.5594099698501</v>
          </cell>
          <cell r="AA69">
            <v>2597.9328532826398</v>
          </cell>
          <cell r="AB69">
            <v>2988.33250989613</v>
          </cell>
          <cell r="AC69">
            <v>3242.0754127467003</v>
          </cell>
          <cell r="AD69">
            <v>2494.1457632528882</v>
          </cell>
        </row>
        <row r="70">
          <cell r="B70" t="str">
            <v>Morocco</v>
          </cell>
          <cell r="C70">
            <v>18820.5890564691</v>
          </cell>
          <cell r="D70">
            <v>15280.3128506989</v>
          </cell>
          <cell r="E70">
            <v>15423.766905963101</v>
          </cell>
          <cell r="F70">
            <v>13941.526101875599</v>
          </cell>
          <cell r="G70">
            <v>12751.200301000701</v>
          </cell>
          <cell r="H70">
            <v>12870.2603890633</v>
          </cell>
          <cell r="I70">
            <v>16994.4831198215</v>
          </cell>
          <cell r="J70">
            <v>18745.958259880703</v>
          </cell>
          <cell r="K70">
            <v>22198.7955054509</v>
          </cell>
          <cell r="L70">
            <v>22847.726815899598</v>
          </cell>
          <cell r="M70">
            <v>25820.235981844198</v>
          </cell>
          <cell r="N70">
            <v>27836.5598313913</v>
          </cell>
          <cell r="O70">
            <v>28450.920164560899</v>
          </cell>
          <cell r="P70">
            <v>26801.892126425097</v>
          </cell>
          <cell r="Q70">
            <v>30352.097180017001</v>
          </cell>
          <cell r="R70">
            <v>32985.271776745401</v>
          </cell>
          <cell r="S70">
            <v>36638.853754513701</v>
          </cell>
          <cell r="T70">
            <v>33414.383940279899</v>
          </cell>
          <cell r="U70">
            <v>35817.410029883002</v>
          </cell>
          <cell r="V70">
            <v>35248.778548244802</v>
          </cell>
          <cell r="W70">
            <v>33335.180542993905</v>
          </cell>
          <cell r="X70">
            <v>33901.2074254787</v>
          </cell>
          <cell r="Y70">
            <v>36093.085926866901</v>
          </cell>
          <cell r="Z70">
            <v>43813.286495387896</v>
          </cell>
          <cell r="AA70">
            <v>50030.656986436297</v>
          </cell>
          <cell r="AB70">
            <v>51621.011824580004</v>
          </cell>
          <cell r="AC70">
            <v>57407.335120846707</v>
          </cell>
          <cell r="AD70">
            <v>47793.075270823567</v>
          </cell>
        </row>
        <row r="71">
          <cell r="B71" t="str">
            <v>Nicaragua</v>
          </cell>
          <cell r="C71">
            <v>1410.1925100266799</v>
          </cell>
          <cell r="D71">
            <v>1659.97131501799</v>
          </cell>
          <cell r="E71">
            <v>1922.1578694936402</v>
          </cell>
          <cell r="F71">
            <v>2232.00835619497</v>
          </cell>
          <cell r="G71">
            <v>3053.07838546935</v>
          </cell>
          <cell r="H71">
            <v>2966.93980439389</v>
          </cell>
          <cell r="I71">
            <v>4464.8804076986999</v>
          </cell>
          <cell r="J71">
            <v>2624.21712378036</v>
          </cell>
          <cell r="K71">
            <v>1154.2326958247299</v>
          </cell>
          <cell r="L71">
            <v>1602.65013391761</v>
          </cell>
          <cell r="M71">
            <v>399.676288</v>
          </cell>
          <cell r="N71">
            <v>2831.4303901651701</v>
          </cell>
          <cell r="O71">
            <v>2997.5721599999997</v>
          </cell>
          <cell r="P71">
            <v>2868.4901139891699</v>
          </cell>
          <cell r="Q71">
            <v>2938.7961528631099</v>
          </cell>
          <cell r="R71">
            <v>3184.82857728104</v>
          </cell>
          <cell r="S71">
            <v>3316.6657744797103</v>
          </cell>
          <cell r="T71">
            <v>3384.1830695655499</v>
          </cell>
          <cell r="U71">
            <v>3569.2553741312499</v>
          </cell>
          <cell r="V71">
            <v>3739.8588662183602</v>
          </cell>
          <cell r="W71">
            <v>3938.66360761039</v>
          </cell>
          <cell r="X71">
            <v>4102.2928982043695</v>
          </cell>
          <cell r="Y71">
            <v>4024.7143231770001</v>
          </cell>
          <cell r="Z71">
            <v>4099.8217899406009</v>
          </cell>
          <cell r="AA71">
            <v>4496.4174694474805</v>
          </cell>
          <cell r="AB71">
            <v>4910.0661673043205</v>
          </cell>
          <cell r="AC71">
            <v>5368.8644588977695</v>
          </cell>
          <cell r="AD71">
            <v>4579.9768417534342</v>
          </cell>
        </row>
        <row r="72">
          <cell r="B72" t="str">
            <v>Paraguay</v>
          </cell>
          <cell r="C72">
            <v>4094.8104881574504</v>
          </cell>
          <cell r="D72">
            <v>5219.5168101229892</v>
          </cell>
          <cell r="E72">
            <v>5469.6285740352896</v>
          </cell>
          <cell r="F72">
            <v>6068.7710411369499</v>
          </cell>
          <cell r="G72">
            <v>4931.25418588707</v>
          </cell>
          <cell r="H72">
            <v>4214.4558628634004</v>
          </cell>
          <cell r="I72">
            <v>5032.4016041720906</v>
          </cell>
          <cell r="J72">
            <v>4216.1858761208896</v>
          </cell>
          <cell r="K72">
            <v>5584.01985414507</v>
          </cell>
          <cell r="L72">
            <v>4045.8415216301996</v>
          </cell>
          <cell r="M72">
            <v>5264.5877726041199</v>
          </cell>
          <cell r="N72">
            <v>5839.5380920542402</v>
          </cell>
          <cell r="O72">
            <v>6038.8406578268296</v>
          </cell>
          <cell r="P72">
            <v>6285.1795794405898</v>
          </cell>
          <cell r="Q72">
            <v>6940.6889242965099</v>
          </cell>
          <cell r="R72">
            <v>8065.8105934793693</v>
          </cell>
          <cell r="S72">
            <v>8753.585599474909</v>
          </cell>
          <cell r="T72">
            <v>8872.0956503971702</v>
          </cell>
          <cell r="U72">
            <v>7915.1335527007896</v>
          </cell>
          <cell r="V72">
            <v>7300.6945653190696</v>
          </cell>
          <cell r="W72">
            <v>7095.1485846385694</v>
          </cell>
          <cell r="X72">
            <v>6445.7641699118794</v>
          </cell>
          <cell r="Y72">
            <v>5091.4980443231498</v>
          </cell>
          <cell r="Z72">
            <v>5551.7994373002693</v>
          </cell>
          <cell r="AA72">
            <v>6949.7343104476295</v>
          </cell>
          <cell r="AB72">
            <v>7473.2999886692905</v>
          </cell>
          <cell r="AC72">
            <v>8772.7073425747913</v>
          </cell>
          <cell r="AD72">
            <v>6767.8078246630266</v>
          </cell>
        </row>
        <row r="73">
          <cell r="B73" t="str">
            <v>Peru</v>
          </cell>
          <cell r="C73">
            <v>20652.923199185501</v>
          </cell>
          <cell r="D73">
            <v>24957.3826080742</v>
          </cell>
          <cell r="E73">
            <v>24814.716544137798</v>
          </cell>
          <cell r="F73">
            <v>19295.081799363503</v>
          </cell>
          <cell r="G73">
            <v>19888.084926878</v>
          </cell>
          <cell r="H73">
            <v>17209.102181936898</v>
          </cell>
          <cell r="I73">
            <v>25819.143762238</v>
          </cell>
          <cell r="J73">
            <v>42636.584113948302</v>
          </cell>
          <cell r="K73">
            <v>33733.605545923703</v>
          </cell>
          <cell r="L73">
            <v>41632.441798971595</v>
          </cell>
          <cell r="M73">
            <v>28975.081664840298</v>
          </cell>
          <cell r="N73">
            <v>34544.983818770197</v>
          </cell>
          <cell r="O73">
            <v>35890.618762475096</v>
          </cell>
          <cell r="P73">
            <v>34805.025125628097</v>
          </cell>
          <cell r="Q73">
            <v>44858.885096700804</v>
          </cell>
          <cell r="R73">
            <v>53606.901366826794</v>
          </cell>
          <cell r="S73">
            <v>55837.718940936902</v>
          </cell>
          <cell r="T73">
            <v>59092.591434823495</v>
          </cell>
          <cell r="U73">
            <v>56751.5358361775</v>
          </cell>
          <cell r="V73">
            <v>51553.300492610899</v>
          </cell>
          <cell r="W73">
            <v>53322.797803771798</v>
          </cell>
          <cell r="X73">
            <v>53933.070454653396</v>
          </cell>
          <cell r="Y73">
            <v>57040.168672415399</v>
          </cell>
          <cell r="Z73">
            <v>61489.773083279404</v>
          </cell>
          <cell r="AA73">
            <v>69662.717888351806</v>
          </cell>
          <cell r="AB73">
            <v>79393.789355218003</v>
          </cell>
          <cell r="AC73">
            <v>93267.836372040503</v>
          </cell>
          <cell r="AD73">
            <v>72170.857074261032</v>
          </cell>
        </row>
        <row r="74">
          <cell r="B74" t="str">
            <v>Philippines</v>
          </cell>
          <cell r="C74">
            <v>32450.397797394602</v>
          </cell>
          <cell r="D74">
            <v>35646.643186325906</v>
          </cell>
          <cell r="E74">
            <v>37140.160181533094</v>
          </cell>
          <cell r="F74">
            <v>33212.130449289602</v>
          </cell>
          <cell r="G74">
            <v>31408.4797003563</v>
          </cell>
          <cell r="H74">
            <v>30734.266226003801</v>
          </cell>
          <cell r="I74">
            <v>29868.362280208501</v>
          </cell>
          <cell r="J74">
            <v>33195.970171150198</v>
          </cell>
          <cell r="K74">
            <v>37885.488952487198</v>
          </cell>
          <cell r="L74">
            <v>42647.186045591705</v>
          </cell>
          <cell r="M74">
            <v>44163.995206306798</v>
          </cell>
          <cell r="N74">
            <v>45321.216184367106</v>
          </cell>
          <cell r="O74">
            <v>52981.536176930196</v>
          </cell>
          <cell r="P74">
            <v>54368.2844268763</v>
          </cell>
          <cell r="Q74">
            <v>64084.4601244644</v>
          </cell>
          <cell r="R74">
            <v>75525.140810747602</v>
          </cell>
          <cell r="S74">
            <v>84371.353323564705</v>
          </cell>
          <cell r="T74">
            <v>83735.9847224603</v>
          </cell>
          <cell r="U74">
            <v>66596.375287992298</v>
          </cell>
          <cell r="V74">
            <v>76157.135492992791</v>
          </cell>
          <cell r="W74">
            <v>75912.111286481202</v>
          </cell>
          <cell r="X74">
            <v>71215.635978910694</v>
          </cell>
          <cell r="Y74">
            <v>76813.915317222898</v>
          </cell>
          <cell r="Z74">
            <v>79633.515773937703</v>
          </cell>
          <cell r="AA74">
            <v>86703.108944665903</v>
          </cell>
          <cell r="AB74">
            <v>98371.437488304102</v>
          </cell>
          <cell r="AC74">
            <v>116931.424877942</v>
          </cell>
          <cell r="AD74">
            <v>91690.680480414521</v>
          </cell>
        </row>
        <row r="75">
          <cell r="B75" t="str">
            <v>Samoa</v>
          </cell>
          <cell r="C75">
            <v>104.395084367546</v>
          </cell>
          <cell r="D75">
            <v>98.123931930852009</v>
          </cell>
          <cell r="E75">
            <v>100.63610552694401</v>
          </cell>
          <cell r="F75">
            <v>92.867212074256898</v>
          </cell>
          <cell r="G75">
            <v>91.133059004930502</v>
          </cell>
          <cell r="H75">
            <v>86.991730131885205</v>
          </cell>
          <cell r="I75">
            <v>92.432844390324306</v>
          </cell>
          <cell r="J75">
            <v>102.054244847316</v>
          </cell>
          <cell r="K75">
            <v>113.852705407713</v>
          </cell>
          <cell r="L75">
            <v>116.459365531522</v>
          </cell>
          <cell r="M75">
            <v>149.94790712214302</v>
          </cell>
          <cell r="N75">
            <v>145.234226898255</v>
          </cell>
          <cell r="O75">
            <v>158.87352754608699</v>
          </cell>
          <cell r="P75">
            <v>163.23648775331699</v>
          </cell>
          <cell r="Q75">
            <v>129.94830617221299</v>
          </cell>
          <cell r="R75">
            <v>199.13535945842102</v>
          </cell>
          <cell r="S75">
            <v>212.40199008855302</v>
          </cell>
          <cell r="T75">
            <v>230.60348589451701</v>
          </cell>
          <cell r="U75">
            <v>224.03965933712499</v>
          </cell>
          <cell r="V75">
            <v>218.24084915369298</v>
          </cell>
          <cell r="W75">
            <v>219.659628831286</v>
          </cell>
          <cell r="X75">
            <v>231.894341152826</v>
          </cell>
          <cell r="Y75">
            <v>255.61162794521204</v>
          </cell>
          <cell r="Z75">
            <v>283.75777745292601</v>
          </cell>
          <cell r="AA75">
            <v>308.88200224874703</v>
          </cell>
          <cell r="AB75">
            <v>339.93790434494099</v>
          </cell>
          <cell r="AC75">
            <v>364.627346511415</v>
          </cell>
          <cell r="AD75">
            <v>310.56333170064823</v>
          </cell>
        </row>
        <row r="76">
          <cell r="B76" t="str">
            <v>Serbia and Montenegro</v>
          </cell>
          <cell r="U76">
            <v>16092.646422187399</v>
          </cell>
          <cell r="V76">
            <v>11132.937106405199</v>
          </cell>
          <cell r="W76">
            <v>8963.3246050937996</v>
          </cell>
          <cell r="X76">
            <v>11758.5378582996</v>
          </cell>
          <cell r="Y76">
            <v>15831.4713297037</v>
          </cell>
          <cell r="Z76">
            <v>20339.6839185137</v>
          </cell>
          <cell r="AA76">
            <v>24517.897938345603</v>
          </cell>
          <cell r="AB76">
            <v>26231.5052555076</v>
          </cell>
          <cell r="AC76">
            <v>31588.8856472072</v>
          </cell>
          <cell r="AD76">
            <v>23701.888817855557</v>
          </cell>
        </row>
        <row r="77">
          <cell r="B77" t="str">
            <v>Sri Lanka</v>
          </cell>
          <cell r="C77">
            <v>4001.8749243982102</v>
          </cell>
          <cell r="D77">
            <v>4416.7619245557507</v>
          </cell>
          <cell r="E77">
            <v>4768.30674610801</v>
          </cell>
          <cell r="F77">
            <v>5147.3138382306197</v>
          </cell>
          <cell r="G77">
            <v>6033.5927791222402</v>
          </cell>
          <cell r="H77">
            <v>5968.4348365457499</v>
          </cell>
          <cell r="I77">
            <v>6396.1748065871807</v>
          </cell>
          <cell r="J77">
            <v>6660.5798123721506</v>
          </cell>
          <cell r="K77">
            <v>6961.5931423792499</v>
          </cell>
          <cell r="L77">
            <v>6987.8491968818498</v>
          </cell>
          <cell r="M77">
            <v>8031.9663862050202</v>
          </cell>
          <cell r="N77">
            <v>9000.0362568434794</v>
          </cell>
          <cell r="O77">
            <v>9703.0946534450213</v>
          </cell>
          <cell r="P77">
            <v>10338.2158923231</v>
          </cell>
          <cell r="Q77">
            <v>11718.756244922901</v>
          </cell>
          <cell r="R77">
            <v>13029.293546946401</v>
          </cell>
          <cell r="S77">
            <v>13897.3752464975</v>
          </cell>
          <cell r="T77">
            <v>15090.752790022099</v>
          </cell>
          <cell r="U77">
            <v>15794.9438468836</v>
          </cell>
          <cell r="V77">
            <v>15657.3505230023</v>
          </cell>
          <cell r="W77">
            <v>16331.862796130199</v>
          </cell>
          <cell r="X77">
            <v>15745.6875474923</v>
          </cell>
          <cell r="Y77">
            <v>16536.1786827412</v>
          </cell>
          <cell r="Z77">
            <v>18246.413703912498</v>
          </cell>
          <cell r="AA77">
            <v>20054.863182600697</v>
          </cell>
          <cell r="AB77">
            <v>23534.174584340399</v>
          </cell>
          <cell r="AC77">
            <v>26794.458818220603</v>
          </cell>
          <cell r="AD77">
            <v>21033.217794363081</v>
          </cell>
        </row>
        <row r="78">
          <cell r="B78" t="str">
            <v>Swaziland</v>
          </cell>
          <cell r="C78">
            <v>542.59356050008398</v>
          </cell>
          <cell r="D78">
            <v>575.60172129129194</v>
          </cell>
          <cell r="E78">
            <v>505.42916137110802</v>
          </cell>
          <cell r="F78">
            <v>521.11159742039808</v>
          </cell>
          <cell r="G78">
            <v>460.53582400109002</v>
          </cell>
          <cell r="H78">
            <v>367.41251512316296</v>
          </cell>
          <cell r="I78">
            <v>452.41100016447598</v>
          </cell>
          <cell r="J78">
            <v>584.47710699999902</v>
          </cell>
          <cell r="K78">
            <v>695.81683558333293</v>
          </cell>
          <cell r="L78">
            <v>698.54403450000098</v>
          </cell>
          <cell r="M78">
            <v>859.90589333333503</v>
          </cell>
          <cell r="N78">
            <v>910.19054933333496</v>
          </cell>
          <cell r="O78">
            <v>1002.5855825000001</v>
          </cell>
          <cell r="P78">
            <v>1062.7035319133299</v>
          </cell>
          <cell r="Q78">
            <v>1146.35789244433</v>
          </cell>
          <cell r="R78">
            <v>1364.6292424031701</v>
          </cell>
          <cell r="S78">
            <v>1331.30856868667</v>
          </cell>
          <cell r="T78">
            <v>1436.5149512083299</v>
          </cell>
          <cell r="U78">
            <v>1357.3296540941699</v>
          </cell>
          <cell r="V78">
            <v>1377.0982038449999</v>
          </cell>
          <cell r="W78">
            <v>1389.64428359264</v>
          </cell>
          <cell r="X78">
            <v>1260.7199730329799</v>
          </cell>
          <cell r="Y78">
            <v>1194.3136975229399</v>
          </cell>
          <cell r="Z78">
            <v>1906.5395851785302</v>
          </cell>
          <cell r="AA78">
            <v>2386.11451340331</v>
          </cell>
          <cell r="AB78">
            <v>2608.5939462446599</v>
          </cell>
          <cell r="AC78">
            <v>2636.9185294117597</v>
          </cell>
          <cell r="AD78">
            <v>2146.4960543522402</v>
          </cell>
        </row>
        <row r="79">
          <cell r="B79" t="str">
            <v>Syrian Arab Republic</v>
          </cell>
          <cell r="C79">
            <v>12979.747295258599</v>
          </cell>
          <cell r="D79">
            <v>16652.4056532129</v>
          </cell>
          <cell r="E79">
            <v>17414.684161229801</v>
          </cell>
          <cell r="F79">
            <v>18649.109983759099</v>
          </cell>
          <cell r="G79">
            <v>19170.992951336098</v>
          </cell>
          <cell r="H79">
            <v>21176.845429839301</v>
          </cell>
          <cell r="I79">
            <v>25428.245050647402</v>
          </cell>
          <cell r="J79">
            <v>32496.693103462101</v>
          </cell>
          <cell r="K79">
            <v>16537.511896600703</v>
          </cell>
          <cell r="L79">
            <v>9848.7514822554494</v>
          </cell>
          <cell r="M79">
            <v>12302.980284273301</v>
          </cell>
          <cell r="N79">
            <v>14156.4289463121</v>
          </cell>
          <cell r="O79">
            <v>13682.9135380997</v>
          </cell>
          <cell r="P79">
            <v>13643.6337654856</v>
          </cell>
          <cell r="Q79">
            <v>15152.5289153177</v>
          </cell>
          <cell r="R79">
            <v>16644.967700249799</v>
          </cell>
          <cell r="S79">
            <v>17834.532448809798</v>
          </cell>
          <cell r="T79">
            <v>16645.774736243802</v>
          </cell>
          <cell r="U79">
            <v>16184.052650614198</v>
          </cell>
          <cell r="V79">
            <v>16834.3662531386</v>
          </cell>
          <cell r="W79">
            <v>19860.650879566801</v>
          </cell>
          <cell r="X79">
            <v>21017.0706166583</v>
          </cell>
          <cell r="Y79">
            <v>22780.284028495</v>
          </cell>
          <cell r="Z79">
            <v>22718.637462376802</v>
          </cell>
          <cell r="AA79">
            <v>24702.503347452101</v>
          </cell>
          <cell r="AB79">
            <v>27369.068488986901</v>
          </cell>
          <cell r="AC79">
            <v>31504.5703753118</v>
          </cell>
          <cell r="AD79">
            <v>25815.012740524522</v>
          </cell>
        </row>
        <row r="80">
          <cell r="B80" t="str">
            <v>Thailand</v>
          </cell>
          <cell r="C80">
            <v>32353.3771543373</v>
          </cell>
          <cell r="D80">
            <v>34847.911285808303</v>
          </cell>
          <cell r="E80">
            <v>36590.963430993099</v>
          </cell>
          <cell r="F80">
            <v>40043.106342157203</v>
          </cell>
          <cell r="G80">
            <v>41798.734553983202</v>
          </cell>
          <cell r="H80">
            <v>38900.399729253404</v>
          </cell>
          <cell r="I80">
            <v>43096.5809294145</v>
          </cell>
          <cell r="J80">
            <v>50535.045891151494</v>
          </cell>
          <cell r="K80">
            <v>61666.953289263998</v>
          </cell>
          <cell r="L80">
            <v>72251.187621751102</v>
          </cell>
          <cell r="M80">
            <v>85640.026515762394</v>
          </cell>
          <cell r="N80">
            <v>96187.556037250208</v>
          </cell>
          <cell r="O80">
            <v>109426.058327319</v>
          </cell>
          <cell r="P80">
            <v>121795.521009697</v>
          </cell>
          <cell r="Q80">
            <v>144307.79324055702</v>
          </cell>
          <cell r="R80">
            <v>168018.56224982298</v>
          </cell>
          <cell r="S80">
            <v>181947.62666986798</v>
          </cell>
          <cell r="T80">
            <v>150891.45305781698</v>
          </cell>
          <cell r="U80">
            <v>111859.65943040099</v>
          </cell>
          <cell r="V80">
            <v>122629.745730968</v>
          </cell>
          <cell r="W80">
            <v>122725.247705559</v>
          </cell>
          <cell r="X80">
            <v>115536.405150354</v>
          </cell>
          <cell r="Y80">
            <v>126876.918690024</v>
          </cell>
          <cell r="Z80">
            <v>142640.054927991</v>
          </cell>
          <cell r="AA80">
            <v>161349.01430734497</v>
          </cell>
          <cell r="AB80">
            <v>176221.70697327799</v>
          </cell>
          <cell r="AC80">
            <v>206257.91974656802</v>
          </cell>
          <cell r="AD80">
            <v>162669.12292904119</v>
          </cell>
        </row>
        <row r="81">
          <cell r="B81" t="str">
            <v>Tonga</v>
          </cell>
          <cell r="C81">
            <v>56.081433643043802</v>
          </cell>
          <cell r="D81">
            <v>62.258808076529199</v>
          </cell>
          <cell r="E81">
            <v>62.0529999466603</v>
          </cell>
          <cell r="F81">
            <v>60.8759487568325</v>
          </cell>
          <cell r="G81">
            <v>64.212159437341001</v>
          </cell>
          <cell r="H81">
            <v>60.036476190785201</v>
          </cell>
          <cell r="I81">
            <v>71.350298398943892</v>
          </cell>
          <cell r="J81">
            <v>77.341602366520405</v>
          </cell>
          <cell r="K81">
            <v>90.926056077810998</v>
          </cell>
          <cell r="L81">
            <v>110.070557476212</v>
          </cell>
          <cell r="M81">
            <v>113.04216441169899</v>
          </cell>
          <cell r="N81">
            <v>135.03280151365598</v>
          </cell>
          <cell r="O81">
            <v>140.23271724340199</v>
          </cell>
          <cell r="P81">
            <v>144.90605348845301</v>
          </cell>
          <cell r="Q81">
            <v>149.417131216933</v>
          </cell>
          <cell r="R81">
            <v>160.81118930562198</v>
          </cell>
          <cell r="S81">
            <v>174.58493600067303</v>
          </cell>
          <cell r="T81">
            <v>172.976111525091</v>
          </cell>
          <cell r="U81">
            <v>167.164185898206</v>
          </cell>
          <cell r="V81">
            <v>155.10148508825799</v>
          </cell>
          <cell r="W81">
            <v>158.134356848495</v>
          </cell>
          <cell r="X81">
            <v>141.624185576787</v>
          </cell>
          <cell r="Y81">
            <v>142.57777543874701</v>
          </cell>
          <cell r="Z81">
            <v>159.202692228388</v>
          </cell>
          <cell r="AA81">
            <v>182.07801571490799</v>
          </cell>
          <cell r="AB81">
            <v>215.388457520749</v>
          </cell>
          <cell r="AC81">
            <v>224.05545362330801</v>
          </cell>
          <cell r="AD81">
            <v>184.66047890522</v>
          </cell>
        </row>
        <row r="82">
          <cell r="B82" t="str">
            <v>Tunisia</v>
          </cell>
          <cell r="C82">
            <v>8741.9751357860696</v>
          </cell>
          <cell r="D82">
            <v>8428.513245085931</v>
          </cell>
          <cell r="E82">
            <v>8133.4016737237498</v>
          </cell>
          <cell r="F82">
            <v>8350.1774849304402</v>
          </cell>
          <cell r="G82">
            <v>8254.8923766962289</v>
          </cell>
          <cell r="H82">
            <v>8410.0663922611311</v>
          </cell>
          <cell r="I82">
            <v>9018.1359897143284</v>
          </cell>
          <cell r="J82">
            <v>9696.2714228153891</v>
          </cell>
          <cell r="K82">
            <v>10096.2927855044</v>
          </cell>
          <cell r="L82">
            <v>10101.970240993</v>
          </cell>
          <cell r="M82">
            <v>12314.357281111199</v>
          </cell>
          <cell r="N82">
            <v>13009.7339390007</v>
          </cell>
          <cell r="O82">
            <v>18272.274988692898</v>
          </cell>
          <cell r="P82">
            <v>14608.946896482999</v>
          </cell>
          <cell r="Q82">
            <v>15632.4634242784</v>
          </cell>
          <cell r="R82">
            <v>18028.9701839712</v>
          </cell>
          <cell r="S82">
            <v>19587.322786110501</v>
          </cell>
          <cell r="T82">
            <v>18897.006962654799</v>
          </cell>
          <cell r="U82">
            <v>19835.326182521498</v>
          </cell>
          <cell r="V82">
            <v>20760.350050488101</v>
          </cell>
          <cell r="W82">
            <v>19455.599300087499</v>
          </cell>
          <cell r="X82">
            <v>19988.3227914089</v>
          </cell>
          <cell r="Y82">
            <v>21053.948232204901</v>
          </cell>
          <cell r="Z82">
            <v>25000.2651747891</v>
          </cell>
          <cell r="AA82">
            <v>28129.265355279</v>
          </cell>
          <cell r="AB82">
            <v>28958.917835671302</v>
          </cell>
          <cell r="AC82">
            <v>30619.9018385823</v>
          </cell>
          <cell r="AD82">
            <v>26752.459687305323</v>
          </cell>
        </row>
        <row r="83">
          <cell r="B83" t="str">
            <v>Turkmenistan</v>
          </cell>
          <cell r="O83">
            <v>950.61996705965998</v>
          </cell>
          <cell r="P83">
            <v>5362.7779198428898</v>
          </cell>
          <cell r="Q83">
            <v>3633.3333333333303</v>
          </cell>
          <cell r="R83">
            <v>5873.8738738738703</v>
          </cell>
          <cell r="S83">
            <v>2379.2817679558002</v>
          </cell>
          <cell r="T83">
            <v>2681.14252098309</v>
          </cell>
          <cell r="U83">
            <v>2861.8819051946903</v>
          </cell>
          <cell r="V83">
            <v>3857.1153846153798</v>
          </cell>
          <cell r="W83">
            <v>5022.1153846153802</v>
          </cell>
          <cell r="X83">
            <v>6933.4615384615399</v>
          </cell>
          <cell r="Y83">
            <v>8700</v>
          </cell>
          <cell r="Z83">
            <v>11424.2307692308</v>
          </cell>
          <cell r="AA83">
            <v>14195.5769230769</v>
          </cell>
          <cell r="AB83">
            <v>17174.4230769231</v>
          </cell>
          <cell r="AC83">
            <v>21845.8661538462</v>
          </cell>
          <cell r="AD83">
            <v>14668.0193846154</v>
          </cell>
        </row>
        <row r="84">
          <cell r="B84" t="str">
            <v>Ukraine</v>
          </cell>
          <cell r="O84">
            <v>20784.329458197899</v>
          </cell>
          <cell r="P84">
            <v>29654.6</v>
          </cell>
          <cell r="Q84">
            <v>36477.848484848502</v>
          </cell>
          <cell r="R84">
            <v>37023.036492887695</v>
          </cell>
          <cell r="S84">
            <v>44596.897020197299</v>
          </cell>
          <cell r="T84">
            <v>50149.053130237102</v>
          </cell>
          <cell r="U84">
            <v>41891.7925683953</v>
          </cell>
          <cell r="V84">
            <v>31568.732082139701</v>
          </cell>
          <cell r="W84">
            <v>31261.718319179403</v>
          </cell>
          <cell r="X84">
            <v>38008.637057443899</v>
          </cell>
          <cell r="Y84">
            <v>42392.896031239405</v>
          </cell>
          <cell r="Z84">
            <v>50132.953288202996</v>
          </cell>
          <cell r="AA84">
            <v>64883.060725700307</v>
          </cell>
          <cell r="AB84">
            <v>86044.373185710996</v>
          </cell>
          <cell r="AC84">
            <v>106072.018742952</v>
          </cell>
          <cell r="AD84">
            <v>69905.060394761153</v>
          </cell>
        </row>
        <row r="85">
          <cell r="B85" t="str">
            <v>Vanuatu</v>
          </cell>
          <cell r="C85">
            <v>108.13839840647501</v>
          </cell>
          <cell r="D85">
            <v>101.524571603204</v>
          </cell>
          <cell r="E85">
            <v>102.166268610503</v>
          </cell>
          <cell r="F85">
            <v>104.747876605656</v>
          </cell>
          <cell r="G85">
            <v>127.51071592506399</v>
          </cell>
          <cell r="H85">
            <v>121.22114051756499</v>
          </cell>
          <cell r="I85">
            <v>117.73876877273</v>
          </cell>
          <cell r="J85">
            <v>125.13016410906199</v>
          </cell>
          <cell r="K85">
            <v>147.36055996893899</v>
          </cell>
          <cell r="L85">
            <v>144.63702190039299</v>
          </cell>
          <cell r="M85">
            <v>156.799456988896</v>
          </cell>
          <cell r="N85">
            <v>186.93491340366299</v>
          </cell>
          <cell r="O85">
            <v>195.15825652670802</v>
          </cell>
          <cell r="P85">
            <v>200.96507507113</v>
          </cell>
          <cell r="Q85">
            <v>219.89400512584501</v>
          </cell>
          <cell r="R85">
            <v>233.80170784097402</v>
          </cell>
          <cell r="S85">
            <v>245.28737999499899</v>
          </cell>
          <cell r="T85">
            <v>255.88607466673301</v>
          </cell>
          <cell r="U85">
            <v>254.26182115379498</v>
          </cell>
          <cell r="V85">
            <v>251.008022358582</v>
          </cell>
          <cell r="W85">
            <v>244.557174237477</v>
          </cell>
          <cell r="X85">
            <v>234.96258064516101</v>
          </cell>
          <cell r="Y85">
            <v>229.557346232594</v>
          </cell>
          <cell r="Z85">
            <v>279.75475185334096</v>
          </cell>
          <cell r="AA85">
            <v>329.73432328473001</v>
          </cell>
          <cell r="AB85">
            <v>367.74857927457299</v>
          </cell>
          <cell r="AC85">
            <v>387.20681505801804</v>
          </cell>
          <cell r="AD85">
            <v>318.8003631406512</v>
          </cell>
        </row>
        <row r="86">
          <cell r="B86" t="str">
            <v>Bangladesh</v>
          </cell>
          <cell r="C86">
            <v>19506.6236657095</v>
          </cell>
          <cell r="D86">
            <v>19010.611086947702</v>
          </cell>
          <cell r="E86">
            <v>17407.814039653102</v>
          </cell>
          <cell r="F86">
            <v>18242.524758728399</v>
          </cell>
          <cell r="G86">
            <v>20740.982947812998</v>
          </cell>
          <cell r="H86">
            <v>21336.889178892001</v>
          </cell>
          <cell r="I86">
            <v>22369.955503520599</v>
          </cell>
          <cell r="J86">
            <v>24679.2928341025</v>
          </cell>
          <cell r="K86">
            <v>26636.525957481703</v>
          </cell>
          <cell r="L86">
            <v>29344.375581034998</v>
          </cell>
          <cell r="M86">
            <v>30496.697769689799</v>
          </cell>
          <cell r="N86">
            <v>31432.307831736602</v>
          </cell>
          <cell r="O86">
            <v>31438.656200745801</v>
          </cell>
          <cell r="P86">
            <v>32954.242532477801</v>
          </cell>
          <cell r="Q86">
            <v>35801.746699714698</v>
          </cell>
          <cell r="R86">
            <v>39579.830190692803</v>
          </cell>
          <cell r="S86">
            <v>41515.9953934562</v>
          </cell>
          <cell r="T86">
            <v>43387.963050843297</v>
          </cell>
          <cell r="U86">
            <v>44757.2717871844</v>
          </cell>
          <cell r="V86">
            <v>46529.395706258903</v>
          </cell>
          <cell r="W86">
            <v>47047.978264343896</v>
          </cell>
          <cell r="X86">
            <v>47193.949348942799</v>
          </cell>
          <cell r="Y86">
            <v>49559.589206744102</v>
          </cell>
          <cell r="Z86">
            <v>54475.732088920304</v>
          </cell>
          <cell r="AA86">
            <v>59120.203979013502</v>
          </cell>
          <cell r="AB86">
            <v>61280.335786846896</v>
          </cell>
          <cell r="AC86">
            <v>65215.707620883295</v>
          </cell>
          <cell r="AD86">
            <v>57930.313736481614</v>
          </cell>
        </row>
        <row r="87">
          <cell r="B87" t="str">
            <v>Bhutan</v>
          </cell>
          <cell r="C87">
            <v>130.81756289213001</v>
          </cell>
          <cell r="D87">
            <v>147.36560806073001</v>
          </cell>
          <cell r="E87">
            <v>154.92470857622899</v>
          </cell>
          <cell r="F87">
            <v>173.99121062710398</v>
          </cell>
          <cell r="G87">
            <v>170.62858972434</v>
          </cell>
          <cell r="H87">
            <v>175.12301760184502</v>
          </cell>
          <cell r="I87">
            <v>207.260544707815</v>
          </cell>
          <cell r="J87">
            <v>249.331362894563</v>
          </cell>
          <cell r="K87">
            <v>269.25858818336803</v>
          </cell>
          <cell r="L87">
            <v>258.77434251620303</v>
          </cell>
          <cell r="M87">
            <v>278.59214827896898</v>
          </cell>
          <cell r="N87">
            <v>237.40063172217702</v>
          </cell>
          <cell r="O87">
            <v>238.904374520348</v>
          </cell>
          <cell r="P87">
            <v>224.68585707123202</v>
          </cell>
          <cell r="Q87">
            <v>263.99102503662903</v>
          </cell>
          <cell r="R87">
            <v>293.90967653154001</v>
          </cell>
          <cell r="S87">
            <v>320.90821330341402</v>
          </cell>
          <cell r="T87">
            <v>367.31793159334404</v>
          </cell>
          <cell r="U87">
            <v>411.930190153686</v>
          </cell>
          <cell r="V87">
            <v>430.31227987790601</v>
          </cell>
          <cell r="W87">
            <v>459.67318748754002</v>
          </cell>
          <cell r="X87">
            <v>492.73550334123701</v>
          </cell>
          <cell r="Y87">
            <v>544.57581414644301</v>
          </cell>
          <cell r="Z87">
            <v>610.66138118088895</v>
          </cell>
          <cell r="AA87">
            <v>708.61043822946499</v>
          </cell>
          <cell r="AB87">
            <v>827.50504371217198</v>
          </cell>
          <cell r="AC87">
            <v>982.59505186611295</v>
          </cell>
          <cell r="AD87">
            <v>734.78954582701635</v>
          </cell>
        </row>
        <row r="88">
          <cell r="B88" t="str">
            <v>Cambodia</v>
          </cell>
          <cell r="C88">
            <v>132.07156646737599</v>
          </cell>
          <cell r="D88">
            <v>132.07156646737599</v>
          </cell>
          <cell r="E88">
            <v>132.07156646737599</v>
          </cell>
          <cell r="F88">
            <v>150.31788358689599</v>
          </cell>
          <cell r="G88">
            <v>168.15368278384398</v>
          </cell>
          <cell r="H88">
            <v>186.72329322000598</v>
          </cell>
          <cell r="I88">
            <v>205.399814786684</v>
          </cell>
          <cell r="J88">
            <v>140.83283579729201</v>
          </cell>
          <cell r="K88">
            <v>276.09814875064797</v>
          </cell>
          <cell r="L88">
            <v>346.36041149684098</v>
          </cell>
          <cell r="M88">
            <v>899.37892469532903</v>
          </cell>
          <cell r="N88">
            <v>2010.8313608746</v>
          </cell>
          <cell r="O88">
            <v>2438.87413417168</v>
          </cell>
          <cell r="P88">
            <v>2426.5100109210002</v>
          </cell>
          <cell r="Q88">
            <v>2759.6434584722501</v>
          </cell>
          <cell r="R88">
            <v>3420.2097342208103</v>
          </cell>
          <cell r="S88">
            <v>3481.33481573581</v>
          </cell>
          <cell r="T88">
            <v>3386.6502820804099</v>
          </cell>
          <cell r="U88">
            <v>3105.1423826375203</v>
          </cell>
          <cell r="V88">
            <v>3515.8585766739702</v>
          </cell>
          <cell r="W88">
            <v>3655.1737309710002</v>
          </cell>
          <cell r="X88">
            <v>3970.0954685644997</v>
          </cell>
          <cell r="Y88">
            <v>4280.2654613840505</v>
          </cell>
          <cell r="Z88">
            <v>4585.4547241277905</v>
          </cell>
          <cell r="AA88">
            <v>5306.6143838678199</v>
          </cell>
          <cell r="AB88">
            <v>6232.6122885423702</v>
          </cell>
          <cell r="AC88">
            <v>7095.5011387730001</v>
          </cell>
          <cell r="AD88">
            <v>5500.0895993390059</v>
          </cell>
        </row>
        <row r="89">
          <cell r="B89" t="str">
            <v>Haiti</v>
          </cell>
          <cell r="C89">
            <v>1545.69152069543</v>
          </cell>
          <cell r="D89">
            <v>1701.6007582662201</v>
          </cell>
          <cell r="E89">
            <v>1769.76871712046</v>
          </cell>
          <cell r="F89">
            <v>1899.5432751903002</v>
          </cell>
          <cell r="G89">
            <v>2104.8031359425199</v>
          </cell>
          <cell r="H89">
            <v>2337.24981439971</v>
          </cell>
          <cell r="I89">
            <v>2596.9136660300196</v>
          </cell>
          <cell r="J89">
            <v>1279.44755521208</v>
          </cell>
          <cell r="K89">
            <v>841.29079953644407</v>
          </cell>
          <cell r="L89">
            <v>777.69475533468596</v>
          </cell>
          <cell r="M89">
            <v>989.89374860943008</v>
          </cell>
          <cell r="N89">
            <v>887.78381066357906</v>
          </cell>
          <cell r="O89">
            <v>532.89567939250901</v>
          </cell>
          <cell r="P89">
            <v>610.28127251285503</v>
          </cell>
          <cell r="Q89">
            <v>1731.08914448735</v>
          </cell>
          <cell r="R89">
            <v>2541.5845415224098</v>
          </cell>
          <cell r="S89">
            <v>2864.2880279116303</v>
          </cell>
          <cell r="T89">
            <v>3115.5468148120403</v>
          </cell>
          <cell r="U89">
            <v>3639.2171083916101</v>
          </cell>
          <cell r="V89">
            <v>3972.33203671508</v>
          </cell>
          <cell r="W89">
            <v>3514.37354686354</v>
          </cell>
          <cell r="X89">
            <v>3415.56145108482</v>
          </cell>
          <cell r="Y89">
            <v>3096.6880896033003</v>
          </cell>
          <cell r="Z89">
            <v>2683.5022271529901</v>
          </cell>
          <cell r="AA89">
            <v>3531.0897332706199</v>
          </cell>
          <cell r="AB89">
            <v>3983.3790402534601</v>
          </cell>
          <cell r="AC89">
            <v>4472.8162302294095</v>
          </cell>
          <cell r="AD89">
            <v>3553.4950641019559</v>
          </cell>
        </row>
        <row r="90">
          <cell r="B90" t="str">
            <v>India</v>
          </cell>
          <cell r="C90">
            <v>176623.70515122599</v>
          </cell>
          <cell r="D90">
            <v>189022.144469975</v>
          </cell>
          <cell r="E90">
            <v>195434.35210445098</v>
          </cell>
          <cell r="F90">
            <v>211259.90997992802</v>
          </cell>
          <cell r="G90">
            <v>211999.73473306801</v>
          </cell>
          <cell r="H90">
            <v>219901.346556409</v>
          </cell>
          <cell r="I90">
            <v>242060.20694187502</v>
          </cell>
          <cell r="J90">
            <v>267136.02391344</v>
          </cell>
          <cell r="K90">
            <v>293120.57584301301</v>
          </cell>
          <cell r="L90">
            <v>291957.520055275</v>
          </cell>
          <cell r="M90">
            <v>315566.83495249198</v>
          </cell>
          <cell r="N90">
            <v>280078.85061209998</v>
          </cell>
          <cell r="O90">
            <v>281750.08054761903</v>
          </cell>
          <cell r="P90">
            <v>274825.70074513304</v>
          </cell>
          <cell r="Q90">
            <v>313010.58219942503</v>
          </cell>
          <cell r="R90">
            <v>355623.610712405</v>
          </cell>
          <cell r="S90">
            <v>376355.14644354902</v>
          </cell>
          <cell r="T90">
            <v>409979.59497994301</v>
          </cell>
          <cell r="U90">
            <v>412685.40864631301</v>
          </cell>
          <cell r="V90">
            <v>440759.93556099199</v>
          </cell>
          <cell r="W90">
            <v>461329.008544265</v>
          </cell>
          <cell r="X90">
            <v>473866.91428601602</v>
          </cell>
          <cell r="Y90">
            <v>494848.45637137303</v>
          </cell>
          <cell r="Z90">
            <v>576547.15997409797</v>
          </cell>
          <cell r="AA90">
            <v>667342.41511766694</v>
          </cell>
          <cell r="AB90">
            <v>780783.87022692699</v>
          </cell>
          <cell r="AC90">
            <v>886866.78717597399</v>
          </cell>
          <cell r="AD90">
            <v>681277.73777320771</v>
          </cell>
        </row>
        <row r="91">
          <cell r="B91" t="str">
            <v>Kyrgyz Republic</v>
          </cell>
          <cell r="O91">
            <v>920.49685413235409</v>
          </cell>
          <cell r="P91">
            <v>666.83690826614804</v>
          </cell>
          <cell r="Q91">
            <v>1109.5676289769899</v>
          </cell>
          <cell r="R91">
            <v>1493.5799605244099</v>
          </cell>
          <cell r="S91">
            <v>1812.5251957063799</v>
          </cell>
          <cell r="T91">
            <v>1762.8353588059299</v>
          </cell>
          <cell r="U91">
            <v>1673.97225131185</v>
          </cell>
          <cell r="V91">
            <v>1266.6349511921799</v>
          </cell>
          <cell r="W91">
            <v>1367.92821076315</v>
          </cell>
          <cell r="X91">
            <v>1525.24405029476</v>
          </cell>
          <cell r="Y91">
            <v>1606.4311436053201</v>
          </cell>
          <cell r="Z91">
            <v>1919.1784297376798</v>
          </cell>
          <cell r="AA91">
            <v>2214.5890577935197</v>
          </cell>
          <cell r="AB91">
            <v>2459.5846750191899</v>
          </cell>
          <cell r="AC91">
            <v>2821.8027938607001</v>
          </cell>
          <cell r="AD91">
            <v>2204.3172200032823</v>
          </cell>
        </row>
        <row r="92">
          <cell r="B92" t="str">
            <v>Lao PDR</v>
          </cell>
          <cell r="C92">
            <v>956.87741407707699</v>
          </cell>
          <cell r="D92">
            <v>559.20215579510602</v>
          </cell>
          <cell r="E92">
            <v>559.583400014056</v>
          </cell>
          <cell r="F92">
            <v>1023.7382653139799</v>
          </cell>
          <cell r="G92">
            <v>1465.8148251505002</v>
          </cell>
          <cell r="H92">
            <v>1843.2119829350499</v>
          </cell>
          <cell r="I92">
            <v>1288.8623497159899</v>
          </cell>
          <cell r="J92">
            <v>907.83500460572895</v>
          </cell>
          <cell r="K92">
            <v>591.39192134367306</v>
          </cell>
          <cell r="L92">
            <v>730.47946250602104</v>
          </cell>
          <cell r="M92">
            <v>871.55049786628706</v>
          </cell>
          <cell r="N92">
            <v>1027.02702702703</v>
          </cell>
          <cell r="O92">
            <v>1177.54532775453</v>
          </cell>
          <cell r="P92">
            <v>1326.35983263598</v>
          </cell>
          <cell r="Q92">
            <v>1541.02920723227</v>
          </cell>
          <cell r="R92">
            <v>1790.5362776025199</v>
          </cell>
          <cell r="S92">
            <v>1863.62900178157</v>
          </cell>
          <cell r="T92">
            <v>1758.42650109034</v>
          </cell>
          <cell r="U92">
            <v>1285.6276531231099</v>
          </cell>
          <cell r="V92">
            <v>1472.99145750143</v>
          </cell>
          <cell r="W92">
            <v>1735.1191051170201</v>
          </cell>
          <cell r="X92">
            <v>1761.6915861811001</v>
          </cell>
          <cell r="Y92">
            <v>1829.5019545134401</v>
          </cell>
          <cell r="Z92">
            <v>2148.87198661808</v>
          </cell>
          <cell r="AA92">
            <v>2508.0458771478402</v>
          </cell>
          <cell r="AB92">
            <v>2884.7068897255599</v>
          </cell>
          <cell r="AC92">
            <v>3533.9145551321099</v>
          </cell>
          <cell r="AD92">
            <v>2581.0082526274064</v>
          </cell>
        </row>
        <row r="93">
          <cell r="B93" t="str">
            <v>Mongolia</v>
          </cell>
          <cell r="C93">
            <v>2282.1284573627499</v>
          </cell>
          <cell r="D93">
            <v>2387.74939009524</v>
          </cell>
          <cell r="E93">
            <v>2478.8823358199702</v>
          </cell>
          <cell r="F93">
            <v>2569.5895001868798</v>
          </cell>
          <cell r="G93">
            <v>2373.5357566796902</v>
          </cell>
          <cell r="H93">
            <v>2756.4412300784202</v>
          </cell>
          <cell r="I93">
            <v>3042.4838615338499</v>
          </cell>
          <cell r="J93">
            <v>3418.8735051498302</v>
          </cell>
          <cell r="K93">
            <v>3433.66682975708</v>
          </cell>
          <cell r="L93">
            <v>3576.9803086492698</v>
          </cell>
          <cell r="M93">
            <v>2240.8994274290703</v>
          </cell>
          <cell r="N93">
            <v>2360.2580692520601</v>
          </cell>
          <cell r="O93">
            <v>1319.9442487404999</v>
          </cell>
          <cell r="P93">
            <v>660.43700780927611</v>
          </cell>
          <cell r="Q93">
            <v>786.00418955011594</v>
          </cell>
          <cell r="R93">
            <v>1226.56761145376</v>
          </cell>
          <cell r="S93">
            <v>1178.98504879605</v>
          </cell>
          <cell r="T93">
            <v>1053.9791701162599</v>
          </cell>
          <cell r="U93">
            <v>972.128800160281</v>
          </cell>
          <cell r="V93">
            <v>905.54386351612709</v>
          </cell>
          <cell r="W93">
            <v>947.45233602323697</v>
          </cell>
          <cell r="X93">
            <v>1018.14773311721</v>
          </cell>
          <cell r="Y93">
            <v>1121.2219642530099</v>
          </cell>
          <cell r="Z93">
            <v>1285.3253876845899</v>
          </cell>
          <cell r="AA93">
            <v>1625.2041639911099</v>
          </cell>
          <cell r="AB93">
            <v>2094.4203442421199</v>
          </cell>
          <cell r="AC93">
            <v>2802.7465940879601</v>
          </cell>
          <cell r="AD93">
            <v>1785.7836908517579</v>
          </cell>
        </row>
        <row r="94">
          <cell r="B94" t="str">
            <v>Myanmar</v>
          </cell>
          <cell r="C94">
            <v>6255.2245586833797</v>
          </cell>
          <cell r="D94">
            <v>6295.9595747991907</v>
          </cell>
          <cell r="E94">
            <v>6355.2502255503496</v>
          </cell>
          <cell r="F94">
            <v>6557.4753154434502</v>
          </cell>
          <cell r="G94">
            <v>6694.7444825030707</v>
          </cell>
          <cell r="H94">
            <v>7333.26392842321</v>
          </cell>
          <cell r="I94">
            <v>8853.9365681511499</v>
          </cell>
          <cell r="J94">
            <v>11274.577058655999</v>
          </cell>
          <cell r="K94">
            <v>12620.624497901099</v>
          </cell>
          <cell r="L94">
            <v>19875.977790290399</v>
          </cell>
          <cell r="M94">
            <v>2788.4973765258201</v>
          </cell>
          <cell r="N94">
            <v>2377.3515220576401</v>
          </cell>
          <cell r="O94">
            <v>2684.0955479445697</v>
          </cell>
          <cell r="P94">
            <v>3138.5159107956601</v>
          </cell>
          <cell r="Q94">
            <v>4119.6885286226607</v>
          </cell>
          <cell r="R94">
            <v>5486.5095436133797</v>
          </cell>
          <cell r="S94">
            <v>4955.3806903114701</v>
          </cell>
          <cell r="T94">
            <v>4656.2118315245998</v>
          </cell>
          <cell r="U94">
            <v>6459.4621037042598</v>
          </cell>
          <cell r="V94">
            <v>8486.8336661112389</v>
          </cell>
          <cell r="W94">
            <v>8905.0689506970393</v>
          </cell>
          <cell r="X94">
            <v>6477.7897740553199</v>
          </cell>
          <cell r="Y94">
            <v>6777.6327778430004</v>
          </cell>
          <cell r="Z94">
            <v>10467.109152180101</v>
          </cell>
          <cell r="AA94">
            <v>10785.774743107</v>
          </cell>
          <cell r="AB94">
            <v>12150.830727169399</v>
          </cell>
          <cell r="AC94">
            <v>13001.568095184201</v>
          </cell>
          <cell r="AD94">
            <v>10636.583099096741</v>
          </cell>
        </row>
        <row r="95">
          <cell r="B95" t="str">
            <v>Nepal</v>
          </cell>
          <cell r="C95">
            <v>1844.29103711431</v>
          </cell>
          <cell r="D95">
            <v>2097.9968849849802</v>
          </cell>
          <cell r="E95">
            <v>2129.0300349784798</v>
          </cell>
          <cell r="F95">
            <v>2261.8194312363798</v>
          </cell>
          <cell r="G95">
            <v>1965.10261577338</v>
          </cell>
          <cell r="H95">
            <v>2352.82828282828</v>
          </cell>
          <cell r="I95">
            <v>2814.3434343434301</v>
          </cell>
          <cell r="J95">
            <v>2943.0414746543797</v>
          </cell>
          <cell r="K95">
            <v>3464.2342342342299</v>
          </cell>
          <cell r="L95">
            <v>3473.50194552529</v>
          </cell>
          <cell r="M95">
            <v>3618.4744576626999</v>
          </cell>
          <cell r="N95">
            <v>3921.4760848907199</v>
          </cell>
          <cell r="O95">
            <v>3401.21158129176</v>
          </cell>
          <cell r="P95">
            <v>3660.0416666666702</v>
          </cell>
          <cell r="Q95">
            <v>4066.7755102040796</v>
          </cell>
          <cell r="R95">
            <v>4401.10441767068</v>
          </cell>
          <cell r="S95">
            <v>4521.58038147139</v>
          </cell>
          <cell r="T95">
            <v>4918.6919165351601</v>
          </cell>
          <cell r="U95">
            <v>4856.2550443906393</v>
          </cell>
          <cell r="V95">
            <v>5033.6423841059595</v>
          </cell>
          <cell r="W95">
            <v>5494.2522079050195</v>
          </cell>
          <cell r="X95">
            <v>5595.5782312925203</v>
          </cell>
          <cell r="Y95">
            <v>5568.37876991966</v>
          </cell>
          <cell r="Z95">
            <v>5873.1984083648404</v>
          </cell>
          <cell r="AA95">
            <v>6757.41750749932</v>
          </cell>
          <cell r="AB95">
            <v>7515.3726434376595</v>
          </cell>
          <cell r="AC95">
            <v>7993.5164184960404</v>
          </cell>
          <cell r="AD95">
            <v>6741.5767495435039</v>
          </cell>
        </row>
        <row r="96">
          <cell r="B96" t="str">
            <v>Pakistan</v>
          </cell>
          <cell r="C96">
            <v>28632.287834065799</v>
          </cell>
          <cell r="D96">
            <v>30837.934574155799</v>
          </cell>
          <cell r="E96">
            <v>31302.5233964008</v>
          </cell>
          <cell r="F96">
            <v>32338.756197854203</v>
          </cell>
          <cell r="G96">
            <v>33762.328863371302</v>
          </cell>
          <cell r="H96">
            <v>34940.822941919796</v>
          </cell>
          <cell r="I96">
            <v>36432.205804599595</v>
          </cell>
          <cell r="J96">
            <v>38982.861679725196</v>
          </cell>
          <cell r="K96">
            <v>42241.272046233498</v>
          </cell>
          <cell r="L96">
            <v>43868.8187742585</v>
          </cell>
          <cell r="M96">
            <v>48043.542164570506</v>
          </cell>
          <cell r="N96">
            <v>55007.470337323401</v>
          </cell>
          <cell r="O96">
            <v>59407.169877121705</v>
          </cell>
          <cell r="P96">
            <v>62879.9860192419</v>
          </cell>
          <cell r="Q96">
            <v>63388.662155753103</v>
          </cell>
          <cell r="R96">
            <v>74065.990890276895</v>
          </cell>
          <cell r="S96">
            <v>77344.574118662902</v>
          </cell>
          <cell r="T96">
            <v>76261.325938759604</v>
          </cell>
          <cell r="U96">
            <v>75966.478448419904</v>
          </cell>
          <cell r="V96">
            <v>71248.024921370408</v>
          </cell>
          <cell r="W96">
            <v>74080.317028511694</v>
          </cell>
          <cell r="X96">
            <v>71457.2120039609</v>
          </cell>
          <cell r="Y96">
            <v>71853.664562808204</v>
          </cell>
          <cell r="Z96">
            <v>82591.55002224099</v>
          </cell>
          <cell r="AA96">
            <v>98093.856375428601</v>
          </cell>
          <cell r="AB96">
            <v>110970.142535468</v>
          </cell>
          <cell r="AC96">
            <v>128995.850297185</v>
          </cell>
          <cell r="AD96">
            <v>98501.012758626166</v>
          </cell>
        </row>
        <row r="97">
          <cell r="B97" t="str">
            <v>Papua New Guinea</v>
          </cell>
          <cell r="C97">
            <v>2767.3031026252997</v>
          </cell>
          <cell r="D97">
            <v>2715.6454491374202</v>
          </cell>
          <cell r="E97">
            <v>2576</v>
          </cell>
          <cell r="F97">
            <v>2572.113655437</v>
          </cell>
          <cell r="G97">
            <v>2375.64303287855</v>
          </cell>
          <cell r="H97">
            <v>2200.3000000000002</v>
          </cell>
          <cell r="I97">
            <v>2393.63673805601</v>
          </cell>
          <cell r="J97">
            <v>2630.6574165840798</v>
          </cell>
          <cell r="K97">
            <v>3657.4362524518297</v>
          </cell>
          <cell r="L97">
            <v>3558.8922645477901</v>
          </cell>
          <cell r="M97">
            <v>3219.5938873770097</v>
          </cell>
          <cell r="N97">
            <v>3787.2899159663903</v>
          </cell>
          <cell r="O97">
            <v>4377.9805100559797</v>
          </cell>
          <cell r="P97">
            <v>4974.5502861815203</v>
          </cell>
          <cell r="Q97">
            <v>5502.78606965174</v>
          </cell>
          <cell r="R97">
            <v>4853.6394264671308</v>
          </cell>
          <cell r="S97">
            <v>5152.5745051945096</v>
          </cell>
          <cell r="T97">
            <v>4936.9595536959605</v>
          </cell>
          <cell r="U97">
            <v>3789.2590074779096</v>
          </cell>
          <cell r="V97">
            <v>3462.44656234067</v>
          </cell>
          <cell r="W97">
            <v>3527.9750688505601</v>
          </cell>
          <cell r="X97">
            <v>3082.48584220358</v>
          </cell>
          <cell r="Y97">
            <v>2902.1936704763302</v>
          </cell>
          <cell r="Z97">
            <v>3502.6895955851601</v>
          </cell>
          <cell r="AA97">
            <v>3514.3746007055402</v>
          </cell>
          <cell r="AB97">
            <v>4010.9824020082101</v>
          </cell>
          <cell r="AC97">
            <v>4338.0140169308497</v>
          </cell>
          <cell r="AD97">
            <v>3653.6508571412182</v>
          </cell>
        </row>
        <row r="98">
          <cell r="B98" t="str">
            <v>Rwanda</v>
          </cell>
          <cell r="C98">
            <v>1310.1036975450199</v>
          </cell>
          <cell r="D98">
            <v>1487.21030850945</v>
          </cell>
          <cell r="E98">
            <v>1586.51914018516</v>
          </cell>
          <cell r="F98">
            <v>1694.7782292904501</v>
          </cell>
          <cell r="G98">
            <v>1623.7381037556099</v>
          </cell>
          <cell r="H98">
            <v>1928.7282758254401</v>
          </cell>
          <cell r="I98">
            <v>2184.8490194800002</v>
          </cell>
          <cell r="J98">
            <v>2425.9967323191399</v>
          </cell>
          <cell r="K98">
            <v>2595.8307456403099</v>
          </cell>
          <cell r="L98">
            <v>2710.4086946106299</v>
          </cell>
          <cell r="M98">
            <v>2591.80992736077</v>
          </cell>
          <cell r="N98">
            <v>1911.9705929359102</v>
          </cell>
          <cell r="O98">
            <v>2028.9896552106898</v>
          </cell>
          <cell r="P98">
            <v>1971.52505605598</v>
          </cell>
          <cell r="Q98">
            <v>1178.3615230436999</v>
          </cell>
          <cell r="R98">
            <v>1293.4242275659899</v>
          </cell>
          <cell r="S98">
            <v>1383.64064016214</v>
          </cell>
          <cell r="T98">
            <v>1846.42011365845</v>
          </cell>
          <cell r="U98">
            <v>1980.5657978448901</v>
          </cell>
          <cell r="V98">
            <v>1908.90305651062</v>
          </cell>
          <cell r="W98">
            <v>1793.6469721400099</v>
          </cell>
          <cell r="X98">
            <v>1703.5684623378099</v>
          </cell>
          <cell r="Y98">
            <v>1732.0178297173102</v>
          </cell>
          <cell r="Z98">
            <v>1683.7790398985799</v>
          </cell>
          <cell r="AA98">
            <v>1834.72484541469</v>
          </cell>
          <cell r="AB98">
            <v>2153.4937027456099</v>
          </cell>
          <cell r="AC98">
            <v>2396.9727267685598</v>
          </cell>
          <cell r="AD98">
            <v>1960.19762890895</v>
          </cell>
        </row>
        <row r="99">
          <cell r="B99" t="str">
            <v>Tajikistan</v>
          </cell>
          <cell r="O99">
            <v>291.33602901409301</v>
          </cell>
          <cell r="P99">
            <v>677.98032991945104</v>
          </cell>
          <cell r="Q99">
            <v>829.36571892584197</v>
          </cell>
          <cell r="R99">
            <v>569.30146789796299</v>
          </cell>
          <cell r="S99">
            <v>1051.6937064924</v>
          </cell>
          <cell r="T99">
            <v>1121.2847784345402</v>
          </cell>
          <cell r="U99">
            <v>1320.0311595338098</v>
          </cell>
          <cell r="V99">
            <v>1086.6857431408901</v>
          </cell>
          <cell r="W99">
            <v>990.96809580400202</v>
          </cell>
          <cell r="X99">
            <v>1056.8488046032401</v>
          </cell>
          <cell r="Y99">
            <v>1211.8918775381599</v>
          </cell>
          <cell r="Z99">
            <v>1554.7349802250501</v>
          </cell>
          <cell r="AA99">
            <v>2073.2184231821502</v>
          </cell>
          <cell r="AB99">
            <v>2310.7440381832798</v>
          </cell>
          <cell r="AC99">
            <v>2811.3260973802298</v>
          </cell>
          <cell r="AD99">
            <v>1992.3830833017739</v>
          </cell>
        </row>
        <row r="100">
          <cell r="B100" t="str">
            <v>Uzbekistan</v>
          </cell>
          <cell r="O100">
            <v>3570.9614135704901</v>
          </cell>
          <cell r="P100">
            <v>5501.8808911860006</v>
          </cell>
          <cell r="Q100">
            <v>6521.3301150498801</v>
          </cell>
          <cell r="R100">
            <v>10167.756401287199</v>
          </cell>
          <cell r="S100">
            <v>13922.375436300801</v>
          </cell>
          <cell r="T100">
            <v>14704.6106676083</v>
          </cell>
          <cell r="U100">
            <v>14948.1355902386</v>
          </cell>
          <cell r="V100">
            <v>17041.4186640527</v>
          </cell>
          <cell r="W100">
            <v>13717.3361625178</v>
          </cell>
          <cell r="X100">
            <v>11631.694345862699</v>
          </cell>
          <cell r="Y100">
            <v>9657.0675833102996</v>
          </cell>
          <cell r="Z100">
            <v>10128.6712850566</v>
          </cell>
          <cell r="AA100">
            <v>12001.453075368201</v>
          </cell>
          <cell r="AB100">
            <v>13669.566467754701</v>
          </cell>
          <cell r="AC100">
            <v>16088.249164462501</v>
          </cell>
          <cell r="AD100">
            <v>12309.001515190461</v>
          </cell>
        </row>
        <row r="101">
          <cell r="B101" t="str">
            <v>Vietnam</v>
          </cell>
          <cell r="C101">
            <v>27846.6261393762</v>
          </cell>
          <cell r="D101">
            <v>13875.0147194235</v>
          </cell>
          <cell r="E101">
            <v>18404.943852510001</v>
          </cell>
          <cell r="F101">
            <v>27725.8349652</v>
          </cell>
          <cell r="G101">
            <v>48176.689869460504</v>
          </cell>
          <cell r="H101">
            <v>14999.242168115399</v>
          </cell>
          <cell r="I101">
            <v>33872.677273220506</v>
          </cell>
          <cell r="J101">
            <v>42045.011704520803</v>
          </cell>
          <cell r="K101">
            <v>23234.130859375</v>
          </cell>
          <cell r="L101">
            <v>6293.31093884641</v>
          </cell>
          <cell r="M101">
            <v>6471.7448956846602</v>
          </cell>
          <cell r="N101">
            <v>7642.3965137307196</v>
          </cell>
          <cell r="O101">
            <v>9866.9977526718794</v>
          </cell>
          <cell r="P101">
            <v>13180.9556626714</v>
          </cell>
          <cell r="Q101">
            <v>16278.8181054263</v>
          </cell>
          <cell r="R101">
            <v>20737.0123184964</v>
          </cell>
          <cell r="S101">
            <v>24657.335291472598</v>
          </cell>
          <cell r="T101">
            <v>26843.623395149902</v>
          </cell>
          <cell r="U101">
            <v>27209.526680735598</v>
          </cell>
          <cell r="V101">
            <v>28683.727991011099</v>
          </cell>
          <cell r="W101">
            <v>31195.6078565036</v>
          </cell>
          <cell r="X101">
            <v>32504.267041938801</v>
          </cell>
          <cell r="Y101">
            <v>35147.899990615697</v>
          </cell>
          <cell r="Z101">
            <v>39629.851932787606</v>
          </cell>
          <cell r="AA101">
            <v>45547.853837178503</v>
          </cell>
          <cell r="AB101">
            <v>53052.506253770698</v>
          </cell>
          <cell r="AC101">
            <v>60995.258733934003</v>
          </cell>
          <cell r="AD101">
            <v>46874.674149657294</v>
          </cell>
        </row>
        <row r="102">
          <cell r="B102" t="str">
            <v>Yemen, Rep.</v>
          </cell>
          <cell r="C102">
            <v>3968.73651052899</v>
          </cell>
          <cell r="D102">
            <v>5116.0659443186596</v>
          </cell>
          <cell r="E102">
            <v>6215.4923407733904</v>
          </cell>
          <cell r="F102">
            <v>6798.5862443388896</v>
          </cell>
          <cell r="G102">
            <v>6738.4594650197796</v>
          </cell>
          <cell r="H102">
            <v>6228.2679332849502</v>
          </cell>
          <cell r="I102">
            <v>5817.5320894193501</v>
          </cell>
          <cell r="J102">
            <v>6255.1138878219199</v>
          </cell>
          <cell r="K102">
            <v>8280.2804168539915</v>
          </cell>
          <cell r="L102">
            <v>7810.5868378321902</v>
          </cell>
          <cell r="M102">
            <v>10729.9606904803</v>
          </cell>
          <cell r="N102">
            <v>12531.3905079101</v>
          </cell>
          <cell r="O102">
            <v>16021.898417984999</v>
          </cell>
          <cell r="P102">
            <v>19904.579517069098</v>
          </cell>
          <cell r="Q102">
            <v>25861.8651124063</v>
          </cell>
          <cell r="R102">
            <v>12756.6172839506</v>
          </cell>
          <cell r="S102">
            <v>6425.0853989664502</v>
          </cell>
          <cell r="T102">
            <v>6797.2467130703799</v>
          </cell>
          <cell r="U102">
            <v>6212.7907889670996</v>
          </cell>
          <cell r="V102">
            <v>7529.7760894572002</v>
          </cell>
          <cell r="W102">
            <v>9561.4037267080694</v>
          </cell>
          <cell r="X102">
            <v>9532.6634655284797</v>
          </cell>
          <cell r="Y102">
            <v>9984.5122350496113</v>
          </cell>
          <cell r="Z102">
            <v>11869.409744619399</v>
          </cell>
          <cell r="AA102">
            <v>13564.691179663099</v>
          </cell>
          <cell r="AB102">
            <v>15193.1309208161</v>
          </cell>
          <cell r="AC102">
            <v>18699.555547919699</v>
          </cell>
          <cell r="AD102">
            <v>13862.259925613582</v>
          </cell>
        </row>
        <row r="103">
          <cell r="B103" t="str">
            <v>Benin</v>
          </cell>
          <cell r="C103">
            <v>1585.8655859831701</v>
          </cell>
          <cell r="D103">
            <v>1072.7209464161401</v>
          </cell>
          <cell r="E103">
            <v>1062.00743494424</v>
          </cell>
          <cell r="F103">
            <v>940.14430567874001</v>
          </cell>
          <cell r="G103">
            <v>1002.8378079668001</v>
          </cell>
          <cell r="H103">
            <v>1045.6695454747801</v>
          </cell>
          <cell r="I103">
            <v>1335.68010857481</v>
          </cell>
          <cell r="J103">
            <v>1562.3927329595599</v>
          </cell>
          <cell r="K103">
            <v>1626.4112206013199</v>
          </cell>
          <cell r="L103">
            <v>1502.31407031238</v>
          </cell>
          <cell r="M103">
            <v>1845.0197417956799</v>
          </cell>
          <cell r="N103">
            <v>1877.84300171922</v>
          </cell>
          <cell r="O103">
            <v>2151.6320979258799</v>
          </cell>
          <cell r="P103">
            <v>2106.2497174742202</v>
          </cell>
          <cell r="Q103">
            <v>1598.0894607052201</v>
          </cell>
          <cell r="R103">
            <v>2169.8376495194302</v>
          </cell>
          <cell r="S103">
            <v>2360.8969061799598</v>
          </cell>
          <cell r="T103">
            <v>2268.1826237092</v>
          </cell>
          <cell r="U103">
            <v>2454.70895065478</v>
          </cell>
          <cell r="V103">
            <v>2492.2322210336197</v>
          </cell>
          <cell r="W103">
            <v>2382.5561676828802</v>
          </cell>
          <cell r="X103">
            <v>2501.6290264961499</v>
          </cell>
          <cell r="Y103">
            <v>2817.1739663067401</v>
          </cell>
          <cell r="Z103">
            <v>3564.92603516694</v>
          </cell>
          <cell r="AA103">
            <v>4052.7851682893702</v>
          </cell>
          <cell r="AB103">
            <v>4405.5231882442104</v>
          </cell>
          <cell r="AC103">
            <v>4759.9414566416299</v>
          </cell>
          <cell r="AD103">
            <v>3920.0699629297787</v>
          </cell>
        </row>
        <row r="104">
          <cell r="B104" t="str">
            <v>Burkina Faso</v>
          </cell>
          <cell r="C104">
            <v>2121.2560661075699</v>
          </cell>
          <cell r="D104">
            <v>1845.6272051787601</v>
          </cell>
          <cell r="E104">
            <v>1719.23934407673</v>
          </cell>
          <cell r="F104">
            <v>1571.19299853193</v>
          </cell>
          <cell r="G104">
            <v>1404.3726704816299</v>
          </cell>
          <cell r="H104">
            <v>1552.50349966522</v>
          </cell>
          <cell r="I104">
            <v>2036.3380655406197</v>
          </cell>
          <cell r="J104">
            <v>2369.80788590055</v>
          </cell>
          <cell r="K104">
            <v>2616.0249335110998</v>
          </cell>
          <cell r="L104">
            <v>2615.5737494692398</v>
          </cell>
          <cell r="M104">
            <v>3101.3553221185603</v>
          </cell>
          <cell r="N104">
            <v>3135.0111658572901</v>
          </cell>
          <cell r="O104">
            <v>3356.7154029241801</v>
          </cell>
          <cell r="P104">
            <v>3199.56561661252</v>
          </cell>
          <cell r="Q104">
            <v>1924.30296431644</v>
          </cell>
          <cell r="R104">
            <v>2379.5191906974196</v>
          </cell>
          <cell r="S104">
            <v>2586.5514808702501</v>
          </cell>
          <cell r="T104">
            <v>2447.6702378878999</v>
          </cell>
          <cell r="U104">
            <v>2804.9036795564598</v>
          </cell>
          <cell r="V104">
            <v>3014.6614248933397</v>
          </cell>
          <cell r="W104">
            <v>2610.9138090086799</v>
          </cell>
          <cell r="X104">
            <v>2815.2871146264201</v>
          </cell>
          <cell r="Y104">
            <v>3301.2000967848699</v>
          </cell>
          <cell r="Z104">
            <v>4278.9017122586001</v>
          </cell>
          <cell r="AA104">
            <v>5114.1302866175902</v>
          </cell>
          <cell r="AB104">
            <v>5623.6828286381797</v>
          </cell>
          <cell r="AC104">
            <v>6055.29131676004</v>
          </cell>
          <cell r="AD104">
            <v>4874.6412482118558</v>
          </cell>
        </row>
        <row r="105">
          <cell r="B105" t="str">
            <v>Burundi</v>
          </cell>
          <cell r="C105">
            <v>951.18888888888898</v>
          </cell>
          <cell r="D105">
            <v>989.84444444444398</v>
          </cell>
          <cell r="E105">
            <v>1045.48888888889</v>
          </cell>
          <cell r="F105">
            <v>1106.96073157612</v>
          </cell>
          <cell r="G105">
            <v>1006.1899590677501</v>
          </cell>
          <cell r="H105">
            <v>1171.1575109785399</v>
          </cell>
          <cell r="I105">
            <v>1233.6165367434498</v>
          </cell>
          <cell r="J105">
            <v>1162.10747814827</v>
          </cell>
          <cell r="K105">
            <v>1089.0811965811999</v>
          </cell>
          <cell r="L105">
            <v>1131.5812693010701</v>
          </cell>
          <cell r="M105">
            <v>1131.6430380547599</v>
          </cell>
          <cell r="N105">
            <v>1167.9631026499101</v>
          </cell>
          <cell r="O105">
            <v>1083.0394234031201</v>
          </cell>
          <cell r="P105">
            <v>938.70994315841506</v>
          </cell>
          <cell r="Q105">
            <v>925.03240488794302</v>
          </cell>
          <cell r="R105">
            <v>1000.43041750498</v>
          </cell>
          <cell r="S105">
            <v>868.98033559411499</v>
          </cell>
          <cell r="T105">
            <v>972.85622048100799</v>
          </cell>
          <cell r="U105">
            <v>893.69547698853103</v>
          </cell>
          <cell r="V105">
            <v>808.15082621714498</v>
          </cell>
          <cell r="W105">
            <v>709.11462428654602</v>
          </cell>
          <cell r="X105">
            <v>662.34598925758507</v>
          </cell>
          <cell r="Y105">
            <v>628.07716722819191</v>
          </cell>
          <cell r="Z105">
            <v>595.00114205882005</v>
          </cell>
          <cell r="AA105">
            <v>664.49359246057304</v>
          </cell>
          <cell r="AB105">
            <v>800.50604617541603</v>
          </cell>
          <cell r="AC105">
            <v>908.01841419167692</v>
          </cell>
          <cell r="AD105">
            <v>719.21927242293555</v>
          </cell>
        </row>
        <row r="106">
          <cell r="B106" t="str">
            <v>Central African Republic</v>
          </cell>
          <cell r="C106">
            <v>797.046573267702</v>
          </cell>
          <cell r="D106">
            <v>802.63496853494303</v>
          </cell>
          <cell r="E106">
            <v>731.566294391528</v>
          </cell>
          <cell r="F106">
            <v>666.299270456096</v>
          </cell>
          <cell r="G106">
            <v>637.815818381545</v>
          </cell>
          <cell r="H106">
            <v>845.61278546943902</v>
          </cell>
          <cell r="I106">
            <v>1114.7463651983101</v>
          </cell>
          <cell r="J106">
            <v>1205.3265676210801</v>
          </cell>
          <cell r="K106">
            <v>1276.39792509527</v>
          </cell>
          <cell r="L106">
            <v>1262.9380730709502</v>
          </cell>
          <cell r="M106">
            <v>1487.50555524948</v>
          </cell>
          <cell r="N106">
            <v>1404.3281756792701</v>
          </cell>
          <cell r="O106">
            <v>1427.5457327439601</v>
          </cell>
          <cell r="P106">
            <v>1293.4199745726801</v>
          </cell>
          <cell r="Q106">
            <v>853.06015850144104</v>
          </cell>
          <cell r="R106">
            <v>1122.0944059306801</v>
          </cell>
          <cell r="S106">
            <v>1009.95880741154</v>
          </cell>
          <cell r="T106">
            <v>969.73763242391999</v>
          </cell>
          <cell r="U106">
            <v>1027.79732138862</v>
          </cell>
          <cell r="V106">
            <v>1038.7155110168799</v>
          </cell>
          <cell r="W106">
            <v>961.92413393087395</v>
          </cell>
          <cell r="X106">
            <v>968.42022435439696</v>
          </cell>
          <cell r="Y106">
            <v>1045.2158973526</v>
          </cell>
          <cell r="Z106">
            <v>1197.5994428474398</v>
          </cell>
          <cell r="AA106">
            <v>1309.0211136763298</v>
          </cell>
          <cell r="AB106">
            <v>1376.35260659855</v>
          </cell>
          <cell r="AC106">
            <v>1487.80709697213</v>
          </cell>
          <cell r="AD106">
            <v>1283.1992314894101</v>
          </cell>
        </row>
        <row r="107">
          <cell r="B107" t="str">
            <v>Chad</v>
          </cell>
          <cell r="C107">
            <v>652.44888888888897</v>
          </cell>
          <cell r="D107">
            <v>771.81628392484299</v>
          </cell>
          <cell r="E107">
            <v>745.82218257508202</v>
          </cell>
          <cell r="F107">
            <v>746.23681687440103</v>
          </cell>
          <cell r="G107">
            <v>801.60550458715591</v>
          </cell>
          <cell r="H107">
            <v>868.79590474070801</v>
          </cell>
          <cell r="I107">
            <v>1069.7747617672499</v>
          </cell>
          <cell r="J107">
            <v>1212.6455906822</v>
          </cell>
          <cell r="K107">
            <v>1417.5897952333</v>
          </cell>
          <cell r="L107">
            <v>1338.8714733542299</v>
          </cell>
          <cell r="M107">
            <v>1613.59044995409</v>
          </cell>
          <cell r="N107">
            <v>1598.7238567883699</v>
          </cell>
          <cell r="O107">
            <v>1666.4189448508998</v>
          </cell>
          <cell r="P107">
            <v>1456.41574442003</v>
          </cell>
          <cell r="Q107">
            <v>1179.84794256702</v>
          </cell>
          <cell r="R107">
            <v>1445.91533508724</v>
          </cell>
          <cell r="S107">
            <v>1607.3529910662701</v>
          </cell>
          <cell r="T107">
            <v>1544.6879148651301</v>
          </cell>
          <cell r="U107">
            <v>1744.79978083021</v>
          </cell>
          <cell r="V107">
            <v>1536.7328491046901</v>
          </cell>
          <cell r="W107">
            <v>1389.12181581812</v>
          </cell>
          <cell r="X107">
            <v>1710.8315440839299</v>
          </cell>
          <cell r="Y107">
            <v>1994.5673381439499</v>
          </cell>
          <cell r="Z107">
            <v>2727.9404154450704</v>
          </cell>
          <cell r="AA107">
            <v>4420.7288588784495</v>
          </cell>
          <cell r="AB107">
            <v>5895.6941110469097</v>
          </cell>
          <cell r="AC107">
            <v>6547.36552815493</v>
          </cell>
          <cell r="AD107">
            <v>4317.2592503338619</v>
          </cell>
        </row>
        <row r="108">
          <cell r="B108" t="str">
            <v>Comoros</v>
          </cell>
          <cell r="C108">
            <v>135.48308634978301</v>
          </cell>
          <cell r="D108">
            <v>118.568567663313</v>
          </cell>
          <cell r="E108">
            <v>112.54046985105199</v>
          </cell>
          <cell r="F108">
            <v>109.210616146246</v>
          </cell>
          <cell r="G108">
            <v>105.273998466661</v>
          </cell>
          <cell r="H108">
            <v>115.07812847794199</v>
          </cell>
          <cell r="I108">
            <v>162.48682519744202</v>
          </cell>
          <cell r="J108">
            <v>196.43302776714899</v>
          </cell>
          <cell r="K108">
            <v>207.477043428629</v>
          </cell>
          <cell r="L108">
            <v>198.73356216987202</v>
          </cell>
          <cell r="M108">
            <v>250.03305663703802</v>
          </cell>
          <cell r="N108">
            <v>246.82299143935802</v>
          </cell>
          <cell r="O108">
            <v>266.19063810495305</v>
          </cell>
          <cell r="P108">
            <v>263.56830060742999</v>
          </cell>
          <cell r="Q108">
            <v>185.76128722382302</v>
          </cell>
          <cell r="R108">
            <v>231.91611567488098</v>
          </cell>
          <cell r="S108">
            <v>230.471130804751</v>
          </cell>
          <cell r="T108">
            <v>212.07393882617799</v>
          </cell>
          <cell r="U108">
            <v>215.39226488120499</v>
          </cell>
          <cell r="V108">
            <v>222.58775791705901</v>
          </cell>
          <cell r="W108">
            <v>201.899875578875</v>
          </cell>
          <cell r="X108">
            <v>220.31848480928201</v>
          </cell>
          <cell r="Y108">
            <v>252.04033004450199</v>
          </cell>
          <cell r="Z108">
            <v>325.10462213774798</v>
          </cell>
          <cell r="AA108">
            <v>362.89676531981303</v>
          </cell>
          <cell r="AB108">
            <v>387.70921837896202</v>
          </cell>
          <cell r="AC108">
            <v>401.77853707747602</v>
          </cell>
          <cell r="AD108">
            <v>345.90589459170025</v>
          </cell>
        </row>
        <row r="109">
          <cell r="B109" t="str">
            <v>Congo, Dem. Rep.</v>
          </cell>
          <cell r="C109">
            <v>15474.1009322264</v>
          </cell>
          <cell r="D109">
            <v>13471.0519684596</v>
          </cell>
          <cell r="E109">
            <v>14647.059673887699</v>
          </cell>
          <cell r="F109">
            <v>11813.805002441</v>
          </cell>
          <cell r="G109">
            <v>7883.2489252779906</v>
          </cell>
          <cell r="H109">
            <v>7204.7421340068095</v>
          </cell>
          <cell r="I109">
            <v>8083.6655398327102</v>
          </cell>
          <cell r="J109">
            <v>7653.2513879231492</v>
          </cell>
          <cell r="K109">
            <v>8867.2137776110285</v>
          </cell>
          <cell r="L109">
            <v>9023.2445868601117</v>
          </cell>
          <cell r="M109">
            <v>9348.6820862675995</v>
          </cell>
          <cell r="N109">
            <v>9078.3771649463106</v>
          </cell>
          <cell r="O109">
            <v>8194.9394080272905</v>
          </cell>
          <cell r="P109">
            <v>10702.354438434601</v>
          </cell>
          <cell r="Q109">
            <v>5807.0216899757097</v>
          </cell>
          <cell r="R109">
            <v>5643.4048259662604</v>
          </cell>
          <cell r="S109">
            <v>7240.6366249999992</v>
          </cell>
          <cell r="T109">
            <v>6503.1807216666703</v>
          </cell>
          <cell r="U109">
            <v>4757.0618747618992</v>
          </cell>
          <cell r="V109">
            <v>4318.6544749166696</v>
          </cell>
          <cell r="W109">
            <v>4302.69825429088</v>
          </cell>
          <cell r="X109">
            <v>5155.0714331495101</v>
          </cell>
          <cell r="Y109">
            <v>5538.9092865049997</v>
          </cell>
          <cell r="Z109">
            <v>5680.52770348786</v>
          </cell>
          <cell r="AA109">
            <v>6539.3161035942594</v>
          </cell>
          <cell r="AB109">
            <v>7095.5383468998798</v>
          </cell>
          <cell r="AC109">
            <v>8543.3237179107</v>
          </cell>
          <cell r="AD109">
            <v>6679.5230316795396</v>
          </cell>
        </row>
        <row r="110">
          <cell r="B110" t="str">
            <v>Cote d'Ivoire</v>
          </cell>
          <cell r="C110">
            <v>10039.5834417314</v>
          </cell>
          <cell r="D110">
            <v>8320.7595775217997</v>
          </cell>
          <cell r="E110">
            <v>7465.8021575394405</v>
          </cell>
          <cell r="F110">
            <v>6736.9159116514402</v>
          </cell>
          <cell r="G110">
            <v>6716.7101650975401</v>
          </cell>
          <cell r="H110">
            <v>6851.0242440355896</v>
          </cell>
          <cell r="I110">
            <v>9169.9620425585399</v>
          </cell>
          <cell r="J110">
            <v>10087.661487989501</v>
          </cell>
          <cell r="K110">
            <v>10194.830003569701</v>
          </cell>
          <cell r="L110">
            <v>9757.4627543174502</v>
          </cell>
          <cell r="M110">
            <v>10796.148422374201</v>
          </cell>
          <cell r="N110">
            <v>10492.870522901001</v>
          </cell>
          <cell r="O110">
            <v>11153.014710400899</v>
          </cell>
          <cell r="P110">
            <v>11046.2513584398</v>
          </cell>
          <cell r="Q110">
            <v>8313.6651570782305</v>
          </cell>
          <cell r="R110">
            <v>11001.202163894999</v>
          </cell>
          <cell r="S110">
            <v>12138.1059421423</v>
          </cell>
          <cell r="T110">
            <v>11831.0937349044</v>
          </cell>
          <cell r="U110">
            <v>12881.010279637201</v>
          </cell>
          <cell r="V110">
            <v>12573.306768930699</v>
          </cell>
          <cell r="W110">
            <v>10447.6953500532</v>
          </cell>
          <cell r="X110">
            <v>10554.454232996999</v>
          </cell>
          <cell r="Y110">
            <v>11526.8210975785</v>
          </cell>
          <cell r="Z110">
            <v>13764.3360449069</v>
          </cell>
          <cell r="AA110">
            <v>15501.4880724992</v>
          </cell>
          <cell r="AB110">
            <v>16372.852373804999</v>
          </cell>
          <cell r="AC110">
            <v>17338.9149962704</v>
          </cell>
          <cell r="AD110">
            <v>14900.882517012</v>
          </cell>
        </row>
        <row r="111">
          <cell r="B111" t="str">
            <v>Eritrea</v>
          </cell>
          <cell r="O111">
            <v>780.392857142857</v>
          </cell>
          <cell r="P111">
            <v>470.61626935577999</v>
          </cell>
          <cell r="Q111">
            <v>534.20898513100201</v>
          </cell>
          <cell r="R111">
            <v>588.75719359494803</v>
          </cell>
          <cell r="S111">
            <v>695.83395787279903</v>
          </cell>
          <cell r="T111">
            <v>689.98098792351402</v>
          </cell>
          <cell r="U111">
            <v>748.24744308475397</v>
          </cell>
          <cell r="V111">
            <v>729.96331236246999</v>
          </cell>
          <cell r="W111">
            <v>638.260307767678</v>
          </cell>
          <cell r="X111">
            <v>675.18417177862204</v>
          </cell>
          <cell r="Y111">
            <v>634.84294817299508</v>
          </cell>
          <cell r="Z111">
            <v>584.774040035089</v>
          </cell>
          <cell r="AA111">
            <v>634.83258314792704</v>
          </cell>
          <cell r="AB111">
            <v>961.15143931951593</v>
          </cell>
          <cell r="AC111">
            <v>1160.0112639045299</v>
          </cell>
          <cell r="AD111">
            <v>795.12245491601129</v>
          </cell>
        </row>
        <row r="112">
          <cell r="B112" t="str">
            <v>Ethiopia</v>
          </cell>
          <cell r="C112">
            <v>7084.5226413414994</v>
          </cell>
          <cell r="D112">
            <v>7269.5757534456998</v>
          </cell>
          <cell r="E112">
            <v>7649.0124441108201</v>
          </cell>
          <cell r="F112">
            <v>8502.7449981073896</v>
          </cell>
          <cell r="G112">
            <v>8034.4159733711604</v>
          </cell>
          <cell r="H112">
            <v>9408.7551947956999</v>
          </cell>
          <cell r="I112">
            <v>9773.7494238611598</v>
          </cell>
          <cell r="J112">
            <v>10447.188525306199</v>
          </cell>
          <cell r="K112">
            <v>10825.9132636389</v>
          </cell>
          <cell r="L112">
            <v>11389.2709735016</v>
          </cell>
          <cell r="M112">
            <v>12082.5769352691</v>
          </cell>
          <cell r="N112">
            <v>13361.4467391711</v>
          </cell>
          <cell r="O112">
            <v>14098.012280753499</v>
          </cell>
          <cell r="P112">
            <v>8771.0859231905106</v>
          </cell>
          <cell r="Q112">
            <v>7804.0040576440206</v>
          </cell>
          <cell r="R112">
            <v>8088.4292517006797</v>
          </cell>
          <cell r="S112">
            <v>8467.1816745655615</v>
          </cell>
          <cell r="T112">
            <v>8546.3710111909895</v>
          </cell>
          <cell r="U112">
            <v>7749.0943396226394</v>
          </cell>
          <cell r="V112">
            <v>7604.4732237539802</v>
          </cell>
          <cell r="W112">
            <v>7899.6464671246304</v>
          </cell>
          <cell r="X112">
            <v>7879.0125944584397</v>
          </cell>
          <cell r="Y112">
            <v>7428.4858948846995</v>
          </cell>
          <cell r="Z112">
            <v>8029.5857785422204</v>
          </cell>
          <cell r="AA112">
            <v>9484.7488694292606</v>
          </cell>
          <cell r="AB112">
            <v>11373.281659517801</v>
          </cell>
          <cell r="AC112">
            <v>13315.403109396</v>
          </cell>
          <cell r="AD112">
            <v>9926.3010623539958</v>
          </cell>
        </row>
        <row r="113">
          <cell r="B113" t="str">
            <v>Gambia, The</v>
          </cell>
          <cell r="C113">
            <v>252.53916663203103</v>
          </cell>
          <cell r="D113">
            <v>272.53769891997899</v>
          </cell>
          <cell r="E113">
            <v>239.61001211142499</v>
          </cell>
          <cell r="F113">
            <v>244.707778647872</v>
          </cell>
          <cell r="G113">
            <v>209.82150593255901</v>
          </cell>
          <cell r="H113">
            <v>190.896375705032</v>
          </cell>
          <cell r="I113">
            <v>214.50460776302498</v>
          </cell>
          <cell r="J113">
            <v>203.57681715446199</v>
          </cell>
          <cell r="K113">
            <v>242.651369273884</v>
          </cell>
          <cell r="L113">
            <v>276.30677494014498</v>
          </cell>
          <cell r="M113">
            <v>290.981331323728</v>
          </cell>
          <cell r="N113">
            <v>350.17794830452095</v>
          </cell>
          <cell r="O113">
            <v>332.97667413970697</v>
          </cell>
          <cell r="P113">
            <v>375.26479353451595</v>
          </cell>
          <cell r="Q113">
            <v>366.62566040047</v>
          </cell>
          <cell r="R113">
            <v>381.46921334188801</v>
          </cell>
          <cell r="S113">
            <v>400.47122077831096</v>
          </cell>
          <cell r="T113">
            <v>409.80869624614803</v>
          </cell>
          <cell r="U113">
            <v>420.84573503919501</v>
          </cell>
          <cell r="V113">
            <v>431.93503255422002</v>
          </cell>
          <cell r="W113">
            <v>420.90370075055597</v>
          </cell>
          <cell r="X113">
            <v>417.917555058684</v>
          </cell>
          <cell r="Y113">
            <v>369.72713658873704</v>
          </cell>
          <cell r="Z113">
            <v>353.02514713785598</v>
          </cell>
          <cell r="AA113">
            <v>401.02147113351401</v>
          </cell>
          <cell r="AB113">
            <v>461.32008960241302</v>
          </cell>
          <cell r="AC113">
            <v>506.715527890337</v>
          </cell>
          <cell r="AD113">
            <v>418.36187447057148</v>
          </cell>
        </row>
        <row r="114">
          <cell r="B114" t="str">
            <v>Ghana</v>
          </cell>
          <cell r="C114">
            <v>15719.6819754844</v>
          </cell>
          <cell r="D114">
            <v>27826.101540034302</v>
          </cell>
          <cell r="E114">
            <v>33124.017903483196</v>
          </cell>
          <cell r="F114">
            <v>21961.179566263399</v>
          </cell>
          <cell r="G114">
            <v>7921.9039786834501</v>
          </cell>
          <cell r="H114">
            <v>6647.1166273280205</v>
          </cell>
          <cell r="I114">
            <v>6040.2985860242297</v>
          </cell>
          <cell r="J114">
            <v>5112.9416309343596</v>
          </cell>
          <cell r="K114">
            <v>5508.6317133641796</v>
          </cell>
          <cell r="L114">
            <v>5576.9221035882601</v>
          </cell>
          <cell r="M114">
            <v>6613.5572273972002</v>
          </cell>
          <cell r="N114">
            <v>7327.5434939595898</v>
          </cell>
          <cell r="O114">
            <v>6756.8100931832296</v>
          </cell>
          <cell r="P114">
            <v>5965.6965898163098</v>
          </cell>
          <cell r="Q114">
            <v>5440.3063273211301</v>
          </cell>
          <cell r="R114">
            <v>6457.4405681301296</v>
          </cell>
          <cell r="S114">
            <v>6925.5318174275708</v>
          </cell>
          <cell r="T114">
            <v>6884.0256889683596</v>
          </cell>
          <cell r="U114">
            <v>7474.0293038182399</v>
          </cell>
          <cell r="V114">
            <v>7709.8139680234299</v>
          </cell>
          <cell r="W114">
            <v>4977.4925921167696</v>
          </cell>
          <cell r="X114">
            <v>5309.1583040012501</v>
          </cell>
          <cell r="Y114">
            <v>6159.6190787539999</v>
          </cell>
          <cell r="Z114">
            <v>7624.1671221139404</v>
          </cell>
          <cell r="AA114">
            <v>8871.8720021192803</v>
          </cell>
          <cell r="AB114">
            <v>10720.346584212801</v>
          </cell>
          <cell r="AC114">
            <v>12893.771979654399</v>
          </cell>
          <cell r="AD114">
            <v>9253.955353370884</v>
          </cell>
        </row>
        <row r="115">
          <cell r="B115" t="str">
            <v>Guinea</v>
          </cell>
          <cell r="C115">
            <v>1724.76014455982</v>
          </cell>
          <cell r="D115">
            <v>1710.9898492524301</v>
          </cell>
          <cell r="E115">
            <v>1678.33521570988</v>
          </cell>
          <cell r="F115">
            <v>1641.4392419055598</v>
          </cell>
          <cell r="G115">
            <v>1672.2826798180399</v>
          </cell>
          <cell r="H115">
            <v>1777.0655600245</v>
          </cell>
          <cell r="I115">
            <v>1922.6008993840999</v>
          </cell>
          <cell r="J115">
            <v>2041.5380570289301</v>
          </cell>
          <cell r="K115">
            <v>2384.2957637254899</v>
          </cell>
          <cell r="L115">
            <v>2432.0293804369403</v>
          </cell>
          <cell r="M115">
            <v>2666.7508204998699</v>
          </cell>
          <cell r="N115">
            <v>3015.05820558401</v>
          </cell>
          <cell r="O115">
            <v>3284.6203915014498</v>
          </cell>
          <cell r="P115">
            <v>3279.0966062135799</v>
          </cell>
          <cell r="Q115">
            <v>3383.0929493195399</v>
          </cell>
          <cell r="R115">
            <v>3693.7106397180901</v>
          </cell>
          <cell r="S115">
            <v>3868.96881752224</v>
          </cell>
          <cell r="T115">
            <v>3783.7004380226504</v>
          </cell>
          <cell r="U115">
            <v>3588.37600841533</v>
          </cell>
          <cell r="V115">
            <v>3461.2821747425801</v>
          </cell>
          <cell r="W115">
            <v>3112.36255644618</v>
          </cell>
          <cell r="X115">
            <v>3039.1135614828099</v>
          </cell>
          <cell r="Y115">
            <v>3210.0017727786599</v>
          </cell>
          <cell r="Z115">
            <v>3624.4434780295701</v>
          </cell>
          <cell r="AA115">
            <v>3970.1867201615501</v>
          </cell>
          <cell r="AB115">
            <v>3331.08097852017</v>
          </cell>
          <cell r="AC115">
            <v>3317.2028427702298</v>
          </cell>
          <cell r="AD115">
            <v>3490.5831584520361</v>
          </cell>
        </row>
        <row r="116">
          <cell r="B116" t="str">
            <v>Guinea-Bissau</v>
          </cell>
          <cell r="C116">
            <v>138.99368562704601</v>
          </cell>
          <cell r="D116">
            <v>177.75892521865899</v>
          </cell>
          <cell r="E116">
            <v>202.180381472466</v>
          </cell>
          <cell r="F116">
            <v>228.059407268493</v>
          </cell>
          <cell r="G116">
            <v>158.597331474546</v>
          </cell>
          <cell r="H116">
            <v>233.02502430200002</v>
          </cell>
          <cell r="I116">
            <v>227.51651984101701</v>
          </cell>
          <cell r="J116">
            <v>192.51818547265302</v>
          </cell>
          <cell r="K116">
            <v>179.192855528916</v>
          </cell>
          <cell r="L116">
            <v>215.59012431271299</v>
          </cell>
          <cell r="M116">
            <v>262.08065016115603</v>
          </cell>
          <cell r="N116">
            <v>256.57839769235602</v>
          </cell>
          <cell r="O116">
            <v>226.851157172364</v>
          </cell>
          <cell r="P116">
            <v>236.90096962621197</v>
          </cell>
          <cell r="Q116">
            <v>235.62443186292199</v>
          </cell>
          <cell r="R116">
            <v>253.905719442313</v>
          </cell>
          <cell r="S116">
            <v>270.27906152793599</v>
          </cell>
          <cell r="T116">
            <v>271.17221915524397</v>
          </cell>
          <cell r="U116">
            <v>205.88912943414499</v>
          </cell>
          <cell r="V116">
            <v>224.47294068569701</v>
          </cell>
          <cell r="W116">
            <v>216.08438302158899</v>
          </cell>
          <cell r="X116">
            <v>199.184313222865</v>
          </cell>
          <cell r="Y116">
            <v>204.32568763257001</v>
          </cell>
          <cell r="Z116">
            <v>236.38331770735698</v>
          </cell>
          <cell r="AA116">
            <v>270.23849507159497</v>
          </cell>
          <cell r="AB116">
            <v>301.63579172147797</v>
          </cell>
          <cell r="AC116">
            <v>304.80661838918701</v>
          </cell>
          <cell r="AD116">
            <v>263.47798210443739</v>
          </cell>
        </row>
        <row r="117">
          <cell r="B117" t="str">
            <v>Kenya</v>
          </cell>
          <cell r="C117">
            <v>10099.4853125093</v>
          </cell>
          <cell r="D117">
            <v>9512.6580151608305</v>
          </cell>
          <cell r="E117">
            <v>9158.6867123934007</v>
          </cell>
          <cell r="F117">
            <v>8469.9524944005097</v>
          </cell>
          <cell r="G117">
            <v>8788.3992114661996</v>
          </cell>
          <cell r="H117">
            <v>8746.0024093188495</v>
          </cell>
          <cell r="I117">
            <v>10387.294488366899</v>
          </cell>
          <cell r="J117">
            <v>11387.0765029868</v>
          </cell>
          <cell r="K117">
            <v>11806.339216697201</v>
          </cell>
          <cell r="L117">
            <v>11704.724484865499</v>
          </cell>
          <cell r="M117">
            <v>12179.651893534699</v>
          </cell>
          <cell r="N117">
            <v>11501.275116061499</v>
          </cell>
          <cell r="O117">
            <v>11327.290465824699</v>
          </cell>
          <cell r="P117">
            <v>7869.3768561629395</v>
          </cell>
          <cell r="Q117">
            <v>9421.9509643524107</v>
          </cell>
          <cell r="R117">
            <v>11943.806589561</v>
          </cell>
          <cell r="S117">
            <v>12045.836708736801</v>
          </cell>
          <cell r="T117">
            <v>13281.243626880199</v>
          </cell>
          <cell r="U117">
            <v>13767.1246305938</v>
          </cell>
          <cell r="V117">
            <v>12882.5034735441</v>
          </cell>
          <cell r="W117">
            <v>12316.1606804698</v>
          </cell>
          <cell r="X117">
            <v>13058.5101103298</v>
          </cell>
          <cell r="Y117">
            <v>13190.803945191099</v>
          </cell>
          <cell r="Z117">
            <v>15036.1725440141</v>
          </cell>
          <cell r="AA117">
            <v>16198.572723544001</v>
          </cell>
          <cell r="AB117">
            <v>18730.355694125501</v>
          </cell>
          <cell r="AC117">
            <v>23186.511890232498</v>
          </cell>
          <cell r="AD117">
            <v>17268.48335942144</v>
          </cell>
        </row>
        <row r="118">
          <cell r="B118" t="str">
            <v>Madagascar</v>
          </cell>
          <cell r="C118">
            <v>4041.6469474680598</v>
          </cell>
          <cell r="D118">
            <v>3595.1895423481801</v>
          </cell>
          <cell r="E118">
            <v>3526.48260227624</v>
          </cell>
          <cell r="F118">
            <v>3511.9037763568799</v>
          </cell>
          <cell r="G118">
            <v>2939.4290914032899</v>
          </cell>
          <cell r="H118">
            <v>2857.7572515218299</v>
          </cell>
          <cell r="I118">
            <v>3258.41643001894</v>
          </cell>
          <cell r="J118">
            <v>2565.6244448564698</v>
          </cell>
          <cell r="K118">
            <v>2442.4586924823002</v>
          </cell>
          <cell r="L118">
            <v>2497.9458190525497</v>
          </cell>
          <cell r="M118">
            <v>3081.3868503303802</v>
          </cell>
          <cell r="N118">
            <v>2677.1275716837504</v>
          </cell>
          <cell r="O118">
            <v>3000.59014840188</v>
          </cell>
          <cell r="P118">
            <v>3370.7284463935603</v>
          </cell>
          <cell r="Q118">
            <v>2976.9504313185503</v>
          </cell>
          <cell r="R118">
            <v>3159.85416644928</v>
          </cell>
          <cell r="S118">
            <v>4004.8114103292196</v>
          </cell>
          <cell r="T118">
            <v>3539.9989175508399</v>
          </cell>
          <cell r="U118">
            <v>3738.1057904645299</v>
          </cell>
          <cell r="V118">
            <v>3723.0855791560698</v>
          </cell>
          <cell r="W118">
            <v>3866.3900951402002</v>
          </cell>
          <cell r="X118">
            <v>4527.4986104159298</v>
          </cell>
          <cell r="Y118">
            <v>4557.1335352865499</v>
          </cell>
          <cell r="Z118">
            <v>5463.7944933169902</v>
          </cell>
          <cell r="AA118">
            <v>4359.1493023432204</v>
          </cell>
          <cell r="AB118">
            <v>5034.2465252400098</v>
          </cell>
          <cell r="AC118">
            <v>5489.1315878640698</v>
          </cell>
          <cell r="AD118">
            <v>4980.6910888101684</v>
          </cell>
        </row>
        <row r="119">
          <cell r="B119" t="str">
            <v>Malawi</v>
          </cell>
          <cell r="C119">
            <v>1237.6554611501001</v>
          </cell>
          <cell r="D119">
            <v>1237.68569194683</v>
          </cell>
          <cell r="E119">
            <v>1180.10421601137</v>
          </cell>
          <cell r="F119">
            <v>1223.1869254341202</v>
          </cell>
          <cell r="G119">
            <v>1208.0090561765999</v>
          </cell>
          <cell r="H119">
            <v>1131.3477982665302</v>
          </cell>
          <cell r="I119">
            <v>1180.80704959433</v>
          </cell>
          <cell r="J119">
            <v>1160.8185810657901</v>
          </cell>
          <cell r="K119">
            <v>1334.4395424198601</v>
          </cell>
          <cell r="L119">
            <v>1521.7249501721299</v>
          </cell>
          <cell r="M119">
            <v>1729.3048481072999</v>
          </cell>
          <cell r="N119">
            <v>2203.54582099668</v>
          </cell>
          <cell r="O119">
            <v>1799.5171093164599</v>
          </cell>
          <cell r="P119">
            <v>2070.63686744799</v>
          </cell>
          <cell r="Q119">
            <v>1199.8719715135599</v>
          </cell>
          <cell r="R119">
            <v>1397.4091812844599</v>
          </cell>
          <cell r="S119">
            <v>2281.1036434969801</v>
          </cell>
          <cell r="T119">
            <v>2663.7586570016902</v>
          </cell>
          <cell r="U119">
            <v>1750.8403597179401</v>
          </cell>
          <cell r="V119">
            <v>1775.92547883873</v>
          </cell>
          <cell r="W119">
            <v>1743.41281544751</v>
          </cell>
          <cell r="X119">
            <v>1716.50245623107</v>
          </cell>
          <cell r="Y119">
            <v>1934.6758771325801</v>
          </cell>
          <cell r="Z119">
            <v>1765.4967818492</v>
          </cell>
          <cell r="AA119">
            <v>1902.8207383952201</v>
          </cell>
          <cell r="AB119">
            <v>2075.5713000596502</v>
          </cell>
          <cell r="AC119">
            <v>2238.4018928388796</v>
          </cell>
          <cell r="AD119">
            <v>1983.393318055106</v>
          </cell>
        </row>
        <row r="120">
          <cell r="B120" t="str">
            <v>Mali</v>
          </cell>
          <cell r="C120">
            <v>1685.09305718</v>
          </cell>
          <cell r="D120">
            <v>1393.3485349253701</v>
          </cell>
          <cell r="E120">
            <v>1247.1239856042</v>
          </cell>
          <cell r="F120">
            <v>1221.9832163886799</v>
          </cell>
          <cell r="G120">
            <v>1217.2101182100801</v>
          </cell>
          <cell r="H120">
            <v>1227.30904670531</v>
          </cell>
          <cell r="I120">
            <v>1694.82085417028</v>
          </cell>
          <cell r="J120">
            <v>1964.09686748955</v>
          </cell>
          <cell r="K120">
            <v>1966.7893765567499</v>
          </cell>
          <cell r="L120">
            <v>2021.74027165292</v>
          </cell>
          <cell r="M120">
            <v>2751.5956117914802</v>
          </cell>
          <cell r="N120">
            <v>2780.6312443217398</v>
          </cell>
          <cell r="O120">
            <v>2876.4565042367299</v>
          </cell>
          <cell r="P120">
            <v>2870.2134597376698</v>
          </cell>
          <cell r="Q120">
            <v>2157.44660530689</v>
          </cell>
          <cell r="R120">
            <v>2816.5375341981603</v>
          </cell>
          <cell r="S120">
            <v>2879.8994524896002</v>
          </cell>
          <cell r="T120">
            <v>2755.8354056604403</v>
          </cell>
          <cell r="U120">
            <v>3008.9308320187001</v>
          </cell>
          <cell r="V120">
            <v>2921.2794588758602</v>
          </cell>
          <cell r="W120">
            <v>2674.4527344917701</v>
          </cell>
          <cell r="X120">
            <v>3018.3415089599102</v>
          </cell>
          <cell r="Y120">
            <v>3342.8242598249299</v>
          </cell>
          <cell r="Z120">
            <v>4428.9387870092996</v>
          </cell>
          <cell r="AA120">
            <v>4943.8075403222601</v>
          </cell>
          <cell r="AB120">
            <v>5411.7183530727598</v>
          </cell>
          <cell r="AC120">
            <v>6191.1571747182497</v>
          </cell>
          <cell r="AD120">
            <v>4863.6892229895002</v>
          </cell>
        </row>
        <row r="121">
          <cell r="B121" t="str">
            <v>Mauritania</v>
          </cell>
          <cell r="C121">
            <v>810.44566948626891</v>
          </cell>
          <cell r="D121">
            <v>854.96890527529501</v>
          </cell>
          <cell r="E121">
            <v>857.50728364015606</v>
          </cell>
          <cell r="F121">
            <v>898.03550797442904</v>
          </cell>
          <cell r="G121">
            <v>826.34992680344897</v>
          </cell>
          <cell r="H121">
            <v>780.91199021148907</v>
          </cell>
          <cell r="I121">
            <v>917.71187908833394</v>
          </cell>
          <cell r="J121">
            <v>1039.9347765902501</v>
          </cell>
          <cell r="K121">
            <v>1116.8719114624598</v>
          </cell>
          <cell r="L121">
            <v>1115.21073444786</v>
          </cell>
          <cell r="M121">
            <v>1213.4961223667499</v>
          </cell>
          <cell r="N121">
            <v>1390.1752869252798</v>
          </cell>
          <cell r="O121">
            <v>1464.3924165236299</v>
          </cell>
          <cell r="P121">
            <v>1249.94499943236</v>
          </cell>
          <cell r="Q121">
            <v>1315.8794029657099</v>
          </cell>
          <cell r="R121">
            <v>1415.2748913820501</v>
          </cell>
          <cell r="S121">
            <v>1442.6194569158399</v>
          </cell>
          <cell r="T121">
            <v>1401.9745502565399</v>
          </cell>
          <cell r="U121">
            <v>1219.04387881407</v>
          </cell>
          <cell r="V121">
            <v>1194.6282805761</v>
          </cell>
          <cell r="W121">
            <v>1081.2075268046999</v>
          </cell>
          <cell r="X121">
            <v>1121.56485214482</v>
          </cell>
          <cell r="Y121">
            <v>1149.6557427514999</v>
          </cell>
          <cell r="Z121">
            <v>1285.1790874027101</v>
          </cell>
          <cell r="AA121">
            <v>1494.5804034103101</v>
          </cell>
          <cell r="AB121">
            <v>1857.3341114457801</v>
          </cell>
          <cell r="AC121">
            <v>2662.57788812747</v>
          </cell>
          <cell r="AD121">
            <v>1689.8654466275541</v>
          </cell>
        </row>
        <row r="122">
          <cell r="B122" t="str">
            <v>Mozambique</v>
          </cell>
          <cell r="C122">
            <v>3315.9665546323799</v>
          </cell>
          <cell r="D122">
            <v>3584.8093897240601</v>
          </cell>
          <cell r="E122">
            <v>3661.7288262973998</v>
          </cell>
          <cell r="F122">
            <v>3279.85898905249</v>
          </cell>
          <cell r="G122">
            <v>3416.5514646108199</v>
          </cell>
          <cell r="H122">
            <v>4515.8811082802495</v>
          </cell>
          <cell r="I122">
            <v>5300.5261213454705</v>
          </cell>
          <cell r="J122">
            <v>2394.8997775348098</v>
          </cell>
          <cell r="K122">
            <v>2104.6418907984798</v>
          </cell>
          <cell r="L122">
            <v>2199.1253695702203</v>
          </cell>
          <cell r="M122">
            <v>2535.68135780584</v>
          </cell>
          <cell r="N122">
            <v>2710.3741847433703</v>
          </cell>
          <cell r="O122">
            <v>2070.5193491018299</v>
          </cell>
          <cell r="P122">
            <v>2145.2719091828299</v>
          </cell>
          <cell r="Q122">
            <v>2243.5106817246401</v>
          </cell>
          <cell r="R122">
            <v>2284.7795163584597</v>
          </cell>
          <cell r="S122">
            <v>2897.0534944998499</v>
          </cell>
          <cell r="T122">
            <v>3448.8898302010398</v>
          </cell>
          <cell r="U122">
            <v>3958.7166083873303</v>
          </cell>
          <cell r="V122">
            <v>4091.0559413532396</v>
          </cell>
          <cell r="W122">
            <v>3719.3514786984897</v>
          </cell>
          <cell r="X122">
            <v>3696.5623484826201</v>
          </cell>
          <cell r="Y122">
            <v>4093.8493925170301</v>
          </cell>
          <cell r="Z122">
            <v>4789.3886843363898</v>
          </cell>
          <cell r="AA122">
            <v>5912.7405159494101</v>
          </cell>
          <cell r="AB122">
            <v>6636.3425578374708</v>
          </cell>
          <cell r="AC122">
            <v>7295.6378255005193</v>
          </cell>
          <cell r="AD122">
            <v>5745.5917952281643</v>
          </cell>
        </row>
        <row r="123">
          <cell r="B123" t="str">
            <v>Niger</v>
          </cell>
          <cell r="C123">
            <v>2508.5195001893198</v>
          </cell>
          <cell r="D123">
            <v>2170.9049424060599</v>
          </cell>
          <cell r="E123">
            <v>2017.5892395240603</v>
          </cell>
          <cell r="F123">
            <v>1803.1281163071401</v>
          </cell>
          <cell r="G123">
            <v>1461.00329549616</v>
          </cell>
          <cell r="H123">
            <v>1440.3686061523399</v>
          </cell>
          <cell r="I123">
            <v>1903.84060063529</v>
          </cell>
          <cell r="J123">
            <v>2232.9806348572602</v>
          </cell>
          <cell r="K123">
            <v>2280.3424542554999</v>
          </cell>
          <cell r="L123">
            <v>2179.5554998275902</v>
          </cell>
          <cell r="M123">
            <v>2480.0670315139901</v>
          </cell>
          <cell r="N123">
            <v>2327.9619912445501</v>
          </cell>
          <cell r="O123">
            <v>2345.0019194955098</v>
          </cell>
          <cell r="P123">
            <v>2220.6526345529001</v>
          </cell>
          <cell r="Q123">
            <v>1563.2204610950998</v>
          </cell>
          <cell r="R123">
            <v>1880.9857743939101</v>
          </cell>
          <cell r="S123">
            <v>1987.7716185714301</v>
          </cell>
          <cell r="T123">
            <v>1845.5021942170599</v>
          </cell>
          <cell r="U123">
            <v>2076.56735876422</v>
          </cell>
          <cell r="V123">
            <v>2020.8937909178298</v>
          </cell>
          <cell r="W123">
            <v>1803.03243018698</v>
          </cell>
          <cell r="X123">
            <v>1947.0887856572401</v>
          </cell>
          <cell r="Y123">
            <v>2177.3018946184402</v>
          </cell>
          <cell r="Z123">
            <v>2736.3356800916099</v>
          </cell>
          <cell r="AA123">
            <v>2948.05668100306</v>
          </cell>
          <cell r="AB123">
            <v>3402.9097699064801</v>
          </cell>
          <cell r="AC123">
            <v>3550.07843629017</v>
          </cell>
          <cell r="AD123">
            <v>2962.9364923819521</v>
          </cell>
        </row>
        <row r="124">
          <cell r="B124" t="str">
            <v>Nigeria</v>
          </cell>
          <cell r="C124">
            <v>64701.615981677096</v>
          </cell>
          <cell r="D124">
            <v>61128.643700313201</v>
          </cell>
          <cell r="E124">
            <v>51974.0677455021</v>
          </cell>
          <cell r="F124">
            <v>35990.426402972902</v>
          </cell>
          <cell r="G124">
            <v>34799.8188992258</v>
          </cell>
          <cell r="H124">
            <v>34820.233001575703</v>
          </cell>
          <cell r="I124">
            <v>22959.773288565699</v>
          </cell>
          <cell r="J124">
            <v>22501.226620389101</v>
          </cell>
          <cell r="K124">
            <v>25379.049609777201</v>
          </cell>
          <cell r="L124">
            <v>25709.168417841302</v>
          </cell>
          <cell r="M124">
            <v>32019.259288215202</v>
          </cell>
          <cell r="N124">
            <v>29714.864194530703</v>
          </cell>
          <cell r="O124">
            <v>28061.473942361801</v>
          </cell>
          <cell r="P124">
            <v>21009.942586376401</v>
          </cell>
          <cell r="Q124">
            <v>23388.9098549185</v>
          </cell>
          <cell r="R124">
            <v>35475.397783722401</v>
          </cell>
          <cell r="S124">
            <v>46470.653414058295</v>
          </cell>
          <cell r="T124">
            <v>35386.229419567302</v>
          </cell>
          <cell r="U124">
            <v>32977.737963328698</v>
          </cell>
          <cell r="V124">
            <v>37330.900339985201</v>
          </cell>
          <cell r="W124">
            <v>45737.487248689598</v>
          </cell>
          <cell r="X124">
            <v>47683.306007354404</v>
          </cell>
          <cell r="Y124">
            <v>46090.077817652702</v>
          </cell>
          <cell r="Z124">
            <v>57563.879581622699</v>
          </cell>
          <cell r="AA124">
            <v>71533.336086132898</v>
          </cell>
          <cell r="AB124">
            <v>98563.619766166987</v>
          </cell>
          <cell r="AC124">
            <v>115350.257124133</v>
          </cell>
          <cell r="AD124">
            <v>77820.234075141663</v>
          </cell>
        </row>
        <row r="125">
          <cell r="B125" t="str">
            <v>Sao Tome and Principe</v>
          </cell>
          <cell r="C125">
            <v>39.027109389215696</v>
          </cell>
          <cell r="D125">
            <v>49.654976178174202</v>
          </cell>
          <cell r="E125">
            <v>52.514980640217203</v>
          </cell>
          <cell r="F125">
            <v>52.223922766414297</v>
          </cell>
          <cell r="G125">
            <v>48.353690589006597</v>
          </cell>
          <cell r="H125">
            <v>51.9955574267969</v>
          </cell>
          <cell r="I125">
            <v>64.2468225361674</v>
          </cell>
          <cell r="J125">
            <v>55.867582721358403</v>
          </cell>
          <cell r="K125">
            <v>48.886237637392703</v>
          </cell>
          <cell r="L125">
            <v>46.019398834555197</v>
          </cell>
          <cell r="M125">
            <v>57.562919079021505</v>
          </cell>
          <cell r="N125">
            <v>56.954363355050305</v>
          </cell>
          <cell r="O125">
            <v>45.459793927555097</v>
          </cell>
          <cell r="P125">
            <v>47.618381726044497</v>
          </cell>
          <cell r="Q125">
            <v>49.540831717607503</v>
          </cell>
          <cell r="R125">
            <v>45.492500020197298</v>
          </cell>
          <cell r="S125">
            <v>44.8933272809805</v>
          </cell>
          <cell r="T125">
            <v>43.931846037770299</v>
          </cell>
          <cell r="U125">
            <v>40.563761216294999</v>
          </cell>
          <cell r="V125">
            <v>46.932012923163398</v>
          </cell>
          <cell r="W125">
            <v>46.317964602420403</v>
          </cell>
          <cell r="X125">
            <v>47.7250965738221</v>
          </cell>
          <cell r="Y125">
            <v>53.560879844656597</v>
          </cell>
          <cell r="Z125">
            <v>59.116416266578497</v>
          </cell>
          <cell r="AA125">
            <v>64.341759444940806</v>
          </cell>
          <cell r="AB125">
            <v>71.7877505737668</v>
          </cell>
          <cell r="AC125">
            <v>79.046475476070611</v>
          </cell>
          <cell r="AD125">
            <v>65.570656321202662</v>
          </cell>
        </row>
        <row r="126">
          <cell r="B126" t="str">
            <v>Senegal</v>
          </cell>
          <cell r="C126">
            <v>3503.2754706053402</v>
          </cell>
          <cell r="D126">
            <v>3176.78863966464</v>
          </cell>
          <cell r="E126">
            <v>3109.73707519559</v>
          </cell>
          <cell r="F126">
            <v>2774.24287464706</v>
          </cell>
          <cell r="G126">
            <v>2705.5772415199503</v>
          </cell>
          <cell r="H126">
            <v>2962.2196164939696</v>
          </cell>
          <cell r="I126">
            <v>4189.9317997943999</v>
          </cell>
          <cell r="J126">
            <v>5040.65108967781</v>
          </cell>
          <cell r="K126">
            <v>4985.1230756325303</v>
          </cell>
          <cell r="L126">
            <v>4913.03892892555</v>
          </cell>
          <cell r="M126">
            <v>5716.7450575571493</v>
          </cell>
          <cell r="N126">
            <v>5617.1743070385701</v>
          </cell>
          <cell r="O126">
            <v>6004.9084558094501</v>
          </cell>
          <cell r="P126">
            <v>5678.8498973865908</v>
          </cell>
          <cell r="Q126">
            <v>3877.1984903860098</v>
          </cell>
          <cell r="R126">
            <v>4878.7213957699896</v>
          </cell>
          <cell r="S126">
            <v>5065.8321185382101</v>
          </cell>
          <cell r="T126">
            <v>4672.2589680318497</v>
          </cell>
          <cell r="U126">
            <v>5058.2248867778599</v>
          </cell>
          <cell r="V126">
            <v>5150.7988865769894</v>
          </cell>
          <cell r="W126">
            <v>4693.3343536924704</v>
          </cell>
          <cell r="X126">
            <v>4881.8359233186702</v>
          </cell>
          <cell r="Y126">
            <v>5352.4997097994201</v>
          </cell>
          <cell r="Z126">
            <v>6828.23324941187</v>
          </cell>
          <cell r="AA126">
            <v>7957.8061916080005</v>
          </cell>
          <cell r="AB126">
            <v>8615.2864131973802</v>
          </cell>
          <cell r="AC126">
            <v>9242.0528858045891</v>
          </cell>
          <cell r="AD126">
            <v>7599.1756899642523</v>
          </cell>
        </row>
        <row r="127">
          <cell r="B127" t="str">
            <v>Sierra Leone</v>
          </cell>
          <cell r="C127">
            <v>1165.7960386867801</v>
          </cell>
          <cell r="D127">
            <v>1249.54867154774</v>
          </cell>
          <cell r="E127">
            <v>1404.99688755738</v>
          </cell>
          <cell r="F127">
            <v>1221.43061691669</v>
          </cell>
          <cell r="G127">
            <v>1413.2154344581299</v>
          </cell>
          <cell r="H127">
            <v>1202.64126300765</v>
          </cell>
          <cell r="I127">
            <v>900.69172746497395</v>
          </cell>
          <cell r="J127">
            <v>784.62300354315391</v>
          </cell>
          <cell r="K127">
            <v>1286.1964551751398</v>
          </cell>
          <cell r="L127">
            <v>1181.4669638524799</v>
          </cell>
          <cell r="M127">
            <v>649.64482122897107</v>
          </cell>
          <cell r="N127">
            <v>779.99509047354297</v>
          </cell>
          <cell r="O127">
            <v>679.97708108151403</v>
          </cell>
          <cell r="P127">
            <v>768.87373425050293</v>
          </cell>
          <cell r="Q127">
            <v>911.85067654574004</v>
          </cell>
          <cell r="R127">
            <v>872.15384615384596</v>
          </cell>
          <cell r="S127">
            <v>941.70187347271292</v>
          </cell>
          <cell r="T127">
            <v>849.87770413056194</v>
          </cell>
          <cell r="U127">
            <v>672.37244343254804</v>
          </cell>
          <cell r="V127">
            <v>669.39419133133799</v>
          </cell>
          <cell r="W127">
            <v>635.87757342907605</v>
          </cell>
          <cell r="X127">
            <v>805.66203110282095</v>
          </cell>
          <cell r="Y127">
            <v>935.80860812484502</v>
          </cell>
          <cell r="Z127">
            <v>991.095883050314</v>
          </cell>
          <cell r="AA127">
            <v>1073.0478488368201</v>
          </cell>
          <cell r="AB127">
            <v>1214.78651141047</v>
          </cell>
          <cell r="AC127">
            <v>1419.2404011200299</v>
          </cell>
          <cell r="AD127">
            <v>1126.7958505084957</v>
          </cell>
        </row>
        <row r="128">
          <cell r="B128" t="str">
            <v>Solomon Islands</v>
          </cell>
          <cell r="C128">
            <v>177.10115934381199</v>
          </cell>
          <cell r="D128">
            <v>187.65681424303398</v>
          </cell>
          <cell r="E128">
            <v>186.83497054358</v>
          </cell>
          <cell r="F128">
            <v>175.52080265245402</v>
          </cell>
          <cell r="G128">
            <v>166.725251431641</v>
          </cell>
          <cell r="H128">
            <v>147.21263817271802</v>
          </cell>
          <cell r="I128">
            <v>125.34349831307301</v>
          </cell>
          <cell r="J128">
            <v>152.45595173816301</v>
          </cell>
          <cell r="K128">
            <v>168.063754188714</v>
          </cell>
          <cell r="L128">
            <v>160.20363259135001</v>
          </cell>
          <cell r="M128">
            <v>201.35790589090499</v>
          </cell>
          <cell r="N128">
            <v>214.06406966709099</v>
          </cell>
          <cell r="O128">
            <v>260.57314605784399</v>
          </cell>
          <cell r="P128">
            <v>282.70583700045199</v>
          </cell>
          <cell r="Q128">
            <v>319.73576608824101</v>
          </cell>
          <cell r="R128">
            <v>357.20397079641702</v>
          </cell>
          <cell r="S128">
            <v>390.42835146046201</v>
          </cell>
          <cell r="T128">
            <v>390.68948844869499</v>
          </cell>
          <cell r="U128">
            <v>324.15533884373599</v>
          </cell>
          <cell r="V128">
            <v>331.742517370771</v>
          </cell>
          <cell r="W128">
            <v>299.33347633291004</v>
          </cell>
          <cell r="X128">
            <v>274.20128762667503</v>
          </cell>
          <cell r="Y128">
            <v>227.78947437559299</v>
          </cell>
          <cell r="Z128">
            <v>231.486857375456</v>
          </cell>
          <cell r="AA128">
            <v>265.051935713266</v>
          </cell>
          <cell r="AB128">
            <v>294.023042243193</v>
          </cell>
          <cell r="AC128">
            <v>320.911193404134</v>
          </cell>
          <cell r="AD128">
            <v>267.85250062232842</v>
          </cell>
        </row>
        <row r="129">
          <cell r="B129" t="str">
            <v>Sudan</v>
          </cell>
          <cell r="C129">
            <v>9901.9996836483406</v>
          </cell>
          <cell r="D129">
            <v>7108.8887409810695</v>
          </cell>
          <cell r="E129">
            <v>5169.2308891454604</v>
          </cell>
          <cell r="F129">
            <v>7059.9987116229195</v>
          </cell>
          <cell r="G129">
            <v>8700.7680056999998</v>
          </cell>
          <cell r="H129">
            <v>6038.5624132270896</v>
          </cell>
          <cell r="I129">
            <v>8056.4002990722802</v>
          </cell>
          <cell r="J129">
            <v>13025.356986585</v>
          </cell>
          <cell r="K129">
            <v>10398.000356833099</v>
          </cell>
          <cell r="L129">
            <v>18347.1112343235</v>
          </cell>
          <cell r="M129">
            <v>24444.444444444402</v>
          </cell>
          <cell r="N129">
            <v>27522.785714285699</v>
          </cell>
          <cell r="O129">
            <v>3376.1721930653898</v>
          </cell>
          <cell r="P129">
            <v>5712.1529641017005</v>
          </cell>
          <cell r="Q129">
            <v>4368.0798639986806</v>
          </cell>
          <cell r="R129">
            <v>7320.1069296945898</v>
          </cell>
          <cell r="S129">
            <v>8765.4641923057698</v>
          </cell>
          <cell r="T129">
            <v>11675.461292805399</v>
          </cell>
          <cell r="U129">
            <v>11326.675854949401</v>
          </cell>
          <cell r="V129">
            <v>10722.520575423199</v>
          </cell>
          <cell r="W129">
            <v>12365.418685587301</v>
          </cell>
          <cell r="X129">
            <v>13380.171720021499</v>
          </cell>
          <cell r="Y129">
            <v>14975.7366103689</v>
          </cell>
          <cell r="Z129">
            <v>17780.302166588801</v>
          </cell>
          <cell r="AA129">
            <v>21690.532855377001</v>
          </cell>
          <cell r="AB129">
            <v>27895.024728014101</v>
          </cell>
          <cell r="AC129">
            <v>37564.0391248448</v>
          </cell>
          <cell r="AD129">
            <v>23981.12709703872</v>
          </cell>
        </row>
        <row r="130">
          <cell r="B130" t="str">
            <v>Tanzania</v>
          </cell>
          <cell r="C130">
            <v>5571.83305699211</v>
          </cell>
          <cell r="D130">
            <v>6664.3783510625499</v>
          </cell>
          <cell r="E130">
            <v>7651.7803807381006</v>
          </cell>
          <cell r="F130">
            <v>7836.9759065841199</v>
          </cell>
          <cell r="G130">
            <v>7130.2652887356198</v>
          </cell>
          <cell r="H130">
            <v>6433.9083158053199</v>
          </cell>
          <cell r="I130">
            <v>8134.3317858036207</v>
          </cell>
          <cell r="J130">
            <v>4007.4965875629405</v>
          </cell>
          <cell r="K130">
            <v>6154.4777779333399</v>
          </cell>
          <cell r="L130">
            <v>5306.7576186883998</v>
          </cell>
          <cell r="M130">
            <v>4258.6537475648502</v>
          </cell>
          <cell r="N130">
            <v>4956.5294761817804</v>
          </cell>
          <cell r="O130">
            <v>4601.3671022135604</v>
          </cell>
          <cell r="P130">
            <v>4257.7491548844</v>
          </cell>
          <cell r="Q130">
            <v>4510.8529717638303</v>
          </cell>
          <cell r="R130">
            <v>5631.0073383724393</v>
          </cell>
          <cell r="S130">
            <v>6463.06201217943</v>
          </cell>
          <cell r="T130">
            <v>7615.0301886792504</v>
          </cell>
          <cell r="U130">
            <v>8364.8277764606501</v>
          </cell>
          <cell r="V130">
            <v>8634.5924669428314</v>
          </cell>
          <cell r="W130">
            <v>9079.2960873555494</v>
          </cell>
          <cell r="X130">
            <v>9442.6107348468886</v>
          </cell>
          <cell r="Y130">
            <v>9792.1435189871409</v>
          </cell>
          <cell r="Z130">
            <v>10276.061854710999</v>
          </cell>
          <cell r="AA130">
            <v>11338.690120504101</v>
          </cell>
          <cell r="AB130">
            <v>12606.8552492364</v>
          </cell>
          <cell r="AC130">
            <v>12787.2122534515</v>
          </cell>
          <cell r="AD130">
            <v>11360.192599378028</v>
          </cell>
        </row>
        <row r="131">
          <cell r="B131" t="str">
            <v>Togo</v>
          </cell>
          <cell r="C131">
            <v>1142.4627923334301</v>
          </cell>
          <cell r="D131">
            <v>948.66561815442094</v>
          </cell>
          <cell r="E131">
            <v>799.79087591340408</v>
          </cell>
          <cell r="F131">
            <v>750.65623773391303</v>
          </cell>
          <cell r="G131">
            <v>663.16021412817804</v>
          </cell>
          <cell r="H131">
            <v>720.679753518555</v>
          </cell>
          <cell r="I131">
            <v>1060.92952653768</v>
          </cell>
          <cell r="J131">
            <v>1249.08467201704</v>
          </cell>
          <cell r="K131">
            <v>1517.81669422593</v>
          </cell>
          <cell r="L131">
            <v>1489.25602492754</v>
          </cell>
          <cell r="M131">
            <v>1789.0466359724899</v>
          </cell>
          <cell r="N131">
            <v>1767.5932959608501</v>
          </cell>
          <cell r="O131">
            <v>1853.6273245431601</v>
          </cell>
          <cell r="P131">
            <v>1412.82240577784</v>
          </cell>
          <cell r="Q131">
            <v>1095.03882054378</v>
          </cell>
          <cell r="R131">
            <v>1446.2060263737999</v>
          </cell>
          <cell r="S131">
            <v>1580.71172358882</v>
          </cell>
          <cell r="T131">
            <v>1609.7599485073099</v>
          </cell>
          <cell r="U131">
            <v>1523.5244648965202</v>
          </cell>
          <cell r="V131">
            <v>1528.7869542675801</v>
          </cell>
          <cell r="W131">
            <v>1298.58520205881</v>
          </cell>
          <cell r="X131">
            <v>1333.58255793169</v>
          </cell>
          <cell r="Y131">
            <v>1478.78229052148</v>
          </cell>
          <cell r="Z131">
            <v>1677.3540474629201</v>
          </cell>
          <cell r="AA131">
            <v>1939.90683320055</v>
          </cell>
          <cell r="AB131">
            <v>2111.76608337077</v>
          </cell>
          <cell r="AC131">
            <v>2210.40776073597</v>
          </cell>
          <cell r="AD131">
            <v>1883.6434030583382</v>
          </cell>
        </row>
        <row r="132">
          <cell r="B132" t="str">
            <v>Uganda</v>
          </cell>
          <cell r="C132">
            <v>4609.9590122603195</v>
          </cell>
          <cell r="D132">
            <v>7463.7444741896297</v>
          </cell>
          <cell r="E132">
            <v>5178.9247371928295</v>
          </cell>
          <cell r="F132">
            <v>5923.6067255473599</v>
          </cell>
          <cell r="G132">
            <v>4556.5928221620898</v>
          </cell>
          <cell r="H132">
            <v>4169.8706873309002</v>
          </cell>
          <cell r="I132">
            <v>4154.2634381374401</v>
          </cell>
          <cell r="J132">
            <v>6699.06069689172</v>
          </cell>
          <cell r="K132">
            <v>6939.5052789787305</v>
          </cell>
          <cell r="L132">
            <v>5626.0991660649597</v>
          </cell>
          <cell r="M132">
            <v>4589.2753882957804</v>
          </cell>
          <cell r="N132">
            <v>1835.4337167706601</v>
          </cell>
          <cell r="O132">
            <v>2756.1185067384304</v>
          </cell>
          <cell r="P132">
            <v>3099.8329964046302</v>
          </cell>
          <cell r="Q132">
            <v>3826.6245347822801</v>
          </cell>
          <cell r="R132">
            <v>5581.88921655381</v>
          </cell>
          <cell r="S132">
            <v>5885.7953350527805</v>
          </cell>
          <cell r="T132">
            <v>6124.8606889523999</v>
          </cell>
          <cell r="U132">
            <v>6576.2577467192195</v>
          </cell>
          <cell r="V132">
            <v>6007.6600991735404</v>
          </cell>
          <cell r="W132">
            <v>5910.0236917645907</v>
          </cell>
          <cell r="X132">
            <v>5649.8800665586796</v>
          </cell>
          <cell r="Y132">
            <v>5834.5259570674598</v>
          </cell>
          <cell r="Z132">
            <v>6242.9451078925003</v>
          </cell>
          <cell r="AA132">
            <v>6817.41981148791</v>
          </cell>
          <cell r="AB132">
            <v>8733.8409093309401</v>
          </cell>
          <cell r="AC132">
            <v>9442.6518469453204</v>
          </cell>
          <cell r="AD132">
            <v>7414.2767265448256</v>
          </cell>
        </row>
        <row r="133">
          <cell r="B133" t="str">
            <v>Zambia</v>
          </cell>
          <cell r="C133">
            <v>3885.7647999999999</v>
          </cell>
          <cell r="D133">
            <v>4013.326</v>
          </cell>
          <cell r="E133">
            <v>3872.8935000000001</v>
          </cell>
          <cell r="F133">
            <v>3343.1275999999998</v>
          </cell>
          <cell r="G133">
            <v>2748.04630000001</v>
          </cell>
          <cell r="H133">
            <v>2606.0319999999997</v>
          </cell>
          <cell r="I133">
            <v>1795.4434999999999</v>
          </cell>
          <cell r="J133">
            <v>2225.0250000000001</v>
          </cell>
          <cell r="K133">
            <v>3748.0768000000003</v>
          </cell>
          <cell r="L133">
            <v>3994.6358766468802</v>
          </cell>
          <cell r="M133">
            <v>3738.2878272640201</v>
          </cell>
          <cell r="N133">
            <v>3376.8100247524799</v>
          </cell>
          <cell r="O133">
            <v>3307.5725900116104</v>
          </cell>
          <cell r="P133">
            <v>3248.4131854644297</v>
          </cell>
          <cell r="Q133">
            <v>3346.9765486329002</v>
          </cell>
          <cell r="R133">
            <v>3470.3760172094799</v>
          </cell>
          <cell r="S133">
            <v>3271.4472468056201</v>
          </cell>
          <cell r="T133">
            <v>3910.4467600795201</v>
          </cell>
          <cell r="U133">
            <v>3237.69895445681</v>
          </cell>
          <cell r="V133">
            <v>3131.8978612965502</v>
          </cell>
          <cell r="W133">
            <v>3237.72262780147</v>
          </cell>
          <cell r="X133">
            <v>3639.98345207489</v>
          </cell>
          <cell r="Y133">
            <v>3775.38611495953</v>
          </cell>
          <cell r="Z133">
            <v>4325.9768977702897</v>
          </cell>
          <cell r="AA133">
            <v>5439.5554227457496</v>
          </cell>
          <cell r="AB133">
            <v>7271.47944354018</v>
          </cell>
          <cell r="AC133">
            <v>10941.916845383699</v>
          </cell>
          <cell r="AD133">
            <v>6350.8629448798893</v>
          </cell>
        </row>
        <row r="134">
          <cell r="B134" t="str">
            <v>Zimbabwe</v>
          </cell>
          <cell r="C134">
            <v>5354.5401000000002</v>
          </cell>
          <cell r="D134">
            <v>6435.8294000000005</v>
          </cell>
          <cell r="E134">
            <v>6862.6385</v>
          </cell>
          <cell r="F134">
            <v>6239.7869999999702</v>
          </cell>
          <cell r="G134">
            <v>5146.89480000002</v>
          </cell>
          <cell r="H134">
            <v>5643.7788000000101</v>
          </cell>
          <cell r="I134">
            <v>6223.4171999999799</v>
          </cell>
          <cell r="J134">
            <v>6726.7199999999802</v>
          </cell>
          <cell r="K134">
            <v>7831.0500000000102</v>
          </cell>
          <cell r="L134">
            <v>8284.7856000000211</v>
          </cell>
          <cell r="M134">
            <v>8780.2989999999991</v>
          </cell>
          <cell r="N134">
            <v>8179.6523669248809</v>
          </cell>
          <cell r="O134">
            <v>6745.9374634975902</v>
          </cell>
          <cell r="P134">
            <v>6552.0130254746891</v>
          </cell>
          <cell r="Q134">
            <v>6889.3740433704297</v>
          </cell>
          <cell r="R134">
            <v>7152.2175024386406</v>
          </cell>
          <cell r="S134">
            <v>8757.5383805075708</v>
          </cell>
          <cell r="T134">
            <v>8989.8019271635603</v>
          </cell>
          <cell r="U134">
            <v>6263.9233275979796</v>
          </cell>
          <cell r="V134">
            <v>5962.7987095081298</v>
          </cell>
          <cell r="W134">
            <v>8135.9122672664998</v>
          </cell>
          <cell r="X134">
            <v>12882.6195931334</v>
          </cell>
          <cell r="Y134">
            <v>30855.9334652449</v>
          </cell>
          <cell r="Z134">
            <v>10514.6403999127</v>
          </cell>
          <cell r="AA134">
            <v>4700.4308619697704</v>
          </cell>
          <cell r="AB134">
            <v>4551.6499550609396</v>
          </cell>
          <cell r="AC134">
            <v>5540.0662550877796</v>
          </cell>
          <cell r="AD134">
            <v>11232.544187455216</v>
          </cell>
        </row>
      </sheetData>
      <sheetData sheetId="2"/>
      <sheetData sheetId="3"/>
      <sheetData sheetId="4">
        <row r="3">
          <cell r="A3" t="str">
            <v>Afghanistan</v>
          </cell>
          <cell r="B3" t="str">
            <v>..</v>
          </cell>
          <cell r="C3" t="str">
            <v>..</v>
          </cell>
          <cell r="D3" t="str">
            <v>..</v>
          </cell>
          <cell r="E3" t="str">
            <v>..</v>
          </cell>
          <cell r="F3" t="str">
            <v>..</v>
          </cell>
          <cell r="G3" t="str">
            <v>..</v>
          </cell>
          <cell r="H3" t="str">
            <v>..</v>
          </cell>
          <cell r="I3" t="str">
            <v>..</v>
          </cell>
          <cell r="J3" t="str">
            <v>..</v>
          </cell>
          <cell r="K3" t="str">
            <v>..</v>
          </cell>
          <cell r="L3" t="str">
            <v>..</v>
          </cell>
          <cell r="M3" t="str">
            <v>..</v>
          </cell>
          <cell r="N3" t="str">
            <v>..</v>
          </cell>
          <cell r="O3" t="str">
            <v>..</v>
          </cell>
          <cell r="P3" t="str">
            <v>..</v>
          </cell>
          <cell r="Q3" t="str">
            <v>..</v>
          </cell>
          <cell r="R3" t="str">
            <v>..</v>
          </cell>
          <cell r="S3" t="str">
            <v>..</v>
          </cell>
          <cell r="T3" t="str">
            <v>..</v>
          </cell>
          <cell r="U3" t="str">
            <v>..</v>
          </cell>
          <cell r="V3" t="str">
            <v>..</v>
          </cell>
          <cell r="W3" t="str">
            <v>..</v>
          </cell>
          <cell r="X3" t="str">
            <v>..</v>
          </cell>
          <cell r="Y3" t="str">
            <v>..</v>
          </cell>
          <cell r="Z3" t="str">
            <v>..</v>
          </cell>
          <cell r="AA3" t="str">
            <v>..</v>
          </cell>
          <cell r="AB3" t="str">
            <v>..</v>
          </cell>
        </row>
        <row r="4">
          <cell r="A4" t="str">
            <v>Albania</v>
          </cell>
          <cell r="B4">
            <v>1.8327811099473701</v>
          </cell>
          <cell r="C4">
            <v>2.0993061024084301</v>
          </cell>
          <cell r="D4">
            <v>2.1619953477211098</v>
          </cell>
          <cell r="E4">
            <v>2.1841977887693602</v>
          </cell>
          <cell r="F4">
            <v>2.1562488335674499</v>
          </cell>
          <cell r="G4">
            <v>2.2023515493911501</v>
          </cell>
          <cell r="H4">
            <v>2.4358395809375</v>
          </cell>
          <cell r="I4">
            <v>2.4167898866874999</v>
          </cell>
          <cell r="J4">
            <v>2.3823323515000001</v>
          </cell>
          <cell r="K4">
            <v>2.6166716050312502</v>
          </cell>
          <cell r="L4">
            <v>2.0914397441716099</v>
          </cell>
          <cell r="M4">
            <v>1.2552609072151499</v>
          </cell>
          <cell r="N4">
            <v>0.79427690476697799</v>
          </cell>
          <cell r="O4">
            <v>1.3756344283545501</v>
          </cell>
          <cell r="P4">
            <v>2.2232847396277702</v>
          </cell>
          <cell r="Q4">
            <v>2.7138206986664901</v>
          </cell>
          <cell r="R4">
            <v>3.0131866028708099</v>
          </cell>
          <cell r="S4">
            <v>2.16377434519812</v>
          </cell>
          <cell r="T4">
            <v>2.7378884462151398</v>
          </cell>
          <cell r="U4">
            <v>3.4443790849673199</v>
          </cell>
          <cell r="V4">
            <v>3.6947370252448799</v>
          </cell>
          <cell r="W4">
            <v>4.0955909407665496</v>
          </cell>
          <cell r="X4">
            <v>4.4559008559201203</v>
          </cell>
          <cell r="Y4">
            <v>5.6002461033634097</v>
          </cell>
          <cell r="Z4">
            <v>7.4524002202477098</v>
          </cell>
          <cell r="AA4">
            <v>8.3764133045493203</v>
          </cell>
          <cell r="AB4">
            <v>9.1330885878961592</v>
          </cell>
        </row>
        <row r="5">
          <cell r="A5" t="str">
            <v>Algeria</v>
          </cell>
          <cell r="B5">
            <v>42.345827687459298</v>
          </cell>
          <cell r="C5">
            <v>44.371759807824198</v>
          </cell>
          <cell r="D5">
            <v>44.779983359958003</v>
          </cell>
          <cell r="E5">
            <v>47.528985113478001</v>
          </cell>
          <cell r="F5">
            <v>51.512786466398801</v>
          </cell>
          <cell r="G5">
            <v>61.132078619760698</v>
          </cell>
          <cell r="H5">
            <v>61.535270440770603</v>
          </cell>
          <cell r="I5">
            <v>63.299597415064902</v>
          </cell>
          <cell r="J5">
            <v>51.664192500660803</v>
          </cell>
          <cell r="K5">
            <v>52.558285688735097</v>
          </cell>
          <cell r="L5">
            <v>45.442622950819697</v>
          </cell>
          <cell r="M5">
            <v>46.669842472798102</v>
          </cell>
          <cell r="N5">
            <v>49.216660560542202</v>
          </cell>
          <cell r="O5">
            <v>50.962690083529701</v>
          </cell>
          <cell r="P5">
            <v>42.425625374368899</v>
          </cell>
          <cell r="Q5">
            <v>42.065963116043903</v>
          </cell>
          <cell r="R5">
            <v>46.941496648340603</v>
          </cell>
          <cell r="S5">
            <v>48.177864037291798</v>
          </cell>
          <cell r="T5">
            <v>48.187587463184599</v>
          </cell>
          <cell r="U5">
            <v>48.845075187969897</v>
          </cell>
          <cell r="V5">
            <v>54.749143945881698</v>
          </cell>
          <cell r="W5">
            <v>55.181126724082098</v>
          </cell>
          <cell r="X5">
            <v>57.053132518175403</v>
          </cell>
          <cell r="Y5">
            <v>68.012940112410405</v>
          </cell>
          <cell r="Z5">
            <v>85.015510932446006</v>
          </cell>
          <cell r="AA5">
            <v>102.380492832923</v>
          </cell>
          <cell r="AB5">
            <v>114.322334001248</v>
          </cell>
        </row>
        <row r="6">
          <cell r="A6" t="str">
            <v>Angola</v>
          </cell>
          <cell r="B6">
            <v>5.4280939221700901</v>
          </cell>
          <cell r="C6">
            <v>5.0802674235194099</v>
          </cell>
          <cell r="D6">
            <v>5.0802674235194099</v>
          </cell>
          <cell r="E6">
            <v>5.2943143846044496</v>
          </cell>
          <cell r="F6">
            <v>5.6120400387729301</v>
          </cell>
          <cell r="G6">
            <v>6.9141139913931999</v>
          </cell>
          <cell r="H6">
            <v>6.47337800359323</v>
          </cell>
          <cell r="I6">
            <v>7.39953203375934</v>
          </cell>
          <cell r="J6">
            <v>8.0268898684561307</v>
          </cell>
          <cell r="K6">
            <v>9.3375252609572197</v>
          </cell>
          <cell r="L6">
            <v>10.2781939799331</v>
          </cell>
          <cell r="M6">
            <v>9.9627789473684203</v>
          </cell>
          <cell r="N6">
            <v>7.6816485378518697</v>
          </cell>
          <cell r="O6">
            <v>5.5750585094365297</v>
          </cell>
          <cell r="P6">
            <v>4.0596057795626601</v>
          </cell>
          <cell r="Q6">
            <v>5.0664804012138998</v>
          </cell>
          <cell r="R6">
            <v>6.5354346989616596</v>
          </cell>
          <cell r="S6">
            <v>7.6754125894552496</v>
          </cell>
          <cell r="T6">
            <v>6.5063814140389198</v>
          </cell>
          <cell r="U6">
            <v>6.1529235757711103</v>
          </cell>
          <cell r="V6">
            <v>9.1351342297897808</v>
          </cell>
          <cell r="W6">
            <v>8.9360934873504991</v>
          </cell>
          <cell r="X6">
            <v>11.38625304924</v>
          </cell>
          <cell r="Y6">
            <v>13.9562675166449</v>
          </cell>
          <cell r="Z6">
            <v>19.799524600287601</v>
          </cell>
          <cell r="AA6">
            <v>30.632103235101201</v>
          </cell>
          <cell r="AB6">
            <v>43.758549596405601</v>
          </cell>
        </row>
        <row r="7">
          <cell r="A7" t="str">
            <v>Antigua and Barbuda</v>
          </cell>
          <cell r="B7">
            <v>9.5238529769996999E-2</v>
          </cell>
          <cell r="C7">
            <v>0.107179262457147</v>
          </cell>
          <cell r="D7">
            <v>0.117460373875013</v>
          </cell>
          <cell r="E7">
            <v>0.13189222615746601</v>
          </cell>
          <cell r="F7">
            <v>0.14942630075470101</v>
          </cell>
          <cell r="G7">
            <v>0.17374333851728099</v>
          </cell>
          <cell r="H7">
            <v>0.22926136869228</v>
          </cell>
          <cell r="I7">
            <v>0.26920386284699999</v>
          </cell>
          <cell r="J7">
            <v>0.32708662568514801</v>
          </cell>
          <cell r="K7">
            <v>0.36439529124276399</v>
          </cell>
          <cell r="L7">
            <v>0.38559098298628702</v>
          </cell>
          <cell r="M7">
            <v>0.40585412173902302</v>
          </cell>
          <cell r="N7">
            <v>0.425358546395047</v>
          </cell>
          <cell r="O7">
            <v>0.45559583803797199</v>
          </cell>
          <cell r="P7">
            <v>0.50087092272216904</v>
          </cell>
          <cell r="Q7">
            <v>0.49420244215283299</v>
          </cell>
          <cell r="R7">
            <v>0.54109113058887903</v>
          </cell>
          <cell r="S7">
            <v>0.58031887509264302</v>
          </cell>
          <cell r="T7">
            <v>0.62061040962814695</v>
          </cell>
          <cell r="U7">
            <v>0.65155609705675299</v>
          </cell>
          <cell r="V7">
            <v>0.67849261283664897</v>
          </cell>
          <cell r="W7">
            <v>0.71045800557435002</v>
          </cell>
          <cell r="X7">
            <v>0.717850185445153</v>
          </cell>
          <cell r="Y7">
            <v>0.754143499747015</v>
          </cell>
          <cell r="Z7">
            <v>0.81845914293873001</v>
          </cell>
          <cell r="AA7">
            <v>0.87490588536366098</v>
          </cell>
          <cell r="AB7">
            <v>0.96167929536011099</v>
          </cell>
        </row>
        <row r="8">
          <cell r="A8" t="str">
            <v>Argentina</v>
          </cell>
          <cell r="B8">
            <v>209.01766549876899</v>
          </cell>
          <cell r="C8">
            <v>169.75913403158299</v>
          </cell>
          <cell r="D8">
            <v>84.296982827815299</v>
          </cell>
          <cell r="E8">
            <v>103.98895490614601</v>
          </cell>
          <cell r="F8">
            <v>116.758197804351</v>
          </cell>
          <cell r="G8">
            <v>88.187382789031005</v>
          </cell>
          <cell r="H8">
            <v>106.044612050037</v>
          </cell>
          <cell r="I8">
            <v>108.724598901799</v>
          </cell>
          <cell r="J8">
            <v>127.350067054649</v>
          </cell>
          <cell r="K8">
            <v>81.705627984854203</v>
          </cell>
          <cell r="L8">
            <v>141.33683616765299</v>
          </cell>
          <cell r="M8">
            <v>189.59423670702799</v>
          </cell>
          <cell r="N8">
            <v>228.77606740949599</v>
          </cell>
          <cell r="O8">
            <v>236.505</v>
          </cell>
          <cell r="P8">
            <v>257.44</v>
          </cell>
          <cell r="Q8">
            <v>258.03174999999999</v>
          </cell>
          <cell r="R8">
            <v>272.14974999999998</v>
          </cell>
          <cell r="S8">
            <v>292.85899999999998</v>
          </cell>
          <cell r="T8">
            <v>298.94824999999997</v>
          </cell>
          <cell r="U8">
            <v>283.52300000000002</v>
          </cell>
          <cell r="V8">
            <v>284.20375000000001</v>
          </cell>
          <cell r="W8">
            <v>268.69675000000001</v>
          </cell>
          <cell r="X8">
            <v>97.732152162584796</v>
          </cell>
          <cell r="Y8">
            <v>127.64329371816601</v>
          </cell>
          <cell r="Z8">
            <v>151.95818953323899</v>
          </cell>
          <cell r="AA8">
            <v>181.54906143344701</v>
          </cell>
          <cell r="AB8">
            <v>212.701868905742</v>
          </cell>
        </row>
        <row r="9">
          <cell r="A9" t="str">
            <v>Armenia</v>
          </cell>
          <cell r="B9" t="str">
            <v>..</v>
          </cell>
          <cell r="C9" t="str">
            <v>..</v>
          </cell>
          <cell r="D9" t="str">
            <v>..</v>
          </cell>
          <cell r="E9" t="str">
            <v>..</v>
          </cell>
          <cell r="F9" t="str">
            <v>..</v>
          </cell>
          <cell r="G9" t="str">
            <v>..</v>
          </cell>
          <cell r="H9" t="str">
            <v>..</v>
          </cell>
          <cell r="I9" t="str">
            <v>..</v>
          </cell>
          <cell r="J9" t="str">
            <v>..</v>
          </cell>
          <cell r="K9" t="str">
            <v>..</v>
          </cell>
          <cell r="L9" t="str">
            <v>..</v>
          </cell>
          <cell r="M9" t="str">
            <v>..</v>
          </cell>
          <cell r="N9">
            <v>0.10805819836116499</v>
          </cell>
          <cell r="O9">
            <v>0.83536667341329696</v>
          </cell>
          <cell r="P9">
            <v>0.650961173185168</v>
          </cell>
          <cell r="Q9">
            <v>1.2867067687696301</v>
          </cell>
          <cell r="R9">
            <v>1.59696310635528</v>
          </cell>
          <cell r="S9">
            <v>1.6386693839117199</v>
          </cell>
          <cell r="T9">
            <v>1.8921695730964601</v>
          </cell>
          <cell r="U9">
            <v>1.8454758655619601</v>
          </cell>
          <cell r="V9">
            <v>1.9115642593573701</v>
          </cell>
          <cell r="W9">
            <v>2.1183980499086101</v>
          </cell>
          <cell r="X9">
            <v>2.3763212329802501</v>
          </cell>
          <cell r="Y9">
            <v>2.8070951798840502</v>
          </cell>
          <cell r="Z9">
            <v>3.5727335330205698</v>
          </cell>
          <cell r="AA9">
            <v>4.9028121643920004</v>
          </cell>
          <cell r="AB9">
            <v>6.4099204418668903</v>
          </cell>
        </row>
        <row r="10">
          <cell r="A10" t="str">
            <v>Australia</v>
          </cell>
          <cell r="B10">
            <v>160.65668368659499</v>
          </cell>
          <cell r="C10">
            <v>185.844980454699</v>
          </cell>
          <cell r="D10">
            <v>184.281471678869</v>
          </cell>
          <cell r="E10">
            <v>176.581490810623</v>
          </cell>
          <cell r="F10">
            <v>194.22562422799299</v>
          </cell>
          <cell r="G10">
            <v>172.1134721162</v>
          </cell>
          <cell r="H10">
            <v>178.62158860114599</v>
          </cell>
          <cell r="I10">
            <v>210.34951308000001</v>
          </cell>
          <cell r="J10">
            <v>266.95362706666702</v>
          </cell>
          <cell r="K10">
            <v>302.83347555249998</v>
          </cell>
          <cell r="L10">
            <v>318.00099498333299</v>
          </cell>
          <cell r="M10">
            <v>319.92426501</v>
          </cell>
          <cell r="N10">
            <v>313.44959121833301</v>
          </cell>
          <cell r="O10">
            <v>304.75851070423499</v>
          </cell>
          <cell r="P10">
            <v>347.36559591752899</v>
          </cell>
          <cell r="Q10">
            <v>371.09836396835999</v>
          </cell>
          <cell r="R10">
            <v>417.42140877198</v>
          </cell>
          <cell r="S10">
            <v>418.08278451148999</v>
          </cell>
          <cell r="T10">
            <v>373.14753698273898</v>
          </cell>
          <cell r="U10">
            <v>401.78159400729999</v>
          </cell>
          <cell r="V10">
            <v>390.01680434166701</v>
          </cell>
          <cell r="W10">
            <v>368.19090138439299</v>
          </cell>
          <cell r="X10">
            <v>412.901184101262</v>
          </cell>
          <cell r="Y10">
            <v>527.58824581876399</v>
          </cell>
          <cell r="Z10">
            <v>639.35627265756398</v>
          </cell>
          <cell r="AA10">
            <v>712.43632354422698</v>
          </cell>
          <cell r="AB10">
            <v>754.81556375175705</v>
          </cell>
        </row>
        <row r="11">
          <cell r="A11" t="str">
            <v>Austria</v>
          </cell>
          <cell r="B11">
            <v>80.218223037565593</v>
          </cell>
          <cell r="C11">
            <v>69.510386711931304</v>
          </cell>
          <cell r="D11">
            <v>69.499709612833797</v>
          </cell>
          <cell r="E11">
            <v>70.413454043751301</v>
          </cell>
          <cell r="F11">
            <v>66.423188826426994</v>
          </cell>
          <cell r="G11">
            <v>68.025725681201294</v>
          </cell>
          <cell r="H11">
            <v>96.526465611943294</v>
          </cell>
          <cell r="I11">
            <v>120.709612029113</v>
          </cell>
          <cell r="J11">
            <v>132.18547973351099</v>
          </cell>
          <cell r="K11">
            <v>131.69687123474401</v>
          </cell>
          <cell r="L11">
            <v>165.39630871353199</v>
          </cell>
          <cell r="M11">
            <v>173.38179003816899</v>
          </cell>
          <cell r="N11">
            <v>195.10709733204399</v>
          </cell>
          <cell r="O11">
            <v>189.708947570031</v>
          </cell>
          <cell r="P11">
            <v>203.971552301586</v>
          </cell>
          <cell r="Q11">
            <v>239.79673707024199</v>
          </cell>
          <cell r="R11">
            <v>236.47276762244499</v>
          </cell>
          <cell r="S11">
            <v>209.00038425820901</v>
          </cell>
          <cell r="T11">
            <v>214.14611325087299</v>
          </cell>
          <cell r="U11">
            <v>213.39003759213301</v>
          </cell>
          <cell r="V11">
            <v>194.407043699833</v>
          </cell>
          <cell r="W11">
            <v>193.34528439100001</v>
          </cell>
          <cell r="X11">
            <v>208.566378743917</v>
          </cell>
          <cell r="Y11">
            <v>255.84214533074999</v>
          </cell>
          <cell r="Z11">
            <v>293.194123627083</v>
          </cell>
          <cell r="AA11">
            <v>305.33803861400003</v>
          </cell>
          <cell r="AB11">
            <v>321.93431667794403</v>
          </cell>
        </row>
        <row r="12">
          <cell r="A12" t="str">
            <v>Azerbaijan</v>
          </cell>
          <cell r="B12" t="str">
            <v>..</v>
          </cell>
          <cell r="C12" t="str">
            <v>..</v>
          </cell>
          <cell r="D12" t="str">
            <v>..</v>
          </cell>
          <cell r="E12" t="str">
            <v>..</v>
          </cell>
          <cell r="F12" t="str">
            <v>..</v>
          </cell>
          <cell r="G12" t="str">
            <v>..</v>
          </cell>
          <cell r="H12" t="str">
            <v>..</v>
          </cell>
          <cell r="I12" t="str">
            <v>..</v>
          </cell>
          <cell r="J12" t="str">
            <v>..</v>
          </cell>
          <cell r="K12" t="str">
            <v>..</v>
          </cell>
          <cell r="L12" t="str">
            <v>..</v>
          </cell>
          <cell r="M12" t="str">
            <v>..</v>
          </cell>
          <cell r="N12">
            <v>1.1931845571025499</v>
          </cell>
          <cell r="O12">
            <v>1.3092931812630799</v>
          </cell>
          <cell r="P12">
            <v>2.2575428827807098</v>
          </cell>
          <cell r="Q12">
            <v>2.4170820117807001</v>
          </cell>
          <cell r="R12">
            <v>3.1765479970956099</v>
          </cell>
          <cell r="S12">
            <v>3.96263134091364</v>
          </cell>
          <cell r="T12">
            <v>4.2797582730015904</v>
          </cell>
          <cell r="U12">
            <v>4.5811981715950001</v>
          </cell>
          <cell r="V12">
            <v>5.2726171960451698</v>
          </cell>
          <cell r="W12">
            <v>5.7076182465684804</v>
          </cell>
          <cell r="X12">
            <v>6.2360455238612804</v>
          </cell>
          <cell r="Y12">
            <v>7.2757457494824704</v>
          </cell>
          <cell r="Z12">
            <v>8.6815483258133401</v>
          </cell>
          <cell r="AA12">
            <v>12.5610211291086</v>
          </cell>
          <cell r="AB12">
            <v>19.816536312849198</v>
          </cell>
        </row>
        <row r="13">
          <cell r="A13" t="str">
            <v>Bahamas, The</v>
          </cell>
          <cell r="B13">
            <v>1.4538869861283401</v>
          </cell>
          <cell r="C13">
            <v>1.5062270164489699</v>
          </cell>
          <cell r="D13">
            <v>1.69601166248322</v>
          </cell>
          <cell r="E13">
            <v>1.88766109943389</v>
          </cell>
          <cell r="F13">
            <v>2.0160219669342001</v>
          </cell>
          <cell r="G13">
            <v>2.1954479217529199</v>
          </cell>
          <cell r="H13">
            <v>2.37327909469604</v>
          </cell>
          <cell r="I13">
            <v>2.6130001544952401</v>
          </cell>
          <cell r="J13">
            <v>2.7167809009552002</v>
          </cell>
          <cell r="K13">
            <v>3.0624801227059901</v>
          </cell>
          <cell r="L13">
            <v>3.16570515367206</v>
          </cell>
          <cell r="M13">
            <v>3.1111604901429599</v>
          </cell>
          <cell r="N13">
            <v>3.1091600108544402</v>
          </cell>
          <cell r="O13">
            <v>3.0918560317979602</v>
          </cell>
          <cell r="P13">
            <v>3.25867438063896</v>
          </cell>
          <cell r="Q13">
            <v>3.4293622872494498</v>
          </cell>
          <cell r="R13">
            <v>3.6094031182337698</v>
          </cell>
          <cell r="S13">
            <v>3.84149527209407</v>
          </cell>
          <cell r="T13">
            <v>4.2826586753149902</v>
          </cell>
          <cell r="U13">
            <v>4.7041916827045203</v>
          </cell>
          <cell r="V13">
            <v>5.0036990000000001</v>
          </cell>
          <cell r="W13">
            <v>5.1314520000000003</v>
          </cell>
          <cell r="X13">
            <v>5.3894000000000002</v>
          </cell>
          <cell r="Y13">
            <v>5.5026000000000002</v>
          </cell>
          <cell r="Z13">
            <v>5.6609999999999996</v>
          </cell>
          <cell r="AA13">
            <v>5.8695000000000004</v>
          </cell>
          <cell r="AB13">
            <v>6.2228000000000003</v>
          </cell>
        </row>
        <row r="14">
          <cell r="A14" t="str">
            <v>Bahrain</v>
          </cell>
          <cell r="B14">
            <v>3.0718815800249302</v>
          </cell>
          <cell r="C14">
            <v>3.4678195938545802</v>
          </cell>
          <cell r="D14">
            <v>3.6457451714291498</v>
          </cell>
          <cell r="E14">
            <v>3.7351068040765099</v>
          </cell>
          <cell r="F14">
            <v>3.8768618724134001</v>
          </cell>
          <cell r="G14">
            <v>3.6579790251881898</v>
          </cell>
          <cell r="H14">
            <v>2.8622341628788801</v>
          </cell>
          <cell r="I14">
            <v>3.1005322726665199</v>
          </cell>
          <cell r="J14">
            <v>3.8319153366937502</v>
          </cell>
          <cell r="K14">
            <v>4.1127663585488099</v>
          </cell>
          <cell r="L14">
            <v>4.5280110999999996</v>
          </cell>
          <cell r="M14">
            <v>4.6149604000000002</v>
          </cell>
          <cell r="N14">
            <v>4.7497717000000002</v>
          </cell>
          <cell r="O14">
            <v>5.1991427000000003</v>
          </cell>
          <cell r="P14">
            <v>5.5647551999999996</v>
          </cell>
          <cell r="Q14">
            <v>5.8481780099999998</v>
          </cell>
          <cell r="R14">
            <v>6.1000119000000002</v>
          </cell>
          <cell r="S14">
            <v>6.3500642599999999</v>
          </cell>
          <cell r="T14">
            <v>6.1825738499999998</v>
          </cell>
          <cell r="U14">
            <v>6.6170810400000004</v>
          </cell>
          <cell r="V14">
            <v>7.9662842300000003</v>
          </cell>
          <cell r="W14">
            <v>7.9270905699999998</v>
          </cell>
          <cell r="X14">
            <v>8.4462337299999994</v>
          </cell>
          <cell r="Y14">
            <v>9.73446605</v>
          </cell>
          <cell r="Z14">
            <v>11.179925040000001</v>
          </cell>
          <cell r="AA14">
            <v>13.377934209999999</v>
          </cell>
          <cell r="AB14">
            <v>16.065335004502</v>
          </cell>
        </row>
        <row r="15">
          <cell r="A15" t="str">
            <v>Bangladesh</v>
          </cell>
          <cell r="B15">
            <v>19.506623665709501</v>
          </cell>
          <cell r="C15">
            <v>19.010611086947701</v>
          </cell>
          <cell r="D15">
            <v>17.4078140396531</v>
          </cell>
          <cell r="E15">
            <v>18.242524758728401</v>
          </cell>
          <cell r="F15">
            <v>20.740982947812999</v>
          </cell>
          <cell r="G15">
            <v>21.336889178892001</v>
          </cell>
          <cell r="H15">
            <v>22.3699555035206</v>
          </cell>
          <cell r="I15">
            <v>24.679292834102501</v>
          </cell>
          <cell r="J15">
            <v>26.636525957481702</v>
          </cell>
          <cell r="K15">
            <v>29.344375581034999</v>
          </cell>
          <cell r="L15">
            <v>30.496697769689799</v>
          </cell>
          <cell r="M15">
            <v>31.432307831736601</v>
          </cell>
          <cell r="N15">
            <v>31.4386562007458</v>
          </cell>
          <cell r="O15">
            <v>32.954242532477799</v>
          </cell>
          <cell r="P15">
            <v>35.801746699714698</v>
          </cell>
          <cell r="Q15">
            <v>39.579830190692803</v>
          </cell>
          <cell r="R15">
            <v>41.515995393456201</v>
          </cell>
          <cell r="S15">
            <v>43.387963050843297</v>
          </cell>
          <cell r="T15">
            <v>44.757271787184401</v>
          </cell>
          <cell r="U15">
            <v>46.529395706258903</v>
          </cell>
          <cell r="V15">
            <v>47.047978264343897</v>
          </cell>
          <cell r="W15">
            <v>47.193949348942802</v>
          </cell>
          <cell r="X15">
            <v>49.5595892067441</v>
          </cell>
          <cell r="Y15">
            <v>54.475732088920303</v>
          </cell>
          <cell r="Z15">
            <v>59.120203979013503</v>
          </cell>
          <cell r="AA15">
            <v>61.280335786846898</v>
          </cell>
          <cell r="AB15">
            <v>65.215707620883293</v>
          </cell>
        </row>
        <row r="16">
          <cell r="A16" t="str">
            <v>Barbados</v>
          </cell>
          <cell r="B16">
            <v>0.88400379447754296</v>
          </cell>
          <cell r="C16">
            <v>0.972944704964256</v>
          </cell>
          <cell r="D16">
            <v>1.0165660683422699</v>
          </cell>
          <cell r="E16">
            <v>1.0791946929865699</v>
          </cell>
          <cell r="F16">
            <v>1.1763559306113101</v>
          </cell>
          <cell r="G16">
            <v>1.2311176796826799</v>
          </cell>
          <cell r="H16">
            <v>1.3516752615935099</v>
          </cell>
          <cell r="I16">
            <v>1.4884774668296199</v>
          </cell>
          <cell r="J16">
            <v>1.5831866159033701</v>
          </cell>
          <cell r="K16">
            <v>1.752171635399</v>
          </cell>
          <cell r="L16">
            <v>1.75733109123501</v>
          </cell>
          <cell r="M16">
            <v>1.7330152399682499</v>
          </cell>
          <cell r="N16">
            <v>1.6231852394986299</v>
          </cell>
          <cell r="O16">
            <v>1.6897473281553399</v>
          </cell>
          <cell r="P16">
            <v>1.74255</v>
          </cell>
          <cell r="Q16">
            <v>1.8711949999999999</v>
          </cell>
          <cell r="R16">
            <v>1.997395</v>
          </cell>
          <cell r="S16">
            <v>2.1954850000000001</v>
          </cell>
          <cell r="T16">
            <v>2.3704100000000001</v>
          </cell>
          <cell r="U16">
            <v>2.477795</v>
          </cell>
          <cell r="V16">
            <v>2.5588199999999999</v>
          </cell>
          <cell r="W16">
            <v>2.5541849999999999</v>
          </cell>
          <cell r="X16">
            <v>2.476105</v>
          </cell>
          <cell r="Y16">
            <v>2.6949000000000001</v>
          </cell>
          <cell r="Z16">
            <v>2.8171499999999998</v>
          </cell>
          <cell r="AA16">
            <v>3.0611000000000002</v>
          </cell>
          <cell r="AB16">
            <v>3.3856999999999999</v>
          </cell>
        </row>
        <row r="17">
          <cell r="A17" t="str">
            <v>Belarus</v>
          </cell>
          <cell r="B17" t="str">
            <v>..</v>
          </cell>
          <cell r="C17" t="str">
            <v>..</v>
          </cell>
          <cell r="D17" t="str">
            <v>..</v>
          </cell>
          <cell r="E17" t="str">
            <v>..</v>
          </cell>
          <cell r="F17" t="str">
            <v>..</v>
          </cell>
          <cell r="G17" t="str">
            <v>..</v>
          </cell>
          <cell r="H17" t="str">
            <v>..</v>
          </cell>
          <cell r="I17" t="str">
            <v>..</v>
          </cell>
          <cell r="J17" t="str">
            <v>..</v>
          </cell>
          <cell r="K17" t="str">
            <v>..</v>
          </cell>
          <cell r="L17" t="str">
            <v>..</v>
          </cell>
          <cell r="M17" t="str">
            <v>..</v>
          </cell>
          <cell r="N17">
            <v>4.1151390789429696</v>
          </cell>
          <cell r="O17">
            <v>3.6617101215558101</v>
          </cell>
          <cell r="P17">
            <v>4.85351882160393</v>
          </cell>
          <cell r="Q17">
            <v>10.530193425275399</v>
          </cell>
          <cell r="R17">
            <v>14.481709066203701</v>
          </cell>
          <cell r="S17">
            <v>14.0059600626169</v>
          </cell>
          <cell r="T17">
            <v>15.137349631354301</v>
          </cell>
          <cell r="U17">
            <v>12.1042548</v>
          </cell>
          <cell r="V17">
            <v>12.7577295885966</v>
          </cell>
          <cell r="W17">
            <v>12.421078524503301</v>
          </cell>
          <cell r="X17">
            <v>14.6535374265294</v>
          </cell>
          <cell r="Y17">
            <v>17.822814290640199</v>
          </cell>
          <cell r="Z17">
            <v>23.1413400554685</v>
          </cell>
          <cell r="AA17">
            <v>30.131461695918599</v>
          </cell>
          <cell r="AB17">
            <v>36.943686881664398</v>
          </cell>
        </row>
        <row r="18">
          <cell r="A18" t="str">
            <v>Belgium</v>
          </cell>
          <cell r="B18">
            <v>121.55657807691</v>
          </cell>
          <cell r="C18">
            <v>101.082165511494</v>
          </cell>
          <cell r="D18">
            <v>88.930050739459602</v>
          </cell>
          <cell r="E18">
            <v>84.129255523664</v>
          </cell>
          <cell r="F18">
            <v>80.114892297225595</v>
          </cell>
          <cell r="G18">
            <v>83.4269741077769</v>
          </cell>
          <cell r="H18">
            <v>115.651372294499</v>
          </cell>
          <cell r="I18">
            <v>143.77412423052101</v>
          </cell>
          <cell r="J18">
            <v>156.10104053092101</v>
          </cell>
          <cell r="K18">
            <v>158.03606584601201</v>
          </cell>
          <cell r="L18">
            <v>197.78163031381001</v>
          </cell>
          <cell r="M18">
            <v>202.85676143740099</v>
          </cell>
          <cell r="N18">
            <v>225.488103721881</v>
          </cell>
          <cell r="O18">
            <v>216.21235970285099</v>
          </cell>
          <cell r="P18">
            <v>236.02340627484301</v>
          </cell>
          <cell r="Q18">
            <v>277.04200809831701</v>
          </cell>
          <cell r="R18">
            <v>275.42605233913901</v>
          </cell>
          <cell r="S18">
            <v>249.62859447357499</v>
          </cell>
          <cell r="T18">
            <v>255.500357788419</v>
          </cell>
          <cell r="U18">
            <v>253.88922434550301</v>
          </cell>
          <cell r="V18">
            <v>232.933849885</v>
          </cell>
          <cell r="W18">
            <v>231.92793153</v>
          </cell>
          <cell r="X18">
            <v>252.65951523916701</v>
          </cell>
          <cell r="Y18">
            <v>310.51392322499998</v>
          </cell>
          <cell r="Z18">
            <v>359.15451792916701</v>
          </cell>
          <cell r="AA18">
            <v>372.72615873500001</v>
          </cell>
          <cell r="AB18">
            <v>393.59025249770099</v>
          </cell>
        </row>
        <row r="19">
          <cell r="A19" t="str">
            <v>Belize</v>
          </cell>
          <cell r="B19">
            <v>0.17221666855609599</v>
          </cell>
          <cell r="C19">
            <v>0.17940500852128</v>
          </cell>
          <cell r="D19">
            <v>0.17925000851391801</v>
          </cell>
          <cell r="E19">
            <v>0.18898500897630599</v>
          </cell>
          <cell r="F19">
            <v>0.21090001001721201</v>
          </cell>
          <cell r="G19">
            <v>0.20919000993599199</v>
          </cell>
          <cell r="H19">
            <v>0.22787501082348099</v>
          </cell>
          <cell r="I19">
            <v>0.26652001265901998</v>
          </cell>
          <cell r="J19">
            <v>0.31490001495694703</v>
          </cell>
          <cell r="K19">
            <v>0.363150017248699</v>
          </cell>
          <cell r="L19">
            <v>0.41201059591098199</v>
          </cell>
          <cell r="M19">
            <v>0.44463426984964599</v>
          </cell>
          <cell r="N19">
            <v>0.51805228748802501</v>
          </cell>
          <cell r="O19">
            <v>0.55963148944973495</v>
          </cell>
          <cell r="P19">
            <v>0.58062863490011496</v>
          </cell>
          <cell r="Q19">
            <v>0.61996509915997</v>
          </cell>
          <cell r="R19">
            <v>0.64126997332145497</v>
          </cell>
          <cell r="S19">
            <v>0.65438460585468505</v>
          </cell>
          <cell r="T19">
            <v>0.68888459318045003</v>
          </cell>
          <cell r="U19">
            <v>0.73234417086463499</v>
          </cell>
          <cell r="V19">
            <v>0.83173129920964495</v>
          </cell>
          <cell r="W19">
            <v>0.87141522174387498</v>
          </cell>
          <cell r="X19">
            <v>0.93214923346180001</v>
          </cell>
          <cell r="Y19">
            <v>0.98758999999999997</v>
          </cell>
          <cell r="Z19">
            <v>1.05522</v>
          </cell>
          <cell r="AA19">
            <v>1.11089574909754</v>
          </cell>
          <cell r="AB19">
            <v>1.2129826248566</v>
          </cell>
        </row>
        <row r="20">
          <cell r="A20" t="str">
            <v>Benin</v>
          </cell>
          <cell r="B20">
            <v>1.5858655859831701</v>
          </cell>
          <cell r="C20">
            <v>1.07272094641614</v>
          </cell>
          <cell r="D20">
            <v>1.0620074349442401</v>
          </cell>
          <cell r="E20">
            <v>0.94014430567873997</v>
          </cell>
          <cell r="F20">
            <v>1.0028378079668001</v>
          </cell>
          <cell r="G20">
            <v>1.04566954547478</v>
          </cell>
          <cell r="H20">
            <v>1.33568010857481</v>
          </cell>
          <cell r="I20">
            <v>1.5623927329595599</v>
          </cell>
          <cell r="J20">
            <v>1.6264112206013199</v>
          </cell>
          <cell r="K20">
            <v>1.5023140703123801</v>
          </cell>
          <cell r="L20">
            <v>1.84501974179568</v>
          </cell>
          <cell r="M20">
            <v>1.87784300171922</v>
          </cell>
          <cell r="N20">
            <v>2.1516320979258801</v>
          </cell>
          <cell r="O20">
            <v>2.1062497174742201</v>
          </cell>
          <cell r="P20">
            <v>1.5980894607052201</v>
          </cell>
          <cell r="Q20">
            <v>2.16983764951943</v>
          </cell>
          <cell r="R20">
            <v>2.3608969061799598</v>
          </cell>
          <cell r="S20">
            <v>2.2681826237092002</v>
          </cell>
          <cell r="T20">
            <v>2.4547089506547799</v>
          </cell>
          <cell r="U20">
            <v>2.4922322210336199</v>
          </cell>
          <cell r="V20">
            <v>2.3825561676828801</v>
          </cell>
          <cell r="W20">
            <v>2.50162902649615</v>
          </cell>
          <cell r="X20">
            <v>2.8171739663067399</v>
          </cell>
          <cell r="Y20">
            <v>3.5649260351669398</v>
          </cell>
          <cell r="Z20">
            <v>4.0527851682893701</v>
          </cell>
          <cell r="AA20">
            <v>4.4055231882442101</v>
          </cell>
          <cell r="AB20">
            <v>4.7599414566416298</v>
          </cell>
        </row>
        <row r="21">
          <cell r="A21" t="str">
            <v>Bhutan</v>
          </cell>
          <cell r="B21">
            <v>0.13081756289213001</v>
          </cell>
          <cell r="C21">
            <v>0.14736560806073001</v>
          </cell>
          <cell r="D21">
            <v>0.154924708576229</v>
          </cell>
          <cell r="E21">
            <v>0.17399121062710399</v>
          </cell>
          <cell r="F21">
            <v>0.17062858972434</v>
          </cell>
          <cell r="G21">
            <v>0.17512301760184501</v>
          </cell>
          <cell r="H21">
            <v>0.20726054470781499</v>
          </cell>
          <cell r="I21">
            <v>0.24933136289456301</v>
          </cell>
          <cell r="J21">
            <v>0.26925858818336801</v>
          </cell>
          <cell r="K21">
            <v>0.25877434251620302</v>
          </cell>
          <cell r="L21">
            <v>0.278592148278969</v>
          </cell>
          <cell r="M21">
            <v>0.23740063172217701</v>
          </cell>
          <cell r="N21">
            <v>0.23890437452034799</v>
          </cell>
          <cell r="O21">
            <v>0.22468585707123201</v>
          </cell>
          <cell r="P21">
            <v>0.26399102503662902</v>
          </cell>
          <cell r="Q21">
            <v>0.29390967653153999</v>
          </cell>
          <cell r="R21">
            <v>0.32090821330341401</v>
          </cell>
          <cell r="S21">
            <v>0.36731793159334403</v>
          </cell>
          <cell r="T21">
            <v>0.41193019015368598</v>
          </cell>
          <cell r="U21">
            <v>0.43031227987790599</v>
          </cell>
          <cell r="V21">
            <v>0.45967318748753999</v>
          </cell>
          <cell r="W21">
            <v>0.492735503341237</v>
          </cell>
          <cell r="X21">
            <v>0.54457581414644296</v>
          </cell>
          <cell r="Y21">
            <v>0.61066138118088897</v>
          </cell>
          <cell r="Z21">
            <v>0.70861043822946501</v>
          </cell>
          <cell r="AA21">
            <v>0.82750504371217204</v>
          </cell>
          <cell r="AB21">
            <v>0.98259505186611296</v>
          </cell>
        </row>
        <row r="22">
          <cell r="A22" t="str">
            <v>Bolivia</v>
          </cell>
          <cell r="B22">
            <v>3.2183949963763698</v>
          </cell>
          <cell r="C22">
            <v>3.08407145305407</v>
          </cell>
          <cell r="D22">
            <v>3.47989351638088</v>
          </cell>
          <cell r="E22">
            <v>3.39485630822921</v>
          </cell>
          <cell r="F22">
            <v>3.5526143660577398</v>
          </cell>
          <cell r="G22">
            <v>3.7535171907010199</v>
          </cell>
          <cell r="H22">
            <v>3.6681156473776699</v>
          </cell>
          <cell r="I22">
            <v>3.9747418212444598</v>
          </cell>
          <cell r="J22">
            <v>4.5976939774838899</v>
          </cell>
          <cell r="K22">
            <v>4.7159437107967204</v>
          </cell>
          <cell r="L22">
            <v>4.8675061650923102</v>
          </cell>
          <cell r="M22">
            <v>5.3432743767691697</v>
          </cell>
          <cell r="N22">
            <v>5.6430496630810696</v>
          </cell>
          <cell r="O22">
            <v>5.7344746712103003</v>
          </cell>
          <cell r="P22">
            <v>5.9700469251479404</v>
          </cell>
          <cell r="Q22">
            <v>6.7016783573878396</v>
          </cell>
          <cell r="R22">
            <v>7.3745865528214702</v>
          </cell>
          <cell r="S22">
            <v>7.9170844602004298</v>
          </cell>
          <cell r="T22">
            <v>8.5204312202125401</v>
          </cell>
          <cell r="U22">
            <v>8.2977814835513897</v>
          </cell>
          <cell r="V22">
            <v>8.4117882056682003</v>
          </cell>
          <cell r="W22">
            <v>8.1537557330129893</v>
          </cell>
          <cell r="X22">
            <v>7.9173053289889799</v>
          </cell>
          <cell r="Y22">
            <v>8.1019097421872797</v>
          </cell>
          <cell r="Z22">
            <v>8.7488485509676899</v>
          </cell>
          <cell r="AA22">
            <v>9.3580123138622096</v>
          </cell>
          <cell r="AB22">
            <v>10.8275913425345</v>
          </cell>
        </row>
        <row r="23">
          <cell r="A23" t="str">
            <v>Bosnia and Herzegovina</v>
          </cell>
          <cell r="B23" t="str">
            <v>..</v>
          </cell>
          <cell r="C23" t="str">
            <v>..</v>
          </cell>
          <cell r="D23" t="str">
            <v>..</v>
          </cell>
          <cell r="E23" t="str">
            <v>..</v>
          </cell>
          <cell r="F23" t="str">
            <v>..</v>
          </cell>
          <cell r="G23" t="str">
            <v>..</v>
          </cell>
          <cell r="H23" t="str">
            <v>..</v>
          </cell>
          <cell r="I23" t="str">
            <v>..</v>
          </cell>
          <cell r="J23" t="str">
            <v>..</v>
          </cell>
          <cell r="K23" t="str">
            <v>..</v>
          </cell>
          <cell r="L23" t="str">
            <v>..</v>
          </cell>
          <cell r="M23" t="str">
            <v>..</v>
          </cell>
          <cell r="N23" t="str">
            <v>..</v>
          </cell>
          <cell r="O23" t="str">
            <v>..</v>
          </cell>
          <cell r="P23">
            <v>1.4620819203356099</v>
          </cell>
          <cell r="Q23">
            <v>2.01925007141043</v>
          </cell>
          <cell r="R23">
            <v>3.0386517360915901</v>
          </cell>
          <cell r="S23">
            <v>3.9906209637766699</v>
          </cell>
          <cell r="T23">
            <v>4.6067888459599198</v>
          </cell>
          <cell r="U23">
            <v>4.9949806175274301</v>
          </cell>
          <cell r="V23">
            <v>5.2979944723974199</v>
          </cell>
          <cell r="W23">
            <v>5.5578146436532796</v>
          </cell>
          <cell r="X23">
            <v>6.1836594168257699</v>
          </cell>
          <cell r="Y23">
            <v>7.8008144253779701</v>
          </cell>
          <cell r="Z23">
            <v>9.3306447921805198</v>
          </cell>
          <cell r="AA23">
            <v>10.0579553770985</v>
          </cell>
          <cell r="AB23">
            <v>11.395510233168199</v>
          </cell>
        </row>
        <row r="24">
          <cell r="A24" t="str">
            <v>Botswana</v>
          </cell>
          <cell r="B24">
            <v>1.02930297022008</v>
          </cell>
          <cell r="C24">
            <v>1.0737705738647001</v>
          </cell>
          <cell r="D24">
            <v>1.01493372041277</v>
          </cell>
          <cell r="E24">
            <v>1.17225473347021</v>
          </cell>
          <cell r="F24">
            <v>1.2408426444476299</v>
          </cell>
          <cell r="G24">
            <v>1.1147977297737399</v>
          </cell>
          <cell r="H24">
            <v>1.3926073617194199</v>
          </cell>
          <cell r="I24">
            <v>1.9652241070635299</v>
          </cell>
          <cell r="J24">
            <v>2.6445636317649601</v>
          </cell>
          <cell r="K24">
            <v>3.0838290672383102</v>
          </cell>
          <cell r="L24">
            <v>3.7913488233850998</v>
          </cell>
          <cell r="M24">
            <v>3.9511056699903802</v>
          </cell>
          <cell r="N24">
            <v>4.1018722012519602</v>
          </cell>
          <cell r="O24">
            <v>4.1671970051625902</v>
          </cell>
          <cell r="P24">
            <v>4.3448614404715</v>
          </cell>
          <cell r="Q24">
            <v>4.7743855022489399</v>
          </cell>
          <cell r="R24">
            <v>4.8045862008442404</v>
          </cell>
          <cell r="S24">
            <v>5.1873064654368903</v>
          </cell>
          <cell r="T24">
            <v>5.2212955142100297</v>
          </cell>
          <cell r="U24">
            <v>5.62903636766658</v>
          </cell>
          <cell r="V24">
            <v>6.1928723834944099</v>
          </cell>
          <cell r="W24">
            <v>6.0599587211174502</v>
          </cell>
          <cell r="X24">
            <v>5.9589239216646597</v>
          </cell>
          <cell r="Y24">
            <v>8.3184051894013304</v>
          </cell>
          <cell r="Z24">
            <v>9.8309497789554907</v>
          </cell>
          <cell r="AA24">
            <v>10.195331855359001</v>
          </cell>
          <cell r="AB24">
            <v>10.808257467833499</v>
          </cell>
        </row>
        <row r="25">
          <cell r="A25" t="str">
            <v>Brazil</v>
          </cell>
          <cell r="B25">
            <v>162.61506443793601</v>
          </cell>
          <cell r="C25">
            <v>186.88621232724199</v>
          </cell>
          <cell r="D25">
            <v>199.80357051553699</v>
          </cell>
          <cell r="E25">
            <v>160.198534458268</v>
          </cell>
          <cell r="F25">
            <v>159.42363949888701</v>
          </cell>
          <cell r="G25">
            <v>253.07844393722101</v>
          </cell>
          <cell r="H25">
            <v>293.57963983168401</v>
          </cell>
          <cell r="I25">
            <v>319.54499890556599</v>
          </cell>
          <cell r="J25">
            <v>356.97691225354902</v>
          </cell>
          <cell r="K25">
            <v>490.050913918844</v>
          </cell>
          <cell r="L25">
            <v>507.78351811797302</v>
          </cell>
          <cell r="M25">
            <v>445.242219007708</v>
          </cell>
          <cell r="N25">
            <v>426.51949450019299</v>
          </cell>
          <cell r="O25">
            <v>478.62152257145902</v>
          </cell>
          <cell r="P25">
            <v>596.76291129710501</v>
          </cell>
          <cell r="Q25">
            <v>769.74119828738196</v>
          </cell>
          <cell r="R25">
            <v>840.05175888984104</v>
          </cell>
          <cell r="S25">
            <v>871.52400027839599</v>
          </cell>
          <cell r="T25">
            <v>844.12566001879304</v>
          </cell>
          <cell r="U25">
            <v>586.921728098416</v>
          </cell>
          <cell r="V25">
            <v>644.28305442995202</v>
          </cell>
          <cell r="W25">
            <v>554.40988061324401</v>
          </cell>
          <cell r="X25">
            <v>505.71228101857201</v>
          </cell>
          <cell r="Y25">
            <v>552.23896435784104</v>
          </cell>
          <cell r="Z25">
            <v>663.55204921534505</v>
          </cell>
          <cell r="AA25">
            <v>882.04309722369396</v>
          </cell>
          <cell r="AB25">
            <v>1067.7064843148701</v>
          </cell>
        </row>
        <row r="26">
          <cell r="A26" t="str">
            <v>Brunei</v>
          </cell>
          <cell r="B26" t="str">
            <v>..</v>
          </cell>
          <cell r="C26" t="str">
            <v>..</v>
          </cell>
          <cell r="D26" t="str">
            <v>..</v>
          </cell>
          <cell r="E26" t="str">
            <v>..</v>
          </cell>
          <cell r="F26">
            <v>4.2873765922514799</v>
          </cell>
          <cell r="G26">
            <v>4.0355160935386403</v>
          </cell>
          <cell r="H26">
            <v>2.4354548587726601</v>
          </cell>
          <cell r="I26">
            <v>2.7972681012037199</v>
          </cell>
          <cell r="J26">
            <v>2.6619625576108401</v>
          </cell>
          <cell r="K26">
            <v>2.9857582969777599</v>
          </cell>
          <cell r="L26">
            <v>3.5204869795498102</v>
          </cell>
          <cell r="M26">
            <v>3.7011953344331601</v>
          </cell>
          <cell r="N26">
            <v>4.1848615686836199</v>
          </cell>
          <cell r="O26">
            <v>4.1057294441473298</v>
          </cell>
          <cell r="P26">
            <v>4.0872197728994903</v>
          </cell>
          <cell r="Q26">
            <v>4.7341035364670603</v>
          </cell>
          <cell r="R26">
            <v>5.1154546942789603</v>
          </cell>
          <cell r="S26">
            <v>5.1966390667242202</v>
          </cell>
          <cell r="T26">
            <v>4.04994816568259</v>
          </cell>
          <cell r="U26">
            <v>4.5995276182085201</v>
          </cell>
          <cell r="V26">
            <v>6.0012809579294499</v>
          </cell>
          <cell r="W26">
            <v>5.60102025294246</v>
          </cell>
          <cell r="X26">
            <v>5.8433671742883702</v>
          </cell>
          <cell r="Y26">
            <v>6.5574040236867699</v>
          </cell>
          <cell r="Z26">
            <v>7.8721908381214902</v>
          </cell>
          <cell r="AA26">
            <v>9.5314370515456801</v>
          </cell>
          <cell r="AB26">
            <v>11.4377114543858</v>
          </cell>
        </row>
        <row r="27">
          <cell r="A27" t="str">
            <v>Bulgaria</v>
          </cell>
          <cell r="B27">
            <v>26.051514449224801</v>
          </cell>
          <cell r="C27">
            <v>28.098989543993401</v>
          </cell>
          <cell r="D27">
            <v>29.306059893126601</v>
          </cell>
          <cell r="E27">
            <v>30.116160376672902</v>
          </cell>
          <cell r="F27">
            <v>31.990907774261501</v>
          </cell>
          <cell r="G27">
            <v>27.390755364667001</v>
          </cell>
          <cell r="H27">
            <v>24.242254912337099</v>
          </cell>
          <cell r="I27">
            <v>28.100770488984502</v>
          </cell>
          <cell r="J27">
            <v>45.922160330396402</v>
          </cell>
          <cell r="K27">
            <v>46.7698766712737</v>
          </cell>
          <cell r="L27">
            <v>20.620883509508602</v>
          </cell>
          <cell r="M27">
            <v>2.0203710330436899</v>
          </cell>
          <cell r="N27">
            <v>8.1998207389724396</v>
          </cell>
          <cell r="O27">
            <v>4.4502948412626102</v>
          </cell>
          <cell r="P27">
            <v>7.8241105088657896</v>
          </cell>
          <cell r="Q27">
            <v>13.1057185804368</v>
          </cell>
          <cell r="R27">
            <v>9.9006308811263892</v>
          </cell>
          <cell r="S27">
            <v>10.365524162895399</v>
          </cell>
          <cell r="T27">
            <v>12.8446715504674</v>
          </cell>
          <cell r="U27">
            <v>12.976841079375699</v>
          </cell>
          <cell r="V27">
            <v>12.6392361998307</v>
          </cell>
          <cell r="W27">
            <v>13.6045881753016</v>
          </cell>
          <cell r="X27">
            <v>15.6137660946798</v>
          </cell>
          <cell r="Y27">
            <v>19.974278340272399</v>
          </cell>
          <cell r="Z27">
            <v>24.331301012500699</v>
          </cell>
          <cell r="AA27">
            <v>26.7186136594533</v>
          </cell>
          <cell r="AB27">
            <v>30.607531456629001</v>
          </cell>
        </row>
        <row r="28">
          <cell r="A28" t="str">
            <v>Burkina Faso</v>
          </cell>
          <cell r="B28">
            <v>2.1212560661075699</v>
          </cell>
          <cell r="C28">
            <v>1.8456272051787601</v>
          </cell>
          <cell r="D28">
            <v>1.71923934407673</v>
          </cell>
          <cell r="E28">
            <v>1.57119299853193</v>
          </cell>
          <cell r="F28">
            <v>1.4043726704816299</v>
          </cell>
          <cell r="G28">
            <v>1.5525034996652201</v>
          </cell>
          <cell r="H28">
            <v>2.0363380655406198</v>
          </cell>
          <cell r="I28">
            <v>2.36980788590055</v>
          </cell>
          <cell r="J28">
            <v>2.6160249335110999</v>
          </cell>
          <cell r="K28">
            <v>2.6155737494692399</v>
          </cell>
          <cell r="L28">
            <v>3.1013553221185601</v>
          </cell>
          <cell r="M28">
            <v>3.1350111658572901</v>
          </cell>
          <cell r="N28">
            <v>3.3567154029241801</v>
          </cell>
          <cell r="O28">
            <v>3.1995656166125199</v>
          </cell>
          <cell r="P28">
            <v>1.92430296431644</v>
          </cell>
          <cell r="Q28">
            <v>2.3795191906974198</v>
          </cell>
          <cell r="R28">
            <v>2.5865514808702499</v>
          </cell>
          <cell r="S28">
            <v>2.4476702378879001</v>
          </cell>
          <cell r="T28">
            <v>2.8049036795564599</v>
          </cell>
          <cell r="U28">
            <v>3.0146614248933399</v>
          </cell>
          <cell r="V28">
            <v>2.6109138090086801</v>
          </cell>
          <cell r="W28">
            <v>2.81528711462642</v>
          </cell>
          <cell r="X28">
            <v>3.30120009678487</v>
          </cell>
          <cell r="Y28">
            <v>4.2789017122585999</v>
          </cell>
          <cell r="Z28">
            <v>5.1141302866175904</v>
          </cell>
          <cell r="AA28">
            <v>5.6236828286381799</v>
          </cell>
          <cell r="AB28">
            <v>6.05529131676004</v>
          </cell>
        </row>
        <row r="29">
          <cell r="A29" t="str">
            <v>Burundi</v>
          </cell>
          <cell r="B29">
            <v>0.95118888888888897</v>
          </cell>
          <cell r="C29">
            <v>0.98984444444444397</v>
          </cell>
          <cell r="D29">
            <v>1.04548888888889</v>
          </cell>
          <cell r="E29">
            <v>1.1069607315761201</v>
          </cell>
          <cell r="F29">
            <v>1.0061899590677501</v>
          </cell>
          <cell r="G29">
            <v>1.1711575109785399</v>
          </cell>
          <cell r="H29">
            <v>1.23361653674345</v>
          </cell>
          <cell r="I29">
            <v>1.1621074781482701</v>
          </cell>
          <cell r="J29">
            <v>1.0890811965812</v>
          </cell>
          <cell r="K29">
            <v>1.1315812693010701</v>
          </cell>
          <cell r="L29">
            <v>1.13164303805476</v>
          </cell>
          <cell r="M29">
            <v>1.16796310264991</v>
          </cell>
          <cell r="N29">
            <v>1.08303942340312</v>
          </cell>
          <cell r="O29">
            <v>0.93870994315841505</v>
          </cell>
          <cell r="P29">
            <v>0.92503240488794303</v>
          </cell>
          <cell r="Q29">
            <v>1.0004304175049801</v>
          </cell>
          <cell r="R29">
            <v>0.86898033559411503</v>
          </cell>
          <cell r="S29">
            <v>0.97285622048100795</v>
          </cell>
          <cell r="T29">
            <v>0.89369547698853102</v>
          </cell>
          <cell r="U29">
            <v>0.80815082621714496</v>
          </cell>
          <cell r="V29">
            <v>0.70911462428654604</v>
          </cell>
          <cell r="W29">
            <v>0.66234598925758503</v>
          </cell>
          <cell r="X29">
            <v>0.62807716722819196</v>
          </cell>
          <cell r="Y29">
            <v>0.59500114205882004</v>
          </cell>
          <cell r="Z29">
            <v>0.66449359246057305</v>
          </cell>
          <cell r="AA29">
            <v>0.80050604617541599</v>
          </cell>
          <cell r="AB29">
            <v>0.90801841419167695</v>
          </cell>
        </row>
        <row r="30">
          <cell r="A30" t="str">
            <v>Cambodia</v>
          </cell>
          <cell r="B30">
            <v>0.132071566467376</v>
          </cell>
          <cell r="C30">
            <v>0.132071566467376</v>
          </cell>
          <cell r="D30">
            <v>0.132071566467376</v>
          </cell>
          <cell r="E30">
            <v>0.15031788358689599</v>
          </cell>
          <cell r="F30">
            <v>0.16815368278384399</v>
          </cell>
          <cell r="G30">
            <v>0.186723293220006</v>
          </cell>
          <cell r="H30">
            <v>0.20539981478668401</v>
          </cell>
          <cell r="I30">
            <v>0.140832835797292</v>
          </cell>
          <cell r="J30">
            <v>0.27609814875064798</v>
          </cell>
          <cell r="K30">
            <v>0.34636041149684099</v>
          </cell>
          <cell r="L30">
            <v>0.89937892469532899</v>
          </cell>
          <cell r="M30">
            <v>2.0108313608746</v>
          </cell>
          <cell r="N30">
            <v>2.4388741341716802</v>
          </cell>
          <cell r="O30">
            <v>2.426510010921</v>
          </cell>
          <cell r="P30">
            <v>2.75964345847225</v>
          </cell>
          <cell r="Q30">
            <v>3.4202097342208102</v>
          </cell>
          <cell r="R30">
            <v>3.4813348157358099</v>
          </cell>
          <cell r="S30">
            <v>3.3866502820804101</v>
          </cell>
          <cell r="T30">
            <v>3.1051423826375202</v>
          </cell>
          <cell r="U30">
            <v>3.5158585766739701</v>
          </cell>
          <cell r="V30">
            <v>3.6551737309710002</v>
          </cell>
          <cell r="W30">
            <v>3.9700954685644998</v>
          </cell>
          <cell r="X30">
            <v>4.2802654613840501</v>
          </cell>
          <cell r="Y30">
            <v>4.5854547241277901</v>
          </cell>
          <cell r="Z30">
            <v>5.3066143838678199</v>
          </cell>
          <cell r="AA30">
            <v>6.23261228854237</v>
          </cell>
          <cell r="AB30">
            <v>7.0955011387729998</v>
          </cell>
        </row>
        <row r="31">
          <cell r="A31" t="str">
            <v>Cameroon</v>
          </cell>
          <cell r="B31">
            <v>7.6488948850395104</v>
          </cell>
          <cell r="C31">
            <v>8.6651940043579003</v>
          </cell>
          <cell r="D31">
            <v>8.3104183899642106</v>
          </cell>
          <cell r="E31">
            <v>8.3762880420093495</v>
          </cell>
          <cell r="F31">
            <v>8.8527596976061904</v>
          </cell>
          <cell r="G31">
            <v>9.2458568693970804</v>
          </cell>
          <cell r="H31">
            <v>12.051920110846099</v>
          </cell>
          <cell r="I31">
            <v>13.959724173479101</v>
          </cell>
          <cell r="J31">
            <v>14.1762536964614</v>
          </cell>
          <cell r="K31">
            <v>12.640359934302399</v>
          </cell>
          <cell r="L31">
            <v>12.653760346279601</v>
          </cell>
          <cell r="M31">
            <v>14.1093275407679</v>
          </cell>
          <cell r="N31">
            <v>12.9314842891655</v>
          </cell>
          <cell r="O31">
            <v>13.491678692991201</v>
          </cell>
          <cell r="P31">
            <v>8.9123139013355104</v>
          </cell>
          <cell r="Q31">
            <v>9.0358939573491703</v>
          </cell>
          <cell r="R31">
            <v>10.335108287888501</v>
          </cell>
          <cell r="S31">
            <v>10.342996285680499</v>
          </cell>
          <cell r="T31">
            <v>9.8751284183546808</v>
          </cell>
          <cell r="U31">
            <v>10.423729510206201</v>
          </cell>
          <cell r="V31">
            <v>10.0461643283532</v>
          </cell>
          <cell r="W31">
            <v>9.4974940502900793</v>
          </cell>
          <cell r="X31">
            <v>10.8883494963169</v>
          </cell>
          <cell r="Y31">
            <v>13.630229055294601</v>
          </cell>
          <cell r="Z31">
            <v>15.783866463774199</v>
          </cell>
          <cell r="AA31">
            <v>16.879832125482299</v>
          </cell>
          <cell r="AB31">
            <v>18.372177507069299</v>
          </cell>
        </row>
        <row r="32">
          <cell r="A32" t="str">
            <v>Canada</v>
          </cell>
          <cell r="B32">
            <v>268.92661203669002</v>
          </cell>
          <cell r="C32">
            <v>300.68858624079002</v>
          </cell>
          <cell r="D32">
            <v>307.988096714812</v>
          </cell>
          <cell r="E32">
            <v>333.81020811527799</v>
          </cell>
          <cell r="F32">
            <v>347.294620707722</v>
          </cell>
          <cell r="G32">
            <v>355.76582325089203</v>
          </cell>
          <cell r="H32">
            <v>368.88335690104202</v>
          </cell>
          <cell r="I32">
            <v>421.583411763833</v>
          </cell>
          <cell r="J32">
            <v>498.36802973750503</v>
          </cell>
          <cell r="K32">
            <v>555.564687981053</v>
          </cell>
          <cell r="L32">
            <v>582.80485651228798</v>
          </cell>
          <cell r="M32">
            <v>598.23879598393603</v>
          </cell>
          <cell r="N32">
            <v>579.97777409117396</v>
          </cell>
          <cell r="O32">
            <v>563.94028778779102</v>
          </cell>
          <cell r="P32">
            <v>564.607522203352</v>
          </cell>
          <cell r="Q32">
            <v>590.65046198490404</v>
          </cell>
          <cell r="R32">
            <v>613.80756920398198</v>
          </cell>
          <cell r="S32">
            <v>637.67086317291501</v>
          </cell>
          <cell r="T32">
            <v>617.43356347024803</v>
          </cell>
          <cell r="U32">
            <v>661.34492118880405</v>
          </cell>
          <cell r="V32">
            <v>725.158126517921</v>
          </cell>
          <cell r="W32">
            <v>715.63204160035502</v>
          </cell>
          <cell r="X32">
            <v>734.77274793640595</v>
          </cell>
          <cell r="Y32">
            <v>868.48540489830498</v>
          </cell>
          <cell r="Z32">
            <v>993.90758256480603</v>
          </cell>
          <cell r="AA32">
            <v>1132.4362744279999</v>
          </cell>
          <cell r="AB32">
            <v>1269.09642002183</v>
          </cell>
        </row>
        <row r="33">
          <cell r="A33" t="str">
            <v>Cape Verde</v>
          </cell>
          <cell r="B33">
            <v>0.14225293841738801</v>
          </cell>
          <cell r="C33">
            <v>0.139483446776208</v>
          </cell>
          <cell r="D33">
            <v>0.140655878971335</v>
          </cell>
          <cell r="E33">
            <v>0.13851272383825899</v>
          </cell>
          <cell r="F33">
            <v>0.13206026236582</v>
          </cell>
          <cell r="G33">
            <v>0.13777551363961801</v>
          </cell>
          <cell r="H33">
            <v>0.19072700596770101</v>
          </cell>
          <cell r="I33">
            <v>0.23615404971821399</v>
          </cell>
          <cell r="J33">
            <v>0.26535539598293301</v>
          </cell>
          <cell r="K33">
            <v>0.26836514962081698</v>
          </cell>
          <cell r="L33">
            <v>0.30805068354189402</v>
          </cell>
          <cell r="M33">
            <v>0.32111098159463702</v>
          </cell>
          <cell r="N33">
            <v>0.35844701923196098</v>
          </cell>
          <cell r="O33">
            <v>0.361545818851984</v>
          </cell>
          <cell r="P33">
            <v>0.40904822643579702</v>
          </cell>
          <cell r="Q33">
            <v>0.49061372523687402</v>
          </cell>
          <cell r="R33">
            <v>0.50486087343970898</v>
          </cell>
          <cell r="S33">
            <v>0.49334990877544399</v>
          </cell>
          <cell r="T33">
            <v>0.52567756404160104</v>
          </cell>
          <cell r="U33">
            <v>0.59683434088652598</v>
          </cell>
          <cell r="V33">
            <v>0.53922724729504001</v>
          </cell>
          <cell r="W33">
            <v>0.56302443700437299</v>
          </cell>
          <cell r="X33">
            <v>0.62097489672259198</v>
          </cell>
          <cell r="Y33">
            <v>0.81396417437986102</v>
          </cell>
          <cell r="Z33">
            <v>0.92464955674090099</v>
          </cell>
          <cell r="AA33">
            <v>0.99913080958752198</v>
          </cell>
          <cell r="AB33">
            <v>1.1497098974811</v>
          </cell>
        </row>
        <row r="34">
          <cell r="A34" t="str">
            <v>Central African Republic</v>
          </cell>
          <cell r="B34">
            <v>0.79704657326770201</v>
          </cell>
          <cell r="C34">
            <v>0.80263496853494298</v>
          </cell>
          <cell r="D34">
            <v>0.73156629439152798</v>
          </cell>
          <cell r="E34">
            <v>0.66629927045609605</v>
          </cell>
          <cell r="F34">
            <v>0.637815818381545</v>
          </cell>
          <cell r="G34">
            <v>0.84561278546943897</v>
          </cell>
          <cell r="H34">
            <v>1.1147463651983101</v>
          </cell>
          <cell r="I34">
            <v>1.20532656762108</v>
          </cell>
          <cell r="J34">
            <v>1.2763979250952699</v>
          </cell>
          <cell r="K34">
            <v>1.2629380730709501</v>
          </cell>
          <cell r="L34">
            <v>1.48750555524948</v>
          </cell>
          <cell r="M34">
            <v>1.40432817567927</v>
          </cell>
          <cell r="N34">
            <v>1.42754573274396</v>
          </cell>
          <cell r="O34">
            <v>1.29341997457268</v>
          </cell>
          <cell r="P34">
            <v>0.85306015850144101</v>
          </cell>
          <cell r="Q34">
            <v>1.1220944059306801</v>
          </cell>
          <cell r="R34">
            <v>1.00995880741154</v>
          </cell>
          <cell r="S34">
            <v>0.96973763242391997</v>
          </cell>
          <cell r="T34">
            <v>1.02779732138862</v>
          </cell>
          <cell r="U34">
            <v>1.03871551101688</v>
          </cell>
          <cell r="V34">
            <v>0.96192413393087395</v>
          </cell>
          <cell r="W34">
            <v>0.96842022435439701</v>
          </cell>
          <cell r="X34">
            <v>1.0452158973526</v>
          </cell>
          <cell r="Y34">
            <v>1.1975994428474399</v>
          </cell>
          <cell r="Z34">
            <v>1.3090211136763299</v>
          </cell>
          <cell r="AA34">
            <v>1.3763526065985501</v>
          </cell>
          <cell r="AB34">
            <v>1.48780709697213</v>
          </cell>
        </row>
        <row r="35">
          <cell r="A35" t="str">
            <v>Chad</v>
          </cell>
          <cell r="B35">
            <v>0.65244888888888897</v>
          </cell>
          <cell r="C35">
            <v>0.77181628392484303</v>
          </cell>
          <cell r="D35">
            <v>0.74582218257508204</v>
          </cell>
          <cell r="E35">
            <v>0.74623681687440102</v>
          </cell>
          <cell r="F35">
            <v>0.80160550458715596</v>
          </cell>
          <cell r="G35">
            <v>0.868795904740708</v>
          </cell>
          <cell r="H35">
            <v>1.0697747617672499</v>
          </cell>
          <cell r="I35">
            <v>1.2126455906822</v>
          </cell>
          <cell r="J35">
            <v>1.4175897952333001</v>
          </cell>
          <cell r="K35">
            <v>1.33887147335423</v>
          </cell>
          <cell r="L35">
            <v>1.6135904499540901</v>
          </cell>
          <cell r="M35">
            <v>1.5987238567883699</v>
          </cell>
          <cell r="N35">
            <v>1.6664189448508999</v>
          </cell>
          <cell r="O35">
            <v>1.4564157444200301</v>
          </cell>
          <cell r="P35">
            <v>1.1798479425670201</v>
          </cell>
          <cell r="Q35">
            <v>1.44591533508724</v>
          </cell>
          <cell r="R35">
            <v>1.6073529910662701</v>
          </cell>
          <cell r="S35">
            <v>1.54468791486513</v>
          </cell>
          <cell r="T35">
            <v>1.74479978083021</v>
          </cell>
          <cell r="U35">
            <v>1.5367328491046901</v>
          </cell>
          <cell r="V35">
            <v>1.38912181581812</v>
          </cell>
          <cell r="W35">
            <v>1.7108315440839299</v>
          </cell>
          <cell r="X35">
            <v>1.9945673381439499</v>
          </cell>
          <cell r="Y35">
            <v>2.7279404154450702</v>
          </cell>
          <cell r="Z35">
            <v>4.4207288588784497</v>
          </cell>
          <cell r="AA35">
            <v>5.8956941110469101</v>
          </cell>
          <cell r="AB35">
            <v>6.5473655281549297</v>
          </cell>
        </row>
        <row r="36">
          <cell r="A36" t="str">
            <v>Chile</v>
          </cell>
          <cell r="B36">
            <v>27.570996051281998</v>
          </cell>
          <cell r="C36">
            <v>32.644188769230801</v>
          </cell>
          <cell r="D36">
            <v>24.340262504501599</v>
          </cell>
          <cell r="E36">
            <v>19.770801971527099</v>
          </cell>
          <cell r="F36">
            <v>19.226625371277699</v>
          </cell>
          <cell r="G36">
            <v>16.485994032086101</v>
          </cell>
          <cell r="H36">
            <v>17.722536671362199</v>
          </cell>
          <cell r="I36">
            <v>20.902414086475599</v>
          </cell>
          <cell r="J36">
            <v>24.6407449985375</v>
          </cell>
          <cell r="K36">
            <v>28.384595358129499</v>
          </cell>
          <cell r="L36">
            <v>31.558579221829898</v>
          </cell>
          <cell r="M36">
            <v>36.424605604461497</v>
          </cell>
          <cell r="N36">
            <v>44.468457403164003</v>
          </cell>
          <cell r="O36">
            <v>47.694481844292497</v>
          </cell>
          <cell r="P36">
            <v>55.1546619279192</v>
          </cell>
          <cell r="Q36">
            <v>71.348600376369404</v>
          </cell>
          <cell r="R36">
            <v>75.769613518758007</v>
          </cell>
          <cell r="S36">
            <v>82.809968877070403</v>
          </cell>
          <cell r="T36">
            <v>79.374032534014106</v>
          </cell>
          <cell r="U36">
            <v>72.995167205263598</v>
          </cell>
          <cell r="V36">
            <v>75.210390043698695</v>
          </cell>
          <cell r="W36">
            <v>68.568473053813705</v>
          </cell>
          <cell r="X36">
            <v>67.265730279996703</v>
          </cell>
          <cell r="Y36">
            <v>73.990585733966398</v>
          </cell>
          <cell r="Z36">
            <v>95.839377661719695</v>
          </cell>
          <cell r="AA36">
            <v>118.984801725716</v>
          </cell>
          <cell r="AB36">
            <v>145.20549981001199</v>
          </cell>
        </row>
        <row r="37">
          <cell r="A37" t="str">
            <v>China</v>
          </cell>
          <cell r="B37">
            <v>307.59861857028102</v>
          </cell>
          <cell r="C37">
            <v>291.03071315566899</v>
          </cell>
          <cell r="D37">
            <v>279.76659544040302</v>
          </cell>
          <cell r="E37">
            <v>300.37833557913302</v>
          </cell>
          <cell r="F37">
            <v>309.08926724598598</v>
          </cell>
          <cell r="G37">
            <v>305.25852370474598</v>
          </cell>
          <cell r="H37">
            <v>295.47683789141098</v>
          </cell>
          <cell r="I37">
            <v>321.39115015716902</v>
          </cell>
          <cell r="J37">
            <v>401.07196369111301</v>
          </cell>
          <cell r="K37">
            <v>449.103621137635</v>
          </cell>
          <cell r="L37">
            <v>387.771784579361</v>
          </cell>
          <cell r="M37">
            <v>406.09009830125098</v>
          </cell>
          <cell r="N37">
            <v>483.04683179083702</v>
          </cell>
          <cell r="O37">
            <v>613.22457480041703</v>
          </cell>
          <cell r="P37">
            <v>559.22586754851704</v>
          </cell>
          <cell r="Q37">
            <v>727.94977210434797</v>
          </cell>
          <cell r="R37">
            <v>856.00635798120095</v>
          </cell>
          <cell r="S37">
            <v>952.64882687629495</v>
          </cell>
          <cell r="T37">
            <v>1019.47710760423</v>
          </cell>
          <cell r="U37">
            <v>1083.2834201236001</v>
          </cell>
          <cell r="V37">
            <v>1198.4827955538799</v>
          </cell>
          <cell r="W37">
            <v>1324.8117530151201</v>
          </cell>
          <cell r="X37">
            <v>1453.83702280738</v>
          </cell>
          <cell r="Y37">
            <v>1640.9656458345501</v>
          </cell>
          <cell r="Z37">
            <v>1931.6421922745801</v>
          </cell>
          <cell r="AA37">
            <v>2243.6881475063801</v>
          </cell>
          <cell r="AB37">
            <v>2630.1134151396</v>
          </cell>
        </row>
        <row r="38">
          <cell r="A38" t="str">
            <v>Colombia</v>
          </cell>
          <cell r="B38">
            <v>38.902215900333701</v>
          </cell>
          <cell r="C38">
            <v>42.382064773738399</v>
          </cell>
          <cell r="D38">
            <v>45.386422624205501</v>
          </cell>
          <cell r="E38">
            <v>45.109108294482702</v>
          </cell>
          <cell r="F38">
            <v>44.553911137226798</v>
          </cell>
          <cell r="G38">
            <v>40.642101946998999</v>
          </cell>
          <cell r="H38">
            <v>40.6898451136353</v>
          </cell>
          <cell r="I38">
            <v>42.363971992592099</v>
          </cell>
          <cell r="J38">
            <v>45.671959880734903</v>
          </cell>
          <cell r="K38">
            <v>46.053744383635198</v>
          </cell>
          <cell r="L38">
            <v>46.907982561687597</v>
          </cell>
          <cell r="M38">
            <v>49.519367549617002</v>
          </cell>
          <cell r="N38">
            <v>57.372578408826499</v>
          </cell>
          <cell r="O38">
            <v>65.020977270148506</v>
          </cell>
          <cell r="P38">
            <v>81.707227570937306</v>
          </cell>
          <cell r="Q38">
            <v>92.495717646285598</v>
          </cell>
          <cell r="R38">
            <v>97.147399040709303</v>
          </cell>
          <cell r="S38">
            <v>106.659507963528</v>
          </cell>
          <cell r="T38">
            <v>98.443743190849105</v>
          </cell>
          <cell r="U38">
            <v>86.186156584381706</v>
          </cell>
          <cell r="V38">
            <v>83.785666920836306</v>
          </cell>
          <cell r="W38">
            <v>81.990279897554998</v>
          </cell>
          <cell r="X38">
            <v>81.122272285044403</v>
          </cell>
          <cell r="Y38">
            <v>79.458647781952806</v>
          </cell>
          <cell r="Z38">
            <v>98.059320378168593</v>
          </cell>
          <cell r="AA38">
            <v>123.085226997955</v>
          </cell>
          <cell r="AB38">
            <v>135.07493271413699</v>
          </cell>
        </row>
        <row r="39">
          <cell r="A39" t="str">
            <v>Comoros</v>
          </cell>
          <cell r="B39">
            <v>0.13548308634978301</v>
          </cell>
          <cell r="C39">
            <v>0.118568567663313</v>
          </cell>
          <cell r="D39">
            <v>0.112540469851052</v>
          </cell>
          <cell r="E39">
            <v>0.109210616146246</v>
          </cell>
          <cell r="F39">
            <v>0.105273998466661</v>
          </cell>
          <cell r="G39">
            <v>0.11507812847794199</v>
          </cell>
          <cell r="H39">
            <v>0.16248682519744201</v>
          </cell>
          <cell r="I39">
            <v>0.19643302776714899</v>
          </cell>
          <cell r="J39">
            <v>0.20747704342862899</v>
          </cell>
          <cell r="K39">
            <v>0.19873356216987201</v>
          </cell>
          <cell r="L39">
            <v>0.25003305663703801</v>
          </cell>
          <cell r="M39">
            <v>0.24682299143935801</v>
          </cell>
          <cell r="N39">
            <v>0.26619063810495303</v>
          </cell>
          <cell r="O39">
            <v>0.26356830060742997</v>
          </cell>
          <cell r="P39">
            <v>0.18576128722382301</v>
          </cell>
          <cell r="Q39">
            <v>0.23191611567488099</v>
          </cell>
          <cell r="R39">
            <v>0.23047113080475101</v>
          </cell>
          <cell r="S39">
            <v>0.212073938826178</v>
          </cell>
          <cell r="T39">
            <v>0.215392264881205</v>
          </cell>
          <cell r="U39">
            <v>0.22258775791705901</v>
          </cell>
          <cell r="V39">
            <v>0.20189987557887501</v>
          </cell>
          <cell r="W39">
            <v>0.22031848480928201</v>
          </cell>
          <cell r="X39">
            <v>0.25204033004450199</v>
          </cell>
          <cell r="Y39">
            <v>0.32510462213774799</v>
          </cell>
          <cell r="Z39">
            <v>0.36289676531981302</v>
          </cell>
          <cell r="AA39">
            <v>0.387709218378962</v>
          </cell>
          <cell r="AB39">
            <v>0.40177853707747602</v>
          </cell>
        </row>
        <row r="40">
          <cell r="A40" t="str">
            <v>Congo, Dem. Rep.</v>
          </cell>
          <cell r="B40">
            <v>15.474100932226399</v>
          </cell>
          <cell r="C40">
            <v>13.4710519684596</v>
          </cell>
          <cell r="D40">
            <v>14.6470596738877</v>
          </cell>
          <cell r="E40">
            <v>11.813805002441001</v>
          </cell>
          <cell r="F40">
            <v>7.8832489252779903</v>
          </cell>
          <cell r="G40">
            <v>7.2047421340068096</v>
          </cell>
          <cell r="H40">
            <v>8.08366553983271</v>
          </cell>
          <cell r="I40">
            <v>7.6532513879231496</v>
          </cell>
          <cell r="J40">
            <v>8.8672137776110294</v>
          </cell>
          <cell r="K40">
            <v>9.0232445868601108</v>
          </cell>
          <cell r="L40">
            <v>9.3486820862675994</v>
          </cell>
          <cell r="M40">
            <v>9.0783771649463105</v>
          </cell>
          <cell r="N40">
            <v>8.1949394080272899</v>
          </cell>
          <cell r="O40">
            <v>10.7023544384346</v>
          </cell>
          <cell r="P40">
            <v>5.8070216899757101</v>
          </cell>
          <cell r="Q40">
            <v>5.6434048259662601</v>
          </cell>
          <cell r="R40">
            <v>7.2406366249999996</v>
          </cell>
          <cell r="S40">
            <v>6.5031807216666699</v>
          </cell>
          <cell r="T40">
            <v>4.7570618747618996</v>
          </cell>
          <cell r="U40">
            <v>4.31865447491667</v>
          </cell>
          <cell r="V40">
            <v>4.3026982542908803</v>
          </cell>
          <cell r="W40">
            <v>5.1550714331495104</v>
          </cell>
          <cell r="X40">
            <v>5.5389092865049996</v>
          </cell>
          <cell r="Y40">
            <v>5.6805277034878596</v>
          </cell>
          <cell r="Z40">
            <v>6.5393161035942597</v>
          </cell>
          <cell r="AA40">
            <v>7.0955383468998798</v>
          </cell>
          <cell r="AB40">
            <v>8.5433237179107007</v>
          </cell>
        </row>
        <row r="41">
          <cell r="A41" t="str">
            <v>Congo, Rep.</v>
          </cell>
          <cell r="B41">
            <v>2.0832196690577902</v>
          </cell>
          <cell r="C41">
            <v>1.7078120235687599</v>
          </cell>
          <cell r="D41">
            <v>1.4889533123465299</v>
          </cell>
          <cell r="E41">
            <v>1.35379433526819</v>
          </cell>
          <cell r="F41">
            <v>1.24476845218751</v>
          </cell>
          <cell r="G41">
            <v>1.2764879015047499</v>
          </cell>
          <cell r="H41">
            <v>1.74598252928975</v>
          </cell>
          <cell r="I41">
            <v>2.1212301874906498</v>
          </cell>
          <cell r="J41">
            <v>2.2567151367496101</v>
          </cell>
          <cell r="K41">
            <v>2.3842102788357602</v>
          </cell>
          <cell r="L41">
            <v>2.7988980716253402</v>
          </cell>
          <cell r="M41">
            <v>2.7249202410492699</v>
          </cell>
          <cell r="N41">
            <v>2.9332340147495199</v>
          </cell>
          <cell r="O41">
            <v>2.6843337752521101</v>
          </cell>
          <cell r="P41">
            <v>1.7693804034582099</v>
          </cell>
          <cell r="Q41">
            <v>2.1160049592852599</v>
          </cell>
          <cell r="R41">
            <v>2.5404612978889798</v>
          </cell>
          <cell r="S41">
            <v>2.3225972246016799</v>
          </cell>
          <cell r="T41">
            <v>1.94948223773013</v>
          </cell>
          <cell r="U41">
            <v>2.3539026099973199</v>
          </cell>
          <cell r="V41">
            <v>3.2198938172420601</v>
          </cell>
          <cell r="W41">
            <v>2.7942540652624701</v>
          </cell>
          <cell r="X41">
            <v>3.01999372312586</v>
          </cell>
          <cell r="Y41">
            <v>3.5707295600168898</v>
          </cell>
          <cell r="Z41">
            <v>4.3486276533116301</v>
          </cell>
          <cell r="AA41">
            <v>5.9814373755735097</v>
          </cell>
          <cell r="AB41">
            <v>7.3994983742601796</v>
          </cell>
        </row>
        <row r="42">
          <cell r="A42" t="str">
            <v>Costa Rica</v>
          </cell>
          <cell r="B42">
            <v>4.8313885943663601</v>
          </cell>
          <cell r="C42">
            <v>2.6238167879523102</v>
          </cell>
          <cell r="D42">
            <v>2.6066235614703799</v>
          </cell>
          <cell r="E42">
            <v>3.1467726096298598</v>
          </cell>
          <cell r="F42">
            <v>3.6604777472216798</v>
          </cell>
          <cell r="G42">
            <v>3.92282771583307</v>
          </cell>
          <cell r="H42">
            <v>4.4043112592858504</v>
          </cell>
          <cell r="I42">
            <v>4.5325044043401004</v>
          </cell>
          <cell r="J42">
            <v>4.6140209224159099</v>
          </cell>
          <cell r="K42">
            <v>5.2252568867334901</v>
          </cell>
          <cell r="L42">
            <v>5.7104403008027997</v>
          </cell>
          <cell r="M42">
            <v>7.1619613427649798</v>
          </cell>
          <cell r="N42">
            <v>8.5746498908721804</v>
          </cell>
          <cell r="O42">
            <v>9.6411194352465994</v>
          </cell>
          <cell r="P42">
            <v>10.5573087106564</v>
          </cell>
          <cell r="Q42">
            <v>11.7210519585472</v>
          </cell>
          <cell r="R42">
            <v>11.8455095150888</v>
          </cell>
          <cell r="S42">
            <v>12.8289760898233</v>
          </cell>
          <cell r="T42">
            <v>14.102301883186801</v>
          </cell>
          <cell r="U42">
            <v>15.7965672007981</v>
          </cell>
          <cell r="V42">
            <v>15.946843520888899</v>
          </cell>
          <cell r="W42">
            <v>16.404425686044402</v>
          </cell>
          <cell r="X42">
            <v>16.878907876498001</v>
          </cell>
          <cell r="Y42">
            <v>17.490700247492502</v>
          </cell>
          <cell r="Z42">
            <v>18.566686333281201</v>
          </cell>
          <cell r="AA42">
            <v>19.9373555923999</v>
          </cell>
          <cell r="AB42">
            <v>21.3844800505242</v>
          </cell>
        </row>
        <row r="43">
          <cell r="A43" t="str">
            <v>Cote d'Ivoire</v>
          </cell>
          <cell r="B43">
            <v>10.0395834417314</v>
          </cell>
          <cell r="C43">
            <v>8.3207595775218</v>
          </cell>
          <cell r="D43">
            <v>7.4658021575394402</v>
          </cell>
          <cell r="E43">
            <v>6.7369159116514403</v>
          </cell>
          <cell r="F43">
            <v>6.71671016509754</v>
          </cell>
          <cell r="G43">
            <v>6.8510242440355897</v>
          </cell>
          <cell r="H43">
            <v>9.1699620425585397</v>
          </cell>
          <cell r="I43">
            <v>10.0876614879895</v>
          </cell>
          <cell r="J43">
            <v>10.194830003569701</v>
          </cell>
          <cell r="K43">
            <v>9.7574627543174497</v>
          </cell>
          <cell r="L43">
            <v>10.7961484223742</v>
          </cell>
          <cell r="M43">
            <v>10.492870522901001</v>
          </cell>
          <cell r="N43">
            <v>11.1530147104009</v>
          </cell>
          <cell r="O43">
            <v>11.0462513584398</v>
          </cell>
          <cell r="P43">
            <v>8.3136651570782298</v>
          </cell>
          <cell r="Q43">
            <v>11.001202163895</v>
          </cell>
          <cell r="R43">
            <v>12.1381059421423</v>
          </cell>
          <cell r="S43">
            <v>11.8310937349044</v>
          </cell>
          <cell r="T43">
            <v>12.8810102796372</v>
          </cell>
          <cell r="U43">
            <v>12.573306768930699</v>
          </cell>
          <cell r="V43">
            <v>10.4476953500532</v>
          </cell>
          <cell r="W43">
            <v>10.554454232996999</v>
          </cell>
          <cell r="X43">
            <v>11.5268210975785</v>
          </cell>
          <cell r="Y43">
            <v>13.7643360449069</v>
          </cell>
          <cell r="Z43">
            <v>15.5014880724992</v>
          </cell>
          <cell r="AA43">
            <v>16.372852373804999</v>
          </cell>
          <cell r="AB43">
            <v>17.3389149962704</v>
          </cell>
        </row>
        <row r="44">
          <cell r="A44" t="str">
            <v>Croatia</v>
          </cell>
          <cell r="B44">
            <v>18.156916729283399</v>
          </cell>
          <cell r="C44">
            <v>17.889623498416299</v>
          </cell>
          <cell r="D44">
            <v>15.538382385667299</v>
          </cell>
          <cell r="E44">
            <v>11.489812426256</v>
          </cell>
          <cell r="F44">
            <v>11.0049350780646</v>
          </cell>
          <cell r="G44">
            <v>11.1245204805487</v>
          </cell>
          <cell r="H44">
            <v>15.4604541316537</v>
          </cell>
          <cell r="I44">
            <v>17.716870872676999</v>
          </cell>
          <cell r="J44">
            <v>15.814458314786201</v>
          </cell>
          <cell r="K44">
            <v>25.4686993518254</v>
          </cell>
          <cell r="L44">
            <v>40.953120304851197</v>
          </cell>
          <cell r="M44">
            <v>69.773630829829102</v>
          </cell>
          <cell r="N44">
            <v>9.8243197907108897</v>
          </cell>
          <cell r="O44">
            <v>10.9038857195275</v>
          </cell>
          <cell r="P44">
            <v>14.5832560248499</v>
          </cell>
          <cell r="Q44">
            <v>18.811089866156799</v>
          </cell>
          <cell r="R44">
            <v>19.871328671328701</v>
          </cell>
          <cell r="S44">
            <v>20.108612128437102</v>
          </cell>
          <cell r="T44">
            <v>21.628010164157299</v>
          </cell>
          <cell r="U44">
            <v>19.9058852503662</v>
          </cell>
          <cell r="V44">
            <v>18.4272562631852</v>
          </cell>
          <cell r="W44">
            <v>19.8302052884356</v>
          </cell>
          <cell r="X44">
            <v>23.0320348614691</v>
          </cell>
          <cell r="Y44">
            <v>29.6116203968413</v>
          </cell>
          <cell r="Z44">
            <v>35.260529473288699</v>
          </cell>
          <cell r="AA44">
            <v>38.510221580634003</v>
          </cell>
          <cell r="AB44">
            <v>42.4556301153278</v>
          </cell>
        </row>
        <row r="45">
          <cell r="A45" t="str">
            <v>Cyprus</v>
          </cell>
          <cell r="B45">
            <v>2.1545508226178098</v>
          </cell>
          <cell r="C45">
            <v>2.0874277114759101</v>
          </cell>
          <cell r="D45">
            <v>2.1595155168057798</v>
          </cell>
          <cell r="E45">
            <v>2.1614539562151802</v>
          </cell>
          <cell r="F45">
            <v>2.2781364955839201</v>
          </cell>
          <cell r="G45">
            <v>2.4278641907519001</v>
          </cell>
          <cell r="H45">
            <v>3.08538898827622</v>
          </cell>
          <cell r="I45">
            <v>3.7009744057886498</v>
          </cell>
          <cell r="J45">
            <v>4.3167898127292004</v>
          </cell>
          <cell r="K45">
            <v>4.6046364974721099</v>
          </cell>
          <cell r="L45">
            <v>5.6137838823321298</v>
          </cell>
          <cell r="M45">
            <v>5.7900519240614798</v>
          </cell>
          <cell r="N45">
            <v>6.9705132167282402</v>
          </cell>
          <cell r="O45">
            <v>6.6418314066083104</v>
          </cell>
          <cell r="P45">
            <v>7.4879219664995702</v>
          </cell>
          <cell r="Q45">
            <v>9.2539252959261908</v>
          </cell>
          <cell r="R45">
            <v>9.3505280503738195</v>
          </cell>
          <cell r="S45">
            <v>8.9022309469179906</v>
          </cell>
          <cell r="T45">
            <v>9.5557163781278298</v>
          </cell>
          <cell r="U45">
            <v>9.7803974014703705</v>
          </cell>
          <cell r="V45">
            <v>9.3168814034262901</v>
          </cell>
          <cell r="W45">
            <v>9.6784637019739694</v>
          </cell>
          <cell r="X45">
            <v>10.542858205022901</v>
          </cell>
          <cell r="Y45">
            <v>13.290037824535201</v>
          </cell>
          <cell r="Z45">
            <v>15.789324663802001</v>
          </cell>
          <cell r="AA45">
            <v>16.958267255860601</v>
          </cell>
          <cell r="AB45">
            <v>18.235320472096301</v>
          </cell>
        </row>
        <row r="46">
          <cell r="A46" t="str">
            <v>Czech Republic</v>
          </cell>
          <cell r="B46">
            <v>47.144867525481899</v>
          </cell>
          <cell r="C46">
            <v>50.045647850345297</v>
          </cell>
          <cell r="D46">
            <v>50.292208727816202</v>
          </cell>
          <cell r="E46">
            <v>49.764999588259201</v>
          </cell>
          <cell r="F46">
            <v>45.071882873783302</v>
          </cell>
          <cell r="G46">
            <v>45.328877670220898</v>
          </cell>
          <cell r="H46">
            <v>53.177899760889098</v>
          </cell>
          <cell r="I46">
            <v>59.643226838461999</v>
          </cell>
          <cell r="J46">
            <v>58.933243648294798</v>
          </cell>
          <cell r="K46">
            <v>57.481949118203701</v>
          </cell>
          <cell r="L46">
            <v>52.128068184444302</v>
          </cell>
          <cell r="M46">
            <v>27.1802942724626</v>
          </cell>
          <cell r="N46">
            <v>31.8984744665091</v>
          </cell>
          <cell r="O46">
            <v>36.651483049916301</v>
          </cell>
          <cell r="P46">
            <v>42.537876743509699</v>
          </cell>
          <cell r="Q46">
            <v>55.255657983974203</v>
          </cell>
          <cell r="R46">
            <v>62.0111684508148</v>
          </cell>
          <cell r="S46">
            <v>57.135156592994903</v>
          </cell>
          <cell r="T46">
            <v>61.846680469003999</v>
          </cell>
          <cell r="U46">
            <v>60.192136074690701</v>
          </cell>
          <cell r="V46">
            <v>56.716549253963301</v>
          </cell>
          <cell r="W46">
            <v>61.842873535511799</v>
          </cell>
          <cell r="X46">
            <v>75.276222793833497</v>
          </cell>
          <cell r="Y46">
            <v>91.357722712609501</v>
          </cell>
          <cell r="Z46">
            <v>108.21350402241301</v>
          </cell>
          <cell r="AA46">
            <v>123.980854919666</v>
          </cell>
          <cell r="AB46">
            <v>141.80142874529301</v>
          </cell>
        </row>
        <row r="47">
          <cell r="A47" t="str">
            <v>Denmark</v>
          </cell>
          <cell r="B47">
            <v>69.796779154700701</v>
          </cell>
          <cell r="C47">
            <v>60.640080842462197</v>
          </cell>
          <cell r="D47">
            <v>59.116386253524801</v>
          </cell>
          <cell r="E47">
            <v>59.3801662256285</v>
          </cell>
          <cell r="F47">
            <v>57.863101774079098</v>
          </cell>
          <cell r="G47">
            <v>61.632770094126101</v>
          </cell>
          <cell r="H47">
            <v>86.612665220436099</v>
          </cell>
          <cell r="I47">
            <v>107.489136128051</v>
          </cell>
          <cell r="J47">
            <v>113.44776200597001</v>
          </cell>
          <cell r="K47">
            <v>110.190594762975</v>
          </cell>
          <cell r="L47">
            <v>136.17377802513499</v>
          </cell>
          <cell r="M47">
            <v>137.189166151362</v>
          </cell>
          <cell r="N47">
            <v>150.54038455866001</v>
          </cell>
          <cell r="O47">
            <v>140.835113538608</v>
          </cell>
          <cell r="P47">
            <v>153.90051359690099</v>
          </cell>
          <cell r="Q47">
            <v>182.17912726667899</v>
          </cell>
          <cell r="R47">
            <v>184.48065183432701</v>
          </cell>
          <cell r="S47">
            <v>170.641858672041</v>
          </cell>
          <cell r="T47">
            <v>173.90170066534401</v>
          </cell>
          <cell r="U47">
            <v>174.17224606715601</v>
          </cell>
          <cell r="V47">
            <v>160.53333441093801</v>
          </cell>
          <cell r="W47">
            <v>160.58322461409699</v>
          </cell>
          <cell r="X47">
            <v>174.420277121422</v>
          </cell>
          <cell r="Y47">
            <v>212.98051000772901</v>
          </cell>
          <cell r="Z47">
            <v>243.85003701171101</v>
          </cell>
          <cell r="AA47">
            <v>259.21679067813898</v>
          </cell>
          <cell r="AB47">
            <v>276.61142475433098</v>
          </cell>
        </row>
        <row r="48">
          <cell r="A48" t="str">
            <v>Djibouti</v>
          </cell>
          <cell r="B48">
            <v>0.309300104096351</v>
          </cell>
          <cell r="C48">
            <v>0.33404995597000098</v>
          </cell>
          <cell r="D48">
            <v>0.34912752190483298</v>
          </cell>
          <cell r="E48">
            <v>0.35273712892920001</v>
          </cell>
          <cell r="F48">
            <v>0.35382670676623501</v>
          </cell>
          <cell r="G48">
            <v>0.36567206135209901</v>
          </cell>
          <cell r="H48">
            <v>0.39235147701444401</v>
          </cell>
          <cell r="I48">
            <v>0.40391076510769802</v>
          </cell>
          <cell r="J48">
            <v>0.42816756779252202</v>
          </cell>
          <cell r="K48">
            <v>0.43684158129964201</v>
          </cell>
          <cell r="L48">
            <v>0.45232808728287599</v>
          </cell>
          <cell r="M48">
            <v>0.46242199852577898</v>
          </cell>
          <cell r="N48">
            <v>0.478058304871118</v>
          </cell>
          <cell r="O48">
            <v>0.46604846922985999</v>
          </cell>
          <cell r="P48">
            <v>0.49168922074487498</v>
          </cell>
          <cell r="Q48">
            <v>0.49772396058991297</v>
          </cell>
          <cell r="R48">
            <v>0.49400464773436997</v>
          </cell>
          <cell r="S48">
            <v>0.50267554200122699</v>
          </cell>
          <cell r="T48">
            <v>0.51426772300403401</v>
          </cell>
          <cell r="U48">
            <v>0.54062266136247294</v>
          </cell>
          <cell r="V48">
            <v>0.55590174043491603</v>
          </cell>
          <cell r="W48">
            <v>0.57749647771447399</v>
          </cell>
          <cell r="X48">
            <v>0.59617450197197897</v>
          </cell>
          <cell r="Y48">
            <v>0.62755712775578598</v>
          </cell>
          <cell r="Z48">
            <v>0.66621075163688603</v>
          </cell>
          <cell r="AA48">
            <v>0.70884291005563205</v>
          </cell>
          <cell r="AB48">
            <v>0.76765778435712195</v>
          </cell>
        </row>
        <row r="49">
          <cell r="A49" t="str">
            <v>Dominica</v>
          </cell>
          <cell r="B49">
            <v>5.9111115286870498E-2</v>
          </cell>
          <cell r="C49">
            <v>6.6222230045715494E-2</v>
          </cell>
          <cell r="D49">
            <v>7.2037045547492504E-2</v>
          </cell>
          <cell r="E49">
            <v>7.9925928310660796E-2</v>
          </cell>
          <cell r="F49">
            <v>8.9851854532744704E-2</v>
          </cell>
          <cell r="G49">
            <v>9.8585188126652901E-2</v>
          </cell>
          <cell r="H49">
            <v>0.112074077418007</v>
          </cell>
          <cell r="I49">
            <v>0.12634815191797399</v>
          </cell>
          <cell r="J49">
            <v>0.14376667095620599</v>
          </cell>
          <cell r="K49">
            <v>0.15358889347149199</v>
          </cell>
          <cell r="L49">
            <v>0.16632222718474701</v>
          </cell>
          <cell r="M49">
            <v>0.18043704242070299</v>
          </cell>
          <cell r="N49">
            <v>0.191759264980744</v>
          </cell>
          <cell r="O49">
            <v>0.200418524498368</v>
          </cell>
          <cell r="P49">
            <v>0.213499439057345</v>
          </cell>
          <cell r="Q49">
            <v>0.21924640264512599</v>
          </cell>
          <cell r="R49">
            <v>0.23452062917987199</v>
          </cell>
          <cell r="S49">
            <v>0.242414265290682</v>
          </cell>
          <cell r="T49">
            <v>0.255472738502527</v>
          </cell>
          <cell r="U49">
            <v>0.26526987267976498</v>
          </cell>
          <cell r="V49">
            <v>0.26902215722230999</v>
          </cell>
          <cell r="W49">
            <v>0.26354126066568501</v>
          </cell>
          <cell r="X49">
            <v>0.253135093504752</v>
          </cell>
          <cell r="Y49">
            <v>0.25782680854241202</v>
          </cell>
          <cell r="Z49">
            <v>0.27172524623958899</v>
          </cell>
          <cell r="AA49">
            <v>0.285262398734421</v>
          </cell>
          <cell r="AB49">
            <v>0.29979990312861898</v>
          </cell>
        </row>
        <row r="50">
          <cell r="A50" t="str">
            <v>Dominican Republic</v>
          </cell>
          <cell r="B50">
            <v>6.7613000582189997</v>
          </cell>
          <cell r="C50">
            <v>7.5612004788382201</v>
          </cell>
          <cell r="D50">
            <v>7.1270697745888301</v>
          </cell>
          <cell r="E50">
            <v>7.3764799640991701</v>
          </cell>
          <cell r="F50">
            <v>11.5940004347454</v>
          </cell>
          <cell r="G50">
            <v>5.0650970569387903</v>
          </cell>
          <cell r="H50">
            <v>6.1524910865255702</v>
          </cell>
          <cell r="I50">
            <v>6.4750289602456998</v>
          </cell>
          <cell r="J50">
            <v>5.9296934039728901</v>
          </cell>
          <cell r="K50">
            <v>6.6971567299497501</v>
          </cell>
          <cell r="L50">
            <v>6.23370504943182</v>
          </cell>
          <cell r="M50">
            <v>7.6374488571370804</v>
          </cell>
          <cell r="N50">
            <v>8.9880687705952198</v>
          </cell>
          <cell r="O50">
            <v>9.7218534916957307</v>
          </cell>
          <cell r="P50">
            <v>10.738985167837599</v>
          </cell>
          <cell r="Q50">
            <v>12.1022123893806</v>
          </cell>
          <cell r="R50">
            <v>13.547197903580701</v>
          </cell>
          <cell r="S50">
            <v>15.1566280893604</v>
          </cell>
          <cell r="T50">
            <v>16.034416903541501</v>
          </cell>
          <cell r="U50">
            <v>17.601361671231899</v>
          </cell>
          <cell r="V50">
            <v>20.0594319521004</v>
          </cell>
          <cell r="W50">
            <v>21.9432075504888</v>
          </cell>
          <cell r="X50">
            <v>21.624726208372099</v>
          </cell>
          <cell r="Y50">
            <v>16.458742838854501</v>
          </cell>
          <cell r="Z50">
            <v>18.435495711827901</v>
          </cell>
          <cell r="AA50">
            <v>29.0924267600988</v>
          </cell>
          <cell r="AB50">
            <v>31.599844688035098</v>
          </cell>
        </row>
        <row r="51">
          <cell r="A51" t="str">
            <v>Ecuador</v>
          </cell>
          <cell r="B51">
            <v>14.458274472424799</v>
          </cell>
          <cell r="C51">
            <v>14.8040229924759</v>
          </cell>
          <cell r="D51">
            <v>14.7792618497348</v>
          </cell>
          <cell r="E51">
            <v>12.9891995415851</v>
          </cell>
          <cell r="F51">
            <v>13.823496236002301</v>
          </cell>
          <cell r="G51">
            <v>16.1661455990848</v>
          </cell>
          <cell r="H51">
            <v>11.8619512937466</v>
          </cell>
          <cell r="I51">
            <v>11.083859512628299</v>
          </cell>
          <cell r="J51">
            <v>10.540564033525399</v>
          </cell>
          <cell r="K51">
            <v>10.344724965476701</v>
          </cell>
          <cell r="L51">
            <v>10.5051369921313</v>
          </cell>
          <cell r="M51">
            <v>11.787836365961599</v>
          </cell>
          <cell r="N51">
            <v>12.8889559259466</v>
          </cell>
          <cell r="O51">
            <v>15.056565000000001</v>
          </cell>
          <cell r="P51">
            <v>18.572835000000001</v>
          </cell>
          <cell r="Q51">
            <v>20.195547999999999</v>
          </cell>
          <cell r="R51">
            <v>21.267868</v>
          </cell>
          <cell r="S51">
            <v>23.635560000000002</v>
          </cell>
          <cell r="T51">
            <v>23.255136</v>
          </cell>
          <cell r="U51">
            <v>16.674495</v>
          </cell>
          <cell r="V51">
            <v>15.933666000000001</v>
          </cell>
          <cell r="W51">
            <v>21.249576999999999</v>
          </cell>
          <cell r="X51">
            <v>24.899481000000002</v>
          </cell>
          <cell r="Y51">
            <v>28.635909000000002</v>
          </cell>
          <cell r="Z51">
            <v>32.635711000000001</v>
          </cell>
          <cell r="AA51">
            <v>36.48892</v>
          </cell>
          <cell r="AB51">
            <v>40.447490141949501</v>
          </cell>
        </row>
        <row r="52">
          <cell r="A52" t="str">
            <v>Egypt, Arab Rep.</v>
          </cell>
          <cell r="B52">
            <v>22.371430096820902</v>
          </cell>
          <cell r="C52">
            <v>24.4990026014022</v>
          </cell>
          <cell r="D52">
            <v>28.986429980591801</v>
          </cell>
          <cell r="E52">
            <v>35.430001453501902</v>
          </cell>
          <cell r="F52">
            <v>39.837429180101502</v>
          </cell>
          <cell r="G52">
            <v>46.450005368675598</v>
          </cell>
          <cell r="H52">
            <v>51.428572304394798</v>
          </cell>
          <cell r="I52">
            <v>73.571429824342601</v>
          </cell>
          <cell r="J52">
            <v>88.000001498631093</v>
          </cell>
          <cell r="K52">
            <v>109.71428758270901</v>
          </cell>
          <cell r="L52">
            <v>91.383398207199406</v>
          </cell>
          <cell r="M52">
            <v>46.059646275447399</v>
          </cell>
          <cell r="N52">
            <v>42.006095564622299</v>
          </cell>
          <cell r="O52">
            <v>47.100984475132798</v>
          </cell>
          <cell r="P52">
            <v>51.8793543144971</v>
          </cell>
          <cell r="Q52">
            <v>60.163453270911702</v>
          </cell>
          <cell r="R52">
            <v>67.632270941448695</v>
          </cell>
          <cell r="S52">
            <v>75.864545847229195</v>
          </cell>
          <cell r="T52">
            <v>84.821296815512198</v>
          </cell>
          <cell r="U52">
            <v>89.941520467836298</v>
          </cell>
          <cell r="V52">
            <v>99.154518950437307</v>
          </cell>
          <cell r="W52">
            <v>95.398936170212806</v>
          </cell>
          <cell r="X52">
            <v>87.505773672055398</v>
          </cell>
          <cell r="Y52">
            <v>81.384015594541907</v>
          </cell>
          <cell r="Z52">
            <v>78.801656247462901</v>
          </cell>
          <cell r="AA52">
            <v>89.793649690821994</v>
          </cell>
          <cell r="AB52">
            <v>107.37475364504699</v>
          </cell>
        </row>
        <row r="53">
          <cell r="A53" t="str">
            <v>El Salvador</v>
          </cell>
          <cell r="B53">
            <v>3.8985332489013702</v>
          </cell>
          <cell r="C53">
            <v>3.4372044000000002</v>
          </cell>
          <cell r="D53">
            <v>3.3940035463501501</v>
          </cell>
          <cell r="E53">
            <v>3.2500197329690499</v>
          </cell>
          <cell r="F53">
            <v>2.37672858947368</v>
          </cell>
          <cell r="G53">
            <v>2.3110180307869901</v>
          </cell>
          <cell r="H53">
            <v>2.3268266949488798</v>
          </cell>
          <cell r="I53">
            <v>2.3660920533227201</v>
          </cell>
          <cell r="J53">
            <v>2.7617955292819398</v>
          </cell>
          <cell r="K53">
            <v>3.1565237714285699</v>
          </cell>
          <cell r="L53">
            <v>4.8009078947368398</v>
          </cell>
          <cell r="M53">
            <v>5.3109980049875301</v>
          </cell>
          <cell r="N53">
            <v>5.9546714456391898</v>
          </cell>
          <cell r="O53">
            <v>6.9380114942528701</v>
          </cell>
          <cell r="P53">
            <v>8.08554285714286</v>
          </cell>
          <cell r="Q53">
            <v>9.5004914285714293</v>
          </cell>
          <cell r="R53">
            <v>10.3155428571429</v>
          </cell>
          <cell r="S53">
            <v>11.134616685714301</v>
          </cell>
          <cell r="T53">
            <v>12.0084181714286</v>
          </cell>
          <cell r="U53">
            <v>12.464656</v>
          </cell>
          <cell r="V53">
            <v>13.1341485714286</v>
          </cell>
          <cell r="W53">
            <v>13.812743885714299</v>
          </cell>
          <cell r="X53">
            <v>14.306711999999999</v>
          </cell>
          <cell r="Y53">
            <v>15.046685999999999</v>
          </cell>
          <cell r="Z53">
            <v>15.821622</v>
          </cell>
          <cell r="AA53">
            <v>16.974005714285699</v>
          </cell>
          <cell r="AB53">
            <v>18.341329770594299</v>
          </cell>
        </row>
        <row r="54">
          <cell r="A54" t="str">
            <v>Equatorial Guinea</v>
          </cell>
          <cell r="B54">
            <v>3.1507951533509999E-2</v>
          </cell>
          <cell r="C54">
            <v>2.9654436389062701E-2</v>
          </cell>
          <cell r="D54">
            <v>3.52496494543681E-2</v>
          </cell>
          <cell r="E54">
            <v>3.9752269983729598E-2</v>
          </cell>
          <cell r="F54">
            <v>4.3990846681922199E-2</v>
          </cell>
          <cell r="G54">
            <v>7.3809401875957095E-2</v>
          </cell>
          <cell r="H54">
            <v>9.0788217894119297E-2</v>
          </cell>
          <cell r="I54">
            <v>0.110911670536322</v>
          </cell>
          <cell r="J54">
            <v>0.119453863587896</v>
          </cell>
          <cell r="K54">
            <v>0.104876483943629</v>
          </cell>
          <cell r="L54">
            <v>0.13321957742870399</v>
          </cell>
          <cell r="M54">
            <v>0.13177784321898101</v>
          </cell>
          <cell r="N54">
            <v>0.160058225754873</v>
          </cell>
          <cell r="O54">
            <v>0.16165126331601701</v>
          </cell>
          <cell r="P54">
            <v>0.119778244373567</v>
          </cell>
          <cell r="Q54">
            <v>0.16636755245706999</v>
          </cell>
          <cell r="R54">
            <v>0.27376559947058898</v>
          </cell>
          <cell r="S54">
            <v>0.52599083130666102</v>
          </cell>
          <cell r="T54">
            <v>0.44102333160951301</v>
          </cell>
          <cell r="U54">
            <v>0.73800831384212096</v>
          </cell>
          <cell r="V54">
            <v>1.2312629387837299</v>
          </cell>
          <cell r="W54">
            <v>1.76617938554811</v>
          </cell>
          <cell r="X54">
            <v>2.2087461337548402</v>
          </cell>
          <cell r="Y54">
            <v>2.9897093283506102</v>
          </cell>
          <cell r="Z54">
            <v>4.8499028457219602</v>
          </cell>
          <cell r="AA54">
            <v>7.4773913499434101</v>
          </cell>
          <cell r="AB54">
            <v>9.1354311422772891</v>
          </cell>
        </row>
        <row r="55">
          <cell r="A55" t="str">
            <v>Eritrea</v>
          </cell>
          <cell r="B55" t="str">
            <v>..</v>
          </cell>
          <cell r="C55" t="str">
            <v>..</v>
          </cell>
          <cell r="D55" t="str">
            <v>..</v>
          </cell>
          <cell r="E55" t="str">
            <v>..</v>
          </cell>
          <cell r="F55" t="str">
            <v>..</v>
          </cell>
          <cell r="G55" t="str">
            <v>..</v>
          </cell>
          <cell r="H55" t="str">
            <v>..</v>
          </cell>
          <cell r="I55" t="str">
            <v>..</v>
          </cell>
          <cell r="J55" t="str">
            <v>..</v>
          </cell>
          <cell r="K55" t="str">
            <v>..</v>
          </cell>
          <cell r="L55" t="str">
            <v>..</v>
          </cell>
          <cell r="M55" t="str">
            <v>..</v>
          </cell>
          <cell r="N55">
            <v>0.780392857142857</v>
          </cell>
          <cell r="O55">
            <v>0.47061626935577999</v>
          </cell>
          <cell r="P55">
            <v>0.53420898513100201</v>
          </cell>
          <cell r="Q55">
            <v>0.58875719359494805</v>
          </cell>
          <cell r="R55">
            <v>0.695833957872799</v>
          </cell>
          <cell r="S55">
            <v>0.68998098792351403</v>
          </cell>
          <cell r="T55">
            <v>0.74824744308475399</v>
          </cell>
          <cell r="U55">
            <v>0.72996331236247003</v>
          </cell>
          <cell r="V55">
            <v>0.63826030776767795</v>
          </cell>
          <cell r="W55">
            <v>0.675184171778622</v>
          </cell>
          <cell r="X55">
            <v>0.63484294817299503</v>
          </cell>
          <cell r="Y55">
            <v>0.58477404003508904</v>
          </cell>
          <cell r="Z55">
            <v>0.63483258314792701</v>
          </cell>
          <cell r="AA55">
            <v>0.96115143931951597</v>
          </cell>
          <cell r="AB55">
            <v>1.1600112639045299</v>
          </cell>
        </row>
        <row r="56">
          <cell r="A56" t="str">
            <v>Estonia</v>
          </cell>
          <cell r="B56" t="str">
            <v>..</v>
          </cell>
          <cell r="C56" t="str">
            <v>..</v>
          </cell>
          <cell r="D56" t="str">
            <v>..</v>
          </cell>
          <cell r="E56" t="str">
            <v>..</v>
          </cell>
          <cell r="F56" t="str">
            <v>..</v>
          </cell>
          <cell r="G56" t="str">
            <v>..</v>
          </cell>
          <cell r="H56" t="str">
            <v>..</v>
          </cell>
          <cell r="I56" t="str">
            <v>..</v>
          </cell>
          <cell r="J56" t="str">
            <v>..</v>
          </cell>
          <cell r="K56" t="str">
            <v>..</v>
          </cell>
          <cell r="L56" t="str">
            <v>..</v>
          </cell>
          <cell r="M56" t="str">
            <v>..</v>
          </cell>
          <cell r="N56">
            <v>0.95277047075717103</v>
          </cell>
          <cell r="O56">
            <v>1.72583623557173</v>
          </cell>
          <cell r="P56">
            <v>2.4131165207351102</v>
          </cell>
          <cell r="Q56">
            <v>3.7559126888942198</v>
          </cell>
          <cell r="R56">
            <v>4.6432463864429296</v>
          </cell>
          <cell r="S56">
            <v>4.9400183694418898</v>
          </cell>
          <cell r="T56">
            <v>5.5438328912466703</v>
          </cell>
          <cell r="U56">
            <v>5.5714825896633897</v>
          </cell>
          <cell r="V56">
            <v>5.6274998325341699</v>
          </cell>
          <cell r="W56">
            <v>6.1916613508310396</v>
          </cell>
          <cell r="X56">
            <v>7.3063882834231597</v>
          </cell>
          <cell r="Y56">
            <v>9.5915165997985206</v>
          </cell>
          <cell r="Z56">
            <v>11.6464578163013</v>
          </cell>
          <cell r="AA56">
            <v>13.7527999873561</v>
          </cell>
          <cell r="AB56">
            <v>16.4097843272597</v>
          </cell>
        </row>
        <row r="57">
          <cell r="A57" t="str">
            <v>Ethiopia</v>
          </cell>
          <cell r="B57">
            <v>7.0845226413414997</v>
          </cell>
          <cell r="C57">
            <v>7.2695757534457002</v>
          </cell>
          <cell r="D57">
            <v>7.64901244411082</v>
          </cell>
          <cell r="E57">
            <v>8.5027449981073904</v>
          </cell>
          <cell r="F57">
            <v>8.0344159733711606</v>
          </cell>
          <cell r="G57">
            <v>9.4087551947957007</v>
          </cell>
          <cell r="H57">
            <v>9.77374942386116</v>
          </cell>
          <cell r="I57">
            <v>10.447188525306199</v>
          </cell>
          <cell r="J57">
            <v>10.825913263638901</v>
          </cell>
          <cell r="K57">
            <v>11.389270973501599</v>
          </cell>
          <cell r="L57">
            <v>12.082576935269101</v>
          </cell>
          <cell r="M57">
            <v>13.3614467391711</v>
          </cell>
          <cell r="N57">
            <v>14.098012280753499</v>
          </cell>
          <cell r="O57">
            <v>8.7710859231905101</v>
          </cell>
          <cell r="P57">
            <v>7.8040040576440202</v>
          </cell>
          <cell r="Q57">
            <v>8.0884292517006795</v>
          </cell>
          <cell r="R57">
            <v>8.4671816745655608</v>
          </cell>
          <cell r="S57">
            <v>8.5463710111909901</v>
          </cell>
          <cell r="T57">
            <v>7.7490943396226397</v>
          </cell>
          <cell r="U57">
            <v>7.6044732237539803</v>
          </cell>
          <cell r="V57">
            <v>7.8996464671246303</v>
          </cell>
          <cell r="W57">
            <v>7.8790125944584402</v>
          </cell>
          <cell r="X57">
            <v>7.4284858948846999</v>
          </cell>
          <cell r="Y57">
            <v>8.02958577854222</v>
          </cell>
          <cell r="Z57">
            <v>9.4847488694292608</v>
          </cell>
          <cell r="AA57">
            <v>11.373281659517801</v>
          </cell>
          <cell r="AB57">
            <v>13.315403109396</v>
          </cell>
        </row>
        <row r="58">
          <cell r="A58" t="str">
            <v>Fiji</v>
          </cell>
          <cell r="B58">
            <v>1.2027416017185</v>
          </cell>
          <cell r="C58">
            <v>1.2357445519510799</v>
          </cell>
          <cell r="D58">
            <v>1.1940603613118099</v>
          </cell>
          <cell r="E58">
            <v>1.1230848676814</v>
          </cell>
          <cell r="F58">
            <v>1.1780010859830099</v>
          </cell>
          <cell r="G58">
            <v>1.14125576043807</v>
          </cell>
          <cell r="H58">
            <v>1.29026744698189</v>
          </cell>
          <cell r="I58">
            <v>1.1779476455975699</v>
          </cell>
          <cell r="J58">
            <v>1.1100096801166099</v>
          </cell>
          <cell r="K58">
            <v>1.1826741573033701</v>
          </cell>
          <cell r="L58">
            <v>1.33701725855191</v>
          </cell>
          <cell r="M58">
            <v>1.3838837185267301</v>
          </cell>
          <cell r="N58">
            <v>1.53241120898387</v>
          </cell>
          <cell r="O58">
            <v>1.6361012469394001</v>
          </cell>
          <cell r="P58">
            <v>1.82573209254674</v>
          </cell>
          <cell r="Q58">
            <v>1.9909220194358901</v>
          </cell>
          <cell r="R58">
            <v>2.1109527542221902</v>
          </cell>
          <cell r="S58">
            <v>2.1202140370928402</v>
          </cell>
          <cell r="T58">
            <v>1.65279467154325</v>
          </cell>
          <cell r="U58">
            <v>1.86837595989084</v>
          </cell>
          <cell r="V58">
            <v>1.6525221680662401</v>
          </cell>
          <cell r="W58">
            <v>1.66187769265402</v>
          </cell>
          <cell r="X58">
            <v>1.81147012572369</v>
          </cell>
          <cell r="Y58">
            <v>2.2389503443124399</v>
          </cell>
          <cell r="Z58">
            <v>2.6271634924333198</v>
          </cell>
          <cell r="AA58">
            <v>2.8160119047619099</v>
          </cell>
          <cell r="AB58">
            <v>2.9771816037735901</v>
          </cell>
        </row>
        <row r="59">
          <cell r="A59" t="str">
            <v>Finland</v>
          </cell>
          <cell r="B59">
            <v>53.140121281203903</v>
          </cell>
          <cell r="C59">
            <v>52.0272413239123</v>
          </cell>
          <cell r="D59">
            <v>52.537268632375103</v>
          </cell>
          <cell r="E59">
            <v>50.442939158042897</v>
          </cell>
          <cell r="F59">
            <v>52.364303493873599</v>
          </cell>
          <cell r="G59">
            <v>55.464876594206899</v>
          </cell>
          <cell r="H59">
            <v>72.623461854957</v>
          </cell>
          <cell r="I59">
            <v>90.505727766691393</v>
          </cell>
          <cell r="J59">
            <v>107.77130862264799</v>
          </cell>
          <cell r="K59">
            <v>117.51333928597499</v>
          </cell>
          <cell r="L59">
            <v>139.82969198619699</v>
          </cell>
          <cell r="M59">
            <v>126.42215322106</v>
          </cell>
          <cell r="N59">
            <v>110.810428214292</v>
          </cell>
          <cell r="O59">
            <v>87.420676916395607</v>
          </cell>
          <cell r="P59">
            <v>100.713895463808</v>
          </cell>
          <cell r="Q59">
            <v>130.75026286338601</v>
          </cell>
          <cell r="R59">
            <v>128.52515748530399</v>
          </cell>
          <cell r="S59">
            <v>123.428095513621</v>
          </cell>
          <cell r="T59">
            <v>130.46582753736001</v>
          </cell>
          <cell r="U59">
            <v>130.948369752834</v>
          </cell>
          <cell r="V59">
            <v>122.222193893333</v>
          </cell>
          <cell r="W59">
            <v>125.26904438666701</v>
          </cell>
          <cell r="X59">
            <v>135.971805101667</v>
          </cell>
          <cell r="Y59">
            <v>165.030703695</v>
          </cell>
          <cell r="Z59">
            <v>189.41117327083299</v>
          </cell>
          <cell r="AA59">
            <v>195.78534730999999</v>
          </cell>
          <cell r="AB59">
            <v>210.837181514918</v>
          </cell>
        </row>
        <row r="60">
          <cell r="A60" t="str">
            <v>Former Czechoslovakia</v>
          </cell>
          <cell r="B60" t="str">
            <v>..</v>
          </cell>
          <cell r="C60" t="str">
            <v>..</v>
          </cell>
          <cell r="D60" t="str">
            <v>..</v>
          </cell>
          <cell r="E60" t="str">
            <v>..</v>
          </cell>
          <cell r="F60" t="str">
            <v>..</v>
          </cell>
          <cell r="G60" t="str">
            <v>..</v>
          </cell>
          <cell r="H60" t="str">
            <v>..</v>
          </cell>
          <cell r="I60" t="str">
            <v>..</v>
          </cell>
          <cell r="J60" t="str">
            <v>..</v>
          </cell>
          <cell r="K60" t="str">
            <v>..</v>
          </cell>
          <cell r="L60" t="str">
            <v>..</v>
          </cell>
          <cell r="M60" t="str">
            <v>..</v>
          </cell>
          <cell r="N60" t="str">
            <v>..</v>
          </cell>
          <cell r="O60" t="str">
            <v>..</v>
          </cell>
          <cell r="P60" t="str">
            <v>..</v>
          </cell>
          <cell r="Q60" t="str">
            <v>..</v>
          </cell>
          <cell r="R60" t="str">
            <v>..</v>
          </cell>
          <cell r="S60" t="str">
            <v>..</v>
          </cell>
          <cell r="T60" t="str">
            <v>..</v>
          </cell>
          <cell r="U60" t="str">
            <v>..</v>
          </cell>
          <cell r="V60" t="str">
            <v>..</v>
          </cell>
          <cell r="W60" t="str">
            <v>..</v>
          </cell>
          <cell r="X60" t="str">
            <v>..</v>
          </cell>
          <cell r="Y60" t="str">
            <v>..</v>
          </cell>
          <cell r="Z60" t="str">
            <v>..</v>
          </cell>
          <cell r="AA60" t="str">
            <v>..</v>
          </cell>
          <cell r="AB60" t="str">
            <v>..</v>
          </cell>
        </row>
        <row r="61">
          <cell r="A61" t="str">
            <v>France</v>
          </cell>
          <cell r="B61">
            <v>691.20775206217695</v>
          </cell>
          <cell r="C61">
            <v>606.50922037676696</v>
          </cell>
          <cell r="D61">
            <v>576.23882726156796</v>
          </cell>
          <cell r="E61">
            <v>554.90023618335204</v>
          </cell>
          <cell r="F61">
            <v>526.64628428262699</v>
          </cell>
          <cell r="G61">
            <v>553.90959514994404</v>
          </cell>
          <cell r="H61">
            <v>765.56032917529797</v>
          </cell>
          <cell r="I61">
            <v>926.703339716752</v>
          </cell>
          <cell r="J61">
            <v>1007.1321960059601</v>
          </cell>
          <cell r="K61">
            <v>1009.82849810292</v>
          </cell>
          <cell r="L61">
            <v>1245.6631072185801</v>
          </cell>
          <cell r="M61">
            <v>1243.5491112708601</v>
          </cell>
          <cell r="N61">
            <v>1372.50396572573</v>
          </cell>
          <cell r="O61">
            <v>1292.6594457510701</v>
          </cell>
          <cell r="P61">
            <v>1366.4806655667601</v>
          </cell>
          <cell r="Q61">
            <v>1571.8898555451401</v>
          </cell>
          <cell r="R61">
            <v>1575.33812290891</v>
          </cell>
          <cell r="S61">
            <v>1427.07336863201</v>
          </cell>
          <cell r="T61">
            <v>1475.5492212634199</v>
          </cell>
          <cell r="U61">
            <v>1456.8044807055101</v>
          </cell>
          <cell r="V61">
            <v>1333.0352373083299</v>
          </cell>
          <cell r="W61">
            <v>1341.3929788</v>
          </cell>
          <cell r="X61">
            <v>1463.8969292916699</v>
          </cell>
          <cell r="Y61">
            <v>1804.9872765375001</v>
          </cell>
          <cell r="Z61">
            <v>2059.7049280583301</v>
          </cell>
          <cell r="AA61">
            <v>2127.1677724149999</v>
          </cell>
          <cell r="AB61">
            <v>2231.6312265208499</v>
          </cell>
        </row>
        <row r="62">
          <cell r="A62" t="str">
            <v>Gabon</v>
          </cell>
          <cell r="B62">
            <v>4.2810742292404198</v>
          </cell>
          <cell r="C62">
            <v>3.86044387006759</v>
          </cell>
          <cell r="D62">
            <v>3.61802138214111</v>
          </cell>
          <cell r="E62">
            <v>3.46397970199585</v>
          </cell>
          <cell r="F62">
            <v>3.3312354452133102</v>
          </cell>
          <cell r="G62">
            <v>3.5079810981750499</v>
          </cell>
          <cell r="H62">
            <v>4.5913339519500704</v>
          </cell>
          <cell r="I62">
            <v>3.4738000917434602</v>
          </cell>
          <cell r="J62">
            <v>3.8304891454696701</v>
          </cell>
          <cell r="K62">
            <v>4.1865801476465903</v>
          </cell>
          <cell r="L62">
            <v>5.9522156722310999</v>
          </cell>
          <cell r="M62">
            <v>5.4029563460413703</v>
          </cell>
          <cell r="N62">
            <v>5.5924288790660803</v>
          </cell>
          <cell r="O62">
            <v>5.4062720723266002</v>
          </cell>
          <cell r="P62">
            <v>4.1908547910662799</v>
          </cell>
          <cell r="Q62">
            <v>4.95874186116398</v>
          </cell>
          <cell r="R62">
            <v>5.6940670511191502</v>
          </cell>
          <cell r="S62">
            <v>5.32681138314459</v>
          </cell>
          <cell r="T62">
            <v>4.4834307992202698</v>
          </cell>
          <cell r="U62">
            <v>4.6691353504036801</v>
          </cell>
          <cell r="V62">
            <v>5.0958854219646996</v>
          </cell>
          <cell r="W62">
            <v>4.7086921748196398</v>
          </cell>
          <cell r="X62">
            <v>4.96993143752547</v>
          </cell>
          <cell r="Y62">
            <v>6.0801241650233999</v>
          </cell>
          <cell r="Z62">
            <v>7.1875652373809098</v>
          </cell>
          <cell r="AA62">
            <v>8.6807847610437907</v>
          </cell>
          <cell r="AB62">
            <v>9.1241701288700607</v>
          </cell>
        </row>
        <row r="63">
          <cell r="A63" t="str">
            <v>Gambia, The</v>
          </cell>
          <cell r="B63">
            <v>0.25253916663203102</v>
          </cell>
          <cell r="C63">
            <v>0.27253769891997898</v>
          </cell>
          <cell r="D63">
            <v>0.23961001211142499</v>
          </cell>
          <cell r="E63">
            <v>0.24470777864787199</v>
          </cell>
          <cell r="F63">
            <v>0.20982150593255899</v>
          </cell>
          <cell r="G63">
            <v>0.19089637570503201</v>
          </cell>
          <cell r="H63">
            <v>0.21450460776302499</v>
          </cell>
          <cell r="I63">
            <v>0.20357681715446199</v>
          </cell>
          <cell r="J63">
            <v>0.242651369273884</v>
          </cell>
          <cell r="K63">
            <v>0.27630677494014499</v>
          </cell>
          <cell r="L63">
            <v>0.290981331323728</v>
          </cell>
          <cell r="M63">
            <v>0.35017794830452098</v>
          </cell>
          <cell r="N63">
            <v>0.332976674139707</v>
          </cell>
          <cell r="O63">
            <v>0.37526479353451597</v>
          </cell>
          <cell r="P63">
            <v>0.36662566040047001</v>
          </cell>
          <cell r="Q63">
            <v>0.38146921334188799</v>
          </cell>
          <cell r="R63">
            <v>0.40047122077831099</v>
          </cell>
          <cell r="S63">
            <v>0.40980869624614802</v>
          </cell>
          <cell r="T63">
            <v>0.42084573503919498</v>
          </cell>
          <cell r="U63">
            <v>0.43193503255422</v>
          </cell>
          <cell r="V63">
            <v>0.420903700750556</v>
          </cell>
          <cell r="W63">
            <v>0.417917555058684</v>
          </cell>
          <cell r="X63">
            <v>0.36972713658873702</v>
          </cell>
          <cell r="Y63">
            <v>0.35302514713785599</v>
          </cell>
          <cell r="Z63">
            <v>0.401021471133514</v>
          </cell>
          <cell r="AA63">
            <v>0.461320089602413</v>
          </cell>
          <cell r="AB63">
            <v>0.50671552789033703</v>
          </cell>
        </row>
        <row r="64">
          <cell r="A64" t="str">
            <v>Georgia</v>
          </cell>
          <cell r="B64" t="str">
            <v>..</v>
          </cell>
          <cell r="C64" t="str">
            <v>..</v>
          </cell>
          <cell r="D64" t="str">
            <v>..</v>
          </cell>
          <cell r="E64" t="str">
            <v>..</v>
          </cell>
          <cell r="F64" t="str">
            <v>..</v>
          </cell>
          <cell r="G64" t="str">
            <v>..</v>
          </cell>
          <cell r="H64" t="str">
            <v>..</v>
          </cell>
          <cell r="I64" t="str">
            <v>..</v>
          </cell>
          <cell r="J64" t="str">
            <v>..</v>
          </cell>
          <cell r="K64" t="str">
            <v>..</v>
          </cell>
          <cell r="L64" t="str">
            <v>..</v>
          </cell>
          <cell r="M64" t="str">
            <v>..</v>
          </cell>
          <cell r="N64">
            <v>15.252030978808699</v>
          </cell>
          <cell r="O64">
            <v>0.76446354668479599</v>
          </cell>
          <cell r="P64">
            <v>0.82252164164640695</v>
          </cell>
          <cell r="Q64">
            <v>1.89655969301881</v>
          </cell>
          <cell r="R64">
            <v>3.0459981310091999</v>
          </cell>
          <cell r="S64">
            <v>3.5749670285727499</v>
          </cell>
          <cell r="T64">
            <v>3.6199569483871499</v>
          </cell>
          <cell r="U64">
            <v>2.8032740486632099</v>
          </cell>
          <cell r="V64">
            <v>3.0420622120223801</v>
          </cell>
          <cell r="W64">
            <v>3.2053836845557102</v>
          </cell>
          <cell r="X64">
            <v>3.39519301015816</v>
          </cell>
          <cell r="Y64">
            <v>3.99187553110841</v>
          </cell>
          <cell r="Z64">
            <v>5.11127354817389</v>
          </cell>
          <cell r="AA64">
            <v>6.39300841638733</v>
          </cell>
          <cell r="AB64">
            <v>7.8296512859004901</v>
          </cell>
        </row>
        <row r="65">
          <cell r="A65" t="str">
            <v>Germany</v>
          </cell>
          <cell r="B65">
            <v>826.14207025641394</v>
          </cell>
          <cell r="C65">
            <v>695.07369000107201</v>
          </cell>
          <cell r="D65">
            <v>671.15521261349704</v>
          </cell>
          <cell r="E65">
            <v>669.57295958219095</v>
          </cell>
          <cell r="F65">
            <v>630.85261202740901</v>
          </cell>
          <cell r="G65">
            <v>639.69468384830896</v>
          </cell>
          <cell r="H65">
            <v>913.64134498182102</v>
          </cell>
          <cell r="I65">
            <v>1136.9286710425299</v>
          </cell>
          <cell r="J65">
            <v>1225.7279784560901</v>
          </cell>
          <cell r="K65">
            <v>1216.79619194254</v>
          </cell>
          <cell r="L65">
            <v>1547.0255822583499</v>
          </cell>
          <cell r="M65">
            <v>1815.0610268919399</v>
          </cell>
          <cell r="N65">
            <v>2066.72857330842</v>
          </cell>
          <cell r="O65">
            <v>2005.5571632982701</v>
          </cell>
          <cell r="P65">
            <v>2151.0250333917602</v>
          </cell>
          <cell r="Q65">
            <v>2524.9490826435199</v>
          </cell>
          <cell r="R65">
            <v>2439.3463385526302</v>
          </cell>
          <cell r="S65">
            <v>2163.23343363705</v>
          </cell>
          <cell r="T65">
            <v>2187.4839675764301</v>
          </cell>
          <cell r="U65">
            <v>2146.4322544966699</v>
          </cell>
          <cell r="V65">
            <v>1905.7946875</v>
          </cell>
          <cell r="W65">
            <v>1892.5954030666701</v>
          </cell>
          <cell r="X65">
            <v>2024.06026961667</v>
          </cell>
          <cell r="Y65">
            <v>2444.2836412500001</v>
          </cell>
          <cell r="Z65">
            <v>2744.2209566666702</v>
          </cell>
          <cell r="AA65">
            <v>2791.7369549999999</v>
          </cell>
          <cell r="AB65">
            <v>2897.0320300112498</v>
          </cell>
        </row>
        <row r="66">
          <cell r="A66" t="str">
            <v>Ghana</v>
          </cell>
          <cell r="B66">
            <v>15.7196819754844</v>
          </cell>
          <cell r="C66">
            <v>27.826101540034301</v>
          </cell>
          <cell r="D66">
            <v>33.1240179034832</v>
          </cell>
          <cell r="E66">
            <v>21.9611795662634</v>
          </cell>
          <cell r="F66">
            <v>7.9219039786834502</v>
          </cell>
          <cell r="G66">
            <v>6.6471166273280202</v>
          </cell>
          <cell r="H66">
            <v>6.04029858602423</v>
          </cell>
          <cell r="I66">
            <v>5.11294163093436</v>
          </cell>
          <cell r="J66">
            <v>5.5086317133641796</v>
          </cell>
          <cell r="K66">
            <v>5.5769221035882603</v>
          </cell>
          <cell r="L66">
            <v>6.6135572273971999</v>
          </cell>
          <cell r="M66">
            <v>7.32754349395959</v>
          </cell>
          <cell r="N66">
            <v>6.7568100931832298</v>
          </cell>
          <cell r="O66">
            <v>5.9656965898163099</v>
          </cell>
          <cell r="P66">
            <v>5.4403063273211298</v>
          </cell>
          <cell r="Q66">
            <v>6.4574405681301297</v>
          </cell>
          <cell r="R66">
            <v>6.9255318174275704</v>
          </cell>
          <cell r="S66">
            <v>6.88402568896836</v>
          </cell>
          <cell r="T66">
            <v>7.4740293038182397</v>
          </cell>
          <cell r="U66">
            <v>7.7098139680234299</v>
          </cell>
          <cell r="V66">
            <v>4.9774925921167696</v>
          </cell>
          <cell r="W66">
            <v>5.30915830400125</v>
          </cell>
          <cell r="X66">
            <v>6.1596190787539999</v>
          </cell>
          <cell r="Y66">
            <v>7.6241671221139402</v>
          </cell>
          <cell r="Z66">
            <v>8.8718720021192805</v>
          </cell>
          <cell r="AA66">
            <v>10.7203465842128</v>
          </cell>
          <cell r="AB66">
            <v>12.893771979654399</v>
          </cell>
        </row>
        <row r="67">
          <cell r="A67" t="str">
            <v>Greece</v>
          </cell>
          <cell r="B67">
            <v>61.608380676703597</v>
          </cell>
          <cell r="C67">
            <v>56.847425053969502</v>
          </cell>
          <cell r="D67">
            <v>59.321855994434898</v>
          </cell>
          <cell r="E67">
            <v>53.637165603560298</v>
          </cell>
          <cell r="F67">
            <v>52.235639312551498</v>
          </cell>
          <cell r="G67">
            <v>51.832796118183502</v>
          </cell>
          <cell r="H67">
            <v>60.986372778597698</v>
          </cell>
          <cell r="I67">
            <v>70.957142618516201</v>
          </cell>
          <cell r="J67">
            <v>82.632214525492699</v>
          </cell>
          <cell r="K67">
            <v>85.632366227812796</v>
          </cell>
          <cell r="L67">
            <v>105.88221206593199</v>
          </cell>
          <cell r="M67">
            <v>114.18217830966501</v>
          </cell>
          <cell r="N67">
            <v>125.821062354896</v>
          </cell>
          <cell r="O67">
            <v>117.84155859592499</v>
          </cell>
          <cell r="P67">
            <v>126.129369591515</v>
          </cell>
          <cell r="Q67">
            <v>148.03113993511599</v>
          </cell>
          <cell r="R67">
            <v>156.50509586074199</v>
          </cell>
          <cell r="S67">
            <v>152.893423595256</v>
          </cell>
          <cell r="T67">
            <v>153.74369416374901</v>
          </cell>
          <cell r="U67">
            <v>158.29140131172801</v>
          </cell>
          <cell r="V67">
            <v>146.54914267423601</v>
          </cell>
          <cell r="W67">
            <v>150.45934625999999</v>
          </cell>
          <cell r="X67">
            <v>170.94270242416701</v>
          </cell>
          <cell r="Y67">
            <v>222.32294815500001</v>
          </cell>
          <cell r="Z67">
            <v>264.493068591667</v>
          </cell>
          <cell r="AA67">
            <v>284.22647777999998</v>
          </cell>
          <cell r="AB67">
            <v>307.70867843400401</v>
          </cell>
        </row>
        <row r="68">
          <cell r="A68" t="str">
            <v>Grenada</v>
          </cell>
          <cell r="B68">
            <v>8.1291040412854093E-2</v>
          </cell>
          <cell r="C68">
            <v>8.7888895097583797E-2</v>
          </cell>
          <cell r="D68">
            <v>9.5229636356893105E-2</v>
          </cell>
          <cell r="E68">
            <v>0.101211118260922</v>
          </cell>
          <cell r="F68">
            <v>0.11010000777774399</v>
          </cell>
          <cell r="G68">
            <v>0.12821112016826999</v>
          </cell>
          <cell r="H68">
            <v>0.144011121284423</v>
          </cell>
          <cell r="I68">
            <v>0.167229641443156</v>
          </cell>
          <cell r="J68">
            <v>0.18453334636923799</v>
          </cell>
          <cell r="K68">
            <v>0.21306297801427301</v>
          </cell>
          <cell r="L68">
            <v>0.22107038598734399</v>
          </cell>
          <cell r="M68">
            <v>0.24157038743551601</v>
          </cell>
          <cell r="N68">
            <v>0.25091483254007602</v>
          </cell>
          <cell r="O68">
            <v>0.25003705470028997</v>
          </cell>
          <cell r="P68">
            <v>0.26299261117105899</v>
          </cell>
          <cell r="Q68">
            <v>0.27708890846315298</v>
          </cell>
          <cell r="R68">
            <v>0.29818520624974598</v>
          </cell>
          <cell r="S68">
            <v>0.32104817082780701</v>
          </cell>
          <cell r="T68">
            <v>0.35275558047510602</v>
          </cell>
          <cell r="U68">
            <v>0.37966298978332103</v>
          </cell>
          <cell r="V68">
            <v>0.41043333333333298</v>
          </cell>
          <cell r="W68">
            <v>0.39461481481481497</v>
          </cell>
          <cell r="X68">
            <v>0.40750370370370398</v>
          </cell>
          <cell r="Y68">
            <v>0.443744444444444</v>
          </cell>
          <cell r="Z68">
            <v>0.42631655555555598</v>
          </cell>
          <cell r="AA68">
            <v>0.50385433333333296</v>
          </cell>
          <cell r="AB68">
            <v>0.52927722222222195</v>
          </cell>
        </row>
        <row r="69">
          <cell r="A69" t="str">
            <v>Guatemala</v>
          </cell>
          <cell r="B69">
            <v>7.8793993000326097</v>
          </cell>
          <cell r="C69">
            <v>8.6076996275937603</v>
          </cell>
          <cell r="D69">
            <v>8.7180004140827698</v>
          </cell>
          <cell r="E69">
            <v>9.0500004298519201</v>
          </cell>
          <cell r="F69">
            <v>9.4700004498008497</v>
          </cell>
          <cell r="G69">
            <v>11.1800005310215</v>
          </cell>
          <cell r="H69">
            <v>8.4469337345411297</v>
          </cell>
          <cell r="I69">
            <v>7.0844206489918999</v>
          </cell>
          <cell r="J69">
            <v>7.8428267033564802</v>
          </cell>
          <cell r="K69">
            <v>8.3104111717119196</v>
          </cell>
          <cell r="L69">
            <v>7.6090757496983299</v>
          </cell>
          <cell r="M69">
            <v>9.4195846164116208</v>
          </cell>
          <cell r="N69">
            <v>10.410308453447</v>
          </cell>
          <cell r="O69">
            <v>11.3991645134011</v>
          </cell>
          <cell r="P69">
            <v>12.966101125372299</v>
          </cell>
          <cell r="Q69">
            <v>14.656918449108</v>
          </cell>
          <cell r="R69">
            <v>15.6563043874587</v>
          </cell>
          <cell r="S69">
            <v>17.775311305136899</v>
          </cell>
          <cell r="T69">
            <v>19.193395511289602</v>
          </cell>
          <cell r="U69">
            <v>18.316205838473799</v>
          </cell>
          <cell r="V69">
            <v>19.288401365954499</v>
          </cell>
          <cell r="W69">
            <v>21.042724532036502</v>
          </cell>
          <cell r="X69">
            <v>23.308770480840799</v>
          </cell>
          <cell r="Y69">
            <v>24.8976538081412</v>
          </cell>
          <cell r="Z69">
            <v>27.2699959679857</v>
          </cell>
          <cell r="AA69">
            <v>31.788948878315001</v>
          </cell>
          <cell r="AB69">
            <v>35.304014834745303</v>
          </cell>
        </row>
        <row r="70">
          <cell r="A70" t="str">
            <v>Guinea</v>
          </cell>
          <cell r="B70">
            <v>1.72476014455982</v>
          </cell>
          <cell r="C70">
            <v>1.71098984925243</v>
          </cell>
          <cell r="D70">
            <v>1.6783352157098801</v>
          </cell>
          <cell r="E70">
            <v>1.6414392419055599</v>
          </cell>
          <cell r="F70">
            <v>1.6722826798180399</v>
          </cell>
          <cell r="G70">
            <v>1.7770655600245</v>
          </cell>
          <cell r="H70">
            <v>1.9226008993840999</v>
          </cell>
          <cell r="I70">
            <v>2.0415380570289301</v>
          </cell>
          <cell r="J70">
            <v>2.3842957637254898</v>
          </cell>
          <cell r="K70">
            <v>2.4320293804369402</v>
          </cell>
          <cell r="L70">
            <v>2.6667508204998698</v>
          </cell>
          <cell r="M70">
            <v>3.0150582055840101</v>
          </cell>
          <cell r="N70">
            <v>3.2846203915014498</v>
          </cell>
          <cell r="O70">
            <v>3.2790966062135798</v>
          </cell>
          <cell r="P70">
            <v>3.3830929493195399</v>
          </cell>
          <cell r="Q70">
            <v>3.6937106397180899</v>
          </cell>
          <cell r="R70">
            <v>3.8689688175222399</v>
          </cell>
          <cell r="S70">
            <v>3.7837004380226502</v>
          </cell>
          <cell r="T70">
            <v>3.58837600841533</v>
          </cell>
          <cell r="U70">
            <v>3.4612821747425802</v>
          </cell>
          <cell r="V70">
            <v>3.1123625564461799</v>
          </cell>
          <cell r="W70">
            <v>3.03911356148281</v>
          </cell>
          <cell r="X70">
            <v>3.2100017727786598</v>
          </cell>
          <cell r="Y70">
            <v>3.62444347802957</v>
          </cell>
          <cell r="Z70">
            <v>3.9701867201615499</v>
          </cell>
          <cell r="AA70">
            <v>3.3310809785201698</v>
          </cell>
          <cell r="AB70">
            <v>3.31720284277023</v>
          </cell>
        </row>
        <row r="71">
          <cell r="A71" t="str">
            <v>Guinea-Bissau</v>
          </cell>
          <cell r="B71">
            <v>0.138993685627046</v>
          </cell>
          <cell r="C71">
            <v>0.17775892521865899</v>
          </cell>
          <cell r="D71">
            <v>0.202180381472466</v>
          </cell>
          <cell r="E71">
            <v>0.228059407268493</v>
          </cell>
          <cell r="F71">
            <v>0.15859733147454599</v>
          </cell>
          <cell r="G71">
            <v>0.23302502430200001</v>
          </cell>
          <cell r="H71">
            <v>0.22751651984101701</v>
          </cell>
          <cell r="I71">
            <v>0.19251818547265301</v>
          </cell>
          <cell r="J71">
            <v>0.17919285552891601</v>
          </cell>
          <cell r="K71">
            <v>0.21559012431271299</v>
          </cell>
          <cell r="L71">
            <v>0.262080650161156</v>
          </cell>
          <cell r="M71">
            <v>0.25657839769235602</v>
          </cell>
          <cell r="N71">
            <v>0.22685115717236401</v>
          </cell>
          <cell r="O71">
            <v>0.23690096962621199</v>
          </cell>
          <cell r="P71">
            <v>0.23562443186292201</v>
          </cell>
          <cell r="Q71">
            <v>0.25390571944231299</v>
          </cell>
          <cell r="R71">
            <v>0.27027906152793602</v>
          </cell>
          <cell r="S71">
            <v>0.27117221915524398</v>
          </cell>
          <cell r="T71">
            <v>0.205889129434145</v>
          </cell>
          <cell r="U71">
            <v>0.22447294068569701</v>
          </cell>
          <cell r="V71">
            <v>0.216084383021589</v>
          </cell>
          <cell r="W71">
            <v>0.19918431322286501</v>
          </cell>
          <cell r="X71">
            <v>0.20432568763257</v>
          </cell>
          <cell r="Y71">
            <v>0.23638331770735699</v>
          </cell>
          <cell r="Z71">
            <v>0.27023849507159498</v>
          </cell>
          <cell r="AA71">
            <v>0.30163579172147797</v>
          </cell>
          <cell r="AB71">
            <v>0.30480661838918699</v>
          </cell>
        </row>
        <row r="72">
          <cell r="A72" t="str">
            <v>Guyana</v>
          </cell>
          <cell r="B72">
            <v>0.32723946990686598</v>
          </cell>
          <cell r="C72">
            <v>0.31420778321583098</v>
          </cell>
          <cell r="D72">
            <v>0.269111818714454</v>
          </cell>
          <cell r="E72">
            <v>0.27326545360931598</v>
          </cell>
          <cell r="F72">
            <v>0.25410718869508497</v>
          </cell>
          <cell r="G72">
            <v>0.27108966789258798</v>
          </cell>
          <cell r="H72">
            <v>0.30664356111458302</v>
          </cell>
          <cell r="I72">
            <v>0.28325210406179502</v>
          </cell>
          <cell r="J72">
            <v>0.36000001709908203</v>
          </cell>
          <cell r="K72">
            <v>0.38035627608002998</v>
          </cell>
          <cell r="L72">
            <v>0.39624791599299403</v>
          </cell>
          <cell r="M72">
            <v>0.30604066494265503</v>
          </cell>
          <cell r="N72">
            <v>0.36565081101827401</v>
          </cell>
          <cell r="O72">
            <v>0.44024465895698001</v>
          </cell>
          <cell r="P72">
            <v>0.52493335826632803</v>
          </cell>
          <cell r="Q72">
            <v>0.63050717280462398</v>
          </cell>
          <cell r="R72">
            <v>0.70640518444957301</v>
          </cell>
          <cell r="S72">
            <v>0.74914332611896906</v>
          </cell>
          <cell r="T72">
            <v>0.71762129654365203</v>
          </cell>
          <cell r="U72">
            <v>0.69631194608007396</v>
          </cell>
          <cell r="V72">
            <v>0.71200441497940004</v>
          </cell>
          <cell r="W72">
            <v>0.69524523558101003</v>
          </cell>
          <cell r="X72">
            <v>0.72261249333864297</v>
          </cell>
          <cell r="Y72">
            <v>0.74520920519219402</v>
          </cell>
          <cell r="Z72">
            <v>0.78612538798665399</v>
          </cell>
          <cell r="AA72">
            <v>0.81756812209345697</v>
          </cell>
          <cell r="AB72">
            <v>0.87026094516624497</v>
          </cell>
        </row>
        <row r="73">
          <cell r="A73" t="str">
            <v>Haiti</v>
          </cell>
          <cell r="B73">
            <v>1.54569152069543</v>
          </cell>
          <cell r="C73">
            <v>1.70160075826622</v>
          </cell>
          <cell r="D73">
            <v>1.7697687171204599</v>
          </cell>
          <cell r="E73">
            <v>1.8995432751903001</v>
          </cell>
          <cell r="F73">
            <v>2.1048031359425199</v>
          </cell>
          <cell r="G73">
            <v>2.3372498143997098</v>
          </cell>
          <cell r="H73">
            <v>2.5969136660300198</v>
          </cell>
          <cell r="I73">
            <v>1.2794475552120801</v>
          </cell>
          <cell r="J73">
            <v>0.84129079953644403</v>
          </cell>
          <cell r="K73">
            <v>0.77769475533468602</v>
          </cell>
          <cell r="L73">
            <v>0.98989374860943002</v>
          </cell>
          <cell r="M73">
            <v>0.88778381066357903</v>
          </cell>
          <cell r="N73">
            <v>0.53289567939250904</v>
          </cell>
          <cell r="O73">
            <v>0.61028127251285502</v>
          </cell>
          <cell r="P73">
            <v>1.73108914448735</v>
          </cell>
          <cell r="Q73">
            <v>2.5415845415224099</v>
          </cell>
          <cell r="R73">
            <v>2.8642880279116301</v>
          </cell>
          <cell r="S73">
            <v>3.1155468148120402</v>
          </cell>
          <cell r="T73">
            <v>3.6392171083916098</v>
          </cell>
          <cell r="U73">
            <v>3.9723320367150801</v>
          </cell>
          <cell r="V73">
            <v>3.5143735468635402</v>
          </cell>
          <cell r="W73">
            <v>3.41556145108482</v>
          </cell>
          <cell r="X73">
            <v>3.0966880896033002</v>
          </cell>
          <cell r="Y73">
            <v>2.68350222715299</v>
          </cell>
          <cell r="Z73">
            <v>3.5310897332706199</v>
          </cell>
          <cell r="AA73">
            <v>3.9833790402534599</v>
          </cell>
          <cell r="AB73">
            <v>4.4728162302294097</v>
          </cell>
        </row>
        <row r="74">
          <cell r="A74" t="str">
            <v>Honduras</v>
          </cell>
          <cell r="B74">
            <v>2.56600012187846</v>
          </cell>
          <cell r="C74">
            <v>2.81950013391906</v>
          </cell>
          <cell r="D74">
            <v>2.9035001379088499</v>
          </cell>
          <cell r="E74">
            <v>3.0770001461496501</v>
          </cell>
          <cell r="F74">
            <v>3.31900015764404</v>
          </cell>
          <cell r="G74">
            <v>3.63950017286697</v>
          </cell>
          <cell r="H74">
            <v>3.8085001808940402</v>
          </cell>
          <cell r="I74">
            <v>4.1525001972331603</v>
          </cell>
          <cell r="J74">
            <v>4.6255002196994504</v>
          </cell>
          <cell r="K74">
            <v>5.1670002454193202</v>
          </cell>
          <cell r="L74">
            <v>3.04889382547973</v>
          </cell>
          <cell r="M74">
            <v>3.06846409558747</v>
          </cell>
          <cell r="N74">
            <v>3.4194772370659301</v>
          </cell>
          <cell r="O74">
            <v>3.50594281322237</v>
          </cell>
          <cell r="P74">
            <v>3.4323740898546999</v>
          </cell>
          <cell r="Q74">
            <v>3.9127533806645398</v>
          </cell>
          <cell r="R74">
            <v>4.03545748942794</v>
          </cell>
          <cell r="S74">
            <v>4.6620637034432404</v>
          </cell>
          <cell r="T74">
            <v>5.2018957483383996</v>
          </cell>
          <cell r="U74">
            <v>5.3744164281535998</v>
          </cell>
          <cell r="V74">
            <v>5.9544084573539697</v>
          </cell>
          <cell r="W74">
            <v>6.3213601527585697</v>
          </cell>
          <cell r="X74">
            <v>6.5022163360779004</v>
          </cell>
          <cell r="Y74">
            <v>6.8596478236890404</v>
          </cell>
          <cell r="Z74">
            <v>7.4542065909694299</v>
          </cell>
          <cell r="AA74">
            <v>8.2942416961484096</v>
          </cell>
          <cell r="AB74">
            <v>8.9812811143737399</v>
          </cell>
        </row>
        <row r="75">
          <cell r="A75" t="str">
            <v>Hong Kong, China</v>
          </cell>
          <cell r="B75">
            <v>28.584688828353102</v>
          </cell>
          <cell r="C75">
            <v>30.71021228056</v>
          </cell>
          <cell r="D75">
            <v>31.897811463475598</v>
          </cell>
          <cell r="E75">
            <v>29.5467803523225</v>
          </cell>
          <cell r="F75">
            <v>32.933395086198203</v>
          </cell>
          <cell r="G75">
            <v>35.027077169200403</v>
          </cell>
          <cell r="H75">
            <v>40.909850318497497</v>
          </cell>
          <cell r="I75">
            <v>50.465565652029497</v>
          </cell>
          <cell r="J75">
            <v>59.600999242318899</v>
          </cell>
          <cell r="K75">
            <v>68.753035169221903</v>
          </cell>
          <cell r="L75">
            <v>76.890112188025299</v>
          </cell>
          <cell r="M75">
            <v>88.831997936795204</v>
          </cell>
          <cell r="N75">
            <v>104.007969077288</v>
          </cell>
          <cell r="O75">
            <v>119.96474863717</v>
          </cell>
          <cell r="P75">
            <v>135.534903705511</v>
          </cell>
          <cell r="Q75">
            <v>144.23000683347701</v>
          </cell>
          <cell r="R75">
            <v>158.96582741784499</v>
          </cell>
          <cell r="S75">
            <v>176.312562620595</v>
          </cell>
          <cell r="T75">
            <v>166.90878189940599</v>
          </cell>
          <cell r="U75">
            <v>163.28774271724299</v>
          </cell>
          <cell r="V75">
            <v>168.75406046390799</v>
          </cell>
          <cell r="W75">
            <v>166.54117835303001</v>
          </cell>
          <cell r="X75">
            <v>163.70940473810799</v>
          </cell>
          <cell r="Y75">
            <v>158.47317851466499</v>
          </cell>
          <cell r="Z75">
            <v>165.82253449569299</v>
          </cell>
          <cell r="AA75">
            <v>177.78356849449301</v>
          </cell>
          <cell r="AB75">
            <v>189.53755401429399</v>
          </cell>
        </row>
        <row r="76">
          <cell r="A76" t="str">
            <v>Hungary</v>
          </cell>
          <cell r="B76">
            <v>22.163553435039098</v>
          </cell>
          <cell r="C76">
            <v>22.7284889805942</v>
          </cell>
          <cell r="D76">
            <v>23.146553901678999</v>
          </cell>
          <cell r="E76">
            <v>21.006394250471502</v>
          </cell>
          <cell r="F76">
            <v>20.366590836533199</v>
          </cell>
          <cell r="G76">
            <v>20.623910102674799</v>
          </cell>
          <cell r="H76">
            <v>23.7562497068106</v>
          </cell>
          <cell r="I76">
            <v>26.109343356163802</v>
          </cell>
          <cell r="J76">
            <v>28.571163145901799</v>
          </cell>
          <cell r="K76">
            <v>29.167762068668299</v>
          </cell>
          <cell r="L76">
            <v>33.0556815401102</v>
          </cell>
          <cell r="M76">
            <v>33.428864462460098</v>
          </cell>
          <cell r="N76">
            <v>37.254436226757797</v>
          </cell>
          <cell r="O76">
            <v>38.596096331556801</v>
          </cell>
          <cell r="P76">
            <v>41.506199850942203</v>
          </cell>
          <cell r="Q76">
            <v>44.668812435886998</v>
          </cell>
          <cell r="R76">
            <v>45.162728741756503</v>
          </cell>
          <cell r="S76">
            <v>45.723583184249499</v>
          </cell>
          <cell r="T76">
            <v>47.049214480608804</v>
          </cell>
          <cell r="U76">
            <v>48.0442343846087</v>
          </cell>
          <cell r="V76">
            <v>47.958147158277001</v>
          </cell>
          <cell r="W76">
            <v>53.317288561555401</v>
          </cell>
          <cell r="X76">
            <v>66.710428353540195</v>
          </cell>
          <cell r="Y76">
            <v>84.4186678951434</v>
          </cell>
          <cell r="Z76">
            <v>102.158794878645</v>
          </cell>
          <cell r="AA76">
            <v>111.567797777861</v>
          </cell>
          <cell r="AB76">
            <v>114.27338948256001</v>
          </cell>
        </row>
        <row r="77">
          <cell r="A77" t="str">
            <v>Iceland</v>
          </cell>
          <cell r="B77">
            <v>3.38694291373309</v>
          </cell>
          <cell r="C77">
            <v>3.46852690560126</v>
          </cell>
          <cell r="D77">
            <v>3.2846107310475698</v>
          </cell>
          <cell r="E77">
            <v>2.79686555108304</v>
          </cell>
          <cell r="F77">
            <v>2.8495103265205901</v>
          </cell>
          <cell r="G77">
            <v>2.94004533551312</v>
          </cell>
          <cell r="H77">
            <v>3.9311981881767202</v>
          </cell>
          <cell r="I77">
            <v>5.4417567877482798</v>
          </cell>
          <cell r="J77">
            <v>6.06672094613534</v>
          </cell>
          <cell r="K77">
            <v>5.6252265089844</v>
          </cell>
          <cell r="L77">
            <v>6.3826765680586597</v>
          </cell>
          <cell r="M77">
            <v>6.8222756755899896</v>
          </cell>
          <cell r="N77">
            <v>6.9929117538968102</v>
          </cell>
          <cell r="O77">
            <v>6.1459724782025296</v>
          </cell>
          <cell r="P77">
            <v>6.3029785944724299</v>
          </cell>
          <cell r="Q77">
            <v>7.0245203363775497</v>
          </cell>
          <cell r="R77">
            <v>7.3343524923832897</v>
          </cell>
          <cell r="S77">
            <v>7.4278334926363696</v>
          </cell>
          <cell r="T77">
            <v>8.2476958984666506</v>
          </cell>
          <cell r="U77">
            <v>8.6811582818412791</v>
          </cell>
          <cell r="V77">
            <v>8.6778727057415495</v>
          </cell>
          <cell r="W77">
            <v>7.8941860388744498</v>
          </cell>
          <cell r="X77">
            <v>8.8246566283909704</v>
          </cell>
          <cell r="Y77">
            <v>10.837880881706999</v>
          </cell>
          <cell r="Z77">
            <v>13.0626636573258</v>
          </cell>
          <cell r="AA77">
            <v>16.080921853537301</v>
          </cell>
          <cell r="AB77">
            <v>16.578810360528799</v>
          </cell>
        </row>
        <row r="78">
          <cell r="A78" t="str">
            <v>India</v>
          </cell>
          <cell r="B78">
            <v>176.62370515122601</v>
          </cell>
          <cell r="C78">
            <v>189.02214446997499</v>
          </cell>
          <cell r="D78">
            <v>195.43435210445099</v>
          </cell>
          <cell r="E78">
            <v>211.25990997992801</v>
          </cell>
          <cell r="F78">
            <v>211.99973473306801</v>
          </cell>
          <cell r="G78">
            <v>219.90134655640901</v>
          </cell>
          <cell r="H78">
            <v>242.06020694187501</v>
          </cell>
          <cell r="I78">
            <v>267.13602391344</v>
          </cell>
          <cell r="J78">
            <v>293.120575843013</v>
          </cell>
          <cell r="K78">
            <v>291.95752005527498</v>
          </cell>
          <cell r="L78">
            <v>315.566834952492</v>
          </cell>
          <cell r="M78">
            <v>280.07885061209998</v>
          </cell>
          <cell r="N78">
            <v>281.75008054761901</v>
          </cell>
          <cell r="O78">
            <v>274.82570074513302</v>
          </cell>
          <cell r="P78">
            <v>313.01058219942502</v>
          </cell>
          <cell r="Q78">
            <v>355.62361071240502</v>
          </cell>
          <cell r="R78">
            <v>376.35514644354902</v>
          </cell>
          <cell r="S78">
            <v>409.97959497994299</v>
          </cell>
          <cell r="T78">
            <v>412.68540864631302</v>
          </cell>
          <cell r="U78">
            <v>440.75993556099201</v>
          </cell>
          <cell r="V78">
            <v>461.32900854426498</v>
          </cell>
          <cell r="W78">
            <v>473.86691428601603</v>
          </cell>
          <cell r="X78">
            <v>494.848456371373</v>
          </cell>
          <cell r="Y78">
            <v>576.54715997409801</v>
          </cell>
          <cell r="Z78">
            <v>667.34241511766697</v>
          </cell>
          <cell r="AA78">
            <v>780.78387022692698</v>
          </cell>
          <cell r="AB78">
            <v>886.86678717597397</v>
          </cell>
        </row>
        <row r="79">
          <cell r="A79" t="str">
            <v>Indonesia</v>
          </cell>
          <cell r="B79">
            <v>95.374860725578699</v>
          </cell>
          <cell r="C79">
            <v>106.47028827527799</v>
          </cell>
          <cell r="D79">
            <v>109.304642116984</v>
          </cell>
          <cell r="E79">
            <v>99.075113807504195</v>
          </cell>
          <cell r="F79">
            <v>101.456311425851</v>
          </cell>
          <cell r="G79">
            <v>101.13943966276901</v>
          </cell>
          <cell r="H79">
            <v>92.728213808808206</v>
          </cell>
          <cell r="I79">
            <v>87.864590688923599</v>
          </cell>
          <cell r="J79">
            <v>97.550800014977796</v>
          </cell>
          <cell r="K79">
            <v>111.466946671391</v>
          </cell>
          <cell r="L79">
            <v>125.721788776842</v>
          </cell>
          <cell r="M79">
            <v>140.82056549445201</v>
          </cell>
          <cell r="N79">
            <v>152.84847535085399</v>
          </cell>
          <cell r="O79">
            <v>174.601455213972</v>
          </cell>
          <cell r="P79">
            <v>195.465711779614</v>
          </cell>
          <cell r="Q79">
            <v>223.361006018278</v>
          </cell>
          <cell r="R79">
            <v>250.746096587751</v>
          </cell>
          <cell r="S79">
            <v>238.40793155220101</v>
          </cell>
          <cell r="T79">
            <v>105.469472107405</v>
          </cell>
          <cell r="U79">
            <v>154.70502651247401</v>
          </cell>
          <cell r="V79">
            <v>165.520626238668</v>
          </cell>
          <cell r="W79">
            <v>160.657467766395</v>
          </cell>
          <cell r="X79">
            <v>195.593218417522</v>
          </cell>
          <cell r="Y79">
            <v>234.83403982351101</v>
          </cell>
          <cell r="Z79">
            <v>257.00548064877199</v>
          </cell>
          <cell r="AA79">
            <v>286.95680086871602</v>
          </cell>
          <cell r="AB79">
            <v>364.23901340401102</v>
          </cell>
        </row>
        <row r="80">
          <cell r="A80" t="str">
            <v>Iran, Islamic Rep.</v>
          </cell>
          <cell r="B80">
            <v>93.772160914125706</v>
          </cell>
          <cell r="C80">
            <v>106.589084833961</v>
          </cell>
          <cell r="D80">
            <v>133.393175216081</v>
          </cell>
          <cell r="E80">
            <v>162.432193372265</v>
          </cell>
          <cell r="F80">
            <v>168.411102972008</v>
          </cell>
          <cell r="G80">
            <v>79.863967860706694</v>
          </cell>
          <cell r="H80">
            <v>83.336090158046005</v>
          </cell>
          <cell r="I80">
            <v>95.985558685810503</v>
          </cell>
          <cell r="J80">
            <v>84.167368919201706</v>
          </cell>
          <cell r="K80">
            <v>81.218629430113396</v>
          </cell>
          <cell r="L80">
            <v>84.973364637786801</v>
          </cell>
          <cell r="M80">
            <v>97.361328147536398</v>
          </cell>
          <cell r="N80">
            <v>114.775365255132</v>
          </cell>
          <cell r="O80">
            <v>85.8774180580875</v>
          </cell>
          <cell r="P80">
            <v>67.093769937207597</v>
          </cell>
          <cell r="Q80">
            <v>90.838371354381493</v>
          </cell>
          <cell r="R80">
            <v>110.622689810567</v>
          </cell>
          <cell r="S80">
            <v>106.350944426179</v>
          </cell>
          <cell r="T80">
            <v>97.869171866760894</v>
          </cell>
          <cell r="U80">
            <v>104.656042245759</v>
          </cell>
          <cell r="V80">
            <v>96.440162166962494</v>
          </cell>
          <cell r="W80">
            <v>115.434905035298</v>
          </cell>
          <cell r="X80">
            <v>116.42083438049799</v>
          </cell>
          <cell r="Y80">
            <v>133.96921033566801</v>
          </cell>
          <cell r="Z80">
            <v>161.260580341782</v>
          </cell>
          <cell r="AA80">
            <v>188.47939286505601</v>
          </cell>
          <cell r="AB80">
            <v>212.49167046417401</v>
          </cell>
        </row>
        <row r="81">
          <cell r="A81" t="str">
            <v>Ireland</v>
          </cell>
          <cell r="B81">
            <v>21.247882948199901</v>
          </cell>
          <cell r="C81">
            <v>20.2534391518431</v>
          </cell>
          <cell r="D81">
            <v>21.135134954325402</v>
          </cell>
          <cell r="E81">
            <v>20.446849909644101</v>
          </cell>
          <cell r="F81">
            <v>19.721317971546799</v>
          </cell>
          <cell r="G81">
            <v>21.000368175780402</v>
          </cell>
          <cell r="H81">
            <v>28.1591038621747</v>
          </cell>
          <cell r="I81">
            <v>33.384596011028201</v>
          </cell>
          <cell r="J81">
            <v>36.572857332377801</v>
          </cell>
          <cell r="K81">
            <v>37.721755147631598</v>
          </cell>
          <cell r="L81">
            <v>47.801946943723301</v>
          </cell>
          <cell r="M81">
            <v>48.449833418873403</v>
          </cell>
          <cell r="N81">
            <v>54.470801197090303</v>
          </cell>
          <cell r="O81">
            <v>50.472645741921298</v>
          </cell>
          <cell r="P81">
            <v>55.383529779793001</v>
          </cell>
          <cell r="Q81">
            <v>67.127680623911601</v>
          </cell>
          <cell r="R81">
            <v>74.130211302004497</v>
          </cell>
          <cell r="S81">
            <v>81.378416863578806</v>
          </cell>
          <cell r="T81">
            <v>88.3450386898202</v>
          </cell>
          <cell r="U81">
            <v>96.666713369824095</v>
          </cell>
          <cell r="V81">
            <v>96.609131595759195</v>
          </cell>
          <cell r="W81">
            <v>104.56980959311601</v>
          </cell>
          <cell r="X81">
            <v>122.72436588756401</v>
          </cell>
          <cell r="Y81">
            <v>157.11851803823899</v>
          </cell>
          <cell r="Z81">
            <v>183.47335049837301</v>
          </cell>
          <cell r="AA81">
            <v>200.769391006093</v>
          </cell>
          <cell r="AB81">
            <v>222.079616552516</v>
          </cell>
        </row>
        <row r="82">
          <cell r="A82" t="str">
            <v>Israel</v>
          </cell>
          <cell r="B82">
            <v>23.925641046572601</v>
          </cell>
          <cell r="C82">
            <v>25.314344798931501</v>
          </cell>
          <cell r="D82">
            <v>27.3297010661942</v>
          </cell>
          <cell r="E82">
            <v>32.480840615738003</v>
          </cell>
          <cell r="F82">
            <v>36.422040586543801</v>
          </cell>
          <cell r="G82">
            <v>27.870305115274402</v>
          </cell>
          <cell r="H82">
            <v>31.332341413739599</v>
          </cell>
          <cell r="I82">
            <v>37.428171091886398</v>
          </cell>
          <cell r="J82">
            <v>46.3711979236015</v>
          </cell>
          <cell r="K82">
            <v>47.256360417315001</v>
          </cell>
          <cell r="L82">
            <v>55.677376064707097</v>
          </cell>
          <cell r="M82">
            <v>63.368773811484402</v>
          </cell>
          <cell r="N82">
            <v>70.687911591544903</v>
          </cell>
          <cell r="O82">
            <v>70.954891855622705</v>
          </cell>
          <cell r="P82">
            <v>80.947554572477102</v>
          </cell>
          <cell r="Q82">
            <v>94.010769686040604</v>
          </cell>
          <cell r="R82">
            <v>103.772465671437</v>
          </cell>
          <cell r="S82">
            <v>107.615010271394</v>
          </cell>
          <cell r="T82">
            <v>108.460572966787</v>
          </cell>
          <cell r="U82">
            <v>108.28460605736799</v>
          </cell>
          <cell r="V82">
            <v>120.999598172557</v>
          </cell>
          <cell r="W82">
            <v>118.65887617241199</v>
          </cell>
          <cell r="X82">
            <v>109.38204982920099</v>
          </cell>
          <cell r="Y82">
            <v>115.260275667784</v>
          </cell>
          <cell r="Z82">
            <v>122.502924134886</v>
          </cell>
          <cell r="AA82">
            <v>129.84088886465699</v>
          </cell>
          <cell r="AB82">
            <v>140.19529136768401</v>
          </cell>
        </row>
        <row r="83">
          <cell r="A83" t="str">
            <v>Italy</v>
          </cell>
          <cell r="B83">
            <v>460.62944947144302</v>
          </cell>
          <cell r="C83">
            <v>417.72736411627301</v>
          </cell>
          <cell r="D83">
            <v>412.83349808832003</v>
          </cell>
          <cell r="E83">
            <v>428.41181450983203</v>
          </cell>
          <cell r="F83">
            <v>423.27544735311602</v>
          </cell>
          <cell r="G83">
            <v>437.10311438635301</v>
          </cell>
          <cell r="H83">
            <v>619.07729921044995</v>
          </cell>
          <cell r="I83">
            <v>777.00851915558906</v>
          </cell>
          <cell r="J83">
            <v>860.86079785963602</v>
          </cell>
          <cell r="K83">
            <v>895.33690591222796</v>
          </cell>
          <cell r="L83">
            <v>1135.5429303472899</v>
          </cell>
          <cell r="M83">
            <v>1198.9848067569801</v>
          </cell>
          <cell r="N83">
            <v>1271.90725349794</v>
          </cell>
          <cell r="O83">
            <v>1022.6620295642</v>
          </cell>
          <cell r="P83">
            <v>1054.8969478030599</v>
          </cell>
          <cell r="Q83">
            <v>1126.63063709785</v>
          </cell>
          <cell r="R83">
            <v>1259.9471107808699</v>
          </cell>
          <cell r="S83">
            <v>1193.6171274890301</v>
          </cell>
          <cell r="T83">
            <v>1218.6663150372001</v>
          </cell>
          <cell r="U83">
            <v>1202.3979576521499</v>
          </cell>
          <cell r="V83">
            <v>1100.5627514415</v>
          </cell>
          <cell r="W83">
            <v>1118.3183734823299</v>
          </cell>
          <cell r="X83">
            <v>1223.23597623925</v>
          </cell>
          <cell r="Y83">
            <v>1510.0546861867499</v>
          </cell>
          <cell r="Z83">
            <v>1728.8629326124999</v>
          </cell>
          <cell r="AA83">
            <v>1772.7691612399999</v>
          </cell>
          <cell r="AB83">
            <v>1852.5854338260399</v>
          </cell>
        </row>
        <row r="84">
          <cell r="A84" t="str">
            <v>Jamaica</v>
          </cell>
          <cell r="B84">
            <v>2.84606563946708</v>
          </cell>
          <cell r="C84">
            <v>3.12637674925397</v>
          </cell>
          <cell r="D84">
            <v>3.5895900242571899</v>
          </cell>
          <cell r="E84">
            <v>3.1905314145897998</v>
          </cell>
          <cell r="F84">
            <v>2.35135827180157</v>
          </cell>
          <cell r="G84">
            <v>2.2116665961318001</v>
          </cell>
          <cell r="H84">
            <v>2.6289305864417698</v>
          </cell>
          <cell r="I84">
            <v>2.9649310190409301</v>
          </cell>
          <cell r="J84">
            <v>3.5336409131843798</v>
          </cell>
          <cell r="K84">
            <v>4.0971982575819004</v>
          </cell>
          <cell r="L84">
            <v>5.1748677737318998</v>
          </cell>
          <cell r="M84">
            <v>4.8575269152027802</v>
          </cell>
          <cell r="N84">
            <v>4.0552878298619097</v>
          </cell>
          <cell r="O84">
            <v>5.5803332716124396</v>
          </cell>
          <cell r="P84">
            <v>6.7836218487395001</v>
          </cell>
          <cell r="Q84">
            <v>5.1448068804838396</v>
          </cell>
          <cell r="R84">
            <v>6.9477068010118899</v>
          </cell>
          <cell r="S84">
            <v>7.2598716184435599</v>
          </cell>
          <cell r="T84">
            <v>7.6376532523364</v>
          </cell>
          <cell r="U84">
            <v>7.31645810557825</v>
          </cell>
          <cell r="V84">
            <v>7.4670325090213403</v>
          </cell>
          <cell r="W84">
            <v>7.8941855580932998</v>
          </cell>
          <cell r="X84">
            <v>8.0795750299930909</v>
          </cell>
          <cell r="Y84">
            <v>7.8144253178027396</v>
          </cell>
          <cell r="Z84">
            <v>8.8007973962571207</v>
          </cell>
          <cell r="AA84">
            <v>9.3976921655092305</v>
          </cell>
          <cell r="AB84">
            <v>10.5653117183601</v>
          </cell>
        </row>
        <row r="85">
          <cell r="A85" t="str">
            <v>Japan</v>
          </cell>
          <cell r="B85">
            <v>1059.5583562060101</v>
          </cell>
          <cell r="C85">
            <v>1168.8680358963099</v>
          </cell>
          <cell r="D85">
            <v>1087.0415565686999</v>
          </cell>
          <cell r="E85">
            <v>1182.5695645723799</v>
          </cell>
          <cell r="F85">
            <v>1259.45258679672</v>
          </cell>
          <cell r="G85">
            <v>1356.71712770711</v>
          </cell>
          <cell r="H85">
            <v>2007.3554384295501</v>
          </cell>
          <cell r="I85">
            <v>2426.4807830816999</v>
          </cell>
          <cell r="J85">
            <v>2940.9577224280401</v>
          </cell>
          <cell r="K85">
            <v>2946.8322655735601</v>
          </cell>
          <cell r="L85">
            <v>3031.6202972683</v>
          </cell>
          <cell r="M85">
            <v>3454.3515648922698</v>
          </cell>
          <cell r="N85">
            <v>3770.26633845061</v>
          </cell>
          <cell r="O85">
            <v>4337.1377376299897</v>
          </cell>
          <cell r="P85">
            <v>4767.1558180296097</v>
          </cell>
          <cell r="Q85">
            <v>5277.8671159239002</v>
          </cell>
          <cell r="R85">
            <v>4638.4285208370602</v>
          </cell>
          <cell r="S85">
            <v>4263.8491822631504</v>
          </cell>
          <cell r="T85">
            <v>3871.9607188135501</v>
          </cell>
          <cell r="U85">
            <v>4384.2654122058402</v>
          </cell>
          <cell r="V85">
            <v>4668.7863516808302</v>
          </cell>
          <cell r="W85">
            <v>4097.9583762435896</v>
          </cell>
          <cell r="X85">
            <v>3925.11313485247</v>
          </cell>
          <cell r="Y85">
            <v>4234.91747358456</v>
          </cell>
          <cell r="Z85">
            <v>4608.1363223165199</v>
          </cell>
          <cell r="AA85">
            <v>4557.1159291966196</v>
          </cell>
          <cell r="AB85">
            <v>4367.4587881779198</v>
          </cell>
        </row>
        <row r="86">
          <cell r="A86" t="str">
            <v>Jordan</v>
          </cell>
          <cell r="B86">
            <v>3.9077491474996</v>
          </cell>
          <cell r="C86">
            <v>4.3883671627340401</v>
          </cell>
          <cell r="D86">
            <v>4.6837923784893398</v>
          </cell>
          <cell r="E86">
            <v>4.92176301104928</v>
          </cell>
          <cell r="F86">
            <v>4.9718824500783896</v>
          </cell>
          <cell r="G86">
            <v>5.0011823899800003</v>
          </cell>
          <cell r="H86">
            <v>6.4040846304599199</v>
          </cell>
          <cell r="I86">
            <v>6.7508719633333403</v>
          </cell>
          <cell r="J86">
            <v>6.3242244779999996</v>
          </cell>
          <cell r="K86">
            <v>4.2524371312499998</v>
          </cell>
          <cell r="L86">
            <v>4.1605842432499998</v>
          </cell>
          <cell r="M86">
            <v>4.3450628949999999</v>
          </cell>
          <cell r="N86">
            <v>5.3691789891955004</v>
          </cell>
          <cell r="O86">
            <v>5.5316199250700198</v>
          </cell>
          <cell r="P86">
            <v>6.1973518191462604</v>
          </cell>
          <cell r="Q86">
            <v>6.7305169998516403</v>
          </cell>
          <cell r="R86">
            <v>6.9283284319653697</v>
          </cell>
          <cell r="S86">
            <v>7.2462517891418896</v>
          </cell>
          <cell r="T86">
            <v>7.9122995740570197</v>
          </cell>
          <cell r="U86">
            <v>8.1491051316646796</v>
          </cell>
          <cell r="V86">
            <v>8.46053477325035</v>
          </cell>
          <cell r="W86">
            <v>8.9752961350400309</v>
          </cell>
          <cell r="X86">
            <v>9.5824717910578201</v>
          </cell>
          <cell r="Y86">
            <v>10.195680843721</v>
          </cell>
          <cell r="Z86">
            <v>11.398204960431899</v>
          </cell>
          <cell r="AA86">
            <v>12.7121289231858</v>
          </cell>
          <cell r="AB86">
            <v>14.3176853930982</v>
          </cell>
        </row>
        <row r="87">
          <cell r="A87" t="str">
            <v>Kazakhstan</v>
          </cell>
          <cell r="B87" t="str">
            <v>..</v>
          </cell>
          <cell r="C87" t="str">
            <v>..</v>
          </cell>
          <cell r="D87" t="str">
            <v>..</v>
          </cell>
          <cell r="E87" t="str">
            <v>..</v>
          </cell>
          <cell r="F87" t="str">
            <v>..</v>
          </cell>
          <cell r="G87" t="str">
            <v>..</v>
          </cell>
          <cell r="H87" t="str">
            <v>..</v>
          </cell>
          <cell r="I87" t="str">
            <v>..</v>
          </cell>
          <cell r="J87" t="str">
            <v>..</v>
          </cell>
          <cell r="K87" t="str">
            <v>..</v>
          </cell>
          <cell r="L87" t="str">
            <v>..</v>
          </cell>
          <cell r="M87" t="str">
            <v>..</v>
          </cell>
          <cell r="N87">
            <v>2.87668323797195</v>
          </cell>
          <cell r="O87">
            <v>5.1523322228944197</v>
          </cell>
          <cell r="P87">
            <v>11.6492836676218</v>
          </cell>
          <cell r="Q87">
            <v>16.594265145007601</v>
          </cell>
          <cell r="R87">
            <v>20.8933051306016</v>
          </cell>
          <cell r="S87">
            <v>22.129050394729099</v>
          </cell>
          <cell r="T87">
            <v>21.6230490324761</v>
          </cell>
          <cell r="U87">
            <v>16.9554953097748</v>
          </cell>
          <cell r="V87">
            <v>18.275168378076</v>
          </cell>
          <cell r="W87">
            <v>22.134587549013499</v>
          </cell>
          <cell r="X87">
            <v>24.599485702653102</v>
          </cell>
          <cell r="Y87">
            <v>30.859611046600001</v>
          </cell>
          <cell r="Z87">
            <v>43.1516470026096</v>
          </cell>
          <cell r="AA87">
            <v>57.1236717338952</v>
          </cell>
          <cell r="AB87">
            <v>77.236894281862106</v>
          </cell>
        </row>
        <row r="88">
          <cell r="A88" t="str">
            <v>Kenya</v>
          </cell>
          <cell r="B88">
            <v>10.0994853125093</v>
          </cell>
          <cell r="C88">
            <v>9.5126580151608309</v>
          </cell>
          <cell r="D88">
            <v>9.1586867123934006</v>
          </cell>
          <cell r="E88">
            <v>8.4699524944005091</v>
          </cell>
          <cell r="F88">
            <v>8.7883992114661993</v>
          </cell>
          <cell r="G88">
            <v>8.7460024093188498</v>
          </cell>
          <cell r="H88">
            <v>10.3872944883669</v>
          </cell>
          <cell r="I88">
            <v>11.387076502986799</v>
          </cell>
          <cell r="J88">
            <v>11.8063392166972</v>
          </cell>
          <cell r="K88">
            <v>11.704724484865499</v>
          </cell>
          <cell r="L88">
            <v>12.1796518935347</v>
          </cell>
          <cell r="M88">
            <v>11.5012751160615</v>
          </cell>
          <cell r="N88">
            <v>11.327290465824699</v>
          </cell>
          <cell r="O88">
            <v>7.8693768561629396</v>
          </cell>
          <cell r="P88">
            <v>9.4219509643524102</v>
          </cell>
          <cell r="Q88">
            <v>11.943806589560999</v>
          </cell>
          <cell r="R88">
            <v>12.0458367087368</v>
          </cell>
          <cell r="S88">
            <v>13.281243626880199</v>
          </cell>
          <cell r="T88">
            <v>13.7671246305938</v>
          </cell>
          <cell r="U88">
            <v>12.8825034735441</v>
          </cell>
          <cell r="V88">
            <v>12.3161606804698</v>
          </cell>
          <cell r="W88">
            <v>13.0585101103298</v>
          </cell>
          <cell r="X88">
            <v>13.190803945191099</v>
          </cell>
          <cell r="Y88">
            <v>15.0361725440141</v>
          </cell>
          <cell r="Z88">
            <v>16.198572723544</v>
          </cell>
          <cell r="AA88">
            <v>18.7303556941255</v>
          </cell>
          <cell r="AB88">
            <v>23.186511890232499</v>
          </cell>
        </row>
        <row r="89">
          <cell r="A89" t="str">
            <v>Kiribati</v>
          </cell>
          <cell r="B89">
            <v>2.7955354939112099E-2</v>
          </cell>
          <cell r="C89">
            <v>2.9309450899654501E-2</v>
          </cell>
          <cell r="D89">
            <v>2.9231938683897798E-2</v>
          </cell>
          <cell r="E89">
            <v>2.72524839886161E-2</v>
          </cell>
          <cell r="F89">
            <v>2.9466600795818799E-2</v>
          </cell>
          <cell r="G89">
            <v>2.29862394639085E-2</v>
          </cell>
          <cell r="H89">
            <v>2.3158127934424799E-2</v>
          </cell>
          <cell r="I89">
            <v>2.39490518025142E-2</v>
          </cell>
          <cell r="J89">
            <v>3.0956951761866601E-2</v>
          </cell>
          <cell r="K89">
            <v>2.9624676716923801E-2</v>
          </cell>
          <cell r="L89">
            <v>2.8439766569013401E-2</v>
          </cell>
          <cell r="M89">
            <v>3.3659383946746599E-2</v>
          </cell>
          <cell r="N89">
            <v>3.38862226493905E-2</v>
          </cell>
          <cell r="O89">
            <v>3.29828921803633E-2</v>
          </cell>
          <cell r="P89">
            <v>3.96823041338226E-2</v>
          </cell>
          <cell r="Q89">
            <v>4.6018028058052197E-2</v>
          </cell>
          <cell r="R89">
            <v>4.9925334034204398E-2</v>
          </cell>
          <cell r="S89">
            <v>4.7810467764360202E-2</v>
          </cell>
          <cell r="T89">
            <v>4.8052044499419203E-2</v>
          </cell>
          <cell r="U89">
            <v>5.3795065465665599E-2</v>
          </cell>
          <cell r="V89">
            <v>4.6704131853580501E-2</v>
          </cell>
          <cell r="W89">
            <v>4.50860956966877E-2</v>
          </cell>
          <cell r="X89">
            <v>4.8739493667943501E-2</v>
          </cell>
          <cell r="Y89">
            <v>5.8478887342267499E-2</v>
          </cell>
          <cell r="Z89">
            <v>5.8230000955517003E-2</v>
          </cell>
          <cell r="AA89">
            <v>5.5916503915224597E-2</v>
          </cell>
          <cell r="AB89">
            <v>6.0254214966601098E-2</v>
          </cell>
        </row>
        <row r="90">
          <cell r="A90" t="str">
            <v>Korea, Rep.</v>
          </cell>
          <cell r="B90">
            <v>64.000085081607594</v>
          </cell>
          <cell r="C90">
            <v>71.482621584987896</v>
          </cell>
          <cell r="D90">
            <v>76.247138368959796</v>
          </cell>
          <cell r="E90">
            <v>84.547662332055907</v>
          </cell>
          <cell r="F90">
            <v>93.225734549269404</v>
          </cell>
          <cell r="G90">
            <v>96.676465204870894</v>
          </cell>
          <cell r="H90">
            <v>111.313509579636</v>
          </cell>
          <cell r="I90">
            <v>140.11001386792299</v>
          </cell>
          <cell r="J90">
            <v>187.73245706229301</v>
          </cell>
          <cell r="K90">
            <v>230.48543104204199</v>
          </cell>
          <cell r="L90">
            <v>263.83870673906301</v>
          </cell>
          <cell r="M90">
            <v>308.27391728228002</v>
          </cell>
          <cell r="N90">
            <v>329.92845893025799</v>
          </cell>
          <cell r="O90">
            <v>362.15990441104202</v>
          </cell>
          <cell r="P90">
            <v>423.454819073127</v>
          </cell>
          <cell r="Q90">
            <v>517.20624848025295</v>
          </cell>
          <cell r="R90">
            <v>558.03105426542197</v>
          </cell>
          <cell r="S90">
            <v>527.26244056425401</v>
          </cell>
          <cell r="T90">
            <v>348.46544212460401</v>
          </cell>
          <cell r="U90">
            <v>445.556987724875</v>
          </cell>
          <cell r="V90">
            <v>511.96112505989601</v>
          </cell>
          <cell r="W90">
            <v>481.97916394238098</v>
          </cell>
          <cell r="X90">
            <v>547.85613908283096</v>
          </cell>
          <cell r="Y90">
            <v>608.33663072426305</v>
          </cell>
          <cell r="Z90">
            <v>681.22697380858904</v>
          </cell>
          <cell r="AA90">
            <v>791.57153762007897</v>
          </cell>
          <cell r="AB90">
            <v>888.26670582025702</v>
          </cell>
        </row>
        <row r="91">
          <cell r="A91" t="str">
            <v>Kuwait</v>
          </cell>
          <cell r="B91">
            <v>28.723662854795901</v>
          </cell>
          <cell r="C91">
            <v>25.248815517947701</v>
          </cell>
          <cell r="D91">
            <v>21.58305939808</v>
          </cell>
          <cell r="E91">
            <v>20.317264876138999</v>
          </cell>
          <cell r="F91">
            <v>21.456673485714798</v>
          </cell>
          <cell r="G91">
            <v>21.540167685687202</v>
          </cell>
          <cell r="H91">
            <v>17.376251817238199</v>
          </cell>
          <cell r="I91">
            <v>20.817318319309901</v>
          </cell>
          <cell r="J91">
            <v>19.280814634433298</v>
          </cell>
          <cell r="K91">
            <v>23.8549608857228</v>
          </cell>
          <cell r="L91">
            <v>18.2927482488669</v>
          </cell>
          <cell r="M91">
            <v>10.8262975898198</v>
          </cell>
          <cell r="N91">
            <v>19.8657031415148</v>
          </cell>
          <cell r="O91">
            <v>23.995962497623001</v>
          </cell>
          <cell r="P91">
            <v>24.796088066557498</v>
          </cell>
          <cell r="Q91">
            <v>27.1890993801475</v>
          </cell>
          <cell r="R91">
            <v>31.492391946307499</v>
          </cell>
          <cell r="S91">
            <v>30.350415404215902</v>
          </cell>
          <cell r="T91">
            <v>25.944740781855</v>
          </cell>
          <cell r="U91">
            <v>30.122920409224999</v>
          </cell>
          <cell r="V91">
            <v>37.720726280795901</v>
          </cell>
          <cell r="W91">
            <v>34.900521852576603</v>
          </cell>
          <cell r="X91">
            <v>38.140318124999901</v>
          </cell>
          <cell r="Y91">
            <v>47.834817520749901</v>
          </cell>
          <cell r="Z91">
            <v>59.267513358833298</v>
          </cell>
          <cell r="AA91">
            <v>80.780479452054806</v>
          </cell>
          <cell r="AB91">
            <v>96.131566759673603</v>
          </cell>
        </row>
        <row r="92">
          <cell r="A92" t="str">
            <v>Kyrgyz Republic</v>
          </cell>
          <cell r="B92" t="str">
            <v>..</v>
          </cell>
          <cell r="C92" t="str">
            <v>..</v>
          </cell>
          <cell r="D92" t="str">
            <v>..</v>
          </cell>
          <cell r="E92" t="str">
            <v>..</v>
          </cell>
          <cell r="F92" t="str">
            <v>..</v>
          </cell>
          <cell r="G92" t="str">
            <v>..</v>
          </cell>
          <cell r="H92" t="str">
            <v>..</v>
          </cell>
          <cell r="I92" t="str">
            <v>..</v>
          </cell>
          <cell r="J92" t="str">
            <v>..</v>
          </cell>
          <cell r="K92" t="str">
            <v>..</v>
          </cell>
          <cell r="L92" t="str">
            <v>..</v>
          </cell>
          <cell r="M92" t="str">
            <v>..</v>
          </cell>
          <cell r="N92">
            <v>0.92049685413235405</v>
          </cell>
          <cell r="O92">
            <v>0.66683690826614805</v>
          </cell>
          <cell r="P92">
            <v>1.10956762897699</v>
          </cell>
          <cell r="Q92">
            <v>1.49357996052441</v>
          </cell>
          <cell r="R92">
            <v>1.8125251957063799</v>
          </cell>
          <cell r="S92">
            <v>1.76283535880593</v>
          </cell>
          <cell r="T92">
            <v>1.67397225131185</v>
          </cell>
          <cell r="U92">
            <v>1.2666349511921799</v>
          </cell>
          <cell r="V92">
            <v>1.3679282107631501</v>
          </cell>
          <cell r="W92">
            <v>1.52524405029476</v>
          </cell>
          <cell r="X92">
            <v>1.60643114360532</v>
          </cell>
          <cell r="Y92">
            <v>1.9191784297376799</v>
          </cell>
          <cell r="Z92">
            <v>2.2145890577935199</v>
          </cell>
          <cell r="AA92">
            <v>2.4595846750191899</v>
          </cell>
          <cell r="AB92">
            <v>2.8218027938607002</v>
          </cell>
        </row>
        <row r="93">
          <cell r="A93" t="str">
            <v>Lao PDR</v>
          </cell>
          <cell r="B93">
            <v>0.95687741407707705</v>
          </cell>
          <cell r="C93">
            <v>0.55920215579510602</v>
          </cell>
          <cell r="D93">
            <v>0.55958340001405604</v>
          </cell>
          <cell r="E93">
            <v>1.0237382653139799</v>
          </cell>
          <cell r="F93">
            <v>1.4658148251505001</v>
          </cell>
          <cell r="G93">
            <v>1.84321198293505</v>
          </cell>
          <cell r="H93">
            <v>1.2888623497159899</v>
          </cell>
          <cell r="I93">
            <v>0.90783500460572897</v>
          </cell>
          <cell r="J93">
            <v>0.59139192134367302</v>
          </cell>
          <cell r="K93">
            <v>0.73047946250602103</v>
          </cell>
          <cell r="L93">
            <v>0.87155049786628702</v>
          </cell>
          <cell r="M93">
            <v>1.0270270270270301</v>
          </cell>
          <cell r="N93">
            <v>1.17754532775453</v>
          </cell>
          <cell r="O93">
            <v>1.32635983263598</v>
          </cell>
          <cell r="P93">
            <v>1.54102920723227</v>
          </cell>
          <cell r="Q93">
            <v>1.79053627760252</v>
          </cell>
          <cell r="R93">
            <v>1.86362900178157</v>
          </cell>
          <cell r="S93">
            <v>1.7584265010903399</v>
          </cell>
          <cell r="T93">
            <v>1.2856276531231099</v>
          </cell>
          <cell r="U93">
            <v>1.47299145750143</v>
          </cell>
          <cell r="V93">
            <v>1.7351191051170201</v>
          </cell>
          <cell r="W93">
            <v>1.7616915861811</v>
          </cell>
          <cell r="X93">
            <v>1.8295019545134401</v>
          </cell>
          <cell r="Y93">
            <v>2.1488719866180799</v>
          </cell>
          <cell r="Z93">
            <v>2.5080458771478402</v>
          </cell>
          <cell r="AA93">
            <v>2.8847068897255599</v>
          </cell>
          <cell r="AB93">
            <v>3.5339145551321098</v>
          </cell>
        </row>
        <row r="94">
          <cell r="A94" t="str">
            <v>Latvia</v>
          </cell>
          <cell r="B94" t="str">
            <v>..</v>
          </cell>
          <cell r="C94" t="str">
            <v>..</v>
          </cell>
          <cell r="D94" t="str">
            <v>..</v>
          </cell>
          <cell r="E94" t="str">
            <v>..</v>
          </cell>
          <cell r="F94" t="str">
            <v>..</v>
          </cell>
          <cell r="G94" t="str">
            <v>..</v>
          </cell>
          <cell r="H94" t="str">
            <v>..</v>
          </cell>
          <cell r="I94" t="str">
            <v>..</v>
          </cell>
          <cell r="J94" t="str">
            <v>..</v>
          </cell>
          <cell r="K94" t="str">
            <v>..</v>
          </cell>
          <cell r="L94" t="str">
            <v>..</v>
          </cell>
          <cell r="M94" t="str">
            <v>..</v>
          </cell>
          <cell r="N94">
            <v>1.3648776291988101</v>
          </cell>
          <cell r="O94">
            <v>2.1701251602501701</v>
          </cell>
          <cell r="P94">
            <v>3.6474816010709401</v>
          </cell>
          <cell r="Q94">
            <v>4.8910302992006498</v>
          </cell>
          <cell r="R94">
            <v>5.58529278256922</v>
          </cell>
          <cell r="S94">
            <v>6.1341176470588303</v>
          </cell>
          <cell r="T94">
            <v>6.6169539417914702</v>
          </cell>
          <cell r="U94">
            <v>7.2885286243235496</v>
          </cell>
          <cell r="V94">
            <v>7.8330684253915903</v>
          </cell>
          <cell r="W94">
            <v>8.3130521566025202</v>
          </cell>
          <cell r="X94">
            <v>9.3147891026245908</v>
          </cell>
          <cell r="Y94">
            <v>11.1864526007262</v>
          </cell>
          <cell r="Z94">
            <v>13.7373974208675</v>
          </cell>
          <cell r="AA94">
            <v>15.8261665141811</v>
          </cell>
          <cell r="AB94">
            <v>19.6209426651724</v>
          </cell>
        </row>
        <row r="95">
          <cell r="A95" t="str">
            <v>Lebanon</v>
          </cell>
          <cell r="B95">
            <v>4.07437704004181</v>
          </cell>
          <cell r="C95">
            <v>3.8944101218854801</v>
          </cell>
          <cell r="D95">
            <v>2.65603709723952</v>
          </cell>
          <cell r="E95">
            <v>3.6599800300202499</v>
          </cell>
          <cell r="F95">
            <v>4.3266169154775298</v>
          </cell>
          <cell r="G95">
            <v>3.6138699352290198</v>
          </cell>
          <cell r="H95">
            <v>2.81720719598452</v>
          </cell>
          <cell r="I95">
            <v>3.2981079201198198</v>
          </cell>
          <cell r="J95">
            <v>3.3135399740888101</v>
          </cell>
          <cell r="K95">
            <v>2.7179976100289598</v>
          </cell>
          <cell r="L95">
            <v>2.8384406118513401</v>
          </cell>
          <cell r="M95">
            <v>4.4516267460233303</v>
          </cell>
          <cell r="N95">
            <v>5.5458896130339701</v>
          </cell>
          <cell r="O95">
            <v>7.5350863818840903</v>
          </cell>
          <cell r="P95">
            <v>9.1095769432782294</v>
          </cell>
          <cell r="Q95">
            <v>11.118543943768501</v>
          </cell>
          <cell r="R95">
            <v>12.997227949461999</v>
          </cell>
          <cell r="S95">
            <v>15.594835165365399</v>
          </cell>
          <cell r="T95">
            <v>16.910279121176401</v>
          </cell>
          <cell r="U95">
            <v>17.010057973593501</v>
          </cell>
          <cell r="V95">
            <v>16.822098293380801</v>
          </cell>
          <cell r="W95">
            <v>17.2118723840677</v>
          </cell>
          <cell r="X95">
            <v>18.716855944168401</v>
          </cell>
          <cell r="Y95">
            <v>19.801794909329001</v>
          </cell>
          <cell r="Z95">
            <v>21.369424298117501</v>
          </cell>
          <cell r="AA95">
            <v>21.4281679907041</v>
          </cell>
          <cell r="AB95">
            <v>22.6216297292574</v>
          </cell>
        </row>
        <row r="96">
          <cell r="A96" t="str">
            <v>Lesotho</v>
          </cell>
          <cell r="B96">
            <v>0.44637897127044701</v>
          </cell>
          <cell r="C96">
            <v>0.453860115741755</v>
          </cell>
          <cell r="D96">
            <v>0.410101028938818</v>
          </cell>
          <cell r="E96">
            <v>0.43532408383233701</v>
          </cell>
          <cell r="F96">
            <v>0.39352829430782299</v>
          </cell>
          <cell r="G96">
            <v>0.30545383696124201</v>
          </cell>
          <cell r="H96">
            <v>0.34142588631313803</v>
          </cell>
          <cell r="I96">
            <v>0.46558929693131101</v>
          </cell>
          <cell r="J96">
            <v>0.50724881019166301</v>
          </cell>
          <cell r="K96">
            <v>0.54131650289176603</v>
          </cell>
          <cell r="L96">
            <v>0.65016440482237603</v>
          </cell>
          <cell r="M96">
            <v>0.71549126788006701</v>
          </cell>
          <cell r="N96">
            <v>0.83449561898471503</v>
          </cell>
          <cell r="O96">
            <v>0.82060868003905596</v>
          </cell>
          <cell r="P96">
            <v>0.85687152179530701</v>
          </cell>
          <cell r="Q96">
            <v>0.96537774587382497</v>
          </cell>
          <cell r="R96">
            <v>0.94114712664051803</v>
          </cell>
          <cell r="S96">
            <v>1.0110619171865101</v>
          </cell>
          <cell r="T96">
            <v>0.87434400183755401</v>
          </cell>
          <cell r="U96">
            <v>0.91901717649492398</v>
          </cell>
          <cell r="V96">
            <v>0.82764651061982797</v>
          </cell>
          <cell r="W96">
            <v>0.69934435093207103</v>
          </cell>
          <cell r="X96">
            <v>0.75926993864490999</v>
          </cell>
          <cell r="Y96">
            <v>1.1180995792632</v>
          </cell>
          <cell r="Z96">
            <v>1.3915699960467001</v>
          </cell>
          <cell r="AA96">
            <v>1.49145405055971</v>
          </cell>
          <cell r="AB96">
            <v>1.6341684267727099</v>
          </cell>
        </row>
        <row r="97">
          <cell r="A97" t="str">
            <v>Liberia</v>
          </cell>
          <cell r="B97" t="str">
            <v>..</v>
          </cell>
          <cell r="C97" t="str">
            <v>..</v>
          </cell>
          <cell r="D97" t="str">
            <v>..</v>
          </cell>
          <cell r="E97" t="str">
            <v>..</v>
          </cell>
          <cell r="F97" t="str">
            <v>..</v>
          </cell>
          <cell r="G97" t="str">
            <v>..</v>
          </cell>
          <cell r="H97" t="str">
            <v>..</v>
          </cell>
          <cell r="I97" t="str">
            <v>..</v>
          </cell>
          <cell r="J97" t="str">
            <v>..</v>
          </cell>
          <cell r="K97" t="str">
            <v>..</v>
          </cell>
          <cell r="L97" t="str">
            <v>..</v>
          </cell>
          <cell r="M97" t="str">
            <v>..</v>
          </cell>
          <cell r="N97" t="str">
            <v>..</v>
          </cell>
          <cell r="O97" t="str">
            <v>..</v>
          </cell>
          <cell r="P97" t="str">
            <v>..</v>
          </cell>
          <cell r="Q97" t="str">
            <v>..</v>
          </cell>
          <cell r="R97" t="str">
            <v>..</v>
          </cell>
          <cell r="S97" t="str">
            <v>..</v>
          </cell>
          <cell r="T97" t="str">
            <v>..</v>
          </cell>
          <cell r="U97" t="str">
            <v>..</v>
          </cell>
          <cell r="V97" t="str">
            <v>..</v>
          </cell>
          <cell r="W97" t="str">
            <v>..</v>
          </cell>
          <cell r="X97" t="str">
            <v>..</v>
          </cell>
          <cell r="Y97" t="str">
            <v>..</v>
          </cell>
          <cell r="Z97" t="str">
            <v>..</v>
          </cell>
          <cell r="AA97" t="str">
            <v>..</v>
          </cell>
          <cell r="AB97" t="str">
            <v>..</v>
          </cell>
        </row>
        <row r="98">
          <cell r="A98" t="str">
            <v>Libya</v>
          </cell>
          <cell r="B98">
            <v>36.757214200306201</v>
          </cell>
          <cell r="C98">
            <v>31.7545844502554</v>
          </cell>
          <cell r="D98">
            <v>31.659872530901701</v>
          </cell>
          <cell r="E98">
            <v>30.170274346102001</v>
          </cell>
          <cell r="F98">
            <v>28.251698906269301</v>
          </cell>
          <cell r="G98">
            <v>27.788943914619502</v>
          </cell>
          <cell r="H98">
            <v>22.641270012638099</v>
          </cell>
          <cell r="I98">
            <v>21.0437716857057</v>
          </cell>
          <cell r="J98">
            <v>23.6608380562718</v>
          </cell>
          <cell r="K98">
            <v>25.102181340280001</v>
          </cell>
          <cell r="L98">
            <v>28.925695151853699</v>
          </cell>
          <cell r="M98">
            <v>32.0059189462416</v>
          </cell>
          <cell r="N98">
            <v>32.430870257595998</v>
          </cell>
          <cell r="O98">
            <v>29.186517088083999</v>
          </cell>
          <cell r="P98">
            <v>27.180516201741899</v>
          </cell>
          <cell r="Q98">
            <v>30.8570797324438</v>
          </cell>
          <cell r="R98">
            <v>33.681367484153498</v>
          </cell>
          <cell r="S98">
            <v>34.4749829055352</v>
          </cell>
          <cell r="T98">
            <v>28.2732347429775</v>
          </cell>
          <cell r="U98">
            <v>33.957245536227198</v>
          </cell>
          <cell r="V98">
            <v>36.124814920984299</v>
          </cell>
          <cell r="W98">
            <v>32.199365897456502</v>
          </cell>
          <cell r="X98">
            <v>19.831786071501298</v>
          </cell>
          <cell r="Y98">
            <v>24.015148455901699</v>
          </cell>
          <cell r="Z98">
            <v>30.474869671579199</v>
          </cell>
          <cell r="AA98">
            <v>41.685357210850299</v>
          </cell>
          <cell r="AB98">
            <v>50.3297841039102</v>
          </cell>
        </row>
        <row r="99">
          <cell r="A99" t="str">
            <v>Lithuania</v>
          </cell>
          <cell r="B99" t="str">
            <v>..</v>
          </cell>
          <cell r="C99" t="str">
            <v>..</v>
          </cell>
          <cell r="D99" t="str">
            <v>..</v>
          </cell>
          <cell r="E99" t="str">
            <v>..</v>
          </cell>
          <cell r="F99" t="str">
            <v>..</v>
          </cell>
          <cell r="G99" t="str">
            <v>..</v>
          </cell>
          <cell r="H99" t="str">
            <v>..</v>
          </cell>
          <cell r="I99" t="str">
            <v>..</v>
          </cell>
          <cell r="J99" t="str">
            <v>..</v>
          </cell>
          <cell r="K99" t="str">
            <v>..</v>
          </cell>
          <cell r="L99" t="str">
            <v>..</v>
          </cell>
          <cell r="M99" t="str">
            <v>..</v>
          </cell>
          <cell r="N99">
            <v>1.9681169777182601</v>
          </cell>
          <cell r="O99">
            <v>2.7775637429930198</v>
          </cell>
          <cell r="P99">
            <v>4.3496807596572102</v>
          </cell>
          <cell r="Q99">
            <v>6.3919665788940501</v>
          </cell>
          <cell r="R99">
            <v>8.0724591160161694</v>
          </cell>
          <cell r="S99">
            <v>9.8444374718891208</v>
          </cell>
          <cell r="T99">
            <v>11.0943467954626</v>
          </cell>
          <cell r="U99">
            <v>10.8398589082289</v>
          </cell>
          <cell r="V99">
            <v>11.418449499596299</v>
          </cell>
          <cell r="W99">
            <v>12.146159686591499</v>
          </cell>
          <cell r="X99">
            <v>14.134295662057699</v>
          </cell>
          <cell r="Y99">
            <v>18.558156189872001</v>
          </cell>
          <cell r="Z99">
            <v>22.508405852265899</v>
          </cell>
          <cell r="AA99">
            <v>25.666722040926299</v>
          </cell>
          <cell r="AB99">
            <v>29.784465849017401</v>
          </cell>
        </row>
        <row r="100">
          <cell r="A100" t="str">
            <v>Luxembourg</v>
          </cell>
          <cell r="B100">
            <v>6.4733522226102398</v>
          </cell>
          <cell r="C100">
            <v>5.5826783641839901</v>
          </cell>
          <cell r="D100">
            <v>4.5845547780230902</v>
          </cell>
          <cell r="E100">
            <v>4.5001926879883198</v>
          </cell>
          <cell r="F100">
            <v>4.4117092366398003</v>
          </cell>
          <cell r="G100">
            <v>4.5711887809477698</v>
          </cell>
          <cell r="H100">
            <v>6.6511850970488497</v>
          </cell>
          <cell r="I100">
            <v>8.26075396180841</v>
          </cell>
          <cell r="J100">
            <v>9.3575017199182398</v>
          </cell>
          <cell r="K100">
            <v>9.96349757086921</v>
          </cell>
          <cell r="L100">
            <v>12.705033875495401</v>
          </cell>
          <cell r="M100">
            <v>13.765826811082199</v>
          </cell>
          <cell r="N100">
            <v>15.4207473820871</v>
          </cell>
          <cell r="O100">
            <v>15.809812367428499</v>
          </cell>
          <cell r="P100">
            <v>17.593656194327899</v>
          </cell>
          <cell r="Q100">
            <v>20.696141548966999</v>
          </cell>
          <cell r="R100">
            <v>20.5884630013934</v>
          </cell>
          <cell r="S100">
            <v>18.539886751270899</v>
          </cell>
          <cell r="T100">
            <v>19.379838629311202</v>
          </cell>
          <cell r="U100">
            <v>21.215541231970299</v>
          </cell>
          <cell r="V100">
            <v>20.329031079666699</v>
          </cell>
          <cell r="W100">
            <v>20.216278567</v>
          </cell>
          <cell r="X100">
            <v>22.742841278250001</v>
          </cell>
          <cell r="Y100">
            <v>28.956647461500001</v>
          </cell>
          <cell r="Z100">
            <v>33.564363613749997</v>
          </cell>
          <cell r="AA100">
            <v>36.620712282</v>
          </cell>
          <cell r="AB100">
            <v>40.577218581317702</v>
          </cell>
        </row>
        <row r="101">
          <cell r="A101" t="str">
            <v>Macedonia, FYR</v>
          </cell>
          <cell r="B101">
            <v>4.05958823972695</v>
          </cell>
          <cell r="C101">
            <v>3.9998254617890798</v>
          </cell>
          <cell r="D101">
            <v>3.4741264069942002</v>
          </cell>
          <cell r="E101">
            <v>2.5689328268537799</v>
          </cell>
          <cell r="F101">
            <v>2.4605222002536098</v>
          </cell>
          <cell r="G101">
            <v>2.4872598342322698</v>
          </cell>
          <cell r="H101">
            <v>3.4567029385362802</v>
          </cell>
          <cell r="I101">
            <v>3.9612012375085199</v>
          </cell>
          <cell r="J101">
            <v>3.5358522055808299</v>
          </cell>
          <cell r="K101">
            <v>5.6943820076318401</v>
          </cell>
          <cell r="L101">
            <v>9.1564438508688308</v>
          </cell>
          <cell r="M101">
            <v>15.600234004848099</v>
          </cell>
          <cell r="N101">
            <v>2.3227825256555601</v>
          </cell>
          <cell r="O101">
            <v>2.55509000250259</v>
          </cell>
          <cell r="P101">
            <v>3.38651209402471</v>
          </cell>
          <cell r="Q101">
            <v>4.3163880414697404</v>
          </cell>
          <cell r="R101">
            <v>4.42042817567354</v>
          </cell>
          <cell r="S101">
            <v>3.73456285621468</v>
          </cell>
          <cell r="T101">
            <v>3.5834143472767801</v>
          </cell>
          <cell r="U101">
            <v>3.6748646075080198</v>
          </cell>
          <cell r="V101">
            <v>3.5828011641083299</v>
          </cell>
          <cell r="W101">
            <v>3.4371372402072402</v>
          </cell>
          <cell r="X101">
            <v>3.7691692992190799</v>
          </cell>
          <cell r="Y101">
            <v>4.6309662653420496</v>
          </cell>
          <cell r="Z101">
            <v>5.3766914969640798</v>
          </cell>
          <cell r="AA101">
            <v>5.7751746962975101</v>
          </cell>
          <cell r="AB101">
            <v>6.2480252209792804</v>
          </cell>
        </row>
        <row r="102">
          <cell r="A102" t="str">
            <v>Madagascar</v>
          </cell>
          <cell r="B102">
            <v>4.0416469474680596</v>
          </cell>
          <cell r="C102">
            <v>3.5951895423481801</v>
          </cell>
          <cell r="D102">
            <v>3.5264826022762401</v>
          </cell>
          <cell r="E102">
            <v>3.5119037763568799</v>
          </cell>
          <cell r="F102">
            <v>2.9394290914032899</v>
          </cell>
          <cell r="G102">
            <v>2.8577572515218299</v>
          </cell>
          <cell r="H102">
            <v>3.25841643001894</v>
          </cell>
          <cell r="I102">
            <v>2.56562444485647</v>
          </cell>
          <cell r="J102">
            <v>2.4424586924823002</v>
          </cell>
          <cell r="K102">
            <v>2.4979458190525499</v>
          </cell>
          <cell r="L102">
            <v>3.0813868503303801</v>
          </cell>
          <cell r="M102">
            <v>2.6771275716837502</v>
          </cell>
          <cell r="N102">
            <v>3.00059014840188</v>
          </cell>
          <cell r="O102">
            <v>3.3707284463935601</v>
          </cell>
          <cell r="P102">
            <v>2.9769504313185502</v>
          </cell>
          <cell r="Q102">
            <v>3.1598541664492799</v>
          </cell>
          <cell r="R102">
            <v>4.0048114103292196</v>
          </cell>
          <cell r="S102">
            <v>3.53999891755084</v>
          </cell>
          <cell r="T102">
            <v>3.7381057904645298</v>
          </cell>
          <cell r="U102">
            <v>3.72308557915607</v>
          </cell>
          <cell r="V102">
            <v>3.8663900951402002</v>
          </cell>
          <cell r="W102">
            <v>4.5274986104159298</v>
          </cell>
          <cell r="X102">
            <v>4.5571335352865496</v>
          </cell>
          <cell r="Y102">
            <v>5.46379449331699</v>
          </cell>
          <cell r="Z102">
            <v>4.3591493023432202</v>
          </cell>
          <cell r="AA102">
            <v>5.0342465252400102</v>
          </cell>
          <cell r="AB102">
            <v>5.4891315878640699</v>
          </cell>
        </row>
        <row r="103">
          <cell r="A103" t="str">
            <v>Malawi</v>
          </cell>
          <cell r="B103">
            <v>1.2376554611501001</v>
          </cell>
          <cell r="C103">
            <v>1.23768569194683</v>
          </cell>
          <cell r="D103">
            <v>1.1801042160113699</v>
          </cell>
          <cell r="E103">
            <v>1.2231869254341201</v>
          </cell>
          <cell r="F103">
            <v>1.2080090561765999</v>
          </cell>
          <cell r="G103">
            <v>1.1313477982665301</v>
          </cell>
          <cell r="H103">
            <v>1.1808070495943299</v>
          </cell>
          <cell r="I103">
            <v>1.1608185810657901</v>
          </cell>
          <cell r="J103">
            <v>1.3344395424198601</v>
          </cell>
          <cell r="K103">
            <v>1.5217249501721299</v>
          </cell>
          <cell r="L103">
            <v>1.7293048481072999</v>
          </cell>
          <cell r="M103">
            <v>2.2035458209966801</v>
          </cell>
          <cell r="N103">
            <v>1.7995171093164599</v>
          </cell>
          <cell r="O103">
            <v>2.0706368674479898</v>
          </cell>
          <cell r="P103">
            <v>1.19987197151356</v>
          </cell>
          <cell r="Q103">
            <v>1.39740918128446</v>
          </cell>
          <cell r="R103">
            <v>2.28110364349698</v>
          </cell>
          <cell r="S103">
            <v>2.66375865700169</v>
          </cell>
          <cell r="T103">
            <v>1.7508403597179401</v>
          </cell>
          <cell r="U103">
            <v>1.77592547883873</v>
          </cell>
          <cell r="V103">
            <v>1.7434128154475099</v>
          </cell>
          <cell r="W103">
            <v>1.71650245623107</v>
          </cell>
          <cell r="X103">
            <v>1.93467587713258</v>
          </cell>
          <cell r="Y103">
            <v>1.7654967818492</v>
          </cell>
          <cell r="Z103">
            <v>1.90282073839522</v>
          </cell>
          <cell r="AA103">
            <v>2.0755713000596501</v>
          </cell>
          <cell r="AB103">
            <v>2.2384018928388798</v>
          </cell>
        </row>
        <row r="104">
          <cell r="A104" t="str">
            <v>Malaysia</v>
          </cell>
          <cell r="B104">
            <v>24.937656077448299</v>
          </cell>
          <cell r="C104">
            <v>25.463193027042099</v>
          </cell>
          <cell r="D104">
            <v>27.287726836385399</v>
          </cell>
          <cell r="E104">
            <v>30.5187920951903</v>
          </cell>
          <cell r="F104">
            <v>34.565859859577998</v>
          </cell>
          <cell r="G104">
            <v>31.7722451767557</v>
          </cell>
          <cell r="H104">
            <v>28.243103095785202</v>
          </cell>
          <cell r="I104">
            <v>32.181696598627099</v>
          </cell>
          <cell r="J104">
            <v>35.2718812626645</v>
          </cell>
          <cell r="K104">
            <v>38.844874849349203</v>
          </cell>
          <cell r="L104">
            <v>44.024548042441502</v>
          </cell>
          <cell r="M104">
            <v>49.133849678193499</v>
          </cell>
          <cell r="N104">
            <v>59.151291512915101</v>
          </cell>
          <cell r="O104">
            <v>66.894837030418401</v>
          </cell>
          <cell r="P104">
            <v>74.480813931334097</v>
          </cell>
          <cell r="Q104">
            <v>88.832854176649107</v>
          </cell>
          <cell r="R104">
            <v>100.85178266226799</v>
          </cell>
          <cell r="S104">
            <v>100.16884686477999</v>
          </cell>
          <cell r="T104">
            <v>72.174854754866999</v>
          </cell>
          <cell r="U104">
            <v>79.148421052631605</v>
          </cell>
          <cell r="V104">
            <v>90.32</v>
          </cell>
          <cell r="W104">
            <v>88.000789473684193</v>
          </cell>
          <cell r="X104">
            <v>95.266315789473694</v>
          </cell>
          <cell r="Y104">
            <v>103.992368421053</v>
          </cell>
          <cell r="Z104">
            <v>118.46105263157899</v>
          </cell>
          <cell r="AA104">
            <v>130.83531105661001</v>
          </cell>
          <cell r="AB104">
            <v>150.923204419889</v>
          </cell>
        </row>
        <row r="105">
          <cell r="A105" t="str">
            <v>Maldives</v>
          </cell>
          <cell r="B105">
            <v>5.83162521113968E-2</v>
          </cell>
          <cell r="C105">
            <v>6.8302406917073399E-2</v>
          </cell>
          <cell r="D105">
            <v>8.1056340765335896E-2</v>
          </cell>
          <cell r="E105">
            <v>8.8001827864806606E-2</v>
          </cell>
          <cell r="F105">
            <v>0.105116783339347</v>
          </cell>
          <cell r="G105">
            <v>0.124750955589224</v>
          </cell>
          <cell r="H105">
            <v>0.14670216724726101</v>
          </cell>
          <cell r="I105">
            <v>0.13866231808473001</v>
          </cell>
          <cell r="J105">
            <v>0.16594286114166301</v>
          </cell>
          <cell r="K105">
            <v>0.18729963346663001</v>
          </cell>
          <cell r="L105">
            <v>0.21504396984924601</v>
          </cell>
          <cell r="M105">
            <v>0.24439676192334001</v>
          </cell>
          <cell r="N105">
            <v>0.28487491957764099</v>
          </cell>
          <cell r="O105">
            <v>0.32241783716197098</v>
          </cell>
          <cell r="P105">
            <v>0.35601339570854001</v>
          </cell>
          <cell r="Q105">
            <v>0.39898533984706902</v>
          </cell>
          <cell r="R105">
            <v>0.450382825358983</v>
          </cell>
          <cell r="S105">
            <v>0.508223603456331</v>
          </cell>
          <cell r="T105">
            <v>0.54009639987214697</v>
          </cell>
          <cell r="U105">
            <v>0.589239756801616</v>
          </cell>
          <cell r="V105">
            <v>0.62433401074556105</v>
          </cell>
          <cell r="W105">
            <v>0.62496425125421295</v>
          </cell>
          <cell r="X105">
            <v>0.64070312500000004</v>
          </cell>
          <cell r="Y105">
            <v>0.69243750000000004</v>
          </cell>
          <cell r="Z105">
            <v>0.80612180471185102</v>
          </cell>
          <cell r="AA105">
            <v>0.79525121440290603</v>
          </cell>
          <cell r="AB105">
            <v>0.98791667919277304</v>
          </cell>
        </row>
        <row r="106">
          <cell r="A106" t="str">
            <v>Mali</v>
          </cell>
          <cell r="B106">
            <v>1.68509305718</v>
          </cell>
          <cell r="C106">
            <v>1.39334853492537</v>
          </cell>
          <cell r="D106">
            <v>1.2471239856042</v>
          </cell>
          <cell r="E106">
            <v>1.2219832163886799</v>
          </cell>
          <cell r="F106">
            <v>1.2172101182100801</v>
          </cell>
          <cell r="G106">
            <v>1.22730904670531</v>
          </cell>
          <cell r="H106">
            <v>1.6948208541702801</v>
          </cell>
          <cell r="I106">
            <v>1.96409686748955</v>
          </cell>
          <cell r="J106">
            <v>1.9667893765567499</v>
          </cell>
          <cell r="K106">
            <v>2.02174027165292</v>
          </cell>
          <cell r="L106">
            <v>2.7515956117914802</v>
          </cell>
          <cell r="M106">
            <v>2.7806312443217398</v>
          </cell>
          <cell r="N106">
            <v>2.8764565042367298</v>
          </cell>
          <cell r="O106">
            <v>2.8702134597376698</v>
          </cell>
          <cell r="P106">
            <v>2.1574466053068901</v>
          </cell>
          <cell r="Q106">
            <v>2.8165375341981602</v>
          </cell>
          <cell r="R106">
            <v>2.8798994524896</v>
          </cell>
          <cell r="S106">
            <v>2.7558354056604402</v>
          </cell>
          <cell r="T106">
            <v>3.0089308320187</v>
          </cell>
          <cell r="U106">
            <v>2.9212794588758602</v>
          </cell>
          <cell r="V106">
            <v>2.6744527344917701</v>
          </cell>
          <cell r="W106">
            <v>3.0183415089599102</v>
          </cell>
          <cell r="X106">
            <v>3.3428242598249298</v>
          </cell>
          <cell r="Y106">
            <v>4.4289387870093</v>
          </cell>
          <cell r="Z106">
            <v>4.9438075403222603</v>
          </cell>
          <cell r="AA106">
            <v>5.4117183530727599</v>
          </cell>
          <cell r="AB106">
            <v>6.1911571747182501</v>
          </cell>
        </row>
        <row r="107">
          <cell r="A107" t="str">
            <v>Malta</v>
          </cell>
          <cell r="B107">
            <v>1.1352447095917899</v>
          </cell>
          <cell r="C107">
            <v>1.1235507385729699</v>
          </cell>
          <cell r="D107">
            <v>1.0909169027376899</v>
          </cell>
          <cell r="E107">
            <v>1.06319107036229</v>
          </cell>
          <cell r="F107">
            <v>1.00440118786901</v>
          </cell>
          <cell r="G107">
            <v>1.0190481764935599</v>
          </cell>
          <cell r="H107">
            <v>1.30450471505774</v>
          </cell>
          <cell r="I107">
            <v>1.6162639190191599</v>
          </cell>
          <cell r="J107">
            <v>1.8356117682154001</v>
          </cell>
          <cell r="K107">
            <v>1.9894464347666301</v>
          </cell>
          <cell r="L107">
            <v>2.3164306715245502</v>
          </cell>
          <cell r="M107">
            <v>2.5014739938136299</v>
          </cell>
          <cell r="N107">
            <v>2.75212983321914</v>
          </cell>
          <cell r="O107">
            <v>2.4601630982514702</v>
          </cell>
          <cell r="P107">
            <v>2.7241547111103999</v>
          </cell>
          <cell r="Q107">
            <v>3.24559039287726</v>
          </cell>
          <cell r="R107">
            <v>3.3331483582160399</v>
          </cell>
          <cell r="S107">
            <v>3.33954688874495</v>
          </cell>
          <cell r="T107">
            <v>3.5070683036867898</v>
          </cell>
          <cell r="U107">
            <v>3.6458682153094299</v>
          </cell>
          <cell r="V107">
            <v>3.5710939325078499</v>
          </cell>
          <cell r="W107">
            <v>3.6324991045260999</v>
          </cell>
          <cell r="X107">
            <v>3.8818538317781499</v>
          </cell>
          <cell r="Y107">
            <v>4.9199321782675502</v>
          </cell>
          <cell r="Z107">
            <v>5.4284296246365598</v>
          </cell>
          <cell r="AA107">
            <v>5.6669544591658703</v>
          </cell>
          <cell r="AB107">
            <v>6.0847057009852303</v>
          </cell>
        </row>
        <row r="108">
          <cell r="A108" t="str">
            <v>Marshall Islands</v>
          </cell>
          <cell r="B108" t="str">
            <v>..</v>
          </cell>
          <cell r="C108" t="str">
            <v>..</v>
          </cell>
          <cell r="D108" t="str">
            <v>..</v>
          </cell>
          <cell r="E108" t="str">
            <v>..</v>
          </cell>
          <cell r="F108" t="str">
            <v>..</v>
          </cell>
          <cell r="G108" t="str">
            <v>..</v>
          </cell>
          <cell r="H108" t="str">
            <v>..</v>
          </cell>
          <cell r="I108" t="str">
            <v>..</v>
          </cell>
          <cell r="J108" t="str">
            <v>..</v>
          </cell>
          <cell r="K108" t="str">
            <v>..</v>
          </cell>
          <cell r="L108" t="str">
            <v>..</v>
          </cell>
          <cell r="M108" t="str">
            <v>..</v>
          </cell>
          <cell r="N108" t="str">
            <v>..</v>
          </cell>
          <cell r="O108" t="str">
            <v>..</v>
          </cell>
          <cell r="P108" t="str">
            <v>..</v>
          </cell>
          <cell r="Q108" t="str">
            <v>..</v>
          </cell>
          <cell r="R108" t="str">
            <v>..</v>
          </cell>
          <cell r="S108" t="str">
            <v>..</v>
          </cell>
          <cell r="T108" t="str">
            <v>..</v>
          </cell>
          <cell r="U108" t="str">
            <v>..</v>
          </cell>
          <cell r="V108" t="str">
            <v>..</v>
          </cell>
          <cell r="W108" t="str">
            <v>..</v>
          </cell>
          <cell r="X108" t="str">
            <v>..</v>
          </cell>
          <cell r="Y108" t="str">
            <v>..</v>
          </cell>
          <cell r="Z108" t="str">
            <v>..</v>
          </cell>
          <cell r="AA108" t="str">
            <v>..</v>
          </cell>
          <cell r="AB108" t="str">
            <v>..</v>
          </cell>
        </row>
        <row r="109">
          <cell r="A109" t="str">
            <v>Mauritania</v>
          </cell>
          <cell r="B109">
            <v>0.81044566948626895</v>
          </cell>
          <cell r="C109">
            <v>0.85496890527529501</v>
          </cell>
          <cell r="D109">
            <v>0.85750728364015605</v>
          </cell>
          <cell r="E109">
            <v>0.89803550797442899</v>
          </cell>
          <cell r="F109">
            <v>0.82634992680344899</v>
          </cell>
          <cell r="G109">
            <v>0.78091199021148905</v>
          </cell>
          <cell r="H109">
            <v>0.91771187908833396</v>
          </cell>
          <cell r="I109">
            <v>1.03993477659025</v>
          </cell>
          <cell r="J109">
            <v>1.1168719114624599</v>
          </cell>
          <cell r="K109">
            <v>1.1152107344478599</v>
          </cell>
          <cell r="L109">
            <v>1.21349612236675</v>
          </cell>
          <cell r="M109">
            <v>1.3901752869252799</v>
          </cell>
          <cell r="N109">
            <v>1.4643924165236299</v>
          </cell>
          <cell r="O109">
            <v>1.2499449994323599</v>
          </cell>
          <cell r="P109">
            <v>1.3158794029657099</v>
          </cell>
          <cell r="Q109">
            <v>1.4152748913820501</v>
          </cell>
          <cell r="R109">
            <v>1.4426194569158399</v>
          </cell>
          <cell r="S109">
            <v>1.4019745502565399</v>
          </cell>
          <cell r="T109">
            <v>1.2190438788140701</v>
          </cell>
          <cell r="U109">
            <v>1.1946282805760999</v>
          </cell>
          <cell r="V109">
            <v>1.0812075268046999</v>
          </cell>
          <cell r="W109">
            <v>1.12156485214482</v>
          </cell>
          <cell r="X109">
            <v>1.1496557427515</v>
          </cell>
          <cell r="Y109">
            <v>1.28517908740271</v>
          </cell>
          <cell r="Z109">
            <v>1.4945804034103101</v>
          </cell>
          <cell r="AA109">
            <v>1.85733411144578</v>
          </cell>
          <cell r="AB109">
            <v>2.66257788812747</v>
          </cell>
        </row>
        <row r="110">
          <cell r="A110" t="str">
            <v>Mauritius</v>
          </cell>
          <cell r="B110">
            <v>1.20007976542463</v>
          </cell>
          <cell r="C110">
            <v>1.1888021655847301</v>
          </cell>
          <cell r="D110">
            <v>1.0907148388401999</v>
          </cell>
          <cell r="E110">
            <v>1.1294331472043</v>
          </cell>
          <cell r="F110">
            <v>1.09311218691746</v>
          </cell>
          <cell r="G110">
            <v>1.0155639654117701</v>
          </cell>
          <cell r="H110">
            <v>1.2798363497603999</v>
          </cell>
          <cell r="I110">
            <v>1.7101820979076101</v>
          </cell>
          <cell r="J110">
            <v>2.0741308847950402</v>
          </cell>
          <cell r="K110">
            <v>2.1690599034136699</v>
          </cell>
          <cell r="L110">
            <v>2.3853957427253998</v>
          </cell>
          <cell r="M110">
            <v>2.8438489619417799</v>
          </cell>
          <cell r="N110">
            <v>2.9999705466483801</v>
          </cell>
          <cell r="O110">
            <v>3.4091771839995002</v>
          </cell>
          <cell r="P110">
            <v>3.4382482999720501</v>
          </cell>
          <cell r="Q110">
            <v>3.9754382546604901</v>
          </cell>
          <cell r="R110">
            <v>4.1733883468330601</v>
          </cell>
          <cell r="S110">
            <v>4.2714496654134901</v>
          </cell>
          <cell r="T110">
            <v>4.1552259811992096</v>
          </cell>
          <cell r="U110">
            <v>4.1926318843149</v>
          </cell>
          <cell r="V110">
            <v>4.5218611706693697</v>
          </cell>
          <cell r="W110">
            <v>4.5364955994212899</v>
          </cell>
          <cell r="X110">
            <v>4.5149406710792697</v>
          </cell>
          <cell r="Y110">
            <v>5.1587563939844099</v>
          </cell>
          <cell r="Z110">
            <v>5.93008265389361</v>
          </cell>
          <cell r="AA110">
            <v>6.2060755599105297</v>
          </cell>
          <cell r="AB110">
            <v>6.4020535791933497</v>
          </cell>
        </row>
        <row r="111">
          <cell r="A111" t="str">
            <v>Mexico</v>
          </cell>
          <cell r="B111">
            <v>205.66073374500499</v>
          </cell>
          <cell r="C111">
            <v>264.13989108236899</v>
          </cell>
          <cell r="D111">
            <v>191.69024240564599</v>
          </cell>
          <cell r="E111">
            <v>156.278522324839</v>
          </cell>
          <cell r="F111">
            <v>184.29793363798899</v>
          </cell>
          <cell r="G111">
            <v>195.56874532869699</v>
          </cell>
          <cell r="H111">
            <v>135.40588332054</v>
          </cell>
          <cell r="I111">
            <v>148.490652726897</v>
          </cell>
          <cell r="J111">
            <v>183.191279565239</v>
          </cell>
          <cell r="K111">
            <v>222.955901261984</v>
          </cell>
          <cell r="L111">
            <v>262.70977600796402</v>
          </cell>
          <cell r="M111">
            <v>314.50685738111798</v>
          </cell>
          <cell r="N111">
            <v>363.66115351367301</v>
          </cell>
          <cell r="O111">
            <v>403.24297944509198</v>
          </cell>
          <cell r="P111">
            <v>420.77344170818702</v>
          </cell>
          <cell r="Q111">
            <v>286.18424709943503</v>
          </cell>
          <cell r="R111">
            <v>332.33691891838498</v>
          </cell>
          <cell r="S111">
            <v>400.87035675084002</v>
          </cell>
          <cell r="T111">
            <v>421.02602151459598</v>
          </cell>
          <cell r="U111">
            <v>480.59287853536699</v>
          </cell>
          <cell r="V111">
            <v>580.79104030430005</v>
          </cell>
          <cell r="W111">
            <v>621.85861415847899</v>
          </cell>
          <cell r="X111">
            <v>648.62921180790795</v>
          </cell>
          <cell r="Y111">
            <v>638.74530681665306</v>
          </cell>
          <cell r="Z111">
            <v>683.48564472397698</v>
          </cell>
          <cell r="AA111">
            <v>767.69026378190699</v>
          </cell>
          <cell r="AB111">
            <v>840.01168104202702</v>
          </cell>
        </row>
        <row r="112">
          <cell r="A112" t="str">
            <v>Micronesia, Fed. Sts.</v>
          </cell>
          <cell r="B112" t="str">
            <v>..</v>
          </cell>
          <cell r="C112" t="str">
            <v>..</v>
          </cell>
          <cell r="D112" t="str">
            <v>..</v>
          </cell>
          <cell r="E112" t="str">
            <v>..</v>
          </cell>
          <cell r="F112" t="str">
            <v>..</v>
          </cell>
          <cell r="G112" t="str">
            <v>..</v>
          </cell>
          <cell r="H112" t="str">
            <v>..</v>
          </cell>
          <cell r="I112" t="str">
            <v>..</v>
          </cell>
          <cell r="J112" t="str">
            <v>..</v>
          </cell>
          <cell r="K112" t="str">
            <v>..</v>
          </cell>
          <cell r="L112" t="str">
            <v>..</v>
          </cell>
          <cell r="M112" t="str">
            <v>..</v>
          </cell>
          <cell r="N112" t="str">
            <v>..</v>
          </cell>
          <cell r="O112" t="str">
            <v>..</v>
          </cell>
          <cell r="P112" t="str">
            <v>..</v>
          </cell>
          <cell r="Q112" t="str">
            <v>..</v>
          </cell>
          <cell r="R112" t="str">
            <v>..</v>
          </cell>
          <cell r="S112" t="str">
            <v>..</v>
          </cell>
          <cell r="T112" t="str">
            <v>..</v>
          </cell>
          <cell r="U112" t="str">
            <v>..</v>
          </cell>
          <cell r="V112" t="str">
            <v>..</v>
          </cell>
          <cell r="W112" t="str">
            <v>..</v>
          </cell>
          <cell r="X112" t="str">
            <v>..</v>
          </cell>
          <cell r="Y112" t="str">
            <v>..</v>
          </cell>
          <cell r="Z112" t="str">
            <v>..</v>
          </cell>
          <cell r="AA112" t="str">
            <v>..</v>
          </cell>
          <cell r="AB112" t="str">
            <v>..</v>
          </cell>
        </row>
        <row r="113">
          <cell r="A113" t="str">
            <v>Moldova</v>
          </cell>
          <cell r="B113" t="str">
            <v>..</v>
          </cell>
          <cell r="C113" t="str">
            <v>..</v>
          </cell>
          <cell r="D113" t="str">
            <v>..</v>
          </cell>
          <cell r="E113" t="str">
            <v>..</v>
          </cell>
          <cell r="F113" t="str">
            <v>..</v>
          </cell>
          <cell r="G113" t="str">
            <v>..</v>
          </cell>
          <cell r="H113" t="str">
            <v>..</v>
          </cell>
          <cell r="I113" t="str">
            <v>..</v>
          </cell>
          <cell r="J113" t="str">
            <v>..</v>
          </cell>
          <cell r="K113" t="str">
            <v>..</v>
          </cell>
          <cell r="L113" t="str">
            <v>..</v>
          </cell>
          <cell r="M113" t="str">
            <v>..</v>
          </cell>
          <cell r="N113">
            <v>0.86355862157756702</v>
          </cell>
          <cell r="O113">
            <v>1.11036586334385</v>
          </cell>
          <cell r="P113">
            <v>1.1581906658372001</v>
          </cell>
          <cell r="Q113">
            <v>1.4399762222222201</v>
          </cell>
          <cell r="R113">
            <v>1.6952463043478301</v>
          </cell>
          <cell r="S113">
            <v>1.9301196969697001</v>
          </cell>
          <cell r="T113">
            <v>1.69548866171004</v>
          </cell>
          <cell r="U113">
            <v>1.17125038022814</v>
          </cell>
          <cell r="V113">
            <v>1.2888173773129501</v>
          </cell>
          <cell r="W113">
            <v>1.48034188034188</v>
          </cell>
          <cell r="X113">
            <v>1.6618286303691201</v>
          </cell>
          <cell r="Y113">
            <v>1.98055940996985</v>
          </cell>
          <cell r="Z113">
            <v>2.5979328532826398</v>
          </cell>
          <cell r="AA113">
            <v>2.98833250989613</v>
          </cell>
          <cell r="AB113">
            <v>3.2420754127467002</v>
          </cell>
        </row>
        <row r="114">
          <cell r="A114" t="str">
            <v>Mongolia</v>
          </cell>
          <cell r="B114">
            <v>2.2821284573627501</v>
          </cell>
          <cell r="C114">
            <v>2.38774939009524</v>
          </cell>
          <cell r="D114">
            <v>2.4788823358199701</v>
          </cell>
          <cell r="E114">
            <v>2.56958950018688</v>
          </cell>
          <cell r="F114">
            <v>2.37353575667969</v>
          </cell>
          <cell r="G114">
            <v>2.75644123007842</v>
          </cell>
          <cell r="H114">
            <v>3.0424838615338499</v>
          </cell>
          <cell r="I114">
            <v>3.41887350514983</v>
          </cell>
          <cell r="J114">
            <v>3.43366682975708</v>
          </cell>
          <cell r="K114">
            <v>3.57698030864927</v>
          </cell>
          <cell r="L114">
            <v>2.2408994274290701</v>
          </cell>
          <cell r="M114">
            <v>2.3602580692520601</v>
          </cell>
          <cell r="N114">
            <v>1.3199442487405</v>
          </cell>
          <cell r="O114">
            <v>0.66043700780927606</v>
          </cell>
          <cell r="P114">
            <v>0.78600418955011597</v>
          </cell>
          <cell r="Q114">
            <v>1.22656761145376</v>
          </cell>
          <cell r="R114">
            <v>1.17898504879605</v>
          </cell>
          <cell r="S114">
            <v>1.05397917011626</v>
          </cell>
          <cell r="T114">
            <v>0.97212880016028103</v>
          </cell>
          <cell r="U114">
            <v>0.90554386351612703</v>
          </cell>
          <cell r="V114">
            <v>0.94745233602323697</v>
          </cell>
          <cell r="W114">
            <v>1.01814773311721</v>
          </cell>
          <cell r="X114">
            <v>1.1212219642530099</v>
          </cell>
          <cell r="Y114">
            <v>1.28532538768459</v>
          </cell>
          <cell r="Z114">
            <v>1.6252041639911099</v>
          </cell>
          <cell r="AA114">
            <v>2.0944203442421201</v>
          </cell>
          <cell r="AB114">
            <v>2.8027465940879601</v>
          </cell>
        </row>
        <row r="115">
          <cell r="A115" t="str">
            <v>Morocco</v>
          </cell>
          <cell r="B115">
            <v>18.8205890564691</v>
          </cell>
          <cell r="C115">
            <v>15.2803128506989</v>
          </cell>
          <cell r="D115">
            <v>15.423766905963101</v>
          </cell>
          <cell r="E115">
            <v>13.941526101875599</v>
          </cell>
          <cell r="F115">
            <v>12.751200301000701</v>
          </cell>
          <cell r="G115">
            <v>12.870260389063301</v>
          </cell>
          <cell r="H115">
            <v>16.994483119821499</v>
          </cell>
          <cell r="I115">
            <v>18.745958259880702</v>
          </cell>
          <cell r="J115">
            <v>22.198795505450899</v>
          </cell>
          <cell r="K115">
            <v>22.847726815899598</v>
          </cell>
          <cell r="L115">
            <v>25.820235981844199</v>
          </cell>
          <cell r="M115">
            <v>27.836559831391298</v>
          </cell>
          <cell r="N115">
            <v>28.450920164560898</v>
          </cell>
          <cell r="O115">
            <v>26.801892126425098</v>
          </cell>
          <cell r="P115">
            <v>30.352097180017001</v>
          </cell>
          <cell r="Q115">
            <v>32.9852717767454</v>
          </cell>
          <cell r="R115">
            <v>36.638853754513697</v>
          </cell>
          <cell r="S115">
            <v>33.414383940279897</v>
          </cell>
          <cell r="T115">
            <v>35.817410029883</v>
          </cell>
          <cell r="U115">
            <v>35.2487785482448</v>
          </cell>
          <cell r="V115">
            <v>33.335180542993903</v>
          </cell>
          <cell r="W115">
            <v>33.901207425478702</v>
          </cell>
          <cell r="X115">
            <v>36.093085926866898</v>
          </cell>
          <cell r="Y115">
            <v>43.813286495387899</v>
          </cell>
          <cell r="Z115">
            <v>50.030656986436298</v>
          </cell>
          <cell r="AA115">
            <v>51.621011824580002</v>
          </cell>
          <cell r="AB115">
            <v>57.407335120846703</v>
          </cell>
        </row>
        <row r="116">
          <cell r="A116" t="str">
            <v>Mozambique</v>
          </cell>
          <cell r="B116">
            <v>3.31596655463238</v>
          </cell>
          <cell r="C116">
            <v>3.58480938972406</v>
          </cell>
          <cell r="D116">
            <v>3.6617288262973999</v>
          </cell>
          <cell r="E116">
            <v>3.2798589890524901</v>
          </cell>
          <cell r="F116">
            <v>3.4165514646108202</v>
          </cell>
          <cell r="G116">
            <v>4.5158811082802499</v>
          </cell>
          <cell r="H116">
            <v>5.3005261213454702</v>
          </cell>
          <cell r="I116">
            <v>2.39489977753481</v>
          </cell>
          <cell r="J116">
            <v>2.1046418907984799</v>
          </cell>
          <cell r="K116">
            <v>2.1991253695702202</v>
          </cell>
          <cell r="L116">
            <v>2.5356813578058399</v>
          </cell>
          <cell r="M116">
            <v>2.7103741847433702</v>
          </cell>
          <cell r="N116">
            <v>2.0705193491018301</v>
          </cell>
          <cell r="O116">
            <v>2.1452719091828301</v>
          </cell>
          <cell r="P116">
            <v>2.24351068172464</v>
          </cell>
          <cell r="Q116">
            <v>2.2847795163584599</v>
          </cell>
          <cell r="R116">
            <v>2.8970534944998501</v>
          </cell>
          <cell r="S116">
            <v>3.4488898302010398</v>
          </cell>
          <cell r="T116">
            <v>3.9587166083873302</v>
          </cell>
          <cell r="U116">
            <v>4.0910559413532397</v>
          </cell>
          <cell r="V116">
            <v>3.7193514786984898</v>
          </cell>
          <cell r="W116">
            <v>3.6965623484826202</v>
          </cell>
          <cell r="X116">
            <v>4.0938493925170301</v>
          </cell>
          <cell r="Y116">
            <v>4.78938868433639</v>
          </cell>
          <cell r="Z116">
            <v>5.9127405159494097</v>
          </cell>
          <cell r="AA116">
            <v>6.6363425578374704</v>
          </cell>
          <cell r="AB116">
            <v>7.2956378255005196</v>
          </cell>
        </row>
        <row r="117">
          <cell r="A117" t="str">
            <v>Myanmar</v>
          </cell>
          <cell r="B117">
            <v>6.2552245586833797</v>
          </cell>
          <cell r="C117">
            <v>6.2959595747991903</v>
          </cell>
          <cell r="D117">
            <v>6.3552502255503498</v>
          </cell>
          <cell r="E117">
            <v>6.5574753154434502</v>
          </cell>
          <cell r="F117">
            <v>6.6947444825030704</v>
          </cell>
          <cell r="G117">
            <v>7.33326392842321</v>
          </cell>
          <cell r="H117">
            <v>8.8539365681511502</v>
          </cell>
          <cell r="I117">
            <v>11.274577058656</v>
          </cell>
          <cell r="J117">
            <v>12.620624497901099</v>
          </cell>
          <cell r="K117">
            <v>19.875977790290399</v>
          </cell>
          <cell r="L117">
            <v>2.7884973765258199</v>
          </cell>
          <cell r="M117">
            <v>2.3773515220576402</v>
          </cell>
          <cell r="N117">
            <v>2.6840955479445698</v>
          </cell>
          <cell r="O117">
            <v>3.1385159107956602</v>
          </cell>
          <cell r="P117">
            <v>4.1196885286226603</v>
          </cell>
          <cell r="Q117">
            <v>5.4865095436133799</v>
          </cell>
          <cell r="R117">
            <v>4.9553806903114701</v>
          </cell>
          <cell r="S117">
            <v>4.6562118315246002</v>
          </cell>
          <cell r="T117">
            <v>6.4594621037042597</v>
          </cell>
          <cell r="U117">
            <v>8.4868336661112398</v>
          </cell>
          <cell r="V117">
            <v>8.9050689506970393</v>
          </cell>
          <cell r="W117">
            <v>6.4777897740553199</v>
          </cell>
          <cell r="X117">
            <v>6.7776327778430003</v>
          </cell>
          <cell r="Y117">
            <v>10.4671091521801</v>
          </cell>
          <cell r="Z117">
            <v>10.785774743107</v>
          </cell>
          <cell r="AA117">
            <v>12.150830727169399</v>
          </cell>
          <cell r="AB117">
            <v>13.001568095184201</v>
          </cell>
        </row>
        <row r="118">
          <cell r="A118" t="str">
            <v>Namibia</v>
          </cell>
          <cell r="B118">
            <v>3.0087667649596002</v>
          </cell>
          <cell r="C118">
            <v>2.3011431002687699</v>
          </cell>
          <cell r="D118">
            <v>2.04761235345436</v>
          </cell>
          <cell r="E118">
            <v>1.8817929075274999</v>
          </cell>
          <cell r="F118">
            <v>1.5864124706877301</v>
          </cell>
          <cell r="G118">
            <v>1.3210890111190801</v>
          </cell>
          <cell r="H118">
            <v>1.48916849378421</v>
          </cell>
          <cell r="I118">
            <v>1.88786495257299</v>
          </cell>
          <cell r="J118">
            <v>2.0760446985592802</v>
          </cell>
          <cell r="K118">
            <v>2.6047230165822199</v>
          </cell>
          <cell r="L118">
            <v>2.8379550959934501</v>
          </cell>
          <cell r="M118">
            <v>2.85424154851176</v>
          </cell>
          <cell r="N118">
            <v>3.0138546521815899</v>
          </cell>
          <cell r="O118">
            <v>2.8912970275813499</v>
          </cell>
          <cell r="P118">
            <v>3.25351438149703</v>
          </cell>
          <cell r="Q118">
            <v>3.5031706644609901</v>
          </cell>
          <cell r="R118">
            <v>3.49385532073364</v>
          </cell>
          <cell r="S118">
            <v>3.6357519588479201</v>
          </cell>
          <cell r="T118">
            <v>3.39666642562731</v>
          </cell>
          <cell r="U118">
            <v>3.3835533526361399</v>
          </cell>
          <cell r="V118">
            <v>3.4158580018167899</v>
          </cell>
          <cell r="W118">
            <v>3.2181391803156401</v>
          </cell>
          <cell r="X118">
            <v>3.1281368821292799</v>
          </cell>
          <cell r="Y118">
            <v>4.4736737742408801</v>
          </cell>
          <cell r="Z118">
            <v>5.6095443340206801</v>
          </cell>
          <cell r="AA118">
            <v>6.0607013187055001</v>
          </cell>
          <cell r="AB118">
            <v>6.3159527326440204</v>
          </cell>
        </row>
        <row r="119">
          <cell r="A119" t="str">
            <v>Nepal</v>
          </cell>
          <cell r="B119">
            <v>1.84429103711431</v>
          </cell>
          <cell r="C119">
            <v>2.0979968849849802</v>
          </cell>
          <cell r="D119">
            <v>2.1290300349784799</v>
          </cell>
          <cell r="E119">
            <v>2.26181943123638</v>
          </cell>
          <cell r="F119">
            <v>1.96510261577338</v>
          </cell>
          <cell r="G119">
            <v>2.35282828282828</v>
          </cell>
          <cell r="H119">
            <v>2.8143434343434302</v>
          </cell>
          <cell r="I119">
            <v>2.9430414746543798</v>
          </cell>
          <cell r="J119">
            <v>3.46423423423423</v>
          </cell>
          <cell r="K119">
            <v>3.4735019455252898</v>
          </cell>
          <cell r="L119">
            <v>3.6184744576627001</v>
          </cell>
          <cell r="M119">
            <v>3.92147608489072</v>
          </cell>
          <cell r="N119">
            <v>3.40121158129176</v>
          </cell>
          <cell r="O119">
            <v>3.66004166666667</v>
          </cell>
          <cell r="P119">
            <v>4.0667755102040797</v>
          </cell>
          <cell r="Q119">
            <v>4.4011044176706804</v>
          </cell>
          <cell r="R119">
            <v>4.5215803814713897</v>
          </cell>
          <cell r="S119">
            <v>4.9186919165351597</v>
          </cell>
          <cell r="T119">
            <v>4.8562550443906396</v>
          </cell>
          <cell r="U119">
            <v>5.0336423841059599</v>
          </cell>
          <cell r="V119">
            <v>5.4942522079050198</v>
          </cell>
          <cell r="W119">
            <v>5.59557823129252</v>
          </cell>
          <cell r="X119">
            <v>5.5683787699196596</v>
          </cell>
          <cell r="Y119">
            <v>5.8731984083648401</v>
          </cell>
          <cell r="Z119">
            <v>6.7574175074993201</v>
          </cell>
          <cell r="AA119">
            <v>7.5153726434376598</v>
          </cell>
          <cell r="AB119">
            <v>7.9935164184960401</v>
          </cell>
        </row>
        <row r="120">
          <cell r="A120" t="str">
            <v>Netherlands Antilles</v>
          </cell>
          <cell r="B120" t="str">
            <v>..</v>
          </cell>
          <cell r="C120" t="str">
            <v>..</v>
          </cell>
          <cell r="D120" t="str">
            <v>..</v>
          </cell>
          <cell r="E120" t="str">
            <v>..</v>
          </cell>
          <cell r="F120" t="str">
            <v>..</v>
          </cell>
          <cell r="G120" t="str">
            <v>..</v>
          </cell>
          <cell r="H120" t="str">
            <v>..</v>
          </cell>
          <cell r="I120" t="str">
            <v>..</v>
          </cell>
          <cell r="J120" t="str">
            <v>..</v>
          </cell>
          <cell r="K120" t="str">
            <v>..</v>
          </cell>
          <cell r="L120" t="str">
            <v>..</v>
          </cell>
          <cell r="M120" t="str">
            <v>..</v>
          </cell>
          <cell r="N120" t="str">
            <v>..</v>
          </cell>
          <cell r="O120" t="str">
            <v>..</v>
          </cell>
          <cell r="P120" t="str">
            <v>..</v>
          </cell>
          <cell r="Q120" t="str">
            <v>..</v>
          </cell>
          <cell r="R120" t="str">
            <v>..</v>
          </cell>
          <cell r="S120" t="str">
            <v>..</v>
          </cell>
          <cell r="T120" t="str">
            <v>..</v>
          </cell>
          <cell r="U120" t="str">
            <v>..</v>
          </cell>
          <cell r="V120" t="str">
            <v>..</v>
          </cell>
          <cell r="W120" t="str">
            <v>..</v>
          </cell>
          <cell r="X120" t="str">
            <v>..</v>
          </cell>
          <cell r="Y120" t="str">
            <v>..</v>
          </cell>
          <cell r="Z120" t="str">
            <v>..</v>
          </cell>
          <cell r="AA120" t="str">
            <v>..</v>
          </cell>
          <cell r="AB120" t="str">
            <v>..</v>
          </cell>
        </row>
        <row r="121">
          <cell r="A121" t="str">
            <v>Netherlands</v>
          </cell>
          <cell r="B121">
            <v>178.376937574495</v>
          </cell>
          <cell r="C121">
            <v>150.24417375220699</v>
          </cell>
          <cell r="D121">
            <v>145.47012770886101</v>
          </cell>
          <cell r="E121">
            <v>141.64426669512599</v>
          </cell>
          <cell r="F121">
            <v>131.81976094764201</v>
          </cell>
          <cell r="G121">
            <v>133.66612926462901</v>
          </cell>
          <cell r="H121">
            <v>187.08614803286699</v>
          </cell>
          <cell r="I121">
            <v>229.58906828806801</v>
          </cell>
          <cell r="J121">
            <v>244.81214061649399</v>
          </cell>
          <cell r="K121">
            <v>241.455450744205</v>
          </cell>
          <cell r="L121">
            <v>299.67354852240101</v>
          </cell>
          <cell r="M121">
            <v>307.79001372498601</v>
          </cell>
          <cell r="N121">
            <v>339.40673853289599</v>
          </cell>
          <cell r="O121">
            <v>329.24576392233598</v>
          </cell>
          <cell r="P121">
            <v>354.07510578331897</v>
          </cell>
          <cell r="Q121">
            <v>419.34792257945799</v>
          </cell>
          <cell r="R121">
            <v>418.10591240086598</v>
          </cell>
          <cell r="S121">
            <v>387.01265121216198</v>
          </cell>
          <cell r="T121">
            <v>403.20176034840898</v>
          </cell>
          <cell r="U121">
            <v>411.99657637218297</v>
          </cell>
          <cell r="V121">
            <v>386.2040958</v>
          </cell>
          <cell r="W121">
            <v>400.99833065666701</v>
          </cell>
          <cell r="X121">
            <v>439.35701820166702</v>
          </cell>
          <cell r="Y121">
            <v>539.34252198750005</v>
          </cell>
          <cell r="Z121">
            <v>609.03751925833296</v>
          </cell>
          <cell r="AA121">
            <v>629.91103272999999</v>
          </cell>
          <cell r="AB121">
            <v>663.11923038194004</v>
          </cell>
        </row>
        <row r="122">
          <cell r="A122" t="str">
            <v>New Zealand</v>
          </cell>
          <cell r="B122">
            <v>22.3831842201927</v>
          </cell>
          <cell r="C122">
            <v>23.2966141815543</v>
          </cell>
          <cell r="D122">
            <v>23.063630273491199</v>
          </cell>
          <cell r="E122">
            <v>22.316683741633</v>
          </cell>
          <cell r="F122">
            <v>22.210547609002099</v>
          </cell>
          <cell r="G122">
            <v>22.429495200000002</v>
          </cell>
          <cell r="H122">
            <v>27.252363734497099</v>
          </cell>
          <cell r="I122">
            <v>36.031731624999999</v>
          </cell>
          <cell r="J122">
            <v>44.196410133333302</v>
          </cell>
          <cell r="K122">
            <v>42.679654499999998</v>
          </cell>
          <cell r="L122">
            <v>44.024465550000002</v>
          </cell>
          <cell r="M122">
            <v>42.253625700000001</v>
          </cell>
          <cell r="N122">
            <v>40.158116249999999</v>
          </cell>
          <cell r="O122">
            <v>43.454541075000002</v>
          </cell>
          <cell r="P122">
            <v>51.184329341093303</v>
          </cell>
          <cell r="Q122">
            <v>60.316469637449998</v>
          </cell>
          <cell r="R122">
            <v>66.945558618087503</v>
          </cell>
          <cell r="S122">
            <v>66.815248507327496</v>
          </cell>
          <cell r="T122">
            <v>54.994062708333303</v>
          </cell>
          <cell r="U122">
            <v>56.993322869769997</v>
          </cell>
          <cell r="V122">
            <v>52.413927915800002</v>
          </cell>
          <cell r="W122">
            <v>51.416089551923797</v>
          </cell>
          <cell r="X122">
            <v>59.901452543361003</v>
          </cell>
          <cell r="Y122">
            <v>79.343478444465205</v>
          </cell>
          <cell r="Z122">
            <v>97.646409466666697</v>
          </cell>
          <cell r="AA122">
            <v>108.416947741667</v>
          </cell>
          <cell r="AB122">
            <v>103.379934026342</v>
          </cell>
        </row>
        <row r="123">
          <cell r="A123" t="str">
            <v>Nicaragua</v>
          </cell>
          <cell r="B123">
            <v>1.4101925100266799</v>
          </cell>
          <cell r="C123">
            <v>1.65997131501799</v>
          </cell>
          <cell r="D123">
            <v>1.9221578694936401</v>
          </cell>
          <cell r="E123">
            <v>2.23200835619497</v>
          </cell>
          <cell r="F123">
            <v>3.05307838546935</v>
          </cell>
          <cell r="G123">
            <v>2.9669398043938902</v>
          </cell>
          <cell r="H123">
            <v>4.4648804076986996</v>
          </cell>
          <cell r="I123">
            <v>2.62421712378036</v>
          </cell>
          <cell r="J123">
            <v>1.15423269582473</v>
          </cell>
          <cell r="K123">
            <v>1.60265013391761</v>
          </cell>
          <cell r="L123">
            <v>0.39967628799999999</v>
          </cell>
          <cell r="M123">
            <v>2.8314303901651701</v>
          </cell>
          <cell r="N123">
            <v>2.9975721599999998</v>
          </cell>
          <cell r="O123">
            <v>2.8684901139891701</v>
          </cell>
          <cell r="P123">
            <v>2.9387961528631101</v>
          </cell>
          <cell r="Q123">
            <v>3.1848285772810399</v>
          </cell>
          <cell r="R123">
            <v>3.3166657744797101</v>
          </cell>
          <cell r="S123">
            <v>3.3841830695655499</v>
          </cell>
          <cell r="T123">
            <v>3.56925537413125</v>
          </cell>
          <cell r="U123">
            <v>3.7398588662183601</v>
          </cell>
          <cell r="V123">
            <v>3.93866360761039</v>
          </cell>
          <cell r="W123">
            <v>4.1022928982043698</v>
          </cell>
          <cell r="X123">
            <v>4.0247143231770002</v>
          </cell>
          <cell r="Y123">
            <v>4.0998217899406004</v>
          </cell>
          <cell r="Z123">
            <v>4.4964174694474801</v>
          </cell>
          <cell r="AA123">
            <v>4.9100661673043202</v>
          </cell>
          <cell r="AB123">
            <v>5.3688644588977699</v>
          </cell>
        </row>
        <row r="124">
          <cell r="A124" t="str">
            <v>Niger</v>
          </cell>
          <cell r="B124">
            <v>2.5085195001893199</v>
          </cell>
          <cell r="C124">
            <v>2.17090494240606</v>
          </cell>
          <cell r="D124">
            <v>2.0175892395240602</v>
          </cell>
          <cell r="E124">
            <v>1.80312811630714</v>
          </cell>
          <cell r="F124">
            <v>1.46100329549616</v>
          </cell>
          <cell r="G124">
            <v>1.44036860615234</v>
          </cell>
          <cell r="H124">
            <v>1.9038406006352899</v>
          </cell>
          <cell r="I124">
            <v>2.2329806348572601</v>
          </cell>
          <cell r="J124">
            <v>2.2803424542555</v>
          </cell>
          <cell r="K124">
            <v>2.1795554998275901</v>
          </cell>
          <cell r="L124">
            <v>2.4800670315139901</v>
          </cell>
          <cell r="M124">
            <v>2.3279619912445502</v>
          </cell>
          <cell r="N124">
            <v>2.3450019194955098</v>
          </cell>
          <cell r="O124">
            <v>2.2206526345528999</v>
          </cell>
          <cell r="P124">
            <v>1.5632204610950999</v>
          </cell>
          <cell r="Q124">
            <v>1.88098577439391</v>
          </cell>
          <cell r="R124">
            <v>1.98777161857143</v>
          </cell>
          <cell r="S124">
            <v>1.84550219421706</v>
          </cell>
          <cell r="T124">
            <v>2.0765673587642199</v>
          </cell>
          <cell r="U124">
            <v>2.0208937909178299</v>
          </cell>
          <cell r="V124">
            <v>1.80303243018698</v>
          </cell>
          <cell r="W124">
            <v>1.9470887856572401</v>
          </cell>
          <cell r="X124">
            <v>2.1773018946184401</v>
          </cell>
          <cell r="Y124">
            <v>2.7363356800916101</v>
          </cell>
          <cell r="Z124">
            <v>2.94805668100306</v>
          </cell>
          <cell r="AA124">
            <v>3.4029097699064801</v>
          </cell>
          <cell r="AB124">
            <v>3.5500784362901698</v>
          </cell>
        </row>
        <row r="125">
          <cell r="A125" t="str">
            <v>Nigeria</v>
          </cell>
          <cell r="B125">
            <v>64.701615981677094</v>
          </cell>
          <cell r="C125">
            <v>61.128643700313198</v>
          </cell>
          <cell r="D125">
            <v>51.974067745502097</v>
          </cell>
          <cell r="E125">
            <v>35.990426402972901</v>
          </cell>
          <cell r="F125">
            <v>34.799818899225798</v>
          </cell>
          <cell r="G125">
            <v>34.820233001575701</v>
          </cell>
          <cell r="H125">
            <v>22.9597732885657</v>
          </cell>
          <cell r="I125">
            <v>22.501226620389101</v>
          </cell>
          <cell r="J125">
            <v>25.379049609777201</v>
          </cell>
          <cell r="K125">
            <v>25.709168417841301</v>
          </cell>
          <cell r="L125">
            <v>32.019259288215203</v>
          </cell>
          <cell r="M125">
            <v>29.714864194530701</v>
          </cell>
          <cell r="N125">
            <v>28.0614739423618</v>
          </cell>
          <cell r="O125">
            <v>21.0099425863764</v>
          </cell>
          <cell r="P125">
            <v>23.388909854918499</v>
          </cell>
          <cell r="Q125">
            <v>35.4753977837224</v>
          </cell>
          <cell r="R125">
            <v>46.470653414058297</v>
          </cell>
          <cell r="S125">
            <v>35.3862294195673</v>
          </cell>
          <cell r="T125">
            <v>32.9777379633287</v>
          </cell>
          <cell r="U125">
            <v>37.330900339985199</v>
          </cell>
          <cell r="V125">
            <v>45.737487248689597</v>
          </cell>
          <cell r="W125">
            <v>47.683306007354403</v>
          </cell>
          <cell r="X125">
            <v>46.090077817652698</v>
          </cell>
          <cell r="Y125">
            <v>57.5638795816227</v>
          </cell>
          <cell r="Z125">
            <v>71.533336086132906</v>
          </cell>
          <cell r="AA125">
            <v>98.563619766166994</v>
          </cell>
          <cell r="AB125">
            <v>115.35025712413299</v>
          </cell>
        </row>
        <row r="126">
          <cell r="A126" t="str">
            <v>Norway</v>
          </cell>
          <cell r="B126">
            <v>63.741404271386202</v>
          </cell>
          <cell r="C126">
            <v>63.028245998994898</v>
          </cell>
          <cell r="D126">
            <v>62.206808063189598</v>
          </cell>
          <cell r="E126">
            <v>60.820400910761798</v>
          </cell>
          <cell r="F126">
            <v>61.322776227613197</v>
          </cell>
          <cell r="G126">
            <v>64.575131584556004</v>
          </cell>
          <cell r="H126">
            <v>77.234254645966303</v>
          </cell>
          <cell r="I126">
            <v>92.544053742904893</v>
          </cell>
          <cell r="J126">
            <v>100.191306465694</v>
          </cell>
          <cell r="K126">
            <v>100.828654095323</v>
          </cell>
          <cell r="L126">
            <v>117.864830106789</v>
          </cell>
          <cell r="M126">
            <v>120.067892368549</v>
          </cell>
          <cell r="N126">
            <v>128.590981629618</v>
          </cell>
          <cell r="O126">
            <v>118.284299527988</v>
          </cell>
          <cell r="P126">
            <v>124.736544873486</v>
          </cell>
          <cell r="Q126">
            <v>149.00714269266399</v>
          </cell>
          <cell r="R126">
            <v>160.17300148272</v>
          </cell>
          <cell r="S126">
            <v>158.54995408569999</v>
          </cell>
          <cell r="T126">
            <v>151.155726920154</v>
          </cell>
          <cell r="U126">
            <v>159.09255060873599</v>
          </cell>
          <cell r="V126">
            <v>168.671183662418</v>
          </cell>
          <cell r="W126">
            <v>170.981980366345</v>
          </cell>
          <cell r="X126">
            <v>193.174722898678</v>
          </cell>
          <cell r="Y126">
            <v>225.30657760715599</v>
          </cell>
          <cell r="Z126">
            <v>258.98611057058298</v>
          </cell>
          <cell r="AA126">
            <v>301.73542372747698</v>
          </cell>
          <cell r="AB126">
            <v>335.28064928263001</v>
          </cell>
        </row>
        <row r="127">
          <cell r="A127" t="str">
            <v>Oman</v>
          </cell>
          <cell r="B127">
            <v>6.3418766663502897</v>
          </cell>
          <cell r="C127">
            <v>7.7194143075316797</v>
          </cell>
          <cell r="D127">
            <v>8.1004284839124399</v>
          </cell>
          <cell r="E127">
            <v>8.4907364297609007</v>
          </cell>
          <cell r="F127">
            <v>9.3575570241199504</v>
          </cell>
          <cell r="G127">
            <v>10.3951941469413</v>
          </cell>
          <cell r="H127">
            <v>8.2292264987412693</v>
          </cell>
          <cell r="I127">
            <v>8.6283485561570092</v>
          </cell>
          <cell r="J127">
            <v>8.3862157486466806</v>
          </cell>
          <cell r="K127">
            <v>9.3721724125983901</v>
          </cell>
          <cell r="L127">
            <v>11.68565448</v>
          </cell>
          <cell r="M127">
            <v>11.34156864</v>
          </cell>
          <cell r="N127">
            <v>12.45237032</v>
          </cell>
          <cell r="O127">
            <v>12.493723040000001</v>
          </cell>
          <cell r="P127">
            <v>12.91869376</v>
          </cell>
          <cell r="Q127">
            <v>13.802705680000001</v>
          </cell>
          <cell r="R127">
            <v>15.277359280000001</v>
          </cell>
          <cell r="S127">
            <v>15.8375716</v>
          </cell>
          <cell r="T127">
            <v>14.084892480000001</v>
          </cell>
          <cell r="U127">
            <v>15.71065256</v>
          </cell>
          <cell r="V127">
            <v>19.867957237199999</v>
          </cell>
          <cell r="W127">
            <v>19.949347358751101</v>
          </cell>
          <cell r="X127">
            <v>20.325304016</v>
          </cell>
          <cell r="Y127">
            <v>21.7843008</v>
          </cell>
          <cell r="Z127">
            <v>24.748952719999998</v>
          </cell>
          <cell r="AA127">
            <v>30.835344880000001</v>
          </cell>
          <cell r="AB127">
            <v>35.991507514853403</v>
          </cell>
        </row>
        <row r="128">
          <cell r="A128" t="str">
            <v>Pakistan</v>
          </cell>
          <cell r="B128">
            <v>28.632287834065799</v>
          </cell>
          <cell r="C128">
            <v>30.837934574155799</v>
          </cell>
          <cell r="D128">
            <v>31.302523396400801</v>
          </cell>
          <cell r="E128">
            <v>32.338756197854202</v>
          </cell>
          <cell r="F128">
            <v>33.762328863371302</v>
          </cell>
          <cell r="G128">
            <v>34.940822941919798</v>
          </cell>
          <cell r="H128">
            <v>36.432205804599597</v>
          </cell>
          <cell r="I128">
            <v>38.982861679725197</v>
          </cell>
          <cell r="J128">
            <v>42.241272046233497</v>
          </cell>
          <cell r="K128">
            <v>43.8688187742585</v>
          </cell>
          <cell r="L128">
            <v>48.043542164570503</v>
          </cell>
          <cell r="M128">
            <v>55.007470337323397</v>
          </cell>
          <cell r="N128">
            <v>59.407169877121703</v>
          </cell>
          <cell r="O128">
            <v>62.879986019241898</v>
          </cell>
          <cell r="P128">
            <v>63.388662155753103</v>
          </cell>
          <cell r="Q128">
            <v>74.065990890276893</v>
          </cell>
          <cell r="R128">
            <v>77.344574118662905</v>
          </cell>
          <cell r="S128">
            <v>76.261325938759597</v>
          </cell>
          <cell r="T128">
            <v>75.966478448419906</v>
          </cell>
          <cell r="U128">
            <v>71.248024921370401</v>
          </cell>
          <cell r="V128">
            <v>74.080317028511701</v>
          </cell>
          <cell r="W128">
            <v>71.457212003960905</v>
          </cell>
          <cell r="X128">
            <v>71.853664562808206</v>
          </cell>
          <cell r="Y128">
            <v>82.591550022240995</v>
          </cell>
          <cell r="Z128">
            <v>98.093856375428601</v>
          </cell>
          <cell r="AA128">
            <v>110.970142535468</v>
          </cell>
          <cell r="AB128">
            <v>128.995850297185</v>
          </cell>
        </row>
        <row r="129">
          <cell r="A129" t="str">
            <v>Panama</v>
          </cell>
          <cell r="B129">
            <v>3.8103000488281298</v>
          </cell>
          <cell r="C129">
            <v>4.3127001953124999</v>
          </cell>
          <cell r="D129">
            <v>4.7647001953124999</v>
          </cell>
          <cell r="E129">
            <v>4.8918999023437504</v>
          </cell>
          <cell r="F129">
            <v>5.1062998046874997</v>
          </cell>
          <cell r="G129">
            <v>5.4020000000000001</v>
          </cell>
          <cell r="H129">
            <v>5.6137001953125001</v>
          </cell>
          <cell r="I129">
            <v>5.6382998046874997</v>
          </cell>
          <cell r="J129">
            <v>4.8745000000000003</v>
          </cell>
          <cell r="K129">
            <v>4.8875000000000002</v>
          </cell>
          <cell r="L129">
            <v>5.3132001953124997</v>
          </cell>
          <cell r="M129">
            <v>5.8422998046875003</v>
          </cell>
          <cell r="N129">
            <v>6.6413999023437498</v>
          </cell>
          <cell r="O129">
            <v>7.2527001953125003</v>
          </cell>
          <cell r="P129">
            <v>7.73389990234375</v>
          </cell>
          <cell r="Q129">
            <v>7.9061000976562497</v>
          </cell>
          <cell r="R129">
            <v>9.3221000000000007</v>
          </cell>
          <cell r="S129">
            <v>10.084</v>
          </cell>
          <cell r="T129">
            <v>10.932499999999999</v>
          </cell>
          <cell r="U129">
            <v>11.456300000000001</v>
          </cell>
          <cell r="V129">
            <v>11.6205</v>
          </cell>
          <cell r="W129">
            <v>11.807499999999999</v>
          </cell>
          <cell r="X129">
            <v>12.272399999999999</v>
          </cell>
          <cell r="Y129">
            <v>12.933199999999999</v>
          </cell>
          <cell r="Z129">
            <v>14.1793</v>
          </cell>
          <cell r="AA129">
            <v>15.4833</v>
          </cell>
          <cell r="AB129">
            <v>17.112738478860901</v>
          </cell>
        </row>
        <row r="130">
          <cell r="A130" t="str">
            <v>Papua New Guinea</v>
          </cell>
          <cell r="B130">
            <v>2.7673031026252999</v>
          </cell>
          <cell r="C130">
            <v>2.71564544913742</v>
          </cell>
          <cell r="D130">
            <v>2.5760000000000001</v>
          </cell>
          <cell r="E130">
            <v>2.5721136554370001</v>
          </cell>
          <cell r="F130">
            <v>2.3756430328785498</v>
          </cell>
          <cell r="G130">
            <v>2.2002999999999999</v>
          </cell>
          <cell r="H130">
            <v>2.39363673805601</v>
          </cell>
          <cell r="I130">
            <v>2.6306574165840799</v>
          </cell>
          <cell r="J130">
            <v>3.6574362524518298</v>
          </cell>
          <cell r="K130">
            <v>3.5588922645477901</v>
          </cell>
          <cell r="L130">
            <v>3.2195938873770098</v>
          </cell>
          <cell r="M130">
            <v>3.7872899159663902</v>
          </cell>
          <cell r="N130">
            <v>4.3779805100559797</v>
          </cell>
          <cell r="O130">
            <v>4.9745502861815201</v>
          </cell>
          <cell r="P130">
            <v>5.5027860696517399</v>
          </cell>
          <cell r="Q130">
            <v>4.8536394264671303</v>
          </cell>
          <cell r="R130">
            <v>5.1525745051945098</v>
          </cell>
          <cell r="S130">
            <v>4.9369595536959601</v>
          </cell>
          <cell r="T130">
            <v>3.7892590074779098</v>
          </cell>
          <cell r="U130">
            <v>3.4624465623406699</v>
          </cell>
          <cell r="V130">
            <v>3.52797506885056</v>
          </cell>
          <cell r="W130">
            <v>3.0824858422035799</v>
          </cell>
          <cell r="X130">
            <v>2.90219367047633</v>
          </cell>
          <cell r="Y130">
            <v>3.50268959558516</v>
          </cell>
          <cell r="Z130">
            <v>3.5143746007055401</v>
          </cell>
          <cell r="AA130">
            <v>4.0109824020082101</v>
          </cell>
          <cell r="AB130">
            <v>4.3380140169308499</v>
          </cell>
        </row>
        <row r="131">
          <cell r="A131" t="str">
            <v>Paraguay</v>
          </cell>
          <cell r="B131">
            <v>4.0948104881574503</v>
          </cell>
          <cell r="C131">
            <v>5.2195168101229896</v>
          </cell>
          <cell r="D131">
            <v>5.4696285740352897</v>
          </cell>
          <cell r="E131">
            <v>6.0687710411369498</v>
          </cell>
          <cell r="F131">
            <v>4.9312541858870702</v>
          </cell>
          <cell r="G131">
            <v>4.2144558628634003</v>
          </cell>
          <cell r="H131">
            <v>5.0324016041720903</v>
          </cell>
          <cell r="I131">
            <v>4.2161858761208899</v>
          </cell>
          <cell r="J131">
            <v>5.5840198541450698</v>
          </cell>
          <cell r="K131">
            <v>4.0458415216301997</v>
          </cell>
          <cell r="L131">
            <v>5.2645877726041199</v>
          </cell>
          <cell r="M131">
            <v>5.8395380920542399</v>
          </cell>
          <cell r="N131">
            <v>6.0388406578268299</v>
          </cell>
          <cell r="O131">
            <v>6.28517957944059</v>
          </cell>
          <cell r="P131">
            <v>6.9406889242965102</v>
          </cell>
          <cell r="Q131">
            <v>8.0658105934793696</v>
          </cell>
          <cell r="R131">
            <v>8.7535855994749099</v>
          </cell>
          <cell r="S131">
            <v>8.8720956503971706</v>
          </cell>
          <cell r="T131">
            <v>7.91513355270079</v>
          </cell>
          <cell r="U131">
            <v>7.3006945653190698</v>
          </cell>
          <cell r="V131">
            <v>7.0951485846385696</v>
          </cell>
          <cell r="W131">
            <v>6.4457641699118797</v>
          </cell>
          <cell r="X131">
            <v>5.0914980443231501</v>
          </cell>
          <cell r="Y131">
            <v>5.5517994373002697</v>
          </cell>
          <cell r="Z131">
            <v>6.9497343104476297</v>
          </cell>
          <cell r="AA131">
            <v>7.4732999886692904</v>
          </cell>
          <cell r="AB131">
            <v>8.7727073425747903</v>
          </cell>
        </row>
        <row r="132">
          <cell r="A132" t="str">
            <v>Peru</v>
          </cell>
          <cell r="B132">
            <v>20.652923199185501</v>
          </cell>
          <cell r="C132">
            <v>24.957382608074202</v>
          </cell>
          <cell r="D132">
            <v>24.814716544137799</v>
          </cell>
          <cell r="E132">
            <v>19.295081799363501</v>
          </cell>
          <cell r="F132">
            <v>19.888084926878001</v>
          </cell>
          <cell r="G132">
            <v>17.209102181936899</v>
          </cell>
          <cell r="H132">
            <v>25.819143762237999</v>
          </cell>
          <cell r="I132">
            <v>42.636584113948302</v>
          </cell>
          <cell r="J132">
            <v>33.733605545923702</v>
          </cell>
          <cell r="K132">
            <v>41.632441798971598</v>
          </cell>
          <cell r="L132">
            <v>28.9750816648403</v>
          </cell>
          <cell r="M132">
            <v>34.544983818770199</v>
          </cell>
          <cell r="N132">
            <v>35.8906187624751</v>
          </cell>
          <cell r="O132">
            <v>34.805025125628099</v>
          </cell>
          <cell r="P132">
            <v>44.858885096700803</v>
          </cell>
          <cell r="Q132">
            <v>53.606901366826797</v>
          </cell>
          <cell r="R132">
            <v>55.837718940936902</v>
          </cell>
          <cell r="S132">
            <v>59.092591434823497</v>
          </cell>
          <cell r="T132">
            <v>56.751535836177503</v>
          </cell>
          <cell r="U132">
            <v>51.553300492610902</v>
          </cell>
          <cell r="V132">
            <v>53.322797803771799</v>
          </cell>
          <cell r="W132">
            <v>53.933070454653397</v>
          </cell>
          <cell r="X132">
            <v>57.040168672415398</v>
          </cell>
          <cell r="Y132">
            <v>61.489773083279402</v>
          </cell>
          <cell r="Z132">
            <v>69.662717888351807</v>
          </cell>
          <cell r="AA132">
            <v>79.393789355218004</v>
          </cell>
          <cell r="AB132">
            <v>93.267836372040506</v>
          </cell>
        </row>
        <row r="133">
          <cell r="A133" t="str">
            <v>Philippines</v>
          </cell>
          <cell r="B133">
            <v>32.450397797394601</v>
          </cell>
          <cell r="C133">
            <v>35.646643186325903</v>
          </cell>
          <cell r="D133">
            <v>37.140160181533098</v>
          </cell>
          <cell r="E133">
            <v>33.212130449289603</v>
          </cell>
          <cell r="F133">
            <v>31.408479700356299</v>
          </cell>
          <cell r="G133">
            <v>30.7342662260038</v>
          </cell>
          <cell r="H133">
            <v>29.868362280208501</v>
          </cell>
          <cell r="I133">
            <v>33.195970171150201</v>
          </cell>
          <cell r="J133">
            <v>37.885488952487201</v>
          </cell>
          <cell r="K133">
            <v>42.647186045591702</v>
          </cell>
          <cell r="L133">
            <v>44.163995206306801</v>
          </cell>
          <cell r="M133">
            <v>45.321216184367103</v>
          </cell>
          <cell r="N133">
            <v>52.981536176930199</v>
          </cell>
          <cell r="O133">
            <v>54.368284426876301</v>
          </cell>
          <cell r="P133">
            <v>64.0844601244644</v>
          </cell>
          <cell r="Q133">
            <v>75.525140810747601</v>
          </cell>
          <cell r="R133">
            <v>84.371353323564705</v>
          </cell>
          <cell r="S133">
            <v>83.735984722460302</v>
          </cell>
          <cell r="T133">
            <v>66.596375287992302</v>
          </cell>
          <cell r="U133">
            <v>76.157135492992794</v>
          </cell>
          <cell r="V133">
            <v>75.912111286481206</v>
          </cell>
          <cell r="W133">
            <v>71.215635978910697</v>
          </cell>
          <cell r="X133">
            <v>76.813915317222893</v>
          </cell>
          <cell r="Y133">
            <v>79.633515773937702</v>
          </cell>
          <cell r="Z133">
            <v>86.7031089446659</v>
          </cell>
          <cell r="AA133">
            <v>98.371437488304096</v>
          </cell>
          <cell r="AB133">
            <v>116.93142487794201</v>
          </cell>
        </row>
        <row r="134">
          <cell r="A134" t="str">
            <v>Poland</v>
          </cell>
          <cell r="B134">
            <v>56.619031126710802</v>
          </cell>
          <cell r="C134">
            <v>53.6467450742987</v>
          </cell>
          <cell r="D134">
            <v>65.186675978413803</v>
          </cell>
          <cell r="E134">
            <v>75.406143415442102</v>
          </cell>
          <cell r="F134">
            <v>75.507124765757595</v>
          </cell>
          <cell r="G134">
            <v>70.775149597333893</v>
          </cell>
          <cell r="H134">
            <v>73.676593389791606</v>
          </cell>
          <cell r="I134">
            <v>63.714433709016802</v>
          </cell>
          <cell r="J134">
            <v>68.612173738032695</v>
          </cell>
          <cell r="K134">
            <v>66.895203739531198</v>
          </cell>
          <cell r="L134">
            <v>62.084055522613703</v>
          </cell>
          <cell r="M134">
            <v>80.451494283198002</v>
          </cell>
          <cell r="N134">
            <v>88.712882620540199</v>
          </cell>
          <cell r="O134">
            <v>90.365963598812996</v>
          </cell>
          <cell r="P134">
            <v>103.682715963959</v>
          </cell>
          <cell r="Q134">
            <v>139.09499257548299</v>
          </cell>
          <cell r="R134">
            <v>156.66078249582799</v>
          </cell>
          <cell r="S134">
            <v>157.081565471836</v>
          </cell>
          <cell r="T134">
            <v>171.99584967226701</v>
          </cell>
          <cell r="U134">
            <v>167.94160050409599</v>
          </cell>
          <cell r="V134">
            <v>171.319206699798</v>
          </cell>
          <cell r="W134">
            <v>190.33325191137999</v>
          </cell>
          <cell r="X134">
            <v>198.029047677411</v>
          </cell>
          <cell r="Y134">
            <v>216.54454987271501</v>
          </cell>
          <cell r="Z134">
            <v>252.66776135741699</v>
          </cell>
          <cell r="AA134">
            <v>303.16112278966199</v>
          </cell>
          <cell r="AB134">
            <v>338.689226207741</v>
          </cell>
        </row>
        <row r="135">
          <cell r="A135" t="str">
            <v>Portugal</v>
          </cell>
          <cell r="B135">
            <v>31.182448995806102</v>
          </cell>
          <cell r="C135">
            <v>31.0574017432135</v>
          </cell>
          <cell r="D135">
            <v>29.337343759990201</v>
          </cell>
          <cell r="E135">
            <v>27.031762108226001</v>
          </cell>
          <cell r="F135">
            <v>24.816989169458001</v>
          </cell>
          <cell r="G135">
            <v>26.040699214740801</v>
          </cell>
          <cell r="H135">
            <v>36.214597441185902</v>
          </cell>
          <cell r="I135">
            <v>45.3157422393422</v>
          </cell>
          <cell r="J135">
            <v>53.012353798024101</v>
          </cell>
          <cell r="K135">
            <v>57.192325509248398</v>
          </cell>
          <cell r="L135">
            <v>75.967643886939001</v>
          </cell>
          <cell r="M135">
            <v>85.975529329857494</v>
          </cell>
          <cell r="N135">
            <v>103.394305734393</v>
          </cell>
          <cell r="O135">
            <v>90.981852595443797</v>
          </cell>
          <cell r="P135">
            <v>95.335351904494999</v>
          </cell>
          <cell r="Q135">
            <v>113.017501155877</v>
          </cell>
          <cell r="R135">
            <v>117.658164006004</v>
          </cell>
          <cell r="S135">
            <v>112.133986208808</v>
          </cell>
          <cell r="T135">
            <v>118.602858597666</v>
          </cell>
          <cell r="U135">
            <v>121.822512180945</v>
          </cell>
          <cell r="V135">
            <v>112.980036781167</v>
          </cell>
          <cell r="W135">
            <v>115.811620236</v>
          </cell>
          <cell r="X135">
            <v>127.906087650667</v>
          </cell>
          <cell r="Y135">
            <v>156.711884274</v>
          </cell>
          <cell r="Z135">
            <v>179.37696266333299</v>
          </cell>
          <cell r="AA135">
            <v>185.644154157</v>
          </cell>
          <cell r="AB135">
            <v>194.988763877439</v>
          </cell>
        </row>
        <row r="136">
          <cell r="A136" t="str">
            <v>Qatar</v>
          </cell>
          <cell r="B136">
            <v>7.8291663488375196</v>
          </cell>
          <cell r="C136">
            <v>8.6612641713323004</v>
          </cell>
          <cell r="D136">
            <v>7.5967036927240201</v>
          </cell>
          <cell r="E136">
            <v>6.4675826045082196</v>
          </cell>
          <cell r="F136">
            <v>6.7043956658644701</v>
          </cell>
          <cell r="G136">
            <v>6.2717036566992403</v>
          </cell>
          <cell r="H136">
            <v>4.9500000851495001</v>
          </cell>
          <cell r="I136">
            <v>5.2162088483950004</v>
          </cell>
          <cell r="J136">
            <v>5.0038465302170003</v>
          </cell>
          <cell r="K136">
            <v>5.2879120596968701</v>
          </cell>
          <cell r="L136">
            <v>7.36043956043956</v>
          </cell>
          <cell r="M136">
            <v>6.8835164835164804</v>
          </cell>
          <cell r="N136">
            <v>7.6461538461538501</v>
          </cell>
          <cell r="O136">
            <v>7.1565934065934096</v>
          </cell>
          <cell r="P136">
            <v>7.3744505494505503</v>
          </cell>
          <cell r="Q136">
            <v>8.1379120879120901</v>
          </cell>
          <cell r="R136">
            <v>9.0593406593406591</v>
          </cell>
          <cell r="S136">
            <v>11.2978021978022</v>
          </cell>
          <cell r="T136">
            <v>10.2554945054945</v>
          </cell>
          <cell r="U136">
            <v>12.393131868131899</v>
          </cell>
          <cell r="V136">
            <v>17.759890109890101</v>
          </cell>
          <cell r="W136">
            <v>17.538186813186801</v>
          </cell>
          <cell r="X136">
            <v>19.3634615384615</v>
          </cell>
          <cell r="Y136">
            <v>23.5337912087912</v>
          </cell>
          <cell r="Z136">
            <v>31.734065934065899</v>
          </cell>
          <cell r="AA136">
            <v>42.462912087912102</v>
          </cell>
          <cell r="AB136">
            <v>52.722252747252703</v>
          </cell>
        </row>
        <row r="137">
          <cell r="A137" t="str">
            <v>Romania</v>
          </cell>
          <cell r="B137">
            <v>45.591111283254598</v>
          </cell>
          <cell r="C137">
            <v>54.764042873445298</v>
          </cell>
          <cell r="D137">
            <v>54.818806916318799</v>
          </cell>
          <cell r="E137">
            <v>47.914799654945703</v>
          </cell>
          <cell r="F137">
            <v>38.718093855021898</v>
          </cell>
          <cell r="G137">
            <v>47.685673589009198</v>
          </cell>
          <cell r="H137">
            <v>51.914713606016399</v>
          </cell>
          <cell r="I137">
            <v>58.061413752833701</v>
          </cell>
          <cell r="J137">
            <v>60.026966606935297</v>
          </cell>
          <cell r="K137">
            <v>53.613613390000097</v>
          </cell>
          <cell r="L137">
            <v>38.247882300490403</v>
          </cell>
          <cell r="M137">
            <v>29.6249663948383</v>
          </cell>
          <cell r="N137">
            <v>19.5783122749251</v>
          </cell>
          <cell r="O137">
            <v>26.357142034949799</v>
          </cell>
          <cell r="P137">
            <v>30.072835991633902</v>
          </cell>
          <cell r="Q137">
            <v>35.477509201190301</v>
          </cell>
          <cell r="R137">
            <v>35.314735918987502</v>
          </cell>
          <cell r="S137">
            <v>35.153710043328502</v>
          </cell>
          <cell r="T137">
            <v>42.091994196651903</v>
          </cell>
          <cell r="U137">
            <v>35.729441811284502</v>
          </cell>
          <cell r="V137">
            <v>37.060252860350403</v>
          </cell>
          <cell r="W137">
            <v>40.1876663760466</v>
          </cell>
          <cell r="X137">
            <v>45.824818216816801</v>
          </cell>
          <cell r="Y137">
            <v>59.5063296217619</v>
          </cell>
          <cell r="Z137">
            <v>75.486660517970606</v>
          </cell>
          <cell r="AA137">
            <v>98.565709911926305</v>
          </cell>
          <cell r="AB137">
            <v>121.900832107947</v>
          </cell>
        </row>
        <row r="138">
          <cell r="A138" t="str">
            <v>Russian Federation</v>
          </cell>
          <cell r="B138" t="str">
            <v>..</v>
          </cell>
          <cell r="C138" t="str">
            <v>..</v>
          </cell>
          <cell r="D138" t="str">
            <v>..</v>
          </cell>
          <cell r="E138" t="str">
            <v>..</v>
          </cell>
          <cell r="F138" t="str">
            <v>..</v>
          </cell>
          <cell r="G138" t="str">
            <v>..</v>
          </cell>
          <cell r="H138" t="str">
            <v>..</v>
          </cell>
          <cell r="I138" t="str">
            <v>..</v>
          </cell>
          <cell r="J138" t="str">
            <v>..</v>
          </cell>
          <cell r="K138" t="str">
            <v>..</v>
          </cell>
          <cell r="L138" t="str">
            <v>..</v>
          </cell>
          <cell r="M138" t="str">
            <v>..</v>
          </cell>
          <cell r="N138">
            <v>85.571812743464704</v>
          </cell>
          <cell r="O138">
            <v>183.825825110778</v>
          </cell>
          <cell r="P138">
            <v>276.90134084271301</v>
          </cell>
          <cell r="Q138">
            <v>313.450968813457</v>
          </cell>
          <cell r="R138">
            <v>391.77484183578599</v>
          </cell>
          <cell r="S138">
            <v>404.94640846863501</v>
          </cell>
          <cell r="T138">
            <v>271.03778768869302</v>
          </cell>
          <cell r="U138">
            <v>195.90668882242699</v>
          </cell>
          <cell r="V138">
            <v>259.70161486548301</v>
          </cell>
          <cell r="W138">
            <v>306.58317071888501</v>
          </cell>
          <cell r="X138">
            <v>345.48592208417602</v>
          </cell>
          <cell r="Y138">
            <v>431.42888394838201</v>
          </cell>
          <cell r="Z138">
            <v>591.86088906154805</v>
          </cell>
          <cell r="AA138">
            <v>763.87758556167398</v>
          </cell>
          <cell r="AB138">
            <v>979.04842653096898</v>
          </cell>
        </row>
        <row r="139">
          <cell r="A139" t="str">
            <v>Rwanda</v>
          </cell>
          <cell r="B139">
            <v>1.31010369754502</v>
          </cell>
          <cell r="C139">
            <v>1.4872103085094499</v>
          </cell>
          <cell r="D139">
            <v>1.5865191401851599</v>
          </cell>
          <cell r="E139">
            <v>1.6947782292904501</v>
          </cell>
          <cell r="F139">
            <v>1.62373810375561</v>
          </cell>
          <cell r="G139">
            <v>1.92872827582544</v>
          </cell>
          <cell r="H139">
            <v>2.1848490194800001</v>
          </cell>
          <cell r="I139">
            <v>2.42599673231914</v>
          </cell>
          <cell r="J139">
            <v>2.5958307456403098</v>
          </cell>
          <cell r="K139">
            <v>2.7104086946106301</v>
          </cell>
          <cell r="L139">
            <v>2.59180992736077</v>
          </cell>
          <cell r="M139">
            <v>1.9119705929359101</v>
          </cell>
          <cell r="N139">
            <v>2.0289896552106899</v>
          </cell>
          <cell r="O139">
            <v>1.9715250560559801</v>
          </cell>
          <cell r="P139">
            <v>1.1783615230436999</v>
          </cell>
          <cell r="Q139">
            <v>1.29342422756599</v>
          </cell>
          <cell r="R139">
            <v>1.3836406401621399</v>
          </cell>
          <cell r="S139">
            <v>1.8464201136584499</v>
          </cell>
          <cell r="T139">
            <v>1.9805657978448901</v>
          </cell>
          <cell r="U139">
            <v>1.90890305651062</v>
          </cell>
          <cell r="V139">
            <v>1.7936469721400099</v>
          </cell>
          <cell r="W139">
            <v>1.70356846233781</v>
          </cell>
          <cell r="X139">
            <v>1.7320178297173101</v>
          </cell>
          <cell r="Y139">
            <v>1.6837790398985799</v>
          </cell>
          <cell r="Z139">
            <v>1.8347248454146901</v>
          </cell>
          <cell r="AA139">
            <v>2.1534937027456098</v>
          </cell>
          <cell r="AB139">
            <v>2.3969727267685599</v>
          </cell>
        </row>
        <row r="140">
          <cell r="A140" t="str">
            <v>Samoa</v>
          </cell>
          <cell r="B140">
            <v>0.10439508436754601</v>
          </cell>
          <cell r="C140">
            <v>9.8123931930852004E-2</v>
          </cell>
          <cell r="D140">
            <v>0.10063610552694401</v>
          </cell>
          <cell r="E140">
            <v>9.2867212074256897E-2</v>
          </cell>
          <cell r="F140">
            <v>9.1133059004930503E-2</v>
          </cell>
          <cell r="G140">
            <v>8.69917301318852E-2</v>
          </cell>
          <cell r="H140">
            <v>9.2432844390324301E-2</v>
          </cell>
          <cell r="I140">
            <v>0.102054244847316</v>
          </cell>
          <cell r="J140">
            <v>0.113852705407713</v>
          </cell>
          <cell r="K140">
            <v>0.116459365531522</v>
          </cell>
          <cell r="L140">
            <v>0.14994790712214301</v>
          </cell>
          <cell r="M140">
            <v>0.14523422689825499</v>
          </cell>
          <cell r="N140">
            <v>0.158873527546087</v>
          </cell>
          <cell r="O140">
            <v>0.16323648775331701</v>
          </cell>
          <cell r="P140">
            <v>0.12994830617221301</v>
          </cell>
          <cell r="Q140">
            <v>0.19913535945842101</v>
          </cell>
          <cell r="R140">
            <v>0.21240199008855301</v>
          </cell>
          <cell r="S140">
            <v>0.23060348589451701</v>
          </cell>
          <cell r="T140">
            <v>0.224039659337125</v>
          </cell>
          <cell r="U140">
            <v>0.21824084915369299</v>
          </cell>
          <cell r="V140">
            <v>0.21965962883128601</v>
          </cell>
          <cell r="W140">
            <v>0.23189434115282601</v>
          </cell>
          <cell r="X140">
            <v>0.25561162794521203</v>
          </cell>
          <cell r="Y140">
            <v>0.28375777745292602</v>
          </cell>
          <cell r="Z140">
            <v>0.30888200224874701</v>
          </cell>
          <cell r="AA140">
            <v>0.33993790434494098</v>
          </cell>
          <cell r="AB140">
            <v>0.36462734651141498</v>
          </cell>
        </row>
        <row r="141">
          <cell r="A141" t="str">
            <v>Sao Tome and Principe</v>
          </cell>
          <cell r="B141">
            <v>3.9027109389215699E-2</v>
          </cell>
          <cell r="C141">
            <v>4.9654976178174201E-2</v>
          </cell>
          <cell r="D141">
            <v>5.2514980640217201E-2</v>
          </cell>
          <cell r="E141">
            <v>5.2223922766414299E-2</v>
          </cell>
          <cell r="F141">
            <v>4.8353690589006598E-2</v>
          </cell>
          <cell r="G141">
            <v>5.1995557426796901E-2</v>
          </cell>
          <cell r="H141">
            <v>6.4246822536167397E-2</v>
          </cell>
          <cell r="I141">
            <v>5.5867582721358403E-2</v>
          </cell>
          <cell r="J141">
            <v>4.88862376373927E-2</v>
          </cell>
          <cell r="K141">
            <v>4.6019398834555199E-2</v>
          </cell>
          <cell r="L141">
            <v>5.7562919079021502E-2</v>
          </cell>
          <cell r="M141">
            <v>5.6954363355050303E-2</v>
          </cell>
          <cell r="N141">
            <v>4.5459793927555101E-2</v>
          </cell>
          <cell r="O141">
            <v>4.7618381726044497E-2</v>
          </cell>
          <cell r="P141">
            <v>4.9540831717607502E-2</v>
          </cell>
          <cell r="Q141">
            <v>4.54925000201973E-2</v>
          </cell>
          <cell r="R141">
            <v>4.48933272809805E-2</v>
          </cell>
          <cell r="S141">
            <v>4.3931846037770297E-2</v>
          </cell>
          <cell r="T141">
            <v>4.0563761216295E-2</v>
          </cell>
          <cell r="U141">
            <v>4.6932012923163402E-2</v>
          </cell>
          <cell r="V141">
            <v>4.6317964602420401E-2</v>
          </cell>
          <cell r="W141">
            <v>4.7725096573822103E-2</v>
          </cell>
          <cell r="X141">
            <v>5.35608798446566E-2</v>
          </cell>
          <cell r="Y141">
            <v>5.91164162665785E-2</v>
          </cell>
          <cell r="Z141">
            <v>6.4341759444940805E-2</v>
          </cell>
          <cell r="AA141">
            <v>7.1787750573766795E-2</v>
          </cell>
          <cell r="AB141">
            <v>7.9046475476070605E-2</v>
          </cell>
        </row>
        <row r="142">
          <cell r="A142" t="str">
            <v>Saudi Arabia</v>
          </cell>
          <cell r="B142">
            <v>164.29275623685001</v>
          </cell>
          <cell r="C142">
            <v>183.91220809932</v>
          </cell>
          <cell r="D142">
            <v>152.96031514444101</v>
          </cell>
          <cell r="E142">
            <v>128.85962373371899</v>
          </cell>
          <cell r="F142">
            <v>119.292849035187</v>
          </cell>
          <cell r="G142">
            <v>103.894106798743</v>
          </cell>
          <cell r="H142">
            <v>86.954443703369705</v>
          </cell>
          <cell r="I142">
            <v>85.696128170894497</v>
          </cell>
          <cell r="J142">
            <v>88.256074766355098</v>
          </cell>
          <cell r="K142">
            <v>95.344459279038702</v>
          </cell>
          <cell r="L142">
            <v>116.778104138852</v>
          </cell>
          <cell r="M142">
            <v>131.33564753004001</v>
          </cell>
          <cell r="N142">
            <v>136.30387182910499</v>
          </cell>
          <cell r="O142">
            <v>132.15113484646201</v>
          </cell>
          <cell r="P142">
            <v>134.32683578104101</v>
          </cell>
          <cell r="Q142">
            <v>142.45740987983999</v>
          </cell>
          <cell r="R142">
            <v>157.74312416555401</v>
          </cell>
          <cell r="S142">
            <v>164.993858477971</v>
          </cell>
          <cell r="T142">
            <v>145.96742323097499</v>
          </cell>
          <cell r="U142">
            <v>161.17196261682199</v>
          </cell>
          <cell r="V142">
            <v>188.69292389853101</v>
          </cell>
          <cell r="W142">
            <v>183.25687583444599</v>
          </cell>
          <cell r="X142">
            <v>188.80267022696901</v>
          </cell>
          <cell r="Y142">
            <v>214.85922563417901</v>
          </cell>
          <cell r="Z142">
            <v>250.673217623498</v>
          </cell>
          <cell r="AA142">
            <v>309.94472630173601</v>
          </cell>
          <cell r="AB142">
            <v>348.604123028267</v>
          </cell>
        </row>
        <row r="143">
          <cell r="A143" t="str">
            <v>Senegal</v>
          </cell>
          <cell r="B143">
            <v>3.5032754706053399</v>
          </cell>
          <cell r="C143">
            <v>3.1767886396646401</v>
          </cell>
          <cell r="D143">
            <v>3.1097370751955902</v>
          </cell>
          <cell r="E143">
            <v>2.7742428746470602</v>
          </cell>
          <cell r="F143">
            <v>2.7055772415199502</v>
          </cell>
          <cell r="G143">
            <v>2.9622196164939698</v>
          </cell>
          <cell r="H143">
            <v>4.1899317997944001</v>
          </cell>
          <cell r="I143">
            <v>5.0406510896778096</v>
          </cell>
          <cell r="J143">
            <v>4.9851230756325302</v>
          </cell>
          <cell r="K143">
            <v>4.9130389289255501</v>
          </cell>
          <cell r="L143">
            <v>5.7167450575571497</v>
          </cell>
          <cell r="M143">
            <v>5.61717430703857</v>
          </cell>
          <cell r="N143">
            <v>6.0049084558094501</v>
          </cell>
          <cell r="O143">
            <v>5.6788498973865904</v>
          </cell>
          <cell r="P143">
            <v>3.8771984903860099</v>
          </cell>
          <cell r="Q143">
            <v>4.8787213957699898</v>
          </cell>
          <cell r="R143">
            <v>5.0658321185382098</v>
          </cell>
          <cell r="S143">
            <v>4.6722589680318496</v>
          </cell>
          <cell r="T143">
            <v>5.0582248867778601</v>
          </cell>
          <cell r="U143">
            <v>5.1507988865769896</v>
          </cell>
          <cell r="V143">
            <v>4.6933343536924701</v>
          </cell>
          <cell r="W143">
            <v>4.8818359233186701</v>
          </cell>
          <cell r="X143">
            <v>5.35249970979942</v>
          </cell>
          <cell r="Y143">
            <v>6.8282332494118698</v>
          </cell>
          <cell r="Z143">
            <v>7.9578061916080003</v>
          </cell>
          <cell r="AA143">
            <v>8.6152864131973796</v>
          </cell>
          <cell r="AB143">
            <v>9.2420528858045898</v>
          </cell>
        </row>
        <row r="144">
          <cell r="A144" t="str">
            <v>Serbia and Montenegro</v>
          </cell>
          <cell r="B144" t="str">
            <v>..</v>
          </cell>
          <cell r="C144" t="str">
            <v>..</v>
          </cell>
          <cell r="D144" t="str">
            <v>..</v>
          </cell>
          <cell r="E144" t="str">
            <v>..</v>
          </cell>
          <cell r="F144" t="str">
            <v>..</v>
          </cell>
          <cell r="G144" t="str">
            <v>..</v>
          </cell>
          <cell r="H144" t="str">
            <v>..</v>
          </cell>
          <cell r="I144" t="str">
            <v>..</v>
          </cell>
          <cell r="J144" t="str">
            <v>..</v>
          </cell>
          <cell r="K144" t="str">
            <v>..</v>
          </cell>
          <cell r="L144" t="str">
            <v>..</v>
          </cell>
          <cell r="M144" t="str">
            <v>..</v>
          </cell>
          <cell r="N144" t="str">
            <v>..</v>
          </cell>
          <cell r="O144" t="str">
            <v>..</v>
          </cell>
          <cell r="P144" t="str">
            <v>..</v>
          </cell>
          <cell r="Q144" t="str">
            <v>..</v>
          </cell>
          <cell r="R144" t="str">
            <v>..</v>
          </cell>
          <cell r="S144" t="str">
            <v>..</v>
          </cell>
          <cell r="T144">
            <v>16.0926464221874</v>
          </cell>
          <cell r="U144">
            <v>11.132937106405199</v>
          </cell>
          <cell r="V144">
            <v>8.9633246050937991</v>
          </cell>
          <cell r="W144">
            <v>11.758537858299601</v>
          </cell>
          <cell r="X144">
            <v>15.8314713297037</v>
          </cell>
          <cell r="Y144">
            <v>20.3396839185137</v>
          </cell>
          <cell r="Z144">
            <v>24.517897938345602</v>
          </cell>
          <cell r="AA144">
            <v>26.231505255507599</v>
          </cell>
          <cell r="AB144">
            <v>31.588885647207199</v>
          </cell>
        </row>
        <row r="145">
          <cell r="A145" t="str">
            <v>Seychelles</v>
          </cell>
          <cell r="B145">
            <v>0.147357211278102</v>
          </cell>
          <cell r="C145">
            <v>0.153905224008728</v>
          </cell>
          <cell r="D145">
            <v>0.14775944940743599</v>
          </cell>
          <cell r="E145">
            <v>0.14671375376795301</v>
          </cell>
          <cell r="F145">
            <v>0.151312527447619</v>
          </cell>
          <cell r="G145">
            <v>0.16888832821720401</v>
          </cell>
          <cell r="H145">
            <v>0.20785034321979001</v>
          </cell>
          <cell r="I145">
            <v>0.24926740571428599</v>
          </cell>
          <cell r="J145">
            <v>0.28382701779478398</v>
          </cell>
          <cell r="K145">
            <v>0.30483376729192102</v>
          </cell>
          <cell r="L145">
            <v>0.36858475894245701</v>
          </cell>
          <cell r="M145">
            <v>0.37435955608492599</v>
          </cell>
          <cell r="N145">
            <v>0.43365872705974201</v>
          </cell>
          <cell r="O145">
            <v>0.47391681945382602</v>
          </cell>
          <cell r="P145">
            <v>0.486441583100932</v>
          </cell>
          <cell r="Q145">
            <v>0.50821083578328397</v>
          </cell>
          <cell r="R145">
            <v>0.50305835010060396</v>
          </cell>
          <cell r="S145">
            <v>0.56295416978219703</v>
          </cell>
          <cell r="T145">
            <v>0.60835868451516495</v>
          </cell>
          <cell r="U145">
            <v>0.62297577638782797</v>
          </cell>
          <cell r="V145">
            <v>0.61487797123347199</v>
          </cell>
          <cell r="W145">
            <v>0.62225763083204699</v>
          </cell>
          <cell r="X145">
            <v>0.697514005389262</v>
          </cell>
          <cell r="Y145">
            <v>0.70570263823011103</v>
          </cell>
          <cell r="Z145">
            <v>0.69979999999999998</v>
          </cell>
          <cell r="AA145">
            <v>0.72261818181818205</v>
          </cell>
          <cell r="AB145">
            <v>0.74876323622406704</v>
          </cell>
        </row>
        <row r="146">
          <cell r="A146" t="str">
            <v>Sierra Leone</v>
          </cell>
          <cell r="B146">
            <v>1.1657960386867801</v>
          </cell>
          <cell r="C146">
            <v>1.24954867154774</v>
          </cell>
          <cell r="D146">
            <v>1.4049968875573799</v>
          </cell>
          <cell r="E146">
            <v>1.22143061691669</v>
          </cell>
          <cell r="F146">
            <v>1.41321543445813</v>
          </cell>
          <cell r="G146">
            <v>1.20264126300765</v>
          </cell>
          <cell r="H146">
            <v>0.90069172746497395</v>
          </cell>
          <cell r="I146">
            <v>0.78462300354315395</v>
          </cell>
          <cell r="J146">
            <v>1.2861964551751399</v>
          </cell>
          <cell r="K146">
            <v>1.18146696385248</v>
          </cell>
          <cell r="L146">
            <v>0.64964482122897105</v>
          </cell>
          <cell r="M146">
            <v>0.77999509047354298</v>
          </cell>
          <cell r="N146">
            <v>0.679977081081514</v>
          </cell>
          <cell r="O146">
            <v>0.76887373425050298</v>
          </cell>
          <cell r="P146">
            <v>0.91185067654574004</v>
          </cell>
          <cell r="Q146">
            <v>0.87215384615384595</v>
          </cell>
          <cell r="R146">
            <v>0.94170187347271295</v>
          </cell>
          <cell r="S146">
            <v>0.84987770413056196</v>
          </cell>
          <cell r="T146">
            <v>0.67237244343254798</v>
          </cell>
          <cell r="U146">
            <v>0.66939419133133804</v>
          </cell>
          <cell r="V146">
            <v>0.63587757342907603</v>
          </cell>
          <cell r="W146">
            <v>0.80566203110282097</v>
          </cell>
          <cell r="X146">
            <v>0.93580860812484501</v>
          </cell>
          <cell r="Y146">
            <v>0.99109588305031404</v>
          </cell>
          <cell r="Z146">
            <v>1.07304784883682</v>
          </cell>
          <cell r="AA146">
            <v>1.2147865114104699</v>
          </cell>
          <cell r="AB146">
            <v>1.4192404011200299</v>
          </cell>
        </row>
        <row r="147">
          <cell r="A147" t="str">
            <v>Singapore</v>
          </cell>
          <cell r="B147">
            <v>11.7302457765503</v>
          </cell>
          <cell r="C147">
            <v>13.9043006003887</v>
          </cell>
          <cell r="D147">
            <v>15.292998919519199</v>
          </cell>
          <cell r="E147">
            <v>17.4143063426868</v>
          </cell>
          <cell r="F147">
            <v>18.8242059645778</v>
          </cell>
          <cell r="G147">
            <v>17.7422448496303</v>
          </cell>
          <cell r="H147">
            <v>18.0074859365462</v>
          </cell>
          <cell r="I147">
            <v>20.571008001012999</v>
          </cell>
          <cell r="J147">
            <v>25.4210219014373</v>
          </cell>
          <cell r="K147">
            <v>30.1168819515363</v>
          </cell>
          <cell r="L147">
            <v>36.842412093570701</v>
          </cell>
          <cell r="M147">
            <v>43.165118231020799</v>
          </cell>
          <cell r="N147">
            <v>49.714890830587898</v>
          </cell>
          <cell r="O147">
            <v>58.158146501016802</v>
          </cell>
          <cell r="P147">
            <v>70.677935309146605</v>
          </cell>
          <cell r="Q147">
            <v>84.289619895934393</v>
          </cell>
          <cell r="R147">
            <v>92.551929642699506</v>
          </cell>
          <cell r="S147">
            <v>95.865261844000898</v>
          </cell>
          <cell r="T147">
            <v>82.398579510656205</v>
          </cell>
          <cell r="U147">
            <v>82.6107845431643</v>
          </cell>
          <cell r="V147">
            <v>92.716821123419095</v>
          </cell>
          <cell r="W147">
            <v>85.484610479580397</v>
          </cell>
          <cell r="X147">
            <v>88.068484008514901</v>
          </cell>
          <cell r="Y147">
            <v>92.349867503420001</v>
          </cell>
          <cell r="Z147">
            <v>107.405488607555</v>
          </cell>
          <cell r="AA147">
            <v>116.703912376701</v>
          </cell>
          <cell r="AB147">
            <v>132.154665419184</v>
          </cell>
        </row>
        <row r="148">
          <cell r="A148" t="str">
            <v>Slovak Republic</v>
          </cell>
          <cell r="B148">
            <v>40.411366095509401</v>
          </cell>
          <cell r="C148">
            <v>42.876817447540098</v>
          </cell>
          <cell r="D148">
            <v>43.0855821509154</v>
          </cell>
          <cell r="E148">
            <v>42.634353133323899</v>
          </cell>
          <cell r="F148">
            <v>38.613713805314703</v>
          </cell>
          <cell r="G148">
            <v>38.833864121894003</v>
          </cell>
          <cell r="H148">
            <v>45.558256264734602</v>
          </cell>
          <cell r="I148">
            <v>51.097247086498101</v>
          </cell>
          <cell r="J148">
            <v>50.683217756581001</v>
          </cell>
          <cell r="K148">
            <v>49.628402883162799</v>
          </cell>
          <cell r="L148">
            <v>44.939279359734897</v>
          </cell>
          <cell r="M148">
            <v>33.184327494727597</v>
          </cell>
          <cell r="N148">
            <v>11.7657465430656</v>
          </cell>
          <cell r="O148">
            <v>13.369060574589801</v>
          </cell>
          <cell r="P148">
            <v>15.467281270757899</v>
          </cell>
          <cell r="Q148">
            <v>19.696839425294201</v>
          </cell>
          <cell r="R148">
            <v>21.375351156492702</v>
          </cell>
          <cell r="S148">
            <v>21.5639866626314</v>
          </cell>
          <cell r="T148">
            <v>22.423229840988999</v>
          </cell>
          <cell r="U148">
            <v>20.6022878832446</v>
          </cell>
          <cell r="V148">
            <v>20.373953414547099</v>
          </cell>
          <cell r="W148">
            <v>21.108443453217099</v>
          </cell>
          <cell r="X148">
            <v>24.521590451554498</v>
          </cell>
          <cell r="Y148">
            <v>33.005021524057497</v>
          </cell>
          <cell r="Z148">
            <v>42.014508478779803</v>
          </cell>
          <cell r="AA148">
            <v>47.427917435703201</v>
          </cell>
          <cell r="AB148">
            <v>54.968807617508098</v>
          </cell>
        </row>
        <row r="149">
          <cell r="A149" t="str">
            <v>Slovenia</v>
          </cell>
          <cell r="B149">
            <v>7.4383791078617199</v>
          </cell>
          <cell r="C149">
            <v>7.3288758349705097</v>
          </cell>
          <cell r="D149">
            <v>6.3656380297314303</v>
          </cell>
          <cell r="E149">
            <v>4.7070528192422403</v>
          </cell>
          <cell r="F149">
            <v>4.5084121462593103</v>
          </cell>
          <cell r="G149">
            <v>4.5574034838620303</v>
          </cell>
          <cell r="H149">
            <v>6.3337130274625997</v>
          </cell>
          <cell r="I149">
            <v>7.2581047109105903</v>
          </cell>
          <cell r="J149">
            <v>6.47873814321827</v>
          </cell>
          <cell r="K149">
            <v>10.4338099473363</v>
          </cell>
          <cell r="L149">
            <v>16.7773420900423</v>
          </cell>
          <cell r="M149">
            <v>28.5842917764211</v>
          </cell>
          <cell r="N149">
            <v>28.655961128681099</v>
          </cell>
          <cell r="O149">
            <v>24.722333657577401</v>
          </cell>
          <cell r="P149">
            <v>25.048606959930702</v>
          </cell>
          <cell r="Q149">
            <v>31.797629483011999</v>
          </cell>
          <cell r="R149">
            <v>28.9513171270297</v>
          </cell>
          <cell r="S149">
            <v>26.2464322168846</v>
          </cell>
          <cell r="T149">
            <v>27.091460047210798</v>
          </cell>
          <cell r="U149">
            <v>26.752546140958401</v>
          </cell>
          <cell r="V149">
            <v>22.687624042502598</v>
          </cell>
          <cell r="W149">
            <v>21.840691949841101</v>
          </cell>
          <cell r="X149">
            <v>23.663570213315701</v>
          </cell>
          <cell r="Y149">
            <v>28.818743345787201</v>
          </cell>
          <cell r="Z149">
            <v>32.738476114001898</v>
          </cell>
          <cell r="AA149">
            <v>34.407359030785798</v>
          </cell>
          <cell r="AB149">
            <v>37.340342675491399</v>
          </cell>
        </row>
        <row r="150">
          <cell r="A150" t="str">
            <v>Solomon Islands</v>
          </cell>
          <cell r="B150">
            <v>0.17710115934381199</v>
          </cell>
          <cell r="C150">
            <v>0.18765681424303399</v>
          </cell>
          <cell r="D150">
            <v>0.18683497054358</v>
          </cell>
          <cell r="E150">
            <v>0.17552080265245401</v>
          </cell>
          <cell r="F150">
            <v>0.16672525143164099</v>
          </cell>
          <cell r="G150">
            <v>0.14721263817271801</v>
          </cell>
          <cell r="H150">
            <v>0.12534349831307301</v>
          </cell>
          <cell r="I150">
            <v>0.15245595173816301</v>
          </cell>
          <cell r="J150">
            <v>0.168063754188714</v>
          </cell>
          <cell r="K150">
            <v>0.16020363259135001</v>
          </cell>
          <cell r="L150">
            <v>0.20135790589090499</v>
          </cell>
          <cell r="M150">
            <v>0.21406406966709099</v>
          </cell>
          <cell r="N150">
            <v>0.26057314605784399</v>
          </cell>
          <cell r="O150">
            <v>0.28270583700045199</v>
          </cell>
          <cell r="P150">
            <v>0.319735766088241</v>
          </cell>
          <cell r="Q150">
            <v>0.35720397079641703</v>
          </cell>
          <cell r="R150">
            <v>0.39042835146046201</v>
          </cell>
          <cell r="S150">
            <v>0.390689488448695</v>
          </cell>
          <cell r="T150">
            <v>0.32415533884373599</v>
          </cell>
          <cell r="U150">
            <v>0.33174251737077098</v>
          </cell>
          <cell r="V150">
            <v>0.29933347633291002</v>
          </cell>
          <cell r="W150">
            <v>0.27420128762667501</v>
          </cell>
          <cell r="X150">
            <v>0.22778947437559299</v>
          </cell>
          <cell r="Y150">
            <v>0.23148685737545599</v>
          </cell>
          <cell r="Z150">
            <v>0.26505193571326602</v>
          </cell>
          <cell r="AA150">
            <v>0.29402304224319298</v>
          </cell>
          <cell r="AB150">
            <v>0.32091119340413399</v>
          </cell>
        </row>
        <row r="151">
          <cell r="A151" t="str">
            <v>Somalia</v>
          </cell>
          <cell r="B151" t="str">
            <v>..</v>
          </cell>
          <cell r="C151" t="str">
            <v>..</v>
          </cell>
          <cell r="D151" t="str">
            <v>..</v>
          </cell>
          <cell r="E151" t="str">
            <v>..</v>
          </cell>
          <cell r="F151" t="str">
            <v>..</v>
          </cell>
          <cell r="G151" t="str">
            <v>..</v>
          </cell>
          <cell r="H151" t="str">
            <v>..</v>
          </cell>
          <cell r="I151" t="str">
            <v>..</v>
          </cell>
          <cell r="J151" t="str">
            <v>..</v>
          </cell>
          <cell r="K151" t="str">
            <v>..</v>
          </cell>
          <cell r="L151" t="str">
            <v>..</v>
          </cell>
          <cell r="M151" t="str">
            <v>..</v>
          </cell>
          <cell r="N151" t="str">
            <v>..</v>
          </cell>
          <cell r="O151" t="str">
            <v>..</v>
          </cell>
          <cell r="P151" t="str">
            <v>..</v>
          </cell>
          <cell r="Q151" t="str">
            <v>..</v>
          </cell>
          <cell r="R151" t="str">
            <v>..</v>
          </cell>
          <cell r="S151" t="str">
            <v>..</v>
          </cell>
          <cell r="T151" t="str">
            <v>..</v>
          </cell>
          <cell r="U151" t="str">
            <v>..</v>
          </cell>
          <cell r="V151" t="str">
            <v>..</v>
          </cell>
          <cell r="W151" t="str">
            <v>..</v>
          </cell>
          <cell r="X151" t="str">
            <v>..</v>
          </cell>
          <cell r="Y151" t="str">
            <v>..</v>
          </cell>
          <cell r="Z151" t="str">
            <v>..</v>
          </cell>
          <cell r="AA151" t="str">
            <v>..</v>
          </cell>
          <cell r="AB151" t="str">
            <v>..</v>
          </cell>
        </row>
        <row r="152">
          <cell r="A152" t="str">
            <v>South Africa</v>
          </cell>
          <cell r="B152">
            <v>80.546995377503805</v>
          </cell>
          <cell r="C152">
            <v>82.796581196581201</v>
          </cell>
          <cell r="D152">
            <v>75.938852564692894</v>
          </cell>
          <cell r="E152">
            <v>84.687191454986106</v>
          </cell>
          <cell r="F152">
            <v>74.936640238530899</v>
          </cell>
          <cell r="G152">
            <v>57.2727680775618</v>
          </cell>
          <cell r="H152">
            <v>65.423691701335699</v>
          </cell>
          <cell r="I152">
            <v>85.792110821830306</v>
          </cell>
          <cell r="J152">
            <v>92.234885153568598</v>
          </cell>
          <cell r="K152">
            <v>95.978948974143805</v>
          </cell>
          <cell r="L152">
            <v>111.997526761217</v>
          </cell>
          <cell r="M152">
            <v>120.243398891666</v>
          </cell>
          <cell r="N152">
            <v>130.53198204516801</v>
          </cell>
          <cell r="O152">
            <v>130.447546453608</v>
          </cell>
          <cell r="P152">
            <v>135.81992844465699</v>
          </cell>
          <cell r="Q152">
            <v>151.11662531017399</v>
          </cell>
          <cell r="R152">
            <v>143.830648915371</v>
          </cell>
          <cell r="S152">
            <v>148.83554359386201</v>
          </cell>
          <cell r="T152">
            <v>134.21505531853401</v>
          </cell>
          <cell r="U152">
            <v>133.10480770803699</v>
          </cell>
          <cell r="V152">
            <v>132.96439952129001</v>
          </cell>
          <cell r="W152">
            <v>118.56272738896401</v>
          </cell>
          <cell r="X152">
            <v>111.130033756478</v>
          </cell>
          <cell r="Y152">
            <v>166.65472523695601</v>
          </cell>
          <cell r="Z152">
            <v>216.771887936247</v>
          </cell>
          <cell r="AA152">
            <v>241.93342030397801</v>
          </cell>
          <cell r="AB152">
            <v>255.15545572762699</v>
          </cell>
        </row>
        <row r="153">
          <cell r="A153" t="str">
            <v>Spain</v>
          </cell>
          <cell r="B153">
            <v>226.315873802542</v>
          </cell>
          <cell r="C153">
            <v>198.050447409393</v>
          </cell>
          <cell r="D153">
            <v>191.43883723424801</v>
          </cell>
          <cell r="E153">
            <v>167.25520212847701</v>
          </cell>
          <cell r="F153">
            <v>167.435658559275</v>
          </cell>
          <cell r="G153">
            <v>176.11362382835</v>
          </cell>
          <cell r="H153">
            <v>244.09077424454301</v>
          </cell>
          <cell r="I153">
            <v>309.47280977888602</v>
          </cell>
          <cell r="J153">
            <v>364.102205861632</v>
          </cell>
          <cell r="K153">
            <v>401.35901017509099</v>
          </cell>
          <cell r="L153">
            <v>520.40047584157799</v>
          </cell>
          <cell r="M153">
            <v>560.326102943563</v>
          </cell>
          <cell r="N153">
            <v>612.89864139641202</v>
          </cell>
          <cell r="O153">
            <v>513.16521972087196</v>
          </cell>
          <cell r="P153">
            <v>515.81246301190095</v>
          </cell>
          <cell r="Q153">
            <v>597.27845435002905</v>
          </cell>
          <cell r="R153">
            <v>622.65041663339002</v>
          </cell>
          <cell r="S153">
            <v>573.37592127357402</v>
          </cell>
          <cell r="T153">
            <v>601.62493465954401</v>
          </cell>
          <cell r="U153">
            <v>618.69096149965503</v>
          </cell>
          <cell r="V153">
            <v>582.37666769833299</v>
          </cell>
          <cell r="W153">
            <v>609.63109928666699</v>
          </cell>
          <cell r="X153">
            <v>688.67612284833297</v>
          </cell>
          <cell r="Y153">
            <v>884.90757440250002</v>
          </cell>
          <cell r="Z153">
            <v>1044.50729024167</v>
          </cell>
          <cell r="AA153">
            <v>1127.9750935249999</v>
          </cell>
          <cell r="AB153">
            <v>1225.7501735197</v>
          </cell>
        </row>
        <row r="154">
          <cell r="A154" t="str">
            <v>Sri Lanka</v>
          </cell>
          <cell r="B154">
            <v>4.0018749243982104</v>
          </cell>
          <cell r="C154">
            <v>4.4167619245557503</v>
          </cell>
          <cell r="D154">
            <v>4.76830674610801</v>
          </cell>
          <cell r="E154">
            <v>5.1473138382306196</v>
          </cell>
          <cell r="F154">
            <v>6.0335927791222401</v>
          </cell>
          <cell r="G154">
            <v>5.9684348365457502</v>
          </cell>
          <cell r="H154">
            <v>6.3961748065871804</v>
          </cell>
          <cell r="I154">
            <v>6.6605798123721502</v>
          </cell>
          <cell r="J154">
            <v>6.9615931423792503</v>
          </cell>
          <cell r="K154">
            <v>6.9878491968818501</v>
          </cell>
          <cell r="L154">
            <v>8.0319663862050206</v>
          </cell>
          <cell r="M154">
            <v>9.0000362568434795</v>
          </cell>
          <cell r="N154">
            <v>9.7030946534450209</v>
          </cell>
          <cell r="O154">
            <v>10.338215892323101</v>
          </cell>
          <cell r="P154">
            <v>11.718756244922901</v>
          </cell>
          <cell r="Q154">
            <v>13.0292935469464</v>
          </cell>
          <cell r="R154">
            <v>13.8973752464975</v>
          </cell>
          <cell r="S154">
            <v>15.090752790022099</v>
          </cell>
          <cell r="T154">
            <v>15.7949438468836</v>
          </cell>
          <cell r="U154">
            <v>15.6573505230023</v>
          </cell>
          <cell r="V154">
            <v>16.331862796130199</v>
          </cell>
          <cell r="W154">
            <v>15.745687547492301</v>
          </cell>
          <cell r="X154">
            <v>16.536178682741198</v>
          </cell>
          <cell r="Y154">
            <v>18.246413703912499</v>
          </cell>
          <cell r="Z154">
            <v>20.054863182600698</v>
          </cell>
          <cell r="AA154">
            <v>23.534174584340398</v>
          </cell>
          <cell r="AB154">
            <v>26.794458818220601</v>
          </cell>
        </row>
        <row r="155">
          <cell r="A155" t="str">
            <v>St. Kitts and Nevis</v>
          </cell>
          <cell r="B155">
            <v>4.7962966969310898E-2</v>
          </cell>
          <cell r="C155">
            <v>5.51111152073974E-2</v>
          </cell>
          <cell r="D155">
            <v>6.1740752669846397E-2</v>
          </cell>
          <cell r="E155">
            <v>5.1629635254869501E-2</v>
          </cell>
          <cell r="F155">
            <v>6.0148155081583297E-2</v>
          </cell>
          <cell r="G155">
            <v>6.7037039252792599E-2</v>
          </cell>
          <cell r="H155">
            <v>7.8851849655718897E-2</v>
          </cell>
          <cell r="I155">
            <v>9.0185186992129504E-2</v>
          </cell>
          <cell r="J155">
            <v>0.10688889720901</v>
          </cell>
          <cell r="K155">
            <v>0.14322223233784101</v>
          </cell>
          <cell r="L155">
            <v>0.15919814814814801</v>
          </cell>
          <cell r="M155">
            <v>0.164533333333333</v>
          </cell>
          <cell r="N155">
            <v>0.18181481481481501</v>
          </cell>
          <cell r="O155">
            <v>0.19834074074074101</v>
          </cell>
          <cell r="P155">
            <v>0.22174074074074099</v>
          </cell>
          <cell r="Q155">
            <v>0.23062962962962999</v>
          </cell>
          <cell r="R155">
            <v>0.245737037037037</v>
          </cell>
          <cell r="S155">
            <v>0.27491851851851801</v>
          </cell>
          <cell r="T155">
            <v>0.287122222222222</v>
          </cell>
          <cell r="U155">
            <v>0.30502962962962998</v>
          </cell>
          <cell r="V155">
            <v>0.32957777777777802</v>
          </cell>
          <cell r="W155">
            <v>0.34472222222222199</v>
          </cell>
          <cell r="X155">
            <v>0.35524451851851901</v>
          </cell>
          <cell r="Y155">
            <v>0.366325925925926</v>
          </cell>
          <cell r="Z155">
            <v>0.40569148148148099</v>
          </cell>
          <cell r="AA155">
            <v>0.44226296296296302</v>
          </cell>
          <cell r="AB155">
            <v>0.48668087407407401</v>
          </cell>
        </row>
        <row r="156">
          <cell r="A156" t="str">
            <v>St. Lucia</v>
          </cell>
          <cell r="B156">
            <v>0.13340742972025499</v>
          </cell>
          <cell r="C156">
            <v>0.152259288338048</v>
          </cell>
          <cell r="D156">
            <v>0.14359261743326501</v>
          </cell>
          <cell r="E156">
            <v>0.154518547475683</v>
          </cell>
          <cell r="F156">
            <v>0.197074105444977</v>
          </cell>
          <cell r="G156">
            <v>0.22290530159272401</v>
          </cell>
          <cell r="H156">
            <v>0.2702711239483</v>
          </cell>
          <cell r="I156">
            <v>0.29591943204483601</v>
          </cell>
          <cell r="J156">
            <v>0.337213402260162</v>
          </cell>
          <cell r="K156">
            <v>0.381739753581401</v>
          </cell>
          <cell r="L156">
            <v>0.41561330016385201</v>
          </cell>
          <cell r="M156">
            <v>0.44741176728266102</v>
          </cell>
          <cell r="N156">
            <v>0.49612928282413399</v>
          </cell>
          <cell r="O156">
            <v>0.49774817178991598</v>
          </cell>
          <cell r="P156">
            <v>0.51773335792434605</v>
          </cell>
          <cell r="Q156">
            <v>0.55270743365959996</v>
          </cell>
          <cell r="R156">
            <v>0.56827224921370401</v>
          </cell>
          <cell r="S156">
            <v>0.57783206448258495</v>
          </cell>
          <cell r="T156">
            <v>0.63498558571575003</v>
          </cell>
          <cell r="U156">
            <v>0.67052743925574898</v>
          </cell>
          <cell r="V156">
            <v>0.68534818070043801</v>
          </cell>
          <cell r="W156">
            <v>0.66439632785342595</v>
          </cell>
          <cell r="X156">
            <v>0.68212595832516798</v>
          </cell>
          <cell r="Y156">
            <v>0.71567781177064704</v>
          </cell>
          <cell r="Z156">
            <v>0.76319114736074301</v>
          </cell>
          <cell r="AA156">
            <v>0.88240004191175003</v>
          </cell>
          <cell r="AB156">
            <v>0.93319572247256299</v>
          </cell>
        </row>
        <row r="157">
          <cell r="A157" t="str">
            <v>St. Vincent and the Grenadines</v>
          </cell>
          <cell r="B157">
            <v>6.0839368951516197E-2</v>
          </cell>
          <cell r="C157">
            <v>7.4800008836871906E-2</v>
          </cell>
          <cell r="D157">
            <v>8.5448158242992303E-2</v>
          </cell>
          <cell r="E157">
            <v>9.4044455554854994E-2</v>
          </cell>
          <cell r="F157">
            <v>0.103488891976667</v>
          </cell>
          <cell r="G157">
            <v>0.112881484849505</v>
          </cell>
          <cell r="H157">
            <v>0.127974077892413</v>
          </cell>
          <cell r="I157">
            <v>0.14232963387629199</v>
          </cell>
          <cell r="J157">
            <v>0.16457407898443999</v>
          </cell>
          <cell r="K157">
            <v>0.17729630158625301</v>
          </cell>
          <cell r="L157">
            <v>0.198207413321285</v>
          </cell>
          <cell r="M157">
            <v>0.21249259893269401</v>
          </cell>
          <cell r="N157">
            <v>0.23318889584650199</v>
          </cell>
          <cell r="O157">
            <v>0.23877408119833099</v>
          </cell>
          <cell r="P157">
            <v>0.243757653569247</v>
          </cell>
          <cell r="Q157">
            <v>0.26648148943243899</v>
          </cell>
          <cell r="R157">
            <v>0.28151482321431998</v>
          </cell>
          <cell r="S157">
            <v>0.29529260140318198</v>
          </cell>
          <cell r="T157">
            <v>0.32067824134723</v>
          </cell>
          <cell r="U157">
            <v>0.331837576917203</v>
          </cell>
          <cell r="V157">
            <v>0.33501482481058897</v>
          </cell>
          <cell r="W157">
            <v>0.34548149178954801</v>
          </cell>
          <cell r="X157">
            <v>0.36541906645849498</v>
          </cell>
          <cell r="Y157">
            <v>0.38238527437212</v>
          </cell>
          <cell r="Z157">
            <v>0.40785927142848</v>
          </cell>
          <cell r="AA157">
            <v>0.43015927209383997</v>
          </cell>
          <cell r="AB157">
            <v>0.465582185076928</v>
          </cell>
        </row>
        <row r="158">
          <cell r="A158" t="str">
            <v>Sudan</v>
          </cell>
          <cell r="B158">
            <v>9.9019996836483397</v>
          </cell>
          <cell r="C158">
            <v>7.1088887409810697</v>
          </cell>
          <cell r="D158">
            <v>5.1692308891454601</v>
          </cell>
          <cell r="E158">
            <v>7.0599987116229199</v>
          </cell>
          <cell r="F158">
            <v>8.7007680057000005</v>
          </cell>
          <cell r="G158">
            <v>6.0385624132270896</v>
          </cell>
          <cell r="H158">
            <v>8.0564002990722798</v>
          </cell>
          <cell r="I158">
            <v>13.025356986585001</v>
          </cell>
          <cell r="J158">
            <v>10.3980003568331</v>
          </cell>
          <cell r="K158">
            <v>18.347111234323499</v>
          </cell>
          <cell r="L158">
            <v>24.4444444444444</v>
          </cell>
          <cell r="M158">
            <v>27.5227857142857</v>
          </cell>
          <cell r="N158">
            <v>3.3761721930653898</v>
          </cell>
          <cell r="O158">
            <v>5.7121529641017004</v>
          </cell>
          <cell r="P158">
            <v>4.3680798639986804</v>
          </cell>
          <cell r="Q158">
            <v>7.3201069296945898</v>
          </cell>
          <cell r="R158">
            <v>8.7654641923057692</v>
          </cell>
          <cell r="S158">
            <v>11.6754612928054</v>
          </cell>
          <cell r="T158">
            <v>11.3266758549494</v>
          </cell>
          <cell r="U158">
            <v>10.7225205754232</v>
          </cell>
          <cell r="V158">
            <v>12.365418685587301</v>
          </cell>
          <cell r="W158">
            <v>13.380171720021499</v>
          </cell>
          <cell r="X158">
            <v>14.9757366103689</v>
          </cell>
          <cell r="Y158">
            <v>17.7803021665888</v>
          </cell>
          <cell r="Z158">
            <v>21.690532855377</v>
          </cell>
          <cell r="AA158">
            <v>27.8950247280141</v>
          </cell>
          <cell r="AB158">
            <v>37.564039124844797</v>
          </cell>
        </row>
        <row r="159">
          <cell r="A159" t="str">
            <v>Suriname</v>
          </cell>
          <cell r="B159">
            <v>1.1370788001226499</v>
          </cell>
          <cell r="C159">
            <v>1.2758023046776701</v>
          </cell>
          <cell r="D159">
            <v>1.31152476920864</v>
          </cell>
          <cell r="E159">
            <v>1.26824445182476</v>
          </cell>
          <cell r="F159">
            <v>1.2378065849809601</v>
          </cell>
          <cell r="G159">
            <v>1.23656877839598</v>
          </cell>
          <cell r="H159">
            <v>1.3082897675429499</v>
          </cell>
          <cell r="I159">
            <v>1.4312690056919899</v>
          </cell>
          <cell r="J159">
            <v>1.67172219864824</v>
          </cell>
          <cell r="K159">
            <v>2.1347892476738002</v>
          </cell>
          <cell r="L159">
            <v>0.40284264021373201</v>
          </cell>
          <cell r="M159">
            <v>0.44425729751071202</v>
          </cell>
          <cell r="N159">
            <v>0.41168094167446401</v>
          </cell>
          <cell r="O159">
            <v>0.32469933623637998</v>
          </cell>
          <cell r="P159">
            <v>0.60496480200297698</v>
          </cell>
          <cell r="Q159">
            <v>0.69361249013274595</v>
          </cell>
          <cell r="R159">
            <v>0.86085692859592799</v>
          </cell>
          <cell r="S159">
            <v>0.92411475711004998</v>
          </cell>
          <cell r="T159">
            <v>1.1099726212994201</v>
          </cell>
          <cell r="U159">
            <v>0.88602460856349996</v>
          </cell>
          <cell r="V159">
            <v>0.88993532100086703</v>
          </cell>
          <cell r="W159">
            <v>0.76361766307732604</v>
          </cell>
          <cell r="X159">
            <v>1.07989565159057</v>
          </cell>
          <cell r="Y159">
            <v>1.2710328640612301</v>
          </cell>
          <cell r="Z159">
            <v>1.4930710705207599</v>
          </cell>
          <cell r="AA159">
            <v>1.7775299196935399</v>
          </cell>
          <cell r="AB159">
            <v>2.1124069317954302</v>
          </cell>
        </row>
        <row r="160">
          <cell r="A160" t="str">
            <v>Swaziland</v>
          </cell>
          <cell r="B160">
            <v>0.542593560500084</v>
          </cell>
          <cell r="C160">
            <v>0.57560172129129195</v>
          </cell>
          <cell r="D160">
            <v>0.50542916137110805</v>
          </cell>
          <cell r="E160">
            <v>0.52111159742039803</v>
          </cell>
          <cell r="F160">
            <v>0.46053582400109</v>
          </cell>
          <cell r="G160">
            <v>0.36741251512316297</v>
          </cell>
          <cell r="H160">
            <v>0.452411000164476</v>
          </cell>
          <cell r="I160">
            <v>0.584477106999999</v>
          </cell>
          <cell r="J160">
            <v>0.69581683558333296</v>
          </cell>
          <cell r="K160">
            <v>0.69854403450000102</v>
          </cell>
          <cell r="L160">
            <v>0.859905893333335</v>
          </cell>
          <cell r="M160">
            <v>0.91019054933333499</v>
          </cell>
          <cell r="N160">
            <v>1.0025855825000001</v>
          </cell>
          <cell r="O160">
            <v>1.06270353191333</v>
          </cell>
          <cell r="P160">
            <v>1.1463578924443301</v>
          </cell>
          <cell r="Q160">
            <v>1.3646292424031701</v>
          </cell>
          <cell r="R160">
            <v>1.3313085686866699</v>
          </cell>
          <cell r="S160">
            <v>1.4365149512083299</v>
          </cell>
          <cell r="T160">
            <v>1.3573296540941699</v>
          </cell>
          <cell r="U160">
            <v>1.3770982038449999</v>
          </cell>
          <cell r="V160">
            <v>1.3896442835926399</v>
          </cell>
          <cell r="W160">
            <v>1.2607199730329799</v>
          </cell>
          <cell r="X160">
            <v>1.19431369752294</v>
          </cell>
          <cell r="Y160">
            <v>1.9065395851785301</v>
          </cell>
          <cell r="Z160">
            <v>2.3861145134033102</v>
          </cell>
          <cell r="AA160">
            <v>2.6085939462446599</v>
          </cell>
          <cell r="AB160">
            <v>2.6369185294117599</v>
          </cell>
        </row>
        <row r="161">
          <cell r="A161" t="str">
            <v>Sweden</v>
          </cell>
          <cell r="B161">
            <v>131.09496071101401</v>
          </cell>
          <cell r="C161">
            <v>120.30267124029299</v>
          </cell>
          <cell r="D161">
            <v>106.434933549229</v>
          </cell>
          <cell r="E161">
            <v>97.008076067475102</v>
          </cell>
          <cell r="F161">
            <v>100.922253716008</v>
          </cell>
          <cell r="G161">
            <v>105.947918432528</v>
          </cell>
          <cell r="H161">
            <v>139.73676707943801</v>
          </cell>
          <cell r="I161">
            <v>170.30577665232599</v>
          </cell>
          <cell r="J161">
            <v>192.45661123058301</v>
          </cell>
          <cell r="K161">
            <v>202.82184720276601</v>
          </cell>
          <cell r="L161">
            <v>242.84766498449099</v>
          </cell>
          <cell r="M161">
            <v>256.34355528349198</v>
          </cell>
          <cell r="N161">
            <v>266.223851502169</v>
          </cell>
          <cell r="O161">
            <v>200.48775059273399</v>
          </cell>
          <cell r="P161">
            <v>215.56231197067601</v>
          </cell>
          <cell r="Q161">
            <v>251.034379226716</v>
          </cell>
          <cell r="R161">
            <v>272.84967992316302</v>
          </cell>
          <cell r="S161">
            <v>249.68461718560101</v>
          </cell>
          <cell r="T161">
            <v>250.02741894557701</v>
          </cell>
          <cell r="U161">
            <v>253.88137359737101</v>
          </cell>
          <cell r="V161">
            <v>242.792005612043</v>
          </cell>
          <cell r="W161">
            <v>221.87864005907801</v>
          </cell>
          <cell r="X161">
            <v>244.31389179036699</v>
          </cell>
          <cell r="Y161">
            <v>304.85402336357998</v>
          </cell>
          <cell r="Z161">
            <v>349.55738607513899</v>
          </cell>
          <cell r="AA161">
            <v>358.48131142331101</v>
          </cell>
          <cell r="AB161">
            <v>385.29267322534298</v>
          </cell>
        </row>
        <row r="162">
          <cell r="A162" t="str">
            <v>Switzerland</v>
          </cell>
          <cell r="B162">
            <v>109.397812125375</v>
          </cell>
          <cell r="C162">
            <v>100.557876339155</v>
          </cell>
          <cell r="D162">
            <v>102.187066835812</v>
          </cell>
          <cell r="E162">
            <v>101.78971963536</v>
          </cell>
          <cell r="F162">
            <v>97.426045512578199</v>
          </cell>
          <cell r="G162">
            <v>99.477584314279497</v>
          </cell>
          <cell r="H162">
            <v>142.04508413335299</v>
          </cell>
          <cell r="I162">
            <v>177.23770933623501</v>
          </cell>
          <cell r="J162">
            <v>191.97430899736599</v>
          </cell>
          <cell r="K162">
            <v>184.898139139016</v>
          </cell>
          <cell r="L162">
            <v>236.91554927907401</v>
          </cell>
          <cell r="M162">
            <v>240.33891454968301</v>
          </cell>
          <cell r="N162">
            <v>250.275714103442</v>
          </cell>
          <cell r="O162">
            <v>242.613225417292</v>
          </cell>
          <cell r="P162">
            <v>269.55571510721802</v>
          </cell>
          <cell r="Q162">
            <v>315.27611433391502</v>
          </cell>
          <cell r="R162">
            <v>302.88297416384398</v>
          </cell>
          <cell r="S162">
            <v>262.36100703470601</v>
          </cell>
          <cell r="T162">
            <v>269.598559889483</v>
          </cell>
          <cell r="U162">
            <v>265.22953442730199</v>
          </cell>
          <cell r="V162">
            <v>246.321504460684</v>
          </cell>
          <cell r="W162">
            <v>250.57030650783801</v>
          </cell>
          <cell r="X162">
            <v>277.11345651626903</v>
          </cell>
          <cell r="Y162">
            <v>323.065294743734</v>
          </cell>
          <cell r="Z162">
            <v>360.15157294890503</v>
          </cell>
          <cell r="AA162">
            <v>366.51428576173498</v>
          </cell>
          <cell r="AB162">
            <v>377.239674282409</v>
          </cell>
        </row>
        <row r="163">
          <cell r="A163" t="str">
            <v>Syrian Arab Republic</v>
          </cell>
          <cell r="B163">
            <v>12.979747295258599</v>
          </cell>
          <cell r="C163">
            <v>16.652405653212899</v>
          </cell>
          <cell r="D163">
            <v>17.4146841612298</v>
          </cell>
          <cell r="E163">
            <v>18.6491099837591</v>
          </cell>
          <cell r="F163">
            <v>19.1709929513361</v>
          </cell>
          <cell r="G163">
            <v>21.1768454298393</v>
          </cell>
          <cell r="H163">
            <v>25.428245050647401</v>
          </cell>
          <cell r="I163">
            <v>32.4966931034621</v>
          </cell>
          <cell r="J163">
            <v>16.537511896600702</v>
          </cell>
          <cell r="K163">
            <v>9.8487514822554498</v>
          </cell>
          <cell r="L163">
            <v>12.3029802842733</v>
          </cell>
          <cell r="M163">
            <v>14.156428946312101</v>
          </cell>
          <cell r="N163">
            <v>13.682913538099699</v>
          </cell>
          <cell r="O163">
            <v>13.6436337654856</v>
          </cell>
          <cell r="P163">
            <v>15.152528915317699</v>
          </cell>
          <cell r="Q163">
            <v>16.644967700249801</v>
          </cell>
          <cell r="R163">
            <v>17.834532448809799</v>
          </cell>
          <cell r="S163">
            <v>16.645774736243801</v>
          </cell>
          <cell r="T163">
            <v>16.184052650614198</v>
          </cell>
          <cell r="U163">
            <v>16.834366253138601</v>
          </cell>
          <cell r="V163">
            <v>19.860650879566801</v>
          </cell>
          <cell r="W163">
            <v>21.017070616658302</v>
          </cell>
          <cell r="X163">
            <v>22.780284028495</v>
          </cell>
          <cell r="Y163">
            <v>22.718637462376801</v>
          </cell>
          <cell r="Z163">
            <v>24.702503347452101</v>
          </cell>
          <cell r="AA163">
            <v>27.369068488986901</v>
          </cell>
          <cell r="AB163">
            <v>31.5045703753118</v>
          </cell>
        </row>
        <row r="164">
          <cell r="A164" t="str">
            <v>Taiwan, China</v>
          </cell>
          <cell r="B164">
            <v>42.289821450486798</v>
          </cell>
          <cell r="C164">
            <v>49.230619037544301</v>
          </cell>
          <cell r="D164">
            <v>49.627089368928203</v>
          </cell>
          <cell r="E164">
            <v>53.472902831827703</v>
          </cell>
          <cell r="F164">
            <v>60.424608359366601</v>
          </cell>
          <cell r="G164">
            <v>63.432916544899101</v>
          </cell>
          <cell r="H164">
            <v>76.850350221291393</v>
          </cell>
          <cell r="I164">
            <v>104.072303950269</v>
          </cell>
          <cell r="J164">
            <v>125.89176340973</v>
          </cell>
          <cell r="K164">
            <v>152.87445740055799</v>
          </cell>
          <cell r="L164">
            <v>164.78863028380999</v>
          </cell>
          <cell r="M164">
            <v>184.37093315897999</v>
          </cell>
          <cell r="N164">
            <v>218.69405795581</v>
          </cell>
          <cell r="O164">
            <v>231.03355169999901</v>
          </cell>
          <cell r="P164">
            <v>252.28251618316699</v>
          </cell>
          <cell r="Q164">
            <v>274.022432739522</v>
          </cell>
          <cell r="R164">
            <v>289.34147319938597</v>
          </cell>
          <cell r="S164">
            <v>300.81791325366299</v>
          </cell>
          <cell r="T164">
            <v>276.321080683719</v>
          </cell>
          <cell r="U164">
            <v>298.82523092184499</v>
          </cell>
          <cell r="V164">
            <v>321.37351385924097</v>
          </cell>
          <cell r="W164">
            <v>291.88927554585803</v>
          </cell>
          <cell r="X164">
            <v>294.87567349531298</v>
          </cell>
          <cell r="Y164">
            <v>299.60562662895302</v>
          </cell>
          <cell r="Z164">
            <v>322.29854594863201</v>
          </cell>
          <cell r="AA164">
            <v>346.65082771002301</v>
          </cell>
          <cell r="AB164">
            <v>355.70750886198903</v>
          </cell>
        </row>
        <row r="165">
          <cell r="A165" t="str">
            <v>Tajikistan</v>
          </cell>
          <cell r="B165" t="str">
            <v>..</v>
          </cell>
          <cell r="C165" t="str">
            <v>..</v>
          </cell>
          <cell r="D165" t="str">
            <v>..</v>
          </cell>
          <cell r="E165" t="str">
            <v>..</v>
          </cell>
          <cell r="F165" t="str">
            <v>..</v>
          </cell>
          <cell r="G165" t="str">
            <v>..</v>
          </cell>
          <cell r="H165" t="str">
            <v>..</v>
          </cell>
          <cell r="I165" t="str">
            <v>..</v>
          </cell>
          <cell r="J165" t="str">
            <v>..</v>
          </cell>
          <cell r="K165" t="str">
            <v>..</v>
          </cell>
          <cell r="L165" t="str">
            <v>..</v>
          </cell>
          <cell r="M165" t="str">
            <v>..</v>
          </cell>
          <cell r="N165">
            <v>0.291336029014093</v>
          </cell>
          <cell r="O165">
            <v>0.67798032991945101</v>
          </cell>
          <cell r="P165">
            <v>0.82936571892584199</v>
          </cell>
          <cell r="Q165">
            <v>0.56930146789796299</v>
          </cell>
          <cell r="R165">
            <v>1.0516937064923999</v>
          </cell>
          <cell r="S165">
            <v>1.1212847784345401</v>
          </cell>
          <cell r="T165">
            <v>1.3200311595338099</v>
          </cell>
          <cell r="U165">
            <v>1.0866857431408901</v>
          </cell>
          <cell r="V165">
            <v>0.99096809580400202</v>
          </cell>
          <cell r="W165">
            <v>1.05684880460324</v>
          </cell>
          <cell r="X165">
            <v>1.21189187753816</v>
          </cell>
          <cell r="Y165">
            <v>1.5547349802250501</v>
          </cell>
          <cell r="Z165">
            <v>2.07321842318215</v>
          </cell>
          <cell r="AA165">
            <v>2.3107440381832798</v>
          </cell>
          <cell r="AB165">
            <v>2.8113260973802299</v>
          </cell>
        </row>
        <row r="166">
          <cell r="A166" t="str">
            <v>Tanzania</v>
          </cell>
          <cell r="B166">
            <v>5.5718330569921104</v>
          </cell>
          <cell r="C166">
            <v>6.6643783510625498</v>
          </cell>
          <cell r="D166">
            <v>7.6517803807381002</v>
          </cell>
          <cell r="E166">
            <v>7.8369759065841196</v>
          </cell>
          <cell r="F166">
            <v>7.1302652887356199</v>
          </cell>
          <cell r="G166">
            <v>6.4339083158053203</v>
          </cell>
          <cell r="H166">
            <v>8.1343317858036208</v>
          </cell>
          <cell r="I166">
            <v>4.0074965875629402</v>
          </cell>
          <cell r="J166">
            <v>6.1544777779333399</v>
          </cell>
          <cell r="K166">
            <v>5.3067576186884002</v>
          </cell>
          <cell r="L166">
            <v>4.2586537475648498</v>
          </cell>
          <cell r="M166">
            <v>4.95652947618178</v>
          </cell>
          <cell r="N166">
            <v>4.60136710221356</v>
          </cell>
          <cell r="O166">
            <v>4.2577491548844</v>
          </cell>
          <cell r="P166">
            <v>4.5108529717638302</v>
          </cell>
          <cell r="Q166">
            <v>5.6310073383724397</v>
          </cell>
          <cell r="R166">
            <v>6.4630620121794298</v>
          </cell>
          <cell r="S166">
            <v>7.61503018867925</v>
          </cell>
          <cell r="T166">
            <v>8.3648277764606505</v>
          </cell>
          <cell r="U166">
            <v>8.6345924669428307</v>
          </cell>
          <cell r="V166">
            <v>9.0792960873555497</v>
          </cell>
          <cell r="W166">
            <v>9.4426107348468893</v>
          </cell>
          <cell r="X166">
            <v>9.7921435189871406</v>
          </cell>
          <cell r="Y166">
            <v>10.276061854710999</v>
          </cell>
          <cell r="Z166">
            <v>11.338690120504101</v>
          </cell>
          <cell r="AA166">
            <v>12.6068552492364</v>
          </cell>
          <cell r="AB166">
            <v>12.7872122534515</v>
          </cell>
        </row>
        <row r="167">
          <cell r="A167" t="str">
            <v>Thailand</v>
          </cell>
          <cell r="B167">
            <v>32.353377154337302</v>
          </cell>
          <cell r="C167">
            <v>34.847911285808301</v>
          </cell>
          <cell r="D167">
            <v>36.590963430993099</v>
          </cell>
          <cell r="E167">
            <v>40.043106342157202</v>
          </cell>
          <cell r="F167">
            <v>41.798734553983202</v>
          </cell>
          <cell r="G167">
            <v>38.900399729253401</v>
          </cell>
          <cell r="H167">
            <v>43.0965809294145</v>
          </cell>
          <cell r="I167">
            <v>50.535045891151498</v>
          </cell>
          <cell r="J167">
            <v>61.666953289264001</v>
          </cell>
          <cell r="K167">
            <v>72.2511876217511</v>
          </cell>
          <cell r="L167">
            <v>85.640026515762401</v>
          </cell>
          <cell r="M167">
            <v>96.187556037250204</v>
          </cell>
          <cell r="N167">
            <v>109.426058327319</v>
          </cell>
          <cell r="O167">
            <v>121.795521009697</v>
          </cell>
          <cell r="P167">
            <v>144.307793240557</v>
          </cell>
          <cell r="Q167">
            <v>168.01856224982299</v>
          </cell>
          <cell r="R167">
            <v>181.94762666986799</v>
          </cell>
          <cell r="S167">
            <v>150.89145305781699</v>
          </cell>
          <cell r="T167">
            <v>111.859659430401</v>
          </cell>
          <cell r="U167">
            <v>122.629745730968</v>
          </cell>
          <cell r="V167">
            <v>122.725247705559</v>
          </cell>
          <cell r="W167">
            <v>115.536405150354</v>
          </cell>
          <cell r="X167">
            <v>126.876918690024</v>
          </cell>
          <cell r="Y167">
            <v>142.640054927991</v>
          </cell>
          <cell r="Z167">
            <v>161.34901430734499</v>
          </cell>
          <cell r="AA167">
            <v>176.221706973278</v>
          </cell>
          <cell r="AB167">
            <v>206.25791974656801</v>
          </cell>
        </row>
        <row r="168">
          <cell r="A168" t="str">
            <v>Timor-Leste</v>
          </cell>
          <cell r="B168" t="str">
            <v>..</v>
          </cell>
          <cell r="C168" t="str">
            <v>..</v>
          </cell>
          <cell r="D168" t="str">
            <v>..</v>
          </cell>
          <cell r="E168" t="str">
            <v>..</v>
          </cell>
          <cell r="F168" t="str">
            <v>..</v>
          </cell>
          <cell r="G168" t="str">
            <v>..</v>
          </cell>
          <cell r="H168" t="str">
            <v>..</v>
          </cell>
          <cell r="I168" t="str">
            <v>..</v>
          </cell>
          <cell r="J168" t="str">
            <v>..</v>
          </cell>
          <cell r="K168" t="str">
            <v>..</v>
          </cell>
          <cell r="L168" t="str">
            <v>..</v>
          </cell>
          <cell r="M168" t="str">
            <v>..</v>
          </cell>
          <cell r="N168" t="str">
            <v>..</v>
          </cell>
          <cell r="O168" t="str">
            <v>..</v>
          </cell>
          <cell r="P168" t="str">
            <v>..</v>
          </cell>
          <cell r="Q168" t="str">
            <v>..</v>
          </cell>
          <cell r="R168" t="str">
            <v>..</v>
          </cell>
          <cell r="S168" t="str">
            <v>..</v>
          </cell>
          <cell r="T168" t="str">
            <v>..</v>
          </cell>
          <cell r="U168">
            <v>0.27013121372697402</v>
          </cell>
          <cell r="V168">
            <v>0.31630000000000003</v>
          </cell>
          <cell r="W168">
            <v>0.3679</v>
          </cell>
          <cell r="X168">
            <v>0.34329999999999999</v>
          </cell>
          <cell r="Y168">
            <v>0.3357</v>
          </cell>
          <cell r="Z168">
            <v>0.33860000000000001</v>
          </cell>
          <cell r="AA168">
            <v>0.34989999999999999</v>
          </cell>
          <cell r="AB168">
            <v>0.35572274123404801</v>
          </cell>
        </row>
        <row r="169">
          <cell r="A169" t="str">
            <v>Togo</v>
          </cell>
          <cell r="B169">
            <v>1.1424627923334301</v>
          </cell>
          <cell r="C169">
            <v>0.94866561815442096</v>
          </cell>
          <cell r="D169">
            <v>0.79979087591340403</v>
          </cell>
          <cell r="E169">
            <v>0.75065623773391299</v>
          </cell>
          <cell r="F169">
            <v>0.66316021412817805</v>
          </cell>
          <cell r="G169">
            <v>0.72067975351855496</v>
          </cell>
          <cell r="H169">
            <v>1.0609295265376799</v>
          </cell>
          <cell r="I169">
            <v>1.2490846720170401</v>
          </cell>
          <cell r="J169">
            <v>1.5178166942259299</v>
          </cell>
          <cell r="K169">
            <v>1.4892560249275399</v>
          </cell>
          <cell r="L169">
            <v>1.7890466359724899</v>
          </cell>
          <cell r="M169">
            <v>1.76759329596085</v>
          </cell>
          <cell r="N169">
            <v>1.85362732454316</v>
          </cell>
          <cell r="O169">
            <v>1.41282240577784</v>
          </cell>
          <cell r="P169">
            <v>1.09503882054378</v>
          </cell>
          <cell r="Q169">
            <v>1.4462060263737999</v>
          </cell>
          <cell r="R169">
            <v>1.58071172358882</v>
          </cell>
          <cell r="S169">
            <v>1.60975994850731</v>
          </cell>
          <cell r="T169">
            <v>1.52352446489652</v>
          </cell>
          <cell r="U169">
            <v>1.52878695426758</v>
          </cell>
          <cell r="V169">
            <v>1.29858520205881</v>
          </cell>
          <cell r="W169">
            <v>1.33358255793169</v>
          </cell>
          <cell r="X169">
            <v>1.47878229052148</v>
          </cell>
          <cell r="Y169">
            <v>1.6773540474629201</v>
          </cell>
          <cell r="Z169">
            <v>1.93990683320055</v>
          </cell>
          <cell r="AA169">
            <v>2.1117660833707701</v>
          </cell>
          <cell r="AB169">
            <v>2.2104077607359698</v>
          </cell>
        </row>
        <row r="170">
          <cell r="A170" t="str">
            <v>Tonga</v>
          </cell>
          <cell r="B170">
            <v>5.6081433643043799E-2</v>
          </cell>
          <cell r="C170">
            <v>6.2258808076529198E-2</v>
          </cell>
          <cell r="D170">
            <v>6.2052999946660303E-2</v>
          </cell>
          <cell r="E170">
            <v>6.0875948756832499E-2</v>
          </cell>
          <cell r="F170">
            <v>6.4212159437341002E-2</v>
          </cell>
          <cell r="G170">
            <v>6.0036476190785198E-2</v>
          </cell>
          <cell r="H170">
            <v>7.1350298398943898E-2</v>
          </cell>
          <cell r="I170">
            <v>7.7341602366520407E-2</v>
          </cell>
          <cell r="J170">
            <v>9.0926056077810999E-2</v>
          </cell>
          <cell r="K170">
            <v>0.110070557476212</v>
          </cell>
          <cell r="L170">
            <v>0.11304216441169899</v>
          </cell>
          <cell r="M170">
            <v>0.13503280151365599</v>
          </cell>
          <cell r="N170">
            <v>0.140232717243402</v>
          </cell>
          <cell r="O170">
            <v>0.14490605348845301</v>
          </cell>
          <cell r="P170">
            <v>0.14941713121693301</v>
          </cell>
          <cell r="Q170">
            <v>0.16081118930562199</v>
          </cell>
          <cell r="R170">
            <v>0.17458493600067301</v>
          </cell>
          <cell r="S170">
            <v>0.17297611152509099</v>
          </cell>
          <cell r="T170">
            <v>0.167164185898206</v>
          </cell>
          <cell r="U170">
            <v>0.155101485088258</v>
          </cell>
          <cell r="V170">
            <v>0.158134356848495</v>
          </cell>
          <cell r="W170">
            <v>0.14162418557678699</v>
          </cell>
          <cell r="X170">
            <v>0.142577775438747</v>
          </cell>
          <cell r="Y170">
            <v>0.15920269222838801</v>
          </cell>
          <cell r="Z170">
            <v>0.182078015714908</v>
          </cell>
          <cell r="AA170">
            <v>0.215388457520749</v>
          </cell>
          <cell r="AB170">
            <v>0.224055453623308</v>
          </cell>
        </row>
        <row r="171">
          <cell r="A171" t="str">
            <v>Trinidad and Tobago</v>
          </cell>
          <cell r="B171">
            <v>6.2357914188785797</v>
          </cell>
          <cell r="C171">
            <v>6.9922497221529696</v>
          </cell>
          <cell r="D171">
            <v>8.1402913432005608</v>
          </cell>
          <cell r="E171">
            <v>7.7638746914913401</v>
          </cell>
          <cell r="F171">
            <v>7.7570413584295403</v>
          </cell>
          <cell r="G171">
            <v>7.5296663674646096</v>
          </cell>
          <cell r="H171">
            <v>4.7943612381183103</v>
          </cell>
          <cell r="I171">
            <v>4.79775012709697</v>
          </cell>
          <cell r="J171">
            <v>4.5012240589435297</v>
          </cell>
          <cell r="K171">
            <v>4.3230352941176502</v>
          </cell>
          <cell r="L171">
            <v>5.0680705882352903</v>
          </cell>
          <cell r="M171">
            <v>5.2032235294117699</v>
          </cell>
          <cell r="N171">
            <v>5.3182588235294102</v>
          </cell>
          <cell r="O171">
            <v>4.5813599579899202</v>
          </cell>
          <cell r="P171">
            <v>4.9471815063893203</v>
          </cell>
          <cell r="Q171">
            <v>5.3292178965457104</v>
          </cell>
          <cell r="R171">
            <v>5.7595704959659804</v>
          </cell>
          <cell r="S171">
            <v>5.7377712171691497</v>
          </cell>
          <cell r="T171">
            <v>6.0433580041666604</v>
          </cell>
          <cell r="U171">
            <v>6.8076438793333303</v>
          </cell>
          <cell r="V171">
            <v>8.1565156001416703</v>
          </cell>
          <cell r="W171">
            <v>9.5045931534454393</v>
          </cell>
          <cell r="X171">
            <v>9.7091573083306599</v>
          </cell>
          <cell r="Y171">
            <v>12.022275828314701</v>
          </cell>
          <cell r="Z171">
            <v>13.5274038813264</v>
          </cell>
          <cell r="AA171">
            <v>16.211915800388599</v>
          </cell>
          <cell r="AB171">
            <v>19.934936507936499</v>
          </cell>
        </row>
        <row r="172">
          <cell r="A172" t="str">
            <v>Tunisia</v>
          </cell>
          <cell r="B172">
            <v>8.7419751357860704</v>
          </cell>
          <cell r="C172">
            <v>8.4285132450859308</v>
          </cell>
          <cell r="D172">
            <v>8.1334016737237498</v>
          </cell>
          <cell r="E172">
            <v>8.3501774849304393</v>
          </cell>
          <cell r="F172">
            <v>8.2548923766962297</v>
          </cell>
          <cell r="G172">
            <v>8.4100663922611307</v>
          </cell>
          <cell r="H172">
            <v>9.0181359897143292</v>
          </cell>
          <cell r="I172">
            <v>9.6962714228153892</v>
          </cell>
          <cell r="J172">
            <v>10.096292785504399</v>
          </cell>
          <cell r="K172">
            <v>10.101970240992999</v>
          </cell>
          <cell r="L172">
            <v>12.314357281111199</v>
          </cell>
          <cell r="M172">
            <v>13.0097339390007</v>
          </cell>
          <cell r="N172">
            <v>18.272274988692899</v>
          </cell>
          <cell r="O172">
            <v>14.608946896482999</v>
          </cell>
          <cell r="P172">
            <v>15.6324634242784</v>
          </cell>
          <cell r="Q172">
            <v>18.0289701839712</v>
          </cell>
          <cell r="R172">
            <v>19.587322786110501</v>
          </cell>
          <cell r="S172">
            <v>18.8970069626548</v>
          </cell>
          <cell r="T172">
            <v>19.835326182521499</v>
          </cell>
          <cell r="U172">
            <v>20.7603500504881</v>
          </cell>
          <cell r="V172">
            <v>19.455599300087499</v>
          </cell>
          <cell r="W172">
            <v>19.988322791408901</v>
          </cell>
          <cell r="X172">
            <v>21.053948232204899</v>
          </cell>
          <cell r="Y172">
            <v>25.000265174789099</v>
          </cell>
          <cell r="Z172">
            <v>28.129265355278999</v>
          </cell>
          <cell r="AA172">
            <v>28.958917835671301</v>
          </cell>
          <cell r="AB172">
            <v>30.619901838582301</v>
          </cell>
        </row>
        <row r="173">
          <cell r="A173" t="str">
            <v>Turkey</v>
          </cell>
          <cell r="B173">
            <v>70.119332003740894</v>
          </cell>
          <cell r="C173">
            <v>71.040533375736004</v>
          </cell>
          <cell r="D173">
            <v>64.546082497481194</v>
          </cell>
          <cell r="E173">
            <v>61.678317092703097</v>
          </cell>
          <cell r="F173">
            <v>59.990390704605801</v>
          </cell>
          <cell r="G173">
            <v>67.114863047808697</v>
          </cell>
          <cell r="H173">
            <v>75.495983572484306</v>
          </cell>
          <cell r="I173">
            <v>86.284064665127005</v>
          </cell>
          <cell r="J173">
            <v>89.217421322133205</v>
          </cell>
          <cell r="K173">
            <v>106.330150068213</v>
          </cell>
          <cell r="L173">
            <v>149.19726703359299</v>
          </cell>
          <cell r="M173">
            <v>147.75579482168999</v>
          </cell>
          <cell r="N173">
            <v>156.173118125982</v>
          </cell>
          <cell r="O173">
            <v>177.00378234755601</v>
          </cell>
          <cell r="P173">
            <v>128.08873056780399</v>
          </cell>
          <cell r="Q173">
            <v>166.442966293099</v>
          </cell>
          <cell r="R173">
            <v>178.06089849447301</v>
          </cell>
          <cell r="S173">
            <v>186.06096366755099</v>
          </cell>
          <cell r="T173">
            <v>197.586629043089</v>
          </cell>
          <cell r="U173">
            <v>181.689987645249</v>
          </cell>
          <cell r="V173">
            <v>198.23039419168299</v>
          </cell>
          <cell r="W173">
            <v>143.09610503356001</v>
          </cell>
          <cell r="X173">
            <v>182.973426327883</v>
          </cell>
          <cell r="Y173">
            <v>240.59631347464199</v>
          </cell>
          <cell r="Z173">
            <v>302.561408378198</v>
          </cell>
          <cell r="AA173">
            <v>362.46130461630003</v>
          </cell>
          <cell r="AB173">
            <v>392.42413112811897</v>
          </cell>
        </row>
        <row r="174">
          <cell r="A174" t="str">
            <v>Turkmenistan</v>
          </cell>
          <cell r="B174" t="str">
            <v>..</v>
          </cell>
          <cell r="C174" t="str">
            <v>..</v>
          </cell>
          <cell r="D174" t="str">
            <v>..</v>
          </cell>
          <cell r="E174" t="str">
            <v>..</v>
          </cell>
          <cell r="F174" t="str">
            <v>..</v>
          </cell>
          <cell r="G174" t="str">
            <v>..</v>
          </cell>
          <cell r="H174" t="str">
            <v>..</v>
          </cell>
          <cell r="I174" t="str">
            <v>..</v>
          </cell>
          <cell r="J174" t="str">
            <v>..</v>
          </cell>
          <cell r="K174" t="str">
            <v>..</v>
          </cell>
          <cell r="L174" t="str">
            <v>..</v>
          </cell>
          <cell r="M174" t="str">
            <v>..</v>
          </cell>
          <cell r="N174">
            <v>0.95061996705966001</v>
          </cell>
          <cell r="O174">
            <v>5.3627779198428902</v>
          </cell>
          <cell r="P174">
            <v>3.6333333333333302</v>
          </cell>
          <cell r="Q174">
            <v>5.8738738738738698</v>
          </cell>
          <cell r="R174">
            <v>2.3792817679558</v>
          </cell>
          <cell r="S174">
            <v>2.6811425209830899</v>
          </cell>
          <cell r="T174">
            <v>2.8618819051946902</v>
          </cell>
          <cell r="U174">
            <v>3.8571153846153798</v>
          </cell>
          <cell r="V174">
            <v>5.0221153846153799</v>
          </cell>
          <cell r="W174">
            <v>6.9334615384615397</v>
          </cell>
          <cell r="X174">
            <v>8.6999999999999993</v>
          </cell>
          <cell r="Y174">
            <v>11.4242307692308</v>
          </cell>
          <cell r="Z174">
            <v>14.195576923076899</v>
          </cell>
          <cell r="AA174">
            <v>17.174423076923102</v>
          </cell>
          <cell r="AB174">
            <v>21.845866153846199</v>
          </cell>
        </row>
        <row r="175">
          <cell r="A175" t="str">
            <v>Uganda</v>
          </cell>
          <cell r="B175">
            <v>4.6099590122603198</v>
          </cell>
          <cell r="C175">
            <v>7.4637444741896299</v>
          </cell>
          <cell r="D175">
            <v>5.1789247371928298</v>
          </cell>
          <cell r="E175">
            <v>5.9236067255473603</v>
          </cell>
          <cell r="F175">
            <v>4.5565928221620897</v>
          </cell>
          <cell r="G175">
            <v>4.1698706873309002</v>
          </cell>
          <cell r="H175">
            <v>4.1542634381374404</v>
          </cell>
          <cell r="I175">
            <v>6.6990606968917197</v>
          </cell>
          <cell r="J175">
            <v>6.9395052789787304</v>
          </cell>
          <cell r="K175">
            <v>5.62609916606496</v>
          </cell>
          <cell r="L175">
            <v>4.5892753882957802</v>
          </cell>
          <cell r="M175">
            <v>1.83543371677066</v>
          </cell>
          <cell r="N175">
            <v>2.7561185067384302</v>
          </cell>
          <cell r="O175">
            <v>3.0998329964046301</v>
          </cell>
          <cell r="P175">
            <v>3.82662453478228</v>
          </cell>
          <cell r="Q175">
            <v>5.5818892165538099</v>
          </cell>
          <cell r="R175">
            <v>5.8857953350527801</v>
          </cell>
          <cell r="S175">
            <v>6.1248606889524</v>
          </cell>
          <cell r="T175">
            <v>6.5762577467192198</v>
          </cell>
          <cell r="U175">
            <v>6.00766009917354</v>
          </cell>
          <cell r="V175">
            <v>5.9100236917645903</v>
          </cell>
          <cell r="W175">
            <v>5.6498800665586799</v>
          </cell>
          <cell r="X175">
            <v>5.8345259570674601</v>
          </cell>
          <cell r="Y175">
            <v>6.2429451078925</v>
          </cell>
          <cell r="Z175">
            <v>6.8174198114879099</v>
          </cell>
          <cell r="AA175">
            <v>8.7338409093309401</v>
          </cell>
          <cell r="AB175">
            <v>9.4426518469453207</v>
          </cell>
        </row>
        <row r="176">
          <cell r="A176" t="str">
            <v>Ukraine</v>
          </cell>
          <cell r="B176" t="str">
            <v>..</v>
          </cell>
          <cell r="C176" t="str">
            <v>..</v>
          </cell>
          <cell r="D176" t="str">
            <v>..</v>
          </cell>
          <cell r="E176" t="str">
            <v>..</v>
          </cell>
          <cell r="F176" t="str">
            <v>..</v>
          </cell>
          <cell r="G176" t="str">
            <v>..</v>
          </cell>
          <cell r="H176" t="str">
            <v>..</v>
          </cell>
          <cell r="I176" t="str">
            <v>..</v>
          </cell>
          <cell r="J176" t="str">
            <v>..</v>
          </cell>
          <cell r="K176" t="str">
            <v>..</v>
          </cell>
          <cell r="L176" t="str">
            <v>..</v>
          </cell>
          <cell r="M176" t="str">
            <v>..</v>
          </cell>
          <cell r="N176">
            <v>20.784329458197899</v>
          </cell>
          <cell r="O176">
            <v>29.654599999999999</v>
          </cell>
          <cell r="P176">
            <v>36.477848484848501</v>
          </cell>
          <cell r="Q176">
            <v>37.023036492887698</v>
          </cell>
          <cell r="R176">
            <v>44.596897020197297</v>
          </cell>
          <cell r="S176">
            <v>50.1490531302371</v>
          </cell>
          <cell r="T176">
            <v>41.891792568395303</v>
          </cell>
          <cell r="U176">
            <v>31.5687320821397</v>
          </cell>
          <cell r="V176">
            <v>31.261718319179401</v>
          </cell>
          <cell r="W176">
            <v>38.008637057443899</v>
          </cell>
          <cell r="X176">
            <v>42.392896031239403</v>
          </cell>
          <cell r="Y176">
            <v>50.132953288202998</v>
          </cell>
          <cell r="Z176">
            <v>64.883060725700304</v>
          </cell>
          <cell r="AA176">
            <v>86.044373185710995</v>
          </cell>
          <cell r="AB176">
            <v>106.072018742952</v>
          </cell>
        </row>
        <row r="177">
          <cell r="A177" t="str">
            <v>United Arab Emirates</v>
          </cell>
          <cell r="B177">
            <v>29.625623351427301</v>
          </cell>
          <cell r="C177">
            <v>32.9882861204796</v>
          </cell>
          <cell r="D177">
            <v>30.6763821425717</v>
          </cell>
          <cell r="E177">
            <v>28.1084164810819</v>
          </cell>
          <cell r="F177">
            <v>27.8646146172476</v>
          </cell>
          <cell r="G177">
            <v>27.349496437360099</v>
          </cell>
          <cell r="H177">
            <v>21.674203707275701</v>
          </cell>
          <cell r="I177">
            <v>23.798964103423401</v>
          </cell>
          <cell r="J177">
            <v>24.1895949222233</v>
          </cell>
          <cell r="K177">
            <v>27.921547233311799</v>
          </cell>
          <cell r="L177">
            <v>35.984996458730599</v>
          </cell>
          <cell r="M177">
            <v>33.1925796785617</v>
          </cell>
          <cell r="N177">
            <v>33.488068788423298</v>
          </cell>
          <cell r="O177">
            <v>36.720933537678803</v>
          </cell>
          <cell r="P177">
            <v>37.439124207036798</v>
          </cell>
          <cell r="Q177">
            <v>40.725608276072698</v>
          </cell>
          <cell r="R177">
            <v>48.005720512121997</v>
          </cell>
          <cell r="S177">
            <v>51.215527104331301</v>
          </cell>
          <cell r="T177">
            <v>48.514178352620803</v>
          </cell>
          <cell r="U177">
            <v>55.1814438393465</v>
          </cell>
          <cell r="V177">
            <v>70.221216473791699</v>
          </cell>
          <cell r="W177">
            <v>68.676848876786906</v>
          </cell>
          <cell r="X177">
            <v>75.284626957113701</v>
          </cell>
          <cell r="Y177">
            <v>88.578884955752201</v>
          </cell>
          <cell r="Z177">
            <v>103.78414091218499</v>
          </cell>
          <cell r="AA177">
            <v>130.255903335602</v>
          </cell>
          <cell r="AB177">
            <v>168.26258606382399</v>
          </cell>
        </row>
        <row r="178">
          <cell r="A178" t="str">
            <v>United Kingdom</v>
          </cell>
          <cell r="B178">
            <v>536.90580843586702</v>
          </cell>
          <cell r="C178">
            <v>513.37226211684595</v>
          </cell>
          <cell r="D178">
            <v>485.240411684469</v>
          </cell>
          <cell r="E178">
            <v>459.608020927523</v>
          </cell>
          <cell r="F178">
            <v>433.81816933813099</v>
          </cell>
          <cell r="G178">
            <v>460.54645470736602</v>
          </cell>
          <cell r="H178">
            <v>560.07673905425702</v>
          </cell>
          <cell r="I178">
            <v>688.68485842749999</v>
          </cell>
          <cell r="J178">
            <v>835.5205784625</v>
          </cell>
          <cell r="K178">
            <v>844.31768010333303</v>
          </cell>
          <cell r="L178">
            <v>996.15559413333301</v>
          </cell>
          <cell r="M178">
            <v>1038.7602718999999</v>
          </cell>
          <cell r="N178">
            <v>1080.45488637167</v>
          </cell>
          <cell r="O178">
            <v>965.28189734666705</v>
          </cell>
          <cell r="P178">
            <v>1042.98930969</v>
          </cell>
          <cell r="Q178">
            <v>1136.0966479333299</v>
          </cell>
          <cell r="R178">
            <v>1194.9691221066701</v>
          </cell>
          <cell r="S178">
            <v>1328.48835783</v>
          </cell>
          <cell r="T178">
            <v>1425.83253702</v>
          </cell>
          <cell r="U178">
            <v>1467.0286281025001</v>
          </cell>
          <cell r="V178">
            <v>1445.1922208349999</v>
          </cell>
          <cell r="W178">
            <v>1435.6255546325001</v>
          </cell>
          <cell r="X178">
            <v>1574.470198475</v>
          </cell>
          <cell r="Y178">
            <v>1814.6381745066701</v>
          </cell>
          <cell r="Z178">
            <v>2155.1621586000001</v>
          </cell>
          <cell r="AA178">
            <v>2230.6081367158299</v>
          </cell>
          <cell r="AB178">
            <v>2373.6851791499998</v>
          </cell>
        </row>
        <row r="179">
          <cell r="A179" t="str">
            <v>United States</v>
          </cell>
          <cell r="B179">
            <v>2789.5250027895299</v>
          </cell>
          <cell r="C179">
            <v>3128.42500312843</v>
          </cell>
          <cell r="D179">
            <v>3255.0250032550298</v>
          </cell>
          <cell r="E179">
            <v>3536.6750035366799</v>
          </cell>
          <cell r="F179">
            <v>3933.17500163882</v>
          </cell>
          <cell r="G179">
            <v>4220.25</v>
          </cell>
          <cell r="H179">
            <v>4462.8249999999998</v>
          </cell>
          <cell r="I179">
            <v>4739.4750000000004</v>
          </cell>
          <cell r="J179">
            <v>5103.75</v>
          </cell>
          <cell r="K179">
            <v>5484.35</v>
          </cell>
          <cell r="L179">
            <v>5803.0749999999998</v>
          </cell>
          <cell r="M179">
            <v>5995.9250000000002</v>
          </cell>
          <cell r="N179">
            <v>6337.75</v>
          </cell>
          <cell r="O179">
            <v>6657.4</v>
          </cell>
          <cell r="P179">
            <v>7072.2250000000004</v>
          </cell>
          <cell r="Q179">
            <v>7397.65</v>
          </cell>
          <cell r="R179">
            <v>7816.8249999999998</v>
          </cell>
          <cell r="S179">
            <v>8304.3250000000007</v>
          </cell>
          <cell r="T179">
            <v>8746.9750000000004</v>
          </cell>
          <cell r="U179">
            <v>9268.4249999999993</v>
          </cell>
          <cell r="V179">
            <v>9816.9750000000004</v>
          </cell>
          <cell r="W179">
            <v>10127.950000000001</v>
          </cell>
          <cell r="X179">
            <v>10469.6</v>
          </cell>
          <cell r="Y179">
            <v>10960.75</v>
          </cell>
          <cell r="Z179">
            <v>11712.475</v>
          </cell>
          <cell r="AA179">
            <v>12455.825000000001</v>
          </cell>
          <cell r="AB179">
            <v>13244.55</v>
          </cell>
        </row>
        <row r="180">
          <cell r="A180" t="str">
            <v>Uruguay</v>
          </cell>
          <cell r="B180">
            <v>10.140059736994999</v>
          </cell>
          <cell r="C180">
            <v>11.3172838689737</v>
          </cell>
          <cell r="D180">
            <v>9.2520491838072108</v>
          </cell>
          <cell r="E180">
            <v>5.0786624700225502</v>
          </cell>
          <cell r="F180">
            <v>4.8293836262984602</v>
          </cell>
          <cell r="G180">
            <v>4.7189295873470201</v>
          </cell>
          <cell r="H180">
            <v>5.8586155397733304</v>
          </cell>
          <cell r="I180">
            <v>7.3299382409467899</v>
          </cell>
          <cell r="J180">
            <v>7.5834922036578902</v>
          </cell>
          <cell r="K180">
            <v>7.9922186078437099</v>
          </cell>
          <cell r="L180">
            <v>9.2988071908168308</v>
          </cell>
          <cell r="M180">
            <v>11.2061758477999</v>
          </cell>
          <cell r="N180">
            <v>12.878150819996799</v>
          </cell>
          <cell r="O180">
            <v>15.0021382400392</v>
          </cell>
          <cell r="P180">
            <v>17.474590050721201</v>
          </cell>
          <cell r="Q180">
            <v>19.2976630965506</v>
          </cell>
          <cell r="R180">
            <v>20.515457255754601</v>
          </cell>
          <cell r="S180">
            <v>21.704001623978399</v>
          </cell>
          <cell r="T180">
            <v>22.3709583887062</v>
          </cell>
          <cell r="U180">
            <v>20.913375252440598</v>
          </cell>
          <cell r="V180">
            <v>20.085559801949199</v>
          </cell>
          <cell r="W180">
            <v>18.5606449126381</v>
          </cell>
          <cell r="X180">
            <v>12.0892537059913</v>
          </cell>
          <cell r="Y180">
            <v>11.210626974177201</v>
          </cell>
          <cell r="Z180">
            <v>13.2679973977425</v>
          </cell>
          <cell r="AA180">
            <v>16.877690073567098</v>
          </cell>
          <cell r="AB180">
            <v>19.2210197573811</v>
          </cell>
        </row>
        <row r="181">
          <cell r="A181" t="str">
            <v>Uzbekistan</v>
          </cell>
          <cell r="B181" t="str">
            <v>..</v>
          </cell>
          <cell r="C181" t="str">
            <v>..</v>
          </cell>
          <cell r="D181" t="str">
            <v>..</v>
          </cell>
          <cell r="E181" t="str">
            <v>..</v>
          </cell>
          <cell r="F181" t="str">
            <v>..</v>
          </cell>
          <cell r="G181" t="str">
            <v>..</v>
          </cell>
          <cell r="H181" t="str">
            <v>..</v>
          </cell>
          <cell r="I181" t="str">
            <v>..</v>
          </cell>
          <cell r="J181" t="str">
            <v>..</v>
          </cell>
          <cell r="K181" t="str">
            <v>..</v>
          </cell>
          <cell r="L181" t="str">
            <v>..</v>
          </cell>
          <cell r="M181" t="str">
            <v>..</v>
          </cell>
          <cell r="N181">
            <v>3.5709614135704899</v>
          </cell>
          <cell r="O181">
            <v>5.5018808911860004</v>
          </cell>
          <cell r="P181">
            <v>6.5213301150498797</v>
          </cell>
          <cell r="Q181">
            <v>10.1677564012872</v>
          </cell>
          <cell r="R181">
            <v>13.922375436300801</v>
          </cell>
          <cell r="S181">
            <v>14.7046106676083</v>
          </cell>
          <cell r="T181">
            <v>14.9481355902386</v>
          </cell>
          <cell r="U181">
            <v>17.041418664052699</v>
          </cell>
          <cell r="V181">
            <v>13.7173361625178</v>
          </cell>
          <cell r="W181">
            <v>11.6316943458627</v>
          </cell>
          <cell r="X181">
            <v>9.6570675833102992</v>
          </cell>
          <cell r="Y181">
            <v>10.128671285056599</v>
          </cell>
          <cell r="Z181">
            <v>12.0014530753682</v>
          </cell>
          <cell r="AA181">
            <v>13.6695664677547</v>
          </cell>
          <cell r="AB181">
            <v>16.0882491644625</v>
          </cell>
        </row>
        <row r="182">
          <cell r="A182" t="str">
            <v>Vanuatu</v>
          </cell>
          <cell r="B182">
            <v>0.108138398406475</v>
          </cell>
          <cell r="C182">
            <v>0.10152457160320399</v>
          </cell>
          <cell r="D182">
            <v>0.102166268610503</v>
          </cell>
          <cell r="E182">
            <v>0.104747876605656</v>
          </cell>
          <cell r="F182">
            <v>0.12751071592506399</v>
          </cell>
          <cell r="G182">
            <v>0.121221140517565</v>
          </cell>
          <cell r="H182">
            <v>0.11773876877273</v>
          </cell>
          <cell r="I182">
            <v>0.125130164109062</v>
          </cell>
          <cell r="J182">
            <v>0.14736055996893899</v>
          </cell>
          <cell r="K182">
            <v>0.14463702190039299</v>
          </cell>
          <cell r="L182">
            <v>0.156799456988896</v>
          </cell>
          <cell r="M182">
            <v>0.186934913403663</v>
          </cell>
          <cell r="N182">
            <v>0.19515825652670801</v>
          </cell>
          <cell r="O182">
            <v>0.20096507507113001</v>
          </cell>
          <cell r="P182">
            <v>0.219894005125845</v>
          </cell>
          <cell r="Q182">
            <v>0.23380170784097401</v>
          </cell>
          <cell r="R182">
            <v>0.245287379994999</v>
          </cell>
          <cell r="S182">
            <v>0.25588607466673302</v>
          </cell>
          <cell r="T182">
            <v>0.25426182115379498</v>
          </cell>
          <cell r="U182">
            <v>0.25100802235858199</v>
          </cell>
          <cell r="V182">
            <v>0.244557174237477</v>
          </cell>
          <cell r="W182">
            <v>0.23496258064516101</v>
          </cell>
          <cell r="X182">
            <v>0.229557346232594</v>
          </cell>
          <cell r="Y182">
            <v>0.27975475185334098</v>
          </cell>
          <cell r="Z182">
            <v>0.32973432328473001</v>
          </cell>
          <cell r="AA182">
            <v>0.367748579274573</v>
          </cell>
          <cell r="AB182">
            <v>0.38720681505801802</v>
          </cell>
        </row>
        <row r="183">
          <cell r="A183" t="str">
            <v>Venezuela, RB</v>
          </cell>
          <cell r="B183">
            <v>69.842745826633404</v>
          </cell>
          <cell r="C183">
            <v>78.369246919443</v>
          </cell>
          <cell r="D183">
            <v>79.999998222621997</v>
          </cell>
          <cell r="E183">
            <v>79.674755735149006</v>
          </cell>
          <cell r="F183">
            <v>59.8609764528412</v>
          </cell>
          <cell r="G183">
            <v>61.9654666666667</v>
          </cell>
          <cell r="H183">
            <v>60.516133230957799</v>
          </cell>
          <cell r="I183">
            <v>48.029034482758597</v>
          </cell>
          <cell r="J183">
            <v>60.226413793103397</v>
          </cell>
          <cell r="K183">
            <v>44.672020112392801</v>
          </cell>
          <cell r="L183">
            <v>48.392781316348199</v>
          </cell>
          <cell r="M183">
            <v>53.391915641476302</v>
          </cell>
          <cell r="N183">
            <v>60.409356725146203</v>
          </cell>
          <cell r="O183">
            <v>59.868276619099902</v>
          </cell>
          <cell r="P183">
            <v>58.338937457969102</v>
          </cell>
          <cell r="Q183">
            <v>77.320259887005605</v>
          </cell>
          <cell r="R183">
            <v>70.794716432088606</v>
          </cell>
          <cell r="S183">
            <v>85.837385778750999</v>
          </cell>
          <cell r="T183">
            <v>91.331203433162898</v>
          </cell>
          <cell r="U183">
            <v>97.976886247317097</v>
          </cell>
          <cell r="V183">
            <v>117.152783374759</v>
          </cell>
          <cell r="W183">
            <v>122.871560053369</v>
          </cell>
          <cell r="X183">
            <v>92.888895971158306</v>
          </cell>
          <cell r="Y183">
            <v>83.442413153235293</v>
          </cell>
          <cell r="Z183">
            <v>112.799899230439</v>
          </cell>
          <cell r="AA183">
            <v>143.443430273204</v>
          </cell>
          <cell r="AB183">
            <v>181.60807441860501</v>
          </cell>
        </row>
        <row r="184">
          <cell r="A184" t="str">
            <v>Vietnam</v>
          </cell>
          <cell r="B184">
            <v>27.846626139376198</v>
          </cell>
          <cell r="C184">
            <v>13.875014719423501</v>
          </cell>
          <cell r="D184">
            <v>18.404943852510002</v>
          </cell>
          <cell r="E184">
            <v>27.725834965200001</v>
          </cell>
          <cell r="F184">
            <v>48.176689869460503</v>
          </cell>
          <cell r="G184">
            <v>14.9992421681154</v>
          </cell>
          <cell r="H184">
            <v>33.872677273220503</v>
          </cell>
          <cell r="I184">
            <v>42.045011704520803</v>
          </cell>
          <cell r="J184">
            <v>23.234130859375</v>
          </cell>
          <cell r="K184">
            <v>6.2933109388464104</v>
          </cell>
          <cell r="L184">
            <v>6.4717448956846599</v>
          </cell>
          <cell r="M184">
            <v>7.6423965137307199</v>
          </cell>
          <cell r="N184">
            <v>9.86699775267188</v>
          </cell>
          <cell r="O184">
            <v>13.1809556626714</v>
          </cell>
          <cell r="P184">
            <v>16.2788181054263</v>
          </cell>
          <cell r="Q184">
            <v>20.737012318496401</v>
          </cell>
          <cell r="R184">
            <v>24.657335291472599</v>
          </cell>
          <cell r="S184">
            <v>26.843623395149901</v>
          </cell>
          <cell r="T184">
            <v>27.2095266807356</v>
          </cell>
          <cell r="U184">
            <v>28.6837279910111</v>
          </cell>
          <cell r="V184">
            <v>31.195607856503599</v>
          </cell>
          <cell r="W184">
            <v>32.504267041938803</v>
          </cell>
          <cell r="X184">
            <v>35.147899990615699</v>
          </cell>
          <cell r="Y184">
            <v>39.629851932787602</v>
          </cell>
          <cell r="Z184">
            <v>45.547853837178501</v>
          </cell>
          <cell r="AA184">
            <v>53.052506253770702</v>
          </cell>
          <cell r="AB184">
            <v>60.995258733934001</v>
          </cell>
        </row>
        <row r="185">
          <cell r="A185" t="str">
            <v>Yemen, Rep.</v>
          </cell>
          <cell r="B185">
            <v>3.96873651052899</v>
          </cell>
          <cell r="C185">
            <v>5.1160659443186596</v>
          </cell>
          <cell r="D185">
            <v>6.2154923407733902</v>
          </cell>
          <cell r="E185">
            <v>6.7985862443388898</v>
          </cell>
          <cell r="F185">
            <v>6.7384594650197798</v>
          </cell>
          <cell r="G185">
            <v>6.2282679332849504</v>
          </cell>
          <cell r="H185">
            <v>5.8175320894193501</v>
          </cell>
          <cell r="I185">
            <v>6.2551138878219197</v>
          </cell>
          <cell r="J185">
            <v>8.2802804168539907</v>
          </cell>
          <cell r="K185">
            <v>7.8105868378321901</v>
          </cell>
          <cell r="L185">
            <v>10.729960690480301</v>
          </cell>
          <cell r="M185">
            <v>12.5313905079101</v>
          </cell>
          <cell r="N185">
            <v>16.021898417985</v>
          </cell>
          <cell r="O185">
            <v>19.904579517069099</v>
          </cell>
          <cell r="P185">
            <v>25.861865112406299</v>
          </cell>
          <cell r="Q185">
            <v>12.7566172839506</v>
          </cell>
          <cell r="R185">
            <v>6.4250853989664503</v>
          </cell>
          <cell r="S185">
            <v>6.79724671307038</v>
          </cell>
          <cell r="T185">
            <v>6.2127907889670997</v>
          </cell>
          <cell r="U185">
            <v>7.5297760894571999</v>
          </cell>
          <cell r="V185">
            <v>9.56140372670807</v>
          </cell>
          <cell r="W185">
            <v>9.5326634655284792</v>
          </cell>
          <cell r="X185">
            <v>9.9845122350496105</v>
          </cell>
          <cell r="Y185">
            <v>11.8694097446194</v>
          </cell>
          <cell r="Z185">
            <v>13.5646911796631</v>
          </cell>
          <cell r="AA185">
            <v>15.193130920816101</v>
          </cell>
          <cell r="AB185">
            <v>18.699555547919701</v>
          </cell>
        </row>
        <row r="186">
          <cell r="A186" t="str">
            <v>Yugoslavia, FR (Serb./Mont.)</v>
          </cell>
          <cell r="B186" t="str">
            <v>..</v>
          </cell>
          <cell r="C186" t="str">
            <v>..</v>
          </cell>
          <cell r="D186" t="str">
            <v>..</v>
          </cell>
          <cell r="E186" t="str">
            <v>..</v>
          </cell>
          <cell r="F186" t="str">
            <v>..</v>
          </cell>
          <cell r="G186" t="str">
            <v>..</v>
          </cell>
          <cell r="H186" t="str">
            <v>..</v>
          </cell>
          <cell r="I186" t="str">
            <v>..</v>
          </cell>
          <cell r="J186" t="str">
            <v>..</v>
          </cell>
          <cell r="K186" t="str">
            <v>..</v>
          </cell>
          <cell r="L186" t="str">
            <v>..</v>
          </cell>
          <cell r="M186" t="str">
            <v>..</v>
          </cell>
          <cell r="N186" t="str">
            <v>..</v>
          </cell>
          <cell r="O186" t="str">
            <v>..</v>
          </cell>
          <cell r="P186" t="str">
            <v>..</v>
          </cell>
          <cell r="Q186" t="str">
            <v>..</v>
          </cell>
          <cell r="R186" t="str">
            <v>..</v>
          </cell>
          <cell r="S186" t="str">
            <v>..</v>
          </cell>
          <cell r="T186" t="str">
            <v>..</v>
          </cell>
          <cell r="U186" t="str">
            <v>..</v>
          </cell>
          <cell r="V186" t="str">
            <v>..</v>
          </cell>
          <cell r="W186" t="str">
            <v>..</v>
          </cell>
          <cell r="X186" t="str">
            <v>..</v>
          </cell>
          <cell r="Y186" t="str">
            <v>..</v>
          </cell>
          <cell r="Z186" t="str">
            <v>..</v>
          </cell>
          <cell r="AA186" t="str">
            <v>..</v>
          </cell>
          <cell r="AB186" t="str">
            <v>..</v>
          </cell>
        </row>
        <row r="187">
          <cell r="A187" t="str">
            <v>Zambia</v>
          </cell>
          <cell r="B187">
            <v>3.8857648</v>
          </cell>
          <cell r="C187">
            <v>4.0133260000000002</v>
          </cell>
          <cell r="D187">
            <v>3.8728935</v>
          </cell>
          <cell r="E187">
            <v>3.3431275999999999</v>
          </cell>
          <cell r="F187">
            <v>2.7480463000000102</v>
          </cell>
          <cell r="G187">
            <v>2.6060319999999999</v>
          </cell>
          <cell r="H187">
            <v>1.7954435</v>
          </cell>
          <cell r="I187">
            <v>2.225025</v>
          </cell>
          <cell r="J187">
            <v>3.7480768000000002</v>
          </cell>
          <cell r="K187">
            <v>3.9946358766468801</v>
          </cell>
          <cell r="L187">
            <v>3.7382878272640201</v>
          </cell>
          <cell r="M187">
            <v>3.3768100247524799</v>
          </cell>
          <cell r="N187">
            <v>3.3075725900116102</v>
          </cell>
          <cell r="O187">
            <v>3.2484131854644298</v>
          </cell>
          <cell r="P187">
            <v>3.3469765486329002</v>
          </cell>
          <cell r="Q187">
            <v>3.47037601720948</v>
          </cell>
          <cell r="R187">
            <v>3.2714472468056202</v>
          </cell>
          <cell r="S187">
            <v>3.9104467600795201</v>
          </cell>
          <cell r="T187">
            <v>3.23769895445681</v>
          </cell>
          <cell r="U187">
            <v>3.13189786129655</v>
          </cell>
          <cell r="V187">
            <v>3.2377226278014701</v>
          </cell>
          <cell r="W187">
            <v>3.6399834520748899</v>
          </cell>
          <cell r="X187">
            <v>3.77538611495953</v>
          </cell>
          <cell r="Y187">
            <v>4.3259768977702899</v>
          </cell>
          <cell r="Z187">
            <v>5.4395554227457499</v>
          </cell>
          <cell r="AA187">
            <v>7.2714794435401799</v>
          </cell>
          <cell r="AB187">
            <v>10.9419168453837</v>
          </cell>
        </row>
        <row r="188">
          <cell r="A188" t="str">
            <v>Zimbabwe</v>
          </cell>
          <cell r="B188">
            <v>5.3545401000000004</v>
          </cell>
          <cell r="C188">
            <v>6.4358294000000003</v>
          </cell>
          <cell r="D188">
            <v>6.8626385000000001</v>
          </cell>
          <cell r="E188">
            <v>6.2397869999999704</v>
          </cell>
          <cell r="F188">
            <v>5.1468948000000196</v>
          </cell>
          <cell r="G188">
            <v>5.6437788000000104</v>
          </cell>
          <cell r="H188">
            <v>6.2234171999999797</v>
          </cell>
          <cell r="I188">
            <v>6.7267199999999798</v>
          </cell>
          <cell r="J188">
            <v>7.8310500000000101</v>
          </cell>
          <cell r="K188">
            <v>8.2847856000000206</v>
          </cell>
          <cell r="L188">
            <v>8.7802989999999994</v>
          </cell>
          <cell r="M188">
            <v>8.1796523669248806</v>
          </cell>
          <cell r="N188">
            <v>6.7459374634975902</v>
          </cell>
          <cell r="O188">
            <v>6.5520130254746896</v>
          </cell>
          <cell r="P188">
            <v>6.88937404337043</v>
          </cell>
          <cell r="Q188">
            <v>7.1522175024386403</v>
          </cell>
          <cell r="R188">
            <v>8.7575383805075706</v>
          </cell>
          <cell r="S188">
            <v>8.9898019271635601</v>
          </cell>
          <cell r="T188">
            <v>6.26392332759798</v>
          </cell>
          <cell r="U188">
            <v>5.9627987095081298</v>
          </cell>
          <cell r="V188">
            <v>8.1359122672664999</v>
          </cell>
          <cell r="W188">
            <v>12.8826195931334</v>
          </cell>
          <cell r="X188">
            <v>30.855933465244899</v>
          </cell>
          <cell r="Y188">
            <v>10.5146403999127</v>
          </cell>
          <cell r="Z188">
            <v>4.7004308619697701</v>
          </cell>
          <cell r="AA188">
            <v>4.5516499550609399</v>
          </cell>
          <cell r="AB188">
            <v>5.5400662550877797</v>
          </cell>
        </row>
      </sheetData>
      <sheetData sheetId="5">
        <row r="3">
          <cell r="A3" t="str">
            <v>Afghanistan</v>
          </cell>
          <cell r="B3" t="str">
            <v>..</v>
          </cell>
          <cell r="C3" t="str">
            <v>..</v>
          </cell>
          <cell r="D3" t="str">
            <v>..</v>
          </cell>
          <cell r="E3" t="str">
            <v>..</v>
          </cell>
          <cell r="F3" t="str">
            <v>..</v>
          </cell>
          <cell r="G3" t="str">
            <v>..</v>
          </cell>
          <cell r="H3" t="str">
            <v>..</v>
          </cell>
          <cell r="I3" t="str">
            <v>..</v>
          </cell>
          <cell r="J3" t="str">
            <v>..</v>
          </cell>
          <cell r="K3" t="str">
            <v>..</v>
          </cell>
          <cell r="L3" t="str">
            <v>..</v>
          </cell>
          <cell r="M3" t="str">
            <v>..</v>
          </cell>
          <cell r="N3" t="str">
            <v>..</v>
          </cell>
          <cell r="O3" t="str">
            <v>..</v>
          </cell>
          <cell r="P3" t="str">
            <v>..</v>
          </cell>
          <cell r="Q3" t="str">
            <v>..</v>
          </cell>
          <cell r="R3" t="str">
            <v>..</v>
          </cell>
          <cell r="S3" t="str">
            <v>..</v>
          </cell>
          <cell r="T3" t="str">
            <v>..</v>
          </cell>
          <cell r="U3" t="str">
            <v>..</v>
          </cell>
          <cell r="V3" t="str">
            <v>..</v>
          </cell>
          <cell r="W3" t="str">
            <v>..</v>
          </cell>
          <cell r="X3" t="str">
            <v>..</v>
          </cell>
          <cell r="Y3" t="str">
            <v>..</v>
          </cell>
          <cell r="Z3" t="str">
            <v>..</v>
          </cell>
          <cell r="AA3" t="str">
            <v>..</v>
          </cell>
          <cell r="AB3" t="str">
            <v>..</v>
          </cell>
          <cell r="AC3" t="str">
            <v/>
          </cell>
        </row>
        <row r="4">
          <cell r="A4" t="str">
            <v>Albania</v>
          </cell>
          <cell r="B4">
            <v>686.30635085091501</v>
          </cell>
          <cell r="C4">
            <v>770.75526027405101</v>
          </cell>
          <cell r="D4">
            <v>777.30471982494896</v>
          </cell>
          <cell r="E4">
            <v>769.59860074322899</v>
          </cell>
          <cell r="F4">
            <v>744.38113493542699</v>
          </cell>
          <cell r="G4">
            <v>744.69180678675696</v>
          </cell>
          <cell r="H4">
            <v>807.58556492855303</v>
          </cell>
          <cell r="I4">
            <v>785.66687906358698</v>
          </cell>
          <cell r="J4">
            <v>759.16393725502701</v>
          </cell>
          <cell r="K4">
            <v>817.91435516105605</v>
          </cell>
          <cell r="L4">
            <v>654.23303759988903</v>
          </cell>
          <cell r="M4">
            <v>399.673866161967</v>
          </cell>
          <cell r="N4">
            <v>255.367324174494</v>
          </cell>
          <cell r="O4">
            <v>444.44968043606201</v>
          </cell>
          <cell r="P4">
            <v>732.96824989986703</v>
          </cell>
          <cell r="Q4">
            <v>893.55687735779702</v>
          </cell>
          <cell r="R4">
            <v>983.76134527248996</v>
          </cell>
          <cell r="S4">
            <v>700.666468587076</v>
          </cell>
          <cell r="T4">
            <v>894.29703043772599</v>
          </cell>
          <cell r="U4">
            <v>1129.6140566254701</v>
          </cell>
          <cell r="V4">
            <v>1208.0237532503299</v>
          </cell>
          <cell r="W4">
            <v>1336.9787076518201</v>
          </cell>
          <cell r="X4">
            <v>1444.7753012890801</v>
          </cell>
          <cell r="Y4">
            <v>1804.9118205130901</v>
          </cell>
          <cell r="Z4">
            <v>2388.93896680018</v>
          </cell>
          <cell r="AA4">
            <v>2671.9175116633301</v>
          </cell>
          <cell r="AB4">
            <v>2898.7886808329599</v>
          </cell>
          <cell r="AC4">
            <v>2091.0518314584101</v>
          </cell>
        </row>
        <row r="5">
          <cell r="A5" t="str">
            <v>Algeria</v>
          </cell>
          <cell r="B5">
            <v>2268.6074604452201</v>
          </cell>
          <cell r="C5">
            <v>2305.5055148820002</v>
          </cell>
          <cell r="D5">
            <v>2254.3285661293398</v>
          </cell>
          <cell r="E5">
            <v>2316.67885461795</v>
          </cell>
          <cell r="F5">
            <v>2432.7172761471002</v>
          </cell>
          <cell r="G5">
            <v>2753.6971404890301</v>
          </cell>
          <cell r="H5">
            <v>2698.9154605210401</v>
          </cell>
          <cell r="I5">
            <v>2705.11104474285</v>
          </cell>
          <cell r="J5">
            <v>2143.7423934808298</v>
          </cell>
          <cell r="K5">
            <v>2127.8657516316698</v>
          </cell>
          <cell r="L5">
            <v>1816.10674409798</v>
          </cell>
          <cell r="M5">
            <v>1819.98371769287</v>
          </cell>
          <cell r="N5">
            <v>1873.4216649743901</v>
          </cell>
          <cell r="O5">
            <v>1894.94645956457</v>
          </cell>
          <cell r="P5">
            <v>1542.97444626014</v>
          </cell>
          <cell r="Q5">
            <v>1499.1433754826801</v>
          </cell>
          <cell r="R5">
            <v>1643.26460296649</v>
          </cell>
          <cell r="S5">
            <v>1658.73176234436</v>
          </cell>
          <cell r="T5">
            <v>1633.09002823685</v>
          </cell>
          <cell r="U5">
            <v>1630.07092234173</v>
          </cell>
          <cell r="V5">
            <v>1800.01130805766</v>
          </cell>
          <cell r="W5">
            <v>1787.0114551663601</v>
          </cell>
          <cell r="X5">
            <v>1819.47037402097</v>
          </cell>
          <cell r="Y5">
            <v>2135.5482326177598</v>
          </cell>
          <cell r="Z5">
            <v>2626.8542495503002</v>
          </cell>
          <cell r="AA5">
            <v>3111.3016724282202</v>
          </cell>
          <cell r="AB5">
            <v>3413.2183077938598</v>
          </cell>
          <cell r="AC5">
            <v>2482.234048596245</v>
          </cell>
        </row>
        <row r="6">
          <cell r="A6" t="str">
            <v>Angola</v>
          </cell>
          <cell r="B6">
            <v>776.21820708852999</v>
          </cell>
          <cell r="C6">
            <v>707.36110046218403</v>
          </cell>
          <cell r="D6">
            <v>689.130144264705</v>
          </cell>
          <cell r="E6">
            <v>699.84327622002002</v>
          </cell>
          <cell r="F6">
            <v>722.73535592697101</v>
          </cell>
          <cell r="G6">
            <v>790.18445615922303</v>
          </cell>
          <cell r="H6">
            <v>719.26422262147003</v>
          </cell>
          <cell r="I6">
            <v>801.68277722203095</v>
          </cell>
          <cell r="J6">
            <v>846.71834055444401</v>
          </cell>
          <cell r="K6">
            <v>958.67815820915996</v>
          </cell>
          <cell r="L6">
            <v>1027.8193979933101</v>
          </cell>
          <cell r="M6">
            <v>969.14192095023498</v>
          </cell>
          <cell r="N6">
            <v>726.88917866393399</v>
          </cell>
          <cell r="O6">
            <v>513.18042918581796</v>
          </cell>
          <cell r="P6">
            <v>363.50584918081199</v>
          </cell>
          <cell r="Q6">
            <v>441.30697706894802</v>
          </cell>
          <cell r="R6">
            <v>549.42704488958896</v>
          </cell>
          <cell r="S6">
            <v>627.07619194895801</v>
          </cell>
          <cell r="T6">
            <v>516.58447114243097</v>
          </cell>
          <cell r="U6">
            <v>474.76262158727701</v>
          </cell>
          <cell r="V6">
            <v>684.80848206913504</v>
          </cell>
          <cell r="W6">
            <v>650.818957883488</v>
          </cell>
          <cell r="X6">
            <v>805.65797582214202</v>
          </cell>
          <cell r="Y6">
            <v>959.39101484967603</v>
          </cell>
          <cell r="Z6">
            <v>1322.3204036827599</v>
          </cell>
          <cell r="AA6">
            <v>1987.52876115449</v>
          </cell>
          <cell r="AB6">
            <v>2758.3748527388798</v>
          </cell>
          <cell r="AC6">
            <v>1414.0153276885728</v>
          </cell>
        </row>
        <row r="7">
          <cell r="A7" t="str">
            <v>Antigua and Barbuda</v>
          </cell>
          <cell r="B7">
            <v>1506.5811875345601</v>
          </cell>
          <cell r="C7">
            <v>1689.51200317076</v>
          </cell>
          <cell r="D7">
            <v>1846.91930367328</v>
          </cell>
          <cell r="E7">
            <v>2071.07432372008</v>
          </cell>
          <cell r="F7">
            <v>2346.3711568792901</v>
          </cell>
          <cell r="G7">
            <v>2731.5987503699498</v>
          </cell>
          <cell r="H7">
            <v>3615.1405568267201</v>
          </cell>
          <cell r="I7">
            <v>4263.06237484956</v>
          </cell>
          <cell r="J7">
            <v>5197.6263417312603</v>
          </cell>
          <cell r="K7">
            <v>5789.4741304199797</v>
          </cell>
          <cell r="L7">
            <v>6090.8111739031501</v>
          </cell>
          <cell r="M7">
            <v>6334.0479397428398</v>
          </cell>
          <cell r="N7">
            <v>6524.4044235761403</v>
          </cell>
          <cell r="O7">
            <v>6843.6555614668596</v>
          </cell>
          <cell r="P7">
            <v>7359.25540291168</v>
          </cell>
          <cell r="Q7">
            <v>7105.8166494533698</v>
          </cell>
          <cell r="R7">
            <v>7619.2848173493103</v>
          </cell>
          <cell r="S7">
            <v>8007.2698497756801</v>
          </cell>
          <cell r="T7">
            <v>8399.1123241053901</v>
          </cell>
          <cell r="U7">
            <v>8660.39419752709</v>
          </cell>
          <cell r="V7">
            <v>8870.8078973491702</v>
          </cell>
          <cell r="W7">
            <v>9152.9097225538208</v>
          </cell>
          <cell r="X7">
            <v>9128.1924879535309</v>
          </cell>
          <cell r="Y7">
            <v>9475.7121106087106</v>
          </cell>
          <cell r="Z7">
            <v>10164.9214205362</v>
          </cell>
          <cell r="AA7">
            <v>10747.741280299801</v>
          </cell>
          <cell r="AB7">
            <v>11685.168408903201</v>
          </cell>
          <cell r="AC7">
            <v>10059.107571809209</v>
          </cell>
        </row>
        <row r="8">
          <cell r="A8" t="str">
            <v>Argentina</v>
          </cell>
          <cell r="B8">
            <v>7478.2704756100502</v>
          </cell>
          <cell r="C8">
            <v>5966.9289799359203</v>
          </cell>
          <cell r="D8">
            <v>2913.82585339047</v>
          </cell>
          <cell r="E8">
            <v>3544.27247325605</v>
          </cell>
          <cell r="F8">
            <v>3912.80821740295</v>
          </cell>
          <cell r="G8">
            <v>2905.6797917826102</v>
          </cell>
          <cell r="H8">
            <v>3449.72715808773</v>
          </cell>
          <cell r="I8">
            <v>3497.0922601539201</v>
          </cell>
          <cell r="J8">
            <v>4046.7133725232502</v>
          </cell>
          <cell r="K8">
            <v>2564.5206032515698</v>
          </cell>
          <cell r="L8">
            <v>4344.8151296542501</v>
          </cell>
          <cell r="M8">
            <v>5750.5076344260797</v>
          </cell>
          <cell r="N8">
            <v>6845.4837644971904</v>
          </cell>
          <cell r="O8">
            <v>6972.9614027473799</v>
          </cell>
          <cell r="P8">
            <v>7493.9453730272598</v>
          </cell>
          <cell r="Q8">
            <v>7419.1620736778204</v>
          </cell>
          <cell r="R8">
            <v>7732.4990428484298</v>
          </cell>
          <cell r="S8">
            <v>8225.3685657953902</v>
          </cell>
          <cell r="T8">
            <v>8302.8756224728295</v>
          </cell>
          <cell r="U8">
            <v>7789.39792069344</v>
          </cell>
          <cell r="V8">
            <v>7726.3168608818296</v>
          </cell>
          <cell r="W8">
            <v>7231.5464487146801</v>
          </cell>
          <cell r="X8">
            <v>2605.1047777253202</v>
          </cell>
          <cell r="Y8">
            <v>3370.5889563555502</v>
          </cell>
          <cell r="Z8">
            <v>3975.2521005436602</v>
          </cell>
          <cell r="AA8">
            <v>4704.3002640031</v>
          </cell>
          <cell r="AB8">
            <v>5458.0070326775704</v>
          </cell>
          <cell r="AC8">
            <v>4557.4665966699804</v>
          </cell>
        </row>
        <row r="9">
          <cell r="A9" t="str">
            <v>Armenia</v>
          </cell>
          <cell r="B9" t="str">
            <v>..</v>
          </cell>
          <cell r="C9" t="str">
            <v>..</v>
          </cell>
          <cell r="D9" t="str">
            <v>..</v>
          </cell>
          <cell r="E9" t="str">
            <v>..</v>
          </cell>
          <cell r="F9" t="str">
            <v>..</v>
          </cell>
          <cell r="G9" t="str">
            <v>..</v>
          </cell>
          <cell r="H9" t="str">
            <v>..</v>
          </cell>
          <cell r="I9" t="str">
            <v>..</v>
          </cell>
          <cell r="J9" t="str">
            <v>..</v>
          </cell>
          <cell r="K9" t="str">
            <v>..</v>
          </cell>
          <cell r="L9" t="str">
            <v>..</v>
          </cell>
          <cell r="M9" t="str">
            <v>..</v>
          </cell>
          <cell r="N9">
            <v>30.873770960332799</v>
          </cell>
          <cell r="O9">
            <v>225.774773688518</v>
          </cell>
          <cell r="P9">
            <v>174.00121551280401</v>
          </cell>
          <cell r="Q9">
            <v>341.13111579329097</v>
          </cell>
          <cell r="R9">
            <v>421.273800241787</v>
          </cell>
          <cell r="S9">
            <v>431.29536045672501</v>
          </cell>
          <cell r="T9">
            <v>497.834052828349</v>
          </cell>
          <cell r="U9">
            <v>485.71100329594799</v>
          </cell>
          <cell r="V9">
            <v>503.17349894687197</v>
          </cell>
          <cell r="W9">
            <v>659.34142049507</v>
          </cell>
          <cell r="X9">
            <v>740.21780923285905</v>
          </cell>
          <cell r="Y9">
            <v>873.88555503519501</v>
          </cell>
          <cell r="Z9">
            <v>1101.17185741769</v>
          </cell>
          <cell r="AA9">
            <v>1477.55953387148</v>
          </cell>
          <cell r="AB9">
            <v>1888.85068896914</v>
          </cell>
          <cell r="AC9">
            <v>1123.5044775035724</v>
          </cell>
        </row>
        <row r="10">
          <cell r="A10" t="str">
            <v>Australia</v>
          </cell>
          <cell r="B10">
            <v>10911.2495092016</v>
          </cell>
          <cell r="C10">
            <v>12422.6890119367</v>
          </cell>
          <cell r="D10">
            <v>12116.984845385799</v>
          </cell>
          <cell r="E10">
            <v>11454.7643806339</v>
          </cell>
          <cell r="F10">
            <v>12447.029507106499</v>
          </cell>
          <cell r="G10">
            <v>10882.014666351</v>
          </cell>
          <cell r="H10">
            <v>11130.1802206712</v>
          </cell>
          <cell r="I10">
            <v>12906.580814134</v>
          </cell>
          <cell r="J10">
            <v>16104.912415181399</v>
          </cell>
          <cell r="K10">
            <v>17975.721542007501</v>
          </cell>
          <cell r="L10">
            <v>18606.9780269441</v>
          </cell>
          <cell r="M10">
            <v>18479.015951801299</v>
          </cell>
          <cell r="N10">
            <v>17892.832452390601</v>
          </cell>
          <cell r="O10">
            <v>17221.581325028201</v>
          </cell>
          <cell r="P10">
            <v>19423.182590493299</v>
          </cell>
          <cell r="Q10">
            <v>20498.240571989099</v>
          </cell>
          <cell r="R10">
            <v>22760.887588301201</v>
          </cell>
          <cell r="S10">
            <v>22546.268509638401</v>
          </cell>
          <cell r="T10">
            <v>19910.7750730679</v>
          </cell>
          <cell r="U10">
            <v>21193.842659119899</v>
          </cell>
          <cell r="V10">
            <v>20326.932866872899</v>
          </cell>
          <cell r="W10">
            <v>18936.851158143701</v>
          </cell>
          <cell r="X10">
            <v>20988.9057558268</v>
          </cell>
          <cell r="Y10">
            <v>26502.125080699399</v>
          </cell>
          <cell r="Z10">
            <v>31740.975166799901</v>
          </cell>
          <cell r="AA10">
            <v>34932.394564475901</v>
          </cell>
          <cell r="AB10">
            <v>36553.428507262099</v>
          </cell>
          <cell r="AC10">
            <v>28275.780038867972</v>
          </cell>
        </row>
        <row r="11">
          <cell r="A11" t="str">
            <v>Austria</v>
          </cell>
          <cell r="B11">
            <v>10625.774172175101</v>
          </cell>
          <cell r="C11">
            <v>9188.9050548171199</v>
          </cell>
          <cell r="D11">
            <v>9175.9699274185605</v>
          </cell>
          <cell r="E11">
            <v>9324.0614498909999</v>
          </cell>
          <cell r="F11">
            <v>8794.7453643369299</v>
          </cell>
          <cell r="G11">
            <v>9000.8511650976307</v>
          </cell>
          <cell r="H11">
            <v>12758.601133718499</v>
          </cell>
          <cell r="I11">
            <v>15933.7912951532</v>
          </cell>
          <cell r="J11">
            <v>17426.478584801302</v>
          </cell>
          <cell r="K11">
            <v>17284.036885540099</v>
          </cell>
          <cell r="L11">
            <v>21541.9836973852</v>
          </cell>
          <cell r="M11">
            <v>22357.74423384</v>
          </cell>
          <cell r="N11">
            <v>24883.820337392699</v>
          </cell>
          <cell r="O11">
            <v>23996.944976627299</v>
          </cell>
          <cell r="P11">
            <v>25701.689139607101</v>
          </cell>
          <cell r="Q11">
            <v>30169.5982673012</v>
          </cell>
          <cell r="R11">
            <v>29711.300329797101</v>
          </cell>
          <cell r="S11">
            <v>26229.836458866099</v>
          </cell>
          <cell r="T11">
            <v>26846.104460332401</v>
          </cell>
          <cell r="U11">
            <v>26699.401237480401</v>
          </cell>
          <cell r="V11">
            <v>24265.7605135093</v>
          </cell>
          <cell r="W11">
            <v>24038.811198365602</v>
          </cell>
          <cell r="X11">
            <v>25800.526475641502</v>
          </cell>
          <cell r="Y11">
            <v>31516.3707530348</v>
          </cell>
          <cell r="Z11">
            <v>35865.838346693803</v>
          </cell>
          <cell r="AA11">
            <v>37085.752626515001</v>
          </cell>
          <cell r="AB11">
            <v>38960.9908750588</v>
          </cell>
          <cell r="AC11">
            <v>32211.381712551582</v>
          </cell>
        </row>
        <row r="12">
          <cell r="A12" t="str">
            <v>Azerbaijan</v>
          </cell>
          <cell r="B12" t="str">
            <v>..</v>
          </cell>
          <cell r="C12" t="str">
            <v>..</v>
          </cell>
          <cell r="D12" t="str">
            <v>..</v>
          </cell>
          <cell r="E12" t="str">
            <v>..</v>
          </cell>
          <cell r="F12" t="str">
            <v>..</v>
          </cell>
          <cell r="G12" t="str">
            <v>..</v>
          </cell>
          <cell r="H12" t="str">
            <v>..</v>
          </cell>
          <cell r="I12" t="str">
            <v>..</v>
          </cell>
          <cell r="J12" t="str">
            <v>..</v>
          </cell>
          <cell r="K12" t="str">
            <v>..</v>
          </cell>
          <cell r="L12" t="str">
            <v>..</v>
          </cell>
          <cell r="M12" t="str">
            <v>..</v>
          </cell>
          <cell r="N12">
            <v>163.828161141176</v>
          </cell>
          <cell r="O12">
            <v>179.09156957655699</v>
          </cell>
          <cell r="P12">
            <v>297.16241710947799</v>
          </cell>
          <cell r="Q12">
            <v>314.519455013754</v>
          </cell>
          <cell r="R12">
            <v>409.190776387428</v>
          </cell>
          <cell r="S12">
            <v>505.56664211707601</v>
          </cell>
          <cell r="T12">
            <v>540.85154467352402</v>
          </cell>
          <cell r="U12">
            <v>571.50675793350797</v>
          </cell>
          <cell r="V12">
            <v>652.47088182714697</v>
          </cell>
          <cell r="W12">
            <v>701.09547310753896</v>
          </cell>
          <cell r="X12">
            <v>760.21522904562698</v>
          </cell>
          <cell r="Y12">
            <v>880.20151820499302</v>
          </cell>
          <cell r="Z12">
            <v>1040.0800677864299</v>
          </cell>
          <cell r="AA12">
            <v>1492.91128372191</v>
          </cell>
          <cell r="AB12">
            <v>2336.0292718200099</v>
          </cell>
          <cell r="AC12">
            <v>1201.7554739477514</v>
          </cell>
        </row>
        <row r="13">
          <cell r="A13" t="str">
            <v>Bahamas, The</v>
          </cell>
          <cell r="B13">
            <v>6923.2715786707004</v>
          </cell>
          <cell r="C13">
            <v>7038.4439511277797</v>
          </cell>
          <cell r="D13">
            <v>7744.34560460987</v>
          </cell>
          <cell r="E13">
            <v>8427.0582195001898</v>
          </cell>
          <cell r="F13">
            <v>8803.5892927674504</v>
          </cell>
          <cell r="G13">
            <v>9463.1378660611299</v>
          </cell>
          <cell r="H13">
            <v>10056.267289451</v>
          </cell>
          <cell r="I13">
            <v>10887.5008870848</v>
          </cell>
          <cell r="J13">
            <v>11088.901420731399</v>
          </cell>
          <cell r="K13">
            <v>12289.2460112563</v>
          </cell>
          <cell r="L13">
            <v>12492.917045333599</v>
          </cell>
          <cell r="M13">
            <v>12035.4366440798</v>
          </cell>
          <cell r="N13">
            <v>11794.9928209114</v>
          </cell>
          <cell r="O13">
            <v>11499.360715467101</v>
          </cell>
          <cell r="P13">
            <v>12119.7981058803</v>
          </cell>
          <cell r="Q13">
            <v>12297.4833424157</v>
          </cell>
          <cell r="R13">
            <v>12724.1302032453</v>
          </cell>
          <cell r="S13">
            <v>13316.931476023499</v>
          </cell>
          <cell r="T13">
            <v>14603.5738653111</v>
          </cell>
          <cell r="U13">
            <v>15783.2299369385</v>
          </cell>
          <cell r="V13">
            <v>16522.801120078198</v>
          </cell>
          <cell r="W13">
            <v>16694.2178873638</v>
          </cell>
          <cell r="X13">
            <v>17280.862920887201</v>
          </cell>
          <cell r="Y13">
            <v>17396.885215840801</v>
          </cell>
          <cell r="Z13">
            <v>17653.937910280201</v>
          </cell>
          <cell r="AA13">
            <v>18062.278625919</v>
          </cell>
          <cell r="AB13">
            <v>18917.160662714701</v>
          </cell>
          <cell r="AC13">
            <v>17667.557203834283</v>
          </cell>
        </row>
        <row r="14">
          <cell r="A14" t="str">
            <v>Bahrain</v>
          </cell>
          <cell r="B14">
            <v>8852.76120550015</v>
          </cell>
          <cell r="C14">
            <v>9610.1682250874292</v>
          </cell>
          <cell r="D14">
            <v>9749.44155121931</v>
          </cell>
          <cell r="E14">
            <v>9659.0512007564303</v>
          </cell>
          <cell r="F14">
            <v>9698.8226215858394</v>
          </cell>
          <cell r="G14">
            <v>8846.4677413764202</v>
          </cell>
          <cell r="H14">
            <v>6686.1351434385197</v>
          </cell>
          <cell r="I14">
            <v>6993.3084910501502</v>
          </cell>
          <cell r="J14">
            <v>8342.9283556834107</v>
          </cell>
          <cell r="K14">
            <v>8642.8801119431391</v>
          </cell>
          <cell r="L14">
            <v>9433.3564583333391</v>
          </cell>
          <cell r="M14">
            <v>9229.9207999999999</v>
          </cell>
          <cell r="N14">
            <v>9134.1763461538394</v>
          </cell>
          <cell r="O14">
            <v>9628.0420370370393</v>
          </cell>
          <cell r="P14">
            <v>9937.0628571428606</v>
          </cell>
          <cell r="Q14">
            <v>10083.065534482799</v>
          </cell>
          <cell r="R14">
            <v>10166.6865</v>
          </cell>
          <cell r="S14">
            <v>10242.0391290323</v>
          </cell>
          <cell r="T14">
            <v>9660.2716406250001</v>
          </cell>
          <cell r="U14">
            <v>10025.880363636399</v>
          </cell>
          <cell r="V14">
            <v>11889.9764626866</v>
          </cell>
          <cell r="W14">
            <v>11657.4861323529</v>
          </cell>
          <cell r="X14">
            <v>12066.0481857143</v>
          </cell>
          <cell r="Y14">
            <v>13710.515563380301</v>
          </cell>
          <cell r="Z14">
            <v>15527.6736666667</v>
          </cell>
          <cell r="AA14">
            <v>18216.1413534858</v>
          </cell>
          <cell r="AB14">
            <v>21446.525647857201</v>
          </cell>
          <cell r="AC14">
            <v>15437.398424909532</v>
          </cell>
        </row>
        <row r="15">
          <cell r="A15" t="str">
            <v>Bangladesh</v>
          </cell>
          <cell r="B15">
            <v>237.34986608229701</v>
          </cell>
          <cell r="C15">
            <v>225.78873524957399</v>
          </cell>
          <cell r="D15">
            <v>201.739561522272</v>
          </cell>
          <cell r="E15">
            <v>206.26768377606899</v>
          </cell>
          <cell r="F15">
            <v>228.867443079183</v>
          </cell>
          <cell r="G15">
            <v>229.87894224466501</v>
          </cell>
          <cell r="H15">
            <v>235.44447920825399</v>
          </cell>
          <cell r="I15">
            <v>253.86963844443</v>
          </cell>
          <cell r="J15">
            <v>267.87361572391598</v>
          </cell>
          <cell r="K15">
            <v>288.51148464370499</v>
          </cell>
          <cell r="L15">
            <v>293.10610783351302</v>
          </cell>
          <cell r="M15">
            <v>295.26657642740702</v>
          </cell>
          <cell r="N15">
            <v>288.63685803758602</v>
          </cell>
          <cell r="O15">
            <v>295.74501346317101</v>
          </cell>
          <cell r="P15">
            <v>314.19960484846001</v>
          </cell>
          <cell r="Q15">
            <v>339.87342477753299</v>
          </cell>
          <cell r="R15">
            <v>349.03172600424898</v>
          </cell>
          <cell r="S15">
            <v>357.31929143563099</v>
          </cell>
          <cell r="T15">
            <v>361.22304882333901</v>
          </cell>
          <cell r="U15">
            <v>368.11940808050502</v>
          </cell>
          <cell r="V15">
            <v>364.95100312039102</v>
          </cell>
          <cell r="W15">
            <v>358.99466650332403</v>
          </cell>
          <cell r="X15">
            <v>369.76742731832297</v>
          </cell>
          <cell r="Y15">
            <v>398.75272328654</v>
          </cell>
          <cell r="Z15">
            <v>424.669774984507</v>
          </cell>
          <cell r="AA15">
            <v>432.09245765345702</v>
          </cell>
          <cell r="AB15">
            <v>451.48853544499599</v>
          </cell>
          <cell r="AC15">
            <v>405.96093086519119</v>
          </cell>
        </row>
        <row r="16">
          <cell r="A16" t="str">
            <v>Barbados</v>
          </cell>
          <cell r="B16">
            <v>3536.0151779101702</v>
          </cell>
          <cell r="C16">
            <v>3891.7788198570202</v>
          </cell>
          <cell r="D16">
            <v>4066.26427336909</v>
          </cell>
          <cell r="E16">
            <v>4316.7787719462704</v>
          </cell>
          <cell r="F16">
            <v>4705.42372244525</v>
          </cell>
          <cell r="G16">
            <v>4924.4707187307004</v>
          </cell>
          <cell r="H16">
            <v>5406.7010463740498</v>
          </cell>
          <cell r="I16">
            <v>5953.9098673184799</v>
          </cell>
          <cell r="J16">
            <v>6332.74646361348</v>
          </cell>
          <cell r="K16">
            <v>7008.6865415960001</v>
          </cell>
          <cell r="L16">
            <v>7029.3243649400501</v>
          </cell>
          <cell r="M16">
            <v>6932.0609598730098</v>
          </cell>
          <cell r="N16">
            <v>6492.7409579945297</v>
          </cell>
          <cell r="O16">
            <v>6758.9893126213401</v>
          </cell>
          <cell r="P16">
            <v>6663.0596044722497</v>
          </cell>
          <cell r="Q16">
            <v>7125.6745075190702</v>
          </cell>
          <cell r="R16">
            <v>7576.5087433144899</v>
          </cell>
          <cell r="S16">
            <v>8296.6835712828106</v>
          </cell>
          <cell r="T16">
            <v>8925.2069009661609</v>
          </cell>
          <cell r="U16">
            <v>9296.1469197868992</v>
          </cell>
          <cell r="V16">
            <v>9565.7895228731504</v>
          </cell>
          <cell r="W16">
            <v>9514.2461232441401</v>
          </cell>
          <cell r="X16">
            <v>9190.5700435754097</v>
          </cell>
          <cell r="Y16">
            <v>9967.4888763134804</v>
          </cell>
          <cell r="Z16">
            <v>10316.483863692099</v>
          </cell>
          <cell r="AA16">
            <v>11098.8472673995</v>
          </cell>
          <cell r="AB16">
            <v>12154.2301959123</v>
          </cell>
          <cell r="AC16">
            <v>10373.644395022822</v>
          </cell>
        </row>
        <row r="17">
          <cell r="A17" t="str">
            <v>Belarus</v>
          </cell>
          <cell r="B17" t="str">
            <v>..</v>
          </cell>
          <cell r="C17" t="str">
            <v>..</v>
          </cell>
          <cell r="D17" t="str">
            <v>..</v>
          </cell>
          <cell r="E17" t="str">
            <v>..</v>
          </cell>
          <cell r="F17" t="str">
            <v>..</v>
          </cell>
          <cell r="G17" t="str">
            <v>..</v>
          </cell>
          <cell r="H17" t="str">
            <v>..</v>
          </cell>
          <cell r="I17" t="str">
            <v>..</v>
          </cell>
          <cell r="J17" t="str">
            <v>..</v>
          </cell>
          <cell r="K17" t="str">
            <v>..</v>
          </cell>
          <cell r="L17" t="str">
            <v>..</v>
          </cell>
          <cell r="M17" t="str">
            <v>..</v>
          </cell>
          <cell r="N17">
            <v>402.813143984237</v>
          </cell>
          <cell r="O17">
            <v>357.62380325772102</v>
          </cell>
          <cell r="P17">
            <v>474.57894021745699</v>
          </cell>
          <cell r="Q17">
            <v>1032.97953946198</v>
          </cell>
          <cell r="R17">
            <v>1425.3650655712299</v>
          </cell>
          <cell r="S17">
            <v>1384.39854330502</v>
          </cell>
          <cell r="T17">
            <v>1503.36176694352</v>
          </cell>
          <cell r="U17">
            <v>1208.0697439992</v>
          </cell>
          <cell r="V17">
            <v>1276.9988777823301</v>
          </cell>
          <cell r="W17">
            <v>1248.2366946209199</v>
          </cell>
          <cell r="X17">
            <v>1480.3646401035901</v>
          </cell>
          <cell r="Y17">
            <v>1809.58811369975</v>
          </cell>
          <cell r="Z17">
            <v>2361.3371348729602</v>
          </cell>
          <cell r="AA17">
            <v>3088.8223163422399</v>
          </cell>
          <cell r="AB17">
            <v>3808.3134258684199</v>
          </cell>
          <cell r="AC17">
            <v>2299.44372091798</v>
          </cell>
        </row>
        <row r="18">
          <cell r="A18" t="str">
            <v>Belgium</v>
          </cell>
          <cell r="B18">
            <v>12332.196906060301</v>
          </cell>
          <cell r="C18">
            <v>10248.7754315606</v>
          </cell>
          <cell r="D18">
            <v>9013.9214214620206</v>
          </cell>
          <cell r="E18">
            <v>8528.1796360579101</v>
          </cell>
          <cell r="F18">
            <v>8121.2437787707504</v>
          </cell>
          <cell r="G18">
            <v>8454.4157513998307</v>
          </cell>
          <cell r="H18">
            <v>11715.254153117199</v>
          </cell>
          <cell r="I18">
            <v>14552.2283421261</v>
          </cell>
          <cell r="J18">
            <v>15718.687172209</v>
          </cell>
          <cell r="K18">
            <v>15886.3139120903</v>
          </cell>
          <cell r="L18">
            <v>19823.823243457598</v>
          </cell>
          <cell r="M18">
            <v>20255.283091461399</v>
          </cell>
          <cell r="N18">
            <v>22425.369923444501</v>
          </cell>
          <cell r="O18">
            <v>21419.710763537401</v>
          </cell>
          <cell r="P18">
            <v>23308.384604209899</v>
          </cell>
          <cell r="Q18">
            <v>27313.616099607301</v>
          </cell>
          <cell r="R18">
            <v>27082.2077029635</v>
          </cell>
          <cell r="S18">
            <v>24492.6014985847</v>
          </cell>
          <cell r="T18">
            <v>25014.720754691501</v>
          </cell>
          <cell r="U18">
            <v>24796.291077791098</v>
          </cell>
          <cell r="V18">
            <v>22696.467883172601</v>
          </cell>
          <cell r="W18">
            <v>22495.434677982499</v>
          </cell>
          <cell r="X18">
            <v>24399.760042411101</v>
          </cell>
          <cell r="Y18">
            <v>29868.595923912999</v>
          </cell>
          <cell r="Z18">
            <v>34382.013969860898</v>
          </cell>
          <cell r="AA18">
            <v>35460.580224051002</v>
          </cell>
          <cell r="AB18">
            <v>37213.994032437397</v>
          </cell>
          <cell r="AC18">
            <v>30636.729811775982</v>
          </cell>
        </row>
        <row r="19">
          <cell r="A19" t="str">
            <v>Belize</v>
          </cell>
          <cell r="B19">
            <v>1148.1110780854699</v>
          </cell>
          <cell r="C19">
            <v>1193.6462469614901</v>
          </cell>
          <cell r="D19">
            <v>1170.80346101705</v>
          </cell>
          <cell r="E19">
            <v>1200.66716925075</v>
          </cell>
          <cell r="F19">
            <v>1304.2671402824601</v>
          </cell>
          <cell r="G19">
            <v>1258.6642290705599</v>
          </cell>
          <cell r="H19">
            <v>1332.6023727485799</v>
          </cell>
          <cell r="I19">
            <v>1518.6325033128601</v>
          </cell>
          <cell r="J19">
            <v>1759.2179102748501</v>
          </cell>
          <cell r="K19">
            <v>1976.8645976094699</v>
          </cell>
          <cell r="L19">
            <v>2179.9502429152499</v>
          </cell>
          <cell r="M19">
            <v>2291.9292260290999</v>
          </cell>
          <cell r="N19">
            <v>2603.2778265729899</v>
          </cell>
          <cell r="O19">
            <v>2729.9097046328502</v>
          </cell>
          <cell r="P19">
            <v>2751.7944781995998</v>
          </cell>
          <cell r="Q19">
            <v>2863.5801346880799</v>
          </cell>
          <cell r="R19">
            <v>2888.6034834299799</v>
          </cell>
          <cell r="S19">
            <v>2845.1504602377599</v>
          </cell>
          <cell r="T19">
            <v>2888.4050028530401</v>
          </cell>
          <cell r="U19">
            <v>3013.0800471688899</v>
          </cell>
          <cell r="V19">
            <v>3329.58886793293</v>
          </cell>
          <cell r="W19">
            <v>3386.6356602692299</v>
          </cell>
          <cell r="X19">
            <v>3514.8915288906501</v>
          </cell>
          <cell r="Y19">
            <v>3608.29375228352</v>
          </cell>
          <cell r="Z19">
            <v>3855.3891121666102</v>
          </cell>
          <cell r="AA19">
            <v>3807.0450620203601</v>
          </cell>
          <cell r="AB19">
            <v>4028.0012355036401</v>
          </cell>
          <cell r="AC19">
            <v>3700.0427251890019</v>
          </cell>
        </row>
        <row r="20">
          <cell r="A20" t="str">
            <v>Benin</v>
          </cell>
          <cell r="B20">
            <v>458.34265490843001</v>
          </cell>
          <cell r="C20">
            <v>299.64272246260998</v>
          </cell>
          <cell r="D20">
            <v>287.80689293881801</v>
          </cell>
          <cell r="E20">
            <v>246.75703561121799</v>
          </cell>
          <cell r="F20">
            <v>255.175014749821</v>
          </cell>
          <cell r="G20">
            <v>257.55407524009399</v>
          </cell>
          <cell r="H20">
            <v>318.77806887227001</v>
          </cell>
          <cell r="I20">
            <v>361.66498448137901</v>
          </cell>
          <cell r="J20">
            <v>364.66619295993701</v>
          </cell>
          <cell r="K20">
            <v>327.17323714281503</v>
          </cell>
          <cell r="L20">
            <v>389.49118467293198</v>
          </cell>
          <cell r="M20">
            <v>384.54779126999802</v>
          </cell>
          <cell r="N20">
            <v>427.84491905465802</v>
          </cell>
          <cell r="O20">
            <v>406.86325866833198</v>
          </cell>
          <cell r="P20">
            <v>300.11069684605098</v>
          </cell>
          <cell r="Q20">
            <v>396.31737890765902</v>
          </cell>
          <cell r="R20">
            <v>419.22162826681603</v>
          </cell>
          <cell r="S20">
            <v>391.606115971892</v>
          </cell>
          <cell r="T20">
            <v>412.071336352993</v>
          </cell>
          <cell r="U20">
            <v>406.76223617327003</v>
          </cell>
          <cell r="V20">
            <v>378.06349852156097</v>
          </cell>
          <cell r="W20">
            <v>381.62762943681599</v>
          </cell>
          <cell r="X20">
            <v>411.48681463849698</v>
          </cell>
          <cell r="Y20">
            <v>511.18075671620699</v>
          </cell>
          <cell r="Z20">
            <v>564.27408108314205</v>
          </cell>
          <cell r="AA20">
            <v>595.74027838175505</v>
          </cell>
          <cell r="AB20">
            <v>625.30882644006795</v>
          </cell>
          <cell r="AC20">
            <v>514.93639778274758</v>
          </cell>
        </row>
        <row r="21">
          <cell r="A21" t="str">
            <v>Bhutan</v>
          </cell>
          <cell r="B21">
            <v>285.42053920931602</v>
          </cell>
          <cell r="C21">
            <v>314.65411385620303</v>
          </cell>
          <cell r="D21">
            <v>323.76117286755101</v>
          </cell>
          <cell r="E21">
            <v>355.70120308987401</v>
          </cell>
          <cell r="F21">
            <v>340.81452984787302</v>
          </cell>
          <cell r="G21">
            <v>341.21963640922201</v>
          </cell>
          <cell r="H21">
            <v>393.12940054406403</v>
          </cell>
          <cell r="I21">
            <v>459.75468715680802</v>
          </cell>
          <cell r="J21">
            <v>483.02668570288699</v>
          </cell>
          <cell r="K21">
            <v>453.13473027595097</v>
          </cell>
          <cell r="L21">
            <v>478.494191644723</v>
          </cell>
          <cell r="M21">
            <v>402.12618525841799</v>
          </cell>
          <cell r="N21">
            <v>400.81481072392</v>
          </cell>
          <cell r="O21">
            <v>374.03136035867402</v>
          </cell>
          <cell r="P21">
            <v>435.33373363650099</v>
          </cell>
          <cell r="Q21">
            <v>478.21221312063801</v>
          </cell>
          <cell r="R21">
            <v>512.79556129323601</v>
          </cell>
          <cell r="S21">
            <v>574.34561753049002</v>
          </cell>
          <cell r="T21">
            <v>628.80702086437998</v>
          </cell>
          <cell r="U21">
            <v>640.99500761558897</v>
          </cell>
          <cell r="V21">
            <v>668.74826806778901</v>
          </cell>
          <cell r="W21">
            <v>700.852693082153</v>
          </cell>
          <cell r="X21">
            <v>757.76493423878901</v>
          </cell>
          <cell r="Y21">
            <v>831.57853471265196</v>
          </cell>
          <cell r="Z21">
            <v>944.34921192663205</v>
          </cell>
          <cell r="AA21">
            <v>1079.23988813353</v>
          </cell>
          <cell r="AB21">
            <v>1254.1346688134199</v>
          </cell>
          <cell r="AC21">
            <v>927.98665515119603</v>
          </cell>
        </row>
        <row r="22">
          <cell r="A22" t="str">
            <v>Bolivia</v>
          </cell>
          <cell r="B22">
            <v>644.19880576479704</v>
          </cell>
          <cell r="C22">
            <v>570.21927568549097</v>
          </cell>
          <cell r="D22">
            <v>630.24719811780199</v>
          </cell>
          <cell r="E22">
            <v>602.273678010092</v>
          </cell>
          <cell r="F22">
            <v>617.37369944045599</v>
          </cell>
          <cell r="G22">
            <v>638.94866831193303</v>
          </cell>
          <cell r="H22">
            <v>611.64317584979597</v>
          </cell>
          <cell r="I22">
            <v>649.21957493720595</v>
          </cell>
          <cell r="J22">
            <v>735.61450880208304</v>
          </cell>
          <cell r="K22">
            <v>739.10532427650003</v>
          </cell>
          <cell r="L22">
            <v>747.26009649257605</v>
          </cell>
          <cell r="M22">
            <v>803.52668072508004</v>
          </cell>
          <cell r="N22">
            <v>831.25490069754596</v>
          </cell>
          <cell r="O22">
            <v>821.25077722349204</v>
          </cell>
          <cell r="P22">
            <v>831.23079697947401</v>
          </cell>
          <cell r="Q22">
            <v>907.17127724884904</v>
          </cell>
          <cell r="R22">
            <v>970.52146153168701</v>
          </cell>
          <cell r="S22">
            <v>1012.9651979072</v>
          </cell>
          <cell r="T22">
            <v>1059.87007797519</v>
          </cell>
          <cell r="U22">
            <v>1007.86496483267</v>
          </cell>
          <cell r="V22">
            <v>998.10142442676204</v>
          </cell>
          <cell r="W22">
            <v>945.44322289300203</v>
          </cell>
          <cell r="X22">
            <v>897.27288396647305</v>
          </cell>
          <cell r="Y22">
            <v>897.72631042288799</v>
          </cell>
          <cell r="Z22">
            <v>948.22934587960799</v>
          </cell>
          <cell r="AA22">
            <v>992.65884391379996</v>
          </cell>
          <cell r="AB22">
            <v>1124.6794592977999</v>
          </cell>
          <cell r="AC22">
            <v>967.668344395595</v>
          </cell>
        </row>
        <row r="23">
          <cell r="A23" t="str">
            <v>Bosnia and Herzegovina</v>
          </cell>
          <cell r="B23" t="str">
            <v>..</v>
          </cell>
          <cell r="C23" t="str">
            <v>..</v>
          </cell>
          <cell r="D23" t="str">
            <v>..</v>
          </cell>
          <cell r="E23" t="str">
            <v>..</v>
          </cell>
          <cell r="F23" t="str">
            <v>..</v>
          </cell>
          <cell r="G23" t="str">
            <v>..</v>
          </cell>
          <cell r="H23" t="str">
            <v>..</v>
          </cell>
          <cell r="I23" t="str">
            <v>..</v>
          </cell>
          <cell r="J23" t="str">
            <v>..</v>
          </cell>
          <cell r="K23" t="str">
            <v>..</v>
          </cell>
          <cell r="L23" t="str">
            <v>..</v>
          </cell>
          <cell r="M23" t="str">
            <v>..</v>
          </cell>
          <cell r="N23" t="str">
            <v>..</v>
          </cell>
          <cell r="O23" t="str">
            <v>..</v>
          </cell>
          <cell r="P23">
            <v>327.82112566475598</v>
          </cell>
          <cell r="Q23">
            <v>450.725508423257</v>
          </cell>
          <cell r="R23">
            <v>833.64931031319395</v>
          </cell>
          <cell r="S23">
            <v>1062.4656453079499</v>
          </cell>
          <cell r="T23">
            <v>1260.7522840612801</v>
          </cell>
          <cell r="U23">
            <v>1340.9343939671</v>
          </cell>
          <cell r="V23">
            <v>1401.2151474206401</v>
          </cell>
          <cell r="W23">
            <v>1463.3529867438899</v>
          </cell>
          <cell r="X23">
            <v>1615.37602320423</v>
          </cell>
          <cell r="Y23">
            <v>2021.8598526876101</v>
          </cell>
          <cell r="Z23">
            <v>2399.4173235845101</v>
          </cell>
          <cell r="AA23">
            <v>2566.1785428353201</v>
          </cell>
          <cell r="AB23">
            <v>2884.6556100544899</v>
          </cell>
          <cell r="AC23">
            <v>2158.4733898516747</v>
          </cell>
        </row>
        <row r="24">
          <cell r="A24" t="str">
            <v>Botswana</v>
          </cell>
          <cell r="B24">
            <v>1143.6699669111999</v>
          </cell>
          <cell r="C24">
            <v>1161.753035636</v>
          </cell>
          <cell r="D24">
            <v>1058.98208003169</v>
          </cell>
          <cell r="E24">
            <v>1179.55262556458</v>
          </cell>
          <cell r="F24">
            <v>1204.08494139907</v>
          </cell>
          <cell r="G24">
            <v>1043.2783880752199</v>
          </cell>
          <cell r="H24">
            <v>1256.99064141694</v>
          </cell>
          <cell r="I24">
            <v>1711.0598542008299</v>
          </cell>
          <cell r="J24">
            <v>2221.3768944268299</v>
          </cell>
          <cell r="K24">
            <v>2499.4916585689198</v>
          </cell>
          <cell r="L24">
            <v>2962.36156346505</v>
          </cell>
          <cell r="M24">
            <v>2990.8646478734299</v>
          </cell>
          <cell r="N24">
            <v>3026.5988190967701</v>
          </cell>
          <cell r="O24">
            <v>3000.04463869968</v>
          </cell>
          <cell r="P24">
            <v>3055.7514420135899</v>
          </cell>
          <cell r="Q24">
            <v>3284.8345656194501</v>
          </cell>
          <cell r="R24">
            <v>3239.2681663045601</v>
          </cell>
          <cell r="S24">
            <v>3434.8484855390898</v>
          </cell>
          <cell r="T24">
            <v>3404.3087164930898</v>
          </cell>
          <cell r="U24">
            <v>3623.2946070073999</v>
          </cell>
          <cell r="V24">
            <v>3945.7562867039401</v>
          </cell>
          <cell r="W24">
            <v>3832.2771129081002</v>
          </cell>
          <cell r="X24">
            <v>3750.87544414492</v>
          </cell>
          <cell r="Y24">
            <v>5226.76060893465</v>
          </cell>
          <cell r="Z24">
            <v>6183.8506879296901</v>
          </cell>
          <cell r="AA24">
            <v>6438.2047846769901</v>
          </cell>
          <cell r="AB24">
            <v>6868.8118489479202</v>
          </cell>
          <cell r="AC24">
            <v>5383.4634145903783</v>
          </cell>
        </row>
        <row r="25">
          <cell r="A25" t="str">
            <v>Brazil</v>
          </cell>
          <cell r="B25">
            <v>1371.5550636308899</v>
          </cell>
          <cell r="C25">
            <v>1539.66195136078</v>
          </cell>
          <cell r="D25">
            <v>1608.0661548488299</v>
          </cell>
          <cell r="E25">
            <v>1260.01327995569</v>
          </cell>
          <cell r="F25">
            <v>1225.55770442221</v>
          </cell>
          <cell r="G25">
            <v>1902.85571569643</v>
          </cell>
          <cell r="H25">
            <v>2161.62620633189</v>
          </cell>
          <cell r="I25">
            <v>2305.7541405012398</v>
          </cell>
          <cell r="J25">
            <v>2526.1435241766899</v>
          </cell>
          <cell r="K25">
            <v>3403.1964327904202</v>
          </cell>
          <cell r="L25">
            <v>3463.9101213846102</v>
          </cell>
          <cell r="M25">
            <v>2986.3134978491298</v>
          </cell>
          <cell r="N25">
            <v>2814.4399847391901</v>
          </cell>
          <cell r="O25">
            <v>3108.2230881901501</v>
          </cell>
          <cell r="P25">
            <v>3814.8647381606402</v>
          </cell>
          <cell r="Q25">
            <v>4844.9496620016898</v>
          </cell>
          <cell r="R25">
            <v>5207.2604579807203</v>
          </cell>
          <cell r="S25">
            <v>5321.3146957249901</v>
          </cell>
          <cell r="T25">
            <v>5077.3838101738202</v>
          </cell>
          <cell r="U25">
            <v>3477.9814773819799</v>
          </cell>
          <cell r="V25">
            <v>3761.5804431132901</v>
          </cell>
          <cell r="W25">
            <v>3189.5277417247198</v>
          </cell>
          <cell r="X25">
            <v>2866.9956971366801</v>
          </cell>
          <cell r="Y25">
            <v>3085.3871566297198</v>
          </cell>
          <cell r="Z25">
            <v>3654.2020838020699</v>
          </cell>
          <cell r="AA25">
            <v>4788.9166971598297</v>
          </cell>
          <cell r="AB25">
            <v>5716.67436710327</v>
          </cell>
          <cell r="AC25">
            <v>3883.6172905927156</v>
          </cell>
        </row>
        <row r="26">
          <cell r="A26" t="str">
            <v>Brunei</v>
          </cell>
          <cell r="B26" t="str">
            <v>..</v>
          </cell>
          <cell r="C26" t="str">
            <v>..</v>
          </cell>
          <cell r="D26" t="str">
            <v>..</v>
          </cell>
          <cell r="E26" t="str">
            <v>..</v>
          </cell>
          <cell r="F26" t="str">
            <v>..</v>
          </cell>
          <cell r="G26" t="str">
            <v>..</v>
          </cell>
          <cell r="H26" t="str">
            <v>..</v>
          </cell>
          <cell r="I26" t="str">
            <v>..</v>
          </cell>
          <cell r="J26" t="str">
            <v>..</v>
          </cell>
          <cell r="K26" t="str">
            <v>..</v>
          </cell>
          <cell r="L26" t="str">
            <v>..</v>
          </cell>
          <cell r="M26" t="str">
            <v>..</v>
          </cell>
          <cell r="N26">
            <v>15661.907068426701</v>
          </cell>
          <cell r="O26">
            <v>15011.8078396612</v>
          </cell>
          <cell r="P26">
            <v>14571.193486272699</v>
          </cell>
          <cell r="Q26">
            <v>16477.909977260901</v>
          </cell>
          <cell r="R26">
            <v>17369.965006040598</v>
          </cell>
          <cell r="S26">
            <v>17224.5245831098</v>
          </cell>
          <cell r="T26">
            <v>13085.4544933202</v>
          </cell>
          <cell r="U26">
            <v>14514.129435811001</v>
          </cell>
          <cell r="V26">
            <v>18476.850239930602</v>
          </cell>
          <cell r="W26">
            <v>16829.9887408127</v>
          </cell>
          <cell r="X26">
            <v>17146.030440987</v>
          </cell>
          <cell r="Y26">
            <v>18799.896856900101</v>
          </cell>
          <cell r="Z26">
            <v>22001.651308332799</v>
          </cell>
          <cell r="AA26">
            <v>25753.680225738099</v>
          </cell>
          <cell r="AB26">
            <v>30298.412867708801</v>
          </cell>
          <cell r="AC26">
            <v>21804.943406746581</v>
          </cell>
        </row>
        <row r="27">
          <cell r="A27" t="str">
            <v>Bulgaria</v>
          </cell>
          <cell r="B27">
            <v>2939.8415251468</v>
          </cell>
          <cell r="C27">
            <v>3160.2375126477</v>
          </cell>
          <cell r="D27">
            <v>3284.65353881597</v>
          </cell>
          <cell r="E27">
            <v>3365.5647406416701</v>
          </cell>
          <cell r="F27">
            <v>3569.29801010438</v>
          </cell>
          <cell r="G27">
            <v>3056.8620212127398</v>
          </cell>
          <cell r="H27">
            <v>2711.7007518718201</v>
          </cell>
          <cell r="I27">
            <v>3156.3359391655399</v>
          </cell>
          <cell r="J27">
            <v>5187.9750756634103</v>
          </cell>
          <cell r="K27">
            <v>5321.3305558812499</v>
          </cell>
          <cell r="L27">
            <v>2365.2410612467402</v>
          </cell>
          <cell r="M27">
            <v>233.859080063585</v>
          </cell>
          <cell r="N27">
            <v>958.72860675710797</v>
          </cell>
          <cell r="O27">
            <v>525.82825356979595</v>
          </cell>
          <cell r="P27">
            <v>934.03723882075496</v>
          </cell>
          <cell r="Q27">
            <v>1579.6392328854599</v>
          </cell>
          <cell r="R27">
            <v>1203.6619239889001</v>
          </cell>
          <cell r="S27">
            <v>1269.92345595964</v>
          </cell>
          <cell r="T27">
            <v>1584.72304581409</v>
          </cell>
          <cell r="U27">
            <v>1611.83772859084</v>
          </cell>
          <cell r="V27">
            <v>1580.55729514174</v>
          </cell>
          <cell r="W27">
            <v>1712.9551902667399</v>
          </cell>
          <cell r="X27">
            <v>1979.4047161956901</v>
          </cell>
          <cell r="Y27">
            <v>2560.3870471232599</v>
          </cell>
          <cell r="Z27">
            <v>3135.0528136671301</v>
          </cell>
          <cell r="AA27">
            <v>3461.5207979858501</v>
          </cell>
          <cell r="AB27">
            <v>3994.5081141406199</v>
          </cell>
          <cell r="AC27">
            <v>2807.3047798965486</v>
          </cell>
        </row>
        <row r="28">
          <cell r="A28" t="str">
            <v>Burkina Faso</v>
          </cell>
          <cell r="B28">
            <v>304.69061564314399</v>
          </cell>
          <cell r="C28">
            <v>258.66582275131901</v>
          </cell>
          <cell r="D28">
            <v>235.025125196234</v>
          </cell>
          <cell r="E28">
            <v>209.476758872929</v>
          </cell>
          <cell r="F28">
            <v>182.63320889848799</v>
          </cell>
          <cell r="G28">
            <v>196.993211478901</v>
          </cell>
          <cell r="H28">
            <v>252.17028148238299</v>
          </cell>
          <cell r="I28">
            <v>286.47508986624598</v>
          </cell>
          <cell r="J28">
            <v>308.78007461064698</v>
          </cell>
          <cell r="K28">
            <v>301.51713999306497</v>
          </cell>
          <cell r="L28">
            <v>349.25172546380202</v>
          </cell>
          <cell r="M28">
            <v>344.86560914020299</v>
          </cell>
          <cell r="N28">
            <v>360.68698622183302</v>
          </cell>
          <cell r="O28">
            <v>335.81015928090301</v>
          </cell>
          <cell r="P28">
            <v>197.26263930674199</v>
          </cell>
          <cell r="Q28">
            <v>238.23780443506399</v>
          </cell>
          <cell r="R28">
            <v>252.96347001176099</v>
          </cell>
          <cell r="S28">
            <v>233.70126871512801</v>
          </cell>
          <cell r="T28">
            <v>261.40030377123298</v>
          </cell>
          <cell r="U28">
            <v>274.16730402733299</v>
          </cell>
          <cell r="V28">
            <v>231.587174827806</v>
          </cell>
          <cell r="W28">
            <v>243.62440795150701</v>
          </cell>
          <cell r="X28">
            <v>274.58972881934898</v>
          </cell>
          <cell r="Y28">
            <v>344.58363228470898</v>
          </cell>
          <cell r="Z28">
            <v>399.38541871281399</v>
          </cell>
          <cell r="AA28">
            <v>428.86971727153502</v>
          </cell>
          <cell r="AB28">
            <v>451.281213054109</v>
          </cell>
          <cell r="AC28">
            <v>357.05568634900391</v>
          </cell>
        </row>
        <row r="29">
          <cell r="A29" t="str">
            <v>Burundi</v>
          </cell>
          <cell r="B29">
            <v>232.54706063727201</v>
          </cell>
          <cell r="C29">
            <v>235.10797613681001</v>
          </cell>
          <cell r="D29">
            <v>241.25491056570399</v>
          </cell>
          <cell r="E29">
            <v>248.16771519221399</v>
          </cell>
          <cell r="F29">
            <v>219.15398576472899</v>
          </cell>
          <cell r="G29">
            <v>247.822668825915</v>
          </cell>
          <cell r="H29">
            <v>253.607580792063</v>
          </cell>
          <cell r="I29">
            <v>232.10509387271</v>
          </cell>
          <cell r="J29">
            <v>211.32698785060799</v>
          </cell>
          <cell r="K29">
            <v>213.322556772263</v>
          </cell>
          <cell r="L29">
            <v>207.26062968035799</v>
          </cell>
          <cell r="M29">
            <v>207.82261612987699</v>
          </cell>
          <cell r="N29">
            <v>187.37706287251299</v>
          </cell>
          <cell r="O29">
            <v>162.68803174322599</v>
          </cell>
          <cell r="P29">
            <v>157.58644035569699</v>
          </cell>
          <cell r="Q29">
            <v>167.29605643895999</v>
          </cell>
          <cell r="R29">
            <v>142.68971027818</v>
          </cell>
          <cell r="S29">
            <v>157.16578683053399</v>
          </cell>
          <cell r="T29">
            <v>141.85642491881401</v>
          </cell>
          <cell r="U29">
            <v>128.27790892335599</v>
          </cell>
          <cell r="V29">
            <v>110.350859677334</v>
          </cell>
          <cell r="W29">
            <v>98.1253317418645</v>
          </cell>
          <cell r="X29">
            <v>89.725309604027402</v>
          </cell>
          <cell r="Y29">
            <v>82.639047508169497</v>
          </cell>
          <cell r="Z29">
            <v>90.481153657485507</v>
          </cell>
          <cell r="AA29">
            <v>106.864086218898</v>
          </cell>
          <cell r="AB29">
            <v>118.83972664900099</v>
          </cell>
          <cell r="AC29">
            <v>97.779109229907647</v>
          </cell>
        </row>
        <row r="30">
          <cell r="A30" t="str">
            <v>Cambodia</v>
          </cell>
          <cell r="B30">
            <v>20.636181953024401</v>
          </cell>
          <cell r="C30">
            <v>20.4445148123033</v>
          </cell>
          <cell r="D30">
            <v>19.980569409936699</v>
          </cell>
          <cell r="E30">
            <v>22.0407448392011</v>
          </cell>
          <cell r="F30">
            <v>23.817802287069402</v>
          </cell>
          <cell r="G30">
            <v>25.648803274542999</v>
          </cell>
          <cell r="H30">
            <v>27.361631660533899</v>
          </cell>
          <cell r="I30">
            <v>18.1936247659537</v>
          </cell>
          <cell r="J30">
            <v>34.590121652629598</v>
          </cell>
          <cell r="K30">
            <v>42.081401030029603</v>
          </cell>
          <cell r="L30">
            <v>105.968769344253</v>
          </cell>
          <cell r="M30">
            <v>229.765198685298</v>
          </cell>
          <cell r="N30">
            <v>270.253421051857</v>
          </cell>
          <cell r="O30">
            <v>260.75776744881699</v>
          </cell>
          <cell r="P30">
            <v>253.73698588380401</v>
          </cell>
          <cell r="Q30">
            <v>304.83152711415403</v>
          </cell>
          <cell r="R30">
            <v>300.893242500935</v>
          </cell>
          <cell r="S30">
            <v>284.71208760659198</v>
          </cell>
          <cell r="T30">
            <v>254.81227495794499</v>
          </cell>
          <cell r="U30">
            <v>282.39827925092101</v>
          </cell>
          <cell r="V30">
            <v>287.92231043489602</v>
          </cell>
          <cell r="W30">
            <v>306.90564135161901</v>
          </cell>
          <cell r="X30">
            <v>324.94602765877102</v>
          </cell>
          <cell r="Y30">
            <v>342.10508005147602</v>
          </cell>
          <cell r="Z30">
            <v>389.29039684657101</v>
          </cell>
          <cell r="AA30">
            <v>449.578277819172</v>
          </cell>
          <cell r="AB30">
            <v>503.26569625244503</v>
          </cell>
          <cell r="AC30">
            <v>386.01518666334232</v>
          </cell>
        </row>
        <row r="31">
          <cell r="A31" t="str">
            <v>Cameroon</v>
          </cell>
          <cell r="B31">
            <v>879.08227617969305</v>
          </cell>
          <cell r="C31">
            <v>967.74558905046899</v>
          </cell>
          <cell r="D31">
            <v>902.717617854031</v>
          </cell>
          <cell r="E31">
            <v>885.62994734715005</v>
          </cell>
          <cell r="F31">
            <v>911.52797545368503</v>
          </cell>
          <cell r="G31">
            <v>927.27478381276399</v>
          </cell>
          <cell r="H31">
            <v>1176.2561107599099</v>
          </cell>
          <cell r="I31">
            <v>1324.70337573345</v>
          </cell>
          <cell r="J31">
            <v>1306.9285236896301</v>
          </cell>
          <cell r="K31">
            <v>1131.02719526685</v>
          </cell>
          <cell r="L31">
            <v>1098.03543442204</v>
          </cell>
          <cell r="M31">
            <v>1187.7538126751299</v>
          </cell>
          <cell r="N31">
            <v>1056.4075066714699</v>
          </cell>
          <cell r="O31">
            <v>1069.9190081674201</v>
          </cell>
          <cell r="P31">
            <v>686.30170193558502</v>
          </cell>
          <cell r="Q31">
            <v>676.86586432719002</v>
          </cell>
          <cell r="R31">
            <v>753.10131083536203</v>
          </cell>
          <cell r="S31">
            <v>733.14795279519899</v>
          </cell>
          <cell r="T31">
            <v>680.918125368917</v>
          </cell>
          <cell r="U31">
            <v>699.168995448803</v>
          </cell>
          <cell r="V31">
            <v>655.49018217722301</v>
          </cell>
          <cell r="W31">
            <v>602.81191659491901</v>
          </cell>
          <cell r="X31">
            <v>662.98512067812703</v>
          </cell>
          <cell r="Y31">
            <v>807.331259928892</v>
          </cell>
          <cell r="Z31">
            <v>909.42920718097002</v>
          </cell>
          <cell r="AA31">
            <v>946.08576565343503</v>
          </cell>
          <cell r="AB31">
            <v>1001.6820777002901</v>
          </cell>
          <cell r="AC31">
            <v>821.7208912894389</v>
          </cell>
        </row>
        <row r="32">
          <cell r="A32" t="str">
            <v>Canada</v>
          </cell>
          <cell r="B32">
            <v>10989.428249197101</v>
          </cell>
          <cell r="C32">
            <v>12131.8414975784</v>
          </cell>
          <cell r="D32">
            <v>12278.5311329081</v>
          </cell>
          <cell r="E32">
            <v>13175.079007464101</v>
          </cell>
          <cell r="F32">
            <v>13578.255972982201</v>
          </cell>
          <cell r="G32">
            <v>13782.0619575746</v>
          </cell>
          <cell r="H32">
            <v>14150.5013767648</v>
          </cell>
          <cell r="I32">
            <v>15967.6953451345</v>
          </cell>
          <cell r="J32">
            <v>18624.352010632501</v>
          </cell>
          <cell r="K32">
            <v>20410.353835055801</v>
          </cell>
          <cell r="L32">
            <v>21086.640050997801</v>
          </cell>
          <cell r="M32">
            <v>21374.962523314502</v>
          </cell>
          <cell r="N32">
            <v>20479.822279573302</v>
          </cell>
          <cell r="O32">
            <v>19684.992555703298</v>
          </cell>
          <cell r="P32">
            <v>19497.2809866637</v>
          </cell>
          <cell r="Q32">
            <v>20184.449879336898</v>
          </cell>
          <cell r="R32">
            <v>20757.375279306802</v>
          </cell>
          <cell r="S32">
            <v>21349.1152534418</v>
          </cell>
          <cell r="T32">
            <v>20495.2333362524</v>
          </cell>
          <cell r="U32">
            <v>21776.561793602501</v>
          </cell>
          <cell r="V32">
            <v>23658.831708985501</v>
          </cell>
          <cell r="W32">
            <v>23103.935316538002</v>
          </cell>
          <cell r="X32">
            <v>23457.935451328201</v>
          </cell>
          <cell r="Y32">
            <v>27455.059126919299</v>
          </cell>
          <cell r="Z32">
            <v>31111.038745251099</v>
          </cell>
          <cell r="AA32">
            <v>35105.445081198501</v>
          </cell>
          <cell r="AB32">
            <v>38951.454637577903</v>
          </cell>
          <cell r="AC32">
            <v>29864.144726468832</v>
          </cell>
        </row>
        <row r="33">
          <cell r="A33" t="str">
            <v>Cape Verde</v>
          </cell>
          <cell r="B33">
            <v>547.71367093526896</v>
          </cell>
          <cell r="C33">
            <v>522.54999262191302</v>
          </cell>
          <cell r="D33">
            <v>512.714859731253</v>
          </cell>
          <cell r="E33">
            <v>491.27031817787298</v>
          </cell>
          <cell r="F33">
            <v>455.738639814934</v>
          </cell>
          <cell r="G33">
            <v>462.62444289763698</v>
          </cell>
          <cell r="H33">
            <v>623.13417160695303</v>
          </cell>
          <cell r="I33">
            <v>750.71935747357497</v>
          </cell>
          <cell r="J33">
            <v>820.77284692608703</v>
          </cell>
          <cell r="K33">
            <v>807.67011623655696</v>
          </cell>
          <cell r="L33">
            <v>902.07555555459498</v>
          </cell>
          <cell r="M33">
            <v>914.93114243426203</v>
          </cell>
          <cell r="N33">
            <v>993.73535186211598</v>
          </cell>
          <cell r="O33">
            <v>975.26272310585796</v>
          </cell>
          <cell r="P33">
            <v>1073.60693910128</v>
          </cell>
          <cell r="Q33">
            <v>1257.98391086378</v>
          </cell>
          <cell r="R33">
            <v>1274.34769100216</v>
          </cell>
          <cell r="S33">
            <v>1223.70444754191</v>
          </cell>
          <cell r="T33">
            <v>1273.3295805405101</v>
          </cell>
          <cell r="U33">
            <v>1411.8069779335699</v>
          </cell>
          <cell r="V33">
            <v>1234.31658733983</v>
          </cell>
          <cell r="W33">
            <v>1266.1253904565101</v>
          </cell>
          <cell r="X33">
            <v>1371.67151164442</v>
          </cell>
          <cell r="Y33">
            <v>1774.3165624261301</v>
          </cell>
          <cell r="Z33">
            <v>1978.9902612634401</v>
          </cell>
          <cell r="AA33">
            <v>2099.2480456595399</v>
          </cell>
          <cell r="AB33">
            <v>2371.00518346127</v>
          </cell>
          <cell r="AC33">
            <v>1810.2261591518852</v>
          </cell>
        </row>
        <row r="34">
          <cell r="A34" t="str">
            <v>Central African Republic</v>
          </cell>
          <cell r="B34">
            <v>345.041806609395</v>
          </cell>
          <cell r="C34">
            <v>337.24158341804298</v>
          </cell>
          <cell r="D34">
            <v>299.82225179980702</v>
          </cell>
          <cell r="E34">
            <v>266.51970818243802</v>
          </cell>
          <cell r="F34">
            <v>249.146804055291</v>
          </cell>
          <cell r="G34">
            <v>321.52577394275198</v>
          </cell>
          <cell r="H34">
            <v>412.86902414752097</v>
          </cell>
          <cell r="I34">
            <v>434.82199409129697</v>
          </cell>
          <cell r="J34">
            <v>448.33084829478997</v>
          </cell>
          <cell r="K34">
            <v>431.626135704359</v>
          </cell>
          <cell r="L34">
            <v>494.51647448453502</v>
          </cell>
          <cell r="M34">
            <v>454.47513776028097</v>
          </cell>
          <cell r="N34">
            <v>450.329884146361</v>
          </cell>
          <cell r="O34">
            <v>397.67925869742498</v>
          </cell>
          <cell r="P34">
            <v>255.638155469325</v>
          </cell>
          <cell r="Q34">
            <v>327.73894600564603</v>
          </cell>
          <cell r="R34">
            <v>293.34878775539403</v>
          </cell>
          <cell r="S34">
            <v>274.82064728531799</v>
          </cell>
          <cell r="T34">
            <v>285.22987217311999</v>
          </cell>
          <cell r="U34">
            <v>283.30587987074</v>
          </cell>
          <cell r="V34">
            <v>258.79045841562402</v>
          </cell>
          <cell r="W34">
            <v>255.42953793497699</v>
          </cell>
          <cell r="X34">
            <v>270.27949695694599</v>
          </cell>
          <cell r="Y34">
            <v>303.61170374932402</v>
          </cell>
          <cell r="Z34">
            <v>325.35194200753602</v>
          </cell>
          <cell r="AA34">
            <v>335.37932767985399</v>
          </cell>
          <cell r="AB34">
            <v>355.42914294451703</v>
          </cell>
          <cell r="AC34">
            <v>307.58019187885901</v>
          </cell>
        </row>
        <row r="35">
          <cell r="A35" t="str">
            <v>Chad</v>
          </cell>
          <cell r="B35">
            <v>147.874529618221</v>
          </cell>
          <cell r="C35">
            <v>170.68029277418</v>
          </cell>
          <cell r="D35">
            <v>160.89199830091701</v>
          </cell>
          <cell r="E35">
            <v>157.05506830399401</v>
          </cell>
          <cell r="F35">
            <v>164.59328365544599</v>
          </cell>
          <cell r="G35">
            <v>174.038494751184</v>
          </cell>
          <cell r="H35">
            <v>209.07207796597299</v>
          </cell>
          <cell r="I35">
            <v>231.213780367504</v>
          </cell>
          <cell r="J35">
            <v>263.697817508686</v>
          </cell>
          <cell r="K35">
            <v>242.98025312026201</v>
          </cell>
          <cell r="L35">
            <v>285.694277325737</v>
          </cell>
          <cell r="M35">
            <v>276.427805162683</v>
          </cell>
          <cell r="N35">
            <v>281.379534865697</v>
          </cell>
          <cell r="O35">
            <v>240.15615495750501</v>
          </cell>
          <cell r="P35">
            <v>189.99161716055099</v>
          </cell>
          <cell r="Q35">
            <v>219.21093618666399</v>
          </cell>
          <cell r="R35">
            <v>237.738942621842</v>
          </cell>
          <cell r="S35">
            <v>222.83437894765299</v>
          </cell>
          <cell r="T35">
            <v>245.46986224397901</v>
          </cell>
          <cell r="U35">
            <v>210.80011647526601</v>
          </cell>
          <cell r="V35">
            <v>185.76114145735701</v>
          </cell>
          <cell r="W35">
            <v>223.20191835353501</v>
          </cell>
          <cell r="X35">
            <v>253.87241329516601</v>
          </cell>
          <cell r="Y35">
            <v>317.20237388896197</v>
          </cell>
          <cell r="Z35">
            <v>501.50072137021601</v>
          </cell>
          <cell r="AA35">
            <v>652.51238726084</v>
          </cell>
          <cell r="AB35">
            <v>706.96276424662096</v>
          </cell>
          <cell r="AC35">
            <v>442.54209640255675</v>
          </cell>
        </row>
        <row r="36">
          <cell r="A36" t="str">
            <v>Chile</v>
          </cell>
          <cell r="B36">
            <v>2492.8566912511501</v>
          </cell>
          <cell r="C36">
            <v>2884.7816162275299</v>
          </cell>
          <cell r="D36">
            <v>2118.38664094879</v>
          </cell>
          <cell r="E36">
            <v>1694.30130872629</v>
          </cell>
          <cell r="F36">
            <v>1621.8157209006899</v>
          </cell>
          <cell r="G36">
            <v>1368.47298348851</v>
          </cell>
          <cell r="H36">
            <v>1447.2102459057801</v>
          </cell>
          <cell r="I36">
            <v>1678.63910106614</v>
          </cell>
          <cell r="J36">
            <v>1945.7316012742799</v>
          </cell>
          <cell r="K36">
            <v>2203.7729315317902</v>
          </cell>
          <cell r="L36">
            <v>2409.1414102058502</v>
          </cell>
          <cell r="M36">
            <v>2734.6362533629799</v>
          </cell>
          <cell r="N36">
            <v>3283.0251452247498</v>
          </cell>
          <cell r="O36">
            <v>3463.3530024893598</v>
          </cell>
          <cell r="P36">
            <v>3941.20786044939</v>
          </cell>
          <cell r="Q36">
            <v>5020.8618174982203</v>
          </cell>
          <cell r="R36">
            <v>5254.8948043866703</v>
          </cell>
          <cell r="S36">
            <v>5663.2447058161997</v>
          </cell>
          <cell r="T36">
            <v>5355.2532813690796</v>
          </cell>
          <cell r="U36">
            <v>4860.5895423327802</v>
          </cell>
          <cell r="V36">
            <v>4944.3736228139396</v>
          </cell>
          <cell r="W36">
            <v>4451.9339531647502</v>
          </cell>
          <cell r="X36">
            <v>4314.9076905873499</v>
          </cell>
          <cell r="Y36">
            <v>4698.24531328803</v>
          </cell>
          <cell r="Z36">
            <v>6012.3587057548402</v>
          </cell>
          <cell r="AA36">
            <v>7351.32347384489</v>
          </cell>
          <cell r="AB36">
            <v>8864.3410386146898</v>
          </cell>
          <cell r="AC36">
            <v>5948.8516958757582</v>
          </cell>
        </row>
        <row r="37">
          <cell r="A37" t="str">
            <v>China</v>
          </cell>
          <cell r="B37">
            <v>311.63428252903202</v>
          </cell>
          <cell r="C37">
            <v>290.82132180397002</v>
          </cell>
          <cell r="D37">
            <v>275.21454683574001</v>
          </cell>
          <cell r="E37">
            <v>291.60680294650302</v>
          </cell>
          <cell r="F37">
            <v>296.184508222722</v>
          </cell>
          <cell r="G37">
            <v>288.38511086786701</v>
          </cell>
          <cell r="H37">
            <v>274.84427794600498</v>
          </cell>
          <cell r="I37">
            <v>294.044968121838</v>
          </cell>
          <cell r="J37">
            <v>361.24147829437499</v>
          </cell>
          <cell r="K37">
            <v>398.48064056079198</v>
          </cell>
          <cell r="L37">
            <v>339.15998406353498</v>
          </cell>
          <cell r="M37">
            <v>350.61265750433898</v>
          </cell>
          <cell r="N37">
            <v>412.25800905585601</v>
          </cell>
          <cell r="O37">
            <v>517.41486436580101</v>
          </cell>
          <cell r="P37">
            <v>466.60481230581303</v>
          </cell>
          <cell r="Q37">
            <v>601.01037153288701</v>
          </cell>
          <cell r="R37">
            <v>699.41445553211599</v>
          </cell>
          <cell r="S37">
            <v>770.58937996561804</v>
          </cell>
          <cell r="T37">
            <v>817.14406553668596</v>
          </cell>
          <cell r="U37">
            <v>861.21143857312904</v>
          </cell>
          <cell r="V37">
            <v>945.60077917824503</v>
          </cell>
          <cell r="W37">
            <v>1038.0340782241401</v>
          </cell>
          <cell r="X37">
            <v>1131.80464668586</v>
          </cell>
          <cell r="Y37">
            <v>1269.8318817542399</v>
          </cell>
          <cell r="Z37">
            <v>1486.0157801293799</v>
          </cell>
          <cell r="AA37">
            <v>1715.9351368246</v>
          </cell>
          <cell r="AB37">
            <v>2001.4594158361699</v>
          </cell>
          <cell r="AC37">
            <v>1440.5134899090651</v>
          </cell>
        </row>
        <row r="38">
          <cell r="A38" t="str">
            <v>Colombia</v>
          </cell>
          <cell r="B38">
            <v>1367.55248906508</v>
          </cell>
          <cell r="C38">
            <v>1457.42100574236</v>
          </cell>
          <cell r="D38">
            <v>1527.2191623149599</v>
          </cell>
          <cell r="E38">
            <v>1485.80432477517</v>
          </cell>
          <cell r="F38">
            <v>1437.0245307474299</v>
          </cell>
          <cell r="G38">
            <v>1283.7571565049</v>
          </cell>
          <cell r="H38">
            <v>1259.55656548403</v>
          </cell>
          <cell r="I38">
            <v>1285.1803563793801</v>
          </cell>
          <cell r="J38">
            <v>1357.4425999321099</v>
          </cell>
          <cell r="K38">
            <v>1342.1451442888399</v>
          </cell>
          <cell r="L38">
            <v>1341.3912510330399</v>
          </cell>
          <cell r="M38">
            <v>1387.6302212353301</v>
          </cell>
          <cell r="N38">
            <v>1575.90083760231</v>
          </cell>
          <cell r="O38">
            <v>1751.2985330643801</v>
          </cell>
          <cell r="P38">
            <v>2158.7599079751399</v>
          </cell>
          <cell r="Q38">
            <v>2399.8911111542102</v>
          </cell>
          <cell r="R38">
            <v>2472.2083272290201</v>
          </cell>
          <cell r="S38">
            <v>2662.2219542952898</v>
          </cell>
          <cell r="T38">
            <v>2411.2520356926502</v>
          </cell>
          <cell r="U38">
            <v>2072.3296853121601</v>
          </cell>
          <cell r="V38">
            <v>1979.7477077153501</v>
          </cell>
          <cell r="W38">
            <v>1903.6206117632801</v>
          </cell>
          <cell r="X38">
            <v>1850.6651402386999</v>
          </cell>
          <cell r="Y38">
            <v>1782.24038296509</v>
          </cell>
          <cell r="Z38">
            <v>2163.4585301478401</v>
          </cell>
          <cell r="AA38">
            <v>2673.4907798884101</v>
          </cell>
          <cell r="AB38">
            <v>2887.9266819273598</v>
          </cell>
          <cell r="AC38">
            <v>2210.2336878217798</v>
          </cell>
        </row>
        <row r="39">
          <cell r="A39" t="str">
            <v>Comoros</v>
          </cell>
          <cell r="B39">
            <v>383.75140047838403</v>
          </cell>
          <cell r="C39">
            <v>327.66600238479401</v>
          </cell>
          <cell r="D39">
            <v>303.61616705722099</v>
          </cell>
          <cell r="E39">
            <v>287.86841818942798</v>
          </cell>
          <cell r="F39">
            <v>274.75789824732698</v>
          </cell>
          <cell r="G39">
            <v>291.03294915467598</v>
          </cell>
          <cell r="H39">
            <v>398.18768642218203</v>
          </cell>
          <cell r="I39">
            <v>466.44934343234502</v>
          </cell>
          <cell r="J39">
            <v>477.39770692275403</v>
          </cell>
          <cell r="K39">
            <v>442.71232383575801</v>
          </cell>
          <cell r="L39">
            <v>541.66606723795098</v>
          </cell>
          <cell r="M39">
            <v>552.42388415254595</v>
          </cell>
          <cell r="N39">
            <v>580.10842024722206</v>
          </cell>
          <cell r="O39">
            <v>559.29266639546699</v>
          </cell>
          <cell r="P39">
            <v>383.82275341280001</v>
          </cell>
          <cell r="Q39">
            <v>466.59060479151401</v>
          </cell>
          <cell r="R39">
            <v>451.493134012398</v>
          </cell>
          <cell r="S39">
            <v>404.53069119598001</v>
          </cell>
          <cell r="T39">
            <v>415.74884246171899</v>
          </cell>
          <cell r="U39">
            <v>420.67711686105901</v>
          </cell>
          <cell r="V39">
            <v>365.82804936315</v>
          </cell>
          <cell r="W39">
            <v>390.87559405413901</v>
          </cell>
          <cell r="X39">
            <v>437.828457847518</v>
          </cell>
          <cell r="Y39">
            <v>553.13526620493599</v>
          </cell>
          <cell r="Z39">
            <v>604.735633276366</v>
          </cell>
          <cell r="AA39">
            <v>632.79472109857397</v>
          </cell>
          <cell r="AB39">
            <v>642.27011022231295</v>
          </cell>
          <cell r="AC39">
            <v>543.60663045064109</v>
          </cell>
        </row>
        <row r="40">
          <cell r="A40" t="str">
            <v>Congo, Dem. Rep.</v>
          </cell>
          <cell r="B40">
            <v>559.84738467209297</v>
          </cell>
          <cell r="C40">
            <v>471.80812815187699</v>
          </cell>
          <cell r="D40">
            <v>496.60837151885698</v>
          </cell>
          <cell r="E40">
            <v>387.75112100917698</v>
          </cell>
          <cell r="F40">
            <v>250.47719010688101</v>
          </cell>
          <cell r="G40">
            <v>221.605769164056</v>
          </cell>
          <cell r="H40">
            <v>240.69697691842501</v>
          </cell>
          <cell r="I40">
            <v>220.601243791065</v>
          </cell>
          <cell r="J40">
            <v>247.427994599622</v>
          </cell>
          <cell r="K40">
            <v>243.73846090085601</v>
          </cell>
          <cell r="L40">
            <v>244.46202480040901</v>
          </cell>
          <cell r="M40">
            <v>229.809995091877</v>
          </cell>
          <cell r="N40">
            <v>200.81960894471101</v>
          </cell>
          <cell r="O40">
            <v>253.88636546669599</v>
          </cell>
          <cell r="P40">
            <v>133.356188835061</v>
          </cell>
          <cell r="Q40">
            <v>125.45865025699</v>
          </cell>
          <cell r="R40">
            <v>156.98484780616499</v>
          </cell>
          <cell r="S40">
            <v>138.079226772439</v>
          </cell>
          <cell r="T40">
            <v>99.098925517926901</v>
          </cell>
          <cell r="U40">
            <v>88.209842471591699</v>
          </cell>
          <cell r="V40">
            <v>85.964386756242206</v>
          </cell>
          <cell r="W40">
            <v>100.47294000387799</v>
          </cell>
          <cell r="X40">
            <v>105.091035134525</v>
          </cell>
          <cell r="Y40">
            <v>104.747149828148</v>
          </cell>
          <cell r="Z40">
            <v>117.08106963837101</v>
          </cell>
          <cell r="AA40">
            <v>123.296146079224</v>
          </cell>
          <cell r="AB40">
            <v>144.129801451709</v>
          </cell>
          <cell r="AC40">
            <v>115.80302368930916</v>
          </cell>
        </row>
        <row r="41">
          <cell r="A41" t="str">
            <v>Congo, Rep.</v>
          </cell>
          <cell r="B41">
            <v>1304.1103638360601</v>
          </cell>
          <cell r="C41">
            <v>1037.08804450106</v>
          </cell>
          <cell r="D41">
            <v>877.10769915328694</v>
          </cell>
          <cell r="E41">
            <v>773.60776016736395</v>
          </cell>
          <cell r="F41">
            <v>690.00617916155397</v>
          </cell>
          <cell r="G41">
            <v>686.40018524825598</v>
          </cell>
          <cell r="H41">
            <v>910.74514522805202</v>
          </cell>
          <cell r="I41">
            <v>1073.3492376841</v>
          </cell>
          <cell r="J41">
            <v>1107.71051206226</v>
          </cell>
          <cell r="K41">
            <v>1101.25186089411</v>
          </cell>
          <cell r="L41">
            <v>1253.9865912299899</v>
          </cell>
          <cell r="M41">
            <v>1184.7479308909899</v>
          </cell>
          <cell r="N41">
            <v>1237.1294874523501</v>
          </cell>
          <cell r="O41">
            <v>1098.7858269554299</v>
          </cell>
          <cell r="P41">
            <v>703.25135272583998</v>
          </cell>
          <cell r="Q41">
            <v>816.99033177036904</v>
          </cell>
          <cell r="R41">
            <v>980.87308798802201</v>
          </cell>
          <cell r="S41">
            <v>871.48268724430898</v>
          </cell>
          <cell r="T41">
            <v>710.86767955098901</v>
          </cell>
          <cell r="U41">
            <v>834.14701897163104</v>
          </cell>
          <cell r="V41">
            <v>1108.8691141327399</v>
          </cell>
          <cell r="W41">
            <v>935.16717318847805</v>
          </cell>
          <cell r="X41">
            <v>982.23188420628003</v>
          </cell>
          <cell r="Y41">
            <v>1128.6247541189</v>
          </cell>
          <cell r="Z41">
            <v>1335.7631584657499</v>
          </cell>
          <cell r="AA41">
            <v>1785.5311169956899</v>
          </cell>
          <cell r="AB41">
            <v>2146.5883469011301</v>
          </cell>
          <cell r="AC41">
            <v>1385.6510723127046</v>
          </cell>
        </row>
        <row r="42">
          <cell r="A42" t="str">
            <v>Costa Rica</v>
          </cell>
          <cell r="B42">
            <v>2098.86988764341</v>
          </cell>
          <cell r="C42">
            <v>1106.14123591766</v>
          </cell>
          <cell r="D42">
            <v>1066.9105435850599</v>
          </cell>
          <cell r="E42">
            <v>1251.4615795524401</v>
          </cell>
          <cell r="F42">
            <v>1414.50245659346</v>
          </cell>
          <cell r="G42">
            <v>1471.43652940023</v>
          </cell>
          <cell r="H42">
            <v>1603.7704364451999</v>
          </cell>
          <cell r="I42">
            <v>1605.0052760057899</v>
          </cell>
          <cell r="J42">
            <v>1590.5475307209399</v>
          </cell>
          <cell r="K42">
            <v>1755.2153826344299</v>
          </cell>
          <cell r="L42">
            <v>1871.9342640498301</v>
          </cell>
          <cell r="M42">
            <v>2294.27534616611</v>
          </cell>
          <cell r="N42">
            <v>2686.9259938262999</v>
          </cell>
          <cell r="O42">
            <v>2943.87933060983</v>
          </cell>
          <cell r="P42">
            <v>3130.3137607191302</v>
          </cell>
          <cell r="Q42">
            <v>3378.0321266254</v>
          </cell>
          <cell r="R42">
            <v>3323.0675251067601</v>
          </cell>
          <cell r="S42">
            <v>3508.5216540166498</v>
          </cell>
          <cell r="T42">
            <v>3763.6187086935001</v>
          </cell>
          <cell r="U42">
            <v>4116.1826671046301</v>
          </cell>
          <cell r="V42">
            <v>4062.54746947172</v>
          </cell>
          <cell r="W42">
            <v>4092.64998348273</v>
          </cell>
          <cell r="X42">
            <v>4127.2669041216404</v>
          </cell>
          <cell r="Y42">
            <v>4194.68412762756</v>
          </cell>
          <cell r="Z42">
            <v>4370.1940371820401</v>
          </cell>
          <cell r="AA42">
            <v>4608.9321561197003</v>
          </cell>
          <cell r="AB42">
            <v>4858.0676098894401</v>
          </cell>
          <cell r="AC42">
            <v>4375.2991364038508</v>
          </cell>
        </row>
        <row r="43">
          <cell r="A43" t="str">
            <v>Cote d'Ivoire</v>
          </cell>
          <cell r="B43">
            <v>1205.2321058501</v>
          </cell>
          <cell r="C43">
            <v>976.61497388753605</v>
          </cell>
          <cell r="D43">
            <v>843.59346412875095</v>
          </cell>
          <cell r="E43">
            <v>724.39956039262802</v>
          </cell>
          <cell r="F43">
            <v>702.58474530309002</v>
          </cell>
          <cell r="G43">
            <v>689.93194803983795</v>
          </cell>
          <cell r="H43">
            <v>888.56221342621495</v>
          </cell>
          <cell r="I43">
            <v>941.01319850648201</v>
          </cell>
          <cell r="J43">
            <v>942.22088757575898</v>
          </cell>
          <cell r="K43">
            <v>866.55974727508396</v>
          </cell>
          <cell r="L43">
            <v>921.17307358141898</v>
          </cell>
          <cell r="M43">
            <v>860.776909179737</v>
          </cell>
          <cell r="N43">
            <v>880.26951147600005</v>
          </cell>
          <cell r="O43">
            <v>838.107083341411</v>
          </cell>
          <cell r="P43">
            <v>606.83687277943295</v>
          </cell>
          <cell r="Q43">
            <v>773.61026706995597</v>
          </cell>
          <cell r="R43">
            <v>799.94587608317102</v>
          </cell>
          <cell r="S43">
            <v>758.82060130648495</v>
          </cell>
          <cell r="T43">
            <v>805.12176540587097</v>
          </cell>
          <cell r="U43">
            <v>767.46883009490602</v>
          </cell>
          <cell r="V43">
            <v>624.30391042395001</v>
          </cell>
          <cell r="W43">
            <v>618.99239793440097</v>
          </cell>
          <cell r="X43">
            <v>664.89219532262905</v>
          </cell>
          <cell r="Y43">
            <v>781.89097709428199</v>
          </cell>
          <cell r="Z43">
            <v>867.36678301317295</v>
          </cell>
          <cell r="AA43">
            <v>899.60727328598796</v>
          </cell>
          <cell r="AB43">
            <v>938.60850951498696</v>
          </cell>
          <cell r="AC43">
            <v>795.22635602757657</v>
          </cell>
        </row>
        <row r="44">
          <cell r="A44" t="str">
            <v>Croatia</v>
          </cell>
          <cell r="B44">
            <v>3983.2862599432201</v>
          </cell>
          <cell r="C44">
            <v>3905.1020535172001</v>
          </cell>
          <cell r="D44">
            <v>3375.4723618335802</v>
          </cell>
          <cell r="E44">
            <v>2484.7868745158098</v>
          </cell>
          <cell r="F44">
            <v>2370.6444746707298</v>
          </cell>
          <cell r="G44">
            <v>2388.7739586938101</v>
          </cell>
          <cell r="H44">
            <v>3312.7179640519598</v>
          </cell>
          <cell r="I44">
            <v>3790.5159782667101</v>
          </cell>
          <cell r="J44">
            <v>3378.4357036180199</v>
          </cell>
          <cell r="K44">
            <v>5436.2219131032098</v>
          </cell>
          <cell r="L44">
            <v>9066.4423964691705</v>
          </cell>
          <cell r="M44">
            <v>14506.9476346255</v>
          </cell>
          <cell r="N44">
            <v>2077.1022556272501</v>
          </cell>
          <cell r="O44">
            <v>2358.0200813394699</v>
          </cell>
          <cell r="P44">
            <v>3223.3390193003302</v>
          </cell>
          <cell r="Q44">
            <v>4224.5151108409</v>
          </cell>
          <cell r="R44">
            <v>4421.7464778212498</v>
          </cell>
          <cell r="S44">
            <v>4398.20912695474</v>
          </cell>
          <cell r="T44">
            <v>4805.1566683308802</v>
          </cell>
          <cell r="U44">
            <v>4371.0771300760298</v>
          </cell>
          <cell r="V44">
            <v>4206.1758190333603</v>
          </cell>
          <cell r="W44">
            <v>4469.2822376460599</v>
          </cell>
          <cell r="X44">
            <v>5183.8926089284496</v>
          </cell>
          <cell r="Y44">
            <v>6666.2810438634096</v>
          </cell>
          <cell r="Z44">
            <v>7943.3497349152203</v>
          </cell>
          <cell r="AA44">
            <v>8669.5681181075997</v>
          </cell>
          <cell r="AB44">
            <v>9557.7735514020205</v>
          </cell>
          <cell r="AC44">
            <v>7081.6912158104606</v>
          </cell>
        </row>
        <row r="45">
          <cell r="A45" t="str">
            <v>Cyprus</v>
          </cell>
          <cell r="B45">
            <v>4236.2383456897496</v>
          </cell>
          <cell r="C45">
            <v>4053.2576921862301</v>
          </cell>
          <cell r="D45">
            <v>4146.5351705180101</v>
          </cell>
          <cell r="E45">
            <v>4096.7664067763099</v>
          </cell>
          <cell r="F45">
            <v>4259.7915025877401</v>
          </cell>
          <cell r="G45">
            <v>4486.9048064163799</v>
          </cell>
          <cell r="H45">
            <v>5635.4136772168404</v>
          </cell>
          <cell r="I45">
            <v>6686.4939580644104</v>
          </cell>
          <cell r="J45">
            <v>7718.2009882517495</v>
          </cell>
          <cell r="K45">
            <v>8113.8969118451196</v>
          </cell>
          <cell r="L45">
            <v>9688.9607910461309</v>
          </cell>
          <cell r="M45">
            <v>9732.8154716111603</v>
          </cell>
          <cell r="N45">
            <v>11415.842149898899</v>
          </cell>
          <cell r="O45">
            <v>10613.3451687573</v>
          </cell>
          <cell r="P45">
            <v>11718.1877410009</v>
          </cell>
          <cell r="Q45">
            <v>14217.1229004858</v>
          </cell>
          <cell r="R45">
            <v>14139.6159842338</v>
          </cell>
          <cell r="S45">
            <v>13271.065812340499</v>
          </cell>
          <cell r="T45">
            <v>14071.1476632717</v>
          </cell>
          <cell r="U45">
            <v>14242.605797976399</v>
          </cell>
          <cell r="V45">
            <v>13424.9011576748</v>
          </cell>
          <cell r="W45">
            <v>13796.812119706299</v>
          </cell>
          <cell r="X45">
            <v>14842.8244474488</v>
          </cell>
          <cell r="Y45">
            <v>18386.881328908701</v>
          </cell>
          <cell r="Z45">
            <v>21342.6935168991</v>
          </cell>
          <cell r="AA45">
            <v>22378.2888042499</v>
          </cell>
          <cell r="AB45">
            <v>23676.084746944001</v>
          </cell>
          <cell r="AC45">
            <v>19070.597494026133</v>
          </cell>
        </row>
        <row r="46">
          <cell r="A46" t="str">
            <v>Czech Republic</v>
          </cell>
          <cell r="B46">
            <v>4585.1730659795403</v>
          </cell>
          <cell r="C46">
            <v>4855.8726668146301</v>
          </cell>
          <cell r="D46">
            <v>4875.4974891572001</v>
          </cell>
          <cell r="E46">
            <v>4825.13170342787</v>
          </cell>
          <cell r="F46">
            <v>4372.4373427340097</v>
          </cell>
          <cell r="G46">
            <v>4399.2430766899297</v>
          </cell>
          <cell r="H46">
            <v>5162.1589051703704</v>
          </cell>
          <cell r="I46">
            <v>5790.5327993286301</v>
          </cell>
          <cell r="J46">
            <v>5721.5649226384503</v>
          </cell>
          <cell r="K46">
            <v>5579.8142897322896</v>
          </cell>
          <cell r="L46">
            <v>5058.6421298929499</v>
          </cell>
          <cell r="M46">
            <v>2636.3041397091001</v>
          </cell>
          <cell r="N46">
            <v>3090.9375397081799</v>
          </cell>
          <cell r="O46">
            <v>3551.5004005569999</v>
          </cell>
          <cell r="P46">
            <v>4117.9014377814401</v>
          </cell>
          <cell r="Q46">
            <v>5348.6542454406499</v>
          </cell>
          <cell r="R46">
            <v>6011.5410932437198</v>
          </cell>
          <cell r="S46">
            <v>5545.14186275056</v>
          </cell>
          <cell r="T46">
            <v>6007.4815828513101</v>
          </cell>
          <cell r="U46">
            <v>5853.6808781250902</v>
          </cell>
          <cell r="V46">
            <v>5521.2005539412603</v>
          </cell>
          <cell r="W46">
            <v>6048.6807696404603</v>
          </cell>
          <cell r="X46">
            <v>7379.4618716024397</v>
          </cell>
          <cell r="Y46">
            <v>8955.1899699969599</v>
          </cell>
          <cell r="Z46">
            <v>10601.971232898801</v>
          </cell>
          <cell r="AA46">
            <v>12120.1699940041</v>
          </cell>
          <cell r="AB46">
            <v>13848.432343984099</v>
          </cell>
          <cell r="AC46">
            <v>9825.6510303544765</v>
          </cell>
        </row>
        <row r="47">
          <cell r="A47" t="str">
            <v>Denmark</v>
          </cell>
          <cell r="B47">
            <v>13626.860436294601</v>
          </cell>
          <cell r="C47">
            <v>11834.520070738099</v>
          </cell>
          <cell r="D47">
            <v>11548.424741848999</v>
          </cell>
          <cell r="E47">
            <v>11606.756494454399</v>
          </cell>
          <cell r="F47">
            <v>11319.0731169951</v>
          </cell>
          <cell r="G47">
            <v>12058.847602059501</v>
          </cell>
          <cell r="H47">
            <v>16929.7625528608</v>
          </cell>
          <cell r="I47">
            <v>20973.489976205001</v>
          </cell>
          <cell r="J47">
            <v>22118.885163963601</v>
          </cell>
          <cell r="K47">
            <v>21479.648101944498</v>
          </cell>
          <cell r="L47">
            <v>26518.749371983398</v>
          </cell>
          <cell r="M47">
            <v>26659.379353160199</v>
          </cell>
          <cell r="N47">
            <v>29163.189569674501</v>
          </cell>
          <cell r="O47">
            <v>27182.998173829099</v>
          </cell>
          <cell r="P47">
            <v>29613.337232422698</v>
          </cell>
          <cell r="Q47">
            <v>34926.979920758997</v>
          </cell>
          <cell r="R47">
            <v>35132.479877038102</v>
          </cell>
          <cell r="S47">
            <v>32349.167520766099</v>
          </cell>
          <cell r="T47">
            <v>32842.625243691</v>
          </cell>
          <cell r="U47">
            <v>32776.109534654803</v>
          </cell>
          <cell r="V47">
            <v>30118.8244673429</v>
          </cell>
          <cell r="W47">
            <v>30021.1674358005</v>
          </cell>
          <cell r="X47">
            <v>32492.600059877299</v>
          </cell>
          <cell r="Y47">
            <v>39558.044206487597</v>
          </cell>
          <cell r="Z47">
            <v>45174.145426400799</v>
          </cell>
          <cell r="AA47">
            <v>47905.5240580557</v>
          </cell>
          <cell r="AB47">
            <v>50965.179977284097</v>
          </cell>
          <cell r="AC47">
            <v>41019.443527317664</v>
          </cell>
        </row>
        <row r="48">
          <cell r="A48" t="str">
            <v>Djibouti</v>
          </cell>
          <cell r="B48">
            <v>1031.00034698784</v>
          </cell>
          <cell r="C48">
            <v>1068.5153567156101</v>
          </cell>
          <cell r="D48">
            <v>1079.05276434812</v>
          </cell>
          <cell r="E48">
            <v>1057.9997868302301</v>
          </cell>
          <cell r="F48">
            <v>1031.1438677106601</v>
          </cell>
          <cell r="G48">
            <v>1032.97192472344</v>
          </cell>
          <cell r="H48">
            <v>1067.5068754814299</v>
          </cell>
          <cell r="I48">
            <v>1047.48642403449</v>
          </cell>
          <cell r="J48">
            <v>1043.4204162118201</v>
          </cell>
          <cell r="K48">
            <v>983.36803300011798</v>
          </cell>
          <cell r="L48">
            <v>923.11854547525695</v>
          </cell>
          <cell r="M48">
            <v>912.57893614970601</v>
          </cell>
          <cell r="N48">
            <v>911.14261048852302</v>
          </cell>
          <cell r="O48">
            <v>857.84212418984703</v>
          </cell>
          <cell r="P48">
            <v>875.016409355203</v>
          </cell>
          <cell r="Q48">
            <v>858.14475963778204</v>
          </cell>
          <cell r="R48">
            <v>826.20525778426895</v>
          </cell>
          <cell r="S48">
            <v>815.92575964359605</v>
          </cell>
          <cell r="T48">
            <v>811.30138670416204</v>
          </cell>
          <cell r="U48">
            <v>830.806892922413</v>
          </cell>
          <cell r="V48">
            <v>834.68729795032402</v>
          </cell>
          <cell r="W48">
            <v>849.10968316543199</v>
          </cell>
          <cell r="X48">
            <v>859.68521366438597</v>
          </cell>
          <cell r="Y48">
            <v>889.54630571495397</v>
          </cell>
          <cell r="Z48">
            <v>931.08613544958303</v>
          </cell>
          <cell r="AA48">
            <v>973.17847081387401</v>
          </cell>
          <cell r="AB48">
            <v>1028.2205646952</v>
          </cell>
          <cell r="AC48">
            <v>921.80439558390481</v>
          </cell>
        </row>
        <row r="49">
          <cell r="A49" t="str">
            <v>Dominica</v>
          </cell>
          <cell r="B49">
            <v>849.56852608037104</v>
          </cell>
          <cell r="C49">
            <v>948.91698683667801</v>
          </cell>
          <cell r="D49">
            <v>1029.14239864605</v>
          </cell>
          <cell r="E49">
            <v>1138.4197598283299</v>
          </cell>
          <cell r="F49">
            <v>1275.95964704889</v>
          </cell>
          <cell r="G49">
            <v>1395.7792004737</v>
          </cell>
          <cell r="H49">
            <v>1581.9960091109399</v>
          </cell>
          <cell r="I49">
            <v>1778.1330872189801</v>
          </cell>
          <cell r="J49">
            <v>2017.1989995438701</v>
          </cell>
          <cell r="K49">
            <v>2148.5501619431798</v>
          </cell>
          <cell r="L49">
            <v>2319.6963345152999</v>
          </cell>
          <cell r="M49">
            <v>2516.5556822971098</v>
          </cell>
          <cell r="N49">
            <v>2674.4667361331099</v>
          </cell>
          <cell r="O49">
            <v>2795.2374407024899</v>
          </cell>
          <cell r="P49">
            <v>2977.6769743004902</v>
          </cell>
          <cell r="Q49">
            <v>3057.8298834745601</v>
          </cell>
          <cell r="R49">
            <v>3270.85954225763</v>
          </cell>
          <cell r="S49">
            <v>3380.95209610436</v>
          </cell>
          <cell r="T49">
            <v>3563.0786402026101</v>
          </cell>
          <cell r="U49">
            <v>3699.7192842366098</v>
          </cell>
          <cell r="V49">
            <v>3752.0524019847999</v>
          </cell>
          <cell r="W49">
            <v>3675.6103300653499</v>
          </cell>
          <cell r="X49">
            <v>3530.4755021583301</v>
          </cell>
          <cell r="Y49">
            <v>3595.9108583320999</v>
          </cell>
          <cell r="Z49">
            <v>3789.75238827879</v>
          </cell>
          <cell r="AA49">
            <v>3978.5550730044802</v>
          </cell>
          <cell r="AB49">
            <v>4181.3096670658197</v>
          </cell>
          <cell r="AC49">
            <v>3791.9356364841447</v>
          </cell>
        </row>
        <row r="50">
          <cell r="A50" t="str">
            <v>Dominican Republic</v>
          </cell>
          <cell r="B50">
            <v>1239.93663202217</v>
          </cell>
          <cell r="C50">
            <v>1355.6048370266301</v>
          </cell>
          <cell r="D50">
            <v>1248.6498393325301</v>
          </cell>
          <cell r="E50">
            <v>1262.41279788662</v>
          </cell>
          <cell r="F50">
            <v>1937.58490674983</v>
          </cell>
          <cell r="G50">
            <v>826.40818021370103</v>
          </cell>
          <cell r="H50">
            <v>979.74626828406997</v>
          </cell>
          <cell r="I50">
            <v>1006.3490565921099</v>
          </cell>
          <cell r="J50">
            <v>900.12995694376696</v>
          </cell>
          <cell r="K50">
            <v>994.60837895248096</v>
          </cell>
          <cell r="L50">
            <v>907.73369925418103</v>
          </cell>
          <cell r="M50">
            <v>1093.0827339483999</v>
          </cell>
          <cell r="N50">
            <v>1266.9185501639399</v>
          </cell>
          <cell r="O50">
            <v>1351.45027196862</v>
          </cell>
          <cell r="P50">
            <v>1472.90613846209</v>
          </cell>
          <cell r="Q50">
            <v>1637.3668633692</v>
          </cell>
          <cell r="R50">
            <v>1807.3408295343399</v>
          </cell>
          <cell r="S50">
            <v>1993.46535693341</v>
          </cell>
          <cell r="T50">
            <v>2078.7577591358099</v>
          </cell>
          <cell r="U50">
            <v>2249.20857894647</v>
          </cell>
          <cell r="V50">
            <v>2526.761562573</v>
          </cell>
          <cell r="W50">
            <v>2724.7571266990499</v>
          </cell>
          <cell r="X50">
            <v>2646.99920844505</v>
          </cell>
          <cell r="Y50">
            <v>1985.98037383621</v>
          </cell>
          <cell r="Z50">
            <v>2192.8898646758598</v>
          </cell>
          <cell r="AA50">
            <v>3411.3451152082998</v>
          </cell>
          <cell r="AB50">
            <v>3652.7030227366199</v>
          </cell>
          <cell r="AC50">
            <v>2769.1124519335149</v>
          </cell>
        </row>
        <row r="51">
          <cell r="A51" t="str">
            <v>Ecuador</v>
          </cell>
          <cell r="B51">
            <v>1779.8523349408199</v>
          </cell>
          <cell r="C51">
            <v>1770.5408240914601</v>
          </cell>
          <cell r="D51">
            <v>1757.5528421613501</v>
          </cell>
          <cell r="E51">
            <v>1503.7624790554401</v>
          </cell>
          <cell r="F51">
            <v>1558.77136690673</v>
          </cell>
          <cell r="G51">
            <v>1776.7338109514201</v>
          </cell>
          <cell r="H51">
            <v>1271.4319256716899</v>
          </cell>
          <cell r="I51">
            <v>1159.2297689280099</v>
          </cell>
          <cell r="J51">
            <v>1076.18272007733</v>
          </cell>
          <cell r="K51">
            <v>1031.5223426477</v>
          </cell>
          <cell r="L51">
            <v>1023.48349997869</v>
          </cell>
          <cell r="M51">
            <v>1122.4907266544401</v>
          </cell>
          <cell r="N51">
            <v>1200.0107931463101</v>
          </cell>
          <cell r="O51">
            <v>1371.15946780319</v>
          </cell>
          <cell r="P51">
            <v>1655.1853667231101</v>
          </cell>
          <cell r="Q51">
            <v>1762.24884599611</v>
          </cell>
          <cell r="R51">
            <v>1818.01511317787</v>
          </cell>
          <cell r="S51">
            <v>1980.05830708398</v>
          </cell>
          <cell r="T51">
            <v>1910.1355280666301</v>
          </cell>
          <cell r="U51">
            <v>1343.50385136006</v>
          </cell>
          <cell r="V51">
            <v>1259.9767515419901</v>
          </cell>
          <cell r="W51">
            <v>1747.9857045649601</v>
          </cell>
          <cell r="X51">
            <v>1966.6705579647601</v>
          </cell>
          <cell r="Y51">
            <v>2229.7632920742199</v>
          </cell>
          <cell r="Z51">
            <v>2505.2572793659901</v>
          </cell>
          <cell r="AA51">
            <v>2761.15582725171</v>
          </cell>
          <cell r="AB51">
            <v>2987.2592423891801</v>
          </cell>
          <cell r="AC51">
            <v>2366.3486506018035</v>
          </cell>
        </row>
        <row r="52">
          <cell r="A52" t="str">
            <v>Egypt, Arab Rep.</v>
          </cell>
          <cell r="B52">
            <v>551.64546276127896</v>
          </cell>
          <cell r="C52">
            <v>587.42153650319506</v>
          </cell>
          <cell r="D52">
            <v>676.52592962217796</v>
          </cell>
          <cell r="E52">
            <v>804.95289000345099</v>
          </cell>
          <cell r="F52">
            <v>880.63817627388005</v>
          </cell>
          <cell r="G52">
            <v>997.95907978677803</v>
          </cell>
          <cell r="H52">
            <v>1077.0156081421301</v>
          </cell>
          <cell r="I52">
            <v>1507.6112668922699</v>
          </cell>
          <cell r="J52">
            <v>1767.06830318536</v>
          </cell>
          <cell r="K52">
            <v>2155.4869859078399</v>
          </cell>
          <cell r="L52">
            <v>1760.3860108107999</v>
          </cell>
          <cell r="M52">
            <v>869.29595688303095</v>
          </cell>
          <cell r="N52">
            <v>776.71120825084699</v>
          </cell>
          <cell r="O52">
            <v>853.26324659214094</v>
          </cell>
          <cell r="P52">
            <v>920.76093842285195</v>
          </cell>
          <cell r="Q52">
            <v>1046.1389892351201</v>
          </cell>
          <cell r="R52">
            <v>1151.0896254182401</v>
          </cell>
          <cell r="S52">
            <v>1262.7254635024799</v>
          </cell>
          <cell r="T52">
            <v>1382.7830784550699</v>
          </cell>
          <cell r="U52">
            <v>1435.87095049149</v>
          </cell>
          <cell r="V52">
            <v>1549.8947862514599</v>
          </cell>
          <cell r="W52">
            <v>1460.97791923509</v>
          </cell>
          <cell r="X52">
            <v>1313.34834712216</v>
          </cell>
          <cell r="Y52">
            <v>1197.24631626665</v>
          </cell>
          <cell r="Z52">
            <v>1136.6169947708499</v>
          </cell>
          <cell r="AA52">
            <v>1269.7676315153999</v>
          </cell>
          <cell r="AB52">
            <v>1488.60898740427</v>
          </cell>
          <cell r="AC52">
            <v>1311.0943660524033</v>
          </cell>
        </row>
        <row r="53">
          <cell r="A53" t="str">
            <v>El Salvador</v>
          </cell>
          <cell r="B53">
            <v>850.10781872313896</v>
          </cell>
          <cell r="C53">
            <v>741.11206772201501</v>
          </cell>
          <cell r="D53">
            <v>726.09598798159402</v>
          </cell>
          <cell r="E53">
            <v>691.17576641230505</v>
          </cell>
          <cell r="F53">
            <v>502.34526907152298</v>
          </cell>
          <cell r="G53">
            <v>484.58442874986798</v>
          </cell>
          <cell r="H53">
            <v>482.97599614189897</v>
          </cell>
          <cell r="I53">
            <v>485.246706013199</v>
          </cell>
          <cell r="J53">
            <v>558.54792861502801</v>
          </cell>
          <cell r="K53">
            <v>628.43581908443002</v>
          </cell>
          <cell r="L53">
            <v>939.479950345514</v>
          </cell>
          <cell r="M53">
            <v>1019.89908256817</v>
          </cell>
          <cell r="N53">
            <v>1120.4682640927001</v>
          </cell>
          <cell r="O53">
            <v>1277.9404405319101</v>
          </cell>
          <cell r="P53">
            <v>1457.3913090051301</v>
          </cell>
          <cell r="Q53">
            <v>1675.9855041053199</v>
          </cell>
          <cell r="R53">
            <v>1782.50641204453</v>
          </cell>
          <cell r="S53">
            <v>1884.5400930394501</v>
          </cell>
          <cell r="T53">
            <v>1991.0165588560701</v>
          </cell>
          <cell r="U53">
            <v>2025.3572299042901</v>
          </cell>
          <cell r="V53">
            <v>2093.9590222926799</v>
          </cell>
          <cell r="W53">
            <v>2161.08589652203</v>
          </cell>
          <cell r="X53">
            <v>2197.5503433021499</v>
          </cell>
          <cell r="Y53">
            <v>2266.4084952553098</v>
          </cell>
          <cell r="Z53">
            <v>2341.58506985555</v>
          </cell>
          <cell r="AA53">
            <v>2467.7178467966301</v>
          </cell>
          <cell r="AB53">
            <v>2619.3540179052002</v>
          </cell>
          <cell r="AC53">
            <v>2342.2836116061449</v>
          </cell>
        </row>
        <row r="54">
          <cell r="A54" t="str">
            <v>Equatorial Guinea</v>
          </cell>
          <cell r="B54">
            <v>143.87192481054799</v>
          </cell>
          <cell r="C54">
            <v>123.796553288273</v>
          </cell>
          <cell r="D54">
            <v>136.39545414068499</v>
          </cell>
          <cell r="E54">
            <v>142.57167164405701</v>
          </cell>
          <cell r="F54">
            <v>147.245304417407</v>
          </cell>
          <cell r="G54">
            <v>230.56779401237699</v>
          </cell>
          <cell r="H54">
            <v>264.68191903439902</v>
          </cell>
          <cell r="I54">
            <v>301.77263506093601</v>
          </cell>
          <cell r="J54">
            <v>303.32669599391897</v>
          </cell>
          <cell r="K54">
            <v>248.54004775834099</v>
          </cell>
          <cell r="L54">
            <v>294.64164824107303</v>
          </cell>
          <cell r="M54">
            <v>272.00463457579701</v>
          </cell>
          <cell r="N54">
            <v>308.33280373061899</v>
          </cell>
          <cell r="O54">
            <v>290.62211676517597</v>
          </cell>
          <cell r="P54">
            <v>200.97189468630901</v>
          </cell>
          <cell r="Q54">
            <v>258.69885358180898</v>
          </cell>
          <cell r="R54">
            <v>394.52383387893099</v>
          </cell>
          <cell r="S54">
            <v>702.491439941056</v>
          </cell>
          <cell r="T54">
            <v>545.87464363277604</v>
          </cell>
          <cell r="U54">
            <v>846.56654725119495</v>
          </cell>
          <cell r="V54">
            <v>1308.93822024109</v>
          </cell>
          <cell r="W54">
            <v>1740.07992672713</v>
          </cell>
          <cell r="X54">
            <v>2114.7781430740501</v>
          </cell>
          <cell r="Y54">
            <v>2781.8429149153299</v>
          </cell>
          <cell r="Z54">
            <v>4385.5220622000797</v>
          </cell>
          <cell r="AA54">
            <v>6570.8718572637499</v>
          </cell>
          <cell r="AB54">
            <v>7801.6517487041001</v>
          </cell>
          <cell r="AC54">
            <v>4232.4577754807397</v>
          </cell>
        </row>
        <row r="55">
          <cell r="A55" t="str">
            <v>Eritrea</v>
          </cell>
          <cell r="B55" t="str">
            <v>..</v>
          </cell>
          <cell r="C55" t="str">
            <v>..</v>
          </cell>
          <cell r="D55" t="str">
            <v>..</v>
          </cell>
          <cell r="E55" t="str">
            <v>..</v>
          </cell>
          <cell r="F55" t="str">
            <v>..</v>
          </cell>
          <cell r="G55" t="str">
            <v>..</v>
          </cell>
          <cell r="H55" t="str">
            <v>..</v>
          </cell>
          <cell r="I55" t="str">
            <v>..</v>
          </cell>
          <cell r="J55" t="str">
            <v>..</v>
          </cell>
          <cell r="K55" t="str">
            <v>..</v>
          </cell>
          <cell r="L55" t="str">
            <v>..</v>
          </cell>
          <cell r="M55" t="str">
            <v>..</v>
          </cell>
          <cell r="N55">
            <v>235.405918302923</v>
          </cell>
          <cell r="O55">
            <v>138.364178049038</v>
          </cell>
          <cell r="P55">
            <v>153.08074188265701</v>
          </cell>
          <cell r="Q55">
            <v>164.43650428828201</v>
          </cell>
          <cell r="R55">
            <v>189.32530916192101</v>
          </cell>
          <cell r="S55">
            <v>182.67277366586501</v>
          </cell>
          <cell r="T55">
            <v>192.75940800274401</v>
          </cell>
          <cell r="U55">
            <v>182.83825998202701</v>
          </cell>
          <cell r="V55">
            <v>155.78723645781699</v>
          </cell>
          <cell r="W55">
            <v>160.78014770560799</v>
          </cell>
          <cell r="X55">
            <v>147.486613959604</v>
          </cell>
          <cell r="Y55">
            <v>132.541085940382</v>
          </cell>
          <cell r="Z55">
            <v>140.37759044245999</v>
          </cell>
          <cell r="AA55">
            <v>207.35118884174099</v>
          </cell>
          <cell r="AB55">
            <v>244.38635770012601</v>
          </cell>
          <cell r="AC55">
            <v>172.15383076498685</v>
          </cell>
        </row>
        <row r="56">
          <cell r="A56" t="str">
            <v>Estonia</v>
          </cell>
          <cell r="B56" t="str">
            <v>..</v>
          </cell>
          <cell r="C56" t="str">
            <v>..</v>
          </cell>
          <cell r="D56" t="str">
            <v>..</v>
          </cell>
          <cell r="E56" t="str">
            <v>..</v>
          </cell>
          <cell r="F56" t="str">
            <v>..</v>
          </cell>
          <cell r="G56" t="str">
            <v>..</v>
          </cell>
          <cell r="H56" t="str">
            <v>..</v>
          </cell>
          <cell r="I56" t="str">
            <v>..</v>
          </cell>
          <cell r="J56" t="str">
            <v>..</v>
          </cell>
          <cell r="K56" t="str">
            <v>..</v>
          </cell>
          <cell r="L56" t="str">
            <v>..</v>
          </cell>
          <cell r="M56" t="str">
            <v>..</v>
          </cell>
          <cell r="N56">
            <v>612.76220433832805</v>
          </cell>
          <cell r="O56">
            <v>1141.95249766045</v>
          </cell>
          <cell r="P56">
            <v>1633.84898137185</v>
          </cell>
          <cell r="Q56">
            <v>2593.7280105617601</v>
          </cell>
          <cell r="R56">
            <v>3257.9795469262599</v>
          </cell>
          <cell r="S56">
            <v>3513.5365743870502</v>
          </cell>
          <cell r="T56">
            <v>3979.5681286469098</v>
          </cell>
          <cell r="U56">
            <v>4039.5396800284402</v>
          </cell>
          <cell r="V56">
            <v>4101.4640150066298</v>
          </cell>
          <cell r="W56">
            <v>4529.5150409273701</v>
          </cell>
          <cell r="X56">
            <v>5367.4425880358904</v>
          </cell>
          <cell r="Y56">
            <v>7073.1550942620097</v>
          </cell>
          <cell r="Z56">
            <v>8620.1798844480309</v>
          </cell>
          <cell r="AA56">
            <v>10206.0838044661</v>
          </cell>
          <cell r="AB56">
            <v>12203.4502732684</v>
          </cell>
          <cell r="AC56">
            <v>7999.9711142346323</v>
          </cell>
        </row>
        <row r="57">
          <cell r="A57" t="str">
            <v>Ethiopia</v>
          </cell>
          <cell r="B57">
            <v>190.29648078642001</v>
          </cell>
          <cell r="C57">
            <v>187.601954927631</v>
          </cell>
          <cell r="D57">
            <v>193.205669212196</v>
          </cell>
          <cell r="E57">
            <v>210.41190294747301</v>
          </cell>
          <cell r="F57">
            <v>195.10480751265601</v>
          </cell>
          <cell r="G57">
            <v>220.39717017558499</v>
          </cell>
          <cell r="H57">
            <v>220.87569319460201</v>
          </cell>
          <cell r="I57">
            <v>228.403771869396</v>
          </cell>
          <cell r="J57">
            <v>245.20754844029301</v>
          </cell>
          <cell r="K57">
            <v>250.589020319067</v>
          </cell>
          <cell r="L57">
            <v>257.45955540739698</v>
          </cell>
          <cell r="M57">
            <v>271.85039143786503</v>
          </cell>
          <cell r="N57">
            <v>277.73861861216602</v>
          </cell>
          <cell r="O57">
            <v>167.38713593874999</v>
          </cell>
          <cell r="P57">
            <v>145.92378567023201</v>
          </cell>
          <cell r="Q57">
            <v>148.00690317664899</v>
          </cell>
          <cell r="R57">
            <v>150.20190297604401</v>
          </cell>
          <cell r="S57">
            <v>147.054579747595</v>
          </cell>
          <cell r="T57">
            <v>129.40607093321299</v>
          </cell>
          <cell r="U57">
            <v>123.305117780419</v>
          </cell>
          <cell r="V57">
            <v>124.403881372041</v>
          </cell>
          <cell r="W57">
            <v>120.46498883049399</v>
          </cell>
          <cell r="X57">
            <v>110.510054967044</v>
          </cell>
          <cell r="Y57">
            <v>116.198766848131</v>
          </cell>
          <cell r="Z57">
            <v>133.51839372401099</v>
          </cell>
          <cell r="AA57">
            <v>155.74278714233401</v>
          </cell>
          <cell r="AB57">
            <v>177.37130118683601</v>
          </cell>
          <cell r="AC57">
            <v>135.634382116475</v>
          </cell>
        </row>
        <row r="58">
          <cell r="A58" t="str">
            <v>Fiji</v>
          </cell>
          <cell r="B58">
            <v>1898.05372459604</v>
          </cell>
          <cell r="C58">
            <v>1903.6758891065699</v>
          </cell>
          <cell r="D58">
            <v>1792.5362224311</v>
          </cell>
          <cell r="E58">
            <v>1644.19891646461</v>
          </cell>
          <cell r="F58">
            <v>1688.2998434712599</v>
          </cell>
          <cell r="G58">
            <v>1610.32374284345</v>
          </cell>
          <cell r="H58">
            <v>1803.9037991313501</v>
          </cell>
          <cell r="I58">
            <v>1640.3328792708301</v>
          </cell>
          <cell r="J58">
            <v>1543.9531534155899</v>
          </cell>
          <cell r="K58">
            <v>1642.2175313063599</v>
          </cell>
          <cell r="L58">
            <v>1847.8370200480199</v>
          </cell>
          <cell r="M58">
            <v>1896.6300719611299</v>
          </cell>
          <cell r="N58">
            <v>2076.6546224794001</v>
          </cell>
          <cell r="O58">
            <v>2188.1055828538601</v>
          </cell>
          <cell r="P58">
            <v>2408.63660206643</v>
          </cell>
          <cell r="Q58">
            <v>2592.5556743329398</v>
          </cell>
          <cell r="R58">
            <v>2715.2578192071001</v>
          </cell>
          <cell r="S58">
            <v>2694.89843304023</v>
          </cell>
          <cell r="T58">
            <v>2076.7535185973002</v>
          </cell>
          <cell r="U58">
            <v>2321.5349364077701</v>
          </cell>
          <cell r="V58">
            <v>2031.06619167138</v>
          </cell>
          <cell r="W58">
            <v>2021.11465337402</v>
          </cell>
          <cell r="X58">
            <v>2180.8177879216901</v>
          </cell>
          <cell r="Y58">
            <v>2669.3034552836298</v>
          </cell>
          <cell r="Z58">
            <v>3102.7755445561602</v>
          </cell>
          <cell r="AA58">
            <v>3295.6202197171201</v>
          </cell>
          <cell r="AB58">
            <v>3453.6346838540398</v>
          </cell>
          <cell r="AC58">
            <v>2787.2110574511103</v>
          </cell>
        </row>
        <row r="59">
          <cell r="A59" t="str">
            <v>Finland</v>
          </cell>
          <cell r="B59">
            <v>11118.261772579101</v>
          </cell>
          <cell r="C59">
            <v>10839.089902322699</v>
          </cell>
          <cell r="D59">
            <v>10884.192640000399</v>
          </cell>
          <cell r="E59">
            <v>10388.2108416294</v>
          </cell>
          <cell r="F59">
            <v>10726.4269971307</v>
          </cell>
          <cell r="G59">
            <v>11314.268840233701</v>
          </cell>
          <cell r="H59">
            <v>14766.4066344724</v>
          </cell>
          <cell r="I59">
            <v>18350.2576409168</v>
          </cell>
          <cell r="J59">
            <v>21787.470450740198</v>
          </cell>
          <cell r="K59">
            <v>23671.345128310299</v>
          </cell>
          <cell r="L59">
            <v>28042.0388823584</v>
          </cell>
          <cell r="M59">
            <v>25215.139441028001</v>
          </cell>
          <cell r="N59">
            <v>21977.509725182401</v>
          </cell>
          <cell r="O59">
            <v>17254.829057995801</v>
          </cell>
          <cell r="P59">
            <v>19793.1022721603</v>
          </cell>
          <cell r="Q59">
            <v>25598.206438280798</v>
          </cell>
          <cell r="R59">
            <v>25080.169115612902</v>
          </cell>
          <cell r="S59">
            <v>24014.019032443801</v>
          </cell>
          <cell r="T59">
            <v>25315.975195364499</v>
          </cell>
          <cell r="U59">
            <v>25350.6976809552</v>
          </cell>
          <cell r="V59">
            <v>23612.298864542201</v>
          </cell>
          <cell r="W59">
            <v>24145.884969080002</v>
          </cell>
          <cell r="X59">
            <v>26145.417335019301</v>
          </cell>
          <cell r="Y59">
            <v>31657.444943558599</v>
          </cell>
          <cell r="Z59">
            <v>36228.948334299901</v>
          </cell>
          <cell r="AA59">
            <v>37320.199117591503</v>
          </cell>
          <cell r="AB59">
            <v>40196.819389851698</v>
          </cell>
          <cell r="AC59">
            <v>32615.785681566835</v>
          </cell>
        </row>
        <row r="60">
          <cell r="A60" t="str">
            <v>Former Czechoslovakia</v>
          </cell>
          <cell r="B60" t="str">
            <v>..</v>
          </cell>
          <cell r="C60" t="str">
            <v>..</v>
          </cell>
          <cell r="D60" t="str">
            <v>..</v>
          </cell>
          <cell r="E60" t="str">
            <v>..</v>
          </cell>
          <cell r="F60" t="str">
            <v>..</v>
          </cell>
          <cell r="G60" t="str">
            <v>..</v>
          </cell>
          <cell r="H60" t="str">
            <v>..</v>
          </cell>
          <cell r="I60" t="str">
            <v>..</v>
          </cell>
          <cell r="J60" t="str">
            <v>..</v>
          </cell>
          <cell r="K60" t="str">
            <v>..</v>
          </cell>
          <cell r="L60" t="str">
            <v>..</v>
          </cell>
          <cell r="M60" t="str">
            <v>..</v>
          </cell>
          <cell r="N60" t="str">
            <v>..</v>
          </cell>
          <cell r="O60" t="str">
            <v>..</v>
          </cell>
          <cell r="P60" t="str">
            <v>..</v>
          </cell>
          <cell r="Q60" t="str">
            <v>..</v>
          </cell>
          <cell r="R60" t="str">
            <v>..</v>
          </cell>
          <cell r="S60" t="str">
            <v>..</v>
          </cell>
          <cell r="T60" t="str">
            <v>..</v>
          </cell>
          <cell r="U60" t="str">
            <v>..</v>
          </cell>
          <cell r="V60" t="str">
            <v>..</v>
          </cell>
          <cell r="W60" t="str">
            <v>..</v>
          </cell>
          <cell r="X60" t="str">
            <v>..</v>
          </cell>
          <cell r="Y60" t="str">
            <v>..</v>
          </cell>
          <cell r="Z60" t="str">
            <v>..</v>
          </cell>
          <cell r="AA60" t="str">
            <v>..</v>
          </cell>
          <cell r="AB60" t="str">
            <v>..</v>
          </cell>
          <cell r="AC60" t="str">
            <v/>
          </cell>
        </row>
        <row r="61">
          <cell r="A61" t="str">
            <v>France</v>
          </cell>
          <cell r="B61">
            <v>12864.1545525274</v>
          </cell>
          <cell r="C61">
            <v>10942.9083927722</v>
          </cell>
          <cell r="D61">
            <v>10336.610646769501</v>
          </cell>
          <cell r="E61">
            <v>9901.5695575124792</v>
          </cell>
          <cell r="F61">
            <v>9352.3996769608202</v>
          </cell>
          <cell r="G61">
            <v>9788.6895542423699</v>
          </cell>
          <cell r="H61">
            <v>13463.0800420053</v>
          </cell>
          <cell r="I61">
            <v>16208.826082699599</v>
          </cell>
          <cell r="J61">
            <v>17508.460648466898</v>
          </cell>
          <cell r="K61">
            <v>17451.335910675301</v>
          </cell>
          <cell r="L61">
            <v>21413.835613019401</v>
          </cell>
          <cell r="M61">
            <v>21270.2637125605</v>
          </cell>
          <cell r="N61">
            <v>23360.0042094815</v>
          </cell>
          <cell r="O61">
            <v>21909.3848388515</v>
          </cell>
          <cell r="P61">
            <v>23078.662205124601</v>
          </cell>
          <cell r="Q61">
            <v>26454.4639237335</v>
          </cell>
          <cell r="R61">
            <v>26421.053192343501</v>
          </cell>
          <cell r="S61">
            <v>23851.878069718601</v>
          </cell>
          <cell r="T61">
            <v>24573.360755269201</v>
          </cell>
          <cell r="U61">
            <v>24144.883451831101</v>
          </cell>
          <cell r="V61">
            <v>21955.959737628</v>
          </cell>
          <cell r="W61">
            <v>21946.802837687101</v>
          </cell>
          <cell r="X61">
            <v>23791.5191124304</v>
          </cell>
          <cell r="Y61">
            <v>29144.451358496201</v>
          </cell>
          <cell r="Z61">
            <v>33048.130877446602</v>
          </cell>
          <cell r="AA61">
            <v>33924.822214380998</v>
          </cell>
          <cell r="AB61">
            <v>35404.203495498499</v>
          </cell>
          <cell r="AC61">
            <v>29543.321649323305</v>
          </cell>
        </row>
        <row r="62">
          <cell r="A62" t="str">
            <v>Gabon</v>
          </cell>
          <cell r="B62">
            <v>5722.2232587512299</v>
          </cell>
          <cell r="C62">
            <v>5048.9242245169999</v>
          </cell>
          <cell r="D62">
            <v>4630.0229429476303</v>
          </cell>
          <cell r="E62">
            <v>4337.4972613807204</v>
          </cell>
          <cell r="F62">
            <v>4081.4859994411399</v>
          </cell>
          <cell r="G62">
            <v>4205.5164653198199</v>
          </cell>
          <cell r="H62">
            <v>5385.7983992090903</v>
          </cell>
          <cell r="I62">
            <v>3987.1737490048699</v>
          </cell>
          <cell r="J62">
            <v>4301.9337827489398</v>
          </cell>
          <cell r="K62">
            <v>4600.6375248863596</v>
          </cell>
          <cell r="L62">
            <v>6400.2319056248398</v>
          </cell>
          <cell r="M62">
            <v>5628.0795271264296</v>
          </cell>
          <cell r="N62">
            <v>5648.9180596627002</v>
          </cell>
          <cell r="O62">
            <v>5331.6292626495097</v>
          </cell>
          <cell r="P62">
            <v>4032.18818594918</v>
          </cell>
          <cell r="Q62">
            <v>4654.6369728397103</v>
          </cell>
          <cell r="R62">
            <v>5214.5042499080801</v>
          </cell>
          <cell r="S62">
            <v>4759.1994154699296</v>
          </cell>
          <cell r="T62">
            <v>3907.9877071907399</v>
          </cell>
          <cell r="U62">
            <v>3970.5924846139101</v>
          </cell>
          <cell r="V62">
            <v>4227.8020191985097</v>
          </cell>
          <cell r="W62">
            <v>3811.28496597401</v>
          </cell>
          <cell r="X62">
            <v>3924.6203728534401</v>
          </cell>
          <cell r="Y62">
            <v>4684.2044181560505</v>
          </cell>
          <cell r="Z62">
            <v>5402.3326846022801</v>
          </cell>
          <cell r="AA62">
            <v>6365.5311596506099</v>
          </cell>
          <cell r="AB62">
            <v>6527.4742824611003</v>
          </cell>
          <cell r="AC62">
            <v>5119.2413139495811</v>
          </cell>
        </row>
        <row r="63">
          <cell r="A63" t="str">
            <v>Gambia, The</v>
          </cell>
          <cell r="B63">
            <v>420.89861105338503</v>
          </cell>
          <cell r="C63">
            <v>427.81576277564102</v>
          </cell>
          <cell r="D63">
            <v>362.70738809830198</v>
          </cell>
          <cell r="E63">
            <v>356.18156771364397</v>
          </cell>
          <cell r="F63">
            <v>293.403072600722</v>
          </cell>
          <cell r="G63">
            <v>256.45037143804802</v>
          </cell>
          <cell r="H63">
            <v>276.842821293589</v>
          </cell>
          <cell r="I63">
            <v>252.415460669326</v>
          </cell>
          <cell r="J63">
            <v>289.04227716745697</v>
          </cell>
          <cell r="K63">
            <v>316.19947823922502</v>
          </cell>
          <cell r="L63">
            <v>319.908465916149</v>
          </cell>
          <cell r="M63">
            <v>369.86257759571401</v>
          </cell>
          <cell r="N63">
            <v>337.87526607659601</v>
          </cell>
          <cell r="O63">
            <v>359.72468705379299</v>
          </cell>
          <cell r="P63">
            <v>339.67263667991801</v>
          </cell>
          <cell r="Q63">
            <v>342.73963462883</v>
          </cell>
          <cell r="R63">
            <v>349.33244426269499</v>
          </cell>
          <cell r="S63">
            <v>343.27137568332199</v>
          </cell>
          <cell r="T63">
            <v>340.96124340042297</v>
          </cell>
          <cell r="U63">
            <v>338.75291359891298</v>
          </cell>
          <cell r="V63">
            <v>319.86383355262001</v>
          </cell>
          <cell r="W63">
            <v>308.054528343058</v>
          </cell>
          <cell r="X63">
            <v>264.60206083091799</v>
          </cell>
          <cell r="Y63">
            <v>245.54906015513399</v>
          </cell>
          <cell r="Z63">
            <v>271.38844037388299</v>
          </cell>
          <cell r="AA63">
            <v>304.08442118202998</v>
          </cell>
          <cell r="AB63">
            <v>325.329990349387</v>
          </cell>
          <cell r="AC63">
            <v>286.50141687240165</v>
          </cell>
        </row>
        <row r="64">
          <cell r="A64" t="str">
            <v>Georgia</v>
          </cell>
          <cell r="B64" t="str">
            <v>..</v>
          </cell>
          <cell r="C64" t="str">
            <v>..</v>
          </cell>
          <cell r="D64" t="str">
            <v>..</v>
          </cell>
          <cell r="E64" t="str">
            <v>..</v>
          </cell>
          <cell r="F64" t="str">
            <v>..</v>
          </cell>
          <cell r="G64" t="str">
            <v>..</v>
          </cell>
          <cell r="H64" t="str">
            <v>..</v>
          </cell>
          <cell r="I64" t="str">
            <v>..</v>
          </cell>
          <cell r="J64" t="str">
            <v>..</v>
          </cell>
          <cell r="K64" t="str">
            <v>..</v>
          </cell>
          <cell r="L64" t="str">
            <v>..</v>
          </cell>
          <cell r="M64" t="str">
            <v>..</v>
          </cell>
          <cell r="N64">
            <v>2789.6314480024698</v>
          </cell>
          <cell r="O64">
            <v>159.97646730942</v>
          </cell>
          <cell r="P64">
            <v>166.843473832412</v>
          </cell>
          <cell r="Q64">
            <v>395.59461286946902</v>
          </cell>
          <cell r="R64">
            <v>651.62009434360903</v>
          </cell>
          <cell r="S64">
            <v>784.25917615232299</v>
          </cell>
          <cell r="T64">
            <v>803.55988998360704</v>
          </cell>
          <cell r="U64">
            <v>627.15872044905905</v>
          </cell>
          <cell r="V64">
            <v>685.89065025756997</v>
          </cell>
          <cell r="W64">
            <v>728.26457139903505</v>
          </cell>
          <cell r="X64">
            <v>776.66544896675202</v>
          </cell>
          <cell r="Y64">
            <v>919.23629418053997</v>
          </cell>
          <cell r="Z64">
            <v>1184.4812634811601</v>
          </cell>
          <cell r="AA64">
            <v>1479.3493963640699</v>
          </cell>
          <cell r="AB64">
            <v>1778.9406052531001</v>
          </cell>
          <cell r="AC64">
            <v>1144.489596607443</v>
          </cell>
        </row>
        <row r="65">
          <cell r="A65" t="str">
            <v>Germany</v>
          </cell>
          <cell r="B65">
            <v>10749.604965741401</v>
          </cell>
          <cell r="C65">
            <v>9027.1597058839707</v>
          </cell>
          <cell r="D65">
            <v>8722.7443282901095</v>
          </cell>
          <cell r="E65">
            <v>8732.6408140567401</v>
          </cell>
          <cell r="F65">
            <v>8261.0005383084808</v>
          </cell>
          <cell r="G65">
            <v>8397.5152277731995</v>
          </cell>
          <cell r="H65">
            <v>11985.4674035799</v>
          </cell>
          <cell r="I65">
            <v>14911.9432226668</v>
          </cell>
          <cell r="J65">
            <v>15979.3087387709</v>
          </cell>
          <cell r="K65">
            <v>15705.9350310757</v>
          </cell>
          <cell r="L65">
            <v>19592.736417608201</v>
          </cell>
          <cell r="M65">
            <v>22692.8013964286</v>
          </cell>
          <cell r="N65">
            <v>25523.1610476282</v>
          </cell>
          <cell r="O65">
            <v>24657.046770180201</v>
          </cell>
          <cell r="P65">
            <v>26380.4499249486</v>
          </cell>
          <cell r="Q65">
            <v>30860.746337938301</v>
          </cell>
          <cell r="R65">
            <v>29743.7145792185</v>
          </cell>
          <cell r="S65">
            <v>26362.4485695193</v>
          </cell>
          <cell r="T65">
            <v>26664.5985868065</v>
          </cell>
          <cell r="U65">
            <v>26123.9225154081</v>
          </cell>
          <cell r="V65">
            <v>23168.071681177898</v>
          </cell>
          <cell r="W65">
            <v>22957.162978138898</v>
          </cell>
          <cell r="X65">
            <v>24523.1607282564</v>
          </cell>
          <cell r="Y65">
            <v>29616.3110674204</v>
          </cell>
          <cell r="Z65">
            <v>33262.942017319903</v>
          </cell>
          <cell r="AA65">
            <v>33864.687696492401</v>
          </cell>
          <cell r="AB65">
            <v>35203.869466555501</v>
          </cell>
          <cell r="AC65">
            <v>29904.688992363921</v>
          </cell>
        </row>
        <row r="66">
          <cell r="A66" t="str">
            <v>Ghana</v>
          </cell>
          <cell r="B66">
            <v>1569.57697449442</v>
          </cell>
          <cell r="C66">
            <v>2639.4584775016501</v>
          </cell>
          <cell r="D66">
            <v>2984.8951802161</v>
          </cell>
          <cell r="E66">
            <v>1880.03243654482</v>
          </cell>
          <cell r="F66">
            <v>644.26250759762002</v>
          </cell>
          <cell r="G66">
            <v>527.11820263051902</v>
          </cell>
          <cell r="H66">
            <v>467.06201922150001</v>
          </cell>
          <cell r="I66">
            <v>385.50357546102998</v>
          </cell>
          <cell r="J66">
            <v>404.98854908255203</v>
          </cell>
          <cell r="K66">
            <v>399.79284243690802</v>
          </cell>
          <cell r="L66">
            <v>462.29264326174001</v>
          </cell>
          <cell r="M66">
            <v>499.43813673850298</v>
          </cell>
          <cell r="N66">
            <v>449.06213815990401</v>
          </cell>
          <cell r="O66">
            <v>386.60486878784201</v>
          </cell>
          <cell r="P66">
            <v>343.77234913954601</v>
          </cell>
          <cell r="Q66">
            <v>397.87755065722001</v>
          </cell>
          <cell r="R66">
            <v>416.086453892517</v>
          </cell>
          <cell r="S66">
            <v>403.28712832119197</v>
          </cell>
          <cell r="T66">
            <v>426.94123809301999</v>
          </cell>
          <cell r="U66">
            <v>429.43618714433001</v>
          </cell>
          <cell r="V66">
            <v>270.33596671371902</v>
          </cell>
          <cell r="W66">
            <v>281.16247078559297</v>
          </cell>
          <cell r="X66">
            <v>318.070945707053</v>
          </cell>
          <cell r="Y66">
            <v>383.88489207078601</v>
          </cell>
          <cell r="Z66">
            <v>435.57440203471202</v>
          </cell>
          <cell r="AA66">
            <v>513.20913281189098</v>
          </cell>
          <cell r="AB66">
            <v>601.87181221402705</v>
          </cell>
          <cell r="AC66">
            <v>422.29560927067701</v>
          </cell>
        </row>
        <row r="67">
          <cell r="A67" t="str">
            <v>Greece</v>
          </cell>
          <cell r="B67">
            <v>6389.2499187144504</v>
          </cell>
          <cell r="C67">
            <v>5843.5803695704699</v>
          </cell>
          <cell r="D67">
            <v>6056.1315999953104</v>
          </cell>
          <cell r="E67">
            <v>5446.5869250798096</v>
          </cell>
          <cell r="F67">
            <v>5280.4069844015303</v>
          </cell>
          <cell r="G67">
            <v>5217.5621255202896</v>
          </cell>
          <cell r="H67">
            <v>6115.12365122347</v>
          </cell>
          <cell r="I67">
            <v>7089.8226192550201</v>
          </cell>
          <cell r="J67">
            <v>8225.0244390542994</v>
          </cell>
          <cell r="K67">
            <v>8482.2943291454103</v>
          </cell>
          <cell r="L67">
            <v>10420.966774062799</v>
          </cell>
          <cell r="M67">
            <v>11145.533438955699</v>
          </cell>
          <cell r="N67">
            <v>12162.284838740499</v>
          </cell>
          <cell r="O67">
            <v>11271.9774919192</v>
          </cell>
          <cell r="P67">
            <v>11942.7130945563</v>
          </cell>
          <cell r="Q67">
            <v>13889.961531503701</v>
          </cell>
          <cell r="R67">
            <v>14571.215297615199</v>
          </cell>
          <cell r="S67">
            <v>14140.0543000753</v>
          </cell>
          <cell r="T67">
            <v>14137.994709989</v>
          </cell>
          <cell r="U67">
            <v>14484.9312671185</v>
          </cell>
          <cell r="V67">
            <v>13352.9763711742</v>
          </cell>
          <cell r="W67">
            <v>13659.323432959</v>
          </cell>
          <cell r="X67">
            <v>15472.9271886158</v>
          </cell>
          <cell r="Y67">
            <v>20074.5932226392</v>
          </cell>
          <cell r="Z67">
            <v>23831.854301259398</v>
          </cell>
          <cell r="AA67">
            <v>25560.185597143001</v>
          </cell>
          <cell r="AB67">
            <v>27610.324421080099</v>
          </cell>
          <cell r="AC67">
            <v>21034.868027282751</v>
          </cell>
        </row>
        <row r="68">
          <cell r="A68" t="str">
            <v>Grenada</v>
          </cell>
          <cell r="B68">
            <v>913.99865541774398</v>
          </cell>
          <cell r="C68">
            <v>999.53251199528495</v>
          </cell>
          <cell r="D68">
            <v>1069.9838918314699</v>
          </cell>
          <cell r="E68">
            <v>1133.82757251915</v>
          </cell>
          <cell r="F68">
            <v>1229.2611903818899</v>
          </cell>
          <cell r="G68">
            <v>1427.2321685843599</v>
          </cell>
          <cell r="H68">
            <v>1599.39495656893</v>
          </cell>
          <cell r="I68">
            <v>1853.7610872638199</v>
          </cell>
          <cell r="J68">
            <v>2042.17910790316</v>
          </cell>
          <cell r="K68">
            <v>2353.5848753882601</v>
          </cell>
          <cell r="L68">
            <v>2436.5205879661398</v>
          </cell>
          <cell r="M68">
            <v>2655.23238808424</v>
          </cell>
          <cell r="N68">
            <v>2749.6310577078898</v>
          </cell>
          <cell r="O68">
            <v>2731.27230791394</v>
          </cell>
          <cell r="P68">
            <v>2863.47078928464</v>
          </cell>
          <cell r="Q68">
            <v>3007.42289535088</v>
          </cell>
          <cell r="R68">
            <v>3226.48408588961</v>
          </cell>
          <cell r="S68">
            <v>3373.6051710992601</v>
          </cell>
          <cell r="T68">
            <v>3485.6581932679801</v>
          </cell>
          <cell r="U68">
            <v>3744.0632498059399</v>
          </cell>
          <cell r="V68">
            <v>4028.991197932</v>
          </cell>
          <cell r="W68">
            <v>3829.650189387</v>
          </cell>
          <cell r="X68">
            <v>3921.6608800194799</v>
          </cell>
          <cell r="Y68">
            <v>4228.0703983196499</v>
          </cell>
          <cell r="Z68">
            <v>4099.1976495726503</v>
          </cell>
          <cell r="AA68">
            <v>4796.7853516120804</v>
          </cell>
          <cell r="AB68">
            <v>4988.9266344760899</v>
          </cell>
          <cell r="AC68">
            <v>4310.7151838978252</v>
          </cell>
        </row>
        <row r="69">
          <cell r="A69" t="str">
            <v>Guatemala</v>
          </cell>
          <cell r="B69">
            <v>1138.64150479207</v>
          </cell>
          <cell r="C69">
            <v>1210.6469009781999</v>
          </cell>
          <cell r="D69">
            <v>1190.98355761362</v>
          </cell>
          <cell r="E69">
            <v>1203.4575070220801</v>
          </cell>
          <cell r="F69">
            <v>1223.5143061810199</v>
          </cell>
          <cell r="G69">
            <v>1404.52267304563</v>
          </cell>
          <cell r="H69">
            <v>1031.3716932017001</v>
          </cell>
          <cell r="I69">
            <v>840.38201572095704</v>
          </cell>
          <cell r="J69">
            <v>903.55143175281898</v>
          </cell>
          <cell r="K69">
            <v>929.57633649784805</v>
          </cell>
          <cell r="L69">
            <v>827.07346820109501</v>
          </cell>
          <cell r="M69">
            <v>994.67627780405405</v>
          </cell>
          <cell r="N69">
            <v>1068.31235286425</v>
          </cell>
          <cell r="O69">
            <v>1136.82150700033</v>
          </cell>
          <cell r="P69">
            <v>1259.8312583099</v>
          </cell>
          <cell r="Q69">
            <v>1387.0156442550899</v>
          </cell>
          <cell r="R69">
            <v>1443.9711581956401</v>
          </cell>
          <cell r="S69">
            <v>1595.7715040185401</v>
          </cell>
          <cell r="T69">
            <v>1678.4070589901401</v>
          </cell>
          <cell r="U69">
            <v>1559.81542294469</v>
          </cell>
          <cell r="V69">
            <v>1599.3434763303601</v>
          </cell>
          <cell r="W69">
            <v>1699.7593572805999</v>
          </cell>
          <cell r="X69">
            <v>1834.5085575303401</v>
          </cell>
          <cell r="Y69">
            <v>1909.6619455100199</v>
          </cell>
          <cell r="Z69">
            <v>2038.7766600672301</v>
          </cell>
          <cell r="AA69">
            <v>2317.1063672028099</v>
          </cell>
          <cell r="AB69">
            <v>2508.1097637736698</v>
          </cell>
          <cell r="AC69">
            <v>2051.3204418941118</v>
          </cell>
        </row>
        <row r="70">
          <cell r="A70" t="str">
            <v>Guinea</v>
          </cell>
          <cell r="B70">
            <v>391.41033030086101</v>
          </cell>
          <cell r="C70">
            <v>379.88541684325099</v>
          </cell>
          <cell r="D70">
            <v>364.08069618958501</v>
          </cell>
          <cell r="E70">
            <v>348.10589748760799</v>
          </cell>
          <cell r="F70">
            <v>346.29860600427099</v>
          </cell>
          <cell r="G70">
            <v>359.51409865484698</v>
          </cell>
          <cell r="H70">
            <v>379.21122275820602</v>
          </cell>
          <cell r="I70">
            <v>391.62441147687099</v>
          </cell>
          <cell r="J70">
            <v>444.58246573289</v>
          </cell>
          <cell r="K70">
            <v>440.58503268785199</v>
          </cell>
          <cell r="L70">
            <v>469.49838389082299</v>
          </cell>
          <cell r="M70">
            <v>515.65900557277405</v>
          </cell>
          <cell r="N70">
            <v>538.46235926253303</v>
          </cell>
          <cell r="O70">
            <v>507.60009384111203</v>
          </cell>
          <cell r="P70">
            <v>498.24638428859299</v>
          </cell>
          <cell r="Q70">
            <v>523.93058719405497</v>
          </cell>
          <cell r="R70">
            <v>535.86825727454902</v>
          </cell>
          <cell r="S70">
            <v>509.24635774194502</v>
          </cell>
          <cell r="T70">
            <v>477.81305038819301</v>
          </cell>
          <cell r="U70">
            <v>447.65677376391301</v>
          </cell>
          <cell r="V70">
            <v>390.59794639268301</v>
          </cell>
          <cell r="W70">
            <v>370.12709310471399</v>
          </cell>
          <cell r="X70">
            <v>379.35212044466402</v>
          </cell>
          <cell r="Y70">
            <v>413.16441088294698</v>
          </cell>
          <cell r="Z70">
            <v>441.41632609476699</v>
          </cell>
          <cell r="AA70">
            <v>359.07264048552503</v>
          </cell>
          <cell r="AB70">
            <v>347.16179804061102</v>
          </cell>
          <cell r="AC70">
            <v>385.04906484220464</v>
          </cell>
        </row>
        <row r="71">
          <cell r="A71" t="str">
            <v>Guinea-Bissau</v>
          </cell>
          <cell r="B71">
            <v>174.59283941838399</v>
          </cell>
          <cell r="C71">
            <v>218.69407916511</v>
          </cell>
          <cell r="D71">
            <v>243.62333217957601</v>
          </cell>
          <cell r="E71">
            <v>269.15478929024999</v>
          </cell>
          <cell r="F71">
            <v>183.326080903828</v>
          </cell>
          <cell r="G71">
            <v>263.818472228514</v>
          </cell>
          <cell r="H71">
            <v>252.28406957059801</v>
          </cell>
          <cell r="I71">
            <v>209.08501535665999</v>
          </cell>
          <cell r="J71">
            <v>190.61018716795701</v>
          </cell>
          <cell r="K71">
            <v>224.60971417894601</v>
          </cell>
          <cell r="L71">
            <v>267.429229653417</v>
          </cell>
          <cell r="M71">
            <v>256.58622808261703</v>
          </cell>
          <cell r="N71">
            <v>222.32772026825</v>
          </cell>
          <cell r="O71">
            <v>227.54053084687899</v>
          </cell>
          <cell r="P71">
            <v>221.79492868003899</v>
          </cell>
          <cell r="Q71">
            <v>234.23031882644699</v>
          </cell>
          <cell r="R71">
            <v>244.35564556836201</v>
          </cell>
          <cell r="S71">
            <v>240.26721058930201</v>
          </cell>
          <cell r="T71">
            <v>178.781282891861</v>
          </cell>
          <cell r="U71">
            <v>191.025769095019</v>
          </cell>
          <cell r="V71">
            <v>158.228230528751</v>
          </cell>
          <cell r="W71">
            <v>141.649330009099</v>
          </cell>
          <cell r="X71">
            <v>141.00772141575899</v>
          </cell>
          <cell r="Y71">
            <v>158.24475021295399</v>
          </cell>
          <cell r="Z71">
            <v>175.51236534598399</v>
          </cell>
          <cell r="AA71">
            <v>190.14525961675301</v>
          </cell>
          <cell r="AB71">
            <v>186.58994590306</v>
          </cell>
          <cell r="AC71">
            <v>165.52489541726814</v>
          </cell>
        </row>
        <row r="72">
          <cell r="A72" t="str">
            <v>Guyana</v>
          </cell>
          <cell r="B72">
            <v>446.60101997254299</v>
          </cell>
          <cell r="C72">
            <v>423.94312802057499</v>
          </cell>
          <cell r="D72">
            <v>355.02877699018899</v>
          </cell>
          <cell r="E72">
            <v>383.26150576341598</v>
          </cell>
          <cell r="F72">
            <v>356.39156899731398</v>
          </cell>
          <cell r="G72">
            <v>380.20991289283</v>
          </cell>
          <cell r="H72">
            <v>430.07512077781701</v>
          </cell>
          <cell r="I72">
            <v>397.26802813716</v>
          </cell>
          <cell r="J72">
            <v>504.90885988651002</v>
          </cell>
          <cell r="K72">
            <v>533.45901273496497</v>
          </cell>
          <cell r="L72">
            <v>555.74742776015898</v>
          </cell>
          <cell r="M72">
            <v>429.13324491370003</v>
          </cell>
          <cell r="N72">
            <v>510.25789983013402</v>
          </cell>
          <cell r="O72">
            <v>611.31506742526699</v>
          </cell>
          <cell r="P72">
            <v>725.35665584204298</v>
          </cell>
          <cell r="Q72">
            <v>867.27258982754404</v>
          </cell>
          <cell r="R72">
            <v>967.67833486242898</v>
          </cell>
          <cell r="S72">
            <v>1020.63123449451</v>
          </cell>
          <cell r="T72">
            <v>973.70596545950002</v>
          </cell>
          <cell r="U72">
            <v>939.69223492587503</v>
          </cell>
          <cell r="V72">
            <v>956.99518142392503</v>
          </cell>
          <cell r="W72">
            <v>930.71651349532704</v>
          </cell>
          <cell r="X72">
            <v>964.52501146390398</v>
          </cell>
          <cell r="Y72">
            <v>991.49707981930999</v>
          </cell>
          <cell r="Z72">
            <v>1042.5817261479899</v>
          </cell>
          <cell r="AA72">
            <v>1080.8045567067199</v>
          </cell>
          <cell r="AB72">
            <v>1146.7747015211201</v>
          </cell>
          <cell r="AC72">
            <v>1026.1499315257286</v>
          </cell>
        </row>
        <row r="73">
          <cell r="A73" t="str">
            <v>Haiti</v>
          </cell>
          <cell r="B73">
            <v>285.130330125022</v>
          </cell>
          <cell r="C73">
            <v>308.31685845267702</v>
          </cell>
          <cell r="D73">
            <v>315.017569865947</v>
          </cell>
          <cell r="E73">
            <v>332.14606064060501</v>
          </cell>
          <cell r="F73">
            <v>361.525786033793</v>
          </cell>
          <cell r="G73">
            <v>394.33942911224699</v>
          </cell>
          <cell r="H73">
            <v>430.38012935153898</v>
          </cell>
          <cell r="I73">
            <v>208.27731222417199</v>
          </cell>
          <cell r="J73">
            <v>135.344099128441</v>
          </cell>
          <cell r="K73">
            <v>122.615084316718</v>
          </cell>
          <cell r="L73">
            <v>152.926579423672</v>
          </cell>
          <cell r="M73">
            <v>134.65551504073699</v>
          </cell>
          <cell r="N73">
            <v>79.275886396467399</v>
          </cell>
          <cell r="O73">
            <v>88.9550229883355</v>
          </cell>
          <cell r="P73">
            <v>246.97949283886999</v>
          </cell>
          <cell r="Q73">
            <v>354.573736261497</v>
          </cell>
          <cell r="R73">
            <v>390.44275189635101</v>
          </cell>
          <cell r="S73">
            <v>437.4517934685</v>
          </cell>
          <cell r="T73">
            <v>502.796960041972</v>
          </cell>
          <cell r="U73">
            <v>537.16391104198999</v>
          </cell>
          <cell r="V73">
            <v>465.14227456077401</v>
          </cell>
          <cell r="W73">
            <v>442.46263457553499</v>
          </cell>
          <cell r="X73">
            <v>392.63459984325101</v>
          </cell>
          <cell r="Y73">
            <v>333.93132452861403</v>
          </cell>
          <cell r="Z73">
            <v>431.63452600375501</v>
          </cell>
          <cell r="AA73">
            <v>478.31200132640299</v>
          </cell>
          <cell r="AB73">
            <v>527.58558522570797</v>
          </cell>
          <cell r="AC73">
            <v>434.42677858387771</v>
          </cell>
        </row>
        <row r="74">
          <cell r="A74" t="str">
            <v>Honduras</v>
          </cell>
          <cell r="B74">
            <v>719.21075225025402</v>
          </cell>
          <cell r="C74">
            <v>764.87135103729304</v>
          </cell>
          <cell r="D74">
            <v>762.77744446288102</v>
          </cell>
          <cell r="E74">
            <v>783.18246092605796</v>
          </cell>
          <cell r="F74">
            <v>818.72690504323305</v>
          </cell>
          <cell r="G74">
            <v>870.29344463467396</v>
          </cell>
          <cell r="H74">
            <v>883.03505775237704</v>
          </cell>
          <cell r="I74">
            <v>933.81909102428699</v>
          </cell>
          <cell r="J74">
            <v>1009.14904003749</v>
          </cell>
          <cell r="K74">
            <v>1093.89530349492</v>
          </cell>
          <cell r="L74">
            <v>626.48666321454698</v>
          </cell>
          <cell r="M74">
            <v>612.10391976257495</v>
          </cell>
          <cell r="N74">
            <v>662.40183274429899</v>
          </cell>
          <cell r="O74">
            <v>659.73131095649205</v>
          </cell>
          <cell r="P74">
            <v>627.65718837934901</v>
          </cell>
          <cell r="Q74">
            <v>695.606289520686</v>
          </cell>
          <cell r="R74">
            <v>697.76679238784504</v>
          </cell>
          <cell r="S74">
            <v>784.38963197170801</v>
          </cell>
          <cell r="T74">
            <v>852.14032852754997</v>
          </cell>
          <cell r="U74">
            <v>857.84108442784702</v>
          </cell>
          <cell r="V74">
            <v>926.85138976983899</v>
          </cell>
          <cell r="W74">
            <v>960.41935660561398</v>
          </cell>
          <cell r="X74">
            <v>965.02936267257996</v>
          </cell>
          <cell r="Y74">
            <v>995.16736189625396</v>
          </cell>
          <cell r="Z74">
            <v>1057.58523845012</v>
          </cell>
          <cell r="AA74">
            <v>1148.06579181039</v>
          </cell>
          <cell r="AB74">
            <v>1212.8428009817001</v>
          </cell>
          <cell r="AC74">
            <v>1056.5183187361097</v>
          </cell>
        </row>
        <row r="75">
          <cell r="A75" t="str">
            <v>Hong Kong, China</v>
          </cell>
          <cell r="B75">
            <v>5649.1469889631298</v>
          </cell>
          <cell r="C75">
            <v>5928.6115143453899</v>
          </cell>
          <cell r="D75">
            <v>6064.2213483257301</v>
          </cell>
          <cell r="E75">
            <v>5522.7617966538401</v>
          </cell>
          <cell r="F75">
            <v>6064.0768723780902</v>
          </cell>
          <cell r="G75">
            <v>6368.0963510290903</v>
          </cell>
          <cell r="H75">
            <v>7350.3513158268497</v>
          </cell>
          <cell r="I75">
            <v>9016.0551787521708</v>
          </cell>
          <cell r="J75">
            <v>10508.6746671696</v>
          </cell>
          <cell r="K75">
            <v>12006.1180772238</v>
          </cell>
          <cell r="L75">
            <v>13367.5438435371</v>
          </cell>
          <cell r="M75">
            <v>15275.5658240839</v>
          </cell>
          <cell r="N75">
            <v>17665.597030587702</v>
          </cell>
          <cell r="O75">
            <v>20000.791703429499</v>
          </cell>
          <cell r="P75">
            <v>22148.759450510799</v>
          </cell>
          <cell r="Q75">
            <v>23003.190882532301</v>
          </cell>
          <cell r="R75">
            <v>24582.5978749026</v>
          </cell>
          <cell r="S75">
            <v>27055.497816470801</v>
          </cell>
          <cell r="T75">
            <v>25352.975954583599</v>
          </cell>
          <cell r="U75">
            <v>24600.419235452999</v>
          </cell>
          <cell r="V75">
            <v>25144.015564912199</v>
          </cell>
          <cell r="W75">
            <v>24744.985862893202</v>
          </cell>
          <cell r="X75">
            <v>24340.5103836136</v>
          </cell>
          <cell r="Y75">
            <v>23428.221890935401</v>
          </cell>
          <cell r="Z75">
            <v>24393.9177215372</v>
          </cell>
          <cell r="AA75">
            <v>26000.1123891446</v>
          </cell>
          <cell r="AB75">
            <v>27466.424277869501</v>
          </cell>
          <cell r="AC75">
            <v>25062.362087665588</v>
          </cell>
        </row>
        <row r="76">
          <cell r="A76" t="str">
            <v>Hungary</v>
          </cell>
          <cell r="B76">
            <v>2069.5298573830501</v>
          </cell>
          <cell r="C76">
            <v>2123.0691308666501</v>
          </cell>
          <cell r="D76">
            <v>2164.29408838881</v>
          </cell>
          <cell r="E76">
            <v>1968.46229962904</v>
          </cell>
          <cell r="F76">
            <v>1914.11873362184</v>
          </cell>
          <cell r="G76">
            <v>1945.91698177325</v>
          </cell>
          <cell r="H76">
            <v>2249.7266668419202</v>
          </cell>
          <cell r="I76">
            <v>2484.4804898825801</v>
          </cell>
          <cell r="J76">
            <v>2730.4551423120602</v>
          </cell>
          <cell r="K76">
            <v>2798.8873515099599</v>
          </cell>
          <cell r="L76">
            <v>3186.1441433854002</v>
          </cell>
          <cell r="M76">
            <v>3222.63293161299</v>
          </cell>
          <cell r="N76">
            <v>3591.2573684797399</v>
          </cell>
          <cell r="O76">
            <v>3723.6821999691001</v>
          </cell>
          <cell r="P76">
            <v>4010.2569805190701</v>
          </cell>
          <cell r="Q76">
            <v>4321.3803666437998</v>
          </cell>
          <cell r="R76">
            <v>4375.7123053617397</v>
          </cell>
          <cell r="S76">
            <v>4438.6454556666304</v>
          </cell>
          <cell r="T76">
            <v>4576.8947182442598</v>
          </cell>
          <cell r="U76">
            <v>4685.6807901492202</v>
          </cell>
          <cell r="V76">
            <v>4691.8232681824002</v>
          </cell>
          <cell r="W76">
            <v>5227.0324417537004</v>
          </cell>
          <cell r="X76">
            <v>6556.4021763793799</v>
          </cell>
          <cell r="Y76">
            <v>8323.3735785750305</v>
          </cell>
          <cell r="Z76">
            <v>10097.9934922375</v>
          </cell>
          <cell r="AA76">
            <v>11048.9979080925</v>
          </cell>
          <cell r="AB76">
            <v>11340.4923239897</v>
          </cell>
          <cell r="AC76">
            <v>8765.7153201713008</v>
          </cell>
        </row>
        <row r="77">
          <cell r="A77" t="str">
            <v>Iceland</v>
          </cell>
          <cell r="B77">
            <v>14769.0542924867</v>
          </cell>
          <cell r="C77">
            <v>14938.8277540949</v>
          </cell>
          <cell r="D77">
            <v>13945.200673556899</v>
          </cell>
          <cell r="E77">
            <v>11731.0312692229</v>
          </cell>
          <cell r="F77">
            <v>11843.055977492601</v>
          </cell>
          <cell r="G77">
            <v>12138.765149536201</v>
          </cell>
          <cell r="H77">
            <v>16101.107845266401</v>
          </cell>
          <cell r="I77">
            <v>21981.4784547981</v>
          </cell>
          <cell r="J77">
            <v>24082.030121330001</v>
          </cell>
          <cell r="K77">
            <v>22165.323045035799</v>
          </cell>
          <cell r="L77">
            <v>24945.387695350899</v>
          </cell>
          <cell r="M77">
            <v>26267.102286593199</v>
          </cell>
          <cell r="N77">
            <v>26651.2380763334</v>
          </cell>
          <cell r="O77">
            <v>23186.7491556852</v>
          </cell>
          <cell r="P77">
            <v>23608.606680971599</v>
          </cell>
          <cell r="Q77">
            <v>26215.005099222799</v>
          </cell>
          <cell r="R77">
            <v>27176.951067473299</v>
          </cell>
          <cell r="S77">
            <v>27270.013299886501</v>
          </cell>
          <cell r="T77">
            <v>29914.170940933502</v>
          </cell>
          <cell r="U77">
            <v>31109.798930801699</v>
          </cell>
          <cell r="V77">
            <v>30624.795599047</v>
          </cell>
          <cell r="W77">
            <v>27546.666802318599</v>
          </cell>
          <cell r="X77">
            <v>30591.139589043501</v>
          </cell>
          <cell r="Y77">
            <v>37298.691818518899</v>
          </cell>
          <cell r="Z77">
            <v>44494.846862410202</v>
          </cell>
          <cell r="AA77">
            <v>53622.555707031301</v>
          </cell>
          <cell r="AB77">
            <v>54858.213308964703</v>
          </cell>
          <cell r="AC77">
            <v>41402.01901471454</v>
          </cell>
        </row>
        <row r="78">
          <cell r="A78" t="str">
            <v>India</v>
          </cell>
          <cell r="B78">
            <v>264.902444921224</v>
          </cell>
          <cell r="C78">
            <v>278.99947523243497</v>
          </cell>
          <cell r="D78">
            <v>283.75223536036498</v>
          </cell>
          <cell r="E78">
            <v>300.08509940330703</v>
          </cell>
          <cell r="F78">
            <v>294.751108422757</v>
          </cell>
          <cell r="G78">
            <v>299.185505518924</v>
          </cell>
          <cell r="H78">
            <v>322.317186340712</v>
          </cell>
          <cell r="I78">
            <v>348.28686299014299</v>
          </cell>
          <cell r="J78">
            <v>371.98042619671702</v>
          </cell>
          <cell r="K78">
            <v>362.68014913698698</v>
          </cell>
          <cell r="L78">
            <v>377.92435323651699</v>
          </cell>
          <cell r="M78">
            <v>333.82461336364702</v>
          </cell>
          <cell r="N78">
            <v>329.14729035936801</v>
          </cell>
          <cell r="O78">
            <v>315.167088010474</v>
          </cell>
          <cell r="P78">
            <v>350.90872443881699</v>
          </cell>
          <cell r="Q78">
            <v>390.79517660703902</v>
          </cell>
          <cell r="R78">
            <v>405.55511470210001</v>
          </cell>
          <cell r="S78">
            <v>433.38223570818502</v>
          </cell>
          <cell r="T78">
            <v>428.09689693601001</v>
          </cell>
          <cell r="U78">
            <v>448.38243698981898</v>
          </cell>
          <cell r="V78">
            <v>454.51133846725702</v>
          </cell>
          <cell r="W78">
            <v>460.51206441789702</v>
          </cell>
          <cell r="X78">
            <v>473.08647836651397</v>
          </cell>
          <cell r="Y78">
            <v>542.88809790404696</v>
          </cell>
          <cell r="Z78">
            <v>618.48231243528005</v>
          </cell>
          <cell r="AA78">
            <v>712.39404217785295</v>
          </cell>
          <cell r="AB78">
            <v>796.82818544892905</v>
          </cell>
          <cell r="AC78">
            <v>600.69853012508668</v>
          </cell>
        </row>
        <row r="79">
          <cell r="A79" t="str">
            <v>Indonesia</v>
          </cell>
          <cell r="B79">
            <v>644.25061284503295</v>
          </cell>
          <cell r="C79">
            <v>703.63340234132602</v>
          </cell>
          <cell r="D79">
            <v>706.73237199172502</v>
          </cell>
          <cell r="E79">
            <v>626.72845155712002</v>
          </cell>
          <cell r="F79">
            <v>627.90141989015399</v>
          </cell>
          <cell r="G79">
            <v>614.34392068741397</v>
          </cell>
          <cell r="H79">
            <v>550.81268449169704</v>
          </cell>
          <cell r="I79">
            <v>510.81094522948399</v>
          </cell>
          <cell r="J79">
            <v>555.56327568912502</v>
          </cell>
          <cell r="K79">
            <v>622.247603337079</v>
          </cell>
          <cell r="L79">
            <v>699.11465704744398</v>
          </cell>
          <cell r="M79">
            <v>769.76366838554804</v>
          </cell>
          <cell r="N79">
            <v>821.57606225901395</v>
          </cell>
          <cell r="O79">
            <v>923.15489634934897</v>
          </cell>
          <cell r="P79">
            <v>1016.90391709148</v>
          </cell>
          <cell r="Q79">
            <v>1143.7155123822299</v>
          </cell>
          <cell r="R79">
            <v>1264.35103160423</v>
          </cell>
          <cell r="S79">
            <v>1184.02910882525</v>
          </cell>
          <cell r="T79">
            <v>516.01439440001502</v>
          </cell>
          <cell r="U79">
            <v>745.79246678860204</v>
          </cell>
          <cell r="V79">
            <v>806.89812529818801</v>
          </cell>
          <cell r="W79">
            <v>772.66098888504496</v>
          </cell>
          <cell r="X79">
            <v>928.14203541355596</v>
          </cell>
          <cell r="Y79">
            <v>1099.66513692785</v>
          </cell>
          <cell r="Z79">
            <v>1187.74184426389</v>
          </cell>
          <cell r="AA79">
            <v>1309.08142420631</v>
          </cell>
          <cell r="AB79">
            <v>1640.3146130509001</v>
          </cell>
          <cell r="AC79">
            <v>1156.2676737912586</v>
          </cell>
        </row>
        <row r="80">
          <cell r="A80" t="str">
            <v>Iran, Islamic Rep.</v>
          </cell>
          <cell r="B80">
            <v>2445.1672658449802</v>
          </cell>
          <cell r="C80">
            <v>2609.2800199609801</v>
          </cell>
          <cell r="D80">
            <v>3140.1406933503499</v>
          </cell>
          <cell r="E80">
            <v>3676.6000962031499</v>
          </cell>
          <cell r="F80">
            <v>3664.2973526277701</v>
          </cell>
          <cell r="G80">
            <v>1670.0955326302701</v>
          </cell>
          <cell r="H80">
            <v>1685.6005759074901</v>
          </cell>
          <cell r="I80">
            <v>1894.7011246529601</v>
          </cell>
          <cell r="J80">
            <v>1621.4095389444999</v>
          </cell>
          <cell r="K80">
            <v>1526.95302739357</v>
          </cell>
          <cell r="L80">
            <v>1559.14430528049</v>
          </cell>
          <cell r="M80">
            <v>1743.5767887085899</v>
          </cell>
          <cell r="N80">
            <v>1864.4470873083701</v>
          </cell>
          <cell r="O80">
            <v>1407.8265255424201</v>
          </cell>
          <cell r="P80">
            <v>1084.05847491895</v>
          </cell>
          <cell r="Q80">
            <v>1416.69325256365</v>
          </cell>
          <cell r="R80">
            <v>1769.70819898843</v>
          </cell>
          <cell r="S80">
            <v>1745.4897409473199</v>
          </cell>
          <cell r="T80">
            <v>1582.5680260463901</v>
          </cell>
          <cell r="U80">
            <v>1665.6627469392899</v>
          </cell>
          <cell r="V80">
            <v>1509.2449963071099</v>
          </cell>
          <cell r="W80">
            <v>1776.3069285075601</v>
          </cell>
          <cell r="X80">
            <v>1761.5323138977601</v>
          </cell>
          <cell r="Y80">
            <v>1993.1682083242399</v>
          </cell>
          <cell r="Z80">
            <v>2359.0992873260502</v>
          </cell>
          <cell r="AA80">
            <v>2747.5130155256102</v>
          </cell>
          <cell r="AB80">
            <v>3045.76815799305</v>
          </cell>
          <cell r="AC80">
            <v>2280.5646519290453</v>
          </cell>
        </row>
        <row r="81">
          <cell r="A81" t="str">
            <v>Ireland</v>
          </cell>
          <cell r="B81">
            <v>6247.5398259923204</v>
          </cell>
          <cell r="C81">
            <v>5881.8142393689504</v>
          </cell>
          <cell r="D81">
            <v>6073.3146420475196</v>
          </cell>
          <cell r="E81">
            <v>5835.2882162226297</v>
          </cell>
          <cell r="F81">
            <v>5588.3587337905301</v>
          </cell>
          <cell r="G81">
            <v>5932.3073942882402</v>
          </cell>
          <cell r="H81">
            <v>7953.2011134199502</v>
          </cell>
          <cell r="I81">
            <v>9413.3923617730707</v>
          </cell>
          <cell r="J81">
            <v>10358.528714526299</v>
          </cell>
          <cell r="K81">
            <v>10748.469909568799</v>
          </cell>
          <cell r="L81">
            <v>13635.1038118898</v>
          </cell>
          <cell r="M81">
            <v>13741.904705129</v>
          </cell>
          <cell r="N81">
            <v>15324.4622864229</v>
          </cell>
          <cell r="O81">
            <v>14121.7777180049</v>
          </cell>
          <cell r="P81">
            <v>15444.805984492899</v>
          </cell>
          <cell r="Q81">
            <v>18639.846895263301</v>
          </cell>
          <cell r="R81">
            <v>20443.5099147857</v>
          </cell>
          <cell r="S81">
            <v>22230.895717526801</v>
          </cell>
          <cell r="T81">
            <v>23857.049145262099</v>
          </cell>
          <cell r="U81">
            <v>25835.662115090901</v>
          </cell>
          <cell r="V81">
            <v>25493.899352357599</v>
          </cell>
          <cell r="W81">
            <v>27180.757328217001</v>
          </cell>
          <cell r="X81">
            <v>31329.614491872901</v>
          </cell>
          <cell r="Y81">
            <v>39487.928331508403</v>
          </cell>
          <cell r="Z81">
            <v>45371.519486219098</v>
          </cell>
          <cell r="AA81">
            <v>48604.205341974201</v>
          </cell>
          <cell r="AB81">
            <v>52440.344884770901</v>
          </cell>
          <cell r="AC81">
            <v>40735.728310760416</v>
          </cell>
        </row>
        <row r="82">
          <cell r="A82" t="str">
            <v>Israel</v>
          </cell>
          <cell r="B82">
            <v>6356.6074257990904</v>
          </cell>
          <cell r="C82">
            <v>6600.9565178098701</v>
          </cell>
          <cell r="D82">
            <v>7000.8804519841897</v>
          </cell>
          <cell r="E82">
            <v>8179.9112360911004</v>
          </cell>
          <cell r="F82">
            <v>9022.6931023230009</v>
          </cell>
          <cell r="G82">
            <v>6793.3257743744598</v>
          </cell>
          <cell r="H82">
            <v>7518.94929125811</v>
          </cell>
          <cell r="I82">
            <v>8844.0419109183094</v>
          </cell>
          <cell r="J82">
            <v>10771.0692242479</v>
          </cell>
          <cell r="K82">
            <v>10747.8203436736</v>
          </cell>
          <cell r="L82">
            <v>12335.1964164005</v>
          </cell>
          <cell r="M82">
            <v>13600.206252284999</v>
          </cell>
          <cell r="N82">
            <v>14635.260195356101</v>
          </cell>
          <cell r="O82">
            <v>14148.3127192883</v>
          </cell>
          <cell r="P82">
            <v>15566.8553795403</v>
          </cell>
          <cell r="Q82">
            <v>17493.959169318299</v>
          </cell>
          <cell r="R82">
            <v>18754.603492686201</v>
          </cell>
          <cell r="S82">
            <v>18945.2839814252</v>
          </cell>
          <cell r="T82">
            <v>18642.1538306084</v>
          </cell>
          <cell r="U82">
            <v>18194.766464339598</v>
          </cell>
          <cell r="V82">
            <v>19887.5541091286</v>
          </cell>
          <cell r="W82">
            <v>19088.012912346199</v>
          </cell>
          <cell r="X82">
            <v>17235.155059789598</v>
          </cell>
          <cell r="Y82">
            <v>17802.258201288001</v>
          </cell>
          <cell r="Z82">
            <v>18559.614959281302</v>
          </cell>
          <cell r="AA82">
            <v>19308.447189238799</v>
          </cell>
          <cell r="AB82">
            <v>20399.447282200199</v>
          </cell>
          <cell r="AC82">
            <v>18732.155934024016</v>
          </cell>
        </row>
        <row r="83">
          <cell r="A83" t="str">
            <v>Italy</v>
          </cell>
          <cell r="B83">
            <v>8168.8544556326797</v>
          </cell>
          <cell r="C83">
            <v>7396.1144014935098</v>
          </cell>
          <cell r="D83">
            <v>7303.6722051004799</v>
          </cell>
          <cell r="E83">
            <v>7574.0645741886401</v>
          </cell>
          <cell r="F83">
            <v>7482.97885715956</v>
          </cell>
          <cell r="G83">
            <v>7724.2665778323899</v>
          </cell>
          <cell r="H83">
            <v>10938.186629346899</v>
          </cell>
          <cell r="I83">
            <v>13729.3998384223</v>
          </cell>
          <cell r="J83">
            <v>15207.0291834861</v>
          </cell>
          <cell r="K83">
            <v>15804.9346842008</v>
          </cell>
          <cell r="L83">
            <v>20029.190367078401</v>
          </cell>
          <cell r="M83">
            <v>21129.682323924</v>
          </cell>
          <cell r="N83">
            <v>22403.303909202601</v>
          </cell>
          <cell r="O83">
            <v>17997.610605102502</v>
          </cell>
          <cell r="P83">
            <v>18557.9495210184</v>
          </cell>
          <cell r="Q83">
            <v>19819.030696986902</v>
          </cell>
          <cell r="R83">
            <v>22164.100579648501</v>
          </cell>
          <cell r="S83">
            <v>20985.088204127602</v>
          </cell>
          <cell r="T83">
            <v>21433.695027695601</v>
          </cell>
          <cell r="U83">
            <v>21129.546228027801</v>
          </cell>
          <cell r="V83">
            <v>19293.394539982601</v>
          </cell>
          <cell r="W83">
            <v>19541.113307629599</v>
          </cell>
          <cell r="X83">
            <v>21317.509072819299</v>
          </cell>
          <cell r="Y83">
            <v>26308.2604281776</v>
          </cell>
          <cell r="Z83">
            <v>30097.540695179501</v>
          </cell>
          <cell r="AA83">
            <v>30524.593081396601</v>
          </cell>
          <cell r="AB83">
            <v>31790.631260859402</v>
          </cell>
          <cell r="AC83">
            <v>26596.607974343668</v>
          </cell>
        </row>
        <row r="84">
          <cell r="A84" t="str">
            <v>Jamaica</v>
          </cell>
          <cell r="B84">
            <v>1328.0134424733701</v>
          </cell>
          <cell r="C84">
            <v>1433.1317026773199</v>
          </cell>
          <cell r="D84">
            <v>1617.95274862164</v>
          </cell>
          <cell r="E84">
            <v>1409.86805057673</v>
          </cell>
          <cell r="F84">
            <v>1036.7083672138499</v>
          </cell>
          <cell r="G84">
            <v>960.55009206136197</v>
          </cell>
          <cell r="H84">
            <v>1131.59891558493</v>
          </cell>
          <cell r="I84">
            <v>1267.01036525158</v>
          </cell>
          <cell r="J84">
            <v>1501.1856831694599</v>
          </cell>
          <cell r="K84">
            <v>1737.2051095844699</v>
          </cell>
          <cell r="L84">
            <v>2156.1948200421398</v>
          </cell>
          <cell r="M84">
            <v>2023.9694675758401</v>
          </cell>
          <cell r="N84">
            <v>1689.7031952996899</v>
          </cell>
          <cell r="O84">
            <v>2325.13877077914</v>
          </cell>
          <cell r="P84">
            <v>2743.1848634152202</v>
          </cell>
          <cell r="Q84">
            <v>2055.2098751583299</v>
          </cell>
          <cell r="R84">
            <v>2748.8454207762202</v>
          </cell>
          <cell r="S84">
            <v>2843.4402390895998</v>
          </cell>
          <cell r="T84">
            <v>2964.6973264251201</v>
          </cell>
          <cell r="U84">
            <v>2833.9691310292701</v>
          </cell>
          <cell r="V84">
            <v>2875.1424700709799</v>
          </cell>
          <cell r="W84">
            <v>3021.8134887817</v>
          </cell>
          <cell r="X84">
            <v>3082.0427350727</v>
          </cell>
          <cell r="Y84">
            <v>2964.8386833868599</v>
          </cell>
          <cell r="Z84">
            <v>3323.3129658851699</v>
          </cell>
          <cell r="AA84">
            <v>3532.0374959631799</v>
          </cell>
          <cell r="AB84">
            <v>3952.2215053263199</v>
          </cell>
          <cell r="AC84">
            <v>3312.7111457359883</v>
          </cell>
        </row>
        <row r="85">
          <cell r="A85" t="str">
            <v>Japan</v>
          </cell>
          <cell r="B85">
            <v>9073.9697293741901</v>
          </cell>
          <cell r="C85">
            <v>9937.4034651331895</v>
          </cell>
          <cell r="D85">
            <v>9177.1283235035007</v>
          </cell>
          <cell r="E85">
            <v>9914.9937291658298</v>
          </cell>
          <cell r="F85">
            <v>10491.0523805747</v>
          </cell>
          <cell r="G85">
            <v>11231.0633120645</v>
          </cell>
          <cell r="H85">
            <v>16528.846775102102</v>
          </cell>
          <cell r="I85">
            <v>19884.188535245401</v>
          </cell>
          <cell r="J85">
            <v>23998.398362776301</v>
          </cell>
          <cell r="K85">
            <v>23952.484616935999</v>
          </cell>
          <cell r="L85">
            <v>24559.7795170598</v>
          </cell>
          <cell r="M85">
            <v>27873.765015359801</v>
          </cell>
          <cell r="N85">
            <v>30315.649154925399</v>
          </cell>
          <cell r="O85">
            <v>34761.1319060108</v>
          </cell>
          <cell r="P85">
            <v>38101.786481618103</v>
          </cell>
          <cell r="Q85">
            <v>42076.091368515103</v>
          </cell>
          <cell r="R85">
            <v>36897.505956143301</v>
          </cell>
          <cell r="S85">
            <v>33837.1412180279</v>
          </cell>
          <cell r="T85">
            <v>30645.046132766602</v>
          </cell>
          <cell r="U85">
            <v>34634.404893123603</v>
          </cell>
          <cell r="V85">
            <v>36810.985337594102</v>
          </cell>
          <cell r="W85">
            <v>32233.801337532299</v>
          </cell>
          <cell r="X85">
            <v>30809.2846553448</v>
          </cell>
          <cell r="Y85">
            <v>33180.058985536503</v>
          </cell>
          <cell r="Z85">
            <v>36075.917850251797</v>
          </cell>
          <cell r="AA85">
            <v>35671.581886754102</v>
          </cell>
          <cell r="AB85">
            <v>34188.034960798403</v>
          </cell>
          <cell r="AC85">
            <v>33693.113279369652</v>
          </cell>
        </row>
        <row r="86">
          <cell r="A86" t="str">
            <v>Jordan</v>
          </cell>
          <cell r="B86">
            <v>1749.9996182264199</v>
          </cell>
          <cell r="C86">
            <v>1892.35323964383</v>
          </cell>
          <cell r="D86">
            <v>1944.2890736776001</v>
          </cell>
          <cell r="E86">
            <v>1967.1314992203299</v>
          </cell>
          <cell r="F86">
            <v>1912.99824935683</v>
          </cell>
          <cell r="G86">
            <v>1852.2897740666699</v>
          </cell>
          <cell r="H86">
            <v>2283.0961249411498</v>
          </cell>
          <cell r="I86">
            <v>2316.7028014184398</v>
          </cell>
          <cell r="J86">
            <v>2089.2713835480699</v>
          </cell>
          <cell r="K86">
            <v>1352.55633945611</v>
          </cell>
          <cell r="L86">
            <v>1199.7071058967699</v>
          </cell>
          <cell r="M86">
            <v>1174.0240191840001</v>
          </cell>
          <cell r="N86">
            <v>1396.7687276783299</v>
          </cell>
          <cell r="O86">
            <v>1385.3293075557301</v>
          </cell>
          <cell r="P86">
            <v>1497.1618638320199</v>
          </cell>
          <cell r="Q86">
            <v>1568.5194592989101</v>
          </cell>
          <cell r="R86">
            <v>1559.0298001722299</v>
          </cell>
          <cell r="S86">
            <v>1575.2721280743201</v>
          </cell>
          <cell r="T86">
            <v>1663.75077781547</v>
          </cell>
          <cell r="U86">
            <v>1663.0826799315701</v>
          </cell>
          <cell r="V86">
            <v>1755.29767079883</v>
          </cell>
          <cell r="W86">
            <v>1816.8615657975799</v>
          </cell>
          <cell r="X86">
            <v>1890.03388383783</v>
          </cell>
          <cell r="Y86">
            <v>1960.7078545617201</v>
          </cell>
          <cell r="Z86">
            <v>2130.5056000807299</v>
          </cell>
          <cell r="AA86">
            <v>2316.6963925432101</v>
          </cell>
          <cell r="AB86">
            <v>2544.0653601521499</v>
          </cell>
          <cell r="AC86">
            <v>2109.8117761622029</v>
          </cell>
        </row>
        <row r="87">
          <cell r="A87" t="str">
            <v>Kazakhstan</v>
          </cell>
          <cell r="B87" t="str">
            <v>..</v>
          </cell>
          <cell r="C87" t="str">
            <v>..</v>
          </cell>
          <cell r="D87" t="str">
            <v>..</v>
          </cell>
          <cell r="E87" t="str">
            <v>..</v>
          </cell>
          <cell r="F87" t="str">
            <v>..</v>
          </cell>
          <cell r="G87" t="str">
            <v>..</v>
          </cell>
          <cell r="H87" t="str">
            <v>..</v>
          </cell>
          <cell r="I87" t="str">
            <v>..</v>
          </cell>
          <cell r="J87" t="str">
            <v>..</v>
          </cell>
          <cell r="K87" t="str">
            <v>..</v>
          </cell>
          <cell r="L87" t="str">
            <v>..</v>
          </cell>
          <cell r="M87" t="str">
            <v>..</v>
          </cell>
          <cell r="N87">
            <v>168.73681664356801</v>
          </cell>
          <cell r="O87">
            <v>304.87173604696801</v>
          </cell>
          <cell r="P87">
            <v>737.29643465960498</v>
          </cell>
          <cell r="Q87">
            <v>1058.5912773196601</v>
          </cell>
          <cell r="R87">
            <v>1349.64440206462</v>
          </cell>
          <cell r="S87">
            <v>1456.98966268084</v>
          </cell>
          <cell r="T87">
            <v>1445.6035668665199</v>
          </cell>
          <cell r="U87">
            <v>1137.9297940158799</v>
          </cell>
          <cell r="V87">
            <v>1229.35962074023</v>
          </cell>
          <cell r="W87">
            <v>1490.4342135608499</v>
          </cell>
          <cell r="X87">
            <v>1654.65352126733</v>
          </cell>
          <cell r="Y87">
            <v>2064.0223558376601</v>
          </cell>
          <cell r="Z87">
            <v>2862.5021229210101</v>
          </cell>
          <cell r="AA87">
            <v>3785.5630010856798</v>
          </cell>
          <cell r="AB87">
            <v>5113.3449130614899</v>
          </cell>
          <cell r="AC87">
            <v>2828.4200212890032</v>
          </cell>
        </row>
        <row r="88">
          <cell r="A88" t="str">
            <v>Kenya</v>
          </cell>
          <cell r="B88">
            <v>607.23216164678399</v>
          </cell>
          <cell r="C88">
            <v>551.37405145883895</v>
          </cell>
          <cell r="D88">
            <v>512.24627099439294</v>
          </cell>
          <cell r="E88">
            <v>457.37665715730998</v>
          </cell>
          <cell r="F88">
            <v>458.19185163903501</v>
          </cell>
          <cell r="G88">
            <v>440.13901712640802</v>
          </cell>
          <cell r="H88">
            <v>504.63518045367101</v>
          </cell>
          <cell r="I88">
            <v>534.26290339167099</v>
          </cell>
          <cell r="J88">
            <v>535.29262593692295</v>
          </cell>
          <cell r="K88">
            <v>513.264932277056</v>
          </cell>
          <cell r="L88">
            <v>517.138752273043</v>
          </cell>
          <cell r="M88">
            <v>473.70683582282498</v>
          </cell>
          <cell r="N88">
            <v>453.39920465342601</v>
          </cell>
          <cell r="O88">
            <v>306.68006979620498</v>
          </cell>
          <cell r="P88">
            <v>358.15920584007102</v>
          </cell>
          <cell r="Q88">
            <v>443.67780793317098</v>
          </cell>
          <cell r="R88">
            <v>437.41835819322</v>
          </cell>
          <cell r="S88">
            <v>471.60576409065999</v>
          </cell>
          <cell r="T88">
            <v>478.82319945025603</v>
          </cell>
          <cell r="U88">
            <v>438.03139998449802</v>
          </cell>
          <cell r="V88">
            <v>409.17477343753598</v>
          </cell>
          <cell r="W88">
            <v>423.09097812460101</v>
          </cell>
          <cell r="X88">
            <v>418.527921890605</v>
          </cell>
          <cell r="Y88">
            <v>467.465232874793</v>
          </cell>
          <cell r="Z88">
            <v>493.73445223653698</v>
          </cell>
          <cell r="AA88">
            <v>560.03256242339705</v>
          </cell>
          <cell r="AB88">
            <v>681.03797254285996</v>
          </cell>
          <cell r="AC88">
            <v>507.31485334879881</v>
          </cell>
        </row>
        <row r="89">
          <cell r="A89" t="str">
            <v>Kiribati</v>
          </cell>
          <cell r="B89">
            <v>465.92259273271702</v>
          </cell>
          <cell r="C89">
            <v>488.49085924619698</v>
          </cell>
          <cell r="D89">
            <v>487.19898895470902</v>
          </cell>
          <cell r="E89">
            <v>438.82009642522701</v>
          </cell>
          <cell r="F89">
            <v>465.103012254654</v>
          </cell>
          <cell r="G89">
            <v>359.72204975492201</v>
          </cell>
          <cell r="H89">
            <v>353.57268575481402</v>
          </cell>
          <cell r="I89">
            <v>356.730073958498</v>
          </cell>
          <cell r="J89">
            <v>454.20062153361499</v>
          </cell>
          <cell r="K89">
            <v>424.769177077611</v>
          </cell>
          <cell r="L89">
            <v>396.93180043005998</v>
          </cell>
          <cell r="M89">
            <v>460.47558650487201</v>
          </cell>
          <cell r="N89">
            <v>454.39727853394601</v>
          </cell>
          <cell r="O89">
            <v>433.52907702896101</v>
          </cell>
          <cell r="P89">
            <v>518.50603843911802</v>
          </cell>
          <cell r="Q89">
            <v>592.57292304787904</v>
          </cell>
          <cell r="R89">
            <v>631.51859484674696</v>
          </cell>
          <cell r="S89">
            <v>594.07382999739298</v>
          </cell>
          <cell r="T89">
            <v>586.52269092508197</v>
          </cell>
          <cell r="U89">
            <v>645.00929792649595</v>
          </cell>
          <cell r="V89">
            <v>549.75141961721499</v>
          </cell>
          <cell r="W89">
            <v>520.29962456118903</v>
          </cell>
          <cell r="X89">
            <v>551.43169592106096</v>
          </cell>
          <cell r="Y89">
            <v>648.64883340685299</v>
          </cell>
          <cell r="Z89">
            <v>633.22370714229805</v>
          </cell>
          <cell r="AA89">
            <v>596.14266816542897</v>
          </cell>
          <cell r="AB89">
            <v>629.79246126109899</v>
          </cell>
          <cell r="AC89">
            <v>596.58983174298817</v>
          </cell>
        </row>
        <row r="90">
          <cell r="A90" t="str">
            <v>Korea, Rep.</v>
          </cell>
          <cell r="B90">
            <v>1678.74359538156</v>
          </cell>
          <cell r="C90">
            <v>1845.98952527136</v>
          </cell>
          <cell r="D90">
            <v>1938.8283282721</v>
          </cell>
          <cell r="E90">
            <v>2118.4368568607601</v>
          </cell>
          <cell r="F90">
            <v>2307.22502968048</v>
          </cell>
          <cell r="G90">
            <v>2369.1902161921198</v>
          </cell>
          <cell r="H90">
            <v>2700.8861029132599</v>
          </cell>
          <cell r="I90">
            <v>3366.2732148836599</v>
          </cell>
          <cell r="J90">
            <v>4466.5024330091301</v>
          </cell>
          <cell r="K90">
            <v>5429.70225546047</v>
          </cell>
          <cell r="L90">
            <v>6154.4906667256801</v>
          </cell>
          <cell r="M90">
            <v>7120.1970930665202</v>
          </cell>
          <cell r="N90">
            <v>7541.5666757396502</v>
          </cell>
          <cell r="O90">
            <v>8194.66415378897</v>
          </cell>
          <cell r="P90">
            <v>9485.6763117979208</v>
          </cell>
          <cell r="Q90">
            <v>11469.768001247499</v>
          </cell>
          <cell r="R90">
            <v>12257.7645600174</v>
          </cell>
          <cell r="S90">
            <v>11473.800541508301</v>
          </cell>
          <cell r="T90">
            <v>7528.4465691854903</v>
          </cell>
          <cell r="U90">
            <v>9557.8834993655692</v>
          </cell>
          <cell r="V90">
            <v>10890.9129503191</v>
          </cell>
          <cell r="W90">
            <v>10177.4836444227</v>
          </cell>
          <cell r="X90">
            <v>11504.217341551401</v>
          </cell>
          <cell r="Y90">
            <v>12710.9387459546</v>
          </cell>
          <cell r="Z90">
            <v>14180.588721103701</v>
          </cell>
          <cell r="AA90">
            <v>16443.7636221637</v>
          </cell>
          <cell r="AB90">
            <v>18391.681211752599</v>
          </cell>
          <cell r="AC90">
            <v>13901.445547824784</v>
          </cell>
        </row>
        <row r="91">
          <cell r="A91" t="str">
            <v>Kuwait</v>
          </cell>
          <cell r="B91">
            <v>20966.1771933003</v>
          </cell>
          <cell r="C91">
            <v>17631.853907053501</v>
          </cell>
          <cell r="D91">
            <v>14417.5415501483</v>
          </cell>
          <cell r="E91">
            <v>12973.987914499599</v>
          </cell>
          <cell r="F91">
            <v>13410.420728740901</v>
          </cell>
          <cell r="G91">
            <v>12670.6865185304</v>
          </cell>
          <cell r="H91">
            <v>9653.4734875287195</v>
          </cell>
          <cell r="I91">
            <v>10956.483463438301</v>
          </cell>
          <cell r="J91">
            <v>9640.40731721663</v>
          </cell>
          <cell r="K91">
            <v>11359.505699547501</v>
          </cell>
          <cell r="L91">
            <v>8588.14471777789</v>
          </cell>
          <cell r="M91">
            <v>7960.5129336910604</v>
          </cell>
          <cell r="N91">
            <v>13989.9317897991</v>
          </cell>
          <cell r="O91">
            <v>16435.590751796601</v>
          </cell>
          <cell r="P91">
            <v>16530.725377704999</v>
          </cell>
          <cell r="Q91">
            <v>17251.966611768701</v>
          </cell>
          <cell r="R91">
            <v>18524.936439004399</v>
          </cell>
          <cell r="S91">
            <v>13740.6806429807</v>
          </cell>
          <cell r="T91">
            <v>11425.3746617293</v>
          </cell>
          <cell r="U91">
            <v>13358.2795606319</v>
          </cell>
          <cell r="V91">
            <v>17012.775699438898</v>
          </cell>
          <cell r="W91">
            <v>15114.326631121799</v>
          </cell>
          <cell r="X91">
            <v>15761.1133207984</v>
          </cell>
          <cell r="Y91">
            <v>18783.0594576314</v>
          </cell>
          <cell r="Z91">
            <v>21523.208911655402</v>
          </cell>
          <cell r="AA91">
            <v>27006.044213711801</v>
          </cell>
          <cell r="AB91">
            <v>31051.3308473531</v>
          </cell>
          <cell r="AC91">
            <v>21539.847230378651</v>
          </cell>
        </row>
        <row r="92">
          <cell r="A92" t="str">
            <v>Kyrgyz Republic</v>
          </cell>
          <cell r="B92" t="str">
            <v>..</v>
          </cell>
          <cell r="C92" t="str">
            <v>..</v>
          </cell>
          <cell r="D92" t="str">
            <v>..</v>
          </cell>
          <cell r="E92" t="str">
            <v>..</v>
          </cell>
          <cell r="F92" t="str">
            <v>..</v>
          </cell>
          <cell r="G92" t="str">
            <v>..</v>
          </cell>
          <cell r="H92" t="str">
            <v>..</v>
          </cell>
          <cell r="I92" t="str">
            <v>..</v>
          </cell>
          <cell r="J92" t="str">
            <v>..</v>
          </cell>
          <cell r="K92" t="str">
            <v>..</v>
          </cell>
          <cell r="L92" t="str">
            <v>..</v>
          </cell>
          <cell r="M92" t="str">
            <v>..</v>
          </cell>
          <cell r="N92">
            <v>206.051384786966</v>
          </cell>
          <cell r="O92">
            <v>148.47170516285701</v>
          </cell>
          <cell r="P92">
            <v>244.39815616233301</v>
          </cell>
          <cell r="Q92">
            <v>325.40577366051798</v>
          </cell>
          <cell r="R92">
            <v>389.20446547270399</v>
          </cell>
          <cell r="S92">
            <v>373.08684842453602</v>
          </cell>
          <cell r="T92">
            <v>348.96232047359899</v>
          </cell>
          <cell r="U92">
            <v>260.37802721543</v>
          </cell>
          <cell r="V92">
            <v>278.300044913465</v>
          </cell>
          <cell r="W92">
            <v>307.831607793405</v>
          </cell>
          <cell r="X92">
            <v>321.72377305241503</v>
          </cell>
          <cell r="Y92">
            <v>380.89517519503102</v>
          </cell>
          <cell r="Z92">
            <v>435.17295150615797</v>
          </cell>
          <cell r="AA92">
            <v>477.391195910357</v>
          </cell>
          <cell r="AB92">
            <v>541.99331119102305</v>
          </cell>
          <cell r="AC92">
            <v>410.83466910806487</v>
          </cell>
        </row>
        <row r="93">
          <cell r="A93" t="str">
            <v>Lao PDR</v>
          </cell>
          <cell r="B93">
            <v>301.479120747835</v>
          </cell>
          <cell r="C93">
            <v>172.83560423094801</v>
          </cell>
          <cell r="D93">
            <v>169.57341277271601</v>
          </cell>
          <cell r="E93">
            <v>301.34940428061498</v>
          </cell>
          <cell r="F93">
            <v>418.04952865189898</v>
          </cell>
          <cell r="G93">
            <v>513.47805975562903</v>
          </cell>
          <cell r="H93">
            <v>349.01601963824402</v>
          </cell>
          <cell r="I93">
            <v>238.903951578305</v>
          </cell>
          <cell r="J93">
            <v>151.63895048263001</v>
          </cell>
          <cell r="K93">
            <v>182.619865626505</v>
          </cell>
          <cell r="L93">
            <v>210.927032397456</v>
          </cell>
          <cell r="M93">
            <v>242.25649429097101</v>
          </cell>
          <cell r="N93">
            <v>270.78535717100198</v>
          </cell>
          <cell r="O93">
            <v>297.42143962166</v>
          </cell>
          <cell r="P93">
            <v>337.05653239318002</v>
          </cell>
          <cell r="Q93">
            <v>382.10334562580499</v>
          </cell>
          <cell r="R93">
            <v>388.13151650961299</v>
          </cell>
          <cell r="S93">
            <v>357.49749448338002</v>
          </cell>
          <cell r="T93">
            <v>255.21600447910799</v>
          </cell>
          <cell r="U93">
            <v>285.599618713849</v>
          </cell>
          <cell r="V93">
            <v>328.71056646052801</v>
          </cell>
          <cell r="W93">
            <v>326.01700807248102</v>
          </cell>
          <cell r="X93">
            <v>330.76578743026897</v>
          </cell>
          <cell r="Y93">
            <v>379.62052762059898</v>
          </cell>
          <cell r="Z93">
            <v>433.04177397943698</v>
          </cell>
          <cell r="AA93">
            <v>486.87825102798797</v>
          </cell>
          <cell r="AB93">
            <v>583.04099770579296</v>
          </cell>
          <cell r="AC93">
            <v>423.22739097276116</v>
          </cell>
        </row>
        <row r="94">
          <cell r="A94" t="str">
            <v>Latvia</v>
          </cell>
          <cell r="B94" t="str">
            <v>..</v>
          </cell>
          <cell r="C94" t="str">
            <v>..</v>
          </cell>
          <cell r="D94" t="str">
            <v>..</v>
          </cell>
          <cell r="E94" t="str">
            <v>..</v>
          </cell>
          <cell r="F94" t="str">
            <v>..</v>
          </cell>
          <cell r="G94" t="str">
            <v>..</v>
          </cell>
          <cell r="H94" t="str">
            <v>..</v>
          </cell>
          <cell r="I94" t="str">
            <v>..</v>
          </cell>
          <cell r="J94" t="str">
            <v>..</v>
          </cell>
          <cell r="K94" t="str">
            <v>..</v>
          </cell>
          <cell r="L94" t="str">
            <v>..</v>
          </cell>
          <cell r="M94" t="str">
            <v>..</v>
          </cell>
          <cell r="N94">
            <v>509.92676545395102</v>
          </cell>
          <cell r="O94">
            <v>813.21183920477699</v>
          </cell>
          <cell r="P94">
            <v>1388.2625678949</v>
          </cell>
          <cell r="Q94">
            <v>1955.958337346</v>
          </cell>
          <cell r="R94">
            <v>2261.6815834946901</v>
          </cell>
          <cell r="S94">
            <v>2508.9318744637098</v>
          </cell>
          <cell r="T94">
            <v>2733.3873137194</v>
          </cell>
          <cell r="U94">
            <v>3037.8387829534699</v>
          </cell>
          <cell r="V94">
            <v>3294.8281473332599</v>
          </cell>
          <cell r="W94">
            <v>3516.1417329113201</v>
          </cell>
          <cell r="X94">
            <v>3970.8910270003598</v>
          </cell>
          <cell r="Y94">
            <v>4798.00495853543</v>
          </cell>
          <cell r="Z94">
            <v>5923.3268587818902</v>
          </cell>
          <cell r="AA94">
            <v>6861.7469713770897</v>
          </cell>
          <cell r="AB94">
            <v>8549.7960778445995</v>
          </cell>
          <cell r="AC94">
            <v>5603.317937741781</v>
          </cell>
        </row>
        <row r="95">
          <cell r="A95" t="str">
            <v>Lebanon</v>
          </cell>
          <cell r="B95">
            <v>1525.9838665237701</v>
          </cell>
          <cell r="C95">
            <v>1469.5886723526701</v>
          </cell>
          <cell r="D95">
            <v>1006.0746180674601</v>
          </cell>
          <cell r="E95">
            <v>1386.3560168885299</v>
          </cell>
          <cell r="F95">
            <v>1638.8699786186501</v>
          </cell>
          <cell r="G95">
            <v>1353.5093003612201</v>
          </cell>
          <cell r="H95">
            <v>1039.5598362835599</v>
          </cell>
          <cell r="I95">
            <v>1203.6890177520199</v>
          </cell>
          <cell r="J95">
            <v>1196.2238255974601</v>
          </cell>
          <cell r="K95">
            <v>970.71344868435199</v>
          </cell>
          <cell r="L95">
            <v>1002.86737807543</v>
          </cell>
          <cell r="M95">
            <v>1541.9925086630301</v>
          </cell>
          <cell r="N95">
            <v>1883.3653238551301</v>
          </cell>
          <cell r="O95">
            <v>2508.7154974749001</v>
          </cell>
          <cell r="P95">
            <v>2973.4539291721599</v>
          </cell>
          <cell r="Q95">
            <v>3558.0393807491801</v>
          </cell>
          <cell r="R95">
            <v>4077.6824099256501</v>
          </cell>
          <cell r="S95">
            <v>4796.7079706447403</v>
          </cell>
          <cell r="T95">
            <v>5099.3297250532196</v>
          </cell>
          <cell r="U95">
            <v>5028.8414165170298</v>
          </cell>
          <cell r="V95">
            <v>4909.4502967569697</v>
          </cell>
          <cell r="W95">
            <v>4958.7404072815598</v>
          </cell>
          <cell r="X95">
            <v>5323.1255366470796</v>
          </cell>
          <cell r="Y95">
            <v>5559.4128090124696</v>
          </cell>
          <cell r="Z95">
            <v>5922.5364480365497</v>
          </cell>
          <cell r="AA95">
            <v>5862.6034193700898</v>
          </cell>
          <cell r="AB95">
            <v>6109.7004614243897</v>
          </cell>
          <cell r="AC95">
            <v>5622.6865136286897</v>
          </cell>
        </row>
        <row r="96">
          <cell r="A96" t="str">
            <v>Lesotho</v>
          </cell>
          <cell r="B96">
            <v>327.73786436890401</v>
          </cell>
          <cell r="C96">
            <v>324.649582075647</v>
          </cell>
          <cell r="D96">
            <v>285.98398112888299</v>
          </cell>
          <cell r="E96">
            <v>295.937514501929</v>
          </cell>
          <cell r="F96">
            <v>260.61476444226702</v>
          </cell>
          <cell r="G96">
            <v>201.61969436385601</v>
          </cell>
          <cell r="H96">
            <v>215.27483374094399</v>
          </cell>
          <cell r="I96">
            <v>285.81295084794999</v>
          </cell>
          <cell r="J96">
            <v>302.65442135540798</v>
          </cell>
          <cell r="K96">
            <v>314.170924487386</v>
          </cell>
          <cell r="L96">
            <v>372.16050648103902</v>
          </cell>
          <cell r="M96">
            <v>393.99298892074199</v>
          </cell>
          <cell r="N96">
            <v>448.65355859393298</v>
          </cell>
          <cell r="O96">
            <v>432.12674041024502</v>
          </cell>
          <cell r="P96">
            <v>429.29434959684698</v>
          </cell>
          <cell r="Q96">
            <v>487.56451811809399</v>
          </cell>
          <cell r="R96">
            <v>465.223493149045</v>
          </cell>
          <cell r="S96">
            <v>502.01684070829702</v>
          </cell>
          <cell r="T96">
            <v>424.851312846236</v>
          </cell>
          <cell r="U96">
            <v>436.58773230162598</v>
          </cell>
          <cell r="V96">
            <v>386.19126994532598</v>
          </cell>
          <cell r="W96">
            <v>319.335320060306</v>
          </cell>
          <cell r="X96">
            <v>340.47979311430998</v>
          </cell>
          <cell r="Y96">
            <v>490.39455230842202</v>
          </cell>
          <cell r="Z96">
            <v>599.38995581430902</v>
          </cell>
          <cell r="AA96">
            <v>630.88984152787498</v>
          </cell>
          <cell r="AB96">
            <v>678.85922463269401</v>
          </cell>
          <cell r="AC96">
            <v>509.89144790965264</v>
          </cell>
        </row>
        <row r="97">
          <cell r="A97" t="str">
            <v>Liberia</v>
          </cell>
          <cell r="B97" t="str">
            <v>..</v>
          </cell>
          <cell r="C97" t="str">
            <v>..</v>
          </cell>
          <cell r="D97" t="str">
            <v>..</v>
          </cell>
          <cell r="E97" t="str">
            <v>..</v>
          </cell>
          <cell r="F97" t="str">
            <v>..</v>
          </cell>
          <cell r="G97" t="str">
            <v>..</v>
          </cell>
          <cell r="H97" t="str">
            <v>..</v>
          </cell>
          <cell r="I97" t="str">
            <v>..</v>
          </cell>
          <cell r="J97" t="str">
            <v>..</v>
          </cell>
          <cell r="K97" t="str">
            <v>..</v>
          </cell>
          <cell r="L97" t="str">
            <v>..</v>
          </cell>
          <cell r="M97" t="str">
            <v>..</v>
          </cell>
          <cell r="N97" t="str">
            <v>..</v>
          </cell>
          <cell r="O97" t="str">
            <v>..</v>
          </cell>
          <cell r="P97" t="str">
            <v>..</v>
          </cell>
          <cell r="Q97" t="str">
            <v>..</v>
          </cell>
          <cell r="R97" t="str">
            <v>..</v>
          </cell>
          <cell r="S97" t="str">
            <v>..</v>
          </cell>
          <cell r="T97" t="str">
            <v>..</v>
          </cell>
          <cell r="U97" t="str">
            <v>..</v>
          </cell>
          <cell r="V97" t="str">
            <v>..</v>
          </cell>
          <cell r="W97" t="str">
            <v>..</v>
          </cell>
          <cell r="X97" t="str">
            <v>..</v>
          </cell>
          <cell r="Y97" t="str">
            <v>..</v>
          </cell>
          <cell r="Z97" t="str">
            <v>..</v>
          </cell>
          <cell r="AA97" t="str">
            <v>..</v>
          </cell>
          <cell r="AB97" t="str">
            <v>..</v>
          </cell>
          <cell r="AC97" t="str">
            <v/>
          </cell>
        </row>
        <row r="98">
          <cell r="A98" t="str">
            <v>Libya</v>
          </cell>
          <cell r="B98">
            <v>12091.1890334041</v>
          </cell>
          <cell r="C98">
            <v>9985.7181709549604</v>
          </cell>
          <cell r="D98">
            <v>9507.4694463255692</v>
          </cell>
          <cell r="E98">
            <v>8694.6034862672695</v>
          </cell>
          <cell r="F98">
            <v>7804.3369611615499</v>
          </cell>
          <cell r="G98">
            <v>7719.1512918819799</v>
          </cell>
          <cell r="H98">
            <v>6053.8154959637504</v>
          </cell>
          <cell r="I98">
            <v>5395.83876182524</v>
          </cell>
          <cell r="J98">
            <v>5377.46307805386</v>
          </cell>
          <cell r="K98">
            <v>5456.99605667384</v>
          </cell>
          <cell r="L98">
            <v>6674.2922482591803</v>
          </cell>
          <cell r="M98">
            <v>7223.2438342377</v>
          </cell>
          <cell r="N98">
            <v>7165.7762732767596</v>
          </cell>
          <cell r="O98">
            <v>6318.1459122701299</v>
          </cell>
          <cell r="P98">
            <v>5767.0035218243302</v>
          </cell>
          <cell r="Q98">
            <v>6418.3824670561398</v>
          </cell>
          <cell r="R98">
            <v>6868.6880653546104</v>
          </cell>
          <cell r="S98">
            <v>6893.0430926945601</v>
          </cell>
          <cell r="T98">
            <v>5542.50760914277</v>
          </cell>
          <cell r="U98">
            <v>6526.7389348726501</v>
          </cell>
          <cell r="V98">
            <v>6807.9745434128299</v>
          </cell>
          <cell r="W98">
            <v>5950.0056447552197</v>
          </cell>
          <cell r="X98">
            <v>3593.2785961531799</v>
          </cell>
          <cell r="Y98">
            <v>4266.5813277330199</v>
          </cell>
          <cell r="Z98">
            <v>5309.0738551652603</v>
          </cell>
          <cell r="AA98">
            <v>7120.6467337923395</v>
          </cell>
          <cell r="AB98">
            <v>8429.8526473134807</v>
          </cell>
          <cell r="AC98">
            <v>5778.2398008187492</v>
          </cell>
        </row>
        <row r="99">
          <cell r="A99" t="str">
            <v>Lithuania</v>
          </cell>
          <cell r="B99" t="str">
            <v>..</v>
          </cell>
          <cell r="C99" t="str">
            <v>..</v>
          </cell>
          <cell r="D99" t="str">
            <v>..</v>
          </cell>
          <cell r="E99" t="str">
            <v>..</v>
          </cell>
          <cell r="F99" t="str">
            <v>..</v>
          </cell>
          <cell r="G99" t="str">
            <v>..</v>
          </cell>
          <cell r="H99" t="str">
            <v>..</v>
          </cell>
          <cell r="I99" t="str">
            <v>..</v>
          </cell>
          <cell r="J99" t="str">
            <v>..</v>
          </cell>
          <cell r="K99" t="str">
            <v>..</v>
          </cell>
          <cell r="L99" t="str">
            <v>..</v>
          </cell>
          <cell r="M99" t="str">
            <v>..</v>
          </cell>
          <cell r="N99">
            <v>524.96897278030701</v>
          </cell>
          <cell r="O99">
            <v>734.99812858466896</v>
          </cell>
          <cell r="P99">
            <v>1154.1054457872301</v>
          </cell>
          <cell r="Q99">
            <v>1720.67588663896</v>
          </cell>
          <cell r="R99">
            <v>2241.3535972945801</v>
          </cell>
          <cell r="S99">
            <v>2753.6117792199202</v>
          </cell>
          <cell r="T99">
            <v>3125.7571625364299</v>
          </cell>
          <cell r="U99">
            <v>3075.8021757409301</v>
          </cell>
          <cell r="V99">
            <v>3251.1743684964299</v>
          </cell>
          <cell r="W99">
            <v>3483.2691960400098</v>
          </cell>
          <cell r="X99">
            <v>4066.72104444058</v>
          </cell>
          <cell r="Y99">
            <v>5359.7563003240402</v>
          </cell>
          <cell r="Z99">
            <v>6531.9382025786799</v>
          </cell>
          <cell r="AA99">
            <v>7493.9334426062196</v>
          </cell>
          <cell r="AB99">
            <v>8610.0934737348907</v>
          </cell>
          <cell r="AC99">
            <v>5924.2852766207361</v>
          </cell>
        </row>
        <row r="100">
          <cell r="A100" t="str">
            <v>Luxembourg</v>
          </cell>
          <cell r="B100">
            <v>17774.168055025901</v>
          </cell>
          <cell r="C100">
            <v>15282.4488112163</v>
          </cell>
          <cell r="D100">
            <v>12539.8104526427</v>
          </cell>
          <cell r="E100">
            <v>12309.0607572751</v>
          </cell>
          <cell r="F100">
            <v>12057.144876279801</v>
          </cell>
          <cell r="G100">
            <v>12469.1456108777</v>
          </cell>
          <cell r="H100">
            <v>18059.150412839699</v>
          </cell>
          <cell r="I100">
            <v>22284.202756429499</v>
          </cell>
          <cell r="J100">
            <v>25026.749718957599</v>
          </cell>
          <cell r="K100">
            <v>26386.381278785</v>
          </cell>
          <cell r="L100">
            <v>33267.9598729914</v>
          </cell>
          <cell r="M100">
            <v>35561.422916771298</v>
          </cell>
          <cell r="N100">
            <v>39298.540729070097</v>
          </cell>
          <cell r="O100">
            <v>39723.146651830401</v>
          </cell>
          <cell r="P100">
            <v>43570.223363862897</v>
          </cell>
          <cell r="Q100">
            <v>50515.356477830101</v>
          </cell>
          <cell r="R100">
            <v>49539.131379676001</v>
          </cell>
          <cell r="S100">
            <v>44037.735751237298</v>
          </cell>
          <cell r="T100">
            <v>45439.246493109502</v>
          </cell>
          <cell r="U100">
            <v>49053.274524786902</v>
          </cell>
          <cell r="V100">
            <v>46360.390147472397</v>
          </cell>
          <cell r="W100">
            <v>45789.985429218599</v>
          </cell>
          <cell r="X100">
            <v>50970.061134580901</v>
          </cell>
          <cell r="Y100">
            <v>64348.105470000002</v>
          </cell>
          <cell r="Z100">
            <v>74044.481830465505</v>
          </cell>
          <cell r="AA100">
            <v>80080.280520446104</v>
          </cell>
          <cell r="AB100">
            <v>87955.365040140401</v>
          </cell>
          <cell r="AC100">
            <v>67198.046570808583</v>
          </cell>
        </row>
        <row r="101">
          <cell r="A101" t="str">
            <v>Macedonia, FYR</v>
          </cell>
          <cell r="B101">
            <v>2261.8232588751898</v>
          </cell>
          <cell r="C101">
            <v>2214.4632138296402</v>
          </cell>
          <cell r="D101">
            <v>1916.9413080823099</v>
          </cell>
          <cell r="E101">
            <v>1414.82795366347</v>
          </cell>
          <cell r="F101">
            <v>1351.8468848759901</v>
          </cell>
          <cell r="G101">
            <v>1360.5337823659299</v>
          </cell>
          <cell r="H101">
            <v>1877.79075177095</v>
          </cell>
          <cell r="I101">
            <v>2132.8303161546401</v>
          </cell>
          <cell r="J101">
            <v>1885.05794853877</v>
          </cell>
          <cell r="K101">
            <v>3007.01696238357</v>
          </cell>
          <cell r="L101">
            <v>4795.58166437208</v>
          </cell>
          <cell r="M101">
            <v>8116.3798600507698</v>
          </cell>
          <cell r="N101">
            <v>1201.9125422781501</v>
          </cell>
          <cell r="O101">
            <v>1315.72673318496</v>
          </cell>
          <cell r="P101">
            <v>1734.9912618153201</v>
          </cell>
          <cell r="Q101">
            <v>2198.3266724674399</v>
          </cell>
          <cell r="R101">
            <v>2235.7904122578002</v>
          </cell>
          <cell r="S101">
            <v>1882.93615933606</v>
          </cell>
          <cell r="T101">
            <v>1798.0371634723899</v>
          </cell>
          <cell r="U101">
            <v>1835.80302856616</v>
          </cell>
          <cell r="V101">
            <v>1782.9192352520699</v>
          </cell>
          <cell r="W101">
            <v>1704.8336279798</v>
          </cell>
          <cell r="X101">
            <v>1864.3508498362701</v>
          </cell>
          <cell r="Y101">
            <v>2285.2831162892599</v>
          </cell>
          <cell r="Z101">
            <v>2647.9760299179302</v>
          </cell>
          <cell r="AA101">
            <v>2835.7185495121898</v>
          </cell>
          <cell r="AB101">
            <v>3058.7208187916199</v>
          </cell>
          <cell r="AC101">
            <v>2399.4804987211787</v>
          </cell>
        </row>
        <row r="102">
          <cell r="A102" t="str">
            <v>Madagascar</v>
          </cell>
          <cell r="B102">
            <v>460.32425369795601</v>
          </cell>
          <cell r="C102">
            <v>401.248832851359</v>
          </cell>
          <cell r="D102">
            <v>377.56773043642801</v>
          </cell>
          <cell r="E102">
            <v>373.60678471881698</v>
          </cell>
          <cell r="F102">
            <v>302.56604131788902</v>
          </cell>
          <cell r="G102">
            <v>286.23369907069599</v>
          </cell>
          <cell r="H102">
            <v>316.53549932183199</v>
          </cell>
          <cell r="I102">
            <v>247.45606142520001</v>
          </cell>
          <cell r="J102">
            <v>229.66231241018301</v>
          </cell>
          <cell r="K102">
            <v>228.98027491544099</v>
          </cell>
          <cell r="L102">
            <v>275.19753954902001</v>
          </cell>
          <cell r="M102">
            <v>232.93548870475499</v>
          </cell>
          <cell r="N102">
            <v>248.331552462292</v>
          </cell>
          <cell r="O102">
            <v>271.37335531708902</v>
          </cell>
          <cell r="P102">
            <v>233.13888568553199</v>
          </cell>
          <cell r="Q102">
            <v>237.58302003378</v>
          </cell>
          <cell r="R102">
            <v>292.21535281497398</v>
          </cell>
          <cell r="S102">
            <v>250.67263259813399</v>
          </cell>
          <cell r="T102">
            <v>256.89683117754998</v>
          </cell>
          <cell r="U102">
            <v>248.30502728798601</v>
          </cell>
          <cell r="V102">
            <v>250.25178609321699</v>
          </cell>
          <cell r="W102">
            <v>284.551480762739</v>
          </cell>
          <cell r="X102">
            <v>278.11140823181699</v>
          </cell>
          <cell r="Y102">
            <v>323.93398312189402</v>
          </cell>
          <cell r="Z102">
            <v>251.07241772017099</v>
          </cell>
          <cell r="AA102">
            <v>281.82391994</v>
          </cell>
          <cell r="AB102">
            <v>298.81626605183499</v>
          </cell>
          <cell r="AC102">
            <v>286.384912638076</v>
          </cell>
        </row>
        <row r="103">
          <cell r="A103" t="str">
            <v>Malawi</v>
          </cell>
          <cell r="B103">
            <v>200.17750257571501</v>
          </cell>
          <cell r="C103">
            <v>194.698037887168</v>
          </cell>
          <cell r="D103">
            <v>180.954200091507</v>
          </cell>
          <cell r="E103">
            <v>182.466136362691</v>
          </cell>
          <cell r="F103">
            <v>174.06194659401601</v>
          </cell>
          <cell r="G103">
            <v>155.96781547394201</v>
          </cell>
          <cell r="H103">
            <v>154.123081006718</v>
          </cell>
          <cell r="I103">
            <v>142.50859495082099</v>
          </cell>
          <cell r="J103">
            <v>154.23065264422101</v>
          </cell>
          <cell r="K103">
            <v>167.104960902465</v>
          </cell>
          <cell r="L103">
            <v>182.87280367737901</v>
          </cell>
          <cell r="M103">
            <v>227.65641106244399</v>
          </cell>
          <cell r="N103">
            <v>183.68872955227599</v>
          </cell>
          <cell r="O103">
            <v>210.121650156014</v>
          </cell>
          <cell r="P103">
            <v>120.936841606386</v>
          </cell>
          <cell r="Q103">
            <v>139.089146388469</v>
          </cell>
          <cell r="R103">
            <v>222.644486729389</v>
          </cell>
          <cell r="S103">
            <v>253.668712071991</v>
          </cell>
          <cell r="T103">
            <v>162.213738423308</v>
          </cell>
          <cell r="U103">
            <v>160.12403992221499</v>
          </cell>
          <cell r="V103">
            <v>153.331534081321</v>
          </cell>
          <cell r="W103">
            <v>147.62576198143401</v>
          </cell>
          <cell r="X103">
            <v>160.28865384042399</v>
          </cell>
          <cell r="Y103">
            <v>143.08736675642001</v>
          </cell>
          <cell r="Z103">
            <v>150.91845173658001</v>
          </cell>
          <cell r="AA103">
            <v>161.36817038575799</v>
          </cell>
          <cell r="AB103">
            <v>170.59018314170601</v>
          </cell>
          <cell r="AC103">
            <v>155.64643130705366</v>
          </cell>
        </row>
        <row r="104">
          <cell r="A104" t="str">
            <v>Malaysia</v>
          </cell>
          <cell r="B104">
            <v>1812.32975225373</v>
          </cell>
          <cell r="C104">
            <v>1805.90028797068</v>
          </cell>
          <cell r="D104">
            <v>1887.1182824197799</v>
          </cell>
          <cell r="E104">
            <v>2059.2978871482901</v>
          </cell>
          <cell r="F104">
            <v>2275.5670167606099</v>
          </cell>
          <cell r="G104">
            <v>2026.2911070395801</v>
          </cell>
          <cell r="H104">
            <v>1753.14103201445</v>
          </cell>
          <cell r="I104">
            <v>1946.86601704902</v>
          </cell>
          <cell r="J104">
            <v>2082.1652981504299</v>
          </cell>
          <cell r="K104">
            <v>2238.8976366154202</v>
          </cell>
          <cell r="L104">
            <v>2431.9730004000298</v>
          </cell>
          <cell r="M104">
            <v>2680.86654434806</v>
          </cell>
          <cell r="N104">
            <v>3152.6842008354602</v>
          </cell>
          <cell r="O104">
            <v>3419.3346366187602</v>
          </cell>
          <cell r="P104">
            <v>3703.3758592719701</v>
          </cell>
          <cell r="Q104">
            <v>4293.6616597298698</v>
          </cell>
          <cell r="R104">
            <v>4764.1259701576801</v>
          </cell>
          <cell r="S104">
            <v>4623.4265013399299</v>
          </cell>
          <cell r="T104">
            <v>3254.1245183555502</v>
          </cell>
          <cell r="U104">
            <v>3484.8877043590201</v>
          </cell>
          <cell r="V104">
            <v>3844.2385368739601</v>
          </cell>
          <cell r="W104">
            <v>3664.7297691525901</v>
          </cell>
          <cell r="X104">
            <v>3884.2197537143002</v>
          </cell>
          <cell r="Y104">
            <v>4160.9424370412798</v>
          </cell>
          <cell r="Z104">
            <v>4651.4851822399296</v>
          </cell>
          <cell r="AA104">
            <v>5041.58207408418</v>
          </cell>
          <cell r="AB104">
            <v>5718.4316572172002</v>
          </cell>
          <cell r="AC104">
            <v>4520.23181224158</v>
          </cell>
        </row>
        <row r="105">
          <cell r="A105" t="str">
            <v>Maldives</v>
          </cell>
          <cell r="B105">
            <v>381.15198171164297</v>
          </cell>
          <cell r="C105">
            <v>429.57490140824899</v>
          </cell>
          <cell r="D105">
            <v>494.24596662454201</v>
          </cell>
          <cell r="E105">
            <v>517.65780552448496</v>
          </cell>
          <cell r="F105">
            <v>597.25445402802802</v>
          </cell>
          <cell r="G105">
            <v>681.69921708706204</v>
          </cell>
          <cell r="H105">
            <v>772.11667941121596</v>
          </cell>
          <cell r="I105">
            <v>711.30767177214398</v>
          </cell>
          <cell r="J105">
            <v>829.67930553138001</v>
          </cell>
          <cell r="K105">
            <v>912.72772904572298</v>
          </cell>
          <cell r="L105">
            <v>1008.57808516443</v>
          </cell>
          <cell r="M105">
            <v>1094.6144905742401</v>
          </cell>
          <cell r="N105">
            <v>1234.1971395712101</v>
          </cell>
          <cell r="O105">
            <v>1352.63375682437</v>
          </cell>
          <cell r="P105">
            <v>1433.8335273114501</v>
          </cell>
          <cell r="Q105">
            <v>1606.9017741310699</v>
          </cell>
          <cell r="R105">
            <v>1744.1377655782401</v>
          </cell>
          <cell r="S105">
            <v>1895.2364249621</v>
          </cell>
          <cell r="T105">
            <v>2014.0945108948399</v>
          </cell>
          <cell r="U105">
            <v>2118.8799504823401</v>
          </cell>
          <cell r="V105">
            <v>2167.6609304569902</v>
          </cell>
          <cell r="W105">
            <v>2105.4395189421102</v>
          </cell>
          <cell r="X105">
            <v>2094.5011415784102</v>
          </cell>
          <cell r="Y105">
            <v>2196.6065616109199</v>
          </cell>
          <cell r="Z105">
            <v>2481.5166093461598</v>
          </cell>
          <cell r="AA105">
            <v>2375.5200466044398</v>
          </cell>
          <cell r="AB105">
            <v>2863.6417253906998</v>
          </cell>
          <cell r="AC105">
            <v>2352.8709339121237</v>
          </cell>
        </row>
        <row r="106">
          <cell r="A106" t="str">
            <v>Mali</v>
          </cell>
          <cell r="B106">
            <v>267.88980377822497</v>
          </cell>
          <cell r="C106">
            <v>215.05762010918701</v>
          </cell>
          <cell r="D106">
            <v>186.882001807535</v>
          </cell>
          <cell r="E106">
            <v>177.78121166423099</v>
          </cell>
          <cell r="F106">
            <v>171.92892585866301</v>
          </cell>
          <cell r="G106">
            <v>168.30619697800901</v>
          </cell>
          <cell r="H106">
            <v>225.64865325673</v>
          </cell>
          <cell r="I106">
            <v>253.88358660029499</v>
          </cell>
          <cell r="J106">
            <v>246.826821736982</v>
          </cell>
          <cell r="K106">
            <v>246.333021872687</v>
          </cell>
          <cell r="L106">
            <v>325.49525058239902</v>
          </cell>
          <cell r="M106">
            <v>319.34948600463002</v>
          </cell>
          <cell r="N106">
            <v>320.73282515358</v>
          </cell>
          <cell r="O106">
            <v>310.71525096282602</v>
          </cell>
          <cell r="P106">
            <v>226.75204117000999</v>
          </cell>
          <cell r="Q106">
            <v>287.401789203894</v>
          </cell>
          <cell r="R106">
            <v>285.13855965243602</v>
          </cell>
          <cell r="S106">
            <v>264.90775792179602</v>
          </cell>
          <cell r="T106">
            <v>282.73395758166799</v>
          </cell>
          <cell r="U106">
            <v>268.32629809135898</v>
          </cell>
          <cell r="V106">
            <v>240.131662379044</v>
          </cell>
          <cell r="W106">
            <v>264.91542294204601</v>
          </cell>
          <cell r="X106">
            <v>286.79843573279999</v>
          </cell>
          <cell r="Y106">
            <v>371.43880814738498</v>
          </cell>
          <cell r="Z106">
            <v>405.29712316731298</v>
          </cell>
          <cell r="AA106">
            <v>433.68212067802801</v>
          </cell>
          <cell r="AB106">
            <v>484.98971377285301</v>
          </cell>
          <cell r="AC106">
            <v>374.52027074007083</v>
          </cell>
        </row>
        <row r="107">
          <cell r="A107" t="str">
            <v>Malta</v>
          </cell>
          <cell r="B107">
            <v>3485.5531406272798</v>
          </cell>
          <cell r="C107">
            <v>3421.2874128285798</v>
          </cell>
          <cell r="D107">
            <v>3286.8843050826099</v>
          </cell>
          <cell r="E107">
            <v>3171.8109581036101</v>
          </cell>
          <cell r="F107">
            <v>2968.9660610358301</v>
          </cell>
          <cell r="G107">
            <v>2989.28766443313</v>
          </cell>
          <cell r="H107">
            <v>3799.8970552549899</v>
          </cell>
          <cell r="I107">
            <v>4676.6894591863202</v>
          </cell>
          <cell r="J107">
            <v>5259.63246948302</v>
          </cell>
          <cell r="K107">
            <v>5644.9406542196302</v>
          </cell>
          <cell r="L107">
            <v>6508.4731295117999</v>
          </cell>
          <cell r="M107">
            <v>6957.3708675002099</v>
          </cell>
          <cell r="N107">
            <v>7582.1052937765899</v>
          </cell>
          <cell r="O107">
            <v>6713.85089758091</v>
          </cell>
          <cell r="P107">
            <v>7373.5210112041896</v>
          </cell>
          <cell r="Q107">
            <v>8744.1446249518594</v>
          </cell>
          <cell r="R107">
            <v>8912.5188395685309</v>
          </cell>
          <cell r="S107">
            <v>8869.6721992200892</v>
          </cell>
          <cell r="T107">
            <v>9265.2616353430694</v>
          </cell>
          <cell r="U107">
            <v>9589.3177958749002</v>
          </cell>
          <cell r="V107">
            <v>9335.58311877093</v>
          </cell>
          <cell r="W107">
            <v>9433.1759739639201</v>
          </cell>
          <cell r="X107">
            <v>10032.237288087899</v>
          </cell>
          <cell r="Y107">
            <v>12626.6535049293</v>
          </cell>
          <cell r="Z107">
            <v>13834.8319520604</v>
          </cell>
          <cell r="AA107">
            <v>14342.3371821695</v>
          </cell>
          <cell r="AB107">
            <v>15292.5642137266</v>
          </cell>
          <cell r="AC107">
            <v>12593.633352489604</v>
          </cell>
        </row>
        <row r="108">
          <cell r="A108" t="str">
            <v>Marshall Islands</v>
          </cell>
          <cell r="B108" t="str">
            <v>..</v>
          </cell>
          <cell r="C108" t="str">
            <v>..</v>
          </cell>
          <cell r="D108" t="str">
            <v>..</v>
          </cell>
          <cell r="E108" t="str">
            <v>..</v>
          </cell>
          <cell r="F108" t="str">
            <v>..</v>
          </cell>
          <cell r="G108" t="str">
            <v>..</v>
          </cell>
          <cell r="H108" t="str">
            <v>..</v>
          </cell>
          <cell r="I108" t="str">
            <v>..</v>
          </cell>
          <cell r="J108" t="str">
            <v>..</v>
          </cell>
          <cell r="K108" t="str">
            <v>..</v>
          </cell>
          <cell r="L108" t="str">
            <v>..</v>
          </cell>
          <cell r="M108" t="str">
            <v>..</v>
          </cell>
          <cell r="N108" t="str">
            <v>..</v>
          </cell>
          <cell r="O108" t="str">
            <v>..</v>
          </cell>
          <cell r="P108" t="str">
            <v>..</v>
          </cell>
          <cell r="Q108" t="str">
            <v>..</v>
          </cell>
          <cell r="R108" t="str">
            <v>..</v>
          </cell>
          <cell r="S108" t="str">
            <v>..</v>
          </cell>
          <cell r="T108" t="str">
            <v>..</v>
          </cell>
          <cell r="U108" t="str">
            <v>..</v>
          </cell>
          <cell r="V108" t="str">
            <v>..</v>
          </cell>
          <cell r="W108" t="str">
            <v>..</v>
          </cell>
          <cell r="X108" t="str">
            <v>..</v>
          </cell>
          <cell r="Y108" t="str">
            <v>..</v>
          </cell>
          <cell r="Z108" t="str">
            <v>..</v>
          </cell>
          <cell r="AA108" t="str">
            <v>..</v>
          </cell>
          <cell r="AB108" t="str">
            <v>..</v>
          </cell>
          <cell r="AC108" t="str">
            <v/>
          </cell>
        </row>
        <row r="109">
          <cell r="A109" t="str">
            <v>Mauritania</v>
          </cell>
          <cell r="B109">
            <v>522.59507579024398</v>
          </cell>
          <cell r="C109">
            <v>537.16966337104395</v>
          </cell>
          <cell r="D109">
            <v>524.73245520086903</v>
          </cell>
          <cell r="E109">
            <v>535.20758318300602</v>
          </cell>
          <cell r="F109">
            <v>479.866302217628</v>
          </cell>
          <cell r="G109">
            <v>442.18450753524797</v>
          </cell>
          <cell r="H109">
            <v>507.078047726899</v>
          </cell>
          <cell r="I109">
            <v>560.99612003170398</v>
          </cell>
          <cell r="J109">
            <v>588.34568533668903</v>
          </cell>
          <cell r="K109">
            <v>573.56923289857798</v>
          </cell>
          <cell r="L109">
            <v>619.52923755175698</v>
          </cell>
          <cell r="M109">
            <v>692.39692425019996</v>
          </cell>
          <cell r="N109">
            <v>711.54961751125404</v>
          </cell>
          <cell r="O109">
            <v>592.51694362352896</v>
          </cell>
          <cell r="P109">
            <v>608.53857305419501</v>
          </cell>
          <cell r="Q109">
            <v>638.520693561082</v>
          </cell>
          <cell r="R109">
            <v>634.96255133806199</v>
          </cell>
          <cell r="S109">
            <v>602.00293585538805</v>
          </cell>
          <cell r="T109">
            <v>510.66955794505799</v>
          </cell>
          <cell r="U109">
            <v>488.22000987144298</v>
          </cell>
          <cell r="V109">
            <v>431.07615059679102</v>
          </cell>
          <cell r="W109">
            <v>436.68610160786398</v>
          </cell>
          <cell r="X109">
            <v>437.13223705955397</v>
          </cell>
          <cell r="Y109">
            <v>477.20909899327</v>
          </cell>
          <cell r="Z109">
            <v>541.95645422611801</v>
          </cell>
          <cell r="AA109">
            <v>657.71112435816497</v>
          </cell>
          <cell r="AB109">
            <v>920.76227407263002</v>
          </cell>
          <cell r="AC109">
            <v>578.57621505293355</v>
          </cell>
        </row>
        <row r="110">
          <cell r="A110" t="str">
            <v>Mauritius</v>
          </cell>
          <cell r="B110">
            <v>1242.31859774807</v>
          </cell>
          <cell r="C110">
            <v>1212.4448399640301</v>
          </cell>
          <cell r="D110">
            <v>1098.95701646368</v>
          </cell>
          <cell r="E110">
            <v>1127.51636937636</v>
          </cell>
          <cell r="F110">
            <v>1081.00493168261</v>
          </cell>
          <cell r="G110">
            <v>995.40792696870403</v>
          </cell>
          <cell r="H110">
            <v>1243.2366869863299</v>
          </cell>
          <cell r="I110">
            <v>1643.8826580479299</v>
          </cell>
          <cell r="J110">
            <v>1988.23898200894</v>
          </cell>
          <cell r="K110">
            <v>2063.2169015499098</v>
          </cell>
          <cell r="L110">
            <v>2252.9238723173198</v>
          </cell>
          <cell r="M110">
            <v>2657.5542792317801</v>
          </cell>
          <cell r="N110">
            <v>2766.47965919131</v>
          </cell>
          <cell r="O110">
            <v>3106.8778203740699</v>
          </cell>
          <cell r="P110">
            <v>3090.2824215063902</v>
          </cell>
          <cell r="Q110">
            <v>3542.7987561561999</v>
          </cell>
          <cell r="R110">
            <v>3681.69438060842</v>
          </cell>
          <cell r="S110">
            <v>3711.0770333740202</v>
          </cell>
          <cell r="T110">
            <v>3575.9259734932998</v>
          </cell>
          <cell r="U110">
            <v>3592.50407807284</v>
          </cell>
          <cell r="V110">
            <v>3832.8685525343499</v>
          </cell>
          <cell r="W110">
            <v>3806.77970746658</v>
          </cell>
          <cell r="X110">
            <v>3749.7015738815298</v>
          </cell>
          <cell r="Y110">
            <v>4239.6352656549197</v>
          </cell>
          <cell r="Z110">
            <v>4827.5341892469596</v>
          </cell>
          <cell r="AA110">
            <v>5010.5243627608797</v>
          </cell>
          <cell r="AB110">
            <v>5128.7615844338798</v>
          </cell>
          <cell r="AC110">
            <v>4460.4894472407914</v>
          </cell>
        </row>
        <row r="111">
          <cell r="A111" t="str">
            <v>Mexico</v>
          </cell>
          <cell r="B111">
            <v>3043.6692873317302</v>
          </cell>
          <cell r="C111">
            <v>3817.4189514590298</v>
          </cell>
          <cell r="D111">
            <v>2708.0488864527501</v>
          </cell>
          <cell r="E111">
            <v>2159.9285829866399</v>
          </cell>
          <cell r="F111">
            <v>2493.5277635441998</v>
          </cell>
          <cell r="G111">
            <v>2591.51587263893</v>
          </cell>
          <cell r="H111">
            <v>1758.14304690532</v>
          </cell>
          <cell r="I111">
            <v>1890.01715030473</v>
          </cell>
          <cell r="J111">
            <v>2286.58602029641</v>
          </cell>
          <cell r="K111">
            <v>2730.01632287351</v>
          </cell>
          <cell r="L111">
            <v>3156.5829909879599</v>
          </cell>
          <cell r="M111">
            <v>3709.1068957942798</v>
          </cell>
          <cell r="N111">
            <v>4210.54064640466</v>
          </cell>
          <cell r="O111">
            <v>4584.7218994585301</v>
          </cell>
          <cell r="P111">
            <v>4698.9761962869698</v>
          </cell>
          <cell r="Q111">
            <v>3139.8787327822101</v>
          </cell>
          <cell r="R111">
            <v>3590.08562551762</v>
          </cell>
          <cell r="S111">
            <v>4267.9244977268399</v>
          </cell>
          <cell r="T111">
            <v>4420.1715079558799</v>
          </cell>
          <cell r="U111">
            <v>4975.88048076215</v>
          </cell>
          <cell r="V111">
            <v>5928.4960119255702</v>
          </cell>
          <cell r="W111">
            <v>6257.5637930896701</v>
          </cell>
          <cell r="X111">
            <v>6433.6309189184503</v>
          </cell>
          <cell r="Y111">
            <v>6244.39504546644</v>
          </cell>
          <cell r="Z111">
            <v>6697.5722894789396</v>
          </cell>
          <cell r="AA111">
            <v>7446.8590345146204</v>
          </cell>
          <cell r="AB111">
            <v>8066.2469416508602</v>
          </cell>
          <cell r="AC111">
            <v>6857.7113371864971</v>
          </cell>
        </row>
        <row r="112">
          <cell r="A112" t="str">
            <v>Micronesia, Fed. Sts.</v>
          </cell>
          <cell r="B112" t="str">
            <v>..</v>
          </cell>
          <cell r="C112" t="str">
            <v>..</v>
          </cell>
          <cell r="D112" t="str">
            <v>..</v>
          </cell>
          <cell r="E112" t="str">
            <v>..</v>
          </cell>
          <cell r="F112" t="str">
            <v>..</v>
          </cell>
          <cell r="G112" t="str">
            <v>..</v>
          </cell>
          <cell r="H112" t="str">
            <v>..</v>
          </cell>
          <cell r="I112" t="str">
            <v>..</v>
          </cell>
          <cell r="J112" t="str">
            <v>..</v>
          </cell>
          <cell r="K112" t="str">
            <v>..</v>
          </cell>
          <cell r="L112" t="str">
            <v>..</v>
          </cell>
          <cell r="M112" t="str">
            <v>..</v>
          </cell>
          <cell r="N112" t="str">
            <v>..</v>
          </cell>
          <cell r="O112" t="str">
            <v>..</v>
          </cell>
          <cell r="P112" t="str">
            <v>..</v>
          </cell>
          <cell r="Q112" t="str">
            <v>..</v>
          </cell>
          <cell r="R112" t="str">
            <v>..</v>
          </cell>
          <cell r="S112" t="str">
            <v>..</v>
          </cell>
          <cell r="T112" t="str">
            <v>..</v>
          </cell>
          <cell r="U112" t="str">
            <v>..</v>
          </cell>
          <cell r="V112" t="str">
            <v>..</v>
          </cell>
          <cell r="W112" t="str">
            <v>..</v>
          </cell>
          <cell r="X112" t="str">
            <v>..</v>
          </cell>
          <cell r="Y112" t="str">
            <v>..</v>
          </cell>
          <cell r="Z112" t="str">
            <v>..</v>
          </cell>
          <cell r="AA112" t="str">
            <v>..</v>
          </cell>
          <cell r="AB112" t="str">
            <v>..</v>
          </cell>
          <cell r="AC112" t="str">
            <v/>
          </cell>
        </row>
        <row r="113">
          <cell r="A113" t="str">
            <v>Moldova</v>
          </cell>
          <cell r="B113" t="str">
            <v>..</v>
          </cell>
          <cell r="C113" t="str">
            <v>..</v>
          </cell>
          <cell r="D113" t="str">
            <v>..</v>
          </cell>
          <cell r="E113" t="str">
            <v>..</v>
          </cell>
          <cell r="F113" t="str">
            <v>..</v>
          </cell>
          <cell r="G113" t="str">
            <v>..</v>
          </cell>
          <cell r="H113" t="str">
            <v>..</v>
          </cell>
          <cell r="I113" t="str">
            <v>..</v>
          </cell>
          <cell r="J113" t="str">
            <v>..</v>
          </cell>
          <cell r="K113" t="str">
            <v>..</v>
          </cell>
          <cell r="L113" t="str">
            <v>..</v>
          </cell>
          <cell r="M113" t="str">
            <v>..</v>
          </cell>
          <cell r="N113">
            <v>196.26332308581101</v>
          </cell>
          <cell r="O113">
            <v>252.355878032692</v>
          </cell>
          <cell r="P113">
            <v>320.91733605907302</v>
          </cell>
          <cell r="Q113">
            <v>399.58936581407198</v>
          </cell>
          <cell r="R113">
            <v>471.032593594839</v>
          </cell>
          <cell r="S113">
            <v>528.22104460035496</v>
          </cell>
          <cell r="T113">
            <v>464.74663168412798</v>
          </cell>
          <cell r="U113">
            <v>320.95206758231399</v>
          </cell>
          <cell r="V113">
            <v>353.73058249292001</v>
          </cell>
          <cell r="W113">
            <v>407.30275975839299</v>
          </cell>
          <cell r="X113">
            <v>458.15743007529602</v>
          </cell>
          <cell r="Y113">
            <v>547.46369515710103</v>
          </cell>
          <cell r="Z113">
            <v>720.28747179844902</v>
          </cell>
          <cell r="AA113">
            <v>882.55537799649403</v>
          </cell>
          <cell r="AB113">
            <v>957.49421522347905</v>
          </cell>
          <cell r="AC113">
            <v>662.21015833486865</v>
          </cell>
        </row>
        <row r="114">
          <cell r="A114" t="str">
            <v>Mongolia</v>
          </cell>
          <cell r="B114">
            <v>1393.2408067267299</v>
          </cell>
          <cell r="C114">
            <v>1419.5893768613</v>
          </cell>
          <cell r="D114">
            <v>1437.2832220693499</v>
          </cell>
          <cell r="E114">
            <v>1453.7988332654099</v>
          </cell>
          <cell r="F114">
            <v>1312.14315795875</v>
          </cell>
          <cell r="G114">
            <v>1486.5130761953101</v>
          </cell>
          <cell r="H114">
            <v>1600.8018158206901</v>
          </cell>
          <cell r="I114">
            <v>1753.5382411801299</v>
          </cell>
          <cell r="J114">
            <v>1719.41255174351</v>
          </cell>
          <cell r="K114">
            <v>1749.99044301754</v>
          </cell>
          <cell r="L114">
            <v>1082.2464152560001</v>
          </cell>
          <cell r="M114">
            <v>1112.64699441478</v>
          </cell>
          <cell r="N114">
            <v>610.85905624791496</v>
          </cell>
          <cell r="O114">
            <v>302.82773525117</v>
          </cell>
          <cell r="P114">
            <v>357.03120124920099</v>
          </cell>
          <cell r="Q114">
            <v>548.89806294359596</v>
          </cell>
          <cell r="R114">
            <v>520.08692434428201</v>
          </cell>
          <cell r="S114">
            <v>458.87029044201199</v>
          </cell>
          <cell r="T114">
            <v>417.59903782820601</v>
          </cell>
          <cell r="U114">
            <v>383.86768271137203</v>
          </cell>
          <cell r="V114">
            <v>396.28321434405598</v>
          </cell>
          <cell r="W114">
            <v>416.846564224036</v>
          </cell>
          <cell r="X114">
            <v>452.94577209865503</v>
          </cell>
          <cell r="Y114">
            <v>513.30886089640296</v>
          </cell>
          <cell r="Z114">
            <v>641.58705301453006</v>
          </cell>
          <cell r="AA114">
            <v>817.32258984952</v>
          </cell>
          <cell r="AB114">
            <v>1081.17371261259</v>
          </cell>
          <cell r="AC114">
            <v>653.86409211595571</v>
          </cell>
        </row>
        <row r="115">
          <cell r="A115" t="str">
            <v>Morocco</v>
          </cell>
          <cell r="B115">
            <v>973.54584851142397</v>
          </cell>
          <cell r="C115">
            <v>770.33235076744495</v>
          </cell>
          <cell r="D115">
            <v>757.77571173168599</v>
          </cell>
          <cell r="E115">
            <v>669.07549903251504</v>
          </cell>
          <cell r="F115">
            <v>597.77791359883702</v>
          </cell>
          <cell r="G115">
            <v>589.35162449644599</v>
          </cell>
          <cell r="H115">
            <v>760.243493344331</v>
          </cell>
          <cell r="I115">
            <v>819.17311756692902</v>
          </cell>
          <cell r="J115">
            <v>948.38278703689502</v>
          </cell>
          <cell r="K115">
            <v>953.936228638339</v>
          </cell>
          <cell r="L115">
            <v>1067.9669099493001</v>
          </cell>
          <cell r="M115">
            <v>1129.31801823162</v>
          </cell>
          <cell r="N115">
            <v>1132.7356039559199</v>
          </cell>
          <cell r="O115">
            <v>1047.68556510144</v>
          </cell>
          <cell r="P115">
            <v>1164.0752159245601</v>
          </cell>
          <cell r="Q115">
            <v>1247.7878485623401</v>
          </cell>
          <cell r="R115">
            <v>1363.8644190929799</v>
          </cell>
          <cell r="S115">
            <v>1224.7776534080999</v>
          </cell>
          <cell r="T115">
            <v>1293.5609819741801</v>
          </cell>
          <cell r="U115">
            <v>1255.1195893834499</v>
          </cell>
          <cell r="V115">
            <v>1171.0525027399001</v>
          </cell>
          <cell r="W115">
            <v>1175.7780121901501</v>
          </cell>
          <cell r="X115">
            <v>1236.6998775695399</v>
          </cell>
          <cell r="Y115">
            <v>1484.1899219304801</v>
          </cell>
          <cell r="Z115">
            <v>1676.68678529563</v>
          </cell>
          <cell r="AA115">
            <v>1712.5064055851301</v>
          </cell>
          <cell r="AB115">
            <v>1886.1578769734299</v>
          </cell>
          <cell r="AC115">
            <v>1528.6698132573931</v>
          </cell>
        </row>
        <row r="116">
          <cell r="A116" t="str">
            <v>Mozambique</v>
          </cell>
          <cell r="B116">
            <v>275.144318353941</v>
          </cell>
          <cell r="C116">
            <v>289.01997446686698</v>
          </cell>
          <cell r="D116">
            <v>287.19576925831802</v>
          </cell>
          <cell r="E116">
            <v>251.11102180185199</v>
          </cell>
          <cell r="F116">
            <v>256.31082007805202</v>
          </cell>
          <cell r="G116">
            <v>333.49686938041799</v>
          </cell>
          <cell r="H116">
            <v>386.71934195258302</v>
          </cell>
          <cell r="I116">
            <v>173.07953373781501</v>
          </cell>
          <cell r="J116">
            <v>150.937145016719</v>
          </cell>
          <cell r="K116">
            <v>156.609771178339</v>
          </cell>
          <cell r="L116">
            <v>179.187432535216</v>
          </cell>
          <cell r="M116">
            <v>187.95937480883299</v>
          </cell>
          <cell r="N116">
            <v>140.94753908113199</v>
          </cell>
          <cell r="O116">
            <v>142.97047045536999</v>
          </cell>
          <cell r="P116">
            <v>145.49355912611199</v>
          </cell>
          <cell r="Q116">
            <v>144.42348396703301</v>
          </cell>
          <cell r="R116">
            <v>178.49990723966999</v>
          </cell>
          <cell r="S116">
            <v>207.38964703554001</v>
          </cell>
          <cell r="T116">
            <v>233.34610129014601</v>
          </cell>
          <cell r="U116">
            <v>236.49089203729901</v>
          </cell>
          <cell r="V116">
            <v>210.23975347343199</v>
          </cell>
          <cell r="W116">
            <v>204.555942546377</v>
          </cell>
          <cell r="X116">
            <v>222.02924583734199</v>
          </cell>
          <cell r="Y116">
            <v>254.87103605455999</v>
          </cell>
          <cell r="Z116">
            <v>309.09298717317103</v>
          </cell>
          <cell r="AA116">
            <v>338.75151836432798</v>
          </cell>
          <cell r="AB116">
            <v>364.03244079790801</v>
          </cell>
          <cell r="AC116">
            <v>282.2221951289477</v>
          </cell>
        </row>
        <row r="117">
          <cell r="A117" t="str">
            <v>Myanmar</v>
          </cell>
          <cell r="B117">
            <v>186.23551025665799</v>
          </cell>
          <cell r="C117">
            <v>179.70252680011001</v>
          </cell>
          <cell r="D117">
            <v>181.86124947743801</v>
          </cell>
          <cell r="E117">
            <v>184.48549388227201</v>
          </cell>
          <cell r="F117">
            <v>184.207873828884</v>
          </cell>
          <cell r="G117">
            <v>197.96982513665199</v>
          </cell>
          <cell r="H117">
            <v>233.97677756303</v>
          </cell>
          <cell r="I117">
            <v>292.54221045214501</v>
          </cell>
          <cell r="J117">
            <v>321.135489641427</v>
          </cell>
          <cell r="K117">
            <v>496.52706461160398</v>
          </cell>
          <cell r="L117">
            <v>68.362277860708204</v>
          </cell>
          <cell r="M117">
            <v>57.216644180757697</v>
          </cell>
          <cell r="N117">
            <v>63.408821919195503</v>
          </cell>
          <cell r="O117">
            <v>72.775822225034801</v>
          </cell>
          <cell r="P117">
            <v>93.787200661322302</v>
          </cell>
          <cell r="Q117">
            <v>122.630968788855</v>
          </cell>
          <cell r="R117">
            <v>108.742170074862</v>
          </cell>
          <cell r="S117">
            <v>100.349392920789</v>
          </cell>
          <cell r="T117">
            <v>134.12504368156701</v>
          </cell>
          <cell r="U117">
            <v>172.74239092430801</v>
          </cell>
          <cell r="V117">
            <v>177.63951627163499</v>
          </cell>
          <cell r="W117">
            <v>129.194052135128</v>
          </cell>
          <cell r="X117">
            <v>129.914371819877</v>
          </cell>
          <cell r="Y117">
            <v>196.639285218487</v>
          </cell>
          <cell r="Z117">
            <v>198.633052359245</v>
          </cell>
          <cell r="AA117">
            <v>219.362697383144</v>
          </cell>
          <cell r="AB117">
            <v>230.096058048961</v>
          </cell>
          <cell r="AC117">
            <v>183.97325282747366</v>
          </cell>
        </row>
        <row r="118">
          <cell r="A118" t="str">
            <v>Namibia</v>
          </cell>
          <cell r="B118">
            <v>3008.3528156121702</v>
          </cell>
          <cell r="C118">
            <v>2227.2000583321501</v>
          </cell>
          <cell r="D118">
            <v>1920.36439947086</v>
          </cell>
          <cell r="E118">
            <v>1622.23526510992</v>
          </cell>
          <cell r="F118">
            <v>1379.4891049458499</v>
          </cell>
          <cell r="G118">
            <v>1119.5669585754899</v>
          </cell>
          <cell r="H118">
            <v>1230.71776345803</v>
          </cell>
          <cell r="I118">
            <v>1522.4717359459601</v>
          </cell>
          <cell r="J118">
            <v>1621.9099207494301</v>
          </cell>
          <cell r="K118">
            <v>1988.3381805971101</v>
          </cell>
          <cell r="L118">
            <v>2068.7301613682698</v>
          </cell>
          <cell r="M118">
            <v>1965.86919226541</v>
          </cell>
          <cell r="N118">
            <v>2005.1512732603301</v>
          </cell>
          <cell r="O118">
            <v>1862.66347530556</v>
          </cell>
          <cell r="P118">
            <v>2031.7563211459899</v>
          </cell>
          <cell r="Q118">
            <v>2121.1450019048698</v>
          </cell>
          <cell r="R118">
            <v>2051.3319947262198</v>
          </cell>
          <cell r="S118">
            <v>2071.3183501062599</v>
          </cell>
          <cell r="T118">
            <v>1880.7739259528601</v>
          </cell>
          <cell r="U118">
            <v>1826.0487823580299</v>
          </cell>
          <cell r="V118">
            <v>1803.1002376521501</v>
          </cell>
          <cell r="W118">
            <v>1667.4909700386099</v>
          </cell>
          <cell r="X118">
            <v>1595.9255080944699</v>
          </cell>
          <cell r="Y118">
            <v>2252.6459564427601</v>
          </cell>
          <cell r="Z118">
            <v>2791.8584258615201</v>
          </cell>
          <cell r="AA118">
            <v>2983.7269421546398</v>
          </cell>
          <cell r="AB118">
            <v>3083.79356637919</v>
          </cell>
          <cell r="AC118">
            <v>2395.9068948285317</v>
          </cell>
        </row>
        <row r="119">
          <cell r="A119" t="str">
            <v>Nepal</v>
          </cell>
          <cell r="B119">
            <v>131.73507407959301</v>
          </cell>
          <cell r="C119">
            <v>139.86645899899901</v>
          </cell>
          <cell r="D119">
            <v>138.24870699455701</v>
          </cell>
          <cell r="E119">
            <v>143.15312683114499</v>
          </cell>
          <cell r="F119">
            <v>120.558448328355</v>
          </cell>
          <cell r="G119">
            <v>140.88791469097799</v>
          </cell>
          <cell r="H119">
            <v>164.58148371699301</v>
          </cell>
          <cell r="I119">
            <v>167.21826198100399</v>
          </cell>
          <cell r="J119">
            <v>192.457457457457</v>
          </cell>
          <cell r="K119">
            <v>188.77728356185401</v>
          </cell>
          <cell r="L119">
            <v>191.45367887283001</v>
          </cell>
          <cell r="M119">
            <v>202.137946494857</v>
          </cell>
          <cell r="N119">
            <v>170.91515811511101</v>
          </cell>
          <cell r="O119">
            <v>179.41381054448999</v>
          </cell>
          <cell r="P119">
            <v>194.63409483689699</v>
          </cell>
          <cell r="Q119">
            <v>205.66407945030201</v>
          </cell>
          <cell r="R119">
            <v>206.323601361958</v>
          </cell>
          <cell r="S119">
            <v>219.18290725965599</v>
          </cell>
          <cell r="T119">
            <v>211.34723477732899</v>
          </cell>
          <cell r="U119">
            <v>228.382533171175</v>
          </cell>
          <cell r="V119">
            <v>246.87394525511201</v>
          </cell>
          <cell r="W119">
            <v>248.99909935393799</v>
          </cell>
          <cell r="X119">
            <v>245.39613112921299</v>
          </cell>
          <cell r="Y119">
            <v>256.33018621135199</v>
          </cell>
          <cell r="Z119">
            <v>292.07337655770903</v>
          </cell>
          <cell r="AA119">
            <v>321.69764118280801</v>
          </cell>
          <cell r="AB119">
            <v>338.86082698331302</v>
          </cell>
          <cell r="AC119">
            <v>283.89287690305548</v>
          </cell>
        </row>
        <row r="120">
          <cell r="A120" t="str">
            <v>Netherlands Antilles</v>
          </cell>
          <cell r="B120" t="str">
            <v>..</v>
          </cell>
          <cell r="C120" t="str">
            <v>..</v>
          </cell>
          <cell r="D120" t="str">
            <v>..</v>
          </cell>
          <cell r="E120" t="str">
            <v>..</v>
          </cell>
          <cell r="F120" t="str">
            <v>..</v>
          </cell>
          <cell r="G120" t="str">
            <v>..</v>
          </cell>
          <cell r="H120" t="str">
            <v>..</v>
          </cell>
          <cell r="I120" t="str">
            <v>..</v>
          </cell>
          <cell r="J120" t="str">
            <v>..</v>
          </cell>
          <cell r="K120" t="str">
            <v>..</v>
          </cell>
          <cell r="L120" t="str">
            <v>..</v>
          </cell>
          <cell r="M120" t="str">
            <v>..</v>
          </cell>
          <cell r="N120" t="str">
            <v>..</v>
          </cell>
          <cell r="O120" t="str">
            <v>..</v>
          </cell>
          <cell r="P120" t="str">
            <v>..</v>
          </cell>
          <cell r="Q120" t="str">
            <v>..</v>
          </cell>
          <cell r="R120" t="str">
            <v>..</v>
          </cell>
          <cell r="S120" t="str">
            <v>..</v>
          </cell>
          <cell r="T120" t="str">
            <v>..</v>
          </cell>
          <cell r="U120" t="str">
            <v>..</v>
          </cell>
          <cell r="V120" t="str">
            <v>..</v>
          </cell>
          <cell r="W120" t="str">
            <v>..</v>
          </cell>
          <cell r="X120" t="str">
            <v>..</v>
          </cell>
          <cell r="Y120" t="str">
            <v>..</v>
          </cell>
          <cell r="Z120" t="str">
            <v>..</v>
          </cell>
          <cell r="AA120" t="str">
            <v>..</v>
          </cell>
          <cell r="AB120" t="str">
            <v>..</v>
          </cell>
          <cell r="AC120" t="str">
            <v/>
          </cell>
        </row>
        <row r="121">
          <cell r="A121" t="str">
            <v>Netherlands</v>
          </cell>
          <cell r="B121">
            <v>12606.1439981975</v>
          </cell>
          <cell r="C121">
            <v>10545.670930877201</v>
          </cell>
          <cell r="D121">
            <v>10163.4966609978</v>
          </cell>
          <cell r="E121">
            <v>9859.0009532349195</v>
          </cell>
          <cell r="F121">
            <v>9138.9185349169693</v>
          </cell>
          <cell r="G121">
            <v>9223.4425382713798</v>
          </cell>
          <cell r="H121">
            <v>12838.7419731586</v>
          </cell>
          <cell r="I121">
            <v>15655.579153635799</v>
          </cell>
          <cell r="J121">
            <v>16586.188388651299</v>
          </cell>
          <cell r="K121">
            <v>16260.7213108091</v>
          </cell>
          <cell r="L121">
            <v>20042.372159069098</v>
          </cell>
          <cell r="M121">
            <v>20424.0221449891</v>
          </cell>
          <cell r="N121">
            <v>22433.959510805002</v>
          </cell>
          <cell r="O121">
            <v>21605.212400661399</v>
          </cell>
          <cell r="P121">
            <v>23079.4826171327</v>
          </cell>
          <cell r="Q121">
            <v>27187.798603995601</v>
          </cell>
          <cell r="R121">
            <v>26985.2141318984</v>
          </cell>
          <cell r="S121">
            <v>24860.923176808799</v>
          </cell>
          <cell r="T121">
            <v>25756.7915577124</v>
          </cell>
          <cell r="U121">
            <v>26141.541530795599</v>
          </cell>
          <cell r="V121">
            <v>24250.654150062699</v>
          </cell>
          <cell r="W121">
            <v>24990.2675064512</v>
          </cell>
          <cell r="X121">
            <v>27206.573996637999</v>
          </cell>
          <cell r="Y121">
            <v>33240.831017351797</v>
          </cell>
          <cell r="Z121">
            <v>37418.644835983498</v>
          </cell>
          <cell r="AA121">
            <v>38617.878902179</v>
          </cell>
          <cell r="AB121">
            <v>40571.398964908098</v>
          </cell>
          <cell r="AC121">
            <v>33674.265870585259</v>
          </cell>
        </row>
        <row r="122">
          <cell r="A122" t="str">
            <v>New Zealand</v>
          </cell>
          <cell r="B122">
            <v>7190.4627230734804</v>
          </cell>
          <cell r="C122">
            <v>7444.6702894845603</v>
          </cell>
          <cell r="D122">
            <v>7313.1694566565302</v>
          </cell>
          <cell r="E122">
            <v>7009.3081053817004</v>
          </cell>
          <cell r="F122">
            <v>6906.4774099084798</v>
          </cell>
          <cell r="G122">
            <v>6907.5425410104199</v>
          </cell>
          <cell r="H122">
            <v>8317.1395838302906</v>
          </cell>
          <cell r="I122">
            <v>10899.487124068201</v>
          </cell>
          <cell r="J122">
            <v>13246.9345642194</v>
          </cell>
          <cell r="K122">
            <v>12661.6139950534</v>
          </cell>
          <cell r="L122">
            <v>12907.6220983519</v>
          </cell>
          <cell r="M122">
            <v>12086.882409731599</v>
          </cell>
          <cell r="N122">
            <v>11366.657349683999</v>
          </cell>
          <cell r="O122">
            <v>12159.623098071301</v>
          </cell>
          <cell r="P122">
            <v>14132.8757171713</v>
          </cell>
          <cell r="Q122">
            <v>16408.9611549652</v>
          </cell>
          <cell r="R122">
            <v>17929.1246734212</v>
          </cell>
          <cell r="S122">
            <v>17663.958680879401</v>
          </cell>
          <cell r="T122">
            <v>14412.1029419151</v>
          </cell>
          <cell r="U122">
            <v>14852.3575328569</v>
          </cell>
          <cell r="V122">
            <v>13578.298090295</v>
          </cell>
          <cell r="W122">
            <v>13231.9602526987</v>
          </cell>
          <cell r="X122">
            <v>15195.218960170199</v>
          </cell>
          <cell r="Y122">
            <v>19788.377505104101</v>
          </cell>
          <cell r="Z122">
            <v>24036.3350851498</v>
          </cell>
          <cell r="AA122">
            <v>26438.805255638799</v>
          </cell>
          <cell r="AB122">
            <v>24942.671259780502</v>
          </cell>
          <cell r="AC122">
            <v>20605.561386423684</v>
          </cell>
        </row>
        <row r="123">
          <cell r="A123" t="str">
            <v>Nicaragua</v>
          </cell>
          <cell r="B123">
            <v>516.55402936783696</v>
          </cell>
          <cell r="C123">
            <v>580.40957199488696</v>
          </cell>
          <cell r="D123">
            <v>650.08045180906902</v>
          </cell>
          <cell r="E123">
            <v>729.89152784686803</v>
          </cell>
          <cell r="F123">
            <v>965.125639636394</v>
          </cell>
          <cell r="G123">
            <v>906.76642327097295</v>
          </cell>
          <cell r="H123">
            <v>1319.25320636735</v>
          </cell>
          <cell r="I123">
            <v>749.54073757289495</v>
          </cell>
          <cell r="J123">
            <v>318.70795329853303</v>
          </cell>
          <cell r="K123">
            <v>427.77262175105102</v>
          </cell>
          <cell r="L123">
            <v>103.572593415273</v>
          </cell>
          <cell r="M123">
            <v>711.59344685017402</v>
          </cell>
          <cell r="N123">
            <v>729.28177919685004</v>
          </cell>
          <cell r="O123">
            <v>675.58306076566703</v>
          </cell>
          <cell r="P123">
            <v>670.118728102403</v>
          </cell>
          <cell r="Q123">
            <v>721.30232249143899</v>
          </cell>
          <cell r="R123">
            <v>731.35008647546999</v>
          </cell>
          <cell r="S123">
            <v>727.06289466907697</v>
          </cell>
          <cell r="T123">
            <v>746.05592788564195</v>
          </cell>
          <cell r="U123">
            <v>759.56200619150002</v>
          </cell>
          <cell r="V123">
            <v>779.42779462359499</v>
          </cell>
          <cell r="W123">
            <v>788.14116637032498</v>
          </cell>
          <cell r="X123">
            <v>753.42628743521504</v>
          </cell>
          <cell r="Y123">
            <v>747.82347278061502</v>
          </cell>
          <cell r="Z123">
            <v>799.15127731431198</v>
          </cell>
          <cell r="AA123">
            <v>850.31163161145696</v>
          </cell>
          <cell r="AB123">
            <v>908.17715880088804</v>
          </cell>
          <cell r="AC123">
            <v>807.83849905213538</v>
          </cell>
        </row>
        <row r="124">
          <cell r="A124" t="str">
            <v>Niger</v>
          </cell>
          <cell r="B124">
            <v>449.07259222866497</v>
          </cell>
          <cell r="C124">
            <v>375.82446833588898</v>
          </cell>
          <cell r="D124">
            <v>337.56957967947</v>
          </cell>
          <cell r="E124">
            <v>291.54893426582601</v>
          </cell>
          <cell r="F124">
            <v>228.43131604850001</v>
          </cell>
          <cell r="G124">
            <v>217.973457347509</v>
          </cell>
          <cell r="H124">
            <v>279.04872191658097</v>
          </cell>
          <cell r="I124">
            <v>317.14420526598298</v>
          </cell>
          <cell r="J124">
            <v>313.92638901966399</v>
          </cell>
          <cell r="K124">
            <v>290.867629549583</v>
          </cell>
          <cell r="L124">
            <v>320.79511467002902</v>
          </cell>
          <cell r="M124">
            <v>291.530571918254</v>
          </cell>
          <cell r="N124">
            <v>283.999622080439</v>
          </cell>
          <cell r="O124">
            <v>259.92183972368599</v>
          </cell>
          <cell r="P124">
            <v>176.793095421456</v>
          </cell>
          <cell r="Q124">
            <v>205.57221578075499</v>
          </cell>
          <cell r="R124">
            <v>209.92258147541801</v>
          </cell>
          <cell r="S124">
            <v>188.29541523064401</v>
          </cell>
          <cell r="T124">
            <v>204.72143987154399</v>
          </cell>
          <cell r="U124">
            <v>193.24226915550099</v>
          </cell>
          <cell r="V124">
            <v>167.22588843648299</v>
          </cell>
          <cell r="W124">
            <v>175.15682483404899</v>
          </cell>
          <cell r="X124">
            <v>189.97711739304799</v>
          </cell>
          <cell r="Y124">
            <v>231.57589504865101</v>
          </cell>
          <cell r="Z124">
            <v>241.99207408291699</v>
          </cell>
          <cell r="AA124">
            <v>270.92999001739997</v>
          </cell>
          <cell r="AB124">
            <v>274.14853573400001</v>
          </cell>
          <cell r="AC124">
            <v>230.63007285167748</v>
          </cell>
        </row>
        <row r="125">
          <cell r="A125" t="str">
            <v>Nigeria</v>
          </cell>
          <cell r="B125">
            <v>913.30542197310297</v>
          </cell>
          <cell r="C125">
            <v>836.11496706064997</v>
          </cell>
          <cell r="D125">
            <v>687.98900677183997</v>
          </cell>
          <cell r="E125">
            <v>460.879429874962</v>
          </cell>
          <cell r="F125">
            <v>431.229865292331</v>
          </cell>
          <cell r="G125">
            <v>418.53253764094097</v>
          </cell>
          <cell r="H125">
            <v>267.85241476196001</v>
          </cell>
          <cell r="I125">
            <v>253.61210306672601</v>
          </cell>
          <cell r="J125">
            <v>279.30193482465597</v>
          </cell>
          <cell r="K125">
            <v>274.94966491461702</v>
          </cell>
          <cell r="L125">
            <v>332.83015382280303</v>
          </cell>
          <cell r="M125">
            <v>300.20169316479303</v>
          </cell>
          <cell r="N125">
            <v>275.42571887992102</v>
          </cell>
          <cell r="O125">
            <v>200.298805319481</v>
          </cell>
          <cell r="P125">
            <v>216.53591066823299</v>
          </cell>
          <cell r="Q125">
            <v>318.814067956489</v>
          </cell>
          <cell r="R125">
            <v>405.61634500085802</v>
          </cell>
          <cell r="S125">
            <v>300.145291394754</v>
          </cell>
          <cell r="T125">
            <v>271.96564291817202</v>
          </cell>
          <cell r="U125">
            <v>299.49537361796803</v>
          </cell>
          <cell r="V125">
            <v>357.15670192635997</v>
          </cell>
          <cell r="W125">
            <v>362.42878864869601</v>
          </cell>
          <cell r="X125">
            <v>340.99121679171901</v>
          </cell>
          <cell r="Y125">
            <v>414.54317325687299</v>
          </cell>
          <cell r="Z125">
            <v>501.442894298363</v>
          </cell>
          <cell r="AA125">
            <v>674.07121404902</v>
          </cell>
          <cell r="AB125">
            <v>769.63327843597494</v>
          </cell>
          <cell r="AC125">
            <v>510.5184275801077</v>
          </cell>
        </row>
        <row r="126">
          <cell r="A126" t="str">
            <v>Norway</v>
          </cell>
          <cell r="B126">
            <v>15584.367730014999</v>
          </cell>
          <cell r="C126">
            <v>15357.385541043101</v>
          </cell>
          <cell r="D126">
            <v>15101.9838152588</v>
          </cell>
          <cell r="E126">
            <v>14718.9053462918</v>
          </cell>
          <cell r="F126">
            <v>14797.467321956599</v>
          </cell>
          <cell r="G126">
            <v>15533.498907679401</v>
          </cell>
          <cell r="H126">
            <v>18507.339301611399</v>
          </cell>
          <cell r="I126">
            <v>22080.631034335802</v>
          </cell>
          <cell r="J126">
            <v>23780.2839749212</v>
          </cell>
          <cell r="K126">
            <v>23829.6489636039</v>
          </cell>
          <cell r="L126">
            <v>27763.990338072501</v>
          </cell>
          <cell r="M126">
            <v>28143.581516687998</v>
          </cell>
          <cell r="N126">
            <v>29965.598113017801</v>
          </cell>
          <cell r="O126">
            <v>27404.019803940901</v>
          </cell>
          <cell r="P126">
            <v>28732.2879733792</v>
          </cell>
          <cell r="Q126">
            <v>34149.805357689504</v>
          </cell>
          <cell r="R126">
            <v>36521.505881819103</v>
          </cell>
          <cell r="S126">
            <v>35955.940395127102</v>
          </cell>
          <cell r="T126">
            <v>34075.583644131097</v>
          </cell>
          <cell r="U126">
            <v>35619.367322219703</v>
          </cell>
          <cell r="V126">
            <v>37520.0803788548</v>
          </cell>
          <cell r="W126">
            <v>37840.3121836836</v>
          </cell>
          <cell r="X126">
            <v>42525.725244054804</v>
          </cell>
          <cell r="Y126">
            <v>49316.716939317499</v>
          </cell>
          <cell r="Z126">
            <v>56344.175558187198</v>
          </cell>
          <cell r="AA126">
            <v>65509.210535709397</v>
          </cell>
          <cell r="AB126">
            <v>72305.509873329793</v>
          </cell>
          <cell r="AC126">
            <v>53973.60838904704</v>
          </cell>
        </row>
        <row r="127">
          <cell r="A127" t="str">
            <v>Oman</v>
          </cell>
          <cell r="B127">
            <v>5284.8972219585703</v>
          </cell>
          <cell r="C127">
            <v>5938.0110057935999</v>
          </cell>
          <cell r="D127">
            <v>6231.0988337788003</v>
          </cell>
          <cell r="E127">
            <v>6064.8117355434997</v>
          </cell>
          <cell r="F127">
            <v>6238.3713494132999</v>
          </cell>
          <cell r="G127">
            <v>6930.1294312942</v>
          </cell>
          <cell r="H127">
            <v>5143.2665617132998</v>
          </cell>
          <cell r="I127">
            <v>5075.49915068059</v>
          </cell>
          <cell r="J127">
            <v>4933.0680874392201</v>
          </cell>
          <cell r="K127">
            <v>5206.7624514435502</v>
          </cell>
          <cell r="L127">
            <v>7169.1131779140997</v>
          </cell>
          <cell r="M127">
            <v>6444.0730909090798</v>
          </cell>
          <cell r="N127">
            <v>6623.6012340425495</v>
          </cell>
          <cell r="O127">
            <v>6130.1616329927101</v>
          </cell>
          <cell r="P127">
            <v>6255.9068179006199</v>
          </cell>
          <cell r="Q127">
            <v>6596.2585865726696</v>
          </cell>
          <cell r="R127">
            <v>7204.6673574168199</v>
          </cell>
          <cell r="S127">
            <v>7369.8239035680199</v>
          </cell>
          <cell r="T127">
            <v>6466.89599731202</v>
          </cell>
          <cell r="U127">
            <v>6546.10523333333</v>
          </cell>
          <cell r="V127">
            <v>8142.6054250819598</v>
          </cell>
          <cell r="W127">
            <v>8076.6588496967997</v>
          </cell>
          <cell r="X127">
            <v>8162.7726971887496</v>
          </cell>
          <cell r="Y127">
            <v>8679.0043027888405</v>
          </cell>
          <cell r="Z127">
            <v>9782.1947509881302</v>
          </cell>
          <cell r="AA127">
            <v>11998.1886692607</v>
          </cell>
          <cell r="AB127">
            <v>13845.5550120097</v>
          </cell>
          <cell r="AC127">
            <v>10090.729046988819</v>
          </cell>
        </row>
        <row r="128">
          <cell r="A128" t="str">
            <v>Pakistan</v>
          </cell>
          <cell r="B128">
            <v>347.34390881847798</v>
          </cell>
          <cell r="C128">
            <v>363.35494961889702</v>
          </cell>
          <cell r="D128">
            <v>358.234417445649</v>
          </cell>
          <cell r="E128">
            <v>359.75921902162901</v>
          </cell>
          <cell r="F128">
            <v>365.39316951700499</v>
          </cell>
          <cell r="G128">
            <v>368.06934522195098</v>
          </cell>
          <cell r="H128">
            <v>373.66364927794399</v>
          </cell>
          <cell r="I128">
            <v>389.47808651938499</v>
          </cell>
          <cell r="J128">
            <v>411.26737461039301</v>
          </cell>
          <cell r="K128">
            <v>416.410239907532</v>
          </cell>
          <cell r="L128">
            <v>443.20610852924801</v>
          </cell>
          <cell r="M128">
            <v>496.457313513749</v>
          </cell>
          <cell r="N128">
            <v>520.77291148035704</v>
          </cell>
          <cell r="O128">
            <v>537.34392427996795</v>
          </cell>
          <cell r="P128">
            <v>528.28287487084901</v>
          </cell>
          <cell r="Q128">
            <v>602.23597097432196</v>
          </cell>
          <cell r="R128">
            <v>613.84582633859497</v>
          </cell>
          <cell r="S128">
            <v>591.01271700515099</v>
          </cell>
          <cell r="T128">
            <v>575.13327363758106</v>
          </cell>
          <cell r="U128">
            <v>527.27493003789402</v>
          </cell>
          <cell r="V128">
            <v>538.64841873417902</v>
          </cell>
          <cell r="W128">
            <v>509.099544057858</v>
          </cell>
          <cell r="X128">
            <v>501.87654231199502</v>
          </cell>
          <cell r="Y128">
            <v>562.80442945309005</v>
          </cell>
          <cell r="Z128">
            <v>655.48851570617205</v>
          </cell>
          <cell r="AA128">
            <v>727.52994516139597</v>
          </cell>
          <cell r="AB128">
            <v>830.08912675150998</v>
          </cell>
          <cell r="AC128">
            <v>631.1480172403368</v>
          </cell>
        </row>
        <row r="129">
          <cell r="A129" t="str">
            <v>Panama</v>
          </cell>
          <cell r="B129">
            <v>1947.6078761133399</v>
          </cell>
          <cell r="C129">
            <v>2156.7814539470401</v>
          </cell>
          <cell r="D129">
            <v>2331.52289846961</v>
          </cell>
          <cell r="E129">
            <v>2342.1908945435898</v>
          </cell>
          <cell r="F129">
            <v>2392.60603724464</v>
          </cell>
          <cell r="G129">
            <v>2477.4134372850299</v>
          </cell>
          <cell r="H129">
            <v>2520.4059602714001</v>
          </cell>
          <cell r="I129">
            <v>2479.0273499329501</v>
          </cell>
          <cell r="J129">
            <v>2099.2678725236901</v>
          </cell>
          <cell r="K129">
            <v>2080.1413006469202</v>
          </cell>
          <cell r="L129">
            <v>2219.1571727710202</v>
          </cell>
          <cell r="M129">
            <v>2391.9344133827999</v>
          </cell>
          <cell r="N129">
            <v>2669.05112017994</v>
          </cell>
          <cell r="O129">
            <v>2861.02571807199</v>
          </cell>
          <cell r="P129">
            <v>2994.6177891829002</v>
          </cell>
          <cell r="Q129">
            <v>3004.9791325185302</v>
          </cell>
          <cell r="R129">
            <v>3485.5487006917201</v>
          </cell>
          <cell r="S129">
            <v>3709.1447853852901</v>
          </cell>
          <cell r="T129">
            <v>3954.0308871930301</v>
          </cell>
          <cell r="U129">
            <v>4074.2154966708799</v>
          </cell>
          <cell r="V129">
            <v>3941.8249660787001</v>
          </cell>
          <cell r="W129">
            <v>3930.5925432756299</v>
          </cell>
          <cell r="X129">
            <v>4013.2112491824701</v>
          </cell>
          <cell r="Y129">
            <v>4154.5188567845498</v>
          </cell>
          <cell r="Z129">
            <v>4474.26552971612</v>
          </cell>
          <cell r="AA129">
            <v>4799.3532144497904</v>
          </cell>
          <cell r="AB129">
            <v>5210.6382155146903</v>
          </cell>
          <cell r="AC129">
            <v>4430.4299348205423</v>
          </cell>
        </row>
        <row r="130">
          <cell r="A130" t="str">
            <v>Papua New Guinea</v>
          </cell>
          <cell r="B130">
            <v>934.89968478436106</v>
          </cell>
          <cell r="C130">
            <v>893.30443526785405</v>
          </cell>
          <cell r="D130">
            <v>828.29584787514102</v>
          </cell>
          <cell r="E130">
            <v>808.84075517014298</v>
          </cell>
          <cell r="F130">
            <v>730.96708703955403</v>
          </cell>
          <cell r="G130">
            <v>660.75076588927504</v>
          </cell>
          <cell r="H130">
            <v>704.01078556362199</v>
          </cell>
          <cell r="I130">
            <v>785.27089297711802</v>
          </cell>
          <cell r="J130">
            <v>1060.12650859563</v>
          </cell>
          <cell r="K130">
            <v>988.58121078506701</v>
          </cell>
          <cell r="L130">
            <v>873.37075268075</v>
          </cell>
          <cell r="M130">
            <v>1004.58618968895</v>
          </cell>
          <cell r="N130">
            <v>1134.0507995231101</v>
          </cell>
          <cell r="O130">
            <v>1258.3822129570001</v>
          </cell>
          <cell r="P130">
            <v>1364.16677143577</v>
          </cell>
          <cell r="Q130">
            <v>1182.5454962532799</v>
          </cell>
          <cell r="R130">
            <v>1141.53377418327</v>
          </cell>
          <cell r="S130">
            <v>1060.8778673617701</v>
          </cell>
          <cell r="T130">
            <v>789.77147918582796</v>
          </cell>
          <cell r="U130">
            <v>699.95733446533904</v>
          </cell>
          <cell r="V130">
            <v>691.75981742167801</v>
          </cell>
          <cell r="W130">
            <v>586.23568250957101</v>
          </cell>
          <cell r="X130">
            <v>535.35132751468802</v>
          </cell>
          <cell r="Y130">
            <v>626.69391864711497</v>
          </cell>
          <cell r="Z130">
            <v>609.87834665152695</v>
          </cell>
          <cell r="AA130">
            <v>675.12976269318096</v>
          </cell>
          <cell r="AB130">
            <v>708.22097220962905</v>
          </cell>
          <cell r="AC130">
            <v>623.58500170428522</v>
          </cell>
        </row>
        <row r="131">
          <cell r="A131" t="str">
            <v>Paraguay</v>
          </cell>
          <cell r="B131">
            <v>1315.0955835015</v>
          </cell>
          <cell r="C131">
            <v>1627.5651523264501</v>
          </cell>
          <cell r="D131">
            <v>1655.9623002409901</v>
          </cell>
          <cell r="E131">
            <v>1783.9299855689801</v>
          </cell>
          <cell r="F131">
            <v>1407.4045429872899</v>
          </cell>
          <cell r="G131">
            <v>1167.8514419946</v>
          </cell>
          <cell r="H131">
            <v>1351.62435903608</v>
          </cell>
          <cell r="I131">
            <v>1097.5772041288801</v>
          </cell>
          <cell r="J131">
            <v>1408.9535993527199</v>
          </cell>
          <cell r="K131">
            <v>989.44764394879996</v>
          </cell>
          <cell r="L131">
            <v>1247.9076112452999</v>
          </cell>
          <cell r="M131">
            <v>1341.1239719274699</v>
          </cell>
          <cell r="N131">
            <v>1353.6153079857199</v>
          </cell>
          <cell r="O131">
            <v>1375.8167826553099</v>
          </cell>
          <cell r="P131">
            <v>1484.51804030056</v>
          </cell>
          <cell r="Q131">
            <v>1686.54715866365</v>
          </cell>
          <cell r="R131">
            <v>1791.01385707076</v>
          </cell>
          <cell r="S131">
            <v>1777.06126476789</v>
          </cell>
          <cell r="T131">
            <v>1552.70943768557</v>
          </cell>
          <cell r="U131">
            <v>1403.2538101095899</v>
          </cell>
          <cell r="V131">
            <v>1336.7518391753699</v>
          </cell>
          <cell r="W131">
            <v>1190.3108494195901</v>
          </cell>
          <cell r="X131">
            <v>921.93291178143397</v>
          </cell>
          <cell r="Y131">
            <v>986.09706325356797</v>
          </cell>
          <cell r="Z131">
            <v>1218.8934498103899</v>
          </cell>
          <cell r="AA131">
            <v>1288.81042359156</v>
          </cell>
          <cell r="AB131">
            <v>1483.23544017629</v>
          </cell>
          <cell r="AC131">
            <v>1181.5466896721384</v>
          </cell>
        </row>
        <row r="132">
          <cell r="A132" t="str">
            <v>Peru</v>
          </cell>
          <cell r="B132">
            <v>1192.1429675936199</v>
          </cell>
          <cell r="C132">
            <v>1405.2659422673601</v>
          </cell>
          <cell r="D132">
            <v>1363.70072124121</v>
          </cell>
          <cell r="E132">
            <v>1035.44939758853</v>
          </cell>
          <cell r="F132">
            <v>1042.6748799093</v>
          </cell>
          <cell r="G132">
            <v>881.80357361404299</v>
          </cell>
          <cell r="H132">
            <v>1293.3628429998801</v>
          </cell>
          <cell r="I132">
            <v>2088.50320667494</v>
          </cell>
          <cell r="J132">
            <v>1616.58514539199</v>
          </cell>
          <cell r="K132">
            <v>1953.2084034629099</v>
          </cell>
          <cell r="L132">
            <v>1331.9838539114701</v>
          </cell>
          <cell r="M132">
            <v>1557.5119301668999</v>
          </cell>
          <cell r="N132">
            <v>1588.29686409379</v>
          </cell>
          <cell r="O132">
            <v>1512.63849185762</v>
          </cell>
          <cell r="P132">
            <v>1951.3004223836001</v>
          </cell>
          <cell r="Q132">
            <v>2296.3034052601001</v>
          </cell>
          <cell r="R132">
            <v>2355.4242183976098</v>
          </cell>
          <cell r="S132">
            <v>2454.7507764089</v>
          </cell>
          <cell r="T132">
            <v>2321.5866178015599</v>
          </cell>
          <cell r="U132">
            <v>2076.8094415403898</v>
          </cell>
          <cell r="V132">
            <v>2115.3683679866899</v>
          </cell>
          <cell r="W132">
            <v>2106.9834563171298</v>
          </cell>
          <cell r="X132">
            <v>2194.4196493212498</v>
          </cell>
          <cell r="Y132">
            <v>2329.5641543547799</v>
          </cell>
          <cell r="Z132">
            <v>2598.9929507561501</v>
          </cell>
          <cell r="AA132">
            <v>2916.8518077526001</v>
          </cell>
          <cell r="AB132">
            <v>3374.3695154639699</v>
          </cell>
          <cell r="AC132">
            <v>2586.863588994313</v>
          </cell>
        </row>
        <row r="133">
          <cell r="A133" t="str">
            <v>Philippines</v>
          </cell>
          <cell r="B133">
            <v>671.57280633986602</v>
          </cell>
          <cell r="C133">
            <v>719.55273571973703</v>
          </cell>
          <cell r="D133">
            <v>731.393483149811</v>
          </cell>
          <cell r="E133">
            <v>637.958693299782</v>
          </cell>
          <cell r="F133">
            <v>588.72503465191096</v>
          </cell>
          <cell r="G133">
            <v>562.17792674926602</v>
          </cell>
          <cell r="H133">
            <v>533.36361214657995</v>
          </cell>
          <cell r="I133">
            <v>578.32699109221699</v>
          </cell>
          <cell r="J133">
            <v>645.40866201157496</v>
          </cell>
          <cell r="K133">
            <v>709.60377917406197</v>
          </cell>
          <cell r="L133">
            <v>718.11374319198001</v>
          </cell>
          <cell r="M133">
            <v>719.38438387884298</v>
          </cell>
          <cell r="N133">
            <v>822.69464163971804</v>
          </cell>
          <cell r="O133">
            <v>825.01188418828599</v>
          </cell>
          <cell r="P133">
            <v>949.208731443131</v>
          </cell>
          <cell r="Q133">
            <v>1104.9845399124699</v>
          </cell>
          <cell r="R133">
            <v>1206.13555796369</v>
          </cell>
          <cell r="S133">
            <v>1170.31752321405</v>
          </cell>
          <cell r="T133">
            <v>910.43579284670705</v>
          </cell>
          <cell r="U133">
            <v>1018.88180329855</v>
          </cell>
          <cell r="V133">
            <v>994.29076447950501</v>
          </cell>
          <cell r="W133">
            <v>913.89972382304404</v>
          </cell>
          <cell r="X133">
            <v>966.17631180235799</v>
          </cell>
          <cell r="Y133">
            <v>982.14767669290802</v>
          </cell>
          <cell r="Z133">
            <v>1037.61499455081</v>
          </cell>
          <cell r="AA133">
            <v>1153.7818143127399</v>
          </cell>
          <cell r="AB133">
            <v>1344.57719729204</v>
          </cell>
          <cell r="AC133">
            <v>1066.3662864123166</v>
          </cell>
        </row>
        <row r="134">
          <cell r="A134" t="str">
            <v>Poland</v>
          </cell>
          <cell r="B134">
            <v>1591.31613864317</v>
          </cell>
          <cell r="C134">
            <v>1494.3382393905199</v>
          </cell>
          <cell r="D134">
            <v>1799.2458405201</v>
          </cell>
          <cell r="E134">
            <v>2052.14711137221</v>
          </cell>
          <cell r="F134">
            <v>2037.264261536</v>
          </cell>
          <cell r="G134">
            <v>1895.37372725108</v>
          </cell>
          <cell r="H134">
            <v>1960.9442175711199</v>
          </cell>
          <cell r="I134">
            <v>1687.17386431506</v>
          </cell>
          <cell r="J134">
            <v>1815.1369080125</v>
          </cell>
          <cell r="K134">
            <v>1767.9464815532599</v>
          </cell>
          <cell r="L134">
            <v>1625.2370555657999</v>
          </cell>
          <cell r="M134">
            <v>2100.5612502819599</v>
          </cell>
          <cell r="N134">
            <v>2310.2312264428901</v>
          </cell>
          <cell r="O134">
            <v>2346.2414817653898</v>
          </cell>
          <cell r="P134">
            <v>2686.4066115713299</v>
          </cell>
          <cell r="Q134">
            <v>3603.9640517031398</v>
          </cell>
          <cell r="R134">
            <v>4056.0108453819398</v>
          </cell>
          <cell r="S134">
            <v>4064.2428966843499</v>
          </cell>
          <cell r="T134">
            <v>4448.5328455071904</v>
          </cell>
          <cell r="U134">
            <v>4344.0325218401204</v>
          </cell>
          <cell r="V134">
            <v>4455.1957595815602</v>
          </cell>
          <cell r="W134">
            <v>4976.2799174699003</v>
          </cell>
          <cell r="X134">
            <v>5179.8910467053402</v>
          </cell>
          <cell r="Y134">
            <v>5668.0303752488799</v>
          </cell>
          <cell r="Z134">
            <v>6617.4228137042001</v>
          </cell>
          <cell r="AA134">
            <v>7943.3394022515804</v>
          </cell>
          <cell r="AB134">
            <v>8890.2388455214204</v>
          </cell>
          <cell r="AC134">
            <v>6545.8670668168879</v>
          </cell>
        </row>
        <row r="135">
          <cell r="A135" t="str">
            <v>Portugal</v>
          </cell>
          <cell r="B135">
            <v>3191.6529166638702</v>
          </cell>
          <cell r="C135">
            <v>3149.8379049912201</v>
          </cell>
          <cell r="D135">
            <v>2975.3898336704101</v>
          </cell>
          <cell r="E135">
            <v>2736.0083105491899</v>
          </cell>
          <cell r="F135">
            <v>2506.76658277353</v>
          </cell>
          <cell r="G135">
            <v>2627.7193960384202</v>
          </cell>
          <cell r="H135">
            <v>3654.3488840752698</v>
          </cell>
          <cell r="I135">
            <v>4572.7287829810402</v>
          </cell>
          <cell r="J135">
            <v>5325.1452821191297</v>
          </cell>
          <cell r="K135">
            <v>5765.5297548563303</v>
          </cell>
          <cell r="L135">
            <v>7690.9788799735798</v>
          </cell>
          <cell r="M135">
            <v>8715.2965899155006</v>
          </cell>
          <cell r="N135">
            <v>10476.462705628899</v>
          </cell>
          <cell r="O135">
            <v>9197.3325039368192</v>
          </cell>
          <cell r="P135">
            <v>9618.0780969214393</v>
          </cell>
          <cell r="Q135">
            <v>11391.9745540558</v>
          </cell>
          <cell r="R135">
            <v>11843.867487342</v>
          </cell>
          <cell r="S135">
            <v>11261.485162524799</v>
          </cell>
          <cell r="T135">
            <v>11884.315946610601</v>
          </cell>
          <cell r="U135">
            <v>12185.187848366</v>
          </cell>
          <cell r="V135">
            <v>11051.364843227901</v>
          </cell>
          <cell r="W135">
            <v>11250.236322183</v>
          </cell>
          <cell r="X135">
            <v>12339.417947805199</v>
          </cell>
          <cell r="Y135">
            <v>15003.3876433926</v>
          </cell>
          <cell r="Z135">
            <v>17069.7019235222</v>
          </cell>
          <cell r="AA135">
            <v>17597.563066666</v>
          </cell>
          <cell r="AB135">
            <v>18464.891534128401</v>
          </cell>
          <cell r="AC135">
            <v>15287.533072949567</v>
          </cell>
        </row>
        <row r="136">
          <cell r="A136" t="str">
            <v>Qatar</v>
          </cell>
          <cell r="B136">
            <v>32621.527182637601</v>
          </cell>
          <cell r="C136">
            <v>33312.555727021499</v>
          </cell>
          <cell r="D136">
            <v>27131.084501361602</v>
          </cell>
          <cell r="E136">
            <v>21558.607825031901</v>
          </cell>
          <cell r="F136">
            <v>20951.236924123099</v>
          </cell>
          <cell r="G136">
            <v>18555.336288600902</v>
          </cell>
          <cell r="H136">
            <v>13943.6626330951</v>
          </cell>
          <cell r="I136">
            <v>14097.861570732801</v>
          </cell>
          <cell r="J136">
            <v>12997.0042965353</v>
          </cell>
          <cell r="K136">
            <v>13219.7799522521</v>
          </cell>
          <cell r="L136">
            <v>15144.9373671596</v>
          </cell>
          <cell r="M136">
            <v>13523.6080226257</v>
          </cell>
          <cell r="N136">
            <v>14345.5044017896</v>
          </cell>
          <cell r="O136">
            <v>12779.631083202499</v>
          </cell>
          <cell r="P136">
            <v>12499.068727882301</v>
          </cell>
          <cell r="Q136">
            <v>15956.6903684551</v>
          </cell>
          <cell r="R136">
            <v>17421.8089602705</v>
          </cell>
          <cell r="S136">
            <v>21642.345639564199</v>
          </cell>
          <cell r="T136">
            <v>18523.732657926401</v>
          </cell>
          <cell r="U136">
            <v>21106.416565132298</v>
          </cell>
          <cell r="V136">
            <v>28519.062507880699</v>
          </cell>
          <cell r="W136">
            <v>27030.272431645699</v>
          </cell>
          <cell r="X136">
            <v>28354.795567809499</v>
          </cell>
          <cell r="Y136">
            <v>32787.553616068799</v>
          </cell>
          <cell r="Z136">
            <v>41949.310276814002</v>
          </cell>
          <cell r="AA136">
            <v>53332.904733205702</v>
          </cell>
          <cell r="AB136">
            <v>62914.382753284903</v>
          </cell>
          <cell r="AC136">
            <v>41061.536563138106</v>
          </cell>
        </row>
        <row r="137">
          <cell r="A137" t="str">
            <v>Romania</v>
          </cell>
          <cell r="B137">
            <v>2053.5251773325799</v>
          </cell>
          <cell r="C137">
            <v>2452.0770023147202</v>
          </cell>
          <cell r="D137">
            <v>2442.92967548653</v>
          </cell>
          <cell r="E137">
            <v>2126.65307989146</v>
          </cell>
          <cell r="F137">
            <v>1711.5059020695401</v>
          </cell>
          <cell r="G137">
            <v>2098.39461939392</v>
          </cell>
          <cell r="H137">
            <v>2272.4960669828001</v>
          </cell>
          <cell r="I137">
            <v>2527.1647822279301</v>
          </cell>
          <cell r="J137">
            <v>2599.0773093733001</v>
          </cell>
          <cell r="K137">
            <v>2313.02320274873</v>
          </cell>
          <cell r="L137">
            <v>1648.13822463883</v>
          </cell>
          <cell r="M137">
            <v>1278.4969258787401</v>
          </cell>
          <cell r="N137">
            <v>848.17620655126905</v>
          </cell>
          <cell r="O137">
            <v>1148.1399198937399</v>
          </cell>
          <cell r="P137">
            <v>1318.0377645379899</v>
          </cell>
          <cell r="Q137">
            <v>1564.19841641525</v>
          </cell>
          <cell r="R137">
            <v>1565.7256747850399</v>
          </cell>
          <cell r="S137">
            <v>1566.90760666187</v>
          </cell>
          <cell r="T137">
            <v>1885.61300626308</v>
          </cell>
          <cell r="U137">
            <v>1608.2086000797799</v>
          </cell>
          <cell r="V137">
            <v>1675.64722722745</v>
          </cell>
          <cell r="W137">
            <v>1824.6331044553301</v>
          </cell>
          <cell r="X137">
            <v>2088.41527261376</v>
          </cell>
          <cell r="Y137">
            <v>2721.4568124566899</v>
          </cell>
          <cell r="Z137">
            <v>3464.3050884889699</v>
          </cell>
          <cell r="AA137">
            <v>4539.2009439089597</v>
          </cell>
          <cell r="AB137">
            <v>5633.3646004273996</v>
          </cell>
          <cell r="AC137">
            <v>3378.5626370585182</v>
          </cell>
        </row>
        <row r="138">
          <cell r="A138" t="str">
            <v>Russian Federation</v>
          </cell>
          <cell r="B138" t="str">
            <v>..</v>
          </cell>
          <cell r="C138" t="str">
            <v>..</v>
          </cell>
          <cell r="D138" t="str">
            <v>..</v>
          </cell>
          <cell r="E138" t="str">
            <v>..</v>
          </cell>
          <cell r="F138" t="str">
            <v>..</v>
          </cell>
          <cell r="G138" t="str">
            <v>..</v>
          </cell>
          <cell r="H138" t="str">
            <v>..</v>
          </cell>
          <cell r="I138" t="str">
            <v>..</v>
          </cell>
          <cell r="J138" t="str">
            <v>..</v>
          </cell>
          <cell r="K138" t="str">
            <v>..</v>
          </cell>
          <cell r="L138" t="str">
            <v>..</v>
          </cell>
          <cell r="M138" t="str">
            <v>..</v>
          </cell>
          <cell r="N138">
            <v>576.24116325565501</v>
          </cell>
          <cell r="O138">
            <v>1237.0513129931201</v>
          </cell>
          <cell r="P138">
            <v>1865.9120002878201</v>
          </cell>
          <cell r="Q138">
            <v>2112.2032938912198</v>
          </cell>
          <cell r="R138">
            <v>2641.7723657166998</v>
          </cell>
          <cell r="S138">
            <v>2736.1243815448302</v>
          </cell>
          <cell r="T138">
            <v>1833.81453104664</v>
          </cell>
          <cell r="U138">
            <v>1328.1809411690001</v>
          </cell>
          <cell r="V138">
            <v>1767.8802918004301</v>
          </cell>
          <cell r="W138">
            <v>2095.5787472241</v>
          </cell>
          <cell r="X138">
            <v>2379.3796286789002</v>
          </cell>
          <cell r="Y138">
            <v>2975.3716134371198</v>
          </cell>
          <cell r="Z138">
            <v>4104.4444456417996</v>
          </cell>
          <cell r="AA138">
            <v>5323.1887495586998</v>
          </cell>
          <cell r="AB138">
            <v>6856.0814182841004</v>
          </cell>
          <cell r="AC138">
            <v>3955.674100470786</v>
          </cell>
        </row>
        <row r="139">
          <cell r="A139" t="str">
            <v>Rwanda</v>
          </cell>
          <cell r="B139">
            <v>253.896065415702</v>
          </cell>
          <cell r="C139">
            <v>277.98323523541097</v>
          </cell>
          <cell r="D139">
            <v>285.85930453786602</v>
          </cell>
          <cell r="E139">
            <v>294.23233147403602</v>
          </cell>
          <cell r="F139">
            <v>275.209848094172</v>
          </cell>
          <cell r="G139">
            <v>316.18496325007197</v>
          </cell>
          <cell r="H139">
            <v>346.251825591125</v>
          </cell>
          <cell r="I139">
            <v>371.51557922192097</v>
          </cell>
          <cell r="J139">
            <v>383.998631011881</v>
          </cell>
          <cell r="K139">
            <v>387.75517805588402</v>
          </cell>
          <cell r="L139">
            <v>362.23758593442</v>
          </cell>
          <cell r="M139">
            <v>259.25024988961502</v>
          </cell>
          <cell r="N139">
            <v>266.93719973828303</v>
          </cell>
          <cell r="O139">
            <v>259.11543048332101</v>
          </cell>
          <cell r="P139">
            <v>231.96092973301199</v>
          </cell>
          <cell r="Q139">
            <v>259.723740475098</v>
          </cell>
          <cell r="R139">
            <v>224.362030186824</v>
          </cell>
          <cell r="S139">
            <v>290.40086705017097</v>
          </cell>
          <cell r="T139">
            <v>298.277981603147</v>
          </cell>
          <cell r="U139">
            <v>269.61907577833603</v>
          </cell>
          <cell r="V139">
            <v>235.696054157688</v>
          </cell>
          <cell r="W139">
            <v>214.073868855233</v>
          </cell>
          <cell r="X139">
            <v>213.07824771731299</v>
          </cell>
          <cell r="Y139">
            <v>201.30589018353899</v>
          </cell>
          <cell r="Z139">
            <v>213.58555715940699</v>
          </cell>
          <cell r="AA139">
            <v>238.27921767018</v>
          </cell>
          <cell r="AB139">
            <v>260.53008068219998</v>
          </cell>
          <cell r="AC139">
            <v>223.47547704464532</v>
          </cell>
        </row>
        <row r="140">
          <cell r="A140" t="str">
            <v>Samoa</v>
          </cell>
          <cell r="B140">
            <v>673.43412334969196</v>
          </cell>
          <cell r="C140">
            <v>631.02612834070999</v>
          </cell>
          <cell r="D140">
            <v>645.79042780743703</v>
          </cell>
          <cell r="E140">
            <v>594.87555136220703</v>
          </cell>
          <cell r="F140">
            <v>574.60945148127701</v>
          </cell>
          <cell r="G140">
            <v>545.40269675163199</v>
          </cell>
          <cell r="H140">
            <v>576.26461589977703</v>
          </cell>
          <cell r="I140">
            <v>646.32200663278195</v>
          </cell>
          <cell r="J140">
            <v>717.40835165540602</v>
          </cell>
          <cell r="K140">
            <v>730.15276195311901</v>
          </cell>
          <cell r="L140">
            <v>935.42050606452199</v>
          </cell>
          <cell r="M140">
            <v>901.51599564404205</v>
          </cell>
          <cell r="N140">
            <v>981.30653209442505</v>
          </cell>
          <cell r="O140">
            <v>1003.29740475302</v>
          </cell>
          <cell r="P140">
            <v>794.30504995240199</v>
          </cell>
          <cell r="Q140">
            <v>1211.28564147458</v>
          </cell>
          <cell r="R140">
            <v>1285.7263322551601</v>
          </cell>
          <cell r="S140">
            <v>1389.17762587059</v>
          </cell>
          <cell r="T140">
            <v>1342.3586539072801</v>
          </cell>
          <cell r="U140">
            <v>1301.3765602486201</v>
          </cell>
          <cell r="V140">
            <v>1286.81680627584</v>
          </cell>
          <cell r="W140">
            <v>1331.9606039794701</v>
          </cell>
          <cell r="X140">
            <v>1457.2591146254399</v>
          </cell>
          <cell r="Y140">
            <v>1593.8149847510899</v>
          </cell>
          <cell r="Z140">
            <v>1709.29370575593</v>
          </cell>
          <cell r="AA140">
            <v>1853.3508436398399</v>
          </cell>
          <cell r="AB140">
            <v>1958.5796692203501</v>
          </cell>
          <cell r="AC140">
            <v>1650.7098203286866</v>
          </cell>
        </row>
        <row r="141">
          <cell r="A141" t="str">
            <v>Sao Tome and Principe</v>
          </cell>
          <cell r="B141">
            <v>438.50684706983901</v>
          </cell>
          <cell r="C141">
            <v>546.86097112526602</v>
          </cell>
          <cell r="D141">
            <v>565.89418793337495</v>
          </cell>
          <cell r="E141">
            <v>549.72550280436099</v>
          </cell>
          <cell r="F141">
            <v>496.44446189945199</v>
          </cell>
          <cell r="G141">
            <v>519.95557426796904</v>
          </cell>
          <cell r="H141">
            <v>625.57762936871802</v>
          </cell>
          <cell r="I141">
            <v>529.049078800742</v>
          </cell>
          <cell r="J141">
            <v>450.14951783971202</v>
          </cell>
          <cell r="K141">
            <v>411.62252982607498</v>
          </cell>
          <cell r="L141">
            <v>500.54712242627397</v>
          </cell>
          <cell r="M141">
            <v>481.44009598520898</v>
          </cell>
          <cell r="N141">
            <v>373.23311927385203</v>
          </cell>
          <cell r="O141">
            <v>380.33851218885297</v>
          </cell>
          <cell r="P141">
            <v>385.23197292074298</v>
          </cell>
          <cell r="Q141">
            <v>344.64015166816199</v>
          </cell>
          <cell r="R141">
            <v>331.805818780344</v>
          </cell>
          <cell r="S141">
            <v>317.19744431603101</v>
          </cell>
          <cell r="T141">
            <v>286.26507562664102</v>
          </cell>
          <cell r="U141">
            <v>323.89242873128597</v>
          </cell>
          <cell r="V141">
            <v>312.95922028662397</v>
          </cell>
          <cell r="W141">
            <v>315.85106931715501</v>
          </cell>
          <cell r="X141">
            <v>347.34682130127499</v>
          </cell>
          <cell r="Y141">
            <v>375.58078949541601</v>
          </cell>
          <cell r="Z141">
            <v>401.579808496113</v>
          </cell>
          <cell r="AA141">
            <v>439.267537094499</v>
          </cell>
          <cell r="AB141">
            <v>474.19951176678501</v>
          </cell>
          <cell r="AC141">
            <v>392.30425624520711</v>
          </cell>
        </row>
        <row r="142">
          <cell r="A142" t="str">
            <v>Saudi Arabia</v>
          </cell>
          <cell r="B142">
            <v>17627.978137001101</v>
          </cell>
          <cell r="C142">
            <v>18785.720949879498</v>
          </cell>
          <cell r="D142">
            <v>14879.408087980701</v>
          </cell>
          <cell r="E142">
            <v>11931.446642011</v>
          </cell>
          <cell r="F142">
            <v>10528.936366742</v>
          </cell>
          <cell r="G142">
            <v>8730.5972099784303</v>
          </cell>
          <cell r="H142">
            <v>6956.3554962695698</v>
          </cell>
          <cell r="I142">
            <v>6531.7170861962304</v>
          </cell>
          <cell r="J142">
            <v>6409.3009997353001</v>
          </cell>
          <cell r="K142">
            <v>6593.6693830593804</v>
          </cell>
          <cell r="L142">
            <v>7687.8277905761597</v>
          </cell>
          <cell r="M142">
            <v>8234.2098764915409</v>
          </cell>
          <cell r="N142">
            <v>8042.2912095890997</v>
          </cell>
          <cell r="O142">
            <v>7648.9918406512497</v>
          </cell>
          <cell r="P142">
            <v>7588.6323068246402</v>
          </cell>
          <cell r="Q142">
            <v>7855.1270043642198</v>
          </cell>
          <cell r="R142">
            <v>8489.5765610498001</v>
          </cell>
          <cell r="S142">
            <v>8667.0399311680394</v>
          </cell>
          <cell r="T142">
            <v>7483.8724102060296</v>
          </cell>
          <cell r="U142">
            <v>8059.2804698220998</v>
          </cell>
          <cell r="V142">
            <v>9216.3914466204296</v>
          </cell>
          <cell r="W142">
            <v>8736.40959263476</v>
          </cell>
          <cell r="X142">
            <v>8785.1316646923297</v>
          </cell>
          <cell r="Y142">
            <v>9758.0172684819099</v>
          </cell>
          <cell r="Z142">
            <v>11055.761020776599</v>
          </cell>
          <cell r="AA142">
            <v>13409.935007835</v>
          </cell>
          <cell r="AB142">
            <v>14714.6885976756</v>
          </cell>
          <cell r="AC142">
            <v>11076.657192016033</v>
          </cell>
        </row>
        <row r="143">
          <cell r="A143" t="str">
            <v>Senegal</v>
          </cell>
          <cell r="B143">
            <v>587.86201022013097</v>
          </cell>
          <cell r="C143">
            <v>518.91090385929795</v>
          </cell>
          <cell r="D143">
            <v>494.01509291217201</v>
          </cell>
          <cell r="E143">
            <v>428.28338309420798</v>
          </cell>
          <cell r="F143">
            <v>405.651771280996</v>
          </cell>
          <cell r="G143">
            <v>431.15359042571799</v>
          </cell>
          <cell r="H143">
            <v>591.77972100230704</v>
          </cell>
          <cell r="I143">
            <v>690.63146385611606</v>
          </cell>
          <cell r="J143">
            <v>662.64592646746303</v>
          </cell>
          <cell r="K143">
            <v>633.92660147139395</v>
          </cell>
          <cell r="L143">
            <v>716.60976164011902</v>
          </cell>
          <cell r="M143">
            <v>684.69227066977203</v>
          </cell>
          <cell r="N143">
            <v>712.32299076889399</v>
          </cell>
          <cell r="O143">
            <v>655.99449700752598</v>
          </cell>
          <cell r="P143">
            <v>436.31534299539999</v>
          </cell>
          <cell r="Q143">
            <v>534.97608871986802</v>
          </cell>
          <cell r="R143">
            <v>541.39901227616599</v>
          </cell>
          <cell r="S143">
            <v>486.79282654172499</v>
          </cell>
          <cell r="T143">
            <v>513.89960290654903</v>
          </cell>
          <cell r="U143">
            <v>510.42906320539697</v>
          </cell>
          <cell r="V143">
            <v>453.77656791380201</v>
          </cell>
          <cell r="W143">
            <v>460.64451290146798</v>
          </cell>
          <cell r="X143">
            <v>493.03166915057801</v>
          </cell>
          <cell r="Y143">
            <v>614.11850961837604</v>
          </cell>
          <cell r="Z143">
            <v>698.91682745230901</v>
          </cell>
          <cell r="AA143">
            <v>738.99119117451505</v>
          </cell>
          <cell r="AB143">
            <v>774.15209000523498</v>
          </cell>
          <cell r="AC143">
            <v>629.97580005041357</v>
          </cell>
        </row>
        <row r="144">
          <cell r="A144" t="str">
            <v>Serbia and Montenegro</v>
          </cell>
          <cell r="B144" t="str">
            <v>..</v>
          </cell>
          <cell r="C144" t="str">
            <v>..</v>
          </cell>
          <cell r="D144" t="str">
            <v>..</v>
          </cell>
          <cell r="E144" t="str">
            <v>..</v>
          </cell>
          <cell r="F144" t="str">
            <v>..</v>
          </cell>
          <cell r="G144" t="str">
            <v>..</v>
          </cell>
          <cell r="H144" t="str">
            <v>..</v>
          </cell>
          <cell r="I144" t="str">
            <v>..</v>
          </cell>
          <cell r="J144" t="str">
            <v>..</v>
          </cell>
          <cell r="K144" t="str">
            <v>..</v>
          </cell>
          <cell r="L144" t="str">
            <v>..</v>
          </cell>
          <cell r="M144" t="str">
            <v>..</v>
          </cell>
          <cell r="N144" t="str">
            <v>..</v>
          </cell>
          <cell r="O144" t="str">
            <v>..</v>
          </cell>
          <cell r="P144" t="str">
            <v>..</v>
          </cell>
          <cell r="Q144" t="str">
            <v>..</v>
          </cell>
          <cell r="R144" t="str">
            <v>..</v>
          </cell>
          <cell r="S144" t="str">
            <v>..</v>
          </cell>
          <cell r="T144">
            <v>2126.4784188932699</v>
          </cell>
          <cell r="U144">
            <v>1476.4383361581399</v>
          </cell>
          <cell r="V144">
            <v>1192.5109095687999</v>
          </cell>
          <cell r="W144">
            <v>1567.0877394786601</v>
          </cell>
          <cell r="X144">
            <v>2110.8541190967999</v>
          </cell>
          <cell r="Y144">
            <v>2718.9942503892698</v>
          </cell>
          <cell r="Z144">
            <v>3285.1912318534401</v>
          </cell>
          <cell r="AA144">
            <v>3511.2888494174899</v>
          </cell>
          <cell r="AB144">
            <v>4219.9754928924904</v>
          </cell>
          <cell r="AC144">
            <v>2902.2319471880251</v>
          </cell>
        </row>
        <row r="145">
          <cell r="A145" t="str">
            <v>Seychelles</v>
          </cell>
          <cell r="B145">
            <v>2326.8236814451502</v>
          </cell>
          <cell r="C145">
            <v>2392.24679915567</v>
          </cell>
          <cell r="D145">
            <v>2296.7191150697799</v>
          </cell>
          <cell r="E145">
            <v>2280.4655905487398</v>
          </cell>
          <cell r="F145">
            <v>2338.0646112709101</v>
          </cell>
          <cell r="G145">
            <v>2588.5648981853401</v>
          </cell>
          <cell r="H145">
            <v>3165.8925444349902</v>
          </cell>
          <cell r="I145">
            <v>3638.9933533961898</v>
          </cell>
          <cell r="J145">
            <v>4128.0927611778698</v>
          </cell>
          <cell r="K145">
            <v>4407.21395017741</v>
          </cell>
          <cell r="L145">
            <v>5302.8437271419798</v>
          </cell>
          <cell r="M145">
            <v>5314.6631281665896</v>
          </cell>
          <cell r="N145">
            <v>6128.3259197566804</v>
          </cell>
          <cell r="O145">
            <v>6559.1299939632399</v>
          </cell>
          <cell r="P145">
            <v>6555.3747469972604</v>
          </cell>
          <cell r="Q145">
            <v>6748.7893841400801</v>
          </cell>
          <cell r="R145">
            <v>6583.0685593598801</v>
          </cell>
          <cell r="S145">
            <v>7280.9292642454902</v>
          </cell>
          <cell r="T145">
            <v>7715.7837368435303</v>
          </cell>
          <cell r="U145">
            <v>8272.8112236777306</v>
          </cell>
          <cell r="V145">
            <v>8046.3505664115501</v>
          </cell>
          <cell r="W145">
            <v>8047.9265230027104</v>
          </cell>
          <cell r="X145">
            <v>8846.5363542762097</v>
          </cell>
          <cell r="Y145">
            <v>8776.3044177354896</v>
          </cell>
          <cell r="Z145">
            <v>8625.5561992333405</v>
          </cell>
          <cell r="AA145">
            <v>8899.0195046696099</v>
          </cell>
          <cell r="AB145">
            <v>9051.4516666956806</v>
          </cell>
          <cell r="AC145">
            <v>8707.7991109355062</v>
          </cell>
        </row>
        <row r="146">
          <cell r="A146" t="str">
            <v>Sierra Leone</v>
          </cell>
          <cell r="B146">
            <v>357.60614788256902</v>
          </cell>
          <cell r="C146">
            <v>374.11637834084098</v>
          </cell>
          <cell r="D146">
            <v>412.02253730005901</v>
          </cell>
          <cell r="E146">
            <v>349.98011850401701</v>
          </cell>
          <cell r="F146">
            <v>402.62548099654401</v>
          </cell>
          <cell r="G146">
            <v>335.93332084841597</v>
          </cell>
          <cell r="H146">
            <v>246.09063014831801</v>
          </cell>
          <cell r="I146">
            <v>209.792246401716</v>
          </cell>
          <cell r="J146">
            <v>336.70064860008802</v>
          </cell>
          <cell r="K146">
            <v>302.16545726788098</v>
          </cell>
          <cell r="L146">
            <v>162.41120530724299</v>
          </cell>
          <cell r="M146">
            <v>190.70783896670801</v>
          </cell>
          <cell r="N146">
            <v>162.285697325884</v>
          </cell>
          <cell r="O146">
            <v>178.80783724316601</v>
          </cell>
          <cell r="P146">
            <v>207.23878563225199</v>
          </cell>
          <cell r="Q146">
            <v>193.38221771445001</v>
          </cell>
          <cell r="R146">
            <v>218.31559000497899</v>
          </cell>
          <cell r="S146">
            <v>191.848014082682</v>
          </cell>
          <cell r="T146">
            <v>147.78839555800599</v>
          </cell>
          <cell r="U146">
            <v>143.26560040478901</v>
          </cell>
          <cell r="V146">
            <v>132.64354866716701</v>
          </cell>
          <cell r="W146">
            <v>163.801607721902</v>
          </cell>
          <cell r="X146">
            <v>185.44064884333301</v>
          </cell>
          <cell r="Y146">
            <v>191.419515980401</v>
          </cell>
          <cell r="Z146">
            <v>201.99576727645101</v>
          </cell>
          <cell r="AA146">
            <v>222.882402824297</v>
          </cell>
          <cell r="AB146">
            <v>253.79579656403601</v>
          </cell>
          <cell r="AC146">
            <v>203.2226232017367</v>
          </cell>
        </row>
        <row r="147">
          <cell r="A147" t="str">
            <v>Singapore</v>
          </cell>
          <cell r="B147">
            <v>4859.4580457145403</v>
          </cell>
          <cell r="C147">
            <v>5489.6954360346999</v>
          </cell>
          <cell r="D147">
            <v>5778.5750687773498</v>
          </cell>
          <cell r="E147">
            <v>6495.2095567814704</v>
          </cell>
          <cell r="F147">
            <v>6889.76135150346</v>
          </cell>
          <cell r="G147">
            <v>6484.73861463095</v>
          </cell>
          <cell r="H147">
            <v>6587.9439293722698</v>
          </cell>
          <cell r="I147">
            <v>7413.5101632596898</v>
          </cell>
          <cell r="J147">
            <v>8931.8793793040804</v>
          </cell>
          <cell r="K147">
            <v>10275.642960024699</v>
          </cell>
          <cell r="L147">
            <v>12090.9757125039</v>
          </cell>
          <cell r="M147">
            <v>13765.265077817699</v>
          </cell>
          <cell r="N147">
            <v>15381.606642921901</v>
          </cell>
          <cell r="O147">
            <v>17541.818936181699</v>
          </cell>
          <cell r="P147">
            <v>20659.418113807398</v>
          </cell>
          <cell r="Q147">
            <v>23907.879480353498</v>
          </cell>
          <cell r="R147">
            <v>25215.761127588099</v>
          </cell>
          <cell r="S147">
            <v>25269.594813506799</v>
          </cell>
          <cell r="T147">
            <v>21009.3267492749</v>
          </cell>
          <cell r="U147">
            <v>20909.35851152</v>
          </cell>
          <cell r="V147">
            <v>23077.089161315998</v>
          </cell>
          <cell r="W147">
            <v>20692.440569224502</v>
          </cell>
          <cell r="X147">
            <v>21112.958552133601</v>
          </cell>
          <cell r="Y147">
            <v>22065.819435969599</v>
          </cell>
          <cell r="Z147">
            <v>25329.6909670436</v>
          </cell>
          <cell r="AA147">
            <v>26879.154354576702</v>
          </cell>
          <cell r="AB147">
            <v>29917.2004928932</v>
          </cell>
          <cell r="AC147">
            <v>24332.87739530687</v>
          </cell>
        </row>
        <row r="148">
          <cell r="A148" t="str">
            <v>Slovak Republic</v>
          </cell>
          <cell r="B148">
            <v>8150.5246757920004</v>
          </cell>
          <cell r="C148">
            <v>8579.3409882354408</v>
          </cell>
          <cell r="D148">
            <v>8560.4675346998301</v>
          </cell>
          <cell r="E148">
            <v>8417.6078854174903</v>
          </cell>
          <cell r="F148">
            <v>7580.0592570570298</v>
          </cell>
          <cell r="G148">
            <v>7582.4692684450602</v>
          </cell>
          <cell r="H148">
            <v>8851.3820705395192</v>
          </cell>
          <cell r="I148">
            <v>9882.5427660144196</v>
          </cell>
          <cell r="J148">
            <v>9760.6106252473492</v>
          </cell>
          <cell r="K148">
            <v>9517.2934987150693</v>
          </cell>
          <cell r="L148">
            <v>8581.3245740153106</v>
          </cell>
          <cell r="M148">
            <v>6308.6718097200101</v>
          </cell>
          <cell r="N148">
            <v>2224.1487009282</v>
          </cell>
          <cell r="O148">
            <v>2518.6624630006299</v>
          </cell>
          <cell r="P148">
            <v>2897.6167849898902</v>
          </cell>
          <cell r="Q148">
            <v>3683.0912909642202</v>
          </cell>
          <cell r="R148">
            <v>3989.5111458146498</v>
          </cell>
          <cell r="S148">
            <v>4017.2378665695701</v>
          </cell>
          <cell r="T148">
            <v>4169.5592883846402</v>
          </cell>
          <cell r="U148">
            <v>3823.8638737689898</v>
          </cell>
          <cell r="V148">
            <v>3781.4841181351999</v>
          </cell>
          <cell r="W148">
            <v>3914.5779035619998</v>
          </cell>
          <cell r="X148">
            <v>4543.8636608383304</v>
          </cell>
          <cell r="Y148">
            <v>6111.02805931276</v>
          </cell>
          <cell r="Z148">
            <v>7773.4984075659304</v>
          </cell>
          <cell r="AA148">
            <v>8769.4376711783898</v>
          </cell>
          <cell r="AB148">
            <v>10157.962535119401</v>
          </cell>
          <cell r="AC148">
            <v>6878.3947062628022</v>
          </cell>
        </row>
        <row r="149">
          <cell r="A149" t="str">
            <v>Slovenia</v>
          </cell>
          <cell r="B149">
            <v>3921.6486458894601</v>
          </cell>
          <cell r="C149">
            <v>3836.3774104884401</v>
          </cell>
          <cell r="D149">
            <v>3312.53508543511</v>
          </cell>
          <cell r="E149">
            <v>2437.46451206335</v>
          </cell>
          <cell r="F149">
            <v>2324.6469046482498</v>
          </cell>
          <cell r="G149">
            <v>2340.62336212944</v>
          </cell>
          <cell r="H149">
            <v>3241.4381786272602</v>
          </cell>
          <cell r="I149">
            <v>3702.9382770477901</v>
          </cell>
          <cell r="J149">
            <v>3294.4774455939901</v>
          </cell>
          <cell r="K149">
            <v>5283.51191841748</v>
          </cell>
          <cell r="L149">
            <v>8449.0375226635097</v>
          </cell>
          <cell r="M149">
            <v>14292.152703240101</v>
          </cell>
          <cell r="N149">
            <v>14327.9873964574</v>
          </cell>
          <cell r="O149">
            <v>12423.284673890301</v>
          </cell>
          <cell r="P149">
            <v>12587.2411260913</v>
          </cell>
          <cell r="Q149">
            <v>15976.572720938801</v>
          </cell>
          <cell r="R149">
            <v>14570.4466038965</v>
          </cell>
          <cell r="S149">
            <v>13222.896916850001</v>
          </cell>
          <cell r="T149">
            <v>13694.0779702572</v>
          </cell>
          <cell r="U149">
            <v>13458.673800824699</v>
          </cell>
          <cell r="V149">
            <v>11400.2775961852</v>
          </cell>
          <cell r="W149">
            <v>10953.062773424799</v>
          </cell>
          <cell r="X149">
            <v>11861.242502412601</v>
          </cell>
          <cell r="Y149">
            <v>14435.116703534301</v>
          </cell>
          <cell r="Z149">
            <v>16388.9867860782</v>
          </cell>
          <cell r="AA149">
            <v>17174.842954072999</v>
          </cell>
          <cell r="AB149">
            <v>18609.739067191502</v>
          </cell>
          <cell r="AC149">
            <v>14903.831797785735</v>
          </cell>
        </row>
        <row r="150">
          <cell r="A150" t="str">
            <v>Solomon Islands</v>
          </cell>
          <cell r="B150">
            <v>770.00502665695899</v>
          </cell>
          <cell r="C150">
            <v>815.89917756016098</v>
          </cell>
          <cell r="D150">
            <v>778.47906133194499</v>
          </cell>
          <cell r="E150">
            <v>702.08321060981598</v>
          </cell>
          <cell r="F150">
            <v>641.25099056571901</v>
          </cell>
          <cell r="G150">
            <v>545.23197156671597</v>
          </cell>
          <cell r="H150">
            <v>447.65534921223502</v>
          </cell>
          <cell r="I150">
            <v>525.71019353458803</v>
          </cell>
          <cell r="J150">
            <v>560.21249170153601</v>
          </cell>
          <cell r="K150">
            <v>515.95373488750499</v>
          </cell>
          <cell r="L150">
            <v>626.50253327899202</v>
          </cell>
          <cell r="M150">
            <v>644.18923904591099</v>
          </cell>
          <cell r="N150">
            <v>759.02463587203101</v>
          </cell>
          <cell r="O150">
            <v>798.15311288994701</v>
          </cell>
          <cell r="P150">
            <v>853.903914861148</v>
          </cell>
          <cell r="Q150">
            <v>928.86400036900295</v>
          </cell>
          <cell r="R150">
            <v>989.22754434330398</v>
          </cell>
          <cell r="S150">
            <v>1009.89889998629</v>
          </cell>
          <cell r="T150">
            <v>815.99833566705104</v>
          </cell>
          <cell r="U150">
            <v>813.17412827426995</v>
          </cell>
          <cell r="V150">
            <v>714.39970485181505</v>
          </cell>
          <cell r="W150">
            <v>636.55234382643403</v>
          </cell>
          <cell r="X150">
            <v>514.37154904225395</v>
          </cell>
          <cell r="Y150">
            <v>508.483085425328</v>
          </cell>
          <cell r="Z150">
            <v>566.35408502807002</v>
          </cell>
          <cell r="AA150">
            <v>611.14647239437704</v>
          </cell>
          <cell r="AB150">
            <v>648.86700882616697</v>
          </cell>
          <cell r="AC150">
            <v>580.96242409043828</v>
          </cell>
        </row>
        <row r="151">
          <cell r="A151" t="str">
            <v>Somalia</v>
          </cell>
          <cell r="B151" t="str">
            <v>..</v>
          </cell>
          <cell r="C151" t="str">
            <v>..</v>
          </cell>
          <cell r="D151" t="str">
            <v>..</v>
          </cell>
          <cell r="E151" t="str">
            <v>..</v>
          </cell>
          <cell r="F151" t="str">
            <v>..</v>
          </cell>
          <cell r="G151" t="str">
            <v>..</v>
          </cell>
          <cell r="H151" t="str">
            <v>..</v>
          </cell>
          <cell r="I151" t="str">
            <v>..</v>
          </cell>
          <cell r="J151" t="str">
            <v>..</v>
          </cell>
          <cell r="K151" t="str">
            <v>..</v>
          </cell>
          <cell r="L151" t="str">
            <v>..</v>
          </cell>
          <cell r="M151" t="str">
            <v>..</v>
          </cell>
          <cell r="N151" t="str">
            <v>..</v>
          </cell>
          <cell r="O151" t="str">
            <v>..</v>
          </cell>
          <cell r="P151" t="str">
            <v>..</v>
          </cell>
          <cell r="Q151" t="str">
            <v>..</v>
          </cell>
          <cell r="R151" t="str">
            <v>..</v>
          </cell>
          <cell r="S151" t="str">
            <v>..</v>
          </cell>
          <cell r="T151" t="str">
            <v>..</v>
          </cell>
          <cell r="U151" t="str">
            <v>..</v>
          </cell>
          <cell r="V151" t="str">
            <v>..</v>
          </cell>
          <cell r="W151" t="str">
            <v>..</v>
          </cell>
          <cell r="X151" t="str">
            <v>..</v>
          </cell>
          <cell r="Y151" t="str">
            <v>..</v>
          </cell>
          <cell r="Z151" t="str">
            <v>..</v>
          </cell>
          <cell r="AA151" t="str">
            <v>..</v>
          </cell>
          <cell r="AB151" t="str">
            <v>..</v>
          </cell>
          <cell r="AC151" t="str">
            <v/>
          </cell>
        </row>
        <row r="152">
          <cell r="A152" t="str">
            <v>South Africa</v>
          </cell>
          <cell r="B152">
            <v>2764.1374389839398</v>
          </cell>
          <cell r="C152">
            <v>2771.0717481044398</v>
          </cell>
          <cell r="D152">
            <v>2477.9902120417901</v>
          </cell>
          <cell r="E152">
            <v>2694.5185888331498</v>
          </cell>
          <cell r="F152">
            <v>2325.9876722878098</v>
          </cell>
          <cell r="G152">
            <v>1735.62336694847</v>
          </cell>
          <cell r="H152">
            <v>1937.5431887927</v>
          </cell>
          <cell r="I152">
            <v>2485.03975160034</v>
          </cell>
          <cell r="J152">
            <v>2614.3565257597202</v>
          </cell>
          <cell r="K152">
            <v>2662.2419277722902</v>
          </cell>
          <cell r="L152">
            <v>3039.4441656897402</v>
          </cell>
          <cell r="M152">
            <v>3192.04878694334</v>
          </cell>
          <cell r="N152">
            <v>3389.8487050150702</v>
          </cell>
          <cell r="O152">
            <v>3315.64245202249</v>
          </cell>
          <cell r="P152">
            <v>3382.2437053716399</v>
          </cell>
          <cell r="Q152">
            <v>3684.8384101360598</v>
          </cell>
          <cell r="R152">
            <v>3439.2499251312402</v>
          </cell>
          <cell r="S152">
            <v>3495.0687830552101</v>
          </cell>
          <cell r="T152">
            <v>3100.0505410767701</v>
          </cell>
          <cell r="U152">
            <v>3029.0609616828901</v>
          </cell>
          <cell r="V152">
            <v>2986.4471591200399</v>
          </cell>
          <cell r="W152">
            <v>2632.8294334147099</v>
          </cell>
          <cell r="X152">
            <v>2440.2304754218699</v>
          </cell>
          <cell r="Y152">
            <v>3622.1520682492701</v>
          </cell>
          <cell r="Z152">
            <v>4665.6981779053303</v>
          </cell>
          <cell r="AA152">
            <v>5159.7933020243499</v>
          </cell>
          <cell r="AB152">
            <v>5384.0454852252196</v>
          </cell>
          <cell r="AC152">
            <v>3984.1248237067916</v>
          </cell>
        </row>
        <row r="153">
          <cell r="A153" t="str">
            <v>Spain</v>
          </cell>
          <cell r="B153">
            <v>6025.4492492689496</v>
          </cell>
          <cell r="C153">
            <v>5242.2034782793298</v>
          </cell>
          <cell r="D153">
            <v>5040.5170414493996</v>
          </cell>
          <cell r="E153">
            <v>4382.9979593416401</v>
          </cell>
          <cell r="F153">
            <v>4369.4065386032198</v>
          </cell>
          <cell r="G153">
            <v>4579.1373850324999</v>
          </cell>
          <cell r="H153">
            <v>6326.8733604080599</v>
          </cell>
          <cell r="I153">
            <v>8002.9172427950698</v>
          </cell>
          <cell r="J153">
            <v>9393.7617611360292</v>
          </cell>
          <cell r="K153">
            <v>10336.312391838501</v>
          </cell>
          <cell r="L153">
            <v>13381.344197520601</v>
          </cell>
          <cell r="M153">
            <v>14382.0868312003</v>
          </cell>
          <cell r="N153">
            <v>15695.2276926098</v>
          </cell>
          <cell r="O153">
            <v>13111.017366399399</v>
          </cell>
          <cell r="P153">
            <v>13155.125299972</v>
          </cell>
          <cell r="Q153">
            <v>15213.409433266101</v>
          </cell>
          <cell r="R153">
            <v>15827.605843523001</v>
          </cell>
          <cell r="S153">
            <v>14426.366115827799</v>
          </cell>
          <cell r="T153">
            <v>15096.101539646799</v>
          </cell>
          <cell r="U153">
            <v>15389.556775773701</v>
          </cell>
          <cell r="V153">
            <v>14379.7446588944</v>
          </cell>
          <cell r="W153">
            <v>14966.1486543592</v>
          </cell>
          <cell r="X153">
            <v>16693.1164782245</v>
          </cell>
          <cell r="Y153">
            <v>21067.66494187</v>
          </cell>
          <cell r="Z153">
            <v>24467.119237867701</v>
          </cell>
          <cell r="AA153">
            <v>25997.045433352199</v>
          </cell>
          <cell r="AB153">
            <v>27767.191835859699</v>
          </cell>
          <cell r="AC153">
            <v>21826.381096922221</v>
          </cell>
        </row>
        <row r="154">
          <cell r="A154" t="str">
            <v>Sri Lanka</v>
          </cell>
          <cell r="B154">
            <v>274.04471166186499</v>
          </cell>
          <cell r="C154">
            <v>298.426431896103</v>
          </cell>
          <cell r="D154">
            <v>318.175170995342</v>
          </cell>
          <cell r="E154">
            <v>339.50413377181599</v>
          </cell>
          <cell r="F154">
            <v>393.72790867834101</v>
          </cell>
          <cell r="G154">
            <v>385.68238039067899</v>
          </cell>
          <cell r="H154">
            <v>409.27084508582402</v>
          </cell>
          <cell r="I154">
            <v>421.98327624207502</v>
          </cell>
          <cell r="J154">
            <v>436.673232560543</v>
          </cell>
          <cell r="K154">
            <v>433.93814800304301</v>
          </cell>
          <cell r="L154">
            <v>493.75830738335401</v>
          </cell>
          <cell r="M154">
            <v>547.18119265828602</v>
          </cell>
          <cell r="N154">
            <v>583.43422845559598</v>
          </cell>
          <cell r="O154">
            <v>613.54396987080895</v>
          </cell>
          <cell r="P154">
            <v>685.38754502999802</v>
          </cell>
          <cell r="Q154">
            <v>754.01004322606695</v>
          </cell>
          <cell r="R154">
            <v>794.58977967395401</v>
          </cell>
          <cell r="S154">
            <v>852.48857699819598</v>
          </cell>
          <cell r="T154">
            <v>880.67710325528606</v>
          </cell>
          <cell r="U154">
            <v>859.91599972551899</v>
          </cell>
          <cell r="V154">
            <v>884.38093876266896</v>
          </cell>
          <cell r="W154">
            <v>840.576956411075</v>
          </cell>
          <cell r="X154">
            <v>870.00466579371596</v>
          </cell>
          <cell r="Y154">
            <v>948.76463224959798</v>
          </cell>
          <cell r="Z154">
            <v>1031.4260871886599</v>
          </cell>
          <cell r="AA154">
            <v>1199.5496610294599</v>
          </cell>
          <cell r="AB154">
            <v>1355.0927674296699</v>
          </cell>
          <cell r="AC154">
            <v>1040.9024616836964</v>
          </cell>
        </row>
        <row r="155">
          <cell r="A155" t="str">
            <v>St. Kitts and Nevis</v>
          </cell>
          <cell r="B155">
            <v>1085.69995629651</v>
          </cell>
          <cell r="C155">
            <v>1256.4374349086299</v>
          </cell>
          <cell r="D155">
            <v>1417.6004562222199</v>
          </cell>
          <cell r="E155">
            <v>1194.19057350394</v>
          </cell>
          <cell r="F155">
            <v>1402.51259342404</v>
          </cell>
          <cell r="G155">
            <v>1577.30498700719</v>
          </cell>
          <cell r="H155">
            <v>1875.1034351688099</v>
          </cell>
          <cell r="I155">
            <v>2169.9996870098498</v>
          </cell>
          <cell r="J155">
            <v>2599.2485278070699</v>
          </cell>
          <cell r="K155">
            <v>3504.2507483996301</v>
          </cell>
          <cell r="L155">
            <v>3893.42239106234</v>
          </cell>
          <cell r="M155">
            <v>3990.6217155792701</v>
          </cell>
          <cell r="N155">
            <v>4345.6860943356496</v>
          </cell>
          <cell r="O155">
            <v>4660.4807730800503</v>
          </cell>
          <cell r="P155">
            <v>5136.0975781331099</v>
          </cell>
          <cell r="Q155">
            <v>5298.2983672868604</v>
          </cell>
          <cell r="R155">
            <v>5640.5691832400698</v>
          </cell>
          <cell r="S155">
            <v>6343.4439769842002</v>
          </cell>
          <cell r="T155">
            <v>6686.1239834716298</v>
          </cell>
          <cell r="U155">
            <v>7172.7797025262098</v>
          </cell>
          <cell r="V155">
            <v>7810.6402923921196</v>
          </cell>
          <cell r="W155">
            <v>8211.58223492668</v>
          </cell>
          <cell r="X155">
            <v>8490.3448416270803</v>
          </cell>
          <cell r="Y155">
            <v>8773.0128826019209</v>
          </cell>
          <cell r="Z155">
            <v>9733.7143761002299</v>
          </cell>
          <cell r="AA155">
            <v>10636.946533333999</v>
          </cell>
          <cell r="AB155">
            <v>11741.396238216499</v>
          </cell>
          <cell r="AC155">
            <v>9597.8328511344007</v>
          </cell>
        </row>
        <row r="156">
          <cell r="A156" t="str">
            <v>St. Lucia</v>
          </cell>
          <cell r="B156">
            <v>1155.0526820167699</v>
          </cell>
          <cell r="C156">
            <v>1297.3695325327899</v>
          </cell>
          <cell r="D156">
            <v>1203.02125865671</v>
          </cell>
          <cell r="E156">
            <v>1276.1374220632299</v>
          </cell>
          <cell r="F156">
            <v>1602.9583017062801</v>
          </cell>
          <cell r="G156">
            <v>1786.1001730186199</v>
          </cell>
          <cell r="H156">
            <v>2133.1580422123102</v>
          </cell>
          <cell r="I156">
            <v>2302.8749575473598</v>
          </cell>
          <cell r="J156">
            <v>2585.99234862088</v>
          </cell>
          <cell r="K156">
            <v>2876.71253640845</v>
          </cell>
          <cell r="L156">
            <v>3099.0477978066701</v>
          </cell>
          <cell r="M156">
            <v>3290.3972589274599</v>
          </cell>
          <cell r="N156">
            <v>3591.2102179798499</v>
          </cell>
          <cell r="O156">
            <v>3557.6819895210801</v>
          </cell>
          <cell r="P156">
            <v>3628.4041371398398</v>
          </cell>
          <cell r="Q156">
            <v>3800.3220202534399</v>
          </cell>
          <cell r="R156">
            <v>3864.1678286280899</v>
          </cell>
          <cell r="S156">
            <v>3860.8105012667202</v>
          </cell>
          <cell r="T156">
            <v>4178.8563869889804</v>
          </cell>
          <cell r="U156">
            <v>4362.4876499206202</v>
          </cell>
          <cell r="V156">
            <v>4393.3702191109896</v>
          </cell>
          <cell r="W156">
            <v>4207.7564494384096</v>
          </cell>
          <cell r="X156">
            <v>4286.5147915590596</v>
          </cell>
          <cell r="Y156">
            <v>4455.7204069894597</v>
          </cell>
          <cell r="Z156">
            <v>4698.4692081752801</v>
          </cell>
          <cell r="AA156">
            <v>5354.6616132662002</v>
          </cell>
          <cell r="AB156">
            <v>5650.0852923768798</v>
          </cell>
          <cell r="AC156">
            <v>4775.5346269675483</v>
          </cell>
        </row>
        <row r="157">
          <cell r="A157" t="str">
            <v>St. Vincent and the Grenadines</v>
          </cell>
          <cell r="B157">
            <v>556.62733380238205</v>
          </cell>
          <cell r="C157">
            <v>673.26743249594995</v>
          </cell>
          <cell r="D157">
            <v>776.801442781834</v>
          </cell>
          <cell r="E157">
            <v>854.94960058585696</v>
          </cell>
          <cell r="F157">
            <v>940.80811397665798</v>
          </cell>
          <cell r="G157">
            <v>1026.19532237422</v>
          </cell>
          <cell r="H157">
            <v>1145.6945367042499</v>
          </cell>
          <cell r="I157">
            <v>1273.0736474529001</v>
          </cell>
          <cell r="J157">
            <v>1456.40780397456</v>
          </cell>
          <cell r="K157">
            <v>1543.04874655554</v>
          </cell>
          <cell r="L157">
            <v>1842.1961785687799</v>
          </cell>
          <cell r="M157">
            <v>1955.4126217355399</v>
          </cell>
          <cell r="N157">
            <v>2124.6191774129202</v>
          </cell>
          <cell r="O157">
            <v>2153.9670456324402</v>
          </cell>
          <cell r="P157">
            <v>2198.9236302445702</v>
          </cell>
          <cell r="Q157">
            <v>2403.9140332850902</v>
          </cell>
          <cell r="R157">
            <v>2539.5288638772199</v>
          </cell>
          <cell r="S157">
            <v>2776.57643365577</v>
          </cell>
          <cell r="T157">
            <v>3015.9698350835401</v>
          </cell>
          <cell r="U157">
            <v>3121.6448854238802</v>
          </cell>
          <cell r="V157">
            <v>3152.2626166493901</v>
          </cell>
          <cell r="W157">
            <v>3251.4987037626902</v>
          </cell>
          <cell r="X157">
            <v>3435.7054617407598</v>
          </cell>
          <cell r="Y157">
            <v>3591.6317603358402</v>
          </cell>
          <cell r="Z157">
            <v>3827.0744042557299</v>
          </cell>
          <cell r="AA157">
            <v>4032.2901752129301</v>
          </cell>
          <cell r="AB157">
            <v>4359.9826978670098</v>
          </cell>
          <cell r="AC157">
            <v>3749.6972005291595</v>
          </cell>
        </row>
        <row r="158">
          <cell r="A158" t="str">
            <v>Sudan</v>
          </cell>
          <cell r="B158">
            <v>530.08562750958401</v>
          </cell>
          <cell r="C158">
            <v>369.48486619279799</v>
          </cell>
          <cell r="D158">
            <v>261.07227718827301</v>
          </cell>
          <cell r="E158">
            <v>346.75827603037601</v>
          </cell>
          <cell r="F158">
            <v>408.27527713366698</v>
          </cell>
          <cell r="G158">
            <v>275.63600749871603</v>
          </cell>
          <cell r="H158">
            <v>357.72584255883999</v>
          </cell>
          <cell r="I158">
            <v>562.60786631466601</v>
          </cell>
          <cell r="J158">
            <v>440.59322833729601</v>
          </cell>
          <cell r="K158">
            <v>758.14506842581295</v>
          </cell>
          <cell r="L158">
            <v>949.29881337648305</v>
          </cell>
          <cell r="M158">
            <v>1037.4212481826501</v>
          </cell>
          <cell r="N158">
            <v>123.57877719858701</v>
          </cell>
          <cell r="O158">
            <v>203.06267202636701</v>
          </cell>
          <cell r="P158">
            <v>150.88358770289</v>
          </cell>
          <cell r="Q158">
            <v>261.900069040951</v>
          </cell>
          <cell r="R158">
            <v>306.48476196873298</v>
          </cell>
          <cell r="S158">
            <v>399.84456482210402</v>
          </cell>
          <cell r="T158">
            <v>380.08979379024697</v>
          </cell>
          <cell r="U158">
            <v>352.71449261260398</v>
          </cell>
          <cell r="V158">
            <v>397.60188699637598</v>
          </cell>
          <cell r="W158">
            <v>419.44111974988999</v>
          </cell>
          <cell r="X158">
            <v>457.97359664736803</v>
          </cell>
          <cell r="Y158">
            <v>529.17565971990496</v>
          </cell>
          <cell r="Z158">
            <v>629.192566351555</v>
          </cell>
          <cell r="AA158">
            <v>790.22732940549895</v>
          </cell>
          <cell r="AB158">
            <v>1037.1706488203299</v>
          </cell>
          <cell r="AC158">
            <v>643.8634867824245</v>
          </cell>
        </row>
        <row r="159">
          <cell r="A159" t="str">
            <v>Suriname</v>
          </cell>
          <cell r="B159">
            <v>3191.88077768322</v>
          </cell>
          <cell r="C159">
            <v>3549.5943617187199</v>
          </cell>
          <cell r="D159">
            <v>3597.2593028021702</v>
          </cell>
          <cell r="E159">
            <v>3418.6329500909901</v>
          </cell>
          <cell r="F159">
            <v>3279.0707626513299</v>
          </cell>
          <cell r="G159">
            <v>3226.1878791726999</v>
          </cell>
          <cell r="H159">
            <v>3370.41280355451</v>
          </cell>
          <cell r="I159">
            <v>3648.2926999224801</v>
          </cell>
          <cell r="J159">
            <v>4223.4191092163701</v>
          </cell>
          <cell r="K159">
            <v>5351.1268497019701</v>
          </cell>
          <cell r="L159">
            <v>986.57595491259895</v>
          </cell>
          <cell r="M159">
            <v>1071.9615125948001</v>
          </cell>
          <cell r="N159">
            <v>981.66521609667905</v>
          </cell>
          <cell r="O159">
            <v>762.87476854416798</v>
          </cell>
          <cell r="P159">
            <v>1404.5626610766701</v>
          </cell>
          <cell r="Q159">
            <v>1586.7709475449501</v>
          </cell>
          <cell r="R159">
            <v>1946.0374908354399</v>
          </cell>
          <cell r="S159">
            <v>2058.48296418161</v>
          </cell>
          <cell r="T159">
            <v>2443.1085499890401</v>
          </cell>
          <cell r="U159">
            <v>1921.7288324270801</v>
          </cell>
          <cell r="V159">
            <v>1907.2031533307099</v>
          </cell>
          <cell r="W159">
            <v>1612.6748391318599</v>
          </cell>
          <cell r="X159">
            <v>2253.3598161885602</v>
          </cell>
          <cell r="Y159">
            <v>2613.5924414043702</v>
          </cell>
          <cell r="Z159">
            <v>2970.6708870617099</v>
          </cell>
          <cell r="AA159">
            <v>3485.1647403434499</v>
          </cell>
          <cell r="AB159">
            <v>4081.4671800343399</v>
          </cell>
          <cell r="AC159">
            <v>2836.1549840273815</v>
          </cell>
        </row>
        <row r="160">
          <cell r="A160" t="str">
            <v>Swaziland</v>
          </cell>
          <cell r="B160">
            <v>913.48355494116902</v>
          </cell>
          <cell r="C160">
            <v>941.05446271917401</v>
          </cell>
          <cell r="D160">
            <v>803.13821756832294</v>
          </cell>
          <cell r="E160">
            <v>804.78266111446999</v>
          </cell>
          <cell r="F160">
            <v>690.40305873903606</v>
          </cell>
          <cell r="G160">
            <v>533.69953096341897</v>
          </cell>
          <cell r="H160">
            <v>635.48001038391499</v>
          </cell>
          <cell r="I160">
            <v>792.83919280686905</v>
          </cell>
          <cell r="J160">
            <v>911.64473238696496</v>
          </cell>
          <cell r="K160">
            <v>885.671081977678</v>
          </cell>
          <cell r="L160">
            <v>1058.19955441261</v>
          </cell>
          <cell r="M160">
            <v>1090.7738870271701</v>
          </cell>
          <cell r="N160">
            <v>1173.16187404881</v>
          </cell>
          <cell r="O160">
            <v>1215.8518635518899</v>
          </cell>
          <cell r="P160">
            <v>1282.0192876062599</v>
          </cell>
          <cell r="Q160">
            <v>1488.0257125334899</v>
          </cell>
          <cell r="R160">
            <v>1415.3285799924699</v>
          </cell>
          <cell r="S160">
            <v>1489.2463851666901</v>
          </cell>
          <cell r="T160">
            <v>1375.98150965952</v>
          </cell>
          <cell r="U160">
            <v>1365.61878555098</v>
          </cell>
          <cell r="V160">
            <v>1384.9769114012099</v>
          </cell>
          <cell r="W160">
            <v>1224.19013927695</v>
          </cell>
          <cell r="X160">
            <v>1130.94675106099</v>
          </cell>
          <cell r="Y160">
            <v>1763.4040763048599</v>
          </cell>
          <cell r="Z160">
            <v>2159.9465139297299</v>
          </cell>
          <cell r="AA160">
            <v>2315.97100922863</v>
          </cell>
          <cell r="AB160">
            <v>2300.8756419107099</v>
          </cell>
          <cell r="AC160">
            <v>1815.8890219519783</v>
          </cell>
        </row>
        <row r="161">
          <cell r="A161" t="str">
            <v>Sweden</v>
          </cell>
          <cell r="B161">
            <v>15757.910806677901</v>
          </cell>
          <cell r="C161">
            <v>14445.0106672526</v>
          </cell>
          <cell r="D161">
            <v>12772.2047981123</v>
          </cell>
          <cell r="E161">
            <v>11635.3901912081</v>
          </cell>
          <cell r="F161">
            <v>12093.2508436757</v>
          </cell>
          <cell r="G161">
            <v>12675.6977672062</v>
          </cell>
          <cell r="H161">
            <v>16678.275974854099</v>
          </cell>
          <cell r="I161">
            <v>20259.066564814799</v>
          </cell>
          <cell r="J161">
            <v>22790.937278769499</v>
          </cell>
          <cell r="K161">
            <v>23857.2033409621</v>
          </cell>
          <cell r="L161">
            <v>28345.023942582899</v>
          </cell>
          <cell r="M161">
            <v>29718.865941241402</v>
          </cell>
          <cell r="N161">
            <v>30682.7288427042</v>
          </cell>
          <cell r="O161">
            <v>22971.380104324398</v>
          </cell>
          <cell r="P161">
            <v>24524.195991990699</v>
          </cell>
          <cell r="Q161">
            <v>28410.965858285301</v>
          </cell>
          <cell r="R161">
            <v>30831.029708333001</v>
          </cell>
          <cell r="S161">
            <v>28197.310148435201</v>
          </cell>
          <cell r="T161">
            <v>28220.353272297401</v>
          </cell>
          <cell r="U161">
            <v>28632.619761968701</v>
          </cell>
          <cell r="V161">
            <v>27338.757456705</v>
          </cell>
          <cell r="W161">
            <v>24916.477414118901</v>
          </cell>
          <cell r="X161">
            <v>27346.758763966202</v>
          </cell>
          <cell r="Y161">
            <v>33997.485363885899</v>
          </cell>
          <cell r="Z161">
            <v>38826.793184038499</v>
          </cell>
          <cell r="AA161">
            <v>39657.994944729799</v>
          </cell>
          <cell r="AB161">
            <v>42382.674260257598</v>
          </cell>
          <cell r="AC161">
            <v>34521.363988499485</v>
          </cell>
        </row>
        <row r="162">
          <cell r="A162" t="str">
            <v>Switzerland</v>
          </cell>
          <cell r="B162">
            <v>17294.1051294153</v>
          </cell>
          <cell r="C162">
            <v>15778.9724024016</v>
          </cell>
          <cell r="D162">
            <v>15942.533906871</v>
          </cell>
          <cell r="E162">
            <v>15835.775390455799</v>
          </cell>
          <cell r="F162">
            <v>15091.0184291349</v>
          </cell>
          <cell r="G162">
            <v>15340.035583683301</v>
          </cell>
          <cell r="H162">
            <v>21774.657550173899</v>
          </cell>
          <cell r="I162">
            <v>26989.9702025652</v>
          </cell>
          <cell r="J162">
            <v>28999.258606850301</v>
          </cell>
          <cell r="K162">
            <v>27704.86887464</v>
          </cell>
          <cell r="L162">
            <v>35094.996806857402</v>
          </cell>
          <cell r="M162">
            <v>35123.054668766097</v>
          </cell>
          <cell r="N162">
            <v>36230.052046261699</v>
          </cell>
          <cell r="O162">
            <v>34815.3531380602</v>
          </cell>
          <cell r="P162">
            <v>38403.616674526398</v>
          </cell>
          <cell r="Q162">
            <v>44641.788606732996</v>
          </cell>
          <cell r="R162">
            <v>42771.949593176803</v>
          </cell>
          <cell r="S162">
            <v>36970.661735766502</v>
          </cell>
          <cell r="T162">
            <v>37846.165449759399</v>
          </cell>
          <cell r="U162">
            <v>37020.253689930702</v>
          </cell>
          <cell r="V162">
            <v>34263.233621703199</v>
          </cell>
          <cell r="W162">
            <v>34748.242517646002</v>
          </cell>
          <cell r="X162">
            <v>38326.789306842897</v>
          </cell>
          <cell r="Y162">
            <v>44581.975926974003</v>
          </cell>
          <cell r="Z162">
            <v>49600.610842854803</v>
          </cell>
          <cell r="AA162">
            <v>50386.834242538702</v>
          </cell>
          <cell r="AB162">
            <v>51770.606539264103</v>
          </cell>
          <cell r="AC162">
            <v>44902.509896020085</v>
          </cell>
        </row>
        <row r="163">
          <cell r="A163" t="str">
            <v>Syrian Arab Republic</v>
          </cell>
          <cell r="B163">
            <v>1491.9250091747999</v>
          </cell>
          <cell r="C163">
            <v>1850.2672948014399</v>
          </cell>
          <cell r="D163">
            <v>1872.5466455989099</v>
          </cell>
          <cell r="E163">
            <v>1940.5942403755701</v>
          </cell>
          <cell r="F163">
            <v>1930.61353093249</v>
          </cell>
          <cell r="G163">
            <v>2062.0101738973599</v>
          </cell>
          <cell r="H163">
            <v>2396.6301483001998</v>
          </cell>
          <cell r="I163">
            <v>2962.3238206414198</v>
          </cell>
          <cell r="J163">
            <v>1458.33436279335</v>
          </cell>
          <cell r="K163">
            <v>840.33713804276795</v>
          </cell>
          <cell r="L163">
            <v>1016.77523010523</v>
          </cell>
          <cell r="M163">
            <v>1129.89296402842</v>
          </cell>
          <cell r="N163">
            <v>1059.26228167913</v>
          </cell>
          <cell r="O163">
            <v>1024.4630838322801</v>
          </cell>
          <cell r="P163">
            <v>1099.44339829616</v>
          </cell>
          <cell r="Q163">
            <v>1165.2059993174501</v>
          </cell>
          <cell r="R163">
            <v>1215.71455002112</v>
          </cell>
          <cell r="S163">
            <v>1104.8569451907499</v>
          </cell>
          <cell r="T163">
            <v>1045.9544141804599</v>
          </cell>
          <cell r="U163">
            <v>1059.36481361391</v>
          </cell>
          <cell r="V163">
            <v>1216.9516470322801</v>
          </cell>
          <cell r="W163">
            <v>1253.9539430867901</v>
          </cell>
          <cell r="X163">
            <v>1323.4212172417101</v>
          </cell>
          <cell r="Y163">
            <v>1285.14104996539</v>
          </cell>
          <cell r="Z163">
            <v>1360.6268535389499</v>
          </cell>
          <cell r="AA163">
            <v>1467.87016700958</v>
          </cell>
          <cell r="AB163">
            <v>1645.2456286062099</v>
          </cell>
          <cell r="AC163">
            <v>1389.3764765747717</v>
          </cell>
        </row>
        <row r="164">
          <cell r="A164" t="str">
            <v>Taiwan, China</v>
          </cell>
          <cell r="B164">
            <v>2367.05461658685</v>
          </cell>
          <cell r="C164">
            <v>2705.8770623626901</v>
          </cell>
          <cell r="D164">
            <v>2680.2635253191602</v>
          </cell>
          <cell r="E164">
            <v>2845.7352918983502</v>
          </cell>
          <cell r="F164">
            <v>3168.7034614142799</v>
          </cell>
          <cell r="G164">
            <v>3284.32613028587</v>
          </cell>
          <cell r="H164">
            <v>3939.2093436128898</v>
          </cell>
          <cell r="I164">
            <v>5276.1597560796699</v>
          </cell>
          <cell r="J164">
            <v>6308.9726280785399</v>
          </cell>
          <cell r="K164">
            <v>7584.3412700540102</v>
          </cell>
          <cell r="L164">
            <v>8077.3553406036399</v>
          </cell>
          <cell r="M164">
            <v>8947.5130659129009</v>
          </cell>
          <cell r="N164">
            <v>10512.8131915985</v>
          </cell>
          <cell r="O164">
            <v>11003.9976194808</v>
          </cell>
          <cell r="P164">
            <v>11912.5538207179</v>
          </cell>
          <cell r="Q164">
            <v>12830.3092993643</v>
          </cell>
          <cell r="R164">
            <v>13441.844051402701</v>
          </cell>
          <cell r="S164">
            <v>13835.275886645</v>
          </cell>
          <cell r="T164">
            <v>12600.9506622961</v>
          </cell>
          <cell r="U164">
            <v>13526.161312644101</v>
          </cell>
          <cell r="V164">
            <v>14426.461129928401</v>
          </cell>
          <cell r="W164">
            <v>13027.5317943644</v>
          </cell>
          <cell r="X164">
            <v>13093.4929205522</v>
          </cell>
          <cell r="Y164">
            <v>13254.217696390901</v>
          </cell>
          <cell r="Z164">
            <v>14204.9822094745</v>
          </cell>
          <cell r="AA164">
            <v>15223.761206884699</v>
          </cell>
          <cell r="AB164">
            <v>15482.161325048401</v>
          </cell>
          <cell r="AC164">
            <v>14047.691192119184</v>
          </cell>
        </row>
        <row r="165">
          <cell r="A165" t="str">
            <v>Tajikistan</v>
          </cell>
          <cell r="B165" t="str">
            <v>..</v>
          </cell>
          <cell r="C165" t="str">
            <v>..</v>
          </cell>
          <cell r="D165" t="str">
            <v>..</v>
          </cell>
          <cell r="E165" t="str">
            <v>..</v>
          </cell>
          <cell r="F165" t="str">
            <v>..</v>
          </cell>
          <cell r="G165" t="str">
            <v>..</v>
          </cell>
          <cell r="H165" t="str">
            <v>..</v>
          </cell>
          <cell r="I165" t="str">
            <v>..</v>
          </cell>
          <cell r="J165" t="str">
            <v>..</v>
          </cell>
          <cell r="K165" t="str">
            <v>..</v>
          </cell>
          <cell r="L165" t="str">
            <v>..</v>
          </cell>
          <cell r="M165" t="str">
            <v>..</v>
          </cell>
          <cell r="N165">
            <v>52.797165980809901</v>
          </cell>
          <cell r="O165">
            <v>120.936419296849</v>
          </cell>
          <cell r="P165">
            <v>145.79731944852799</v>
          </cell>
          <cell r="Q165">
            <v>97.133845401460903</v>
          </cell>
          <cell r="R165">
            <v>176.84441003739701</v>
          </cell>
          <cell r="S165">
            <v>186.756292210949</v>
          </cell>
          <cell r="T165">
            <v>216.398550743247</v>
          </cell>
          <cell r="U165">
            <v>175.13665882605801</v>
          </cell>
          <cell r="V165">
            <v>161.52220509031099</v>
          </cell>
          <cell r="W165">
            <v>170.89909540798701</v>
          </cell>
          <cell r="X165">
            <v>194.644609996187</v>
          </cell>
          <cell r="Y165">
            <v>248.162310514772</v>
          </cell>
          <cell r="Z165">
            <v>328.81319015712501</v>
          </cell>
          <cell r="AA165">
            <v>364.29904415618398</v>
          </cell>
          <cell r="AB165">
            <v>440.57457805222703</v>
          </cell>
          <cell r="AC165">
            <v>291.23213804741368</v>
          </cell>
        </row>
        <row r="166">
          <cell r="A166" t="str">
            <v>Tanzania</v>
          </cell>
          <cell r="B166">
            <v>299.883373512991</v>
          </cell>
          <cell r="C166">
            <v>347.646234978574</v>
          </cell>
          <cell r="D166">
            <v>386.84429297842303</v>
          </cell>
          <cell r="E166">
            <v>383.97726433975498</v>
          </cell>
          <cell r="F166">
            <v>338.56911061495902</v>
          </cell>
          <cell r="G166">
            <v>296.08414410224998</v>
          </cell>
          <cell r="H166">
            <v>362.16972917987101</v>
          </cell>
          <cell r="I166">
            <v>172.58814410292001</v>
          </cell>
          <cell r="J166">
            <v>256.436574080556</v>
          </cell>
          <cell r="K166">
            <v>213.98216862676799</v>
          </cell>
          <cell r="L166">
            <v>167.202738420293</v>
          </cell>
          <cell r="M166">
            <v>188.621202098883</v>
          </cell>
          <cell r="N166">
            <v>169.77009267481</v>
          </cell>
          <cell r="O166">
            <v>152.36949434841199</v>
          </cell>
          <cell r="P166">
            <v>156.664917575933</v>
          </cell>
          <cell r="Q166">
            <v>189.94155496095399</v>
          </cell>
          <cell r="R166">
            <v>211.988328853274</v>
          </cell>
          <cell r="S166">
            <v>243.16662000310501</v>
          </cell>
          <cell r="T166">
            <v>259.83414283541401</v>
          </cell>
          <cell r="U166">
            <v>265.67976821362601</v>
          </cell>
          <cell r="V166">
            <v>270.21714545701002</v>
          </cell>
          <cell r="W166">
            <v>273.69886187961998</v>
          </cell>
          <cell r="X166">
            <v>278.18589542577098</v>
          </cell>
          <cell r="Y166">
            <v>286.24127729000003</v>
          </cell>
          <cell r="Z166">
            <v>308.95613407368</v>
          </cell>
          <cell r="AA166">
            <v>336.18280664630498</v>
          </cell>
          <cell r="AB166">
            <v>334.743776268364</v>
          </cell>
          <cell r="AC166">
            <v>303.00145859728997</v>
          </cell>
        </row>
        <row r="167">
          <cell r="A167" t="str">
            <v>Thailand</v>
          </cell>
          <cell r="B167">
            <v>695.771551706178</v>
          </cell>
          <cell r="C167">
            <v>727.81769602774204</v>
          </cell>
          <cell r="D167">
            <v>749.04735785042101</v>
          </cell>
          <cell r="E167">
            <v>808.62492613403106</v>
          </cell>
          <cell r="F167">
            <v>826.388583510937</v>
          </cell>
          <cell r="G167">
            <v>750.97296774620395</v>
          </cell>
          <cell r="H167">
            <v>813.60356672483397</v>
          </cell>
          <cell r="I167">
            <v>938.09255413312701</v>
          </cell>
          <cell r="J167">
            <v>1122.03335679156</v>
          </cell>
          <cell r="K167">
            <v>1306.7677269262299</v>
          </cell>
          <cell r="L167">
            <v>1518.17100719309</v>
          </cell>
          <cell r="M167">
            <v>1686.6132919033901</v>
          </cell>
          <cell r="N167">
            <v>1899.0985478535099</v>
          </cell>
          <cell r="O167">
            <v>2084.1122691597702</v>
          </cell>
          <cell r="P167">
            <v>2441.7562308046799</v>
          </cell>
          <cell r="Q167">
            <v>2825.7410401921102</v>
          </cell>
          <cell r="R167">
            <v>3037.5229828024699</v>
          </cell>
          <cell r="S167">
            <v>2496.13652701104</v>
          </cell>
          <cell r="T167">
            <v>1828.6686191008901</v>
          </cell>
          <cell r="U167">
            <v>1984.9424689376499</v>
          </cell>
          <cell r="V167">
            <v>1966.75076451217</v>
          </cell>
          <cell r="W167">
            <v>1835.77844179212</v>
          </cell>
          <cell r="X167">
            <v>1999.30333176364</v>
          </cell>
          <cell r="Y167">
            <v>2228.5348818810398</v>
          </cell>
          <cell r="Z167">
            <v>2479.1476336801502</v>
          </cell>
          <cell r="AA167">
            <v>2706.5077422508398</v>
          </cell>
          <cell r="AB167">
            <v>3136.4554956083398</v>
          </cell>
          <cell r="AC167">
            <v>2397.6212544960217</v>
          </cell>
        </row>
        <row r="168">
          <cell r="A168" t="str">
            <v>Timor-Leste</v>
          </cell>
          <cell r="B168" t="str">
            <v>..</v>
          </cell>
          <cell r="C168" t="str">
            <v>..</v>
          </cell>
          <cell r="D168" t="str">
            <v>..</v>
          </cell>
          <cell r="E168" t="str">
            <v>..</v>
          </cell>
          <cell r="F168" t="str">
            <v>..</v>
          </cell>
          <cell r="G168" t="str">
            <v>..</v>
          </cell>
          <cell r="H168" t="str">
            <v>..</v>
          </cell>
          <cell r="I168" t="str">
            <v>..</v>
          </cell>
          <cell r="J168" t="str">
            <v>..</v>
          </cell>
          <cell r="K168" t="str">
            <v>..</v>
          </cell>
          <cell r="L168" t="str">
            <v>..</v>
          </cell>
          <cell r="M168" t="str">
            <v>..</v>
          </cell>
          <cell r="N168" t="str">
            <v>..</v>
          </cell>
          <cell r="O168" t="str">
            <v>..</v>
          </cell>
          <cell r="P168" t="str">
            <v>..</v>
          </cell>
          <cell r="Q168" t="str">
            <v>..</v>
          </cell>
          <cell r="R168" t="str">
            <v>..</v>
          </cell>
          <cell r="S168" t="str">
            <v>..</v>
          </cell>
          <cell r="T168" t="str">
            <v>..</v>
          </cell>
          <cell r="U168">
            <v>342.80610879057599</v>
          </cell>
          <cell r="V168">
            <v>384.11094649406198</v>
          </cell>
          <cell r="W168">
            <v>429.589779710004</v>
          </cell>
          <cell r="X168">
            <v>385.446953014104</v>
          </cell>
          <cell r="Y168">
            <v>363.05943273180299</v>
          </cell>
          <cell r="Z168">
            <v>353.81234948672699</v>
          </cell>
          <cell r="AA168">
            <v>354.45470366676398</v>
          </cell>
          <cell r="AB168">
            <v>350.41886560492401</v>
          </cell>
          <cell r="AC168">
            <v>372.79701403572102</v>
          </cell>
        </row>
        <row r="169">
          <cell r="A169" t="str">
            <v>Togo</v>
          </cell>
          <cell r="B169">
            <v>408.02242583336903</v>
          </cell>
          <cell r="C169">
            <v>327.12607522566202</v>
          </cell>
          <cell r="D169">
            <v>267.39942431015601</v>
          </cell>
          <cell r="E169">
            <v>241.43525100145399</v>
          </cell>
          <cell r="F169">
            <v>205.214790378147</v>
          </cell>
          <cell r="G169">
            <v>214.83053592246799</v>
          </cell>
          <cell r="H169">
            <v>305.00170666767201</v>
          </cell>
          <cell r="I169">
            <v>346.63865772433797</v>
          </cell>
          <cell r="J169">
            <v>407.22651268871198</v>
          </cell>
          <cell r="K169">
            <v>387.12240607008101</v>
          </cell>
          <cell r="L169">
            <v>451.63415506538701</v>
          </cell>
          <cell r="M169">
            <v>434.53437851117798</v>
          </cell>
          <cell r="N169">
            <v>444.70989310017899</v>
          </cell>
          <cell r="O169">
            <v>330.90151568146598</v>
          </cell>
          <cell r="P169">
            <v>249.89298810158701</v>
          </cell>
          <cell r="Q169">
            <v>320.51309060115102</v>
          </cell>
          <cell r="R169">
            <v>338.98229370287697</v>
          </cell>
          <cell r="S169">
            <v>333.15940546957802</v>
          </cell>
          <cell r="T169">
            <v>304.02491086366598</v>
          </cell>
          <cell r="U169">
            <v>294.50863359341503</v>
          </cell>
          <cell r="V169">
            <v>242.10393100999801</v>
          </cell>
          <cell r="W169">
            <v>241.277775383246</v>
          </cell>
          <cell r="X169">
            <v>260.18729390387301</v>
          </cell>
          <cell r="Y169">
            <v>287.42979376303202</v>
          </cell>
          <cell r="Z169">
            <v>323.945179364127</v>
          </cell>
          <cell r="AA169">
            <v>343.44852713703301</v>
          </cell>
          <cell r="AB169">
            <v>350.32558102478902</v>
          </cell>
          <cell r="AC169">
            <v>301.10235842934998</v>
          </cell>
        </row>
        <row r="170">
          <cell r="A170" t="str">
            <v>Tonga</v>
          </cell>
          <cell r="B170">
            <v>606.28576130048498</v>
          </cell>
          <cell r="C170">
            <v>669.44953333488104</v>
          </cell>
          <cell r="D170">
            <v>663.66842578121202</v>
          </cell>
          <cell r="E170">
            <v>644.18994896837</v>
          </cell>
          <cell r="F170">
            <v>672.37863411069702</v>
          </cell>
          <cell r="G170">
            <v>631.96291520151306</v>
          </cell>
          <cell r="H170">
            <v>755.029630307567</v>
          </cell>
          <cell r="I170">
            <v>816.29606026092904</v>
          </cell>
          <cell r="J170">
            <v>954.89501323081402</v>
          </cell>
          <cell r="K170">
            <v>1150.1986139578701</v>
          </cell>
          <cell r="L170">
            <v>1175.3799254237499</v>
          </cell>
          <cell r="M170">
            <v>1395.64457764242</v>
          </cell>
          <cell r="N170">
            <v>1442.1892842294901</v>
          </cell>
          <cell r="O170">
            <v>1483.3860889836101</v>
          </cell>
          <cell r="P170">
            <v>1533.74185194963</v>
          </cell>
          <cell r="Q170">
            <v>1645.19457886381</v>
          </cell>
          <cell r="R170">
            <v>1785.4141372890499</v>
          </cell>
          <cell r="S170">
            <v>1754.4817632957399</v>
          </cell>
          <cell r="T170">
            <v>1684.0363666405301</v>
          </cell>
          <cell r="U170">
            <v>1553.79614598389</v>
          </cell>
          <cell r="V170">
            <v>1576.88099526835</v>
          </cell>
          <cell r="W170">
            <v>1406.77426496466</v>
          </cell>
          <cell r="X170">
            <v>1411.63318982542</v>
          </cell>
          <cell r="Y170">
            <v>1569.96885980364</v>
          </cell>
          <cell r="Z170">
            <v>1787.42677355455</v>
          </cell>
          <cell r="AA170">
            <v>2109.1564329388998</v>
          </cell>
          <cell r="AB170">
            <v>2188.5551944231702</v>
          </cell>
          <cell r="AC170">
            <v>1745.58578591839</v>
          </cell>
        </row>
        <row r="171">
          <cell r="A171" t="str">
            <v>Trinidad and Tobago</v>
          </cell>
          <cell r="B171">
            <v>5699.9922506045305</v>
          </cell>
          <cell r="C171">
            <v>6340.7274804568497</v>
          </cell>
          <cell r="D171">
            <v>7296.1291528952497</v>
          </cell>
          <cell r="E171">
            <v>6819.3894251925503</v>
          </cell>
          <cell r="F171">
            <v>6632.2172474776198</v>
          </cell>
          <cell r="G171">
            <v>6390.2794025153698</v>
          </cell>
          <cell r="H171">
            <v>4007.32284552376</v>
          </cell>
          <cell r="I171">
            <v>3959.5199101426001</v>
          </cell>
          <cell r="J171">
            <v>3731.2444535159798</v>
          </cell>
          <cell r="K171">
            <v>3569.03992051058</v>
          </cell>
          <cell r="L171">
            <v>4171.2515129508602</v>
          </cell>
          <cell r="M171">
            <v>4236.9111935083201</v>
          </cell>
          <cell r="N171">
            <v>4294.8064471690304</v>
          </cell>
          <cell r="O171">
            <v>3675.1431580724202</v>
          </cell>
          <cell r="P171">
            <v>3945.59277935106</v>
          </cell>
          <cell r="Q171">
            <v>4226.1838989260204</v>
          </cell>
          <cell r="R171">
            <v>4544.2908057770301</v>
          </cell>
          <cell r="S171">
            <v>4508.9122677237301</v>
          </cell>
          <cell r="T171">
            <v>4714.7433329432597</v>
          </cell>
          <cell r="U171">
            <v>5294.8929605143703</v>
          </cell>
          <cell r="V171">
            <v>6461.2922085525597</v>
          </cell>
          <cell r="W171">
            <v>7502.8541695673803</v>
          </cell>
          <cell r="X171">
            <v>7610.8170057581201</v>
          </cell>
          <cell r="Y171">
            <v>9374.4816185890904</v>
          </cell>
          <cell r="Z171">
            <v>10481.1109175765</v>
          </cell>
          <cell r="AA171">
            <v>12518.853899914</v>
          </cell>
          <cell r="AB171">
            <v>15355.384902944599</v>
          </cell>
          <cell r="AC171">
            <v>10473.917085724948</v>
          </cell>
        </row>
        <row r="172">
          <cell r="A172" t="str">
            <v>Tunisia</v>
          </cell>
          <cell r="B172">
            <v>1368.0712548424499</v>
          </cell>
          <cell r="C172">
            <v>1282.8786948044501</v>
          </cell>
          <cell r="D172">
            <v>1208.5292200108299</v>
          </cell>
          <cell r="E172">
            <v>1211.92708951236</v>
          </cell>
          <cell r="F172">
            <v>1184.3461442154901</v>
          </cell>
          <cell r="G172">
            <v>1168.06480764608</v>
          </cell>
          <cell r="H172">
            <v>1205.63315063084</v>
          </cell>
          <cell r="I172">
            <v>1269.1454963697099</v>
          </cell>
          <cell r="J172">
            <v>1299.3941840783</v>
          </cell>
          <cell r="K172">
            <v>1277.11383512833</v>
          </cell>
          <cell r="L172">
            <v>1509.8525356928899</v>
          </cell>
          <cell r="M172">
            <v>1559.7144188417201</v>
          </cell>
          <cell r="N172">
            <v>2145.9681478728398</v>
          </cell>
          <cell r="O172">
            <v>1683.8731755553399</v>
          </cell>
          <cell r="P172">
            <v>1771.64493628278</v>
          </cell>
          <cell r="Q172">
            <v>2012.7234366699699</v>
          </cell>
          <cell r="R172">
            <v>2154.9869391603902</v>
          </cell>
          <cell r="S172">
            <v>2050.6789975751299</v>
          </cell>
          <cell r="T172">
            <v>2125.2211096312699</v>
          </cell>
          <cell r="U172">
            <v>2195.4917089317801</v>
          </cell>
          <cell r="V172">
            <v>2034.35973232472</v>
          </cell>
          <cell r="W172">
            <v>2066.2755118475998</v>
          </cell>
          <cell r="X172">
            <v>2152.5133402382999</v>
          </cell>
          <cell r="Y172">
            <v>2530.98040786712</v>
          </cell>
          <cell r="Z172">
            <v>2811.2088588030801</v>
          </cell>
          <cell r="AA172">
            <v>2856.98267048458</v>
          </cell>
          <cell r="AB172">
            <v>2982.0823077686</v>
          </cell>
          <cell r="AC172">
            <v>2566.6738495015466</v>
          </cell>
        </row>
        <row r="173">
          <cell r="A173" t="str">
            <v>Turkey</v>
          </cell>
          <cell r="B173">
            <v>1576.7782792660801</v>
          </cell>
          <cell r="C173">
            <v>1562.3604897417599</v>
          </cell>
          <cell r="D173">
            <v>1382.43916033353</v>
          </cell>
          <cell r="E173">
            <v>1245.35353837356</v>
          </cell>
          <cell r="F173">
            <v>1183.45191687495</v>
          </cell>
          <cell r="G173">
            <v>1294.2891262831299</v>
          </cell>
          <cell r="H173">
            <v>1424.06603408774</v>
          </cell>
          <cell r="I173">
            <v>1592.8272957776001</v>
          </cell>
          <cell r="J173">
            <v>1674.37544707854</v>
          </cell>
          <cell r="K173">
            <v>1967.43732201337</v>
          </cell>
          <cell r="L173">
            <v>2698.2541873185601</v>
          </cell>
          <cell r="M173">
            <v>2618.27483846525</v>
          </cell>
          <cell r="N173">
            <v>2715.1806484171502</v>
          </cell>
          <cell r="O173">
            <v>3019.2800339031701</v>
          </cell>
          <cell r="P173">
            <v>2147.9864932889</v>
          </cell>
          <cell r="Q173">
            <v>2744.7492400804499</v>
          </cell>
          <cell r="R173">
            <v>2887.2009160399398</v>
          </cell>
          <cell r="S173">
            <v>3007.5562506372898</v>
          </cell>
          <cell r="T173">
            <v>3175.10250752192</v>
          </cell>
          <cell r="U173">
            <v>2875.9337033881402</v>
          </cell>
          <cell r="V173">
            <v>2995.1633593219299</v>
          </cell>
          <cell r="W173">
            <v>2126.4476514605399</v>
          </cell>
          <cell r="X173">
            <v>2675.4607992145402</v>
          </cell>
          <cell r="Y173">
            <v>3462.9260946798399</v>
          </cell>
          <cell r="Z173">
            <v>4288.5336316252096</v>
          </cell>
          <cell r="AA173">
            <v>5061.99058182517</v>
          </cell>
          <cell r="AB173">
            <v>5407.9591514086696</v>
          </cell>
          <cell r="AC173">
            <v>3837.2196517023281</v>
          </cell>
        </row>
        <row r="174">
          <cell r="A174" t="str">
            <v>Turkmenistan</v>
          </cell>
          <cell r="B174" t="str">
            <v>..</v>
          </cell>
          <cell r="C174" t="str">
            <v>..</v>
          </cell>
          <cell r="D174" t="str">
            <v>..</v>
          </cell>
          <cell r="E174" t="str">
            <v>..</v>
          </cell>
          <cell r="F174" t="str">
            <v>..</v>
          </cell>
          <cell r="G174" t="str">
            <v>..</v>
          </cell>
          <cell r="H174" t="str">
            <v>..</v>
          </cell>
          <cell r="I174" t="str">
            <v>..</v>
          </cell>
          <cell r="J174" t="str">
            <v>..</v>
          </cell>
          <cell r="K174" t="str">
            <v>..</v>
          </cell>
          <cell r="L174" t="str">
            <v>..</v>
          </cell>
          <cell r="M174" t="str">
            <v>..</v>
          </cell>
          <cell r="N174">
            <v>246.21081378713899</v>
          </cell>
          <cell r="O174">
            <v>1375.0712614981801</v>
          </cell>
          <cell r="P174">
            <v>908.33333333333303</v>
          </cell>
          <cell r="Q174">
            <v>1432.6521643594799</v>
          </cell>
          <cell r="R174">
            <v>566.49565903709504</v>
          </cell>
          <cell r="S174">
            <v>575.59951073059005</v>
          </cell>
          <cell r="T174">
            <v>638.385435020008</v>
          </cell>
          <cell r="U174">
            <v>845.11730600687702</v>
          </cell>
          <cell r="V174">
            <v>1081.65310889842</v>
          </cell>
          <cell r="W174">
            <v>1468.95371577575</v>
          </cell>
          <cell r="X174">
            <v>1814.7684605757199</v>
          </cell>
          <cell r="Y174">
            <v>2347.2839057388101</v>
          </cell>
          <cell r="Z174">
            <v>2870.7673167428602</v>
          </cell>
          <cell r="AA174">
            <v>3418.4827678817501</v>
          </cell>
          <cell r="AB174">
            <v>4279.83275663936</v>
          </cell>
          <cell r="AC174">
            <v>2700.0148205590417</v>
          </cell>
        </row>
        <row r="175">
          <cell r="A175" t="str">
            <v>Uganda</v>
          </cell>
          <cell r="B175">
            <v>366.52435792752101</v>
          </cell>
          <cell r="C175">
            <v>575.29118941052104</v>
          </cell>
          <cell r="D175">
            <v>387.009614716415</v>
          </cell>
          <cell r="E175">
            <v>428.923586327968</v>
          </cell>
          <cell r="F175">
            <v>319.28891236653197</v>
          </cell>
          <cell r="G175">
            <v>282.29100998670299</v>
          </cell>
          <cell r="H175">
            <v>271.24011605895203</v>
          </cell>
          <cell r="I175">
            <v>421.33957076029998</v>
          </cell>
          <cell r="J175">
            <v>420.29483658714997</v>
          </cell>
          <cell r="K175">
            <v>328.34957151106801</v>
          </cell>
          <cell r="L175">
            <v>258.43490358522598</v>
          </cell>
          <cell r="M175">
            <v>99.862419207850095</v>
          </cell>
          <cell r="N175">
            <v>145.036319444778</v>
          </cell>
          <cell r="O175">
            <v>157.92734545210601</v>
          </cell>
          <cell r="P175">
            <v>188.90261910682901</v>
          </cell>
          <cell r="Q175">
            <v>267.17482983917699</v>
          </cell>
          <cell r="R175">
            <v>273.33537150279699</v>
          </cell>
          <cell r="S175">
            <v>276.10287186661901</v>
          </cell>
          <cell r="T175">
            <v>287.75794356346302</v>
          </cell>
          <cell r="U175">
            <v>255.013339470761</v>
          </cell>
          <cell r="V175">
            <v>243.123357119612</v>
          </cell>
          <cell r="W175">
            <v>224.99721401973</v>
          </cell>
          <cell r="X175">
            <v>224.708200573369</v>
          </cell>
          <cell r="Y175">
            <v>232.34395081799499</v>
          </cell>
          <cell r="Z175">
            <v>245.04974151262999</v>
          </cell>
          <cell r="AA175">
            <v>303.08757295518899</v>
          </cell>
          <cell r="AB175">
            <v>316.298458406642</v>
          </cell>
          <cell r="AC175">
            <v>257.74752304759249</v>
          </cell>
        </row>
        <row r="176">
          <cell r="A176" t="str">
            <v>Ukraine</v>
          </cell>
          <cell r="B176" t="str">
            <v>..</v>
          </cell>
          <cell r="C176" t="str">
            <v>..</v>
          </cell>
          <cell r="D176" t="str">
            <v>..</v>
          </cell>
          <cell r="E176" t="str">
            <v>..</v>
          </cell>
          <cell r="F176" t="str">
            <v>..</v>
          </cell>
          <cell r="G176" t="str">
            <v>..</v>
          </cell>
          <cell r="H176" t="str">
            <v>..</v>
          </cell>
          <cell r="I176" t="str">
            <v>..</v>
          </cell>
          <cell r="J176" t="str">
            <v>..</v>
          </cell>
          <cell r="K176" t="str">
            <v>..</v>
          </cell>
          <cell r="L176" t="str">
            <v>..</v>
          </cell>
          <cell r="M176" t="str">
            <v>..</v>
          </cell>
          <cell r="N176">
            <v>399.26866366366102</v>
          </cell>
          <cell r="O176">
            <v>567.617339684542</v>
          </cell>
          <cell r="P176">
            <v>702.84871839785103</v>
          </cell>
          <cell r="Q176">
            <v>718.89391248325603</v>
          </cell>
          <cell r="R176">
            <v>872.73771076706998</v>
          </cell>
          <cell r="S176">
            <v>991.08800652642503</v>
          </cell>
          <cell r="T176">
            <v>834.49785992819295</v>
          </cell>
          <cell r="U176">
            <v>632.63992148576597</v>
          </cell>
          <cell r="V176">
            <v>638.99577949070101</v>
          </cell>
          <cell r="W176">
            <v>784.37704809911997</v>
          </cell>
          <cell r="X176">
            <v>883.12093974896504</v>
          </cell>
          <cell r="Y176">
            <v>1052.71569716422</v>
          </cell>
          <cell r="Z176">
            <v>1372.2919393432501</v>
          </cell>
          <cell r="AA176">
            <v>1833.4815667269199</v>
          </cell>
          <cell r="AB176">
            <v>2273.9788779949399</v>
          </cell>
          <cell r="AC176">
            <v>1366.6610115129024</v>
          </cell>
        </row>
        <row r="177">
          <cell r="A177" t="str">
            <v>United Arab Emirates</v>
          </cell>
          <cell r="B177">
            <v>29332.300624912699</v>
          </cell>
          <cell r="C177">
            <v>29989.350368616098</v>
          </cell>
          <cell r="D177">
            <v>26219.130998098</v>
          </cell>
          <cell r="E177">
            <v>23230.095532995201</v>
          </cell>
          <cell r="F177">
            <v>21270.699110203601</v>
          </cell>
          <cell r="G177">
            <v>19818.475747725999</v>
          </cell>
          <cell r="H177">
            <v>15051.529754180699</v>
          </cell>
          <cell r="I177">
            <v>15865.976068948899</v>
          </cell>
          <cell r="J177">
            <v>13513.740468006499</v>
          </cell>
          <cell r="K177">
            <v>15011.5844185857</v>
          </cell>
          <cell r="L177">
            <v>19514.6401620014</v>
          </cell>
          <cell r="M177">
            <v>17220.534204182499</v>
          </cell>
          <cell r="N177">
            <v>16652.445941533198</v>
          </cell>
          <cell r="O177">
            <v>17628.868717080601</v>
          </cell>
          <cell r="P177">
            <v>16788.844935890898</v>
          </cell>
          <cell r="Q177">
            <v>16891.583689785501</v>
          </cell>
          <cell r="R177">
            <v>19650.315395874801</v>
          </cell>
          <cell r="S177">
            <v>19850.9794978028</v>
          </cell>
          <cell r="T177">
            <v>17118.623271919801</v>
          </cell>
          <cell r="U177">
            <v>18193.684088145899</v>
          </cell>
          <cell r="V177">
            <v>21626.491060607201</v>
          </cell>
          <cell r="W177">
            <v>19689.463554124701</v>
          </cell>
          <cell r="X177">
            <v>20054.509045581701</v>
          </cell>
          <cell r="Y177">
            <v>21920.0408205276</v>
          </cell>
          <cell r="Z177">
            <v>23871.137352907001</v>
          </cell>
          <cell r="AA177">
            <v>27831.425141035099</v>
          </cell>
          <cell r="AB177">
            <v>33396.557565149502</v>
          </cell>
          <cell r="AC177">
            <v>24460.522246554265</v>
          </cell>
        </row>
        <row r="178">
          <cell r="A178" t="str">
            <v>United Kingdom</v>
          </cell>
          <cell r="B178">
            <v>9531.4363294135692</v>
          </cell>
          <cell r="C178">
            <v>9109.2900991331298</v>
          </cell>
          <cell r="D178">
            <v>8620.2130302262995</v>
          </cell>
          <cell r="E178">
            <v>8161.2334137282896</v>
          </cell>
          <cell r="F178">
            <v>7690.5842921897301</v>
          </cell>
          <cell r="G178">
            <v>8143.4815345928801</v>
          </cell>
          <cell r="H178">
            <v>9880.6848326557301</v>
          </cell>
          <cell r="I178">
            <v>12123.8796286793</v>
          </cell>
          <cell r="J178">
            <v>14679.889283549401</v>
          </cell>
          <cell r="K178">
            <v>14792.8670562642</v>
          </cell>
          <cell r="L178">
            <v>17404.049725410699</v>
          </cell>
          <cell r="M178">
            <v>18084.581415066401</v>
          </cell>
          <cell r="N178">
            <v>18762.783474371201</v>
          </cell>
          <cell r="O178">
            <v>16725.264188007499</v>
          </cell>
          <cell r="P178">
            <v>18025.462474335502</v>
          </cell>
          <cell r="Q178">
            <v>19579.433829096699</v>
          </cell>
          <cell r="R178">
            <v>20544.8236384476</v>
          </cell>
          <cell r="S178">
            <v>22781.636619508201</v>
          </cell>
          <cell r="T178">
            <v>24383.626114065799</v>
          </cell>
          <cell r="U178">
            <v>24998.783792899299</v>
          </cell>
          <cell r="V178">
            <v>24542.2039336175</v>
          </cell>
          <cell r="W178">
            <v>24286.122420322099</v>
          </cell>
          <cell r="X178">
            <v>26541.084226341001</v>
          </cell>
          <cell r="Y178">
            <v>30470.466710996199</v>
          </cell>
          <cell r="Z178">
            <v>36019.021937359998</v>
          </cell>
          <cell r="AA178">
            <v>37042.215562055098</v>
          </cell>
          <cell r="AB178">
            <v>39213.076820081602</v>
          </cell>
          <cell r="AC178">
            <v>32261.997946192667</v>
          </cell>
        </row>
        <row r="179">
          <cell r="A179" t="str">
            <v>United States</v>
          </cell>
          <cell r="B179">
            <v>12255.0808974803</v>
          </cell>
          <cell r="C179">
            <v>13606.837013260299</v>
          </cell>
          <cell r="D179">
            <v>14022.5536787777</v>
          </cell>
          <cell r="E179">
            <v>15098.0911285192</v>
          </cell>
          <cell r="F179">
            <v>16644.326408262201</v>
          </cell>
          <cell r="G179">
            <v>17701.240061992601</v>
          </cell>
          <cell r="H179">
            <v>18549.297706497</v>
          </cell>
          <cell r="I179">
            <v>19524.038545709998</v>
          </cell>
          <cell r="J179">
            <v>20834.3963995224</v>
          </cell>
          <cell r="K179">
            <v>22178.173645823601</v>
          </cell>
          <cell r="L179">
            <v>23207.898235301302</v>
          </cell>
          <cell r="M179">
            <v>23662.660793461499</v>
          </cell>
          <cell r="N179">
            <v>24681.906425999699</v>
          </cell>
          <cell r="O179">
            <v>25590.9732884398</v>
          </cell>
          <cell r="P179">
            <v>26857.4430479494</v>
          </cell>
          <cell r="Q179">
            <v>27762.894613225701</v>
          </cell>
          <cell r="R179">
            <v>28996.237366181002</v>
          </cell>
          <cell r="S179">
            <v>30438.610022099299</v>
          </cell>
          <cell r="T179">
            <v>31689.374168998402</v>
          </cell>
          <cell r="U179">
            <v>33196.969023134603</v>
          </cell>
          <cell r="V179">
            <v>34770.980661389403</v>
          </cell>
          <cell r="W179">
            <v>35491.264829348504</v>
          </cell>
          <cell r="X179">
            <v>36311.108259445296</v>
          </cell>
          <cell r="Y179">
            <v>37640.713750970099</v>
          </cell>
          <cell r="Z179">
            <v>39841.399426826902</v>
          </cell>
          <cell r="AA179">
            <v>41959.678594317498</v>
          </cell>
          <cell r="AB179">
            <v>44190.493243718498</v>
          </cell>
          <cell r="AC179">
            <v>39239.109684104464</v>
          </cell>
        </row>
        <row r="180">
          <cell r="A180" t="str">
            <v>Uruguay</v>
          </cell>
          <cell r="B180">
            <v>3482.1791614349399</v>
          </cell>
          <cell r="C180">
            <v>3859.9195671297298</v>
          </cell>
          <cell r="D180">
            <v>3135.2250971015901</v>
          </cell>
          <cell r="E180">
            <v>1709.98734717152</v>
          </cell>
          <cell r="F180">
            <v>1615.71880019528</v>
          </cell>
          <cell r="G180">
            <v>1568.7931346169401</v>
          </cell>
          <cell r="H180">
            <v>1936.73234878418</v>
          </cell>
          <cell r="I180">
            <v>2409.5786021254098</v>
          </cell>
          <cell r="J180">
            <v>2478.2654723743099</v>
          </cell>
          <cell r="K180">
            <v>2597.40619450953</v>
          </cell>
          <cell r="L180">
            <v>3005.4320901742899</v>
          </cell>
          <cell r="M180">
            <v>3600.9562625352</v>
          </cell>
          <cell r="N180">
            <v>4113.5420480036801</v>
          </cell>
          <cell r="O180">
            <v>4763.4061644004796</v>
          </cell>
          <cell r="P180">
            <v>5496.42932659096</v>
          </cell>
          <cell r="Q180">
            <v>6032.1557366993002</v>
          </cell>
          <cell r="R180">
            <v>6373.2334383772904</v>
          </cell>
          <cell r="S180">
            <v>6680.6040261010203</v>
          </cell>
          <cell r="T180">
            <v>6812.1668518711704</v>
          </cell>
          <cell r="U180">
            <v>6331.9313853067297</v>
          </cell>
          <cell r="V180">
            <v>6045.9684889802002</v>
          </cell>
          <cell r="W180">
            <v>5554.5681181974796</v>
          </cell>
          <cell r="X180">
            <v>3597.0629331444502</v>
          </cell>
          <cell r="Y180">
            <v>3316.5798637696098</v>
          </cell>
          <cell r="Z180">
            <v>3902.9973183045299</v>
          </cell>
          <cell r="AA180">
            <v>5274.2781479897303</v>
          </cell>
          <cell r="AB180">
            <v>6006.5686741815798</v>
          </cell>
          <cell r="AC180">
            <v>4608.6758425978969</v>
          </cell>
        </row>
        <row r="181">
          <cell r="A181" t="str">
            <v>Uzbekistan</v>
          </cell>
          <cell r="B181" t="str">
            <v>..</v>
          </cell>
          <cell r="C181" t="str">
            <v>..</v>
          </cell>
          <cell r="D181" t="str">
            <v>..</v>
          </cell>
          <cell r="E181" t="str">
            <v>..</v>
          </cell>
          <cell r="F181" t="str">
            <v>..</v>
          </cell>
          <cell r="G181" t="str">
            <v>..</v>
          </cell>
          <cell r="H181" t="str">
            <v>..</v>
          </cell>
          <cell r="I181" t="str">
            <v>..</v>
          </cell>
          <cell r="J181" t="str">
            <v>..</v>
          </cell>
          <cell r="K181" t="str">
            <v>..</v>
          </cell>
          <cell r="L181" t="str">
            <v>..</v>
          </cell>
          <cell r="M181" t="str">
            <v>..</v>
          </cell>
          <cell r="N181">
            <v>166.455114011322</v>
          </cell>
          <cell r="O181">
            <v>255.493836780929</v>
          </cell>
          <cell r="P181">
            <v>296.147470518624</v>
          </cell>
          <cell r="Q181">
            <v>454.166404102201</v>
          </cell>
          <cell r="R181">
            <v>609.71338374819504</v>
          </cell>
          <cell r="S181">
            <v>628.93707511186005</v>
          </cell>
          <cell r="T181">
            <v>624.035037783083</v>
          </cell>
          <cell r="U181">
            <v>700.14045017336696</v>
          </cell>
          <cell r="V181">
            <v>557.61528251237496</v>
          </cell>
          <cell r="W181">
            <v>466.76516011475798</v>
          </cell>
          <cell r="X181">
            <v>382.55270356413303</v>
          </cell>
          <cell r="Y181">
            <v>396.08558380534299</v>
          </cell>
          <cell r="Z181">
            <v>463.29854419279701</v>
          </cell>
          <cell r="AA181">
            <v>520.92165966326195</v>
          </cell>
          <cell r="AB181">
            <v>605.225202905017</v>
          </cell>
          <cell r="AC181">
            <v>472.47480904088496</v>
          </cell>
        </row>
        <row r="182">
          <cell r="A182" t="str">
            <v>Vanuatu</v>
          </cell>
          <cell r="B182">
            <v>940.33389918673595</v>
          </cell>
          <cell r="C182">
            <v>853.14766053112896</v>
          </cell>
          <cell r="D182">
            <v>830.62004706098298</v>
          </cell>
          <cell r="E182">
            <v>831.33234064216401</v>
          </cell>
          <cell r="F182">
            <v>980.85169693946</v>
          </cell>
          <cell r="G182">
            <v>897.93433852348301</v>
          </cell>
          <cell r="H182">
            <v>847.04151067936698</v>
          </cell>
          <cell r="I182">
            <v>887.44795589813702</v>
          </cell>
          <cell r="J182">
            <v>1016.27975316682</v>
          </cell>
          <cell r="K182">
            <v>990.66454812416896</v>
          </cell>
          <cell r="L182">
            <v>1059.45577681178</v>
          </cell>
          <cell r="M182">
            <v>1237.9796156504999</v>
          </cell>
          <cell r="N182">
            <v>1267.26141288437</v>
          </cell>
          <cell r="O182">
            <v>1280.0322825292601</v>
          </cell>
          <cell r="P182">
            <v>1365.8012740735701</v>
          </cell>
          <cell r="Q182">
            <v>1401.58392931457</v>
          </cell>
          <cell r="R182">
            <v>1418.6661653846099</v>
          </cell>
          <cell r="S182">
            <v>1442.42432168395</v>
          </cell>
          <cell r="T182">
            <v>1397.0429733725</v>
          </cell>
          <cell r="U182">
            <v>1344.6041973804199</v>
          </cell>
          <cell r="V182">
            <v>1279.3792105668099</v>
          </cell>
          <cell r="W182">
            <v>1198.03684751488</v>
          </cell>
          <cell r="X182">
            <v>1140.8163433053801</v>
          </cell>
          <cell r="Y182">
            <v>1355.04641156549</v>
          </cell>
          <cell r="Z182">
            <v>1556.6575864864401</v>
          </cell>
          <cell r="AA182">
            <v>1692.12842867069</v>
          </cell>
          <cell r="AB182">
            <v>1736.51561719544</v>
          </cell>
          <cell r="AC182">
            <v>1446.5335391230535</v>
          </cell>
        </row>
        <row r="183">
          <cell r="A183" t="str">
            <v>Venezuela, RB</v>
          </cell>
          <cell r="B183">
            <v>4649.9829359547302</v>
          </cell>
          <cell r="C183">
            <v>5062.6129998012502</v>
          </cell>
          <cell r="D183">
            <v>5018.8205977793496</v>
          </cell>
          <cell r="E183">
            <v>4861.18112886996</v>
          </cell>
          <cell r="F183">
            <v>3552.5801244889899</v>
          </cell>
          <cell r="G183">
            <v>3577.6828959866598</v>
          </cell>
          <cell r="H183">
            <v>3452.1466549091201</v>
          </cell>
          <cell r="I183">
            <v>2672.7343526978102</v>
          </cell>
          <cell r="J183">
            <v>3269.62071355328</v>
          </cell>
          <cell r="K183">
            <v>2367.3565514376301</v>
          </cell>
          <cell r="L183">
            <v>2481.68109314606</v>
          </cell>
          <cell r="M183">
            <v>2673.6062832897301</v>
          </cell>
          <cell r="N183">
            <v>2955.44790346217</v>
          </cell>
          <cell r="O183">
            <v>2863.1409400277598</v>
          </cell>
          <cell r="P183">
            <v>2728.6688376033198</v>
          </cell>
          <cell r="Q183">
            <v>3538.6846012404899</v>
          </cell>
          <cell r="R183">
            <v>3171.80633512756</v>
          </cell>
          <cell r="S183">
            <v>3768.1028617822699</v>
          </cell>
          <cell r="T183">
            <v>3928.2238035769001</v>
          </cell>
          <cell r="U183">
            <v>4132.3024053375302</v>
          </cell>
          <cell r="V183">
            <v>4845.0282008343202</v>
          </cell>
          <cell r="W183">
            <v>5031.59540006098</v>
          </cell>
          <cell r="X183">
            <v>3728.98019029127</v>
          </cell>
          <cell r="Y183">
            <v>3285.1344254493902</v>
          </cell>
          <cell r="Z183">
            <v>4353.5275914602198</v>
          </cell>
          <cell r="AA183">
            <v>5427.2958235688302</v>
          </cell>
          <cell r="AB183">
            <v>6736.2047695023703</v>
          </cell>
          <cell r="AC183">
            <v>4760.4563667221773</v>
          </cell>
        </row>
        <row r="184">
          <cell r="A184" t="str">
            <v>Vietnam</v>
          </cell>
          <cell r="B184">
            <v>513.96504212857997</v>
          </cell>
          <cell r="C184">
            <v>250.85905577510499</v>
          </cell>
          <cell r="D184">
            <v>326.328782882479</v>
          </cell>
          <cell r="E184">
            <v>482.44013183023901</v>
          </cell>
          <cell r="F184">
            <v>822.54891788428404</v>
          </cell>
          <cell r="G184">
            <v>251.20151395239</v>
          </cell>
          <cell r="H184">
            <v>556.01901331782199</v>
          </cell>
          <cell r="I184">
            <v>674.87981090550898</v>
          </cell>
          <cell r="J184">
            <v>365.89182455708698</v>
          </cell>
          <cell r="K184">
            <v>97.157979109618196</v>
          </cell>
          <cell r="L184">
            <v>98.031935793286493</v>
          </cell>
          <cell r="M184">
            <v>113.65442806519</v>
          </cell>
          <cell r="N184">
            <v>144.148770457193</v>
          </cell>
          <cell r="O184">
            <v>189.260539779472</v>
          </cell>
          <cell r="P184">
            <v>229.84727185403801</v>
          </cell>
          <cell r="Q184">
            <v>288.03206198299</v>
          </cell>
          <cell r="R184">
            <v>337.04821692985797</v>
          </cell>
          <cell r="S184">
            <v>361.25344207805603</v>
          </cell>
          <cell r="T184">
            <v>360.59979989392002</v>
          </cell>
          <cell r="U184">
            <v>374.47733376256502</v>
          </cell>
          <cell r="V184">
            <v>401.82195050844803</v>
          </cell>
          <cell r="W184">
            <v>413.08936354385099</v>
          </cell>
          <cell r="X184">
            <v>440.85094949309399</v>
          </cell>
          <cell r="Y184">
            <v>489.86583253754202</v>
          </cell>
          <cell r="Z184">
            <v>555.46163216071295</v>
          </cell>
          <cell r="AA184">
            <v>637.79274710421998</v>
          </cell>
          <cell r="AB184">
            <v>722.96780708885694</v>
          </cell>
          <cell r="AC184">
            <v>543.33805532137956</v>
          </cell>
        </row>
        <row r="185">
          <cell r="A185" t="str">
            <v>Yemen, Rep.</v>
          </cell>
          <cell r="B185">
            <v>424.59656195051599</v>
          </cell>
          <cell r="C185">
            <v>533.19566544698603</v>
          </cell>
          <cell r="D185">
            <v>631.37337821595702</v>
          </cell>
          <cell r="E185">
            <v>666.86152276244104</v>
          </cell>
          <cell r="F185">
            <v>645.02622148040098</v>
          </cell>
          <cell r="G185">
            <v>576.69146511942199</v>
          </cell>
          <cell r="H185">
            <v>526.25442934954003</v>
          </cell>
          <cell r="I185">
            <v>548.18449928894199</v>
          </cell>
          <cell r="J185">
            <v>703.62085368387795</v>
          </cell>
          <cell r="K185">
            <v>670.494181929089</v>
          </cell>
          <cell r="L185">
            <v>879.25487489718205</v>
          </cell>
          <cell r="M185">
            <v>938.20485381963294</v>
          </cell>
          <cell r="N185">
            <v>1160.14420408717</v>
          </cell>
          <cell r="O185">
            <v>1399.3094434283701</v>
          </cell>
          <cell r="P185">
            <v>1504.89741759511</v>
          </cell>
          <cell r="Q185">
            <v>717.67450120206695</v>
          </cell>
          <cell r="R185">
            <v>348.98094883365502</v>
          </cell>
          <cell r="S185">
            <v>356.64964223954001</v>
          </cell>
          <cell r="T185">
            <v>314.71631986515899</v>
          </cell>
          <cell r="U185">
            <v>368.26957045710202</v>
          </cell>
          <cell r="V185">
            <v>451.79010052828801</v>
          </cell>
          <cell r="W185">
            <v>432.39713514371402</v>
          </cell>
          <cell r="X185">
            <v>434.74523806538502</v>
          </cell>
          <cell r="Y185">
            <v>496.15383690067301</v>
          </cell>
          <cell r="Z185">
            <v>544.49877648227402</v>
          </cell>
          <cell r="AA185">
            <v>585.87142422584395</v>
          </cell>
          <cell r="AB185">
            <v>692.95925934667696</v>
          </cell>
          <cell r="AC185">
            <v>531.10427836076121</v>
          </cell>
        </row>
        <row r="186">
          <cell r="A186" t="str">
            <v>Yugoslavia, FR (Serb./Mont.)</v>
          </cell>
          <cell r="B186" t="str">
            <v>..</v>
          </cell>
          <cell r="C186" t="str">
            <v>..</v>
          </cell>
          <cell r="D186" t="str">
            <v>..</v>
          </cell>
          <cell r="E186" t="str">
            <v>..</v>
          </cell>
          <cell r="F186" t="str">
            <v>..</v>
          </cell>
          <cell r="G186" t="str">
            <v>..</v>
          </cell>
          <cell r="H186" t="str">
            <v>..</v>
          </cell>
          <cell r="I186" t="str">
            <v>..</v>
          </cell>
          <cell r="J186" t="str">
            <v>..</v>
          </cell>
          <cell r="K186" t="str">
            <v>..</v>
          </cell>
          <cell r="L186" t="str">
            <v>..</v>
          </cell>
          <cell r="M186" t="str">
            <v>..</v>
          </cell>
          <cell r="N186" t="str">
            <v>..</v>
          </cell>
          <cell r="O186" t="str">
            <v>..</v>
          </cell>
          <cell r="P186" t="str">
            <v>..</v>
          </cell>
          <cell r="Q186" t="str">
            <v>..</v>
          </cell>
          <cell r="R186" t="str">
            <v>..</v>
          </cell>
          <cell r="S186" t="str">
            <v>..</v>
          </cell>
          <cell r="T186" t="str">
            <v>..</v>
          </cell>
          <cell r="U186" t="str">
            <v>..</v>
          </cell>
          <cell r="V186" t="str">
            <v>..</v>
          </cell>
          <cell r="W186" t="str">
            <v>..</v>
          </cell>
          <cell r="X186" t="str">
            <v>..</v>
          </cell>
          <cell r="Y186" t="str">
            <v>..</v>
          </cell>
          <cell r="Z186" t="str">
            <v>..</v>
          </cell>
          <cell r="AA186" t="str">
            <v>..</v>
          </cell>
          <cell r="AB186" t="str">
            <v>..</v>
          </cell>
          <cell r="AC186" t="str">
            <v/>
          </cell>
        </row>
        <row r="187">
          <cell r="A187" t="str">
            <v>Zambia</v>
          </cell>
          <cell r="B187">
            <v>677.19846636458703</v>
          </cell>
          <cell r="C187">
            <v>677.15002556189802</v>
          </cell>
          <cell r="D187">
            <v>633.123675847458</v>
          </cell>
          <cell r="E187">
            <v>529.89313780499697</v>
          </cell>
          <cell r="F187">
            <v>422.57611777803902</v>
          </cell>
          <cell r="G187">
            <v>388.96</v>
          </cell>
          <cell r="H187">
            <v>260.16998887124299</v>
          </cell>
          <cell r="I187">
            <v>313.03989982835799</v>
          </cell>
          <cell r="J187">
            <v>511.87501109631597</v>
          </cell>
          <cell r="K187">
            <v>529.31939839544998</v>
          </cell>
          <cell r="L187">
            <v>480.25280411922199</v>
          </cell>
          <cell r="M187">
            <v>420.923718990184</v>
          </cell>
          <cell r="N187">
            <v>400.35787395710901</v>
          </cell>
          <cell r="O187">
            <v>382.11635721269698</v>
          </cell>
          <cell r="P187">
            <v>382.07530255490798</v>
          </cell>
          <cell r="Q187">
            <v>380.94930130500001</v>
          </cell>
          <cell r="R187">
            <v>346.18713258180799</v>
          </cell>
          <cell r="S187">
            <v>399.80741710393397</v>
          </cell>
          <cell r="T187">
            <v>320.56440080083797</v>
          </cell>
          <cell r="U187">
            <v>307.046620767452</v>
          </cell>
          <cell r="V187">
            <v>314.34196991127698</v>
          </cell>
          <cell r="W187">
            <v>345.113500928517</v>
          </cell>
          <cell r="X187">
            <v>349.56481676175702</v>
          </cell>
          <cell r="Y187">
            <v>391.21561175621298</v>
          </cell>
          <cell r="Z187">
            <v>480.39162884663</v>
          </cell>
          <cell r="AA187">
            <v>627.12606117391795</v>
          </cell>
          <cell r="AB187">
            <v>921.56404333411194</v>
          </cell>
          <cell r="AC187">
            <v>519.16261046685781</v>
          </cell>
        </row>
        <row r="188">
          <cell r="A188" t="str">
            <v>Zimbabwe</v>
          </cell>
          <cell r="B188">
            <v>754.79843529743403</v>
          </cell>
          <cell r="C188">
            <v>881.37899205696999</v>
          </cell>
          <cell r="D188">
            <v>902.02924553102002</v>
          </cell>
          <cell r="E188">
            <v>794.77607948031698</v>
          </cell>
          <cell r="F188">
            <v>635.34067399086803</v>
          </cell>
          <cell r="G188">
            <v>672.91985215214197</v>
          </cell>
          <cell r="H188">
            <v>719.47019653178995</v>
          </cell>
          <cell r="I188">
            <v>753.94754539340704</v>
          </cell>
          <cell r="J188">
            <v>851.01608346011801</v>
          </cell>
          <cell r="K188">
            <v>872.90966178485098</v>
          </cell>
          <cell r="L188">
            <v>896.95566452140201</v>
          </cell>
          <cell r="M188">
            <v>810.18743729446101</v>
          </cell>
          <cell r="N188">
            <v>647.83803548425897</v>
          </cell>
          <cell r="O188">
            <v>607.84980290144597</v>
          </cell>
          <cell r="P188">
            <v>617.88108012290797</v>
          </cell>
          <cell r="Q188">
            <v>620.51513183538304</v>
          </cell>
          <cell r="R188">
            <v>735.46054665180804</v>
          </cell>
          <cell r="S188">
            <v>762.55848054657395</v>
          </cell>
          <cell r="T188">
            <v>532.69183838744596</v>
          </cell>
          <cell r="U188">
            <v>508.46752873779599</v>
          </cell>
          <cell r="V188">
            <v>695.61493393181399</v>
          </cell>
          <cell r="W188">
            <v>1104.2876387050801</v>
          </cell>
          <cell r="X188">
            <v>2652.0693779652202</v>
          </cell>
          <cell r="Y188">
            <v>893.90107683270196</v>
          </cell>
          <cell r="Z188">
            <v>400.66124570296301</v>
          </cell>
          <cell r="AA188">
            <v>387.97927137988398</v>
          </cell>
          <cell r="AB188">
            <v>472.23114480833601</v>
          </cell>
          <cell r="AC188">
            <v>985.18829256569768</v>
          </cell>
        </row>
      </sheetData>
      <sheetData sheetId="6"/>
    </sheetDataSet>
  </externalBook>
</externalLink>
</file>

<file path=xl/externalLinks/externalLink13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ents"/>
      <sheetName val="CPI"/>
      <sheetName val="CPI graph"/>
      <sheetName val="NA86-87n"/>
      <sheetName val="NA86-87r"/>
      <sheetName val="Aggrn"/>
      <sheetName val="Aggrr"/>
      <sheetName val="Deflators"/>
      <sheetName val="Assum"/>
      <sheetName val="Input-Output"/>
      <sheetName val="NA"/>
      <sheetName val="NA (2)"/>
      <sheetName val="Input"/>
      <sheetName val="output_WEO"/>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Set>
  </externalBook>
</externalLink>
</file>

<file path=xl/externalLinks/externalLink14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
      <sheetName val="GAS_061301"/>
      <sheetName val="GEE_061301"/>
      <sheetName val="B(Assump)"/>
      <sheetName val="GEE0901"/>
      <sheetName val="X"/>
      <sheetName val="M"/>
      <sheetName val="T-T"/>
      <sheetName val="S"/>
      <sheetName val="Check Interest"/>
      <sheetName val="G(Disb.)"/>
      <sheetName val="H(Amort)"/>
      <sheetName val="Debt scenario"/>
      <sheetName val="I(Interest)"/>
      <sheetName val="N(Debt)"/>
      <sheetName val="J(Priv.Cap)"/>
      <sheetName val="J(Fin. account)"/>
      <sheetName val="O(Arrears)"/>
      <sheetName val="K(Reserves)"/>
      <sheetName val="BOP_output"/>
      <sheetName val="L(Links)"/>
      <sheetName val="P(IMF)"/>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Set>
  </externalBook>
</externalLink>
</file>

<file path=xl/externalLinks/externalLink14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
      <sheetName val="GAS_061301"/>
      <sheetName val="GEE_061301"/>
      <sheetName val="B(Assump)"/>
      <sheetName val="GEE0901"/>
      <sheetName val="X"/>
      <sheetName val="M"/>
      <sheetName val="T-T"/>
      <sheetName val="S"/>
      <sheetName val="Check Interest"/>
      <sheetName val="G(Disb.)"/>
      <sheetName val="H(Amort)"/>
      <sheetName val="Debt scenario"/>
      <sheetName val="I(Interest)"/>
      <sheetName val="N(Debt)"/>
      <sheetName val="J(Priv.Cap)"/>
      <sheetName val="J(Fin. account)"/>
      <sheetName val="O(Arrears)"/>
      <sheetName val="K(Reserves)"/>
      <sheetName val="BOP_output"/>
      <sheetName val="L(Links)"/>
      <sheetName val="P(IMF)"/>
      <sheetName val="Serie mensual"/>
      <sheetName val="Codigos"/>
      <sheetName val="Fax a enviar"/>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refreshError="1"/>
      <sheetData sheetId="23" refreshError="1"/>
      <sheetData sheetId="24" refreshError="1"/>
    </sheetDataSet>
  </externalBook>
</externalLink>
</file>

<file path=xl/externalLinks/externalLink14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GDP"/>
      <sheetName val="GROWTH"/>
      <sheetName val="LONGGDP"/>
      <sheetName val="LONGGDP.XLS"/>
    </sheetNames>
    <definedNames>
      <definedName name="goafrica"/>
      <definedName name="goasia"/>
      <definedName name="goeeup"/>
      <definedName name="goeurope"/>
      <definedName name="golamerica"/>
      <definedName name="gomeast"/>
      <definedName name="gooecd"/>
      <definedName name="goopec"/>
      <definedName name="gosummary"/>
    </definedNames>
    <sheetDataSet>
      <sheetData sheetId="0" refreshError="1"/>
      <sheetData sheetId="1" refreshError="1"/>
      <sheetData sheetId="2" refreshError="1"/>
      <sheetData sheetId="3" refreshError="1"/>
    </sheetDataSet>
  </externalBook>
</externalLink>
</file>

<file path=xl/externalLinks/externalLink14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
      <sheetName val="GAS_061301"/>
      <sheetName val="GEE_061301"/>
      <sheetName val="B(Assump)"/>
      <sheetName val="GEE0901"/>
      <sheetName val="X"/>
      <sheetName val="M"/>
      <sheetName val="T-T"/>
      <sheetName val="S"/>
      <sheetName val="Check Interest"/>
      <sheetName val="G(Disb.)"/>
      <sheetName val="H(Amort)"/>
      <sheetName val="Debt scenario"/>
      <sheetName val="I(Interest)"/>
      <sheetName val="N(Debt)"/>
      <sheetName val="J(Priv.Cap)"/>
      <sheetName val="J(Fin. account)"/>
      <sheetName val="O(Arrears)"/>
      <sheetName val="K(Reserves)"/>
      <sheetName val="BOP_output"/>
      <sheetName val="L(Links)"/>
      <sheetName val="P(IMF)"/>
      <sheetName val="Base Datos"/>
      <sheetName val="Codigos"/>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refreshError="1"/>
      <sheetData sheetId="23" refreshError="1"/>
    </sheetDataSet>
  </externalBook>
</externalLink>
</file>

<file path=xl/externalLinks/externalLink14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
      <sheetName val="GAS_061301"/>
      <sheetName val="GEE_061301"/>
      <sheetName val="B(Assump)"/>
      <sheetName val="GEE0901"/>
      <sheetName val="X"/>
      <sheetName val="M"/>
      <sheetName val="T-T"/>
      <sheetName val="S"/>
      <sheetName val="Check Interest"/>
      <sheetName val="G(Disb.)"/>
      <sheetName val="H(Amort)"/>
      <sheetName val="Debt scenario"/>
      <sheetName val="I(Interest)"/>
      <sheetName val="N(Debt)"/>
      <sheetName val="J(Priv.Cap)"/>
      <sheetName val="J(Fin. account)"/>
      <sheetName val="O(Arrears)"/>
      <sheetName val="K(Reserves)"/>
      <sheetName val="BOP_output"/>
      <sheetName val="L(Links)"/>
      <sheetName val="P(IMF)"/>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Set>
  </externalBook>
</externalLink>
</file>

<file path=xl/externalLinks/externalLink14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OPEC Table"/>
      <sheetName val="specs"/>
      <sheetName val="prices"/>
      <sheetName val="Data"/>
      <sheetName val="refbal"/>
      <sheetName val="overview"/>
      <sheetName val="USrefining"/>
      <sheetName val="fcst prices"/>
      <sheetName val="fcst prices (2)"/>
      <sheetName val="asian prices"/>
      <sheetName val="Demand elas (2)"/>
      <sheetName val="India Prices"/>
      <sheetName val="Thailand"/>
      <sheetName val="Diffs"/>
      <sheetName val="crackadds"/>
      <sheetName val="refutil"/>
      <sheetName val="CDUcountry"/>
      <sheetName val="FCC Detail"/>
      <sheetName val="Hydrocrdetail"/>
      <sheetName val="cokedetail"/>
      <sheetName val="posscce"/>
      <sheetName val="Posscdu"/>
      <sheetName val="CCECountry"/>
      <sheetName val="CDUtotal"/>
      <sheetName val="china demand"/>
      <sheetName val="china"/>
      <sheetName val="regdemgro"/>
      <sheetName val="intenisty"/>
      <sheetName val="fcstdemand"/>
      <sheetName val="opechighoilgdp"/>
      <sheetName val="nonopec"/>
      <sheetName val="canadacosts"/>
      <sheetName val="refcapvddemand"/>
      <sheetName val="pricefcsts"/>
      <sheetName val="inflation oecd"/>
      <sheetName val="wage inflation"/>
      <sheetName val="wtimaya"/>
      <sheetName val="Europrodchange"/>
      <sheetName val="EU25 mogas diesel"/>
      <sheetName val="usmogas"/>
      <sheetName val="russiaexporteconomic"/>
      <sheetName val="russiaprodavail"/>
      <sheetName val="Sheet1"/>
      <sheetName val="stermoverview"/>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Set>
  </externalBook>
</externalLink>
</file>

<file path=xl/externalLinks/externalLink14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TOC"/>
      <sheetName val="tab 1"/>
      <sheetName val="tab 2"/>
      <sheetName val="tab 3"/>
      <sheetName val="tab 4"/>
      <sheetName val="tab 5"/>
      <sheetName val="tab 6"/>
      <sheetName val="tab 7"/>
      <sheetName val="tab 8"/>
      <sheetName val="tab 9"/>
      <sheetName val="tab 10"/>
      <sheetName val="tab 11"/>
      <sheetName val="tab 12"/>
      <sheetName val="tab 13"/>
      <sheetName val="tab old 14"/>
      <sheetName val="tab 14"/>
      <sheetName val="tmoverpt"/>
      <sheetName val="tab 15"/>
      <sheetName val="tab 16"/>
      <sheetName val="Fig 1"/>
      <sheetName val="Fig 2"/>
      <sheetName val="Fig 3"/>
      <sheetName val="Fig 4"/>
      <sheetName val="RED Table 20"/>
      <sheetName val="J(Priv.Cap)"/>
      <sheetName val="Supuestos "/>
      <sheetName val="SNF Córd"/>
      <sheetName val="GG Table"/>
    </sheetNames>
    <sheetDataSet>
      <sheetData sheetId="0" refreshError="1"/>
      <sheetData sheetId="1" refreshError="1"/>
      <sheetData sheetId="2" refreshError="1"/>
      <sheetData sheetId="3" refreshError="1">
        <row r="63">
          <cell r="F63">
            <v>398.92469362284851</v>
          </cell>
          <cell r="G63">
            <v>390.3445880054187</v>
          </cell>
          <cell r="H63">
            <v>369.94483896491067</v>
          </cell>
          <cell r="I63">
            <v>416.18840851382629</v>
          </cell>
          <cell r="J63">
            <v>457.05600991675692</v>
          </cell>
          <cell r="K63">
            <v>501.64190103334414</v>
          </cell>
          <cell r="L63">
            <v>547.08893475800187</v>
          </cell>
          <cell r="M63">
            <v>590.91473885820994</v>
          </cell>
          <cell r="N63">
            <v>634.1496193907401</v>
          </cell>
          <cell r="O63">
            <v>681.25860567022914</v>
          </cell>
          <cell r="P63">
            <v>732.71430819749457</v>
          </cell>
          <cell r="Q63">
            <v>789.06737650136802</v>
          </cell>
          <cell r="R63">
            <v>850.96199324643817</v>
          </cell>
          <cell r="S63">
            <v>919.15470439392197</v>
          </cell>
          <cell r="T63">
            <v>994.53732625926273</v>
          </cell>
          <cell r="U63">
            <v>1078.1648367176033</v>
          </cell>
          <cell r="V63">
            <v>1171.2893617536934</v>
          </cell>
          <cell r="W63">
            <v>1275.401618517642</v>
          </cell>
          <cell r="X63">
            <v>1392.2814824314346</v>
          </cell>
          <cell r="Y63">
            <v>1495.9356791310786</v>
          </cell>
          <cell r="Z63">
            <v>1607.4926570315072</v>
          </cell>
        </row>
        <row r="64">
          <cell r="F64">
            <v>388.70685103639443</v>
          </cell>
          <cell r="G64">
            <v>378.08559173457797</v>
          </cell>
          <cell r="H64">
            <v>386.40470686439267</v>
          </cell>
          <cell r="I64">
            <v>392.15927849471854</v>
          </cell>
          <cell r="J64">
            <v>414.39641913183124</v>
          </cell>
          <cell r="K64">
            <v>458.29543982130912</v>
          </cell>
          <cell r="L64">
            <v>501.92894856936761</v>
          </cell>
          <cell r="M64">
            <v>546.54852488318522</v>
          </cell>
          <cell r="N64">
            <v>590.71776433565071</v>
          </cell>
          <cell r="O64">
            <v>635.4409879730598</v>
          </cell>
          <cell r="P64">
            <v>682.70751108615457</v>
          </cell>
          <cell r="Q64">
            <v>734.34676345636399</v>
          </cell>
          <cell r="R64">
            <v>790.91455931510029</v>
          </cell>
          <cell r="S64">
            <v>853.06135804724272</v>
          </cell>
          <cell r="T64">
            <v>921.55134129987437</v>
          </cell>
          <cell r="U64">
            <v>997.28562245692922</v>
          </cell>
          <cell r="V64">
            <v>1081.3305082435197</v>
          </cell>
          <cell r="W64">
            <v>1174.9519389963129</v>
          </cell>
          <cell r="X64">
            <v>1279.6574875675899</v>
          </cell>
          <cell r="Y64">
            <v>1387.8729266933851</v>
          </cell>
          <cell r="Z64">
            <v>1498.5699395313402</v>
          </cell>
        </row>
        <row r="65">
          <cell r="F65">
            <v>375.67465338515461</v>
          </cell>
          <cell r="G65">
            <v>369.74278459770113</v>
          </cell>
          <cell r="H65">
            <v>414.54759116296265</v>
          </cell>
          <cell r="I65">
            <v>502.14824780430001</v>
          </cell>
          <cell r="J65">
            <v>552.41453056726687</v>
          </cell>
          <cell r="K65">
            <v>605.03450813400559</v>
          </cell>
          <cell r="L65">
            <v>663.35128559980114</v>
          </cell>
          <cell r="M65">
            <v>720.43470587822742</v>
          </cell>
          <cell r="N65">
            <v>782.66323612366398</v>
          </cell>
          <cell r="O65">
            <v>850.5206920697492</v>
          </cell>
          <cell r="P65">
            <v>924.5380674180343</v>
          </cell>
          <cell r="Q65">
            <v>1005.298272227948</v>
          </cell>
          <cell r="R65">
            <v>1093.4413583594865</v>
          </cell>
          <cell r="S65">
            <v>1189.670282927563</v>
          </cell>
          <cell r="T65">
            <v>1294.757266130832</v>
          </cell>
          <cell r="U65">
            <v>1409.5508058006405</v>
          </cell>
          <cell r="V65">
            <v>1534.9834176400625</v>
          </cell>
          <cell r="W65">
            <v>1672.0801774580191</v>
          </cell>
          <cell r="X65">
            <v>1821.9681498261834</v>
          </cell>
          <cell r="Y65">
            <v>1985.8867965818254</v>
          </cell>
          <cell r="Z65">
            <v>2166.3274274215751</v>
          </cell>
        </row>
      </sheetData>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row r="6">
          <cell r="B6">
            <v>9.7895239624497723</v>
          </cell>
          <cell r="C6">
            <v>10.536580419328409</v>
          </cell>
          <cell r="D6">
            <v>12.322014895338034</v>
          </cell>
          <cell r="E6">
            <v>13.931538384991702</v>
          </cell>
          <cell r="F6">
            <v>14.951369510916095</v>
          </cell>
          <cell r="G6">
            <v>15.80741952254721</v>
          </cell>
          <cell r="H6">
            <v>16.824232097421074</v>
          </cell>
          <cell r="I6">
            <v>16.940962529254382</v>
          </cell>
          <cell r="J6">
            <v>17.651757257403741</v>
          </cell>
          <cell r="K6">
            <v>18.0825900496698</v>
          </cell>
          <cell r="L6">
            <v>19.163894967224586</v>
          </cell>
          <cell r="M6">
            <v>19.719354958531532</v>
          </cell>
          <cell r="N6">
            <v>20.406499556282899</v>
          </cell>
          <cell r="O6">
            <v>21.473736747677414</v>
          </cell>
          <cell r="P6">
            <v>21.735440614596104</v>
          </cell>
          <cell r="Q6">
            <v>21.861286384274504</v>
          </cell>
          <cell r="R6">
            <v>22.023679406049009</v>
          </cell>
          <cell r="S6">
            <v>22.093449810988211</v>
          </cell>
          <cell r="T6">
            <v>22.09040657523715</v>
          </cell>
          <cell r="U6">
            <v>21.941000813779468</v>
          </cell>
        </row>
        <row r="7">
          <cell r="B7">
            <v>0</v>
          </cell>
        </row>
        <row r="8">
          <cell r="B8">
            <v>5.7197956309893003</v>
          </cell>
          <cell r="C8">
            <v>6.3459703190224372</v>
          </cell>
          <cell r="D8">
            <v>8.183251093027085</v>
          </cell>
          <cell r="E8">
            <v>9.8573178090795608</v>
          </cell>
          <cell r="F8">
            <v>10.953956577798291</v>
          </cell>
          <cell r="G8">
            <v>11.895350559923006</v>
          </cell>
          <cell r="H8">
            <v>13.002897573446859</v>
          </cell>
          <cell r="I8">
            <v>13.219785008545541</v>
          </cell>
          <cell r="J8">
            <v>14.031852184421894</v>
          </cell>
          <cell r="K8">
            <v>14.571273332766769</v>
          </cell>
          <cell r="L8">
            <v>15.764243565242634</v>
          </cell>
          <cell r="M8">
            <v>16.440573920215503</v>
          </cell>
          <cell r="N8">
            <v>17.25438267586685</v>
          </cell>
          <cell r="O8">
            <v>18.45289360312438</v>
          </cell>
          <cell r="P8">
            <v>18.854611088061823</v>
          </cell>
          <cell r="Q8">
            <v>19.123555347028557</v>
          </cell>
          <cell r="R8">
            <v>19.430894343356339</v>
          </cell>
          <cell r="S8">
            <v>19.64778177845503</v>
          </cell>
          <cell r="T8">
            <v>19.793209551552135</v>
          </cell>
          <cell r="U8">
            <v>19.793209551552131</v>
          </cell>
        </row>
        <row r="9">
          <cell r="B9">
            <v>4.0697283314604711</v>
          </cell>
          <cell r="C9">
            <v>4.1906101003059719</v>
          </cell>
          <cell r="D9">
            <v>4.1387638023109483</v>
          </cell>
          <cell r="E9">
            <v>4.0742205759121415</v>
          </cell>
          <cell r="F9">
            <v>3.9974129331178037</v>
          </cell>
          <cell r="G9">
            <v>3.912068962624204</v>
          </cell>
          <cell r="H9">
            <v>3.8213345239742158</v>
          </cell>
          <cell r="I9">
            <v>3.72117752070884</v>
          </cell>
          <cell r="J9">
            <v>3.6199050729818465</v>
          </cell>
          <cell r="K9">
            <v>3.5113167169030328</v>
          </cell>
          <cell r="L9">
            <v>3.3996514019819526</v>
          </cell>
          <cell r="M9">
            <v>3.2787810383160307</v>
          </cell>
          <cell r="N9">
            <v>3.1521168804160498</v>
          </cell>
          <cell r="O9">
            <v>3.0208431445530355</v>
          </cell>
          <cell r="P9">
            <v>2.8808295265342831</v>
          </cell>
          <cell r="Q9">
            <v>2.7377310372459482</v>
          </cell>
          <cell r="R9">
            <v>2.5927850626926685</v>
          </cell>
          <cell r="S9">
            <v>2.4456680325331823</v>
          </cell>
          <cell r="T9">
            <v>2.2971970236850145</v>
          </cell>
          <cell r="U9">
            <v>2.1477912622273365</v>
          </cell>
        </row>
        <row r="11">
          <cell r="B11">
            <v>9.7895239624497705</v>
          </cell>
          <cell r="C11">
            <v>6.5509060187601946</v>
          </cell>
          <cell r="D11">
            <v>6.1129759254928917</v>
          </cell>
          <cell r="E11">
            <v>6.9114637075106451</v>
          </cell>
          <cell r="F11">
            <v>7.4174039432429346</v>
          </cell>
          <cell r="G11">
            <v>7.8420920447074769</v>
          </cell>
          <cell r="H11">
            <v>8.3465347713019789</v>
          </cell>
          <cell r="I11">
            <v>8.4044449690764811</v>
          </cell>
          <cell r="J11">
            <v>8.7570716375272895</v>
          </cell>
          <cell r="K11">
            <v>8.9708086366630191</v>
          </cell>
          <cell r="L11">
            <v>9.5072461418335674</v>
          </cell>
          <cell r="M11">
            <v>9.7828109405515544</v>
          </cell>
          <cell r="N11">
            <v>10.123704732603034</v>
          </cell>
          <cell r="O11">
            <v>10.653163211041788</v>
          </cell>
          <cell r="P11">
            <v>10.782995016283934</v>
          </cell>
          <cell r="Q11">
            <v>17.472441170832887</v>
          </cell>
          <cell r="R11">
            <v>22.023679406049009</v>
          </cell>
          <cell r="S11">
            <v>22.093449810988211</v>
          </cell>
          <cell r="T11">
            <v>22.09040657523715</v>
          </cell>
          <cell r="U11">
            <v>21.941000813779468</v>
          </cell>
        </row>
        <row r="12">
          <cell r="B12">
            <v>0</v>
          </cell>
        </row>
        <row r="13">
          <cell r="B13">
            <v>5.7197956309893003</v>
          </cell>
          <cell r="C13">
            <v>3.94547884639098</v>
          </cell>
          <cell r="D13">
            <v>4.0597270291293244</v>
          </cell>
          <cell r="E13">
            <v>4.8902348332360646</v>
          </cell>
          <cell r="F13">
            <v>5.4342794922533226</v>
          </cell>
          <cell r="G13">
            <v>5.9013069060336401</v>
          </cell>
          <cell r="H13">
            <v>6.4507631668424477</v>
          </cell>
          <cell r="I13">
            <v>6.5583614517464666</v>
          </cell>
          <cell r="J13">
            <v>6.9612295815271974</v>
          </cell>
          <cell r="K13">
            <v>7.228837478575068</v>
          </cell>
          <cell r="L13">
            <v>7.8206723670163845</v>
          </cell>
          <cell r="M13">
            <v>8.1562011918673782</v>
          </cell>
          <cell r="N13">
            <v>8.5599333228140946</v>
          </cell>
          <cell r="O13">
            <v>9.1545169608794392</v>
          </cell>
          <cell r="P13">
            <v>9.3538097985468589</v>
          </cell>
          <cell r="Q13">
            <v>15.284333680312468</v>
          </cell>
          <cell r="R13">
            <v>19.430894343356339</v>
          </cell>
          <cell r="S13">
            <v>19.64778177845503</v>
          </cell>
          <cell r="T13">
            <v>19.793209551552135</v>
          </cell>
          <cell r="U13">
            <v>19.793209551552131</v>
          </cell>
        </row>
        <row r="14">
          <cell r="B14">
            <v>4.0697283314604711</v>
          </cell>
          <cell r="C14">
            <v>2.6054271723692151</v>
          </cell>
          <cell r="D14">
            <v>2.0532488963635669</v>
          </cell>
          <cell r="E14">
            <v>2.0212288742745801</v>
          </cell>
          <cell r="F14">
            <v>1.983124450989612</v>
          </cell>
          <cell r="G14">
            <v>1.9407851386738368</v>
          </cell>
          <cell r="H14">
            <v>1.8957716044595307</v>
          </cell>
          <cell r="I14">
            <v>1.8460835173300143</v>
          </cell>
          <cell r="J14">
            <v>1.7958420560000923</v>
          </cell>
          <cell r="K14">
            <v>1.7419711580879511</v>
          </cell>
          <cell r="L14">
            <v>1.6865737748171836</v>
          </cell>
          <cell r="M14">
            <v>1.6266097486841768</v>
          </cell>
          <cell r="N14">
            <v>1.5637714097889395</v>
          </cell>
          <cell r="O14">
            <v>1.4986462501623485</v>
          </cell>
          <cell r="P14">
            <v>1.4291852177370741</v>
          </cell>
          <cell r="Q14">
            <v>2.1881074905204212</v>
          </cell>
          <cell r="R14">
            <v>2.5927850626926685</v>
          </cell>
          <cell r="S14">
            <v>2.4456680325331823</v>
          </cell>
          <cell r="T14">
            <v>2.2971970236850145</v>
          </cell>
          <cell r="U14">
            <v>2.1477912622273365</v>
          </cell>
        </row>
        <row r="16">
          <cell r="B16">
            <v>0</v>
          </cell>
          <cell r="C16">
            <v>3.9856744005682141</v>
          </cell>
          <cell r="D16">
            <v>6.2090389698451425</v>
          </cell>
          <cell r="E16">
            <v>7.0200746774810572</v>
          </cell>
          <cell r="F16">
            <v>7.5339655676731603</v>
          </cell>
          <cell r="G16">
            <v>7.9653274778397334</v>
          </cell>
          <cell r="H16">
            <v>8.4776973261190953</v>
          </cell>
          <cell r="I16">
            <v>8.5365175601779004</v>
          </cell>
          <cell r="J16">
            <v>8.8946856198764497</v>
          </cell>
          <cell r="K16">
            <v>9.1117814130067813</v>
          </cell>
          <cell r="L16">
            <v>9.6566488253910183</v>
          </cell>
          <cell r="M16">
            <v>9.936544017979978</v>
          </cell>
          <cell r="N16">
            <v>10.282794823679867</v>
          </cell>
          <cell r="O16">
            <v>10.820573536635628</v>
          </cell>
          <cell r="P16">
            <v>10.952445598312174</v>
          </cell>
          <cell r="Q16">
            <v>4.3888452134416163</v>
          </cell>
          <cell r="R16">
            <v>0</v>
          </cell>
          <cell r="S16">
            <v>0</v>
          </cell>
          <cell r="T16">
            <v>0</v>
          </cell>
          <cell r="U16">
            <v>0</v>
          </cell>
        </row>
        <row r="17">
          <cell r="B17">
            <v>0</v>
          </cell>
          <cell r="C17">
            <v>2.4004914726314572</v>
          </cell>
          <cell r="D17">
            <v>4.1235240638977606</v>
          </cell>
          <cell r="E17">
            <v>4.9670829758434962</v>
          </cell>
          <cell r="F17">
            <v>5.5196770855449682</v>
          </cell>
          <cell r="G17">
            <v>5.9940436538893662</v>
          </cell>
          <cell r="H17">
            <v>6.5521344066044112</v>
          </cell>
          <cell r="I17">
            <v>6.6614235567990745</v>
          </cell>
          <cell r="J17">
            <v>7.0706226028946961</v>
          </cell>
          <cell r="K17">
            <v>7.3424358541917005</v>
          </cell>
          <cell r="L17">
            <v>7.9435711982262491</v>
          </cell>
          <cell r="M17">
            <v>8.2843727283481243</v>
          </cell>
          <cell r="N17">
            <v>8.6944493530527556</v>
          </cell>
          <cell r="O17">
            <v>9.298376642244941</v>
          </cell>
          <cell r="P17">
            <v>9.5008012895149641</v>
          </cell>
          <cell r="Q17">
            <v>3.8392216667160888</v>
          </cell>
          <cell r="R17">
            <v>0</v>
          </cell>
          <cell r="S17">
            <v>0</v>
          </cell>
          <cell r="T17">
            <v>0</v>
          </cell>
          <cell r="U17">
            <v>0</v>
          </cell>
        </row>
        <row r="18">
          <cell r="B18">
            <v>0</v>
          </cell>
          <cell r="C18">
            <v>1.5851829279367569</v>
          </cell>
          <cell r="D18">
            <v>2.0855149059473814</v>
          </cell>
          <cell r="E18">
            <v>2.0529917016375614</v>
          </cell>
          <cell r="F18">
            <v>2.0142884821281917</v>
          </cell>
          <cell r="G18">
            <v>1.9712838239503672</v>
          </cell>
          <cell r="H18">
            <v>1.9255629195146851</v>
          </cell>
          <cell r="I18">
            <v>1.8750940033788257</v>
          </cell>
          <cell r="J18">
            <v>1.8240630169817542</v>
          </cell>
          <cell r="K18">
            <v>1.7693455588150817</v>
          </cell>
          <cell r="L18">
            <v>1.713077627164769</v>
          </cell>
          <cell r="M18">
            <v>1.6521712896318539</v>
          </cell>
          <cell r="N18">
            <v>1.5883454706271103</v>
          </cell>
          <cell r="O18">
            <v>1.5221968943906869</v>
          </cell>
          <cell r="P18">
            <v>1.4516443087972091</v>
          </cell>
          <cell r="Q18">
            <v>0.54962354672552705</v>
          </cell>
          <cell r="R18">
            <v>0</v>
          </cell>
          <cell r="S18">
            <v>0</v>
          </cell>
          <cell r="T18">
            <v>0</v>
          </cell>
          <cell r="U18">
            <v>0</v>
          </cell>
        </row>
        <row r="22">
          <cell r="B22">
            <v>0</v>
          </cell>
          <cell r="C22">
            <v>37.827020171144447</v>
          </cell>
          <cell r="D22">
            <v>50.389802500517163</v>
          </cell>
          <cell r="E22">
            <v>50.389802500517163</v>
          </cell>
          <cell r="F22">
            <v>50.389802500517163</v>
          </cell>
          <cell r="G22">
            <v>50.389802500517163</v>
          </cell>
          <cell r="H22">
            <v>50.389802500517163</v>
          </cell>
          <cell r="I22">
            <v>50.389802500517163</v>
          </cell>
          <cell r="J22">
            <v>50.389802500517163</v>
          </cell>
          <cell r="K22">
            <v>50.389802500517163</v>
          </cell>
          <cell r="L22">
            <v>50.389802500517163</v>
          </cell>
          <cell r="M22">
            <v>50.389802500517163</v>
          </cell>
          <cell r="N22">
            <v>50.389802500517163</v>
          </cell>
          <cell r="O22">
            <v>50.389802500517163</v>
          </cell>
          <cell r="P22">
            <v>50.389802500517163</v>
          </cell>
          <cell r="Q22">
            <v>20.075878135875143</v>
          </cell>
          <cell r="R22">
            <v>0</v>
          </cell>
          <cell r="S22">
            <v>0</v>
          </cell>
          <cell r="T22">
            <v>0</v>
          </cell>
          <cell r="U22">
            <v>0</v>
          </cell>
        </row>
        <row r="24">
          <cell r="C24">
            <v>5.6218892883624401</v>
          </cell>
        </row>
        <row r="25">
          <cell r="C25">
            <v>6.6599015428275399</v>
          </cell>
        </row>
      </sheetData>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Set>
  </externalBook>
</externalLink>
</file>

<file path=xl/externalLinks/externalLink14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ebt service"/>
      <sheetName val="Sheet1"/>
      <sheetName val="Sheet4"/>
      <sheetName val="Buyback-yk"/>
      <sheetName val="Buyback-ad"/>
      <sheetName val="Sheet2"/>
      <sheetName val="BUR.IDA"/>
      <sheetName val="BUR.IDA (2)"/>
      <sheetName val="RES"/>
      <sheetName val="tab 14"/>
      <sheetName val="tab 3"/>
      <sheetName val="Codigos"/>
      <sheetName val="BD"/>
      <sheetName val="BASE"/>
    </sheetNames>
    <sheetDataSet>
      <sheetData sheetId="0" refreshError="1"/>
      <sheetData sheetId="1" refreshError="1"/>
      <sheetData sheetId="2" refreshError="1">
        <row r="3">
          <cell r="C3">
            <v>10970</v>
          </cell>
          <cell r="D3" t="str">
            <v>XDR</v>
          </cell>
          <cell r="E3" t="str">
            <v xml:space="preserve">2ND BOUGOURIBA AGRICUL DEV    </v>
          </cell>
          <cell r="F3" t="str">
            <v>Sum of prp</v>
          </cell>
          <cell r="G3">
            <v>47558</v>
          </cell>
        </row>
        <row r="4">
          <cell r="C4">
            <v>16070</v>
          </cell>
          <cell r="D4" t="str">
            <v>XDR</v>
          </cell>
          <cell r="E4" t="str">
            <v xml:space="preserve">HEALTH SERVICES DEVELOPMENT   </v>
          </cell>
          <cell r="F4" t="str">
            <v>Sum of prp</v>
          </cell>
          <cell r="G4">
            <v>131366</v>
          </cell>
        </row>
        <row r="5">
          <cell r="C5">
            <v>19790</v>
          </cell>
          <cell r="D5" t="str">
            <v>XDR</v>
          </cell>
          <cell r="E5" t="str">
            <v xml:space="preserve">AGRICULTURAL SERVICES         </v>
          </cell>
          <cell r="F5" t="str">
            <v>Sum of prp</v>
          </cell>
          <cell r="G5">
            <v>309693</v>
          </cell>
        </row>
        <row r="6">
          <cell r="C6">
            <v>20670</v>
          </cell>
          <cell r="D6" t="str">
            <v>XDR</v>
          </cell>
          <cell r="E6" t="str">
            <v xml:space="preserve">SECOND URBAN                  </v>
          </cell>
          <cell r="F6" t="str">
            <v>Sum of prp</v>
          </cell>
          <cell r="G6">
            <v>180000</v>
          </cell>
        </row>
        <row r="7">
          <cell r="C7">
            <v>20671</v>
          </cell>
          <cell r="D7" t="str">
            <v>XDR</v>
          </cell>
          <cell r="E7" t="str">
            <v xml:space="preserve">SECOND URBAN                  </v>
          </cell>
          <cell r="F7" t="str">
            <v>Sum of prp</v>
          </cell>
          <cell r="G7">
            <v>62774</v>
          </cell>
        </row>
        <row r="8">
          <cell r="C8">
            <v>22290</v>
          </cell>
          <cell r="D8" t="str">
            <v>XDR</v>
          </cell>
          <cell r="E8" t="str">
            <v xml:space="preserve">ENVIRONMENTAL MANAGEMENT      </v>
          </cell>
          <cell r="F8" t="str">
            <v>Sum of prp</v>
          </cell>
          <cell r="G8">
            <v>0</v>
          </cell>
        </row>
        <row r="9">
          <cell r="C9">
            <v>22440</v>
          </cell>
          <cell r="D9" t="str">
            <v>XDR</v>
          </cell>
          <cell r="E9" t="str">
            <v xml:space="preserve">FOURTH EDUCATION              </v>
          </cell>
          <cell r="F9" t="str">
            <v>Sum of prp</v>
          </cell>
          <cell r="G9">
            <v>0</v>
          </cell>
        </row>
        <row r="10">
          <cell r="C10">
            <v>23780</v>
          </cell>
          <cell r="D10" t="str">
            <v>XDR</v>
          </cell>
          <cell r="E10" t="str">
            <v xml:space="preserve">PUBLIC INSTITUTIONAL DEV      </v>
          </cell>
          <cell r="F10" t="str">
            <v>Sum of prp</v>
          </cell>
          <cell r="G10">
            <v>0</v>
          </cell>
        </row>
        <row r="11">
          <cell r="C11">
            <v>23810</v>
          </cell>
          <cell r="D11" t="str">
            <v>XDR</v>
          </cell>
          <cell r="E11" t="str">
            <v>AGRICULTURAL SECTOR ADJUSTMENT</v>
          </cell>
          <cell r="F11" t="str">
            <v>Sum of prp</v>
          </cell>
          <cell r="G11">
            <v>0</v>
          </cell>
        </row>
        <row r="12">
          <cell r="C12">
            <v>24140</v>
          </cell>
          <cell r="D12" t="str">
            <v>XDR</v>
          </cell>
          <cell r="E12" t="str">
            <v xml:space="preserve">FOOD SECURITY AND NUTRITION   </v>
          </cell>
          <cell r="F12" t="str">
            <v>Sum of prp</v>
          </cell>
          <cell r="G12">
            <v>0</v>
          </cell>
        </row>
        <row r="13">
          <cell r="C13">
            <v>24720</v>
          </cell>
          <cell r="D13" t="str">
            <v>XDR</v>
          </cell>
          <cell r="E13" t="str">
            <v xml:space="preserve">PRIVATE SECTOR ASSISTANCE     </v>
          </cell>
          <cell r="F13" t="str">
            <v>Sum of prp</v>
          </cell>
          <cell r="G13">
            <v>0</v>
          </cell>
        </row>
        <row r="14">
          <cell r="C14">
            <v>25190</v>
          </cell>
          <cell r="D14" t="str">
            <v>XDR</v>
          </cell>
          <cell r="E14" t="str">
            <v xml:space="preserve">WATER SUPPLY ENGINEERING      </v>
          </cell>
          <cell r="F14" t="str">
            <v>Sum of prp</v>
          </cell>
          <cell r="G14">
            <v>0</v>
          </cell>
        </row>
        <row r="15">
          <cell r="C15">
            <v>25900</v>
          </cell>
          <cell r="D15" t="str">
            <v>XDR</v>
          </cell>
          <cell r="E15" t="str">
            <v xml:space="preserve">ECONOMIC RECOVERY             </v>
          </cell>
          <cell r="F15" t="str">
            <v>Sum of prp</v>
          </cell>
          <cell r="G15">
            <v>0</v>
          </cell>
        </row>
        <row r="16">
          <cell r="C16">
            <v>25950</v>
          </cell>
          <cell r="D16" t="str">
            <v>XDR</v>
          </cell>
          <cell r="E16" t="str">
            <v xml:space="preserve">HEALTH AND NUTRITION          </v>
          </cell>
          <cell r="F16" t="str">
            <v>Sum of prp</v>
          </cell>
          <cell r="G16">
            <v>0</v>
          </cell>
        </row>
        <row r="17">
          <cell r="C17">
            <v>26190</v>
          </cell>
          <cell r="D17" t="str">
            <v>XDR</v>
          </cell>
          <cell r="E17" t="str">
            <v xml:space="preserve">POPULATION AND AIDS CONTROL   </v>
          </cell>
          <cell r="F17" t="str">
            <v>Sum of prp</v>
          </cell>
          <cell r="G17">
            <v>0</v>
          </cell>
        </row>
        <row r="18">
          <cell r="C18">
            <v>31410</v>
          </cell>
          <cell r="D18" t="str">
            <v>XDR</v>
          </cell>
          <cell r="E18" t="str">
            <v xml:space="preserve">ECONOMIC MGMNT REFORM SUPPORT </v>
          </cell>
          <cell r="F18" t="str">
            <v>Sum of prp</v>
          </cell>
          <cell r="G18">
            <v>0</v>
          </cell>
        </row>
        <row r="19">
          <cell r="C19">
            <v>32990</v>
          </cell>
          <cell r="D19" t="str">
            <v>XDR</v>
          </cell>
          <cell r="E19" t="str">
            <v xml:space="preserve">THIRD STRUCTURAL ADJUSTMENT   </v>
          </cell>
          <cell r="F19" t="str">
            <v>Sum of prp</v>
          </cell>
          <cell r="G19">
            <v>0</v>
          </cell>
        </row>
        <row r="20">
          <cell r="C20">
            <v>7060</v>
          </cell>
          <cell r="D20" t="str">
            <v>USD</v>
          </cell>
          <cell r="E20" t="str">
            <v xml:space="preserve">WEST VOLTA AGRICULTURAL DEV.  </v>
          </cell>
          <cell r="F20" t="str">
            <v>Sum of prp</v>
          </cell>
          <cell r="G20">
            <v>54000</v>
          </cell>
        </row>
        <row r="21">
          <cell r="C21">
            <v>7440</v>
          </cell>
          <cell r="D21" t="str">
            <v>USD</v>
          </cell>
          <cell r="E21" t="str">
            <v xml:space="preserve">REGIONAL RAILWAY              </v>
          </cell>
          <cell r="F21" t="str">
            <v>Sum of prp</v>
          </cell>
          <cell r="G21">
            <v>78000</v>
          </cell>
        </row>
        <row r="22">
          <cell r="C22">
            <v>7660</v>
          </cell>
          <cell r="D22" t="str">
            <v>USD</v>
          </cell>
          <cell r="E22" t="str">
            <v xml:space="preserve">URBAN DEVELOPMENT             </v>
          </cell>
          <cell r="F22" t="str">
            <v>Sum of prp</v>
          </cell>
          <cell r="G22">
            <v>122915</v>
          </cell>
        </row>
        <row r="23">
          <cell r="C23">
            <v>10130</v>
          </cell>
          <cell r="D23" t="str">
            <v>USD</v>
          </cell>
          <cell r="E23" t="str">
            <v xml:space="preserve">NIENA DIONKELE RICE DEV.      </v>
          </cell>
          <cell r="F23" t="str">
            <v>Sum of prp</v>
          </cell>
          <cell r="G23">
            <v>18360</v>
          </cell>
        </row>
        <row r="24">
          <cell r="C24">
            <v>12840</v>
          </cell>
          <cell r="D24" t="str">
            <v>XDR</v>
          </cell>
          <cell r="E24" t="str">
            <v xml:space="preserve">VOLTA NOIRE AGRICULTURAL DEV. </v>
          </cell>
          <cell r="F24" t="str">
            <v>Sum of prp</v>
          </cell>
          <cell r="G24">
            <v>11434</v>
          </cell>
        </row>
        <row r="25">
          <cell r="C25">
            <v>12850</v>
          </cell>
          <cell r="D25" t="str">
            <v>XDR</v>
          </cell>
          <cell r="E25" t="str">
            <v>HAUTS-BASSINS AGRICULTURAL DEV</v>
          </cell>
          <cell r="F25" t="str">
            <v>Sum of prp</v>
          </cell>
          <cell r="G25">
            <v>8053</v>
          </cell>
        </row>
        <row r="26">
          <cell r="C26">
            <v>12930</v>
          </cell>
          <cell r="D26" t="str">
            <v>XDR</v>
          </cell>
          <cell r="E26" t="str">
            <v xml:space="preserve">KOUDOUGOU PILOT AGRICULTURAL  </v>
          </cell>
          <cell r="F26" t="str">
            <v>Sum of prp</v>
          </cell>
          <cell r="G26">
            <v>22294</v>
          </cell>
        </row>
        <row r="27">
          <cell r="C27">
            <v>14820</v>
          </cell>
          <cell r="D27" t="str">
            <v>XDR</v>
          </cell>
          <cell r="E27" t="str">
            <v xml:space="preserve">MINING EXPLOR. &amp; TECH ASSIST  </v>
          </cell>
          <cell r="F27" t="str">
            <v>Sum of prp</v>
          </cell>
          <cell r="G27">
            <v>25068</v>
          </cell>
        </row>
        <row r="28">
          <cell r="C28">
            <v>1410</v>
          </cell>
          <cell r="D28" t="str">
            <v>USD</v>
          </cell>
          <cell r="E28" t="str">
            <v xml:space="preserve">TELECOMMUNICATIONS            </v>
          </cell>
          <cell r="F28" t="str">
            <v>Sum of prp</v>
          </cell>
          <cell r="G28">
            <v>13020.08</v>
          </cell>
        </row>
        <row r="29">
          <cell r="C29">
            <v>2250</v>
          </cell>
          <cell r="D29" t="str">
            <v>USD</v>
          </cell>
          <cell r="E29" t="str">
            <v xml:space="preserve">COTTON                        </v>
          </cell>
          <cell r="F29" t="str">
            <v>Sum of prp</v>
          </cell>
          <cell r="G29">
            <v>95048.55</v>
          </cell>
        </row>
        <row r="30">
          <cell r="C30">
            <v>3161</v>
          </cell>
          <cell r="D30" t="str">
            <v>USD</v>
          </cell>
          <cell r="E30" t="str">
            <v xml:space="preserve">ROAD                          </v>
          </cell>
          <cell r="F30" t="str">
            <v>Sum of prp</v>
          </cell>
          <cell r="G30">
            <v>42000</v>
          </cell>
        </row>
        <row r="31">
          <cell r="C31">
            <v>3162</v>
          </cell>
          <cell r="D31" t="str">
            <v>USD</v>
          </cell>
          <cell r="E31" t="str">
            <v xml:space="preserve">ROAD                          </v>
          </cell>
          <cell r="F31" t="str">
            <v>Sum of prp</v>
          </cell>
          <cell r="G31">
            <v>20250</v>
          </cell>
        </row>
        <row r="32">
          <cell r="C32">
            <v>3170</v>
          </cell>
          <cell r="D32" t="str">
            <v>USD</v>
          </cell>
          <cell r="E32" t="str">
            <v xml:space="preserve">RURAL DEVELOPMENT FUND        </v>
          </cell>
          <cell r="F32" t="str">
            <v>Sum of prp</v>
          </cell>
          <cell r="G32">
            <v>33000</v>
          </cell>
        </row>
        <row r="33">
          <cell r="C33">
            <v>4300</v>
          </cell>
          <cell r="D33" t="str">
            <v>USD</v>
          </cell>
          <cell r="E33" t="str">
            <v xml:space="preserve">EDUCATION                     </v>
          </cell>
          <cell r="F33" t="str">
            <v>Sum of prp</v>
          </cell>
          <cell r="G33">
            <v>42750</v>
          </cell>
        </row>
        <row r="34">
          <cell r="C34">
            <v>4310</v>
          </cell>
          <cell r="D34" t="str">
            <v>USD</v>
          </cell>
          <cell r="E34" t="str">
            <v xml:space="preserve">SECOND TELECOMMUNICATIONS     </v>
          </cell>
          <cell r="F34" t="str">
            <v>Sum of prp</v>
          </cell>
          <cell r="G34">
            <v>67500</v>
          </cell>
        </row>
        <row r="35">
          <cell r="C35">
            <v>4960</v>
          </cell>
          <cell r="D35" t="str">
            <v>USD</v>
          </cell>
          <cell r="E35" t="str">
            <v xml:space="preserve">BOUGOURIBA AGRICULTURAL DEV.  </v>
          </cell>
          <cell r="F35" t="str">
            <v>Sum of prp</v>
          </cell>
          <cell r="G35">
            <v>120000</v>
          </cell>
        </row>
        <row r="36">
          <cell r="C36">
            <v>5570</v>
          </cell>
          <cell r="D36" t="str">
            <v>USD</v>
          </cell>
          <cell r="E36" t="str">
            <v xml:space="preserve">LIVESTOCK DEVELOPMENT         </v>
          </cell>
          <cell r="F36" t="str">
            <v>Sum of prp</v>
          </cell>
          <cell r="G36">
            <v>90000</v>
          </cell>
        </row>
        <row r="37">
          <cell r="C37">
            <v>5790</v>
          </cell>
          <cell r="D37" t="str">
            <v>USD</v>
          </cell>
          <cell r="E37" t="str">
            <v xml:space="preserve">RURAL ROADS                   </v>
          </cell>
          <cell r="F37" t="str">
            <v>Sum of prp</v>
          </cell>
          <cell r="G37">
            <v>112410</v>
          </cell>
        </row>
        <row r="38">
          <cell r="C38">
            <v>6400</v>
          </cell>
          <cell r="D38" t="str">
            <v>USD</v>
          </cell>
          <cell r="E38" t="str">
            <v xml:space="preserve">SECOND RURAL DEVELOPMENT FUND </v>
          </cell>
          <cell r="F38" t="str">
            <v>Sum of prp</v>
          </cell>
          <cell r="G38">
            <v>140966</v>
          </cell>
        </row>
        <row r="39">
          <cell r="C39">
            <v>6530</v>
          </cell>
          <cell r="D39" t="str">
            <v>USD</v>
          </cell>
          <cell r="E39" t="str">
            <v xml:space="preserve">THIRD HIGHWAY                 </v>
          </cell>
          <cell r="F39" t="str">
            <v>Sum of prp</v>
          </cell>
          <cell r="G39">
            <v>300000</v>
          </cell>
        </row>
        <row r="40">
          <cell r="C40">
            <v>7590</v>
          </cell>
          <cell r="D40" t="str">
            <v>USD</v>
          </cell>
          <cell r="E40" t="str">
            <v xml:space="preserve">ARTISAN SMALL &amp; MEDIUM SCALE  </v>
          </cell>
          <cell r="F40" t="str">
            <v>Sum of prp</v>
          </cell>
          <cell r="G40">
            <v>47801</v>
          </cell>
        </row>
        <row r="41">
          <cell r="C41">
            <v>9560</v>
          </cell>
          <cell r="D41" t="str">
            <v>USD</v>
          </cell>
          <cell r="E41" t="str">
            <v xml:space="preserve">SECOND EDUCATION              </v>
          </cell>
          <cell r="F41" t="str">
            <v>Sum of prp</v>
          </cell>
          <cell r="G41">
            <v>155903</v>
          </cell>
        </row>
        <row r="42">
          <cell r="C42">
            <v>11640</v>
          </cell>
          <cell r="D42" t="str">
            <v>XDR</v>
          </cell>
          <cell r="E42" t="str">
            <v xml:space="preserve">FOURTH HIGHWAY                </v>
          </cell>
          <cell r="F42" t="str">
            <v>Sum of prp</v>
          </cell>
          <cell r="G42">
            <v>186523</v>
          </cell>
        </row>
        <row r="43">
          <cell r="C43">
            <v>12180</v>
          </cell>
          <cell r="D43" t="str">
            <v>XDR</v>
          </cell>
          <cell r="E43" t="str">
            <v xml:space="preserve">3RD RURAL DEVELOPMENT FUND    </v>
          </cell>
          <cell r="F43" t="str">
            <v>Sum of prp</v>
          </cell>
          <cell r="G43">
            <v>68000</v>
          </cell>
        </row>
        <row r="44">
          <cell r="C44">
            <v>15500</v>
          </cell>
          <cell r="D44" t="str">
            <v>XDR</v>
          </cell>
          <cell r="E44" t="str">
            <v xml:space="preserve">FERTILIZER                    </v>
          </cell>
          <cell r="F44" t="str">
            <v>Sum of prp</v>
          </cell>
          <cell r="G44">
            <v>38375</v>
          </cell>
        </row>
        <row r="45">
          <cell r="C45">
            <v>15980</v>
          </cell>
          <cell r="D45" t="str">
            <v>XDR</v>
          </cell>
          <cell r="E45" t="str">
            <v xml:space="preserve">PRIMARY EDUCATION DEV.        </v>
          </cell>
          <cell r="F45" t="str">
            <v>Sum of prp</v>
          </cell>
          <cell r="G45">
            <v>102242</v>
          </cell>
        </row>
        <row r="46">
          <cell r="C46">
            <v>18960</v>
          </cell>
          <cell r="D46" t="str">
            <v>XDR</v>
          </cell>
          <cell r="E46" t="str">
            <v xml:space="preserve">AGRICULTURAL RESEARCH         </v>
          </cell>
          <cell r="F46" t="str">
            <v>Sum of prp</v>
          </cell>
          <cell r="G46">
            <v>141000</v>
          </cell>
        </row>
        <row r="47">
          <cell r="C47">
            <v>22810</v>
          </cell>
          <cell r="D47" t="str">
            <v>XDR</v>
          </cell>
          <cell r="E47" t="str">
            <v xml:space="preserve">STRUCTURAL ADJUSTMENT         </v>
          </cell>
          <cell r="F47" t="str">
            <v>Sum of prp</v>
          </cell>
          <cell r="G47">
            <v>0</v>
          </cell>
        </row>
        <row r="48">
          <cell r="C48">
            <v>22820</v>
          </cell>
          <cell r="D48" t="str">
            <v>XDR</v>
          </cell>
          <cell r="E48" t="str">
            <v xml:space="preserve">PUBLIC WORKS &amp; EMPLOYMENT     </v>
          </cell>
          <cell r="F48" t="str">
            <v>Sum of prp</v>
          </cell>
          <cell r="G48">
            <v>0</v>
          </cell>
        </row>
        <row r="49">
          <cell r="C49">
            <v>23320</v>
          </cell>
          <cell r="D49" t="str">
            <v>XDR</v>
          </cell>
          <cell r="E49" t="str">
            <v xml:space="preserve">TRANSPORT SECTOR ADJUSTMENT   </v>
          </cell>
          <cell r="F49" t="str">
            <v>Sum of prp</v>
          </cell>
          <cell r="G49">
            <v>0</v>
          </cell>
        </row>
        <row r="50">
          <cell r="C50">
            <v>27280</v>
          </cell>
          <cell r="D50" t="str">
            <v>XDR</v>
          </cell>
          <cell r="E50" t="str">
            <v xml:space="preserve">URBAN ENVIRONMENT             </v>
          </cell>
          <cell r="F50" t="str">
            <v>Sum of prp</v>
          </cell>
          <cell r="G50">
            <v>0</v>
          </cell>
        </row>
        <row r="51">
          <cell r="C51">
            <v>29740</v>
          </cell>
          <cell r="D51" t="str">
            <v>XDR</v>
          </cell>
          <cell r="E51" t="str">
            <v xml:space="preserve">2ND NTL AGRICUL SERVICES      </v>
          </cell>
          <cell r="F51" t="str">
            <v>Sum of prp</v>
          </cell>
          <cell r="G51">
            <v>0</v>
          </cell>
        </row>
        <row r="52">
          <cell r="C52">
            <v>31610</v>
          </cell>
          <cell r="D52" t="str">
            <v>XDR</v>
          </cell>
          <cell r="E52" t="str">
            <v xml:space="preserve">PILOT PRIVATE IRRIGATION DEV  </v>
          </cell>
          <cell r="F52" t="str">
            <v>Sum of prp</v>
          </cell>
          <cell r="G52">
            <v>0</v>
          </cell>
        </row>
        <row r="53">
          <cell r="C53">
            <v>4420</v>
          </cell>
          <cell r="D53" t="str">
            <v>USD</v>
          </cell>
          <cell r="E53" t="str">
            <v xml:space="preserve">DROUGHT RELIEF                </v>
          </cell>
          <cell r="F53" t="str">
            <v>Sum of prp</v>
          </cell>
          <cell r="G53">
            <v>30000</v>
          </cell>
        </row>
        <row r="54">
          <cell r="C54">
            <v>9820</v>
          </cell>
          <cell r="D54" t="str">
            <v>USD</v>
          </cell>
          <cell r="E54" t="str">
            <v xml:space="preserve">FORESTRY                      </v>
          </cell>
          <cell r="F54" t="str">
            <v>Sum of prp</v>
          </cell>
          <cell r="G54">
            <v>72266.36</v>
          </cell>
        </row>
        <row r="55">
          <cell r="C55">
            <v>12350</v>
          </cell>
          <cell r="D55" t="str">
            <v>XDR</v>
          </cell>
          <cell r="E55" t="str">
            <v xml:space="preserve">THIRD TELECOMMUNICATIONS      </v>
          </cell>
          <cell r="F55" t="str">
            <v>Sum of prp</v>
          </cell>
          <cell r="G55">
            <v>74500</v>
          </cell>
        </row>
        <row r="56">
          <cell r="C56" t="str">
            <v>N0070</v>
          </cell>
          <cell r="D56" t="str">
            <v>XDR</v>
          </cell>
          <cell r="E56" t="str">
            <v xml:space="preserve">POST-PRIMARY EDUCATION        </v>
          </cell>
          <cell r="F56" t="str">
            <v>Sum of prp</v>
          </cell>
          <cell r="G56">
            <v>0</v>
          </cell>
        </row>
        <row r="57">
          <cell r="C57" t="str">
            <v>N0290</v>
          </cell>
          <cell r="D57" t="str">
            <v>XDR</v>
          </cell>
          <cell r="E57" t="str">
            <v>MINING SECTOR CAPACITY BUILDIN</v>
          </cell>
          <cell r="F57" t="str">
            <v>Sum of prp</v>
          </cell>
          <cell r="G57">
            <v>0</v>
          </cell>
        </row>
        <row r="58">
          <cell r="C58">
            <v>10970</v>
          </cell>
          <cell r="D58" t="str">
            <v>XDR</v>
          </cell>
          <cell r="E58" t="str">
            <v xml:space="preserve">2ND BOUGOURIBA AGRICUL DEV    </v>
          </cell>
          <cell r="F58" t="str">
            <v>Sum of int</v>
          </cell>
          <cell r="G58">
            <v>32458.562999999998</v>
          </cell>
        </row>
        <row r="59">
          <cell r="C59">
            <v>16070</v>
          </cell>
          <cell r="D59" t="str">
            <v>XDR</v>
          </cell>
          <cell r="E59" t="str">
            <v xml:space="preserve">HEALTH SERVICES DEVELOPMENT   </v>
          </cell>
          <cell r="F59" t="str">
            <v>Sum of int</v>
          </cell>
          <cell r="G59">
            <v>94091.476999999999</v>
          </cell>
        </row>
        <row r="60">
          <cell r="C60">
            <v>19790</v>
          </cell>
          <cell r="D60" t="str">
            <v>XDR</v>
          </cell>
          <cell r="E60" t="str">
            <v xml:space="preserve">AGRICULTURAL SERVICES         </v>
          </cell>
          <cell r="F60" t="str">
            <v>Sum of int</v>
          </cell>
          <cell r="G60">
            <v>113812.308</v>
          </cell>
        </row>
        <row r="61">
          <cell r="C61">
            <v>20670</v>
          </cell>
          <cell r="D61" t="str">
            <v>XDR</v>
          </cell>
          <cell r="E61" t="str">
            <v xml:space="preserve">SECOND URBAN                  </v>
          </cell>
          <cell r="F61" t="str">
            <v>Sum of int</v>
          </cell>
          <cell r="G61">
            <v>67500</v>
          </cell>
        </row>
        <row r="62">
          <cell r="C62">
            <v>20671</v>
          </cell>
          <cell r="D62" t="str">
            <v>XDR</v>
          </cell>
          <cell r="E62" t="str">
            <v xml:space="preserve">SECOND URBAN                  </v>
          </cell>
          <cell r="F62" t="str">
            <v>Sum of int</v>
          </cell>
          <cell r="G62">
            <v>23540.431</v>
          </cell>
        </row>
        <row r="63">
          <cell r="C63">
            <v>22290</v>
          </cell>
          <cell r="D63" t="str">
            <v>XDR</v>
          </cell>
          <cell r="E63" t="str">
            <v xml:space="preserve">ENVIRONMENTAL MANAGEMENT      </v>
          </cell>
          <cell r="F63" t="str">
            <v>Sum of int</v>
          </cell>
          <cell r="G63">
            <v>43125</v>
          </cell>
        </row>
        <row r="64">
          <cell r="C64">
            <v>22440</v>
          </cell>
          <cell r="D64" t="str">
            <v>XDR</v>
          </cell>
          <cell r="E64" t="str">
            <v xml:space="preserve">FOURTH EDUCATION              </v>
          </cell>
          <cell r="F64" t="str">
            <v>Sum of int</v>
          </cell>
          <cell r="G64">
            <v>66584.756999999998</v>
          </cell>
        </row>
        <row r="65">
          <cell r="C65">
            <v>23780</v>
          </cell>
          <cell r="D65" t="str">
            <v>XDR</v>
          </cell>
          <cell r="E65" t="str">
            <v xml:space="preserve">PUBLIC INSTITUTIONAL DEV      </v>
          </cell>
          <cell r="F65" t="str">
            <v>Sum of int</v>
          </cell>
          <cell r="G65">
            <v>30334.752637499998</v>
          </cell>
        </row>
        <row r="66">
          <cell r="C66">
            <v>23810</v>
          </cell>
          <cell r="D66" t="str">
            <v>XDR</v>
          </cell>
          <cell r="E66" t="str">
            <v>AGRICULTURAL SECTOR ADJUSTMENT</v>
          </cell>
          <cell r="F66" t="str">
            <v>Sum of int</v>
          </cell>
          <cell r="G66">
            <v>77250</v>
          </cell>
        </row>
        <row r="67">
          <cell r="C67">
            <v>24140</v>
          </cell>
          <cell r="D67" t="str">
            <v>XDR</v>
          </cell>
          <cell r="E67" t="str">
            <v xml:space="preserve">FOOD SECURITY AND NUTRITION   </v>
          </cell>
          <cell r="F67" t="str">
            <v>Sum of int</v>
          </cell>
          <cell r="G67">
            <v>19919.250712500001</v>
          </cell>
        </row>
        <row r="68">
          <cell r="C68">
            <v>24720</v>
          </cell>
          <cell r="D68" t="str">
            <v>XDR</v>
          </cell>
          <cell r="E68" t="str">
            <v xml:space="preserve">PRIVATE SECTOR ASSISTANCE     </v>
          </cell>
          <cell r="F68" t="str">
            <v>Sum of int</v>
          </cell>
          <cell r="G68">
            <v>10174.854074999999</v>
          </cell>
        </row>
        <row r="69">
          <cell r="C69">
            <v>25190</v>
          </cell>
          <cell r="D69" t="str">
            <v>XDR</v>
          </cell>
          <cell r="E69" t="str">
            <v xml:space="preserve">WATER SUPPLY ENGINEERING      </v>
          </cell>
          <cell r="F69" t="str">
            <v>Sum of int</v>
          </cell>
          <cell r="G69">
            <v>10846.665000000001</v>
          </cell>
        </row>
        <row r="70">
          <cell r="C70">
            <v>25900</v>
          </cell>
          <cell r="D70" t="str">
            <v>XDR</v>
          </cell>
          <cell r="E70" t="str">
            <v xml:space="preserve">ECONOMIC RECOVERY             </v>
          </cell>
          <cell r="F70" t="str">
            <v>Sum of int</v>
          </cell>
          <cell r="G70">
            <v>67500</v>
          </cell>
        </row>
        <row r="71">
          <cell r="C71">
            <v>25950</v>
          </cell>
          <cell r="D71" t="str">
            <v>XDR</v>
          </cell>
          <cell r="E71" t="str">
            <v xml:space="preserve">HEALTH AND NUTRITION          </v>
          </cell>
          <cell r="F71" t="str">
            <v>Sum of int</v>
          </cell>
          <cell r="G71">
            <v>52630.330087499999</v>
          </cell>
        </row>
        <row r="72">
          <cell r="C72">
            <v>26190</v>
          </cell>
          <cell r="D72" t="str">
            <v>XDR</v>
          </cell>
          <cell r="E72" t="str">
            <v xml:space="preserve">POPULATION AND AIDS CONTROL   </v>
          </cell>
          <cell r="F72" t="str">
            <v>Sum of int</v>
          </cell>
          <cell r="G72">
            <v>48396.948675</v>
          </cell>
        </row>
        <row r="73">
          <cell r="C73">
            <v>31410</v>
          </cell>
          <cell r="D73" t="str">
            <v>XDR</v>
          </cell>
          <cell r="E73" t="str">
            <v xml:space="preserve">ECONOMIC MGMNT REFORM SUPPORT </v>
          </cell>
          <cell r="F73" t="str">
            <v>Sum of int</v>
          </cell>
          <cell r="G73">
            <v>41250</v>
          </cell>
        </row>
        <row r="74">
          <cell r="C74">
            <v>32990</v>
          </cell>
          <cell r="D74" t="str">
            <v>XDR</v>
          </cell>
          <cell r="E74" t="str">
            <v xml:space="preserve">THIRD STRUCTURAL ADJUSTMENT   </v>
          </cell>
          <cell r="F74" t="str">
            <v>Sum of int</v>
          </cell>
          <cell r="G74">
            <v>67500</v>
          </cell>
        </row>
        <row r="75">
          <cell r="C75">
            <v>7060</v>
          </cell>
          <cell r="D75" t="str">
            <v>USD</v>
          </cell>
          <cell r="E75" t="str">
            <v xml:space="preserve">WEST VOLTA AGRICULTURAL DEV.  </v>
          </cell>
          <cell r="F75" t="str">
            <v>Sum of int</v>
          </cell>
          <cell r="G75">
            <v>11137.5</v>
          </cell>
        </row>
        <row r="76">
          <cell r="C76">
            <v>7440</v>
          </cell>
          <cell r="D76" t="str">
            <v>USD</v>
          </cell>
          <cell r="E76" t="str">
            <v xml:space="preserve">REGIONAL RAILWAY              </v>
          </cell>
          <cell r="F76" t="str">
            <v>Sum of int</v>
          </cell>
          <cell r="G76">
            <v>16380</v>
          </cell>
        </row>
        <row r="77">
          <cell r="C77">
            <v>7660</v>
          </cell>
          <cell r="D77" t="str">
            <v>USD</v>
          </cell>
          <cell r="E77" t="str">
            <v xml:space="preserve">URBAN DEVELOPMENT             </v>
          </cell>
          <cell r="F77" t="str">
            <v>Sum of int</v>
          </cell>
          <cell r="G77">
            <v>25812.316999999999</v>
          </cell>
        </row>
        <row r="78">
          <cell r="C78">
            <v>10130</v>
          </cell>
          <cell r="D78" t="str">
            <v>USD</v>
          </cell>
          <cell r="E78" t="str">
            <v xml:space="preserve">NIENA DIONKELE RICE DEV.      </v>
          </cell>
          <cell r="F78" t="str">
            <v>Sum of int</v>
          </cell>
          <cell r="G78">
            <v>12462.197</v>
          </cell>
        </row>
        <row r="79">
          <cell r="C79">
            <v>12840</v>
          </cell>
          <cell r="D79" t="str">
            <v>XDR</v>
          </cell>
          <cell r="E79" t="str">
            <v xml:space="preserve">VOLTA NOIRE AGRICULTURAL DEV. </v>
          </cell>
          <cell r="F79" t="str">
            <v>Sum of int</v>
          </cell>
          <cell r="G79">
            <v>7932.8810000000003</v>
          </cell>
        </row>
        <row r="80">
          <cell r="C80">
            <v>12850</v>
          </cell>
          <cell r="D80" t="str">
            <v>XDR</v>
          </cell>
          <cell r="E80" t="str">
            <v>HAUTS-BASSINS AGRICULTURAL DEV</v>
          </cell>
          <cell r="F80" t="str">
            <v>Sum of int</v>
          </cell>
          <cell r="G80">
            <v>5587.3890000000001</v>
          </cell>
        </row>
        <row r="81">
          <cell r="C81">
            <v>12930</v>
          </cell>
          <cell r="D81" t="str">
            <v>XDR</v>
          </cell>
          <cell r="E81" t="str">
            <v xml:space="preserve">KOUDOUGOU PILOT AGRICULTURAL  </v>
          </cell>
          <cell r="F81" t="str">
            <v>Sum of int</v>
          </cell>
          <cell r="G81">
            <v>15550.316999999999</v>
          </cell>
        </row>
        <row r="82">
          <cell r="C82">
            <v>14820</v>
          </cell>
          <cell r="D82" t="str">
            <v>XDR</v>
          </cell>
          <cell r="E82" t="str">
            <v xml:space="preserve">MINING EXPLOR. &amp; TECH ASSIST  </v>
          </cell>
          <cell r="F82" t="str">
            <v>Sum of int</v>
          </cell>
          <cell r="G82">
            <v>17767.3</v>
          </cell>
        </row>
        <row r="83">
          <cell r="C83">
            <v>1410</v>
          </cell>
          <cell r="D83" t="str">
            <v>USD</v>
          </cell>
          <cell r="E83" t="str">
            <v xml:space="preserve">TELECOMMUNICATIONS            </v>
          </cell>
          <cell r="F83" t="str">
            <v>Sum of int</v>
          </cell>
          <cell r="G83">
            <v>1855.3620000000001</v>
          </cell>
        </row>
        <row r="84">
          <cell r="C84">
            <v>2250</v>
          </cell>
          <cell r="D84" t="str">
            <v>USD</v>
          </cell>
          <cell r="E84" t="str">
            <v xml:space="preserve">COTTON                        </v>
          </cell>
          <cell r="F84" t="str">
            <v>Sum of int</v>
          </cell>
          <cell r="G84">
            <v>14970.147000000001</v>
          </cell>
        </row>
        <row r="85">
          <cell r="C85">
            <v>3161</v>
          </cell>
          <cell r="D85" t="str">
            <v>USD</v>
          </cell>
          <cell r="E85" t="str">
            <v xml:space="preserve">ROAD                          </v>
          </cell>
          <cell r="F85" t="str">
            <v>Sum of int</v>
          </cell>
          <cell r="G85">
            <v>7087.5</v>
          </cell>
        </row>
        <row r="86">
          <cell r="C86">
            <v>3162</v>
          </cell>
          <cell r="D86" t="str">
            <v>USD</v>
          </cell>
          <cell r="E86" t="str">
            <v xml:space="preserve">ROAD                          </v>
          </cell>
          <cell r="F86" t="str">
            <v>Sum of int</v>
          </cell>
          <cell r="G86">
            <v>3417.1880000000001</v>
          </cell>
        </row>
        <row r="87">
          <cell r="C87">
            <v>3170</v>
          </cell>
          <cell r="D87" t="str">
            <v>USD</v>
          </cell>
          <cell r="E87" t="str">
            <v xml:space="preserve">RURAL DEVELOPMENT FUND        </v>
          </cell>
          <cell r="F87" t="str">
            <v>Sum of int</v>
          </cell>
          <cell r="G87">
            <v>5568.75</v>
          </cell>
        </row>
        <row r="88">
          <cell r="C88">
            <v>4300</v>
          </cell>
          <cell r="D88" t="str">
            <v>USD</v>
          </cell>
          <cell r="E88" t="str">
            <v xml:space="preserve">EDUCATION                     </v>
          </cell>
          <cell r="F88" t="str">
            <v>Sum of int</v>
          </cell>
          <cell r="G88">
            <v>7534.6880000000001</v>
          </cell>
        </row>
        <row r="89">
          <cell r="C89">
            <v>4310</v>
          </cell>
          <cell r="D89" t="str">
            <v>USD</v>
          </cell>
          <cell r="E89" t="str">
            <v xml:space="preserve">SECOND TELECOMMUNICATIONS     </v>
          </cell>
          <cell r="F89" t="str">
            <v>Sum of int</v>
          </cell>
          <cell r="G89">
            <v>11896.875</v>
          </cell>
        </row>
        <row r="90">
          <cell r="C90">
            <v>4960</v>
          </cell>
          <cell r="D90" t="str">
            <v>USD</v>
          </cell>
          <cell r="E90" t="str">
            <v xml:space="preserve">BOUGOURIBA AGRICULTURAL DEV.  </v>
          </cell>
          <cell r="F90" t="str">
            <v>Sum of int</v>
          </cell>
          <cell r="G90">
            <v>22050</v>
          </cell>
        </row>
        <row r="91">
          <cell r="C91">
            <v>5570</v>
          </cell>
          <cell r="D91" t="str">
            <v>USD</v>
          </cell>
          <cell r="E91" t="str">
            <v xml:space="preserve">LIVESTOCK DEVELOPMENT         </v>
          </cell>
          <cell r="F91" t="str">
            <v>Sum of int</v>
          </cell>
          <cell r="G91">
            <v>17212.5</v>
          </cell>
        </row>
        <row r="92">
          <cell r="C92">
            <v>5790</v>
          </cell>
          <cell r="D92" t="str">
            <v>USD</v>
          </cell>
          <cell r="E92" t="str">
            <v xml:space="preserve">RURAL ROADS                   </v>
          </cell>
          <cell r="F92" t="str">
            <v>Sum of int</v>
          </cell>
          <cell r="G92">
            <v>21499.114000000001</v>
          </cell>
        </row>
        <row r="93">
          <cell r="C93">
            <v>6400</v>
          </cell>
          <cell r="D93" t="str">
            <v>USD</v>
          </cell>
          <cell r="E93" t="str">
            <v xml:space="preserve">SECOND RURAL DEVELOPMENT FUND </v>
          </cell>
          <cell r="F93" t="str">
            <v>Sum of int</v>
          </cell>
          <cell r="G93">
            <v>28017.054</v>
          </cell>
        </row>
        <row r="94">
          <cell r="C94">
            <v>6530</v>
          </cell>
          <cell r="D94" t="str">
            <v>USD</v>
          </cell>
          <cell r="E94" t="str">
            <v xml:space="preserve">THIRD HIGHWAY                 </v>
          </cell>
          <cell r="F94" t="str">
            <v>Sum of int</v>
          </cell>
          <cell r="G94">
            <v>59625</v>
          </cell>
        </row>
        <row r="95">
          <cell r="C95">
            <v>7590</v>
          </cell>
          <cell r="D95" t="str">
            <v>USD</v>
          </cell>
          <cell r="E95" t="str">
            <v xml:space="preserve">ARTISAN SMALL &amp; MEDIUM SCALE  </v>
          </cell>
          <cell r="F95" t="str">
            <v>Sum of int</v>
          </cell>
          <cell r="G95">
            <v>10038.311</v>
          </cell>
        </row>
        <row r="96">
          <cell r="C96">
            <v>9560</v>
          </cell>
          <cell r="D96" t="str">
            <v>USD</v>
          </cell>
          <cell r="E96" t="str">
            <v xml:space="preserve">SECOND EDUCATION              </v>
          </cell>
          <cell r="F96" t="str">
            <v>Sum of int</v>
          </cell>
          <cell r="G96">
            <v>35078.398999999998</v>
          </cell>
        </row>
        <row r="97">
          <cell r="C97">
            <v>11640</v>
          </cell>
          <cell r="D97" t="str">
            <v>XDR</v>
          </cell>
          <cell r="E97" t="str">
            <v xml:space="preserve">FOURTH HIGHWAY                </v>
          </cell>
          <cell r="F97" t="str">
            <v>Sum of int</v>
          </cell>
          <cell r="G97">
            <v>128001.795</v>
          </cell>
        </row>
        <row r="98">
          <cell r="C98">
            <v>12180</v>
          </cell>
          <cell r="D98" t="str">
            <v>XDR</v>
          </cell>
          <cell r="E98" t="str">
            <v xml:space="preserve">3RD RURAL DEVELOPMENT FUND    </v>
          </cell>
          <cell r="F98" t="str">
            <v>Sum of int</v>
          </cell>
          <cell r="G98">
            <v>46920</v>
          </cell>
        </row>
        <row r="99">
          <cell r="C99">
            <v>15500</v>
          </cell>
          <cell r="D99" t="str">
            <v>XDR</v>
          </cell>
          <cell r="E99" t="str">
            <v xml:space="preserve">FERTILIZER                    </v>
          </cell>
          <cell r="F99" t="str">
            <v>Sum of int</v>
          </cell>
          <cell r="G99">
            <v>27342.881000000001</v>
          </cell>
        </row>
        <row r="100">
          <cell r="C100">
            <v>15980</v>
          </cell>
          <cell r="D100" t="str">
            <v>XDR</v>
          </cell>
          <cell r="E100" t="str">
            <v xml:space="preserve">PRIMARY EDUCATION DEV.        </v>
          </cell>
          <cell r="F100" t="str">
            <v>Sum of int</v>
          </cell>
          <cell r="G100">
            <v>73231.323000000004</v>
          </cell>
        </row>
        <row r="101">
          <cell r="C101">
            <v>18960</v>
          </cell>
          <cell r="D101" t="str">
            <v>XDR</v>
          </cell>
          <cell r="E101" t="str">
            <v xml:space="preserve">AGRICULTURAL RESEARCH         </v>
          </cell>
          <cell r="F101" t="str">
            <v>Sum of int</v>
          </cell>
          <cell r="G101">
            <v>50760</v>
          </cell>
        </row>
        <row r="102">
          <cell r="C102">
            <v>22810</v>
          </cell>
          <cell r="D102" t="str">
            <v>XDR</v>
          </cell>
          <cell r="E102" t="str">
            <v xml:space="preserve">STRUCTURAL ADJUSTMENT         </v>
          </cell>
          <cell r="F102" t="str">
            <v>Sum of int</v>
          </cell>
          <cell r="G102">
            <v>225000</v>
          </cell>
        </row>
        <row r="103">
          <cell r="C103">
            <v>22820</v>
          </cell>
          <cell r="D103" t="str">
            <v>XDR</v>
          </cell>
          <cell r="E103" t="str">
            <v xml:space="preserve">PUBLIC WORKS &amp; EMPLOYMENT     </v>
          </cell>
          <cell r="F103" t="str">
            <v>Sum of int</v>
          </cell>
          <cell r="G103">
            <v>56250</v>
          </cell>
        </row>
        <row r="104">
          <cell r="C104">
            <v>23320</v>
          </cell>
          <cell r="D104" t="str">
            <v>XDR</v>
          </cell>
          <cell r="E104" t="str">
            <v xml:space="preserve">TRANSPORT SECTOR ADJUSTMENT   </v>
          </cell>
          <cell r="F104" t="str">
            <v>Sum of int</v>
          </cell>
          <cell r="G104">
            <v>170195.64517500001</v>
          </cell>
        </row>
        <row r="105">
          <cell r="C105">
            <v>27280</v>
          </cell>
          <cell r="D105" t="str">
            <v>XDR</v>
          </cell>
          <cell r="E105" t="str">
            <v xml:space="preserve">URBAN ENVIRONMENT             </v>
          </cell>
          <cell r="F105" t="str">
            <v>Sum of int</v>
          </cell>
          <cell r="G105">
            <v>35676.802125000002</v>
          </cell>
        </row>
        <row r="106">
          <cell r="C106">
            <v>29740</v>
          </cell>
          <cell r="D106" t="str">
            <v>XDR</v>
          </cell>
          <cell r="E106" t="str">
            <v xml:space="preserve">2ND NTL AGRICUL SERVICES      </v>
          </cell>
          <cell r="F106" t="str">
            <v>Sum of int</v>
          </cell>
          <cell r="G106">
            <v>15142.856249999999</v>
          </cell>
        </row>
        <row r="107">
          <cell r="C107">
            <v>31610</v>
          </cell>
          <cell r="D107" t="str">
            <v>XDR</v>
          </cell>
          <cell r="E107" t="str">
            <v xml:space="preserve">PILOT PRIVATE IRRIGATION DEV  </v>
          </cell>
          <cell r="F107" t="str">
            <v>Sum of int</v>
          </cell>
          <cell r="G107">
            <v>1715.9456249999998</v>
          </cell>
        </row>
        <row r="108">
          <cell r="C108">
            <v>4420</v>
          </cell>
          <cell r="D108" t="str">
            <v>USD</v>
          </cell>
          <cell r="E108" t="str">
            <v xml:space="preserve">DROUGHT RELIEF                </v>
          </cell>
          <cell r="F108" t="str">
            <v>Sum of int</v>
          </cell>
          <cell r="G108">
            <v>5287.5</v>
          </cell>
        </row>
        <row r="109">
          <cell r="C109">
            <v>9820</v>
          </cell>
          <cell r="D109" t="str">
            <v>USD</v>
          </cell>
          <cell r="E109" t="str">
            <v xml:space="preserve">FORESTRY                      </v>
          </cell>
          <cell r="F109" t="str">
            <v>Sum of int</v>
          </cell>
          <cell r="G109">
            <v>16260.058999999999</v>
          </cell>
        </row>
        <row r="110">
          <cell r="C110">
            <v>12350</v>
          </cell>
          <cell r="D110" t="str">
            <v>XDR</v>
          </cell>
          <cell r="E110" t="str">
            <v xml:space="preserve">THIRD TELECOMMUNICATIONS      </v>
          </cell>
          <cell r="F110" t="str">
            <v>Sum of int</v>
          </cell>
          <cell r="G110">
            <v>51405</v>
          </cell>
        </row>
        <row r="111">
          <cell r="C111" t="str">
            <v>N0070</v>
          </cell>
          <cell r="D111" t="str">
            <v>XDR</v>
          </cell>
          <cell r="E111" t="str">
            <v xml:space="preserve">POST-PRIMARY EDUCATION        </v>
          </cell>
          <cell r="F111" t="str">
            <v>Sum of int</v>
          </cell>
          <cell r="G111">
            <v>12008.654437499999</v>
          </cell>
        </row>
        <row r="112">
          <cell r="C112" t="str">
            <v>N0290</v>
          </cell>
          <cell r="D112" t="str">
            <v>XDR</v>
          </cell>
          <cell r="E112" t="str">
            <v>MINING SECTOR CAPACITY BUILDIN</v>
          </cell>
          <cell r="F112" t="str">
            <v>Sum of int</v>
          </cell>
          <cell r="G112">
            <v>6942.3496875000001</v>
          </cell>
        </row>
      </sheetData>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Set>
  </externalBook>
</externalLink>
</file>

<file path=xl/externalLinks/externalLink14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rolSheet"/>
      <sheetName val="Fig1"/>
      <sheetName val="Fig2"/>
      <sheetName val="Fig3"/>
      <sheetName val="Fig4"/>
      <sheetName val="Fig5"/>
      <sheetName val="Fig6"/>
      <sheetName val="Table 1"/>
      <sheetName val="Table 4"/>
      <sheetName val="Table 5"/>
      <sheetName val="Table 6"/>
      <sheetName val="Data"/>
      <sheetName val="BSA Matrix"/>
      <sheetName val="EDSS ER data"/>
      <sheetName val="EDSS data"/>
      <sheetName val="QEDS"/>
      <sheetName val="QEDS data"/>
      <sheetName val="JEDH"/>
      <sheetName val="CPIS"/>
      <sheetName val="CB"/>
      <sheetName val="Govt"/>
      <sheetName val="ODC"/>
      <sheetName val="OFC"/>
      <sheetName val="NFC"/>
      <sheetName val="OR"/>
      <sheetName val="NR"/>
      <sheetName val="Figure 4"/>
      <sheetName val="Figure 5"/>
      <sheetName val="Figure 6"/>
      <sheetName val="Data for charts"/>
      <sheetName val="Chart1"/>
      <sheetName val="Chart2"/>
      <sheetName val="Chart3"/>
      <sheetName val="Chart4"/>
      <sheetName val="ipc"/>
      <sheetName val="Empresas Publicas detalle"/>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Set>
  </externalBook>
</externalLink>
</file>

<file path=xl/externalLinks/externalLink14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hart1"/>
      <sheetName val="TP1 10C"/>
      <sheetName val="MP 10C"/>
      <sheetName val="CP 10C"/>
      <sheetName val="TP 10C"/>
      <sheetName val="BOP 10C"/>
    </sheetNames>
    <sheetDataSet>
      <sheetData sheetId="0" refreshError="1"/>
      <sheetData sheetId="1" refreshError="1"/>
      <sheetData sheetId="2" refreshError="1"/>
      <sheetData sheetId="3" refreshError="1"/>
      <sheetData sheetId="4" refreshError="1"/>
      <sheetData sheetId="5" refreshError="1"/>
    </sheetDataSet>
  </externalBook>
</externalLink>
</file>

<file path=xl/externalLinks/externalLink15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X"/>
      <sheetName val="M"/>
      <sheetName val="CA"/>
      <sheetName val="CA-Income"/>
      <sheetName val="CK"/>
      <sheetName val="DEBT"/>
      <sheetName val="DIS"/>
      <sheetName val="AMO"/>
      <sheetName val="INT"/>
      <sheetName val="Sheet4"/>
    </sheetNames>
    <sheetDataSet>
      <sheetData sheetId="0"/>
      <sheetData sheetId="1"/>
      <sheetData sheetId="2"/>
      <sheetData sheetId="3"/>
      <sheetData sheetId="4"/>
      <sheetData sheetId="5"/>
      <sheetData sheetId="6"/>
      <sheetData sheetId="7"/>
      <sheetData sheetId="8"/>
      <sheetData sheetId="9" refreshError="1"/>
    </sheetDataSet>
  </externalBook>
</externalLink>
</file>

<file path=xl/externalLinks/externalLink15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
      <sheetName val="GAS_061301"/>
      <sheetName val="GEE_061301"/>
      <sheetName val="B(Assump)"/>
      <sheetName val="GEE0901"/>
      <sheetName val="X"/>
      <sheetName val="M"/>
      <sheetName val="T-T"/>
      <sheetName val="S"/>
      <sheetName val="Check Interest"/>
      <sheetName val="G(Disb.)"/>
      <sheetName val="H(Amort)"/>
      <sheetName val="Debt scenario"/>
      <sheetName val="I(Interest)"/>
      <sheetName val="N(Debt)"/>
      <sheetName val="J(Priv.Cap)"/>
      <sheetName val="J(Fin. account)"/>
      <sheetName val="O(Arrears)"/>
      <sheetName val="K(Reserves)"/>
      <sheetName val="BOP_output"/>
      <sheetName val="L(Links)"/>
      <sheetName val="P(IMF)"/>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Set>
  </externalBook>
</externalLink>
</file>

<file path=xl/externalLinks/externalLink15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
      <sheetName val="GAS_061301"/>
      <sheetName val="GEE_061301"/>
      <sheetName val="B(Assump)"/>
      <sheetName val="GEE0901"/>
      <sheetName val="X"/>
      <sheetName val="M"/>
      <sheetName val="T-T"/>
      <sheetName val="S"/>
      <sheetName val="Check Interest"/>
      <sheetName val="G(Disb.)"/>
      <sheetName val="H(Amort)"/>
      <sheetName val="Debt scenario"/>
      <sheetName val="I(Interest)"/>
      <sheetName val="N(Debt)"/>
      <sheetName val="J(Priv.Cap)"/>
      <sheetName val="J(Fin. account)"/>
      <sheetName val="O(Arrears)"/>
      <sheetName val="K(Reserves)"/>
      <sheetName val="BOP_output"/>
      <sheetName val="L(Links)"/>
      <sheetName val="P(IMF)"/>
      <sheetName val="Sheet4"/>
      <sheetName val="Q4"/>
      <sheetName val="DA"/>
      <sheetName val="RED-GDP"/>
      <sheetName val="Check_Interest"/>
      <sheetName val="G(Disb_)"/>
      <sheetName val="Debt_scenario"/>
      <sheetName val="J(Priv_Cap)"/>
      <sheetName val="J(Fin__accoun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sheetData sheetId="27"/>
      <sheetData sheetId="28"/>
      <sheetData sheetId="29"/>
      <sheetData sheetId="30"/>
    </sheetDataSet>
  </externalBook>
</externalLink>
</file>

<file path=xl/externalLinks/externalLink15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X"/>
      <sheetName val="M"/>
      <sheetName val="CA"/>
      <sheetName val="CA-Income"/>
      <sheetName val="CK"/>
      <sheetName val="J(Priv.Cap)"/>
    </sheetNames>
    <sheetDataSet>
      <sheetData sheetId="0"/>
      <sheetData sheetId="1"/>
      <sheetData sheetId="2" refreshError="1"/>
      <sheetData sheetId="3" refreshError="1"/>
      <sheetData sheetId="4" refreshError="1"/>
      <sheetData sheetId="5" refreshError="1"/>
    </sheetDataSet>
  </externalBook>
</externalLink>
</file>

<file path=xl/externalLinks/externalLink15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digos"/>
      <sheetName val="Exportaciones Anuales"/>
      <sheetName val="Exportaciones Mensuales"/>
      <sheetName val="Export. Mensual Comparada"/>
      <sheetName val="Export. Trimestrales"/>
      <sheetName val="Exportaciones Acumuladas"/>
      <sheetName val="Export. Trimestrales Comparadas"/>
      <sheetName val="Export. ZF"/>
      <sheetName val="Export. Nacionales x Productos"/>
      <sheetName val="Anexo 5 Inf_Eco"/>
      <sheetName val="Importaciones Anuales"/>
      <sheetName val="Importaciones Mensuales"/>
      <sheetName val="Importaciones Trimestrales"/>
      <sheetName val="Importaciones Acumuladas"/>
      <sheetName val="Import. Trimestrales Comparadas"/>
      <sheetName val="Importaciones_Crudo_y_Derivados"/>
      <sheetName val="Export. Trim. (Proy)"/>
      <sheetName val="Import. Trim. (Proy)"/>
      <sheetName val="Cacao Total US$"/>
      <sheetName val="Cacao Total Volumen"/>
      <sheetName val="Export. Anuales"/>
      <sheetName val="Export. Trim (t  t-1)"/>
      <sheetName val="Export. Trim (t  t-1) completo"/>
      <sheetName val="Export. Mensual"/>
      <sheetName val="Import. Anuales"/>
      <sheetName val="Import. Trim (t  t-1)"/>
      <sheetName val="Import. Trim (t  t-1) Completo"/>
      <sheetName val="Import. Mensuales"/>
      <sheetName val="Exportaciones x Productos"/>
      <sheetName val="Cacao Total US$ y Volumen"/>
      <sheetName val="Export. Mensual Comparada 1"/>
      <sheetName val="Export. Mensual Comparada (2)"/>
      <sheetName val="Import. Mensual Comparada (2)"/>
      <sheetName val="Petróleo 2019 (26-06-2019)"/>
    </sheetNames>
    <sheetDataSet>
      <sheetData sheetId="0">
        <row r="5">
          <cell r="A5" t="str">
            <v>I</v>
          </cell>
          <cell r="B5">
            <v>1</v>
          </cell>
          <cell r="C5">
            <v>3</v>
          </cell>
          <cell r="D5" t="str">
            <v>Ene - Mar</v>
          </cell>
          <cell r="E5" t="str">
            <v>Enero - Marzo</v>
          </cell>
        </row>
        <row r="6">
          <cell r="A6" t="str">
            <v>II</v>
          </cell>
          <cell r="B6">
            <v>4</v>
          </cell>
          <cell r="C6">
            <v>6</v>
          </cell>
          <cell r="D6" t="str">
            <v>Abr - Jun</v>
          </cell>
          <cell r="E6" t="str">
            <v>Abril - Junio</v>
          </cell>
        </row>
        <row r="7">
          <cell r="A7" t="str">
            <v>IIa</v>
          </cell>
          <cell r="B7">
            <v>1</v>
          </cell>
          <cell r="C7">
            <v>6</v>
          </cell>
          <cell r="D7" t="str">
            <v>Ene - Jun</v>
          </cell>
          <cell r="E7" t="str">
            <v>Enero - Junio</v>
          </cell>
        </row>
        <row r="8">
          <cell r="A8" t="str">
            <v>III</v>
          </cell>
          <cell r="B8">
            <v>7</v>
          </cell>
          <cell r="C8">
            <v>9</v>
          </cell>
          <cell r="D8" t="str">
            <v>Jul - Sep</v>
          </cell>
          <cell r="E8" t="str">
            <v>Julio - Septiembre</v>
          </cell>
        </row>
        <row r="9">
          <cell r="A9" t="str">
            <v>IIIa</v>
          </cell>
          <cell r="B9">
            <v>1</v>
          </cell>
          <cell r="C9">
            <v>9</v>
          </cell>
          <cell r="D9" t="str">
            <v>Ene - Sep</v>
          </cell>
          <cell r="E9" t="str">
            <v>Enero - Septiembre</v>
          </cell>
        </row>
        <row r="10">
          <cell r="A10" t="str">
            <v>IV</v>
          </cell>
          <cell r="B10">
            <v>10</v>
          </cell>
          <cell r="C10">
            <v>12</v>
          </cell>
          <cell r="D10" t="str">
            <v>Oct - Dic</v>
          </cell>
          <cell r="E10" t="str">
            <v>Octubre - Diciembre</v>
          </cell>
        </row>
        <row r="11">
          <cell r="A11" t="str">
            <v>IVa</v>
          </cell>
          <cell r="B11">
            <v>1</v>
          </cell>
          <cell r="C11">
            <v>12</v>
          </cell>
          <cell r="D11" t="str">
            <v>Ene - Dic</v>
          </cell>
          <cell r="E11" t="str">
            <v>Enero - Diciembre</v>
          </cell>
        </row>
        <row r="14">
          <cell r="A14">
            <v>1</v>
          </cell>
          <cell r="B14" t="str">
            <v>Enero</v>
          </cell>
        </row>
        <row r="15">
          <cell r="A15">
            <v>2</v>
          </cell>
          <cell r="B15" t="str">
            <v>Febrero</v>
          </cell>
        </row>
        <row r="16">
          <cell r="A16">
            <v>3</v>
          </cell>
          <cell r="B16" t="str">
            <v>Marzo</v>
          </cell>
        </row>
        <row r="17">
          <cell r="A17">
            <v>4</v>
          </cell>
          <cell r="B17" t="str">
            <v>Abril</v>
          </cell>
        </row>
        <row r="18">
          <cell r="A18">
            <v>5</v>
          </cell>
          <cell r="B18" t="str">
            <v>Mayo</v>
          </cell>
        </row>
        <row r="19">
          <cell r="A19">
            <v>6</v>
          </cell>
          <cell r="B19" t="str">
            <v>Junio</v>
          </cell>
        </row>
        <row r="20">
          <cell r="A20">
            <v>7</v>
          </cell>
          <cell r="B20" t="str">
            <v>Julio</v>
          </cell>
        </row>
        <row r="21">
          <cell r="A21">
            <v>8</v>
          </cell>
          <cell r="B21" t="str">
            <v>Agosto</v>
          </cell>
        </row>
        <row r="22">
          <cell r="A22">
            <v>9</v>
          </cell>
          <cell r="B22" t="str">
            <v>Septiembre</v>
          </cell>
        </row>
        <row r="23">
          <cell r="A23">
            <v>10</v>
          </cell>
          <cell r="B23" t="str">
            <v>Octubre</v>
          </cell>
        </row>
        <row r="24">
          <cell r="A24">
            <v>11</v>
          </cell>
          <cell r="B24" t="str">
            <v>Noviembre</v>
          </cell>
        </row>
        <row r="25">
          <cell r="A25">
            <v>12</v>
          </cell>
          <cell r="B25" t="str">
            <v>Diciembre</v>
          </cell>
        </row>
      </sheetData>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refreshError="1"/>
      <sheetData sheetId="31"/>
      <sheetData sheetId="32"/>
      <sheetData sheetId="33"/>
    </sheetDataSet>
  </externalBook>
</externalLink>
</file>

<file path=xl/externalLinks/externalLink15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Net private debt flows"/>
      <sheetName val="GDP per capita"/>
      <sheetName val="Ave grant element"/>
      <sheetName val="Official share of debt"/>
      <sheetName val="Money and credit"/>
      <sheetName val="LICs share of bank loans"/>
      <sheetName val="1st time issues - GDP per cap"/>
      <sheetName val="Loans vs GDP"/>
      <sheetName val="Credit ratings on 1st issues"/>
      <sheetName val="Spreads on 1st issues"/>
      <sheetName val="Credit Ratings &amp; GNI per capita"/>
      <sheetName val="Private bond flows"/>
      <sheetName val="Debt burden - LICs"/>
      <sheetName val="Credit ratings LICs vs LMICs"/>
      <sheetName val="Credit ratings LICs 2001-6"/>
      <sheetName val="EMBI &amp; US corp spreads"/>
      <sheetName val="Maturity structure of dom debt"/>
      <sheetName val="LICs share of private debt"/>
      <sheetName val="GNI per capita"/>
      <sheetName val="private debt vs GNI per capita"/>
      <sheetName val="Corp vs sovereign debt flows"/>
      <sheetName val="FDI inflows vs GNI per capita"/>
      <sheetName val="FDI % of GNI vs GNI per capita"/>
      <sheetName val="FDI and private debt flows"/>
      <sheetName val="FDI &amp; private debt % of GNI"/>
      <sheetName val="ODA &amp; private debt % of GNI"/>
      <sheetName val="Ave maturity and int rate"/>
      <sheetName val="SD of growth"/>
      <sheetName val="Money and credit vs GNI per cap"/>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Set>
  </externalBook>
</externalLink>
</file>

<file path=xl/externalLinks/externalLink15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Net capital flows"/>
      <sheetName val="Table 2.1 from DDP program"/>
      <sheetName val="Net equity inflows"/>
      <sheetName val="Net equity outflows"/>
      <sheetName val="Net private debt flows"/>
    </sheetNames>
    <sheetDataSet>
      <sheetData sheetId="0">
        <row r="2">
          <cell r="A2" t="str">
            <v>$ billions</v>
          </cell>
        </row>
      </sheetData>
      <sheetData sheetId="1">
        <row r="2">
          <cell r="A2" t="str">
            <v xml:space="preserve">           </v>
          </cell>
        </row>
      </sheetData>
      <sheetData sheetId="2" refreshError="1"/>
      <sheetData sheetId="3" refreshError="1"/>
      <sheetData sheetId="4" refreshError="1"/>
    </sheetDataSet>
  </externalBook>
</externalLink>
</file>

<file path=xl/externalLinks/externalLink15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EDT"/>
      <sheetName val="All developing countries"/>
      <sheetName val="Ext debt % of GNI - regions"/>
      <sheetName val="Ext debt % of exports - regions"/>
      <sheetName val="External debt - regions"/>
      <sheetName val="External debt burden - regions"/>
    </sheetNames>
    <sheetDataSet>
      <sheetData sheetId="0">
        <row r="3">
          <cell r="A3" t="str">
            <v xml:space="preserve">           </v>
          </cell>
          <cell r="B3" t="str">
            <v>1980</v>
          </cell>
          <cell r="C3" t="str">
            <v>1981</v>
          </cell>
          <cell r="D3" t="str">
            <v>1982</v>
          </cell>
          <cell r="E3" t="str">
            <v>1983</v>
          </cell>
          <cell r="F3" t="str">
            <v>1984</v>
          </cell>
          <cell r="G3" t="str">
            <v>1985</v>
          </cell>
          <cell r="H3" t="str">
            <v>1986</v>
          </cell>
          <cell r="I3" t="str">
            <v>1987</v>
          </cell>
          <cell r="J3" t="str">
            <v>1988</v>
          </cell>
          <cell r="K3" t="str">
            <v>1989</v>
          </cell>
          <cell r="L3" t="str">
            <v>1990</v>
          </cell>
          <cell r="M3" t="str">
            <v>1991</v>
          </cell>
          <cell r="N3" t="str">
            <v>1992</v>
          </cell>
          <cell r="O3" t="str">
            <v>1993</v>
          </cell>
          <cell r="P3" t="str">
            <v>1994</v>
          </cell>
          <cell r="Q3" t="str">
            <v>1995</v>
          </cell>
          <cell r="R3" t="str">
            <v>1996</v>
          </cell>
          <cell r="S3" t="str">
            <v>1997</v>
          </cell>
          <cell r="T3" t="str">
            <v>1998</v>
          </cell>
          <cell r="U3" t="str">
            <v>1999</v>
          </cell>
          <cell r="V3" t="str">
            <v>2000</v>
          </cell>
          <cell r="W3" t="str">
            <v>2001</v>
          </cell>
          <cell r="X3" t="str">
            <v>2002</v>
          </cell>
          <cell r="Y3" t="str">
            <v>2003</v>
          </cell>
          <cell r="Z3" t="str">
            <v>2004</v>
          </cell>
          <cell r="AA3" t="str">
            <v>2005</v>
          </cell>
        </row>
        <row r="4">
          <cell r="A4" t="str">
            <v xml:space="preserve">  Albania</v>
          </cell>
          <cell r="B4" t="str">
            <v>..</v>
          </cell>
          <cell r="C4" t="str">
            <v>..</v>
          </cell>
          <cell r="D4" t="str">
            <v>..</v>
          </cell>
          <cell r="E4" t="str">
            <v>..</v>
          </cell>
          <cell r="F4" t="str">
            <v>..</v>
          </cell>
          <cell r="G4" t="str">
            <v>..</v>
          </cell>
          <cell r="H4" t="str">
            <v>..</v>
          </cell>
          <cell r="I4" t="str">
            <v>..</v>
          </cell>
          <cell r="J4" t="str">
            <v>..</v>
          </cell>
          <cell r="K4" t="str">
            <v>..</v>
          </cell>
          <cell r="L4" t="str">
            <v>..</v>
          </cell>
          <cell r="M4">
            <v>0.5</v>
          </cell>
          <cell r="N4">
            <v>0.6</v>
          </cell>
          <cell r="O4">
            <v>0.8</v>
          </cell>
          <cell r="P4">
            <v>0.9</v>
          </cell>
          <cell r="Q4">
            <v>0.5</v>
          </cell>
          <cell r="R4">
            <v>0.5</v>
          </cell>
          <cell r="S4">
            <v>0.5</v>
          </cell>
          <cell r="T4">
            <v>0.6</v>
          </cell>
          <cell r="U4">
            <v>0.7</v>
          </cell>
          <cell r="V4">
            <v>1.1000000000000001</v>
          </cell>
          <cell r="W4">
            <v>1.1000000000000001</v>
          </cell>
          <cell r="X4">
            <v>1.1000000000000001</v>
          </cell>
          <cell r="Y4">
            <v>1.5</v>
          </cell>
          <cell r="Z4">
            <v>1.5</v>
          </cell>
          <cell r="AA4">
            <v>1.8</v>
          </cell>
        </row>
        <row r="5">
          <cell r="A5" t="str">
            <v xml:space="preserve">  Algeria</v>
          </cell>
          <cell r="B5">
            <v>19.399999999999999</v>
          </cell>
          <cell r="C5">
            <v>18.399999999999999</v>
          </cell>
          <cell r="D5">
            <v>17.600000000000001</v>
          </cell>
          <cell r="E5">
            <v>16.399999999999999</v>
          </cell>
          <cell r="F5">
            <v>15.9</v>
          </cell>
          <cell r="G5">
            <v>18.3</v>
          </cell>
          <cell r="H5">
            <v>22.7</v>
          </cell>
          <cell r="I5">
            <v>24.4</v>
          </cell>
          <cell r="J5">
            <v>26.1</v>
          </cell>
          <cell r="K5">
            <v>27.2</v>
          </cell>
          <cell r="L5">
            <v>28.1</v>
          </cell>
          <cell r="M5">
            <v>28.5</v>
          </cell>
          <cell r="N5">
            <v>27.3</v>
          </cell>
          <cell r="O5">
            <v>26.3</v>
          </cell>
          <cell r="P5">
            <v>30.2</v>
          </cell>
          <cell r="Q5">
            <v>33</v>
          </cell>
          <cell r="R5">
            <v>33.6</v>
          </cell>
          <cell r="S5">
            <v>30.9</v>
          </cell>
          <cell r="T5">
            <v>30.7</v>
          </cell>
          <cell r="U5">
            <v>28</v>
          </cell>
          <cell r="V5">
            <v>25.3</v>
          </cell>
          <cell r="W5">
            <v>22.6</v>
          </cell>
          <cell r="X5">
            <v>22.8</v>
          </cell>
          <cell r="Y5">
            <v>23.5</v>
          </cell>
          <cell r="Z5">
            <v>22.2</v>
          </cell>
          <cell r="AA5">
            <v>16.899999999999999</v>
          </cell>
        </row>
        <row r="6">
          <cell r="A6" t="str">
            <v xml:space="preserve">  Angola</v>
          </cell>
          <cell r="B6" t="str">
            <v>..</v>
          </cell>
          <cell r="C6" t="str">
            <v>..</v>
          </cell>
          <cell r="D6" t="str">
            <v>..</v>
          </cell>
          <cell r="E6" t="str">
            <v>..</v>
          </cell>
          <cell r="F6" t="str">
            <v>..</v>
          </cell>
          <cell r="G6" t="str">
            <v>..</v>
          </cell>
          <cell r="H6" t="str">
            <v>..</v>
          </cell>
          <cell r="I6" t="str">
            <v>..</v>
          </cell>
          <cell r="J6" t="str">
            <v>..</v>
          </cell>
          <cell r="K6">
            <v>7.3</v>
          </cell>
          <cell r="L6">
            <v>8.6</v>
          </cell>
          <cell r="M6">
            <v>9</v>
          </cell>
          <cell r="N6">
            <v>10.1</v>
          </cell>
          <cell r="O6">
            <v>10.6</v>
          </cell>
          <cell r="P6">
            <v>11.3</v>
          </cell>
          <cell r="Q6">
            <v>11.5</v>
          </cell>
          <cell r="R6">
            <v>10.5</v>
          </cell>
          <cell r="S6">
            <v>9.9</v>
          </cell>
          <cell r="T6">
            <v>10.8</v>
          </cell>
          <cell r="U6">
            <v>10.3</v>
          </cell>
          <cell r="V6">
            <v>9.4</v>
          </cell>
          <cell r="W6">
            <v>8.4</v>
          </cell>
          <cell r="X6">
            <v>8.6999999999999993</v>
          </cell>
          <cell r="Y6">
            <v>8.6999999999999993</v>
          </cell>
          <cell r="Z6">
            <v>9.3000000000000007</v>
          </cell>
          <cell r="AA6">
            <v>11.8</v>
          </cell>
        </row>
        <row r="7">
          <cell r="A7" t="str">
            <v xml:space="preserve">  Argentina</v>
          </cell>
          <cell r="B7">
            <v>27.2</v>
          </cell>
          <cell r="C7">
            <v>35.700000000000003</v>
          </cell>
          <cell r="D7">
            <v>43.6</v>
          </cell>
          <cell r="E7">
            <v>45.9</v>
          </cell>
          <cell r="F7">
            <v>48.9</v>
          </cell>
          <cell r="G7">
            <v>50.9</v>
          </cell>
          <cell r="H7">
            <v>52.4</v>
          </cell>
          <cell r="I7">
            <v>58.5</v>
          </cell>
          <cell r="J7">
            <v>58.8</v>
          </cell>
          <cell r="K7">
            <v>65.3</v>
          </cell>
          <cell r="L7">
            <v>62.2</v>
          </cell>
          <cell r="M7">
            <v>65.400000000000006</v>
          </cell>
          <cell r="N7">
            <v>68.3</v>
          </cell>
          <cell r="O7">
            <v>64.5</v>
          </cell>
          <cell r="P7">
            <v>74.8</v>
          </cell>
          <cell r="Q7">
            <v>98.5</v>
          </cell>
          <cell r="R7">
            <v>111.1</v>
          </cell>
          <cell r="S7">
            <v>128.19999999999999</v>
          </cell>
          <cell r="T7">
            <v>141.4</v>
          </cell>
          <cell r="U7">
            <v>145.69999999999999</v>
          </cell>
          <cell r="V7">
            <v>147.4</v>
          </cell>
          <cell r="W7">
            <v>154.1</v>
          </cell>
          <cell r="X7">
            <v>150.80000000000001</v>
          </cell>
          <cell r="Y7">
            <v>166.8</v>
          </cell>
          <cell r="Z7">
            <v>169.5</v>
          </cell>
          <cell r="AA7">
            <v>114.3</v>
          </cell>
        </row>
        <row r="8">
          <cell r="A8" t="str">
            <v xml:space="preserve">  Armenia</v>
          </cell>
          <cell r="B8" t="str">
            <v>..</v>
          </cell>
          <cell r="C8" t="str">
            <v>..</v>
          </cell>
          <cell r="D8" t="str">
            <v>..</v>
          </cell>
          <cell r="E8" t="str">
            <v>..</v>
          </cell>
          <cell r="F8" t="str">
            <v>..</v>
          </cell>
          <cell r="G8" t="str">
            <v>..</v>
          </cell>
          <cell r="H8" t="str">
            <v>..</v>
          </cell>
          <cell r="I8" t="str">
            <v>..</v>
          </cell>
          <cell r="J8" t="str">
            <v>..</v>
          </cell>
          <cell r="K8" t="str">
            <v>..</v>
          </cell>
          <cell r="L8" t="str">
            <v>..</v>
          </cell>
          <cell r="M8" t="str">
            <v>..</v>
          </cell>
          <cell r="N8" t="str">
            <v>..</v>
          </cell>
          <cell r="O8">
            <v>0.1</v>
          </cell>
          <cell r="P8">
            <v>0.2</v>
          </cell>
          <cell r="Q8">
            <v>0.4</v>
          </cell>
          <cell r="R8">
            <v>0.5</v>
          </cell>
          <cell r="S8">
            <v>0.6</v>
          </cell>
          <cell r="T8">
            <v>0.8</v>
          </cell>
          <cell r="U8">
            <v>0.9</v>
          </cell>
          <cell r="V8">
            <v>0.9</v>
          </cell>
          <cell r="W8">
            <v>1.1000000000000001</v>
          </cell>
          <cell r="X8">
            <v>1.4</v>
          </cell>
          <cell r="Y8">
            <v>1.8</v>
          </cell>
          <cell r="Z8">
            <v>1.9</v>
          </cell>
          <cell r="AA8">
            <v>1.9</v>
          </cell>
        </row>
        <row r="9">
          <cell r="A9" t="str">
            <v xml:space="preserve">  Azerbaijan</v>
          </cell>
          <cell r="B9" t="str">
            <v>..</v>
          </cell>
          <cell r="C9" t="str">
            <v>..</v>
          </cell>
          <cell r="D9" t="str">
            <v>..</v>
          </cell>
          <cell r="E9" t="str">
            <v>..</v>
          </cell>
          <cell r="F9" t="str">
            <v>..</v>
          </cell>
          <cell r="G9" t="str">
            <v>..</v>
          </cell>
          <cell r="H9" t="str">
            <v>..</v>
          </cell>
          <cell r="I9" t="str">
            <v>..</v>
          </cell>
          <cell r="J9" t="str">
            <v>..</v>
          </cell>
          <cell r="K9" t="str">
            <v>..</v>
          </cell>
          <cell r="L9" t="str">
            <v>..</v>
          </cell>
          <cell r="M9" t="str">
            <v>..</v>
          </cell>
          <cell r="N9" t="str">
            <v>..</v>
          </cell>
          <cell r="O9">
            <v>0</v>
          </cell>
          <cell r="P9">
            <v>0.1</v>
          </cell>
          <cell r="Q9">
            <v>0.3</v>
          </cell>
          <cell r="R9">
            <v>0.4</v>
          </cell>
          <cell r="S9">
            <v>0.5</v>
          </cell>
          <cell r="T9">
            <v>0.7</v>
          </cell>
          <cell r="U9">
            <v>1.1000000000000001</v>
          </cell>
          <cell r="V9">
            <v>1.4</v>
          </cell>
          <cell r="W9">
            <v>1.3</v>
          </cell>
          <cell r="X9">
            <v>1.5</v>
          </cell>
          <cell r="Y9">
            <v>1.7</v>
          </cell>
          <cell r="Z9">
            <v>2</v>
          </cell>
          <cell r="AA9">
            <v>1.9</v>
          </cell>
        </row>
        <row r="10">
          <cell r="A10" t="str">
            <v xml:space="preserve">  Bangladesh</v>
          </cell>
          <cell r="B10">
            <v>3.9</v>
          </cell>
          <cell r="C10">
            <v>4.3</v>
          </cell>
          <cell r="D10">
            <v>5.0999999999999996</v>
          </cell>
          <cell r="E10">
            <v>5.5</v>
          </cell>
          <cell r="F10">
            <v>5.7</v>
          </cell>
          <cell r="G10">
            <v>6.7</v>
          </cell>
          <cell r="H10">
            <v>8.1</v>
          </cell>
          <cell r="I10">
            <v>9.9</v>
          </cell>
          <cell r="J10">
            <v>10.4</v>
          </cell>
          <cell r="K10">
            <v>10.8</v>
          </cell>
          <cell r="L10">
            <v>12.4</v>
          </cell>
          <cell r="M10">
            <v>13.1</v>
          </cell>
          <cell r="N10">
            <v>13.6</v>
          </cell>
          <cell r="O10">
            <v>14.3</v>
          </cell>
          <cell r="P10">
            <v>15.6</v>
          </cell>
          <cell r="Q10">
            <v>15.9</v>
          </cell>
          <cell r="R10">
            <v>15.3</v>
          </cell>
          <cell r="S10">
            <v>14.4</v>
          </cell>
          <cell r="T10">
            <v>15.7</v>
          </cell>
          <cell r="U10">
            <v>16.600000000000001</v>
          </cell>
          <cell r="V10">
            <v>15.7</v>
          </cell>
          <cell r="W10">
            <v>15.3</v>
          </cell>
          <cell r="X10">
            <v>17</v>
          </cell>
          <cell r="Y10">
            <v>18.8</v>
          </cell>
          <cell r="Z10">
            <v>20.100000000000001</v>
          </cell>
          <cell r="AA10">
            <v>18.899999999999999</v>
          </cell>
        </row>
        <row r="11">
          <cell r="A11" t="str">
            <v xml:space="preserve">  Barbados</v>
          </cell>
          <cell r="B11">
            <v>0.2</v>
          </cell>
          <cell r="C11">
            <v>0.2</v>
          </cell>
          <cell r="D11">
            <v>0.3</v>
          </cell>
          <cell r="E11">
            <v>0.6</v>
          </cell>
          <cell r="F11">
            <v>0.4</v>
          </cell>
          <cell r="G11">
            <v>0.5</v>
          </cell>
          <cell r="H11">
            <v>0.6</v>
          </cell>
          <cell r="I11">
            <v>0.6</v>
          </cell>
          <cell r="J11">
            <v>0.7</v>
          </cell>
          <cell r="K11">
            <v>0.6</v>
          </cell>
          <cell r="L11">
            <v>0.7</v>
          </cell>
          <cell r="M11">
            <v>0.7</v>
          </cell>
          <cell r="N11">
            <v>0.6</v>
          </cell>
          <cell r="O11">
            <v>0.6</v>
          </cell>
          <cell r="P11">
            <v>0.6</v>
          </cell>
          <cell r="Q11">
            <v>0.5</v>
          </cell>
          <cell r="R11">
            <v>0.4</v>
          </cell>
          <cell r="S11">
            <v>0.4</v>
          </cell>
          <cell r="T11">
            <v>0.4</v>
          </cell>
          <cell r="U11">
            <v>0.4</v>
          </cell>
          <cell r="V11">
            <v>0.5</v>
          </cell>
          <cell r="W11">
            <v>0.7</v>
          </cell>
          <cell r="X11">
            <v>0.7</v>
          </cell>
          <cell r="Y11">
            <v>0.7</v>
          </cell>
          <cell r="Z11">
            <v>0.7</v>
          </cell>
          <cell r="AA11">
            <v>0.7</v>
          </cell>
        </row>
        <row r="12">
          <cell r="A12" t="str">
            <v xml:space="preserve">  Belarus</v>
          </cell>
          <cell r="B12" t="str">
            <v>..</v>
          </cell>
          <cell r="C12" t="str">
            <v>..</v>
          </cell>
          <cell r="D12" t="str">
            <v>..</v>
          </cell>
          <cell r="E12" t="str">
            <v>..</v>
          </cell>
          <cell r="F12" t="str">
            <v>..</v>
          </cell>
          <cell r="G12" t="str">
            <v>..</v>
          </cell>
          <cell r="H12" t="str">
            <v>..</v>
          </cell>
          <cell r="I12" t="str">
            <v>..</v>
          </cell>
          <cell r="J12" t="str">
            <v>..</v>
          </cell>
          <cell r="K12" t="str">
            <v>..</v>
          </cell>
          <cell r="L12" t="str">
            <v>..</v>
          </cell>
          <cell r="M12" t="str">
            <v>..</v>
          </cell>
          <cell r="N12" t="str">
            <v>..</v>
          </cell>
          <cell r="O12">
            <v>1</v>
          </cell>
          <cell r="P12">
            <v>1.3</v>
          </cell>
          <cell r="Q12">
            <v>1.7</v>
          </cell>
          <cell r="R12">
            <v>2</v>
          </cell>
          <cell r="S12">
            <v>2.1</v>
          </cell>
          <cell r="T12">
            <v>2.4</v>
          </cell>
          <cell r="U12">
            <v>2.2999999999999998</v>
          </cell>
          <cell r="V12">
            <v>2.1</v>
          </cell>
          <cell r="W12">
            <v>2.2999999999999998</v>
          </cell>
          <cell r="X12">
            <v>2.9</v>
          </cell>
          <cell r="Y12">
            <v>3.2</v>
          </cell>
          <cell r="Z12">
            <v>4</v>
          </cell>
          <cell r="AA12">
            <v>4.7</v>
          </cell>
        </row>
        <row r="13">
          <cell r="A13" t="str">
            <v xml:space="preserve">  Belize</v>
          </cell>
          <cell r="B13">
            <v>0.1</v>
          </cell>
          <cell r="C13">
            <v>0.1</v>
          </cell>
          <cell r="D13">
            <v>0.1</v>
          </cell>
          <cell r="E13">
            <v>0.1</v>
          </cell>
          <cell r="F13">
            <v>0.1</v>
          </cell>
          <cell r="G13">
            <v>0.1</v>
          </cell>
          <cell r="H13">
            <v>0.1</v>
          </cell>
          <cell r="I13">
            <v>0.1</v>
          </cell>
          <cell r="J13">
            <v>0.1</v>
          </cell>
          <cell r="K13">
            <v>0.1</v>
          </cell>
          <cell r="L13">
            <v>0.1</v>
          </cell>
          <cell r="M13">
            <v>0.2</v>
          </cell>
          <cell r="N13">
            <v>0.2</v>
          </cell>
          <cell r="O13">
            <v>0.2</v>
          </cell>
          <cell r="P13">
            <v>0.2</v>
          </cell>
          <cell r="Q13">
            <v>0.3</v>
          </cell>
          <cell r="R13">
            <v>0.3</v>
          </cell>
          <cell r="S13">
            <v>0.5</v>
          </cell>
          <cell r="T13">
            <v>0.3</v>
          </cell>
          <cell r="U13">
            <v>0.4</v>
          </cell>
          <cell r="V13">
            <v>0.6</v>
          </cell>
          <cell r="W13">
            <v>0.7</v>
          </cell>
          <cell r="X13">
            <v>0.9</v>
          </cell>
          <cell r="Y13">
            <v>1.1000000000000001</v>
          </cell>
          <cell r="Z13">
            <v>1</v>
          </cell>
          <cell r="AA13">
            <v>1</v>
          </cell>
        </row>
        <row r="14">
          <cell r="A14" t="str">
            <v xml:space="preserve">  Benin</v>
          </cell>
          <cell r="B14">
            <v>0.4</v>
          </cell>
          <cell r="C14">
            <v>0.5</v>
          </cell>
          <cell r="D14">
            <v>0.7</v>
          </cell>
          <cell r="E14">
            <v>0.7</v>
          </cell>
          <cell r="F14">
            <v>0.7</v>
          </cell>
          <cell r="G14">
            <v>0.9</v>
          </cell>
          <cell r="H14">
            <v>1</v>
          </cell>
          <cell r="I14">
            <v>1.2</v>
          </cell>
          <cell r="J14">
            <v>1.1000000000000001</v>
          </cell>
          <cell r="K14">
            <v>1.2</v>
          </cell>
          <cell r="L14">
            <v>1.3</v>
          </cell>
          <cell r="M14">
            <v>1.3</v>
          </cell>
          <cell r="N14">
            <v>1.4</v>
          </cell>
          <cell r="O14">
            <v>1.4</v>
          </cell>
          <cell r="P14">
            <v>1.6</v>
          </cell>
          <cell r="Q14">
            <v>1.6</v>
          </cell>
          <cell r="R14">
            <v>1.6</v>
          </cell>
          <cell r="S14">
            <v>1.6</v>
          </cell>
          <cell r="T14">
            <v>1.7</v>
          </cell>
          <cell r="U14">
            <v>1.7</v>
          </cell>
          <cell r="V14">
            <v>1.6</v>
          </cell>
          <cell r="W14">
            <v>1.7</v>
          </cell>
          <cell r="X14">
            <v>1.8</v>
          </cell>
          <cell r="Y14">
            <v>1.8</v>
          </cell>
          <cell r="Z14">
            <v>1.9</v>
          </cell>
          <cell r="AA14">
            <v>1.9</v>
          </cell>
        </row>
        <row r="15">
          <cell r="A15" t="str">
            <v xml:space="preserve">  Bhutan</v>
          </cell>
          <cell r="B15" t="str">
            <v>..</v>
          </cell>
          <cell r="C15">
            <v>0</v>
          </cell>
          <cell r="D15">
            <v>0</v>
          </cell>
          <cell r="E15">
            <v>0</v>
          </cell>
          <cell r="F15">
            <v>0</v>
          </cell>
          <cell r="G15">
            <v>0</v>
          </cell>
          <cell r="H15">
            <v>0</v>
          </cell>
          <cell r="I15">
            <v>0</v>
          </cell>
          <cell r="J15">
            <v>0.1</v>
          </cell>
          <cell r="K15">
            <v>0.1</v>
          </cell>
          <cell r="L15">
            <v>0.1</v>
          </cell>
          <cell r="M15">
            <v>0.1</v>
          </cell>
          <cell r="N15">
            <v>0.1</v>
          </cell>
          <cell r="O15">
            <v>0.1</v>
          </cell>
          <cell r="P15">
            <v>0.1</v>
          </cell>
          <cell r="Q15">
            <v>0.1</v>
          </cell>
          <cell r="R15">
            <v>0.1</v>
          </cell>
          <cell r="S15">
            <v>0.1</v>
          </cell>
          <cell r="T15">
            <v>0.2</v>
          </cell>
          <cell r="U15">
            <v>0.2</v>
          </cell>
          <cell r="V15">
            <v>0.2</v>
          </cell>
          <cell r="W15">
            <v>0.3</v>
          </cell>
          <cell r="X15">
            <v>0.4</v>
          </cell>
          <cell r="Y15">
            <v>0.5</v>
          </cell>
          <cell r="Z15">
            <v>0.6</v>
          </cell>
          <cell r="AA15">
            <v>0.6</v>
          </cell>
        </row>
        <row r="16">
          <cell r="A16" t="str">
            <v xml:space="preserve">  Bolivia</v>
          </cell>
          <cell r="B16">
            <v>2.7</v>
          </cell>
          <cell r="C16">
            <v>3.2</v>
          </cell>
          <cell r="D16">
            <v>3.3</v>
          </cell>
          <cell r="E16">
            <v>4.0999999999999996</v>
          </cell>
          <cell r="F16">
            <v>4.3</v>
          </cell>
          <cell r="G16">
            <v>4.8</v>
          </cell>
          <cell r="H16">
            <v>5.6</v>
          </cell>
          <cell r="I16">
            <v>5.8</v>
          </cell>
          <cell r="J16">
            <v>4.9000000000000004</v>
          </cell>
          <cell r="K16">
            <v>4.0999999999999996</v>
          </cell>
          <cell r="L16">
            <v>4.3</v>
          </cell>
          <cell r="M16">
            <v>4.0999999999999996</v>
          </cell>
          <cell r="N16">
            <v>4.2</v>
          </cell>
          <cell r="O16">
            <v>4.3</v>
          </cell>
          <cell r="P16">
            <v>4.9000000000000004</v>
          </cell>
          <cell r="Q16">
            <v>5.3</v>
          </cell>
          <cell r="R16">
            <v>5.2</v>
          </cell>
          <cell r="S16">
            <v>5.2</v>
          </cell>
          <cell r="T16">
            <v>5.6</v>
          </cell>
          <cell r="U16">
            <v>5.5</v>
          </cell>
          <cell r="V16">
            <v>5.8</v>
          </cell>
          <cell r="W16">
            <v>4.7</v>
          </cell>
          <cell r="X16">
            <v>5</v>
          </cell>
          <cell r="Y16">
            <v>5.8</v>
          </cell>
          <cell r="Z16">
            <v>6.2</v>
          </cell>
          <cell r="AA16">
            <v>6.4</v>
          </cell>
        </row>
        <row r="17">
          <cell r="A17" t="str">
            <v xml:space="preserve">  Bosnia and Herzegovina</v>
          </cell>
          <cell r="B17" t="str">
            <v>..</v>
          </cell>
          <cell r="C17" t="str">
            <v>..</v>
          </cell>
          <cell r="D17" t="str">
            <v>..</v>
          </cell>
          <cell r="E17" t="str">
            <v>..</v>
          </cell>
          <cell r="F17" t="str">
            <v>..</v>
          </cell>
          <cell r="G17" t="str">
            <v>..</v>
          </cell>
          <cell r="H17" t="str">
            <v>..</v>
          </cell>
          <cell r="I17" t="str">
            <v>..</v>
          </cell>
          <cell r="J17" t="str">
            <v>..</v>
          </cell>
          <cell r="K17" t="str">
            <v>..</v>
          </cell>
          <cell r="L17" t="str">
            <v>..</v>
          </cell>
          <cell r="M17" t="str">
            <v>..</v>
          </cell>
          <cell r="N17" t="str">
            <v>..</v>
          </cell>
          <cell r="O17" t="str">
            <v>..</v>
          </cell>
          <cell r="P17" t="str">
            <v>..</v>
          </cell>
          <cell r="Q17" t="str">
            <v>..</v>
          </cell>
          <cell r="R17" t="str">
            <v>..</v>
          </cell>
          <cell r="S17" t="str">
            <v>..</v>
          </cell>
          <cell r="T17" t="str">
            <v>..</v>
          </cell>
          <cell r="U17">
            <v>2.4</v>
          </cell>
          <cell r="V17">
            <v>2.8</v>
          </cell>
          <cell r="W17">
            <v>2.7</v>
          </cell>
          <cell r="X17">
            <v>3.1</v>
          </cell>
          <cell r="Y17">
            <v>4.5</v>
          </cell>
          <cell r="Z17">
            <v>5.2</v>
          </cell>
          <cell r="AA17">
            <v>5.6</v>
          </cell>
        </row>
        <row r="18">
          <cell r="A18" t="str">
            <v xml:space="preserve">  Botswana</v>
          </cell>
          <cell r="B18">
            <v>0.1</v>
          </cell>
          <cell r="C18">
            <v>0.2</v>
          </cell>
          <cell r="D18">
            <v>0.2</v>
          </cell>
          <cell r="E18">
            <v>0.2</v>
          </cell>
          <cell r="F18">
            <v>0.3</v>
          </cell>
          <cell r="G18">
            <v>0.3</v>
          </cell>
          <cell r="H18">
            <v>0.4</v>
          </cell>
          <cell r="I18">
            <v>0.5</v>
          </cell>
          <cell r="J18">
            <v>0.5</v>
          </cell>
          <cell r="K18">
            <v>0.5</v>
          </cell>
          <cell r="L18">
            <v>0.6</v>
          </cell>
          <cell r="M18">
            <v>0.6</v>
          </cell>
          <cell r="N18">
            <v>0.6</v>
          </cell>
          <cell r="O18">
            <v>0.7</v>
          </cell>
          <cell r="P18">
            <v>0.7</v>
          </cell>
          <cell r="Q18">
            <v>0.7</v>
          </cell>
          <cell r="R18">
            <v>0.6</v>
          </cell>
          <cell r="S18">
            <v>0.6</v>
          </cell>
          <cell r="T18">
            <v>0.5</v>
          </cell>
          <cell r="U18">
            <v>0.5</v>
          </cell>
          <cell r="V18">
            <v>0.5</v>
          </cell>
          <cell r="W18">
            <v>0.4</v>
          </cell>
          <cell r="X18">
            <v>0.5</v>
          </cell>
          <cell r="Y18">
            <v>0.5</v>
          </cell>
          <cell r="Z18">
            <v>0.5</v>
          </cell>
          <cell r="AA18">
            <v>0.5</v>
          </cell>
        </row>
        <row r="19">
          <cell r="A19" t="str">
            <v xml:space="preserve">  Brazil</v>
          </cell>
          <cell r="B19">
            <v>71.5</v>
          </cell>
          <cell r="C19">
            <v>81.5</v>
          </cell>
          <cell r="D19">
            <v>93.9</v>
          </cell>
          <cell r="E19">
            <v>98.5</v>
          </cell>
          <cell r="F19">
            <v>103.9</v>
          </cell>
          <cell r="G19">
            <v>103.6</v>
          </cell>
          <cell r="H19">
            <v>109.1</v>
          </cell>
          <cell r="I19">
            <v>119.9</v>
          </cell>
          <cell r="J19">
            <v>117.5</v>
          </cell>
          <cell r="K19">
            <v>114.6</v>
          </cell>
          <cell r="L19">
            <v>120</v>
          </cell>
          <cell r="M19">
            <v>121</v>
          </cell>
          <cell r="N19">
            <v>129.1</v>
          </cell>
          <cell r="O19">
            <v>144.1</v>
          </cell>
          <cell r="P19">
            <v>152.4</v>
          </cell>
          <cell r="Q19">
            <v>160.5</v>
          </cell>
          <cell r="R19">
            <v>181.3</v>
          </cell>
          <cell r="S19">
            <v>198.5</v>
          </cell>
          <cell r="T19">
            <v>242</v>
          </cell>
          <cell r="U19">
            <v>245.5</v>
          </cell>
          <cell r="V19">
            <v>243.7</v>
          </cell>
          <cell r="W19">
            <v>231.1</v>
          </cell>
          <cell r="X19">
            <v>233.1</v>
          </cell>
          <cell r="Y19">
            <v>236.6</v>
          </cell>
          <cell r="Z19">
            <v>220.4</v>
          </cell>
          <cell r="AA19">
            <v>188</v>
          </cell>
        </row>
        <row r="20">
          <cell r="A20" t="str">
            <v xml:space="preserve">  Bulgaria</v>
          </cell>
          <cell r="B20" t="str">
            <v>..</v>
          </cell>
          <cell r="C20" t="str">
            <v>..</v>
          </cell>
          <cell r="D20" t="str">
            <v>..</v>
          </cell>
          <cell r="E20" t="str">
            <v>..</v>
          </cell>
          <cell r="F20" t="str">
            <v>..</v>
          </cell>
          <cell r="G20" t="str">
            <v>..</v>
          </cell>
          <cell r="H20" t="str">
            <v>..</v>
          </cell>
          <cell r="I20" t="str">
            <v>..</v>
          </cell>
          <cell r="J20" t="str">
            <v>..</v>
          </cell>
          <cell r="K20" t="str">
            <v>..</v>
          </cell>
          <cell r="L20" t="str">
            <v>..</v>
          </cell>
          <cell r="M20">
            <v>11.7</v>
          </cell>
          <cell r="N20">
            <v>11.8</v>
          </cell>
          <cell r="O20">
            <v>12.2</v>
          </cell>
          <cell r="P20">
            <v>9.8000000000000007</v>
          </cell>
          <cell r="Q20">
            <v>10.4</v>
          </cell>
          <cell r="R20">
            <v>10.4</v>
          </cell>
          <cell r="S20">
            <v>11.1</v>
          </cell>
          <cell r="T20">
            <v>11.4</v>
          </cell>
          <cell r="U20">
            <v>11</v>
          </cell>
          <cell r="V20">
            <v>11.2</v>
          </cell>
          <cell r="W20">
            <v>10.5</v>
          </cell>
          <cell r="X20">
            <v>11.5</v>
          </cell>
          <cell r="Y20">
            <v>13</v>
          </cell>
          <cell r="Z20">
            <v>15</v>
          </cell>
          <cell r="AA20">
            <v>16.8</v>
          </cell>
        </row>
        <row r="21">
          <cell r="A21" t="str">
            <v xml:space="preserve">  Burkina Faso</v>
          </cell>
          <cell r="B21">
            <v>0.3</v>
          </cell>
          <cell r="C21">
            <v>0.3</v>
          </cell>
          <cell r="D21">
            <v>0.4</v>
          </cell>
          <cell r="E21">
            <v>0.4</v>
          </cell>
          <cell r="F21">
            <v>0.4</v>
          </cell>
          <cell r="G21">
            <v>0.5</v>
          </cell>
          <cell r="H21">
            <v>0.6</v>
          </cell>
          <cell r="I21">
            <v>0.8</v>
          </cell>
          <cell r="J21">
            <v>0.8</v>
          </cell>
          <cell r="K21">
            <v>0.7</v>
          </cell>
          <cell r="L21">
            <v>0.8</v>
          </cell>
          <cell r="M21">
            <v>1</v>
          </cell>
          <cell r="N21">
            <v>1</v>
          </cell>
          <cell r="O21">
            <v>1.1000000000000001</v>
          </cell>
          <cell r="P21">
            <v>1.1000000000000001</v>
          </cell>
          <cell r="Q21">
            <v>1.3</v>
          </cell>
          <cell r="R21">
            <v>1.3</v>
          </cell>
          <cell r="S21">
            <v>1.3</v>
          </cell>
          <cell r="T21">
            <v>1.5</v>
          </cell>
          <cell r="U21">
            <v>1.6</v>
          </cell>
          <cell r="V21">
            <v>1.4</v>
          </cell>
          <cell r="W21">
            <v>1.5</v>
          </cell>
          <cell r="X21">
            <v>1.5</v>
          </cell>
          <cell r="Y21">
            <v>1.7</v>
          </cell>
          <cell r="Z21">
            <v>2</v>
          </cell>
          <cell r="AA21">
            <v>2</v>
          </cell>
        </row>
        <row r="22">
          <cell r="A22" t="str">
            <v xml:space="preserve">  Burundi</v>
          </cell>
          <cell r="B22">
            <v>0.2</v>
          </cell>
          <cell r="C22">
            <v>0.2</v>
          </cell>
          <cell r="D22">
            <v>0.2</v>
          </cell>
          <cell r="E22">
            <v>0.3</v>
          </cell>
          <cell r="F22">
            <v>0.3</v>
          </cell>
          <cell r="G22">
            <v>0.5</v>
          </cell>
          <cell r="H22">
            <v>0.6</v>
          </cell>
          <cell r="I22">
            <v>0.8</v>
          </cell>
          <cell r="J22">
            <v>0.8</v>
          </cell>
          <cell r="K22">
            <v>0.9</v>
          </cell>
          <cell r="L22">
            <v>0.9</v>
          </cell>
          <cell r="M22">
            <v>1</v>
          </cell>
          <cell r="N22">
            <v>1</v>
          </cell>
          <cell r="O22">
            <v>1.1000000000000001</v>
          </cell>
          <cell r="P22">
            <v>1.1000000000000001</v>
          </cell>
          <cell r="Q22">
            <v>1.2</v>
          </cell>
          <cell r="R22">
            <v>1.1000000000000001</v>
          </cell>
          <cell r="S22">
            <v>1.1000000000000001</v>
          </cell>
          <cell r="T22">
            <v>1.1000000000000001</v>
          </cell>
          <cell r="U22">
            <v>1.1000000000000001</v>
          </cell>
          <cell r="V22">
            <v>1.1000000000000001</v>
          </cell>
          <cell r="W22">
            <v>1.1000000000000001</v>
          </cell>
          <cell r="X22">
            <v>1.2</v>
          </cell>
          <cell r="Y22">
            <v>1.3</v>
          </cell>
          <cell r="Z22">
            <v>1.4</v>
          </cell>
          <cell r="AA22">
            <v>1.3</v>
          </cell>
        </row>
        <row r="23">
          <cell r="A23" t="str">
            <v xml:space="preserve">  Cambodia</v>
          </cell>
          <cell r="B23" t="str">
            <v>..</v>
          </cell>
          <cell r="C23">
            <v>0</v>
          </cell>
          <cell r="D23">
            <v>0</v>
          </cell>
          <cell r="E23">
            <v>0</v>
          </cell>
          <cell r="F23">
            <v>0</v>
          </cell>
          <cell r="G23">
            <v>0</v>
          </cell>
          <cell r="H23">
            <v>0</v>
          </cell>
          <cell r="I23">
            <v>0</v>
          </cell>
          <cell r="J23">
            <v>0</v>
          </cell>
          <cell r="K23">
            <v>1.7</v>
          </cell>
          <cell r="L23">
            <v>1.8</v>
          </cell>
          <cell r="M23">
            <v>1.9</v>
          </cell>
          <cell r="N23">
            <v>1.8</v>
          </cell>
          <cell r="O23">
            <v>1.8</v>
          </cell>
          <cell r="P23">
            <v>1.9</v>
          </cell>
          <cell r="Q23">
            <v>2.2999999999999998</v>
          </cell>
          <cell r="R23">
            <v>2.4</v>
          </cell>
          <cell r="S23">
            <v>2.4</v>
          </cell>
          <cell r="T23">
            <v>2.5</v>
          </cell>
          <cell r="U23">
            <v>2.5</v>
          </cell>
          <cell r="V23">
            <v>2.6</v>
          </cell>
          <cell r="W23">
            <v>2.7</v>
          </cell>
          <cell r="X23">
            <v>2.9</v>
          </cell>
          <cell r="Y23">
            <v>3.2</v>
          </cell>
          <cell r="Z23">
            <v>3.4</v>
          </cell>
          <cell r="AA23">
            <v>3.5</v>
          </cell>
        </row>
        <row r="24">
          <cell r="A24" t="str">
            <v xml:space="preserve">  Cameroon</v>
          </cell>
          <cell r="B24">
            <v>2.6</v>
          </cell>
          <cell r="C24">
            <v>2.6</v>
          </cell>
          <cell r="D24">
            <v>2.8</v>
          </cell>
          <cell r="E24">
            <v>2.9</v>
          </cell>
          <cell r="F24">
            <v>2.9</v>
          </cell>
          <cell r="G24">
            <v>3.2</v>
          </cell>
          <cell r="H24">
            <v>4.0999999999999996</v>
          </cell>
          <cell r="I24">
            <v>4.5999999999999996</v>
          </cell>
          <cell r="J24">
            <v>4.7</v>
          </cell>
          <cell r="K24">
            <v>5.2</v>
          </cell>
          <cell r="L24">
            <v>6.4</v>
          </cell>
          <cell r="M24">
            <v>6.6</v>
          </cell>
          <cell r="N24">
            <v>7.2</v>
          </cell>
          <cell r="O24">
            <v>7.2</v>
          </cell>
          <cell r="P24">
            <v>8.3000000000000007</v>
          </cell>
          <cell r="Q24">
            <v>9.6</v>
          </cell>
          <cell r="R24">
            <v>9.8000000000000007</v>
          </cell>
          <cell r="S24">
            <v>9.6</v>
          </cell>
          <cell r="T24">
            <v>10</v>
          </cell>
          <cell r="U24">
            <v>9.6</v>
          </cell>
          <cell r="V24">
            <v>9.4</v>
          </cell>
          <cell r="W24">
            <v>8.6</v>
          </cell>
          <cell r="X24">
            <v>8.8000000000000007</v>
          </cell>
          <cell r="Y24">
            <v>9.6999999999999993</v>
          </cell>
          <cell r="Z24">
            <v>9.1</v>
          </cell>
          <cell r="AA24">
            <v>7.2</v>
          </cell>
        </row>
        <row r="25">
          <cell r="A25" t="str">
            <v xml:space="preserve">  Cape Verde</v>
          </cell>
          <cell r="B25" t="str">
            <v>..</v>
          </cell>
          <cell r="C25">
            <v>0</v>
          </cell>
          <cell r="D25">
            <v>0.1</v>
          </cell>
          <cell r="E25">
            <v>0.1</v>
          </cell>
          <cell r="F25">
            <v>0.1</v>
          </cell>
          <cell r="G25">
            <v>0.1</v>
          </cell>
          <cell r="H25">
            <v>0.1</v>
          </cell>
          <cell r="I25">
            <v>0.1</v>
          </cell>
          <cell r="J25">
            <v>0.1</v>
          </cell>
          <cell r="K25">
            <v>0.1</v>
          </cell>
          <cell r="L25">
            <v>0.1</v>
          </cell>
          <cell r="M25">
            <v>0.1</v>
          </cell>
          <cell r="N25">
            <v>0.1</v>
          </cell>
          <cell r="O25">
            <v>0.1</v>
          </cell>
          <cell r="P25">
            <v>0.2</v>
          </cell>
          <cell r="Q25">
            <v>0.2</v>
          </cell>
          <cell r="R25">
            <v>0.2</v>
          </cell>
          <cell r="S25">
            <v>0.2</v>
          </cell>
          <cell r="T25">
            <v>0.2</v>
          </cell>
          <cell r="U25">
            <v>0.3</v>
          </cell>
          <cell r="V25">
            <v>0.3</v>
          </cell>
          <cell r="W25">
            <v>0.4</v>
          </cell>
          <cell r="X25">
            <v>0.4</v>
          </cell>
          <cell r="Y25">
            <v>0.5</v>
          </cell>
          <cell r="Z25">
            <v>0.5</v>
          </cell>
          <cell r="AA25">
            <v>0.5</v>
          </cell>
        </row>
        <row r="26">
          <cell r="A26" t="str">
            <v xml:space="preserve">  Central African Republic</v>
          </cell>
          <cell r="B26">
            <v>0.2</v>
          </cell>
          <cell r="C26">
            <v>0.2</v>
          </cell>
          <cell r="D26">
            <v>0.3</v>
          </cell>
          <cell r="E26">
            <v>0.3</v>
          </cell>
          <cell r="F26">
            <v>0.3</v>
          </cell>
          <cell r="G26">
            <v>0.3</v>
          </cell>
          <cell r="H26">
            <v>0.5</v>
          </cell>
          <cell r="I26">
            <v>0.6</v>
          </cell>
          <cell r="J26">
            <v>0.7</v>
          </cell>
          <cell r="K26">
            <v>0.7</v>
          </cell>
          <cell r="L26">
            <v>0.7</v>
          </cell>
          <cell r="M26">
            <v>0.8</v>
          </cell>
          <cell r="N26">
            <v>0.8</v>
          </cell>
          <cell r="O26">
            <v>0.9</v>
          </cell>
          <cell r="P26">
            <v>0.9</v>
          </cell>
          <cell r="Q26">
            <v>0.9</v>
          </cell>
          <cell r="R26">
            <v>0.9</v>
          </cell>
          <cell r="S26">
            <v>0.9</v>
          </cell>
          <cell r="T26">
            <v>0.9</v>
          </cell>
          <cell r="U26">
            <v>0.9</v>
          </cell>
          <cell r="V26">
            <v>0.9</v>
          </cell>
          <cell r="W26">
            <v>0.8</v>
          </cell>
          <cell r="X26">
            <v>1.1000000000000001</v>
          </cell>
          <cell r="Y26">
            <v>1</v>
          </cell>
          <cell r="Z26">
            <v>1.1000000000000001</v>
          </cell>
          <cell r="AA26">
            <v>1</v>
          </cell>
        </row>
        <row r="27">
          <cell r="A27" t="str">
            <v xml:space="preserve">  Chad</v>
          </cell>
          <cell r="B27">
            <v>0.3</v>
          </cell>
          <cell r="C27">
            <v>0.3</v>
          </cell>
          <cell r="D27">
            <v>0.2</v>
          </cell>
          <cell r="E27">
            <v>0.2</v>
          </cell>
          <cell r="F27">
            <v>0.2</v>
          </cell>
          <cell r="G27">
            <v>0.2</v>
          </cell>
          <cell r="H27">
            <v>0.3</v>
          </cell>
          <cell r="I27">
            <v>0.3</v>
          </cell>
          <cell r="J27">
            <v>0.4</v>
          </cell>
          <cell r="K27">
            <v>0.4</v>
          </cell>
          <cell r="L27">
            <v>0.5</v>
          </cell>
          <cell r="M27">
            <v>0.6</v>
          </cell>
          <cell r="N27">
            <v>0.7</v>
          </cell>
          <cell r="O27">
            <v>0.8</v>
          </cell>
          <cell r="P27">
            <v>0.8</v>
          </cell>
          <cell r="Q27">
            <v>0.9</v>
          </cell>
          <cell r="R27">
            <v>1</v>
          </cell>
          <cell r="S27">
            <v>1</v>
          </cell>
          <cell r="T27">
            <v>1.1000000000000001</v>
          </cell>
          <cell r="U27">
            <v>1.2</v>
          </cell>
          <cell r="V27">
            <v>1.1000000000000001</v>
          </cell>
          <cell r="W27">
            <v>1.1000000000000001</v>
          </cell>
          <cell r="X27">
            <v>1.3</v>
          </cell>
          <cell r="Y27">
            <v>1.6</v>
          </cell>
          <cell r="Z27">
            <v>1.7</v>
          </cell>
          <cell r="AA27">
            <v>1.6</v>
          </cell>
        </row>
        <row r="28">
          <cell r="A28" t="str">
            <v xml:space="preserve">  Chile</v>
          </cell>
          <cell r="B28">
            <v>12.1</v>
          </cell>
          <cell r="C28">
            <v>15.7</v>
          </cell>
          <cell r="D28">
            <v>17.3</v>
          </cell>
          <cell r="E28">
            <v>17.899999999999999</v>
          </cell>
          <cell r="F28">
            <v>19.7</v>
          </cell>
          <cell r="G28">
            <v>20.399999999999999</v>
          </cell>
          <cell r="H28">
            <v>21.1</v>
          </cell>
          <cell r="I28">
            <v>21.5</v>
          </cell>
          <cell r="J28">
            <v>19.600000000000001</v>
          </cell>
          <cell r="K28">
            <v>18</v>
          </cell>
          <cell r="L28">
            <v>19.2</v>
          </cell>
          <cell r="M28">
            <v>17.899999999999999</v>
          </cell>
          <cell r="N28">
            <v>19.100000000000001</v>
          </cell>
          <cell r="O28">
            <v>20</v>
          </cell>
          <cell r="P28">
            <v>22.2</v>
          </cell>
          <cell r="Q28">
            <v>22</v>
          </cell>
          <cell r="R28">
            <v>27.5</v>
          </cell>
          <cell r="S28">
            <v>27</v>
          </cell>
          <cell r="T28">
            <v>33.700000000000003</v>
          </cell>
          <cell r="U28">
            <v>34.799999999999997</v>
          </cell>
          <cell r="V28">
            <v>37.299999999999997</v>
          </cell>
          <cell r="W28">
            <v>38.6</v>
          </cell>
          <cell r="X28">
            <v>41.2</v>
          </cell>
          <cell r="Y28">
            <v>42.8</v>
          </cell>
          <cell r="Z28">
            <v>43.8</v>
          </cell>
          <cell r="AA28">
            <v>45.2</v>
          </cell>
        </row>
        <row r="29">
          <cell r="A29" t="str">
            <v xml:space="preserve">  China</v>
          </cell>
          <cell r="B29" t="str">
            <v>..</v>
          </cell>
          <cell r="C29">
            <v>5.8</v>
          </cell>
          <cell r="D29">
            <v>8.4</v>
          </cell>
          <cell r="E29">
            <v>9.6</v>
          </cell>
          <cell r="F29">
            <v>12.1</v>
          </cell>
          <cell r="G29">
            <v>16.7</v>
          </cell>
          <cell r="H29">
            <v>23.7</v>
          </cell>
          <cell r="I29">
            <v>35.299999999999997</v>
          </cell>
          <cell r="J29">
            <v>42.4</v>
          </cell>
          <cell r="K29">
            <v>44.9</v>
          </cell>
          <cell r="L29">
            <v>55.3</v>
          </cell>
          <cell r="M29">
            <v>60.3</v>
          </cell>
          <cell r="N29">
            <v>72.400000000000006</v>
          </cell>
          <cell r="O29">
            <v>85.9</v>
          </cell>
          <cell r="P29">
            <v>100.5</v>
          </cell>
          <cell r="Q29">
            <v>118.1</v>
          </cell>
          <cell r="R29">
            <v>128.80000000000001</v>
          </cell>
          <cell r="S29">
            <v>146.69999999999999</v>
          </cell>
          <cell r="T29">
            <v>144</v>
          </cell>
          <cell r="U29">
            <v>152.1</v>
          </cell>
          <cell r="V29">
            <v>145.69999999999999</v>
          </cell>
          <cell r="W29">
            <v>184.8</v>
          </cell>
          <cell r="X29">
            <v>186.1</v>
          </cell>
          <cell r="Y29">
            <v>208.5</v>
          </cell>
          <cell r="Z29">
            <v>247.7</v>
          </cell>
          <cell r="AA29">
            <v>281.60000000000002</v>
          </cell>
        </row>
        <row r="30">
          <cell r="A30" t="str">
            <v xml:space="preserve">  Colombia</v>
          </cell>
          <cell r="B30">
            <v>6.9</v>
          </cell>
          <cell r="C30">
            <v>8.6999999999999993</v>
          </cell>
          <cell r="D30">
            <v>10.3</v>
          </cell>
          <cell r="E30">
            <v>11.4</v>
          </cell>
          <cell r="F30">
            <v>12</v>
          </cell>
          <cell r="G30">
            <v>14.2</v>
          </cell>
          <cell r="H30">
            <v>15.4</v>
          </cell>
          <cell r="I30">
            <v>17</v>
          </cell>
          <cell r="J30">
            <v>17</v>
          </cell>
          <cell r="K30">
            <v>16.899999999999999</v>
          </cell>
          <cell r="L30">
            <v>17.2</v>
          </cell>
          <cell r="M30">
            <v>17.2</v>
          </cell>
          <cell r="N30">
            <v>17.3</v>
          </cell>
          <cell r="O30">
            <v>18.899999999999999</v>
          </cell>
          <cell r="P30">
            <v>21.9</v>
          </cell>
          <cell r="Q30">
            <v>25</v>
          </cell>
          <cell r="R30">
            <v>28.9</v>
          </cell>
          <cell r="S30">
            <v>31.9</v>
          </cell>
          <cell r="T30">
            <v>33.1</v>
          </cell>
          <cell r="U30">
            <v>34.4</v>
          </cell>
          <cell r="V30">
            <v>33.9</v>
          </cell>
          <cell r="W30">
            <v>36.200000000000003</v>
          </cell>
          <cell r="X30">
            <v>33.200000000000003</v>
          </cell>
          <cell r="Y30">
            <v>37</v>
          </cell>
          <cell r="Z30">
            <v>37.9</v>
          </cell>
          <cell r="AA30">
            <v>37.700000000000003</v>
          </cell>
        </row>
        <row r="31">
          <cell r="A31" t="str">
            <v xml:space="preserve">  Comoros</v>
          </cell>
          <cell r="B31">
            <v>0</v>
          </cell>
          <cell r="C31">
            <v>0.1</v>
          </cell>
          <cell r="D31">
            <v>0.1</v>
          </cell>
          <cell r="E31">
            <v>0.1</v>
          </cell>
          <cell r="F31">
            <v>0.1</v>
          </cell>
          <cell r="G31">
            <v>0.1</v>
          </cell>
          <cell r="H31">
            <v>0.2</v>
          </cell>
          <cell r="I31">
            <v>0.2</v>
          </cell>
          <cell r="J31">
            <v>0.2</v>
          </cell>
          <cell r="K31">
            <v>0.2</v>
          </cell>
          <cell r="L31">
            <v>0.2</v>
          </cell>
          <cell r="M31">
            <v>0.2</v>
          </cell>
          <cell r="N31">
            <v>0.2</v>
          </cell>
          <cell r="O31">
            <v>0.2</v>
          </cell>
          <cell r="P31">
            <v>0.2</v>
          </cell>
          <cell r="Q31">
            <v>0.2</v>
          </cell>
          <cell r="R31">
            <v>0.2</v>
          </cell>
          <cell r="S31">
            <v>0.2</v>
          </cell>
          <cell r="T31">
            <v>0.2</v>
          </cell>
          <cell r="U31">
            <v>0.2</v>
          </cell>
          <cell r="V31">
            <v>0.2</v>
          </cell>
          <cell r="W31">
            <v>0.2</v>
          </cell>
          <cell r="X31">
            <v>0.3</v>
          </cell>
          <cell r="Y31">
            <v>0.3</v>
          </cell>
          <cell r="Z31">
            <v>0.3</v>
          </cell>
          <cell r="AA31">
            <v>0.3</v>
          </cell>
        </row>
        <row r="32">
          <cell r="A32" t="str">
            <v xml:space="preserve">  Congo, Dem. Rep.</v>
          </cell>
          <cell r="B32">
            <v>4.8</v>
          </cell>
          <cell r="C32">
            <v>5.0999999999999996</v>
          </cell>
          <cell r="D32">
            <v>5.0999999999999996</v>
          </cell>
          <cell r="E32">
            <v>5.3</v>
          </cell>
          <cell r="F32">
            <v>5.3</v>
          </cell>
          <cell r="G32">
            <v>6.2</v>
          </cell>
          <cell r="H32">
            <v>7.2</v>
          </cell>
          <cell r="I32">
            <v>8.8000000000000007</v>
          </cell>
          <cell r="J32">
            <v>8.6</v>
          </cell>
          <cell r="K32">
            <v>9.3000000000000007</v>
          </cell>
          <cell r="L32">
            <v>10.3</v>
          </cell>
          <cell r="M32">
            <v>10.8</v>
          </cell>
          <cell r="N32">
            <v>11</v>
          </cell>
          <cell r="O32">
            <v>11.3</v>
          </cell>
          <cell r="P32">
            <v>12.3</v>
          </cell>
          <cell r="Q32">
            <v>13.2</v>
          </cell>
          <cell r="R32">
            <v>12.8</v>
          </cell>
          <cell r="S32">
            <v>12.3</v>
          </cell>
          <cell r="T32">
            <v>13.2</v>
          </cell>
          <cell r="U32">
            <v>12</v>
          </cell>
          <cell r="V32">
            <v>11.7</v>
          </cell>
          <cell r="W32">
            <v>11.5</v>
          </cell>
          <cell r="X32">
            <v>10.1</v>
          </cell>
          <cell r="Y32">
            <v>11.3</v>
          </cell>
          <cell r="Z32">
            <v>11.4</v>
          </cell>
          <cell r="AA32">
            <v>10.6</v>
          </cell>
        </row>
        <row r="33">
          <cell r="A33" t="str">
            <v xml:space="preserve">  Congo, Rep.</v>
          </cell>
          <cell r="B33">
            <v>1.5</v>
          </cell>
          <cell r="C33">
            <v>1.4</v>
          </cell>
          <cell r="D33">
            <v>1.9</v>
          </cell>
          <cell r="E33">
            <v>2</v>
          </cell>
          <cell r="F33">
            <v>2</v>
          </cell>
          <cell r="G33">
            <v>3</v>
          </cell>
          <cell r="H33">
            <v>3.5</v>
          </cell>
          <cell r="I33">
            <v>4.3</v>
          </cell>
          <cell r="J33">
            <v>4.0999999999999996</v>
          </cell>
          <cell r="K33">
            <v>4.3</v>
          </cell>
          <cell r="L33">
            <v>4.9000000000000004</v>
          </cell>
          <cell r="M33">
            <v>4.8</v>
          </cell>
          <cell r="N33">
            <v>4.8</v>
          </cell>
          <cell r="O33">
            <v>5.0999999999999996</v>
          </cell>
          <cell r="P33">
            <v>5.4</v>
          </cell>
          <cell r="Q33">
            <v>6</v>
          </cell>
          <cell r="R33">
            <v>5.2</v>
          </cell>
          <cell r="S33">
            <v>5</v>
          </cell>
          <cell r="T33">
            <v>5.0999999999999996</v>
          </cell>
          <cell r="U33">
            <v>5</v>
          </cell>
          <cell r="V33">
            <v>4.9000000000000004</v>
          </cell>
          <cell r="W33">
            <v>4.5</v>
          </cell>
          <cell r="X33">
            <v>5.0999999999999996</v>
          </cell>
          <cell r="Y33">
            <v>5.5</v>
          </cell>
          <cell r="Z33">
            <v>6.7</v>
          </cell>
          <cell r="AA33">
            <v>5.9</v>
          </cell>
        </row>
        <row r="34">
          <cell r="A34" t="str">
            <v xml:space="preserve">  Costa Rica</v>
          </cell>
          <cell r="B34">
            <v>2.7</v>
          </cell>
          <cell r="C34">
            <v>3.3</v>
          </cell>
          <cell r="D34">
            <v>3.6</v>
          </cell>
          <cell r="E34">
            <v>4.2</v>
          </cell>
          <cell r="F34">
            <v>4</v>
          </cell>
          <cell r="G34">
            <v>4.4000000000000004</v>
          </cell>
          <cell r="H34">
            <v>4.5999999999999996</v>
          </cell>
          <cell r="I34">
            <v>4.7</v>
          </cell>
          <cell r="J34">
            <v>4.5</v>
          </cell>
          <cell r="K34">
            <v>4.5999999999999996</v>
          </cell>
          <cell r="L34">
            <v>3.8</v>
          </cell>
          <cell r="M34">
            <v>4</v>
          </cell>
          <cell r="N34">
            <v>3.9</v>
          </cell>
          <cell r="O34">
            <v>3.9</v>
          </cell>
          <cell r="P34">
            <v>3.9</v>
          </cell>
          <cell r="Q34">
            <v>3.8</v>
          </cell>
          <cell r="R34">
            <v>3.5</v>
          </cell>
          <cell r="S34">
            <v>3.5</v>
          </cell>
          <cell r="T34">
            <v>4</v>
          </cell>
          <cell r="U34">
            <v>4.2</v>
          </cell>
          <cell r="V34">
            <v>4.5</v>
          </cell>
          <cell r="W34">
            <v>4.5999999999999996</v>
          </cell>
          <cell r="X34">
            <v>4.8</v>
          </cell>
          <cell r="Y34">
            <v>5.4</v>
          </cell>
          <cell r="Z34">
            <v>5.7</v>
          </cell>
          <cell r="AA34">
            <v>6.2</v>
          </cell>
        </row>
        <row r="35">
          <cell r="A35" t="str">
            <v xml:space="preserve">  Cote d'Ivoire</v>
          </cell>
          <cell r="B35">
            <v>7.5</v>
          </cell>
          <cell r="C35">
            <v>8.1</v>
          </cell>
          <cell r="D35">
            <v>9</v>
          </cell>
          <cell r="E35">
            <v>8.9</v>
          </cell>
          <cell r="F35">
            <v>8.5</v>
          </cell>
          <cell r="G35">
            <v>9.6999999999999993</v>
          </cell>
          <cell r="H35">
            <v>11.4</v>
          </cell>
          <cell r="I35">
            <v>13.6</v>
          </cell>
          <cell r="J35">
            <v>13.3</v>
          </cell>
          <cell r="K35">
            <v>14.8</v>
          </cell>
          <cell r="L35">
            <v>17.3</v>
          </cell>
          <cell r="M35">
            <v>18.2</v>
          </cell>
          <cell r="N35">
            <v>18.5</v>
          </cell>
          <cell r="O35">
            <v>19.100000000000001</v>
          </cell>
          <cell r="P35">
            <v>17.399999999999999</v>
          </cell>
          <cell r="Q35">
            <v>18.899999999999999</v>
          </cell>
          <cell r="R35">
            <v>19.5</v>
          </cell>
          <cell r="S35">
            <v>15.6</v>
          </cell>
          <cell r="T35">
            <v>14.9</v>
          </cell>
          <cell r="U35">
            <v>13.2</v>
          </cell>
          <cell r="V35">
            <v>12.1</v>
          </cell>
          <cell r="W35">
            <v>11.6</v>
          </cell>
          <cell r="X35">
            <v>11.8</v>
          </cell>
          <cell r="Y35">
            <v>12.2</v>
          </cell>
          <cell r="Z35">
            <v>11.7</v>
          </cell>
          <cell r="AA35">
            <v>10.7</v>
          </cell>
        </row>
        <row r="36">
          <cell r="A36" t="str">
            <v xml:space="preserve">  Croatia</v>
          </cell>
          <cell r="B36" t="str">
            <v>..</v>
          </cell>
          <cell r="C36" t="str">
            <v>..</v>
          </cell>
          <cell r="D36" t="str">
            <v>..</v>
          </cell>
          <cell r="E36" t="str">
            <v>..</v>
          </cell>
          <cell r="F36" t="str">
            <v>..</v>
          </cell>
          <cell r="G36" t="str">
            <v>..</v>
          </cell>
          <cell r="H36" t="str">
            <v>..</v>
          </cell>
          <cell r="I36" t="str">
            <v>..</v>
          </cell>
          <cell r="J36" t="str">
            <v>..</v>
          </cell>
          <cell r="K36" t="str">
            <v>..</v>
          </cell>
          <cell r="L36" t="str">
            <v>..</v>
          </cell>
          <cell r="M36" t="str">
            <v>..</v>
          </cell>
          <cell r="N36" t="str">
            <v>..</v>
          </cell>
          <cell r="O36">
            <v>1.6</v>
          </cell>
          <cell r="P36">
            <v>2.1</v>
          </cell>
          <cell r="Q36">
            <v>3.8</v>
          </cell>
          <cell r="R36">
            <v>5.3</v>
          </cell>
          <cell r="S36">
            <v>8</v>
          </cell>
          <cell r="T36">
            <v>11.4</v>
          </cell>
          <cell r="U36">
            <v>11.4</v>
          </cell>
          <cell r="V36">
            <v>12.4</v>
          </cell>
          <cell r="W36">
            <v>12.7</v>
          </cell>
          <cell r="X36">
            <v>16.7</v>
          </cell>
          <cell r="Y36">
            <v>25.7</v>
          </cell>
          <cell r="Z36">
            <v>32.9</v>
          </cell>
          <cell r="AA36">
            <v>30.2</v>
          </cell>
        </row>
      </sheetData>
      <sheetData sheetId="1"/>
      <sheetData sheetId="2"/>
      <sheetData sheetId="3"/>
      <sheetData sheetId="4"/>
      <sheetData sheetId="5"/>
    </sheetDataSet>
  </externalBook>
</externalLink>
</file>

<file path=xl/externalLinks/externalLink15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Table 1"/>
      <sheetName val="Fig net capital flows"/>
      <sheetName val="Fig private flows"/>
      <sheetName val="Net private debt flows"/>
      <sheetName val="Net FDI flows"/>
      <sheetName val="Net FDI flows % of GDP"/>
      <sheetName val="Fig private flows (2)"/>
    </sheetNames>
    <sheetDataSet>
      <sheetData sheetId="0">
        <row r="3">
          <cell r="A3" t="str">
            <v xml:space="preserve">           </v>
          </cell>
        </row>
        <row r="29">
          <cell r="A29" t="str">
            <v>Sources: World Bank Debtor Reporting System and staff estimates.</v>
          </cell>
        </row>
        <row r="30">
          <cell r="A30" t="str">
            <v>Note: P = Projection.  a. Combination of errors and omissions and net acquisition of foreign assets (including FDI) by developing-country private entities.</v>
          </cell>
        </row>
      </sheetData>
      <sheetData sheetId="1"/>
      <sheetData sheetId="2"/>
      <sheetData sheetId="3"/>
      <sheetData sheetId="4"/>
      <sheetData sheetId="5"/>
      <sheetData sheetId="6"/>
    </sheetDataSet>
  </externalBook>
</externalLink>
</file>

<file path=xl/externalLinks/externalLink15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UPLOAD"/>
      <sheetName val="QEDS"/>
    </sheetNames>
    <sheetDataSet>
      <sheetData sheetId="0" refreshError="1"/>
      <sheetData sheetId="1" refreshError="1"/>
    </sheetDataSet>
  </externalBook>
</externalLink>
</file>

<file path=xl/externalLinks/externalLink16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PNF Acuerdo Incl. Int."/>
      <sheetName val="BCP"/>
    </sheetNames>
    <definedNames>
      <definedName name="OnShow" sheetId="0"/>
      <definedName name="spnf" sheetId="0"/>
      <definedName name="will" sheetId="0"/>
    </definedNames>
    <sheetDataSet>
      <sheetData sheetId="0" refreshError="1"/>
      <sheetData sheetId="1" refreshError="1"/>
    </sheetDataSet>
  </externalBook>
</externalLink>
</file>

<file path=xl/externalLinks/externalLink16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PNF"/>
      <sheetName val="GOES"/>
      <sheetName val="RGG"/>
      <sheetName val="EPNF"/>
      <sheetName val="TRANSF2002-MIHAC"/>
    </sheetNames>
    <sheetDataSet>
      <sheetData sheetId="0" refreshError="1"/>
      <sheetData sheetId="1" refreshError="1"/>
      <sheetData sheetId="2" refreshError="1"/>
      <sheetData sheetId="3" refreshError="1"/>
      <sheetData sheetId="4" refreshError="1"/>
    </sheetDataSet>
  </externalBook>
</externalLink>
</file>

<file path=xl/externalLinks/externalLink16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2003"/>
      <sheetName val="UPLOAD"/>
      <sheetName val="Index"/>
      <sheetName val="Execute Macros"/>
      <sheetName val="Annual Raw Data"/>
      <sheetName val="Quarterly Raw Data"/>
      <sheetName val="WEO Raw Data"/>
      <sheetName val="Annual Assumptions"/>
      <sheetName val="Quarterly Assumptions"/>
      <sheetName val="Annual MacroFlow"/>
      <sheetName val="Quarterly MacroFlow"/>
      <sheetName val="Annual Tables"/>
      <sheetName val="SEI Table"/>
      <sheetName val="Basic Data"/>
      <sheetName val="Program MFlows97"/>
      <sheetName val="WEO Submission Sheet"/>
      <sheetName val="SEI Chart"/>
      <sheetName val="Fiscal Chart"/>
      <sheetName val="Money Chart"/>
      <sheetName val="Macros Import"/>
      <sheetName val="Macros Print"/>
      <sheetName val="Execute_Macros"/>
      <sheetName val="Annual_Raw_Data"/>
      <sheetName val="Quarterly_Raw_Data"/>
      <sheetName val="WEO_Raw_Data"/>
      <sheetName val="Annual_Assumptions"/>
      <sheetName val="Quarterly_Assumptions"/>
      <sheetName val="Annual_MacroFlow"/>
      <sheetName val="Quarterly_MacroFlow"/>
      <sheetName val="Annual_Tables"/>
      <sheetName val="SEI_Table"/>
      <sheetName val="Basic_Data"/>
      <sheetName val="Program_MFlows97"/>
      <sheetName val="WEO_Submission_Sheet"/>
      <sheetName val="SEI_Chart"/>
      <sheetName val="Fiscal_Chart"/>
      <sheetName val="Money_Chart"/>
      <sheetName val="Macros_Import"/>
      <sheetName val="Macros_Print"/>
      <sheetName val="EFF_Arrangements"/>
      <sheetName val="PRGF_Arrangements"/>
      <sheetName val="STBY_Arrangements"/>
      <sheetName val="EFF Arrangements"/>
      <sheetName val="PRGF Arrangements"/>
      <sheetName val="STBY Arrangements"/>
      <sheetName val="PERUMF97"/>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sheetData sheetId="22"/>
      <sheetData sheetId="23"/>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Set>
  </externalBook>
</externalLink>
</file>

<file path=xl/externalLinks/externalLink16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TOC"/>
      <sheetName val="BOP Input"/>
      <sheetName val="sources"/>
      <sheetName val="Interest"/>
      <sheetName val="Petrol tax"/>
      <sheetName val="cocoa tax"/>
      <sheetName val="SR tables"/>
      <sheetName val="SR newtable"/>
      <sheetName val="RED tables"/>
      <sheetName val="Chart inputs"/>
      <sheetName val="chart"/>
      <sheetName val="output to SEI and NA"/>
      <sheetName val="C_basef14.3p10.6"/>
      <sheetName val="gas112601"/>
      <sheetName val="2001-02 Debt Service "/>
      <sheetName val="Debtind"/>
      <sheetName val="Q5"/>
      <sheetName val="Codigos"/>
      <sheetName val="SPNF"/>
      <sheetName val="MDGs"/>
      <sheetName val="Table 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Set>
  </externalBook>
</externalLink>
</file>

<file path=xl/externalLinks/externalLink16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GRAFPROM"/>
      <sheetName val="promotores"/>
      <sheetName val="sucursales"/>
      <sheetName val="datos"/>
      <sheetName val="GRAFSUC"/>
    </sheetNames>
    <sheetDataSet>
      <sheetData sheetId="0" refreshError="1"/>
      <sheetData sheetId="1" refreshError="1"/>
      <sheetData sheetId="2" refreshError="1"/>
      <sheetData sheetId="3" refreshError="1"/>
      <sheetData sheetId="4" refreshError="1"/>
    </sheetDataSet>
  </externalBook>
</externalLink>
</file>

<file path=xl/externalLinks/externalLink16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rorated"/>
      <sheetName val="Contractual"/>
      <sheetName val="Sheet1"/>
      <sheetName val="Pivot"/>
      <sheetName val="MLI.IDA"/>
      <sheetName val="STOCK"/>
      <sheetName val="Buyback-ad"/>
      <sheetName val="T7.IDA Delivery"/>
      <sheetName val="GRAFPROM"/>
      <sheetName val="sources"/>
    </sheetNames>
    <sheetDataSet>
      <sheetData sheetId="0" refreshError="1"/>
      <sheetData sheetId="1" refreshError="1"/>
      <sheetData sheetId="2" refreshError="1"/>
      <sheetData sheetId="3" refreshError="1"/>
      <sheetData sheetId="4" refreshError="1"/>
      <sheetData sheetId="5" refreshError="1">
        <row r="4">
          <cell r="D4">
            <v>950</v>
          </cell>
          <cell r="E4" t="str">
            <v xml:space="preserve">RAILWAY                       </v>
          </cell>
          <cell r="F4" t="str">
            <v>USD</v>
          </cell>
          <cell r="G4">
            <v>1</v>
          </cell>
          <cell r="H4">
            <v>5483870.5700000003</v>
          </cell>
          <cell r="I4">
            <v>0.75</v>
          </cell>
          <cell r="J4">
            <v>20564.514999999999</v>
          </cell>
          <cell r="K4">
            <v>0</v>
          </cell>
          <cell r="L4">
            <v>0</v>
          </cell>
          <cell r="M4">
            <v>0</v>
          </cell>
          <cell r="N4">
            <v>161290.29999999999</v>
          </cell>
          <cell r="O4">
            <v>0</v>
          </cell>
          <cell r="P4">
            <v>5322580.2699999996</v>
          </cell>
          <cell r="Q4">
            <v>0</v>
          </cell>
          <cell r="R4">
            <v>5483870.5700000003</v>
          </cell>
          <cell r="S4">
            <v>0</v>
          </cell>
          <cell r="U4">
            <v>5483870.5700000003</v>
          </cell>
          <cell r="V4">
            <v>161290.29999999999</v>
          </cell>
          <cell r="W4">
            <v>20564.514999999999</v>
          </cell>
        </row>
        <row r="5">
          <cell r="D5">
            <v>4910</v>
          </cell>
          <cell r="E5" t="str">
            <v xml:space="preserve">INTEGRATED RURAL DEVELOPMENT  </v>
          </cell>
          <cell r="F5" t="str">
            <v>USD</v>
          </cell>
          <cell r="G5">
            <v>1</v>
          </cell>
          <cell r="H5">
            <v>5880000</v>
          </cell>
          <cell r="I5">
            <v>0.75</v>
          </cell>
          <cell r="J5">
            <v>22050</v>
          </cell>
          <cell r="K5">
            <v>0</v>
          </cell>
          <cell r="L5">
            <v>0</v>
          </cell>
          <cell r="M5">
            <v>0</v>
          </cell>
          <cell r="N5">
            <v>120000</v>
          </cell>
          <cell r="O5">
            <v>0</v>
          </cell>
          <cell r="P5">
            <v>5760000</v>
          </cell>
          <cell r="Q5">
            <v>0</v>
          </cell>
          <cell r="R5">
            <v>5880000</v>
          </cell>
          <cell r="S5">
            <v>0</v>
          </cell>
          <cell r="U5">
            <v>5880000</v>
          </cell>
          <cell r="V5">
            <v>120000</v>
          </cell>
          <cell r="W5">
            <v>22050</v>
          </cell>
        </row>
        <row r="6">
          <cell r="D6">
            <v>5380</v>
          </cell>
          <cell r="E6" t="str">
            <v xml:space="preserve">LIVESTOCK                     </v>
          </cell>
          <cell r="F6" t="str">
            <v>USD</v>
          </cell>
          <cell r="G6">
            <v>1</v>
          </cell>
          <cell r="H6">
            <v>10174500</v>
          </cell>
          <cell r="I6">
            <v>0.75</v>
          </cell>
          <cell r="J6">
            <v>38154.375</v>
          </cell>
          <cell r="K6">
            <v>0</v>
          </cell>
          <cell r="L6">
            <v>0</v>
          </cell>
          <cell r="M6">
            <v>0</v>
          </cell>
          <cell r="N6">
            <v>199500</v>
          </cell>
          <cell r="O6">
            <v>0</v>
          </cell>
          <cell r="P6">
            <v>9975000</v>
          </cell>
          <cell r="Q6">
            <v>0</v>
          </cell>
          <cell r="R6">
            <v>10174500</v>
          </cell>
          <cell r="S6">
            <v>0</v>
          </cell>
          <cell r="U6">
            <v>10174500</v>
          </cell>
          <cell r="V6">
            <v>199500</v>
          </cell>
          <cell r="W6">
            <v>38154.375</v>
          </cell>
        </row>
        <row r="7">
          <cell r="D7">
            <v>9860</v>
          </cell>
          <cell r="E7" t="str">
            <v xml:space="preserve">INDUSTRIAL DEVELOPMENT        </v>
          </cell>
          <cell r="F7" t="str">
            <v>USD</v>
          </cell>
          <cell r="G7">
            <v>1</v>
          </cell>
          <cell r="H7">
            <v>7216585.0099999998</v>
          </cell>
          <cell r="I7">
            <v>0.75</v>
          </cell>
          <cell r="J7">
            <v>27062.194</v>
          </cell>
          <cell r="K7">
            <v>0</v>
          </cell>
          <cell r="L7">
            <v>0</v>
          </cell>
          <cell r="M7">
            <v>0</v>
          </cell>
          <cell r="N7">
            <v>39870</v>
          </cell>
          <cell r="O7">
            <v>0</v>
          </cell>
          <cell r="P7">
            <v>7176715.0099999998</v>
          </cell>
          <cell r="Q7">
            <v>0</v>
          </cell>
          <cell r="R7">
            <v>7216585.0099999998</v>
          </cell>
          <cell r="S7">
            <v>0</v>
          </cell>
          <cell r="U7">
            <v>7216585.0099999998</v>
          </cell>
          <cell r="V7">
            <v>39870</v>
          </cell>
          <cell r="W7">
            <v>27062.194</v>
          </cell>
        </row>
        <row r="8">
          <cell r="D8">
            <v>11040</v>
          </cell>
          <cell r="E8" t="str">
            <v xml:space="preserve">ROAD MAINTENANCE              </v>
          </cell>
          <cell r="F8" t="str">
            <v>XDR</v>
          </cell>
          <cell r="G8">
            <v>1</v>
          </cell>
          <cell r="H8">
            <v>12237955.35</v>
          </cell>
          <cell r="I8">
            <v>0.75</v>
          </cell>
          <cell r="J8">
            <v>45892.332999999999</v>
          </cell>
          <cell r="K8">
            <v>0</v>
          </cell>
          <cell r="L8">
            <v>0</v>
          </cell>
          <cell r="M8">
            <v>0</v>
          </cell>
          <cell r="N8">
            <v>66874</v>
          </cell>
          <cell r="O8">
            <v>0</v>
          </cell>
          <cell r="P8">
            <v>12171081.35</v>
          </cell>
          <cell r="Q8">
            <v>0</v>
          </cell>
          <cell r="R8">
            <v>12237955.35</v>
          </cell>
          <cell r="S8">
            <v>0</v>
          </cell>
          <cell r="U8">
            <v>12237955.35</v>
          </cell>
          <cell r="V8">
            <v>66874</v>
          </cell>
          <cell r="W8">
            <v>45892.332999999999</v>
          </cell>
        </row>
        <row r="9">
          <cell r="D9">
            <v>3210</v>
          </cell>
          <cell r="E9" t="str">
            <v xml:space="preserve">TELECOMMUNICATIONS            </v>
          </cell>
          <cell r="F9" t="str">
            <v>USD</v>
          </cell>
          <cell r="G9">
            <v>1</v>
          </cell>
          <cell r="H9">
            <v>2430000</v>
          </cell>
          <cell r="I9">
            <v>0.75</v>
          </cell>
          <cell r="J9">
            <v>9112.5</v>
          </cell>
          <cell r="K9">
            <v>0</v>
          </cell>
          <cell r="L9">
            <v>0</v>
          </cell>
          <cell r="M9">
            <v>0</v>
          </cell>
          <cell r="N9">
            <v>54000</v>
          </cell>
          <cell r="O9">
            <v>0</v>
          </cell>
          <cell r="P9">
            <v>2376000</v>
          </cell>
          <cell r="Q9">
            <v>0</v>
          </cell>
          <cell r="R9">
            <v>2430000</v>
          </cell>
          <cell r="S9">
            <v>0</v>
          </cell>
          <cell r="U9">
            <v>2430000</v>
          </cell>
          <cell r="V9">
            <v>54000</v>
          </cell>
          <cell r="W9">
            <v>9112.5</v>
          </cell>
        </row>
        <row r="10">
          <cell r="D10">
            <v>3840</v>
          </cell>
          <cell r="E10" t="str">
            <v xml:space="preserve">SECOND RAILWAYS               </v>
          </cell>
          <cell r="F10" t="str">
            <v>USD</v>
          </cell>
          <cell r="G10">
            <v>1</v>
          </cell>
          <cell r="H10">
            <v>4723500</v>
          </cell>
          <cell r="I10">
            <v>0.75</v>
          </cell>
          <cell r="J10">
            <v>17713.125</v>
          </cell>
          <cell r="K10">
            <v>0</v>
          </cell>
          <cell r="L10">
            <v>0</v>
          </cell>
          <cell r="M10">
            <v>0</v>
          </cell>
          <cell r="N10">
            <v>100500</v>
          </cell>
          <cell r="O10">
            <v>0</v>
          </cell>
          <cell r="P10">
            <v>4623000</v>
          </cell>
          <cell r="Q10">
            <v>0</v>
          </cell>
          <cell r="R10">
            <v>4723500</v>
          </cell>
          <cell r="S10">
            <v>0</v>
          </cell>
          <cell r="U10">
            <v>4723500</v>
          </cell>
          <cell r="V10">
            <v>100500</v>
          </cell>
          <cell r="W10">
            <v>17713.125</v>
          </cell>
        </row>
        <row r="11">
          <cell r="D11">
            <v>4200</v>
          </cell>
          <cell r="E11" t="str">
            <v xml:space="preserve">EDUCATION                     </v>
          </cell>
          <cell r="F11" t="str">
            <v>USD</v>
          </cell>
          <cell r="G11">
            <v>1</v>
          </cell>
          <cell r="H11">
            <v>3525000</v>
          </cell>
          <cell r="I11">
            <v>0.75</v>
          </cell>
          <cell r="J11">
            <v>13218.75</v>
          </cell>
          <cell r="K11">
            <v>0</v>
          </cell>
          <cell r="L11">
            <v>0</v>
          </cell>
          <cell r="M11">
            <v>0</v>
          </cell>
          <cell r="N11">
            <v>75000</v>
          </cell>
          <cell r="O11">
            <v>0</v>
          </cell>
          <cell r="P11">
            <v>3450000</v>
          </cell>
          <cell r="Q11">
            <v>0</v>
          </cell>
          <cell r="R11">
            <v>3525000</v>
          </cell>
          <cell r="S11">
            <v>0</v>
          </cell>
          <cell r="U11">
            <v>3525000</v>
          </cell>
          <cell r="V11">
            <v>75000</v>
          </cell>
          <cell r="W11">
            <v>13218.75</v>
          </cell>
        </row>
        <row r="12">
          <cell r="D12">
            <v>4430</v>
          </cell>
          <cell r="E12" t="str">
            <v xml:space="preserve">DROUGHT RELIEF                </v>
          </cell>
          <cell r="F12" t="str">
            <v>USD</v>
          </cell>
          <cell r="G12">
            <v>1</v>
          </cell>
          <cell r="H12">
            <v>1800000</v>
          </cell>
          <cell r="I12">
            <v>0.75</v>
          </cell>
          <cell r="J12">
            <v>6750</v>
          </cell>
          <cell r="K12">
            <v>0</v>
          </cell>
          <cell r="L12">
            <v>0</v>
          </cell>
          <cell r="M12">
            <v>0</v>
          </cell>
          <cell r="N12">
            <v>37500</v>
          </cell>
          <cell r="O12">
            <v>0</v>
          </cell>
          <cell r="P12">
            <v>1762500</v>
          </cell>
          <cell r="Q12">
            <v>0</v>
          </cell>
          <cell r="R12">
            <v>1800000</v>
          </cell>
          <cell r="S12">
            <v>0</v>
          </cell>
          <cell r="U12">
            <v>1800000</v>
          </cell>
          <cell r="V12">
            <v>37500</v>
          </cell>
          <cell r="W12">
            <v>6750</v>
          </cell>
        </row>
        <row r="13">
          <cell r="D13">
            <v>7130</v>
          </cell>
          <cell r="E13" t="str">
            <v xml:space="preserve">THIRD RAILWAY                 </v>
          </cell>
          <cell r="F13" t="str">
            <v>USD</v>
          </cell>
          <cell r="G13">
            <v>1</v>
          </cell>
          <cell r="H13">
            <v>8662500</v>
          </cell>
          <cell r="I13">
            <v>0.75</v>
          </cell>
          <cell r="J13">
            <v>32484.375</v>
          </cell>
          <cell r="K13">
            <v>0</v>
          </cell>
          <cell r="L13">
            <v>0</v>
          </cell>
          <cell r="M13">
            <v>0</v>
          </cell>
          <cell r="N13">
            <v>157500</v>
          </cell>
          <cell r="O13">
            <v>0</v>
          </cell>
          <cell r="P13">
            <v>8505000</v>
          </cell>
          <cell r="Q13">
            <v>0</v>
          </cell>
          <cell r="R13">
            <v>8662500</v>
          </cell>
          <cell r="S13">
            <v>0</v>
          </cell>
          <cell r="U13">
            <v>8662500</v>
          </cell>
          <cell r="V13">
            <v>157500</v>
          </cell>
          <cell r="W13">
            <v>32484.375</v>
          </cell>
        </row>
        <row r="14">
          <cell r="D14">
            <v>12820</v>
          </cell>
          <cell r="E14" t="str">
            <v xml:space="preserve">POWER/WATER                   </v>
          </cell>
          <cell r="F14" t="str">
            <v>XDR</v>
          </cell>
          <cell r="G14">
            <v>1</v>
          </cell>
          <cell r="H14">
            <v>18864428.760000002</v>
          </cell>
          <cell r="I14">
            <v>0.75</v>
          </cell>
          <cell r="J14">
            <v>70741.607999999993</v>
          </cell>
          <cell r="K14">
            <v>0</v>
          </cell>
          <cell r="L14">
            <v>0</v>
          </cell>
          <cell r="M14">
            <v>0</v>
          </cell>
          <cell r="N14">
            <v>101969</v>
          </cell>
          <cell r="O14">
            <v>0</v>
          </cell>
          <cell r="P14">
            <v>18762459.760000002</v>
          </cell>
          <cell r="Q14">
            <v>0</v>
          </cell>
          <cell r="R14">
            <v>18864428.760000002</v>
          </cell>
          <cell r="S14">
            <v>0</v>
          </cell>
          <cell r="U14">
            <v>18864428.760000002</v>
          </cell>
          <cell r="V14">
            <v>101969</v>
          </cell>
          <cell r="W14">
            <v>70741.607999999993</v>
          </cell>
        </row>
        <row r="15">
          <cell r="D15">
            <v>15970</v>
          </cell>
          <cell r="E15" t="str">
            <v xml:space="preserve">MOPTI AREA DEVELOPMENT        </v>
          </cell>
          <cell r="F15" t="str">
            <v>XDR</v>
          </cell>
          <cell r="G15">
            <v>1</v>
          </cell>
          <cell r="H15">
            <v>13306744.02</v>
          </cell>
          <cell r="I15">
            <v>0.75</v>
          </cell>
          <cell r="J15">
            <v>49900.29</v>
          </cell>
          <cell r="K15">
            <v>0</v>
          </cell>
          <cell r="L15">
            <v>0</v>
          </cell>
          <cell r="M15">
            <v>0</v>
          </cell>
          <cell r="N15">
            <v>69668</v>
          </cell>
          <cell r="O15">
            <v>0</v>
          </cell>
          <cell r="P15">
            <v>13237076.02</v>
          </cell>
          <cell r="Q15">
            <v>0</v>
          </cell>
          <cell r="R15">
            <v>13306744.02</v>
          </cell>
          <cell r="S15">
            <v>0</v>
          </cell>
          <cell r="U15">
            <v>13306744.02</v>
          </cell>
          <cell r="V15">
            <v>69668</v>
          </cell>
          <cell r="W15">
            <v>49900.29</v>
          </cell>
        </row>
        <row r="16">
          <cell r="D16">
            <v>21630</v>
          </cell>
          <cell r="E16" t="str">
            <v xml:space="preserve">AGRICULTURAL SECTOR           </v>
          </cell>
          <cell r="F16" t="str">
            <v>XDR</v>
          </cell>
          <cell r="G16">
            <v>1</v>
          </cell>
          <cell r="H16">
            <v>40106938.899999999</v>
          </cell>
          <cell r="I16">
            <v>0.75</v>
          </cell>
          <cell r="J16">
            <v>150401.02100000001</v>
          </cell>
          <cell r="K16">
            <v>0</v>
          </cell>
          <cell r="L16">
            <v>0</v>
          </cell>
          <cell r="M16">
            <v>0</v>
          </cell>
          <cell r="N16">
            <v>0</v>
          </cell>
          <cell r="O16">
            <v>0</v>
          </cell>
          <cell r="P16">
            <v>40106938.899999999</v>
          </cell>
          <cell r="Q16">
            <v>0</v>
          </cell>
          <cell r="R16">
            <v>40106938.899999999</v>
          </cell>
          <cell r="S16">
            <v>0</v>
          </cell>
          <cell r="U16">
            <v>40106938.899999999</v>
          </cell>
          <cell r="V16">
            <v>0</v>
          </cell>
          <cell r="W16">
            <v>150401.02100000001</v>
          </cell>
        </row>
        <row r="17">
          <cell r="D17">
            <v>28280</v>
          </cell>
          <cell r="E17" t="str">
            <v xml:space="preserve">VOCATIONAL EDUCATION &amp; TRNG   </v>
          </cell>
          <cell r="F17" t="str">
            <v>XDR</v>
          </cell>
          <cell r="G17">
            <v>1</v>
          </cell>
          <cell r="H17">
            <v>3530050.13</v>
          </cell>
          <cell r="I17">
            <v>0.75</v>
          </cell>
          <cell r="J17">
            <v>13237.688</v>
          </cell>
          <cell r="K17">
            <v>5469949.8700000001</v>
          </cell>
          <cell r="L17">
            <v>0</v>
          </cell>
          <cell r="M17">
            <v>0</v>
          </cell>
          <cell r="N17">
            <v>0</v>
          </cell>
          <cell r="O17">
            <v>0</v>
          </cell>
          <cell r="P17">
            <v>3530050.13</v>
          </cell>
          <cell r="Q17">
            <v>5469949.8700000001</v>
          </cell>
          <cell r="R17">
            <v>3530050.13</v>
          </cell>
          <cell r="S17">
            <v>5469949.8700000001</v>
          </cell>
          <cell r="T17">
            <v>9000000</v>
          </cell>
          <cell r="U17">
            <v>3530050.13</v>
          </cell>
          <cell r="V17">
            <v>0</v>
          </cell>
          <cell r="W17">
            <v>13237.6879875</v>
          </cell>
        </row>
        <row r="18">
          <cell r="D18">
            <v>13070</v>
          </cell>
          <cell r="E18" t="str">
            <v>ECONOMIC MANAGEMENT &amp; TRAINING</v>
          </cell>
          <cell r="F18" t="str">
            <v>XDR</v>
          </cell>
          <cell r="G18">
            <v>2</v>
          </cell>
          <cell r="H18">
            <v>8935574.3499999996</v>
          </cell>
          <cell r="I18">
            <v>0.75</v>
          </cell>
          <cell r="J18">
            <v>33508.404000000002</v>
          </cell>
          <cell r="K18">
            <v>0</v>
          </cell>
          <cell r="L18">
            <v>0</v>
          </cell>
          <cell r="M18">
            <v>0</v>
          </cell>
          <cell r="N18">
            <v>48067</v>
          </cell>
          <cell r="O18">
            <v>0</v>
          </cell>
          <cell r="P18">
            <v>8887507.3499999996</v>
          </cell>
          <cell r="Q18">
            <v>0</v>
          </cell>
          <cell r="R18">
            <v>8935574.3499999996</v>
          </cell>
          <cell r="S18">
            <v>0</v>
          </cell>
          <cell r="U18">
            <v>8935574.3499999996</v>
          </cell>
          <cell r="V18">
            <v>48067</v>
          </cell>
          <cell r="W18">
            <v>33508.404000000002</v>
          </cell>
        </row>
        <row r="19">
          <cell r="D19">
            <v>11340</v>
          </cell>
          <cell r="E19" t="str">
            <v xml:space="preserve">PETROLEUM EXPLORATN PROMOTION </v>
          </cell>
          <cell r="F19" t="str">
            <v>XDR</v>
          </cell>
          <cell r="G19">
            <v>2</v>
          </cell>
          <cell r="H19">
            <v>2759007.95</v>
          </cell>
          <cell r="I19">
            <v>0.75</v>
          </cell>
          <cell r="J19">
            <v>10346.280000000001</v>
          </cell>
          <cell r="K19">
            <v>0</v>
          </cell>
          <cell r="L19">
            <v>0</v>
          </cell>
          <cell r="M19">
            <v>0</v>
          </cell>
          <cell r="N19">
            <v>15076</v>
          </cell>
          <cell r="O19">
            <v>0</v>
          </cell>
          <cell r="P19">
            <v>2743931.95</v>
          </cell>
          <cell r="Q19">
            <v>0</v>
          </cell>
          <cell r="R19">
            <v>2759007.95</v>
          </cell>
          <cell r="S19">
            <v>0</v>
          </cell>
          <cell r="U19">
            <v>2759007.95</v>
          </cell>
          <cell r="V19">
            <v>15076</v>
          </cell>
          <cell r="W19">
            <v>10346.280000000001</v>
          </cell>
        </row>
        <row r="20">
          <cell r="D20">
            <v>12000</v>
          </cell>
          <cell r="E20" t="str">
            <v xml:space="preserve">SECOND TELECOMMUNICATIONS     </v>
          </cell>
          <cell r="F20" t="str">
            <v>XDR</v>
          </cell>
          <cell r="G20">
            <v>2</v>
          </cell>
          <cell r="H20">
            <v>10856000</v>
          </cell>
          <cell r="I20">
            <v>0.75</v>
          </cell>
          <cell r="J20">
            <v>40710</v>
          </cell>
          <cell r="K20">
            <v>0</v>
          </cell>
          <cell r="L20">
            <v>0</v>
          </cell>
          <cell r="M20">
            <v>0</v>
          </cell>
          <cell r="N20">
            <v>59000</v>
          </cell>
          <cell r="O20">
            <v>0</v>
          </cell>
          <cell r="P20">
            <v>10797000</v>
          </cell>
          <cell r="Q20">
            <v>0</v>
          </cell>
          <cell r="R20">
            <v>10856000</v>
          </cell>
          <cell r="S20">
            <v>0</v>
          </cell>
          <cell r="U20">
            <v>10856000</v>
          </cell>
          <cell r="V20">
            <v>59000</v>
          </cell>
          <cell r="W20">
            <v>40710</v>
          </cell>
        </row>
        <row r="21">
          <cell r="D21">
            <v>14310</v>
          </cell>
          <cell r="E21" t="str">
            <v xml:space="preserve">RURAL WATER SUPPLY            </v>
          </cell>
          <cell r="F21" t="str">
            <v>XDR</v>
          </cell>
          <cell r="G21">
            <v>2</v>
          </cell>
          <cell r="H21">
            <v>3750811.27</v>
          </cell>
          <cell r="I21">
            <v>0.75</v>
          </cell>
          <cell r="J21">
            <v>14065.541999999999</v>
          </cell>
          <cell r="K21">
            <v>0</v>
          </cell>
          <cell r="L21">
            <v>0</v>
          </cell>
          <cell r="M21">
            <v>0</v>
          </cell>
          <cell r="N21">
            <v>51652</v>
          </cell>
          <cell r="O21">
            <v>0</v>
          </cell>
          <cell r="P21">
            <v>3699159.27</v>
          </cell>
          <cell r="Q21">
            <v>0</v>
          </cell>
          <cell r="R21">
            <v>3750811.27</v>
          </cell>
          <cell r="S21">
            <v>0</v>
          </cell>
          <cell r="U21">
            <v>3750811.27</v>
          </cell>
          <cell r="V21">
            <v>51652</v>
          </cell>
          <cell r="W21">
            <v>14065.541999999999</v>
          </cell>
        </row>
        <row r="22">
          <cell r="D22">
            <v>14420</v>
          </cell>
          <cell r="E22" t="str">
            <v xml:space="preserve">THIRD EDUCATION               </v>
          </cell>
          <cell r="F22" t="str">
            <v>XDR</v>
          </cell>
          <cell r="G22">
            <v>2</v>
          </cell>
          <cell r="H22">
            <v>4195800</v>
          </cell>
          <cell r="I22">
            <v>0.75</v>
          </cell>
          <cell r="J22">
            <v>15734.25</v>
          </cell>
          <cell r="K22">
            <v>0</v>
          </cell>
          <cell r="L22">
            <v>0</v>
          </cell>
          <cell r="M22">
            <v>0</v>
          </cell>
          <cell r="N22">
            <v>22200</v>
          </cell>
          <cell r="O22">
            <v>0</v>
          </cell>
          <cell r="P22">
            <v>4173600</v>
          </cell>
          <cell r="Q22">
            <v>0</v>
          </cell>
          <cell r="R22">
            <v>4195800</v>
          </cell>
          <cell r="S22">
            <v>0</v>
          </cell>
          <cell r="U22">
            <v>4195800</v>
          </cell>
          <cell r="V22">
            <v>22200</v>
          </cell>
          <cell r="W22">
            <v>15734.25</v>
          </cell>
        </row>
        <row r="23">
          <cell r="D23" t="str">
            <v>F0070</v>
          </cell>
          <cell r="E23" t="str">
            <v xml:space="preserve">RURAL WATER SUPPLY            </v>
          </cell>
          <cell r="F23" t="str">
            <v>XDR</v>
          </cell>
          <cell r="G23">
            <v>2</v>
          </cell>
          <cell r="H23">
            <v>5093829.28</v>
          </cell>
          <cell r="I23">
            <v>0.75</v>
          </cell>
          <cell r="J23">
            <v>19101.86</v>
          </cell>
          <cell r="K23">
            <v>0</v>
          </cell>
          <cell r="L23">
            <v>0</v>
          </cell>
          <cell r="M23">
            <v>0</v>
          </cell>
          <cell r="N23">
            <v>27094</v>
          </cell>
          <cell r="O23">
            <v>0</v>
          </cell>
          <cell r="P23">
            <v>5066735.28</v>
          </cell>
          <cell r="Q23">
            <v>0</v>
          </cell>
          <cell r="R23">
            <v>5093829.28</v>
          </cell>
          <cell r="S23">
            <v>0</v>
          </cell>
          <cell r="U23">
            <v>5093829.28</v>
          </cell>
          <cell r="V23">
            <v>27094</v>
          </cell>
          <cell r="W23">
            <v>19101.86</v>
          </cell>
        </row>
        <row r="24">
          <cell r="D24" t="str">
            <v>F0100</v>
          </cell>
          <cell r="E24" t="str">
            <v xml:space="preserve">THIRD EDUCATION               </v>
          </cell>
          <cell r="F24" t="str">
            <v>XDR</v>
          </cell>
          <cell r="G24">
            <v>2</v>
          </cell>
          <cell r="H24">
            <v>4374241.41</v>
          </cell>
          <cell r="I24">
            <v>0.75</v>
          </cell>
          <cell r="J24">
            <v>16403.404999999999</v>
          </cell>
          <cell r="K24">
            <v>0</v>
          </cell>
          <cell r="L24">
            <v>0</v>
          </cell>
          <cell r="M24">
            <v>0</v>
          </cell>
          <cell r="N24">
            <v>23144</v>
          </cell>
          <cell r="O24">
            <v>0</v>
          </cell>
          <cell r="P24">
            <v>4351097.41</v>
          </cell>
          <cell r="Q24">
            <v>0</v>
          </cell>
          <cell r="R24">
            <v>4374241.41</v>
          </cell>
          <cell r="S24">
            <v>0</v>
          </cell>
          <cell r="U24">
            <v>4374241.41</v>
          </cell>
          <cell r="V24">
            <v>23144</v>
          </cell>
          <cell r="W24">
            <v>16403.404999999999</v>
          </cell>
        </row>
        <row r="25">
          <cell r="D25">
            <v>27370</v>
          </cell>
          <cell r="E25" t="str">
            <v>AGRICUL TRADING AND PROCESSING</v>
          </cell>
          <cell r="F25" t="str">
            <v>XDR</v>
          </cell>
          <cell r="G25">
            <v>2</v>
          </cell>
          <cell r="H25">
            <v>2297447.41</v>
          </cell>
          <cell r="I25">
            <v>0.75</v>
          </cell>
          <cell r="J25">
            <v>8615.4279999999999</v>
          </cell>
          <cell r="K25">
            <v>1602552.59</v>
          </cell>
          <cell r="L25">
            <v>0</v>
          </cell>
          <cell r="M25">
            <v>0</v>
          </cell>
          <cell r="N25">
            <v>0</v>
          </cell>
          <cell r="O25">
            <v>0</v>
          </cell>
          <cell r="P25">
            <v>2297447.41</v>
          </cell>
          <cell r="Q25">
            <v>1602552.59</v>
          </cell>
          <cell r="R25">
            <v>2297447.41</v>
          </cell>
          <cell r="S25">
            <v>1602552.59</v>
          </cell>
          <cell r="T25">
            <v>3900000</v>
          </cell>
          <cell r="U25">
            <v>2297447.41</v>
          </cell>
          <cell r="V25">
            <v>0</v>
          </cell>
          <cell r="W25">
            <v>8615.4277875000007</v>
          </cell>
        </row>
        <row r="26">
          <cell r="D26">
            <v>31550</v>
          </cell>
          <cell r="E26" t="str">
            <v xml:space="preserve">HEALTH SECTOR DEV PROGRAM     </v>
          </cell>
          <cell r="F26" t="str">
            <v>XDR</v>
          </cell>
          <cell r="G26">
            <v>2</v>
          </cell>
          <cell r="H26">
            <v>646437.05000000005</v>
          </cell>
          <cell r="I26">
            <v>0.75</v>
          </cell>
          <cell r="J26">
            <v>2424.1390000000001</v>
          </cell>
          <cell r="K26">
            <v>27853562.949999999</v>
          </cell>
          <cell r="L26">
            <v>0</v>
          </cell>
          <cell r="M26">
            <v>0</v>
          </cell>
          <cell r="N26">
            <v>0</v>
          </cell>
          <cell r="O26">
            <v>0</v>
          </cell>
          <cell r="P26">
            <v>646437.05000000005</v>
          </cell>
          <cell r="Q26">
            <v>27853562.949999999</v>
          </cell>
          <cell r="R26">
            <v>646437.05000000005</v>
          </cell>
          <cell r="S26">
            <v>27853562.949999999</v>
          </cell>
          <cell r="T26">
            <v>28500000</v>
          </cell>
          <cell r="U26">
            <v>646437.05000000075</v>
          </cell>
          <cell r="V26">
            <v>0</v>
          </cell>
          <cell r="W26">
            <v>2424.1389375000026</v>
          </cell>
        </row>
        <row r="27">
          <cell r="D27">
            <v>16770</v>
          </cell>
          <cell r="E27" t="str">
            <v xml:space="preserve">SECOND URBAN                  </v>
          </cell>
          <cell r="F27" t="str">
            <v>XDR</v>
          </cell>
          <cell r="G27">
            <v>3</v>
          </cell>
          <cell r="H27">
            <v>24178345.93</v>
          </cell>
          <cell r="I27">
            <v>0.75</v>
          </cell>
          <cell r="J27">
            <v>90668.797000000006</v>
          </cell>
          <cell r="K27">
            <v>0</v>
          </cell>
          <cell r="L27">
            <v>0</v>
          </cell>
          <cell r="M27">
            <v>0</v>
          </cell>
          <cell r="N27">
            <v>125276</v>
          </cell>
          <cell r="O27">
            <v>0</v>
          </cell>
          <cell r="P27">
            <v>24053069.93</v>
          </cell>
          <cell r="Q27">
            <v>0</v>
          </cell>
          <cell r="R27">
            <v>24178345.93</v>
          </cell>
          <cell r="S27">
            <v>0</v>
          </cell>
          <cell r="U27">
            <v>24178345.93</v>
          </cell>
          <cell r="V27">
            <v>125276</v>
          </cell>
          <cell r="W27">
            <v>90668.797000000006</v>
          </cell>
        </row>
        <row r="28">
          <cell r="D28">
            <v>19060</v>
          </cell>
          <cell r="E28" t="str">
            <v xml:space="preserve">OFFICE DU NIGER CONSOLIDATION </v>
          </cell>
          <cell r="F28" t="str">
            <v>XDR</v>
          </cell>
          <cell r="G28">
            <v>3</v>
          </cell>
          <cell r="H28">
            <v>30049490.649999999</v>
          </cell>
          <cell r="I28">
            <v>0.75</v>
          </cell>
          <cell r="J28">
            <v>112685.59</v>
          </cell>
          <cell r="K28">
            <v>0</v>
          </cell>
          <cell r="L28">
            <v>0</v>
          </cell>
          <cell r="M28">
            <v>0</v>
          </cell>
          <cell r="N28">
            <v>309788</v>
          </cell>
          <cell r="O28">
            <v>0</v>
          </cell>
          <cell r="P28">
            <v>29739702.649999999</v>
          </cell>
          <cell r="Q28">
            <v>0</v>
          </cell>
          <cell r="R28">
            <v>30049490.649999999</v>
          </cell>
          <cell r="S28">
            <v>0</v>
          </cell>
          <cell r="U28">
            <v>30049490.649999999</v>
          </cell>
          <cell r="V28">
            <v>309788</v>
          </cell>
          <cell r="W28">
            <v>112685.59</v>
          </cell>
        </row>
        <row r="29">
          <cell r="D29" t="str">
            <v>A0350</v>
          </cell>
          <cell r="E29" t="str">
            <v xml:space="preserve">OFFICE DU NIGER CONSOLIDATION </v>
          </cell>
          <cell r="F29" t="str">
            <v>XDR</v>
          </cell>
          <cell r="G29">
            <v>3</v>
          </cell>
          <cell r="H29">
            <v>6961568.9699999997</v>
          </cell>
          <cell r="I29">
            <v>0.75</v>
          </cell>
          <cell r="J29">
            <v>26105.883999999998</v>
          </cell>
          <cell r="K29">
            <v>0</v>
          </cell>
          <cell r="L29">
            <v>0</v>
          </cell>
          <cell r="M29">
            <v>0</v>
          </cell>
          <cell r="N29">
            <v>35337</v>
          </cell>
          <cell r="O29">
            <v>0</v>
          </cell>
          <cell r="P29">
            <v>6926231.9699999997</v>
          </cell>
          <cell r="Q29">
            <v>0</v>
          </cell>
          <cell r="R29">
            <v>6961568.9699999997</v>
          </cell>
          <cell r="S29">
            <v>0</v>
          </cell>
          <cell r="U29">
            <v>6961568.9699999997</v>
          </cell>
          <cell r="V29">
            <v>35337</v>
          </cell>
          <cell r="W29">
            <v>26105.883999999998</v>
          </cell>
        </row>
        <row r="30">
          <cell r="D30">
            <v>23700</v>
          </cell>
          <cell r="E30" t="str">
            <v xml:space="preserve">NATURAL RESOURCE MANAGEMENT   </v>
          </cell>
          <cell r="F30" t="str">
            <v>XDR</v>
          </cell>
          <cell r="G30">
            <v>3</v>
          </cell>
          <cell r="H30">
            <v>13672630.92</v>
          </cell>
          <cell r="I30">
            <v>0.75</v>
          </cell>
          <cell r="J30">
            <v>51272.366000000002</v>
          </cell>
          <cell r="K30">
            <v>1327369.08</v>
          </cell>
          <cell r="L30">
            <v>0</v>
          </cell>
          <cell r="M30">
            <v>0</v>
          </cell>
          <cell r="N30">
            <v>0</v>
          </cell>
          <cell r="O30">
            <v>0</v>
          </cell>
          <cell r="P30">
            <v>13672630.92</v>
          </cell>
          <cell r="Q30">
            <v>1327369.08</v>
          </cell>
          <cell r="R30">
            <v>13672630.92</v>
          </cell>
          <cell r="S30">
            <v>1327369.08</v>
          </cell>
          <cell r="T30">
            <v>15000000</v>
          </cell>
          <cell r="U30">
            <v>13672630.92</v>
          </cell>
          <cell r="V30">
            <v>0</v>
          </cell>
          <cell r="W30">
            <v>51272.365949999999</v>
          </cell>
        </row>
        <row r="31">
          <cell r="D31">
            <v>19980</v>
          </cell>
          <cell r="E31" t="str">
            <v xml:space="preserve">SECOND POWER                  </v>
          </cell>
          <cell r="F31" t="str">
            <v>XDR</v>
          </cell>
          <cell r="G31">
            <v>3</v>
          </cell>
          <cell r="H31">
            <v>23434839.969999999</v>
          </cell>
          <cell r="I31">
            <v>0.75</v>
          </cell>
          <cell r="J31">
            <v>87880.65</v>
          </cell>
          <cell r="K31">
            <v>0</v>
          </cell>
          <cell r="L31">
            <v>0</v>
          </cell>
          <cell r="M31">
            <v>0</v>
          </cell>
          <cell r="N31">
            <v>236715</v>
          </cell>
          <cell r="O31">
            <v>0</v>
          </cell>
          <cell r="P31">
            <v>23198124.969999999</v>
          </cell>
          <cell r="Q31">
            <v>0</v>
          </cell>
          <cell r="R31">
            <v>23434839.969999999</v>
          </cell>
          <cell r="S31">
            <v>0</v>
          </cell>
          <cell r="U31">
            <v>23434839.969999999</v>
          </cell>
          <cell r="V31">
            <v>236715</v>
          </cell>
          <cell r="W31">
            <v>87880.65</v>
          </cell>
        </row>
        <row r="32">
          <cell r="D32">
            <v>20540</v>
          </cell>
          <cell r="E32" t="str">
            <v>EDUCATION SECTOR CONSOLIDATION</v>
          </cell>
          <cell r="F32" t="str">
            <v>XDR</v>
          </cell>
          <cell r="G32">
            <v>3</v>
          </cell>
          <cell r="H32">
            <v>18361199.170000002</v>
          </cell>
          <cell r="I32">
            <v>0.75</v>
          </cell>
          <cell r="J32">
            <v>68854.497000000003</v>
          </cell>
          <cell r="K32">
            <v>0</v>
          </cell>
          <cell r="L32">
            <v>0</v>
          </cell>
          <cell r="M32">
            <v>0</v>
          </cell>
          <cell r="N32">
            <v>185465</v>
          </cell>
          <cell r="O32">
            <v>0</v>
          </cell>
          <cell r="P32">
            <v>18175734.170000002</v>
          </cell>
          <cell r="Q32">
            <v>0</v>
          </cell>
          <cell r="R32">
            <v>18361199.170000002</v>
          </cell>
          <cell r="S32">
            <v>0</v>
          </cell>
          <cell r="U32">
            <v>18361199.170000002</v>
          </cell>
          <cell r="V32">
            <v>185465</v>
          </cell>
          <cell r="W32">
            <v>68854.497000000003</v>
          </cell>
        </row>
        <row r="33">
          <cell r="D33" t="str">
            <v>N0210</v>
          </cell>
          <cell r="E33" t="str">
            <v>PILOT PRIVATE IRRIGATION PROMO</v>
          </cell>
          <cell r="F33" t="str">
            <v>XDR</v>
          </cell>
          <cell r="G33">
            <v>3</v>
          </cell>
          <cell r="H33">
            <v>678299.1</v>
          </cell>
          <cell r="I33">
            <v>0.75</v>
          </cell>
          <cell r="J33">
            <v>2543.6219999999998</v>
          </cell>
          <cell r="K33">
            <v>2321700.9</v>
          </cell>
          <cell r="L33">
            <v>0</v>
          </cell>
          <cell r="M33">
            <v>0</v>
          </cell>
          <cell r="N33">
            <v>0</v>
          </cell>
          <cell r="O33">
            <v>0</v>
          </cell>
          <cell r="P33">
            <v>678299.1</v>
          </cell>
          <cell r="Q33">
            <v>2321700.9</v>
          </cell>
          <cell r="R33">
            <v>678299.1</v>
          </cell>
          <cell r="S33">
            <v>2321700.9</v>
          </cell>
          <cell r="T33">
            <v>3000000</v>
          </cell>
          <cell r="U33">
            <v>678299.1</v>
          </cell>
          <cell r="V33">
            <v>0</v>
          </cell>
          <cell r="W33">
            <v>2543.6216250000002</v>
          </cell>
        </row>
        <row r="34">
          <cell r="D34">
            <v>28500</v>
          </cell>
          <cell r="E34" t="str">
            <v xml:space="preserve">SELINGUE POWER REHABILITATION </v>
          </cell>
          <cell r="F34" t="str">
            <v>XDR</v>
          </cell>
          <cell r="G34">
            <v>3</v>
          </cell>
          <cell r="H34">
            <v>12391609.359999999</v>
          </cell>
          <cell r="I34">
            <v>0.75</v>
          </cell>
          <cell r="J34">
            <v>46468.535000000003</v>
          </cell>
          <cell r="K34">
            <v>6108390.6399999997</v>
          </cell>
          <cell r="L34">
            <v>0</v>
          </cell>
          <cell r="M34">
            <v>0</v>
          </cell>
          <cell r="N34">
            <v>0</v>
          </cell>
          <cell r="O34">
            <v>0</v>
          </cell>
          <cell r="P34">
            <v>12391609.359999999</v>
          </cell>
          <cell r="Q34">
            <v>6108390.6399999997</v>
          </cell>
          <cell r="R34">
            <v>12391609.359999999</v>
          </cell>
          <cell r="S34">
            <v>6108390.6399999997</v>
          </cell>
          <cell r="T34">
            <v>18500000</v>
          </cell>
          <cell r="U34">
            <v>12391609.359999999</v>
          </cell>
          <cell r="V34">
            <v>0</v>
          </cell>
          <cell r="W34">
            <v>46468.535099999994</v>
          </cell>
        </row>
        <row r="35">
          <cell r="D35">
            <v>29700</v>
          </cell>
          <cell r="E35" t="str">
            <v xml:space="preserve">REGIONAL HYDROPOWER DEV       </v>
          </cell>
          <cell r="F35" t="str">
            <v>XDR</v>
          </cell>
          <cell r="G35">
            <v>3</v>
          </cell>
          <cell r="H35">
            <v>4109800.04</v>
          </cell>
          <cell r="I35">
            <v>0.75</v>
          </cell>
          <cell r="J35">
            <v>15411.75</v>
          </cell>
          <cell r="K35">
            <v>8490199.9600000009</v>
          </cell>
          <cell r="L35">
            <v>0</v>
          </cell>
          <cell r="M35">
            <v>0</v>
          </cell>
          <cell r="N35">
            <v>0</v>
          </cell>
          <cell r="O35">
            <v>0</v>
          </cell>
          <cell r="P35">
            <v>4109800.04</v>
          </cell>
          <cell r="Q35">
            <v>8490199.9600000009</v>
          </cell>
          <cell r="R35">
            <v>4109800.04</v>
          </cell>
          <cell r="S35">
            <v>8490199.9600000009</v>
          </cell>
          <cell r="T35">
            <v>12600000</v>
          </cell>
          <cell r="U35">
            <v>4109800.04</v>
          </cell>
          <cell r="V35">
            <v>0</v>
          </cell>
          <cell r="W35">
            <v>15411.750149999996</v>
          </cell>
        </row>
        <row r="36">
          <cell r="D36" t="str">
            <v>N0040</v>
          </cell>
          <cell r="E36" t="str">
            <v xml:space="preserve">URBAN DEV. &amp; DECENTRALIZATION </v>
          </cell>
          <cell r="F36" t="str">
            <v>XDR</v>
          </cell>
          <cell r="G36">
            <v>3</v>
          </cell>
          <cell r="H36">
            <v>6033277.75</v>
          </cell>
          <cell r="I36">
            <v>0.75</v>
          </cell>
          <cell r="J36">
            <v>22624.792000000001</v>
          </cell>
          <cell r="K36">
            <v>49466722.25</v>
          </cell>
          <cell r="L36">
            <v>0</v>
          </cell>
          <cell r="M36">
            <v>0</v>
          </cell>
          <cell r="N36">
            <v>0</v>
          </cell>
          <cell r="O36">
            <v>0</v>
          </cell>
          <cell r="P36">
            <v>6033277.75</v>
          </cell>
          <cell r="Q36">
            <v>49466722.25</v>
          </cell>
          <cell r="R36">
            <v>6033277.75</v>
          </cell>
          <cell r="S36">
            <v>49466722.25</v>
          </cell>
          <cell r="T36">
            <v>55500000</v>
          </cell>
          <cell r="U36">
            <v>6033277.75</v>
          </cell>
          <cell r="V36">
            <v>0</v>
          </cell>
          <cell r="W36">
            <v>22624.791562499999</v>
          </cell>
        </row>
        <row r="37">
          <cell r="D37">
            <v>7330</v>
          </cell>
          <cell r="E37" t="str">
            <v xml:space="preserve">SECOND EDUCATION              </v>
          </cell>
          <cell r="F37" t="str">
            <v>USD</v>
          </cell>
          <cell r="G37">
            <v>4</v>
          </cell>
          <cell r="H37">
            <v>7962830.4299999997</v>
          </cell>
          <cell r="I37">
            <v>0.75</v>
          </cell>
          <cell r="J37">
            <v>29860.614000000001</v>
          </cell>
          <cell r="K37">
            <v>0</v>
          </cell>
          <cell r="L37">
            <v>0</v>
          </cell>
          <cell r="M37">
            <v>0</v>
          </cell>
          <cell r="N37">
            <v>144778</v>
          </cell>
          <cell r="O37">
            <v>0</v>
          </cell>
          <cell r="P37">
            <v>7818052.4299999997</v>
          </cell>
          <cell r="Q37">
            <v>0</v>
          </cell>
          <cell r="R37">
            <v>7962830.4299999997</v>
          </cell>
          <cell r="S37">
            <v>0</v>
          </cell>
          <cell r="U37">
            <v>7962830.4299999997</v>
          </cell>
          <cell r="V37">
            <v>144778</v>
          </cell>
          <cell r="W37">
            <v>29860.614000000001</v>
          </cell>
        </row>
        <row r="38">
          <cell r="D38">
            <v>7530</v>
          </cell>
          <cell r="E38" t="str">
            <v xml:space="preserve">SECOND MOPTI RICE             </v>
          </cell>
          <cell r="F38" t="str">
            <v>USD</v>
          </cell>
          <cell r="G38">
            <v>4</v>
          </cell>
          <cell r="H38">
            <v>12600000</v>
          </cell>
          <cell r="I38">
            <v>0.75</v>
          </cell>
          <cell r="J38">
            <v>47250</v>
          </cell>
          <cell r="K38">
            <v>0</v>
          </cell>
          <cell r="L38">
            <v>0</v>
          </cell>
          <cell r="M38">
            <v>0</v>
          </cell>
          <cell r="N38">
            <v>225000</v>
          </cell>
          <cell r="O38">
            <v>0</v>
          </cell>
          <cell r="P38">
            <v>12375000</v>
          </cell>
          <cell r="Q38">
            <v>0</v>
          </cell>
          <cell r="R38">
            <v>12600000</v>
          </cell>
          <cell r="S38">
            <v>0</v>
          </cell>
          <cell r="U38">
            <v>12600000</v>
          </cell>
          <cell r="V38">
            <v>225000</v>
          </cell>
          <cell r="W38">
            <v>47250</v>
          </cell>
        </row>
        <row r="39">
          <cell r="D39">
            <v>8540</v>
          </cell>
          <cell r="E39" t="str">
            <v>TECHNICAL ASSIST.&amp; ENGINEERING</v>
          </cell>
          <cell r="F39" t="str">
            <v>USD</v>
          </cell>
          <cell r="G39">
            <v>4</v>
          </cell>
          <cell r="H39">
            <v>3913747.78</v>
          </cell>
          <cell r="I39">
            <v>0.75</v>
          </cell>
          <cell r="J39">
            <v>14676.554</v>
          </cell>
          <cell r="K39">
            <v>0</v>
          </cell>
          <cell r="L39">
            <v>0</v>
          </cell>
          <cell r="M39">
            <v>0</v>
          </cell>
          <cell r="N39">
            <v>67478</v>
          </cell>
          <cell r="O39">
            <v>0</v>
          </cell>
          <cell r="P39">
            <v>3846269.78</v>
          </cell>
          <cell r="Q39">
            <v>0</v>
          </cell>
          <cell r="R39">
            <v>3913747.78</v>
          </cell>
          <cell r="S39">
            <v>0</v>
          </cell>
          <cell r="U39">
            <v>3913747.78</v>
          </cell>
          <cell r="V39">
            <v>67478</v>
          </cell>
          <cell r="W39">
            <v>14676.554</v>
          </cell>
        </row>
        <row r="40">
          <cell r="D40">
            <v>16290</v>
          </cell>
          <cell r="E40" t="str">
            <v xml:space="preserve">FIFTH HIGHWAY                 </v>
          </cell>
          <cell r="F40" t="str">
            <v>XDR</v>
          </cell>
          <cell r="G40">
            <v>4</v>
          </cell>
          <cell r="H40">
            <v>48418500</v>
          </cell>
          <cell r="I40">
            <v>0.75</v>
          </cell>
          <cell r="J40">
            <v>181569.375</v>
          </cell>
          <cell r="K40">
            <v>0</v>
          </cell>
          <cell r="L40">
            <v>0</v>
          </cell>
          <cell r="M40">
            <v>0</v>
          </cell>
          <cell r="N40">
            <v>253500</v>
          </cell>
          <cell r="O40">
            <v>0</v>
          </cell>
          <cell r="P40">
            <v>48165000</v>
          </cell>
          <cell r="Q40">
            <v>0</v>
          </cell>
          <cell r="R40">
            <v>48418500</v>
          </cell>
          <cell r="S40">
            <v>0</v>
          </cell>
          <cell r="U40">
            <v>48418500</v>
          </cell>
          <cell r="V40">
            <v>253500</v>
          </cell>
          <cell r="W40">
            <v>181569.375</v>
          </cell>
        </row>
        <row r="41">
          <cell r="D41">
            <v>23710</v>
          </cell>
          <cell r="E41" t="str">
            <v>PUBLIC WORKS AND CAPACITY BLDG</v>
          </cell>
          <cell r="F41" t="str">
            <v>XDR</v>
          </cell>
          <cell r="G41">
            <v>4</v>
          </cell>
          <cell r="H41">
            <v>14510908.390000001</v>
          </cell>
          <cell r="I41">
            <v>0.75</v>
          </cell>
          <cell r="J41">
            <v>54415.906000000003</v>
          </cell>
          <cell r="K41">
            <v>0</v>
          </cell>
          <cell r="L41">
            <v>0</v>
          </cell>
          <cell r="M41">
            <v>0</v>
          </cell>
          <cell r="N41">
            <v>0</v>
          </cell>
          <cell r="O41">
            <v>0</v>
          </cell>
          <cell r="P41">
            <v>14510908.390000001</v>
          </cell>
          <cell r="Q41">
            <v>0</v>
          </cell>
          <cell r="R41">
            <v>14510908.390000001</v>
          </cell>
          <cell r="S41">
            <v>0</v>
          </cell>
          <cell r="U41">
            <v>14510908.390000001</v>
          </cell>
          <cell r="V41">
            <v>0</v>
          </cell>
          <cell r="W41">
            <v>54415.906000000003</v>
          </cell>
        </row>
        <row r="42">
          <cell r="D42">
            <v>23711</v>
          </cell>
          <cell r="E42" t="str">
            <v>PUBLIC WORKS AND CAPACITY BLDG</v>
          </cell>
          <cell r="F42" t="str">
            <v>XDR</v>
          </cell>
          <cell r="G42">
            <v>4</v>
          </cell>
          <cell r="H42">
            <v>6602857.9299999997</v>
          </cell>
          <cell r="I42">
            <v>0.75</v>
          </cell>
          <cell r="J42">
            <v>24760.717000000001</v>
          </cell>
          <cell r="K42">
            <v>0</v>
          </cell>
          <cell r="L42">
            <v>0</v>
          </cell>
          <cell r="M42">
            <v>0</v>
          </cell>
          <cell r="N42">
            <v>0</v>
          </cell>
          <cell r="O42">
            <v>0</v>
          </cell>
          <cell r="P42">
            <v>6602857.9299999997</v>
          </cell>
          <cell r="Q42">
            <v>0</v>
          </cell>
          <cell r="R42">
            <v>6602857.9299999997</v>
          </cell>
          <cell r="S42">
            <v>0</v>
          </cell>
          <cell r="U42">
            <v>6602857.9299999997</v>
          </cell>
          <cell r="V42">
            <v>0</v>
          </cell>
          <cell r="W42">
            <v>24760.717000000001</v>
          </cell>
        </row>
        <row r="43">
          <cell r="D43">
            <v>23900</v>
          </cell>
          <cell r="E43" t="str">
            <v xml:space="preserve">MINING SECTOR CAPACITY-BLDG   </v>
          </cell>
          <cell r="F43" t="str">
            <v>XDR</v>
          </cell>
          <cell r="G43">
            <v>4</v>
          </cell>
          <cell r="H43">
            <v>4358718.6399999997</v>
          </cell>
          <cell r="I43">
            <v>0.75</v>
          </cell>
          <cell r="J43">
            <v>16345.195</v>
          </cell>
          <cell r="K43">
            <v>41281.360000000001</v>
          </cell>
          <cell r="L43">
            <v>0</v>
          </cell>
          <cell r="M43">
            <v>0</v>
          </cell>
          <cell r="N43">
            <v>0</v>
          </cell>
          <cell r="O43">
            <v>0</v>
          </cell>
          <cell r="P43">
            <v>4358718.6399999997</v>
          </cell>
          <cell r="Q43">
            <v>41281.360000000001</v>
          </cell>
          <cell r="R43">
            <v>4358718.6399999997</v>
          </cell>
          <cell r="S43">
            <v>41281.360000000001</v>
          </cell>
          <cell r="T43">
            <v>4400000</v>
          </cell>
          <cell r="U43">
            <v>4358718.6399999997</v>
          </cell>
          <cell r="V43">
            <v>0</v>
          </cell>
          <cell r="W43">
            <v>16345.194899999999</v>
          </cell>
        </row>
        <row r="44">
          <cell r="D44">
            <v>14030</v>
          </cell>
          <cell r="E44" t="str">
            <v xml:space="preserve">BIOMASS ALCOHOL &amp; ENERGY      </v>
          </cell>
          <cell r="F44" t="str">
            <v>XDR</v>
          </cell>
          <cell r="G44">
            <v>4</v>
          </cell>
          <cell r="H44">
            <v>6573831.2599999998</v>
          </cell>
          <cell r="I44">
            <v>0.75</v>
          </cell>
          <cell r="J44">
            <v>24651.866999999998</v>
          </cell>
          <cell r="K44">
            <v>0</v>
          </cell>
          <cell r="L44">
            <v>0</v>
          </cell>
          <cell r="M44">
            <v>0</v>
          </cell>
          <cell r="N44">
            <v>35154</v>
          </cell>
          <cell r="O44">
            <v>0</v>
          </cell>
          <cell r="P44">
            <v>6538677.2599999998</v>
          </cell>
          <cell r="Q44">
            <v>0</v>
          </cell>
          <cell r="R44">
            <v>6573831.2599999998</v>
          </cell>
          <cell r="S44">
            <v>0</v>
          </cell>
          <cell r="U44">
            <v>6573831.2599999998</v>
          </cell>
          <cell r="V44">
            <v>35154</v>
          </cell>
          <cell r="W44">
            <v>24651.866999999998</v>
          </cell>
        </row>
        <row r="45">
          <cell r="D45">
            <v>16540</v>
          </cell>
          <cell r="E45" t="str">
            <v xml:space="preserve">SECOND FORESTRY               </v>
          </cell>
          <cell r="F45" t="str">
            <v>XDR</v>
          </cell>
          <cell r="G45">
            <v>4</v>
          </cell>
          <cell r="H45">
            <v>5657477.4299999997</v>
          </cell>
          <cell r="I45">
            <v>0.75</v>
          </cell>
          <cell r="J45">
            <v>21215.54</v>
          </cell>
          <cell r="K45">
            <v>0</v>
          </cell>
          <cell r="L45">
            <v>0</v>
          </cell>
          <cell r="M45">
            <v>0</v>
          </cell>
          <cell r="N45">
            <v>29465</v>
          </cell>
          <cell r="O45">
            <v>0</v>
          </cell>
          <cell r="P45">
            <v>5628012.4299999997</v>
          </cell>
          <cell r="Q45">
            <v>0</v>
          </cell>
          <cell r="R45">
            <v>5657477.4299999997</v>
          </cell>
          <cell r="S45">
            <v>0</v>
          </cell>
          <cell r="U45">
            <v>5657477.4299999997</v>
          </cell>
          <cell r="V45">
            <v>29465</v>
          </cell>
          <cell r="W45">
            <v>21215.54</v>
          </cell>
        </row>
        <row r="46">
          <cell r="D46">
            <v>21880</v>
          </cell>
          <cell r="E46" t="str">
            <v xml:space="preserve">STRUCTURAL ADJUSTMENT         </v>
          </cell>
          <cell r="F46" t="str">
            <v>XDR</v>
          </cell>
          <cell r="G46">
            <v>4</v>
          </cell>
          <cell r="H46">
            <v>50290160.079999998</v>
          </cell>
          <cell r="I46">
            <v>0.75</v>
          </cell>
          <cell r="J46">
            <v>188588.1</v>
          </cell>
          <cell r="K46">
            <v>0</v>
          </cell>
          <cell r="L46">
            <v>0</v>
          </cell>
          <cell r="M46">
            <v>0</v>
          </cell>
          <cell r="N46">
            <v>0</v>
          </cell>
          <cell r="O46">
            <v>0</v>
          </cell>
          <cell r="P46">
            <v>50290160.079999998</v>
          </cell>
          <cell r="Q46">
            <v>0</v>
          </cell>
          <cell r="R46">
            <v>50290160.079999998</v>
          </cell>
          <cell r="S46">
            <v>0</v>
          </cell>
          <cell r="U46">
            <v>50290160.079999998</v>
          </cell>
          <cell r="V46">
            <v>0</v>
          </cell>
          <cell r="W46">
            <v>188588.1</v>
          </cell>
        </row>
        <row r="47">
          <cell r="D47">
            <v>22170</v>
          </cell>
          <cell r="E47" t="str">
            <v>2ND HEALTH, POPULATION &amp; RURAL</v>
          </cell>
          <cell r="F47" t="str">
            <v>XDR</v>
          </cell>
          <cell r="G47">
            <v>4</v>
          </cell>
          <cell r="H47">
            <v>19123353.859999999</v>
          </cell>
          <cell r="I47">
            <v>0.75</v>
          </cell>
          <cell r="J47">
            <v>71712.577000000005</v>
          </cell>
          <cell r="K47">
            <v>0</v>
          </cell>
          <cell r="L47">
            <v>0</v>
          </cell>
          <cell r="M47">
            <v>0</v>
          </cell>
          <cell r="N47">
            <v>0</v>
          </cell>
          <cell r="O47">
            <v>0</v>
          </cell>
          <cell r="P47">
            <v>19123353.859999999</v>
          </cell>
          <cell r="Q47">
            <v>0</v>
          </cell>
          <cell r="R47">
            <v>19123353.859999999</v>
          </cell>
          <cell r="S47">
            <v>0</v>
          </cell>
          <cell r="U47">
            <v>19123353.859999999</v>
          </cell>
          <cell r="V47">
            <v>0</v>
          </cell>
          <cell r="W47">
            <v>71712.577000000005</v>
          </cell>
        </row>
        <row r="48">
          <cell r="D48">
            <v>26730</v>
          </cell>
          <cell r="E48" t="str">
            <v xml:space="preserve">EDUCATION SECTORAL ADJUSTMENT </v>
          </cell>
          <cell r="F48" t="str">
            <v>XDR</v>
          </cell>
          <cell r="G48">
            <v>4</v>
          </cell>
          <cell r="H48">
            <v>34300000</v>
          </cell>
          <cell r="I48">
            <v>0.75</v>
          </cell>
          <cell r="J48">
            <v>128625</v>
          </cell>
          <cell r="K48">
            <v>0</v>
          </cell>
          <cell r="L48">
            <v>0</v>
          </cell>
          <cell r="M48">
            <v>0</v>
          </cell>
          <cell r="N48">
            <v>0</v>
          </cell>
          <cell r="O48">
            <v>0</v>
          </cell>
          <cell r="P48">
            <v>34300000</v>
          </cell>
          <cell r="Q48">
            <v>0</v>
          </cell>
          <cell r="R48">
            <v>34300000</v>
          </cell>
          <cell r="S48">
            <v>0</v>
          </cell>
          <cell r="U48">
            <v>34300000</v>
          </cell>
          <cell r="V48">
            <v>0</v>
          </cell>
          <cell r="W48">
            <v>128625</v>
          </cell>
        </row>
        <row r="49">
          <cell r="D49">
            <v>26170</v>
          </cell>
          <cell r="E49" t="str">
            <v xml:space="preserve">TRANSPORT SECTOR              </v>
          </cell>
          <cell r="F49" t="str">
            <v>XDR</v>
          </cell>
          <cell r="G49">
            <v>4</v>
          </cell>
          <cell r="H49">
            <v>30513173.690000001</v>
          </cell>
          <cell r="I49">
            <v>0.75</v>
          </cell>
          <cell r="J49">
            <v>114424.401</v>
          </cell>
          <cell r="K49">
            <v>15586826.310000001</v>
          </cell>
          <cell r="L49">
            <v>0</v>
          </cell>
          <cell r="M49">
            <v>0</v>
          </cell>
          <cell r="N49">
            <v>0</v>
          </cell>
          <cell r="O49">
            <v>0</v>
          </cell>
          <cell r="P49">
            <v>30513173.690000001</v>
          </cell>
          <cell r="Q49">
            <v>15586826.310000001</v>
          </cell>
          <cell r="R49">
            <v>30513173.690000001</v>
          </cell>
          <cell r="S49">
            <v>15586826.310000001</v>
          </cell>
          <cell r="T49">
            <v>46100000</v>
          </cell>
          <cell r="U49">
            <v>30513173.689999998</v>
          </cell>
          <cell r="V49">
            <v>0</v>
          </cell>
          <cell r="W49">
            <v>114424.40133749999</v>
          </cell>
        </row>
        <row r="50">
          <cell r="D50">
            <v>19370</v>
          </cell>
          <cell r="E50" t="str">
            <v xml:space="preserve">PUBLIC ENTERPRISE SECTOR ADJ. </v>
          </cell>
          <cell r="F50" t="str">
            <v>XDR</v>
          </cell>
          <cell r="G50">
            <v>5</v>
          </cell>
          <cell r="H50">
            <v>28518000</v>
          </cell>
          <cell r="I50">
            <v>0.75</v>
          </cell>
          <cell r="J50">
            <v>106942.5</v>
          </cell>
          <cell r="K50">
            <v>0</v>
          </cell>
          <cell r="L50">
            <v>0</v>
          </cell>
          <cell r="M50">
            <v>0</v>
          </cell>
          <cell r="N50">
            <v>294000</v>
          </cell>
          <cell r="O50">
            <v>0</v>
          </cell>
          <cell r="P50">
            <v>28224000</v>
          </cell>
          <cell r="Q50">
            <v>0</v>
          </cell>
          <cell r="R50">
            <v>28518000</v>
          </cell>
          <cell r="S50">
            <v>0</v>
          </cell>
          <cell r="U50">
            <v>28518000</v>
          </cell>
          <cell r="V50">
            <v>294000</v>
          </cell>
          <cell r="W50">
            <v>106942.5</v>
          </cell>
        </row>
        <row r="51">
          <cell r="D51">
            <v>19380</v>
          </cell>
          <cell r="E51" t="str">
            <v>PUBLIC ENTERPRISE INSTITU. DEV</v>
          </cell>
          <cell r="F51" t="str">
            <v>XDR</v>
          </cell>
          <cell r="G51">
            <v>5</v>
          </cell>
          <cell r="H51">
            <v>6641880.5499999998</v>
          </cell>
          <cell r="I51">
            <v>0.75</v>
          </cell>
          <cell r="J51">
            <v>24907.052</v>
          </cell>
          <cell r="K51">
            <v>0</v>
          </cell>
          <cell r="L51">
            <v>0</v>
          </cell>
          <cell r="M51">
            <v>0</v>
          </cell>
          <cell r="N51">
            <v>68472</v>
          </cell>
          <cell r="O51">
            <v>0</v>
          </cell>
          <cell r="P51">
            <v>6573408.5499999998</v>
          </cell>
          <cell r="Q51">
            <v>0</v>
          </cell>
          <cell r="R51">
            <v>6641880.5499999998</v>
          </cell>
          <cell r="S51">
            <v>0</v>
          </cell>
          <cell r="U51">
            <v>6641880.5499999998</v>
          </cell>
          <cell r="V51">
            <v>68472</v>
          </cell>
          <cell r="W51">
            <v>24907.052</v>
          </cell>
        </row>
        <row r="52">
          <cell r="D52">
            <v>22350</v>
          </cell>
          <cell r="E52" t="str">
            <v xml:space="preserve">AGRICULTURAL SERVICES         </v>
          </cell>
          <cell r="F52" t="str">
            <v>XDR</v>
          </cell>
          <cell r="G52">
            <v>5</v>
          </cell>
          <cell r="H52">
            <v>18300000</v>
          </cell>
          <cell r="I52">
            <v>0.75</v>
          </cell>
          <cell r="J52">
            <v>68625</v>
          </cell>
          <cell r="K52">
            <v>0</v>
          </cell>
          <cell r="L52">
            <v>0</v>
          </cell>
          <cell r="M52">
            <v>0</v>
          </cell>
          <cell r="N52">
            <v>0</v>
          </cell>
          <cell r="O52">
            <v>0</v>
          </cell>
          <cell r="P52">
            <v>18300000</v>
          </cell>
          <cell r="Q52">
            <v>0</v>
          </cell>
          <cell r="R52">
            <v>18300000</v>
          </cell>
          <cell r="S52">
            <v>0</v>
          </cell>
          <cell r="U52">
            <v>18300000</v>
          </cell>
          <cell r="V52">
            <v>0</v>
          </cell>
          <cell r="W52">
            <v>68625</v>
          </cell>
        </row>
        <row r="53">
          <cell r="D53">
            <v>25800</v>
          </cell>
          <cell r="E53" t="str">
            <v xml:space="preserve">ECONOMIC RECOVERY             </v>
          </cell>
          <cell r="F53" t="str">
            <v>XDR</v>
          </cell>
          <cell r="G53">
            <v>5</v>
          </cell>
          <cell r="H53">
            <v>18200000</v>
          </cell>
          <cell r="I53">
            <v>0.75</v>
          </cell>
          <cell r="J53">
            <v>68250</v>
          </cell>
          <cell r="K53">
            <v>0</v>
          </cell>
          <cell r="L53">
            <v>0</v>
          </cell>
          <cell r="M53">
            <v>0</v>
          </cell>
          <cell r="N53">
            <v>0</v>
          </cell>
          <cell r="O53">
            <v>0</v>
          </cell>
          <cell r="P53">
            <v>18200000</v>
          </cell>
          <cell r="Q53">
            <v>0</v>
          </cell>
          <cell r="R53">
            <v>18200000</v>
          </cell>
          <cell r="S53">
            <v>0</v>
          </cell>
          <cell r="U53">
            <v>18200000</v>
          </cell>
          <cell r="V53">
            <v>0</v>
          </cell>
          <cell r="W53">
            <v>68250</v>
          </cell>
        </row>
        <row r="54">
          <cell r="D54">
            <v>25570</v>
          </cell>
          <cell r="E54" t="str">
            <v>NATIONAL AGRICULTURAL RESEARCH</v>
          </cell>
          <cell r="F54" t="str">
            <v>XDR</v>
          </cell>
          <cell r="G54">
            <v>5</v>
          </cell>
          <cell r="H54">
            <v>10346435.42</v>
          </cell>
          <cell r="I54">
            <v>0.75</v>
          </cell>
          <cell r="J54">
            <v>38799.133000000002</v>
          </cell>
          <cell r="K54">
            <v>3853564.58</v>
          </cell>
          <cell r="L54">
            <v>0</v>
          </cell>
          <cell r="M54">
            <v>0</v>
          </cell>
          <cell r="N54">
            <v>0</v>
          </cell>
          <cell r="O54">
            <v>0</v>
          </cell>
          <cell r="P54">
            <v>10346435.42</v>
          </cell>
          <cell r="Q54">
            <v>3853564.58</v>
          </cell>
          <cell r="R54">
            <v>10346435.42</v>
          </cell>
          <cell r="S54">
            <v>3853564.58</v>
          </cell>
          <cell r="T54">
            <v>14200000</v>
          </cell>
          <cell r="U54">
            <v>10346435.42</v>
          </cell>
          <cell r="V54">
            <v>0</v>
          </cell>
          <cell r="W54">
            <v>38799.132825000001</v>
          </cell>
        </row>
        <row r="55">
          <cell r="D55">
            <v>8830</v>
          </cell>
          <cell r="E55" t="str">
            <v xml:space="preserve">FORESTRY                      </v>
          </cell>
          <cell r="F55" t="str">
            <v>USD</v>
          </cell>
          <cell r="G55">
            <v>5</v>
          </cell>
          <cell r="H55">
            <v>3915000</v>
          </cell>
          <cell r="I55">
            <v>0.75</v>
          </cell>
          <cell r="J55">
            <v>14681.25</v>
          </cell>
          <cell r="K55">
            <v>0</v>
          </cell>
          <cell r="L55">
            <v>0</v>
          </cell>
          <cell r="M55">
            <v>0</v>
          </cell>
          <cell r="N55">
            <v>67500</v>
          </cell>
          <cell r="O55">
            <v>0</v>
          </cell>
          <cell r="P55">
            <v>3847500</v>
          </cell>
          <cell r="Q55">
            <v>0</v>
          </cell>
          <cell r="R55">
            <v>3915000</v>
          </cell>
          <cell r="S55">
            <v>0</v>
          </cell>
          <cell r="U55">
            <v>3915000</v>
          </cell>
          <cell r="V55">
            <v>67500</v>
          </cell>
          <cell r="W55">
            <v>14681.25</v>
          </cell>
        </row>
        <row r="56">
          <cell r="D56">
            <v>11740</v>
          </cell>
          <cell r="E56" t="str">
            <v xml:space="preserve">ODIPAC TECHNICAL ASSISTANCE   </v>
          </cell>
          <cell r="F56" t="str">
            <v>XDR</v>
          </cell>
          <cell r="G56">
            <v>5</v>
          </cell>
          <cell r="H56">
            <v>5032500</v>
          </cell>
          <cell r="I56">
            <v>0.75</v>
          </cell>
          <cell r="J56">
            <v>18871.875</v>
          </cell>
          <cell r="K56">
            <v>0</v>
          </cell>
          <cell r="L56">
            <v>0</v>
          </cell>
          <cell r="M56">
            <v>0</v>
          </cell>
          <cell r="N56">
            <v>27500</v>
          </cell>
          <cell r="O56">
            <v>0</v>
          </cell>
          <cell r="P56">
            <v>5005000</v>
          </cell>
          <cell r="Q56">
            <v>0</v>
          </cell>
          <cell r="R56">
            <v>5032500</v>
          </cell>
          <cell r="S56">
            <v>0</v>
          </cell>
          <cell r="U56">
            <v>5032500</v>
          </cell>
          <cell r="V56">
            <v>27500</v>
          </cell>
          <cell r="W56">
            <v>18871.875</v>
          </cell>
        </row>
        <row r="57">
          <cell r="D57">
            <v>14220</v>
          </cell>
          <cell r="E57" t="str">
            <v xml:space="preserve">HEALTH DEVELOPMENT            </v>
          </cell>
          <cell r="F57" t="str">
            <v>XDR</v>
          </cell>
          <cell r="G57">
            <v>5</v>
          </cell>
          <cell r="H57">
            <v>14647893.75</v>
          </cell>
          <cell r="I57">
            <v>0.75</v>
          </cell>
          <cell r="J57">
            <v>54929.601999999999</v>
          </cell>
          <cell r="K57">
            <v>0</v>
          </cell>
          <cell r="L57">
            <v>0</v>
          </cell>
          <cell r="M57">
            <v>0</v>
          </cell>
          <cell r="N57">
            <v>77914</v>
          </cell>
          <cell r="O57">
            <v>0</v>
          </cell>
          <cell r="P57">
            <v>14569979.75</v>
          </cell>
          <cell r="Q57">
            <v>0</v>
          </cell>
          <cell r="R57">
            <v>14647893.75</v>
          </cell>
          <cell r="S57">
            <v>0</v>
          </cell>
          <cell r="U57">
            <v>14647893.75</v>
          </cell>
          <cell r="V57">
            <v>77914</v>
          </cell>
          <cell r="W57">
            <v>54929.601999999999</v>
          </cell>
        </row>
        <row r="58">
          <cell r="D58">
            <v>24320</v>
          </cell>
          <cell r="E58" t="str">
            <v xml:space="preserve">PRIVATE SECTOR ASSISTANCE     </v>
          </cell>
          <cell r="F58" t="str">
            <v>XDR</v>
          </cell>
          <cell r="G58">
            <v>5</v>
          </cell>
          <cell r="H58">
            <v>4205896.78</v>
          </cell>
          <cell r="I58">
            <v>0.75</v>
          </cell>
          <cell r="J58">
            <v>15772.112999999999</v>
          </cell>
          <cell r="K58">
            <v>3994103.22</v>
          </cell>
          <cell r="L58">
            <v>0</v>
          </cell>
          <cell r="M58">
            <v>0</v>
          </cell>
          <cell r="N58">
            <v>0</v>
          </cell>
          <cell r="O58">
            <v>0</v>
          </cell>
          <cell r="P58">
            <v>4205896.78</v>
          </cell>
          <cell r="Q58">
            <v>3994103.22</v>
          </cell>
          <cell r="R58">
            <v>4205896.78</v>
          </cell>
          <cell r="S58">
            <v>3994103.22</v>
          </cell>
          <cell r="T58">
            <v>8200000</v>
          </cell>
          <cell r="U58">
            <v>4205896.78</v>
          </cell>
          <cell r="V58">
            <v>0</v>
          </cell>
          <cell r="W58">
            <v>15772.112924999998</v>
          </cell>
        </row>
        <row r="59">
          <cell r="D59">
            <v>28940</v>
          </cell>
          <cell r="E59" t="str">
            <v xml:space="preserve">ECONOMIC MANAGEMENT           </v>
          </cell>
          <cell r="F59" t="str">
            <v>XDR</v>
          </cell>
          <cell r="G59">
            <v>5</v>
          </cell>
          <cell r="H59">
            <v>34520652.109999999</v>
          </cell>
          <cell r="I59">
            <v>0.75</v>
          </cell>
          <cell r="J59">
            <v>129452.44500000001</v>
          </cell>
          <cell r="K59">
            <v>7079347.8899999997</v>
          </cell>
          <cell r="L59">
            <v>0</v>
          </cell>
          <cell r="M59">
            <v>0</v>
          </cell>
          <cell r="N59">
            <v>0</v>
          </cell>
          <cell r="O59">
            <v>0</v>
          </cell>
          <cell r="P59">
            <v>34520652.109999999</v>
          </cell>
          <cell r="Q59">
            <v>7079347.8899999997</v>
          </cell>
          <cell r="R59">
            <v>34520652.109999999</v>
          </cell>
          <cell r="S59">
            <v>7079347.8899999997</v>
          </cell>
          <cell r="T59">
            <v>41600000</v>
          </cell>
          <cell r="U59">
            <v>34520652.109999999</v>
          </cell>
          <cell r="V59">
            <v>0</v>
          </cell>
          <cell r="W59">
            <v>129452.44541249999</v>
          </cell>
        </row>
        <row r="60">
          <cell r="D60">
            <v>1970</v>
          </cell>
          <cell r="E60" t="str">
            <v xml:space="preserve">HIGHWAY                       </v>
          </cell>
          <cell r="F60" t="str">
            <v>USD</v>
          </cell>
          <cell r="G60">
            <v>6</v>
          </cell>
          <cell r="H60">
            <v>5448468.3200000003</v>
          </cell>
          <cell r="I60">
            <v>0.75</v>
          </cell>
          <cell r="J60">
            <v>20431.756000000001</v>
          </cell>
          <cell r="K60">
            <v>0</v>
          </cell>
          <cell r="L60">
            <v>0</v>
          </cell>
          <cell r="M60">
            <v>0</v>
          </cell>
          <cell r="N60">
            <v>132889.47</v>
          </cell>
          <cell r="O60">
            <v>0</v>
          </cell>
          <cell r="P60">
            <v>5315578.8499999996</v>
          </cell>
          <cell r="Q60">
            <v>0</v>
          </cell>
          <cell r="R60">
            <v>5448468.3200000003</v>
          </cell>
          <cell r="S60">
            <v>0</v>
          </cell>
          <cell r="U60">
            <v>5448468.3200000003</v>
          </cell>
          <cell r="V60">
            <v>132889.47</v>
          </cell>
          <cell r="W60">
            <v>20431.756000000001</v>
          </cell>
        </row>
        <row r="61">
          <cell r="D61">
            <v>2770</v>
          </cell>
          <cell r="E61" t="str">
            <v xml:space="preserve">MOPTI RICE                    </v>
          </cell>
          <cell r="F61" t="str">
            <v>USD</v>
          </cell>
          <cell r="G61">
            <v>6</v>
          </cell>
          <cell r="H61">
            <v>4563672.46</v>
          </cell>
          <cell r="I61">
            <v>0.75</v>
          </cell>
          <cell r="J61">
            <v>17113.772000000001</v>
          </cell>
          <cell r="K61">
            <v>0</v>
          </cell>
          <cell r="L61">
            <v>0</v>
          </cell>
          <cell r="M61">
            <v>0</v>
          </cell>
          <cell r="N61">
            <v>103719.83</v>
          </cell>
          <cell r="O61">
            <v>0</v>
          </cell>
          <cell r="P61">
            <v>4459952.63</v>
          </cell>
          <cell r="Q61">
            <v>0</v>
          </cell>
          <cell r="R61">
            <v>4563672.46</v>
          </cell>
          <cell r="S61">
            <v>0</v>
          </cell>
          <cell r="U61">
            <v>4563672.46</v>
          </cell>
          <cell r="V61">
            <v>103719.83</v>
          </cell>
          <cell r="W61">
            <v>17113.772000000001</v>
          </cell>
        </row>
        <row r="62">
          <cell r="D62">
            <v>2771</v>
          </cell>
          <cell r="E62" t="str">
            <v xml:space="preserve">MOPTI RICE                    </v>
          </cell>
          <cell r="F62" t="str">
            <v>USD</v>
          </cell>
          <cell r="G62">
            <v>6</v>
          </cell>
          <cell r="H62">
            <v>1716000</v>
          </cell>
          <cell r="I62">
            <v>0.75</v>
          </cell>
          <cell r="J62">
            <v>6435</v>
          </cell>
          <cell r="K62">
            <v>0</v>
          </cell>
          <cell r="L62">
            <v>0</v>
          </cell>
          <cell r="M62">
            <v>0</v>
          </cell>
          <cell r="N62">
            <v>39000</v>
          </cell>
          <cell r="O62">
            <v>0</v>
          </cell>
          <cell r="P62">
            <v>1677000</v>
          </cell>
          <cell r="Q62">
            <v>0</v>
          </cell>
          <cell r="R62">
            <v>1716000</v>
          </cell>
          <cell r="S62">
            <v>0</v>
          </cell>
          <cell r="U62">
            <v>1716000</v>
          </cell>
          <cell r="V62">
            <v>39000</v>
          </cell>
          <cell r="W62">
            <v>6435</v>
          </cell>
        </row>
        <row r="63">
          <cell r="D63">
            <v>3830</v>
          </cell>
          <cell r="E63" t="str">
            <v xml:space="preserve">SECOND HIGHWAY                </v>
          </cell>
          <cell r="F63" t="str">
            <v>USD</v>
          </cell>
          <cell r="G63">
            <v>6</v>
          </cell>
          <cell r="H63">
            <v>6555000</v>
          </cell>
          <cell r="I63">
            <v>0.75</v>
          </cell>
          <cell r="J63">
            <v>24581.25</v>
          </cell>
          <cell r="K63">
            <v>0</v>
          </cell>
          <cell r="L63">
            <v>0</v>
          </cell>
          <cell r="M63">
            <v>0</v>
          </cell>
          <cell r="N63">
            <v>142500</v>
          </cell>
          <cell r="O63">
            <v>0</v>
          </cell>
          <cell r="P63">
            <v>6412500</v>
          </cell>
          <cell r="Q63">
            <v>0</v>
          </cell>
          <cell r="R63">
            <v>6555000</v>
          </cell>
          <cell r="S63">
            <v>0</v>
          </cell>
          <cell r="U63">
            <v>6555000</v>
          </cell>
          <cell r="V63">
            <v>142500</v>
          </cell>
          <cell r="W63">
            <v>24581.25</v>
          </cell>
        </row>
        <row r="64">
          <cell r="D64">
            <v>3831</v>
          </cell>
          <cell r="E64" t="str">
            <v xml:space="preserve">SECOND HIGHWAY                </v>
          </cell>
          <cell r="F64" t="str">
            <v>USD</v>
          </cell>
          <cell r="G64">
            <v>6</v>
          </cell>
          <cell r="H64">
            <v>5727000</v>
          </cell>
          <cell r="I64">
            <v>0.75</v>
          </cell>
          <cell r="J64">
            <v>21476.25</v>
          </cell>
          <cell r="K64">
            <v>0</v>
          </cell>
          <cell r="L64">
            <v>0</v>
          </cell>
          <cell r="M64">
            <v>0</v>
          </cell>
          <cell r="N64">
            <v>124500</v>
          </cell>
          <cell r="O64">
            <v>0</v>
          </cell>
          <cell r="P64">
            <v>5602500</v>
          </cell>
          <cell r="Q64">
            <v>0</v>
          </cell>
          <cell r="R64">
            <v>5727000</v>
          </cell>
          <cell r="S64">
            <v>0</v>
          </cell>
          <cell r="U64">
            <v>5727000</v>
          </cell>
          <cell r="V64">
            <v>124500</v>
          </cell>
          <cell r="W64">
            <v>21476.25</v>
          </cell>
        </row>
        <row r="65">
          <cell r="D65">
            <v>5990</v>
          </cell>
          <cell r="E65" t="str">
            <v xml:space="preserve">THIRD HIGHWAY                 </v>
          </cell>
          <cell r="F65" t="str">
            <v>USD</v>
          </cell>
          <cell r="G65">
            <v>6</v>
          </cell>
          <cell r="H65">
            <v>7771879.4199999999</v>
          </cell>
          <cell r="I65">
            <v>0.75</v>
          </cell>
          <cell r="J65">
            <v>29144.547999999999</v>
          </cell>
          <cell r="K65">
            <v>0</v>
          </cell>
          <cell r="L65">
            <v>0</v>
          </cell>
          <cell r="M65">
            <v>0</v>
          </cell>
          <cell r="N65">
            <v>149460</v>
          </cell>
          <cell r="O65">
            <v>0</v>
          </cell>
          <cell r="P65">
            <v>7622419.4199999999</v>
          </cell>
          <cell r="Q65">
            <v>0</v>
          </cell>
          <cell r="R65">
            <v>7771879.4199999999</v>
          </cell>
          <cell r="S65">
            <v>0</v>
          </cell>
          <cell r="U65">
            <v>7771879.4199999999</v>
          </cell>
          <cell r="V65">
            <v>149460</v>
          </cell>
          <cell r="W65">
            <v>29144.547999999999</v>
          </cell>
        </row>
        <row r="66">
          <cell r="D66">
            <v>6690</v>
          </cell>
          <cell r="E66" t="str">
            <v xml:space="preserve">MALI-SUD AGRICULTURAL         </v>
          </cell>
          <cell r="F66" t="str">
            <v>USD</v>
          </cell>
          <cell r="G66">
            <v>6</v>
          </cell>
          <cell r="H66">
            <v>11971600.779999999</v>
          </cell>
          <cell r="I66">
            <v>0.75</v>
          </cell>
          <cell r="J66">
            <v>44893.502999999997</v>
          </cell>
          <cell r="K66">
            <v>0</v>
          </cell>
          <cell r="L66">
            <v>0</v>
          </cell>
          <cell r="M66">
            <v>0</v>
          </cell>
          <cell r="N66">
            <v>225878</v>
          </cell>
          <cell r="O66">
            <v>0</v>
          </cell>
          <cell r="P66">
            <v>11745722.779999999</v>
          </cell>
          <cell r="Q66">
            <v>0</v>
          </cell>
          <cell r="R66">
            <v>11971600.779999999</v>
          </cell>
          <cell r="S66">
            <v>0</v>
          </cell>
          <cell r="U66">
            <v>11971600.779999999</v>
          </cell>
          <cell r="V66">
            <v>225878</v>
          </cell>
          <cell r="W66">
            <v>44893.502999999997</v>
          </cell>
        </row>
        <row r="67">
          <cell r="D67">
            <v>9430</v>
          </cell>
          <cell r="E67" t="str">
            <v xml:space="preserve">URBAN DEVELOPMENT             </v>
          </cell>
          <cell r="F67" t="str">
            <v>USD</v>
          </cell>
          <cell r="G67">
            <v>6</v>
          </cell>
          <cell r="H67">
            <v>10620000</v>
          </cell>
          <cell r="I67">
            <v>0.75</v>
          </cell>
          <cell r="J67">
            <v>39825</v>
          </cell>
          <cell r="K67">
            <v>0</v>
          </cell>
          <cell r="L67">
            <v>0</v>
          </cell>
          <cell r="M67">
            <v>0</v>
          </cell>
          <cell r="N67">
            <v>180000</v>
          </cell>
          <cell r="O67">
            <v>0</v>
          </cell>
          <cell r="P67">
            <v>10440000</v>
          </cell>
          <cell r="Q67">
            <v>0</v>
          </cell>
          <cell r="R67">
            <v>10620000</v>
          </cell>
          <cell r="S67">
            <v>0</v>
          </cell>
          <cell r="U67">
            <v>10620000</v>
          </cell>
          <cell r="V67">
            <v>180000</v>
          </cell>
          <cell r="W67">
            <v>39825</v>
          </cell>
        </row>
        <row r="68">
          <cell r="D68">
            <v>14150</v>
          </cell>
          <cell r="E68" t="str">
            <v>2ND MALI-SUD RURAL DEVELOPMENT</v>
          </cell>
          <cell r="F68" t="str">
            <v>XDR</v>
          </cell>
          <cell r="G68">
            <v>6</v>
          </cell>
          <cell r="H68">
            <v>22520840.969999999</v>
          </cell>
          <cell r="I68">
            <v>0.75</v>
          </cell>
          <cell r="J68">
            <v>84453.153999999995</v>
          </cell>
          <cell r="K68">
            <v>0</v>
          </cell>
          <cell r="L68">
            <v>0</v>
          </cell>
          <cell r="M68">
            <v>0</v>
          </cell>
          <cell r="N68">
            <v>120432</v>
          </cell>
          <cell r="O68">
            <v>0</v>
          </cell>
          <cell r="P68">
            <v>22400408.969999999</v>
          </cell>
          <cell r="Q68">
            <v>0</v>
          </cell>
          <cell r="R68">
            <v>22520840.969999999</v>
          </cell>
          <cell r="S68">
            <v>0</v>
          </cell>
          <cell r="U68">
            <v>22520840.969999999</v>
          </cell>
          <cell r="V68">
            <v>120432</v>
          </cell>
          <cell r="W68">
            <v>84453.153999999995</v>
          </cell>
        </row>
        <row r="69">
          <cell r="D69" t="str">
            <v>N0370</v>
          </cell>
          <cell r="E69" t="str">
            <v xml:space="preserve">GRASSROOTS HUNGER &amp; POVERTY   </v>
          </cell>
          <cell r="F69" t="str">
            <v>XDR</v>
          </cell>
          <cell r="G69">
            <v>6</v>
          </cell>
          <cell r="H69">
            <v>3194397.77</v>
          </cell>
          <cell r="I69">
            <v>0.75</v>
          </cell>
          <cell r="J69">
            <v>11978.992</v>
          </cell>
          <cell r="K69">
            <v>12705602.23</v>
          </cell>
          <cell r="L69">
            <v>0</v>
          </cell>
          <cell r="M69">
            <v>0</v>
          </cell>
          <cell r="N69">
            <v>0</v>
          </cell>
          <cell r="O69">
            <v>0</v>
          </cell>
          <cell r="P69">
            <v>3194397.77</v>
          </cell>
          <cell r="Q69">
            <v>12705602.23</v>
          </cell>
          <cell r="R69">
            <v>3194397.77</v>
          </cell>
          <cell r="S69">
            <v>12705602.23</v>
          </cell>
          <cell r="T69">
            <v>15900000</v>
          </cell>
          <cell r="U69">
            <v>3194397.77</v>
          </cell>
          <cell r="V69">
            <v>0</v>
          </cell>
          <cell r="W69">
            <v>11978.991637499998</v>
          </cell>
        </row>
        <row r="70">
          <cell r="D70">
            <v>950</v>
          </cell>
          <cell r="E70" t="str">
            <v xml:space="preserve">RAILWAY                       </v>
          </cell>
          <cell r="F70" t="str">
            <v>USD</v>
          </cell>
          <cell r="G70">
            <v>7</v>
          </cell>
          <cell r="H70">
            <v>5322580.2699999996</v>
          </cell>
          <cell r="I70">
            <v>0.75</v>
          </cell>
          <cell r="J70">
            <v>19959.675999999999</v>
          </cell>
          <cell r="K70">
            <v>0</v>
          </cell>
          <cell r="L70">
            <v>0</v>
          </cell>
          <cell r="M70">
            <v>0</v>
          </cell>
          <cell r="N70">
            <v>161290.29999999999</v>
          </cell>
          <cell r="O70">
            <v>0</v>
          </cell>
          <cell r="P70">
            <v>5161289.97</v>
          </cell>
          <cell r="Q70">
            <v>0</v>
          </cell>
          <cell r="V70">
            <v>161290.29999999999</v>
          </cell>
          <cell r="W70">
            <v>19959.675999999999</v>
          </cell>
        </row>
        <row r="71">
          <cell r="D71">
            <v>4910</v>
          </cell>
          <cell r="E71" t="str">
            <v xml:space="preserve">INTEGRATED RURAL DEVELOPMENT  </v>
          </cell>
          <cell r="F71" t="str">
            <v>USD</v>
          </cell>
          <cell r="G71">
            <v>7</v>
          </cell>
          <cell r="H71">
            <v>5760000</v>
          </cell>
          <cell r="I71">
            <v>0.75</v>
          </cell>
          <cell r="J71">
            <v>21600</v>
          </cell>
          <cell r="K71">
            <v>0</v>
          </cell>
          <cell r="L71">
            <v>0</v>
          </cell>
          <cell r="M71">
            <v>0</v>
          </cell>
          <cell r="N71">
            <v>120000</v>
          </cell>
          <cell r="O71">
            <v>0</v>
          </cell>
          <cell r="P71">
            <v>5640000</v>
          </cell>
          <cell r="Q71">
            <v>0</v>
          </cell>
          <cell r="V71">
            <v>120000</v>
          </cell>
          <cell r="W71">
            <v>21600</v>
          </cell>
        </row>
        <row r="72">
          <cell r="D72">
            <v>5380</v>
          </cell>
          <cell r="E72" t="str">
            <v xml:space="preserve">LIVESTOCK                     </v>
          </cell>
          <cell r="F72" t="str">
            <v>USD</v>
          </cell>
          <cell r="G72">
            <v>7</v>
          </cell>
          <cell r="H72">
            <v>9975000</v>
          </cell>
          <cell r="I72">
            <v>0.75</v>
          </cell>
          <cell r="J72">
            <v>37406.25</v>
          </cell>
          <cell r="K72">
            <v>0</v>
          </cell>
          <cell r="L72">
            <v>0</v>
          </cell>
          <cell r="M72">
            <v>0</v>
          </cell>
          <cell r="N72">
            <v>199500</v>
          </cell>
          <cell r="O72">
            <v>0</v>
          </cell>
          <cell r="P72">
            <v>9775500</v>
          </cell>
          <cell r="Q72">
            <v>0</v>
          </cell>
          <cell r="V72">
            <v>199500</v>
          </cell>
          <cell r="W72">
            <v>37406.25</v>
          </cell>
        </row>
        <row r="73">
          <cell r="D73">
            <v>9860</v>
          </cell>
          <cell r="E73" t="str">
            <v xml:space="preserve">INDUSTRIAL DEVELOPMENT        </v>
          </cell>
          <cell r="F73" t="str">
            <v>USD</v>
          </cell>
          <cell r="G73">
            <v>7</v>
          </cell>
          <cell r="H73">
            <v>7176715.0099999998</v>
          </cell>
          <cell r="I73">
            <v>0.75</v>
          </cell>
          <cell r="J73">
            <v>26912.681</v>
          </cell>
          <cell r="K73">
            <v>0</v>
          </cell>
          <cell r="L73">
            <v>0</v>
          </cell>
          <cell r="M73">
            <v>0</v>
          </cell>
          <cell r="N73">
            <v>119611</v>
          </cell>
          <cell r="O73">
            <v>0</v>
          </cell>
          <cell r="P73">
            <v>7057104.0099999998</v>
          </cell>
          <cell r="Q73">
            <v>0</v>
          </cell>
          <cell r="V73">
            <v>119611</v>
          </cell>
          <cell r="W73">
            <v>26912.681</v>
          </cell>
        </row>
        <row r="74">
          <cell r="D74">
            <v>11040</v>
          </cell>
          <cell r="E74" t="str">
            <v xml:space="preserve">ROAD MAINTENANCE              </v>
          </cell>
          <cell r="F74" t="str">
            <v>XDR</v>
          </cell>
          <cell r="G74">
            <v>7</v>
          </cell>
          <cell r="H74">
            <v>12171081.35</v>
          </cell>
          <cell r="I74">
            <v>0.75</v>
          </cell>
          <cell r="J74">
            <v>45641.555</v>
          </cell>
          <cell r="K74">
            <v>0</v>
          </cell>
          <cell r="L74">
            <v>0</v>
          </cell>
          <cell r="M74">
            <v>0</v>
          </cell>
          <cell r="N74">
            <v>66874</v>
          </cell>
          <cell r="O74">
            <v>0</v>
          </cell>
          <cell r="P74">
            <v>12104207.35</v>
          </cell>
          <cell r="Q74">
            <v>0</v>
          </cell>
          <cell r="V74">
            <v>66874</v>
          </cell>
          <cell r="W74">
            <v>45641.555</v>
          </cell>
        </row>
        <row r="75">
          <cell r="D75">
            <v>3210</v>
          </cell>
          <cell r="E75" t="str">
            <v xml:space="preserve">TELECOMMUNICATIONS            </v>
          </cell>
          <cell r="F75" t="str">
            <v>USD</v>
          </cell>
          <cell r="G75">
            <v>7</v>
          </cell>
          <cell r="H75">
            <v>2376000</v>
          </cell>
          <cell r="I75">
            <v>0.75</v>
          </cell>
          <cell r="J75">
            <v>8910</v>
          </cell>
          <cell r="K75">
            <v>0</v>
          </cell>
          <cell r="L75">
            <v>0</v>
          </cell>
          <cell r="M75">
            <v>0</v>
          </cell>
          <cell r="N75">
            <v>54000</v>
          </cell>
          <cell r="O75">
            <v>0</v>
          </cell>
          <cell r="P75">
            <v>2322000</v>
          </cell>
          <cell r="Q75">
            <v>0</v>
          </cell>
          <cell r="V75">
            <v>54000</v>
          </cell>
          <cell r="W75">
            <v>8910</v>
          </cell>
        </row>
        <row r="76">
          <cell r="D76">
            <v>3840</v>
          </cell>
          <cell r="E76" t="str">
            <v xml:space="preserve">SECOND RAILWAYS               </v>
          </cell>
          <cell r="F76" t="str">
            <v>USD</v>
          </cell>
          <cell r="G76">
            <v>7</v>
          </cell>
          <cell r="H76">
            <v>4623000</v>
          </cell>
          <cell r="I76">
            <v>0.75</v>
          </cell>
          <cell r="J76">
            <v>17336.25</v>
          </cell>
          <cell r="K76">
            <v>0</v>
          </cell>
          <cell r="L76">
            <v>0</v>
          </cell>
          <cell r="M76">
            <v>0</v>
          </cell>
          <cell r="N76">
            <v>100500</v>
          </cell>
          <cell r="O76">
            <v>0</v>
          </cell>
          <cell r="P76">
            <v>4522500</v>
          </cell>
          <cell r="Q76">
            <v>0</v>
          </cell>
          <cell r="V76">
            <v>100500</v>
          </cell>
          <cell r="W76">
            <v>17336.25</v>
          </cell>
        </row>
        <row r="77">
          <cell r="D77">
            <v>4200</v>
          </cell>
          <cell r="E77" t="str">
            <v xml:space="preserve">EDUCATION                     </v>
          </cell>
          <cell r="F77" t="str">
            <v>USD</v>
          </cell>
          <cell r="G77">
            <v>7</v>
          </cell>
          <cell r="H77">
            <v>3450000</v>
          </cell>
          <cell r="I77">
            <v>0.75</v>
          </cell>
          <cell r="J77">
            <v>12937.5</v>
          </cell>
          <cell r="K77">
            <v>0</v>
          </cell>
          <cell r="L77">
            <v>0</v>
          </cell>
          <cell r="M77">
            <v>0</v>
          </cell>
          <cell r="N77">
            <v>75000</v>
          </cell>
          <cell r="O77">
            <v>0</v>
          </cell>
          <cell r="P77">
            <v>3375000</v>
          </cell>
          <cell r="Q77">
            <v>0</v>
          </cell>
          <cell r="V77">
            <v>75000</v>
          </cell>
          <cell r="W77">
            <v>12937.5</v>
          </cell>
        </row>
        <row r="78">
          <cell r="D78">
            <v>4430</v>
          </cell>
          <cell r="E78" t="str">
            <v xml:space="preserve">DROUGHT RELIEF                </v>
          </cell>
          <cell r="F78" t="str">
            <v>USD</v>
          </cell>
          <cell r="G78">
            <v>7</v>
          </cell>
          <cell r="H78">
            <v>1762500</v>
          </cell>
          <cell r="I78">
            <v>0.75</v>
          </cell>
          <cell r="J78">
            <v>6609.375</v>
          </cell>
          <cell r="K78">
            <v>0</v>
          </cell>
          <cell r="L78">
            <v>0</v>
          </cell>
          <cell r="M78">
            <v>0</v>
          </cell>
          <cell r="N78">
            <v>37500</v>
          </cell>
          <cell r="O78">
            <v>0</v>
          </cell>
          <cell r="P78">
            <v>1725000</v>
          </cell>
          <cell r="Q78">
            <v>0</v>
          </cell>
          <cell r="V78">
            <v>37500</v>
          </cell>
          <cell r="W78">
            <v>6609.375</v>
          </cell>
        </row>
        <row r="79">
          <cell r="D79">
            <v>7130</v>
          </cell>
          <cell r="E79" t="str">
            <v xml:space="preserve">THIRD RAILWAY                 </v>
          </cell>
          <cell r="F79" t="str">
            <v>USD</v>
          </cell>
          <cell r="G79">
            <v>7</v>
          </cell>
          <cell r="H79">
            <v>8505000</v>
          </cell>
          <cell r="I79">
            <v>0.75</v>
          </cell>
          <cell r="J79">
            <v>31893.75</v>
          </cell>
          <cell r="K79">
            <v>0</v>
          </cell>
          <cell r="L79">
            <v>0</v>
          </cell>
          <cell r="M79">
            <v>0</v>
          </cell>
          <cell r="N79">
            <v>157500</v>
          </cell>
          <cell r="O79">
            <v>0</v>
          </cell>
          <cell r="P79">
            <v>8347500</v>
          </cell>
          <cell r="Q79">
            <v>0</v>
          </cell>
          <cell r="V79">
            <v>157500</v>
          </cell>
          <cell r="W79">
            <v>31893.75</v>
          </cell>
        </row>
        <row r="80">
          <cell r="D80">
            <v>12820</v>
          </cell>
          <cell r="E80" t="str">
            <v xml:space="preserve">POWER/WATER                   </v>
          </cell>
          <cell r="F80" t="str">
            <v>XDR</v>
          </cell>
          <cell r="G80">
            <v>7</v>
          </cell>
          <cell r="H80">
            <v>18762459.760000002</v>
          </cell>
          <cell r="I80">
            <v>0.75</v>
          </cell>
          <cell r="J80">
            <v>70359.224000000002</v>
          </cell>
          <cell r="K80">
            <v>0</v>
          </cell>
          <cell r="L80">
            <v>0</v>
          </cell>
          <cell r="M80">
            <v>0</v>
          </cell>
          <cell r="N80">
            <v>101969</v>
          </cell>
          <cell r="O80">
            <v>0</v>
          </cell>
          <cell r="P80">
            <v>18660490.760000002</v>
          </cell>
          <cell r="Q80">
            <v>0</v>
          </cell>
          <cell r="V80">
            <v>101969</v>
          </cell>
          <cell r="W80">
            <v>70359.224000000002</v>
          </cell>
        </row>
        <row r="81">
          <cell r="D81">
            <v>15970</v>
          </cell>
          <cell r="E81" t="str">
            <v xml:space="preserve">MOPTI AREA DEVELOPMENT        </v>
          </cell>
          <cell r="F81" t="str">
            <v>XDR</v>
          </cell>
          <cell r="G81">
            <v>7</v>
          </cell>
          <cell r="H81">
            <v>13237076.02</v>
          </cell>
          <cell r="I81">
            <v>0.75</v>
          </cell>
          <cell r="J81">
            <v>49639.035000000003</v>
          </cell>
          <cell r="K81">
            <v>0</v>
          </cell>
          <cell r="L81">
            <v>0</v>
          </cell>
          <cell r="M81">
            <v>0</v>
          </cell>
          <cell r="N81">
            <v>69668</v>
          </cell>
          <cell r="O81">
            <v>0</v>
          </cell>
          <cell r="P81">
            <v>13167408.02</v>
          </cell>
          <cell r="Q81">
            <v>0</v>
          </cell>
          <cell r="V81">
            <v>69668</v>
          </cell>
          <cell r="W81">
            <v>49639.035000000003</v>
          </cell>
        </row>
        <row r="82">
          <cell r="D82">
            <v>21630</v>
          </cell>
          <cell r="E82" t="str">
            <v xml:space="preserve">AGRICULTURAL SECTOR           </v>
          </cell>
          <cell r="F82" t="str">
            <v>XDR</v>
          </cell>
          <cell r="G82">
            <v>7</v>
          </cell>
          <cell r="H82">
            <v>40106938.899999999</v>
          </cell>
          <cell r="I82">
            <v>0.75</v>
          </cell>
          <cell r="J82">
            <v>150401.02100000001</v>
          </cell>
          <cell r="K82">
            <v>0</v>
          </cell>
          <cell r="L82">
            <v>0</v>
          </cell>
          <cell r="M82">
            <v>0</v>
          </cell>
          <cell r="N82">
            <v>401069</v>
          </cell>
          <cell r="O82">
            <v>0</v>
          </cell>
          <cell r="P82">
            <v>39705869.899999999</v>
          </cell>
          <cell r="Q82">
            <v>0</v>
          </cell>
          <cell r="V82">
            <v>401069</v>
          </cell>
          <cell r="W82">
            <v>150401.02100000001</v>
          </cell>
        </row>
        <row r="83">
          <cell r="D83">
            <v>28280</v>
          </cell>
          <cell r="E83" t="str">
            <v xml:space="preserve">VOCATIONAL EDUCATION &amp; TRNG   </v>
          </cell>
          <cell r="F83" t="str">
            <v>XDR</v>
          </cell>
          <cell r="G83">
            <v>7</v>
          </cell>
          <cell r="H83">
            <v>3530050.13</v>
          </cell>
          <cell r="I83">
            <v>0.75</v>
          </cell>
          <cell r="J83">
            <v>13237.688</v>
          </cell>
          <cell r="K83">
            <v>5469949.8700000001</v>
          </cell>
          <cell r="L83">
            <v>0</v>
          </cell>
          <cell r="M83">
            <v>0</v>
          </cell>
          <cell r="N83">
            <v>0</v>
          </cell>
          <cell r="O83">
            <v>0</v>
          </cell>
          <cell r="P83">
            <v>3530050.13</v>
          </cell>
          <cell r="Q83">
            <v>5469949.8700000001</v>
          </cell>
          <cell r="V83">
            <v>0</v>
          </cell>
          <cell r="W83">
            <v>13237.6879875</v>
          </cell>
        </row>
        <row r="84">
          <cell r="D84">
            <v>13070</v>
          </cell>
          <cell r="E84" t="str">
            <v>ECONOMIC MANAGEMENT &amp; TRAINING</v>
          </cell>
          <cell r="F84" t="str">
            <v>XDR</v>
          </cell>
          <cell r="G84">
            <v>8</v>
          </cell>
          <cell r="H84">
            <v>8887507.3499999996</v>
          </cell>
          <cell r="I84">
            <v>0.75</v>
          </cell>
          <cell r="J84">
            <v>33328.152999999998</v>
          </cell>
          <cell r="K84">
            <v>0</v>
          </cell>
          <cell r="L84">
            <v>0</v>
          </cell>
          <cell r="M84">
            <v>0</v>
          </cell>
          <cell r="N84">
            <v>48067</v>
          </cell>
          <cell r="O84">
            <v>0</v>
          </cell>
          <cell r="P84">
            <v>8839440.3499999996</v>
          </cell>
          <cell r="Q84">
            <v>0</v>
          </cell>
          <cell r="V84">
            <v>48067</v>
          </cell>
          <cell r="W84">
            <v>33328.152999999998</v>
          </cell>
        </row>
        <row r="85">
          <cell r="D85">
            <v>11340</v>
          </cell>
          <cell r="E85" t="str">
            <v xml:space="preserve">PETROLEUM EXPLORATN PROMOTION </v>
          </cell>
          <cell r="F85" t="str">
            <v>XDR</v>
          </cell>
          <cell r="G85">
            <v>8</v>
          </cell>
          <cell r="H85">
            <v>2743931.95</v>
          </cell>
          <cell r="I85">
            <v>0.75</v>
          </cell>
          <cell r="J85">
            <v>10289.745000000001</v>
          </cell>
          <cell r="K85">
            <v>0</v>
          </cell>
          <cell r="L85">
            <v>0</v>
          </cell>
          <cell r="M85">
            <v>0</v>
          </cell>
          <cell r="N85">
            <v>15076</v>
          </cell>
          <cell r="O85">
            <v>0</v>
          </cell>
          <cell r="P85">
            <v>2728855.95</v>
          </cell>
          <cell r="Q85">
            <v>0</v>
          </cell>
          <cell r="V85">
            <v>15076</v>
          </cell>
          <cell r="W85">
            <v>10289.745000000001</v>
          </cell>
        </row>
        <row r="86">
          <cell r="D86">
            <v>12000</v>
          </cell>
          <cell r="E86" t="str">
            <v xml:space="preserve">SECOND TELECOMMUNICATIONS     </v>
          </cell>
          <cell r="F86" t="str">
            <v>XDR</v>
          </cell>
          <cell r="G86">
            <v>8</v>
          </cell>
          <cell r="H86">
            <v>10797000</v>
          </cell>
          <cell r="I86">
            <v>0.75</v>
          </cell>
          <cell r="J86">
            <v>40488.75</v>
          </cell>
          <cell r="K86">
            <v>0</v>
          </cell>
          <cell r="L86">
            <v>0</v>
          </cell>
          <cell r="M86">
            <v>0</v>
          </cell>
          <cell r="N86">
            <v>59000</v>
          </cell>
          <cell r="O86">
            <v>0</v>
          </cell>
          <cell r="P86">
            <v>10738000</v>
          </cell>
          <cell r="Q86">
            <v>0</v>
          </cell>
          <cell r="V86">
            <v>59000</v>
          </cell>
          <cell r="W86">
            <v>40488.75</v>
          </cell>
        </row>
        <row r="87">
          <cell r="D87">
            <v>14310</v>
          </cell>
          <cell r="E87" t="str">
            <v xml:space="preserve">RURAL WATER SUPPLY            </v>
          </cell>
          <cell r="F87" t="str">
            <v>XDR</v>
          </cell>
          <cell r="G87">
            <v>8</v>
          </cell>
          <cell r="H87">
            <v>3699159.27</v>
          </cell>
          <cell r="I87">
            <v>0.75</v>
          </cell>
          <cell r="J87">
            <v>13871.847</v>
          </cell>
          <cell r="K87">
            <v>0</v>
          </cell>
          <cell r="L87">
            <v>0</v>
          </cell>
          <cell r="M87">
            <v>0</v>
          </cell>
          <cell r="N87">
            <v>51652</v>
          </cell>
          <cell r="O87">
            <v>0</v>
          </cell>
          <cell r="P87">
            <v>3647507.27</v>
          </cell>
          <cell r="Q87">
            <v>0</v>
          </cell>
          <cell r="V87">
            <v>51652</v>
          </cell>
          <cell r="W87">
            <v>13871.847</v>
          </cell>
        </row>
        <row r="88">
          <cell r="D88">
            <v>14420</v>
          </cell>
          <cell r="E88" t="str">
            <v xml:space="preserve">THIRD EDUCATION               </v>
          </cell>
          <cell r="F88" t="str">
            <v>XDR</v>
          </cell>
          <cell r="G88">
            <v>8</v>
          </cell>
          <cell r="H88">
            <v>4173600</v>
          </cell>
          <cell r="I88">
            <v>0.75</v>
          </cell>
          <cell r="J88">
            <v>15651</v>
          </cell>
          <cell r="K88">
            <v>0</v>
          </cell>
          <cell r="L88">
            <v>0</v>
          </cell>
          <cell r="M88">
            <v>0</v>
          </cell>
          <cell r="N88">
            <v>22200</v>
          </cell>
          <cell r="O88">
            <v>0</v>
          </cell>
          <cell r="P88">
            <v>4151400</v>
          </cell>
          <cell r="Q88">
            <v>0</v>
          </cell>
          <cell r="V88">
            <v>22200</v>
          </cell>
          <cell r="W88">
            <v>15651</v>
          </cell>
        </row>
        <row r="89">
          <cell r="D89" t="str">
            <v>F0070</v>
          </cell>
          <cell r="E89" t="str">
            <v xml:space="preserve">RURAL WATER SUPPLY            </v>
          </cell>
          <cell r="F89" t="str">
            <v>XDR</v>
          </cell>
          <cell r="G89">
            <v>8</v>
          </cell>
          <cell r="H89">
            <v>5066735.28</v>
          </cell>
          <cell r="I89">
            <v>0.75</v>
          </cell>
          <cell r="J89">
            <v>19000.257000000001</v>
          </cell>
          <cell r="K89">
            <v>0</v>
          </cell>
          <cell r="L89">
            <v>0</v>
          </cell>
          <cell r="M89">
            <v>0</v>
          </cell>
          <cell r="N89">
            <v>27094</v>
          </cell>
          <cell r="O89">
            <v>0</v>
          </cell>
          <cell r="P89">
            <v>5039641.28</v>
          </cell>
          <cell r="Q89">
            <v>0</v>
          </cell>
          <cell r="V89">
            <v>27094</v>
          </cell>
          <cell r="W89">
            <v>19000.257000000001</v>
          </cell>
        </row>
        <row r="90">
          <cell r="D90" t="str">
            <v>F0100</v>
          </cell>
          <cell r="E90" t="str">
            <v xml:space="preserve">THIRD EDUCATION               </v>
          </cell>
          <cell r="F90" t="str">
            <v>XDR</v>
          </cell>
          <cell r="G90">
            <v>8</v>
          </cell>
          <cell r="H90">
            <v>4351097.41</v>
          </cell>
          <cell r="I90">
            <v>0.75</v>
          </cell>
          <cell r="J90">
            <v>16316.615</v>
          </cell>
          <cell r="K90">
            <v>0</v>
          </cell>
          <cell r="L90">
            <v>0</v>
          </cell>
          <cell r="M90">
            <v>0</v>
          </cell>
          <cell r="N90">
            <v>23144</v>
          </cell>
          <cell r="O90">
            <v>0</v>
          </cell>
          <cell r="P90">
            <v>4327953.41</v>
          </cell>
          <cell r="Q90">
            <v>0</v>
          </cell>
          <cell r="V90">
            <v>23144</v>
          </cell>
          <cell r="W90">
            <v>16316.615</v>
          </cell>
        </row>
        <row r="91">
          <cell r="D91">
            <v>27370</v>
          </cell>
          <cell r="E91" t="str">
            <v>AGRICUL TRADING AND PROCESSING</v>
          </cell>
          <cell r="F91" t="str">
            <v>XDR</v>
          </cell>
          <cell r="G91">
            <v>8</v>
          </cell>
          <cell r="H91">
            <v>2297447.41</v>
          </cell>
          <cell r="I91">
            <v>0.75</v>
          </cell>
          <cell r="J91">
            <v>8615.4279999999999</v>
          </cell>
          <cell r="K91">
            <v>1602552.59</v>
          </cell>
          <cell r="L91">
            <v>0</v>
          </cell>
          <cell r="M91">
            <v>0</v>
          </cell>
          <cell r="N91">
            <v>0</v>
          </cell>
          <cell r="O91">
            <v>0</v>
          </cell>
          <cell r="P91">
            <v>2297447.41</v>
          </cell>
          <cell r="Q91">
            <v>1602552.59</v>
          </cell>
          <cell r="V91">
            <v>0</v>
          </cell>
          <cell r="W91">
            <v>8615.4277875000007</v>
          </cell>
        </row>
        <row r="92">
          <cell r="D92">
            <v>31550</v>
          </cell>
          <cell r="E92" t="str">
            <v xml:space="preserve">HEALTH SECTOR DEV PROGRAM     </v>
          </cell>
          <cell r="F92" t="str">
            <v>XDR</v>
          </cell>
          <cell r="G92">
            <v>8</v>
          </cell>
          <cell r="H92">
            <v>646437.05000000005</v>
          </cell>
          <cell r="I92">
            <v>0.75</v>
          </cell>
          <cell r="J92">
            <v>2424.1390000000001</v>
          </cell>
          <cell r="K92">
            <v>27853562.949999999</v>
          </cell>
          <cell r="L92">
            <v>0</v>
          </cell>
          <cell r="M92">
            <v>0</v>
          </cell>
          <cell r="N92">
            <v>0</v>
          </cell>
          <cell r="O92">
            <v>0</v>
          </cell>
          <cell r="P92">
            <v>646437.05000000005</v>
          </cell>
          <cell r="Q92">
            <v>27853562.949999999</v>
          </cell>
          <cell r="V92">
            <v>0</v>
          </cell>
          <cell r="W92">
            <v>2424.1389375000026</v>
          </cell>
        </row>
        <row r="93">
          <cell r="D93">
            <v>16770</v>
          </cell>
          <cell r="E93" t="str">
            <v xml:space="preserve">SECOND URBAN                  </v>
          </cell>
          <cell r="F93" t="str">
            <v>XDR</v>
          </cell>
          <cell r="G93">
            <v>9</v>
          </cell>
          <cell r="H93">
            <v>24053069.93</v>
          </cell>
          <cell r="I93">
            <v>0.75</v>
          </cell>
          <cell r="J93">
            <v>90199.012000000002</v>
          </cell>
          <cell r="K93">
            <v>0</v>
          </cell>
          <cell r="L93">
            <v>0</v>
          </cell>
          <cell r="M93">
            <v>0</v>
          </cell>
          <cell r="N93">
            <v>125276</v>
          </cell>
          <cell r="O93">
            <v>0</v>
          </cell>
          <cell r="P93">
            <v>23927793.93</v>
          </cell>
          <cell r="Q93">
            <v>0</v>
          </cell>
          <cell r="V93">
            <v>125276</v>
          </cell>
          <cell r="W93">
            <v>90199.012000000002</v>
          </cell>
        </row>
        <row r="94">
          <cell r="D94">
            <v>19060</v>
          </cell>
          <cell r="E94" t="str">
            <v xml:space="preserve">OFFICE DU NIGER CONSOLIDATION </v>
          </cell>
          <cell r="F94" t="str">
            <v>XDR</v>
          </cell>
          <cell r="G94">
            <v>9</v>
          </cell>
          <cell r="H94">
            <v>29739702.649999999</v>
          </cell>
          <cell r="I94">
            <v>0.75</v>
          </cell>
          <cell r="J94">
            <v>111523.88499999999</v>
          </cell>
          <cell r="K94">
            <v>0</v>
          </cell>
          <cell r="L94">
            <v>0</v>
          </cell>
          <cell r="M94">
            <v>0</v>
          </cell>
          <cell r="N94">
            <v>309788</v>
          </cell>
          <cell r="O94">
            <v>0</v>
          </cell>
          <cell r="P94">
            <v>29429914.649999999</v>
          </cell>
          <cell r="Q94">
            <v>0</v>
          </cell>
          <cell r="V94">
            <v>309788</v>
          </cell>
          <cell r="W94">
            <v>111523.88499999999</v>
          </cell>
        </row>
        <row r="95">
          <cell r="D95" t="str">
            <v>A0350</v>
          </cell>
          <cell r="E95" t="str">
            <v xml:space="preserve">OFFICE DU NIGER CONSOLIDATION </v>
          </cell>
          <cell r="F95" t="str">
            <v>XDR</v>
          </cell>
          <cell r="G95">
            <v>9</v>
          </cell>
          <cell r="H95">
            <v>6926231.9699999997</v>
          </cell>
          <cell r="I95">
            <v>0.75</v>
          </cell>
          <cell r="J95">
            <v>25973.37</v>
          </cell>
          <cell r="K95">
            <v>0</v>
          </cell>
          <cell r="L95">
            <v>0</v>
          </cell>
          <cell r="M95">
            <v>0</v>
          </cell>
          <cell r="N95">
            <v>35337</v>
          </cell>
          <cell r="O95">
            <v>0</v>
          </cell>
          <cell r="P95">
            <v>6890894.9699999997</v>
          </cell>
          <cell r="Q95">
            <v>0</v>
          </cell>
          <cell r="V95">
            <v>35337</v>
          </cell>
          <cell r="W95">
            <v>25973.37</v>
          </cell>
        </row>
        <row r="96">
          <cell r="D96">
            <v>23700</v>
          </cell>
          <cell r="E96" t="str">
            <v xml:space="preserve">NATURAL RESOURCE MANAGEMENT   </v>
          </cell>
          <cell r="F96" t="str">
            <v>XDR</v>
          </cell>
          <cell r="G96">
            <v>9</v>
          </cell>
          <cell r="H96">
            <v>13672630.92</v>
          </cell>
          <cell r="I96">
            <v>0.75</v>
          </cell>
          <cell r="J96">
            <v>51272.366000000002</v>
          </cell>
          <cell r="K96">
            <v>1327369.08</v>
          </cell>
          <cell r="L96">
            <v>0</v>
          </cell>
          <cell r="M96">
            <v>0</v>
          </cell>
          <cell r="N96">
            <v>0</v>
          </cell>
          <cell r="O96">
            <v>0</v>
          </cell>
          <cell r="P96">
            <v>13672630.92</v>
          </cell>
          <cell r="Q96">
            <v>1327369.08</v>
          </cell>
          <cell r="V96">
            <v>0</v>
          </cell>
          <cell r="W96">
            <v>51272.365949999999</v>
          </cell>
        </row>
        <row r="97">
          <cell r="D97">
            <v>19980</v>
          </cell>
          <cell r="E97" t="str">
            <v xml:space="preserve">SECOND POWER                  </v>
          </cell>
          <cell r="F97" t="str">
            <v>XDR</v>
          </cell>
          <cell r="G97">
            <v>9</v>
          </cell>
          <cell r="H97">
            <v>23198124.969999999</v>
          </cell>
          <cell r="I97">
            <v>0.75</v>
          </cell>
          <cell r="J97">
            <v>86992.968999999997</v>
          </cell>
          <cell r="K97">
            <v>0</v>
          </cell>
          <cell r="L97">
            <v>0</v>
          </cell>
          <cell r="M97">
            <v>0</v>
          </cell>
          <cell r="N97">
            <v>236715</v>
          </cell>
          <cell r="O97">
            <v>0</v>
          </cell>
          <cell r="P97">
            <v>22961409.969999999</v>
          </cell>
          <cell r="Q97">
            <v>0</v>
          </cell>
          <cell r="V97">
            <v>236715</v>
          </cell>
          <cell r="W97">
            <v>86992.968999999997</v>
          </cell>
        </row>
        <row r="98">
          <cell r="D98">
            <v>20540</v>
          </cell>
          <cell r="E98" t="str">
            <v>EDUCATION SECTOR CONSOLIDATION</v>
          </cell>
          <cell r="F98" t="str">
            <v>XDR</v>
          </cell>
          <cell r="G98">
            <v>9</v>
          </cell>
          <cell r="H98">
            <v>18175734.170000002</v>
          </cell>
          <cell r="I98">
            <v>0.75</v>
          </cell>
          <cell r="J98">
            <v>68159.002999999997</v>
          </cell>
          <cell r="K98">
            <v>0</v>
          </cell>
          <cell r="L98">
            <v>0</v>
          </cell>
          <cell r="M98">
            <v>0</v>
          </cell>
          <cell r="N98">
            <v>185465</v>
          </cell>
          <cell r="O98">
            <v>0</v>
          </cell>
          <cell r="P98">
            <v>17990269.170000002</v>
          </cell>
          <cell r="Q98">
            <v>0</v>
          </cell>
          <cell r="V98">
            <v>185465</v>
          </cell>
          <cell r="W98">
            <v>68159.002999999997</v>
          </cell>
        </row>
        <row r="99">
          <cell r="D99" t="str">
            <v>N0210</v>
          </cell>
          <cell r="E99" t="str">
            <v>PILOT PRIVATE IRRIGATION PROMO</v>
          </cell>
          <cell r="F99" t="str">
            <v>XDR</v>
          </cell>
          <cell r="G99">
            <v>9</v>
          </cell>
          <cell r="H99">
            <v>678299.1</v>
          </cell>
          <cell r="I99">
            <v>0.75</v>
          </cell>
          <cell r="J99">
            <v>2543.6219999999998</v>
          </cell>
          <cell r="K99">
            <v>2321700.9</v>
          </cell>
          <cell r="L99">
            <v>0</v>
          </cell>
          <cell r="M99">
            <v>0</v>
          </cell>
          <cell r="N99">
            <v>0</v>
          </cell>
          <cell r="O99">
            <v>0</v>
          </cell>
          <cell r="P99">
            <v>678299.1</v>
          </cell>
          <cell r="Q99">
            <v>2321700.9</v>
          </cell>
          <cell r="V99">
            <v>0</v>
          </cell>
          <cell r="W99">
            <v>2543.6216250000002</v>
          </cell>
        </row>
        <row r="100">
          <cell r="D100">
            <v>28500</v>
          </cell>
          <cell r="E100" t="str">
            <v xml:space="preserve">SELINGUE POWER REHABILITATION </v>
          </cell>
          <cell r="F100" t="str">
            <v>XDR</v>
          </cell>
          <cell r="G100">
            <v>9</v>
          </cell>
          <cell r="H100">
            <v>12391609.359999999</v>
          </cell>
          <cell r="I100">
            <v>0.75</v>
          </cell>
          <cell r="J100">
            <v>46468.535000000003</v>
          </cell>
          <cell r="K100">
            <v>6108390.6399999997</v>
          </cell>
          <cell r="L100">
            <v>0</v>
          </cell>
          <cell r="M100">
            <v>0</v>
          </cell>
          <cell r="N100">
            <v>0</v>
          </cell>
          <cell r="O100">
            <v>0</v>
          </cell>
          <cell r="P100">
            <v>12391609.359999999</v>
          </cell>
          <cell r="Q100">
            <v>6108390.6399999997</v>
          </cell>
          <cell r="V100">
            <v>0</v>
          </cell>
          <cell r="W100">
            <v>46468.535099999994</v>
          </cell>
        </row>
        <row r="101">
          <cell r="D101">
            <v>29700</v>
          </cell>
          <cell r="E101" t="str">
            <v xml:space="preserve">REGIONAL HYDROPOWER DEV       </v>
          </cell>
          <cell r="F101" t="str">
            <v>XDR</v>
          </cell>
          <cell r="G101">
            <v>9</v>
          </cell>
          <cell r="H101">
            <v>4109800.04</v>
          </cell>
          <cell r="I101">
            <v>0.75</v>
          </cell>
          <cell r="J101">
            <v>15411.75</v>
          </cell>
          <cell r="K101">
            <v>8490199.9600000009</v>
          </cell>
          <cell r="L101">
            <v>0</v>
          </cell>
          <cell r="M101">
            <v>0</v>
          </cell>
          <cell r="N101">
            <v>0</v>
          </cell>
          <cell r="O101">
            <v>0</v>
          </cell>
          <cell r="P101">
            <v>4109800.04</v>
          </cell>
          <cell r="Q101">
            <v>8490199.9600000009</v>
          </cell>
          <cell r="V101">
            <v>0</v>
          </cell>
          <cell r="W101">
            <v>15411.750149999996</v>
          </cell>
        </row>
        <row r="102">
          <cell r="D102" t="str">
            <v>N0040</v>
          </cell>
          <cell r="E102" t="str">
            <v xml:space="preserve">URBAN DEV. &amp; DECENTRALIZATION </v>
          </cell>
          <cell r="F102" t="str">
            <v>XDR</v>
          </cell>
          <cell r="G102">
            <v>9</v>
          </cell>
          <cell r="H102">
            <v>6033277.75</v>
          </cell>
          <cell r="I102">
            <v>0.75</v>
          </cell>
          <cell r="J102">
            <v>22624.792000000001</v>
          </cell>
          <cell r="K102">
            <v>49466722.25</v>
          </cell>
          <cell r="L102">
            <v>0</v>
          </cell>
          <cell r="M102">
            <v>0</v>
          </cell>
          <cell r="N102">
            <v>0</v>
          </cell>
          <cell r="O102">
            <v>0</v>
          </cell>
          <cell r="P102">
            <v>6033277.75</v>
          </cell>
          <cell r="Q102">
            <v>49466722.25</v>
          </cell>
          <cell r="V102">
            <v>0</v>
          </cell>
          <cell r="W102">
            <v>22624.791562499999</v>
          </cell>
        </row>
      </sheetData>
      <sheetData sheetId="6" refreshError="1"/>
      <sheetData sheetId="7" refreshError="1"/>
      <sheetData sheetId="8" refreshError="1"/>
      <sheetData sheetId="9" refreshError="1"/>
    </sheetDataSet>
  </externalBook>
</externalLink>
</file>

<file path=xl/externalLinks/externalLink16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ents"/>
      <sheetName val="Notes"/>
      <sheetName val="Adj. SR final"/>
      <sheetName val="SR final"/>
      <sheetName val="Arrears"/>
      <sheetName val="SR table unadj."/>
      <sheetName val="ProgSumm"/>
      <sheetName val="Prog. FMI"/>
      <sheetName val="SR tab adj."/>
      <sheetName val="Adj. stocks"/>
      <sheetName val="Input Prog.CBE"/>
      <sheetName val="Paris Club"/>
      <sheetName val="SMP Monit."/>
      <sheetName val="Assump"/>
      <sheetName val="Quasi-fiscal"/>
      <sheetName val="PSBR"/>
      <sheetName val="Input PSBR;Q-F"/>
      <sheetName val="Sheet1"/>
      <sheetName val="Input Cable"/>
      <sheetName val="Input BCE"/>
      <sheetName val="Input BNF"/>
      <sheetName val="Input BP"/>
      <sheetName val="Input SB"/>
      <sheetName val="Report1"/>
      <sheetName val="BCE Table"/>
      <sheetName val="BP+BNF obs."/>
      <sheetName val="BCE (Prog.)"/>
      <sheetName val="cartera"/>
      <sheetName val="RED 33"/>
      <sheetName val="RED 34"/>
      <sheetName val="RED 36"/>
      <sheetName val="RED 37"/>
      <sheetName val="RED 39"/>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Set>
  </externalBook>
</externalLink>
</file>

<file path=xl/externalLinks/externalLink16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ents"/>
      <sheetName val="Multipliers"/>
      <sheetName val="SR"/>
      <sheetName val="Program"/>
      <sheetName val="Resultado BC"/>
      <sheetName val="IMFprogram"/>
      <sheetName val="SR-Dollarization"/>
      <sheetName val="$-SR-Summary"/>
      <sheetName val="US$-Program"/>
      <sheetName val="Quasi-fiscal-$"/>
      <sheetName val="10-R"/>
      <sheetName val="10-R-New"/>
      <sheetName val="Sheet1"/>
      <sheetName val="FDIR"/>
      <sheetName val="$-Cable"/>
      <sheetName val="$-Cable-New"/>
      <sheetName val="MB&amp;Liabilities"/>
      <sheetName val="BCE-1-2-3"/>
      <sheetName val="BCE-4"/>
      <sheetName val="CableFMI"/>
      <sheetName val="BCE"/>
      <sheetName val="BCOS"/>
      <sheetName val="BNF"/>
      <sheetName val="Banking System"/>
      <sheetName val="Banks'loans"/>
      <sheetName val="STA 33"/>
      <sheetName val="STA 34"/>
      <sheetName val="STA 35"/>
      <sheetName val="STA 36"/>
      <sheetName val="STA 37"/>
      <sheetName val="STA 38"/>
      <sheetName val="STA 39"/>
      <sheetName val="To-Macroflows"/>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Set>
  </externalBook>
</externalLink>
</file>

<file path=xl/externalLinks/externalLink16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Quarterly Raw Data"/>
      <sheetName val="Quarterly MacroFlow"/>
      <sheetName val="2003"/>
      <sheetName val="RED47"/>
      <sheetName val="Chart9"/>
      <sheetName val="Chart2"/>
      <sheetName val="Chart3"/>
      <sheetName val="Chart1"/>
      <sheetName val="BOP-RED40"/>
      <sheetName val="RED41"/>
      <sheetName val="RED42"/>
      <sheetName val="RED43"/>
      <sheetName val="RED44"/>
      <sheetName val="RED45"/>
      <sheetName val="RED46"/>
      <sheetName val="RED48"/>
      <sheetName val="RED49"/>
      <sheetName val="RED51"/>
      <sheetName val="RED50"/>
      <sheetName val="Chart4"/>
      <sheetName val="Chart5"/>
      <sheetName val="Chart6"/>
      <sheetName val="Chart7"/>
      <sheetName val="Chart8"/>
      <sheetName val="Sheet1"/>
      <sheetName val="#REF"/>
      <sheetName val="Table3"/>
      <sheetName val="IMATA"/>
      <sheetName val="Dsrv"/>
      <sheetName val="Dboj"/>
      <sheetName val="Dgg"/>
      <sheetName val="Dgov"/>
      <sheetName val="Summary Table"/>
      <sheetName val="Table"/>
      <sheetName val="B"/>
      <sheetName val="perfcrit 2"/>
      <sheetName val="S&amp;I DANE"/>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Set>
  </externalBook>
</externalLink>
</file>

<file path=xl/externalLinks/externalLink16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uthNot Ann"/>
      <sheetName val="AuthNot"/>
      <sheetName val="AuthNot Percent Change"/>
      <sheetName val="ANS -Curr to Year ago % Change"/>
      <sheetName val="Authnot Prelim"/>
      <sheetName val="Authnot First"/>
      <sheetName val="Authnot Second"/>
      <sheetName val="StartsAnn Percent Change"/>
      <sheetName val="StartsUA Prelim"/>
      <sheetName val="StartsUA First"/>
      <sheetName val="StartsUA Second"/>
      <sheetName val="StartsSA Percent Change"/>
      <sheetName val="ST -Curr to Year ago % Change "/>
      <sheetName val="StartsSA  Prelim"/>
      <sheetName val="StartsSA First"/>
      <sheetName val="StartsSA Second"/>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Set>
  </externalBook>
</externalLink>
</file>

<file path=xl/externalLinks/externalLink17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euda Púb. Ext.Global 1961-2004"/>
      <sheetName val="Evolución Deuda Ene-dic 2003"/>
      <sheetName val="Evolución Deuda Ene-jun 2004"/>
      <sheetName val="Estim. Serv.04-09 por acreedor "/>
      <sheetName val="Est.Serv.04-09 deudor- acreedor"/>
      <sheetName val="Estim. Servicio 2004 por mes"/>
      <sheetName val="Estim. Servicio 2005 por mes"/>
    </sheetNames>
    <sheetDataSet>
      <sheetData sheetId="0"/>
      <sheetData sheetId="1"/>
      <sheetData sheetId="2"/>
      <sheetData sheetId="3"/>
      <sheetData sheetId="4"/>
      <sheetData sheetId="5"/>
      <sheetData sheetId="6"/>
    </sheetDataSet>
  </externalBook>
</externalLink>
</file>

<file path=xl/externalLinks/externalLink17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TP 1"/>
      <sheetName val="MYL 1"/>
      <sheetName val="CP 1"/>
      <sheetName val="TP 2"/>
      <sheetName val="MYL 2"/>
      <sheetName val="CP 2"/>
      <sheetName val="TP3"/>
      <sheetName val="CP 4"/>
      <sheetName val="MYL 4"/>
      <sheetName val="TP 4"/>
      <sheetName val="CP 5"/>
      <sheetName val="MYL 5"/>
      <sheetName val="TP5"/>
      <sheetName val="CP 6"/>
      <sheetName val="MYL 6"/>
      <sheetName val="TP 6"/>
      <sheetName val="CP 7"/>
      <sheetName val="MYL 7"/>
      <sheetName val="TP 7"/>
      <sheetName val="CP 8"/>
      <sheetName val="MYL 8"/>
      <sheetName val="TP 8"/>
      <sheetName val="CP 9"/>
      <sheetName val="MYL 9"/>
      <sheetName val="TP 9"/>
      <sheetName val="CP 10"/>
      <sheetName val="MYL 10"/>
      <sheetName val="TP 10"/>
      <sheetName val="MYL 1-9"/>
      <sheetName val="CP 1-9"/>
      <sheetName val="TP 1-9"/>
      <sheetName val="TP1 10C"/>
      <sheetName val="MYL 10C"/>
      <sheetName val="CP 10C"/>
      <sheetName val="TP1 11"/>
      <sheetName val="MYL 11"/>
      <sheetName val="CP 11"/>
      <sheetName val="TP 12"/>
      <sheetName val="TP1 12"/>
      <sheetName val="MYL 12"/>
      <sheetName val="CP 12"/>
      <sheetName val="TP1-2003"/>
      <sheetName val="MYL-2003"/>
      <sheetName val="CP-2003"/>
      <sheetName val="TP-2003"/>
      <sheetName val="BOP-2003"/>
      <sheetName val="TP Ene-Dic 03-040504"/>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Set>
  </externalBook>
</externalLink>
</file>

<file path=xl/externalLinks/externalLink17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Weights"/>
      <sheetName val="PCPIq"/>
      <sheetName val="PCPIm"/>
      <sheetName val="ControlSheet"/>
      <sheetName val="EDNA"/>
      <sheetName val="EERProfile"/>
      <sheetName val="Table1m"/>
      <sheetName val="Sheet1"/>
      <sheetName val="Sheet2"/>
      <sheetName val="Resultado BC"/>
      <sheetName val="Input PSBR;Q-F"/>
      <sheetName val="CP 10C"/>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Set>
  </externalBook>
</externalLink>
</file>

<file path=xl/externalLinks/externalLink17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OVERVIEW"/>
      <sheetName val="BOP Summary"/>
      <sheetName val="BOP Details"/>
      <sheetName val="Exports"/>
      <sheetName val="Imports"/>
      <sheetName val="Services"/>
      <sheetName val="Capital"/>
      <sheetName val="TOT"/>
      <sheetName val="Debt Service"/>
      <sheetName val="GDP"/>
      <sheetName val="Inputs (Misc.)"/>
      <sheetName val="Outlink Real"/>
      <sheetName val="RED-43"/>
      <sheetName val="RED-44"/>
      <sheetName val="RED-45"/>
      <sheetName val="RED-46"/>
      <sheetName val="RED-47"/>
      <sheetName val="RED-48"/>
      <sheetName val="RED-49"/>
      <sheetName val="RED-50"/>
      <sheetName val="RED-51"/>
      <sheetName val="RED-52"/>
      <sheetName val="RED-53"/>
      <sheetName val="RED-54"/>
      <sheetName val="RED-55"/>
      <sheetName val="RED-56"/>
    </sheetNames>
    <sheetDataSet>
      <sheetData sheetId="0" refreshError="1"/>
      <sheetData sheetId="1" refreshError="1">
        <row r="1">
          <cell r="AU1" t="str">
            <v>ALTERNATIVE</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Set>
  </externalBook>
</externalLink>
</file>

<file path=xl/externalLinks/externalLink17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MATA"/>
      <sheetName val="IMAE TC Y ACELERACION"/>
      <sheetName val="ACELERACION"/>
      <sheetName val="DATOS"/>
      <sheetName val="LIB-NEG"/>
    </sheetNames>
    <sheetDataSet>
      <sheetData sheetId="0" refreshError="1"/>
      <sheetData sheetId="1" refreshError="1"/>
      <sheetData sheetId="2" refreshError="1"/>
      <sheetData sheetId="3" refreshError="1"/>
      <sheetData sheetId="4" refreshError="1"/>
    </sheetDataSet>
  </externalBook>
</externalLink>
</file>

<file path=xl/externalLinks/externalLink17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ent"/>
      <sheetName val="CPI"/>
      <sheetName val="Output_CPI"/>
      <sheetName val="NAsect"/>
      <sheetName val="NA"/>
      <sheetName val="Diff"/>
      <sheetName val="WEOout"/>
    </sheetNames>
    <sheetDataSet>
      <sheetData sheetId="0" refreshError="1"/>
      <sheetData sheetId="1" refreshError="1"/>
      <sheetData sheetId="2" refreshError="1"/>
      <sheetData sheetId="3" refreshError="1"/>
      <sheetData sheetId="4" refreshError="1"/>
      <sheetData sheetId="5" refreshError="1"/>
      <sheetData sheetId="6" refreshError="1"/>
    </sheetDataSet>
  </externalBook>
</externalLink>
</file>

<file path=xl/externalLinks/externalLink17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ocum"/>
      <sheetName val="IN_Policy and Macro Asumptions"/>
      <sheetName val="IN_Public Sector Operations"/>
      <sheetName val="IN_Public Sector Cash Flow"/>
      <sheetName val="Amortization _end2001Debt"/>
      <sheetName val="Old Debt"/>
      <sheetName val="Assumptions_Newbase"/>
      <sheetName val="PSO_Newbase"/>
      <sheetName val="PSCF_Newbase"/>
      <sheetName val="Assumptions_Adverse"/>
      <sheetName val="PSO_Adverse"/>
      <sheetName val="PSCF_Adverse"/>
      <sheetName val="Assumptions_Adverse_RER"/>
      <sheetName val="PSO_Adverse_RER"/>
      <sheetName val="PSCF_Adverse_RER"/>
      <sheetName val="Assumptions_Adverse_growth"/>
      <sheetName val="PSO_Adverse_growth"/>
      <sheetName val="PSCF_Adverse_growth"/>
      <sheetName val="Assumptions_Adverse_PrimBal"/>
      <sheetName val="PSO_Adverse_PrimBal"/>
      <sheetName val="PSCF_Adverse_PrimBal"/>
      <sheetName val="Assumptions_Adverse_Interest"/>
      <sheetName val="PSO_Adverse_Interest"/>
      <sheetName val="PSCF_Adverse_Interest"/>
      <sheetName val="Assumptions_Adverse_recap"/>
      <sheetName val="PSO_Adverse_recap"/>
      <sheetName val="PSCF_Adverse_recap"/>
      <sheetName val="Assumptions_stab"/>
      <sheetName val="PSO_stab"/>
      <sheetName val="PSCF_stab"/>
      <sheetName val="Output_1"/>
      <sheetName val="Output_2"/>
      <sheetName val="Fig_Data"/>
      <sheetName val="Fig 1_Final"/>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Set>
  </externalBook>
</externalLink>
</file>

<file path=xl/externalLinks/externalLink17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hart9"/>
      <sheetName val="Chart2"/>
      <sheetName val="Chart3"/>
      <sheetName val="Chart1"/>
      <sheetName val="BOP-RED40"/>
      <sheetName val="RED41"/>
      <sheetName val="RED42"/>
      <sheetName val="RED43"/>
      <sheetName val="RED44"/>
      <sheetName val="RED45"/>
      <sheetName val="RED46"/>
      <sheetName val="RED47"/>
      <sheetName val="RED48"/>
      <sheetName val="RED49"/>
      <sheetName val="RED51"/>
      <sheetName val="RED50"/>
      <sheetName val="Chart4"/>
      <sheetName val="Chart5"/>
      <sheetName val="Chart6"/>
      <sheetName val="Chart7"/>
      <sheetName val="Chart8"/>
      <sheetName val="Sheet1"/>
      <sheetName val="#REF"/>
    </sheetNames>
    <sheetDataSet>
      <sheetData sheetId="0" refreshError="1"/>
      <sheetData sheetId="1" refreshError="1"/>
      <sheetData sheetId="2" refreshError="1"/>
      <sheetData sheetId="3" refreshError="1"/>
      <sheetData sheetId="4"/>
      <sheetData sheetId="5"/>
      <sheetData sheetId="6"/>
      <sheetData sheetId="7"/>
      <sheetData sheetId="8"/>
      <sheetData sheetId="9"/>
      <sheetData sheetId="10"/>
      <sheetData sheetId="11" refreshError="1"/>
      <sheetData sheetId="12"/>
      <sheetData sheetId="13"/>
      <sheetData sheetId="14"/>
      <sheetData sheetId="15"/>
      <sheetData sheetId="16" refreshError="1"/>
      <sheetData sheetId="17" refreshError="1"/>
      <sheetData sheetId="18" refreshError="1"/>
      <sheetData sheetId="19" refreshError="1"/>
      <sheetData sheetId="20" refreshError="1"/>
      <sheetData sheetId="21"/>
      <sheetData sheetId="22" refreshError="1"/>
    </sheetDataSet>
  </externalBook>
</externalLink>
</file>

<file path=xl/externalLinks/externalLink17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RED47"/>
      <sheetName val="Quarterly Raw Data"/>
      <sheetName val="Quarterly MacroFlow"/>
    </sheetNames>
    <sheetDataSet>
      <sheetData sheetId="0" refreshError="1"/>
      <sheetData sheetId="1" refreshError="1"/>
      <sheetData sheetId="2" refreshError="1"/>
    </sheetDataSet>
  </externalBook>
</externalLink>
</file>

<file path=xl/externalLinks/externalLink17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Unconditional delivery"/>
      <sheetName val="150dp"/>
      <sheetName val="#REF"/>
      <sheetName val="RED47"/>
      <sheetName val="Sheet1"/>
    </sheetNames>
    <sheetDataSet>
      <sheetData sheetId="0" refreshError="1"/>
      <sheetData sheetId="1" refreshError="1"/>
      <sheetData sheetId="2" refreshError="1"/>
      <sheetData sheetId="3" refreshError="1"/>
      <sheetData sheetId="4" refreshError="1"/>
    </sheetDataSet>
  </externalBook>
</externalLink>
</file>

<file path=xl/externalLinks/externalLink18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tfrprtables"/>
      <sheetName val="Basicinput"/>
      <sheetName val="Outputables"/>
      <sheetName val="Index"/>
      <sheetName val="Documentation"/>
      <sheetName val="Monthinput"/>
    </sheetNames>
    <sheetDataSet>
      <sheetData sheetId="0" refreshError="1"/>
      <sheetData sheetId="1" refreshError="1"/>
      <sheetData sheetId="2" refreshError="1"/>
      <sheetData sheetId="3" refreshError="1"/>
      <sheetData sheetId="4" refreshError="1"/>
      <sheetData sheetId="5" refreshError="1"/>
    </sheetDataSet>
  </externalBook>
</externalLink>
</file>

<file path=xl/externalLinks/externalLink18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P table1 (before)"/>
      <sheetName val="DP table1 (after)"/>
      <sheetName val="DP Table2"/>
      <sheetName val="DP Table 3"/>
      <sheetName val="DP Table 4"/>
      <sheetName val="Table 5"/>
      <sheetName val="Table 6"/>
      <sheetName val="Table 7"/>
      <sheetName val="Table 8"/>
      <sheetName val="Assist"/>
      <sheetName val="Prp-PostCologne"/>
      <sheetName val="Int-PostCologne"/>
      <sheetName val="Int-PostNaples"/>
      <sheetName val="Prp-PostNaples"/>
      <sheetName val="Table 16"/>
      <sheetName val="Table 17"/>
      <sheetName val="Table 18"/>
      <sheetName val="Table 20"/>
      <sheetName val="Table 19"/>
      <sheetName val="Table 21"/>
      <sheetName val="burdensh"/>
      <sheetName val="Delivery"/>
      <sheetName val="Table 9"/>
      <sheetName val="Table 10"/>
      <sheetName val="Table 11"/>
      <sheetName val="HIPC status"/>
      <sheetName val="Table 14e"/>
      <sheetName val="Table 15e"/>
      <sheetName val="SEI"/>
      <sheetName val="Figure_2 "/>
      <sheetName val="Figure_3"/>
      <sheetName val="Figure 4"/>
      <sheetName val="Figure 5"/>
      <sheetName val="Figure 1"/>
      <sheetName val="Figure 3"/>
      <sheetName val="Figure 2"/>
      <sheetName val="DS Before"/>
      <sheetName val="DS category Before"/>
      <sheetName val="DS After"/>
      <sheetName val="DS category After"/>
      <sheetName val="DC Before"/>
      <sheetName val="DC After"/>
      <sheetName val="Bilateral Assistance"/>
      <sheetName val="Table 14"/>
      <sheetName val="Table 15"/>
      <sheetName val="Assistance"/>
      <sheetName val="NEW-ALL"/>
      <sheetName val="NEW-IDA"/>
      <sheetName val="NEW-IMF"/>
      <sheetName val="NEW-OTHMULT1"/>
      <sheetName val="NEW-OTHMULT2"/>
      <sheetName val="NEW-BIL"/>
      <sheetName val="150dp"/>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3">
          <cell r="A3" t="str">
            <v>Table 7. Cameroon:  External Debt Indicators, 1998/99-2018/19 1/</v>
          </cell>
        </row>
        <row r="8">
          <cell r="F8" t="str">
            <v>1998/99</v>
          </cell>
          <cell r="G8" t="str">
            <v>1999/00</v>
          </cell>
          <cell r="H8" t="str">
            <v>2000/01</v>
          </cell>
          <cell r="I8" t="str">
            <v>2001/02</v>
          </cell>
          <cell r="J8" t="str">
            <v>2002/03</v>
          </cell>
          <cell r="K8" t="str">
            <v>2003/04</v>
          </cell>
        </row>
        <row r="10">
          <cell r="F10" t="str">
            <v>(in millions of U.S. dollars)</v>
          </cell>
        </row>
        <row r="12">
          <cell r="A12" t="str">
            <v>Nominal debt stock after rescheduling (Naples terms)</v>
          </cell>
          <cell r="F12">
            <v>6357.7184168219273</v>
          </cell>
          <cell r="G12">
            <v>6481.660887150676</v>
          </cell>
          <cell r="H12">
            <v>6719.9666640959704</v>
          </cell>
          <cell r="I12">
            <v>6968.8356917664223</v>
          </cell>
          <cell r="J12">
            <v>7262.095267667215</v>
          </cell>
          <cell r="K12">
            <v>7579.7397630717069</v>
          </cell>
        </row>
        <row r="13">
          <cell r="A13" t="str">
            <v xml:space="preserve">    Multilateral</v>
          </cell>
          <cell r="F13">
            <v>1645.555550082544</v>
          </cell>
          <cell r="G13">
            <v>1716.6089949511547</v>
          </cell>
          <cell r="H13">
            <v>1859.8331109392902</v>
          </cell>
          <cell r="I13">
            <v>1994.5494521689329</v>
          </cell>
          <cell r="J13">
            <v>2151.7692840083319</v>
          </cell>
          <cell r="K13">
            <v>2324.5529891649776</v>
          </cell>
        </row>
        <row r="14">
          <cell r="A14" t="str">
            <v xml:space="preserve">    Official bilateral</v>
          </cell>
          <cell r="F14">
            <v>4480.3356982688983</v>
          </cell>
          <cell r="G14">
            <v>4533.2247237290358</v>
          </cell>
          <cell r="H14">
            <v>4628.3063846861951</v>
          </cell>
          <cell r="I14">
            <v>4742.4590711270039</v>
          </cell>
          <cell r="J14">
            <v>4878.4988151883981</v>
          </cell>
          <cell r="K14">
            <v>5023.3596054362442</v>
          </cell>
        </row>
        <row r="15">
          <cell r="A15" t="str">
            <v xml:space="preserve">    Multilateral: less new loans</v>
          </cell>
          <cell r="F15">
            <v>1645.555550082544</v>
          </cell>
          <cell r="G15">
            <v>1518.8578752643425</v>
          </cell>
          <cell r="H15">
            <v>1407.3756504263397</v>
          </cell>
          <cell r="I15">
            <v>1315.8118329598121</v>
          </cell>
          <cell r="J15">
            <v>1236.5782451322964</v>
          </cell>
          <cell r="K15">
            <v>1150.0403332518172</v>
          </cell>
        </row>
        <row r="16">
          <cell r="A16" t="str">
            <v xml:space="preserve">    Official Bilateral: less new loans</v>
          </cell>
          <cell r="F16">
            <v>4480.3356982688983</v>
          </cell>
          <cell r="G16">
            <v>4380.4229139655436</v>
          </cell>
          <cell r="H16">
            <v>4284.3024756910881</v>
          </cell>
          <cell r="I16">
            <v>4185.1083203923763</v>
          </cell>
          <cell r="J16">
            <v>4090.723733510712</v>
          </cell>
          <cell r="K16">
            <v>3982.6798143944184</v>
          </cell>
        </row>
        <row r="17">
          <cell r="A17" t="str">
            <v xml:space="preserve">     Of which:  Paris Club</v>
          </cell>
          <cell r="F17">
            <v>4405.9385717547839</v>
          </cell>
          <cell r="G17">
            <v>4312.0997123221568</v>
          </cell>
          <cell r="H17">
            <v>4222.0531989184283</v>
          </cell>
          <cell r="I17">
            <v>4128.9329684904433</v>
          </cell>
          <cell r="J17">
            <v>4038.4666833235046</v>
          </cell>
          <cell r="K17">
            <v>3933.0349030168104</v>
          </cell>
        </row>
        <row r="18">
          <cell r="A18" t="str">
            <v xml:space="preserve">    Commercial</v>
          </cell>
          <cell r="F18">
            <v>231.82716847048474</v>
          </cell>
          <cell r="G18">
            <v>231.82716847048474</v>
          </cell>
          <cell r="H18">
            <v>231.82716847048474</v>
          </cell>
          <cell r="I18">
            <v>231.82716847048474</v>
          </cell>
          <cell r="J18">
            <v>231.82716847048474</v>
          </cell>
          <cell r="K18">
            <v>231.82716847048474</v>
          </cell>
        </row>
        <row r="19">
          <cell r="A19" t="str">
            <v xml:space="preserve">    New debt</v>
          </cell>
          <cell r="F19">
            <v>0</v>
          </cell>
          <cell r="G19">
            <v>350.55292945030408</v>
          </cell>
          <cell r="H19">
            <v>796.46136950805749</v>
          </cell>
          <cell r="I19">
            <v>1236.0883699437481</v>
          </cell>
          <cell r="J19">
            <v>1702.9661205537213</v>
          </cell>
          <cell r="K19">
            <v>2215.1924469549863</v>
          </cell>
        </row>
        <row r="20">
          <cell r="A20" t="str">
            <v xml:space="preserve">       Of which:  multilateral</v>
          </cell>
          <cell r="F20">
            <v>0</v>
          </cell>
          <cell r="G20">
            <v>197.75111968681219</v>
          </cell>
          <cell r="H20">
            <v>452.4574605129506</v>
          </cell>
          <cell r="I20">
            <v>678.73761920912079</v>
          </cell>
          <cell r="J20">
            <v>915.19103887603535</v>
          </cell>
          <cell r="K20">
            <v>1174.5126559131604</v>
          </cell>
        </row>
        <row r="21">
          <cell r="A21" t="str">
            <v>Nominal debt before rescheduling</v>
          </cell>
          <cell r="F21">
            <v>7678.9449600214793</v>
          </cell>
          <cell r="G21">
            <v>7511.1881442628537</v>
          </cell>
          <cell r="H21">
            <v>7501.243456479624</v>
          </cell>
          <cell r="I21">
            <v>7523.0022720488987</v>
          </cell>
          <cell r="J21">
            <v>7583.559408530059</v>
          </cell>
          <cell r="K21">
            <v>7615.0859920347757</v>
          </cell>
        </row>
        <row r="22">
          <cell r="A22" t="str">
            <v xml:space="preserve">    Multilateral</v>
          </cell>
        </row>
        <row r="23">
          <cell r="A23" t="str">
            <v xml:space="preserve">    Official Bilateral</v>
          </cell>
        </row>
        <row r="24">
          <cell r="A24" t="str">
            <v xml:space="preserve">     o/w Paris Club</v>
          </cell>
        </row>
        <row r="25">
          <cell r="A25" t="str">
            <v xml:space="preserve">    Commercial</v>
          </cell>
        </row>
        <row r="26">
          <cell r="A26" t="str">
            <v xml:space="preserve">    New debt</v>
          </cell>
          <cell r="F26">
            <v>0</v>
          </cell>
          <cell r="G26">
            <v>350.55292945030408</v>
          </cell>
          <cell r="H26">
            <v>796.46136950805749</v>
          </cell>
          <cell r="I26">
            <v>1236.0883699437481</v>
          </cell>
          <cell r="J26">
            <v>1702.9661205537213</v>
          </cell>
          <cell r="K26">
            <v>2215.1924469549863</v>
          </cell>
        </row>
        <row r="27">
          <cell r="A27" t="str">
            <v xml:space="preserve">     o/w Multilateral</v>
          </cell>
          <cell r="F27">
            <v>0</v>
          </cell>
          <cell r="G27">
            <v>197.75111968681219</v>
          </cell>
          <cell r="H27">
            <v>452.4574605129506</v>
          </cell>
          <cell r="I27">
            <v>678.73761920912079</v>
          </cell>
          <cell r="J27">
            <v>915.19103887603535</v>
          </cell>
          <cell r="K27">
            <v>1174.5126559131604</v>
          </cell>
        </row>
        <row r="30">
          <cell r="A30" t="str">
            <v>NPV of debt after rescheduling (Naples terms)</v>
          </cell>
          <cell r="F30">
            <v>4896.2639910299586</v>
          </cell>
          <cell r="G30">
            <v>4877.3383868914507</v>
          </cell>
          <cell r="H30">
            <v>4932.9750505073152</v>
          </cell>
          <cell r="I30">
            <v>5019.077812326429</v>
          </cell>
          <cell r="J30">
            <v>5147.4463366523569</v>
          </cell>
          <cell r="K30">
            <v>5288.938031729067</v>
          </cell>
        </row>
        <row r="31">
          <cell r="A31" t="str">
            <v xml:space="preserve">    Multilateral</v>
          </cell>
          <cell r="F31">
            <v>1196.1020713170217</v>
          </cell>
          <cell r="G31">
            <v>1165.3370073683307</v>
          </cell>
          <cell r="H31">
            <v>1176.4484278245664</v>
          </cell>
          <cell r="I31">
            <v>1202.7865713837959</v>
          </cell>
          <cell r="J31">
            <v>1251.4629346671461</v>
          </cell>
          <cell r="K31">
            <v>1307.2090605836815</v>
          </cell>
        </row>
        <row r="32">
          <cell r="A32" t="str">
            <v xml:space="preserve">    Official bilateral</v>
          </cell>
          <cell r="F32">
            <v>3498.1324648042523</v>
          </cell>
          <cell r="G32">
            <v>3509.0190304369112</v>
          </cell>
          <cell r="H32">
            <v>3552.5474319396576</v>
          </cell>
          <cell r="I32">
            <v>3611.2692342055561</v>
          </cell>
          <cell r="J32">
            <v>3689.8704845806274</v>
          </cell>
          <cell r="K32">
            <v>3774.4748302734342</v>
          </cell>
        </row>
        <row r="33">
          <cell r="A33" t="str">
            <v xml:space="preserve">     Of which:  Paris Club</v>
          </cell>
          <cell r="F33">
            <v>3451.7647491762755</v>
          </cell>
          <cell r="G33">
            <v>3374.9318470540557</v>
          </cell>
          <cell r="H33">
            <v>3305.1674487777955</v>
          </cell>
          <cell r="I33">
            <v>3234.0994797880358</v>
          </cell>
          <cell r="J33">
            <v>3166.7786828105354</v>
          </cell>
          <cell r="K33">
            <v>3086.3295429253312</v>
          </cell>
        </row>
        <row r="34">
          <cell r="A34" t="str">
            <v xml:space="preserve">    Commercial</v>
          </cell>
          <cell r="F34">
            <v>202.0294549086847</v>
          </cell>
          <cell r="G34">
            <v>202.98234908620924</v>
          </cell>
          <cell r="H34">
            <v>203.97919074309212</v>
          </cell>
          <cell r="I34">
            <v>205.02200673707631</v>
          </cell>
          <cell r="J34">
            <v>206.11291740458381</v>
          </cell>
          <cell r="K34">
            <v>207.25414087195188</v>
          </cell>
        </row>
        <row r="35">
          <cell r="A35" t="str">
            <v xml:space="preserve">NPV of debt before rescheduling </v>
          </cell>
          <cell r="F35">
            <v>7178.8086124098627</v>
          </cell>
          <cell r="G35">
            <v>6835.1496784557667</v>
          </cell>
          <cell r="H35">
            <v>6606.5785789946094</v>
          </cell>
          <cell r="I35">
            <v>6433.8238312225039</v>
          </cell>
          <cell r="J35">
            <v>6299.4095131619924</v>
          </cell>
          <cell r="K35">
            <v>6127.3943616715569</v>
          </cell>
        </row>
        <row r="36">
          <cell r="A36" t="str">
            <v>Existing debt</v>
          </cell>
          <cell r="F36">
            <v>7178.8086124098627</v>
          </cell>
          <cell r="G36">
            <v>6656.1808244336307</v>
          </cell>
          <cell r="H36">
            <v>6198.6327095156203</v>
          </cell>
          <cell r="I36">
            <v>5786.7572840713437</v>
          </cell>
          <cell r="J36">
            <v>5391.4146549848429</v>
          </cell>
          <cell r="K36">
            <v>4927.854451482588</v>
          </cell>
        </row>
        <row r="37">
          <cell r="A37" t="str">
            <v>New debt</v>
          </cell>
          <cell r="F37">
            <v>0</v>
          </cell>
          <cell r="G37">
            <v>178.96885402213582</v>
          </cell>
          <cell r="H37">
            <v>407.94586947898887</v>
          </cell>
          <cell r="I37">
            <v>647.06654715116042</v>
          </cell>
          <cell r="J37">
            <v>907.99485817714947</v>
          </cell>
          <cell r="K37">
            <v>1199.5399101889689</v>
          </cell>
        </row>
        <row r="39">
          <cell r="F39" t="str">
            <v>(in percent of exports of goods and services) 2/</v>
          </cell>
        </row>
        <row r="40">
          <cell r="A40" t="str">
            <v>NPV of debt after recheduling 3/</v>
          </cell>
          <cell r="F40">
            <v>214.09233228700097</v>
          </cell>
          <cell r="G40">
            <v>200.5093982667959</v>
          </cell>
          <cell r="H40">
            <v>190.24573638043285</v>
          </cell>
          <cell r="I40">
            <v>178.74211063371231</v>
          </cell>
          <cell r="J40">
            <v>176.44679554962556</v>
          </cell>
          <cell r="K40">
            <v>171.15228521710506</v>
          </cell>
        </row>
        <row r="41">
          <cell r="A41" t="str">
            <v>of which: multilateral</v>
          </cell>
          <cell r="F41">
            <v>52.300342173279503</v>
          </cell>
          <cell r="G41">
            <v>47.907486335877437</v>
          </cell>
          <cell r="H41">
            <v>45.371058068106322</v>
          </cell>
          <cell r="I41">
            <v>42.834285191401541</v>
          </cell>
          <cell r="J41">
            <v>42.898285893497331</v>
          </cell>
          <cell r="K41">
            <v>42.301841434557232</v>
          </cell>
        </row>
        <row r="42">
          <cell r="A42" t="str">
            <v>NPV of debt before recheduling 3/</v>
          </cell>
          <cell r="F42">
            <v>313.89808263780623</v>
          </cell>
          <cell r="G42">
            <v>273.63834657221537</v>
          </cell>
          <cell r="H42">
            <v>239.05724888115122</v>
          </cell>
          <cell r="I42">
            <v>206.08112672405207</v>
          </cell>
          <cell r="J42">
            <v>184.80966621791777</v>
          </cell>
          <cell r="K42">
            <v>159.46746691467638</v>
          </cell>
        </row>
        <row r="44">
          <cell r="A44" t="str">
            <v>Debt service</v>
          </cell>
          <cell r="F44">
            <v>0</v>
          </cell>
          <cell r="G44">
            <v>15.844175989279041</v>
          </cell>
          <cell r="H44">
            <v>14.402673888557688</v>
          </cell>
          <cell r="I44">
            <v>12.903545013174575</v>
          </cell>
          <cell r="J44">
            <v>11.279086675075279</v>
          </cell>
          <cell r="K44">
            <v>10.836387145750013</v>
          </cell>
        </row>
        <row r="45">
          <cell r="A45" t="str">
            <v>o/w multilateral</v>
          </cell>
          <cell r="F45">
            <v>0</v>
          </cell>
          <cell r="G45">
            <v>6.5853679907865557</v>
          </cell>
          <cell r="H45">
            <v>5.6890520286756203</v>
          </cell>
          <cell r="I45">
            <v>4.5987045527079138</v>
          </cell>
          <cell r="J45">
            <v>3.7731955922620837</v>
          </cell>
          <cell r="K45">
            <v>3.627021230078066</v>
          </cell>
        </row>
        <row r="47">
          <cell r="F47" t="str">
            <v>(in percent)</v>
          </cell>
        </row>
        <row r="48">
          <cell r="A48" t="str">
            <v>NPV of debt-to-revenue ratio (after resched.) 4/</v>
          </cell>
          <cell r="F48">
            <v>343.91371831196022</v>
          </cell>
          <cell r="G48">
            <v>287.44191808149083</v>
          </cell>
          <cell r="H48">
            <v>270.14282167708978</v>
          </cell>
          <cell r="I48">
            <v>264.18492837646733</v>
          </cell>
          <cell r="J48">
            <v>240.06578394437298</v>
          </cell>
          <cell r="K48">
            <v>220.32608312369445</v>
          </cell>
        </row>
        <row r="49">
          <cell r="A49" t="str">
            <v>NPV of debt-to-revenue ratio (before resched.) 4/</v>
          </cell>
          <cell r="F49">
            <v>504.23971572342731</v>
          </cell>
          <cell r="G49">
            <v>402.82391298291867</v>
          </cell>
          <cell r="H49">
            <v>361.79379799974424</v>
          </cell>
          <cell r="I49">
            <v>338.65171085093749</v>
          </cell>
          <cell r="J49">
            <v>293.79085943951418</v>
          </cell>
          <cell r="K49">
            <v>255.25441806319517</v>
          </cell>
        </row>
        <row r="50">
          <cell r="A50" t="str">
            <v>NPV of debt-to-GDP ratio (after rescheduling)</v>
          </cell>
          <cell r="F50">
            <v>53.299164479312523</v>
          </cell>
          <cell r="G50">
            <v>54.646540650844642</v>
          </cell>
          <cell r="H50">
            <v>51.588211333267473</v>
          </cell>
          <cell r="I50">
            <v>48.285871428669786</v>
          </cell>
          <cell r="J50">
            <v>45.169900529984119</v>
          </cell>
          <cell r="K50">
            <v>42.447296666404199</v>
          </cell>
        </row>
        <row r="51">
          <cell r="A51" t="str">
            <v>NPV of debt-to-GDP ratio (before rescheduling)</v>
          </cell>
          <cell r="F51">
            <v>78.146215502128442</v>
          </cell>
          <cell r="G51">
            <v>74.576998179864106</v>
          </cell>
          <cell r="H51">
            <v>64.824243163952318</v>
          </cell>
          <cell r="I51">
            <v>55.671306294825499</v>
          </cell>
          <cell r="J51">
            <v>47.310772712191806</v>
          </cell>
          <cell r="K51">
            <v>39.549357276655115</v>
          </cell>
        </row>
        <row r="52">
          <cell r="A52" t="str">
            <v>Grant element in total debt</v>
          </cell>
          <cell r="F52">
            <v>22.987089549689671</v>
          </cell>
          <cell r="G52">
            <v>24.751719168765121</v>
          </cell>
          <cell r="H52">
            <v>26.592269023243094</v>
          </cell>
          <cell r="I52">
            <v>27.978244367902143</v>
          </cell>
          <cell r="J52">
            <v>29.118991875937503</v>
          </cell>
          <cell r="K52">
            <v>30.222696331915849</v>
          </cell>
        </row>
        <row r="53">
          <cell r="A53" t="str">
            <v>Grant element in new borrowing</v>
          </cell>
          <cell r="F53">
            <v>0</v>
          </cell>
          <cell r="G53">
            <v>48.946695638009999</v>
          </cell>
          <cell r="H53">
            <v>48.780206410894635</v>
          </cell>
          <cell r="I53">
            <v>47.652080313593828</v>
          </cell>
          <cell r="J53">
            <v>46.681566519836935</v>
          </cell>
          <cell r="K53">
            <v>45.849404107626768</v>
          </cell>
        </row>
        <row r="55">
          <cell r="A55" t="str">
            <v>Sources: Cameroonian authorities; and staff estimates and projections.</v>
          </cell>
        </row>
        <row r="57">
          <cell r="A57" t="str">
            <v>1/ All debt indicators refer to public and publicly guaranteed (PPG) debt and are defined after rescheduling, unless otherwise indicated.</v>
          </cell>
        </row>
        <row r="58">
          <cell r="A58" t="str">
            <v>2/ As defined in IMF, Balance of Payments Manual, 5th edition, 1993.</v>
          </cell>
        </row>
        <row r="59">
          <cell r="A59" t="str">
            <v>3/ Based on a three-year average of exports on the previous year (e.g., export average over 1997-99 for NPV of debt-to-exports ratio in 1999).</v>
          </cell>
        </row>
        <row r="60">
          <cell r="A60" t="str">
            <v>4/ Revenues are defined as central government revenues, excluding grants.</v>
          </cell>
        </row>
      </sheetData>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Set>
  </externalBook>
</externalLink>
</file>

<file path=xl/externalLinks/externalLink18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
      <sheetName val="RED47"/>
    </sheetNames>
    <sheetDataSet>
      <sheetData sheetId="0" refreshError="1"/>
      <sheetData sheetId="1" refreshError="1"/>
    </sheetDataSet>
  </externalBook>
</externalLink>
</file>

<file path=xl/externalLinks/externalLink18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External Sustainability-Arg"/>
      <sheetName val="Instructions"/>
      <sheetName val="Input_external"/>
      <sheetName val="Input_DRBOP"/>
      <sheetName val="Input_DRBOP-AltSc"/>
      <sheetName val="NEWDEBT"/>
      <sheetName val="NEWDEBT-AltSC"/>
      <sheetName val="DS-Resch"/>
      <sheetName val="NEWDEBT-Resched"/>
      <sheetName val="Table-NoDR"/>
      <sheetName val="Tablita-NoDR"/>
      <sheetName val="Table_SR"/>
      <sheetName val="Table_GEF"/>
      <sheetName val="A1_historical"/>
      <sheetName val="A2_alternative"/>
      <sheetName val="A3_market"/>
      <sheetName val="B1_irate"/>
      <sheetName val="B2_GDP"/>
      <sheetName val="B3_deflator"/>
      <sheetName val="B4_CAB"/>
      <sheetName val="B5_Combined"/>
      <sheetName val="B6_Depreciation"/>
      <sheetName val="Data_chart"/>
      <sheetName val="Figure-NoDR"/>
      <sheetName val="ExtSust-Arg"/>
      <sheetName val="ControlShee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row r="2">
          <cell r="B2" t="str">
            <v xml:space="preserve">Table --. Dominican Republic: External Sustainability Framework–Gross External Financing Need, 1998–2008 </v>
          </cell>
        </row>
        <row r="7">
          <cell r="F7" t="str">
            <v xml:space="preserve">Actual </v>
          </cell>
          <cell r="O7" t="str">
            <v>Projections</v>
          </cell>
        </row>
        <row r="8">
          <cell r="C8">
            <v>1992</v>
          </cell>
          <cell r="D8">
            <v>1993</v>
          </cell>
          <cell r="E8">
            <v>1994</v>
          </cell>
          <cell r="F8">
            <v>1995</v>
          </cell>
          <cell r="G8">
            <v>1996</v>
          </cell>
          <cell r="H8">
            <v>1997</v>
          </cell>
          <cell r="I8">
            <v>1998</v>
          </cell>
          <cell r="J8">
            <v>1999</v>
          </cell>
          <cell r="K8">
            <v>2000</v>
          </cell>
          <cell r="L8">
            <v>2001</v>
          </cell>
          <cell r="M8">
            <v>2002</v>
          </cell>
          <cell r="O8">
            <v>2003</v>
          </cell>
          <cell r="P8">
            <v>2004</v>
          </cell>
          <cell r="Q8">
            <v>2005</v>
          </cell>
          <cell r="R8">
            <v>2006</v>
          </cell>
          <cell r="S8">
            <v>2007</v>
          </cell>
          <cell r="T8">
            <v>2008</v>
          </cell>
        </row>
        <row r="10">
          <cell r="C10" t="str">
            <v>I. Baseline Projections</v>
          </cell>
        </row>
        <row r="12">
          <cell r="B12" t="str">
            <v>Gross external financing need in billions of U.S. dollars 1/</v>
          </cell>
          <cell r="D12">
            <v>1.3226000368926654</v>
          </cell>
          <cell r="E12">
            <v>0.79154002538909851</v>
          </cell>
          <cell r="F12">
            <v>0.74086002908544546</v>
          </cell>
          <cell r="G12">
            <v>0.89662005479419549</v>
          </cell>
          <cell r="H12">
            <v>0.93553014646825938</v>
          </cell>
          <cell r="I12">
            <v>1.01997000496976</v>
          </cell>
          <cell r="J12">
            <v>0.29790000411850409</v>
          </cell>
          <cell r="K12">
            <v>0.62797999999999998</v>
          </cell>
          <cell r="L12">
            <v>0.72820999999999991</v>
          </cell>
          <cell r="M12">
            <v>1.4860199999999999</v>
          </cell>
          <cell r="O12">
            <v>1.7145885744587064</v>
          </cell>
          <cell r="P12">
            <v>0.70656081871591359</v>
          </cell>
          <cell r="Q12">
            <v>0.48136794161192786</v>
          </cell>
          <cell r="R12">
            <v>0.4146548958391848</v>
          </cell>
          <cell r="S12">
            <v>0.32059067253660034</v>
          </cell>
          <cell r="T12">
            <v>0.24485987745476812</v>
          </cell>
        </row>
        <row r="13">
          <cell r="B13" t="str">
            <v>in percent of GDP</v>
          </cell>
          <cell r="D13">
            <v>13.60440141586464</v>
          </cell>
          <cell r="E13">
            <v>7.3707149737348043</v>
          </cell>
          <cell r="F13">
            <v>6.1216905641696897</v>
          </cell>
          <cell r="G13">
            <v>6.6184905438639809</v>
          </cell>
          <cell r="H13">
            <v>6.172415767658026</v>
          </cell>
          <cell r="I13">
            <v>6.3629059320987045</v>
          </cell>
          <cell r="J13">
            <v>1.6942026715432144</v>
          </cell>
          <cell r="K13">
            <v>3.1576301426542392</v>
          </cell>
          <cell r="L13">
            <v>3.3614147009978375</v>
          </cell>
          <cell r="M13">
            <v>6.9819644283133879</v>
          </cell>
          <cell r="O13">
            <v>10.739626976356265</v>
          </cell>
          <cell r="P13">
            <v>4.4522407978310428</v>
          </cell>
          <cell r="Q13">
            <v>2.6711223971633733</v>
          </cell>
          <cell r="R13">
            <v>2.1158316086418645</v>
          </cell>
          <cell r="S13">
            <v>1.5461743395617482</v>
          </cell>
          <cell r="T13">
            <v>1.111073604992006</v>
          </cell>
        </row>
        <row r="15">
          <cell r="C15" t="str">
            <v>II. Stress Tests</v>
          </cell>
        </row>
        <row r="16">
          <cell r="B16" t="str">
            <v>Gross external financing need in billions of U.S. dollars 2/</v>
          </cell>
        </row>
        <row r="18">
          <cell r="B18" t="str">
            <v>A. Alternative Scenarios</v>
          </cell>
        </row>
        <row r="20">
          <cell r="B20" t="str">
            <v>A1. Key variables are at their historical averages in 2004-08</v>
          </cell>
          <cell r="O20">
            <v>1.7145885744587062</v>
          </cell>
          <cell r="P20">
            <v>0.79562212152302547</v>
          </cell>
          <cell r="Q20">
            <v>0.88982042739560963</v>
          </cell>
          <cell r="R20">
            <v>1.8678206264896613</v>
          </cell>
          <cell r="S20">
            <v>1.6389771642815378</v>
          </cell>
          <cell r="T20">
            <v>1.8139010658890218</v>
          </cell>
        </row>
        <row r="21">
          <cell r="B21" t="str">
            <v>A2. Country-specific shock in 2004, with reduction in GDP growth (relative to baseline) of one standard deviation</v>
          </cell>
          <cell r="O21">
            <v>1.7145885744587064</v>
          </cell>
          <cell r="P21">
            <v>0.90189758160687072</v>
          </cell>
          <cell r="Q21">
            <v>0.9043271460766299</v>
          </cell>
          <cell r="R21">
            <v>1.1000131922738257</v>
          </cell>
          <cell r="S21">
            <v>1.2332022203664887</v>
          </cell>
          <cell r="T21">
            <v>1.3925577879255036</v>
          </cell>
        </row>
        <row r="22">
          <cell r="B22" t="str">
            <v>A3. Selected variables are consistent with market forecast in 2004-08</v>
          </cell>
          <cell r="O22">
            <v>1.7145885744587062</v>
          </cell>
          <cell r="P22">
            <v>0.79736673070274844</v>
          </cell>
          <cell r="Q22">
            <v>1.6941243987509744</v>
          </cell>
          <cell r="R22">
            <v>3.0412025573028951</v>
          </cell>
          <cell r="S22">
            <v>2.9505886291156314</v>
          </cell>
          <cell r="T22">
            <v>3.3313378935167983</v>
          </cell>
        </row>
        <row r="24">
          <cell r="B24" t="str">
            <v>B. Bound Tests</v>
          </cell>
        </row>
        <row r="26">
          <cell r="B26" t="str">
            <v>B1. Nominal interest rate is at historical average plus two standard deviations in 2004 and 2005</v>
          </cell>
          <cell r="O26">
            <v>1.7145885744587062</v>
          </cell>
          <cell r="P26">
            <v>0.68028662115005578</v>
          </cell>
          <cell r="Q26">
            <v>0.5113087261906526</v>
          </cell>
          <cell r="R26">
            <v>0.42933218452709015</v>
          </cell>
          <cell r="S26">
            <v>0.38466285789691806</v>
          </cell>
          <cell r="T26">
            <v>0.25890296981770689</v>
          </cell>
        </row>
        <row r="27">
          <cell r="B27" t="str">
            <v>B2. Real GDP growth is at historical average minus two standard deviations in 2004 and 2005</v>
          </cell>
          <cell r="O27">
            <v>1.7145885744587062</v>
          </cell>
          <cell r="P27">
            <v>0.66505941862852358</v>
          </cell>
          <cell r="Q27">
            <v>0.47991100542533704</v>
          </cell>
          <cell r="R27">
            <v>0.41888941546829017</v>
          </cell>
          <cell r="S27">
            <v>0.37471638446618749</v>
          </cell>
          <cell r="T27">
            <v>0.24745729620745116</v>
          </cell>
        </row>
        <row r="28">
          <cell r="B28" t="str">
            <v>B3. Change in US dollar GDP deflator is at historical average minus two standard deviations in 2004 and 2005</v>
          </cell>
          <cell r="O28">
            <v>1.7145885744587062</v>
          </cell>
          <cell r="P28">
            <v>0.63613511637147957</v>
          </cell>
          <cell r="Q28">
            <v>0.46239906692511012</v>
          </cell>
          <cell r="R28">
            <v>0.52421623071926615</v>
          </cell>
          <cell r="S28">
            <v>0.44616500764019168</v>
          </cell>
          <cell r="T28">
            <v>0.35455816499969717</v>
          </cell>
        </row>
        <row r="29">
          <cell r="B29" t="str">
            <v xml:space="preserve">B4. Non-interest current account is at historical average minus two standard deviations in 2004 and 2005 </v>
          </cell>
          <cell r="O29">
            <v>1.7145885744587062</v>
          </cell>
          <cell r="P29">
            <v>2.6265543017703141</v>
          </cell>
          <cell r="Q29">
            <v>2.6316655724798901</v>
          </cell>
          <cell r="R29">
            <v>1.3389650682128198</v>
          </cell>
          <cell r="S29">
            <v>1.2458232439961676</v>
          </cell>
          <cell r="T29">
            <v>1.250878276883352</v>
          </cell>
        </row>
        <row r="30">
          <cell r="B30" t="str">
            <v>B5. Combination of 2-5 using one standard deviation shocks</v>
          </cell>
          <cell r="O30">
            <v>1.7145885744587062</v>
          </cell>
          <cell r="P30">
            <v>2.4318848725818056</v>
          </cell>
          <cell r="Q30">
            <v>2.1951229733469297</v>
          </cell>
          <cell r="R30">
            <v>1.1694739579918236</v>
          </cell>
          <cell r="S30">
            <v>1.0676086129616564</v>
          </cell>
          <cell r="T30">
            <v>1.0627802785778773</v>
          </cell>
        </row>
        <row r="31">
          <cell r="B31" t="str">
            <v>B6. One time 30 percent nominal depreciation in 2004</v>
          </cell>
          <cell r="O31">
            <v>1.7145885744587062</v>
          </cell>
          <cell r="P31">
            <v>0.61806862077550473</v>
          </cell>
          <cell r="Q31">
            <v>0.46538524265054421</v>
          </cell>
          <cell r="R31">
            <v>0.47540387583187826</v>
          </cell>
          <cell r="S31">
            <v>0.41117402479307236</v>
          </cell>
          <cell r="T31">
            <v>0.30448588406997645</v>
          </cell>
        </row>
        <row r="33">
          <cell r="B33" t="str">
            <v>Gross external financing need in percent of GDP 2/</v>
          </cell>
        </row>
        <row r="35">
          <cell r="B35" t="str">
            <v>A. Alternative Scenarios</v>
          </cell>
        </row>
        <row r="37">
          <cell r="B37" t="str">
            <v xml:space="preserve">A1. Key variables are at their historical averages in 2004-08 </v>
          </cell>
          <cell r="O37">
            <v>10.739626976356263</v>
          </cell>
          <cell r="P37">
            <v>4.5677799860451325</v>
          </cell>
          <cell r="Q37">
            <v>4.6824134096707954</v>
          </cell>
          <cell r="R37">
            <v>9.008896680241687</v>
          </cell>
          <cell r="S37">
            <v>7.2456674494786721</v>
          </cell>
          <cell r="T37">
            <v>7.3500136690662856</v>
          </cell>
        </row>
        <row r="38">
          <cell r="B38" t="str">
            <v xml:space="preserve">A2. Country-specific shock in 2004, with reduction in GDP growth (relative to baseline) of one standard deviation </v>
          </cell>
          <cell r="O38">
            <v>10.739626976356265</v>
          </cell>
          <cell r="P38">
            <v>5.8027688413537133</v>
          </cell>
          <cell r="Q38">
            <v>5.1237879344431612</v>
          </cell>
          <cell r="R38">
            <v>5.7311417563725584</v>
          </cell>
          <cell r="S38">
            <v>6.0728258977802918</v>
          </cell>
          <cell r="T38">
            <v>6.4518963641314571</v>
          </cell>
        </row>
        <row r="39">
          <cell r="B39" t="str">
            <v>A3. Selected variables are consistent with  market forecast in 2004-08</v>
          </cell>
          <cell r="O39">
            <v>10.739626976356263</v>
          </cell>
          <cell r="P39">
            <v>4.6641232662004333</v>
          </cell>
          <cell r="Q39">
            <v>8.9103385645483542</v>
          </cell>
          <cell r="R39">
            <v>12.896890730007135</v>
          </cell>
          <cell r="S39">
            <v>10.088790458603663</v>
          </cell>
          <cell r="T39">
            <v>9.184169423679041</v>
          </cell>
        </row>
        <row r="41">
          <cell r="B41" t="str">
            <v>B. Bound Tests</v>
          </cell>
        </row>
        <row r="43">
          <cell r="B43" t="str">
            <v>B1. Nominal interest rate is at historical average plus two standard deviations in 2004 and 2005</v>
          </cell>
          <cell r="O43">
            <v>10.739626976356263</v>
          </cell>
          <cell r="P43">
            <v>4.2866796016334101</v>
          </cell>
          <cell r="Q43">
            <v>2.8372645378490744</v>
          </cell>
          <cell r="R43">
            <v>2.1907244210664785</v>
          </cell>
          <cell r="S43">
            <v>1.855187599679156</v>
          </cell>
          <cell r="T43">
            <v>1.1747953932209017</v>
          </cell>
        </row>
        <row r="44">
          <cell r="B44" t="str">
            <v>B2. Real GDP growth is at historical average minus two standard deviations in 2004 and 2005</v>
          </cell>
          <cell r="O44">
            <v>10.739626976356263</v>
          </cell>
          <cell r="P44">
            <v>4.0805752440563063</v>
          </cell>
          <cell r="Q44">
            <v>2.6632592351587414</v>
          </cell>
          <cell r="R44">
            <v>2.1376165192736543</v>
          </cell>
          <cell r="S44">
            <v>1.8073670848643888</v>
          </cell>
          <cell r="T44">
            <v>1.122952982640864</v>
          </cell>
        </row>
        <row r="45">
          <cell r="B45" t="str">
            <v>B3. Change in US dollar GDP deflator is at historical average minus two standard deviations in 2004 and 2005</v>
          </cell>
          <cell r="O45">
            <v>10.739626976356263</v>
          </cell>
          <cell r="P45">
            <v>4.243083689129941</v>
          </cell>
          <cell r="Q45">
            <v>3.1137211773766853</v>
          </cell>
          <cell r="R45">
            <v>3.2460179179469346</v>
          </cell>
          <cell r="S45">
            <v>2.6112546767755567</v>
          </cell>
          <cell r="T45">
            <v>1.9523552282424073</v>
          </cell>
        </row>
        <row r="46">
          <cell r="B46" t="str">
            <v xml:space="preserve">B4. Non-interest current account is at historical average minus two standard deviations in 2004 and 2005 </v>
          </cell>
          <cell r="O46">
            <v>10.739626976356263</v>
          </cell>
          <cell r="P46">
            <v>16.55066614267248</v>
          </cell>
          <cell r="Q46">
            <v>14.603176166978503</v>
          </cell>
          <cell r="R46">
            <v>6.8322468699145018</v>
          </cell>
          <cell r="S46">
            <v>6.0084715386613041</v>
          </cell>
          <cell r="T46">
            <v>5.6759721149485163</v>
          </cell>
        </row>
        <row r="47">
          <cell r="B47" t="str">
            <v>B5. Combination of 2-5 using one standard deviation shocks</v>
          </cell>
          <cell r="O47">
            <v>10.739626976356263</v>
          </cell>
          <cell r="P47">
            <v>14.833970868205054</v>
          </cell>
          <cell r="Q47">
            <v>13.039423907307162</v>
          </cell>
          <cell r="R47">
            <v>6.388042291783294</v>
          </cell>
          <cell r="S47">
            <v>5.511915762154028</v>
          </cell>
          <cell r="T47">
            <v>5.1623995419834587</v>
          </cell>
        </row>
        <row r="48">
          <cell r="B48" t="str">
            <v>B6. One time 30 percent nominal depreciation in 2004</v>
          </cell>
          <cell r="O48">
            <v>10.739626976356263</v>
          </cell>
          <cell r="P48">
            <v>4.3597791092844833</v>
          </cell>
          <cell r="Q48">
            <v>2.8908657890697196</v>
          </cell>
          <cell r="R48">
            <v>2.7155369591203797</v>
          </cell>
          <cell r="S48">
            <v>2.2198925131198104</v>
          </cell>
          <cell r="T48">
            <v>1.5466464990826376</v>
          </cell>
        </row>
        <row r="51">
          <cell r="B51" t="str">
            <v>1/ Defined as non-interest current account deficit, plus interest and amortization on medium- and long-term debt, plus short-term debt at end of previous period, plus net private capital outflows.</v>
          </cell>
        </row>
        <row r="52">
          <cell r="B52" t="str">
            <v>2/ Gross external financing under the stress-test scenarios is derived by assuming the same ratio of short-term to total debt as in the baseline scenario and the same average maturity on medium- and long term</v>
          </cell>
        </row>
        <row r="53">
          <cell r="B53" t="str">
            <v>debt. Interest expenditures are derived by applying the respective interest rate to the previous period debt stock under each alternative scenario.</v>
          </cell>
        </row>
      </sheetData>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Set>
  </externalBook>
</externalLink>
</file>

<file path=xl/externalLinks/externalLink18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TOC"/>
      <sheetName val="BOP_MACRO"/>
      <sheetName val="Shared Data"/>
      <sheetName val="Real-IN-2810"/>
      <sheetName val="Real Summary"/>
      <sheetName val="Input_DRBOP"/>
      <sheetName val="ASSUM"/>
      <sheetName val="Assum-Rev2"/>
      <sheetName val="DatosTrim"/>
      <sheetName val="R1"/>
      <sheetName val="BoP Table"/>
      <sheetName val="BOPquart %"/>
      <sheetName val="BOPquart"/>
      <sheetName val="BOP"/>
      <sheetName val="Fisc-OUT"/>
      <sheetName val="Financing Gap"/>
      <sheetName val="PossAddFin"/>
      <sheetName val="Annual cash flow"/>
      <sheetName val="BoP Table (mln)"/>
      <sheetName val="BoP Table (mln)_GDP"/>
      <sheetName val="GEFR Table"/>
      <sheetName val="GEFRTab(mln)"/>
      <sheetName val="BoP Table (mln)-PC"/>
      <sheetName val="BoP Table (mln)-MT"/>
      <sheetName val="BoP Table (mln)-MT_GDP"/>
      <sheetName val="GDPOldNew"/>
      <sheetName val="BoP Table (mln)-Cond"/>
      <sheetName val="BOP PC"/>
      <sheetName val="DIS"/>
      <sheetName val="DBT"/>
      <sheetName val="DBT-In"/>
      <sheetName val="for SR"/>
      <sheetName val="Debt-SR"/>
      <sheetName val="WEO-In"/>
      <sheetName val="TIM"/>
      <sheetName val="Export por actividad"/>
      <sheetName val="EXP"/>
      <sheetName val="IMP"/>
      <sheetName val="OIL"/>
      <sheetName val="SRV"/>
      <sheetName val="GEFR Text"/>
      <sheetName val="Chge in Debt to GDP ratio"/>
      <sheetName val="INC"/>
      <sheetName val="TRF"/>
      <sheetName val="KAF"/>
      <sheetName val="EXF"/>
      <sheetName val="PRI"/>
      <sheetName val="IMF"/>
      <sheetName val="GIR"/>
      <sheetName val="MDB-Q"/>
      <sheetName val="MDB-M"/>
      <sheetName val="IFI"/>
      <sheetName val="Pub Ext Debt"/>
      <sheetName val="Ext Debt Sce (Y)"/>
      <sheetName val="Ext Debt Sce (Q)"/>
      <sheetName val="XandM"/>
      <sheetName val="X-Sur"/>
      <sheetName val="XMGrowth"/>
      <sheetName val="Trade bal"/>
      <sheetName val="Trade%Tab"/>
      <sheetName val="XMDefl"/>
      <sheetName val="RED29"/>
      <sheetName val="RED30"/>
      <sheetName val="RED31"/>
      <sheetName val="RED32"/>
      <sheetName val="RED33"/>
      <sheetName val="RED34"/>
      <sheetName val="RED35"/>
      <sheetName val="RED36"/>
      <sheetName val="RED37"/>
      <sheetName val="RED38"/>
      <sheetName val="Vuln-1"/>
      <sheetName val="Vuln-2"/>
      <sheetName val="Vuln-3"/>
      <sheetName val="Calc"/>
      <sheetName val="PC-CAPA"/>
      <sheetName val="PC-DS"/>
      <sheetName val="DS"/>
      <sheetName val="Q5"/>
      <sheetName val="Q6"/>
      <sheetName val="Q7"/>
      <sheetName val="FX-SRTablita"/>
      <sheetName val="FX-SRTablita-TS"/>
      <sheetName val="FX-SRTablita-Ann"/>
      <sheetName val="FX-SRTablita-Cond05"/>
      <sheetName val="BriefBOPTextTab"/>
      <sheetName val="FX-BriefTablita"/>
      <sheetName val="FX-BriefTablita-LOI"/>
      <sheetName val="Brecha"/>
      <sheetName val="BOPquart (%)"/>
      <sheetName val="BoP Table (mln)-Ann"/>
      <sheetName val="STK-Gr"/>
      <sheetName val="Real-IN-0501"/>
      <sheetName val="BoP Table (mln)-PC_GDP"/>
      <sheetName val="Sheet1"/>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 sheetId="78" refreshError="1"/>
      <sheetData sheetId="79"/>
      <sheetData sheetId="80"/>
      <sheetData sheetId="81"/>
      <sheetData sheetId="82"/>
      <sheetData sheetId="83"/>
      <sheetData sheetId="84"/>
      <sheetData sheetId="85"/>
      <sheetData sheetId="86"/>
      <sheetData sheetId="87"/>
      <sheetData sheetId="88"/>
      <sheetData sheetId="89"/>
      <sheetData sheetId="90"/>
      <sheetData sheetId="91"/>
      <sheetData sheetId="92"/>
      <sheetData sheetId="93"/>
      <sheetData sheetId="94"/>
    </sheetDataSet>
  </externalBook>
</externalLink>
</file>

<file path=xl/externalLinks/externalLink18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ACTOR"/>
      <sheetName val="PLURIANUAL 2017-2021"/>
      <sheetName val="ESTIM. PLURIANUAL 2017-2021"/>
      <sheetName val="DGII"/>
      <sheetName val="DGA"/>
      <sheetName val="TESORERIA"/>
      <sheetName val="panorama macro-junio-Sept. 2017"/>
      <sheetName val="BCC"/>
      <sheetName val="A"/>
    </sheetNames>
    <sheetDataSet>
      <sheetData sheetId="0"/>
      <sheetData sheetId="1"/>
      <sheetData sheetId="2">
        <row r="13">
          <cell r="C13">
            <v>41429773898.046921</v>
          </cell>
        </row>
      </sheetData>
      <sheetData sheetId="3"/>
      <sheetData sheetId="4"/>
      <sheetData sheetId="5"/>
      <sheetData sheetId="6"/>
      <sheetData sheetId="7" refreshError="1"/>
      <sheetData sheetId="8" refreshError="1"/>
    </sheetDataSet>
  </externalBook>
</externalLink>
</file>

<file path=xl/externalLinks/externalLink18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na2 (2)"/>
      <sheetName val="trim9701"/>
      <sheetName val="ana3"/>
      <sheetName val="ana2"/>
      <sheetName val="bop1"/>
    </sheetNames>
    <sheetDataSet>
      <sheetData sheetId="0" refreshError="1"/>
      <sheetData sheetId="1" refreshError="1"/>
      <sheetData sheetId="2" refreshError="1"/>
      <sheetData sheetId="3" refreshError="1"/>
      <sheetData sheetId="4" refreshError="1"/>
    </sheetDataSet>
  </externalBook>
</externalLink>
</file>

<file path=xl/externalLinks/externalLink18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na2 (2)"/>
      <sheetName val="tricomp00pub99rev"/>
      <sheetName val="ana3"/>
      <sheetName val="ana2"/>
      <sheetName val="bop1datos rev"/>
    </sheetNames>
    <sheetDataSet>
      <sheetData sheetId="0" refreshError="1"/>
      <sheetData sheetId="1" refreshError="1"/>
      <sheetData sheetId="2" refreshError="1"/>
      <sheetData sheetId="3" refreshError="1"/>
      <sheetData sheetId="4" refreshError="1"/>
    </sheetDataSet>
  </externalBook>
</externalLink>
</file>

<file path=xl/externalLinks/externalLink18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X"/>
      <sheetName val="M"/>
      <sheetName val="CA"/>
      <sheetName val="CA-Income"/>
      <sheetName val="CK"/>
    </sheetNames>
    <sheetDataSet>
      <sheetData sheetId="0" refreshError="1"/>
      <sheetData sheetId="1" refreshError="1"/>
      <sheetData sheetId="2" refreshError="1"/>
      <sheetData sheetId="3" refreshError="1"/>
      <sheetData sheetId="4" refreshError="1"/>
    </sheetDataSet>
  </externalBook>
</externalLink>
</file>

<file path=xl/externalLinks/externalLink18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rolSheet"/>
      <sheetName val="Instructions"/>
      <sheetName val="SVI table"/>
    </sheetNames>
    <sheetDataSet>
      <sheetData sheetId="0" refreshError="1"/>
      <sheetData sheetId="1" refreshError="1"/>
      <sheetData sheetId="2">
        <row r="11">
          <cell r="L11" t="str">
            <v>Latest</v>
          </cell>
        </row>
        <row r="12">
          <cell r="F12">
            <v>2000</v>
          </cell>
          <cell r="G12">
            <v>2001</v>
          </cell>
          <cell r="H12">
            <v>2002</v>
          </cell>
          <cell r="I12">
            <v>2003</v>
          </cell>
          <cell r="J12" t="str">
            <v>2004 1/</v>
          </cell>
          <cell r="K12" t="str">
            <v>2005 1/</v>
          </cell>
          <cell r="L12" t="str">
            <v>observation</v>
          </cell>
        </row>
        <row r="14">
          <cell r="E14" t="str">
            <v>Key Economic and Market Indicators</v>
          </cell>
        </row>
        <row r="15">
          <cell r="E15" t="str">
            <v>Real GDP growth (in percent)</v>
          </cell>
          <cell r="F15">
            <v>7.3170553960779428</v>
          </cell>
          <cell r="G15">
            <v>3.98200123402912</v>
          </cell>
          <cell r="H15">
            <v>4.3013242636949167</v>
          </cell>
          <cell r="I15">
            <v>-0.4357056627860123</v>
          </cell>
          <cell r="J15">
            <v>2</v>
          </cell>
          <cell r="K15">
            <v>2.5</v>
          </cell>
          <cell r="L15" t="str">
            <v>Proj</v>
          </cell>
        </row>
        <row r="16">
          <cell r="E16" t="str">
            <v>CPI inflation (period average, in percent)</v>
          </cell>
          <cell r="F16">
            <v>7.7242123406023211</v>
          </cell>
          <cell r="G16">
            <v>8.8828290993785188</v>
          </cell>
          <cell r="H16">
            <v>5.2235241418550737</v>
          </cell>
          <cell r="I16">
            <v>27.44971273943937</v>
          </cell>
          <cell r="J16">
            <v>51.5</v>
          </cell>
          <cell r="K16">
            <v>7.7</v>
          </cell>
          <cell r="L16" t="str">
            <v>Proj</v>
          </cell>
        </row>
        <row r="17">
          <cell r="E17" t="str">
            <v>Short-term (ST) interest rate (in percent)</v>
          </cell>
          <cell r="F17">
            <v>13.7</v>
          </cell>
          <cell r="G17">
            <v>10.1</v>
          </cell>
          <cell r="H17">
            <v>16.8</v>
          </cell>
          <cell r="I17">
            <v>26.36</v>
          </cell>
          <cell r="J17">
            <v>23</v>
          </cell>
          <cell r="K17">
            <v>20</v>
          </cell>
          <cell r="L17">
            <v>38399</v>
          </cell>
        </row>
        <row r="18">
          <cell r="E18" t="str">
            <v>EMBI secondary market spread (bps, end of period)</v>
          </cell>
          <cell r="F18" t="str">
            <v>...</v>
          </cell>
          <cell r="G18">
            <v>423.61904761904759</v>
          </cell>
          <cell r="H18">
            <v>499</v>
          </cell>
          <cell r="I18">
            <v>1141</v>
          </cell>
          <cell r="J18">
            <v>824</v>
          </cell>
          <cell r="K18">
            <v>687</v>
          </cell>
          <cell r="L18">
            <v>38399</v>
          </cell>
        </row>
        <row r="19">
          <cell r="E19" t="str">
            <v>Exchange rate NC/US$ (end of period)</v>
          </cell>
          <cell r="F19">
            <v>16.335932542627692</v>
          </cell>
          <cell r="G19">
            <v>16.834567304432579</v>
          </cell>
          <cell r="H19">
            <v>18.295149808762005</v>
          </cell>
          <cell r="I19">
            <v>37.01</v>
          </cell>
          <cell r="J19">
            <v>30.83</v>
          </cell>
          <cell r="K19">
            <v>29.32</v>
          </cell>
          <cell r="L19">
            <v>38399</v>
          </cell>
        </row>
        <row r="22">
          <cell r="E22" t="str">
            <v>External Sector</v>
          </cell>
        </row>
        <row r="23">
          <cell r="E23" t="str">
            <v>Exchange rate regime</v>
          </cell>
          <cell r="H23" t="str">
            <v>[Describe regime]</v>
          </cell>
        </row>
        <row r="24">
          <cell r="E24" t="str">
            <v>Current account balance (percent of GDP)</v>
          </cell>
          <cell r="F24">
            <v>-5.1988627404725172</v>
          </cell>
          <cell r="G24">
            <v>-3.376045585435731</v>
          </cell>
          <cell r="H24">
            <v>-3.6948473296364832</v>
          </cell>
          <cell r="I24">
            <v>6.3314726567792929</v>
          </cell>
          <cell r="J24">
            <v>5.8124150047243006</v>
          </cell>
          <cell r="K24">
            <v>2.0113851431504339</v>
          </cell>
          <cell r="L24" t="str">
            <v>Proj</v>
          </cell>
        </row>
        <row r="25">
          <cell r="E25" t="str">
            <v>Net FDI inflows (percent of GDP)</v>
          </cell>
          <cell r="F25">
            <v>4.8284564380080521</v>
          </cell>
          <cell r="G25">
            <v>4.9180446990168258</v>
          </cell>
          <cell r="H25">
            <v>4.2453861109783411</v>
          </cell>
          <cell r="I25">
            <v>6.1831002588339681</v>
          </cell>
          <cell r="J25">
            <v>3.5510563450260966</v>
          </cell>
          <cell r="K25">
            <v>3.3539720837369846</v>
          </cell>
          <cell r="L25" t="str">
            <v>Proj</v>
          </cell>
        </row>
        <row r="26">
          <cell r="E26" t="str">
            <v>Exports (percentage change of  US$ value, GNFS)</v>
          </cell>
          <cell r="F26">
            <v>12.1</v>
          </cell>
          <cell r="G26">
            <v>-6.3</v>
          </cell>
          <cell r="H26">
            <v>-1.7</v>
          </cell>
          <cell r="I26">
            <v>8.3745158274342035</v>
          </cell>
          <cell r="J26">
            <v>4.3726053221140981</v>
          </cell>
          <cell r="K26">
            <v>-2.6378195050280051</v>
          </cell>
          <cell r="L26" t="str">
            <v>Proj</v>
          </cell>
        </row>
        <row r="27">
          <cell r="E27" t="str">
            <v xml:space="preserve">Real effective exchange rate ( 1995 = 100)  </v>
          </cell>
          <cell r="F27">
            <v>110.9</v>
          </cell>
          <cell r="G27">
            <v>117.9</v>
          </cell>
          <cell r="H27">
            <v>112.1</v>
          </cell>
          <cell r="I27">
            <v>83.23</v>
          </cell>
          <cell r="J27">
            <v>133.13024311389717</v>
          </cell>
          <cell r="K27">
            <v>110.04266533235207</v>
          </cell>
          <cell r="L27" t="str">
            <v>Proj</v>
          </cell>
        </row>
        <row r="28">
          <cell r="E28" t="str">
            <v>Gross international reserves (GIR) in US$ billion</v>
          </cell>
          <cell r="F28">
            <v>0.63713009920154795</v>
          </cell>
          <cell r="G28">
            <v>1.1553300992015501</v>
          </cell>
          <cell r="H28">
            <v>0.62983009920154798</v>
          </cell>
          <cell r="I28">
            <v>0.27943565825514399</v>
          </cell>
          <cell r="J28">
            <v>0.82483565825514404</v>
          </cell>
          <cell r="K28">
            <v>1.2568815145255701</v>
          </cell>
          <cell r="L28" t="str">
            <v>Proj</v>
          </cell>
        </row>
        <row r="29">
          <cell r="E29" t="str">
            <v xml:space="preserve">GIR in percent of  ST debt  at remaining maturity (RM) </v>
          </cell>
          <cell r="F29">
            <v>67.99172945474173</v>
          </cell>
          <cell r="G29">
            <v>99.688517024310869</v>
          </cell>
          <cell r="H29">
            <v>37.811410983676367</v>
          </cell>
          <cell r="I29">
            <v>22.549925507693519</v>
          </cell>
          <cell r="J29">
            <v>59.268648334226661</v>
          </cell>
          <cell r="K29">
            <v>63.865391343596976</v>
          </cell>
          <cell r="L29" t="str">
            <v>Proj</v>
          </cell>
        </row>
        <row r="30">
          <cell r="E30" t="str">
            <v>GIR in percent of ST debt at RM and banks' FX deposits.</v>
          </cell>
          <cell r="F30">
            <v>47.195</v>
          </cell>
          <cell r="G30">
            <v>45.15</v>
          </cell>
          <cell r="H30">
            <v>20.37</v>
          </cell>
          <cell r="I30">
            <v>9.83</v>
          </cell>
          <cell r="J30">
            <v>24.98</v>
          </cell>
          <cell r="K30">
            <v>32.25</v>
          </cell>
          <cell r="L30" t="str">
            <v>Proj</v>
          </cell>
        </row>
        <row r="31">
          <cell r="E31" t="str">
            <v xml:space="preserve">Net international reserves (NIR) in US$ billion </v>
          </cell>
          <cell r="F31">
            <v>0.44190000000000002</v>
          </cell>
          <cell r="G31">
            <v>0.96220000000000006</v>
          </cell>
          <cell r="H31">
            <v>0.376</v>
          </cell>
          <cell r="I31">
            <v>0.1237</v>
          </cell>
          <cell r="J31">
            <v>0.60219999999999996</v>
          </cell>
          <cell r="K31">
            <v>0.74504658445834704</v>
          </cell>
          <cell r="L31" t="str">
            <v>Proj</v>
          </cell>
        </row>
        <row r="32">
          <cell r="E32" t="str">
            <v xml:space="preserve">Total gross external debt (ED) in percent of GDP </v>
          </cell>
          <cell r="F32">
            <v>17.702757569616445</v>
          </cell>
          <cell r="G32">
            <v>19.036857295703161</v>
          </cell>
          <cell r="H32">
            <v>21.488396264400411</v>
          </cell>
          <cell r="I32">
            <v>36.584586257608528</v>
          </cell>
          <cell r="J32">
            <v>33.458827143592288</v>
          </cell>
          <cell r="K32">
            <v>30.282217209857837</v>
          </cell>
          <cell r="L32" t="str">
            <v>Proj</v>
          </cell>
        </row>
        <row r="33">
          <cell r="E33" t="str">
            <v xml:space="preserve">o/w  ST external debt (original maturity, in percent of total ED) </v>
          </cell>
          <cell r="F33" t="str">
            <v>...</v>
          </cell>
          <cell r="G33" t="str">
            <v>...</v>
          </cell>
          <cell r="H33">
            <v>5.6177763588750214</v>
          </cell>
          <cell r="I33">
            <v>4.0238489920325122</v>
          </cell>
          <cell r="J33">
            <v>5.575190672798489</v>
          </cell>
          <cell r="K33">
            <v>1.5523429947692486</v>
          </cell>
          <cell r="L33" t="str">
            <v>Proj</v>
          </cell>
        </row>
        <row r="34">
          <cell r="E34" t="str">
            <v xml:space="preserve">            ED of domestic private sector (in percent of total ED)</v>
          </cell>
          <cell r="F34">
            <v>18.946796959826276</v>
          </cell>
          <cell r="G34">
            <v>27.842949485276513</v>
          </cell>
          <cell r="H34">
            <v>26.555819682386289</v>
          </cell>
          <cell r="I34">
            <v>37.72926581466232</v>
          </cell>
          <cell r="J34">
            <v>34.512405534341504</v>
          </cell>
          <cell r="K34">
            <v>31.134157580502848</v>
          </cell>
          <cell r="L34" t="str">
            <v>Proj</v>
          </cell>
        </row>
        <row r="35">
          <cell r="E35" t="str">
            <v>ED to foreign official sector (in percent of total ED)</v>
          </cell>
          <cell r="F35">
            <v>81.053203040173727</v>
          </cell>
          <cell r="G35">
            <v>72.15705051472348</v>
          </cell>
          <cell r="H35">
            <v>67.826403958738695</v>
          </cell>
          <cell r="I35">
            <v>58.246885193305175</v>
          </cell>
          <cell r="J35">
            <v>59.912403792860012</v>
          </cell>
          <cell r="K35">
            <v>67.313499424727894</v>
          </cell>
          <cell r="L35" t="str">
            <v>Proj</v>
          </cell>
        </row>
        <row r="36">
          <cell r="E36" t="str">
            <v xml:space="preserve">Total gross external debt in percent of exports of GNFS </v>
          </cell>
          <cell r="F36">
            <v>41.377560827844903</v>
          </cell>
          <cell r="G36">
            <v>49.870417504700413</v>
          </cell>
          <cell r="H36">
            <v>56.289325740374217</v>
          </cell>
          <cell r="I36">
            <v>67.04819952046968</v>
          </cell>
          <cell r="J36">
            <v>66.192177694528382</v>
          </cell>
          <cell r="K36">
            <v>76.535934979293771</v>
          </cell>
          <cell r="L36" t="str">
            <v>Proj</v>
          </cell>
        </row>
        <row r="37">
          <cell r="E37" t="str">
            <v>Gross external financing requirement (in US$ billion) 2/</v>
          </cell>
          <cell r="F37" t="str">
            <v>...</v>
          </cell>
          <cell r="G37">
            <v>1.2645499999999983</v>
          </cell>
          <cell r="H37">
            <v>1.3722099999999999</v>
          </cell>
          <cell r="I37">
            <v>-4.4970000000000024E-2</v>
          </cell>
          <cell r="J37">
            <v>-0.37454467724004531</v>
          </cell>
          <cell r="K37">
            <v>0.3294569872007615</v>
          </cell>
          <cell r="L37" t="str">
            <v>Proj</v>
          </cell>
        </row>
        <row r="40">
          <cell r="E40" t="str">
            <v>Public Sector (PS) 3/</v>
          </cell>
        </row>
        <row r="41">
          <cell r="E41" t="str">
            <v xml:space="preserve">Overall balance (percent of GDP) </v>
          </cell>
          <cell r="F41">
            <v>-1.9924745553358059</v>
          </cell>
          <cell r="G41">
            <v>-2.119574760455706</v>
          </cell>
          <cell r="H41">
            <v>-2.6</v>
          </cell>
          <cell r="I41">
            <v>-7.4673505156427318</v>
          </cell>
          <cell r="J41">
            <v>-6.7105438104329949</v>
          </cell>
          <cell r="K41">
            <v>-3.9402237101714581</v>
          </cell>
          <cell r="L41" t="str">
            <v>Proj</v>
          </cell>
        </row>
        <row r="42">
          <cell r="E42" t="str">
            <v xml:space="preserve">Primary balance (percent of GDP) </v>
          </cell>
          <cell r="F42">
            <v>-0.8</v>
          </cell>
          <cell r="G42">
            <v>-1</v>
          </cell>
          <cell r="H42">
            <v>-1.4</v>
          </cell>
          <cell r="I42">
            <v>-3.3302531442192995</v>
          </cell>
          <cell r="J42">
            <v>-0.89149231444251709</v>
          </cell>
          <cell r="K42">
            <v>1.9195585401812931</v>
          </cell>
          <cell r="L42" t="str">
            <v>Proj</v>
          </cell>
        </row>
        <row r="43">
          <cell r="E43" t="str">
            <v>Debt-stabilizing primary balance (percent of GDP)  4/</v>
          </cell>
          <cell r="F43">
            <v>2.2511506627966198</v>
          </cell>
          <cell r="G43">
            <v>1.19937808064735</v>
          </cell>
          <cell r="H43">
            <v>0.58926222543195295</v>
          </cell>
          <cell r="I43">
            <v>2.7149999999999999</v>
          </cell>
          <cell r="J43">
            <v>2.7250000000000001</v>
          </cell>
          <cell r="K43">
            <v>2.7250000000000001</v>
          </cell>
          <cell r="L43" t="str">
            <v>Proj</v>
          </cell>
        </row>
        <row r="44">
          <cell r="E44" t="str">
            <v>Gross PS financing requirement (in percent of GDP) 5/</v>
          </cell>
          <cell r="F44" t="str">
            <v>...</v>
          </cell>
          <cell r="G44" t="str">
            <v>...</v>
          </cell>
          <cell r="H44">
            <v>4.3135072615706607</v>
          </cell>
          <cell r="I44">
            <v>10.944163130031018</v>
          </cell>
          <cell r="J44">
            <v>9.152119368726968</v>
          </cell>
          <cell r="K44">
            <v>7.0860006646121141</v>
          </cell>
          <cell r="L44" t="str">
            <v>Proj</v>
          </cell>
        </row>
        <row r="45">
          <cell r="E45" t="str">
            <v>Public sector gross debt (PSGD, in percent of GDP)</v>
          </cell>
          <cell r="F45">
            <v>24.531400487943202</v>
          </cell>
          <cell r="G45">
            <v>23.336857295703162</v>
          </cell>
          <cell r="H45">
            <v>26.788396264400411</v>
          </cell>
          <cell r="I45">
            <v>54.319233972668435</v>
          </cell>
          <cell r="J45">
            <v>52.084937745305197</v>
          </cell>
          <cell r="K45">
            <v>49.106891508367511</v>
          </cell>
          <cell r="L45" t="str">
            <v>Proj</v>
          </cell>
        </row>
        <row r="46">
          <cell r="E46" t="str">
            <v>o/w  Exposed to rollover risk (in percent of total PSGD) 6/</v>
          </cell>
          <cell r="F46">
            <v>5.4883931463821627</v>
          </cell>
          <cell r="G46">
            <v>3.8153079378276229</v>
          </cell>
          <cell r="H46">
            <v>6.4141070080418956</v>
          </cell>
          <cell r="I46">
            <v>21.905610047254555</v>
          </cell>
          <cell r="J46">
            <v>24.222709825046778</v>
          </cell>
          <cell r="K46">
            <v>28.031840231180734</v>
          </cell>
          <cell r="L46" t="str">
            <v>Proj</v>
          </cell>
        </row>
        <row r="47">
          <cell r="E47" t="str">
            <v xml:space="preserve">  Exposed to exchange rate risk (in percent of total PSGD) 7/</v>
          </cell>
          <cell r="F47">
            <v>72.163664599243219</v>
          </cell>
          <cell r="G47">
            <v>81.574211362248306</v>
          </cell>
          <cell r="H47">
            <v>80.215314318598203</v>
          </cell>
          <cell r="I47">
            <v>67.351071769562566</v>
          </cell>
          <cell r="J47">
            <v>64.238969252887671</v>
          </cell>
          <cell r="K47">
            <v>61.665921583934782</v>
          </cell>
          <cell r="L47" t="str">
            <v>Proj</v>
          </cell>
        </row>
        <row r="48">
          <cell r="E48" t="str">
            <v xml:space="preserve">  Exposed to interest rate risk (in percent of total PSGD) 8/</v>
          </cell>
          <cell r="L48" t="str">
            <v>Proj</v>
          </cell>
        </row>
        <row r="49">
          <cell r="E49" t="str">
            <v>Public sector net debt (in percent of GDP)</v>
          </cell>
          <cell r="F49">
            <v>24.531400487943202</v>
          </cell>
          <cell r="G49">
            <v>23.336857295703162</v>
          </cell>
          <cell r="H49">
            <v>26.788396264400411</v>
          </cell>
          <cell r="I49">
            <v>54.319233972668435</v>
          </cell>
          <cell r="J49">
            <v>52.084937745305197</v>
          </cell>
          <cell r="K49">
            <v>49.106891508367511</v>
          </cell>
          <cell r="L49" t="str">
            <v>Proj</v>
          </cell>
        </row>
        <row r="52">
          <cell r="E52" t="str">
            <v>Financial Sector (FS) 9/</v>
          </cell>
        </row>
        <row r="53">
          <cell r="E53" t="str">
            <v>Capital adequacy ratio (in percent)</v>
          </cell>
          <cell r="F53">
            <v>9.8000000000000007</v>
          </cell>
          <cell r="G53">
            <v>11.8</v>
          </cell>
          <cell r="H53">
            <v>12</v>
          </cell>
          <cell r="I53">
            <v>11.4</v>
          </cell>
          <cell r="J53">
            <v>10</v>
          </cell>
          <cell r="K53">
            <v>10</v>
          </cell>
          <cell r="L53">
            <v>38357</v>
          </cell>
        </row>
        <row r="54">
          <cell r="E54" t="str">
            <v xml:space="preserve">NPLs in percent of total loans </v>
          </cell>
          <cell r="F54">
            <v>2.6</v>
          </cell>
          <cell r="G54">
            <v>2.6</v>
          </cell>
          <cell r="H54">
            <v>4.9000000000000004</v>
          </cell>
          <cell r="I54">
            <v>8.9</v>
          </cell>
          <cell r="J54">
            <v>7.3</v>
          </cell>
          <cell r="K54">
            <v>7.7</v>
          </cell>
          <cell r="L54">
            <v>38357</v>
          </cell>
        </row>
        <row r="55">
          <cell r="E55" t="str">
            <v>Provisions in percent of NPLs</v>
          </cell>
          <cell r="F55">
            <v>131.30000000000001</v>
          </cell>
          <cell r="G55">
            <v>123.2</v>
          </cell>
          <cell r="H55">
            <v>70.900000000000006</v>
          </cell>
          <cell r="I55">
            <v>65</v>
          </cell>
          <cell r="J55">
            <v>110.8</v>
          </cell>
          <cell r="K55">
            <v>113.3</v>
          </cell>
          <cell r="L55">
            <v>38357</v>
          </cell>
        </row>
        <row r="56">
          <cell r="E56" t="str">
            <v>Return on average assets (in percent)</v>
          </cell>
          <cell r="F56">
            <v>2.1</v>
          </cell>
          <cell r="G56">
            <v>1.9</v>
          </cell>
          <cell r="H56">
            <v>2.2999999999999998</v>
          </cell>
          <cell r="I56">
            <v>-0.01</v>
          </cell>
          <cell r="J56">
            <v>2.7</v>
          </cell>
          <cell r="K56">
            <v>1.1000000000000001</v>
          </cell>
          <cell r="L56">
            <v>38357</v>
          </cell>
        </row>
        <row r="57">
          <cell r="E57" t="str">
            <v>Return on equity (in percent)</v>
          </cell>
          <cell r="F57">
            <v>17.2</v>
          </cell>
          <cell r="G57">
            <v>19</v>
          </cell>
          <cell r="H57">
            <v>21.2</v>
          </cell>
          <cell r="I57">
            <v>-0.5</v>
          </cell>
          <cell r="J57">
            <v>19</v>
          </cell>
          <cell r="K57">
            <v>12.2</v>
          </cell>
          <cell r="L57">
            <v>38357</v>
          </cell>
        </row>
        <row r="58">
          <cell r="E58" t="str">
            <v>FX deposits held by residents (in percent of total deposits)</v>
          </cell>
          <cell r="F58">
            <v>16.187870497036023</v>
          </cell>
          <cell r="G58">
            <v>20.017182130584192</v>
          </cell>
          <cell r="H58">
            <v>26.4</v>
          </cell>
          <cell r="I58">
            <v>30.38092828855924</v>
          </cell>
          <cell r="J58">
            <v>25.6</v>
          </cell>
          <cell r="K58">
            <v>23.5</v>
          </cell>
          <cell r="L58">
            <v>38399</v>
          </cell>
        </row>
        <row r="59">
          <cell r="E59" t="str">
            <v>FX loans to residents (in percent of total loans)</v>
          </cell>
          <cell r="F59">
            <v>24.090014756517462</v>
          </cell>
          <cell r="G59">
            <v>25.583982202447164</v>
          </cell>
          <cell r="H59">
            <v>31</v>
          </cell>
          <cell r="I59">
            <v>33.799999999999997</v>
          </cell>
          <cell r="J59">
            <v>21.236837299896525</v>
          </cell>
          <cell r="K59">
            <v>20.5</v>
          </cell>
          <cell r="L59">
            <v>38399</v>
          </cell>
        </row>
        <row r="60">
          <cell r="E60" t="str">
            <v>Net open forex position (in percent of capital) 10/</v>
          </cell>
          <cell r="F60" t="str">
            <v>...</v>
          </cell>
          <cell r="G60" t="str">
            <v>...</v>
          </cell>
          <cell r="H60" t="str">
            <v>...</v>
          </cell>
          <cell r="I60" t="str">
            <v>...</v>
          </cell>
          <cell r="J60" t="str">
            <v>...</v>
          </cell>
          <cell r="K60" t="str">
            <v>...</v>
          </cell>
          <cell r="L60" t="str">
            <v>date</v>
          </cell>
        </row>
        <row r="61">
          <cell r="E61" t="str">
            <v>Government debt held by FS ( percent of total FS assets)</v>
          </cell>
          <cell r="L61" t="str">
            <v>date</v>
          </cell>
        </row>
        <row r="62">
          <cell r="E62" t="str">
            <v>Credit to private sector (percent change)</v>
          </cell>
          <cell r="F62">
            <v>22.793092929643354</v>
          </cell>
          <cell r="G62">
            <v>24.225885172358353</v>
          </cell>
          <cell r="H62">
            <v>20.3</v>
          </cell>
          <cell r="I62">
            <v>10.809056522727367</v>
          </cell>
          <cell r="J62">
            <v>-6.1250850349380386</v>
          </cell>
          <cell r="K62">
            <v>13.076680681973208</v>
          </cell>
          <cell r="L62" t="str">
            <v>Proj</v>
          </cell>
        </row>
        <row r="64">
          <cell r="E64" t="str">
            <v>Memo item:</v>
          </cell>
        </row>
        <row r="65">
          <cell r="E65" t="str">
            <v>Nominal GDP in billions of U.S. dollars</v>
          </cell>
          <cell r="F65">
            <v>19.888000000000002</v>
          </cell>
          <cell r="G65">
            <v>21.942</v>
          </cell>
          <cell r="H65">
            <v>21.591999999999999</v>
          </cell>
          <cell r="I65">
            <v>16.356999999999999</v>
          </cell>
          <cell r="J65">
            <v>18.428999999999998</v>
          </cell>
          <cell r="K65">
            <v>22.923999999999999</v>
          </cell>
          <cell r="L65" t="str">
            <v>Proj</v>
          </cell>
        </row>
        <row r="67">
          <cell r="E67" t="str">
            <v xml:space="preserve">1/ Staff estimates, projections, or latest available observations as indicated in the last column. </v>
          </cell>
        </row>
        <row r="68">
          <cell r="E68" t="str">
            <v>2/ Current account deficit plus amortization of external debt.</v>
          </cell>
        </row>
        <row r="69">
          <cell r="E69" t="str">
            <v>3/ Public sector covers NFPS (central government plus public enterprises) and central bank.</v>
          </cell>
        </row>
        <row r="70">
          <cell r="E70" t="str">
            <v>4/ Based on averages for the last five years for the relevant variables (i.e., growth, interest rates).</v>
          </cell>
        </row>
        <row r="71">
          <cell r="E71" t="str">
            <v>5/ Overall balance plus debt amortization.</v>
          </cell>
        </row>
        <row r="72">
          <cell r="E72" t="str">
            <v>6/ ST debt and maturing medium- and long-term debt, domestic and external, excluding external debt to official creditors.</v>
          </cell>
        </row>
        <row r="73">
          <cell r="E73" t="str">
            <v>7/ Debt in foreign currency or linked to the exchange rate, domestic and external, excluding external debt on concessional terms.</v>
          </cell>
        </row>
      </sheetData>
    </sheetDataSet>
  </externalBook>
</externalLink>
</file>

<file path=xl/externalLinks/externalLink19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ndex"/>
      <sheetName val="Execute Macros"/>
      <sheetName val="Annual Raw Data"/>
      <sheetName val="Quarterly Raw Data"/>
      <sheetName val="WEO Raw Data"/>
      <sheetName val="Annual Assumptions"/>
      <sheetName val="Quarterly Assumptions"/>
      <sheetName val="Annual MacroFlow"/>
      <sheetName val="Quarterly MacroFlow"/>
      <sheetName val="Annual Tables"/>
      <sheetName val="SEI Table"/>
      <sheetName val="Basic Data"/>
      <sheetName val="Program MFlows97"/>
      <sheetName val="WEO Submission Sheet"/>
      <sheetName val="SEI Chart"/>
      <sheetName val="Fiscal Chart"/>
      <sheetName val="Money Chart"/>
      <sheetName val="Macros Import"/>
      <sheetName val="Macros Prin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Set>
  </externalBook>
</externalLink>
</file>

<file path=xl/externalLinks/externalLink19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X"/>
      <sheetName val="M"/>
      <sheetName val="CA"/>
      <sheetName val="CA-Income"/>
      <sheetName val="CK"/>
      <sheetName val="Q5"/>
      <sheetName val="bop1datos rev"/>
      <sheetName val="Codigo"/>
      <sheetName val="Codigos"/>
      <sheetName val="Base Datos"/>
      <sheetName val="Quarterly Raw Dat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Set>
  </externalBook>
</externalLink>
</file>

<file path=xl/externalLinks/externalLink19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bcapital"/>
      <sheetName val="ipx"/>
      <sheetName val="ipm"/>
      <sheetName val="precelec"/>
      <sheetName val="Hoja2"/>
      <sheetName val="PIB EN CORR"/>
      <sheetName val="Implicito-trim"/>
      <sheetName val="Hoja1"/>
      <sheetName val="M"/>
      <sheetName val="Codigo"/>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Set>
  </externalBook>
</externalLink>
</file>

<file path=xl/richData/_rels/rdRichValueWebImage.xml.rels><?xml version="1.0" encoding="UTF-8" standalone="yes"?>
<Relationships xmlns="http://schemas.openxmlformats.org/package/2006/relationships"><Relationship Id="rId8" Type="http://schemas.openxmlformats.org/officeDocument/2006/relationships/hyperlink" Target="https://www.bing.com/images/search?form=xlimg&amp;q=Per%c3%ba" TargetMode="External"/><Relationship Id="rId13" Type="http://schemas.openxmlformats.org/officeDocument/2006/relationships/hyperlink" Target="https://www.bing.com/th?id=AMMS_2c408b516a4799ad6093474fa3b296cc&amp;qlt=95" TargetMode="External"/><Relationship Id="rId18" Type="http://schemas.openxmlformats.org/officeDocument/2006/relationships/hyperlink" Target="https://www.bing.com/images/search?form=xlimg&amp;q=Nicaragua" TargetMode="External"/><Relationship Id="rId26" Type="http://schemas.openxmlformats.org/officeDocument/2006/relationships/hyperlink" Target="https://www.bing.com/images/search?form=xlimg&amp;q=Rep%c3%bablica+Dominicana" TargetMode="External"/><Relationship Id="rId3" Type="http://schemas.openxmlformats.org/officeDocument/2006/relationships/hyperlink" Target="https://www.bing.com/th?id=AMMS_ba7316b220f1e20c8ed77d3c81e9e141&amp;qlt=95" TargetMode="External"/><Relationship Id="rId21" Type="http://schemas.openxmlformats.org/officeDocument/2006/relationships/hyperlink" Target="https://www.bing.com/th?id=AMMS_1d7138398ea378c7ba2520de6629ba55&amp;qlt=95" TargetMode="External"/><Relationship Id="rId7" Type="http://schemas.openxmlformats.org/officeDocument/2006/relationships/hyperlink" Target="https://www.bing.com/th?id=AMMS_77ecec0d5fc5d379196d989c66c64e72&amp;qlt=95" TargetMode="External"/><Relationship Id="rId12" Type="http://schemas.openxmlformats.org/officeDocument/2006/relationships/hyperlink" Target="https://www.bing.com/images/search?form=xlimg&amp;q=Uruguay" TargetMode="External"/><Relationship Id="rId17" Type="http://schemas.openxmlformats.org/officeDocument/2006/relationships/hyperlink" Target="https://www.bing.com/th?id=AMMS_41021aababa8f4f60088f045a1cfdc85&amp;qlt=95" TargetMode="External"/><Relationship Id="rId25" Type="http://schemas.openxmlformats.org/officeDocument/2006/relationships/hyperlink" Target="https://www.bing.com/th?id=AMMS_4352a440e57951d44230ff328a0d9186&amp;qlt=95" TargetMode="External"/><Relationship Id="rId2" Type="http://schemas.openxmlformats.org/officeDocument/2006/relationships/hyperlink" Target="https://www.bing.com/images/search?form=xlimg&amp;q=Argentina" TargetMode="External"/><Relationship Id="rId16" Type="http://schemas.openxmlformats.org/officeDocument/2006/relationships/hyperlink" Target="https://www.bing.com/images/search?form=xlimg&amp;q=M%c3%a9xico" TargetMode="External"/><Relationship Id="rId20" Type="http://schemas.openxmlformats.org/officeDocument/2006/relationships/hyperlink" Target="https://www.bing.com/images/search?form=xlimg&amp;q=Honduras" TargetMode="External"/><Relationship Id="rId1" Type="http://schemas.openxmlformats.org/officeDocument/2006/relationships/hyperlink" Target="https://www.bing.com/th?id=AMMS_69438f19e727eeaaf041c38b26257c46&amp;qlt=95" TargetMode="External"/><Relationship Id="rId6" Type="http://schemas.openxmlformats.org/officeDocument/2006/relationships/hyperlink" Target="https://www.bing.com/images/search?form=xlimg&amp;q=Colombia" TargetMode="External"/><Relationship Id="rId11" Type="http://schemas.openxmlformats.org/officeDocument/2006/relationships/hyperlink" Target="https://www.bing.com/th?id=AMMS_b41aa2c94bfacd059b7009efaac007c9&amp;qlt=95" TargetMode="External"/><Relationship Id="rId24" Type="http://schemas.openxmlformats.org/officeDocument/2006/relationships/hyperlink" Target="https://www.bing.com/images/search?form=xlimg&amp;q=Guatemala" TargetMode="External"/><Relationship Id="rId5" Type="http://schemas.openxmlformats.org/officeDocument/2006/relationships/hyperlink" Target="https://www.bing.com/th?id=AMMS_82cbad8686f539b174e660f89e78ba0e&amp;qlt=95" TargetMode="External"/><Relationship Id="rId15" Type="http://schemas.openxmlformats.org/officeDocument/2006/relationships/hyperlink" Target="https://www.bing.com/th?id=AMMS_87d6546472b0e719bf86f4f56491bc37&amp;qlt=95" TargetMode="External"/><Relationship Id="rId23" Type="http://schemas.openxmlformats.org/officeDocument/2006/relationships/hyperlink" Target="https://www.bing.com/th?id=AMMS_e51751f32d7fd42f2b84c6408e3fb485&amp;qlt=95" TargetMode="External"/><Relationship Id="rId10" Type="http://schemas.openxmlformats.org/officeDocument/2006/relationships/hyperlink" Target="https://www.bing.com/images/search?form=xlimg&amp;q=Brasil" TargetMode="External"/><Relationship Id="rId19" Type="http://schemas.openxmlformats.org/officeDocument/2006/relationships/hyperlink" Target="https://www.bing.com/th?id=AMMS_f137253d154640c3a70b02fb436dbedd&amp;qlt=95" TargetMode="External"/><Relationship Id="rId4" Type="http://schemas.openxmlformats.org/officeDocument/2006/relationships/hyperlink" Target="https://www.bing.com/images/search?form=xlimg&amp;q=Chile" TargetMode="External"/><Relationship Id="rId9" Type="http://schemas.openxmlformats.org/officeDocument/2006/relationships/hyperlink" Target="https://www.bing.com/th?id=AMMS_27b8810f3f39c98932d60a7bade72678&amp;qlt=95" TargetMode="External"/><Relationship Id="rId14" Type="http://schemas.openxmlformats.org/officeDocument/2006/relationships/hyperlink" Target="https://www.bing.com/images/search?form=xlimg&amp;q=Costa+Rica" TargetMode="External"/><Relationship Id="rId22" Type="http://schemas.openxmlformats.org/officeDocument/2006/relationships/hyperlink" Target="https://www.bing.com/images/search?form=xlimg&amp;q=Paraguay" TargetMode="External"/></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types>
    <type name="_linkedentity2">
      <keyFlags>
        <key name="%EntityServiceId">
          <flag name="ShowInCardView" value="0"/>
          <flag name="ShowInDotNotation" value="0"/>
          <flag name="ShowInAutoComplete" value="0"/>
        </key>
        <key name="%EntityCulture">
          <flag name="ShowInCardView" value="0"/>
          <flag name="ShowInDotNotation" value="0"/>
          <flag name="ShowInAutoComplete" value="0"/>
        </key>
        <key name="%EntityId">
          <flag name="ShowInCardView" value="0"/>
          <flag name="ShowInDotNotation" value="0"/>
          <flag name="ShowInAutoComplete" value="0"/>
        </key>
        <key name="%cvi">
          <flag name="ShowInCardView" value="0"/>
          <flag name="ShowInDotNotation" value="0"/>
          <flag name="ShowInAutoComplete" value="0"/>
          <flag name="ExcludeFromCalcComparison" value="1"/>
        </key>
      </keyFlags>
    </type>
    <type name="_linkedentity2core">
      <keyFlags>
        <key name="%EntityServiceId">
          <flag name="ShowInCardView" value="0"/>
          <flag name="ShowInDotNotation" value="0"/>
          <flag name="ShowInAutoComplete" value="0"/>
        </key>
        <key name="%EntityCulture">
          <flag name="ShowInCardView" value="0"/>
          <flag name="ShowInDotNotation" value="0"/>
          <flag name="ShowInAutoComplete" value="0"/>
        </key>
        <key name="%EntityId">
          <flag name="ShowInCardView" value="0"/>
          <flag name="ShowInDotNotation" value="0"/>
          <flag name="ShowInAutoComplete" value="0"/>
        </key>
        <key name="%IsRefreshable">
          <flag name="ShowInCardView" value="0"/>
          <flag name="ShowInAutoComplete" value="0"/>
          <flag name="ExcludeFromCalcComparison" value="1"/>
        </key>
        <key name="%ProviderInfo">
          <flag name="ShowInCardView" value="0"/>
          <flag name="ShowInDotNotation" value="0"/>
          <flag name="ShowInAutoComplete" value="0"/>
        </key>
        <key name="%DataProviderExternalLinkLogo">
          <flag name="ShowInCardView" value="0"/>
          <flag name="ShowInDotNotation" value="0"/>
          <flag name="ShowInAutoComplete" value="0"/>
        </key>
        <key name="%DataProviderExternalLink">
          <flag name="ShowInCardView" value="0"/>
          <flag name="ShowInDotNotation" value="0"/>
          <flag name="ShowInAutoComplete" value="0"/>
        </key>
        <key name="%DataRetrievedTime">
          <flag name="ShowInCardView" value="0"/>
          <flag name="ShowInDotNotation" value="0"/>
          <flag name="ShowInAutoComplete" value="0"/>
          <flag name="ExcludeFromCalcComparison" value="1"/>
        </key>
        <key name="%EntityDomainIdString">
          <flag name="ShowInCardView" value="0"/>
          <flag name="ShowInDotNotation" value="0"/>
          <flag name="ShowInAutoComplete" value="0"/>
        </key>
        <key name="%InfoToolTipLabelNames">
          <flag name="ShowInCardView" value="0"/>
          <flag name="ShowInDotNotation" value="0"/>
          <flag name="ShowInAutoComplete" value="0"/>
        </key>
        <key name="%InfoToolTipLabelValues">
          <flag name="ShowInCardView" value="0"/>
          <flag name="ShowInDotNotation" value="0"/>
          <flag name="ShowInAutoComplete" value="0"/>
        </key>
        <key name="%InfoToolTipLabelValuesType">
          <flag name="ShowInCardView" value="0"/>
          <flag name="ShowInDotNotation" value="0"/>
          <flag name="ShowInAutoComplete" value="0"/>
        </key>
        <key name="%DataProviderString">
          <flag name="ShowInCardView" value="0"/>
          <flag name="ShowInDotNotation" value="0"/>
          <flag name="ShowInAutoComplete" value="0"/>
        </key>
        <key name="%ClassificationId">
          <flag name="ShowInCardView" value="0"/>
          <flag name="ShowInDotNotation" value="0"/>
          <flag name="ShowInAutoComplete" value="0"/>
        </key>
        <key name="%OutdatedReason">
          <flag name="ShowInCardView" value="0"/>
          <flag name="ShowInDotNotation" value="0"/>
          <flag name="ShowInAutoComplete" value="0"/>
          <flag name="ExcludeFromCalcComparison" value="1"/>
        </key>
      </keyFlags>
    </type>
    <type name="_webimage">
      <keyFlags>
        <key name="WebImageIdentifier">
          <flag name="ShowInCardView" value="0"/>
        </key>
      </keyFlags>
    </type>
  </types>
</rvTypesInfo>
</file>

<file path=xl/richData/rdRichValueWebImage.xml><?xml version="1.0" encoding="utf-8"?>
<webImagesSrd xmlns="http://schemas.microsoft.com/office/spreadsheetml/2020/richdatawebimage" xmlns:r="http://schemas.openxmlformats.org/officeDocument/2006/relationships">
  <webImageSrd>
    <address r:id="rId1"/>
    <moreImagesAddress r:id="rId2"/>
  </webImageSrd>
  <webImageSrd>
    <address r:id="rId3"/>
    <moreImagesAddress r:id="rId4"/>
  </webImageSrd>
  <webImageSrd>
    <address r:id="rId5"/>
    <moreImagesAddress r:id="rId6"/>
  </webImageSrd>
  <webImageSrd>
    <address r:id="rId7"/>
    <moreImagesAddress r:id="rId8"/>
  </webImageSrd>
  <webImageSrd>
    <address r:id="rId9"/>
    <moreImagesAddress r:id="rId10"/>
  </webImageSrd>
  <webImageSrd>
    <address r:id="rId11"/>
    <moreImagesAddress r:id="rId12"/>
  </webImageSrd>
  <webImageSrd>
    <address r:id="rId13"/>
    <moreImagesAddress r:id="rId14"/>
  </webImageSrd>
  <webImageSrd>
    <address r:id="rId15"/>
    <moreImagesAddress r:id="rId16"/>
  </webImageSrd>
  <webImageSrd>
    <address r:id="rId17"/>
    <moreImagesAddress r:id="rId18"/>
  </webImageSrd>
  <webImageSrd>
    <address r:id="rId19"/>
    <moreImagesAddress r:id="rId20"/>
  </webImageSrd>
  <webImageSrd>
    <address r:id="rId21"/>
    <moreImagesAddress r:id="rId22"/>
  </webImageSrd>
  <webImageSrd>
    <address r:id="rId23"/>
    <moreImagesAddress r:id="rId24"/>
  </webImageSrd>
  <webImageSrd>
    <address r:id="rId25"/>
    <moreImagesAddress r:id="rId26"/>
  </webImageSrd>
</webImagesSrd>
</file>

<file path=xl/richData/rdarray.xml><?xml version="1.0" encoding="utf-8"?>
<arrayData xmlns="http://schemas.microsoft.com/office/spreadsheetml/2017/richdata2" count="44">
  <a r="1">
    <v t="s">español</v>
  </a>
  <a r="2">
    <v t="r">17</v>
    <v t="r">18</v>
  </a>
  <a r="24">
    <v t="r">4</v>
    <v t="r">38</v>
    <v t="r">39</v>
    <v t="r">40</v>
    <v t="r">41</v>
    <v t="r">42</v>
    <v t="r">43</v>
    <v t="r">44</v>
    <v t="r">45</v>
    <v t="r">46</v>
    <v t="r">47</v>
    <v t="r">48</v>
    <v t="r">49</v>
    <v t="r">50</v>
    <v t="r">51</v>
    <v t="r">52</v>
    <v t="r">53</v>
    <v t="r">54</v>
    <v t="r">55</v>
    <v t="r">56</v>
    <v t="r">57</v>
    <v t="r">58</v>
    <v t="r">59</v>
    <v t="r">60</v>
  </a>
  <a r="1">
    <v t="s">Argentina Time Zone</v>
  </a>
  <a r="1">
    <v t="r">86</v>
  </a>
  <a r="14">
    <v t="r">106</v>
    <v t="r">107</v>
    <v t="r">108</v>
    <v t="r">109</v>
    <v t="r">110</v>
    <v t="r">111</v>
    <v t="r">112</v>
    <v t="r">113</v>
    <v t="r">114</v>
    <v t="r">115</v>
    <v t="r">116</v>
    <v t="r">117</v>
    <v t="r">118</v>
    <v t="r">119</v>
  </a>
  <a r="2">
    <v t="s">Chile Time Zone</v>
    <v t="s">Easter Island Time Zone</v>
  </a>
  <a r="3">
    <v t="r">145</v>
    <v t="r">146</v>
    <v t="r">147</v>
  </a>
  <a r="33">
    <v t="r">133</v>
    <v t="r">167</v>
    <v t="r">168</v>
    <v t="r">169</v>
    <v t="r">170</v>
    <v t="r">171</v>
    <v t="r">172</v>
    <v t="r">173</v>
    <v t="r">174</v>
    <v t="r">175</v>
    <v t="r">176</v>
    <v t="r">177</v>
    <v t="r">178</v>
    <v t="r">179</v>
    <v t="r">180</v>
    <v t="r">181</v>
    <v t="r">182</v>
    <v t="r">183</v>
    <v t="r">184</v>
    <v t="r">185</v>
    <v t="r">186</v>
    <v t="r">187</v>
    <v t="r">188</v>
    <v t="r">189</v>
    <v t="r">190</v>
    <v t="r">191</v>
    <v t="r">192</v>
    <v t="r">193</v>
    <v t="r">194</v>
    <v t="r">195</v>
    <v t="r">196</v>
    <v t="r">197</v>
    <v t="r">198</v>
  </a>
  <a r="2">
    <v t="s">Hora legal de Colombia</v>
    <v t="s">Colombia Time Zone</v>
  </a>
  <a r="3">
    <v t="s">español</v>
    <v t="s">Lenguas quechuas</v>
    <v t="s">Idioma aimara</v>
  </a>
  <a r="5">
    <v t="s">Ariela Luna (Ministro)</v>
    <v t="r">225</v>
    <v t="s">Dina Boluarte (Vicepresidente)</v>
    <v t="s">Pedro Castillo (Presidente)</v>
    <v t="s">Aníbal Torres (Primer ministro)</v>
  </a>
  <a r="2">
    <v t="r">243</v>
    <v t="r">244</v>
  </a>
  <a r="2">
    <v t="s">Huso horario del Perú</v>
    <v t="s">UTC-05:00</v>
  </a>
  <a r="1">
    <v t="s">Idioma portugués</v>
  </a>
  <a r="4">
    <v t="r">272</v>
    <v t="s">Milton Ribeiro (Ministro)</v>
    <v t="s">Eduardo Pazuello (Ministro)</v>
    <v t="r">273</v>
  </a>
  <a r="27">
    <v t="r">293</v>
    <v t="r">294</v>
    <v t="r">295</v>
    <v t="r">296</v>
    <v t="r">297</v>
    <v t="r">298</v>
    <v t="r">299</v>
    <v t="r">300</v>
    <v t="r">301</v>
    <v t="r">302</v>
    <v t="r">303</v>
    <v t="r">304</v>
    <v t="r">305</v>
    <v t="r">306</v>
    <v t="r">307</v>
    <v t="r">308</v>
    <v t="r">309</v>
    <v t="r">310</v>
    <v t="r">311</v>
    <v t="r">312</v>
    <v t="r">313</v>
    <v t="r">314</v>
    <v t="r">315</v>
    <v t="r">316</v>
    <v t="r">317</v>
    <v t="r">318</v>
    <v t="r">319</v>
  </a>
  <a r="3">
    <v t="s">Fernando de Noronha Time Zone</v>
    <v t="s">Brasília Time Zone</v>
    <v t="s">Amazon Time Zone</v>
  </a>
  <a r="2">
    <v t="r">345</v>
    <v t="r">346</v>
  </a>
  <a r="19">
    <v t="r">365</v>
    <v t="r">366</v>
    <v t="r">367</v>
    <v t="r">368</v>
    <v t="r">369</v>
    <v t="r">370</v>
    <v t="r">371</v>
    <v t="r">372</v>
    <v t="r">373</v>
    <v t="r">374</v>
    <v t="r">375</v>
    <v t="r">376</v>
    <v t="r">377</v>
    <v t="r">378</v>
    <v t="r">379</v>
    <v t="r">380</v>
    <v t="r">381</v>
    <v t="r">382</v>
    <v t="r">383</v>
  </a>
  <a r="1">
    <v t="s">Uruguay Time Zone</v>
  </a>
  <a r="2">
    <v t="s">español</v>
    <v t="s">Español de Costa Rica</v>
  </a>
  <a r="4">
    <v t="s">Andrea Meza Murillo (Ministro)</v>
    <v t="s">Mary Munive (Vicepresidente)</v>
    <v t="s">Stephan Brunner (Vicepresidente)</v>
    <v t="s">Rodrigo Chaves Robles (Presidente)</v>
  </a>
  <a r="7">
    <v t="r">428</v>
    <v t="r">429</v>
    <v t="r">430</v>
    <v t="r">431</v>
    <v t="r">432</v>
    <v t="r">433</v>
    <v t="r">434</v>
  </a>
  <a r="1">
    <v t="s">Hora estándar del centro</v>
  </a>
  <a r="1">
    <v t="r">460</v>
  </a>
  <a r="32">
    <v t="r">480</v>
    <v t="r">448</v>
    <v t="r">481</v>
    <v t="r">482</v>
    <v t="r">483</v>
    <v t="r">484</v>
    <v t="r">485</v>
    <v t="r">486</v>
    <v t="r">487</v>
    <v t="r">488</v>
    <v t="r">489</v>
    <v t="r">490</v>
    <v t="r">491</v>
    <v t="r">492</v>
    <v t="r">493</v>
    <v t="r">494</v>
    <v t="r">495</v>
    <v t="r">496</v>
    <v t="r">497</v>
    <v t="r">498</v>
    <v t="r">499</v>
    <v t="r">500</v>
    <v t="r">501</v>
    <v t="r">502</v>
    <v t="r">503</v>
    <v t="r">504</v>
    <v t="r">505</v>
    <v t="r">506</v>
    <v t="r">507</v>
    <v t="r">508</v>
    <v t="r">509</v>
    <v t="r">510</v>
  </a>
  <a r="2">
    <v t="s">español</v>
    <v t="s">Español nicaragüense</v>
  </a>
  <a r="2">
    <v t="r">535</v>
    <v t="r">536</v>
  </a>
  <a r="17">
    <v t="r">554</v>
    <v t="r">555</v>
    <v t="r">556</v>
    <v t="r">557</v>
    <v t="r">558</v>
    <v t="r">559</v>
    <v t="r">560</v>
    <v t="r">561</v>
    <v t="r">562</v>
    <v t="r">563</v>
    <v t="r">564</v>
    <v t="r">565</v>
    <v t="r">566</v>
    <v t="r">567</v>
    <v t="r">568</v>
    <v t="r">569</v>
    <v t="r">570</v>
  </a>
  <a r="2">
    <v t="s">español</v>
    <v t="s">Español hondureño</v>
  </a>
  <a r="2">
    <v t="r">595</v>
    <v t="r">596</v>
  </a>
  <a r="18">
    <v t="r">614</v>
    <v t="r">615</v>
    <v t="r">616</v>
    <v t="r">617</v>
    <v t="r">618</v>
    <v t="r">619</v>
    <v t="r">620</v>
    <v t="r">621</v>
    <v t="r">622</v>
    <v t="r">623</v>
    <v t="r">624</v>
    <v t="r">625</v>
    <v t="r">626</v>
    <v t="r">627</v>
    <v t="r">628</v>
    <v t="r">629</v>
    <v t="r">630</v>
    <v t="r">631</v>
  </a>
  <a r="2">
    <v t="s">español</v>
    <v t="s">Idioma guaraní</v>
  </a>
  <a r="2">
    <v t="r">657</v>
    <v t="r">658</v>
  </a>
  <a r="18">
    <v t="r">643</v>
    <v t="r">674</v>
    <v t="r">675</v>
    <v t="r">676</v>
    <v t="r">677</v>
    <v t="r">678</v>
    <v t="r">679</v>
    <v t="r">680</v>
    <v t="r">681</v>
    <v t="r">682</v>
    <v t="r">683</v>
    <v t="r">684</v>
    <v t="r">685</v>
    <v t="r">686</v>
    <v t="r">687</v>
    <v t="r">688</v>
    <v t="r">689</v>
    <v t="r">690</v>
  </a>
  <a r="1">
    <v t="s">Paraguay Time Zone</v>
  </a>
  <a r="2">
    <v t="s">español</v>
    <v t="s">Español guatemalteco</v>
  </a>
  <a r="2">
    <v t="r">716</v>
    <v t="s">Guillermo Castillo Reyes (Vicepresidente)</v>
  </a>
  <a r="22">
    <v t="r">735</v>
    <v t="r">736</v>
    <v t="r">737</v>
    <v t="r">738</v>
    <v t="r">739</v>
    <v t="r">740</v>
    <v t="r">741</v>
    <v t="r">742</v>
    <v t="r">743</v>
    <v t="r">744</v>
    <v t="r">745</v>
    <v t="r">746</v>
    <v t="r">747</v>
    <v t="r">748</v>
    <v t="r">749</v>
    <v t="r">750</v>
    <v t="r">751</v>
    <v t="r">752</v>
    <v t="r">753</v>
    <v t="r">754</v>
    <v t="r">755</v>
    <v t="r">756</v>
  </a>
  <a r="2">
    <v t="s">español</v>
    <v t="s">Español dominicano</v>
  </a>
  <a r="3">
    <v t="r">781</v>
    <v t="s">Raquel Peña (Vicepresidente)</v>
    <v t="r">781</v>
  </a>
  <a r="32">
    <v t="r">797</v>
    <v t="r">798</v>
    <v t="r">799</v>
    <v t="r">800</v>
    <v t="r">801</v>
    <v t="r">802</v>
    <v t="r">803</v>
    <v t="r">804</v>
    <v t="r">805</v>
    <v t="r">806</v>
    <v t="r">807</v>
    <v t="r">808</v>
    <v t="r">809</v>
    <v t="r">810</v>
    <v t="r">811</v>
    <v t="r">812</v>
    <v t="r">813</v>
    <v t="r">814</v>
    <v t="r">815</v>
    <v t="r">816</v>
    <v t="r">817</v>
    <v t="r">818</v>
    <v t="r">819</v>
    <v t="r">820</v>
    <v t="r">821</v>
    <v t="r">822</v>
    <v t="r">823</v>
    <v t="r">824</v>
    <v t="r">825</v>
    <v t="r">826</v>
    <v t="r">827</v>
    <v t="r">828</v>
  </a>
  <a r="1">
    <v t="s">Tiempo del Atlántico</v>
  </a>
</arrayData>
</file>

<file path=xl/richData/rdrichvalue.xml><?xml version="1.0" encoding="utf-8"?>
<rvData xmlns="http://schemas.microsoft.com/office/spreadsheetml/2017/richdata" count="838">
  <rv s="0">
    <v>536870912</v>
    <v>Argentina</v>
    <v>87153d87-9bb0-166a-3d56-613bdc274e1b</v>
    <v>es-ES</v>
    <v>Map</v>
  </rv>
  <rv s="1">
    <fb>2780400</fb>
    <v>30</v>
  </rv>
  <rv s="1">
    <fb>9.7984058182512504E-2</fb>
    <v>31</v>
  </rv>
  <rv s="1">
    <fb>0.53548304349234199</fb>
    <v>31</v>
  </rv>
  <rv s="0">
    <v>536870912</v>
    <v>Buenos Aires</v>
    <v>857a6814-3fe8-c414-84da-24018be87fce</v>
    <v>es-DO</v>
    <v>Map</v>
  </rv>
  <rv s="1">
    <fb>39393540000</fb>
    <v>32</v>
  </rv>
  <rv s="1">
    <fb>54</fb>
    <v>33</v>
  </rv>
  <rv s="1">
    <fb>87.722407479689195</fb>
    <v>34</v>
  </rv>
  <rv s="1">
    <fb>3074.70207056563</fb>
    <v>30</v>
  </rv>
  <rv s="1">
    <fb>201347.636</fb>
    <v>30</v>
  </rv>
  <rv s="1">
    <fb>76.52</fb>
    <v>34</v>
  </rv>
  <rv s="1">
    <fb>0.17628076140000001</fb>
    <v>31</v>
  </rv>
  <rv s="2">
    <v>0</v>
  </rv>
  <rv s="3">
    <v>0</v>
    <v>28</v>
    <v>35</v>
    <v>6</v>
    <v>0</v>
    <v>Image of Argentina</v>
  </rv>
  <rv s="1">
    <fb>0.10087499305375699</fb>
    <v>31</v>
  </rv>
  <rv s="1">
    <fb>232.75109166666701</fb>
    <v>36</v>
  </rv>
  <rv s="4">
    <v>https://www.bing.com/search?q=Argentina&amp;form=skydnc</v>
    <v>Aprenda más con Bing</v>
  </rv>
  <rv s="0">
    <v>805306368</v>
    <v>Cristina Fernández de Kirchner (Vicepresidente)</v>
    <v>ad82c326-bfbb-8a07-9ee4-cee8613a2a67</v>
    <v>es-DO</v>
    <v>Generic</v>
  </rv>
  <rv s="0">
    <v>805306368</v>
    <v>Alberto Fernández (Presidente)</v>
    <v>a031f3d8-002c-3394-df90-f74d9baee2fd</v>
    <v>es-DO</v>
    <v>Generic</v>
  </rv>
  <rv s="2">
    <v>1</v>
  </rv>
  <rv s="1">
    <fb>1.0974146</fb>
    <v>31</v>
  </rv>
  <rv s="1">
    <fb>0.89958519999999997</fb>
    <v>31</v>
  </rv>
  <rv s="1">
    <fb>3.96</fb>
    <v>37</v>
  </rv>
  <rv s="1">
    <fb>8.8000000000000007</fb>
    <v>34</v>
  </rv>
  <rv s="1">
    <fb>449663446954.073</fb>
    <v>32</v>
  </rv>
  <rv s="1">
    <fb>44938712</fb>
    <v>30</v>
  </rv>
  <rv s="1">
    <fb>41339571</fb>
    <v>30</v>
  </rv>
  <rv s="1">
    <fb>0.29899999999999999</fb>
    <v>31</v>
  </rv>
  <rv s="1">
    <fb>1.8000000000000002E-2</fb>
    <v>31</v>
  </rv>
  <rv s="1">
    <fb>0.46500000000000002</fb>
    <v>31</v>
  </rv>
  <rv s="1">
    <fb>0.05</fb>
    <v>31</v>
  </rv>
  <rv s="1">
    <fb>0.23199999999999998</fb>
    <v>31</v>
  </rv>
  <rv s="1">
    <fb>0.61301998138427694</fb>
    <v>31</v>
  </rv>
  <rv s="1">
    <fb>9.9000000000000005E-2</fb>
    <v>31</v>
  </rv>
  <rv s="1">
    <fb>0.154</fb>
    <v>31</v>
  </rv>
  <rv s="1">
    <fb>1.1000000000000001</fb>
    <v>38</v>
  </rv>
  <rv s="1">
    <fb>39</fb>
    <v>34</v>
  </rv>
  <rv s="1">
    <fb>3.35</fb>
    <v>38</v>
  </rv>
  <rv s="0">
    <v>536870912</v>
    <v>Provincia de Tierra del Fuego, Antártida e Islas del Atlántico Sur</v>
    <v>3bb8cbb1-ced9-fc53-1bf4-d1685a3435ea</v>
    <v>es-DO</v>
    <v>Map</v>
  </rv>
  <rv s="0">
    <v>536870912</v>
    <v>Provincia de La Pampa</v>
    <v>44de277d-e840-a824-59d9-b6a9740aba03</v>
    <v>es-DO</v>
    <v>Map</v>
  </rv>
  <rv s="0">
    <v>536870912</v>
    <v>Provincia del Chubut</v>
    <v>893cfb2e-6128-06e8-d927-6cdee06773f8</v>
    <v>es-DO</v>
    <v>Map</v>
  </rv>
  <rv s="0">
    <v>536870912</v>
    <v>Provincia de Río Negro</v>
    <v>d2c8f222-11b8-dd86-e0ab-8d14cb406edc</v>
    <v>es-DO</v>
    <v>Map</v>
  </rv>
  <rv s="0">
    <v>536870912</v>
    <v>Provincia de Santa Cruz</v>
    <v>33b38460-8bb6-75dd-5a16-ccfffb6378dc</v>
    <v>es-DO</v>
    <v>Map</v>
  </rv>
  <rv s="0">
    <v>536870912</v>
    <v>Provincia del Neuquén</v>
    <v>bf5efd04-a076-eedb-ad38-b133bbf30276</v>
    <v>es-DO</v>
    <v>Map</v>
  </rv>
  <rv s="0">
    <v>536870912</v>
    <v>Provincia del Chaco</v>
    <v>7ba7eceb-7d6e-ca38-3de8-8edff91abe6c</v>
    <v>es-DO</v>
    <v>Map</v>
  </rv>
  <rv s="0">
    <v>536870912</v>
    <v>Provincia de Córdoba</v>
    <v>ee360e95-eb6e-6500-1854-d0ba2979c8c5</v>
    <v>es-DO</v>
    <v>Map</v>
  </rv>
  <rv s="0">
    <v>536870912</v>
    <v>Provincia de Buenos Aires</v>
    <v>83e02b50-6d03-7c2c-eadf-7346066b2dea</v>
    <v>es-DO</v>
    <v>Map</v>
  </rv>
  <rv s="0">
    <v>536870912</v>
    <v>Provincia de Corrientes</v>
    <v>370306e6-e553-7210-5bdd-cba530b5bb5e</v>
    <v>es-DO</v>
    <v>Map</v>
  </rv>
  <rv s="0">
    <v>536870912</v>
    <v>Provincia de Salta</v>
    <v>f6ae2fbd-0520-148c-3526-8bf23d36cb82</v>
    <v>es-DO</v>
    <v>Map</v>
  </rv>
  <rv s="0">
    <v>536870912</v>
    <v>Provincia de Tucumán</v>
    <v>4f81112c-c69e-b6cc-2acc-73c36fc9a0aa</v>
    <v>es-DO</v>
    <v>Map</v>
  </rv>
  <rv s="0">
    <v>536870912</v>
    <v>Provincia de Santiago del Estero</v>
    <v>ec88ec56-2be0-4304-ab71-391ce9c013de</v>
    <v>es-DO</v>
    <v>Map</v>
  </rv>
  <rv s="0">
    <v>536870912</v>
    <v>Provincia de Catamarca</v>
    <v>3c1c44fb-1be4-0807-a41a-389b53882281</v>
    <v>es-DO</v>
    <v>Map</v>
  </rv>
  <rv s="0">
    <v>536870912</v>
    <v>Provincia de Santa Fe</v>
    <v>7e0bc671-7ee3-bfe7-3fbf-0780b251b2f6</v>
    <v>es-DO</v>
    <v>Map</v>
  </rv>
  <rv s="0">
    <v>536870912</v>
    <v>Provincia de San Juan</v>
    <v>17fa2e93-239c-11e6-f03e-d1c2f5cce2fe</v>
    <v>es-DO</v>
    <v>Map</v>
  </rv>
  <rv s="0">
    <v>536870912</v>
    <v>Provincia de Jujuy</v>
    <v>4336eba8-fc73-200e-9d91-4273dd01d498</v>
    <v>es-DO</v>
    <v>Map</v>
  </rv>
  <rv s="0">
    <v>536870912</v>
    <v>Provincia de Entre Ríos</v>
    <v>8f271891-a2e7-4452-b33a-32b209204098</v>
    <v>es-DO</v>
    <v>Map</v>
  </rv>
  <rv s="0">
    <v>536870912</v>
    <v>Provincia de Formosa</v>
    <v>2c10e13d-832d-d54f-08b1-364c9870d186</v>
    <v>es-DO</v>
    <v>Map</v>
  </rv>
  <rv s="0">
    <v>536870912</v>
    <v>Provincia de Misiones</v>
    <v>b5dd089e-a58d-3344-220d-67d53fbe2b62</v>
    <v>es-DO</v>
    <v>Map</v>
  </rv>
  <rv s="0">
    <v>536870912</v>
    <v>Provincia de San Luis</v>
    <v>5bdf188c-b213-ac45-dd24-12759c1ef35f</v>
    <v>es-DO</v>
    <v>Map</v>
  </rv>
  <rv s="0">
    <v>536870912</v>
    <v>Provincia de Mendoza</v>
    <v>67d55d79-bbf5-f1ea-b2b6-9eaf7f8cbf5c</v>
    <v>es-DO</v>
    <v>Map</v>
  </rv>
  <rv s="0">
    <v>536870912</v>
    <v>Provincia de La Rioja</v>
    <v>dac821c4-934d-98a0-3515-ecf294d05f34</v>
    <v>es-DO</v>
    <v>Map</v>
  </rv>
  <rv s="2">
    <v>2</v>
  </rv>
  <rv s="1">
    <fb>105000</fb>
    <v>30</v>
  </rv>
  <rv s="1">
    <fb>9.7889995574951205E-2</fb>
    <v>39</v>
  </rv>
  <rv s="1">
    <fb>2.2610000000000001</fb>
    <v>37</v>
  </rv>
  <rv s="1">
    <fb>1.0629999999999999</fb>
    <v>31</v>
  </rv>
  <rv s="1">
    <fb>17.021000000000001</fb>
    <v>37</v>
  </rv>
  <rv s="1">
    <fb>0.54335712119385104</fb>
    <v>31</v>
  </rv>
  <rv s="2">
    <v>3</v>
  </rv>
  <rv s="5">
    <v>#VALUE!</v>
    <v>es-ES</v>
    <v>87153d87-9bb0-166a-3d56-613bdc274e1b</v>
    <v>536870912</v>
    <v>1</v>
    <v>22</v>
    <v>23</v>
    <v>24</v>
    <v>Argentina</v>
    <v>26</v>
    <v>27</v>
    <v>Map</v>
    <v>28</v>
    <v>29</v>
    <v>AR</v>
    <v>1</v>
    <v>2</v>
    <v>3</v>
    <v>4</v>
    <v>5</v>
    <v>4</v>
    <v>6</v>
    <v>ARS</v>
    <v>7</v>
    <v>8</v>
    <v>Argentina, oficialmente República Argentina, es un país soberano de América del Sur, ubicado en el extremo sur y sudeste de dicho subcontinente. Adopta la forma de gobierno republicana, democrática, representativa y federal.</v>
    <v>9</v>
    <v>10</v>
    <v>11</v>
    <v>Himno Nacional Argentino</v>
    <v>12</v>
    <v>13</v>
    <v>14</v>
    <v>15</v>
    <v>16</v>
    <v>19</v>
    <v>20</v>
    <v>21</v>
    <v>22</v>
    <v>23</v>
    <v>Argentina</v>
    <v>Argentine Republic</v>
    <v>24</v>
    <v>25</v>
    <v>26</v>
    <v>27</v>
    <v>28</v>
    <v>29</v>
    <v>30</v>
    <v>31</v>
    <v>32</v>
    <v>33</v>
    <v>34</v>
    <v>35</v>
    <v>36</v>
    <v>37</v>
    <v>61</v>
    <v>62</v>
    <v>63</v>
    <v>64</v>
    <v>65</v>
    <v>66</v>
    <v>67</v>
    <v>Argentina</v>
    <v>mdp/vdpid/11</v>
    <v>68</v>
  </rv>
  <rv s="0">
    <v>536870912</v>
    <v>Chile</v>
    <v>604665af-d1f4-5c64-9b93-1ef5f0471308</v>
    <v>es-ES</v>
    <v>Map</v>
  </rv>
  <rv s="1">
    <fb>756096.3</fb>
    <v>30</v>
  </rv>
  <rv s="1">
    <fb>0.24256925086238501</fb>
    <v>31</v>
  </rv>
  <rv s="1">
    <fb>2.55754475703323E-2</fb>
    <v>31</v>
  </rv>
  <rv s="0">
    <v>536870912</v>
    <v>Santiago de Chile</v>
    <v>190dd277-52dd-5feb-5523-200c59886f8e</v>
    <v>es-DO</v>
    <v>Map</v>
  </rv>
  <rv s="1">
    <fb>203791650000</fb>
    <v>32</v>
  </rv>
  <rv s="1">
    <fb>56</fb>
    <v>33</v>
  </rv>
  <rv s="1">
    <fb>74.647212262567805</fb>
    <v>34</v>
  </rv>
  <rv s="1">
    <fb>3879.6756048594998</fb>
    <v>30</v>
  </rv>
  <rv s="1">
    <fb>85822.467999999993</fb>
    <v>30</v>
  </rv>
  <rv s="1">
    <fb>80.042000000000002</fb>
    <v>34</v>
  </rv>
  <rv s="1">
    <fb>0.32240714050000002</fb>
    <v>31</v>
  </rv>
  <rv s="3">
    <v>1</v>
    <v>28</v>
    <v>51</v>
    <v>6</v>
    <v>0</v>
    <v>Image of Chile</v>
  </rv>
  <rv s="1">
    <fb>0.182194149378896</fb>
    <v>31</v>
  </rv>
  <rv s="1">
    <fb>131.913566974844</fb>
    <v>36</v>
  </rv>
  <rv s="4">
    <v>https://www.bing.com/search?q=Chile&amp;form=skydnc</v>
    <v>Aprenda más con Bing</v>
  </rv>
  <rv s="0">
    <v>805306368</v>
    <v>Gabriel Boric (Presidente)</v>
    <v>a5b9649e-0dda-ce69-dd77-b90d92799948</v>
    <v>es-DO</v>
    <v>Generic</v>
  </rv>
  <rv s="2">
    <v>4</v>
  </rv>
  <rv s="1">
    <fb>1.0143016</fb>
    <v>31</v>
  </rv>
  <rv s="1">
    <fb>0.88464419999999999</fb>
    <v>31</v>
  </rv>
  <rv s="1">
    <fb>2.5912000000000002</fb>
    <v>37</v>
  </rv>
  <rv s="1">
    <fb>6.2</fb>
    <v>34</v>
  </rv>
  <rv s="1">
    <fb>282318159744.65002</fb>
    <v>32</v>
  </rv>
  <rv s="1">
    <fb>18952038</fb>
    <v>30</v>
  </rv>
  <rv s="1">
    <fb>16610135</fb>
    <v>30</v>
  </rv>
  <rv s="1">
    <fb>0.36299999999999999</fb>
    <v>31</v>
  </rv>
  <rv s="1">
    <fb>2.3E-2</fb>
    <v>31</v>
  </rv>
  <rv s="1">
    <fb>0.51300000000000001</fb>
    <v>31</v>
  </rv>
  <rv s="1">
    <fb>5.7999999999999996E-2</fb>
    <v>31</v>
  </rv>
  <rv s="1">
    <fb>0.19699999999999998</fb>
    <v>31</v>
  </rv>
  <rv s="1">
    <fb>0.62644001007080097</fb>
    <v>31</v>
  </rv>
  <rv s="1">
    <fb>9.6999999999999989E-2</fb>
    <v>31</v>
  </rv>
  <rv s="1">
    <fb>0.13600000000000001</fb>
    <v>31</v>
  </rv>
  <rv s="1">
    <fb>1.03</fb>
    <v>38</v>
  </rv>
  <rv s="1">
    <fb>13</fb>
    <v>34</v>
  </rv>
  <rv s="1">
    <fb>2</fb>
    <v>38</v>
  </rv>
  <rv s="0">
    <v>536870912</v>
    <v>Región de Aysén del General Carlos Ibáñez del Campo</v>
    <v>f1dfad18-7a71-c02b-6499-9d48079ad086</v>
    <v>es-DO</v>
    <v>Map</v>
  </rv>
  <rv s="0">
    <v>536870912</v>
    <v>Región de Valparaíso</v>
    <v>16db3fa8-cd1b-2e46-c8fd-319a483e9f74</v>
    <v>es-DO</v>
    <v>Map</v>
  </rv>
  <rv s="0">
    <v>536870912</v>
    <v>Región de Magallanes y de la Antártica Chilena</v>
    <v>bae16453-cc13-6536-3ecf-d010cdfe7779</v>
    <v>es-DO</v>
    <v>Map</v>
  </rv>
  <rv s="0">
    <v>536870912</v>
    <v>Región Metropolitana de Santiago</v>
    <v>593b7d08-69b9-06ed-9b5c-adea6868ff88</v>
    <v>es-DO</v>
    <v>Map</v>
  </rv>
  <rv s="0">
    <v>536870912</v>
    <v>Región del Maule</v>
    <v>1e2324a1-9cb4-35ae-b663-73c3f67a17d5</v>
    <v>es-DO</v>
    <v>Map</v>
  </rv>
  <rv s="0">
    <v>536870912</v>
    <v>Región del Libertador General Bernardo O'Higgins</v>
    <v>a69b3fd5-459d-0124-d048-5d97d3c59ccc</v>
    <v>es-DO</v>
    <v>Map</v>
  </rv>
  <rv s="0">
    <v>536870912</v>
    <v>Región de Antofagasta</v>
    <v>0e94e649-e291-382e-a367-acb53290d201</v>
    <v>es-DO</v>
    <v>Map</v>
  </rv>
  <rv s="0">
    <v>536870912</v>
    <v>Región de La Araucanía</v>
    <v>2d02ef0b-dd81-faa4-520b-0ec94f6d1f8e</v>
    <v>es-DO</v>
    <v>Map</v>
  </rv>
  <rv s="0">
    <v>536870912</v>
    <v>Región de Coquimbo</v>
    <v>76048cc3-d603-9c38-a167-a7ca5b8cbbc2</v>
    <v>es-DO</v>
    <v>Map</v>
  </rv>
  <rv s="0">
    <v>536870912</v>
    <v>Región de Tarapacá</v>
    <v>f71529e3-ca1d-662b-2695-7619691fe930</v>
    <v>es-DO</v>
    <v>Map</v>
  </rv>
  <rv s="0">
    <v>536870912</v>
    <v>Región de Los Lagos</v>
    <v>e02e6fdd-6c61-e5bb-60a2-e02511b76154</v>
    <v>es-DO</v>
    <v>Map</v>
  </rv>
  <rv s="0">
    <v>536870912</v>
    <v>Región de Atacama</v>
    <v>f345e54e-574a-13c9-92e8-8aee46fdab13</v>
    <v>es-DO</v>
    <v>Map</v>
  </rv>
  <rv s="0">
    <v>536870912</v>
    <v>Región de Arica y Parinacota</v>
    <v>e82edc74-d7d4-52a9-63c9-da07aa4c8d07</v>
    <v>es-DO</v>
    <v>Map</v>
  </rv>
  <rv s="0">
    <v>536870912</v>
    <v>Región de Los Ríos</v>
    <v>d63a8dc4-6856-1b2f-c860-14be52df0d59</v>
    <v>es-DO</v>
    <v>Map</v>
  </rv>
  <rv s="2">
    <v>5</v>
  </rv>
  <rv s="1">
    <fb>122000</fb>
    <v>30</v>
  </rv>
  <rv s="1">
    <fb>7.09000015258789E-2</fb>
    <v>39</v>
  </rv>
  <rv s="1">
    <fb>1.649</fb>
    <v>37</v>
  </rv>
  <rv s="1">
    <fb>0.34</fb>
    <v>31</v>
  </rv>
  <rv s="1">
    <fb>12.428000000000001</fb>
    <v>37</v>
  </rv>
  <rv s="1">
    <fb>0.21171649832251302</fb>
    <v>31</v>
  </rv>
  <rv s="2">
    <v>6</v>
  </rv>
  <rv s="6">
    <v>#VALUE!</v>
    <v>es-ES</v>
    <v>604665af-d1f4-5c64-9b93-1ef5f0471308</v>
    <v>536870912</v>
    <v>1</v>
    <v>47</v>
    <v>48</v>
    <v>49</v>
    <v>Chile</v>
    <v>26</v>
    <v>27</v>
    <v>Map</v>
    <v>28</v>
    <v>50</v>
    <v>CL</v>
    <v>71</v>
    <v>72</v>
    <v>73</v>
    <v>74</v>
    <v>75</v>
    <v>74</v>
    <v>76</v>
    <v>CLP</v>
    <v>77</v>
    <v>78</v>
    <v>Chile, oficialmente República de Chile, es un país soberano, ubicado en el extremo sur de América del Sur. Adopta la forma de gobierno republicana, democrática, presidencialista y unitaria. Su capital es la ciudad de Santiago.</v>
    <v>79</v>
    <v>80</v>
    <v>81</v>
    <v>Himno nacional de Chile</v>
    <v>12</v>
    <v>82</v>
    <v>83</v>
    <v>84</v>
    <v>85</v>
    <v>87</v>
    <v>88</v>
    <v>89</v>
    <v>90</v>
    <v>91</v>
    <v>Chile</v>
    <v>92</v>
    <v>93</v>
    <v>94</v>
    <v>95</v>
    <v>96</v>
    <v>97</v>
    <v>98</v>
    <v>99</v>
    <v>100</v>
    <v>101</v>
    <v>102</v>
    <v>103</v>
    <v>104</v>
    <v>105</v>
    <v>120</v>
    <v>121</v>
    <v>122</v>
    <v>123</v>
    <v>124</v>
    <v>125</v>
    <v>126</v>
    <v>Chile</v>
    <v>mdp/vdpid/46</v>
    <v>127</v>
  </rv>
  <rv s="0">
    <v>536870912</v>
    <v>Colombia</v>
    <v>c396e3d8-2a85-d230-f691-7850536d840e</v>
    <v>es-ES</v>
    <v>Map</v>
  </rv>
  <rv s="1">
    <fb>1141748</fb>
    <v>30</v>
  </rv>
  <rv s="1">
    <fb>0.52703938288643504</fb>
    <v>31</v>
  </rv>
  <rv s="1">
    <fb>3.52549273618952E-2</fb>
    <v>31</v>
  </rv>
  <rv s="0">
    <v>536870912</v>
    <v>Bogotá</v>
    <v>66b24d5c-468c-2dd6-e6ce-34504b6f6cb4</v>
    <v>es-DO</v>
    <v>Map</v>
  </rv>
  <rv s="1">
    <fb>132040280000</fb>
    <v>32</v>
  </rv>
  <rv s="1">
    <fb>57</fb>
    <v>33</v>
  </rv>
  <rv s="1">
    <fb>76.685692626893996</fb>
    <v>34</v>
  </rv>
  <rv s="1">
    <fb>1312.1575030143699</fb>
    <v>30</v>
  </rv>
  <rv s="1">
    <fb>97813.558000000005</fb>
    <v>30</v>
  </rv>
  <rv s="1">
    <fb>77.108999999999995</fb>
    <v>34</v>
  </rv>
  <rv s="1">
    <fb>0.1829434999</fb>
    <v>31</v>
  </rv>
  <rv s="3">
    <v>2</v>
    <v>28</v>
    <v>65</v>
    <v>6</v>
    <v>0</v>
    <v>Image of Colombia</v>
  </rv>
  <rv s="1">
    <fb>0.144026436439844</fb>
    <v>31</v>
  </rv>
  <rv s="1">
    <fb>140.95037394202501</fb>
    <v>36</v>
  </rv>
  <rv s="4">
    <v>https://www.bing.com/search?q=Colombia&amp;form=skydnc</v>
    <v>Aprenda más con Bing</v>
  </rv>
  <rv s="0">
    <v>805306368</v>
    <v>Amilkar Acosta (Ministro)</v>
    <v>3fe48c84-f65b-282d-b5b1-6e2bcc7f13b9</v>
    <v>es-DO</v>
    <v>Generic</v>
  </rv>
  <rv s="0">
    <v>805306368</v>
    <v>Marta Lucía Ramírez (Vicepresidente)</v>
    <v>fe54aa82-5d50-a2f7-01b7-5ee78aa11bf8</v>
    <v>es-DO</v>
    <v>Generic</v>
  </rv>
  <rv s="0">
    <v>805306368</v>
    <v>Iván Duque (Presidente)</v>
    <v>b4f4724a-a514-deec-26d5-0b8b3e447bd3</v>
    <v>es-DO</v>
    <v>Generic</v>
  </rv>
  <rv s="2">
    <v>7</v>
  </rv>
  <rv s="1">
    <fb>1.1452666</fb>
    <v>31</v>
  </rv>
  <rv s="1">
    <fb>0.55327490000000001</fb>
    <v>31</v>
  </rv>
  <rv s="1">
    <fb>2.1848000000000001</fb>
    <v>37</v>
  </rv>
  <rv s="1">
    <fb>12.2</fb>
    <v>34</v>
  </rv>
  <rv s="1">
    <fb>323802808108.24597</fb>
    <v>32</v>
  </rv>
  <rv s="1">
    <fb>50339443</fb>
    <v>30</v>
  </rv>
  <rv s="1">
    <fb>40827302</fb>
    <v>30</v>
  </rv>
  <rv s="1">
    <fb>0.39700000000000002</fb>
    <v>31</v>
  </rv>
  <rv s="1">
    <fb>1.3999999999999999E-2</fb>
    <v>31</v>
  </rv>
  <rv s="1">
    <fb>0.55399999999999994</fb>
    <v>31</v>
  </rv>
  <rv s="1">
    <fb>0.04</fb>
    <v>31</v>
  </rv>
  <rv s="1">
    <fb>0.19899999999999998</fb>
    <v>31</v>
  </rv>
  <rv s="1">
    <fb>0.68771003723144508</fb>
    <v>31</v>
  </rv>
  <rv s="1">
    <fb>8.1000000000000003E-2</fb>
    <v>31</v>
  </rv>
  <rv s="1">
    <fb>0.126</fb>
    <v>31</v>
  </rv>
  <rv s="1">
    <fb>0.68</fb>
    <v>38</v>
  </rv>
  <rv s="1">
    <fb>83</fb>
    <v>34</v>
  </rv>
  <rv s="1">
    <fb>1.23</fb>
    <v>38</v>
  </rv>
  <rv s="0">
    <v>536870912</v>
    <v>Archipiélago de San Andrés, Providencia y Santa Catalina</v>
    <v>188ba911-2335-579f-505a-e6bde1ce992c</v>
    <v>es-DO</v>
    <v>Map</v>
  </rv>
  <rv s="0">
    <v>536870912</v>
    <v>Cundinamarca</v>
    <v>26fc374f-923b-d32c-4651-e3e8c06fc3ed</v>
    <v>es-DO</v>
    <v>Map</v>
  </rv>
  <rv s="0">
    <v>536870912</v>
    <v>Antioquia</v>
    <v>d3614470-a93c-5d64-a636-9da2dff33c3d</v>
    <v>es-DO</v>
    <v>Map</v>
  </rv>
  <rv s="0">
    <v>536870912</v>
    <v>Valle del Cauca</v>
    <v>ce6e3742-88ee-970c-b7e9-de685afbebe8</v>
    <v>es-DO</v>
    <v>Map</v>
  </rv>
  <rv s="0">
    <v>536870912</v>
    <v>Norte de Santander</v>
    <v>d44c8def-e6be-c3f1-ab4e-e27af99a2e0b</v>
    <v>es-DO</v>
    <v>Map</v>
  </rv>
  <rv s="0">
    <v>536870912</v>
    <v>Chocó</v>
    <v>a03f5bb0-fdf4-7ba6-1aa2-98634d5ec680</v>
    <v>es-DO</v>
    <v>Map</v>
  </rv>
  <rv s="0">
    <v>536870912</v>
    <v>Amazonas</v>
    <v>b1142dfe-c0da-0b16-7b5b-40e1812fc5b5</v>
    <v>es-DO</v>
    <v>Map</v>
  </rv>
  <rv s="0">
    <v>536870912</v>
    <v>Quindío</v>
    <v>0bb62acd-b714-a5dd-dc49-6f69ddaba02c</v>
    <v>es-DO</v>
    <v>Map</v>
  </rv>
  <rv s="0">
    <v>536870912</v>
    <v>Caldas</v>
    <v>85871477-49bf-4c76-2b8d-3f2500f444d8</v>
    <v>es-DO</v>
    <v>Map</v>
  </rv>
  <rv s="0">
    <v>536870912</v>
    <v>Cauca</v>
    <v>7b3864e4-af68-447f-d9bc-075dd9085ef8</v>
    <v>es-DO</v>
    <v>Map</v>
  </rv>
  <rv s="0">
    <v>536870912</v>
    <v>La Guajira</v>
    <v>5dadb66e-c4f1-8556-c08f-671a606edf84</v>
    <v>es-DO</v>
    <v>Map</v>
  </rv>
  <rv s="0">
    <v>536870912</v>
    <v>Bolívar</v>
    <v>38fa99f2-3e47-af72-2f25-81f620fe1128</v>
    <v>es-DO</v>
    <v>Map</v>
  </rv>
  <rv s="0">
    <v>536870912</v>
    <v>Cesar</v>
    <v>acf0353b-c9e7-bf27-fe4d-0e199bc80085</v>
    <v>es-DO</v>
    <v>Map</v>
  </rv>
  <rv s="0">
    <v>536870912</v>
    <v>Caquetá</v>
    <v>52c6ce36-10f4-7316-b10a-41d0eb67ac75</v>
    <v>es-DO</v>
    <v>Map</v>
  </rv>
  <rv s="0">
    <v>536870912</v>
    <v>Tolima</v>
    <v>9f5d3f6f-e4de-1042-2cb7-b84911d028d4</v>
    <v>es-DO</v>
    <v>Map</v>
  </rv>
  <rv s="0">
    <v>536870912</v>
    <v>Putumayo</v>
    <v>45f7bd51-6a99-6e2e-3095-604393add4b0</v>
    <v>es-DO</v>
    <v>Map</v>
  </rv>
  <rv s="0">
    <v>536870912</v>
    <v>Huila</v>
    <v>2752ef70-1772-e264-2348-e4146224c108</v>
    <v>es-DO</v>
    <v>Map</v>
  </rv>
  <rv s="0">
    <v>536870912</v>
    <v>Nariño</v>
    <v>1b9faaa5-ba49-9e9a-6edd-39ceed297f8f</v>
    <v>es-DO</v>
    <v>Map</v>
  </rv>
  <rv s="0">
    <v>536870912</v>
    <v>Risaralda</v>
    <v>12859881-10e7-a44f-aa52-ed6ecbc80e7c</v>
    <v>es-DO</v>
    <v>Map</v>
  </rv>
  <rv s="0">
    <v>536870912</v>
    <v>Santander</v>
    <v>98fbfaa3-063d-4261-a806-2b84a0339e05</v>
    <v>es-DO</v>
    <v>Map</v>
  </rv>
  <rv s="0">
    <v>536870912</v>
    <v>Casanare</v>
    <v>e7b3ed4f-03e8-7516-f976-b525e8a0b565</v>
    <v>es-DO</v>
    <v>Map</v>
  </rv>
  <rv s="0">
    <v>536870912</v>
    <v>Meta</v>
    <v>30c3c263-a281-f2d2-6787-511d37d41ddf</v>
    <v>es-DO</v>
    <v>Map</v>
  </rv>
  <rv s="0">
    <v>536870912</v>
    <v>Sucre</v>
    <v>771a5a65-ef7a-6112-a7e0-0a670038add2</v>
    <v>es-DO</v>
    <v>Map</v>
  </rv>
  <rv s="0">
    <v>536870912</v>
    <v>Boyacá</v>
    <v>951b3076-f33d-486b-9b35-d6d83aad8b98</v>
    <v>es-DO</v>
    <v>Map</v>
  </rv>
  <rv s="0">
    <v>536870912</v>
    <v>Arauca</v>
    <v>39038b52-0399-9385-24de-5d0c69b46eba</v>
    <v>es-DO</v>
    <v>Map</v>
  </rv>
  <rv s="0">
    <v>536870912</v>
    <v>Córdoba</v>
    <v>351fe87f-ca62-b128-b52c-3edd6fa6b80f</v>
    <v>es-DO</v>
    <v>Map</v>
  </rv>
  <rv s="0">
    <v>536870912</v>
    <v>Atlántico</v>
    <v>060406d2-f65b-ee44-bba7-291bad263612</v>
    <v>es-DO</v>
    <v>Map</v>
  </rv>
  <rv s="0">
    <v>536870912</v>
    <v>Magdalena</v>
    <v>dcdd93f1-b99c-7653-25fe-53654ad52fa2</v>
    <v>es-DO</v>
    <v>Map</v>
  </rv>
  <rv s="0">
    <v>536870912</v>
    <v>Vaupés</v>
    <v>54afacd5-8118-0ece-5ab8-dbab67c52f56</v>
    <v>es-DO</v>
    <v>Map</v>
  </rv>
  <rv s="0">
    <v>536870912</v>
    <v>Guaviare</v>
    <v>fe72a3d7-3b52-1552-6e5d-28dca99e051b</v>
    <v>es-DO</v>
    <v>Map</v>
  </rv>
  <rv s="0">
    <v>536870912</v>
    <v>Guainía</v>
    <v>8651c982-77dc-b5af-4197-627d13648685</v>
    <v>es-DO</v>
    <v>Map</v>
  </rv>
  <rv s="0">
    <v>536870912</v>
    <v>Vichada</v>
    <v>17e2497e-dacc-256d-298c-9eb5d2977e40</v>
    <v>es-DO</v>
    <v>Map</v>
  </rv>
  <rv s="2">
    <v>8</v>
  </rv>
  <rv s="1">
    <fb>481000</fb>
    <v>30</v>
  </rv>
  <rv s="1">
    <fb>9.7069997787475604E-2</fb>
    <v>39</v>
  </rv>
  <rv s="1">
    <fb>1.8069999999999999</fb>
    <v>37</v>
  </rv>
  <rv s="1">
    <fb>0.71200000000000008</fb>
    <v>31</v>
  </rv>
  <rv s="1">
    <fb>14.882</fb>
    <v>37</v>
  </rv>
  <rv s="1">
    <fb>0.40257414657503404</fb>
    <v>31</v>
  </rv>
  <rv s="2">
    <v>9</v>
  </rv>
  <rv s="6">
    <v>#VALUE!</v>
    <v>es-ES</v>
    <v>c396e3d8-2a85-d230-f691-7850536d840e</v>
    <v>536870912</v>
    <v>1</v>
    <v>60</v>
    <v>48</v>
    <v>49</v>
    <v>Colombia</v>
    <v>62</v>
    <v>63</v>
    <v>Map</v>
    <v>28</v>
    <v>64</v>
    <v>CO</v>
    <v>130</v>
    <v>131</v>
    <v>132</v>
    <v>133</v>
    <v>134</v>
    <v>133</v>
    <v>135</v>
    <v>COP</v>
    <v>136</v>
    <v>137</v>
    <v>Colombia, oficialmente República de Colombia, es un país soberano situado en la región noroccidental de América del Sur. Se constituye en un estado unitario, social y democrático de derecho cuya forma de gobierno es presidencialista. Es una república organizada políticamente en 32 departamentos descentralizados y el Distrito Capital de Bogotá, sede del Gobierno Nacional.</v>
    <v>138</v>
    <v>139</v>
    <v>140</v>
    <v>Himno nacional de Colombia</v>
    <v>12</v>
    <v>141</v>
    <v>142</v>
    <v>143</v>
    <v>144</v>
    <v>148</v>
    <v>149</v>
    <v>150</v>
    <v>151</v>
    <v>152</v>
    <v>Colombia</v>
    <v>153</v>
    <v>154</v>
    <v>155</v>
    <v>156</v>
    <v>157</v>
    <v>158</v>
    <v>159</v>
    <v>160</v>
    <v>161</v>
    <v>162</v>
    <v>163</v>
    <v>164</v>
    <v>165</v>
    <v>166</v>
    <v>199</v>
    <v>200</v>
    <v>201</v>
    <v>202</v>
    <v>203</v>
    <v>204</v>
    <v>205</v>
    <v>Colombia</v>
    <v>mdp/vdpid/51</v>
    <v>206</v>
  </rv>
  <rv s="0">
    <v>536870912</v>
    <v>Perú</v>
    <v>02dd0e01-24ad-0f52-3d28-54e36db1ce25</v>
    <v>es-ES</v>
    <v>Map</v>
  </rv>
  <rv s="1">
    <fb>1285216</fb>
    <v>30</v>
  </rv>
  <rv s="1">
    <fb>0.57660467529296899</fb>
    <v>31</v>
  </rv>
  <rv s="1">
    <fb>2.1371534256997799E-2</fb>
    <v>31</v>
  </rv>
  <rv s="0">
    <v>536870912</v>
    <v>Lima</v>
    <v>56111e08-84b2-d298-3309-317c86bbca62</v>
    <v>es-DO</v>
    <v>Map</v>
  </rv>
  <rv s="1">
    <fb>98964960000</fb>
    <v>32</v>
  </rv>
  <rv s="1">
    <fb>51</fb>
    <v>33</v>
  </rv>
  <rv s="1">
    <fb>79.555683573486803</fb>
    <v>34</v>
  </rv>
  <rv s="1">
    <fb>1345.8795888743</fb>
    <v>30</v>
  </rv>
  <rv s="1">
    <fb>57414.218999999997</fb>
    <v>30</v>
  </rv>
  <rv s="1">
    <fb>76.516000000000005</fb>
    <v>34</v>
  </rv>
  <rv s="1">
    <fb>0.30916759560000001</fb>
    <v>31</v>
  </rv>
  <rv s="2">
    <v>10</v>
  </rv>
  <rv s="3">
    <v>3</v>
    <v>28</v>
    <v>75</v>
    <v>6</v>
    <v>0</v>
    <v>Image of Perú</v>
  </rv>
  <rv s="1">
    <fb>0.14321901146650698</fb>
    <v>31</v>
  </rv>
  <rv s="1">
    <fb>129.78454434275901</fb>
    <v>36</v>
  </rv>
  <rv s="4">
    <v>https://www.bing.com/search?q=Per%c3%ba&amp;form=skydnc</v>
    <v>Aprenda más con Bing</v>
  </rv>
  <rv s="0">
    <v>805306368</v>
    <v>Pedro Cateriano (Primer ministro)</v>
    <v>67e42dbd-6dc9-4fc2-b789-b93aa7520eba</v>
    <v>es-DO</v>
    <v>Generic</v>
  </rv>
  <rv s="2">
    <v>11</v>
  </rv>
  <rv s="1">
    <fb>1.0694512</fb>
    <v>31</v>
  </rv>
  <rv s="1">
    <fb>0.70737859999999997</fb>
    <v>31</v>
  </rv>
  <rv s="1">
    <fb>1.27</fb>
    <v>37</v>
  </rv>
  <rv s="1">
    <fb>11.1</fb>
    <v>34</v>
  </rv>
  <rv s="1">
    <fb>226848050819.52499</fb>
    <v>32</v>
  </rv>
  <rv s="1">
    <fb>32510453</fb>
    <v>30</v>
  </rv>
  <rv s="1">
    <fb>25390339</fb>
    <v>30</v>
  </rv>
  <rv s="1">
    <fb>0.32100000000000001</fb>
    <v>31</v>
  </rv>
  <rv s="1">
    <fb>0.48299999999999998</fb>
    <v>31</v>
  </rv>
  <rv s="1">
    <fb>4.9000000000000002E-2</fb>
    <v>31</v>
  </rv>
  <rv s="1">
    <fb>0.22</fb>
    <v>31</v>
  </rv>
  <rv s="1">
    <fb>0.77633003234863296</fb>
    <v>31</v>
  </rv>
  <rv s="1">
    <fb>0.14800000000000002</fb>
    <v>31</v>
  </rv>
  <rv s="1">
    <fb>0.99</fb>
    <v>38</v>
  </rv>
  <rv s="1">
    <fb>88</fb>
    <v>34</v>
  </rv>
  <rv s="1">
    <fb>1.28</fb>
    <v>38</v>
  </rv>
  <rv s="0">
    <v>536870912</v>
    <v>Callao</v>
    <v>08e03471-8aab-c10c-9015-7df825c18e7b</v>
    <v>es-DO</v>
    <v>Map</v>
  </rv>
  <rv s="0">
    <v>536870912</v>
    <v>Provincia de Lima</v>
    <v>c1af6300-c27c-5029-87f7-5a46bbbe02ac</v>
    <v>es-DO</v>
    <v>Map</v>
  </rv>
  <rv s="2">
    <v>12</v>
  </rv>
  <rv s="1">
    <fb>158000</fb>
    <v>30</v>
  </rv>
  <rv s="1">
    <fb>3.3099999427795401E-2</fb>
    <v>39</v>
  </rv>
  <rv s="1">
    <fb>2.254</fb>
    <v>37</v>
  </rv>
  <rv s="1">
    <fb>0.36799999999999999</fb>
    <v>31</v>
  </rv>
  <rv s="1">
    <fb>17.949000000000002</fb>
    <v>37</v>
  </rv>
  <rv s="1">
    <fb>0.18505468749999998</fb>
    <v>31</v>
  </rv>
  <rv s="2">
    <v>13</v>
  </rv>
  <rv s="6">
    <v>#VALUE!</v>
    <v>es-ES</v>
    <v>02dd0e01-24ad-0f52-3d28-54e36db1ce25</v>
    <v>536870912</v>
    <v>1</v>
    <v>73</v>
    <v>48</v>
    <v>49</v>
    <v>Perú</v>
    <v>62</v>
    <v>63</v>
    <v>Map</v>
    <v>28</v>
    <v>74</v>
    <v>PE</v>
    <v>209</v>
    <v>210</v>
    <v>211</v>
    <v>212</v>
    <v>213</v>
    <v>212</v>
    <v>214</v>
    <v>PEN</v>
    <v>215</v>
    <v>216</v>
    <v>Perú, oficialmente República del Perú, es un país soberano ubicado en el oeste de América del Sur. El océano Pacífico bordea su costa y limita con Ecuador y Colombia al norte, Brasil al este, y Bolivia y Chile al sureste. Su territorio se compone de diversos paisajes: los valles, las mesetas y las altas cumbres de los Andes se despliegan al oeste hacia la costa desértica y el este hacia la Amazonia. Es uno de los países con mayor diversidad biológica y mayores recursos minerales del mundo.</v>
    <v>217</v>
    <v>218</v>
    <v>219</v>
    <v>Himno Nacional del Perú</v>
    <v>220</v>
    <v>221</v>
    <v>222</v>
    <v>223</v>
    <v>224</v>
    <v>226</v>
    <v>227</v>
    <v>228</v>
    <v>229</v>
    <v>230</v>
    <v>Perú</v>
    <v>231</v>
    <v>232</v>
    <v>233</v>
    <v>234</v>
    <v>28</v>
    <v>235</v>
    <v>236</v>
    <v>237</v>
    <v>238</v>
    <v>33</v>
    <v>239</v>
    <v>240</v>
    <v>241</v>
    <v>242</v>
    <v>245</v>
    <v>246</v>
    <v>247</v>
    <v>248</v>
    <v>249</v>
    <v>250</v>
    <v>251</v>
    <v>Perú</v>
    <v>mdp/vdpid/187</v>
    <v>252</v>
  </rv>
  <rv s="0">
    <v>536870912</v>
    <v>Brasil</v>
    <v>a828cf41-b938-49fe-7986-4b336618d413</v>
    <v>es-ES</v>
    <v>Map</v>
  </rv>
  <rv s="1">
    <fb>8515767</fb>
    <v>30</v>
  </rv>
  <rv s="1">
    <fb>0.58931054038338704</fb>
    <v>31</v>
  </rv>
  <rv s="1">
    <fb>3.7329762121689397E-2</fb>
    <v>31</v>
  </rv>
  <rv s="0">
    <v>536870912</v>
    <v>Brasilia</v>
    <v>0f4c1a26-f33c-b6de-a63f-578da6617369</v>
    <v>es-DO</v>
    <v>Map</v>
  </rv>
  <rv s="1">
    <fb>1187361690000</fb>
    <v>32</v>
  </rv>
  <rv s="0">
    <v>536870912</v>
    <v>São Paulo</v>
    <v>c6cf2f6e-626c-4267-ae48-9e13ea74d2b9</v>
    <v>es-DO</v>
    <v>Map</v>
  </rv>
  <rv s="1">
    <fb>55</fb>
    <v>33</v>
  </rv>
  <rv s="1">
    <fb>59.1075326389753</fb>
    <v>34</v>
  </rv>
  <rv s="1">
    <fb>2619.96061573831</fb>
    <v>30</v>
  </rv>
  <rv s="1">
    <fb>462298.69</fb>
    <v>30</v>
  </rv>
  <rv s="1">
    <fb>75.671999999999997</fb>
    <v>34</v>
  </rv>
  <rv s="1">
    <fb>0.28289823089999999</fb>
    <v>31</v>
  </rv>
  <rv s="2">
    <v>14</v>
  </rv>
  <rv s="3">
    <v>4</v>
    <v>28</v>
    <v>86</v>
    <v>6</v>
    <v>0</v>
    <v>Image of Brasil</v>
  </rv>
  <rv s="1">
    <fb>0.14178605589771201</fb>
    <v>31</v>
  </rv>
  <rv s="1">
    <fb>167.397860280061</fb>
    <v>36</v>
  </rv>
  <rv s="4">
    <v>https://www.bing.com/search?q=Brasil&amp;form=skydnc</v>
    <v>Aprenda más con Bing</v>
  </rv>
  <rv s="0">
    <v>805306368</v>
    <v>Jair Bolsonaro (Presidente)</v>
    <v>e5c2a3dc-a01d-9ba4-59d7-7920ab72e453</v>
    <v>es-DO</v>
    <v>Generic</v>
  </rv>
  <rv s="0">
    <v>805306368</v>
    <v>Hamilton Mourão (Vicepresidente)</v>
    <v>82d9ec69-ca73-987b-d035-f269280ea4a8</v>
    <v>es-DO</v>
    <v>Generic</v>
  </rv>
  <rv s="2">
    <v>15</v>
  </rv>
  <rv s="1">
    <fb>1.1544783999999999</fb>
    <v>31</v>
  </rv>
  <rv s="1">
    <fb>0.513436</fb>
    <v>31</v>
  </rv>
  <rv s="1">
    <fb>2.1499000000000001</fb>
    <v>37</v>
  </rv>
  <rv s="1">
    <fb>12.8</fb>
    <v>34</v>
  </rv>
  <rv s="1">
    <fb>1839758040765.6201</fb>
    <v>32</v>
  </rv>
  <rv s="1">
    <fb>212559417</fb>
    <v>30</v>
  </rv>
  <rv s="1">
    <fb>183241641</fb>
    <v>30</v>
  </rv>
  <rv s="1">
    <fb>0.42499999999999999</fb>
    <v>31</v>
  </rv>
  <rv s="1">
    <fb>0.01</fb>
    <v>31</v>
  </rv>
  <rv s="1">
    <fb>0.58399999999999996</fb>
    <v>31</v>
  </rv>
  <rv s="1">
    <fb>3.1E-2</fb>
    <v>31</v>
  </rv>
  <rv s="1">
    <fb>0.192</fb>
    <v>31</v>
  </rv>
  <rv s="1">
    <fb>0.63883998870849601</fb>
    <v>31</v>
  </rv>
  <rv s="1">
    <fb>7.2999999999999995E-2</fb>
    <v>31</v>
  </rv>
  <rv s="1">
    <fb>0.12</fb>
    <v>31</v>
  </rv>
  <rv s="1">
    <fb>1.02</fb>
    <v>38</v>
  </rv>
  <rv s="1">
    <fb>60</fb>
    <v>34</v>
  </rv>
  <rv s="1">
    <fb>1.53</fb>
    <v>38</v>
  </rv>
  <rv s="0">
    <v>536870912</v>
    <v>Estado de Río de Janeiro</v>
    <v>3f5a22fa-26bd-86f9-0345-3a6206e8aab5</v>
    <v>es-DO</v>
    <v>Map</v>
  </rv>
  <rv s="0">
    <v>536870912</v>
    <v>Pará</v>
    <v>7a0db70a-73db-e83d-e548-6fab7a523b35</v>
    <v>es-DO</v>
    <v>Map</v>
  </rv>
  <rv s="0">
    <v>536870912</v>
    <v>Santa Catarina</v>
    <v>6262969d-76c7-e65f-1be5-668011a93ff0</v>
    <v>es-DO</v>
    <v>Map</v>
  </rv>
  <rv s="0">
    <v>536870912</v>
    <v>Minas Gerais</v>
    <v>974e2066-dee0-aecd-c973-50babb750033</v>
    <v>es-DO</v>
    <v>Map</v>
  </rv>
  <rv s="0">
    <v>536870912</v>
    <v>Roraima</v>
    <v>3b8383a2-7c79-31f6-2359-bd9ba2099213</v>
    <v>es-DO</v>
    <v>Map</v>
  </rv>
  <rv s="0">
    <v>536870912</v>
    <v>Estado de Paraná</v>
    <v>a33450c4-459a-0682-41ee-635b343dd785</v>
    <v>es-DO</v>
    <v>Map</v>
  </rv>
  <rv s="0">
    <v>536870912</v>
    <v>Estado de Bahía</v>
    <v>e904684f-6d5b-f7bb-c27d-bdb50a0ec8ab</v>
    <v>es-DO</v>
    <v>Map</v>
  </rv>
  <rv s="0">
    <v>536870912</v>
    <v>Río Grande del Norte</v>
    <v>4cccb40d-d26b-4493-e031-bcf803f1c2b1</v>
    <v>es-DO</v>
    <v>Map</v>
  </rv>
  <rv s="0">
    <v>536870912</v>
    <v>Acre</v>
    <v>8960bf27-5261-01d1-4019-e7d898f67bb4</v>
    <v>es-DO</v>
    <v>Map</v>
  </rv>
  <rv s="0">
    <v>536870912</v>
    <v>Río Grande del Sur</v>
    <v>9644dbbf-be0c-de9c-a534-3d7ff4801a8b</v>
    <v>es-DO</v>
    <v>Map</v>
  </rv>
  <rv s="0">
    <v>536870912</v>
    <v>Goiás</v>
    <v>38750702-647a-b72a-2cec-e4a55e078f36</v>
    <v>es-DO</v>
    <v>Map</v>
  </rv>
  <rv s="0">
    <v>536870912</v>
    <v>Pernambuco</v>
    <v>5538aab1-15ae-294f-2c10-f5083201cca1</v>
    <v>es-DO</v>
    <v>Map</v>
  </rv>
  <rv s="0">
    <v>536870912</v>
    <v>Mato Grosso del Sur</v>
    <v>7de24933-1d79-fc85-387b-3ce7947910b6</v>
    <v>es-DO</v>
    <v>Map</v>
  </rv>
  <rv s="0">
    <v>536870912</v>
    <v>Estado de São Paulo</v>
    <v>4d56ae2d-1aad-8c4f-dca2-4456acc12f89</v>
    <v>es-DO</v>
    <v>Map</v>
  </rv>
  <rv s="0">
    <v>536870912</v>
    <v>Amazonas</v>
    <v>f79e57ca-6fc1-5a6a-015b-38d90f33902f</v>
    <v>es-DO</v>
    <v>Map</v>
  </rv>
  <rv s="0">
    <v>536870912</v>
    <v>Espírito Santo</v>
    <v>dbc4d679-53e7-49d7-c6b3-88a4ca7f522f</v>
    <v>es-DO</v>
    <v>Map</v>
  </rv>
  <rv s="0">
    <v>536870912</v>
    <v>Alagoas</v>
    <v>4e3f1ba4-1948-0514-728a-55b34ab027b4</v>
    <v>es-DO</v>
    <v>Map</v>
  </rv>
  <rv s="0">
    <v>536870912</v>
    <v>Mato Grosso</v>
    <v>af05c757-4d77-813e-b8eb-97635c07f37a</v>
    <v>es-DO</v>
    <v>Map</v>
  </rv>
  <rv s="0">
    <v>536870912</v>
    <v>Tocantins</v>
    <v>f7a46dfe-e192-d6f7-e5f8-084e555ba7cb</v>
    <v>es-DO</v>
    <v>Map</v>
  </rv>
  <rv s="0">
    <v>536870912</v>
    <v>Sergipe</v>
    <v>a7f70762-a1ab-d5de-8bf0-3eb8532c1eb9</v>
    <v>es-DO</v>
    <v>Map</v>
  </rv>
  <rv s="0">
    <v>536870912</v>
    <v>Ceará</v>
    <v>b598e20e-29fb-ccf6-be0e-2650e6ba40c5</v>
    <v>es-DO</v>
    <v>Map</v>
  </rv>
  <rv s="0">
    <v>536870912</v>
    <v>Rondonia</v>
    <v>25fbe5d5-9bc1-0ec2-ac78-2d9fe5b147dd</v>
    <v>es-DO</v>
    <v>Map</v>
  </rv>
  <rv s="0">
    <v>536870912</v>
    <v>Amapá</v>
    <v>28d39e09-4b9f-31f6-cc72-48b1f9be59db</v>
    <v>es-DO</v>
    <v>Map</v>
  </rv>
  <rv s="0">
    <v>536870912</v>
    <v>Maranhão</v>
    <v>98274980-9da4-ff5e-78a1-e512bb4179ca</v>
    <v>es-DO</v>
    <v>Map</v>
  </rv>
  <rv s="0">
    <v>536870912</v>
    <v>Piauí</v>
    <v>ab11433a-8357-ae6d-67fe-8570cc271399</v>
    <v>es-DO</v>
    <v>Map</v>
  </rv>
  <rv s="0">
    <v>536870912</v>
    <v>Paraíba</v>
    <v>f5be810b-3322-2252-c10f-35206d84b548</v>
    <v>es-DO</v>
    <v>Map</v>
  </rv>
  <rv s="0">
    <v>536870912</v>
    <v>Distrito Federal</v>
    <v>88dfc3b6-8e7a-694d-61b2-96d14f226ec4</v>
    <v>es-DO</v>
    <v>Map</v>
  </rv>
  <rv s="2">
    <v>16</v>
  </rv>
  <rv s="1">
    <fb>730000</fb>
    <v>30</v>
  </rv>
  <rv s="1">
    <fb>0.12083000183105501</fb>
    <v>39</v>
  </rv>
  <rv s="1">
    <fb>1.73</fb>
    <v>37</v>
  </rv>
  <rv s="1">
    <fb>0.65099999999999991</fb>
    <v>31</v>
  </rv>
  <rv s="1">
    <fb>13.923999999999999</fb>
    <v>37</v>
  </rv>
  <rv s="1">
    <fb>0.33924533448829503</fb>
    <v>31</v>
  </rv>
  <rv s="2">
    <v>17</v>
  </rv>
  <rv s="5">
    <v>#VALUE!</v>
    <v>es-ES</v>
    <v>a828cf41-b938-49fe-7986-4b336618d413</v>
    <v>536870912</v>
    <v>1</v>
    <v>84</v>
    <v>23</v>
    <v>24</v>
    <v>Brasil</v>
    <v>62</v>
    <v>63</v>
    <v>Map</v>
    <v>28</v>
    <v>85</v>
    <v>BR</v>
    <v>255</v>
    <v>256</v>
    <v>257</v>
    <v>258</v>
    <v>259</v>
    <v>260</v>
    <v>261</v>
    <v>BRL</v>
    <v>262</v>
    <v>263</v>
    <v>Brasil, oficialmente República Federativa de Brasil, es un país soberano de América del Sur que comprende la mitad oriental del continente y algunos grupos de pequeñas islas en el océano Atlántico. Es el país más grande de América Latina. Con una superficie estimada en más de 8,5 millones de km², es el quinto país más grande del mundo en área total. Delimitado por el océano Atlántico al este, Brasil tiene una línea costera de 7491 km. Al norte limita con el departamento ultramarino francés de la Guayana Francesa, Surinam, Guyana y Venezuela; al noroeste con Colombia; al oeste con Perú y Bolivia; al suroeste con Paraguay y Argentina, y al sur con Uruguay. De este modo tiene frontera con todos los países de América del Sur, excepto Ecuador y Chile. La mayor parte del país está comprendido entre los trópicos terrestres, por lo que las estaciones climáticas no se sienten de una manera radical en gran parte de su territorio. La selva amazónica cubre 3,6 millones de km² del territorio. Gracias a su vegetación y al clima, es uno de los países con más especies de animales en el mundo.</v>
    <v>264</v>
    <v>265</v>
    <v>266</v>
    <v>Himno nacional del Brasil</v>
    <v>267</v>
    <v>268</v>
    <v>269</v>
    <v>270</v>
    <v>271</v>
    <v>274</v>
    <v>275</v>
    <v>276</v>
    <v>277</v>
    <v>278</v>
    <v>Brasil</v>
    <v>Federative Republic of Brazil</v>
    <v>279</v>
    <v>280</v>
    <v>281</v>
    <v>282</v>
    <v>283</v>
    <v>284</v>
    <v>285</v>
    <v>286</v>
    <v>287</v>
    <v>288</v>
    <v>289</v>
    <v>290</v>
    <v>291</v>
    <v>292</v>
    <v>320</v>
    <v>321</v>
    <v>322</v>
    <v>323</v>
    <v>324</v>
    <v>325</v>
    <v>326</v>
    <v>Brasil</v>
    <v>mdp/vdpid/32</v>
    <v>327</v>
  </rv>
  <rv s="0">
    <v>536870912</v>
    <v>Uruguay</v>
    <v>4d1c354d-d080-b633-86bc-0bad862c8cc1</v>
    <v>es-ES</v>
    <v>Map</v>
  </rv>
  <rv s="1">
    <fb>181034</fb>
    <v>30</v>
  </rv>
  <rv s="1">
    <fb>0.106715803350153</fb>
    <v>31</v>
  </rv>
  <rv s="1">
    <fb>7.8819887087962198E-2</fb>
    <v>31</v>
  </rv>
  <rv s="0">
    <v>536870912</v>
    <v>Montevideo</v>
    <v>6f057c0a-9767-4c6b-b46f-6095e75df6ce</v>
    <v>es-ES</v>
    <v>Map</v>
  </rv>
  <rv s="1">
    <fb>283800000</fb>
    <v>32</v>
  </rv>
  <rv s="1">
    <fb>598</fb>
    <v>33</v>
  </rv>
  <rv s="1">
    <fb>46.270307888488801</fb>
    <v>34</v>
  </rv>
  <rv s="1">
    <fb>3085.1944193006002</fb>
    <v>30</v>
  </rv>
  <rv s="1">
    <fb>6765.6149999999998</fb>
    <v>30</v>
  </rv>
  <rv s="1">
    <fb>77.77</fb>
    <v>34</v>
  </rv>
  <rv s="1">
    <fb>0.16191438689999998</fb>
    <v>31</v>
  </rv>
  <rv s="3">
    <v>5</v>
    <v>28</v>
    <v>96</v>
    <v>6</v>
    <v>0</v>
    <v>Image of Uruguay</v>
  </rv>
  <rv s="1">
    <fb>0.20091963021411099</fb>
    <v>31</v>
  </rv>
  <rv s="1">
    <fb>202.92198338614401</fb>
    <v>36</v>
  </rv>
  <rv s="4">
    <v>https://www.bing.com/search?q=Uruguay&amp;form=skydnc</v>
    <v>Aprenda más con Bing</v>
  </rv>
  <rv s="0">
    <v>805306368</v>
    <v>Luis Lacalle Pou (Presidente)</v>
    <v>45b12faf-c863-9c49-f448-8d6570636f58</v>
    <v>es-ES</v>
    <v>Generic</v>
  </rv>
  <rv s="0">
    <v>805306368</v>
    <v>Beatriz Argimón (Vicepresidente)</v>
    <v>fdad8b43-7954-7971-e1d7-65aea1df14f9</v>
    <v>es-ES</v>
    <v>Generic</v>
  </rv>
  <rv s="2">
    <v>18</v>
  </rv>
  <rv s="1">
    <fb>1.0845944000000001</fb>
    <v>31</v>
  </rv>
  <rv s="1">
    <fb>0.63125770000000003</fb>
    <v>31</v>
  </rv>
  <rv s="1">
    <fb>5.0499000000000001</fb>
    <v>37</v>
  </rv>
  <rv s="1">
    <fb>6.4</fb>
    <v>34</v>
  </rv>
  <rv s="1">
    <fb>56045912952.342003</fb>
    <v>32</v>
  </rv>
  <rv s="1">
    <fb>3461734</fb>
    <v>30</v>
  </rv>
  <rv s="1">
    <fb>3303394</fb>
    <v>30</v>
  </rv>
  <rv s="1">
    <fb>0.29699999999999999</fb>
    <v>31</v>
  </rv>
  <rv s="1">
    <fb>0.45899999999999996</fb>
    <v>31</v>
  </rv>
  <rv s="1">
    <fb>5.9000000000000004E-2</fb>
    <v>31</v>
  </rv>
  <rv s="1">
    <fb>0.22500000000000001</fb>
    <v>31</v>
  </rv>
  <rv s="1">
    <fb>0.64021003723144498</fb>
    <v>31</v>
  </rv>
  <rv s="1">
    <fb>0.10400000000000001</fb>
    <v>31</v>
  </rv>
  <rv s="1">
    <fb>0.153</fb>
    <v>31</v>
  </rv>
  <rv s="1">
    <fb>1.5</fb>
    <v>38</v>
  </rv>
  <rv s="1">
    <fb>17</fb>
    <v>34</v>
  </rv>
  <rv s="1">
    <fb>1.66</fb>
    <v>38</v>
  </rv>
  <rv s="0">
    <v>536870912</v>
    <v>Departamento de Salto</v>
    <v>03610b7b-013c-0ee8-410e-862a629b2ea6</v>
    <v>es-ES</v>
    <v>Map</v>
  </rv>
  <rv s="0">
    <v>536870912</v>
    <v>Departamento de Rocha</v>
    <v>6ec9f1ef-cd41-1cd6-4b5b-098fdf2c9a42</v>
    <v>es-ES</v>
    <v>Map</v>
  </rv>
  <rv s="0">
    <v>536870912</v>
    <v>Departamento de Río Negro</v>
    <v>c51cdc11-8d24-b6c6-218e-1bf15937ed9f</v>
    <v>es-ES</v>
    <v>Map</v>
  </rv>
  <rv s="0">
    <v>536870912</v>
    <v>Departamento de Paysandú</v>
    <v>62ccb945-3081-60ca-acbc-2879d5666afa</v>
    <v>es-ES</v>
    <v>Map</v>
  </rv>
  <rv s="0">
    <v>536870912</v>
    <v>Departamento de Soriano</v>
    <v>20c5f360-f062-1dba-7326-b35033e2d45b</v>
    <v>es-ES</v>
    <v>Map</v>
  </rv>
  <rv s="0">
    <v>536870912</v>
    <v>Departamento de Montevideo</v>
    <v>b91bb4e2-7350-50c2-c5ec-7a29179101c8</v>
    <v>es-ES</v>
    <v>Map</v>
  </rv>
  <rv s="0">
    <v>536870912</v>
    <v>Departamento de Tacuarembó</v>
    <v>3d3ab1e0-e4dd-a712-e9ed-4e8019c73c8b</v>
    <v>es-ES</v>
    <v>Map</v>
  </rv>
  <rv s="0">
    <v>536870912</v>
    <v>Departamento de Lavalleja</v>
    <v>10d28e4e-b416-05ae-493b-27e45db3a2a5</v>
    <v>es-ES</v>
    <v>Map</v>
  </rv>
  <rv s="0">
    <v>536870912</v>
    <v>Departamento de Colonia</v>
    <v>794441ed-35f5-6a38-65fe-1bd820a78487</v>
    <v>es-ES</v>
    <v>Map</v>
  </rv>
  <rv s="0">
    <v>536870912</v>
    <v>Departamento de Flores</v>
    <v>8744bd18-02b9-d69c-5205-c77980587fa8</v>
    <v>es-ES</v>
    <v>Map</v>
  </rv>
  <rv s="0">
    <v>536870912</v>
    <v>Departamento de Florida</v>
    <v>ea047b14-8780-2d2b-754d-7fb89f334f00</v>
    <v>es-ES</v>
    <v>Map</v>
  </rv>
  <rv s="0">
    <v>536870912</v>
    <v>Departamento de Treinta y Tres</v>
    <v>ce5de2e0-0829-6413-4cfe-22c8fb1f8bb1</v>
    <v>es-ES</v>
    <v>Map</v>
  </rv>
  <rv s="0">
    <v>536870912</v>
    <v>Departamento de Rivera</v>
    <v>93dab529-8b73-8eaa-840b-3bfd75594642</v>
    <v>es-ES</v>
    <v>Map</v>
  </rv>
  <rv s="0">
    <v>536870912</v>
    <v>Departamento de Cerro Largo</v>
    <v>17cbef99-9025-55af-1bf6-693b24e4cbf8</v>
    <v>es-ES</v>
    <v>Map</v>
  </rv>
  <rv s="0">
    <v>536870912</v>
    <v>Departamento de San José</v>
    <v>430941cb-a24d-6855-7fd1-c2de5e0eafb0</v>
    <v>es-ES</v>
    <v>Map</v>
  </rv>
  <rv s="0">
    <v>536870912</v>
    <v>Departamento de Artigas</v>
    <v>fba8474e-01a4-b560-b9db-3632789d7418</v>
    <v>es-ES</v>
    <v>Map</v>
  </rv>
  <rv s="0">
    <v>536870912</v>
    <v>Departamento de Maldonado</v>
    <v>bc35c120-ecdd-02db-b583-d31b4a2752db</v>
    <v>es-ES</v>
    <v>Map</v>
  </rv>
  <rv s="0">
    <v>536870912</v>
    <v>Departamento de Canelones</v>
    <v>47a6cb77-1084-cc26-db7c-3a31f25cad6c</v>
    <v>es-ES</v>
    <v>Map</v>
  </rv>
  <rv s="0">
    <v>536870912</v>
    <v>Departamento de Durazno</v>
    <v>812de676-d0a2-23e3-f7e6-3e002da3a2ca</v>
    <v>es-ES</v>
    <v>Map</v>
  </rv>
  <rv s="2">
    <v>19</v>
  </rv>
  <rv s="1">
    <fb>22000</fb>
    <v>30</v>
  </rv>
  <rv s="1">
    <fb>8.7309999465942395E-2</fb>
    <v>39</v>
  </rv>
  <rv s="1">
    <fb>1.9730000000000001</fb>
    <v>37</v>
  </rv>
  <rv s="1">
    <fb>0.41799999999999998</fb>
    <v>31</v>
  </rv>
  <rv s="1">
    <fb>13.856999999999999</fb>
    <v>37</v>
  </rv>
  <rv s="1">
    <fb>0.82559705230116509</fb>
    <v>31</v>
  </rv>
  <rv s="2">
    <v>20</v>
  </rv>
  <rv s="6">
    <v>#VALUE!</v>
    <v>es-ES</v>
    <v>4d1c354d-d080-b633-86bc-0bad862c8cc1</v>
    <v>536870912</v>
    <v>1</v>
    <v>94</v>
    <v>48</v>
    <v>49</v>
    <v>Uruguay</v>
    <v>62</v>
    <v>63</v>
    <v>Map</v>
    <v>28</v>
    <v>95</v>
    <v>UY</v>
    <v>330</v>
    <v>331</v>
    <v>332</v>
    <v>333</v>
    <v>334</v>
    <v>333</v>
    <v>335</v>
    <v>UYU</v>
    <v>336</v>
    <v>337</v>
    <v>Uruguay, oficialmente República Oriental del Uruguay, es un país soberano de América del Sur, situado en la parte oriental del Cono Sur. Limita al noreste con Brasil —estado de Río Grande del Sur—, al oeste y suroeste con Argentina —provincias de Corrientes, Entre Ríos y Buenos Aires, y la Ciudad Autónoma de Buenos Aires— y tiene costas en el océano Atlántico por el sur. Abarca 176 215 km² y es el segundo país más pequeño de Sudamérica, después de Surinam. Según los datos del último censo del INE en 2011, la población de Uruguay es de 3 286 314 habitantes, con lo que figura en la décima posición entre los 12 países sudamericanos.</v>
    <v>338</v>
    <v>339</v>
    <v>340</v>
    <v>Himno nacional de Uruguay</v>
    <v>12</v>
    <v>341</v>
    <v>342</v>
    <v>343</v>
    <v>344</v>
    <v>347</v>
    <v>348</v>
    <v>349</v>
    <v>350</v>
    <v>351</v>
    <v>Uruguay</v>
    <v>352</v>
    <v>353</v>
    <v>354</v>
    <v>355</v>
    <v>96</v>
    <v>356</v>
    <v>357</v>
    <v>358</v>
    <v>359</v>
    <v>360</v>
    <v>361</v>
    <v>362</v>
    <v>363</v>
    <v>364</v>
    <v>384</v>
    <v>385</v>
    <v>386</v>
    <v>387</v>
    <v>388</v>
    <v>389</v>
    <v>390</v>
    <v>Uruguay</v>
    <v>mdp/vdpid/246</v>
    <v>391</v>
  </rv>
  <rv s="0">
    <v>536870912</v>
    <v>Costa Rica</v>
    <v>f5e3b04e-cbe6-130c-d1c8-899095cd5757</v>
    <v>es-ES</v>
    <v>Map</v>
  </rv>
  <rv s="1">
    <fb>51100</fb>
    <v>30</v>
  </rv>
  <rv s="1">
    <fb>0.54567174915234606</fb>
    <v>31</v>
  </rv>
  <rv s="1">
    <fb>2.0962025659294899E-2</fb>
    <v>31</v>
  </rv>
  <rv s="0">
    <v>536870912</v>
    <v>San José</v>
    <v>b2b18307-dcfe-e3ce-b41f-986fcc0a9689</v>
    <v>es-ES</v>
    <v>Map</v>
  </rv>
  <rv s="1">
    <fb>2217350000</fb>
    <v>32</v>
  </rv>
  <rv s="1">
    <fb>506</fb>
    <v>33</v>
  </rv>
  <rv s="1">
    <fb>49.880272733962499</fb>
    <v>34</v>
  </rv>
  <rv s="1">
    <fb>1942.48816990297</fb>
    <v>30</v>
  </rv>
  <rv s="1">
    <fb>8023.3959999999997</fb>
    <v>30</v>
  </rv>
  <rv s="1">
    <fb>80.094999999999999</fb>
    <v>34</v>
  </rv>
  <rv s="1">
    <fb>0.21485754409999999</fb>
    <v>31</v>
  </rv>
  <rv s="2">
    <v>21</v>
  </rv>
  <rv s="3">
    <v>6</v>
    <v>28</v>
    <v>106</v>
    <v>6</v>
    <v>0</v>
    <v>Image of Costa Rica</v>
  </rv>
  <rv s="1">
    <fb>0.13588420861398298</fb>
    <v>31</v>
  </rv>
  <rv s="1">
    <fb>128.845869400021</fb>
    <v>36</v>
  </rv>
  <rv s="4">
    <v>https://www.bing.com/search?q=Costa+Rica&amp;form=skydnc</v>
    <v>Aprenda más con Bing</v>
  </rv>
  <rv s="2">
    <v>22</v>
  </rv>
  <rv s="1">
    <fb>1.1329429</fb>
    <v>31</v>
  </rv>
  <rv s="1">
    <fb>0.5520794</fb>
    <v>31</v>
  </rv>
  <rv s="1">
    <fb>2.8938999999999999</fb>
    <v>37</v>
  </rv>
  <rv s="1">
    <fb>7.6</fb>
    <v>34</v>
  </rv>
  <rv s="1">
    <fb>61773944173.673599</fb>
    <v>32</v>
  </rv>
  <rv s="1">
    <fb>5047561</fb>
    <v>30</v>
  </rv>
  <rv s="1">
    <fb>4041885</fb>
    <v>30</v>
  </rv>
  <rv s="1">
    <fb>1.4999999999999999E-2</fb>
    <v>31</v>
  </rv>
  <rv s="1">
    <fb>0.53299999999999992</fb>
    <v>31</v>
  </rv>
  <rv s="1">
    <fb>4.2999999999999997E-2</fb>
    <v>31</v>
  </rv>
  <rv s="1">
    <fb>0.20899999999999999</fb>
    <v>31</v>
  </rv>
  <rv s="1">
    <fb>0.62098999023437496</fb>
    <v>31</v>
  </rv>
  <rv s="1">
    <fb>8.5000000000000006E-2</fb>
    <v>31</v>
  </rv>
  <rv s="1">
    <fb>0.13</fb>
    <v>31</v>
  </rv>
  <rv s="1">
    <fb>0.98</fb>
    <v>38</v>
  </rv>
  <rv s="1">
    <fb>27</fb>
    <v>34</v>
  </rv>
  <rv s="1">
    <fb>1.84</fb>
    <v>38</v>
  </rv>
  <rv s="0">
    <v>536870912</v>
    <v>Provincia de Guanacaste</v>
    <v>4d846351-04ca-1740-4d47-7258f4be3d9f</v>
    <v>es-ES</v>
    <v>Map</v>
  </rv>
  <rv s="0">
    <v>536870912</v>
    <v>Provincia de Cartago</v>
    <v>e0d48e76-9fcf-d96c-dade-3a266652cce4</v>
    <v>es-ES</v>
    <v>Map</v>
  </rv>
  <rv s="0">
    <v>536870912</v>
    <v>Provincia de Puntarenas</v>
    <v>31e6881a-b4f6-8725-2fb1-825ad41306ef</v>
    <v>es-ES</v>
    <v>Map</v>
  </rv>
  <rv s="0">
    <v>536870912</v>
    <v>Provincia de Alajuela</v>
    <v>d852ccc7-833e-944a-ddce-9ca14d5ffd13</v>
    <v>es-ES</v>
    <v>Map</v>
  </rv>
  <rv s="0">
    <v>536870912</v>
    <v>Provincia de Heredia</v>
    <v>6dcef63a-cb12-0db8-3877-58ca68806818</v>
    <v>es-ES</v>
    <v>Map</v>
  </rv>
  <rv s="0">
    <v>536870912</v>
    <v>Provincia de Limón</v>
    <v>703154f4-49e4-ccb0-f9c6-d52a73875ac7</v>
    <v>es-ES</v>
    <v>Map</v>
  </rv>
  <rv s="0">
    <v>536870912</v>
    <v>Provincia de San José</v>
    <v>8042d242-4799-87de-29ba-5051712f3715</v>
    <v>es-ES</v>
    <v>Map</v>
  </rv>
  <rv s="2">
    <v>23</v>
  </rv>
  <rv s="1">
    <fb>10000</fb>
    <v>30</v>
  </rv>
  <rv s="1">
    <fb>0.11854000091552701</fb>
    <v>39</v>
  </rv>
  <rv s="1">
    <fb>1.754</fb>
    <v>37</v>
  </rv>
  <rv s="1">
    <fb>0.58299999999999996</fb>
    <v>31</v>
  </rv>
  <rv s="1">
    <fb>13.971</fb>
    <v>37</v>
  </rv>
  <rv s="1">
    <fb>0.34459459459459502</fb>
    <v>31</v>
  </rv>
  <rv s="2">
    <v>24</v>
  </rv>
  <rv s="6">
    <v>#VALUE!</v>
    <v>es-ES</v>
    <v>f5e3b04e-cbe6-130c-d1c8-899095cd5757</v>
    <v>536870912</v>
    <v>1</v>
    <v>105</v>
    <v>48</v>
    <v>49</v>
    <v>Costa Rica</v>
    <v>62</v>
    <v>63</v>
    <v>Map</v>
    <v>28</v>
    <v>64</v>
    <v>CR</v>
    <v>394</v>
    <v>395</v>
    <v>396</v>
    <v>397</v>
    <v>398</v>
    <v>397</v>
    <v>399</v>
    <v>CRC</v>
    <v>400</v>
    <v>401</v>
    <v>Costa Rica, oficialmente República de Costa Rica, es un Estado soberano organizado como una república presidencialista unitaria compuesta por 7 provincias. Ubicado en América Central, posee un territorio con un área total de 51 179 km². Limita con Nicaragua al norte, el mar Caribe al este, Panamá al sureste y el océano Pacífico al oeste. En cuanto a los bordes marítimos, colinda con Nicaragua, Colombia, Panamá y Ecuador. Cuenta con 5 213 362 habitantes. Su capital, centro político y económico es San José, y su idioma oficial es el español. Su punto más austral es la Isla del Coco.</v>
    <v>402</v>
    <v>403</v>
    <v>404</v>
    <v>Himno nacional de Costa Rica</v>
    <v>405</v>
    <v>406</v>
    <v>407</v>
    <v>408</v>
    <v>409</v>
    <v>410</v>
    <v>411</v>
    <v>412</v>
    <v>413</v>
    <v>414</v>
    <v>Costa Rica</v>
    <v>415</v>
    <v>416</v>
    <v>417</v>
    <v>95</v>
    <v>418</v>
    <v>419</v>
    <v>420</v>
    <v>421</v>
    <v>422</v>
    <v>423</v>
    <v>424</v>
    <v>425</v>
    <v>426</v>
    <v>427</v>
    <v>435</v>
    <v>436</v>
    <v>437</v>
    <v>438</v>
    <v>439</v>
    <v>440</v>
    <v>441</v>
    <v>Costa Rica</v>
    <v>mdp/vdpid/54</v>
    <v>442</v>
  </rv>
  <rv s="0">
    <v>536870912</v>
    <v>México</v>
    <v>8e475659-4bdc-d912-6494-affce0096bc1</v>
    <v>es-ES</v>
    <v>Map</v>
  </rv>
  <rv s="1">
    <fb>1972550</fb>
    <v>30</v>
  </rv>
  <rv s="1">
    <fb>0.339249458255099</fb>
    <v>31</v>
  </rv>
  <rv s="1">
    <fb>3.6359614212704998E-2</fb>
    <v>31</v>
  </rv>
  <rv s="0">
    <v>536870912</v>
    <v>Ciudad de México</v>
    <v>f1281260-8340-e258-c8ec-3522504400e5</v>
    <v>es-ES</v>
    <v>Map</v>
  </rv>
  <rv s="1">
    <fb>413618820000</fb>
    <v>32</v>
  </rv>
  <rv s="1">
    <fb>52</fb>
    <v>33</v>
  </rv>
  <rv s="1">
    <fb>90.426207910940704</fb>
    <v>34</v>
  </rv>
  <rv s="1">
    <fb>2157.32394883914</fb>
    <v>30</v>
  </rv>
  <rv s="1">
    <fb>486405.54800000001</fb>
    <v>30</v>
  </rv>
  <rv s="1">
    <fb>74.992000000000004</fb>
    <v>34</v>
  </rv>
  <rv s="1">
    <fb>0.41370018680000004</fb>
    <v>31</v>
  </rv>
  <rv s="3">
    <v>7</v>
    <v>28</v>
    <v>117</v>
    <v>6</v>
    <v>0</v>
    <v>Image of México</v>
  </rv>
  <rv s="1">
    <fb>0.130829255322402</fb>
    <v>31</v>
  </rv>
  <rv s="1">
    <fb>141.54252296997399</fb>
    <v>36</v>
  </rv>
  <rv s="4">
    <v>https://www.bing.com/search?q=M%c3%a9xico&amp;form=skydnc</v>
    <v>Aprenda más con Bing</v>
  </rv>
  <rv s="0">
    <v>805306368</v>
    <v>Andrés Manuel López Obrador (Presidente)</v>
    <v>f285a927-f27b-4a8e-277b-5c53b148cf20</v>
    <v>es-ES</v>
    <v>Generic</v>
  </rv>
  <rv s="2">
    <v>25</v>
  </rv>
  <rv s="1">
    <fb>1.0577000999999999</fb>
    <v>31</v>
  </rv>
  <rv s="1">
    <fb>0.40228960000000002</fb>
    <v>31</v>
  </rv>
  <rv s="1">
    <fb>2.3826999999999998</fb>
    <v>37</v>
  </rv>
  <rv s="1">
    <fb>11</fb>
    <v>34</v>
  </rv>
  <rv s="1">
    <fb>1258286717124.53</fb>
    <v>32</v>
  </rv>
  <rv s="1">
    <fb>126014024</fb>
    <v>30</v>
  </rv>
  <rv s="1">
    <fb>102626859</fb>
    <v>30</v>
  </rv>
  <rv s="1">
    <fb>0.36399999999999999</fb>
    <v>31</v>
  </rv>
  <rv s="1">
    <fb>0.02</fb>
    <v>31</v>
  </rv>
  <rv s="1">
    <fb>0.51700000000000002</fb>
    <v>31</v>
  </rv>
  <rv s="1">
    <fb>5.4000000000000006E-2</fb>
    <v>31</v>
  </rv>
  <rv s="1">
    <fb>0.2</fb>
    <v>31</v>
  </rv>
  <rv s="1">
    <fb>0.60680000305175807</fb>
    <v>31</v>
  </rv>
  <rv s="1">
    <fb>9.5000000000000001E-2</fb>
    <v>31</v>
  </rv>
  <rv s="1">
    <fb>0.13500000000000001</fb>
    <v>31</v>
  </rv>
  <rv s="1">
    <fb>0.73</fb>
    <v>38</v>
  </rv>
  <rv s="1">
    <fb>33</fb>
    <v>34</v>
  </rv>
  <rv s="1">
    <fb>0.49</fb>
    <v>38</v>
  </rv>
  <rv s="0">
    <v>536870912</v>
    <v>Quintana Roo</v>
    <v>96bcffec-8d1c-5e86-ab0e-e31d5b9a157c</v>
    <v>es-ES</v>
    <v>Map</v>
  </rv>
  <rv s="0">
    <v>536870912</v>
    <v>Tamaulipas</v>
    <v>6f2fce2f-2090-8583-dbf3-dd9d6fc3cab3</v>
    <v>es-ES</v>
    <v>Map</v>
  </rv>
  <rv s="0">
    <v>536870912</v>
    <v>Tlaxcala</v>
    <v>77063c53-3a0e-fbf0-30d8-68218fbc38fa</v>
    <v>es-ES</v>
    <v>Map</v>
  </rv>
  <rv s="0">
    <v>536870912</v>
    <v>Guanajuato</v>
    <v>9eaf00cd-2b5c-3655-adbc-dc91f1f0fca3</v>
    <v>es-ES</v>
    <v>Map</v>
  </rv>
  <rv s="0">
    <v>536870912</v>
    <v>Nuevo León</v>
    <v>1696b325-bf35-b9aa-28db-3304c1996498</v>
    <v>es-ES</v>
    <v>Map</v>
  </rv>
  <rv s="0">
    <v>536870912</v>
    <v>Campeche</v>
    <v>7c67b06b-20b4-3244-d633-4a6255df7395</v>
    <v>es-ES</v>
    <v>Map</v>
  </rv>
  <rv s="0">
    <v>536870912</v>
    <v>Veracruz de Ignacio de la Llave</v>
    <v>10381f79-264a-f2fd-08f8-cc5377683832</v>
    <v>es-ES</v>
    <v>Map</v>
  </rv>
  <rv s="0">
    <v>536870912</v>
    <v>Michoacán</v>
    <v>33ec3160-5b7b-5fef-defd-4574b6b819d6</v>
    <v>es-ES</v>
    <v>Map</v>
  </rv>
  <rv s="0">
    <v>536870912</v>
    <v>Sonora</v>
    <v>e59e4f16-5e42-af6e-b970-e0ae59046077</v>
    <v>es-ES</v>
    <v>Map</v>
  </rv>
  <rv s="0">
    <v>536870912</v>
    <v>Estado de Guerrero</v>
    <v>86638283-e8d0-0d69-1241-dc688f82149b</v>
    <v>es-ES</v>
    <v>Map</v>
  </rv>
  <rv s="0">
    <v>536870912</v>
    <v>Jalisco</v>
    <v>18c29bf9-bbf0-e90f-10f3-c48c9791339b</v>
    <v>es-ES</v>
    <v>Map</v>
  </rv>
  <rv s="0">
    <v>536870912</v>
    <v>San Luis Potosí</v>
    <v>c228dff2-2024-525b-1b90-fe82a2f5ccfc</v>
    <v>es-ES</v>
    <v>Map</v>
  </rv>
  <rv s="0">
    <v>536870912</v>
    <v>Sinaloa</v>
    <v>ef7dcafc-cca2-39b2-e063-e2bbf5b2022e</v>
    <v>es-ES</v>
    <v>Map</v>
  </rv>
  <rv s="0">
    <v>536870912</v>
    <v>Aguascalientes</v>
    <v>7f39db16-d0e9-f4ba-b929-2a69336bbcb0</v>
    <v>es-ES</v>
    <v>Map</v>
  </rv>
  <rv s="0">
    <v>536870912</v>
    <v>Puebla</v>
    <v>e266f3f0-af5e-7537-36e1-118cfcc783a3</v>
    <v>es-ES</v>
    <v>Map</v>
  </rv>
  <rv s="0">
    <v>536870912</v>
    <v>Estado de Hidalgo</v>
    <v>76baa939-e01a-077d-0c83-522220d05a5b</v>
    <v>es-ES</v>
    <v>Map</v>
  </rv>
  <rv s="0">
    <v>536870912</v>
    <v>Coahuila de Zaragoza</v>
    <v>b1fb0720-5dff-3cd3-aa9b-e91c0988b9f4</v>
    <v>es-ES</v>
    <v>Map</v>
  </rv>
  <rv s="0">
    <v>536870912</v>
    <v>Morelos</v>
    <v>457cd12b-12ce-71c2-81d5-f60ba9645b36</v>
    <v>es-ES</v>
    <v>Map</v>
  </rv>
  <rv s="0">
    <v>536870912</v>
    <v>Querétaro</v>
    <v>4a2d4179-0f55-70d5-99e7-165b2289a273</v>
    <v>es-ES</v>
    <v>Map</v>
  </rv>
  <rv s="0">
    <v>536870912</v>
    <v>Chiapas</v>
    <v>f0d5e228-a3c3-8699-7df3-32ab85b078b3</v>
    <v>es-ES</v>
    <v>Map</v>
  </rv>
  <rv s="0">
    <v>536870912</v>
    <v>Nayarit</v>
    <v>d5ab8703-9922-20b7-03c7-acb17f76b03e</v>
    <v>es-ES</v>
    <v>Map</v>
  </rv>
  <rv s="0">
    <v>536870912</v>
    <v>Zacatecas</v>
    <v>135a47e4-6f2c-2112-febf-50c21b485bd3</v>
    <v>es-ES</v>
    <v>Map</v>
  </rv>
  <rv s="0">
    <v>536870912</v>
    <v>Chihuahua</v>
    <v>ce5a5e29-7bae-05e8-fec7-e028f5c1e139</v>
    <v>es-ES</v>
    <v>Map</v>
  </rv>
  <rv s="0">
    <v>536870912</v>
    <v>Yucatán</v>
    <v>f096e19b-5b56-f73a-3e33-e3f03e33fffc</v>
    <v>es-ES</v>
    <v>Map</v>
  </rv>
  <rv s="0">
    <v>536870912</v>
    <v>Baja California Sur</v>
    <v>72f2373c-402d-1899-776e-ebde71dada5d</v>
    <v>es-ES</v>
    <v>Map</v>
  </rv>
  <rv s="0">
    <v>536870912</v>
    <v>Oaxaca</v>
    <v>2a651e2b-4cd2-6315-971b-6bddb30dfb4d</v>
    <v>es-ES</v>
    <v>Map</v>
  </rv>
  <rv s="0">
    <v>536870912</v>
    <v>Colima</v>
    <v>c5187e51-1440-155f-505d-5c7804e1489f</v>
    <v>es-ES</v>
    <v>Map</v>
  </rv>
  <rv s="0">
    <v>536870912</v>
    <v>Baja California</v>
    <v>6b504587-24aa-0512-9ca8-180f7fa0f586</v>
    <v>es-ES</v>
    <v>Map</v>
  </rv>
  <rv s="0">
    <v>536870912</v>
    <v>Estado de México</v>
    <v>884c2c6c-6f06-85ee-aa8d-65b8980f2231</v>
    <v>es-ES</v>
    <v>Map</v>
  </rv>
  <rv s="0">
    <v>536870912</v>
    <v>Tabasco</v>
    <v>f96880d9-0a36-58d3-7351-a4c7070c642d</v>
    <v>es-ES</v>
    <v>Map</v>
  </rv>
  <rv s="0">
    <v>536870912</v>
    <v>Durango</v>
    <v>d5a4a060-173a-aa5a-3023-abf4cbc2f03d</v>
    <v>es-ES</v>
    <v>Map</v>
  </rv>
  <rv s="2">
    <v>26</v>
  </rv>
  <rv s="1">
    <fb>336000</fb>
    <v>30</v>
  </rv>
  <rv s="1">
    <fb>3.4249999523162801E-2</fb>
    <v>39</v>
  </rv>
  <rv s="1">
    <fb>2.129</fb>
    <v>37</v>
  </rv>
  <rv s="1">
    <fb>0.55100000000000005</fb>
    <v>31</v>
  </rv>
  <rv s="1">
    <fb>17.602</fb>
    <v>37</v>
  </rv>
  <rv s="1">
    <fb>0.54649553743666202</fb>
    <v>31</v>
  </rv>
  <rv s="7">
    <v>#VALUE!</v>
    <v>es-ES</v>
    <v>8e475659-4bdc-d912-6494-affce0096bc1</v>
    <v>536870912</v>
    <v>1</v>
    <v>114</v>
    <v>48</v>
    <v>115</v>
    <v>México</v>
    <v>62</v>
    <v>63</v>
    <v>Map</v>
    <v>28</v>
    <v>116</v>
    <v>MX</v>
    <v>445</v>
    <v>446</v>
    <v>447</v>
    <v>448</v>
    <v>449</v>
    <v>448</v>
    <v>450</v>
    <v>MXN</v>
    <v>451</v>
    <v>452</v>
    <v>México, oficialmente los Estados Unidos Mexicanos, es un país soberano ubicado en la parte meridional de América del Norte; su capital y ciudad más poblada es la Ciudad de México. De acuerdo con la constitución vigente, su forma de gobierno consiste en una república representativa, democrática, laica y federal, compuesta por 32 entidades federativas.</v>
    <v>453</v>
    <v>454</v>
    <v>455</v>
    <v>Himno Nacional Mexicano</v>
    <v>456</v>
    <v>457</v>
    <v>458</v>
    <v>459</v>
    <v>461</v>
    <v>462</v>
    <v>463</v>
    <v>464</v>
    <v>465</v>
    <v>México</v>
    <v>466</v>
    <v>467</v>
    <v>468</v>
    <v>469</v>
    <v>470</v>
    <v>471</v>
    <v>472</v>
    <v>473</v>
    <v>474</v>
    <v>475</v>
    <v>476</v>
    <v>477</v>
    <v>478</v>
    <v>479</v>
    <v>511</v>
    <v>512</v>
    <v>513</v>
    <v>514</v>
    <v>515</v>
    <v>516</v>
    <v>517</v>
    <v>México</v>
    <v>mdp/vdpid/166</v>
  </rv>
  <rv s="0">
    <v>536870912</v>
    <v>Nicaragua</v>
    <v>69beb9ab-56a0-e052-4bf5-5aac6f9d8bc4</v>
    <v>es-ES</v>
    <v>Map</v>
  </rv>
  <rv s="1">
    <fb>130375</fb>
    <v>30</v>
  </rv>
  <rv s="1">
    <fb>0.25876682732258599</fb>
    <v>31</v>
  </rv>
  <rv s="1">
    <fb>5.3762899084413E-2</fb>
    <v>31</v>
  </rv>
  <rv s="0">
    <v>536870912</v>
    <v>Managua</v>
    <v>a2ab3b13-a211-525f-4c89-5ec78fab662f</v>
    <v>es-ES</v>
    <v>Map</v>
  </rv>
  <rv s="1">
    <fb>505</fb>
    <v>33</v>
  </rv>
  <rv s="1">
    <fb>40.6953920569917</fb>
    <v>34</v>
  </rv>
  <rv s="1">
    <fb>568.31381080701397</fb>
    <v>30</v>
  </rv>
  <rv s="1">
    <fb>5592.1750000000002</fb>
    <v>30</v>
  </rv>
  <rv s="1">
    <fb>74.275000000000006</fb>
    <v>34</v>
  </rv>
  <rv s="1">
    <fb>0.35988268679999996</fb>
    <v>31</v>
  </rv>
  <rv s="2">
    <v>27</v>
  </rv>
  <rv s="3">
    <v>8</v>
    <v>28</v>
    <v>129</v>
    <v>6</v>
    <v>0</v>
    <v>Image of Nicaragua</v>
  </rv>
  <rv s="1">
    <fb>0.15588586333905899</fb>
    <v>31</v>
  </rv>
  <rv s="1">
    <fb>162.739607236815</fb>
    <v>36</v>
  </rv>
  <rv s="4">
    <v>https://www.bing.com/search?q=Nicaragua&amp;form=skydnc</v>
    <v>Aprenda más con Bing</v>
  </rv>
  <rv s="0">
    <v>805306368</v>
    <v>Daniel Ortega (Presidente)</v>
    <v>ac55a86e-637b-881b-bf5a-b4ef15e8fa9c</v>
    <v>es-ES</v>
    <v>Generic</v>
  </rv>
  <rv s="0">
    <v>805306368</v>
    <v>Rosario Murillo (Vicepresidente)</v>
    <v>09da9873-a16b-b570-19b5-b4d6beb3e2f5</v>
    <v>es-ES</v>
    <v>Generic</v>
  </rv>
  <rv s="2">
    <v>28</v>
  </rv>
  <rv s="1">
    <fb>1.2064043</fb>
    <v>31</v>
  </rv>
  <rv s="1">
    <fb>0.17423739999999999</fb>
    <v>31</v>
  </rv>
  <rv s="1">
    <fb>0.97750000000000004</fb>
    <v>37</v>
  </rv>
  <rv s="1">
    <fb>15.7</fb>
    <v>34</v>
  </rv>
  <rv s="1">
    <fb>12520915291.183701</fb>
    <v>32</v>
  </rv>
  <rv s="1">
    <fb>6545502</fb>
    <v>30</v>
  </rv>
  <rv s="1">
    <fb>3846137</fb>
    <v>30</v>
  </rv>
  <rv s="1">
    <fb>0.37200000000000005</fb>
    <v>31</v>
  </rv>
  <rv s="1">
    <fb>0.52100000000000002</fb>
    <v>31</v>
  </rv>
  <rv s="1">
    <fb>5.0999999999999997E-2</fb>
    <v>31</v>
  </rv>
  <rv s="1">
    <fb>0.66404998779296909</fb>
    <v>31</v>
  </rv>
  <rv s="1">
    <fb>9.1999999999999998E-2</fb>
    <v>31</v>
  </rv>
  <rv s="1">
    <fb>0.13699999999999998</fb>
    <v>31</v>
  </rv>
  <rv s="1">
    <fb>0.91</fb>
    <v>38</v>
  </rv>
  <rv s="1">
    <fb>98</fb>
    <v>34</v>
  </rv>
  <rv s="1">
    <fb>0.54</fb>
    <v>38</v>
  </rv>
  <rv s="0">
    <v>536870912</v>
    <v>Departamento de Jinotega</v>
    <v>60398820-edbb-ec8a-84c4-b5ac8549d71e</v>
    <v>es-ES</v>
    <v>Map</v>
  </rv>
  <rv s="0">
    <v>536870912</v>
    <v>Región Autónoma del Atlántico Sur</v>
    <v>89d65d77-37fc-6893-ed2e-4c5f37a4d6cb</v>
    <v>es-ES</v>
    <v>Map</v>
  </rv>
  <rv s="0">
    <v>536870912</v>
    <v>Departamento de Estelí</v>
    <v>dfd7438e-3ec0-15c9-87fe-fc72effd4a92</v>
    <v>es-ES</v>
    <v>Map</v>
  </rv>
  <rv s="0">
    <v>536870912</v>
    <v>Departamento de Carazo</v>
    <v>b62e3414-410f-d232-ca00-d86157c9c0fe</v>
    <v>es-ES</v>
    <v>Map</v>
  </rv>
  <rv s="0">
    <v>536870912</v>
    <v>Departamento de Masaya</v>
    <v>375fbc9c-cbcf-1580-6076-ec3acfdd9353</v>
    <v>es-ES</v>
    <v>Map</v>
  </rv>
  <rv s="0">
    <v>536870912</v>
    <v>Departamento de Río San Juan</v>
    <v>d3ff03b5-049c-549d-a0ce-006ec8b69962</v>
    <v>es-ES</v>
    <v>Map</v>
  </rv>
  <rv s="0">
    <v>536870912</v>
    <v>Departamento de Chontales</v>
    <v>1eed54b8-e6d3-bfd5-63ee-cc9a5b0041d7</v>
    <v>es-ES</v>
    <v>Map</v>
  </rv>
  <rv s="0">
    <v>536870912</v>
    <v>Departamento de Matagalpa</v>
    <v>bda587c9-d64e-df8e-4b77-d9ba64a91c5e</v>
    <v>es-ES</v>
    <v>Map</v>
  </rv>
  <rv s="0">
    <v>536870912</v>
    <v>Departamento de Managua</v>
    <v>617c016b-1093-0490-3463-34b0e746c50d</v>
    <v>es-ES</v>
    <v>Map</v>
  </rv>
  <rv s="0">
    <v>536870912</v>
    <v>Departamento de Boaco</v>
    <v>f4a2997d-6569-deac-bd36-1d9768d518db</v>
    <v>es-ES</v>
    <v>Map</v>
  </rv>
  <rv s="0">
    <v>536870912</v>
    <v>Departamento de Madriz</v>
    <v>81728ee1-79f6-9b76-c5cc-ee37f878b3a0</v>
    <v>es-ES</v>
    <v>Map</v>
  </rv>
  <rv s="0">
    <v>536870912</v>
    <v>Departamento de Nueva Segovia</v>
    <v>3e264ac6-d062-e9da-1ef9-6cdee93cd8d0</v>
    <v>es-ES</v>
    <v>Map</v>
  </rv>
  <rv s="0">
    <v>536870912</v>
    <v>Departamento de León</v>
    <v>a0f42223-6d04-d9d7-7b62-12425cccc416</v>
    <v>es-ES</v>
    <v>Map</v>
  </rv>
  <rv s="0">
    <v>536870912</v>
    <v>Departamento de Chinandega</v>
    <v>14f90df8-68f9-84d9-a362-3345b849bb38</v>
    <v>es-ES</v>
    <v>Map</v>
  </rv>
  <rv s="0">
    <v>536870912</v>
    <v>Departamento de Granada</v>
    <v>5e3471d8-4752-03dd-5cd5-dd61e1ee616c</v>
    <v>es-ES</v>
    <v>Map</v>
  </rv>
  <rv s="0">
    <v>536870912</v>
    <v>Departamento de Rivas</v>
    <v>d3c0a132-7da8-49f2-a7a1-f47797b6b409</v>
    <v>es-ES</v>
    <v>Map</v>
  </rv>
  <rv s="0">
    <v>536870912</v>
    <v>North Caribbean Coast Autonomous Region</v>
    <v>1d653296-e843-a712-1c4f-a638d23e4441</v>
    <v>es-ES</v>
    <v>Map</v>
  </rv>
  <rv s="2">
    <v>29</v>
  </rv>
  <rv s="1">
    <fb>12000</fb>
    <v>30</v>
  </rv>
  <rv s="1">
    <fb>6.8369998931884807E-2</fb>
    <v>39</v>
  </rv>
  <rv s="1">
    <fb>2.4039999999999999</fb>
    <v>37</v>
  </rv>
  <rv s="1">
    <fb>0.60599999999999998</fb>
    <v>31</v>
  </rv>
  <rv s="1">
    <fb>20.640999999999998</fb>
    <v>37</v>
  </rv>
  <rv s="1">
    <fb>0.42089080937344198</fb>
    <v>31</v>
  </rv>
  <rv s="8">
    <v>#VALUE!</v>
    <v>es-ES</v>
    <v>69beb9ab-56a0-e052-4bf5-5aac6f9d8bc4</v>
    <v>536870912</v>
    <v>1</v>
    <v>125</v>
    <v>126</v>
    <v>127</v>
    <v>Nicaragua</v>
    <v>62</v>
    <v>63</v>
    <v>Map</v>
    <v>28</v>
    <v>128</v>
    <v>NI</v>
    <v>520</v>
    <v>521</v>
    <v>522</v>
    <v>523</v>
    <v>523</v>
    <v>524</v>
    <v>NIO</v>
    <v>525</v>
    <v>526</v>
    <v>Nicaragua, oficialmente llamado República de Nicaragua, es un país ubicado en Centroamérica. Su capital es la ciudad de Managua, aunque anteriormente era León. Está compuesta por quince departamentos y dos regiones autónomas: Costa Caribe Norte y Costa Caribe Sur. Se ubica en el hemisferio norte, entre la línea ecuatorial y el trópico de Cáncer, aproximadamente entre los 11° y los 15° de latitud Norte y respecto al meridiano de Greenwich, entre los 83° y los 88° de longitud Oeste.</v>
    <v>527</v>
    <v>528</v>
    <v>529</v>
    <v>Salve a ti</v>
    <v>530</v>
    <v>531</v>
    <v>532</v>
    <v>533</v>
    <v>534</v>
    <v>537</v>
    <v>538</v>
    <v>539</v>
    <v>540</v>
    <v>541</v>
    <v>Nicaragua</v>
    <v>542</v>
    <v>543</v>
    <v>544</v>
    <v>545</v>
    <v>470</v>
    <v>546</v>
    <v>547</v>
    <v>473</v>
    <v>548</v>
    <v>549</v>
    <v>550</v>
    <v>551</v>
    <v>552</v>
    <v>553</v>
    <v>571</v>
    <v>572</v>
    <v>573</v>
    <v>574</v>
    <v>575</v>
    <v>576</v>
    <v>577</v>
    <v>Nicaragua</v>
    <v>mdp/vdpid/182</v>
    <v>442</v>
  </rv>
  <rv s="0">
    <v>536870912</v>
    <v>Honduras</v>
    <v>f3535c6b-be45-301f-41bd-b224e60e78e7</v>
    <v>es-ES</v>
    <v>Map</v>
  </rv>
  <rv s="1">
    <fb>112492</fb>
    <v>30</v>
  </rv>
  <rv s="1">
    <fb>0.39967825542943997</fb>
    <v>31</v>
  </rv>
  <rv s="1">
    <fb>4.3658715981927193E-2</fb>
    <v>31</v>
  </rv>
  <rv s="0">
    <v>536870912</v>
    <v>Tegucigalpa</v>
    <v>78ddeef7-86f1-2ff0-29ca-386d442656c1</v>
    <v>es-ES</v>
    <v>Map</v>
  </rv>
  <rv s="1">
    <fb>504</fb>
    <v>33</v>
  </rv>
  <rv s="1">
    <fb>52.479312528490702</fb>
    <v>34</v>
  </rv>
  <rv s="1">
    <fb>619.83639490378596</fb>
    <v>30</v>
  </rv>
  <rv s="1">
    <fb>9812.8919999999998</fb>
    <v>30</v>
  </rv>
  <rv s="1">
    <fb>75.087999999999994</fb>
    <v>34</v>
  </rv>
  <rv s="1">
    <fb>0.49125813399999996</fb>
    <v>31</v>
  </rv>
  <rv s="2">
    <v>30</v>
  </rv>
  <rv s="3">
    <v>9</v>
    <v>28</v>
    <v>139</v>
    <v>6</v>
    <v>0</v>
    <v>Image of Honduras</v>
  </rv>
  <rv s="1">
    <fb>0.17344472061159399</fb>
    <v>31</v>
  </rv>
  <rv s="1">
    <fb>150.34435782941</fb>
    <v>36</v>
  </rv>
  <rv s="4">
    <v>https://www.bing.com/search?q=Honduras&amp;form=skydnc</v>
    <v>Aprenda más con Bing</v>
  </rv>
  <rv s="0">
    <v>805306368</v>
    <v>Salvador Nasralla (Vicepresidente)</v>
    <v>935638b6-b0c5-5068-8a11-8b30664db332</v>
    <v>es-ES</v>
    <v>Generic</v>
  </rv>
  <rv s="0">
    <v>805306368</v>
    <v>Xiomara Castro (Presidente)</v>
    <v>a8bfe5aa-953e-ce39-1149-dc28366dcd2e</v>
    <v>es-ES</v>
    <v>Generic</v>
  </rv>
  <rv s="2">
    <v>31</v>
  </rv>
  <rv s="1">
    <fb>0.91534959999999999</fb>
    <v>31</v>
  </rv>
  <rv s="1">
    <fb>0.26164219999999999</fb>
    <v>31</v>
  </rv>
  <rv s="1">
    <fb>0.30890000000000001</fb>
    <v>37</v>
  </rv>
  <rv s="1">
    <fb>15.1</fb>
    <v>34</v>
  </rv>
  <rv s="1">
    <fb>25095395475.039299</fb>
    <v>32</v>
  </rv>
  <rv s="1">
    <fb>9746117</fb>
    <v>30</v>
  </rv>
  <rv s="1">
    <fb>5626433</fb>
    <v>30</v>
  </rv>
  <rv s="1">
    <fb>0.39100000000000001</fb>
    <v>31</v>
  </rv>
  <rv s="1">
    <fb>9.0000000000000011E-3</fb>
    <v>31</v>
  </rv>
  <rv s="1">
    <fb>0.56100000000000005</fb>
    <v>31</v>
  </rv>
  <rv s="1">
    <fb>0.03</fb>
    <v>31</v>
  </rv>
  <rv s="1">
    <fb>0.20800000000000002</fb>
    <v>31</v>
  </rv>
  <rv s="1">
    <fb>7.400000000000001E-2</fb>
    <v>31</v>
  </rv>
  <rv s="1">
    <fb>0.127</fb>
    <v>31</v>
  </rv>
  <rv s="1">
    <fb>65</fb>
    <v>34</v>
  </rv>
  <rv s="1">
    <fb>1.01</fb>
    <v>38</v>
  </rv>
  <rv s="0">
    <v>536870912</v>
    <v>Departamento de Islas de la Bahía</v>
    <v>a7916980-24be-26fa-f6f7-b5c870314dd2</v>
    <v>es-ES</v>
    <v>Map</v>
  </rv>
  <rv s="0">
    <v>536870912</v>
    <v>Departamento de Copán</v>
    <v>1af5f116-a30f-a7cb-60d0-538ffaa52ce7</v>
    <v>es-ES</v>
    <v>Map</v>
  </rv>
  <rv s="0">
    <v>536870912</v>
    <v>Departamento de Valle</v>
    <v>ae3793e1-89eb-3067-b403-878e49f4a98b</v>
    <v>es-ES</v>
    <v>Map</v>
  </rv>
  <rv s="0">
    <v>536870912</v>
    <v>Departamento de Atlántida</v>
    <v>702947cc-d6b1-39ba-53d0-8fb30bcdd562</v>
    <v>es-ES</v>
    <v>Map</v>
  </rv>
  <rv s="0">
    <v>536870912</v>
    <v>Departamento de Lempira</v>
    <v>c3662aac-be52-19ab-0e84-e079f9c30864</v>
    <v>es-ES</v>
    <v>Map</v>
  </rv>
  <rv s="0">
    <v>536870912</v>
    <v>Departamento de Ocotepeque</v>
    <v>74343f94-e279-d415-175d-5ecd79a96e5b</v>
    <v>es-ES</v>
    <v>Map</v>
  </rv>
  <rv s="0">
    <v>536870912</v>
    <v>Departamento de Cortés</v>
    <v>bd450a11-8f2d-a557-ddd8-d690f789ec15</v>
    <v>es-ES</v>
    <v>Map</v>
  </rv>
  <rv s="0">
    <v>536870912</v>
    <v>Departamento de Intibucá</v>
    <v>83637919-1982-883b-fa06-8f8cc8eba408</v>
    <v>es-ES</v>
    <v>Map</v>
  </rv>
  <rv s="0">
    <v>536870912</v>
    <v>Departamento de Colón</v>
    <v>11442aed-534d-e11a-22b2-8603ec21c516</v>
    <v>es-ES</v>
    <v>Map</v>
  </rv>
  <rv s="0">
    <v>536870912</v>
    <v>Departamento de Francisco Morazán</v>
    <v>e7bd130b-3daf-ad30-732a-07bfe91c1866</v>
    <v>es-ES</v>
    <v>Map</v>
  </rv>
  <rv s="0">
    <v>536870912</v>
    <v>Departamento de Olancho</v>
    <v>54749fcd-cd46-1f0d-4ee5-eefcee6aaf96</v>
    <v>es-ES</v>
    <v>Map</v>
  </rv>
  <rv s="0">
    <v>536870912</v>
    <v>Departamento de Comayagua</v>
    <v>34e8270a-3e9c-399e-dbc3-2630d4ee1cc1</v>
    <v>es-ES</v>
    <v>Map</v>
  </rv>
  <rv s="0">
    <v>536870912</v>
    <v>Departamento de Choluteca</v>
    <v>3a599964-e799-949b-eec1-79c52dfe6662</v>
    <v>es-ES</v>
    <v>Map</v>
  </rv>
  <rv s="0">
    <v>536870912</v>
    <v>Departamento de El Paraíso</v>
    <v>835ccc7d-9cd0-4825-3241-e863c5ee620c</v>
    <v>es-ES</v>
    <v>Map</v>
  </rv>
  <rv s="0">
    <v>536870912</v>
    <v>Departamento de Santa Bárbara</v>
    <v>cc6de462-4175-44da-add7-a6a5a9da364b</v>
    <v>es-ES</v>
    <v>Map</v>
  </rv>
  <rv s="0">
    <v>536870912</v>
    <v>Departamento de La Paz</v>
    <v>4cc8a0d3-6ccb-deaf-3e9c-319f9a1e4d3f</v>
    <v>es-ES</v>
    <v>Map</v>
  </rv>
  <rv s="0">
    <v>536870912</v>
    <v>Departamento de Gracias a Dios</v>
    <v>5e961e8d-37a6-4d49-b36b-67fa593570b4</v>
    <v>es-ES</v>
    <v>Map</v>
  </rv>
  <rv s="0">
    <v>536870912</v>
    <v>Departamento de Yoro</v>
    <v>04bfd889-117b-4702-bd02-438635d2decb</v>
    <v>es-ES</v>
    <v>Map</v>
  </rv>
  <rv s="2">
    <v>32</v>
  </rv>
  <rv s="1">
    <fb>23000</fb>
    <v>30</v>
  </rv>
  <rv s="1">
    <fb>5.38600015640259E-2</fb>
    <v>39</v>
  </rv>
  <rv s="1">
    <fb>2.46</fb>
    <v>37</v>
  </rv>
  <rv s="1">
    <fb>21.599</fb>
    <v>37</v>
  </rv>
  <rv s="1">
    <fb>0.28912324604522299</fb>
    <v>31</v>
  </rv>
  <rv s="8">
    <v>#VALUE!</v>
    <v>es-ES</v>
    <v>f3535c6b-be45-301f-41bd-b224e60e78e7</v>
    <v>536870912</v>
    <v>1</v>
    <v>137</v>
    <v>126</v>
    <v>127</v>
    <v>Honduras</v>
    <v>62</v>
    <v>63</v>
    <v>Map</v>
    <v>28</v>
    <v>138</v>
    <v>HN</v>
    <v>580</v>
    <v>581</v>
    <v>582</v>
    <v>583</v>
    <v>583</v>
    <v>584</v>
    <v>HNL</v>
    <v>585</v>
    <v>586</v>
    <v>Honduras, oficialmente República de Honduras, es un país de América Central con costas en el mar Caribe al norte y en el océano Pacífico al sur. Honduras es un estado unitario y se autodefine como libre, soberano e independiente. Limita al norte y este con el mar Caribe, al sureste con Nicaragua, al sur con el golfo de Fonseca y El Salvador, y al oeste con Guatemala, en cuanto a los límites marítimos colinda con México, Belice, Cuba, Islas Caimán, Guatemala, Jamaica, Colombia, Nicaragua, y El Salvador. La extensión territorial de Honduras, comprendiendo todas sus islas, es de 112 492 km².</v>
    <v>587</v>
    <v>588</v>
    <v>589</v>
    <v>Himno nacional de Honduras</v>
    <v>590</v>
    <v>591</v>
    <v>592</v>
    <v>593</v>
    <v>594</v>
    <v>597</v>
    <v>598</v>
    <v>599</v>
    <v>600</v>
    <v>601</v>
    <v>Honduras</v>
    <v>602</v>
    <v>603</v>
    <v>604</v>
    <v>605</v>
    <v>606</v>
    <v>607</v>
    <v>608</v>
    <v>609</v>
    <v>161</v>
    <v>610</v>
    <v>611</v>
    <v>425</v>
    <v>612</v>
    <v>613</v>
    <v>632</v>
    <v>633</v>
    <v>634</v>
    <v>635</v>
    <v>605</v>
    <v>636</v>
    <v>637</v>
    <v>Honduras</v>
    <v>mdp/vdpid/106</v>
    <v>442</v>
  </rv>
  <rv s="0">
    <v>536870912</v>
    <v>Paraguay</v>
    <v>38755944-7eb5-b816-af98-acd4bbf59209</v>
    <v>es-ES</v>
    <v>Map</v>
  </rv>
  <rv s="1">
    <fb>406796</fb>
    <v>30</v>
  </rv>
  <rv s="1">
    <fb>0.377488034467027</fb>
    <v>31</v>
  </rv>
  <rv s="1">
    <fb>2.7570972756279E-2</fb>
    <v>31</v>
  </rv>
  <rv s="0">
    <v>536870912</v>
    <v>Asunción</v>
    <v>4b5ad817-2782-74b0-8e77-733cb22e48af</v>
    <v>es-ES</v>
    <v>Map</v>
  </rv>
  <rv s="1">
    <fb>312800000</fb>
    <v>32</v>
  </rv>
  <rv s="0">
    <v>536870912</v>
    <v>Ciudad del Este</v>
    <v>c4923615-2eb4-2027-6c93-35da22389697</v>
    <v>es-ES</v>
    <v>Map</v>
  </rv>
  <rv s="1">
    <fb>595</fb>
    <v>33</v>
  </rv>
  <rv s="1">
    <fb>33.703312045093298</fb>
    <v>34</v>
  </rv>
  <rv s="1">
    <fb>1552.38421668465</fb>
    <v>30</v>
  </rv>
  <rv s="1">
    <fb>7407.34</fb>
    <v>30</v>
  </rv>
  <rv s="1">
    <fb>74.131</fb>
    <v>34</v>
  </rv>
  <rv s="1">
    <fb>0.36485746740000002</fb>
    <v>31</v>
  </rv>
  <rv s="2">
    <v>33</v>
  </rv>
  <rv s="3">
    <v>10</v>
    <v>28</v>
    <v>149</v>
    <v>6</v>
    <v>0</v>
    <v>Image of Paraguay</v>
  </rv>
  <rv s="1">
    <fb>0.100353309716205</fb>
    <v>31</v>
  </rv>
  <rv s="1">
    <fb>143.82104097452901</fb>
    <v>36</v>
  </rv>
  <rv s="4">
    <v>https://www.bing.com/search?q=Paraguay&amp;form=skydnc</v>
    <v>Aprenda más con Bing</v>
  </rv>
  <rv s="0">
    <v>805306368</v>
    <v>Mario Abdo Benítez (Presidente)</v>
    <v>a0df6a6a-fbea-173f-e7fb-089fb50bbbdd</v>
    <v>es-ES</v>
    <v>Generic</v>
  </rv>
  <rv s="0">
    <v>805306368</v>
    <v>Hugo Velázquez (Vicepresidente)</v>
    <v>f4d01cd4-e66f-2590-7105-4338dc87ebab</v>
    <v>es-ES</v>
    <v>Generic</v>
  </rv>
  <rv s="2">
    <v>34</v>
  </rv>
  <rv s="1">
    <fb>1.0437316999999999</fb>
    <v>31</v>
  </rv>
  <rv s="1">
    <fb>0.3463021</fb>
    <v>31</v>
  </rv>
  <rv s="1">
    <fb>1.3544</fb>
    <v>37</v>
  </rv>
  <rv s="1">
    <fb>17.2</fb>
    <v>34</v>
  </rv>
  <rv s="1">
    <fb>38145288939.848801</fb>
    <v>32</v>
  </rv>
  <rv s="1">
    <fb>7044636</fb>
    <v>30</v>
  </rv>
  <rv s="1">
    <fb>4359150</fb>
    <v>30</v>
  </rv>
  <rv s="1">
    <fb>0.35899999999999999</fb>
    <v>31</v>
  </rv>
  <rv s="1">
    <fb>1.7000000000000001E-2</fb>
    <v>31</v>
  </rv>
  <rv s="1">
    <fb>4.7E-2</fb>
    <v>31</v>
  </rv>
  <rv s="1">
    <fb>0.720940017700195</fb>
    <v>31</v>
  </rv>
  <rv s="1">
    <fb>1.04</fb>
    <v>38</v>
  </rv>
  <rv s="1">
    <fb>129</fb>
    <v>34</v>
  </rv>
  <rv s="1">
    <fb>1.55</fb>
    <v>38</v>
  </rv>
  <rv s="0">
    <v>536870912</v>
    <v>Departamento de Alto Paraná</v>
    <v>622aa25a-b0e7-3e94-0a4e-c44b2a606a8a</v>
    <v>es-ES</v>
    <v>Map</v>
  </rv>
  <rv s="0">
    <v>536870912</v>
    <v>Departamento de Guairá</v>
    <v>32b611ea-667c-e49b-e6b7-ddfeb81e65bf</v>
    <v>es-ES</v>
    <v>Map</v>
  </rv>
  <rv s="0">
    <v>536870912</v>
    <v>Departamento Amambay</v>
    <v>25a00850-f819-32d0-7038-bc8149b837aa</v>
    <v>es-ES</v>
    <v>Map</v>
  </rv>
  <rv s="0">
    <v>536870912</v>
    <v>Departamento de Ñeembucú</v>
    <v>13a16305-3bea-2508-da0d-f0b9907eb6cb</v>
    <v>es-ES</v>
    <v>Map</v>
  </rv>
  <rv s="0">
    <v>536870912</v>
    <v>Departamento de Itapúa</v>
    <v>ba6578b1-4465-fe52-5dc0-c6ac0ae5ac29</v>
    <v>es-ES</v>
    <v>Map</v>
  </rv>
  <rv s="0">
    <v>536870912</v>
    <v>Departamento de Alto Paraguay</v>
    <v>0f551218-6ef2-8a91-e4f1-0c4fe5301403</v>
    <v>es-ES</v>
    <v>Map</v>
  </rv>
  <rv s="0">
    <v>536870912</v>
    <v>Departamento de Caaguazú</v>
    <v>8656eba9-1676-8f22-780a-c0756489d7fc</v>
    <v>es-ES</v>
    <v>Map</v>
  </rv>
  <rv s="0">
    <v>536870912</v>
    <v>Departamento de Cordillera</v>
    <v>89438784-9b0e-7aa1-c1ee-7e58bfd1b3f6</v>
    <v>es-ES</v>
    <v>Map</v>
  </rv>
  <rv s="0">
    <v>536870912</v>
    <v>Departamento de Canindeyú</v>
    <v>b5c80568-77c7-fcca-6fd0-05c3042f525b</v>
    <v>es-ES</v>
    <v>Map</v>
  </rv>
  <rv s="0">
    <v>536870912</v>
    <v>Departamento de Paraguarí</v>
    <v>9073627b-6ef6-56d0-339c-6644cacabfb3</v>
    <v>es-ES</v>
    <v>Map</v>
  </rv>
  <rv s="0">
    <v>536870912</v>
    <v>Departamento de Boquerón</v>
    <v>264bbe90-3ccd-c6d3-58b3-d86320f4ef99</v>
    <v>es-ES</v>
    <v>Map</v>
  </rv>
  <rv s="0">
    <v>536870912</v>
    <v>Departamento de Presidente Hayes</v>
    <v>6bcdea9e-cac6-d960-1f0d-f93d906430ae</v>
    <v>es-ES</v>
    <v>Map</v>
  </rv>
  <rv s="0">
    <v>536870912</v>
    <v>Departamento de Caazapá</v>
    <v>6f5c0121-41d3-9b26-6619-eb3818cdf435</v>
    <v>es-ES</v>
    <v>Map</v>
  </rv>
  <rv s="0">
    <v>536870912</v>
    <v>Departamento de Misiones</v>
    <v>3e400bd0-4c3e-986b-69dc-02bf27b9cc4a</v>
    <v>es-ES</v>
    <v>Map</v>
  </rv>
  <rv s="0">
    <v>536870912</v>
    <v>Departamento Central</v>
    <v>59d5a6d8-a7b3-7a69-d2a3-3a433b800d61</v>
    <v>es-ES</v>
    <v>Map</v>
  </rv>
  <rv s="0">
    <v>536870912</v>
    <v>Departamento de San Pedro</v>
    <v>bd80c2dc-b58f-53fc-cd75-24b916825161</v>
    <v>es-ES</v>
    <v>Map</v>
  </rv>
  <rv s="0">
    <v>536870912</v>
    <v>Departamento de Concepción</v>
    <v>ecdae5ff-9f88-4c47-d96b-9767fc2314eb</v>
    <v>es-ES</v>
    <v>Map</v>
  </rv>
  <rv s="2">
    <v>35</v>
  </rv>
  <rv s="1">
    <fb>27000</fb>
    <v>30</v>
  </rv>
  <rv s="1">
    <fb>4.8090000152587901E-2</fb>
    <v>39</v>
  </rv>
  <rv s="1">
    <fb>2.4289999999999998</fb>
    <v>37</v>
  </rv>
  <rv s="1">
    <fb>0.35</fb>
    <v>31</v>
  </rv>
  <rv s="1">
    <fb>20.571000000000002</fb>
    <v>37</v>
  </rv>
  <rv s="1">
    <fb>0.55084319154291495</fb>
    <v>31</v>
  </rv>
  <rv s="2">
    <v>36</v>
  </rv>
  <rv s="6">
    <v>#VALUE!</v>
    <v>es-ES</v>
    <v>38755944-7eb5-b816-af98-acd4bbf59209</v>
    <v>536870912</v>
    <v>1</v>
    <v>147</v>
    <v>48</v>
    <v>49</v>
    <v>Paraguay</v>
    <v>62</v>
    <v>63</v>
    <v>Map</v>
    <v>28</v>
    <v>148</v>
    <v>PY</v>
    <v>640</v>
    <v>641</v>
    <v>642</v>
    <v>643</v>
    <v>644</v>
    <v>645</v>
    <v>646</v>
    <v>PYG</v>
    <v>647</v>
    <v>648</v>
    <v>Paraguay, oficialmente República del Paraguay, es un país sin litoral situado en la zona central de América del Sur. Está organizado como un Estado unitario, cuyo territorio se compone por un distrito capital y 17 departamentos. La ciudad de Asunción es la capital y la urbe más poblada del país. Su forma de gobierno es la república que se rige por el sistema presidencial y además se organiza como un Estado de derecho, democrático y aconfesional. Es miembro fundador del Mercosur junto con Argentina, Brasil y Uruguay.</v>
    <v>649</v>
    <v>650</v>
    <v>651</v>
    <v>Himno nacional del Paraguay</v>
    <v>652</v>
    <v>653</v>
    <v>654</v>
    <v>655</v>
    <v>656</v>
    <v>659</v>
    <v>660</v>
    <v>661</v>
    <v>662</v>
    <v>663</v>
    <v>Paraguay</v>
    <v>664</v>
    <v>665</v>
    <v>666</v>
    <v>667</v>
    <v>668</v>
    <v>471</v>
    <v>669</v>
    <v>421</v>
    <v>670</v>
    <v>549</v>
    <v>102</v>
    <v>671</v>
    <v>672</v>
    <v>673</v>
    <v>691</v>
    <v>692</v>
    <v>693</v>
    <v>694</v>
    <v>695</v>
    <v>696</v>
    <v>697</v>
    <v>Paraguay</v>
    <v>mdp/vdpid/185</v>
    <v>698</v>
  </rv>
  <rv s="0">
    <v>536870912</v>
    <v>Guatemala</v>
    <v>3d01de6a-8ed9-25cb-a652-cd408b2f3daf</v>
    <v>es-ES</v>
    <v>Map</v>
  </rv>
  <rv s="1">
    <fb>108889</fb>
    <v>30</v>
  </rv>
  <rv s="1">
    <fb>0.32695036372305403</fb>
    <v>31</v>
  </rv>
  <rv s="1">
    <fb>3.69998398008601E-2</fb>
    <v>31</v>
  </rv>
  <rv s="0">
    <v>536870912</v>
    <v>Ciudad de Guatemala</v>
    <v>e595416a-1039-c34c-75ac-9ed87ae194b0</v>
    <v>es-ES</v>
    <v>Map</v>
  </rv>
  <rv s="1">
    <fb>502</fb>
    <v>33</v>
  </rv>
  <rv s="1">
    <fb>37.378596963442199</fb>
    <v>34</v>
  </rv>
  <rv s="1">
    <fb>577.897354201025</fb>
    <v>30</v>
  </rv>
  <rv s="1">
    <fb>16776.525000000001</fb>
    <v>30</v>
  </rv>
  <rv s="1">
    <fb>74.063000000000002</fb>
    <v>34</v>
  </rv>
  <rv s="1">
    <fb>0.5576571736</fb>
    <v>31</v>
  </rv>
  <rv s="2">
    <v>37</v>
  </rv>
  <rv s="3">
    <v>11</v>
    <v>28</v>
    <v>160</v>
    <v>6</v>
    <v>0</v>
    <v>Image of Guatemala</v>
  </rv>
  <rv s="1">
    <fb>0.10591263848138499</fb>
    <v>31</v>
  </rv>
  <rv s="1">
    <fb>142.921394880398</fb>
    <v>36</v>
  </rv>
  <rv s="4">
    <v>https://www.bing.com/search?q=Guatemala&amp;form=skydnc</v>
    <v>Aprenda más con Bing</v>
  </rv>
  <rv s="0">
    <v>805306368</v>
    <v>Alejandro Giammattei (Presidente)</v>
    <v>7ecd8a86-4482-ca39-729a-fa2e11404807</v>
    <v>es-ES</v>
    <v>Generic</v>
  </rv>
  <rv s="2">
    <v>38</v>
  </rv>
  <rv s="1">
    <fb>1.0190261999999999</fb>
    <v>31</v>
  </rv>
  <rv s="1">
    <fb>0.2178329</fb>
    <v>31</v>
  </rv>
  <rv s="1">
    <fb>0.35489999999999999</fb>
    <v>37</v>
  </rv>
  <rv s="1">
    <fb>22.1</fb>
    <v>34</v>
  </rv>
  <rv s="1">
    <fb>76710385879.662704</fb>
    <v>32</v>
  </rv>
  <rv s="1">
    <fb>16604026</fb>
    <v>30</v>
  </rv>
  <rv s="1">
    <fb>8540945</fb>
    <v>30</v>
  </rv>
  <rv s="1">
    <fb>0.38100000000000001</fb>
    <v>31</v>
  </rv>
  <rv s="1">
    <fb>0.53600000000000003</fb>
    <v>31</v>
  </rv>
  <rv s="1">
    <fb>4.4999999999999998E-2</fb>
    <v>31</v>
  </rv>
  <rv s="1">
    <fb>0.20100000000000001</fb>
    <v>31</v>
  </rv>
  <rv s="1">
    <fb>0.62349998474121104</fb>
    <v>31</v>
  </rv>
  <rv s="1">
    <fb>8.5999999999999993E-2</fb>
    <v>31</v>
  </rv>
  <rv s="1">
    <fb>0.13200000000000001</fb>
    <v>31</v>
  </rv>
  <rv s="1">
    <fb>0.79</fb>
    <v>38</v>
  </rv>
  <rv s="1">
    <fb>95</fb>
    <v>34</v>
  </rv>
  <rv s="1">
    <fb>1.6</fb>
    <v>38</v>
  </rv>
  <rv s="0">
    <v>536870912</v>
    <v>Departamento de Petén</v>
    <v>8c865c1e-04d4-5790-f140-3438b0dbe8a6</v>
    <v>es-ES</v>
    <v>Map</v>
  </rv>
  <rv s="0">
    <v>536870912</v>
    <v>Departamento de San Marcos</v>
    <v>44adc098-6846-0dd7-959c-6919902ece12</v>
    <v>es-ES</v>
    <v>Map</v>
  </rv>
  <rv s="0">
    <v>536870912</v>
    <v>Departamento de Jutiapa</v>
    <v>6d800b28-dad5-b072-ee37-b3bc5daa8c5e</v>
    <v>es-ES</v>
    <v>Map</v>
  </rv>
  <rv s="0">
    <v>536870912</v>
    <v>Departamento de Chiquimula</v>
    <v>30bc9e99-0043-87fc-8f3b-fb0cef9bf2b4</v>
    <v>es-ES</v>
    <v>Map</v>
  </rv>
  <rv s="0">
    <v>536870912</v>
    <v>Departamento de Alta Verapaz</v>
    <v>381e3e42-7a15-a354-6dad-f74a02232a41</v>
    <v>es-ES</v>
    <v>Map</v>
  </rv>
  <rv s="0">
    <v>536870912</v>
    <v>Departamento de Izabal</v>
    <v>581acd22-c156-0dd0-2ea5-99fd7da38105</v>
    <v>es-ES</v>
    <v>Map</v>
  </rv>
  <rv s="0">
    <v>536870912</v>
    <v>Departamento de Quetzaltenango</v>
    <v>edf55a6e-f9fe-9c89-7273-2cb88cf661db</v>
    <v>es-ES</v>
    <v>Map</v>
  </rv>
  <rv s="0">
    <v>536870912</v>
    <v>Departamento de Huehuetenango</v>
    <v>dc427828-8884-d89b-5e20-9c4db48d9311</v>
    <v>es-ES</v>
    <v>Map</v>
  </rv>
  <rv s="0">
    <v>536870912</v>
    <v>Departamento de Quiché</v>
    <v>eecce26d-daad-373e-55f4-f2740f42f402</v>
    <v>es-ES</v>
    <v>Map</v>
  </rv>
  <rv s="0">
    <v>536870912</v>
    <v>Departamento de Totonicapán</v>
    <v>ffdfafdc-be79-3444-f809-ee868b4472da</v>
    <v>es-ES</v>
    <v>Map</v>
  </rv>
  <rv s="0">
    <v>536870912</v>
    <v>Departamento de Escuintla</v>
    <v>abd75e25-b2c9-90ca-4fac-de9b4c5a7cf0</v>
    <v>es-ES</v>
    <v>Map</v>
  </rv>
  <rv s="0">
    <v>536870912</v>
    <v>Departamento de Santa Rosa</v>
    <v>8a56ff9f-689c-51b6-2d01-8c101a4a5a90</v>
    <v>es-ES</v>
    <v>Map</v>
  </rv>
  <rv s="0">
    <v>536870912</v>
    <v>Departamento de Baja Verapaz</v>
    <v>bca3ec95-4821-ade2-b0fc-b75f833ca51c</v>
    <v>es-ES</v>
    <v>Map</v>
  </rv>
  <rv s="0">
    <v>536870912</v>
    <v>Departamento de Chimaltenango</v>
    <v>f1745554-5ae8-ecf1-59fd-6af2aea988c5</v>
    <v>es-ES</v>
    <v>Map</v>
  </rv>
  <rv s="0">
    <v>536870912</v>
    <v>Departamento de Guatemala</v>
    <v>1a31de51-7ef1-3e03-6240-dde1a488e191</v>
    <v>es-ES</v>
    <v>Map</v>
  </rv>
  <rv s="0">
    <v>536870912</v>
    <v>Departamento de Sololá</v>
    <v>362640e8-1f00-a696-287f-7e08764c4b97</v>
    <v>es-ES</v>
    <v>Map</v>
  </rv>
  <rv s="0">
    <v>536870912</v>
    <v>Departamento de Retalhuleu</v>
    <v>46dc9f99-5d18-06c3-57f0-f505e44ea577</v>
    <v>es-ES</v>
    <v>Map</v>
  </rv>
  <rv s="0">
    <v>536870912</v>
    <v>Departamento de Zacapa</v>
    <v>8a303b4e-cd02-ab4a-5331-66b5ede5f123</v>
    <v>es-ES</v>
    <v>Map</v>
  </rv>
  <rv s="0">
    <v>536870912</v>
    <v>Departamento de El Progreso</v>
    <v>7ff89c33-8b3c-0bd8-77f9-ec7248ec720f</v>
    <v>es-ES</v>
    <v>Map</v>
  </rv>
  <rv s="0">
    <v>536870912</v>
    <v>Departamento de Suchitepéquez</v>
    <v>ee120c09-4352-be58-fb89-611858334f29</v>
    <v>es-ES</v>
    <v>Map</v>
  </rv>
  <rv s="0">
    <v>536870912</v>
    <v>Departamento de Jalapa</v>
    <v>9fa1196a-5717-1cb6-b7c0-d4892a1d4ba8</v>
    <v>es-ES</v>
    <v>Map</v>
  </rv>
  <rv s="0">
    <v>536870912</v>
    <v>Departamento de Sacatepéquez</v>
    <v>f55da8fc-713d-49b9-9940-4a56ca5b71ee</v>
    <v>es-ES</v>
    <v>Map</v>
  </rv>
  <rv s="2">
    <v>39</v>
  </rv>
  <rv s="1">
    <fb>43000</fb>
    <v>30</v>
  </rv>
  <rv s="1">
    <fb>2.4590001106262197E-2</fb>
    <v>39</v>
  </rv>
  <rv s="1">
    <fb>2.87</fb>
    <v>37</v>
  </rv>
  <rv s="1">
    <fb>0.35200000000000004</fb>
    <v>31</v>
  </rv>
  <rv s="1">
    <fb>24.561</fb>
    <v>37</v>
  </rv>
  <rv s="1">
    <fb>0.35983575961179498</fb>
    <v>31</v>
  </rv>
  <rv s="8">
    <v>#VALUE!</v>
    <v>es-ES</v>
    <v>3d01de6a-8ed9-25cb-a652-cd408b2f3daf</v>
    <v>536870912</v>
    <v>1</v>
    <v>158</v>
    <v>126</v>
    <v>127</v>
    <v>Guatemala</v>
    <v>62</v>
    <v>63</v>
    <v>Map</v>
    <v>28</v>
    <v>159</v>
    <v>GT</v>
    <v>701</v>
    <v>702</v>
    <v>703</v>
    <v>704</v>
    <v>704</v>
    <v>705</v>
    <v>GTQ</v>
    <v>706</v>
    <v>707</v>
    <v>Guatemala, oficialmente República de Guatemala, es un estado lleno de prostitucion delincuencia violencia contra las mujeres y venta de drogas noroccidental de América Central. Políticamente, es una república democrática y representativa organizada para su administración en 22 departamentos. Su cultura es producto de la mezcla de las culturas maya y española durante la época virreinal.</v>
    <v>708</v>
    <v>709</v>
    <v>710</v>
    <v>Himno Nacional de Guatemala</v>
    <v>711</v>
    <v>712</v>
    <v>713</v>
    <v>714</v>
    <v>715</v>
    <v>717</v>
    <v>718</v>
    <v>719</v>
    <v>720</v>
    <v>721</v>
    <v>Guatemala</v>
    <v>722</v>
    <v>723</v>
    <v>724</v>
    <v>725</v>
    <v>668</v>
    <v>726</v>
    <v>727</v>
    <v>728</v>
    <v>729</v>
    <v>730</v>
    <v>731</v>
    <v>732</v>
    <v>733</v>
    <v>734</v>
    <v>757</v>
    <v>758</v>
    <v>759</v>
    <v>760</v>
    <v>761</v>
    <v>762</v>
    <v>763</v>
    <v>Guatemala</v>
    <v>mdp/vdpid/99</v>
    <v>442</v>
  </rv>
  <rv s="0">
    <v>536870912</v>
    <v>República Dominicana</v>
    <v>9eee2843-5c3a-3930-0e9c-2357fb969d5b</v>
    <v>es-ES</v>
    <v>Map</v>
  </rv>
  <rv s="1">
    <fb>48671</fb>
    <v>30</v>
  </rv>
  <rv s="1">
    <fb>0.41734629500556403</fb>
    <v>31</v>
  </rv>
  <rv s="1">
    <fb>1.8106037704296002E-2</fb>
    <v>31</v>
  </rv>
  <rv s="0">
    <v>536870912</v>
    <v>Santo Domingo</v>
    <v>2ea37dcb-8f20-0877-6a29-69f744e91e70</v>
    <v>es-ES</v>
    <v>Map</v>
  </rv>
  <rv s="1">
    <fb>1</fb>
    <v>33</v>
  </rv>
  <rv s="1">
    <fb>86.563595979866406</fb>
    <v>34</v>
  </rv>
  <rv s="1">
    <fb>1615.51524233024</fb>
    <v>30</v>
  </rv>
  <rv s="1">
    <fb>25258.295999999998</fb>
    <v>30</v>
  </rv>
  <rv s="1">
    <fb>73.891999999999996</fb>
    <v>34</v>
  </rv>
  <rv s="1">
    <fb>0.43679315479999997</fb>
    <v>31</v>
  </rv>
  <rv s="2">
    <v>40</v>
  </rv>
  <rv s="3">
    <v>12</v>
    <v>28</v>
    <v>169</v>
    <v>6</v>
    <v>0</v>
    <v>Image of República Dominicana</v>
  </rv>
  <rv s="1">
    <fb>0.130249349886087</fb>
    <v>31</v>
  </rv>
  <rv s="1">
    <fb>135.49869138696599</fb>
    <v>36</v>
  </rv>
  <rv s="4">
    <v>https://www.bing.com/search?q=Rep%c3%bablica+Dominicana&amp;form=skydnc</v>
    <v>Aprenda más con Bing</v>
  </rv>
  <rv s="0">
    <v>805306368</v>
    <v>Luis Abinader (Presidente)</v>
    <v>c9fe9c8e-97e0-a923-003f-9ee61aaf322c</v>
    <v>es-ES</v>
    <v>Generic</v>
  </rv>
  <rv s="2">
    <v>41</v>
  </rv>
  <rv s="1">
    <fb>1.0569865000000001</fb>
    <v>31</v>
  </rv>
  <rv s="1">
    <fb>0.59915589999999996</fb>
    <v>31</v>
  </rv>
  <rv s="1">
    <fb>1.56</fb>
    <v>37</v>
  </rv>
  <rv s="1">
    <fb>24.1</fb>
    <v>34</v>
  </rv>
  <rv s="1">
    <fb>88941298257.721497</fb>
    <v>32</v>
  </rv>
  <rv s="1">
    <fb>10738958</fb>
    <v>30</v>
  </rv>
  <rv s="1">
    <fb>8787475</fb>
    <v>30</v>
  </rv>
  <rv s="1">
    <fb>0.501</fb>
    <v>31</v>
  </rv>
  <rv s="1">
    <fb>0.20399999999999999</fb>
    <v>31</v>
  </rv>
  <rv s="1">
    <fb>0.64320999145507796</fb>
    <v>31</v>
  </rv>
  <rv s="1">
    <fb>9.8000000000000004E-2</fb>
    <v>31</v>
  </rv>
  <rv s="1">
    <fb>0.13900000000000001</fb>
    <v>31</v>
  </rv>
  <rv s="1">
    <fb>1.07</fb>
    <v>38</v>
  </rv>
  <rv s="1">
    <fb>0.4</fb>
    <v>38</v>
  </rv>
  <rv s="0">
    <v>536870912</v>
    <v>Provincia de Samaná</v>
    <v>9630dff6-037e-3f46-10ed-a9d0918bf4c8</v>
    <v>es-ES</v>
    <v>Map</v>
  </rv>
  <rv s="0">
    <v>536870912</v>
    <v>Provincia de Santiago</v>
    <v>a73bf4f1-0f5f-343d-2970-a0eb90204c7c</v>
    <v>es-ES</v>
    <v>Map</v>
  </rv>
  <rv s="0">
    <v>536870912</v>
    <v>Provincia de Puerto Plata</v>
    <v>d0286e61-3d13-f2ca-004d-1f130aa13e28</v>
    <v>es-ES</v>
    <v>Map</v>
  </rv>
  <rv s="0">
    <v>536870912</v>
    <v>Provincia de Azua</v>
    <v>f8b87bb8-22f5-e6aa-284c-e5c4cd095204</v>
    <v>es-ES</v>
    <v>Map</v>
  </rv>
  <rv s="0">
    <v>536870912</v>
    <v>Provincia de La Vega</v>
    <v>c92e0385-3a7a-a759-f624-b691ef729b18</v>
    <v>es-ES</v>
    <v>Map</v>
  </rv>
  <rv s="0">
    <v>536870912</v>
    <v>Provincia de Barahona</v>
    <v>906fdd24-6300-971b-a72e-06dae42c6db8</v>
    <v>es-ES</v>
    <v>Map</v>
  </rv>
  <rv s="0">
    <v>536870912</v>
    <v>Provincia de San Pedro de Macorís</v>
    <v>59cc7c3f-267b-9018-1ab0-9a3da9c3cf96</v>
    <v>es-ES</v>
    <v>Map</v>
  </rv>
  <rv s="0">
    <v>536870912</v>
    <v>Provincia de Peravia</v>
    <v>51872d38-df73-020b-d2e1-de7308707da1</v>
    <v>es-ES</v>
    <v>Map</v>
  </rv>
  <rv s="0">
    <v>536870912</v>
    <v>Provincia de Espaillat</v>
    <v>3d20d0d5-0e41-ce76-3277-0e484394516c</v>
    <v>es-ES</v>
    <v>Map</v>
  </rv>
  <rv s="0">
    <v>536870912</v>
    <v>Provincia de Elías Piña</v>
    <v>5f3912d4-781e-2f43-4d3c-1ea99acd1ed1</v>
    <v>es-ES</v>
    <v>Map</v>
  </rv>
  <rv s="0">
    <v>536870912</v>
    <v>Provincia de Duarte</v>
    <v>8d71114c-798e-6a30-3b42-5babdfab8231</v>
    <v>es-ES</v>
    <v>Map</v>
  </rv>
  <rv s="0">
    <v>536870912</v>
    <v>Monseñor Nouel</v>
    <v>4ebc0cf8-50cf-4c2a-2e17-9c3dc51d7647</v>
    <v>es-ES</v>
    <v>Map</v>
  </rv>
  <rv s="0">
    <v>536870912</v>
    <v>Provincia de Valverde</v>
    <v>bd2a5d8c-6532-d499-4b4b-5fd80f191090</v>
    <v>es-ES</v>
    <v>Map</v>
  </rv>
  <rv s="0">
    <v>536870912</v>
    <v>Santiago Rodríguez</v>
    <v>bd02813c-72cf-cb88-e5f1-4d0b690c7b28</v>
    <v>es-ES</v>
    <v>Map</v>
  </rv>
  <rv s="0">
    <v>536870912</v>
    <v>Provincia de Sánchez Ramírez</v>
    <v>36a42427-a9b0-b030-23f7-dc2319360d76</v>
    <v>es-ES</v>
    <v>Map</v>
  </rv>
  <rv s="0">
    <v>536870912</v>
    <v>Provincia de La Altagracia</v>
    <v>89a8367a-6b1b-bdf9-fab5-b9589d5a5804</v>
    <v>es-ES</v>
    <v>Map</v>
  </rv>
  <rv s="0">
    <v>536870912</v>
    <v>Provincia de San Cristóbal</v>
    <v>50dbaf19-6bd9-33ac-5af1-4011fbb4f487</v>
    <v>es-ES</v>
    <v>Map</v>
  </rv>
  <rv s="0">
    <v>536870912</v>
    <v>Distrito Nacional</v>
    <v>48975ce5-a1bc-0e28-0d30-fc23be16fd98</v>
    <v>es-ES</v>
    <v>Map</v>
  </rv>
  <rv s="0">
    <v>536870912</v>
    <v>Provincia de Monte Cristi</v>
    <v>5a056c46-aff1-5db2-2db3-c1829e9f7123</v>
    <v>es-ES</v>
    <v>Map</v>
  </rv>
  <rv s="0">
    <v>536870912</v>
    <v>Provincia de Santo Domingo</v>
    <v>5b1d6dab-7829-9978-a11d-40e9d55020b9</v>
    <v>es-ES</v>
    <v>Map</v>
  </rv>
  <rv s="0">
    <v>536870912</v>
    <v>Provincia de San Juan</v>
    <v>538af92b-9ec1-d2db-7d09-4bf678719df3</v>
    <v>es-ES</v>
    <v>Map</v>
  </rv>
  <rv s="0">
    <v>536870912</v>
    <v>Provincia de Dajabón</v>
    <v>1f195e9d-47d7-dee4-41a5-7f8f0d7062bb</v>
    <v>es-ES</v>
    <v>Map</v>
  </rv>
  <rv s="0">
    <v>536870912</v>
    <v>Provincia de Monte Plata</v>
    <v>d17f20ea-1c06-c2de-7447-69aec91c1725</v>
    <v>es-ES</v>
    <v>Map</v>
  </rv>
  <rv s="0">
    <v>536870912</v>
    <v>Provincia de Hato Mayor</v>
    <v>0a3fc4a8-4840-43d0-482a-75736a1f3f5a</v>
    <v>es-ES</v>
    <v>Map</v>
  </rv>
  <rv s="0">
    <v>536870912</v>
    <v>Provincia de El Seibo</v>
    <v>c35c83ee-c424-4dba-36a0-a911dadaa4e5</v>
    <v>es-ES</v>
    <v>Map</v>
  </rv>
  <rv s="0">
    <v>536870912</v>
    <v>Provincia de Hermanas Mirabal</v>
    <v>8a9ed325-01fb-82b4-68d4-95540334aba1</v>
    <v>es-ES</v>
    <v>Map</v>
  </rv>
  <rv s="0">
    <v>536870912</v>
    <v>Provincia de San José de Ocoa</v>
    <v>94070a07-6fb4-86e2-8715-b862388bcaef</v>
    <v>es-ES</v>
    <v>Map</v>
  </rv>
  <rv s="0">
    <v>536870912</v>
    <v>Provincia de Independencia</v>
    <v>adacd1c2-dc47-8f7a-90b1-b1f20858dbfa</v>
    <v>es-ES</v>
    <v>Map</v>
  </rv>
  <rv s="0">
    <v>536870912</v>
    <v>Provincia de Bahoruco</v>
    <v>02d1705d-a94d-ab4b-5a5b-8d43295e82c5</v>
    <v>es-ES</v>
    <v>Map</v>
  </rv>
  <rv s="0">
    <v>536870912</v>
    <v>Provincia de La Romana</v>
    <v>64073c75-93fc-34d6-a4e6-649cfcbda5fd</v>
    <v>es-ES</v>
    <v>Map</v>
  </rv>
  <rv s="0">
    <v>536870912</v>
    <v>Provincia de Pedernales</v>
    <v>058df820-7760-842e-f56c-7554404af0e2</v>
    <v>es-ES</v>
    <v>Map</v>
  </rv>
  <rv s="0">
    <v>536870912</v>
    <v>Provincia de María Trinidad Sánchez</v>
    <v>ac6ee95f-cd12-4554-9e4d-a6a59d7d47d9</v>
    <v>es-ES</v>
    <v>Map</v>
  </rv>
  <rv s="2">
    <v>42</v>
  </rv>
  <rv s="1">
    <fb>71000</fb>
    <v>30</v>
  </rv>
  <rv s="1">
    <fb>5.8449997901916503E-2</fb>
    <v>39</v>
  </rv>
  <rv s="1">
    <fb>2.3460000000000001</fb>
    <v>37</v>
  </rv>
  <rv s="1">
    <fb>0.48799999999999999</fb>
    <v>31</v>
  </rv>
  <rv s="1">
    <fb>19.506</fb>
    <v>37</v>
  </rv>
  <rv s="1">
    <fb>0.48685572345270101</fb>
    <v>31</v>
  </rv>
  <rv s="2">
    <v>43</v>
  </rv>
  <rv s="8">
    <v>#VALUE!</v>
    <v>es-ES</v>
    <v>9eee2843-5c3a-3930-0e9c-2357fb969d5b</v>
    <v>536870912</v>
    <v>1</v>
    <v>167</v>
    <v>126</v>
    <v>127</v>
    <v>República Dominicana</v>
    <v>62</v>
    <v>63</v>
    <v>Map</v>
    <v>28</v>
    <v>168</v>
    <v>DO</v>
    <v>766</v>
    <v>767</v>
    <v>768</v>
    <v>769</v>
    <v>769</v>
    <v>770</v>
    <v>DOP</v>
    <v>771</v>
    <v>772</v>
    <v>La República Dominicana es un país situado en el Caribe, ubicado en la zona central de las Antillas; ocupa la parte central y oriental de la isla La Española. Su capital y ciudad más poblada es Santo Domingo. Limita al norte con el océano Atlántico, al este con el canal de la Mona, que lo separa de Puerto Rico, al sur con el mar Caribe, y al oeste con Haití, que es el otro país situado en La Española. Con 48 448 km² y una población superior a los 11 millones de habitantes, es el segundo país más extenso y poblado de los insulares caribeños, después de Cuba.</v>
    <v>773</v>
    <v>774</v>
    <v>775</v>
    <v>Himno nacional de la República Dominicana</v>
    <v>776</v>
    <v>777</v>
    <v>778</v>
    <v>779</v>
    <v>780</v>
    <v>782</v>
    <v>783</v>
    <v>784</v>
    <v>785</v>
    <v>786</v>
    <v>República Dominicana</v>
    <v>787</v>
    <v>788</v>
    <v>789</v>
    <v>761</v>
    <v>96</v>
    <v>790</v>
    <v>98</v>
    <v>791</v>
    <v>792</v>
    <v>793</v>
    <v>794</v>
    <v>795</v>
    <v>733</v>
    <v>796</v>
    <v>829</v>
    <v>830</v>
    <v>831</v>
    <v>832</v>
    <v>833</v>
    <v>834</v>
    <v>835</v>
    <v>República Dominicana</v>
    <v>mdp/vdpid/65</v>
    <v>836</v>
  </rv>
</rvData>
</file>

<file path=xl/richData/rdrichvaluestructure.xml><?xml version="1.0" encoding="utf-8"?>
<rvStructures xmlns="http://schemas.microsoft.com/office/spreadsheetml/2017/richdata" count="9">
  <s t="_linkedentity2">
    <k n="%EntityServiceId" t="i"/>
    <k n="_DisplayString" t="s"/>
    <k n="%EntityId" t="s"/>
    <k n="%EntityCulture" t="s"/>
    <k n="_Icon" t="s"/>
  </s>
  <s t="_formattednumber">
    <k n="_Format" t="spb"/>
  </s>
  <s t="_array">
    <k n="array" t="a"/>
  </s>
  <s t="_webimage">
    <k n="WebImageIdentifier" t="i"/>
    <k n="_Provider" t="spb"/>
    <k n="Attribution" t="spb"/>
    <k n="CalcOrigin" t="i"/>
    <k n="ComputedImage" t="b"/>
    <k n="Text" t="s"/>
  </s>
  <s t="_hyperlink">
    <k n="Address" t="s"/>
    <k n="Text" t="s"/>
  </s>
  <s t="_linkedentity2core">
    <k n="_CRID" t="e"/>
    <k n="%EntityCulture" t="s"/>
    <k n="%EntityId" t="s"/>
    <k n="%EntityServiceId" t="i"/>
    <k n="%IsRefreshable" t="b"/>
    <k n="_Attribution" t="spb"/>
    <k n="_CanonicalPropertyNames" t="spb"/>
    <k n="_Display" t="spb"/>
    <k n="_DisplayString" t="s"/>
    <k n="_Flags" t="spb"/>
    <k n="_Format" t="spb"/>
    <k n="_Icon" t="s"/>
    <k n="_Provider" t="spb"/>
    <k n="_SubLabel" t="spb"/>
    <k n="Abreviatura" t="s"/>
    <k n="`Área" t="r"/>
    <k n="`Área de bosque (%)" t="r"/>
    <k n="Cambio de IPC (%)" t="r"/>
    <k n="Capital/ciudad principal" t="r"/>
    <k n="Capitalización de mercado de las sociedades cotizadas" t="r"/>
    <k n="Ciudad más grande" t="r"/>
    <k n="Código de llamada" t="r"/>
    <k n="Código de moneda" t="s"/>
    <k n="Consumo de energía de combustibles fósiles" t="r"/>
    <k n="Consumo de energía eléctrica" t="r"/>
    <k n="Descripción" t="s"/>
    <k n="Emisiones de dióxido de carbono" t="r"/>
    <k n="Esperanza de vida" t="r"/>
    <k n="Gastos de salud varios (%)" t="r"/>
    <k n="Himno nacional" t="s"/>
    <k n="Idioma oficial" t="r"/>
    <k n="Imagen" t="r"/>
    <k n="Ingresos fiscales (%)" t="r"/>
    <k n="IPC" t="r"/>
    <k n="LearnMoreOnLink" t="r"/>
    <k n="Líder(es)" t="r"/>
    <k n="Matriculación en educación primaria en bruto (%)" t="r"/>
    <k n="Matriculación en educación terciaria en bruto (%)" t="r"/>
    <k n="Médicos por mil" t="r"/>
    <k n="Mortalidad infantil" t="r"/>
    <k n="Nombre" t="s"/>
    <k n="Nombre oficial" t="s"/>
    <k n="PIB" t="r"/>
    <k n="Población" t="r"/>
    <k n="Población urbana" t="r"/>
    <k n="Población: 10% más alto de participación de ingresos" t="r"/>
    <k n="Población: 10% más bajo de participación de ingresos" t="r"/>
    <k n="Población: 20% más alto de participación de ingresos" t="r"/>
    <k n="Población: 20% más bajo de participación de ingresos" t="r"/>
    <k n="Población: cuarto 20% de participación de ingresos" t="r"/>
    <k n="Población: participación en la fuerza laboral (%)" t="r"/>
    <k n="Población: segundo 20% de participación de ingresos" t="r"/>
    <k n="Población: tercer 20% de participación de ingresos" t="r"/>
    <k n="Precio de la gasolina" t="r"/>
    <k n="Ratio de mortalidad materna" t="r"/>
    <k n="Salario mínimo" t="r"/>
    <k n="Subdivisiones" t="r"/>
    <k n="Tamaño de las fuerzas armadas" t="r"/>
    <k n="Tasa de desempleo" t="r"/>
    <k n="Tasa de fertilidad" t="r"/>
    <k n="Tasa de impuesto total" t="r"/>
    <k n="Tasa de natalidad" t="r"/>
    <k n="Tierra agrícola (%)" t="r"/>
    <k n="UniqueName" t="s"/>
    <k n="VDPID/VSID" t="s"/>
    <k n="Zona(s) horaria(s)" t="r"/>
  </s>
  <s t="_linkedentity2core">
    <k n="_CRID" t="e"/>
    <k n="%EntityCulture" t="s"/>
    <k n="%EntityId" t="s"/>
    <k n="%EntityServiceId" t="i"/>
    <k n="%IsRefreshable" t="b"/>
    <k n="_Attribution" t="spb"/>
    <k n="_CanonicalPropertyNames" t="spb"/>
    <k n="_Display" t="spb"/>
    <k n="_DisplayString" t="s"/>
    <k n="_Flags" t="spb"/>
    <k n="_Format" t="spb"/>
    <k n="_Icon" t="s"/>
    <k n="_Provider" t="spb"/>
    <k n="_SubLabel" t="spb"/>
    <k n="Abreviatura" t="s"/>
    <k n="`Área" t="r"/>
    <k n="`Área de bosque (%)" t="r"/>
    <k n="Cambio de IPC (%)" t="r"/>
    <k n="Capital/ciudad principal" t="r"/>
    <k n="Capitalización de mercado de las sociedades cotizadas" t="r"/>
    <k n="Ciudad más grande" t="r"/>
    <k n="Código de llamada" t="r"/>
    <k n="Código de moneda" t="s"/>
    <k n="Consumo de energía de combustibles fósiles" t="r"/>
    <k n="Consumo de energía eléctrica" t="r"/>
    <k n="Descripción" t="s"/>
    <k n="Emisiones de dióxido de carbono" t="r"/>
    <k n="Esperanza de vida" t="r"/>
    <k n="Gastos de salud varios (%)" t="r"/>
    <k n="Himno nacional" t="s"/>
    <k n="Idioma oficial" t="r"/>
    <k n="Imagen" t="r"/>
    <k n="Ingresos fiscales (%)" t="r"/>
    <k n="IPC" t="r"/>
    <k n="LearnMoreOnLink" t="r"/>
    <k n="Líder(es)" t="r"/>
    <k n="Matriculación en educación primaria en bruto (%)" t="r"/>
    <k n="Matriculación en educación terciaria en bruto (%)" t="r"/>
    <k n="Médicos por mil" t="r"/>
    <k n="Mortalidad infantil" t="r"/>
    <k n="Nombre" t="s"/>
    <k n="PIB" t="r"/>
    <k n="Población" t="r"/>
    <k n="Población urbana" t="r"/>
    <k n="Población: 10% más alto de participación de ingresos" t="r"/>
    <k n="Población: 10% más bajo de participación de ingresos" t="r"/>
    <k n="Población: 20% más alto de participación de ingresos" t="r"/>
    <k n="Población: 20% más bajo de participación de ingresos" t="r"/>
    <k n="Población: cuarto 20% de participación de ingresos" t="r"/>
    <k n="Población: participación en la fuerza laboral (%)" t="r"/>
    <k n="Población: segundo 20% de participación de ingresos" t="r"/>
    <k n="Población: tercer 20% de participación de ingresos" t="r"/>
    <k n="Precio de la gasolina" t="r"/>
    <k n="Ratio de mortalidad materna" t="r"/>
    <k n="Salario mínimo" t="r"/>
    <k n="Subdivisiones" t="r"/>
    <k n="Tamaño de las fuerzas armadas" t="r"/>
    <k n="Tasa de desempleo" t="r"/>
    <k n="Tasa de fertilidad" t="r"/>
    <k n="Tasa de impuesto total" t="r"/>
    <k n="Tasa de natalidad" t="r"/>
    <k n="Tierra agrícola (%)" t="r"/>
    <k n="UniqueName" t="s"/>
    <k n="VDPID/VSID" t="s"/>
    <k n="Zona(s) horaria(s)" t="r"/>
  </s>
  <s t="_linkedentity2core">
    <k n="_CRID" t="e"/>
    <k n="%EntityCulture" t="s"/>
    <k n="%EntityId" t="s"/>
    <k n="%EntityServiceId" t="i"/>
    <k n="%IsRefreshable" t="b"/>
    <k n="_Attribution" t="spb"/>
    <k n="_CanonicalPropertyNames" t="spb"/>
    <k n="_Display" t="spb"/>
    <k n="_DisplayString" t="s"/>
    <k n="_Flags" t="spb"/>
    <k n="_Format" t="spb"/>
    <k n="_Icon" t="s"/>
    <k n="_Provider" t="spb"/>
    <k n="_SubLabel" t="spb"/>
    <k n="Abreviatura" t="s"/>
    <k n="`Área" t="r"/>
    <k n="`Área de bosque (%)" t="r"/>
    <k n="Cambio de IPC (%)" t="r"/>
    <k n="Capital/ciudad principal" t="r"/>
    <k n="Capitalización de mercado de las sociedades cotizadas" t="r"/>
    <k n="Ciudad más grande" t="r"/>
    <k n="Código de llamada" t="r"/>
    <k n="Código de moneda" t="s"/>
    <k n="Consumo de energía de combustibles fósiles" t="r"/>
    <k n="Consumo de energía eléctrica" t="r"/>
    <k n="Descripción" t="s"/>
    <k n="Emisiones de dióxido de carbono" t="r"/>
    <k n="Esperanza de vida" t="r"/>
    <k n="Gastos de salud varios (%)" t="r"/>
    <k n="Himno nacional" t="s"/>
    <k n="Imagen" t="r"/>
    <k n="Ingresos fiscales (%)" t="r"/>
    <k n="IPC" t="r"/>
    <k n="LearnMoreOnLink" t="r"/>
    <k n="Líder(es)" t="r"/>
    <k n="Matriculación en educación primaria en bruto (%)" t="r"/>
    <k n="Matriculación en educación terciaria en bruto (%)" t="r"/>
    <k n="Médicos por mil" t="r"/>
    <k n="Mortalidad infantil" t="r"/>
    <k n="Nombre" t="s"/>
    <k n="PIB" t="r"/>
    <k n="Población" t="r"/>
    <k n="Población urbana" t="r"/>
    <k n="Población: 10% más alto de participación de ingresos" t="r"/>
    <k n="Población: 10% más bajo de participación de ingresos" t="r"/>
    <k n="Población: 20% más alto de participación de ingresos" t="r"/>
    <k n="Población: 20% más bajo de participación de ingresos" t="r"/>
    <k n="Población: cuarto 20% de participación de ingresos" t="r"/>
    <k n="Población: participación en la fuerza laboral (%)" t="r"/>
    <k n="Población: segundo 20% de participación de ingresos" t="r"/>
    <k n="Población: tercer 20% de participación de ingresos" t="r"/>
    <k n="Precio de la gasolina" t="r"/>
    <k n="Ratio de mortalidad materna" t="r"/>
    <k n="Salario mínimo" t="r"/>
    <k n="Subdivisiones" t="r"/>
    <k n="Tamaño de las fuerzas armadas" t="r"/>
    <k n="Tasa de desempleo" t="r"/>
    <k n="Tasa de fertilidad" t="r"/>
    <k n="Tasa de impuesto total" t="r"/>
    <k n="Tasa de natalidad" t="r"/>
    <k n="Tierra agrícola (%)" t="r"/>
    <k n="UniqueName" t="s"/>
    <k n="VDPID/VSID" t="s"/>
  </s>
  <s t="_linkedentity2core">
    <k n="_CRID" t="e"/>
    <k n="%EntityCulture" t="s"/>
    <k n="%EntityId" t="s"/>
    <k n="%EntityServiceId" t="i"/>
    <k n="%IsRefreshable" t="b"/>
    <k n="_Attribution" t="spb"/>
    <k n="_CanonicalPropertyNames" t="spb"/>
    <k n="_Display" t="spb"/>
    <k n="_DisplayString" t="s"/>
    <k n="_Flags" t="spb"/>
    <k n="_Format" t="spb"/>
    <k n="_Icon" t="s"/>
    <k n="_Provider" t="spb"/>
    <k n="_SubLabel" t="spb"/>
    <k n="Abreviatura" t="s"/>
    <k n="`Área" t="r"/>
    <k n="`Área de bosque (%)" t="r"/>
    <k n="Cambio de IPC (%)" t="r"/>
    <k n="Capital/ciudad principal" t="r"/>
    <k n="Ciudad más grande" t="r"/>
    <k n="Código de llamada" t="r"/>
    <k n="Código de moneda" t="s"/>
    <k n="Consumo de energía de combustibles fósiles" t="r"/>
    <k n="Consumo de energía eléctrica" t="r"/>
    <k n="Descripción" t="s"/>
    <k n="Emisiones de dióxido de carbono" t="r"/>
    <k n="Esperanza de vida" t="r"/>
    <k n="Gastos de salud varios (%)" t="r"/>
    <k n="Himno nacional" t="s"/>
    <k n="Idioma oficial" t="r"/>
    <k n="Imagen" t="r"/>
    <k n="Ingresos fiscales (%)" t="r"/>
    <k n="IPC" t="r"/>
    <k n="LearnMoreOnLink" t="r"/>
    <k n="Líder(es)" t="r"/>
    <k n="Matriculación en educación primaria en bruto (%)" t="r"/>
    <k n="Matriculación en educación terciaria en bruto (%)" t="r"/>
    <k n="Médicos por mil" t="r"/>
    <k n="Mortalidad infantil" t="r"/>
    <k n="Nombre" t="s"/>
    <k n="PIB" t="r"/>
    <k n="Población" t="r"/>
    <k n="Población urbana" t="r"/>
    <k n="Población: 10% más alto de participación de ingresos" t="r"/>
    <k n="Población: 10% más bajo de participación de ingresos" t="r"/>
    <k n="Población: 20% más alto de participación de ingresos" t="r"/>
    <k n="Población: 20% más bajo de participación de ingresos" t="r"/>
    <k n="Población: cuarto 20% de participación de ingresos" t="r"/>
    <k n="Población: participación en la fuerza laboral (%)" t="r"/>
    <k n="Población: segundo 20% de participación de ingresos" t="r"/>
    <k n="Población: tercer 20% de participación de ingresos" t="r"/>
    <k n="Precio de la gasolina" t="r"/>
    <k n="Ratio de mortalidad materna" t="r"/>
    <k n="Salario mínimo" t="r"/>
    <k n="Subdivisiones" t="r"/>
    <k n="Tamaño de las fuerzas armadas" t="r"/>
    <k n="Tasa de desempleo" t="r"/>
    <k n="Tasa de fertilidad" t="r"/>
    <k n="Tasa de impuesto total" t="r"/>
    <k n="Tasa de natalidad" t="r"/>
    <k n="Tierra agrícola (%)" t="r"/>
    <k n="UniqueName" t="s"/>
    <k n="VDPID/VSID" t="s"/>
    <k n="Zona(s) horaria(s)" t="r"/>
  </s>
</rvStructures>
</file>

<file path=xl/richData/rdsupportingpropertybag.xml><?xml version="1.0" encoding="utf-8"?>
<supportingPropertyBags xmlns="http://schemas.microsoft.com/office/spreadsheetml/2017/richdata2">
  <spbArrays count="4">
    <a count="65">
      <v t="s">%EntityServiceId</v>
      <v t="s">%IsRefreshable</v>
      <v t="s">_CanonicalPropertyNames</v>
      <v t="s">%EntityCulture</v>
      <v t="s">%EntityId</v>
      <v t="s">_Icon</v>
      <v t="s">_Provider</v>
      <v t="s">_Attribution</v>
      <v t="s">_Display</v>
      <v t="s">Nombre</v>
      <v t="s">_Format</v>
      <v t="s">Capital/ciudad principal</v>
      <v t="s">Líder(es)</v>
      <v t="s">_SubLabel</v>
      <v t="s">Población</v>
      <v t="s">`Área</v>
      <v t="s">Abreviatura</v>
      <v t="s">PIB</v>
      <v t="s">Código de moneda</v>
      <v t="s">Ciudad más grande</v>
      <v t="s">Himno nacional</v>
      <v t="s">Idioma oficial</v>
      <v t="s">Nombre oficial</v>
      <v t="s">Subdivisiones</v>
      <v t="s">Esperanza de vida</v>
      <v t="s">Tasa de natalidad</v>
      <v t="s">Tasa de fertilidad</v>
      <v t="s">Mortalidad infantil</v>
      <v t="s">Ratio de mortalidad materna</v>
      <v t="s">Población urbana</v>
      <v t="s">Tierra agrícola (%)</v>
      <v t="s">`Área de bosque (%)</v>
      <v t="s">Emisiones de dióxido de carbono</v>
      <v t="s">Consumo de energía de combustibles fósiles</v>
      <v t="s">Precio de la gasolina</v>
      <v t="s">Consumo de energía eléctrica</v>
      <v t="s">IPC</v>
      <v t="s">Cambio de IPC (%)</v>
      <v t="s">Población: 10% más alto de participación de ingresos</v>
      <v t="s">Población: 20% más alto de participación de ingresos</v>
      <v t="s">Población: segundo 20% de participación de ingresos</v>
      <v t="s">Población: tercer 20% de participación de ingresos</v>
      <v t="s">Población: cuarto 20% de participación de ingresos</v>
      <v t="s">Población: 20% más bajo de participación de ingresos</v>
      <v t="s">Población: 10% más bajo de participación de ingresos</v>
      <v t="s">Población: participación en la fuerza laboral (%)</v>
      <v t="s">Salario mínimo</v>
      <v t="s">Ingresos fiscales (%)</v>
      <v t="s">Tasa de impuesto total</v>
      <v t="s">Tasa de desempleo</v>
      <v t="s">Capitalización de mercado de las sociedades cotizadas</v>
      <v t="s">Matriculación en educación primaria en bruto (%)</v>
      <v t="s">Matriculación en educación terciaria en bruto (%)</v>
      <v t="s">Gastos de salud varios (%)</v>
      <v t="s">Médicos por mil</v>
      <v t="s">Tamaño de las fuerzas armadas</v>
      <v t="s">Zona(s) horaria(s)</v>
      <v t="s">Código de llamada</v>
      <v t="s">_Flags</v>
      <v t="s">VDPID/VSID</v>
      <v t="s">UniqueName</v>
      <v t="s">_DisplayString</v>
      <v t="s">LearnMoreOnLink</v>
      <v t="s">Imagen</v>
      <v t="s">Descripción</v>
    </a>
    <a count="64">
      <v t="s">%EntityServiceId</v>
      <v t="s">%IsRefreshable</v>
      <v t="s">_CanonicalPropertyNames</v>
      <v t="s">%EntityCulture</v>
      <v t="s">%EntityId</v>
      <v t="s">_Icon</v>
      <v t="s">_Provider</v>
      <v t="s">_Attribution</v>
      <v t="s">_Display</v>
      <v t="s">Nombre</v>
      <v t="s">_Format</v>
      <v t="s">Capital/ciudad principal</v>
      <v t="s">Líder(es)</v>
      <v t="s">_SubLabel</v>
      <v t="s">Población</v>
      <v t="s">`Área</v>
      <v t="s">Abreviatura</v>
      <v t="s">PIB</v>
      <v t="s">Código de moneda</v>
      <v t="s">Ciudad más grande</v>
      <v t="s">Himno nacional</v>
      <v t="s">Idioma oficial</v>
      <v t="s">Subdivisiones</v>
      <v t="s">Esperanza de vida</v>
      <v t="s">Tasa de natalidad</v>
      <v t="s">Tasa de fertilidad</v>
      <v t="s">Mortalidad infantil</v>
      <v t="s">Ratio de mortalidad materna</v>
      <v t="s">Población urbana</v>
      <v t="s">Tierra agrícola (%)</v>
      <v t="s">`Área de bosque (%)</v>
      <v t="s">Emisiones de dióxido de carbono</v>
      <v t="s">Consumo de energía de combustibles fósiles</v>
      <v t="s">Precio de la gasolina</v>
      <v t="s">Consumo de energía eléctrica</v>
      <v t="s">IPC</v>
      <v t="s">Cambio de IPC (%)</v>
      <v t="s">Población: 10% más alto de participación de ingresos</v>
      <v t="s">Población: 20% más alto de participación de ingresos</v>
      <v t="s">Población: segundo 20% de participación de ingresos</v>
      <v t="s">Población: tercer 20% de participación de ingresos</v>
      <v t="s">Población: cuarto 20% de participación de ingresos</v>
      <v t="s">Población: 20% más bajo de participación de ingresos</v>
      <v t="s">Población: 10% más bajo de participación de ingresos</v>
      <v t="s">Población: participación en la fuerza laboral (%)</v>
      <v t="s">Salario mínimo</v>
      <v t="s">Ingresos fiscales (%)</v>
      <v t="s">Tasa de impuesto total</v>
      <v t="s">Tasa de desempleo</v>
      <v t="s">Capitalización de mercado de las sociedades cotizadas</v>
      <v t="s">Matriculación en educación primaria en bruto (%)</v>
      <v t="s">Matriculación en educación terciaria en bruto (%)</v>
      <v t="s">Gastos de salud varios (%)</v>
      <v t="s">Médicos por mil</v>
      <v t="s">Tamaño de las fuerzas armadas</v>
      <v t="s">Zona(s) horaria(s)</v>
      <v t="s">Código de llamada</v>
      <v t="s">_Flags</v>
      <v t="s">VDPID/VSID</v>
      <v t="s">UniqueName</v>
      <v t="s">_DisplayString</v>
      <v t="s">LearnMoreOnLink</v>
      <v t="s">Imagen</v>
      <v t="s">Descripción</v>
    </a>
    <a count="62">
      <v t="s">%EntityServiceId</v>
      <v t="s">%IsRefreshable</v>
      <v t="s">_CanonicalPropertyNames</v>
      <v t="s">%EntityCulture</v>
      <v t="s">%EntityId</v>
      <v t="s">_Icon</v>
      <v t="s">_Provider</v>
      <v t="s">_Attribution</v>
      <v t="s">_Display</v>
      <v t="s">Nombre</v>
      <v t="s">_Format</v>
      <v t="s">Capital/ciudad principal</v>
      <v t="s">Líder(es)</v>
      <v t="s">_SubLabel</v>
      <v t="s">Población</v>
      <v t="s">`Área</v>
      <v t="s">Abreviatura</v>
      <v t="s">PIB</v>
      <v t="s">Código de moneda</v>
      <v t="s">Ciudad más grande</v>
      <v t="s">Himno nacional</v>
      <v t="s">Subdivisiones</v>
      <v t="s">Esperanza de vida</v>
      <v t="s">Tasa de natalidad</v>
      <v t="s">Tasa de fertilidad</v>
      <v t="s">Mortalidad infantil</v>
      <v t="s">Ratio de mortalidad materna</v>
      <v t="s">Población urbana</v>
      <v t="s">Tierra agrícola (%)</v>
      <v t="s">`Área de bosque (%)</v>
      <v t="s">Emisiones de dióxido de carbono</v>
      <v t="s">Consumo de energía de combustibles fósiles</v>
      <v t="s">Precio de la gasolina</v>
      <v t="s">Consumo de energía eléctrica</v>
      <v t="s">IPC</v>
      <v t="s">Cambio de IPC (%)</v>
      <v t="s">Población: 10% más alto de participación de ingresos</v>
      <v t="s">Población: 20% más alto de participación de ingresos</v>
      <v t="s">Población: segundo 20% de participación de ingresos</v>
      <v t="s">Población: tercer 20% de participación de ingresos</v>
      <v t="s">Población: cuarto 20% de participación de ingresos</v>
      <v t="s">Población: 20% más bajo de participación de ingresos</v>
      <v t="s">Población: 10% más bajo de participación de ingresos</v>
      <v t="s">Población: participación en la fuerza laboral (%)</v>
      <v t="s">Salario mínimo</v>
      <v t="s">Ingresos fiscales (%)</v>
      <v t="s">Tasa de impuesto total</v>
      <v t="s">Tasa de desempleo</v>
      <v t="s">Capitalización de mercado de las sociedades cotizadas</v>
      <v t="s">Matriculación en educación primaria en bruto (%)</v>
      <v t="s">Matriculación en educación terciaria en bruto (%)</v>
      <v t="s">Gastos de salud varios (%)</v>
      <v t="s">Médicos por mil</v>
      <v t="s">Tamaño de las fuerzas armadas</v>
      <v t="s">Código de llamada</v>
      <v t="s">_Flags</v>
      <v t="s">VDPID/VSID</v>
      <v t="s">UniqueName</v>
      <v t="s">_DisplayString</v>
      <v t="s">LearnMoreOnLink</v>
      <v t="s">Imagen</v>
      <v t="s">Descripción</v>
    </a>
    <a count="63">
      <v t="s">%EntityServiceId</v>
      <v t="s">%IsRefreshable</v>
      <v t="s">_CanonicalPropertyNames</v>
      <v t="s">%EntityCulture</v>
      <v t="s">%EntityId</v>
      <v t="s">_Icon</v>
      <v t="s">_Provider</v>
      <v t="s">_Attribution</v>
      <v t="s">_Display</v>
      <v t="s">Nombre</v>
      <v t="s">_Format</v>
      <v t="s">Capital/ciudad principal</v>
      <v t="s">Líder(es)</v>
      <v t="s">_SubLabel</v>
      <v t="s">Población</v>
      <v t="s">`Área</v>
      <v t="s">Abreviatura</v>
      <v t="s">PIB</v>
      <v t="s">Código de moneda</v>
      <v t="s">Ciudad más grande</v>
      <v t="s">Himno nacional</v>
      <v t="s">Idioma oficial</v>
      <v t="s">Subdivisiones</v>
      <v t="s">Esperanza de vida</v>
      <v t="s">Tasa de natalidad</v>
      <v t="s">Tasa de fertilidad</v>
      <v t="s">Mortalidad infantil</v>
      <v t="s">Ratio de mortalidad materna</v>
      <v t="s">Población urbana</v>
      <v t="s">Tierra agrícola (%)</v>
      <v t="s">`Área de bosque (%)</v>
      <v t="s">Emisiones de dióxido de carbono</v>
      <v t="s">Consumo de energía de combustibles fósiles</v>
      <v t="s">Precio de la gasolina</v>
      <v t="s">Consumo de energía eléctrica</v>
      <v t="s">IPC</v>
      <v t="s">Cambio de IPC (%)</v>
      <v t="s">Población: 10% más alto de participación de ingresos</v>
      <v t="s">Población: 20% más alto de participación de ingresos</v>
      <v t="s">Población: segundo 20% de participación de ingresos</v>
      <v t="s">Población: tercer 20% de participación de ingresos</v>
      <v t="s">Población: cuarto 20% de participación de ingresos</v>
      <v t="s">Población: 20% más bajo de participación de ingresos</v>
      <v t="s">Población: 10% más bajo de participación de ingresos</v>
      <v t="s">Población: participación en la fuerza laboral (%)</v>
      <v t="s">Salario mínimo</v>
      <v t="s">Ingresos fiscales (%)</v>
      <v t="s">Tasa de impuesto total</v>
      <v t="s">Tasa de desempleo</v>
      <v t="s">Matriculación en educación primaria en bruto (%)</v>
      <v t="s">Matriculación en educación terciaria en bruto (%)</v>
      <v t="s">Gastos de salud varios (%)</v>
      <v t="s">Médicos por mil</v>
      <v t="s">Tamaño de las fuerzas armadas</v>
      <v t="s">Zona(s) horaria(s)</v>
      <v t="s">Código de llamada</v>
      <v t="s">_Flags</v>
      <v t="s">VDPID/VSID</v>
      <v t="s">UniqueName</v>
      <v t="s">_DisplayString</v>
      <v t="s">LearnMoreOnLink</v>
      <v t="s">Imagen</v>
      <v t="s">Descripción</v>
    </a>
  </spbArrays>
  <spbData count="170">
    <spb s="0">
      <v xml:space="preserve">data.worldbank.org	</v>
      <v xml:space="preserve">	</v>
      <v xml:space="preserve">http://data.worldbank.org/indicator/FP.CPI.TOTL	</v>
      <v xml:space="preserve">	</v>
    </spb>
    <spb s="0">
      <v xml:space="preserve">Wikipedia	Cia	travel.state.gov	</v>
      <v xml:space="preserve">CC-BY-SA			</v>
      <v xml:space="preserve">http://en.wikipedia.org/wiki/Argentina	https://www.cia.gov/library/publications/the-world-factbook/geos/ar.html?Transportation	https://travel.state.gov/content/travel/en/international-travel/International-Travel-Country-Information-Pages/Argentina.html	</v>
      <v xml:space="preserve">http://creativecommons.org/licenses/by-sa/3.0/			</v>
    </spb>
    <spb s="0">
      <v xml:space="preserve">Wikipedia	Wikipedia	Cia	</v>
      <v xml:space="preserve">CC-BY-SA	CC-BY-SA		</v>
      <v xml:space="preserve">http://en.wikipedia.org/wiki/Argentina	http://es.wikipedia.org/wiki/Argentina	https://www.cia.gov/library/publications/the-world-factbook/geos/ar.html?Transportation	</v>
      <v xml:space="preserve">http://creativecommons.org/licenses/by-sa/3.0/	http://creativecommons.org/licenses/by-sa/3.0/		</v>
    </spb>
    <spb s="0">
      <v xml:space="preserve">Wikipedia	Wikipedia	</v>
      <v xml:space="preserve">CC-BY-SA	CC-BY-SA	</v>
      <v xml:space="preserve">http://en.wikipedia.org/wiki/Argentina	http://es.wikipedia.org/wiki/Argentina	</v>
      <v xml:space="preserve">http://creativecommons.org/licenses/by-sa/3.0/	http://creativecommons.org/licenses/by-sa/3.0/	</v>
    </spb>
    <spb s="0">
      <v xml:space="preserve">data.worldbank.org	</v>
      <v xml:space="preserve">	</v>
      <v xml:space="preserve">http://data.worldbank.org/indicator/SP.POP.TOTL	</v>
      <v xml:space="preserve">	</v>
    </spb>
    <spb s="0">
      <v xml:space="preserve">Wikipedia	</v>
      <v xml:space="preserve">CC-BY-SA	</v>
      <v xml:space="preserve">http://en.wikipedia.org/wiki/Argentina	</v>
      <v xml:space="preserve">http://creativecommons.org/licenses/by-sa/3.0/	</v>
    </spb>
    <spb s="0">
      <v xml:space="preserve">Wikipedia	</v>
      <v xml:space="preserve">CC-BY-SA	</v>
      <v xml:space="preserve">http://es.wikipedia.org/wiki/Argentina	</v>
      <v xml:space="preserve">http://creativecommons.org/licenses/by-sa/3.0/	</v>
    </spb>
    <spb s="0">
      <v xml:space="preserve">Wikipedia	travel.state.gov	</v>
      <v xml:space="preserve">CC-BY-SA		</v>
      <v xml:space="preserve">http://en.wikipedia.org/wiki/Argentina	https://travel.state.gov/content/travel/en/international-travel/International-Travel-Country-Information-Pages/Argentina.html	</v>
      <v xml:space="preserve">http://creativecommons.org/licenses/by-sa/3.0/		</v>
    </spb>
    <spb s="0">
      <v xml:space="preserve">data.worldbank.org	</v>
      <v xml:space="preserve">	</v>
      <v xml:space="preserve">http://data.worldbank.org/indicator/SH.MED.PHYS.ZS	</v>
      <v xml:space="preserve">	</v>
    </spb>
    <spb s="0">
      <v xml:space="preserve">data.worldbank.org	</v>
      <v xml:space="preserve">	</v>
      <v xml:space="preserve">http://data.worldbank.org/indicator/SP.URB.TOTL	</v>
      <v xml:space="preserve">	</v>
    </spb>
    <spb s="0">
      <v xml:space="preserve">Cia	</v>
      <v xml:space="preserve">	</v>
      <v xml:space="preserve">https://www.cia.gov/library/publications/the-world-factbook/geos/ar.html?Transportation	</v>
      <v xml:space="preserve">	</v>
    </spb>
    <spb s="0">
      <v xml:space="preserve">Wikipedia	Wikipedia	Wikipedia	Cia	</v>
      <v xml:space="preserve">CC-BY-SA	CC-BY-SA	CC-BY-SA		</v>
      <v xml:space="preserve">http://en.wikipedia.org/wiki/Argentina	http://es.wikipedia.org/wiki/Argentina	http://fr.wikipedia.org/wiki/Argentine	https://www.cia.gov/library/publications/the-world-factbook/geos/ar.html?Transportation	</v>
      <v xml:space="preserve">http://creativecommons.org/licenses/by-sa/3.0/	http://creativecommons.org/licenses/by-sa/3.0/	http://creativecommons.org/licenses/by-sa/3.0/		</v>
    </spb>
    <spb s="0">
      <v xml:space="preserve">Wikipedia	Cia	</v>
      <v xml:space="preserve">CC-BY-SA		</v>
      <v xml:space="preserve">http://en.wikipedia.org/wiki/Argentina	https://www.cia.gov/library/publications/the-world-factbook/geos/ar.html?Transportation	</v>
      <v xml:space="preserve">http://creativecommons.org/licenses/by-sa/3.0/		</v>
    </spb>
    <spb s="0">
      <v xml:space="preserve">data.worldbank.org	</v>
      <v xml:space="preserve">	</v>
      <v xml:space="preserve">http://data.worldbank.org/indicator/SP.DYN.LE00.IN	</v>
      <v xml:space="preserve">	</v>
    </spb>
    <spb s="0">
      <v xml:space="preserve">data.worldbank.org	</v>
      <v xml:space="preserve">	</v>
      <v xml:space="preserve">http://data.worldbank.org/indicator/SP.DYN.CBRT.IN	</v>
      <v xml:space="preserve">	</v>
    </spb>
    <spb s="0">
      <v xml:space="preserve">data.worldbank.org	</v>
      <v xml:space="preserve">	</v>
      <v xml:space="preserve">http://data.worldbank.org/indicator/SP.DYN.TFRT.IN	</v>
      <v xml:space="preserve">	</v>
    </spb>
    <spb s="0">
      <v xml:space="preserve">data.worldbank.org	</v>
      <v xml:space="preserve">	</v>
      <v xml:space="preserve">http://data.worldbank.org/indicator/SP.DYN.IMRT.IN	</v>
      <v xml:space="preserve">	</v>
    </spb>
    <spb s="0">
      <v xml:space="preserve">data.worldbank.org	</v>
      <v xml:space="preserve">	</v>
      <v xml:space="preserve">http://data.worldbank.org/indicator/SH.STA.MMRT	</v>
      <v xml:space="preserve">	</v>
    </spb>
    <spb s="0">
      <v xml:space="preserve">data.worldbank.org	</v>
      <v xml:space="preserve">	</v>
      <v xml:space="preserve">http://data.worldbank.org/indicator/EG.USE.ELEC.KH.PC	</v>
      <v xml:space="preserve">	</v>
    </spb>
    <spb s="0">
      <v xml:space="preserve">data.worldbank.org	</v>
      <v xml:space="preserve">	</v>
      <v xml:space="preserve">http://data.worldbank.org/indicator/MS.MIL.TOTL.P1	</v>
      <v xml:space="preserve">	</v>
    </spb>
    <spb s="0">
      <v xml:space="preserve">data.worldbank.org	</v>
      <v xml:space="preserve">	</v>
      <v xml:space="preserve">http://data.worldbank.org/indicator/EN.ATM.CO2E.KT	</v>
      <v xml:space="preserve">	</v>
    </spb>
    <spb s="0">
      <v xml:space="preserve">data.worldbank.org	</v>
      <v xml:space="preserve">	</v>
      <v xml:space="preserve">http://data.worldbank.org/indicator/SL.TLF.CACT.ZS	</v>
      <v xml:space="preserve">	</v>
    </spb>
    <spb s="1">
      <v>0</v>
      <v>1</v>
      <v>2</v>
      <v>3</v>
      <v>4</v>
      <v>3</v>
      <v>5</v>
      <v>6</v>
      <v>3</v>
      <v>7</v>
      <v>5</v>
      <v>8</v>
      <v>5</v>
      <v>9</v>
      <v>10</v>
      <v>11</v>
      <v>12</v>
      <v>13</v>
      <v>10</v>
      <v>14</v>
      <v>15</v>
      <v>16</v>
      <v>10</v>
      <v>10</v>
      <v>10</v>
      <v>1</v>
      <v>10</v>
      <v>11</v>
      <v>10</v>
      <v>17</v>
      <v>18</v>
      <v>19</v>
      <v>20</v>
      <v>10</v>
      <v>10</v>
      <v>10</v>
      <v>21</v>
      <v>10</v>
      <v>10</v>
      <v>10</v>
      <v>10</v>
      <v>10</v>
      <v>10</v>
      <v>10</v>
      <v>1</v>
    </spb>
    <spb s="2">
      <v>CPI</v>
      <v>GDP</v>
      <v>Area</v>
      <v>Image</v>
      <v>Name</v>
      <v>Population</v>
      <v>UniqueName</v>
      <v>VDPID/VSID</v>
      <v>Abbreviation</v>
      <v>Description</v>
      <v>National anthem</v>
      <v>Official name</v>
      <v>Minimum wage</v>
      <v>LearnMoreOnLink</v>
      <v>Physicians per thousand</v>
      <v>Currency code</v>
      <v>Urban population</v>
      <v>CPI Change (%)</v>
      <v>Largest city</v>
      <v>Calling code</v>
      <v>Life expectancy</v>
      <v>Unemployment rate</v>
      <v>Birth rate</v>
      <v>Fertility rate</v>
      <v>Forested area (%)</v>
      <v>Infant mortality</v>
      <v>Agricultural land (%)</v>
      <v>Tax revenue (%)</v>
      <v>Gasoline price</v>
      <v>Total tax rate</v>
      <v>Capital/Major City</v>
      <v>Out of pocket health expenditure (%)</v>
      <v>Maternal mortality ratio</v>
      <v>Electric power consumption</v>
      <v>Armed forces size</v>
      <v>Carbon dioxide emissions</v>
      <v>Fossil fuel energy consumption</v>
      <v>Gross primary education enrollment (%)</v>
      <v>Gross tertiary education enrollment (%)</v>
      <v>Population: Labor force participation (%)</v>
      <v>Population: Income share fourth 20%</v>
      <v>Population: Income share third 20%</v>
      <v>Population: Income share second 20%</v>
      <v>Population: Income share highest 10%</v>
      <v>Population: Income share lowest 10%</v>
      <v>Population: Income share highest 20%</v>
      <v>Population: Income share lowest 20%</v>
      <v>Market cap of listed companies</v>
    </spb>
    <spb s="3">
      <v>0</v>
      <v>Name</v>
      <v>LearnMoreOnLink</v>
    </spb>
    <spb s="4">
      <v>0</v>
      <v>0</v>
      <v>0</v>
    </spb>
    <spb s="5">
      <v>25</v>
      <v>25</v>
      <v>25</v>
    </spb>
    <spb s="6">
      <v>1</v>
      <v>2</v>
    </spb>
    <spb s="7">
      <v>https://www.bing.com</v>
      <v>https://www.bing.com/th?id=Ga%5Cbing_yt.png&amp;w=100&amp;h=40&amp;c=0&amp;pid=0.1</v>
      <v>Con tecnología de Bing</v>
    </spb>
    <spb s="8">
      <v>2019</v>
      <v>2019</v>
      <v>kilómetro cuadrado</v>
      <v>2019</v>
      <v>2017</v>
      <v>2019</v>
      <v>2019</v>
      <v>años (2018)</v>
      <v>2019</v>
      <v>por mil (2018)</v>
      <v>2018</v>
      <v>por mil (2018)</v>
      <v>2016</v>
      <v>2016</v>
      <v>2018</v>
      <v>por litro (2016)</v>
      <v>2019</v>
      <v>2015</v>
      <v>muertes por 100 000 (2017)</v>
      <v>kWh (2014)</v>
      <v>2017</v>
      <v>kilotones por año (2016)</v>
      <v>2014</v>
      <v>2017</v>
      <v>2017</v>
      <v>2019</v>
      <v>2018</v>
      <v>2018</v>
      <v>2018</v>
      <v>2018</v>
      <v>2018</v>
      <v>2018</v>
      <v>2018</v>
      <v>2019</v>
    </spb>
    <spb s="9">
      <v>3</v>
    </spb>
    <spb s="9">
      <v>4</v>
    </spb>
    <spb s="9">
      <v>5</v>
    </spb>
    <spb s="9">
      <v>6</v>
    </spb>
    <spb s="9">
      <v>7</v>
    </spb>
    <spb s="0">
      <v xml:space="preserve">Wikipedia	</v>
      <v xml:space="preserve">Public domain	</v>
      <v xml:space="preserve">http://en.wikipedia.org/wiki/Argentina	</v>
      <v xml:space="preserve">http://en.wikipedia.org/wiki/Public_domain	</v>
    </spb>
    <spb s="9">
      <v>8</v>
    </spb>
    <spb s="9">
      <v>9</v>
    </spb>
    <spb s="9">
      <v>10</v>
    </spb>
    <spb s="9">
      <v>11</v>
    </spb>
    <spb s="0">
      <v xml:space="preserve">Wikipedia	Cia	travel.state.gov	</v>
      <v xml:space="preserve">CC-BY-SA			</v>
      <v xml:space="preserve">http://en.wikipedia.org/wiki/Chile	https://www.cia.gov/library/publications/the-world-factbook/geos/ci.html?Transportation	https://travel.state.gov/content/travel/en/international-travel/International-Travel-Country-Information-Pages/Chile.html	</v>
      <v xml:space="preserve">http://creativecommons.org/licenses/by-sa/3.0/			</v>
    </spb>
    <spb s="0">
      <v xml:space="preserve">Wikipedia	</v>
      <v xml:space="preserve">CC-BY-SA	</v>
      <v xml:space="preserve">http://en.wikipedia.org/wiki/Chile	</v>
      <v xml:space="preserve">http://creativecommons.org/licenses/by-sa/3.0/	</v>
    </spb>
    <spb s="0">
      <v xml:space="preserve">Wikipedia	Wikipedia	</v>
      <v xml:space="preserve">CC-BY-SA	CC-BY-SA	</v>
      <v xml:space="preserve">http://en.wikipedia.org/wiki/Chile	http://es.wikipedia.org/wiki/Chile	</v>
      <v xml:space="preserve">http://creativecommons.org/licenses/by-sa/3.0/	http://creativecommons.org/licenses/by-sa/3.0/	</v>
    </spb>
    <spb s="0">
      <v xml:space="preserve">Wikipedia	</v>
      <v xml:space="preserve">CC-BY-SA	</v>
      <v xml:space="preserve">http://es.wikipedia.org/wiki/Chile	</v>
      <v xml:space="preserve">http://creativecommons.org/licenses/by-sa/3.0/	</v>
    </spb>
    <spb s="0">
      <v xml:space="preserve">Cia	</v>
      <v xml:space="preserve">	</v>
      <v xml:space="preserve">https://www.cia.gov/library/publications/the-world-factbook/geos/ci.html?Transportation	</v>
      <v xml:space="preserve">	</v>
    </spb>
    <spb s="0">
      <v xml:space="preserve">Wikipedia	Wikipedia	Wikipedia	Cia	</v>
      <v xml:space="preserve">CC-BY-SA	CC-BY-SA	CC-BY-SA		</v>
      <v xml:space="preserve">http://en.wikipedia.org/wiki/Chile	http://es.wikipedia.org/wiki/Chile	http://fr.wikipedia.org/wiki/Chili	https://www.cia.gov/library/publications/the-world-factbook/geos/ci.html?Transportation	</v>
      <v xml:space="preserve">http://creativecommons.org/licenses/by-sa/3.0/	http://creativecommons.org/licenses/by-sa/3.0/	http://creativecommons.org/licenses/by-sa/3.0/		</v>
    </spb>
    <spb s="0">
      <v xml:space="preserve">Wikipedia	Cia	</v>
      <v xml:space="preserve">CC-BY-SA		</v>
      <v xml:space="preserve">http://en.wikipedia.org/wiki/Chile	https://www.cia.gov/library/publications/the-world-factbook/geos/ci.html?Transportation	</v>
      <v xml:space="preserve">http://creativecommons.org/licenses/by-sa/3.0/		</v>
    </spb>
    <spb s="10">
      <v>0</v>
      <v>40</v>
      <v>41</v>
      <v>42</v>
      <v>4</v>
      <v>42</v>
      <v>41</v>
      <v>43</v>
      <v>42</v>
      <v>41</v>
      <v>8</v>
      <v>41</v>
      <v>9</v>
      <v>44</v>
      <v>45</v>
      <v>46</v>
      <v>13</v>
      <v>44</v>
      <v>14</v>
      <v>15</v>
      <v>16</v>
      <v>44</v>
      <v>44</v>
      <v>44</v>
      <v>40</v>
      <v>44</v>
      <v>45</v>
      <v>44</v>
      <v>17</v>
      <v>18</v>
      <v>19</v>
      <v>20</v>
      <v>44</v>
      <v>44</v>
      <v>44</v>
      <v>21</v>
      <v>44</v>
      <v>44</v>
      <v>44</v>
      <v>44</v>
      <v>44</v>
      <v>44</v>
      <v>44</v>
      <v>40</v>
    </spb>
    <spb s="11">
      <v>CPI</v>
      <v>GDP</v>
      <v>Area</v>
      <v>Image</v>
      <v>Name</v>
      <v>Population</v>
      <v>UniqueName</v>
      <v>VDPID/VSID</v>
      <v>Abbreviation</v>
      <v>Description</v>
      <v>National anthem</v>
      <v>Minimum wage</v>
      <v>LearnMoreOnLink</v>
      <v>Physicians per thousand</v>
      <v>Currency code</v>
      <v>Urban population</v>
      <v>CPI Change (%)</v>
      <v>Largest city</v>
      <v>Calling code</v>
      <v>Life expectancy</v>
      <v>Unemployment rate</v>
      <v>Birth rate</v>
      <v>Fertility rate</v>
      <v>Forested area (%)</v>
      <v>Infant mortality</v>
      <v>Agricultural land (%)</v>
      <v>Tax revenue (%)</v>
      <v>Gasoline price</v>
      <v>Total tax rate</v>
      <v>Capital/Major City</v>
      <v>Out of pocket health expenditure (%)</v>
      <v>Maternal mortality ratio</v>
      <v>Electric power consumption</v>
      <v>Armed forces size</v>
      <v>Carbon dioxide emissions</v>
      <v>Fossil fuel energy consumption</v>
      <v>Gross primary education enrollment (%)</v>
      <v>Gross tertiary education enrollment (%)</v>
      <v>Population: Labor force participation (%)</v>
      <v>Population: Income share fourth 20%</v>
      <v>Population: Income share third 20%</v>
      <v>Population: Income share second 20%</v>
      <v>Population: Income share highest 10%</v>
      <v>Population: Income share lowest 10%</v>
      <v>Population: Income share highest 20%</v>
      <v>Population: Income share lowest 20%</v>
      <v>Market cap of listed companies</v>
    </spb>
    <spb s="3">
      <v>1</v>
      <v>Name</v>
      <v>LearnMoreOnLink</v>
    </spb>
    <spb s="8">
      <v>2019</v>
      <v>2019</v>
      <v>kilómetro cuadrado</v>
      <v>2019</v>
      <v>2018</v>
      <v>2019</v>
      <v>2019</v>
      <v>años (2018)</v>
      <v>2019</v>
      <v>por mil (2018)</v>
      <v>2018</v>
      <v>por mil (2018)</v>
      <v>2016</v>
      <v>2016</v>
      <v>2018</v>
      <v>por litro (2016)</v>
      <v>2019</v>
      <v>2015</v>
      <v>muertes por 100 000 (2017)</v>
      <v>kWh (2014)</v>
      <v>2017</v>
      <v>kilotones por año (2016)</v>
      <v>2015</v>
      <v>2017</v>
      <v>2017</v>
      <v>2019</v>
      <v>2017</v>
      <v>2017</v>
      <v>2017</v>
      <v>2017</v>
      <v>2017</v>
      <v>2017</v>
      <v>2017</v>
      <v>2019</v>
    </spb>
    <spb s="0">
      <v xml:space="preserve">Wikipedia	</v>
      <v xml:space="preserve">Public domain	</v>
      <v xml:space="preserve">http://es.wikipedia.org/wiki/Chile	</v>
      <v xml:space="preserve">http://en.wikipedia.org/wiki/Public_domain	</v>
    </spb>
    <spb s="0">
      <v xml:space="preserve">Wikipedia	Cia	travel.state.gov	</v>
      <v xml:space="preserve">CC-BY-SA			</v>
      <v xml:space="preserve">http://en.wikipedia.org/wiki/Colombia	https://www.cia.gov/library/publications/the-world-factbook/geos/co.html?Transportation	https://travel.state.gov/content/travel/en/international-travel/International-Travel-Country-Information-Pages/Colombia.html	</v>
      <v xml:space="preserve">http://creativecommons.org/licenses/by-sa/3.0/			</v>
    </spb>
    <spb s="0">
      <v xml:space="preserve">Wikipedia	Wikipedia	Wikipedia	</v>
      <v xml:space="preserve">CC-BY-SA	CC-BY-SA	CC-BY-SA	</v>
      <v xml:space="preserve">http://en.wikipedia.org/wiki/Colombia	http://es.wikipedia.org/wiki/Colombia	http://fr.wikipedia.org/wiki/Colombie	</v>
      <v xml:space="preserve">http://creativecommons.org/licenses/by-sa/3.0/	http://creativecommons.org/licenses/by-sa/3.0/	http://creativecommons.org/licenses/by-sa/3.0/	</v>
    </spb>
    <spb s="0">
      <v xml:space="preserve">Wikipedia	Wikipedia	</v>
      <v xml:space="preserve">CC-BY-SA	CC-BY-SA	</v>
      <v xml:space="preserve">http://en.wikipedia.org/wiki/Colombia	http://es.wikipedia.org/wiki/Colombia	</v>
      <v xml:space="preserve">http://creativecommons.org/licenses/by-sa/3.0/	http://creativecommons.org/licenses/by-sa/3.0/	</v>
    </spb>
    <spb s="0">
      <v xml:space="preserve">Wikipedia	</v>
      <v xml:space="preserve">CC-BY-SA	</v>
      <v xml:space="preserve">http://en.wikipedia.org/wiki/Colombia	</v>
      <v xml:space="preserve">http://creativecommons.org/licenses/by-sa/3.0/	</v>
    </spb>
    <spb s="0">
      <v xml:space="preserve">Wikipedia	</v>
      <v xml:space="preserve">CC-BY-SA	</v>
      <v xml:space="preserve">http://es.wikipedia.org/wiki/Colombia	</v>
      <v xml:space="preserve">http://creativecommons.org/licenses/by-sa/3.0/	</v>
    </spb>
    <spb s="0">
      <v xml:space="preserve">Cia	</v>
      <v xml:space="preserve">	</v>
      <v xml:space="preserve">https://www.cia.gov/library/publications/the-world-factbook/geos/co.html?Transportation	</v>
      <v xml:space="preserve">	</v>
    </spb>
    <spb s="0">
      <v xml:space="preserve">Wikipedia	Wikipedia	Wikipedia	Cia	</v>
      <v xml:space="preserve">CC-BY-SA	CC-BY-SA	CC-BY-SA		</v>
      <v xml:space="preserve">http://en.wikipedia.org/wiki/Colombia	http://es.wikipedia.org/wiki/Colombia	http://fr.wikipedia.org/wiki/Colombie	https://www.cia.gov/library/publications/the-world-factbook/geos/co.html?Transportation	</v>
      <v xml:space="preserve">http://creativecommons.org/licenses/by-sa/3.0/	http://creativecommons.org/licenses/by-sa/3.0/	http://creativecommons.org/licenses/by-sa/3.0/		</v>
    </spb>
    <spb s="0">
      <v xml:space="preserve">Wikipedia	Cia	</v>
      <v xml:space="preserve">CC-BY-SA		</v>
      <v xml:space="preserve">http://en.wikipedia.org/wiki/Colombia	https://www.cia.gov/library/publications/the-world-factbook/geos/co.html?Transportation	</v>
      <v xml:space="preserve">http://creativecommons.org/licenses/by-sa/3.0/		</v>
    </spb>
    <spb s="10">
      <v>0</v>
      <v>52</v>
      <v>53</v>
      <v>54</v>
      <v>4</v>
      <v>54</v>
      <v>55</v>
      <v>56</v>
      <v>54</v>
      <v>55</v>
      <v>8</v>
      <v>55</v>
      <v>9</v>
      <v>57</v>
      <v>58</v>
      <v>59</v>
      <v>13</v>
      <v>57</v>
      <v>14</v>
      <v>15</v>
      <v>16</v>
      <v>57</v>
      <v>57</v>
      <v>57</v>
      <v>52</v>
      <v>57</v>
      <v>58</v>
      <v>57</v>
      <v>17</v>
      <v>18</v>
      <v>19</v>
      <v>20</v>
      <v>57</v>
      <v>57</v>
      <v>57</v>
      <v>21</v>
      <v>57</v>
      <v>57</v>
      <v>57</v>
      <v>57</v>
      <v>57</v>
      <v>57</v>
      <v>57</v>
      <v>52</v>
    </spb>
    <spb s="12">
      <v>0</v>
      <v>0</v>
    </spb>
    <spb s="13">
      <v>25</v>
      <v>25</v>
      <v>61</v>
      <v>25</v>
    </spb>
    <spb s="14">
      <v>1</v>
      <v>2</v>
      <v>12</v>
    </spb>
    <spb s="8">
      <v>2019</v>
      <v>2019</v>
      <v>kilómetro cuadrado</v>
      <v>2019</v>
      <v>2018</v>
      <v>2019</v>
      <v>2019</v>
      <v>años (2018)</v>
      <v>2019</v>
      <v>por mil (2018)</v>
      <v>2018</v>
      <v>por mil (2018)</v>
      <v>2016</v>
      <v>2016</v>
      <v>2018</v>
      <v>por litro (2016)</v>
      <v>2019</v>
      <v>2015</v>
      <v>muertes por 100 000 (2017)</v>
      <v>kWh (2014)</v>
      <v>2017</v>
      <v>kilotones por año (2016)</v>
      <v>2014</v>
      <v>2018</v>
      <v>2018</v>
      <v>2019</v>
      <v>2018</v>
      <v>2018</v>
      <v>2018</v>
      <v>2018</v>
      <v>2018</v>
      <v>2018</v>
      <v>2018</v>
      <v>2019</v>
    </spb>
    <spb s="0">
      <v xml:space="preserve">Wikipedia	</v>
      <v xml:space="preserve">Public domain	</v>
      <v xml:space="preserve">http://es.wikipedia.org/wiki/Colombia	</v>
      <v xml:space="preserve">http://en.wikipedia.org/wiki/Public_domain	</v>
    </spb>
    <spb s="0">
      <v xml:space="preserve">Wikipedia	Cia	travel.state.gov	</v>
      <v xml:space="preserve">CC-BY-SA			</v>
      <v xml:space="preserve">http://en.wikipedia.org/wiki/Peru	https://www.cia.gov/library/publications/the-world-factbook/geos/pe.html?Transportation	https://travel.state.gov/content/travel/en/international-travel/International-Travel-Country-Information-Pages/Peru.html	</v>
      <v xml:space="preserve">http://creativecommons.org/licenses/by-sa/3.0/			</v>
    </spb>
    <spb s="0">
      <v xml:space="preserve">Wikipedia	Cia	</v>
      <v xml:space="preserve">CC-BY-SA		</v>
      <v xml:space="preserve">http://en.wikipedia.org/wiki/Peru	https://www.cia.gov/library/publications/the-world-factbook/geos/pe.html?Transportation	</v>
      <v xml:space="preserve">http://creativecommons.org/licenses/by-sa/3.0/		</v>
    </spb>
    <spb s="0">
      <v xml:space="preserve">Wikipedia	Wikipedia	</v>
      <v xml:space="preserve">CC-BY-SA	CC-BY-SA	</v>
      <v xml:space="preserve">http://en.wikipedia.org/wiki/Peru	http://es.wikipedia.org/wiki/Perú	</v>
      <v xml:space="preserve">http://creativecommons.org/licenses/by-sa/3.0/	http://creativecommons.org/licenses/by-sa/3.0/	</v>
    </spb>
    <spb s="0">
      <v xml:space="preserve">Wikipedia	</v>
      <v xml:space="preserve">CC-BY-SA	</v>
      <v xml:space="preserve">http://en.wikipedia.org/wiki/Peru	</v>
      <v xml:space="preserve">http://creativecommons.org/licenses/by-sa/3.0/	</v>
    </spb>
    <spb s="0">
      <v xml:space="preserve">Wikipedia	</v>
      <v xml:space="preserve">CC-BY-SA	</v>
      <v xml:space="preserve">http://es.wikipedia.org/wiki/Perú	</v>
      <v xml:space="preserve">http://creativecommons.org/licenses/by-sa/3.0/	</v>
    </spb>
    <spb s="0">
      <v xml:space="preserve">Cia	</v>
      <v xml:space="preserve">	</v>
      <v xml:space="preserve">https://www.cia.gov/library/publications/the-world-factbook/geos/pe.html?Transportation	</v>
      <v xml:space="preserve">	</v>
    </spb>
    <spb s="0">
      <v xml:space="preserve">Wikipedia	Wikipedia	Cia	</v>
      <v xml:space="preserve">CC-BY-SA	CC-BY-SA		</v>
      <v xml:space="preserve">http://en.wikipedia.org/wiki/Peru	http://es.wikipedia.org/wiki/Perú	https://www.cia.gov/library/publications/the-world-factbook/geos/pe.html?Transportation	</v>
      <v xml:space="preserve">http://creativecommons.org/licenses/by-sa/3.0/	http://creativecommons.org/licenses/by-sa/3.0/		</v>
    </spb>
    <spb s="10">
      <v>0</v>
      <v>66</v>
      <v>67</v>
      <v>68</v>
      <v>4</v>
      <v>68</v>
      <v>69</v>
      <v>70</v>
      <v>68</v>
      <v>69</v>
      <v>8</v>
      <v>69</v>
      <v>9</v>
      <v>71</v>
      <v>72</v>
      <v>67</v>
      <v>13</v>
      <v>71</v>
      <v>14</v>
      <v>15</v>
      <v>16</v>
      <v>71</v>
      <v>71</v>
      <v>71</v>
      <v>66</v>
      <v>71</v>
      <v>72</v>
      <v>71</v>
      <v>17</v>
      <v>18</v>
      <v>19</v>
      <v>20</v>
      <v>71</v>
      <v>71</v>
      <v>71</v>
      <v>21</v>
      <v>71</v>
      <v>71</v>
      <v>71</v>
      <v>71</v>
      <v>71</v>
      <v>71</v>
      <v>71</v>
      <v>66</v>
    </spb>
    <spb s="8">
      <v>2019</v>
      <v>2019</v>
      <v>kilómetro cuadrado</v>
      <v>2019</v>
      <v>2016</v>
      <v>2019</v>
      <v>2019</v>
      <v>años (2018)</v>
      <v>2019</v>
      <v>por mil (2018)</v>
      <v>2018</v>
      <v>por mil (2018)</v>
      <v>2016</v>
      <v>2016</v>
      <v>2018</v>
      <v>por litro (2016)</v>
      <v>2019</v>
      <v>2015</v>
      <v>muertes por 100 000 (2017)</v>
      <v>kWh (2014)</v>
      <v>2017</v>
      <v>kilotones por año (2016)</v>
      <v>2014</v>
      <v>2018</v>
      <v>2017</v>
      <v>2019</v>
      <v>2018</v>
      <v>2018</v>
      <v>2018</v>
      <v>2018</v>
      <v>2018</v>
      <v>2018</v>
      <v>2018</v>
      <v>2019</v>
    </spb>
    <spb s="0">
      <v xml:space="preserve">Wikipedia	</v>
      <v xml:space="preserve">Public domain	</v>
      <v xml:space="preserve">http://es.wikipedia.org/wiki/Perú	</v>
      <v xml:space="preserve">http://en.wikipedia.org/wiki/Public_domain	</v>
    </spb>
    <spb s="0">
      <v xml:space="preserve">Wikipedia	Cia	travel.state.gov	</v>
      <v xml:space="preserve">CC-BY-SA			</v>
      <v xml:space="preserve">http://en.wikipedia.org/wiki/Brazil	https://www.cia.gov/library/publications/the-world-factbook/geos/br.html?Transportation	https://travel.state.gov/content/travel/en/international-travel/International-Travel-Country-Information-Pages/Brazil.html	</v>
      <v xml:space="preserve">http://creativecommons.org/licenses/by-sa/3.0/			</v>
    </spb>
    <spb s="0">
      <v xml:space="preserve">Wikipedia	</v>
      <v xml:space="preserve">CC-BY-SA	</v>
      <v xml:space="preserve">http://en.wikipedia.org/wiki/Brazil	</v>
      <v xml:space="preserve">http://creativecommons.org/licenses/by-sa/3.0/	</v>
    </spb>
    <spb s="0">
      <v xml:space="preserve">Wikipedia	Wikipedia	</v>
      <v xml:space="preserve">CC-BY-SA	CC-BY-SA	</v>
      <v xml:space="preserve">http://en.wikipedia.org/wiki/Brazil	http://es.wikipedia.org/wiki/Brasil	</v>
      <v xml:space="preserve">http://creativecommons.org/licenses/by-sa/3.0/	http://creativecommons.org/licenses/by-sa/3.0/	</v>
    </spb>
    <spb s="0">
      <v xml:space="preserve">Wikipedia	</v>
      <v xml:space="preserve">CC-BY-SA	</v>
      <v xml:space="preserve">http://es.wikipedia.org/wiki/Brasil	</v>
      <v xml:space="preserve">http://creativecommons.org/licenses/by-sa/3.0/	</v>
    </spb>
    <spb s="0">
      <v xml:space="preserve">Wikipedia	travel.state.gov	</v>
      <v xml:space="preserve">CC-BY-SA		</v>
      <v xml:space="preserve">http://en.wikipedia.org/wiki/Brazil	https://travel.state.gov/content/travel/en/international-travel/International-Travel-Country-Information-Pages/Brazil.html	</v>
      <v xml:space="preserve">http://creativecommons.org/licenses/by-sa/3.0/		</v>
    </spb>
    <spb s="0">
      <v xml:space="preserve">Cia	</v>
      <v xml:space="preserve">	</v>
      <v xml:space="preserve">https://www.cia.gov/library/publications/the-world-factbook/geos/br.html?Transportation	</v>
      <v xml:space="preserve">	</v>
    </spb>
    <spb s="0">
      <v xml:space="preserve">Wikipedia	Cia	</v>
      <v xml:space="preserve">CC-BY-SA		</v>
      <v xml:space="preserve">http://en.wikipedia.org/wiki/Brazil	https://www.cia.gov/library/publications/the-world-factbook/geos/br.html?Transportation	</v>
      <v xml:space="preserve">http://creativecommons.org/licenses/by-sa/3.0/		</v>
    </spb>
    <spb s="0">
      <v xml:space="preserve">Wikipedia	Wikipedia	Cia	</v>
      <v xml:space="preserve">CC-BY-SA	CC-BY-SA		</v>
      <v xml:space="preserve">http://en.wikipedia.org/wiki/Brazil	http://es.wikipedia.org/wiki/Brasil	https://www.cia.gov/library/publications/the-world-factbook/geos/br.html?Transportation	</v>
      <v xml:space="preserve">http://creativecommons.org/licenses/by-sa/3.0/	http://creativecommons.org/licenses/by-sa/3.0/		</v>
    </spb>
    <spb s="15">
      <v>0</v>
      <v>76</v>
      <v>77</v>
      <v>78</v>
      <v>78</v>
      <v>77</v>
      <v>79</v>
      <v>78</v>
      <v>80</v>
      <v>77</v>
      <v>8</v>
      <v>77</v>
      <v>9</v>
      <v>81</v>
      <v>82</v>
      <v>13</v>
      <v>81</v>
      <v>14</v>
      <v>15</v>
      <v>16</v>
      <v>81</v>
      <v>81</v>
      <v>81</v>
      <v>76</v>
      <v>81</v>
      <v>83</v>
      <v>81</v>
      <v>17</v>
      <v>18</v>
      <v>19</v>
      <v>20</v>
      <v>81</v>
      <v>81</v>
      <v>81</v>
      <v>21</v>
      <v>81</v>
      <v>81</v>
      <v>81</v>
      <v>81</v>
      <v>81</v>
      <v>81</v>
      <v>81</v>
      <v>76</v>
    </spb>
    <spb s="8">
      <v>2019</v>
      <v>2019</v>
      <v>kilómetro cuadrado</v>
      <v>2020</v>
      <v>2018</v>
      <v>2019</v>
      <v>2019</v>
      <v>años (2018)</v>
      <v>2019</v>
      <v>por mil (2018)</v>
      <v>2018</v>
      <v>por mil (2018)</v>
      <v>2016</v>
      <v>2016</v>
      <v>2018</v>
      <v>por litro (2016)</v>
      <v>2019</v>
      <v>2015</v>
      <v>muertes por 100 000 (2017)</v>
      <v>kWh (2014)</v>
      <v>2017</v>
      <v>kilotones por año (2016)</v>
      <v>2014</v>
      <v>2017</v>
      <v>2017</v>
      <v>2019</v>
      <v>2018</v>
      <v>2018</v>
      <v>2018</v>
      <v>2018</v>
      <v>2018</v>
      <v>2018</v>
      <v>2018</v>
      <v>2019</v>
    </spb>
    <spb s="0">
      <v xml:space="preserve">Wikipedia	</v>
      <v xml:space="preserve">Public domain	</v>
      <v xml:space="preserve">http://en.wikipedia.org/wiki/Brazil	</v>
      <v xml:space="preserve">http://en.wikipedia.org/wiki/Public_domain	</v>
    </spb>
    <spb s="0">
      <v xml:space="preserve">Wikipedia	Cia	travel.state.gov	</v>
      <v xml:space="preserve">CC-BY-SA			</v>
      <v xml:space="preserve">http://en.wikipedia.org/wiki/Uruguay	https://www.cia.gov/library/publications/the-world-factbook/geos/uy.html?Transportation	https://travel.state.gov/content/travel/en/international-travel/International-Travel-Country-Information-Pages/Uruguay.html	</v>
      <v xml:space="preserve">http://creativecommons.org/licenses/by-sa/3.0/			</v>
    </spb>
    <spb s="0">
      <v xml:space="preserve">Wikipedia	</v>
      <v xml:space="preserve">CC-BY-SA	</v>
      <v xml:space="preserve">http://en.wikipedia.org/wiki/Uruguay	</v>
      <v xml:space="preserve">http://creativecommons.org/licenses/by-sa/3.0/	</v>
    </spb>
    <spb s="0">
      <v xml:space="preserve">Wikipedia	Wikipedia	</v>
      <v xml:space="preserve">CC-BY-SA	CC-BY-SA	</v>
      <v xml:space="preserve">http://en.wikipedia.org/wiki/Uruguay	http://es.wikipedia.org/wiki/Uruguay	</v>
      <v xml:space="preserve">http://creativecommons.org/licenses/by-sa/3.0/	http://creativecommons.org/licenses/by-sa/3.0/	</v>
    </spb>
    <spb s="0">
      <v xml:space="preserve">Wikipedia	</v>
      <v xml:space="preserve">CC-BY-SA	</v>
      <v xml:space="preserve">http://es.wikipedia.org/wiki/Uruguay	</v>
      <v xml:space="preserve">http://creativecommons.org/licenses/by-sa/3.0/	</v>
    </spb>
    <spb s="0">
      <v xml:space="preserve">Cia	</v>
      <v xml:space="preserve">	</v>
      <v xml:space="preserve">https://www.cia.gov/library/publications/the-world-factbook/geos/uy.html?Transportation	</v>
      <v xml:space="preserve">	</v>
    </spb>
    <spb s="0">
      <v xml:space="preserve">Wikipedia	Wikipedia	Wikipedia	Cia	</v>
      <v xml:space="preserve">CC-BY-SA	CC-BY-SA	CC-BY-SA		</v>
      <v xml:space="preserve">http://en.wikipedia.org/wiki/Uruguay	http://es.wikipedia.org/wiki/Uruguay	http://fr.wikipedia.org/wiki/Uruguay	https://www.cia.gov/library/publications/the-world-factbook/geos/uy.html?Transportation	</v>
      <v xml:space="preserve">http://creativecommons.org/licenses/by-sa/3.0/	http://creativecommons.org/licenses/by-sa/3.0/	http://creativecommons.org/licenses/by-sa/3.0/		</v>
    </spb>
    <spb s="0">
      <v xml:space="preserve">Wikipedia	Cia	</v>
      <v xml:space="preserve">CC-BY-SA		</v>
      <v xml:space="preserve">http://en.wikipedia.org/wiki/Uruguay	https://www.cia.gov/library/publications/the-world-factbook/geos/uy.html?Transportation	</v>
      <v xml:space="preserve">http://creativecommons.org/licenses/by-sa/3.0/		</v>
    </spb>
    <spb s="10">
      <v>0</v>
      <v>87</v>
      <v>88</v>
      <v>89</v>
      <v>4</v>
      <v>89</v>
      <v>88</v>
      <v>90</v>
      <v>89</v>
      <v>88</v>
      <v>8</v>
      <v>88</v>
      <v>9</v>
      <v>91</v>
      <v>92</v>
      <v>93</v>
      <v>13</v>
      <v>91</v>
      <v>14</v>
      <v>15</v>
      <v>16</v>
      <v>91</v>
      <v>91</v>
      <v>91</v>
      <v>87</v>
      <v>91</v>
      <v>92</v>
      <v>91</v>
      <v>17</v>
      <v>18</v>
      <v>19</v>
      <v>20</v>
      <v>91</v>
      <v>91</v>
      <v>91</v>
      <v>21</v>
      <v>91</v>
      <v>91</v>
      <v>91</v>
      <v>91</v>
      <v>91</v>
      <v>91</v>
      <v>91</v>
      <v>87</v>
    </spb>
    <spb s="8">
      <v>2019</v>
      <v>2019</v>
      <v>kilómetro cuadrado</v>
      <v>2019</v>
      <v>2017</v>
      <v>2019</v>
      <v>2019</v>
      <v>años (2018)</v>
      <v>2019</v>
      <v>por mil (2018)</v>
      <v>2018</v>
      <v>por mil (2018)</v>
      <v>2016</v>
      <v>2016</v>
      <v>2018</v>
      <v>por litro (2016)</v>
      <v>2019</v>
      <v>2015</v>
      <v>muertes por 100 000 (2017)</v>
      <v>kWh (2014)</v>
      <v>2017</v>
      <v>kilotones por año (2016)</v>
      <v>2014</v>
      <v>2017</v>
      <v>2017</v>
      <v>2019</v>
      <v>2018</v>
      <v>2018</v>
      <v>2018</v>
      <v>2018</v>
      <v>2018</v>
      <v>2018</v>
      <v>2018</v>
      <v>1996</v>
    </spb>
    <spb s="0">
      <v xml:space="preserve">Wikipedia	</v>
      <v xml:space="preserve">Public domain	</v>
      <v xml:space="preserve">http://es.wikipedia.org/wiki/Uruguay	</v>
      <v xml:space="preserve">http://en.wikipedia.org/wiki/Public_domain	</v>
    </spb>
    <spb s="0">
      <v xml:space="preserve">Wikipedia	Cia	travel.state.gov	</v>
      <v xml:space="preserve">CC-BY-SA			</v>
      <v xml:space="preserve">http://en.wikipedia.org/wiki/Costa_Rica	https://www.cia.gov/library/publications/the-world-factbook/geos/cs.html?Transportation	https://travel.state.gov/content/travel/en/international-travel/International-Travel-Country-Information-Pages/CostaRica.html	</v>
      <v xml:space="preserve">http://creativecommons.org/licenses/by-sa/3.0/			</v>
    </spb>
    <spb s="0">
      <v xml:space="preserve">Wikipedia	Wikipedia	Cia	</v>
      <v xml:space="preserve">CC-BY-SA	CC-BY-SA		</v>
      <v xml:space="preserve">http://en.wikipedia.org/wiki/Costa_Rica	http://fr.wikipedia.org/wiki/Costa_Rica	https://www.cia.gov/library/publications/the-world-factbook/geos/cs.html?Transportation	</v>
      <v xml:space="preserve">http://creativecommons.org/licenses/by-sa/3.0/	http://creativecommons.org/licenses/by-sa/3.0/		</v>
    </spb>
    <spb s="0">
      <v xml:space="preserve">Wikipedia	Wikipedia	</v>
      <v xml:space="preserve">CC-BY-SA	CC-BY-SA	</v>
      <v xml:space="preserve">http://en.wikipedia.org/wiki/Costa_Rica	http://es.wikipedia.org/wiki/Costa_Rica	</v>
      <v xml:space="preserve">http://creativecommons.org/licenses/by-sa/3.0/	http://creativecommons.org/licenses/by-sa/3.0/	</v>
    </spb>
    <spb s="0">
      <v xml:space="preserve">Wikipedia	</v>
      <v xml:space="preserve">CC-BY-SA	</v>
      <v xml:space="preserve">http://en.wikipedia.org/wiki/Costa_Rica	</v>
      <v xml:space="preserve">http://creativecommons.org/licenses/by-sa/3.0/	</v>
    </spb>
    <spb s="0">
      <v xml:space="preserve">Wikipedia	</v>
      <v xml:space="preserve">CC-BY-SA	</v>
      <v xml:space="preserve">http://es.wikipedia.org/wiki/Costa_Rica	</v>
      <v xml:space="preserve">http://creativecommons.org/licenses/by-sa/3.0/	</v>
    </spb>
    <spb s="0">
      <v xml:space="preserve">Cia	</v>
      <v xml:space="preserve">	</v>
      <v xml:space="preserve">https://www.cia.gov/library/publications/the-world-factbook/geos/cs.html?Transportation	</v>
      <v xml:space="preserve">	</v>
    </spb>
    <spb s="0">
      <v xml:space="preserve">Wikipedia	Wikipedia	Wikipedia	Cia	</v>
      <v xml:space="preserve">CC-BY-SA	CC-BY-SA	CC-BY-SA		</v>
      <v xml:space="preserve">http://en.wikipedia.org/wiki/Costa_Rica	http://es.wikipedia.org/wiki/Costa_Rica	http://fr.wikipedia.org/wiki/Costa_Rica	https://www.cia.gov/library/publications/the-world-factbook/geos/cs.html?Transportation	</v>
      <v xml:space="preserve">http://creativecommons.org/licenses/by-sa/3.0/	http://creativecommons.org/licenses/by-sa/3.0/	http://creativecommons.org/licenses/by-sa/3.0/		</v>
    </spb>
    <spb s="0">
      <v xml:space="preserve">Wikipedia	Cia	</v>
      <v xml:space="preserve">CC-BY-SA		</v>
      <v xml:space="preserve">http://en.wikipedia.org/wiki/Costa_Rica	https://www.cia.gov/library/publications/the-world-factbook/geos/cs.html?Transportation	</v>
      <v xml:space="preserve">http://creativecommons.org/licenses/by-sa/3.0/		</v>
    </spb>
    <spb s="10">
      <v>0</v>
      <v>97</v>
      <v>98</v>
      <v>99</v>
      <v>4</v>
      <v>99</v>
      <v>100</v>
      <v>101</v>
      <v>99</v>
      <v>100</v>
      <v>8</v>
      <v>100</v>
      <v>9</v>
      <v>102</v>
      <v>103</v>
      <v>104</v>
      <v>13</v>
      <v>102</v>
      <v>14</v>
      <v>15</v>
      <v>16</v>
      <v>102</v>
      <v>102</v>
      <v>102</v>
      <v>97</v>
      <v>102</v>
      <v>103</v>
      <v>102</v>
      <v>17</v>
      <v>18</v>
      <v>19</v>
      <v>20</v>
      <v>102</v>
      <v>102</v>
      <v>102</v>
      <v>21</v>
      <v>102</v>
      <v>102</v>
      <v>102</v>
      <v>102</v>
      <v>102</v>
      <v>102</v>
      <v>102</v>
      <v>97</v>
    </spb>
    <spb s="0">
      <v xml:space="preserve">Wikipedia	</v>
      <v xml:space="preserve">Public domain	</v>
      <v xml:space="preserve">http://es.wikipedia.org/wiki/Costa_Rica	</v>
      <v xml:space="preserve">http://en.wikipedia.org/wiki/Public_domain	</v>
    </spb>
    <spb s="0">
      <v xml:space="preserve">Wikipedia	Cia	travel.state.gov	</v>
      <v xml:space="preserve">CC-BY-SA			</v>
      <v xml:space="preserve">http://en.wikipedia.org/wiki/Mexico	https://www.cia.gov/library/publications/the-world-factbook/geos/mx.html?Transportation	https://travel.state.gov/content/travel/en/international-travel/International-Travel-Country-Information-Pages/Mexico.html	</v>
      <v xml:space="preserve">http://creativecommons.org/licenses/by-sa/3.0/			</v>
    </spb>
    <spb s="0">
      <v xml:space="preserve">Wikipedia	</v>
      <v xml:space="preserve">CC-BY-SA	</v>
      <v xml:space="preserve">http://en.wikipedia.org/wiki/Mexico	</v>
      <v xml:space="preserve">http://creativecommons.org/licenses/by-sa/3.0/	</v>
    </spb>
    <spb s="0">
      <v xml:space="preserve">Wikipedia	Wikipedia	</v>
      <v xml:space="preserve">CC-BY-SA	CC-BY-SA	</v>
      <v xml:space="preserve">http://en.wikipedia.org/wiki/Mexico	http://es.wikipedia.org/wiki/México	</v>
      <v xml:space="preserve">http://creativecommons.org/licenses/by-sa/3.0/	http://creativecommons.org/licenses/by-sa/3.0/	</v>
    </spb>
    <spb s="0">
      <v xml:space="preserve">Wikipedia	</v>
      <v xml:space="preserve">CC-BY-SA	</v>
      <v xml:space="preserve">http://es.wikipedia.org/wiki/México	</v>
      <v xml:space="preserve">http://creativecommons.org/licenses/by-sa/3.0/	</v>
    </spb>
    <spb s="0">
      <v xml:space="preserve">Cia	</v>
      <v xml:space="preserve">	</v>
      <v xml:space="preserve">https://www.cia.gov/library/publications/the-world-factbook/geos/mx.html?Transportation	</v>
      <v xml:space="preserve">	</v>
    </spb>
    <spb s="0">
      <v xml:space="preserve">Wikipedia	Wikipedia	Wikipedia	</v>
      <v xml:space="preserve">CC-BY-SA	CC-BY-SA	CC-BY-SA	</v>
      <v xml:space="preserve">http://en.wikipedia.org/wiki/Mexico	http://es.wikipedia.org/wiki/México	http://fr.wikipedia.org/wiki/Mexique	</v>
      <v xml:space="preserve">http://creativecommons.org/licenses/by-sa/3.0/	http://creativecommons.org/licenses/by-sa/3.0/	http://creativecommons.org/licenses/by-sa/3.0/	</v>
    </spb>
    <spb s="0">
      <v xml:space="preserve">Wikipedia	Cia	</v>
      <v xml:space="preserve">CC-BY-SA		</v>
      <v xml:space="preserve">http://en.wikipedia.org/wiki/Mexico	https://www.cia.gov/library/publications/the-world-factbook/geos/mx.html?Transportation	</v>
      <v xml:space="preserve">http://creativecommons.org/licenses/by-sa/3.0/		</v>
    </spb>
    <spb s="10">
      <v>0</v>
      <v>107</v>
      <v>108</v>
      <v>109</v>
      <v>108</v>
      <v>109</v>
      <v>108</v>
      <v>110</v>
      <v>109</v>
      <v>108</v>
      <v>8</v>
      <v>108</v>
      <v>9</v>
      <v>111</v>
      <v>112</v>
      <v>113</v>
      <v>13</v>
      <v>111</v>
      <v>14</v>
      <v>15</v>
      <v>16</v>
      <v>111</v>
      <v>111</v>
      <v>111</v>
      <v>107</v>
      <v>111</v>
      <v>112</v>
      <v>111</v>
      <v>17</v>
      <v>18</v>
      <v>19</v>
      <v>20</v>
      <v>111</v>
      <v>111</v>
      <v>111</v>
      <v>21</v>
      <v>111</v>
      <v>111</v>
      <v>111</v>
      <v>111</v>
      <v>111</v>
      <v>111</v>
      <v>111</v>
      <v>107</v>
    </spb>
    <spb s="3">
      <v>2</v>
      <v>Name</v>
      <v>LearnMoreOnLink</v>
    </spb>
    <spb s="8">
      <v>2019</v>
      <v>2019</v>
      <v>kilómetro cuadrado</v>
      <v>2020</v>
      <v>2017</v>
      <v>2019</v>
      <v>2019</v>
      <v>años (2018)</v>
      <v>2019</v>
      <v>por mil (2018)</v>
      <v>2018</v>
      <v>por mil (2018)</v>
      <v>2016</v>
      <v>2016</v>
      <v>2018</v>
      <v>por litro (2016)</v>
      <v>2019</v>
      <v>2015</v>
      <v>muertes por 100 000 (2017)</v>
      <v>kWh (2014)</v>
      <v>2017</v>
      <v>kilotones por año (2016)</v>
      <v>2015</v>
      <v>2017</v>
      <v>2017</v>
      <v>2019</v>
      <v>2018</v>
      <v>2018</v>
      <v>2018</v>
      <v>2018</v>
      <v>2018</v>
      <v>2018</v>
      <v>2018</v>
      <v>2019</v>
    </spb>
    <spb s="0">
      <v xml:space="preserve">Wikipedia	</v>
      <v xml:space="preserve">Public domain	</v>
      <v xml:space="preserve">http://es.wikipedia.org/wiki/México	</v>
      <v xml:space="preserve">http://en.wikipedia.org/wiki/Public_domain	</v>
    </spb>
    <spb s="0">
      <v xml:space="preserve">Wikipedia	Cia	travel.state.gov	</v>
      <v xml:space="preserve">CC-BY-SA			</v>
      <v xml:space="preserve">http://en.wikipedia.org/wiki/Nicaragua	https://www.cia.gov/library/publications/the-world-factbook/geos/nu.html?Transportation	https://travel.state.gov/content/travel/en/international-travel/International-Travel-Country-Information-Pages/Nicaragua.html	</v>
      <v xml:space="preserve">http://creativecommons.org/licenses/by-sa/3.0/			</v>
    </spb>
    <spb s="0">
      <v xml:space="preserve">Wikipedia	</v>
      <v xml:space="preserve">CC-BY-SA	</v>
      <v xml:space="preserve">http://en.wikipedia.org/wiki/Nicaragua	</v>
      <v xml:space="preserve">http://creativecommons.org/licenses/by-sa/3.0/	</v>
    </spb>
    <spb s="0">
      <v xml:space="preserve">Wikipedia	Wikipedia	</v>
      <v xml:space="preserve">CC-BY-SA	CC-BY-SA	</v>
      <v xml:space="preserve">http://en.wikipedia.org/wiki/Nicaragua	http://es.wikipedia.org/wiki/Nicaragua	</v>
      <v xml:space="preserve">http://creativecommons.org/licenses/by-sa/3.0/	http://creativecommons.org/licenses/by-sa/3.0/	</v>
    </spb>
    <spb s="0">
      <v xml:space="preserve">Wikipedia	</v>
      <v xml:space="preserve">CC-BY-SA	</v>
      <v xml:space="preserve">http://es.wikipedia.org/wiki/Nicaragua	</v>
      <v xml:space="preserve">http://creativecommons.org/licenses/by-sa/3.0/	</v>
    </spb>
    <spb s="0">
      <v xml:space="preserve">Cia	</v>
      <v xml:space="preserve">	</v>
      <v xml:space="preserve">https://www.cia.gov/library/publications/the-world-factbook/geos/nu.html?Transportation	</v>
      <v xml:space="preserve">	</v>
    </spb>
    <spb s="0">
      <v xml:space="preserve">Wikipedia	Wikipedia	Wikipedia	Cia	</v>
      <v xml:space="preserve">CC-BY-SA	CC-BY-SA	CC-BY-SA		</v>
      <v xml:space="preserve">http://en.wikipedia.org/wiki/Nicaragua	http://es.wikipedia.org/wiki/Nicaragua	http://fr.wikipedia.org/wiki/Nicaragua	https://www.cia.gov/library/publications/the-world-factbook/geos/nu.html?Transportation	</v>
      <v xml:space="preserve">http://creativecommons.org/licenses/by-sa/3.0/	http://creativecommons.org/licenses/by-sa/3.0/	http://creativecommons.org/licenses/by-sa/3.0/		</v>
    </spb>
    <spb s="0">
      <v xml:space="preserve">Wikipedia	Cia	</v>
      <v xml:space="preserve">CC-BY-SA		</v>
      <v xml:space="preserve">http://en.wikipedia.org/wiki/Nicaragua	https://www.cia.gov/library/publications/the-world-factbook/geos/nu.html?Transportation	</v>
      <v xml:space="preserve">http://creativecommons.org/licenses/by-sa/3.0/		</v>
    </spb>
    <spb s="16">
      <v>0</v>
      <v>118</v>
      <v>119</v>
      <v>120</v>
      <v>4</v>
      <v>120</v>
      <v>119</v>
      <v>121</v>
      <v>120</v>
      <v>119</v>
      <v>8</v>
      <v>119</v>
      <v>9</v>
      <v>122</v>
      <v>123</v>
      <v>124</v>
      <v>13</v>
      <v>122</v>
      <v>14</v>
      <v>15</v>
      <v>16</v>
      <v>122</v>
      <v>122</v>
      <v>122</v>
      <v>118</v>
      <v>122</v>
      <v>123</v>
      <v>122</v>
      <v>17</v>
      <v>18</v>
      <v>19</v>
      <v>20</v>
      <v>122</v>
      <v>122</v>
      <v>122</v>
      <v>21</v>
      <v>122</v>
      <v>122</v>
      <v>122</v>
      <v>122</v>
      <v>122</v>
      <v>122</v>
      <v>122</v>
    </spb>
    <spb s="17">
      <v>CPI</v>
      <v>GDP</v>
      <v>Area</v>
      <v>Image</v>
      <v>Name</v>
      <v>Population</v>
      <v>UniqueName</v>
      <v>VDPID/VSID</v>
      <v>Abbreviation</v>
      <v>Description</v>
      <v>National anthem</v>
      <v>Minimum wage</v>
      <v>LearnMoreOnLink</v>
      <v>Physicians per thousand</v>
      <v>Currency code</v>
      <v>Urban population</v>
      <v>CPI Change (%)</v>
      <v>Largest city</v>
      <v>Calling code</v>
      <v>Life expectancy</v>
      <v>Unemployment rate</v>
      <v>Birth rate</v>
      <v>Fertility rate</v>
      <v>Forested area (%)</v>
      <v>Infant mortality</v>
      <v>Agricultural land (%)</v>
      <v>Tax revenue (%)</v>
      <v>Gasoline price</v>
      <v>Total tax rate</v>
      <v>Capital/Major City</v>
      <v>Out of pocket health expenditure (%)</v>
      <v>Maternal mortality ratio</v>
      <v>Electric power consumption</v>
      <v>Armed forces size</v>
      <v>Carbon dioxide emissions</v>
      <v>Fossil fuel energy consumption</v>
      <v>Gross primary education enrollment (%)</v>
      <v>Gross tertiary education enrollment (%)</v>
      <v>Population: Labor force participation (%)</v>
      <v>Population: Income share fourth 20%</v>
      <v>Population: Income share third 20%</v>
      <v>Population: Income share second 20%</v>
      <v>Population: Income share highest 10%</v>
      <v>Population: Income share lowest 10%</v>
      <v>Population: Income share highest 20%</v>
      <v>Population: Income share lowest 20%</v>
    </spb>
    <spb s="3">
      <v>3</v>
      <v>Name</v>
      <v>LearnMoreOnLink</v>
    </spb>
    <spb s="18">
      <v>2019</v>
      <v>2019</v>
      <v>kilómetro cuadrado</v>
      <v>2019</v>
      <v>2018</v>
      <v>2019</v>
      <v>2019</v>
      <v>años (2018)</v>
      <v>2019</v>
      <v>por mil (2018)</v>
      <v>2018</v>
      <v>por mil (2018)</v>
      <v>2016</v>
      <v>2016</v>
      <v>2018</v>
      <v>por litro (2016)</v>
      <v>2019</v>
      <v>2015</v>
      <v>muertes por 100 000 (2017)</v>
      <v>kWh (2014)</v>
      <v>2017</v>
      <v>kilotones por año (2016)</v>
      <v>2014</v>
      <v>2010</v>
      <v>2002</v>
      <v>2019</v>
      <v>2014</v>
      <v>2014</v>
      <v>2014</v>
      <v>2014</v>
      <v>2014</v>
      <v>2014</v>
      <v>2014</v>
    </spb>
    <spb s="0">
      <v xml:space="preserve">Wikipedia	</v>
      <v xml:space="preserve">Public domain	</v>
      <v xml:space="preserve">http://es.wikipedia.org/wiki/Nicaragua	</v>
      <v xml:space="preserve">http://en.wikipedia.org/wiki/Public_domain	</v>
    </spb>
    <spb s="0">
      <v xml:space="preserve">Wikipedia	Cia	travel.state.gov	</v>
      <v xml:space="preserve">CC-BY-SA			</v>
      <v xml:space="preserve">http://en.wikipedia.org/wiki/Honduras	https://www.cia.gov/library/publications/the-world-factbook/geos/ho.html?Transportation	https://travel.state.gov/content/travel/en/international-travel/International-Travel-Country-Information-Pages/Honduras.html	</v>
      <v xml:space="preserve">http://creativecommons.org/licenses/by-sa/3.0/			</v>
    </spb>
    <spb s="0">
      <v xml:space="preserve">Wikipedia	Wikipedia	</v>
      <v xml:space="preserve">CC-BY-SA	CC-BY-SA	</v>
      <v xml:space="preserve">http://en.wikipedia.org/wiki/Honduras	http://es.wikipedia.org/wiki/Honduras	</v>
      <v xml:space="preserve">http://creativecommons.org/licenses/by-sa/3.0/	http://creativecommons.org/licenses/by-sa/3.0/	</v>
    </spb>
    <spb s="0">
      <v xml:space="preserve">Wikipedia	</v>
      <v xml:space="preserve">CC-BY-SA	</v>
      <v xml:space="preserve">http://en.wikipedia.org/wiki/Honduras	</v>
      <v xml:space="preserve">http://creativecommons.org/licenses/by-sa/3.0/	</v>
    </spb>
    <spb s="0">
      <v xml:space="preserve">Wikipedia	</v>
      <v xml:space="preserve">CC-BY-SA	</v>
      <v xml:space="preserve">http://es.wikipedia.org/wiki/Honduras	</v>
      <v xml:space="preserve">http://creativecommons.org/licenses/by-sa/3.0/	</v>
    </spb>
    <spb s="0">
      <v xml:space="preserve">Cia	</v>
      <v xml:space="preserve">	</v>
      <v xml:space="preserve">https://www.cia.gov/library/publications/the-world-factbook/geos/ho.html?Transportation	</v>
      <v xml:space="preserve">	</v>
    </spb>
    <spb s="0">
      <v xml:space="preserve">Wikipedia	Wikipedia	Wikipedia	Cia	</v>
      <v xml:space="preserve">CC-BY-SA	CC-BY-SA	CC-BY-SA		</v>
      <v xml:space="preserve">http://en.wikipedia.org/wiki/Honduras	http://es.wikipedia.org/wiki/Honduras	http://fr.wikipedia.org/wiki/Honduras	https://www.cia.gov/library/publications/the-world-factbook/geos/ho.html?Transportation	</v>
      <v xml:space="preserve">http://creativecommons.org/licenses/by-sa/3.0/	http://creativecommons.org/licenses/by-sa/3.0/	http://creativecommons.org/licenses/by-sa/3.0/		</v>
    </spb>
    <spb s="0">
      <v xml:space="preserve">Wikipedia	Cia	</v>
      <v xml:space="preserve">CC-BY-SA		</v>
      <v xml:space="preserve">http://en.wikipedia.org/wiki/Honduras	https://www.cia.gov/library/publications/the-world-factbook/geos/ho.html?Transportation	</v>
      <v xml:space="preserve">http://creativecommons.org/licenses/by-sa/3.0/		</v>
    </spb>
    <spb s="16">
      <v>0</v>
      <v>130</v>
      <v>131</v>
      <v>131</v>
      <v>4</v>
      <v>131</v>
      <v>132</v>
      <v>133</v>
      <v>131</v>
      <v>132</v>
      <v>8</v>
      <v>132</v>
      <v>9</v>
      <v>134</v>
      <v>135</v>
      <v>136</v>
      <v>13</v>
      <v>134</v>
      <v>14</v>
      <v>15</v>
      <v>16</v>
      <v>134</v>
      <v>134</v>
      <v>134</v>
      <v>130</v>
      <v>134</v>
      <v>135</v>
      <v>134</v>
      <v>17</v>
      <v>18</v>
      <v>19</v>
      <v>20</v>
      <v>134</v>
      <v>134</v>
      <v>134</v>
      <v>21</v>
      <v>134</v>
      <v>134</v>
      <v>134</v>
      <v>134</v>
      <v>134</v>
      <v>134</v>
      <v>134</v>
    </spb>
    <spb s="18">
      <v>2019</v>
      <v>2019</v>
      <v>kilómetro cuadrado</v>
      <v>2019</v>
      <v>2017</v>
      <v>2019</v>
      <v>2019</v>
      <v>años (2018)</v>
      <v>2019</v>
      <v>por mil (2018)</v>
      <v>2018</v>
      <v>por mil (2018)</v>
      <v>2016</v>
      <v>2016</v>
      <v>2015</v>
      <v>por litro (2016)</v>
      <v>2019</v>
      <v>2015</v>
      <v>muertes por 100 000 (2017)</v>
      <v>kWh (2014)</v>
      <v>2017</v>
      <v>kilotones por año (2016)</v>
      <v>2014</v>
      <v>2017</v>
      <v>2018</v>
      <v>2019</v>
      <v>2018</v>
      <v>2018</v>
      <v>2018</v>
      <v>2018</v>
      <v>2018</v>
      <v>2018</v>
      <v>2018</v>
    </spb>
    <spb s="0">
      <v xml:space="preserve">Wikipedia	</v>
      <v xml:space="preserve">Public domain	</v>
      <v xml:space="preserve">http://es.wikipedia.org/wiki/Honduras	</v>
      <v xml:space="preserve">http://en.wikipedia.org/wiki/Public_domain	</v>
    </spb>
    <spb s="0">
      <v xml:space="preserve">Wikipedia	Cia	travel.state.gov	</v>
      <v xml:space="preserve">CC-BY-SA			</v>
      <v xml:space="preserve">http://en.wikipedia.org/wiki/Paraguay	https://www.cia.gov/library/publications/the-world-factbook/geos/pa.html?Transportation	https://travel.state.gov/content/travel/en/international-travel/International-Travel-Country-Information-Pages/Paraguay.html	</v>
      <v xml:space="preserve">http://creativecommons.org/licenses/by-sa/3.0/			</v>
    </spb>
    <spb s="0">
      <v xml:space="preserve">Wikipedia	</v>
      <v xml:space="preserve">CC-BY-SA	</v>
      <v xml:space="preserve">http://en.wikipedia.org/wiki/Paraguay	</v>
      <v xml:space="preserve">http://creativecommons.org/licenses/by-sa/3.0/	</v>
    </spb>
    <spb s="0">
      <v xml:space="preserve">Wikipedia	Wikipedia	</v>
      <v xml:space="preserve">CC-BY-SA	CC-BY-SA	</v>
      <v xml:space="preserve">http://en.wikipedia.org/wiki/Paraguay	http://es.wikipedia.org/wiki/Paraguay	</v>
      <v xml:space="preserve">http://creativecommons.org/licenses/by-sa/3.0/	http://creativecommons.org/licenses/by-sa/3.0/	</v>
    </spb>
    <spb s="0">
      <v xml:space="preserve">Wikipedia	</v>
      <v xml:space="preserve">CC-BY-SA	</v>
      <v xml:space="preserve">http://es.wikipedia.org/wiki/Paraguay	</v>
      <v xml:space="preserve">http://creativecommons.org/licenses/by-sa/3.0/	</v>
    </spb>
    <spb s="0">
      <v xml:space="preserve">Cia	</v>
      <v xml:space="preserve">	</v>
      <v xml:space="preserve">https://www.cia.gov/library/publications/the-world-factbook/geos/pa.html?Transportation	</v>
      <v xml:space="preserve">	</v>
    </spb>
    <spb s="0">
      <v xml:space="preserve">Wikipedia	Cia	</v>
      <v xml:space="preserve">CC-BY-SA		</v>
      <v xml:space="preserve">http://en.wikipedia.org/wiki/Paraguay	https://www.cia.gov/library/publications/the-world-factbook/geos/pa.html?Transportation	</v>
      <v xml:space="preserve">http://creativecommons.org/licenses/by-sa/3.0/		</v>
    </spb>
    <spb s="0">
      <v xml:space="preserve">Wikipedia	Wikipedia	Cia	</v>
      <v xml:space="preserve">CC-BY-SA	CC-BY-SA		</v>
      <v xml:space="preserve">http://en.wikipedia.org/wiki/Paraguay	http://es.wikipedia.org/wiki/Paraguay	https://www.cia.gov/library/publications/the-world-factbook/geos/pa.html?Transportation	</v>
      <v xml:space="preserve">http://creativecommons.org/licenses/by-sa/3.0/	http://creativecommons.org/licenses/by-sa/3.0/		</v>
    </spb>
    <spb s="19">
      <v>0</v>
      <v>140</v>
      <v>141</v>
      <v>142</v>
      <v>4</v>
      <v>142</v>
      <v>141</v>
      <v>143</v>
      <v>142</v>
      <v>141</v>
      <v>8</v>
      <v>141</v>
      <v>9</v>
      <v>144</v>
      <v>145</v>
      <v>13</v>
      <v>144</v>
      <v>14</v>
      <v>15</v>
      <v>16</v>
      <v>144</v>
      <v>144</v>
      <v>144</v>
      <v>140</v>
      <v>144</v>
      <v>146</v>
      <v>144</v>
      <v>17</v>
      <v>18</v>
      <v>19</v>
      <v>20</v>
      <v>144</v>
      <v>144</v>
      <v>144</v>
      <v>21</v>
      <v>144</v>
      <v>144</v>
      <v>144</v>
      <v>144</v>
      <v>144</v>
      <v>144</v>
      <v>144</v>
      <v>140</v>
    </spb>
    <spb s="8">
      <v>2019</v>
      <v>2019</v>
      <v>kilómetro cuadrado</v>
      <v>2019</v>
      <v>2018</v>
      <v>2019</v>
      <v>2019</v>
      <v>años (2018)</v>
      <v>2019</v>
      <v>por mil (2018)</v>
      <v>2018</v>
      <v>por mil (2018)</v>
      <v>2016</v>
      <v>2016</v>
      <v>2018</v>
      <v>por litro (2016)</v>
      <v>2019</v>
      <v>2015</v>
      <v>muertes por 100 000 (2017)</v>
      <v>kWh (2014)</v>
      <v>2017</v>
      <v>kilotones por año (2016)</v>
      <v>2014</v>
      <v>2012</v>
      <v>2010</v>
      <v>2019</v>
      <v>2018</v>
      <v>2018</v>
      <v>2018</v>
      <v>2018</v>
      <v>2018</v>
      <v>2018</v>
      <v>2018</v>
      <v>1999</v>
    </spb>
    <spb s="0">
      <v xml:space="preserve">Wikipedia	</v>
      <v xml:space="preserve">Public domain	</v>
      <v xml:space="preserve">http://es.wikipedia.org/wiki/Paraguay	</v>
      <v xml:space="preserve">http://en.wikipedia.org/wiki/Public_domain	</v>
    </spb>
    <spb s="0">
      <v xml:space="preserve">Wikipedia	Cia	travel.state.gov	</v>
      <v xml:space="preserve">CC-BY-SA			</v>
      <v xml:space="preserve">http://en.wikipedia.org/wiki/Guatemala	https://www.cia.gov/library/publications/the-world-factbook/geos/gt.html?Transportation	https://travel.state.gov/content/travel/en/international-travel/International-Travel-Country-Information-Pages/Guatemala.html	</v>
      <v xml:space="preserve">http://creativecommons.org/licenses/by-sa/3.0/			</v>
    </spb>
    <spb s="0">
      <v xml:space="preserve">Wikipedia	Wikipedia	Cia	</v>
      <v xml:space="preserve">CC-BY-SA	CC-BY-SA		</v>
      <v xml:space="preserve">http://en.wikipedia.org/wiki/Guatemala	http://es.wikipedia.org/wiki/Guatemala	https://www.cia.gov/library/publications/the-world-factbook/geos/gt.html?Transportation	</v>
      <v xml:space="preserve">http://creativecommons.org/licenses/by-sa/3.0/	http://creativecommons.org/licenses/by-sa/3.0/		</v>
    </spb>
    <spb s="0">
      <v xml:space="preserve">Wikipedia	Wikipedia	</v>
      <v xml:space="preserve">CC-BY-SA	CC-BY-SA	</v>
      <v xml:space="preserve">http://en.wikipedia.org/wiki/Guatemala	http://es.wikipedia.org/wiki/Guatemala	</v>
      <v xml:space="preserve">http://creativecommons.org/licenses/by-sa/3.0/	http://creativecommons.org/licenses/by-sa/3.0/	</v>
    </spb>
    <spb s="0">
      <v xml:space="preserve">Wikipedia	</v>
      <v xml:space="preserve">CC-BY-SA	</v>
      <v xml:space="preserve">http://en.wikipedia.org/wiki/Guatemala	</v>
      <v xml:space="preserve">http://creativecommons.org/licenses/by-sa/3.0/	</v>
    </spb>
    <spb s="0">
      <v xml:space="preserve">Wikipedia	</v>
      <v xml:space="preserve">CC-BY-SA	</v>
      <v xml:space="preserve">http://es.wikipedia.org/wiki/Guatemala	</v>
      <v xml:space="preserve">http://creativecommons.org/licenses/by-sa/3.0/	</v>
    </spb>
    <spb s="0">
      <v xml:space="preserve">Cia	</v>
      <v xml:space="preserve">	</v>
      <v xml:space="preserve">https://www.cia.gov/library/publications/the-world-factbook/geos/gt.html?Transportation	</v>
      <v xml:space="preserve">	</v>
    </spb>
    <spb s="0">
      <v xml:space="preserve">Wikipedia	Wikipedia	Wikipedia	Cia	</v>
      <v xml:space="preserve">CC-BY-SA	CC-BY-SA	CC-BY-SA		</v>
      <v xml:space="preserve">http://en.wikipedia.org/wiki/Guatemala	http://es.wikipedia.org/wiki/Guatemala	http://fr.wikipedia.org/wiki/Guatemala	https://www.cia.gov/library/publications/the-world-factbook/geos/gt.html?Transportation	</v>
      <v xml:space="preserve">http://creativecommons.org/licenses/by-sa/3.0/	http://creativecommons.org/licenses/by-sa/3.0/	http://creativecommons.org/licenses/by-sa/3.0/		</v>
    </spb>
    <spb s="0">
      <v xml:space="preserve">Wikipedia	Cia	</v>
      <v xml:space="preserve">CC-BY-SA		</v>
      <v xml:space="preserve">http://en.wikipedia.org/wiki/Guatemala	https://www.cia.gov/library/publications/the-world-factbook/geos/gt.html?Transportation	</v>
      <v xml:space="preserve">http://creativecommons.org/licenses/by-sa/3.0/		</v>
    </spb>
    <spb s="16">
      <v>0</v>
      <v>150</v>
      <v>151</v>
      <v>152</v>
      <v>4</v>
      <v>152</v>
      <v>153</v>
      <v>154</v>
      <v>152</v>
      <v>153</v>
      <v>8</v>
      <v>153</v>
      <v>9</v>
      <v>155</v>
      <v>156</v>
      <v>157</v>
      <v>13</v>
      <v>155</v>
      <v>14</v>
      <v>15</v>
      <v>16</v>
      <v>155</v>
      <v>155</v>
      <v>155</v>
      <v>150</v>
      <v>155</v>
      <v>156</v>
      <v>155</v>
      <v>17</v>
      <v>18</v>
      <v>19</v>
      <v>20</v>
      <v>155</v>
      <v>155</v>
      <v>155</v>
      <v>21</v>
      <v>155</v>
      <v>155</v>
      <v>155</v>
      <v>155</v>
      <v>155</v>
      <v>155</v>
      <v>155</v>
    </spb>
    <spb s="18">
      <v>2019</v>
      <v>2019</v>
      <v>kilómetro cuadrado</v>
      <v>2019</v>
      <v>2018</v>
      <v>2019</v>
      <v>2019</v>
      <v>años (2018)</v>
      <v>2019</v>
      <v>por mil (2018)</v>
      <v>2018</v>
      <v>por mil (2018)</v>
      <v>2016</v>
      <v>2016</v>
      <v>2018</v>
      <v>por litro (2016)</v>
      <v>2019</v>
      <v>2015</v>
      <v>muertes por 100 000 (2017)</v>
      <v>kWh (2014)</v>
      <v>2017</v>
      <v>kilotones por año (2016)</v>
      <v>2014</v>
      <v>2018</v>
      <v>2015</v>
      <v>2019</v>
      <v>2014</v>
      <v>2014</v>
      <v>2014</v>
      <v>2014</v>
      <v>2014</v>
      <v>2014</v>
      <v>2014</v>
    </spb>
    <spb s="0">
      <v xml:space="preserve">Wikipedia	</v>
      <v xml:space="preserve">Public domain	</v>
      <v xml:space="preserve">http://es.wikipedia.org/wiki/Guatemala	</v>
      <v xml:space="preserve">http://en.wikipedia.org/wiki/Public_domain	</v>
    </spb>
    <spb s="0">
      <v xml:space="preserve">Wikipedia	Cia	Youtube	</v>
      <v xml:space="preserve">CC-BY-SA			</v>
      <v xml:space="preserve">http://en.wikipedia.org/wiki/Dominican_Republic	https://www.cia.gov/library/publications/the-world-factbook/geos/dr.html?Transportation	https://www.youtube.com/user/DominicanRepublic100	</v>
      <v xml:space="preserve">http://creativecommons.org/licenses/by-sa/3.0/			</v>
    </spb>
    <spb s="0">
      <v xml:space="preserve">Wikipedia	</v>
      <v xml:space="preserve">CC-BY-SA	</v>
      <v xml:space="preserve">http://en.wikipedia.org/wiki/Dominican_Republic	</v>
      <v xml:space="preserve">http://creativecommons.org/licenses/by-sa/3.0/	</v>
    </spb>
    <spb s="0">
      <v xml:space="preserve">Wikipedia	Wikipedia	</v>
      <v xml:space="preserve">CC-BY-SA	CC-BY-SA	</v>
      <v xml:space="preserve">http://en.wikipedia.org/wiki/Dominican_Republic	http://es.wikipedia.org/wiki/República_Dominicana	</v>
      <v xml:space="preserve">http://creativecommons.org/licenses/by-sa/3.0/	http://creativecommons.org/licenses/by-sa/3.0/	</v>
    </spb>
    <spb s="0">
      <v xml:space="preserve">Wikipedia	</v>
      <v xml:space="preserve">CC-BY-SA	</v>
      <v xml:space="preserve">http://es.wikipedia.org/wiki/República_Dominicana	</v>
      <v xml:space="preserve">http://creativecommons.org/licenses/by-sa/3.0/	</v>
    </spb>
    <spb s="0">
      <v xml:space="preserve">Cia	</v>
      <v xml:space="preserve">	</v>
      <v xml:space="preserve">https://www.cia.gov/library/publications/the-world-factbook/geos/dr.html?Transportation	</v>
      <v xml:space="preserve">	</v>
    </spb>
    <spb s="0">
      <v xml:space="preserve">Wikipedia	Wikipedia	Cia	</v>
      <v xml:space="preserve">CC-BY-SA	CC-BY-SA		</v>
      <v xml:space="preserve">http://en.wikipedia.org/wiki/Dominican_Republic	http://es.wikipedia.org/wiki/República_Dominicana	https://www.cia.gov/library/publications/the-world-factbook/geos/dr.html?Transportation	</v>
      <v xml:space="preserve">http://creativecommons.org/licenses/by-sa/3.0/	http://creativecommons.org/licenses/by-sa/3.0/		</v>
    </spb>
    <spb s="16">
      <v>0</v>
      <v>161</v>
      <v>162</v>
      <v>163</v>
      <v>4</v>
      <v>163</v>
      <v>162</v>
      <v>164</v>
      <v>163</v>
      <v>162</v>
      <v>8</v>
      <v>162</v>
      <v>9</v>
      <v>165</v>
      <v>166</v>
      <v>162</v>
      <v>13</v>
      <v>165</v>
      <v>14</v>
      <v>15</v>
      <v>16</v>
      <v>165</v>
      <v>165</v>
      <v>165</v>
      <v>161</v>
      <v>165</v>
      <v>166</v>
      <v>165</v>
      <v>17</v>
      <v>18</v>
      <v>19</v>
      <v>20</v>
      <v>165</v>
      <v>165</v>
      <v>165</v>
      <v>21</v>
      <v>165</v>
      <v>165</v>
      <v>165</v>
      <v>165</v>
      <v>165</v>
      <v>165</v>
      <v>165</v>
    </spb>
    <spb s="18">
      <v>2019</v>
      <v>2019</v>
      <v>kilómetro cuadrado</v>
      <v>2019</v>
      <v>2017</v>
      <v>2019</v>
      <v>2019</v>
      <v>años (2018)</v>
      <v>2019</v>
      <v>por mil (2018)</v>
      <v>2018</v>
      <v>por mil (2018)</v>
      <v>2016</v>
      <v>2016</v>
      <v>2018</v>
      <v>por litro (2016)</v>
      <v>2019</v>
      <v>2015</v>
      <v>muertes por 100 000 (2017)</v>
      <v>kWh (2014)</v>
      <v>2017</v>
      <v>kilotones por año (2016)</v>
      <v>2014</v>
      <v>2018</v>
      <v>2017</v>
      <v>2019</v>
      <v>2018</v>
      <v>2018</v>
      <v>2018</v>
      <v>2018</v>
      <v>2018</v>
      <v>2018</v>
      <v>2018</v>
    </spb>
    <spb s="0">
      <v xml:space="preserve">Wikipedia	</v>
      <v xml:space="preserve">Public domain	</v>
      <v xml:space="preserve">http://es.wikipedia.org/wiki/República_Dominicana	</v>
      <v xml:space="preserve">http://en.wikipedia.org/wiki/Public_domain	</v>
    </spb>
  </spbData>
</supportingPropertyBags>
</file>

<file path=xl/richData/rdsupportingpropertybagstructure.xml><?xml version="1.0" encoding="utf-8"?>
<spbStructures xmlns="http://schemas.microsoft.com/office/spreadsheetml/2017/richdata2" count="20">
  <s>
    <k n="SourceText" t="s"/>
    <k n="LicenseText" t="s"/>
    <k n="SourceAddress" t="s"/>
    <k n="LicenseAddress" t="s"/>
  </s>
  <s>
    <k n="IPC" t="spb"/>
    <k n="PIB" t="spb"/>
    <k n="`Área" t="spb"/>
    <k n="Nombre" t="spb"/>
    <k n="Población" t="spb"/>
    <k n="UniqueName" t="spb"/>
    <k n="Abreviatura" t="spb"/>
    <k n="Descripción" t="spb"/>
    <k n="Himno nacional" t="spb"/>
    <k n="Nombre oficial" t="spb"/>
    <k n="Salario mínimo" t="spb"/>
    <k n="Médicos por mil" t="spb"/>
    <k n="Código de moneda" t="spb"/>
    <k n="Población urbana" t="spb"/>
    <k n="Cambio de IPC (%)" t="spb"/>
    <k n="Ciudad más grande" t="spb"/>
    <k n="Código de llamada" t="spb"/>
    <k n="Esperanza de vida" t="spb"/>
    <k n="Tasa de desempleo" t="spb"/>
    <k n="Tasa de natalidad" t="spb"/>
    <k n="Tasa de fertilidad" t="spb"/>
    <k n="Mortalidad infantil" t="spb"/>
    <k n="Tierra agrícola (%)" t="spb"/>
    <k n="`Área de bosque (%)" t="spb"/>
    <k n="Ingresos fiscales (%)" t="spb"/>
    <k n="Precio de la gasolina" t="spb"/>
    <k n="Tasa de impuesto total" t="spb"/>
    <k n="Capital/ciudad principal" t="spb"/>
    <k n="Gastos de salud varios (%)" t="spb"/>
    <k n="Ratio de mortalidad materna" t="spb"/>
    <k n="Consumo de energía eléctrica" t="spb"/>
    <k n="Tamaño de las fuerzas armadas" t="spb"/>
    <k n="Emisiones de dióxido de carbono" t="spb"/>
    <k n="Consumo de energía de combustibles fósiles" t="spb"/>
    <k n="Matriculación en educación primaria en bruto (%)" t="spb"/>
    <k n="Matriculación en educación terciaria en bruto (%)" t="spb"/>
    <k n="Población: participación en la fuerza laboral (%)" t="spb"/>
    <k n="Población: cuarto 20% de participación de ingresos" t="spb"/>
    <k n="Población: tercer 20% de participación de ingresos" t="spb"/>
    <k n="Población: segundo 20% de participación de ingresos" t="spb"/>
    <k n="Población: 10% más alto de participación de ingresos" t="spb"/>
    <k n="Población: 10% más bajo de participación de ingresos" t="spb"/>
    <k n="Población: 20% más alto de participación de ingresos" t="spb"/>
    <k n="Población: 20% más bajo de participación de ingresos" t="spb"/>
    <k n="Capitalización de mercado de las sociedades cotizadas" t="spb"/>
  </s>
  <s>
    <k n="IPC" t="s"/>
    <k n="PIB" t="s"/>
    <k n="Área" t="s"/>
    <k n="Imagen" t="s"/>
    <k n="Nombre" t="s"/>
    <k n="Población" t="s"/>
    <k n="UniqueName" t="s"/>
    <k n="VDPID/VSID" t="s"/>
    <k n="Abreviatura" t="s"/>
    <k n="Descripción" t="s"/>
    <k n="Himno nacional" t="s"/>
    <k n="Nombre oficial" t="s"/>
    <k n="Salario mínimo" t="s"/>
    <k n="LearnMoreOnLink" t="s"/>
    <k n="Médicos por mil" t="s"/>
    <k n="Código de moneda" t="s"/>
    <k n="Población urbana" t="s"/>
    <k n="Cambio de IPC (%)" t="s"/>
    <k n="Ciudad más grande" t="s"/>
    <k n="Código de llamada" t="s"/>
    <k n="Esperanza de vida" t="s"/>
    <k n="Tasa de desempleo" t="s"/>
    <k n="Tasa de natalidad" t="s"/>
    <k n="Tasa de fertilidad" t="s"/>
    <k n="Área de bosque (%)" t="s"/>
    <k n="Mortalidad infantil" t="s"/>
    <k n="Tierra agrícola (%)" t="s"/>
    <k n="Ingresos fiscales (%)" t="s"/>
    <k n="Precio de la gasolina" t="s"/>
    <k n="Tasa de impuesto total" t="s"/>
    <k n="Capital/ciudad principal" t="s"/>
    <k n="Gastos de salud varios (%)" t="s"/>
    <k n="Ratio de mortalidad materna" t="s"/>
    <k n="Consumo de energía eléctrica" t="s"/>
    <k n="Tamaño de las fuerzas armadas" t="s"/>
    <k n="Emisiones de dióxido de carbono" t="s"/>
    <k n="Consumo de energía de combustibles fósiles" t="s"/>
    <k n="Matriculación en educación primaria en bruto (%)" t="s"/>
    <k n="Matriculación en educación terciaria en bruto (%)" t="s"/>
    <k n="Población: participación en la fuerza laboral (%)" t="s"/>
    <k n="Población: cuarto 20% de participación de ingresos" t="s"/>
    <k n="Población: tercer 20% de participación de ingresos" t="s"/>
    <k n="Población: segundo 20% de participación de ingresos" t="s"/>
    <k n="Población: 10% más alto de participación de ingresos" t="s"/>
    <k n="Población: 10% más bajo de participación de ingresos" t="s"/>
    <k n="Población: 20% más alto de participación de ingresos" t="s"/>
    <k n="Población: 20% más bajo de participación de ingresos" t="s"/>
    <k n="Capitalización de mercado de las sociedades cotizadas" t="s"/>
  </s>
  <s>
    <k n="^Order" t="spba"/>
    <k n="TitleProperty" t="s"/>
    <k n="SubTitleProperty" t="s"/>
  </s>
  <s>
    <k n="ShowInCardView" t="b"/>
    <k n="ShowInDotNotation" t="b"/>
    <k n="ShowInAutoComplete" t="b"/>
  </s>
  <s>
    <k n="UniqueName" t="spb"/>
    <k n="VDPID/VSID" t="spb"/>
    <k n="LearnMoreOnLink" t="spb"/>
  </s>
  <s>
    <k n="Imagen" t="i"/>
    <k n="Nombre" t="i"/>
  </s>
  <s>
    <k n="link" t="s"/>
    <k n="logo" t="s"/>
    <k n="name" t="s"/>
  </s>
  <s>
    <k n="IPC" t="s"/>
    <k n="PIB" t="s"/>
    <k n="`Área" t="s"/>
    <k n="Población" t="s"/>
    <k n="Médicos por mil" t="s"/>
    <k n="Población urbana" t="s"/>
    <k n="Cambio de IPC (%)" t="s"/>
    <k n="Esperanza de vida" t="s"/>
    <k n="Tasa de desempleo" t="s"/>
    <k n="Tasa de natalidad" t="s"/>
    <k n="Tasa de fertilidad" t="s"/>
    <k n="Mortalidad infantil" t="s"/>
    <k n="Tierra agrícola (%)" t="s"/>
    <k n="`Área de bosque (%)" t="s"/>
    <k n="Ingresos fiscales (%)" t="s"/>
    <k n="Precio de la gasolina" t="s"/>
    <k n="Tasa de impuesto total" t="s"/>
    <k n="Gastos de salud varios (%)" t="s"/>
    <k n="Ratio de mortalidad materna" t="s"/>
    <k n="Consumo de energía eléctrica" t="s"/>
    <k n="Tamaño de las fuerzas armadas" t="s"/>
    <k n="Emisiones de dióxido de carbono" t="s"/>
    <k n="Consumo de energía de combustibles fósiles" t="s"/>
    <k n="Matriculación en educación primaria en bruto (%)" t="s"/>
    <k n="Matriculación en educación terciaria en bruto (%)" t="s"/>
    <k n="Población: participación en la fuerza laboral (%)" t="s"/>
    <k n="Población: cuarto 20% de participación de ingresos" t="s"/>
    <k n="Población: tercer 20% de participación de ingresos" t="s"/>
    <k n="Población: segundo 20% de participación de ingresos" t="s"/>
    <k n="Población: 10% más alto de participación de ingresos" t="s"/>
    <k n="Población: 10% más bajo de participación de ingresos" t="s"/>
    <k n="Población: 20% más alto de participación de ingresos" t="s"/>
    <k n="Población: 20% más bajo de participación de ingresos" t="s"/>
    <k n="Capitalización de mercado de las sociedades cotizadas" t="s"/>
  </s>
  <s>
    <k n="_Self" t="i"/>
  </s>
  <s>
    <k n="IPC" t="spb"/>
    <k n="PIB" t="spb"/>
    <k n="`Área" t="spb"/>
    <k n="Nombre" t="spb"/>
    <k n="Población" t="spb"/>
    <k n="UniqueName" t="spb"/>
    <k n="Abreviatura" t="spb"/>
    <k n="Descripción" t="spb"/>
    <k n="Himno nacional" t="spb"/>
    <k n="Salario mínimo" t="spb"/>
    <k n="Médicos por mil" t="spb"/>
    <k n="Código de moneda" t="spb"/>
    <k n="Población urbana" t="spb"/>
    <k n="Cambio de IPC (%)" t="spb"/>
    <k n="Ciudad más grande" t="spb"/>
    <k n="Código de llamada" t="spb"/>
    <k n="Esperanza de vida" t="spb"/>
    <k n="Tasa de desempleo" t="spb"/>
    <k n="Tasa de natalidad" t="spb"/>
    <k n="Tasa de fertilidad" t="spb"/>
    <k n="Mortalidad infantil" t="spb"/>
    <k n="Tierra agrícola (%)" t="spb"/>
    <k n="`Área de bosque (%)" t="spb"/>
    <k n="Ingresos fiscales (%)" t="spb"/>
    <k n="Precio de la gasolina" t="spb"/>
    <k n="Tasa de impuesto total" t="spb"/>
    <k n="Capital/ciudad principal" t="spb"/>
    <k n="Gastos de salud varios (%)" t="spb"/>
    <k n="Ratio de mortalidad materna" t="spb"/>
    <k n="Consumo de energía eléctrica" t="spb"/>
    <k n="Tamaño de las fuerzas armadas" t="spb"/>
    <k n="Emisiones de dióxido de carbono" t="spb"/>
    <k n="Consumo de energía de combustibles fósiles" t="spb"/>
    <k n="Matriculación en educación primaria en bruto (%)" t="spb"/>
    <k n="Matriculación en educación terciaria en bruto (%)" t="spb"/>
    <k n="Población: participación en la fuerza laboral (%)" t="spb"/>
    <k n="Población: cuarto 20% de participación de ingresos" t="spb"/>
    <k n="Población: tercer 20% de participación de ingresos" t="spb"/>
    <k n="Población: segundo 20% de participación de ingresos" t="spb"/>
    <k n="Población: 10% más alto de participación de ingresos" t="spb"/>
    <k n="Población: 10% más bajo de participación de ingresos" t="spb"/>
    <k n="Población: 20% más alto de participación de ingresos" t="spb"/>
    <k n="Población: 20% más bajo de participación de ingresos" t="spb"/>
    <k n="Capitalización de mercado de las sociedades cotizadas" t="spb"/>
  </s>
  <s>
    <k n="IPC" t="s"/>
    <k n="PIB" t="s"/>
    <k n="Área" t="s"/>
    <k n="Imagen" t="s"/>
    <k n="Nombre" t="s"/>
    <k n="Población" t="s"/>
    <k n="UniqueName" t="s"/>
    <k n="VDPID/VSID" t="s"/>
    <k n="Abreviatura" t="s"/>
    <k n="Descripción" t="s"/>
    <k n="Himno nacional" t="s"/>
    <k n="Salario mínimo" t="s"/>
    <k n="LearnMoreOnLink" t="s"/>
    <k n="Médicos por mil" t="s"/>
    <k n="Código de moneda" t="s"/>
    <k n="Población urbana" t="s"/>
    <k n="Cambio de IPC (%)" t="s"/>
    <k n="Ciudad más grande" t="s"/>
    <k n="Código de llamada" t="s"/>
    <k n="Esperanza de vida" t="s"/>
    <k n="Tasa de desempleo" t="s"/>
    <k n="Tasa de natalidad" t="s"/>
    <k n="Tasa de fertilidad" t="s"/>
    <k n="Área de bosque (%)" t="s"/>
    <k n="Mortalidad infantil" t="s"/>
    <k n="Tierra agrícola (%)" t="s"/>
    <k n="Ingresos fiscales (%)" t="s"/>
    <k n="Precio de la gasolina" t="s"/>
    <k n="Tasa de impuesto total" t="s"/>
    <k n="Capital/ciudad principal" t="s"/>
    <k n="Gastos de salud varios (%)" t="s"/>
    <k n="Ratio de mortalidad materna" t="s"/>
    <k n="Consumo de energía eléctrica" t="s"/>
    <k n="Tamaño de las fuerzas armadas" t="s"/>
    <k n="Emisiones de dióxido de carbono" t="s"/>
    <k n="Consumo de energía de combustibles fósiles" t="s"/>
    <k n="Matriculación en educación primaria en bruto (%)" t="s"/>
    <k n="Matriculación en educación terciaria en bruto (%)" t="s"/>
    <k n="Población: participación en la fuerza laboral (%)" t="s"/>
    <k n="Población: cuarto 20% de participación de ingresos" t="s"/>
    <k n="Población: tercer 20% de participación de ingresos" t="s"/>
    <k n="Población: segundo 20% de participación de ingresos" t="s"/>
    <k n="Población: 10% más alto de participación de ingresos" t="s"/>
    <k n="Población: 10% más bajo de participación de ingresos" t="s"/>
    <k n="Población: 20% más alto de participación de ingresos" t="s"/>
    <k n="Población: 20% más bajo de participación de ingresos" t="s"/>
    <k n="Capitalización de mercado de las sociedades cotizadas" t="s"/>
  </s>
  <s>
    <k n="ShowInDotNotation" t="b"/>
    <k n="ShowInAutoComplete" t="b"/>
  </s>
  <s>
    <k n="UniqueName" t="spb"/>
    <k n="VDPID/VSID" t="spb"/>
    <k n="Descripción" t="spb"/>
    <k n="LearnMoreOnLink" t="spb"/>
  </s>
  <s>
    <k n="Imagen" t="i"/>
    <k n="Nombre" t="i"/>
    <k n="Descripción" t="i"/>
  </s>
  <s>
    <k n="IPC" t="spb"/>
    <k n="PIB" t="spb"/>
    <k n="`Área" t="spb"/>
    <k n="Nombre" t="spb"/>
    <k n="UniqueName" t="spb"/>
    <k n="Abreviatura" t="spb"/>
    <k n="Descripción" t="spb"/>
    <k n="Himno nacional" t="spb"/>
    <k n="Nombre oficial" t="spb"/>
    <k n="Salario mínimo" t="spb"/>
    <k n="Médicos por mil" t="spb"/>
    <k n="Código de moneda" t="spb"/>
    <k n="Población urbana" t="spb"/>
    <k n="Cambio de IPC (%)" t="spb"/>
    <k n="Código de llamada" t="spb"/>
    <k n="Esperanza de vida" t="spb"/>
    <k n="Tasa de desempleo" t="spb"/>
    <k n="Tasa de natalidad" t="spb"/>
    <k n="Tasa de fertilidad" t="spb"/>
    <k n="Mortalidad infantil" t="spb"/>
    <k n="Tierra agrícola (%)" t="spb"/>
    <k n="`Área de bosque (%)" t="spb"/>
    <k n="Ingresos fiscales (%)" t="spb"/>
    <k n="Precio de la gasolina" t="spb"/>
    <k n="Tasa de impuesto total" t="spb"/>
    <k n="Capital/ciudad principal" t="spb"/>
    <k n="Gastos de salud varios (%)" t="spb"/>
    <k n="Ratio de mortalidad materna" t="spb"/>
    <k n="Consumo de energía eléctrica" t="spb"/>
    <k n="Tamaño de las fuerzas armadas" t="spb"/>
    <k n="Emisiones de dióxido de carbono" t="spb"/>
    <k n="Consumo de energía de combustibles fósiles" t="spb"/>
    <k n="Matriculación en educación primaria en bruto (%)" t="spb"/>
    <k n="Matriculación en educación terciaria en bruto (%)" t="spb"/>
    <k n="Población: participación en la fuerza laboral (%)" t="spb"/>
    <k n="Población: cuarto 20% de participación de ingresos" t="spb"/>
    <k n="Población: tercer 20% de participación de ingresos" t="spb"/>
    <k n="Población: segundo 20% de participación de ingresos" t="spb"/>
    <k n="Población: 10% más alto de participación de ingresos" t="spb"/>
    <k n="Población: 10% más bajo de participación de ingresos" t="spb"/>
    <k n="Población: 20% más alto de participación de ingresos" t="spb"/>
    <k n="Población: 20% más bajo de participación de ingresos" t="spb"/>
    <k n="Capitalización de mercado de las sociedades cotizadas" t="spb"/>
  </s>
  <s>
    <k n="IPC" t="spb"/>
    <k n="PIB" t="spb"/>
    <k n="`Área" t="spb"/>
    <k n="Nombre" t="spb"/>
    <k n="Población" t="spb"/>
    <k n="UniqueName" t="spb"/>
    <k n="Abreviatura" t="spb"/>
    <k n="Descripción" t="spb"/>
    <k n="Himno nacional" t="spb"/>
    <k n="Salario mínimo" t="spb"/>
    <k n="Médicos por mil" t="spb"/>
    <k n="Código de moneda" t="spb"/>
    <k n="Población urbana" t="spb"/>
    <k n="Cambio de IPC (%)" t="spb"/>
    <k n="Ciudad más grande" t="spb"/>
    <k n="Código de llamada" t="spb"/>
    <k n="Esperanza de vida" t="spb"/>
    <k n="Tasa de desempleo" t="spb"/>
    <k n="Tasa de natalidad" t="spb"/>
    <k n="Tasa de fertilidad" t="spb"/>
    <k n="Mortalidad infantil" t="spb"/>
    <k n="Tierra agrícola (%)" t="spb"/>
    <k n="`Área de bosque (%)" t="spb"/>
    <k n="Ingresos fiscales (%)" t="spb"/>
    <k n="Precio de la gasolina" t="spb"/>
    <k n="Tasa de impuesto total" t="spb"/>
    <k n="Capital/ciudad principal" t="spb"/>
    <k n="Gastos de salud varios (%)" t="spb"/>
    <k n="Ratio de mortalidad materna" t="spb"/>
    <k n="Consumo de energía eléctrica" t="spb"/>
    <k n="Tamaño de las fuerzas armadas" t="spb"/>
    <k n="Emisiones de dióxido de carbono" t="spb"/>
    <k n="Consumo de energía de combustibles fósiles" t="spb"/>
    <k n="Matriculación en educación primaria en bruto (%)" t="spb"/>
    <k n="Matriculación en educación terciaria en bruto (%)" t="spb"/>
    <k n="Población: participación en la fuerza laboral (%)" t="spb"/>
    <k n="Población: cuarto 20% de participación de ingresos" t="spb"/>
    <k n="Población: tercer 20% de participación de ingresos" t="spb"/>
    <k n="Población: segundo 20% de participación de ingresos" t="spb"/>
    <k n="Población: 10% más alto de participación de ingresos" t="spb"/>
    <k n="Población: 10% más bajo de participación de ingresos" t="spb"/>
    <k n="Población: 20% más alto de participación de ingresos" t="spb"/>
    <k n="Población: 20% más bajo de participación de ingresos" t="spb"/>
  </s>
  <s>
    <k n="IPC" t="s"/>
    <k n="PIB" t="s"/>
    <k n="Área" t="s"/>
    <k n="Imagen" t="s"/>
    <k n="Nombre" t="s"/>
    <k n="Población" t="s"/>
    <k n="UniqueName" t="s"/>
    <k n="VDPID/VSID" t="s"/>
    <k n="Abreviatura" t="s"/>
    <k n="Descripción" t="s"/>
    <k n="Himno nacional" t="s"/>
    <k n="Salario mínimo" t="s"/>
    <k n="LearnMoreOnLink" t="s"/>
    <k n="Médicos por mil" t="s"/>
    <k n="Código de moneda" t="s"/>
    <k n="Población urbana" t="s"/>
    <k n="Cambio de IPC (%)" t="s"/>
    <k n="Ciudad más grande" t="s"/>
    <k n="Código de llamada" t="s"/>
    <k n="Esperanza de vida" t="s"/>
    <k n="Tasa de desempleo" t="s"/>
    <k n="Tasa de natalidad" t="s"/>
    <k n="Tasa de fertilidad" t="s"/>
    <k n="Área de bosque (%)" t="s"/>
    <k n="Mortalidad infantil" t="s"/>
    <k n="Tierra agrícola (%)" t="s"/>
    <k n="Ingresos fiscales (%)" t="s"/>
    <k n="Precio de la gasolina" t="s"/>
    <k n="Tasa de impuesto total" t="s"/>
    <k n="Capital/ciudad principal" t="s"/>
    <k n="Gastos de salud varios (%)" t="s"/>
    <k n="Ratio de mortalidad materna" t="s"/>
    <k n="Consumo de energía eléctrica" t="s"/>
    <k n="Tamaño de las fuerzas armadas" t="s"/>
    <k n="Emisiones de dióxido de carbono" t="s"/>
    <k n="Consumo de energía de combustibles fósiles" t="s"/>
    <k n="Matriculación en educación primaria en bruto (%)" t="s"/>
    <k n="Matriculación en educación terciaria en bruto (%)" t="s"/>
    <k n="Población: participación en la fuerza laboral (%)" t="s"/>
    <k n="Población: cuarto 20% de participación de ingresos" t="s"/>
    <k n="Población: tercer 20% de participación de ingresos" t="s"/>
    <k n="Población: segundo 20% de participación de ingresos" t="s"/>
    <k n="Población: 10% más alto de participación de ingresos" t="s"/>
    <k n="Población: 10% más bajo de participación de ingresos" t="s"/>
    <k n="Población: 20% más alto de participación de ingresos" t="s"/>
    <k n="Población: 20% más bajo de participación de ingresos" t="s"/>
  </s>
  <s>
    <k n="IPC" t="s"/>
    <k n="PIB" t="s"/>
    <k n="`Área" t="s"/>
    <k n="Población" t="s"/>
    <k n="Médicos por mil" t="s"/>
    <k n="Población urbana" t="s"/>
    <k n="Cambio de IPC (%)" t="s"/>
    <k n="Esperanza de vida" t="s"/>
    <k n="Tasa de desempleo" t="s"/>
    <k n="Tasa de natalidad" t="s"/>
    <k n="Tasa de fertilidad" t="s"/>
    <k n="Mortalidad infantil" t="s"/>
    <k n="Tierra agrícola (%)" t="s"/>
    <k n="`Área de bosque (%)" t="s"/>
    <k n="Ingresos fiscales (%)" t="s"/>
    <k n="Precio de la gasolina" t="s"/>
    <k n="Tasa de impuesto total" t="s"/>
    <k n="Gastos de salud varios (%)" t="s"/>
    <k n="Ratio de mortalidad materna" t="s"/>
    <k n="Consumo de energía eléctrica" t="s"/>
    <k n="Tamaño de las fuerzas armadas" t="s"/>
    <k n="Emisiones de dióxido de carbono" t="s"/>
    <k n="Consumo de energía de combustibles fósiles" t="s"/>
    <k n="Matriculación en educación primaria en bruto (%)" t="s"/>
    <k n="Matriculación en educación terciaria en bruto (%)" t="s"/>
    <k n="Población: participación en la fuerza laboral (%)" t="s"/>
    <k n="Población: cuarto 20% de participación de ingresos" t="s"/>
    <k n="Población: tercer 20% de participación de ingresos" t="s"/>
    <k n="Población: segundo 20% de participación de ingresos" t="s"/>
    <k n="Población: 10% más alto de participación de ingresos" t="s"/>
    <k n="Población: 10% más bajo de participación de ingresos" t="s"/>
    <k n="Población: 20% más alto de participación de ingresos" t="s"/>
    <k n="Población: 20% más bajo de participación de ingresos" t="s"/>
  </s>
  <s>
    <k n="IPC" t="spb"/>
    <k n="PIB" t="spb"/>
    <k n="`Área" t="spb"/>
    <k n="Nombre" t="spb"/>
    <k n="Población" t="spb"/>
    <k n="UniqueName" t="spb"/>
    <k n="Abreviatura" t="spb"/>
    <k n="Descripción" t="spb"/>
    <k n="Himno nacional" t="spb"/>
    <k n="Salario mínimo" t="spb"/>
    <k n="Médicos por mil" t="spb"/>
    <k n="Código de moneda" t="spb"/>
    <k n="Población urbana" t="spb"/>
    <k n="Cambio de IPC (%)" t="spb"/>
    <k n="Código de llamada" t="spb"/>
    <k n="Esperanza de vida" t="spb"/>
    <k n="Tasa de desempleo" t="spb"/>
    <k n="Tasa de natalidad" t="spb"/>
    <k n="Tasa de fertilidad" t="spb"/>
    <k n="Mortalidad infantil" t="spb"/>
    <k n="Tierra agrícola (%)" t="spb"/>
    <k n="`Área de bosque (%)" t="spb"/>
    <k n="Ingresos fiscales (%)" t="spb"/>
    <k n="Precio de la gasolina" t="spb"/>
    <k n="Tasa de impuesto total" t="spb"/>
    <k n="Capital/ciudad principal" t="spb"/>
    <k n="Gastos de salud varios (%)" t="spb"/>
    <k n="Ratio de mortalidad materna" t="spb"/>
    <k n="Consumo de energía eléctrica" t="spb"/>
    <k n="Tamaño de las fuerzas armadas" t="spb"/>
    <k n="Emisiones de dióxido de carbono" t="spb"/>
    <k n="Consumo de energía de combustibles fósiles" t="spb"/>
    <k n="Matriculación en educación primaria en bruto (%)" t="spb"/>
    <k n="Matriculación en educación terciaria en bruto (%)" t="spb"/>
    <k n="Población: participación en la fuerza laboral (%)" t="spb"/>
    <k n="Población: cuarto 20% de participación de ingresos" t="spb"/>
    <k n="Población: tercer 20% de participación de ingresos" t="spb"/>
    <k n="Población: segundo 20% de participación de ingresos" t="spb"/>
    <k n="Población: 10% más alto de participación de ingresos" t="spb"/>
    <k n="Población: 10% más bajo de participación de ingresos" t="spb"/>
    <k n="Población: 20% más alto de participación de ingresos" t="spb"/>
    <k n="Población: 20% más bajo de participación de ingresos" t="spb"/>
    <k n="Capitalización de mercado de las sociedades cotizadas" t="spb"/>
  </s>
</spbStructures>
</file>

<file path=xl/richData/richStyles.xml><?xml version="1.0" encoding="utf-8"?>
<richStyleSheet xmlns="http://schemas.microsoft.com/office/spreadsheetml/2017/richdata2" xmlns:mc="http://schemas.openxmlformats.org/markup-compatibility/2006" xmlns:x="http://schemas.openxmlformats.org/spreadsheetml/2006/main" mc:Ignorable="x">
  <dxfs count="6">
    <x:dxf>
      <x:numFmt numFmtId="3" formatCode="#,##0"/>
    </x:dxf>
    <x:dxf>
      <x:numFmt numFmtId="14" formatCode="0.00%"/>
    </x:dxf>
    <x:dxf>
      <x:numFmt numFmtId="0" formatCode="General"/>
    </x:dxf>
    <x:dxf>
      <x:numFmt numFmtId="1" formatCode="0"/>
    </x:dxf>
    <x:dxf>
      <x:numFmt numFmtId="4" formatCode="#,##0.00"/>
    </x:dxf>
    <x:dxf>
      <x:numFmt numFmtId="2" formatCode="0.00"/>
    </x:dxf>
  </dxfs>
  <richProperties>
    <rPr n="IsHeroField" t="b"/>
    <rPr n="IsTitleField" t="b"/>
    <rPr n="NumberFormat" t="s"/>
    <rPr n="RequiresInlineAttribution" t="b"/>
  </richProperties>
  <richStyles>
    <rSty>
      <rpv i="0">1</rpv>
    </rSty>
    <rSty>
      <rpv i="1">1</rpv>
    </rSty>
    <rSty dxfid="0">
      <rpv i="2">#,##0</rpv>
    </rSty>
    <rSty dxfid="1">
      <rpv i="2">0.0%</rpv>
    </rSty>
    <rSty dxfid="2">
      <rpv i="2">_([$$-en-US]* #,##0_);_([$$-en-US]* (#,##0);_([$$-en-US]* "-"_);_(@_)</rpv>
    </rSty>
    <rSty dxfid="3">
      <rpv i="2">0</rpv>
    </rSty>
    <rSty dxfid="2">
      <rpv i="2">0.0</rpv>
    </rSty>
    <rSty dxfid="4">
      <rpv i="2">#,##0.00</rpv>
    </rSty>
    <rSty dxfid="5">
      <rpv i="2">0.00</rpv>
    </rSty>
    <rSty dxfid="2">
      <rpv i="2">_([$$-en-US]* #,##0.00_);_([$$-en-US]* (#,##0.00);_([$$-en-US]* "-"??_);_(@_)</rpv>
    </rSty>
    <rSty dxfid="1"/>
    <rSty>
      <rpv i="3">1</rpv>
    </rSty>
  </richStyles>
</richStyleSheet>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theme/themeOverride1.xml><?xml version="1.0" encoding="utf-8"?>
<a:themeOverride xmlns:a="http://schemas.openxmlformats.org/drawingml/2006/main">
  <a:clrScheme name="Azul">
    <a:dk1>
      <a:sysClr val="windowText" lastClr="000000"/>
    </a:dk1>
    <a:lt1>
      <a:sysClr val="window" lastClr="FFFFFF"/>
    </a:lt1>
    <a:dk2>
      <a:srgbClr val="17406D"/>
    </a:dk2>
    <a:lt2>
      <a:srgbClr val="DBEFF9"/>
    </a:lt2>
    <a:accent1>
      <a:srgbClr val="0F6FC6"/>
    </a:accent1>
    <a:accent2>
      <a:srgbClr val="009DD9"/>
    </a:accent2>
    <a:accent3>
      <a:srgbClr val="0BD0D9"/>
    </a:accent3>
    <a:accent4>
      <a:srgbClr val="10CF9B"/>
    </a:accent4>
    <a:accent5>
      <a:srgbClr val="7CCA62"/>
    </a:accent5>
    <a:accent6>
      <a:srgbClr val="A5C249"/>
    </a:accent6>
    <a:hlink>
      <a:srgbClr val="F49100"/>
    </a:hlink>
    <a:folHlink>
      <a:srgbClr val="85DFD0"/>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4.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6.bin"/></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7.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8.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9.bin"/></Relationships>
</file>

<file path=xl/worksheets/_rels/sheet15.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10.bin"/></Relationships>
</file>

<file path=xl/worksheets/_rels/sheet16.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11.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5.bin"/></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6.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22.bin"/></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48.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51.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53.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55.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56.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57.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58.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61.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63.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65.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69.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75.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77.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60F9D25-F244-4B6F-951E-E3B3CA470100}">
  <dimension ref="B3:J20"/>
  <sheetViews>
    <sheetView showGridLines="0" zoomScaleNormal="100" workbookViewId="0">
      <selection activeCell="B26" sqref="B26"/>
    </sheetView>
  </sheetViews>
  <sheetFormatPr baseColWidth="10" defaultColWidth="9.140625" defaultRowHeight="15"/>
  <cols>
    <col min="2" max="2" width="22.42578125" style="507" customWidth="1"/>
    <col min="3" max="3" width="20.42578125" customWidth="1"/>
    <col min="4" max="4" width="19.5703125" customWidth="1"/>
  </cols>
  <sheetData>
    <row r="3" spans="2:10">
      <c r="B3" s="1071" t="s">
        <v>915</v>
      </c>
      <c r="C3" s="1071"/>
      <c r="D3" s="1071"/>
      <c r="E3" s="1071"/>
      <c r="F3" s="1071"/>
    </row>
    <row r="4" spans="2:10">
      <c r="B4" s="1071" t="s">
        <v>33</v>
      </c>
      <c r="C4" s="1071"/>
      <c r="D4" s="1071"/>
      <c r="E4" s="1071"/>
      <c r="F4" s="1071"/>
    </row>
    <row r="5" spans="2:10">
      <c r="B5" s="1072" t="s">
        <v>101</v>
      </c>
      <c r="C5" s="1072"/>
      <c r="D5" s="1072"/>
      <c r="E5" s="1072"/>
      <c r="F5" s="1072"/>
    </row>
    <row r="7" spans="2:10">
      <c r="C7" s="1070" t="s">
        <v>34</v>
      </c>
      <c r="D7" s="1070"/>
      <c r="E7" s="1070"/>
      <c r="F7" s="1070"/>
      <c r="G7" s="1070"/>
    </row>
    <row r="8" spans="2:10">
      <c r="C8" s="1070"/>
      <c r="D8" s="1070"/>
      <c r="E8" s="1070"/>
      <c r="F8" s="1070"/>
      <c r="G8" s="1070"/>
    </row>
    <row r="9" spans="2:10">
      <c r="C9" s="482">
        <v>2021</v>
      </c>
      <c r="D9" s="482">
        <v>2022</v>
      </c>
    </row>
    <row r="10" spans="2:10">
      <c r="B10" s="507" t="s">
        <v>35</v>
      </c>
      <c r="C10" s="508">
        <v>6.2</v>
      </c>
      <c r="D10" s="508">
        <v>3.4</v>
      </c>
    </row>
    <row r="11" spans="2:10">
      <c r="B11" s="507" t="s">
        <v>36</v>
      </c>
      <c r="C11" s="508">
        <v>5.4</v>
      </c>
      <c r="D11" s="508">
        <v>2.7</v>
      </c>
      <c r="J11" s="530"/>
    </row>
    <row r="12" spans="2:10">
      <c r="B12" s="507" t="s">
        <v>37</v>
      </c>
      <c r="C12" s="508">
        <v>5.9</v>
      </c>
      <c r="D12" s="508">
        <v>2</v>
      </c>
      <c r="J12" s="530"/>
    </row>
    <row r="13" spans="2:10">
      <c r="B13" s="507" t="s">
        <v>38</v>
      </c>
      <c r="C13" s="508">
        <v>5.3</v>
      </c>
      <c r="D13" s="508">
        <v>3.5</v>
      </c>
      <c r="J13" s="531"/>
    </row>
    <row r="14" spans="2:10" ht="33.75" customHeight="1">
      <c r="B14" s="507" t="s">
        <v>39</v>
      </c>
      <c r="C14" s="508">
        <v>6.7</v>
      </c>
      <c r="D14" s="508">
        <v>3.9</v>
      </c>
    </row>
    <row r="15" spans="2:10">
      <c r="B15" s="507" t="s">
        <v>40</v>
      </c>
      <c r="C15" s="508">
        <v>8.4</v>
      </c>
      <c r="D15" s="508">
        <v>3</v>
      </c>
    </row>
    <row r="17" spans="2:2" ht="30">
      <c r="B17" s="507" t="s">
        <v>41</v>
      </c>
    </row>
    <row r="19" spans="2:2">
      <c r="B19" s="536" t="s">
        <v>42</v>
      </c>
    </row>
    <row r="20" spans="2:2">
      <c r="B20" s="536" t="s">
        <v>43</v>
      </c>
    </row>
  </sheetData>
  <mergeCells count="4">
    <mergeCell ref="C7:G8"/>
    <mergeCell ref="B4:F4"/>
    <mergeCell ref="B3:F3"/>
    <mergeCell ref="B5:F5"/>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B6510C7-37D0-40EC-93CD-8C2D23FE08F9}">
  <dimension ref="D5:I21"/>
  <sheetViews>
    <sheetView showGridLines="0" workbookViewId="0">
      <selection activeCell="M16" sqref="M16"/>
    </sheetView>
  </sheetViews>
  <sheetFormatPr baseColWidth="10" defaultColWidth="11.42578125" defaultRowHeight="15"/>
  <cols>
    <col min="9" max="9" width="30.140625" customWidth="1"/>
  </cols>
  <sheetData>
    <row r="5" spans="4:9">
      <c r="D5" s="1071" t="s">
        <v>918</v>
      </c>
      <c r="E5" s="1071"/>
      <c r="F5" s="1071"/>
      <c r="G5" s="1071"/>
      <c r="H5" s="1071"/>
      <c r="I5" s="1071"/>
    </row>
    <row r="6" spans="4:9">
      <c r="D6" s="1071" t="s">
        <v>44</v>
      </c>
      <c r="E6" s="1071"/>
      <c r="F6" s="1071"/>
      <c r="G6" s="1071"/>
      <c r="H6" s="1071"/>
      <c r="I6" s="1071"/>
    </row>
    <row r="7" spans="4:9">
      <c r="D7" s="1072" t="s">
        <v>101</v>
      </c>
      <c r="E7" s="1072"/>
      <c r="F7" s="1072"/>
      <c r="G7" s="1072"/>
      <c r="H7" s="1072"/>
      <c r="I7" s="1072"/>
    </row>
    <row r="8" spans="4:9">
      <c r="D8" s="1070" t="s">
        <v>45</v>
      </c>
      <c r="E8" s="1070"/>
      <c r="F8" s="1070"/>
      <c r="G8" s="1070"/>
    </row>
    <row r="9" spans="4:9">
      <c r="D9" s="1070" t="s">
        <v>44</v>
      </c>
      <c r="E9" s="1070"/>
      <c r="F9" s="1070"/>
      <c r="G9" s="1070"/>
    </row>
    <row r="11" spans="4:9">
      <c r="D11">
        <v>2020</v>
      </c>
      <c r="E11">
        <v>-3.4</v>
      </c>
    </row>
    <row r="12" spans="4:9">
      <c r="D12">
        <v>2021</v>
      </c>
      <c r="E12">
        <v>5.9</v>
      </c>
    </row>
    <row r="13" spans="4:9">
      <c r="D13">
        <v>2022</v>
      </c>
      <c r="E13" s="509">
        <v>2</v>
      </c>
    </row>
    <row r="14" spans="4:9">
      <c r="D14" t="s">
        <v>46</v>
      </c>
      <c r="E14" s="508">
        <v>1.4</v>
      </c>
    </row>
    <row r="20" spans="4:4">
      <c r="D20" s="536" t="s">
        <v>916</v>
      </c>
    </row>
    <row r="21" spans="4:4">
      <c r="D21" s="536" t="s">
        <v>917</v>
      </c>
    </row>
  </sheetData>
  <mergeCells count="5">
    <mergeCell ref="D8:G8"/>
    <mergeCell ref="D9:G9"/>
    <mergeCell ref="D7:I7"/>
    <mergeCell ref="D6:I6"/>
    <mergeCell ref="D5:I5"/>
  </mergeCells>
  <pageMargins left="0.7" right="0.7" top="0.75" bottom="0.75" header="0.3" footer="0.3"/>
  <pageSetup orientation="portrait" horizontalDpi="4294967295" verticalDpi="4294967295"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4009600-478D-4875-BD97-0029FF97E572}">
  <dimension ref="D5:L25"/>
  <sheetViews>
    <sheetView showGridLines="0" workbookViewId="0">
      <selection activeCell="N18" sqref="N18"/>
    </sheetView>
  </sheetViews>
  <sheetFormatPr baseColWidth="10" defaultColWidth="11.42578125" defaultRowHeight="15"/>
  <cols>
    <col min="6" max="6" width="11.42578125" style="354"/>
    <col min="7" max="7" width="17.140625" customWidth="1"/>
  </cols>
  <sheetData>
    <row r="5" spans="4:12">
      <c r="D5" s="1071" t="s">
        <v>919</v>
      </c>
      <c r="E5" s="1071"/>
      <c r="F5" s="1071"/>
      <c r="G5" s="1071"/>
      <c r="H5" s="1071"/>
      <c r="I5" s="1071"/>
      <c r="J5" s="1071"/>
      <c r="K5" s="1071"/>
    </row>
    <row r="6" spans="4:12">
      <c r="D6" s="1071" t="s">
        <v>44</v>
      </c>
      <c r="E6" s="1071"/>
      <c r="F6" s="1071"/>
      <c r="G6" s="1071"/>
      <c r="H6" s="1071"/>
      <c r="I6" s="1071"/>
      <c r="J6" s="1071"/>
      <c r="K6" s="1071"/>
      <c r="L6" s="537"/>
    </row>
    <row r="7" spans="4:12">
      <c r="D7" s="1072" t="s">
        <v>101</v>
      </c>
      <c r="E7" s="1072"/>
      <c r="F7" s="1072"/>
      <c r="G7" s="1072"/>
      <c r="H7" s="1072"/>
      <c r="I7" s="1072"/>
      <c r="J7" s="1072"/>
      <c r="K7" s="1072"/>
      <c r="L7" s="219"/>
    </row>
    <row r="8" spans="4:12" ht="22.5" customHeight="1">
      <c r="E8" s="1073" t="s">
        <v>48</v>
      </c>
      <c r="F8" s="1073"/>
      <c r="G8" s="1073"/>
    </row>
    <row r="9" spans="4:12">
      <c r="E9" s="1073" t="s">
        <v>44</v>
      </c>
      <c r="F9" s="1073"/>
      <c r="G9" s="1073"/>
    </row>
    <row r="11" spans="4:12">
      <c r="F11" s="354">
        <v>2020</v>
      </c>
      <c r="G11">
        <v>2021</v>
      </c>
      <c r="H11">
        <v>2022</v>
      </c>
      <c r="I11" t="s">
        <v>46</v>
      </c>
    </row>
    <row r="12" spans="4:12">
      <c r="E12" t="s">
        <v>38</v>
      </c>
      <c r="F12" s="510">
        <v>-6.4</v>
      </c>
      <c r="G12" s="511">
        <v>5.3</v>
      </c>
      <c r="H12" s="511">
        <v>3.5</v>
      </c>
      <c r="I12" s="511">
        <v>0.7</v>
      </c>
    </row>
    <row r="13" spans="4:12">
      <c r="E13" t="s">
        <v>49</v>
      </c>
      <c r="F13" s="510">
        <v>-4.5999999999999996</v>
      </c>
      <c r="G13" s="511">
        <v>2.6</v>
      </c>
      <c r="H13" s="511">
        <v>1.9</v>
      </c>
      <c r="I13" s="511">
        <v>0.1</v>
      </c>
    </row>
    <row r="14" spans="4:12">
      <c r="E14" t="s">
        <v>50</v>
      </c>
      <c r="F14" s="510">
        <v>-8</v>
      </c>
      <c r="G14" s="511">
        <v>6.8</v>
      </c>
      <c r="H14" s="511">
        <v>2.6</v>
      </c>
      <c r="I14" s="511">
        <v>0.7</v>
      </c>
    </row>
    <row r="15" spans="4:12">
      <c r="E15" t="s">
        <v>51</v>
      </c>
      <c r="F15" s="510">
        <v>-8.9</v>
      </c>
      <c r="G15" s="511">
        <v>6.7</v>
      </c>
      <c r="H15" s="511">
        <v>3.9</v>
      </c>
      <c r="I15" s="511">
        <v>0.6</v>
      </c>
    </row>
    <row r="16" spans="4:12">
      <c r="E16" t="s">
        <v>52</v>
      </c>
      <c r="F16" s="510">
        <v>-10.8</v>
      </c>
      <c r="G16" s="511">
        <v>5.5</v>
      </c>
      <c r="H16" s="511">
        <v>5.2</v>
      </c>
      <c r="I16" s="511">
        <v>1.1000000000000001</v>
      </c>
    </row>
    <row r="18" spans="4:5">
      <c r="E18" t="s">
        <v>53</v>
      </c>
    </row>
    <row r="24" spans="4:5">
      <c r="D24" s="538" t="s">
        <v>920</v>
      </c>
    </row>
    <row r="25" spans="4:5">
      <c r="D25" s="538" t="s">
        <v>917</v>
      </c>
    </row>
  </sheetData>
  <mergeCells count="5">
    <mergeCell ref="E8:G8"/>
    <mergeCell ref="E9:G9"/>
    <mergeCell ref="D5:K5"/>
    <mergeCell ref="D6:K6"/>
    <mergeCell ref="D7:K7"/>
  </mergeCell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2C3292-E820-4765-9345-6086E253EBED}">
  <dimension ref="D5:K22"/>
  <sheetViews>
    <sheetView showGridLines="0" workbookViewId="0">
      <selection activeCell="C11" sqref="C11"/>
    </sheetView>
  </sheetViews>
  <sheetFormatPr baseColWidth="10" defaultColWidth="11.42578125" defaultRowHeight="15"/>
  <sheetData>
    <row r="5" spans="4:11">
      <c r="D5" s="533"/>
      <c r="E5" s="533"/>
      <c r="F5" s="534"/>
      <c r="G5" s="534" t="s">
        <v>921</v>
      </c>
      <c r="H5" s="537"/>
      <c r="I5" s="537"/>
      <c r="J5" s="537"/>
      <c r="K5" s="537"/>
    </row>
    <row r="6" spans="4:11">
      <c r="D6" s="1071" t="s">
        <v>44</v>
      </c>
      <c r="E6" s="1071"/>
      <c r="F6" s="1071"/>
      <c r="G6" s="1071"/>
      <c r="H6" s="1071"/>
      <c r="I6" s="1071"/>
      <c r="J6" s="1071"/>
      <c r="K6" s="537"/>
    </row>
    <row r="7" spans="4:11">
      <c r="D7" s="1072" t="s">
        <v>101</v>
      </c>
      <c r="E7" s="1072"/>
      <c r="F7" s="1072"/>
      <c r="G7" s="1072"/>
      <c r="H7" s="1072"/>
      <c r="I7" s="1072"/>
      <c r="J7" s="1072"/>
      <c r="K7" s="219"/>
    </row>
    <row r="10" spans="4:11" ht="25.5" customHeight="1">
      <c r="E10" s="1073" t="s">
        <v>54</v>
      </c>
      <c r="F10" s="1073"/>
      <c r="G10" s="1073"/>
      <c r="H10" s="1073"/>
    </row>
    <row r="11" spans="4:11">
      <c r="F11" s="1070" t="s">
        <v>55</v>
      </c>
      <c r="G11" s="1070"/>
    </row>
    <row r="13" spans="4:11">
      <c r="E13">
        <v>2020</v>
      </c>
      <c r="F13">
        <v>2.2999999999999998</v>
      </c>
    </row>
    <row r="14" spans="4:11">
      <c r="E14">
        <v>2021</v>
      </c>
      <c r="F14">
        <v>8.4</v>
      </c>
    </row>
    <row r="15" spans="4:11">
      <c r="E15">
        <v>2022</v>
      </c>
      <c r="F15" s="509">
        <v>3</v>
      </c>
    </row>
    <row r="16" spans="4:11">
      <c r="E16" t="s">
        <v>46</v>
      </c>
      <c r="F16">
        <v>5.2</v>
      </c>
    </row>
    <row r="21" spans="4:4">
      <c r="D21" s="538" t="s">
        <v>920</v>
      </c>
    </row>
    <row r="22" spans="4:4">
      <c r="D22" s="538" t="s">
        <v>47</v>
      </c>
    </row>
  </sheetData>
  <mergeCells count="4">
    <mergeCell ref="E10:H10"/>
    <mergeCell ref="F11:G11"/>
    <mergeCell ref="D6:J6"/>
    <mergeCell ref="D7:J7"/>
  </mergeCell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3976440-43B9-459F-B1CE-CF84B777ACE5}">
  <dimension ref="C2:L47"/>
  <sheetViews>
    <sheetView showGridLines="0" zoomScale="80" zoomScaleNormal="80" workbookViewId="0">
      <selection activeCell="E43" sqref="E43"/>
    </sheetView>
  </sheetViews>
  <sheetFormatPr baseColWidth="10" defaultColWidth="11.42578125" defaultRowHeight="15"/>
  <cols>
    <col min="3" max="3" width="29.42578125" style="512" customWidth="1"/>
  </cols>
  <sheetData>
    <row r="2" spans="3:12">
      <c r="C2" s="1074" t="s">
        <v>922</v>
      </c>
      <c r="D2" s="1074"/>
      <c r="E2" s="1074"/>
      <c r="F2" s="1074"/>
      <c r="G2" s="1074"/>
      <c r="H2" s="1074"/>
      <c r="I2" s="1074"/>
      <c r="J2" s="1074"/>
      <c r="K2" s="1074"/>
      <c r="L2" s="1074"/>
    </row>
    <row r="3" spans="3:12">
      <c r="C3" s="1074">
        <v>2022</v>
      </c>
      <c r="D3" s="1074"/>
      <c r="E3" s="1074"/>
      <c r="F3" s="1074"/>
      <c r="G3" s="1074"/>
      <c r="H3" s="1074"/>
      <c r="I3" s="1074"/>
      <c r="J3" s="1074"/>
      <c r="K3" s="1074"/>
    </row>
    <row r="4" spans="3:12">
      <c r="C4" s="1072" t="s">
        <v>101</v>
      </c>
      <c r="D4" s="1072"/>
      <c r="E4" s="1072"/>
      <c r="F4" s="1072"/>
      <c r="G4" s="1072"/>
      <c r="H4" s="1072"/>
      <c r="I4" s="1072"/>
      <c r="J4" s="1072"/>
      <c r="K4" s="1072"/>
    </row>
    <row r="6" spans="3:12">
      <c r="C6" s="513" t="s">
        <v>56</v>
      </c>
      <c r="D6" s="514" t="s">
        <v>57</v>
      </c>
    </row>
    <row r="7" spans="3:12">
      <c r="C7" s="515" t="s">
        <v>58</v>
      </c>
      <c r="D7" s="516">
        <v>5.2</v>
      </c>
    </row>
    <row r="8" spans="3:12">
      <c r="C8" s="517" t="s">
        <v>59</v>
      </c>
      <c r="D8" s="518">
        <v>8</v>
      </c>
    </row>
    <row r="9" spans="3:12">
      <c r="C9" s="517" t="s">
        <v>60</v>
      </c>
      <c r="D9" s="518">
        <v>10</v>
      </c>
    </row>
    <row r="10" spans="3:12">
      <c r="C10" s="517" t="s">
        <v>61</v>
      </c>
      <c r="D10" s="518">
        <v>3.5</v>
      </c>
    </row>
    <row r="11" spans="3:12">
      <c r="C11" s="517" t="s">
        <v>62</v>
      </c>
      <c r="D11" s="518">
        <v>3.3</v>
      </c>
    </row>
    <row r="12" spans="3:12">
      <c r="C12" s="517" t="s">
        <v>63</v>
      </c>
      <c r="D12" s="518">
        <v>3</v>
      </c>
    </row>
    <row r="13" spans="3:12">
      <c r="C13" s="517" t="s">
        <v>64</v>
      </c>
      <c r="D13" s="518">
        <v>2.1</v>
      </c>
    </row>
    <row r="14" spans="3:12">
      <c r="C14" s="517" t="s">
        <v>65</v>
      </c>
      <c r="D14" s="518">
        <v>8</v>
      </c>
    </row>
    <row r="15" spans="3:12">
      <c r="C15" s="517" t="s">
        <v>66</v>
      </c>
      <c r="D15" s="518">
        <v>4.0999999999999996</v>
      </c>
    </row>
    <row r="16" spans="3:12">
      <c r="C16" s="517" t="s">
        <v>67</v>
      </c>
      <c r="D16" s="518">
        <v>5.8</v>
      </c>
    </row>
    <row r="17" spans="3:5">
      <c r="C17" s="517" t="s">
        <v>68</v>
      </c>
      <c r="D17" s="518">
        <v>5.3</v>
      </c>
    </row>
    <row r="18" spans="3:5">
      <c r="C18" s="517" t="s">
        <v>69</v>
      </c>
      <c r="D18" s="518">
        <v>2.7</v>
      </c>
    </row>
    <row r="19" spans="3:5">
      <c r="C19" s="517" t="s">
        <v>70</v>
      </c>
      <c r="D19" s="518">
        <v>2.4</v>
      </c>
    </row>
    <row r="20" spans="3:5">
      <c r="C20" s="517" t="s">
        <v>71</v>
      </c>
      <c r="D20" s="518">
        <v>5.8</v>
      </c>
    </row>
    <row r="21" spans="3:5">
      <c r="C21" s="517" t="s">
        <v>72</v>
      </c>
      <c r="D21" s="518">
        <v>3.4</v>
      </c>
    </row>
    <row r="22" spans="3:5">
      <c r="C22" s="517" t="s">
        <v>73</v>
      </c>
      <c r="D22" s="518">
        <v>57.8</v>
      </c>
    </row>
    <row r="23" spans="3:5">
      <c r="C23" s="517" t="s">
        <v>74</v>
      </c>
      <c r="D23" s="518">
        <v>-1.5</v>
      </c>
    </row>
    <row r="24" spans="3:5">
      <c r="C24" s="517" t="s">
        <v>75</v>
      </c>
      <c r="D24" s="518">
        <v>3.5</v>
      </c>
    </row>
    <row r="25" spans="3:5">
      <c r="C25" s="517" t="s">
        <v>76</v>
      </c>
      <c r="D25" s="518">
        <v>3.2</v>
      </c>
    </row>
    <row r="26" spans="3:5">
      <c r="C26" s="517" t="s">
        <v>77</v>
      </c>
      <c r="D26" s="518">
        <v>2.6</v>
      </c>
    </row>
    <row r="27" spans="3:5">
      <c r="C27" s="517" t="s">
        <v>78</v>
      </c>
      <c r="D27" s="518">
        <v>4.0999999999999996</v>
      </c>
      <c r="E27" s="9"/>
    </row>
    <row r="28" spans="3:5">
      <c r="C28" s="517" t="s">
        <v>79</v>
      </c>
      <c r="D28" s="518">
        <v>7.2</v>
      </c>
    </row>
    <row r="29" spans="3:5">
      <c r="C29" s="517" t="s">
        <v>80</v>
      </c>
      <c r="D29" s="518">
        <v>-0.3</v>
      </c>
    </row>
    <row r="30" spans="3:5">
      <c r="C30" s="517" t="s">
        <v>81</v>
      </c>
      <c r="D30" s="518">
        <v>2.7</v>
      </c>
    </row>
    <row r="31" spans="3:5">
      <c r="C31" s="517" t="s">
        <v>82</v>
      </c>
      <c r="D31" s="518">
        <v>8.9</v>
      </c>
    </row>
    <row r="32" spans="3:5">
      <c r="C32" s="519" t="s">
        <v>83</v>
      </c>
      <c r="D32" s="518">
        <v>5</v>
      </c>
    </row>
    <row r="33" spans="3:4">
      <c r="C33" s="517" t="s">
        <v>84</v>
      </c>
      <c r="D33" s="518">
        <v>1.3</v>
      </c>
    </row>
    <row r="34" spans="3:4">
      <c r="C34" s="520" t="s">
        <v>85</v>
      </c>
      <c r="D34" s="521">
        <v>5</v>
      </c>
    </row>
    <row r="35" spans="3:4">
      <c r="C35" s="522"/>
      <c r="D35" s="523"/>
    </row>
    <row r="36" spans="3:4">
      <c r="C36" s="522"/>
      <c r="D36" s="523"/>
    </row>
    <row r="37" spans="3:4">
      <c r="C37" s="538" t="s">
        <v>923</v>
      </c>
      <c r="D37" s="523"/>
    </row>
    <row r="38" spans="3:4">
      <c r="C38" s="873" t="s">
        <v>86</v>
      </c>
      <c r="D38" s="523"/>
    </row>
    <row r="39" spans="3:4">
      <c r="C39" s="538" t="s">
        <v>924</v>
      </c>
      <c r="D39" s="523"/>
    </row>
    <row r="40" spans="3:4">
      <c r="C40" s="522"/>
      <c r="D40" s="523"/>
    </row>
    <row r="41" spans="3:4">
      <c r="C41" s="522"/>
      <c r="D41" s="523"/>
    </row>
    <row r="42" spans="3:4">
      <c r="C42" s="522"/>
      <c r="D42" s="523"/>
    </row>
    <row r="43" spans="3:4">
      <c r="C43" s="522"/>
      <c r="D43" s="523"/>
    </row>
    <row r="44" spans="3:4">
      <c r="C44" s="522"/>
      <c r="D44" s="523"/>
    </row>
    <row r="45" spans="3:4">
      <c r="C45" s="522"/>
      <c r="D45" s="523"/>
    </row>
    <row r="46" spans="3:4">
      <c r="C46" s="522"/>
      <c r="D46" s="523"/>
    </row>
    <row r="47" spans="3:4">
      <c r="C47" s="524"/>
      <c r="D47" s="525"/>
    </row>
  </sheetData>
  <mergeCells count="3">
    <mergeCell ref="C2:L2"/>
    <mergeCell ref="C3:K3"/>
    <mergeCell ref="C4:K4"/>
  </mergeCells>
  <pageMargins left="0.7" right="0.7" top="0.75" bottom="0.75" header="0.3" footer="0.3"/>
  <pageSetup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4518FB7-64BC-4C98-9C44-769679AF8159}">
  <dimension ref="B4:M25"/>
  <sheetViews>
    <sheetView showGridLines="0" workbookViewId="0">
      <selection activeCell="I27" sqref="I27"/>
    </sheetView>
  </sheetViews>
  <sheetFormatPr baseColWidth="10" defaultColWidth="11.42578125" defaultRowHeight="15"/>
  <sheetData>
    <row r="4" spans="2:13">
      <c r="B4" s="1074" t="s">
        <v>87</v>
      </c>
      <c r="C4" s="1074"/>
      <c r="D4" s="1074"/>
      <c r="E4" s="1074"/>
      <c r="F4" s="1074"/>
      <c r="G4" s="1074"/>
      <c r="H4" s="1074"/>
      <c r="I4" s="1074"/>
      <c r="J4" s="1074"/>
      <c r="K4" s="1074"/>
      <c r="L4" s="1074"/>
      <c r="M4" s="1074"/>
    </row>
    <row r="5" spans="2:13">
      <c r="B5" s="1074">
        <v>2022</v>
      </c>
      <c r="C5" s="1074"/>
      <c r="D5" s="1074"/>
      <c r="E5" s="1074"/>
      <c r="F5" s="1074"/>
      <c r="G5" s="1074"/>
      <c r="H5" s="1074"/>
      <c r="I5" s="1074"/>
      <c r="J5" s="1074"/>
      <c r="K5" s="1074"/>
      <c r="L5" s="1074"/>
      <c r="M5" s="1074"/>
    </row>
    <row r="6" spans="2:13">
      <c r="B6" s="1072" t="s">
        <v>925</v>
      </c>
      <c r="C6" s="1072"/>
      <c r="D6" s="1072"/>
      <c r="E6" s="1072"/>
      <c r="F6" s="1072"/>
      <c r="G6" s="1072"/>
      <c r="H6" s="1072"/>
      <c r="I6" s="1072"/>
      <c r="J6" s="1072"/>
      <c r="K6" s="1072"/>
      <c r="L6" s="1072"/>
      <c r="M6" s="1072"/>
    </row>
    <row r="9" spans="2:13" ht="15.75">
      <c r="B9" s="526" t="s">
        <v>88</v>
      </c>
      <c r="C9" s="526" t="s">
        <v>89</v>
      </c>
      <c r="D9" s="526" t="s">
        <v>90</v>
      </c>
      <c r="E9" s="526" t="s">
        <v>91</v>
      </c>
      <c r="F9" s="526" t="s">
        <v>92</v>
      </c>
      <c r="G9" s="526" t="s">
        <v>93</v>
      </c>
      <c r="H9" s="526" t="s">
        <v>94</v>
      </c>
      <c r="I9" s="526" t="s">
        <v>95</v>
      </c>
      <c r="J9" s="526" t="s">
        <v>96</v>
      </c>
      <c r="K9" s="526" t="s">
        <v>97</v>
      </c>
      <c r="L9" s="526" t="s">
        <v>98</v>
      </c>
      <c r="M9" s="526" t="s">
        <v>99</v>
      </c>
    </row>
    <row r="10" spans="2:13" ht="15.75">
      <c r="B10" s="527">
        <v>0.16202991751712581</v>
      </c>
      <c r="C10" s="527">
        <v>0.10370548604427321</v>
      </c>
      <c r="D10" s="527">
        <v>0.18258120776106379</v>
      </c>
      <c r="E10" s="528">
        <v>-6.1849018342704287E-2</v>
      </c>
      <c r="F10" s="527">
        <v>7.6832383572410956E-2</v>
      </c>
      <c r="G10" s="527">
        <v>4.5529197080292017E-2</v>
      </c>
      <c r="H10" s="527">
        <v>-0.12863251592634617</v>
      </c>
      <c r="I10" s="527">
        <v>-8.292438657986978E-2</v>
      </c>
      <c r="J10" s="527">
        <v>-8.408867533034825E-2</v>
      </c>
      <c r="K10" s="527">
        <v>4.0419697150351652E-2</v>
      </c>
      <c r="L10" s="527">
        <v>-2.8420811368324639E-2</v>
      </c>
      <c r="M10" s="527">
        <v>-9.7428638829912817E-2</v>
      </c>
    </row>
    <row r="25" spans="2:2">
      <c r="B25" s="538" t="s">
        <v>926</v>
      </c>
    </row>
  </sheetData>
  <mergeCells count="3">
    <mergeCell ref="B4:M4"/>
    <mergeCell ref="B5:M5"/>
    <mergeCell ref="B6:M6"/>
  </mergeCells>
  <pageMargins left="0.7" right="0.7" top="0.75" bottom="0.75" header="0.3" footer="0.3"/>
  <pageSetup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42057D0-1A43-4A5C-BA5E-066AA8C4B9C3}">
  <dimension ref="E3:P31"/>
  <sheetViews>
    <sheetView showGridLines="0" topLeftCell="B1" zoomScale="90" zoomScaleNormal="90" workbookViewId="0">
      <selection activeCell="E4" sqref="E4:P4"/>
    </sheetView>
  </sheetViews>
  <sheetFormatPr baseColWidth="10" defaultColWidth="9.140625" defaultRowHeight="15"/>
  <cols>
    <col min="5" max="5" width="32" customWidth="1"/>
  </cols>
  <sheetData>
    <row r="3" spans="5:16">
      <c r="E3" s="1074" t="s">
        <v>929</v>
      </c>
      <c r="F3" s="1074"/>
      <c r="G3" s="1074"/>
      <c r="H3" s="1074"/>
      <c r="I3" s="1074"/>
      <c r="J3" s="1074"/>
      <c r="K3" s="1074"/>
      <c r="L3" s="1074"/>
      <c r="M3" s="1074"/>
      <c r="N3" s="1074"/>
      <c r="O3" s="1074"/>
      <c r="P3" s="1074"/>
    </row>
    <row r="4" spans="5:16">
      <c r="E4" s="1074" t="s">
        <v>100</v>
      </c>
      <c r="F4" s="1074"/>
      <c r="G4" s="1074"/>
      <c r="H4" s="1074"/>
      <c r="I4" s="1074"/>
      <c r="J4" s="1074"/>
      <c r="K4" s="1074"/>
      <c r="L4" s="1074"/>
      <c r="M4" s="1074"/>
      <c r="N4" s="1074"/>
      <c r="O4" s="1074"/>
      <c r="P4" s="1074"/>
    </row>
    <row r="5" spans="5:16">
      <c r="E5" s="1072" t="s">
        <v>101</v>
      </c>
      <c r="F5" s="1072"/>
      <c r="G5" s="1072"/>
      <c r="H5" s="1072"/>
      <c r="I5" s="1072"/>
      <c r="J5" s="1072"/>
      <c r="K5" s="1072"/>
      <c r="L5" s="1072"/>
      <c r="M5" s="1072"/>
      <c r="N5" s="1072"/>
      <c r="O5" s="1072"/>
    </row>
    <row r="8" spans="5:16">
      <c r="E8" s="1075" t="s">
        <v>102</v>
      </c>
      <c r="F8" s="1077" t="s">
        <v>103</v>
      </c>
      <c r="G8" s="1078"/>
      <c r="H8" s="1078"/>
      <c r="I8" s="1079"/>
      <c r="J8" s="1077" t="s">
        <v>104</v>
      </c>
      <c r="K8" s="1078"/>
      <c r="L8" s="1078"/>
      <c r="M8" s="1079"/>
      <c r="N8" s="1077" t="s">
        <v>105</v>
      </c>
      <c r="O8" s="1078"/>
      <c r="P8" s="1079"/>
    </row>
    <row r="9" spans="5:16">
      <c r="E9" s="1076"/>
      <c r="F9" s="18" t="s">
        <v>106</v>
      </c>
      <c r="G9" s="18" t="s">
        <v>107</v>
      </c>
      <c r="H9" s="18" t="s">
        <v>108</v>
      </c>
      <c r="I9" s="18" t="s">
        <v>109</v>
      </c>
      <c r="J9" s="18" t="s">
        <v>106</v>
      </c>
      <c r="K9" s="18" t="s">
        <v>107</v>
      </c>
      <c r="L9" s="18" t="s">
        <v>108</v>
      </c>
      <c r="M9" s="18" t="s">
        <v>109</v>
      </c>
      <c r="N9" s="18" t="s">
        <v>106</v>
      </c>
      <c r="O9" s="18" t="s">
        <v>107</v>
      </c>
      <c r="P9" s="18" t="s">
        <v>108</v>
      </c>
    </row>
    <row r="10" spans="5:16">
      <c r="E10" s="19" t="s">
        <v>110</v>
      </c>
      <c r="F10" s="20">
        <v>1.8851865592819337</v>
      </c>
      <c r="G10" s="20">
        <v>-3.0728428382833357</v>
      </c>
      <c r="H10" s="20">
        <v>-3.6671620877303752</v>
      </c>
      <c r="I10" s="20">
        <v>-3.3746498503733164</v>
      </c>
      <c r="J10" s="21">
        <v>1.0109512705942763</v>
      </c>
      <c r="K10" s="20">
        <v>4.6305230862215012</v>
      </c>
      <c r="L10" s="20">
        <v>6.0107718638930265</v>
      </c>
      <c r="M10" s="20">
        <v>6.5987514088938326</v>
      </c>
      <c r="N10" s="20">
        <v>5.0131264141187444</v>
      </c>
      <c r="O10" s="20">
        <v>5.6999146022559444</v>
      </c>
      <c r="P10" s="20">
        <v>5.3864985891318753</v>
      </c>
    </row>
    <row r="11" spans="5:16">
      <c r="E11" s="19" t="s">
        <v>111</v>
      </c>
      <c r="F11" s="20">
        <v>10.571392873324086</v>
      </c>
      <c r="G11" s="20">
        <v>5.4385621218296194</v>
      </c>
      <c r="H11" s="20">
        <v>5.7808054034613292</v>
      </c>
      <c r="I11" s="20">
        <v>4.9328862749294302</v>
      </c>
      <c r="J11" s="21">
        <v>-8.5718045771010338</v>
      </c>
      <c r="K11" s="20">
        <v>-2.1490526836515045</v>
      </c>
      <c r="L11" s="20">
        <v>-0.14245967365977208</v>
      </c>
      <c r="M11" s="20">
        <v>6.1480919246676535E-2</v>
      </c>
      <c r="N11" s="20">
        <v>4.3876124754995942</v>
      </c>
      <c r="O11" s="20">
        <v>2.111089623622405</v>
      </c>
      <c r="P11" s="20">
        <v>1.4364495783977702</v>
      </c>
    </row>
    <row r="12" spans="5:16">
      <c r="E12" s="19" t="s">
        <v>112</v>
      </c>
      <c r="F12" s="20">
        <v>-0.28909021329765494</v>
      </c>
      <c r="G12" s="20">
        <v>-17.63634838485126</v>
      </c>
      <c r="H12" s="20">
        <v>-16.724578701778327</v>
      </c>
      <c r="I12" s="20">
        <v>-12.06516271405917</v>
      </c>
      <c r="J12" s="21">
        <v>15.239718115180878</v>
      </c>
      <c r="K12" s="20">
        <v>35.049044898833671</v>
      </c>
      <c r="L12" s="20">
        <v>24.745185118046223</v>
      </c>
      <c r="M12" s="20">
        <v>22.07143012515138</v>
      </c>
      <c r="N12" s="20">
        <v>7.5627227660418015</v>
      </c>
      <c r="O12" s="20">
        <v>4.361132831559587</v>
      </c>
      <c r="P12" s="20">
        <v>5.0171121257398994</v>
      </c>
    </row>
    <row r="13" spans="5:16">
      <c r="E13" s="22" t="s">
        <v>113</v>
      </c>
      <c r="F13" s="23">
        <v>-10.81487493887056</v>
      </c>
      <c r="G13" s="23">
        <v>-31.350801634728938</v>
      </c>
      <c r="H13" s="23">
        <v>-31.677887564742775</v>
      </c>
      <c r="I13" s="23">
        <v>-30.318693299394567</v>
      </c>
      <c r="J13" s="24">
        <v>-12.426938605400199</v>
      </c>
      <c r="K13" s="23">
        <v>24.334660544377357</v>
      </c>
      <c r="L13" s="23">
        <v>33.895558614839558</v>
      </c>
      <c r="M13" s="23">
        <v>36.167390647255104</v>
      </c>
      <c r="N13" s="23">
        <v>33.399993152553208</v>
      </c>
      <c r="O13" s="23">
        <v>24.370101336369459</v>
      </c>
      <c r="P13" s="23">
        <v>19.012713039768613</v>
      </c>
    </row>
    <row r="14" spans="5:16">
      <c r="E14" s="22" t="s">
        <v>114</v>
      </c>
      <c r="F14" s="23">
        <v>-0.42152200374751203</v>
      </c>
      <c r="G14" s="23">
        <v>-16.551074154313525</v>
      </c>
      <c r="H14" s="23">
        <v>-18.031441835289243</v>
      </c>
      <c r="I14" s="23">
        <v>-14.622521515577418</v>
      </c>
      <c r="J14" s="24">
        <v>-0.41613408340504066</v>
      </c>
      <c r="K14" s="23">
        <v>20.111770226319209</v>
      </c>
      <c r="L14" s="23">
        <v>24.528664596277764</v>
      </c>
      <c r="M14" s="23">
        <v>24.668865661187382</v>
      </c>
      <c r="N14" s="23">
        <v>23.137335196283516</v>
      </c>
      <c r="O14" s="23">
        <v>16.69575853727747</v>
      </c>
      <c r="P14" s="23">
        <v>14.380923820732477</v>
      </c>
    </row>
    <row r="15" spans="5:16">
      <c r="E15" s="25" t="s">
        <v>115</v>
      </c>
      <c r="F15" s="26">
        <v>-8.5602820021080106E-3</v>
      </c>
      <c r="G15" s="26">
        <v>-8.5036886142451777</v>
      </c>
      <c r="H15" s="26">
        <v>-8.0711539912107071</v>
      </c>
      <c r="I15" s="26">
        <v>-6.7202393746339339</v>
      </c>
      <c r="J15" s="27">
        <v>3.1396607256150446</v>
      </c>
      <c r="K15" s="28">
        <v>13.338068022806638</v>
      </c>
      <c r="L15" s="27">
        <v>12.698991589478581</v>
      </c>
      <c r="M15" s="27">
        <v>12.271990236920487</v>
      </c>
      <c r="N15" s="27">
        <v>6.1466040503912893</v>
      </c>
      <c r="O15" s="27">
        <v>5.625261164097779</v>
      </c>
      <c r="P15" s="27">
        <v>5.4225497718681339</v>
      </c>
    </row>
    <row r="29" spans="5:5">
      <c r="E29" s="539" t="s">
        <v>927</v>
      </c>
    </row>
    <row r="30" spans="5:5">
      <c r="E30" s="877" t="s">
        <v>116</v>
      </c>
    </row>
    <row r="31" spans="5:5">
      <c r="E31" s="535" t="s">
        <v>928</v>
      </c>
    </row>
  </sheetData>
  <mergeCells count="7">
    <mergeCell ref="E8:E9"/>
    <mergeCell ref="F8:I8"/>
    <mergeCell ref="J8:M8"/>
    <mergeCell ref="N8:P8"/>
    <mergeCell ref="E3:P3"/>
    <mergeCell ref="E4:P4"/>
    <mergeCell ref="E5:O5"/>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D5289B-5BF9-4682-9910-36ED705F4132}">
  <dimension ref="B2:D36"/>
  <sheetViews>
    <sheetView showGridLines="0" workbookViewId="0">
      <selection activeCell="K20" sqref="K20"/>
    </sheetView>
  </sheetViews>
  <sheetFormatPr baseColWidth="10" defaultColWidth="11.42578125" defaultRowHeight="15"/>
  <cols>
    <col min="2" max="2" width="32.7109375" bestFit="1" customWidth="1"/>
    <col min="3" max="4" width="8.85546875" bestFit="1" customWidth="1"/>
  </cols>
  <sheetData>
    <row r="2" spans="2:4">
      <c r="B2" s="1089" t="s">
        <v>930</v>
      </c>
      <c r="C2" s="1089"/>
      <c r="D2" s="1089"/>
    </row>
    <row r="3" spans="2:4">
      <c r="B3" s="1089" t="s">
        <v>117</v>
      </c>
      <c r="C3" s="1089"/>
      <c r="D3" s="1089"/>
    </row>
    <row r="4" spans="2:4" ht="15.75" thickBot="1">
      <c r="B4" s="1090" t="s">
        <v>101</v>
      </c>
      <c r="C4" s="1090"/>
      <c r="D4" s="1090"/>
    </row>
    <row r="5" spans="2:4" ht="15.75" thickBot="1">
      <c r="B5" s="1080" t="s">
        <v>118</v>
      </c>
      <c r="C5" s="1081"/>
      <c r="D5" s="1082"/>
    </row>
    <row r="6" spans="2:4">
      <c r="B6" s="1083" t="s">
        <v>119</v>
      </c>
      <c r="C6" s="1085">
        <v>2021</v>
      </c>
      <c r="D6" s="1087" t="s">
        <v>120</v>
      </c>
    </row>
    <row r="7" spans="2:4" ht="15.75" thickBot="1">
      <c r="B7" s="1084"/>
      <c r="C7" s="1086"/>
      <c r="D7" s="1088"/>
    </row>
    <row r="8" spans="2:4">
      <c r="B8" s="29" t="s">
        <v>121</v>
      </c>
      <c r="C8" s="30">
        <v>2.6</v>
      </c>
      <c r="D8" s="31">
        <v>5</v>
      </c>
    </row>
    <row r="9" spans="2:4">
      <c r="B9" s="29" t="s">
        <v>122</v>
      </c>
      <c r="C9" s="30">
        <v>-0.7</v>
      </c>
      <c r="D9" s="32">
        <v>-7.2</v>
      </c>
    </row>
    <row r="10" spans="2:4">
      <c r="B10" s="29" t="s">
        <v>123</v>
      </c>
      <c r="C10" s="30">
        <v>10.6</v>
      </c>
      <c r="D10" s="32">
        <v>2.2000000000000002</v>
      </c>
    </row>
    <row r="11" spans="2:4">
      <c r="B11" s="29" t="s">
        <v>124</v>
      </c>
      <c r="C11" s="30">
        <v>20.3</v>
      </c>
      <c r="D11" s="32">
        <v>5.4</v>
      </c>
    </row>
    <row r="12" spans="2:4">
      <c r="B12" s="29" t="s">
        <v>125</v>
      </c>
      <c r="C12" s="30">
        <v>23.4</v>
      </c>
      <c r="D12" s="32">
        <v>0.6</v>
      </c>
    </row>
    <row r="13" spans="2:4">
      <c r="B13" s="29" t="s">
        <v>126</v>
      </c>
      <c r="C13" s="30">
        <v>9.9</v>
      </c>
      <c r="D13" s="32">
        <v>6.5</v>
      </c>
    </row>
    <row r="14" spans="2:4">
      <c r="B14" s="33" t="s">
        <v>127</v>
      </c>
      <c r="C14" s="34">
        <v>6</v>
      </c>
      <c r="D14" s="32">
        <v>3.6</v>
      </c>
    </row>
    <row r="15" spans="2:4">
      <c r="B15" s="33" t="s">
        <v>128</v>
      </c>
      <c r="C15" s="30">
        <v>12.9</v>
      </c>
      <c r="D15" s="32">
        <v>5.4</v>
      </c>
    </row>
    <row r="16" spans="2:4">
      <c r="B16" s="33" t="s">
        <v>129</v>
      </c>
      <c r="C16" s="30">
        <v>39.5</v>
      </c>
      <c r="D16" s="31">
        <v>24</v>
      </c>
    </row>
    <row r="17" spans="2:4">
      <c r="B17" s="33" t="s">
        <v>130</v>
      </c>
      <c r="C17" s="30">
        <v>12.9</v>
      </c>
      <c r="D17" s="32">
        <v>6.4</v>
      </c>
    </row>
    <row r="18" spans="2:4">
      <c r="B18" s="33" t="s">
        <v>131</v>
      </c>
      <c r="C18" s="30">
        <v>4.5999999999999996</v>
      </c>
      <c r="D18" s="32">
        <v>4.5</v>
      </c>
    </row>
    <row r="19" spans="2:4">
      <c r="B19" s="33" t="s">
        <v>132</v>
      </c>
      <c r="C19" s="30">
        <v>-2.6</v>
      </c>
      <c r="D19" s="32">
        <v>5.8</v>
      </c>
    </row>
    <row r="20" spans="2:4">
      <c r="B20" s="33" t="s">
        <v>133</v>
      </c>
      <c r="C20" s="34">
        <v>3</v>
      </c>
      <c r="D20" s="32">
        <v>4.5</v>
      </c>
    </row>
    <row r="21" spans="2:4">
      <c r="B21" s="33" t="s">
        <v>134</v>
      </c>
      <c r="C21" s="30">
        <v>-1.7</v>
      </c>
      <c r="D21" s="32">
        <v>8.5</v>
      </c>
    </row>
    <row r="22" spans="2:4">
      <c r="B22" s="33" t="s">
        <v>135</v>
      </c>
      <c r="C22" s="30">
        <v>-1.6</v>
      </c>
      <c r="D22" s="32">
        <v>4.3</v>
      </c>
    </row>
    <row r="23" spans="2:4">
      <c r="B23" s="33" t="s">
        <v>136</v>
      </c>
      <c r="C23" s="30">
        <v>-0.3</v>
      </c>
      <c r="D23" s="32">
        <v>11.3</v>
      </c>
    </row>
    <row r="24" spans="2:4" ht="15.75" thickBot="1">
      <c r="B24" s="35" t="s">
        <v>137</v>
      </c>
      <c r="C24" s="36">
        <v>6.4</v>
      </c>
      <c r="D24" s="37">
        <v>8.1999999999999993</v>
      </c>
    </row>
    <row r="25" spans="2:4" ht="15.75" thickBot="1">
      <c r="B25" s="38" t="s">
        <v>138</v>
      </c>
      <c r="C25" s="39">
        <v>12.3</v>
      </c>
      <c r="D25" s="40">
        <v>4.9000000000000004</v>
      </c>
    </row>
    <row r="26" spans="2:4">
      <c r="B26" s="538" t="s">
        <v>938</v>
      </c>
    </row>
    <row r="27" spans="2:4">
      <c r="B27" s="538" t="s">
        <v>937</v>
      </c>
    </row>
    <row r="34" spans="3:3">
      <c r="C34" s="41"/>
    </row>
    <row r="35" spans="3:3">
      <c r="C35" s="41"/>
    </row>
    <row r="36" spans="3:3">
      <c r="C36" s="42"/>
    </row>
  </sheetData>
  <mergeCells count="7">
    <mergeCell ref="B5:D5"/>
    <mergeCell ref="B6:B7"/>
    <mergeCell ref="C6:C7"/>
    <mergeCell ref="D6:D7"/>
    <mergeCell ref="B2:D2"/>
    <mergeCell ref="B3:D3"/>
    <mergeCell ref="B4:D4"/>
  </mergeCells>
  <pageMargins left="0.7" right="0.7" top="0.75" bottom="0.75" header="0.3" footer="0.3"/>
  <pageSetup orientation="portrait" horizontalDpi="4294967295" verticalDpi="4294967295"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BF17C88-A614-4D77-AB14-E288AF6CB843}">
  <dimension ref="B3:J26"/>
  <sheetViews>
    <sheetView showGridLines="0" workbookViewId="0">
      <selection activeCell="C4" sqref="C4:I4"/>
    </sheetView>
  </sheetViews>
  <sheetFormatPr baseColWidth="10" defaultColWidth="9.140625" defaultRowHeight="15"/>
  <cols>
    <col min="2" max="2" width="12" bestFit="1" customWidth="1"/>
    <col min="3" max="3" width="25" bestFit="1" customWidth="1"/>
    <col min="4" max="5" width="30.5703125" bestFit="1" customWidth="1"/>
  </cols>
  <sheetData>
    <row r="3" spans="2:10">
      <c r="B3" s="1074" t="s">
        <v>931</v>
      </c>
      <c r="C3" s="1074"/>
      <c r="D3" s="1074"/>
      <c r="E3" s="1074"/>
      <c r="F3" s="1074"/>
      <c r="G3" s="1074"/>
      <c r="H3" s="1074"/>
      <c r="I3" s="1074"/>
    </row>
    <row r="4" spans="2:10">
      <c r="B4" s="530"/>
      <c r="C4" s="1074" t="s">
        <v>939</v>
      </c>
      <c r="D4" s="1074"/>
      <c r="E4" s="1074"/>
      <c r="F4" s="1074"/>
      <c r="G4" s="1074"/>
      <c r="H4" s="1074"/>
      <c r="I4" s="1074"/>
    </row>
    <row r="5" spans="2:10">
      <c r="B5" s="1072" t="s">
        <v>140</v>
      </c>
      <c r="C5" s="1072"/>
      <c r="D5" s="1072"/>
      <c r="E5" s="1072"/>
      <c r="F5" s="1072"/>
      <c r="G5" s="1072"/>
      <c r="H5" s="1072"/>
      <c r="I5" s="1072"/>
      <c r="J5" s="1072"/>
    </row>
    <row r="6" spans="2:10" ht="15.75" thickBot="1"/>
    <row r="7" spans="2:10" ht="15.75" thickBot="1">
      <c r="B7" s="43" t="s">
        <v>141</v>
      </c>
      <c r="C7" s="1091">
        <v>2021</v>
      </c>
      <c r="D7" s="1092"/>
      <c r="E7" s="1093"/>
    </row>
    <row r="8" spans="2:10">
      <c r="B8" s="1094" t="s">
        <v>142</v>
      </c>
      <c r="C8" s="1096" t="s">
        <v>143</v>
      </c>
      <c r="D8" s="1098" t="s">
        <v>144</v>
      </c>
      <c r="E8" s="1098" t="s">
        <v>145</v>
      </c>
    </row>
    <row r="9" spans="2:10" ht="49.5" customHeight="1" thickBot="1">
      <c r="B9" s="1095"/>
      <c r="C9" s="1097"/>
      <c r="D9" s="1099"/>
      <c r="E9" s="1099"/>
    </row>
    <row r="10" spans="2:10">
      <c r="B10" s="44" t="s">
        <v>146</v>
      </c>
      <c r="C10" s="45">
        <v>12374.140225976969</v>
      </c>
      <c r="D10" s="46">
        <f>C10/$E$23</f>
        <v>4.8089151729944826</v>
      </c>
      <c r="E10" s="46">
        <v>2248.6999999999998</v>
      </c>
    </row>
    <row r="11" spans="2:10">
      <c r="B11" s="47" t="s">
        <v>147</v>
      </c>
      <c r="C11" s="48">
        <v>14849.884248548817</v>
      </c>
      <c r="D11" s="49">
        <f t="shared" ref="D11:D18" si="0">C11/$E$23</f>
        <v>5.7710541804063027</v>
      </c>
      <c r="E11" s="50">
        <v>2165.5</v>
      </c>
    </row>
    <row r="12" spans="2:10">
      <c r="B12" s="47" t="s">
        <v>148</v>
      </c>
      <c r="C12" s="48">
        <v>14596.263358122636</v>
      </c>
      <c r="D12" s="49">
        <f t="shared" si="0"/>
        <v>5.6724904559061997</v>
      </c>
      <c r="E12" s="50">
        <v>2535.8000000000002</v>
      </c>
    </row>
    <row r="13" spans="2:10">
      <c r="B13" s="47" t="s">
        <v>149</v>
      </c>
      <c r="C13" s="48">
        <v>14410.934763250849</v>
      </c>
      <c r="D13" s="49">
        <f t="shared" si="0"/>
        <v>5.600466907151052</v>
      </c>
      <c r="E13" s="50">
        <v>2432.3000000000002</v>
      </c>
    </row>
    <row r="14" spans="2:10">
      <c r="B14" s="47" t="s">
        <v>150</v>
      </c>
      <c r="C14" s="48">
        <v>14249.354706770408</v>
      </c>
      <c r="D14" s="49">
        <f t="shared" si="0"/>
        <v>5.537672662777541</v>
      </c>
      <c r="E14" s="50">
        <v>2621.1000000000004</v>
      </c>
    </row>
    <row r="15" spans="2:10">
      <c r="B15" s="47" t="s">
        <v>151</v>
      </c>
      <c r="C15" s="48">
        <v>14456.358746948281</v>
      </c>
      <c r="D15" s="49">
        <f t="shared" si="0"/>
        <v>5.6181198576131672</v>
      </c>
      <c r="E15" s="50">
        <v>2982</v>
      </c>
    </row>
    <row r="16" spans="2:10">
      <c r="B16" s="47" t="s">
        <v>152</v>
      </c>
      <c r="C16" s="48">
        <v>14172.829272235926</v>
      </c>
      <c r="D16" s="49">
        <f t="shared" si="0"/>
        <v>5.5079328734643154</v>
      </c>
      <c r="E16" s="50">
        <v>2624.7</v>
      </c>
    </row>
    <row r="17" spans="2:5">
      <c r="B17" s="47" t="s">
        <v>153</v>
      </c>
      <c r="C17" s="48">
        <v>14020.565747844592</v>
      </c>
      <c r="D17" s="49">
        <f t="shared" si="0"/>
        <v>5.4487592776130294</v>
      </c>
      <c r="E17" s="50">
        <v>2861.4</v>
      </c>
    </row>
    <row r="18" spans="2:5">
      <c r="B18" s="47" t="s">
        <v>154</v>
      </c>
      <c r="C18" s="48">
        <v>13808.53987603966</v>
      </c>
      <c r="D18" s="49">
        <f t="shared" si="0"/>
        <v>5.3663604674031973</v>
      </c>
      <c r="E18" s="50">
        <v>2687</v>
      </c>
    </row>
    <row r="19" spans="2:5">
      <c r="B19" s="47" t="s">
        <v>155</v>
      </c>
      <c r="C19" s="48">
        <v>13549.272654056665</v>
      </c>
      <c r="D19" s="50"/>
      <c r="E19" s="50"/>
    </row>
    <row r="20" spans="2:5" ht="15.75" thickBot="1">
      <c r="B20" s="47" t="s">
        <v>156</v>
      </c>
      <c r="C20" s="48">
        <v>13086.350499871543</v>
      </c>
      <c r="D20" s="51"/>
      <c r="E20" s="51"/>
    </row>
    <row r="21" spans="2:5" ht="15.75" thickBot="1">
      <c r="B21" s="52" t="s">
        <v>157</v>
      </c>
      <c r="C21" s="53">
        <v>14440.613728941318</v>
      </c>
      <c r="D21" s="54"/>
      <c r="E21" s="54"/>
    </row>
    <row r="22" spans="2:5" ht="15.75" thickBot="1"/>
    <row r="23" spans="2:5" ht="15.75" thickBot="1">
      <c r="D23" s="55" t="s">
        <v>158</v>
      </c>
      <c r="E23" s="56">
        <f>AVERAGE(E10:E18)</f>
        <v>2573.1666666666665</v>
      </c>
    </row>
    <row r="25" spans="2:5">
      <c r="B25" s="538" t="s">
        <v>159</v>
      </c>
    </row>
    <row r="26" spans="2:5">
      <c r="B26" s="538" t="s">
        <v>139</v>
      </c>
    </row>
  </sheetData>
  <mergeCells count="8">
    <mergeCell ref="B3:I3"/>
    <mergeCell ref="C4:I4"/>
    <mergeCell ref="B5:J5"/>
    <mergeCell ref="C7:E7"/>
    <mergeCell ref="B8:B9"/>
    <mergeCell ref="C8:C9"/>
    <mergeCell ref="D8:D9"/>
    <mergeCell ref="E8:E9"/>
  </mergeCells>
  <pageMargins left="0.7" right="0.7" top="0.75" bottom="0.75" header="0.3" footer="0.3"/>
  <pageSetup orientation="portrait" horizontalDpi="4294967295" verticalDpi="4294967295"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500F592-2293-4E41-B3BD-5EA0D996D563}">
  <dimension ref="A1:O39"/>
  <sheetViews>
    <sheetView showGridLines="0" topLeftCell="F1" zoomScaleNormal="100" workbookViewId="0">
      <selection activeCell="H19" sqref="H19"/>
    </sheetView>
  </sheetViews>
  <sheetFormatPr baseColWidth="10" defaultColWidth="11.42578125" defaultRowHeight="15"/>
  <cols>
    <col min="1" max="1" width="32.28515625" hidden="1" customWidth="1"/>
    <col min="2" max="2" width="17.28515625" hidden="1" customWidth="1"/>
    <col min="3" max="3" width="23.85546875" hidden="1" customWidth="1"/>
    <col min="4" max="4" width="28.140625" hidden="1" customWidth="1"/>
    <col min="5" max="5" width="10.7109375" hidden="1" customWidth="1"/>
  </cols>
  <sheetData>
    <row r="1" spans="1:15" ht="18" thickBot="1">
      <c r="A1" s="57" t="s">
        <v>141</v>
      </c>
      <c r="B1" s="58" t="s">
        <v>160</v>
      </c>
      <c r="C1" s="59" t="s">
        <v>161</v>
      </c>
      <c r="D1" s="59" t="s">
        <v>162</v>
      </c>
      <c r="E1" s="60" t="s">
        <v>163</v>
      </c>
    </row>
    <row r="2" spans="1:15" ht="17.25">
      <c r="A2" s="1101">
        <v>2020</v>
      </c>
      <c r="B2" s="61" t="s">
        <v>164</v>
      </c>
      <c r="C2" s="62">
        <v>0.03</v>
      </c>
      <c r="D2" s="62">
        <v>4.4999999999999998E-2</v>
      </c>
      <c r="E2" s="63">
        <v>0.06</v>
      </c>
    </row>
    <row r="3" spans="1:15" ht="17.25">
      <c r="A3" s="1102"/>
      <c r="B3" s="64" t="s">
        <v>165</v>
      </c>
      <c r="C3" s="65">
        <v>0.03</v>
      </c>
      <c r="D3" s="65">
        <v>4.4999999999999998E-2</v>
      </c>
      <c r="E3" s="66">
        <v>0.06</v>
      </c>
      <c r="G3" s="1074" t="s">
        <v>932</v>
      </c>
      <c r="H3" s="1074"/>
      <c r="I3" s="1074"/>
      <c r="J3" s="1074"/>
      <c r="K3" s="1074"/>
      <c r="L3" s="1074"/>
      <c r="M3" s="1074"/>
      <c r="N3" s="1074"/>
      <c r="O3" s="1074"/>
    </row>
    <row r="4" spans="1:15" ht="17.25">
      <c r="A4" s="1102"/>
      <c r="B4" s="64" t="s">
        <v>166</v>
      </c>
      <c r="C4" s="65">
        <v>2.5000000000000001E-2</v>
      </c>
      <c r="D4" s="65">
        <v>3.5000000000000003E-2</v>
      </c>
      <c r="E4" s="66">
        <v>4.4999999999999998E-2</v>
      </c>
      <c r="G4" s="1074" t="s">
        <v>100</v>
      </c>
      <c r="H4" s="1074"/>
      <c r="I4" s="1074"/>
      <c r="J4" s="1074"/>
      <c r="K4" s="1074"/>
      <c r="L4" s="1074"/>
      <c r="M4" s="1074"/>
      <c r="N4" s="1074"/>
      <c r="O4" s="1074"/>
    </row>
    <row r="5" spans="1:15" ht="17.25">
      <c r="A5" s="1102"/>
      <c r="B5" s="64" t="s">
        <v>167</v>
      </c>
      <c r="C5" s="65">
        <v>2.5000000000000001E-2</v>
      </c>
      <c r="D5" s="65">
        <v>3.5000000000000003E-2</v>
      </c>
      <c r="E5" s="66">
        <v>4.4999999999999998E-2</v>
      </c>
      <c r="G5" s="1072" t="s">
        <v>101</v>
      </c>
      <c r="H5" s="1072"/>
      <c r="I5" s="1072"/>
      <c r="J5" s="1072"/>
      <c r="K5" s="1072"/>
      <c r="L5" s="1072"/>
      <c r="M5" s="1072"/>
      <c r="N5" s="1072"/>
      <c r="O5" s="1072"/>
    </row>
    <row r="6" spans="1:15" ht="17.25">
      <c r="A6" s="1102"/>
      <c r="B6" s="64" t="s">
        <v>168</v>
      </c>
      <c r="C6" s="65">
        <v>2.5000000000000001E-2</v>
      </c>
      <c r="D6" s="65">
        <v>3.5000000000000003E-2</v>
      </c>
      <c r="E6" s="66">
        <v>4.4999999999999998E-2</v>
      </c>
    </row>
    <row r="7" spans="1:15" ht="17.25">
      <c r="A7" s="1102"/>
      <c r="B7" s="67" t="s">
        <v>169</v>
      </c>
      <c r="C7" s="68">
        <v>2.5000000000000001E-2</v>
      </c>
      <c r="D7" s="68">
        <v>3.5000000000000003E-2</v>
      </c>
      <c r="E7" s="69">
        <v>4.4999999999999998E-2</v>
      </c>
    </row>
    <row r="8" spans="1:15" ht="17.25">
      <c r="A8" s="1102"/>
      <c r="B8" s="64" t="s">
        <v>170</v>
      </c>
      <c r="C8" s="65">
        <v>2.5000000000000001E-2</v>
      </c>
      <c r="D8" s="65">
        <v>3.5000000000000003E-2</v>
      </c>
      <c r="E8" s="66">
        <v>4.4999999999999998E-2</v>
      </c>
    </row>
    <row r="9" spans="1:15" ht="17.25">
      <c r="A9" s="1102"/>
      <c r="B9" s="64" t="s">
        <v>171</v>
      </c>
      <c r="C9" s="65">
        <v>2.5000000000000001E-2</v>
      </c>
      <c r="D9" s="65">
        <v>3.5000000000000003E-2</v>
      </c>
      <c r="E9" s="66">
        <v>4.4999999999999998E-2</v>
      </c>
    </row>
    <row r="10" spans="1:15" ht="17.25">
      <c r="A10" s="1102"/>
      <c r="B10" s="64" t="s">
        <v>172</v>
      </c>
      <c r="C10" s="65">
        <v>2.5000000000000001E-2</v>
      </c>
      <c r="D10" s="65">
        <v>0.03</v>
      </c>
      <c r="E10" s="66">
        <v>3.5000000000000003E-2</v>
      </c>
    </row>
    <row r="11" spans="1:15" ht="17.25">
      <c r="A11" s="1102"/>
      <c r="B11" s="64" t="s">
        <v>173</v>
      </c>
      <c r="C11" s="65">
        <v>2.5000000000000001E-2</v>
      </c>
      <c r="D11" s="65">
        <v>0.03</v>
      </c>
      <c r="E11" s="66">
        <v>3.5000000000000003E-2</v>
      </c>
    </row>
    <row r="12" spans="1:15" ht="17.25">
      <c r="A12" s="1102"/>
      <c r="B12" s="64" t="s">
        <v>174</v>
      </c>
      <c r="C12" s="65">
        <v>2.5000000000000001E-2</v>
      </c>
      <c r="D12" s="65">
        <v>0.03</v>
      </c>
      <c r="E12" s="66">
        <v>3.5000000000000003E-2</v>
      </c>
    </row>
    <row r="13" spans="1:15" ht="18" thickBot="1">
      <c r="A13" s="1103"/>
      <c r="B13" s="70" t="s">
        <v>175</v>
      </c>
      <c r="C13" s="71">
        <v>2.5000000000000001E-2</v>
      </c>
      <c r="D13" s="71">
        <v>0.03</v>
      </c>
      <c r="E13" s="72">
        <v>3.5000000000000003E-2</v>
      </c>
    </row>
    <row r="14" spans="1:15" ht="17.25">
      <c r="A14" s="1101">
        <v>2021</v>
      </c>
      <c r="B14" s="61" t="s">
        <v>164</v>
      </c>
      <c r="C14" s="62">
        <v>2.5000000000000001E-2</v>
      </c>
      <c r="D14" s="62">
        <v>0.03</v>
      </c>
      <c r="E14" s="63">
        <v>3.5000000000000003E-2</v>
      </c>
    </row>
    <row r="15" spans="1:15" ht="17.25">
      <c r="A15" s="1102"/>
      <c r="B15" s="64" t="s">
        <v>165</v>
      </c>
      <c r="C15" s="65">
        <v>2.5000000000000001E-2</v>
      </c>
      <c r="D15" s="65">
        <v>0.03</v>
      </c>
      <c r="E15" s="66">
        <v>3.5000000000000003E-2</v>
      </c>
    </row>
    <row r="16" spans="1:15" ht="17.25">
      <c r="A16" s="1102"/>
      <c r="B16" s="64" t="s">
        <v>166</v>
      </c>
      <c r="C16" s="65">
        <v>2.5000000000000001E-2</v>
      </c>
      <c r="D16" s="65">
        <v>0.03</v>
      </c>
      <c r="E16" s="66">
        <v>3.5000000000000003E-2</v>
      </c>
    </row>
    <row r="17" spans="1:8" ht="17.25">
      <c r="A17" s="1102"/>
      <c r="B17" s="64" t="s">
        <v>167</v>
      </c>
      <c r="C17" s="65">
        <v>2.5000000000000001E-2</v>
      </c>
      <c r="D17" s="65">
        <v>0.03</v>
      </c>
      <c r="E17" s="66">
        <v>3.5000000000000003E-2</v>
      </c>
    </row>
    <row r="18" spans="1:8" ht="17.25">
      <c r="A18" s="1102"/>
      <c r="B18" s="64" t="s">
        <v>168</v>
      </c>
      <c r="C18" s="65">
        <v>2.5000000000000001E-2</v>
      </c>
      <c r="D18" s="65">
        <v>0.03</v>
      </c>
      <c r="E18" s="66">
        <v>3.5000000000000003E-2</v>
      </c>
    </row>
    <row r="19" spans="1:8" ht="17.25">
      <c r="A19" s="1102"/>
      <c r="B19" s="67" t="s">
        <v>169</v>
      </c>
      <c r="C19" s="68">
        <v>2.5000000000000001E-2</v>
      </c>
      <c r="D19" s="68">
        <v>0.03</v>
      </c>
      <c r="E19" s="69">
        <v>3.5000000000000003E-2</v>
      </c>
      <c r="H19" s="532" t="s">
        <v>940</v>
      </c>
    </row>
    <row r="20" spans="1:8" ht="17.25">
      <c r="A20" s="1102"/>
      <c r="B20" s="64" t="s">
        <v>170</v>
      </c>
      <c r="C20" s="65">
        <v>2.5000000000000001E-2</v>
      </c>
      <c r="D20" s="65">
        <v>0.03</v>
      </c>
      <c r="E20" s="66">
        <v>3.5000000000000003E-2</v>
      </c>
    </row>
    <row r="21" spans="1:8" ht="17.25">
      <c r="A21" s="1102"/>
      <c r="B21" s="64" t="s">
        <v>171</v>
      </c>
      <c r="C21" s="65">
        <v>2.5000000000000001E-2</v>
      </c>
      <c r="D21" s="65">
        <v>0.03</v>
      </c>
      <c r="E21" s="66">
        <v>3.5000000000000003E-2</v>
      </c>
    </row>
    <row r="22" spans="1:8" ht="17.25">
      <c r="A22" s="1102"/>
      <c r="B22" s="64" t="s">
        <v>172</v>
      </c>
      <c r="C22" s="65">
        <v>2.5000000000000001E-2</v>
      </c>
      <c r="D22" s="65">
        <v>0.03</v>
      </c>
      <c r="E22" s="66">
        <v>3.5000000000000003E-2</v>
      </c>
    </row>
    <row r="23" spans="1:8" ht="17.25">
      <c r="A23" s="1102"/>
      <c r="B23" s="64" t="s">
        <v>173</v>
      </c>
      <c r="C23" s="65">
        <v>2.5000000000000001E-2</v>
      </c>
      <c r="D23" s="65">
        <v>0.03</v>
      </c>
      <c r="E23" s="66">
        <v>3.5000000000000003E-2</v>
      </c>
    </row>
    <row r="24" spans="1:8" ht="17.25">
      <c r="A24" s="1102"/>
      <c r="B24" s="64" t="s">
        <v>174</v>
      </c>
      <c r="C24" s="65">
        <v>2.5000000000000001E-2</v>
      </c>
      <c r="D24" s="65">
        <v>0.03</v>
      </c>
      <c r="E24" s="66">
        <v>3.5000000000000003E-2</v>
      </c>
    </row>
    <row r="25" spans="1:8" ht="18" thickBot="1">
      <c r="A25" s="1103"/>
      <c r="B25" s="70" t="s">
        <v>175</v>
      </c>
      <c r="C25" s="71">
        <v>0.03</v>
      </c>
      <c r="D25" s="71">
        <v>3.5000000000000003E-2</v>
      </c>
      <c r="E25" s="72">
        <v>0.04</v>
      </c>
    </row>
    <row r="26" spans="1:8" ht="17.25">
      <c r="A26" s="1102">
        <v>2022</v>
      </c>
      <c r="B26" s="64" t="s">
        <v>164</v>
      </c>
      <c r="C26" s="65">
        <v>0.04</v>
      </c>
      <c r="D26" s="65">
        <v>4.4999999999999998E-2</v>
      </c>
      <c r="E26" s="66">
        <v>0.05</v>
      </c>
    </row>
    <row r="27" spans="1:8" ht="17.25">
      <c r="A27" s="1102"/>
      <c r="B27" s="64" t="s">
        <v>165</v>
      </c>
      <c r="C27" s="65">
        <v>4.4999999999999998E-2</v>
      </c>
      <c r="D27" s="65">
        <v>0.05</v>
      </c>
      <c r="E27" s="66">
        <v>5.5E-2</v>
      </c>
    </row>
    <row r="28" spans="1:8" ht="17.25">
      <c r="A28" s="1102"/>
      <c r="B28" s="64" t="s">
        <v>166</v>
      </c>
      <c r="C28" s="65">
        <v>4.4999999999999998E-2</v>
      </c>
      <c r="D28" s="65">
        <v>0.05</v>
      </c>
      <c r="E28" s="66">
        <v>5.5E-2</v>
      </c>
    </row>
    <row r="29" spans="1:8" ht="17.25">
      <c r="A29" s="1102"/>
      <c r="B29" s="64" t="s">
        <v>167</v>
      </c>
      <c r="C29" s="65">
        <v>0.05</v>
      </c>
      <c r="D29" s="65">
        <v>5.5E-2</v>
      </c>
      <c r="E29" s="66">
        <v>0.06</v>
      </c>
    </row>
    <row r="30" spans="1:8" ht="17.25">
      <c r="A30" s="1102"/>
      <c r="B30" s="64" t="s">
        <v>168</v>
      </c>
      <c r="C30" s="65">
        <v>0.05</v>
      </c>
      <c r="D30" s="65">
        <v>5.5E-2</v>
      </c>
      <c r="E30" s="66">
        <v>0.06</v>
      </c>
    </row>
    <row r="31" spans="1:8" ht="17.25">
      <c r="A31" s="1102"/>
      <c r="B31" s="67" t="s">
        <v>169</v>
      </c>
      <c r="C31" s="68">
        <v>0.06</v>
      </c>
      <c r="D31" s="68">
        <v>6.5000000000000002E-2</v>
      </c>
      <c r="E31" s="69">
        <v>7.0000000000000007E-2</v>
      </c>
    </row>
    <row r="32" spans="1:8" ht="17.25">
      <c r="A32" s="1102"/>
      <c r="B32" s="64" t="s">
        <v>170</v>
      </c>
      <c r="C32" s="65">
        <v>6.7500000000000004E-2</v>
      </c>
      <c r="D32" s="65">
        <v>7.2499999999999995E-2</v>
      </c>
      <c r="E32" s="66">
        <v>7.7499999999999999E-2</v>
      </c>
    </row>
    <row r="33" spans="1:6" ht="17.25">
      <c r="A33" s="1102"/>
      <c r="B33" s="64" t="s">
        <v>171</v>
      </c>
      <c r="C33" s="65">
        <v>7.2499999999999995E-2</v>
      </c>
      <c r="D33" s="65">
        <v>7.7499999999999999E-2</v>
      </c>
      <c r="E33" s="66">
        <v>8.2500000000000004E-2</v>
      </c>
    </row>
    <row r="34" spans="1:6" ht="17.25">
      <c r="A34" s="1102"/>
      <c r="B34" s="64" t="s">
        <v>172</v>
      </c>
      <c r="C34" s="65">
        <v>7.4999999999999997E-2</v>
      </c>
      <c r="D34" s="65">
        <v>0.08</v>
      </c>
      <c r="E34" s="66">
        <v>8.5000000000000006E-2</v>
      </c>
    </row>
    <row r="35" spans="1:6" ht="17.25">
      <c r="A35" s="1102"/>
      <c r="B35" s="64" t="s">
        <v>173</v>
      </c>
      <c r="C35" s="65">
        <v>7.7499999999999999E-2</v>
      </c>
      <c r="D35" s="65">
        <v>8.2500000000000004E-2</v>
      </c>
      <c r="E35" s="66">
        <v>8.7499999999999994E-2</v>
      </c>
    </row>
    <row r="36" spans="1:6" ht="17.25">
      <c r="A36" s="1102"/>
      <c r="B36" s="64" t="s">
        <v>174</v>
      </c>
      <c r="C36" s="65">
        <v>0.08</v>
      </c>
      <c r="D36" s="65">
        <v>8.5000000000000006E-2</v>
      </c>
      <c r="E36" s="66">
        <v>0.09</v>
      </c>
    </row>
    <row r="37" spans="1:6" ht="18" thickBot="1">
      <c r="A37" s="1103"/>
      <c r="B37" s="70" t="s">
        <v>175</v>
      </c>
      <c r="C37" s="71">
        <v>0.08</v>
      </c>
      <c r="D37" s="71">
        <v>8.5000000000000006E-2</v>
      </c>
      <c r="E37" s="72">
        <v>0.09</v>
      </c>
    </row>
    <row r="38" spans="1:6" ht="15.75" customHeight="1">
      <c r="A38" s="1104" t="s">
        <v>176</v>
      </c>
      <c r="B38" s="1104"/>
      <c r="C38" s="1104"/>
      <c r="D38" s="1104"/>
      <c r="E38" s="1104"/>
      <c r="F38" s="73"/>
    </row>
    <row r="39" spans="1:6" ht="15.75" customHeight="1">
      <c r="A39" s="1100" t="s">
        <v>177</v>
      </c>
      <c r="B39" s="1100"/>
      <c r="C39" s="1100"/>
      <c r="D39" s="1100"/>
      <c r="E39" s="1100"/>
      <c r="F39" s="73"/>
    </row>
  </sheetData>
  <mergeCells count="8">
    <mergeCell ref="A39:E39"/>
    <mergeCell ref="A2:A13"/>
    <mergeCell ref="A14:A25"/>
    <mergeCell ref="G3:O3"/>
    <mergeCell ref="G4:O4"/>
    <mergeCell ref="G5:O5"/>
    <mergeCell ref="A26:A37"/>
    <mergeCell ref="A38:E38"/>
  </mergeCell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E2FF30D-F3E9-4B12-A15C-52861DFCA18D}">
  <dimension ref="A1:O22"/>
  <sheetViews>
    <sheetView showGridLines="0" topLeftCell="E1" workbookViewId="0">
      <selection activeCell="G22" sqref="G22"/>
    </sheetView>
  </sheetViews>
  <sheetFormatPr baseColWidth="10" defaultColWidth="11.42578125" defaultRowHeight="15"/>
  <cols>
    <col min="1" max="1" width="12.28515625" hidden="1" customWidth="1"/>
    <col min="2" max="2" width="0" hidden="1" customWidth="1"/>
    <col min="3" max="3" width="12.7109375" hidden="1" customWidth="1"/>
    <col min="4" max="4" width="33.42578125" hidden="1" customWidth="1"/>
  </cols>
  <sheetData>
    <row r="1" spans="1:15" ht="17.25">
      <c r="A1" s="1105"/>
      <c r="B1" s="74" t="s">
        <v>166</v>
      </c>
      <c r="C1" s="75">
        <v>5.5825302456185888</v>
      </c>
      <c r="D1" s="76">
        <v>8.2965106026717805</v>
      </c>
    </row>
    <row r="2" spans="1:15" ht="17.25">
      <c r="A2" s="1105"/>
      <c r="B2" s="74" t="s">
        <v>167</v>
      </c>
      <c r="C2" s="75">
        <v>5.7211548901485276</v>
      </c>
      <c r="D2" s="76">
        <v>9.6452641918615569</v>
      </c>
    </row>
    <row r="3" spans="1:15" ht="17.25">
      <c r="A3" s="1105"/>
      <c r="B3" s="74" t="s">
        <v>168</v>
      </c>
      <c r="C3" s="75">
        <v>5.8254264130387368</v>
      </c>
      <c r="D3" s="76">
        <v>10.480820683305559</v>
      </c>
      <c r="F3" s="540"/>
      <c r="G3" s="1074" t="s">
        <v>933</v>
      </c>
      <c r="H3" s="1074"/>
      <c r="I3" s="1074"/>
      <c r="J3" s="1074"/>
      <c r="K3" s="1074"/>
      <c r="L3" s="1074"/>
      <c r="M3" s="1074"/>
      <c r="N3" s="1074"/>
      <c r="O3" s="1074"/>
    </row>
    <row r="4" spans="1:15" ht="17.25">
      <c r="A4" s="1105"/>
      <c r="B4" s="74" t="s">
        <v>169</v>
      </c>
      <c r="C4" s="75">
        <v>5.9953809353818777</v>
      </c>
      <c r="D4" s="76">
        <v>9.3193676739859335</v>
      </c>
      <c r="G4" s="1074" t="s">
        <v>33</v>
      </c>
      <c r="H4" s="1074"/>
      <c r="I4" s="1074"/>
      <c r="J4" s="1074"/>
      <c r="K4" s="1074"/>
      <c r="L4" s="1074"/>
      <c r="M4" s="1074"/>
      <c r="N4" s="1074"/>
      <c r="O4" s="1074"/>
    </row>
    <row r="5" spans="1:15" ht="17.25">
      <c r="A5" s="1105"/>
      <c r="B5" s="74" t="s">
        <v>170</v>
      </c>
      <c r="C5" s="75">
        <v>5.7889697649070371</v>
      </c>
      <c r="D5" s="76">
        <v>7.8760412420828096</v>
      </c>
      <c r="G5" s="1107" t="s">
        <v>178</v>
      </c>
      <c r="H5" s="1107"/>
      <c r="I5" s="1107"/>
      <c r="J5" s="1107"/>
      <c r="K5" s="1107"/>
      <c r="L5" s="1107"/>
      <c r="M5" s="1107"/>
      <c r="N5" s="1107"/>
      <c r="O5" s="1107"/>
    </row>
    <row r="6" spans="1:15" ht="17.25">
      <c r="A6" s="1105"/>
      <c r="B6" s="74" t="s">
        <v>171</v>
      </c>
      <c r="C6" s="75">
        <v>5.9130531900694727</v>
      </c>
      <c r="D6" s="76">
        <v>7.8970977155353506</v>
      </c>
    </row>
    <row r="7" spans="1:15" ht="17.25">
      <c r="A7" s="1105"/>
      <c r="B7" s="74" t="s">
        <v>172</v>
      </c>
      <c r="C7" s="75">
        <v>6.096064707395521</v>
      </c>
      <c r="D7" s="76">
        <v>7.7381184451635443</v>
      </c>
    </row>
    <row r="8" spans="1:15" ht="17.25">
      <c r="A8" s="1105"/>
      <c r="B8" s="74" t="s">
        <v>173</v>
      </c>
      <c r="C8" s="75">
        <v>6.3107914048966096</v>
      </c>
      <c r="D8" s="76">
        <v>7.7152484604361193</v>
      </c>
    </row>
    <row r="9" spans="1:15" ht="17.25">
      <c r="A9" s="1105"/>
      <c r="B9" s="74" t="s">
        <v>174</v>
      </c>
      <c r="C9" s="75">
        <v>6.6269465924271742</v>
      </c>
      <c r="D9" s="76">
        <v>8.2325084461898346</v>
      </c>
    </row>
    <row r="10" spans="1:15" ht="18" thickBot="1">
      <c r="A10" s="1106"/>
      <c r="B10" s="77" t="s">
        <v>175</v>
      </c>
      <c r="C10" s="78">
        <v>6.8716673627366331</v>
      </c>
      <c r="D10" s="79">
        <v>8.4956989865317958</v>
      </c>
    </row>
    <row r="11" spans="1:15" ht="17.25">
      <c r="A11" s="1105">
        <v>2022</v>
      </c>
      <c r="B11" s="74" t="s">
        <v>164</v>
      </c>
      <c r="C11" s="75">
        <v>7.0014588385326482</v>
      </c>
      <c r="D11" s="76">
        <v>8.7264240446282884</v>
      </c>
      <c r="F11" s="14"/>
    </row>
    <row r="12" spans="1:15" ht="17.25">
      <c r="A12" s="1105"/>
      <c r="B12" s="74" t="s">
        <v>165</v>
      </c>
      <c r="C12" s="75">
        <v>6.9731940550712412</v>
      </c>
      <c r="D12" s="76">
        <v>8.9838302363273179</v>
      </c>
    </row>
    <row r="13" spans="1:15" ht="17.25">
      <c r="A13" s="1105"/>
      <c r="B13" s="74" t="s">
        <v>166</v>
      </c>
      <c r="C13" s="75">
        <v>6.9934078532530641</v>
      </c>
      <c r="D13" s="76">
        <v>9.0545502229215877</v>
      </c>
    </row>
    <row r="14" spans="1:15" ht="17.25">
      <c r="A14" s="1105"/>
      <c r="B14" s="74" t="s">
        <v>167</v>
      </c>
      <c r="C14" s="75">
        <v>7.2489008165362856</v>
      </c>
      <c r="D14" s="76">
        <v>9.6431169897207134</v>
      </c>
    </row>
    <row r="15" spans="1:15" ht="17.25">
      <c r="A15" s="1105"/>
      <c r="B15" s="74" t="s">
        <v>168</v>
      </c>
      <c r="C15" s="75">
        <v>7.2932060172028468</v>
      </c>
      <c r="D15" s="76">
        <v>9.4725720799621946</v>
      </c>
    </row>
    <row r="16" spans="1:15" ht="17.25">
      <c r="A16" s="1105"/>
      <c r="B16" s="74" t="s">
        <v>169</v>
      </c>
      <c r="C16" s="80">
        <v>7.1123527862437363</v>
      </c>
      <c r="D16" s="81">
        <v>9.478288898098274</v>
      </c>
    </row>
    <row r="17" spans="1:7" ht="17.25">
      <c r="A17" s="1105"/>
      <c r="B17" s="74" t="s">
        <v>170</v>
      </c>
      <c r="C17" s="75">
        <v>7.1007189536373083</v>
      </c>
      <c r="D17" s="76">
        <v>9.4349992671845193</v>
      </c>
    </row>
    <row r="18" spans="1:7" ht="17.25">
      <c r="A18" s="1105"/>
      <c r="B18" s="74" t="s">
        <v>171</v>
      </c>
      <c r="C18" s="75">
        <v>7.1231245756169237</v>
      </c>
      <c r="D18" s="76">
        <v>8.7959723370804923</v>
      </c>
    </row>
    <row r="19" spans="1:7" ht="17.25">
      <c r="A19" s="1105"/>
      <c r="B19" s="74" t="s">
        <v>172</v>
      </c>
      <c r="C19" s="75">
        <v>7.0370438867415119</v>
      </c>
      <c r="D19" s="76">
        <v>8.626226986927211</v>
      </c>
    </row>
    <row r="20" spans="1:7" ht="17.25">
      <c r="A20" s="1105"/>
      <c r="B20" s="74" t="s">
        <v>173</v>
      </c>
      <c r="C20" s="75">
        <v>6.8574424637121156</v>
      </c>
      <c r="D20" s="76">
        <v>8.2350508791485311</v>
      </c>
    </row>
    <row r="21" spans="1:7" ht="17.25">
      <c r="A21" s="1105"/>
      <c r="B21" s="74" t="s">
        <v>174</v>
      </c>
      <c r="C21" s="75">
        <v>6.5936879841239415</v>
      </c>
      <c r="D21" s="76">
        <v>7.5769702790672744</v>
      </c>
    </row>
    <row r="22" spans="1:7" ht="18" thickBot="1">
      <c r="A22" s="1106"/>
      <c r="B22" s="77" t="s">
        <v>175</v>
      </c>
      <c r="C22" s="78">
        <v>6.5625170401875765</v>
      </c>
      <c r="D22" s="79">
        <v>7.8269161155893663</v>
      </c>
      <c r="G22" s="538" t="s">
        <v>941</v>
      </c>
    </row>
  </sheetData>
  <mergeCells count="5">
    <mergeCell ref="A1:A10"/>
    <mergeCell ref="A11:A22"/>
    <mergeCell ref="G4:O4"/>
    <mergeCell ref="G5:O5"/>
    <mergeCell ref="G3:O3"/>
  </mergeCell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4EA980B-1201-47CB-95A3-87ABAD079E61}">
  <sheetPr filterMode="1"/>
  <dimension ref="A1:I54"/>
  <sheetViews>
    <sheetView showGridLines="0" topLeftCell="A26" workbookViewId="0">
      <selection activeCell="B54" sqref="B54"/>
    </sheetView>
  </sheetViews>
  <sheetFormatPr baseColWidth="10" defaultColWidth="11.42578125" defaultRowHeight="15"/>
  <cols>
    <col min="1" max="1" width="23.140625" bestFit="1" customWidth="1"/>
    <col min="2" max="2" width="21" customWidth="1"/>
  </cols>
  <sheetData>
    <row r="1" spans="1:3" ht="15.75" hidden="1" thickBot="1">
      <c r="A1" s="1108" t="s">
        <v>179</v>
      </c>
      <c r="B1" s="1109"/>
    </row>
    <row r="2" spans="1:3" ht="15.75" hidden="1" thickBot="1">
      <c r="A2" s="82" t="s">
        <v>180</v>
      </c>
      <c r="B2" s="83" t="s">
        <v>181</v>
      </c>
    </row>
    <row r="3" spans="1:3" hidden="1">
      <c r="A3" s="84" t="e" vm="1">
        <v>#VALUE!</v>
      </c>
      <c r="B3" s="85">
        <v>-0.41139999999999999</v>
      </c>
    </row>
    <row r="4" spans="1:3" hidden="1">
      <c r="A4" s="84" t="e" vm="2">
        <v>#VALUE!</v>
      </c>
      <c r="B4" s="86">
        <v>-2.46E-2</v>
      </c>
    </row>
    <row r="5" spans="1:3" hidden="1">
      <c r="A5" s="84" t="e" vm="3">
        <v>#VALUE!</v>
      </c>
      <c r="B5" s="86">
        <v>-0.1431</v>
      </c>
      <c r="C5" t="s">
        <v>182</v>
      </c>
    </row>
    <row r="6" spans="1:3" hidden="1">
      <c r="A6" s="84" t="e" vm="4">
        <v>#VALUE!</v>
      </c>
      <c r="B6" s="86">
        <v>4.7899999999999998E-2</v>
      </c>
    </row>
    <row r="7" spans="1:3" hidden="1">
      <c r="A7" s="84" t="e" vm="5">
        <v>#VALUE!</v>
      </c>
      <c r="B7" s="86">
        <v>7.7899999999999997E-2</v>
      </c>
    </row>
    <row r="8" spans="1:3" hidden="1">
      <c r="A8" s="84" t="e" vm="6">
        <v>#VALUE!</v>
      </c>
      <c r="B8" s="86">
        <v>0.151</v>
      </c>
    </row>
    <row r="9" spans="1:3" hidden="1">
      <c r="A9" s="84" t="e" vm="7">
        <v>#VALUE!</v>
      </c>
      <c r="B9" s="87"/>
    </row>
    <row r="10" spans="1:3" hidden="1">
      <c r="A10" s="84" t="e" vm="8">
        <v>#VALUE!</v>
      </c>
      <c r="B10" s="86">
        <v>4.9500000000000002E-2</v>
      </c>
    </row>
    <row r="11" spans="1:3" hidden="1">
      <c r="A11" s="84" t="e" vm="9">
        <v>#VALUE!</v>
      </c>
      <c r="B11" s="87"/>
    </row>
    <row r="12" spans="1:3" hidden="1">
      <c r="A12" s="84" t="e" vm="10">
        <v>#VALUE!</v>
      </c>
      <c r="B12" s="87"/>
    </row>
    <row r="13" spans="1:3" hidden="1">
      <c r="A13" s="84" t="e" vm="11">
        <v>#VALUE!</v>
      </c>
      <c r="B13" s="87"/>
    </row>
    <row r="14" spans="1:3" hidden="1">
      <c r="A14" s="84" t="e" vm="12">
        <v>#VALUE!</v>
      </c>
      <c r="B14" s="87"/>
    </row>
    <row r="15" spans="1:3" ht="15.75" hidden="1" thickBot="1">
      <c r="A15" s="88" t="e" vm="13">
        <v>#VALUE!</v>
      </c>
      <c r="B15" s="89">
        <v>2.7E-2</v>
      </c>
    </row>
    <row r="16" spans="1:3" hidden="1"/>
    <row r="17" spans="2:9" hidden="1"/>
    <row r="18" spans="2:9" hidden="1"/>
    <row r="19" spans="2:9" hidden="1"/>
    <row r="20" spans="2:9" hidden="1"/>
    <row r="21" spans="2:9" hidden="1"/>
    <row r="22" spans="2:9" hidden="1"/>
    <row r="23" spans="2:9" hidden="1"/>
    <row r="24" spans="2:9" hidden="1"/>
    <row r="25" spans="2:9" hidden="1"/>
    <row r="28" spans="2:9">
      <c r="B28" s="1110" t="s">
        <v>934</v>
      </c>
      <c r="C28" s="1110"/>
      <c r="D28" s="1110"/>
      <c r="E28" s="1110"/>
      <c r="F28" s="1110"/>
      <c r="G28" s="1110"/>
      <c r="H28" s="1110"/>
      <c r="I28" s="1110"/>
    </row>
    <row r="29" spans="2:9">
      <c r="B29" s="872"/>
      <c r="C29" s="1110">
        <v>2022</v>
      </c>
      <c r="D29" s="1110"/>
      <c r="E29" s="1110"/>
      <c r="F29" s="1110"/>
      <c r="G29" s="1110"/>
      <c r="H29" s="1110"/>
      <c r="I29" s="872"/>
    </row>
    <row r="30" spans="2:9">
      <c r="B30" s="878"/>
      <c r="C30" s="1111" t="s">
        <v>101</v>
      </c>
      <c r="D30" s="1111"/>
      <c r="E30" s="1111"/>
      <c r="F30" s="1111"/>
      <c r="G30" s="1111"/>
      <c r="H30" s="878"/>
    </row>
    <row r="31" spans="2:9">
      <c r="C31" s="1111"/>
      <c r="D31" s="1111"/>
      <c r="E31" s="1111"/>
      <c r="F31" s="1111"/>
      <c r="G31" s="1111"/>
    </row>
    <row r="54" spans="2:2">
      <c r="B54" s="538" t="s">
        <v>928</v>
      </c>
    </row>
  </sheetData>
  <autoFilter ref="A2:B15" xr:uid="{6E6BC990-4514-432C-ACE7-140D1234341B}">
    <filterColumn colId="1">
      <customFilters>
        <customFilter operator="notEqual" val=" "/>
      </customFilters>
    </filterColumn>
  </autoFilter>
  <mergeCells count="4">
    <mergeCell ref="A1:B1"/>
    <mergeCell ref="B28:I28"/>
    <mergeCell ref="C29:H29"/>
    <mergeCell ref="C30:G31"/>
  </mergeCells>
  <pageMargins left="0.7" right="0.7" top="0.75" bottom="0.75" header="0.3" footer="0.3"/>
  <pageSetup orientation="portrait" horizontalDpi="4294967295" verticalDpi="4294967295"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3ADFF51-7EAB-4903-ACA6-05361730A16B}">
  <dimension ref="B6:M42"/>
  <sheetViews>
    <sheetView showGridLines="0" topLeftCell="A7" zoomScaleNormal="100" workbookViewId="0">
      <selection activeCell="L25" sqref="L25"/>
    </sheetView>
  </sheetViews>
  <sheetFormatPr baseColWidth="10" defaultColWidth="8.5703125" defaultRowHeight="12.75"/>
  <cols>
    <col min="1" max="1" width="8.5703125" style="90"/>
    <col min="2" max="2" width="35" style="90" bestFit="1" customWidth="1"/>
    <col min="3" max="3" width="11.7109375" style="90" customWidth="1"/>
    <col min="4" max="4" width="11.7109375" style="90" bestFit="1" customWidth="1"/>
    <col min="5" max="9" width="13.28515625" style="90" bestFit="1" customWidth="1"/>
    <col min="10" max="10" width="8.5703125" style="90"/>
    <col min="11" max="11" width="13.7109375" style="90" bestFit="1" customWidth="1"/>
    <col min="12" max="12" width="13.5703125" style="90" bestFit="1" customWidth="1"/>
    <col min="13" max="13" width="12.42578125" style="90" bestFit="1" customWidth="1"/>
    <col min="14" max="16384" width="8.5703125" style="90"/>
  </cols>
  <sheetData>
    <row r="6" spans="2:13">
      <c r="B6" s="1114"/>
      <c r="C6" s="1114"/>
      <c r="D6" s="1114"/>
      <c r="E6" s="1114"/>
      <c r="F6" s="1114"/>
      <c r="G6" s="1114"/>
      <c r="H6" s="1114"/>
      <c r="I6" s="1114"/>
    </row>
    <row r="7" spans="2:13">
      <c r="B7" s="1115" t="s">
        <v>935</v>
      </c>
      <c r="C7" s="1115"/>
      <c r="D7" s="1115"/>
      <c r="E7" s="1115"/>
      <c r="F7" s="1115"/>
      <c r="G7" s="1115"/>
      <c r="H7" s="1115"/>
      <c r="I7" s="1115"/>
    </row>
    <row r="8" spans="2:13" ht="13.5" thickBot="1">
      <c r="B8" s="1116" t="s">
        <v>936</v>
      </c>
      <c r="C8" s="1116"/>
      <c r="D8" s="1116"/>
      <c r="E8" s="1116"/>
      <c r="F8" s="1116"/>
      <c r="G8" s="1116"/>
      <c r="H8" s="1116"/>
      <c r="I8" s="1116"/>
    </row>
    <row r="9" spans="2:13">
      <c r="B9" s="1117"/>
      <c r="C9" s="1119">
        <v>2020</v>
      </c>
      <c r="D9" s="1121">
        <v>2021</v>
      </c>
      <c r="E9" s="1123">
        <v>2022</v>
      </c>
      <c r="F9" s="1123">
        <v>2023</v>
      </c>
      <c r="G9" s="1123">
        <f>F9+1</f>
        <v>2024</v>
      </c>
      <c r="H9" s="1125">
        <f>G9+1</f>
        <v>2025</v>
      </c>
      <c r="I9" s="1112">
        <f>H9+1</f>
        <v>2026</v>
      </c>
    </row>
    <row r="10" spans="2:13" ht="13.5" thickBot="1">
      <c r="B10" s="1118"/>
      <c r="C10" s="1120"/>
      <c r="D10" s="1122"/>
      <c r="E10" s="1124"/>
      <c r="F10" s="1124"/>
      <c r="G10" s="1124"/>
      <c r="H10" s="1126"/>
      <c r="I10" s="1113"/>
    </row>
    <row r="11" spans="2:13">
      <c r="B11" s="91" t="s">
        <v>183</v>
      </c>
      <c r="C11" s="92">
        <v>167.99688400703502</v>
      </c>
      <c r="D11" s="93">
        <v>188.61344521070899</v>
      </c>
      <c r="E11" s="94">
        <f>D11*(1+E12/100)</f>
        <v>198.60995780687657</v>
      </c>
      <c r="F11" s="94">
        <f>E11*(1+F12/100)</f>
        <v>207.54740590818599</v>
      </c>
      <c r="G11" s="94">
        <f>F11*(1+G12/100)</f>
        <v>217.92477620359531</v>
      </c>
      <c r="H11" s="94">
        <f>G11*(1+H12/100)</f>
        <v>228.82101501377508</v>
      </c>
      <c r="I11" s="95">
        <f>H11*(1+I12/100)</f>
        <v>240.26206576446384</v>
      </c>
    </row>
    <row r="12" spans="2:13">
      <c r="B12" s="91" t="s">
        <v>184</v>
      </c>
      <c r="C12" s="96">
        <v>-6.7</v>
      </c>
      <c r="D12" s="97">
        <v>12.271990236920495</v>
      </c>
      <c r="E12" s="94">
        <v>5.3</v>
      </c>
      <c r="F12" s="94">
        <v>4.5</v>
      </c>
      <c r="G12" s="94">
        <v>5</v>
      </c>
      <c r="H12" s="98">
        <v>5</v>
      </c>
      <c r="I12" s="95">
        <v>5</v>
      </c>
    </row>
    <row r="13" spans="2:13">
      <c r="B13" s="91"/>
      <c r="C13" s="99"/>
      <c r="D13" s="100"/>
      <c r="E13" s="101"/>
      <c r="F13" s="101"/>
      <c r="G13" s="101"/>
      <c r="H13" s="102"/>
      <c r="I13" s="95"/>
    </row>
    <row r="14" spans="2:13">
      <c r="B14" s="91" t="s">
        <v>185</v>
      </c>
      <c r="C14" s="103">
        <v>4456657.3767522685</v>
      </c>
      <c r="D14" s="104">
        <v>5392714.0999999996</v>
      </c>
      <c r="E14" s="94">
        <f>D14*(1+E12/100)*(1+E23/100)</f>
        <v>6246380.7420299994</v>
      </c>
      <c r="F14" s="94">
        <f>E14*(1+F12/100)*(1+F23/100)</f>
        <v>6919115.9479466304</v>
      </c>
      <c r="G14" s="94">
        <f>F14*(1+G12/100)*(1+G23/100)</f>
        <v>7555674.6151577216</v>
      </c>
      <c r="H14" s="94">
        <f>G14*(1+H12/100)*(1+H23/100)</f>
        <v>8250796.6797522325</v>
      </c>
      <c r="I14" s="95">
        <f>H14*(1+I12/100)*(1+I23/100)</f>
        <v>9009869.9742894396</v>
      </c>
      <c r="K14" s="105"/>
      <c r="L14" s="106"/>
      <c r="M14" s="105"/>
    </row>
    <row r="15" spans="2:13">
      <c r="B15" s="91" t="s">
        <v>186</v>
      </c>
      <c r="C15" s="107">
        <v>-2.2929707496700757</v>
      </c>
      <c r="D15" s="108">
        <v>21.003560384304663</v>
      </c>
      <c r="E15" s="109">
        <f>(E14/D14-1)*100</f>
        <v>15.829999999999988</v>
      </c>
      <c r="F15" s="109">
        <f>(F14/E14-1)*100</f>
        <v>10.769999999999991</v>
      </c>
      <c r="G15" s="109">
        <f>(G14/F14-1)*100</f>
        <v>9.2000000000000082</v>
      </c>
      <c r="H15" s="109">
        <f>(H14/G14-1)*100</f>
        <v>9.2000000000000082</v>
      </c>
      <c r="I15" s="95">
        <f>(I14/H14-1)*100</f>
        <v>9.2000000000000313</v>
      </c>
      <c r="K15" s="105"/>
      <c r="L15" s="105"/>
    </row>
    <row r="16" spans="2:13">
      <c r="B16" s="91"/>
      <c r="C16" s="107"/>
      <c r="D16" s="108"/>
      <c r="E16" s="109"/>
      <c r="F16" s="109"/>
      <c r="G16" s="109"/>
      <c r="H16" s="110"/>
      <c r="I16" s="95"/>
      <c r="K16" s="111"/>
      <c r="L16" s="111"/>
    </row>
    <row r="17" spans="2:9">
      <c r="B17" s="91" t="s">
        <v>187</v>
      </c>
      <c r="C17" s="112">
        <v>78828.992652503104</v>
      </c>
      <c r="D17" s="113">
        <v>94523.67911808948</v>
      </c>
      <c r="E17" s="114">
        <f>E14/E25</f>
        <v>113259.58929908989</v>
      </c>
      <c r="F17" s="114">
        <f>F14/F25</f>
        <v>120958.00912707469</v>
      </c>
      <c r="G17" s="114">
        <f>G14/G25</f>
        <v>127005.90958342844</v>
      </c>
      <c r="H17" s="114">
        <f>H14/H25</f>
        <v>133356.20506259988</v>
      </c>
      <c r="I17" s="95">
        <f>I14/I25</f>
        <v>140024.01531572992</v>
      </c>
    </row>
    <row r="18" spans="2:9">
      <c r="B18" s="91" t="s">
        <v>188</v>
      </c>
      <c r="C18" s="107">
        <v>-11.384647868676156</v>
      </c>
      <c r="D18" s="108">
        <v>19.909789453700455</v>
      </c>
      <c r="E18" s="114">
        <f>(E17/D17-1)*100</f>
        <v>19.821393280294796</v>
      </c>
      <c r="F18" s="114">
        <f>(F17/E17-1)*100</f>
        <v>6.7971461627458485</v>
      </c>
      <c r="G18" s="114">
        <f>(G17/F17-1)*100</f>
        <v>5.0000000000000044</v>
      </c>
      <c r="H18" s="114">
        <f>(H17/G17-1)*100</f>
        <v>5.0000000000000266</v>
      </c>
      <c r="I18" s="95">
        <f>(I17/H17-1)*100</f>
        <v>5.0000000000000266</v>
      </c>
    </row>
    <row r="19" spans="2:9">
      <c r="B19" s="91"/>
      <c r="C19" s="115"/>
      <c r="D19" s="116"/>
      <c r="E19" s="117"/>
      <c r="F19" s="117"/>
      <c r="G19" s="118"/>
      <c r="H19" s="119"/>
      <c r="I19" s="95"/>
    </row>
    <row r="20" spans="2:9">
      <c r="B20" s="120" t="s">
        <v>189</v>
      </c>
      <c r="C20" s="121">
        <v>4</v>
      </c>
      <c r="D20" s="122">
        <v>4</v>
      </c>
      <c r="E20" s="123">
        <v>4</v>
      </c>
      <c r="F20" s="123">
        <v>4</v>
      </c>
      <c r="G20" s="124">
        <v>4</v>
      </c>
      <c r="H20" s="125">
        <v>4</v>
      </c>
      <c r="I20" s="126">
        <v>4</v>
      </c>
    </row>
    <row r="21" spans="2:9">
      <c r="B21" s="120" t="s">
        <v>190</v>
      </c>
      <c r="C21" s="127">
        <v>3.78</v>
      </c>
      <c r="D21" s="128">
        <v>8.242920754477856</v>
      </c>
      <c r="E21" s="129">
        <v>8.6999999999999993</v>
      </c>
      <c r="F21" s="129">
        <v>5.5</v>
      </c>
      <c r="G21" s="130">
        <v>4</v>
      </c>
      <c r="H21" s="125">
        <v>4</v>
      </c>
      <c r="I21" s="126">
        <v>4</v>
      </c>
    </row>
    <row r="22" spans="2:9">
      <c r="B22" s="120" t="s">
        <v>191</v>
      </c>
      <c r="C22" s="121">
        <v>5.55</v>
      </c>
      <c r="D22" s="131">
        <v>8.4956989865317958</v>
      </c>
      <c r="E22" s="123">
        <v>7.2</v>
      </c>
      <c r="F22" s="123">
        <v>4.5</v>
      </c>
      <c r="G22" s="124">
        <v>4</v>
      </c>
      <c r="H22" s="125">
        <v>4</v>
      </c>
      <c r="I22" s="126">
        <v>4</v>
      </c>
    </row>
    <row r="23" spans="2:9">
      <c r="B23" s="91" t="s">
        <v>192</v>
      </c>
      <c r="C23" s="127">
        <v>4.7235040196462297</v>
      </c>
      <c r="D23" s="132">
        <v>7.8</v>
      </c>
      <c r="E23" s="133">
        <v>10</v>
      </c>
      <c r="F23" s="133">
        <v>6</v>
      </c>
      <c r="G23" s="124">
        <v>4</v>
      </c>
      <c r="H23" s="125">
        <v>4</v>
      </c>
      <c r="I23" s="126">
        <v>4</v>
      </c>
    </row>
    <row r="24" spans="2:9">
      <c r="B24" s="91"/>
      <c r="C24" s="115"/>
      <c r="D24" s="116"/>
      <c r="E24" s="117"/>
      <c r="F24" s="117"/>
      <c r="G24" s="118"/>
      <c r="H24" s="119"/>
      <c r="I24" s="95"/>
    </row>
    <row r="25" spans="2:9">
      <c r="B25" s="120" t="s">
        <v>193</v>
      </c>
      <c r="C25" s="134">
        <v>56.58</v>
      </c>
      <c r="D25" s="135">
        <v>57.27</v>
      </c>
      <c r="E25" s="133">
        <f>+D25*(1+E26/100)</f>
        <v>55.151009999999999</v>
      </c>
      <c r="F25" s="133">
        <f>+E25*(1+F26/100)</f>
        <v>57.202627571999997</v>
      </c>
      <c r="G25" s="133">
        <f>+F25*(1+G26/100)</f>
        <v>59.49073267488</v>
      </c>
      <c r="H25" s="133">
        <f>+G25*(1+H26/100)</f>
        <v>61.870361981875199</v>
      </c>
      <c r="I25" s="126">
        <f>+H25*(1+I26/100)</f>
        <v>64.345176461150203</v>
      </c>
    </row>
    <row r="26" spans="2:9" ht="13.5" thickBot="1">
      <c r="B26" s="136" t="s">
        <v>194</v>
      </c>
      <c r="C26" s="137">
        <v>10.236527296107223</v>
      </c>
      <c r="D26" s="138">
        <v>1.0961470484270208</v>
      </c>
      <c r="E26" s="139">
        <v>-3.7</v>
      </c>
      <c r="F26" s="139">
        <v>3.72</v>
      </c>
      <c r="G26" s="139">
        <v>4</v>
      </c>
      <c r="H26" s="139">
        <v>4</v>
      </c>
      <c r="I26" s="140">
        <v>4</v>
      </c>
    </row>
    <row r="29" spans="2:9" ht="13.5" thickBot="1">
      <c r="B29" s="141" t="s">
        <v>195</v>
      </c>
    </row>
    <row r="30" spans="2:9">
      <c r="B30" s="142" t="s">
        <v>196</v>
      </c>
      <c r="C30" s="143">
        <v>39.17</v>
      </c>
      <c r="D30" s="144">
        <v>68.209999999999994</v>
      </c>
      <c r="E30" s="145">
        <v>95.72</v>
      </c>
      <c r="F30" s="145">
        <v>89.33</v>
      </c>
      <c r="G30" s="145">
        <v>77.05083333333333</v>
      </c>
      <c r="H30" s="145">
        <v>71.994166666666658</v>
      </c>
      <c r="I30" s="146">
        <v>68.155833333333334</v>
      </c>
    </row>
    <row r="31" spans="2:9">
      <c r="B31" s="91" t="s">
        <v>197</v>
      </c>
      <c r="C31" s="99">
        <v>1773.6</v>
      </c>
      <c r="D31" s="147">
        <v>1800</v>
      </c>
      <c r="E31" s="148">
        <v>1775</v>
      </c>
      <c r="F31" s="148">
        <v>1700</v>
      </c>
      <c r="G31" s="148">
        <v>1650</v>
      </c>
      <c r="H31" s="148">
        <v>1941.1299999999999</v>
      </c>
      <c r="I31" s="149">
        <v>1977.7</v>
      </c>
    </row>
    <row r="32" spans="2:9">
      <c r="B32" s="91" t="s">
        <v>198</v>
      </c>
      <c r="C32" s="99">
        <v>13889.5</v>
      </c>
      <c r="D32" s="147">
        <v>18465</v>
      </c>
      <c r="E32" s="148">
        <v>25000</v>
      </c>
      <c r="F32" s="148">
        <v>21000</v>
      </c>
      <c r="G32" s="148">
        <v>20708</v>
      </c>
      <c r="H32" s="148">
        <v>26414.5</v>
      </c>
      <c r="I32" s="149">
        <v>27364.5</v>
      </c>
    </row>
    <row r="33" spans="2:9">
      <c r="B33" s="150" t="s">
        <v>199</v>
      </c>
      <c r="C33" s="151">
        <v>57.2</v>
      </c>
      <c r="D33" s="152">
        <v>117.29600000000001</v>
      </c>
      <c r="E33" s="153">
        <v>215.65</v>
      </c>
      <c r="F33" s="153">
        <v>204.6</v>
      </c>
      <c r="G33" s="153">
        <v>198</v>
      </c>
      <c r="H33" s="153">
        <v>170.75</v>
      </c>
      <c r="I33" s="154">
        <v>199.65</v>
      </c>
    </row>
    <row r="34" spans="2:9">
      <c r="B34" s="91" t="s">
        <v>200</v>
      </c>
      <c r="C34" s="151">
        <v>-3.5</v>
      </c>
      <c r="D34" s="152">
        <v>5.7</v>
      </c>
      <c r="E34" s="153">
        <v>1.641</v>
      </c>
      <c r="F34" s="153">
        <v>0.995</v>
      </c>
      <c r="G34" s="153">
        <v>1.2070000000000001</v>
      </c>
      <c r="H34" s="153">
        <v>1.7609999999999999</v>
      </c>
      <c r="I34" s="154">
        <v>2.052</v>
      </c>
    </row>
    <row r="35" spans="2:9">
      <c r="B35" s="91" t="s">
        <v>201</v>
      </c>
      <c r="C35" s="155">
        <v>1.2447882559371521</v>
      </c>
      <c r="D35" s="156">
        <v>4.6849999999999996</v>
      </c>
      <c r="E35" s="153">
        <v>8.0519999999999996</v>
      </c>
      <c r="F35" s="153">
        <v>3.5059999999999998</v>
      </c>
      <c r="G35" s="153">
        <v>2.2320000000000002</v>
      </c>
      <c r="H35" s="157">
        <v>2.044</v>
      </c>
      <c r="I35" s="154">
        <v>2.0139999999999998</v>
      </c>
    </row>
    <row r="36" spans="2:9" ht="13.5" thickBot="1">
      <c r="B36" s="158" t="s">
        <v>202</v>
      </c>
      <c r="C36" s="159">
        <v>2.1</v>
      </c>
      <c r="D36" s="160">
        <v>7.4260000000000002</v>
      </c>
      <c r="E36" s="161">
        <v>6.3879999999999999</v>
      </c>
      <c r="F36" s="161">
        <v>2.3460000000000001</v>
      </c>
      <c r="G36" s="161">
        <v>2.1360000000000001</v>
      </c>
      <c r="H36" s="161">
        <v>2.0129999999999999</v>
      </c>
      <c r="I36" s="162">
        <v>1.9930000000000001</v>
      </c>
    </row>
    <row r="37" spans="2:9">
      <c r="B37" s="163"/>
      <c r="I37" s="163"/>
    </row>
    <row r="38" spans="2:9">
      <c r="B38" s="164"/>
    </row>
    <row r="39" spans="2:9">
      <c r="B39" s="164"/>
    </row>
    <row r="40" spans="2:9">
      <c r="B40" s="164"/>
    </row>
    <row r="41" spans="2:9">
      <c r="B41" s="164"/>
    </row>
    <row r="42" spans="2:9">
      <c r="B42" s="164"/>
    </row>
  </sheetData>
  <mergeCells count="11">
    <mergeCell ref="I9:I10"/>
    <mergeCell ref="B6:I6"/>
    <mergeCell ref="B7:I7"/>
    <mergeCell ref="B8:I8"/>
    <mergeCell ref="B9:B10"/>
    <mergeCell ref="C9:C10"/>
    <mergeCell ref="D9:D10"/>
    <mergeCell ref="E9:E10"/>
    <mergeCell ref="F9:F10"/>
    <mergeCell ref="G9:G10"/>
    <mergeCell ref="H9:H10"/>
  </mergeCells>
  <pageMargins left="0.7" right="0.7" top="0.75" bottom="0.75" header="0.3" footer="0.3"/>
  <pageSetup paperSize="9"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F876F51-42F3-47FF-945B-E6C1C47E98C5}">
  <dimension ref="B6:M44"/>
  <sheetViews>
    <sheetView showGridLines="0" topLeftCell="A10" zoomScale="120" zoomScaleNormal="120" workbookViewId="0">
      <selection activeCell="B8" sqref="B8:E8"/>
    </sheetView>
  </sheetViews>
  <sheetFormatPr baseColWidth="10" defaultColWidth="8.5703125" defaultRowHeight="12.75"/>
  <cols>
    <col min="1" max="1" width="8.5703125" style="90"/>
    <col min="2" max="2" width="35" style="90" bestFit="1" customWidth="1"/>
    <col min="3" max="4" width="17" style="90" customWidth="1"/>
    <col min="5" max="5" width="12.140625" style="90" customWidth="1"/>
    <col min="6" max="9" width="13.28515625" style="90" bestFit="1" customWidth="1"/>
    <col min="10" max="10" width="8.5703125" style="90"/>
    <col min="11" max="11" width="13.7109375" style="90" bestFit="1" customWidth="1"/>
    <col min="12" max="12" width="13.5703125" style="90" bestFit="1" customWidth="1"/>
    <col min="13" max="13" width="12.42578125" style="90" bestFit="1" customWidth="1"/>
    <col min="14" max="16384" width="8.5703125" style="90"/>
  </cols>
  <sheetData>
    <row r="6" spans="2:13">
      <c r="B6" s="1114"/>
      <c r="C6" s="1114"/>
      <c r="D6" s="1114"/>
      <c r="E6" s="1114"/>
      <c r="F6" s="1114"/>
      <c r="G6" s="1114"/>
      <c r="H6" s="1114"/>
      <c r="I6" s="1114"/>
    </row>
    <row r="7" spans="2:13">
      <c r="B7" s="1115"/>
      <c r="C7" s="1115"/>
      <c r="D7" s="1115"/>
      <c r="E7" s="1115"/>
      <c r="F7" s="1115"/>
      <c r="G7" s="1115"/>
      <c r="H7" s="1115"/>
      <c r="I7" s="1115"/>
    </row>
    <row r="8" spans="2:13" ht="13.5" thickBot="1">
      <c r="B8" s="1128" t="s">
        <v>942</v>
      </c>
      <c r="C8" s="1128"/>
      <c r="D8" s="1128"/>
      <c r="E8" s="1128"/>
      <c r="F8" s="874"/>
      <c r="G8" s="874"/>
      <c r="H8" s="874"/>
      <c r="I8" s="874"/>
    </row>
    <row r="9" spans="2:13">
      <c r="B9" s="874"/>
      <c r="C9" s="874"/>
      <c r="D9" s="874"/>
      <c r="E9" s="874"/>
      <c r="F9" s="874"/>
      <c r="G9" s="874"/>
      <c r="H9" s="874"/>
      <c r="I9" s="874"/>
    </row>
    <row r="10" spans="2:13" ht="13.5" thickBot="1">
      <c r="F10" s="141"/>
      <c r="G10" s="141"/>
      <c r="H10" s="141"/>
      <c r="I10" s="141"/>
    </row>
    <row r="11" spans="2:13">
      <c r="B11" s="1117"/>
      <c r="C11" s="1129" t="s">
        <v>203</v>
      </c>
      <c r="D11" s="1129" t="s">
        <v>204</v>
      </c>
      <c r="E11" s="1131" t="s">
        <v>205</v>
      </c>
      <c r="F11" s="1133"/>
      <c r="G11" s="1127"/>
      <c r="H11" s="1127"/>
      <c r="I11" s="1127"/>
    </row>
    <row r="12" spans="2:13" ht="13.5" thickBot="1">
      <c r="B12" s="1118"/>
      <c r="C12" s="1130"/>
      <c r="D12" s="1130"/>
      <c r="E12" s="1132"/>
      <c r="F12" s="1133"/>
      <c r="G12" s="1127"/>
      <c r="H12" s="1127"/>
      <c r="I12" s="1127"/>
    </row>
    <row r="13" spans="2:13">
      <c r="B13" s="91" t="s">
        <v>183</v>
      </c>
      <c r="C13" s="165">
        <v>195.00264465000001</v>
      </c>
      <c r="D13" s="165">
        <v>198.60995780687657</v>
      </c>
      <c r="E13" s="166">
        <f>D13-C13</f>
        <v>3.6073131568765575</v>
      </c>
      <c r="F13" s="167"/>
      <c r="G13" s="168"/>
      <c r="H13" s="168"/>
      <c r="I13" s="168"/>
    </row>
    <row r="14" spans="2:13">
      <c r="B14" s="91" t="s">
        <v>184</v>
      </c>
      <c r="C14" s="169">
        <v>5.5</v>
      </c>
      <c r="D14" s="166">
        <v>5.3</v>
      </c>
      <c r="E14" s="166">
        <f t="shared" ref="E14:E28" si="0">D14-C14</f>
        <v>-0.20000000000000018</v>
      </c>
      <c r="F14" s="167"/>
      <c r="G14" s="168"/>
      <c r="H14" s="168"/>
      <c r="I14" s="168"/>
    </row>
    <row r="15" spans="2:13">
      <c r="B15" s="91"/>
      <c r="C15" s="170"/>
      <c r="D15" s="170"/>
      <c r="E15" s="166">
        <f t="shared" si="0"/>
        <v>0</v>
      </c>
      <c r="F15" s="171"/>
      <c r="G15" s="172"/>
      <c r="H15" s="172"/>
      <c r="I15" s="168"/>
    </row>
    <row r="16" spans="2:13">
      <c r="B16" s="91" t="s">
        <v>185</v>
      </c>
      <c r="C16" s="173">
        <v>5837063.7696247296</v>
      </c>
      <c r="D16" s="173">
        <v>6246380.7420299994</v>
      </c>
      <c r="E16" s="166">
        <f t="shared" si="0"/>
        <v>409316.97240526974</v>
      </c>
      <c r="F16" s="167"/>
      <c r="G16" s="168"/>
      <c r="H16" s="168"/>
      <c r="I16" s="168"/>
      <c r="K16" s="105"/>
      <c r="L16" s="106"/>
      <c r="M16" s="105"/>
    </row>
    <row r="17" spans="2:12">
      <c r="B17" s="91" t="s">
        <v>186</v>
      </c>
      <c r="C17" s="174">
        <v>10.247499999999988</v>
      </c>
      <c r="D17" s="174">
        <v>15.829999999999988</v>
      </c>
      <c r="E17" s="166">
        <f t="shared" si="0"/>
        <v>5.5824999999999996</v>
      </c>
      <c r="F17" s="175"/>
      <c r="G17" s="176"/>
      <c r="H17" s="176"/>
      <c r="I17" s="168"/>
      <c r="K17" s="105"/>
      <c r="L17" s="105"/>
    </row>
    <row r="18" spans="2:12">
      <c r="B18" s="91"/>
      <c r="C18" s="174"/>
      <c r="D18" s="174"/>
      <c r="E18" s="166">
        <f t="shared" si="0"/>
        <v>0</v>
      </c>
      <c r="F18" s="175"/>
      <c r="G18" s="176"/>
      <c r="H18" s="176"/>
      <c r="I18" s="168"/>
      <c r="K18" s="111"/>
      <c r="L18" s="111"/>
    </row>
    <row r="19" spans="2:12">
      <c r="B19" s="91" t="s">
        <v>187</v>
      </c>
      <c r="C19" s="177">
        <v>96597.148982178041</v>
      </c>
      <c r="D19" s="177">
        <v>113259.58929908989</v>
      </c>
      <c r="E19" s="166">
        <f t="shared" si="0"/>
        <v>16662.440316911845</v>
      </c>
      <c r="F19" s="178"/>
      <c r="G19" s="179"/>
      <c r="H19" s="179"/>
      <c r="I19" s="168"/>
    </row>
    <row r="20" spans="2:12">
      <c r="B20" s="91" t="s">
        <v>188</v>
      </c>
      <c r="C20" s="174">
        <v>5.4999999999999938</v>
      </c>
      <c r="D20" s="174">
        <v>19.821393280294796</v>
      </c>
      <c r="E20" s="166">
        <f t="shared" si="0"/>
        <v>14.321393280294803</v>
      </c>
      <c r="F20" s="178"/>
      <c r="G20" s="179"/>
      <c r="H20" s="179"/>
      <c r="I20" s="168"/>
    </row>
    <row r="21" spans="2:12">
      <c r="B21" s="91"/>
      <c r="C21" s="180"/>
      <c r="D21" s="180"/>
      <c r="E21" s="166">
        <f t="shared" si="0"/>
        <v>0</v>
      </c>
      <c r="F21" s="181"/>
      <c r="G21" s="182"/>
      <c r="H21" s="182"/>
      <c r="I21" s="168"/>
    </row>
    <row r="22" spans="2:12">
      <c r="B22" s="120" t="s">
        <v>189</v>
      </c>
      <c r="C22" s="183">
        <v>4</v>
      </c>
      <c r="D22" s="183">
        <v>4</v>
      </c>
      <c r="E22" s="166">
        <f t="shared" si="0"/>
        <v>0</v>
      </c>
      <c r="F22" s="184"/>
      <c r="G22" s="185"/>
      <c r="H22" s="185"/>
      <c r="I22" s="185"/>
    </row>
    <row r="23" spans="2:12">
      <c r="B23" s="120" t="s">
        <v>190</v>
      </c>
      <c r="C23" s="186">
        <v>4.5</v>
      </c>
      <c r="D23" s="187">
        <v>8.6999999999999993</v>
      </c>
      <c r="E23" s="166">
        <f t="shared" si="0"/>
        <v>4.1999999999999993</v>
      </c>
      <c r="F23" s="188"/>
      <c r="G23" s="189"/>
      <c r="H23" s="185"/>
      <c r="I23" s="185"/>
    </row>
    <row r="24" spans="2:12">
      <c r="B24" s="120" t="s">
        <v>191</v>
      </c>
      <c r="C24" s="183">
        <v>4</v>
      </c>
      <c r="D24" s="190">
        <v>7.2</v>
      </c>
      <c r="E24" s="166">
        <f t="shared" si="0"/>
        <v>3.2</v>
      </c>
      <c r="F24" s="184"/>
      <c r="G24" s="185"/>
      <c r="H24" s="185"/>
      <c r="I24" s="185"/>
    </row>
    <row r="25" spans="2:12">
      <c r="B25" s="91" t="s">
        <v>192</v>
      </c>
      <c r="C25" s="186">
        <v>4.5</v>
      </c>
      <c r="D25" s="191">
        <v>10</v>
      </c>
      <c r="E25" s="166">
        <f t="shared" si="0"/>
        <v>5.5</v>
      </c>
      <c r="F25" s="192"/>
      <c r="G25" s="185"/>
      <c r="H25" s="185"/>
      <c r="I25" s="185"/>
    </row>
    <row r="26" spans="2:12">
      <c r="B26" s="91"/>
      <c r="C26" s="180"/>
      <c r="D26" s="180"/>
      <c r="E26" s="166">
        <f t="shared" si="0"/>
        <v>0</v>
      </c>
      <c r="F26" s="181"/>
      <c r="G26" s="182"/>
      <c r="H26" s="182"/>
      <c r="I26" s="168"/>
    </row>
    <row r="27" spans="2:12">
      <c r="B27" s="120" t="s">
        <v>193</v>
      </c>
      <c r="C27" s="193">
        <v>60.426874199999993</v>
      </c>
      <c r="D27" s="193">
        <v>55.151009999999999</v>
      </c>
      <c r="E27" s="166">
        <f t="shared" si="0"/>
        <v>-5.2758641999999938</v>
      </c>
      <c r="F27" s="192"/>
      <c r="G27" s="184"/>
      <c r="H27" s="184"/>
      <c r="I27" s="185"/>
    </row>
    <row r="28" spans="2:12" ht="13.5" thickBot="1">
      <c r="B28" s="136" t="s">
        <v>194</v>
      </c>
      <c r="C28" s="194">
        <v>4.5</v>
      </c>
      <c r="D28" s="194">
        <v>-3.7</v>
      </c>
      <c r="E28" s="195">
        <f t="shared" si="0"/>
        <v>-8.1999999999999993</v>
      </c>
      <c r="F28" s="196"/>
      <c r="G28" s="197"/>
      <c r="H28" s="197"/>
      <c r="I28" s="185"/>
    </row>
    <row r="29" spans="2:12">
      <c r="C29" s="182"/>
      <c r="D29" s="182"/>
      <c r="E29" s="182"/>
      <c r="F29" s="182"/>
      <c r="G29" s="182"/>
      <c r="H29" s="182"/>
      <c r="I29" s="182"/>
    </row>
    <row r="30" spans="2:12">
      <c r="C30" s="182"/>
      <c r="D30" s="182"/>
      <c r="E30" s="182"/>
      <c r="F30" s="182"/>
      <c r="G30" s="182"/>
      <c r="H30" s="182"/>
      <c r="I30" s="182"/>
    </row>
    <row r="31" spans="2:12" ht="13.5" thickBot="1">
      <c r="B31" s="141" t="s">
        <v>195</v>
      </c>
      <c r="C31" s="182"/>
      <c r="D31" s="182"/>
      <c r="E31" s="182"/>
      <c r="F31" s="182"/>
      <c r="G31" s="182"/>
      <c r="H31" s="182"/>
      <c r="I31" s="182"/>
    </row>
    <row r="32" spans="2:12">
      <c r="B32" s="142" t="s">
        <v>196</v>
      </c>
      <c r="C32" s="198">
        <v>62.73</v>
      </c>
      <c r="D32" s="198">
        <v>95.72</v>
      </c>
      <c r="E32" s="199">
        <f>D32-C32</f>
        <v>32.99</v>
      </c>
      <c r="F32" s="200"/>
      <c r="G32" s="201"/>
      <c r="H32" s="202"/>
      <c r="I32" s="202"/>
    </row>
    <row r="33" spans="2:9">
      <c r="B33" s="91" t="s">
        <v>197</v>
      </c>
      <c r="C33" s="170">
        <v>1798.2</v>
      </c>
      <c r="D33" s="203">
        <v>1775</v>
      </c>
      <c r="E33" s="166">
        <f t="shared" ref="E33:E38" si="1">D33-C33</f>
        <v>-23.200000000000045</v>
      </c>
      <c r="F33" s="204"/>
      <c r="G33" s="205"/>
      <c r="H33" s="205"/>
      <c r="I33" s="205"/>
    </row>
    <row r="34" spans="2:9">
      <c r="B34" s="91" t="s">
        <v>198</v>
      </c>
      <c r="C34" s="170">
        <v>17188.400000000001</v>
      </c>
      <c r="D34" s="203">
        <v>25000</v>
      </c>
      <c r="E34" s="166">
        <f t="shared" si="1"/>
        <v>7811.5999999999985</v>
      </c>
      <c r="F34" s="204"/>
      <c r="G34" s="205"/>
      <c r="H34" s="205"/>
      <c r="I34" s="205"/>
    </row>
    <row r="35" spans="2:9">
      <c r="B35" s="150" t="s">
        <v>199</v>
      </c>
      <c r="C35" s="206">
        <v>76.077565896712301</v>
      </c>
      <c r="D35" s="206">
        <v>215.65</v>
      </c>
      <c r="E35" s="166">
        <f t="shared" si="1"/>
        <v>139.57243410328772</v>
      </c>
      <c r="F35" s="207"/>
      <c r="G35" s="208"/>
      <c r="H35" s="208"/>
      <c r="I35" s="208"/>
    </row>
    <row r="36" spans="2:9">
      <c r="B36" s="91" t="s">
        <v>200</v>
      </c>
      <c r="C36" s="206">
        <v>4.4000000000000004</v>
      </c>
      <c r="D36" s="206">
        <v>1.641</v>
      </c>
      <c r="E36" s="166">
        <f t="shared" si="1"/>
        <v>-2.7590000000000003</v>
      </c>
      <c r="F36" s="207"/>
      <c r="G36" s="208"/>
      <c r="H36" s="208"/>
      <c r="I36" s="208"/>
    </row>
    <row r="37" spans="2:9">
      <c r="B37" s="91" t="s">
        <v>201</v>
      </c>
      <c r="C37" s="209">
        <v>2.4</v>
      </c>
      <c r="D37" s="209">
        <v>8.0519999999999996</v>
      </c>
      <c r="E37" s="166">
        <f t="shared" si="1"/>
        <v>5.6519999999999992</v>
      </c>
      <c r="F37" s="207"/>
      <c r="G37" s="208"/>
      <c r="H37" s="208"/>
      <c r="I37" s="208"/>
    </row>
    <row r="38" spans="2:9" ht="13.5" thickBot="1">
      <c r="B38" s="158" t="s">
        <v>202</v>
      </c>
      <c r="C38" s="210">
        <v>2.9</v>
      </c>
      <c r="D38" s="210">
        <v>6.3879999999999999</v>
      </c>
      <c r="E38" s="195">
        <f t="shared" si="1"/>
        <v>3.488</v>
      </c>
      <c r="F38" s="207"/>
      <c r="G38" s="208"/>
      <c r="H38" s="208"/>
      <c r="I38" s="208"/>
    </row>
    <row r="39" spans="2:9">
      <c r="B39" s="163"/>
    </row>
    <row r="40" spans="2:9">
      <c r="B40" s="164"/>
    </row>
    <row r="41" spans="2:9">
      <c r="B41" s="164"/>
    </row>
    <row r="42" spans="2:9">
      <c r="B42" s="164"/>
    </row>
    <row r="43" spans="2:9">
      <c r="B43" s="164"/>
    </row>
    <row r="44" spans="2:9">
      <c r="B44" s="164"/>
    </row>
  </sheetData>
  <mergeCells count="11">
    <mergeCell ref="H11:H12"/>
    <mergeCell ref="I11:I12"/>
    <mergeCell ref="B6:I6"/>
    <mergeCell ref="B7:I7"/>
    <mergeCell ref="B8:E8"/>
    <mergeCell ref="B11:B12"/>
    <mergeCell ref="C11:C12"/>
    <mergeCell ref="D11:D12"/>
    <mergeCell ref="E11:E12"/>
    <mergeCell ref="F11:F12"/>
    <mergeCell ref="G11:G12"/>
  </mergeCells>
  <pageMargins left="0.7" right="0.7" top="0.75" bottom="0.75" header="0.3" footer="0.3"/>
  <pageSetup paperSize="9" orientation="portrait"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685F45D-B6D2-4D1D-A807-AC15654BA72A}">
  <dimension ref="B2:H43"/>
  <sheetViews>
    <sheetView showGridLines="0" topLeftCell="A2" zoomScale="85" zoomScaleNormal="85" workbookViewId="0">
      <selection activeCell="C10" sqref="C10:C12"/>
    </sheetView>
  </sheetViews>
  <sheetFormatPr baseColWidth="10" defaultColWidth="11.42578125" defaultRowHeight="15"/>
  <cols>
    <col min="1" max="1" width="11.42578125" style="213"/>
    <col min="2" max="2" width="9.5703125" style="213" customWidth="1"/>
    <col min="3" max="3" width="83.140625" style="213" bestFit="1" customWidth="1"/>
    <col min="4" max="4" width="81.140625" style="213" bestFit="1" customWidth="1"/>
    <col min="5" max="5" width="48.85546875" style="213" customWidth="1"/>
    <col min="6" max="6" width="18.140625" style="213" bestFit="1" customWidth="1"/>
    <col min="7" max="7" width="20" style="213" bestFit="1" customWidth="1"/>
    <col min="8" max="8" width="28.7109375" style="213" customWidth="1"/>
    <col min="9" max="16384" width="11.42578125" style="213"/>
  </cols>
  <sheetData>
    <row r="2" spans="2:8" ht="43.5" customHeight="1">
      <c r="B2" s="1141" t="s">
        <v>944</v>
      </c>
      <c r="C2" s="1141"/>
      <c r="D2" s="1141"/>
      <c r="E2" s="1141"/>
      <c r="F2" s="211"/>
      <c r="G2" s="212"/>
      <c r="H2" s="212"/>
    </row>
    <row r="3" spans="2:8" ht="20.25">
      <c r="B3" s="1142" t="s">
        <v>943</v>
      </c>
      <c r="C3" s="1142"/>
      <c r="D3" s="1142"/>
      <c r="E3" s="1142"/>
      <c r="F3" s="214"/>
      <c r="G3" s="212"/>
      <c r="H3" s="212"/>
    </row>
    <row r="4" spans="2:8" ht="20.25">
      <c r="B4" s="875"/>
      <c r="C4" s="875"/>
      <c r="D4" s="875"/>
      <c r="E4" s="875"/>
      <c r="F4" s="214"/>
      <c r="G4" s="212"/>
      <c r="H4" s="212"/>
    </row>
    <row r="5" spans="2:8" ht="20.25">
      <c r="B5" s="1140" t="s">
        <v>206</v>
      </c>
      <c r="C5" s="1140"/>
      <c r="D5" s="1140"/>
      <c r="E5" s="1140"/>
      <c r="F5" s="212"/>
      <c r="G5" s="212"/>
    </row>
    <row r="6" spans="2:8" ht="15.75">
      <c r="B6" s="705" t="s">
        <v>207</v>
      </c>
      <c r="C6" s="705" t="s">
        <v>208</v>
      </c>
      <c r="D6" s="705" t="s">
        <v>209</v>
      </c>
      <c r="E6" s="705" t="s">
        <v>210</v>
      </c>
      <c r="F6" s="215"/>
      <c r="G6" s="215"/>
    </row>
    <row r="7" spans="2:8" ht="15.75">
      <c r="B7" s="712">
        <v>1</v>
      </c>
      <c r="C7" s="1136" t="s">
        <v>211</v>
      </c>
      <c r="D7" s="712" t="s">
        <v>212</v>
      </c>
      <c r="E7" s="713">
        <v>160228034</v>
      </c>
      <c r="F7" s="216"/>
      <c r="G7" s="217"/>
    </row>
    <row r="8" spans="2:8" ht="15.75">
      <c r="B8" s="712">
        <v>2</v>
      </c>
      <c r="C8" s="1138"/>
      <c r="D8" s="712" t="s">
        <v>213</v>
      </c>
      <c r="E8" s="713">
        <v>74176754</v>
      </c>
      <c r="F8" s="216"/>
      <c r="G8" s="217"/>
      <c r="H8" s="218"/>
    </row>
    <row r="9" spans="2:8" ht="15.75">
      <c r="B9" s="712">
        <v>3</v>
      </c>
      <c r="C9" s="712" t="s">
        <v>214</v>
      </c>
      <c r="D9" s="712" t="s">
        <v>215</v>
      </c>
      <c r="E9" s="713">
        <v>37594634</v>
      </c>
      <c r="F9" s="216"/>
      <c r="G9" s="217"/>
    </row>
    <row r="10" spans="2:8">
      <c r="B10" s="1134">
        <v>4</v>
      </c>
      <c r="C10" s="1134" t="s">
        <v>216</v>
      </c>
      <c r="D10" s="1134" t="s">
        <v>217</v>
      </c>
      <c r="E10" s="1135">
        <v>831144776</v>
      </c>
      <c r="F10" s="216"/>
      <c r="G10" s="217"/>
    </row>
    <row r="11" spans="2:8">
      <c r="B11" s="1134"/>
      <c r="C11" s="1134"/>
      <c r="D11" s="1134"/>
      <c r="E11" s="1135"/>
      <c r="F11" s="216"/>
      <c r="G11" s="217"/>
    </row>
    <row r="12" spans="2:8">
      <c r="B12" s="1134"/>
      <c r="C12" s="1134"/>
      <c r="D12" s="1134"/>
      <c r="E12" s="1135"/>
      <c r="F12" s="216"/>
      <c r="G12" s="217"/>
    </row>
    <row r="13" spans="2:8">
      <c r="B13" s="1134">
        <v>5</v>
      </c>
      <c r="C13" s="1136" t="s">
        <v>218</v>
      </c>
      <c r="D13" s="1134" t="s">
        <v>219</v>
      </c>
      <c r="E13" s="1135">
        <v>525279854</v>
      </c>
      <c r="F13" s="216"/>
      <c r="G13" s="217"/>
    </row>
    <row r="14" spans="2:8">
      <c r="B14" s="1134"/>
      <c r="C14" s="1138"/>
      <c r="D14" s="1134"/>
      <c r="E14" s="1135"/>
      <c r="F14" s="216"/>
      <c r="G14" s="219"/>
    </row>
    <row r="15" spans="2:8" ht="15.75">
      <c r="B15" s="712">
        <v>6</v>
      </c>
      <c r="C15" s="1136" t="s">
        <v>220</v>
      </c>
      <c r="D15" s="712" t="s">
        <v>221</v>
      </c>
      <c r="E15" s="714">
        <v>46000000</v>
      </c>
      <c r="F15" s="216"/>
      <c r="G15" s="219"/>
    </row>
    <row r="16" spans="2:8" ht="15.75">
      <c r="B16" s="712">
        <v>7</v>
      </c>
      <c r="C16" s="1137"/>
      <c r="D16" s="712" t="s">
        <v>222</v>
      </c>
      <c r="E16" s="713">
        <v>2500000</v>
      </c>
      <c r="F16" s="216"/>
      <c r="G16" s="219"/>
    </row>
    <row r="17" spans="2:7" ht="15.75">
      <c r="B17" s="712">
        <v>8</v>
      </c>
      <c r="C17" s="1137"/>
      <c r="D17" s="712" t="s">
        <v>223</v>
      </c>
      <c r="E17" s="713">
        <v>369274612</v>
      </c>
      <c r="F17" s="216"/>
      <c r="G17" s="219"/>
    </row>
    <row r="18" spans="2:7" ht="15.75">
      <c r="B18" s="712">
        <v>9</v>
      </c>
      <c r="C18" s="1138"/>
      <c r="D18" s="712" t="s">
        <v>224</v>
      </c>
      <c r="E18" s="713">
        <v>10810504</v>
      </c>
      <c r="F18" s="216"/>
      <c r="G18" s="219"/>
    </row>
    <row r="19" spans="2:7" ht="15.75">
      <c r="B19" s="712">
        <v>10</v>
      </c>
      <c r="C19" s="1136" t="s">
        <v>225</v>
      </c>
      <c r="D19" s="712" t="s">
        <v>226</v>
      </c>
      <c r="E19" s="713">
        <v>1534557396</v>
      </c>
      <c r="F19" s="216"/>
      <c r="G19" s="219"/>
    </row>
    <row r="20" spans="2:7" ht="15.75">
      <c r="B20" s="712">
        <v>11</v>
      </c>
      <c r="C20" s="1137"/>
      <c r="D20" s="712" t="s">
        <v>227</v>
      </c>
      <c r="E20" s="713">
        <v>337421430</v>
      </c>
      <c r="F20" s="216"/>
      <c r="G20" s="219"/>
    </row>
    <row r="21" spans="2:7" ht="15.75">
      <c r="B21" s="712">
        <v>12</v>
      </c>
      <c r="C21" s="1137"/>
      <c r="D21" s="712" t="s">
        <v>228</v>
      </c>
      <c r="E21" s="713">
        <v>54700000</v>
      </c>
      <c r="F21" s="216"/>
      <c r="G21" s="219"/>
    </row>
    <row r="22" spans="2:7" ht="15.75">
      <c r="B22" s="712">
        <v>13</v>
      </c>
      <c r="C22" s="1138"/>
      <c r="D22" s="712" t="s">
        <v>229</v>
      </c>
      <c r="E22" s="713">
        <v>297270122</v>
      </c>
      <c r="F22" s="216"/>
      <c r="G22" s="219"/>
    </row>
    <row r="23" spans="2:7">
      <c r="B23" s="1134">
        <v>14</v>
      </c>
      <c r="C23" s="1134" t="s">
        <v>216</v>
      </c>
      <c r="D23" s="1134" t="s">
        <v>230</v>
      </c>
      <c r="E23" s="1135">
        <v>1710990683</v>
      </c>
      <c r="F23" s="216"/>
      <c r="G23" s="219"/>
    </row>
    <row r="24" spans="2:7">
      <c r="B24" s="1134"/>
      <c r="C24" s="1134"/>
      <c r="D24" s="1134"/>
      <c r="E24" s="1135"/>
      <c r="F24" s="216"/>
      <c r="G24" s="219"/>
    </row>
    <row r="25" spans="2:7">
      <c r="B25" s="1134"/>
      <c r="C25" s="1134"/>
      <c r="D25" s="1134"/>
      <c r="E25" s="1135"/>
      <c r="F25" s="216"/>
      <c r="G25" s="219"/>
    </row>
    <row r="26" spans="2:7">
      <c r="B26" s="1134">
        <v>15</v>
      </c>
      <c r="C26" s="1136" t="s">
        <v>231</v>
      </c>
      <c r="D26" s="1134" t="s">
        <v>232</v>
      </c>
      <c r="E26" s="1139">
        <v>3287706150</v>
      </c>
      <c r="F26" s="216"/>
      <c r="G26" s="217"/>
    </row>
    <row r="27" spans="2:7">
      <c r="B27" s="1134"/>
      <c r="C27" s="1137"/>
      <c r="D27" s="1134"/>
      <c r="E27" s="1139"/>
      <c r="F27" s="216"/>
      <c r="G27" s="219"/>
    </row>
    <row r="28" spans="2:7" ht="15.75">
      <c r="B28" s="712">
        <v>16</v>
      </c>
      <c r="C28" s="1137"/>
      <c r="D28" s="712" t="s">
        <v>233</v>
      </c>
      <c r="E28" s="713">
        <v>45000000</v>
      </c>
      <c r="F28" s="216"/>
      <c r="G28" s="219"/>
    </row>
    <row r="29" spans="2:7" ht="15.75">
      <c r="B29" s="712">
        <v>17</v>
      </c>
      <c r="C29" s="1137"/>
      <c r="D29" s="712" t="s">
        <v>234</v>
      </c>
      <c r="E29" s="713">
        <v>11009458518</v>
      </c>
      <c r="F29" s="216"/>
      <c r="G29" s="216"/>
    </row>
    <row r="30" spans="2:7">
      <c r="B30" s="1134">
        <v>18</v>
      </c>
      <c r="C30" s="1137"/>
      <c r="D30" s="1134" t="s">
        <v>235</v>
      </c>
      <c r="E30" s="1135">
        <v>1801027669</v>
      </c>
      <c r="F30" s="216"/>
      <c r="G30" s="217"/>
    </row>
    <row r="31" spans="2:7">
      <c r="B31" s="1134"/>
      <c r="C31" s="1138"/>
      <c r="D31" s="1134"/>
      <c r="E31" s="1135"/>
      <c r="F31" s="216"/>
      <c r="G31" s="217"/>
    </row>
    <row r="32" spans="2:7" ht="31.5">
      <c r="B32" s="712">
        <v>19</v>
      </c>
      <c r="C32" s="712" t="s">
        <v>236</v>
      </c>
      <c r="D32" s="712" t="s">
        <v>237</v>
      </c>
      <c r="E32" s="713">
        <v>430230457</v>
      </c>
      <c r="F32" s="216"/>
      <c r="G32" s="217"/>
    </row>
    <row r="33" spans="2:8" ht="15.75">
      <c r="B33" s="712">
        <v>20</v>
      </c>
      <c r="C33" s="712" t="s">
        <v>238</v>
      </c>
      <c r="D33" s="712" t="s">
        <v>239</v>
      </c>
      <c r="E33" s="713">
        <v>17850385</v>
      </c>
      <c r="F33" s="216"/>
      <c r="G33" s="216"/>
    </row>
    <row r="34" spans="2:8" ht="15.75">
      <c r="B34" s="712">
        <v>21</v>
      </c>
      <c r="C34" s="712" t="s">
        <v>218</v>
      </c>
      <c r="D34" s="712" t="s">
        <v>240</v>
      </c>
      <c r="E34" s="713">
        <v>254709898</v>
      </c>
      <c r="F34" s="216"/>
      <c r="G34" s="217"/>
    </row>
    <row r="35" spans="2:8" ht="15.75">
      <c r="B35" s="712">
        <v>22</v>
      </c>
      <c r="C35" s="1136" t="s">
        <v>225</v>
      </c>
      <c r="D35" s="712" t="s">
        <v>241</v>
      </c>
      <c r="E35" s="713">
        <v>103521106</v>
      </c>
      <c r="F35" s="216"/>
      <c r="G35" s="217"/>
    </row>
    <row r="36" spans="2:8" ht="15.75">
      <c r="B36" s="712">
        <v>23</v>
      </c>
      <c r="C36" s="1137"/>
      <c r="D36" s="712" t="s">
        <v>242</v>
      </c>
      <c r="E36" s="713">
        <v>5190547219</v>
      </c>
      <c r="F36" s="216"/>
      <c r="G36" s="217"/>
    </row>
    <row r="37" spans="2:8" ht="15.75">
      <c r="B37" s="712">
        <v>24</v>
      </c>
      <c r="C37" s="1138"/>
      <c r="D37" s="712" t="s">
        <v>243</v>
      </c>
      <c r="E37" s="713">
        <v>352699657</v>
      </c>
      <c r="F37" s="216"/>
      <c r="G37" s="217"/>
    </row>
    <row r="38" spans="2:8" ht="15.75">
      <c r="B38" s="712">
        <v>25</v>
      </c>
      <c r="C38" s="712" t="s">
        <v>220</v>
      </c>
      <c r="D38" s="712" t="s">
        <v>244</v>
      </c>
      <c r="E38" s="713">
        <v>62200911</v>
      </c>
      <c r="F38" s="216"/>
      <c r="G38" s="217"/>
    </row>
    <row r="39" spans="2:8" ht="15.75">
      <c r="B39" s="1140" t="s">
        <v>245</v>
      </c>
      <c r="C39" s="1140"/>
      <c r="D39" s="1140"/>
      <c r="E39" s="706">
        <f>SUM(E7:E38)</f>
        <v>28546900769</v>
      </c>
      <c r="F39" s="216"/>
      <c r="G39" s="217"/>
    </row>
    <row r="40" spans="2:8">
      <c r="B40" s="535" t="s">
        <v>945</v>
      </c>
      <c r="C40" s="220"/>
      <c r="D40" s="220"/>
      <c r="E40" s="221"/>
      <c r="F40" s="216"/>
      <c r="G40" s="217"/>
    </row>
    <row r="41" spans="2:8">
      <c r="C41" s="220"/>
      <c r="D41" s="220"/>
      <c r="E41" s="221"/>
      <c r="F41" s="216"/>
      <c r="G41" s="217"/>
    </row>
    <row r="42" spans="2:8">
      <c r="B42" s="220"/>
      <c r="C42" s="220"/>
      <c r="D42" s="220"/>
      <c r="E42" s="221"/>
      <c r="F42" s="216"/>
      <c r="G42" s="217"/>
    </row>
    <row r="43" spans="2:8">
      <c r="E43" s="225"/>
      <c r="G43" s="225"/>
      <c r="H43" s="225"/>
    </row>
  </sheetData>
  <mergeCells count="27">
    <mergeCell ref="C35:C37"/>
    <mergeCell ref="B39:D39"/>
    <mergeCell ref="C19:C22"/>
    <mergeCell ref="B2:E2"/>
    <mergeCell ref="B3:E3"/>
    <mergeCell ref="B5:E5"/>
    <mergeCell ref="C7:C8"/>
    <mergeCell ref="B10:B12"/>
    <mergeCell ref="C10:C12"/>
    <mergeCell ref="D10:D12"/>
    <mergeCell ref="E10:E12"/>
    <mergeCell ref="B13:B14"/>
    <mergeCell ref="C13:C14"/>
    <mergeCell ref="D13:D14"/>
    <mergeCell ref="E13:E14"/>
    <mergeCell ref="C15:C18"/>
    <mergeCell ref="B23:B25"/>
    <mergeCell ref="C23:C25"/>
    <mergeCell ref="D23:D25"/>
    <mergeCell ref="E23:E25"/>
    <mergeCell ref="B26:B27"/>
    <mergeCell ref="C26:C31"/>
    <mergeCell ref="D26:D27"/>
    <mergeCell ref="E26:E27"/>
    <mergeCell ref="B30:B31"/>
    <mergeCell ref="D30:D31"/>
    <mergeCell ref="E30:E31"/>
  </mergeCells>
  <pageMargins left="0.7" right="0.7" top="0.75" bottom="0.75" header="0.3" footer="0.3"/>
  <pageSetup orientation="portrait" r:id="rId1"/>
  <headerFooter>
    <oddHeader>&amp;L&amp;G&amp;C&amp;"Avenir Next LT Pro,Negrita"&amp;14Ministerio de Hacienda&amp;"Avenir Next LT Pro,Normal"
Dirección de Presupuesto&amp;R&amp;G</oddHeader>
  </headerFooter>
  <legacyDrawingHF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C7AAAEF-CC11-4933-9BBB-2E1DB7DCEEEB}">
  <dimension ref="B2:H36"/>
  <sheetViews>
    <sheetView showGridLines="0" zoomScale="85" zoomScaleNormal="85" workbookViewId="0">
      <selection activeCell="B31" sqref="B31"/>
    </sheetView>
  </sheetViews>
  <sheetFormatPr baseColWidth="10" defaultColWidth="11.42578125" defaultRowHeight="15"/>
  <cols>
    <col min="1" max="1" width="11.42578125" style="213"/>
    <col min="2" max="2" width="9.7109375" style="213" customWidth="1"/>
    <col min="3" max="3" width="83.140625" style="213" bestFit="1" customWidth="1"/>
    <col min="4" max="4" width="81.140625" style="213" bestFit="1" customWidth="1"/>
    <col min="5" max="5" width="48.85546875" style="213" customWidth="1"/>
    <col min="6" max="6" width="20.28515625" style="213" bestFit="1" customWidth="1"/>
    <col min="7" max="7" width="20" style="213" bestFit="1" customWidth="1"/>
    <col min="8" max="8" width="28.7109375" style="213" customWidth="1"/>
    <col min="9" max="16384" width="11.42578125" style="213"/>
  </cols>
  <sheetData>
    <row r="2" spans="2:8" ht="34.5" customHeight="1">
      <c r="B2" s="1141" t="s">
        <v>946</v>
      </c>
      <c r="C2" s="1141"/>
      <c r="D2" s="1141"/>
      <c r="E2" s="1141"/>
      <c r="F2" s="211"/>
      <c r="G2" s="212"/>
      <c r="H2" s="212"/>
    </row>
    <row r="3" spans="2:8" ht="20.25">
      <c r="B3" s="1142" t="s">
        <v>943</v>
      </c>
      <c r="C3" s="1142"/>
      <c r="D3" s="1142"/>
      <c r="E3" s="1142"/>
      <c r="F3" s="214"/>
      <c r="G3" s="212"/>
      <c r="H3" s="212"/>
    </row>
    <row r="4" spans="2:8">
      <c r="B4" s="220"/>
      <c r="C4" s="220"/>
      <c r="D4" s="220"/>
      <c r="E4" s="221"/>
      <c r="F4" s="216"/>
      <c r="G4" s="217"/>
    </row>
    <row r="5" spans="2:8">
      <c r="B5" s="220"/>
      <c r="C5" s="220"/>
      <c r="D5" s="220"/>
      <c r="E5" s="221"/>
      <c r="F5" s="216"/>
      <c r="G5" s="217"/>
    </row>
    <row r="6" spans="2:8">
      <c r="B6" s="220"/>
      <c r="C6" s="220"/>
      <c r="D6" s="220"/>
      <c r="E6" s="221"/>
      <c r="F6" s="216"/>
      <c r="G6" s="217"/>
    </row>
    <row r="7" spans="2:8" ht="18.75">
      <c r="B7" s="1145" t="s">
        <v>247</v>
      </c>
      <c r="C7" s="1145"/>
      <c r="D7" s="1145"/>
      <c r="E7" s="1145"/>
      <c r="F7" s="216"/>
      <c r="G7" s="217"/>
    </row>
    <row r="8" spans="2:8" ht="18.75">
      <c r="B8" s="707" t="s">
        <v>248</v>
      </c>
      <c r="C8" s="707" t="s">
        <v>208</v>
      </c>
      <c r="D8" s="707" t="s">
        <v>249</v>
      </c>
      <c r="E8" s="708" t="s">
        <v>250</v>
      </c>
      <c r="F8" s="216"/>
      <c r="G8" s="217"/>
    </row>
    <row r="9" spans="2:8" ht="18.75">
      <c r="B9" s="711">
        <v>1</v>
      </c>
      <c r="C9" s="711" t="s">
        <v>251</v>
      </c>
      <c r="D9" s="711" t="s">
        <v>252</v>
      </c>
      <c r="E9" s="610">
        <v>39400000</v>
      </c>
      <c r="F9" s="216"/>
      <c r="G9" s="217"/>
    </row>
    <row r="10" spans="2:8" ht="18.75">
      <c r="B10" s="711">
        <v>2</v>
      </c>
      <c r="C10" s="711" t="s">
        <v>218</v>
      </c>
      <c r="D10" s="711" t="s">
        <v>253</v>
      </c>
      <c r="E10" s="610">
        <v>1094220384</v>
      </c>
      <c r="F10" s="216"/>
      <c r="G10" s="217"/>
    </row>
    <row r="11" spans="2:8" ht="18.75">
      <c r="B11" s="711">
        <v>3</v>
      </c>
      <c r="C11" s="1146" t="s">
        <v>220</v>
      </c>
      <c r="D11" s="711" t="s">
        <v>254</v>
      </c>
      <c r="E11" s="610">
        <v>57132451</v>
      </c>
      <c r="F11" s="216"/>
      <c r="G11" s="217"/>
    </row>
    <row r="12" spans="2:8" ht="37.5">
      <c r="B12" s="711">
        <v>4</v>
      </c>
      <c r="C12" s="1147"/>
      <c r="D12" s="711" t="s">
        <v>255</v>
      </c>
      <c r="E12" s="610">
        <v>21170000</v>
      </c>
      <c r="F12" s="216"/>
      <c r="G12" s="216"/>
    </row>
    <row r="13" spans="2:8" ht="18.75">
      <c r="B13" s="711">
        <v>5</v>
      </c>
      <c r="C13" s="711" t="s">
        <v>256</v>
      </c>
      <c r="D13" s="711" t="s">
        <v>257</v>
      </c>
      <c r="E13" s="610">
        <v>1451871557</v>
      </c>
      <c r="F13" s="222"/>
      <c r="G13" s="222"/>
    </row>
    <row r="14" spans="2:8" ht="18.75">
      <c r="B14" s="711">
        <v>6</v>
      </c>
      <c r="C14" s="711" t="s">
        <v>218</v>
      </c>
      <c r="D14" s="711" t="s">
        <v>258</v>
      </c>
      <c r="E14" s="610">
        <v>8336626554</v>
      </c>
    </row>
    <row r="15" spans="2:8" ht="18.75">
      <c r="B15" s="711">
        <v>7</v>
      </c>
      <c r="C15" s="1146" t="s">
        <v>225</v>
      </c>
      <c r="D15" s="711" t="s">
        <v>259</v>
      </c>
      <c r="E15" s="610">
        <v>1181126773</v>
      </c>
    </row>
    <row r="16" spans="2:8">
      <c r="B16" s="1143">
        <v>8</v>
      </c>
      <c r="C16" s="1148"/>
      <c r="D16" s="1143" t="s">
        <v>260</v>
      </c>
      <c r="E16" s="1144">
        <v>216455932</v>
      </c>
    </row>
    <row r="17" spans="2:7" ht="12.75" customHeight="1">
      <c r="B17" s="1143"/>
      <c r="C17" s="1148"/>
      <c r="D17" s="1143"/>
      <c r="E17" s="1144"/>
    </row>
    <row r="18" spans="2:7" ht="12.75" customHeight="1">
      <c r="B18" s="1143"/>
      <c r="C18" s="1148"/>
      <c r="D18" s="1143"/>
      <c r="E18" s="1144"/>
    </row>
    <row r="19" spans="2:7" ht="12.75" customHeight="1">
      <c r="B19" s="1143">
        <v>9</v>
      </c>
      <c r="C19" s="1148"/>
      <c r="D19" s="1143" t="s">
        <v>261</v>
      </c>
      <c r="E19" s="1144">
        <v>1182740778</v>
      </c>
      <c r="F19" s="218"/>
    </row>
    <row r="20" spans="2:7">
      <c r="B20" s="1143"/>
      <c r="C20" s="1148"/>
      <c r="D20" s="1143"/>
      <c r="E20" s="1144"/>
      <c r="F20" s="218"/>
    </row>
    <row r="21" spans="2:7" ht="10.5" customHeight="1">
      <c r="B21" s="1143"/>
      <c r="C21" s="1148"/>
      <c r="D21" s="1143"/>
      <c r="E21" s="1144"/>
      <c r="F21" s="218"/>
    </row>
    <row r="22" spans="2:7" hidden="1">
      <c r="B22" s="1143">
        <v>10</v>
      </c>
      <c r="C22" s="1148"/>
      <c r="D22" s="1143" t="s">
        <v>262</v>
      </c>
      <c r="E22" s="1144">
        <v>302176477</v>
      </c>
    </row>
    <row r="23" spans="2:7" hidden="1">
      <c r="B23" s="1143"/>
      <c r="C23" s="1147"/>
      <c r="D23" s="1143"/>
      <c r="E23" s="1144"/>
    </row>
    <row r="24" spans="2:7">
      <c r="B24" s="1143">
        <v>11</v>
      </c>
      <c r="C24" s="1143" t="s">
        <v>218</v>
      </c>
      <c r="D24" s="1143" t="s">
        <v>263</v>
      </c>
      <c r="E24" s="1144">
        <v>155823122</v>
      </c>
      <c r="F24" s="218"/>
      <c r="G24" s="225"/>
    </row>
    <row r="25" spans="2:7">
      <c r="B25" s="1143"/>
      <c r="C25" s="1143"/>
      <c r="D25" s="1143"/>
      <c r="E25" s="1144"/>
      <c r="F25" s="218"/>
    </row>
    <row r="26" spans="2:7">
      <c r="B26" s="1143"/>
      <c r="C26" s="1143"/>
      <c r="D26" s="1143"/>
      <c r="E26" s="1144"/>
      <c r="F26" s="218"/>
    </row>
    <row r="27" spans="2:7">
      <c r="B27" s="1143"/>
      <c r="C27" s="1143"/>
      <c r="D27" s="1143"/>
      <c r="E27" s="1144"/>
      <c r="F27" s="218"/>
    </row>
    <row r="28" spans="2:7">
      <c r="B28" s="1143">
        <v>12</v>
      </c>
      <c r="C28" s="1143" t="s">
        <v>211</v>
      </c>
      <c r="D28" s="1143" t="s">
        <v>264</v>
      </c>
      <c r="E28" s="1144">
        <v>1867825112</v>
      </c>
    </row>
    <row r="29" spans="2:7">
      <c r="B29" s="1143"/>
      <c r="C29" s="1143"/>
      <c r="D29" s="1143"/>
      <c r="E29" s="1144"/>
    </row>
    <row r="30" spans="2:7" ht="18.75">
      <c r="B30" s="1149" t="s">
        <v>245</v>
      </c>
      <c r="C30" s="1149"/>
      <c r="D30" s="1149"/>
      <c r="E30" s="709">
        <f>SUM(E9:E29)</f>
        <v>15906569140</v>
      </c>
    </row>
    <row r="31" spans="2:7">
      <c r="B31" s="535" t="s">
        <v>945</v>
      </c>
    </row>
    <row r="33" spans="5:8">
      <c r="E33" s="223"/>
      <c r="F33" s="223"/>
    </row>
    <row r="34" spans="5:8">
      <c r="E34" s="710">
        <v>44453469909</v>
      </c>
      <c r="F34" s="224"/>
      <c r="G34" s="225"/>
    </row>
    <row r="36" spans="5:8">
      <c r="E36" s="225"/>
      <c r="G36" s="225"/>
      <c r="H36" s="225"/>
    </row>
  </sheetData>
  <mergeCells count="23">
    <mergeCell ref="B30:D30"/>
    <mergeCell ref="D22:D23"/>
    <mergeCell ref="E22:E23"/>
    <mergeCell ref="B28:B29"/>
    <mergeCell ref="C28:C29"/>
    <mergeCell ref="D28:D29"/>
    <mergeCell ref="E28:E29"/>
    <mergeCell ref="B2:E2"/>
    <mergeCell ref="B3:E3"/>
    <mergeCell ref="B24:B27"/>
    <mergeCell ref="C24:C27"/>
    <mergeCell ref="D24:D27"/>
    <mergeCell ref="E24:E27"/>
    <mergeCell ref="B7:E7"/>
    <mergeCell ref="C11:C12"/>
    <mergeCell ref="C15:C23"/>
    <mergeCell ref="B16:B18"/>
    <mergeCell ref="D16:D18"/>
    <mergeCell ref="E16:E18"/>
    <mergeCell ref="B19:B21"/>
    <mergeCell ref="D19:D21"/>
    <mergeCell ref="E19:E21"/>
    <mergeCell ref="B22:B23"/>
  </mergeCells>
  <pageMargins left="0.7" right="0.7" top="0.75" bottom="0.75" header="0.3" footer="0.3"/>
  <pageSetup orientation="portrait" r:id="rId1"/>
  <headerFooter>
    <oddHeader>&amp;L&amp;G&amp;C&amp;"Avenir Next LT Pro,Negrita"&amp;14Ministerio de Hacienda&amp;"Avenir Next LT Pro,Normal"
Dirección de Presupuesto&amp;R&amp;G</oddHeader>
  </headerFooter>
  <legacyDrawingHF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157145B-A590-4446-972E-1E87F208C31F}">
  <dimension ref="B3:H58"/>
  <sheetViews>
    <sheetView showGridLines="0" topLeftCell="A6" zoomScale="90" zoomScaleNormal="90" workbookViewId="0">
      <selection activeCell="G18" sqref="G18"/>
    </sheetView>
  </sheetViews>
  <sheetFormatPr baseColWidth="10" defaultColWidth="11.42578125" defaultRowHeight="15"/>
  <cols>
    <col min="1" max="1" width="11.42578125" style="213"/>
    <col min="2" max="2" width="82" style="213" bestFit="1" customWidth="1"/>
    <col min="3" max="3" width="14.7109375" style="213" customWidth="1"/>
    <col min="4" max="4" width="14.7109375" style="213" bestFit="1" customWidth="1"/>
    <col min="5" max="6" width="11.42578125" style="213"/>
    <col min="7" max="7" width="17.7109375" style="213" bestFit="1" customWidth="1"/>
    <col min="8" max="8" width="21.28515625" style="213" bestFit="1" customWidth="1"/>
    <col min="9" max="16384" width="11.42578125" style="213"/>
  </cols>
  <sheetData>
    <row r="3" spans="2:8">
      <c r="B3" s="1150" t="s">
        <v>947</v>
      </c>
      <c r="C3" s="1150"/>
      <c r="D3" s="1150"/>
      <c r="E3" s="1150"/>
    </row>
    <row r="4" spans="2:8">
      <c r="B4" s="1150">
        <v>2022</v>
      </c>
      <c r="C4" s="1150"/>
      <c r="D4" s="1150"/>
      <c r="E4" s="1150"/>
    </row>
    <row r="5" spans="2:8" ht="15.75" thickBot="1">
      <c r="B5" s="1107" t="s">
        <v>943</v>
      </c>
      <c r="C5" s="1107"/>
      <c r="D5" s="1107"/>
      <c r="E5" s="1107"/>
    </row>
    <row r="6" spans="2:8" ht="15.75" thickBot="1">
      <c r="B6" s="227"/>
      <c r="C6" s="227"/>
      <c r="G6" s="228" t="s">
        <v>266</v>
      </c>
      <c r="H6" s="229">
        <v>5837063769624.7305</v>
      </c>
    </row>
    <row r="7" spans="2:8" ht="15.75" customHeight="1" thickBot="1">
      <c r="B7" s="861" t="s">
        <v>249</v>
      </c>
      <c r="C7" s="861" t="s">
        <v>267</v>
      </c>
      <c r="D7" s="855" t="s">
        <v>268</v>
      </c>
      <c r="E7" s="844" t="s">
        <v>269</v>
      </c>
    </row>
    <row r="8" spans="2:8">
      <c r="B8" s="230" t="s">
        <v>270</v>
      </c>
      <c r="C8" s="880">
        <f>C9+C10+C11+C12+C13+C14+C15</f>
        <v>824909284943</v>
      </c>
      <c r="D8" s="231">
        <f>C8/$C$19</f>
        <v>0.94655492250449103</v>
      </c>
      <c r="E8" s="231">
        <f>C8/$H$6</f>
        <v>0.14132264396968103</v>
      </c>
    </row>
    <row r="9" spans="2:8">
      <c r="B9" s="232" t="s">
        <v>271</v>
      </c>
      <c r="C9" s="881">
        <v>774311822528</v>
      </c>
      <c r="D9" s="233">
        <f t="shared" ref="D9:D19" si="0">C9/$C$19</f>
        <v>0.88849608138178071</v>
      </c>
      <c r="E9" s="233">
        <f t="shared" ref="E9:E41" si="1">C9/$H$6</f>
        <v>0.1326543366816397</v>
      </c>
    </row>
    <row r="10" spans="2:8">
      <c r="B10" s="232" t="s">
        <v>272</v>
      </c>
      <c r="C10" s="881">
        <v>2855666989</v>
      </c>
      <c r="D10" s="233">
        <f t="shared" si="0"/>
        <v>3.2767792711392561E-3</v>
      </c>
      <c r="E10" s="233">
        <f t="shared" si="1"/>
        <v>4.892300481383285E-4</v>
      </c>
    </row>
    <row r="11" spans="2:8">
      <c r="B11" s="232" t="s">
        <v>273</v>
      </c>
      <c r="C11" s="881">
        <v>24530106722</v>
      </c>
      <c r="D11" s="233">
        <f t="shared" si="0"/>
        <v>2.814745050284409E-2</v>
      </c>
      <c r="E11" s="233">
        <f t="shared" si="1"/>
        <v>4.2024736563015244E-3</v>
      </c>
    </row>
    <row r="12" spans="2:8">
      <c r="B12" s="232" t="s">
        <v>274</v>
      </c>
      <c r="C12" s="881">
        <v>8787404149</v>
      </c>
      <c r="D12" s="233">
        <f t="shared" si="0"/>
        <v>1.0083242854815343E-2</v>
      </c>
      <c r="E12" s="233">
        <f t="shared" si="1"/>
        <v>1.5054493998726604E-3</v>
      </c>
    </row>
    <row r="13" spans="2:8">
      <c r="B13" s="232" t="s">
        <v>275</v>
      </c>
      <c r="C13" s="881">
        <v>2588473130</v>
      </c>
      <c r="D13" s="233">
        <f t="shared" si="0"/>
        <v>2.9701835434443047E-3</v>
      </c>
      <c r="E13" s="233">
        <f t="shared" si="1"/>
        <v>4.4345466011011476E-4</v>
      </c>
    </row>
    <row r="14" spans="2:8">
      <c r="B14" s="232" t="s">
        <v>276</v>
      </c>
      <c r="C14" s="881">
        <v>1502656173</v>
      </c>
      <c r="D14" s="233">
        <f t="shared" si="0"/>
        <v>1.7242460757163039E-3</v>
      </c>
      <c r="E14" s="233">
        <f t="shared" si="1"/>
        <v>2.5743357145070338E-4</v>
      </c>
    </row>
    <row r="15" spans="2:8" ht="15.75" thickBot="1">
      <c r="B15" s="232" t="s">
        <v>277</v>
      </c>
      <c r="C15" s="881">
        <v>10333155252</v>
      </c>
      <c r="D15" s="233">
        <f t="shared" si="0"/>
        <v>1.1856938874751035E-2</v>
      </c>
      <c r="E15" s="233">
        <f t="shared" si="1"/>
        <v>1.7702659521679899E-3</v>
      </c>
    </row>
    <row r="16" spans="2:8">
      <c r="B16" s="230" t="s">
        <v>278</v>
      </c>
      <c r="C16" s="880">
        <f>C18</f>
        <v>46576632388</v>
      </c>
      <c r="D16" s="231">
        <f t="shared" si="0"/>
        <v>5.3445077495508947E-2</v>
      </c>
      <c r="E16" s="231">
        <f t="shared" si="1"/>
        <v>7.9794626590133089E-3</v>
      </c>
    </row>
    <row r="17" spans="2:5">
      <c r="B17" s="232" t="s">
        <v>279</v>
      </c>
      <c r="C17" s="881">
        <f>'Tabla 7'!C32</f>
        <v>0</v>
      </c>
      <c r="D17" s="233">
        <f t="shared" si="0"/>
        <v>0</v>
      </c>
      <c r="E17" s="233">
        <f t="shared" si="1"/>
        <v>0</v>
      </c>
    </row>
    <row r="18" spans="2:5">
      <c r="B18" s="232" t="s">
        <v>280</v>
      </c>
      <c r="C18" s="881">
        <v>46576632388</v>
      </c>
      <c r="D18" s="233">
        <f t="shared" si="0"/>
        <v>5.3445077495508947E-2</v>
      </c>
      <c r="E18" s="233">
        <f t="shared" si="1"/>
        <v>7.9794626590133089E-3</v>
      </c>
    </row>
    <row r="19" spans="2:5" ht="15.75" thickBot="1">
      <c r="B19" s="859" t="s">
        <v>281</v>
      </c>
      <c r="C19" s="879">
        <f>C8+C16</f>
        <v>871485917331</v>
      </c>
      <c r="D19" s="860">
        <f t="shared" si="0"/>
        <v>1</v>
      </c>
      <c r="E19" s="860">
        <f t="shared" si="1"/>
        <v>0.14930210662869434</v>
      </c>
    </row>
    <row r="20" spans="2:5">
      <c r="B20" s="230" t="s">
        <v>282</v>
      </c>
      <c r="C20" s="880">
        <f>C21+C22+C23+C24+C25</f>
        <v>905574301146</v>
      </c>
      <c r="D20" s="231">
        <f>C20/$C$33</f>
        <v>0.86551753399710252</v>
      </c>
      <c r="E20" s="231">
        <f t="shared" si="1"/>
        <v>0.15514209487627717</v>
      </c>
    </row>
    <row r="21" spans="2:5">
      <c r="B21" s="232" t="s">
        <v>283</v>
      </c>
      <c r="C21" s="881">
        <v>376517568582</v>
      </c>
      <c r="D21" s="233">
        <f t="shared" ref="D21:D35" si="2">C21/$C$33</f>
        <v>0.35986285946197316</v>
      </c>
      <c r="E21" s="233">
        <f t="shared" si="1"/>
        <v>6.4504617979564513E-2</v>
      </c>
    </row>
    <row r="22" spans="2:5">
      <c r="B22" s="232" t="s">
        <v>284</v>
      </c>
      <c r="C22" s="881">
        <v>56464492902</v>
      </c>
      <c r="D22" s="233">
        <f t="shared" si="2"/>
        <v>5.3966867868368067E-2</v>
      </c>
      <c r="E22" s="233">
        <f t="shared" si="1"/>
        <v>9.6734411564652397E-3</v>
      </c>
    </row>
    <row r="23" spans="2:5">
      <c r="B23" s="232" t="s">
        <v>285</v>
      </c>
      <c r="C23" s="881">
        <v>193105783455</v>
      </c>
      <c r="D23" s="233">
        <f t="shared" si="2"/>
        <v>0.18456402890965401</v>
      </c>
      <c r="E23" s="233">
        <f t="shared" si="1"/>
        <v>3.3082692099390056E-2</v>
      </c>
    </row>
    <row r="24" spans="2:5">
      <c r="B24" s="232" t="s">
        <v>286</v>
      </c>
      <c r="C24" s="881">
        <v>279178976374</v>
      </c>
      <c r="D24" s="233">
        <f t="shared" si="2"/>
        <v>0.26682989884902075</v>
      </c>
      <c r="E24" s="233">
        <f t="shared" si="1"/>
        <v>4.7828666499552162E-2</v>
      </c>
    </row>
    <row r="25" spans="2:5" ht="15.75" thickBot="1">
      <c r="B25" s="232" t="s">
        <v>287</v>
      </c>
      <c r="C25" s="881">
        <v>307479833</v>
      </c>
      <c r="D25" s="233">
        <f t="shared" si="2"/>
        <v>2.9387890808652109E-4</v>
      </c>
      <c r="E25" s="233">
        <f t="shared" si="1"/>
        <v>5.2677141305202515E-5</v>
      </c>
    </row>
    <row r="26" spans="2:5">
      <c r="B26" s="230" t="s">
        <v>288</v>
      </c>
      <c r="C26" s="880">
        <f>C27+C28+C29+C30+C31+C32</f>
        <v>140706410192</v>
      </c>
      <c r="D26" s="231">
        <f t="shared" si="2"/>
        <v>0.13448246600289751</v>
      </c>
      <c r="E26" s="231">
        <f t="shared" si="1"/>
        <v>2.4105683224537759E-2</v>
      </c>
    </row>
    <row r="27" spans="2:5">
      <c r="B27" s="232" t="s">
        <v>289</v>
      </c>
      <c r="C27" s="881">
        <v>33202933419</v>
      </c>
      <c r="D27" s="233">
        <f t="shared" si="2"/>
        <v>3.1734249766049473E-2</v>
      </c>
      <c r="E27" s="233">
        <f t="shared" si="1"/>
        <v>5.6882937602606735E-3</v>
      </c>
    </row>
    <row r="28" spans="2:5">
      <c r="B28" s="232" t="s">
        <v>290</v>
      </c>
      <c r="C28" s="881">
        <v>61017821671</v>
      </c>
      <c r="D28" s="233">
        <f t="shared" si="2"/>
        <v>5.8318786736467176E-2</v>
      </c>
      <c r="E28" s="233">
        <f t="shared" si="1"/>
        <v>1.0453512944047018E-2</v>
      </c>
    </row>
    <row r="29" spans="2:5">
      <c r="B29" s="232" t="s">
        <v>291</v>
      </c>
      <c r="C29" s="881">
        <v>26359067</v>
      </c>
      <c r="D29" s="233">
        <f t="shared" si="2"/>
        <v>2.5193111862199595E-5</v>
      </c>
      <c r="E29" s="233">
        <f t="shared" si="1"/>
        <v>4.5158093247445618E-6</v>
      </c>
    </row>
    <row r="30" spans="2:5">
      <c r="B30" s="232" t="s">
        <v>292</v>
      </c>
      <c r="C30" s="881">
        <v>2309866101</v>
      </c>
      <c r="D30" s="233">
        <f t="shared" si="2"/>
        <v>2.2076925207252531E-3</v>
      </c>
      <c r="E30" s="233">
        <f t="shared" si="1"/>
        <v>3.957239790697889E-4</v>
      </c>
    </row>
    <row r="31" spans="2:5">
      <c r="B31" s="232" t="s">
        <v>293</v>
      </c>
      <c r="C31" s="881">
        <v>42703145659</v>
      </c>
      <c r="D31" s="233">
        <f t="shared" si="2"/>
        <v>4.0814233882215563E-2</v>
      </c>
      <c r="E31" s="233">
        <f t="shared" si="1"/>
        <v>7.3158607382741376E-3</v>
      </c>
    </row>
    <row r="32" spans="2:5">
      <c r="B32" s="232" t="s">
        <v>294</v>
      </c>
      <c r="C32" s="881">
        <v>1446284275</v>
      </c>
      <c r="D32" s="233">
        <f t="shared" si="2"/>
        <v>1.3823099855778372E-3</v>
      </c>
      <c r="E32" s="233">
        <f t="shared" si="1"/>
        <v>2.4777599356139683E-4</v>
      </c>
    </row>
    <row r="33" spans="2:5" ht="15.75" thickBot="1">
      <c r="B33" s="859" t="s">
        <v>295</v>
      </c>
      <c r="C33" s="879">
        <f>C20+C26</f>
        <v>1046280711338</v>
      </c>
      <c r="D33" s="860">
        <f t="shared" si="2"/>
        <v>1</v>
      </c>
      <c r="E33" s="860">
        <f t="shared" si="1"/>
        <v>0.17924777810081494</v>
      </c>
    </row>
    <row r="34" spans="2:5" ht="15.75" thickBot="1">
      <c r="B34" s="859" t="s">
        <v>296</v>
      </c>
      <c r="C34" s="879">
        <f>(C19-(C33-C23))</f>
        <v>18310989448</v>
      </c>
      <c r="D34" s="860">
        <f t="shared" si="2"/>
        <v>1.7501029360068792E-2</v>
      </c>
      <c r="E34" s="860">
        <f t="shared" si="1"/>
        <v>3.1370206272694581E-3</v>
      </c>
    </row>
    <row r="35" spans="2:5" ht="15.75" thickBot="1">
      <c r="B35" s="859" t="s">
        <v>297</v>
      </c>
      <c r="C35" s="879">
        <f>C19-C33</f>
        <v>-174794794007</v>
      </c>
      <c r="D35" s="860">
        <f t="shared" si="2"/>
        <v>-0.16706299954958523</v>
      </c>
      <c r="E35" s="860">
        <f t="shared" si="1"/>
        <v>-2.9945671472120596E-2</v>
      </c>
    </row>
    <row r="36" spans="2:5">
      <c r="B36" s="230" t="s">
        <v>298</v>
      </c>
      <c r="C36" s="880">
        <f>C37</f>
        <v>284079393319</v>
      </c>
      <c r="D36" s="231">
        <f>C36/$C$41</f>
        <v>1.6252165571225392</v>
      </c>
      <c r="E36" s="231">
        <f t="shared" si="1"/>
        <v>4.8668201090642481E-2</v>
      </c>
    </row>
    <row r="37" spans="2:5" ht="15.75" thickBot="1">
      <c r="B37" s="232" t="s">
        <v>299</v>
      </c>
      <c r="C37" s="881">
        <v>284079393319</v>
      </c>
      <c r="D37" s="233">
        <f>C37/$C$41</f>
        <v>1.6252165571225392</v>
      </c>
      <c r="E37" s="233">
        <f t="shared" si="1"/>
        <v>4.8668201090642481E-2</v>
      </c>
    </row>
    <row r="38" spans="2:5">
      <c r="B38" s="230" t="s">
        <v>300</v>
      </c>
      <c r="C38" s="880">
        <f>C40+C39</f>
        <v>109284599312</v>
      </c>
      <c r="D38" s="231">
        <f>-C38/$C$41</f>
        <v>-0.62521655712253932</v>
      </c>
      <c r="E38" s="231">
        <f t="shared" si="1"/>
        <v>1.8722529618521881E-2</v>
      </c>
    </row>
    <row r="39" spans="2:5">
      <c r="B39" s="232" t="s">
        <v>301</v>
      </c>
      <c r="C39" s="881">
        <v>6051954592</v>
      </c>
      <c r="D39" s="233">
        <f>-C39/$C$41</f>
        <v>-3.4623197025865873E-2</v>
      </c>
      <c r="E39" s="233">
        <f t="shared" si="1"/>
        <v>1.0368148834510823E-3</v>
      </c>
    </row>
    <row r="40" spans="2:5">
      <c r="B40" s="232" t="s">
        <v>302</v>
      </c>
      <c r="C40" s="881">
        <v>103232644720</v>
      </c>
      <c r="D40" s="233">
        <f>-C40/$C$41</f>
        <v>-0.5905933600966734</v>
      </c>
      <c r="E40" s="233">
        <f t="shared" si="1"/>
        <v>1.7685714735070798E-2</v>
      </c>
    </row>
    <row r="41" spans="2:5" ht="15.75" thickBot="1">
      <c r="B41" s="859" t="s">
        <v>303</v>
      </c>
      <c r="C41" s="879">
        <f>C36-C38</f>
        <v>174794794007</v>
      </c>
      <c r="D41" s="860">
        <f>C41/$C$41</f>
        <v>1</v>
      </c>
      <c r="E41" s="860">
        <f t="shared" si="1"/>
        <v>2.9945671472120596E-2</v>
      </c>
    </row>
    <row r="42" spans="2:5">
      <c r="B42" s="234" t="s">
        <v>304</v>
      </c>
      <c r="C42" s="90"/>
    </row>
    <row r="58" spans="4:4">
      <c r="D58" s="235"/>
    </row>
  </sheetData>
  <mergeCells count="3">
    <mergeCell ref="B3:E3"/>
    <mergeCell ref="B4:E4"/>
    <mergeCell ref="B5:E5"/>
  </mergeCells>
  <pageMargins left="0.7" right="0.7" top="0.75" bottom="0.75" header="0.3" footer="0.3"/>
  <pageSetup orientation="portrait"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F6AE1BA-EAC9-4150-B7C5-D605130976BE}">
  <dimension ref="B2:H42"/>
  <sheetViews>
    <sheetView showGridLines="0" zoomScaleNormal="100" workbookViewId="0">
      <selection activeCell="G19" sqref="G19"/>
    </sheetView>
  </sheetViews>
  <sheetFormatPr baseColWidth="10" defaultColWidth="9.140625" defaultRowHeight="15"/>
  <cols>
    <col min="1" max="1" width="9.140625" style="213"/>
    <col min="2" max="2" width="97.140625" style="213" bestFit="1" customWidth="1"/>
    <col min="3" max="3" width="19.7109375" style="213" customWidth="1"/>
    <col min="4" max="4" width="18.42578125" style="213" customWidth="1"/>
    <col min="5" max="5" width="16.85546875" style="213" bestFit="1" customWidth="1"/>
    <col min="6" max="6" width="9.140625" style="213"/>
    <col min="7" max="7" width="18.28515625" style="213" bestFit="1" customWidth="1"/>
    <col min="8" max="8" width="27.5703125" style="213" bestFit="1" customWidth="1"/>
    <col min="9" max="16384" width="9.140625" style="213"/>
  </cols>
  <sheetData>
    <row r="2" spans="2:8">
      <c r="B2" s="1151" t="s">
        <v>948</v>
      </c>
      <c r="C2" s="1151"/>
      <c r="D2" s="1151"/>
      <c r="E2" s="1151"/>
    </row>
    <row r="3" spans="2:8">
      <c r="B3" s="1151">
        <v>2022</v>
      </c>
      <c r="C3" s="1151"/>
      <c r="D3" s="1151"/>
      <c r="E3" s="1151"/>
    </row>
    <row r="4" spans="2:8" ht="15.75" thickBot="1">
      <c r="B4" s="1152" t="s">
        <v>949</v>
      </c>
      <c r="C4" s="1152"/>
      <c r="D4" s="1152"/>
      <c r="E4" s="1152"/>
    </row>
    <row r="5" spans="2:8" ht="15.75" thickBot="1">
      <c r="G5" s="228" t="s">
        <v>266</v>
      </c>
      <c r="H5" s="229">
        <v>5837063769624.7305</v>
      </c>
    </row>
    <row r="6" spans="2:8">
      <c r="B6" s="1153" t="s">
        <v>1</v>
      </c>
      <c r="C6" s="1155" t="s">
        <v>305</v>
      </c>
      <c r="D6" s="1155" t="s">
        <v>268</v>
      </c>
      <c r="E6" s="844" t="s">
        <v>22</v>
      </c>
      <c r="F6" s="236"/>
      <c r="H6" s="218"/>
    </row>
    <row r="7" spans="2:8" ht="15.75" thickBot="1">
      <c r="B7" s="1154"/>
      <c r="C7" s="1156"/>
      <c r="D7" s="1156"/>
      <c r="E7" s="845" t="s">
        <v>306</v>
      </c>
      <c r="F7" s="236"/>
    </row>
    <row r="8" spans="2:8">
      <c r="B8" s="237" t="s">
        <v>307</v>
      </c>
      <c r="C8" s="882">
        <f>C9+C16+C19+C22+C25+C29+C30</f>
        <v>824909284943</v>
      </c>
      <c r="D8" s="238">
        <f>C8/$C$37</f>
        <v>0.94655492250449103</v>
      </c>
      <c r="E8" s="239">
        <f>C8/$H$5</f>
        <v>0.14132264396968103</v>
      </c>
      <c r="F8" s="236"/>
    </row>
    <row r="9" spans="2:8">
      <c r="B9" s="240" t="s">
        <v>308</v>
      </c>
      <c r="C9" s="883">
        <f>SUM(C10:C15)</f>
        <v>774311822528</v>
      </c>
      <c r="D9" s="241">
        <f t="shared" ref="D9:D37" si="0">C9/$C$37</f>
        <v>0.88849608138178071</v>
      </c>
      <c r="E9" s="242">
        <f t="shared" ref="E9:E37" si="1">C9/$H$5</f>
        <v>0.1326543366816397</v>
      </c>
      <c r="F9" s="236"/>
    </row>
    <row r="10" spans="2:8">
      <c r="B10" s="243" t="s">
        <v>309</v>
      </c>
      <c r="C10" s="884">
        <v>239266514875</v>
      </c>
      <c r="D10" s="244">
        <f t="shared" si="0"/>
        <v>0.27455006456991771</v>
      </c>
      <c r="E10" s="245">
        <f t="shared" si="1"/>
        <v>4.0990903015332765E-2</v>
      </c>
      <c r="F10" s="236"/>
    </row>
    <row r="11" spans="2:8">
      <c r="B11" s="243" t="s">
        <v>310</v>
      </c>
      <c r="C11" s="884">
        <v>38908676469</v>
      </c>
      <c r="D11" s="244">
        <f t="shared" si="0"/>
        <v>4.4646362832988902E-2</v>
      </c>
      <c r="E11" s="245">
        <f t="shared" si="1"/>
        <v>6.6657960242742847E-3</v>
      </c>
      <c r="F11" s="236"/>
    </row>
    <row r="12" spans="2:8">
      <c r="B12" s="243" t="s">
        <v>311</v>
      </c>
      <c r="C12" s="884">
        <v>441856698156</v>
      </c>
      <c r="D12" s="244">
        <f t="shared" si="0"/>
        <v>0.50701530497385872</v>
      </c>
      <c r="E12" s="245">
        <f t="shared" si="1"/>
        <v>7.5698453125587026E-2</v>
      </c>
      <c r="F12" s="236"/>
    </row>
    <row r="13" spans="2:8">
      <c r="B13" s="243" t="s">
        <v>312</v>
      </c>
      <c r="C13" s="884">
        <v>53090272736</v>
      </c>
      <c r="D13" s="244">
        <f t="shared" si="0"/>
        <v>6.0919254895814602E-2</v>
      </c>
      <c r="E13" s="245">
        <f t="shared" si="1"/>
        <v>9.0953730901955215E-3</v>
      </c>
      <c r="F13" s="236"/>
    </row>
    <row r="14" spans="2:8">
      <c r="B14" s="243" t="s">
        <v>313</v>
      </c>
      <c r="C14" s="884">
        <v>1188226570</v>
      </c>
      <c r="D14" s="244">
        <f t="shared" si="0"/>
        <v>1.36344896270848E-3</v>
      </c>
      <c r="E14" s="245">
        <f t="shared" si="1"/>
        <v>2.0356580241308415E-4</v>
      </c>
      <c r="F14" s="236"/>
    </row>
    <row r="15" spans="2:8">
      <c r="B15" s="243" t="s">
        <v>314</v>
      </c>
      <c r="C15" s="884">
        <v>1433722</v>
      </c>
      <c r="D15" s="244">
        <f t="shared" si="0"/>
        <v>1.6451464923161305E-6</v>
      </c>
      <c r="E15" s="245">
        <f t="shared" si="1"/>
        <v>2.4562383701560541E-7</v>
      </c>
      <c r="F15" s="236"/>
    </row>
    <row r="16" spans="2:8">
      <c r="B16" s="240" t="s">
        <v>315</v>
      </c>
      <c r="C16" s="883">
        <f>SUM(C17:C18)</f>
        <v>2855666989</v>
      </c>
      <c r="D16" s="241">
        <f t="shared" si="0"/>
        <v>3.2767792711392561E-3</v>
      </c>
      <c r="E16" s="242">
        <f t="shared" si="1"/>
        <v>4.892300481383285E-4</v>
      </c>
      <c r="F16" s="236"/>
    </row>
    <row r="17" spans="2:6">
      <c r="B17" s="243" t="s">
        <v>316</v>
      </c>
      <c r="C17" s="884">
        <v>1215658648</v>
      </c>
      <c r="D17" s="244">
        <f t="shared" si="0"/>
        <v>1.3949263250553243E-3</v>
      </c>
      <c r="E17" s="245">
        <f t="shared" si="1"/>
        <v>2.0826543892258275E-4</v>
      </c>
      <c r="F17" s="236"/>
    </row>
    <row r="18" spans="2:6">
      <c r="B18" s="243" t="s">
        <v>317</v>
      </c>
      <c r="C18" s="884">
        <v>1640008341</v>
      </c>
      <c r="D18" s="244">
        <f t="shared" si="0"/>
        <v>1.8818529460839315E-3</v>
      </c>
      <c r="E18" s="245">
        <f t="shared" si="1"/>
        <v>2.809646092157457E-4</v>
      </c>
      <c r="F18" s="236"/>
    </row>
    <row r="19" spans="2:6">
      <c r="B19" s="240" t="s">
        <v>318</v>
      </c>
      <c r="C19" s="883">
        <f>SUM(C20:C21)</f>
        <v>24530106722</v>
      </c>
      <c r="D19" s="241">
        <f t="shared" si="0"/>
        <v>2.814745050284409E-2</v>
      </c>
      <c r="E19" s="242">
        <f t="shared" si="1"/>
        <v>4.2024736563015244E-3</v>
      </c>
      <c r="F19" s="236"/>
    </row>
    <row r="20" spans="2:6">
      <c r="B20" s="243" t="s">
        <v>319</v>
      </c>
      <c r="C20" s="884">
        <v>18916568735</v>
      </c>
      <c r="D20" s="244">
        <f t="shared" si="0"/>
        <v>2.1706109483597403E-2</v>
      </c>
      <c r="E20" s="245">
        <f t="shared" si="1"/>
        <v>3.2407678726141726E-3</v>
      </c>
      <c r="F20" s="236"/>
    </row>
    <row r="21" spans="2:6">
      <c r="B21" s="243" t="s">
        <v>320</v>
      </c>
      <c r="C21" s="884">
        <v>5613537987</v>
      </c>
      <c r="D21" s="244">
        <f t="shared" si="0"/>
        <v>6.4413410192466899E-3</v>
      </c>
      <c r="E21" s="245">
        <f t="shared" si="1"/>
        <v>9.6170578368735187E-4</v>
      </c>
      <c r="F21" s="236"/>
    </row>
    <row r="22" spans="2:6">
      <c r="B22" s="240" t="s">
        <v>321</v>
      </c>
      <c r="C22" s="883">
        <f>SUM(C23:C24)</f>
        <v>8787404149</v>
      </c>
      <c r="D22" s="241">
        <f t="shared" si="0"/>
        <v>1.0083242854815343E-2</v>
      </c>
      <c r="E22" s="242">
        <f t="shared" si="1"/>
        <v>1.5054493998726604E-3</v>
      </c>
      <c r="F22" s="236"/>
    </row>
    <row r="23" spans="2:6">
      <c r="B23" s="243" t="s">
        <v>322</v>
      </c>
      <c r="C23" s="884">
        <v>0</v>
      </c>
      <c r="D23" s="244">
        <f t="shared" si="0"/>
        <v>0</v>
      </c>
      <c r="E23" s="245">
        <f t="shared" si="1"/>
        <v>0</v>
      </c>
      <c r="F23" s="236"/>
    </row>
    <row r="24" spans="2:6">
      <c r="B24" s="243" t="s">
        <v>323</v>
      </c>
      <c r="C24" s="884">
        <v>8787404149</v>
      </c>
      <c r="D24" s="244">
        <f t="shared" si="0"/>
        <v>1.0083242854815343E-2</v>
      </c>
      <c r="E24" s="245">
        <f t="shared" si="1"/>
        <v>1.5054493998726604E-3</v>
      </c>
      <c r="F24" s="236"/>
    </row>
    <row r="25" spans="2:6">
      <c r="B25" s="240" t="s">
        <v>324</v>
      </c>
      <c r="C25" s="883">
        <f>SUM(C26:C28)</f>
        <v>2588473130</v>
      </c>
      <c r="D25" s="241">
        <f t="shared" si="0"/>
        <v>2.9701835434443047E-3</v>
      </c>
      <c r="E25" s="242">
        <f t="shared" si="1"/>
        <v>4.4345466011011476E-4</v>
      </c>
      <c r="F25" s="236"/>
    </row>
    <row r="26" spans="2:6">
      <c r="B26" s="243" t="s">
        <v>325</v>
      </c>
      <c r="C26" s="884">
        <v>1805845</v>
      </c>
      <c r="D26" s="244">
        <f t="shared" si="0"/>
        <v>2.0721447863788258E-6</v>
      </c>
      <c r="E26" s="245">
        <f t="shared" si="1"/>
        <v>3.0937558184602449E-7</v>
      </c>
      <c r="F26" s="236"/>
    </row>
    <row r="27" spans="2:6">
      <c r="B27" s="243" t="s">
        <v>326</v>
      </c>
      <c r="C27" s="884">
        <v>1000000000</v>
      </c>
      <c r="D27" s="244">
        <f t="shared" si="0"/>
        <v>1.1474654726063565E-3</v>
      </c>
      <c r="E27" s="245">
        <f t="shared" si="1"/>
        <v>1.7131901234381937E-4</v>
      </c>
      <c r="F27" s="236"/>
    </row>
    <row r="28" spans="2:6">
      <c r="B28" s="243" t="s">
        <v>327</v>
      </c>
      <c r="C28" s="884">
        <v>1586667285</v>
      </c>
      <c r="D28" s="244">
        <f t="shared" si="0"/>
        <v>1.8206459260515695E-3</v>
      </c>
      <c r="E28" s="245">
        <f t="shared" si="1"/>
        <v>2.7182627218444937E-4</v>
      </c>
      <c r="F28" s="236"/>
    </row>
    <row r="29" spans="2:6">
      <c r="B29" s="240" t="s">
        <v>328</v>
      </c>
      <c r="C29" s="883">
        <v>1502656173</v>
      </c>
      <c r="D29" s="241">
        <f t="shared" si="0"/>
        <v>1.7242460757163039E-3</v>
      </c>
      <c r="E29" s="242">
        <f t="shared" si="1"/>
        <v>2.5743357145070338E-4</v>
      </c>
      <c r="F29" s="236"/>
    </row>
    <row r="30" spans="2:6">
      <c r="B30" s="240" t="s">
        <v>329</v>
      </c>
      <c r="C30" s="883">
        <v>10333155252</v>
      </c>
      <c r="D30" s="241">
        <f t="shared" si="0"/>
        <v>1.1856938874751035E-2</v>
      </c>
      <c r="E30" s="242">
        <f t="shared" si="1"/>
        <v>1.7702659521679899E-3</v>
      </c>
      <c r="F30" s="236"/>
    </row>
    <row r="31" spans="2:6">
      <c r="B31" s="237" t="s">
        <v>330</v>
      </c>
      <c r="C31" s="882">
        <f>C32+C34</f>
        <v>46576632388</v>
      </c>
      <c r="D31" s="238">
        <f t="shared" si="0"/>
        <v>5.3445077495508947E-2</v>
      </c>
      <c r="E31" s="246">
        <f t="shared" si="1"/>
        <v>7.9794626590133089E-3</v>
      </c>
      <c r="F31" s="236"/>
    </row>
    <row r="32" spans="2:6">
      <c r="B32" s="240" t="s">
        <v>331</v>
      </c>
      <c r="C32" s="883">
        <v>0</v>
      </c>
      <c r="D32" s="241">
        <f t="shared" si="0"/>
        <v>0</v>
      </c>
      <c r="E32" s="242">
        <f t="shared" si="1"/>
        <v>0</v>
      </c>
      <c r="F32" s="236"/>
    </row>
    <row r="33" spans="2:6">
      <c r="B33" s="243" t="s">
        <v>332</v>
      </c>
      <c r="C33" s="884">
        <v>0</v>
      </c>
      <c r="D33" s="244">
        <f t="shared" si="0"/>
        <v>0</v>
      </c>
      <c r="E33" s="245">
        <f t="shared" si="1"/>
        <v>0</v>
      </c>
      <c r="F33" s="236"/>
    </row>
    <row r="34" spans="2:6">
      <c r="B34" s="240" t="s">
        <v>333</v>
      </c>
      <c r="C34" s="883">
        <f>SUM(C35:C36)</f>
        <v>46576632388</v>
      </c>
      <c r="D34" s="241">
        <f t="shared" si="0"/>
        <v>5.3445077495508947E-2</v>
      </c>
      <c r="E34" s="242">
        <f t="shared" si="1"/>
        <v>7.9794626590133089E-3</v>
      </c>
      <c r="F34" s="236"/>
    </row>
    <row r="35" spans="2:6">
      <c r="B35" s="243" t="s">
        <v>334</v>
      </c>
      <c r="C35" s="884">
        <v>46173737955</v>
      </c>
      <c r="D35" s="244">
        <f t="shared" si="0"/>
        <v>5.298277004453613E-2</v>
      </c>
      <c r="E35" s="245">
        <f t="shared" si="1"/>
        <v>7.9104391826729254E-3</v>
      </c>
      <c r="F35" s="236"/>
    </row>
    <row r="36" spans="2:6" ht="15.75" thickBot="1">
      <c r="B36" s="247" t="s">
        <v>335</v>
      </c>
      <c r="C36" s="885">
        <v>402894433</v>
      </c>
      <c r="D36" s="248">
        <f t="shared" si="0"/>
        <v>4.6230745097281499E-4</v>
      </c>
      <c r="E36" s="245">
        <f t="shared" si="1"/>
        <v>6.9023476340383105E-5</v>
      </c>
      <c r="F36" s="236"/>
    </row>
    <row r="37" spans="2:6" ht="15.75" thickBot="1">
      <c r="B37" s="856" t="s">
        <v>336</v>
      </c>
      <c r="C37" s="886">
        <f>C8+C31</f>
        <v>871485917331</v>
      </c>
      <c r="D37" s="857">
        <f t="shared" si="0"/>
        <v>1</v>
      </c>
      <c r="E37" s="858">
        <f t="shared" si="1"/>
        <v>0.14930210662869434</v>
      </c>
      <c r="F37" s="236"/>
    </row>
    <row r="38" spans="2:6">
      <c r="B38" s="234" t="s">
        <v>18</v>
      </c>
    </row>
    <row r="39" spans="2:6">
      <c r="B39" s="234" t="s">
        <v>337</v>
      </c>
    </row>
    <row r="40" spans="2:6">
      <c r="B40" s="234" t="s">
        <v>338</v>
      </c>
    </row>
    <row r="41" spans="2:6">
      <c r="B41" s="234" t="s">
        <v>339</v>
      </c>
    </row>
    <row r="42" spans="2:6">
      <c r="B42" s="234" t="s">
        <v>20</v>
      </c>
    </row>
  </sheetData>
  <mergeCells count="6">
    <mergeCell ref="B2:E2"/>
    <mergeCell ref="B3:E3"/>
    <mergeCell ref="B4:E4"/>
    <mergeCell ref="B6:B7"/>
    <mergeCell ref="C6:C7"/>
    <mergeCell ref="D6:D7"/>
  </mergeCells>
  <pageMargins left="0.7" right="0.7" top="0.75" bottom="0.75" header="0.3" footer="0.3"/>
  <pageSetup orientation="portrait" r:id="rId1"/>
  <ignoredErrors>
    <ignoredError sqref="C25" formulaRange="1"/>
  </ignoredError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15F808C-C2BE-4FD5-BBB7-A926C6D3F9E4}">
  <dimension ref="B3:G25"/>
  <sheetViews>
    <sheetView showGridLines="0" workbookViewId="0">
      <selection activeCell="G28" sqref="G28"/>
    </sheetView>
  </sheetViews>
  <sheetFormatPr baseColWidth="10" defaultColWidth="9.140625" defaultRowHeight="15"/>
  <cols>
    <col min="1" max="1" width="9.140625" style="213"/>
    <col min="2" max="2" width="68.28515625" style="213" customWidth="1"/>
    <col min="3" max="3" width="18.42578125" style="213" customWidth="1"/>
    <col min="4" max="4" width="15.42578125" style="213" customWidth="1"/>
    <col min="5" max="5" width="9.42578125" style="213" bestFit="1" customWidth="1"/>
    <col min="6" max="6" width="18.28515625" style="213" bestFit="1" customWidth="1"/>
    <col min="7" max="7" width="25.85546875" style="213" bestFit="1" customWidth="1"/>
    <col min="8" max="9" width="9.140625" style="213"/>
    <col min="10" max="10" width="12.85546875" style="213" bestFit="1" customWidth="1"/>
    <col min="11" max="16384" width="9.140625" style="213"/>
  </cols>
  <sheetData>
    <row r="3" spans="2:7" ht="15.75" thickBot="1">
      <c r="B3" s="1151" t="s">
        <v>950</v>
      </c>
      <c r="C3" s="1151"/>
      <c r="D3" s="1151"/>
      <c r="E3" s="1151"/>
    </row>
    <row r="4" spans="2:7" ht="15.75" thickBot="1">
      <c r="B4" s="1151">
        <v>2022</v>
      </c>
      <c r="C4" s="1151"/>
      <c r="D4" s="1151"/>
      <c r="E4" s="1151"/>
      <c r="F4" s="228" t="s">
        <v>266</v>
      </c>
      <c r="G4" s="229">
        <v>5837063769624.7305</v>
      </c>
    </row>
    <row r="5" spans="2:7">
      <c r="B5" s="1152" t="s">
        <v>949</v>
      </c>
      <c r="C5" s="1152"/>
      <c r="D5" s="1152"/>
      <c r="E5" s="1152"/>
    </row>
    <row r="6" spans="2:7">
      <c r="B6" s="1157" t="s">
        <v>1</v>
      </c>
      <c r="C6" s="1158" t="s">
        <v>340</v>
      </c>
      <c r="D6" s="1158" t="s">
        <v>268</v>
      </c>
      <c r="E6" s="1158" t="s">
        <v>341</v>
      </c>
    </row>
    <row r="7" spans="2:7">
      <c r="B7" s="1157"/>
      <c r="C7" s="1159"/>
      <c r="D7" s="1160"/>
      <c r="E7" s="1161"/>
    </row>
    <row r="8" spans="2:7">
      <c r="B8" s="249" t="s">
        <v>342</v>
      </c>
      <c r="C8" s="888">
        <f>SUM(C9:C13)</f>
        <v>905574301146</v>
      </c>
      <c r="D8" s="250">
        <f>C8/$C$21</f>
        <v>0.86551753399710252</v>
      </c>
      <c r="E8" s="251">
        <f>C8/$G$4</f>
        <v>0.15514209487627717</v>
      </c>
    </row>
    <row r="9" spans="2:7">
      <c r="B9" s="252" t="s">
        <v>343</v>
      </c>
      <c r="C9" s="889">
        <v>376517568582</v>
      </c>
      <c r="D9" s="253">
        <f>C9/$C$8</f>
        <v>0.41577766518497578</v>
      </c>
      <c r="E9" s="254">
        <f t="shared" ref="E9:E21" si="0">C9/$G$4</f>
        <v>6.4504617979564513E-2</v>
      </c>
    </row>
    <row r="10" spans="2:7">
      <c r="B10" s="252" t="s">
        <v>344</v>
      </c>
      <c r="C10" s="889">
        <v>56464492902</v>
      </c>
      <c r="D10" s="253">
        <f>C10/$C$8</f>
        <v>6.2352137014648548E-2</v>
      </c>
      <c r="E10" s="254">
        <f t="shared" si="0"/>
        <v>9.6734411564652397E-3</v>
      </c>
    </row>
    <row r="11" spans="2:7">
      <c r="B11" s="252" t="s">
        <v>345</v>
      </c>
      <c r="C11" s="889">
        <v>193105783455</v>
      </c>
      <c r="D11" s="253">
        <f>C11/$C$8</f>
        <v>0.21324123620847626</v>
      </c>
      <c r="E11" s="254">
        <f t="shared" si="0"/>
        <v>3.3082692099390056E-2</v>
      </c>
    </row>
    <row r="12" spans="2:7">
      <c r="B12" s="252" t="s">
        <v>346</v>
      </c>
      <c r="C12" s="889">
        <v>279178976374</v>
      </c>
      <c r="D12" s="253">
        <f>C12/$C$8</f>
        <v>0.30828942033878426</v>
      </c>
      <c r="E12" s="254">
        <f t="shared" si="0"/>
        <v>4.7828666499552162E-2</v>
      </c>
    </row>
    <row r="13" spans="2:7">
      <c r="B13" s="252" t="s">
        <v>347</v>
      </c>
      <c r="C13" s="889">
        <v>307479833</v>
      </c>
      <c r="D13" s="253">
        <f>C13/$C$8</f>
        <v>3.3954125311516208E-4</v>
      </c>
      <c r="E13" s="254">
        <f t="shared" si="0"/>
        <v>5.2677141305202515E-5</v>
      </c>
      <c r="G13" s="255"/>
    </row>
    <row r="14" spans="2:7">
      <c r="B14" s="256" t="s">
        <v>348</v>
      </c>
      <c r="C14" s="890">
        <f>SUM(C15:C20)</f>
        <v>140706410192</v>
      </c>
      <c r="D14" s="257">
        <f>C14/$C$21</f>
        <v>0.13448246600289751</v>
      </c>
      <c r="E14" s="251">
        <f t="shared" si="0"/>
        <v>2.4105683224537759E-2</v>
      </c>
    </row>
    <row r="15" spans="2:7">
      <c r="B15" s="252" t="s">
        <v>349</v>
      </c>
      <c r="C15" s="889">
        <v>33202933419</v>
      </c>
      <c r="D15" s="253">
        <f t="shared" ref="D15:D20" si="1">C15/$C$14</f>
        <v>0.23597313991376198</v>
      </c>
      <c r="E15" s="254">
        <f t="shared" si="0"/>
        <v>5.6882937602606735E-3</v>
      </c>
    </row>
    <row r="16" spans="2:7">
      <c r="B16" s="252" t="s">
        <v>350</v>
      </c>
      <c r="C16" s="889">
        <v>61017821671</v>
      </c>
      <c r="D16" s="253">
        <f t="shared" si="1"/>
        <v>0.43365346033445479</v>
      </c>
      <c r="E16" s="254">
        <f t="shared" si="0"/>
        <v>1.0453512944047018E-2</v>
      </c>
    </row>
    <row r="17" spans="2:5">
      <c r="B17" s="252" t="s">
        <v>351</v>
      </c>
      <c r="C17" s="889">
        <v>26359067</v>
      </c>
      <c r="D17" s="253">
        <f t="shared" si="1"/>
        <v>1.8733380351351379E-4</v>
      </c>
      <c r="E17" s="254">
        <f t="shared" si="0"/>
        <v>4.5158093247445618E-6</v>
      </c>
    </row>
    <row r="18" spans="2:5">
      <c r="B18" s="252" t="s">
        <v>352</v>
      </c>
      <c r="C18" s="889">
        <v>2309866101</v>
      </c>
      <c r="D18" s="253">
        <f t="shared" si="1"/>
        <v>1.6416210873748307E-2</v>
      </c>
      <c r="E18" s="254">
        <f t="shared" si="0"/>
        <v>3.957239790697889E-4</v>
      </c>
    </row>
    <row r="19" spans="2:5">
      <c r="B19" s="252" t="s">
        <v>353</v>
      </c>
      <c r="C19" s="889">
        <v>42703145659</v>
      </c>
      <c r="D19" s="253">
        <f t="shared" si="1"/>
        <v>0.30349111743189033</v>
      </c>
      <c r="E19" s="254">
        <f t="shared" si="0"/>
        <v>7.3158607382741376E-3</v>
      </c>
    </row>
    <row r="20" spans="2:5">
      <c r="B20" s="252" t="s">
        <v>354</v>
      </c>
      <c r="C20" s="891">
        <v>1446284275</v>
      </c>
      <c r="D20" s="258">
        <f t="shared" si="1"/>
        <v>1.0278737642631082E-2</v>
      </c>
      <c r="E20" s="254">
        <f t="shared" si="0"/>
        <v>2.4777599356139683E-4</v>
      </c>
    </row>
    <row r="21" spans="2:5">
      <c r="B21" s="852" t="s">
        <v>355</v>
      </c>
      <c r="C21" s="887">
        <f>C14+C8</f>
        <v>1046280711338</v>
      </c>
      <c r="D21" s="853">
        <f>C21/$C$21</f>
        <v>1</v>
      </c>
      <c r="E21" s="854">
        <f t="shared" si="0"/>
        <v>0.17924777810081494</v>
      </c>
    </row>
    <row r="22" spans="2:5">
      <c r="B22" s="259" t="s">
        <v>18</v>
      </c>
      <c r="C22" s="260"/>
      <c r="D22" s="260"/>
      <c r="E22" s="260"/>
    </row>
    <row r="23" spans="2:5">
      <c r="B23" s="259" t="s">
        <v>356</v>
      </c>
      <c r="C23" s="260"/>
      <c r="D23" s="260"/>
      <c r="E23" s="260"/>
    </row>
    <row r="24" spans="2:5">
      <c r="B24" s="259" t="s">
        <v>357</v>
      </c>
      <c r="C24" s="260"/>
      <c r="D24" s="260"/>
      <c r="E24" s="260"/>
    </row>
    <row r="25" spans="2:5">
      <c r="B25" s="259" t="s">
        <v>358</v>
      </c>
      <c r="C25" s="260"/>
      <c r="D25" s="260"/>
      <c r="E25" s="260"/>
    </row>
  </sheetData>
  <mergeCells count="7">
    <mergeCell ref="B3:E3"/>
    <mergeCell ref="B4:E4"/>
    <mergeCell ref="B5:E5"/>
    <mergeCell ref="B6:B7"/>
    <mergeCell ref="C6:C7"/>
    <mergeCell ref="D6:D7"/>
    <mergeCell ref="E6:E7"/>
  </mergeCells>
  <pageMargins left="0.7" right="0.7" top="0.75" bottom="0.75" header="0.3" footer="0.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0A87380-A5F3-4FB8-9F57-A1BD092EFF00}">
  <dimension ref="B2:H50"/>
  <sheetViews>
    <sheetView showGridLines="0" zoomScale="90" zoomScaleNormal="90" workbookViewId="0">
      <selection activeCell="I31" sqref="I31"/>
    </sheetView>
  </sheetViews>
  <sheetFormatPr baseColWidth="10" defaultColWidth="9.140625" defaultRowHeight="15"/>
  <cols>
    <col min="1" max="1" width="9.140625" style="213"/>
    <col min="2" max="2" width="82.28515625" style="213" bestFit="1" customWidth="1"/>
    <col min="3" max="3" width="19" style="213" customWidth="1"/>
    <col min="4" max="4" width="15.28515625" style="213" customWidth="1"/>
    <col min="5" max="5" width="9.7109375" style="213" customWidth="1"/>
    <col min="6" max="6" width="9.140625" style="213"/>
    <col min="7" max="7" width="18.28515625" style="213" bestFit="1" customWidth="1"/>
    <col min="8" max="8" width="25.85546875" style="213" bestFit="1" customWidth="1"/>
    <col min="9" max="16384" width="9.140625" style="213"/>
  </cols>
  <sheetData>
    <row r="2" spans="2:8">
      <c r="B2" s="1162" t="s">
        <v>951</v>
      </c>
      <c r="C2" s="1162"/>
      <c r="D2" s="1162"/>
      <c r="E2" s="1162"/>
      <c r="G2" s="261"/>
      <c r="H2" s="261"/>
    </row>
    <row r="3" spans="2:8" ht="15.75" thickBot="1">
      <c r="B3" s="1162">
        <v>2022</v>
      </c>
      <c r="C3" s="1162"/>
      <c r="D3" s="1162"/>
      <c r="E3" s="1162"/>
      <c r="G3" s="261"/>
      <c r="H3" s="261"/>
    </row>
    <row r="4" spans="2:8" ht="15.75" thickBot="1">
      <c r="B4" s="1107" t="s">
        <v>949</v>
      </c>
      <c r="C4" s="1107"/>
      <c r="D4" s="1107"/>
      <c r="E4" s="1107"/>
      <c r="G4" s="228" t="s">
        <v>266</v>
      </c>
      <c r="H4" s="229">
        <v>5837063769624.7305</v>
      </c>
    </row>
    <row r="5" spans="2:8">
      <c r="G5" s="261"/>
      <c r="H5" s="261"/>
    </row>
    <row r="6" spans="2:8">
      <c r="B6" s="1163" t="s">
        <v>1</v>
      </c>
      <c r="C6" s="1164" t="s">
        <v>340</v>
      </c>
      <c r="D6" s="1164" t="s">
        <v>268</v>
      </c>
      <c r="E6" s="1164" t="s">
        <v>359</v>
      </c>
      <c r="G6" s="261"/>
      <c r="H6" s="261"/>
    </row>
    <row r="7" spans="2:8">
      <c r="B7" s="1163"/>
      <c r="C7" s="1165"/>
      <c r="D7" s="1165"/>
      <c r="E7" s="1164"/>
    </row>
    <row r="8" spans="2:8">
      <c r="B8" s="262" t="s">
        <v>360</v>
      </c>
      <c r="C8" s="892">
        <f>C9+C10</f>
        <v>7818719836</v>
      </c>
      <c r="D8" s="263">
        <f>C8/$C$46</f>
        <v>7.4728700923878261E-3</v>
      </c>
      <c r="E8" s="264">
        <f>C8/$H$4</f>
        <v>1.3394953600965494E-3</v>
      </c>
    </row>
    <row r="9" spans="2:8">
      <c r="B9" s="265" t="s">
        <v>361</v>
      </c>
      <c r="C9" s="893">
        <v>2635779124</v>
      </c>
      <c r="D9" s="266">
        <f t="shared" ref="D9:D46" si="0">C9/$C$46</f>
        <v>2.5191892533594782E-3</v>
      </c>
      <c r="E9" s="267">
        <f t="shared" ref="E9:E46" si="1">C9/$H$4</f>
        <v>4.515590762801374E-4</v>
      </c>
    </row>
    <row r="10" spans="2:8">
      <c r="B10" s="265" t="s">
        <v>362</v>
      </c>
      <c r="C10" s="893">
        <v>5182940712</v>
      </c>
      <c r="D10" s="266">
        <f t="shared" si="0"/>
        <v>4.953680839028347E-3</v>
      </c>
      <c r="E10" s="267">
        <f t="shared" si="1"/>
        <v>8.8793628381641197E-4</v>
      </c>
    </row>
    <row r="11" spans="2:8">
      <c r="B11" s="262" t="s">
        <v>363</v>
      </c>
      <c r="C11" s="894">
        <f>SUM(C12:C34)</f>
        <v>714305474496</v>
      </c>
      <c r="D11" s="268">
        <f t="shared" si="0"/>
        <v>0.68270920676969671</v>
      </c>
      <c r="E11" s="264">
        <f t="shared" si="1"/>
        <v>0.12237410840243797</v>
      </c>
    </row>
    <row r="12" spans="2:8">
      <c r="B12" s="265" t="s">
        <v>364</v>
      </c>
      <c r="C12" s="893">
        <v>86044434138</v>
      </c>
      <c r="D12" s="266">
        <f t="shared" si="0"/>
        <v>8.2238383261376433E-2</v>
      </c>
      <c r="E12" s="267">
        <f t="shared" si="1"/>
        <v>1.4741047474204974E-2</v>
      </c>
      <c r="F12" s="269"/>
    </row>
    <row r="13" spans="2:8">
      <c r="B13" s="265" t="s">
        <v>365</v>
      </c>
      <c r="C13" s="893">
        <v>50918592846</v>
      </c>
      <c r="D13" s="266">
        <f t="shared" si="0"/>
        <v>4.8666282666039513E-2</v>
      </c>
      <c r="E13" s="267">
        <f t="shared" si="1"/>
        <v>8.7233230363137869E-3</v>
      </c>
    </row>
    <row r="14" spans="2:8">
      <c r="B14" s="265" t="s">
        <v>366</v>
      </c>
      <c r="C14" s="893">
        <v>41821269281</v>
      </c>
      <c r="D14" s="266">
        <f t="shared" si="0"/>
        <v>3.9971366028069381E-2</v>
      </c>
      <c r="E14" s="267">
        <f t="shared" si="1"/>
        <v>7.1647785481858328E-3</v>
      </c>
    </row>
    <row r="15" spans="2:8">
      <c r="B15" s="265" t="s">
        <v>367</v>
      </c>
      <c r="C15" s="893">
        <v>9748050161</v>
      </c>
      <c r="D15" s="266">
        <f t="shared" si="0"/>
        <v>9.3168592858163674E-3</v>
      </c>
      <c r="E15" s="267">
        <f t="shared" si="1"/>
        <v>1.6700263258605293E-3</v>
      </c>
    </row>
    <row r="16" spans="2:8">
      <c r="B16" s="265" t="s">
        <v>368</v>
      </c>
      <c r="C16" s="893">
        <v>21541931000</v>
      </c>
      <c r="D16" s="266">
        <f t="shared" si="0"/>
        <v>2.0589054893740556E-2</v>
      </c>
      <c r="E16" s="267">
        <f t="shared" si="1"/>
        <v>3.6905423428987049E-3</v>
      </c>
    </row>
    <row r="17" spans="2:7">
      <c r="B17" s="265" t="s">
        <v>369</v>
      </c>
      <c r="C17" s="893">
        <v>231147700000</v>
      </c>
      <c r="D17" s="266">
        <f t="shared" si="0"/>
        <v>0.22092321639419762</v>
      </c>
      <c r="E17" s="267">
        <f t="shared" si="1"/>
        <v>3.9599995669545453E-2</v>
      </c>
      <c r="F17" s="269"/>
    </row>
    <row r="18" spans="2:7">
      <c r="B18" s="265" t="s">
        <v>370</v>
      </c>
      <c r="C18" s="893">
        <v>123452761388</v>
      </c>
      <c r="D18" s="266">
        <f t="shared" si="0"/>
        <v>0.11799200735539385</v>
      </c>
      <c r="E18" s="267">
        <f t="shared" si="1"/>
        <v>2.1149805152109361E-2</v>
      </c>
    </row>
    <row r="19" spans="2:7">
      <c r="B19" s="265" t="s">
        <v>371</v>
      </c>
      <c r="C19" s="893">
        <v>2890580897</v>
      </c>
      <c r="D19" s="266">
        <f t="shared" si="0"/>
        <v>2.7627202391062723E-3</v>
      </c>
      <c r="E19" s="267">
        <f t="shared" si="1"/>
        <v>4.9521146437395147E-4</v>
      </c>
    </row>
    <row r="20" spans="2:7">
      <c r="B20" s="265" t="s">
        <v>372</v>
      </c>
      <c r="C20" s="893">
        <v>3321764347</v>
      </c>
      <c r="D20" s="266">
        <f t="shared" si="0"/>
        <v>3.1748309139256483E-3</v>
      </c>
      <c r="E20" s="267">
        <f t="shared" si="1"/>
        <v>5.6908138716695207E-4</v>
      </c>
    </row>
    <row r="21" spans="2:7">
      <c r="B21" s="265" t="s">
        <v>373</v>
      </c>
      <c r="C21" s="893">
        <v>15702169538</v>
      </c>
      <c r="D21" s="266">
        <f t="shared" si="0"/>
        <v>1.5007606818938507E-2</v>
      </c>
      <c r="E21" s="267">
        <f t="shared" si="1"/>
        <v>2.6900801769053663E-3</v>
      </c>
    </row>
    <row r="22" spans="2:7">
      <c r="B22" s="265" t="s">
        <v>374</v>
      </c>
      <c r="C22" s="893">
        <v>48295382533</v>
      </c>
      <c r="D22" s="266">
        <f t="shared" si="0"/>
        <v>4.6159106260536063E-2</v>
      </c>
      <c r="E22" s="267">
        <f t="shared" si="1"/>
        <v>8.2739172363205053E-3</v>
      </c>
      <c r="G22" s="269"/>
    </row>
    <row r="23" spans="2:7">
      <c r="B23" s="265" t="s">
        <v>375</v>
      </c>
      <c r="C23" s="893">
        <v>6771009965</v>
      </c>
      <c r="D23" s="266">
        <f t="shared" si="0"/>
        <v>6.4715041495328031E-3</v>
      </c>
      <c r="E23" s="267">
        <f t="shared" si="1"/>
        <v>1.1600027397739589E-3</v>
      </c>
    </row>
    <row r="24" spans="2:7">
      <c r="B24" s="265" t="s">
        <v>376</v>
      </c>
      <c r="C24" s="893">
        <v>6472352809</v>
      </c>
      <c r="D24" s="266">
        <f t="shared" si="0"/>
        <v>6.1860576601121273E-3</v>
      </c>
      <c r="E24" s="267">
        <f t="shared" si="1"/>
        <v>1.108837090778625E-3</v>
      </c>
    </row>
    <row r="25" spans="2:7">
      <c r="B25" s="265" t="s">
        <v>377</v>
      </c>
      <c r="C25" s="893">
        <v>8399310777</v>
      </c>
      <c r="D25" s="266">
        <f t="shared" si="0"/>
        <v>8.0277794343153203E-3</v>
      </c>
      <c r="E25" s="267">
        <f t="shared" si="1"/>
        <v>1.438961626684438E-3</v>
      </c>
    </row>
    <row r="26" spans="2:7">
      <c r="B26" s="265" t="s">
        <v>378</v>
      </c>
      <c r="C26" s="893">
        <v>1206917122</v>
      </c>
      <c r="D26" s="266">
        <f t="shared" si="0"/>
        <v>1.1535308917781496E-3</v>
      </c>
      <c r="E26" s="267">
        <f t="shared" si="1"/>
        <v>2.0676784932188494E-4</v>
      </c>
    </row>
    <row r="27" spans="2:7">
      <c r="B27" s="265" t="s">
        <v>379</v>
      </c>
      <c r="C27" s="893">
        <v>3017699205</v>
      </c>
      <c r="D27" s="266">
        <f t="shared" si="0"/>
        <v>2.8842156529301963E-3</v>
      </c>
      <c r="E27" s="267">
        <f t="shared" si="1"/>
        <v>5.1698924735132891E-4</v>
      </c>
    </row>
    <row r="28" spans="2:7">
      <c r="B28" s="265" t="s">
        <v>380</v>
      </c>
      <c r="C28" s="893">
        <v>660646782</v>
      </c>
      <c r="D28" s="266">
        <f t="shared" si="0"/>
        <v>6.3142402879161807E-4</v>
      </c>
      <c r="E28" s="267">
        <f t="shared" si="1"/>
        <v>1.1318135420036255E-4</v>
      </c>
    </row>
    <row r="29" spans="2:7">
      <c r="B29" s="265" t="s">
        <v>381</v>
      </c>
      <c r="C29" s="893">
        <v>12135451604</v>
      </c>
      <c r="D29" s="266">
        <f t="shared" si="0"/>
        <v>1.1598657485027126E-2</v>
      </c>
      <c r="E29" s="267">
        <f t="shared" si="1"/>
        <v>2.0790335831434984E-3</v>
      </c>
    </row>
    <row r="30" spans="2:7">
      <c r="B30" s="265" t="s">
        <v>382</v>
      </c>
      <c r="C30" s="893">
        <v>15535507827</v>
      </c>
      <c r="D30" s="266">
        <f t="shared" si="0"/>
        <v>1.4848317147252913E-2</v>
      </c>
      <c r="E30" s="267">
        <f t="shared" si="1"/>
        <v>2.6615278571813154E-3</v>
      </c>
    </row>
    <row r="31" spans="2:7">
      <c r="B31" s="265" t="s">
        <v>383</v>
      </c>
      <c r="C31" s="893">
        <v>5697312972</v>
      </c>
      <c r="D31" s="266">
        <f t="shared" si="0"/>
        <v>5.4453005873674075E-3</v>
      </c>
      <c r="E31" s="267">
        <f t="shared" si="1"/>
        <v>9.7605803137667017E-4</v>
      </c>
    </row>
    <row r="32" spans="2:7">
      <c r="B32" s="265" t="s">
        <v>384</v>
      </c>
      <c r="C32" s="893">
        <v>1857951622</v>
      </c>
      <c r="D32" s="266">
        <f t="shared" si="0"/>
        <v>1.7757678239370604E-3</v>
      </c>
      <c r="E32" s="267">
        <f t="shared" si="1"/>
        <v>3.1830243686363719E-4</v>
      </c>
    </row>
    <row r="33" spans="2:8">
      <c r="B33" s="265" t="s">
        <v>385</v>
      </c>
      <c r="C33" s="893">
        <v>3551479482</v>
      </c>
      <c r="D33" s="266">
        <f t="shared" si="0"/>
        <v>3.394384932757016E-3</v>
      </c>
      <c r="E33" s="267">
        <f t="shared" si="1"/>
        <v>6.0843595721557921E-4</v>
      </c>
    </row>
    <row r="34" spans="2:8">
      <c r="B34" s="265" t="s">
        <v>386</v>
      </c>
      <c r="C34" s="893">
        <v>14115198200</v>
      </c>
      <c r="D34" s="266">
        <f t="shared" si="0"/>
        <v>1.3490832858754765E-2</v>
      </c>
      <c r="E34" s="267">
        <f t="shared" si="1"/>
        <v>2.4182018146612569E-3</v>
      </c>
    </row>
    <row r="35" spans="2:8">
      <c r="B35" s="262" t="s">
        <v>387</v>
      </c>
      <c r="C35" s="894">
        <f>C36</f>
        <v>9087263346</v>
      </c>
      <c r="D35" s="268">
        <f t="shared" si="0"/>
        <v>8.6853014181816155E-3</v>
      </c>
      <c r="E35" s="264">
        <f t="shared" si="1"/>
        <v>1.5568209813449114E-3</v>
      </c>
    </row>
    <row r="36" spans="2:8">
      <c r="B36" s="265" t="s">
        <v>388</v>
      </c>
      <c r="C36" s="893">
        <v>9087263346</v>
      </c>
      <c r="D36" s="266">
        <f t="shared" si="0"/>
        <v>8.6853014181816155E-3</v>
      </c>
      <c r="E36" s="267">
        <f t="shared" si="1"/>
        <v>1.5568209813449114E-3</v>
      </c>
    </row>
    <row r="37" spans="2:8">
      <c r="B37" s="262" t="s">
        <v>389</v>
      </c>
      <c r="C37" s="894">
        <f>SUM(C38:C42)</f>
        <v>9710521816</v>
      </c>
      <c r="D37" s="268">
        <f t="shared" si="0"/>
        <v>9.2809909527836309E-3</v>
      </c>
      <c r="E37" s="264">
        <f t="shared" si="1"/>
        <v>1.6635970068602313E-3</v>
      </c>
    </row>
    <row r="38" spans="2:8">
      <c r="B38" s="265" t="s">
        <v>390</v>
      </c>
      <c r="C38" s="893">
        <v>5511291957</v>
      </c>
      <c r="D38" s="266">
        <f t="shared" si="0"/>
        <v>5.2675079424450771E-3</v>
      </c>
      <c r="E38" s="267">
        <f t="shared" si="1"/>
        <v>9.4418909481167534E-4</v>
      </c>
    </row>
    <row r="39" spans="2:8">
      <c r="B39" s="265" t="s">
        <v>391</v>
      </c>
      <c r="C39" s="893">
        <v>1474248087</v>
      </c>
      <c r="D39" s="266">
        <f t="shared" si="0"/>
        <v>1.4090368588700337E-3</v>
      </c>
      <c r="E39" s="267">
        <f t="shared" si="1"/>
        <v>2.5256672621460507E-4</v>
      </c>
    </row>
    <row r="40" spans="2:8">
      <c r="B40" s="265" t="s">
        <v>392</v>
      </c>
      <c r="C40" s="893">
        <v>1575371875</v>
      </c>
      <c r="D40" s="266">
        <f t="shared" si="0"/>
        <v>1.5056875826233956E-3</v>
      </c>
      <c r="E40" s="267">
        <f t="shared" si="1"/>
        <v>2.6989115369923088E-4</v>
      </c>
    </row>
    <row r="41" spans="2:8">
      <c r="B41" s="265" t="s">
        <v>393</v>
      </c>
      <c r="C41" s="893">
        <v>247728228</v>
      </c>
      <c r="D41" s="266">
        <f t="shared" si="0"/>
        <v>2.3677032876119958E-4</v>
      </c>
      <c r="E41" s="267">
        <f t="shared" si="1"/>
        <v>4.24405553506445E-5</v>
      </c>
    </row>
    <row r="42" spans="2:8">
      <c r="B42" s="265" t="s">
        <v>394</v>
      </c>
      <c r="C42" s="893">
        <v>901881669</v>
      </c>
      <c r="D42" s="266">
        <f t="shared" si="0"/>
        <v>8.6198824008392523E-4</v>
      </c>
      <c r="E42" s="267">
        <f t="shared" si="1"/>
        <v>1.545094767840754E-4</v>
      </c>
    </row>
    <row r="43" spans="2:8">
      <c r="B43" s="262" t="s">
        <v>395</v>
      </c>
      <c r="C43" s="894">
        <f>SUM(C44:C45)</f>
        <v>305358731844</v>
      </c>
      <c r="D43" s="268">
        <f t="shared" si="0"/>
        <v>0.2918516307669502</v>
      </c>
      <c r="E43" s="264">
        <f t="shared" si="1"/>
        <v>5.2313756350075263E-2</v>
      </c>
    </row>
    <row r="44" spans="2:8">
      <c r="B44" s="265" t="s">
        <v>396</v>
      </c>
      <c r="C44" s="893">
        <v>217039052885</v>
      </c>
      <c r="D44" s="266">
        <f t="shared" si="0"/>
        <v>0.20743864484268959</v>
      </c>
      <c r="E44" s="267">
        <f t="shared" si="1"/>
        <v>3.7182916180296177E-2</v>
      </c>
    </row>
    <row r="45" spans="2:8">
      <c r="B45" s="265" t="s">
        <v>397</v>
      </c>
      <c r="C45" s="895">
        <v>88319678959</v>
      </c>
      <c r="D45" s="270">
        <f t="shared" si="0"/>
        <v>8.4412985924260636E-2</v>
      </c>
      <c r="E45" s="267">
        <f t="shared" si="1"/>
        <v>1.5130840169779084E-2</v>
      </c>
    </row>
    <row r="46" spans="2:8">
      <c r="B46" s="850" t="s">
        <v>398</v>
      </c>
      <c r="C46" s="896">
        <f>C43+C37+C35+C11++C8</f>
        <v>1046280711338</v>
      </c>
      <c r="D46" s="851">
        <f t="shared" si="0"/>
        <v>1</v>
      </c>
      <c r="E46" s="825">
        <f t="shared" si="1"/>
        <v>0.17924777810081494</v>
      </c>
      <c r="H46" s="271"/>
    </row>
    <row r="47" spans="2:8">
      <c r="B47" s="272" t="s">
        <v>18</v>
      </c>
    </row>
    <row r="48" spans="2:8">
      <c r="B48" s="272" t="s">
        <v>399</v>
      </c>
    </row>
    <row r="49" spans="2:2">
      <c r="B49" s="272" t="s">
        <v>357</v>
      </c>
    </row>
    <row r="50" spans="2:2">
      <c r="B50" s="272" t="s">
        <v>358</v>
      </c>
    </row>
  </sheetData>
  <mergeCells count="7">
    <mergeCell ref="B2:E2"/>
    <mergeCell ref="B3:E3"/>
    <mergeCell ref="B4:E4"/>
    <mergeCell ref="B6:B7"/>
    <mergeCell ref="C6:C7"/>
    <mergeCell ref="D6:D7"/>
    <mergeCell ref="E6:E7"/>
  </mergeCells>
  <pageMargins left="0.7" right="0.7" top="0.75" bottom="0.75" header="0.3" footer="0.3"/>
  <pageSetup paperSize="9" orientation="portrait"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567A11C-0925-4C29-ABE3-2AD438FA4BC3}">
  <dimension ref="B1:H44"/>
  <sheetViews>
    <sheetView showGridLines="0" workbookViewId="0">
      <selection activeCell="G22" sqref="G22"/>
    </sheetView>
  </sheetViews>
  <sheetFormatPr baseColWidth="10" defaultColWidth="9.140625" defaultRowHeight="15"/>
  <cols>
    <col min="1" max="1" width="9.140625" style="213"/>
    <col min="2" max="2" width="82.28515625" style="213" bestFit="1" customWidth="1"/>
    <col min="3" max="3" width="18.42578125" style="213" customWidth="1"/>
    <col min="4" max="4" width="15.42578125" style="213" customWidth="1"/>
    <col min="5" max="5" width="11.28515625" style="213" customWidth="1"/>
    <col min="6" max="6" width="9.140625" style="213"/>
    <col min="7" max="7" width="18.28515625" style="213" bestFit="1" customWidth="1"/>
    <col min="8" max="8" width="25.85546875" style="213" bestFit="1" customWidth="1"/>
    <col min="9" max="16384" width="9.140625" style="213"/>
  </cols>
  <sheetData>
    <row r="1" spans="2:8">
      <c r="B1" s="273"/>
      <c r="C1" s="273"/>
      <c r="D1" s="273"/>
      <c r="E1" s="273"/>
    </row>
    <row r="2" spans="2:8">
      <c r="B2" s="1166" t="s">
        <v>952</v>
      </c>
      <c r="C2" s="1166"/>
      <c r="D2" s="1166"/>
      <c r="E2" s="1166"/>
    </row>
    <row r="3" spans="2:8" ht="15.75" thickBot="1">
      <c r="B3" s="1166">
        <v>2022</v>
      </c>
      <c r="C3" s="1166"/>
      <c r="D3" s="1166"/>
      <c r="E3" s="1166"/>
    </row>
    <row r="4" spans="2:8" ht="15.75" thickBot="1">
      <c r="B4" s="1167" t="s">
        <v>949</v>
      </c>
      <c r="C4" s="1168"/>
      <c r="D4" s="1168"/>
      <c r="E4" s="1168"/>
      <c r="G4" s="228" t="s">
        <v>266</v>
      </c>
      <c r="H4" s="229">
        <v>5837063769624.7305</v>
      </c>
    </row>
    <row r="6" spans="2:8">
      <c r="B6" s="1163" t="s">
        <v>1</v>
      </c>
      <c r="C6" s="1164" t="s">
        <v>340</v>
      </c>
      <c r="D6" s="1164" t="s">
        <v>268</v>
      </c>
      <c r="E6" s="1164" t="s">
        <v>359</v>
      </c>
    </row>
    <row r="7" spans="2:8">
      <c r="B7" s="1163"/>
      <c r="C7" s="1165"/>
      <c r="D7" s="1165"/>
      <c r="E7" s="1164"/>
    </row>
    <row r="8" spans="2:8">
      <c r="B8" s="274" t="s">
        <v>400</v>
      </c>
      <c r="C8" s="892">
        <f>SUM(C9:C12)</f>
        <v>188916584102</v>
      </c>
      <c r="D8" s="275">
        <f>C8/$C$34</f>
        <v>0.18056013272041549</v>
      </c>
      <c r="E8" s="276">
        <f>C8/$H$4</f>
        <v>3.2365002603722728E-2</v>
      </c>
    </row>
    <row r="9" spans="2:8">
      <c r="B9" s="277" t="s">
        <v>401</v>
      </c>
      <c r="C9" s="893">
        <v>87353342327</v>
      </c>
      <c r="D9" s="278">
        <f t="shared" ref="D9:D34" si="0">C9/$C$34</f>
        <v>8.3489393793077946E-2</v>
      </c>
      <c r="E9" s="279">
        <f t="shared" ref="E9:E34" si="1">C9/$H$4</f>
        <v>1.4965288332393191E-2</v>
      </c>
    </row>
    <row r="10" spans="2:8">
      <c r="B10" s="277" t="s">
        <v>402</v>
      </c>
      <c r="C10" s="893">
        <v>9714106813</v>
      </c>
      <c r="D10" s="278">
        <f t="shared" si="0"/>
        <v>9.2844173726355419E-3</v>
      </c>
      <c r="E10" s="279">
        <f t="shared" si="1"/>
        <v>1.6642111850055268E-3</v>
      </c>
    </row>
    <row r="11" spans="2:8">
      <c r="B11" s="277" t="s">
        <v>403</v>
      </c>
      <c r="C11" s="893">
        <v>44340533020</v>
      </c>
      <c r="D11" s="278">
        <f t="shared" si="0"/>
        <v>4.2379193785668318E-2</v>
      </c>
      <c r="E11" s="279">
        <f t="shared" si="1"/>
        <v>7.5963763237849105E-3</v>
      </c>
    </row>
    <row r="12" spans="2:8">
      <c r="B12" s="277" t="s">
        <v>404</v>
      </c>
      <c r="C12" s="893">
        <v>47508601942</v>
      </c>
      <c r="D12" s="278">
        <f t="shared" si="0"/>
        <v>4.5407127769033669E-2</v>
      </c>
      <c r="E12" s="279">
        <f t="shared" si="1"/>
        <v>8.1391267625390996E-3</v>
      </c>
    </row>
    <row r="13" spans="2:8">
      <c r="B13" s="274" t="s">
        <v>405</v>
      </c>
      <c r="C13" s="894">
        <f>SUM(C14:C22)</f>
        <v>144585445028</v>
      </c>
      <c r="D13" s="280">
        <f t="shared" si="0"/>
        <v>0.1381899173531565</v>
      </c>
      <c r="E13" s="276">
        <f t="shared" si="1"/>
        <v>2.4770235641488548E-2</v>
      </c>
    </row>
    <row r="14" spans="2:8">
      <c r="B14" s="277" t="s">
        <v>406</v>
      </c>
      <c r="C14" s="893">
        <v>8231499644</v>
      </c>
      <c r="D14" s="278">
        <f t="shared" si="0"/>
        <v>7.8673911836465282E-3</v>
      </c>
      <c r="E14" s="279">
        <f t="shared" si="1"/>
        <v>1.4102123891185808E-3</v>
      </c>
    </row>
    <row r="15" spans="2:8">
      <c r="B15" s="277" t="s">
        <v>407</v>
      </c>
      <c r="C15" s="893">
        <v>15254708693</v>
      </c>
      <c r="D15" s="278">
        <f t="shared" si="0"/>
        <v>1.4579938756103075E-2</v>
      </c>
      <c r="E15" s="279">
        <f t="shared" si="1"/>
        <v>2.6134216268774357E-3</v>
      </c>
    </row>
    <row r="16" spans="2:8">
      <c r="B16" s="277" t="s">
        <v>408</v>
      </c>
      <c r="C16" s="893">
        <v>6356972381</v>
      </c>
      <c r="D16" s="278">
        <f t="shared" si="0"/>
        <v>6.075780918173102E-3</v>
      </c>
      <c r="E16" s="279">
        <f t="shared" si="1"/>
        <v>1.0890702298098577E-3</v>
      </c>
    </row>
    <row r="17" spans="2:5">
      <c r="B17" s="277" t="s">
        <v>409</v>
      </c>
      <c r="C17" s="893">
        <v>56531139604</v>
      </c>
      <c r="D17" s="278">
        <f t="shared" si="0"/>
        <v>5.4030566550067716E-2</v>
      </c>
      <c r="E17" s="279">
        <f t="shared" si="1"/>
        <v>9.684859003627852E-3</v>
      </c>
    </row>
    <row r="18" spans="2:5">
      <c r="B18" s="277" t="s">
        <v>410</v>
      </c>
      <c r="C18" s="893">
        <v>414770440</v>
      </c>
      <c r="D18" s="278">
        <f t="shared" si="0"/>
        <v>3.964236705363565E-4</v>
      </c>
      <c r="E18" s="279">
        <f t="shared" si="1"/>
        <v>7.1058062130211386E-5</v>
      </c>
    </row>
    <row r="19" spans="2:5">
      <c r="B19" s="277" t="s">
        <v>411</v>
      </c>
      <c r="C19" s="893">
        <v>46645017340</v>
      </c>
      <c r="D19" s="278">
        <f t="shared" si="0"/>
        <v>4.4581742580678589E-2</v>
      </c>
      <c r="E19" s="279">
        <f t="shared" si="1"/>
        <v>7.9911783014491276E-3</v>
      </c>
    </row>
    <row r="20" spans="2:5">
      <c r="B20" s="277" t="s">
        <v>412</v>
      </c>
      <c r="C20" s="893">
        <v>4526094965</v>
      </c>
      <c r="D20" s="278">
        <f t="shared" si="0"/>
        <v>4.3258897119607216E-3</v>
      </c>
      <c r="E20" s="279">
        <f t="shared" si="1"/>
        <v>7.7540611917813369E-4</v>
      </c>
    </row>
    <row r="21" spans="2:5">
      <c r="B21" s="277" t="s">
        <v>413</v>
      </c>
      <c r="C21" s="893">
        <v>149703020</v>
      </c>
      <c r="D21" s="278">
        <f t="shared" si="0"/>
        <v>1.4308112381098708E-4</v>
      </c>
      <c r="E21" s="279">
        <f t="shared" si="1"/>
        <v>2.5646973531287037E-5</v>
      </c>
    </row>
    <row r="22" spans="2:5">
      <c r="B22" s="277" t="s">
        <v>414</v>
      </c>
      <c r="C22" s="893">
        <v>6475538941</v>
      </c>
      <c r="D22" s="278">
        <f t="shared" si="0"/>
        <v>6.1891028581794079E-3</v>
      </c>
      <c r="E22" s="279">
        <f t="shared" si="1"/>
        <v>1.109382935766062E-3</v>
      </c>
    </row>
    <row r="23" spans="2:5">
      <c r="B23" s="274" t="s">
        <v>415</v>
      </c>
      <c r="C23" s="894">
        <f>SUM(C24:C25)</f>
        <v>8574241611</v>
      </c>
      <c r="D23" s="280">
        <f t="shared" si="0"/>
        <v>8.1949724563259198E-3</v>
      </c>
      <c r="E23" s="276">
        <f t="shared" si="1"/>
        <v>1.4689306043937987E-3</v>
      </c>
    </row>
    <row r="24" spans="2:5">
      <c r="B24" s="277" t="s">
        <v>416</v>
      </c>
      <c r="C24" s="893">
        <v>2974547781</v>
      </c>
      <c r="D24" s="278">
        <f t="shared" si="0"/>
        <v>2.8429729696498964E-3</v>
      </c>
      <c r="E24" s="279">
        <f t="shared" si="1"/>
        <v>5.0959658801041951E-4</v>
      </c>
    </row>
    <row r="25" spans="2:5">
      <c r="B25" s="277" t="s">
        <v>417</v>
      </c>
      <c r="C25" s="893">
        <v>5599693830</v>
      </c>
      <c r="D25" s="278">
        <f t="shared" si="0"/>
        <v>5.3519994866760229E-3</v>
      </c>
      <c r="E25" s="279">
        <f t="shared" si="1"/>
        <v>9.5933401638337919E-4</v>
      </c>
    </row>
    <row r="26" spans="2:5">
      <c r="B26" s="274" t="s">
        <v>418</v>
      </c>
      <c r="C26" s="894">
        <f>SUM(C27:C31)</f>
        <v>487165387712</v>
      </c>
      <c r="D26" s="280">
        <f t="shared" si="0"/>
        <v>0.46561633262741253</v>
      </c>
      <c r="E26" s="276">
        <f t="shared" si="1"/>
        <v>8.346069307091368E-2</v>
      </c>
    </row>
    <row r="27" spans="2:5">
      <c r="B27" s="277" t="s">
        <v>419</v>
      </c>
      <c r="C27" s="893">
        <v>27273500172</v>
      </c>
      <c r="D27" s="278">
        <f t="shared" si="0"/>
        <v>2.6067096407733852E-2</v>
      </c>
      <c r="E27" s="279">
        <f t="shared" si="1"/>
        <v>4.6724691126260277E-3</v>
      </c>
    </row>
    <row r="28" spans="2:5">
      <c r="B28" s="277" t="s">
        <v>420</v>
      </c>
      <c r="C28" s="893">
        <v>108748061445</v>
      </c>
      <c r="D28" s="278">
        <f t="shared" si="0"/>
        <v>0.10393774850912743</v>
      </c>
      <c r="E28" s="279">
        <f t="shared" si="1"/>
        <v>1.8630610481062383E-2</v>
      </c>
    </row>
    <row r="29" spans="2:5">
      <c r="B29" s="277" t="s">
        <v>421</v>
      </c>
      <c r="C29" s="893">
        <v>6944924760</v>
      </c>
      <c r="D29" s="278">
        <f t="shared" si="0"/>
        <v>6.6377260755564561E-3</v>
      </c>
      <c r="E29" s="279">
        <f t="shared" si="1"/>
        <v>1.1897976506853368E-3</v>
      </c>
    </row>
    <row r="30" spans="2:5">
      <c r="B30" s="277" t="s">
        <v>422</v>
      </c>
      <c r="C30" s="893">
        <v>234833067988</v>
      </c>
      <c r="D30" s="278">
        <f t="shared" si="0"/>
        <v>0.2244455674688792</v>
      </c>
      <c r="E30" s="279">
        <f t="shared" si="1"/>
        <v>4.0231369273373147E-2</v>
      </c>
    </row>
    <row r="31" spans="2:5">
      <c r="B31" s="277" t="s">
        <v>423</v>
      </c>
      <c r="C31" s="893">
        <v>109365833347</v>
      </c>
      <c r="D31" s="278">
        <f t="shared" si="0"/>
        <v>0.10452819416611558</v>
      </c>
      <c r="E31" s="279">
        <f t="shared" si="1"/>
        <v>1.8736446553166784E-2</v>
      </c>
    </row>
    <row r="32" spans="2:5">
      <c r="B32" s="274" t="s">
        <v>424</v>
      </c>
      <c r="C32" s="894">
        <f>C33</f>
        <v>217039052885</v>
      </c>
      <c r="D32" s="280">
        <f t="shared" si="0"/>
        <v>0.20743864484268959</v>
      </c>
      <c r="E32" s="276">
        <f t="shared" si="1"/>
        <v>3.7182916180296177E-2</v>
      </c>
    </row>
    <row r="33" spans="2:5">
      <c r="B33" s="277" t="s">
        <v>425</v>
      </c>
      <c r="C33" s="895">
        <v>217039052885</v>
      </c>
      <c r="D33" s="281">
        <f t="shared" si="0"/>
        <v>0.20743864484268959</v>
      </c>
      <c r="E33" s="279">
        <f t="shared" si="1"/>
        <v>3.7182916180296177E-2</v>
      </c>
    </row>
    <row r="34" spans="2:5">
      <c r="B34" s="820" t="s">
        <v>355</v>
      </c>
      <c r="C34" s="896">
        <f>C32+C26+C23+C13+C8</f>
        <v>1046280711338</v>
      </c>
      <c r="D34" s="848">
        <f t="shared" si="0"/>
        <v>1</v>
      </c>
      <c r="E34" s="849">
        <f t="shared" si="1"/>
        <v>0.17924777810081494</v>
      </c>
    </row>
    <row r="35" spans="2:5">
      <c r="B35" s="259" t="s">
        <v>18</v>
      </c>
    </row>
    <row r="36" spans="2:5">
      <c r="B36" s="259" t="s">
        <v>399</v>
      </c>
    </row>
    <row r="37" spans="2:5">
      <c r="B37" s="259" t="s">
        <v>357</v>
      </c>
    </row>
    <row r="38" spans="2:5">
      <c r="B38" s="259" t="s">
        <v>358</v>
      </c>
    </row>
    <row r="44" spans="2:5">
      <c r="D44" s="282"/>
    </row>
  </sheetData>
  <mergeCells count="7">
    <mergeCell ref="B2:E2"/>
    <mergeCell ref="B3:E3"/>
    <mergeCell ref="B4:E4"/>
    <mergeCell ref="B6:B7"/>
    <mergeCell ref="C6:C7"/>
    <mergeCell ref="D6:D7"/>
    <mergeCell ref="E6:E7"/>
  </mergeCells>
  <pageMargins left="0.7" right="0.7" top="0.75" bottom="0.75" header="0.3" footer="0.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7AC3CD0-22EC-42D9-AA50-5436D82AE08D}">
  <dimension ref="B2:G31"/>
  <sheetViews>
    <sheetView showGridLines="0" workbookViewId="0">
      <selection activeCell="I13" sqref="I13"/>
    </sheetView>
  </sheetViews>
  <sheetFormatPr baseColWidth="10" defaultColWidth="9.140625" defaultRowHeight="15"/>
  <cols>
    <col min="1" max="1" width="9.140625" style="213"/>
    <col min="2" max="2" width="52.28515625" style="213" customWidth="1"/>
    <col min="3" max="3" width="24.140625" style="213" customWidth="1"/>
    <col min="4" max="4" width="18.5703125" style="213" bestFit="1" customWidth="1"/>
    <col min="5" max="5" width="9.140625" style="213"/>
    <col min="6" max="6" width="18.28515625" style="213" bestFit="1" customWidth="1"/>
    <col min="7" max="7" width="25.85546875" style="213" bestFit="1" customWidth="1"/>
    <col min="8" max="16384" width="9.140625" style="213"/>
  </cols>
  <sheetData>
    <row r="2" spans="2:7">
      <c r="B2" s="1151" t="s">
        <v>953</v>
      </c>
      <c r="C2" s="1151"/>
      <c r="D2" s="1151"/>
      <c r="E2" s="283"/>
      <c r="F2" s="261"/>
      <c r="G2" s="261"/>
    </row>
    <row r="3" spans="2:7">
      <c r="B3" s="1151">
        <v>2022</v>
      </c>
      <c r="C3" s="1151"/>
      <c r="D3" s="1151"/>
      <c r="E3" s="283"/>
      <c r="F3" s="261"/>
      <c r="G3" s="261"/>
    </row>
    <row r="4" spans="2:7" ht="15.75" thickBot="1">
      <c r="B4" s="1152" t="s">
        <v>949</v>
      </c>
      <c r="C4" s="1152"/>
      <c r="D4" s="1152"/>
      <c r="E4" s="261"/>
      <c r="F4" s="261"/>
      <c r="G4" s="261"/>
    </row>
    <row r="5" spans="2:7" ht="15.75" thickBot="1">
      <c r="B5" s="261"/>
      <c r="C5" s="261"/>
      <c r="D5" s="261"/>
      <c r="E5" s="261"/>
      <c r="F5" s="228" t="s">
        <v>266</v>
      </c>
      <c r="G5" s="229">
        <v>5837063769624.7305</v>
      </c>
    </row>
    <row r="6" spans="2:7">
      <c r="B6" s="1169" t="s">
        <v>1</v>
      </c>
      <c r="C6" s="1171" t="s">
        <v>954</v>
      </c>
      <c r="D6" s="1171" t="s">
        <v>23</v>
      </c>
    </row>
    <row r="7" spans="2:7" ht="27" customHeight="1">
      <c r="B7" s="1170"/>
      <c r="C7" s="1170"/>
      <c r="D7" s="1172"/>
    </row>
    <row r="8" spans="2:7">
      <c r="B8" s="284" t="s">
        <v>3</v>
      </c>
      <c r="C8" s="897">
        <f>SUM(C9:C10)</f>
        <v>871485917331</v>
      </c>
      <c r="D8" s="285">
        <f>C8/$G$5</f>
        <v>0.14930210662869434</v>
      </c>
    </row>
    <row r="9" spans="2:7">
      <c r="B9" s="2" t="s">
        <v>4</v>
      </c>
      <c r="C9" s="898">
        <f>'Tabla 6'!C8</f>
        <v>824909284943</v>
      </c>
      <c r="D9" s="3">
        <f t="shared" ref="D9:D22" si="0">C9/$G$5</f>
        <v>0.14132264396968103</v>
      </c>
    </row>
    <row r="10" spans="2:7">
      <c r="B10" s="2" t="s">
        <v>5</v>
      </c>
      <c r="C10" s="898">
        <f>'Tabla 6'!C16</f>
        <v>46576632388</v>
      </c>
      <c r="D10" s="3">
        <f t="shared" si="0"/>
        <v>7.9794626590133089E-3</v>
      </c>
    </row>
    <row r="11" spans="2:7">
      <c r="B11" s="286" t="s">
        <v>6</v>
      </c>
      <c r="C11" s="897">
        <f>C12+C14</f>
        <v>1046280711338</v>
      </c>
      <c r="D11" s="285">
        <f t="shared" si="0"/>
        <v>0.17924777810081494</v>
      </c>
    </row>
    <row r="12" spans="2:7">
      <c r="B12" s="2" t="s">
        <v>7</v>
      </c>
      <c r="C12" s="898">
        <f>'Tabla 6'!C20</f>
        <v>905574301146</v>
      </c>
      <c r="D12" s="3">
        <f t="shared" si="0"/>
        <v>0.15514209487627717</v>
      </c>
    </row>
    <row r="13" spans="2:7">
      <c r="B13" s="5" t="s">
        <v>8</v>
      </c>
      <c r="C13" s="898">
        <f>'Tabla 6'!C23</f>
        <v>193105783455</v>
      </c>
      <c r="D13" s="3">
        <f t="shared" si="0"/>
        <v>3.3082692099390056E-2</v>
      </c>
    </row>
    <row r="14" spans="2:7">
      <c r="B14" s="2" t="s">
        <v>9</v>
      </c>
      <c r="C14" s="898">
        <f>'Tabla 6'!C26</f>
        <v>140706410192</v>
      </c>
      <c r="D14" s="3">
        <f t="shared" si="0"/>
        <v>2.4105683224537759E-2</v>
      </c>
    </row>
    <row r="15" spans="2:7">
      <c r="B15" s="287" t="s">
        <v>10</v>
      </c>
      <c r="C15" s="899"/>
      <c r="D15" s="288">
        <f t="shared" si="0"/>
        <v>0</v>
      </c>
    </row>
    <row r="16" spans="2:7">
      <c r="B16" s="6" t="s">
        <v>11</v>
      </c>
      <c r="C16" s="900">
        <f>C8-(C11-C13)</f>
        <v>18310989448</v>
      </c>
      <c r="D16" s="7">
        <f t="shared" si="0"/>
        <v>3.1370206272694581E-3</v>
      </c>
      <c r="F16" s="271"/>
    </row>
    <row r="17" spans="2:4">
      <c r="B17" s="6" t="s">
        <v>12</v>
      </c>
      <c r="C17" s="900">
        <f>C9-C12</f>
        <v>-80665016203</v>
      </c>
      <c r="D17" s="7">
        <f t="shared" si="0"/>
        <v>-1.3819450906596146E-2</v>
      </c>
    </row>
    <row r="18" spans="2:4">
      <c r="B18" s="6" t="s">
        <v>13</v>
      </c>
      <c r="C18" s="900">
        <f>C10-C14</f>
        <v>-94129777804</v>
      </c>
      <c r="D18" s="7">
        <f t="shared" si="0"/>
        <v>-1.612622056552445E-2</v>
      </c>
    </row>
    <row r="19" spans="2:4">
      <c r="B19" s="701" t="s">
        <v>14</v>
      </c>
      <c r="C19" s="901">
        <f>C8-C11</f>
        <v>-174794794007</v>
      </c>
      <c r="D19" s="702">
        <f t="shared" si="0"/>
        <v>-2.9945671472120596E-2</v>
      </c>
    </row>
    <row r="20" spans="2:4">
      <c r="B20" s="286" t="s">
        <v>15</v>
      </c>
      <c r="C20" s="897">
        <f>'Tabla 12'!C8</f>
        <v>284079393319</v>
      </c>
      <c r="D20" s="285">
        <f t="shared" si="0"/>
        <v>4.8668201090642481E-2</v>
      </c>
    </row>
    <row r="21" spans="2:4">
      <c r="B21" s="286" t="s">
        <v>16</v>
      </c>
      <c r="C21" s="897">
        <f>'Tabla 12'!C13</f>
        <v>109284599312</v>
      </c>
      <c r="D21" s="285">
        <f t="shared" si="0"/>
        <v>1.8722529618521881E-2</v>
      </c>
    </row>
    <row r="22" spans="2:4" ht="15.75" thickBot="1">
      <c r="B22" s="703" t="s">
        <v>17</v>
      </c>
      <c r="C22" s="902">
        <f>C20-C21</f>
        <v>174794794007</v>
      </c>
      <c r="D22" s="704">
        <f t="shared" si="0"/>
        <v>2.9945671472120596E-2</v>
      </c>
    </row>
    <row r="23" spans="2:4">
      <c r="B23" s="259" t="s">
        <v>18</v>
      </c>
      <c r="C23" s="289"/>
      <c r="D23" s="289"/>
    </row>
    <row r="24" spans="2:4">
      <c r="B24" s="259" t="s">
        <v>356</v>
      </c>
      <c r="C24" s="289"/>
      <c r="D24" s="289"/>
    </row>
    <row r="25" spans="2:4">
      <c r="B25" s="259" t="s">
        <v>357</v>
      </c>
      <c r="C25" s="289"/>
      <c r="D25" s="289"/>
    </row>
    <row r="26" spans="2:4">
      <c r="B26" s="259" t="s">
        <v>358</v>
      </c>
      <c r="C26" s="289"/>
      <c r="D26" s="289"/>
    </row>
    <row r="31" spans="2:4">
      <c r="D31" s="290"/>
    </row>
  </sheetData>
  <mergeCells count="6">
    <mergeCell ref="B2:D2"/>
    <mergeCell ref="B3:D3"/>
    <mergeCell ref="B4:D4"/>
    <mergeCell ref="B6:B7"/>
    <mergeCell ref="C6:C7"/>
    <mergeCell ref="D6:D7"/>
  </mergeCells>
  <pageMargins left="0.7" right="0.7" top="0.75" bottom="0.75" header="0.3" footer="0.3"/>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AE674D6-30C5-421D-9691-17B178B75C3A}">
  <dimension ref="B2:G32"/>
  <sheetViews>
    <sheetView showGridLines="0" workbookViewId="0">
      <selection activeCell="F14" sqref="F14"/>
    </sheetView>
  </sheetViews>
  <sheetFormatPr baseColWidth="10" defaultColWidth="9.140625" defaultRowHeight="15"/>
  <cols>
    <col min="1" max="1" width="9.140625" style="213"/>
    <col min="2" max="2" width="111.140625" style="213" bestFit="1" customWidth="1"/>
    <col min="3" max="3" width="18.28515625" style="213" customWidth="1"/>
    <col min="4" max="4" width="10.7109375" style="213" customWidth="1"/>
    <col min="5" max="5" width="9.140625" style="213"/>
    <col min="6" max="6" width="18.28515625" style="213" bestFit="1" customWidth="1"/>
    <col min="7" max="7" width="25.85546875" style="213" bestFit="1" customWidth="1"/>
    <col min="8" max="16384" width="9.140625" style="213"/>
  </cols>
  <sheetData>
    <row r="2" spans="2:7">
      <c r="B2" s="1162" t="s">
        <v>955</v>
      </c>
      <c r="C2" s="1162"/>
      <c r="D2" s="1162"/>
      <c r="E2" s="291"/>
      <c r="F2" s="291"/>
      <c r="G2" s="291"/>
    </row>
    <row r="3" spans="2:7">
      <c r="B3" s="1162">
        <v>2022</v>
      </c>
      <c r="C3" s="1162"/>
      <c r="D3" s="1162"/>
      <c r="E3" s="291"/>
      <c r="F3" s="291"/>
      <c r="G3" s="291"/>
    </row>
    <row r="4" spans="2:7" ht="15.75" thickBot="1">
      <c r="B4" s="1107" t="s">
        <v>949</v>
      </c>
      <c r="C4" s="1107"/>
      <c r="D4" s="1107"/>
      <c r="E4" s="291"/>
      <c r="F4" s="291"/>
      <c r="G4" s="291"/>
    </row>
    <row r="5" spans="2:7" ht="15.75" thickBot="1">
      <c r="B5" s="292"/>
      <c r="C5" s="292"/>
      <c r="D5" s="292"/>
      <c r="E5" s="291"/>
      <c r="F5" s="293" t="s">
        <v>266</v>
      </c>
      <c r="G5" s="294">
        <v>5837063769624.7305</v>
      </c>
    </row>
    <row r="6" spans="2:7">
      <c r="B6" s="1173" t="s">
        <v>1</v>
      </c>
      <c r="C6" s="1175" t="s">
        <v>340</v>
      </c>
      <c r="D6" s="1177" t="s">
        <v>427</v>
      </c>
      <c r="E6" s="236"/>
    </row>
    <row r="7" spans="2:7" ht="15.75" thickBot="1">
      <c r="B7" s="1174"/>
      <c r="C7" s="1176"/>
      <c r="D7" s="1178"/>
      <c r="E7" s="236"/>
    </row>
    <row r="8" spans="2:7">
      <c r="B8" s="295" t="s">
        <v>428</v>
      </c>
      <c r="C8" s="903">
        <f>C9</f>
        <v>284079393319</v>
      </c>
      <c r="D8" s="246">
        <f>C8/$G$5</f>
        <v>4.8668201090642481E-2</v>
      </c>
      <c r="E8" s="236"/>
    </row>
    <row r="9" spans="2:7">
      <c r="B9" s="240" t="s">
        <v>429</v>
      </c>
      <c r="C9" s="883">
        <f>C10</f>
        <v>284079393319</v>
      </c>
      <c r="D9" s="242">
        <f t="shared" ref="D9:D23" si="0">C9/$G$5</f>
        <v>4.8668201090642481E-2</v>
      </c>
      <c r="E9" s="236"/>
    </row>
    <row r="10" spans="2:7">
      <c r="B10" s="243" t="s">
        <v>430</v>
      </c>
      <c r="C10" s="884">
        <f>C11+C12</f>
        <v>284079393319</v>
      </c>
      <c r="D10" s="245">
        <f t="shared" si="0"/>
        <v>4.8668201090642481E-2</v>
      </c>
      <c r="E10" s="236"/>
    </row>
    <row r="11" spans="2:7">
      <c r="B11" s="296" t="s">
        <v>431</v>
      </c>
      <c r="C11" s="884">
        <v>208572120000</v>
      </c>
      <c r="D11" s="245">
        <f t="shared" si="0"/>
        <v>3.5732369600856573E-2</v>
      </c>
      <c r="E11" s="236"/>
      <c r="F11" s="271"/>
    </row>
    <row r="12" spans="2:7">
      <c r="B12" s="296" t="s">
        <v>432</v>
      </c>
      <c r="C12" s="884">
        <v>75507273319</v>
      </c>
      <c r="D12" s="245">
        <f t="shared" si="0"/>
        <v>1.2935831489785903E-2</v>
      </c>
      <c r="E12" s="236"/>
    </row>
    <row r="13" spans="2:7">
      <c r="B13" s="237" t="s">
        <v>433</v>
      </c>
      <c r="C13" s="882">
        <f>C14+C18</f>
        <v>109284599312</v>
      </c>
      <c r="D13" s="246">
        <f t="shared" si="0"/>
        <v>1.8722529618521881E-2</v>
      </c>
      <c r="E13" s="236"/>
    </row>
    <row r="14" spans="2:7">
      <c r="B14" s="240" t="s">
        <v>434</v>
      </c>
      <c r="C14" s="883">
        <f>C15</f>
        <v>6051954592</v>
      </c>
      <c r="D14" s="242">
        <f t="shared" si="0"/>
        <v>1.0368148834510823E-3</v>
      </c>
      <c r="E14" s="236"/>
    </row>
    <row r="15" spans="2:7">
      <c r="B15" s="243" t="s">
        <v>435</v>
      </c>
      <c r="C15" s="884">
        <f>C16+C17</f>
        <v>6051954592</v>
      </c>
      <c r="D15" s="245">
        <f t="shared" si="0"/>
        <v>1.0368148834510823E-3</v>
      </c>
      <c r="E15" s="236"/>
    </row>
    <row r="16" spans="2:7">
      <c r="B16" s="243" t="s">
        <v>436</v>
      </c>
      <c r="C16" s="884">
        <v>6051954592</v>
      </c>
      <c r="D16" s="245">
        <f t="shared" si="0"/>
        <v>1.0368148834510823E-3</v>
      </c>
      <c r="E16" s="236"/>
    </row>
    <row r="17" spans="2:7">
      <c r="B17" s="243" t="s">
        <v>437</v>
      </c>
      <c r="C17" s="884">
        <v>0</v>
      </c>
      <c r="D17" s="245">
        <f t="shared" si="0"/>
        <v>0</v>
      </c>
      <c r="E17" s="236"/>
    </row>
    <row r="18" spans="2:7">
      <c r="B18" s="297" t="s">
        <v>438</v>
      </c>
      <c r="C18" s="883">
        <f>C19</f>
        <v>103232644720</v>
      </c>
      <c r="D18" s="242">
        <f t="shared" si="0"/>
        <v>1.7685714735070798E-2</v>
      </c>
      <c r="E18" s="236"/>
    </row>
    <row r="19" spans="2:7">
      <c r="B19" s="243" t="s">
        <v>439</v>
      </c>
      <c r="C19" s="884">
        <f>C20+C21+C22</f>
        <v>103232644720</v>
      </c>
      <c r="D19" s="245">
        <f t="shared" si="0"/>
        <v>1.7685714735070798E-2</v>
      </c>
      <c r="E19" s="236"/>
    </row>
    <row r="20" spans="2:7">
      <c r="B20" s="298" t="s">
        <v>440</v>
      </c>
      <c r="C20" s="904">
        <v>34868960167</v>
      </c>
      <c r="D20" s="245">
        <f t="shared" si="0"/>
        <v>5.9737158172664187E-3</v>
      </c>
      <c r="E20" s="236"/>
    </row>
    <row r="21" spans="2:7">
      <c r="B21" s="298" t="s">
        <v>441</v>
      </c>
      <c r="C21" s="904">
        <v>23595687187</v>
      </c>
      <c r="D21" s="245">
        <f t="shared" si="0"/>
        <v>4.0423898244505534E-3</v>
      </c>
      <c r="E21" s="236"/>
    </row>
    <row r="22" spans="2:7" ht="15.75" thickBot="1">
      <c r="B22" s="299" t="s">
        <v>442</v>
      </c>
      <c r="C22" s="905">
        <v>44767997366</v>
      </c>
      <c r="D22" s="300">
        <f t="shared" si="0"/>
        <v>7.6696090933538272E-3</v>
      </c>
      <c r="E22" s="236"/>
    </row>
    <row r="23" spans="2:7" ht="15.75" thickBot="1">
      <c r="B23" s="846" t="s">
        <v>443</v>
      </c>
      <c r="C23" s="906">
        <f>+C8-C13</f>
        <v>174794794007</v>
      </c>
      <c r="D23" s="847">
        <f t="shared" si="0"/>
        <v>2.9945671472120596E-2</v>
      </c>
      <c r="E23" s="236"/>
    </row>
    <row r="24" spans="2:7">
      <c r="B24" s="259" t="s">
        <v>18</v>
      </c>
    </row>
    <row r="25" spans="2:7">
      <c r="B25" s="259" t="s">
        <v>356</v>
      </c>
      <c r="G25" s="301"/>
    </row>
    <row r="26" spans="2:7">
      <c r="B26" s="259" t="s">
        <v>357</v>
      </c>
    </row>
    <row r="27" spans="2:7">
      <c r="B27" s="259" t="s">
        <v>358</v>
      </c>
    </row>
    <row r="28" spans="2:7">
      <c r="G28" s="302"/>
    </row>
    <row r="29" spans="2:7">
      <c r="G29" s="302"/>
    </row>
    <row r="30" spans="2:7">
      <c r="G30" s="302"/>
    </row>
    <row r="32" spans="2:7">
      <c r="G32" s="303"/>
    </row>
  </sheetData>
  <mergeCells count="6">
    <mergeCell ref="B2:D2"/>
    <mergeCell ref="B3:D3"/>
    <mergeCell ref="B4:D4"/>
    <mergeCell ref="B6:B7"/>
    <mergeCell ref="C6:C7"/>
    <mergeCell ref="D6:D7"/>
  </mergeCells>
  <pageMargins left="0.7" right="0.7" top="0.75" bottom="0.75" header="0.3" footer="0.3"/>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DDF7E91-8ACE-41E1-B34C-89B516BBEAE0}">
  <dimension ref="C5:I25"/>
  <sheetViews>
    <sheetView showGridLines="0" workbookViewId="0">
      <selection activeCell="E34" sqref="E34"/>
    </sheetView>
  </sheetViews>
  <sheetFormatPr baseColWidth="10" defaultRowHeight="15"/>
  <sheetData>
    <row r="5" spans="3:9" ht="36.75" customHeight="1">
      <c r="C5" s="1179" t="s">
        <v>956</v>
      </c>
      <c r="D5" s="1179"/>
      <c r="E5" s="1179"/>
      <c r="F5" s="1179"/>
      <c r="G5" s="1179"/>
      <c r="H5" s="1179"/>
      <c r="I5" s="1179"/>
    </row>
    <row r="6" spans="3:9">
      <c r="F6" s="366" t="s">
        <v>949</v>
      </c>
    </row>
    <row r="22" spans="3:5">
      <c r="C22" s="545" t="s">
        <v>891</v>
      </c>
      <c r="E22" s="475"/>
    </row>
    <row r="23" spans="3:5">
      <c r="C23" s="475" t="s">
        <v>892</v>
      </c>
    </row>
    <row r="24" spans="3:5">
      <c r="C24" s="475" t="s">
        <v>893</v>
      </c>
    </row>
    <row r="25" spans="3:5">
      <c r="C25" s="609" t="s">
        <v>895</v>
      </c>
    </row>
  </sheetData>
  <mergeCells count="1">
    <mergeCell ref="C5:I5"/>
  </mergeCells>
  <pageMargins left="0.7" right="0.7" top="0.75" bottom="0.75" header="0.3" footer="0.3"/>
  <pageSetup orientation="portrait" horizontalDpi="4294967295" verticalDpi="4294967295" r:id="rId1"/>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C822E3-54E3-4327-9CE5-8AA4FF4E1D39}">
  <dimension ref="C8:F24"/>
  <sheetViews>
    <sheetView showGridLines="0" workbookViewId="0">
      <selection activeCell="E34" sqref="E34"/>
    </sheetView>
  </sheetViews>
  <sheetFormatPr baseColWidth="10" defaultRowHeight="15"/>
  <sheetData>
    <row r="8" spans="6:6">
      <c r="F8" s="530" t="s">
        <v>957</v>
      </c>
    </row>
    <row r="9" spans="6:6">
      <c r="F9" s="530" t="s">
        <v>896</v>
      </c>
    </row>
    <row r="10" spans="6:6">
      <c r="F10" s="366" t="s">
        <v>897</v>
      </c>
    </row>
    <row r="21" spans="3:3">
      <c r="C21" s="463" t="s">
        <v>18</v>
      </c>
    </row>
    <row r="22" spans="3:3">
      <c r="C22" s="826" t="s">
        <v>898</v>
      </c>
    </row>
    <row r="23" spans="3:3">
      <c r="C23" s="826" t="s">
        <v>899</v>
      </c>
    </row>
    <row r="24" spans="3:3">
      <c r="C24" s="463" t="s">
        <v>900</v>
      </c>
    </row>
  </sheetData>
  <pageMargins left="0.7" right="0.7" top="0.75" bottom="0.75" header="0.3" footer="0.3"/>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CF3A4CF-9F7A-49EC-81E3-5DBD12DA1E1D}">
  <dimension ref="C5:I34"/>
  <sheetViews>
    <sheetView showGridLines="0" workbookViewId="0">
      <selection activeCell="E34" sqref="E34"/>
    </sheetView>
  </sheetViews>
  <sheetFormatPr baseColWidth="10" defaultColWidth="11.42578125" defaultRowHeight="12.75"/>
  <cols>
    <col min="1" max="8" width="11.42578125" style="13"/>
    <col min="9" max="9" width="16.140625" style="13" customWidth="1"/>
    <col min="10" max="16384" width="11.42578125" style="13"/>
  </cols>
  <sheetData>
    <row r="5" spans="3:9" ht="29.25" customHeight="1">
      <c r="C5" s="1180" t="s">
        <v>958</v>
      </c>
      <c r="D5" s="1181"/>
      <c r="E5" s="1181"/>
      <c r="F5" s="1181"/>
      <c r="G5" s="1181"/>
      <c r="H5" s="1181"/>
      <c r="I5" s="1181"/>
    </row>
    <row r="33" spans="3:3">
      <c r="C33" s="907" t="s">
        <v>959</v>
      </c>
    </row>
    <row r="34" spans="3:3">
      <c r="C34" s="329"/>
    </row>
  </sheetData>
  <mergeCells count="1">
    <mergeCell ref="C5:I5"/>
  </mergeCells>
  <pageMargins left="0.7" right="0.7" top="0.75" bottom="0.75" header="0.3" footer="0.3"/>
  <pageSetup orientation="portrait" horizontalDpi="4294967295" verticalDpi="4294967295" r:id="rId1"/>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DAAEA9-021F-4B4C-8AAC-1E7CD52E345B}">
  <dimension ref="D3:J18"/>
  <sheetViews>
    <sheetView showGridLines="0" workbookViewId="0">
      <selection activeCell="E34" sqref="E34"/>
    </sheetView>
  </sheetViews>
  <sheetFormatPr baseColWidth="10" defaultColWidth="11.42578125" defaultRowHeight="15"/>
  <cols>
    <col min="1" max="4" width="11.42578125" style="213"/>
    <col min="5" max="5" width="38.42578125" style="213" bestFit="1" customWidth="1"/>
    <col min="6" max="6" width="17" style="213" bestFit="1" customWidth="1"/>
    <col min="7" max="16384" width="11.42578125" style="213"/>
  </cols>
  <sheetData>
    <row r="3" spans="4:7" ht="36.75" customHeight="1">
      <c r="D3" s="1179" t="s">
        <v>960</v>
      </c>
      <c r="E3" s="1179"/>
      <c r="F3" s="1179"/>
    </row>
    <row r="4" spans="4:7">
      <c r="D4" s="1072" t="s">
        <v>801</v>
      </c>
      <c r="E4" s="1072"/>
      <c r="F4" s="1072"/>
    </row>
    <row r="6" spans="4:7">
      <c r="D6" s="724" t="s">
        <v>861</v>
      </c>
      <c r="E6" s="719" t="s">
        <v>29</v>
      </c>
      <c r="F6" s="716" t="s">
        <v>862</v>
      </c>
      <c r="G6" s="715"/>
    </row>
    <row r="7" spans="4:7">
      <c r="D7" s="366">
        <v>1</v>
      </c>
      <c r="E7" s="213" t="s">
        <v>863</v>
      </c>
      <c r="F7" s="717">
        <v>40000</v>
      </c>
    </row>
    <row r="8" spans="4:7">
      <c r="D8" s="721">
        <v>2</v>
      </c>
      <c r="E8" s="722" t="s">
        <v>864</v>
      </c>
      <c r="F8" s="723">
        <v>33692.699999999997</v>
      </c>
    </row>
    <row r="9" spans="4:7">
      <c r="D9" s="366">
        <v>3</v>
      </c>
      <c r="E9" s="213" t="s">
        <v>865</v>
      </c>
      <c r="F9" s="718">
        <v>5925</v>
      </c>
    </row>
    <row r="10" spans="4:7">
      <c r="D10" s="721">
        <v>4</v>
      </c>
      <c r="E10" s="722" t="s">
        <v>866</v>
      </c>
      <c r="F10" s="723">
        <v>4516.1000000000004</v>
      </c>
    </row>
    <row r="11" spans="4:7">
      <c r="D11" s="366">
        <v>5</v>
      </c>
      <c r="E11" s="213" t="s">
        <v>867</v>
      </c>
      <c r="F11" s="718">
        <v>2490</v>
      </c>
    </row>
    <row r="12" spans="4:7">
      <c r="D12" s="721">
        <v>6</v>
      </c>
      <c r="E12" s="722" t="s">
        <v>868</v>
      </c>
      <c r="F12" s="723">
        <v>1871</v>
      </c>
    </row>
    <row r="13" spans="4:7">
      <c r="D13" s="366">
        <v>7</v>
      </c>
      <c r="E13" s="213" t="s">
        <v>869</v>
      </c>
      <c r="F13" s="718">
        <v>1500</v>
      </c>
    </row>
    <row r="14" spans="4:7">
      <c r="D14" s="721">
        <v>8</v>
      </c>
      <c r="E14" s="722" t="s">
        <v>870</v>
      </c>
      <c r="F14" s="723">
        <v>1209</v>
      </c>
    </row>
    <row r="15" spans="4:7">
      <c r="D15" s="366">
        <v>9</v>
      </c>
      <c r="E15" s="213" t="s">
        <v>871</v>
      </c>
      <c r="F15" s="718">
        <v>1265</v>
      </c>
    </row>
    <row r="16" spans="4:7">
      <c r="D16" s="1183" t="s">
        <v>355</v>
      </c>
      <c r="E16" s="1183"/>
      <c r="F16" s="720">
        <v>92368.8</v>
      </c>
      <c r="G16" s="715"/>
    </row>
    <row r="17" spans="4:10">
      <c r="D17" s="366"/>
    </row>
    <row r="18" spans="4:10">
      <c r="D18" s="1182" t="s">
        <v>444</v>
      </c>
      <c r="E18" s="1182"/>
      <c r="F18" s="1182"/>
      <c r="G18" s="1182"/>
      <c r="H18" s="1182"/>
      <c r="I18" s="1182"/>
      <c r="J18" s="1182"/>
    </row>
  </sheetData>
  <mergeCells count="4">
    <mergeCell ref="D18:J18"/>
    <mergeCell ref="D16:E16"/>
    <mergeCell ref="D4:F4"/>
    <mergeCell ref="D3:F3"/>
  </mergeCells>
  <pageMargins left="0.7" right="0.7" top="0.75" bottom="0.75" header="0.3" footer="0.3"/>
  <pageSetup orientation="portrait" horizontalDpi="4294967295" verticalDpi="4294967295"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4B5F537-2C4F-45A7-AFB8-56206F14ED19}">
  <dimension ref="B2:N76"/>
  <sheetViews>
    <sheetView showGridLines="0" zoomScale="80" zoomScaleNormal="80" workbookViewId="0">
      <selection activeCell="E34" sqref="E34"/>
    </sheetView>
  </sheetViews>
  <sheetFormatPr baseColWidth="10" defaultColWidth="9.140625" defaultRowHeight="15"/>
  <cols>
    <col min="2" max="2" width="87.7109375" customWidth="1"/>
    <col min="3" max="3" width="27.28515625" customWidth="1"/>
    <col min="4" max="4" width="28.85546875" customWidth="1"/>
    <col min="5" max="5" width="30.28515625" customWidth="1"/>
    <col min="6" max="6" width="27.28515625" bestFit="1" customWidth="1"/>
    <col min="7" max="7" width="18.140625" customWidth="1"/>
    <col min="8" max="8" width="18" customWidth="1"/>
    <col min="9" max="9" width="23.140625" customWidth="1"/>
    <col min="10" max="10" width="24.7109375" customWidth="1"/>
    <col min="12" max="12" width="25.5703125" style="8" bestFit="1" customWidth="1"/>
    <col min="13" max="13" width="14.85546875" style="8" bestFit="1" customWidth="1"/>
    <col min="14" max="14" width="22.7109375" bestFit="1" customWidth="1"/>
  </cols>
  <sheetData>
    <row r="2" spans="2:14">
      <c r="B2" s="1151"/>
      <c r="C2" s="1151"/>
      <c r="D2" s="1151"/>
      <c r="E2" s="1151"/>
      <c r="F2" s="1151"/>
      <c r="G2" s="1151"/>
      <c r="H2" s="1151"/>
      <c r="I2" s="1151"/>
      <c r="J2" s="1151"/>
    </row>
    <row r="3" spans="2:14">
      <c r="B3" s="1151" t="s">
        <v>961</v>
      </c>
      <c r="C3" s="1151"/>
      <c r="D3" s="1151"/>
      <c r="E3" s="1151"/>
      <c r="F3" s="1151"/>
      <c r="G3" s="1151"/>
      <c r="H3" s="1151"/>
      <c r="I3" s="1151"/>
      <c r="J3" s="1151"/>
    </row>
    <row r="4" spans="2:14">
      <c r="B4" s="1188" t="s">
        <v>962</v>
      </c>
      <c r="C4" s="1188"/>
      <c r="D4" s="1188"/>
      <c r="E4" s="1188"/>
      <c r="F4" s="1188"/>
      <c r="G4" s="1188"/>
      <c r="H4" s="1188"/>
      <c r="I4" s="1188"/>
      <c r="J4" s="1188"/>
      <c r="L4" s="492" t="s">
        <v>445</v>
      </c>
      <c r="M4" s="493">
        <v>6246380742030</v>
      </c>
    </row>
    <row r="5" spans="2:14">
      <c r="B5" s="1152" t="s">
        <v>963</v>
      </c>
      <c r="C5" s="1152"/>
      <c r="D5" s="1152"/>
      <c r="E5" s="1152"/>
      <c r="F5" s="1152"/>
      <c r="G5" s="1152"/>
      <c r="H5" s="1152"/>
      <c r="I5" s="1152"/>
      <c r="J5" s="1152"/>
    </row>
    <row r="6" spans="2:14" ht="15.75" thickBot="1"/>
    <row r="7" spans="2:14" ht="14.45" customHeight="1">
      <c r="B7" s="1189" t="s">
        <v>249</v>
      </c>
      <c r="C7" s="834">
        <v>2021</v>
      </c>
      <c r="D7" s="835">
        <v>2022</v>
      </c>
      <c r="E7" s="1192" t="s">
        <v>446</v>
      </c>
      <c r="F7" s="1193"/>
      <c r="G7" s="1194"/>
      <c r="H7" s="1195" t="s">
        <v>447</v>
      </c>
      <c r="I7" s="1195" t="s">
        <v>448</v>
      </c>
      <c r="J7" s="1197" t="s">
        <v>449</v>
      </c>
    </row>
    <row r="8" spans="2:14" ht="28.9" customHeight="1">
      <c r="B8" s="1190"/>
      <c r="C8" s="1184" t="s">
        <v>450</v>
      </c>
      <c r="D8" s="1184" t="s">
        <v>451</v>
      </c>
      <c r="E8" s="1186" t="s">
        <v>2</v>
      </c>
      <c r="F8" s="1184" t="s">
        <v>450</v>
      </c>
      <c r="G8" s="1186" t="s">
        <v>452</v>
      </c>
      <c r="H8" s="1196"/>
      <c r="I8" s="1196"/>
      <c r="J8" s="1198"/>
    </row>
    <row r="9" spans="2:14">
      <c r="B9" s="1190"/>
      <c r="C9" s="1185"/>
      <c r="D9" s="1185"/>
      <c r="E9" s="1187"/>
      <c r="F9" s="1185"/>
      <c r="G9" s="1187"/>
      <c r="H9" s="1185"/>
      <c r="I9" s="1185"/>
      <c r="J9" s="1199"/>
    </row>
    <row r="10" spans="2:14" ht="19.5" thickBot="1">
      <c r="B10" s="1191"/>
      <c r="C10" s="836">
        <v>1</v>
      </c>
      <c r="D10" s="836">
        <v>2</v>
      </c>
      <c r="E10" s="836">
        <v>3</v>
      </c>
      <c r="F10" s="837">
        <v>4</v>
      </c>
      <c r="G10" s="838" t="s">
        <v>453</v>
      </c>
      <c r="H10" s="837" t="s">
        <v>454</v>
      </c>
      <c r="I10" s="839" t="s">
        <v>455</v>
      </c>
      <c r="J10" s="840" t="s">
        <v>456</v>
      </c>
    </row>
    <row r="11" spans="2:14" ht="18.75">
      <c r="B11" s="611" t="s">
        <v>270</v>
      </c>
      <c r="C11" s="908">
        <v>831317413522.29004</v>
      </c>
      <c r="D11" s="908">
        <v>823322617658</v>
      </c>
      <c r="E11" s="908">
        <v>947065017484.26001</v>
      </c>
      <c r="F11" s="908">
        <v>944937675969.01001</v>
      </c>
      <c r="G11" s="612">
        <f>F11/$M$4</f>
        <v>0.15127763019804591</v>
      </c>
      <c r="H11" s="612">
        <f t="shared" ref="H11:H69" si="0">IFERROR(F11/C11-1,"NA")</f>
        <v>0.13667494581318973</v>
      </c>
      <c r="I11" s="612">
        <f t="shared" ref="I11:I68" si="1">IFERROR(F11/D11,"NA")</f>
        <v>1.1477125196158862</v>
      </c>
      <c r="J11" s="613">
        <f t="shared" ref="J11:J69" si="2">IFERROR(F11/E11,"NA")</f>
        <v>0.99775375346362072</v>
      </c>
    </row>
    <row r="12" spans="2:14" ht="18.75">
      <c r="B12" s="614" t="s">
        <v>308</v>
      </c>
      <c r="C12" s="909">
        <v>779119886408.80005</v>
      </c>
      <c r="D12" s="909">
        <v>774311822528</v>
      </c>
      <c r="E12" s="909">
        <v>865932674934.38</v>
      </c>
      <c r="F12" s="909">
        <v>870447103213.46985</v>
      </c>
      <c r="G12" s="615">
        <f t="shared" ref="G12:G69" si="3">F12/$M$4</f>
        <v>0.13935223278281703</v>
      </c>
      <c r="H12" s="615">
        <f t="shared" si="0"/>
        <v>0.1172184389049864</v>
      </c>
      <c r="I12" s="615">
        <f t="shared" si="1"/>
        <v>1.1241557701800342</v>
      </c>
      <c r="J12" s="616">
        <f t="shared" si="2"/>
        <v>1.0052133709811006</v>
      </c>
      <c r="L12" s="12">
        <f>+F12/F11</f>
        <v>0.92116879805945728</v>
      </c>
    </row>
    <row r="13" spans="2:14" ht="15.6" customHeight="1">
      <c r="B13" s="617" t="s">
        <v>457</v>
      </c>
      <c r="C13" s="910">
        <v>264631223486.87</v>
      </c>
      <c r="D13" s="910">
        <v>239266514875</v>
      </c>
      <c r="E13" s="910">
        <v>270459820615.16998</v>
      </c>
      <c r="F13" s="910">
        <v>278502276381.24994</v>
      </c>
      <c r="G13" s="618">
        <f>F13/$M$4</f>
        <v>4.4586183244849718E-2</v>
      </c>
      <c r="H13" s="618">
        <f t="shared" si="0"/>
        <v>5.2416539180865751E-2</v>
      </c>
      <c r="I13" s="618">
        <f t="shared" si="1"/>
        <v>1.1639835040300055</v>
      </c>
      <c r="J13" s="619">
        <f t="shared" si="2"/>
        <v>1.0297362312368141</v>
      </c>
    </row>
    <row r="14" spans="2:14" ht="18.75">
      <c r="B14" s="620" t="s">
        <v>458</v>
      </c>
      <c r="C14" s="910">
        <v>69025628034.320053</v>
      </c>
      <c r="D14" s="910">
        <v>73738099358</v>
      </c>
      <c r="E14" s="910">
        <v>83886485136.169998</v>
      </c>
      <c r="F14" s="910">
        <v>87199794497.37001</v>
      </c>
      <c r="G14" s="618">
        <f t="shared" si="3"/>
        <v>1.3960051123785821E-2</v>
      </c>
      <c r="H14" s="618">
        <f t="shared" si="0"/>
        <v>0.26329592327669404</v>
      </c>
      <c r="I14" s="618">
        <f t="shared" si="1"/>
        <v>1.1825609183932611</v>
      </c>
      <c r="J14" s="619">
        <f t="shared" si="2"/>
        <v>1.0394975347437867</v>
      </c>
    </row>
    <row r="15" spans="2:14" ht="18.75">
      <c r="B15" s="620" t="s">
        <v>459</v>
      </c>
      <c r="C15" s="910">
        <v>152239759492.90997</v>
      </c>
      <c r="D15" s="910">
        <v>120116240387</v>
      </c>
      <c r="E15" s="910">
        <v>140660386417</v>
      </c>
      <c r="F15" s="910">
        <v>142851951389.09998</v>
      </c>
      <c r="G15" s="618">
        <f t="shared" si="3"/>
        <v>2.2869555553649262E-2</v>
      </c>
      <c r="H15" s="618">
        <f t="shared" si="0"/>
        <v>-6.1664627788952875E-2</v>
      </c>
      <c r="I15" s="618">
        <f t="shared" si="1"/>
        <v>1.1892809076345403</v>
      </c>
      <c r="J15" s="619">
        <f t="shared" si="2"/>
        <v>1.0155805413871315</v>
      </c>
      <c r="L15" s="346"/>
    </row>
    <row r="16" spans="2:14" ht="18.75">
      <c r="B16" s="620" t="s">
        <v>460</v>
      </c>
      <c r="C16" s="910">
        <v>43365835959.640007</v>
      </c>
      <c r="D16" s="910">
        <v>45412175130</v>
      </c>
      <c r="E16" s="910">
        <v>45912949062</v>
      </c>
      <c r="F16" s="910">
        <v>48450530494.779999</v>
      </c>
      <c r="G16" s="618">
        <f t="shared" si="3"/>
        <v>7.7565765674146451E-3</v>
      </c>
      <c r="H16" s="618">
        <f t="shared" si="0"/>
        <v>0.11725115918144069</v>
      </c>
      <c r="I16" s="618">
        <f t="shared" si="1"/>
        <v>1.0669061844336281</v>
      </c>
      <c r="J16" s="619">
        <f t="shared" si="2"/>
        <v>1.0552694062268424</v>
      </c>
      <c r="M16"/>
      <c r="N16" s="4"/>
    </row>
    <row r="17" spans="2:14" ht="18.75">
      <c r="B17" s="621" t="s">
        <v>461</v>
      </c>
      <c r="C17" s="910">
        <v>5824762589.2399998</v>
      </c>
      <c r="D17" s="910">
        <v>4365921110</v>
      </c>
      <c r="E17" s="910">
        <v>2875868138</v>
      </c>
      <c r="F17" s="910">
        <v>2755942883.4899998</v>
      </c>
      <c r="G17" s="618">
        <f t="shared" si="3"/>
        <v>4.412063556974836E-4</v>
      </c>
      <c r="H17" s="618">
        <f t="shared" si="0"/>
        <v>-0.5268574742289045</v>
      </c>
      <c r="I17" s="618">
        <f t="shared" si="1"/>
        <v>0.63123973476698936</v>
      </c>
      <c r="J17" s="619">
        <f t="shared" si="2"/>
        <v>0.95829945993511323</v>
      </c>
      <c r="M17" s="11"/>
      <c r="N17" s="493"/>
    </row>
    <row r="18" spans="2:14" ht="18.75">
      <c r="B18" s="621" t="s">
        <v>462</v>
      </c>
      <c r="C18" s="910">
        <v>13832108676.920002</v>
      </c>
      <c r="D18" s="910">
        <v>14424485250</v>
      </c>
      <c r="E18" s="910">
        <v>16663840188</v>
      </c>
      <c r="F18" s="910">
        <v>17438154083.720001</v>
      </c>
      <c r="G18" s="618">
        <f t="shared" si="3"/>
        <v>2.7917212869180315E-3</v>
      </c>
      <c r="H18" s="618">
        <f t="shared" si="0"/>
        <v>0.26070106091755774</v>
      </c>
      <c r="I18" s="618">
        <f t="shared" si="1"/>
        <v>1.2089273053067873</v>
      </c>
      <c r="J18" s="619">
        <f t="shared" si="2"/>
        <v>1.0464667139737456</v>
      </c>
    </row>
    <row r="19" spans="2:14" ht="18.75">
      <c r="B19" s="622" t="s">
        <v>463</v>
      </c>
      <c r="C19" s="910">
        <v>13109671931.99</v>
      </c>
      <c r="D19" s="910">
        <v>14099637020</v>
      </c>
      <c r="E19" s="910">
        <v>14179713081</v>
      </c>
      <c r="F19" s="910">
        <v>15391631242.389999</v>
      </c>
      <c r="G19" s="618">
        <f t="shared" si="3"/>
        <v>2.4640879059491818E-3</v>
      </c>
      <c r="H19" s="618">
        <f t="shared" si="0"/>
        <v>0.17406685096608721</v>
      </c>
      <c r="I19" s="618">
        <f t="shared" si="1"/>
        <v>1.0916331548505354</v>
      </c>
      <c r="J19" s="619">
        <f t="shared" si="2"/>
        <v>1.0854684544367756</v>
      </c>
    </row>
    <row r="20" spans="2:14" ht="18.75">
      <c r="B20" s="622" t="s">
        <v>464</v>
      </c>
      <c r="C20" s="910">
        <v>1553078837.1099999</v>
      </c>
      <c r="D20" s="910">
        <v>2084364761</v>
      </c>
      <c r="E20" s="910">
        <v>1720844560</v>
      </c>
      <c r="F20" s="910">
        <v>1783188657.3599999</v>
      </c>
      <c r="G20" s="618">
        <f t="shared" si="3"/>
        <v>2.8547549869342172E-4</v>
      </c>
      <c r="H20" s="618">
        <f t="shared" si="0"/>
        <v>0.14816364420893979</v>
      </c>
      <c r="I20" s="618">
        <f t="shared" si="1"/>
        <v>0.85550700660689205</v>
      </c>
      <c r="J20" s="619">
        <f t="shared" si="2"/>
        <v>1.0362287790595102</v>
      </c>
    </row>
    <row r="21" spans="2:14" ht="18.75">
      <c r="B21" s="621" t="s">
        <v>465</v>
      </c>
      <c r="C21" s="910">
        <f t="shared" ref="C21" si="4">C16-SUM(C17:C20)</f>
        <v>9046213924.3800049</v>
      </c>
      <c r="D21" s="910">
        <v>10437766989</v>
      </c>
      <c r="E21" s="910">
        <v>10472683095</v>
      </c>
      <c r="F21" s="910">
        <v>11081613627.82</v>
      </c>
      <c r="G21" s="618">
        <f>F21/$M$4</f>
        <v>1.774085520156526E-3</v>
      </c>
      <c r="H21" s="618">
        <f t="shared" si="0"/>
        <v>0.22500017360351054</v>
      </c>
      <c r="I21" s="618">
        <f t="shared" si="1"/>
        <v>1.0616843276438848</v>
      </c>
      <c r="J21" s="619">
        <f t="shared" si="2"/>
        <v>1.0581446537908441</v>
      </c>
    </row>
    <row r="22" spans="2:14" ht="18.75">
      <c r="B22" s="623" t="s">
        <v>310</v>
      </c>
      <c r="C22" s="910">
        <v>47648273576.619972</v>
      </c>
      <c r="D22" s="910">
        <v>38908676469</v>
      </c>
      <c r="E22" s="910">
        <v>46473971668</v>
      </c>
      <c r="F22" s="910">
        <v>47361893505.000015</v>
      </c>
      <c r="G22" s="618">
        <f t="shared" si="3"/>
        <v>7.5822937251192853E-3</v>
      </c>
      <c r="H22" s="618">
        <f t="shared" si="0"/>
        <v>-6.0102927162607456E-3</v>
      </c>
      <c r="I22" s="618">
        <f t="shared" si="1"/>
        <v>1.2172578921499684</v>
      </c>
      <c r="J22" s="619">
        <f t="shared" si="2"/>
        <v>1.0191057877158238</v>
      </c>
    </row>
    <row r="23" spans="2:14" ht="18.75">
      <c r="B23" s="623" t="s">
        <v>311</v>
      </c>
      <c r="C23" s="910">
        <v>416882870823.45001</v>
      </c>
      <c r="D23" s="910">
        <v>441856698156</v>
      </c>
      <c r="E23" s="910">
        <v>489075238101.21002</v>
      </c>
      <c r="F23" s="910">
        <v>483901541041.95996</v>
      </c>
      <c r="G23" s="618">
        <f t="shared" si="3"/>
        <v>7.7469107476259555E-2</v>
      </c>
      <c r="H23" s="618">
        <f t="shared" si="0"/>
        <v>0.16076139105003517</v>
      </c>
      <c r="I23" s="618">
        <f t="shared" si="1"/>
        <v>1.0951549293275979</v>
      </c>
      <c r="J23" s="619">
        <f t="shared" si="2"/>
        <v>0.98942147003938197</v>
      </c>
    </row>
    <row r="24" spans="2:14" ht="37.5">
      <c r="B24" s="617" t="s">
        <v>312</v>
      </c>
      <c r="C24" s="910">
        <v>48853977094.520012</v>
      </c>
      <c r="D24" s="910">
        <v>53090272736</v>
      </c>
      <c r="E24" s="910">
        <v>58719012904</v>
      </c>
      <c r="F24" s="910">
        <v>59469477218.449997</v>
      </c>
      <c r="G24" s="618">
        <f t="shared" si="3"/>
        <v>9.5206295732659929E-3</v>
      </c>
      <c r="H24" s="618">
        <f t="shared" si="0"/>
        <v>0.21729039794225335</v>
      </c>
      <c r="I24" s="618">
        <f t="shared" si="1"/>
        <v>1.1201576890397913</v>
      </c>
      <c r="J24" s="619">
        <f t="shared" si="2"/>
        <v>1.0127806016711647</v>
      </c>
    </row>
    <row r="25" spans="2:14" ht="18.75">
      <c r="B25" s="623" t="s">
        <v>313</v>
      </c>
      <c r="C25" s="910">
        <v>1101811459.0300002</v>
      </c>
      <c r="D25" s="910">
        <v>1188226570</v>
      </c>
      <c r="E25" s="910">
        <v>1201835958</v>
      </c>
      <c r="F25" s="910">
        <v>1208949949.22</v>
      </c>
      <c r="G25" s="618">
        <f t="shared" si="3"/>
        <v>1.9354406962184402E-4</v>
      </c>
      <c r="H25" s="618">
        <f t="shared" si="0"/>
        <v>9.7238496942408936E-2</v>
      </c>
      <c r="I25" s="618">
        <f t="shared" si="1"/>
        <v>1.0174405957106312</v>
      </c>
      <c r="J25" s="619">
        <f t="shared" si="2"/>
        <v>1.0059192697411372</v>
      </c>
    </row>
    <row r="26" spans="2:14" ht="18.75">
      <c r="B26" s="623" t="s">
        <v>314</v>
      </c>
      <c r="C26" s="910">
        <v>1729968.3099999998</v>
      </c>
      <c r="D26" s="910">
        <v>1433722</v>
      </c>
      <c r="E26" s="910">
        <v>2795688</v>
      </c>
      <c r="F26" s="910">
        <v>2965117.59</v>
      </c>
      <c r="G26" s="618">
        <f t="shared" si="3"/>
        <v>4.7469370063349223E-7</v>
      </c>
      <c r="H26" s="618">
        <f t="shared" si="0"/>
        <v>0.71397219987226257</v>
      </c>
      <c r="I26" s="618">
        <f t="shared" si="1"/>
        <v>2.0681258919093102</v>
      </c>
      <c r="J26" s="619">
        <f t="shared" si="2"/>
        <v>1.0606038978598469</v>
      </c>
    </row>
    <row r="27" spans="2:14" ht="37.5">
      <c r="B27" s="622" t="s">
        <v>466</v>
      </c>
      <c r="C27" s="910">
        <v>1729968.3099999998</v>
      </c>
      <c r="D27" s="910">
        <v>0</v>
      </c>
      <c r="E27" s="910">
        <v>0</v>
      </c>
      <c r="F27" s="910">
        <v>0</v>
      </c>
      <c r="G27" s="618">
        <f t="shared" si="3"/>
        <v>0</v>
      </c>
      <c r="H27" s="618">
        <f t="shared" si="0"/>
        <v>-1</v>
      </c>
      <c r="I27" s="618" t="str">
        <f t="shared" si="1"/>
        <v>NA</v>
      </c>
      <c r="J27" s="619" t="str">
        <f t="shared" si="2"/>
        <v>NA</v>
      </c>
    </row>
    <row r="28" spans="2:14" ht="18.75">
      <c r="B28" s="614" t="s">
        <v>315</v>
      </c>
      <c r="C28" s="909">
        <v>3420252952.5599995</v>
      </c>
      <c r="D28" s="909">
        <v>2855666989</v>
      </c>
      <c r="E28" s="909">
        <v>5059181639</v>
      </c>
      <c r="F28" s="909">
        <v>4923117104.29</v>
      </c>
      <c r="G28" s="615">
        <f t="shared" si="3"/>
        <v>7.8815514257141574E-4</v>
      </c>
      <c r="H28" s="615">
        <f t="shared" si="0"/>
        <v>0.43940146315936457</v>
      </c>
      <c r="I28" s="615">
        <f t="shared" si="1"/>
        <v>1.7239815157908105</v>
      </c>
      <c r="J28" s="616">
        <f t="shared" si="2"/>
        <v>0.97310542605129813</v>
      </c>
    </row>
    <row r="29" spans="2:14" ht="18.75">
      <c r="B29" s="623" t="s">
        <v>316</v>
      </c>
      <c r="C29" s="910">
        <v>1293329470.3299997</v>
      </c>
      <c r="D29" s="910">
        <v>1215658648</v>
      </c>
      <c r="E29" s="910">
        <v>2579089366</v>
      </c>
      <c r="F29" s="910">
        <v>2589143702.1199999</v>
      </c>
      <c r="G29" s="618">
        <f t="shared" si="3"/>
        <v>4.1450302327849435E-4</v>
      </c>
      <c r="H29" s="618">
        <f t="shared" si="0"/>
        <v>1.0019212130528246</v>
      </c>
      <c r="I29" s="618">
        <f t="shared" si="1"/>
        <v>2.1298278973128317</v>
      </c>
      <c r="J29" s="619">
        <f t="shared" si="2"/>
        <v>1.0038984054808435</v>
      </c>
    </row>
    <row r="30" spans="2:14" ht="18.75">
      <c r="B30" s="624" t="s">
        <v>467</v>
      </c>
      <c r="C30" s="910">
        <v>1293329470.3299997</v>
      </c>
      <c r="D30" s="910">
        <v>1215658648</v>
      </c>
      <c r="E30" s="910">
        <v>2579089366</v>
      </c>
      <c r="F30" s="910">
        <v>2589143702.1199999</v>
      </c>
      <c r="G30" s="618">
        <f t="shared" si="3"/>
        <v>4.1450302327849435E-4</v>
      </c>
      <c r="H30" s="618">
        <f t="shared" si="0"/>
        <v>1.0019212130528246</v>
      </c>
      <c r="I30" s="618">
        <f t="shared" si="1"/>
        <v>2.1298278973128317</v>
      </c>
      <c r="J30" s="619">
        <f t="shared" si="2"/>
        <v>1.0038984054808435</v>
      </c>
    </row>
    <row r="31" spans="2:14" ht="18.75">
      <c r="B31" s="624" t="s">
        <v>468</v>
      </c>
      <c r="C31" s="910"/>
      <c r="D31" s="910">
        <v>225265875</v>
      </c>
      <c r="E31" s="910">
        <v>245085828</v>
      </c>
      <c r="F31" s="910">
        <v>235369820.97999999</v>
      </c>
      <c r="G31" s="618">
        <f t="shared" si="3"/>
        <v>3.768099171353227E-5</v>
      </c>
      <c r="H31" s="618" t="str">
        <f t="shared" si="0"/>
        <v>NA</v>
      </c>
      <c r="I31" s="618">
        <f t="shared" si="1"/>
        <v>1.0448534247808283</v>
      </c>
      <c r="J31" s="619">
        <f t="shared" si="2"/>
        <v>0.96035671626023189</v>
      </c>
    </row>
    <row r="32" spans="2:14" ht="18.75">
      <c r="B32" s="624" t="s">
        <v>469</v>
      </c>
      <c r="C32" s="910"/>
      <c r="D32" s="910">
        <v>8722900</v>
      </c>
      <c r="E32" s="910">
        <v>18786620</v>
      </c>
      <c r="F32" s="910">
        <v>24893016.530000001</v>
      </c>
      <c r="G32" s="618">
        <f t="shared" si="3"/>
        <v>3.9851903939352351E-6</v>
      </c>
      <c r="H32" s="618" t="str">
        <f t="shared" si="0"/>
        <v>NA</v>
      </c>
      <c r="I32" s="618">
        <f t="shared" si="1"/>
        <v>2.8537546607206319</v>
      </c>
      <c r="J32" s="619">
        <f t="shared" si="2"/>
        <v>1.3250396574796319</v>
      </c>
    </row>
    <row r="33" spans="2:10" ht="37.5">
      <c r="B33" s="624" t="s">
        <v>470</v>
      </c>
      <c r="C33" s="910"/>
      <c r="D33" s="910">
        <v>981669873</v>
      </c>
      <c r="E33" s="910">
        <v>2315216918</v>
      </c>
      <c r="F33" s="910">
        <v>2328880864.6100001</v>
      </c>
      <c r="G33" s="618">
        <f t="shared" si="3"/>
        <v>3.7283684117102686E-4</v>
      </c>
      <c r="H33" s="618" t="str">
        <f t="shared" si="0"/>
        <v>NA</v>
      </c>
      <c r="I33" s="618">
        <f t="shared" si="1"/>
        <v>2.3723666465314865</v>
      </c>
      <c r="J33" s="619">
        <f t="shared" si="2"/>
        <v>1.005901799742291</v>
      </c>
    </row>
    <row r="34" spans="2:10" ht="18.75">
      <c r="B34" s="623" t="s">
        <v>317</v>
      </c>
      <c r="C34" s="910">
        <v>2126923482.23</v>
      </c>
      <c r="D34" s="910">
        <v>1640008341</v>
      </c>
      <c r="E34" s="910">
        <v>2480092273</v>
      </c>
      <c r="F34" s="910">
        <v>2333973402.1700001</v>
      </c>
      <c r="G34" s="618">
        <f t="shared" si="3"/>
        <v>3.7365211929292133E-4</v>
      </c>
      <c r="H34" s="618">
        <f t="shared" si="0"/>
        <v>9.7347140914968877E-2</v>
      </c>
      <c r="I34" s="618">
        <f t="shared" si="1"/>
        <v>1.4231472754259609</v>
      </c>
      <c r="J34" s="619">
        <f t="shared" si="2"/>
        <v>0.94108329257715484</v>
      </c>
    </row>
    <row r="35" spans="2:10" ht="18.75">
      <c r="B35" s="624" t="s">
        <v>471</v>
      </c>
      <c r="C35" s="910">
        <v>2126923482.23</v>
      </c>
      <c r="D35" s="910">
        <v>1640008341</v>
      </c>
      <c r="E35" s="910">
        <v>2480092273</v>
      </c>
      <c r="F35" s="910">
        <v>2333973402.1700001</v>
      </c>
      <c r="G35" s="618">
        <f t="shared" si="3"/>
        <v>3.7365211929292133E-4</v>
      </c>
      <c r="H35" s="618">
        <f t="shared" si="0"/>
        <v>9.7347140914968877E-2</v>
      </c>
      <c r="I35" s="618">
        <f t="shared" si="1"/>
        <v>1.4231472754259609</v>
      </c>
      <c r="J35" s="619">
        <f t="shared" si="2"/>
        <v>0.94108329257715484</v>
      </c>
    </row>
    <row r="36" spans="2:10" ht="18.75">
      <c r="B36" s="624" t="s">
        <v>472</v>
      </c>
      <c r="C36" s="910"/>
      <c r="D36" s="910">
        <v>1640008341</v>
      </c>
      <c r="E36" s="910">
        <v>2480092273</v>
      </c>
      <c r="F36" s="910">
        <v>2333973402.1700001</v>
      </c>
      <c r="G36" s="618">
        <f t="shared" si="3"/>
        <v>3.7365211929292133E-4</v>
      </c>
      <c r="H36" s="618" t="str">
        <f t="shared" si="0"/>
        <v>NA</v>
      </c>
      <c r="I36" s="618">
        <f t="shared" si="1"/>
        <v>1.4231472754259609</v>
      </c>
      <c r="J36" s="619">
        <f t="shared" si="2"/>
        <v>0.94108329257715484</v>
      </c>
    </row>
    <row r="37" spans="2:10" ht="18.75">
      <c r="B37" s="614" t="s">
        <v>318</v>
      </c>
      <c r="C37" s="909">
        <v>21873885658.109985</v>
      </c>
      <c r="D37" s="909">
        <v>24530106722</v>
      </c>
      <c r="E37" s="909">
        <v>41300439414.099991</v>
      </c>
      <c r="F37" s="909">
        <v>30838900152.040005</v>
      </c>
      <c r="G37" s="615">
        <f t="shared" si="3"/>
        <v>4.9370829966438653E-3</v>
      </c>
      <c r="H37" s="615">
        <f t="shared" si="0"/>
        <v>0.40985011232360269</v>
      </c>
      <c r="I37" s="615">
        <f t="shared" si="1"/>
        <v>1.2571857310503227</v>
      </c>
      <c r="J37" s="616">
        <f t="shared" si="2"/>
        <v>0.746696659636788</v>
      </c>
    </row>
    <row r="38" spans="2:10" ht="18.75">
      <c r="B38" s="623" t="s">
        <v>319</v>
      </c>
      <c r="C38" s="910">
        <v>17334294062.289989</v>
      </c>
      <c r="D38" s="910">
        <v>18916568735</v>
      </c>
      <c r="E38" s="910">
        <v>20995362348.329994</v>
      </c>
      <c r="F38" s="910">
        <v>24254419863.150005</v>
      </c>
      <c r="G38" s="618">
        <f t="shared" si="3"/>
        <v>3.8829557250568119E-3</v>
      </c>
      <c r="H38" s="618">
        <f t="shared" si="0"/>
        <v>0.39921589976452809</v>
      </c>
      <c r="I38" s="618">
        <f t="shared" si="1"/>
        <v>1.2821786129888215</v>
      </c>
      <c r="J38" s="619">
        <f t="shared" si="2"/>
        <v>1.1552274955178015</v>
      </c>
    </row>
    <row r="39" spans="2:10" ht="18.75">
      <c r="B39" s="623" t="s">
        <v>473</v>
      </c>
      <c r="C39" s="910"/>
      <c r="D39" s="910">
        <v>0</v>
      </c>
      <c r="E39" s="910">
        <v>850000000</v>
      </c>
      <c r="F39" s="910">
        <v>0</v>
      </c>
      <c r="G39" s="618">
        <f t="shared" si="3"/>
        <v>0</v>
      </c>
      <c r="H39" s="618" t="str">
        <f t="shared" si="0"/>
        <v>NA</v>
      </c>
      <c r="I39" s="618" t="str">
        <f t="shared" si="1"/>
        <v>NA</v>
      </c>
      <c r="J39" s="619">
        <f t="shared" si="2"/>
        <v>0</v>
      </c>
    </row>
    <row r="40" spans="2:10" ht="18.75">
      <c r="B40" s="623" t="s">
        <v>320</v>
      </c>
      <c r="C40" s="910">
        <v>4539591595.8199968</v>
      </c>
      <c r="D40" s="910">
        <v>5613537987</v>
      </c>
      <c r="E40" s="910">
        <v>19455077065.77</v>
      </c>
      <c r="F40" s="910">
        <v>6584480288.8900003</v>
      </c>
      <c r="G40" s="618">
        <f t="shared" si="3"/>
        <v>1.0541272715870538E-3</v>
      </c>
      <c r="H40" s="618">
        <f t="shared" si="0"/>
        <v>0.45045653334826707</v>
      </c>
      <c r="I40" s="618">
        <f t="shared" si="1"/>
        <v>1.1729644128424066</v>
      </c>
      <c r="J40" s="619">
        <f t="shared" si="2"/>
        <v>0.33844534599531267</v>
      </c>
    </row>
    <row r="41" spans="2:10" ht="18.75">
      <c r="B41" s="614" t="s">
        <v>321</v>
      </c>
      <c r="C41" s="909">
        <v>12336166265.009998</v>
      </c>
      <c r="D41" s="909">
        <v>8787404149</v>
      </c>
      <c r="E41" s="909">
        <v>21137587022</v>
      </c>
      <c r="F41" s="909">
        <v>23623656641.669998</v>
      </c>
      <c r="G41" s="615">
        <f t="shared" si="3"/>
        <v>3.7819751336503685E-3</v>
      </c>
      <c r="H41" s="615">
        <f t="shared" si="0"/>
        <v>0.9149917514224466</v>
      </c>
      <c r="I41" s="615">
        <f t="shared" si="1"/>
        <v>2.6883544037698952</v>
      </c>
      <c r="J41" s="616">
        <f t="shared" si="2"/>
        <v>1.1176136905826808</v>
      </c>
    </row>
    <row r="42" spans="2:10" ht="18.75">
      <c r="B42" s="623" t="s">
        <v>322</v>
      </c>
      <c r="C42" s="910">
        <v>2095363809.3099999</v>
      </c>
      <c r="D42" s="910">
        <v>0</v>
      </c>
      <c r="E42" s="910">
        <v>940119950</v>
      </c>
      <c r="F42" s="910">
        <v>4540063943.6800003</v>
      </c>
      <c r="G42" s="618">
        <f t="shared" si="3"/>
        <v>7.2683112528368441E-4</v>
      </c>
      <c r="H42" s="618">
        <f t="shared" si="0"/>
        <v>1.1667186974919819</v>
      </c>
      <c r="I42" s="618" t="str">
        <f t="shared" si="1"/>
        <v>NA</v>
      </c>
      <c r="J42" s="619">
        <f t="shared" si="2"/>
        <v>4.8292390175104787</v>
      </c>
    </row>
    <row r="43" spans="2:10" ht="18.75">
      <c r="B43" s="620" t="s">
        <v>474</v>
      </c>
      <c r="C43" s="910">
        <v>2095363809.3099999</v>
      </c>
      <c r="D43" s="910">
        <v>0</v>
      </c>
      <c r="E43" s="910">
        <v>940119950</v>
      </c>
      <c r="F43" s="910">
        <v>4540063943.6800003</v>
      </c>
      <c r="G43" s="618">
        <f t="shared" si="3"/>
        <v>7.2683112528368441E-4</v>
      </c>
      <c r="H43" s="618">
        <f t="shared" si="0"/>
        <v>1.1667186974919819</v>
      </c>
      <c r="I43" s="618" t="str">
        <f t="shared" si="1"/>
        <v>NA</v>
      </c>
      <c r="J43" s="619">
        <f t="shared" si="2"/>
        <v>4.8292390175104787</v>
      </c>
    </row>
    <row r="44" spans="2:10" ht="18.75">
      <c r="B44" s="620" t="s">
        <v>475</v>
      </c>
      <c r="C44" s="910">
        <v>0</v>
      </c>
      <c r="D44" s="910"/>
      <c r="E44" s="910">
        <v>20197467072</v>
      </c>
      <c r="F44" s="910">
        <v>19083592697.989998</v>
      </c>
      <c r="G44" s="618">
        <f t="shared" si="3"/>
        <v>3.0551440083666842E-3</v>
      </c>
      <c r="H44" s="618" t="str">
        <f t="shared" si="0"/>
        <v>NA</v>
      </c>
      <c r="I44" s="625" t="str">
        <f t="shared" si="1"/>
        <v>NA</v>
      </c>
      <c r="J44" s="626">
        <f t="shared" si="2"/>
        <v>0.9448507889608504</v>
      </c>
    </row>
    <row r="45" spans="2:10" ht="18.75">
      <c r="B45" s="627" t="s">
        <v>323</v>
      </c>
      <c r="C45" s="911">
        <v>10240802455.700001</v>
      </c>
      <c r="D45" s="911">
        <v>8787404149</v>
      </c>
      <c r="E45" s="911">
        <v>12123047317</v>
      </c>
      <c r="F45" s="911">
        <v>12117623664.799999</v>
      </c>
      <c r="G45" s="618">
        <f t="shared" si="3"/>
        <v>1.9399431711333553E-3</v>
      </c>
      <c r="H45" s="618">
        <f t="shared" si="0"/>
        <v>0.18326895936317622</v>
      </c>
      <c r="I45" s="618">
        <f t="shared" si="1"/>
        <v>1.3789764826258704</v>
      </c>
      <c r="J45" s="619">
        <f t="shared" si="2"/>
        <v>0.99955261642900661</v>
      </c>
    </row>
    <row r="46" spans="2:10" ht="18.75">
      <c r="B46" s="628" t="s">
        <v>476</v>
      </c>
      <c r="C46" s="911">
        <v>2600096550</v>
      </c>
      <c r="D46" s="911">
        <v>8700000000</v>
      </c>
      <c r="E46" s="911">
        <v>8074419755</v>
      </c>
      <c r="F46" s="911">
        <v>6965969033.1899996</v>
      </c>
      <c r="G46" s="618">
        <f t="shared" si="3"/>
        <v>1.1152008372333291E-3</v>
      </c>
      <c r="H46" s="618">
        <f t="shared" si="0"/>
        <v>1.6791193708518244</v>
      </c>
      <c r="I46" s="618">
        <f t="shared" si="1"/>
        <v>0.80068609576896543</v>
      </c>
      <c r="J46" s="619">
        <f t="shared" si="2"/>
        <v>0.86272069629231207</v>
      </c>
    </row>
    <row r="47" spans="2:10" ht="18.75">
      <c r="B47" s="629" t="s">
        <v>477</v>
      </c>
      <c r="C47" s="911">
        <v>7640705905.6999998</v>
      </c>
      <c r="D47" s="911">
        <v>87404149</v>
      </c>
      <c r="E47" s="911">
        <v>2001328662</v>
      </c>
      <c r="F47" s="911">
        <v>2043081042.9200001</v>
      </c>
      <c r="G47" s="618">
        <f t="shared" si="3"/>
        <v>3.2708237414551565E-4</v>
      </c>
      <c r="H47" s="618">
        <f t="shared" si="0"/>
        <v>-0.73260572149546377</v>
      </c>
      <c r="I47" s="618">
        <f t="shared" si="1"/>
        <v>23.375103656921368</v>
      </c>
      <c r="J47" s="619">
        <f t="shared" si="2"/>
        <v>1.0208623309668066</v>
      </c>
    </row>
    <row r="48" spans="2:10" ht="18.75">
      <c r="B48" s="630" t="s">
        <v>324</v>
      </c>
      <c r="C48" s="912">
        <v>2661742965.71</v>
      </c>
      <c r="D48" s="912">
        <v>1001805845</v>
      </c>
      <c r="E48" s="912">
        <v>2001328662</v>
      </c>
      <c r="F48" s="912">
        <v>2043081042.9200001</v>
      </c>
      <c r="G48" s="615">
        <f t="shared" si="3"/>
        <v>3.2708237414551565E-4</v>
      </c>
      <c r="H48" s="615">
        <f t="shared" si="0"/>
        <v>-0.23242737212418119</v>
      </c>
      <c r="I48" s="615">
        <f t="shared" si="1"/>
        <v>2.0393982058669264</v>
      </c>
      <c r="J48" s="616">
        <f t="shared" si="2"/>
        <v>1.0208623309668066</v>
      </c>
    </row>
    <row r="49" spans="2:10" ht="18.75">
      <c r="B49" s="627" t="s">
        <v>325</v>
      </c>
      <c r="C49" s="911">
        <v>12836500</v>
      </c>
      <c r="D49" s="911">
        <v>1805845</v>
      </c>
      <c r="E49" s="911">
        <v>1328662</v>
      </c>
      <c r="F49" s="911">
        <v>487500</v>
      </c>
      <c r="G49" s="618">
        <f t="shared" si="3"/>
        <v>7.804519451076052E-8</v>
      </c>
      <c r="H49" s="618">
        <f t="shared" si="0"/>
        <v>-0.96202235811942505</v>
      </c>
      <c r="I49" s="618">
        <f t="shared" si="1"/>
        <v>0.26995672386057495</v>
      </c>
      <c r="J49" s="619">
        <f t="shared" si="2"/>
        <v>0.3669104708345689</v>
      </c>
    </row>
    <row r="50" spans="2:10" ht="18.75">
      <c r="B50" s="627" t="s">
        <v>478</v>
      </c>
      <c r="C50" s="911">
        <v>2648906465.71</v>
      </c>
      <c r="D50" s="911">
        <v>1000000000</v>
      </c>
      <c r="E50" s="911">
        <v>2000000000</v>
      </c>
      <c r="F50" s="911">
        <v>2042593542.9200001</v>
      </c>
      <c r="G50" s="618">
        <f t="shared" si="3"/>
        <v>3.2700432895100488E-4</v>
      </c>
      <c r="H50" s="618">
        <f t="shared" si="0"/>
        <v>-0.22889178256714582</v>
      </c>
      <c r="I50" s="618">
        <f t="shared" si="1"/>
        <v>2.0425935429200002</v>
      </c>
      <c r="J50" s="619">
        <f t="shared" si="2"/>
        <v>1.0212967714600001</v>
      </c>
    </row>
    <row r="51" spans="2:10" ht="18.75">
      <c r="B51" s="630" t="s">
        <v>328</v>
      </c>
      <c r="C51" s="912">
        <v>1393553098.4500003</v>
      </c>
      <c r="D51" s="912">
        <v>1502656173</v>
      </c>
      <c r="E51" s="912">
        <v>1365429224</v>
      </c>
      <c r="F51" s="912">
        <v>1407570706.24</v>
      </c>
      <c r="G51" s="615">
        <f t="shared" si="3"/>
        <v>2.2534180421774228E-4</v>
      </c>
      <c r="H51" s="615">
        <f t="shared" si="0"/>
        <v>1.005889750852762E-2</v>
      </c>
      <c r="I51" s="615">
        <f t="shared" si="1"/>
        <v>0.93672174082899806</v>
      </c>
      <c r="J51" s="616">
        <f t="shared" si="2"/>
        <v>1.0308631758419138</v>
      </c>
    </row>
    <row r="52" spans="2:10" ht="18.75">
      <c r="B52" s="630" t="s">
        <v>329</v>
      </c>
      <c r="C52" s="912">
        <v>10511926173.65</v>
      </c>
      <c r="D52" s="912">
        <v>10333155252</v>
      </c>
      <c r="E52" s="912">
        <v>10267028053.799999</v>
      </c>
      <c r="F52" s="912">
        <v>11654247108.379997</v>
      </c>
      <c r="G52" s="615">
        <f t="shared" si="3"/>
        <v>1.8657599639999697E-3</v>
      </c>
      <c r="H52" s="615">
        <f t="shared" si="0"/>
        <v>0.10866904084557083</v>
      </c>
      <c r="I52" s="615">
        <f t="shared" si="1"/>
        <v>1.1278498023267673</v>
      </c>
      <c r="J52" s="616">
        <f t="shared" si="2"/>
        <v>1.1351139830641219</v>
      </c>
    </row>
    <row r="53" spans="2:10" ht="18.75">
      <c r="B53" s="631" t="s">
        <v>479</v>
      </c>
      <c r="C53" s="911">
        <v>7496.3999999999942</v>
      </c>
      <c r="D53" s="911">
        <v>0</v>
      </c>
      <c r="E53" s="911">
        <v>0</v>
      </c>
      <c r="F53" s="911">
        <v>-2378547.2799999998</v>
      </c>
      <c r="G53" s="618">
        <f>F53/$M$4</f>
        <v>-3.8078807204233921E-7</v>
      </c>
      <c r="H53" s="618">
        <f t="shared" si="0"/>
        <v>-318.29193746331595</v>
      </c>
      <c r="I53" s="625" t="str">
        <f t="shared" si="1"/>
        <v>NA</v>
      </c>
      <c r="J53" s="632" t="str">
        <f t="shared" si="2"/>
        <v>NA</v>
      </c>
    </row>
    <row r="54" spans="2:10" ht="18.75">
      <c r="B54" s="631" t="s">
        <v>480</v>
      </c>
      <c r="C54" s="911">
        <v>89523481.680000007</v>
      </c>
      <c r="D54" s="911">
        <v>108371331</v>
      </c>
      <c r="E54" s="911">
        <v>72368494</v>
      </c>
      <c r="F54" s="911">
        <v>77551500.75</v>
      </c>
      <c r="G54" s="618">
        <f t="shared" si="3"/>
        <v>1.2415429662841314E-5</v>
      </c>
      <c r="H54" s="618">
        <f t="shared" si="0"/>
        <v>-0.13373006394896059</v>
      </c>
      <c r="I54" s="618">
        <f t="shared" si="1"/>
        <v>0.7156090087146757</v>
      </c>
      <c r="J54" s="619">
        <f t="shared" si="2"/>
        <v>1.0716196574437489</v>
      </c>
    </row>
    <row r="55" spans="2:10" ht="18.75">
      <c r="B55" s="631" t="s">
        <v>481</v>
      </c>
      <c r="C55" s="911">
        <v>9637811623.6499996</v>
      </c>
      <c r="D55" s="911">
        <v>10224783921</v>
      </c>
      <c r="E55" s="911">
        <v>9178880665</v>
      </c>
      <c r="F55" s="911">
        <v>9239312629.3799992</v>
      </c>
      <c r="G55" s="618">
        <f t="shared" si="3"/>
        <v>1.4791465667808991E-3</v>
      </c>
      <c r="H55" s="618">
        <f t="shared" si="0"/>
        <v>-4.1347456230845347E-2</v>
      </c>
      <c r="I55" s="618">
        <f t="shared" si="1"/>
        <v>0.90361935281624806</v>
      </c>
      <c r="J55" s="619">
        <f t="shared" si="2"/>
        <v>1.0065838054317922</v>
      </c>
    </row>
    <row r="56" spans="2:10" ht="18.75">
      <c r="B56" s="631" t="s">
        <v>482</v>
      </c>
      <c r="C56" s="911">
        <v>0</v>
      </c>
      <c r="D56" s="911">
        <v>0</v>
      </c>
      <c r="E56" s="911">
        <v>0</v>
      </c>
      <c r="F56" s="911">
        <v>304726140.06</v>
      </c>
      <c r="G56" s="618"/>
      <c r="H56" s="618" t="str">
        <f t="shared" si="0"/>
        <v>NA</v>
      </c>
      <c r="I56" s="618" t="str">
        <f t="shared" si="1"/>
        <v>NA</v>
      </c>
      <c r="J56" s="619" t="str">
        <f t="shared" si="2"/>
        <v>NA</v>
      </c>
    </row>
    <row r="57" spans="2:10" ht="18.75">
      <c r="B57" s="631" t="s">
        <v>483</v>
      </c>
      <c r="C57" s="911">
        <v>784583571.91999972</v>
      </c>
      <c r="D57" s="911">
        <v>0</v>
      </c>
      <c r="E57" s="911">
        <v>1015778894.8</v>
      </c>
      <c r="F57" s="911">
        <v>2035035385.47</v>
      </c>
      <c r="G57" s="618">
        <f t="shared" si="3"/>
        <v>3.2579432306725472E-4</v>
      </c>
      <c r="H57" s="618">
        <f t="shared" si="0"/>
        <v>1.5937777163622577</v>
      </c>
      <c r="I57" s="625" t="str">
        <f t="shared" si="1"/>
        <v>NA</v>
      </c>
      <c r="J57" s="619">
        <f t="shared" si="2"/>
        <v>2.0034235756302898</v>
      </c>
    </row>
    <row r="58" spans="2:10" ht="18.75">
      <c r="B58" s="633" t="s">
        <v>484</v>
      </c>
      <c r="C58" s="913">
        <v>10236995723.219999</v>
      </c>
      <c r="D58" s="913">
        <v>46173737955</v>
      </c>
      <c r="E58" s="913">
        <v>847506500</v>
      </c>
      <c r="F58" s="913">
        <v>11556973177.75</v>
      </c>
      <c r="G58" s="634">
        <f t="shared" si="3"/>
        <v>1.8501871171551609E-3</v>
      </c>
      <c r="H58" s="634">
        <f t="shared" si="0"/>
        <v>0.12894187808792079</v>
      </c>
      <c r="I58" s="634">
        <f t="shared" si="1"/>
        <v>0.25029321189055986</v>
      </c>
      <c r="J58" s="635">
        <f t="shared" si="2"/>
        <v>13.636441936138542</v>
      </c>
    </row>
    <row r="59" spans="2:10" ht="37.5">
      <c r="B59" s="636" t="s">
        <v>331</v>
      </c>
      <c r="C59" s="914">
        <v>1219479988.6500001</v>
      </c>
      <c r="D59" s="914">
        <v>0</v>
      </c>
      <c r="E59" s="914">
        <v>21257000</v>
      </c>
      <c r="F59" s="914">
        <v>1151960800</v>
      </c>
      <c r="G59" s="637">
        <f t="shared" si="3"/>
        <v>1.8442052247132575E-4</v>
      </c>
      <c r="H59" s="637">
        <f t="shared" si="0"/>
        <v>-5.5367196902300742E-2</v>
      </c>
      <c r="I59" s="638" t="str">
        <f t="shared" si="1"/>
        <v>NA</v>
      </c>
      <c r="J59" s="639">
        <f t="shared" si="2"/>
        <v>54.192068495083973</v>
      </c>
    </row>
    <row r="60" spans="2:10" ht="18.75">
      <c r="B60" s="627" t="s">
        <v>332</v>
      </c>
      <c r="C60" s="915">
        <v>1219479988.6500001</v>
      </c>
      <c r="D60" s="910">
        <v>0</v>
      </c>
      <c r="E60" s="915">
        <v>21257000</v>
      </c>
      <c r="F60" s="915">
        <v>1151960800</v>
      </c>
      <c r="G60" s="640">
        <f t="shared" si="3"/>
        <v>1.8442052247132575E-4</v>
      </c>
      <c r="H60" s="640">
        <f t="shared" si="0"/>
        <v>-5.5367196902300742E-2</v>
      </c>
      <c r="I60" s="641" t="str">
        <f t="shared" si="1"/>
        <v>NA</v>
      </c>
      <c r="J60" s="642">
        <f t="shared" si="2"/>
        <v>54.192068495083973</v>
      </c>
    </row>
    <row r="61" spans="2:10" ht="18.75">
      <c r="B61" s="630" t="s">
        <v>333</v>
      </c>
      <c r="C61" s="914">
        <v>8591363000</v>
      </c>
      <c r="D61" s="909">
        <v>46173737955</v>
      </c>
      <c r="E61" s="914">
        <v>826249500</v>
      </c>
      <c r="F61" s="914">
        <v>10015990999.99</v>
      </c>
      <c r="G61" s="637">
        <f t="shared" si="3"/>
        <v>1.6034871093584539E-3</v>
      </c>
      <c r="H61" s="637">
        <f t="shared" si="0"/>
        <v>0.16582095297218835</v>
      </c>
      <c r="I61" s="637">
        <f t="shared" si="1"/>
        <v>0.21691964834537295</v>
      </c>
      <c r="J61" s="639">
        <f t="shared" si="2"/>
        <v>12.122235474865642</v>
      </c>
    </row>
    <row r="62" spans="2:10" ht="18.75">
      <c r="B62" s="627" t="s">
        <v>334</v>
      </c>
      <c r="C62" s="915">
        <v>8591363000</v>
      </c>
      <c r="D62" s="910">
        <v>46173737955</v>
      </c>
      <c r="E62" s="915">
        <v>826249500</v>
      </c>
      <c r="F62" s="915">
        <v>10015990999.99</v>
      </c>
      <c r="G62" s="640">
        <f t="shared" si="3"/>
        <v>1.6034871093584539E-3</v>
      </c>
      <c r="H62" s="640">
        <f t="shared" si="0"/>
        <v>0.16582095297218835</v>
      </c>
      <c r="I62" s="640">
        <f t="shared" si="1"/>
        <v>0.21691964834537295</v>
      </c>
      <c r="J62" s="642">
        <f t="shared" si="2"/>
        <v>12.122235474865642</v>
      </c>
    </row>
    <row r="63" spans="2:10" ht="37.5">
      <c r="B63" s="636" t="s">
        <v>485</v>
      </c>
      <c r="C63" s="914">
        <v>426152734.57000005</v>
      </c>
      <c r="D63" s="909">
        <v>0</v>
      </c>
      <c r="E63" s="914">
        <v>0</v>
      </c>
      <c r="F63" s="914">
        <v>389021377.75999999</v>
      </c>
      <c r="G63" s="637">
        <f t="shared" si="3"/>
        <v>6.2279485325381016E-5</v>
      </c>
      <c r="H63" s="637">
        <f t="shared" si="0"/>
        <v>-8.7131569969782441E-2</v>
      </c>
      <c r="I63" s="638" t="str">
        <f t="shared" si="1"/>
        <v>NA</v>
      </c>
      <c r="J63" s="643" t="str">
        <f t="shared" si="2"/>
        <v>NA</v>
      </c>
    </row>
    <row r="64" spans="2:10" ht="38.25" thickBot="1">
      <c r="B64" s="644" t="s">
        <v>486</v>
      </c>
      <c r="C64" s="915">
        <v>426152734.57000005</v>
      </c>
      <c r="D64" s="915">
        <v>0</v>
      </c>
      <c r="E64" s="915">
        <v>0</v>
      </c>
      <c r="F64" s="915">
        <v>389021377.75999999</v>
      </c>
      <c r="G64" s="640">
        <f t="shared" si="3"/>
        <v>6.2279485325381016E-5</v>
      </c>
      <c r="H64" s="640">
        <f t="shared" si="0"/>
        <v>-8.7131569969782441E-2</v>
      </c>
      <c r="I64" s="641" t="str">
        <f t="shared" si="1"/>
        <v>NA</v>
      </c>
      <c r="J64" s="645" t="str">
        <f t="shared" si="2"/>
        <v>NA</v>
      </c>
    </row>
    <row r="65" spans="2:10" ht="19.5" thickBot="1">
      <c r="B65" s="841" t="s">
        <v>487</v>
      </c>
      <c r="C65" s="916">
        <f>C11+C58</f>
        <v>841554409245.51001</v>
      </c>
      <c r="D65" s="916">
        <f>D11+D58</f>
        <v>869496355613</v>
      </c>
      <c r="E65" s="916">
        <f t="shared" ref="E65:F65" si="5">E11+E58</f>
        <v>947912523984.26001</v>
      </c>
      <c r="F65" s="916">
        <f t="shared" si="5"/>
        <v>956494649146.76001</v>
      </c>
      <c r="G65" s="842">
        <f t="shared" si="3"/>
        <v>0.15312781731520109</v>
      </c>
      <c r="H65" s="842">
        <f t="shared" si="0"/>
        <v>0.13658087776439665</v>
      </c>
      <c r="I65" s="842">
        <f t="shared" si="1"/>
        <v>1.100055961099947</v>
      </c>
      <c r="J65" s="843">
        <f t="shared" si="2"/>
        <v>1.009053710068549</v>
      </c>
    </row>
    <row r="66" spans="2:10" ht="18.75">
      <c r="B66" s="633" t="s">
        <v>488</v>
      </c>
      <c r="C66" s="913">
        <v>895726034.18000007</v>
      </c>
      <c r="D66" s="913">
        <v>1989561718</v>
      </c>
      <c r="E66" s="913">
        <v>2779681232.9799995</v>
      </c>
      <c r="F66" s="913">
        <v>1145816033.9400001</v>
      </c>
      <c r="G66" s="634">
        <f t="shared" si="3"/>
        <v>1.8343679024081125E-4</v>
      </c>
      <c r="H66" s="634">
        <f t="shared" si="0"/>
        <v>0.27920367413340497</v>
      </c>
      <c r="I66" s="634">
        <f t="shared" si="1"/>
        <v>0.57591379225562689</v>
      </c>
      <c r="J66" s="635">
        <f t="shared" si="2"/>
        <v>0.41221130694601643</v>
      </c>
    </row>
    <row r="67" spans="2:10" ht="18.75">
      <c r="B67" s="646" t="s">
        <v>489</v>
      </c>
      <c r="C67" s="915">
        <v>565688683.74000013</v>
      </c>
      <c r="D67" s="910">
        <v>1586667285</v>
      </c>
      <c r="E67" s="910">
        <v>2232092330.3199997</v>
      </c>
      <c r="F67" s="915">
        <v>744810701.30999994</v>
      </c>
      <c r="G67" s="640">
        <f t="shared" si="3"/>
        <v>1.1923876114345622E-4</v>
      </c>
      <c r="H67" s="640">
        <f t="shared" si="0"/>
        <v>0.31664415909073984</v>
      </c>
      <c r="I67" s="640">
        <f t="shared" si="1"/>
        <v>0.46941832629390851</v>
      </c>
      <c r="J67" s="642">
        <f t="shared" si="2"/>
        <v>0.33368274743510346</v>
      </c>
    </row>
    <row r="68" spans="2:10" ht="19.5" thickBot="1">
      <c r="B68" s="647" t="s">
        <v>490</v>
      </c>
      <c r="C68" s="915">
        <v>330037350.44</v>
      </c>
      <c r="D68" s="910">
        <v>402894433</v>
      </c>
      <c r="E68" s="910">
        <v>547588902.65999997</v>
      </c>
      <c r="F68" s="915">
        <v>401005332.63</v>
      </c>
      <c r="G68" s="640">
        <f t="shared" si="3"/>
        <v>6.4198029097355016E-5</v>
      </c>
      <c r="H68" s="640">
        <f t="shared" si="0"/>
        <v>0.21503015369438261</v>
      </c>
      <c r="I68" s="640">
        <f t="shared" si="1"/>
        <v>0.99531117777941591</v>
      </c>
      <c r="J68" s="642">
        <f t="shared" si="2"/>
        <v>0.73231091916226387</v>
      </c>
    </row>
    <row r="69" spans="2:10" ht="19.5" thickBot="1">
      <c r="B69" s="841" t="s">
        <v>491</v>
      </c>
      <c r="C69" s="916">
        <f t="shared" ref="C69" si="6">C65+C66</f>
        <v>842450135279.69006</v>
      </c>
      <c r="D69" s="916">
        <f>D65+D66</f>
        <v>871485917331</v>
      </c>
      <c r="E69" s="916">
        <f>E65+E66</f>
        <v>950692205217.23999</v>
      </c>
      <c r="F69" s="916">
        <f t="shared" ref="F69" si="7">F65+F66</f>
        <v>957640465180.69995</v>
      </c>
      <c r="G69" s="842">
        <f t="shared" si="3"/>
        <v>0.15331125410544189</v>
      </c>
      <c r="H69" s="842">
        <f t="shared" si="0"/>
        <v>0.13673251991676305</v>
      </c>
      <c r="I69" s="842">
        <f>IFERROR(F69/D69,"NA")</f>
        <v>1.0988593689655428</v>
      </c>
      <c r="J69" s="843">
        <f t="shared" si="2"/>
        <v>1.0073086325156859</v>
      </c>
    </row>
    <row r="70" spans="2:10">
      <c r="B70" s="352" t="s">
        <v>18</v>
      </c>
      <c r="C70" s="352"/>
      <c r="D70" s="494"/>
      <c r="E70" s="494"/>
      <c r="F70" s="494"/>
      <c r="G70" s="494"/>
      <c r="H70" s="494"/>
      <c r="I70" s="494"/>
      <c r="J70" s="494"/>
    </row>
    <row r="71" spans="2:10">
      <c r="B71" s="826" t="s">
        <v>886</v>
      </c>
      <c r="C71" s="10"/>
      <c r="D71" s="10"/>
      <c r="E71" s="10"/>
      <c r="F71" s="10"/>
      <c r="G71" s="10"/>
      <c r="H71" s="10"/>
      <c r="I71" s="10"/>
      <c r="J71" s="10"/>
    </row>
    <row r="72" spans="2:10">
      <c r="B72" s="10" t="s">
        <v>492</v>
      </c>
      <c r="C72" s="473"/>
    </row>
    <row r="73" spans="2:10">
      <c r="B73" s="473" t="s">
        <v>493</v>
      </c>
      <c r="C73" s="495"/>
    </row>
    <row r="74" spans="2:10">
      <c r="B74" s="495" t="s">
        <v>494</v>
      </c>
      <c r="C74" s="352"/>
    </row>
    <row r="75" spans="2:10">
      <c r="B75" s="352" t="s">
        <v>495</v>
      </c>
      <c r="F75" s="15"/>
    </row>
    <row r="76" spans="2:10">
      <c r="H76" s="15"/>
    </row>
  </sheetData>
  <mergeCells count="14">
    <mergeCell ref="D8:D9"/>
    <mergeCell ref="E8:E9"/>
    <mergeCell ref="F8:F9"/>
    <mergeCell ref="G8:G9"/>
    <mergeCell ref="B2:J2"/>
    <mergeCell ref="B3:J3"/>
    <mergeCell ref="B4:J4"/>
    <mergeCell ref="B5:J5"/>
    <mergeCell ref="B7:B10"/>
    <mergeCell ref="E7:G7"/>
    <mergeCell ref="H7:H9"/>
    <mergeCell ref="I7:I9"/>
    <mergeCell ref="J7:J9"/>
    <mergeCell ref="C8:C9"/>
  </mergeCells>
  <pageMargins left="0.7" right="0.7" top="0.75" bottom="0.75" header="0.3" footer="0.3"/>
  <pageSetup orientation="portrait"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EA3272-705E-4D3F-9EBC-0925892ED7AC}">
  <dimension ref="A2:T44"/>
  <sheetViews>
    <sheetView showGridLines="0" zoomScale="80" zoomScaleNormal="80" workbookViewId="0">
      <selection activeCell="E34" sqref="E34"/>
    </sheetView>
  </sheetViews>
  <sheetFormatPr baseColWidth="10" defaultColWidth="9.140625" defaultRowHeight="15"/>
  <cols>
    <col min="4" max="4" width="16.28515625" customWidth="1"/>
    <col min="5" max="5" width="23.5703125" bestFit="1" customWidth="1"/>
    <col min="6" max="6" width="14.7109375" bestFit="1" customWidth="1"/>
    <col min="7" max="7" width="9.140625" customWidth="1"/>
    <col min="9" max="9" width="14.42578125" bestFit="1" customWidth="1"/>
  </cols>
  <sheetData>
    <row r="2" spans="2:20">
      <c r="B2" s="1200"/>
      <c r="C2" s="1200"/>
      <c r="D2" s="1200"/>
      <c r="E2" s="1200"/>
      <c r="F2" s="1200"/>
      <c r="G2" s="1200"/>
      <c r="H2" s="1200"/>
      <c r="I2" s="1200"/>
      <c r="J2" s="1200"/>
      <c r="K2" s="1200"/>
      <c r="L2" s="1200"/>
      <c r="M2" s="1200"/>
      <c r="N2" s="1200"/>
      <c r="O2" s="1200"/>
      <c r="P2" s="1200"/>
    </row>
    <row r="3" spans="2:20">
      <c r="B3" s="1151" t="s">
        <v>964</v>
      </c>
      <c r="C3" s="1151"/>
      <c r="D3" s="1151"/>
      <c r="E3" s="1151"/>
      <c r="F3" s="1151"/>
      <c r="G3" s="1151"/>
      <c r="H3" s="1151"/>
      <c r="I3" s="1151"/>
      <c r="J3" s="1151"/>
      <c r="K3" s="1151"/>
      <c r="L3" s="1151"/>
      <c r="M3" s="1151"/>
      <c r="N3" s="1151"/>
      <c r="O3" s="1151"/>
      <c r="P3" s="1151"/>
      <c r="Q3" s="1151"/>
      <c r="R3" s="1151"/>
      <c r="S3" s="1151"/>
      <c r="T3" s="1151"/>
    </row>
    <row r="4" spans="2:20">
      <c r="B4" s="1151" t="s">
        <v>33</v>
      </c>
      <c r="C4" s="1151"/>
      <c r="D4" s="1151"/>
      <c r="E4" s="1151"/>
      <c r="F4" s="1151"/>
      <c r="G4" s="1151"/>
      <c r="H4" s="1151"/>
      <c r="I4" s="1151"/>
      <c r="J4" s="1151"/>
      <c r="K4" s="1151"/>
      <c r="L4" s="1151"/>
      <c r="M4" s="1151"/>
      <c r="N4" s="1151"/>
      <c r="O4" s="1151"/>
      <c r="P4" s="1151"/>
      <c r="Q4" s="1151"/>
      <c r="R4" s="1151"/>
      <c r="S4" s="1151"/>
      <c r="T4" s="1151"/>
    </row>
    <row r="5" spans="2:20">
      <c r="B5" s="1152" t="s">
        <v>963</v>
      </c>
      <c r="C5" s="1152"/>
      <c r="D5" s="1152"/>
      <c r="E5" s="1152"/>
      <c r="F5" s="1152"/>
      <c r="G5" s="1152"/>
      <c r="H5" s="1152"/>
      <c r="I5" s="1152"/>
      <c r="J5" s="1152"/>
      <c r="K5" s="1152"/>
      <c r="L5" s="1152"/>
      <c r="M5" s="1152"/>
      <c r="N5" s="1152"/>
      <c r="O5" s="1152"/>
      <c r="P5" s="1152"/>
      <c r="Q5" s="1152"/>
      <c r="R5" s="1152"/>
      <c r="S5" s="1152"/>
      <c r="T5" s="1152"/>
    </row>
    <row r="21" spans="2:19">
      <c r="B21" s="496"/>
      <c r="C21" s="496"/>
      <c r="D21" s="496"/>
      <c r="E21" s="496"/>
      <c r="F21" s="496"/>
      <c r="G21" s="496"/>
      <c r="H21" s="496"/>
      <c r="I21" s="496"/>
      <c r="J21" s="496"/>
      <c r="K21" s="496"/>
      <c r="L21" s="496"/>
      <c r="M21" s="496"/>
      <c r="N21" s="496"/>
      <c r="O21" s="496"/>
      <c r="P21" s="496"/>
      <c r="Q21" s="496"/>
      <c r="R21" s="496"/>
      <c r="S21" s="496"/>
    </row>
    <row r="22" spans="2:19">
      <c r="B22" s="497" t="s">
        <v>496</v>
      </c>
      <c r="C22" s="234"/>
      <c r="D22" s="498"/>
      <c r="E22" s="498"/>
      <c r="F22" s="498"/>
      <c r="G22" s="498"/>
      <c r="H22" s="498"/>
      <c r="I22" s="498"/>
      <c r="J22" s="498"/>
      <c r="K22" s="498"/>
      <c r="L22" s="498"/>
      <c r="M22" s="498"/>
      <c r="N22" s="498"/>
      <c r="O22" s="498"/>
      <c r="P22" s="498"/>
      <c r="Q22" s="498"/>
      <c r="R22" s="498"/>
      <c r="S22" s="498"/>
    </row>
    <row r="23" spans="2:19" ht="21.75" customHeight="1">
      <c r="B23" s="1201" t="s">
        <v>492</v>
      </c>
      <c r="C23" s="1201"/>
      <c r="D23" s="1201"/>
      <c r="E23" s="1201"/>
      <c r="F23" s="1201"/>
      <c r="G23" s="1201"/>
      <c r="H23" s="1201"/>
      <c r="I23" s="1201"/>
      <c r="J23" s="1201"/>
      <c r="K23" s="1201"/>
      <c r="L23" s="1201"/>
      <c r="M23" s="1201"/>
      <c r="N23" s="1201"/>
      <c r="O23" s="1201"/>
      <c r="P23" s="1201"/>
      <c r="Q23" s="1201"/>
      <c r="R23" s="1201"/>
      <c r="S23" s="1201"/>
    </row>
    <row r="24" spans="2:19">
      <c r="B24" s="497" t="s">
        <v>497</v>
      </c>
      <c r="C24" s="234"/>
      <c r="D24" s="498"/>
      <c r="E24" s="498"/>
      <c r="F24" s="498"/>
      <c r="G24" s="498"/>
      <c r="H24" s="498"/>
      <c r="I24" s="498"/>
      <c r="J24" s="498"/>
      <c r="K24" s="498"/>
      <c r="L24" s="498"/>
      <c r="M24" s="498"/>
      <c r="N24" s="498"/>
      <c r="O24" s="498"/>
      <c r="P24" s="498"/>
      <c r="Q24" s="498"/>
      <c r="R24" s="498"/>
      <c r="S24" s="498"/>
    </row>
    <row r="25" spans="2:19">
      <c r="B25" s="499"/>
      <c r="C25" s="499"/>
      <c r="D25" s="499"/>
      <c r="E25" s="499"/>
      <c r="F25" s="499"/>
      <c r="G25" s="499"/>
      <c r="H25" s="496"/>
      <c r="I25" s="496"/>
      <c r="J25" s="496"/>
      <c r="K25" s="496"/>
      <c r="L25" s="496"/>
      <c r="M25" s="496"/>
      <c r="N25" s="496"/>
      <c r="O25" s="496"/>
      <c r="P25" s="496"/>
      <c r="Q25" s="496"/>
      <c r="R25" s="496"/>
      <c r="S25" s="496"/>
    </row>
    <row r="26" spans="2:19" s="8" customFormat="1">
      <c r="B26" s="11"/>
      <c r="C26" s="11"/>
      <c r="D26" s="11"/>
      <c r="E26" s="11"/>
      <c r="F26" s="11"/>
      <c r="G26" s="11"/>
    </row>
    <row r="27" spans="2:19" s="8" customFormat="1">
      <c r="B27" s="11"/>
      <c r="C27" s="500" t="s">
        <v>1</v>
      </c>
      <c r="D27" s="500" t="s">
        <v>498</v>
      </c>
      <c r="E27" s="500" t="s">
        <v>499</v>
      </c>
      <c r="F27" s="500" t="s">
        <v>500</v>
      </c>
      <c r="G27" s="11"/>
    </row>
    <row r="28" spans="2:19" s="8" customFormat="1">
      <c r="B28" s="11"/>
      <c r="C28" s="501" t="s">
        <v>501</v>
      </c>
      <c r="D28" s="502">
        <v>42110986501.939987</v>
      </c>
      <c r="E28" s="502">
        <v>51906924664.680023</v>
      </c>
      <c r="F28" s="502">
        <v>68765817235.570007</v>
      </c>
      <c r="G28" s="11"/>
      <c r="H28" s="503"/>
      <c r="I28" s="504"/>
    </row>
    <row r="29" spans="2:19" s="8" customFormat="1">
      <c r="B29" s="11"/>
      <c r="C29" s="501" t="s">
        <v>502</v>
      </c>
      <c r="D29" s="502">
        <v>607452983375.35986</v>
      </c>
      <c r="E29" s="502">
        <v>659270021222.57996</v>
      </c>
      <c r="F29" s="502">
        <v>656817375343.89941</v>
      </c>
      <c r="G29" s="11"/>
      <c r="H29" s="503"/>
      <c r="I29" s="504"/>
    </row>
    <row r="30" spans="2:19" s="8" customFormat="1">
      <c r="B30" s="11"/>
      <c r="C30" s="501" t="s">
        <v>503</v>
      </c>
      <c r="D30" s="502">
        <v>191990439368.21002</v>
      </c>
      <c r="E30" s="502">
        <v>236735578097</v>
      </c>
      <c r="F30" s="502">
        <v>230911456567.29001</v>
      </c>
      <c r="G30" s="11"/>
      <c r="H30" s="503"/>
      <c r="I30" s="504"/>
    </row>
    <row r="31" spans="2:19" s="8" customFormat="1">
      <c r="B31" s="11"/>
      <c r="C31" s="500" t="s">
        <v>504</v>
      </c>
      <c r="D31" s="505">
        <v>841554409245.50989</v>
      </c>
      <c r="E31" s="505">
        <v>947912523984</v>
      </c>
      <c r="F31" s="505">
        <v>956494649147</v>
      </c>
      <c r="G31" s="11"/>
    </row>
    <row r="32" spans="2:19" s="8" customFormat="1">
      <c r="B32" s="11"/>
      <c r="C32" s="11"/>
      <c r="D32" s="11"/>
      <c r="E32" s="11"/>
      <c r="F32" s="11"/>
      <c r="G32" s="11"/>
    </row>
    <row r="33" spans="1:15" s="8" customFormat="1">
      <c r="B33" s="11"/>
      <c r="C33" s="11"/>
      <c r="D33" s="11"/>
      <c r="E33" s="11"/>
      <c r="F33" s="11"/>
      <c r="G33" s="11"/>
    </row>
    <row r="34" spans="1:15">
      <c r="A34" s="11"/>
      <c r="B34" s="11"/>
      <c r="C34" s="11"/>
      <c r="D34" s="11"/>
      <c r="E34" s="11"/>
      <c r="F34" s="11"/>
      <c r="G34" s="11"/>
      <c r="H34" s="11"/>
      <c r="I34" s="11"/>
      <c r="J34" s="11"/>
      <c r="K34" s="11"/>
      <c r="L34" s="11"/>
      <c r="M34" s="11"/>
      <c r="N34" s="11"/>
      <c r="O34" s="11"/>
    </row>
    <row r="35" spans="1:15">
      <c r="A35" s="11"/>
      <c r="B35" s="11"/>
      <c r="C35" s="500"/>
      <c r="D35" s="500"/>
      <c r="E35" s="500"/>
      <c r="F35" s="500"/>
      <c r="G35" s="11"/>
      <c r="H35" s="11"/>
      <c r="I35" s="11"/>
      <c r="J35" s="11"/>
      <c r="K35" s="11"/>
      <c r="L35" s="11"/>
      <c r="M35" s="11"/>
      <c r="N35" s="11"/>
      <c r="O35" s="11"/>
    </row>
    <row r="36" spans="1:15">
      <c r="A36" s="11"/>
      <c r="B36" s="11"/>
      <c r="C36" s="501"/>
      <c r="D36" s="502"/>
      <c r="E36" s="502"/>
      <c r="F36" s="502"/>
      <c r="G36" s="11"/>
      <c r="H36" s="11"/>
      <c r="I36" s="11"/>
      <c r="J36" s="11"/>
      <c r="K36" s="11"/>
      <c r="L36" s="11"/>
      <c r="M36" s="11"/>
      <c r="N36" s="11"/>
      <c r="O36" s="11"/>
    </row>
    <row r="37" spans="1:15">
      <c r="A37" s="11"/>
      <c r="B37" s="11"/>
      <c r="C37" s="501"/>
      <c r="D37" s="502"/>
      <c r="E37" s="502"/>
      <c r="F37" s="502"/>
      <c r="G37" s="11"/>
      <c r="H37" s="11"/>
      <c r="I37" s="11"/>
      <c r="J37" s="11"/>
      <c r="K37" s="11"/>
      <c r="L37" s="11"/>
      <c r="M37" s="11"/>
      <c r="N37" s="11"/>
      <c r="O37" s="11"/>
    </row>
    <row r="38" spans="1:15">
      <c r="A38" s="11"/>
      <c r="B38" s="11"/>
      <c r="C38" s="501"/>
      <c r="D38" s="502"/>
      <c r="E38" s="502"/>
      <c r="F38" s="502"/>
      <c r="G38" s="11"/>
      <c r="H38" s="11"/>
      <c r="I38" s="11"/>
      <c r="J38" s="11"/>
      <c r="K38" s="11"/>
      <c r="L38" s="11"/>
      <c r="M38" s="11"/>
      <c r="N38" s="11"/>
      <c r="O38" s="11"/>
    </row>
    <row r="39" spans="1:15">
      <c r="A39" s="11"/>
      <c r="B39" s="11"/>
      <c r="C39" s="500"/>
      <c r="D39" s="505"/>
      <c r="E39" s="505"/>
      <c r="F39" s="505"/>
      <c r="G39" s="11"/>
      <c r="H39" s="11"/>
      <c r="I39" s="11"/>
      <c r="J39" s="11"/>
      <c r="K39" s="11"/>
      <c r="L39" s="11"/>
      <c r="M39" s="11"/>
      <c r="N39" s="11"/>
      <c r="O39" s="11"/>
    </row>
    <row r="40" spans="1:15">
      <c r="A40" s="11"/>
      <c r="B40" s="11"/>
      <c r="C40" s="11"/>
      <c r="D40" s="11"/>
      <c r="E40" s="11"/>
      <c r="F40" s="11"/>
      <c r="G40" s="11"/>
      <c r="H40" s="11"/>
      <c r="I40" s="11"/>
      <c r="J40" s="11"/>
      <c r="K40" s="11"/>
      <c r="L40" s="11"/>
      <c r="M40" s="11"/>
      <c r="N40" s="11"/>
      <c r="O40" s="11"/>
    </row>
    <row r="41" spans="1:15">
      <c r="A41" s="11"/>
      <c r="B41" s="11"/>
      <c r="C41" s="11"/>
      <c r="D41" s="11"/>
      <c r="E41" s="11"/>
      <c r="F41" s="11"/>
      <c r="G41" s="11"/>
      <c r="H41" s="11"/>
      <c r="I41" s="11"/>
      <c r="J41" s="11"/>
      <c r="K41" s="11"/>
      <c r="L41" s="11"/>
      <c r="M41" s="11"/>
      <c r="N41" s="11"/>
      <c r="O41" s="11"/>
    </row>
    <row r="42" spans="1:15">
      <c r="A42" s="11"/>
      <c r="B42" s="11"/>
      <c r="C42" s="11"/>
      <c r="D42" s="11"/>
      <c r="E42" s="11"/>
      <c r="F42" s="11"/>
      <c r="G42" s="11"/>
      <c r="H42" s="11"/>
      <c r="I42" s="11"/>
      <c r="J42" s="11"/>
      <c r="K42" s="11"/>
      <c r="L42" s="11"/>
      <c r="M42" s="11"/>
      <c r="N42" s="11"/>
      <c r="O42" s="11"/>
    </row>
    <row r="43" spans="1:15">
      <c r="A43" s="11"/>
      <c r="B43" s="11"/>
      <c r="C43" s="11"/>
      <c r="D43" s="11"/>
      <c r="E43" s="11"/>
      <c r="F43" s="11"/>
      <c r="G43" s="11"/>
      <c r="H43" s="11"/>
      <c r="I43" s="11"/>
      <c r="J43" s="11"/>
      <c r="K43" s="11"/>
      <c r="L43" s="11"/>
      <c r="M43" s="11"/>
      <c r="N43" s="11"/>
      <c r="O43" s="11"/>
    </row>
    <row r="44" spans="1:15">
      <c r="A44" s="11"/>
      <c r="B44" s="11"/>
      <c r="C44" s="11"/>
      <c r="D44" s="11"/>
      <c r="E44" s="11"/>
      <c r="F44" s="11"/>
      <c r="G44" s="11"/>
      <c r="H44" s="11"/>
      <c r="I44" s="11"/>
      <c r="J44" s="11"/>
      <c r="K44" s="11"/>
      <c r="L44" s="11"/>
      <c r="M44" s="11"/>
      <c r="N44" s="11"/>
      <c r="O44" s="11"/>
    </row>
  </sheetData>
  <mergeCells count="5">
    <mergeCell ref="B2:P2"/>
    <mergeCell ref="B3:T3"/>
    <mergeCell ref="B4:T4"/>
    <mergeCell ref="B5:T5"/>
    <mergeCell ref="B23:S23"/>
  </mergeCells>
  <pageMargins left="0.7" right="0.7" top="0.75" bottom="0.75" header="0.3" footer="0.3"/>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B19EBD-E3BC-4371-8A23-49AE907026B7}">
  <dimension ref="B2:I50"/>
  <sheetViews>
    <sheetView showGridLines="0" topLeftCell="A21" workbookViewId="0">
      <selection activeCell="E34" sqref="E34"/>
    </sheetView>
  </sheetViews>
  <sheetFormatPr baseColWidth="10" defaultColWidth="9.140625" defaultRowHeight="15"/>
  <cols>
    <col min="2" max="2" width="68.42578125" customWidth="1"/>
    <col min="3" max="3" width="18.85546875" customWidth="1"/>
    <col min="4" max="4" width="19.28515625" customWidth="1"/>
    <col min="5" max="5" width="18" customWidth="1"/>
    <col min="6" max="6" width="22.140625" customWidth="1"/>
    <col min="7" max="7" width="14.140625" bestFit="1" customWidth="1"/>
    <col min="9" max="9" width="15.85546875" bestFit="1" customWidth="1"/>
  </cols>
  <sheetData>
    <row r="2" spans="2:9">
      <c r="B2" s="1200"/>
      <c r="C2" s="1200"/>
      <c r="D2" s="1200"/>
      <c r="E2" s="1200"/>
      <c r="F2" s="1200"/>
    </row>
    <row r="3" spans="2:9">
      <c r="B3" s="1151" t="s">
        <v>965</v>
      </c>
      <c r="C3" s="1151"/>
      <c r="D3" s="1151"/>
      <c r="E3" s="1151"/>
      <c r="F3" s="1151"/>
    </row>
    <row r="4" spans="2:9">
      <c r="B4" s="1202">
        <v>2022</v>
      </c>
      <c r="C4" s="1202"/>
      <c r="D4" s="1202"/>
      <c r="E4" s="1202"/>
      <c r="F4" s="1202"/>
    </row>
    <row r="5" spans="2:9">
      <c r="B5" s="1203" t="s">
        <v>963</v>
      </c>
      <c r="C5" s="1203"/>
      <c r="D5" s="1203"/>
      <c r="E5" s="1203"/>
      <c r="F5" s="1203"/>
    </row>
    <row r="7" spans="2:9" ht="15.75" thickBot="1"/>
    <row r="8" spans="2:9" ht="30.75" thickBot="1">
      <c r="B8" s="827" t="s">
        <v>1</v>
      </c>
      <c r="C8" s="828" t="s">
        <v>505</v>
      </c>
      <c r="D8" s="828" t="s">
        <v>506</v>
      </c>
      <c r="E8" s="829" t="s">
        <v>507</v>
      </c>
      <c r="F8" s="830" t="s">
        <v>508</v>
      </c>
    </row>
    <row r="9" spans="2:9" ht="30">
      <c r="B9" s="506" t="s">
        <v>509</v>
      </c>
      <c r="C9" s="917">
        <v>696379484</v>
      </c>
      <c r="D9" s="917">
        <v>913195583.25999999</v>
      </c>
      <c r="E9" s="917">
        <v>1174605219.0699999</v>
      </c>
      <c r="F9" s="604">
        <f t="shared" ref="F9:F44" si="0">IFERROR(E9/D9,"NA")</f>
        <v>1.2862581035234517</v>
      </c>
      <c r="I9" s="15"/>
    </row>
    <row r="10" spans="2:9" ht="30">
      <c r="B10" s="506" t="s">
        <v>510</v>
      </c>
      <c r="C10" s="917">
        <v>30092463</v>
      </c>
      <c r="D10" s="917">
        <v>50989280.560000002</v>
      </c>
      <c r="E10" s="917">
        <v>57250663.469999999</v>
      </c>
      <c r="F10" s="604">
        <f t="shared" si="0"/>
        <v>1.1227980242363318</v>
      </c>
      <c r="I10" s="15"/>
    </row>
    <row r="11" spans="2:9" ht="30">
      <c r="B11" s="506" t="s">
        <v>511</v>
      </c>
      <c r="C11" s="917">
        <v>240549557</v>
      </c>
      <c r="D11" s="917">
        <v>351056735</v>
      </c>
      <c r="E11" s="917">
        <v>369659254.94</v>
      </c>
      <c r="F11" s="604">
        <f t="shared" si="0"/>
        <v>1.052990067089868</v>
      </c>
      <c r="I11" s="15"/>
    </row>
    <row r="12" spans="2:9" ht="30">
      <c r="B12" s="506" t="s">
        <v>512</v>
      </c>
      <c r="C12" s="917">
        <v>650000000</v>
      </c>
      <c r="D12" s="917">
        <v>423919159.11999989</v>
      </c>
      <c r="E12" s="917">
        <v>1129584089.3599999</v>
      </c>
      <c r="F12" s="604">
        <f t="shared" si="0"/>
        <v>2.6646214615656132</v>
      </c>
      <c r="I12" s="15"/>
    </row>
    <row r="13" spans="2:9" ht="30">
      <c r="B13" s="506" t="s">
        <v>513</v>
      </c>
      <c r="C13" s="917">
        <v>1435833491</v>
      </c>
      <c r="D13" s="917">
        <v>1717252741.3</v>
      </c>
      <c r="E13" s="917">
        <v>1584675364.3</v>
      </c>
      <c r="F13" s="604">
        <f t="shared" si="0"/>
        <v>0.92279681737492181</v>
      </c>
      <c r="I13" s="15"/>
    </row>
    <row r="14" spans="2:9" ht="30">
      <c r="B14" s="506" t="s">
        <v>514</v>
      </c>
      <c r="C14" s="917">
        <v>29035960</v>
      </c>
      <c r="D14" s="917">
        <v>48149816</v>
      </c>
      <c r="E14" s="917">
        <v>47143683.740000002</v>
      </c>
      <c r="F14" s="604">
        <f t="shared" si="0"/>
        <v>0.97910413074060354</v>
      </c>
      <c r="I14" s="15"/>
    </row>
    <row r="15" spans="2:9" ht="30">
      <c r="B15" s="506" t="s">
        <v>515</v>
      </c>
      <c r="C15" s="917">
        <v>1964372380</v>
      </c>
      <c r="D15" s="917">
        <v>1861953339.75</v>
      </c>
      <c r="E15" s="917">
        <v>2209953625.8000002</v>
      </c>
      <c r="F15" s="604">
        <f t="shared" si="0"/>
        <v>1.1869006481637856</v>
      </c>
      <c r="I15" s="15"/>
    </row>
    <row r="16" spans="2:9" ht="30">
      <c r="B16" s="506" t="s">
        <v>516</v>
      </c>
      <c r="C16" s="917">
        <v>6245192</v>
      </c>
      <c r="D16" s="917">
        <v>6245192</v>
      </c>
      <c r="E16" s="917">
        <v>4185471</v>
      </c>
      <c r="F16" s="604">
        <f t="shared" si="0"/>
        <v>0.67019092447437967</v>
      </c>
      <c r="I16" s="15"/>
    </row>
    <row r="17" spans="2:9" ht="30">
      <c r="B17" s="506" t="s">
        <v>517</v>
      </c>
      <c r="C17" s="917">
        <v>300659411</v>
      </c>
      <c r="D17" s="917">
        <v>116096704</v>
      </c>
      <c r="E17" s="917">
        <v>511609017.63</v>
      </c>
      <c r="F17" s="604">
        <f t="shared" si="0"/>
        <v>4.4067488567978641</v>
      </c>
      <c r="I17" s="15"/>
    </row>
    <row r="18" spans="2:9" ht="30">
      <c r="B18" s="506" t="s">
        <v>518</v>
      </c>
      <c r="C18" s="917">
        <v>50441171</v>
      </c>
      <c r="D18" s="917">
        <v>61222014</v>
      </c>
      <c r="E18" s="917">
        <v>55211645.789999999</v>
      </c>
      <c r="F18" s="604">
        <f t="shared" si="0"/>
        <v>0.90182668263739252</v>
      </c>
      <c r="I18" s="15"/>
    </row>
    <row r="19" spans="2:9" ht="30">
      <c r="B19" s="506" t="s">
        <v>519</v>
      </c>
      <c r="C19" s="917">
        <v>12085674</v>
      </c>
      <c r="D19" s="917">
        <v>18068756</v>
      </c>
      <c r="E19" s="917">
        <v>16816309.52</v>
      </c>
      <c r="F19" s="604">
        <f t="shared" si="0"/>
        <v>0.93068441014976344</v>
      </c>
      <c r="I19" s="15"/>
    </row>
    <row r="20" spans="2:9" ht="30">
      <c r="B20" s="506" t="s">
        <v>520</v>
      </c>
      <c r="C20" s="917">
        <v>358295080</v>
      </c>
      <c r="D20" s="917">
        <v>292885815.92000002</v>
      </c>
      <c r="E20" s="917">
        <v>440785916.73000002</v>
      </c>
      <c r="F20" s="604">
        <f t="shared" si="0"/>
        <v>1.5049752933422971</v>
      </c>
      <c r="I20" s="15"/>
    </row>
    <row r="21" spans="2:9" ht="30">
      <c r="B21" s="506" t="s">
        <v>521</v>
      </c>
      <c r="C21" s="917">
        <v>191314481</v>
      </c>
      <c r="D21" s="917">
        <v>45113125</v>
      </c>
      <c r="E21" s="917">
        <v>35139232.619999997</v>
      </c>
      <c r="F21" s="604">
        <f t="shared" si="0"/>
        <v>0.77891373342015202</v>
      </c>
      <c r="I21" s="15"/>
    </row>
    <row r="22" spans="2:9" ht="30">
      <c r="B22" s="506" t="s">
        <v>522</v>
      </c>
      <c r="C22" s="917">
        <v>86402015</v>
      </c>
      <c r="D22" s="917">
        <v>116124744.26000001</v>
      </c>
      <c r="E22" s="917">
        <v>108304435.86</v>
      </c>
      <c r="F22" s="604">
        <f t="shared" si="0"/>
        <v>0.93265596880462831</v>
      </c>
      <c r="I22" s="15"/>
    </row>
    <row r="23" spans="2:9" ht="30">
      <c r="B23" s="506" t="s">
        <v>523</v>
      </c>
      <c r="C23" s="917">
        <v>404806717</v>
      </c>
      <c r="D23" s="917">
        <v>78195168.079999998</v>
      </c>
      <c r="E23" s="917">
        <v>88943112.75</v>
      </c>
      <c r="F23" s="604">
        <f t="shared" si="0"/>
        <v>1.137450240646634</v>
      </c>
      <c r="I23" s="15"/>
    </row>
    <row r="24" spans="2:9" ht="45">
      <c r="B24" s="506" t="s">
        <v>524</v>
      </c>
      <c r="C24" s="917">
        <v>1993468206</v>
      </c>
      <c r="D24" s="917">
        <v>1748421043.6600001</v>
      </c>
      <c r="E24" s="917">
        <v>2217070999.3800001</v>
      </c>
      <c r="F24" s="604">
        <f t="shared" si="0"/>
        <v>1.2680418183133777</v>
      </c>
      <c r="I24" s="15"/>
    </row>
    <row r="25" spans="2:9" ht="30">
      <c r="B25" s="506" t="s">
        <v>525</v>
      </c>
      <c r="C25" s="917">
        <v>231348718</v>
      </c>
      <c r="D25" s="917">
        <v>993719176.54999995</v>
      </c>
      <c r="E25" s="917">
        <v>885947223.80000007</v>
      </c>
      <c r="F25" s="604">
        <f t="shared" si="0"/>
        <v>0.89154687230233076</v>
      </c>
      <c r="I25" s="15"/>
    </row>
    <row r="26" spans="2:9" ht="30">
      <c r="B26" s="506" t="s">
        <v>526</v>
      </c>
      <c r="C26" s="917">
        <v>596262654</v>
      </c>
      <c r="D26" s="917">
        <v>0.69</v>
      </c>
      <c r="E26" s="917">
        <v>970996789.5</v>
      </c>
      <c r="F26" s="604">
        <f>IFERROR(E26/D26,"NA")</f>
        <v>1407241723.9130435</v>
      </c>
      <c r="I26" s="15"/>
    </row>
    <row r="27" spans="2:9" ht="30">
      <c r="B27" s="506" t="s">
        <v>527</v>
      </c>
      <c r="C27" s="917">
        <v>0</v>
      </c>
      <c r="D27" s="917">
        <v>0</v>
      </c>
      <c r="E27" s="917">
        <v>12000</v>
      </c>
      <c r="F27" s="603" t="str">
        <f t="shared" si="0"/>
        <v>NA</v>
      </c>
      <c r="I27" s="15"/>
    </row>
    <row r="28" spans="2:9" ht="30">
      <c r="B28" s="506" t="s">
        <v>528</v>
      </c>
      <c r="C28" s="917">
        <v>12988941</v>
      </c>
      <c r="D28" s="917">
        <v>64819680.560000002</v>
      </c>
      <c r="E28" s="917">
        <v>52707524.969999999</v>
      </c>
      <c r="F28" s="604">
        <f t="shared" si="0"/>
        <v>0.81314077012785568</v>
      </c>
      <c r="I28" s="15"/>
    </row>
    <row r="29" spans="2:9" ht="30">
      <c r="B29" s="506" t="s">
        <v>529</v>
      </c>
      <c r="C29" s="917">
        <v>93442997</v>
      </c>
      <c r="D29" s="917">
        <v>65256365</v>
      </c>
      <c r="E29" s="917">
        <v>101880925.63</v>
      </c>
      <c r="F29" s="604">
        <f t="shared" si="0"/>
        <v>1.5612412004560781</v>
      </c>
      <c r="I29" s="15"/>
    </row>
    <row r="30" spans="2:9" ht="45">
      <c r="B30" s="506" t="s">
        <v>530</v>
      </c>
      <c r="C30" s="917">
        <v>225416308</v>
      </c>
      <c r="D30" s="917">
        <v>477073771</v>
      </c>
      <c r="E30" s="917">
        <v>430855654.87</v>
      </c>
      <c r="F30" s="604">
        <f t="shared" si="0"/>
        <v>0.9031216576146669</v>
      </c>
      <c r="I30" s="15"/>
    </row>
    <row r="31" spans="2:9" ht="30">
      <c r="B31" s="506" t="s">
        <v>531</v>
      </c>
      <c r="C31" s="917">
        <v>1993809676</v>
      </c>
      <c r="D31" s="917">
        <v>2028561819</v>
      </c>
      <c r="E31" s="917">
        <v>2032434173.53</v>
      </c>
      <c r="F31" s="604">
        <f t="shared" si="0"/>
        <v>1.0019089162054271</v>
      </c>
      <c r="I31" s="15"/>
    </row>
    <row r="32" spans="2:9" ht="45">
      <c r="B32" s="506" t="s">
        <v>532</v>
      </c>
      <c r="C32" s="917">
        <v>9233351</v>
      </c>
      <c r="D32" s="917">
        <v>13798397</v>
      </c>
      <c r="E32" s="917">
        <v>11707838.109999999</v>
      </c>
      <c r="F32" s="604">
        <f t="shared" si="0"/>
        <v>0.84849262635362643</v>
      </c>
      <c r="I32" s="15"/>
    </row>
    <row r="33" spans="2:9" ht="45">
      <c r="B33" s="506" t="s">
        <v>533</v>
      </c>
      <c r="C33" s="917">
        <v>1241985418</v>
      </c>
      <c r="D33" s="917">
        <v>1931948584.3</v>
      </c>
      <c r="E33" s="917">
        <v>1896170287.4000001</v>
      </c>
      <c r="F33" s="604">
        <f t="shared" si="0"/>
        <v>0.98148071993698349</v>
      </c>
      <c r="I33" s="15"/>
    </row>
    <row r="34" spans="2:9" ht="45">
      <c r="B34" s="506" t="s">
        <v>534</v>
      </c>
      <c r="C34" s="917">
        <v>0</v>
      </c>
      <c r="D34" s="917">
        <v>0</v>
      </c>
      <c r="E34" s="917">
        <v>16117910.970000001</v>
      </c>
      <c r="F34" s="604" t="str">
        <f t="shared" si="0"/>
        <v>NA</v>
      </c>
      <c r="I34" s="15"/>
    </row>
    <row r="35" spans="2:9" ht="30">
      <c r="B35" s="506" t="s">
        <v>535</v>
      </c>
      <c r="C35" s="917">
        <v>792205649</v>
      </c>
      <c r="D35" s="917">
        <v>1014260972.9299999</v>
      </c>
      <c r="E35" s="917">
        <v>1272038778.0899999</v>
      </c>
      <c r="F35" s="604">
        <f t="shared" si="0"/>
        <v>1.2541533313811046</v>
      </c>
      <c r="I35" s="15"/>
    </row>
    <row r="36" spans="2:9" ht="30">
      <c r="B36" s="506" t="s">
        <v>536</v>
      </c>
      <c r="C36" s="917">
        <v>3555527</v>
      </c>
      <c r="D36" s="917">
        <v>3555527</v>
      </c>
      <c r="E36" s="917">
        <v>6542339.6500000004</v>
      </c>
      <c r="F36" s="604">
        <f t="shared" si="0"/>
        <v>1.8400478044464295</v>
      </c>
      <c r="I36" s="15"/>
    </row>
    <row r="37" spans="2:9" ht="30">
      <c r="B37" s="506" t="s">
        <v>537</v>
      </c>
      <c r="C37" s="917">
        <v>241366033</v>
      </c>
      <c r="D37" s="917">
        <v>240837053</v>
      </c>
      <c r="E37" s="917">
        <v>212010828.59999999</v>
      </c>
      <c r="F37" s="604">
        <f t="shared" si="0"/>
        <v>0.88030818330931826</v>
      </c>
      <c r="I37" s="15"/>
    </row>
    <row r="38" spans="2:9" ht="30">
      <c r="B38" s="506" t="s">
        <v>538</v>
      </c>
      <c r="C38" s="917">
        <v>2201847581</v>
      </c>
      <c r="D38" s="917">
        <v>584850499</v>
      </c>
      <c r="E38" s="917">
        <v>671272659.27999997</v>
      </c>
      <c r="F38" s="604">
        <f t="shared" si="0"/>
        <v>1.1477679516864019</v>
      </c>
      <c r="I38" s="15"/>
    </row>
    <row r="39" spans="2:9" ht="30">
      <c r="B39" s="506" t="s">
        <v>539</v>
      </c>
      <c r="C39" s="917">
        <v>25067089</v>
      </c>
      <c r="D39" s="917">
        <v>98737274.390000001</v>
      </c>
      <c r="E39" s="917">
        <v>76618328.840000004</v>
      </c>
      <c r="F39" s="605">
        <f t="shared" si="0"/>
        <v>0.77598180943669859</v>
      </c>
      <c r="I39" s="15"/>
    </row>
    <row r="40" spans="2:9" ht="30">
      <c r="B40" s="506" t="s">
        <v>540</v>
      </c>
      <c r="C40" s="917">
        <v>0</v>
      </c>
      <c r="D40" s="917">
        <v>0</v>
      </c>
      <c r="E40" s="917">
        <v>73956328.920000002</v>
      </c>
      <c r="F40" s="604" t="str">
        <f t="shared" si="0"/>
        <v>NA</v>
      </c>
      <c r="I40" s="15"/>
    </row>
    <row r="41" spans="2:9" ht="30">
      <c r="B41" s="506" t="s">
        <v>541</v>
      </c>
      <c r="C41" s="917">
        <v>0</v>
      </c>
      <c r="D41" s="917">
        <v>2362923</v>
      </c>
      <c r="E41" s="917">
        <v>2212866.9500000002</v>
      </c>
      <c r="F41" s="605">
        <f t="shared" si="0"/>
        <v>0.93649558195506166</v>
      </c>
      <c r="I41" s="15"/>
    </row>
    <row r="42" spans="2:9" ht="30">
      <c r="B42" s="506" t="s">
        <v>542</v>
      </c>
      <c r="C42" s="917">
        <v>28951097</v>
      </c>
      <c r="D42" s="917">
        <v>0</v>
      </c>
      <c r="E42" s="917">
        <v>51411758.299999997</v>
      </c>
      <c r="F42" s="603" t="str">
        <f t="shared" si="0"/>
        <v>NA</v>
      </c>
      <c r="I42" s="15"/>
    </row>
    <row r="43" spans="2:9" ht="30">
      <c r="B43" s="506" t="s">
        <v>543</v>
      </c>
      <c r="C43" s="917">
        <v>650000000</v>
      </c>
      <c r="D43" s="917">
        <v>467502269.76999998</v>
      </c>
      <c r="E43" s="917">
        <v>703664457.16999996</v>
      </c>
      <c r="F43" s="604">
        <f t="shared" si="0"/>
        <v>1.50515730654353</v>
      </c>
      <c r="I43" s="15"/>
    </row>
    <row r="44" spans="2:9" ht="30">
      <c r="B44" s="506" t="s">
        <v>544</v>
      </c>
      <c r="C44" s="917">
        <v>60000000</v>
      </c>
      <c r="D44" s="917">
        <v>0</v>
      </c>
      <c r="E44" s="917">
        <v>0</v>
      </c>
      <c r="F44" s="603" t="str">
        <f t="shared" si="0"/>
        <v>NA</v>
      </c>
      <c r="I44" s="15"/>
    </row>
    <row r="45" spans="2:9" ht="15.75" thickBot="1">
      <c r="B45" s="831" t="s">
        <v>504</v>
      </c>
      <c r="C45" s="918">
        <v>16857462321</v>
      </c>
      <c r="D45" s="918">
        <v>15836173531.1</v>
      </c>
      <c r="E45" s="918">
        <v>19519496716.539993</v>
      </c>
      <c r="F45" s="832">
        <f>IFERROR(E45/D45,"NA")</f>
        <v>1.2325892159622063</v>
      </c>
      <c r="G45" s="15"/>
      <c r="I45" s="15"/>
    </row>
    <row r="46" spans="2:9">
      <c r="B46" s="352" t="s">
        <v>18</v>
      </c>
      <c r="C46" s="15"/>
      <c r="D46" s="15"/>
      <c r="E46" s="15"/>
      <c r="I46" s="15"/>
    </row>
    <row r="47" spans="2:9">
      <c r="B47" s="10" t="s">
        <v>886</v>
      </c>
      <c r="C47" s="15"/>
      <c r="D47" s="15"/>
      <c r="E47" s="15"/>
      <c r="I47" s="15"/>
    </row>
    <row r="48" spans="2:9">
      <c r="B48" s="10" t="s">
        <v>492</v>
      </c>
      <c r="I48" s="15"/>
    </row>
    <row r="49" spans="2:2">
      <c r="B49" s="352" t="s">
        <v>246</v>
      </c>
    </row>
    <row r="50" spans="2:2">
      <c r="B50" s="833"/>
    </row>
  </sheetData>
  <mergeCells count="4">
    <mergeCell ref="B2:F2"/>
    <mergeCell ref="B3:F3"/>
    <mergeCell ref="B4:F4"/>
    <mergeCell ref="B5:F5"/>
  </mergeCells>
  <pageMargins left="0.7" right="0.7" top="0.75" bottom="0.75" header="0.3" footer="0.3"/>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5C57F90-6D52-4A2D-92BC-50A68916D3CD}">
  <dimension ref="A2:N110"/>
  <sheetViews>
    <sheetView showGridLines="0" zoomScale="80" zoomScaleNormal="80" workbookViewId="0">
      <selection activeCell="E34" sqref="E34"/>
    </sheetView>
  </sheetViews>
  <sheetFormatPr baseColWidth="10" defaultColWidth="11.42578125" defaultRowHeight="15"/>
  <cols>
    <col min="1" max="1" width="92.28515625" style="305" customWidth="1"/>
    <col min="2" max="2" width="29.7109375" style="305" customWidth="1"/>
    <col min="3" max="3" width="28.5703125" style="305" customWidth="1"/>
    <col min="4" max="4" width="29.42578125" style="305" customWidth="1"/>
    <col min="5" max="5" width="22.85546875" style="305" customWidth="1"/>
    <col min="6" max="6" width="29.42578125" style="305" bestFit="1" customWidth="1"/>
    <col min="7" max="7" width="22.5703125" style="305" customWidth="1"/>
    <col min="8" max="8" width="15" style="305" customWidth="1"/>
    <col min="9" max="9" width="12.7109375" style="305" customWidth="1"/>
    <col min="10" max="10" width="15.85546875" style="305" customWidth="1"/>
    <col min="11" max="11" width="22.85546875" style="305" customWidth="1"/>
    <col min="12" max="12" width="11.42578125" style="305"/>
    <col min="13" max="13" width="23.7109375" style="305" bestFit="1" customWidth="1"/>
    <col min="14" max="14" width="19" style="305" bestFit="1" customWidth="1"/>
    <col min="15" max="16384" width="11.42578125" style="305"/>
  </cols>
  <sheetData>
    <row r="2" spans="1:14" ht="15.75">
      <c r="A2" s="1210" t="s">
        <v>966</v>
      </c>
      <c r="B2" s="1210"/>
      <c r="C2" s="1210"/>
      <c r="D2" s="1210"/>
      <c r="E2" s="1210"/>
      <c r="F2" s="1210"/>
      <c r="G2" s="1210"/>
      <c r="H2" s="1210"/>
      <c r="I2" s="1210"/>
      <c r="J2" s="1210"/>
      <c r="K2" s="1210"/>
    </row>
    <row r="3" spans="1:14" ht="15.75">
      <c r="A3" s="1211" t="s">
        <v>24</v>
      </c>
      <c r="B3" s="1211"/>
      <c r="C3" s="1211"/>
      <c r="D3" s="1211"/>
      <c r="E3" s="1211"/>
      <c r="F3" s="1211"/>
      <c r="G3" s="1211"/>
      <c r="H3" s="1211"/>
      <c r="I3" s="1211"/>
      <c r="J3" s="1211"/>
      <c r="K3" s="1211"/>
    </row>
    <row r="4" spans="1:14">
      <c r="D4" s="366" t="s">
        <v>949</v>
      </c>
    </row>
    <row r="5" spans="1:14" ht="14.25" customHeight="1"/>
    <row r="7" spans="1:14" ht="15.75" customHeight="1">
      <c r="A7" s="1212" t="s">
        <v>249</v>
      </c>
      <c r="B7" s="648">
        <v>2021</v>
      </c>
      <c r="C7" s="649">
        <v>2022</v>
      </c>
      <c r="D7" s="1213">
        <v>2022</v>
      </c>
      <c r="E7" s="1214"/>
      <c r="F7" s="1214"/>
      <c r="G7" s="1214"/>
      <c r="H7" s="1214"/>
      <c r="I7" s="1215"/>
      <c r="J7" s="1216" t="s">
        <v>545</v>
      </c>
      <c r="K7" s="1209"/>
      <c r="L7" s="304"/>
    </row>
    <row r="8" spans="1:14" ht="15.75">
      <c r="A8" s="1212"/>
      <c r="B8" s="1204" t="s">
        <v>546</v>
      </c>
      <c r="C8" s="651" t="s">
        <v>547</v>
      </c>
      <c r="D8" s="1204" t="s">
        <v>2</v>
      </c>
      <c r="E8" s="1217" t="s">
        <v>548</v>
      </c>
      <c r="F8" s="1204" t="s">
        <v>549</v>
      </c>
      <c r="G8" s="1204" t="s">
        <v>550</v>
      </c>
      <c r="H8" s="1207" t="s">
        <v>551</v>
      </c>
      <c r="I8" s="1204" t="s">
        <v>552</v>
      </c>
      <c r="J8" s="1204" t="s">
        <v>553</v>
      </c>
      <c r="K8" s="1207" t="s">
        <v>554</v>
      </c>
      <c r="M8" s="306" t="s">
        <v>265</v>
      </c>
    </row>
    <row r="9" spans="1:14" ht="15.75">
      <c r="A9" s="1212"/>
      <c r="B9" s="1205"/>
      <c r="C9" s="652">
        <v>2022</v>
      </c>
      <c r="D9" s="1205"/>
      <c r="E9" s="1218"/>
      <c r="F9" s="1205"/>
      <c r="G9" s="1205"/>
      <c r="H9" s="1208"/>
      <c r="I9" s="1205"/>
      <c r="J9" s="1205"/>
      <c r="K9" s="1208"/>
      <c r="M9" s="307">
        <v>6246380742030</v>
      </c>
    </row>
    <row r="10" spans="1:14" ht="15.75">
      <c r="A10" s="1212"/>
      <c r="B10" s="1206"/>
      <c r="C10" s="653" t="s">
        <v>555</v>
      </c>
      <c r="D10" s="1206"/>
      <c r="E10" s="1219"/>
      <c r="F10" s="1206"/>
      <c r="G10" s="1206"/>
      <c r="H10" s="1209"/>
      <c r="I10" s="1206"/>
      <c r="J10" s="1206"/>
      <c r="K10" s="1209"/>
      <c r="M10" s="308"/>
    </row>
    <row r="11" spans="1:14" ht="15.75">
      <c r="A11" s="1212"/>
      <c r="B11" s="654">
        <v>1</v>
      </c>
      <c r="C11" s="649">
        <v>2</v>
      </c>
      <c r="D11" s="655">
        <v>3</v>
      </c>
      <c r="E11" s="656">
        <v>4</v>
      </c>
      <c r="F11" s="657">
        <v>5</v>
      </c>
      <c r="G11" s="649">
        <v>6</v>
      </c>
      <c r="H11" s="649" t="s">
        <v>556</v>
      </c>
      <c r="I11" s="649" t="s">
        <v>557</v>
      </c>
      <c r="J11" s="649" t="s">
        <v>558</v>
      </c>
      <c r="K11" s="650" t="s">
        <v>559</v>
      </c>
      <c r="N11" s="309">
        <v>6246380742030</v>
      </c>
    </row>
    <row r="12" spans="1:14" ht="15.75">
      <c r="A12" s="554" t="s">
        <v>560</v>
      </c>
      <c r="B12" s="919">
        <v>861921760789.90991</v>
      </c>
      <c r="C12" s="919">
        <f>C13+C19+C20+C21+C22+C27</f>
        <v>905574301146</v>
      </c>
      <c r="D12" s="919">
        <v>1020124400587.1797</v>
      </c>
      <c r="E12" s="919">
        <f t="shared" ref="E12:G12" si="0">E13+E19+E20+E21+E22+E27</f>
        <v>1015537954159.1205</v>
      </c>
      <c r="F12" s="919">
        <f t="shared" si="0"/>
        <v>1013852687878.3406</v>
      </c>
      <c r="G12" s="919">
        <f t="shared" si="0"/>
        <v>1013852687878.3406</v>
      </c>
      <c r="H12" s="658">
        <f>F12/D12</f>
        <v>0.99385201186715155</v>
      </c>
      <c r="I12" s="658">
        <f>F12/$M$9</f>
        <v>0.16231042098609738</v>
      </c>
      <c r="J12" s="658">
        <f>(F12-B12)/B12</f>
        <v>0.17626997483993589</v>
      </c>
      <c r="K12" s="659">
        <f>F12-B12</f>
        <v>151930927088.43066</v>
      </c>
    </row>
    <row r="13" spans="1:14" ht="15.75">
      <c r="A13" s="310" t="s">
        <v>561</v>
      </c>
      <c r="B13" s="920">
        <v>345863023965.05994</v>
      </c>
      <c r="C13" s="920">
        <f>SUM(C14:C18)</f>
        <v>376517568582</v>
      </c>
      <c r="D13" s="920">
        <v>391160894862.19983</v>
      </c>
      <c r="E13" s="920">
        <f t="shared" ref="E13:G13" si="1">SUM(E14:E18)</f>
        <v>386957526449.67053</v>
      </c>
      <c r="F13" s="920">
        <f t="shared" si="1"/>
        <v>385450087220.34058</v>
      </c>
      <c r="G13" s="920">
        <f t="shared" si="1"/>
        <v>385450087220.34058</v>
      </c>
      <c r="H13" s="660">
        <f t="shared" ref="H13:H39" si="2">F13/D13</f>
        <v>0.98540036154720656</v>
      </c>
      <c r="I13" s="660">
        <f t="shared" ref="I13:I39" si="3">F13/$M$9</f>
        <v>6.1707747756515052E-2</v>
      </c>
      <c r="J13" s="660">
        <f t="shared" ref="J13:J39" si="4">(F13-B13)/B13</f>
        <v>0.11445879007661668</v>
      </c>
      <c r="K13" s="661">
        <f t="shared" ref="K13:K39" si="5">F13-B13</f>
        <v>39587063255.28064</v>
      </c>
    </row>
    <row r="14" spans="1:14" ht="15.75">
      <c r="A14" s="311" t="s">
        <v>562</v>
      </c>
      <c r="B14" s="921">
        <v>236208109061.53986</v>
      </c>
      <c r="C14" s="921">
        <v>257182263691</v>
      </c>
      <c r="D14" s="921">
        <v>277271595666.84991</v>
      </c>
      <c r="E14" s="921">
        <v>276989988209.98059</v>
      </c>
      <c r="F14" s="921">
        <v>276802673007.30066</v>
      </c>
      <c r="G14" s="921">
        <v>276802673007.30066</v>
      </c>
      <c r="H14" s="662">
        <f t="shared" si="2"/>
        <v>0.9983087966207953</v>
      </c>
      <c r="I14" s="662">
        <f t="shared" si="3"/>
        <v>4.4314089140416867E-2</v>
      </c>
      <c r="J14" s="662">
        <f t="shared" si="4"/>
        <v>0.17185931552919129</v>
      </c>
      <c r="K14" s="663">
        <f t="shared" si="5"/>
        <v>40594563945.760803</v>
      </c>
    </row>
    <row r="15" spans="1:14" ht="15.75">
      <c r="A15" s="311" t="s">
        <v>563</v>
      </c>
      <c r="B15" s="921">
        <v>109498292901.20007</v>
      </c>
      <c r="C15" s="921">
        <v>115408351555</v>
      </c>
      <c r="D15" s="921">
        <v>113462645956.22995</v>
      </c>
      <c r="E15" s="921">
        <v>109682856098.29996</v>
      </c>
      <c r="F15" s="921">
        <v>108362732071.64989</v>
      </c>
      <c r="G15" s="921">
        <v>108362732071.64989</v>
      </c>
      <c r="H15" s="662">
        <f t="shared" si="2"/>
        <v>0.95505204517663511</v>
      </c>
      <c r="I15" s="662">
        <f t="shared" si="3"/>
        <v>1.7348083081537114E-2</v>
      </c>
      <c r="J15" s="662">
        <f t="shared" si="4"/>
        <v>-1.0370580211463193E-2</v>
      </c>
      <c r="K15" s="663">
        <f t="shared" si="5"/>
        <v>-1135560829.5501862</v>
      </c>
    </row>
    <row r="16" spans="1:14" ht="15.75">
      <c r="A16" s="313" t="s">
        <v>564</v>
      </c>
      <c r="B16" s="921">
        <v>156622002.31999999</v>
      </c>
      <c r="C16" s="921">
        <v>130456318</v>
      </c>
      <c r="D16" s="921">
        <v>288550629.75</v>
      </c>
      <c r="E16" s="921">
        <v>284682141.39000005</v>
      </c>
      <c r="F16" s="921">
        <v>284682141.39000005</v>
      </c>
      <c r="G16" s="921">
        <v>284682141.39000005</v>
      </c>
      <c r="H16" s="662">
        <f t="shared" si="2"/>
        <v>0.98659338098360205</v>
      </c>
      <c r="I16" s="662">
        <f t="shared" si="3"/>
        <v>4.5575534561071552E-5</v>
      </c>
      <c r="J16" s="662">
        <f t="shared" si="4"/>
        <v>0.81763824477454849</v>
      </c>
      <c r="K16" s="663">
        <f t="shared" si="5"/>
        <v>128060139.07000005</v>
      </c>
    </row>
    <row r="17" spans="1:11" ht="15.75">
      <c r="A17" s="311" t="s">
        <v>565</v>
      </c>
      <c r="B17" s="921">
        <v>0</v>
      </c>
      <c r="C17" s="921">
        <v>3380145672</v>
      </c>
      <c r="D17" s="921">
        <v>0</v>
      </c>
      <c r="E17" s="921">
        <v>0</v>
      </c>
      <c r="F17" s="921">
        <v>0</v>
      </c>
      <c r="G17" s="921">
        <v>0</v>
      </c>
      <c r="H17" s="664">
        <v>0</v>
      </c>
      <c r="I17" s="662">
        <f t="shared" si="3"/>
        <v>0</v>
      </c>
      <c r="J17" s="662" t="s">
        <v>26</v>
      </c>
      <c r="K17" s="663">
        <f t="shared" si="5"/>
        <v>0</v>
      </c>
    </row>
    <row r="18" spans="1:11" ht="15.75">
      <c r="A18" s="311" t="s">
        <v>566</v>
      </c>
      <c r="B18" s="921">
        <v>0</v>
      </c>
      <c r="C18" s="921">
        <v>416351346</v>
      </c>
      <c r="D18" s="921">
        <v>138102609.37</v>
      </c>
      <c r="E18" s="921">
        <v>0</v>
      </c>
      <c r="F18" s="921">
        <v>0</v>
      </c>
      <c r="G18" s="921">
        <v>0</v>
      </c>
      <c r="H18" s="662">
        <f>F18/D18</f>
        <v>0</v>
      </c>
      <c r="I18" s="662">
        <f t="shared" si="3"/>
        <v>0</v>
      </c>
      <c r="J18" s="662" t="s">
        <v>26</v>
      </c>
      <c r="K18" s="663">
        <f t="shared" si="5"/>
        <v>0</v>
      </c>
    </row>
    <row r="19" spans="1:11" ht="15.75">
      <c r="A19" s="310" t="s">
        <v>567</v>
      </c>
      <c r="B19" s="920">
        <v>47276494324.830002</v>
      </c>
      <c r="C19" s="920">
        <v>56464492902</v>
      </c>
      <c r="D19" s="920">
        <v>57375392293.290001</v>
      </c>
      <c r="E19" s="920">
        <v>57370902825.600006</v>
      </c>
      <c r="F19" s="920">
        <v>57222082737.18</v>
      </c>
      <c r="G19" s="920">
        <v>57222082737.18</v>
      </c>
      <c r="H19" s="660">
        <f t="shared" si="2"/>
        <v>0.99732795628958293</v>
      </c>
      <c r="I19" s="660">
        <f t="shared" si="3"/>
        <v>9.160838107762144E-3</v>
      </c>
      <c r="J19" s="660">
        <f t="shared" si="4"/>
        <v>0.21037068324092073</v>
      </c>
      <c r="K19" s="661">
        <f t="shared" si="5"/>
        <v>9945588412.3499985</v>
      </c>
    </row>
    <row r="20" spans="1:11" ht="15.75">
      <c r="A20" s="310" t="s">
        <v>568</v>
      </c>
      <c r="B20" s="920">
        <v>156205809813.52002</v>
      </c>
      <c r="C20" s="920">
        <v>193105783455</v>
      </c>
      <c r="D20" s="920">
        <v>184200930184</v>
      </c>
      <c r="E20" s="920">
        <v>184159918683.27997</v>
      </c>
      <c r="F20" s="920">
        <v>184159720477.85999</v>
      </c>
      <c r="G20" s="920">
        <v>184159720477.85999</v>
      </c>
      <c r="H20" s="660">
        <f t="shared" si="2"/>
        <v>0.9997762785122809</v>
      </c>
      <c r="I20" s="660">
        <f t="shared" si="3"/>
        <v>2.94826281143423E-2</v>
      </c>
      <c r="J20" s="660">
        <f t="shared" si="4"/>
        <v>0.17895563998363193</v>
      </c>
      <c r="K20" s="661">
        <f t="shared" si="5"/>
        <v>27953910664.339966</v>
      </c>
    </row>
    <row r="21" spans="1:11" ht="15.75">
      <c r="A21" s="310" t="s">
        <v>569</v>
      </c>
      <c r="B21" s="920">
        <v>15091273540.01</v>
      </c>
      <c r="C21" s="920">
        <v>0</v>
      </c>
      <c r="D21" s="920">
        <v>40703071066.019997</v>
      </c>
      <c r="E21" s="920">
        <v>40697862943.089996</v>
      </c>
      <c r="F21" s="920">
        <v>40697862943.089996</v>
      </c>
      <c r="G21" s="920">
        <v>40697862943.089996</v>
      </c>
      <c r="H21" s="660">
        <f t="shared" si="2"/>
        <v>0.99987204594656864</v>
      </c>
      <c r="I21" s="660">
        <f t="shared" si="3"/>
        <v>6.515431035006629E-3</v>
      </c>
      <c r="J21" s="660">
        <f t="shared" si="4"/>
        <v>1.6967812116844729</v>
      </c>
      <c r="K21" s="661">
        <f t="shared" si="5"/>
        <v>25606589403.079994</v>
      </c>
    </row>
    <row r="22" spans="1:11" ht="15.75">
      <c r="A22" s="310" t="s">
        <v>570</v>
      </c>
      <c r="B22" s="920">
        <v>296059053644.01001</v>
      </c>
      <c r="C22" s="920">
        <f t="shared" ref="C22" si="6">SUM(C23:C26)</f>
        <v>279178976374</v>
      </c>
      <c r="D22" s="920">
        <v>343600114057.55005</v>
      </c>
      <c r="E22" s="920">
        <f t="shared" ref="E22:G22" si="7">SUM(E23:E26)</f>
        <v>343264759746.58997</v>
      </c>
      <c r="F22" s="920">
        <f t="shared" si="7"/>
        <v>343235950989.5</v>
      </c>
      <c r="G22" s="920">
        <f t="shared" si="7"/>
        <v>343235950989.5</v>
      </c>
      <c r="H22" s="660">
        <f t="shared" si="2"/>
        <v>0.99894015440289097</v>
      </c>
      <c r="I22" s="660">
        <f t="shared" si="3"/>
        <v>5.4949572426792603E-2</v>
      </c>
      <c r="J22" s="660">
        <f t="shared" si="4"/>
        <v>0.15934961881698392</v>
      </c>
      <c r="K22" s="661">
        <f t="shared" si="5"/>
        <v>47176897345.48999</v>
      </c>
    </row>
    <row r="23" spans="1:11" ht="15.75">
      <c r="A23" s="311" t="s">
        <v>571</v>
      </c>
      <c r="B23" s="921">
        <v>83206541443.87999</v>
      </c>
      <c r="C23" s="921">
        <v>52632654770</v>
      </c>
      <c r="D23" s="921">
        <v>57483913402.53997</v>
      </c>
      <c r="E23" s="921">
        <v>57184931395.069992</v>
      </c>
      <c r="F23" s="921">
        <v>57156736259.979988</v>
      </c>
      <c r="G23" s="921">
        <v>57156736259.979988</v>
      </c>
      <c r="H23" s="662">
        <f t="shared" si="2"/>
        <v>0.99430837040845022</v>
      </c>
      <c r="I23" s="662">
        <f t="shared" si="3"/>
        <v>9.1503766133546206E-3</v>
      </c>
      <c r="J23" s="662">
        <f t="shared" si="4"/>
        <v>-0.31307400514260908</v>
      </c>
      <c r="K23" s="663">
        <f t="shared" si="5"/>
        <v>-26049805183.900002</v>
      </c>
    </row>
    <row r="24" spans="1:11" ht="15.75">
      <c r="A24" s="311" t="s">
        <v>572</v>
      </c>
      <c r="B24" s="921">
        <v>191976194345.99002</v>
      </c>
      <c r="C24" s="921">
        <v>211329260730</v>
      </c>
      <c r="D24" s="921">
        <v>263579168023.96002</v>
      </c>
      <c r="E24" s="921">
        <v>263549485812.92996</v>
      </c>
      <c r="F24" s="921">
        <v>263549372190.92996</v>
      </c>
      <c r="G24" s="921">
        <v>263549372190.92996</v>
      </c>
      <c r="H24" s="662">
        <f t="shared" si="2"/>
        <v>0.99988695679839401</v>
      </c>
      <c r="I24" s="662">
        <f t="shared" si="3"/>
        <v>4.2192332340164E-2</v>
      </c>
      <c r="J24" s="662">
        <f t="shared" si="4"/>
        <v>0.37282319346297094</v>
      </c>
      <c r="K24" s="663">
        <f t="shared" si="5"/>
        <v>71573177844.939941</v>
      </c>
    </row>
    <row r="25" spans="1:11" ht="15.75">
      <c r="A25" s="311" t="s">
        <v>573</v>
      </c>
      <c r="B25" s="921">
        <v>1363324674.4299998</v>
      </c>
      <c r="C25" s="921">
        <v>777411014</v>
      </c>
      <c r="D25" s="921">
        <v>753974308.08000004</v>
      </c>
      <c r="E25" s="921">
        <v>751966400.87000012</v>
      </c>
      <c r="F25" s="921">
        <v>751966400.87000012</v>
      </c>
      <c r="G25" s="921">
        <v>751966400.87000012</v>
      </c>
      <c r="H25" s="662">
        <f t="shared" si="2"/>
        <v>0.99733690234735839</v>
      </c>
      <c r="I25" s="662">
        <f t="shared" si="3"/>
        <v>1.2038433645426807E-4</v>
      </c>
      <c r="J25" s="662">
        <f t="shared" si="4"/>
        <v>-0.44843189962479479</v>
      </c>
      <c r="K25" s="663">
        <f t="shared" si="5"/>
        <v>-611358273.5599997</v>
      </c>
    </row>
    <row r="26" spans="1:11" ht="15.75">
      <c r="A26" s="311" t="s">
        <v>574</v>
      </c>
      <c r="B26" s="921">
        <v>19512993179.709999</v>
      </c>
      <c r="C26" s="921">
        <v>14439649860</v>
      </c>
      <c r="D26" s="921">
        <v>21783058322.970001</v>
      </c>
      <c r="E26" s="921">
        <v>21778376137.720001</v>
      </c>
      <c r="F26" s="921">
        <v>21777876137.720001</v>
      </c>
      <c r="G26" s="921">
        <v>21777876137.720001</v>
      </c>
      <c r="H26" s="662">
        <f t="shared" si="2"/>
        <v>0.99976210019855039</v>
      </c>
      <c r="I26" s="662">
        <f t="shared" si="3"/>
        <v>3.4864791368197081E-3</v>
      </c>
      <c r="J26" s="662">
        <f t="shared" si="4"/>
        <v>0.11607050426097995</v>
      </c>
      <c r="K26" s="663">
        <f t="shared" si="5"/>
        <v>2264882958.0100021</v>
      </c>
    </row>
    <row r="27" spans="1:11" ht="15.75">
      <c r="A27" s="310" t="s">
        <v>575</v>
      </c>
      <c r="B27" s="920">
        <v>1426105502.48</v>
      </c>
      <c r="C27" s="920">
        <v>307479833</v>
      </c>
      <c r="D27" s="920">
        <v>3083998124.1199999</v>
      </c>
      <c r="E27" s="920">
        <v>3086983510.8899999</v>
      </c>
      <c r="F27" s="920">
        <v>3086983510.3699999</v>
      </c>
      <c r="G27" s="920">
        <v>3086983510.3699999</v>
      </c>
      <c r="H27" s="660">
        <f t="shared" si="2"/>
        <v>1.0009680246646881</v>
      </c>
      <c r="I27" s="660">
        <f t="shared" si="3"/>
        <v>4.9420354567863989E-4</v>
      </c>
      <c r="J27" s="660">
        <f t="shared" si="4"/>
        <v>1.1646249208082642</v>
      </c>
      <c r="K27" s="661">
        <f t="shared" si="5"/>
        <v>1660878007.8899999</v>
      </c>
    </row>
    <row r="28" spans="1:11" ht="15.75">
      <c r="A28" s="553" t="s">
        <v>576</v>
      </c>
      <c r="B28" s="922">
        <v>123485739350.39</v>
      </c>
      <c r="C28" s="922">
        <f>C29+C30+C31+C32+C33+C38</f>
        <v>140706410192</v>
      </c>
      <c r="D28" s="922">
        <v>166391133529.27005</v>
      </c>
      <c r="E28" s="922">
        <f t="shared" ref="E28:G28" si="8">E29+E30+E31+E32+E33+E38</f>
        <v>161262931892.84006</v>
      </c>
      <c r="F28" s="922">
        <f t="shared" si="8"/>
        <v>159884021810.52011</v>
      </c>
      <c r="G28" s="922">
        <f t="shared" si="8"/>
        <v>159884021810.52011</v>
      </c>
      <c r="H28" s="665">
        <f t="shared" si="2"/>
        <v>0.96089267750793184</v>
      </c>
      <c r="I28" s="665">
        <f t="shared" si="3"/>
        <v>2.5596265807927631E-2</v>
      </c>
      <c r="J28" s="665">
        <f t="shared" si="4"/>
        <v>0.29475697073692225</v>
      </c>
      <c r="K28" s="666">
        <f t="shared" si="5"/>
        <v>36398282460.130112</v>
      </c>
    </row>
    <row r="29" spans="1:11" ht="15.75">
      <c r="A29" s="310" t="s">
        <v>577</v>
      </c>
      <c r="B29" s="920">
        <v>21811183805.409996</v>
      </c>
      <c r="C29" s="920">
        <v>33202933419</v>
      </c>
      <c r="D29" s="920">
        <v>40293104210.420013</v>
      </c>
      <c r="E29" s="920">
        <v>38087595369.010002</v>
      </c>
      <c r="F29" s="920">
        <v>37735016941.230026</v>
      </c>
      <c r="G29" s="920">
        <v>37735016941.230026</v>
      </c>
      <c r="H29" s="660">
        <f t="shared" si="2"/>
        <v>0.93651302575668882</v>
      </c>
      <c r="I29" s="660">
        <f t="shared" si="3"/>
        <v>6.0411009990669557E-3</v>
      </c>
      <c r="J29" s="660">
        <f t="shared" si="4"/>
        <v>0.73007651844510701</v>
      </c>
      <c r="K29" s="661">
        <f t="shared" si="5"/>
        <v>15923833135.82003</v>
      </c>
    </row>
    <row r="30" spans="1:11" ht="15.75">
      <c r="A30" s="310" t="s">
        <v>578</v>
      </c>
      <c r="B30" s="920">
        <v>30759514270.300003</v>
      </c>
      <c r="C30" s="920">
        <v>61017821671</v>
      </c>
      <c r="D30" s="920">
        <v>45047763083.580017</v>
      </c>
      <c r="E30" s="920">
        <v>42922472018.800064</v>
      </c>
      <c r="F30" s="920">
        <v>41974895836.420082</v>
      </c>
      <c r="G30" s="920">
        <v>41974895836.420082</v>
      </c>
      <c r="H30" s="660">
        <f t="shared" si="2"/>
        <v>0.93178646314893265</v>
      </c>
      <c r="I30" s="660">
        <f t="shared" si="3"/>
        <v>6.7198746874303945E-3</v>
      </c>
      <c r="J30" s="660">
        <f t="shared" si="4"/>
        <v>0.3646150413028188</v>
      </c>
      <c r="K30" s="661">
        <f t="shared" si="5"/>
        <v>11215381566.120079</v>
      </c>
    </row>
    <row r="31" spans="1:11" ht="15.75">
      <c r="A31" s="310" t="s">
        <v>579</v>
      </c>
      <c r="B31" s="920">
        <v>6170329.7999999998</v>
      </c>
      <c r="C31" s="920">
        <v>26359067</v>
      </c>
      <c r="D31" s="920">
        <v>23858865.739999998</v>
      </c>
      <c r="E31" s="920">
        <v>22802121.470000003</v>
      </c>
      <c r="F31" s="920">
        <v>22267166.470000003</v>
      </c>
      <c r="G31" s="920">
        <v>22267166.470000003</v>
      </c>
      <c r="H31" s="660">
        <f t="shared" si="2"/>
        <v>0.93328688432445173</v>
      </c>
      <c r="I31" s="660">
        <f t="shared" si="3"/>
        <v>3.5648109504710463E-6</v>
      </c>
      <c r="J31" s="660">
        <f t="shared" si="4"/>
        <v>2.6087481855507955</v>
      </c>
      <c r="K31" s="661">
        <f t="shared" si="5"/>
        <v>16096836.670000002</v>
      </c>
    </row>
    <row r="32" spans="1:11" ht="15.75">
      <c r="A32" s="310" t="s">
        <v>580</v>
      </c>
      <c r="B32" s="920">
        <v>1455525821.97</v>
      </c>
      <c r="C32" s="920">
        <v>2309866101</v>
      </c>
      <c r="D32" s="920">
        <v>4570796197.3099995</v>
      </c>
      <c r="E32" s="920">
        <v>4472992362.7999992</v>
      </c>
      <c r="F32" s="920">
        <v>4394771845.6399994</v>
      </c>
      <c r="G32" s="920">
        <v>4394771845.6399994</v>
      </c>
      <c r="H32" s="660">
        <f t="shared" si="2"/>
        <v>0.96148934582259571</v>
      </c>
      <c r="I32" s="660">
        <f t="shared" si="3"/>
        <v>7.0357092004797491E-4</v>
      </c>
      <c r="J32" s="660">
        <f t="shared" si="4"/>
        <v>2.0193705802428425</v>
      </c>
      <c r="K32" s="661">
        <f t="shared" si="5"/>
        <v>2939246023.6699991</v>
      </c>
    </row>
    <row r="33" spans="1:11" ht="15.75">
      <c r="A33" s="310" t="s">
        <v>581</v>
      </c>
      <c r="B33" s="920">
        <v>69453345122.910004</v>
      </c>
      <c r="C33" s="920">
        <f t="shared" ref="C33:G33" si="9">SUM(C34:C37)</f>
        <v>42703145659</v>
      </c>
      <c r="D33" s="920">
        <v>76405956611.580002</v>
      </c>
      <c r="E33" s="920">
        <f t="shared" si="9"/>
        <v>75757070020.759995</v>
      </c>
      <c r="F33" s="920">
        <f t="shared" si="9"/>
        <v>75757070020.759995</v>
      </c>
      <c r="G33" s="920">
        <f t="shared" si="9"/>
        <v>75757070020.759995</v>
      </c>
      <c r="H33" s="660">
        <f t="shared" si="2"/>
        <v>0.99150738215190848</v>
      </c>
      <c r="I33" s="660">
        <f t="shared" si="3"/>
        <v>1.2128154390431833E-2</v>
      </c>
      <c r="J33" s="660">
        <f t="shared" si="4"/>
        <v>9.0762005583668176E-2</v>
      </c>
      <c r="K33" s="661">
        <f t="shared" si="5"/>
        <v>6303724897.8499908</v>
      </c>
    </row>
    <row r="34" spans="1:11" ht="15.75">
      <c r="A34" s="311" t="s">
        <v>582</v>
      </c>
      <c r="B34" s="921">
        <v>1626778983.48</v>
      </c>
      <c r="C34" s="921">
        <v>539883260</v>
      </c>
      <c r="D34" s="921">
        <v>1163875642.5599999</v>
      </c>
      <c r="E34" s="921">
        <v>1163875641.8</v>
      </c>
      <c r="F34" s="921">
        <v>1163875641.8</v>
      </c>
      <c r="G34" s="921">
        <v>1163875641.8</v>
      </c>
      <c r="H34" s="662">
        <f t="shared" si="2"/>
        <v>0.99999999934700923</v>
      </c>
      <c r="I34" s="662">
        <f t="shared" si="3"/>
        <v>1.8632800174485587E-4</v>
      </c>
      <c r="J34" s="662">
        <f t="shared" si="4"/>
        <v>-0.2845520789122557</v>
      </c>
      <c r="K34" s="663">
        <f t="shared" si="5"/>
        <v>-462903341.68000007</v>
      </c>
    </row>
    <row r="35" spans="1:11" ht="15.75">
      <c r="A35" s="311" t="s">
        <v>583</v>
      </c>
      <c r="B35" s="921">
        <v>64924837976.789993</v>
      </c>
      <c r="C35" s="921">
        <v>42139812399</v>
      </c>
      <c r="D35" s="921">
        <v>74538228086.62001</v>
      </c>
      <c r="E35" s="921">
        <v>73889547071.109985</v>
      </c>
      <c r="F35" s="921">
        <v>73889547071.109985</v>
      </c>
      <c r="G35" s="921">
        <v>73889547071.109985</v>
      </c>
      <c r="H35" s="662">
        <f t="shared" si="2"/>
        <v>0.99129733786056462</v>
      </c>
      <c r="I35" s="662">
        <f t="shared" si="3"/>
        <v>1.1829177586619024E-2</v>
      </c>
      <c r="J35" s="662">
        <f t="shared" si="4"/>
        <v>0.13807826671088175</v>
      </c>
      <c r="K35" s="663">
        <f t="shared" si="5"/>
        <v>8964709094.3199921</v>
      </c>
    </row>
    <row r="36" spans="1:11" ht="15.75">
      <c r="A36" s="311" t="s">
        <v>584</v>
      </c>
      <c r="B36" s="921">
        <v>1615601256.79</v>
      </c>
      <c r="C36" s="921">
        <v>0</v>
      </c>
      <c r="D36" s="921">
        <v>21538750</v>
      </c>
      <c r="E36" s="921">
        <v>21533749.460000001</v>
      </c>
      <c r="F36" s="921">
        <v>21533749.460000001</v>
      </c>
      <c r="G36" s="921">
        <v>21533749.460000001</v>
      </c>
      <c r="H36" s="662">
        <f t="shared" si="2"/>
        <v>0.99976783518077883</v>
      </c>
      <c r="I36" s="662">
        <f t="shared" si="3"/>
        <v>3.4473962362085837E-6</v>
      </c>
      <c r="J36" s="662">
        <f t="shared" si="4"/>
        <v>-0.98667137118797188</v>
      </c>
      <c r="K36" s="663">
        <f t="shared" si="5"/>
        <v>-1594067507.3299999</v>
      </c>
    </row>
    <row r="37" spans="1:11" ht="15.75">
      <c r="A37" s="311" t="s">
        <v>585</v>
      </c>
      <c r="B37" s="921">
        <v>1286126905.8499999</v>
      </c>
      <c r="C37" s="921">
        <v>23450000</v>
      </c>
      <c r="D37" s="921">
        <v>682314132.39999998</v>
      </c>
      <c r="E37" s="921">
        <v>682113558.38999999</v>
      </c>
      <c r="F37" s="921">
        <v>682113558.38999999</v>
      </c>
      <c r="G37" s="921">
        <v>682113558.38999999</v>
      </c>
      <c r="H37" s="662">
        <f t="shared" si="2"/>
        <v>0.99970603861113871</v>
      </c>
      <c r="I37" s="662">
        <f t="shared" si="3"/>
        <v>1.0920140583174268E-4</v>
      </c>
      <c r="J37" s="662">
        <f t="shared" si="4"/>
        <v>-0.46963743990785117</v>
      </c>
      <c r="K37" s="663">
        <f t="shared" si="5"/>
        <v>-604013347.45999992</v>
      </c>
    </row>
    <row r="38" spans="1:11" ht="15.75">
      <c r="A38" s="310" t="s">
        <v>586</v>
      </c>
      <c r="B38" s="920">
        <v>0</v>
      </c>
      <c r="C38" s="920">
        <v>1446284275</v>
      </c>
      <c r="D38" s="920">
        <v>49654560.640000001</v>
      </c>
      <c r="E38" s="920">
        <v>0</v>
      </c>
      <c r="F38" s="920">
        <v>0</v>
      </c>
      <c r="G38" s="920">
        <v>0</v>
      </c>
      <c r="H38" s="660">
        <f t="shared" si="2"/>
        <v>0</v>
      </c>
      <c r="I38" s="660">
        <f t="shared" si="3"/>
        <v>0</v>
      </c>
      <c r="J38" s="660" t="s">
        <v>26</v>
      </c>
      <c r="K38" s="661">
        <f t="shared" si="5"/>
        <v>0</v>
      </c>
    </row>
    <row r="39" spans="1:11" ht="15.75">
      <c r="A39" s="552" t="s">
        <v>504</v>
      </c>
      <c r="B39" s="923">
        <v>985407500140.30005</v>
      </c>
      <c r="C39" s="923">
        <f>C12+C28</f>
        <v>1046280711338</v>
      </c>
      <c r="D39" s="923">
        <v>1186515534116.4497</v>
      </c>
      <c r="E39" s="923">
        <f t="shared" ref="E39:G39" si="10">E12+E28</f>
        <v>1176800886051.9604</v>
      </c>
      <c r="F39" s="923">
        <f t="shared" si="10"/>
        <v>1173736709688.8606</v>
      </c>
      <c r="G39" s="923">
        <f t="shared" si="10"/>
        <v>1173736709688.8606</v>
      </c>
      <c r="H39" s="667">
        <f t="shared" si="2"/>
        <v>0.98922995606871256</v>
      </c>
      <c r="I39" s="667">
        <f t="shared" si="3"/>
        <v>0.18790668679402497</v>
      </c>
      <c r="J39" s="667">
        <f t="shared" si="4"/>
        <v>0.19111810040186084</v>
      </c>
      <c r="K39" s="668">
        <f t="shared" si="5"/>
        <v>188329209548.56055</v>
      </c>
    </row>
    <row r="41" spans="1:11">
      <c r="A41" s="345" t="s">
        <v>18</v>
      </c>
    </row>
    <row r="42" spans="1:11">
      <c r="A42" s="826" t="s">
        <v>886</v>
      </c>
      <c r="B42" s="314"/>
      <c r="C42" s="315"/>
    </row>
    <row r="43" spans="1:11">
      <c r="A43" s="475" t="s">
        <v>887</v>
      </c>
      <c r="B43" s="475" t="s">
        <v>802</v>
      </c>
    </row>
    <row r="44" spans="1:11">
      <c r="A44" s="475" t="s">
        <v>888</v>
      </c>
      <c r="B44"/>
      <c r="C44" s="317"/>
    </row>
    <row r="45" spans="1:11">
      <c r="A45" s="344" t="s">
        <v>492</v>
      </c>
    </row>
    <row r="46" spans="1:11">
      <c r="A46" s="344" t="s">
        <v>596</v>
      </c>
      <c r="B46" s="321"/>
    </row>
    <row r="47" spans="1:11">
      <c r="B47" s="321"/>
    </row>
    <row r="48" spans="1:11">
      <c r="B48" s="322"/>
    </row>
    <row r="49" spans="1:5">
      <c r="B49" s="321"/>
    </row>
    <row r="50" spans="1:5">
      <c r="B50" s="321"/>
      <c r="E50" s="320"/>
    </row>
    <row r="51" spans="1:5">
      <c r="A51" s="321"/>
      <c r="E51" s="320"/>
    </row>
    <row r="52" spans="1:5">
      <c r="A52" s="321"/>
      <c r="B52" s="323"/>
    </row>
    <row r="54" spans="1:5">
      <c r="A54" s="323"/>
    </row>
    <row r="57" spans="1:5">
      <c r="B57" s="321"/>
      <c r="C57" s="321"/>
    </row>
    <row r="58" spans="1:5">
      <c r="B58" s="312"/>
      <c r="C58" s="312"/>
    </row>
    <row r="59" spans="1:5">
      <c r="A59" s="321"/>
    </row>
    <row r="60" spans="1:5">
      <c r="A60" s="312"/>
      <c r="B60" s="323"/>
      <c r="C60" s="323"/>
    </row>
    <row r="62" spans="1:5">
      <c r="A62" s="323"/>
    </row>
    <row r="65" spans="1:8">
      <c r="B65" s="321"/>
      <c r="C65" s="323"/>
    </row>
    <row r="66" spans="1:8">
      <c r="A66" s="312"/>
      <c r="B66" s="321"/>
      <c r="C66" s="323"/>
      <c r="E66" s="321"/>
      <c r="F66" s="321"/>
    </row>
    <row r="67" spans="1:8">
      <c r="A67" s="321"/>
      <c r="B67" s="321"/>
      <c r="C67" s="323"/>
      <c r="E67" s="321"/>
      <c r="F67" s="321"/>
    </row>
    <row r="68" spans="1:8">
      <c r="E68" s="323"/>
      <c r="F68" s="323"/>
    </row>
    <row r="76" spans="1:8" ht="15.75" thickBot="1"/>
    <row r="77" spans="1:8" ht="15.75" thickBot="1">
      <c r="A77" s="548" t="s">
        <v>587</v>
      </c>
      <c r="F77" s="326"/>
    </row>
    <row r="78" spans="1:8">
      <c r="F78" s="327"/>
      <c r="G78" s="328"/>
      <c r="H78" s="323"/>
    </row>
    <row r="79" spans="1:8">
      <c r="F79" s="327"/>
      <c r="G79" s="328"/>
      <c r="H79" s="323"/>
    </row>
    <row r="80" spans="1:8">
      <c r="F80" s="327"/>
      <c r="G80" s="328"/>
      <c r="H80" s="323"/>
    </row>
    <row r="81" spans="1:8">
      <c r="A81" s="321">
        <v>1013852687878.3406</v>
      </c>
      <c r="B81" s="321"/>
    </row>
    <row r="82" spans="1:8">
      <c r="A82" s="549">
        <v>385450087220.34058</v>
      </c>
      <c r="B82" s="321"/>
    </row>
    <row r="83" spans="1:8">
      <c r="A83" s="323">
        <f>A82/A81</f>
        <v>0.38018352353235907</v>
      </c>
      <c r="B83" s="323"/>
    </row>
    <row r="87" spans="1:8">
      <c r="A87" s="321">
        <v>1173736709688.8606</v>
      </c>
    </row>
    <row r="88" spans="1:8">
      <c r="A88" s="549">
        <v>385450087220.34058</v>
      </c>
      <c r="F88" s="321"/>
    </row>
    <row r="89" spans="1:8">
      <c r="A89" s="323">
        <f>A88/A87</f>
        <v>0.32839569900009125</v>
      </c>
      <c r="F89" s="310"/>
      <c r="G89" s="324"/>
      <c r="H89" s="323"/>
    </row>
    <row r="90" spans="1:8">
      <c r="F90" s="310"/>
      <c r="G90" s="324"/>
      <c r="H90" s="323"/>
    </row>
    <row r="91" spans="1:8">
      <c r="F91" s="310"/>
      <c r="G91" s="324"/>
      <c r="H91" s="323"/>
    </row>
    <row r="94" spans="1:8">
      <c r="A94" s="550" t="s">
        <v>588</v>
      </c>
    </row>
    <row r="95" spans="1:8">
      <c r="A95" s="550"/>
    </row>
    <row r="96" spans="1:8">
      <c r="A96" s="321">
        <v>385450087220.34058</v>
      </c>
    </row>
    <row r="97" spans="1:7">
      <c r="A97" s="549">
        <v>108362732071.64989</v>
      </c>
    </row>
    <row r="98" spans="1:7">
      <c r="A98" s="323">
        <f>A97/A96</f>
        <v>0.28113298106404339</v>
      </c>
    </row>
    <row r="101" spans="1:7">
      <c r="A101" s="324" t="s">
        <v>589</v>
      </c>
      <c r="F101" s="321"/>
      <c r="G101" s="323"/>
    </row>
    <row r="102" spans="1:7">
      <c r="A102" s="325">
        <v>385450087220.341</v>
      </c>
      <c r="B102" s="551"/>
      <c r="C102" s="551"/>
      <c r="F102" s="321"/>
      <c r="G102" s="323"/>
    </row>
    <row r="103" spans="1:7">
      <c r="A103" s="325">
        <v>276802673007.30066</v>
      </c>
      <c r="B103" s="321"/>
      <c r="C103" s="321"/>
    </row>
    <row r="104" spans="1:7">
      <c r="A104" s="319">
        <f>A103/A102</f>
        <v>0.71812844823425226</v>
      </c>
      <c r="B104" s="323"/>
      <c r="C104" s="323"/>
      <c r="F104" s="321"/>
    </row>
    <row r="107" spans="1:7">
      <c r="A107" s="306" t="s">
        <v>590</v>
      </c>
    </row>
    <row r="108" spans="1:7">
      <c r="A108" s="316">
        <v>385450087220.34058</v>
      </c>
    </row>
    <row r="109" spans="1:7">
      <c r="A109" s="316">
        <v>284682141.39000005</v>
      </c>
    </row>
    <row r="110" spans="1:7">
      <c r="A110" s="318">
        <f>A109/A108</f>
        <v>7.3857070170349438E-4</v>
      </c>
    </row>
  </sheetData>
  <mergeCells count="14">
    <mergeCell ref="J8:J10"/>
    <mergeCell ref="K8:K10"/>
    <mergeCell ref="A2:K2"/>
    <mergeCell ref="A3:K3"/>
    <mergeCell ref="A7:A11"/>
    <mergeCell ref="D7:I7"/>
    <mergeCell ref="J7:K7"/>
    <mergeCell ref="B8:B10"/>
    <mergeCell ref="D8:D10"/>
    <mergeCell ref="E8:E10"/>
    <mergeCell ref="F8:F10"/>
    <mergeCell ref="G8:G10"/>
    <mergeCell ref="H8:H10"/>
    <mergeCell ref="I8:I10"/>
  </mergeCells>
  <pageMargins left="0.7" right="0.7" top="0.75" bottom="0.75" header="0.3" footer="0.3"/>
  <pageSetup orientation="portrait" horizontalDpi="4294967295" verticalDpi="4294967295" r:id="rId1"/>
  <ignoredErrors>
    <ignoredError sqref="C22 E22 C33 E13:F13 C13 E33:G33" formulaRange="1"/>
  </ignoredErrors>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83F56C-33C9-4862-B3F5-7FB92DA63526}">
  <dimension ref="B1:V56"/>
  <sheetViews>
    <sheetView showGridLines="0" topLeftCell="A6" zoomScale="80" zoomScaleNormal="80" workbookViewId="0">
      <selection activeCell="E34" sqref="E34"/>
    </sheetView>
  </sheetViews>
  <sheetFormatPr baseColWidth="10" defaultColWidth="9.140625" defaultRowHeight="15"/>
  <cols>
    <col min="2" max="2" width="80.85546875" customWidth="1"/>
    <col min="3" max="3" width="17.42578125" customWidth="1"/>
    <col min="4" max="4" width="23.85546875" bestFit="1" customWidth="1"/>
    <col min="5" max="5" width="16.85546875" customWidth="1"/>
    <col min="6" max="6" width="20.5703125" customWidth="1"/>
    <col min="7" max="7" width="19.7109375" customWidth="1"/>
    <col min="8" max="8" width="17" customWidth="1"/>
    <col min="9" max="9" width="14.140625" customWidth="1"/>
    <col min="10" max="10" width="14" bestFit="1" customWidth="1"/>
    <col min="11" max="11" width="13" customWidth="1"/>
    <col min="12" max="12" width="13.28515625" customWidth="1"/>
    <col min="14" max="14" width="20.85546875" bestFit="1" customWidth="1"/>
    <col min="15" max="15" width="22.42578125" customWidth="1"/>
  </cols>
  <sheetData>
    <row r="1" spans="2:22">
      <c r="J1" s="11"/>
      <c r="K1" s="11"/>
      <c r="L1" s="11"/>
      <c r="M1" s="11"/>
      <c r="N1" s="11"/>
      <c r="O1" s="11"/>
      <c r="P1" s="11"/>
      <c r="Q1" s="11"/>
      <c r="R1" s="11"/>
      <c r="S1" s="11"/>
      <c r="T1" s="11"/>
    </row>
    <row r="2" spans="2:22">
      <c r="B2" s="1151" t="s">
        <v>967</v>
      </c>
      <c r="C2" s="1151"/>
      <c r="D2" s="1151"/>
      <c r="E2" s="1151"/>
      <c r="F2" s="1151"/>
      <c r="G2" s="1151"/>
      <c r="H2" s="1151"/>
      <c r="I2" s="1151"/>
      <c r="J2" s="1151"/>
      <c r="K2" s="1151"/>
      <c r="L2" s="1151"/>
      <c r="M2" s="11"/>
      <c r="N2" s="11"/>
      <c r="O2" s="11"/>
      <c r="P2" s="11"/>
      <c r="Q2" s="11"/>
      <c r="R2" s="11"/>
      <c r="S2" s="11"/>
      <c r="T2" s="11"/>
    </row>
    <row r="3" spans="2:22">
      <c r="B3" s="1151" t="s">
        <v>33</v>
      </c>
      <c r="C3" s="1151"/>
      <c r="D3" s="1151"/>
      <c r="E3" s="1151"/>
      <c r="F3" s="1151"/>
      <c r="G3" s="1151"/>
      <c r="H3" s="1151"/>
      <c r="I3" s="1151"/>
      <c r="J3" s="1151"/>
      <c r="K3" s="1151"/>
      <c r="L3" s="1151"/>
      <c r="M3" s="11"/>
      <c r="N3" s="11"/>
      <c r="O3" s="11"/>
      <c r="P3" s="11"/>
      <c r="Q3" s="11"/>
      <c r="R3" s="11"/>
      <c r="S3" s="11"/>
      <c r="T3" s="11"/>
    </row>
    <row r="4" spans="2:22">
      <c r="B4" s="1220" t="s">
        <v>968</v>
      </c>
      <c r="C4" s="1220"/>
      <c r="D4" s="1220"/>
      <c r="E4" s="1220"/>
      <c r="F4" s="1220"/>
      <c r="G4" s="1220"/>
      <c r="H4" s="1220"/>
      <c r="I4" s="1220"/>
      <c r="J4" s="1220"/>
      <c r="K4" s="1220"/>
      <c r="L4" s="1220"/>
      <c r="M4" s="11"/>
      <c r="N4" s="11"/>
      <c r="O4" s="11"/>
      <c r="P4" s="11"/>
      <c r="Q4" s="11"/>
      <c r="R4" s="11"/>
      <c r="S4" s="11"/>
      <c r="T4" s="11"/>
    </row>
    <row r="5" spans="2:22">
      <c r="B5" s="330"/>
      <c r="C5" s="331"/>
      <c r="D5" s="331"/>
      <c r="E5" s="331"/>
      <c r="F5" s="331"/>
      <c r="G5" s="331"/>
      <c r="H5" s="331"/>
      <c r="I5" s="331"/>
      <c r="J5" s="331"/>
      <c r="K5" s="331"/>
      <c r="L5" s="331"/>
      <c r="M5" s="11"/>
      <c r="N5" s="11"/>
      <c r="O5" s="11"/>
      <c r="P5" s="11"/>
      <c r="Q5" s="11"/>
      <c r="R5" s="11"/>
      <c r="S5" s="11"/>
      <c r="T5" s="11"/>
    </row>
    <row r="6" spans="2:22" ht="15.75" thickBot="1">
      <c r="B6" s="1221" t="s">
        <v>1</v>
      </c>
      <c r="C6" s="823">
        <v>2021</v>
      </c>
      <c r="D6" s="1224">
        <v>2022</v>
      </c>
      <c r="E6" s="1225"/>
      <c r="F6" s="1225"/>
      <c r="G6" s="1225"/>
      <c r="H6" s="1225"/>
      <c r="I6" s="1225"/>
      <c r="J6" s="1157"/>
      <c r="K6" s="1226" t="s">
        <v>591</v>
      </c>
      <c r="L6" s="1226"/>
      <c r="N6" s="11"/>
      <c r="O6" s="11"/>
      <c r="P6" s="11"/>
      <c r="Q6" s="11"/>
      <c r="R6" s="11"/>
      <c r="S6" s="11"/>
      <c r="T6" s="11"/>
    </row>
    <row r="7" spans="2:22" ht="20.45" customHeight="1" thickBot="1">
      <c r="B7" s="1222"/>
      <c r="C7" s="1161" t="s">
        <v>549</v>
      </c>
      <c r="D7" s="1158" t="s">
        <v>592</v>
      </c>
      <c r="E7" s="1158" t="s">
        <v>2</v>
      </c>
      <c r="F7" s="1159" t="s">
        <v>548</v>
      </c>
      <c r="G7" s="1158" t="s">
        <v>549</v>
      </c>
      <c r="H7" s="1159" t="s">
        <v>550</v>
      </c>
      <c r="I7" s="1158" t="s">
        <v>593</v>
      </c>
      <c r="J7" s="1158" t="s">
        <v>594</v>
      </c>
      <c r="K7" s="1158" t="s">
        <v>554</v>
      </c>
      <c r="L7" s="1158" t="s">
        <v>553</v>
      </c>
      <c r="N7" s="332" t="s">
        <v>25</v>
      </c>
      <c r="O7" s="333">
        <v>6246380742029.999</v>
      </c>
      <c r="P7" s="11"/>
      <c r="Q7" s="11"/>
      <c r="R7" s="11"/>
      <c r="S7" s="11"/>
      <c r="T7" s="11"/>
    </row>
    <row r="8" spans="2:22" ht="20.45" customHeight="1">
      <c r="B8" s="1222"/>
      <c r="C8" s="1161"/>
      <c r="D8" s="1158"/>
      <c r="E8" s="1158"/>
      <c r="F8" s="1227"/>
      <c r="G8" s="1161"/>
      <c r="H8" s="1227"/>
      <c r="I8" s="1161"/>
      <c r="J8" s="1161"/>
      <c r="K8" s="1158"/>
      <c r="L8" s="1161"/>
      <c r="N8" s="11"/>
      <c r="O8" s="11"/>
      <c r="P8" s="11"/>
      <c r="Q8" s="11"/>
      <c r="R8" s="11"/>
      <c r="S8" s="11"/>
      <c r="T8" s="11"/>
    </row>
    <row r="9" spans="2:22" ht="20.45" customHeight="1">
      <c r="B9" s="1223"/>
      <c r="C9" s="823">
        <v>1</v>
      </c>
      <c r="D9" s="824">
        <v>2</v>
      </c>
      <c r="E9" s="824">
        <v>3</v>
      </c>
      <c r="F9" s="824">
        <v>4</v>
      </c>
      <c r="G9" s="823">
        <v>5</v>
      </c>
      <c r="H9" s="823">
        <v>6</v>
      </c>
      <c r="I9" s="823">
        <v>7</v>
      </c>
      <c r="J9" s="823" t="s">
        <v>557</v>
      </c>
      <c r="K9" s="823" t="s">
        <v>889</v>
      </c>
      <c r="L9" s="823" t="s">
        <v>890</v>
      </c>
      <c r="N9" s="11"/>
      <c r="O9" s="11"/>
      <c r="P9" s="11"/>
      <c r="Q9" s="11"/>
      <c r="R9" s="11"/>
      <c r="S9" s="11"/>
      <c r="T9" s="11"/>
    </row>
    <row r="10" spans="2:22">
      <c r="B10" s="334" t="s">
        <v>360</v>
      </c>
      <c r="C10" s="862">
        <f t="shared" ref="C10:H10" si="0">+C11+C12</f>
        <v>7818719834.8199978</v>
      </c>
      <c r="D10" s="862">
        <f t="shared" si="0"/>
        <v>7818719836</v>
      </c>
      <c r="E10" s="862">
        <f t="shared" si="0"/>
        <v>7818719836</v>
      </c>
      <c r="F10" s="862">
        <f t="shared" si="0"/>
        <v>7818709981.9100008</v>
      </c>
      <c r="G10" s="862">
        <f t="shared" si="0"/>
        <v>7818709981.9100008</v>
      </c>
      <c r="H10" s="862">
        <f t="shared" si="0"/>
        <v>7818709981.9100008</v>
      </c>
      <c r="I10" s="865">
        <f t="shared" ref="I10:I48" si="1">G10/E10</f>
        <v>0.99999873967987007</v>
      </c>
      <c r="J10" s="337">
        <f t="shared" ref="J10:J48" si="2">G10/$O$7</f>
        <v>1.251718443818238E-3</v>
      </c>
      <c r="K10" s="862">
        <f t="shared" ref="K10:K48" si="3">G10-C10</f>
        <v>-9852.9099969863892</v>
      </c>
      <c r="L10" s="337">
        <f>IFERROR(G10/C10-1,"NA")</f>
        <v>-1.260169209982287E-6</v>
      </c>
      <c r="M10" s="12"/>
      <c r="N10" s="11"/>
      <c r="O10" s="11"/>
      <c r="P10" s="11"/>
      <c r="Q10" s="11"/>
      <c r="R10" s="11"/>
      <c r="S10" s="11"/>
      <c r="T10" s="11"/>
      <c r="U10" s="11"/>
      <c r="V10" s="11"/>
    </row>
    <row r="11" spans="2:22">
      <c r="B11" s="277" t="s">
        <v>361</v>
      </c>
      <c r="C11" s="863">
        <v>2635779123.8199997</v>
      </c>
      <c r="D11" s="863">
        <v>2635779124</v>
      </c>
      <c r="E11" s="863">
        <v>2635779124</v>
      </c>
      <c r="F11" s="863">
        <v>2635769443.5</v>
      </c>
      <c r="G11" s="863">
        <v>2635769443.5</v>
      </c>
      <c r="H11" s="863">
        <v>2635769443.5</v>
      </c>
      <c r="I11" s="359">
        <f t="shared" si="1"/>
        <v>0.99999632727192056</v>
      </c>
      <c r="J11" s="267">
        <f t="shared" si="2"/>
        <v>4.2196746441738777E-4</v>
      </c>
      <c r="K11" s="863">
        <f t="shared" si="3"/>
        <v>-9680.3199996948242</v>
      </c>
      <c r="L11" s="267">
        <f t="shared" ref="L11:L48" si="4">IFERROR(G11/C11-1,"NA")</f>
        <v>-3.6726597886227452E-6</v>
      </c>
      <c r="M11" s="12"/>
      <c r="N11" s="12"/>
      <c r="O11" s="11"/>
      <c r="P11" s="11"/>
      <c r="Q11" s="11"/>
      <c r="R11" s="11"/>
      <c r="S11" s="11"/>
      <c r="T11" s="11"/>
      <c r="U11" s="11"/>
      <c r="V11" s="11"/>
    </row>
    <row r="12" spans="2:22">
      <c r="B12" s="277" t="s">
        <v>362</v>
      </c>
      <c r="C12" s="863">
        <v>5182940710.9999981</v>
      </c>
      <c r="D12" s="863">
        <v>5182940712</v>
      </c>
      <c r="E12" s="863">
        <v>5182940712</v>
      </c>
      <c r="F12" s="863">
        <v>5182940538.4100008</v>
      </c>
      <c r="G12" s="863">
        <v>5182940538.4100008</v>
      </c>
      <c r="H12" s="863">
        <v>5182940538.4100008</v>
      </c>
      <c r="I12" s="359">
        <f t="shared" si="1"/>
        <v>0.99999996650743106</v>
      </c>
      <c r="J12" s="267">
        <f t="shared" si="2"/>
        <v>8.2975097940085011E-4</v>
      </c>
      <c r="K12" s="863">
        <f t="shared" si="3"/>
        <v>-172.58999729156494</v>
      </c>
      <c r="L12" s="267">
        <f t="shared" si="4"/>
        <v>-3.3299627943961241E-8</v>
      </c>
      <c r="M12" s="12"/>
      <c r="N12" s="12"/>
      <c r="O12" s="11"/>
      <c r="P12" s="11"/>
      <c r="Q12" s="11"/>
      <c r="R12" s="11"/>
      <c r="S12" s="11"/>
      <c r="T12" s="11"/>
      <c r="U12" s="11"/>
      <c r="V12" s="11"/>
    </row>
    <row r="13" spans="2:22">
      <c r="B13" s="334" t="s">
        <v>363</v>
      </c>
      <c r="C13" s="862">
        <f t="shared" ref="C13:H13" si="5">+SUM(C14:C36)</f>
        <v>686582661875.46008</v>
      </c>
      <c r="D13" s="862">
        <f t="shared" si="5"/>
        <v>714305474496</v>
      </c>
      <c r="E13" s="862">
        <f t="shared" si="5"/>
        <v>809884476645.43982</v>
      </c>
      <c r="F13" s="862">
        <f t="shared" si="5"/>
        <v>800477245805.07056</v>
      </c>
      <c r="G13" s="862">
        <f t="shared" si="5"/>
        <v>797562071112.23083</v>
      </c>
      <c r="H13" s="862">
        <f t="shared" si="5"/>
        <v>797562071112.23083</v>
      </c>
      <c r="I13" s="865">
        <f t="shared" si="1"/>
        <v>0.98478498367538947</v>
      </c>
      <c r="J13" s="337">
        <f t="shared" si="2"/>
        <v>0.12768387071663401</v>
      </c>
      <c r="K13" s="862">
        <f t="shared" si="3"/>
        <v>110979409236.77075</v>
      </c>
      <c r="L13" s="337">
        <f t="shared" si="4"/>
        <v>0.16164027348669263</v>
      </c>
      <c r="M13" s="12"/>
      <c r="N13" s="11"/>
      <c r="O13" s="11"/>
      <c r="P13" s="11"/>
      <c r="Q13" s="11"/>
      <c r="R13" s="11"/>
      <c r="S13" s="11"/>
      <c r="T13" s="11"/>
      <c r="U13" s="11"/>
      <c r="V13" s="11"/>
    </row>
    <row r="14" spans="2:22">
      <c r="B14" s="277" t="s">
        <v>364</v>
      </c>
      <c r="C14" s="863">
        <v>101969562825.50002</v>
      </c>
      <c r="D14" s="863">
        <v>86044434138</v>
      </c>
      <c r="E14" s="863">
        <v>103175784532.44997</v>
      </c>
      <c r="F14" s="863">
        <v>101291768935.42995</v>
      </c>
      <c r="G14" s="863">
        <v>100145751113.76015</v>
      </c>
      <c r="H14" s="863">
        <v>100145751113.76015</v>
      </c>
      <c r="I14" s="359">
        <f t="shared" si="1"/>
        <v>0.97063232005047817</v>
      </c>
      <c r="J14" s="267">
        <f t="shared" si="2"/>
        <v>1.6032604359178717E-2</v>
      </c>
      <c r="K14" s="863">
        <f t="shared" si="3"/>
        <v>-1823811711.7398682</v>
      </c>
      <c r="L14" s="267">
        <f t="shared" si="4"/>
        <v>-1.7885844179414079E-2</v>
      </c>
      <c r="M14" s="12"/>
      <c r="N14" s="11"/>
      <c r="O14" s="11"/>
      <c r="P14" s="11"/>
      <c r="Q14" s="11"/>
      <c r="R14" s="11"/>
      <c r="S14" s="11"/>
      <c r="T14" s="11"/>
      <c r="U14" s="11"/>
      <c r="V14" s="11"/>
    </row>
    <row r="15" spans="2:22">
      <c r="B15" s="277" t="s">
        <v>365</v>
      </c>
      <c r="C15" s="863">
        <v>50169229527.509987</v>
      </c>
      <c r="D15" s="863">
        <v>50918592846</v>
      </c>
      <c r="E15" s="863">
        <v>55494454965.509979</v>
      </c>
      <c r="F15" s="863">
        <v>55294450120.120018</v>
      </c>
      <c r="G15" s="863">
        <v>55170094199.65995</v>
      </c>
      <c r="H15" s="863">
        <v>55170094199.65995</v>
      </c>
      <c r="I15" s="359">
        <f t="shared" si="1"/>
        <v>0.99415507790730406</v>
      </c>
      <c r="J15" s="267">
        <f t="shared" si="2"/>
        <v>8.8323297086962925E-3</v>
      </c>
      <c r="K15" s="863">
        <f t="shared" si="3"/>
        <v>5000864672.1499634</v>
      </c>
      <c r="L15" s="267">
        <f t="shared" si="4"/>
        <v>9.9679917735387313E-2</v>
      </c>
      <c r="M15" s="12"/>
      <c r="N15" s="11"/>
      <c r="O15" s="11"/>
      <c r="P15" s="11"/>
      <c r="Q15" s="11"/>
      <c r="R15" s="11"/>
      <c r="S15" s="11"/>
      <c r="T15" s="11"/>
      <c r="U15" s="11"/>
      <c r="V15" s="11"/>
    </row>
    <row r="16" spans="2:22">
      <c r="B16" s="277" t="s">
        <v>366</v>
      </c>
      <c r="C16" s="863">
        <v>34903848896.169998</v>
      </c>
      <c r="D16" s="863">
        <v>41821269281</v>
      </c>
      <c r="E16" s="863">
        <v>42728051655.399986</v>
      </c>
      <c r="F16" s="863">
        <v>42602671552.109993</v>
      </c>
      <c r="G16" s="863">
        <v>42513800683.379974</v>
      </c>
      <c r="H16" s="863">
        <v>42513800683.379974</v>
      </c>
      <c r="I16" s="359">
        <f t="shared" si="1"/>
        <v>0.99498570696019706</v>
      </c>
      <c r="J16" s="267">
        <f t="shared" si="2"/>
        <v>6.8061494230278853E-3</v>
      </c>
      <c r="K16" s="863">
        <f t="shared" si="3"/>
        <v>7609951787.2099762</v>
      </c>
      <c r="L16" s="267">
        <f t="shared" si="4"/>
        <v>0.21802614977642243</v>
      </c>
      <c r="M16" s="12"/>
      <c r="N16" s="11"/>
      <c r="O16" s="11"/>
      <c r="P16" s="11"/>
      <c r="Q16" s="11"/>
      <c r="R16" s="11"/>
      <c r="S16" s="11"/>
      <c r="T16" s="11"/>
      <c r="U16" s="11"/>
      <c r="V16" s="11"/>
    </row>
    <row r="17" spans="2:22">
      <c r="B17" s="277" t="s">
        <v>367</v>
      </c>
      <c r="C17" s="863">
        <v>8261136983.5500002</v>
      </c>
      <c r="D17" s="863">
        <v>9748050161</v>
      </c>
      <c r="E17" s="863">
        <v>10106520219.269997</v>
      </c>
      <c r="F17" s="863">
        <v>9995364381.3600044</v>
      </c>
      <c r="G17" s="863">
        <v>9902376489.9600105</v>
      </c>
      <c r="H17" s="863">
        <v>9902376489.9600105</v>
      </c>
      <c r="I17" s="359">
        <f t="shared" si="1"/>
        <v>0.97980078950213279</v>
      </c>
      <c r="J17" s="267">
        <f t="shared" si="2"/>
        <v>1.5852982549286383E-3</v>
      </c>
      <c r="K17" s="863">
        <f t="shared" si="3"/>
        <v>1641239506.4100103</v>
      </c>
      <c r="L17" s="267">
        <f t="shared" si="4"/>
        <v>0.19866993002030231</v>
      </c>
      <c r="M17" s="12"/>
      <c r="N17" s="11"/>
      <c r="O17" s="11"/>
      <c r="P17" s="11"/>
      <c r="Q17" s="11"/>
      <c r="R17" s="11"/>
      <c r="S17" s="11"/>
      <c r="T17" s="11"/>
      <c r="U17" s="11"/>
      <c r="V17" s="11"/>
    </row>
    <row r="18" spans="2:22">
      <c r="B18" s="277" t="s">
        <v>368</v>
      </c>
      <c r="C18" s="863">
        <v>20222491904.92001</v>
      </c>
      <c r="D18" s="863">
        <v>21541931000</v>
      </c>
      <c r="E18" s="863">
        <v>22012167056.759983</v>
      </c>
      <c r="F18" s="863">
        <v>21216354604.719986</v>
      </c>
      <c r="G18" s="863">
        <v>21185357401.159985</v>
      </c>
      <c r="H18" s="863">
        <v>21185357401.159985</v>
      </c>
      <c r="I18" s="359">
        <f t="shared" si="1"/>
        <v>0.96243851623204524</v>
      </c>
      <c r="J18" s="267">
        <f t="shared" si="2"/>
        <v>3.3916212085200233E-3</v>
      </c>
      <c r="K18" s="863">
        <f t="shared" si="3"/>
        <v>962865496.23997498</v>
      </c>
      <c r="L18" s="267">
        <f t="shared" si="4"/>
        <v>4.7613592863188003E-2</v>
      </c>
      <c r="M18" s="12"/>
      <c r="N18" s="11"/>
      <c r="O18" s="11"/>
      <c r="P18" s="11"/>
      <c r="Q18" s="11"/>
      <c r="R18" s="11"/>
      <c r="S18" s="11"/>
      <c r="T18" s="11"/>
      <c r="U18" s="11"/>
      <c r="V18" s="11"/>
    </row>
    <row r="19" spans="2:22">
      <c r="B19" s="277" t="s">
        <v>369</v>
      </c>
      <c r="C19" s="863">
        <v>186774494864.96008</v>
      </c>
      <c r="D19" s="863">
        <v>231147700000</v>
      </c>
      <c r="E19" s="863">
        <v>226961093277.18982</v>
      </c>
      <c r="F19" s="863">
        <v>226471765810.76028</v>
      </c>
      <c r="G19" s="863">
        <v>226061955765.50049</v>
      </c>
      <c r="H19" s="863">
        <v>226061955765.50049</v>
      </c>
      <c r="I19" s="359">
        <f t="shared" si="1"/>
        <v>0.99603836279290736</v>
      </c>
      <c r="J19" s="267">
        <f t="shared" si="2"/>
        <v>3.6190870377849085E-2</v>
      </c>
      <c r="K19" s="863">
        <f t="shared" si="3"/>
        <v>39287460900.540405</v>
      </c>
      <c r="L19" s="267">
        <f t="shared" si="4"/>
        <v>0.21034703335134508</v>
      </c>
      <c r="M19" s="12"/>
      <c r="N19" s="11"/>
      <c r="O19" s="11"/>
      <c r="P19" s="11"/>
      <c r="Q19" s="11"/>
      <c r="R19" s="11"/>
      <c r="S19" s="11"/>
      <c r="T19" s="11"/>
      <c r="U19" s="11"/>
      <c r="V19" s="11"/>
    </row>
    <row r="20" spans="2:22">
      <c r="B20" s="277" t="s">
        <v>370</v>
      </c>
      <c r="C20" s="863">
        <v>145792041708.07999</v>
      </c>
      <c r="D20" s="863">
        <v>123452761388</v>
      </c>
      <c r="E20" s="863">
        <v>136178194892.89003</v>
      </c>
      <c r="F20" s="863">
        <v>134448234930.73015</v>
      </c>
      <c r="G20" s="863">
        <v>134412773327.05013</v>
      </c>
      <c r="H20" s="863">
        <v>134412773327.05013</v>
      </c>
      <c r="I20" s="359">
        <f t="shared" si="1"/>
        <v>0.98703594531247474</v>
      </c>
      <c r="J20" s="267">
        <f t="shared" si="2"/>
        <v>2.1518504695467473E-2</v>
      </c>
      <c r="K20" s="863">
        <f t="shared" si="3"/>
        <v>-11379268381.029861</v>
      </c>
      <c r="L20" s="267">
        <f t="shared" si="4"/>
        <v>-7.8051368563824775E-2</v>
      </c>
      <c r="M20" s="12"/>
      <c r="N20" s="11"/>
      <c r="O20" s="11"/>
      <c r="P20" s="11"/>
      <c r="Q20" s="11"/>
      <c r="R20" s="11"/>
      <c r="S20" s="11"/>
      <c r="T20" s="11"/>
      <c r="U20" s="11"/>
      <c r="V20" s="11"/>
    </row>
    <row r="21" spans="2:22">
      <c r="B21" s="277" t="s">
        <v>371</v>
      </c>
      <c r="C21" s="863">
        <v>3041611938.46</v>
      </c>
      <c r="D21" s="863">
        <v>2890580897</v>
      </c>
      <c r="E21" s="863">
        <v>3743704430.9399981</v>
      </c>
      <c r="F21" s="863">
        <v>3736450885.8099976</v>
      </c>
      <c r="G21" s="863">
        <v>3733144015.3299975</v>
      </c>
      <c r="H21" s="863">
        <v>3733144015.3299975</v>
      </c>
      <c r="I21" s="359">
        <f t="shared" si="1"/>
        <v>0.9971791534815827</v>
      </c>
      <c r="J21" s="267">
        <f t="shared" si="2"/>
        <v>5.9764912987304874E-4</v>
      </c>
      <c r="K21" s="863">
        <f t="shared" si="3"/>
        <v>691532076.8699975</v>
      </c>
      <c r="L21" s="267">
        <f t="shared" si="4"/>
        <v>0.22735710237254247</v>
      </c>
      <c r="M21" s="12"/>
      <c r="N21" s="11"/>
      <c r="O21" s="11"/>
      <c r="P21" s="11"/>
      <c r="Q21" s="11"/>
      <c r="R21" s="11"/>
      <c r="S21" s="11"/>
      <c r="T21" s="11"/>
      <c r="U21" s="11"/>
      <c r="V21" s="11"/>
    </row>
    <row r="22" spans="2:22">
      <c r="B22" s="277" t="s">
        <v>372</v>
      </c>
      <c r="C22" s="863">
        <v>1874073576.5200002</v>
      </c>
      <c r="D22" s="863">
        <v>3321764347</v>
      </c>
      <c r="E22" s="863">
        <v>2143930226.2000003</v>
      </c>
      <c r="F22" s="863">
        <v>2103588185.670001</v>
      </c>
      <c r="G22" s="863">
        <v>2099428594.6100006</v>
      </c>
      <c r="H22" s="863">
        <v>2099428594.6100006</v>
      </c>
      <c r="I22" s="359">
        <f t="shared" si="1"/>
        <v>0.9792429664705663</v>
      </c>
      <c r="J22" s="267">
        <f t="shared" si="2"/>
        <v>3.3610320621085154E-4</v>
      </c>
      <c r="K22" s="863">
        <f t="shared" si="3"/>
        <v>225355018.09000039</v>
      </c>
      <c r="L22" s="267">
        <f t="shared" si="4"/>
        <v>0.12024875699302373</v>
      </c>
      <c r="M22" s="12"/>
      <c r="N22" s="11"/>
      <c r="O22" s="11"/>
      <c r="P22" s="11"/>
      <c r="Q22" s="11"/>
      <c r="R22" s="11"/>
      <c r="S22" s="11"/>
      <c r="T22" s="11"/>
      <c r="U22" s="11"/>
      <c r="V22" s="11"/>
    </row>
    <row r="23" spans="2:22">
      <c r="B23" s="277" t="s">
        <v>373</v>
      </c>
      <c r="C23" s="863">
        <v>16918221101.880003</v>
      </c>
      <c r="D23" s="863">
        <v>15702169538</v>
      </c>
      <c r="E23" s="863">
        <v>25760096295.17001</v>
      </c>
      <c r="F23" s="863">
        <v>24516695391.560009</v>
      </c>
      <c r="G23" s="863">
        <v>24345782113.070023</v>
      </c>
      <c r="H23" s="863">
        <v>24345782113.070023</v>
      </c>
      <c r="I23" s="359">
        <f t="shared" si="1"/>
        <v>0.94509670437974369</v>
      </c>
      <c r="J23" s="267">
        <f t="shared" si="2"/>
        <v>3.8975821549356812E-3</v>
      </c>
      <c r="K23" s="863">
        <f t="shared" si="3"/>
        <v>7427561011.1900196</v>
      </c>
      <c r="L23" s="267">
        <f t="shared" si="4"/>
        <v>0.43902730473032103</v>
      </c>
      <c r="M23" s="12"/>
      <c r="N23" s="11"/>
      <c r="O23" s="11"/>
      <c r="P23" s="11"/>
      <c r="Q23" s="11"/>
      <c r="R23" s="11"/>
      <c r="S23" s="11"/>
      <c r="T23" s="11"/>
      <c r="U23" s="11"/>
      <c r="V23" s="11"/>
    </row>
    <row r="24" spans="2:22">
      <c r="B24" s="277" t="s">
        <v>374</v>
      </c>
      <c r="C24" s="863">
        <v>45743372024.07</v>
      </c>
      <c r="D24" s="863">
        <v>48295382533</v>
      </c>
      <c r="E24" s="863">
        <v>50239718909.000008</v>
      </c>
      <c r="F24" s="863">
        <v>48972930353.100113</v>
      </c>
      <c r="G24" s="863">
        <v>48760564008.140129</v>
      </c>
      <c r="H24" s="863">
        <v>48760564008.140129</v>
      </c>
      <c r="I24" s="359">
        <f t="shared" si="1"/>
        <v>0.97055805778811988</v>
      </c>
      <c r="J24" s="267">
        <f t="shared" si="2"/>
        <v>7.8062106717326886E-3</v>
      </c>
      <c r="K24" s="863">
        <f t="shared" si="3"/>
        <v>3017191984.0701294</v>
      </c>
      <c r="L24" s="267">
        <f t="shared" si="4"/>
        <v>6.5959107310289644E-2</v>
      </c>
      <c r="M24" s="12"/>
      <c r="N24" s="11"/>
      <c r="O24" s="11"/>
      <c r="P24" s="11"/>
      <c r="Q24" s="11"/>
      <c r="R24" s="11"/>
      <c r="S24" s="11"/>
      <c r="T24" s="11"/>
      <c r="U24" s="11"/>
      <c r="V24" s="11"/>
    </row>
    <row r="25" spans="2:22">
      <c r="B25" s="277" t="s">
        <v>375</v>
      </c>
      <c r="C25" s="863">
        <v>17938366655.889999</v>
      </c>
      <c r="D25" s="863">
        <v>6771009965</v>
      </c>
      <c r="E25" s="863">
        <v>44947723331.61998</v>
      </c>
      <c r="F25" s="863">
        <v>44772020837.359955</v>
      </c>
      <c r="G25" s="863">
        <v>44667257378.799965</v>
      </c>
      <c r="H25" s="863">
        <v>44667257378.799965</v>
      </c>
      <c r="I25" s="359">
        <f t="shared" si="1"/>
        <v>0.99376017444196751</v>
      </c>
      <c r="J25" s="267">
        <f t="shared" si="2"/>
        <v>7.1509021341346606E-3</v>
      </c>
      <c r="K25" s="863">
        <f t="shared" si="3"/>
        <v>26728890722.909966</v>
      </c>
      <c r="L25" s="267">
        <f t="shared" si="4"/>
        <v>1.4900403830319537</v>
      </c>
      <c r="M25" s="12"/>
      <c r="N25" s="11"/>
      <c r="O25" s="11"/>
      <c r="P25" s="11"/>
      <c r="Q25" s="11"/>
      <c r="R25" s="11"/>
      <c r="S25" s="11"/>
      <c r="T25" s="11"/>
      <c r="U25" s="11"/>
      <c r="V25" s="11"/>
    </row>
    <row r="26" spans="2:22">
      <c r="B26" s="277" t="s">
        <v>376</v>
      </c>
      <c r="C26" s="863">
        <v>3940210676.4199996</v>
      </c>
      <c r="D26" s="863">
        <v>6472352809</v>
      </c>
      <c r="E26" s="863">
        <v>5001368169.920002</v>
      </c>
      <c r="F26" s="863">
        <v>4884362844.8000031</v>
      </c>
      <c r="G26" s="863">
        <v>4788027965.7000027</v>
      </c>
      <c r="H26" s="863">
        <v>4788027965.7000027</v>
      </c>
      <c r="I26" s="359">
        <f t="shared" si="1"/>
        <v>0.95734363138808642</v>
      </c>
      <c r="J26" s="267">
        <f t="shared" si="2"/>
        <v>7.6652835673029292E-4</v>
      </c>
      <c r="K26" s="863">
        <f t="shared" si="3"/>
        <v>847817289.28000307</v>
      </c>
      <c r="L26" s="267">
        <f t="shared" si="4"/>
        <v>0.21517054769526012</v>
      </c>
      <c r="M26" s="12"/>
      <c r="N26" s="11"/>
      <c r="O26" s="11"/>
      <c r="P26" s="11"/>
      <c r="Q26" s="11"/>
      <c r="R26" s="11"/>
      <c r="S26" s="11"/>
      <c r="T26" s="11"/>
      <c r="U26" s="11"/>
      <c r="V26" s="11"/>
    </row>
    <row r="27" spans="2:22">
      <c r="B27" s="277" t="s">
        <v>377</v>
      </c>
      <c r="C27" s="863">
        <v>10566729557.74</v>
      </c>
      <c r="D27" s="863">
        <v>8399310777</v>
      </c>
      <c r="E27" s="863">
        <v>9639062920</v>
      </c>
      <c r="F27" s="863">
        <v>9621018303.5100002</v>
      </c>
      <c r="G27" s="863">
        <v>9621018303.5100002</v>
      </c>
      <c r="H27" s="863">
        <v>9621018303.5100002</v>
      </c>
      <c r="I27" s="359">
        <f t="shared" si="1"/>
        <v>0.99812796984107666</v>
      </c>
      <c r="J27" s="267">
        <f t="shared" si="2"/>
        <v>1.5402548613108211E-3</v>
      </c>
      <c r="K27" s="863">
        <f t="shared" si="3"/>
        <v>-945711254.22999954</v>
      </c>
      <c r="L27" s="267">
        <f t="shared" si="4"/>
        <v>-8.9498955098862853E-2</v>
      </c>
      <c r="M27" s="12"/>
      <c r="N27" s="11"/>
      <c r="O27" s="11"/>
      <c r="P27" s="11"/>
      <c r="Q27" s="11"/>
      <c r="R27" s="11"/>
      <c r="S27" s="11"/>
      <c r="T27" s="11"/>
      <c r="U27" s="11"/>
      <c r="V27" s="11"/>
    </row>
    <row r="28" spans="2:22">
      <c r="B28" s="277" t="s">
        <v>378</v>
      </c>
      <c r="C28" s="863">
        <v>1050462822.83</v>
      </c>
      <c r="D28" s="863">
        <v>1206917122</v>
      </c>
      <c r="E28" s="863">
        <v>1331881340.3499999</v>
      </c>
      <c r="F28" s="863">
        <v>1211028052.72</v>
      </c>
      <c r="G28" s="863">
        <v>1194343659.0800002</v>
      </c>
      <c r="H28" s="863">
        <v>1194343659.0800002</v>
      </c>
      <c r="I28" s="359">
        <f t="shared" si="1"/>
        <v>0.89673428322536841</v>
      </c>
      <c r="J28" s="267">
        <f t="shared" si="2"/>
        <v>1.9120570909865041E-4</v>
      </c>
      <c r="K28" s="863">
        <f t="shared" si="3"/>
        <v>143880836.25000012</v>
      </c>
      <c r="L28" s="267">
        <f t="shared" si="4"/>
        <v>0.13696899416428443</v>
      </c>
      <c r="M28" s="12"/>
      <c r="N28" s="11"/>
      <c r="O28" s="11"/>
      <c r="P28" s="11"/>
      <c r="Q28" s="11"/>
      <c r="R28" s="11"/>
      <c r="S28" s="11"/>
      <c r="T28" s="11"/>
      <c r="U28" s="11"/>
      <c r="V28" s="11"/>
    </row>
    <row r="29" spans="2:22">
      <c r="B29" s="277" t="s">
        <v>379</v>
      </c>
      <c r="C29" s="863">
        <v>2797080497.0899992</v>
      </c>
      <c r="D29" s="863">
        <v>3017699205</v>
      </c>
      <c r="E29" s="863">
        <v>3521477007.6499996</v>
      </c>
      <c r="F29" s="863">
        <v>3510107276.4899988</v>
      </c>
      <c r="G29" s="863">
        <v>3502781224.6799989</v>
      </c>
      <c r="H29" s="863">
        <v>3502781224.6799989</v>
      </c>
      <c r="I29" s="359">
        <f t="shared" si="1"/>
        <v>0.99469092573105367</v>
      </c>
      <c r="J29" s="267">
        <f t="shared" si="2"/>
        <v>5.6076972719751902E-4</v>
      </c>
      <c r="K29" s="863">
        <f t="shared" si="3"/>
        <v>705700727.58999968</v>
      </c>
      <c r="L29" s="267">
        <f t="shared" si="4"/>
        <v>0.25229904120535318</v>
      </c>
      <c r="M29" s="12"/>
      <c r="N29" s="11"/>
      <c r="O29" s="11"/>
      <c r="P29" s="11"/>
      <c r="Q29" s="11"/>
      <c r="R29" s="11"/>
      <c r="S29" s="11"/>
      <c r="T29" s="11"/>
      <c r="U29" s="11"/>
      <c r="V29" s="11"/>
    </row>
    <row r="30" spans="2:22">
      <c r="B30" s="277" t="s">
        <v>380</v>
      </c>
      <c r="C30" s="863">
        <v>626848908.53000009</v>
      </c>
      <c r="D30" s="863">
        <v>660646782</v>
      </c>
      <c r="E30" s="863">
        <v>673228507</v>
      </c>
      <c r="F30" s="863">
        <v>670441797.23000002</v>
      </c>
      <c r="G30" s="863">
        <v>669451744.75999987</v>
      </c>
      <c r="H30" s="863">
        <v>669451744.75999987</v>
      </c>
      <c r="I30" s="359">
        <f t="shared" si="1"/>
        <v>0.99439007380000899</v>
      </c>
      <c r="J30" s="267">
        <f t="shared" si="2"/>
        <v>1.071743418161276E-4</v>
      </c>
      <c r="K30" s="863">
        <f t="shared" si="3"/>
        <v>42602836.229999781</v>
      </c>
      <c r="L30" s="267">
        <f t="shared" si="4"/>
        <v>6.7963484741332847E-2</v>
      </c>
      <c r="M30" s="12"/>
      <c r="N30" s="11"/>
      <c r="O30" s="11"/>
      <c r="P30" s="11"/>
      <c r="Q30" s="11"/>
      <c r="R30" s="11"/>
      <c r="S30" s="11"/>
      <c r="T30" s="11"/>
      <c r="U30" s="11"/>
      <c r="V30" s="11"/>
    </row>
    <row r="31" spans="2:22">
      <c r="B31" s="277" t="s">
        <v>381</v>
      </c>
      <c r="C31" s="863">
        <v>12237611021.359999</v>
      </c>
      <c r="D31" s="863">
        <v>12135451604</v>
      </c>
      <c r="E31" s="863">
        <v>17597743232.119968</v>
      </c>
      <c r="F31" s="863">
        <v>17397736430.649975</v>
      </c>
      <c r="G31" s="863">
        <v>17323662083.199974</v>
      </c>
      <c r="H31" s="863">
        <v>17323662083.199974</v>
      </c>
      <c r="I31" s="359">
        <f t="shared" si="1"/>
        <v>0.98442521036335318</v>
      </c>
      <c r="J31" s="267">
        <f t="shared" si="2"/>
        <v>2.7733919526605724E-3</v>
      </c>
      <c r="K31" s="863">
        <f t="shared" si="3"/>
        <v>5086051061.8399754</v>
      </c>
      <c r="L31" s="267">
        <f t="shared" si="4"/>
        <v>0.41560816510367804</v>
      </c>
      <c r="M31" s="12"/>
    </row>
    <row r="32" spans="2:22">
      <c r="B32" s="277" t="s">
        <v>382</v>
      </c>
      <c r="C32" s="863">
        <v>16876109465.179998</v>
      </c>
      <c r="D32" s="863">
        <v>15535507827</v>
      </c>
      <c r="E32" s="863">
        <v>19637592590.700005</v>
      </c>
      <c r="F32" s="863">
        <v>19495811122.279995</v>
      </c>
      <c r="G32" s="863">
        <v>19458200179.939991</v>
      </c>
      <c r="H32" s="863">
        <v>19458200179.939991</v>
      </c>
      <c r="I32" s="359">
        <f t="shared" si="1"/>
        <v>0.99086484710732969</v>
      </c>
      <c r="J32" s="267">
        <f t="shared" si="2"/>
        <v>3.1151159340979122E-3</v>
      </c>
      <c r="K32" s="863">
        <f t="shared" si="3"/>
        <v>2582090714.7599926</v>
      </c>
      <c r="L32" s="267">
        <f t="shared" si="4"/>
        <v>0.15300272376684609</v>
      </c>
      <c r="M32" s="12"/>
    </row>
    <row r="33" spans="2:13">
      <c r="B33" s="277" t="s">
        <v>383</v>
      </c>
      <c r="C33" s="863">
        <v>2438494144.1199999</v>
      </c>
      <c r="D33" s="863">
        <v>5697312972</v>
      </c>
      <c r="E33" s="863">
        <v>6347207002.6499987</v>
      </c>
      <c r="F33" s="863">
        <v>5922277078.3800001</v>
      </c>
      <c r="G33" s="863">
        <v>5901571203.0399981</v>
      </c>
      <c r="H33" s="863">
        <v>5901571203.0399981</v>
      </c>
      <c r="I33" s="359">
        <f t="shared" si="1"/>
        <v>0.92979025271683358</v>
      </c>
      <c r="J33" s="267">
        <f t="shared" si="2"/>
        <v>9.4479850761099431E-4</v>
      </c>
      <c r="K33" s="863">
        <f t="shared" si="3"/>
        <v>3463077058.9199982</v>
      </c>
      <c r="L33" s="267">
        <f t="shared" si="4"/>
        <v>1.4201703404827115</v>
      </c>
      <c r="M33" s="12"/>
    </row>
    <row r="34" spans="2:13">
      <c r="B34" s="277" t="s">
        <v>384</v>
      </c>
      <c r="C34" s="863">
        <v>916023908.28000009</v>
      </c>
      <c r="D34" s="863">
        <v>1857951622</v>
      </c>
      <c r="E34" s="863">
        <v>1805133293.3000002</v>
      </c>
      <c r="F34" s="863">
        <v>1669693063.5600009</v>
      </c>
      <c r="G34" s="863">
        <v>1642175975.3100011</v>
      </c>
      <c r="H34" s="863">
        <v>1642175975.3100011</v>
      </c>
      <c r="I34" s="359">
        <f t="shared" si="1"/>
        <v>0.90972560386823653</v>
      </c>
      <c r="J34" s="267">
        <f t="shared" si="2"/>
        <v>2.6290039674659884E-4</v>
      </c>
      <c r="K34" s="863">
        <f t="shared" si="3"/>
        <v>726152067.03000104</v>
      </c>
      <c r="L34" s="267">
        <f t="shared" si="4"/>
        <v>0.7927217406295457</v>
      </c>
      <c r="M34" s="12"/>
    </row>
    <row r="35" spans="2:13">
      <c r="B35" s="277" t="s">
        <v>385</v>
      </c>
      <c r="C35" s="863">
        <v>1524638866.4000003</v>
      </c>
      <c r="D35" s="863">
        <v>3551479482</v>
      </c>
      <c r="E35" s="863">
        <v>2305313273.7800012</v>
      </c>
      <c r="F35" s="863">
        <v>2256685740.5200028</v>
      </c>
      <c r="G35" s="863">
        <v>2137045631.03</v>
      </c>
      <c r="H35" s="863">
        <v>2137045631.03</v>
      </c>
      <c r="I35" s="359">
        <f t="shared" si="1"/>
        <v>0.92700877374722512</v>
      </c>
      <c r="J35" s="267">
        <f t="shared" si="2"/>
        <v>3.4212541938893811E-4</v>
      </c>
      <c r="K35" s="863">
        <f t="shared" si="3"/>
        <v>612406764.62999964</v>
      </c>
      <c r="L35" s="267">
        <f t="shared" si="4"/>
        <v>0.40167332614051965</v>
      </c>
      <c r="M35" s="12"/>
    </row>
    <row r="36" spans="2:13">
      <c r="B36" s="277" t="s">
        <v>595</v>
      </c>
      <c r="C36" s="863"/>
      <c r="D36" s="863">
        <v>14115198200</v>
      </c>
      <c r="E36" s="863">
        <v>18533029515.570011</v>
      </c>
      <c r="F36" s="863">
        <v>18415788106.200008</v>
      </c>
      <c r="G36" s="863">
        <v>18325508051.560005</v>
      </c>
      <c r="H36" s="863">
        <v>18325508051.560005</v>
      </c>
      <c r="I36" s="359">
        <f t="shared" si="1"/>
        <v>0.98880261514526469</v>
      </c>
      <c r="J36" s="267">
        <f t="shared" si="2"/>
        <v>2.9337801854205309E-3</v>
      </c>
      <c r="K36" s="863">
        <f t="shared" si="3"/>
        <v>18325508051.560005</v>
      </c>
      <c r="L36" s="267" t="str">
        <f t="shared" si="4"/>
        <v>NA</v>
      </c>
      <c r="M36" s="12"/>
    </row>
    <row r="37" spans="2:13">
      <c r="B37" s="334" t="s">
        <v>387</v>
      </c>
      <c r="C37" s="862">
        <f t="shared" ref="C37:H37" si="6">C38</f>
        <v>11253383542.490002</v>
      </c>
      <c r="D37" s="862">
        <f t="shared" si="6"/>
        <v>9087263346</v>
      </c>
      <c r="E37" s="862">
        <f t="shared" si="6"/>
        <v>9087263346</v>
      </c>
      <c r="F37" s="862">
        <f t="shared" si="6"/>
        <v>9087263133.3699989</v>
      </c>
      <c r="G37" s="862">
        <f t="shared" si="6"/>
        <v>9087263133.3699989</v>
      </c>
      <c r="H37" s="862">
        <f t="shared" si="6"/>
        <v>9087263133.3699989</v>
      </c>
      <c r="I37" s="865">
        <f t="shared" si="1"/>
        <v>0.99999997660131623</v>
      </c>
      <c r="J37" s="337">
        <f t="shared" si="2"/>
        <v>1.4548045514139996E-3</v>
      </c>
      <c r="K37" s="862">
        <f t="shared" si="3"/>
        <v>-2166120409.1200027</v>
      </c>
      <c r="L37" s="337">
        <f t="shared" si="4"/>
        <v>-0.19248614436193934</v>
      </c>
      <c r="M37" s="12"/>
    </row>
    <row r="38" spans="2:13">
      <c r="B38" s="277" t="s">
        <v>388</v>
      </c>
      <c r="C38" s="863">
        <v>11253383542.490002</v>
      </c>
      <c r="D38" s="863">
        <v>9087263346</v>
      </c>
      <c r="E38" s="863">
        <v>9087263346</v>
      </c>
      <c r="F38" s="863">
        <v>9087263133.3699989</v>
      </c>
      <c r="G38" s="863">
        <v>9087263133.3699989</v>
      </c>
      <c r="H38" s="863">
        <v>9087263133.3699989</v>
      </c>
      <c r="I38" s="359">
        <f t="shared" si="1"/>
        <v>0.99999997660131623</v>
      </c>
      <c r="J38" s="267">
        <f t="shared" si="2"/>
        <v>1.4548045514139996E-3</v>
      </c>
      <c r="K38" s="863">
        <f t="shared" si="3"/>
        <v>-2166120409.1200027</v>
      </c>
      <c r="L38" s="267">
        <f t="shared" si="4"/>
        <v>-0.19248614436193934</v>
      </c>
      <c r="M38" s="12"/>
    </row>
    <row r="39" spans="2:13">
      <c r="B39" s="334" t="s">
        <v>389</v>
      </c>
      <c r="C39" s="862">
        <f t="shared" ref="C39:H39" si="7">+SUM(C40:C44)</f>
        <v>9204887175.0900002</v>
      </c>
      <c r="D39" s="862">
        <f t="shared" si="7"/>
        <v>9710521816</v>
      </c>
      <c r="E39" s="862">
        <f t="shared" si="7"/>
        <v>10605416562.790001</v>
      </c>
      <c r="F39" s="862">
        <f t="shared" si="7"/>
        <v>10603832249.879999</v>
      </c>
      <c r="G39" s="862">
        <f t="shared" si="7"/>
        <v>10603832249.879999</v>
      </c>
      <c r="H39" s="862">
        <f t="shared" si="7"/>
        <v>10603832249.879999</v>
      </c>
      <c r="I39" s="865">
        <f t="shared" si="1"/>
        <v>0.99985061285423149</v>
      </c>
      <c r="J39" s="337">
        <f t="shared" si="2"/>
        <v>1.697596206156636E-3</v>
      </c>
      <c r="K39" s="862">
        <f t="shared" si="3"/>
        <v>1398945074.789999</v>
      </c>
      <c r="L39" s="337">
        <f t="shared" si="4"/>
        <v>0.1519785140415173</v>
      </c>
      <c r="M39" s="12"/>
    </row>
    <row r="40" spans="2:13">
      <c r="B40" s="277" t="s">
        <v>390</v>
      </c>
      <c r="C40" s="863">
        <v>5261291956.5200005</v>
      </c>
      <c r="D40" s="863">
        <v>5511291957</v>
      </c>
      <c r="E40" s="863">
        <v>6361291957</v>
      </c>
      <c r="F40" s="863">
        <v>6361291957</v>
      </c>
      <c r="G40" s="863">
        <v>6361291957</v>
      </c>
      <c r="H40" s="863">
        <v>6361291957</v>
      </c>
      <c r="I40" s="359">
        <f t="shared" si="1"/>
        <v>1</v>
      </c>
      <c r="J40" s="267">
        <f t="shared" si="2"/>
        <v>1.018396447433439E-3</v>
      </c>
      <c r="K40" s="863">
        <f t="shared" si="3"/>
        <v>1100000000.4799995</v>
      </c>
      <c r="L40" s="267">
        <f t="shared" si="4"/>
        <v>0.20907412277640969</v>
      </c>
      <c r="M40" s="12"/>
    </row>
    <row r="41" spans="2:13">
      <c r="B41" s="277" t="s">
        <v>391</v>
      </c>
      <c r="C41" s="863">
        <v>1673918968.5799999</v>
      </c>
      <c r="D41" s="863">
        <v>1474248087</v>
      </c>
      <c r="E41" s="863">
        <v>1474248086.9999995</v>
      </c>
      <c r="F41" s="863">
        <v>1474246648.3699996</v>
      </c>
      <c r="G41" s="863">
        <v>1474246648.3699996</v>
      </c>
      <c r="H41" s="863">
        <v>1474246648.3699996</v>
      </c>
      <c r="I41" s="359">
        <f t="shared" si="1"/>
        <v>0.99999902416017183</v>
      </c>
      <c r="J41" s="267">
        <f t="shared" si="2"/>
        <v>2.3601613626435573E-4</v>
      </c>
      <c r="K41" s="863">
        <f t="shared" si="3"/>
        <v>-199672320.21000028</v>
      </c>
      <c r="L41" s="267">
        <f t="shared" si="4"/>
        <v>-0.11928434049551639</v>
      </c>
      <c r="M41" s="12"/>
    </row>
    <row r="42" spans="2:13">
      <c r="B42" s="277" t="s">
        <v>392</v>
      </c>
      <c r="C42" s="863">
        <v>1425371875.0000002</v>
      </c>
      <c r="D42" s="863">
        <v>1575371875</v>
      </c>
      <c r="E42" s="863">
        <v>1575371875.0000005</v>
      </c>
      <c r="F42" s="863">
        <v>1575371781.9400001</v>
      </c>
      <c r="G42" s="863">
        <v>1575371781.9400001</v>
      </c>
      <c r="H42" s="863">
        <v>1575371781.9400001</v>
      </c>
      <c r="I42" s="359">
        <f t="shared" si="1"/>
        <v>0.99999994092823297</v>
      </c>
      <c r="J42" s="267">
        <f t="shared" si="2"/>
        <v>2.5220553261183742E-4</v>
      </c>
      <c r="K42" s="863">
        <f t="shared" si="3"/>
        <v>149999906.93999982</v>
      </c>
      <c r="L42" s="267">
        <f t="shared" si="4"/>
        <v>0.1052356297825785</v>
      </c>
      <c r="M42" s="12"/>
    </row>
    <row r="43" spans="2:13">
      <c r="B43" s="277" t="s">
        <v>393</v>
      </c>
      <c r="C43" s="863">
        <v>160053162.60999998</v>
      </c>
      <c r="D43" s="863">
        <v>247728228</v>
      </c>
      <c r="E43" s="863">
        <v>275522974.79000002</v>
      </c>
      <c r="F43" s="863">
        <v>273940193.56999981</v>
      </c>
      <c r="G43" s="863">
        <v>273940193.56999981</v>
      </c>
      <c r="H43" s="863">
        <v>273940193.56999981</v>
      </c>
      <c r="I43" s="359">
        <f t="shared" si="1"/>
        <v>0.99425535666778209</v>
      </c>
      <c r="J43" s="267">
        <f t="shared" si="2"/>
        <v>4.3855827059458516E-5</v>
      </c>
      <c r="K43" s="863">
        <f t="shared" si="3"/>
        <v>113887030.95999983</v>
      </c>
      <c r="L43" s="267">
        <f t="shared" si="4"/>
        <v>0.7115575169077244</v>
      </c>
      <c r="M43" s="12"/>
    </row>
    <row r="44" spans="2:13">
      <c r="B44" s="277" t="s">
        <v>394</v>
      </c>
      <c r="C44" s="863">
        <v>684251212.37999988</v>
      </c>
      <c r="D44" s="863">
        <v>901881669</v>
      </c>
      <c r="E44" s="863">
        <v>918981669</v>
      </c>
      <c r="F44" s="863">
        <v>918981669</v>
      </c>
      <c r="G44" s="863">
        <v>918981669</v>
      </c>
      <c r="H44" s="863">
        <v>918981669</v>
      </c>
      <c r="I44" s="359">
        <f t="shared" si="1"/>
        <v>1</v>
      </c>
      <c r="J44" s="267">
        <f t="shared" si="2"/>
        <v>1.4712226278754535E-4</v>
      </c>
      <c r="K44" s="863">
        <f t="shared" si="3"/>
        <v>234730456.62000012</v>
      </c>
      <c r="L44" s="267">
        <f t="shared" si="4"/>
        <v>0.3430471914014559</v>
      </c>
      <c r="M44" s="12"/>
    </row>
    <row r="45" spans="2:13">
      <c r="B45" s="334" t="s">
        <v>395</v>
      </c>
      <c r="C45" s="862">
        <f t="shared" ref="C45:H45" si="8">+C46+C47</f>
        <v>270547847712.43994</v>
      </c>
      <c r="D45" s="862">
        <f t="shared" si="8"/>
        <v>305358731844</v>
      </c>
      <c r="E45" s="862">
        <f t="shared" si="8"/>
        <v>349119657726.21997</v>
      </c>
      <c r="F45" s="862">
        <f t="shared" si="8"/>
        <v>348813834881.72998</v>
      </c>
      <c r="G45" s="862">
        <f t="shared" si="8"/>
        <v>348664833211.46997</v>
      </c>
      <c r="H45" s="862">
        <f t="shared" si="8"/>
        <v>348664833211.46997</v>
      </c>
      <c r="I45" s="865">
        <f t="shared" si="1"/>
        <v>0.99869722456274101</v>
      </c>
      <c r="J45" s="337">
        <f t="shared" si="2"/>
        <v>5.5818696876002161E-2</v>
      </c>
      <c r="K45" s="862">
        <f t="shared" si="3"/>
        <v>78116985499.030029</v>
      </c>
      <c r="L45" s="337">
        <f t="shared" si="4"/>
        <v>0.28873630361332259</v>
      </c>
      <c r="M45" s="12"/>
    </row>
    <row r="46" spans="2:13">
      <c r="B46" s="277" t="s">
        <v>396</v>
      </c>
      <c r="C46" s="863">
        <v>172430474978.85001</v>
      </c>
      <c r="D46" s="863">
        <v>217039052885</v>
      </c>
      <c r="E46" s="863">
        <v>207324919614</v>
      </c>
      <c r="F46" s="863">
        <v>207283908113.27997</v>
      </c>
      <c r="G46" s="863">
        <v>207283709907.85999</v>
      </c>
      <c r="H46" s="863">
        <v>207283709907.85999</v>
      </c>
      <c r="I46" s="359">
        <f t="shared" si="1"/>
        <v>0.99980123129329201</v>
      </c>
      <c r="J46" s="267">
        <f t="shared" si="2"/>
        <v>3.3184610171632808E-2</v>
      </c>
      <c r="K46" s="863">
        <f t="shared" si="3"/>
        <v>34853234929.009979</v>
      </c>
      <c r="L46" s="267">
        <f t="shared" si="4"/>
        <v>0.20212920560176517</v>
      </c>
      <c r="M46" s="12"/>
    </row>
    <row r="47" spans="2:13">
      <c r="B47" s="277" t="s">
        <v>397</v>
      </c>
      <c r="C47" s="863">
        <v>98117372733.589935</v>
      </c>
      <c r="D47" s="863">
        <v>88319678959</v>
      </c>
      <c r="E47" s="863">
        <v>141794738112.21997</v>
      </c>
      <c r="F47" s="863">
        <v>141529926768.44998</v>
      </c>
      <c r="G47" s="863">
        <v>141381123303.60999</v>
      </c>
      <c r="H47" s="863">
        <v>141381123303.60999</v>
      </c>
      <c r="I47" s="359">
        <f t="shared" si="1"/>
        <v>0.99708300312044984</v>
      </c>
      <c r="J47" s="267">
        <f t="shared" si="2"/>
        <v>2.2634086704369356E-2</v>
      </c>
      <c r="K47" s="863">
        <f t="shared" si="3"/>
        <v>43263750570.02005</v>
      </c>
      <c r="L47" s="267">
        <f t="shared" si="4"/>
        <v>0.44093873862165633</v>
      </c>
      <c r="M47" s="12"/>
    </row>
    <row r="48" spans="2:13">
      <c r="B48" s="820" t="s">
        <v>355</v>
      </c>
      <c r="C48" s="864">
        <f t="shared" ref="C48:H48" si="9">+C45+C39+C37+C13+C10</f>
        <v>985407500140.29993</v>
      </c>
      <c r="D48" s="864">
        <f t="shared" si="9"/>
        <v>1046280711338</v>
      </c>
      <c r="E48" s="864">
        <f t="shared" si="9"/>
        <v>1186515534116.4497</v>
      </c>
      <c r="F48" s="864">
        <f t="shared" si="9"/>
        <v>1176800886051.9604</v>
      </c>
      <c r="G48" s="864">
        <f t="shared" si="9"/>
        <v>1173736709688.8606</v>
      </c>
      <c r="H48" s="864">
        <f t="shared" si="9"/>
        <v>1173736709688.8606</v>
      </c>
      <c r="I48" s="849">
        <f t="shared" si="1"/>
        <v>0.98922995606871256</v>
      </c>
      <c r="J48" s="825">
        <f t="shared" si="2"/>
        <v>0.187906686794025</v>
      </c>
      <c r="K48" s="864">
        <f t="shared" si="3"/>
        <v>188329209548.56067</v>
      </c>
      <c r="L48" s="825">
        <f t="shared" si="4"/>
        <v>0.19111810040186095</v>
      </c>
      <c r="M48" s="12"/>
    </row>
    <row r="49" spans="2:13">
      <c r="B49" s="338"/>
      <c r="C49" s="339"/>
      <c r="D49" s="339"/>
      <c r="E49" s="339"/>
      <c r="F49" s="339"/>
      <c r="G49" s="339"/>
      <c r="H49" s="339"/>
      <c r="I49" s="340"/>
      <c r="J49" s="341"/>
      <c r="K49" s="341"/>
      <c r="L49" s="342"/>
      <c r="M49" s="343"/>
    </row>
    <row r="50" spans="2:13">
      <c r="B50" s="344"/>
      <c r="C50" s="339"/>
      <c r="D50" s="339"/>
      <c r="E50" s="339"/>
      <c r="F50" s="339"/>
      <c r="G50" s="339"/>
      <c r="H50" s="339"/>
      <c r="I50" s="340"/>
      <c r="J50" s="341"/>
      <c r="K50" s="341"/>
      <c r="L50" s="342"/>
      <c r="M50" s="343"/>
    </row>
    <row r="51" spans="2:13">
      <c r="B51" s="345" t="s">
        <v>18</v>
      </c>
      <c r="J51" s="346"/>
    </row>
    <row r="52" spans="2:13">
      <c r="B52" s="826" t="s">
        <v>886</v>
      </c>
      <c r="J52" s="346"/>
    </row>
    <row r="53" spans="2:13">
      <c r="B53" s="344" t="s">
        <v>492</v>
      </c>
    </row>
    <row r="54" spans="2:13">
      <c r="B54" s="344" t="s">
        <v>596</v>
      </c>
    </row>
    <row r="55" spans="2:13">
      <c r="B55" s="344"/>
    </row>
    <row r="56" spans="2:13">
      <c r="B56" s="344"/>
    </row>
  </sheetData>
  <mergeCells count="16">
    <mergeCell ref="K7:K8"/>
    <mergeCell ref="B2:L2"/>
    <mergeCell ref="B3:L3"/>
    <mergeCell ref="B4:L4"/>
    <mergeCell ref="B6:B9"/>
    <mergeCell ref="D6:J6"/>
    <mergeCell ref="K6:L6"/>
    <mergeCell ref="C7:C8"/>
    <mergeCell ref="D7:D8"/>
    <mergeCell ref="E7:E8"/>
    <mergeCell ref="F7:F8"/>
    <mergeCell ref="G7:G8"/>
    <mergeCell ref="H7:H8"/>
    <mergeCell ref="I7:I8"/>
    <mergeCell ref="J7:J8"/>
    <mergeCell ref="L7:L8"/>
  </mergeCells>
  <pageMargins left="0.7" right="0.7" top="0.75" bottom="0.75" header="0.3" footer="0.3"/>
  <pageSetup orientation="portrait"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E26F1C2-38A2-4B1C-90A0-4DF965F2988A}">
  <dimension ref="B2:O43"/>
  <sheetViews>
    <sheetView showGridLines="0" zoomScale="90" zoomScaleNormal="90" workbookViewId="0">
      <selection activeCell="E34" sqref="E34"/>
    </sheetView>
  </sheetViews>
  <sheetFormatPr baseColWidth="10" defaultColWidth="9.140625" defaultRowHeight="15"/>
  <cols>
    <col min="2" max="2" width="66.140625" customWidth="1"/>
    <col min="3" max="3" width="21.85546875" customWidth="1"/>
    <col min="4" max="8" width="23.85546875" customWidth="1"/>
    <col min="9" max="9" width="13" customWidth="1"/>
    <col min="10" max="10" width="11.42578125" customWidth="1"/>
    <col min="11" max="11" width="10.85546875" bestFit="1" customWidth="1"/>
    <col min="12" max="12" width="21.85546875" bestFit="1" customWidth="1"/>
    <col min="13" max="13" width="9.140625" style="1"/>
    <col min="14" max="14" width="20.85546875" bestFit="1" customWidth="1"/>
    <col min="15" max="15" width="20.42578125" bestFit="1" customWidth="1"/>
  </cols>
  <sheetData>
    <row r="2" spans="2:15">
      <c r="B2" s="1151" t="s">
        <v>969</v>
      </c>
      <c r="C2" s="1151"/>
      <c r="D2" s="1151"/>
      <c r="E2" s="1151"/>
      <c r="F2" s="1151"/>
      <c r="G2" s="1151"/>
      <c r="H2" s="1151"/>
      <c r="I2" s="1151"/>
      <c r="J2" s="1151"/>
      <c r="K2" s="1151"/>
    </row>
    <row r="3" spans="2:15" ht="15.75" thickBot="1">
      <c r="B3" s="1151" t="s">
        <v>597</v>
      </c>
      <c r="C3" s="1151"/>
      <c r="D3" s="1151"/>
      <c r="E3" s="1151"/>
      <c r="F3" s="1151"/>
      <c r="G3" s="1151"/>
      <c r="H3" s="1151"/>
      <c r="I3" s="1151"/>
      <c r="J3" s="1151"/>
      <c r="K3" s="1151"/>
    </row>
    <row r="4" spans="2:15" ht="15.75" thickBot="1">
      <c r="B4" s="1220" t="s">
        <v>949</v>
      </c>
      <c r="C4" s="1220"/>
      <c r="D4" s="1220"/>
      <c r="E4" s="1220"/>
      <c r="F4" s="1220"/>
      <c r="G4" s="1220"/>
      <c r="H4" s="1220"/>
      <c r="I4" s="1220"/>
      <c r="J4" s="1220"/>
      <c r="K4" s="1220"/>
      <c r="N4" s="347" t="s">
        <v>25</v>
      </c>
      <c r="O4" s="348">
        <v>6246380742030</v>
      </c>
    </row>
    <row r="5" spans="2:15">
      <c r="B5" s="330"/>
      <c r="C5" s="331"/>
      <c r="D5" s="331"/>
      <c r="E5" s="331"/>
      <c r="F5" s="331"/>
      <c r="G5" s="331"/>
      <c r="H5" s="331"/>
      <c r="I5" s="331"/>
      <c r="J5" s="331"/>
      <c r="K5" s="331"/>
      <c r="N5" s="349"/>
      <c r="O5" s="350"/>
    </row>
    <row r="6" spans="2:15">
      <c r="B6" s="1233" t="s">
        <v>1</v>
      </c>
      <c r="C6" s="818">
        <v>2021</v>
      </c>
      <c r="D6" s="1236">
        <v>2022</v>
      </c>
      <c r="E6" s="1237"/>
      <c r="F6" s="1237"/>
      <c r="G6" s="1237"/>
      <c r="H6" s="1237"/>
      <c r="I6" s="1237"/>
      <c r="J6" s="1238"/>
      <c r="K6" s="1226" t="s">
        <v>598</v>
      </c>
      <c r="L6" s="1226"/>
      <c r="N6" s="349"/>
      <c r="O6" s="350"/>
    </row>
    <row r="7" spans="2:15" ht="24.6" customHeight="1">
      <c r="B7" s="1234"/>
      <c r="C7" s="1232" t="s">
        <v>546</v>
      </c>
      <c r="D7" s="1231" t="s">
        <v>592</v>
      </c>
      <c r="E7" s="1231" t="s">
        <v>2</v>
      </c>
      <c r="F7" s="1229" t="s">
        <v>548</v>
      </c>
      <c r="G7" s="1229" t="s">
        <v>549</v>
      </c>
      <c r="H7" s="1229" t="s">
        <v>550</v>
      </c>
      <c r="I7" s="1231" t="s">
        <v>593</v>
      </c>
      <c r="J7" s="1231" t="s">
        <v>594</v>
      </c>
      <c r="K7" s="1231" t="s">
        <v>553</v>
      </c>
      <c r="L7" s="1231" t="s">
        <v>554</v>
      </c>
    </row>
    <row r="8" spans="2:15" ht="24.6" customHeight="1">
      <c r="B8" s="1234"/>
      <c r="C8" s="1232"/>
      <c r="D8" s="1231"/>
      <c r="E8" s="1231"/>
      <c r="F8" s="1230"/>
      <c r="G8" s="1230"/>
      <c r="H8" s="1230"/>
      <c r="I8" s="1232"/>
      <c r="J8" s="1232"/>
      <c r="K8" s="1232"/>
      <c r="L8" s="1231"/>
    </row>
    <row r="9" spans="2:15">
      <c r="B9" s="1235"/>
      <c r="C9" s="818">
        <v>1</v>
      </c>
      <c r="D9" s="819">
        <v>2</v>
      </c>
      <c r="E9" s="819">
        <v>3</v>
      </c>
      <c r="F9" s="819">
        <v>4</v>
      </c>
      <c r="G9" s="818">
        <v>5</v>
      </c>
      <c r="H9" s="818">
        <v>6</v>
      </c>
      <c r="I9" s="818">
        <v>7</v>
      </c>
      <c r="J9" s="818" t="s">
        <v>599</v>
      </c>
      <c r="K9" s="818" t="s">
        <v>558</v>
      </c>
      <c r="L9" s="818" t="s">
        <v>559</v>
      </c>
    </row>
    <row r="10" spans="2:15">
      <c r="B10" s="334" t="s">
        <v>400</v>
      </c>
      <c r="C10" s="924">
        <f t="shared" ref="C10:H10" si="0">SUM(C11:C14)</f>
        <v>181183226067.13989</v>
      </c>
      <c r="D10" s="924">
        <f t="shared" si="0"/>
        <v>188916584102</v>
      </c>
      <c r="E10" s="924">
        <f t="shared" si="0"/>
        <v>190968655364.15979</v>
      </c>
      <c r="F10" s="924">
        <f t="shared" si="0"/>
        <v>188335770727.24979</v>
      </c>
      <c r="G10" s="924">
        <f t="shared" si="0"/>
        <v>187333742747.95987</v>
      </c>
      <c r="H10" s="924">
        <f t="shared" si="0"/>
        <v>187333742747.95987</v>
      </c>
      <c r="I10" s="336">
        <f>G10/E10</f>
        <v>0.98096592024870011</v>
      </c>
      <c r="J10" s="336">
        <f>G10/$O$4</f>
        <v>2.9990765930652925E-2</v>
      </c>
      <c r="K10" s="336">
        <f>G10/C10-1</f>
        <v>3.3946391254457531E-2</v>
      </c>
      <c r="L10" s="335">
        <f t="shared" ref="L10:L36" si="1">G10-C10</f>
        <v>6150516680.8199768</v>
      </c>
      <c r="N10" s="1"/>
      <c r="O10" s="351"/>
    </row>
    <row r="11" spans="2:15">
      <c r="B11" s="277" t="s">
        <v>401</v>
      </c>
      <c r="C11" s="925">
        <v>94715902683.289917</v>
      </c>
      <c r="D11" s="925">
        <v>87353342327</v>
      </c>
      <c r="E11" s="925">
        <v>95104367612.859848</v>
      </c>
      <c r="F11" s="925">
        <v>93022843447.069855</v>
      </c>
      <c r="G11" s="925">
        <v>92320932865.909927</v>
      </c>
      <c r="H11" s="925">
        <v>92320932865.909927</v>
      </c>
      <c r="I11" s="303">
        <f t="shared" ref="I11:I36" si="2">G11/E11</f>
        <v>0.97073283996503279</v>
      </c>
      <c r="J11" s="303">
        <f t="shared" ref="J11:J36" si="3">G11/$O$4</f>
        <v>1.4779908026532932E-2</v>
      </c>
      <c r="K11" s="303">
        <f t="shared" ref="K11:K36" si="4">G11/C11-1</f>
        <v>-2.5285825817320973E-2</v>
      </c>
      <c r="L11" s="255">
        <f t="shared" si="1"/>
        <v>-2394969817.3799896</v>
      </c>
      <c r="N11" s="1"/>
    </row>
    <row r="12" spans="2:15">
      <c r="B12" s="277" t="s">
        <v>402</v>
      </c>
      <c r="C12" s="925">
        <v>8273261129.6099987</v>
      </c>
      <c r="D12" s="925">
        <v>9714106813</v>
      </c>
      <c r="E12" s="925">
        <v>10047868745.269997</v>
      </c>
      <c r="F12" s="925">
        <v>9947061501.7700024</v>
      </c>
      <c r="G12" s="925">
        <v>9861367522.3900032</v>
      </c>
      <c r="H12" s="925">
        <v>9861367522.3900032</v>
      </c>
      <c r="I12" s="303">
        <f t="shared" si="2"/>
        <v>0.98143872819121092</v>
      </c>
      <c r="J12" s="303">
        <f t="shared" si="3"/>
        <v>1.5787330183118448E-3</v>
      </c>
      <c r="K12" s="303">
        <f t="shared" si="4"/>
        <v>0.19195651725486718</v>
      </c>
      <c r="L12" s="255">
        <f t="shared" si="1"/>
        <v>1588106392.7800045</v>
      </c>
      <c r="N12" s="1"/>
    </row>
    <row r="13" spans="2:15">
      <c r="B13" s="277" t="s">
        <v>403</v>
      </c>
      <c r="C13" s="925">
        <v>29761689204.029999</v>
      </c>
      <c r="D13" s="925">
        <v>44340533020</v>
      </c>
      <c r="E13" s="925">
        <v>35942440289.239975</v>
      </c>
      <c r="F13" s="925">
        <v>35738253741.459984</v>
      </c>
      <c r="G13" s="925">
        <v>35590182896.299973</v>
      </c>
      <c r="H13" s="925">
        <v>35590182896.299973</v>
      </c>
      <c r="I13" s="303">
        <f t="shared" si="2"/>
        <v>0.99019940243051729</v>
      </c>
      <c r="J13" s="303">
        <f t="shared" si="3"/>
        <v>5.6977287114159461E-3</v>
      </c>
      <c r="K13" s="303">
        <f t="shared" si="4"/>
        <v>0.19583880647072749</v>
      </c>
      <c r="L13" s="255">
        <f t="shared" si="1"/>
        <v>5828493692.2699738</v>
      </c>
      <c r="N13" s="1"/>
    </row>
    <row r="14" spans="2:15">
      <c r="B14" s="277" t="s">
        <v>404</v>
      </c>
      <c r="C14" s="925">
        <v>48432373050.209991</v>
      </c>
      <c r="D14" s="925">
        <v>47508601942</v>
      </c>
      <c r="E14" s="925">
        <v>49873978716.789986</v>
      </c>
      <c r="F14" s="925">
        <v>49627612036.949944</v>
      </c>
      <c r="G14" s="925">
        <v>49561259463.359947</v>
      </c>
      <c r="H14" s="925">
        <v>49561259463.359947</v>
      </c>
      <c r="I14" s="303">
        <f t="shared" si="2"/>
        <v>0.99372981138709993</v>
      </c>
      <c r="J14" s="303">
        <f t="shared" si="3"/>
        <v>7.9343961743922001E-3</v>
      </c>
      <c r="K14" s="303">
        <f t="shared" si="4"/>
        <v>2.3308509206840577E-2</v>
      </c>
      <c r="L14" s="255">
        <f t="shared" si="1"/>
        <v>1128886413.1499557</v>
      </c>
      <c r="N14" s="1"/>
    </row>
    <row r="15" spans="2:15">
      <c r="B15" s="334" t="s">
        <v>405</v>
      </c>
      <c r="C15" s="924">
        <f t="shared" ref="C15:H15" si="5">SUM(C16:C24)</f>
        <v>153220462543.57001</v>
      </c>
      <c r="D15" s="924">
        <f t="shared" si="5"/>
        <v>144585445028</v>
      </c>
      <c r="E15" s="924">
        <f t="shared" si="5"/>
        <v>247417451022.08005</v>
      </c>
      <c r="F15" s="924">
        <f t="shared" si="5"/>
        <v>244454065846.22995</v>
      </c>
      <c r="G15" s="924">
        <f t="shared" si="5"/>
        <v>243744840568.59003</v>
      </c>
      <c r="H15" s="924">
        <f t="shared" si="5"/>
        <v>243744840568.59003</v>
      </c>
      <c r="I15" s="336">
        <f t="shared" si="2"/>
        <v>0.98515621902045114</v>
      </c>
      <c r="J15" s="336">
        <f t="shared" si="3"/>
        <v>3.9021771268040864E-2</v>
      </c>
      <c r="K15" s="336">
        <f t="shared" si="4"/>
        <v>0.59081128278984507</v>
      </c>
      <c r="L15" s="335">
        <f t="shared" si="1"/>
        <v>90524378025.02002</v>
      </c>
      <c r="N15" s="1"/>
      <c r="O15" s="351"/>
    </row>
    <row r="16" spans="2:15">
      <c r="B16" s="277" t="s">
        <v>406</v>
      </c>
      <c r="C16" s="925">
        <v>20451887682.459995</v>
      </c>
      <c r="D16" s="925">
        <v>8231499644</v>
      </c>
      <c r="E16" s="925">
        <v>46060877177.319984</v>
      </c>
      <c r="F16" s="925">
        <v>45904704820.409966</v>
      </c>
      <c r="G16" s="925">
        <v>45795880747.889984</v>
      </c>
      <c r="H16" s="925">
        <v>45795880747.889984</v>
      </c>
      <c r="I16" s="303">
        <f t="shared" si="2"/>
        <v>0.99424682190897395</v>
      </c>
      <c r="J16" s="303">
        <f t="shared" si="3"/>
        <v>7.3315865041244446E-3</v>
      </c>
      <c r="K16" s="303">
        <f t="shared" si="4"/>
        <v>1.2392006771661266</v>
      </c>
      <c r="L16" s="255">
        <f t="shared" si="1"/>
        <v>25343993065.429989</v>
      </c>
      <c r="N16" s="1"/>
    </row>
    <row r="17" spans="2:15">
      <c r="B17" s="277" t="s">
        <v>407</v>
      </c>
      <c r="C17" s="925">
        <v>16729074181.980001</v>
      </c>
      <c r="D17" s="925">
        <v>15254708693</v>
      </c>
      <c r="E17" s="925">
        <v>25778649826.350006</v>
      </c>
      <c r="F17" s="925">
        <v>24540929064.269997</v>
      </c>
      <c r="G17" s="925">
        <v>24374052864.020004</v>
      </c>
      <c r="H17" s="925">
        <v>24374052864.020004</v>
      </c>
      <c r="I17" s="303">
        <f t="shared" si="2"/>
        <v>0.94551316799787266</v>
      </c>
      <c r="J17" s="303">
        <f t="shared" si="3"/>
        <v>3.9021080959753865E-3</v>
      </c>
      <c r="K17" s="303">
        <f t="shared" si="4"/>
        <v>0.45698755345797415</v>
      </c>
      <c r="L17" s="255">
        <f t="shared" si="1"/>
        <v>7644978682.0400028</v>
      </c>
      <c r="N17" s="1"/>
    </row>
    <row r="18" spans="2:15">
      <c r="B18" s="277" t="s">
        <v>408</v>
      </c>
      <c r="C18" s="925">
        <v>6677796589.9399986</v>
      </c>
      <c r="D18" s="925">
        <v>6356972381</v>
      </c>
      <c r="E18" s="925">
        <v>11361464371.700001</v>
      </c>
      <c r="F18" s="925">
        <v>11351918843.07</v>
      </c>
      <c r="G18" s="925">
        <v>11351318607.01</v>
      </c>
      <c r="H18" s="925">
        <v>11351318607.01</v>
      </c>
      <c r="I18" s="303">
        <f t="shared" si="2"/>
        <v>0.9991070020238525</v>
      </c>
      <c r="J18" s="303">
        <f t="shared" si="3"/>
        <v>1.8172633202824834E-3</v>
      </c>
      <c r="K18" s="303">
        <f t="shared" si="4"/>
        <v>0.69985989452128461</v>
      </c>
      <c r="L18" s="255">
        <f t="shared" si="1"/>
        <v>4673522017.0700016</v>
      </c>
      <c r="N18" s="1"/>
    </row>
    <row r="19" spans="2:15">
      <c r="B19" s="277" t="s">
        <v>409</v>
      </c>
      <c r="C19" s="925">
        <v>55842153574.210014</v>
      </c>
      <c r="D19" s="925">
        <v>56531139604</v>
      </c>
      <c r="E19" s="925">
        <v>99726434206.75</v>
      </c>
      <c r="F19" s="925">
        <v>99426349025.380005</v>
      </c>
      <c r="G19" s="925">
        <v>99324470706.559998</v>
      </c>
      <c r="H19" s="925">
        <v>99324470706.559998</v>
      </c>
      <c r="I19" s="303">
        <f t="shared" si="2"/>
        <v>0.99596933848695857</v>
      </c>
      <c r="J19" s="303">
        <f t="shared" si="3"/>
        <v>1.5901123355839611E-2</v>
      </c>
      <c r="K19" s="303">
        <f t="shared" si="4"/>
        <v>0.77866476038688703</v>
      </c>
      <c r="L19" s="255">
        <f t="shared" si="1"/>
        <v>43482317132.349983</v>
      </c>
      <c r="N19" s="1"/>
    </row>
    <row r="20" spans="2:15">
      <c r="B20" s="277" t="s">
        <v>410</v>
      </c>
      <c r="C20" s="925">
        <v>235038877.60000002</v>
      </c>
      <c r="D20" s="925">
        <v>414770440</v>
      </c>
      <c r="E20" s="925">
        <v>356807189.91000009</v>
      </c>
      <c r="F20" s="925">
        <v>348059310.61000013</v>
      </c>
      <c r="G20" s="925">
        <v>330297086.58000016</v>
      </c>
      <c r="H20" s="925">
        <v>330297086.58000016</v>
      </c>
      <c r="I20" s="303">
        <f t="shared" si="2"/>
        <v>0.92570188023204703</v>
      </c>
      <c r="J20" s="303">
        <f t="shared" si="3"/>
        <v>5.287815460199717E-5</v>
      </c>
      <c r="K20" s="303">
        <f t="shared" si="4"/>
        <v>0.40528703145917389</v>
      </c>
      <c r="L20" s="255">
        <f t="shared" si="1"/>
        <v>95258208.980000138</v>
      </c>
      <c r="N20" s="1"/>
    </row>
    <row r="21" spans="2:15">
      <c r="B21" s="277" t="s">
        <v>411</v>
      </c>
      <c r="C21" s="925">
        <v>47275802558.970001</v>
      </c>
      <c r="D21" s="925">
        <v>46645017340</v>
      </c>
      <c r="E21" s="925">
        <v>56990578968.600029</v>
      </c>
      <c r="F21" s="925">
        <v>55909785112.499992</v>
      </c>
      <c r="G21" s="925">
        <v>55701059153.060036</v>
      </c>
      <c r="H21" s="925">
        <v>55701059153.060036</v>
      </c>
      <c r="I21" s="303">
        <f t="shared" si="2"/>
        <v>0.97737310553994416</v>
      </c>
      <c r="J21" s="303">
        <f t="shared" si="3"/>
        <v>8.917333325242971E-3</v>
      </c>
      <c r="K21" s="303">
        <f t="shared" si="4"/>
        <v>0.17821498817668302</v>
      </c>
      <c r="L21" s="255">
        <f t="shared" si="1"/>
        <v>8425256594.0900345</v>
      </c>
      <c r="N21" s="1"/>
    </row>
    <row r="22" spans="2:15">
      <c r="B22" s="277" t="s">
        <v>412</v>
      </c>
      <c r="C22" s="925">
        <v>1831056584.7999997</v>
      </c>
      <c r="D22" s="925">
        <v>4526094965</v>
      </c>
      <c r="E22" s="925">
        <v>1984520179.8200002</v>
      </c>
      <c r="F22" s="925">
        <v>1936001251.6500008</v>
      </c>
      <c r="G22" s="925">
        <v>1927777864.2300007</v>
      </c>
      <c r="H22" s="925">
        <v>1927777864.2300007</v>
      </c>
      <c r="I22" s="303">
        <f t="shared" si="2"/>
        <v>0.97140753912860378</v>
      </c>
      <c r="J22" s="303">
        <f t="shared" si="3"/>
        <v>3.0862317617921824E-4</v>
      </c>
      <c r="K22" s="303">
        <f t="shared" si="4"/>
        <v>5.2822660005652278E-2</v>
      </c>
      <c r="L22" s="255">
        <f t="shared" si="1"/>
        <v>96721279.43000102</v>
      </c>
      <c r="N22" s="1"/>
    </row>
    <row r="23" spans="2:15">
      <c r="B23" s="277" t="s">
        <v>413</v>
      </c>
      <c r="C23" s="925">
        <v>209118764.10000002</v>
      </c>
      <c r="D23" s="925">
        <v>149703020</v>
      </c>
      <c r="E23" s="925">
        <v>149703021</v>
      </c>
      <c r="F23" s="925">
        <v>149703019.34999999</v>
      </c>
      <c r="G23" s="925">
        <v>149703019.34999999</v>
      </c>
      <c r="H23" s="925">
        <v>149703019.34999999</v>
      </c>
      <c r="I23" s="303">
        <f t="shared" si="2"/>
        <v>0.99999998897817832</v>
      </c>
      <c r="J23" s="303">
        <f t="shared" si="3"/>
        <v>2.3966361567218247E-5</v>
      </c>
      <c r="K23" s="303">
        <f t="shared" si="4"/>
        <v>-0.28412440655773763</v>
      </c>
      <c r="L23" s="255">
        <f t="shared" si="1"/>
        <v>-59415744.75000003</v>
      </c>
      <c r="N23" s="1"/>
    </row>
    <row r="24" spans="2:15">
      <c r="B24" s="277" t="s">
        <v>414</v>
      </c>
      <c r="C24" s="925">
        <v>3968533729.5100002</v>
      </c>
      <c r="D24" s="925">
        <v>6475538941</v>
      </c>
      <c r="E24" s="925">
        <v>5008416080.630002</v>
      </c>
      <c r="F24" s="925">
        <v>4886615398.9900026</v>
      </c>
      <c r="G24" s="925">
        <v>4790280519.8900032</v>
      </c>
      <c r="H24" s="925">
        <v>4790280519.8900032</v>
      </c>
      <c r="I24" s="303">
        <f t="shared" si="2"/>
        <v>0.95644619831334787</v>
      </c>
      <c r="J24" s="303">
        <f t="shared" si="3"/>
        <v>7.6688897422753303E-4</v>
      </c>
      <c r="K24" s="303">
        <f t="shared" si="4"/>
        <v>0.20706559308529937</v>
      </c>
      <c r="L24" s="255">
        <f t="shared" si="1"/>
        <v>821746790.38000298</v>
      </c>
      <c r="N24" s="1"/>
    </row>
    <row r="25" spans="2:15">
      <c r="B25" s="334" t="s">
        <v>415</v>
      </c>
      <c r="C25" s="924">
        <f t="shared" ref="C25:H25" si="6">SUM(C26:C27)</f>
        <v>6940848781.3599987</v>
      </c>
      <c r="D25" s="924">
        <f t="shared" si="6"/>
        <v>8574241611</v>
      </c>
      <c r="E25" s="924">
        <f t="shared" si="6"/>
        <v>8395800048.8100033</v>
      </c>
      <c r="F25" s="924">
        <f t="shared" si="6"/>
        <v>7813525211.4900055</v>
      </c>
      <c r="G25" s="924">
        <f t="shared" si="6"/>
        <v>7694409505.8300037</v>
      </c>
      <c r="H25" s="924">
        <f t="shared" si="6"/>
        <v>7694409505.8300037</v>
      </c>
      <c r="I25" s="336">
        <f t="shared" si="2"/>
        <v>0.91645935599914474</v>
      </c>
      <c r="J25" s="336">
        <f t="shared" si="3"/>
        <v>1.2318188441598921E-3</v>
      </c>
      <c r="K25" s="336">
        <f t="shared" si="4"/>
        <v>0.10856895866882033</v>
      </c>
      <c r="L25" s="335">
        <f t="shared" si="1"/>
        <v>753560724.47000504</v>
      </c>
      <c r="N25" s="1"/>
      <c r="O25" s="351"/>
    </row>
    <row r="26" spans="2:15">
      <c r="B26" s="277" t="s">
        <v>416</v>
      </c>
      <c r="C26" s="925">
        <v>2300263404.4100003</v>
      </c>
      <c r="D26" s="925">
        <v>2974547781</v>
      </c>
      <c r="E26" s="925">
        <v>3012275291.7099996</v>
      </c>
      <c r="F26" s="925">
        <v>2870570686.1200008</v>
      </c>
      <c r="G26" s="925">
        <v>2813113404.2200017</v>
      </c>
      <c r="H26" s="925">
        <v>2813113404.2200017</v>
      </c>
      <c r="I26" s="303">
        <f t="shared" si="2"/>
        <v>0.93388323834873066</v>
      </c>
      <c r="J26" s="303">
        <f t="shared" si="3"/>
        <v>4.5035893910395431E-4</v>
      </c>
      <c r="K26" s="303">
        <f t="shared" si="4"/>
        <v>0.22295272742538086</v>
      </c>
      <c r="L26" s="255">
        <f t="shared" si="1"/>
        <v>512849999.81000137</v>
      </c>
      <c r="N26" s="1"/>
    </row>
    <row r="27" spans="2:15">
      <c r="B27" s="277" t="s">
        <v>417</v>
      </c>
      <c r="C27" s="925">
        <v>4640585376.9499989</v>
      </c>
      <c r="D27" s="925">
        <v>5599693830</v>
      </c>
      <c r="E27" s="925">
        <v>5383524757.1000032</v>
      </c>
      <c r="F27" s="925">
        <v>4942954525.3700047</v>
      </c>
      <c r="G27" s="925">
        <v>4881296101.6100025</v>
      </c>
      <c r="H27" s="925">
        <v>4881296101.6100025</v>
      </c>
      <c r="I27" s="303">
        <f t="shared" si="2"/>
        <v>0.90671006856100334</v>
      </c>
      <c r="J27" s="303">
        <f t="shared" si="3"/>
        <v>7.8145990505593783E-4</v>
      </c>
      <c r="K27" s="303">
        <f t="shared" si="4"/>
        <v>5.1870767394050166E-2</v>
      </c>
      <c r="L27" s="255">
        <f t="shared" si="1"/>
        <v>240710724.66000366</v>
      </c>
      <c r="N27" s="1"/>
    </row>
    <row r="28" spans="2:15">
      <c r="B28" s="334" t="s">
        <v>418</v>
      </c>
      <c r="C28" s="924">
        <f t="shared" ref="C28:H28" si="7">SUM(C29:C33)</f>
        <v>471553321102.70996</v>
      </c>
      <c r="D28" s="924">
        <f t="shared" si="7"/>
        <v>487165387712</v>
      </c>
      <c r="E28" s="924">
        <f t="shared" si="7"/>
        <v>532408708067.3999</v>
      </c>
      <c r="F28" s="924">
        <f t="shared" si="7"/>
        <v>528913616153.71033</v>
      </c>
      <c r="G28" s="924">
        <f t="shared" si="7"/>
        <v>527680006958.62061</v>
      </c>
      <c r="H28" s="924">
        <f t="shared" si="7"/>
        <v>527680006958.62061</v>
      </c>
      <c r="I28" s="336">
        <f t="shared" si="2"/>
        <v>0.99111828744134545</v>
      </c>
      <c r="J28" s="336">
        <f t="shared" si="3"/>
        <v>8.4477720579538479E-2</v>
      </c>
      <c r="K28" s="336">
        <f t="shared" si="4"/>
        <v>0.11902510987444748</v>
      </c>
      <c r="L28" s="335">
        <f t="shared" si="1"/>
        <v>56126685855.910645</v>
      </c>
      <c r="N28" s="1"/>
      <c r="O28" s="351"/>
    </row>
    <row r="29" spans="2:15">
      <c r="B29" s="277" t="s">
        <v>419</v>
      </c>
      <c r="C29" s="925">
        <v>21148742713.289993</v>
      </c>
      <c r="D29" s="925">
        <v>27273500172</v>
      </c>
      <c r="E29" s="925">
        <v>39316094291.280006</v>
      </c>
      <c r="F29" s="925">
        <v>38941880999.400002</v>
      </c>
      <c r="G29" s="925">
        <v>38929279241.129997</v>
      </c>
      <c r="H29" s="925">
        <v>38929279241.129997</v>
      </c>
      <c r="I29" s="303">
        <f t="shared" si="2"/>
        <v>0.99016140699825816</v>
      </c>
      <c r="J29" s="303">
        <f t="shared" si="3"/>
        <v>6.2322936831542613E-3</v>
      </c>
      <c r="K29" s="303">
        <f t="shared" si="4"/>
        <v>0.84073728490094179</v>
      </c>
      <c r="L29" s="255">
        <f t="shared" si="1"/>
        <v>17780536527.840004</v>
      </c>
      <c r="N29" s="1"/>
    </row>
    <row r="30" spans="2:15">
      <c r="B30" s="277" t="s">
        <v>420</v>
      </c>
      <c r="C30" s="925">
        <v>129620881832.59999</v>
      </c>
      <c r="D30" s="925">
        <v>108748061445</v>
      </c>
      <c r="E30" s="925">
        <v>118949184521.15007</v>
      </c>
      <c r="F30" s="925">
        <v>117495312837.46014</v>
      </c>
      <c r="G30" s="925">
        <v>117452364930.67012</v>
      </c>
      <c r="H30" s="925">
        <v>117452364930.67012</v>
      </c>
      <c r="I30" s="303">
        <f t="shared" si="2"/>
        <v>0.98741631061612023</v>
      </c>
      <c r="J30" s="303">
        <f t="shared" si="3"/>
        <v>1.880326700874457E-2</v>
      </c>
      <c r="K30" s="303">
        <f t="shared" si="4"/>
        <v>-9.3877751253420794E-2</v>
      </c>
      <c r="L30" s="255">
        <f t="shared" si="1"/>
        <v>-12168516901.929871</v>
      </c>
      <c r="N30" s="1"/>
    </row>
    <row r="31" spans="2:15">
      <c r="B31" s="277" t="s">
        <v>421</v>
      </c>
      <c r="C31" s="925">
        <v>6932941615.8800001</v>
      </c>
      <c r="D31" s="925">
        <v>6944924760</v>
      </c>
      <c r="E31" s="925">
        <v>8875291472.4999962</v>
      </c>
      <c r="F31" s="925">
        <v>8822769433.4599857</v>
      </c>
      <c r="G31" s="925">
        <v>8797921168.4999886</v>
      </c>
      <c r="H31" s="925">
        <v>8797921168.4999886</v>
      </c>
      <c r="I31" s="303">
        <f t="shared" si="2"/>
        <v>0.99128250556731135</v>
      </c>
      <c r="J31" s="303">
        <f t="shared" si="3"/>
        <v>1.4084830130993212E-3</v>
      </c>
      <c r="K31" s="303">
        <f t="shared" si="4"/>
        <v>0.26900263350671039</v>
      </c>
      <c r="L31" s="255">
        <f t="shared" si="1"/>
        <v>1864979552.6199884</v>
      </c>
      <c r="N31" s="1"/>
    </row>
    <row r="32" spans="2:15">
      <c r="B32" s="277" t="s">
        <v>422</v>
      </c>
      <c r="C32" s="925">
        <v>193082464194.07999</v>
      </c>
      <c r="D32" s="925">
        <v>234833067988</v>
      </c>
      <c r="E32" s="925">
        <v>234370875046.27991</v>
      </c>
      <c r="F32" s="925">
        <v>233717759945.12021</v>
      </c>
      <c r="G32" s="925">
        <v>233261387292.32053</v>
      </c>
      <c r="H32" s="925">
        <v>233261387292.32053</v>
      </c>
      <c r="I32" s="303">
        <f t="shared" si="2"/>
        <v>0.99526610226744128</v>
      </c>
      <c r="J32" s="303">
        <f t="shared" si="3"/>
        <v>3.7343446857597946E-2</v>
      </c>
      <c r="K32" s="303">
        <f t="shared" si="4"/>
        <v>0.20809203604245519</v>
      </c>
      <c r="L32" s="255">
        <f t="shared" si="1"/>
        <v>40178923098.24054</v>
      </c>
      <c r="N32" s="1"/>
    </row>
    <row r="33" spans="2:15">
      <c r="B33" s="277" t="s">
        <v>423</v>
      </c>
      <c r="C33" s="925">
        <v>120768290746.85999</v>
      </c>
      <c r="D33" s="925">
        <v>109365833347</v>
      </c>
      <c r="E33" s="925">
        <v>130897262736.18993</v>
      </c>
      <c r="F33" s="925">
        <v>129935892938.26999</v>
      </c>
      <c r="G33" s="925">
        <v>129239054325.99997</v>
      </c>
      <c r="H33" s="925">
        <v>129239054325.99997</v>
      </c>
      <c r="I33" s="303">
        <f t="shared" si="2"/>
        <v>0.98733198559291568</v>
      </c>
      <c r="J33" s="303">
        <f t="shared" si="3"/>
        <v>2.0690230016942389E-2</v>
      </c>
      <c r="K33" s="303">
        <f t="shared" si="4"/>
        <v>7.0140626539920037E-2</v>
      </c>
      <c r="L33" s="255">
        <f t="shared" si="1"/>
        <v>8470763579.1399841</v>
      </c>
      <c r="N33" s="1"/>
    </row>
    <row r="34" spans="2:15">
      <c r="B34" s="334" t="s">
        <v>424</v>
      </c>
      <c r="C34" s="924">
        <f t="shared" ref="C34:H34" si="8">C35</f>
        <v>172509641645.51999</v>
      </c>
      <c r="D34" s="924">
        <f t="shared" si="8"/>
        <v>217039052885</v>
      </c>
      <c r="E34" s="924">
        <f t="shared" si="8"/>
        <v>207324919614</v>
      </c>
      <c r="F34" s="924">
        <f t="shared" si="8"/>
        <v>207283908113.28</v>
      </c>
      <c r="G34" s="924">
        <f t="shared" si="8"/>
        <v>207283709907.85995</v>
      </c>
      <c r="H34" s="924">
        <f t="shared" si="8"/>
        <v>207283709907.85995</v>
      </c>
      <c r="I34" s="336">
        <f t="shared" si="2"/>
        <v>0.9998012312932919</v>
      </c>
      <c r="J34" s="336">
        <f t="shared" si="3"/>
        <v>3.3184610171632795E-2</v>
      </c>
      <c r="K34" s="336">
        <f t="shared" si="4"/>
        <v>0.20157753462728278</v>
      </c>
      <c r="L34" s="335">
        <f t="shared" si="1"/>
        <v>34774068262.339966</v>
      </c>
      <c r="N34" s="1"/>
      <c r="O34" s="351"/>
    </row>
    <row r="35" spans="2:15">
      <c r="B35" s="277" t="s">
        <v>425</v>
      </c>
      <c r="C35" s="925">
        <v>172509641645.51999</v>
      </c>
      <c r="D35" s="925">
        <v>217039052885</v>
      </c>
      <c r="E35" s="925">
        <v>207324919614</v>
      </c>
      <c r="F35" s="925">
        <v>207283908113.28</v>
      </c>
      <c r="G35" s="925">
        <v>207283709907.85995</v>
      </c>
      <c r="H35" s="925">
        <v>207283709907.85995</v>
      </c>
      <c r="I35" s="303">
        <f t="shared" si="2"/>
        <v>0.9998012312932919</v>
      </c>
      <c r="J35" s="303">
        <f t="shared" si="3"/>
        <v>3.3184610171632795E-2</v>
      </c>
      <c r="K35" s="303">
        <f t="shared" si="4"/>
        <v>0.20157753462728278</v>
      </c>
      <c r="L35" s="255">
        <f t="shared" si="1"/>
        <v>34774068262.339966</v>
      </c>
      <c r="N35" s="1"/>
    </row>
    <row r="36" spans="2:15">
      <c r="B36" s="820" t="s">
        <v>355</v>
      </c>
      <c r="C36" s="926">
        <f t="shared" ref="C36:H36" si="9">C10+C15+C25+C28+C34</f>
        <v>985407500140.2998</v>
      </c>
      <c r="D36" s="926">
        <f t="shared" si="9"/>
        <v>1046280711338</v>
      </c>
      <c r="E36" s="926">
        <f t="shared" si="9"/>
        <v>1186515534116.4497</v>
      </c>
      <c r="F36" s="926">
        <f t="shared" si="9"/>
        <v>1176800886051.96</v>
      </c>
      <c r="G36" s="926">
        <f t="shared" si="9"/>
        <v>1173736709688.8604</v>
      </c>
      <c r="H36" s="926">
        <f t="shared" si="9"/>
        <v>1173736709688.8604</v>
      </c>
      <c r="I36" s="822">
        <f t="shared" si="2"/>
        <v>0.98922995606871233</v>
      </c>
      <c r="J36" s="822">
        <f t="shared" si="3"/>
        <v>0.18790668679402495</v>
      </c>
      <c r="K36" s="822">
        <f t="shared" si="4"/>
        <v>0.19111810040186095</v>
      </c>
      <c r="L36" s="821">
        <f t="shared" si="1"/>
        <v>188329209548.56055</v>
      </c>
    </row>
    <row r="37" spans="2:15">
      <c r="B37" s="352" t="s">
        <v>18</v>
      </c>
    </row>
    <row r="38" spans="2:15" ht="15" customHeight="1">
      <c r="B38" s="1228" t="s">
        <v>19</v>
      </c>
      <c r="C38" s="1228"/>
      <c r="D38" s="1228"/>
      <c r="E38" s="1228"/>
      <c r="F38" s="1228"/>
      <c r="G38" s="353"/>
      <c r="H38" s="352"/>
      <c r="I38" s="354"/>
      <c r="J38" s="354"/>
      <c r="K38" s="354"/>
      <c r="L38" s="354"/>
    </row>
    <row r="39" spans="2:15">
      <c r="B39" s="1228"/>
      <c r="C39" s="1228"/>
      <c r="D39" s="1228"/>
      <c r="E39" s="1228"/>
      <c r="F39" s="1228"/>
      <c r="G39" s="352"/>
      <c r="H39" s="352"/>
      <c r="I39" s="354"/>
      <c r="J39" s="354"/>
      <c r="K39" s="354"/>
      <c r="L39" s="354"/>
    </row>
    <row r="40" spans="2:15" ht="15" customHeight="1">
      <c r="B40" s="473" t="s">
        <v>600</v>
      </c>
      <c r="C40" s="541"/>
      <c r="D40" s="541"/>
      <c r="E40" s="541"/>
      <c r="F40" s="541"/>
      <c r="G40" s="352"/>
      <c r="H40" s="352"/>
      <c r="I40" s="354"/>
      <c r="J40" s="354"/>
      <c r="K40" s="354"/>
      <c r="L40" s="354"/>
    </row>
    <row r="41" spans="2:15">
      <c r="B41" s="541" t="s">
        <v>246</v>
      </c>
      <c r="C41" s="541"/>
      <c r="D41" s="541"/>
      <c r="E41" s="541"/>
      <c r="F41" s="541"/>
      <c r="G41" s="354"/>
      <c r="H41" s="354"/>
    </row>
    <row r="42" spans="2:15">
      <c r="B42" s="354"/>
      <c r="C42" s="354"/>
      <c r="D42" s="354"/>
      <c r="E42" s="354"/>
      <c r="F42" s="354"/>
      <c r="G42" s="354"/>
      <c r="H42" s="354"/>
    </row>
    <row r="43" spans="2:15">
      <c r="B43" s="355"/>
      <c r="E43" s="1"/>
      <c r="F43" s="1"/>
    </row>
  </sheetData>
  <mergeCells count="17">
    <mergeCell ref="K7:K8"/>
    <mergeCell ref="L7:L8"/>
    <mergeCell ref="B2:K2"/>
    <mergeCell ref="B3:K3"/>
    <mergeCell ref="B4:K4"/>
    <mergeCell ref="B6:B9"/>
    <mergeCell ref="D6:J6"/>
    <mergeCell ref="K6:L6"/>
    <mergeCell ref="C7:C8"/>
    <mergeCell ref="D7:D8"/>
    <mergeCell ref="E7:E8"/>
    <mergeCell ref="F7:F8"/>
    <mergeCell ref="B38:F39"/>
    <mergeCell ref="G7:G8"/>
    <mergeCell ref="H7:H8"/>
    <mergeCell ref="I7:I8"/>
    <mergeCell ref="J7:J8"/>
  </mergeCells>
  <pageMargins left="0.7" right="0.7" top="0.75" bottom="0.75" header="0.3" footer="0.3"/>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E5644FE-4904-4174-B296-36D7FAD1BE2C}">
  <dimension ref="C6:I10"/>
  <sheetViews>
    <sheetView showGridLines="0" workbookViewId="0">
      <selection activeCell="E34" sqref="E34"/>
    </sheetView>
  </sheetViews>
  <sheetFormatPr baseColWidth="10" defaultRowHeight="15"/>
  <sheetData>
    <row r="6" spans="3:9">
      <c r="C6" s="1150" t="s">
        <v>970</v>
      </c>
      <c r="D6" s="1150"/>
      <c r="E6" s="1150"/>
      <c r="F6" s="1150"/>
      <c r="G6" s="1150"/>
      <c r="H6" s="1150"/>
      <c r="I6" s="1150"/>
    </row>
    <row r="7" spans="3:9">
      <c r="C7" s="1181">
        <v>2022</v>
      </c>
      <c r="D7" s="1181"/>
      <c r="E7" s="1181"/>
      <c r="F7" s="1181"/>
      <c r="G7" s="1181"/>
      <c r="H7" s="1181"/>
      <c r="I7" s="1181"/>
    </row>
    <row r="8" spans="3:9">
      <c r="C8" s="1239" t="s">
        <v>901</v>
      </c>
      <c r="D8" s="1239"/>
      <c r="E8" s="1239"/>
      <c r="F8" s="1239"/>
      <c r="G8" s="1239"/>
      <c r="H8" s="1239"/>
      <c r="I8" s="1239"/>
    </row>
    <row r="9" spans="3:9">
      <c r="E9" s="867"/>
    </row>
    <row r="10" spans="3:9">
      <c r="D10" s="867"/>
    </row>
  </sheetData>
  <mergeCells count="3">
    <mergeCell ref="C6:I6"/>
    <mergeCell ref="C7:I7"/>
    <mergeCell ref="C8:I8"/>
  </mergeCells>
  <pageMargins left="0.7" right="0.7" top="0.75" bottom="0.75" header="0.3" footer="0.3"/>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BC5531-2673-4773-824B-7B33DFDB396E}">
  <dimension ref="B2:I21"/>
  <sheetViews>
    <sheetView showGridLines="0" workbookViewId="0">
      <selection activeCell="E34" sqref="E34"/>
    </sheetView>
  </sheetViews>
  <sheetFormatPr baseColWidth="10" defaultColWidth="9.140625" defaultRowHeight="15"/>
  <cols>
    <col min="2" max="2" width="53.42578125" customWidth="1"/>
    <col min="3" max="3" width="23.42578125" customWidth="1"/>
    <col min="4" max="4" width="16.85546875" customWidth="1"/>
    <col min="5" max="5" width="13.85546875" customWidth="1"/>
    <col min="6" max="6" width="15.7109375" customWidth="1"/>
  </cols>
  <sheetData>
    <row r="2" spans="2:9">
      <c r="B2" s="1151" t="s">
        <v>971</v>
      </c>
      <c r="C2" s="1151"/>
      <c r="D2" s="1151"/>
      <c r="E2" s="1151"/>
      <c r="F2" s="1151"/>
    </row>
    <row r="3" spans="2:9">
      <c r="B3" s="1151">
        <v>2022</v>
      </c>
      <c r="C3" s="1151"/>
      <c r="D3" s="1151"/>
      <c r="E3" s="1151"/>
      <c r="F3" s="1151"/>
    </row>
    <row r="4" spans="2:9" ht="15.75" thickBot="1">
      <c r="B4" s="1240" t="s">
        <v>949</v>
      </c>
      <c r="C4" s="1240"/>
      <c r="D4" s="1240"/>
      <c r="E4" s="1240"/>
      <c r="F4" s="1240"/>
    </row>
    <row r="5" spans="2:9" ht="15.75" thickBot="1">
      <c r="B5" s="330"/>
      <c r="C5" s="330"/>
      <c r="D5" s="330"/>
      <c r="E5" s="330"/>
      <c r="F5" s="330"/>
    </row>
    <row r="6" spans="2:9" ht="15" customHeight="1">
      <c r="B6" s="1241" t="s">
        <v>1</v>
      </c>
      <c r="C6" s="1243" t="s">
        <v>426</v>
      </c>
      <c r="D6" s="1243" t="s">
        <v>27</v>
      </c>
      <c r="E6" s="1243" t="s">
        <v>601</v>
      </c>
      <c r="F6" s="1243" t="s">
        <v>602</v>
      </c>
    </row>
    <row r="7" spans="2:9">
      <c r="B7" s="1242"/>
      <c r="C7" s="1244"/>
      <c r="D7" s="1244"/>
      <c r="E7" s="1244"/>
      <c r="F7" s="1244"/>
    </row>
    <row r="8" spans="2:9">
      <c r="B8" s="356" t="s">
        <v>603</v>
      </c>
      <c r="C8" s="927">
        <f>C9+C13</f>
        <v>261469468008</v>
      </c>
      <c r="D8" s="927">
        <f>D9+D13</f>
        <v>238863327981</v>
      </c>
      <c r="E8" s="927">
        <f>E9+E13</f>
        <v>238697687043.15997</v>
      </c>
      <c r="F8" s="357">
        <f>E8/D8</f>
        <v>0.9993065451308909</v>
      </c>
    </row>
    <row r="9" spans="2:9">
      <c r="B9" s="358" t="s">
        <v>604</v>
      </c>
      <c r="C9" s="928">
        <f>SUM(C10:C12)</f>
        <v>156205186138</v>
      </c>
      <c r="D9" s="928">
        <f>SUM(D10:D12)</f>
        <v>134450303814</v>
      </c>
      <c r="E9" s="928">
        <f>SUM(E10:E12)</f>
        <v>134389999280.48</v>
      </c>
      <c r="F9" s="359">
        <f t="shared" ref="F9:F16" si="0">E9/D9</f>
        <v>0.99955147343063333</v>
      </c>
    </row>
    <row r="10" spans="2:9">
      <c r="B10" s="360" t="s">
        <v>605</v>
      </c>
      <c r="C10" s="928">
        <v>43051025103</v>
      </c>
      <c r="D10" s="928">
        <v>30150177563</v>
      </c>
      <c r="E10" s="928">
        <v>30131081838.629997</v>
      </c>
      <c r="F10" s="359">
        <f t="shared" si="0"/>
        <v>0.9993666463711498</v>
      </c>
      <c r="G10" s="1"/>
      <c r="H10" s="1"/>
      <c r="I10" s="1"/>
    </row>
    <row r="11" spans="2:9">
      <c r="B11" s="360" t="s">
        <v>32</v>
      </c>
      <c r="C11" s="928">
        <v>111940449884</v>
      </c>
      <c r="D11" s="928">
        <v>103206521939</v>
      </c>
      <c r="E11" s="928">
        <v>103165331718.52</v>
      </c>
      <c r="F11" s="359">
        <f t="shared" si="0"/>
        <v>0.99960089517884987</v>
      </c>
      <c r="G11" s="1"/>
      <c r="H11" s="1"/>
      <c r="I11" s="1"/>
    </row>
    <row r="12" spans="2:9" ht="15.75" thickBot="1">
      <c r="B12" s="361" t="s">
        <v>606</v>
      </c>
      <c r="C12" s="929">
        <v>1213711151</v>
      </c>
      <c r="D12" s="929">
        <v>1093604312</v>
      </c>
      <c r="E12" s="929">
        <v>1093585723.3299999</v>
      </c>
      <c r="F12" s="362">
        <f t="shared" si="0"/>
        <v>0.99998300238048066</v>
      </c>
      <c r="G12" s="1"/>
      <c r="H12" s="1"/>
      <c r="I12" s="1"/>
    </row>
    <row r="13" spans="2:9">
      <c r="B13" s="363" t="s">
        <v>607</v>
      </c>
      <c r="C13" s="930">
        <f>SUM(C14:C16)</f>
        <v>105264281870</v>
      </c>
      <c r="D13" s="930">
        <f>SUM(D14:D16)</f>
        <v>104413024167</v>
      </c>
      <c r="E13" s="930">
        <f>SUM(E14:E16)</f>
        <v>104307687762.67999</v>
      </c>
      <c r="F13" s="364">
        <f t="shared" si="0"/>
        <v>0.99899115646577263</v>
      </c>
    </row>
    <row r="14" spans="2:9">
      <c r="B14" s="360" t="s">
        <v>605</v>
      </c>
      <c r="C14" s="928">
        <v>25312659450</v>
      </c>
      <c r="D14" s="928">
        <v>24512220234</v>
      </c>
      <c r="E14" s="928">
        <v>24406884726.669998</v>
      </c>
      <c r="F14" s="359">
        <f t="shared" si="0"/>
        <v>0.99570273494916239</v>
      </c>
      <c r="G14" s="1"/>
      <c r="H14" s="1"/>
      <c r="I14" s="1"/>
    </row>
    <row r="15" spans="2:9">
      <c r="B15" s="360" t="s">
        <v>32</v>
      </c>
      <c r="C15" s="928">
        <v>79907001110</v>
      </c>
      <c r="D15" s="928">
        <v>79849525756</v>
      </c>
      <c r="E15" s="928">
        <v>79849525078.699997</v>
      </c>
      <c r="F15" s="359">
        <f t="shared" si="0"/>
        <v>0.99999999151779551</v>
      </c>
      <c r="G15" s="1"/>
      <c r="H15" s="1"/>
      <c r="I15" s="1"/>
    </row>
    <row r="16" spans="2:9" ht="15.75" thickBot="1">
      <c r="B16" s="361" t="s">
        <v>606</v>
      </c>
      <c r="C16" s="929">
        <v>44621310</v>
      </c>
      <c r="D16" s="929">
        <v>51278177</v>
      </c>
      <c r="E16" s="929">
        <v>51277957.310000002</v>
      </c>
      <c r="F16" s="362">
        <f t="shared" si="0"/>
        <v>0.99999571572132917</v>
      </c>
      <c r="G16" s="17"/>
      <c r="I16" s="17"/>
    </row>
    <row r="17" spans="2:7" ht="15" customHeight="1">
      <c r="B17" s="1228" t="s">
        <v>19</v>
      </c>
      <c r="C17" s="1228"/>
      <c r="D17" s="1228"/>
      <c r="E17" s="1228"/>
      <c r="F17" s="1228"/>
      <c r="G17" s="354"/>
    </row>
    <row r="18" spans="2:7">
      <c r="B18" s="1228"/>
      <c r="C18" s="1228"/>
      <c r="D18" s="1228"/>
      <c r="E18" s="1228"/>
      <c r="F18" s="1228"/>
      <c r="G18" s="354"/>
    </row>
    <row r="19" spans="2:7">
      <c r="B19" s="10" t="s">
        <v>608</v>
      </c>
      <c r="C19" s="354"/>
      <c r="D19" s="354"/>
      <c r="E19" s="354"/>
      <c r="F19" s="354"/>
    </row>
    <row r="20" spans="2:7">
      <c r="B20" s="354"/>
      <c r="C20" s="354"/>
      <c r="D20" s="354"/>
      <c r="E20" s="354"/>
      <c r="F20" s="354"/>
    </row>
    <row r="21" spans="2:7">
      <c r="B21" s="355"/>
      <c r="E21" s="365"/>
      <c r="F21" s="365"/>
    </row>
  </sheetData>
  <mergeCells count="9">
    <mergeCell ref="B17:F18"/>
    <mergeCell ref="B2:F2"/>
    <mergeCell ref="B3:F3"/>
    <mergeCell ref="B4:F4"/>
    <mergeCell ref="B6:B7"/>
    <mergeCell ref="C6:C7"/>
    <mergeCell ref="D6:D7"/>
    <mergeCell ref="E6:E7"/>
    <mergeCell ref="F6:F7"/>
  </mergeCells>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19E8CB1-3B50-40B8-88AD-E519AD35E45B}">
  <dimension ref="B3:K39"/>
  <sheetViews>
    <sheetView showGridLines="0" tabSelected="1" zoomScale="86" zoomScaleNormal="86" workbookViewId="0">
      <selection activeCell="B29" sqref="B29"/>
    </sheetView>
  </sheetViews>
  <sheetFormatPr baseColWidth="10" defaultColWidth="11.42578125" defaultRowHeight="15"/>
  <cols>
    <col min="1" max="1" width="11.42578125" style="213"/>
    <col min="2" max="2" width="61.5703125" style="213" customWidth="1"/>
    <col min="3" max="3" width="26.85546875" style="213" customWidth="1"/>
    <col min="4" max="4" width="16.7109375" style="213" customWidth="1"/>
    <col min="5" max="5" width="22.5703125" style="213" bestFit="1" customWidth="1"/>
    <col min="6" max="6" width="28.7109375" style="213" customWidth="1"/>
    <col min="7" max="7" width="13.85546875" style="213" customWidth="1"/>
    <col min="8" max="8" width="15.5703125" style="213" customWidth="1"/>
    <col min="9" max="9" width="16.7109375" style="213" customWidth="1"/>
    <col min="10" max="10" width="38.7109375" style="213" customWidth="1"/>
    <col min="11" max="11" width="27.42578125" style="213" bestFit="1" customWidth="1"/>
    <col min="12" max="16384" width="11.42578125" style="213"/>
  </cols>
  <sheetData>
    <row r="3" spans="2:11" ht="15" customHeight="1">
      <c r="B3" s="1211" t="s">
        <v>1631</v>
      </c>
      <c r="C3" s="1211"/>
      <c r="D3" s="1211"/>
      <c r="E3" s="1211"/>
      <c r="F3" s="1211"/>
      <c r="G3" s="1211"/>
      <c r="H3" s="1211"/>
    </row>
    <row r="4" spans="2:11" ht="15" customHeight="1">
      <c r="B4" s="1211" t="s">
        <v>1612</v>
      </c>
      <c r="C4" s="1211"/>
      <c r="D4" s="1211"/>
      <c r="E4" s="1211"/>
      <c r="F4" s="1211"/>
      <c r="G4" s="1211"/>
      <c r="H4" s="1211"/>
    </row>
    <row r="5" spans="2:11" ht="15.75" customHeight="1">
      <c r="B5" s="1107" t="s">
        <v>0</v>
      </c>
      <c r="C5" s="1107"/>
      <c r="D5" s="1107"/>
      <c r="E5" s="1107"/>
      <c r="F5" s="1107"/>
      <c r="G5" s="1107"/>
      <c r="H5" s="1107"/>
    </row>
    <row r="6" spans="2:11" ht="15.75" customHeight="1" thickBot="1">
      <c r="B6" s="1107"/>
      <c r="C6" s="1107"/>
      <c r="D6" s="1107"/>
      <c r="E6" s="1107"/>
      <c r="F6" s="1107"/>
      <c r="G6" s="1107"/>
      <c r="H6" s="1107"/>
    </row>
    <row r="7" spans="2:11" ht="15.75" customHeight="1" thickBot="1">
      <c r="B7" s="1017"/>
      <c r="C7" s="1017"/>
      <c r="E7" s="1017"/>
      <c r="F7" s="1017"/>
      <c r="G7" s="1017"/>
      <c r="H7" s="1017"/>
      <c r="J7" s="1018" t="s">
        <v>1613</v>
      </c>
      <c r="K7" s="1019">
        <v>5837063769624</v>
      </c>
    </row>
    <row r="8" spans="2:11" ht="15.75" thickBot="1">
      <c r="B8" s="1169" t="s">
        <v>1</v>
      </c>
      <c r="C8" s="1171" t="s">
        <v>1614</v>
      </c>
      <c r="D8" s="1171" t="s">
        <v>2</v>
      </c>
      <c r="E8" s="1169" t="s">
        <v>1615</v>
      </c>
      <c r="F8" s="1243" t="s">
        <v>1616</v>
      </c>
      <c r="G8" s="1171" t="s">
        <v>1617</v>
      </c>
      <c r="H8" s="1171" t="s">
        <v>1618</v>
      </c>
      <c r="J8" s="1020" t="s">
        <v>1619</v>
      </c>
      <c r="K8" s="1019">
        <v>6246380742030</v>
      </c>
    </row>
    <row r="9" spans="2:11" ht="36.75" customHeight="1" thickBot="1">
      <c r="B9" s="1170"/>
      <c r="C9" s="1170"/>
      <c r="D9" s="1170"/>
      <c r="E9" s="1170"/>
      <c r="F9" s="1245"/>
      <c r="G9" s="1172"/>
      <c r="H9" s="1172"/>
    </row>
    <row r="10" spans="2:11">
      <c r="B10" s="1021" t="s">
        <v>3</v>
      </c>
      <c r="C10" s="1038">
        <f>C11+C12</f>
        <v>871485917331</v>
      </c>
      <c r="D10" s="1038">
        <f>D11+D12</f>
        <v>950692205217.24023</v>
      </c>
      <c r="E10" s="1038">
        <f>E11+E12</f>
        <v>957640465180.69958</v>
      </c>
      <c r="F10" s="1022">
        <f t="shared" ref="F10:F16" si="0">E10/D10</f>
        <v>1.0073086325156855</v>
      </c>
      <c r="G10" s="1022">
        <f t="shared" ref="G10:G16" si="1">E10/$K$7</f>
        <v>0.16406201867525372</v>
      </c>
      <c r="H10" s="1023">
        <f t="shared" ref="H10:H16" si="2">E10/$K$8</f>
        <v>0.15331125410544183</v>
      </c>
      <c r="I10" s="303"/>
    </row>
    <row r="11" spans="2:11">
      <c r="B11" s="2" t="s">
        <v>4</v>
      </c>
      <c r="C11" s="898">
        <v>824909284943</v>
      </c>
      <c r="D11" s="898">
        <v>949297109814.5802</v>
      </c>
      <c r="E11" s="898">
        <v>945682486670.31958</v>
      </c>
      <c r="F11" s="3">
        <f t="shared" si="0"/>
        <v>0.9961923162865558</v>
      </c>
      <c r="G11" s="3">
        <f t="shared" si="1"/>
        <v>0.16201338960722655</v>
      </c>
      <c r="H11" s="1024">
        <f t="shared" si="2"/>
        <v>0.1513968689591893</v>
      </c>
      <c r="I11" s="218"/>
      <c r="J11" s="303"/>
      <c r="K11" s="303"/>
    </row>
    <row r="12" spans="2:11">
      <c r="B12" s="2" t="s">
        <v>5</v>
      </c>
      <c r="C12" s="898">
        <v>46576632388</v>
      </c>
      <c r="D12" s="898">
        <v>1395095402.6600001</v>
      </c>
      <c r="E12" s="898">
        <v>11957978510.380001</v>
      </c>
      <c r="F12" s="3">
        <f t="shared" si="0"/>
        <v>8.5714414136696071</v>
      </c>
      <c r="G12" s="3">
        <f t="shared" si="1"/>
        <v>2.0486290680271743E-3</v>
      </c>
      <c r="H12" s="1024">
        <f t="shared" si="2"/>
        <v>1.914385146252516E-3</v>
      </c>
      <c r="I12" s="303"/>
    </row>
    <row r="13" spans="2:11">
      <c r="B13" s="1025" t="s">
        <v>6</v>
      </c>
      <c r="C13" s="1038">
        <f>C14+C16</f>
        <v>1046280711338</v>
      </c>
      <c r="D13" s="1038">
        <f>D14+D16</f>
        <v>1186515534116.4519</v>
      </c>
      <c r="E13" s="1038">
        <f>E14+E16</f>
        <v>1173736709688.8594</v>
      </c>
      <c r="F13" s="1022">
        <f t="shared" si="0"/>
        <v>0.98922995606870978</v>
      </c>
      <c r="G13" s="1022">
        <f t="shared" si="1"/>
        <v>0.2010834138556048</v>
      </c>
      <c r="H13" s="1026">
        <f t="shared" si="2"/>
        <v>0.18790668679402478</v>
      </c>
      <c r="I13" s="303"/>
    </row>
    <row r="14" spans="2:11">
      <c r="B14" s="2" t="s">
        <v>7</v>
      </c>
      <c r="C14" s="898">
        <v>905574301146</v>
      </c>
      <c r="D14" s="898">
        <v>1020124400587.1814</v>
      </c>
      <c r="E14" s="898">
        <v>1013852687878.3389</v>
      </c>
      <c r="F14" s="3">
        <f t="shared" si="0"/>
        <v>0.99385201186714822</v>
      </c>
      <c r="G14" s="3">
        <f t="shared" si="1"/>
        <v>0.17369224114946533</v>
      </c>
      <c r="H14" s="1024">
        <f t="shared" si="2"/>
        <v>0.1623104209860971</v>
      </c>
      <c r="I14" s="303"/>
      <c r="K14" s="303"/>
    </row>
    <row r="15" spans="2:11">
      <c r="B15" s="5" t="s">
        <v>8</v>
      </c>
      <c r="C15" s="898">
        <v>193105783455</v>
      </c>
      <c r="D15" s="898">
        <v>184200930184</v>
      </c>
      <c r="E15" s="898">
        <v>184159720477.86002</v>
      </c>
      <c r="F15" s="3">
        <f t="shared" si="0"/>
        <v>0.99977627851228101</v>
      </c>
      <c r="G15" s="3">
        <f t="shared" si="1"/>
        <v>3.1550061425784773E-2</v>
      </c>
      <c r="H15" s="1024">
        <f t="shared" si="2"/>
        <v>2.9482628114342303E-2</v>
      </c>
      <c r="I15" s="303"/>
    </row>
    <row r="16" spans="2:11">
      <c r="B16" s="2" t="s">
        <v>9</v>
      </c>
      <c r="C16" s="898">
        <v>140706410192</v>
      </c>
      <c r="D16" s="898">
        <v>166391133529.2706</v>
      </c>
      <c r="E16" s="898">
        <v>159884021810.52054</v>
      </c>
      <c r="F16" s="3">
        <f t="shared" si="0"/>
        <v>0.96089267750793128</v>
      </c>
      <c r="G16" s="3">
        <f t="shared" si="1"/>
        <v>2.7391172706139482E-2</v>
      </c>
      <c r="H16" s="1024">
        <f t="shared" si="2"/>
        <v>2.55962658079277E-2</v>
      </c>
      <c r="I16" s="303"/>
    </row>
    <row r="17" spans="2:10">
      <c r="B17" s="1027" t="s">
        <v>10</v>
      </c>
      <c r="C17" s="1039"/>
      <c r="D17" s="1039"/>
      <c r="E17" s="1039"/>
      <c r="F17" s="1028"/>
      <c r="G17" s="1028"/>
      <c r="H17" s="1029"/>
      <c r="I17" s="303"/>
    </row>
    <row r="18" spans="2:10">
      <c r="B18" s="6" t="s">
        <v>11</v>
      </c>
      <c r="C18" s="900">
        <f>C10-(C13-C15)</f>
        <v>18310989448</v>
      </c>
      <c r="D18" s="900">
        <f>D10-(D13-D15)</f>
        <v>-51622398715.21167</v>
      </c>
      <c r="E18" s="900">
        <f>E10-(E13-E15)</f>
        <v>-31936524030.299805</v>
      </c>
      <c r="F18" s="7">
        <f t="shared" ref="F18:F26" si="3">E18/D18</f>
        <v>0.61865633572135825</v>
      </c>
      <c r="G18" s="7">
        <f t="shared" ref="G18:G26" si="4">E18/$K$7</f>
        <v>-5.471333754566301E-3</v>
      </c>
      <c r="H18" s="1030">
        <f t="shared" ref="H18:H26" si="5">E18/$K$8</f>
        <v>-5.1128045742406683E-3</v>
      </c>
      <c r="I18" s="303"/>
    </row>
    <row r="19" spans="2:10">
      <c r="B19" s="6" t="s">
        <v>12</v>
      </c>
      <c r="C19" s="900">
        <f>C11-C14</f>
        <v>-80665016203</v>
      </c>
      <c r="D19" s="900">
        <f>D11-D14</f>
        <v>-70827290772.601196</v>
      </c>
      <c r="E19" s="900">
        <f>E11-E14</f>
        <v>-68170201208.019287</v>
      </c>
      <c r="F19" s="7">
        <f t="shared" si="3"/>
        <v>0.96248494703668974</v>
      </c>
      <c r="G19" s="7">
        <f t="shared" si="4"/>
        <v>-1.1678851542238768E-2</v>
      </c>
      <c r="H19" s="1030">
        <f t="shared" si="5"/>
        <v>-1.0913552026907788E-2</v>
      </c>
      <c r="I19" s="218"/>
      <c r="J19" s="290"/>
    </row>
    <row r="20" spans="2:10">
      <c r="B20" s="6" t="s">
        <v>13</v>
      </c>
      <c r="C20" s="900">
        <f>C12-C16</f>
        <v>-94129777804</v>
      </c>
      <c r="D20" s="900">
        <f>D12-D16</f>
        <v>-164996038126.6106</v>
      </c>
      <c r="E20" s="900">
        <f>E12-E16</f>
        <v>-147926043300.14053</v>
      </c>
      <c r="F20" s="7">
        <f t="shared" si="3"/>
        <v>0.89654300175758583</v>
      </c>
      <c r="G20" s="7">
        <f t="shared" si="4"/>
        <v>-2.5342543638112305E-2</v>
      </c>
      <c r="H20" s="1030">
        <f t="shared" si="5"/>
        <v>-2.3681880661675182E-2</v>
      </c>
      <c r="I20" s="303"/>
    </row>
    <row r="21" spans="2:10">
      <c r="B21" s="701" t="s">
        <v>14</v>
      </c>
      <c r="C21" s="901">
        <f>C10-C13</f>
        <v>-174794794007</v>
      </c>
      <c r="D21" s="901">
        <f>D10-D13</f>
        <v>-235823328899.21167</v>
      </c>
      <c r="E21" s="901">
        <f>E10-E13</f>
        <v>-216096244508.15979</v>
      </c>
      <c r="F21" s="702">
        <f t="shared" si="3"/>
        <v>0.91634803696845857</v>
      </c>
      <c r="G21" s="702">
        <f t="shared" si="4"/>
        <v>-3.7021395180351066E-2</v>
      </c>
      <c r="H21" s="1041">
        <f t="shared" si="5"/>
        <v>-3.4595432688582964E-2</v>
      </c>
      <c r="I21" s="218"/>
    </row>
    <row r="22" spans="2:10">
      <c r="B22" s="1031" t="s">
        <v>15</v>
      </c>
      <c r="C22" s="900">
        <f>284079393319</f>
        <v>284079393319</v>
      </c>
      <c r="D22" s="900">
        <v>325032058130.21002</v>
      </c>
      <c r="E22" s="900">
        <v>310014378186.27002</v>
      </c>
      <c r="F22" s="1032">
        <f t="shared" si="3"/>
        <v>0.95379631156898437</v>
      </c>
      <c r="G22" s="1032">
        <f t="shared" si="4"/>
        <v>5.3111357083261722E-2</v>
      </c>
      <c r="H22" s="1033">
        <f t="shared" si="5"/>
        <v>4.9631040916266501E-2</v>
      </c>
      <c r="I22" s="218"/>
    </row>
    <row r="23" spans="2:10">
      <c r="B23" s="2" t="s">
        <v>1666</v>
      </c>
      <c r="C23" s="898">
        <f>284079393319</f>
        <v>284079393319</v>
      </c>
      <c r="D23" s="898">
        <v>325032058130.21002</v>
      </c>
      <c r="E23" s="898">
        <v>279584878186.27002</v>
      </c>
      <c r="F23" s="1403">
        <f>E23/D23</f>
        <v>0.86017631551367291</v>
      </c>
      <c r="G23" s="1403">
        <f>E23/$K$7</f>
        <v>4.7898205197144821E-2</v>
      </c>
      <c r="H23" s="1404">
        <f t="shared" ref="H23:H24" si="6">E23/$K$8</f>
        <v>4.4759499898081499E-2</v>
      </c>
      <c r="I23" s="218"/>
    </row>
    <row r="24" spans="2:10">
      <c r="B24" s="2" t="s">
        <v>1667</v>
      </c>
      <c r="C24" s="900"/>
      <c r="D24" s="898">
        <v>0</v>
      </c>
      <c r="E24" s="898">
        <v>30429500000</v>
      </c>
      <c r="F24" s="1403" t="s">
        <v>1668</v>
      </c>
      <c r="G24" s="1403">
        <f t="shared" ref="G23:G24" si="7">E24/$K$7</f>
        <v>5.2131518861169039E-3</v>
      </c>
      <c r="H24" s="1404">
        <f t="shared" si="6"/>
        <v>4.8715410181849996E-3</v>
      </c>
      <c r="I24" s="218"/>
    </row>
    <row r="25" spans="2:10">
      <c r="B25" s="1031" t="s">
        <v>16</v>
      </c>
      <c r="C25" s="900">
        <v>109284599312</v>
      </c>
      <c r="D25" s="900">
        <v>89208729231</v>
      </c>
      <c r="E25" s="900">
        <v>76915743148.729996</v>
      </c>
      <c r="F25" s="1032">
        <f t="shared" si="3"/>
        <v>0.86219974000035193</v>
      </c>
      <c r="G25" s="1032">
        <f t="shared" si="4"/>
        <v>1.3177129149932963E-2</v>
      </c>
      <c r="H25" s="1033">
        <f t="shared" si="5"/>
        <v>1.2313649507656059E-2</v>
      </c>
      <c r="I25" s="303"/>
    </row>
    <row r="26" spans="2:10" ht="15.75" thickBot="1">
      <c r="B26" s="703" t="s">
        <v>17</v>
      </c>
      <c r="C26" s="902">
        <f>C22-C25</f>
        <v>174794794007</v>
      </c>
      <c r="D26" s="902">
        <f>D22-D25</f>
        <v>235823328899.21002</v>
      </c>
      <c r="E26" s="902">
        <f>E22-E25</f>
        <v>233098635037.54004</v>
      </c>
      <c r="F26" s="704">
        <f t="shared" si="3"/>
        <v>0.98844603765713734</v>
      </c>
      <c r="G26" s="704">
        <f t="shared" si="4"/>
        <v>3.9934227933328764E-2</v>
      </c>
      <c r="H26" s="1042">
        <f t="shared" si="5"/>
        <v>3.7317391408610442E-2</v>
      </c>
      <c r="I26" s="303"/>
    </row>
    <row r="27" spans="2:10">
      <c r="B27" s="1034" t="s">
        <v>18</v>
      </c>
      <c r="C27" s="475"/>
      <c r="D27" s="475"/>
      <c r="E27" s="475"/>
      <c r="F27" s="475"/>
      <c r="G27" s="475"/>
      <c r="H27" s="475"/>
    </row>
    <row r="28" spans="2:10">
      <c r="B28" s="1040" t="s">
        <v>1620</v>
      </c>
      <c r="C28" s="475"/>
      <c r="D28" s="475"/>
      <c r="E28" s="475"/>
      <c r="F28" s="475"/>
      <c r="G28" s="475"/>
      <c r="H28" s="475"/>
    </row>
    <row r="29" spans="2:10" ht="15" customHeight="1">
      <c r="B29" s="826" t="s">
        <v>1621</v>
      </c>
      <c r="C29" s="1035"/>
      <c r="D29" s="1035"/>
      <c r="E29" s="1035"/>
      <c r="F29" s="1035"/>
      <c r="G29" s="1035"/>
      <c r="H29" s="1035"/>
    </row>
    <row r="30" spans="2:10">
      <c r="B30" s="475" t="s">
        <v>1622</v>
      </c>
      <c r="C30" s="475"/>
      <c r="D30" s="1036"/>
      <c r="E30" s="1036"/>
      <c r="F30" s="1036"/>
      <c r="G30" s="1036"/>
      <c r="H30" s="475"/>
    </row>
    <row r="31" spans="2:10">
      <c r="B31" s="475" t="s">
        <v>1623</v>
      </c>
      <c r="C31" s="475"/>
      <c r="D31" s="1036"/>
      <c r="E31" s="1036"/>
      <c r="F31" s="1036"/>
      <c r="G31" s="1036"/>
      <c r="H31" s="475"/>
    </row>
    <row r="32" spans="2:10">
      <c r="B32" s="475" t="s">
        <v>1624</v>
      </c>
      <c r="C32" s="475"/>
      <c r="D32" s="475"/>
      <c r="E32" s="475"/>
      <c r="F32" s="475"/>
      <c r="G32" s="475"/>
      <c r="H32" s="475"/>
    </row>
    <row r="33" spans="2:8">
      <c r="B33" s="475" t="s">
        <v>1625</v>
      </c>
      <c r="C33" s="475"/>
      <c r="D33" s="475"/>
      <c r="E33" s="475"/>
      <c r="F33" s="475"/>
      <c r="G33" s="475"/>
      <c r="H33" s="475"/>
    </row>
    <row r="34" spans="2:8">
      <c r="B34" s="1037" t="s">
        <v>1626</v>
      </c>
      <c r="C34" s="475"/>
      <c r="D34" s="475"/>
      <c r="E34" s="475"/>
      <c r="F34" s="475"/>
      <c r="G34" s="475"/>
      <c r="H34" s="475"/>
    </row>
    <row r="35" spans="2:8">
      <c r="B35" s="475"/>
    </row>
    <row r="37" spans="2:8">
      <c r="B37" s="529"/>
    </row>
    <row r="39" spans="2:8">
      <c r="D39" s="290"/>
    </row>
  </sheetData>
  <mergeCells count="11">
    <mergeCell ref="F8:F9"/>
    <mergeCell ref="G8:G9"/>
    <mergeCell ref="H8:H9"/>
    <mergeCell ref="B3:H3"/>
    <mergeCell ref="B4:H4"/>
    <mergeCell ref="B5:H5"/>
    <mergeCell ref="B6:H6"/>
    <mergeCell ref="B8:B9"/>
    <mergeCell ref="C8:C9"/>
    <mergeCell ref="D8:D9"/>
    <mergeCell ref="E8:E9"/>
  </mergeCells>
  <pageMargins left="0.7" right="0.7" top="0.75" bottom="0.75" header="0.3" footer="0.3"/>
  <pageSetup paperSize="9" orientation="portrait"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82ED350-6CEA-439B-9A5F-2AB8937C4A1E}">
  <dimension ref="B5:E21"/>
  <sheetViews>
    <sheetView showGridLines="0" workbookViewId="0">
      <selection activeCell="E34" sqref="E34"/>
    </sheetView>
  </sheetViews>
  <sheetFormatPr baseColWidth="10" defaultRowHeight="15"/>
  <sheetData>
    <row r="5" spans="5:5">
      <c r="E5" s="866" t="s">
        <v>972</v>
      </c>
    </row>
    <row r="6" spans="5:5">
      <c r="E6" s="366" t="s">
        <v>902</v>
      </c>
    </row>
    <row r="21" spans="2:2">
      <c r="B21" s="463" t="s">
        <v>903</v>
      </c>
    </row>
  </sheetData>
  <pageMargins left="0.7" right="0.7" top="0.75" bottom="0.75" header="0.3" footer="0.3"/>
  <pageSetup orientation="portrait" horizontalDpi="4294967295" verticalDpi="4294967295" r:id="rId1"/>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695FBD3-E4BB-4A40-A112-64BB2E5E9F11}">
  <dimension ref="D5:L30"/>
  <sheetViews>
    <sheetView showGridLines="0" workbookViewId="0">
      <selection activeCell="D6" sqref="D6"/>
    </sheetView>
  </sheetViews>
  <sheetFormatPr baseColWidth="10" defaultRowHeight="15"/>
  <sheetData>
    <row r="5" spans="4:12">
      <c r="D5" s="1074" t="s">
        <v>1627</v>
      </c>
      <c r="E5" s="1074"/>
      <c r="F5" s="1074"/>
      <c r="G5" s="1074"/>
      <c r="H5" s="1074"/>
      <c r="I5" s="1074"/>
      <c r="J5" s="1074"/>
      <c r="K5" s="1074"/>
      <c r="L5" s="1074"/>
    </row>
    <row r="6" spans="4:12">
      <c r="G6" s="366"/>
      <c r="H6" s="366" t="s">
        <v>904</v>
      </c>
      <c r="I6" s="366"/>
    </row>
    <row r="27" spans="4:4">
      <c r="D27" s="868" t="s">
        <v>905</v>
      </c>
    </row>
    <row r="28" spans="4:4">
      <c r="D28" s="869" t="s">
        <v>906</v>
      </c>
    </row>
    <row r="29" spans="4:4">
      <c r="D29" s="869" t="s">
        <v>907</v>
      </c>
    </row>
    <row r="30" spans="4:4">
      <c r="D30" s="868" t="s">
        <v>903</v>
      </c>
    </row>
  </sheetData>
  <mergeCells count="1">
    <mergeCell ref="D5:L5"/>
  </mergeCells>
  <pageMargins left="0.7" right="0.7" top="0.75" bottom="0.75" header="0.3" footer="0.3"/>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B97F133-8936-4ED7-97B0-AE1B99D29E9F}">
  <dimension ref="D5:G21"/>
  <sheetViews>
    <sheetView showGridLines="0" workbookViewId="0">
      <selection activeCell="E34" sqref="E34"/>
    </sheetView>
  </sheetViews>
  <sheetFormatPr baseColWidth="10" defaultRowHeight="15"/>
  <sheetData>
    <row r="5" spans="7:7">
      <c r="G5" s="866" t="s">
        <v>973</v>
      </c>
    </row>
    <row r="21" spans="4:4">
      <c r="D21" s="609" t="s">
        <v>903</v>
      </c>
    </row>
  </sheetData>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DA3CDD5-7895-4297-8F71-B4605BBA5BD0}">
  <dimension ref="E5:M25"/>
  <sheetViews>
    <sheetView showGridLines="0" workbookViewId="0">
      <selection activeCell="P18" sqref="P18"/>
    </sheetView>
  </sheetViews>
  <sheetFormatPr baseColWidth="10" defaultRowHeight="15"/>
  <sheetData>
    <row r="5" spans="5:13">
      <c r="E5" s="1181" t="s">
        <v>1628</v>
      </c>
      <c r="F5" s="1181"/>
      <c r="G5" s="1181"/>
      <c r="H5" s="1181"/>
      <c r="I5" s="1181"/>
      <c r="J5" s="1181"/>
      <c r="K5" s="1181"/>
      <c r="L5" s="1181"/>
      <c r="M5" s="1181"/>
    </row>
    <row r="6" spans="5:13">
      <c r="I6" s="366" t="s">
        <v>908</v>
      </c>
    </row>
    <row r="25" spans="5:5">
      <c r="E25" s="609" t="s">
        <v>909</v>
      </c>
    </row>
  </sheetData>
  <mergeCells count="1">
    <mergeCell ref="E5:M5"/>
  </mergeCells>
  <pageMargins left="0.7" right="0.7" top="0.75" bottom="0.75" header="0.3" footer="0.3"/>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64B2BC-3639-43D7-97EA-7FBB99B3FC2C}">
  <dimension ref="A1:I12"/>
  <sheetViews>
    <sheetView showGridLines="0" workbookViewId="0">
      <selection activeCell="B19" sqref="B19"/>
    </sheetView>
  </sheetViews>
  <sheetFormatPr baseColWidth="10" defaultColWidth="11.42578125" defaultRowHeight="15"/>
  <cols>
    <col min="1" max="1" width="11.42578125" style="213"/>
    <col min="2" max="2" width="76" style="213" customWidth="1"/>
    <col min="3" max="3" width="15" style="213" customWidth="1"/>
    <col min="4" max="4" width="12.5703125" style="213" customWidth="1"/>
    <col min="5" max="5" width="12" style="213" customWidth="1"/>
    <col min="6" max="6" width="10.85546875" style="213" customWidth="1"/>
    <col min="7" max="7" width="18.5703125" style="213" customWidth="1"/>
    <col min="8" max="8" width="16.5703125" style="213" customWidth="1"/>
    <col min="9" max="16384" width="11.42578125" style="213"/>
  </cols>
  <sheetData>
    <row r="1" spans="1:9">
      <c r="A1" s="1247"/>
      <c r="B1" s="1247"/>
      <c r="C1" s="1247"/>
      <c r="D1" s="1247"/>
      <c r="E1" s="1247"/>
      <c r="F1" s="1247"/>
      <c r="G1" s="1247"/>
      <c r="H1" s="1247"/>
      <c r="I1" s="1247"/>
    </row>
    <row r="2" spans="1:9">
      <c r="A2" s="1248"/>
      <c r="B2" s="1248"/>
      <c r="C2" s="1248"/>
      <c r="D2" s="1248"/>
      <c r="E2" s="1248"/>
      <c r="F2" s="1248"/>
      <c r="G2" s="1248"/>
      <c r="H2" s="1248"/>
      <c r="I2" s="1248"/>
    </row>
    <row r="3" spans="1:9">
      <c r="B3" s="1150" t="s">
        <v>1629</v>
      </c>
      <c r="C3" s="1150"/>
      <c r="D3" s="1150"/>
      <c r="E3" s="1150"/>
      <c r="F3" s="1150"/>
      <c r="G3" s="1150"/>
      <c r="H3" s="1150"/>
    </row>
    <row r="4" spans="1:9" ht="15.75" thickBot="1">
      <c r="B4" s="387"/>
      <c r="C4" s="387"/>
      <c r="D4" s="387"/>
      <c r="E4" s="387"/>
      <c r="F4" s="387"/>
      <c r="G4" s="387"/>
      <c r="H4" s="387"/>
    </row>
    <row r="5" spans="1:9" ht="30" customHeight="1">
      <c r="B5" s="1249" t="s">
        <v>609</v>
      </c>
      <c r="C5" s="1251" t="s">
        <v>610</v>
      </c>
      <c r="D5" s="1252"/>
      <c r="E5" s="1255" t="s">
        <v>611</v>
      </c>
      <c r="F5" s="1256"/>
      <c r="G5" s="1255" t="s">
        <v>612</v>
      </c>
      <c r="H5" s="1259"/>
    </row>
    <row r="6" spans="1:9" ht="36" customHeight="1" thickBot="1">
      <c r="B6" s="1249"/>
      <c r="C6" s="1253"/>
      <c r="D6" s="1254"/>
      <c r="E6" s="1257"/>
      <c r="F6" s="1258"/>
      <c r="G6" s="1260"/>
      <c r="H6" s="1261"/>
    </row>
    <row r="7" spans="1:9">
      <c r="B7" s="1250"/>
      <c r="C7" s="728">
        <v>2021</v>
      </c>
      <c r="D7" s="729">
        <v>2022</v>
      </c>
      <c r="E7" s="728">
        <v>2021</v>
      </c>
      <c r="F7" s="729">
        <v>2022</v>
      </c>
      <c r="G7" s="728">
        <v>2021</v>
      </c>
      <c r="H7" s="730">
        <v>2022</v>
      </c>
    </row>
    <row r="8" spans="1:9">
      <c r="B8" s="388" t="s">
        <v>613</v>
      </c>
      <c r="C8" s="389">
        <v>58</v>
      </c>
      <c r="D8" s="389">
        <v>57</v>
      </c>
      <c r="E8" s="389">
        <v>58</v>
      </c>
      <c r="F8" s="389">
        <v>57</v>
      </c>
      <c r="G8" s="390">
        <f t="shared" ref="G8:H10" si="0">E8/C8</f>
        <v>1</v>
      </c>
      <c r="H8" s="390">
        <f t="shared" si="0"/>
        <v>1</v>
      </c>
    </row>
    <row r="9" spans="1:9" ht="15.75" thickBot="1">
      <c r="B9" s="213" t="s">
        <v>614</v>
      </c>
      <c r="C9" s="366">
        <v>8</v>
      </c>
      <c r="D9" s="366">
        <v>8</v>
      </c>
      <c r="E9" s="366">
        <v>8</v>
      </c>
      <c r="F9" s="366">
        <v>8</v>
      </c>
      <c r="G9" s="391">
        <f t="shared" si="0"/>
        <v>1</v>
      </c>
      <c r="H9" s="391">
        <f t="shared" si="0"/>
        <v>1</v>
      </c>
    </row>
    <row r="10" spans="1:9" ht="15.75" thickBot="1">
      <c r="B10" s="731" t="s">
        <v>355</v>
      </c>
      <c r="C10" s="732">
        <f>C8+C9</f>
        <v>66</v>
      </c>
      <c r="D10" s="733">
        <f>D8+D9</f>
        <v>65</v>
      </c>
      <c r="E10" s="732">
        <f>E8+E9</f>
        <v>66</v>
      </c>
      <c r="F10" s="733">
        <f>F8+F9</f>
        <v>65</v>
      </c>
      <c r="G10" s="734">
        <f t="shared" si="0"/>
        <v>1</v>
      </c>
      <c r="H10" s="735">
        <f t="shared" si="0"/>
        <v>1</v>
      </c>
    </row>
    <row r="11" spans="1:9" ht="48" customHeight="1">
      <c r="B11" s="1246" t="s">
        <v>1630</v>
      </c>
      <c r="C11" s="1246"/>
      <c r="D11" s="1246"/>
      <c r="E11" s="1246"/>
      <c r="F11" s="1246"/>
      <c r="G11" s="1246"/>
      <c r="H11" s="1246"/>
    </row>
    <row r="12" spans="1:9">
      <c r="F12" s="303"/>
    </row>
  </sheetData>
  <mergeCells count="8">
    <mergeCell ref="B11:H11"/>
    <mergeCell ref="A1:I1"/>
    <mergeCell ref="A2:I2"/>
    <mergeCell ref="B3:H3"/>
    <mergeCell ref="B5:B7"/>
    <mergeCell ref="C5:D6"/>
    <mergeCell ref="E5:F6"/>
    <mergeCell ref="G5:H6"/>
  </mergeCells>
  <pageMargins left="0.7" right="0.7" top="0.75" bottom="0.75" header="0.3" footer="0.3"/>
  <pageSetup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2087747-16BA-4D37-B006-0120BE5C24A0}">
  <dimension ref="A1:H61"/>
  <sheetViews>
    <sheetView showGridLines="0" zoomScale="70" zoomScaleNormal="70" workbookViewId="0">
      <selection activeCell="B9" sqref="B9:D9"/>
    </sheetView>
  </sheetViews>
  <sheetFormatPr baseColWidth="10" defaultColWidth="10.140625" defaultRowHeight="15"/>
  <cols>
    <col min="1" max="1" width="10.140625" style="213"/>
    <col min="2" max="2" width="96.140625" style="213" customWidth="1"/>
    <col min="3" max="3" width="27.28515625" style="213" bestFit="1" customWidth="1"/>
    <col min="4" max="4" width="14.28515625" style="213" customWidth="1"/>
    <col min="5" max="5" width="36.28515625" style="213" customWidth="1"/>
    <col min="6" max="6" width="27.28515625" style="213" bestFit="1" customWidth="1"/>
    <col min="7" max="7" width="29" style="213" customWidth="1"/>
    <col min="8" max="250" width="10.140625" style="213"/>
    <col min="251" max="251" width="91.85546875" style="213" customWidth="1"/>
    <col min="252" max="252" width="17.28515625" style="213" bestFit="1" customWidth="1"/>
    <col min="253" max="253" width="22" style="213" customWidth="1"/>
    <col min="254" max="254" width="25" style="213" customWidth="1"/>
    <col min="255" max="255" width="17.28515625" style="213" bestFit="1" customWidth="1"/>
    <col min="256" max="256" width="15.140625" style="213" bestFit="1" customWidth="1"/>
    <col min="257" max="257" width="20" style="213" customWidth="1"/>
    <col min="258" max="258" width="15.28515625" style="213" customWidth="1"/>
    <col min="259" max="259" width="12.7109375" style="213" customWidth="1"/>
    <col min="260" max="260" width="14.28515625" style="213" customWidth="1"/>
    <col min="261" max="261" width="10.140625" style="213"/>
    <col min="262" max="262" width="25.85546875" style="213" bestFit="1" customWidth="1"/>
    <col min="263" max="263" width="20.7109375" style="213" bestFit="1" customWidth="1"/>
    <col min="264" max="506" width="10.140625" style="213"/>
    <col min="507" max="507" width="91.85546875" style="213" customWidth="1"/>
    <col min="508" max="508" width="17.28515625" style="213" bestFit="1" customWidth="1"/>
    <col min="509" max="509" width="22" style="213" customWidth="1"/>
    <col min="510" max="510" width="25" style="213" customWidth="1"/>
    <col min="511" max="511" width="17.28515625" style="213" bestFit="1" customWidth="1"/>
    <col min="512" max="512" width="15.140625" style="213" bestFit="1" customWidth="1"/>
    <col min="513" max="513" width="20" style="213" customWidth="1"/>
    <col min="514" max="514" width="15.28515625" style="213" customWidth="1"/>
    <col min="515" max="515" width="12.7109375" style="213" customWidth="1"/>
    <col min="516" max="516" width="14.28515625" style="213" customWidth="1"/>
    <col min="517" max="517" width="10.140625" style="213"/>
    <col min="518" max="518" width="25.85546875" style="213" bestFit="1" customWidth="1"/>
    <col min="519" max="519" width="20.7109375" style="213" bestFit="1" customWidth="1"/>
    <col min="520" max="762" width="10.140625" style="213"/>
    <col min="763" max="763" width="91.85546875" style="213" customWidth="1"/>
    <col min="764" max="764" width="17.28515625" style="213" bestFit="1" customWidth="1"/>
    <col min="765" max="765" width="22" style="213" customWidth="1"/>
    <col min="766" max="766" width="25" style="213" customWidth="1"/>
    <col min="767" max="767" width="17.28515625" style="213" bestFit="1" customWidth="1"/>
    <col min="768" max="768" width="15.140625" style="213" bestFit="1" customWidth="1"/>
    <col min="769" max="769" width="20" style="213" customWidth="1"/>
    <col min="770" max="770" width="15.28515625" style="213" customWidth="1"/>
    <col min="771" max="771" width="12.7109375" style="213" customWidth="1"/>
    <col min="772" max="772" width="14.28515625" style="213" customWidth="1"/>
    <col min="773" max="773" width="10.140625" style="213"/>
    <col min="774" max="774" width="25.85546875" style="213" bestFit="1" customWidth="1"/>
    <col min="775" max="775" width="20.7109375" style="213" bestFit="1" customWidth="1"/>
    <col min="776" max="1018" width="10.140625" style="213"/>
    <col min="1019" max="1019" width="91.85546875" style="213" customWidth="1"/>
    <col min="1020" max="1020" width="17.28515625" style="213" bestFit="1" customWidth="1"/>
    <col min="1021" max="1021" width="22" style="213" customWidth="1"/>
    <col min="1022" max="1022" width="25" style="213" customWidth="1"/>
    <col min="1023" max="1023" width="17.28515625" style="213" bestFit="1" customWidth="1"/>
    <col min="1024" max="1024" width="15.140625" style="213" bestFit="1" customWidth="1"/>
    <col min="1025" max="1025" width="20" style="213" customWidth="1"/>
    <col min="1026" max="1026" width="15.28515625" style="213" customWidth="1"/>
    <col min="1027" max="1027" width="12.7109375" style="213" customWidth="1"/>
    <col min="1028" max="1028" width="14.28515625" style="213" customWidth="1"/>
    <col min="1029" max="1029" width="10.140625" style="213"/>
    <col min="1030" max="1030" width="25.85546875" style="213" bestFit="1" customWidth="1"/>
    <col min="1031" max="1031" width="20.7109375" style="213" bestFit="1" customWidth="1"/>
    <col min="1032" max="1274" width="10.140625" style="213"/>
    <col min="1275" max="1275" width="91.85546875" style="213" customWidth="1"/>
    <col min="1276" max="1276" width="17.28515625" style="213" bestFit="1" customWidth="1"/>
    <col min="1277" max="1277" width="22" style="213" customWidth="1"/>
    <col min="1278" max="1278" width="25" style="213" customWidth="1"/>
    <col min="1279" max="1279" width="17.28515625" style="213" bestFit="1" customWidth="1"/>
    <col min="1280" max="1280" width="15.140625" style="213" bestFit="1" customWidth="1"/>
    <col min="1281" max="1281" width="20" style="213" customWidth="1"/>
    <col min="1282" max="1282" width="15.28515625" style="213" customWidth="1"/>
    <col min="1283" max="1283" width="12.7109375" style="213" customWidth="1"/>
    <col min="1284" max="1284" width="14.28515625" style="213" customWidth="1"/>
    <col min="1285" max="1285" width="10.140625" style="213"/>
    <col min="1286" max="1286" width="25.85546875" style="213" bestFit="1" customWidth="1"/>
    <col min="1287" max="1287" width="20.7109375" style="213" bestFit="1" customWidth="1"/>
    <col min="1288" max="1530" width="10.140625" style="213"/>
    <col min="1531" max="1531" width="91.85546875" style="213" customWidth="1"/>
    <col min="1532" max="1532" width="17.28515625" style="213" bestFit="1" customWidth="1"/>
    <col min="1533" max="1533" width="22" style="213" customWidth="1"/>
    <col min="1534" max="1534" width="25" style="213" customWidth="1"/>
    <col min="1535" max="1535" width="17.28515625" style="213" bestFit="1" customWidth="1"/>
    <col min="1536" max="1536" width="15.140625" style="213" bestFit="1" customWidth="1"/>
    <col min="1537" max="1537" width="20" style="213" customWidth="1"/>
    <col min="1538" max="1538" width="15.28515625" style="213" customWidth="1"/>
    <col min="1539" max="1539" width="12.7109375" style="213" customWidth="1"/>
    <col min="1540" max="1540" width="14.28515625" style="213" customWidth="1"/>
    <col min="1541" max="1541" width="10.140625" style="213"/>
    <col min="1542" max="1542" width="25.85546875" style="213" bestFit="1" customWidth="1"/>
    <col min="1543" max="1543" width="20.7109375" style="213" bestFit="1" customWidth="1"/>
    <col min="1544" max="1786" width="10.140625" style="213"/>
    <col min="1787" max="1787" width="91.85546875" style="213" customWidth="1"/>
    <col min="1788" max="1788" width="17.28515625" style="213" bestFit="1" customWidth="1"/>
    <col min="1789" max="1789" width="22" style="213" customWidth="1"/>
    <col min="1790" max="1790" width="25" style="213" customWidth="1"/>
    <col min="1791" max="1791" width="17.28515625" style="213" bestFit="1" customWidth="1"/>
    <col min="1792" max="1792" width="15.140625" style="213" bestFit="1" customWidth="1"/>
    <col min="1793" max="1793" width="20" style="213" customWidth="1"/>
    <col min="1794" max="1794" width="15.28515625" style="213" customWidth="1"/>
    <col min="1795" max="1795" width="12.7109375" style="213" customWidth="1"/>
    <col min="1796" max="1796" width="14.28515625" style="213" customWidth="1"/>
    <col min="1797" max="1797" width="10.140625" style="213"/>
    <col min="1798" max="1798" width="25.85546875" style="213" bestFit="1" customWidth="1"/>
    <col min="1799" max="1799" width="20.7109375" style="213" bestFit="1" customWidth="1"/>
    <col min="1800" max="2042" width="10.140625" style="213"/>
    <col min="2043" max="2043" width="91.85546875" style="213" customWidth="1"/>
    <col min="2044" max="2044" width="17.28515625" style="213" bestFit="1" customWidth="1"/>
    <col min="2045" max="2045" width="22" style="213" customWidth="1"/>
    <col min="2046" max="2046" width="25" style="213" customWidth="1"/>
    <col min="2047" max="2047" width="17.28515625" style="213" bestFit="1" customWidth="1"/>
    <col min="2048" max="2048" width="15.140625" style="213" bestFit="1" customWidth="1"/>
    <col min="2049" max="2049" width="20" style="213" customWidth="1"/>
    <col min="2050" max="2050" width="15.28515625" style="213" customWidth="1"/>
    <col min="2051" max="2051" width="12.7109375" style="213" customWidth="1"/>
    <col min="2052" max="2052" width="14.28515625" style="213" customWidth="1"/>
    <col min="2053" max="2053" width="10.140625" style="213"/>
    <col min="2054" max="2054" width="25.85546875" style="213" bestFit="1" customWidth="1"/>
    <col min="2055" max="2055" width="20.7109375" style="213" bestFit="1" customWidth="1"/>
    <col min="2056" max="2298" width="10.140625" style="213"/>
    <col min="2299" max="2299" width="91.85546875" style="213" customWidth="1"/>
    <col min="2300" max="2300" width="17.28515625" style="213" bestFit="1" customWidth="1"/>
    <col min="2301" max="2301" width="22" style="213" customWidth="1"/>
    <col min="2302" max="2302" width="25" style="213" customWidth="1"/>
    <col min="2303" max="2303" width="17.28515625" style="213" bestFit="1" customWidth="1"/>
    <col min="2304" max="2304" width="15.140625" style="213" bestFit="1" customWidth="1"/>
    <col min="2305" max="2305" width="20" style="213" customWidth="1"/>
    <col min="2306" max="2306" width="15.28515625" style="213" customWidth="1"/>
    <col min="2307" max="2307" width="12.7109375" style="213" customWidth="1"/>
    <col min="2308" max="2308" width="14.28515625" style="213" customWidth="1"/>
    <col min="2309" max="2309" width="10.140625" style="213"/>
    <col min="2310" max="2310" width="25.85546875" style="213" bestFit="1" customWidth="1"/>
    <col min="2311" max="2311" width="20.7109375" style="213" bestFit="1" customWidth="1"/>
    <col min="2312" max="2554" width="10.140625" style="213"/>
    <col min="2555" max="2555" width="91.85546875" style="213" customWidth="1"/>
    <col min="2556" max="2556" width="17.28515625" style="213" bestFit="1" customWidth="1"/>
    <col min="2557" max="2557" width="22" style="213" customWidth="1"/>
    <col min="2558" max="2558" width="25" style="213" customWidth="1"/>
    <col min="2559" max="2559" width="17.28515625" style="213" bestFit="1" customWidth="1"/>
    <col min="2560" max="2560" width="15.140625" style="213" bestFit="1" customWidth="1"/>
    <col min="2561" max="2561" width="20" style="213" customWidth="1"/>
    <col min="2562" max="2562" width="15.28515625" style="213" customWidth="1"/>
    <col min="2563" max="2563" width="12.7109375" style="213" customWidth="1"/>
    <col min="2564" max="2564" width="14.28515625" style="213" customWidth="1"/>
    <col min="2565" max="2565" width="10.140625" style="213"/>
    <col min="2566" max="2566" width="25.85546875" style="213" bestFit="1" customWidth="1"/>
    <col min="2567" max="2567" width="20.7109375" style="213" bestFit="1" customWidth="1"/>
    <col min="2568" max="2810" width="10.140625" style="213"/>
    <col min="2811" max="2811" width="91.85546875" style="213" customWidth="1"/>
    <col min="2812" max="2812" width="17.28515625" style="213" bestFit="1" customWidth="1"/>
    <col min="2813" max="2813" width="22" style="213" customWidth="1"/>
    <col min="2814" max="2814" width="25" style="213" customWidth="1"/>
    <col min="2815" max="2815" width="17.28515625" style="213" bestFit="1" customWidth="1"/>
    <col min="2816" max="2816" width="15.140625" style="213" bestFit="1" customWidth="1"/>
    <col min="2817" max="2817" width="20" style="213" customWidth="1"/>
    <col min="2818" max="2818" width="15.28515625" style="213" customWidth="1"/>
    <col min="2819" max="2819" width="12.7109375" style="213" customWidth="1"/>
    <col min="2820" max="2820" width="14.28515625" style="213" customWidth="1"/>
    <col min="2821" max="2821" width="10.140625" style="213"/>
    <col min="2822" max="2822" width="25.85546875" style="213" bestFit="1" customWidth="1"/>
    <col min="2823" max="2823" width="20.7109375" style="213" bestFit="1" customWidth="1"/>
    <col min="2824" max="3066" width="10.140625" style="213"/>
    <col min="3067" max="3067" width="91.85546875" style="213" customWidth="1"/>
    <col min="3068" max="3068" width="17.28515625" style="213" bestFit="1" customWidth="1"/>
    <col min="3069" max="3069" width="22" style="213" customWidth="1"/>
    <col min="3070" max="3070" width="25" style="213" customWidth="1"/>
    <col min="3071" max="3071" width="17.28515625" style="213" bestFit="1" customWidth="1"/>
    <col min="3072" max="3072" width="15.140625" style="213" bestFit="1" customWidth="1"/>
    <col min="3073" max="3073" width="20" style="213" customWidth="1"/>
    <col min="3074" max="3074" width="15.28515625" style="213" customWidth="1"/>
    <col min="3075" max="3075" width="12.7109375" style="213" customWidth="1"/>
    <col min="3076" max="3076" width="14.28515625" style="213" customWidth="1"/>
    <col min="3077" max="3077" width="10.140625" style="213"/>
    <col min="3078" max="3078" width="25.85546875" style="213" bestFit="1" customWidth="1"/>
    <col min="3079" max="3079" width="20.7109375" style="213" bestFit="1" customWidth="1"/>
    <col min="3080" max="3322" width="10.140625" style="213"/>
    <col min="3323" max="3323" width="91.85546875" style="213" customWidth="1"/>
    <col min="3324" max="3324" width="17.28515625" style="213" bestFit="1" customWidth="1"/>
    <col min="3325" max="3325" width="22" style="213" customWidth="1"/>
    <col min="3326" max="3326" width="25" style="213" customWidth="1"/>
    <col min="3327" max="3327" width="17.28515625" style="213" bestFit="1" customWidth="1"/>
    <col min="3328" max="3328" width="15.140625" style="213" bestFit="1" customWidth="1"/>
    <col min="3329" max="3329" width="20" style="213" customWidth="1"/>
    <col min="3330" max="3330" width="15.28515625" style="213" customWidth="1"/>
    <col min="3331" max="3331" width="12.7109375" style="213" customWidth="1"/>
    <col min="3332" max="3332" width="14.28515625" style="213" customWidth="1"/>
    <col min="3333" max="3333" width="10.140625" style="213"/>
    <col min="3334" max="3334" width="25.85546875" style="213" bestFit="1" customWidth="1"/>
    <col min="3335" max="3335" width="20.7109375" style="213" bestFit="1" customWidth="1"/>
    <col min="3336" max="3578" width="10.140625" style="213"/>
    <col min="3579" max="3579" width="91.85546875" style="213" customWidth="1"/>
    <col min="3580" max="3580" width="17.28515625" style="213" bestFit="1" customWidth="1"/>
    <col min="3581" max="3581" width="22" style="213" customWidth="1"/>
    <col min="3582" max="3582" width="25" style="213" customWidth="1"/>
    <col min="3583" max="3583" width="17.28515625" style="213" bestFit="1" customWidth="1"/>
    <col min="3584" max="3584" width="15.140625" style="213" bestFit="1" customWidth="1"/>
    <col min="3585" max="3585" width="20" style="213" customWidth="1"/>
    <col min="3586" max="3586" width="15.28515625" style="213" customWidth="1"/>
    <col min="3587" max="3587" width="12.7109375" style="213" customWidth="1"/>
    <col min="3588" max="3588" width="14.28515625" style="213" customWidth="1"/>
    <col min="3589" max="3589" width="10.140625" style="213"/>
    <col min="3590" max="3590" width="25.85546875" style="213" bestFit="1" customWidth="1"/>
    <col min="3591" max="3591" width="20.7109375" style="213" bestFit="1" customWidth="1"/>
    <col min="3592" max="3834" width="10.140625" style="213"/>
    <col min="3835" max="3835" width="91.85546875" style="213" customWidth="1"/>
    <col min="3836" max="3836" width="17.28515625" style="213" bestFit="1" customWidth="1"/>
    <col min="3837" max="3837" width="22" style="213" customWidth="1"/>
    <col min="3838" max="3838" width="25" style="213" customWidth="1"/>
    <col min="3839" max="3839" width="17.28515625" style="213" bestFit="1" customWidth="1"/>
    <col min="3840" max="3840" width="15.140625" style="213" bestFit="1" customWidth="1"/>
    <col min="3841" max="3841" width="20" style="213" customWidth="1"/>
    <col min="3842" max="3842" width="15.28515625" style="213" customWidth="1"/>
    <col min="3843" max="3843" width="12.7109375" style="213" customWidth="1"/>
    <col min="3844" max="3844" width="14.28515625" style="213" customWidth="1"/>
    <col min="3845" max="3845" width="10.140625" style="213"/>
    <col min="3846" max="3846" width="25.85546875" style="213" bestFit="1" customWidth="1"/>
    <col min="3847" max="3847" width="20.7109375" style="213" bestFit="1" customWidth="1"/>
    <col min="3848" max="4090" width="10.140625" style="213"/>
    <col min="4091" max="4091" width="91.85546875" style="213" customWidth="1"/>
    <col min="4092" max="4092" width="17.28515625" style="213" bestFit="1" customWidth="1"/>
    <col min="4093" max="4093" width="22" style="213" customWidth="1"/>
    <col min="4094" max="4094" width="25" style="213" customWidth="1"/>
    <col min="4095" max="4095" width="17.28515625" style="213" bestFit="1" customWidth="1"/>
    <col min="4096" max="4096" width="15.140625" style="213" bestFit="1" customWidth="1"/>
    <col min="4097" max="4097" width="20" style="213" customWidth="1"/>
    <col min="4098" max="4098" width="15.28515625" style="213" customWidth="1"/>
    <col min="4099" max="4099" width="12.7109375" style="213" customWidth="1"/>
    <col min="4100" max="4100" width="14.28515625" style="213" customWidth="1"/>
    <col min="4101" max="4101" width="10.140625" style="213"/>
    <col min="4102" max="4102" width="25.85546875" style="213" bestFit="1" customWidth="1"/>
    <col min="4103" max="4103" width="20.7109375" style="213" bestFit="1" customWidth="1"/>
    <col min="4104" max="4346" width="10.140625" style="213"/>
    <col min="4347" max="4347" width="91.85546875" style="213" customWidth="1"/>
    <col min="4348" max="4348" width="17.28515625" style="213" bestFit="1" customWidth="1"/>
    <col min="4349" max="4349" width="22" style="213" customWidth="1"/>
    <col min="4350" max="4350" width="25" style="213" customWidth="1"/>
    <col min="4351" max="4351" width="17.28515625" style="213" bestFit="1" customWidth="1"/>
    <col min="4352" max="4352" width="15.140625" style="213" bestFit="1" customWidth="1"/>
    <col min="4353" max="4353" width="20" style="213" customWidth="1"/>
    <col min="4354" max="4354" width="15.28515625" style="213" customWidth="1"/>
    <col min="4355" max="4355" width="12.7109375" style="213" customWidth="1"/>
    <col min="4356" max="4356" width="14.28515625" style="213" customWidth="1"/>
    <col min="4357" max="4357" width="10.140625" style="213"/>
    <col min="4358" max="4358" width="25.85546875" style="213" bestFit="1" customWidth="1"/>
    <col min="4359" max="4359" width="20.7109375" style="213" bestFit="1" customWidth="1"/>
    <col min="4360" max="4602" width="10.140625" style="213"/>
    <col min="4603" max="4603" width="91.85546875" style="213" customWidth="1"/>
    <col min="4604" max="4604" width="17.28515625" style="213" bestFit="1" customWidth="1"/>
    <col min="4605" max="4605" width="22" style="213" customWidth="1"/>
    <col min="4606" max="4606" width="25" style="213" customWidth="1"/>
    <col min="4607" max="4607" width="17.28515625" style="213" bestFit="1" customWidth="1"/>
    <col min="4608" max="4608" width="15.140625" style="213" bestFit="1" customWidth="1"/>
    <col min="4609" max="4609" width="20" style="213" customWidth="1"/>
    <col min="4610" max="4610" width="15.28515625" style="213" customWidth="1"/>
    <col min="4611" max="4611" width="12.7109375" style="213" customWidth="1"/>
    <col min="4612" max="4612" width="14.28515625" style="213" customWidth="1"/>
    <col min="4613" max="4613" width="10.140625" style="213"/>
    <col min="4614" max="4614" width="25.85546875" style="213" bestFit="1" customWidth="1"/>
    <col min="4615" max="4615" width="20.7109375" style="213" bestFit="1" customWidth="1"/>
    <col min="4616" max="4858" width="10.140625" style="213"/>
    <col min="4859" max="4859" width="91.85546875" style="213" customWidth="1"/>
    <col min="4860" max="4860" width="17.28515625" style="213" bestFit="1" customWidth="1"/>
    <col min="4861" max="4861" width="22" style="213" customWidth="1"/>
    <col min="4862" max="4862" width="25" style="213" customWidth="1"/>
    <col min="4863" max="4863" width="17.28515625" style="213" bestFit="1" customWidth="1"/>
    <col min="4864" max="4864" width="15.140625" style="213" bestFit="1" customWidth="1"/>
    <col min="4865" max="4865" width="20" style="213" customWidth="1"/>
    <col min="4866" max="4866" width="15.28515625" style="213" customWidth="1"/>
    <col min="4867" max="4867" width="12.7109375" style="213" customWidth="1"/>
    <col min="4868" max="4868" width="14.28515625" style="213" customWidth="1"/>
    <col min="4869" max="4869" width="10.140625" style="213"/>
    <col min="4870" max="4870" width="25.85546875" style="213" bestFit="1" customWidth="1"/>
    <col min="4871" max="4871" width="20.7109375" style="213" bestFit="1" customWidth="1"/>
    <col min="4872" max="5114" width="10.140625" style="213"/>
    <col min="5115" max="5115" width="91.85546875" style="213" customWidth="1"/>
    <col min="5116" max="5116" width="17.28515625" style="213" bestFit="1" customWidth="1"/>
    <col min="5117" max="5117" width="22" style="213" customWidth="1"/>
    <col min="5118" max="5118" width="25" style="213" customWidth="1"/>
    <col min="5119" max="5119" width="17.28515625" style="213" bestFit="1" customWidth="1"/>
    <col min="5120" max="5120" width="15.140625" style="213" bestFit="1" customWidth="1"/>
    <col min="5121" max="5121" width="20" style="213" customWidth="1"/>
    <col min="5122" max="5122" width="15.28515625" style="213" customWidth="1"/>
    <col min="5123" max="5123" width="12.7109375" style="213" customWidth="1"/>
    <col min="5124" max="5124" width="14.28515625" style="213" customWidth="1"/>
    <col min="5125" max="5125" width="10.140625" style="213"/>
    <col min="5126" max="5126" width="25.85546875" style="213" bestFit="1" customWidth="1"/>
    <col min="5127" max="5127" width="20.7109375" style="213" bestFit="1" customWidth="1"/>
    <col min="5128" max="5370" width="10.140625" style="213"/>
    <col min="5371" max="5371" width="91.85546875" style="213" customWidth="1"/>
    <col min="5372" max="5372" width="17.28515625" style="213" bestFit="1" customWidth="1"/>
    <col min="5373" max="5373" width="22" style="213" customWidth="1"/>
    <col min="5374" max="5374" width="25" style="213" customWidth="1"/>
    <col min="5375" max="5375" width="17.28515625" style="213" bestFit="1" customWidth="1"/>
    <col min="5376" max="5376" width="15.140625" style="213" bestFit="1" customWidth="1"/>
    <col min="5377" max="5377" width="20" style="213" customWidth="1"/>
    <col min="5378" max="5378" width="15.28515625" style="213" customWidth="1"/>
    <col min="5379" max="5379" width="12.7109375" style="213" customWidth="1"/>
    <col min="5380" max="5380" width="14.28515625" style="213" customWidth="1"/>
    <col min="5381" max="5381" width="10.140625" style="213"/>
    <col min="5382" max="5382" width="25.85546875" style="213" bestFit="1" customWidth="1"/>
    <col min="5383" max="5383" width="20.7109375" style="213" bestFit="1" customWidth="1"/>
    <col min="5384" max="5626" width="10.140625" style="213"/>
    <col min="5627" max="5627" width="91.85546875" style="213" customWidth="1"/>
    <col min="5628" max="5628" width="17.28515625" style="213" bestFit="1" customWidth="1"/>
    <col min="5629" max="5629" width="22" style="213" customWidth="1"/>
    <col min="5630" max="5630" width="25" style="213" customWidth="1"/>
    <col min="5631" max="5631" width="17.28515625" style="213" bestFit="1" customWidth="1"/>
    <col min="5632" max="5632" width="15.140625" style="213" bestFit="1" customWidth="1"/>
    <col min="5633" max="5633" width="20" style="213" customWidth="1"/>
    <col min="5634" max="5634" width="15.28515625" style="213" customWidth="1"/>
    <col min="5635" max="5635" width="12.7109375" style="213" customWidth="1"/>
    <col min="5636" max="5636" width="14.28515625" style="213" customWidth="1"/>
    <col min="5637" max="5637" width="10.140625" style="213"/>
    <col min="5638" max="5638" width="25.85546875" style="213" bestFit="1" customWidth="1"/>
    <col min="5639" max="5639" width="20.7109375" style="213" bestFit="1" customWidth="1"/>
    <col min="5640" max="5882" width="10.140625" style="213"/>
    <col min="5883" max="5883" width="91.85546875" style="213" customWidth="1"/>
    <col min="5884" max="5884" width="17.28515625" style="213" bestFit="1" customWidth="1"/>
    <col min="5885" max="5885" width="22" style="213" customWidth="1"/>
    <col min="5886" max="5886" width="25" style="213" customWidth="1"/>
    <col min="5887" max="5887" width="17.28515625" style="213" bestFit="1" customWidth="1"/>
    <col min="5888" max="5888" width="15.140625" style="213" bestFit="1" customWidth="1"/>
    <col min="5889" max="5889" width="20" style="213" customWidth="1"/>
    <col min="5890" max="5890" width="15.28515625" style="213" customWidth="1"/>
    <col min="5891" max="5891" width="12.7109375" style="213" customWidth="1"/>
    <col min="5892" max="5892" width="14.28515625" style="213" customWidth="1"/>
    <col min="5893" max="5893" width="10.140625" style="213"/>
    <col min="5894" max="5894" width="25.85546875" style="213" bestFit="1" customWidth="1"/>
    <col min="5895" max="5895" width="20.7109375" style="213" bestFit="1" customWidth="1"/>
    <col min="5896" max="6138" width="10.140625" style="213"/>
    <col min="6139" max="6139" width="91.85546875" style="213" customWidth="1"/>
    <col min="6140" max="6140" width="17.28515625" style="213" bestFit="1" customWidth="1"/>
    <col min="6141" max="6141" width="22" style="213" customWidth="1"/>
    <col min="6142" max="6142" width="25" style="213" customWidth="1"/>
    <col min="6143" max="6143" width="17.28515625" style="213" bestFit="1" customWidth="1"/>
    <col min="6144" max="6144" width="15.140625" style="213" bestFit="1" customWidth="1"/>
    <col min="6145" max="6145" width="20" style="213" customWidth="1"/>
    <col min="6146" max="6146" width="15.28515625" style="213" customWidth="1"/>
    <col min="6147" max="6147" width="12.7109375" style="213" customWidth="1"/>
    <col min="6148" max="6148" width="14.28515625" style="213" customWidth="1"/>
    <col min="6149" max="6149" width="10.140625" style="213"/>
    <col min="6150" max="6150" width="25.85546875" style="213" bestFit="1" customWidth="1"/>
    <col min="6151" max="6151" width="20.7109375" style="213" bestFit="1" customWidth="1"/>
    <col min="6152" max="6394" width="10.140625" style="213"/>
    <col min="6395" max="6395" width="91.85546875" style="213" customWidth="1"/>
    <col min="6396" max="6396" width="17.28515625" style="213" bestFit="1" customWidth="1"/>
    <col min="6397" max="6397" width="22" style="213" customWidth="1"/>
    <col min="6398" max="6398" width="25" style="213" customWidth="1"/>
    <col min="6399" max="6399" width="17.28515625" style="213" bestFit="1" customWidth="1"/>
    <col min="6400" max="6400" width="15.140625" style="213" bestFit="1" customWidth="1"/>
    <col min="6401" max="6401" width="20" style="213" customWidth="1"/>
    <col min="6402" max="6402" width="15.28515625" style="213" customWidth="1"/>
    <col min="6403" max="6403" width="12.7109375" style="213" customWidth="1"/>
    <col min="6404" max="6404" width="14.28515625" style="213" customWidth="1"/>
    <col min="6405" max="6405" width="10.140625" style="213"/>
    <col min="6406" max="6406" width="25.85546875" style="213" bestFit="1" customWidth="1"/>
    <col min="6407" max="6407" width="20.7109375" style="213" bestFit="1" customWidth="1"/>
    <col min="6408" max="6650" width="10.140625" style="213"/>
    <col min="6651" max="6651" width="91.85546875" style="213" customWidth="1"/>
    <col min="6652" max="6652" width="17.28515625" style="213" bestFit="1" customWidth="1"/>
    <col min="6653" max="6653" width="22" style="213" customWidth="1"/>
    <col min="6654" max="6654" width="25" style="213" customWidth="1"/>
    <col min="6655" max="6655" width="17.28515625" style="213" bestFit="1" customWidth="1"/>
    <col min="6656" max="6656" width="15.140625" style="213" bestFit="1" customWidth="1"/>
    <col min="6657" max="6657" width="20" style="213" customWidth="1"/>
    <col min="6658" max="6658" width="15.28515625" style="213" customWidth="1"/>
    <col min="6659" max="6659" width="12.7109375" style="213" customWidth="1"/>
    <col min="6660" max="6660" width="14.28515625" style="213" customWidth="1"/>
    <col min="6661" max="6661" width="10.140625" style="213"/>
    <col min="6662" max="6662" width="25.85546875" style="213" bestFit="1" customWidth="1"/>
    <col min="6663" max="6663" width="20.7109375" style="213" bestFit="1" customWidth="1"/>
    <col min="6664" max="6906" width="10.140625" style="213"/>
    <col min="6907" max="6907" width="91.85546875" style="213" customWidth="1"/>
    <col min="6908" max="6908" width="17.28515625" style="213" bestFit="1" customWidth="1"/>
    <col min="6909" max="6909" width="22" style="213" customWidth="1"/>
    <col min="6910" max="6910" width="25" style="213" customWidth="1"/>
    <col min="6911" max="6911" width="17.28515625" style="213" bestFit="1" customWidth="1"/>
    <col min="6912" max="6912" width="15.140625" style="213" bestFit="1" customWidth="1"/>
    <col min="6913" max="6913" width="20" style="213" customWidth="1"/>
    <col min="6914" max="6914" width="15.28515625" style="213" customWidth="1"/>
    <col min="6915" max="6915" width="12.7109375" style="213" customWidth="1"/>
    <col min="6916" max="6916" width="14.28515625" style="213" customWidth="1"/>
    <col min="6917" max="6917" width="10.140625" style="213"/>
    <col min="6918" max="6918" width="25.85546875" style="213" bestFit="1" customWidth="1"/>
    <col min="6919" max="6919" width="20.7109375" style="213" bestFit="1" customWidth="1"/>
    <col min="6920" max="7162" width="10.140625" style="213"/>
    <col min="7163" max="7163" width="91.85546875" style="213" customWidth="1"/>
    <col min="7164" max="7164" width="17.28515625" style="213" bestFit="1" customWidth="1"/>
    <col min="7165" max="7165" width="22" style="213" customWidth="1"/>
    <col min="7166" max="7166" width="25" style="213" customWidth="1"/>
    <col min="7167" max="7167" width="17.28515625" style="213" bestFit="1" customWidth="1"/>
    <col min="7168" max="7168" width="15.140625" style="213" bestFit="1" customWidth="1"/>
    <col min="7169" max="7169" width="20" style="213" customWidth="1"/>
    <col min="7170" max="7170" width="15.28515625" style="213" customWidth="1"/>
    <col min="7171" max="7171" width="12.7109375" style="213" customWidth="1"/>
    <col min="7172" max="7172" width="14.28515625" style="213" customWidth="1"/>
    <col min="7173" max="7173" width="10.140625" style="213"/>
    <col min="7174" max="7174" width="25.85546875" style="213" bestFit="1" customWidth="1"/>
    <col min="7175" max="7175" width="20.7109375" style="213" bestFit="1" customWidth="1"/>
    <col min="7176" max="7418" width="10.140625" style="213"/>
    <col min="7419" max="7419" width="91.85546875" style="213" customWidth="1"/>
    <col min="7420" max="7420" width="17.28515625" style="213" bestFit="1" customWidth="1"/>
    <col min="7421" max="7421" width="22" style="213" customWidth="1"/>
    <col min="7422" max="7422" width="25" style="213" customWidth="1"/>
    <col min="7423" max="7423" width="17.28515625" style="213" bestFit="1" customWidth="1"/>
    <col min="7424" max="7424" width="15.140625" style="213" bestFit="1" customWidth="1"/>
    <col min="7425" max="7425" width="20" style="213" customWidth="1"/>
    <col min="7426" max="7426" width="15.28515625" style="213" customWidth="1"/>
    <col min="7427" max="7427" width="12.7109375" style="213" customWidth="1"/>
    <col min="7428" max="7428" width="14.28515625" style="213" customWidth="1"/>
    <col min="7429" max="7429" width="10.140625" style="213"/>
    <col min="7430" max="7430" width="25.85546875" style="213" bestFit="1" customWidth="1"/>
    <col min="7431" max="7431" width="20.7109375" style="213" bestFit="1" customWidth="1"/>
    <col min="7432" max="7674" width="10.140625" style="213"/>
    <col min="7675" max="7675" width="91.85546875" style="213" customWidth="1"/>
    <col min="7676" max="7676" width="17.28515625" style="213" bestFit="1" customWidth="1"/>
    <col min="7677" max="7677" width="22" style="213" customWidth="1"/>
    <col min="7678" max="7678" width="25" style="213" customWidth="1"/>
    <col min="7679" max="7679" width="17.28515625" style="213" bestFit="1" customWidth="1"/>
    <col min="7680" max="7680" width="15.140625" style="213" bestFit="1" customWidth="1"/>
    <col min="7681" max="7681" width="20" style="213" customWidth="1"/>
    <col min="7682" max="7682" width="15.28515625" style="213" customWidth="1"/>
    <col min="7683" max="7683" width="12.7109375" style="213" customWidth="1"/>
    <col min="7684" max="7684" width="14.28515625" style="213" customWidth="1"/>
    <col min="7685" max="7685" width="10.140625" style="213"/>
    <col min="7686" max="7686" width="25.85546875" style="213" bestFit="1" customWidth="1"/>
    <col min="7687" max="7687" width="20.7109375" style="213" bestFit="1" customWidth="1"/>
    <col min="7688" max="7930" width="10.140625" style="213"/>
    <col min="7931" max="7931" width="91.85546875" style="213" customWidth="1"/>
    <col min="7932" max="7932" width="17.28515625" style="213" bestFit="1" customWidth="1"/>
    <col min="7933" max="7933" width="22" style="213" customWidth="1"/>
    <col min="7934" max="7934" width="25" style="213" customWidth="1"/>
    <col min="7935" max="7935" width="17.28515625" style="213" bestFit="1" customWidth="1"/>
    <col min="7936" max="7936" width="15.140625" style="213" bestFit="1" customWidth="1"/>
    <col min="7937" max="7937" width="20" style="213" customWidth="1"/>
    <col min="7938" max="7938" width="15.28515625" style="213" customWidth="1"/>
    <col min="7939" max="7939" width="12.7109375" style="213" customWidth="1"/>
    <col min="7940" max="7940" width="14.28515625" style="213" customWidth="1"/>
    <col min="7941" max="7941" width="10.140625" style="213"/>
    <col min="7942" max="7942" width="25.85546875" style="213" bestFit="1" customWidth="1"/>
    <col min="7943" max="7943" width="20.7109375" style="213" bestFit="1" customWidth="1"/>
    <col min="7944" max="8186" width="10.140625" style="213"/>
    <col min="8187" max="8187" width="91.85546875" style="213" customWidth="1"/>
    <col min="8188" max="8188" width="17.28515625" style="213" bestFit="1" customWidth="1"/>
    <col min="8189" max="8189" width="22" style="213" customWidth="1"/>
    <col min="8190" max="8190" width="25" style="213" customWidth="1"/>
    <col min="8191" max="8191" width="17.28515625" style="213" bestFit="1" customWidth="1"/>
    <col min="8192" max="8192" width="15.140625" style="213" bestFit="1" customWidth="1"/>
    <col min="8193" max="8193" width="20" style="213" customWidth="1"/>
    <col min="8194" max="8194" width="15.28515625" style="213" customWidth="1"/>
    <col min="8195" max="8195" width="12.7109375" style="213" customWidth="1"/>
    <col min="8196" max="8196" width="14.28515625" style="213" customWidth="1"/>
    <col min="8197" max="8197" width="10.140625" style="213"/>
    <col min="8198" max="8198" width="25.85546875" style="213" bestFit="1" customWidth="1"/>
    <col min="8199" max="8199" width="20.7109375" style="213" bestFit="1" customWidth="1"/>
    <col min="8200" max="8442" width="10.140625" style="213"/>
    <col min="8443" max="8443" width="91.85546875" style="213" customWidth="1"/>
    <col min="8444" max="8444" width="17.28515625" style="213" bestFit="1" customWidth="1"/>
    <col min="8445" max="8445" width="22" style="213" customWidth="1"/>
    <col min="8446" max="8446" width="25" style="213" customWidth="1"/>
    <col min="8447" max="8447" width="17.28515625" style="213" bestFit="1" customWidth="1"/>
    <col min="8448" max="8448" width="15.140625" style="213" bestFit="1" customWidth="1"/>
    <col min="8449" max="8449" width="20" style="213" customWidth="1"/>
    <col min="8450" max="8450" width="15.28515625" style="213" customWidth="1"/>
    <col min="8451" max="8451" width="12.7109375" style="213" customWidth="1"/>
    <col min="8452" max="8452" width="14.28515625" style="213" customWidth="1"/>
    <col min="8453" max="8453" width="10.140625" style="213"/>
    <col min="8454" max="8454" width="25.85546875" style="213" bestFit="1" customWidth="1"/>
    <col min="8455" max="8455" width="20.7109375" style="213" bestFit="1" customWidth="1"/>
    <col min="8456" max="8698" width="10.140625" style="213"/>
    <col min="8699" max="8699" width="91.85546875" style="213" customWidth="1"/>
    <col min="8700" max="8700" width="17.28515625" style="213" bestFit="1" customWidth="1"/>
    <col min="8701" max="8701" width="22" style="213" customWidth="1"/>
    <col min="8702" max="8702" width="25" style="213" customWidth="1"/>
    <col min="8703" max="8703" width="17.28515625" style="213" bestFit="1" customWidth="1"/>
    <col min="8704" max="8704" width="15.140625" style="213" bestFit="1" customWidth="1"/>
    <col min="8705" max="8705" width="20" style="213" customWidth="1"/>
    <col min="8706" max="8706" width="15.28515625" style="213" customWidth="1"/>
    <col min="8707" max="8707" width="12.7109375" style="213" customWidth="1"/>
    <col min="8708" max="8708" width="14.28515625" style="213" customWidth="1"/>
    <col min="8709" max="8709" width="10.140625" style="213"/>
    <col min="8710" max="8710" width="25.85546875" style="213" bestFit="1" customWidth="1"/>
    <col min="8711" max="8711" width="20.7109375" style="213" bestFit="1" customWidth="1"/>
    <col min="8712" max="8954" width="10.140625" style="213"/>
    <col min="8955" max="8955" width="91.85546875" style="213" customWidth="1"/>
    <col min="8956" max="8956" width="17.28515625" style="213" bestFit="1" customWidth="1"/>
    <col min="8957" max="8957" width="22" style="213" customWidth="1"/>
    <col min="8958" max="8958" width="25" style="213" customWidth="1"/>
    <col min="8959" max="8959" width="17.28515625" style="213" bestFit="1" customWidth="1"/>
    <col min="8960" max="8960" width="15.140625" style="213" bestFit="1" customWidth="1"/>
    <col min="8961" max="8961" width="20" style="213" customWidth="1"/>
    <col min="8962" max="8962" width="15.28515625" style="213" customWidth="1"/>
    <col min="8963" max="8963" width="12.7109375" style="213" customWidth="1"/>
    <col min="8964" max="8964" width="14.28515625" style="213" customWidth="1"/>
    <col min="8965" max="8965" width="10.140625" style="213"/>
    <col min="8966" max="8966" width="25.85546875" style="213" bestFit="1" customWidth="1"/>
    <col min="8967" max="8967" width="20.7109375" style="213" bestFit="1" customWidth="1"/>
    <col min="8968" max="9210" width="10.140625" style="213"/>
    <col min="9211" max="9211" width="91.85546875" style="213" customWidth="1"/>
    <col min="9212" max="9212" width="17.28515625" style="213" bestFit="1" customWidth="1"/>
    <col min="9213" max="9213" width="22" style="213" customWidth="1"/>
    <col min="9214" max="9214" width="25" style="213" customWidth="1"/>
    <col min="9215" max="9215" width="17.28515625" style="213" bestFit="1" customWidth="1"/>
    <col min="9216" max="9216" width="15.140625" style="213" bestFit="1" customWidth="1"/>
    <col min="9217" max="9217" width="20" style="213" customWidth="1"/>
    <col min="9218" max="9218" width="15.28515625" style="213" customWidth="1"/>
    <col min="9219" max="9219" width="12.7109375" style="213" customWidth="1"/>
    <col min="9220" max="9220" width="14.28515625" style="213" customWidth="1"/>
    <col min="9221" max="9221" width="10.140625" style="213"/>
    <col min="9222" max="9222" width="25.85546875" style="213" bestFit="1" customWidth="1"/>
    <col min="9223" max="9223" width="20.7109375" style="213" bestFit="1" customWidth="1"/>
    <col min="9224" max="9466" width="10.140625" style="213"/>
    <col min="9467" max="9467" width="91.85546875" style="213" customWidth="1"/>
    <col min="9468" max="9468" width="17.28515625" style="213" bestFit="1" customWidth="1"/>
    <col min="9469" max="9469" width="22" style="213" customWidth="1"/>
    <col min="9470" max="9470" width="25" style="213" customWidth="1"/>
    <col min="9471" max="9471" width="17.28515625" style="213" bestFit="1" customWidth="1"/>
    <col min="9472" max="9472" width="15.140625" style="213" bestFit="1" customWidth="1"/>
    <col min="9473" max="9473" width="20" style="213" customWidth="1"/>
    <col min="9474" max="9474" width="15.28515625" style="213" customWidth="1"/>
    <col min="9475" max="9475" width="12.7109375" style="213" customWidth="1"/>
    <col min="9476" max="9476" width="14.28515625" style="213" customWidth="1"/>
    <col min="9477" max="9477" width="10.140625" style="213"/>
    <col min="9478" max="9478" width="25.85546875" style="213" bestFit="1" customWidth="1"/>
    <col min="9479" max="9479" width="20.7109375" style="213" bestFit="1" customWidth="1"/>
    <col min="9480" max="9722" width="10.140625" style="213"/>
    <col min="9723" max="9723" width="91.85546875" style="213" customWidth="1"/>
    <col min="9724" max="9724" width="17.28515625" style="213" bestFit="1" customWidth="1"/>
    <col min="9725" max="9725" width="22" style="213" customWidth="1"/>
    <col min="9726" max="9726" width="25" style="213" customWidth="1"/>
    <col min="9727" max="9727" width="17.28515625" style="213" bestFit="1" customWidth="1"/>
    <col min="9728" max="9728" width="15.140625" style="213" bestFit="1" customWidth="1"/>
    <col min="9729" max="9729" width="20" style="213" customWidth="1"/>
    <col min="9730" max="9730" width="15.28515625" style="213" customWidth="1"/>
    <col min="9731" max="9731" width="12.7109375" style="213" customWidth="1"/>
    <col min="9732" max="9732" width="14.28515625" style="213" customWidth="1"/>
    <col min="9733" max="9733" width="10.140625" style="213"/>
    <col min="9734" max="9734" width="25.85546875" style="213" bestFit="1" customWidth="1"/>
    <col min="9735" max="9735" width="20.7109375" style="213" bestFit="1" customWidth="1"/>
    <col min="9736" max="9978" width="10.140625" style="213"/>
    <col min="9979" max="9979" width="91.85546875" style="213" customWidth="1"/>
    <col min="9980" max="9980" width="17.28515625" style="213" bestFit="1" customWidth="1"/>
    <col min="9981" max="9981" width="22" style="213" customWidth="1"/>
    <col min="9982" max="9982" width="25" style="213" customWidth="1"/>
    <col min="9983" max="9983" width="17.28515625" style="213" bestFit="1" customWidth="1"/>
    <col min="9984" max="9984" width="15.140625" style="213" bestFit="1" customWidth="1"/>
    <col min="9985" max="9985" width="20" style="213" customWidth="1"/>
    <col min="9986" max="9986" width="15.28515625" style="213" customWidth="1"/>
    <col min="9987" max="9987" width="12.7109375" style="213" customWidth="1"/>
    <col min="9988" max="9988" width="14.28515625" style="213" customWidth="1"/>
    <col min="9989" max="9989" width="10.140625" style="213"/>
    <col min="9990" max="9990" width="25.85546875" style="213" bestFit="1" customWidth="1"/>
    <col min="9991" max="9991" width="20.7109375" style="213" bestFit="1" customWidth="1"/>
    <col min="9992" max="10234" width="10.140625" style="213"/>
    <col min="10235" max="10235" width="91.85546875" style="213" customWidth="1"/>
    <col min="10236" max="10236" width="17.28515625" style="213" bestFit="1" customWidth="1"/>
    <col min="10237" max="10237" width="22" style="213" customWidth="1"/>
    <col min="10238" max="10238" width="25" style="213" customWidth="1"/>
    <col min="10239" max="10239" width="17.28515625" style="213" bestFit="1" customWidth="1"/>
    <col min="10240" max="10240" width="15.140625" style="213" bestFit="1" customWidth="1"/>
    <col min="10241" max="10241" width="20" style="213" customWidth="1"/>
    <col min="10242" max="10242" width="15.28515625" style="213" customWidth="1"/>
    <col min="10243" max="10243" width="12.7109375" style="213" customWidth="1"/>
    <col min="10244" max="10244" width="14.28515625" style="213" customWidth="1"/>
    <col min="10245" max="10245" width="10.140625" style="213"/>
    <col min="10246" max="10246" width="25.85546875" style="213" bestFit="1" customWidth="1"/>
    <col min="10247" max="10247" width="20.7109375" style="213" bestFit="1" customWidth="1"/>
    <col min="10248" max="10490" width="10.140625" style="213"/>
    <col min="10491" max="10491" width="91.85546875" style="213" customWidth="1"/>
    <col min="10492" max="10492" width="17.28515625" style="213" bestFit="1" customWidth="1"/>
    <col min="10493" max="10493" width="22" style="213" customWidth="1"/>
    <col min="10494" max="10494" width="25" style="213" customWidth="1"/>
    <col min="10495" max="10495" width="17.28515625" style="213" bestFit="1" customWidth="1"/>
    <col min="10496" max="10496" width="15.140625" style="213" bestFit="1" customWidth="1"/>
    <col min="10497" max="10497" width="20" style="213" customWidth="1"/>
    <col min="10498" max="10498" width="15.28515625" style="213" customWidth="1"/>
    <col min="10499" max="10499" width="12.7109375" style="213" customWidth="1"/>
    <col min="10500" max="10500" width="14.28515625" style="213" customWidth="1"/>
    <col min="10501" max="10501" width="10.140625" style="213"/>
    <col min="10502" max="10502" width="25.85546875" style="213" bestFit="1" customWidth="1"/>
    <col min="10503" max="10503" width="20.7109375" style="213" bestFit="1" customWidth="1"/>
    <col min="10504" max="10746" width="10.140625" style="213"/>
    <col min="10747" max="10747" width="91.85546875" style="213" customWidth="1"/>
    <col min="10748" max="10748" width="17.28515625" style="213" bestFit="1" customWidth="1"/>
    <col min="10749" max="10749" width="22" style="213" customWidth="1"/>
    <col min="10750" max="10750" width="25" style="213" customWidth="1"/>
    <col min="10751" max="10751" width="17.28515625" style="213" bestFit="1" customWidth="1"/>
    <col min="10752" max="10752" width="15.140625" style="213" bestFit="1" customWidth="1"/>
    <col min="10753" max="10753" width="20" style="213" customWidth="1"/>
    <col min="10754" max="10754" width="15.28515625" style="213" customWidth="1"/>
    <col min="10755" max="10755" width="12.7109375" style="213" customWidth="1"/>
    <col min="10756" max="10756" width="14.28515625" style="213" customWidth="1"/>
    <col min="10757" max="10757" width="10.140625" style="213"/>
    <col min="10758" max="10758" width="25.85546875" style="213" bestFit="1" customWidth="1"/>
    <col min="10759" max="10759" width="20.7109375" style="213" bestFit="1" customWidth="1"/>
    <col min="10760" max="11002" width="10.140625" style="213"/>
    <col min="11003" max="11003" width="91.85546875" style="213" customWidth="1"/>
    <col min="11004" max="11004" width="17.28515625" style="213" bestFit="1" customWidth="1"/>
    <col min="11005" max="11005" width="22" style="213" customWidth="1"/>
    <col min="11006" max="11006" width="25" style="213" customWidth="1"/>
    <col min="11007" max="11007" width="17.28515625" style="213" bestFit="1" customWidth="1"/>
    <col min="11008" max="11008" width="15.140625" style="213" bestFit="1" customWidth="1"/>
    <col min="11009" max="11009" width="20" style="213" customWidth="1"/>
    <col min="11010" max="11010" width="15.28515625" style="213" customWidth="1"/>
    <col min="11011" max="11011" width="12.7109375" style="213" customWidth="1"/>
    <col min="11012" max="11012" width="14.28515625" style="213" customWidth="1"/>
    <col min="11013" max="11013" width="10.140625" style="213"/>
    <col min="11014" max="11014" width="25.85546875" style="213" bestFit="1" customWidth="1"/>
    <col min="11015" max="11015" width="20.7109375" style="213" bestFit="1" customWidth="1"/>
    <col min="11016" max="11258" width="10.140625" style="213"/>
    <col min="11259" max="11259" width="91.85546875" style="213" customWidth="1"/>
    <col min="11260" max="11260" width="17.28515625" style="213" bestFit="1" customWidth="1"/>
    <col min="11261" max="11261" width="22" style="213" customWidth="1"/>
    <col min="11262" max="11262" width="25" style="213" customWidth="1"/>
    <col min="11263" max="11263" width="17.28515625" style="213" bestFit="1" customWidth="1"/>
    <col min="11264" max="11264" width="15.140625" style="213" bestFit="1" customWidth="1"/>
    <col min="11265" max="11265" width="20" style="213" customWidth="1"/>
    <col min="11266" max="11266" width="15.28515625" style="213" customWidth="1"/>
    <col min="11267" max="11267" width="12.7109375" style="213" customWidth="1"/>
    <col min="11268" max="11268" width="14.28515625" style="213" customWidth="1"/>
    <col min="11269" max="11269" width="10.140625" style="213"/>
    <col min="11270" max="11270" width="25.85546875" style="213" bestFit="1" customWidth="1"/>
    <col min="11271" max="11271" width="20.7109375" style="213" bestFit="1" customWidth="1"/>
    <col min="11272" max="11514" width="10.140625" style="213"/>
    <col min="11515" max="11515" width="91.85546875" style="213" customWidth="1"/>
    <col min="11516" max="11516" width="17.28515625" style="213" bestFit="1" customWidth="1"/>
    <col min="11517" max="11517" width="22" style="213" customWidth="1"/>
    <col min="11518" max="11518" width="25" style="213" customWidth="1"/>
    <col min="11519" max="11519" width="17.28515625" style="213" bestFit="1" customWidth="1"/>
    <col min="11520" max="11520" width="15.140625" style="213" bestFit="1" customWidth="1"/>
    <col min="11521" max="11521" width="20" style="213" customWidth="1"/>
    <col min="11522" max="11522" width="15.28515625" style="213" customWidth="1"/>
    <col min="11523" max="11523" width="12.7109375" style="213" customWidth="1"/>
    <col min="11524" max="11524" width="14.28515625" style="213" customWidth="1"/>
    <col min="11525" max="11525" width="10.140625" style="213"/>
    <col min="11526" max="11526" width="25.85546875" style="213" bestFit="1" customWidth="1"/>
    <col min="11527" max="11527" width="20.7109375" style="213" bestFit="1" customWidth="1"/>
    <col min="11528" max="11770" width="10.140625" style="213"/>
    <col min="11771" max="11771" width="91.85546875" style="213" customWidth="1"/>
    <col min="11772" max="11772" width="17.28515625" style="213" bestFit="1" customWidth="1"/>
    <col min="11773" max="11773" width="22" style="213" customWidth="1"/>
    <col min="11774" max="11774" width="25" style="213" customWidth="1"/>
    <col min="11775" max="11775" width="17.28515625" style="213" bestFit="1" customWidth="1"/>
    <col min="11776" max="11776" width="15.140625" style="213" bestFit="1" customWidth="1"/>
    <col min="11777" max="11777" width="20" style="213" customWidth="1"/>
    <col min="11778" max="11778" width="15.28515625" style="213" customWidth="1"/>
    <col min="11779" max="11779" width="12.7109375" style="213" customWidth="1"/>
    <col min="11780" max="11780" width="14.28515625" style="213" customWidth="1"/>
    <col min="11781" max="11781" width="10.140625" style="213"/>
    <col min="11782" max="11782" width="25.85546875" style="213" bestFit="1" customWidth="1"/>
    <col min="11783" max="11783" width="20.7109375" style="213" bestFit="1" customWidth="1"/>
    <col min="11784" max="12026" width="10.140625" style="213"/>
    <col min="12027" max="12027" width="91.85546875" style="213" customWidth="1"/>
    <col min="12028" max="12028" width="17.28515625" style="213" bestFit="1" customWidth="1"/>
    <col min="12029" max="12029" width="22" style="213" customWidth="1"/>
    <col min="12030" max="12030" width="25" style="213" customWidth="1"/>
    <col min="12031" max="12031" width="17.28515625" style="213" bestFit="1" customWidth="1"/>
    <col min="12032" max="12032" width="15.140625" style="213" bestFit="1" customWidth="1"/>
    <col min="12033" max="12033" width="20" style="213" customWidth="1"/>
    <col min="12034" max="12034" width="15.28515625" style="213" customWidth="1"/>
    <col min="12035" max="12035" width="12.7109375" style="213" customWidth="1"/>
    <col min="12036" max="12036" width="14.28515625" style="213" customWidth="1"/>
    <col min="12037" max="12037" width="10.140625" style="213"/>
    <col min="12038" max="12038" width="25.85546875" style="213" bestFit="1" customWidth="1"/>
    <col min="12039" max="12039" width="20.7109375" style="213" bestFit="1" customWidth="1"/>
    <col min="12040" max="12282" width="10.140625" style="213"/>
    <col min="12283" max="12283" width="91.85546875" style="213" customWidth="1"/>
    <col min="12284" max="12284" width="17.28515625" style="213" bestFit="1" customWidth="1"/>
    <col min="12285" max="12285" width="22" style="213" customWidth="1"/>
    <col min="12286" max="12286" width="25" style="213" customWidth="1"/>
    <col min="12287" max="12287" width="17.28515625" style="213" bestFit="1" customWidth="1"/>
    <col min="12288" max="12288" width="15.140625" style="213" bestFit="1" customWidth="1"/>
    <col min="12289" max="12289" width="20" style="213" customWidth="1"/>
    <col min="12290" max="12290" width="15.28515625" style="213" customWidth="1"/>
    <col min="12291" max="12291" width="12.7109375" style="213" customWidth="1"/>
    <col min="12292" max="12292" width="14.28515625" style="213" customWidth="1"/>
    <col min="12293" max="12293" width="10.140625" style="213"/>
    <col min="12294" max="12294" width="25.85546875" style="213" bestFit="1" customWidth="1"/>
    <col min="12295" max="12295" width="20.7109375" style="213" bestFit="1" customWidth="1"/>
    <col min="12296" max="12538" width="10.140625" style="213"/>
    <col min="12539" max="12539" width="91.85546875" style="213" customWidth="1"/>
    <col min="12540" max="12540" width="17.28515625" style="213" bestFit="1" customWidth="1"/>
    <col min="12541" max="12541" width="22" style="213" customWidth="1"/>
    <col min="12542" max="12542" width="25" style="213" customWidth="1"/>
    <col min="12543" max="12543" width="17.28515625" style="213" bestFit="1" customWidth="1"/>
    <col min="12544" max="12544" width="15.140625" style="213" bestFit="1" customWidth="1"/>
    <col min="12545" max="12545" width="20" style="213" customWidth="1"/>
    <col min="12546" max="12546" width="15.28515625" style="213" customWidth="1"/>
    <col min="12547" max="12547" width="12.7109375" style="213" customWidth="1"/>
    <col min="12548" max="12548" width="14.28515625" style="213" customWidth="1"/>
    <col min="12549" max="12549" width="10.140625" style="213"/>
    <col min="12550" max="12550" width="25.85546875" style="213" bestFit="1" customWidth="1"/>
    <col min="12551" max="12551" width="20.7109375" style="213" bestFit="1" customWidth="1"/>
    <col min="12552" max="12794" width="10.140625" style="213"/>
    <col min="12795" max="12795" width="91.85546875" style="213" customWidth="1"/>
    <col min="12796" max="12796" width="17.28515625" style="213" bestFit="1" customWidth="1"/>
    <col min="12797" max="12797" width="22" style="213" customWidth="1"/>
    <col min="12798" max="12798" width="25" style="213" customWidth="1"/>
    <col min="12799" max="12799" width="17.28515625" style="213" bestFit="1" customWidth="1"/>
    <col min="12800" max="12800" width="15.140625" style="213" bestFit="1" customWidth="1"/>
    <col min="12801" max="12801" width="20" style="213" customWidth="1"/>
    <col min="12802" max="12802" width="15.28515625" style="213" customWidth="1"/>
    <col min="12803" max="12803" width="12.7109375" style="213" customWidth="1"/>
    <col min="12804" max="12804" width="14.28515625" style="213" customWidth="1"/>
    <col min="12805" max="12805" width="10.140625" style="213"/>
    <col min="12806" max="12806" width="25.85546875" style="213" bestFit="1" customWidth="1"/>
    <col min="12807" max="12807" width="20.7109375" style="213" bestFit="1" customWidth="1"/>
    <col min="12808" max="13050" width="10.140625" style="213"/>
    <col min="13051" max="13051" width="91.85546875" style="213" customWidth="1"/>
    <col min="13052" max="13052" width="17.28515625" style="213" bestFit="1" customWidth="1"/>
    <col min="13053" max="13053" width="22" style="213" customWidth="1"/>
    <col min="13054" max="13054" width="25" style="213" customWidth="1"/>
    <col min="13055" max="13055" width="17.28515625" style="213" bestFit="1" customWidth="1"/>
    <col min="13056" max="13056" width="15.140625" style="213" bestFit="1" customWidth="1"/>
    <col min="13057" max="13057" width="20" style="213" customWidth="1"/>
    <col min="13058" max="13058" width="15.28515625" style="213" customWidth="1"/>
    <col min="13059" max="13059" width="12.7109375" style="213" customWidth="1"/>
    <col min="13060" max="13060" width="14.28515625" style="213" customWidth="1"/>
    <col min="13061" max="13061" width="10.140625" style="213"/>
    <col min="13062" max="13062" width="25.85546875" style="213" bestFit="1" customWidth="1"/>
    <col min="13063" max="13063" width="20.7109375" style="213" bestFit="1" customWidth="1"/>
    <col min="13064" max="13306" width="10.140625" style="213"/>
    <col min="13307" max="13307" width="91.85546875" style="213" customWidth="1"/>
    <col min="13308" max="13308" width="17.28515625" style="213" bestFit="1" customWidth="1"/>
    <col min="13309" max="13309" width="22" style="213" customWidth="1"/>
    <col min="13310" max="13310" width="25" style="213" customWidth="1"/>
    <col min="13311" max="13311" width="17.28515625" style="213" bestFit="1" customWidth="1"/>
    <col min="13312" max="13312" width="15.140625" style="213" bestFit="1" customWidth="1"/>
    <col min="13313" max="13313" width="20" style="213" customWidth="1"/>
    <col min="13314" max="13314" width="15.28515625" style="213" customWidth="1"/>
    <col min="13315" max="13315" width="12.7109375" style="213" customWidth="1"/>
    <col min="13316" max="13316" width="14.28515625" style="213" customWidth="1"/>
    <col min="13317" max="13317" width="10.140625" style="213"/>
    <col min="13318" max="13318" width="25.85546875" style="213" bestFit="1" customWidth="1"/>
    <col min="13319" max="13319" width="20.7109375" style="213" bestFit="1" customWidth="1"/>
    <col min="13320" max="13562" width="10.140625" style="213"/>
    <col min="13563" max="13563" width="91.85546875" style="213" customWidth="1"/>
    <col min="13564" max="13564" width="17.28515625" style="213" bestFit="1" customWidth="1"/>
    <col min="13565" max="13565" width="22" style="213" customWidth="1"/>
    <col min="13566" max="13566" width="25" style="213" customWidth="1"/>
    <col min="13567" max="13567" width="17.28515625" style="213" bestFit="1" customWidth="1"/>
    <col min="13568" max="13568" width="15.140625" style="213" bestFit="1" customWidth="1"/>
    <col min="13569" max="13569" width="20" style="213" customWidth="1"/>
    <col min="13570" max="13570" width="15.28515625" style="213" customWidth="1"/>
    <col min="13571" max="13571" width="12.7109375" style="213" customWidth="1"/>
    <col min="13572" max="13572" width="14.28515625" style="213" customWidth="1"/>
    <col min="13573" max="13573" width="10.140625" style="213"/>
    <col min="13574" max="13574" width="25.85546875" style="213" bestFit="1" customWidth="1"/>
    <col min="13575" max="13575" width="20.7109375" style="213" bestFit="1" customWidth="1"/>
    <col min="13576" max="13818" width="10.140625" style="213"/>
    <col min="13819" max="13819" width="91.85546875" style="213" customWidth="1"/>
    <col min="13820" max="13820" width="17.28515625" style="213" bestFit="1" customWidth="1"/>
    <col min="13821" max="13821" width="22" style="213" customWidth="1"/>
    <col min="13822" max="13822" width="25" style="213" customWidth="1"/>
    <col min="13823" max="13823" width="17.28515625" style="213" bestFit="1" customWidth="1"/>
    <col min="13824" max="13824" width="15.140625" style="213" bestFit="1" customWidth="1"/>
    <col min="13825" max="13825" width="20" style="213" customWidth="1"/>
    <col min="13826" max="13826" width="15.28515625" style="213" customWidth="1"/>
    <col min="13827" max="13827" width="12.7109375" style="213" customWidth="1"/>
    <col min="13828" max="13828" width="14.28515625" style="213" customWidth="1"/>
    <col min="13829" max="13829" width="10.140625" style="213"/>
    <col min="13830" max="13830" width="25.85546875" style="213" bestFit="1" customWidth="1"/>
    <col min="13831" max="13831" width="20.7109375" style="213" bestFit="1" customWidth="1"/>
    <col min="13832" max="14074" width="10.140625" style="213"/>
    <col min="14075" max="14075" width="91.85546875" style="213" customWidth="1"/>
    <col min="14076" max="14076" width="17.28515625" style="213" bestFit="1" customWidth="1"/>
    <col min="14077" max="14077" width="22" style="213" customWidth="1"/>
    <col min="14078" max="14078" width="25" style="213" customWidth="1"/>
    <col min="14079" max="14079" width="17.28515625" style="213" bestFit="1" customWidth="1"/>
    <col min="14080" max="14080" width="15.140625" style="213" bestFit="1" customWidth="1"/>
    <col min="14081" max="14081" width="20" style="213" customWidth="1"/>
    <col min="14082" max="14082" width="15.28515625" style="213" customWidth="1"/>
    <col min="14083" max="14083" width="12.7109375" style="213" customWidth="1"/>
    <col min="14084" max="14084" width="14.28515625" style="213" customWidth="1"/>
    <col min="14085" max="14085" width="10.140625" style="213"/>
    <col min="14086" max="14086" width="25.85546875" style="213" bestFit="1" customWidth="1"/>
    <col min="14087" max="14087" width="20.7109375" style="213" bestFit="1" customWidth="1"/>
    <col min="14088" max="14330" width="10.140625" style="213"/>
    <col min="14331" max="14331" width="91.85546875" style="213" customWidth="1"/>
    <col min="14332" max="14332" width="17.28515625" style="213" bestFit="1" customWidth="1"/>
    <col min="14333" max="14333" width="22" style="213" customWidth="1"/>
    <col min="14334" max="14334" width="25" style="213" customWidth="1"/>
    <col min="14335" max="14335" width="17.28515625" style="213" bestFit="1" customWidth="1"/>
    <col min="14336" max="14336" width="15.140625" style="213" bestFit="1" customWidth="1"/>
    <col min="14337" max="14337" width="20" style="213" customWidth="1"/>
    <col min="14338" max="14338" width="15.28515625" style="213" customWidth="1"/>
    <col min="14339" max="14339" width="12.7109375" style="213" customWidth="1"/>
    <col min="14340" max="14340" width="14.28515625" style="213" customWidth="1"/>
    <col min="14341" max="14341" width="10.140625" style="213"/>
    <col min="14342" max="14342" width="25.85546875" style="213" bestFit="1" customWidth="1"/>
    <col min="14343" max="14343" width="20.7109375" style="213" bestFit="1" customWidth="1"/>
    <col min="14344" max="14586" width="10.140625" style="213"/>
    <col min="14587" max="14587" width="91.85546875" style="213" customWidth="1"/>
    <col min="14588" max="14588" width="17.28515625" style="213" bestFit="1" customWidth="1"/>
    <col min="14589" max="14589" width="22" style="213" customWidth="1"/>
    <col min="14590" max="14590" width="25" style="213" customWidth="1"/>
    <col min="14591" max="14591" width="17.28515625" style="213" bestFit="1" customWidth="1"/>
    <col min="14592" max="14592" width="15.140625" style="213" bestFit="1" customWidth="1"/>
    <col min="14593" max="14593" width="20" style="213" customWidth="1"/>
    <col min="14594" max="14594" width="15.28515625" style="213" customWidth="1"/>
    <col min="14595" max="14595" width="12.7109375" style="213" customWidth="1"/>
    <col min="14596" max="14596" width="14.28515625" style="213" customWidth="1"/>
    <col min="14597" max="14597" width="10.140625" style="213"/>
    <col min="14598" max="14598" width="25.85546875" style="213" bestFit="1" customWidth="1"/>
    <col min="14599" max="14599" width="20.7109375" style="213" bestFit="1" customWidth="1"/>
    <col min="14600" max="14842" width="10.140625" style="213"/>
    <col min="14843" max="14843" width="91.85546875" style="213" customWidth="1"/>
    <col min="14844" max="14844" width="17.28515625" style="213" bestFit="1" customWidth="1"/>
    <col min="14845" max="14845" width="22" style="213" customWidth="1"/>
    <col min="14846" max="14846" width="25" style="213" customWidth="1"/>
    <col min="14847" max="14847" width="17.28515625" style="213" bestFit="1" customWidth="1"/>
    <col min="14848" max="14848" width="15.140625" style="213" bestFit="1" customWidth="1"/>
    <col min="14849" max="14849" width="20" style="213" customWidth="1"/>
    <col min="14850" max="14850" width="15.28515625" style="213" customWidth="1"/>
    <col min="14851" max="14851" width="12.7109375" style="213" customWidth="1"/>
    <col min="14852" max="14852" width="14.28515625" style="213" customWidth="1"/>
    <col min="14853" max="14853" width="10.140625" style="213"/>
    <col min="14854" max="14854" width="25.85546875" style="213" bestFit="1" customWidth="1"/>
    <col min="14855" max="14855" width="20.7109375" style="213" bestFit="1" customWidth="1"/>
    <col min="14856" max="15098" width="10.140625" style="213"/>
    <col min="15099" max="15099" width="91.85546875" style="213" customWidth="1"/>
    <col min="15100" max="15100" width="17.28515625" style="213" bestFit="1" customWidth="1"/>
    <col min="15101" max="15101" width="22" style="213" customWidth="1"/>
    <col min="15102" max="15102" width="25" style="213" customWidth="1"/>
    <col min="15103" max="15103" width="17.28515625" style="213" bestFit="1" customWidth="1"/>
    <col min="15104" max="15104" width="15.140625" style="213" bestFit="1" customWidth="1"/>
    <col min="15105" max="15105" width="20" style="213" customWidth="1"/>
    <col min="15106" max="15106" width="15.28515625" style="213" customWidth="1"/>
    <col min="15107" max="15107" width="12.7109375" style="213" customWidth="1"/>
    <col min="15108" max="15108" width="14.28515625" style="213" customWidth="1"/>
    <col min="15109" max="15109" width="10.140625" style="213"/>
    <col min="15110" max="15110" width="25.85546875" style="213" bestFit="1" customWidth="1"/>
    <col min="15111" max="15111" width="20.7109375" style="213" bestFit="1" customWidth="1"/>
    <col min="15112" max="15354" width="10.140625" style="213"/>
    <col min="15355" max="15355" width="91.85546875" style="213" customWidth="1"/>
    <col min="15356" max="15356" width="17.28515625" style="213" bestFit="1" customWidth="1"/>
    <col min="15357" max="15357" width="22" style="213" customWidth="1"/>
    <col min="15358" max="15358" width="25" style="213" customWidth="1"/>
    <col min="15359" max="15359" width="17.28515625" style="213" bestFit="1" customWidth="1"/>
    <col min="15360" max="15360" width="15.140625" style="213" bestFit="1" customWidth="1"/>
    <col min="15361" max="15361" width="20" style="213" customWidth="1"/>
    <col min="15362" max="15362" width="15.28515625" style="213" customWidth="1"/>
    <col min="15363" max="15363" width="12.7109375" style="213" customWidth="1"/>
    <col min="15364" max="15364" width="14.28515625" style="213" customWidth="1"/>
    <col min="15365" max="15365" width="10.140625" style="213"/>
    <col min="15366" max="15366" width="25.85546875" style="213" bestFit="1" customWidth="1"/>
    <col min="15367" max="15367" width="20.7109375" style="213" bestFit="1" customWidth="1"/>
    <col min="15368" max="15610" width="10.140625" style="213"/>
    <col min="15611" max="15611" width="91.85546875" style="213" customWidth="1"/>
    <col min="15612" max="15612" width="17.28515625" style="213" bestFit="1" customWidth="1"/>
    <col min="15613" max="15613" width="22" style="213" customWidth="1"/>
    <col min="15614" max="15614" width="25" style="213" customWidth="1"/>
    <col min="15615" max="15615" width="17.28515625" style="213" bestFit="1" customWidth="1"/>
    <col min="15616" max="15616" width="15.140625" style="213" bestFit="1" customWidth="1"/>
    <col min="15617" max="15617" width="20" style="213" customWidth="1"/>
    <col min="15618" max="15618" width="15.28515625" style="213" customWidth="1"/>
    <col min="15619" max="15619" width="12.7109375" style="213" customWidth="1"/>
    <col min="15620" max="15620" width="14.28515625" style="213" customWidth="1"/>
    <col min="15621" max="15621" width="10.140625" style="213"/>
    <col min="15622" max="15622" width="25.85546875" style="213" bestFit="1" customWidth="1"/>
    <col min="15623" max="15623" width="20.7109375" style="213" bestFit="1" customWidth="1"/>
    <col min="15624" max="15866" width="10.140625" style="213"/>
    <col min="15867" max="15867" width="91.85546875" style="213" customWidth="1"/>
    <col min="15868" max="15868" width="17.28515625" style="213" bestFit="1" customWidth="1"/>
    <col min="15869" max="15869" width="22" style="213" customWidth="1"/>
    <col min="15870" max="15870" width="25" style="213" customWidth="1"/>
    <col min="15871" max="15871" width="17.28515625" style="213" bestFit="1" customWidth="1"/>
    <col min="15872" max="15872" width="15.140625" style="213" bestFit="1" customWidth="1"/>
    <col min="15873" max="15873" width="20" style="213" customWidth="1"/>
    <col min="15874" max="15874" width="15.28515625" style="213" customWidth="1"/>
    <col min="15875" max="15875" width="12.7109375" style="213" customWidth="1"/>
    <col min="15876" max="15876" width="14.28515625" style="213" customWidth="1"/>
    <col min="15877" max="15877" width="10.140625" style="213"/>
    <col min="15878" max="15878" width="25.85546875" style="213" bestFit="1" customWidth="1"/>
    <col min="15879" max="15879" width="20.7109375" style="213" bestFit="1" customWidth="1"/>
    <col min="15880" max="16122" width="10.140625" style="213"/>
    <col min="16123" max="16123" width="91.85546875" style="213" customWidth="1"/>
    <col min="16124" max="16124" width="17.28515625" style="213" bestFit="1" customWidth="1"/>
    <col min="16125" max="16125" width="22" style="213" customWidth="1"/>
    <col min="16126" max="16126" width="25" style="213" customWidth="1"/>
    <col min="16127" max="16127" width="17.28515625" style="213" bestFit="1" customWidth="1"/>
    <col min="16128" max="16128" width="15.140625" style="213" bestFit="1" customWidth="1"/>
    <col min="16129" max="16129" width="20" style="213" customWidth="1"/>
    <col min="16130" max="16130" width="15.28515625" style="213" customWidth="1"/>
    <col min="16131" max="16131" width="12.7109375" style="213" customWidth="1"/>
    <col min="16132" max="16132" width="14.28515625" style="213" customWidth="1"/>
    <col min="16133" max="16133" width="10.140625" style="213"/>
    <col min="16134" max="16134" width="25.85546875" style="213" bestFit="1" customWidth="1"/>
    <col min="16135" max="16135" width="20.7109375" style="213" bestFit="1" customWidth="1"/>
    <col min="16136" max="16384" width="10.140625" style="213"/>
  </cols>
  <sheetData>
    <row r="1" spans="1:8">
      <c r="A1" s="1247"/>
      <c r="B1" s="1247"/>
      <c r="C1" s="1247"/>
      <c r="D1" s="1247"/>
    </row>
    <row r="2" spans="1:8">
      <c r="A2" s="1248"/>
      <c r="B2" s="1248"/>
      <c r="C2" s="1248"/>
      <c r="D2" s="1248"/>
    </row>
    <row r="3" spans="1:8" ht="15" customHeight="1">
      <c r="A3" s="1270"/>
      <c r="B3" s="1270"/>
      <c r="C3" s="1270"/>
      <c r="D3" s="1270"/>
      <c r="E3" s="261"/>
      <c r="F3" s="261"/>
      <c r="G3" s="261"/>
      <c r="H3" s="261"/>
    </row>
    <row r="4" spans="1:8" ht="15" customHeight="1">
      <c r="A4" s="542"/>
      <c r="B4" s="542"/>
      <c r="C4" s="542"/>
      <c r="D4" s="542"/>
      <c r="E4" s="261"/>
      <c r="F4" s="261"/>
      <c r="G4" s="261"/>
      <c r="H4" s="261"/>
    </row>
    <row r="5" spans="1:8" ht="19.5" customHeight="1">
      <c r="A5" s="542"/>
      <c r="C5" s="544"/>
      <c r="D5" s="544"/>
      <c r="E5" s="261"/>
      <c r="F5" s="261"/>
      <c r="G5" s="261"/>
      <c r="H5" s="261"/>
    </row>
    <row r="6" spans="1:8" ht="30" customHeight="1">
      <c r="A6" s="261"/>
      <c r="B6" s="1272" t="s">
        <v>1632</v>
      </c>
      <c r="C6" s="1272"/>
      <c r="D6" s="1272"/>
      <c r="E6" s="261"/>
      <c r="F6" s="261"/>
      <c r="G6" s="261"/>
      <c r="H6" s="261"/>
    </row>
    <row r="7" spans="1:8">
      <c r="A7" s="543"/>
      <c r="B7" s="1272"/>
      <c r="C7" s="1272"/>
      <c r="D7" s="1272"/>
      <c r="E7" s="261"/>
      <c r="F7" s="261"/>
      <c r="G7" s="261"/>
      <c r="H7" s="261"/>
    </row>
    <row r="8" spans="1:8" ht="15.75" thickBot="1">
      <c r="A8" s="261"/>
      <c r="B8" s="1272"/>
      <c r="C8" s="1272"/>
      <c r="D8" s="1272"/>
      <c r="E8" s="261"/>
      <c r="F8" s="261"/>
      <c r="G8" s="261"/>
      <c r="H8" s="261"/>
    </row>
    <row r="9" spans="1:8" ht="15.75" thickBot="1">
      <c r="A9" s="261"/>
      <c r="B9" s="1271">
        <v>2022</v>
      </c>
      <c r="C9" s="1271"/>
      <c r="D9" s="1271"/>
      <c r="E9" s="261"/>
      <c r="F9" s="402" t="s">
        <v>25</v>
      </c>
      <c r="G9" s="403">
        <v>5837063769624.7295</v>
      </c>
      <c r="H9" s="261"/>
    </row>
    <row r="10" spans="1:8">
      <c r="A10" s="261"/>
      <c r="B10" s="1152" t="s">
        <v>974</v>
      </c>
      <c r="C10" s="1152"/>
      <c r="D10" s="1152"/>
      <c r="E10" s="261"/>
      <c r="F10" s="261"/>
      <c r="G10" s="261"/>
      <c r="H10" s="261"/>
    </row>
    <row r="11" spans="1:8" ht="15.75" thickBot="1">
      <c r="B11" s="227"/>
      <c r="C11" s="227"/>
    </row>
    <row r="12" spans="1:8" ht="16.5" thickBot="1">
      <c r="B12" s="1262" t="s">
        <v>615</v>
      </c>
      <c r="C12" s="772">
        <v>2022</v>
      </c>
      <c r="D12" s="1265" t="s">
        <v>616</v>
      </c>
    </row>
    <row r="13" spans="1:8">
      <c r="B13" s="1263"/>
      <c r="C13" s="1268" t="s">
        <v>451</v>
      </c>
      <c r="D13" s="1266"/>
      <c r="F13" s="218"/>
    </row>
    <row r="14" spans="1:8" ht="18.600000000000001" customHeight="1" thickBot="1">
      <c r="B14" s="1263"/>
      <c r="C14" s="1269"/>
      <c r="D14" s="1267"/>
    </row>
    <row r="15" spans="1:8" ht="16.5" thickBot="1">
      <c r="B15" s="1264"/>
      <c r="C15" s="741">
        <v>1</v>
      </c>
      <c r="D15" s="777" t="s">
        <v>617</v>
      </c>
    </row>
    <row r="16" spans="1:8" ht="15.75">
      <c r="B16" s="404" t="s">
        <v>618</v>
      </c>
      <c r="C16" s="931">
        <f>C17+C30</f>
        <v>142703367995</v>
      </c>
      <c r="D16" s="406">
        <f>C16/$G$9</f>
        <v>2.4447800063040006E-2</v>
      </c>
      <c r="E16" s="407"/>
      <c r="F16" s="218"/>
      <c r="G16" s="225"/>
    </row>
    <row r="17" spans="2:7" ht="15.75">
      <c r="B17" s="408" t="s">
        <v>342</v>
      </c>
      <c r="C17" s="932">
        <f>C18+C22+C23+C24+C29</f>
        <v>123615757870</v>
      </c>
      <c r="D17" s="410">
        <f t="shared" ref="D17:D56" si="0">C17/$G$9</f>
        <v>2.117772954842112E-2</v>
      </c>
      <c r="E17" s="407"/>
      <c r="F17" s="303"/>
      <c r="G17" s="218"/>
    </row>
    <row r="18" spans="2:7" ht="15.75">
      <c r="B18" s="411" t="s">
        <v>343</v>
      </c>
      <c r="C18" s="933">
        <f>C19+C20+C21</f>
        <v>120424435585</v>
      </c>
      <c r="D18" s="606">
        <f t="shared" si="0"/>
        <v>2.0630995366484099E-2</v>
      </c>
      <c r="E18" s="303"/>
      <c r="F18" s="303"/>
      <c r="G18" s="303"/>
    </row>
    <row r="19" spans="2:7" ht="15.75">
      <c r="B19" s="413" t="s">
        <v>619</v>
      </c>
      <c r="C19" s="933">
        <v>93287314263</v>
      </c>
      <c r="D19" s="606">
        <f t="shared" si="0"/>
        <v>1.5981890543744656E-2</v>
      </c>
      <c r="E19" s="303"/>
      <c r="F19" s="303"/>
    </row>
    <row r="20" spans="2:7" ht="15.75">
      <c r="B20" s="413" t="s">
        <v>620</v>
      </c>
      <c r="C20" s="933">
        <v>26778493250</v>
      </c>
      <c r="D20" s="606">
        <f t="shared" si="0"/>
        <v>4.5876650156456344E-3</v>
      </c>
      <c r="E20" s="303"/>
      <c r="F20" s="303"/>
    </row>
    <row r="21" spans="2:7" ht="15.75">
      <c r="B21" s="413" t="s">
        <v>621</v>
      </c>
      <c r="C21" s="933">
        <v>358628072</v>
      </c>
      <c r="D21" s="606">
        <f t="shared" si="0"/>
        <v>6.1439807093808147E-5</v>
      </c>
      <c r="E21" s="303"/>
      <c r="F21" s="303"/>
    </row>
    <row r="22" spans="2:7" ht="15.75">
      <c r="B22" s="411" t="s">
        <v>622</v>
      </c>
      <c r="C22" s="933">
        <v>1882276469</v>
      </c>
      <c r="D22" s="606">
        <f t="shared" si="0"/>
        <v>3.2246974562709179E-4</v>
      </c>
      <c r="F22" s="303"/>
      <c r="G22" s="303"/>
    </row>
    <row r="23" spans="2:7" ht="15.75">
      <c r="B23" s="411" t="s">
        <v>345</v>
      </c>
      <c r="C23" s="933">
        <v>27043834</v>
      </c>
      <c r="D23" s="606">
        <f t="shared" si="0"/>
        <v>4.6331229308702024E-6</v>
      </c>
      <c r="E23" s="269"/>
      <c r="F23" s="303"/>
      <c r="G23" s="303"/>
    </row>
    <row r="24" spans="2:7" ht="15.75">
      <c r="B24" s="411" t="s">
        <v>346</v>
      </c>
      <c r="C24" s="933">
        <f>C25+C26+C27+C28</f>
        <v>1056625252</v>
      </c>
      <c r="D24" s="606">
        <f t="shared" si="0"/>
        <v>1.8101999459017927E-4</v>
      </c>
      <c r="F24" s="303"/>
      <c r="G24" s="303"/>
    </row>
    <row r="25" spans="2:7" ht="15.75">
      <c r="B25" s="413" t="s">
        <v>571</v>
      </c>
      <c r="C25" s="933">
        <v>836379181</v>
      </c>
      <c r="D25" s="606">
        <f t="shared" si="0"/>
        <v>1.4328765523385255E-4</v>
      </c>
      <c r="F25" s="303"/>
      <c r="G25" s="303"/>
    </row>
    <row r="26" spans="2:7" ht="15.75">
      <c r="B26" s="413" t="s">
        <v>572</v>
      </c>
      <c r="C26" s="933">
        <v>51796300</v>
      </c>
      <c r="D26" s="606">
        <f t="shared" si="0"/>
        <v>8.8736909590641731E-6</v>
      </c>
      <c r="F26" s="303"/>
      <c r="G26" s="303"/>
    </row>
    <row r="27" spans="2:7" ht="15.75">
      <c r="B27" s="413" t="s">
        <v>573</v>
      </c>
      <c r="C27" s="933">
        <v>78199771</v>
      </c>
      <c r="D27" s="606">
        <f t="shared" si="0"/>
        <v>1.3397107533232849E-5</v>
      </c>
      <c r="F27" s="303"/>
      <c r="G27" s="303"/>
    </row>
    <row r="28" spans="2:7" ht="15.75">
      <c r="B28" s="413" t="s">
        <v>574</v>
      </c>
      <c r="C28" s="933">
        <v>90250000</v>
      </c>
      <c r="D28" s="606">
        <f t="shared" si="0"/>
        <v>1.54615408640297E-5</v>
      </c>
      <c r="F28" s="303"/>
      <c r="G28" s="303"/>
    </row>
    <row r="29" spans="2:7" ht="15.75">
      <c r="B29" s="411" t="s">
        <v>347</v>
      </c>
      <c r="C29" s="933">
        <v>225376730</v>
      </c>
      <c r="D29" s="607">
        <f t="shared" si="0"/>
        <v>3.8611318788879653E-5</v>
      </c>
      <c r="F29" s="303"/>
      <c r="G29" s="303"/>
    </row>
    <row r="30" spans="2:7" ht="15.75">
      <c r="B30" s="408" t="s">
        <v>348</v>
      </c>
      <c r="C30" s="934">
        <f>SUM(C31:C36)</f>
        <v>19087610125</v>
      </c>
      <c r="D30" s="410">
        <f t="shared" si="0"/>
        <v>3.2700705146188869E-3</v>
      </c>
      <c r="E30" s="407"/>
      <c r="F30" s="303"/>
      <c r="G30" s="303"/>
    </row>
    <row r="31" spans="2:7" ht="15.75">
      <c r="B31" s="411" t="s">
        <v>349</v>
      </c>
      <c r="C31" s="933">
        <v>6176680683</v>
      </c>
      <c r="D31" s="606">
        <f t="shared" si="0"/>
        <v>1.0581828341747078E-3</v>
      </c>
      <c r="F31" s="303"/>
      <c r="G31" s="303"/>
    </row>
    <row r="32" spans="2:7" ht="15.75">
      <c r="B32" s="411" t="s">
        <v>350</v>
      </c>
      <c r="C32" s="933">
        <v>10934109140</v>
      </c>
      <c r="D32" s="606">
        <f t="shared" si="0"/>
        <v>1.8732207787243284E-3</v>
      </c>
      <c r="F32" s="303"/>
      <c r="G32" s="303"/>
    </row>
    <row r="33" spans="2:8" ht="15.75">
      <c r="B33" s="411" t="s">
        <v>351</v>
      </c>
      <c r="C33" s="933">
        <v>65902327</v>
      </c>
      <c r="D33" s="606">
        <f t="shared" si="0"/>
        <v>1.1290321572799422E-5</v>
      </c>
      <c r="F33" s="303"/>
      <c r="G33" s="303"/>
    </row>
    <row r="34" spans="2:8" ht="15.75">
      <c r="B34" s="411" t="s">
        <v>352</v>
      </c>
      <c r="C34" s="933">
        <v>167822420</v>
      </c>
      <c r="D34" s="606">
        <f t="shared" si="0"/>
        <v>2.8751171243549644E-5</v>
      </c>
      <c r="F34" s="303"/>
      <c r="G34" s="303"/>
    </row>
    <row r="35" spans="2:8" ht="15.75">
      <c r="B35" s="411" t="s">
        <v>353</v>
      </c>
      <c r="C35" s="933">
        <v>1742947577</v>
      </c>
      <c r="D35" s="606">
        <f t="shared" si="0"/>
        <v>2.9860005745869313E-4</v>
      </c>
      <c r="F35" s="303"/>
      <c r="G35" s="303"/>
    </row>
    <row r="36" spans="2:8" ht="15.75">
      <c r="B36" s="411" t="s">
        <v>623</v>
      </c>
      <c r="C36" s="933">
        <v>147978</v>
      </c>
      <c r="D36" s="416">
        <f t="shared" si="0"/>
        <v>2.5351444808613706E-8</v>
      </c>
      <c r="F36" s="303"/>
      <c r="G36" s="303"/>
    </row>
    <row r="37" spans="2:8" ht="19.5" customHeight="1">
      <c r="B37" s="404" t="s">
        <v>624</v>
      </c>
      <c r="C37" s="935">
        <f>C38+C50</f>
        <v>58434039304</v>
      </c>
      <c r="D37" s="418">
        <f t="shared" si="0"/>
        <v>1.0010861900821203E-2</v>
      </c>
      <c r="F37" s="303"/>
      <c r="G37" s="303"/>
      <c r="H37" s="303"/>
    </row>
    <row r="38" spans="2:8" ht="15.75">
      <c r="B38" s="408" t="s">
        <v>342</v>
      </c>
      <c r="C38" s="932">
        <f>C39+C43+C45+C49+C44</f>
        <v>57904555170</v>
      </c>
      <c r="D38" s="410">
        <f t="shared" si="0"/>
        <v>9.9201512019326012E-3</v>
      </c>
      <c r="E38" s="419"/>
    </row>
    <row r="39" spans="2:8" ht="15.75">
      <c r="B39" s="411" t="s">
        <v>343</v>
      </c>
      <c r="C39" s="933">
        <f>C40+C41+C42</f>
        <v>40592500771</v>
      </c>
      <c r="D39" s="606">
        <f t="shared" si="0"/>
        <v>6.9542671406534473E-3</v>
      </c>
    </row>
    <row r="40" spans="2:8" ht="15.75">
      <c r="B40" s="413" t="s">
        <v>619</v>
      </c>
      <c r="C40" s="936">
        <v>4070858531</v>
      </c>
      <c r="D40" s="606">
        <f t="shared" si="0"/>
        <v>6.9741546292233149E-4</v>
      </c>
      <c r="E40" s="303"/>
      <c r="F40" s="303"/>
    </row>
    <row r="41" spans="2:8" ht="15.75">
      <c r="B41" s="413" t="s">
        <v>620</v>
      </c>
      <c r="C41" s="936">
        <v>36488216940</v>
      </c>
      <c r="D41" s="606">
        <f t="shared" si="0"/>
        <v>6.2511252883478202E-3</v>
      </c>
      <c r="E41" s="303"/>
      <c r="F41" s="303"/>
    </row>
    <row r="42" spans="2:8" ht="15.75">
      <c r="B42" s="413" t="s">
        <v>621</v>
      </c>
      <c r="C42" s="936">
        <v>33425300</v>
      </c>
      <c r="D42" s="606">
        <f t="shared" si="0"/>
        <v>5.7263893832958661E-6</v>
      </c>
      <c r="E42" s="303"/>
      <c r="F42" s="303"/>
    </row>
    <row r="43" spans="2:8" ht="15.75">
      <c r="B43" s="411" t="s">
        <v>622</v>
      </c>
      <c r="C43" s="933">
        <v>0</v>
      </c>
      <c r="D43" s="606">
        <f t="shared" si="0"/>
        <v>0</v>
      </c>
    </row>
    <row r="44" spans="2:8" ht="15.75">
      <c r="B44" s="411" t="s">
        <v>569</v>
      </c>
      <c r="C44" s="933">
        <v>50000000</v>
      </c>
      <c r="D44" s="606">
        <f t="shared" si="0"/>
        <v>8.5659506171909692E-6</v>
      </c>
    </row>
    <row r="45" spans="2:8" ht="15.75">
      <c r="B45" s="413" t="s">
        <v>346</v>
      </c>
      <c r="C45" s="933">
        <v>17261454399</v>
      </c>
      <c r="D45" s="606">
        <f t="shared" si="0"/>
        <v>2.9572153192545564E-3</v>
      </c>
    </row>
    <row r="46" spans="2:8" ht="15.75">
      <c r="B46" s="413" t="s">
        <v>571</v>
      </c>
      <c r="C46" s="933">
        <v>395783701</v>
      </c>
      <c r="D46" s="606">
        <f t="shared" si="0"/>
        <v>6.7805272757101524E-5</v>
      </c>
    </row>
    <row r="47" spans="2:8" ht="15.75">
      <c r="B47" s="413" t="s">
        <v>572</v>
      </c>
      <c r="C47" s="933">
        <v>16861431998</v>
      </c>
      <c r="D47" s="606">
        <f t="shared" si="0"/>
        <v>2.8886838765998335E-3</v>
      </c>
    </row>
    <row r="48" spans="2:8" ht="15.75">
      <c r="B48" s="413" t="s">
        <v>573</v>
      </c>
      <c r="C48" s="933">
        <v>4238700</v>
      </c>
      <c r="D48" s="606">
        <f t="shared" si="0"/>
        <v>7.2616989762174727E-7</v>
      </c>
    </row>
    <row r="49" spans="2:5" ht="15.75">
      <c r="B49" s="411" t="s">
        <v>347</v>
      </c>
      <c r="C49" s="933">
        <v>600000</v>
      </c>
      <c r="D49" s="606">
        <f t="shared" si="0"/>
        <v>1.0279140740629164E-7</v>
      </c>
    </row>
    <row r="50" spans="2:5" ht="15.75">
      <c r="B50" s="408" t="s">
        <v>348</v>
      </c>
      <c r="C50" s="934">
        <f>SUM(C51:C55)</f>
        <v>529484134</v>
      </c>
      <c r="D50" s="410">
        <f t="shared" si="0"/>
        <v>9.0710698888602526E-5</v>
      </c>
    </row>
    <row r="51" spans="2:5" ht="15.75">
      <c r="B51" s="411" t="s">
        <v>349</v>
      </c>
      <c r="C51" s="933">
        <v>61334162</v>
      </c>
      <c r="D51" s="608">
        <f t="shared" si="0"/>
        <v>1.0507708056775818E-5</v>
      </c>
    </row>
    <row r="52" spans="2:5" ht="15.75">
      <c r="B52" s="411" t="s">
        <v>350</v>
      </c>
      <c r="C52" s="933">
        <v>468149972</v>
      </c>
      <c r="D52" s="608">
        <f t="shared" si="0"/>
        <v>8.0202990831826704E-5</v>
      </c>
    </row>
    <row r="53" spans="2:5" ht="15.75">
      <c r="B53" s="411" t="s">
        <v>351</v>
      </c>
      <c r="C53" s="933">
        <v>0</v>
      </c>
      <c r="D53" s="608">
        <f t="shared" si="0"/>
        <v>0</v>
      </c>
    </row>
    <row r="54" spans="2:5" ht="15.75">
      <c r="B54" s="411" t="s">
        <v>353</v>
      </c>
      <c r="C54" s="933">
        <v>0</v>
      </c>
      <c r="D54" s="608">
        <f t="shared" si="0"/>
        <v>0</v>
      </c>
    </row>
    <row r="55" spans="2:5" ht="16.5" thickBot="1">
      <c r="B55" s="413" t="s">
        <v>584</v>
      </c>
      <c r="C55" s="937">
        <v>0</v>
      </c>
      <c r="D55" s="608">
        <f t="shared" si="0"/>
        <v>0</v>
      </c>
    </row>
    <row r="56" spans="2:5" ht="16.5" thickBot="1">
      <c r="B56" s="778" t="s">
        <v>355</v>
      </c>
      <c r="C56" s="938">
        <f>C16+C37</f>
        <v>201137407299</v>
      </c>
      <c r="D56" s="781">
        <f t="shared" si="0"/>
        <v>3.4458661963861208E-2</v>
      </c>
      <c r="E56" s="407"/>
    </row>
    <row r="57" spans="2:5">
      <c r="B57" s="384" t="s">
        <v>625</v>
      </c>
    </row>
    <row r="58" spans="2:5">
      <c r="B58" s="384" t="s">
        <v>626</v>
      </c>
    </row>
    <row r="59" spans="2:5">
      <c r="B59" s="384" t="s">
        <v>627</v>
      </c>
    </row>
    <row r="60" spans="2:5">
      <c r="B60" s="384" t="s">
        <v>358</v>
      </c>
    </row>
    <row r="61" spans="2:5">
      <c r="D61" s="421">
        <v>4936862.2</v>
      </c>
    </row>
  </sheetData>
  <mergeCells count="9">
    <mergeCell ref="B10:D10"/>
    <mergeCell ref="B12:B15"/>
    <mergeCell ref="D12:D14"/>
    <mergeCell ref="C13:C14"/>
    <mergeCell ref="A1:D1"/>
    <mergeCell ref="A2:D2"/>
    <mergeCell ref="A3:D3"/>
    <mergeCell ref="B9:D9"/>
    <mergeCell ref="B6:D8"/>
  </mergeCells>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3C4EA8-792F-4F05-95A5-507E196E3937}">
  <dimension ref="A1:I130"/>
  <sheetViews>
    <sheetView showGridLines="0" zoomScale="70" zoomScaleNormal="70" workbookViewId="0">
      <selection activeCell="B79" sqref="B79"/>
    </sheetView>
  </sheetViews>
  <sheetFormatPr baseColWidth="10" defaultColWidth="11.42578125" defaultRowHeight="15"/>
  <cols>
    <col min="1" max="1" width="10.42578125" style="213" customWidth="1"/>
    <col min="2" max="2" width="117.85546875" style="213" customWidth="1"/>
    <col min="3" max="3" width="40" style="213" bestFit="1" customWidth="1"/>
    <col min="4" max="4" width="18.140625" style="213" customWidth="1"/>
    <col min="5" max="5" width="21.85546875" style="213" bestFit="1" customWidth="1"/>
    <col min="6" max="6" width="21.7109375" style="213" bestFit="1" customWidth="1"/>
    <col min="7" max="7" width="26.7109375" style="213" customWidth="1"/>
    <col min="8" max="12" width="11.42578125" style="213"/>
    <col min="13" max="13" width="30.140625" style="213" bestFit="1" customWidth="1"/>
    <col min="14" max="14" width="19.42578125" style="213" bestFit="1" customWidth="1"/>
    <col min="15" max="15" width="14.42578125" style="213" bestFit="1" customWidth="1"/>
    <col min="16" max="16" width="19.42578125" style="213" bestFit="1" customWidth="1"/>
    <col min="17" max="17" width="14.42578125" style="213" bestFit="1" customWidth="1"/>
    <col min="18" max="18" width="20" style="213" customWidth="1"/>
    <col min="19" max="19" width="13.140625" style="213" bestFit="1" customWidth="1"/>
    <col min="20" max="20" width="7.140625" style="213" bestFit="1" customWidth="1"/>
    <col min="21" max="21" width="9.140625" style="213" bestFit="1" customWidth="1"/>
    <col min="22" max="249" width="11.42578125" style="213"/>
    <col min="250" max="250" width="10.42578125" style="213" customWidth="1"/>
    <col min="251" max="251" width="79.28515625" style="213" customWidth="1"/>
    <col min="252" max="252" width="13.42578125" style="213" bestFit="1" customWidth="1"/>
    <col min="253" max="253" width="17.42578125" style="213" customWidth="1"/>
    <col min="254" max="254" width="19.42578125" style="213" bestFit="1" customWidth="1"/>
    <col min="255" max="255" width="13.42578125" style="213" bestFit="1" customWidth="1"/>
    <col min="256" max="256" width="10" style="213" bestFit="1" customWidth="1"/>
    <col min="257" max="257" width="16" style="213" customWidth="1"/>
    <col min="258" max="258" width="12.28515625" style="213" customWidth="1"/>
    <col min="259" max="259" width="10.28515625" style="213" customWidth="1"/>
    <col min="260" max="260" width="11.140625" style="213" customWidth="1"/>
    <col min="261" max="261" width="11.42578125" style="213"/>
    <col min="262" max="262" width="17.85546875" style="213" bestFit="1" customWidth="1"/>
    <col min="263" max="263" width="20.28515625" style="213" bestFit="1" customWidth="1"/>
    <col min="264" max="268" width="11.42578125" style="213"/>
    <col min="269" max="269" width="30.140625" style="213" bestFit="1" customWidth="1"/>
    <col min="270" max="270" width="19.42578125" style="213" bestFit="1" customWidth="1"/>
    <col min="271" max="271" width="14.42578125" style="213" bestFit="1" customWidth="1"/>
    <col min="272" max="272" width="19.42578125" style="213" bestFit="1" customWidth="1"/>
    <col min="273" max="273" width="14.42578125" style="213" bestFit="1" customWidth="1"/>
    <col min="274" max="274" width="20" style="213" customWidth="1"/>
    <col min="275" max="275" width="13.140625" style="213" bestFit="1" customWidth="1"/>
    <col min="276" max="276" width="7.140625" style="213" bestFit="1" customWidth="1"/>
    <col min="277" max="277" width="9.140625" style="213" bestFit="1" customWidth="1"/>
    <col min="278" max="505" width="11.42578125" style="213"/>
    <col min="506" max="506" width="10.42578125" style="213" customWidth="1"/>
    <col min="507" max="507" width="79.28515625" style="213" customWidth="1"/>
    <col min="508" max="508" width="13.42578125" style="213" bestFit="1" customWidth="1"/>
    <col min="509" max="509" width="17.42578125" style="213" customWidth="1"/>
    <col min="510" max="510" width="19.42578125" style="213" bestFit="1" customWidth="1"/>
    <col min="511" max="511" width="13.42578125" style="213" bestFit="1" customWidth="1"/>
    <col min="512" max="512" width="10" style="213" bestFit="1" customWidth="1"/>
    <col min="513" max="513" width="16" style="213" customWidth="1"/>
    <col min="514" max="514" width="12.28515625" style="213" customWidth="1"/>
    <col min="515" max="515" width="10.28515625" style="213" customWidth="1"/>
    <col min="516" max="516" width="11.140625" style="213" customWidth="1"/>
    <col min="517" max="517" width="11.42578125" style="213"/>
    <col min="518" max="518" width="17.85546875" style="213" bestFit="1" customWidth="1"/>
    <col min="519" max="519" width="20.28515625" style="213" bestFit="1" customWidth="1"/>
    <col min="520" max="524" width="11.42578125" style="213"/>
    <col min="525" max="525" width="30.140625" style="213" bestFit="1" customWidth="1"/>
    <col min="526" max="526" width="19.42578125" style="213" bestFit="1" customWidth="1"/>
    <col min="527" max="527" width="14.42578125" style="213" bestFit="1" customWidth="1"/>
    <col min="528" max="528" width="19.42578125" style="213" bestFit="1" customWidth="1"/>
    <col min="529" max="529" width="14.42578125" style="213" bestFit="1" customWidth="1"/>
    <col min="530" max="530" width="20" style="213" customWidth="1"/>
    <col min="531" max="531" width="13.140625" style="213" bestFit="1" customWidth="1"/>
    <col min="532" max="532" width="7.140625" style="213" bestFit="1" customWidth="1"/>
    <col min="533" max="533" width="9.140625" style="213" bestFit="1" customWidth="1"/>
    <col min="534" max="761" width="11.42578125" style="213"/>
    <col min="762" max="762" width="10.42578125" style="213" customWidth="1"/>
    <col min="763" max="763" width="79.28515625" style="213" customWidth="1"/>
    <col min="764" max="764" width="13.42578125" style="213" bestFit="1" customWidth="1"/>
    <col min="765" max="765" width="17.42578125" style="213" customWidth="1"/>
    <col min="766" max="766" width="19.42578125" style="213" bestFit="1" customWidth="1"/>
    <col min="767" max="767" width="13.42578125" style="213" bestFit="1" customWidth="1"/>
    <col min="768" max="768" width="10" style="213" bestFit="1" customWidth="1"/>
    <col min="769" max="769" width="16" style="213" customWidth="1"/>
    <col min="770" max="770" width="12.28515625" style="213" customWidth="1"/>
    <col min="771" max="771" width="10.28515625" style="213" customWidth="1"/>
    <col min="772" max="772" width="11.140625" style="213" customWidth="1"/>
    <col min="773" max="773" width="11.42578125" style="213"/>
    <col min="774" max="774" width="17.85546875" style="213" bestFit="1" customWidth="1"/>
    <col min="775" max="775" width="20.28515625" style="213" bestFit="1" customWidth="1"/>
    <col min="776" max="780" width="11.42578125" style="213"/>
    <col min="781" max="781" width="30.140625" style="213" bestFit="1" customWidth="1"/>
    <col min="782" max="782" width="19.42578125" style="213" bestFit="1" customWidth="1"/>
    <col min="783" max="783" width="14.42578125" style="213" bestFit="1" customWidth="1"/>
    <col min="784" max="784" width="19.42578125" style="213" bestFit="1" customWidth="1"/>
    <col min="785" max="785" width="14.42578125" style="213" bestFit="1" customWidth="1"/>
    <col min="786" max="786" width="20" style="213" customWidth="1"/>
    <col min="787" max="787" width="13.140625" style="213" bestFit="1" customWidth="1"/>
    <col min="788" max="788" width="7.140625" style="213" bestFit="1" customWidth="1"/>
    <col min="789" max="789" width="9.140625" style="213" bestFit="1" customWidth="1"/>
    <col min="790" max="1017" width="11.42578125" style="213"/>
    <col min="1018" max="1018" width="10.42578125" style="213" customWidth="1"/>
    <col min="1019" max="1019" width="79.28515625" style="213" customWidth="1"/>
    <col min="1020" max="1020" width="13.42578125" style="213" bestFit="1" customWidth="1"/>
    <col min="1021" max="1021" width="17.42578125" style="213" customWidth="1"/>
    <col min="1022" max="1022" width="19.42578125" style="213" bestFit="1" customWidth="1"/>
    <col min="1023" max="1023" width="13.42578125" style="213" bestFit="1" customWidth="1"/>
    <col min="1024" max="1024" width="10" style="213" bestFit="1" customWidth="1"/>
    <col min="1025" max="1025" width="16" style="213" customWidth="1"/>
    <col min="1026" max="1026" width="12.28515625" style="213" customWidth="1"/>
    <col min="1027" max="1027" width="10.28515625" style="213" customWidth="1"/>
    <col min="1028" max="1028" width="11.140625" style="213" customWidth="1"/>
    <col min="1029" max="1029" width="11.42578125" style="213"/>
    <col min="1030" max="1030" width="17.85546875" style="213" bestFit="1" customWidth="1"/>
    <col min="1031" max="1031" width="20.28515625" style="213" bestFit="1" customWidth="1"/>
    <col min="1032" max="1036" width="11.42578125" style="213"/>
    <col min="1037" max="1037" width="30.140625" style="213" bestFit="1" customWidth="1"/>
    <col min="1038" max="1038" width="19.42578125" style="213" bestFit="1" customWidth="1"/>
    <col min="1039" max="1039" width="14.42578125" style="213" bestFit="1" customWidth="1"/>
    <col min="1040" max="1040" width="19.42578125" style="213" bestFit="1" customWidth="1"/>
    <col min="1041" max="1041" width="14.42578125" style="213" bestFit="1" customWidth="1"/>
    <col min="1042" max="1042" width="20" style="213" customWidth="1"/>
    <col min="1043" max="1043" width="13.140625" style="213" bestFit="1" customWidth="1"/>
    <col min="1044" max="1044" width="7.140625" style="213" bestFit="1" customWidth="1"/>
    <col min="1045" max="1045" width="9.140625" style="213" bestFit="1" customWidth="1"/>
    <col min="1046" max="1273" width="11.42578125" style="213"/>
    <col min="1274" max="1274" width="10.42578125" style="213" customWidth="1"/>
    <col min="1275" max="1275" width="79.28515625" style="213" customWidth="1"/>
    <col min="1276" max="1276" width="13.42578125" style="213" bestFit="1" customWidth="1"/>
    <col min="1277" max="1277" width="17.42578125" style="213" customWidth="1"/>
    <col min="1278" max="1278" width="19.42578125" style="213" bestFit="1" customWidth="1"/>
    <col min="1279" max="1279" width="13.42578125" style="213" bestFit="1" customWidth="1"/>
    <col min="1280" max="1280" width="10" style="213" bestFit="1" customWidth="1"/>
    <col min="1281" max="1281" width="16" style="213" customWidth="1"/>
    <col min="1282" max="1282" width="12.28515625" style="213" customWidth="1"/>
    <col min="1283" max="1283" width="10.28515625" style="213" customWidth="1"/>
    <col min="1284" max="1284" width="11.140625" style="213" customWidth="1"/>
    <col min="1285" max="1285" width="11.42578125" style="213"/>
    <col min="1286" max="1286" width="17.85546875" style="213" bestFit="1" customWidth="1"/>
    <col min="1287" max="1287" width="20.28515625" style="213" bestFit="1" customWidth="1"/>
    <col min="1288" max="1292" width="11.42578125" style="213"/>
    <col min="1293" max="1293" width="30.140625" style="213" bestFit="1" customWidth="1"/>
    <col min="1294" max="1294" width="19.42578125" style="213" bestFit="1" customWidth="1"/>
    <col min="1295" max="1295" width="14.42578125" style="213" bestFit="1" customWidth="1"/>
    <col min="1296" max="1296" width="19.42578125" style="213" bestFit="1" customWidth="1"/>
    <col min="1297" max="1297" width="14.42578125" style="213" bestFit="1" customWidth="1"/>
    <col min="1298" max="1298" width="20" style="213" customWidth="1"/>
    <col min="1299" max="1299" width="13.140625" style="213" bestFit="1" customWidth="1"/>
    <col min="1300" max="1300" width="7.140625" style="213" bestFit="1" customWidth="1"/>
    <col min="1301" max="1301" width="9.140625" style="213" bestFit="1" customWidth="1"/>
    <col min="1302" max="1529" width="11.42578125" style="213"/>
    <col min="1530" max="1530" width="10.42578125" style="213" customWidth="1"/>
    <col min="1531" max="1531" width="79.28515625" style="213" customWidth="1"/>
    <col min="1532" max="1532" width="13.42578125" style="213" bestFit="1" customWidth="1"/>
    <col min="1533" max="1533" width="17.42578125" style="213" customWidth="1"/>
    <col min="1534" max="1534" width="19.42578125" style="213" bestFit="1" customWidth="1"/>
    <col min="1535" max="1535" width="13.42578125" style="213" bestFit="1" customWidth="1"/>
    <col min="1536" max="1536" width="10" style="213" bestFit="1" customWidth="1"/>
    <col min="1537" max="1537" width="16" style="213" customWidth="1"/>
    <col min="1538" max="1538" width="12.28515625" style="213" customWidth="1"/>
    <col min="1539" max="1539" width="10.28515625" style="213" customWidth="1"/>
    <col min="1540" max="1540" width="11.140625" style="213" customWidth="1"/>
    <col min="1541" max="1541" width="11.42578125" style="213"/>
    <col min="1542" max="1542" width="17.85546875" style="213" bestFit="1" customWidth="1"/>
    <col min="1543" max="1543" width="20.28515625" style="213" bestFit="1" customWidth="1"/>
    <col min="1544" max="1548" width="11.42578125" style="213"/>
    <col min="1549" max="1549" width="30.140625" style="213" bestFit="1" customWidth="1"/>
    <col min="1550" max="1550" width="19.42578125" style="213" bestFit="1" customWidth="1"/>
    <col min="1551" max="1551" width="14.42578125" style="213" bestFit="1" customWidth="1"/>
    <col min="1552" max="1552" width="19.42578125" style="213" bestFit="1" customWidth="1"/>
    <col min="1553" max="1553" width="14.42578125" style="213" bestFit="1" customWidth="1"/>
    <col min="1554" max="1554" width="20" style="213" customWidth="1"/>
    <col min="1555" max="1555" width="13.140625" style="213" bestFit="1" customWidth="1"/>
    <col min="1556" max="1556" width="7.140625" style="213" bestFit="1" customWidth="1"/>
    <col min="1557" max="1557" width="9.140625" style="213" bestFit="1" customWidth="1"/>
    <col min="1558" max="1785" width="11.42578125" style="213"/>
    <col min="1786" max="1786" width="10.42578125" style="213" customWidth="1"/>
    <col min="1787" max="1787" width="79.28515625" style="213" customWidth="1"/>
    <col min="1788" max="1788" width="13.42578125" style="213" bestFit="1" customWidth="1"/>
    <col min="1789" max="1789" width="17.42578125" style="213" customWidth="1"/>
    <col min="1790" max="1790" width="19.42578125" style="213" bestFit="1" customWidth="1"/>
    <col min="1791" max="1791" width="13.42578125" style="213" bestFit="1" customWidth="1"/>
    <col min="1792" max="1792" width="10" style="213" bestFit="1" customWidth="1"/>
    <col min="1793" max="1793" width="16" style="213" customWidth="1"/>
    <col min="1794" max="1794" width="12.28515625" style="213" customWidth="1"/>
    <col min="1795" max="1795" width="10.28515625" style="213" customWidth="1"/>
    <col min="1796" max="1796" width="11.140625" style="213" customWidth="1"/>
    <col min="1797" max="1797" width="11.42578125" style="213"/>
    <col min="1798" max="1798" width="17.85546875" style="213" bestFit="1" customWidth="1"/>
    <col min="1799" max="1799" width="20.28515625" style="213" bestFit="1" customWidth="1"/>
    <col min="1800" max="1804" width="11.42578125" style="213"/>
    <col min="1805" max="1805" width="30.140625" style="213" bestFit="1" customWidth="1"/>
    <col min="1806" max="1806" width="19.42578125" style="213" bestFit="1" customWidth="1"/>
    <col min="1807" max="1807" width="14.42578125" style="213" bestFit="1" customWidth="1"/>
    <col min="1808" max="1808" width="19.42578125" style="213" bestFit="1" customWidth="1"/>
    <col min="1809" max="1809" width="14.42578125" style="213" bestFit="1" customWidth="1"/>
    <col min="1810" max="1810" width="20" style="213" customWidth="1"/>
    <col min="1811" max="1811" width="13.140625" style="213" bestFit="1" customWidth="1"/>
    <col min="1812" max="1812" width="7.140625" style="213" bestFit="1" customWidth="1"/>
    <col min="1813" max="1813" width="9.140625" style="213" bestFit="1" customWidth="1"/>
    <col min="1814" max="2041" width="11.42578125" style="213"/>
    <col min="2042" max="2042" width="10.42578125" style="213" customWidth="1"/>
    <col min="2043" max="2043" width="79.28515625" style="213" customWidth="1"/>
    <col min="2044" max="2044" width="13.42578125" style="213" bestFit="1" customWidth="1"/>
    <col min="2045" max="2045" width="17.42578125" style="213" customWidth="1"/>
    <col min="2046" max="2046" width="19.42578125" style="213" bestFit="1" customWidth="1"/>
    <col min="2047" max="2047" width="13.42578125" style="213" bestFit="1" customWidth="1"/>
    <col min="2048" max="2048" width="10" style="213" bestFit="1" customWidth="1"/>
    <col min="2049" max="2049" width="16" style="213" customWidth="1"/>
    <col min="2050" max="2050" width="12.28515625" style="213" customWidth="1"/>
    <col min="2051" max="2051" width="10.28515625" style="213" customWidth="1"/>
    <col min="2052" max="2052" width="11.140625" style="213" customWidth="1"/>
    <col min="2053" max="2053" width="11.42578125" style="213"/>
    <col min="2054" max="2054" width="17.85546875" style="213" bestFit="1" customWidth="1"/>
    <col min="2055" max="2055" width="20.28515625" style="213" bestFit="1" customWidth="1"/>
    <col min="2056" max="2060" width="11.42578125" style="213"/>
    <col min="2061" max="2061" width="30.140625" style="213" bestFit="1" customWidth="1"/>
    <col min="2062" max="2062" width="19.42578125" style="213" bestFit="1" customWidth="1"/>
    <col min="2063" max="2063" width="14.42578125" style="213" bestFit="1" customWidth="1"/>
    <col min="2064" max="2064" width="19.42578125" style="213" bestFit="1" customWidth="1"/>
    <col min="2065" max="2065" width="14.42578125" style="213" bestFit="1" customWidth="1"/>
    <col min="2066" max="2066" width="20" style="213" customWidth="1"/>
    <col min="2067" max="2067" width="13.140625" style="213" bestFit="1" customWidth="1"/>
    <col min="2068" max="2068" width="7.140625" style="213" bestFit="1" customWidth="1"/>
    <col min="2069" max="2069" width="9.140625" style="213" bestFit="1" customWidth="1"/>
    <col min="2070" max="2297" width="11.42578125" style="213"/>
    <col min="2298" max="2298" width="10.42578125" style="213" customWidth="1"/>
    <col min="2299" max="2299" width="79.28515625" style="213" customWidth="1"/>
    <col min="2300" max="2300" width="13.42578125" style="213" bestFit="1" customWidth="1"/>
    <col min="2301" max="2301" width="17.42578125" style="213" customWidth="1"/>
    <col min="2302" max="2302" width="19.42578125" style="213" bestFit="1" customWidth="1"/>
    <col min="2303" max="2303" width="13.42578125" style="213" bestFit="1" customWidth="1"/>
    <col min="2304" max="2304" width="10" style="213" bestFit="1" customWidth="1"/>
    <col min="2305" max="2305" width="16" style="213" customWidth="1"/>
    <col min="2306" max="2306" width="12.28515625" style="213" customWidth="1"/>
    <col min="2307" max="2307" width="10.28515625" style="213" customWidth="1"/>
    <col min="2308" max="2308" width="11.140625" style="213" customWidth="1"/>
    <col min="2309" max="2309" width="11.42578125" style="213"/>
    <col min="2310" max="2310" width="17.85546875" style="213" bestFit="1" customWidth="1"/>
    <col min="2311" max="2311" width="20.28515625" style="213" bestFit="1" customWidth="1"/>
    <col min="2312" max="2316" width="11.42578125" style="213"/>
    <col min="2317" max="2317" width="30.140625" style="213" bestFit="1" customWidth="1"/>
    <col min="2318" max="2318" width="19.42578125" style="213" bestFit="1" customWidth="1"/>
    <col min="2319" max="2319" width="14.42578125" style="213" bestFit="1" customWidth="1"/>
    <col min="2320" max="2320" width="19.42578125" style="213" bestFit="1" customWidth="1"/>
    <col min="2321" max="2321" width="14.42578125" style="213" bestFit="1" customWidth="1"/>
    <col min="2322" max="2322" width="20" style="213" customWidth="1"/>
    <col min="2323" max="2323" width="13.140625" style="213" bestFit="1" customWidth="1"/>
    <col min="2324" max="2324" width="7.140625" style="213" bestFit="1" customWidth="1"/>
    <col min="2325" max="2325" width="9.140625" style="213" bestFit="1" customWidth="1"/>
    <col min="2326" max="2553" width="11.42578125" style="213"/>
    <col min="2554" max="2554" width="10.42578125" style="213" customWidth="1"/>
    <col min="2555" max="2555" width="79.28515625" style="213" customWidth="1"/>
    <col min="2556" max="2556" width="13.42578125" style="213" bestFit="1" customWidth="1"/>
    <col min="2557" max="2557" width="17.42578125" style="213" customWidth="1"/>
    <col min="2558" max="2558" width="19.42578125" style="213" bestFit="1" customWidth="1"/>
    <col min="2559" max="2559" width="13.42578125" style="213" bestFit="1" customWidth="1"/>
    <col min="2560" max="2560" width="10" style="213" bestFit="1" customWidth="1"/>
    <col min="2561" max="2561" width="16" style="213" customWidth="1"/>
    <col min="2562" max="2562" width="12.28515625" style="213" customWidth="1"/>
    <col min="2563" max="2563" width="10.28515625" style="213" customWidth="1"/>
    <col min="2564" max="2564" width="11.140625" style="213" customWidth="1"/>
    <col min="2565" max="2565" width="11.42578125" style="213"/>
    <col min="2566" max="2566" width="17.85546875" style="213" bestFit="1" customWidth="1"/>
    <col min="2567" max="2567" width="20.28515625" style="213" bestFit="1" customWidth="1"/>
    <col min="2568" max="2572" width="11.42578125" style="213"/>
    <col min="2573" max="2573" width="30.140625" style="213" bestFit="1" customWidth="1"/>
    <col min="2574" max="2574" width="19.42578125" style="213" bestFit="1" customWidth="1"/>
    <col min="2575" max="2575" width="14.42578125" style="213" bestFit="1" customWidth="1"/>
    <col min="2576" max="2576" width="19.42578125" style="213" bestFit="1" customWidth="1"/>
    <col min="2577" max="2577" width="14.42578125" style="213" bestFit="1" customWidth="1"/>
    <col min="2578" max="2578" width="20" style="213" customWidth="1"/>
    <col min="2579" max="2579" width="13.140625" style="213" bestFit="1" customWidth="1"/>
    <col min="2580" max="2580" width="7.140625" style="213" bestFit="1" customWidth="1"/>
    <col min="2581" max="2581" width="9.140625" style="213" bestFit="1" customWidth="1"/>
    <col min="2582" max="2809" width="11.42578125" style="213"/>
    <col min="2810" max="2810" width="10.42578125" style="213" customWidth="1"/>
    <col min="2811" max="2811" width="79.28515625" style="213" customWidth="1"/>
    <col min="2812" max="2812" width="13.42578125" style="213" bestFit="1" customWidth="1"/>
    <col min="2813" max="2813" width="17.42578125" style="213" customWidth="1"/>
    <col min="2814" max="2814" width="19.42578125" style="213" bestFit="1" customWidth="1"/>
    <col min="2815" max="2815" width="13.42578125" style="213" bestFit="1" customWidth="1"/>
    <col min="2816" max="2816" width="10" style="213" bestFit="1" customWidth="1"/>
    <col min="2817" max="2817" width="16" style="213" customWidth="1"/>
    <col min="2818" max="2818" width="12.28515625" style="213" customWidth="1"/>
    <col min="2819" max="2819" width="10.28515625" style="213" customWidth="1"/>
    <col min="2820" max="2820" width="11.140625" style="213" customWidth="1"/>
    <col min="2821" max="2821" width="11.42578125" style="213"/>
    <col min="2822" max="2822" width="17.85546875" style="213" bestFit="1" customWidth="1"/>
    <col min="2823" max="2823" width="20.28515625" style="213" bestFit="1" customWidth="1"/>
    <col min="2824" max="2828" width="11.42578125" style="213"/>
    <col min="2829" max="2829" width="30.140625" style="213" bestFit="1" customWidth="1"/>
    <col min="2830" max="2830" width="19.42578125" style="213" bestFit="1" customWidth="1"/>
    <col min="2831" max="2831" width="14.42578125" style="213" bestFit="1" customWidth="1"/>
    <col min="2832" max="2832" width="19.42578125" style="213" bestFit="1" customWidth="1"/>
    <col min="2833" max="2833" width="14.42578125" style="213" bestFit="1" customWidth="1"/>
    <col min="2834" max="2834" width="20" style="213" customWidth="1"/>
    <col min="2835" max="2835" width="13.140625" style="213" bestFit="1" customWidth="1"/>
    <col min="2836" max="2836" width="7.140625" style="213" bestFit="1" customWidth="1"/>
    <col min="2837" max="2837" width="9.140625" style="213" bestFit="1" customWidth="1"/>
    <col min="2838" max="3065" width="11.42578125" style="213"/>
    <col min="3066" max="3066" width="10.42578125" style="213" customWidth="1"/>
    <col min="3067" max="3067" width="79.28515625" style="213" customWidth="1"/>
    <col min="3068" max="3068" width="13.42578125" style="213" bestFit="1" customWidth="1"/>
    <col min="3069" max="3069" width="17.42578125" style="213" customWidth="1"/>
    <col min="3070" max="3070" width="19.42578125" style="213" bestFit="1" customWidth="1"/>
    <col min="3071" max="3071" width="13.42578125" style="213" bestFit="1" customWidth="1"/>
    <col min="3072" max="3072" width="10" style="213" bestFit="1" customWidth="1"/>
    <col min="3073" max="3073" width="16" style="213" customWidth="1"/>
    <col min="3074" max="3074" width="12.28515625" style="213" customWidth="1"/>
    <col min="3075" max="3075" width="10.28515625" style="213" customWidth="1"/>
    <col min="3076" max="3076" width="11.140625" style="213" customWidth="1"/>
    <col min="3077" max="3077" width="11.42578125" style="213"/>
    <col min="3078" max="3078" width="17.85546875" style="213" bestFit="1" customWidth="1"/>
    <col min="3079" max="3079" width="20.28515625" style="213" bestFit="1" customWidth="1"/>
    <col min="3080" max="3084" width="11.42578125" style="213"/>
    <col min="3085" max="3085" width="30.140625" style="213" bestFit="1" customWidth="1"/>
    <col min="3086" max="3086" width="19.42578125" style="213" bestFit="1" customWidth="1"/>
    <col min="3087" max="3087" width="14.42578125" style="213" bestFit="1" customWidth="1"/>
    <col min="3088" max="3088" width="19.42578125" style="213" bestFit="1" customWidth="1"/>
    <col min="3089" max="3089" width="14.42578125" style="213" bestFit="1" customWidth="1"/>
    <col min="3090" max="3090" width="20" style="213" customWidth="1"/>
    <col min="3091" max="3091" width="13.140625" style="213" bestFit="1" customWidth="1"/>
    <col min="3092" max="3092" width="7.140625" style="213" bestFit="1" customWidth="1"/>
    <col min="3093" max="3093" width="9.140625" style="213" bestFit="1" customWidth="1"/>
    <col min="3094" max="3321" width="11.42578125" style="213"/>
    <col min="3322" max="3322" width="10.42578125" style="213" customWidth="1"/>
    <col min="3323" max="3323" width="79.28515625" style="213" customWidth="1"/>
    <col min="3324" max="3324" width="13.42578125" style="213" bestFit="1" customWidth="1"/>
    <col min="3325" max="3325" width="17.42578125" style="213" customWidth="1"/>
    <col min="3326" max="3326" width="19.42578125" style="213" bestFit="1" customWidth="1"/>
    <col min="3327" max="3327" width="13.42578125" style="213" bestFit="1" customWidth="1"/>
    <col min="3328" max="3328" width="10" style="213" bestFit="1" customWidth="1"/>
    <col min="3329" max="3329" width="16" style="213" customWidth="1"/>
    <col min="3330" max="3330" width="12.28515625" style="213" customWidth="1"/>
    <col min="3331" max="3331" width="10.28515625" style="213" customWidth="1"/>
    <col min="3332" max="3332" width="11.140625" style="213" customWidth="1"/>
    <col min="3333" max="3333" width="11.42578125" style="213"/>
    <col min="3334" max="3334" width="17.85546875" style="213" bestFit="1" customWidth="1"/>
    <col min="3335" max="3335" width="20.28515625" style="213" bestFit="1" customWidth="1"/>
    <col min="3336" max="3340" width="11.42578125" style="213"/>
    <col min="3341" max="3341" width="30.140625" style="213" bestFit="1" customWidth="1"/>
    <col min="3342" max="3342" width="19.42578125" style="213" bestFit="1" customWidth="1"/>
    <col min="3343" max="3343" width="14.42578125" style="213" bestFit="1" customWidth="1"/>
    <col min="3344" max="3344" width="19.42578125" style="213" bestFit="1" customWidth="1"/>
    <col min="3345" max="3345" width="14.42578125" style="213" bestFit="1" customWidth="1"/>
    <col min="3346" max="3346" width="20" style="213" customWidth="1"/>
    <col min="3347" max="3347" width="13.140625" style="213" bestFit="1" customWidth="1"/>
    <col min="3348" max="3348" width="7.140625" style="213" bestFit="1" customWidth="1"/>
    <col min="3349" max="3349" width="9.140625" style="213" bestFit="1" customWidth="1"/>
    <col min="3350" max="3577" width="11.42578125" style="213"/>
    <col min="3578" max="3578" width="10.42578125" style="213" customWidth="1"/>
    <col min="3579" max="3579" width="79.28515625" style="213" customWidth="1"/>
    <col min="3580" max="3580" width="13.42578125" style="213" bestFit="1" customWidth="1"/>
    <col min="3581" max="3581" width="17.42578125" style="213" customWidth="1"/>
    <col min="3582" max="3582" width="19.42578125" style="213" bestFit="1" customWidth="1"/>
    <col min="3583" max="3583" width="13.42578125" style="213" bestFit="1" customWidth="1"/>
    <col min="3584" max="3584" width="10" style="213" bestFit="1" customWidth="1"/>
    <col min="3585" max="3585" width="16" style="213" customWidth="1"/>
    <col min="3586" max="3586" width="12.28515625" style="213" customWidth="1"/>
    <col min="3587" max="3587" width="10.28515625" style="213" customWidth="1"/>
    <col min="3588" max="3588" width="11.140625" style="213" customWidth="1"/>
    <col min="3589" max="3589" width="11.42578125" style="213"/>
    <col min="3590" max="3590" width="17.85546875" style="213" bestFit="1" customWidth="1"/>
    <col min="3591" max="3591" width="20.28515625" style="213" bestFit="1" customWidth="1"/>
    <col min="3592" max="3596" width="11.42578125" style="213"/>
    <col min="3597" max="3597" width="30.140625" style="213" bestFit="1" customWidth="1"/>
    <col min="3598" max="3598" width="19.42578125" style="213" bestFit="1" customWidth="1"/>
    <col min="3599" max="3599" width="14.42578125" style="213" bestFit="1" customWidth="1"/>
    <col min="3600" max="3600" width="19.42578125" style="213" bestFit="1" customWidth="1"/>
    <col min="3601" max="3601" width="14.42578125" style="213" bestFit="1" customWidth="1"/>
    <col min="3602" max="3602" width="20" style="213" customWidth="1"/>
    <col min="3603" max="3603" width="13.140625" style="213" bestFit="1" customWidth="1"/>
    <col min="3604" max="3604" width="7.140625" style="213" bestFit="1" customWidth="1"/>
    <col min="3605" max="3605" width="9.140625" style="213" bestFit="1" customWidth="1"/>
    <col min="3606" max="3833" width="11.42578125" style="213"/>
    <col min="3834" max="3834" width="10.42578125" style="213" customWidth="1"/>
    <col min="3835" max="3835" width="79.28515625" style="213" customWidth="1"/>
    <col min="3836" max="3836" width="13.42578125" style="213" bestFit="1" customWidth="1"/>
    <col min="3837" max="3837" width="17.42578125" style="213" customWidth="1"/>
    <col min="3838" max="3838" width="19.42578125" style="213" bestFit="1" customWidth="1"/>
    <col min="3839" max="3839" width="13.42578125" style="213" bestFit="1" customWidth="1"/>
    <col min="3840" max="3840" width="10" style="213" bestFit="1" customWidth="1"/>
    <col min="3841" max="3841" width="16" style="213" customWidth="1"/>
    <col min="3842" max="3842" width="12.28515625" style="213" customWidth="1"/>
    <col min="3843" max="3843" width="10.28515625" style="213" customWidth="1"/>
    <col min="3844" max="3844" width="11.140625" style="213" customWidth="1"/>
    <col min="3845" max="3845" width="11.42578125" style="213"/>
    <col min="3846" max="3846" width="17.85546875" style="213" bestFit="1" customWidth="1"/>
    <col min="3847" max="3847" width="20.28515625" style="213" bestFit="1" customWidth="1"/>
    <col min="3848" max="3852" width="11.42578125" style="213"/>
    <col min="3853" max="3853" width="30.140625" style="213" bestFit="1" customWidth="1"/>
    <col min="3854" max="3854" width="19.42578125" style="213" bestFit="1" customWidth="1"/>
    <col min="3855" max="3855" width="14.42578125" style="213" bestFit="1" customWidth="1"/>
    <col min="3856" max="3856" width="19.42578125" style="213" bestFit="1" customWidth="1"/>
    <col min="3857" max="3857" width="14.42578125" style="213" bestFit="1" customWidth="1"/>
    <col min="3858" max="3858" width="20" style="213" customWidth="1"/>
    <col min="3859" max="3859" width="13.140625" style="213" bestFit="1" customWidth="1"/>
    <col min="3860" max="3860" width="7.140625" style="213" bestFit="1" customWidth="1"/>
    <col min="3861" max="3861" width="9.140625" style="213" bestFit="1" customWidth="1"/>
    <col min="3862" max="4089" width="11.42578125" style="213"/>
    <col min="4090" max="4090" width="10.42578125" style="213" customWidth="1"/>
    <col min="4091" max="4091" width="79.28515625" style="213" customWidth="1"/>
    <col min="4092" max="4092" width="13.42578125" style="213" bestFit="1" customWidth="1"/>
    <col min="4093" max="4093" width="17.42578125" style="213" customWidth="1"/>
    <col min="4094" max="4094" width="19.42578125" style="213" bestFit="1" customWidth="1"/>
    <col min="4095" max="4095" width="13.42578125" style="213" bestFit="1" customWidth="1"/>
    <col min="4096" max="4096" width="10" style="213" bestFit="1" customWidth="1"/>
    <col min="4097" max="4097" width="16" style="213" customWidth="1"/>
    <col min="4098" max="4098" width="12.28515625" style="213" customWidth="1"/>
    <col min="4099" max="4099" width="10.28515625" style="213" customWidth="1"/>
    <col min="4100" max="4100" width="11.140625" style="213" customWidth="1"/>
    <col min="4101" max="4101" width="11.42578125" style="213"/>
    <col min="4102" max="4102" width="17.85546875" style="213" bestFit="1" customWidth="1"/>
    <col min="4103" max="4103" width="20.28515625" style="213" bestFit="1" customWidth="1"/>
    <col min="4104" max="4108" width="11.42578125" style="213"/>
    <col min="4109" max="4109" width="30.140625" style="213" bestFit="1" customWidth="1"/>
    <col min="4110" max="4110" width="19.42578125" style="213" bestFit="1" customWidth="1"/>
    <col min="4111" max="4111" width="14.42578125" style="213" bestFit="1" customWidth="1"/>
    <col min="4112" max="4112" width="19.42578125" style="213" bestFit="1" customWidth="1"/>
    <col min="4113" max="4113" width="14.42578125" style="213" bestFit="1" customWidth="1"/>
    <col min="4114" max="4114" width="20" style="213" customWidth="1"/>
    <col min="4115" max="4115" width="13.140625" style="213" bestFit="1" customWidth="1"/>
    <col min="4116" max="4116" width="7.140625" style="213" bestFit="1" customWidth="1"/>
    <col min="4117" max="4117" width="9.140625" style="213" bestFit="1" customWidth="1"/>
    <col min="4118" max="4345" width="11.42578125" style="213"/>
    <col min="4346" max="4346" width="10.42578125" style="213" customWidth="1"/>
    <col min="4347" max="4347" width="79.28515625" style="213" customWidth="1"/>
    <col min="4348" max="4348" width="13.42578125" style="213" bestFit="1" customWidth="1"/>
    <col min="4349" max="4349" width="17.42578125" style="213" customWidth="1"/>
    <col min="4350" max="4350" width="19.42578125" style="213" bestFit="1" customWidth="1"/>
    <col min="4351" max="4351" width="13.42578125" style="213" bestFit="1" customWidth="1"/>
    <col min="4352" max="4352" width="10" style="213" bestFit="1" customWidth="1"/>
    <col min="4353" max="4353" width="16" style="213" customWidth="1"/>
    <col min="4354" max="4354" width="12.28515625" style="213" customWidth="1"/>
    <col min="4355" max="4355" width="10.28515625" style="213" customWidth="1"/>
    <col min="4356" max="4356" width="11.140625" style="213" customWidth="1"/>
    <col min="4357" max="4357" width="11.42578125" style="213"/>
    <col min="4358" max="4358" width="17.85546875" style="213" bestFit="1" customWidth="1"/>
    <col min="4359" max="4359" width="20.28515625" style="213" bestFit="1" customWidth="1"/>
    <col min="4360" max="4364" width="11.42578125" style="213"/>
    <col min="4365" max="4365" width="30.140625" style="213" bestFit="1" customWidth="1"/>
    <col min="4366" max="4366" width="19.42578125" style="213" bestFit="1" customWidth="1"/>
    <col min="4367" max="4367" width="14.42578125" style="213" bestFit="1" customWidth="1"/>
    <col min="4368" max="4368" width="19.42578125" style="213" bestFit="1" customWidth="1"/>
    <col min="4369" max="4369" width="14.42578125" style="213" bestFit="1" customWidth="1"/>
    <col min="4370" max="4370" width="20" style="213" customWidth="1"/>
    <col min="4371" max="4371" width="13.140625" style="213" bestFit="1" customWidth="1"/>
    <col min="4372" max="4372" width="7.140625" style="213" bestFit="1" customWidth="1"/>
    <col min="4373" max="4373" width="9.140625" style="213" bestFit="1" customWidth="1"/>
    <col min="4374" max="4601" width="11.42578125" style="213"/>
    <col min="4602" max="4602" width="10.42578125" style="213" customWidth="1"/>
    <col min="4603" max="4603" width="79.28515625" style="213" customWidth="1"/>
    <col min="4604" max="4604" width="13.42578125" style="213" bestFit="1" customWidth="1"/>
    <col min="4605" max="4605" width="17.42578125" style="213" customWidth="1"/>
    <col min="4606" max="4606" width="19.42578125" style="213" bestFit="1" customWidth="1"/>
    <col min="4607" max="4607" width="13.42578125" style="213" bestFit="1" customWidth="1"/>
    <col min="4608" max="4608" width="10" style="213" bestFit="1" customWidth="1"/>
    <col min="4609" max="4609" width="16" style="213" customWidth="1"/>
    <col min="4610" max="4610" width="12.28515625" style="213" customWidth="1"/>
    <col min="4611" max="4611" width="10.28515625" style="213" customWidth="1"/>
    <col min="4612" max="4612" width="11.140625" style="213" customWidth="1"/>
    <col min="4613" max="4613" width="11.42578125" style="213"/>
    <col min="4614" max="4614" width="17.85546875" style="213" bestFit="1" customWidth="1"/>
    <col min="4615" max="4615" width="20.28515625" style="213" bestFit="1" customWidth="1"/>
    <col min="4616" max="4620" width="11.42578125" style="213"/>
    <col min="4621" max="4621" width="30.140625" style="213" bestFit="1" customWidth="1"/>
    <col min="4622" max="4622" width="19.42578125" style="213" bestFit="1" customWidth="1"/>
    <col min="4623" max="4623" width="14.42578125" style="213" bestFit="1" customWidth="1"/>
    <col min="4624" max="4624" width="19.42578125" style="213" bestFit="1" customWidth="1"/>
    <col min="4625" max="4625" width="14.42578125" style="213" bestFit="1" customWidth="1"/>
    <col min="4626" max="4626" width="20" style="213" customWidth="1"/>
    <col min="4627" max="4627" width="13.140625" style="213" bestFit="1" customWidth="1"/>
    <col min="4628" max="4628" width="7.140625" style="213" bestFit="1" customWidth="1"/>
    <col min="4629" max="4629" width="9.140625" style="213" bestFit="1" customWidth="1"/>
    <col min="4630" max="4857" width="11.42578125" style="213"/>
    <col min="4858" max="4858" width="10.42578125" style="213" customWidth="1"/>
    <col min="4859" max="4859" width="79.28515625" style="213" customWidth="1"/>
    <col min="4860" max="4860" width="13.42578125" style="213" bestFit="1" customWidth="1"/>
    <col min="4861" max="4861" width="17.42578125" style="213" customWidth="1"/>
    <col min="4862" max="4862" width="19.42578125" style="213" bestFit="1" customWidth="1"/>
    <col min="4863" max="4863" width="13.42578125" style="213" bestFit="1" customWidth="1"/>
    <col min="4864" max="4864" width="10" style="213" bestFit="1" customWidth="1"/>
    <col min="4865" max="4865" width="16" style="213" customWidth="1"/>
    <col min="4866" max="4866" width="12.28515625" style="213" customWidth="1"/>
    <col min="4867" max="4867" width="10.28515625" style="213" customWidth="1"/>
    <col min="4868" max="4868" width="11.140625" style="213" customWidth="1"/>
    <col min="4869" max="4869" width="11.42578125" style="213"/>
    <col min="4870" max="4870" width="17.85546875" style="213" bestFit="1" customWidth="1"/>
    <col min="4871" max="4871" width="20.28515625" style="213" bestFit="1" customWidth="1"/>
    <col min="4872" max="4876" width="11.42578125" style="213"/>
    <col min="4877" max="4877" width="30.140625" style="213" bestFit="1" customWidth="1"/>
    <col min="4878" max="4878" width="19.42578125" style="213" bestFit="1" customWidth="1"/>
    <col min="4879" max="4879" width="14.42578125" style="213" bestFit="1" customWidth="1"/>
    <col min="4880" max="4880" width="19.42578125" style="213" bestFit="1" customWidth="1"/>
    <col min="4881" max="4881" width="14.42578125" style="213" bestFit="1" customWidth="1"/>
    <col min="4882" max="4882" width="20" style="213" customWidth="1"/>
    <col min="4883" max="4883" width="13.140625" style="213" bestFit="1" customWidth="1"/>
    <col min="4884" max="4884" width="7.140625" style="213" bestFit="1" customWidth="1"/>
    <col min="4885" max="4885" width="9.140625" style="213" bestFit="1" customWidth="1"/>
    <col min="4886" max="5113" width="11.42578125" style="213"/>
    <col min="5114" max="5114" width="10.42578125" style="213" customWidth="1"/>
    <col min="5115" max="5115" width="79.28515625" style="213" customWidth="1"/>
    <col min="5116" max="5116" width="13.42578125" style="213" bestFit="1" customWidth="1"/>
    <col min="5117" max="5117" width="17.42578125" style="213" customWidth="1"/>
    <col min="5118" max="5118" width="19.42578125" style="213" bestFit="1" customWidth="1"/>
    <col min="5119" max="5119" width="13.42578125" style="213" bestFit="1" customWidth="1"/>
    <col min="5120" max="5120" width="10" style="213" bestFit="1" customWidth="1"/>
    <col min="5121" max="5121" width="16" style="213" customWidth="1"/>
    <col min="5122" max="5122" width="12.28515625" style="213" customWidth="1"/>
    <col min="5123" max="5123" width="10.28515625" style="213" customWidth="1"/>
    <col min="5124" max="5124" width="11.140625" style="213" customWidth="1"/>
    <col min="5125" max="5125" width="11.42578125" style="213"/>
    <col min="5126" max="5126" width="17.85546875" style="213" bestFit="1" customWidth="1"/>
    <col min="5127" max="5127" width="20.28515625" style="213" bestFit="1" customWidth="1"/>
    <col min="5128" max="5132" width="11.42578125" style="213"/>
    <col min="5133" max="5133" width="30.140625" style="213" bestFit="1" customWidth="1"/>
    <col min="5134" max="5134" width="19.42578125" style="213" bestFit="1" customWidth="1"/>
    <col min="5135" max="5135" width="14.42578125" style="213" bestFit="1" customWidth="1"/>
    <col min="5136" max="5136" width="19.42578125" style="213" bestFit="1" customWidth="1"/>
    <col min="5137" max="5137" width="14.42578125" style="213" bestFit="1" customWidth="1"/>
    <col min="5138" max="5138" width="20" style="213" customWidth="1"/>
    <col min="5139" max="5139" width="13.140625" style="213" bestFit="1" customWidth="1"/>
    <col min="5140" max="5140" width="7.140625" style="213" bestFit="1" customWidth="1"/>
    <col min="5141" max="5141" width="9.140625" style="213" bestFit="1" customWidth="1"/>
    <col min="5142" max="5369" width="11.42578125" style="213"/>
    <col min="5370" max="5370" width="10.42578125" style="213" customWidth="1"/>
    <col min="5371" max="5371" width="79.28515625" style="213" customWidth="1"/>
    <col min="5372" max="5372" width="13.42578125" style="213" bestFit="1" customWidth="1"/>
    <col min="5373" max="5373" width="17.42578125" style="213" customWidth="1"/>
    <col min="5374" max="5374" width="19.42578125" style="213" bestFit="1" customWidth="1"/>
    <col min="5375" max="5375" width="13.42578125" style="213" bestFit="1" customWidth="1"/>
    <col min="5376" max="5376" width="10" style="213" bestFit="1" customWidth="1"/>
    <col min="5377" max="5377" width="16" style="213" customWidth="1"/>
    <col min="5378" max="5378" width="12.28515625" style="213" customWidth="1"/>
    <col min="5379" max="5379" width="10.28515625" style="213" customWidth="1"/>
    <col min="5380" max="5380" width="11.140625" style="213" customWidth="1"/>
    <col min="5381" max="5381" width="11.42578125" style="213"/>
    <col min="5382" max="5382" width="17.85546875" style="213" bestFit="1" customWidth="1"/>
    <col min="5383" max="5383" width="20.28515625" style="213" bestFit="1" customWidth="1"/>
    <col min="5384" max="5388" width="11.42578125" style="213"/>
    <col min="5389" max="5389" width="30.140625" style="213" bestFit="1" customWidth="1"/>
    <col min="5390" max="5390" width="19.42578125" style="213" bestFit="1" customWidth="1"/>
    <col min="5391" max="5391" width="14.42578125" style="213" bestFit="1" customWidth="1"/>
    <col min="5392" max="5392" width="19.42578125" style="213" bestFit="1" customWidth="1"/>
    <col min="5393" max="5393" width="14.42578125" style="213" bestFit="1" customWidth="1"/>
    <col min="5394" max="5394" width="20" style="213" customWidth="1"/>
    <col min="5395" max="5395" width="13.140625" style="213" bestFit="1" customWidth="1"/>
    <col min="5396" max="5396" width="7.140625" style="213" bestFit="1" customWidth="1"/>
    <col min="5397" max="5397" width="9.140625" style="213" bestFit="1" customWidth="1"/>
    <col min="5398" max="5625" width="11.42578125" style="213"/>
    <col min="5626" max="5626" width="10.42578125" style="213" customWidth="1"/>
    <col min="5627" max="5627" width="79.28515625" style="213" customWidth="1"/>
    <col min="5628" max="5628" width="13.42578125" style="213" bestFit="1" customWidth="1"/>
    <col min="5629" max="5629" width="17.42578125" style="213" customWidth="1"/>
    <col min="5630" max="5630" width="19.42578125" style="213" bestFit="1" customWidth="1"/>
    <col min="5631" max="5631" width="13.42578125" style="213" bestFit="1" customWidth="1"/>
    <col min="5632" max="5632" width="10" style="213" bestFit="1" customWidth="1"/>
    <col min="5633" max="5633" width="16" style="213" customWidth="1"/>
    <col min="5634" max="5634" width="12.28515625" style="213" customWidth="1"/>
    <col min="5635" max="5635" width="10.28515625" style="213" customWidth="1"/>
    <col min="5636" max="5636" width="11.140625" style="213" customWidth="1"/>
    <col min="5637" max="5637" width="11.42578125" style="213"/>
    <col min="5638" max="5638" width="17.85546875" style="213" bestFit="1" customWidth="1"/>
    <col min="5639" max="5639" width="20.28515625" style="213" bestFit="1" customWidth="1"/>
    <col min="5640" max="5644" width="11.42578125" style="213"/>
    <col min="5645" max="5645" width="30.140625" style="213" bestFit="1" customWidth="1"/>
    <col min="5646" max="5646" width="19.42578125" style="213" bestFit="1" customWidth="1"/>
    <col min="5647" max="5647" width="14.42578125" style="213" bestFit="1" customWidth="1"/>
    <col min="5648" max="5648" width="19.42578125" style="213" bestFit="1" customWidth="1"/>
    <col min="5649" max="5649" width="14.42578125" style="213" bestFit="1" customWidth="1"/>
    <col min="5650" max="5650" width="20" style="213" customWidth="1"/>
    <col min="5651" max="5651" width="13.140625" style="213" bestFit="1" customWidth="1"/>
    <col min="5652" max="5652" width="7.140625" style="213" bestFit="1" customWidth="1"/>
    <col min="5653" max="5653" width="9.140625" style="213" bestFit="1" customWidth="1"/>
    <col min="5654" max="5881" width="11.42578125" style="213"/>
    <col min="5882" max="5882" width="10.42578125" style="213" customWidth="1"/>
    <col min="5883" max="5883" width="79.28515625" style="213" customWidth="1"/>
    <col min="5884" max="5884" width="13.42578125" style="213" bestFit="1" customWidth="1"/>
    <col min="5885" max="5885" width="17.42578125" style="213" customWidth="1"/>
    <col min="5886" max="5886" width="19.42578125" style="213" bestFit="1" customWidth="1"/>
    <col min="5887" max="5887" width="13.42578125" style="213" bestFit="1" customWidth="1"/>
    <col min="5888" max="5888" width="10" style="213" bestFit="1" customWidth="1"/>
    <col min="5889" max="5889" width="16" style="213" customWidth="1"/>
    <col min="5890" max="5890" width="12.28515625" style="213" customWidth="1"/>
    <col min="5891" max="5891" width="10.28515625" style="213" customWidth="1"/>
    <col min="5892" max="5892" width="11.140625" style="213" customWidth="1"/>
    <col min="5893" max="5893" width="11.42578125" style="213"/>
    <col min="5894" max="5894" width="17.85546875" style="213" bestFit="1" customWidth="1"/>
    <col min="5895" max="5895" width="20.28515625" style="213" bestFit="1" customWidth="1"/>
    <col min="5896" max="5900" width="11.42578125" style="213"/>
    <col min="5901" max="5901" width="30.140625" style="213" bestFit="1" customWidth="1"/>
    <col min="5902" max="5902" width="19.42578125" style="213" bestFit="1" customWidth="1"/>
    <col min="5903" max="5903" width="14.42578125" style="213" bestFit="1" customWidth="1"/>
    <col min="5904" max="5904" width="19.42578125" style="213" bestFit="1" customWidth="1"/>
    <col min="5905" max="5905" width="14.42578125" style="213" bestFit="1" customWidth="1"/>
    <col min="5906" max="5906" width="20" style="213" customWidth="1"/>
    <col min="5907" max="5907" width="13.140625" style="213" bestFit="1" customWidth="1"/>
    <col min="5908" max="5908" width="7.140625" style="213" bestFit="1" customWidth="1"/>
    <col min="5909" max="5909" width="9.140625" style="213" bestFit="1" customWidth="1"/>
    <col min="5910" max="6137" width="11.42578125" style="213"/>
    <col min="6138" max="6138" width="10.42578125" style="213" customWidth="1"/>
    <col min="6139" max="6139" width="79.28515625" style="213" customWidth="1"/>
    <col min="6140" max="6140" width="13.42578125" style="213" bestFit="1" customWidth="1"/>
    <col min="6141" max="6141" width="17.42578125" style="213" customWidth="1"/>
    <col min="6142" max="6142" width="19.42578125" style="213" bestFit="1" customWidth="1"/>
    <col min="6143" max="6143" width="13.42578125" style="213" bestFit="1" customWidth="1"/>
    <col min="6144" max="6144" width="10" style="213" bestFit="1" customWidth="1"/>
    <col min="6145" max="6145" width="16" style="213" customWidth="1"/>
    <col min="6146" max="6146" width="12.28515625" style="213" customWidth="1"/>
    <col min="6147" max="6147" width="10.28515625" style="213" customWidth="1"/>
    <col min="6148" max="6148" width="11.140625" style="213" customWidth="1"/>
    <col min="6149" max="6149" width="11.42578125" style="213"/>
    <col min="6150" max="6150" width="17.85546875" style="213" bestFit="1" customWidth="1"/>
    <col min="6151" max="6151" width="20.28515625" style="213" bestFit="1" customWidth="1"/>
    <col min="6152" max="6156" width="11.42578125" style="213"/>
    <col min="6157" max="6157" width="30.140625" style="213" bestFit="1" customWidth="1"/>
    <col min="6158" max="6158" width="19.42578125" style="213" bestFit="1" customWidth="1"/>
    <col min="6159" max="6159" width="14.42578125" style="213" bestFit="1" customWidth="1"/>
    <col min="6160" max="6160" width="19.42578125" style="213" bestFit="1" customWidth="1"/>
    <col min="6161" max="6161" width="14.42578125" style="213" bestFit="1" customWidth="1"/>
    <col min="6162" max="6162" width="20" style="213" customWidth="1"/>
    <col min="6163" max="6163" width="13.140625" style="213" bestFit="1" customWidth="1"/>
    <col min="6164" max="6164" width="7.140625" style="213" bestFit="1" customWidth="1"/>
    <col min="6165" max="6165" width="9.140625" style="213" bestFit="1" customWidth="1"/>
    <col min="6166" max="6393" width="11.42578125" style="213"/>
    <col min="6394" max="6394" width="10.42578125" style="213" customWidth="1"/>
    <col min="6395" max="6395" width="79.28515625" style="213" customWidth="1"/>
    <col min="6396" max="6396" width="13.42578125" style="213" bestFit="1" customWidth="1"/>
    <col min="6397" max="6397" width="17.42578125" style="213" customWidth="1"/>
    <col min="6398" max="6398" width="19.42578125" style="213" bestFit="1" customWidth="1"/>
    <col min="6399" max="6399" width="13.42578125" style="213" bestFit="1" customWidth="1"/>
    <col min="6400" max="6400" width="10" style="213" bestFit="1" customWidth="1"/>
    <col min="6401" max="6401" width="16" style="213" customWidth="1"/>
    <col min="6402" max="6402" width="12.28515625" style="213" customWidth="1"/>
    <col min="6403" max="6403" width="10.28515625" style="213" customWidth="1"/>
    <col min="6404" max="6404" width="11.140625" style="213" customWidth="1"/>
    <col min="6405" max="6405" width="11.42578125" style="213"/>
    <col min="6406" max="6406" width="17.85546875" style="213" bestFit="1" customWidth="1"/>
    <col min="6407" max="6407" width="20.28515625" style="213" bestFit="1" customWidth="1"/>
    <col min="6408" max="6412" width="11.42578125" style="213"/>
    <col min="6413" max="6413" width="30.140625" style="213" bestFit="1" customWidth="1"/>
    <col min="6414" max="6414" width="19.42578125" style="213" bestFit="1" customWidth="1"/>
    <col min="6415" max="6415" width="14.42578125" style="213" bestFit="1" customWidth="1"/>
    <col min="6416" max="6416" width="19.42578125" style="213" bestFit="1" customWidth="1"/>
    <col min="6417" max="6417" width="14.42578125" style="213" bestFit="1" customWidth="1"/>
    <col min="6418" max="6418" width="20" style="213" customWidth="1"/>
    <col min="6419" max="6419" width="13.140625" style="213" bestFit="1" customWidth="1"/>
    <col min="6420" max="6420" width="7.140625" style="213" bestFit="1" customWidth="1"/>
    <col min="6421" max="6421" width="9.140625" style="213" bestFit="1" customWidth="1"/>
    <col min="6422" max="6649" width="11.42578125" style="213"/>
    <col min="6650" max="6650" width="10.42578125" style="213" customWidth="1"/>
    <col min="6651" max="6651" width="79.28515625" style="213" customWidth="1"/>
    <col min="6652" max="6652" width="13.42578125" style="213" bestFit="1" customWidth="1"/>
    <col min="6653" max="6653" width="17.42578125" style="213" customWidth="1"/>
    <col min="6654" max="6654" width="19.42578125" style="213" bestFit="1" customWidth="1"/>
    <col min="6655" max="6655" width="13.42578125" style="213" bestFit="1" customWidth="1"/>
    <col min="6656" max="6656" width="10" style="213" bestFit="1" customWidth="1"/>
    <col min="6657" max="6657" width="16" style="213" customWidth="1"/>
    <col min="6658" max="6658" width="12.28515625" style="213" customWidth="1"/>
    <col min="6659" max="6659" width="10.28515625" style="213" customWidth="1"/>
    <col min="6660" max="6660" width="11.140625" style="213" customWidth="1"/>
    <col min="6661" max="6661" width="11.42578125" style="213"/>
    <col min="6662" max="6662" width="17.85546875" style="213" bestFit="1" customWidth="1"/>
    <col min="6663" max="6663" width="20.28515625" style="213" bestFit="1" customWidth="1"/>
    <col min="6664" max="6668" width="11.42578125" style="213"/>
    <col min="6669" max="6669" width="30.140625" style="213" bestFit="1" customWidth="1"/>
    <col min="6670" max="6670" width="19.42578125" style="213" bestFit="1" customWidth="1"/>
    <col min="6671" max="6671" width="14.42578125" style="213" bestFit="1" customWidth="1"/>
    <col min="6672" max="6672" width="19.42578125" style="213" bestFit="1" customWidth="1"/>
    <col min="6673" max="6673" width="14.42578125" style="213" bestFit="1" customWidth="1"/>
    <col min="6674" max="6674" width="20" style="213" customWidth="1"/>
    <col min="6675" max="6675" width="13.140625" style="213" bestFit="1" customWidth="1"/>
    <col min="6676" max="6676" width="7.140625" style="213" bestFit="1" customWidth="1"/>
    <col min="6677" max="6677" width="9.140625" style="213" bestFit="1" customWidth="1"/>
    <col min="6678" max="6905" width="11.42578125" style="213"/>
    <col min="6906" max="6906" width="10.42578125" style="213" customWidth="1"/>
    <col min="6907" max="6907" width="79.28515625" style="213" customWidth="1"/>
    <col min="6908" max="6908" width="13.42578125" style="213" bestFit="1" customWidth="1"/>
    <col min="6909" max="6909" width="17.42578125" style="213" customWidth="1"/>
    <col min="6910" max="6910" width="19.42578125" style="213" bestFit="1" customWidth="1"/>
    <col min="6911" max="6911" width="13.42578125" style="213" bestFit="1" customWidth="1"/>
    <col min="6912" max="6912" width="10" style="213" bestFit="1" customWidth="1"/>
    <col min="6913" max="6913" width="16" style="213" customWidth="1"/>
    <col min="6914" max="6914" width="12.28515625" style="213" customWidth="1"/>
    <col min="6915" max="6915" width="10.28515625" style="213" customWidth="1"/>
    <col min="6916" max="6916" width="11.140625" style="213" customWidth="1"/>
    <col min="6917" max="6917" width="11.42578125" style="213"/>
    <col min="6918" max="6918" width="17.85546875" style="213" bestFit="1" customWidth="1"/>
    <col min="6919" max="6919" width="20.28515625" style="213" bestFit="1" customWidth="1"/>
    <col min="6920" max="6924" width="11.42578125" style="213"/>
    <col min="6925" max="6925" width="30.140625" style="213" bestFit="1" customWidth="1"/>
    <col min="6926" max="6926" width="19.42578125" style="213" bestFit="1" customWidth="1"/>
    <col min="6927" max="6927" width="14.42578125" style="213" bestFit="1" customWidth="1"/>
    <col min="6928" max="6928" width="19.42578125" style="213" bestFit="1" customWidth="1"/>
    <col min="6929" max="6929" width="14.42578125" style="213" bestFit="1" customWidth="1"/>
    <col min="6930" max="6930" width="20" style="213" customWidth="1"/>
    <col min="6931" max="6931" width="13.140625" style="213" bestFit="1" customWidth="1"/>
    <col min="6932" max="6932" width="7.140625" style="213" bestFit="1" customWidth="1"/>
    <col min="6933" max="6933" width="9.140625" style="213" bestFit="1" customWidth="1"/>
    <col min="6934" max="7161" width="11.42578125" style="213"/>
    <col min="7162" max="7162" width="10.42578125" style="213" customWidth="1"/>
    <col min="7163" max="7163" width="79.28515625" style="213" customWidth="1"/>
    <col min="7164" max="7164" width="13.42578125" style="213" bestFit="1" customWidth="1"/>
    <col min="7165" max="7165" width="17.42578125" style="213" customWidth="1"/>
    <col min="7166" max="7166" width="19.42578125" style="213" bestFit="1" customWidth="1"/>
    <col min="7167" max="7167" width="13.42578125" style="213" bestFit="1" customWidth="1"/>
    <col min="7168" max="7168" width="10" style="213" bestFit="1" customWidth="1"/>
    <col min="7169" max="7169" width="16" style="213" customWidth="1"/>
    <col min="7170" max="7170" width="12.28515625" style="213" customWidth="1"/>
    <col min="7171" max="7171" width="10.28515625" style="213" customWidth="1"/>
    <col min="7172" max="7172" width="11.140625" style="213" customWidth="1"/>
    <col min="7173" max="7173" width="11.42578125" style="213"/>
    <col min="7174" max="7174" width="17.85546875" style="213" bestFit="1" customWidth="1"/>
    <col min="7175" max="7175" width="20.28515625" style="213" bestFit="1" customWidth="1"/>
    <col min="7176" max="7180" width="11.42578125" style="213"/>
    <col min="7181" max="7181" width="30.140625" style="213" bestFit="1" customWidth="1"/>
    <col min="7182" max="7182" width="19.42578125" style="213" bestFit="1" customWidth="1"/>
    <col min="7183" max="7183" width="14.42578125" style="213" bestFit="1" customWidth="1"/>
    <col min="7184" max="7184" width="19.42578125" style="213" bestFit="1" customWidth="1"/>
    <col min="7185" max="7185" width="14.42578125" style="213" bestFit="1" customWidth="1"/>
    <col min="7186" max="7186" width="20" style="213" customWidth="1"/>
    <col min="7187" max="7187" width="13.140625" style="213" bestFit="1" customWidth="1"/>
    <col min="7188" max="7188" width="7.140625" style="213" bestFit="1" customWidth="1"/>
    <col min="7189" max="7189" width="9.140625" style="213" bestFit="1" customWidth="1"/>
    <col min="7190" max="7417" width="11.42578125" style="213"/>
    <col min="7418" max="7418" width="10.42578125" style="213" customWidth="1"/>
    <col min="7419" max="7419" width="79.28515625" style="213" customWidth="1"/>
    <col min="7420" max="7420" width="13.42578125" style="213" bestFit="1" customWidth="1"/>
    <col min="7421" max="7421" width="17.42578125" style="213" customWidth="1"/>
    <col min="7422" max="7422" width="19.42578125" style="213" bestFit="1" customWidth="1"/>
    <col min="7423" max="7423" width="13.42578125" style="213" bestFit="1" customWidth="1"/>
    <col min="7424" max="7424" width="10" style="213" bestFit="1" customWidth="1"/>
    <col min="7425" max="7425" width="16" style="213" customWidth="1"/>
    <col min="7426" max="7426" width="12.28515625" style="213" customWidth="1"/>
    <col min="7427" max="7427" width="10.28515625" style="213" customWidth="1"/>
    <col min="7428" max="7428" width="11.140625" style="213" customWidth="1"/>
    <col min="7429" max="7429" width="11.42578125" style="213"/>
    <col min="7430" max="7430" width="17.85546875" style="213" bestFit="1" customWidth="1"/>
    <col min="7431" max="7431" width="20.28515625" style="213" bestFit="1" customWidth="1"/>
    <col min="7432" max="7436" width="11.42578125" style="213"/>
    <col min="7437" max="7437" width="30.140625" style="213" bestFit="1" customWidth="1"/>
    <col min="7438" max="7438" width="19.42578125" style="213" bestFit="1" customWidth="1"/>
    <col min="7439" max="7439" width="14.42578125" style="213" bestFit="1" customWidth="1"/>
    <col min="7440" max="7440" width="19.42578125" style="213" bestFit="1" customWidth="1"/>
    <col min="7441" max="7441" width="14.42578125" style="213" bestFit="1" customWidth="1"/>
    <col min="7442" max="7442" width="20" style="213" customWidth="1"/>
    <col min="7443" max="7443" width="13.140625" style="213" bestFit="1" customWidth="1"/>
    <col min="7444" max="7444" width="7.140625" style="213" bestFit="1" customWidth="1"/>
    <col min="7445" max="7445" width="9.140625" style="213" bestFit="1" customWidth="1"/>
    <col min="7446" max="7673" width="11.42578125" style="213"/>
    <col min="7674" max="7674" width="10.42578125" style="213" customWidth="1"/>
    <col min="7675" max="7675" width="79.28515625" style="213" customWidth="1"/>
    <col min="7676" max="7676" width="13.42578125" style="213" bestFit="1" customWidth="1"/>
    <col min="7677" max="7677" width="17.42578125" style="213" customWidth="1"/>
    <col min="7678" max="7678" width="19.42578125" style="213" bestFit="1" customWidth="1"/>
    <col min="7679" max="7679" width="13.42578125" style="213" bestFit="1" customWidth="1"/>
    <col min="7680" max="7680" width="10" style="213" bestFit="1" customWidth="1"/>
    <col min="7681" max="7681" width="16" style="213" customWidth="1"/>
    <col min="7682" max="7682" width="12.28515625" style="213" customWidth="1"/>
    <col min="7683" max="7683" width="10.28515625" style="213" customWidth="1"/>
    <col min="7684" max="7684" width="11.140625" style="213" customWidth="1"/>
    <col min="7685" max="7685" width="11.42578125" style="213"/>
    <col min="7686" max="7686" width="17.85546875" style="213" bestFit="1" customWidth="1"/>
    <col min="7687" max="7687" width="20.28515625" style="213" bestFit="1" customWidth="1"/>
    <col min="7688" max="7692" width="11.42578125" style="213"/>
    <col min="7693" max="7693" width="30.140625" style="213" bestFit="1" customWidth="1"/>
    <col min="7694" max="7694" width="19.42578125" style="213" bestFit="1" customWidth="1"/>
    <col min="7695" max="7695" width="14.42578125" style="213" bestFit="1" customWidth="1"/>
    <col min="7696" max="7696" width="19.42578125" style="213" bestFit="1" customWidth="1"/>
    <col min="7697" max="7697" width="14.42578125" style="213" bestFit="1" customWidth="1"/>
    <col min="7698" max="7698" width="20" style="213" customWidth="1"/>
    <col min="7699" max="7699" width="13.140625" style="213" bestFit="1" customWidth="1"/>
    <col min="7700" max="7700" width="7.140625" style="213" bestFit="1" customWidth="1"/>
    <col min="7701" max="7701" width="9.140625" style="213" bestFit="1" customWidth="1"/>
    <col min="7702" max="7929" width="11.42578125" style="213"/>
    <col min="7930" max="7930" width="10.42578125" style="213" customWidth="1"/>
    <col min="7931" max="7931" width="79.28515625" style="213" customWidth="1"/>
    <col min="7932" max="7932" width="13.42578125" style="213" bestFit="1" customWidth="1"/>
    <col min="7933" max="7933" width="17.42578125" style="213" customWidth="1"/>
    <col min="7934" max="7934" width="19.42578125" style="213" bestFit="1" customWidth="1"/>
    <col min="7935" max="7935" width="13.42578125" style="213" bestFit="1" customWidth="1"/>
    <col min="7936" max="7936" width="10" style="213" bestFit="1" customWidth="1"/>
    <col min="7937" max="7937" width="16" style="213" customWidth="1"/>
    <col min="7938" max="7938" width="12.28515625" style="213" customWidth="1"/>
    <col min="7939" max="7939" width="10.28515625" style="213" customWidth="1"/>
    <col min="7940" max="7940" width="11.140625" style="213" customWidth="1"/>
    <col min="7941" max="7941" width="11.42578125" style="213"/>
    <col min="7942" max="7942" width="17.85546875" style="213" bestFit="1" customWidth="1"/>
    <col min="7943" max="7943" width="20.28515625" style="213" bestFit="1" customWidth="1"/>
    <col min="7944" max="7948" width="11.42578125" style="213"/>
    <col min="7949" max="7949" width="30.140625" style="213" bestFit="1" customWidth="1"/>
    <col min="7950" max="7950" width="19.42578125" style="213" bestFit="1" customWidth="1"/>
    <col min="7951" max="7951" width="14.42578125" style="213" bestFit="1" customWidth="1"/>
    <col min="7952" max="7952" width="19.42578125" style="213" bestFit="1" customWidth="1"/>
    <col min="7953" max="7953" width="14.42578125" style="213" bestFit="1" customWidth="1"/>
    <col min="7954" max="7954" width="20" style="213" customWidth="1"/>
    <col min="7955" max="7955" width="13.140625" style="213" bestFit="1" customWidth="1"/>
    <col min="7956" max="7956" width="7.140625" style="213" bestFit="1" customWidth="1"/>
    <col min="7957" max="7957" width="9.140625" style="213" bestFit="1" customWidth="1"/>
    <col min="7958" max="8185" width="11.42578125" style="213"/>
    <col min="8186" max="8186" width="10.42578125" style="213" customWidth="1"/>
    <col min="8187" max="8187" width="79.28515625" style="213" customWidth="1"/>
    <col min="8188" max="8188" width="13.42578125" style="213" bestFit="1" customWidth="1"/>
    <col min="8189" max="8189" width="17.42578125" style="213" customWidth="1"/>
    <col min="8190" max="8190" width="19.42578125" style="213" bestFit="1" customWidth="1"/>
    <col min="8191" max="8191" width="13.42578125" style="213" bestFit="1" customWidth="1"/>
    <col min="8192" max="8192" width="10" style="213" bestFit="1" customWidth="1"/>
    <col min="8193" max="8193" width="16" style="213" customWidth="1"/>
    <col min="8194" max="8194" width="12.28515625" style="213" customWidth="1"/>
    <col min="8195" max="8195" width="10.28515625" style="213" customWidth="1"/>
    <col min="8196" max="8196" width="11.140625" style="213" customWidth="1"/>
    <col min="8197" max="8197" width="11.42578125" style="213"/>
    <col min="8198" max="8198" width="17.85546875" style="213" bestFit="1" customWidth="1"/>
    <col min="8199" max="8199" width="20.28515625" style="213" bestFit="1" customWidth="1"/>
    <col min="8200" max="8204" width="11.42578125" style="213"/>
    <col min="8205" max="8205" width="30.140625" style="213" bestFit="1" customWidth="1"/>
    <col min="8206" max="8206" width="19.42578125" style="213" bestFit="1" customWidth="1"/>
    <col min="8207" max="8207" width="14.42578125" style="213" bestFit="1" customWidth="1"/>
    <col min="8208" max="8208" width="19.42578125" style="213" bestFit="1" customWidth="1"/>
    <col min="8209" max="8209" width="14.42578125" style="213" bestFit="1" customWidth="1"/>
    <col min="8210" max="8210" width="20" style="213" customWidth="1"/>
    <col min="8211" max="8211" width="13.140625" style="213" bestFit="1" customWidth="1"/>
    <col min="8212" max="8212" width="7.140625" style="213" bestFit="1" customWidth="1"/>
    <col min="8213" max="8213" width="9.140625" style="213" bestFit="1" customWidth="1"/>
    <col min="8214" max="8441" width="11.42578125" style="213"/>
    <col min="8442" max="8442" width="10.42578125" style="213" customWidth="1"/>
    <col min="8443" max="8443" width="79.28515625" style="213" customWidth="1"/>
    <col min="8444" max="8444" width="13.42578125" style="213" bestFit="1" customWidth="1"/>
    <col min="8445" max="8445" width="17.42578125" style="213" customWidth="1"/>
    <col min="8446" max="8446" width="19.42578125" style="213" bestFit="1" customWidth="1"/>
    <col min="8447" max="8447" width="13.42578125" style="213" bestFit="1" customWidth="1"/>
    <col min="8448" max="8448" width="10" style="213" bestFit="1" customWidth="1"/>
    <col min="8449" max="8449" width="16" style="213" customWidth="1"/>
    <col min="8450" max="8450" width="12.28515625" style="213" customWidth="1"/>
    <col min="8451" max="8451" width="10.28515625" style="213" customWidth="1"/>
    <col min="8452" max="8452" width="11.140625" style="213" customWidth="1"/>
    <col min="8453" max="8453" width="11.42578125" style="213"/>
    <col min="8454" max="8454" width="17.85546875" style="213" bestFit="1" customWidth="1"/>
    <col min="8455" max="8455" width="20.28515625" style="213" bestFit="1" customWidth="1"/>
    <col min="8456" max="8460" width="11.42578125" style="213"/>
    <col min="8461" max="8461" width="30.140625" style="213" bestFit="1" customWidth="1"/>
    <col min="8462" max="8462" width="19.42578125" style="213" bestFit="1" customWidth="1"/>
    <col min="8463" max="8463" width="14.42578125" style="213" bestFit="1" customWidth="1"/>
    <col min="8464" max="8464" width="19.42578125" style="213" bestFit="1" customWidth="1"/>
    <col min="8465" max="8465" width="14.42578125" style="213" bestFit="1" customWidth="1"/>
    <col min="8466" max="8466" width="20" style="213" customWidth="1"/>
    <col min="8467" max="8467" width="13.140625" style="213" bestFit="1" customWidth="1"/>
    <col min="8468" max="8468" width="7.140625" style="213" bestFit="1" customWidth="1"/>
    <col min="8469" max="8469" width="9.140625" style="213" bestFit="1" customWidth="1"/>
    <col min="8470" max="8697" width="11.42578125" style="213"/>
    <col min="8698" max="8698" width="10.42578125" style="213" customWidth="1"/>
    <col min="8699" max="8699" width="79.28515625" style="213" customWidth="1"/>
    <col min="8700" max="8700" width="13.42578125" style="213" bestFit="1" customWidth="1"/>
    <col min="8701" max="8701" width="17.42578125" style="213" customWidth="1"/>
    <col min="8702" max="8702" width="19.42578125" style="213" bestFit="1" customWidth="1"/>
    <col min="8703" max="8703" width="13.42578125" style="213" bestFit="1" customWidth="1"/>
    <col min="8704" max="8704" width="10" style="213" bestFit="1" customWidth="1"/>
    <col min="8705" max="8705" width="16" style="213" customWidth="1"/>
    <col min="8706" max="8706" width="12.28515625" style="213" customWidth="1"/>
    <col min="8707" max="8707" width="10.28515625" style="213" customWidth="1"/>
    <col min="8708" max="8708" width="11.140625" style="213" customWidth="1"/>
    <col min="8709" max="8709" width="11.42578125" style="213"/>
    <col min="8710" max="8710" width="17.85546875" style="213" bestFit="1" customWidth="1"/>
    <col min="8711" max="8711" width="20.28515625" style="213" bestFit="1" customWidth="1"/>
    <col min="8712" max="8716" width="11.42578125" style="213"/>
    <col min="8717" max="8717" width="30.140625" style="213" bestFit="1" customWidth="1"/>
    <col min="8718" max="8718" width="19.42578125" style="213" bestFit="1" customWidth="1"/>
    <col min="8719" max="8719" width="14.42578125" style="213" bestFit="1" customWidth="1"/>
    <col min="8720" max="8720" width="19.42578125" style="213" bestFit="1" customWidth="1"/>
    <col min="8721" max="8721" width="14.42578125" style="213" bestFit="1" customWidth="1"/>
    <col min="8722" max="8722" width="20" style="213" customWidth="1"/>
    <col min="8723" max="8723" width="13.140625" style="213" bestFit="1" customWidth="1"/>
    <col min="8724" max="8724" width="7.140625" style="213" bestFit="1" customWidth="1"/>
    <col min="8725" max="8725" width="9.140625" style="213" bestFit="1" customWidth="1"/>
    <col min="8726" max="8953" width="11.42578125" style="213"/>
    <col min="8954" max="8954" width="10.42578125" style="213" customWidth="1"/>
    <col min="8955" max="8955" width="79.28515625" style="213" customWidth="1"/>
    <col min="8956" max="8956" width="13.42578125" style="213" bestFit="1" customWidth="1"/>
    <col min="8957" max="8957" width="17.42578125" style="213" customWidth="1"/>
    <col min="8958" max="8958" width="19.42578125" style="213" bestFit="1" customWidth="1"/>
    <col min="8959" max="8959" width="13.42578125" style="213" bestFit="1" customWidth="1"/>
    <col min="8960" max="8960" width="10" style="213" bestFit="1" customWidth="1"/>
    <col min="8961" max="8961" width="16" style="213" customWidth="1"/>
    <col min="8962" max="8962" width="12.28515625" style="213" customWidth="1"/>
    <col min="8963" max="8963" width="10.28515625" style="213" customWidth="1"/>
    <col min="8964" max="8964" width="11.140625" style="213" customWidth="1"/>
    <col min="8965" max="8965" width="11.42578125" style="213"/>
    <col min="8966" max="8966" width="17.85546875" style="213" bestFit="1" customWidth="1"/>
    <col min="8967" max="8967" width="20.28515625" style="213" bestFit="1" customWidth="1"/>
    <col min="8968" max="8972" width="11.42578125" style="213"/>
    <col min="8973" max="8973" width="30.140625" style="213" bestFit="1" customWidth="1"/>
    <col min="8974" max="8974" width="19.42578125" style="213" bestFit="1" customWidth="1"/>
    <col min="8975" max="8975" width="14.42578125" style="213" bestFit="1" customWidth="1"/>
    <col min="8976" max="8976" width="19.42578125" style="213" bestFit="1" customWidth="1"/>
    <col min="8977" max="8977" width="14.42578125" style="213" bestFit="1" customWidth="1"/>
    <col min="8978" max="8978" width="20" style="213" customWidth="1"/>
    <col min="8979" max="8979" width="13.140625" style="213" bestFit="1" customWidth="1"/>
    <col min="8980" max="8980" width="7.140625" style="213" bestFit="1" customWidth="1"/>
    <col min="8981" max="8981" width="9.140625" style="213" bestFit="1" customWidth="1"/>
    <col min="8982" max="9209" width="11.42578125" style="213"/>
    <col min="9210" max="9210" width="10.42578125" style="213" customWidth="1"/>
    <col min="9211" max="9211" width="79.28515625" style="213" customWidth="1"/>
    <col min="9212" max="9212" width="13.42578125" style="213" bestFit="1" customWidth="1"/>
    <col min="9213" max="9213" width="17.42578125" style="213" customWidth="1"/>
    <col min="9214" max="9214" width="19.42578125" style="213" bestFit="1" customWidth="1"/>
    <col min="9215" max="9215" width="13.42578125" style="213" bestFit="1" customWidth="1"/>
    <col min="9216" max="9216" width="10" style="213" bestFit="1" customWidth="1"/>
    <col min="9217" max="9217" width="16" style="213" customWidth="1"/>
    <col min="9218" max="9218" width="12.28515625" style="213" customWidth="1"/>
    <col min="9219" max="9219" width="10.28515625" style="213" customWidth="1"/>
    <col min="9220" max="9220" width="11.140625" style="213" customWidth="1"/>
    <col min="9221" max="9221" width="11.42578125" style="213"/>
    <col min="9222" max="9222" width="17.85546875" style="213" bestFit="1" customWidth="1"/>
    <col min="9223" max="9223" width="20.28515625" style="213" bestFit="1" customWidth="1"/>
    <col min="9224" max="9228" width="11.42578125" style="213"/>
    <col min="9229" max="9229" width="30.140625" style="213" bestFit="1" customWidth="1"/>
    <col min="9230" max="9230" width="19.42578125" style="213" bestFit="1" customWidth="1"/>
    <col min="9231" max="9231" width="14.42578125" style="213" bestFit="1" customWidth="1"/>
    <col min="9232" max="9232" width="19.42578125" style="213" bestFit="1" customWidth="1"/>
    <col min="9233" max="9233" width="14.42578125" style="213" bestFit="1" customWidth="1"/>
    <col min="9234" max="9234" width="20" style="213" customWidth="1"/>
    <col min="9235" max="9235" width="13.140625" style="213" bestFit="1" customWidth="1"/>
    <col min="9236" max="9236" width="7.140625" style="213" bestFit="1" customWidth="1"/>
    <col min="9237" max="9237" width="9.140625" style="213" bestFit="1" customWidth="1"/>
    <col min="9238" max="9465" width="11.42578125" style="213"/>
    <col min="9466" max="9466" width="10.42578125" style="213" customWidth="1"/>
    <col min="9467" max="9467" width="79.28515625" style="213" customWidth="1"/>
    <col min="9468" max="9468" width="13.42578125" style="213" bestFit="1" customWidth="1"/>
    <col min="9469" max="9469" width="17.42578125" style="213" customWidth="1"/>
    <col min="9470" max="9470" width="19.42578125" style="213" bestFit="1" customWidth="1"/>
    <col min="9471" max="9471" width="13.42578125" style="213" bestFit="1" customWidth="1"/>
    <col min="9472" max="9472" width="10" style="213" bestFit="1" customWidth="1"/>
    <col min="9473" max="9473" width="16" style="213" customWidth="1"/>
    <col min="9474" max="9474" width="12.28515625" style="213" customWidth="1"/>
    <col min="9475" max="9475" width="10.28515625" style="213" customWidth="1"/>
    <col min="9476" max="9476" width="11.140625" style="213" customWidth="1"/>
    <col min="9477" max="9477" width="11.42578125" style="213"/>
    <col min="9478" max="9478" width="17.85546875" style="213" bestFit="1" customWidth="1"/>
    <col min="9479" max="9479" width="20.28515625" style="213" bestFit="1" customWidth="1"/>
    <col min="9480" max="9484" width="11.42578125" style="213"/>
    <col min="9485" max="9485" width="30.140625" style="213" bestFit="1" customWidth="1"/>
    <col min="9486" max="9486" width="19.42578125" style="213" bestFit="1" customWidth="1"/>
    <col min="9487" max="9487" width="14.42578125" style="213" bestFit="1" customWidth="1"/>
    <col min="9488" max="9488" width="19.42578125" style="213" bestFit="1" customWidth="1"/>
    <col min="9489" max="9489" width="14.42578125" style="213" bestFit="1" customWidth="1"/>
    <col min="9490" max="9490" width="20" style="213" customWidth="1"/>
    <col min="9491" max="9491" width="13.140625" style="213" bestFit="1" customWidth="1"/>
    <col min="9492" max="9492" width="7.140625" style="213" bestFit="1" customWidth="1"/>
    <col min="9493" max="9493" width="9.140625" style="213" bestFit="1" customWidth="1"/>
    <col min="9494" max="9721" width="11.42578125" style="213"/>
    <col min="9722" max="9722" width="10.42578125" style="213" customWidth="1"/>
    <col min="9723" max="9723" width="79.28515625" style="213" customWidth="1"/>
    <col min="9724" max="9724" width="13.42578125" style="213" bestFit="1" customWidth="1"/>
    <col min="9725" max="9725" width="17.42578125" style="213" customWidth="1"/>
    <col min="9726" max="9726" width="19.42578125" style="213" bestFit="1" customWidth="1"/>
    <col min="9727" max="9727" width="13.42578125" style="213" bestFit="1" customWidth="1"/>
    <col min="9728" max="9728" width="10" style="213" bestFit="1" customWidth="1"/>
    <col min="9729" max="9729" width="16" style="213" customWidth="1"/>
    <col min="9730" max="9730" width="12.28515625" style="213" customWidth="1"/>
    <col min="9731" max="9731" width="10.28515625" style="213" customWidth="1"/>
    <col min="9732" max="9732" width="11.140625" style="213" customWidth="1"/>
    <col min="9733" max="9733" width="11.42578125" style="213"/>
    <col min="9734" max="9734" width="17.85546875" style="213" bestFit="1" customWidth="1"/>
    <col min="9735" max="9735" width="20.28515625" style="213" bestFit="1" customWidth="1"/>
    <col min="9736" max="9740" width="11.42578125" style="213"/>
    <col min="9741" max="9741" width="30.140625" style="213" bestFit="1" customWidth="1"/>
    <col min="9742" max="9742" width="19.42578125" style="213" bestFit="1" customWidth="1"/>
    <col min="9743" max="9743" width="14.42578125" style="213" bestFit="1" customWidth="1"/>
    <col min="9744" max="9744" width="19.42578125" style="213" bestFit="1" customWidth="1"/>
    <col min="9745" max="9745" width="14.42578125" style="213" bestFit="1" customWidth="1"/>
    <col min="9746" max="9746" width="20" style="213" customWidth="1"/>
    <col min="9747" max="9747" width="13.140625" style="213" bestFit="1" customWidth="1"/>
    <col min="9748" max="9748" width="7.140625" style="213" bestFit="1" customWidth="1"/>
    <col min="9749" max="9749" width="9.140625" style="213" bestFit="1" customWidth="1"/>
    <col min="9750" max="9977" width="11.42578125" style="213"/>
    <col min="9978" max="9978" width="10.42578125" style="213" customWidth="1"/>
    <col min="9979" max="9979" width="79.28515625" style="213" customWidth="1"/>
    <col min="9980" max="9980" width="13.42578125" style="213" bestFit="1" customWidth="1"/>
    <col min="9981" max="9981" width="17.42578125" style="213" customWidth="1"/>
    <col min="9982" max="9982" width="19.42578125" style="213" bestFit="1" customWidth="1"/>
    <col min="9983" max="9983" width="13.42578125" style="213" bestFit="1" customWidth="1"/>
    <col min="9984" max="9984" width="10" style="213" bestFit="1" customWidth="1"/>
    <col min="9985" max="9985" width="16" style="213" customWidth="1"/>
    <col min="9986" max="9986" width="12.28515625" style="213" customWidth="1"/>
    <col min="9987" max="9987" width="10.28515625" style="213" customWidth="1"/>
    <col min="9988" max="9988" width="11.140625" style="213" customWidth="1"/>
    <col min="9989" max="9989" width="11.42578125" style="213"/>
    <col min="9990" max="9990" width="17.85546875" style="213" bestFit="1" customWidth="1"/>
    <col min="9991" max="9991" width="20.28515625" style="213" bestFit="1" customWidth="1"/>
    <col min="9992" max="9996" width="11.42578125" style="213"/>
    <col min="9997" max="9997" width="30.140625" style="213" bestFit="1" customWidth="1"/>
    <col min="9998" max="9998" width="19.42578125" style="213" bestFit="1" customWidth="1"/>
    <col min="9999" max="9999" width="14.42578125" style="213" bestFit="1" customWidth="1"/>
    <col min="10000" max="10000" width="19.42578125" style="213" bestFit="1" customWidth="1"/>
    <col min="10001" max="10001" width="14.42578125" style="213" bestFit="1" customWidth="1"/>
    <col min="10002" max="10002" width="20" style="213" customWidth="1"/>
    <col min="10003" max="10003" width="13.140625" style="213" bestFit="1" customWidth="1"/>
    <col min="10004" max="10004" width="7.140625" style="213" bestFit="1" customWidth="1"/>
    <col min="10005" max="10005" width="9.140625" style="213" bestFit="1" customWidth="1"/>
    <col min="10006" max="10233" width="11.42578125" style="213"/>
    <col min="10234" max="10234" width="10.42578125" style="213" customWidth="1"/>
    <col min="10235" max="10235" width="79.28515625" style="213" customWidth="1"/>
    <col min="10236" max="10236" width="13.42578125" style="213" bestFit="1" customWidth="1"/>
    <col min="10237" max="10237" width="17.42578125" style="213" customWidth="1"/>
    <col min="10238" max="10238" width="19.42578125" style="213" bestFit="1" customWidth="1"/>
    <col min="10239" max="10239" width="13.42578125" style="213" bestFit="1" customWidth="1"/>
    <col min="10240" max="10240" width="10" style="213" bestFit="1" customWidth="1"/>
    <col min="10241" max="10241" width="16" style="213" customWidth="1"/>
    <col min="10242" max="10242" width="12.28515625" style="213" customWidth="1"/>
    <col min="10243" max="10243" width="10.28515625" style="213" customWidth="1"/>
    <col min="10244" max="10244" width="11.140625" style="213" customWidth="1"/>
    <col min="10245" max="10245" width="11.42578125" style="213"/>
    <col min="10246" max="10246" width="17.85546875" style="213" bestFit="1" customWidth="1"/>
    <col min="10247" max="10247" width="20.28515625" style="213" bestFit="1" customWidth="1"/>
    <col min="10248" max="10252" width="11.42578125" style="213"/>
    <col min="10253" max="10253" width="30.140625" style="213" bestFit="1" customWidth="1"/>
    <col min="10254" max="10254" width="19.42578125" style="213" bestFit="1" customWidth="1"/>
    <col min="10255" max="10255" width="14.42578125" style="213" bestFit="1" customWidth="1"/>
    <col min="10256" max="10256" width="19.42578125" style="213" bestFit="1" customWidth="1"/>
    <col min="10257" max="10257" width="14.42578125" style="213" bestFit="1" customWidth="1"/>
    <col min="10258" max="10258" width="20" style="213" customWidth="1"/>
    <col min="10259" max="10259" width="13.140625" style="213" bestFit="1" customWidth="1"/>
    <col min="10260" max="10260" width="7.140625" style="213" bestFit="1" customWidth="1"/>
    <col min="10261" max="10261" width="9.140625" style="213" bestFit="1" customWidth="1"/>
    <col min="10262" max="10489" width="11.42578125" style="213"/>
    <col min="10490" max="10490" width="10.42578125" style="213" customWidth="1"/>
    <col min="10491" max="10491" width="79.28515625" style="213" customWidth="1"/>
    <col min="10492" max="10492" width="13.42578125" style="213" bestFit="1" customWidth="1"/>
    <col min="10493" max="10493" width="17.42578125" style="213" customWidth="1"/>
    <col min="10494" max="10494" width="19.42578125" style="213" bestFit="1" customWidth="1"/>
    <col min="10495" max="10495" width="13.42578125" style="213" bestFit="1" customWidth="1"/>
    <col min="10496" max="10496" width="10" style="213" bestFit="1" customWidth="1"/>
    <col min="10497" max="10497" width="16" style="213" customWidth="1"/>
    <col min="10498" max="10498" width="12.28515625" style="213" customWidth="1"/>
    <col min="10499" max="10499" width="10.28515625" style="213" customWidth="1"/>
    <col min="10500" max="10500" width="11.140625" style="213" customWidth="1"/>
    <col min="10501" max="10501" width="11.42578125" style="213"/>
    <col min="10502" max="10502" width="17.85546875" style="213" bestFit="1" customWidth="1"/>
    <col min="10503" max="10503" width="20.28515625" style="213" bestFit="1" customWidth="1"/>
    <col min="10504" max="10508" width="11.42578125" style="213"/>
    <col min="10509" max="10509" width="30.140625" style="213" bestFit="1" customWidth="1"/>
    <col min="10510" max="10510" width="19.42578125" style="213" bestFit="1" customWidth="1"/>
    <col min="10511" max="10511" width="14.42578125" style="213" bestFit="1" customWidth="1"/>
    <col min="10512" max="10512" width="19.42578125" style="213" bestFit="1" customWidth="1"/>
    <col min="10513" max="10513" width="14.42578125" style="213" bestFit="1" customWidth="1"/>
    <col min="10514" max="10514" width="20" style="213" customWidth="1"/>
    <col min="10515" max="10515" width="13.140625" style="213" bestFit="1" customWidth="1"/>
    <col min="10516" max="10516" width="7.140625" style="213" bestFit="1" customWidth="1"/>
    <col min="10517" max="10517" width="9.140625" style="213" bestFit="1" customWidth="1"/>
    <col min="10518" max="10745" width="11.42578125" style="213"/>
    <col min="10746" max="10746" width="10.42578125" style="213" customWidth="1"/>
    <col min="10747" max="10747" width="79.28515625" style="213" customWidth="1"/>
    <col min="10748" max="10748" width="13.42578125" style="213" bestFit="1" customWidth="1"/>
    <col min="10749" max="10749" width="17.42578125" style="213" customWidth="1"/>
    <col min="10750" max="10750" width="19.42578125" style="213" bestFit="1" customWidth="1"/>
    <col min="10751" max="10751" width="13.42578125" style="213" bestFit="1" customWidth="1"/>
    <col min="10752" max="10752" width="10" style="213" bestFit="1" customWidth="1"/>
    <col min="10753" max="10753" width="16" style="213" customWidth="1"/>
    <col min="10754" max="10754" width="12.28515625" style="213" customWidth="1"/>
    <col min="10755" max="10755" width="10.28515625" style="213" customWidth="1"/>
    <col min="10756" max="10756" width="11.140625" style="213" customWidth="1"/>
    <col min="10757" max="10757" width="11.42578125" style="213"/>
    <col min="10758" max="10758" width="17.85546875" style="213" bestFit="1" customWidth="1"/>
    <col min="10759" max="10759" width="20.28515625" style="213" bestFit="1" customWidth="1"/>
    <col min="10760" max="10764" width="11.42578125" style="213"/>
    <col min="10765" max="10765" width="30.140625" style="213" bestFit="1" customWidth="1"/>
    <col min="10766" max="10766" width="19.42578125" style="213" bestFit="1" customWidth="1"/>
    <col min="10767" max="10767" width="14.42578125" style="213" bestFit="1" customWidth="1"/>
    <col min="10768" max="10768" width="19.42578125" style="213" bestFit="1" customWidth="1"/>
    <col min="10769" max="10769" width="14.42578125" style="213" bestFit="1" customWidth="1"/>
    <col min="10770" max="10770" width="20" style="213" customWidth="1"/>
    <col min="10771" max="10771" width="13.140625" style="213" bestFit="1" customWidth="1"/>
    <col min="10772" max="10772" width="7.140625" style="213" bestFit="1" customWidth="1"/>
    <col min="10773" max="10773" width="9.140625" style="213" bestFit="1" customWidth="1"/>
    <col min="10774" max="11001" width="11.42578125" style="213"/>
    <col min="11002" max="11002" width="10.42578125" style="213" customWidth="1"/>
    <col min="11003" max="11003" width="79.28515625" style="213" customWidth="1"/>
    <col min="11004" max="11004" width="13.42578125" style="213" bestFit="1" customWidth="1"/>
    <col min="11005" max="11005" width="17.42578125" style="213" customWidth="1"/>
    <col min="11006" max="11006" width="19.42578125" style="213" bestFit="1" customWidth="1"/>
    <col min="11007" max="11007" width="13.42578125" style="213" bestFit="1" customWidth="1"/>
    <col min="11008" max="11008" width="10" style="213" bestFit="1" customWidth="1"/>
    <col min="11009" max="11009" width="16" style="213" customWidth="1"/>
    <col min="11010" max="11010" width="12.28515625" style="213" customWidth="1"/>
    <col min="11011" max="11011" width="10.28515625" style="213" customWidth="1"/>
    <col min="11012" max="11012" width="11.140625" style="213" customWidth="1"/>
    <col min="11013" max="11013" width="11.42578125" style="213"/>
    <col min="11014" max="11014" width="17.85546875" style="213" bestFit="1" customWidth="1"/>
    <col min="11015" max="11015" width="20.28515625" style="213" bestFit="1" customWidth="1"/>
    <col min="11016" max="11020" width="11.42578125" style="213"/>
    <col min="11021" max="11021" width="30.140625" style="213" bestFit="1" customWidth="1"/>
    <col min="11022" max="11022" width="19.42578125" style="213" bestFit="1" customWidth="1"/>
    <col min="11023" max="11023" width="14.42578125" style="213" bestFit="1" customWidth="1"/>
    <col min="11024" max="11024" width="19.42578125" style="213" bestFit="1" customWidth="1"/>
    <col min="11025" max="11025" width="14.42578125" style="213" bestFit="1" customWidth="1"/>
    <col min="11026" max="11026" width="20" style="213" customWidth="1"/>
    <col min="11027" max="11027" width="13.140625" style="213" bestFit="1" customWidth="1"/>
    <col min="11028" max="11028" width="7.140625" style="213" bestFit="1" customWidth="1"/>
    <col min="11029" max="11029" width="9.140625" style="213" bestFit="1" customWidth="1"/>
    <col min="11030" max="11257" width="11.42578125" style="213"/>
    <col min="11258" max="11258" width="10.42578125" style="213" customWidth="1"/>
    <col min="11259" max="11259" width="79.28515625" style="213" customWidth="1"/>
    <col min="11260" max="11260" width="13.42578125" style="213" bestFit="1" customWidth="1"/>
    <col min="11261" max="11261" width="17.42578125" style="213" customWidth="1"/>
    <col min="11262" max="11262" width="19.42578125" style="213" bestFit="1" customWidth="1"/>
    <col min="11263" max="11263" width="13.42578125" style="213" bestFit="1" customWidth="1"/>
    <col min="11264" max="11264" width="10" style="213" bestFit="1" customWidth="1"/>
    <col min="11265" max="11265" width="16" style="213" customWidth="1"/>
    <col min="11266" max="11266" width="12.28515625" style="213" customWidth="1"/>
    <col min="11267" max="11267" width="10.28515625" style="213" customWidth="1"/>
    <col min="11268" max="11268" width="11.140625" style="213" customWidth="1"/>
    <col min="11269" max="11269" width="11.42578125" style="213"/>
    <col min="11270" max="11270" width="17.85546875" style="213" bestFit="1" customWidth="1"/>
    <col min="11271" max="11271" width="20.28515625" style="213" bestFit="1" customWidth="1"/>
    <col min="11272" max="11276" width="11.42578125" style="213"/>
    <col min="11277" max="11277" width="30.140625" style="213" bestFit="1" customWidth="1"/>
    <col min="11278" max="11278" width="19.42578125" style="213" bestFit="1" customWidth="1"/>
    <col min="11279" max="11279" width="14.42578125" style="213" bestFit="1" customWidth="1"/>
    <col min="11280" max="11280" width="19.42578125" style="213" bestFit="1" customWidth="1"/>
    <col min="11281" max="11281" width="14.42578125" style="213" bestFit="1" customWidth="1"/>
    <col min="11282" max="11282" width="20" style="213" customWidth="1"/>
    <col min="11283" max="11283" width="13.140625" style="213" bestFit="1" customWidth="1"/>
    <col min="11284" max="11284" width="7.140625" style="213" bestFit="1" customWidth="1"/>
    <col min="11285" max="11285" width="9.140625" style="213" bestFit="1" customWidth="1"/>
    <col min="11286" max="11513" width="11.42578125" style="213"/>
    <col min="11514" max="11514" width="10.42578125" style="213" customWidth="1"/>
    <col min="11515" max="11515" width="79.28515625" style="213" customWidth="1"/>
    <col min="11516" max="11516" width="13.42578125" style="213" bestFit="1" customWidth="1"/>
    <col min="11517" max="11517" width="17.42578125" style="213" customWidth="1"/>
    <col min="11518" max="11518" width="19.42578125" style="213" bestFit="1" customWidth="1"/>
    <col min="11519" max="11519" width="13.42578125" style="213" bestFit="1" customWidth="1"/>
    <col min="11520" max="11520" width="10" style="213" bestFit="1" customWidth="1"/>
    <col min="11521" max="11521" width="16" style="213" customWidth="1"/>
    <col min="11522" max="11522" width="12.28515625" style="213" customWidth="1"/>
    <col min="11523" max="11523" width="10.28515625" style="213" customWidth="1"/>
    <col min="11524" max="11524" width="11.140625" style="213" customWidth="1"/>
    <col min="11525" max="11525" width="11.42578125" style="213"/>
    <col min="11526" max="11526" width="17.85546875" style="213" bestFit="1" customWidth="1"/>
    <col min="11527" max="11527" width="20.28515625" style="213" bestFit="1" customWidth="1"/>
    <col min="11528" max="11532" width="11.42578125" style="213"/>
    <col min="11533" max="11533" width="30.140625" style="213" bestFit="1" customWidth="1"/>
    <col min="11534" max="11534" width="19.42578125" style="213" bestFit="1" customWidth="1"/>
    <col min="11535" max="11535" width="14.42578125" style="213" bestFit="1" customWidth="1"/>
    <col min="11536" max="11536" width="19.42578125" style="213" bestFit="1" customWidth="1"/>
    <col min="11537" max="11537" width="14.42578125" style="213" bestFit="1" customWidth="1"/>
    <col min="11538" max="11538" width="20" style="213" customWidth="1"/>
    <col min="11539" max="11539" width="13.140625" style="213" bestFit="1" customWidth="1"/>
    <col min="11540" max="11540" width="7.140625" style="213" bestFit="1" customWidth="1"/>
    <col min="11541" max="11541" width="9.140625" style="213" bestFit="1" customWidth="1"/>
    <col min="11542" max="11769" width="11.42578125" style="213"/>
    <col min="11770" max="11770" width="10.42578125" style="213" customWidth="1"/>
    <col min="11771" max="11771" width="79.28515625" style="213" customWidth="1"/>
    <col min="11772" max="11772" width="13.42578125" style="213" bestFit="1" customWidth="1"/>
    <col min="11773" max="11773" width="17.42578125" style="213" customWidth="1"/>
    <col min="11774" max="11774" width="19.42578125" style="213" bestFit="1" customWidth="1"/>
    <col min="11775" max="11775" width="13.42578125" style="213" bestFit="1" customWidth="1"/>
    <col min="11776" max="11776" width="10" style="213" bestFit="1" customWidth="1"/>
    <col min="11777" max="11777" width="16" style="213" customWidth="1"/>
    <col min="11778" max="11778" width="12.28515625" style="213" customWidth="1"/>
    <col min="11779" max="11779" width="10.28515625" style="213" customWidth="1"/>
    <col min="11780" max="11780" width="11.140625" style="213" customWidth="1"/>
    <col min="11781" max="11781" width="11.42578125" style="213"/>
    <col min="11782" max="11782" width="17.85546875" style="213" bestFit="1" customWidth="1"/>
    <col min="11783" max="11783" width="20.28515625" style="213" bestFit="1" customWidth="1"/>
    <col min="11784" max="11788" width="11.42578125" style="213"/>
    <col min="11789" max="11789" width="30.140625" style="213" bestFit="1" customWidth="1"/>
    <col min="11790" max="11790" width="19.42578125" style="213" bestFit="1" customWidth="1"/>
    <col min="11791" max="11791" width="14.42578125" style="213" bestFit="1" customWidth="1"/>
    <col min="11792" max="11792" width="19.42578125" style="213" bestFit="1" customWidth="1"/>
    <col min="11793" max="11793" width="14.42578125" style="213" bestFit="1" customWidth="1"/>
    <col min="11794" max="11794" width="20" style="213" customWidth="1"/>
    <col min="11795" max="11795" width="13.140625" style="213" bestFit="1" customWidth="1"/>
    <col min="11796" max="11796" width="7.140625" style="213" bestFit="1" customWidth="1"/>
    <col min="11797" max="11797" width="9.140625" style="213" bestFit="1" customWidth="1"/>
    <col min="11798" max="12025" width="11.42578125" style="213"/>
    <col min="12026" max="12026" width="10.42578125" style="213" customWidth="1"/>
    <col min="12027" max="12027" width="79.28515625" style="213" customWidth="1"/>
    <col min="12028" max="12028" width="13.42578125" style="213" bestFit="1" customWidth="1"/>
    <col min="12029" max="12029" width="17.42578125" style="213" customWidth="1"/>
    <col min="12030" max="12030" width="19.42578125" style="213" bestFit="1" customWidth="1"/>
    <col min="12031" max="12031" width="13.42578125" style="213" bestFit="1" customWidth="1"/>
    <col min="12032" max="12032" width="10" style="213" bestFit="1" customWidth="1"/>
    <col min="12033" max="12033" width="16" style="213" customWidth="1"/>
    <col min="12034" max="12034" width="12.28515625" style="213" customWidth="1"/>
    <col min="12035" max="12035" width="10.28515625" style="213" customWidth="1"/>
    <col min="12036" max="12036" width="11.140625" style="213" customWidth="1"/>
    <col min="12037" max="12037" width="11.42578125" style="213"/>
    <col min="12038" max="12038" width="17.85546875" style="213" bestFit="1" customWidth="1"/>
    <col min="12039" max="12039" width="20.28515625" style="213" bestFit="1" customWidth="1"/>
    <col min="12040" max="12044" width="11.42578125" style="213"/>
    <col min="12045" max="12045" width="30.140625" style="213" bestFit="1" customWidth="1"/>
    <col min="12046" max="12046" width="19.42578125" style="213" bestFit="1" customWidth="1"/>
    <col min="12047" max="12047" width="14.42578125" style="213" bestFit="1" customWidth="1"/>
    <col min="12048" max="12048" width="19.42578125" style="213" bestFit="1" customWidth="1"/>
    <col min="12049" max="12049" width="14.42578125" style="213" bestFit="1" customWidth="1"/>
    <col min="12050" max="12050" width="20" style="213" customWidth="1"/>
    <col min="12051" max="12051" width="13.140625" style="213" bestFit="1" customWidth="1"/>
    <col min="12052" max="12052" width="7.140625" style="213" bestFit="1" customWidth="1"/>
    <col min="12053" max="12053" width="9.140625" style="213" bestFit="1" customWidth="1"/>
    <col min="12054" max="12281" width="11.42578125" style="213"/>
    <col min="12282" max="12282" width="10.42578125" style="213" customWidth="1"/>
    <col min="12283" max="12283" width="79.28515625" style="213" customWidth="1"/>
    <col min="12284" max="12284" width="13.42578125" style="213" bestFit="1" customWidth="1"/>
    <col min="12285" max="12285" width="17.42578125" style="213" customWidth="1"/>
    <col min="12286" max="12286" width="19.42578125" style="213" bestFit="1" customWidth="1"/>
    <col min="12287" max="12287" width="13.42578125" style="213" bestFit="1" customWidth="1"/>
    <col min="12288" max="12288" width="10" style="213" bestFit="1" customWidth="1"/>
    <col min="12289" max="12289" width="16" style="213" customWidth="1"/>
    <col min="12290" max="12290" width="12.28515625" style="213" customWidth="1"/>
    <col min="12291" max="12291" width="10.28515625" style="213" customWidth="1"/>
    <col min="12292" max="12292" width="11.140625" style="213" customWidth="1"/>
    <col min="12293" max="12293" width="11.42578125" style="213"/>
    <col min="12294" max="12294" width="17.85546875" style="213" bestFit="1" customWidth="1"/>
    <col min="12295" max="12295" width="20.28515625" style="213" bestFit="1" customWidth="1"/>
    <col min="12296" max="12300" width="11.42578125" style="213"/>
    <col min="12301" max="12301" width="30.140625" style="213" bestFit="1" customWidth="1"/>
    <col min="12302" max="12302" width="19.42578125" style="213" bestFit="1" customWidth="1"/>
    <col min="12303" max="12303" width="14.42578125" style="213" bestFit="1" customWidth="1"/>
    <col min="12304" max="12304" width="19.42578125" style="213" bestFit="1" customWidth="1"/>
    <col min="12305" max="12305" width="14.42578125" style="213" bestFit="1" customWidth="1"/>
    <col min="12306" max="12306" width="20" style="213" customWidth="1"/>
    <col min="12307" max="12307" width="13.140625" style="213" bestFit="1" customWidth="1"/>
    <col min="12308" max="12308" width="7.140625" style="213" bestFit="1" customWidth="1"/>
    <col min="12309" max="12309" width="9.140625" style="213" bestFit="1" customWidth="1"/>
    <col min="12310" max="12537" width="11.42578125" style="213"/>
    <col min="12538" max="12538" width="10.42578125" style="213" customWidth="1"/>
    <col min="12539" max="12539" width="79.28515625" style="213" customWidth="1"/>
    <col min="12540" max="12540" width="13.42578125" style="213" bestFit="1" customWidth="1"/>
    <col min="12541" max="12541" width="17.42578125" style="213" customWidth="1"/>
    <col min="12542" max="12542" width="19.42578125" style="213" bestFit="1" customWidth="1"/>
    <col min="12543" max="12543" width="13.42578125" style="213" bestFit="1" customWidth="1"/>
    <col min="12544" max="12544" width="10" style="213" bestFit="1" customWidth="1"/>
    <col min="12545" max="12545" width="16" style="213" customWidth="1"/>
    <col min="12546" max="12546" width="12.28515625" style="213" customWidth="1"/>
    <col min="12547" max="12547" width="10.28515625" style="213" customWidth="1"/>
    <col min="12548" max="12548" width="11.140625" style="213" customWidth="1"/>
    <col min="12549" max="12549" width="11.42578125" style="213"/>
    <col min="12550" max="12550" width="17.85546875" style="213" bestFit="1" customWidth="1"/>
    <col min="12551" max="12551" width="20.28515625" style="213" bestFit="1" customWidth="1"/>
    <col min="12552" max="12556" width="11.42578125" style="213"/>
    <col min="12557" max="12557" width="30.140625" style="213" bestFit="1" customWidth="1"/>
    <col min="12558" max="12558" width="19.42578125" style="213" bestFit="1" customWidth="1"/>
    <col min="12559" max="12559" width="14.42578125" style="213" bestFit="1" customWidth="1"/>
    <col min="12560" max="12560" width="19.42578125" style="213" bestFit="1" customWidth="1"/>
    <col min="12561" max="12561" width="14.42578125" style="213" bestFit="1" customWidth="1"/>
    <col min="12562" max="12562" width="20" style="213" customWidth="1"/>
    <col min="12563" max="12563" width="13.140625" style="213" bestFit="1" customWidth="1"/>
    <col min="12564" max="12564" width="7.140625" style="213" bestFit="1" customWidth="1"/>
    <col min="12565" max="12565" width="9.140625" style="213" bestFit="1" customWidth="1"/>
    <col min="12566" max="12793" width="11.42578125" style="213"/>
    <col min="12794" max="12794" width="10.42578125" style="213" customWidth="1"/>
    <col min="12795" max="12795" width="79.28515625" style="213" customWidth="1"/>
    <col min="12796" max="12796" width="13.42578125" style="213" bestFit="1" customWidth="1"/>
    <col min="12797" max="12797" width="17.42578125" style="213" customWidth="1"/>
    <col min="12798" max="12798" width="19.42578125" style="213" bestFit="1" customWidth="1"/>
    <col min="12799" max="12799" width="13.42578125" style="213" bestFit="1" customWidth="1"/>
    <col min="12800" max="12800" width="10" style="213" bestFit="1" customWidth="1"/>
    <col min="12801" max="12801" width="16" style="213" customWidth="1"/>
    <col min="12802" max="12802" width="12.28515625" style="213" customWidth="1"/>
    <col min="12803" max="12803" width="10.28515625" style="213" customWidth="1"/>
    <col min="12804" max="12804" width="11.140625" style="213" customWidth="1"/>
    <col min="12805" max="12805" width="11.42578125" style="213"/>
    <col min="12806" max="12806" width="17.85546875" style="213" bestFit="1" customWidth="1"/>
    <col min="12807" max="12807" width="20.28515625" style="213" bestFit="1" customWidth="1"/>
    <col min="12808" max="12812" width="11.42578125" style="213"/>
    <col min="12813" max="12813" width="30.140625" style="213" bestFit="1" customWidth="1"/>
    <col min="12814" max="12814" width="19.42578125" style="213" bestFit="1" customWidth="1"/>
    <col min="12815" max="12815" width="14.42578125" style="213" bestFit="1" customWidth="1"/>
    <col min="12816" max="12816" width="19.42578125" style="213" bestFit="1" customWidth="1"/>
    <col min="12817" max="12817" width="14.42578125" style="213" bestFit="1" customWidth="1"/>
    <col min="12818" max="12818" width="20" style="213" customWidth="1"/>
    <col min="12819" max="12819" width="13.140625" style="213" bestFit="1" customWidth="1"/>
    <col min="12820" max="12820" width="7.140625" style="213" bestFit="1" customWidth="1"/>
    <col min="12821" max="12821" width="9.140625" style="213" bestFit="1" customWidth="1"/>
    <col min="12822" max="13049" width="11.42578125" style="213"/>
    <col min="13050" max="13050" width="10.42578125" style="213" customWidth="1"/>
    <col min="13051" max="13051" width="79.28515625" style="213" customWidth="1"/>
    <col min="13052" max="13052" width="13.42578125" style="213" bestFit="1" customWidth="1"/>
    <col min="13053" max="13053" width="17.42578125" style="213" customWidth="1"/>
    <col min="13054" max="13054" width="19.42578125" style="213" bestFit="1" customWidth="1"/>
    <col min="13055" max="13055" width="13.42578125" style="213" bestFit="1" customWidth="1"/>
    <col min="13056" max="13056" width="10" style="213" bestFit="1" customWidth="1"/>
    <col min="13057" max="13057" width="16" style="213" customWidth="1"/>
    <col min="13058" max="13058" width="12.28515625" style="213" customWidth="1"/>
    <col min="13059" max="13059" width="10.28515625" style="213" customWidth="1"/>
    <col min="13060" max="13060" width="11.140625" style="213" customWidth="1"/>
    <col min="13061" max="13061" width="11.42578125" style="213"/>
    <col min="13062" max="13062" width="17.85546875" style="213" bestFit="1" customWidth="1"/>
    <col min="13063" max="13063" width="20.28515625" style="213" bestFit="1" customWidth="1"/>
    <col min="13064" max="13068" width="11.42578125" style="213"/>
    <col min="13069" max="13069" width="30.140625" style="213" bestFit="1" customWidth="1"/>
    <col min="13070" max="13070" width="19.42578125" style="213" bestFit="1" customWidth="1"/>
    <col min="13071" max="13071" width="14.42578125" style="213" bestFit="1" customWidth="1"/>
    <col min="13072" max="13072" width="19.42578125" style="213" bestFit="1" customWidth="1"/>
    <col min="13073" max="13073" width="14.42578125" style="213" bestFit="1" customWidth="1"/>
    <col min="13074" max="13074" width="20" style="213" customWidth="1"/>
    <col min="13075" max="13075" width="13.140625" style="213" bestFit="1" customWidth="1"/>
    <col min="13076" max="13076" width="7.140625" style="213" bestFit="1" customWidth="1"/>
    <col min="13077" max="13077" width="9.140625" style="213" bestFit="1" customWidth="1"/>
    <col min="13078" max="13305" width="11.42578125" style="213"/>
    <col min="13306" max="13306" width="10.42578125" style="213" customWidth="1"/>
    <col min="13307" max="13307" width="79.28515625" style="213" customWidth="1"/>
    <col min="13308" max="13308" width="13.42578125" style="213" bestFit="1" customWidth="1"/>
    <col min="13309" max="13309" width="17.42578125" style="213" customWidth="1"/>
    <col min="13310" max="13310" width="19.42578125" style="213" bestFit="1" customWidth="1"/>
    <col min="13311" max="13311" width="13.42578125" style="213" bestFit="1" customWidth="1"/>
    <col min="13312" max="13312" width="10" style="213" bestFit="1" customWidth="1"/>
    <col min="13313" max="13313" width="16" style="213" customWidth="1"/>
    <col min="13314" max="13314" width="12.28515625" style="213" customWidth="1"/>
    <col min="13315" max="13315" width="10.28515625" style="213" customWidth="1"/>
    <col min="13316" max="13316" width="11.140625" style="213" customWidth="1"/>
    <col min="13317" max="13317" width="11.42578125" style="213"/>
    <col min="13318" max="13318" width="17.85546875" style="213" bestFit="1" customWidth="1"/>
    <col min="13319" max="13319" width="20.28515625" style="213" bestFit="1" customWidth="1"/>
    <col min="13320" max="13324" width="11.42578125" style="213"/>
    <col min="13325" max="13325" width="30.140625" style="213" bestFit="1" customWidth="1"/>
    <col min="13326" max="13326" width="19.42578125" style="213" bestFit="1" customWidth="1"/>
    <col min="13327" max="13327" width="14.42578125" style="213" bestFit="1" customWidth="1"/>
    <col min="13328" max="13328" width="19.42578125" style="213" bestFit="1" customWidth="1"/>
    <col min="13329" max="13329" width="14.42578125" style="213" bestFit="1" customWidth="1"/>
    <col min="13330" max="13330" width="20" style="213" customWidth="1"/>
    <col min="13331" max="13331" width="13.140625" style="213" bestFit="1" customWidth="1"/>
    <col min="13332" max="13332" width="7.140625" style="213" bestFit="1" customWidth="1"/>
    <col min="13333" max="13333" width="9.140625" style="213" bestFit="1" customWidth="1"/>
    <col min="13334" max="13561" width="11.42578125" style="213"/>
    <col min="13562" max="13562" width="10.42578125" style="213" customWidth="1"/>
    <col min="13563" max="13563" width="79.28515625" style="213" customWidth="1"/>
    <col min="13564" max="13564" width="13.42578125" style="213" bestFit="1" customWidth="1"/>
    <col min="13565" max="13565" width="17.42578125" style="213" customWidth="1"/>
    <col min="13566" max="13566" width="19.42578125" style="213" bestFit="1" customWidth="1"/>
    <col min="13567" max="13567" width="13.42578125" style="213" bestFit="1" customWidth="1"/>
    <col min="13568" max="13568" width="10" style="213" bestFit="1" customWidth="1"/>
    <col min="13569" max="13569" width="16" style="213" customWidth="1"/>
    <col min="13570" max="13570" width="12.28515625" style="213" customWidth="1"/>
    <col min="13571" max="13571" width="10.28515625" style="213" customWidth="1"/>
    <col min="13572" max="13572" width="11.140625" style="213" customWidth="1"/>
    <col min="13573" max="13573" width="11.42578125" style="213"/>
    <col min="13574" max="13574" width="17.85546875" style="213" bestFit="1" customWidth="1"/>
    <col min="13575" max="13575" width="20.28515625" style="213" bestFit="1" customWidth="1"/>
    <col min="13576" max="13580" width="11.42578125" style="213"/>
    <col min="13581" max="13581" width="30.140625" style="213" bestFit="1" customWidth="1"/>
    <col min="13582" max="13582" width="19.42578125" style="213" bestFit="1" customWidth="1"/>
    <col min="13583" max="13583" width="14.42578125" style="213" bestFit="1" customWidth="1"/>
    <col min="13584" max="13584" width="19.42578125" style="213" bestFit="1" customWidth="1"/>
    <col min="13585" max="13585" width="14.42578125" style="213" bestFit="1" customWidth="1"/>
    <col min="13586" max="13586" width="20" style="213" customWidth="1"/>
    <col min="13587" max="13587" width="13.140625" style="213" bestFit="1" customWidth="1"/>
    <col min="13588" max="13588" width="7.140625" style="213" bestFit="1" customWidth="1"/>
    <col min="13589" max="13589" width="9.140625" style="213" bestFit="1" customWidth="1"/>
    <col min="13590" max="13817" width="11.42578125" style="213"/>
    <col min="13818" max="13818" width="10.42578125" style="213" customWidth="1"/>
    <col min="13819" max="13819" width="79.28515625" style="213" customWidth="1"/>
    <col min="13820" max="13820" width="13.42578125" style="213" bestFit="1" customWidth="1"/>
    <col min="13821" max="13821" width="17.42578125" style="213" customWidth="1"/>
    <col min="13822" max="13822" width="19.42578125" style="213" bestFit="1" customWidth="1"/>
    <col min="13823" max="13823" width="13.42578125" style="213" bestFit="1" customWidth="1"/>
    <col min="13824" max="13824" width="10" style="213" bestFit="1" customWidth="1"/>
    <col min="13825" max="13825" width="16" style="213" customWidth="1"/>
    <col min="13826" max="13826" width="12.28515625" style="213" customWidth="1"/>
    <col min="13827" max="13827" width="10.28515625" style="213" customWidth="1"/>
    <col min="13828" max="13828" width="11.140625" style="213" customWidth="1"/>
    <col min="13829" max="13829" width="11.42578125" style="213"/>
    <col min="13830" max="13830" width="17.85546875" style="213" bestFit="1" customWidth="1"/>
    <col min="13831" max="13831" width="20.28515625" style="213" bestFit="1" customWidth="1"/>
    <col min="13832" max="13836" width="11.42578125" style="213"/>
    <col min="13837" max="13837" width="30.140625" style="213" bestFit="1" customWidth="1"/>
    <col min="13838" max="13838" width="19.42578125" style="213" bestFit="1" customWidth="1"/>
    <col min="13839" max="13839" width="14.42578125" style="213" bestFit="1" customWidth="1"/>
    <col min="13840" max="13840" width="19.42578125" style="213" bestFit="1" customWidth="1"/>
    <col min="13841" max="13841" width="14.42578125" style="213" bestFit="1" customWidth="1"/>
    <col min="13842" max="13842" width="20" style="213" customWidth="1"/>
    <col min="13843" max="13843" width="13.140625" style="213" bestFit="1" customWidth="1"/>
    <col min="13844" max="13844" width="7.140625" style="213" bestFit="1" customWidth="1"/>
    <col min="13845" max="13845" width="9.140625" style="213" bestFit="1" customWidth="1"/>
    <col min="13846" max="14073" width="11.42578125" style="213"/>
    <col min="14074" max="14074" width="10.42578125" style="213" customWidth="1"/>
    <col min="14075" max="14075" width="79.28515625" style="213" customWidth="1"/>
    <col min="14076" max="14076" width="13.42578125" style="213" bestFit="1" customWidth="1"/>
    <col min="14077" max="14077" width="17.42578125" style="213" customWidth="1"/>
    <col min="14078" max="14078" width="19.42578125" style="213" bestFit="1" customWidth="1"/>
    <col min="14079" max="14079" width="13.42578125" style="213" bestFit="1" customWidth="1"/>
    <col min="14080" max="14080" width="10" style="213" bestFit="1" customWidth="1"/>
    <col min="14081" max="14081" width="16" style="213" customWidth="1"/>
    <col min="14082" max="14082" width="12.28515625" style="213" customWidth="1"/>
    <col min="14083" max="14083" width="10.28515625" style="213" customWidth="1"/>
    <col min="14084" max="14084" width="11.140625" style="213" customWidth="1"/>
    <col min="14085" max="14085" width="11.42578125" style="213"/>
    <col min="14086" max="14086" width="17.85546875" style="213" bestFit="1" customWidth="1"/>
    <col min="14087" max="14087" width="20.28515625" style="213" bestFit="1" customWidth="1"/>
    <col min="14088" max="14092" width="11.42578125" style="213"/>
    <col min="14093" max="14093" width="30.140625" style="213" bestFit="1" customWidth="1"/>
    <col min="14094" max="14094" width="19.42578125" style="213" bestFit="1" customWidth="1"/>
    <col min="14095" max="14095" width="14.42578125" style="213" bestFit="1" customWidth="1"/>
    <col min="14096" max="14096" width="19.42578125" style="213" bestFit="1" customWidth="1"/>
    <col min="14097" max="14097" width="14.42578125" style="213" bestFit="1" customWidth="1"/>
    <col min="14098" max="14098" width="20" style="213" customWidth="1"/>
    <col min="14099" max="14099" width="13.140625" style="213" bestFit="1" customWidth="1"/>
    <col min="14100" max="14100" width="7.140625" style="213" bestFit="1" customWidth="1"/>
    <col min="14101" max="14101" width="9.140625" style="213" bestFit="1" customWidth="1"/>
    <col min="14102" max="14329" width="11.42578125" style="213"/>
    <col min="14330" max="14330" width="10.42578125" style="213" customWidth="1"/>
    <col min="14331" max="14331" width="79.28515625" style="213" customWidth="1"/>
    <col min="14332" max="14332" width="13.42578125" style="213" bestFit="1" customWidth="1"/>
    <col min="14333" max="14333" width="17.42578125" style="213" customWidth="1"/>
    <col min="14334" max="14334" width="19.42578125" style="213" bestFit="1" customWidth="1"/>
    <col min="14335" max="14335" width="13.42578125" style="213" bestFit="1" customWidth="1"/>
    <col min="14336" max="14336" width="10" style="213" bestFit="1" customWidth="1"/>
    <col min="14337" max="14337" width="16" style="213" customWidth="1"/>
    <col min="14338" max="14338" width="12.28515625" style="213" customWidth="1"/>
    <col min="14339" max="14339" width="10.28515625" style="213" customWidth="1"/>
    <col min="14340" max="14340" width="11.140625" style="213" customWidth="1"/>
    <col min="14341" max="14341" width="11.42578125" style="213"/>
    <col min="14342" max="14342" width="17.85546875" style="213" bestFit="1" customWidth="1"/>
    <col min="14343" max="14343" width="20.28515625" style="213" bestFit="1" customWidth="1"/>
    <col min="14344" max="14348" width="11.42578125" style="213"/>
    <col min="14349" max="14349" width="30.140625" style="213" bestFit="1" customWidth="1"/>
    <col min="14350" max="14350" width="19.42578125" style="213" bestFit="1" customWidth="1"/>
    <col min="14351" max="14351" width="14.42578125" style="213" bestFit="1" customWidth="1"/>
    <col min="14352" max="14352" width="19.42578125" style="213" bestFit="1" customWidth="1"/>
    <col min="14353" max="14353" width="14.42578125" style="213" bestFit="1" customWidth="1"/>
    <col min="14354" max="14354" width="20" style="213" customWidth="1"/>
    <col min="14355" max="14355" width="13.140625" style="213" bestFit="1" customWidth="1"/>
    <col min="14356" max="14356" width="7.140625" style="213" bestFit="1" customWidth="1"/>
    <col min="14357" max="14357" width="9.140625" style="213" bestFit="1" customWidth="1"/>
    <col min="14358" max="14585" width="11.42578125" style="213"/>
    <col min="14586" max="14586" width="10.42578125" style="213" customWidth="1"/>
    <col min="14587" max="14587" width="79.28515625" style="213" customWidth="1"/>
    <col min="14588" max="14588" width="13.42578125" style="213" bestFit="1" customWidth="1"/>
    <col min="14589" max="14589" width="17.42578125" style="213" customWidth="1"/>
    <col min="14590" max="14590" width="19.42578125" style="213" bestFit="1" customWidth="1"/>
    <col min="14591" max="14591" width="13.42578125" style="213" bestFit="1" customWidth="1"/>
    <col min="14592" max="14592" width="10" style="213" bestFit="1" customWidth="1"/>
    <col min="14593" max="14593" width="16" style="213" customWidth="1"/>
    <col min="14594" max="14594" width="12.28515625" style="213" customWidth="1"/>
    <col min="14595" max="14595" width="10.28515625" style="213" customWidth="1"/>
    <col min="14596" max="14596" width="11.140625" style="213" customWidth="1"/>
    <col min="14597" max="14597" width="11.42578125" style="213"/>
    <col min="14598" max="14598" width="17.85546875" style="213" bestFit="1" customWidth="1"/>
    <col min="14599" max="14599" width="20.28515625" style="213" bestFit="1" customWidth="1"/>
    <col min="14600" max="14604" width="11.42578125" style="213"/>
    <col min="14605" max="14605" width="30.140625" style="213" bestFit="1" customWidth="1"/>
    <col min="14606" max="14606" width="19.42578125" style="213" bestFit="1" customWidth="1"/>
    <col min="14607" max="14607" width="14.42578125" style="213" bestFit="1" customWidth="1"/>
    <col min="14608" max="14608" width="19.42578125" style="213" bestFit="1" customWidth="1"/>
    <col min="14609" max="14609" width="14.42578125" style="213" bestFit="1" customWidth="1"/>
    <col min="14610" max="14610" width="20" style="213" customWidth="1"/>
    <col min="14611" max="14611" width="13.140625" style="213" bestFit="1" customWidth="1"/>
    <col min="14612" max="14612" width="7.140625" style="213" bestFit="1" customWidth="1"/>
    <col min="14613" max="14613" width="9.140625" style="213" bestFit="1" customWidth="1"/>
    <col min="14614" max="14841" width="11.42578125" style="213"/>
    <col min="14842" max="14842" width="10.42578125" style="213" customWidth="1"/>
    <col min="14843" max="14843" width="79.28515625" style="213" customWidth="1"/>
    <col min="14844" max="14844" width="13.42578125" style="213" bestFit="1" customWidth="1"/>
    <col min="14845" max="14845" width="17.42578125" style="213" customWidth="1"/>
    <col min="14846" max="14846" width="19.42578125" style="213" bestFit="1" customWidth="1"/>
    <col min="14847" max="14847" width="13.42578125" style="213" bestFit="1" customWidth="1"/>
    <col min="14848" max="14848" width="10" style="213" bestFit="1" customWidth="1"/>
    <col min="14849" max="14849" width="16" style="213" customWidth="1"/>
    <col min="14850" max="14850" width="12.28515625" style="213" customWidth="1"/>
    <col min="14851" max="14851" width="10.28515625" style="213" customWidth="1"/>
    <col min="14852" max="14852" width="11.140625" style="213" customWidth="1"/>
    <col min="14853" max="14853" width="11.42578125" style="213"/>
    <col min="14854" max="14854" width="17.85546875" style="213" bestFit="1" customWidth="1"/>
    <col min="14855" max="14855" width="20.28515625" style="213" bestFit="1" customWidth="1"/>
    <col min="14856" max="14860" width="11.42578125" style="213"/>
    <col min="14861" max="14861" width="30.140625" style="213" bestFit="1" customWidth="1"/>
    <col min="14862" max="14862" width="19.42578125" style="213" bestFit="1" customWidth="1"/>
    <col min="14863" max="14863" width="14.42578125" style="213" bestFit="1" customWidth="1"/>
    <col min="14864" max="14864" width="19.42578125" style="213" bestFit="1" customWidth="1"/>
    <col min="14865" max="14865" width="14.42578125" style="213" bestFit="1" customWidth="1"/>
    <col min="14866" max="14866" width="20" style="213" customWidth="1"/>
    <col min="14867" max="14867" width="13.140625" style="213" bestFit="1" customWidth="1"/>
    <col min="14868" max="14868" width="7.140625" style="213" bestFit="1" customWidth="1"/>
    <col min="14869" max="14869" width="9.140625" style="213" bestFit="1" customWidth="1"/>
    <col min="14870" max="15097" width="11.42578125" style="213"/>
    <col min="15098" max="15098" width="10.42578125" style="213" customWidth="1"/>
    <col min="15099" max="15099" width="79.28515625" style="213" customWidth="1"/>
    <col min="15100" max="15100" width="13.42578125" style="213" bestFit="1" customWidth="1"/>
    <col min="15101" max="15101" width="17.42578125" style="213" customWidth="1"/>
    <col min="15102" max="15102" width="19.42578125" style="213" bestFit="1" customWidth="1"/>
    <col min="15103" max="15103" width="13.42578125" style="213" bestFit="1" customWidth="1"/>
    <col min="15104" max="15104" width="10" style="213" bestFit="1" customWidth="1"/>
    <col min="15105" max="15105" width="16" style="213" customWidth="1"/>
    <col min="15106" max="15106" width="12.28515625" style="213" customWidth="1"/>
    <col min="15107" max="15107" width="10.28515625" style="213" customWidth="1"/>
    <col min="15108" max="15108" width="11.140625" style="213" customWidth="1"/>
    <col min="15109" max="15109" width="11.42578125" style="213"/>
    <col min="15110" max="15110" width="17.85546875" style="213" bestFit="1" customWidth="1"/>
    <col min="15111" max="15111" width="20.28515625" style="213" bestFit="1" customWidth="1"/>
    <col min="15112" max="15116" width="11.42578125" style="213"/>
    <col min="15117" max="15117" width="30.140625" style="213" bestFit="1" customWidth="1"/>
    <col min="15118" max="15118" width="19.42578125" style="213" bestFit="1" customWidth="1"/>
    <col min="15119" max="15119" width="14.42578125" style="213" bestFit="1" customWidth="1"/>
    <col min="15120" max="15120" width="19.42578125" style="213" bestFit="1" customWidth="1"/>
    <col min="15121" max="15121" width="14.42578125" style="213" bestFit="1" customWidth="1"/>
    <col min="15122" max="15122" width="20" style="213" customWidth="1"/>
    <col min="15123" max="15123" width="13.140625" style="213" bestFit="1" customWidth="1"/>
    <col min="15124" max="15124" width="7.140625" style="213" bestFit="1" customWidth="1"/>
    <col min="15125" max="15125" width="9.140625" style="213" bestFit="1" customWidth="1"/>
    <col min="15126" max="15353" width="11.42578125" style="213"/>
    <col min="15354" max="15354" width="10.42578125" style="213" customWidth="1"/>
    <col min="15355" max="15355" width="79.28515625" style="213" customWidth="1"/>
    <col min="15356" max="15356" width="13.42578125" style="213" bestFit="1" customWidth="1"/>
    <col min="15357" max="15357" width="17.42578125" style="213" customWidth="1"/>
    <col min="15358" max="15358" width="19.42578125" style="213" bestFit="1" customWidth="1"/>
    <col min="15359" max="15359" width="13.42578125" style="213" bestFit="1" customWidth="1"/>
    <col min="15360" max="15360" width="10" style="213" bestFit="1" customWidth="1"/>
    <col min="15361" max="15361" width="16" style="213" customWidth="1"/>
    <col min="15362" max="15362" width="12.28515625" style="213" customWidth="1"/>
    <col min="15363" max="15363" width="10.28515625" style="213" customWidth="1"/>
    <col min="15364" max="15364" width="11.140625" style="213" customWidth="1"/>
    <col min="15365" max="15365" width="11.42578125" style="213"/>
    <col min="15366" max="15366" width="17.85546875" style="213" bestFit="1" customWidth="1"/>
    <col min="15367" max="15367" width="20.28515625" style="213" bestFit="1" customWidth="1"/>
    <col min="15368" max="15372" width="11.42578125" style="213"/>
    <col min="15373" max="15373" width="30.140625" style="213" bestFit="1" customWidth="1"/>
    <col min="15374" max="15374" width="19.42578125" style="213" bestFit="1" customWidth="1"/>
    <col min="15375" max="15375" width="14.42578125" style="213" bestFit="1" customWidth="1"/>
    <col min="15376" max="15376" width="19.42578125" style="213" bestFit="1" customWidth="1"/>
    <col min="15377" max="15377" width="14.42578125" style="213" bestFit="1" customWidth="1"/>
    <col min="15378" max="15378" width="20" style="213" customWidth="1"/>
    <col min="15379" max="15379" width="13.140625" style="213" bestFit="1" customWidth="1"/>
    <col min="15380" max="15380" width="7.140625" style="213" bestFit="1" customWidth="1"/>
    <col min="15381" max="15381" width="9.140625" style="213" bestFit="1" customWidth="1"/>
    <col min="15382" max="15609" width="11.42578125" style="213"/>
    <col min="15610" max="15610" width="10.42578125" style="213" customWidth="1"/>
    <col min="15611" max="15611" width="79.28515625" style="213" customWidth="1"/>
    <col min="15612" max="15612" width="13.42578125" style="213" bestFit="1" customWidth="1"/>
    <col min="15613" max="15613" width="17.42578125" style="213" customWidth="1"/>
    <col min="15614" max="15614" width="19.42578125" style="213" bestFit="1" customWidth="1"/>
    <col min="15615" max="15615" width="13.42578125" style="213" bestFit="1" customWidth="1"/>
    <col min="15616" max="15616" width="10" style="213" bestFit="1" customWidth="1"/>
    <col min="15617" max="15617" width="16" style="213" customWidth="1"/>
    <col min="15618" max="15618" width="12.28515625" style="213" customWidth="1"/>
    <col min="15619" max="15619" width="10.28515625" style="213" customWidth="1"/>
    <col min="15620" max="15620" width="11.140625" style="213" customWidth="1"/>
    <col min="15621" max="15621" width="11.42578125" style="213"/>
    <col min="15622" max="15622" width="17.85546875" style="213" bestFit="1" customWidth="1"/>
    <col min="15623" max="15623" width="20.28515625" style="213" bestFit="1" customWidth="1"/>
    <col min="15624" max="15628" width="11.42578125" style="213"/>
    <col min="15629" max="15629" width="30.140625" style="213" bestFit="1" customWidth="1"/>
    <col min="15630" max="15630" width="19.42578125" style="213" bestFit="1" customWidth="1"/>
    <col min="15631" max="15631" width="14.42578125" style="213" bestFit="1" customWidth="1"/>
    <col min="15632" max="15632" width="19.42578125" style="213" bestFit="1" customWidth="1"/>
    <col min="15633" max="15633" width="14.42578125" style="213" bestFit="1" customWidth="1"/>
    <col min="15634" max="15634" width="20" style="213" customWidth="1"/>
    <col min="15635" max="15635" width="13.140625" style="213" bestFit="1" customWidth="1"/>
    <col min="15636" max="15636" width="7.140625" style="213" bestFit="1" customWidth="1"/>
    <col min="15637" max="15637" width="9.140625" style="213" bestFit="1" customWidth="1"/>
    <col min="15638" max="15865" width="11.42578125" style="213"/>
    <col min="15866" max="15866" width="10.42578125" style="213" customWidth="1"/>
    <col min="15867" max="15867" width="79.28515625" style="213" customWidth="1"/>
    <col min="15868" max="15868" width="13.42578125" style="213" bestFit="1" customWidth="1"/>
    <col min="15869" max="15869" width="17.42578125" style="213" customWidth="1"/>
    <col min="15870" max="15870" width="19.42578125" style="213" bestFit="1" customWidth="1"/>
    <col min="15871" max="15871" width="13.42578125" style="213" bestFit="1" customWidth="1"/>
    <col min="15872" max="15872" width="10" style="213" bestFit="1" customWidth="1"/>
    <col min="15873" max="15873" width="16" style="213" customWidth="1"/>
    <col min="15874" max="15874" width="12.28515625" style="213" customWidth="1"/>
    <col min="15875" max="15875" width="10.28515625" style="213" customWidth="1"/>
    <col min="15876" max="15876" width="11.140625" style="213" customWidth="1"/>
    <col min="15877" max="15877" width="11.42578125" style="213"/>
    <col min="15878" max="15878" width="17.85546875" style="213" bestFit="1" customWidth="1"/>
    <col min="15879" max="15879" width="20.28515625" style="213" bestFit="1" customWidth="1"/>
    <col min="15880" max="15884" width="11.42578125" style="213"/>
    <col min="15885" max="15885" width="30.140625" style="213" bestFit="1" customWidth="1"/>
    <col min="15886" max="15886" width="19.42578125" style="213" bestFit="1" customWidth="1"/>
    <col min="15887" max="15887" width="14.42578125" style="213" bestFit="1" customWidth="1"/>
    <col min="15888" max="15888" width="19.42578125" style="213" bestFit="1" customWidth="1"/>
    <col min="15889" max="15889" width="14.42578125" style="213" bestFit="1" customWidth="1"/>
    <col min="15890" max="15890" width="20" style="213" customWidth="1"/>
    <col min="15891" max="15891" width="13.140625" style="213" bestFit="1" customWidth="1"/>
    <col min="15892" max="15892" width="7.140625" style="213" bestFit="1" customWidth="1"/>
    <col min="15893" max="15893" width="9.140625" style="213" bestFit="1" customWidth="1"/>
    <col min="15894" max="16121" width="11.42578125" style="213"/>
    <col min="16122" max="16122" width="10.42578125" style="213" customWidth="1"/>
    <col min="16123" max="16123" width="79.28515625" style="213" customWidth="1"/>
    <col min="16124" max="16124" width="13.42578125" style="213" bestFit="1" customWidth="1"/>
    <col min="16125" max="16125" width="17.42578125" style="213" customWidth="1"/>
    <col min="16126" max="16126" width="19.42578125" style="213" bestFit="1" customWidth="1"/>
    <col min="16127" max="16127" width="13.42578125" style="213" bestFit="1" customWidth="1"/>
    <col min="16128" max="16128" width="10" style="213" bestFit="1" customWidth="1"/>
    <col min="16129" max="16129" width="16" style="213" customWidth="1"/>
    <col min="16130" max="16130" width="12.28515625" style="213" customWidth="1"/>
    <col min="16131" max="16131" width="10.28515625" style="213" customWidth="1"/>
    <col min="16132" max="16132" width="11.140625" style="213" customWidth="1"/>
    <col min="16133" max="16133" width="11.42578125" style="213"/>
    <col min="16134" max="16134" width="17.85546875" style="213" bestFit="1" customWidth="1"/>
    <col min="16135" max="16135" width="20.28515625" style="213" bestFit="1" customWidth="1"/>
    <col min="16136" max="16140" width="11.42578125" style="213"/>
    <col min="16141" max="16141" width="30.140625" style="213" bestFit="1" customWidth="1"/>
    <col min="16142" max="16142" width="19.42578125" style="213" bestFit="1" customWidth="1"/>
    <col min="16143" max="16143" width="14.42578125" style="213" bestFit="1" customWidth="1"/>
    <col min="16144" max="16144" width="19.42578125" style="213" bestFit="1" customWidth="1"/>
    <col min="16145" max="16145" width="14.42578125" style="213" bestFit="1" customWidth="1"/>
    <col min="16146" max="16146" width="20" style="213" customWidth="1"/>
    <col min="16147" max="16147" width="13.140625" style="213" bestFit="1" customWidth="1"/>
    <col min="16148" max="16148" width="7.140625" style="213" bestFit="1" customWidth="1"/>
    <col min="16149" max="16149" width="9.140625" style="213" bestFit="1" customWidth="1"/>
    <col min="16150" max="16384" width="11.42578125" style="213"/>
  </cols>
  <sheetData>
    <row r="1" spans="1:7">
      <c r="A1" s="1247"/>
      <c r="B1" s="1247"/>
      <c r="C1" s="1247"/>
      <c r="D1" s="1247"/>
      <c r="E1" s="1247"/>
    </row>
    <row r="2" spans="1:7">
      <c r="A2" s="1248"/>
      <c r="B2" s="1248"/>
      <c r="C2" s="1248"/>
      <c r="D2" s="1248"/>
      <c r="E2" s="1248"/>
    </row>
    <row r="3" spans="1:7" ht="23.25" customHeight="1">
      <c r="A3" s="1282"/>
      <c r="B3" s="1282"/>
      <c r="C3" s="1282"/>
      <c r="D3" s="1282"/>
      <c r="E3" s="1282"/>
    </row>
    <row r="4" spans="1:7" ht="23.25" customHeight="1"/>
    <row r="5" spans="1:7" s="424" customFormat="1" ht="15.75" customHeight="1">
      <c r="B5" s="1283" t="s">
        <v>1633</v>
      </c>
      <c r="C5" s="1150"/>
      <c r="D5" s="1150"/>
    </row>
    <row r="6" spans="1:7" ht="15.75" thickBot="1">
      <c r="B6" s="1180">
        <v>2022</v>
      </c>
      <c r="C6" s="1180"/>
      <c r="D6" s="1180"/>
    </row>
    <row r="7" spans="1:7" ht="15.75" thickBot="1">
      <c r="B7" s="1072" t="s">
        <v>628</v>
      </c>
      <c r="C7" s="1072"/>
      <c r="D7" s="1072"/>
      <c r="F7" s="1043" t="s">
        <v>25</v>
      </c>
      <c r="G7" s="1045">
        <v>5837063769624</v>
      </c>
    </row>
    <row r="8" spans="1:7" ht="15.75" thickBot="1">
      <c r="B8" s="366"/>
      <c r="C8" s="366"/>
      <c r="D8" s="366"/>
      <c r="F8" s="363"/>
      <c r="G8" s="426"/>
    </row>
    <row r="9" spans="1:7" ht="19.5" customHeight="1">
      <c r="B9" s="1273" t="s">
        <v>249</v>
      </c>
      <c r="C9" s="1276" t="s">
        <v>629</v>
      </c>
      <c r="D9" s="1279" t="s">
        <v>452</v>
      </c>
    </row>
    <row r="10" spans="1:7" ht="15" customHeight="1">
      <c r="B10" s="1274"/>
      <c r="C10" s="1277"/>
      <c r="D10" s="1280"/>
    </row>
    <row r="11" spans="1:7" ht="15.75" thickBot="1">
      <c r="B11" s="1274"/>
      <c r="C11" s="1278"/>
      <c r="D11" s="1281"/>
    </row>
    <row r="12" spans="1:7" ht="24.75" customHeight="1" thickBot="1">
      <c r="B12" s="1275"/>
      <c r="C12" s="739">
        <v>1</v>
      </c>
      <c r="D12" s="782" t="s">
        <v>617</v>
      </c>
    </row>
    <row r="13" spans="1:7" ht="15" customHeight="1">
      <c r="B13" s="449" t="s">
        <v>618</v>
      </c>
      <c r="C13" s="450"/>
      <c r="D13" s="451"/>
    </row>
    <row r="14" spans="1:7">
      <c r="B14" s="277" t="s">
        <v>630</v>
      </c>
      <c r="C14" s="941">
        <v>501555814</v>
      </c>
      <c r="D14" s="457">
        <f>C14/$G$7</f>
        <v>8.5926046689791129E-5</v>
      </c>
      <c r="F14" s="277"/>
    </row>
    <row r="15" spans="1:7">
      <c r="B15" s="277" t="s">
        <v>631</v>
      </c>
      <c r="C15" s="941">
        <v>55682724</v>
      </c>
      <c r="D15" s="457">
        <f t="shared" ref="D15:D69" si="0">C15/$G$7</f>
        <v>9.5395092802946799E-6</v>
      </c>
      <c r="F15" s="277"/>
    </row>
    <row r="16" spans="1:7">
      <c r="B16" s="277" t="s">
        <v>632</v>
      </c>
      <c r="C16" s="941">
        <v>1780799783</v>
      </c>
      <c r="D16" s="457">
        <f t="shared" si="0"/>
        <v>3.0508486000568603E-4</v>
      </c>
      <c r="F16" s="277"/>
    </row>
    <row r="17" spans="1:9">
      <c r="A17" s="437"/>
      <c r="B17" s="277" t="s">
        <v>633</v>
      </c>
      <c r="C17" s="941">
        <v>616792804</v>
      </c>
      <c r="D17" s="457">
        <f t="shared" si="0"/>
        <v>1.0566833400206818E-4</v>
      </c>
      <c r="F17" s="277"/>
      <c r="I17" s="213" t="s">
        <v>634</v>
      </c>
    </row>
    <row r="18" spans="1:9">
      <c r="B18" s="277" t="s">
        <v>635</v>
      </c>
      <c r="C18" s="941">
        <v>180167111</v>
      </c>
      <c r="D18" s="457">
        <f t="shared" si="0"/>
        <v>3.0866051513363134E-5</v>
      </c>
      <c r="F18" s="277"/>
    </row>
    <row r="19" spans="1:9">
      <c r="B19" s="277" t="s">
        <v>636</v>
      </c>
      <c r="C19" s="941">
        <v>2008317326</v>
      </c>
      <c r="D19" s="457">
        <f t="shared" si="0"/>
        <v>3.4406294076334338E-4</v>
      </c>
      <c r="F19" s="277"/>
    </row>
    <row r="20" spans="1:9">
      <c r="B20" s="277" t="s">
        <v>637</v>
      </c>
      <c r="C20" s="941">
        <v>71925496</v>
      </c>
      <c r="D20" s="457">
        <f t="shared" si="0"/>
        <v>1.2322204937060872E-5</v>
      </c>
      <c r="F20" s="277"/>
    </row>
    <row r="21" spans="1:9">
      <c r="B21" s="277" t="s">
        <v>638</v>
      </c>
      <c r="C21" s="941">
        <v>20352056</v>
      </c>
      <c r="D21" s="457">
        <f t="shared" si="0"/>
        <v>3.4866941330865395E-6</v>
      </c>
      <c r="F21" s="277"/>
    </row>
    <row r="22" spans="1:9">
      <c r="B22" s="277" t="s">
        <v>639</v>
      </c>
      <c r="C22" s="941">
        <v>6206972381</v>
      </c>
      <c r="D22" s="457">
        <f t="shared" si="0"/>
        <v>1.063372377958418E-3</v>
      </c>
      <c r="E22" s="303"/>
      <c r="F22" s="277"/>
    </row>
    <row r="23" spans="1:9">
      <c r="B23" s="277" t="s">
        <v>640</v>
      </c>
      <c r="C23" s="941">
        <v>144144665</v>
      </c>
      <c r="D23" s="457">
        <f t="shared" si="0"/>
        <v>2.4694721642433799E-5</v>
      </c>
      <c r="F23" s="277"/>
    </row>
    <row r="24" spans="1:9">
      <c r="A24" s="440"/>
      <c r="B24" s="277" t="s">
        <v>641</v>
      </c>
      <c r="C24" s="941">
        <v>155000000</v>
      </c>
      <c r="D24" s="457">
        <f t="shared" si="0"/>
        <v>2.6554446913295325E-5</v>
      </c>
      <c r="F24" s="277"/>
    </row>
    <row r="25" spans="1:9">
      <c r="B25" s="277" t="s">
        <v>642</v>
      </c>
      <c r="C25" s="941">
        <v>1047817385</v>
      </c>
      <c r="D25" s="457">
        <f t="shared" si="0"/>
        <v>1.7951103951490601E-4</v>
      </c>
      <c r="F25" s="277"/>
    </row>
    <row r="26" spans="1:9">
      <c r="B26" s="277" t="s">
        <v>643</v>
      </c>
      <c r="C26" s="941">
        <v>617073784</v>
      </c>
      <c r="D26" s="457">
        <f t="shared" si="0"/>
        <v>1.0571647121815655E-4</v>
      </c>
      <c r="F26" s="277"/>
    </row>
    <row r="27" spans="1:9">
      <c r="B27" s="277" t="s">
        <v>644</v>
      </c>
      <c r="C27" s="941">
        <v>10384558818</v>
      </c>
      <c r="D27" s="457">
        <f t="shared" si="0"/>
        <v>1.7790723603262829E-3</v>
      </c>
      <c r="F27" s="277"/>
    </row>
    <row r="28" spans="1:9">
      <c r="B28" s="277" t="s">
        <v>645</v>
      </c>
      <c r="C28" s="941">
        <v>134578000</v>
      </c>
      <c r="D28" s="457">
        <f t="shared" si="0"/>
        <v>2.3055770043209409E-5</v>
      </c>
      <c r="F28" s="277"/>
    </row>
    <row r="29" spans="1:9">
      <c r="B29" s="277" t="s">
        <v>646</v>
      </c>
      <c r="C29" s="941">
        <v>4595434107</v>
      </c>
      <c r="D29" s="457">
        <f t="shared" si="0"/>
        <v>7.8728523250244003E-4</v>
      </c>
      <c r="F29" s="277"/>
    </row>
    <row r="30" spans="1:9">
      <c r="B30" s="277" t="s">
        <v>647</v>
      </c>
      <c r="C30" s="941">
        <v>346967148</v>
      </c>
      <c r="D30" s="457">
        <f t="shared" si="0"/>
        <v>5.9442069111119237E-5</v>
      </c>
      <c r="F30" s="277"/>
    </row>
    <row r="31" spans="1:9">
      <c r="B31" s="277" t="s">
        <v>648</v>
      </c>
      <c r="C31" s="941">
        <v>62000000</v>
      </c>
      <c r="D31" s="457">
        <f t="shared" si="0"/>
        <v>1.0621778765318129E-5</v>
      </c>
      <c r="F31" s="277"/>
    </row>
    <row r="32" spans="1:9">
      <c r="B32" s="277" t="s">
        <v>649</v>
      </c>
      <c r="C32" s="941">
        <v>109440625</v>
      </c>
      <c r="D32" s="457">
        <f t="shared" si="0"/>
        <v>1.8749259785292653E-5</v>
      </c>
      <c r="F32" s="277"/>
    </row>
    <row r="33" spans="2:6">
      <c r="B33" s="277" t="s">
        <v>650</v>
      </c>
      <c r="C33" s="941">
        <v>582091328</v>
      </c>
      <c r="D33" s="457">
        <f t="shared" si="0"/>
        <v>9.9723311406874686E-5</v>
      </c>
      <c r="F33" s="277"/>
    </row>
    <row r="34" spans="2:6">
      <c r="B34" s="277" t="s">
        <v>651</v>
      </c>
      <c r="C34" s="941">
        <v>374522262</v>
      </c>
      <c r="D34" s="457">
        <f t="shared" si="0"/>
        <v>6.4162784026621186E-5</v>
      </c>
      <c r="E34" s="302"/>
      <c r="F34" s="277"/>
    </row>
    <row r="35" spans="2:6">
      <c r="B35" s="277" t="s">
        <v>652</v>
      </c>
      <c r="C35" s="941">
        <v>30000000</v>
      </c>
      <c r="D35" s="457">
        <f t="shared" si="0"/>
        <v>5.1395703703152239E-6</v>
      </c>
      <c r="F35" s="277"/>
    </row>
    <row r="36" spans="2:6">
      <c r="B36" s="277" t="s">
        <v>653</v>
      </c>
      <c r="C36" s="941">
        <v>601403578</v>
      </c>
      <c r="D36" s="457">
        <f t="shared" si="0"/>
        <v>1.0303186700301202E-4</v>
      </c>
      <c r="F36" s="277"/>
    </row>
    <row r="37" spans="2:6">
      <c r="B37" s="277" t="s">
        <v>654</v>
      </c>
      <c r="C37" s="941">
        <v>1255002445</v>
      </c>
      <c r="D37" s="457">
        <f t="shared" si="0"/>
        <v>2.1500577936650538E-4</v>
      </c>
      <c r="F37" s="277"/>
    </row>
    <row r="38" spans="2:6">
      <c r="B38" s="277" t="s">
        <v>655</v>
      </c>
      <c r="C38" s="941">
        <v>349157841</v>
      </c>
      <c r="D38" s="457">
        <f t="shared" si="0"/>
        <v>5.9817376472227802E-5</v>
      </c>
      <c r="F38" s="277"/>
    </row>
    <row r="39" spans="2:6">
      <c r="B39" s="277" t="s">
        <v>656</v>
      </c>
      <c r="C39" s="941">
        <v>3494270000</v>
      </c>
      <c r="D39" s="457">
        <f t="shared" si="0"/>
        <v>5.9863488526271265E-4</v>
      </c>
      <c r="F39" s="277"/>
    </row>
    <row r="40" spans="2:6">
      <c r="B40" s="277" t="s">
        <v>657</v>
      </c>
      <c r="C40" s="941">
        <v>306979786</v>
      </c>
      <c r="D40" s="457">
        <f t="shared" si="0"/>
        <v>5.2591473747043607E-5</v>
      </c>
      <c r="F40" s="277"/>
    </row>
    <row r="41" spans="2:6">
      <c r="B41" s="277" t="s">
        <v>658</v>
      </c>
      <c r="C41" s="941">
        <v>238079323</v>
      </c>
      <c r="D41" s="457">
        <f t="shared" si="0"/>
        <v>4.0787514475850262E-5</v>
      </c>
      <c r="F41" s="277"/>
    </row>
    <row r="42" spans="2:6">
      <c r="B42" s="277" t="s">
        <v>659</v>
      </c>
      <c r="C42" s="941">
        <v>27303900</v>
      </c>
      <c r="D42" s="457">
        <f t="shared" si="0"/>
        <v>4.6776771811349953E-6</v>
      </c>
      <c r="F42" s="277"/>
    </row>
    <row r="43" spans="2:6">
      <c r="B43" s="277" t="s">
        <v>660</v>
      </c>
      <c r="C43" s="941">
        <v>310196527</v>
      </c>
      <c r="D43" s="457">
        <f t="shared" si="0"/>
        <v>5.3142562638129548E-5</v>
      </c>
      <c r="F43" s="277"/>
    </row>
    <row r="44" spans="2:6">
      <c r="B44" s="277" t="s">
        <v>661</v>
      </c>
      <c r="C44" s="941">
        <v>1510783124</v>
      </c>
      <c r="D44" s="457">
        <f t="shared" si="0"/>
        <v>2.5882587266942236E-4</v>
      </c>
      <c r="F44" s="277"/>
    </row>
    <row r="45" spans="2:6">
      <c r="B45" s="277" t="s">
        <v>662</v>
      </c>
      <c r="C45" s="941">
        <v>158671257</v>
      </c>
      <c r="D45" s="457">
        <f t="shared" si="0"/>
        <v>2.7183403036595736E-5</v>
      </c>
      <c r="F45" s="277"/>
    </row>
    <row r="46" spans="2:6">
      <c r="B46" s="277" t="s">
        <v>663</v>
      </c>
      <c r="C46" s="941">
        <v>4702271422</v>
      </c>
      <c r="D46" s="457">
        <f t="shared" si="0"/>
        <v>8.0558849578970788E-4</v>
      </c>
      <c r="F46" s="277"/>
    </row>
    <row r="47" spans="2:6">
      <c r="B47" s="277" t="s">
        <v>664</v>
      </c>
      <c r="C47" s="941">
        <v>26090970</v>
      </c>
      <c r="D47" s="457">
        <f t="shared" si="0"/>
        <v>4.4698792114927803E-6</v>
      </c>
      <c r="F47" s="277"/>
    </row>
    <row r="48" spans="2:6">
      <c r="B48" s="277" t="s">
        <v>665</v>
      </c>
      <c r="C48" s="941">
        <v>7267707370</v>
      </c>
      <c r="D48" s="457">
        <f t="shared" si="0"/>
        <v>1.2450964486324528E-3</v>
      </c>
      <c r="F48" s="277"/>
    </row>
    <row r="49" spans="2:6">
      <c r="B49" s="277" t="s">
        <v>666</v>
      </c>
      <c r="C49" s="941">
        <v>7693749671</v>
      </c>
      <c r="D49" s="457">
        <f t="shared" si="0"/>
        <v>1.3180855948564702E-3</v>
      </c>
      <c r="E49" s="303"/>
      <c r="F49" s="277"/>
    </row>
    <row r="50" spans="2:6">
      <c r="B50" s="277" t="s">
        <v>667</v>
      </c>
      <c r="C50" s="941">
        <v>314639385</v>
      </c>
      <c r="D50" s="457">
        <f t="shared" si="0"/>
        <v>5.390370868267348E-5</v>
      </c>
      <c r="F50" s="277"/>
    </row>
    <row r="51" spans="2:6">
      <c r="B51" s="277" t="s">
        <v>668</v>
      </c>
      <c r="C51" s="941">
        <v>4924577702</v>
      </c>
      <c r="D51" s="457">
        <f t="shared" si="0"/>
        <v>8.4367378811714118E-4</v>
      </c>
      <c r="F51" s="277"/>
    </row>
    <row r="52" spans="2:6">
      <c r="B52" s="277" t="s">
        <v>669</v>
      </c>
      <c r="C52" s="941">
        <v>224695000</v>
      </c>
      <c r="D52" s="457">
        <f t="shared" si="0"/>
        <v>3.8494525478599308E-5</v>
      </c>
      <c r="E52" s="303"/>
      <c r="F52" s="277"/>
    </row>
    <row r="53" spans="2:6">
      <c r="B53" s="277" t="s">
        <v>670</v>
      </c>
      <c r="C53" s="941">
        <v>70201379</v>
      </c>
      <c r="D53" s="457">
        <f t="shared" si="0"/>
        <v>1.2026830915455647E-5</v>
      </c>
      <c r="F53" s="277"/>
    </row>
    <row r="54" spans="2:6">
      <c r="B54" s="277" t="s">
        <v>671</v>
      </c>
      <c r="C54" s="941">
        <v>168360446</v>
      </c>
      <c r="D54" s="457">
        <f t="shared" si="0"/>
        <v>2.8843345326488543E-5</v>
      </c>
      <c r="F54" s="277"/>
    </row>
    <row r="55" spans="2:6">
      <c r="B55" s="277" t="s">
        <v>672</v>
      </c>
      <c r="C55" s="941">
        <v>616669483</v>
      </c>
      <c r="D55" s="457">
        <f t="shared" si="0"/>
        <v>1.0564720677014693E-4</v>
      </c>
      <c r="F55" s="277"/>
    </row>
    <row r="56" spans="2:6">
      <c r="B56" s="277" t="s">
        <v>673</v>
      </c>
      <c r="C56" s="941">
        <v>294009971</v>
      </c>
      <c r="D56" s="457">
        <f t="shared" si="0"/>
        <v>5.0369497850961274E-5</v>
      </c>
      <c r="F56" s="277"/>
    </row>
    <row r="57" spans="2:6">
      <c r="B57" s="277" t="s">
        <v>674</v>
      </c>
      <c r="C57" s="941">
        <v>135648963</v>
      </c>
      <c r="D57" s="457">
        <f t="shared" si="0"/>
        <v>2.3239246366626206E-5</v>
      </c>
      <c r="F57" s="277"/>
    </row>
    <row r="58" spans="2:6">
      <c r="B58" s="277" t="s">
        <v>675</v>
      </c>
      <c r="C58" s="941">
        <v>358591686</v>
      </c>
      <c r="D58" s="457">
        <f t="shared" si="0"/>
        <v>6.1433573480232682E-5</v>
      </c>
      <c r="F58" s="277"/>
    </row>
    <row r="59" spans="2:6">
      <c r="B59" s="277" t="s">
        <v>676</v>
      </c>
      <c r="C59" s="941">
        <v>96161475</v>
      </c>
      <c r="D59" s="457">
        <f t="shared" si="0"/>
        <v>1.647428892252694E-5</v>
      </c>
      <c r="F59" s="277"/>
    </row>
    <row r="60" spans="2:6">
      <c r="B60" s="277" t="s">
        <v>677</v>
      </c>
      <c r="C60" s="941">
        <v>228263180</v>
      </c>
      <c r="D60" s="457">
        <f t="shared" si="0"/>
        <v>3.9105822552064356E-5</v>
      </c>
      <c r="F60" s="277"/>
    </row>
    <row r="61" spans="2:6">
      <c r="B61" s="277" t="s">
        <v>678</v>
      </c>
      <c r="C61" s="941">
        <v>179353239</v>
      </c>
      <c r="D61" s="457">
        <f t="shared" si="0"/>
        <v>3.0726619766148833E-5</v>
      </c>
      <c r="F61" s="277"/>
    </row>
    <row r="62" spans="2:6">
      <c r="B62" s="277" t="s">
        <v>679</v>
      </c>
      <c r="C62" s="941">
        <v>224343743</v>
      </c>
      <c r="D62" s="457">
        <f t="shared" si="0"/>
        <v>3.843434847628045E-5</v>
      </c>
      <c r="F62" s="277"/>
    </row>
    <row r="63" spans="2:6">
      <c r="B63" s="277" t="s">
        <v>680</v>
      </c>
      <c r="C63" s="941">
        <v>72826675</v>
      </c>
      <c r="D63" s="457">
        <f t="shared" si="0"/>
        <v>1.2476594033285883E-5</v>
      </c>
      <c r="F63" s="277"/>
    </row>
    <row r="64" spans="2:6">
      <c r="B64" s="277" t="s">
        <v>681</v>
      </c>
      <c r="C64" s="941">
        <v>17000000</v>
      </c>
      <c r="D64" s="457">
        <f t="shared" si="0"/>
        <v>2.9124232098452936E-6</v>
      </c>
      <c r="F64" s="277"/>
    </row>
    <row r="65" spans="2:6" ht="16.5" customHeight="1">
      <c r="B65" s="277" t="s">
        <v>682</v>
      </c>
      <c r="C65" s="941">
        <v>64500000</v>
      </c>
      <c r="D65" s="457">
        <f t="shared" si="0"/>
        <v>1.1050076296177732E-5</v>
      </c>
      <c r="F65" s="277"/>
    </row>
    <row r="66" spans="2:6">
      <c r="B66" s="277" t="s">
        <v>683</v>
      </c>
      <c r="C66" s="941">
        <v>73798410445</v>
      </c>
      <c r="D66" s="457">
        <f t="shared" si="0"/>
        <v>1.2643070789982785E-2</v>
      </c>
      <c r="F66" s="277"/>
    </row>
    <row r="67" spans="2:6">
      <c r="B67" s="277" t="s">
        <v>684</v>
      </c>
      <c r="C67" s="941">
        <v>70594062</v>
      </c>
      <c r="D67" s="457">
        <f t="shared" si="0"/>
        <v>1.2094104979179863E-5</v>
      </c>
      <c r="F67" s="277"/>
    </row>
    <row r="68" spans="2:6">
      <c r="B68" s="277" t="s">
        <v>685</v>
      </c>
      <c r="C68" s="941">
        <v>2359343180</v>
      </c>
      <c r="D68" s="457">
        <f t="shared" si="0"/>
        <v>4.0420034337777664E-4</v>
      </c>
      <c r="E68" s="442"/>
      <c r="F68" s="277"/>
    </row>
    <row r="69" spans="2:6">
      <c r="B69" s="277" t="s">
        <v>686</v>
      </c>
      <c r="C69" s="941">
        <v>217317150</v>
      </c>
      <c r="D69" s="457">
        <f t="shared" si="0"/>
        <v>3.7230559503378301E-5</v>
      </c>
      <c r="E69" s="442"/>
      <c r="F69" s="277"/>
    </row>
    <row r="70" spans="2:6" ht="15.75" thickBot="1">
      <c r="B70" s="277" t="s">
        <v>687</v>
      </c>
      <c r="C70" s="941">
        <v>300000000</v>
      </c>
      <c r="D70" s="457">
        <f>C70/$G$7</f>
        <v>5.1395703703152239E-5</v>
      </c>
      <c r="F70" s="277"/>
    </row>
    <row r="71" spans="2:6" ht="15.75" thickBot="1">
      <c r="B71" s="744" t="s">
        <v>355</v>
      </c>
      <c r="C71" s="943">
        <f>SUM(C14:C70)</f>
        <v>142703367995</v>
      </c>
      <c r="D71" s="784">
        <f>C71/$G$7</f>
        <v>2.4447800063043063E-2</v>
      </c>
      <c r="F71" s="443"/>
    </row>
    <row r="72" spans="2:6">
      <c r="B72" s="1046" t="s">
        <v>1636</v>
      </c>
      <c r="F72" s="443"/>
    </row>
    <row r="73" spans="2:6" ht="42.75" customHeight="1">
      <c r="B73" s="870" t="s">
        <v>689</v>
      </c>
      <c r="E73" s="444"/>
    </row>
    <row r="74" spans="2:6">
      <c r="B74" s="1046" t="s">
        <v>1635</v>
      </c>
      <c r="D74" s="446"/>
    </row>
    <row r="75" spans="2:6">
      <c r="B75" s="540"/>
      <c r="D75" s="446"/>
    </row>
    <row r="76" spans="2:6">
      <c r="D76" s="446"/>
    </row>
    <row r="77" spans="2:6">
      <c r="D77" s="446"/>
    </row>
    <row r="78" spans="2:6">
      <c r="D78" s="421">
        <v>4936862.2</v>
      </c>
    </row>
    <row r="79" spans="2:6">
      <c r="D79" s="446"/>
    </row>
    <row r="85" spans="2:4">
      <c r="B85" s="277"/>
      <c r="D85" s="446"/>
    </row>
    <row r="86" spans="2:4">
      <c r="B86" s="277"/>
      <c r="D86" s="446"/>
    </row>
    <row r="87" spans="2:4">
      <c r="B87" s="277"/>
    </row>
    <row r="88" spans="2:4">
      <c r="B88" s="277"/>
    </row>
    <row r="89" spans="2:4">
      <c r="B89" s="277"/>
    </row>
    <row r="90" spans="2:4">
      <c r="B90" s="277"/>
    </row>
    <row r="91" spans="2:4">
      <c r="B91" s="277"/>
    </row>
    <row r="92" spans="2:4">
      <c r="B92" s="277"/>
    </row>
    <row r="93" spans="2:4">
      <c r="B93" s="277"/>
    </row>
    <row r="94" spans="2:4">
      <c r="B94" s="277"/>
    </row>
    <row r="95" spans="2:4">
      <c r="B95" s="277"/>
    </row>
    <row r="96" spans="2:4">
      <c r="B96" s="277"/>
    </row>
    <row r="97" spans="2:2">
      <c r="B97" s="277"/>
    </row>
    <row r="98" spans="2:2">
      <c r="B98" s="277"/>
    </row>
    <row r="99" spans="2:2">
      <c r="B99" s="277"/>
    </row>
    <row r="100" spans="2:2">
      <c r="B100" s="277"/>
    </row>
    <row r="101" spans="2:2">
      <c r="B101" s="277"/>
    </row>
    <row r="102" spans="2:2">
      <c r="B102" s="277"/>
    </row>
    <row r="103" spans="2:2">
      <c r="B103" s="277"/>
    </row>
    <row r="104" spans="2:2">
      <c r="B104" s="277"/>
    </row>
    <row r="105" spans="2:2">
      <c r="B105" s="277"/>
    </row>
    <row r="106" spans="2:2">
      <c r="B106" s="277"/>
    </row>
    <row r="107" spans="2:2">
      <c r="B107" s="277"/>
    </row>
    <row r="108" spans="2:2">
      <c r="B108" s="277"/>
    </row>
    <row r="109" spans="2:2">
      <c r="B109" s="277"/>
    </row>
    <row r="110" spans="2:2">
      <c r="B110" s="277"/>
    </row>
    <row r="111" spans="2:2">
      <c r="B111" s="277"/>
    </row>
    <row r="112" spans="2:2">
      <c r="B112" s="277"/>
    </row>
    <row r="113" spans="2:2">
      <c r="B113" s="277"/>
    </row>
    <row r="114" spans="2:2">
      <c r="B114" s="277"/>
    </row>
    <row r="115" spans="2:2">
      <c r="B115" s="277"/>
    </row>
    <row r="116" spans="2:2">
      <c r="B116" s="277"/>
    </row>
    <row r="117" spans="2:2">
      <c r="B117" s="277"/>
    </row>
    <row r="118" spans="2:2">
      <c r="B118" s="277"/>
    </row>
    <row r="119" spans="2:2">
      <c r="B119" s="277"/>
    </row>
    <row r="120" spans="2:2">
      <c r="B120" s="277"/>
    </row>
    <row r="121" spans="2:2">
      <c r="B121" s="277"/>
    </row>
    <row r="122" spans="2:2">
      <c r="B122" s="277"/>
    </row>
    <row r="123" spans="2:2">
      <c r="B123" s="277"/>
    </row>
    <row r="124" spans="2:2">
      <c r="B124" s="277"/>
    </row>
    <row r="125" spans="2:2">
      <c r="B125" s="277"/>
    </row>
    <row r="126" spans="2:2">
      <c r="B126" s="277"/>
    </row>
    <row r="127" spans="2:2">
      <c r="B127" s="277"/>
    </row>
    <row r="128" spans="2:2">
      <c r="B128" s="277"/>
    </row>
    <row r="129" spans="2:2">
      <c r="B129" s="277"/>
    </row>
    <row r="130" spans="2:2">
      <c r="B130" s="277"/>
    </row>
  </sheetData>
  <mergeCells count="9">
    <mergeCell ref="B9:B12"/>
    <mergeCell ref="C9:C11"/>
    <mergeCell ref="D9:D11"/>
    <mergeCell ref="A1:E1"/>
    <mergeCell ref="A2:E2"/>
    <mergeCell ref="A3:E3"/>
    <mergeCell ref="B5:D5"/>
    <mergeCell ref="B6:D6"/>
    <mergeCell ref="B7:D7"/>
  </mergeCells>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6DDFFC2-D898-421E-A85E-B94AF6351E13}">
  <dimension ref="A1:I77"/>
  <sheetViews>
    <sheetView showGridLines="0" zoomScale="78" zoomScaleNormal="78" workbookViewId="0">
      <selection activeCell="G39" sqref="G39"/>
    </sheetView>
  </sheetViews>
  <sheetFormatPr baseColWidth="10" defaultColWidth="11.42578125" defaultRowHeight="15"/>
  <cols>
    <col min="1" max="1" width="10.42578125" style="213" customWidth="1"/>
    <col min="2" max="2" width="85.7109375" style="213" customWidth="1"/>
    <col min="3" max="3" width="22" style="213" customWidth="1"/>
    <col min="4" max="4" width="14.5703125" style="213" bestFit="1" customWidth="1"/>
    <col min="5" max="5" width="18.42578125" style="213" bestFit="1" customWidth="1"/>
    <col min="6" max="6" width="24.140625" style="213" bestFit="1" customWidth="1"/>
    <col min="7" max="7" width="23.85546875" style="213" bestFit="1" customWidth="1"/>
    <col min="8" max="12" width="11.42578125" style="213"/>
    <col min="13" max="13" width="30.140625" style="213" bestFit="1" customWidth="1"/>
    <col min="14" max="14" width="19.42578125" style="213" bestFit="1" customWidth="1"/>
    <col min="15" max="15" width="14.42578125" style="213" bestFit="1" customWidth="1"/>
    <col min="16" max="16" width="19.42578125" style="213" bestFit="1" customWidth="1"/>
    <col min="17" max="17" width="14.42578125" style="213" bestFit="1" customWidth="1"/>
    <col min="18" max="18" width="20" style="213" customWidth="1"/>
    <col min="19" max="19" width="13.140625" style="213" bestFit="1" customWidth="1"/>
    <col min="20" max="20" width="7.140625" style="213" bestFit="1" customWidth="1"/>
    <col min="21" max="21" width="9.140625" style="213" bestFit="1" customWidth="1"/>
    <col min="22" max="249" width="11.42578125" style="213"/>
    <col min="250" max="250" width="10.42578125" style="213" customWidth="1"/>
    <col min="251" max="251" width="79.28515625" style="213" customWidth="1"/>
    <col min="252" max="252" width="13.42578125" style="213" bestFit="1" customWidth="1"/>
    <col min="253" max="253" width="17.42578125" style="213" customWidth="1"/>
    <col min="254" max="254" width="19.42578125" style="213" bestFit="1" customWidth="1"/>
    <col min="255" max="255" width="13.42578125" style="213" bestFit="1" customWidth="1"/>
    <col min="256" max="256" width="10" style="213" bestFit="1" customWidth="1"/>
    <col min="257" max="257" width="16" style="213" customWidth="1"/>
    <col min="258" max="258" width="12.28515625" style="213" customWidth="1"/>
    <col min="259" max="259" width="10.28515625" style="213" customWidth="1"/>
    <col min="260" max="260" width="11.140625" style="213" customWidth="1"/>
    <col min="261" max="261" width="11.42578125" style="213"/>
    <col min="262" max="262" width="17.85546875" style="213" bestFit="1" customWidth="1"/>
    <col min="263" max="263" width="20.28515625" style="213" bestFit="1" customWidth="1"/>
    <col min="264" max="268" width="11.42578125" style="213"/>
    <col min="269" max="269" width="30.140625" style="213" bestFit="1" customWidth="1"/>
    <col min="270" max="270" width="19.42578125" style="213" bestFit="1" customWidth="1"/>
    <col min="271" max="271" width="14.42578125" style="213" bestFit="1" customWidth="1"/>
    <col min="272" max="272" width="19.42578125" style="213" bestFit="1" customWidth="1"/>
    <col min="273" max="273" width="14.42578125" style="213" bestFit="1" customWidth="1"/>
    <col min="274" max="274" width="20" style="213" customWidth="1"/>
    <col min="275" max="275" width="13.140625" style="213" bestFit="1" customWidth="1"/>
    <col min="276" max="276" width="7.140625" style="213" bestFit="1" customWidth="1"/>
    <col min="277" max="277" width="9.140625" style="213" bestFit="1" customWidth="1"/>
    <col min="278" max="505" width="11.42578125" style="213"/>
    <col min="506" max="506" width="10.42578125" style="213" customWidth="1"/>
    <col min="507" max="507" width="79.28515625" style="213" customWidth="1"/>
    <col min="508" max="508" width="13.42578125" style="213" bestFit="1" customWidth="1"/>
    <col min="509" max="509" width="17.42578125" style="213" customWidth="1"/>
    <col min="510" max="510" width="19.42578125" style="213" bestFit="1" customWidth="1"/>
    <col min="511" max="511" width="13.42578125" style="213" bestFit="1" customWidth="1"/>
    <col min="512" max="512" width="10" style="213" bestFit="1" customWidth="1"/>
    <col min="513" max="513" width="16" style="213" customWidth="1"/>
    <col min="514" max="514" width="12.28515625" style="213" customWidth="1"/>
    <col min="515" max="515" width="10.28515625" style="213" customWidth="1"/>
    <col min="516" max="516" width="11.140625" style="213" customWidth="1"/>
    <col min="517" max="517" width="11.42578125" style="213"/>
    <col min="518" max="518" width="17.85546875" style="213" bestFit="1" customWidth="1"/>
    <col min="519" max="519" width="20.28515625" style="213" bestFit="1" customWidth="1"/>
    <col min="520" max="524" width="11.42578125" style="213"/>
    <col min="525" max="525" width="30.140625" style="213" bestFit="1" customWidth="1"/>
    <col min="526" max="526" width="19.42578125" style="213" bestFit="1" customWidth="1"/>
    <col min="527" max="527" width="14.42578125" style="213" bestFit="1" customWidth="1"/>
    <col min="528" max="528" width="19.42578125" style="213" bestFit="1" customWidth="1"/>
    <col min="529" max="529" width="14.42578125" style="213" bestFit="1" customWidth="1"/>
    <col min="530" max="530" width="20" style="213" customWidth="1"/>
    <col min="531" max="531" width="13.140625" style="213" bestFit="1" customWidth="1"/>
    <col min="532" max="532" width="7.140625" style="213" bestFit="1" customWidth="1"/>
    <col min="533" max="533" width="9.140625" style="213" bestFit="1" customWidth="1"/>
    <col min="534" max="761" width="11.42578125" style="213"/>
    <col min="762" max="762" width="10.42578125" style="213" customWidth="1"/>
    <col min="763" max="763" width="79.28515625" style="213" customWidth="1"/>
    <col min="764" max="764" width="13.42578125" style="213" bestFit="1" customWidth="1"/>
    <col min="765" max="765" width="17.42578125" style="213" customWidth="1"/>
    <col min="766" max="766" width="19.42578125" style="213" bestFit="1" customWidth="1"/>
    <col min="767" max="767" width="13.42578125" style="213" bestFit="1" customWidth="1"/>
    <col min="768" max="768" width="10" style="213" bestFit="1" customWidth="1"/>
    <col min="769" max="769" width="16" style="213" customWidth="1"/>
    <col min="770" max="770" width="12.28515625" style="213" customWidth="1"/>
    <col min="771" max="771" width="10.28515625" style="213" customWidth="1"/>
    <col min="772" max="772" width="11.140625" style="213" customWidth="1"/>
    <col min="773" max="773" width="11.42578125" style="213"/>
    <col min="774" max="774" width="17.85546875" style="213" bestFit="1" customWidth="1"/>
    <col min="775" max="775" width="20.28515625" style="213" bestFit="1" customWidth="1"/>
    <col min="776" max="780" width="11.42578125" style="213"/>
    <col min="781" max="781" width="30.140625" style="213" bestFit="1" customWidth="1"/>
    <col min="782" max="782" width="19.42578125" style="213" bestFit="1" customWidth="1"/>
    <col min="783" max="783" width="14.42578125" style="213" bestFit="1" customWidth="1"/>
    <col min="784" max="784" width="19.42578125" style="213" bestFit="1" customWidth="1"/>
    <col min="785" max="785" width="14.42578125" style="213" bestFit="1" customWidth="1"/>
    <col min="786" max="786" width="20" style="213" customWidth="1"/>
    <col min="787" max="787" width="13.140625" style="213" bestFit="1" customWidth="1"/>
    <col min="788" max="788" width="7.140625" style="213" bestFit="1" customWidth="1"/>
    <col min="789" max="789" width="9.140625" style="213" bestFit="1" customWidth="1"/>
    <col min="790" max="1017" width="11.42578125" style="213"/>
    <col min="1018" max="1018" width="10.42578125" style="213" customWidth="1"/>
    <col min="1019" max="1019" width="79.28515625" style="213" customWidth="1"/>
    <col min="1020" max="1020" width="13.42578125" style="213" bestFit="1" customWidth="1"/>
    <col min="1021" max="1021" width="17.42578125" style="213" customWidth="1"/>
    <col min="1022" max="1022" width="19.42578125" style="213" bestFit="1" customWidth="1"/>
    <col min="1023" max="1023" width="13.42578125" style="213" bestFit="1" customWidth="1"/>
    <col min="1024" max="1024" width="10" style="213" bestFit="1" customWidth="1"/>
    <col min="1025" max="1025" width="16" style="213" customWidth="1"/>
    <col min="1026" max="1026" width="12.28515625" style="213" customWidth="1"/>
    <col min="1027" max="1027" width="10.28515625" style="213" customWidth="1"/>
    <col min="1028" max="1028" width="11.140625" style="213" customWidth="1"/>
    <col min="1029" max="1029" width="11.42578125" style="213"/>
    <col min="1030" max="1030" width="17.85546875" style="213" bestFit="1" customWidth="1"/>
    <col min="1031" max="1031" width="20.28515625" style="213" bestFit="1" customWidth="1"/>
    <col min="1032" max="1036" width="11.42578125" style="213"/>
    <col min="1037" max="1037" width="30.140625" style="213" bestFit="1" customWidth="1"/>
    <col min="1038" max="1038" width="19.42578125" style="213" bestFit="1" customWidth="1"/>
    <col min="1039" max="1039" width="14.42578125" style="213" bestFit="1" customWidth="1"/>
    <col min="1040" max="1040" width="19.42578125" style="213" bestFit="1" customWidth="1"/>
    <col min="1041" max="1041" width="14.42578125" style="213" bestFit="1" customWidth="1"/>
    <col min="1042" max="1042" width="20" style="213" customWidth="1"/>
    <col min="1043" max="1043" width="13.140625" style="213" bestFit="1" customWidth="1"/>
    <col min="1044" max="1044" width="7.140625" style="213" bestFit="1" customWidth="1"/>
    <col min="1045" max="1045" width="9.140625" style="213" bestFit="1" customWidth="1"/>
    <col min="1046" max="1273" width="11.42578125" style="213"/>
    <col min="1274" max="1274" width="10.42578125" style="213" customWidth="1"/>
    <col min="1275" max="1275" width="79.28515625" style="213" customWidth="1"/>
    <col min="1276" max="1276" width="13.42578125" style="213" bestFit="1" customWidth="1"/>
    <col min="1277" max="1277" width="17.42578125" style="213" customWidth="1"/>
    <col min="1278" max="1278" width="19.42578125" style="213" bestFit="1" customWidth="1"/>
    <col min="1279" max="1279" width="13.42578125" style="213" bestFit="1" customWidth="1"/>
    <col min="1280" max="1280" width="10" style="213" bestFit="1" customWidth="1"/>
    <col min="1281" max="1281" width="16" style="213" customWidth="1"/>
    <col min="1282" max="1282" width="12.28515625" style="213" customWidth="1"/>
    <col min="1283" max="1283" width="10.28515625" style="213" customWidth="1"/>
    <col min="1284" max="1284" width="11.140625" style="213" customWidth="1"/>
    <col min="1285" max="1285" width="11.42578125" style="213"/>
    <col min="1286" max="1286" width="17.85546875" style="213" bestFit="1" customWidth="1"/>
    <col min="1287" max="1287" width="20.28515625" style="213" bestFit="1" customWidth="1"/>
    <col min="1288" max="1292" width="11.42578125" style="213"/>
    <col min="1293" max="1293" width="30.140625" style="213" bestFit="1" customWidth="1"/>
    <col min="1294" max="1294" width="19.42578125" style="213" bestFit="1" customWidth="1"/>
    <col min="1295" max="1295" width="14.42578125" style="213" bestFit="1" customWidth="1"/>
    <col min="1296" max="1296" width="19.42578125" style="213" bestFit="1" customWidth="1"/>
    <col min="1297" max="1297" width="14.42578125" style="213" bestFit="1" customWidth="1"/>
    <col min="1298" max="1298" width="20" style="213" customWidth="1"/>
    <col min="1299" max="1299" width="13.140625" style="213" bestFit="1" customWidth="1"/>
    <col min="1300" max="1300" width="7.140625" style="213" bestFit="1" customWidth="1"/>
    <col min="1301" max="1301" width="9.140625" style="213" bestFit="1" customWidth="1"/>
    <col min="1302" max="1529" width="11.42578125" style="213"/>
    <col min="1530" max="1530" width="10.42578125" style="213" customWidth="1"/>
    <col min="1531" max="1531" width="79.28515625" style="213" customWidth="1"/>
    <col min="1532" max="1532" width="13.42578125" style="213" bestFit="1" customWidth="1"/>
    <col min="1533" max="1533" width="17.42578125" style="213" customWidth="1"/>
    <col min="1534" max="1534" width="19.42578125" style="213" bestFit="1" customWidth="1"/>
    <col min="1535" max="1535" width="13.42578125" style="213" bestFit="1" customWidth="1"/>
    <col min="1536" max="1536" width="10" style="213" bestFit="1" customWidth="1"/>
    <col min="1537" max="1537" width="16" style="213" customWidth="1"/>
    <col min="1538" max="1538" width="12.28515625" style="213" customWidth="1"/>
    <col min="1539" max="1539" width="10.28515625" style="213" customWidth="1"/>
    <col min="1540" max="1540" width="11.140625" style="213" customWidth="1"/>
    <col min="1541" max="1541" width="11.42578125" style="213"/>
    <col min="1542" max="1542" width="17.85546875" style="213" bestFit="1" customWidth="1"/>
    <col min="1543" max="1543" width="20.28515625" style="213" bestFit="1" customWidth="1"/>
    <col min="1544" max="1548" width="11.42578125" style="213"/>
    <col min="1549" max="1549" width="30.140625" style="213" bestFit="1" customWidth="1"/>
    <col min="1550" max="1550" width="19.42578125" style="213" bestFit="1" customWidth="1"/>
    <col min="1551" max="1551" width="14.42578125" style="213" bestFit="1" customWidth="1"/>
    <col min="1552" max="1552" width="19.42578125" style="213" bestFit="1" customWidth="1"/>
    <col min="1553" max="1553" width="14.42578125" style="213" bestFit="1" customWidth="1"/>
    <col min="1554" max="1554" width="20" style="213" customWidth="1"/>
    <col min="1555" max="1555" width="13.140625" style="213" bestFit="1" customWidth="1"/>
    <col min="1556" max="1556" width="7.140625" style="213" bestFit="1" customWidth="1"/>
    <col min="1557" max="1557" width="9.140625" style="213" bestFit="1" customWidth="1"/>
    <col min="1558" max="1785" width="11.42578125" style="213"/>
    <col min="1786" max="1786" width="10.42578125" style="213" customWidth="1"/>
    <col min="1787" max="1787" width="79.28515625" style="213" customWidth="1"/>
    <col min="1788" max="1788" width="13.42578125" style="213" bestFit="1" customWidth="1"/>
    <col min="1789" max="1789" width="17.42578125" style="213" customWidth="1"/>
    <col min="1790" max="1790" width="19.42578125" style="213" bestFit="1" customWidth="1"/>
    <col min="1791" max="1791" width="13.42578125" style="213" bestFit="1" customWidth="1"/>
    <col min="1792" max="1792" width="10" style="213" bestFit="1" customWidth="1"/>
    <col min="1793" max="1793" width="16" style="213" customWidth="1"/>
    <col min="1794" max="1794" width="12.28515625" style="213" customWidth="1"/>
    <col min="1795" max="1795" width="10.28515625" style="213" customWidth="1"/>
    <col min="1796" max="1796" width="11.140625" style="213" customWidth="1"/>
    <col min="1797" max="1797" width="11.42578125" style="213"/>
    <col min="1798" max="1798" width="17.85546875" style="213" bestFit="1" customWidth="1"/>
    <col min="1799" max="1799" width="20.28515625" style="213" bestFit="1" customWidth="1"/>
    <col min="1800" max="1804" width="11.42578125" style="213"/>
    <col min="1805" max="1805" width="30.140625" style="213" bestFit="1" customWidth="1"/>
    <col min="1806" max="1806" width="19.42578125" style="213" bestFit="1" customWidth="1"/>
    <col min="1807" max="1807" width="14.42578125" style="213" bestFit="1" customWidth="1"/>
    <col min="1808" max="1808" width="19.42578125" style="213" bestFit="1" customWidth="1"/>
    <col min="1809" max="1809" width="14.42578125" style="213" bestFit="1" customWidth="1"/>
    <col min="1810" max="1810" width="20" style="213" customWidth="1"/>
    <col min="1811" max="1811" width="13.140625" style="213" bestFit="1" customWidth="1"/>
    <col min="1812" max="1812" width="7.140625" style="213" bestFit="1" customWidth="1"/>
    <col min="1813" max="1813" width="9.140625" style="213" bestFit="1" customWidth="1"/>
    <col min="1814" max="2041" width="11.42578125" style="213"/>
    <col min="2042" max="2042" width="10.42578125" style="213" customWidth="1"/>
    <col min="2043" max="2043" width="79.28515625" style="213" customWidth="1"/>
    <col min="2044" max="2044" width="13.42578125" style="213" bestFit="1" customWidth="1"/>
    <col min="2045" max="2045" width="17.42578125" style="213" customWidth="1"/>
    <col min="2046" max="2046" width="19.42578125" style="213" bestFit="1" customWidth="1"/>
    <col min="2047" max="2047" width="13.42578125" style="213" bestFit="1" customWidth="1"/>
    <col min="2048" max="2048" width="10" style="213" bestFit="1" customWidth="1"/>
    <col min="2049" max="2049" width="16" style="213" customWidth="1"/>
    <col min="2050" max="2050" width="12.28515625" style="213" customWidth="1"/>
    <col min="2051" max="2051" width="10.28515625" style="213" customWidth="1"/>
    <col min="2052" max="2052" width="11.140625" style="213" customWidth="1"/>
    <col min="2053" max="2053" width="11.42578125" style="213"/>
    <col min="2054" max="2054" width="17.85546875" style="213" bestFit="1" customWidth="1"/>
    <col min="2055" max="2055" width="20.28515625" style="213" bestFit="1" customWidth="1"/>
    <col min="2056" max="2060" width="11.42578125" style="213"/>
    <col min="2061" max="2061" width="30.140625" style="213" bestFit="1" customWidth="1"/>
    <col min="2062" max="2062" width="19.42578125" style="213" bestFit="1" customWidth="1"/>
    <col min="2063" max="2063" width="14.42578125" style="213" bestFit="1" customWidth="1"/>
    <col min="2064" max="2064" width="19.42578125" style="213" bestFit="1" customWidth="1"/>
    <col min="2065" max="2065" width="14.42578125" style="213" bestFit="1" customWidth="1"/>
    <col min="2066" max="2066" width="20" style="213" customWidth="1"/>
    <col min="2067" max="2067" width="13.140625" style="213" bestFit="1" customWidth="1"/>
    <col min="2068" max="2068" width="7.140625" style="213" bestFit="1" customWidth="1"/>
    <col min="2069" max="2069" width="9.140625" style="213" bestFit="1" customWidth="1"/>
    <col min="2070" max="2297" width="11.42578125" style="213"/>
    <col min="2298" max="2298" width="10.42578125" style="213" customWidth="1"/>
    <col min="2299" max="2299" width="79.28515625" style="213" customWidth="1"/>
    <col min="2300" max="2300" width="13.42578125" style="213" bestFit="1" customWidth="1"/>
    <col min="2301" max="2301" width="17.42578125" style="213" customWidth="1"/>
    <col min="2302" max="2302" width="19.42578125" style="213" bestFit="1" customWidth="1"/>
    <col min="2303" max="2303" width="13.42578125" style="213" bestFit="1" customWidth="1"/>
    <col min="2304" max="2304" width="10" style="213" bestFit="1" customWidth="1"/>
    <col min="2305" max="2305" width="16" style="213" customWidth="1"/>
    <col min="2306" max="2306" width="12.28515625" style="213" customWidth="1"/>
    <col min="2307" max="2307" width="10.28515625" style="213" customWidth="1"/>
    <col min="2308" max="2308" width="11.140625" style="213" customWidth="1"/>
    <col min="2309" max="2309" width="11.42578125" style="213"/>
    <col min="2310" max="2310" width="17.85546875" style="213" bestFit="1" customWidth="1"/>
    <col min="2311" max="2311" width="20.28515625" style="213" bestFit="1" customWidth="1"/>
    <col min="2312" max="2316" width="11.42578125" style="213"/>
    <col min="2317" max="2317" width="30.140625" style="213" bestFit="1" customWidth="1"/>
    <col min="2318" max="2318" width="19.42578125" style="213" bestFit="1" customWidth="1"/>
    <col min="2319" max="2319" width="14.42578125" style="213" bestFit="1" customWidth="1"/>
    <col min="2320" max="2320" width="19.42578125" style="213" bestFit="1" customWidth="1"/>
    <col min="2321" max="2321" width="14.42578125" style="213" bestFit="1" customWidth="1"/>
    <col min="2322" max="2322" width="20" style="213" customWidth="1"/>
    <col min="2323" max="2323" width="13.140625" style="213" bestFit="1" customWidth="1"/>
    <col min="2324" max="2324" width="7.140625" style="213" bestFit="1" customWidth="1"/>
    <col min="2325" max="2325" width="9.140625" style="213" bestFit="1" customWidth="1"/>
    <col min="2326" max="2553" width="11.42578125" style="213"/>
    <col min="2554" max="2554" width="10.42578125" style="213" customWidth="1"/>
    <col min="2555" max="2555" width="79.28515625" style="213" customWidth="1"/>
    <col min="2556" max="2556" width="13.42578125" style="213" bestFit="1" customWidth="1"/>
    <col min="2557" max="2557" width="17.42578125" style="213" customWidth="1"/>
    <col min="2558" max="2558" width="19.42578125" style="213" bestFit="1" customWidth="1"/>
    <col min="2559" max="2559" width="13.42578125" style="213" bestFit="1" customWidth="1"/>
    <col min="2560" max="2560" width="10" style="213" bestFit="1" customWidth="1"/>
    <col min="2561" max="2561" width="16" style="213" customWidth="1"/>
    <col min="2562" max="2562" width="12.28515625" style="213" customWidth="1"/>
    <col min="2563" max="2563" width="10.28515625" style="213" customWidth="1"/>
    <col min="2564" max="2564" width="11.140625" style="213" customWidth="1"/>
    <col min="2565" max="2565" width="11.42578125" style="213"/>
    <col min="2566" max="2566" width="17.85546875" style="213" bestFit="1" customWidth="1"/>
    <col min="2567" max="2567" width="20.28515625" style="213" bestFit="1" customWidth="1"/>
    <col min="2568" max="2572" width="11.42578125" style="213"/>
    <col min="2573" max="2573" width="30.140625" style="213" bestFit="1" customWidth="1"/>
    <col min="2574" max="2574" width="19.42578125" style="213" bestFit="1" customWidth="1"/>
    <col min="2575" max="2575" width="14.42578125" style="213" bestFit="1" customWidth="1"/>
    <col min="2576" max="2576" width="19.42578125" style="213" bestFit="1" customWidth="1"/>
    <col min="2577" max="2577" width="14.42578125" style="213" bestFit="1" customWidth="1"/>
    <col min="2578" max="2578" width="20" style="213" customWidth="1"/>
    <col min="2579" max="2579" width="13.140625" style="213" bestFit="1" customWidth="1"/>
    <col min="2580" max="2580" width="7.140625" style="213" bestFit="1" customWidth="1"/>
    <col min="2581" max="2581" width="9.140625" style="213" bestFit="1" customWidth="1"/>
    <col min="2582" max="2809" width="11.42578125" style="213"/>
    <col min="2810" max="2810" width="10.42578125" style="213" customWidth="1"/>
    <col min="2811" max="2811" width="79.28515625" style="213" customWidth="1"/>
    <col min="2812" max="2812" width="13.42578125" style="213" bestFit="1" customWidth="1"/>
    <col min="2813" max="2813" width="17.42578125" style="213" customWidth="1"/>
    <col min="2814" max="2814" width="19.42578125" style="213" bestFit="1" customWidth="1"/>
    <col min="2815" max="2815" width="13.42578125" style="213" bestFit="1" customWidth="1"/>
    <col min="2816" max="2816" width="10" style="213" bestFit="1" customWidth="1"/>
    <col min="2817" max="2817" width="16" style="213" customWidth="1"/>
    <col min="2818" max="2818" width="12.28515625" style="213" customWidth="1"/>
    <col min="2819" max="2819" width="10.28515625" style="213" customWidth="1"/>
    <col min="2820" max="2820" width="11.140625" style="213" customWidth="1"/>
    <col min="2821" max="2821" width="11.42578125" style="213"/>
    <col min="2822" max="2822" width="17.85546875" style="213" bestFit="1" customWidth="1"/>
    <col min="2823" max="2823" width="20.28515625" style="213" bestFit="1" customWidth="1"/>
    <col min="2824" max="2828" width="11.42578125" style="213"/>
    <col min="2829" max="2829" width="30.140625" style="213" bestFit="1" customWidth="1"/>
    <col min="2830" max="2830" width="19.42578125" style="213" bestFit="1" customWidth="1"/>
    <col min="2831" max="2831" width="14.42578125" style="213" bestFit="1" customWidth="1"/>
    <col min="2832" max="2832" width="19.42578125" style="213" bestFit="1" customWidth="1"/>
    <col min="2833" max="2833" width="14.42578125" style="213" bestFit="1" customWidth="1"/>
    <col min="2834" max="2834" width="20" style="213" customWidth="1"/>
    <col min="2835" max="2835" width="13.140625" style="213" bestFit="1" customWidth="1"/>
    <col min="2836" max="2836" width="7.140625" style="213" bestFit="1" customWidth="1"/>
    <col min="2837" max="2837" width="9.140625" style="213" bestFit="1" customWidth="1"/>
    <col min="2838" max="3065" width="11.42578125" style="213"/>
    <col min="3066" max="3066" width="10.42578125" style="213" customWidth="1"/>
    <col min="3067" max="3067" width="79.28515625" style="213" customWidth="1"/>
    <col min="3068" max="3068" width="13.42578125" style="213" bestFit="1" customWidth="1"/>
    <col min="3069" max="3069" width="17.42578125" style="213" customWidth="1"/>
    <col min="3070" max="3070" width="19.42578125" style="213" bestFit="1" customWidth="1"/>
    <col min="3071" max="3071" width="13.42578125" style="213" bestFit="1" customWidth="1"/>
    <col min="3072" max="3072" width="10" style="213" bestFit="1" customWidth="1"/>
    <col min="3073" max="3073" width="16" style="213" customWidth="1"/>
    <col min="3074" max="3074" width="12.28515625" style="213" customWidth="1"/>
    <col min="3075" max="3075" width="10.28515625" style="213" customWidth="1"/>
    <col min="3076" max="3076" width="11.140625" style="213" customWidth="1"/>
    <col min="3077" max="3077" width="11.42578125" style="213"/>
    <col min="3078" max="3078" width="17.85546875" style="213" bestFit="1" customWidth="1"/>
    <col min="3079" max="3079" width="20.28515625" style="213" bestFit="1" customWidth="1"/>
    <col min="3080" max="3084" width="11.42578125" style="213"/>
    <col min="3085" max="3085" width="30.140625" style="213" bestFit="1" customWidth="1"/>
    <col min="3086" max="3086" width="19.42578125" style="213" bestFit="1" customWidth="1"/>
    <col min="3087" max="3087" width="14.42578125" style="213" bestFit="1" customWidth="1"/>
    <col min="3088" max="3088" width="19.42578125" style="213" bestFit="1" customWidth="1"/>
    <col min="3089" max="3089" width="14.42578125" style="213" bestFit="1" customWidth="1"/>
    <col min="3090" max="3090" width="20" style="213" customWidth="1"/>
    <col min="3091" max="3091" width="13.140625" style="213" bestFit="1" customWidth="1"/>
    <col min="3092" max="3092" width="7.140625" style="213" bestFit="1" customWidth="1"/>
    <col min="3093" max="3093" width="9.140625" style="213" bestFit="1" customWidth="1"/>
    <col min="3094" max="3321" width="11.42578125" style="213"/>
    <col min="3322" max="3322" width="10.42578125" style="213" customWidth="1"/>
    <col min="3323" max="3323" width="79.28515625" style="213" customWidth="1"/>
    <col min="3324" max="3324" width="13.42578125" style="213" bestFit="1" customWidth="1"/>
    <col min="3325" max="3325" width="17.42578125" style="213" customWidth="1"/>
    <col min="3326" max="3326" width="19.42578125" style="213" bestFit="1" customWidth="1"/>
    <col min="3327" max="3327" width="13.42578125" style="213" bestFit="1" customWidth="1"/>
    <col min="3328" max="3328" width="10" style="213" bestFit="1" customWidth="1"/>
    <col min="3329" max="3329" width="16" style="213" customWidth="1"/>
    <col min="3330" max="3330" width="12.28515625" style="213" customWidth="1"/>
    <col min="3331" max="3331" width="10.28515625" style="213" customWidth="1"/>
    <col min="3332" max="3332" width="11.140625" style="213" customWidth="1"/>
    <col min="3333" max="3333" width="11.42578125" style="213"/>
    <col min="3334" max="3334" width="17.85546875" style="213" bestFit="1" customWidth="1"/>
    <col min="3335" max="3335" width="20.28515625" style="213" bestFit="1" customWidth="1"/>
    <col min="3336" max="3340" width="11.42578125" style="213"/>
    <col min="3341" max="3341" width="30.140625" style="213" bestFit="1" customWidth="1"/>
    <col min="3342" max="3342" width="19.42578125" style="213" bestFit="1" customWidth="1"/>
    <col min="3343" max="3343" width="14.42578125" style="213" bestFit="1" customWidth="1"/>
    <col min="3344" max="3344" width="19.42578125" style="213" bestFit="1" customWidth="1"/>
    <col min="3345" max="3345" width="14.42578125" style="213" bestFit="1" customWidth="1"/>
    <col min="3346" max="3346" width="20" style="213" customWidth="1"/>
    <col min="3347" max="3347" width="13.140625" style="213" bestFit="1" customWidth="1"/>
    <col min="3348" max="3348" width="7.140625" style="213" bestFit="1" customWidth="1"/>
    <col min="3349" max="3349" width="9.140625" style="213" bestFit="1" customWidth="1"/>
    <col min="3350" max="3577" width="11.42578125" style="213"/>
    <col min="3578" max="3578" width="10.42578125" style="213" customWidth="1"/>
    <col min="3579" max="3579" width="79.28515625" style="213" customWidth="1"/>
    <col min="3580" max="3580" width="13.42578125" style="213" bestFit="1" customWidth="1"/>
    <col min="3581" max="3581" width="17.42578125" style="213" customWidth="1"/>
    <col min="3582" max="3582" width="19.42578125" style="213" bestFit="1" customWidth="1"/>
    <col min="3583" max="3583" width="13.42578125" style="213" bestFit="1" customWidth="1"/>
    <col min="3584" max="3584" width="10" style="213" bestFit="1" customWidth="1"/>
    <col min="3585" max="3585" width="16" style="213" customWidth="1"/>
    <col min="3586" max="3586" width="12.28515625" style="213" customWidth="1"/>
    <col min="3587" max="3587" width="10.28515625" style="213" customWidth="1"/>
    <col min="3588" max="3588" width="11.140625" style="213" customWidth="1"/>
    <col min="3589" max="3589" width="11.42578125" style="213"/>
    <col min="3590" max="3590" width="17.85546875" style="213" bestFit="1" customWidth="1"/>
    <col min="3591" max="3591" width="20.28515625" style="213" bestFit="1" customWidth="1"/>
    <col min="3592" max="3596" width="11.42578125" style="213"/>
    <col min="3597" max="3597" width="30.140625" style="213" bestFit="1" customWidth="1"/>
    <col min="3598" max="3598" width="19.42578125" style="213" bestFit="1" customWidth="1"/>
    <col min="3599" max="3599" width="14.42578125" style="213" bestFit="1" customWidth="1"/>
    <col min="3600" max="3600" width="19.42578125" style="213" bestFit="1" customWidth="1"/>
    <col min="3601" max="3601" width="14.42578125" style="213" bestFit="1" customWidth="1"/>
    <col min="3602" max="3602" width="20" style="213" customWidth="1"/>
    <col min="3603" max="3603" width="13.140625" style="213" bestFit="1" customWidth="1"/>
    <col min="3604" max="3604" width="7.140625" style="213" bestFit="1" customWidth="1"/>
    <col min="3605" max="3605" width="9.140625" style="213" bestFit="1" customWidth="1"/>
    <col min="3606" max="3833" width="11.42578125" style="213"/>
    <col min="3834" max="3834" width="10.42578125" style="213" customWidth="1"/>
    <col min="3835" max="3835" width="79.28515625" style="213" customWidth="1"/>
    <col min="3836" max="3836" width="13.42578125" style="213" bestFit="1" customWidth="1"/>
    <col min="3837" max="3837" width="17.42578125" style="213" customWidth="1"/>
    <col min="3838" max="3838" width="19.42578125" style="213" bestFit="1" customWidth="1"/>
    <col min="3839" max="3839" width="13.42578125" style="213" bestFit="1" customWidth="1"/>
    <col min="3840" max="3840" width="10" style="213" bestFit="1" customWidth="1"/>
    <col min="3841" max="3841" width="16" style="213" customWidth="1"/>
    <col min="3842" max="3842" width="12.28515625" style="213" customWidth="1"/>
    <col min="3843" max="3843" width="10.28515625" style="213" customWidth="1"/>
    <col min="3844" max="3844" width="11.140625" style="213" customWidth="1"/>
    <col min="3845" max="3845" width="11.42578125" style="213"/>
    <col min="3846" max="3846" width="17.85546875" style="213" bestFit="1" customWidth="1"/>
    <col min="3847" max="3847" width="20.28515625" style="213" bestFit="1" customWidth="1"/>
    <col min="3848" max="3852" width="11.42578125" style="213"/>
    <col min="3853" max="3853" width="30.140625" style="213" bestFit="1" customWidth="1"/>
    <col min="3854" max="3854" width="19.42578125" style="213" bestFit="1" customWidth="1"/>
    <col min="3855" max="3855" width="14.42578125" style="213" bestFit="1" customWidth="1"/>
    <col min="3856" max="3856" width="19.42578125" style="213" bestFit="1" customWidth="1"/>
    <col min="3857" max="3857" width="14.42578125" style="213" bestFit="1" customWidth="1"/>
    <col min="3858" max="3858" width="20" style="213" customWidth="1"/>
    <col min="3859" max="3859" width="13.140625" style="213" bestFit="1" customWidth="1"/>
    <col min="3860" max="3860" width="7.140625" style="213" bestFit="1" customWidth="1"/>
    <col min="3861" max="3861" width="9.140625" style="213" bestFit="1" customWidth="1"/>
    <col min="3862" max="4089" width="11.42578125" style="213"/>
    <col min="4090" max="4090" width="10.42578125" style="213" customWidth="1"/>
    <col min="4091" max="4091" width="79.28515625" style="213" customWidth="1"/>
    <col min="4092" max="4092" width="13.42578125" style="213" bestFit="1" customWidth="1"/>
    <col min="4093" max="4093" width="17.42578125" style="213" customWidth="1"/>
    <col min="4094" max="4094" width="19.42578125" style="213" bestFit="1" customWidth="1"/>
    <col min="4095" max="4095" width="13.42578125" style="213" bestFit="1" customWidth="1"/>
    <col min="4096" max="4096" width="10" style="213" bestFit="1" customWidth="1"/>
    <col min="4097" max="4097" width="16" style="213" customWidth="1"/>
    <col min="4098" max="4098" width="12.28515625" style="213" customWidth="1"/>
    <col min="4099" max="4099" width="10.28515625" style="213" customWidth="1"/>
    <col min="4100" max="4100" width="11.140625" style="213" customWidth="1"/>
    <col min="4101" max="4101" width="11.42578125" style="213"/>
    <col min="4102" max="4102" width="17.85546875" style="213" bestFit="1" customWidth="1"/>
    <col min="4103" max="4103" width="20.28515625" style="213" bestFit="1" customWidth="1"/>
    <col min="4104" max="4108" width="11.42578125" style="213"/>
    <col min="4109" max="4109" width="30.140625" style="213" bestFit="1" customWidth="1"/>
    <col min="4110" max="4110" width="19.42578125" style="213" bestFit="1" customWidth="1"/>
    <col min="4111" max="4111" width="14.42578125" style="213" bestFit="1" customWidth="1"/>
    <col min="4112" max="4112" width="19.42578125" style="213" bestFit="1" customWidth="1"/>
    <col min="4113" max="4113" width="14.42578125" style="213" bestFit="1" customWidth="1"/>
    <col min="4114" max="4114" width="20" style="213" customWidth="1"/>
    <col min="4115" max="4115" width="13.140625" style="213" bestFit="1" customWidth="1"/>
    <col min="4116" max="4116" width="7.140625" style="213" bestFit="1" customWidth="1"/>
    <col min="4117" max="4117" width="9.140625" style="213" bestFit="1" customWidth="1"/>
    <col min="4118" max="4345" width="11.42578125" style="213"/>
    <col min="4346" max="4346" width="10.42578125" style="213" customWidth="1"/>
    <col min="4347" max="4347" width="79.28515625" style="213" customWidth="1"/>
    <col min="4348" max="4348" width="13.42578125" style="213" bestFit="1" customWidth="1"/>
    <col min="4349" max="4349" width="17.42578125" style="213" customWidth="1"/>
    <col min="4350" max="4350" width="19.42578125" style="213" bestFit="1" customWidth="1"/>
    <col min="4351" max="4351" width="13.42578125" style="213" bestFit="1" customWidth="1"/>
    <col min="4352" max="4352" width="10" style="213" bestFit="1" customWidth="1"/>
    <col min="4353" max="4353" width="16" style="213" customWidth="1"/>
    <col min="4354" max="4354" width="12.28515625" style="213" customWidth="1"/>
    <col min="4355" max="4355" width="10.28515625" style="213" customWidth="1"/>
    <col min="4356" max="4356" width="11.140625" style="213" customWidth="1"/>
    <col min="4357" max="4357" width="11.42578125" style="213"/>
    <col min="4358" max="4358" width="17.85546875" style="213" bestFit="1" customWidth="1"/>
    <col min="4359" max="4359" width="20.28515625" style="213" bestFit="1" customWidth="1"/>
    <col min="4360" max="4364" width="11.42578125" style="213"/>
    <col min="4365" max="4365" width="30.140625" style="213" bestFit="1" customWidth="1"/>
    <col min="4366" max="4366" width="19.42578125" style="213" bestFit="1" customWidth="1"/>
    <col min="4367" max="4367" width="14.42578125" style="213" bestFit="1" customWidth="1"/>
    <col min="4368" max="4368" width="19.42578125" style="213" bestFit="1" customWidth="1"/>
    <col min="4369" max="4369" width="14.42578125" style="213" bestFit="1" customWidth="1"/>
    <col min="4370" max="4370" width="20" style="213" customWidth="1"/>
    <col min="4371" max="4371" width="13.140625" style="213" bestFit="1" customWidth="1"/>
    <col min="4372" max="4372" width="7.140625" style="213" bestFit="1" customWidth="1"/>
    <col min="4373" max="4373" width="9.140625" style="213" bestFit="1" customWidth="1"/>
    <col min="4374" max="4601" width="11.42578125" style="213"/>
    <col min="4602" max="4602" width="10.42578125" style="213" customWidth="1"/>
    <col min="4603" max="4603" width="79.28515625" style="213" customWidth="1"/>
    <col min="4604" max="4604" width="13.42578125" style="213" bestFit="1" customWidth="1"/>
    <col min="4605" max="4605" width="17.42578125" style="213" customWidth="1"/>
    <col min="4606" max="4606" width="19.42578125" style="213" bestFit="1" customWidth="1"/>
    <col min="4607" max="4607" width="13.42578125" style="213" bestFit="1" customWidth="1"/>
    <col min="4608" max="4608" width="10" style="213" bestFit="1" customWidth="1"/>
    <col min="4609" max="4609" width="16" style="213" customWidth="1"/>
    <col min="4610" max="4610" width="12.28515625" style="213" customWidth="1"/>
    <col min="4611" max="4611" width="10.28515625" style="213" customWidth="1"/>
    <col min="4612" max="4612" width="11.140625" style="213" customWidth="1"/>
    <col min="4613" max="4613" width="11.42578125" style="213"/>
    <col min="4614" max="4614" width="17.85546875" style="213" bestFit="1" customWidth="1"/>
    <col min="4615" max="4615" width="20.28515625" style="213" bestFit="1" customWidth="1"/>
    <col min="4616" max="4620" width="11.42578125" style="213"/>
    <col min="4621" max="4621" width="30.140625" style="213" bestFit="1" customWidth="1"/>
    <col min="4622" max="4622" width="19.42578125" style="213" bestFit="1" customWidth="1"/>
    <col min="4623" max="4623" width="14.42578125" style="213" bestFit="1" customWidth="1"/>
    <col min="4624" max="4624" width="19.42578125" style="213" bestFit="1" customWidth="1"/>
    <col min="4625" max="4625" width="14.42578125" style="213" bestFit="1" customWidth="1"/>
    <col min="4626" max="4626" width="20" style="213" customWidth="1"/>
    <col min="4627" max="4627" width="13.140625" style="213" bestFit="1" customWidth="1"/>
    <col min="4628" max="4628" width="7.140625" style="213" bestFit="1" customWidth="1"/>
    <col min="4629" max="4629" width="9.140625" style="213" bestFit="1" customWidth="1"/>
    <col min="4630" max="4857" width="11.42578125" style="213"/>
    <col min="4858" max="4858" width="10.42578125" style="213" customWidth="1"/>
    <col min="4859" max="4859" width="79.28515625" style="213" customWidth="1"/>
    <col min="4860" max="4860" width="13.42578125" style="213" bestFit="1" customWidth="1"/>
    <col min="4861" max="4861" width="17.42578125" style="213" customWidth="1"/>
    <col min="4862" max="4862" width="19.42578125" style="213" bestFit="1" customWidth="1"/>
    <col min="4863" max="4863" width="13.42578125" style="213" bestFit="1" customWidth="1"/>
    <col min="4864" max="4864" width="10" style="213" bestFit="1" customWidth="1"/>
    <col min="4865" max="4865" width="16" style="213" customWidth="1"/>
    <col min="4866" max="4866" width="12.28515625" style="213" customWidth="1"/>
    <col min="4867" max="4867" width="10.28515625" style="213" customWidth="1"/>
    <col min="4868" max="4868" width="11.140625" style="213" customWidth="1"/>
    <col min="4869" max="4869" width="11.42578125" style="213"/>
    <col min="4870" max="4870" width="17.85546875" style="213" bestFit="1" customWidth="1"/>
    <col min="4871" max="4871" width="20.28515625" style="213" bestFit="1" customWidth="1"/>
    <col min="4872" max="4876" width="11.42578125" style="213"/>
    <col min="4877" max="4877" width="30.140625" style="213" bestFit="1" customWidth="1"/>
    <col min="4878" max="4878" width="19.42578125" style="213" bestFit="1" customWidth="1"/>
    <col min="4879" max="4879" width="14.42578125" style="213" bestFit="1" customWidth="1"/>
    <col min="4880" max="4880" width="19.42578125" style="213" bestFit="1" customWidth="1"/>
    <col min="4881" max="4881" width="14.42578125" style="213" bestFit="1" customWidth="1"/>
    <col min="4882" max="4882" width="20" style="213" customWidth="1"/>
    <col min="4883" max="4883" width="13.140625" style="213" bestFit="1" customWidth="1"/>
    <col min="4884" max="4884" width="7.140625" style="213" bestFit="1" customWidth="1"/>
    <col min="4885" max="4885" width="9.140625" style="213" bestFit="1" customWidth="1"/>
    <col min="4886" max="5113" width="11.42578125" style="213"/>
    <col min="5114" max="5114" width="10.42578125" style="213" customWidth="1"/>
    <col min="5115" max="5115" width="79.28515625" style="213" customWidth="1"/>
    <col min="5116" max="5116" width="13.42578125" style="213" bestFit="1" customWidth="1"/>
    <col min="5117" max="5117" width="17.42578125" style="213" customWidth="1"/>
    <col min="5118" max="5118" width="19.42578125" style="213" bestFit="1" customWidth="1"/>
    <col min="5119" max="5119" width="13.42578125" style="213" bestFit="1" customWidth="1"/>
    <col min="5120" max="5120" width="10" style="213" bestFit="1" customWidth="1"/>
    <col min="5121" max="5121" width="16" style="213" customWidth="1"/>
    <col min="5122" max="5122" width="12.28515625" style="213" customWidth="1"/>
    <col min="5123" max="5123" width="10.28515625" style="213" customWidth="1"/>
    <col min="5124" max="5124" width="11.140625" style="213" customWidth="1"/>
    <col min="5125" max="5125" width="11.42578125" style="213"/>
    <col min="5126" max="5126" width="17.85546875" style="213" bestFit="1" customWidth="1"/>
    <col min="5127" max="5127" width="20.28515625" style="213" bestFit="1" customWidth="1"/>
    <col min="5128" max="5132" width="11.42578125" style="213"/>
    <col min="5133" max="5133" width="30.140625" style="213" bestFit="1" customWidth="1"/>
    <col min="5134" max="5134" width="19.42578125" style="213" bestFit="1" customWidth="1"/>
    <col min="5135" max="5135" width="14.42578125" style="213" bestFit="1" customWidth="1"/>
    <col min="5136" max="5136" width="19.42578125" style="213" bestFit="1" customWidth="1"/>
    <col min="5137" max="5137" width="14.42578125" style="213" bestFit="1" customWidth="1"/>
    <col min="5138" max="5138" width="20" style="213" customWidth="1"/>
    <col min="5139" max="5139" width="13.140625" style="213" bestFit="1" customWidth="1"/>
    <col min="5140" max="5140" width="7.140625" style="213" bestFit="1" customWidth="1"/>
    <col min="5141" max="5141" width="9.140625" style="213" bestFit="1" customWidth="1"/>
    <col min="5142" max="5369" width="11.42578125" style="213"/>
    <col min="5370" max="5370" width="10.42578125" style="213" customWidth="1"/>
    <col min="5371" max="5371" width="79.28515625" style="213" customWidth="1"/>
    <col min="5372" max="5372" width="13.42578125" style="213" bestFit="1" customWidth="1"/>
    <col min="5373" max="5373" width="17.42578125" style="213" customWidth="1"/>
    <col min="5374" max="5374" width="19.42578125" style="213" bestFit="1" customWidth="1"/>
    <col min="5375" max="5375" width="13.42578125" style="213" bestFit="1" customWidth="1"/>
    <col min="5376" max="5376" width="10" style="213" bestFit="1" customWidth="1"/>
    <col min="5377" max="5377" width="16" style="213" customWidth="1"/>
    <col min="5378" max="5378" width="12.28515625" style="213" customWidth="1"/>
    <col min="5379" max="5379" width="10.28515625" style="213" customWidth="1"/>
    <col min="5380" max="5380" width="11.140625" style="213" customWidth="1"/>
    <col min="5381" max="5381" width="11.42578125" style="213"/>
    <col min="5382" max="5382" width="17.85546875" style="213" bestFit="1" customWidth="1"/>
    <col min="5383" max="5383" width="20.28515625" style="213" bestFit="1" customWidth="1"/>
    <col min="5384" max="5388" width="11.42578125" style="213"/>
    <col min="5389" max="5389" width="30.140625" style="213" bestFit="1" customWidth="1"/>
    <col min="5390" max="5390" width="19.42578125" style="213" bestFit="1" customWidth="1"/>
    <col min="5391" max="5391" width="14.42578125" style="213" bestFit="1" customWidth="1"/>
    <col min="5392" max="5392" width="19.42578125" style="213" bestFit="1" customWidth="1"/>
    <col min="5393" max="5393" width="14.42578125" style="213" bestFit="1" customWidth="1"/>
    <col min="5394" max="5394" width="20" style="213" customWidth="1"/>
    <col min="5395" max="5395" width="13.140625" style="213" bestFit="1" customWidth="1"/>
    <col min="5396" max="5396" width="7.140625" style="213" bestFit="1" customWidth="1"/>
    <col min="5397" max="5397" width="9.140625" style="213" bestFit="1" customWidth="1"/>
    <col min="5398" max="5625" width="11.42578125" style="213"/>
    <col min="5626" max="5626" width="10.42578125" style="213" customWidth="1"/>
    <col min="5627" max="5627" width="79.28515625" style="213" customWidth="1"/>
    <col min="5628" max="5628" width="13.42578125" style="213" bestFit="1" customWidth="1"/>
    <col min="5629" max="5629" width="17.42578125" style="213" customWidth="1"/>
    <col min="5630" max="5630" width="19.42578125" style="213" bestFit="1" customWidth="1"/>
    <col min="5631" max="5631" width="13.42578125" style="213" bestFit="1" customWidth="1"/>
    <col min="5632" max="5632" width="10" style="213" bestFit="1" customWidth="1"/>
    <col min="5633" max="5633" width="16" style="213" customWidth="1"/>
    <col min="5634" max="5634" width="12.28515625" style="213" customWidth="1"/>
    <col min="5635" max="5635" width="10.28515625" style="213" customWidth="1"/>
    <col min="5636" max="5636" width="11.140625" style="213" customWidth="1"/>
    <col min="5637" max="5637" width="11.42578125" style="213"/>
    <col min="5638" max="5638" width="17.85546875" style="213" bestFit="1" customWidth="1"/>
    <col min="5639" max="5639" width="20.28515625" style="213" bestFit="1" customWidth="1"/>
    <col min="5640" max="5644" width="11.42578125" style="213"/>
    <col min="5645" max="5645" width="30.140625" style="213" bestFit="1" customWidth="1"/>
    <col min="5646" max="5646" width="19.42578125" style="213" bestFit="1" customWidth="1"/>
    <col min="5647" max="5647" width="14.42578125" style="213" bestFit="1" customWidth="1"/>
    <col min="5648" max="5648" width="19.42578125" style="213" bestFit="1" customWidth="1"/>
    <col min="5649" max="5649" width="14.42578125" style="213" bestFit="1" customWidth="1"/>
    <col min="5650" max="5650" width="20" style="213" customWidth="1"/>
    <col min="5651" max="5651" width="13.140625" style="213" bestFit="1" customWidth="1"/>
    <col min="5652" max="5652" width="7.140625" style="213" bestFit="1" customWidth="1"/>
    <col min="5653" max="5653" width="9.140625" style="213" bestFit="1" customWidth="1"/>
    <col min="5654" max="5881" width="11.42578125" style="213"/>
    <col min="5882" max="5882" width="10.42578125" style="213" customWidth="1"/>
    <col min="5883" max="5883" width="79.28515625" style="213" customWidth="1"/>
    <col min="5884" max="5884" width="13.42578125" style="213" bestFit="1" customWidth="1"/>
    <col min="5885" max="5885" width="17.42578125" style="213" customWidth="1"/>
    <col min="5886" max="5886" width="19.42578125" style="213" bestFit="1" customWidth="1"/>
    <col min="5887" max="5887" width="13.42578125" style="213" bestFit="1" customWidth="1"/>
    <col min="5888" max="5888" width="10" style="213" bestFit="1" customWidth="1"/>
    <col min="5889" max="5889" width="16" style="213" customWidth="1"/>
    <col min="5890" max="5890" width="12.28515625" style="213" customWidth="1"/>
    <col min="5891" max="5891" width="10.28515625" style="213" customWidth="1"/>
    <col min="5892" max="5892" width="11.140625" style="213" customWidth="1"/>
    <col min="5893" max="5893" width="11.42578125" style="213"/>
    <col min="5894" max="5894" width="17.85546875" style="213" bestFit="1" customWidth="1"/>
    <col min="5895" max="5895" width="20.28515625" style="213" bestFit="1" customWidth="1"/>
    <col min="5896" max="5900" width="11.42578125" style="213"/>
    <col min="5901" max="5901" width="30.140625" style="213" bestFit="1" customWidth="1"/>
    <col min="5902" max="5902" width="19.42578125" style="213" bestFit="1" customWidth="1"/>
    <col min="5903" max="5903" width="14.42578125" style="213" bestFit="1" customWidth="1"/>
    <col min="5904" max="5904" width="19.42578125" style="213" bestFit="1" customWidth="1"/>
    <col min="5905" max="5905" width="14.42578125" style="213" bestFit="1" customWidth="1"/>
    <col min="5906" max="5906" width="20" style="213" customWidth="1"/>
    <col min="5907" max="5907" width="13.140625" style="213" bestFit="1" customWidth="1"/>
    <col min="5908" max="5908" width="7.140625" style="213" bestFit="1" customWidth="1"/>
    <col min="5909" max="5909" width="9.140625" style="213" bestFit="1" customWidth="1"/>
    <col min="5910" max="6137" width="11.42578125" style="213"/>
    <col min="6138" max="6138" width="10.42578125" style="213" customWidth="1"/>
    <col min="6139" max="6139" width="79.28515625" style="213" customWidth="1"/>
    <col min="6140" max="6140" width="13.42578125" style="213" bestFit="1" customWidth="1"/>
    <col min="6141" max="6141" width="17.42578125" style="213" customWidth="1"/>
    <col min="6142" max="6142" width="19.42578125" style="213" bestFit="1" customWidth="1"/>
    <col min="6143" max="6143" width="13.42578125" style="213" bestFit="1" customWidth="1"/>
    <col min="6144" max="6144" width="10" style="213" bestFit="1" customWidth="1"/>
    <col min="6145" max="6145" width="16" style="213" customWidth="1"/>
    <col min="6146" max="6146" width="12.28515625" style="213" customWidth="1"/>
    <col min="6147" max="6147" width="10.28515625" style="213" customWidth="1"/>
    <col min="6148" max="6148" width="11.140625" style="213" customWidth="1"/>
    <col min="6149" max="6149" width="11.42578125" style="213"/>
    <col min="6150" max="6150" width="17.85546875" style="213" bestFit="1" customWidth="1"/>
    <col min="6151" max="6151" width="20.28515625" style="213" bestFit="1" customWidth="1"/>
    <col min="6152" max="6156" width="11.42578125" style="213"/>
    <col min="6157" max="6157" width="30.140625" style="213" bestFit="1" customWidth="1"/>
    <col min="6158" max="6158" width="19.42578125" style="213" bestFit="1" customWidth="1"/>
    <col min="6159" max="6159" width="14.42578125" style="213" bestFit="1" customWidth="1"/>
    <col min="6160" max="6160" width="19.42578125" style="213" bestFit="1" customWidth="1"/>
    <col min="6161" max="6161" width="14.42578125" style="213" bestFit="1" customWidth="1"/>
    <col min="6162" max="6162" width="20" style="213" customWidth="1"/>
    <col min="6163" max="6163" width="13.140625" style="213" bestFit="1" customWidth="1"/>
    <col min="6164" max="6164" width="7.140625" style="213" bestFit="1" customWidth="1"/>
    <col min="6165" max="6165" width="9.140625" style="213" bestFit="1" customWidth="1"/>
    <col min="6166" max="6393" width="11.42578125" style="213"/>
    <col min="6394" max="6394" width="10.42578125" style="213" customWidth="1"/>
    <col min="6395" max="6395" width="79.28515625" style="213" customWidth="1"/>
    <col min="6396" max="6396" width="13.42578125" style="213" bestFit="1" customWidth="1"/>
    <col min="6397" max="6397" width="17.42578125" style="213" customWidth="1"/>
    <col min="6398" max="6398" width="19.42578125" style="213" bestFit="1" customWidth="1"/>
    <col min="6399" max="6399" width="13.42578125" style="213" bestFit="1" customWidth="1"/>
    <col min="6400" max="6400" width="10" style="213" bestFit="1" customWidth="1"/>
    <col min="6401" max="6401" width="16" style="213" customWidth="1"/>
    <col min="6402" max="6402" width="12.28515625" style="213" customWidth="1"/>
    <col min="6403" max="6403" width="10.28515625" style="213" customWidth="1"/>
    <col min="6404" max="6404" width="11.140625" style="213" customWidth="1"/>
    <col min="6405" max="6405" width="11.42578125" style="213"/>
    <col min="6406" max="6406" width="17.85546875" style="213" bestFit="1" customWidth="1"/>
    <col min="6407" max="6407" width="20.28515625" style="213" bestFit="1" customWidth="1"/>
    <col min="6408" max="6412" width="11.42578125" style="213"/>
    <col min="6413" max="6413" width="30.140625" style="213" bestFit="1" customWidth="1"/>
    <col min="6414" max="6414" width="19.42578125" style="213" bestFit="1" customWidth="1"/>
    <col min="6415" max="6415" width="14.42578125" style="213" bestFit="1" customWidth="1"/>
    <col min="6416" max="6416" width="19.42578125" style="213" bestFit="1" customWidth="1"/>
    <col min="6417" max="6417" width="14.42578125" style="213" bestFit="1" customWidth="1"/>
    <col min="6418" max="6418" width="20" style="213" customWidth="1"/>
    <col min="6419" max="6419" width="13.140625" style="213" bestFit="1" customWidth="1"/>
    <col min="6420" max="6420" width="7.140625" style="213" bestFit="1" customWidth="1"/>
    <col min="6421" max="6421" width="9.140625" style="213" bestFit="1" customWidth="1"/>
    <col min="6422" max="6649" width="11.42578125" style="213"/>
    <col min="6650" max="6650" width="10.42578125" style="213" customWidth="1"/>
    <col min="6651" max="6651" width="79.28515625" style="213" customWidth="1"/>
    <col min="6652" max="6652" width="13.42578125" style="213" bestFit="1" customWidth="1"/>
    <col min="6653" max="6653" width="17.42578125" style="213" customWidth="1"/>
    <col min="6654" max="6654" width="19.42578125" style="213" bestFit="1" customWidth="1"/>
    <col min="6655" max="6655" width="13.42578125" style="213" bestFit="1" customWidth="1"/>
    <col min="6656" max="6656" width="10" style="213" bestFit="1" customWidth="1"/>
    <col min="6657" max="6657" width="16" style="213" customWidth="1"/>
    <col min="6658" max="6658" width="12.28515625" style="213" customWidth="1"/>
    <col min="6659" max="6659" width="10.28515625" style="213" customWidth="1"/>
    <col min="6660" max="6660" width="11.140625" style="213" customWidth="1"/>
    <col min="6661" max="6661" width="11.42578125" style="213"/>
    <col min="6662" max="6662" width="17.85546875" style="213" bestFit="1" customWidth="1"/>
    <col min="6663" max="6663" width="20.28515625" style="213" bestFit="1" customWidth="1"/>
    <col min="6664" max="6668" width="11.42578125" style="213"/>
    <col min="6669" max="6669" width="30.140625" style="213" bestFit="1" customWidth="1"/>
    <col min="6670" max="6670" width="19.42578125" style="213" bestFit="1" customWidth="1"/>
    <col min="6671" max="6671" width="14.42578125" style="213" bestFit="1" customWidth="1"/>
    <col min="6672" max="6672" width="19.42578125" style="213" bestFit="1" customWidth="1"/>
    <col min="6673" max="6673" width="14.42578125" style="213" bestFit="1" customWidth="1"/>
    <col min="6674" max="6674" width="20" style="213" customWidth="1"/>
    <col min="6675" max="6675" width="13.140625" style="213" bestFit="1" customWidth="1"/>
    <col min="6676" max="6676" width="7.140625" style="213" bestFit="1" customWidth="1"/>
    <col min="6677" max="6677" width="9.140625" style="213" bestFit="1" customWidth="1"/>
    <col min="6678" max="6905" width="11.42578125" style="213"/>
    <col min="6906" max="6906" width="10.42578125" style="213" customWidth="1"/>
    <col min="6907" max="6907" width="79.28515625" style="213" customWidth="1"/>
    <col min="6908" max="6908" width="13.42578125" style="213" bestFit="1" customWidth="1"/>
    <col min="6909" max="6909" width="17.42578125" style="213" customWidth="1"/>
    <col min="6910" max="6910" width="19.42578125" style="213" bestFit="1" customWidth="1"/>
    <col min="6911" max="6911" width="13.42578125" style="213" bestFit="1" customWidth="1"/>
    <col min="6912" max="6912" width="10" style="213" bestFit="1" customWidth="1"/>
    <col min="6913" max="6913" width="16" style="213" customWidth="1"/>
    <col min="6914" max="6914" width="12.28515625" style="213" customWidth="1"/>
    <col min="6915" max="6915" width="10.28515625" style="213" customWidth="1"/>
    <col min="6916" max="6916" width="11.140625" style="213" customWidth="1"/>
    <col min="6917" max="6917" width="11.42578125" style="213"/>
    <col min="6918" max="6918" width="17.85546875" style="213" bestFit="1" customWidth="1"/>
    <col min="6919" max="6919" width="20.28515625" style="213" bestFit="1" customWidth="1"/>
    <col min="6920" max="6924" width="11.42578125" style="213"/>
    <col min="6925" max="6925" width="30.140625" style="213" bestFit="1" customWidth="1"/>
    <col min="6926" max="6926" width="19.42578125" style="213" bestFit="1" customWidth="1"/>
    <col min="6927" max="6927" width="14.42578125" style="213" bestFit="1" customWidth="1"/>
    <col min="6928" max="6928" width="19.42578125" style="213" bestFit="1" customWidth="1"/>
    <col min="6929" max="6929" width="14.42578125" style="213" bestFit="1" customWidth="1"/>
    <col min="6930" max="6930" width="20" style="213" customWidth="1"/>
    <col min="6931" max="6931" width="13.140625" style="213" bestFit="1" customWidth="1"/>
    <col min="6932" max="6932" width="7.140625" style="213" bestFit="1" customWidth="1"/>
    <col min="6933" max="6933" width="9.140625" style="213" bestFit="1" customWidth="1"/>
    <col min="6934" max="7161" width="11.42578125" style="213"/>
    <col min="7162" max="7162" width="10.42578125" style="213" customWidth="1"/>
    <col min="7163" max="7163" width="79.28515625" style="213" customWidth="1"/>
    <col min="7164" max="7164" width="13.42578125" style="213" bestFit="1" customWidth="1"/>
    <col min="7165" max="7165" width="17.42578125" style="213" customWidth="1"/>
    <col min="7166" max="7166" width="19.42578125" style="213" bestFit="1" customWidth="1"/>
    <col min="7167" max="7167" width="13.42578125" style="213" bestFit="1" customWidth="1"/>
    <col min="7168" max="7168" width="10" style="213" bestFit="1" customWidth="1"/>
    <col min="7169" max="7169" width="16" style="213" customWidth="1"/>
    <col min="7170" max="7170" width="12.28515625" style="213" customWidth="1"/>
    <col min="7171" max="7171" width="10.28515625" style="213" customWidth="1"/>
    <col min="7172" max="7172" width="11.140625" style="213" customWidth="1"/>
    <col min="7173" max="7173" width="11.42578125" style="213"/>
    <col min="7174" max="7174" width="17.85546875" style="213" bestFit="1" customWidth="1"/>
    <col min="7175" max="7175" width="20.28515625" style="213" bestFit="1" customWidth="1"/>
    <col min="7176" max="7180" width="11.42578125" style="213"/>
    <col min="7181" max="7181" width="30.140625" style="213" bestFit="1" customWidth="1"/>
    <col min="7182" max="7182" width="19.42578125" style="213" bestFit="1" customWidth="1"/>
    <col min="7183" max="7183" width="14.42578125" style="213" bestFit="1" customWidth="1"/>
    <col min="7184" max="7184" width="19.42578125" style="213" bestFit="1" customWidth="1"/>
    <col min="7185" max="7185" width="14.42578125" style="213" bestFit="1" customWidth="1"/>
    <col min="7186" max="7186" width="20" style="213" customWidth="1"/>
    <col min="7187" max="7187" width="13.140625" style="213" bestFit="1" customWidth="1"/>
    <col min="7188" max="7188" width="7.140625" style="213" bestFit="1" customWidth="1"/>
    <col min="7189" max="7189" width="9.140625" style="213" bestFit="1" customWidth="1"/>
    <col min="7190" max="7417" width="11.42578125" style="213"/>
    <col min="7418" max="7418" width="10.42578125" style="213" customWidth="1"/>
    <col min="7419" max="7419" width="79.28515625" style="213" customWidth="1"/>
    <col min="7420" max="7420" width="13.42578125" style="213" bestFit="1" customWidth="1"/>
    <col min="7421" max="7421" width="17.42578125" style="213" customWidth="1"/>
    <col min="7422" max="7422" width="19.42578125" style="213" bestFit="1" customWidth="1"/>
    <col min="7423" max="7423" width="13.42578125" style="213" bestFit="1" customWidth="1"/>
    <col min="7424" max="7424" width="10" style="213" bestFit="1" customWidth="1"/>
    <col min="7425" max="7425" width="16" style="213" customWidth="1"/>
    <col min="7426" max="7426" width="12.28515625" style="213" customWidth="1"/>
    <col min="7427" max="7427" width="10.28515625" style="213" customWidth="1"/>
    <col min="7428" max="7428" width="11.140625" style="213" customWidth="1"/>
    <col min="7429" max="7429" width="11.42578125" style="213"/>
    <col min="7430" max="7430" width="17.85546875" style="213" bestFit="1" customWidth="1"/>
    <col min="7431" max="7431" width="20.28515625" style="213" bestFit="1" customWidth="1"/>
    <col min="7432" max="7436" width="11.42578125" style="213"/>
    <col min="7437" max="7437" width="30.140625" style="213" bestFit="1" customWidth="1"/>
    <col min="7438" max="7438" width="19.42578125" style="213" bestFit="1" customWidth="1"/>
    <col min="7439" max="7439" width="14.42578125" style="213" bestFit="1" customWidth="1"/>
    <col min="7440" max="7440" width="19.42578125" style="213" bestFit="1" customWidth="1"/>
    <col min="7441" max="7441" width="14.42578125" style="213" bestFit="1" customWidth="1"/>
    <col min="7442" max="7442" width="20" style="213" customWidth="1"/>
    <col min="7443" max="7443" width="13.140625" style="213" bestFit="1" customWidth="1"/>
    <col min="7444" max="7444" width="7.140625" style="213" bestFit="1" customWidth="1"/>
    <col min="7445" max="7445" width="9.140625" style="213" bestFit="1" customWidth="1"/>
    <col min="7446" max="7673" width="11.42578125" style="213"/>
    <col min="7674" max="7674" width="10.42578125" style="213" customWidth="1"/>
    <col min="7675" max="7675" width="79.28515625" style="213" customWidth="1"/>
    <col min="7676" max="7676" width="13.42578125" style="213" bestFit="1" customWidth="1"/>
    <col min="7677" max="7677" width="17.42578125" style="213" customWidth="1"/>
    <col min="7678" max="7678" width="19.42578125" style="213" bestFit="1" customWidth="1"/>
    <col min="7679" max="7679" width="13.42578125" style="213" bestFit="1" customWidth="1"/>
    <col min="7680" max="7680" width="10" style="213" bestFit="1" customWidth="1"/>
    <col min="7681" max="7681" width="16" style="213" customWidth="1"/>
    <col min="7682" max="7682" width="12.28515625" style="213" customWidth="1"/>
    <col min="7683" max="7683" width="10.28515625" style="213" customWidth="1"/>
    <col min="7684" max="7684" width="11.140625" style="213" customWidth="1"/>
    <col min="7685" max="7685" width="11.42578125" style="213"/>
    <col min="7686" max="7686" width="17.85546875" style="213" bestFit="1" customWidth="1"/>
    <col min="7687" max="7687" width="20.28515625" style="213" bestFit="1" customWidth="1"/>
    <col min="7688" max="7692" width="11.42578125" style="213"/>
    <col min="7693" max="7693" width="30.140625" style="213" bestFit="1" customWidth="1"/>
    <col min="7694" max="7694" width="19.42578125" style="213" bestFit="1" customWidth="1"/>
    <col min="7695" max="7695" width="14.42578125" style="213" bestFit="1" customWidth="1"/>
    <col min="7696" max="7696" width="19.42578125" style="213" bestFit="1" customWidth="1"/>
    <col min="7697" max="7697" width="14.42578125" style="213" bestFit="1" customWidth="1"/>
    <col min="7698" max="7698" width="20" style="213" customWidth="1"/>
    <col min="7699" max="7699" width="13.140625" style="213" bestFit="1" customWidth="1"/>
    <col min="7700" max="7700" width="7.140625" style="213" bestFit="1" customWidth="1"/>
    <col min="7701" max="7701" width="9.140625" style="213" bestFit="1" customWidth="1"/>
    <col min="7702" max="7929" width="11.42578125" style="213"/>
    <col min="7930" max="7930" width="10.42578125" style="213" customWidth="1"/>
    <col min="7931" max="7931" width="79.28515625" style="213" customWidth="1"/>
    <col min="7932" max="7932" width="13.42578125" style="213" bestFit="1" customWidth="1"/>
    <col min="7933" max="7933" width="17.42578125" style="213" customWidth="1"/>
    <col min="7934" max="7934" width="19.42578125" style="213" bestFit="1" customWidth="1"/>
    <col min="7935" max="7935" width="13.42578125" style="213" bestFit="1" customWidth="1"/>
    <col min="7936" max="7936" width="10" style="213" bestFit="1" customWidth="1"/>
    <col min="7937" max="7937" width="16" style="213" customWidth="1"/>
    <col min="7938" max="7938" width="12.28515625" style="213" customWidth="1"/>
    <col min="7939" max="7939" width="10.28515625" style="213" customWidth="1"/>
    <col min="7940" max="7940" width="11.140625" style="213" customWidth="1"/>
    <col min="7941" max="7941" width="11.42578125" style="213"/>
    <col min="7942" max="7942" width="17.85546875" style="213" bestFit="1" customWidth="1"/>
    <col min="7943" max="7943" width="20.28515625" style="213" bestFit="1" customWidth="1"/>
    <col min="7944" max="7948" width="11.42578125" style="213"/>
    <col min="7949" max="7949" width="30.140625" style="213" bestFit="1" customWidth="1"/>
    <col min="7950" max="7950" width="19.42578125" style="213" bestFit="1" customWidth="1"/>
    <col min="7951" max="7951" width="14.42578125" style="213" bestFit="1" customWidth="1"/>
    <col min="7952" max="7952" width="19.42578125" style="213" bestFit="1" customWidth="1"/>
    <col min="7953" max="7953" width="14.42578125" style="213" bestFit="1" customWidth="1"/>
    <col min="7954" max="7954" width="20" style="213" customWidth="1"/>
    <col min="7955" max="7955" width="13.140625" style="213" bestFit="1" customWidth="1"/>
    <col min="7956" max="7956" width="7.140625" style="213" bestFit="1" customWidth="1"/>
    <col min="7957" max="7957" width="9.140625" style="213" bestFit="1" customWidth="1"/>
    <col min="7958" max="8185" width="11.42578125" style="213"/>
    <col min="8186" max="8186" width="10.42578125" style="213" customWidth="1"/>
    <col min="8187" max="8187" width="79.28515625" style="213" customWidth="1"/>
    <col min="8188" max="8188" width="13.42578125" style="213" bestFit="1" customWidth="1"/>
    <col min="8189" max="8189" width="17.42578125" style="213" customWidth="1"/>
    <col min="8190" max="8190" width="19.42578125" style="213" bestFit="1" customWidth="1"/>
    <col min="8191" max="8191" width="13.42578125" style="213" bestFit="1" customWidth="1"/>
    <col min="8192" max="8192" width="10" style="213" bestFit="1" customWidth="1"/>
    <col min="8193" max="8193" width="16" style="213" customWidth="1"/>
    <col min="8194" max="8194" width="12.28515625" style="213" customWidth="1"/>
    <col min="8195" max="8195" width="10.28515625" style="213" customWidth="1"/>
    <col min="8196" max="8196" width="11.140625" style="213" customWidth="1"/>
    <col min="8197" max="8197" width="11.42578125" style="213"/>
    <col min="8198" max="8198" width="17.85546875" style="213" bestFit="1" customWidth="1"/>
    <col min="8199" max="8199" width="20.28515625" style="213" bestFit="1" customWidth="1"/>
    <col min="8200" max="8204" width="11.42578125" style="213"/>
    <col min="8205" max="8205" width="30.140625" style="213" bestFit="1" customWidth="1"/>
    <col min="8206" max="8206" width="19.42578125" style="213" bestFit="1" customWidth="1"/>
    <col min="8207" max="8207" width="14.42578125" style="213" bestFit="1" customWidth="1"/>
    <col min="8208" max="8208" width="19.42578125" style="213" bestFit="1" customWidth="1"/>
    <col min="8209" max="8209" width="14.42578125" style="213" bestFit="1" customWidth="1"/>
    <col min="8210" max="8210" width="20" style="213" customWidth="1"/>
    <col min="8211" max="8211" width="13.140625" style="213" bestFit="1" customWidth="1"/>
    <col min="8212" max="8212" width="7.140625" style="213" bestFit="1" customWidth="1"/>
    <col min="8213" max="8213" width="9.140625" style="213" bestFit="1" customWidth="1"/>
    <col min="8214" max="8441" width="11.42578125" style="213"/>
    <col min="8442" max="8442" width="10.42578125" style="213" customWidth="1"/>
    <col min="8443" max="8443" width="79.28515625" style="213" customWidth="1"/>
    <col min="8444" max="8444" width="13.42578125" style="213" bestFit="1" customWidth="1"/>
    <col min="8445" max="8445" width="17.42578125" style="213" customWidth="1"/>
    <col min="8446" max="8446" width="19.42578125" style="213" bestFit="1" customWidth="1"/>
    <col min="8447" max="8447" width="13.42578125" style="213" bestFit="1" customWidth="1"/>
    <col min="8448" max="8448" width="10" style="213" bestFit="1" customWidth="1"/>
    <col min="8449" max="8449" width="16" style="213" customWidth="1"/>
    <col min="8450" max="8450" width="12.28515625" style="213" customWidth="1"/>
    <col min="8451" max="8451" width="10.28515625" style="213" customWidth="1"/>
    <col min="8452" max="8452" width="11.140625" style="213" customWidth="1"/>
    <col min="8453" max="8453" width="11.42578125" style="213"/>
    <col min="8454" max="8454" width="17.85546875" style="213" bestFit="1" customWidth="1"/>
    <col min="8455" max="8455" width="20.28515625" style="213" bestFit="1" customWidth="1"/>
    <col min="8456" max="8460" width="11.42578125" style="213"/>
    <col min="8461" max="8461" width="30.140625" style="213" bestFit="1" customWidth="1"/>
    <col min="8462" max="8462" width="19.42578125" style="213" bestFit="1" customWidth="1"/>
    <col min="8463" max="8463" width="14.42578125" style="213" bestFit="1" customWidth="1"/>
    <col min="8464" max="8464" width="19.42578125" style="213" bestFit="1" customWidth="1"/>
    <col min="8465" max="8465" width="14.42578125" style="213" bestFit="1" customWidth="1"/>
    <col min="8466" max="8466" width="20" style="213" customWidth="1"/>
    <col min="8467" max="8467" width="13.140625" style="213" bestFit="1" customWidth="1"/>
    <col min="8468" max="8468" width="7.140625" style="213" bestFit="1" customWidth="1"/>
    <col min="8469" max="8469" width="9.140625" style="213" bestFit="1" customWidth="1"/>
    <col min="8470" max="8697" width="11.42578125" style="213"/>
    <col min="8698" max="8698" width="10.42578125" style="213" customWidth="1"/>
    <col min="8699" max="8699" width="79.28515625" style="213" customWidth="1"/>
    <col min="8700" max="8700" width="13.42578125" style="213" bestFit="1" customWidth="1"/>
    <col min="8701" max="8701" width="17.42578125" style="213" customWidth="1"/>
    <col min="8702" max="8702" width="19.42578125" style="213" bestFit="1" customWidth="1"/>
    <col min="8703" max="8703" width="13.42578125" style="213" bestFit="1" customWidth="1"/>
    <col min="8704" max="8704" width="10" style="213" bestFit="1" customWidth="1"/>
    <col min="8705" max="8705" width="16" style="213" customWidth="1"/>
    <col min="8706" max="8706" width="12.28515625" style="213" customWidth="1"/>
    <col min="8707" max="8707" width="10.28515625" style="213" customWidth="1"/>
    <col min="8708" max="8708" width="11.140625" style="213" customWidth="1"/>
    <col min="8709" max="8709" width="11.42578125" style="213"/>
    <col min="8710" max="8710" width="17.85546875" style="213" bestFit="1" customWidth="1"/>
    <col min="8711" max="8711" width="20.28515625" style="213" bestFit="1" customWidth="1"/>
    <col min="8712" max="8716" width="11.42578125" style="213"/>
    <col min="8717" max="8717" width="30.140625" style="213" bestFit="1" customWidth="1"/>
    <col min="8718" max="8718" width="19.42578125" style="213" bestFit="1" customWidth="1"/>
    <col min="8719" max="8719" width="14.42578125" style="213" bestFit="1" customWidth="1"/>
    <col min="8720" max="8720" width="19.42578125" style="213" bestFit="1" customWidth="1"/>
    <col min="8721" max="8721" width="14.42578125" style="213" bestFit="1" customWidth="1"/>
    <col min="8722" max="8722" width="20" style="213" customWidth="1"/>
    <col min="8723" max="8723" width="13.140625" style="213" bestFit="1" customWidth="1"/>
    <col min="8724" max="8724" width="7.140625" style="213" bestFit="1" customWidth="1"/>
    <col min="8725" max="8725" width="9.140625" style="213" bestFit="1" customWidth="1"/>
    <col min="8726" max="8953" width="11.42578125" style="213"/>
    <col min="8954" max="8954" width="10.42578125" style="213" customWidth="1"/>
    <col min="8955" max="8955" width="79.28515625" style="213" customWidth="1"/>
    <col min="8956" max="8956" width="13.42578125" style="213" bestFit="1" customWidth="1"/>
    <col min="8957" max="8957" width="17.42578125" style="213" customWidth="1"/>
    <col min="8958" max="8958" width="19.42578125" style="213" bestFit="1" customWidth="1"/>
    <col min="8959" max="8959" width="13.42578125" style="213" bestFit="1" customWidth="1"/>
    <col min="8960" max="8960" width="10" style="213" bestFit="1" customWidth="1"/>
    <col min="8961" max="8961" width="16" style="213" customWidth="1"/>
    <col min="8962" max="8962" width="12.28515625" style="213" customWidth="1"/>
    <col min="8963" max="8963" width="10.28515625" style="213" customWidth="1"/>
    <col min="8964" max="8964" width="11.140625" style="213" customWidth="1"/>
    <col min="8965" max="8965" width="11.42578125" style="213"/>
    <col min="8966" max="8966" width="17.85546875" style="213" bestFit="1" customWidth="1"/>
    <col min="8967" max="8967" width="20.28515625" style="213" bestFit="1" customWidth="1"/>
    <col min="8968" max="8972" width="11.42578125" style="213"/>
    <col min="8973" max="8973" width="30.140625" style="213" bestFit="1" customWidth="1"/>
    <col min="8974" max="8974" width="19.42578125" style="213" bestFit="1" customWidth="1"/>
    <col min="8975" max="8975" width="14.42578125" style="213" bestFit="1" customWidth="1"/>
    <col min="8976" max="8976" width="19.42578125" style="213" bestFit="1" customWidth="1"/>
    <col min="8977" max="8977" width="14.42578125" style="213" bestFit="1" customWidth="1"/>
    <col min="8978" max="8978" width="20" style="213" customWidth="1"/>
    <col min="8979" max="8979" width="13.140625" style="213" bestFit="1" customWidth="1"/>
    <col min="8980" max="8980" width="7.140625" style="213" bestFit="1" customWidth="1"/>
    <col min="8981" max="8981" width="9.140625" style="213" bestFit="1" customWidth="1"/>
    <col min="8982" max="9209" width="11.42578125" style="213"/>
    <col min="9210" max="9210" width="10.42578125" style="213" customWidth="1"/>
    <col min="9211" max="9211" width="79.28515625" style="213" customWidth="1"/>
    <col min="9212" max="9212" width="13.42578125" style="213" bestFit="1" customWidth="1"/>
    <col min="9213" max="9213" width="17.42578125" style="213" customWidth="1"/>
    <col min="9214" max="9214" width="19.42578125" style="213" bestFit="1" customWidth="1"/>
    <col min="9215" max="9215" width="13.42578125" style="213" bestFit="1" customWidth="1"/>
    <col min="9216" max="9216" width="10" style="213" bestFit="1" customWidth="1"/>
    <col min="9217" max="9217" width="16" style="213" customWidth="1"/>
    <col min="9218" max="9218" width="12.28515625" style="213" customWidth="1"/>
    <col min="9219" max="9219" width="10.28515625" style="213" customWidth="1"/>
    <col min="9220" max="9220" width="11.140625" style="213" customWidth="1"/>
    <col min="9221" max="9221" width="11.42578125" style="213"/>
    <col min="9222" max="9222" width="17.85546875" style="213" bestFit="1" customWidth="1"/>
    <col min="9223" max="9223" width="20.28515625" style="213" bestFit="1" customWidth="1"/>
    <col min="9224" max="9228" width="11.42578125" style="213"/>
    <col min="9229" max="9229" width="30.140625" style="213" bestFit="1" customWidth="1"/>
    <col min="9230" max="9230" width="19.42578125" style="213" bestFit="1" customWidth="1"/>
    <col min="9231" max="9231" width="14.42578125" style="213" bestFit="1" customWidth="1"/>
    <col min="9232" max="9232" width="19.42578125" style="213" bestFit="1" customWidth="1"/>
    <col min="9233" max="9233" width="14.42578125" style="213" bestFit="1" customWidth="1"/>
    <col min="9234" max="9234" width="20" style="213" customWidth="1"/>
    <col min="9235" max="9235" width="13.140625" style="213" bestFit="1" customWidth="1"/>
    <col min="9236" max="9236" width="7.140625" style="213" bestFit="1" customWidth="1"/>
    <col min="9237" max="9237" width="9.140625" style="213" bestFit="1" customWidth="1"/>
    <col min="9238" max="9465" width="11.42578125" style="213"/>
    <col min="9466" max="9466" width="10.42578125" style="213" customWidth="1"/>
    <col min="9467" max="9467" width="79.28515625" style="213" customWidth="1"/>
    <col min="9468" max="9468" width="13.42578125" style="213" bestFit="1" customWidth="1"/>
    <col min="9469" max="9469" width="17.42578125" style="213" customWidth="1"/>
    <col min="9470" max="9470" width="19.42578125" style="213" bestFit="1" customWidth="1"/>
    <col min="9471" max="9471" width="13.42578125" style="213" bestFit="1" customWidth="1"/>
    <col min="9472" max="9472" width="10" style="213" bestFit="1" customWidth="1"/>
    <col min="9473" max="9473" width="16" style="213" customWidth="1"/>
    <col min="9474" max="9474" width="12.28515625" style="213" customWidth="1"/>
    <col min="9475" max="9475" width="10.28515625" style="213" customWidth="1"/>
    <col min="9476" max="9476" width="11.140625" style="213" customWidth="1"/>
    <col min="9477" max="9477" width="11.42578125" style="213"/>
    <col min="9478" max="9478" width="17.85546875" style="213" bestFit="1" customWidth="1"/>
    <col min="9479" max="9479" width="20.28515625" style="213" bestFit="1" customWidth="1"/>
    <col min="9480" max="9484" width="11.42578125" style="213"/>
    <col min="9485" max="9485" width="30.140625" style="213" bestFit="1" customWidth="1"/>
    <col min="9486" max="9486" width="19.42578125" style="213" bestFit="1" customWidth="1"/>
    <col min="9487" max="9487" width="14.42578125" style="213" bestFit="1" customWidth="1"/>
    <col min="9488" max="9488" width="19.42578125" style="213" bestFit="1" customWidth="1"/>
    <col min="9489" max="9489" width="14.42578125" style="213" bestFit="1" customWidth="1"/>
    <col min="9490" max="9490" width="20" style="213" customWidth="1"/>
    <col min="9491" max="9491" width="13.140625" style="213" bestFit="1" customWidth="1"/>
    <col min="9492" max="9492" width="7.140625" style="213" bestFit="1" customWidth="1"/>
    <col min="9493" max="9493" width="9.140625" style="213" bestFit="1" customWidth="1"/>
    <col min="9494" max="9721" width="11.42578125" style="213"/>
    <col min="9722" max="9722" width="10.42578125" style="213" customWidth="1"/>
    <col min="9723" max="9723" width="79.28515625" style="213" customWidth="1"/>
    <col min="9724" max="9724" width="13.42578125" style="213" bestFit="1" customWidth="1"/>
    <col min="9725" max="9725" width="17.42578125" style="213" customWidth="1"/>
    <col min="9726" max="9726" width="19.42578125" style="213" bestFit="1" customWidth="1"/>
    <col min="9727" max="9727" width="13.42578125" style="213" bestFit="1" customWidth="1"/>
    <col min="9728" max="9728" width="10" style="213" bestFit="1" customWidth="1"/>
    <col min="9729" max="9729" width="16" style="213" customWidth="1"/>
    <col min="9730" max="9730" width="12.28515625" style="213" customWidth="1"/>
    <col min="9731" max="9731" width="10.28515625" style="213" customWidth="1"/>
    <col min="9732" max="9732" width="11.140625" style="213" customWidth="1"/>
    <col min="9733" max="9733" width="11.42578125" style="213"/>
    <col min="9734" max="9734" width="17.85546875" style="213" bestFit="1" customWidth="1"/>
    <col min="9735" max="9735" width="20.28515625" style="213" bestFit="1" customWidth="1"/>
    <col min="9736" max="9740" width="11.42578125" style="213"/>
    <col min="9741" max="9741" width="30.140625" style="213" bestFit="1" customWidth="1"/>
    <col min="9742" max="9742" width="19.42578125" style="213" bestFit="1" customWidth="1"/>
    <col min="9743" max="9743" width="14.42578125" style="213" bestFit="1" customWidth="1"/>
    <col min="9744" max="9744" width="19.42578125" style="213" bestFit="1" customWidth="1"/>
    <col min="9745" max="9745" width="14.42578125" style="213" bestFit="1" customWidth="1"/>
    <col min="9746" max="9746" width="20" style="213" customWidth="1"/>
    <col min="9747" max="9747" width="13.140625" style="213" bestFit="1" customWidth="1"/>
    <col min="9748" max="9748" width="7.140625" style="213" bestFit="1" customWidth="1"/>
    <col min="9749" max="9749" width="9.140625" style="213" bestFit="1" customWidth="1"/>
    <col min="9750" max="9977" width="11.42578125" style="213"/>
    <col min="9978" max="9978" width="10.42578125" style="213" customWidth="1"/>
    <col min="9979" max="9979" width="79.28515625" style="213" customWidth="1"/>
    <col min="9980" max="9980" width="13.42578125" style="213" bestFit="1" customWidth="1"/>
    <col min="9981" max="9981" width="17.42578125" style="213" customWidth="1"/>
    <col min="9982" max="9982" width="19.42578125" style="213" bestFit="1" customWidth="1"/>
    <col min="9983" max="9983" width="13.42578125" style="213" bestFit="1" customWidth="1"/>
    <col min="9984" max="9984" width="10" style="213" bestFit="1" customWidth="1"/>
    <col min="9985" max="9985" width="16" style="213" customWidth="1"/>
    <col min="9986" max="9986" width="12.28515625" style="213" customWidth="1"/>
    <col min="9987" max="9987" width="10.28515625" style="213" customWidth="1"/>
    <col min="9988" max="9988" width="11.140625" style="213" customWidth="1"/>
    <col min="9989" max="9989" width="11.42578125" style="213"/>
    <col min="9990" max="9990" width="17.85546875" style="213" bestFit="1" customWidth="1"/>
    <col min="9991" max="9991" width="20.28515625" style="213" bestFit="1" customWidth="1"/>
    <col min="9992" max="9996" width="11.42578125" style="213"/>
    <col min="9997" max="9997" width="30.140625" style="213" bestFit="1" customWidth="1"/>
    <col min="9998" max="9998" width="19.42578125" style="213" bestFit="1" customWidth="1"/>
    <col min="9999" max="9999" width="14.42578125" style="213" bestFit="1" customWidth="1"/>
    <col min="10000" max="10000" width="19.42578125" style="213" bestFit="1" customWidth="1"/>
    <col min="10001" max="10001" width="14.42578125" style="213" bestFit="1" customWidth="1"/>
    <col min="10002" max="10002" width="20" style="213" customWidth="1"/>
    <col min="10003" max="10003" width="13.140625" style="213" bestFit="1" customWidth="1"/>
    <col min="10004" max="10004" width="7.140625" style="213" bestFit="1" customWidth="1"/>
    <col min="10005" max="10005" width="9.140625" style="213" bestFit="1" customWidth="1"/>
    <col min="10006" max="10233" width="11.42578125" style="213"/>
    <col min="10234" max="10234" width="10.42578125" style="213" customWidth="1"/>
    <col min="10235" max="10235" width="79.28515625" style="213" customWidth="1"/>
    <col min="10236" max="10236" width="13.42578125" style="213" bestFit="1" customWidth="1"/>
    <col min="10237" max="10237" width="17.42578125" style="213" customWidth="1"/>
    <col min="10238" max="10238" width="19.42578125" style="213" bestFit="1" customWidth="1"/>
    <col min="10239" max="10239" width="13.42578125" style="213" bestFit="1" customWidth="1"/>
    <col min="10240" max="10240" width="10" style="213" bestFit="1" customWidth="1"/>
    <col min="10241" max="10241" width="16" style="213" customWidth="1"/>
    <col min="10242" max="10242" width="12.28515625" style="213" customWidth="1"/>
    <col min="10243" max="10243" width="10.28515625" style="213" customWidth="1"/>
    <col min="10244" max="10244" width="11.140625" style="213" customWidth="1"/>
    <col min="10245" max="10245" width="11.42578125" style="213"/>
    <col min="10246" max="10246" width="17.85546875" style="213" bestFit="1" customWidth="1"/>
    <col min="10247" max="10247" width="20.28515625" style="213" bestFit="1" customWidth="1"/>
    <col min="10248" max="10252" width="11.42578125" style="213"/>
    <col min="10253" max="10253" width="30.140625" style="213" bestFit="1" customWidth="1"/>
    <col min="10254" max="10254" width="19.42578125" style="213" bestFit="1" customWidth="1"/>
    <col min="10255" max="10255" width="14.42578125" style="213" bestFit="1" customWidth="1"/>
    <col min="10256" max="10256" width="19.42578125" style="213" bestFit="1" customWidth="1"/>
    <col min="10257" max="10257" width="14.42578125" style="213" bestFit="1" customWidth="1"/>
    <col min="10258" max="10258" width="20" style="213" customWidth="1"/>
    <col min="10259" max="10259" width="13.140625" style="213" bestFit="1" customWidth="1"/>
    <col min="10260" max="10260" width="7.140625" style="213" bestFit="1" customWidth="1"/>
    <col min="10261" max="10261" width="9.140625" style="213" bestFit="1" customWidth="1"/>
    <col min="10262" max="10489" width="11.42578125" style="213"/>
    <col min="10490" max="10490" width="10.42578125" style="213" customWidth="1"/>
    <col min="10491" max="10491" width="79.28515625" style="213" customWidth="1"/>
    <col min="10492" max="10492" width="13.42578125" style="213" bestFit="1" customWidth="1"/>
    <col min="10493" max="10493" width="17.42578125" style="213" customWidth="1"/>
    <col min="10494" max="10494" width="19.42578125" style="213" bestFit="1" customWidth="1"/>
    <col min="10495" max="10495" width="13.42578125" style="213" bestFit="1" customWidth="1"/>
    <col min="10496" max="10496" width="10" style="213" bestFit="1" customWidth="1"/>
    <col min="10497" max="10497" width="16" style="213" customWidth="1"/>
    <col min="10498" max="10498" width="12.28515625" style="213" customWidth="1"/>
    <col min="10499" max="10499" width="10.28515625" style="213" customWidth="1"/>
    <col min="10500" max="10500" width="11.140625" style="213" customWidth="1"/>
    <col min="10501" max="10501" width="11.42578125" style="213"/>
    <col min="10502" max="10502" width="17.85546875" style="213" bestFit="1" customWidth="1"/>
    <col min="10503" max="10503" width="20.28515625" style="213" bestFit="1" customWidth="1"/>
    <col min="10504" max="10508" width="11.42578125" style="213"/>
    <col min="10509" max="10509" width="30.140625" style="213" bestFit="1" customWidth="1"/>
    <col min="10510" max="10510" width="19.42578125" style="213" bestFit="1" customWidth="1"/>
    <col min="10511" max="10511" width="14.42578125" style="213" bestFit="1" customWidth="1"/>
    <col min="10512" max="10512" width="19.42578125" style="213" bestFit="1" customWidth="1"/>
    <col min="10513" max="10513" width="14.42578125" style="213" bestFit="1" customWidth="1"/>
    <col min="10514" max="10514" width="20" style="213" customWidth="1"/>
    <col min="10515" max="10515" width="13.140625" style="213" bestFit="1" customWidth="1"/>
    <col min="10516" max="10516" width="7.140625" style="213" bestFit="1" customWidth="1"/>
    <col min="10517" max="10517" width="9.140625" style="213" bestFit="1" customWidth="1"/>
    <col min="10518" max="10745" width="11.42578125" style="213"/>
    <col min="10746" max="10746" width="10.42578125" style="213" customWidth="1"/>
    <col min="10747" max="10747" width="79.28515625" style="213" customWidth="1"/>
    <col min="10748" max="10748" width="13.42578125" style="213" bestFit="1" customWidth="1"/>
    <col min="10749" max="10749" width="17.42578125" style="213" customWidth="1"/>
    <col min="10750" max="10750" width="19.42578125" style="213" bestFit="1" customWidth="1"/>
    <col min="10751" max="10751" width="13.42578125" style="213" bestFit="1" customWidth="1"/>
    <col min="10752" max="10752" width="10" style="213" bestFit="1" customWidth="1"/>
    <col min="10753" max="10753" width="16" style="213" customWidth="1"/>
    <col min="10754" max="10754" width="12.28515625" style="213" customWidth="1"/>
    <col min="10755" max="10755" width="10.28515625" style="213" customWidth="1"/>
    <col min="10756" max="10756" width="11.140625" style="213" customWidth="1"/>
    <col min="10757" max="10757" width="11.42578125" style="213"/>
    <col min="10758" max="10758" width="17.85546875" style="213" bestFit="1" customWidth="1"/>
    <col min="10759" max="10759" width="20.28515625" style="213" bestFit="1" customWidth="1"/>
    <col min="10760" max="10764" width="11.42578125" style="213"/>
    <col min="10765" max="10765" width="30.140625" style="213" bestFit="1" customWidth="1"/>
    <col min="10766" max="10766" width="19.42578125" style="213" bestFit="1" customWidth="1"/>
    <col min="10767" max="10767" width="14.42578125" style="213" bestFit="1" customWidth="1"/>
    <col min="10768" max="10768" width="19.42578125" style="213" bestFit="1" customWidth="1"/>
    <col min="10769" max="10769" width="14.42578125" style="213" bestFit="1" customWidth="1"/>
    <col min="10770" max="10770" width="20" style="213" customWidth="1"/>
    <col min="10771" max="10771" width="13.140625" style="213" bestFit="1" customWidth="1"/>
    <col min="10772" max="10772" width="7.140625" style="213" bestFit="1" customWidth="1"/>
    <col min="10773" max="10773" width="9.140625" style="213" bestFit="1" customWidth="1"/>
    <col min="10774" max="11001" width="11.42578125" style="213"/>
    <col min="11002" max="11002" width="10.42578125" style="213" customWidth="1"/>
    <col min="11003" max="11003" width="79.28515625" style="213" customWidth="1"/>
    <col min="11004" max="11004" width="13.42578125" style="213" bestFit="1" customWidth="1"/>
    <col min="11005" max="11005" width="17.42578125" style="213" customWidth="1"/>
    <col min="11006" max="11006" width="19.42578125" style="213" bestFit="1" customWidth="1"/>
    <col min="11007" max="11007" width="13.42578125" style="213" bestFit="1" customWidth="1"/>
    <col min="11008" max="11008" width="10" style="213" bestFit="1" customWidth="1"/>
    <col min="11009" max="11009" width="16" style="213" customWidth="1"/>
    <col min="11010" max="11010" width="12.28515625" style="213" customWidth="1"/>
    <col min="11011" max="11011" width="10.28515625" style="213" customWidth="1"/>
    <col min="11012" max="11012" width="11.140625" style="213" customWidth="1"/>
    <col min="11013" max="11013" width="11.42578125" style="213"/>
    <col min="11014" max="11014" width="17.85546875" style="213" bestFit="1" customWidth="1"/>
    <col min="11015" max="11015" width="20.28515625" style="213" bestFit="1" customWidth="1"/>
    <col min="11016" max="11020" width="11.42578125" style="213"/>
    <col min="11021" max="11021" width="30.140625" style="213" bestFit="1" customWidth="1"/>
    <col min="11022" max="11022" width="19.42578125" style="213" bestFit="1" customWidth="1"/>
    <col min="11023" max="11023" width="14.42578125" style="213" bestFit="1" customWidth="1"/>
    <col min="11024" max="11024" width="19.42578125" style="213" bestFit="1" customWidth="1"/>
    <col min="11025" max="11025" width="14.42578125" style="213" bestFit="1" customWidth="1"/>
    <col min="11026" max="11026" width="20" style="213" customWidth="1"/>
    <col min="11027" max="11027" width="13.140625" style="213" bestFit="1" customWidth="1"/>
    <col min="11028" max="11028" width="7.140625" style="213" bestFit="1" customWidth="1"/>
    <col min="11029" max="11029" width="9.140625" style="213" bestFit="1" customWidth="1"/>
    <col min="11030" max="11257" width="11.42578125" style="213"/>
    <col min="11258" max="11258" width="10.42578125" style="213" customWidth="1"/>
    <col min="11259" max="11259" width="79.28515625" style="213" customWidth="1"/>
    <col min="11260" max="11260" width="13.42578125" style="213" bestFit="1" customWidth="1"/>
    <col min="11261" max="11261" width="17.42578125" style="213" customWidth="1"/>
    <col min="11262" max="11262" width="19.42578125" style="213" bestFit="1" customWidth="1"/>
    <col min="11263" max="11263" width="13.42578125" style="213" bestFit="1" customWidth="1"/>
    <col min="11264" max="11264" width="10" style="213" bestFit="1" customWidth="1"/>
    <col min="11265" max="11265" width="16" style="213" customWidth="1"/>
    <col min="11266" max="11266" width="12.28515625" style="213" customWidth="1"/>
    <col min="11267" max="11267" width="10.28515625" style="213" customWidth="1"/>
    <col min="11268" max="11268" width="11.140625" style="213" customWidth="1"/>
    <col min="11269" max="11269" width="11.42578125" style="213"/>
    <col min="11270" max="11270" width="17.85546875" style="213" bestFit="1" customWidth="1"/>
    <col min="11271" max="11271" width="20.28515625" style="213" bestFit="1" customWidth="1"/>
    <col min="11272" max="11276" width="11.42578125" style="213"/>
    <col min="11277" max="11277" width="30.140625" style="213" bestFit="1" customWidth="1"/>
    <col min="11278" max="11278" width="19.42578125" style="213" bestFit="1" customWidth="1"/>
    <col min="11279" max="11279" width="14.42578125" style="213" bestFit="1" customWidth="1"/>
    <col min="11280" max="11280" width="19.42578125" style="213" bestFit="1" customWidth="1"/>
    <col min="11281" max="11281" width="14.42578125" style="213" bestFit="1" customWidth="1"/>
    <col min="11282" max="11282" width="20" style="213" customWidth="1"/>
    <col min="11283" max="11283" width="13.140625" style="213" bestFit="1" customWidth="1"/>
    <col min="11284" max="11284" width="7.140625" style="213" bestFit="1" customWidth="1"/>
    <col min="11285" max="11285" width="9.140625" style="213" bestFit="1" customWidth="1"/>
    <col min="11286" max="11513" width="11.42578125" style="213"/>
    <col min="11514" max="11514" width="10.42578125" style="213" customWidth="1"/>
    <col min="11515" max="11515" width="79.28515625" style="213" customWidth="1"/>
    <col min="11516" max="11516" width="13.42578125" style="213" bestFit="1" customWidth="1"/>
    <col min="11517" max="11517" width="17.42578125" style="213" customWidth="1"/>
    <col min="11518" max="11518" width="19.42578125" style="213" bestFit="1" customWidth="1"/>
    <col min="11519" max="11519" width="13.42578125" style="213" bestFit="1" customWidth="1"/>
    <col min="11520" max="11520" width="10" style="213" bestFit="1" customWidth="1"/>
    <col min="11521" max="11521" width="16" style="213" customWidth="1"/>
    <col min="11522" max="11522" width="12.28515625" style="213" customWidth="1"/>
    <col min="11523" max="11523" width="10.28515625" style="213" customWidth="1"/>
    <col min="11524" max="11524" width="11.140625" style="213" customWidth="1"/>
    <col min="11525" max="11525" width="11.42578125" style="213"/>
    <col min="11526" max="11526" width="17.85546875" style="213" bestFit="1" customWidth="1"/>
    <col min="11527" max="11527" width="20.28515625" style="213" bestFit="1" customWidth="1"/>
    <col min="11528" max="11532" width="11.42578125" style="213"/>
    <col min="11533" max="11533" width="30.140625" style="213" bestFit="1" customWidth="1"/>
    <col min="11534" max="11534" width="19.42578125" style="213" bestFit="1" customWidth="1"/>
    <col min="11535" max="11535" width="14.42578125" style="213" bestFit="1" customWidth="1"/>
    <col min="11536" max="11536" width="19.42578125" style="213" bestFit="1" customWidth="1"/>
    <col min="11537" max="11537" width="14.42578125" style="213" bestFit="1" customWidth="1"/>
    <col min="11538" max="11538" width="20" style="213" customWidth="1"/>
    <col min="11539" max="11539" width="13.140625" style="213" bestFit="1" customWidth="1"/>
    <col min="11540" max="11540" width="7.140625" style="213" bestFit="1" customWidth="1"/>
    <col min="11541" max="11541" width="9.140625" style="213" bestFit="1" customWidth="1"/>
    <col min="11542" max="11769" width="11.42578125" style="213"/>
    <col min="11770" max="11770" width="10.42578125" style="213" customWidth="1"/>
    <col min="11771" max="11771" width="79.28515625" style="213" customWidth="1"/>
    <col min="11772" max="11772" width="13.42578125" style="213" bestFit="1" customWidth="1"/>
    <col min="11773" max="11773" width="17.42578125" style="213" customWidth="1"/>
    <col min="11774" max="11774" width="19.42578125" style="213" bestFit="1" customWidth="1"/>
    <col min="11775" max="11775" width="13.42578125" style="213" bestFit="1" customWidth="1"/>
    <col min="11776" max="11776" width="10" style="213" bestFit="1" customWidth="1"/>
    <col min="11777" max="11777" width="16" style="213" customWidth="1"/>
    <col min="11778" max="11778" width="12.28515625" style="213" customWidth="1"/>
    <col min="11779" max="11779" width="10.28515625" style="213" customWidth="1"/>
    <col min="11780" max="11780" width="11.140625" style="213" customWidth="1"/>
    <col min="11781" max="11781" width="11.42578125" style="213"/>
    <col min="11782" max="11782" width="17.85546875" style="213" bestFit="1" customWidth="1"/>
    <col min="11783" max="11783" width="20.28515625" style="213" bestFit="1" customWidth="1"/>
    <col min="11784" max="11788" width="11.42578125" style="213"/>
    <col min="11789" max="11789" width="30.140625" style="213" bestFit="1" customWidth="1"/>
    <col min="11790" max="11790" width="19.42578125" style="213" bestFit="1" customWidth="1"/>
    <col min="11791" max="11791" width="14.42578125" style="213" bestFit="1" customWidth="1"/>
    <col min="11792" max="11792" width="19.42578125" style="213" bestFit="1" customWidth="1"/>
    <col min="11793" max="11793" width="14.42578125" style="213" bestFit="1" customWidth="1"/>
    <col min="11794" max="11794" width="20" style="213" customWidth="1"/>
    <col min="11795" max="11795" width="13.140625" style="213" bestFit="1" customWidth="1"/>
    <col min="11796" max="11796" width="7.140625" style="213" bestFit="1" customWidth="1"/>
    <col min="11797" max="11797" width="9.140625" style="213" bestFit="1" customWidth="1"/>
    <col min="11798" max="12025" width="11.42578125" style="213"/>
    <col min="12026" max="12026" width="10.42578125" style="213" customWidth="1"/>
    <col min="12027" max="12027" width="79.28515625" style="213" customWidth="1"/>
    <col min="12028" max="12028" width="13.42578125" style="213" bestFit="1" customWidth="1"/>
    <col min="12029" max="12029" width="17.42578125" style="213" customWidth="1"/>
    <col min="12030" max="12030" width="19.42578125" style="213" bestFit="1" customWidth="1"/>
    <col min="12031" max="12031" width="13.42578125" style="213" bestFit="1" customWidth="1"/>
    <col min="12032" max="12032" width="10" style="213" bestFit="1" customWidth="1"/>
    <col min="12033" max="12033" width="16" style="213" customWidth="1"/>
    <col min="12034" max="12034" width="12.28515625" style="213" customWidth="1"/>
    <col min="12035" max="12035" width="10.28515625" style="213" customWidth="1"/>
    <col min="12036" max="12036" width="11.140625" style="213" customWidth="1"/>
    <col min="12037" max="12037" width="11.42578125" style="213"/>
    <col min="12038" max="12038" width="17.85546875" style="213" bestFit="1" customWidth="1"/>
    <col min="12039" max="12039" width="20.28515625" style="213" bestFit="1" customWidth="1"/>
    <col min="12040" max="12044" width="11.42578125" style="213"/>
    <col min="12045" max="12045" width="30.140625" style="213" bestFit="1" customWidth="1"/>
    <col min="12046" max="12046" width="19.42578125" style="213" bestFit="1" customWidth="1"/>
    <col min="12047" max="12047" width="14.42578125" style="213" bestFit="1" customWidth="1"/>
    <col min="12048" max="12048" width="19.42578125" style="213" bestFit="1" customWidth="1"/>
    <col min="12049" max="12049" width="14.42578125" style="213" bestFit="1" customWidth="1"/>
    <col min="12050" max="12050" width="20" style="213" customWidth="1"/>
    <col min="12051" max="12051" width="13.140625" style="213" bestFit="1" customWidth="1"/>
    <col min="12052" max="12052" width="7.140625" style="213" bestFit="1" customWidth="1"/>
    <col min="12053" max="12053" width="9.140625" style="213" bestFit="1" customWidth="1"/>
    <col min="12054" max="12281" width="11.42578125" style="213"/>
    <col min="12282" max="12282" width="10.42578125" style="213" customWidth="1"/>
    <col min="12283" max="12283" width="79.28515625" style="213" customWidth="1"/>
    <col min="12284" max="12284" width="13.42578125" style="213" bestFit="1" customWidth="1"/>
    <col min="12285" max="12285" width="17.42578125" style="213" customWidth="1"/>
    <col min="12286" max="12286" width="19.42578125" style="213" bestFit="1" customWidth="1"/>
    <col min="12287" max="12287" width="13.42578125" style="213" bestFit="1" customWidth="1"/>
    <col min="12288" max="12288" width="10" style="213" bestFit="1" customWidth="1"/>
    <col min="12289" max="12289" width="16" style="213" customWidth="1"/>
    <col min="12290" max="12290" width="12.28515625" style="213" customWidth="1"/>
    <col min="12291" max="12291" width="10.28515625" style="213" customWidth="1"/>
    <col min="12292" max="12292" width="11.140625" style="213" customWidth="1"/>
    <col min="12293" max="12293" width="11.42578125" style="213"/>
    <col min="12294" max="12294" width="17.85546875" style="213" bestFit="1" customWidth="1"/>
    <col min="12295" max="12295" width="20.28515625" style="213" bestFit="1" customWidth="1"/>
    <col min="12296" max="12300" width="11.42578125" style="213"/>
    <col min="12301" max="12301" width="30.140625" style="213" bestFit="1" customWidth="1"/>
    <col min="12302" max="12302" width="19.42578125" style="213" bestFit="1" customWidth="1"/>
    <col min="12303" max="12303" width="14.42578125" style="213" bestFit="1" customWidth="1"/>
    <col min="12304" max="12304" width="19.42578125" style="213" bestFit="1" customWidth="1"/>
    <col min="12305" max="12305" width="14.42578125" style="213" bestFit="1" customWidth="1"/>
    <col min="12306" max="12306" width="20" style="213" customWidth="1"/>
    <col min="12307" max="12307" width="13.140625" style="213" bestFit="1" customWidth="1"/>
    <col min="12308" max="12308" width="7.140625" style="213" bestFit="1" customWidth="1"/>
    <col min="12309" max="12309" width="9.140625" style="213" bestFit="1" customWidth="1"/>
    <col min="12310" max="12537" width="11.42578125" style="213"/>
    <col min="12538" max="12538" width="10.42578125" style="213" customWidth="1"/>
    <col min="12539" max="12539" width="79.28515625" style="213" customWidth="1"/>
    <col min="12540" max="12540" width="13.42578125" style="213" bestFit="1" customWidth="1"/>
    <col min="12541" max="12541" width="17.42578125" style="213" customWidth="1"/>
    <col min="12542" max="12542" width="19.42578125" style="213" bestFit="1" customWidth="1"/>
    <col min="12543" max="12543" width="13.42578125" style="213" bestFit="1" customWidth="1"/>
    <col min="12544" max="12544" width="10" style="213" bestFit="1" customWidth="1"/>
    <col min="12545" max="12545" width="16" style="213" customWidth="1"/>
    <col min="12546" max="12546" width="12.28515625" style="213" customWidth="1"/>
    <col min="12547" max="12547" width="10.28515625" style="213" customWidth="1"/>
    <col min="12548" max="12548" width="11.140625" style="213" customWidth="1"/>
    <col min="12549" max="12549" width="11.42578125" style="213"/>
    <col min="12550" max="12550" width="17.85546875" style="213" bestFit="1" customWidth="1"/>
    <col min="12551" max="12551" width="20.28515625" style="213" bestFit="1" customWidth="1"/>
    <col min="12552" max="12556" width="11.42578125" style="213"/>
    <col min="12557" max="12557" width="30.140625" style="213" bestFit="1" customWidth="1"/>
    <col min="12558" max="12558" width="19.42578125" style="213" bestFit="1" customWidth="1"/>
    <col min="12559" max="12559" width="14.42578125" style="213" bestFit="1" customWidth="1"/>
    <col min="12560" max="12560" width="19.42578125" style="213" bestFit="1" customWidth="1"/>
    <col min="12561" max="12561" width="14.42578125" style="213" bestFit="1" customWidth="1"/>
    <col min="12562" max="12562" width="20" style="213" customWidth="1"/>
    <col min="12563" max="12563" width="13.140625" style="213" bestFit="1" customWidth="1"/>
    <col min="12564" max="12564" width="7.140625" style="213" bestFit="1" customWidth="1"/>
    <col min="12565" max="12565" width="9.140625" style="213" bestFit="1" customWidth="1"/>
    <col min="12566" max="12793" width="11.42578125" style="213"/>
    <col min="12794" max="12794" width="10.42578125" style="213" customWidth="1"/>
    <col min="12795" max="12795" width="79.28515625" style="213" customWidth="1"/>
    <col min="12796" max="12796" width="13.42578125" style="213" bestFit="1" customWidth="1"/>
    <col min="12797" max="12797" width="17.42578125" style="213" customWidth="1"/>
    <col min="12798" max="12798" width="19.42578125" style="213" bestFit="1" customWidth="1"/>
    <col min="12799" max="12799" width="13.42578125" style="213" bestFit="1" customWidth="1"/>
    <col min="12800" max="12800" width="10" style="213" bestFit="1" customWidth="1"/>
    <col min="12801" max="12801" width="16" style="213" customWidth="1"/>
    <col min="12802" max="12802" width="12.28515625" style="213" customWidth="1"/>
    <col min="12803" max="12803" width="10.28515625" style="213" customWidth="1"/>
    <col min="12804" max="12804" width="11.140625" style="213" customWidth="1"/>
    <col min="12805" max="12805" width="11.42578125" style="213"/>
    <col min="12806" max="12806" width="17.85546875" style="213" bestFit="1" customWidth="1"/>
    <col min="12807" max="12807" width="20.28515625" style="213" bestFit="1" customWidth="1"/>
    <col min="12808" max="12812" width="11.42578125" style="213"/>
    <col min="12813" max="12813" width="30.140625" style="213" bestFit="1" customWidth="1"/>
    <col min="12814" max="12814" width="19.42578125" style="213" bestFit="1" customWidth="1"/>
    <col min="12815" max="12815" width="14.42578125" style="213" bestFit="1" customWidth="1"/>
    <col min="12816" max="12816" width="19.42578125" style="213" bestFit="1" customWidth="1"/>
    <col min="12817" max="12817" width="14.42578125" style="213" bestFit="1" customWidth="1"/>
    <col min="12818" max="12818" width="20" style="213" customWidth="1"/>
    <col min="12819" max="12819" width="13.140625" style="213" bestFit="1" customWidth="1"/>
    <col min="12820" max="12820" width="7.140625" style="213" bestFit="1" customWidth="1"/>
    <col min="12821" max="12821" width="9.140625" style="213" bestFit="1" customWidth="1"/>
    <col min="12822" max="13049" width="11.42578125" style="213"/>
    <col min="13050" max="13050" width="10.42578125" style="213" customWidth="1"/>
    <col min="13051" max="13051" width="79.28515625" style="213" customWidth="1"/>
    <col min="13052" max="13052" width="13.42578125" style="213" bestFit="1" customWidth="1"/>
    <col min="13053" max="13053" width="17.42578125" style="213" customWidth="1"/>
    <col min="13054" max="13054" width="19.42578125" style="213" bestFit="1" customWidth="1"/>
    <col min="13055" max="13055" width="13.42578125" style="213" bestFit="1" customWidth="1"/>
    <col min="13056" max="13056" width="10" style="213" bestFit="1" customWidth="1"/>
    <col min="13057" max="13057" width="16" style="213" customWidth="1"/>
    <col min="13058" max="13058" width="12.28515625" style="213" customWidth="1"/>
    <col min="13059" max="13059" width="10.28515625" style="213" customWidth="1"/>
    <col min="13060" max="13060" width="11.140625" style="213" customWidth="1"/>
    <col min="13061" max="13061" width="11.42578125" style="213"/>
    <col min="13062" max="13062" width="17.85546875" style="213" bestFit="1" customWidth="1"/>
    <col min="13063" max="13063" width="20.28515625" style="213" bestFit="1" customWidth="1"/>
    <col min="13064" max="13068" width="11.42578125" style="213"/>
    <col min="13069" max="13069" width="30.140625" style="213" bestFit="1" customWidth="1"/>
    <col min="13070" max="13070" width="19.42578125" style="213" bestFit="1" customWidth="1"/>
    <col min="13071" max="13071" width="14.42578125" style="213" bestFit="1" customWidth="1"/>
    <col min="13072" max="13072" width="19.42578125" style="213" bestFit="1" customWidth="1"/>
    <col min="13073" max="13073" width="14.42578125" style="213" bestFit="1" customWidth="1"/>
    <col min="13074" max="13074" width="20" style="213" customWidth="1"/>
    <col min="13075" max="13075" width="13.140625" style="213" bestFit="1" customWidth="1"/>
    <col min="13076" max="13076" width="7.140625" style="213" bestFit="1" customWidth="1"/>
    <col min="13077" max="13077" width="9.140625" style="213" bestFit="1" customWidth="1"/>
    <col min="13078" max="13305" width="11.42578125" style="213"/>
    <col min="13306" max="13306" width="10.42578125" style="213" customWidth="1"/>
    <col min="13307" max="13307" width="79.28515625" style="213" customWidth="1"/>
    <col min="13308" max="13308" width="13.42578125" style="213" bestFit="1" customWidth="1"/>
    <col min="13309" max="13309" width="17.42578125" style="213" customWidth="1"/>
    <col min="13310" max="13310" width="19.42578125" style="213" bestFit="1" customWidth="1"/>
    <col min="13311" max="13311" width="13.42578125" style="213" bestFit="1" customWidth="1"/>
    <col min="13312" max="13312" width="10" style="213" bestFit="1" customWidth="1"/>
    <col min="13313" max="13313" width="16" style="213" customWidth="1"/>
    <col min="13314" max="13314" width="12.28515625" style="213" customWidth="1"/>
    <col min="13315" max="13315" width="10.28515625" style="213" customWidth="1"/>
    <col min="13316" max="13316" width="11.140625" style="213" customWidth="1"/>
    <col min="13317" max="13317" width="11.42578125" style="213"/>
    <col min="13318" max="13318" width="17.85546875" style="213" bestFit="1" customWidth="1"/>
    <col min="13319" max="13319" width="20.28515625" style="213" bestFit="1" customWidth="1"/>
    <col min="13320" max="13324" width="11.42578125" style="213"/>
    <col min="13325" max="13325" width="30.140625" style="213" bestFit="1" customWidth="1"/>
    <col min="13326" max="13326" width="19.42578125" style="213" bestFit="1" customWidth="1"/>
    <col min="13327" max="13327" width="14.42578125" style="213" bestFit="1" customWidth="1"/>
    <col min="13328" max="13328" width="19.42578125" style="213" bestFit="1" customWidth="1"/>
    <col min="13329" max="13329" width="14.42578125" style="213" bestFit="1" customWidth="1"/>
    <col min="13330" max="13330" width="20" style="213" customWidth="1"/>
    <col min="13331" max="13331" width="13.140625" style="213" bestFit="1" customWidth="1"/>
    <col min="13332" max="13332" width="7.140625" style="213" bestFit="1" customWidth="1"/>
    <col min="13333" max="13333" width="9.140625" style="213" bestFit="1" customWidth="1"/>
    <col min="13334" max="13561" width="11.42578125" style="213"/>
    <col min="13562" max="13562" width="10.42578125" style="213" customWidth="1"/>
    <col min="13563" max="13563" width="79.28515625" style="213" customWidth="1"/>
    <col min="13564" max="13564" width="13.42578125" style="213" bestFit="1" customWidth="1"/>
    <col min="13565" max="13565" width="17.42578125" style="213" customWidth="1"/>
    <col min="13566" max="13566" width="19.42578125" style="213" bestFit="1" customWidth="1"/>
    <col min="13567" max="13567" width="13.42578125" style="213" bestFit="1" customWidth="1"/>
    <col min="13568" max="13568" width="10" style="213" bestFit="1" customWidth="1"/>
    <col min="13569" max="13569" width="16" style="213" customWidth="1"/>
    <col min="13570" max="13570" width="12.28515625" style="213" customWidth="1"/>
    <col min="13571" max="13571" width="10.28515625" style="213" customWidth="1"/>
    <col min="13572" max="13572" width="11.140625" style="213" customWidth="1"/>
    <col min="13573" max="13573" width="11.42578125" style="213"/>
    <col min="13574" max="13574" width="17.85546875" style="213" bestFit="1" customWidth="1"/>
    <col min="13575" max="13575" width="20.28515625" style="213" bestFit="1" customWidth="1"/>
    <col min="13576" max="13580" width="11.42578125" style="213"/>
    <col min="13581" max="13581" width="30.140625" style="213" bestFit="1" customWidth="1"/>
    <col min="13582" max="13582" width="19.42578125" style="213" bestFit="1" customWidth="1"/>
    <col min="13583" max="13583" width="14.42578125" style="213" bestFit="1" customWidth="1"/>
    <col min="13584" max="13584" width="19.42578125" style="213" bestFit="1" customWidth="1"/>
    <col min="13585" max="13585" width="14.42578125" style="213" bestFit="1" customWidth="1"/>
    <col min="13586" max="13586" width="20" style="213" customWidth="1"/>
    <col min="13587" max="13587" width="13.140625" style="213" bestFit="1" customWidth="1"/>
    <col min="13588" max="13588" width="7.140625" style="213" bestFit="1" customWidth="1"/>
    <col min="13589" max="13589" width="9.140625" style="213" bestFit="1" customWidth="1"/>
    <col min="13590" max="13817" width="11.42578125" style="213"/>
    <col min="13818" max="13818" width="10.42578125" style="213" customWidth="1"/>
    <col min="13819" max="13819" width="79.28515625" style="213" customWidth="1"/>
    <col min="13820" max="13820" width="13.42578125" style="213" bestFit="1" customWidth="1"/>
    <col min="13821" max="13821" width="17.42578125" style="213" customWidth="1"/>
    <col min="13822" max="13822" width="19.42578125" style="213" bestFit="1" customWidth="1"/>
    <col min="13823" max="13823" width="13.42578125" style="213" bestFit="1" customWidth="1"/>
    <col min="13824" max="13824" width="10" style="213" bestFit="1" customWidth="1"/>
    <col min="13825" max="13825" width="16" style="213" customWidth="1"/>
    <col min="13826" max="13826" width="12.28515625" style="213" customWidth="1"/>
    <col min="13827" max="13827" width="10.28515625" style="213" customWidth="1"/>
    <col min="13828" max="13828" width="11.140625" style="213" customWidth="1"/>
    <col min="13829" max="13829" width="11.42578125" style="213"/>
    <col min="13830" max="13830" width="17.85546875" style="213" bestFit="1" customWidth="1"/>
    <col min="13831" max="13831" width="20.28515625" style="213" bestFit="1" customWidth="1"/>
    <col min="13832" max="13836" width="11.42578125" style="213"/>
    <col min="13837" max="13837" width="30.140625" style="213" bestFit="1" customWidth="1"/>
    <col min="13838" max="13838" width="19.42578125" style="213" bestFit="1" customWidth="1"/>
    <col min="13839" max="13839" width="14.42578125" style="213" bestFit="1" customWidth="1"/>
    <col min="13840" max="13840" width="19.42578125" style="213" bestFit="1" customWidth="1"/>
    <col min="13841" max="13841" width="14.42578125" style="213" bestFit="1" customWidth="1"/>
    <col min="13842" max="13842" width="20" style="213" customWidth="1"/>
    <col min="13843" max="13843" width="13.140625" style="213" bestFit="1" customWidth="1"/>
    <col min="13844" max="13844" width="7.140625" style="213" bestFit="1" customWidth="1"/>
    <col min="13845" max="13845" width="9.140625" style="213" bestFit="1" customWidth="1"/>
    <col min="13846" max="14073" width="11.42578125" style="213"/>
    <col min="14074" max="14074" width="10.42578125" style="213" customWidth="1"/>
    <col min="14075" max="14075" width="79.28515625" style="213" customWidth="1"/>
    <col min="14076" max="14076" width="13.42578125" style="213" bestFit="1" customWidth="1"/>
    <col min="14077" max="14077" width="17.42578125" style="213" customWidth="1"/>
    <col min="14078" max="14078" width="19.42578125" style="213" bestFit="1" customWidth="1"/>
    <col min="14079" max="14079" width="13.42578125" style="213" bestFit="1" customWidth="1"/>
    <col min="14080" max="14080" width="10" style="213" bestFit="1" customWidth="1"/>
    <col min="14081" max="14081" width="16" style="213" customWidth="1"/>
    <col min="14082" max="14082" width="12.28515625" style="213" customWidth="1"/>
    <col min="14083" max="14083" width="10.28515625" style="213" customWidth="1"/>
    <col min="14084" max="14084" width="11.140625" style="213" customWidth="1"/>
    <col min="14085" max="14085" width="11.42578125" style="213"/>
    <col min="14086" max="14086" width="17.85546875" style="213" bestFit="1" customWidth="1"/>
    <col min="14087" max="14087" width="20.28515625" style="213" bestFit="1" customWidth="1"/>
    <col min="14088" max="14092" width="11.42578125" style="213"/>
    <col min="14093" max="14093" width="30.140625" style="213" bestFit="1" customWidth="1"/>
    <col min="14094" max="14094" width="19.42578125" style="213" bestFit="1" customWidth="1"/>
    <col min="14095" max="14095" width="14.42578125" style="213" bestFit="1" customWidth="1"/>
    <col min="14096" max="14096" width="19.42578125" style="213" bestFit="1" customWidth="1"/>
    <col min="14097" max="14097" width="14.42578125" style="213" bestFit="1" customWidth="1"/>
    <col min="14098" max="14098" width="20" style="213" customWidth="1"/>
    <col min="14099" max="14099" width="13.140625" style="213" bestFit="1" customWidth="1"/>
    <col min="14100" max="14100" width="7.140625" style="213" bestFit="1" customWidth="1"/>
    <col min="14101" max="14101" width="9.140625" style="213" bestFit="1" customWidth="1"/>
    <col min="14102" max="14329" width="11.42578125" style="213"/>
    <col min="14330" max="14330" width="10.42578125" style="213" customWidth="1"/>
    <col min="14331" max="14331" width="79.28515625" style="213" customWidth="1"/>
    <col min="14332" max="14332" width="13.42578125" style="213" bestFit="1" customWidth="1"/>
    <col min="14333" max="14333" width="17.42578125" style="213" customWidth="1"/>
    <col min="14334" max="14334" width="19.42578125" style="213" bestFit="1" customWidth="1"/>
    <col min="14335" max="14335" width="13.42578125" style="213" bestFit="1" customWidth="1"/>
    <col min="14336" max="14336" width="10" style="213" bestFit="1" customWidth="1"/>
    <col min="14337" max="14337" width="16" style="213" customWidth="1"/>
    <col min="14338" max="14338" width="12.28515625" style="213" customWidth="1"/>
    <col min="14339" max="14339" width="10.28515625" style="213" customWidth="1"/>
    <col min="14340" max="14340" width="11.140625" style="213" customWidth="1"/>
    <col min="14341" max="14341" width="11.42578125" style="213"/>
    <col min="14342" max="14342" width="17.85546875" style="213" bestFit="1" customWidth="1"/>
    <col min="14343" max="14343" width="20.28515625" style="213" bestFit="1" customWidth="1"/>
    <col min="14344" max="14348" width="11.42578125" style="213"/>
    <col min="14349" max="14349" width="30.140625" style="213" bestFit="1" customWidth="1"/>
    <col min="14350" max="14350" width="19.42578125" style="213" bestFit="1" customWidth="1"/>
    <col min="14351" max="14351" width="14.42578125" style="213" bestFit="1" customWidth="1"/>
    <col min="14352" max="14352" width="19.42578125" style="213" bestFit="1" customWidth="1"/>
    <col min="14353" max="14353" width="14.42578125" style="213" bestFit="1" customWidth="1"/>
    <col min="14354" max="14354" width="20" style="213" customWidth="1"/>
    <col min="14355" max="14355" width="13.140625" style="213" bestFit="1" customWidth="1"/>
    <col min="14356" max="14356" width="7.140625" style="213" bestFit="1" customWidth="1"/>
    <col min="14357" max="14357" width="9.140625" style="213" bestFit="1" customWidth="1"/>
    <col min="14358" max="14585" width="11.42578125" style="213"/>
    <col min="14586" max="14586" width="10.42578125" style="213" customWidth="1"/>
    <col min="14587" max="14587" width="79.28515625" style="213" customWidth="1"/>
    <col min="14588" max="14588" width="13.42578125" style="213" bestFit="1" customWidth="1"/>
    <col min="14589" max="14589" width="17.42578125" style="213" customWidth="1"/>
    <col min="14590" max="14590" width="19.42578125" style="213" bestFit="1" customWidth="1"/>
    <col min="14591" max="14591" width="13.42578125" style="213" bestFit="1" customWidth="1"/>
    <col min="14592" max="14592" width="10" style="213" bestFit="1" customWidth="1"/>
    <col min="14593" max="14593" width="16" style="213" customWidth="1"/>
    <col min="14594" max="14594" width="12.28515625" style="213" customWidth="1"/>
    <col min="14595" max="14595" width="10.28515625" style="213" customWidth="1"/>
    <col min="14596" max="14596" width="11.140625" style="213" customWidth="1"/>
    <col min="14597" max="14597" width="11.42578125" style="213"/>
    <col min="14598" max="14598" width="17.85546875" style="213" bestFit="1" customWidth="1"/>
    <col min="14599" max="14599" width="20.28515625" style="213" bestFit="1" customWidth="1"/>
    <col min="14600" max="14604" width="11.42578125" style="213"/>
    <col min="14605" max="14605" width="30.140625" style="213" bestFit="1" customWidth="1"/>
    <col min="14606" max="14606" width="19.42578125" style="213" bestFit="1" customWidth="1"/>
    <col min="14607" max="14607" width="14.42578125" style="213" bestFit="1" customWidth="1"/>
    <col min="14608" max="14608" width="19.42578125" style="213" bestFit="1" customWidth="1"/>
    <col min="14609" max="14609" width="14.42578125" style="213" bestFit="1" customWidth="1"/>
    <col min="14610" max="14610" width="20" style="213" customWidth="1"/>
    <col min="14611" max="14611" width="13.140625" style="213" bestFit="1" customWidth="1"/>
    <col min="14612" max="14612" width="7.140625" style="213" bestFit="1" customWidth="1"/>
    <col min="14613" max="14613" width="9.140625" style="213" bestFit="1" customWidth="1"/>
    <col min="14614" max="14841" width="11.42578125" style="213"/>
    <col min="14842" max="14842" width="10.42578125" style="213" customWidth="1"/>
    <col min="14843" max="14843" width="79.28515625" style="213" customWidth="1"/>
    <col min="14844" max="14844" width="13.42578125" style="213" bestFit="1" customWidth="1"/>
    <col min="14845" max="14845" width="17.42578125" style="213" customWidth="1"/>
    <col min="14846" max="14846" width="19.42578125" style="213" bestFit="1" customWidth="1"/>
    <col min="14847" max="14847" width="13.42578125" style="213" bestFit="1" customWidth="1"/>
    <col min="14848" max="14848" width="10" style="213" bestFit="1" customWidth="1"/>
    <col min="14849" max="14849" width="16" style="213" customWidth="1"/>
    <col min="14850" max="14850" width="12.28515625" style="213" customWidth="1"/>
    <col min="14851" max="14851" width="10.28515625" style="213" customWidth="1"/>
    <col min="14852" max="14852" width="11.140625" style="213" customWidth="1"/>
    <col min="14853" max="14853" width="11.42578125" style="213"/>
    <col min="14854" max="14854" width="17.85546875" style="213" bestFit="1" customWidth="1"/>
    <col min="14855" max="14855" width="20.28515625" style="213" bestFit="1" customWidth="1"/>
    <col min="14856" max="14860" width="11.42578125" style="213"/>
    <col min="14861" max="14861" width="30.140625" style="213" bestFit="1" customWidth="1"/>
    <col min="14862" max="14862" width="19.42578125" style="213" bestFit="1" customWidth="1"/>
    <col min="14863" max="14863" width="14.42578125" style="213" bestFit="1" customWidth="1"/>
    <col min="14864" max="14864" width="19.42578125" style="213" bestFit="1" customWidth="1"/>
    <col min="14865" max="14865" width="14.42578125" style="213" bestFit="1" customWidth="1"/>
    <col min="14866" max="14866" width="20" style="213" customWidth="1"/>
    <col min="14867" max="14867" width="13.140625" style="213" bestFit="1" customWidth="1"/>
    <col min="14868" max="14868" width="7.140625" style="213" bestFit="1" customWidth="1"/>
    <col min="14869" max="14869" width="9.140625" style="213" bestFit="1" customWidth="1"/>
    <col min="14870" max="15097" width="11.42578125" style="213"/>
    <col min="15098" max="15098" width="10.42578125" style="213" customWidth="1"/>
    <col min="15099" max="15099" width="79.28515625" style="213" customWidth="1"/>
    <col min="15100" max="15100" width="13.42578125" style="213" bestFit="1" customWidth="1"/>
    <col min="15101" max="15101" width="17.42578125" style="213" customWidth="1"/>
    <col min="15102" max="15102" width="19.42578125" style="213" bestFit="1" customWidth="1"/>
    <col min="15103" max="15103" width="13.42578125" style="213" bestFit="1" customWidth="1"/>
    <col min="15104" max="15104" width="10" style="213" bestFit="1" customWidth="1"/>
    <col min="15105" max="15105" width="16" style="213" customWidth="1"/>
    <col min="15106" max="15106" width="12.28515625" style="213" customWidth="1"/>
    <col min="15107" max="15107" width="10.28515625" style="213" customWidth="1"/>
    <col min="15108" max="15108" width="11.140625" style="213" customWidth="1"/>
    <col min="15109" max="15109" width="11.42578125" style="213"/>
    <col min="15110" max="15110" width="17.85546875" style="213" bestFit="1" customWidth="1"/>
    <col min="15111" max="15111" width="20.28515625" style="213" bestFit="1" customWidth="1"/>
    <col min="15112" max="15116" width="11.42578125" style="213"/>
    <col min="15117" max="15117" width="30.140625" style="213" bestFit="1" customWidth="1"/>
    <col min="15118" max="15118" width="19.42578125" style="213" bestFit="1" customWidth="1"/>
    <col min="15119" max="15119" width="14.42578125" style="213" bestFit="1" customWidth="1"/>
    <col min="15120" max="15120" width="19.42578125" style="213" bestFit="1" customWidth="1"/>
    <col min="15121" max="15121" width="14.42578125" style="213" bestFit="1" customWidth="1"/>
    <col min="15122" max="15122" width="20" style="213" customWidth="1"/>
    <col min="15123" max="15123" width="13.140625" style="213" bestFit="1" customWidth="1"/>
    <col min="15124" max="15124" width="7.140625" style="213" bestFit="1" customWidth="1"/>
    <col min="15125" max="15125" width="9.140625" style="213" bestFit="1" customWidth="1"/>
    <col min="15126" max="15353" width="11.42578125" style="213"/>
    <col min="15354" max="15354" width="10.42578125" style="213" customWidth="1"/>
    <col min="15355" max="15355" width="79.28515625" style="213" customWidth="1"/>
    <col min="15356" max="15356" width="13.42578125" style="213" bestFit="1" customWidth="1"/>
    <col min="15357" max="15357" width="17.42578125" style="213" customWidth="1"/>
    <col min="15358" max="15358" width="19.42578125" style="213" bestFit="1" customWidth="1"/>
    <col min="15359" max="15359" width="13.42578125" style="213" bestFit="1" customWidth="1"/>
    <col min="15360" max="15360" width="10" style="213" bestFit="1" customWidth="1"/>
    <col min="15361" max="15361" width="16" style="213" customWidth="1"/>
    <col min="15362" max="15362" width="12.28515625" style="213" customWidth="1"/>
    <col min="15363" max="15363" width="10.28515625" style="213" customWidth="1"/>
    <col min="15364" max="15364" width="11.140625" style="213" customWidth="1"/>
    <col min="15365" max="15365" width="11.42578125" style="213"/>
    <col min="15366" max="15366" width="17.85546875" style="213" bestFit="1" customWidth="1"/>
    <col min="15367" max="15367" width="20.28515625" style="213" bestFit="1" customWidth="1"/>
    <col min="15368" max="15372" width="11.42578125" style="213"/>
    <col min="15373" max="15373" width="30.140625" style="213" bestFit="1" customWidth="1"/>
    <col min="15374" max="15374" width="19.42578125" style="213" bestFit="1" customWidth="1"/>
    <col min="15375" max="15375" width="14.42578125" style="213" bestFit="1" customWidth="1"/>
    <col min="15376" max="15376" width="19.42578125" style="213" bestFit="1" customWidth="1"/>
    <col min="15377" max="15377" width="14.42578125" style="213" bestFit="1" customWidth="1"/>
    <col min="15378" max="15378" width="20" style="213" customWidth="1"/>
    <col min="15379" max="15379" width="13.140625" style="213" bestFit="1" customWidth="1"/>
    <col min="15380" max="15380" width="7.140625" style="213" bestFit="1" customWidth="1"/>
    <col min="15381" max="15381" width="9.140625" style="213" bestFit="1" customWidth="1"/>
    <col min="15382" max="15609" width="11.42578125" style="213"/>
    <col min="15610" max="15610" width="10.42578125" style="213" customWidth="1"/>
    <col min="15611" max="15611" width="79.28515625" style="213" customWidth="1"/>
    <col min="15612" max="15612" width="13.42578125" style="213" bestFit="1" customWidth="1"/>
    <col min="15613" max="15613" width="17.42578125" style="213" customWidth="1"/>
    <col min="15614" max="15614" width="19.42578125" style="213" bestFit="1" customWidth="1"/>
    <col min="15615" max="15615" width="13.42578125" style="213" bestFit="1" customWidth="1"/>
    <col min="15616" max="15616" width="10" style="213" bestFit="1" customWidth="1"/>
    <col min="15617" max="15617" width="16" style="213" customWidth="1"/>
    <col min="15618" max="15618" width="12.28515625" style="213" customWidth="1"/>
    <col min="15619" max="15619" width="10.28515625" style="213" customWidth="1"/>
    <col min="15620" max="15620" width="11.140625" style="213" customWidth="1"/>
    <col min="15621" max="15621" width="11.42578125" style="213"/>
    <col min="15622" max="15622" width="17.85546875" style="213" bestFit="1" customWidth="1"/>
    <col min="15623" max="15623" width="20.28515625" style="213" bestFit="1" customWidth="1"/>
    <col min="15624" max="15628" width="11.42578125" style="213"/>
    <col min="15629" max="15629" width="30.140625" style="213" bestFit="1" customWidth="1"/>
    <col min="15630" max="15630" width="19.42578125" style="213" bestFit="1" customWidth="1"/>
    <col min="15631" max="15631" width="14.42578125" style="213" bestFit="1" customWidth="1"/>
    <col min="15632" max="15632" width="19.42578125" style="213" bestFit="1" customWidth="1"/>
    <col min="15633" max="15633" width="14.42578125" style="213" bestFit="1" customWidth="1"/>
    <col min="15634" max="15634" width="20" style="213" customWidth="1"/>
    <col min="15635" max="15635" width="13.140625" style="213" bestFit="1" customWidth="1"/>
    <col min="15636" max="15636" width="7.140625" style="213" bestFit="1" customWidth="1"/>
    <col min="15637" max="15637" width="9.140625" style="213" bestFit="1" customWidth="1"/>
    <col min="15638" max="15865" width="11.42578125" style="213"/>
    <col min="15866" max="15866" width="10.42578125" style="213" customWidth="1"/>
    <col min="15867" max="15867" width="79.28515625" style="213" customWidth="1"/>
    <col min="15868" max="15868" width="13.42578125" style="213" bestFit="1" customWidth="1"/>
    <col min="15869" max="15869" width="17.42578125" style="213" customWidth="1"/>
    <col min="15870" max="15870" width="19.42578125" style="213" bestFit="1" customWidth="1"/>
    <col min="15871" max="15871" width="13.42578125" style="213" bestFit="1" customWidth="1"/>
    <col min="15872" max="15872" width="10" style="213" bestFit="1" customWidth="1"/>
    <col min="15873" max="15873" width="16" style="213" customWidth="1"/>
    <col min="15874" max="15874" width="12.28515625" style="213" customWidth="1"/>
    <col min="15875" max="15875" width="10.28515625" style="213" customWidth="1"/>
    <col min="15876" max="15876" width="11.140625" style="213" customWidth="1"/>
    <col min="15877" max="15877" width="11.42578125" style="213"/>
    <col min="15878" max="15878" width="17.85546875" style="213" bestFit="1" customWidth="1"/>
    <col min="15879" max="15879" width="20.28515625" style="213" bestFit="1" customWidth="1"/>
    <col min="15880" max="15884" width="11.42578125" style="213"/>
    <col min="15885" max="15885" width="30.140625" style="213" bestFit="1" customWidth="1"/>
    <col min="15886" max="15886" width="19.42578125" style="213" bestFit="1" customWidth="1"/>
    <col min="15887" max="15887" width="14.42578125" style="213" bestFit="1" customWidth="1"/>
    <col min="15888" max="15888" width="19.42578125" style="213" bestFit="1" customWidth="1"/>
    <col min="15889" max="15889" width="14.42578125" style="213" bestFit="1" customWidth="1"/>
    <col min="15890" max="15890" width="20" style="213" customWidth="1"/>
    <col min="15891" max="15891" width="13.140625" style="213" bestFit="1" customWidth="1"/>
    <col min="15892" max="15892" width="7.140625" style="213" bestFit="1" customWidth="1"/>
    <col min="15893" max="15893" width="9.140625" style="213" bestFit="1" customWidth="1"/>
    <col min="15894" max="16121" width="11.42578125" style="213"/>
    <col min="16122" max="16122" width="10.42578125" style="213" customWidth="1"/>
    <col min="16123" max="16123" width="79.28515625" style="213" customWidth="1"/>
    <col min="16124" max="16124" width="13.42578125" style="213" bestFit="1" customWidth="1"/>
    <col min="16125" max="16125" width="17.42578125" style="213" customWidth="1"/>
    <col min="16126" max="16126" width="19.42578125" style="213" bestFit="1" customWidth="1"/>
    <col min="16127" max="16127" width="13.42578125" style="213" bestFit="1" customWidth="1"/>
    <col min="16128" max="16128" width="10" style="213" bestFit="1" customWidth="1"/>
    <col min="16129" max="16129" width="16" style="213" customWidth="1"/>
    <col min="16130" max="16130" width="12.28515625" style="213" customWidth="1"/>
    <col min="16131" max="16131" width="10.28515625" style="213" customWidth="1"/>
    <col min="16132" max="16132" width="11.140625" style="213" customWidth="1"/>
    <col min="16133" max="16133" width="11.42578125" style="213"/>
    <col min="16134" max="16134" width="17.85546875" style="213" bestFit="1" customWidth="1"/>
    <col min="16135" max="16135" width="20.28515625" style="213" bestFit="1" customWidth="1"/>
    <col min="16136" max="16140" width="11.42578125" style="213"/>
    <col min="16141" max="16141" width="30.140625" style="213" bestFit="1" customWidth="1"/>
    <col min="16142" max="16142" width="19.42578125" style="213" bestFit="1" customWidth="1"/>
    <col min="16143" max="16143" width="14.42578125" style="213" bestFit="1" customWidth="1"/>
    <col min="16144" max="16144" width="19.42578125" style="213" bestFit="1" customWidth="1"/>
    <col min="16145" max="16145" width="14.42578125" style="213" bestFit="1" customWidth="1"/>
    <col min="16146" max="16146" width="20" style="213" customWidth="1"/>
    <col min="16147" max="16147" width="13.140625" style="213" bestFit="1" customWidth="1"/>
    <col min="16148" max="16148" width="7.140625" style="213" bestFit="1" customWidth="1"/>
    <col min="16149" max="16149" width="9.140625" style="213" bestFit="1" customWidth="1"/>
    <col min="16150" max="16384" width="11.42578125" style="213"/>
  </cols>
  <sheetData>
    <row r="1" spans="1:9">
      <c r="A1" s="1247"/>
      <c r="B1" s="1247"/>
      <c r="C1" s="1247"/>
      <c r="D1" s="1247"/>
      <c r="E1" s="1247"/>
    </row>
    <row r="2" spans="1:9" ht="28.15" customHeight="1">
      <c r="A2" s="1248" t="s">
        <v>1634</v>
      </c>
      <c r="B2" s="1248"/>
      <c r="C2" s="1248"/>
      <c r="D2" s="1248"/>
      <c r="E2" s="1248"/>
    </row>
    <row r="3" spans="1:9" ht="15.75" thickBot="1">
      <c r="B3" s="1180" t="s">
        <v>33</v>
      </c>
      <c r="C3" s="1180"/>
      <c r="D3" s="1180"/>
    </row>
    <row r="4" spans="1:9" ht="15.75" thickBot="1">
      <c r="B4" s="1072" t="s">
        <v>690</v>
      </c>
      <c r="C4" s="1072"/>
      <c r="D4" s="1072"/>
      <c r="F4" s="1043" t="s">
        <v>25</v>
      </c>
      <c r="G4" s="1044">
        <v>5837063769624</v>
      </c>
    </row>
    <row r="5" spans="1:9" ht="15.75" thickBot="1">
      <c r="B5" s="1273" t="s">
        <v>249</v>
      </c>
      <c r="C5" s="737">
        <v>2022</v>
      </c>
      <c r="D5" s="1279" t="s">
        <v>452</v>
      </c>
    </row>
    <row r="6" spans="1:9">
      <c r="B6" s="1274"/>
      <c r="C6" s="1284" t="s">
        <v>451</v>
      </c>
      <c r="D6" s="1280"/>
    </row>
    <row r="7" spans="1:9" ht="15.75" thickBot="1">
      <c r="B7" s="1274"/>
      <c r="C7" s="1285"/>
      <c r="D7" s="1281"/>
    </row>
    <row r="8" spans="1:9" ht="15.75" thickBot="1">
      <c r="B8" s="1275"/>
      <c r="C8" s="739">
        <v>1</v>
      </c>
      <c r="D8" s="782" t="s">
        <v>617</v>
      </c>
    </row>
    <row r="9" spans="1:9" ht="15" customHeight="1">
      <c r="B9" s="449" t="s">
        <v>624</v>
      </c>
      <c r="C9" s="451"/>
      <c r="D9" s="451"/>
    </row>
    <row r="10" spans="1:9" ht="15" customHeight="1">
      <c r="B10" s="277" t="s">
        <v>691</v>
      </c>
      <c r="C10" s="455">
        <v>507800730</v>
      </c>
      <c r="D10" s="359">
        <f>C10/$G$4</f>
        <v>8.6995919531081367E-5</v>
      </c>
    </row>
    <row r="11" spans="1:9">
      <c r="B11" s="277" t="s">
        <v>692</v>
      </c>
      <c r="C11" s="455">
        <v>464500000</v>
      </c>
      <c r="D11" s="359">
        <f t="shared" ref="D11:D18" si="0">C11/$G$4</f>
        <v>7.9577681233714053E-5</v>
      </c>
      <c r="F11" s="443"/>
    </row>
    <row r="12" spans="1:9">
      <c r="B12" s="277" t="s">
        <v>693</v>
      </c>
      <c r="C12" s="455">
        <v>863814605</v>
      </c>
      <c r="D12" s="359">
        <f t="shared" si="0"/>
        <v>1.4798786497678497E-4</v>
      </c>
      <c r="F12" s="443"/>
    </row>
    <row r="13" spans="1:9">
      <c r="B13" s="277" t="s">
        <v>694</v>
      </c>
      <c r="C13" s="455">
        <v>329000000</v>
      </c>
      <c r="D13" s="359">
        <f t="shared" si="0"/>
        <v>5.6363955061123627E-5</v>
      </c>
      <c r="F13" s="443"/>
    </row>
    <row r="14" spans="1:9">
      <c r="A14" s="437"/>
      <c r="B14" s="277" t="s">
        <v>695</v>
      </c>
      <c r="C14" s="455">
        <v>36939638704</v>
      </c>
      <c r="D14" s="359">
        <f t="shared" si="0"/>
        <v>6.3284624191075958E-3</v>
      </c>
      <c r="F14" s="443"/>
      <c r="I14" s="213" t="s">
        <v>634</v>
      </c>
    </row>
    <row r="15" spans="1:9">
      <c r="B15" s="277" t="s">
        <v>696</v>
      </c>
      <c r="C15" s="455">
        <v>353099657</v>
      </c>
      <c r="D15" s="359">
        <f t="shared" si="0"/>
        <v>6.0492684496188953E-5</v>
      </c>
      <c r="F15" s="443"/>
    </row>
    <row r="16" spans="1:9">
      <c r="B16" s="277" t="s">
        <v>697</v>
      </c>
      <c r="C16" s="455">
        <v>1229150456</v>
      </c>
      <c r="D16" s="359">
        <f t="shared" si="0"/>
        <v>2.1057684214390157E-4</v>
      </c>
      <c r="F16" s="443"/>
    </row>
    <row r="17" spans="2:6" ht="15.75" thickBot="1">
      <c r="B17" s="277" t="s">
        <v>698</v>
      </c>
      <c r="C17" s="459">
        <v>17747035152</v>
      </c>
      <c r="D17" s="547">
        <f t="shared" si="0"/>
        <v>3.0404045342720645E-3</v>
      </c>
      <c r="F17" s="443"/>
    </row>
    <row r="18" spans="2:6" ht="15.75" thickBot="1">
      <c r="B18" s="744"/>
      <c r="C18" s="783">
        <f t="shared" ref="C18" si="1">SUM(C10:C17)</f>
        <v>58434039304</v>
      </c>
      <c r="D18" s="734">
        <f t="shared" si="0"/>
        <v>1.0010861900822454E-2</v>
      </c>
      <c r="E18" s="444"/>
    </row>
    <row r="19" spans="2:6">
      <c r="B19" s="540" t="s">
        <v>699</v>
      </c>
    </row>
    <row r="20" spans="2:6">
      <c r="B20" s="213" t="s">
        <v>700</v>
      </c>
    </row>
    <row r="21" spans="2:6">
      <c r="B21" s="219" t="s">
        <v>701</v>
      </c>
      <c r="D21" s="466"/>
    </row>
    <row r="22" spans="2:6">
      <c r="B22" s="540" t="s">
        <v>1635</v>
      </c>
      <c r="D22" s="446"/>
    </row>
    <row r="23" spans="2:6">
      <c r="D23" s="446"/>
    </row>
    <row r="24" spans="2:6">
      <c r="C24" s="443"/>
      <c r="D24" s="446"/>
    </row>
    <row r="25" spans="2:6">
      <c r="C25" s="443"/>
      <c r="D25" s="386"/>
    </row>
    <row r="26" spans="2:6">
      <c r="D26" s="446"/>
    </row>
    <row r="27" spans="2:6">
      <c r="D27" s="446"/>
    </row>
    <row r="28" spans="2:6">
      <c r="D28" s="446"/>
    </row>
    <row r="29" spans="2:6">
      <c r="D29" s="446"/>
    </row>
    <row r="30" spans="2:6">
      <c r="D30" s="446"/>
    </row>
    <row r="31" spans="2:6">
      <c r="D31" s="446"/>
    </row>
    <row r="32" spans="2:6">
      <c r="B32" s="277"/>
      <c r="D32" s="446"/>
    </row>
    <row r="33" spans="2:4">
      <c r="B33" s="277"/>
      <c r="D33" s="446"/>
    </row>
    <row r="34" spans="2:4">
      <c r="B34" s="277"/>
    </row>
    <row r="35" spans="2:4">
      <c r="B35" s="277"/>
    </row>
    <row r="36" spans="2:4">
      <c r="B36" s="277"/>
    </row>
    <row r="37" spans="2:4">
      <c r="B37" s="277"/>
    </row>
    <row r="38" spans="2:4">
      <c r="B38" s="277"/>
    </row>
    <row r="39" spans="2:4">
      <c r="B39" s="277"/>
    </row>
    <row r="40" spans="2:4">
      <c r="B40" s="277"/>
    </row>
    <row r="41" spans="2:4">
      <c r="B41" s="277"/>
    </row>
    <row r="42" spans="2:4">
      <c r="B42" s="277"/>
    </row>
    <row r="43" spans="2:4">
      <c r="B43" s="277"/>
    </row>
    <row r="44" spans="2:4">
      <c r="B44" s="277"/>
    </row>
    <row r="45" spans="2:4">
      <c r="B45" s="277"/>
    </row>
    <row r="46" spans="2:4">
      <c r="B46" s="277"/>
    </row>
    <row r="47" spans="2:4">
      <c r="B47" s="277"/>
    </row>
    <row r="48" spans="2:4">
      <c r="B48" s="277"/>
    </row>
    <row r="49" spans="2:2">
      <c r="B49" s="277"/>
    </row>
    <row r="50" spans="2:2">
      <c r="B50" s="277"/>
    </row>
    <row r="51" spans="2:2">
      <c r="B51" s="277"/>
    </row>
    <row r="52" spans="2:2">
      <c r="B52" s="277"/>
    </row>
    <row r="53" spans="2:2">
      <c r="B53" s="277"/>
    </row>
    <row r="54" spans="2:2">
      <c r="B54" s="277"/>
    </row>
    <row r="55" spans="2:2">
      <c r="B55" s="277"/>
    </row>
    <row r="56" spans="2:2">
      <c r="B56" s="277"/>
    </row>
    <row r="57" spans="2:2">
      <c r="B57" s="277"/>
    </row>
    <row r="58" spans="2:2">
      <c r="B58" s="277"/>
    </row>
    <row r="59" spans="2:2">
      <c r="B59" s="277"/>
    </row>
    <row r="60" spans="2:2">
      <c r="B60" s="277"/>
    </row>
    <row r="61" spans="2:2">
      <c r="B61" s="277"/>
    </row>
    <row r="62" spans="2:2">
      <c r="B62" s="277"/>
    </row>
    <row r="63" spans="2:2">
      <c r="B63" s="277"/>
    </row>
    <row r="64" spans="2:2">
      <c r="B64" s="277"/>
    </row>
    <row r="65" spans="2:2">
      <c r="B65" s="277"/>
    </row>
    <row r="66" spans="2:2">
      <c r="B66" s="277"/>
    </row>
    <row r="67" spans="2:2">
      <c r="B67" s="277"/>
    </row>
    <row r="68" spans="2:2">
      <c r="B68" s="277"/>
    </row>
    <row r="69" spans="2:2">
      <c r="B69" s="277"/>
    </row>
    <row r="70" spans="2:2">
      <c r="B70" s="277"/>
    </row>
    <row r="71" spans="2:2">
      <c r="B71" s="277"/>
    </row>
    <row r="72" spans="2:2">
      <c r="B72" s="277"/>
    </row>
    <row r="73" spans="2:2">
      <c r="B73" s="277"/>
    </row>
    <row r="74" spans="2:2">
      <c r="B74" s="277"/>
    </row>
    <row r="75" spans="2:2">
      <c r="B75" s="277"/>
    </row>
    <row r="76" spans="2:2">
      <c r="B76" s="277"/>
    </row>
    <row r="77" spans="2:2">
      <c r="B77" s="277"/>
    </row>
  </sheetData>
  <mergeCells count="7">
    <mergeCell ref="A1:E1"/>
    <mergeCell ref="A2:E2"/>
    <mergeCell ref="B3:D3"/>
    <mergeCell ref="B4:D4"/>
    <mergeCell ref="B5:B8"/>
    <mergeCell ref="D5:D7"/>
    <mergeCell ref="C6:C7"/>
  </mergeCells>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90BFB1B-DA83-4A16-8627-73241732208F}">
  <dimension ref="A1:H54"/>
  <sheetViews>
    <sheetView showGridLines="0" zoomScale="80" zoomScaleNormal="80" workbookViewId="0">
      <selection activeCell="B8" sqref="B8:D8"/>
    </sheetView>
  </sheetViews>
  <sheetFormatPr baseColWidth="10" defaultColWidth="9.140625" defaultRowHeight="15"/>
  <cols>
    <col min="1" max="1" width="13.28515625" style="213" customWidth="1"/>
    <col min="2" max="2" width="105.140625" style="213" customWidth="1"/>
    <col min="3" max="3" width="40.7109375" style="213" bestFit="1" customWidth="1"/>
    <col min="4" max="4" width="15.7109375" style="213" bestFit="1" customWidth="1"/>
    <col min="5" max="5" width="20.42578125" style="213" bestFit="1" customWidth="1"/>
    <col min="6" max="6" width="35.85546875" style="213" customWidth="1"/>
    <col min="7" max="7" width="24.42578125" style="213" bestFit="1" customWidth="1"/>
    <col min="8" max="8" width="24.7109375" style="213" customWidth="1"/>
    <col min="9" max="249" width="11.42578125" style="213" customWidth="1"/>
    <col min="250" max="250" width="13.28515625" style="213" customWidth="1"/>
    <col min="251" max="251" width="78.42578125" style="213" customWidth="1"/>
    <col min="252" max="252" width="11.28515625" style="213" bestFit="1" customWidth="1"/>
    <col min="253" max="253" width="15.85546875" style="213" customWidth="1"/>
    <col min="254" max="254" width="16.42578125" style="213" bestFit="1" customWidth="1"/>
    <col min="255" max="256" width="11.28515625" style="213" bestFit="1" customWidth="1"/>
    <col min="257" max="257" width="14.140625" style="213" customWidth="1"/>
    <col min="258" max="258" width="12" style="213" customWidth="1"/>
    <col min="259" max="259" width="9.42578125" style="213" customWidth="1"/>
    <col min="260" max="260" width="11" style="213" customWidth="1"/>
    <col min="261" max="261" width="11.42578125" style="213" customWidth="1"/>
    <col min="262" max="262" width="24.28515625" style="213" bestFit="1" customWidth="1"/>
    <col min="263" max="263" width="21.42578125" style="213" bestFit="1" customWidth="1"/>
    <col min="264" max="505" width="11.42578125" style="213" customWidth="1"/>
    <col min="506" max="506" width="13.28515625" style="213" customWidth="1"/>
    <col min="507" max="507" width="78.42578125" style="213" customWidth="1"/>
    <col min="508" max="508" width="11.28515625" style="213" bestFit="1" customWidth="1"/>
    <col min="509" max="509" width="15.85546875" style="213" customWidth="1"/>
    <col min="510" max="510" width="16.42578125" style="213" bestFit="1" customWidth="1"/>
    <col min="511" max="512" width="11.28515625" style="213" bestFit="1" customWidth="1"/>
    <col min="513" max="513" width="14.140625" style="213" customWidth="1"/>
    <col min="514" max="514" width="12" style="213" customWidth="1"/>
    <col min="515" max="515" width="9.42578125" style="213" customWidth="1"/>
    <col min="516" max="516" width="11" style="213" customWidth="1"/>
    <col min="517" max="517" width="11.42578125" style="213" customWidth="1"/>
    <col min="518" max="518" width="24.28515625" style="213" bestFit="1" customWidth="1"/>
    <col min="519" max="519" width="21.42578125" style="213" bestFit="1" customWidth="1"/>
    <col min="520" max="761" width="11.42578125" style="213" customWidth="1"/>
    <col min="762" max="762" width="13.28515625" style="213" customWidth="1"/>
    <col min="763" max="763" width="78.42578125" style="213" customWidth="1"/>
    <col min="764" max="764" width="11.28515625" style="213" bestFit="1" customWidth="1"/>
    <col min="765" max="765" width="15.85546875" style="213" customWidth="1"/>
    <col min="766" max="766" width="16.42578125" style="213" bestFit="1" customWidth="1"/>
    <col min="767" max="768" width="11.28515625" style="213" bestFit="1" customWidth="1"/>
    <col min="769" max="769" width="14.140625" style="213" customWidth="1"/>
    <col min="770" max="770" width="12" style="213" customWidth="1"/>
    <col min="771" max="771" width="9.42578125" style="213" customWidth="1"/>
    <col min="772" max="772" width="11" style="213" customWidth="1"/>
    <col min="773" max="773" width="11.42578125" style="213" customWidth="1"/>
    <col min="774" max="774" width="24.28515625" style="213" bestFit="1" customWidth="1"/>
    <col min="775" max="775" width="21.42578125" style="213" bestFit="1" customWidth="1"/>
    <col min="776" max="1017" width="11.42578125" style="213" customWidth="1"/>
    <col min="1018" max="1018" width="13.28515625" style="213" customWidth="1"/>
    <col min="1019" max="1019" width="78.42578125" style="213" customWidth="1"/>
    <col min="1020" max="1020" width="11.28515625" style="213" bestFit="1" customWidth="1"/>
    <col min="1021" max="1021" width="15.85546875" style="213" customWidth="1"/>
    <col min="1022" max="1022" width="16.42578125" style="213" bestFit="1" customWidth="1"/>
    <col min="1023" max="1024" width="11.28515625" style="213" bestFit="1" customWidth="1"/>
    <col min="1025" max="1025" width="14.140625" style="213" customWidth="1"/>
    <col min="1026" max="1026" width="12" style="213" customWidth="1"/>
    <col min="1027" max="1027" width="9.42578125" style="213" customWidth="1"/>
    <col min="1028" max="1028" width="11" style="213" customWidth="1"/>
    <col min="1029" max="1029" width="11.42578125" style="213" customWidth="1"/>
    <col min="1030" max="1030" width="24.28515625" style="213" bestFit="1" customWidth="1"/>
    <col min="1031" max="1031" width="21.42578125" style="213" bestFit="1" customWidth="1"/>
    <col min="1032" max="1273" width="11.42578125" style="213" customWidth="1"/>
    <col min="1274" max="1274" width="13.28515625" style="213" customWidth="1"/>
    <col min="1275" max="1275" width="78.42578125" style="213" customWidth="1"/>
    <col min="1276" max="1276" width="11.28515625" style="213" bestFit="1" customWidth="1"/>
    <col min="1277" max="1277" width="15.85546875" style="213" customWidth="1"/>
    <col min="1278" max="1278" width="16.42578125" style="213" bestFit="1" customWidth="1"/>
    <col min="1279" max="1280" width="11.28515625" style="213" bestFit="1" customWidth="1"/>
    <col min="1281" max="1281" width="14.140625" style="213" customWidth="1"/>
    <col min="1282" max="1282" width="12" style="213" customWidth="1"/>
    <col min="1283" max="1283" width="9.42578125" style="213" customWidth="1"/>
    <col min="1284" max="1284" width="11" style="213" customWidth="1"/>
    <col min="1285" max="1285" width="11.42578125" style="213" customWidth="1"/>
    <col min="1286" max="1286" width="24.28515625" style="213" bestFit="1" customWidth="1"/>
    <col min="1287" max="1287" width="21.42578125" style="213" bestFit="1" customWidth="1"/>
    <col min="1288" max="1529" width="11.42578125" style="213" customWidth="1"/>
    <col min="1530" max="1530" width="13.28515625" style="213" customWidth="1"/>
    <col min="1531" max="1531" width="78.42578125" style="213" customWidth="1"/>
    <col min="1532" max="1532" width="11.28515625" style="213" bestFit="1" customWidth="1"/>
    <col min="1533" max="1533" width="15.85546875" style="213" customWidth="1"/>
    <col min="1534" max="1534" width="16.42578125" style="213" bestFit="1" customWidth="1"/>
    <col min="1535" max="1536" width="11.28515625" style="213" bestFit="1" customWidth="1"/>
    <col min="1537" max="1537" width="14.140625" style="213" customWidth="1"/>
    <col min="1538" max="1538" width="12" style="213" customWidth="1"/>
    <col min="1539" max="1539" width="9.42578125" style="213" customWidth="1"/>
    <col min="1540" max="1540" width="11" style="213" customWidth="1"/>
    <col min="1541" max="1541" width="11.42578125" style="213" customWidth="1"/>
    <col min="1542" max="1542" width="24.28515625" style="213" bestFit="1" customWidth="1"/>
    <col min="1543" max="1543" width="21.42578125" style="213" bestFit="1" customWidth="1"/>
    <col min="1544" max="1785" width="11.42578125" style="213" customWidth="1"/>
    <col min="1786" max="1786" width="13.28515625" style="213" customWidth="1"/>
    <col min="1787" max="1787" width="78.42578125" style="213" customWidth="1"/>
    <col min="1788" max="1788" width="11.28515625" style="213" bestFit="1" customWidth="1"/>
    <col min="1789" max="1789" width="15.85546875" style="213" customWidth="1"/>
    <col min="1790" max="1790" width="16.42578125" style="213" bestFit="1" customWidth="1"/>
    <col min="1791" max="1792" width="11.28515625" style="213" bestFit="1" customWidth="1"/>
    <col min="1793" max="1793" width="14.140625" style="213" customWidth="1"/>
    <col min="1794" max="1794" width="12" style="213" customWidth="1"/>
    <col min="1795" max="1795" width="9.42578125" style="213" customWidth="1"/>
    <col min="1796" max="1796" width="11" style="213" customWidth="1"/>
    <col min="1797" max="1797" width="11.42578125" style="213" customWidth="1"/>
    <col min="1798" max="1798" width="24.28515625" style="213" bestFit="1" customWidth="1"/>
    <col min="1799" max="1799" width="21.42578125" style="213" bestFit="1" customWidth="1"/>
    <col min="1800" max="2041" width="11.42578125" style="213" customWidth="1"/>
    <col min="2042" max="2042" width="13.28515625" style="213" customWidth="1"/>
    <col min="2043" max="2043" width="78.42578125" style="213" customWidth="1"/>
    <col min="2044" max="2044" width="11.28515625" style="213" bestFit="1" customWidth="1"/>
    <col min="2045" max="2045" width="15.85546875" style="213" customWidth="1"/>
    <col min="2046" max="2046" width="16.42578125" style="213" bestFit="1" customWidth="1"/>
    <col min="2047" max="2048" width="11.28515625" style="213" bestFit="1" customWidth="1"/>
    <col min="2049" max="2049" width="14.140625" style="213" customWidth="1"/>
    <col min="2050" max="2050" width="12" style="213" customWidth="1"/>
    <col min="2051" max="2051" width="9.42578125" style="213" customWidth="1"/>
    <col min="2052" max="2052" width="11" style="213" customWidth="1"/>
    <col min="2053" max="2053" width="11.42578125" style="213" customWidth="1"/>
    <col min="2054" max="2054" width="24.28515625" style="213" bestFit="1" customWidth="1"/>
    <col min="2055" max="2055" width="21.42578125" style="213" bestFit="1" customWidth="1"/>
    <col min="2056" max="2297" width="11.42578125" style="213" customWidth="1"/>
    <col min="2298" max="2298" width="13.28515625" style="213" customWidth="1"/>
    <col min="2299" max="2299" width="78.42578125" style="213" customWidth="1"/>
    <col min="2300" max="2300" width="11.28515625" style="213" bestFit="1" customWidth="1"/>
    <col min="2301" max="2301" width="15.85546875" style="213" customWidth="1"/>
    <col min="2302" max="2302" width="16.42578125" style="213" bestFit="1" customWidth="1"/>
    <col min="2303" max="2304" width="11.28515625" style="213" bestFit="1" customWidth="1"/>
    <col min="2305" max="2305" width="14.140625" style="213" customWidth="1"/>
    <col min="2306" max="2306" width="12" style="213" customWidth="1"/>
    <col min="2307" max="2307" width="9.42578125" style="213" customWidth="1"/>
    <col min="2308" max="2308" width="11" style="213" customWidth="1"/>
    <col min="2309" max="2309" width="11.42578125" style="213" customWidth="1"/>
    <col min="2310" max="2310" width="24.28515625" style="213" bestFit="1" customWidth="1"/>
    <col min="2311" max="2311" width="21.42578125" style="213" bestFit="1" customWidth="1"/>
    <col min="2312" max="2553" width="11.42578125" style="213" customWidth="1"/>
    <col min="2554" max="2554" width="13.28515625" style="213" customWidth="1"/>
    <col min="2555" max="2555" width="78.42578125" style="213" customWidth="1"/>
    <col min="2556" max="2556" width="11.28515625" style="213" bestFit="1" customWidth="1"/>
    <col min="2557" max="2557" width="15.85546875" style="213" customWidth="1"/>
    <col min="2558" max="2558" width="16.42578125" style="213" bestFit="1" customWidth="1"/>
    <col min="2559" max="2560" width="11.28515625" style="213" bestFit="1" customWidth="1"/>
    <col min="2561" max="2561" width="14.140625" style="213" customWidth="1"/>
    <col min="2562" max="2562" width="12" style="213" customWidth="1"/>
    <col min="2563" max="2563" width="9.42578125" style="213" customWidth="1"/>
    <col min="2564" max="2564" width="11" style="213" customWidth="1"/>
    <col min="2565" max="2565" width="11.42578125" style="213" customWidth="1"/>
    <col min="2566" max="2566" width="24.28515625" style="213" bestFit="1" customWidth="1"/>
    <col min="2567" max="2567" width="21.42578125" style="213" bestFit="1" customWidth="1"/>
    <col min="2568" max="2809" width="11.42578125" style="213" customWidth="1"/>
    <col min="2810" max="2810" width="13.28515625" style="213" customWidth="1"/>
    <col min="2811" max="2811" width="78.42578125" style="213" customWidth="1"/>
    <col min="2812" max="2812" width="11.28515625" style="213" bestFit="1" customWidth="1"/>
    <col min="2813" max="2813" width="15.85546875" style="213" customWidth="1"/>
    <col min="2814" max="2814" width="16.42578125" style="213" bestFit="1" customWidth="1"/>
    <col min="2815" max="2816" width="11.28515625" style="213" bestFit="1" customWidth="1"/>
    <col min="2817" max="2817" width="14.140625" style="213" customWidth="1"/>
    <col min="2818" max="2818" width="12" style="213" customWidth="1"/>
    <col min="2819" max="2819" width="9.42578125" style="213" customWidth="1"/>
    <col min="2820" max="2820" width="11" style="213" customWidth="1"/>
    <col min="2821" max="2821" width="11.42578125" style="213" customWidth="1"/>
    <col min="2822" max="2822" width="24.28515625" style="213" bestFit="1" customWidth="1"/>
    <col min="2823" max="2823" width="21.42578125" style="213" bestFit="1" customWidth="1"/>
    <col min="2824" max="3065" width="11.42578125" style="213" customWidth="1"/>
    <col min="3066" max="3066" width="13.28515625" style="213" customWidth="1"/>
    <col min="3067" max="3067" width="78.42578125" style="213" customWidth="1"/>
    <col min="3068" max="3068" width="11.28515625" style="213" bestFit="1" customWidth="1"/>
    <col min="3069" max="3069" width="15.85546875" style="213" customWidth="1"/>
    <col min="3070" max="3070" width="16.42578125" style="213" bestFit="1" customWidth="1"/>
    <col min="3071" max="3072" width="11.28515625" style="213" bestFit="1" customWidth="1"/>
    <col min="3073" max="3073" width="14.140625" style="213" customWidth="1"/>
    <col min="3074" max="3074" width="12" style="213" customWidth="1"/>
    <col min="3075" max="3075" width="9.42578125" style="213" customWidth="1"/>
    <col min="3076" max="3076" width="11" style="213" customWidth="1"/>
    <col min="3077" max="3077" width="11.42578125" style="213" customWidth="1"/>
    <col min="3078" max="3078" width="24.28515625" style="213" bestFit="1" customWidth="1"/>
    <col min="3079" max="3079" width="21.42578125" style="213" bestFit="1" customWidth="1"/>
    <col min="3080" max="3321" width="11.42578125" style="213" customWidth="1"/>
    <col min="3322" max="3322" width="13.28515625" style="213" customWidth="1"/>
    <col min="3323" max="3323" width="78.42578125" style="213" customWidth="1"/>
    <col min="3324" max="3324" width="11.28515625" style="213" bestFit="1" customWidth="1"/>
    <col min="3325" max="3325" width="15.85546875" style="213" customWidth="1"/>
    <col min="3326" max="3326" width="16.42578125" style="213" bestFit="1" customWidth="1"/>
    <col min="3327" max="3328" width="11.28515625" style="213" bestFit="1" customWidth="1"/>
    <col min="3329" max="3329" width="14.140625" style="213" customWidth="1"/>
    <col min="3330" max="3330" width="12" style="213" customWidth="1"/>
    <col min="3331" max="3331" width="9.42578125" style="213" customWidth="1"/>
    <col min="3332" max="3332" width="11" style="213" customWidth="1"/>
    <col min="3333" max="3333" width="11.42578125" style="213" customWidth="1"/>
    <col min="3334" max="3334" width="24.28515625" style="213" bestFit="1" customWidth="1"/>
    <col min="3335" max="3335" width="21.42578125" style="213" bestFit="1" customWidth="1"/>
    <col min="3336" max="3577" width="11.42578125" style="213" customWidth="1"/>
    <col min="3578" max="3578" width="13.28515625" style="213" customWidth="1"/>
    <col min="3579" max="3579" width="78.42578125" style="213" customWidth="1"/>
    <col min="3580" max="3580" width="11.28515625" style="213" bestFit="1" customWidth="1"/>
    <col min="3581" max="3581" width="15.85546875" style="213" customWidth="1"/>
    <col min="3582" max="3582" width="16.42578125" style="213" bestFit="1" customWidth="1"/>
    <col min="3583" max="3584" width="11.28515625" style="213" bestFit="1" customWidth="1"/>
    <col min="3585" max="3585" width="14.140625" style="213" customWidth="1"/>
    <col min="3586" max="3586" width="12" style="213" customWidth="1"/>
    <col min="3587" max="3587" width="9.42578125" style="213" customWidth="1"/>
    <col min="3588" max="3588" width="11" style="213" customWidth="1"/>
    <col min="3589" max="3589" width="11.42578125" style="213" customWidth="1"/>
    <col min="3590" max="3590" width="24.28515625" style="213" bestFit="1" customWidth="1"/>
    <col min="3591" max="3591" width="21.42578125" style="213" bestFit="1" customWidth="1"/>
    <col min="3592" max="3833" width="11.42578125" style="213" customWidth="1"/>
    <col min="3834" max="3834" width="13.28515625" style="213" customWidth="1"/>
    <col min="3835" max="3835" width="78.42578125" style="213" customWidth="1"/>
    <col min="3836" max="3836" width="11.28515625" style="213" bestFit="1" customWidth="1"/>
    <col min="3837" max="3837" width="15.85546875" style="213" customWidth="1"/>
    <col min="3838" max="3838" width="16.42578125" style="213" bestFit="1" customWidth="1"/>
    <col min="3839" max="3840" width="11.28515625" style="213" bestFit="1" customWidth="1"/>
    <col min="3841" max="3841" width="14.140625" style="213" customWidth="1"/>
    <col min="3842" max="3842" width="12" style="213" customWidth="1"/>
    <col min="3843" max="3843" width="9.42578125" style="213" customWidth="1"/>
    <col min="3844" max="3844" width="11" style="213" customWidth="1"/>
    <col min="3845" max="3845" width="11.42578125" style="213" customWidth="1"/>
    <col min="3846" max="3846" width="24.28515625" style="213" bestFit="1" customWidth="1"/>
    <col min="3847" max="3847" width="21.42578125" style="213" bestFit="1" customWidth="1"/>
    <col min="3848" max="4089" width="11.42578125" style="213" customWidth="1"/>
    <col min="4090" max="4090" width="13.28515625" style="213" customWidth="1"/>
    <col min="4091" max="4091" width="78.42578125" style="213" customWidth="1"/>
    <col min="4092" max="4092" width="11.28515625" style="213" bestFit="1" customWidth="1"/>
    <col min="4093" max="4093" width="15.85546875" style="213" customWidth="1"/>
    <col min="4094" max="4094" width="16.42578125" style="213" bestFit="1" customWidth="1"/>
    <col min="4095" max="4096" width="11.28515625" style="213" bestFit="1" customWidth="1"/>
    <col min="4097" max="4097" width="14.140625" style="213" customWidth="1"/>
    <col min="4098" max="4098" width="12" style="213" customWidth="1"/>
    <col min="4099" max="4099" width="9.42578125" style="213" customWidth="1"/>
    <col min="4100" max="4100" width="11" style="213" customWidth="1"/>
    <col min="4101" max="4101" width="11.42578125" style="213" customWidth="1"/>
    <col min="4102" max="4102" width="24.28515625" style="213" bestFit="1" customWidth="1"/>
    <col min="4103" max="4103" width="21.42578125" style="213" bestFit="1" customWidth="1"/>
    <col min="4104" max="4345" width="11.42578125" style="213" customWidth="1"/>
    <col min="4346" max="4346" width="13.28515625" style="213" customWidth="1"/>
    <col min="4347" max="4347" width="78.42578125" style="213" customWidth="1"/>
    <col min="4348" max="4348" width="11.28515625" style="213" bestFit="1" customWidth="1"/>
    <col min="4349" max="4349" width="15.85546875" style="213" customWidth="1"/>
    <col min="4350" max="4350" width="16.42578125" style="213" bestFit="1" customWidth="1"/>
    <col min="4351" max="4352" width="11.28515625" style="213" bestFit="1" customWidth="1"/>
    <col min="4353" max="4353" width="14.140625" style="213" customWidth="1"/>
    <col min="4354" max="4354" width="12" style="213" customWidth="1"/>
    <col min="4355" max="4355" width="9.42578125" style="213" customWidth="1"/>
    <col min="4356" max="4356" width="11" style="213" customWidth="1"/>
    <col min="4357" max="4357" width="11.42578125" style="213" customWidth="1"/>
    <col min="4358" max="4358" width="24.28515625" style="213" bestFit="1" customWidth="1"/>
    <col min="4359" max="4359" width="21.42578125" style="213" bestFit="1" customWidth="1"/>
    <col min="4360" max="4601" width="11.42578125" style="213" customWidth="1"/>
    <col min="4602" max="4602" width="13.28515625" style="213" customWidth="1"/>
    <col min="4603" max="4603" width="78.42578125" style="213" customWidth="1"/>
    <col min="4604" max="4604" width="11.28515625" style="213" bestFit="1" customWidth="1"/>
    <col min="4605" max="4605" width="15.85546875" style="213" customWidth="1"/>
    <col min="4606" max="4606" width="16.42578125" style="213" bestFit="1" customWidth="1"/>
    <col min="4607" max="4608" width="11.28515625" style="213" bestFit="1" customWidth="1"/>
    <col min="4609" max="4609" width="14.140625" style="213" customWidth="1"/>
    <col min="4610" max="4610" width="12" style="213" customWidth="1"/>
    <col min="4611" max="4611" width="9.42578125" style="213" customWidth="1"/>
    <col min="4612" max="4612" width="11" style="213" customWidth="1"/>
    <col min="4613" max="4613" width="11.42578125" style="213" customWidth="1"/>
    <col min="4614" max="4614" width="24.28515625" style="213" bestFit="1" customWidth="1"/>
    <col min="4615" max="4615" width="21.42578125" style="213" bestFit="1" customWidth="1"/>
    <col min="4616" max="4857" width="11.42578125" style="213" customWidth="1"/>
    <col min="4858" max="4858" width="13.28515625" style="213" customWidth="1"/>
    <col min="4859" max="4859" width="78.42578125" style="213" customWidth="1"/>
    <col min="4860" max="4860" width="11.28515625" style="213" bestFit="1" customWidth="1"/>
    <col min="4861" max="4861" width="15.85546875" style="213" customWidth="1"/>
    <col min="4862" max="4862" width="16.42578125" style="213" bestFit="1" customWidth="1"/>
    <col min="4863" max="4864" width="11.28515625" style="213" bestFit="1" customWidth="1"/>
    <col min="4865" max="4865" width="14.140625" style="213" customWidth="1"/>
    <col min="4866" max="4866" width="12" style="213" customWidth="1"/>
    <col min="4867" max="4867" width="9.42578125" style="213" customWidth="1"/>
    <col min="4868" max="4868" width="11" style="213" customWidth="1"/>
    <col min="4869" max="4869" width="11.42578125" style="213" customWidth="1"/>
    <col min="4870" max="4870" width="24.28515625" style="213" bestFit="1" customWidth="1"/>
    <col min="4871" max="4871" width="21.42578125" style="213" bestFit="1" customWidth="1"/>
    <col min="4872" max="5113" width="11.42578125" style="213" customWidth="1"/>
    <col min="5114" max="5114" width="13.28515625" style="213" customWidth="1"/>
    <col min="5115" max="5115" width="78.42578125" style="213" customWidth="1"/>
    <col min="5116" max="5116" width="11.28515625" style="213" bestFit="1" customWidth="1"/>
    <col min="5117" max="5117" width="15.85546875" style="213" customWidth="1"/>
    <col min="5118" max="5118" width="16.42578125" style="213" bestFit="1" customWidth="1"/>
    <col min="5119" max="5120" width="11.28515625" style="213" bestFit="1" customWidth="1"/>
    <col min="5121" max="5121" width="14.140625" style="213" customWidth="1"/>
    <col min="5122" max="5122" width="12" style="213" customWidth="1"/>
    <col min="5123" max="5123" width="9.42578125" style="213" customWidth="1"/>
    <col min="5124" max="5124" width="11" style="213" customWidth="1"/>
    <col min="5125" max="5125" width="11.42578125" style="213" customWidth="1"/>
    <col min="5126" max="5126" width="24.28515625" style="213" bestFit="1" customWidth="1"/>
    <col min="5127" max="5127" width="21.42578125" style="213" bestFit="1" customWidth="1"/>
    <col min="5128" max="5369" width="11.42578125" style="213" customWidth="1"/>
    <col min="5370" max="5370" width="13.28515625" style="213" customWidth="1"/>
    <col min="5371" max="5371" width="78.42578125" style="213" customWidth="1"/>
    <col min="5372" max="5372" width="11.28515625" style="213" bestFit="1" customWidth="1"/>
    <col min="5373" max="5373" width="15.85546875" style="213" customWidth="1"/>
    <col min="5374" max="5374" width="16.42578125" style="213" bestFit="1" customWidth="1"/>
    <col min="5375" max="5376" width="11.28515625" style="213" bestFit="1" customWidth="1"/>
    <col min="5377" max="5377" width="14.140625" style="213" customWidth="1"/>
    <col min="5378" max="5378" width="12" style="213" customWidth="1"/>
    <col min="5379" max="5379" width="9.42578125" style="213" customWidth="1"/>
    <col min="5380" max="5380" width="11" style="213" customWidth="1"/>
    <col min="5381" max="5381" width="11.42578125" style="213" customWidth="1"/>
    <col min="5382" max="5382" width="24.28515625" style="213" bestFit="1" customWidth="1"/>
    <col min="5383" max="5383" width="21.42578125" style="213" bestFit="1" customWidth="1"/>
    <col min="5384" max="5625" width="11.42578125" style="213" customWidth="1"/>
    <col min="5626" max="5626" width="13.28515625" style="213" customWidth="1"/>
    <col min="5627" max="5627" width="78.42578125" style="213" customWidth="1"/>
    <col min="5628" max="5628" width="11.28515625" style="213" bestFit="1" customWidth="1"/>
    <col min="5629" max="5629" width="15.85546875" style="213" customWidth="1"/>
    <col min="5630" max="5630" width="16.42578125" style="213" bestFit="1" customWidth="1"/>
    <col min="5631" max="5632" width="11.28515625" style="213" bestFit="1" customWidth="1"/>
    <col min="5633" max="5633" width="14.140625" style="213" customWidth="1"/>
    <col min="5634" max="5634" width="12" style="213" customWidth="1"/>
    <col min="5635" max="5635" width="9.42578125" style="213" customWidth="1"/>
    <col min="5636" max="5636" width="11" style="213" customWidth="1"/>
    <col min="5637" max="5637" width="11.42578125" style="213" customWidth="1"/>
    <col min="5638" max="5638" width="24.28515625" style="213" bestFit="1" customWidth="1"/>
    <col min="5639" max="5639" width="21.42578125" style="213" bestFit="1" customWidth="1"/>
    <col min="5640" max="5881" width="11.42578125" style="213" customWidth="1"/>
    <col min="5882" max="5882" width="13.28515625" style="213" customWidth="1"/>
    <col min="5883" max="5883" width="78.42578125" style="213" customWidth="1"/>
    <col min="5884" max="5884" width="11.28515625" style="213" bestFit="1" customWidth="1"/>
    <col min="5885" max="5885" width="15.85546875" style="213" customWidth="1"/>
    <col min="5886" max="5886" width="16.42578125" style="213" bestFit="1" customWidth="1"/>
    <col min="5887" max="5888" width="11.28515625" style="213" bestFit="1" customWidth="1"/>
    <col min="5889" max="5889" width="14.140625" style="213" customWidth="1"/>
    <col min="5890" max="5890" width="12" style="213" customWidth="1"/>
    <col min="5891" max="5891" width="9.42578125" style="213" customWidth="1"/>
    <col min="5892" max="5892" width="11" style="213" customWidth="1"/>
    <col min="5893" max="5893" width="11.42578125" style="213" customWidth="1"/>
    <col min="5894" max="5894" width="24.28515625" style="213" bestFit="1" customWidth="1"/>
    <col min="5895" max="5895" width="21.42578125" style="213" bestFit="1" customWidth="1"/>
    <col min="5896" max="6137" width="11.42578125" style="213" customWidth="1"/>
    <col min="6138" max="6138" width="13.28515625" style="213" customWidth="1"/>
    <col min="6139" max="6139" width="78.42578125" style="213" customWidth="1"/>
    <col min="6140" max="6140" width="11.28515625" style="213" bestFit="1" customWidth="1"/>
    <col min="6141" max="6141" width="15.85546875" style="213" customWidth="1"/>
    <col min="6142" max="6142" width="16.42578125" style="213" bestFit="1" customWidth="1"/>
    <col min="6143" max="6144" width="11.28515625" style="213" bestFit="1" customWidth="1"/>
    <col min="6145" max="6145" width="14.140625" style="213" customWidth="1"/>
    <col min="6146" max="6146" width="12" style="213" customWidth="1"/>
    <col min="6147" max="6147" width="9.42578125" style="213" customWidth="1"/>
    <col min="6148" max="6148" width="11" style="213" customWidth="1"/>
    <col min="6149" max="6149" width="11.42578125" style="213" customWidth="1"/>
    <col min="6150" max="6150" width="24.28515625" style="213" bestFit="1" customWidth="1"/>
    <col min="6151" max="6151" width="21.42578125" style="213" bestFit="1" customWidth="1"/>
    <col min="6152" max="6393" width="11.42578125" style="213" customWidth="1"/>
    <col min="6394" max="6394" width="13.28515625" style="213" customWidth="1"/>
    <col min="6395" max="6395" width="78.42578125" style="213" customWidth="1"/>
    <col min="6396" max="6396" width="11.28515625" style="213" bestFit="1" customWidth="1"/>
    <col min="6397" max="6397" width="15.85546875" style="213" customWidth="1"/>
    <col min="6398" max="6398" width="16.42578125" style="213" bestFit="1" customWidth="1"/>
    <col min="6399" max="6400" width="11.28515625" style="213" bestFit="1" customWidth="1"/>
    <col min="6401" max="6401" width="14.140625" style="213" customWidth="1"/>
    <col min="6402" max="6402" width="12" style="213" customWidth="1"/>
    <col min="6403" max="6403" width="9.42578125" style="213" customWidth="1"/>
    <col min="6404" max="6404" width="11" style="213" customWidth="1"/>
    <col min="6405" max="6405" width="11.42578125" style="213" customWidth="1"/>
    <col min="6406" max="6406" width="24.28515625" style="213" bestFit="1" customWidth="1"/>
    <col min="6407" max="6407" width="21.42578125" style="213" bestFit="1" customWidth="1"/>
    <col min="6408" max="6649" width="11.42578125" style="213" customWidth="1"/>
    <col min="6650" max="6650" width="13.28515625" style="213" customWidth="1"/>
    <col min="6651" max="6651" width="78.42578125" style="213" customWidth="1"/>
    <col min="6652" max="6652" width="11.28515625" style="213" bestFit="1" customWidth="1"/>
    <col min="6653" max="6653" width="15.85546875" style="213" customWidth="1"/>
    <col min="6654" max="6654" width="16.42578125" style="213" bestFit="1" customWidth="1"/>
    <col min="6655" max="6656" width="11.28515625" style="213" bestFit="1" customWidth="1"/>
    <col min="6657" max="6657" width="14.140625" style="213" customWidth="1"/>
    <col min="6658" max="6658" width="12" style="213" customWidth="1"/>
    <col min="6659" max="6659" width="9.42578125" style="213" customWidth="1"/>
    <col min="6660" max="6660" width="11" style="213" customWidth="1"/>
    <col min="6661" max="6661" width="11.42578125" style="213" customWidth="1"/>
    <col min="6662" max="6662" width="24.28515625" style="213" bestFit="1" customWidth="1"/>
    <col min="6663" max="6663" width="21.42578125" style="213" bestFit="1" customWidth="1"/>
    <col min="6664" max="6905" width="11.42578125" style="213" customWidth="1"/>
    <col min="6906" max="6906" width="13.28515625" style="213" customWidth="1"/>
    <col min="6907" max="6907" width="78.42578125" style="213" customWidth="1"/>
    <col min="6908" max="6908" width="11.28515625" style="213" bestFit="1" customWidth="1"/>
    <col min="6909" max="6909" width="15.85546875" style="213" customWidth="1"/>
    <col min="6910" max="6910" width="16.42578125" style="213" bestFit="1" customWidth="1"/>
    <col min="6911" max="6912" width="11.28515625" style="213" bestFit="1" customWidth="1"/>
    <col min="6913" max="6913" width="14.140625" style="213" customWidth="1"/>
    <col min="6914" max="6914" width="12" style="213" customWidth="1"/>
    <col min="6915" max="6915" width="9.42578125" style="213" customWidth="1"/>
    <col min="6916" max="6916" width="11" style="213" customWidth="1"/>
    <col min="6917" max="6917" width="11.42578125" style="213" customWidth="1"/>
    <col min="6918" max="6918" width="24.28515625" style="213" bestFit="1" customWidth="1"/>
    <col min="6919" max="6919" width="21.42578125" style="213" bestFit="1" customWidth="1"/>
    <col min="6920" max="7161" width="11.42578125" style="213" customWidth="1"/>
    <col min="7162" max="7162" width="13.28515625" style="213" customWidth="1"/>
    <col min="7163" max="7163" width="78.42578125" style="213" customWidth="1"/>
    <col min="7164" max="7164" width="11.28515625" style="213" bestFit="1" customWidth="1"/>
    <col min="7165" max="7165" width="15.85546875" style="213" customWidth="1"/>
    <col min="7166" max="7166" width="16.42578125" style="213" bestFit="1" customWidth="1"/>
    <col min="7167" max="7168" width="11.28515625" style="213" bestFit="1" customWidth="1"/>
    <col min="7169" max="7169" width="14.140625" style="213" customWidth="1"/>
    <col min="7170" max="7170" width="12" style="213" customWidth="1"/>
    <col min="7171" max="7171" width="9.42578125" style="213" customWidth="1"/>
    <col min="7172" max="7172" width="11" style="213" customWidth="1"/>
    <col min="7173" max="7173" width="11.42578125" style="213" customWidth="1"/>
    <col min="7174" max="7174" width="24.28515625" style="213" bestFit="1" customWidth="1"/>
    <col min="7175" max="7175" width="21.42578125" style="213" bestFit="1" customWidth="1"/>
    <col min="7176" max="7417" width="11.42578125" style="213" customWidth="1"/>
    <col min="7418" max="7418" width="13.28515625" style="213" customWidth="1"/>
    <col min="7419" max="7419" width="78.42578125" style="213" customWidth="1"/>
    <col min="7420" max="7420" width="11.28515625" style="213" bestFit="1" customWidth="1"/>
    <col min="7421" max="7421" width="15.85546875" style="213" customWidth="1"/>
    <col min="7422" max="7422" width="16.42578125" style="213" bestFit="1" customWidth="1"/>
    <col min="7423" max="7424" width="11.28515625" style="213" bestFit="1" customWidth="1"/>
    <col min="7425" max="7425" width="14.140625" style="213" customWidth="1"/>
    <col min="7426" max="7426" width="12" style="213" customWidth="1"/>
    <col min="7427" max="7427" width="9.42578125" style="213" customWidth="1"/>
    <col min="7428" max="7428" width="11" style="213" customWidth="1"/>
    <col min="7429" max="7429" width="11.42578125" style="213" customWidth="1"/>
    <col min="7430" max="7430" width="24.28515625" style="213" bestFit="1" customWidth="1"/>
    <col min="7431" max="7431" width="21.42578125" style="213" bestFit="1" customWidth="1"/>
    <col min="7432" max="7673" width="11.42578125" style="213" customWidth="1"/>
    <col min="7674" max="7674" width="13.28515625" style="213" customWidth="1"/>
    <col min="7675" max="7675" width="78.42578125" style="213" customWidth="1"/>
    <col min="7676" max="7676" width="11.28515625" style="213" bestFit="1" customWidth="1"/>
    <col min="7677" max="7677" width="15.85546875" style="213" customWidth="1"/>
    <col min="7678" max="7678" width="16.42578125" style="213" bestFit="1" customWidth="1"/>
    <col min="7679" max="7680" width="11.28515625" style="213" bestFit="1" customWidth="1"/>
    <col min="7681" max="7681" width="14.140625" style="213" customWidth="1"/>
    <col min="7682" max="7682" width="12" style="213" customWidth="1"/>
    <col min="7683" max="7683" width="9.42578125" style="213" customWidth="1"/>
    <col min="7684" max="7684" width="11" style="213" customWidth="1"/>
    <col min="7685" max="7685" width="11.42578125" style="213" customWidth="1"/>
    <col min="7686" max="7686" width="24.28515625" style="213" bestFit="1" customWidth="1"/>
    <col min="7687" max="7687" width="21.42578125" style="213" bestFit="1" customWidth="1"/>
    <col min="7688" max="7929" width="11.42578125" style="213" customWidth="1"/>
    <col min="7930" max="7930" width="13.28515625" style="213" customWidth="1"/>
    <col min="7931" max="7931" width="78.42578125" style="213" customWidth="1"/>
    <col min="7932" max="7932" width="11.28515625" style="213" bestFit="1" customWidth="1"/>
    <col min="7933" max="7933" width="15.85546875" style="213" customWidth="1"/>
    <col min="7934" max="7934" width="16.42578125" style="213" bestFit="1" customWidth="1"/>
    <col min="7935" max="7936" width="11.28515625" style="213" bestFit="1" customWidth="1"/>
    <col min="7937" max="7937" width="14.140625" style="213" customWidth="1"/>
    <col min="7938" max="7938" width="12" style="213" customWidth="1"/>
    <col min="7939" max="7939" width="9.42578125" style="213" customWidth="1"/>
    <col min="7940" max="7940" width="11" style="213" customWidth="1"/>
    <col min="7941" max="7941" width="11.42578125" style="213" customWidth="1"/>
    <col min="7942" max="7942" width="24.28515625" style="213" bestFit="1" customWidth="1"/>
    <col min="7943" max="7943" width="21.42578125" style="213" bestFit="1" customWidth="1"/>
    <col min="7944" max="8185" width="11.42578125" style="213" customWidth="1"/>
    <col min="8186" max="8186" width="13.28515625" style="213" customWidth="1"/>
    <col min="8187" max="8187" width="78.42578125" style="213" customWidth="1"/>
    <col min="8188" max="8188" width="11.28515625" style="213" bestFit="1" customWidth="1"/>
    <col min="8189" max="8189" width="15.85546875" style="213" customWidth="1"/>
    <col min="8190" max="8190" width="16.42578125" style="213" bestFit="1" customWidth="1"/>
    <col min="8191" max="8192" width="11.28515625" style="213" bestFit="1" customWidth="1"/>
    <col min="8193" max="8193" width="14.140625" style="213" customWidth="1"/>
    <col min="8194" max="8194" width="12" style="213" customWidth="1"/>
    <col min="8195" max="8195" width="9.42578125" style="213" customWidth="1"/>
    <col min="8196" max="8196" width="11" style="213" customWidth="1"/>
    <col min="8197" max="8197" width="11.42578125" style="213" customWidth="1"/>
    <col min="8198" max="8198" width="24.28515625" style="213" bestFit="1" customWidth="1"/>
    <col min="8199" max="8199" width="21.42578125" style="213" bestFit="1" customWidth="1"/>
    <col min="8200" max="8441" width="11.42578125" style="213" customWidth="1"/>
    <col min="8442" max="8442" width="13.28515625" style="213" customWidth="1"/>
    <col min="8443" max="8443" width="78.42578125" style="213" customWidth="1"/>
    <col min="8444" max="8444" width="11.28515625" style="213" bestFit="1" customWidth="1"/>
    <col min="8445" max="8445" width="15.85546875" style="213" customWidth="1"/>
    <col min="8446" max="8446" width="16.42578125" style="213" bestFit="1" customWidth="1"/>
    <col min="8447" max="8448" width="11.28515625" style="213" bestFit="1" customWidth="1"/>
    <col min="8449" max="8449" width="14.140625" style="213" customWidth="1"/>
    <col min="8450" max="8450" width="12" style="213" customWidth="1"/>
    <col min="8451" max="8451" width="9.42578125" style="213" customWidth="1"/>
    <col min="8452" max="8452" width="11" style="213" customWidth="1"/>
    <col min="8453" max="8453" width="11.42578125" style="213" customWidth="1"/>
    <col min="8454" max="8454" width="24.28515625" style="213" bestFit="1" customWidth="1"/>
    <col min="8455" max="8455" width="21.42578125" style="213" bestFit="1" customWidth="1"/>
    <col min="8456" max="8697" width="11.42578125" style="213" customWidth="1"/>
    <col min="8698" max="8698" width="13.28515625" style="213" customWidth="1"/>
    <col min="8699" max="8699" width="78.42578125" style="213" customWidth="1"/>
    <col min="8700" max="8700" width="11.28515625" style="213" bestFit="1" customWidth="1"/>
    <col min="8701" max="8701" width="15.85546875" style="213" customWidth="1"/>
    <col min="8702" max="8702" width="16.42578125" style="213" bestFit="1" customWidth="1"/>
    <col min="8703" max="8704" width="11.28515625" style="213" bestFit="1" customWidth="1"/>
    <col min="8705" max="8705" width="14.140625" style="213" customWidth="1"/>
    <col min="8706" max="8706" width="12" style="213" customWidth="1"/>
    <col min="8707" max="8707" width="9.42578125" style="213" customWidth="1"/>
    <col min="8708" max="8708" width="11" style="213" customWidth="1"/>
    <col min="8709" max="8709" width="11.42578125" style="213" customWidth="1"/>
    <col min="8710" max="8710" width="24.28515625" style="213" bestFit="1" customWidth="1"/>
    <col min="8711" max="8711" width="21.42578125" style="213" bestFit="1" customWidth="1"/>
    <col min="8712" max="8953" width="11.42578125" style="213" customWidth="1"/>
    <col min="8954" max="8954" width="13.28515625" style="213" customWidth="1"/>
    <col min="8955" max="8955" width="78.42578125" style="213" customWidth="1"/>
    <col min="8956" max="8956" width="11.28515625" style="213" bestFit="1" customWidth="1"/>
    <col min="8957" max="8957" width="15.85546875" style="213" customWidth="1"/>
    <col min="8958" max="8958" width="16.42578125" style="213" bestFit="1" customWidth="1"/>
    <col min="8959" max="8960" width="11.28515625" style="213" bestFit="1" customWidth="1"/>
    <col min="8961" max="8961" width="14.140625" style="213" customWidth="1"/>
    <col min="8962" max="8962" width="12" style="213" customWidth="1"/>
    <col min="8963" max="8963" width="9.42578125" style="213" customWidth="1"/>
    <col min="8964" max="8964" width="11" style="213" customWidth="1"/>
    <col min="8965" max="8965" width="11.42578125" style="213" customWidth="1"/>
    <col min="8966" max="8966" width="24.28515625" style="213" bestFit="1" customWidth="1"/>
    <col min="8967" max="8967" width="21.42578125" style="213" bestFit="1" customWidth="1"/>
    <col min="8968" max="9209" width="11.42578125" style="213" customWidth="1"/>
    <col min="9210" max="9210" width="13.28515625" style="213" customWidth="1"/>
    <col min="9211" max="9211" width="78.42578125" style="213" customWidth="1"/>
    <col min="9212" max="9212" width="11.28515625" style="213" bestFit="1" customWidth="1"/>
    <col min="9213" max="9213" width="15.85546875" style="213" customWidth="1"/>
    <col min="9214" max="9214" width="16.42578125" style="213" bestFit="1" customWidth="1"/>
    <col min="9215" max="9216" width="11.28515625" style="213" bestFit="1" customWidth="1"/>
    <col min="9217" max="9217" width="14.140625" style="213" customWidth="1"/>
    <col min="9218" max="9218" width="12" style="213" customWidth="1"/>
    <col min="9219" max="9219" width="9.42578125" style="213" customWidth="1"/>
    <col min="9220" max="9220" width="11" style="213" customWidth="1"/>
    <col min="9221" max="9221" width="11.42578125" style="213" customWidth="1"/>
    <col min="9222" max="9222" width="24.28515625" style="213" bestFit="1" customWidth="1"/>
    <col min="9223" max="9223" width="21.42578125" style="213" bestFit="1" customWidth="1"/>
    <col min="9224" max="9465" width="11.42578125" style="213" customWidth="1"/>
    <col min="9466" max="9466" width="13.28515625" style="213" customWidth="1"/>
    <col min="9467" max="9467" width="78.42578125" style="213" customWidth="1"/>
    <col min="9468" max="9468" width="11.28515625" style="213" bestFit="1" customWidth="1"/>
    <col min="9469" max="9469" width="15.85546875" style="213" customWidth="1"/>
    <col min="9470" max="9470" width="16.42578125" style="213" bestFit="1" customWidth="1"/>
    <col min="9471" max="9472" width="11.28515625" style="213" bestFit="1" customWidth="1"/>
    <col min="9473" max="9473" width="14.140625" style="213" customWidth="1"/>
    <col min="9474" max="9474" width="12" style="213" customWidth="1"/>
    <col min="9475" max="9475" width="9.42578125" style="213" customWidth="1"/>
    <col min="9476" max="9476" width="11" style="213" customWidth="1"/>
    <col min="9477" max="9477" width="11.42578125" style="213" customWidth="1"/>
    <col min="9478" max="9478" width="24.28515625" style="213" bestFit="1" customWidth="1"/>
    <col min="9479" max="9479" width="21.42578125" style="213" bestFit="1" customWidth="1"/>
    <col min="9480" max="9721" width="11.42578125" style="213" customWidth="1"/>
    <col min="9722" max="9722" width="13.28515625" style="213" customWidth="1"/>
    <col min="9723" max="9723" width="78.42578125" style="213" customWidth="1"/>
    <col min="9724" max="9724" width="11.28515625" style="213" bestFit="1" customWidth="1"/>
    <col min="9725" max="9725" width="15.85546875" style="213" customWidth="1"/>
    <col min="9726" max="9726" width="16.42578125" style="213" bestFit="1" customWidth="1"/>
    <col min="9727" max="9728" width="11.28515625" style="213" bestFit="1" customWidth="1"/>
    <col min="9729" max="9729" width="14.140625" style="213" customWidth="1"/>
    <col min="9730" max="9730" width="12" style="213" customWidth="1"/>
    <col min="9731" max="9731" width="9.42578125" style="213" customWidth="1"/>
    <col min="9732" max="9732" width="11" style="213" customWidth="1"/>
    <col min="9733" max="9733" width="11.42578125" style="213" customWidth="1"/>
    <col min="9734" max="9734" width="24.28515625" style="213" bestFit="1" customWidth="1"/>
    <col min="9735" max="9735" width="21.42578125" style="213" bestFit="1" customWidth="1"/>
    <col min="9736" max="9977" width="11.42578125" style="213" customWidth="1"/>
    <col min="9978" max="9978" width="13.28515625" style="213" customWidth="1"/>
    <col min="9979" max="9979" width="78.42578125" style="213" customWidth="1"/>
    <col min="9980" max="9980" width="11.28515625" style="213" bestFit="1" customWidth="1"/>
    <col min="9981" max="9981" width="15.85546875" style="213" customWidth="1"/>
    <col min="9982" max="9982" width="16.42578125" style="213" bestFit="1" customWidth="1"/>
    <col min="9983" max="9984" width="11.28515625" style="213" bestFit="1" customWidth="1"/>
    <col min="9985" max="9985" width="14.140625" style="213" customWidth="1"/>
    <col min="9986" max="9986" width="12" style="213" customWidth="1"/>
    <col min="9987" max="9987" width="9.42578125" style="213" customWidth="1"/>
    <col min="9988" max="9988" width="11" style="213" customWidth="1"/>
    <col min="9989" max="9989" width="11.42578125" style="213" customWidth="1"/>
    <col min="9990" max="9990" width="24.28515625" style="213" bestFit="1" customWidth="1"/>
    <col min="9991" max="9991" width="21.42578125" style="213" bestFit="1" customWidth="1"/>
    <col min="9992" max="10233" width="11.42578125" style="213" customWidth="1"/>
    <col min="10234" max="10234" width="13.28515625" style="213" customWidth="1"/>
    <col min="10235" max="10235" width="78.42578125" style="213" customWidth="1"/>
    <col min="10236" max="10236" width="11.28515625" style="213" bestFit="1" customWidth="1"/>
    <col min="10237" max="10237" width="15.85546875" style="213" customWidth="1"/>
    <col min="10238" max="10238" width="16.42578125" style="213" bestFit="1" customWidth="1"/>
    <col min="10239" max="10240" width="11.28515625" style="213" bestFit="1" customWidth="1"/>
    <col min="10241" max="10241" width="14.140625" style="213" customWidth="1"/>
    <col min="10242" max="10242" width="12" style="213" customWidth="1"/>
    <col min="10243" max="10243" width="9.42578125" style="213" customWidth="1"/>
    <col min="10244" max="10244" width="11" style="213" customWidth="1"/>
    <col min="10245" max="10245" width="11.42578125" style="213" customWidth="1"/>
    <col min="10246" max="10246" width="24.28515625" style="213" bestFit="1" customWidth="1"/>
    <col min="10247" max="10247" width="21.42578125" style="213" bestFit="1" customWidth="1"/>
    <col min="10248" max="10489" width="11.42578125" style="213" customWidth="1"/>
    <col min="10490" max="10490" width="13.28515625" style="213" customWidth="1"/>
    <col min="10491" max="10491" width="78.42578125" style="213" customWidth="1"/>
    <col min="10492" max="10492" width="11.28515625" style="213" bestFit="1" customWidth="1"/>
    <col min="10493" max="10493" width="15.85546875" style="213" customWidth="1"/>
    <col min="10494" max="10494" width="16.42578125" style="213" bestFit="1" customWidth="1"/>
    <col min="10495" max="10496" width="11.28515625" style="213" bestFit="1" customWidth="1"/>
    <col min="10497" max="10497" width="14.140625" style="213" customWidth="1"/>
    <col min="10498" max="10498" width="12" style="213" customWidth="1"/>
    <col min="10499" max="10499" width="9.42578125" style="213" customWidth="1"/>
    <col min="10500" max="10500" width="11" style="213" customWidth="1"/>
    <col min="10501" max="10501" width="11.42578125" style="213" customWidth="1"/>
    <col min="10502" max="10502" width="24.28515625" style="213" bestFit="1" customWidth="1"/>
    <col min="10503" max="10503" width="21.42578125" style="213" bestFit="1" customWidth="1"/>
    <col min="10504" max="10745" width="11.42578125" style="213" customWidth="1"/>
    <col min="10746" max="10746" width="13.28515625" style="213" customWidth="1"/>
    <col min="10747" max="10747" width="78.42578125" style="213" customWidth="1"/>
    <col min="10748" max="10748" width="11.28515625" style="213" bestFit="1" customWidth="1"/>
    <col min="10749" max="10749" width="15.85546875" style="213" customWidth="1"/>
    <col min="10750" max="10750" width="16.42578125" style="213" bestFit="1" customWidth="1"/>
    <col min="10751" max="10752" width="11.28515625" style="213" bestFit="1" customWidth="1"/>
    <col min="10753" max="10753" width="14.140625" style="213" customWidth="1"/>
    <col min="10754" max="10754" width="12" style="213" customWidth="1"/>
    <col min="10755" max="10755" width="9.42578125" style="213" customWidth="1"/>
    <col min="10756" max="10756" width="11" style="213" customWidth="1"/>
    <col min="10757" max="10757" width="11.42578125" style="213" customWidth="1"/>
    <col min="10758" max="10758" width="24.28515625" style="213" bestFit="1" customWidth="1"/>
    <col min="10759" max="10759" width="21.42578125" style="213" bestFit="1" customWidth="1"/>
    <col min="10760" max="11001" width="11.42578125" style="213" customWidth="1"/>
    <col min="11002" max="11002" width="13.28515625" style="213" customWidth="1"/>
    <col min="11003" max="11003" width="78.42578125" style="213" customWidth="1"/>
    <col min="11004" max="11004" width="11.28515625" style="213" bestFit="1" customWidth="1"/>
    <col min="11005" max="11005" width="15.85546875" style="213" customWidth="1"/>
    <col min="11006" max="11006" width="16.42578125" style="213" bestFit="1" customWidth="1"/>
    <col min="11007" max="11008" width="11.28515625" style="213" bestFit="1" customWidth="1"/>
    <col min="11009" max="11009" width="14.140625" style="213" customWidth="1"/>
    <col min="11010" max="11010" width="12" style="213" customWidth="1"/>
    <col min="11011" max="11011" width="9.42578125" style="213" customWidth="1"/>
    <col min="11012" max="11012" width="11" style="213" customWidth="1"/>
    <col min="11013" max="11013" width="11.42578125" style="213" customWidth="1"/>
    <col min="11014" max="11014" width="24.28515625" style="213" bestFit="1" customWidth="1"/>
    <col min="11015" max="11015" width="21.42578125" style="213" bestFit="1" customWidth="1"/>
    <col min="11016" max="11257" width="11.42578125" style="213" customWidth="1"/>
    <col min="11258" max="11258" width="13.28515625" style="213" customWidth="1"/>
    <col min="11259" max="11259" width="78.42578125" style="213" customWidth="1"/>
    <col min="11260" max="11260" width="11.28515625" style="213" bestFit="1" customWidth="1"/>
    <col min="11261" max="11261" width="15.85546875" style="213" customWidth="1"/>
    <col min="11262" max="11262" width="16.42578125" style="213" bestFit="1" customWidth="1"/>
    <col min="11263" max="11264" width="11.28515625" style="213" bestFit="1" customWidth="1"/>
    <col min="11265" max="11265" width="14.140625" style="213" customWidth="1"/>
    <col min="11266" max="11266" width="12" style="213" customWidth="1"/>
    <col min="11267" max="11267" width="9.42578125" style="213" customWidth="1"/>
    <col min="11268" max="11268" width="11" style="213" customWidth="1"/>
    <col min="11269" max="11269" width="11.42578125" style="213" customWidth="1"/>
    <col min="11270" max="11270" width="24.28515625" style="213" bestFit="1" customWidth="1"/>
    <col min="11271" max="11271" width="21.42578125" style="213" bestFit="1" customWidth="1"/>
    <col min="11272" max="11513" width="11.42578125" style="213" customWidth="1"/>
    <col min="11514" max="11514" width="13.28515625" style="213" customWidth="1"/>
    <col min="11515" max="11515" width="78.42578125" style="213" customWidth="1"/>
    <col min="11516" max="11516" width="11.28515625" style="213" bestFit="1" customWidth="1"/>
    <col min="11517" max="11517" width="15.85546875" style="213" customWidth="1"/>
    <col min="11518" max="11518" width="16.42578125" style="213" bestFit="1" customWidth="1"/>
    <col min="11519" max="11520" width="11.28515625" style="213" bestFit="1" customWidth="1"/>
    <col min="11521" max="11521" width="14.140625" style="213" customWidth="1"/>
    <col min="11522" max="11522" width="12" style="213" customWidth="1"/>
    <col min="11523" max="11523" width="9.42578125" style="213" customWidth="1"/>
    <col min="11524" max="11524" width="11" style="213" customWidth="1"/>
    <col min="11525" max="11525" width="11.42578125" style="213" customWidth="1"/>
    <col min="11526" max="11526" width="24.28515625" style="213" bestFit="1" customWidth="1"/>
    <col min="11527" max="11527" width="21.42578125" style="213" bestFit="1" customWidth="1"/>
    <col min="11528" max="11769" width="11.42578125" style="213" customWidth="1"/>
    <col min="11770" max="11770" width="13.28515625" style="213" customWidth="1"/>
    <col min="11771" max="11771" width="78.42578125" style="213" customWidth="1"/>
    <col min="11772" max="11772" width="11.28515625" style="213" bestFit="1" customWidth="1"/>
    <col min="11773" max="11773" width="15.85546875" style="213" customWidth="1"/>
    <col min="11774" max="11774" width="16.42578125" style="213" bestFit="1" customWidth="1"/>
    <col min="11775" max="11776" width="11.28515625" style="213" bestFit="1" customWidth="1"/>
    <col min="11777" max="11777" width="14.140625" style="213" customWidth="1"/>
    <col min="11778" max="11778" width="12" style="213" customWidth="1"/>
    <col min="11779" max="11779" width="9.42578125" style="213" customWidth="1"/>
    <col min="11780" max="11780" width="11" style="213" customWidth="1"/>
    <col min="11781" max="11781" width="11.42578125" style="213" customWidth="1"/>
    <col min="11782" max="11782" width="24.28515625" style="213" bestFit="1" customWidth="1"/>
    <col min="11783" max="11783" width="21.42578125" style="213" bestFit="1" customWidth="1"/>
    <col min="11784" max="12025" width="11.42578125" style="213" customWidth="1"/>
    <col min="12026" max="12026" width="13.28515625" style="213" customWidth="1"/>
    <col min="12027" max="12027" width="78.42578125" style="213" customWidth="1"/>
    <col min="12028" max="12028" width="11.28515625" style="213" bestFit="1" customWidth="1"/>
    <col min="12029" max="12029" width="15.85546875" style="213" customWidth="1"/>
    <col min="12030" max="12030" width="16.42578125" style="213" bestFit="1" customWidth="1"/>
    <col min="12031" max="12032" width="11.28515625" style="213" bestFit="1" customWidth="1"/>
    <col min="12033" max="12033" width="14.140625" style="213" customWidth="1"/>
    <col min="12034" max="12034" width="12" style="213" customWidth="1"/>
    <col min="12035" max="12035" width="9.42578125" style="213" customWidth="1"/>
    <col min="12036" max="12036" width="11" style="213" customWidth="1"/>
    <col min="12037" max="12037" width="11.42578125" style="213" customWidth="1"/>
    <col min="12038" max="12038" width="24.28515625" style="213" bestFit="1" customWidth="1"/>
    <col min="12039" max="12039" width="21.42578125" style="213" bestFit="1" customWidth="1"/>
    <col min="12040" max="12281" width="11.42578125" style="213" customWidth="1"/>
    <col min="12282" max="12282" width="13.28515625" style="213" customWidth="1"/>
    <col min="12283" max="12283" width="78.42578125" style="213" customWidth="1"/>
    <col min="12284" max="12284" width="11.28515625" style="213" bestFit="1" customWidth="1"/>
    <col min="12285" max="12285" width="15.85546875" style="213" customWidth="1"/>
    <col min="12286" max="12286" width="16.42578125" style="213" bestFit="1" customWidth="1"/>
    <col min="12287" max="12288" width="11.28515625" style="213" bestFit="1" customWidth="1"/>
    <col min="12289" max="12289" width="14.140625" style="213" customWidth="1"/>
    <col min="12290" max="12290" width="12" style="213" customWidth="1"/>
    <col min="12291" max="12291" width="9.42578125" style="213" customWidth="1"/>
    <col min="12292" max="12292" width="11" style="213" customWidth="1"/>
    <col min="12293" max="12293" width="11.42578125" style="213" customWidth="1"/>
    <col min="12294" max="12294" width="24.28515625" style="213" bestFit="1" customWidth="1"/>
    <col min="12295" max="12295" width="21.42578125" style="213" bestFit="1" customWidth="1"/>
    <col min="12296" max="12537" width="11.42578125" style="213" customWidth="1"/>
    <col min="12538" max="12538" width="13.28515625" style="213" customWidth="1"/>
    <col min="12539" max="12539" width="78.42578125" style="213" customWidth="1"/>
    <col min="12540" max="12540" width="11.28515625" style="213" bestFit="1" customWidth="1"/>
    <col min="12541" max="12541" width="15.85546875" style="213" customWidth="1"/>
    <col min="12542" max="12542" width="16.42578125" style="213" bestFit="1" customWidth="1"/>
    <col min="12543" max="12544" width="11.28515625" style="213" bestFit="1" customWidth="1"/>
    <col min="12545" max="12545" width="14.140625" style="213" customWidth="1"/>
    <col min="12546" max="12546" width="12" style="213" customWidth="1"/>
    <col min="12547" max="12547" width="9.42578125" style="213" customWidth="1"/>
    <col min="12548" max="12548" width="11" style="213" customWidth="1"/>
    <col min="12549" max="12549" width="11.42578125" style="213" customWidth="1"/>
    <col min="12550" max="12550" width="24.28515625" style="213" bestFit="1" customWidth="1"/>
    <col min="12551" max="12551" width="21.42578125" style="213" bestFit="1" customWidth="1"/>
    <col min="12552" max="12793" width="11.42578125" style="213" customWidth="1"/>
    <col min="12794" max="12794" width="13.28515625" style="213" customWidth="1"/>
    <col min="12795" max="12795" width="78.42578125" style="213" customWidth="1"/>
    <col min="12796" max="12796" width="11.28515625" style="213" bestFit="1" customWidth="1"/>
    <col min="12797" max="12797" width="15.85546875" style="213" customWidth="1"/>
    <col min="12798" max="12798" width="16.42578125" style="213" bestFit="1" customWidth="1"/>
    <col min="12799" max="12800" width="11.28515625" style="213" bestFit="1" customWidth="1"/>
    <col min="12801" max="12801" width="14.140625" style="213" customWidth="1"/>
    <col min="12802" max="12802" width="12" style="213" customWidth="1"/>
    <col min="12803" max="12803" width="9.42578125" style="213" customWidth="1"/>
    <col min="12804" max="12804" width="11" style="213" customWidth="1"/>
    <col min="12805" max="12805" width="11.42578125" style="213" customWidth="1"/>
    <col min="12806" max="12806" width="24.28515625" style="213" bestFit="1" customWidth="1"/>
    <col min="12807" max="12807" width="21.42578125" style="213" bestFit="1" customWidth="1"/>
    <col min="12808" max="13049" width="11.42578125" style="213" customWidth="1"/>
    <col min="13050" max="13050" width="13.28515625" style="213" customWidth="1"/>
    <col min="13051" max="13051" width="78.42578125" style="213" customWidth="1"/>
    <col min="13052" max="13052" width="11.28515625" style="213" bestFit="1" customWidth="1"/>
    <col min="13053" max="13053" width="15.85546875" style="213" customWidth="1"/>
    <col min="13054" max="13054" width="16.42578125" style="213" bestFit="1" customWidth="1"/>
    <col min="13055" max="13056" width="11.28515625" style="213" bestFit="1" customWidth="1"/>
    <col min="13057" max="13057" width="14.140625" style="213" customWidth="1"/>
    <col min="13058" max="13058" width="12" style="213" customWidth="1"/>
    <col min="13059" max="13059" width="9.42578125" style="213" customWidth="1"/>
    <col min="13060" max="13060" width="11" style="213" customWidth="1"/>
    <col min="13061" max="13061" width="11.42578125" style="213" customWidth="1"/>
    <col min="13062" max="13062" width="24.28515625" style="213" bestFit="1" customWidth="1"/>
    <col min="13063" max="13063" width="21.42578125" style="213" bestFit="1" customWidth="1"/>
    <col min="13064" max="13305" width="11.42578125" style="213" customWidth="1"/>
    <col min="13306" max="13306" width="13.28515625" style="213" customWidth="1"/>
    <col min="13307" max="13307" width="78.42578125" style="213" customWidth="1"/>
    <col min="13308" max="13308" width="11.28515625" style="213" bestFit="1" customWidth="1"/>
    <col min="13309" max="13309" width="15.85546875" style="213" customWidth="1"/>
    <col min="13310" max="13310" width="16.42578125" style="213" bestFit="1" customWidth="1"/>
    <col min="13311" max="13312" width="11.28515625" style="213" bestFit="1" customWidth="1"/>
    <col min="13313" max="13313" width="14.140625" style="213" customWidth="1"/>
    <col min="13314" max="13314" width="12" style="213" customWidth="1"/>
    <col min="13315" max="13315" width="9.42578125" style="213" customWidth="1"/>
    <col min="13316" max="13316" width="11" style="213" customWidth="1"/>
    <col min="13317" max="13317" width="11.42578125" style="213" customWidth="1"/>
    <col min="13318" max="13318" width="24.28515625" style="213" bestFit="1" customWidth="1"/>
    <col min="13319" max="13319" width="21.42578125" style="213" bestFit="1" customWidth="1"/>
    <col min="13320" max="13561" width="11.42578125" style="213" customWidth="1"/>
    <col min="13562" max="13562" width="13.28515625" style="213" customWidth="1"/>
    <col min="13563" max="13563" width="78.42578125" style="213" customWidth="1"/>
    <col min="13564" max="13564" width="11.28515625" style="213" bestFit="1" customWidth="1"/>
    <col min="13565" max="13565" width="15.85546875" style="213" customWidth="1"/>
    <col min="13566" max="13566" width="16.42578125" style="213" bestFit="1" customWidth="1"/>
    <col min="13567" max="13568" width="11.28515625" style="213" bestFit="1" customWidth="1"/>
    <col min="13569" max="13569" width="14.140625" style="213" customWidth="1"/>
    <col min="13570" max="13570" width="12" style="213" customWidth="1"/>
    <col min="13571" max="13571" width="9.42578125" style="213" customWidth="1"/>
    <col min="13572" max="13572" width="11" style="213" customWidth="1"/>
    <col min="13573" max="13573" width="11.42578125" style="213" customWidth="1"/>
    <col min="13574" max="13574" width="24.28515625" style="213" bestFit="1" customWidth="1"/>
    <col min="13575" max="13575" width="21.42578125" style="213" bestFit="1" customWidth="1"/>
    <col min="13576" max="13817" width="11.42578125" style="213" customWidth="1"/>
    <col min="13818" max="13818" width="13.28515625" style="213" customWidth="1"/>
    <col min="13819" max="13819" width="78.42578125" style="213" customWidth="1"/>
    <col min="13820" max="13820" width="11.28515625" style="213" bestFit="1" customWidth="1"/>
    <col min="13821" max="13821" width="15.85546875" style="213" customWidth="1"/>
    <col min="13822" max="13822" width="16.42578125" style="213" bestFit="1" customWidth="1"/>
    <col min="13823" max="13824" width="11.28515625" style="213" bestFit="1" customWidth="1"/>
    <col min="13825" max="13825" width="14.140625" style="213" customWidth="1"/>
    <col min="13826" max="13826" width="12" style="213" customWidth="1"/>
    <col min="13827" max="13827" width="9.42578125" style="213" customWidth="1"/>
    <col min="13828" max="13828" width="11" style="213" customWidth="1"/>
    <col min="13829" max="13829" width="11.42578125" style="213" customWidth="1"/>
    <col min="13830" max="13830" width="24.28515625" style="213" bestFit="1" customWidth="1"/>
    <col min="13831" max="13831" width="21.42578125" style="213" bestFit="1" customWidth="1"/>
    <col min="13832" max="14073" width="11.42578125" style="213" customWidth="1"/>
    <col min="14074" max="14074" width="13.28515625" style="213" customWidth="1"/>
    <col min="14075" max="14075" width="78.42578125" style="213" customWidth="1"/>
    <col min="14076" max="14076" width="11.28515625" style="213" bestFit="1" customWidth="1"/>
    <col min="14077" max="14077" width="15.85546875" style="213" customWidth="1"/>
    <col min="14078" max="14078" width="16.42578125" style="213" bestFit="1" customWidth="1"/>
    <col min="14079" max="14080" width="11.28515625" style="213" bestFit="1" customWidth="1"/>
    <col min="14081" max="14081" width="14.140625" style="213" customWidth="1"/>
    <col min="14082" max="14082" width="12" style="213" customWidth="1"/>
    <col min="14083" max="14083" width="9.42578125" style="213" customWidth="1"/>
    <col min="14084" max="14084" width="11" style="213" customWidth="1"/>
    <col min="14085" max="14085" width="11.42578125" style="213" customWidth="1"/>
    <col min="14086" max="14086" width="24.28515625" style="213" bestFit="1" customWidth="1"/>
    <col min="14087" max="14087" width="21.42578125" style="213" bestFit="1" customWidth="1"/>
    <col min="14088" max="14329" width="11.42578125" style="213" customWidth="1"/>
    <col min="14330" max="14330" width="13.28515625" style="213" customWidth="1"/>
    <col min="14331" max="14331" width="78.42578125" style="213" customWidth="1"/>
    <col min="14332" max="14332" width="11.28515625" style="213" bestFit="1" customWidth="1"/>
    <col min="14333" max="14333" width="15.85546875" style="213" customWidth="1"/>
    <col min="14334" max="14334" width="16.42578125" style="213" bestFit="1" customWidth="1"/>
    <col min="14335" max="14336" width="11.28515625" style="213" bestFit="1" customWidth="1"/>
    <col min="14337" max="14337" width="14.140625" style="213" customWidth="1"/>
    <col min="14338" max="14338" width="12" style="213" customWidth="1"/>
    <col min="14339" max="14339" width="9.42578125" style="213" customWidth="1"/>
    <col min="14340" max="14340" width="11" style="213" customWidth="1"/>
    <col min="14341" max="14341" width="11.42578125" style="213" customWidth="1"/>
    <col min="14342" max="14342" width="24.28515625" style="213" bestFit="1" customWidth="1"/>
    <col min="14343" max="14343" width="21.42578125" style="213" bestFit="1" customWidth="1"/>
    <col min="14344" max="14585" width="11.42578125" style="213" customWidth="1"/>
    <col min="14586" max="14586" width="13.28515625" style="213" customWidth="1"/>
    <col min="14587" max="14587" width="78.42578125" style="213" customWidth="1"/>
    <col min="14588" max="14588" width="11.28515625" style="213" bestFit="1" customWidth="1"/>
    <col min="14589" max="14589" width="15.85546875" style="213" customWidth="1"/>
    <col min="14590" max="14590" width="16.42578125" style="213" bestFit="1" customWidth="1"/>
    <col min="14591" max="14592" width="11.28515625" style="213" bestFit="1" customWidth="1"/>
    <col min="14593" max="14593" width="14.140625" style="213" customWidth="1"/>
    <col min="14594" max="14594" width="12" style="213" customWidth="1"/>
    <col min="14595" max="14595" width="9.42578125" style="213" customWidth="1"/>
    <col min="14596" max="14596" width="11" style="213" customWidth="1"/>
    <col min="14597" max="14597" width="11.42578125" style="213" customWidth="1"/>
    <col min="14598" max="14598" width="24.28515625" style="213" bestFit="1" customWidth="1"/>
    <col min="14599" max="14599" width="21.42578125" style="213" bestFit="1" customWidth="1"/>
    <col min="14600" max="14841" width="11.42578125" style="213" customWidth="1"/>
    <col min="14842" max="14842" width="13.28515625" style="213" customWidth="1"/>
    <col min="14843" max="14843" width="78.42578125" style="213" customWidth="1"/>
    <col min="14844" max="14844" width="11.28515625" style="213" bestFit="1" customWidth="1"/>
    <col min="14845" max="14845" width="15.85546875" style="213" customWidth="1"/>
    <col min="14846" max="14846" width="16.42578125" style="213" bestFit="1" customWidth="1"/>
    <col min="14847" max="14848" width="11.28515625" style="213" bestFit="1" customWidth="1"/>
    <col min="14849" max="14849" width="14.140625" style="213" customWidth="1"/>
    <col min="14850" max="14850" width="12" style="213" customWidth="1"/>
    <col min="14851" max="14851" width="9.42578125" style="213" customWidth="1"/>
    <col min="14852" max="14852" width="11" style="213" customWidth="1"/>
    <col min="14853" max="14853" width="11.42578125" style="213" customWidth="1"/>
    <col min="14854" max="14854" width="24.28515625" style="213" bestFit="1" customWidth="1"/>
    <col min="14855" max="14855" width="21.42578125" style="213" bestFit="1" customWidth="1"/>
    <col min="14856" max="15097" width="11.42578125" style="213" customWidth="1"/>
    <col min="15098" max="15098" width="13.28515625" style="213" customWidth="1"/>
    <col min="15099" max="15099" width="78.42578125" style="213" customWidth="1"/>
    <col min="15100" max="15100" width="11.28515625" style="213" bestFit="1" customWidth="1"/>
    <col min="15101" max="15101" width="15.85546875" style="213" customWidth="1"/>
    <col min="15102" max="15102" width="16.42578125" style="213" bestFit="1" customWidth="1"/>
    <col min="15103" max="15104" width="11.28515625" style="213" bestFit="1" customWidth="1"/>
    <col min="15105" max="15105" width="14.140625" style="213" customWidth="1"/>
    <col min="15106" max="15106" width="12" style="213" customWidth="1"/>
    <col min="15107" max="15107" width="9.42578125" style="213" customWidth="1"/>
    <col min="15108" max="15108" width="11" style="213" customWidth="1"/>
    <col min="15109" max="15109" width="11.42578125" style="213" customWidth="1"/>
    <col min="15110" max="15110" width="24.28515625" style="213" bestFit="1" customWidth="1"/>
    <col min="15111" max="15111" width="21.42578125" style="213" bestFit="1" customWidth="1"/>
    <col min="15112" max="15353" width="11.42578125" style="213" customWidth="1"/>
    <col min="15354" max="15354" width="13.28515625" style="213" customWidth="1"/>
    <col min="15355" max="15355" width="78.42578125" style="213" customWidth="1"/>
    <col min="15356" max="15356" width="11.28515625" style="213" bestFit="1" customWidth="1"/>
    <col min="15357" max="15357" width="15.85546875" style="213" customWidth="1"/>
    <col min="15358" max="15358" width="16.42578125" style="213" bestFit="1" customWidth="1"/>
    <col min="15359" max="15360" width="11.28515625" style="213" bestFit="1" customWidth="1"/>
    <col min="15361" max="15361" width="14.140625" style="213" customWidth="1"/>
    <col min="15362" max="15362" width="12" style="213" customWidth="1"/>
    <col min="15363" max="15363" width="9.42578125" style="213" customWidth="1"/>
    <col min="15364" max="15364" width="11" style="213" customWidth="1"/>
    <col min="15365" max="15365" width="11.42578125" style="213" customWidth="1"/>
    <col min="15366" max="15366" width="24.28515625" style="213" bestFit="1" customWidth="1"/>
    <col min="15367" max="15367" width="21.42578125" style="213" bestFit="1" customWidth="1"/>
    <col min="15368" max="15609" width="11.42578125" style="213" customWidth="1"/>
    <col min="15610" max="15610" width="13.28515625" style="213" customWidth="1"/>
    <col min="15611" max="15611" width="78.42578125" style="213" customWidth="1"/>
    <col min="15612" max="15612" width="11.28515625" style="213" bestFit="1" customWidth="1"/>
    <col min="15613" max="15613" width="15.85546875" style="213" customWidth="1"/>
    <col min="15614" max="15614" width="16.42578125" style="213" bestFit="1" customWidth="1"/>
    <col min="15615" max="15616" width="11.28515625" style="213" bestFit="1" customWidth="1"/>
    <col min="15617" max="15617" width="14.140625" style="213" customWidth="1"/>
    <col min="15618" max="15618" width="12" style="213" customWidth="1"/>
    <col min="15619" max="15619" width="9.42578125" style="213" customWidth="1"/>
    <col min="15620" max="15620" width="11" style="213" customWidth="1"/>
    <col min="15621" max="15621" width="11.42578125" style="213" customWidth="1"/>
    <col min="15622" max="15622" width="24.28515625" style="213" bestFit="1" customWidth="1"/>
    <col min="15623" max="15623" width="21.42578125" style="213" bestFit="1" customWidth="1"/>
    <col min="15624" max="15865" width="11.42578125" style="213" customWidth="1"/>
    <col min="15866" max="15866" width="13.28515625" style="213" customWidth="1"/>
    <col min="15867" max="15867" width="78.42578125" style="213" customWidth="1"/>
    <col min="15868" max="15868" width="11.28515625" style="213" bestFit="1" customWidth="1"/>
    <col min="15869" max="15869" width="15.85546875" style="213" customWidth="1"/>
    <col min="15870" max="15870" width="16.42578125" style="213" bestFit="1" customWidth="1"/>
    <col min="15871" max="15872" width="11.28515625" style="213" bestFit="1" customWidth="1"/>
    <col min="15873" max="15873" width="14.140625" style="213" customWidth="1"/>
    <col min="15874" max="15874" width="12" style="213" customWidth="1"/>
    <col min="15875" max="15875" width="9.42578125" style="213" customWidth="1"/>
    <col min="15876" max="15876" width="11" style="213" customWidth="1"/>
    <col min="15877" max="15877" width="11.42578125" style="213" customWidth="1"/>
    <col min="15878" max="15878" width="24.28515625" style="213" bestFit="1" customWidth="1"/>
    <col min="15879" max="15879" width="21.42578125" style="213" bestFit="1" customWidth="1"/>
    <col min="15880" max="16121" width="11.42578125" style="213" customWidth="1"/>
    <col min="16122" max="16122" width="13.28515625" style="213" customWidth="1"/>
    <col min="16123" max="16123" width="78.42578125" style="213" customWidth="1"/>
    <col min="16124" max="16124" width="11.28515625" style="213" bestFit="1" customWidth="1"/>
    <col min="16125" max="16125" width="15.85546875" style="213" customWidth="1"/>
    <col min="16126" max="16126" width="16.42578125" style="213" bestFit="1" customWidth="1"/>
    <col min="16127" max="16128" width="11.28515625" style="213" bestFit="1" customWidth="1"/>
    <col min="16129" max="16129" width="14.140625" style="213" customWidth="1"/>
    <col min="16130" max="16130" width="12" style="213" customWidth="1"/>
    <col min="16131" max="16131" width="9.42578125" style="213" customWidth="1"/>
    <col min="16132" max="16132" width="11" style="213" customWidth="1"/>
    <col min="16133" max="16133" width="11.42578125" style="213" customWidth="1"/>
    <col min="16134" max="16134" width="24.28515625" style="213" bestFit="1" customWidth="1"/>
    <col min="16135" max="16135" width="21.42578125" style="213" bestFit="1" customWidth="1"/>
    <col min="16136" max="16384" width="11.42578125" style="213" customWidth="1"/>
  </cols>
  <sheetData>
    <row r="1" spans="1:7">
      <c r="A1" s="1247"/>
      <c r="B1" s="1247"/>
      <c r="C1" s="1247"/>
      <c r="D1" s="1247"/>
    </row>
    <row r="2" spans="1:7">
      <c r="A2" s="1248"/>
      <c r="B2" s="1248"/>
      <c r="C2" s="1248"/>
      <c r="D2" s="1248"/>
    </row>
    <row r="3" spans="1:7" s="366" customFormat="1">
      <c r="A3" s="1282"/>
      <c r="B3" s="1282"/>
      <c r="C3" s="1282"/>
      <c r="D3" s="1282"/>
    </row>
    <row r="6" spans="1:7" ht="15.75" customHeight="1" thickBot="1">
      <c r="B6" s="261"/>
      <c r="C6" s="261"/>
      <c r="D6" s="261"/>
      <c r="E6" s="261"/>
      <c r="F6" s="261"/>
      <c r="G6" s="261"/>
    </row>
    <row r="7" spans="1:7" ht="30" customHeight="1" thickBot="1">
      <c r="A7" s="366"/>
      <c r="B7" s="1272" t="s">
        <v>1648</v>
      </c>
      <c r="C7" s="1272"/>
      <c r="D7" s="1272"/>
      <c r="E7" s="261"/>
      <c r="F7" s="367" t="s">
        <v>25</v>
      </c>
      <c r="G7" s="368">
        <v>5837063769624</v>
      </c>
    </row>
    <row r="8" spans="1:7">
      <c r="B8" s="1295">
        <v>2022</v>
      </c>
      <c r="C8" s="1295"/>
      <c r="D8" s="1295"/>
      <c r="E8" s="261"/>
      <c r="F8" s="261"/>
      <c r="G8" s="261"/>
    </row>
    <row r="9" spans="1:7">
      <c r="B9" s="1152" t="s">
        <v>975</v>
      </c>
      <c r="C9" s="1152"/>
      <c r="D9" s="1152"/>
      <c r="E9" s="261"/>
      <c r="F9" s="261"/>
      <c r="G9" s="261"/>
    </row>
    <row r="10" spans="1:7" ht="15.75" thickBot="1">
      <c r="B10" s="226"/>
      <c r="C10" s="226"/>
      <c r="D10" s="226"/>
      <c r="E10" s="261"/>
      <c r="F10" s="261"/>
      <c r="G10" s="261"/>
    </row>
    <row r="11" spans="1:7" ht="19.5" customHeight="1">
      <c r="B11" s="1292" t="s">
        <v>249</v>
      </c>
      <c r="C11" s="1289" t="s">
        <v>629</v>
      </c>
      <c r="D11" s="1286" t="s">
        <v>702</v>
      </c>
    </row>
    <row r="12" spans="1:7" ht="15" customHeight="1">
      <c r="B12" s="1293"/>
      <c r="C12" s="1290"/>
      <c r="D12" s="1287"/>
    </row>
    <row r="13" spans="1:7" ht="15.75" customHeight="1" thickBot="1">
      <c r="B13" s="1293"/>
      <c r="C13" s="1291"/>
      <c r="D13" s="1288"/>
    </row>
    <row r="14" spans="1:7" ht="19.5" thickBot="1">
      <c r="B14" s="1294"/>
      <c r="C14" s="796">
        <v>1</v>
      </c>
      <c r="D14" s="797" t="s">
        <v>617</v>
      </c>
    </row>
    <row r="15" spans="1:7" ht="18.75">
      <c r="B15" s="369" t="s">
        <v>618</v>
      </c>
      <c r="C15" s="370">
        <f t="shared" ref="C15" si="0">C16+C21+C30+C33</f>
        <v>142703367995</v>
      </c>
      <c r="D15" s="726">
        <f>C15/$G$7</f>
        <v>2.4447800063043063E-2</v>
      </c>
    </row>
    <row r="16" spans="1:7" ht="18.75">
      <c r="B16" s="372" t="s">
        <v>400</v>
      </c>
      <c r="C16" s="373">
        <f t="shared" ref="C16" si="1">SUM(C17:C20)</f>
        <v>17197236591</v>
      </c>
      <c r="D16" s="725">
        <f t="shared" ref="D16:D45" si="2">C16/$G$7</f>
        <v>2.9462135878134798E-3</v>
      </c>
      <c r="E16" s="303"/>
    </row>
    <row r="17" spans="2:6" ht="18.75">
      <c r="B17" s="374" t="s">
        <v>401</v>
      </c>
      <c r="C17" s="375">
        <v>16306849997</v>
      </c>
      <c r="D17" s="727">
        <f t="shared" si="2"/>
        <v>2.7936734359252035E-3</v>
      </c>
      <c r="E17" s="303"/>
    </row>
    <row r="18" spans="2:6" ht="18.75">
      <c r="B18" s="376" t="s">
        <v>402</v>
      </c>
      <c r="C18" s="375">
        <v>3300000</v>
      </c>
      <c r="D18" s="727">
        <f t="shared" si="2"/>
        <v>5.6535274073467467E-7</v>
      </c>
      <c r="E18" s="302"/>
    </row>
    <row r="19" spans="2:6" ht="18.75">
      <c r="B19" s="376" t="s">
        <v>403</v>
      </c>
      <c r="C19" s="375">
        <v>270417111</v>
      </c>
      <c r="D19" s="727">
        <f t="shared" si="2"/>
        <v>4.6327592377394769E-5</v>
      </c>
      <c r="E19" s="303"/>
    </row>
    <row r="20" spans="2:6" ht="18.75">
      <c r="B20" s="376" t="s">
        <v>404</v>
      </c>
      <c r="C20" s="375">
        <v>616669483</v>
      </c>
      <c r="D20" s="727">
        <f t="shared" si="2"/>
        <v>1.0564720677014693E-4</v>
      </c>
      <c r="E20" s="303"/>
    </row>
    <row r="21" spans="2:6" ht="18.75">
      <c r="B21" s="372" t="s">
        <v>405</v>
      </c>
      <c r="C21" s="373">
        <f>SUM(C22:C29)</f>
        <v>28512789689</v>
      </c>
      <c r="D21" s="725">
        <f t="shared" si="2"/>
        <v>4.8847829686871277E-3</v>
      </c>
      <c r="E21" s="303"/>
    </row>
    <row r="22" spans="2:6" ht="18.75">
      <c r="B22" s="376" t="s">
        <v>406</v>
      </c>
      <c r="C22" s="375">
        <v>2717177826</v>
      </c>
      <c r="D22" s="727">
        <f t="shared" si="2"/>
        <v>4.6550422151290453E-4</v>
      </c>
      <c r="E22" s="303"/>
    </row>
    <row r="23" spans="2:6" ht="18.75">
      <c r="B23" s="376" t="s">
        <v>407</v>
      </c>
      <c r="C23" s="375">
        <v>3940058151</v>
      </c>
      <c r="D23" s="727">
        <f t="shared" si="2"/>
        <v>6.7500687100661961E-4</v>
      </c>
      <c r="E23" s="303"/>
    </row>
    <row r="24" spans="2:6" ht="18.75">
      <c r="B24" s="376" t="s">
        <v>408</v>
      </c>
      <c r="C24" s="375">
        <v>5614220806</v>
      </c>
      <c r="D24" s="727">
        <f t="shared" si="2"/>
        <v>9.6182276356416186E-4</v>
      </c>
      <c r="E24" s="303"/>
    </row>
    <row r="25" spans="2:6" ht="18.75">
      <c r="B25" s="376" t="s">
        <v>409</v>
      </c>
      <c r="C25" s="375">
        <v>1823243093</v>
      </c>
      <c r="D25" s="727">
        <f t="shared" si="2"/>
        <v>3.123562059554895E-4</v>
      </c>
      <c r="E25" s="303"/>
    </row>
    <row r="26" spans="2:6" ht="18.75">
      <c r="B26" s="376" t="s">
        <v>411</v>
      </c>
      <c r="C26" s="375">
        <v>9046910665</v>
      </c>
      <c r="D26" s="727">
        <f t="shared" si="2"/>
        <v>1.5499077998907601E-3</v>
      </c>
      <c r="E26" s="303"/>
    </row>
    <row r="27" spans="2:6" ht="18.75">
      <c r="B27" s="376" t="s">
        <v>412</v>
      </c>
      <c r="C27" s="375">
        <v>4595434107</v>
      </c>
      <c r="D27" s="727">
        <f t="shared" si="2"/>
        <v>7.8728523250244003E-4</v>
      </c>
      <c r="E27" s="303"/>
    </row>
    <row r="28" spans="2:6" ht="18.75">
      <c r="B28" s="376" t="s">
        <v>413</v>
      </c>
      <c r="C28" s="375">
        <v>617073784</v>
      </c>
      <c r="D28" s="727">
        <f t="shared" si="2"/>
        <v>1.0571647121815655E-4</v>
      </c>
      <c r="E28" s="302"/>
    </row>
    <row r="29" spans="2:6" ht="18.75">
      <c r="B29" s="376" t="s">
        <v>414</v>
      </c>
      <c r="C29" s="375">
        <v>158671257</v>
      </c>
      <c r="D29" s="727">
        <f t="shared" si="2"/>
        <v>2.7183403036595736E-5</v>
      </c>
      <c r="E29" s="303"/>
    </row>
    <row r="30" spans="2:6" ht="18.75">
      <c r="B30" s="372" t="s">
        <v>415</v>
      </c>
      <c r="C30" s="373">
        <f t="shared" ref="C30" si="3">SUM(C31:C32)</f>
        <v>1018824640</v>
      </c>
      <c r="D30" s="725">
        <f t="shared" si="2"/>
        <v>1.7454403107636915E-4</v>
      </c>
      <c r="E30" s="303"/>
      <c r="F30" s="303"/>
    </row>
    <row r="31" spans="2:6" ht="18.75">
      <c r="B31" s="376" t="s">
        <v>416</v>
      </c>
      <c r="C31" s="375">
        <v>609751575</v>
      </c>
      <c r="D31" s="727">
        <f t="shared" si="2"/>
        <v>1.0446203760410137E-4</v>
      </c>
    </row>
    <row r="32" spans="2:6" ht="18.75">
      <c r="B32" s="376" t="s">
        <v>417</v>
      </c>
      <c r="C32" s="375">
        <v>409073065</v>
      </c>
      <c r="D32" s="727">
        <f t="shared" si="2"/>
        <v>7.0081993472267799E-5</v>
      </c>
    </row>
    <row r="33" spans="2:8" ht="18.75">
      <c r="B33" s="372" t="s">
        <v>418</v>
      </c>
      <c r="C33" s="373">
        <f t="shared" ref="C33" si="4">SUM(C34:C38)</f>
        <v>95974517075</v>
      </c>
      <c r="D33" s="725">
        <f t="shared" si="2"/>
        <v>1.6442259475466084E-2</v>
      </c>
      <c r="E33" s="303"/>
    </row>
    <row r="34" spans="2:8" ht="18.75">
      <c r="B34" s="376" t="s">
        <v>419</v>
      </c>
      <c r="C34" s="375">
        <v>3648766721</v>
      </c>
      <c r="D34" s="727">
        <f t="shared" si="2"/>
        <v>6.251031109147945E-4</v>
      </c>
      <c r="E34" s="303"/>
    </row>
    <row r="35" spans="2:8" ht="18.75">
      <c r="B35" s="374" t="s">
        <v>420</v>
      </c>
      <c r="C35" s="375">
        <v>74470885973</v>
      </c>
      <c r="D35" s="727">
        <f t="shared" si="2"/>
        <v>1.2758278633265148E-2</v>
      </c>
      <c r="E35" s="303"/>
    </row>
    <row r="36" spans="2:8" ht="18.75">
      <c r="B36" s="374" t="s">
        <v>421</v>
      </c>
      <c r="C36" s="375">
        <v>528204494</v>
      </c>
      <c r="D36" s="727">
        <f t="shared" si="2"/>
        <v>9.0491472227658193E-5</v>
      </c>
      <c r="E36" s="303"/>
    </row>
    <row r="37" spans="2:8" ht="18.75">
      <c r="B37" s="376" t="s">
        <v>422</v>
      </c>
      <c r="C37" s="375">
        <v>15393198020</v>
      </c>
      <c r="D37" s="727">
        <f t="shared" si="2"/>
        <v>2.6371474815995661E-3</v>
      </c>
      <c r="E37" s="380"/>
    </row>
    <row r="38" spans="2:8" ht="18.75">
      <c r="B38" s="376" t="s">
        <v>423</v>
      </c>
      <c r="C38" s="375">
        <v>1933461867</v>
      </c>
      <c r="D38" s="727">
        <f t="shared" si="2"/>
        <v>3.3123877745891851E-4</v>
      </c>
      <c r="E38" s="303"/>
    </row>
    <row r="39" spans="2:8" ht="18.75">
      <c r="B39" s="369" t="s">
        <v>624</v>
      </c>
      <c r="C39" s="370">
        <f>C40+C42</f>
        <v>58434039304</v>
      </c>
      <c r="D39" s="726">
        <f t="shared" si="2"/>
        <v>1.0010861900822454E-2</v>
      </c>
    </row>
    <row r="40" spans="2:8" ht="18.75">
      <c r="B40" s="372" t="s">
        <v>400</v>
      </c>
      <c r="C40" s="373">
        <f t="shared" ref="C40" si="5">C41</f>
        <v>0</v>
      </c>
      <c r="D40" s="725">
        <f t="shared" si="2"/>
        <v>0</v>
      </c>
      <c r="F40" s="303"/>
    </row>
    <row r="41" spans="2:8" ht="18.75">
      <c r="B41" s="376" t="s">
        <v>402</v>
      </c>
      <c r="C41" s="378">
        <v>0</v>
      </c>
      <c r="D41" s="727">
        <f t="shared" si="2"/>
        <v>0</v>
      </c>
      <c r="E41" s="381"/>
    </row>
    <row r="42" spans="2:8" ht="18.75">
      <c r="B42" s="372" t="s">
        <v>418</v>
      </c>
      <c r="C42" s="373">
        <f>C43+C44</f>
        <v>58434039304</v>
      </c>
      <c r="D42" s="725">
        <f t="shared" si="2"/>
        <v>1.0010861900822454E-2</v>
      </c>
      <c r="E42" s="381"/>
    </row>
    <row r="43" spans="2:8" ht="18.75">
      <c r="B43" s="376" t="s">
        <v>420</v>
      </c>
      <c r="C43" s="378">
        <v>3390608</v>
      </c>
      <c r="D43" s="727">
        <f t="shared" si="2"/>
        <v>5.8087561380512543E-7</v>
      </c>
      <c r="E43" s="382"/>
    </row>
    <row r="44" spans="2:8" s="383" customFormat="1" ht="19.5" thickBot="1">
      <c r="B44" s="376" t="s">
        <v>423</v>
      </c>
      <c r="C44" s="378">
        <v>58430648696</v>
      </c>
      <c r="D44" s="727">
        <f t="shared" si="2"/>
        <v>1.001028102520865E-2</v>
      </c>
      <c r="E44" s="382"/>
      <c r="F44" s="382"/>
      <c r="H44" s="213"/>
    </row>
    <row r="45" spans="2:8" ht="19.5" thickBot="1">
      <c r="B45" s="815" t="s">
        <v>355</v>
      </c>
      <c r="C45" s="768">
        <f t="shared" ref="C45" si="6">C15+C39</f>
        <v>201137407299</v>
      </c>
      <c r="D45" s="770">
        <f t="shared" si="2"/>
        <v>3.4458661963865517E-2</v>
      </c>
    </row>
    <row r="46" spans="2:8">
      <c r="B46" s="384" t="s">
        <v>688</v>
      </c>
    </row>
    <row r="47" spans="2:8">
      <c r="B47" s="384" t="s">
        <v>689</v>
      </c>
    </row>
    <row r="48" spans="2:8" ht="15" customHeight="1">
      <c r="B48" s="546" t="s">
        <v>246</v>
      </c>
      <c r="C48" s="546"/>
    </row>
    <row r="49" spans="2:4">
      <c r="B49" s="384"/>
      <c r="C49" s="385"/>
    </row>
    <row r="50" spans="2:4">
      <c r="B50" s="385"/>
      <c r="C50" s="385"/>
    </row>
    <row r="51" spans="2:4">
      <c r="B51" s="385"/>
    </row>
    <row r="54" spans="2:4">
      <c r="D54" s="386"/>
    </row>
  </sheetData>
  <mergeCells count="9">
    <mergeCell ref="D11:D13"/>
    <mergeCell ref="C11:C13"/>
    <mergeCell ref="B11:B14"/>
    <mergeCell ref="A1:D1"/>
    <mergeCell ref="A2:D2"/>
    <mergeCell ref="A3:D3"/>
    <mergeCell ref="B7:D7"/>
    <mergeCell ref="B8:D8"/>
    <mergeCell ref="B9:D9"/>
  </mergeCells>
  <pageMargins left="0.7" right="0.7" top="0.75" bottom="0.75" header="0.3" footer="0.3"/>
  <pageSetup orientation="portrait" horizontalDpi="300" verticalDpi="300"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7FBD2C7-4F4F-4FCC-90AB-FB218A69C97F}">
  <dimension ref="A1:I12"/>
  <sheetViews>
    <sheetView showGridLines="0" workbookViewId="0">
      <selection activeCell="B4" sqref="B4"/>
    </sheetView>
  </sheetViews>
  <sheetFormatPr baseColWidth="10" defaultColWidth="11.42578125" defaultRowHeight="15"/>
  <cols>
    <col min="1" max="1" width="11.42578125" style="213"/>
    <col min="2" max="2" width="76" style="213" customWidth="1"/>
    <col min="3" max="3" width="15" style="213" customWidth="1"/>
    <col min="4" max="4" width="12.5703125" style="213" customWidth="1"/>
    <col min="5" max="5" width="12" style="213" customWidth="1"/>
    <col min="6" max="6" width="10.85546875" style="213" customWidth="1"/>
    <col min="7" max="7" width="18.5703125" style="213" customWidth="1"/>
    <col min="8" max="8" width="11" style="213" bestFit="1" customWidth="1"/>
    <col min="9" max="16384" width="11.42578125" style="213"/>
  </cols>
  <sheetData>
    <row r="1" spans="1:9">
      <c r="A1" s="1247"/>
      <c r="B1" s="1247"/>
      <c r="C1" s="1247"/>
      <c r="D1" s="1247"/>
      <c r="E1" s="1247"/>
      <c r="F1" s="1247"/>
      <c r="G1" s="1247"/>
      <c r="H1" s="1247"/>
      <c r="I1" s="1247"/>
    </row>
    <row r="2" spans="1:9">
      <c r="A2" s="1248"/>
      <c r="B2" s="1248"/>
      <c r="C2" s="1248"/>
      <c r="D2" s="1248"/>
      <c r="E2" s="1248"/>
      <c r="F2" s="1248"/>
      <c r="G2" s="1248"/>
      <c r="H2" s="1248"/>
      <c r="I2" s="1248"/>
    </row>
    <row r="3" spans="1:9">
      <c r="B3" s="1188" t="s">
        <v>1649</v>
      </c>
      <c r="C3" s="1188"/>
      <c r="D3" s="1188"/>
      <c r="E3" s="1188"/>
      <c r="F3" s="1188"/>
      <c r="G3" s="1188"/>
      <c r="H3" s="1188"/>
    </row>
    <row r="4" spans="1:9" ht="15.75" thickBot="1">
      <c r="B4" s="387"/>
      <c r="C4" s="387"/>
      <c r="D4" s="387"/>
      <c r="E4" s="387"/>
      <c r="F4" s="387"/>
      <c r="G4" s="387"/>
      <c r="H4" s="387"/>
    </row>
    <row r="5" spans="1:9" ht="30" customHeight="1">
      <c r="B5" s="1249" t="s">
        <v>609</v>
      </c>
      <c r="C5" s="1251" t="s">
        <v>610</v>
      </c>
      <c r="D5" s="1252"/>
      <c r="E5" s="1255" t="s">
        <v>611</v>
      </c>
      <c r="F5" s="1256"/>
      <c r="G5" s="1255" t="s">
        <v>612</v>
      </c>
      <c r="H5" s="1259"/>
    </row>
    <row r="6" spans="1:9" ht="36" customHeight="1" thickBot="1">
      <c r="B6" s="1249"/>
      <c r="C6" s="1253"/>
      <c r="D6" s="1254"/>
      <c r="E6" s="1257"/>
      <c r="F6" s="1258"/>
      <c r="G6" s="1260"/>
      <c r="H6" s="1261"/>
    </row>
    <row r="7" spans="1:9">
      <c r="B7" s="1250"/>
      <c r="C7" s="728">
        <v>2021</v>
      </c>
      <c r="D7" s="729">
        <v>2022</v>
      </c>
      <c r="E7" s="728">
        <v>2021</v>
      </c>
      <c r="F7" s="729">
        <v>2022</v>
      </c>
      <c r="G7" s="728">
        <v>2021</v>
      </c>
      <c r="H7" s="730">
        <v>2022</v>
      </c>
    </row>
    <row r="8" spans="1:9">
      <c r="B8" s="388" t="s">
        <v>613</v>
      </c>
      <c r="C8" s="389">
        <v>58</v>
      </c>
      <c r="D8" s="389">
        <v>57</v>
      </c>
      <c r="E8" s="389">
        <v>48</v>
      </c>
      <c r="F8" s="389">
        <v>49</v>
      </c>
      <c r="G8" s="390">
        <f t="shared" ref="G8:H10" si="0">E8/C8</f>
        <v>0.82758620689655171</v>
      </c>
      <c r="H8" s="390">
        <f t="shared" si="0"/>
        <v>0.85964912280701755</v>
      </c>
    </row>
    <row r="9" spans="1:9" ht="15.75" thickBot="1">
      <c r="B9" s="213" t="s">
        <v>614</v>
      </c>
      <c r="C9" s="366">
        <v>8</v>
      </c>
      <c r="D9" s="366">
        <v>8</v>
      </c>
      <c r="E9" s="366">
        <v>5</v>
      </c>
      <c r="F9" s="366">
        <v>5</v>
      </c>
      <c r="G9" s="391">
        <f t="shared" si="0"/>
        <v>0.625</v>
      </c>
      <c r="H9" s="391">
        <f t="shared" si="0"/>
        <v>0.625</v>
      </c>
    </row>
    <row r="10" spans="1:9" ht="15.75" thickBot="1">
      <c r="B10" s="731" t="s">
        <v>355</v>
      </c>
      <c r="C10" s="732">
        <f>C8+C9</f>
        <v>66</v>
      </c>
      <c r="D10" s="733">
        <f t="shared" ref="D10:F10" si="1">D8+D9</f>
        <v>65</v>
      </c>
      <c r="E10" s="732">
        <f t="shared" si="1"/>
        <v>53</v>
      </c>
      <c r="F10" s="733">
        <f t="shared" si="1"/>
        <v>54</v>
      </c>
      <c r="G10" s="734">
        <f t="shared" si="0"/>
        <v>0.80303030303030298</v>
      </c>
      <c r="H10" s="735">
        <f t="shared" si="0"/>
        <v>0.83076923076923082</v>
      </c>
    </row>
    <row r="11" spans="1:9">
      <c r="B11" s="384" t="s">
        <v>358</v>
      </c>
    </row>
    <row r="12" spans="1:9">
      <c r="F12" s="303"/>
    </row>
  </sheetData>
  <mergeCells count="7">
    <mergeCell ref="A1:I1"/>
    <mergeCell ref="A2:I2"/>
    <mergeCell ref="B3:H3"/>
    <mergeCell ref="B5:B7"/>
    <mergeCell ref="C5:D6"/>
    <mergeCell ref="E5:F6"/>
    <mergeCell ref="G5:H6"/>
  </mergeCells>
  <pageMargins left="0.7" right="0.7" top="0.75" bottom="0.75" header="0.3" footer="0.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9D44276-AB83-4491-85AD-5EE117DFC883}">
  <dimension ref="A1:P21"/>
  <sheetViews>
    <sheetView showGridLines="0" zoomScale="90" zoomScaleNormal="90" workbookViewId="0">
      <selection activeCell="B6" sqref="B6:K6"/>
    </sheetView>
  </sheetViews>
  <sheetFormatPr baseColWidth="10" defaultColWidth="11.42578125" defaultRowHeight="15"/>
  <cols>
    <col min="1" max="1" width="11.42578125" style="213"/>
    <col min="2" max="2" width="58.7109375" style="213" customWidth="1"/>
    <col min="3" max="3" width="21.85546875" style="213" bestFit="1" customWidth="1"/>
    <col min="4" max="5" width="22.28515625" style="213" customWidth="1"/>
    <col min="6" max="6" width="22.140625" style="213" customWidth="1"/>
    <col min="7" max="7" width="23.5703125" style="213" customWidth="1"/>
    <col min="8" max="8" width="23" style="213" bestFit="1" customWidth="1"/>
    <col min="9" max="9" width="16.7109375" style="213" bestFit="1" customWidth="1"/>
    <col min="10" max="10" width="12.5703125" style="213" bestFit="1" customWidth="1"/>
    <col min="11" max="11" width="11.42578125" style="213" customWidth="1"/>
    <col min="12" max="12" width="12.7109375" style="213" bestFit="1" customWidth="1"/>
    <col min="13" max="13" width="12.5703125" style="213" bestFit="1" customWidth="1"/>
    <col min="14" max="14" width="24.7109375" style="213" bestFit="1" customWidth="1"/>
    <col min="15" max="15" width="23.85546875" style="213" bestFit="1" customWidth="1"/>
    <col min="16" max="16384" width="11.42578125" style="213"/>
  </cols>
  <sheetData>
    <row r="1" spans="1:16">
      <c r="A1" s="1247"/>
      <c r="B1" s="1247"/>
      <c r="C1" s="1247"/>
      <c r="D1" s="1247"/>
      <c r="E1" s="1247"/>
      <c r="F1" s="1247"/>
      <c r="G1" s="1247"/>
      <c r="H1" s="1247"/>
      <c r="I1" s="1247"/>
      <c r="J1" s="1247"/>
      <c r="K1" s="1247"/>
      <c r="L1" s="1247"/>
    </row>
    <row r="2" spans="1:16">
      <c r="A2" s="1248"/>
      <c r="B2" s="1248"/>
      <c r="C2" s="1248"/>
      <c r="D2" s="1248"/>
      <c r="E2" s="1248"/>
      <c r="F2" s="1248"/>
      <c r="G2" s="1248"/>
      <c r="H2" s="1248"/>
      <c r="I2" s="1248"/>
      <c r="J2" s="1248"/>
      <c r="K2" s="1248"/>
      <c r="L2" s="1248"/>
    </row>
    <row r="3" spans="1:16" ht="15" customHeight="1">
      <c r="A3" s="1282"/>
      <c r="B3" s="1282"/>
      <c r="C3" s="1282"/>
      <c r="D3" s="1282"/>
      <c r="E3" s="1282"/>
      <c r="F3" s="1282"/>
      <c r="G3" s="1282"/>
      <c r="H3" s="1282"/>
      <c r="I3" s="1282"/>
      <c r="J3" s="1282"/>
      <c r="K3" s="1282"/>
      <c r="L3" s="1282"/>
      <c r="N3" s="261"/>
      <c r="O3" s="261"/>
      <c r="P3" s="261"/>
    </row>
    <row r="4" spans="1:16">
      <c r="N4" s="261"/>
      <c r="O4" s="261"/>
      <c r="P4" s="261"/>
    </row>
    <row r="5" spans="1:16" ht="15.75" thickBot="1">
      <c r="B5" s="1296" t="s">
        <v>1650</v>
      </c>
      <c r="C5" s="1188"/>
      <c r="D5" s="1188"/>
      <c r="E5" s="1188"/>
      <c r="F5" s="1188"/>
      <c r="G5" s="1188"/>
      <c r="H5" s="1188"/>
      <c r="I5" s="1188"/>
      <c r="J5" s="1188"/>
      <c r="K5" s="1188"/>
      <c r="N5" s="261"/>
      <c r="O5" s="261"/>
      <c r="P5" s="261"/>
    </row>
    <row r="6" spans="1:16" ht="15.75" thickBot="1">
      <c r="B6" s="1271" t="s">
        <v>33</v>
      </c>
      <c r="C6" s="1297"/>
      <c r="D6" s="1297"/>
      <c r="E6" s="1297"/>
      <c r="F6" s="1297"/>
      <c r="G6" s="1297"/>
      <c r="H6" s="1297"/>
      <c r="I6" s="1297"/>
      <c r="J6" s="1297"/>
      <c r="K6" s="1297"/>
      <c r="N6" s="367" t="s">
        <v>25</v>
      </c>
      <c r="O6" s="368">
        <v>6246380742030</v>
      </c>
      <c r="P6" s="261"/>
    </row>
    <row r="7" spans="1:16">
      <c r="B7" s="1152" t="s">
        <v>974</v>
      </c>
      <c r="C7" s="1152"/>
      <c r="D7" s="1152"/>
      <c r="E7" s="1152"/>
      <c r="F7" s="1152"/>
      <c r="G7" s="1152"/>
      <c r="H7" s="1152"/>
      <c r="I7" s="1152"/>
      <c r="J7" s="1152"/>
      <c r="K7" s="1152"/>
      <c r="N7" s="261"/>
      <c r="O7" s="261"/>
      <c r="P7" s="261"/>
    </row>
    <row r="8" spans="1:16" ht="15.75" thickBot="1">
      <c r="B8" s="227"/>
      <c r="C8" s="227"/>
      <c r="D8" s="227"/>
      <c r="E8" s="227"/>
      <c r="F8" s="227"/>
      <c r="G8" s="227"/>
      <c r="H8" s="227"/>
      <c r="I8" s="227"/>
      <c r="J8" s="227"/>
      <c r="K8" s="227"/>
      <c r="N8" s="261"/>
      <c r="O8" s="261"/>
      <c r="P8" s="261"/>
    </row>
    <row r="9" spans="1:16" ht="15.75" thickBot="1">
      <c r="B9" s="1273" t="s">
        <v>703</v>
      </c>
      <c r="C9" s="736">
        <v>2021</v>
      </c>
      <c r="D9" s="1302">
        <v>2022</v>
      </c>
      <c r="E9" s="1303"/>
      <c r="F9" s="1303"/>
      <c r="G9" s="1303"/>
      <c r="H9" s="1303"/>
      <c r="I9" s="1304"/>
      <c r="J9" s="1302" t="s">
        <v>705</v>
      </c>
      <c r="K9" s="1304"/>
      <c r="L9" s="1279" t="s">
        <v>704</v>
      </c>
      <c r="N9" s="261"/>
      <c r="O9" s="261"/>
      <c r="P9" s="261"/>
    </row>
    <row r="10" spans="1:16" ht="15.75" thickBot="1">
      <c r="B10" s="1274"/>
      <c r="C10" s="1284" t="s">
        <v>706</v>
      </c>
      <c r="D10" s="1284" t="s">
        <v>707</v>
      </c>
      <c r="E10" s="1284" t="s">
        <v>708</v>
      </c>
      <c r="F10" s="1284" t="s">
        <v>548</v>
      </c>
      <c r="G10" s="1284" t="s">
        <v>706</v>
      </c>
      <c r="H10" s="1298" t="s">
        <v>550</v>
      </c>
      <c r="I10" s="1298" t="s">
        <v>551</v>
      </c>
      <c r="J10" s="1300" t="s">
        <v>709</v>
      </c>
      <c r="K10" s="1301"/>
      <c r="L10" s="1280"/>
      <c r="N10" s="261"/>
      <c r="O10" s="261"/>
      <c r="P10" s="261"/>
    </row>
    <row r="11" spans="1:16" ht="15.75" thickBot="1">
      <c r="B11" s="1274"/>
      <c r="C11" s="1285"/>
      <c r="D11" s="1285"/>
      <c r="E11" s="1285"/>
      <c r="F11" s="1285"/>
      <c r="G11" s="1285"/>
      <c r="H11" s="1299"/>
      <c r="I11" s="1299"/>
      <c r="J11" s="738" t="s">
        <v>554</v>
      </c>
      <c r="K11" s="738" t="s">
        <v>553</v>
      </c>
      <c r="L11" s="1281"/>
      <c r="N11" s="261"/>
      <c r="O11" s="261"/>
      <c r="P11" s="261"/>
    </row>
    <row r="12" spans="1:16" ht="30.75" thickBot="1">
      <c r="B12" s="1275"/>
      <c r="C12" s="739">
        <v>1</v>
      </c>
      <c r="D12" s="739">
        <v>2</v>
      </c>
      <c r="E12" s="739">
        <v>3</v>
      </c>
      <c r="F12" s="739">
        <v>4</v>
      </c>
      <c r="G12" s="740">
        <v>5</v>
      </c>
      <c r="H12" s="740">
        <v>6</v>
      </c>
      <c r="I12" s="741" t="s">
        <v>878</v>
      </c>
      <c r="J12" s="743" t="s">
        <v>879</v>
      </c>
      <c r="K12" s="740" t="s">
        <v>880</v>
      </c>
      <c r="L12" s="742" t="s">
        <v>557</v>
      </c>
      <c r="N12" s="261"/>
      <c r="O12" s="261"/>
      <c r="P12" s="261"/>
    </row>
    <row r="13" spans="1:16">
      <c r="B13" s="392" t="s">
        <v>711</v>
      </c>
      <c r="C13" s="393">
        <v>88415869541.960037</v>
      </c>
      <c r="D13" s="393">
        <v>142703367995</v>
      </c>
      <c r="E13" s="393">
        <v>162579634107.42001</v>
      </c>
      <c r="F13" s="393">
        <v>108321805311.25974</v>
      </c>
      <c r="G13" s="393">
        <v>104232603228.21945</v>
      </c>
      <c r="H13" s="393">
        <v>104225705595.09947</v>
      </c>
      <c r="I13" s="394">
        <f>G13/D13</f>
        <v>0.73041445827593587</v>
      </c>
      <c r="J13" s="396">
        <f>G13-C13</f>
        <v>15816733686.259415</v>
      </c>
      <c r="K13" s="397">
        <f>J13/C13</f>
        <v>0.17889021244939715</v>
      </c>
      <c r="L13" s="395">
        <f>G13/$O$6</f>
        <v>1.6686879576019102E-2</v>
      </c>
      <c r="N13" s="261"/>
      <c r="O13" s="261"/>
      <c r="P13" s="261"/>
    </row>
    <row r="14" spans="1:16" ht="15.75" thickBot="1">
      <c r="B14" s="392" t="s">
        <v>712</v>
      </c>
      <c r="C14" s="393">
        <v>18946928923.460003</v>
      </c>
      <c r="D14" s="393">
        <v>58434039304</v>
      </c>
      <c r="E14" s="393">
        <v>62316533984.080002</v>
      </c>
      <c r="F14" s="393">
        <v>21042751032.460011</v>
      </c>
      <c r="G14" s="393">
        <v>20950118147.930016</v>
      </c>
      <c r="H14" s="393">
        <v>20950118147.930016</v>
      </c>
      <c r="I14" s="398">
        <f>G14/D14</f>
        <v>0.35852592765217089</v>
      </c>
      <c r="J14" s="400">
        <f>G14-C14</f>
        <v>2003189224.4700127</v>
      </c>
      <c r="K14" s="401">
        <f>J14/C14</f>
        <v>0.10572632813277051</v>
      </c>
      <c r="L14" s="399">
        <f>G14/$O$6</f>
        <v>3.353961119750999E-3</v>
      </c>
    </row>
    <row r="15" spans="1:16" ht="15.75" thickBot="1">
      <c r="B15" s="744" t="s">
        <v>355</v>
      </c>
      <c r="C15" s="745">
        <f>SUM(C13:C14)</f>
        <v>107362798465.42004</v>
      </c>
      <c r="D15" s="745">
        <f t="shared" ref="D15:H15" si="0">SUM(D13:D14)</f>
        <v>201137407299</v>
      </c>
      <c r="E15" s="745">
        <f>SUM(E13:E14)</f>
        <v>224896168091.5</v>
      </c>
      <c r="F15" s="745">
        <f>SUM(F13:F14)</f>
        <v>129364556343.71974</v>
      </c>
      <c r="G15" s="745">
        <f t="shared" si="0"/>
        <v>125182721376.14948</v>
      </c>
      <c r="H15" s="745">
        <f t="shared" si="0"/>
        <v>125175823743.02948</v>
      </c>
      <c r="I15" s="734">
        <f>G15/D15</f>
        <v>0.6223741424192647</v>
      </c>
      <c r="J15" s="747">
        <f>G15-C15</f>
        <v>17819922910.729431</v>
      </c>
      <c r="K15" s="748">
        <f>J15/C15</f>
        <v>0.16597856208516176</v>
      </c>
      <c r="L15" s="746">
        <f>G15/$O$6</f>
        <v>2.0040840695770102E-2</v>
      </c>
    </row>
    <row r="16" spans="1:16">
      <c r="B16" s="384" t="s">
        <v>625</v>
      </c>
    </row>
    <row r="17" spans="2:6">
      <c r="B17" s="384" t="s">
        <v>626</v>
      </c>
    </row>
    <row r="18" spans="2:6">
      <c r="B18" s="384" t="s">
        <v>627</v>
      </c>
    </row>
    <row r="19" spans="2:6">
      <c r="B19" s="384" t="s">
        <v>358</v>
      </c>
    </row>
    <row r="21" spans="2:6">
      <c r="F21" s="255"/>
    </row>
  </sheetData>
  <mergeCells count="18">
    <mergeCell ref="I10:I11"/>
    <mergeCell ref="J10:K10"/>
    <mergeCell ref="B9:B12"/>
    <mergeCell ref="D9:I9"/>
    <mergeCell ref="L9:L11"/>
    <mergeCell ref="J9:K9"/>
    <mergeCell ref="C10:C11"/>
    <mergeCell ref="D10:D11"/>
    <mergeCell ref="E10:E11"/>
    <mergeCell ref="F10:F11"/>
    <mergeCell ref="G10:G11"/>
    <mergeCell ref="H10:H11"/>
    <mergeCell ref="B7:K7"/>
    <mergeCell ref="A1:L1"/>
    <mergeCell ref="A2:L2"/>
    <mergeCell ref="A3:L3"/>
    <mergeCell ref="B5:K5"/>
    <mergeCell ref="B6:K6"/>
  </mergeCells>
  <pageMargins left="0.7" right="0.7" top="0.75" bottom="0.75" header="0.3" footer="0.3"/>
  <pageSetup orientation="portrait" r:id="rId1"/>
  <ignoredErrors>
    <ignoredError sqref="C15" formulaRange="1"/>
  </ignoredErrors>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D5884A9-6D3E-411F-8736-119421C1BE37}">
  <dimension ref="A1:P121"/>
  <sheetViews>
    <sheetView showGridLines="0" zoomScale="60" zoomScaleNormal="60" workbookViewId="0">
      <selection activeCell="B7" sqref="B7:L7"/>
    </sheetView>
  </sheetViews>
  <sheetFormatPr baseColWidth="10" defaultColWidth="10.140625" defaultRowHeight="15"/>
  <cols>
    <col min="1" max="1" width="10.140625" style="213"/>
    <col min="2" max="2" width="96.140625" style="213" customWidth="1"/>
    <col min="3" max="3" width="22.5703125" style="213" customWidth="1"/>
    <col min="4" max="4" width="28.85546875" style="213" bestFit="1" customWidth="1"/>
    <col min="5" max="5" width="24.85546875" style="213" customWidth="1"/>
    <col min="6" max="6" width="27" style="213" bestFit="1" customWidth="1"/>
    <col min="7" max="7" width="20.5703125" style="213" customWidth="1"/>
    <col min="8" max="8" width="19.5703125" style="213" customWidth="1"/>
    <col min="9" max="9" width="20" style="213" customWidth="1"/>
    <col min="10" max="10" width="24.140625" style="213" customWidth="1"/>
    <col min="11" max="11" width="14.140625" style="213" bestFit="1" customWidth="1"/>
    <col min="12" max="12" width="14.28515625" style="213" customWidth="1"/>
    <col min="13" max="13" width="36.28515625" style="213" customWidth="1"/>
    <col min="14" max="14" width="25.85546875" style="213" bestFit="1" customWidth="1"/>
    <col min="15" max="15" width="29" style="213" customWidth="1"/>
    <col min="16" max="258" width="10.140625" style="213"/>
    <col min="259" max="259" width="91.85546875" style="213" customWidth="1"/>
    <col min="260" max="260" width="17.28515625" style="213" bestFit="1" customWidth="1"/>
    <col min="261" max="261" width="22" style="213" customWidth="1"/>
    <col min="262" max="262" width="25" style="213" customWidth="1"/>
    <col min="263" max="263" width="17.28515625" style="213" bestFit="1" customWidth="1"/>
    <col min="264" max="264" width="15.140625" style="213" bestFit="1" customWidth="1"/>
    <col min="265" max="265" width="20" style="213" customWidth="1"/>
    <col min="266" max="266" width="15.28515625" style="213" customWidth="1"/>
    <col min="267" max="267" width="12.7109375" style="213" customWidth="1"/>
    <col min="268" max="268" width="14.28515625" style="213" customWidth="1"/>
    <col min="269" max="269" width="10.140625" style="213"/>
    <col min="270" max="270" width="25.85546875" style="213" bestFit="1" customWidth="1"/>
    <col min="271" max="271" width="20.7109375" style="213" bestFit="1" customWidth="1"/>
    <col min="272" max="514" width="10.140625" style="213"/>
    <col min="515" max="515" width="91.85546875" style="213" customWidth="1"/>
    <col min="516" max="516" width="17.28515625" style="213" bestFit="1" customWidth="1"/>
    <col min="517" max="517" width="22" style="213" customWidth="1"/>
    <col min="518" max="518" width="25" style="213" customWidth="1"/>
    <col min="519" max="519" width="17.28515625" style="213" bestFit="1" customWidth="1"/>
    <col min="520" max="520" width="15.140625" style="213" bestFit="1" customWidth="1"/>
    <col min="521" max="521" width="20" style="213" customWidth="1"/>
    <col min="522" max="522" width="15.28515625" style="213" customWidth="1"/>
    <col min="523" max="523" width="12.7109375" style="213" customWidth="1"/>
    <col min="524" max="524" width="14.28515625" style="213" customWidth="1"/>
    <col min="525" max="525" width="10.140625" style="213"/>
    <col min="526" max="526" width="25.85546875" style="213" bestFit="1" customWidth="1"/>
    <col min="527" max="527" width="20.7109375" style="213" bestFit="1" customWidth="1"/>
    <col min="528" max="770" width="10.140625" style="213"/>
    <col min="771" max="771" width="91.85546875" style="213" customWidth="1"/>
    <col min="772" max="772" width="17.28515625" style="213" bestFit="1" customWidth="1"/>
    <col min="773" max="773" width="22" style="213" customWidth="1"/>
    <col min="774" max="774" width="25" style="213" customWidth="1"/>
    <col min="775" max="775" width="17.28515625" style="213" bestFit="1" customWidth="1"/>
    <col min="776" max="776" width="15.140625" style="213" bestFit="1" customWidth="1"/>
    <col min="777" max="777" width="20" style="213" customWidth="1"/>
    <col min="778" max="778" width="15.28515625" style="213" customWidth="1"/>
    <col min="779" max="779" width="12.7109375" style="213" customWidth="1"/>
    <col min="780" max="780" width="14.28515625" style="213" customWidth="1"/>
    <col min="781" max="781" width="10.140625" style="213"/>
    <col min="782" max="782" width="25.85546875" style="213" bestFit="1" customWidth="1"/>
    <col min="783" max="783" width="20.7109375" style="213" bestFit="1" customWidth="1"/>
    <col min="784" max="1026" width="10.140625" style="213"/>
    <col min="1027" max="1027" width="91.85546875" style="213" customWidth="1"/>
    <col min="1028" max="1028" width="17.28515625" style="213" bestFit="1" customWidth="1"/>
    <col min="1029" max="1029" width="22" style="213" customWidth="1"/>
    <col min="1030" max="1030" width="25" style="213" customWidth="1"/>
    <col min="1031" max="1031" width="17.28515625" style="213" bestFit="1" customWidth="1"/>
    <col min="1032" max="1032" width="15.140625" style="213" bestFit="1" customWidth="1"/>
    <col min="1033" max="1033" width="20" style="213" customWidth="1"/>
    <col min="1034" max="1034" width="15.28515625" style="213" customWidth="1"/>
    <col min="1035" max="1035" width="12.7109375" style="213" customWidth="1"/>
    <col min="1036" max="1036" width="14.28515625" style="213" customWidth="1"/>
    <col min="1037" max="1037" width="10.140625" style="213"/>
    <col min="1038" max="1038" width="25.85546875" style="213" bestFit="1" customWidth="1"/>
    <col min="1039" max="1039" width="20.7109375" style="213" bestFit="1" customWidth="1"/>
    <col min="1040" max="1282" width="10.140625" style="213"/>
    <col min="1283" max="1283" width="91.85546875" style="213" customWidth="1"/>
    <col min="1284" max="1284" width="17.28515625" style="213" bestFit="1" customWidth="1"/>
    <col min="1285" max="1285" width="22" style="213" customWidth="1"/>
    <col min="1286" max="1286" width="25" style="213" customWidth="1"/>
    <col min="1287" max="1287" width="17.28515625" style="213" bestFit="1" customWidth="1"/>
    <col min="1288" max="1288" width="15.140625" style="213" bestFit="1" customWidth="1"/>
    <col min="1289" max="1289" width="20" style="213" customWidth="1"/>
    <col min="1290" max="1290" width="15.28515625" style="213" customWidth="1"/>
    <col min="1291" max="1291" width="12.7109375" style="213" customWidth="1"/>
    <col min="1292" max="1292" width="14.28515625" style="213" customWidth="1"/>
    <col min="1293" max="1293" width="10.140625" style="213"/>
    <col min="1294" max="1294" width="25.85546875" style="213" bestFit="1" customWidth="1"/>
    <col min="1295" max="1295" width="20.7109375" style="213" bestFit="1" customWidth="1"/>
    <col min="1296" max="1538" width="10.140625" style="213"/>
    <col min="1539" max="1539" width="91.85546875" style="213" customWidth="1"/>
    <col min="1540" max="1540" width="17.28515625" style="213" bestFit="1" customWidth="1"/>
    <col min="1541" max="1541" width="22" style="213" customWidth="1"/>
    <col min="1542" max="1542" width="25" style="213" customWidth="1"/>
    <col min="1543" max="1543" width="17.28515625" style="213" bestFit="1" customWidth="1"/>
    <col min="1544" max="1544" width="15.140625" style="213" bestFit="1" customWidth="1"/>
    <col min="1545" max="1545" width="20" style="213" customWidth="1"/>
    <col min="1546" max="1546" width="15.28515625" style="213" customWidth="1"/>
    <col min="1547" max="1547" width="12.7109375" style="213" customWidth="1"/>
    <col min="1548" max="1548" width="14.28515625" style="213" customWidth="1"/>
    <col min="1549" max="1549" width="10.140625" style="213"/>
    <col min="1550" max="1550" width="25.85546875" style="213" bestFit="1" customWidth="1"/>
    <col min="1551" max="1551" width="20.7109375" style="213" bestFit="1" customWidth="1"/>
    <col min="1552" max="1794" width="10.140625" style="213"/>
    <col min="1795" max="1795" width="91.85546875" style="213" customWidth="1"/>
    <col min="1796" max="1796" width="17.28515625" style="213" bestFit="1" customWidth="1"/>
    <col min="1797" max="1797" width="22" style="213" customWidth="1"/>
    <col min="1798" max="1798" width="25" style="213" customWidth="1"/>
    <col min="1799" max="1799" width="17.28515625" style="213" bestFit="1" customWidth="1"/>
    <col min="1800" max="1800" width="15.140625" style="213" bestFit="1" customWidth="1"/>
    <col min="1801" max="1801" width="20" style="213" customWidth="1"/>
    <col min="1802" max="1802" width="15.28515625" style="213" customWidth="1"/>
    <col min="1803" max="1803" width="12.7109375" style="213" customWidth="1"/>
    <col min="1804" max="1804" width="14.28515625" style="213" customWidth="1"/>
    <col min="1805" max="1805" width="10.140625" style="213"/>
    <col min="1806" max="1806" width="25.85546875" style="213" bestFit="1" customWidth="1"/>
    <col min="1807" max="1807" width="20.7109375" style="213" bestFit="1" customWidth="1"/>
    <col min="1808" max="2050" width="10.140625" style="213"/>
    <col min="2051" max="2051" width="91.85546875" style="213" customWidth="1"/>
    <col min="2052" max="2052" width="17.28515625" style="213" bestFit="1" customWidth="1"/>
    <col min="2053" max="2053" width="22" style="213" customWidth="1"/>
    <col min="2054" max="2054" width="25" style="213" customWidth="1"/>
    <col min="2055" max="2055" width="17.28515625" style="213" bestFit="1" customWidth="1"/>
    <col min="2056" max="2056" width="15.140625" style="213" bestFit="1" customWidth="1"/>
    <col min="2057" max="2057" width="20" style="213" customWidth="1"/>
    <col min="2058" max="2058" width="15.28515625" style="213" customWidth="1"/>
    <col min="2059" max="2059" width="12.7109375" style="213" customWidth="1"/>
    <col min="2060" max="2060" width="14.28515625" style="213" customWidth="1"/>
    <col min="2061" max="2061" width="10.140625" style="213"/>
    <col min="2062" max="2062" width="25.85546875" style="213" bestFit="1" customWidth="1"/>
    <col min="2063" max="2063" width="20.7109375" style="213" bestFit="1" customWidth="1"/>
    <col min="2064" max="2306" width="10.140625" style="213"/>
    <col min="2307" max="2307" width="91.85546875" style="213" customWidth="1"/>
    <col min="2308" max="2308" width="17.28515625" style="213" bestFit="1" customWidth="1"/>
    <col min="2309" max="2309" width="22" style="213" customWidth="1"/>
    <col min="2310" max="2310" width="25" style="213" customWidth="1"/>
    <col min="2311" max="2311" width="17.28515625" style="213" bestFit="1" customWidth="1"/>
    <col min="2312" max="2312" width="15.140625" style="213" bestFit="1" customWidth="1"/>
    <col min="2313" max="2313" width="20" style="213" customWidth="1"/>
    <col min="2314" max="2314" width="15.28515625" style="213" customWidth="1"/>
    <col min="2315" max="2315" width="12.7109375" style="213" customWidth="1"/>
    <col min="2316" max="2316" width="14.28515625" style="213" customWidth="1"/>
    <col min="2317" max="2317" width="10.140625" style="213"/>
    <col min="2318" max="2318" width="25.85546875" style="213" bestFit="1" customWidth="1"/>
    <col min="2319" max="2319" width="20.7109375" style="213" bestFit="1" customWidth="1"/>
    <col min="2320" max="2562" width="10.140625" style="213"/>
    <col min="2563" max="2563" width="91.85546875" style="213" customWidth="1"/>
    <col min="2564" max="2564" width="17.28515625" style="213" bestFit="1" customWidth="1"/>
    <col min="2565" max="2565" width="22" style="213" customWidth="1"/>
    <col min="2566" max="2566" width="25" style="213" customWidth="1"/>
    <col min="2567" max="2567" width="17.28515625" style="213" bestFit="1" customWidth="1"/>
    <col min="2568" max="2568" width="15.140625" style="213" bestFit="1" customWidth="1"/>
    <col min="2569" max="2569" width="20" style="213" customWidth="1"/>
    <col min="2570" max="2570" width="15.28515625" style="213" customWidth="1"/>
    <col min="2571" max="2571" width="12.7109375" style="213" customWidth="1"/>
    <col min="2572" max="2572" width="14.28515625" style="213" customWidth="1"/>
    <col min="2573" max="2573" width="10.140625" style="213"/>
    <col min="2574" max="2574" width="25.85546875" style="213" bestFit="1" customWidth="1"/>
    <col min="2575" max="2575" width="20.7109375" style="213" bestFit="1" customWidth="1"/>
    <col min="2576" max="2818" width="10.140625" style="213"/>
    <col min="2819" max="2819" width="91.85546875" style="213" customWidth="1"/>
    <col min="2820" max="2820" width="17.28515625" style="213" bestFit="1" customWidth="1"/>
    <col min="2821" max="2821" width="22" style="213" customWidth="1"/>
    <col min="2822" max="2822" width="25" style="213" customWidth="1"/>
    <col min="2823" max="2823" width="17.28515625" style="213" bestFit="1" customWidth="1"/>
    <col min="2824" max="2824" width="15.140625" style="213" bestFit="1" customWidth="1"/>
    <col min="2825" max="2825" width="20" style="213" customWidth="1"/>
    <col min="2826" max="2826" width="15.28515625" style="213" customWidth="1"/>
    <col min="2827" max="2827" width="12.7109375" style="213" customWidth="1"/>
    <col min="2828" max="2828" width="14.28515625" style="213" customWidth="1"/>
    <col min="2829" max="2829" width="10.140625" style="213"/>
    <col min="2830" max="2830" width="25.85546875" style="213" bestFit="1" customWidth="1"/>
    <col min="2831" max="2831" width="20.7109375" style="213" bestFit="1" customWidth="1"/>
    <col min="2832" max="3074" width="10.140625" style="213"/>
    <col min="3075" max="3075" width="91.85546875" style="213" customWidth="1"/>
    <col min="3076" max="3076" width="17.28515625" style="213" bestFit="1" customWidth="1"/>
    <col min="3077" max="3077" width="22" style="213" customWidth="1"/>
    <col min="3078" max="3078" width="25" style="213" customWidth="1"/>
    <col min="3079" max="3079" width="17.28515625" style="213" bestFit="1" customWidth="1"/>
    <col min="3080" max="3080" width="15.140625" style="213" bestFit="1" customWidth="1"/>
    <col min="3081" max="3081" width="20" style="213" customWidth="1"/>
    <col min="3082" max="3082" width="15.28515625" style="213" customWidth="1"/>
    <col min="3083" max="3083" width="12.7109375" style="213" customWidth="1"/>
    <col min="3084" max="3084" width="14.28515625" style="213" customWidth="1"/>
    <col min="3085" max="3085" width="10.140625" style="213"/>
    <col min="3086" max="3086" width="25.85546875" style="213" bestFit="1" customWidth="1"/>
    <col min="3087" max="3087" width="20.7109375" style="213" bestFit="1" customWidth="1"/>
    <col min="3088" max="3330" width="10.140625" style="213"/>
    <col min="3331" max="3331" width="91.85546875" style="213" customWidth="1"/>
    <col min="3332" max="3332" width="17.28515625" style="213" bestFit="1" customWidth="1"/>
    <col min="3333" max="3333" width="22" style="213" customWidth="1"/>
    <col min="3334" max="3334" width="25" style="213" customWidth="1"/>
    <col min="3335" max="3335" width="17.28515625" style="213" bestFit="1" customWidth="1"/>
    <col min="3336" max="3336" width="15.140625" style="213" bestFit="1" customWidth="1"/>
    <col min="3337" max="3337" width="20" style="213" customWidth="1"/>
    <col min="3338" max="3338" width="15.28515625" style="213" customWidth="1"/>
    <col min="3339" max="3339" width="12.7109375" style="213" customWidth="1"/>
    <col min="3340" max="3340" width="14.28515625" style="213" customWidth="1"/>
    <col min="3341" max="3341" width="10.140625" style="213"/>
    <col min="3342" max="3342" width="25.85546875" style="213" bestFit="1" customWidth="1"/>
    <col min="3343" max="3343" width="20.7109375" style="213" bestFit="1" customWidth="1"/>
    <col min="3344" max="3586" width="10.140625" style="213"/>
    <col min="3587" max="3587" width="91.85546875" style="213" customWidth="1"/>
    <col min="3588" max="3588" width="17.28515625" style="213" bestFit="1" customWidth="1"/>
    <col min="3589" max="3589" width="22" style="213" customWidth="1"/>
    <col min="3590" max="3590" width="25" style="213" customWidth="1"/>
    <col min="3591" max="3591" width="17.28515625" style="213" bestFit="1" customWidth="1"/>
    <col min="3592" max="3592" width="15.140625" style="213" bestFit="1" customWidth="1"/>
    <col min="3593" max="3593" width="20" style="213" customWidth="1"/>
    <col min="3594" max="3594" width="15.28515625" style="213" customWidth="1"/>
    <col min="3595" max="3595" width="12.7109375" style="213" customWidth="1"/>
    <col min="3596" max="3596" width="14.28515625" style="213" customWidth="1"/>
    <col min="3597" max="3597" width="10.140625" style="213"/>
    <col min="3598" max="3598" width="25.85546875" style="213" bestFit="1" customWidth="1"/>
    <col min="3599" max="3599" width="20.7109375" style="213" bestFit="1" customWidth="1"/>
    <col min="3600" max="3842" width="10.140625" style="213"/>
    <col min="3843" max="3843" width="91.85546875" style="213" customWidth="1"/>
    <col min="3844" max="3844" width="17.28515625" style="213" bestFit="1" customWidth="1"/>
    <col min="3845" max="3845" width="22" style="213" customWidth="1"/>
    <col min="3846" max="3846" width="25" style="213" customWidth="1"/>
    <col min="3847" max="3847" width="17.28515625" style="213" bestFit="1" customWidth="1"/>
    <col min="3848" max="3848" width="15.140625" style="213" bestFit="1" customWidth="1"/>
    <col min="3849" max="3849" width="20" style="213" customWidth="1"/>
    <col min="3850" max="3850" width="15.28515625" style="213" customWidth="1"/>
    <col min="3851" max="3851" width="12.7109375" style="213" customWidth="1"/>
    <col min="3852" max="3852" width="14.28515625" style="213" customWidth="1"/>
    <col min="3853" max="3853" width="10.140625" style="213"/>
    <col min="3854" max="3854" width="25.85546875" style="213" bestFit="1" customWidth="1"/>
    <col min="3855" max="3855" width="20.7109375" style="213" bestFit="1" customWidth="1"/>
    <col min="3856" max="4098" width="10.140625" style="213"/>
    <col min="4099" max="4099" width="91.85546875" style="213" customWidth="1"/>
    <col min="4100" max="4100" width="17.28515625" style="213" bestFit="1" customWidth="1"/>
    <col min="4101" max="4101" width="22" style="213" customWidth="1"/>
    <col min="4102" max="4102" width="25" style="213" customWidth="1"/>
    <col min="4103" max="4103" width="17.28515625" style="213" bestFit="1" customWidth="1"/>
    <col min="4104" max="4104" width="15.140625" style="213" bestFit="1" customWidth="1"/>
    <col min="4105" max="4105" width="20" style="213" customWidth="1"/>
    <col min="4106" max="4106" width="15.28515625" style="213" customWidth="1"/>
    <col min="4107" max="4107" width="12.7109375" style="213" customWidth="1"/>
    <col min="4108" max="4108" width="14.28515625" style="213" customWidth="1"/>
    <col min="4109" max="4109" width="10.140625" style="213"/>
    <col min="4110" max="4110" width="25.85546875" style="213" bestFit="1" customWidth="1"/>
    <col min="4111" max="4111" width="20.7109375" style="213" bestFit="1" customWidth="1"/>
    <col min="4112" max="4354" width="10.140625" style="213"/>
    <col min="4355" max="4355" width="91.85546875" style="213" customWidth="1"/>
    <col min="4356" max="4356" width="17.28515625" style="213" bestFit="1" customWidth="1"/>
    <col min="4357" max="4357" width="22" style="213" customWidth="1"/>
    <col min="4358" max="4358" width="25" style="213" customWidth="1"/>
    <col min="4359" max="4359" width="17.28515625" style="213" bestFit="1" customWidth="1"/>
    <col min="4360" max="4360" width="15.140625" style="213" bestFit="1" customWidth="1"/>
    <col min="4361" max="4361" width="20" style="213" customWidth="1"/>
    <col min="4362" max="4362" width="15.28515625" style="213" customWidth="1"/>
    <col min="4363" max="4363" width="12.7109375" style="213" customWidth="1"/>
    <col min="4364" max="4364" width="14.28515625" style="213" customWidth="1"/>
    <col min="4365" max="4365" width="10.140625" style="213"/>
    <col min="4366" max="4366" width="25.85546875" style="213" bestFit="1" customWidth="1"/>
    <col min="4367" max="4367" width="20.7109375" style="213" bestFit="1" customWidth="1"/>
    <col min="4368" max="4610" width="10.140625" style="213"/>
    <col min="4611" max="4611" width="91.85546875" style="213" customWidth="1"/>
    <col min="4612" max="4612" width="17.28515625" style="213" bestFit="1" customWidth="1"/>
    <col min="4613" max="4613" width="22" style="213" customWidth="1"/>
    <col min="4614" max="4614" width="25" style="213" customWidth="1"/>
    <col min="4615" max="4615" width="17.28515625" style="213" bestFit="1" customWidth="1"/>
    <col min="4616" max="4616" width="15.140625" style="213" bestFit="1" customWidth="1"/>
    <col min="4617" max="4617" width="20" style="213" customWidth="1"/>
    <col min="4618" max="4618" width="15.28515625" style="213" customWidth="1"/>
    <col min="4619" max="4619" width="12.7109375" style="213" customWidth="1"/>
    <col min="4620" max="4620" width="14.28515625" style="213" customWidth="1"/>
    <col min="4621" max="4621" width="10.140625" style="213"/>
    <col min="4622" max="4622" width="25.85546875" style="213" bestFit="1" customWidth="1"/>
    <col min="4623" max="4623" width="20.7109375" style="213" bestFit="1" customWidth="1"/>
    <col min="4624" max="4866" width="10.140625" style="213"/>
    <col min="4867" max="4867" width="91.85546875" style="213" customWidth="1"/>
    <col min="4868" max="4868" width="17.28515625" style="213" bestFit="1" customWidth="1"/>
    <col min="4869" max="4869" width="22" style="213" customWidth="1"/>
    <col min="4870" max="4870" width="25" style="213" customWidth="1"/>
    <col min="4871" max="4871" width="17.28515625" style="213" bestFit="1" customWidth="1"/>
    <col min="4872" max="4872" width="15.140625" style="213" bestFit="1" customWidth="1"/>
    <col min="4873" max="4873" width="20" style="213" customWidth="1"/>
    <col min="4874" max="4874" width="15.28515625" style="213" customWidth="1"/>
    <col min="4875" max="4875" width="12.7109375" style="213" customWidth="1"/>
    <col min="4876" max="4876" width="14.28515625" style="213" customWidth="1"/>
    <col min="4877" max="4877" width="10.140625" style="213"/>
    <col min="4878" max="4878" width="25.85546875" style="213" bestFit="1" customWidth="1"/>
    <col min="4879" max="4879" width="20.7109375" style="213" bestFit="1" customWidth="1"/>
    <col min="4880" max="5122" width="10.140625" style="213"/>
    <col min="5123" max="5123" width="91.85546875" style="213" customWidth="1"/>
    <col min="5124" max="5124" width="17.28515625" style="213" bestFit="1" customWidth="1"/>
    <col min="5125" max="5125" width="22" style="213" customWidth="1"/>
    <col min="5126" max="5126" width="25" style="213" customWidth="1"/>
    <col min="5127" max="5127" width="17.28515625" style="213" bestFit="1" customWidth="1"/>
    <col min="5128" max="5128" width="15.140625" style="213" bestFit="1" customWidth="1"/>
    <col min="5129" max="5129" width="20" style="213" customWidth="1"/>
    <col min="5130" max="5130" width="15.28515625" style="213" customWidth="1"/>
    <col min="5131" max="5131" width="12.7109375" style="213" customWidth="1"/>
    <col min="5132" max="5132" width="14.28515625" style="213" customWidth="1"/>
    <col min="5133" max="5133" width="10.140625" style="213"/>
    <col min="5134" max="5134" width="25.85546875" style="213" bestFit="1" customWidth="1"/>
    <col min="5135" max="5135" width="20.7109375" style="213" bestFit="1" customWidth="1"/>
    <col min="5136" max="5378" width="10.140625" style="213"/>
    <col min="5379" max="5379" width="91.85546875" style="213" customWidth="1"/>
    <col min="5380" max="5380" width="17.28515625" style="213" bestFit="1" customWidth="1"/>
    <col min="5381" max="5381" width="22" style="213" customWidth="1"/>
    <col min="5382" max="5382" width="25" style="213" customWidth="1"/>
    <col min="5383" max="5383" width="17.28515625" style="213" bestFit="1" customWidth="1"/>
    <col min="5384" max="5384" width="15.140625" style="213" bestFit="1" customWidth="1"/>
    <col min="5385" max="5385" width="20" style="213" customWidth="1"/>
    <col min="5386" max="5386" width="15.28515625" style="213" customWidth="1"/>
    <col min="5387" max="5387" width="12.7109375" style="213" customWidth="1"/>
    <col min="5388" max="5388" width="14.28515625" style="213" customWidth="1"/>
    <col min="5389" max="5389" width="10.140625" style="213"/>
    <col min="5390" max="5390" width="25.85546875" style="213" bestFit="1" customWidth="1"/>
    <col min="5391" max="5391" width="20.7109375" style="213" bestFit="1" customWidth="1"/>
    <col min="5392" max="5634" width="10.140625" style="213"/>
    <col min="5635" max="5635" width="91.85546875" style="213" customWidth="1"/>
    <col min="5636" max="5636" width="17.28515625" style="213" bestFit="1" customWidth="1"/>
    <col min="5637" max="5637" width="22" style="213" customWidth="1"/>
    <col min="5638" max="5638" width="25" style="213" customWidth="1"/>
    <col min="5639" max="5639" width="17.28515625" style="213" bestFit="1" customWidth="1"/>
    <col min="5640" max="5640" width="15.140625" style="213" bestFit="1" customWidth="1"/>
    <col min="5641" max="5641" width="20" style="213" customWidth="1"/>
    <col min="5642" max="5642" width="15.28515625" style="213" customWidth="1"/>
    <col min="5643" max="5643" width="12.7109375" style="213" customWidth="1"/>
    <col min="5644" max="5644" width="14.28515625" style="213" customWidth="1"/>
    <col min="5645" max="5645" width="10.140625" style="213"/>
    <col min="5646" max="5646" width="25.85546875" style="213" bestFit="1" customWidth="1"/>
    <col min="5647" max="5647" width="20.7109375" style="213" bestFit="1" customWidth="1"/>
    <col min="5648" max="5890" width="10.140625" style="213"/>
    <col min="5891" max="5891" width="91.85546875" style="213" customWidth="1"/>
    <col min="5892" max="5892" width="17.28515625" style="213" bestFit="1" customWidth="1"/>
    <col min="5893" max="5893" width="22" style="213" customWidth="1"/>
    <col min="5894" max="5894" width="25" style="213" customWidth="1"/>
    <col min="5895" max="5895" width="17.28515625" style="213" bestFit="1" customWidth="1"/>
    <col min="5896" max="5896" width="15.140625" style="213" bestFit="1" customWidth="1"/>
    <col min="5897" max="5897" width="20" style="213" customWidth="1"/>
    <col min="5898" max="5898" width="15.28515625" style="213" customWidth="1"/>
    <col min="5899" max="5899" width="12.7109375" style="213" customWidth="1"/>
    <col min="5900" max="5900" width="14.28515625" style="213" customWidth="1"/>
    <col min="5901" max="5901" width="10.140625" style="213"/>
    <col min="5902" max="5902" width="25.85546875" style="213" bestFit="1" customWidth="1"/>
    <col min="5903" max="5903" width="20.7109375" style="213" bestFit="1" customWidth="1"/>
    <col min="5904" max="6146" width="10.140625" style="213"/>
    <col min="6147" max="6147" width="91.85546875" style="213" customWidth="1"/>
    <col min="6148" max="6148" width="17.28515625" style="213" bestFit="1" customWidth="1"/>
    <col min="6149" max="6149" width="22" style="213" customWidth="1"/>
    <col min="6150" max="6150" width="25" style="213" customWidth="1"/>
    <col min="6151" max="6151" width="17.28515625" style="213" bestFit="1" customWidth="1"/>
    <col min="6152" max="6152" width="15.140625" style="213" bestFit="1" customWidth="1"/>
    <col min="6153" max="6153" width="20" style="213" customWidth="1"/>
    <col min="6154" max="6154" width="15.28515625" style="213" customWidth="1"/>
    <col min="6155" max="6155" width="12.7109375" style="213" customWidth="1"/>
    <col min="6156" max="6156" width="14.28515625" style="213" customWidth="1"/>
    <col min="6157" max="6157" width="10.140625" style="213"/>
    <col min="6158" max="6158" width="25.85546875" style="213" bestFit="1" customWidth="1"/>
    <col min="6159" max="6159" width="20.7109375" style="213" bestFit="1" customWidth="1"/>
    <col min="6160" max="6402" width="10.140625" style="213"/>
    <col min="6403" max="6403" width="91.85546875" style="213" customWidth="1"/>
    <col min="6404" max="6404" width="17.28515625" style="213" bestFit="1" customWidth="1"/>
    <col min="6405" max="6405" width="22" style="213" customWidth="1"/>
    <col min="6406" max="6406" width="25" style="213" customWidth="1"/>
    <col min="6407" max="6407" width="17.28515625" style="213" bestFit="1" customWidth="1"/>
    <col min="6408" max="6408" width="15.140625" style="213" bestFit="1" customWidth="1"/>
    <col min="6409" max="6409" width="20" style="213" customWidth="1"/>
    <col min="6410" max="6410" width="15.28515625" style="213" customWidth="1"/>
    <col min="6411" max="6411" width="12.7109375" style="213" customWidth="1"/>
    <col min="6412" max="6412" width="14.28515625" style="213" customWidth="1"/>
    <col min="6413" max="6413" width="10.140625" style="213"/>
    <col min="6414" max="6414" width="25.85546875" style="213" bestFit="1" customWidth="1"/>
    <col min="6415" max="6415" width="20.7109375" style="213" bestFit="1" customWidth="1"/>
    <col min="6416" max="6658" width="10.140625" style="213"/>
    <col min="6659" max="6659" width="91.85546875" style="213" customWidth="1"/>
    <col min="6660" max="6660" width="17.28515625" style="213" bestFit="1" customWidth="1"/>
    <col min="6661" max="6661" width="22" style="213" customWidth="1"/>
    <col min="6662" max="6662" width="25" style="213" customWidth="1"/>
    <col min="6663" max="6663" width="17.28515625" style="213" bestFit="1" customWidth="1"/>
    <col min="6664" max="6664" width="15.140625" style="213" bestFit="1" customWidth="1"/>
    <col min="6665" max="6665" width="20" style="213" customWidth="1"/>
    <col min="6666" max="6666" width="15.28515625" style="213" customWidth="1"/>
    <col min="6667" max="6667" width="12.7109375" style="213" customWidth="1"/>
    <col min="6668" max="6668" width="14.28515625" style="213" customWidth="1"/>
    <col min="6669" max="6669" width="10.140625" style="213"/>
    <col min="6670" max="6670" width="25.85546875" style="213" bestFit="1" customWidth="1"/>
    <col min="6671" max="6671" width="20.7109375" style="213" bestFit="1" customWidth="1"/>
    <col min="6672" max="6914" width="10.140625" style="213"/>
    <col min="6915" max="6915" width="91.85546875" style="213" customWidth="1"/>
    <col min="6916" max="6916" width="17.28515625" style="213" bestFit="1" customWidth="1"/>
    <col min="6917" max="6917" width="22" style="213" customWidth="1"/>
    <col min="6918" max="6918" width="25" style="213" customWidth="1"/>
    <col min="6919" max="6919" width="17.28515625" style="213" bestFit="1" customWidth="1"/>
    <col min="6920" max="6920" width="15.140625" style="213" bestFit="1" customWidth="1"/>
    <col min="6921" max="6921" width="20" style="213" customWidth="1"/>
    <col min="6922" max="6922" width="15.28515625" style="213" customWidth="1"/>
    <col min="6923" max="6923" width="12.7109375" style="213" customWidth="1"/>
    <col min="6924" max="6924" width="14.28515625" style="213" customWidth="1"/>
    <col min="6925" max="6925" width="10.140625" style="213"/>
    <col min="6926" max="6926" width="25.85546875" style="213" bestFit="1" customWidth="1"/>
    <col min="6927" max="6927" width="20.7109375" style="213" bestFit="1" customWidth="1"/>
    <col min="6928" max="7170" width="10.140625" style="213"/>
    <col min="7171" max="7171" width="91.85546875" style="213" customWidth="1"/>
    <col min="7172" max="7172" width="17.28515625" style="213" bestFit="1" customWidth="1"/>
    <col min="7173" max="7173" width="22" style="213" customWidth="1"/>
    <col min="7174" max="7174" width="25" style="213" customWidth="1"/>
    <col min="7175" max="7175" width="17.28515625" style="213" bestFit="1" customWidth="1"/>
    <col min="7176" max="7176" width="15.140625" style="213" bestFit="1" customWidth="1"/>
    <col min="7177" max="7177" width="20" style="213" customWidth="1"/>
    <col min="7178" max="7178" width="15.28515625" style="213" customWidth="1"/>
    <col min="7179" max="7179" width="12.7109375" style="213" customWidth="1"/>
    <col min="7180" max="7180" width="14.28515625" style="213" customWidth="1"/>
    <col min="7181" max="7181" width="10.140625" style="213"/>
    <col min="7182" max="7182" width="25.85546875" style="213" bestFit="1" customWidth="1"/>
    <col min="7183" max="7183" width="20.7109375" style="213" bestFit="1" customWidth="1"/>
    <col min="7184" max="7426" width="10.140625" style="213"/>
    <col min="7427" max="7427" width="91.85546875" style="213" customWidth="1"/>
    <col min="7428" max="7428" width="17.28515625" style="213" bestFit="1" customWidth="1"/>
    <col min="7429" max="7429" width="22" style="213" customWidth="1"/>
    <col min="7430" max="7430" width="25" style="213" customWidth="1"/>
    <col min="7431" max="7431" width="17.28515625" style="213" bestFit="1" customWidth="1"/>
    <col min="7432" max="7432" width="15.140625" style="213" bestFit="1" customWidth="1"/>
    <col min="7433" max="7433" width="20" style="213" customWidth="1"/>
    <col min="7434" max="7434" width="15.28515625" style="213" customWidth="1"/>
    <col min="7435" max="7435" width="12.7109375" style="213" customWidth="1"/>
    <col min="7436" max="7436" width="14.28515625" style="213" customWidth="1"/>
    <col min="7437" max="7437" width="10.140625" style="213"/>
    <col min="7438" max="7438" width="25.85546875" style="213" bestFit="1" customWidth="1"/>
    <col min="7439" max="7439" width="20.7109375" style="213" bestFit="1" customWidth="1"/>
    <col min="7440" max="7682" width="10.140625" style="213"/>
    <col min="7683" max="7683" width="91.85546875" style="213" customWidth="1"/>
    <col min="7684" max="7684" width="17.28515625" style="213" bestFit="1" customWidth="1"/>
    <col min="7685" max="7685" width="22" style="213" customWidth="1"/>
    <col min="7686" max="7686" width="25" style="213" customWidth="1"/>
    <col min="7687" max="7687" width="17.28515625" style="213" bestFit="1" customWidth="1"/>
    <col min="7688" max="7688" width="15.140625" style="213" bestFit="1" customWidth="1"/>
    <col min="7689" max="7689" width="20" style="213" customWidth="1"/>
    <col min="7690" max="7690" width="15.28515625" style="213" customWidth="1"/>
    <col min="7691" max="7691" width="12.7109375" style="213" customWidth="1"/>
    <col min="7692" max="7692" width="14.28515625" style="213" customWidth="1"/>
    <col min="7693" max="7693" width="10.140625" style="213"/>
    <col min="7694" max="7694" width="25.85546875" style="213" bestFit="1" customWidth="1"/>
    <col min="7695" max="7695" width="20.7109375" style="213" bestFit="1" customWidth="1"/>
    <col min="7696" max="7938" width="10.140625" style="213"/>
    <col min="7939" max="7939" width="91.85546875" style="213" customWidth="1"/>
    <col min="7940" max="7940" width="17.28515625" style="213" bestFit="1" customWidth="1"/>
    <col min="7941" max="7941" width="22" style="213" customWidth="1"/>
    <col min="7942" max="7942" width="25" style="213" customWidth="1"/>
    <col min="7943" max="7943" width="17.28515625" style="213" bestFit="1" customWidth="1"/>
    <col min="7944" max="7944" width="15.140625" style="213" bestFit="1" customWidth="1"/>
    <col min="7945" max="7945" width="20" style="213" customWidth="1"/>
    <col min="7946" max="7946" width="15.28515625" style="213" customWidth="1"/>
    <col min="7947" max="7947" width="12.7109375" style="213" customWidth="1"/>
    <col min="7948" max="7948" width="14.28515625" style="213" customWidth="1"/>
    <col min="7949" max="7949" width="10.140625" style="213"/>
    <col min="7950" max="7950" width="25.85546875" style="213" bestFit="1" customWidth="1"/>
    <col min="7951" max="7951" width="20.7109375" style="213" bestFit="1" customWidth="1"/>
    <col min="7952" max="8194" width="10.140625" style="213"/>
    <col min="8195" max="8195" width="91.85546875" style="213" customWidth="1"/>
    <col min="8196" max="8196" width="17.28515625" style="213" bestFit="1" customWidth="1"/>
    <col min="8197" max="8197" width="22" style="213" customWidth="1"/>
    <col min="8198" max="8198" width="25" style="213" customWidth="1"/>
    <col min="8199" max="8199" width="17.28515625" style="213" bestFit="1" customWidth="1"/>
    <col min="8200" max="8200" width="15.140625" style="213" bestFit="1" customWidth="1"/>
    <col min="8201" max="8201" width="20" style="213" customWidth="1"/>
    <col min="8202" max="8202" width="15.28515625" style="213" customWidth="1"/>
    <col min="8203" max="8203" width="12.7109375" style="213" customWidth="1"/>
    <col min="8204" max="8204" width="14.28515625" style="213" customWidth="1"/>
    <col min="8205" max="8205" width="10.140625" style="213"/>
    <col min="8206" max="8206" width="25.85546875" style="213" bestFit="1" customWidth="1"/>
    <col min="8207" max="8207" width="20.7109375" style="213" bestFit="1" customWidth="1"/>
    <col min="8208" max="8450" width="10.140625" style="213"/>
    <col min="8451" max="8451" width="91.85546875" style="213" customWidth="1"/>
    <col min="8452" max="8452" width="17.28515625" style="213" bestFit="1" customWidth="1"/>
    <col min="8453" max="8453" width="22" style="213" customWidth="1"/>
    <col min="8454" max="8454" width="25" style="213" customWidth="1"/>
    <col min="8455" max="8455" width="17.28515625" style="213" bestFit="1" customWidth="1"/>
    <col min="8456" max="8456" width="15.140625" style="213" bestFit="1" customWidth="1"/>
    <col min="8457" max="8457" width="20" style="213" customWidth="1"/>
    <col min="8458" max="8458" width="15.28515625" style="213" customWidth="1"/>
    <col min="8459" max="8459" width="12.7109375" style="213" customWidth="1"/>
    <col min="8460" max="8460" width="14.28515625" style="213" customWidth="1"/>
    <col min="8461" max="8461" width="10.140625" style="213"/>
    <col min="8462" max="8462" width="25.85546875" style="213" bestFit="1" customWidth="1"/>
    <col min="8463" max="8463" width="20.7109375" style="213" bestFit="1" customWidth="1"/>
    <col min="8464" max="8706" width="10.140625" style="213"/>
    <col min="8707" max="8707" width="91.85546875" style="213" customWidth="1"/>
    <col min="8708" max="8708" width="17.28515625" style="213" bestFit="1" customWidth="1"/>
    <col min="8709" max="8709" width="22" style="213" customWidth="1"/>
    <col min="8710" max="8710" width="25" style="213" customWidth="1"/>
    <col min="8711" max="8711" width="17.28515625" style="213" bestFit="1" customWidth="1"/>
    <col min="8712" max="8712" width="15.140625" style="213" bestFit="1" customWidth="1"/>
    <col min="8713" max="8713" width="20" style="213" customWidth="1"/>
    <col min="8714" max="8714" width="15.28515625" style="213" customWidth="1"/>
    <col min="8715" max="8715" width="12.7109375" style="213" customWidth="1"/>
    <col min="8716" max="8716" width="14.28515625" style="213" customWidth="1"/>
    <col min="8717" max="8717" width="10.140625" style="213"/>
    <col min="8718" max="8718" width="25.85546875" style="213" bestFit="1" customWidth="1"/>
    <col min="8719" max="8719" width="20.7109375" style="213" bestFit="1" customWidth="1"/>
    <col min="8720" max="8962" width="10.140625" style="213"/>
    <col min="8963" max="8963" width="91.85546875" style="213" customWidth="1"/>
    <col min="8964" max="8964" width="17.28515625" style="213" bestFit="1" customWidth="1"/>
    <col min="8965" max="8965" width="22" style="213" customWidth="1"/>
    <col min="8966" max="8966" width="25" style="213" customWidth="1"/>
    <col min="8967" max="8967" width="17.28515625" style="213" bestFit="1" customWidth="1"/>
    <col min="8968" max="8968" width="15.140625" style="213" bestFit="1" customWidth="1"/>
    <col min="8969" max="8969" width="20" style="213" customWidth="1"/>
    <col min="8970" max="8970" width="15.28515625" style="213" customWidth="1"/>
    <col min="8971" max="8971" width="12.7109375" style="213" customWidth="1"/>
    <col min="8972" max="8972" width="14.28515625" style="213" customWidth="1"/>
    <col min="8973" max="8973" width="10.140625" style="213"/>
    <col min="8974" max="8974" width="25.85546875" style="213" bestFit="1" customWidth="1"/>
    <col min="8975" max="8975" width="20.7109375" style="213" bestFit="1" customWidth="1"/>
    <col min="8976" max="9218" width="10.140625" style="213"/>
    <col min="9219" max="9219" width="91.85546875" style="213" customWidth="1"/>
    <col min="9220" max="9220" width="17.28515625" style="213" bestFit="1" customWidth="1"/>
    <col min="9221" max="9221" width="22" style="213" customWidth="1"/>
    <col min="9222" max="9222" width="25" style="213" customWidth="1"/>
    <col min="9223" max="9223" width="17.28515625" style="213" bestFit="1" customWidth="1"/>
    <col min="9224" max="9224" width="15.140625" style="213" bestFit="1" customWidth="1"/>
    <col min="9225" max="9225" width="20" style="213" customWidth="1"/>
    <col min="9226" max="9226" width="15.28515625" style="213" customWidth="1"/>
    <col min="9227" max="9227" width="12.7109375" style="213" customWidth="1"/>
    <col min="9228" max="9228" width="14.28515625" style="213" customWidth="1"/>
    <col min="9229" max="9229" width="10.140625" style="213"/>
    <col min="9230" max="9230" width="25.85546875" style="213" bestFit="1" customWidth="1"/>
    <col min="9231" max="9231" width="20.7109375" style="213" bestFit="1" customWidth="1"/>
    <col min="9232" max="9474" width="10.140625" style="213"/>
    <col min="9475" max="9475" width="91.85546875" style="213" customWidth="1"/>
    <col min="9476" max="9476" width="17.28515625" style="213" bestFit="1" customWidth="1"/>
    <col min="9477" max="9477" width="22" style="213" customWidth="1"/>
    <col min="9478" max="9478" width="25" style="213" customWidth="1"/>
    <col min="9479" max="9479" width="17.28515625" style="213" bestFit="1" customWidth="1"/>
    <col min="9480" max="9480" width="15.140625" style="213" bestFit="1" customWidth="1"/>
    <col min="9481" max="9481" width="20" style="213" customWidth="1"/>
    <col min="9482" max="9482" width="15.28515625" style="213" customWidth="1"/>
    <col min="9483" max="9483" width="12.7109375" style="213" customWidth="1"/>
    <col min="9484" max="9484" width="14.28515625" style="213" customWidth="1"/>
    <col min="9485" max="9485" width="10.140625" style="213"/>
    <col min="9486" max="9486" width="25.85546875" style="213" bestFit="1" customWidth="1"/>
    <col min="9487" max="9487" width="20.7109375" style="213" bestFit="1" customWidth="1"/>
    <col min="9488" max="9730" width="10.140625" style="213"/>
    <col min="9731" max="9731" width="91.85546875" style="213" customWidth="1"/>
    <col min="9732" max="9732" width="17.28515625" style="213" bestFit="1" customWidth="1"/>
    <col min="9733" max="9733" width="22" style="213" customWidth="1"/>
    <col min="9734" max="9734" width="25" style="213" customWidth="1"/>
    <col min="9735" max="9735" width="17.28515625" style="213" bestFit="1" customWidth="1"/>
    <col min="9736" max="9736" width="15.140625" style="213" bestFit="1" customWidth="1"/>
    <col min="9737" max="9737" width="20" style="213" customWidth="1"/>
    <col min="9738" max="9738" width="15.28515625" style="213" customWidth="1"/>
    <col min="9739" max="9739" width="12.7109375" style="213" customWidth="1"/>
    <col min="9740" max="9740" width="14.28515625" style="213" customWidth="1"/>
    <col min="9741" max="9741" width="10.140625" style="213"/>
    <col min="9742" max="9742" width="25.85546875" style="213" bestFit="1" customWidth="1"/>
    <col min="9743" max="9743" width="20.7109375" style="213" bestFit="1" customWidth="1"/>
    <col min="9744" max="9986" width="10.140625" style="213"/>
    <col min="9987" max="9987" width="91.85546875" style="213" customWidth="1"/>
    <col min="9988" max="9988" width="17.28515625" style="213" bestFit="1" customWidth="1"/>
    <col min="9989" max="9989" width="22" style="213" customWidth="1"/>
    <col min="9990" max="9990" width="25" style="213" customWidth="1"/>
    <col min="9991" max="9991" width="17.28515625" style="213" bestFit="1" customWidth="1"/>
    <col min="9992" max="9992" width="15.140625" style="213" bestFit="1" customWidth="1"/>
    <col min="9993" max="9993" width="20" style="213" customWidth="1"/>
    <col min="9994" max="9994" width="15.28515625" style="213" customWidth="1"/>
    <col min="9995" max="9995" width="12.7109375" style="213" customWidth="1"/>
    <col min="9996" max="9996" width="14.28515625" style="213" customWidth="1"/>
    <col min="9997" max="9997" width="10.140625" style="213"/>
    <col min="9998" max="9998" width="25.85546875" style="213" bestFit="1" customWidth="1"/>
    <col min="9999" max="9999" width="20.7109375" style="213" bestFit="1" customWidth="1"/>
    <col min="10000" max="10242" width="10.140625" style="213"/>
    <col min="10243" max="10243" width="91.85546875" style="213" customWidth="1"/>
    <col min="10244" max="10244" width="17.28515625" style="213" bestFit="1" customWidth="1"/>
    <col min="10245" max="10245" width="22" style="213" customWidth="1"/>
    <col min="10246" max="10246" width="25" style="213" customWidth="1"/>
    <col min="10247" max="10247" width="17.28515625" style="213" bestFit="1" customWidth="1"/>
    <col min="10248" max="10248" width="15.140625" style="213" bestFit="1" customWidth="1"/>
    <col min="10249" max="10249" width="20" style="213" customWidth="1"/>
    <col min="10250" max="10250" width="15.28515625" style="213" customWidth="1"/>
    <col min="10251" max="10251" width="12.7109375" style="213" customWidth="1"/>
    <col min="10252" max="10252" width="14.28515625" style="213" customWidth="1"/>
    <col min="10253" max="10253" width="10.140625" style="213"/>
    <col min="10254" max="10254" width="25.85546875" style="213" bestFit="1" customWidth="1"/>
    <col min="10255" max="10255" width="20.7109375" style="213" bestFit="1" customWidth="1"/>
    <col min="10256" max="10498" width="10.140625" style="213"/>
    <col min="10499" max="10499" width="91.85546875" style="213" customWidth="1"/>
    <col min="10500" max="10500" width="17.28515625" style="213" bestFit="1" customWidth="1"/>
    <col min="10501" max="10501" width="22" style="213" customWidth="1"/>
    <col min="10502" max="10502" width="25" style="213" customWidth="1"/>
    <col min="10503" max="10503" width="17.28515625" style="213" bestFit="1" customWidth="1"/>
    <col min="10504" max="10504" width="15.140625" style="213" bestFit="1" customWidth="1"/>
    <col min="10505" max="10505" width="20" style="213" customWidth="1"/>
    <col min="10506" max="10506" width="15.28515625" style="213" customWidth="1"/>
    <col min="10507" max="10507" width="12.7109375" style="213" customWidth="1"/>
    <col min="10508" max="10508" width="14.28515625" style="213" customWidth="1"/>
    <col min="10509" max="10509" width="10.140625" style="213"/>
    <col min="10510" max="10510" width="25.85546875" style="213" bestFit="1" customWidth="1"/>
    <col min="10511" max="10511" width="20.7109375" style="213" bestFit="1" customWidth="1"/>
    <col min="10512" max="10754" width="10.140625" style="213"/>
    <col min="10755" max="10755" width="91.85546875" style="213" customWidth="1"/>
    <col min="10756" max="10756" width="17.28515625" style="213" bestFit="1" customWidth="1"/>
    <col min="10757" max="10757" width="22" style="213" customWidth="1"/>
    <col min="10758" max="10758" width="25" style="213" customWidth="1"/>
    <col min="10759" max="10759" width="17.28515625" style="213" bestFit="1" customWidth="1"/>
    <col min="10760" max="10760" width="15.140625" style="213" bestFit="1" customWidth="1"/>
    <col min="10761" max="10761" width="20" style="213" customWidth="1"/>
    <col min="10762" max="10762" width="15.28515625" style="213" customWidth="1"/>
    <col min="10763" max="10763" width="12.7109375" style="213" customWidth="1"/>
    <col min="10764" max="10764" width="14.28515625" style="213" customWidth="1"/>
    <col min="10765" max="10765" width="10.140625" style="213"/>
    <col min="10766" max="10766" width="25.85546875" style="213" bestFit="1" customWidth="1"/>
    <col min="10767" max="10767" width="20.7109375" style="213" bestFit="1" customWidth="1"/>
    <col min="10768" max="11010" width="10.140625" style="213"/>
    <col min="11011" max="11011" width="91.85546875" style="213" customWidth="1"/>
    <col min="11012" max="11012" width="17.28515625" style="213" bestFit="1" customWidth="1"/>
    <col min="11013" max="11013" width="22" style="213" customWidth="1"/>
    <col min="11014" max="11014" width="25" style="213" customWidth="1"/>
    <col min="11015" max="11015" width="17.28515625" style="213" bestFit="1" customWidth="1"/>
    <col min="11016" max="11016" width="15.140625" style="213" bestFit="1" customWidth="1"/>
    <col min="11017" max="11017" width="20" style="213" customWidth="1"/>
    <col min="11018" max="11018" width="15.28515625" style="213" customWidth="1"/>
    <col min="11019" max="11019" width="12.7109375" style="213" customWidth="1"/>
    <col min="11020" max="11020" width="14.28515625" style="213" customWidth="1"/>
    <col min="11021" max="11021" width="10.140625" style="213"/>
    <col min="11022" max="11022" width="25.85546875" style="213" bestFit="1" customWidth="1"/>
    <col min="11023" max="11023" width="20.7109375" style="213" bestFit="1" customWidth="1"/>
    <col min="11024" max="11266" width="10.140625" style="213"/>
    <col min="11267" max="11267" width="91.85546875" style="213" customWidth="1"/>
    <col min="11268" max="11268" width="17.28515625" style="213" bestFit="1" customWidth="1"/>
    <col min="11269" max="11269" width="22" style="213" customWidth="1"/>
    <col min="11270" max="11270" width="25" style="213" customWidth="1"/>
    <col min="11271" max="11271" width="17.28515625" style="213" bestFit="1" customWidth="1"/>
    <col min="11272" max="11272" width="15.140625" style="213" bestFit="1" customWidth="1"/>
    <col min="11273" max="11273" width="20" style="213" customWidth="1"/>
    <col min="11274" max="11274" width="15.28515625" style="213" customWidth="1"/>
    <col min="11275" max="11275" width="12.7109375" style="213" customWidth="1"/>
    <col min="11276" max="11276" width="14.28515625" style="213" customWidth="1"/>
    <col min="11277" max="11277" width="10.140625" style="213"/>
    <col min="11278" max="11278" width="25.85546875" style="213" bestFit="1" customWidth="1"/>
    <col min="11279" max="11279" width="20.7109375" style="213" bestFit="1" customWidth="1"/>
    <col min="11280" max="11522" width="10.140625" style="213"/>
    <col min="11523" max="11523" width="91.85546875" style="213" customWidth="1"/>
    <col min="11524" max="11524" width="17.28515625" style="213" bestFit="1" customWidth="1"/>
    <col min="11525" max="11525" width="22" style="213" customWidth="1"/>
    <col min="11526" max="11526" width="25" style="213" customWidth="1"/>
    <col min="11527" max="11527" width="17.28515625" style="213" bestFit="1" customWidth="1"/>
    <col min="11528" max="11528" width="15.140625" style="213" bestFit="1" customWidth="1"/>
    <col min="11529" max="11529" width="20" style="213" customWidth="1"/>
    <col min="11530" max="11530" width="15.28515625" style="213" customWidth="1"/>
    <col min="11531" max="11531" width="12.7109375" style="213" customWidth="1"/>
    <col min="11532" max="11532" width="14.28515625" style="213" customWidth="1"/>
    <col min="11533" max="11533" width="10.140625" style="213"/>
    <col min="11534" max="11534" width="25.85546875" style="213" bestFit="1" customWidth="1"/>
    <col min="11535" max="11535" width="20.7109375" style="213" bestFit="1" customWidth="1"/>
    <col min="11536" max="11778" width="10.140625" style="213"/>
    <col min="11779" max="11779" width="91.85546875" style="213" customWidth="1"/>
    <col min="11780" max="11780" width="17.28515625" style="213" bestFit="1" customWidth="1"/>
    <col min="11781" max="11781" width="22" style="213" customWidth="1"/>
    <col min="11782" max="11782" width="25" style="213" customWidth="1"/>
    <col min="11783" max="11783" width="17.28515625" style="213" bestFit="1" customWidth="1"/>
    <col min="11784" max="11784" width="15.140625" style="213" bestFit="1" customWidth="1"/>
    <col min="11785" max="11785" width="20" style="213" customWidth="1"/>
    <col min="11786" max="11786" width="15.28515625" style="213" customWidth="1"/>
    <col min="11787" max="11787" width="12.7109375" style="213" customWidth="1"/>
    <col min="11788" max="11788" width="14.28515625" style="213" customWidth="1"/>
    <col min="11789" max="11789" width="10.140625" style="213"/>
    <col min="11790" max="11790" width="25.85546875" style="213" bestFit="1" customWidth="1"/>
    <col min="11791" max="11791" width="20.7109375" style="213" bestFit="1" customWidth="1"/>
    <col min="11792" max="12034" width="10.140625" style="213"/>
    <col min="12035" max="12035" width="91.85546875" style="213" customWidth="1"/>
    <col min="12036" max="12036" width="17.28515625" style="213" bestFit="1" customWidth="1"/>
    <col min="12037" max="12037" width="22" style="213" customWidth="1"/>
    <col min="12038" max="12038" width="25" style="213" customWidth="1"/>
    <col min="12039" max="12039" width="17.28515625" style="213" bestFit="1" customWidth="1"/>
    <col min="12040" max="12040" width="15.140625" style="213" bestFit="1" customWidth="1"/>
    <col min="12041" max="12041" width="20" style="213" customWidth="1"/>
    <col min="12042" max="12042" width="15.28515625" style="213" customWidth="1"/>
    <col min="12043" max="12043" width="12.7109375" style="213" customWidth="1"/>
    <col min="12044" max="12044" width="14.28515625" style="213" customWidth="1"/>
    <col min="12045" max="12045" width="10.140625" style="213"/>
    <col min="12046" max="12046" width="25.85546875" style="213" bestFit="1" customWidth="1"/>
    <col min="12047" max="12047" width="20.7109375" style="213" bestFit="1" customWidth="1"/>
    <col min="12048" max="12290" width="10.140625" style="213"/>
    <col min="12291" max="12291" width="91.85546875" style="213" customWidth="1"/>
    <col min="12292" max="12292" width="17.28515625" style="213" bestFit="1" customWidth="1"/>
    <col min="12293" max="12293" width="22" style="213" customWidth="1"/>
    <col min="12294" max="12294" width="25" style="213" customWidth="1"/>
    <col min="12295" max="12295" width="17.28515625" style="213" bestFit="1" customWidth="1"/>
    <col min="12296" max="12296" width="15.140625" style="213" bestFit="1" customWidth="1"/>
    <col min="12297" max="12297" width="20" style="213" customWidth="1"/>
    <col min="12298" max="12298" width="15.28515625" style="213" customWidth="1"/>
    <col min="12299" max="12299" width="12.7109375" style="213" customWidth="1"/>
    <col min="12300" max="12300" width="14.28515625" style="213" customWidth="1"/>
    <col min="12301" max="12301" width="10.140625" style="213"/>
    <col min="12302" max="12302" width="25.85546875" style="213" bestFit="1" customWidth="1"/>
    <col min="12303" max="12303" width="20.7109375" style="213" bestFit="1" customWidth="1"/>
    <col min="12304" max="12546" width="10.140625" style="213"/>
    <col min="12547" max="12547" width="91.85546875" style="213" customWidth="1"/>
    <col min="12548" max="12548" width="17.28515625" style="213" bestFit="1" customWidth="1"/>
    <col min="12549" max="12549" width="22" style="213" customWidth="1"/>
    <col min="12550" max="12550" width="25" style="213" customWidth="1"/>
    <col min="12551" max="12551" width="17.28515625" style="213" bestFit="1" customWidth="1"/>
    <col min="12552" max="12552" width="15.140625" style="213" bestFit="1" customWidth="1"/>
    <col min="12553" max="12553" width="20" style="213" customWidth="1"/>
    <col min="12554" max="12554" width="15.28515625" style="213" customWidth="1"/>
    <col min="12555" max="12555" width="12.7109375" style="213" customWidth="1"/>
    <col min="12556" max="12556" width="14.28515625" style="213" customWidth="1"/>
    <col min="12557" max="12557" width="10.140625" style="213"/>
    <col min="12558" max="12558" width="25.85546875" style="213" bestFit="1" customWidth="1"/>
    <col min="12559" max="12559" width="20.7109375" style="213" bestFit="1" customWidth="1"/>
    <col min="12560" max="12802" width="10.140625" style="213"/>
    <col min="12803" max="12803" width="91.85546875" style="213" customWidth="1"/>
    <col min="12804" max="12804" width="17.28515625" style="213" bestFit="1" customWidth="1"/>
    <col min="12805" max="12805" width="22" style="213" customWidth="1"/>
    <col min="12806" max="12806" width="25" style="213" customWidth="1"/>
    <col min="12807" max="12807" width="17.28515625" style="213" bestFit="1" customWidth="1"/>
    <col min="12808" max="12808" width="15.140625" style="213" bestFit="1" customWidth="1"/>
    <col min="12809" max="12809" width="20" style="213" customWidth="1"/>
    <col min="12810" max="12810" width="15.28515625" style="213" customWidth="1"/>
    <col min="12811" max="12811" width="12.7109375" style="213" customWidth="1"/>
    <col min="12812" max="12812" width="14.28515625" style="213" customWidth="1"/>
    <col min="12813" max="12813" width="10.140625" style="213"/>
    <col min="12814" max="12814" width="25.85546875" style="213" bestFit="1" customWidth="1"/>
    <col min="12815" max="12815" width="20.7109375" style="213" bestFit="1" customWidth="1"/>
    <col min="12816" max="13058" width="10.140625" style="213"/>
    <col min="13059" max="13059" width="91.85546875" style="213" customWidth="1"/>
    <col min="13060" max="13060" width="17.28515625" style="213" bestFit="1" customWidth="1"/>
    <col min="13061" max="13061" width="22" style="213" customWidth="1"/>
    <col min="13062" max="13062" width="25" style="213" customWidth="1"/>
    <col min="13063" max="13063" width="17.28515625" style="213" bestFit="1" customWidth="1"/>
    <col min="13064" max="13064" width="15.140625" style="213" bestFit="1" customWidth="1"/>
    <col min="13065" max="13065" width="20" style="213" customWidth="1"/>
    <col min="13066" max="13066" width="15.28515625" style="213" customWidth="1"/>
    <col min="13067" max="13067" width="12.7109375" style="213" customWidth="1"/>
    <col min="13068" max="13068" width="14.28515625" style="213" customWidth="1"/>
    <col min="13069" max="13069" width="10.140625" style="213"/>
    <col min="13070" max="13070" width="25.85546875" style="213" bestFit="1" customWidth="1"/>
    <col min="13071" max="13071" width="20.7109375" style="213" bestFit="1" customWidth="1"/>
    <col min="13072" max="13314" width="10.140625" style="213"/>
    <col min="13315" max="13315" width="91.85546875" style="213" customWidth="1"/>
    <col min="13316" max="13316" width="17.28515625" style="213" bestFit="1" customWidth="1"/>
    <col min="13317" max="13317" width="22" style="213" customWidth="1"/>
    <col min="13318" max="13318" width="25" style="213" customWidth="1"/>
    <col min="13319" max="13319" width="17.28515625" style="213" bestFit="1" customWidth="1"/>
    <col min="13320" max="13320" width="15.140625" style="213" bestFit="1" customWidth="1"/>
    <col min="13321" max="13321" width="20" style="213" customWidth="1"/>
    <col min="13322" max="13322" width="15.28515625" style="213" customWidth="1"/>
    <col min="13323" max="13323" width="12.7109375" style="213" customWidth="1"/>
    <col min="13324" max="13324" width="14.28515625" style="213" customWidth="1"/>
    <col min="13325" max="13325" width="10.140625" style="213"/>
    <col min="13326" max="13326" width="25.85546875" style="213" bestFit="1" customWidth="1"/>
    <col min="13327" max="13327" width="20.7109375" style="213" bestFit="1" customWidth="1"/>
    <col min="13328" max="13570" width="10.140625" style="213"/>
    <col min="13571" max="13571" width="91.85546875" style="213" customWidth="1"/>
    <col min="13572" max="13572" width="17.28515625" style="213" bestFit="1" customWidth="1"/>
    <col min="13573" max="13573" width="22" style="213" customWidth="1"/>
    <col min="13574" max="13574" width="25" style="213" customWidth="1"/>
    <col min="13575" max="13575" width="17.28515625" style="213" bestFit="1" customWidth="1"/>
    <col min="13576" max="13576" width="15.140625" style="213" bestFit="1" customWidth="1"/>
    <col min="13577" max="13577" width="20" style="213" customWidth="1"/>
    <col min="13578" max="13578" width="15.28515625" style="213" customWidth="1"/>
    <col min="13579" max="13579" width="12.7109375" style="213" customWidth="1"/>
    <col min="13580" max="13580" width="14.28515625" style="213" customWidth="1"/>
    <col min="13581" max="13581" width="10.140625" style="213"/>
    <col min="13582" max="13582" width="25.85546875" style="213" bestFit="1" customWidth="1"/>
    <col min="13583" max="13583" width="20.7109375" style="213" bestFit="1" customWidth="1"/>
    <col min="13584" max="13826" width="10.140625" style="213"/>
    <col min="13827" max="13827" width="91.85546875" style="213" customWidth="1"/>
    <col min="13828" max="13828" width="17.28515625" style="213" bestFit="1" customWidth="1"/>
    <col min="13829" max="13829" width="22" style="213" customWidth="1"/>
    <col min="13830" max="13830" width="25" style="213" customWidth="1"/>
    <col min="13831" max="13831" width="17.28515625" style="213" bestFit="1" customWidth="1"/>
    <col min="13832" max="13832" width="15.140625" style="213" bestFit="1" customWidth="1"/>
    <col min="13833" max="13833" width="20" style="213" customWidth="1"/>
    <col min="13834" max="13834" width="15.28515625" style="213" customWidth="1"/>
    <col min="13835" max="13835" width="12.7109375" style="213" customWidth="1"/>
    <col min="13836" max="13836" width="14.28515625" style="213" customWidth="1"/>
    <col min="13837" max="13837" width="10.140625" style="213"/>
    <col min="13838" max="13838" width="25.85546875" style="213" bestFit="1" customWidth="1"/>
    <col min="13839" max="13839" width="20.7109375" style="213" bestFit="1" customWidth="1"/>
    <col min="13840" max="14082" width="10.140625" style="213"/>
    <col min="14083" max="14083" width="91.85546875" style="213" customWidth="1"/>
    <col min="14084" max="14084" width="17.28515625" style="213" bestFit="1" customWidth="1"/>
    <col min="14085" max="14085" width="22" style="213" customWidth="1"/>
    <col min="14086" max="14086" width="25" style="213" customWidth="1"/>
    <col min="14087" max="14087" width="17.28515625" style="213" bestFit="1" customWidth="1"/>
    <col min="14088" max="14088" width="15.140625" style="213" bestFit="1" customWidth="1"/>
    <col min="14089" max="14089" width="20" style="213" customWidth="1"/>
    <col min="14090" max="14090" width="15.28515625" style="213" customWidth="1"/>
    <col min="14091" max="14091" width="12.7109375" style="213" customWidth="1"/>
    <col min="14092" max="14092" width="14.28515625" style="213" customWidth="1"/>
    <col min="14093" max="14093" width="10.140625" style="213"/>
    <col min="14094" max="14094" width="25.85546875" style="213" bestFit="1" customWidth="1"/>
    <col min="14095" max="14095" width="20.7109375" style="213" bestFit="1" customWidth="1"/>
    <col min="14096" max="14338" width="10.140625" style="213"/>
    <col min="14339" max="14339" width="91.85546875" style="213" customWidth="1"/>
    <col min="14340" max="14340" width="17.28515625" style="213" bestFit="1" customWidth="1"/>
    <col min="14341" max="14341" width="22" style="213" customWidth="1"/>
    <col min="14342" max="14342" width="25" style="213" customWidth="1"/>
    <col min="14343" max="14343" width="17.28515625" style="213" bestFit="1" customWidth="1"/>
    <col min="14344" max="14344" width="15.140625" style="213" bestFit="1" customWidth="1"/>
    <col min="14345" max="14345" width="20" style="213" customWidth="1"/>
    <col min="14346" max="14346" width="15.28515625" style="213" customWidth="1"/>
    <col min="14347" max="14347" width="12.7109375" style="213" customWidth="1"/>
    <col min="14348" max="14348" width="14.28515625" style="213" customWidth="1"/>
    <col min="14349" max="14349" width="10.140625" style="213"/>
    <col min="14350" max="14350" width="25.85546875" style="213" bestFit="1" customWidth="1"/>
    <col min="14351" max="14351" width="20.7109375" style="213" bestFit="1" customWidth="1"/>
    <col min="14352" max="14594" width="10.140625" style="213"/>
    <col min="14595" max="14595" width="91.85546875" style="213" customWidth="1"/>
    <col min="14596" max="14596" width="17.28515625" style="213" bestFit="1" customWidth="1"/>
    <col min="14597" max="14597" width="22" style="213" customWidth="1"/>
    <col min="14598" max="14598" width="25" style="213" customWidth="1"/>
    <col min="14599" max="14599" width="17.28515625" style="213" bestFit="1" customWidth="1"/>
    <col min="14600" max="14600" width="15.140625" style="213" bestFit="1" customWidth="1"/>
    <col min="14601" max="14601" width="20" style="213" customWidth="1"/>
    <col min="14602" max="14602" width="15.28515625" style="213" customWidth="1"/>
    <col min="14603" max="14603" width="12.7109375" style="213" customWidth="1"/>
    <col min="14604" max="14604" width="14.28515625" style="213" customWidth="1"/>
    <col min="14605" max="14605" width="10.140625" style="213"/>
    <col min="14606" max="14606" width="25.85546875" style="213" bestFit="1" customWidth="1"/>
    <col min="14607" max="14607" width="20.7109375" style="213" bestFit="1" customWidth="1"/>
    <col min="14608" max="14850" width="10.140625" style="213"/>
    <col min="14851" max="14851" width="91.85546875" style="213" customWidth="1"/>
    <col min="14852" max="14852" width="17.28515625" style="213" bestFit="1" customWidth="1"/>
    <col min="14853" max="14853" width="22" style="213" customWidth="1"/>
    <col min="14854" max="14854" width="25" style="213" customWidth="1"/>
    <col min="14855" max="14855" width="17.28515625" style="213" bestFit="1" customWidth="1"/>
    <col min="14856" max="14856" width="15.140625" style="213" bestFit="1" customWidth="1"/>
    <col min="14857" max="14857" width="20" style="213" customWidth="1"/>
    <col min="14858" max="14858" width="15.28515625" style="213" customWidth="1"/>
    <col min="14859" max="14859" width="12.7109375" style="213" customWidth="1"/>
    <col min="14860" max="14860" width="14.28515625" style="213" customWidth="1"/>
    <col min="14861" max="14861" width="10.140625" style="213"/>
    <col min="14862" max="14862" width="25.85546875" style="213" bestFit="1" customWidth="1"/>
    <col min="14863" max="14863" width="20.7109375" style="213" bestFit="1" customWidth="1"/>
    <col min="14864" max="15106" width="10.140625" style="213"/>
    <col min="15107" max="15107" width="91.85546875" style="213" customWidth="1"/>
    <col min="15108" max="15108" width="17.28515625" style="213" bestFit="1" customWidth="1"/>
    <col min="15109" max="15109" width="22" style="213" customWidth="1"/>
    <col min="15110" max="15110" width="25" style="213" customWidth="1"/>
    <col min="15111" max="15111" width="17.28515625" style="213" bestFit="1" customWidth="1"/>
    <col min="15112" max="15112" width="15.140625" style="213" bestFit="1" customWidth="1"/>
    <col min="15113" max="15113" width="20" style="213" customWidth="1"/>
    <col min="15114" max="15114" width="15.28515625" style="213" customWidth="1"/>
    <col min="15115" max="15115" width="12.7109375" style="213" customWidth="1"/>
    <col min="15116" max="15116" width="14.28515625" style="213" customWidth="1"/>
    <col min="15117" max="15117" width="10.140625" style="213"/>
    <col min="15118" max="15118" width="25.85546875" style="213" bestFit="1" customWidth="1"/>
    <col min="15119" max="15119" width="20.7109375" style="213" bestFit="1" customWidth="1"/>
    <col min="15120" max="15362" width="10.140625" style="213"/>
    <col min="15363" max="15363" width="91.85546875" style="213" customWidth="1"/>
    <col min="15364" max="15364" width="17.28515625" style="213" bestFit="1" customWidth="1"/>
    <col min="15365" max="15365" width="22" style="213" customWidth="1"/>
    <col min="15366" max="15366" width="25" style="213" customWidth="1"/>
    <col min="15367" max="15367" width="17.28515625" style="213" bestFit="1" customWidth="1"/>
    <col min="15368" max="15368" width="15.140625" style="213" bestFit="1" customWidth="1"/>
    <col min="15369" max="15369" width="20" style="213" customWidth="1"/>
    <col min="15370" max="15370" width="15.28515625" style="213" customWidth="1"/>
    <col min="15371" max="15371" width="12.7109375" style="213" customWidth="1"/>
    <col min="15372" max="15372" width="14.28515625" style="213" customWidth="1"/>
    <col min="15373" max="15373" width="10.140625" style="213"/>
    <col min="15374" max="15374" width="25.85546875" style="213" bestFit="1" customWidth="1"/>
    <col min="15375" max="15375" width="20.7109375" style="213" bestFit="1" customWidth="1"/>
    <col min="15376" max="15618" width="10.140625" style="213"/>
    <col min="15619" max="15619" width="91.85546875" style="213" customWidth="1"/>
    <col min="15620" max="15620" width="17.28515625" style="213" bestFit="1" customWidth="1"/>
    <col min="15621" max="15621" width="22" style="213" customWidth="1"/>
    <col min="15622" max="15622" width="25" style="213" customWidth="1"/>
    <col min="15623" max="15623" width="17.28515625" style="213" bestFit="1" customWidth="1"/>
    <col min="15624" max="15624" width="15.140625" style="213" bestFit="1" customWidth="1"/>
    <col min="15625" max="15625" width="20" style="213" customWidth="1"/>
    <col min="15626" max="15626" width="15.28515625" style="213" customWidth="1"/>
    <col min="15627" max="15627" width="12.7109375" style="213" customWidth="1"/>
    <col min="15628" max="15628" width="14.28515625" style="213" customWidth="1"/>
    <col min="15629" max="15629" width="10.140625" style="213"/>
    <col min="15630" max="15630" width="25.85546875" style="213" bestFit="1" customWidth="1"/>
    <col min="15631" max="15631" width="20.7109375" style="213" bestFit="1" customWidth="1"/>
    <col min="15632" max="15874" width="10.140625" style="213"/>
    <col min="15875" max="15875" width="91.85546875" style="213" customWidth="1"/>
    <col min="15876" max="15876" width="17.28515625" style="213" bestFit="1" customWidth="1"/>
    <col min="15877" max="15877" width="22" style="213" customWidth="1"/>
    <col min="15878" max="15878" width="25" style="213" customWidth="1"/>
    <col min="15879" max="15879" width="17.28515625" style="213" bestFit="1" customWidth="1"/>
    <col min="15880" max="15880" width="15.140625" style="213" bestFit="1" customWidth="1"/>
    <col min="15881" max="15881" width="20" style="213" customWidth="1"/>
    <col min="15882" max="15882" width="15.28515625" style="213" customWidth="1"/>
    <col min="15883" max="15883" width="12.7109375" style="213" customWidth="1"/>
    <col min="15884" max="15884" width="14.28515625" style="213" customWidth="1"/>
    <col min="15885" max="15885" width="10.140625" style="213"/>
    <col min="15886" max="15886" width="25.85546875" style="213" bestFit="1" customWidth="1"/>
    <col min="15887" max="15887" width="20.7109375" style="213" bestFit="1" customWidth="1"/>
    <col min="15888" max="16130" width="10.140625" style="213"/>
    <col min="16131" max="16131" width="91.85546875" style="213" customWidth="1"/>
    <col min="16132" max="16132" width="17.28515625" style="213" bestFit="1" customWidth="1"/>
    <col min="16133" max="16133" width="22" style="213" customWidth="1"/>
    <col min="16134" max="16134" width="25" style="213" customWidth="1"/>
    <col min="16135" max="16135" width="17.28515625" style="213" bestFit="1" customWidth="1"/>
    <col min="16136" max="16136" width="15.140625" style="213" bestFit="1" customWidth="1"/>
    <col min="16137" max="16137" width="20" style="213" customWidth="1"/>
    <col min="16138" max="16138" width="15.28515625" style="213" customWidth="1"/>
    <col min="16139" max="16139" width="12.7109375" style="213" customWidth="1"/>
    <col min="16140" max="16140" width="14.28515625" style="213" customWidth="1"/>
    <col min="16141" max="16141" width="10.140625" style="213"/>
    <col min="16142" max="16142" width="25.85546875" style="213" bestFit="1" customWidth="1"/>
    <col min="16143" max="16143" width="20.7109375" style="213" bestFit="1" customWidth="1"/>
    <col min="16144" max="16384" width="10.140625" style="213"/>
  </cols>
  <sheetData>
    <row r="1" spans="1:16">
      <c r="A1" s="1247"/>
      <c r="B1" s="1247"/>
      <c r="C1" s="1247"/>
      <c r="D1" s="1247"/>
      <c r="E1" s="1247"/>
      <c r="F1" s="1247"/>
      <c r="G1" s="1247"/>
      <c r="H1" s="1247"/>
      <c r="I1" s="1247"/>
      <c r="J1" s="1247"/>
      <c r="K1" s="1247"/>
      <c r="L1" s="1247"/>
    </row>
    <row r="2" spans="1:16">
      <c r="A2" s="1248"/>
      <c r="B2" s="1248"/>
      <c r="C2" s="1248"/>
      <c r="D2" s="1248"/>
      <c r="E2" s="1248"/>
      <c r="F2" s="1248"/>
      <c r="G2" s="1248"/>
      <c r="H2" s="1248"/>
      <c r="I2" s="1248"/>
      <c r="J2" s="1248"/>
      <c r="K2" s="1248"/>
      <c r="L2" s="1248"/>
    </row>
    <row r="3" spans="1:16" ht="15" customHeight="1">
      <c r="A3" s="1270"/>
      <c r="B3" s="1270"/>
      <c r="C3" s="1270"/>
      <c r="D3" s="1270"/>
      <c r="E3" s="1270"/>
      <c r="F3" s="1270"/>
      <c r="G3" s="1270"/>
      <c r="H3" s="1270"/>
      <c r="I3" s="1270"/>
      <c r="J3" s="1270"/>
      <c r="K3" s="1270"/>
      <c r="L3" s="1270"/>
      <c r="M3" s="261"/>
      <c r="N3" s="261"/>
      <c r="O3" s="261"/>
      <c r="P3" s="261"/>
    </row>
    <row r="4" spans="1:16">
      <c r="A4" s="261"/>
      <c r="B4" s="261"/>
      <c r="C4" s="261"/>
      <c r="D4" s="261"/>
      <c r="E4" s="261"/>
      <c r="F4" s="261"/>
      <c r="G4" s="261"/>
      <c r="H4" s="261"/>
      <c r="I4" s="261"/>
      <c r="J4" s="261"/>
      <c r="K4" s="261"/>
      <c r="L4" s="261"/>
      <c r="M4" s="261"/>
      <c r="N4" s="261"/>
      <c r="O4" s="261"/>
      <c r="P4" s="261"/>
    </row>
    <row r="5" spans="1:16">
      <c r="A5" s="1312"/>
      <c r="B5" s="1312"/>
      <c r="C5" s="1312"/>
      <c r="D5" s="1312"/>
      <c r="E5" s="1312"/>
      <c r="F5" s="1312"/>
      <c r="G5" s="1312"/>
      <c r="H5" s="1312"/>
      <c r="I5" s="1312"/>
      <c r="J5" s="1312"/>
      <c r="K5" s="261"/>
      <c r="L5" s="261"/>
      <c r="M5" s="261"/>
      <c r="N5" s="261"/>
      <c r="O5" s="261"/>
      <c r="P5" s="261"/>
    </row>
    <row r="6" spans="1:16" ht="15.75" customHeight="1" thickBot="1">
      <c r="A6" s="261"/>
      <c r="B6" s="1296" t="s">
        <v>1651</v>
      </c>
      <c r="C6" s="1296"/>
      <c r="D6" s="1296"/>
      <c r="E6" s="1296"/>
      <c r="F6" s="1296"/>
      <c r="G6" s="1296"/>
      <c r="H6" s="1296"/>
      <c r="I6" s="1296"/>
      <c r="J6" s="1296"/>
      <c r="K6" s="1296"/>
      <c r="L6" s="1296"/>
      <c r="M6" s="261"/>
      <c r="N6" s="261"/>
      <c r="O6" s="261"/>
      <c r="P6" s="261"/>
    </row>
    <row r="7" spans="1:16" ht="15.75" thickBot="1">
      <c r="A7" s="261"/>
      <c r="B7" s="1271">
        <v>2022</v>
      </c>
      <c r="C7" s="1271"/>
      <c r="D7" s="1271"/>
      <c r="E7" s="1271"/>
      <c r="F7" s="1271"/>
      <c r="G7" s="1271"/>
      <c r="H7" s="1271"/>
      <c r="I7" s="1271"/>
      <c r="J7" s="1271"/>
      <c r="K7" s="1271"/>
      <c r="L7" s="1271"/>
      <c r="M7" s="261"/>
      <c r="N7" s="402" t="s">
        <v>25</v>
      </c>
      <c r="O7" s="403">
        <v>6246380742030</v>
      </c>
      <c r="P7" s="261"/>
    </row>
    <row r="8" spans="1:16">
      <c r="A8" s="261"/>
      <c r="B8" s="1152" t="s">
        <v>974</v>
      </c>
      <c r="C8" s="1152"/>
      <c r="D8" s="1152"/>
      <c r="E8" s="1152"/>
      <c r="F8" s="1152"/>
      <c r="G8" s="1152"/>
      <c r="H8" s="1152"/>
      <c r="I8" s="1152"/>
      <c r="J8" s="1152"/>
      <c r="K8" s="1152"/>
      <c r="L8" s="1152"/>
      <c r="M8" s="261"/>
      <c r="N8" s="261"/>
      <c r="O8" s="261"/>
      <c r="P8" s="261"/>
    </row>
    <row r="9" spans="1:16" ht="15.75" thickBot="1">
      <c r="B9" s="227"/>
      <c r="C9" s="227"/>
      <c r="D9" s="227"/>
      <c r="E9" s="227"/>
      <c r="F9" s="227"/>
      <c r="G9" s="227"/>
      <c r="H9" s="227"/>
      <c r="I9" s="227"/>
      <c r="J9" s="227"/>
      <c r="K9" s="227"/>
    </row>
    <row r="10" spans="1:16" ht="16.5" thickBot="1">
      <c r="B10" s="1262" t="s">
        <v>615</v>
      </c>
      <c r="C10" s="771">
        <v>2021</v>
      </c>
      <c r="D10" s="1309">
        <v>2022</v>
      </c>
      <c r="E10" s="1310"/>
      <c r="F10" s="1310"/>
      <c r="G10" s="1310"/>
      <c r="H10" s="1310"/>
      <c r="I10" s="1311"/>
      <c r="J10" s="1309" t="s">
        <v>705</v>
      </c>
      <c r="K10" s="1311"/>
      <c r="L10" s="1265" t="s">
        <v>616</v>
      </c>
    </row>
    <row r="11" spans="1:16" ht="16.5" thickBot="1">
      <c r="B11" s="1263"/>
      <c r="C11" s="1268" t="s">
        <v>706</v>
      </c>
      <c r="D11" s="1268" t="s">
        <v>451</v>
      </c>
      <c r="E11" s="1268" t="s">
        <v>2</v>
      </c>
      <c r="F11" s="1268" t="s">
        <v>548</v>
      </c>
      <c r="G11" s="1268" t="s">
        <v>706</v>
      </c>
      <c r="H11" s="1305" t="s">
        <v>550</v>
      </c>
      <c r="I11" s="1305" t="s">
        <v>551</v>
      </c>
      <c r="J11" s="1307" t="s">
        <v>709</v>
      </c>
      <c r="K11" s="1308"/>
      <c r="L11" s="1266"/>
    </row>
    <row r="12" spans="1:16" ht="18.600000000000001" customHeight="1" thickBot="1">
      <c r="B12" s="1263"/>
      <c r="C12" s="1269"/>
      <c r="D12" s="1269"/>
      <c r="E12" s="1269"/>
      <c r="F12" s="1269"/>
      <c r="G12" s="1269"/>
      <c r="H12" s="1306"/>
      <c r="I12" s="1306"/>
      <c r="J12" s="773" t="s">
        <v>554</v>
      </c>
      <c r="K12" s="773" t="s">
        <v>553</v>
      </c>
      <c r="L12" s="1267"/>
    </row>
    <row r="13" spans="1:16" ht="16.5" thickBot="1">
      <c r="B13" s="1264"/>
      <c r="C13" s="741">
        <v>1</v>
      </c>
      <c r="D13" s="741">
        <v>2</v>
      </c>
      <c r="E13" s="741">
        <v>3</v>
      </c>
      <c r="F13" s="741">
        <v>4</v>
      </c>
      <c r="G13" s="741">
        <v>5</v>
      </c>
      <c r="H13" s="741">
        <v>6</v>
      </c>
      <c r="I13" s="774" t="s">
        <v>556</v>
      </c>
      <c r="J13" s="775" t="s">
        <v>876</v>
      </c>
      <c r="K13" s="776" t="s">
        <v>877</v>
      </c>
      <c r="L13" s="777" t="s">
        <v>875</v>
      </c>
    </row>
    <row r="14" spans="1:16" ht="15.75">
      <c r="B14" s="404" t="s">
        <v>618</v>
      </c>
      <c r="C14" s="931">
        <f>C15+C28</f>
        <v>88415869541.960007</v>
      </c>
      <c r="D14" s="931">
        <f>D15+D28</f>
        <v>142703367995</v>
      </c>
      <c r="E14" s="931">
        <f t="shared" ref="E14:H14" si="0">E15+E28</f>
        <v>162579634107.41998</v>
      </c>
      <c r="F14" s="931">
        <f t="shared" si="0"/>
        <v>108328235636.7502</v>
      </c>
      <c r="G14" s="931">
        <f t="shared" si="0"/>
        <v>104232603228.2202</v>
      </c>
      <c r="H14" s="931">
        <f t="shared" si="0"/>
        <v>104225705595.10017</v>
      </c>
      <c r="I14" s="749">
        <f>G14/E14</f>
        <v>0.64111722111117186</v>
      </c>
      <c r="J14" s="405">
        <f>G14-C14</f>
        <v>15816733686.260193</v>
      </c>
      <c r="K14" s="750">
        <f>IFERROR(((G14/C14)-1),"-")</f>
        <v>0.17889021244940606</v>
      </c>
      <c r="L14" s="406">
        <f>G14/$O$7</f>
        <v>1.6686879576019224E-2</v>
      </c>
      <c r="M14" s="407"/>
      <c r="N14" s="218"/>
      <c r="O14" s="225"/>
    </row>
    <row r="15" spans="1:16" ht="15.75">
      <c r="B15" s="408" t="s">
        <v>342</v>
      </c>
      <c r="C15" s="932">
        <f>C16+C20+C21+C22+C27</f>
        <v>78471872505.130005</v>
      </c>
      <c r="D15" s="932">
        <f>D16+D20+D21+D22+D27</f>
        <v>123615757870</v>
      </c>
      <c r="E15" s="932">
        <f t="shared" ref="E15:H15" si="1">E16+E20+E21+E22+E27</f>
        <v>136333683599.63997</v>
      </c>
      <c r="F15" s="932">
        <f t="shared" si="1"/>
        <v>95124678790.480194</v>
      </c>
      <c r="G15" s="932">
        <f t="shared" si="1"/>
        <v>93592347522.490204</v>
      </c>
      <c r="H15" s="932">
        <f t="shared" si="1"/>
        <v>93589695696.95018</v>
      </c>
      <c r="I15" s="751">
        <f t="shared" ref="I15:I34" si="2">G15/E15</f>
        <v>0.6864946728596818</v>
      </c>
      <c r="J15" s="409">
        <f t="shared" ref="J15:J54" si="3">G15-C15</f>
        <v>15120475017.360199</v>
      </c>
      <c r="K15" s="752">
        <f>IFERROR(((G15/C15)-1),"-")</f>
        <v>0.19268655805775148</v>
      </c>
      <c r="L15" s="410">
        <f t="shared" ref="L15:L54" si="4">G15/$O$7</f>
        <v>1.4983452240228602E-2</v>
      </c>
      <c r="M15" s="407"/>
      <c r="N15" s="303"/>
      <c r="O15" s="218"/>
    </row>
    <row r="16" spans="1:16" ht="15.75">
      <c r="B16" s="411" t="s">
        <v>343</v>
      </c>
      <c r="C16" s="933">
        <f>C17+C18+C19</f>
        <v>78187103216.979996</v>
      </c>
      <c r="D16" s="933">
        <f>D17+D18+D19</f>
        <v>120424435585</v>
      </c>
      <c r="E16" s="933">
        <f t="shared" ref="E16:H16" si="5">E17+E18+E19</f>
        <v>132998774810.86996</v>
      </c>
      <c r="F16" s="933">
        <f t="shared" si="5"/>
        <v>94586853698.300201</v>
      </c>
      <c r="G16" s="933">
        <f t="shared" si="5"/>
        <v>93054532430.310211</v>
      </c>
      <c r="H16" s="933">
        <f t="shared" si="5"/>
        <v>93051880604.770187</v>
      </c>
      <c r="I16" s="753">
        <f t="shared" si="2"/>
        <v>0.69966458384776697</v>
      </c>
      <c r="J16" s="412">
        <f t="shared" si="3"/>
        <v>14867429213.330215</v>
      </c>
      <c r="K16" s="754">
        <f>IFERROR(((G16/C16)-1),"-")</f>
        <v>0.19015193812809583</v>
      </c>
      <c r="L16" s="606">
        <f t="shared" si="4"/>
        <v>1.4897351966423453E-2</v>
      </c>
      <c r="M16" s="303"/>
      <c r="N16" s="303"/>
      <c r="O16" s="303"/>
    </row>
    <row r="17" spans="2:15" ht="15.75">
      <c r="B17" s="413" t="s">
        <v>619</v>
      </c>
      <c r="C17" s="933">
        <v>67693396245.049988</v>
      </c>
      <c r="D17" s="933">
        <v>93287314263</v>
      </c>
      <c r="E17" s="933">
        <v>96927769881.799957</v>
      </c>
      <c r="F17" s="933">
        <v>76254731255.470154</v>
      </c>
      <c r="G17" s="933">
        <v>75965117805.70015</v>
      </c>
      <c r="H17" s="933">
        <v>75963713736.260132</v>
      </c>
      <c r="I17" s="753">
        <f t="shared" si="2"/>
        <v>0.78372914076468458</v>
      </c>
      <c r="J17" s="414">
        <f t="shared" si="3"/>
        <v>8271721560.6501617</v>
      </c>
      <c r="K17" s="754">
        <f t="shared" ref="K17:K34" si="6">IFERROR(((G17/C17)-1),"-")</f>
        <v>0.12219392170406906</v>
      </c>
      <c r="L17" s="606">
        <f t="shared" si="4"/>
        <v>1.21614613234435E-2</v>
      </c>
      <c r="M17" s="303"/>
      <c r="N17" s="303"/>
    </row>
    <row r="18" spans="2:15" ht="15.75">
      <c r="B18" s="413" t="s">
        <v>620</v>
      </c>
      <c r="C18" s="933">
        <v>10462579099.950008</v>
      </c>
      <c r="D18" s="933">
        <v>26778493250</v>
      </c>
      <c r="E18" s="933">
        <v>35715429375.140022</v>
      </c>
      <c r="F18" s="933">
        <v>18290919784.420036</v>
      </c>
      <c r="G18" s="933">
        <v>17048214210.200054</v>
      </c>
      <c r="H18" s="933">
        <v>17046966454.100054</v>
      </c>
      <c r="I18" s="753">
        <f t="shared" si="2"/>
        <v>0.47733471243290121</v>
      </c>
      <c r="J18" s="414">
        <f t="shared" si="3"/>
        <v>6585635110.2500458</v>
      </c>
      <c r="K18" s="754">
        <f t="shared" si="6"/>
        <v>0.62944662566818854</v>
      </c>
      <c r="L18" s="606">
        <f t="shared" si="4"/>
        <v>2.7292947571203588E-3</v>
      </c>
      <c r="M18" s="303"/>
      <c r="N18" s="303"/>
    </row>
    <row r="19" spans="2:15" ht="15.75">
      <c r="B19" s="413" t="s">
        <v>621</v>
      </c>
      <c r="C19" s="933">
        <v>31127871.980000004</v>
      </c>
      <c r="D19" s="933">
        <v>358628072</v>
      </c>
      <c r="E19" s="933">
        <v>355575553.93000007</v>
      </c>
      <c r="F19" s="933">
        <v>41202658.409999989</v>
      </c>
      <c r="G19" s="933">
        <v>41200414.409999989</v>
      </c>
      <c r="H19" s="933">
        <v>41200414.409999989</v>
      </c>
      <c r="I19" s="753">
        <f t="shared" si="2"/>
        <v>0.11586964839014455</v>
      </c>
      <c r="J19" s="414">
        <f t="shared" si="3"/>
        <v>10072542.429999985</v>
      </c>
      <c r="K19" s="754">
        <f t="shared" si="6"/>
        <v>0.32358596297465181</v>
      </c>
      <c r="L19" s="606">
        <f t="shared" si="4"/>
        <v>6.5958858595946462E-6</v>
      </c>
      <c r="M19" s="303"/>
      <c r="N19" s="303"/>
    </row>
    <row r="20" spans="2:15" ht="15.75">
      <c r="B20" s="411" t="s">
        <v>622</v>
      </c>
      <c r="C20" s="933">
        <v>0</v>
      </c>
      <c r="D20" s="933">
        <v>1882276469</v>
      </c>
      <c r="E20" s="933">
        <v>1874566069</v>
      </c>
      <c r="F20" s="933">
        <v>0</v>
      </c>
      <c r="G20" s="933">
        <v>0</v>
      </c>
      <c r="H20" s="933">
        <v>0</v>
      </c>
      <c r="I20" s="753">
        <f t="shared" si="2"/>
        <v>0</v>
      </c>
      <c r="J20" s="412">
        <f t="shared" si="3"/>
        <v>0</v>
      </c>
      <c r="K20" s="754" t="str">
        <f t="shared" si="6"/>
        <v>-</v>
      </c>
      <c r="L20" s="606">
        <f t="shared" si="4"/>
        <v>0</v>
      </c>
      <c r="N20" s="303"/>
      <c r="O20" s="303"/>
    </row>
    <row r="21" spans="2:15" ht="15.75">
      <c r="B21" s="411" t="s">
        <v>345</v>
      </c>
      <c r="C21" s="933">
        <v>0</v>
      </c>
      <c r="D21" s="933">
        <v>27043834</v>
      </c>
      <c r="E21" s="933">
        <v>27043834</v>
      </c>
      <c r="F21" s="933">
        <v>0</v>
      </c>
      <c r="G21" s="933">
        <v>0</v>
      </c>
      <c r="H21" s="933">
        <v>0</v>
      </c>
      <c r="I21" s="753">
        <f t="shared" si="2"/>
        <v>0</v>
      </c>
      <c r="J21" s="412">
        <f t="shared" si="3"/>
        <v>0</v>
      </c>
      <c r="K21" s="754" t="str">
        <f t="shared" si="6"/>
        <v>-</v>
      </c>
      <c r="L21" s="606">
        <f t="shared" si="4"/>
        <v>0</v>
      </c>
      <c r="M21" s="269"/>
      <c r="N21" s="303"/>
      <c r="O21" s="303"/>
    </row>
    <row r="22" spans="2:15" ht="15.75">
      <c r="B22" s="411" t="s">
        <v>346</v>
      </c>
      <c r="C22" s="933">
        <f>C23+C24+C25+C26</f>
        <v>284542869.84999996</v>
      </c>
      <c r="D22" s="933">
        <f>D23+D24+D25+D26</f>
        <v>1056625252</v>
      </c>
      <c r="E22" s="933">
        <f t="shared" ref="E22:H22" si="7">E23+E24+E25+E26</f>
        <v>1244262085.77</v>
      </c>
      <c r="F22" s="933">
        <f t="shared" si="7"/>
        <v>537498931.7299999</v>
      </c>
      <c r="G22" s="933">
        <f t="shared" si="7"/>
        <v>537488931.7299999</v>
      </c>
      <c r="H22" s="933">
        <f t="shared" si="7"/>
        <v>537488931.7299999</v>
      </c>
      <c r="I22" s="753">
        <f>G22/E22</f>
        <v>0.43197404942012668</v>
      </c>
      <c r="J22" s="412">
        <f t="shared" si="3"/>
        <v>252946061.87999994</v>
      </c>
      <c r="K22" s="754">
        <f t="shared" si="6"/>
        <v>0.88895589621818094</v>
      </c>
      <c r="L22" s="606">
        <f t="shared" si="4"/>
        <v>8.6048057895894825E-5</v>
      </c>
      <c r="N22" s="303"/>
      <c r="O22" s="303"/>
    </row>
    <row r="23" spans="2:15" ht="15.75">
      <c r="B23" s="413" t="s">
        <v>571</v>
      </c>
      <c r="C23" s="933">
        <v>214876645.61999997</v>
      </c>
      <c r="D23" s="933">
        <v>836379181</v>
      </c>
      <c r="E23" s="933">
        <v>970738932.26999998</v>
      </c>
      <c r="F23" s="933">
        <v>432850043.88999993</v>
      </c>
      <c r="G23" s="933">
        <v>432840043.88999993</v>
      </c>
      <c r="H23" s="933">
        <v>432840043.88999993</v>
      </c>
      <c r="I23" s="753">
        <f t="shared" ref="I23:I27" si="8">G23/E23</f>
        <v>0.44588717882967366</v>
      </c>
      <c r="J23" s="412">
        <f t="shared" si="3"/>
        <v>217963398.26999995</v>
      </c>
      <c r="K23" s="754">
        <f t="shared" si="6"/>
        <v>1.0143652309961073</v>
      </c>
      <c r="L23" s="606">
        <f t="shared" si="4"/>
        <v>6.9294534189622906E-5</v>
      </c>
      <c r="N23" s="303"/>
      <c r="O23" s="303"/>
    </row>
    <row r="24" spans="2:15" ht="15.75">
      <c r="B24" s="413" t="s">
        <v>572</v>
      </c>
      <c r="C24" s="933">
        <v>12000000</v>
      </c>
      <c r="D24" s="933">
        <v>51796300</v>
      </c>
      <c r="E24" s="933">
        <v>76423995</v>
      </c>
      <c r="F24" s="933">
        <v>24719553.240000002</v>
      </c>
      <c r="G24" s="933">
        <v>24719553.240000002</v>
      </c>
      <c r="H24" s="933">
        <v>24719553.240000002</v>
      </c>
      <c r="I24" s="753">
        <f>G24/E24</f>
        <v>0.32345277474698886</v>
      </c>
      <c r="J24" s="412">
        <f t="shared" si="3"/>
        <v>12719553.240000002</v>
      </c>
      <c r="K24" s="754">
        <f t="shared" si="6"/>
        <v>1.0599627700000003</v>
      </c>
      <c r="L24" s="606">
        <f t="shared" si="4"/>
        <v>3.9574201863280014E-6</v>
      </c>
      <c r="N24" s="303"/>
      <c r="O24" s="303"/>
    </row>
    <row r="25" spans="2:15" ht="15.75">
      <c r="B25" s="413" t="s">
        <v>573</v>
      </c>
      <c r="C25" s="933">
        <v>57666224.229999997</v>
      </c>
      <c r="D25" s="933">
        <v>78199771</v>
      </c>
      <c r="E25" s="933">
        <v>106849158.5</v>
      </c>
      <c r="F25" s="933">
        <v>79929334.599999994</v>
      </c>
      <c r="G25" s="933">
        <v>79929334.599999994</v>
      </c>
      <c r="H25" s="933">
        <v>79929334.599999994</v>
      </c>
      <c r="I25" s="753">
        <f t="shared" si="8"/>
        <v>0.74805768919555871</v>
      </c>
      <c r="J25" s="412">
        <f t="shared" si="3"/>
        <v>22263110.369999997</v>
      </c>
      <c r="K25" s="754">
        <f t="shared" si="6"/>
        <v>0.38606845978339499</v>
      </c>
      <c r="L25" s="606">
        <f t="shared" si="4"/>
        <v>1.279610351994392E-5</v>
      </c>
      <c r="N25" s="303"/>
      <c r="O25" s="303"/>
    </row>
    <row r="26" spans="2:15" ht="15.75">
      <c r="B26" s="413" t="s">
        <v>574</v>
      </c>
      <c r="C26" s="933">
        <v>0</v>
      </c>
      <c r="D26" s="933">
        <v>90250000</v>
      </c>
      <c r="E26" s="933">
        <v>90250000</v>
      </c>
      <c r="F26" s="933">
        <v>0</v>
      </c>
      <c r="G26" s="933">
        <v>0</v>
      </c>
      <c r="H26" s="933">
        <v>0</v>
      </c>
      <c r="I26" s="753">
        <f t="shared" si="8"/>
        <v>0</v>
      </c>
      <c r="J26" s="412">
        <f t="shared" si="3"/>
        <v>0</v>
      </c>
      <c r="K26" s="754" t="str">
        <f t="shared" si="6"/>
        <v>-</v>
      </c>
      <c r="L26" s="606">
        <f t="shared" si="4"/>
        <v>0</v>
      </c>
      <c r="N26" s="303"/>
      <c r="O26" s="303"/>
    </row>
    <row r="27" spans="2:15" ht="15.75">
      <c r="B27" s="411" t="s">
        <v>347</v>
      </c>
      <c r="C27" s="933">
        <v>226418.3</v>
      </c>
      <c r="D27" s="933">
        <v>225376730</v>
      </c>
      <c r="E27" s="933">
        <v>189036800</v>
      </c>
      <c r="F27" s="933">
        <v>326160.45</v>
      </c>
      <c r="G27" s="933">
        <v>326160.45</v>
      </c>
      <c r="H27" s="933">
        <v>326160.45</v>
      </c>
      <c r="I27" s="753">
        <f t="shared" si="8"/>
        <v>1.7253807195212784E-3</v>
      </c>
      <c r="J27" s="412">
        <f t="shared" si="3"/>
        <v>99742.150000000023</v>
      </c>
      <c r="K27" s="755">
        <f t="shared" si="6"/>
        <v>0.44052159211512509</v>
      </c>
      <c r="L27" s="607">
        <f t="shared" si="4"/>
        <v>5.22159092553173E-8</v>
      </c>
      <c r="N27" s="303"/>
      <c r="O27" s="303"/>
    </row>
    <row r="28" spans="2:15" ht="15.75">
      <c r="B28" s="408" t="s">
        <v>348</v>
      </c>
      <c r="C28" s="934">
        <f>SUM(C29:C34)</f>
        <v>9943997036.8300056</v>
      </c>
      <c r="D28" s="934">
        <f>SUM(D29:D34)</f>
        <v>19087610125</v>
      </c>
      <c r="E28" s="934">
        <f t="shared" ref="E28:H28" si="9">SUM(E29:E34)</f>
        <v>26245950507.780003</v>
      </c>
      <c r="F28" s="934">
        <f t="shared" si="9"/>
        <v>13203556846.270002</v>
      </c>
      <c r="G28" s="934">
        <f t="shared" si="9"/>
        <v>10640255705.730001</v>
      </c>
      <c r="H28" s="934">
        <f t="shared" si="9"/>
        <v>10636009898.15</v>
      </c>
      <c r="I28" s="756">
        <f t="shared" si="2"/>
        <v>0.40540561495671285</v>
      </c>
      <c r="J28" s="415">
        <f t="shared" si="3"/>
        <v>696258668.8999958</v>
      </c>
      <c r="K28" s="752">
        <f t="shared" si="6"/>
        <v>7.0017988372405249E-2</v>
      </c>
      <c r="L28" s="410">
        <f t="shared" si="4"/>
        <v>1.7034273357906203E-3</v>
      </c>
      <c r="M28" s="407"/>
      <c r="N28" s="303"/>
      <c r="O28" s="303"/>
    </row>
    <row r="29" spans="2:15" ht="15.75">
      <c r="B29" s="411" t="s">
        <v>349</v>
      </c>
      <c r="C29" s="933">
        <v>7603688429.0500059</v>
      </c>
      <c r="D29" s="933">
        <v>6176680683</v>
      </c>
      <c r="E29" s="933">
        <v>11139034091.57</v>
      </c>
      <c r="F29" s="933">
        <v>8261774437.6400013</v>
      </c>
      <c r="G29" s="933">
        <v>7201108136.7600002</v>
      </c>
      <c r="H29" s="933">
        <v>7201108136.7600002</v>
      </c>
      <c r="I29" s="753">
        <f t="shared" si="2"/>
        <v>0.64647509627515953</v>
      </c>
      <c r="J29" s="412">
        <f t="shared" si="3"/>
        <v>-402580292.29000568</v>
      </c>
      <c r="K29" s="754">
        <f t="shared" si="6"/>
        <v>-5.2945395651923577E-2</v>
      </c>
      <c r="L29" s="606">
        <f t="shared" si="4"/>
        <v>1.1528448927722143E-3</v>
      </c>
      <c r="N29" s="303"/>
      <c r="O29" s="303"/>
    </row>
    <row r="30" spans="2:15" ht="15.75">
      <c r="B30" s="411" t="s">
        <v>350</v>
      </c>
      <c r="C30" s="933">
        <v>2161331777.1799998</v>
      </c>
      <c r="D30" s="933">
        <v>10934109140</v>
      </c>
      <c r="E30" s="933">
        <v>12925372994.020004</v>
      </c>
      <c r="F30" s="933">
        <v>4737377122.1900015</v>
      </c>
      <c r="G30" s="933">
        <v>3235317032.5299997</v>
      </c>
      <c r="H30" s="933">
        <v>3231071224.9499998</v>
      </c>
      <c r="I30" s="753">
        <f t="shared" si="2"/>
        <v>0.25030744056878179</v>
      </c>
      <c r="J30" s="412">
        <f t="shared" si="3"/>
        <v>1073985255.3499999</v>
      </c>
      <c r="K30" s="754">
        <f t="shared" si="6"/>
        <v>0.49690902002620052</v>
      </c>
      <c r="L30" s="606">
        <f t="shared" si="4"/>
        <v>5.1795066073390844E-4</v>
      </c>
      <c r="N30" s="303"/>
      <c r="O30" s="303"/>
    </row>
    <row r="31" spans="2:15" ht="15.75">
      <c r="B31" s="411" t="s">
        <v>351</v>
      </c>
      <c r="C31" s="933">
        <v>2690399.44</v>
      </c>
      <c r="D31" s="933">
        <v>65902327</v>
      </c>
      <c r="E31" s="933">
        <v>77068789.189999998</v>
      </c>
      <c r="F31" s="933">
        <v>5341089.78</v>
      </c>
      <c r="G31" s="933">
        <v>4766339.7799999993</v>
      </c>
      <c r="H31" s="933">
        <v>4766339.7799999993</v>
      </c>
      <c r="I31" s="753">
        <f t="shared" si="2"/>
        <v>6.1845266158903817E-2</v>
      </c>
      <c r="J31" s="412">
        <f t="shared" si="3"/>
        <v>2075940.3399999994</v>
      </c>
      <c r="K31" s="754">
        <f t="shared" si="6"/>
        <v>0.77161045647556303</v>
      </c>
      <c r="L31" s="606">
        <f t="shared" si="4"/>
        <v>7.6305623637841124E-7</v>
      </c>
      <c r="N31" s="303"/>
      <c r="O31" s="303"/>
    </row>
    <row r="32" spans="2:15" ht="15.75">
      <c r="B32" s="411" t="s">
        <v>352</v>
      </c>
      <c r="C32" s="933">
        <v>113074807.05000001</v>
      </c>
      <c r="D32" s="933">
        <v>167822420</v>
      </c>
      <c r="E32" s="933">
        <v>182940000</v>
      </c>
      <c r="F32" s="933">
        <v>38700</v>
      </c>
      <c r="G32" s="933">
        <v>38700</v>
      </c>
      <c r="H32" s="933">
        <v>38700</v>
      </c>
      <c r="I32" s="753">
        <f t="shared" si="2"/>
        <v>2.1154476877664809E-4</v>
      </c>
      <c r="J32" s="412">
        <f t="shared" si="3"/>
        <v>-113036107.05000001</v>
      </c>
      <c r="K32" s="607">
        <f t="shared" si="6"/>
        <v>-0.99965774869743629</v>
      </c>
      <c r="L32" s="606">
        <f t="shared" si="4"/>
        <v>6.1955877488542198E-9</v>
      </c>
      <c r="N32" s="303"/>
      <c r="O32" s="303"/>
    </row>
    <row r="33" spans="2:16" ht="15.75">
      <c r="B33" s="411" t="s">
        <v>353</v>
      </c>
      <c r="C33" s="933">
        <v>63211624.109999999</v>
      </c>
      <c r="D33" s="933">
        <v>1742947577</v>
      </c>
      <c r="E33" s="933">
        <v>1921386655</v>
      </c>
      <c r="F33" s="933">
        <v>199025496.66</v>
      </c>
      <c r="G33" s="933">
        <v>199025496.66</v>
      </c>
      <c r="H33" s="933">
        <v>199025496.66</v>
      </c>
      <c r="I33" s="753">
        <f t="shared" si="2"/>
        <v>0.10358430258796608</v>
      </c>
      <c r="J33" s="412">
        <f t="shared" si="3"/>
        <v>135813872.55000001</v>
      </c>
      <c r="K33" s="607">
        <f t="shared" si="6"/>
        <v>2.1485585042659014</v>
      </c>
      <c r="L33" s="606">
        <f t="shared" si="4"/>
        <v>3.1862530460370088E-5</v>
      </c>
      <c r="N33" s="303"/>
      <c r="O33" s="303"/>
    </row>
    <row r="34" spans="2:16" ht="15.75">
      <c r="B34" s="411" t="s">
        <v>623</v>
      </c>
      <c r="C34" s="933">
        <v>0</v>
      </c>
      <c r="D34" s="933">
        <v>147978</v>
      </c>
      <c r="E34" s="933">
        <v>147978</v>
      </c>
      <c r="F34" s="933">
        <v>0</v>
      </c>
      <c r="G34" s="933">
        <v>0</v>
      </c>
      <c r="H34" s="933">
        <v>0</v>
      </c>
      <c r="I34" s="753">
        <f t="shared" si="2"/>
        <v>0</v>
      </c>
      <c r="J34" s="412">
        <f t="shared" si="3"/>
        <v>0</v>
      </c>
      <c r="K34" s="416" t="str">
        <f t="shared" si="6"/>
        <v>-</v>
      </c>
      <c r="L34" s="416">
        <f t="shared" si="4"/>
        <v>0</v>
      </c>
      <c r="N34" s="303"/>
      <c r="O34" s="303"/>
    </row>
    <row r="35" spans="2:16" ht="19.5" customHeight="1">
      <c r="B35" s="404" t="s">
        <v>624</v>
      </c>
      <c r="C35" s="935">
        <f t="shared" ref="C35:H35" si="10">C36+C48</f>
        <v>18946928923.459999</v>
      </c>
      <c r="D35" s="935">
        <f t="shared" si="10"/>
        <v>58434039304</v>
      </c>
      <c r="E35" s="935">
        <f t="shared" si="10"/>
        <v>62316533984.079994</v>
      </c>
      <c r="F35" s="935">
        <f t="shared" si="10"/>
        <v>21042751032.460003</v>
      </c>
      <c r="G35" s="935">
        <f t="shared" si="10"/>
        <v>20950118147.93</v>
      </c>
      <c r="H35" s="935">
        <f t="shared" si="10"/>
        <v>20950118147.93</v>
      </c>
      <c r="I35" s="757">
        <f>G35/E35</f>
        <v>0.33618875775860907</v>
      </c>
      <c r="J35" s="417">
        <f t="shared" si="3"/>
        <v>2003189224.4700012</v>
      </c>
      <c r="K35" s="758">
        <f>IFERROR(J35/C35,"-")</f>
        <v>0.10572632813276993</v>
      </c>
      <c r="L35" s="418">
        <f>G35/$O$7</f>
        <v>3.3539611197509968E-3</v>
      </c>
      <c r="N35" s="303"/>
      <c r="O35" s="303"/>
      <c r="P35" s="303"/>
    </row>
    <row r="36" spans="2:16" ht="15.75">
      <c r="B36" s="408" t="s">
        <v>342</v>
      </c>
      <c r="C36" s="932">
        <f>C37+C41+C43+C47</f>
        <v>18825621012.059998</v>
      </c>
      <c r="D36" s="932">
        <f>D37+D41+D43+D47+D42</f>
        <v>57904555170</v>
      </c>
      <c r="E36" s="932">
        <f t="shared" ref="E36:H36" si="11">E37+E41+E43+E47+E42</f>
        <v>61464466172.469994</v>
      </c>
      <c r="F36" s="932">
        <f t="shared" si="11"/>
        <v>20855796167.170002</v>
      </c>
      <c r="G36" s="932">
        <f t="shared" si="11"/>
        <v>20785792624.27</v>
      </c>
      <c r="H36" s="932">
        <f t="shared" si="11"/>
        <v>20785792624.27</v>
      </c>
      <c r="I36" s="751">
        <f>G36/E36</f>
        <v>0.33817576103150115</v>
      </c>
      <c r="J36" s="409">
        <f t="shared" si="3"/>
        <v>1960171612.2100029</v>
      </c>
      <c r="K36" s="410">
        <f t="shared" ref="K36:K54" si="12">IFERROR(J36/C36,"-")</f>
        <v>0.10412254719003879</v>
      </c>
      <c r="L36" s="410">
        <f t="shared" ref="L36:L53" si="13">G36/$O$7</f>
        <v>3.3276538018902229E-3</v>
      </c>
      <c r="M36" s="419"/>
    </row>
    <row r="37" spans="2:16" ht="15.75">
      <c r="B37" s="411" t="s">
        <v>343</v>
      </c>
      <c r="C37" s="933">
        <f>C38+C39+C40</f>
        <v>1644065410.6699998</v>
      </c>
      <c r="D37" s="933">
        <f t="shared" ref="D37:H37" si="14">D38+D39+D40</f>
        <v>40592500771</v>
      </c>
      <c r="E37" s="933">
        <v>41086448231.469994</v>
      </c>
      <c r="F37" s="933">
        <f t="shared" si="14"/>
        <v>2137915101.3199997</v>
      </c>
      <c r="G37" s="933">
        <f t="shared" si="14"/>
        <v>2067941745.9199994</v>
      </c>
      <c r="H37" s="933">
        <f t="shared" si="14"/>
        <v>2067941745.9199994</v>
      </c>
      <c r="I37" s="753">
        <f>G37/E37</f>
        <v>5.0331479963168682E-2</v>
      </c>
      <c r="J37" s="412">
        <f t="shared" si="3"/>
        <v>423876335.24999952</v>
      </c>
      <c r="K37" s="754">
        <f t="shared" si="12"/>
        <v>0.25782206261322582</v>
      </c>
      <c r="L37" s="606">
        <f t="shared" si="13"/>
        <v>3.3106239137897038E-4</v>
      </c>
    </row>
    <row r="38" spans="2:16" ht="15.75">
      <c r="B38" s="413" t="s">
        <v>619</v>
      </c>
      <c r="C38" s="933">
        <v>1206629321.1400001</v>
      </c>
      <c r="D38" s="936">
        <v>4070858531</v>
      </c>
      <c r="E38" s="933">
        <v>4400676953.3299999</v>
      </c>
      <c r="F38" s="936">
        <v>1437171788.2300003</v>
      </c>
      <c r="G38" s="936">
        <v>1415472115.05</v>
      </c>
      <c r="H38" s="936">
        <v>1415472115.05</v>
      </c>
      <c r="I38" s="753">
        <f t="shared" ref="I38:I47" si="15">G38/E38</f>
        <v>0.32164872133568218</v>
      </c>
      <c r="J38" s="414">
        <f t="shared" si="3"/>
        <v>208842793.90999985</v>
      </c>
      <c r="K38" s="754">
        <f t="shared" si="12"/>
        <v>0.17307949529412164</v>
      </c>
      <c r="L38" s="606">
        <f t="shared" si="13"/>
        <v>2.2660676214078944E-4</v>
      </c>
      <c r="M38" s="303"/>
      <c r="N38" s="303"/>
    </row>
    <row r="39" spans="2:16" ht="15.75">
      <c r="B39" s="413" t="s">
        <v>620</v>
      </c>
      <c r="C39" s="933">
        <v>437360310.7899996</v>
      </c>
      <c r="D39" s="936">
        <v>36488216940</v>
      </c>
      <c r="E39" s="933">
        <v>36650669478.139992</v>
      </c>
      <c r="F39" s="936">
        <v>699209883.27999961</v>
      </c>
      <c r="G39" s="936">
        <v>650936201.05999947</v>
      </c>
      <c r="H39" s="936">
        <v>650936201.05999947</v>
      </c>
      <c r="I39" s="753">
        <f t="shared" si="15"/>
        <v>1.7760554181643129E-2</v>
      </c>
      <c r="J39" s="414">
        <f t="shared" si="3"/>
        <v>213575890.26999986</v>
      </c>
      <c r="K39" s="754">
        <f t="shared" si="12"/>
        <v>0.4883293819784878</v>
      </c>
      <c r="L39" s="606">
        <f t="shared" si="13"/>
        <v>1.0421013830938088E-4</v>
      </c>
      <c r="M39" s="303"/>
      <c r="N39" s="303"/>
    </row>
    <row r="40" spans="2:16" ht="15.75">
      <c r="B40" s="413" t="s">
        <v>621</v>
      </c>
      <c r="C40" s="933">
        <v>75778.740000000005</v>
      </c>
      <c r="D40" s="936">
        <v>33425300</v>
      </c>
      <c r="E40" s="933">
        <v>35101800</v>
      </c>
      <c r="F40" s="936">
        <v>1533429.81</v>
      </c>
      <c r="G40" s="936">
        <v>1533429.81</v>
      </c>
      <c r="H40" s="936">
        <v>1533429.81</v>
      </c>
      <c r="I40" s="753">
        <f t="shared" si="15"/>
        <v>4.3685218706732989E-2</v>
      </c>
      <c r="J40" s="414">
        <f t="shared" si="3"/>
        <v>1457651.07</v>
      </c>
      <c r="K40" s="754">
        <f t="shared" si="12"/>
        <v>19.235620307226011</v>
      </c>
      <c r="L40" s="606">
        <f>G40/$O$7</f>
        <v>2.4549092880009958E-7</v>
      </c>
      <c r="M40" s="303"/>
      <c r="N40" s="303"/>
    </row>
    <row r="41" spans="2:16" ht="15.75">
      <c r="B41" s="411" t="s">
        <v>622</v>
      </c>
      <c r="C41" s="933">
        <v>18199620.600000001</v>
      </c>
      <c r="D41" s="933">
        <v>0</v>
      </c>
      <c r="E41" s="933">
        <v>18789507</v>
      </c>
      <c r="F41" s="933">
        <v>18758634.5</v>
      </c>
      <c r="G41" s="933">
        <v>18728447</v>
      </c>
      <c r="H41" s="933">
        <v>18728447</v>
      </c>
      <c r="I41" s="753">
        <f t="shared" si="15"/>
        <v>0.99675031388529778</v>
      </c>
      <c r="J41" s="412">
        <f t="shared" si="3"/>
        <v>528826.39999999851</v>
      </c>
      <c r="K41" s="754">
        <f t="shared" si="12"/>
        <v>2.9057001331115575E-2</v>
      </c>
      <c r="L41" s="606">
        <f>G41/$O$7</f>
        <v>2.9982877723066038E-6</v>
      </c>
    </row>
    <row r="42" spans="2:16" ht="15.75">
      <c r="B42" s="411" t="s">
        <v>569</v>
      </c>
      <c r="C42" s="933">
        <v>0</v>
      </c>
      <c r="D42" s="933">
        <v>50000000</v>
      </c>
      <c r="E42" s="933">
        <v>50000000</v>
      </c>
      <c r="F42" s="933">
        <v>0</v>
      </c>
      <c r="G42" s="933">
        <v>0</v>
      </c>
      <c r="H42" s="933">
        <v>0</v>
      </c>
      <c r="I42" s="753">
        <f>G42/E42</f>
        <v>0</v>
      </c>
      <c r="J42" s="412">
        <f t="shared" si="3"/>
        <v>0</v>
      </c>
      <c r="K42" s="754" t="str">
        <f t="shared" si="12"/>
        <v>-</v>
      </c>
      <c r="L42" s="606">
        <f>G42/$O$7</f>
        <v>0</v>
      </c>
    </row>
    <row r="43" spans="2:16" ht="15.75">
      <c r="B43" s="413" t="s">
        <v>346</v>
      </c>
      <c r="C43" s="933">
        <v>17163336799.509998</v>
      </c>
      <c r="D43" s="933">
        <v>17261454399</v>
      </c>
      <c r="E43" s="933">
        <v>20308671434</v>
      </c>
      <c r="F43" s="933">
        <v>18699096431.830002</v>
      </c>
      <c r="G43" s="933">
        <v>18699096431.830002</v>
      </c>
      <c r="H43" s="933">
        <v>18699096431.830002</v>
      </c>
      <c r="I43" s="753">
        <f t="shared" si="15"/>
        <v>0.92074444616424744</v>
      </c>
      <c r="J43" s="412">
        <f t="shared" si="3"/>
        <v>1535759632.3200035</v>
      </c>
      <c r="K43" s="754">
        <f t="shared" si="12"/>
        <v>8.9479082666713644E-2</v>
      </c>
      <c r="L43" s="606">
        <f>G43/$O$7</f>
        <v>2.9935889604054164E-3</v>
      </c>
    </row>
    <row r="44" spans="2:16" ht="15.75">
      <c r="B44" s="413" t="s">
        <v>571</v>
      </c>
      <c r="C44" s="933">
        <v>172022</v>
      </c>
      <c r="D44" s="933">
        <v>395783701</v>
      </c>
      <c r="E44" s="933">
        <v>372460736</v>
      </c>
      <c r="F44" s="933">
        <v>301469952</v>
      </c>
      <c r="G44" s="933">
        <v>301469952</v>
      </c>
      <c r="H44" s="933">
        <v>301469952</v>
      </c>
      <c r="I44" s="753">
        <f>G44/E44</f>
        <v>0.80940062364050103</v>
      </c>
      <c r="J44" s="414">
        <f t="shared" si="3"/>
        <v>301297930</v>
      </c>
      <c r="K44" s="754">
        <f t="shared" si="12"/>
        <v>1751.5081210542837</v>
      </c>
      <c r="L44" s="606">
        <f t="shared" si="13"/>
        <v>4.8263140601004386E-5</v>
      </c>
    </row>
    <row r="45" spans="2:16" ht="15.75">
      <c r="B45" s="413" t="s">
        <v>572</v>
      </c>
      <c r="C45" s="933">
        <v>17161363148.289999</v>
      </c>
      <c r="D45" s="933">
        <v>16861431998</v>
      </c>
      <c r="E45" s="933">
        <v>19930791998</v>
      </c>
      <c r="F45" s="933">
        <v>18395211998.970001</v>
      </c>
      <c r="G45" s="933">
        <v>18395211998.970001</v>
      </c>
      <c r="H45" s="933">
        <v>18395211998.970001</v>
      </c>
      <c r="I45" s="753">
        <f>G45/E45</f>
        <v>0.92295439141685442</v>
      </c>
      <c r="J45" s="414">
        <f t="shared" si="3"/>
        <v>1233848850.6800022</v>
      </c>
      <c r="K45" s="754">
        <f t="shared" si="12"/>
        <v>7.1896902362499446E-2</v>
      </c>
      <c r="L45" s="606">
        <f t="shared" si="13"/>
        <v>2.9449392790282863E-3</v>
      </c>
    </row>
    <row r="46" spans="2:16" ht="15.75">
      <c r="B46" s="413" t="s">
        <v>573</v>
      </c>
      <c r="C46" s="933">
        <v>1801629.22</v>
      </c>
      <c r="D46" s="933">
        <v>4238700</v>
      </c>
      <c r="E46" s="933">
        <v>5418700</v>
      </c>
      <c r="F46" s="933">
        <v>2414480.86</v>
      </c>
      <c r="G46" s="933">
        <v>2414480.86</v>
      </c>
      <c r="H46" s="933">
        <v>2414480.86</v>
      </c>
      <c r="I46" s="753">
        <f>G46/E46</f>
        <v>0.44558304759444145</v>
      </c>
      <c r="J46" s="414">
        <f t="shared" si="3"/>
        <v>612851.6399999999</v>
      </c>
      <c r="K46" s="754">
        <f t="shared" si="12"/>
        <v>0.34016524221337835</v>
      </c>
      <c r="L46" s="606">
        <f t="shared" si="13"/>
        <v>3.8654077612555556E-7</v>
      </c>
    </row>
    <row r="47" spans="2:16" ht="15.75">
      <c r="B47" s="411" t="s">
        <v>347</v>
      </c>
      <c r="C47" s="933">
        <v>19181.28</v>
      </c>
      <c r="D47" s="933">
        <v>600000</v>
      </c>
      <c r="E47" s="933">
        <v>557000</v>
      </c>
      <c r="F47" s="933">
        <v>25999.52</v>
      </c>
      <c r="G47" s="933">
        <v>25999.52</v>
      </c>
      <c r="H47" s="933">
        <v>25999.52</v>
      </c>
      <c r="I47" s="753">
        <f t="shared" si="15"/>
        <v>4.6677773788150807E-2</v>
      </c>
      <c r="J47" s="412">
        <f t="shared" si="3"/>
        <v>6818.2400000000016</v>
      </c>
      <c r="K47" s="754">
        <f t="shared" si="12"/>
        <v>0.35546324332891244</v>
      </c>
      <c r="L47" s="606">
        <f t="shared" si="13"/>
        <v>4.1623335294080177E-9</v>
      </c>
    </row>
    <row r="48" spans="2:16" ht="15.75">
      <c r="B48" s="408" t="s">
        <v>348</v>
      </c>
      <c r="C48" s="934">
        <f>SUM(C49:C53)</f>
        <v>121307911.40000001</v>
      </c>
      <c r="D48" s="934">
        <f>SUM(D49:D53)</f>
        <v>529484134</v>
      </c>
      <c r="E48" s="934">
        <f t="shared" ref="E48:H48" si="16">SUM(E49:E53)</f>
        <v>852067811.61000001</v>
      </c>
      <c r="F48" s="934">
        <f t="shared" si="16"/>
        <v>186954865.29000002</v>
      </c>
      <c r="G48" s="934">
        <f t="shared" si="16"/>
        <v>164325523.65999997</v>
      </c>
      <c r="H48" s="934">
        <f t="shared" si="16"/>
        <v>164325523.65999997</v>
      </c>
      <c r="I48" s="756">
        <f>G48/E48</f>
        <v>0.19285498339563309</v>
      </c>
      <c r="J48" s="415">
        <f t="shared" si="3"/>
        <v>43017612.259999961</v>
      </c>
      <c r="K48" s="410">
        <f t="shared" si="12"/>
        <v>0.35461505983854535</v>
      </c>
      <c r="L48" s="410">
        <f t="shared" si="13"/>
        <v>2.6307317860773903E-5</v>
      </c>
    </row>
    <row r="49" spans="2:13" ht="15.75">
      <c r="B49" s="411" t="s">
        <v>349</v>
      </c>
      <c r="C49" s="933">
        <v>31270</v>
      </c>
      <c r="D49" s="933">
        <v>61334162</v>
      </c>
      <c r="E49" s="933">
        <v>59626140</v>
      </c>
      <c r="F49" s="933">
        <v>1392640.6</v>
      </c>
      <c r="G49" s="933">
        <v>1392640.6</v>
      </c>
      <c r="H49" s="933">
        <v>1392640.6</v>
      </c>
      <c r="I49" s="753">
        <f>G49/E49</f>
        <v>2.3356209206230692E-2</v>
      </c>
      <c r="J49" s="412">
        <f t="shared" si="3"/>
        <v>1361370.6</v>
      </c>
      <c r="K49" s="754">
        <f t="shared" si="12"/>
        <v>43.53599616245603</v>
      </c>
      <c r="L49" s="608">
        <f t="shared" si="13"/>
        <v>2.2295160309863025E-7</v>
      </c>
    </row>
    <row r="50" spans="2:13" ht="15.75">
      <c r="B50" s="411" t="s">
        <v>350</v>
      </c>
      <c r="C50" s="933">
        <v>121151585</v>
      </c>
      <c r="D50" s="933">
        <v>468149972</v>
      </c>
      <c r="E50" s="933">
        <v>792441671.61000001</v>
      </c>
      <c r="F50" s="933">
        <v>185562224.69000003</v>
      </c>
      <c r="G50" s="933">
        <v>162932883.05999997</v>
      </c>
      <c r="H50" s="933">
        <v>162932883.05999997</v>
      </c>
      <c r="I50" s="753">
        <f>G50/E50</f>
        <v>0.20560867619312598</v>
      </c>
      <c r="J50" s="412">
        <f t="shared" si="3"/>
        <v>41781298.059999973</v>
      </c>
      <c r="K50" s="754">
        <f t="shared" si="12"/>
        <v>0.34486794423696537</v>
      </c>
      <c r="L50" s="608">
        <f t="shared" si="13"/>
        <v>2.6084366257675274E-5</v>
      </c>
    </row>
    <row r="51" spans="2:13" ht="15.75">
      <c r="B51" s="411" t="s">
        <v>351</v>
      </c>
      <c r="C51" s="933">
        <v>125056.4</v>
      </c>
      <c r="D51" s="933">
        <v>0</v>
      </c>
      <c r="E51" s="933">
        <v>0</v>
      </c>
      <c r="F51" s="933">
        <v>0</v>
      </c>
      <c r="G51" s="933">
        <v>0</v>
      </c>
      <c r="H51" s="933">
        <v>0</v>
      </c>
      <c r="I51" s="753">
        <v>0</v>
      </c>
      <c r="J51" s="412">
        <f t="shared" si="3"/>
        <v>-125056.4</v>
      </c>
      <c r="K51" s="754">
        <f t="shared" si="12"/>
        <v>-1</v>
      </c>
      <c r="L51" s="608">
        <f t="shared" si="13"/>
        <v>0</v>
      </c>
    </row>
    <row r="52" spans="2:13" ht="15.75">
      <c r="B52" s="411" t="s">
        <v>353</v>
      </c>
      <c r="C52" s="933">
        <v>0</v>
      </c>
      <c r="D52" s="933">
        <v>0</v>
      </c>
      <c r="E52" s="937">
        <v>0</v>
      </c>
      <c r="F52" s="937">
        <v>0</v>
      </c>
      <c r="G52" s="937">
        <v>0</v>
      </c>
      <c r="H52" s="937">
        <v>0</v>
      </c>
      <c r="I52" s="753">
        <v>0</v>
      </c>
      <c r="J52" s="420">
        <f t="shared" si="3"/>
        <v>0</v>
      </c>
      <c r="K52" s="754" t="str">
        <f t="shared" si="12"/>
        <v>-</v>
      </c>
      <c r="L52" s="608">
        <f t="shared" si="13"/>
        <v>0</v>
      </c>
    </row>
    <row r="53" spans="2:13" ht="16.5" thickBot="1">
      <c r="B53" s="413" t="s">
        <v>584</v>
      </c>
      <c r="C53" s="937">
        <v>0</v>
      </c>
      <c r="D53" s="937">
        <v>0</v>
      </c>
      <c r="E53" s="937">
        <v>0</v>
      </c>
      <c r="F53" s="937">
        <v>0</v>
      </c>
      <c r="G53" s="937">
        <v>0</v>
      </c>
      <c r="H53" s="937">
        <v>0</v>
      </c>
      <c r="I53" s="759">
        <v>0</v>
      </c>
      <c r="J53" s="420">
        <f t="shared" si="3"/>
        <v>0</v>
      </c>
      <c r="K53" s="754" t="str">
        <f t="shared" si="12"/>
        <v>-</v>
      </c>
      <c r="L53" s="608">
        <f t="shared" si="13"/>
        <v>0</v>
      </c>
    </row>
    <row r="54" spans="2:13" ht="16.5" thickBot="1">
      <c r="B54" s="778" t="s">
        <v>355</v>
      </c>
      <c r="C54" s="938">
        <f>C14+C35</f>
        <v>107362798465.42001</v>
      </c>
      <c r="D54" s="938">
        <f>D14+D35</f>
        <v>201137407299</v>
      </c>
      <c r="E54" s="938">
        <f t="shared" ref="E54:H54" si="17">E14+E35</f>
        <v>224896168091.49997</v>
      </c>
      <c r="F54" s="938">
        <f t="shared" si="17"/>
        <v>129370986669.21021</v>
      </c>
      <c r="G54" s="938">
        <f t="shared" si="17"/>
        <v>125182721376.15021</v>
      </c>
      <c r="H54" s="938">
        <f t="shared" si="17"/>
        <v>125175823743.03018</v>
      </c>
      <c r="I54" s="780">
        <f>G54/E54</f>
        <v>0.55662451894342224</v>
      </c>
      <c r="J54" s="779">
        <f t="shared" si="3"/>
        <v>17819922910.730194</v>
      </c>
      <c r="K54" s="781">
        <f t="shared" si="12"/>
        <v>0.16597856208516892</v>
      </c>
      <c r="L54" s="781">
        <f t="shared" si="4"/>
        <v>2.004084069577022E-2</v>
      </c>
      <c r="M54" s="407"/>
    </row>
    <row r="55" spans="2:13">
      <c r="B55" s="384" t="s">
        <v>625</v>
      </c>
    </row>
    <row r="56" spans="2:13">
      <c r="B56" s="384" t="s">
        <v>626</v>
      </c>
      <c r="G56" s="303"/>
    </row>
    <row r="57" spans="2:13">
      <c r="B57" s="384" t="s">
        <v>627</v>
      </c>
    </row>
    <row r="58" spans="2:13">
      <c r="B58" s="384" t="s">
        <v>358</v>
      </c>
    </row>
    <row r="59" spans="2:13">
      <c r="L59" s="421">
        <v>4936862.2</v>
      </c>
    </row>
    <row r="61" spans="2:13">
      <c r="F61" s="218"/>
      <c r="G61" s="303"/>
      <c r="H61" s="303"/>
      <c r="I61" s="303"/>
    </row>
    <row r="62" spans="2:13">
      <c r="F62" s="303"/>
    </row>
    <row r="77" spans="6:6">
      <c r="F77" s="303"/>
    </row>
    <row r="121" spans="6:6">
      <c r="F121" s="422"/>
    </row>
  </sheetData>
  <mergeCells count="19">
    <mergeCell ref="L10:L12"/>
    <mergeCell ref="C11:C12"/>
    <mergeCell ref="D11:D12"/>
    <mergeCell ref="E11:E12"/>
    <mergeCell ref="F11:F12"/>
    <mergeCell ref="G11:G12"/>
    <mergeCell ref="A1:L1"/>
    <mergeCell ref="A2:L2"/>
    <mergeCell ref="A3:L3"/>
    <mergeCell ref="B7:L7"/>
    <mergeCell ref="B8:L8"/>
    <mergeCell ref="A5:J5"/>
    <mergeCell ref="B6:L6"/>
    <mergeCell ref="H11:H12"/>
    <mergeCell ref="I11:I12"/>
    <mergeCell ref="J11:K11"/>
    <mergeCell ref="B10:B13"/>
    <mergeCell ref="D10:I10"/>
    <mergeCell ref="J10:K10"/>
  </mergeCells>
  <pageMargins left="0.7" right="0.7" top="0.75" bottom="0.75" header="0.3" footer="0.3"/>
  <pageSetup orientation="portrait" horizontalDpi="300" verticalDpi="300"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7D7A9DE-A631-434D-852D-5767A661F9C8}">
  <dimension ref="A1:Q130"/>
  <sheetViews>
    <sheetView showGridLines="0" topLeftCell="A8" zoomScale="70" zoomScaleNormal="70" workbookViewId="0">
      <selection activeCell="B6" sqref="B6:L6"/>
    </sheetView>
  </sheetViews>
  <sheetFormatPr baseColWidth="10" defaultColWidth="11.42578125" defaultRowHeight="15"/>
  <cols>
    <col min="1" max="1" width="10.42578125" style="213" customWidth="1"/>
    <col min="2" max="2" width="92.140625" style="213" customWidth="1"/>
    <col min="3" max="3" width="28.85546875" style="213" customWidth="1"/>
    <col min="4" max="4" width="26.140625" style="213" customWidth="1"/>
    <col min="5" max="5" width="26" style="213" customWidth="1"/>
    <col min="6" max="8" width="26.42578125" style="213" bestFit="1" customWidth="1"/>
    <col min="9" max="9" width="20.5703125" style="213" customWidth="1"/>
    <col min="10" max="10" width="25.85546875" style="213" customWidth="1"/>
    <col min="11" max="11" width="13" style="213" customWidth="1"/>
    <col min="12" max="12" width="22.28515625" style="213" customWidth="1"/>
    <col min="13" max="13" width="21.85546875" style="213" bestFit="1" customWidth="1"/>
    <col min="14" max="14" width="21.7109375" style="213" bestFit="1" customWidth="1"/>
    <col min="15" max="15" width="26.7109375" style="213" customWidth="1"/>
    <col min="16" max="20" width="11.42578125" style="213"/>
    <col min="21" max="21" width="30.140625" style="213" bestFit="1" customWidth="1"/>
    <col min="22" max="22" width="19.42578125" style="213" bestFit="1" customWidth="1"/>
    <col min="23" max="23" width="14.42578125" style="213" bestFit="1" customWidth="1"/>
    <col min="24" max="24" width="19.42578125" style="213" bestFit="1" customWidth="1"/>
    <col min="25" max="25" width="14.42578125" style="213" bestFit="1" customWidth="1"/>
    <col min="26" max="26" width="20" style="213" customWidth="1"/>
    <col min="27" max="27" width="13.140625" style="213" bestFit="1" customWidth="1"/>
    <col min="28" max="28" width="7.140625" style="213" bestFit="1" customWidth="1"/>
    <col min="29" max="29" width="9.140625" style="213" bestFit="1" customWidth="1"/>
    <col min="30" max="257" width="11.42578125" style="213"/>
    <col min="258" max="258" width="10.42578125" style="213" customWidth="1"/>
    <col min="259" max="259" width="79.28515625" style="213" customWidth="1"/>
    <col min="260" max="260" width="13.42578125" style="213" bestFit="1" customWidth="1"/>
    <col min="261" max="261" width="17.42578125" style="213" customWidth="1"/>
    <col min="262" max="262" width="19.42578125" style="213" bestFit="1" customWidth="1"/>
    <col min="263" max="263" width="13.42578125" style="213" bestFit="1" customWidth="1"/>
    <col min="264" max="264" width="10" style="213" bestFit="1" customWidth="1"/>
    <col min="265" max="265" width="16" style="213" customWidth="1"/>
    <col min="266" max="266" width="12.28515625" style="213" customWidth="1"/>
    <col min="267" max="267" width="10.28515625" style="213" customWidth="1"/>
    <col min="268" max="268" width="11.140625" style="213" customWidth="1"/>
    <col min="269" max="269" width="11.42578125" style="213"/>
    <col min="270" max="270" width="17.85546875" style="213" bestFit="1" customWidth="1"/>
    <col min="271" max="271" width="20.28515625" style="213" bestFit="1" customWidth="1"/>
    <col min="272" max="276" width="11.42578125" style="213"/>
    <col min="277" max="277" width="30.140625" style="213" bestFit="1" customWidth="1"/>
    <col min="278" max="278" width="19.42578125" style="213" bestFit="1" customWidth="1"/>
    <col min="279" max="279" width="14.42578125" style="213" bestFit="1" customWidth="1"/>
    <col min="280" max="280" width="19.42578125" style="213" bestFit="1" customWidth="1"/>
    <col min="281" max="281" width="14.42578125" style="213" bestFit="1" customWidth="1"/>
    <col min="282" max="282" width="20" style="213" customWidth="1"/>
    <col min="283" max="283" width="13.140625" style="213" bestFit="1" customWidth="1"/>
    <col min="284" max="284" width="7.140625" style="213" bestFit="1" customWidth="1"/>
    <col min="285" max="285" width="9.140625" style="213" bestFit="1" customWidth="1"/>
    <col min="286" max="513" width="11.42578125" style="213"/>
    <col min="514" max="514" width="10.42578125" style="213" customWidth="1"/>
    <col min="515" max="515" width="79.28515625" style="213" customWidth="1"/>
    <col min="516" max="516" width="13.42578125" style="213" bestFit="1" customWidth="1"/>
    <col min="517" max="517" width="17.42578125" style="213" customWidth="1"/>
    <col min="518" max="518" width="19.42578125" style="213" bestFit="1" customWidth="1"/>
    <col min="519" max="519" width="13.42578125" style="213" bestFit="1" customWidth="1"/>
    <col min="520" max="520" width="10" style="213" bestFit="1" customWidth="1"/>
    <col min="521" max="521" width="16" style="213" customWidth="1"/>
    <col min="522" max="522" width="12.28515625" style="213" customWidth="1"/>
    <col min="523" max="523" width="10.28515625" style="213" customWidth="1"/>
    <col min="524" max="524" width="11.140625" style="213" customWidth="1"/>
    <col min="525" max="525" width="11.42578125" style="213"/>
    <col min="526" max="526" width="17.85546875" style="213" bestFit="1" customWidth="1"/>
    <col min="527" max="527" width="20.28515625" style="213" bestFit="1" customWidth="1"/>
    <col min="528" max="532" width="11.42578125" style="213"/>
    <col min="533" max="533" width="30.140625" style="213" bestFit="1" customWidth="1"/>
    <col min="534" max="534" width="19.42578125" style="213" bestFit="1" customWidth="1"/>
    <col min="535" max="535" width="14.42578125" style="213" bestFit="1" customWidth="1"/>
    <col min="536" max="536" width="19.42578125" style="213" bestFit="1" customWidth="1"/>
    <col min="537" max="537" width="14.42578125" style="213" bestFit="1" customWidth="1"/>
    <col min="538" max="538" width="20" style="213" customWidth="1"/>
    <col min="539" max="539" width="13.140625" style="213" bestFit="1" customWidth="1"/>
    <col min="540" max="540" width="7.140625" style="213" bestFit="1" customWidth="1"/>
    <col min="541" max="541" width="9.140625" style="213" bestFit="1" customWidth="1"/>
    <col min="542" max="769" width="11.42578125" style="213"/>
    <col min="770" max="770" width="10.42578125" style="213" customWidth="1"/>
    <col min="771" max="771" width="79.28515625" style="213" customWidth="1"/>
    <col min="772" max="772" width="13.42578125" style="213" bestFit="1" customWidth="1"/>
    <col min="773" max="773" width="17.42578125" style="213" customWidth="1"/>
    <col min="774" max="774" width="19.42578125" style="213" bestFit="1" customWidth="1"/>
    <col min="775" max="775" width="13.42578125" style="213" bestFit="1" customWidth="1"/>
    <col min="776" max="776" width="10" style="213" bestFit="1" customWidth="1"/>
    <col min="777" max="777" width="16" style="213" customWidth="1"/>
    <col min="778" max="778" width="12.28515625" style="213" customWidth="1"/>
    <col min="779" max="779" width="10.28515625" style="213" customWidth="1"/>
    <col min="780" max="780" width="11.140625" style="213" customWidth="1"/>
    <col min="781" max="781" width="11.42578125" style="213"/>
    <col min="782" max="782" width="17.85546875" style="213" bestFit="1" customWidth="1"/>
    <col min="783" max="783" width="20.28515625" style="213" bestFit="1" customWidth="1"/>
    <col min="784" max="788" width="11.42578125" style="213"/>
    <col min="789" max="789" width="30.140625" style="213" bestFit="1" customWidth="1"/>
    <col min="790" max="790" width="19.42578125" style="213" bestFit="1" customWidth="1"/>
    <col min="791" max="791" width="14.42578125" style="213" bestFit="1" customWidth="1"/>
    <col min="792" max="792" width="19.42578125" style="213" bestFit="1" customWidth="1"/>
    <col min="793" max="793" width="14.42578125" style="213" bestFit="1" customWidth="1"/>
    <col min="794" max="794" width="20" style="213" customWidth="1"/>
    <col min="795" max="795" width="13.140625" style="213" bestFit="1" customWidth="1"/>
    <col min="796" max="796" width="7.140625" style="213" bestFit="1" customWidth="1"/>
    <col min="797" max="797" width="9.140625" style="213" bestFit="1" customWidth="1"/>
    <col min="798" max="1025" width="11.42578125" style="213"/>
    <col min="1026" max="1026" width="10.42578125" style="213" customWidth="1"/>
    <col min="1027" max="1027" width="79.28515625" style="213" customWidth="1"/>
    <col min="1028" max="1028" width="13.42578125" style="213" bestFit="1" customWidth="1"/>
    <col min="1029" max="1029" width="17.42578125" style="213" customWidth="1"/>
    <col min="1030" max="1030" width="19.42578125" style="213" bestFit="1" customWidth="1"/>
    <col min="1031" max="1031" width="13.42578125" style="213" bestFit="1" customWidth="1"/>
    <col min="1032" max="1032" width="10" style="213" bestFit="1" customWidth="1"/>
    <col min="1033" max="1033" width="16" style="213" customWidth="1"/>
    <col min="1034" max="1034" width="12.28515625" style="213" customWidth="1"/>
    <col min="1035" max="1035" width="10.28515625" style="213" customWidth="1"/>
    <col min="1036" max="1036" width="11.140625" style="213" customWidth="1"/>
    <col min="1037" max="1037" width="11.42578125" style="213"/>
    <col min="1038" max="1038" width="17.85546875" style="213" bestFit="1" customWidth="1"/>
    <col min="1039" max="1039" width="20.28515625" style="213" bestFit="1" customWidth="1"/>
    <col min="1040" max="1044" width="11.42578125" style="213"/>
    <col min="1045" max="1045" width="30.140625" style="213" bestFit="1" customWidth="1"/>
    <col min="1046" max="1046" width="19.42578125" style="213" bestFit="1" customWidth="1"/>
    <col min="1047" max="1047" width="14.42578125" style="213" bestFit="1" customWidth="1"/>
    <col min="1048" max="1048" width="19.42578125" style="213" bestFit="1" customWidth="1"/>
    <col min="1049" max="1049" width="14.42578125" style="213" bestFit="1" customWidth="1"/>
    <col min="1050" max="1050" width="20" style="213" customWidth="1"/>
    <col min="1051" max="1051" width="13.140625" style="213" bestFit="1" customWidth="1"/>
    <col min="1052" max="1052" width="7.140625" style="213" bestFit="1" customWidth="1"/>
    <col min="1053" max="1053" width="9.140625" style="213" bestFit="1" customWidth="1"/>
    <col min="1054" max="1281" width="11.42578125" style="213"/>
    <col min="1282" max="1282" width="10.42578125" style="213" customWidth="1"/>
    <col min="1283" max="1283" width="79.28515625" style="213" customWidth="1"/>
    <col min="1284" max="1284" width="13.42578125" style="213" bestFit="1" customWidth="1"/>
    <col min="1285" max="1285" width="17.42578125" style="213" customWidth="1"/>
    <col min="1286" max="1286" width="19.42578125" style="213" bestFit="1" customWidth="1"/>
    <col min="1287" max="1287" width="13.42578125" style="213" bestFit="1" customWidth="1"/>
    <col min="1288" max="1288" width="10" style="213" bestFit="1" customWidth="1"/>
    <col min="1289" max="1289" width="16" style="213" customWidth="1"/>
    <col min="1290" max="1290" width="12.28515625" style="213" customWidth="1"/>
    <col min="1291" max="1291" width="10.28515625" style="213" customWidth="1"/>
    <col min="1292" max="1292" width="11.140625" style="213" customWidth="1"/>
    <col min="1293" max="1293" width="11.42578125" style="213"/>
    <col min="1294" max="1294" width="17.85546875" style="213" bestFit="1" customWidth="1"/>
    <col min="1295" max="1295" width="20.28515625" style="213" bestFit="1" customWidth="1"/>
    <col min="1296" max="1300" width="11.42578125" style="213"/>
    <col min="1301" max="1301" width="30.140625" style="213" bestFit="1" customWidth="1"/>
    <col min="1302" max="1302" width="19.42578125" style="213" bestFit="1" customWidth="1"/>
    <col min="1303" max="1303" width="14.42578125" style="213" bestFit="1" customWidth="1"/>
    <col min="1304" max="1304" width="19.42578125" style="213" bestFit="1" customWidth="1"/>
    <col min="1305" max="1305" width="14.42578125" style="213" bestFit="1" customWidth="1"/>
    <col min="1306" max="1306" width="20" style="213" customWidth="1"/>
    <col min="1307" max="1307" width="13.140625" style="213" bestFit="1" customWidth="1"/>
    <col min="1308" max="1308" width="7.140625" style="213" bestFit="1" customWidth="1"/>
    <col min="1309" max="1309" width="9.140625" style="213" bestFit="1" customWidth="1"/>
    <col min="1310" max="1537" width="11.42578125" style="213"/>
    <col min="1538" max="1538" width="10.42578125" style="213" customWidth="1"/>
    <col min="1539" max="1539" width="79.28515625" style="213" customWidth="1"/>
    <col min="1540" max="1540" width="13.42578125" style="213" bestFit="1" customWidth="1"/>
    <col min="1541" max="1541" width="17.42578125" style="213" customWidth="1"/>
    <col min="1542" max="1542" width="19.42578125" style="213" bestFit="1" customWidth="1"/>
    <col min="1543" max="1543" width="13.42578125" style="213" bestFit="1" customWidth="1"/>
    <col min="1544" max="1544" width="10" style="213" bestFit="1" customWidth="1"/>
    <col min="1545" max="1545" width="16" style="213" customWidth="1"/>
    <col min="1546" max="1546" width="12.28515625" style="213" customWidth="1"/>
    <col min="1547" max="1547" width="10.28515625" style="213" customWidth="1"/>
    <col min="1548" max="1548" width="11.140625" style="213" customWidth="1"/>
    <col min="1549" max="1549" width="11.42578125" style="213"/>
    <col min="1550" max="1550" width="17.85546875" style="213" bestFit="1" customWidth="1"/>
    <col min="1551" max="1551" width="20.28515625" style="213" bestFit="1" customWidth="1"/>
    <col min="1552" max="1556" width="11.42578125" style="213"/>
    <col min="1557" max="1557" width="30.140625" style="213" bestFit="1" customWidth="1"/>
    <col min="1558" max="1558" width="19.42578125" style="213" bestFit="1" customWidth="1"/>
    <col min="1559" max="1559" width="14.42578125" style="213" bestFit="1" customWidth="1"/>
    <col min="1560" max="1560" width="19.42578125" style="213" bestFit="1" customWidth="1"/>
    <col min="1561" max="1561" width="14.42578125" style="213" bestFit="1" customWidth="1"/>
    <col min="1562" max="1562" width="20" style="213" customWidth="1"/>
    <col min="1563" max="1563" width="13.140625" style="213" bestFit="1" customWidth="1"/>
    <col min="1564" max="1564" width="7.140625" style="213" bestFit="1" customWidth="1"/>
    <col min="1565" max="1565" width="9.140625" style="213" bestFit="1" customWidth="1"/>
    <col min="1566" max="1793" width="11.42578125" style="213"/>
    <col min="1794" max="1794" width="10.42578125" style="213" customWidth="1"/>
    <col min="1795" max="1795" width="79.28515625" style="213" customWidth="1"/>
    <col min="1796" max="1796" width="13.42578125" style="213" bestFit="1" customWidth="1"/>
    <col min="1797" max="1797" width="17.42578125" style="213" customWidth="1"/>
    <col min="1798" max="1798" width="19.42578125" style="213" bestFit="1" customWidth="1"/>
    <col min="1799" max="1799" width="13.42578125" style="213" bestFit="1" customWidth="1"/>
    <col min="1800" max="1800" width="10" style="213" bestFit="1" customWidth="1"/>
    <col min="1801" max="1801" width="16" style="213" customWidth="1"/>
    <col min="1802" max="1802" width="12.28515625" style="213" customWidth="1"/>
    <col min="1803" max="1803" width="10.28515625" style="213" customWidth="1"/>
    <col min="1804" max="1804" width="11.140625" style="213" customWidth="1"/>
    <col min="1805" max="1805" width="11.42578125" style="213"/>
    <col min="1806" max="1806" width="17.85546875" style="213" bestFit="1" customWidth="1"/>
    <col min="1807" max="1807" width="20.28515625" style="213" bestFit="1" customWidth="1"/>
    <col min="1808" max="1812" width="11.42578125" style="213"/>
    <col min="1813" max="1813" width="30.140625" style="213" bestFit="1" customWidth="1"/>
    <col min="1814" max="1814" width="19.42578125" style="213" bestFit="1" customWidth="1"/>
    <col min="1815" max="1815" width="14.42578125" style="213" bestFit="1" customWidth="1"/>
    <col min="1816" max="1816" width="19.42578125" style="213" bestFit="1" customWidth="1"/>
    <col min="1817" max="1817" width="14.42578125" style="213" bestFit="1" customWidth="1"/>
    <col min="1818" max="1818" width="20" style="213" customWidth="1"/>
    <col min="1819" max="1819" width="13.140625" style="213" bestFit="1" customWidth="1"/>
    <col min="1820" max="1820" width="7.140625" style="213" bestFit="1" customWidth="1"/>
    <col min="1821" max="1821" width="9.140625" style="213" bestFit="1" customWidth="1"/>
    <col min="1822" max="2049" width="11.42578125" style="213"/>
    <col min="2050" max="2050" width="10.42578125" style="213" customWidth="1"/>
    <col min="2051" max="2051" width="79.28515625" style="213" customWidth="1"/>
    <col min="2052" max="2052" width="13.42578125" style="213" bestFit="1" customWidth="1"/>
    <col min="2053" max="2053" width="17.42578125" style="213" customWidth="1"/>
    <col min="2054" max="2054" width="19.42578125" style="213" bestFit="1" customWidth="1"/>
    <col min="2055" max="2055" width="13.42578125" style="213" bestFit="1" customWidth="1"/>
    <col min="2056" max="2056" width="10" style="213" bestFit="1" customWidth="1"/>
    <col min="2057" max="2057" width="16" style="213" customWidth="1"/>
    <col min="2058" max="2058" width="12.28515625" style="213" customWidth="1"/>
    <col min="2059" max="2059" width="10.28515625" style="213" customWidth="1"/>
    <col min="2060" max="2060" width="11.140625" style="213" customWidth="1"/>
    <col min="2061" max="2061" width="11.42578125" style="213"/>
    <col min="2062" max="2062" width="17.85546875" style="213" bestFit="1" customWidth="1"/>
    <col min="2063" max="2063" width="20.28515625" style="213" bestFit="1" customWidth="1"/>
    <col min="2064" max="2068" width="11.42578125" style="213"/>
    <col min="2069" max="2069" width="30.140625" style="213" bestFit="1" customWidth="1"/>
    <col min="2070" max="2070" width="19.42578125" style="213" bestFit="1" customWidth="1"/>
    <col min="2071" max="2071" width="14.42578125" style="213" bestFit="1" customWidth="1"/>
    <col min="2072" max="2072" width="19.42578125" style="213" bestFit="1" customWidth="1"/>
    <col min="2073" max="2073" width="14.42578125" style="213" bestFit="1" customWidth="1"/>
    <col min="2074" max="2074" width="20" style="213" customWidth="1"/>
    <col min="2075" max="2075" width="13.140625" style="213" bestFit="1" customWidth="1"/>
    <col min="2076" max="2076" width="7.140625" style="213" bestFit="1" customWidth="1"/>
    <col min="2077" max="2077" width="9.140625" style="213" bestFit="1" customWidth="1"/>
    <col min="2078" max="2305" width="11.42578125" style="213"/>
    <col min="2306" max="2306" width="10.42578125" style="213" customWidth="1"/>
    <col min="2307" max="2307" width="79.28515625" style="213" customWidth="1"/>
    <col min="2308" max="2308" width="13.42578125" style="213" bestFit="1" customWidth="1"/>
    <col min="2309" max="2309" width="17.42578125" style="213" customWidth="1"/>
    <col min="2310" max="2310" width="19.42578125" style="213" bestFit="1" customWidth="1"/>
    <col min="2311" max="2311" width="13.42578125" style="213" bestFit="1" customWidth="1"/>
    <col min="2312" max="2312" width="10" style="213" bestFit="1" customWidth="1"/>
    <col min="2313" max="2313" width="16" style="213" customWidth="1"/>
    <col min="2314" max="2314" width="12.28515625" style="213" customWidth="1"/>
    <col min="2315" max="2315" width="10.28515625" style="213" customWidth="1"/>
    <col min="2316" max="2316" width="11.140625" style="213" customWidth="1"/>
    <col min="2317" max="2317" width="11.42578125" style="213"/>
    <col min="2318" max="2318" width="17.85546875" style="213" bestFit="1" customWidth="1"/>
    <col min="2319" max="2319" width="20.28515625" style="213" bestFit="1" customWidth="1"/>
    <col min="2320" max="2324" width="11.42578125" style="213"/>
    <col min="2325" max="2325" width="30.140625" style="213" bestFit="1" customWidth="1"/>
    <col min="2326" max="2326" width="19.42578125" style="213" bestFit="1" customWidth="1"/>
    <col min="2327" max="2327" width="14.42578125" style="213" bestFit="1" customWidth="1"/>
    <col min="2328" max="2328" width="19.42578125" style="213" bestFit="1" customWidth="1"/>
    <col min="2329" max="2329" width="14.42578125" style="213" bestFit="1" customWidth="1"/>
    <col min="2330" max="2330" width="20" style="213" customWidth="1"/>
    <col min="2331" max="2331" width="13.140625" style="213" bestFit="1" customWidth="1"/>
    <col min="2332" max="2332" width="7.140625" style="213" bestFit="1" customWidth="1"/>
    <col min="2333" max="2333" width="9.140625" style="213" bestFit="1" customWidth="1"/>
    <col min="2334" max="2561" width="11.42578125" style="213"/>
    <col min="2562" max="2562" width="10.42578125" style="213" customWidth="1"/>
    <col min="2563" max="2563" width="79.28515625" style="213" customWidth="1"/>
    <col min="2564" max="2564" width="13.42578125" style="213" bestFit="1" customWidth="1"/>
    <col min="2565" max="2565" width="17.42578125" style="213" customWidth="1"/>
    <col min="2566" max="2566" width="19.42578125" style="213" bestFit="1" customWidth="1"/>
    <col min="2567" max="2567" width="13.42578125" style="213" bestFit="1" customWidth="1"/>
    <col min="2568" max="2568" width="10" style="213" bestFit="1" customWidth="1"/>
    <col min="2569" max="2569" width="16" style="213" customWidth="1"/>
    <col min="2570" max="2570" width="12.28515625" style="213" customWidth="1"/>
    <col min="2571" max="2571" width="10.28515625" style="213" customWidth="1"/>
    <col min="2572" max="2572" width="11.140625" style="213" customWidth="1"/>
    <col min="2573" max="2573" width="11.42578125" style="213"/>
    <col min="2574" max="2574" width="17.85546875" style="213" bestFit="1" customWidth="1"/>
    <col min="2575" max="2575" width="20.28515625" style="213" bestFit="1" customWidth="1"/>
    <col min="2576" max="2580" width="11.42578125" style="213"/>
    <col min="2581" max="2581" width="30.140625" style="213" bestFit="1" customWidth="1"/>
    <col min="2582" max="2582" width="19.42578125" style="213" bestFit="1" customWidth="1"/>
    <col min="2583" max="2583" width="14.42578125" style="213" bestFit="1" customWidth="1"/>
    <col min="2584" max="2584" width="19.42578125" style="213" bestFit="1" customWidth="1"/>
    <col min="2585" max="2585" width="14.42578125" style="213" bestFit="1" customWidth="1"/>
    <col min="2586" max="2586" width="20" style="213" customWidth="1"/>
    <col min="2587" max="2587" width="13.140625" style="213" bestFit="1" customWidth="1"/>
    <col min="2588" max="2588" width="7.140625" style="213" bestFit="1" customWidth="1"/>
    <col min="2589" max="2589" width="9.140625" style="213" bestFit="1" customWidth="1"/>
    <col min="2590" max="2817" width="11.42578125" style="213"/>
    <col min="2818" max="2818" width="10.42578125" style="213" customWidth="1"/>
    <col min="2819" max="2819" width="79.28515625" style="213" customWidth="1"/>
    <col min="2820" max="2820" width="13.42578125" style="213" bestFit="1" customWidth="1"/>
    <col min="2821" max="2821" width="17.42578125" style="213" customWidth="1"/>
    <col min="2822" max="2822" width="19.42578125" style="213" bestFit="1" customWidth="1"/>
    <col min="2823" max="2823" width="13.42578125" style="213" bestFit="1" customWidth="1"/>
    <col min="2824" max="2824" width="10" style="213" bestFit="1" customWidth="1"/>
    <col min="2825" max="2825" width="16" style="213" customWidth="1"/>
    <col min="2826" max="2826" width="12.28515625" style="213" customWidth="1"/>
    <col min="2827" max="2827" width="10.28515625" style="213" customWidth="1"/>
    <col min="2828" max="2828" width="11.140625" style="213" customWidth="1"/>
    <col min="2829" max="2829" width="11.42578125" style="213"/>
    <col min="2830" max="2830" width="17.85546875" style="213" bestFit="1" customWidth="1"/>
    <col min="2831" max="2831" width="20.28515625" style="213" bestFit="1" customWidth="1"/>
    <col min="2832" max="2836" width="11.42578125" style="213"/>
    <col min="2837" max="2837" width="30.140625" style="213" bestFit="1" customWidth="1"/>
    <col min="2838" max="2838" width="19.42578125" style="213" bestFit="1" customWidth="1"/>
    <col min="2839" max="2839" width="14.42578125" style="213" bestFit="1" customWidth="1"/>
    <col min="2840" max="2840" width="19.42578125" style="213" bestFit="1" customWidth="1"/>
    <col min="2841" max="2841" width="14.42578125" style="213" bestFit="1" customWidth="1"/>
    <col min="2842" max="2842" width="20" style="213" customWidth="1"/>
    <col min="2843" max="2843" width="13.140625" style="213" bestFit="1" customWidth="1"/>
    <col min="2844" max="2844" width="7.140625" style="213" bestFit="1" customWidth="1"/>
    <col min="2845" max="2845" width="9.140625" style="213" bestFit="1" customWidth="1"/>
    <col min="2846" max="3073" width="11.42578125" style="213"/>
    <col min="3074" max="3074" width="10.42578125" style="213" customWidth="1"/>
    <col min="3075" max="3075" width="79.28515625" style="213" customWidth="1"/>
    <col min="3076" max="3076" width="13.42578125" style="213" bestFit="1" customWidth="1"/>
    <col min="3077" max="3077" width="17.42578125" style="213" customWidth="1"/>
    <col min="3078" max="3078" width="19.42578125" style="213" bestFit="1" customWidth="1"/>
    <col min="3079" max="3079" width="13.42578125" style="213" bestFit="1" customWidth="1"/>
    <col min="3080" max="3080" width="10" style="213" bestFit="1" customWidth="1"/>
    <col min="3081" max="3081" width="16" style="213" customWidth="1"/>
    <col min="3082" max="3082" width="12.28515625" style="213" customWidth="1"/>
    <col min="3083" max="3083" width="10.28515625" style="213" customWidth="1"/>
    <col min="3084" max="3084" width="11.140625" style="213" customWidth="1"/>
    <col min="3085" max="3085" width="11.42578125" style="213"/>
    <col min="3086" max="3086" width="17.85546875" style="213" bestFit="1" customWidth="1"/>
    <col min="3087" max="3087" width="20.28515625" style="213" bestFit="1" customWidth="1"/>
    <col min="3088" max="3092" width="11.42578125" style="213"/>
    <col min="3093" max="3093" width="30.140625" style="213" bestFit="1" customWidth="1"/>
    <col min="3094" max="3094" width="19.42578125" style="213" bestFit="1" customWidth="1"/>
    <col min="3095" max="3095" width="14.42578125" style="213" bestFit="1" customWidth="1"/>
    <col min="3096" max="3096" width="19.42578125" style="213" bestFit="1" customWidth="1"/>
    <col min="3097" max="3097" width="14.42578125" style="213" bestFit="1" customWidth="1"/>
    <col min="3098" max="3098" width="20" style="213" customWidth="1"/>
    <col min="3099" max="3099" width="13.140625" style="213" bestFit="1" customWidth="1"/>
    <col min="3100" max="3100" width="7.140625" style="213" bestFit="1" customWidth="1"/>
    <col min="3101" max="3101" width="9.140625" style="213" bestFit="1" customWidth="1"/>
    <col min="3102" max="3329" width="11.42578125" style="213"/>
    <col min="3330" max="3330" width="10.42578125" style="213" customWidth="1"/>
    <col min="3331" max="3331" width="79.28515625" style="213" customWidth="1"/>
    <col min="3332" max="3332" width="13.42578125" style="213" bestFit="1" customWidth="1"/>
    <col min="3333" max="3333" width="17.42578125" style="213" customWidth="1"/>
    <col min="3334" max="3334" width="19.42578125" style="213" bestFit="1" customWidth="1"/>
    <col min="3335" max="3335" width="13.42578125" style="213" bestFit="1" customWidth="1"/>
    <col min="3336" max="3336" width="10" style="213" bestFit="1" customWidth="1"/>
    <col min="3337" max="3337" width="16" style="213" customWidth="1"/>
    <col min="3338" max="3338" width="12.28515625" style="213" customWidth="1"/>
    <col min="3339" max="3339" width="10.28515625" style="213" customWidth="1"/>
    <col min="3340" max="3340" width="11.140625" style="213" customWidth="1"/>
    <col min="3341" max="3341" width="11.42578125" style="213"/>
    <col min="3342" max="3342" width="17.85546875" style="213" bestFit="1" customWidth="1"/>
    <col min="3343" max="3343" width="20.28515625" style="213" bestFit="1" customWidth="1"/>
    <col min="3344" max="3348" width="11.42578125" style="213"/>
    <col min="3349" max="3349" width="30.140625" style="213" bestFit="1" customWidth="1"/>
    <col min="3350" max="3350" width="19.42578125" style="213" bestFit="1" customWidth="1"/>
    <col min="3351" max="3351" width="14.42578125" style="213" bestFit="1" customWidth="1"/>
    <col min="3352" max="3352" width="19.42578125" style="213" bestFit="1" customWidth="1"/>
    <col min="3353" max="3353" width="14.42578125" style="213" bestFit="1" customWidth="1"/>
    <col min="3354" max="3354" width="20" style="213" customWidth="1"/>
    <col min="3355" max="3355" width="13.140625" style="213" bestFit="1" customWidth="1"/>
    <col min="3356" max="3356" width="7.140625" style="213" bestFit="1" customWidth="1"/>
    <col min="3357" max="3357" width="9.140625" style="213" bestFit="1" customWidth="1"/>
    <col min="3358" max="3585" width="11.42578125" style="213"/>
    <col min="3586" max="3586" width="10.42578125" style="213" customWidth="1"/>
    <col min="3587" max="3587" width="79.28515625" style="213" customWidth="1"/>
    <col min="3588" max="3588" width="13.42578125" style="213" bestFit="1" customWidth="1"/>
    <col min="3589" max="3589" width="17.42578125" style="213" customWidth="1"/>
    <col min="3590" max="3590" width="19.42578125" style="213" bestFit="1" customWidth="1"/>
    <col min="3591" max="3591" width="13.42578125" style="213" bestFit="1" customWidth="1"/>
    <col min="3592" max="3592" width="10" style="213" bestFit="1" customWidth="1"/>
    <col min="3593" max="3593" width="16" style="213" customWidth="1"/>
    <col min="3594" max="3594" width="12.28515625" style="213" customWidth="1"/>
    <col min="3595" max="3595" width="10.28515625" style="213" customWidth="1"/>
    <col min="3596" max="3596" width="11.140625" style="213" customWidth="1"/>
    <col min="3597" max="3597" width="11.42578125" style="213"/>
    <col min="3598" max="3598" width="17.85546875" style="213" bestFit="1" customWidth="1"/>
    <col min="3599" max="3599" width="20.28515625" style="213" bestFit="1" customWidth="1"/>
    <col min="3600" max="3604" width="11.42578125" style="213"/>
    <col min="3605" max="3605" width="30.140625" style="213" bestFit="1" customWidth="1"/>
    <col min="3606" max="3606" width="19.42578125" style="213" bestFit="1" customWidth="1"/>
    <col min="3607" max="3607" width="14.42578125" style="213" bestFit="1" customWidth="1"/>
    <col min="3608" max="3608" width="19.42578125" style="213" bestFit="1" customWidth="1"/>
    <col min="3609" max="3609" width="14.42578125" style="213" bestFit="1" customWidth="1"/>
    <col min="3610" max="3610" width="20" style="213" customWidth="1"/>
    <col min="3611" max="3611" width="13.140625" style="213" bestFit="1" customWidth="1"/>
    <col min="3612" max="3612" width="7.140625" style="213" bestFit="1" customWidth="1"/>
    <col min="3613" max="3613" width="9.140625" style="213" bestFit="1" customWidth="1"/>
    <col min="3614" max="3841" width="11.42578125" style="213"/>
    <col min="3842" max="3842" width="10.42578125" style="213" customWidth="1"/>
    <col min="3843" max="3843" width="79.28515625" style="213" customWidth="1"/>
    <col min="3844" max="3844" width="13.42578125" style="213" bestFit="1" customWidth="1"/>
    <col min="3845" max="3845" width="17.42578125" style="213" customWidth="1"/>
    <col min="3846" max="3846" width="19.42578125" style="213" bestFit="1" customWidth="1"/>
    <col min="3847" max="3847" width="13.42578125" style="213" bestFit="1" customWidth="1"/>
    <col min="3848" max="3848" width="10" style="213" bestFit="1" customWidth="1"/>
    <col min="3849" max="3849" width="16" style="213" customWidth="1"/>
    <col min="3850" max="3850" width="12.28515625" style="213" customWidth="1"/>
    <col min="3851" max="3851" width="10.28515625" style="213" customWidth="1"/>
    <col min="3852" max="3852" width="11.140625" style="213" customWidth="1"/>
    <col min="3853" max="3853" width="11.42578125" style="213"/>
    <col min="3854" max="3854" width="17.85546875" style="213" bestFit="1" customWidth="1"/>
    <col min="3855" max="3855" width="20.28515625" style="213" bestFit="1" customWidth="1"/>
    <col min="3856" max="3860" width="11.42578125" style="213"/>
    <col min="3861" max="3861" width="30.140625" style="213" bestFit="1" customWidth="1"/>
    <col min="3862" max="3862" width="19.42578125" style="213" bestFit="1" customWidth="1"/>
    <col min="3863" max="3863" width="14.42578125" style="213" bestFit="1" customWidth="1"/>
    <col min="3864" max="3864" width="19.42578125" style="213" bestFit="1" customWidth="1"/>
    <col min="3865" max="3865" width="14.42578125" style="213" bestFit="1" customWidth="1"/>
    <col min="3866" max="3866" width="20" style="213" customWidth="1"/>
    <col min="3867" max="3867" width="13.140625" style="213" bestFit="1" customWidth="1"/>
    <col min="3868" max="3868" width="7.140625" style="213" bestFit="1" customWidth="1"/>
    <col min="3869" max="3869" width="9.140625" style="213" bestFit="1" customWidth="1"/>
    <col min="3870" max="4097" width="11.42578125" style="213"/>
    <col min="4098" max="4098" width="10.42578125" style="213" customWidth="1"/>
    <col min="4099" max="4099" width="79.28515625" style="213" customWidth="1"/>
    <col min="4100" max="4100" width="13.42578125" style="213" bestFit="1" customWidth="1"/>
    <col min="4101" max="4101" width="17.42578125" style="213" customWidth="1"/>
    <col min="4102" max="4102" width="19.42578125" style="213" bestFit="1" customWidth="1"/>
    <col min="4103" max="4103" width="13.42578125" style="213" bestFit="1" customWidth="1"/>
    <col min="4104" max="4104" width="10" style="213" bestFit="1" customWidth="1"/>
    <col min="4105" max="4105" width="16" style="213" customWidth="1"/>
    <col min="4106" max="4106" width="12.28515625" style="213" customWidth="1"/>
    <col min="4107" max="4107" width="10.28515625" style="213" customWidth="1"/>
    <col min="4108" max="4108" width="11.140625" style="213" customWidth="1"/>
    <col min="4109" max="4109" width="11.42578125" style="213"/>
    <col min="4110" max="4110" width="17.85546875" style="213" bestFit="1" customWidth="1"/>
    <col min="4111" max="4111" width="20.28515625" style="213" bestFit="1" customWidth="1"/>
    <col min="4112" max="4116" width="11.42578125" style="213"/>
    <col min="4117" max="4117" width="30.140625" style="213" bestFit="1" customWidth="1"/>
    <col min="4118" max="4118" width="19.42578125" style="213" bestFit="1" customWidth="1"/>
    <col min="4119" max="4119" width="14.42578125" style="213" bestFit="1" customWidth="1"/>
    <col min="4120" max="4120" width="19.42578125" style="213" bestFit="1" customWidth="1"/>
    <col min="4121" max="4121" width="14.42578125" style="213" bestFit="1" customWidth="1"/>
    <col min="4122" max="4122" width="20" style="213" customWidth="1"/>
    <col min="4123" max="4123" width="13.140625" style="213" bestFit="1" customWidth="1"/>
    <col min="4124" max="4124" width="7.140625" style="213" bestFit="1" customWidth="1"/>
    <col min="4125" max="4125" width="9.140625" style="213" bestFit="1" customWidth="1"/>
    <col min="4126" max="4353" width="11.42578125" style="213"/>
    <col min="4354" max="4354" width="10.42578125" style="213" customWidth="1"/>
    <col min="4355" max="4355" width="79.28515625" style="213" customWidth="1"/>
    <col min="4356" max="4356" width="13.42578125" style="213" bestFit="1" customWidth="1"/>
    <col min="4357" max="4357" width="17.42578125" style="213" customWidth="1"/>
    <col min="4358" max="4358" width="19.42578125" style="213" bestFit="1" customWidth="1"/>
    <col min="4359" max="4359" width="13.42578125" style="213" bestFit="1" customWidth="1"/>
    <col min="4360" max="4360" width="10" style="213" bestFit="1" customWidth="1"/>
    <col min="4361" max="4361" width="16" style="213" customWidth="1"/>
    <col min="4362" max="4362" width="12.28515625" style="213" customWidth="1"/>
    <col min="4363" max="4363" width="10.28515625" style="213" customWidth="1"/>
    <col min="4364" max="4364" width="11.140625" style="213" customWidth="1"/>
    <col min="4365" max="4365" width="11.42578125" style="213"/>
    <col min="4366" max="4366" width="17.85546875" style="213" bestFit="1" customWidth="1"/>
    <col min="4367" max="4367" width="20.28515625" style="213" bestFit="1" customWidth="1"/>
    <col min="4368" max="4372" width="11.42578125" style="213"/>
    <col min="4373" max="4373" width="30.140625" style="213" bestFit="1" customWidth="1"/>
    <col min="4374" max="4374" width="19.42578125" style="213" bestFit="1" customWidth="1"/>
    <col min="4375" max="4375" width="14.42578125" style="213" bestFit="1" customWidth="1"/>
    <col min="4376" max="4376" width="19.42578125" style="213" bestFit="1" customWidth="1"/>
    <col min="4377" max="4377" width="14.42578125" style="213" bestFit="1" customWidth="1"/>
    <col min="4378" max="4378" width="20" style="213" customWidth="1"/>
    <col min="4379" max="4379" width="13.140625" style="213" bestFit="1" customWidth="1"/>
    <col min="4380" max="4380" width="7.140625" style="213" bestFit="1" customWidth="1"/>
    <col min="4381" max="4381" width="9.140625" style="213" bestFit="1" customWidth="1"/>
    <col min="4382" max="4609" width="11.42578125" style="213"/>
    <col min="4610" max="4610" width="10.42578125" style="213" customWidth="1"/>
    <col min="4611" max="4611" width="79.28515625" style="213" customWidth="1"/>
    <col min="4612" max="4612" width="13.42578125" style="213" bestFit="1" customWidth="1"/>
    <col min="4613" max="4613" width="17.42578125" style="213" customWidth="1"/>
    <col min="4614" max="4614" width="19.42578125" style="213" bestFit="1" customWidth="1"/>
    <col min="4615" max="4615" width="13.42578125" style="213" bestFit="1" customWidth="1"/>
    <col min="4616" max="4616" width="10" style="213" bestFit="1" customWidth="1"/>
    <col min="4617" max="4617" width="16" style="213" customWidth="1"/>
    <col min="4618" max="4618" width="12.28515625" style="213" customWidth="1"/>
    <col min="4619" max="4619" width="10.28515625" style="213" customWidth="1"/>
    <col min="4620" max="4620" width="11.140625" style="213" customWidth="1"/>
    <col min="4621" max="4621" width="11.42578125" style="213"/>
    <col min="4622" max="4622" width="17.85546875" style="213" bestFit="1" customWidth="1"/>
    <col min="4623" max="4623" width="20.28515625" style="213" bestFit="1" customWidth="1"/>
    <col min="4624" max="4628" width="11.42578125" style="213"/>
    <col min="4629" max="4629" width="30.140625" style="213" bestFit="1" customWidth="1"/>
    <col min="4630" max="4630" width="19.42578125" style="213" bestFit="1" customWidth="1"/>
    <col min="4631" max="4631" width="14.42578125" style="213" bestFit="1" customWidth="1"/>
    <col min="4632" max="4632" width="19.42578125" style="213" bestFit="1" customWidth="1"/>
    <col min="4633" max="4633" width="14.42578125" style="213" bestFit="1" customWidth="1"/>
    <col min="4634" max="4634" width="20" style="213" customWidth="1"/>
    <col min="4635" max="4635" width="13.140625" style="213" bestFit="1" customWidth="1"/>
    <col min="4636" max="4636" width="7.140625" style="213" bestFit="1" customWidth="1"/>
    <col min="4637" max="4637" width="9.140625" style="213" bestFit="1" customWidth="1"/>
    <col min="4638" max="4865" width="11.42578125" style="213"/>
    <col min="4866" max="4866" width="10.42578125" style="213" customWidth="1"/>
    <col min="4867" max="4867" width="79.28515625" style="213" customWidth="1"/>
    <col min="4868" max="4868" width="13.42578125" style="213" bestFit="1" customWidth="1"/>
    <col min="4869" max="4869" width="17.42578125" style="213" customWidth="1"/>
    <col min="4870" max="4870" width="19.42578125" style="213" bestFit="1" customWidth="1"/>
    <col min="4871" max="4871" width="13.42578125" style="213" bestFit="1" customWidth="1"/>
    <col min="4872" max="4872" width="10" style="213" bestFit="1" customWidth="1"/>
    <col min="4873" max="4873" width="16" style="213" customWidth="1"/>
    <col min="4874" max="4874" width="12.28515625" style="213" customWidth="1"/>
    <col min="4875" max="4875" width="10.28515625" style="213" customWidth="1"/>
    <col min="4876" max="4876" width="11.140625" style="213" customWidth="1"/>
    <col min="4877" max="4877" width="11.42578125" style="213"/>
    <col min="4878" max="4878" width="17.85546875" style="213" bestFit="1" customWidth="1"/>
    <col min="4879" max="4879" width="20.28515625" style="213" bestFit="1" customWidth="1"/>
    <col min="4880" max="4884" width="11.42578125" style="213"/>
    <col min="4885" max="4885" width="30.140625" style="213" bestFit="1" customWidth="1"/>
    <col min="4886" max="4886" width="19.42578125" style="213" bestFit="1" customWidth="1"/>
    <col min="4887" max="4887" width="14.42578125" style="213" bestFit="1" customWidth="1"/>
    <col min="4888" max="4888" width="19.42578125" style="213" bestFit="1" customWidth="1"/>
    <col min="4889" max="4889" width="14.42578125" style="213" bestFit="1" customWidth="1"/>
    <col min="4890" max="4890" width="20" style="213" customWidth="1"/>
    <col min="4891" max="4891" width="13.140625" style="213" bestFit="1" customWidth="1"/>
    <col min="4892" max="4892" width="7.140625" style="213" bestFit="1" customWidth="1"/>
    <col min="4893" max="4893" width="9.140625" style="213" bestFit="1" customWidth="1"/>
    <col min="4894" max="5121" width="11.42578125" style="213"/>
    <col min="5122" max="5122" width="10.42578125" style="213" customWidth="1"/>
    <col min="5123" max="5123" width="79.28515625" style="213" customWidth="1"/>
    <col min="5124" max="5124" width="13.42578125" style="213" bestFit="1" customWidth="1"/>
    <col min="5125" max="5125" width="17.42578125" style="213" customWidth="1"/>
    <col min="5126" max="5126" width="19.42578125" style="213" bestFit="1" customWidth="1"/>
    <col min="5127" max="5127" width="13.42578125" style="213" bestFit="1" customWidth="1"/>
    <col min="5128" max="5128" width="10" style="213" bestFit="1" customWidth="1"/>
    <col min="5129" max="5129" width="16" style="213" customWidth="1"/>
    <col min="5130" max="5130" width="12.28515625" style="213" customWidth="1"/>
    <col min="5131" max="5131" width="10.28515625" style="213" customWidth="1"/>
    <col min="5132" max="5132" width="11.140625" style="213" customWidth="1"/>
    <col min="5133" max="5133" width="11.42578125" style="213"/>
    <col min="5134" max="5134" width="17.85546875" style="213" bestFit="1" customWidth="1"/>
    <col min="5135" max="5135" width="20.28515625" style="213" bestFit="1" customWidth="1"/>
    <col min="5136" max="5140" width="11.42578125" style="213"/>
    <col min="5141" max="5141" width="30.140625" style="213" bestFit="1" customWidth="1"/>
    <col min="5142" max="5142" width="19.42578125" style="213" bestFit="1" customWidth="1"/>
    <col min="5143" max="5143" width="14.42578125" style="213" bestFit="1" customWidth="1"/>
    <col min="5144" max="5144" width="19.42578125" style="213" bestFit="1" customWidth="1"/>
    <col min="5145" max="5145" width="14.42578125" style="213" bestFit="1" customWidth="1"/>
    <col min="5146" max="5146" width="20" style="213" customWidth="1"/>
    <col min="5147" max="5147" width="13.140625" style="213" bestFit="1" customWidth="1"/>
    <col min="5148" max="5148" width="7.140625" style="213" bestFit="1" customWidth="1"/>
    <col min="5149" max="5149" width="9.140625" style="213" bestFit="1" customWidth="1"/>
    <col min="5150" max="5377" width="11.42578125" style="213"/>
    <col min="5378" max="5378" width="10.42578125" style="213" customWidth="1"/>
    <col min="5379" max="5379" width="79.28515625" style="213" customWidth="1"/>
    <col min="5380" max="5380" width="13.42578125" style="213" bestFit="1" customWidth="1"/>
    <col min="5381" max="5381" width="17.42578125" style="213" customWidth="1"/>
    <col min="5382" max="5382" width="19.42578125" style="213" bestFit="1" customWidth="1"/>
    <col min="5383" max="5383" width="13.42578125" style="213" bestFit="1" customWidth="1"/>
    <col min="5384" max="5384" width="10" style="213" bestFit="1" customWidth="1"/>
    <col min="5385" max="5385" width="16" style="213" customWidth="1"/>
    <col min="5386" max="5386" width="12.28515625" style="213" customWidth="1"/>
    <col min="5387" max="5387" width="10.28515625" style="213" customWidth="1"/>
    <col min="5388" max="5388" width="11.140625" style="213" customWidth="1"/>
    <col min="5389" max="5389" width="11.42578125" style="213"/>
    <col min="5390" max="5390" width="17.85546875" style="213" bestFit="1" customWidth="1"/>
    <col min="5391" max="5391" width="20.28515625" style="213" bestFit="1" customWidth="1"/>
    <col min="5392" max="5396" width="11.42578125" style="213"/>
    <col min="5397" max="5397" width="30.140625" style="213" bestFit="1" customWidth="1"/>
    <col min="5398" max="5398" width="19.42578125" style="213" bestFit="1" customWidth="1"/>
    <col min="5399" max="5399" width="14.42578125" style="213" bestFit="1" customWidth="1"/>
    <col min="5400" max="5400" width="19.42578125" style="213" bestFit="1" customWidth="1"/>
    <col min="5401" max="5401" width="14.42578125" style="213" bestFit="1" customWidth="1"/>
    <col min="5402" max="5402" width="20" style="213" customWidth="1"/>
    <col min="5403" max="5403" width="13.140625" style="213" bestFit="1" customWidth="1"/>
    <col min="5404" max="5404" width="7.140625" style="213" bestFit="1" customWidth="1"/>
    <col min="5405" max="5405" width="9.140625" style="213" bestFit="1" customWidth="1"/>
    <col min="5406" max="5633" width="11.42578125" style="213"/>
    <col min="5634" max="5634" width="10.42578125" style="213" customWidth="1"/>
    <col min="5635" max="5635" width="79.28515625" style="213" customWidth="1"/>
    <col min="5636" max="5636" width="13.42578125" style="213" bestFit="1" customWidth="1"/>
    <col min="5637" max="5637" width="17.42578125" style="213" customWidth="1"/>
    <col min="5638" max="5638" width="19.42578125" style="213" bestFit="1" customWidth="1"/>
    <col min="5639" max="5639" width="13.42578125" style="213" bestFit="1" customWidth="1"/>
    <col min="5640" max="5640" width="10" style="213" bestFit="1" customWidth="1"/>
    <col min="5641" max="5641" width="16" style="213" customWidth="1"/>
    <col min="5642" max="5642" width="12.28515625" style="213" customWidth="1"/>
    <col min="5643" max="5643" width="10.28515625" style="213" customWidth="1"/>
    <col min="5644" max="5644" width="11.140625" style="213" customWidth="1"/>
    <col min="5645" max="5645" width="11.42578125" style="213"/>
    <col min="5646" max="5646" width="17.85546875" style="213" bestFit="1" customWidth="1"/>
    <col min="5647" max="5647" width="20.28515625" style="213" bestFit="1" customWidth="1"/>
    <col min="5648" max="5652" width="11.42578125" style="213"/>
    <col min="5653" max="5653" width="30.140625" style="213" bestFit="1" customWidth="1"/>
    <col min="5654" max="5654" width="19.42578125" style="213" bestFit="1" customWidth="1"/>
    <col min="5655" max="5655" width="14.42578125" style="213" bestFit="1" customWidth="1"/>
    <col min="5656" max="5656" width="19.42578125" style="213" bestFit="1" customWidth="1"/>
    <col min="5657" max="5657" width="14.42578125" style="213" bestFit="1" customWidth="1"/>
    <col min="5658" max="5658" width="20" style="213" customWidth="1"/>
    <col min="5659" max="5659" width="13.140625" style="213" bestFit="1" customWidth="1"/>
    <col min="5660" max="5660" width="7.140625" style="213" bestFit="1" customWidth="1"/>
    <col min="5661" max="5661" width="9.140625" style="213" bestFit="1" customWidth="1"/>
    <col min="5662" max="5889" width="11.42578125" style="213"/>
    <col min="5890" max="5890" width="10.42578125" style="213" customWidth="1"/>
    <col min="5891" max="5891" width="79.28515625" style="213" customWidth="1"/>
    <col min="5892" max="5892" width="13.42578125" style="213" bestFit="1" customWidth="1"/>
    <col min="5893" max="5893" width="17.42578125" style="213" customWidth="1"/>
    <col min="5894" max="5894" width="19.42578125" style="213" bestFit="1" customWidth="1"/>
    <col min="5895" max="5895" width="13.42578125" style="213" bestFit="1" customWidth="1"/>
    <col min="5896" max="5896" width="10" style="213" bestFit="1" customWidth="1"/>
    <col min="5897" max="5897" width="16" style="213" customWidth="1"/>
    <col min="5898" max="5898" width="12.28515625" style="213" customWidth="1"/>
    <col min="5899" max="5899" width="10.28515625" style="213" customWidth="1"/>
    <col min="5900" max="5900" width="11.140625" style="213" customWidth="1"/>
    <col min="5901" max="5901" width="11.42578125" style="213"/>
    <col min="5902" max="5902" width="17.85546875" style="213" bestFit="1" customWidth="1"/>
    <col min="5903" max="5903" width="20.28515625" style="213" bestFit="1" customWidth="1"/>
    <col min="5904" max="5908" width="11.42578125" style="213"/>
    <col min="5909" max="5909" width="30.140625" style="213" bestFit="1" customWidth="1"/>
    <col min="5910" max="5910" width="19.42578125" style="213" bestFit="1" customWidth="1"/>
    <col min="5911" max="5911" width="14.42578125" style="213" bestFit="1" customWidth="1"/>
    <col min="5912" max="5912" width="19.42578125" style="213" bestFit="1" customWidth="1"/>
    <col min="5913" max="5913" width="14.42578125" style="213" bestFit="1" customWidth="1"/>
    <col min="5914" max="5914" width="20" style="213" customWidth="1"/>
    <col min="5915" max="5915" width="13.140625" style="213" bestFit="1" customWidth="1"/>
    <col min="5916" max="5916" width="7.140625" style="213" bestFit="1" customWidth="1"/>
    <col min="5917" max="5917" width="9.140625" style="213" bestFit="1" customWidth="1"/>
    <col min="5918" max="6145" width="11.42578125" style="213"/>
    <col min="6146" max="6146" width="10.42578125" style="213" customWidth="1"/>
    <col min="6147" max="6147" width="79.28515625" style="213" customWidth="1"/>
    <col min="6148" max="6148" width="13.42578125" style="213" bestFit="1" customWidth="1"/>
    <col min="6149" max="6149" width="17.42578125" style="213" customWidth="1"/>
    <col min="6150" max="6150" width="19.42578125" style="213" bestFit="1" customWidth="1"/>
    <col min="6151" max="6151" width="13.42578125" style="213" bestFit="1" customWidth="1"/>
    <col min="6152" max="6152" width="10" style="213" bestFit="1" customWidth="1"/>
    <col min="6153" max="6153" width="16" style="213" customWidth="1"/>
    <col min="6154" max="6154" width="12.28515625" style="213" customWidth="1"/>
    <col min="6155" max="6155" width="10.28515625" style="213" customWidth="1"/>
    <col min="6156" max="6156" width="11.140625" style="213" customWidth="1"/>
    <col min="6157" max="6157" width="11.42578125" style="213"/>
    <col min="6158" max="6158" width="17.85546875" style="213" bestFit="1" customWidth="1"/>
    <col min="6159" max="6159" width="20.28515625" style="213" bestFit="1" customWidth="1"/>
    <col min="6160" max="6164" width="11.42578125" style="213"/>
    <col min="6165" max="6165" width="30.140625" style="213" bestFit="1" customWidth="1"/>
    <col min="6166" max="6166" width="19.42578125" style="213" bestFit="1" customWidth="1"/>
    <col min="6167" max="6167" width="14.42578125" style="213" bestFit="1" customWidth="1"/>
    <col min="6168" max="6168" width="19.42578125" style="213" bestFit="1" customWidth="1"/>
    <col min="6169" max="6169" width="14.42578125" style="213" bestFit="1" customWidth="1"/>
    <col min="6170" max="6170" width="20" style="213" customWidth="1"/>
    <col min="6171" max="6171" width="13.140625" style="213" bestFit="1" customWidth="1"/>
    <col min="6172" max="6172" width="7.140625" style="213" bestFit="1" customWidth="1"/>
    <col min="6173" max="6173" width="9.140625" style="213" bestFit="1" customWidth="1"/>
    <col min="6174" max="6401" width="11.42578125" style="213"/>
    <col min="6402" max="6402" width="10.42578125" style="213" customWidth="1"/>
    <col min="6403" max="6403" width="79.28515625" style="213" customWidth="1"/>
    <col min="6404" max="6404" width="13.42578125" style="213" bestFit="1" customWidth="1"/>
    <col min="6405" max="6405" width="17.42578125" style="213" customWidth="1"/>
    <col min="6406" max="6406" width="19.42578125" style="213" bestFit="1" customWidth="1"/>
    <col min="6407" max="6407" width="13.42578125" style="213" bestFit="1" customWidth="1"/>
    <col min="6408" max="6408" width="10" style="213" bestFit="1" customWidth="1"/>
    <col min="6409" max="6409" width="16" style="213" customWidth="1"/>
    <col min="6410" max="6410" width="12.28515625" style="213" customWidth="1"/>
    <col min="6411" max="6411" width="10.28515625" style="213" customWidth="1"/>
    <col min="6412" max="6412" width="11.140625" style="213" customWidth="1"/>
    <col min="6413" max="6413" width="11.42578125" style="213"/>
    <col min="6414" max="6414" width="17.85546875" style="213" bestFit="1" customWidth="1"/>
    <col min="6415" max="6415" width="20.28515625" style="213" bestFit="1" customWidth="1"/>
    <col min="6416" max="6420" width="11.42578125" style="213"/>
    <col min="6421" max="6421" width="30.140625" style="213" bestFit="1" customWidth="1"/>
    <col min="6422" max="6422" width="19.42578125" style="213" bestFit="1" customWidth="1"/>
    <col min="6423" max="6423" width="14.42578125" style="213" bestFit="1" customWidth="1"/>
    <col min="6424" max="6424" width="19.42578125" style="213" bestFit="1" customWidth="1"/>
    <col min="6425" max="6425" width="14.42578125" style="213" bestFit="1" customWidth="1"/>
    <col min="6426" max="6426" width="20" style="213" customWidth="1"/>
    <col min="6427" max="6427" width="13.140625" style="213" bestFit="1" customWidth="1"/>
    <col min="6428" max="6428" width="7.140625" style="213" bestFit="1" customWidth="1"/>
    <col min="6429" max="6429" width="9.140625" style="213" bestFit="1" customWidth="1"/>
    <col min="6430" max="6657" width="11.42578125" style="213"/>
    <col min="6658" max="6658" width="10.42578125" style="213" customWidth="1"/>
    <col min="6659" max="6659" width="79.28515625" style="213" customWidth="1"/>
    <col min="6660" max="6660" width="13.42578125" style="213" bestFit="1" customWidth="1"/>
    <col min="6661" max="6661" width="17.42578125" style="213" customWidth="1"/>
    <col min="6662" max="6662" width="19.42578125" style="213" bestFit="1" customWidth="1"/>
    <col min="6663" max="6663" width="13.42578125" style="213" bestFit="1" customWidth="1"/>
    <col min="6664" max="6664" width="10" style="213" bestFit="1" customWidth="1"/>
    <col min="6665" max="6665" width="16" style="213" customWidth="1"/>
    <col min="6666" max="6666" width="12.28515625" style="213" customWidth="1"/>
    <col min="6667" max="6667" width="10.28515625" style="213" customWidth="1"/>
    <col min="6668" max="6668" width="11.140625" style="213" customWidth="1"/>
    <col min="6669" max="6669" width="11.42578125" style="213"/>
    <col min="6670" max="6670" width="17.85546875" style="213" bestFit="1" customWidth="1"/>
    <col min="6671" max="6671" width="20.28515625" style="213" bestFit="1" customWidth="1"/>
    <col min="6672" max="6676" width="11.42578125" style="213"/>
    <col min="6677" max="6677" width="30.140625" style="213" bestFit="1" customWidth="1"/>
    <col min="6678" max="6678" width="19.42578125" style="213" bestFit="1" customWidth="1"/>
    <col min="6679" max="6679" width="14.42578125" style="213" bestFit="1" customWidth="1"/>
    <col min="6680" max="6680" width="19.42578125" style="213" bestFit="1" customWidth="1"/>
    <col min="6681" max="6681" width="14.42578125" style="213" bestFit="1" customWidth="1"/>
    <col min="6682" max="6682" width="20" style="213" customWidth="1"/>
    <col min="6683" max="6683" width="13.140625" style="213" bestFit="1" customWidth="1"/>
    <col min="6684" max="6684" width="7.140625" style="213" bestFit="1" customWidth="1"/>
    <col min="6685" max="6685" width="9.140625" style="213" bestFit="1" customWidth="1"/>
    <col min="6686" max="6913" width="11.42578125" style="213"/>
    <col min="6914" max="6914" width="10.42578125" style="213" customWidth="1"/>
    <col min="6915" max="6915" width="79.28515625" style="213" customWidth="1"/>
    <col min="6916" max="6916" width="13.42578125" style="213" bestFit="1" customWidth="1"/>
    <col min="6917" max="6917" width="17.42578125" style="213" customWidth="1"/>
    <col min="6918" max="6918" width="19.42578125" style="213" bestFit="1" customWidth="1"/>
    <col min="6919" max="6919" width="13.42578125" style="213" bestFit="1" customWidth="1"/>
    <col min="6920" max="6920" width="10" style="213" bestFit="1" customWidth="1"/>
    <col min="6921" max="6921" width="16" style="213" customWidth="1"/>
    <col min="6922" max="6922" width="12.28515625" style="213" customWidth="1"/>
    <col min="6923" max="6923" width="10.28515625" style="213" customWidth="1"/>
    <col min="6924" max="6924" width="11.140625" style="213" customWidth="1"/>
    <col min="6925" max="6925" width="11.42578125" style="213"/>
    <col min="6926" max="6926" width="17.85546875" style="213" bestFit="1" customWidth="1"/>
    <col min="6927" max="6927" width="20.28515625" style="213" bestFit="1" customWidth="1"/>
    <col min="6928" max="6932" width="11.42578125" style="213"/>
    <col min="6933" max="6933" width="30.140625" style="213" bestFit="1" customWidth="1"/>
    <col min="6934" max="6934" width="19.42578125" style="213" bestFit="1" customWidth="1"/>
    <col min="6935" max="6935" width="14.42578125" style="213" bestFit="1" customWidth="1"/>
    <col min="6936" max="6936" width="19.42578125" style="213" bestFit="1" customWidth="1"/>
    <col min="6937" max="6937" width="14.42578125" style="213" bestFit="1" customWidth="1"/>
    <col min="6938" max="6938" width="20" style="213" customWidth="1"/>
    <col min="6939" max="6939" width="13.140625" style="213" bestFit="1" customWidth="1"/>
    <col min="6940" max="6940" width="7.140625" style="213" bestFit="1" customWidth="1"/>
    <col min="6941" max="6941" width="9.140625" style="213" bestFit="1" customWidth="1"/>
    <col min="6942" max="7169" width="11.42578125" style="213"/>
    <col min="7170" max="7170" width="10.42578125" style="213" customWidth="1"/>
    <col min="7171" max="7171" width="79.28515625" style="213" customWidth="1"/>
    <col min="7172" max="7172" width="13.42578125" style="213" bestFit="1" customWidth="1"/>
    <col min="7173" max="7173" width="17.42578125" style="213" customWidth="1"/>
    <col min="7174" max="7174" width="19.42578125" style="213" bestFit="1" customWidth="1"/>
    <col min="7175" max="7175" width="13.42578125" style="213" bestFit="1" customWidth="1"/>
    <col min="7176" max="7176" width="10" style="213" bestFit="1" customWidth="1"/>
    <col min="7177" max="7177" width="16" style="213" customWidth="1"/>
    <col min="7178" max="7178" width="12.28515625" style="213" customWidth="1"/>
    <col min="7179" max="7179" width="10.28515625" style="213" customWidth="1"/>
    <col min="7180" max="7180" width="11.140625" style="213" customWidth="1"/>
    <col min="7181" max="7181" width="11.42578125" style="213"/>
    <col min="7182" max="7182" width="17.85546875" style="213" bestFit="1" customWidth="1"/>
    <col min="7183" max="7183" width="20.28515625" style="213" bestFit="1" customWidth="1"/>
    <col min="7184" max="7188" width="11.42578125" style="213"/>
    <col min="7189" max="7189" width="30.140625" style="213" bestFit="1" customWidth="1"/>
    <col min="7190" max="7190" width="19.42578125" style="213" bestFit="1" customWidth="1"/>
    <col min="7191" max="7191" width="14.42578125" style="213" bestFit="1" customWidth="1"/>
    <col min="7192" max="7192" width="19.42578125" style="213" bestFit="1" customWidth="1"/>
    <col min="7193" max="7193" width="14.42578125" style="213" bestFit="1" customWidth="1"/>
    <col min="7194" max="7194" width="20" style="213" customWidth="1"/>
    <col min="7195" max="7195" width="13.140625" style="213" bestFit="1" customWidth="1"/>
    <col min="7196" max="7196" width="7.140625" style="213" bestFit="1" customWidth="1"/>
    <col min="7197" max="7197" width="9.140625" style="213" bestFit="1" customWidth="1"/>
    <col min="7198" max="7425" width="11.42578125" style="213"/>
    <col min="7426" max="7426" width="10.42578125" style="213" customWidth="1"/>
    <col min="7427" max="7427" width="79.28515625" style="213" customWidth="1"/>
    <col min="7428" max="7428" width="13.42578125" style="213" bestFit="1" customWidth="1"/>
    <col min="7429" max="7429" width="17.42578125" style="213" customWidth="1"/>
    <col min="7430" max="7430" width="19.42578125" style="213" bestFit="1" customWidth="1"/>
    <col min="7431" max="7431" width="13.42578125" style="213" bestFit="1" customWidth="1"/>
    <col min="7432" max="7432" width="10" style="213" bestFit="1" customWidth="1"/>
    <col min="7433" max="7433" width="16" style="213" customWidth="1"/>
    <col min="7434" max="7434" width="12.28515625" style="213" customWidth="1"/>
    <col min="7435" max="7435" width="10.28515625" style="213" customWidth="1"/>
    <col min="7436" max="7436" width="11.140625" style="213" customWidth="1"/>
    <col min="7437" max="7437" width="11.42578125" style="213"/>
    <col min="7438" max="7438" width="17.85546875" style="213" bestFit="1" customWidth="1"/>
    <col min="7439" max="7439" width="20.28515625" style="213" bestFit="1" customWidth="1"/>
    <col min="7440" max="7444" width="11.42578125" style="213"/>
    <col min="7445" max="7445" width="30.140625" style="213" bestFit="1" customWidth="1"/>
    <col min="7446" max="7446" width="19.42578125" style="213" bestFit="1" customWidth="1"/>
    <col min="7447" max="7447" width="14.42578125" style="213" bestFit="1" customWidth="1"/>
    <col min="7448" max="7448" width="19.42578125" style="213" bestFit="1" customWidth="1"/>
    <col min="7449" max="7449" width="14.42578125" style="213" bestFit="1" customWidth="1"/>
    <col min="7450" max="7450" width="20" style="213" customWidth="1"/>
    <col min="7451" max="7451" width="13.140625" style="213" bestFit="1" customWidth="1"/>
    <col min="7452" max="7452" width="7.140625" style="213" bestFit="1" customWidth="1"/>
    <col min="7453" max="7453" width="9.140625" style="213" bestFit="1" customWidth="1"/>
    <col min="7454" max="7681" width="11.42578125" style="213"/>
    <col min="7682" max="7682" width="10.42578125" style="213" customWidth="1"/>
    <col min="7683" max="7683" width="79.28515625" style="213" customWidth="1"/>
    <col min="7684" max="7684" width="13.42578125" style="213" bestFit="1" customWidth="1"/>
    <col min="7685" max="7685" width="17.42578125" style="213" customWidth="1"/>
    <col min="7686" max="7686" width="19.42578125" style="213" bestFit="1" customWidth="1"/>
    <col min="7687" max="7687" width="13.42578125" style="213" bestFit="1" customWidth="1"/>
    <col min="7688" max="7688" width="10" style="213" bestFit="1" customWidth="1"/>
    <col min="7689" max="7689" width="16" style="213" customWidth="1"/>
    <col min="7690" max="7690" width="12.28515625" style="213" customWidth="1"/>
    <col min="7691" max="7691" width="10.28515625" style="213" customWidth="1"/>
    <col min="7692" max="7692" width="11.140625" style="213" customWidth="1"/>
    <col min="7693" max="7693" width="11.42578125" style="213"/>
    <col min="7694" max="7694" width="17.85546875" style="213" bestFit="1" customWidth="1"/>
    <col min="7695" max="7695" width="20.28515625" style="213" bestFit="1" customWidth="1"/>
    <col min="7696" max="7700" width="11.42578125" style="213"/>
    <col min="7701" max="7701" width="30.140625" style="213" bestFit="1" customWidth="1"/>
    <col min="7702" max="7702" width="19.42578125" style="213" bestFit="1" customWidth="1"/>
    <col min="7703" max="7703" width="14.42578125" style="213" bestFit="1" customWidth="1"/>
    <col min="7704" max="7704" width="19.42578125" style="213" bestFit="1" customWidth="1"/>
    <col min="7705" max="7705" width="14.42578125" style="213" bestFit="1" customWidth="1"/>
    <col min="7706" max="7706" width="20" style="213" customWidth="1"/>
    <col min="7707" max="7707" width="13.140625" style="213" bestFit="1" customWidth="1"/>
    <col min="7708" max="7708" width="7.140625" style="213" bestFit="1" customWidth="1"/>
    <col min="7709" max="7709" width="9.140625" style="213" bestFit="1" customWidth="1"/>
    <col min="7710" max="7937" width="11.42578125" style="213"/>
    <col min="7938" max="7938" width="10.42578125" style="213" customWidth="1"/>
    <col min="7939" max="7939" width="79.28515625" style="213" customWidth="1"/>
    <col min="7940" max="7940" width="13.42578125" style="213" bestFit="1" customWidth="1"/>
    <col min="7941" max="7941" width="17.42578125" style="213" customWidth="1"/>
    <col min="7942" max="7942" width="19.42578125" style="213" bestFit="1" customWidth="1"/>
    <col min="7943" max="7943" width="13.42578125" style="213" bestFit="1" customWidth="1"/>
    <col min="7944" max="7944" width="10" style="213" bestFit="1" customWidth="1"/>
    <col min="7945" max="7945" width="16" style="213" customWidth="1"/>
    <col min="7946" max="7946" width="12.28515625" style="213" customWidth="1"/>
    <col min="7947" max="7947" width="10.28515625" style="213" customWidth="1"/>
    <col min="7948" max="7948" width="11.140625" style="213" customWidth="1"/>
    <col min="7949" max="7949" width="11.42578125" style="213"/>
    <col min="7950" max="7950" width="17.85546875" style="213" bestFit="1" customWidth="1"/>
    <col min="7951" max="7951" width="20.28515625" style="213" bestFit="1" customWidth="1"/>
    <col min="7952" max="7956" width="11.42578125" style="213"/>
    <col min="7957" max="7957" width="30.140625" style="213" bestFit="1" customWidth="1"/>
    <col min="7958" max="7958" width="19.42578125" style="213" bestFit="1" customWidth="1"/>
    <col min="7959" max="7959" width="14.42578125" style="213" bestFit="1" customWidth="1"/>
    <col min="7960" max="7960" width="19.42578125" style="213" bestFit="1" customWidth="1"/>
    <col min="7961" max="7961" width="14.42578125" style="213" bestFit="1" customWidth="1"/>
    <col min="7962" max="7962" width="20" style="213" customWidth="1"/>
    <col min="7963" max="7963" width="13.140625" style="213" bestFit="1" customWidth="1"/>
    <col min="7964" max="7964" width="7.140625" style="213" bestFit="1" customWidth="1"/>
    <col min="7965" max="7965" width="9.140625" style="213" bestFit="1" customWidth="1"/>
    <col min="7966" max="8193" width="11.42578125" style="213"/>
    <col min="8194" max="8194" width="10.42578125" style="213" customWidth="1"/>
    <col min="8195" max="8195" width="79.28515625" style="213" customWidth="1"/>
    <col min="8196" max="8196" width="13.42578125" style="213" bestFit="1" customWidth="1"/>
    <col min="8197" max="8197" width="17.42578125" style="213" customWidth="1"/>
    <col min="8198" max="8198" width="19.42578125" style="213" bestFit="1" customWidth="1"/>
    <col min="8199" max="8199" width="13.42578125" style="213" bestFit="1" customWidth="1"/>
    <col min="8200" max="8200" width="10" style="213" bestFit="1" customWidth="1"/>
    <col min="8201" max="8201" width="16" style="213" customWidth="1"/>
    <col min="8202" max="8202" width="12.28515625" style="213" customWidth="1"/>
    <col min="8203" max="8203" width="10.28515625" style="213" customWidth="1"/>
    <col min="8204" max="8204" width="11.140625" style="213" customWidth="1"/>
    <col min="8205" max="8205" width="11.42578125" style="213"/>
    <col min="8206" max="8206" width="17.85546875" style="213" bestFit="1" customWidth="1"/>
    <col min="8207" max="8207" width="20.28515625" style="213" bestFit="1" customWidth="1"/>
    <col min="8208" max="8212" width="11.42578125" style="213"/>
    <col min="8213" max="8213" width="30.140625" style="213" bestFit="1" customWidth="1"/>
    <col min="8214" max="8214" width="19.42578125" style="213" bestFit="1" customWidth="1"/>
    <col min="8215" max="8215" width="14.42578125" style="213" bestFit="1" customWidth="1"/>
    <col min="8216" max="8216" width="19.42578125" style="213" bestFit="1" customWidth="1"/>
    <col min="8217" max="8217" width="14.42578125" style="213" bestFit="1" customWidth="1"/>
    <col min="8218" max="8218" width="20" style="213" customWidth="1"/>
    <col min="8219" max="8219" width="13.140625" style="213" bestFit="1" customWidth="1"/>
    <col min="8220" max="8220" width="7.140625" style="213" bestFit="1" customWidth="1"/>
    <col min="8221" max="8221" width="9.140625" style="213" bestFit="1" customWidth="1"/>
    <col min="8222" max="8449" width="11.42578125" style="213"/>
    <col min="8450" max="8450" width="10.42578125" style="213" customWidth="1"/>
    <col min="8451" max="8451" width="79.28515625" style="213" customWidth="1"/>
    <col min="8452" max="8452" width="13.42578125" style="213" bestFit="1" customWidth="1"/>
    <col min="8453" max="8453" width="17.42578125" style="213" customWidth="1"/>
    <col min="8454" max="8454" width="19.42578125" style="213" bestFit="1" customWidth="1"/>
    <col min="8455" max="8455" width="13.42578125" style="213" bestFit="1" customWidth="1"/>
    <col min="8456" max="8456" width="10" style="213" bestFit="1" customWidth="1"/>
    <col min="8457" max="8457" width="16" style="213" customWidth="1"/>
    <col min="8458" max="8458" width="12.28515625" style="213" customWidth="1"/>
    <col min="8459" max="8459" width="10.28515625" style="213" customWidth="1"/>
    <col min="8460" max="8460" width="11.140625" style="213" customWidth="1"/>
    <col min="8461" max="8461" width="11.42578125" style="213"/>
    <col min="8462" max="8462" width="17.85546875" style="213" bestFit="1" customWidth="1"/>
    <col min="8463" max="8463" width="20.28515625" style="213" bestFit="1" customWidth="1"/>
    <col min="8464" max="8468" width="11.42578125" style="213"/>
    <col min="8469" max="8469" width="30.140625" style="213" bestFit="1" customWidth="1"/>
    <col min="8470" max="8470" width="19.42578125" style="213" bestFit="1" customWidth="1"/>
    <col min="8471" max="8471" width="14.42578125" style="213" bestFit="1" customWidth="1"/>
    <col min="8472" max="8472" width="19.42578125" style="213" bestFit="1" customWidth="1"/>
    <col min="8473" max="8473" width="14.42578125" style="213" bestFit="1" customWidth="1"/>
    <col min="8474" max="8474" width="20" style="213" customWidth="1"/>
    <col min="8475" max="8475" width="13.140625" style="213" bestFit="1" customWidth="1"/>
    <col min="8476" max="8476" width="7.140625" style="213" bestFit="1" customWidth="1"/>
    <col min="8477" max="8477" width="9.140625" style="213" bestFit="1" customWidth="1"/>
    <col min="8478" max="8705" width="11.42578125" style="213"/>
    <col min="8706" max="8706" width="10.42578125" style="213" customWidth="1"/>
    <col min="8707" max="8707" width="79.28515625" style="213" customWidth="1"/>
    <col min="8708" max="8708" width="13.42578125" style="213" bestFit="1" customWidth="1"/>
    <col min="8709" max="8709" width="17.42578125" style="213" customWidth="1"/>
    <col min="8710" max="8710" width="19.42578125" style="213" bestFit="1" customWidth="1"/>
    <col min="8711" max="8711" width="13.42578125" style="213" bestFit="1" customWidth="1"/>
    <col min="8712" max="8712" width="10" style="213" bestFit="1" customWidth="1"/>
    <col min="8713" max="8713" width="16" style="213" customWidth="1"/>
    <col min="8714" max="8714" width="12.28515625" style="213" customWidth="1"/>
    <col min="8715" max="8715" width="10.28515625" style="213" customWidth="1"/>
    <col min="8716" max="8716" width="11.140625" style="213" customWidth="1"/>
    <col min="8717" max="8717" width="11.42578125" style="213"/>
    <col min="8718" max="8718" width="17.85546875" style="213" bestFit="1" customWidth="1"/>
    <col min="8719" max="8719" width="20.28515625" style="213" bestFit="1" customWidth="1"/>
    <col min="8720" max="8724" width="11.42578125" style="213"/>
    <col min="8725" max="8725" width="30.140625" style="213" bestFit="1" customWidth="1"/>
    <col min="8726" max="8726" width="19.42578125" style="213" bestFit="1" customWidth="1"/>
    <col min="8727" max="8727" width="14.42578125" style="213" bestFit="1" customWidth="1"/>
    <col min="8728" max="8728" width="19.42578125" style="213" bestFit="1" customWidth="1"/>
    <col min="8729" max="8729" width="14.42578125" style="213" bestFit="1" customWidth="1"/>
    <col min="8730" max="8730" width="20" style="213" customWidth="1"/>
    <col min="8731" max="8731" width="13.140625" style="213" bestFit="1" customWidth="1"/>
    <col min="8732" max="8732" width="7.140625" style="213" bestFit="1" customWidth="1"/>
    <col min="8733" max="8733" width="9.140625" style="213" bestFit="1" customWidth="1"/>
    <col min="8734" max="8961" width="11.42578125" style="213"/>
    <col min="8962" max="8962" width="10.42578125" style="213" customWidth="1"/>
    <col min="8963" max="8963" width="79.28515625" style="213" customWidth="1"/>
    <col min="8964" max="8964" width="13.42578125" style="213" bestFit="1" customWidth="1"/>
    <col min="8965" max="8965" width="17.42578125" style="213" customWidth="1"/>
    <col min="8966" max="8966" width="19.42578125" style="213" bestFit="1" customWidth="1"/>
    <col min="8967" max="8967" width="13.42578125" style="213" bestFit="1" customWidth="1"/>
    <col min="8968" max="8968" width="10" style="213" bestFit="1" customWidth="1"/>
    <col min="8969" max="8969" width="16" style="213" customWidth="1"/>
    <col min="8970" max="8970" width="12.28515625" style="213" customWidth="1"/>
    <col min="8971" max="8971" width="10.28515625" style="213" customWidth="1"/>
    <col min="8972" max="8972" width="11.140625" style="213" customWidth="1"/>
    <col min="8973" max="8973" width="11.42578125" style="213"/>
    <col min="8974" max="8974" width="17.85546875" style="213" bestFit="1" customWidth="1"/>
    <col min="8975" max="8975" width="20.28515625" style="213" bestFit="1" customWidth="1"/>
    <col min="8976" max="8980" width="11.42578125" style="213"/>
    <col min="8981" max="8981" width="30.140625" style="213" bestFit="1" customWidth="1"/>
    <col min="8982" max="8982" width="19.42578125" style="213" bestFit="1" customWidth="1"/>
    <col min="8983" max="8983" width="14.42578125" style="213" bestFit="1" customWidth="1"/>
    <col min="8984" max="8984" width="19.42578125" style="213" bestFit="1" customWidth="1"/>
    <col min="8985" max="8985" width="14.42578125" style="213" bestFit="1" customWidth="1"/>
    <col min="8986" max="8986" width="20" style="213" customWidth="1"/>
    <col min="8987" max="8987" width="13.140625" style="213" bestFit="1" customWidth="1"/>
    <col min="8988" max="8988" width="7.140625" style="213" bestFit="1" customWidth="1"/>
    <col min="8989" max="8989" width="9.140625" style="213" bestFit="1" customWidth="1"/>
    <col min="8990" max="9217" width="11.42578125" style="213"/>
    <col min="9218" max="9218" width="10.42578125" style="213" customWidth="1"/>
    <col min="9219" max="9219" width="79.28515625" style="213" customWidth="1"/>
    <col min="9220" max="9220" width="13.42578125" style="213" bestFit="1" customWidth="1"/>
    <col min="9221" max="9221" width="17.42578125" style="213" customWidth="1"/>
    <col min="9222" max="9222" width="19.42578125" style="213" bestFit="1" customWidth="1"/>
    <col min="9223" max="9223" width="13.42578125" style="213" bestFit="1" customWidth="1"/>
    <col min="9224" max="9224" width="10" style="213" bestFit="1" customWidth="1"/>
    <col min="9225" max="9225" width="16" style="213" customWidth="1"/>
    <col min="9226" max="9226" width="12.28515625" style="213" customWidth="1"/>
    <col min="9227" max="9227" width="10.28515625" style="213" customWidth="1"/>
    <col min="9228" max="9228" width="11.140625" style="213" customWidth="1"/>
    <col min="9229" max="9229" width="11.42578125" style="213"/>
    <col min="9230" max="9230" width="17.85546875" style="213" bestFit="1" customWidth="1"/>
    <col min="9231" max="9231" width="20.28515625" style="213" bestFit="1" customWidth="1"/>
    <col min="9232" max="9236" width="11.42578125" style="213"/>
    <col min="9237" max="9237" width="30.140625" style="213" bestFit="1" customWidth="1"/>
    <col min="9238" max="9238" width="19.42578125" style="213" bestFit="1" customWidth="1"/>
    <col min="9239" max="9239" width="14.42578125" style="213" bestFit="1" customWidth="1"/>
    <col min="9240" max="9240" width="19.42578125" style="213" bestFit="1" customWidth="1"/>
    <col min="9241" max="9241" width="14.42578125" style="213" bestFit="1" customWidth="1"/>
    <col min="9242" max="9242" width="20" style="213" customWidth="1"/>
    <col min="9243" max="9243" width="13.140625" style="213" bestFit="1" customWidth="1"/>
    <col min="9244" max="9244" width="7.140625" style="213" bestFit="1" customWidth="1"/>
    <col min="9245" max="9245" width="9.140625" style="213" bestFit="1" customWidth="1"/>
    <col min="9246" max="9473" width="11.42578125" style="213"/>
    <col min="9474" max="9474" width="10.42578125" style="213" customWidth="1"/>
    <col min="9475" max="9475" width="79.28515625" style="213" customWidth="1"/>
    <col min="9476" max="9476" width="13.42578125" style="213" bestFit="1" customWidth="1"/>
    <col min="9477" max="9477" width="17.42578125" style="213" customWidth="1"/>
    <col min="9478" max="9478" width="19.42578125" style="213" bestFit="1" customWidth="1"/>
    <col min="9479" max="9479" width="13.42578125" style="213" bestFit="1" customWidth="1"/>
    <col min="9480" max="9480" width="10" style="213" bestFit="1" customWidth="1"/>
    <col min="9481" max="9481" width="16" style="213" customWidth="1"/>
    <col min="9482" max="9482" width="12.28515625" style="213" customWidth="1"/>
    <col min="9483" max="9483" width="10.28515625" style="213" customWidth="1"/>
    <col min="9484" max="9484" width="11.140625" style="213" customWidth="1"/>
    <col min="9485" max="9485" width="11.42578125" style="213"/>
    <col min="9486" max="9486" width="17.85546875" style="213" bestFit="1" customWidth="1"/>
    <col min="9487" max="9487" width="20.28515625" style="213" bestFit="1" customWidth="1"/>
    <col min="9488" max="9492" width="11.42578125" style="213"/>
    <col min="9493" max="9493" width="30.140625" style="213" bestFit="1" customWidth="1"/>
    <col min="9494" max="9494" width="19.42578125" style="213" bestFit="1" customWidth="1"/>
    <col min="9495" max="9495" width="14.42578125" style="213" bestFit="1" customWidth="1"/>
    <col min="9496" max="9496" width="19.42578125" style="213" bestFit="1" customWidth="1"/>
    <col min="9497" max="9497" width="14.42578125" style="213" bestFit="1" customWidth="1"/>
    <col min="9498" max="9498" width="20" style="213" customWidth="1"/>
    <col min="9499" max="9499" width="13.140625" style="213" bestFit="1" customWidth="1"/>
    <col min="9500" max="9500" width="7.140625" style="213" bestFit="1" customWidth="1"/>
    <col min="9501" max="9501" width="9.140625" style="213" bestFit="1" customWidth="1"/>
    <col min="9502" max="9729" width="11.42578125" style="213"/>
    <col min="9730" max="9730" width="10.42578125" style="213" customWidth="1"/>
    <col min="9731" max="9731" width="79.28515625" style="213" customWidth="1"/>
    <col min="9732" max="9732" width="13.42578125" style="213" bestFit="1" customWidth="1"/>
    <col min="9733" max="9733" width="17.42578125" style="213" customWidth="1"/>
    <col min="9734" max="9734" width="19.42578125" style="213" bestFit="1" customWidth="1"/>
    <col min="9735" max="9735" width="13.42578125" style="213" bestFit="1" customWidth="1"/>
    <col min="9736" max="9736" width="10" style="213" bestFit="1" customWidth="1"/>
    <col min="9737" max="9737" width="16" style="213" customWidth="1"/>
    <col min="9738" max="9738" width="12.28515625" style="213" customWidth="1"/>
    <col min="9739" max="9739" width="10.28515625" style="213" customWidth="1"/>
    <col min="9740" max="9740" width="11.140625" style="213" customWidth="1"/>
    <col min="9741" max="9741" width="11.42578125" style="213"/>
    <col min="9742" max="9742" width="17.85546875" style="213" bestFit="1" customWidth="1"/>
    <col min="9743" max="9743" width="20.28515625" style="213" bestFit="1" customWidth="1"/>
    <col min="9744" max="9748" width="11.42578125" style="213"/>
    <col min="9749" max="9749" width="30.140625" style="213" bestFit="1" customWidth="1"/>
    <col min="9750" max="9750" width="19.42578125" style="213" bestFit="1" customWidth="1"/>
    <col min="9751" max="9751" width="14.42578125" style="213" bestFit="1" customWidth="1"/>
    <col min="9752" max="9752" width="19.42578125" style="213" bestFit="1" customWidth="1"/>
    <col min="9753" max="9753" width="14.42578125" style="213" bestFit="1" customWidth="1"/>
    <col min="9754" max="9754" width="20" style="213" customWidth="1"/>
    <col min="9755" max="9755" width="13.140625" style="213" bestFit="1" customWidth="1"/>
    <col min="9756" max="9756" width="7.140625" style="213" bestFit="1" customWidth="1"/>
    <col min="9757" max="9757" width="9.140625" style="213" bestFit="1" customWidth="1"/>
    <col min="9758" max="9985" width="11.42578125" style="213"/>
    <col min="9986" max="9986" width="10.42578125" style="213" customWidth="1"/>
    <col min="9987" max="9987" width="79.28515625" style="213" customWidth="1"/>
    <col min="9988" max="9988" width="13.42578125" style="213" bestFit="1" customWidth="1"/>
    <col min="9989" max="9989" width="17.42578125" style="213" customWidth="1"/>
    <col min="9990" max="9990" width="19.42578125" style="213" bestFit="1" customWidth="1"/>
    <col min="9991" max="9991" width="13.42578125" style="213" bestFit="1" customWidth="1"/>
    <col min="9992" max="9992" width="10" style="213" bestFit="1" customWidth="1"/>
    <col min="9993" max="9993" width="16" style="213" customWidth="1"/>
    <col min="9994" max="9994" width="12.28515625" style="213" customWidth="1"/>
    <col min="9995" max="9995" width="10.28515625" style="213" customWidth="1"/>
    <col min="9996" max="9996" width="11.140625" style="213" customWidth="1"/>
    <col min="9997" max="9997" width="11.42578125" style="213"/>
    <col min="9998" max="9998" width="17.85546875" style="213" bestFit="1" customWidth="1"/>
    <col min="9999" max="9999" width="20.28515625" style="213" bestFit="1" customWidth="1"/>
    <col min="10000" max="10004" width="11.42578125" style="213"/>
    <col min="10005" max="10005" width="30.140625" style="213" bestFit="1" customWidth="1"/>
    <col min="10006" max="10006" width="19.42578125" style="213" bestFit="1" customWidth="1"/>
    <col min="10007" max="10007" width="14.42578125" style="213" bestFit="1" customWidth="1"/>
    <col min="10008" max="10008" width="19.42578125" style="213" bestFit="1" customWidth="1"/>
    <col min="10009" max="10009" width="14.42578125" style="213" bestFit="1" customWidth="1"/>
    <col min="10010" max="10010" width="20" style="213" customWidth="1"/>
    <col min="10011" max="10011" width="13.140625" style="213" bestFit="1" customWidth="1"/>
    <col min="10012" max="10012" width="7.140625" style="213" bestFit="1" customWidth="1"/>
    <col min="10013" max="10013" width="9.140625" style="213" bestFit="1" customWidth="1"/>
    <col min="10014" max="10241" width="11.42578125" style="213"/>
    <col min="10242" max="10242" width="10.42578125" style="213" customWidth="1"/>
    <col min="10243" max="10243" width="79.28515625" style="213" customWidth="1"/>
    <col min="10244" max="10244" width="13.42578125" style="213" bestFit="1" customWidth="1"/>
    <col min="10245" max="10245" width="17.42578125" style="213" customWidth="1"/>
    <col min="10246" max="10246" width="19.42578125" style="213" bestFit="1" customWidth="1"/>
    <col min="10247" max="10247" width="13.42578125" style="213" bestFit="1" customWidth="1"/>
    <col min="10248" max="10248" width="10" style="213" bestFit="1" customWidth="1"/>
    <col min="10249" max="10249" width="16" style="213" customWidth="1"/>
    <col min="10250" max="10250" width="12.28515625" style="213" customWidth="1"/>
    <col min="10251" max="10251" width="10.28515625" style="213" customWidth="1"/>
    <col min="10252" max="10252" width="11.140625" style="213" customWidth="1"/>
    <col min="10253" max="10253" width="11.42578125" style="213"/>
    <col min="10254" max="10254" width="17.85546875" style="213" bestFit="1" customWidth="1"/>
    <col min="10255" max="10255" width="20.28515625" style="213" bestFit="1" customWidth="1"/>
    <col min="10256" max="10260" width="11.42578125" style="213"/>
    <col min="10261" max="10261" width="30.140625" style="213" bestFit="1" customWidth="1"/>
    <col min="10262" max="10262" width="19.42578125" style="213" bestFit="1" customWidth="1"/>
    <col min="10263" max="10263" width="14.42578125" style="213" bestFit="1" customWidth="1"/>
    <col min="10264" max="10264" width="19.42578125" style="213" bestFit="1" customWidth="1"/>
    <col min="10265" max="10265" width="14.42578125" style="213" bestFit="1" customWidth="1"/>
    <col min="10266" max="10266" width="20" style="213" customWidth="1"/>
    <col min="10267" max="10267" width="13.140625" style="213" bestFit="1" customWidth="1"/>
    <col min="10268" max="10268" width="7.140625" style="213" bestFit="1" customWidth="1"/>
    <col min="10269" max="10269" width="9.140625" style="213" bestFit="1" customWidth="1"/>
    <col min="10270" max="10497" width="11.42578125" style="213"/>
    <col min="10498" max="10498" width="10.42578125" style="213" customWidth="1"/>
    <col min="10499" max="10499" width="79.28515625" style="213" customWidth="1"/>
    <col min="10500" max="10500" width="13.42578125" style="213" bestFit="1" customWidth="1"/>
    <col min="10501" max="10501" width="17.42578125" style="213" customWidth="1"/>
    <col min="10502" max="10502" width="19.42578125" style="213" bestFit="1" customWidth="1"/>
    <col min="10503" max="10503" width="13.42578125" style="213" bestFit="1" customWidth="1"/>
    <col min="10504" max="10504" width="10" style="213" bestFit="1" customWidth="1"/>
    <col min="10505" max="10505" width="16" style="213" customWidth="1"/>
    <col min="10506" max="10506" width="12.28515625" style="213" customWidth="1"/>
    <col min="10507" max="10507" width="10.28515625" style="213" customWidth="1"/>
    <col min="10508" max="10508" width="11.140625" style="213" customWidth="1"/>
    <col min="10509" max="10509" width="11.42578125" style="213"/>
    <col min="10510" max="10510" width="17.85546875" style="213" bestFit="1" customWidth="1"/>
    <col min="10511" max="10511" width="20.28515625" style="213" bestFit="1" customWidth="1"/>
    <col min="10512" max="10516" width="11.42578125" style="213"/>
    <col min="10517" max="10517" width="30.140625" style="213" bestFit="1" customWidth="1"/>
    <col min="10518" max="10518" width="19.42578125" style="213" bestFit="1" customWidth="1"/>
    <col min="10519" max="10519" width="14.42578125" style="213" bestFit="1" customWidth="1"/>
    <col min="10520" max="10520" width="19.42578125" style="213" bestFit="1" customWidth="1"/>
    <col min="10521" max="10521" width="14.42578125" style="213" bestFit="1" customWidth="1"/>
    <col min="10522" max="10522" width="20" style="213" customWidth="1"/>
    <col min="10523" max="10523" width="13.140625" style="213" bestFit="1" customWidth="1"/>
    <col min="10524" max="10524" width="7.140625" style="213" bestFit="1" customWidth="1"/>
    <col min="10525" max="10525" width="9.140625" style="213" bestFit="1" customWidth="1"/>
    <col min="10526" max="10753" width="11.42578125" style="213"/>
    <col min="10754" max="10754" width="10.42578125" style="213" customWidth="1"/>
    <col min="10755" max="10755" width="79.28515625" style="213" customWidth="1"/>
    <col min="10756" max="10756" width="13.42578125" style="213" bestFit="1" customWidth="1"/>
    <col min="10757" max="10757" width="17.42578125" style="213" customWidth="1"/>
    <col min="10758" max="10758" width="19.42578125" style="213" bestFit="1" customWidth="1"/>
    <col min="10759" max="10759" width="13.42578125" style="213" bestFit="1" customWidth="1"/>
    <col min="10760" max="10760" width="10" style="213" bestFit="1" customWidth="1"/>
    <col min="10761" max="10761" width="16" style="213" customWidth="1"/>
    <col min="10762" max="10762" width="12.28515625" style="213" customWidth="1"/>
    <col min="10763" max="10763" width="10.28515625" style="213" customWidth="1"/>
    <col min="10764" max="10764" width="11.140625" style="213" customWidth="1"/>
    <col min="10765" max="10765" width="11.42578125" style="213"/>
    <col min="10766" max="10766" width="17.85546875" style="213" bestFit="1" customWidth="1"/>
    <col min="10767" max="10767" width="20.28515625" style="213" bestFit="1" customWidth="1"/>
    <col min="10768" max="10772" width="11.42578125" style="213"/>
    <col min="10773" max="10773" width="30.140625" style="213" bestFit="1" customWidth="1"/>
    <col min="10774" max="10774" width="19.42578125" style="213" bestFit="1" customWidth="1"/>
    <col min="10775" max="10775" width="14.42578125" style="213" bestFit="1" customWidth="1"/>
    <col min="10776" max="10776" width="19.42578125" style="213" bestFit="1" customWidth="1"/>
    <col min="10777" max="10777" width="14.42578125" style="213" bestFit="1" customWidth="1"/>
    <col min="10778" max="10778" width="20" style="213" customWidth="1"/>
    <col min="10779" max="10779" width="13.140625" style="213" bestFit="1" customWidth="1"/>
    <col min="10780" max="10780" width="7.140625" style="213" bestFit="1" customWidth="1"/>
    <col min="10781" max="10781" width="9.140625" style="213" bestFit="1" customWidth="1"/>
    <col min="10782" max="11009" width="11.42578125" style="213"/>
    <col min="11010" max="11010" width="10.42578125" style="213" customWidth="1"/>
    <col min="11011" max="11011" width="79.28515625" style="213" customWidth="1"/>
    <col min="11012" max="11012" width="13.42578125" style="213" bestFit="1" customWidth="1"/>
    <col min="11013" max="11013" width="17.42578125" style="213" customWidth="1"/>
    <col min="11014" max="11014" width="19.42578125" style="213" bestFit="1" customWidth="1"/>
    <col min="11015" max="11015" width="13.42578125" style="213" bestFit="1" customWidth="1"/>
    <col min="11016" max="11016" width="10" style="213" bestFit="1" customWidth="1"/>
    <col min="11017" max="11017" width="16" style="213" customWidth="1"/>
    <col min="11018" max="11018" width="12.28515625" style="213" customWidth="1"/>
    <col min="11019" max="11019" width="10.28515625" style="213" customWidth="1"/>
    <col min="11020" max="11020" width="11.140625" style="213" customWidth="1"/>
    <col min="11021" max="11021" width="11.42578125" style="213"/>
    <col min="11022" max="11022" width="17.85546875" style="213" bestFit="1" customWidth="1"/>
    <col min="11023" max="11023" width="20.28515625" style="213" bestFit="1" customWidth="1"/>
    <col min="11024" max="11028" width="11.42578125" style="213"/>
    <col min="11029" max="11029" width="30.140625" style="213" bestFit="1" customWidth="1"/>
    <col min="11030" max="11030" width="19.42578125" style="213" bestFit="1" customWidth="1"/>
    <col min="11031" max="11031" width="14.42578125" style="213" bestFit="1" customWidth="1"/>
    <col min="11032" max="11032" width="19.42578125" style="213" bestFit="1" customWidth="1"/>
    <col min="11033" max="11033" width="14.42578125" style="213" bestFit="1" customWidth="1"/>
    <col min="11034" max="11034" width="20" style="213" customWidth="1"/>
    <col min="11035" max="11035" width="13.140625" style="213" bestFit="1" customWidth="1"/>
    <col min="11036" max="11036" width="7.140625" style="213" bestFit="1" customWidth="1"/>
    <col min="11037" max="11037" width="9.140625" style="213" bestFit="1" customWidth="1"/>
    <col min="11038" max="11265" width="11.42578125" style="213"/>
    <col min="11266" max="11266" width="10.42578125" style="213" customWidth="1"/>
    <col min="11267" max="11267" width="79.28515625" style="213" customWidth="1"/>
    <col min="11268" max="11268" width="13.42578125" style="213" bestFit="1" customWidth="1"/>
    <col min="11269" max="11269" width="17.42578125" style="213" customWidth="1"/>
    <col min="11270" max="11270" width="19.42578125" style="213" bestFit="1" customWidth="1"/>
    <col min="11271" max="11271" width="13.42578125" style="213" bestFit="1" customWidth="1"/>
    <col min="11272" max="11272" width="10" style="213" bestFit="1" customWidth="1"/>
    <col min="11273" max="11273" width="16" style="213" customWidth="1"/>
    <col min="11274" max="11274" width="12.28515625" style="213" customWidth="1"/>
    <col min="11275" max="11275" width="10.28515625" style="213" customWidth="1"/>
    <col min="11276" max="11276" width="11.140625" style="213" customWidth="1"/>
    <col min="11277" max="11277" width="11.42578125" style="213"/>
    <col min="11278" max="11278" width="17.85546875" style="213" bestFit="1" customWidth="1"/>
    <col min="11279" max="11279" width="20.28515625" style="213" bestFit="1" customWidth="1"/>
    <col min="11280" max="11284" width="11.42578125" style="213"/>
    <col min="11285" max="11285" width="30.140625" style="213" bestFit="1" customWidth="1"/>
    <col min="11286" max="11286" width="19.42578125" style="213" bestFit="1" customWidth="1"/>
    <col min="11287" max="11287" width="14.42578125" style="213" bestFit="1" customWidth="1"/>
    <col min="11288" max="11288" width="19.42578125" style="213" bestFit="1" customWidth="1"/>
    <col min="11289" max="11289" width="14.42578125" style="213" bestFit="1" customWidth="1"/>
    <col min="11290" max="11290" width="20" style="213" customWidth="1"/>
    <col min="11291" max="11291" width="13.140625" style="213" bestFit="1" customWidth="1"/>
    <col min="11292" max="11292" width="7.140625" style="213" bestFit="1" customWidth="1"/>
    <col min="11293" max="11293" width="9.140625" style="213" bestFit="1" customWidth="1"/>
    <col min="11294" max="11521" width="11.42578125" style="213"/>
    <col min="11522" max="11522" width="10.42578125" style="213" customWidth="1"/>
    <col min="11523" max="11523" width="79.28515625" style="213" customWidth="1"/>
    <col min="11524" max="11524" width="13.42578125" style="213" bestFit="1" customWidth="1"/>
    <col min="11525" max="11525" width="17.42578125" style="213" customWidth="1"/>
    <col min="11526" max="11526" width="19.42578125" style="213" bestFit="1" customWidth="1"/>
    <col min="11527" max="11527" width="13.42578125" style="213" bestFit="1" customWidth="1"/>
    <col min="11528" max="11528" width="10" style="213" bestFit="1" customWidth="1"/>
    <col min="11529" max="11529" width="16" style="213" customWidth="1"/>
    <col min="11530" max="11530" width="12.28515625" style="213" customWidth="1"/>
    <col min="11531" max="11531" width="10.28515625" style="213" customWidth="1"/>
    <col min="11532" max="11532" width="11.140625" style="213" customWidth="1"/>
    <col min="11533" max="11533" width="11.42578125" style="213"/>
    <col min="11534" max="11534" width="17.85546875" style="213" bestFit="1" customWidth="1"/>
    <col min="11535" max="11535" width="20.28515625" style="213" bestFit="1" customWidth="1"/>
    <col min="11536" max="11540" width="11.42578125" style="213"/>
    <col min="11541" max="11541" width="30.140625" style="213" bestFit="1" customWidth="1"/>
    <col min="11542" max="11542" width="19.42578125" style="213" bestFit="1" customWidth="1"/>
    <col min="11543" max="11543" width="14.42578125" style="213" bestFit="1" customWidth="1"/>
    <col min="11544" max="11544" width="19.42578125" style="213" bestFit="1" customWidth="1"/>
    <col min="11545" max="11545" width="14.42578125" style="213" bestFit="1" customWidth="1"/>
    <col min="11546" max="11546" width="20" style="213" customWidth="1"/>
    <col min="11547" max="11547" width="13.140625" style="213" bestFit="1" customWidth="1"/>
    <col min="11548" max="11548" width="7.140625" style="213" bestFit="1" customWidth="1"/>
    <col min="11549" max="11549" width="9.140625" style="213" bestFit="1" customWidth="1"/>
    <col min="11550" max="11777" width="11.42578125" style="213"/>
    <col min="11778" max="11778" width="10.42578125" style="213" customWidth="1"/>
    <col min="11779" max="11779" width="79.28515625" style="213" customWidth="1"/>
    <col min="11780" max="11780" width="13.42578125" style="213" bestFit="1" customWidth="1"/>
    <col min="11781" max="11781" width="17.42578125" style="213" customWidth="1"/>
    <col min="11782" max="11782" width="19.42578125" style="213" bestFit="1" customWidth="1"/>
    <col min="11783" max="11783" width="13.42578125" style="213" bestFit="1" customWidth="1"/>
    <col min="11784" max="11784" width="10" style="213" bestFit="1" customWidth="1"/>
    <col min="11785" max="11785" width="16" style="213" customWidth="1"/>
    <col min="11786" max="11786" width="12.28515625" style="213" customWidth="1"/>
    <col min="11787" max="11787" width="10.28515625" style="213" customWidth="1"/>
    <col min="11788" max="11788" width="11.140625" style="213" customWidth="1"/>
    <col min="11789" max="11789" width="11.42578125" style="213"/>
    <col min="11790" max="11790" width="17.85546875" style="213" bestFit="1" customWidth="1"/>
    <col min="11791" max="11791" width="20.28515625" style="213" bestFit="1" customWidth="1"/>
    <col min="11792" max="11796" width="11.42578125" style="213"/>
    <col min="11797" max="11797" width="30.140625" style="213" bestFit="1" customWidth="1"/>
    <col min="11798" max="11798" width="19.42578125" style="213" bestFit="1" customWidth="1"/>
    <col min="11799" max="11799" width="14.42578125" style="213" bestFit="1" customWidth="1"/>
    <col min="11800" max="11800" width="19.42578125" style="213" bestFit="1" customWidth="1"/>
    <col min="11801" max="11801" width="14.42578125" style="213" bestFit="1" customWidth="1"/>
    <col min="11802" max="11802" width="20" style="213" customWidth="1"/>
    <col min="11803" max="11803" width="13.140625" style="213" bestFit="1" customWidth="1"/>
    <col min="11804" max="11804" width="7.140625" style="213" bestFit="1" customWidth="1"/>
    <col min="11805" max="11805" width="9.140625" style="213" bestFit="1" customWidth="1"/>
    <col min="11806" max="12033" width="11.42578125" style="213"/>
    <col min="12034" max="12034" width="10.42578125" style="213" customWidth="1"/>
    <col min="12035" max="12035" width="79.28515625" style="213" customWidth="1"/>
    <col min="12036" max="12036" width="13.42578125" style="213" bestFit="1" customWidth="1"/>
    <col min="12037" max="12037" width="17.42578125" style="213" customWidth="1"/>
    <col min="12038" max="12038" width="19.42578125" style="213" bestFit="1" customWidth="1"/>
    <col min="12039" max="12039" width="13.42578125" style="213" bestFit="1" customWidth="1"/>
    <col min="12040" max="12040" width="10" style="213" bestFit="1" customWidth="1"/>
    <col min="12041" max="12041" width="16" style="213" customWidth="1"/>
    <col min="12042" max="12042" width="12.28515625" style="213" customWidth="1"/>
    <col min="12043" max="12043" width="10.28515625" style="213" customWidth="1"/>
    <col min="12044" max="12044" width="11.140625" style="213" customWidth="1"/>
    <col min="12045" max="12045" width="11.42578125" style="213"/>
    <col min="12046" max="12046" width="17.85546875" style="213" bestFit="1" customWidth="1"/>
    <col min="12047" max="12047" width="20.28515625" style="213" bestFit="1" customWidth="1"/>
    <col min="12048" max="12052" width="11.42578125" style="213"/>
    <col min="12053" max="12053" width="30.140625" style="213" bestFit="1" customWidth="1"/>
    <col min="12054" max="12054" width="19.42578125" style="213" bestFit="1" customWidth="1"/>
    <col min="12055" max="12055" width="14.42578125" style="213" bestFit="1" customWidth="1"/>
    <col min="12056" max="12056" width="19.42578125" style="213" bestFit="1" customWidth="1"/>
    <col min="12057" max="12057" width="14.42578125" style="213" bestFit="1" customWidth="1"/>
    <col min="12058" max="12058" width="20" style="213" customWidth="1"/>
    <col min="12059" max="12059" width="13.140625" style="213" bestFit="1" customWidth="1"/>
    <col min="12060" max="12060" width="7.140625" style="213" bestFit="1" customWidth="1"/>
    <col min="12061" max="12061" width="9.140625" style="213" bestFit="1" customWidth="1"/>
    <col min="12062" max="12289" width="11.42578125" style="213"/>
    <col min="12290" max="12290" width="10.42578125" style="213" customWidth="1"/>
    <col min="12291" max="12291" width="79.28515625" style="213" customWidth="1"/>
    <col min="12292" max="12292" width="13.42578125" style="213" bestFit="1" customWidth="1"/>
    <col min="12293" max="12293" width="17.42578125" style="213" customWidth="1"/>
    <col min="12294" max="12294" width="19.42578125" style="213" bestFit="1" customWidth="1"/>
    <col min="12295" max="12295" width="13.42578125" style="213" bestFit="1" customWidth="1"/>
    <col min="12296" max="12296" width="10" style="213" bestFit="1" customWidth="1"/>
    <col min="12297" max="12297" width="16" style="213" customWidth="1"/>
    <col min="12298" max="12298" width="12.28515625" style="213" customWidth="1"/>
    <col min="12299" max="12299" width="10.28515625" style="213" customWidth="1"/>
    <col min="12300" max="12300" width="11.140625" style="213" customWidth="1"/>
    <col min="12301" max="12301" width="11.42578125" style="213"/>
    <col min="12302" max="12302" width="17.85546875" style="213" bestFit="1" customWidth="1"/>
    <col min="12303" max="12303" width="20.28515625" style="213" bestFit="1" customWidth="1"/>
    <col min="12304" max="12308" width="11.42578125" style="213"/>
    <col min="12309" max="12309" width="30.140625" style="213" bestFit="1" customWidth="1"/>
    <col min="12310" max="12310" width="19.42578125" style="213" bestFit="1" customWidth="1"/>
    <col min="12311" max="12311" width="14.42578125" style="213" bestFit="1" customWidth="1"/>
    <col min="12312" max="12312" width="19.42578125" style="213" bestFit="1" customWidth="1"/>
    <col min="12313" max="12313" width="14.42578125" style="213" bestFit="1" customWidth="1"/>
    <col min="12314" max="12314" width="20" style="213" customWidth="1"/>
    <col min="12315" max="12315" width="13.140625" style="213" bestFit="1" customWidth="1"/>
    <col min="12316" max="12316" width="7.140625" style="213" bestFit="1" customWidth="1"/>
    <col min="12317" max="12317" width="9.140625" style="213" bestFit="1" customWidth="1"/>
    <col min="12318" max="12545" width="11.42578125" style="213"/>
    <col min="12546" max="12546" width="10.42578125" style="213" customWidth="1"/>
    <col min="12547" max="12547" width="79.28515625" style="213" customWidth="1"/>
    <col min="12548" max="12548" width="13.42578125" style="213" bestFit="1" customWidth="1"/>
    <col min="12549" max="12549" width="17.42578125" style="213" customWidth="1"/>
    <col min="12550" max="12550" width="19.42578125" style="213" bestFit="1" customWidth="1"/>
    <col min="12551" max="12551" width="13.42578125" style="213" bestFit="1" customWidth="1"/>
    <col min="12552" max="12552" width="10" style="213" bestFit="1" customWidth="1"/>
    <col min="12553" max="12553" width="16" style="213" customWidth="1"/>
    <col min="12554" max="12554" width="12.28515625" style="213" customWidth="1"/>
    <col min="12555" max="12555" width="10.28515625" style="213" customWidth="1"/>
    <col min="12556" max="12556" width="11.140625" style="213" customWidth="1"/>
    <col min="12557" max="12557" width="11.42578125" style="213"/>
    <col min="12558" max="12558" width="17.85546875" style="213" bestFit="1" customWidth="1"/>
    <col min="12559" max="12559" width="20.28515625" style="213" bestFit="1" customWidth="1"/>
    <col min="12560" max="12564" width="11.42578125" style="213"/>
    <col min="12565" max="12565" width="30.140625" style="213" bestFit="1" customWidth="1"/>
    <col min="12566" max="12566" width="19.42578125" style="213" bestFit="1" customWidth="1"/>
    <col min="12567" max="12567" width="14.42578125" style="213" bestFit="1" customWidth="1"/>
    <col min="12568" max="12568" width="19.42578125" style="213" bestFit="1" customWidth="1"/>
    <col min="12569" max="12569" width="14.42578125" style="213" bestFit="1" customWidth="1"/>
    <col min="12570" max="12570" width="20" style="213" customWidth="1"/>
    <col min="12571" max="12571" width="13.140625" style="213" bestFit="1" customWidth="1"/>
    <col min="12572" max="12572" width="7.140625" style="213" bestFit="1" customWidth="1"/>
    <col min="12573" max="12573" width="9.140625" style="213" bestFit="1" customWidth="1"/>
    <col min="12574" max="12801" width="11.42578125" style="213"/>
    <col min="12802" max="12802" width="10.42578125" style="213" customWidth="1"/>
    <col min="12803" max="12803" width="79.28515625" style="213" customWidth="1"/>
    <col min="12804" max="12804" width="13.42578125" style="213" bestFit="1" customWidth="1"/>
    <col min="12805" max="12805" width="17.42578125" style="213" customWidth="1"/>
    <col min="12806" max="12806" width="19.42578125" style="213" bestFit="1" customWidth="1"/>
    <col min="12807" max="12807" width="13.42578125" style="213" bestFit="1" customWidth="1"/>
    <col min="12808" max="12808" width="10" style="213" bestFit="1" customWidth="1"/>
    <col min="12809" max="12809" width="16" style="213" customWidth="1"/>
    <col min="12810" max="12810" width="12.28515625" style="213" customWidth="1"/>
    <col min="12811" max="12811" width="10.28515625" style="213" customWidth="1"/>
    <col min="12812" max="12812" width="11.140625" style="213" customWidth="1"/>
    <col min="12813" max="12813" width="11.42578125" style="213"/>
    <col min="12814" max="12814" width="17.85546875" style="213" bestFit="1" customWidth="1"/>
    <col min="12815" max="12815" width="20.28515625" style="213" bestFit="1" customWidth="1"/>
    <col min="12816" max="12820" width="11.42578125" style="213"/>
    <col min="12821" max="12821" width="30.140625" style="213" bestFit="1" customWidth="1"/>
    <col min="12822" max="12822" width="19.42578125" style="213" bestFit="1" customWidth="1"/>
    <col min="12823" max="12823" width="14.42578125" style="213" bestFit="1" customWidth="1"/>
    <col min="12824" max="12824" width="19.42578125" style="213" bestFit="1" customWidth="1"/>
    <col min="12825" max="12825" width="14.42578125" style="213" bestFit="1" customWidth="1"/>
    <col min="12826" max="12826" width="20" style="213" customWidth="1"/>
    <col min="12827" max="12827" width="13.140625" style="213" bestFit="1" customWidth="1"/>
    <col min="12828" max="12828" width="7.140625" style="213" bestFit="1" customWidth="1"/>
    <col min="12829" max="12829" width="9.140625" style="213" bestFit="1" customWidth="1"/>
    <col min="12830" max="13057" width="11.42578125" style="213"/>
    <col min="13058" max="13058" width="10.42578125" style="213" customWidth="1"/>
    <col min="13059" max="13059" width="79.28515625" style="213" customWidth="1"/>
    <col min="13060" max="13060" width="13.42578125" style="213" bestFit="1" customWidth="1"/>
    <col min="13061" max="13061" width="17.42578125" style="213" customWidth="1"/>
    <col min="13062" max="13062" width="19.42578125" style="213" bestFit="1" customWidth="1"/>
    <col min="13063" max="13063" width="13.42578125" style="213" bestFit="1" customWidth="1"/>
    <col min="13064" max="13064" width="10" style="213" bestFit="1" customWidth="1"/>
    <col min="13065" max="13065" width="16" style="213" customWidth="1"/>
    <col min="13066" max="13066" width="12.28515625" style="213" customWidth="1"/>
    <col min="13067" max="13067" width="10.28515625" style="213" customWidth="1"/>
    <col min="13068" max="13068" width="11.140625" style="213" customWidth="1"/>
    <col min="13069" max="13069" width="11.42578125" style="213"/>
    <col min="13070" max="13070" width="17.85546875" style="213" bestFit="1" customWidth="1"/>
    <col min="13071" max="13071" width="20.28515625" style="213" bestFit="1" customWidth="1"/>
    <col min="13072" max="13076" width="11.42578125" style="213"/>
    <col min="13077" max="13077" width="30.140625" style="213" bestFit="1" customWidth="1"/>
    <col min="13078" max="13078" width="19.42578125" style="213" bestFit="1" customWidth="1"/>
    <col min="13079" max="13079" width="14.42578125" style="213" bestFit="1" customWidth="1"/>
    <col min="13080" max="13080" width="19.42578125" style="213" bestFit="1" customWidth="1"/>
    <col min="13081" max="13081" width="14.42578125" style="213" bestFit="1" customWidth="1"/>
    <col min="13082" max="13082" width="20" style="213" customWidth="1"/>
    <col min="13083" max="13083" width="13.140625" style="213" bestFit="1" customWidth="1"/>
    <col min="13084" max="13084" width="7.140625" style="213" bestFit="1" customWidth="1"/>
    <col min="13085" max="13085" width="9.140625" style="213" bestFit="1" customWidth="1"/>
    <col min="13086" max="13313" width="11.42578125" style="213"/>
    <col min="13314" max="13314" width="10.42578125" style="213" customWidth="1"/>
    <col min="13315" max="13315" width="79.28515625" style="213" customWidth="1"/>
    <col min="13316" max="13316" width="13.42578125" style="213" bestFit="1" customWidth="1"/>
    <col min="13317" max="13317" width="17.42578125" style="213" customWidth="1"/>
    <col min="13318" max="13318" width="19.42578125" style="213" bestFit="1" customWidth="1"/>
    <col min="13319" max="13319" width="13.42578125" style="213" bestFit="1" customWidth="1"/>
    <col min="13320" max="13320" width="10" style="213" bestFit="1" customWidth="1"/>
    <col min="13321" max="13321" width="16" style="213" customWidth="1"/>
    <col min="13322" max="13322" width="12.28515625" style="213" customWidth="1"/>
    <col min="13323" max="13323" width="10.28515625" style="213" customWidth="1"/>
    <col min="13324" max="13324" width="11.140625" style="213" customWidth="1"/>
    <col min="13325" max="13325" width="11.42578125" style="213"/>
    <col min="13326" max="13326" width="17.85546875" style="213" bestFit="1" customWidth="1"/>
    <col min="13327" max="13327" width="20.28515625" style="213" bestFit="1" customWidth="1"/>
    <col min="13328" max="13332" width="11.42578125" style="213"/>
    <col min="13333" max="13333" width="30.140625" style="213" bestFit="1" customWidth="1"/>
    <col min="13334" max="13334" width="19.42578125" style="213" bestFit="1" customWidth="1"/>
    <col min="13335" max="13335" width="14.42578125" style="213" bestFit="1" customWidth="1"/>
    <col min="13336" max="13336" width="19.42578125" style="213" bestFit="1" customWidth="1"/>
    <col min="13337" max="13337" width="14.42578125" style="213" bestFit="1" customWidth="1"/>
    <col min="13338" max="13338" width="20" style="213" customWidth="1"/>
    <col min="13339" max="13339" width="13.140625" style="213" bestFit="1" customWidth="1"/>
    <col min="13340" max="13340" width="7.140625" style="213" bestFit="1" customWidth="1"/>
    <col min="13341" max="13341" width="9.140625" style="213" bestFit="1" customWidth="1"/>
    <col min="13342" max="13569" width="11.42578125" style="213"/>
    <col min="13570" max="13570" width="10.42578125" style="213" customWidth="1"/>
    <col min="13571" max="13571" width="79.28515625" style="213" customWidth="1"/>
    <col min="13572" max="13572" width="13.42578125" style="213" bestFit="1" customWidth="1"/>
    <col min="13573" max="13573" width="17.42578125" style="213" customWidth="1"/>
    <col min="13574" max="13574" width="19.42578125" style="213" bestFit="1" customWidth="1"/>
    <col min="13575" max="13575" width="13.42578125" style="213" bestFit="1" customWidth="1"/>
    <col min="13576" max="13576" width="10" style="213" bestFit="1" customWidth="1"/>
    <col min="13577" max="13577" width="16" style="213" customWidth="1"/>
    <col min="13578" max="13578" width="12.28515625" style="213" customWidth="1"/>
    <col min="13579" max="13579" width="10.28515625" style="213" customWidth="1"/>
    <col min="13580" max="13580" width="11.140625" style="213" customWidth="1"/>
    <col min="13581" max="13581" width="11.42578125" style="213"/>
    <col min="13582" max="13582" width="17.85546875" style="213" bestFit="1" customWidth="1"/>
    <col min="13583" max="13583" width="20.28515625" style="213" bestFit="1" customWidth="1"/>
    <col min="13584" max="13588" width="11.42578125" style="213"/>
    <col min="13589" max="13589" width="30.140625" style="213" bestFit="1" customWidth="1"/>
    <col min="13590" max="13590" width="19.42578125" style="213" bestFit="1" customWidth="1"/>
    <col min="13591" max="13591" width="14.42578125" style="213" bestFit="1" customWidth="1"/>
    <col min="13592" max="13592" width="19.42578125" style="213" bestFit="1" customWidth="1"/>
    <col min="13593" max="13593" width="14.42578125" style="213" bestFit="1" customWidth="1"/>
    <col min="13594" max="13594" width="20" style="213" customWidth="1"/>
    <col min="13595" max="13595" width="13.140625" style="213" bestFit="1" customWidth="1"/>
    <col min="13596" max="13596" width="7.140625" style="213" bestFit="1" customWidth="1"/>
    <col min="13597" max="13597" width="9.140625" style="213" bestFit="1" customWidth="1"/>
    <col min="13598" max="13825" width="11.42578125" style="213"/>
    <col min="13826" max="13826" width="10.42578125" style="213" customWidth="1"/>
    <col min="13827" max="13827" width="79.28515625" style="213" customWidth="1"/>
    <col min="13828" max="13828" width="13.42578125" style="213" bestFit="1" customWidth="1"/>
    <col min="13829" max="13829" width="17.42578125" style="213" customWidth="1"/>
    <col min="13830" max="13830" width="19.42578125" style="213" bestFit="1" customWidth="1"/>
    <col min="13831" max="13831" width="13.42578125" style="213" bestFit="1" customWidth="1"/>
    <col min="13832" max="13832" width="10" style="213" bestFit="1" customWidth="1"/>
    <col min="13833" max="13833" width="16" style="213" customWidth="1"/>
    <col min="13834" max="13834" width="12.28515625" style="213" customWidth="1"/>
    <col min="13835" max="13835" width="10.28515625" style="213" customWidth="1"/>
    <col min="13836" max="13836" width="11.140625" style="213" customWidth="1"/>
    <col min="13837" max="13837" width="11.42578125" style="213"/>
    <col min="13838" max="13838" width="17.85546875" style="213" bestFit="1" customWidth="1"/>
    <col min="13839" max="13839" width="20.28515625" style="213" bestFit="1" customWidth="1"/>
    <col min="13840" max="13844" width="11.42578125" style="213"/>
    <col min="13845" max="13845" width="30.140625" style="213" bestFit="1" customWidth="1"/>
    <col min="13846" max="13846" width="19.42578125" style="213" bestFit="1" customWidth="1"/>
    <col min="13847" max="13847" width="14.42578125" style="213" bestFit="1" customWidth="1"/>
    <col min="13848" max="13848" width="19.42578125" style="213" bestFit="1" customWidth="1"/>
    <col min="13849" max="13849" width="14.42578125" style="213" bestFit="1" customWidth="1"/>
    <col min="13850" max="13850" width="20" style="213" customWidth="1"/>
    <col min="13851" max="13851" width="13.140625" style="213" bestFit="1" customWidth="1"/>
    <col min="13852" max="13852" width="7.140625" style="213" bestFit="1" customWidth="1"/>
    <col min="13853" max="13853" width="9.140625" style="213" bestFit="1" customWidth="1"/>
    <col min="13854" max="14081" width="11.42578125" style="213"/>
    <col min="14082" max="14082" width="10.42578125" style="213" customWidth="1"/>
    <col min="14083" max="14083" width="79.28515625" style="213" customWidth="1"/>
    <col min="14084" max="14084" width="13.42578125" style="213" bestFit="1" customWidth="1"/>
    <col min="14085" max="14085" width="17.42578125" style="213" customWidth="1"/>
    <col min="14086" max="14086" width="19.42578125" style="213" bestFit="1" customWidth="1"/>
    <col min="14087" max="14087" width="13.42578125" style="213" bestFit="1" customWidth="1"/>
    <col min="14088" max="14088" width="10" style="213" bestFit="1" customWidth="1"/>
    <col min="14089" max="14089" width="16" style="213" customWidth="1"/>
    <col min="14090" max="14090" width="12.28515625" style="213" customWidth="1"/>
    <col min="14091" max="14091" width="10.28515625" style="213" customWidth="1"/>
    <col min="14092" max="14092" width="11.140625" style="213" customWidth="1"/>
    <col min="14093" max="14093" width="11.42578125" style="213"/>
    <col min="14094" max="14094" width="17.85546875" style="213" bestFit="1" customWidth="1"/>
    <col min="14095" max="14095" width="20.28515625" style="213" bestFit="1" customWidth="1"/>
    <col min="14096" max="14100" width="11.42578125" style="213"/>
    <col min="14101" max="14101" width="30.140625" style="213" bestFit="1" customWidth="1"/>
    <col min="14102" max="14102" width="19.42578125" style="213" bestFit="1" customWidth="1"/>
    <col min="14103" max="14103" width="14.42578125" style="213" bestFit="1" customWidth="1"/>
    <col min="14104" max="14104" width="19.42578125" style="213" bestFit="1" customWidth="1"/>
    <col min="14105" max="14105" width="14.42578125" style="213" bestFit="1" customWidth="1"/>
    <col min="14106" max="14106" width="20" style="213" customWidth="1"/>
    <col min="14107" max="14107" width="13.140625" style="213" bestFit="1" customWidth="1"/>
    <col min="14108" max="14108" width="7.140625" style="213" bestFit="1" customWidth="1"/>
    <col min="14109" max="14109" width="9.140625" style="213" bestFit="1" customWidth="1"/>
    <col min="14110" max="14337" width="11.42578125" style="213"/>
    <col min="14338" max="14338" width="10.42578125" style="213" customWidth="1"/>
    <col min="14339" max="14339" width="79.28515625" style="213" customWidth="1"/>
    <col min="14340" max="14340" width="13.42578125" style="213" bestFit="1" customWidth="1"/>
    <col min="14341" max="14341" width="17.42578125" style="213" customWidth="1"/>
    <col min="14342" max="14342" width="19.42578125" style="213" bestFit="1" customWidth="1"/>
    <col min="14343" max="14343" width="13.42578125" style="213" bestFit="1" customWidth="1"/>
    <col min="14344" max="14344" width="10" style="213" bestFit="1" customWidth="1"/>
    <col min="14345" max="14345" width="16" style="213" customWidth="1"/>
    <col min="14346" max="14346" width="12.28515625" style="213" customWidth="1"/>
    <col min="14347" max="14347" width="10.28515625" style="213" customWidth="1"/>
    <col min="14348" max="14348" width="11.140625" style="213" customWidth="1"/>
    <col min="14349" max="14349" width="11.42578125" style="213"/>
    <col min="14350" max="14350" width="17.85546875" style="213" bestFit="1" customWidth="1"/>
    <col min="14351" max="14351" width="20.28515625" style="213" bestFit="1" customWidth="1"/>
    <col min="14352" max="14356" width="11.42578125" style="213"/>
    <col min="14357" max="14357" width="30.140625" style="213" bestFit="1" customWidth="1"/>
    <col min="14358" max="14358" width="19.42578125" style="213" bestFit="1" customWidth="1"/>
    <col min="14359" max="14359" width="14.42578125" style="213" bestFit="1" customWidth="1"/>
    <col min="14360" max="14360" width="19.42578125" style="213" bestFit="1" customWidth="1"/>
    <col min="14361" max="14361" width="14.42578125" style="213" bestFit="1" customWidth="1"/>
    <col min="14362" max="14362" width="20" style="213" customWidth="1"/>
    <col min="14363" max="14363" width="13.140625" style="213" bestFit="1" customWidth="1"/>
    <col min="14364" max="14364" width="7.140625" style="213" bestFit="1" customWidth="1"/>
    <col min="14365" max="14365" width="9.140625" style="213" bestFit="1" customWidth="1"/>
    <col min="14366" max="14593" width="11.42578125" style="213"/>
    <col min="14594" max="14594" width="10.42578125" style="213" customWidth="1"/>
    <col min="14595" max="14595" width="79.28515625" style="213" customWidth="1"/>
    <col min="14596" max="14596" width="13.42578125" style="213" bestFit="1" customWidth="1"/>
    <col min="14597" max="14597" width="17.42578125" style="213" customWidth="1"/>
    <col min="14598" max="14598" width="19.42578125" style="213" bestFit="1" customWidth="1"/>
    <col min="14599" max="14599" width="13.42578125" style="213" bestFit="1" customWidth="1"/>
    <col min="14600" max="14600" width="10" style="213" bestFit="1" customWidth="1"/>
    <col min="14601" max="14601" width="16" style="213" customWidth="1"/>
    <col min="14602" max="14602" width="12.28515625" style="213" customWidth="1"/>
    <col min="14603" max="14603" width="10.28515625" style="213" customWidth="1"/>
    <col min="14604" max="14604" width="11.140625" style="213" customWidth="1"/>
    <col min="14605" max="14605" width="11.42578125" style="213"/>
    <col min="14606" max="14606" width="17.85546875" style="213" bestFit="1" customWidth="1"/>
    <col min="14607" max="14607" width="20.28515625" style="213" bestFit="1" customWidth="1"/>
    <col min="14608" max="14612" width="11.42578125" style="213"/>
    <col min="14613" max="14613" width="30.140625" style="213" bestFit="1" customWidth="1"/>
    <col min="14614" max="14614" width="19.42578125" style="213" bestFit="1" customWidth="1"/>
    <col min="14615" max="14615" width="14.42578125" style="213" bestFit="1" customWidth="1"/>
    <col min="14616" max="14616" width="19.42578125" style="213" bestFit="1" customWidth="1"/>
    <col min="14617" max="14617" width="14.42578125" style="213" bestFit="1" customWidth="1"/>
    <col min="14618" max="14618" width="20" style="213" customWidth="1"/>
    <col min="14619" max="14619" width="13.140625" style="213" bestFit="1" customWidth="1"/>
    <col min="14620" max="14620" width="7.140625" style="213" bestFit="1" customWidth="1"/>
    <col min="14621" max="14621" width="9.140625" style="213" bestFit="1" customWidth="1"/>
    <col min="14622" max="14849" width="11.42578125" style="213"/>
    <col min="14850" max="14850" width="10.42578125" style="213" customWidth="1"/>
    <col min="14851" max="14851" width="79.28515625" style="213" customWidth="1"/>
    <col min="14852" max="14852" width="13.42578125" style="213" bestFit="1" customWidth="1"/>
    <col min="14853" max="14853" width="17.42578125" style="213" customWidth="1"/>
    <col min="14854" max="14854" width="19.42578125" style="213" bestFit="1" customWidth="1"/>
    <col min="14855" max="14855" width="13.42578125" style="213" bestFit="1" customWidth="1"/>
    <col min="14856" max="14856" width="10" style="213" bestFit="1" customWidth="1"/>
    <col min="14857" max="14857" width="16" style="213" customWidth="1"/>
    <col min="14858" max="14858" width="12.28515625" style="213" customWidth="1"/>
    <col min="14859" max="14859" width="10.28515625" style="213" customWidth="1"/>
    <col min="14860" max="14860" width="11.140625" style="213" customWidth="1"/>
    <col min="14861" max="14861" width="11.42578125" style="213"/>
    <col min="14862" max="14862" width="17.85546875" style="213" bestFit="1" customWidth="1"/>
    <col min="14863" max="14863" width="20.28515625" style="213" bestFit="1" customWidth="1"/>
    <col min="14864" max="14868" width="11.42578125" style="213"/>
    <col min="14869" max="14869" width="30.140625" style="213" bestFit="1" customWidth="1"/>
    <col min="14870" max="14870" width="19.42578125" style="213" bestFit="1" customWidth="1"/>
    <col min="14871" max="14871" width="14.42578125" style="213" bestFit="1" customWidth="1"/>
    <col min="14872" max="14872" width="19.42578125" style="213" bestFit="1" customWidth="1"/>
    <col min="14873" max="14873" width="14.42578125" style="213" bestFit="1" customWidth="1"/>
    <col min="14874" max="14874" width="20" style="213" customWidth="1"/>
    <col min="14875" max="14875" width="13.140625" style="213" bestFit="1" customWidth="1"/>
    <col min="14876" max="14876" width="7.140625" style="213" bestFit="1" customWidth="1"/>
    <col min="14877" max="14877" width="9.140625" style="213" bestFit="1" customWidth="1"/>
    <col min="14878" max="15105" width="11.42578125" style="213"/>
    <col min="15106" max="15106" width="10.42578125" style="213" customWidth="1"/>
    <col min="15107" max="15107" width="79.28515625" style="213" customWidth="1"/>
    <col min="15108" max="15108" width="13.42578125" style="213" bestFit="1" customWidth="1"/>
    <col min="15109" max="15109" width="17.42578125" style="213" customWidth="1"/>
    <col min="15110" max="15110" width="19.42578125" style="213" bestFit="1" customWidth="1"/>
    <col min="15111" max="15111" width="13.42578125" style="213" bestFit="1" customWidth="1"/>
    <col min="15112" max="15112" width="10" style="213" bestFit="1" customWidth="1"/>
    <col min="15113" max="15113" width="16" style="213" customWidth="1"/>
    <col min="15114" max="15114" width="12.28515625" style="213" customWidth="1"/>
    <col min="15115" max="15115" width="10.28515625" style="213" customWidth="1"/>
    <col min="15116" max="15116" width="11.140625" style="213" customWidth="1"/>
    <col min="15117" max="15117" width="11.42578125" style="213"/>
    <col min="15118" max="15118" width="17.85546875" style="213" bestFit="1" customWidth="1"/>
    <col min="15119" max="15119" width="20.28515625" style="213" bestFit="1" customWidth="1"/>
    <col min="15120" max="15124" width="11.42578125" style="213"/>
    <col min="15125" max="15125" width="30.140625" style="213" bestFit="1" customWidth="1"/>
    <col min="15126" max="15126" width="19.42578125" style="213" bestFit="1" customWidth="1"/>
    <col min="15127" max="15127" width="14.42578125" style="213" bestFit="1" customWidth="1"/>
    <col min="15128" max="15128" width="19.42578125" style="213" bestFit="1" customWidth="1"/>
    <col min="15129" max="15129" width="14.42578125" style="213" bestFit="1" customWidth="1"/>
    <col min="15130" max="15130" width="20" style="213" customWidth="1"/>
    <col min="15131" max="15131" width="13.140625" style="213" bestFit="1" customWidth="1"/>
    <col min="15132" max="15132" width="7.140625" style="213" bestFit="1" customWidth="1"/>
    <col min="15133" max="15133" width="9.140625" style="213" bestFit="1" customWidth="1"/>
    <col min="15134" max="15361" width="11.42578125" style="213"/>
    <col min="15362" max="15362" width="10.42578125" style="213" customWidth="1"/>
    <col min="15363" max="15363" width="79.28515625" style="213" customWidth="1"/>
    <col min="15364" max="15364" width="13.42578125" style="213" bestFit="1" customWidth="1"/>
    <col min="15365" max="15365" width="17.42578125" style="213" customWidth="1"/>
    <col min="15366" max="15366" width="19.42578125" style="213" bestFit="1" customWidth="1"/>
    <col min="15367" max="15367" width="13.42578125" style="213" bestFit="1" customWidth="1"/>
    <col min="15368" max="15368" width="10" style="213" bestFit="1" customWidth="1"/>
    <col min="15369" max="15369" width="16" style="213" customWidth="1"/>
    <col min="15370" max="15370" width="12.28515625" style="213" customWidth="1"/>
    <col min="15371" max="15371" width="10.28515625" style="213" customWidth="1"/>
    <col min="15372" max="15372" width="11.140625" style="213" customWidth="1"/>
    <col min="15373" max="15373" width="11.42578125" style="213"/>
    <col min="15374" max="15374" width="17.85546875" style="213" bestFit="1" customWidth="1"/>
    <col min="15375" max="15375" width="20.28515625" style="213" bestFit="1" customWidth="1"/>
    <col min="15376" max="15380" width="11.42578125" style="213"/>
    <col min="15381" max="15381" width="30.140625" style="213" bestFit="1" customWidth="1"/>
    <col min="15382" max="15382" width="19.42578125" style="213" bestFit="1" customWidth="1"/>
    <col min="15383" max="15383" width="14.42578125" style="213" bestFit="1" customWidth="1"/>
    <col min="15384" max="15384" width="19.42578125" style="213" bestFit="1" customWidth="1"/>
    <col min="15385" max="15385" width="14.42578125" style="213" bestFit="1" customWidth="1"/>
    <col min="15386" max="15386" width="20" style="213" customWidth="1"/>
    <col min="15387" max="15387" width="13.140625" style="213" bestFit="1" customWidth="1"/>
    <col min="15388" max="15388" width="7.140625" style="213" bestFit="1" customWidth="1"/>
    <col min="15389" max="15389" width="9.140625" style="213" bestFit="1" customWidth="1"/>
    <col min="15390" max="15617" width="11.42578125" style="213"/>
    <col min="15618" max="15618" width="10.42578125" style="213" customWidth="1"/>
    <col min="15619" max="15619" width="79.28515625" style="213" customWidth="1"/>
    <col min="15620" max="15620" width="13.42578125" style="213" bestFit="1" customWidth="1"/>
    <col min="15621" max="15621" width="17.42578125" style="213" customWidth="1"/>
    <col min="15622" max="15622" width="19.42578125" style="213" bestFit="1" customWidth="1"/>
    <col min="15623" max="15623" width="13.42578125" style="213" bestFit="1" customWidth="1"/>
    <col min="15624" max="15624" width="10" style="213" bestFit="1" customWidth="1"/>
    <col min="15625" max="15625" width="16" style="213" customWidth="1"/>
    <col min="15626" max="15626" width="12.28515625" style="213" customWidth="1"/>
    <col min="15627" max="15627" width="10.28515625" style="213" customWidth="1"/>
    <col min="15628" max="15628" width="11.140625" style="213" customWidth="1"/>
    <col min="15629" max="15629" width="11.42578125" style="213"/>
    <col min="15630" max="15630" width="17.85546875" style="213" bestFit="1" customWidth="1"/>
    <col min="15631" max="15631" width="20.28515625" style="213" bestFit="1" customWidth="1"/>
    <col min="15632" max="15636" width="11.42578125" style="213"/>
    <col min="15637" max="15637" width="30.140625" style="213" bestFit="1" customWidth="1"/>
    <col min="15638" max="15638" width="19.42578125" style="213" bestFit="1" customWidth="1"/>
    <col min="15639" max="15639" width="14.42578125" style="213" bestFit="1" customWidth="1"/>
    <col min="15640" max="15640" width="19.42578125" style="213" bestFit="1" customWidth="1"/>
    <col min="15641" max="15641" width="14.42578125" style="213" bestFit="1" customWidth="1"/>
    <col min="15642" max="15642" width="20" style="213" customWidth="1"/>
    <col min="15643" max="15643" width="13.140625" style="213" bestFit="1" customWidth="1"/>
    <col min="15644" max="15644" width="7.140625" style="213" bestFit="1" customWidth="1"/>
    <col min="15645" max="15645" width="9.140625" style="213" bestFit="1" customWidth="1"/>
    <col min="15646" max="15873" width="11.42578125" style="213"/>
    <col min="15874" max="15874" width="10.42578125" style="213" customWidth="1"/>
    <col min="15875" max="15875" width="79.28515625" style="213" customWidth="1"/>
    <col min="15876" max="15876" width="13.42578125" style="213" bestFit="1" customWidth="1"/>
    <col min="15877" max="15877" width="17.42578125" style="213" customWidth="1"/>
    <col min="15878" max="15878" width="19.42578125" style="213" bestFit="1" customWidth="1"/>
    <col min="15879" max="15879" width="13.42578125" style="213" bestFit="1" customWidth="1"/>
    <col min="15880" max="15880" width="10" style="213" bestFit="1" customWidth="1"/>
    <col min="15881" max="15881" width="16" style="213" customWidth="1"/>
    <col min="15882" max="15882" width="12.28515625" style="213" customWidth="1"/>
    <col min="15883" max="15883" width="10.28515625" style="213" customWidth="1"/>
    <col min="15884" max="15884" width="11.140625" style="213" customWidth="1"/>
    <col min="15885" max="15885" width="11.42578125" style="213"/>
    <col min="15886" max="15886" width="17.85546875" style="213" bestFit="1" customWidth="1"/>
    <col min="15887" max="15887" width="20.28515625" style="213" bestFit="1" customWidth="1"/>
    <col min="15888" max="15892" width="11.42578125" style="213"/>
    <col min="15893" max="15893" width="30.140625" style="213" bestFit="1" customWidth="1"/>
    <col min="15894" max="15894" width="19.42578125" style="213" bestFit="1" customWidth="1"/>
    <col min="15895" max="15895" width="14.42578125" style="213" bestFit="1" customWidth="1"/>
    <col min="15896" max="15896" width="19.42578125" style="213" bestFit="1" customWidth="1"/>
    <col min="15897" max="15897" width="14.42578125" style="213" bestFit="1" customWidth="1"/>
    <col min="15898" max="15898" width="20" style="213" customWidth="1"/>
    <col min="15899" max="15899" width="13.140625" style="213" bestFit="1" customWidth="1"/>
    <col min="15900" max="15900" width="7.140625" style="213" bestFit="1" customWidth="1"/>
    <col min="15901" max="15901" width="9.140625" style="213" bestFit="1" customWidth="1"/>
    <col min="15902" max="16129" width="11.42578125" style="213"/>
    <col min="16130" max="16130" width="10.42578125" style="213" customWidth="1"/>
    <col min="16131" max="16131" width="79.28515625" style="213" customWidth="1"/>
    <col min="16132" max="16132" width="13.42578125" style="213" bestFit="1" customWidth="1"/>
    <col min="16133" max="16133" width="17.42578125" style="213" customWidth="1"/>
    <col min="16134" max="16134" width="19.42578125" style="213" bestFit="1" customWidth="1"/>
    <col min="16135" max="16135" width="13.42578125" style="213" bestFit="1" customWidth="1"/>
    <col min="16136" max="16136" width="10" style="213" bestFit="1" customWidth="1"/>
    <col min="16137" max="16137" width="16" style="213" customWidth="1"/>
    <col min="16138" max="16138" width="12.28515625" style="213" customWidth="1"/>
    <col min="16139" max="16139" width="10.28515625" style="213" customWidth="1"/>
    <col min="16140" max="16140" width="11.140625" style="213" customWidth="1"/>
    <col min="16141" max="16141" width="11.42578125" style="213"/>
    <col min="16142" max="16142" width="17.85546875" style="213" bestFit="1" customWidth="1"/>
    <col min="16143" max="16143" width="20.28515625" style="213" bestFit="1" customWidth="1"/>
    <col min="16144" max="16148" width="11.42578125" style="213"/>
    <col min="16149" max="16149" width="30.140625" style="213" bestFit="1" customWidth="1"/>
    <col min="16150" max="16150" width="19.42578125" style="213" bestFit="1" customWidth="1"/>
    <col min="16151" max="16151" width="14.42578125" style="213" bestFit="1" customWidth="1"/>
    <col min="16152" max="16152" width="19.42578125" style="213" bestFit="1" customWidth="1"/>
    <col min="16153" max="16153" width="14.42578125" style="213" bestFit="1" customWidth="1"/>
    <col min="16154" max="16154" width="20" style="213" customWidth="1"/>
    <col min="16155" max="16155" width="13.140625" style="213" bestFit="1" customWidth="1"/>
    <col min="16156" max="16156" width="7.140625" style="213" bestFit="1" customWidth="1"/>
    <col min="16157" max="16157" width="9.140625" style="213" bestFit="1" customWidth="1"/>
    <col min="16158" max="16384" width="11.42578125" style="213"/>
  </cols>
  <sheetData>
    <row r="1" spans="1:17">
      <c r="A1" s="1247"/>
      <c r="B1" s="1247"/>
      <c r="C1" s="1247"/>
      <c r="D1" s="1247"/>
      <c r="E1" s="1247"/>
      <c r="F1" s="1247"/>
      <c r="G1" s="1247"/>
      <c r="H1" s="1247"/>
      <c r="I1" s="1247"/>
      <c r="J1" s="1247"/>
      <c r="K1" s="1247"/>
      <c r="L1" s="1247"/>
      <c r="M1" s="1247"/>
    </row>
    <row r="2" spans="1:17">
      <c r="A2" s="1329"/>
      <c r="B2" s="1329"/>
      <c r="C2" s="1329"/>
      <c r="D2" s="1329"/>
      <c r="E2" s="1329"/>
      <c r="F2" s="1329"/>
      <c r="G2" s="1329"/>
      <c r="H2" s="1329"/>
      <c r="I2" s="1329"/>
      <c r="J2" s="1329"/>
      <c r="K2" s="1329"/>
      <c r="L2" s="1329"/>
      <c r="M2" s="1329"/>
      <c r="N2" s="261"/>
      <c r="O2" s="261"/>
      <c r="P2" s="261"/>
      <c r="Q2" s="261"/>
    </row>
    <row r="3" spans="1:17" ht="23.25" customHeight="1">
      <c r="A3" s="1270"/>
      <c r="B3" s="1270"/>
      <c r="C3" s="1270"/>
      <c r="D3" s="1270"/>
      <c r="E3" s="1270"/>
      <c r="F3" s="1270"/>
      <c r="G3" s="1270"/>
      <c r="H3" s="1270"/>
      <c r="I3" s="1270"/>
      <c r="J3" s="1270"/>
      <c r="K3" s="1270"/>
      <c r="L3" s="1270"/>
      <c r="M3" s="1270"/>
      <c r="N3" s="261"/>
      <c r="O3" s="261"/>
      <c r="P3" s="261"/>
      <c r="Q3" s="261"/>
    </row>
    <row r="4" spans="1:17" ht="23.25" customHeight="1">
      <c r="A4" s="261"/>
      <c r="B4" s="261"/>
      <c r="C4" s="261"/>
      <c r="D4" s="261"/>
      <c r="E4" s="261"/>
      <c r="F4" s="261"/>
      <c r="G4" s="261"/>
      <c r="H4" s="261"/>
      <c r="I4" s="261"/>
      <c r="J4" s="261"/>
      <c r="K4" s="261"/>
      <c r="L4" s="261"/>
      <c r="M4" s="261"/>
      <c r="N4" s="261"/>
      <c r="O4" s="261"/>
      <c r="P4" s="261"/>
      <c r="Q4" s="261"/>
    </row>
    <row r="5" spans="1:17" s="424" customFormat="1" ht="15.75" customHeight="1">
      <c r="A5" s="423"/>
      <c r="B5" s="1272" t="s">
        <v>1647</v>
      </c>
      <c r="C5" s="1330"/>
      <c r="D5" s="1330"/>
      <c r="E5" s="1330"/>
      <c r="F5" s="1330"/>
      <c r="G5" s="1330"/>
      <c r="H5" s="1330"/>
      <c r="I5" s="1330"/>
      <c r="J5" s="1330"/>
      <c r="K5" s="1330"/>
      <c r="L5" s="1330"/>
      <c r="M5" s="423"/>
      <c r="N5" s="423"/>
      <c r="O5" s="423"/>
      <c r="P5" s="423"/>
      <c r="Q5" s="423"/>
    </row>
    <row r="6" spans="1:17" ht="15.75" thickBot="1">
      <c r="A6" s="261"/>
      <c r="B6" s="1295" t="s">
        <v>976</v>
      </c>
      <c r="C6" s="1295"/>
      <c r="D6" s="1295"/>
      <c r="E6" s="1295"/>
      <c r="F6" s="1295"/>
      <c r="G6" s="1295"/>
      <c r="H6" s="1295"/>
      <c r="I6" s="1295"/>
      <c r="J6" s="1295"/>
      <c r="K6" s="1295"/>
      <c r="L6" s="1295"/>
      <c r="M6" s="261"/>
      <c r="N6" s="261"/>
      <c r="O6" s="261"/>
      <c r="P6" s="261"/>
      <c r="Q6" s="261"/>
    </row>
    <row r="7" spans="1:17" ht="15.75" thickBot="1">
      <c r="A7" s="261"/>
      <c r="B7" s="1328" t="s">
        <v>949</v>
      </c>
      <c r="C7" s="1328"/>
      <c r="D7" s="1328"/>
      <c r="E7" s="1328"/>
      <c r="F7" s="1328"/>
      <c r="G7" s="1328"/>
      <c r="H7" s="1328"/>
      <c r="I7" s="1328"/>
      <c r="J7" s="1328"/>
      <c r="K7" s="1328"/>
      <c r="L7" s="1328"/>
      <c r="M7" s="261"/>
      <c r="N7" s="367" t="s">
        <v>25</v>
      </c>
      <c r="O7" s="368">
        <v>6246380742030</v>
      </c>
      <c r="P7" s="261"/>
      <c r="Q7" s="261"/>
    </row>
    <row r="8" spans="1:17" ht="15.75" thickBot="1">
      <c r="B8" s="425"/>
      <c r="C8" s="425"/>
      <c r="D8" s="425"/>
      <c r="E8" s="425"/>
      <c r="F8" s="425"/>
      <c r="G8" s="425"/>
      <c r="H8" s="425"/>
      <c r="I8" s="425"/>
      <c r="J8" s="425"/>
      <c r="K8" s="425"/>
      <c r="L8" s="425"/>
      <c r="N8" s="363"/>
      <c r="O8" s="426"/>
    </row>
    <row r="9" spans="1:17" ht="19.5" thickBot="1">
      <c r="B9" s="1313" t="s">
        <v>249</v>
      </c>
      <c r="C9" s="760">
        <v>2021</v>
      </c>
      <c r="D9" s="1316">
        <v>2022</v>
      </c>
      <c r="E9" s="1317"/>
      <c r="F9" s="1317"/>
      <c r="G9" s="1317"/>
      <c r="H9" s="1317"/>
      <c r="I9" s="1318"/>
      <c r="J9" s="1316" t="s">
        <v>705</v>
      </c>
      <c r="K9" s="1318"/>
      <c r="L9" s="1319" t="s">
        <v>452</v>
      </c>
    </row>
    <row r="10" spans="1:17" ht="19.5" thickBot="1">
      <c r="B10" s="1314"/>
      <c r="C10" s="1322" t="s">
        <v>706</v>
      </c>
      <c r="D10" s="1322" t="s">
        <v>451</v>
      </c>
      <c r="E10" s="1322" t="s">
        <v>713</v>
      </c>
      <c r="F10" s="1322" t="s">
        <v>548</v>
      </c>
      <c r="G10" s="1322" t="s">
        <v>706</v>
      </c>
      <c r="H10" s="1324" t="s">
        <v>550</v>
      </c>
      <c r="I10" s="1324" t="s">
        <v>551</v>
      </c>
      <c r="J10" s="1326" t="s">
        <v>709</v>
      </c>
      <c r="K10" s="1327"/>
      <c r="L10" s="1320"/>
    </row>
    <row r="11" spans="1:17" ht="19.5" thickBot="1">
      <c r="B11" s="1314"/>
      <c r="C11" s="1323"/>
      <c r="D11" s="1323"/>
      <c r="E11" s="1323"/>
      <c r="F11" s="1323"/>
      <c r="G11" s="1323"/>
      <c r="H11" s="1325"/>
      <c r="I11" s="1325"/>
      <c r="J11" s="761" t="s">
        <v>554</v>
      </c>
      <c r="K11" s="761" t="s">
        <v>553</v>
      </c>
      <c r="L11" s="1321"/>
    </row>
    <row r="12" spans="1:17" ht="19.5" thickBot="1">
      <c r="B12" s="1315"/>
      <c r="C12" s="762">
        <v>1</v>
      </c>
      <c r="D12" s="762">
        <v>2</v>
      </c>
      <c r="E12" s="762">
        <v>3</v>
      </c>
      <c r="F12" s="762">
        <v>4</v>
      </c>
      <c r="G12" s="763">
        <v>5</v>
      </c>
      <c r="H12" s="763">
        <v>6</v>
      </c>
      <c r="I12" s="764" t="s">
        <v>872</v>
      </c>
      <c r="J12" s="765" t="s">
        <v>873</v>
      </c>
      <c r="K12" s="763" t="s">
        <v>874</v>
      </c>
      <c r="L12" s="766" t="s">
        <v>875</v>
      </c>
    </row>
    <row r="13" spans="1:17" ht="15" customHeight="1">
      <c r="B13" s="369" t="s">
        <v>618</v>
      </c>
      <c r="C13" s="427"/>
      <c r="D13" s="428"/>
      <c r="E13" s="428"/>
      <c r="F13" s="427"/>
      <c r="G13" s="427"/>
      <c r="H13" s="427"/>
      <c r="I13" s="429"/>
      <c r="J13" s="430"/>
      <c r="K13" s="431"/>
      <c r="L13" s="431"/>
    </row>
    <row r="14" spans="1:17" ht="18.75">
      <c r="B14" s="432" t="s">
        <v>630</v>
      </c>
      <c r="C14" s="939">
        <v>427104632.66000009</v>
      </c>
      <c r="D14" s="939">
        <v>501555814</v>
      </c>
      <c r="E14" s="939">
        <v>577198028.20999992</v>
      </c>
      <c r="F14" s="939">
        <v>536798224.87</v>
      </c>
      <c r="G14" s="939">
        <v>467002111.65999997</v>
      </c>
      <c r="H14" s="939">
        <v>467002111.65999997</v>
      </c>
      <c r="I14" s="434">
        <f>G14/E14</f>
        <v>0.80908473147121052</v>
      </c>
      <c r="J14" s="433">
        <f>G14-C14</f>
        <v>39897478.999999881</v>
      </c>
      <c r="K14" s="377">
        <f>J14/C14</f>
        <v>9.3413828718080363E-2</v>
      </c>
      <c r="L14" s="377">
        <f>G14/$O$7</f>
        <v>7.4763632085006368E-5</v>
      </c>
      <c r="N14" s="435"/>
    </row>
    <row r="15" spans="1:17" ht="18.75">
      <c r="B15" s="432" t="s">
        <v>631</v>
      </c>
      <c r="C15" s="939">
        <v>69230169.080000013</v>
      </c>
      <c r="D15" s="939">
        <v>55682724</v>
      </c>
      <c r="E15" s="939">
        <v>71593696</v>
      </c>
      <c r="F15" s="939">
        <v>65513926.219999999</v>
      </c>
      <c r="G15" s="939">
        <v>65398290.219999999</v>
      </c>
      <c r="H15" s="939">
        <v>65398290.219999999</v>
      </c>
      <c r="I15" s="434">
        <f t="shared" ref="I15:I71" si="0">G15/E15</f>
        <v>0.91346436730965808</v>
      </c>
      <c r="J15" s="433">
        <f t="shared" ref="J15:J70" si="1">G15-C15</f>
        <v>-3831878.8600000143</v>
      </c>
      <c r="K15" s="377">
        <f t="shared" ref="K15:K71" si="2">J15/C15</f>
        <v>-5.5349841130274087E-2</v>
      </c>
      <c r="L15" s="377">
        <f t="shared" ref="L15:L71" si="3">G15/$O$7</f>
        <v>1.0469789294135522E-5</v>
      </c>
      <c r="N15" s="435"/>
    </row>
    <row r="16" spans="1:17" ht="18.75">
      <c r="B16" s="432" t="s">
        <v>632</v>
      </c>
      <c r="C16" s="939">
        <v>0</v>
      </c>
      <c r="D16" s="939">
        <v>1780799783</v>
      </c>
      <c r="E16" s="939">
        <v>1780799783</v>
      </c>
      <c r="F16" s="939">
        <v>0</v>
      </c>
      <c r="G16" s="939">
        <v>0</v>
      </c>
      <c r="H16" s="939">
        <v>0</v>
      </c>
      <c r="I16" s="434">
        <f t="shared" si="0"/>
        <v>0</v>
      </c>
      <c r="J16" s="433">
        <f t="shared" si="1"/>
        <v>0</v>
      </c>
      <c r="K16" s="436">
        <v>0</v>
      </c>
      <c r="L16" s="377">
        <f t="shared" si="3"/>
        <v>0</v>
      </c>
      <c r="N16" s="435"/>
    </row>
    <row r="17" spans="1:17" ht="18.75">
      <c r="A17" s="437"/>
      <c r="B17" s="432" t="s">
        <v>633</v>
      </c>
      <c r="C17" s="939">
        <v>0</v>
      </c>
      <c r="D17" s="939">
        <v>616792804</v>
      </c>
      <c r="E17" s="939">
        <v>616579519</v>
      </c>
      <c r="F17" s="939">
        <v>0</v>
      </c>
      <c r="G17" s="939">
        <v>0</v>
      </c>
      <c r="H17" s="939">
        <v>0</v>
      </c>
      <c r="I17" s="434">
        <f t="shared" si="0"/>
        <v>0</v>
      </c>
      <c r="J17" s="433">
        <f t="shared" si="1"/>
        <v>0</v>
      </c>
      <c r="K17" s="436">
        <v>0</v>
      </c>
      <c r="L17" s="377">
        <f t="shared" si="3"/>
        <v>0</v>
      </c>
      <c r="N17" s="435"/>
      <c r="Q17" s="213" t="s">
        <v>634</v>
      </c>
    </row>
    <row r="18" spans="1:17" ht="18.75">
      <c r="B18" s="432" t="s">
        <v>635</v>
      </c>
      <c r="C18" s="939">
        <v>185037951.37</v>
      </c>
      <c r="D18" s="939">
        <v>180167111</v>
      </c>
      <c r="E18" s="939">
        <v>239053944.43000004</v>
      </c>
      <c r="F18" s="939">
        <v>237521235.49000001</v>
      </c>
      <c r="G18" s="939">
        <v>237285650.33000001</v>
      </c>
      <c r="H18" s="939">
        <v>237285650.33000001</v>
      </c>
      <c r="I18" s="434">
        <f t="shared" si="0"/>
        <v>0.99260294949654004</v>
      </c>
      <c r="J18" s="433">
        <f t="shared" si="1"/>
        <v>52247698.960000008</v>
      </c>
      <c r="K18" s="377">
        <f t="shared" si="2"/>
        <v>0.2823620699060056</v>
      </c>
      <c r="L18" s="377">
        <f t="shared" si="3"/>
        <v>3.7987702019727507E-5</v>
      </c>
      <c r="N18" s="435"/>
    </row>
    <row r="19" spans="1:17" ht="18.75">
      <c r="B19" s="432" t="s">
        <v>636</v>
      </c>
      <c r="C19" s="939">
        <v>1670197775.9000001</v>
      </c>
      <c r="D19" s="939">
        <v>2008317326</v>
      </c>
      <c r="E19" s="939">
        <v>2791204321.000001</v>
      </c>
      <c r="F19" s="939">
        <v>2613327587.6799998</v>
      </c>
      <c r="G19" s="939">
        <v>2385134196.2100005</v>
      </c>
      <c r="H19" s="939">
        <v>2385134196.2100005</v>
      </c>
      <c r="I19" s="434">
        <f t="shared" si="0"/>
        <v>0.85451795064414404</v>
      </c>
      <c r="J19" s="433">
        <f t="shared" si="1"/>
        <v>714936420.31000042</v>
      </c>
      <c r="K19" s="377">
        <f t="shared" si="2"/>
        <v>0.42805494692073276</v>
      </c>
      <c r="L19" s="377">
        <f t="shared" si="3"/>
        <v>3.8184258928713013E-4</v>
      </c>
      <c r="N19" s="435"/>
    </row>
    <row r="20" spans="1:17" ht="18.75">
      <c r="B20" s="432" t="s">
        <v>637</v>
      </c>
      <c r="C20" s="939">
        <v>41340365.890000001</v>
      </c>
      <c r="D20" s="939">
        <v>71925496</v>
      </c>
      <c r="E20" s="939">
        <v>88820216.810000002</v>
      </c>
      <c r="F20" s="939">
        <v>47015920.289999999</v>
      </c>
      <c r="G20" s="939">
        <v>46874857.57</v>
      </c>
      <c r="H20" s="939">
        <v>46874857.57</v>
      </c>
      <c r="I20" s="438">
        <f t="shared" si="0"/>
        <v>0.52774986656779366</v>
      </c>
      <c r="J20" s="439">
        <f t="shared" si="1"/>
        <v>5534491.6799999997</v>
      </c>
      <c r="K20" s="379">
        <f t="shared" si="2"/>
        <v>0.13387621422428586</v>
      </c>
      <c r="L20" s="379">
        <f t="shared" si="3"/>
        <v>7.5043228240304518E-6</v>
      </c>
      <c r="N20" s="435"/>
    </row>
    <row r="21" spans="1:17" ht="18.75">
      <c r="B21" s="432" t="s">
        <v>638</v>
      </c>
      <c r="C21" s="939">
        <v>20644262.960000001</v>
      </c>
      <c r="D21" s="939">
        <v>20352056</v>
      </c>
      <c r="E21" s="939">
        <v>23878406.280000001</v>
      </c>
      <c r="F21" s="939">
        <v>21960026.500000004</v>
      </c>
      <c r="G21" s="939">
        <v>21960026.500000004</v>
      </c>
      <c r="H21" s="939">
        <v>21960026.500000004</v>
      </c>
      <c r="I21" s="438">
        <f t="shared" si="0"/>
        <v>0.91966047660363381</v>
      </c>
      <c r="J21" s="439">
        <f t="shared" si="1"/>
        <v>1315763.5400000028</v>
      </c>
      <c r="K21" s="379">
        <f t="shared" si="2"/>
        <v>6.3735069764873933E-2</v>
      </c>
      <c r="L21" s="379">
        <f t="shared" si="3"/>
        <v>3.5156400813414482E-6</v>
      </c>
      <c r="N21" s="435"/>
    </row>
    <row r="22" spans="1:17" ht="18.75">
      <c r="B22" s="432" t="s">
        <v>639</v>
      </c>
      <c r="C22" s="939">
        <v>6659329012.2300024</v>
      </c>
      <c r="D22" s="939">
        <v>6206972381</v>
      </c>
      <c r="E22" s="939">
        <v>13061399614.940001</v>
      </c>
      <c r="F22" s="939">
        <v>10810777209.220001</v>
      </c>
      <c r="G22" s="939">
        <v>9704370416.9000015</v>
      </c>
      <c r="H22" s="939">
        <v>9704370416.9000015</v>
      </c>
      <c r="I22" s="438">
        <f t="shared" si="0"/>
        <v>0.7429808981420235</v>
      </c>
      <c r="J22" s="439">
        <f t="shared" si="1"/>
        <v>3045041404.6699991</v>
      </c>
      <c r="K22" s="379">
        <f t="shared" si="2"/>
        <v>0.45725949252210163</v>
      </c>
      <c r="L22" s="379">
        <f t="shared" si="3"/>
        <v>1.5535989267516529E-3</v>
      </c>
      <c r="M22" s="303"/>
      <c r="N22" s="435"/>
    </row>
    <row r="23" spans="1:17" ht="18.75">
      <c r="B23" s="432" t="s">
        <v>640</v>
      </c>
      <c r="C23" s="939">
        <v>127788224.47</v>
      </c>
      <c r="D23" s="939">
        <v>144144665</v>
      </c>
      <c r="E23" s="939">
        <v>324780976.08000004</v>
      </c>
      <c r="F23" s="939">
        <v>121323998.29000001</v>
      </c>
      <c r="G23" s="939">
        <v>120858930.89000002</v>
      </c>
      <c r="H23" s="939">
        <v>120833561.23</v>
      </c>
      <c r="I23" s="438">
        <f t="shared" si="0"/>
        <v>0.37212441550218767</v>
      </c>
      <c r="J23" s="439">
        <f t="shared" si="1"/>
        <v>-6929293.5799999833</v>
      </c>
      <c r="K23" s="379">
        <f t="shared" si="2"/>
        <v>-5.4224820860757229E-2</v>
      </c>
      <c r="L23" s="379">
        <f t="shared" si="3"/>
        <v>1.9348633373687416E-5</v>
      </c>
      <c r="N23" s="435"/>
    </row>
    <row r="24" spans="1:17" ht="18.75">
      <c r="A24" s="440"/>
      <c r="B24" s="432" t="s">
        <v>641</v>
      </c>
      <c r="C24" s="939">
        <v>107938128.78999999</v>
      </c>
      <c r="D24" s="939">
        <v>155000000</v>
      </c>
      <c r="E24" s="939">
        <v>181084315.70999998</v>
      </c>
      <c r="F24" s="939">
        <v>138526938.49000001</v>
      </c>
      <c r="G24" s="939">
        <v>137210526.02999997</v>
      </c>
      <c r="H24" s="939">
        <v>137199181.76999998</v>
      </c>
      <c r="I24" s="438">
        <f t="shared" si="0"/>
        <v>0.75771623562218215</v>
      </c>
      <c r="J24" s="439">
        <f t="shared" si="1"/>
        <v>29272397.23999998</v>
      </c>
      <c r="K24" s="379">
        <f t="shared" si="2"/>
        <v>0.27119607842147381</v>
      </c>
      <c r="L24" s="379">
        <f t="shared" si="3"/>
        <v>2.1966404498328447E-5</v>
      </c>
      <c r="N24" s="435"/>
    </row>
    <row r="25" spans="1:17" ht="18.75">
      <c r="B25" s="432" t="s">
        <v>642</v>
      </c>
      <c r="C25" s="939">
        <v>0</v>
      </c>
      <c r="D25" s="939">
        <v>1047817385</v>
      </c>
      <c r="E25" s="939">
        <v>3047817385</v>
      </c>
      <c r="F25" s="939">
        <v>0</v>
      </c>
      <c r="G25" s="939">
        <v>0</v>
      </c>
      <c r="H25" s="939">
        <v>0</v>
      </c>
      <c r="I25" s="438">
        <f t="shared" si="0"/>
        <v>0</v>
      </c>
      <c r="J25" s="439">
        <f t="shared" si="1"/>
        <v>0</v>
      </c>
      <c r="K25" s="441">
        <v>0</v>
      </c>
      <c r="L25" s="379">
        <f t="shared" si="3"/>
        <v>0</v>
      </c>
      <c r="N25" s="435"/>
    </row>
    <row r="26" spans="1:17" ht="18.75">
      <c r="B26" s="432" t="s">
        <v>643</v>
      </c>
      <c r="C26" s="939">
        <v>712456564.06000006</v>
      </c>
      <c r="D26" s="939">
        <v>617073784</v>
      </c>
      <c r="E26" s="939">
        <v>730394414.08999991</v>
      </c>
      <c r="F26" s="939">
        <v>708905045.99000001</v>
      </c>
      <c r="G26" s="939">
        <v>708137336.88</v>
      </c>
      <c r="H26" s="939">
        <v>708137336.88</v>
      </c>
      <c r="I26" s="438">
        <f t="shared" si="0"/>
        <v>0.96952731732247699</v>
      </c>
      <c r="J26" s="439">
        <f t="shared" si="1"/>
        <v>-4319227.1800000668</v>
      </c>
      <c r="K26" s="379">
        <f t="shared" si="2"/>
        <v>-6.0624428181088666E-3</v>
      </c>
      <c r="L26" s="379">
        <f t="shared" si="3"/>
        <v>1.1336762296847497E-4</v>
      </c>
      <c r="N26" s="435"/>
    </row>
    <row r="27" spans="1:17" ht="18.75">
      <c r="B27" s="432" t="s">
        <v>644</v>
      </c>
      <c r="C27" s="939">
        <v>0</v>
      </c>
      <c r="D27" s="939">
        <v>10384558818</v>
      </c>
      <c r="E27" s="939">
        <v>14005415993.1</v>
      </c>
      <c r="F27" s="939">
        <v>0</v>
      </c>
      <c r="G27" s="939">
        <v>0</v>
      </c>
      <c r="H27" s="939">
        <v>0</v>
      </c>
      <c r="I27" s="438">
        <f t="shared" si="0"/>
        <v>0</v>
      </c>
      <c r="J27" s="439">
        <f t="shared" si="1"/>
        <v>0</v>
      </c>
      <c r="K27" s="441">
        <v>0</v>
      </c>
      <c r="L27" s="379">
        <f t="shared" si="3"/>
        <v>0</v>
      </c>
      <c r="N27" s="435"/>
    </row>
    <row r="28" spans="1:17" ht="18.75">
      <c r="B28" s="432" t="s">
        <v>645</v>
      </c>
      <c r="C28" s="939">
        <v>89935861.74000001</v>
      </c>
      <c r="D28" s="939">
        <v>134578000</v>
      </c>
      <c r="E28" s="939">
        <v>141746707</v>
      </c>
      <c r="F28" s="939">
        <v>119563882.12999997</v>
      </c>
      <c r="G28" s="939">
        <v>119563881.20999998</v>
      </c>
      <c r="H28" s="939">
        <v>119563881.20999998</v>
      </c>
      <c r="I28" s="438">
        <f t="shared" si="0"/>
        <v>0.84350376626386092</v>
      </c>
      <c r="J28" s="439">
        <f t="shared" si="1"/>
        <v>29628019.469999969</v>
      </c>
      <c r="K28" s="379">
        <f t="shared" si="2"/>
        <v>0.32943498729853798</v>
      </c>
      <c r="L28" s="379">
        <f t="shared" si="3"/>
        <v>1.9141305365119823E-5</v>
      </c>
      <c r="N28" s="435"/>
    </row>
    <row r="29" spans="1:17" ht="18.75">
      <c r="B29" s="432" t="s">
        <v>646</v>
      </c>
      <c r="C29" s="939">
        <v>1138442441.22</v>
      </c>
      <c r="D29" s="939">
        <v>4595434107</v>
      </c>
      <c r="E29" s="939">
        <v>2016354532</v>
      </c>
      <c r="F29" s="939">
        <v>1394456228.6800001</v>
      </c>
      <c r="G29" s="939">
        <v>1394456228.6800001</v>
      </c>
      <c r="H29" s="939">
        <v>1394456228.6800001</v>
      </c>
      <c r="I29" s="438">
        <f t="shared" si="0"/>
        <v>0.6915729384637801</v>
      </c>
      <c r="J29" s="439">
        <f t="shared" si="1"/>
        <v>256013787.46000004</v>
      </c>
      <c r="K29" s="379">
        <f t="shared" si="2"/>
        <v>0.22488074775712466</v>
      </c>
      <c r="L29" s="379">
        <f t="shared" si="3"/>
        <v>2.2324227200835314E-4</v>
      </c>
      <c r="N29" s="435"/>
    </row>
    <row r="30" spans="1:17" ht="18.75">
      <c r="B30" s="432" t="s">
        <v>647</v>
      </c>
      <c r="C30" s="939">
        <v>343170272.94000006</v>
      </c>
      <c r="D30" s="939">
        <v>346967148</v>
      </c>
      <c r="E30" s="939">
        <v>412422241.76999998</v>
      </c>
      <c r="F30" s="939">
        <v>358189144.76999992</v>
      </c>
      <c r="G30" s="939">
        <v>357332622.18000001</v>
      </c>
      <c r="H30" s="939">
        <v>357332622.18000001</v>
      </c>
      <c r="I30" s="438">
        <f t="shared" si="0"/>
        <v>0.86642422738024294</v>
      </c>
      <c r="J30" s="439">
        <f t="shared" si="1"/>
        <v>14162349.23999995</v>
      </c>
      <c r="K30" s="379">
        <f t="shared" si="2"/>
        <v>4.1269160987251648E-2</v>
      </c>
      <c r="L30" s="379">
        <f t="shared" si="3"/>
        <v>5.7206346672980925E-5</v>
      </c>
      <c r="N30" s="435"/>
    </row>
    <row r="31" spans="1:17" ht="18.75">
      <c r="B31" s="432" t="s">
        <v>648</v>
      </c>
      <c r="C31" s="939">
        <v>57599382.219999999</v>
      </c>
      <c r="D31" s="939">
        <v>62000000</v>
      </c>
      <c r="E31" s="939">
        <v>74363286.089999974</v>
      </c>
      <c r="F31" s="939">
        <v>71259931.040000021</v>
      </c>
      <c r="G31" s="939">
        <v>71259930.900000036</v>
      </c>
      <c r="H31" s="939">
        <v>71259930.900000036</v>
      </c>
      <c r="I31" s="438">
        <f t="shared" si="0"/>
        <v>0.95826764317214241</v>
      </c>
      <c r="J31" s="439">
        <f t="shared" si="1"/>
        <v>13660548.680000037</v>
      </c>
      <c r="K31" s="379">
        <f t="shared" si="2"/>
        <v>0.23716484714755742</v>
      </c>
      <c r="L31" s="379">
        <f t="shared" si="3"/>
        <v>1.1408195216233552E-5</v>
      </c>
      <c r="N31" s="435"/>
    </row>
    <row r="32" spans="1:17" ht="18.75">
      <c r="B32" s="432" t="s">
        <v>649</v>
      </c>
      <c r="C32" s="939">
        <v>71243535.349999994</v>
      </c>
      <c r="D32" s="939">
        <v>109440625</v>
      </c>
      <c r="E32" s="939">
        <v>111707101.61999999</v>
      </c>
      <c r="F32" s="939">
        <v>102726755.05</v>
      </c>
      <c r="G32" s="939">
        <v>102709437.09</v>
      </c>
      <c r="H32" s="939">
        <v>102709437.09</v>
      </c>
      <c r="I32" s="438">
        <f t="shared" si="0"/>
        <v>0.91945306610310396</v>
      </c>
      <c r="J32" s="439">
        <f t="shared" si="1"/>
        <v>31465901.74000001</v>
      </c>
      <c r="K32" s="379">
        <f t="shared" si="2"/>
        <v>0.44166676436558971</v>
      </c>
      <c r="L32" s="379">
        <f t="shared" si="3"/>
        <v>1.6443031786214918E-5</v>
      </c>
      <c r="N32" s="435"/>
    </row>
    <row r="33" spans="2:14" ht="18.75">
      <c r="B33" s="432" t="s">
        <v>650</v>
      </c>
      <c r="C33" s="939">
        <v>434663130.52000004</v>
      </c>
      <c r="D33" s="939">
        <v>582091328</v>
      </c>
      <c r="E33" s="939">
        <v>622091328</v>
      </c>
      <c r="F33" s="939">
        <v>514441544.63999999</v>
      </c>
      <c r="G33" s="939">
        <v>507700657.49000001</v>
      </c>
      <c r="H33" s="939">
        <v>507544773.58999991</v>
      </c>
      <c r="I33" s="438">
        <f t="shared" si="0"/>
        <v>0.81611916874366075</v>
      </c>
      <c r="J33" s="439">
        <f t="shared" si="1"/>
        <v>73037526.969999969</v>
      </c>
      <c r="K33" s="379">
        <f t="shared" si="2"/>
        <v>0.16803248732558262</v>
      </c>
      <c r="L33" s="379">
        <f t="shared" si="3"/>
        <v>8.1279172445226778E-5</v>
      </c>
      <c r="N33" s="435"/>
    </row>
    <row r="34" spans="2:14" ht="18.75">
      <c r="B34" s="432" t="s">
        <v>651</v>
      </c>
      <c r="C34" s="939">
        <v>378057161.91999996</v>
      </c>
      <c r="D34" s="939">
        <v>374522262</v>
      </c>
      <c r="E34" s="939">
        <v>482012303.98000002</v>
      </c>
      <c r="F34" s="939">
        <v>456351595.9199999</v>
      </c>
      <c r="G34" s="939">
        <v>455027484.71999997</v>
      </c>
      <c r="H34" s="939">
        <v>455010584.71999997</v>
      </c>
      <c r="I34" s="438">
        <f t="shared" si="0"/>
        <v>0.94401632689210413</v>
      </c>
      <c r="J34" s="439">
        <f t="shared" si="1"/>
        <v>76970322.800000012</v>
      </c>
      <c r="K34" s="379">
        <f t="shared" si="2"/>
        <v>0.20359440463738013</v>
      </c>
      <c r="L34" s="379">
        <f t="shared" si="3"/>
        <v>7.2846581646593872E-5</v>
      </c>
      <c r="M34" s="302"/>
      <c r="N34" s="435"/>
    </row>
    <row r="35" spans="2:14" ht="18.75">
      <c r="B35" s="432" t="s">
        <v>652</v>
      </c>
      <c r="C35" s="939">
        <v>20351587.179999996</v>
      </c>
      <c r="D35" s="939">
        <v>30000000</v>
      </c>
      <c r="E35" s="939">
        <v>30104373.68</v>
      </c>
      <c r="F35" s="939">
        <v>30085508.140000001</v>
      </c>
      <c r="G35" s="939">
        <v>30083036.579999998</v>
      </c>
      <c r="H35" s="939">
        <v>30083036.579999998</v>
      </c>
      <c r="I35" s="438">
        <f t="shared" si="0"/>
        <v>0.99929122923377156</v>
      </c>
      <c r="J35" s="439">
        <f t="shared" si="1"/>
        <v>9731449.4000000022</v>
      </c>
      <c r="K35" s="379">
        <f t="shared" si="2"/>
        <v>0.47816660754416918</v>
      </c>
      <c r="L35" s="379">
        <f t="shared" si="3"/>
        <v>4.8160747515085619E-6</v>
      </c>
      <c r="N35" s="435"/>
    </row>
    <row r="36" spans="2:14" ht="18.75">
      <c r="B36" s="432" t="s">
        <v>653</v>
      </c>
      <c r="C36" s="939">
        <v>173001531</v>
      </c>
      <c r="D36" s="939">
        <v>601403578</v>
      </c>
      <c r="E36" s="939">
        <v>612699273</v>
      </c>
      <c r="F36" s="939">
        <v>112883216.75999999</v>
      </c>
      <c r="G36" s="939">
        <v>111457174.95999998</v>
      </c>
      <c r="H36" s="939">
        <v>111457174.95999998</v>
      </c>
      <c r="I36" s="438">
        <f t="shared" si="0"/>
        <v>0.18191171406857534</v>
      </c>
      <c r="J36" s="439">
        <f t="shared" si="1"/>
        <v>-61544356.040000021</v>
      </c>
      <c r="K36" s="379">
        <f t="shared" si="2"/>
        <v>-0.35574457453789826</v>
      </c>
      <c r="L36" s="379">
        <f t="shared" si="3"/>
        <v>1.7843480819226802E-5</v>
      </c>
      <c r="N36" s="435"/>
    </row>
    <row r="37" spans="2:14" ht="18.75">
      <c r="B37" s="432" t="s">
        <v>654</v>
      </c>
      <c r="C37" s="939">
        <v>451637690.28999996</v>
      </c>
      <c r="D37" s="939">
        <v>1255002445</v>
      </c>
      <c r="E37" s="939">
        <v>1255002445</v>
      </c>
      <c r="F37" s="939">
        <v>491583425.85999995</v>
      </c>
      <c r="G37" s="939">
        <v>490995663.26999998</v>
      </c>
      <c r="H37" s="939">
        <v>490995663.26999998</v>
      </c>
      <c r="I37" s="438">
        <f t="shared" si="0"/>
        <v>0.39123084200047115</v>
      </c>
      <c r="J37" s="439">
        <f t="shared" si="1"/>
        <v>39357972.980000019</v>
      </c>
      <c r="K37" s="379">
        <f t="shared" si="2"/>
        <v>8.7145014302787635E-2</v>
      </c>
      <c r="L37" s="379">
        <f t="shared" si="3"/>
        <v>7.8604824705327231E-5</v>
      </c>
      <c r="N37" s="435"/>
    </row>
    <row r="38" spans="2:14" ht="18.75">
      <c r="B38" s="432" t="s">
        <v>655</v>
      </c>
      <c r="C38" s="939">
        <v>346379358.99000007</v>
      </c>
      <c r="D38" s="939">
        <v>349157841</v>
      </c>
      <c r="E38" s="939">
        <v>407115779.38</v>
      </c>
      <c r="F38" s="939">
        <v>356158679.62999994</v>
      </c>
      <c r="G38" s="939">
        <v>346018916.78999984</v>
      </c>
      <c r="H38" s="939">
        <v>345519776.78999984</v>
      </c>
      <c r="I38" s="438">
        <f t="shared" si="0"/>
        <v>0.84992754964436634</v>
      </c>
      <c r="J38" s="439">
        <f t="shared" si="1"/>
        <v>-360442.2000002265</v>
      </c>
      <c r="K38" s="379">
        <f t="shared" si="2"/>
        <v>-1.0405995352934193E-3</v>
      </c>
      <c r="L38" s="379">
        <f t="shared" si="3"/>
        <v>5.5395104954416815E-5</v>
      </c>
      <c r="N38" s="435"/>
    </row>
    <row r="39" spans="2:14" ht="18.75">
      <c r="B39" s="432" t="s">
        <v>656</v>
      </c>
      <c r="C39" s="939">
        <v>0</v>
      </c>
      <c r="D39" s="939">
        <v>3494270000</v>
      </c>
      <c r="E39" s="939">
        <v>3494270000</v>
      </c>
      <c r="F39" s="939">
        <v>0</v>
      </c>
      <c r="G39" s="939">
        <v>0</v>
      </c>
      <c r="H39" s="939">
        <v>0</v>
      </c>
      <c r="I39" s="438">
        <f t="shared" si="0"/>
        <v>0</v>
      </c>
      <c r="J39" s="439">
        <f t="shared" si="1"/>
        <v>0</v>
      </c>
      <c r="K39" s="441">
        <v>0</v>
      </c>
      <c r="L39" s="379">
        <f t="shared" si="3"/>
        <v>0</v>
      </c>
      <c r="N39" s="435"/>
    </row>
    <row r="40" spans="2:14" ht="18.75">
      <c r="B40" s="432" t="s">
        <v>657</v>
      </c>
      <c r="C40" s="939">
        <v>296257216.01999998</v>
      </c>
      <c r="D40" s="939">
        <v>306979786</v>
      </c>
      <c r="E40" s="939">
        <v>333301448.69000006</v>
      </c>
      <c r="F40" s="939">
        <v>314746859.04999995</v>
      </c>
      <c r="G40" s="939">
        <v>299464686.26999998</v>
      </c>
      <c r="H40" s="939">
        <v>299464686.26999998</v>
      </c>
      <c r="I40" s="438">
        <f t="shared" si="0"/>
        <v>0.89848000195321298</v>
      </c>
      <c r="J40" s="439">
        <f t="shared" si="1"/>
        <v>3207470.25</v>
      </c>
      <c r="K40" s="379">
        <f t="shared" si="2"/>
        <v>1.0826640083539662E-2</v>
      </c>
      <c r="L40" s="379">
        <f t="shared" si="3"/>
        <v>4.794211218265851E-5</v>
      </c>
      <c r="N40" s="435"/>
    </row>
    <row r="41" spans="2:14" ht="18.75">
      <c r="B41" s="432" t="s">
        <v>658</v>
      </c>
      <c r="C41" s="939">
        <v>233257636.86000001</v>
      </c>
      <c r="D41" s="939">
        <v>238079323</v>
      </c>
      <c r="E41" s="939">
        <v>745937682.99000001</v>
      </c>
      <c r="F41" s="939">
        <v>611397408.87</v>
      </c>
      <c r="G41" s="939">
        <v>606603119.38</v>
      </c>
      <c r="H41" s="939">
        <v>606603119.38</v>
      </c>
      <c r="I41" s="438">
        <f t="shared" si="0"/>
        <v>0.81320884198865717</v>
      </c>
      <c r="J41" s="439">
        <f t="shared" si="1"/>
        <v>373345482.51999998</v>
      </c>
      <c r="K41" s="379">
        <f t="shared" si="2"/>
        <v>1.6005713148165002</v>
      </c>
      <c r="L41" s="379">
        <f t="shared" si="3"/>
        <v>9.7112735267376797E-5</v>
      </c>
      <c r="N41" s="435"/>
    </row>
    <row r="42" spans="2:14" ht="18.75">
      <c r="B42" s="432" t="s">
        <v>659</v>
      </c>
      <c r="C42" s="939">
        <v>19113703.41</v>
      </c>
      <c r="D42" s="939">
        <v>27303900</v>
      </c>
      <c r="E42" s="939">
        <v>27303900</v>
      </c>
      <c r="F42" s="939">
        <v>21844576.100000001</v>
      </c>
      <c r="G42" s="939">
        <v>21607545.199999999</v>
      </c>
      <c r="H42" s="939">
        <v>21607545.199999999</v>
      </c>
      <c r="I42" s="438">
        <f t="shared" si="0"/>
        <v>0.79137211900131477</v>
      </c>
      <c r="J42" s="439">
        <f t="shared" si="1"/>
        <v>2493841.7899999991</v>
      </c>
      <c r="K42" s="379">
        <f t="shared" si="2"/>
        <v>0.13047402361047722</v>
      </c>
      <c r="L42" s="379">
        <f t="shared" si="3"/>
        <v>3.4592103959672815E-6</v>
      </c>
      <c r="N42" s="435"/>
    </row>
    <row r="43" spans="2:14" ht="18.75">
      <c r="B43" s="432" t="s">
        <v>660</v>
      </c>
      <c r="C43" s="939">
        <v>203583401.89000002</v>
      </c>
      <c r="D43" s="939">
        <v>310196527</v>
      </c>
      <c r="E43" s="939">
        <v>444051761.88</v>
      </c>
      <c r="F43" s="939">
        <v>233572333.22</v>
      </c>
      <c r="G43" s="939">
        <v>230875844.70999998</v>
      </c>
      <c r="H43" s="939">
        <v>230875844.70999998</v>
      </c>
      <c r="I43" s="438">
        <f t="shared" si="0"/>
        <v>0.51993002737458249</v>
      </c>
      <c r="J43" s="439">
        <f t="shared" si="1"/>
        <v>27292442.819999963</v>
      </c>
      <c r="K43" s="379">
        <f t="shared" si="2"/>
        <v>0.1340602552399954</v>
      </c>
      <c r="L43" s="379">
        <f t="shared" si="3"/>
        <v>3.6961538888673005E-5</v>
      </c>
      <c r="N43" s="435"/>
    </row>
    <row r="44" spans="2:14" ht="18.75">
      <c r="B44" s="432" t="s">
        <v>661</v>
      </c>
      <c r="C44" s="939">
        <v>1115217329.4400001</v>
      </c>
      <c r="D44" s="939">
        <v>1510783124</v>
      </c>
      <c r="E44" s="939">
        <v>2297156664.999999</v>
      </c>
      <c r="F44" s="939">
        <v>1621011257.9499993</v>
      </c>
      <c r="G44" s="939">
        <v>1475657552.1899996</v>
      </c>
      <c r="H44" s="939">
        <v>1475512342.2699995</v>
      </c>
      <c r="I44" s="438">
        <f t="shared" si="0"/>
        <v>0.64238437659627368</v>
      </c>
      <c r="J44" s="439">
        <f t="shared" si="1"/>
        <v>360440222.74999952</v>
      </c>
      <c r="K44" s="379">
        <f t="shared" si="2"/>
        <v>0.323201777119974</v>
      </c>
      <c r="L44" s="379">
        <f t="shared" si="3"/>
        <v>2.3624201167577694E-4</v>
      </c>
      <c r="N44" s="435"/>
    </row>
    <row r="45" spans="2:14" ht="18.75">
      <c r="B45" s="432" t="s">
        <v>662</v>
      </c>
      <c r="C45" s="939">
        <v>155520729.96000001</v>
      </c>
      <c r="D45" s="939">
        <v>158671257</v>
      </c>
      <c r="E45" s="939">
        <v>173269469.89999998</v>
      </c>
      <c r="F45" s="939">
        <v>165787167.82999998</v>
      </c>
      <c r="G45" s="939">
        <v>165226781.68000001</v>
      </c>
      <c r="H45" s="939">
        <v>165226781.68000001</v>
      </c>
      <c r="I45" s="438">
        <f t="shared" si="0"/>
        <v>0.9535827735570398</v>
      </c>
      <c r="J45" s="439">
        <f t="shared" si="1"/>
        <v>9706051.7199999988</v>
      </c>
      <c r="K45" s="379">
        <f t="shared" si="2"/>
        <v>6.2410019053385356E-2</v>
      </c>
      <c r="L45" s="379">
        <f t="shared" si="3"/>
        <v>2.6451602696620643E-5</v>
      </c>
      <c r="N45" s="435"/>
    </row>
    <row r="46" spans="2:14" ht="18.75">
      <c r="B46" s="432" t="s">
        <v>663</v>
      </c>
      <c r="C46" s="939">
        <v>0</v>
      </c>
      <c r="D46" s="939">
        <v>4702271422</v>
      </c>
      <c r="E46" s="939">
        <v>4702271422</v>
      </c>
      <c r="F46" s="939">
        <v>0</v>
      </c>
      <c r="G46" s="939">
        <v>0</v>
      </c>
      <c r="H46" s="939">
        <v>0</v>
      </c>
      <c r="I46" s="438">
        <f t="shared" si="0"/>
        <v>0</v>
      </c>
      <c r="J46" s="439">
        <f t="shared" si="1"/>
        <v>0</v>
      </c>
      <c r="K46" s="441">
        <v>0</v>
      </c>
      <c r="L46" s="379">
        <f t="shared" si="3"/>
        <v>0</v>
      </c>
      <c r="N46" s="435"/>
    </row>
    <row r="47" spans="2:14" ht="18.75">
      <c r="B47" s="432" t="s">
        <v>664</v>
      </c>
      <c r="C47" s="939">
        <v>0</v>
      </c>
      <c r="D47" s="939">
        <v>26090970</v>
      </c>
      <c r="E47" s="939">
        <v>26090970</v>
      </c>
      <c r="F47" s="939">
        <v>0</v>
      </c>
      <c r="G47" s="939">
        <v>0</v>
      </c>
      <c r="H47" s="939">
        <v>0</v>
      </c>
      <c r="I47" s="438">
        <f t="shared" si="0"/>
        <v>0</v>
      </c>
      <c r="J47" s="439">
        <f t="shared" si="1"/>
        <v>0</v>
      </c>
      <c r="K47" s="441">
        <v>0</v>
      </c>
      <c r="L47" s="379">
        <f t="shared" si="3"/>
        <v>0</v>
      </c>
      <c r="N47" s="435"/>
    </row>
    <row r="48" spans="2:14" ht="18.75">
      <c r="B48" s="432" t="s">
        <v>665</v>
      </c>
      <c r="C48" s="939">
        <v>4125383023.6500006</v>
      </c>
      <c r="D48" s="939">
        <v>7267707370</v>
      </c>
      <c r="E48" s="939">
        <v>8066802830.7799978</v>
      </c>
      <c r="F48" s="939">
        <v>3561182795.9299994</v>
      </c>
      <c r="G48" s="939">
        <v>3552330989.6499996</v>
      </c>
      <c r="H48" s="939">
        <v>3551057215.2299995</v>
      </c>
      <c r="I48" s="438">
        <f t="shared" si="0"/>
        <v>0.44036417700648284</v>
      </c>
      <c r="J48" s="439">
        <f t="shared" si="1"/>
        <v>-573052034.00000095</v>
      </c>
      <c r="K48" s="379">
        <f t="shared" si="2"/>
        <v>-0.13890880694345412</v>
      </c>
      <c r="L48" s="379">
        <f t="shared" si="3"/>
        <v>5.6870228318735728E-4</v>
      </c>
      <c r="N48" s="435"/>
    </row>
    <row r="49" spans="2:14" ht="18.75">
      <c r="B49" s="432" t="s">
        <v>666</v>
      </c>
      <c r="C49" s="939">
        <v>0</v>
      </c>
      <c r="D49" s="939">
        <v>7693749671</v>
      </c>
      <c r="E49" s="939">
        <v>7662441870.6300001</v>
      </c>
      <c r="F49" s="939">
        <v>0</v>
      </c>
      <c r="G49" s="939">
        <v>0</v>
      </c>
      <c r="H49" s="939">
        <v>0</v>
      </c>
      <c r="I49" s="438">
        <f t="shared" si="0"/>
        <v>0</v>
      </c>
      <c r="J49" s="439">
        <f t="shared" si="1"/>
        <v>0</v>
      </c>
      <c r="K49" s="441">
        <v>0</v>
      </c>
      <c r="L49" s="379">
        <f t="shared" si="3"/>
        <v>0</v>
      </c>
      <c r="M49" s="303"/>
      <c r="N49" s="435"/>
    </row>
    <row r="50" spans="2:14" ht="18.75">
      <c r="B50" s="432" t="s">
        <v>667</v>
      </c>
      <c r="C50" s="939">
        <v>272071542.38</v>
      </c>
      <c r="D50" s="939">
        <v>314639385</v>
      </c>
      <c r="E50" s="939">
        <v>338049925.92999989</v>
      </c>
      <c r="F50" s="939">
        <v>328567627.31999999</v>
      </c>
      <c r="G50" s="939">
        <v>327465032.26999998</v>
      </c>
      <c r="H50" s="939">
        <v>327465032.26999998</v>
      </c>
      <c r="I50" s="438">
        <f t="shared" si="0"/>
        <v>0.96868837160404608</v>
      </c>
      <c r="J50" s="439">
        <f t="shared" si="1"/>
        <v>55393489.889999986</v>
      </c>
      <c r="K50" s="379">
        <f t="shared" si="2"/>
        <v>0.20359898505163165</v>
      </c>
      <c r="L50" s="379">
        <f t="shared" si="3"/>
        <v>5.2424763362019732E-5</v>
      </c>
      <c r="N50" s="435"/>
    </row>
    <row r="51" spans="2:14" ht="18.75">
      <c r="B51" s="432" t="s">
        <v>668</v>
      </c>
      <c r="C51" s="939">
        <v>3110007255.3399997</v>
      </c>
      <c r="D51" s="939">
        <v>4924577702</v>
      </c>
      <c r="E51" s="939">
        <v>5523430206.8299999</v>
      </c>
      <c r="F51" s="939">
        <v>4031939732.4499998</v>
      </c>
      <c r="G51" s="939">
        <v>4031939732.4499998</v>
      </c>
      <c r="H51" s="939">
        <v>4031939732.4499998</v>
      </c>
      <c r="I51" s="438">
        <f t="shared" si="0"/>
        <v>0.72997025063597309</v>
      </c>
      <c r="J51" s="439">
        <f t="shared" si="1"/>
        <v>921932477.11000013</v>
      </c>
      <c r="K51" s="379">
        <f t="shared" si="2"/>
        <v>0.29644061939952304</v>
      </c>
      <c r="L51" s="379">
        <f t="shared" si="3"/>
        <v>6.4548414497379272E-4</v>
      </c>
      <c r="N51" s="435"/>
    </row>
    <row r="52" spans="2:14" ht="18.75">
      <c r="B52" s="432" t="s">
        <v>669</v>
      </c>
      <c r="C52" s="939">
        <v>202378906.39999998</v>
      </c>
      <c r="D52" s="939">
        <v>224695000</v>
      </c>
      <c r="E52" s="939">
        <v>265387956.45999998</v>
      </c>
      <c r="F52" s="939">
        <v>249572929.35999987</v>
      </c>
      <c r="G52" s="939">
        <v>248358531.18999991</v>
      </c>
      <c r="H52" s="939">
        <v>248358531.18999991</v>
      </c>
      <c r="I52" s="438">
        <f t="shared" si="0"/>
        <v>0.93583195900388649</v>
      </c>
      <c r="J52" s="439">
        <f t="shared" si="1"/>
        <v>45979624.789999932</v>
      </c>
      <c r="K52" s="379">
        <f t="shared" si="2"/>
        <v>0.22719573698615428</v>
      </c>
      <c r="L52" s="379">
        <f t="shared" si="3"/>
        <v>3.9760389487446824E-5</v>
      </c>
      <c r="M52" s="303"/>
      <c r="N52" s="435"/>
    </row>
    <row r="53" spans="2:14" ht="18.75">
      <c r="B53" s="432" t="s">
        <v>670</v>
      </c>
      <c r="C53" s="939">
        <v>65096930.850000009</v>
      </c>
      <c r="D53" s="939">
        <v>70201379</v>
      </c>
      <c r="E53" s="939">
        <v>72701379</v>
      </c>
      <c r="F53" s="939">
        <v>66638933.480000004</v>
      </c>
      <c r="G53" s="939">
        <v>66638933.170000002</v>
      </c>
      <c r="H53" s="939">
        <v>66638933.170000002</v>
      </c>
      <c r="I53" s="438">
        <f t="shared" si="0"/>
        <v>0.91661168036441232</v>
      </c>
      <c r="J53" s="439">
        <f t="shared" ref="J53:J63" si="4">G53-C54</f>
        <v>-96777320.750000015</v>
      </c>
      <c r="K53" s="379">
        <f t="shared" si="2"/>
        <v>-1.4866648778419329</v>
      </c>
      <c r="L53" s="379">
        <f t="shared" si="3"/>
        <v>1.0668407182035326E-5</v>
      </c>
      <c r="N53" s="435"/>
    </row>
    <row r="54" spans="2:14" ht="18.75">
      <c r="B54" s="432" t="s">
        <v>671</v>
      </c>
      <c r="C54" s="939">
        <v>163416253.92000002</v>
      </c>
      <c r="D54" s="939">
        <v>168360446</v>
      </c>
      <c r="E54" s="939">
        <v>214447881.00000003</v>
      </c>
      <c r="F54" s="939">
        <v>170111472.19</v>
      </c>
      <c r="G54" s="939">
        <v>169993215.47999999</v>
      </c>
      <c r="H54" s="939">
        <v>169993215.47999999</v>
      </c>
      <c r="I54" s="438">
        <f t="shared" si="0"/>
        <v>0.79270177297764932</v>
      </c>
      <c r="J54" s="439">
        <f t="shared" si="4"/>
        <v>-393792200.75999999</v>
      </c>
      <c r="K54" s="379">
        <f t="shared" si="2"/>
        <v>-2.4097492832798619</v>
      </c>
      <c r="L54" s="379">
        <f t="shared" si="3"/>
        <v>2.7214673984915337E-5</v>
      </c>
      <c r="N54" s="435"/>
    </row>
    <row r="55" spans="2:14" ht="18.75">
      <c r="B55" s="432" t="s">
        <v>672</v>
      </c>
      <c r="C55" s="939">
        <v>563785416.24000001</v>
      </c>
      <c r="D55" s="939">
        <v>616669483</v>
      </c>
      <c r="E55" s="939">
        <v>690321930.40999997</v>
      </c>
      <c r="F55" s="939">
        <v>630929769.21999967</v>
      </c>
      <c r="G55" s="939">
        <v>629469343.75999975</v>
      </c>
      <c r="H55" s="939">
        <v>629469343.75999975</v>
      </c>
      <c r="I55" s="438">
        <f t="shared" si="0"/>
        <v>0.91184897368991547</v>
      </c>
      <c r="J55" s="439">
        <f t="shared" si="4"/>
        <v>353422704.63999975</v>
      </c>
      <c r="K55" s="379">
        <f t="shared" si="2"/>
        <v>0.62687450661112853</v>
      </c>
      <c r="L55" s="379">
        <f t="shared" si="3"/>
        <v>1.00773451020123E-4</v>
      </c>
      <c r="N55" s="435"/>
    </row>
    <row r="56" spans="2:14" ht="18.75">
      <c r="B56" s="432" t="s">
        <v>673</v>
      </c>
      <c r="C56" s="939">
        <v>276046639.12</v>
      </c>
      <c r="D56" s="939">
        <v>294009971</v>
      </c>
      <c r="E56" s="939">
        <v>403192824.82000005</v>
      </c>
      <c r="F56" s="939">
        <v>302601168.92000008</v>
      </c>
      <c r="G56" s="939">
        <v>283368977.35000008</v>
      </c>
      <c r="H56" s="939">
        <v>283368977.35000008</v>
      </c>
      <c r="I56" s="434">
        <f t="shared" si="0"/>
        <v>0.7028125499914496</v>
      </c>
      <c r="J56" s="439">
        <f t="shared" si="4"/>
        <v>166233568.6400001</v>
      </c>
      <c r="K56" s="379">
        <f t="shared" si="2"/>
        <v>0.60219377844965116</v>
      </c>
      <c r="L56" s="377">
        <f t="shared" si="3"/>
        <v>4.5365306575581643E-5</v>
      </c>
      <c r="N56" s="435"/>
    </row>
    <row r="57" spans="2:14" ht="18.75">
      <c r="B57" s="432" t="s">
        <v>674</v>
      </c>
      <c r="C57" s="939">
        <v>117135408.70999998</v>
      </c>
      <c r="D57" s="939">
        <v>135648963</v>
      </c>
      <c r="E57" s="939">
        <v>181324054.89999998</v>
      </c>
      <c r="F57" s="939">
        <v>156726775.25999999</v>
      </c>
      <c r="G57" s="939">
        <v>156704347.16999999</v>
      </c>
      <c r="H57" s="939">
        <v>156704347.16999999</v>
      </c>
      <c r="I57" s="434">
        <f t="shared" si="0"/>
        <v>0.86422260552480068</v>
      </c>
      <c r="J57" s="439">
        <f t="shared" si="4"/>
        <v>-128378764.07000002</v>
      </c>
      <c r="K57" s="379">
        <f t="shared" si="2"/>
        <v>-1.0959859660184905</v>
      </c>
      <c r="L57" s="377">
        <f t="shared" si="3"/>
        <v>2.5087223088337221E-5</v>
      </c>
      <c r="N57" s="435"/>
    </row>
    <row r="58" spans="2:14" ht="18.75">
      <c r="B58" s="432" t="s">
        <v>675</v>
      </c>
      <c r="C58" s="939">
        <v>285083111.24000001</v>
      </c>
      <c r="D58" s="939">
        <v>358591686</v>
      </c>
      <c r="E58" s="939">
        <v>422859094</v>
      </c>
      <c r="F58" s="939">
        <v>388141476.3499999</v>
      </c>
      <c r="G58" s="939">
        <v>385406772.92000002</v>
      </c>
      <c r="H58" s="939">
        <v>385406772.92000002</v>
      </c>
      <c r="I58" s="434">
        <f t="shared" si="0"/>
        <v>0.91143073044563638</v>
      </c>
      <c r="J58" s="439">
        <f t="shared" si="4"/>
        <v>289270690.34000003</v>
      </c>
      <c r="K58" s="379">
        <f t="shared" si="2"/>
        <v>1.0146889764244038</v>
      </c>
      <c r="L58" s="377">
        <f t="shared" si="3"/>
        <v>6.1700813452935201E-5</v>
      </c>
      <c r="N58" s="435"/>
    </row>
    <row r="59" spans="2:14" ht="18.75">
      <c r="B59" s="432" t="s">
        <v>676</v>
      </c>
      <c r="C59" s="939">
        <v>96136082.580000013</v>
      </c>
      <c r="D59" s="939">
        <v>96161475</v>
      </c>
      <c r="E59" s="939">
        <v>99428545.449999988</v>
      </c>
      <c r="F59" s="939">
        <v>98529907.839999989</v>
      </c>
      <c r="G59" s="939">
        <v>98503782.370000005</v>
      </c>
      <c r="H59" s="939">
        <v>98503782.370000005</v>
      </c>
      <c r="I59" s="434">
        <f t="shared" si="0"/>
        <v>0.99069921946645567</v>
      </c>
      <c r="J59" s="439">
        <f t="shared" si="4"/>
        <v>98503782.370000005</v>
      </c>
      <c r="K59" s="379">
        <f t="shared" si="2"/>
        <v>1.0246286277374543</v>
      </c>
      <c r="L59" s="377">
        <f t="shared" si="3"/>
        <v>1.5769737138691844E-5</v>
      </c>
      <c r="N59" s="435"/>
    </row>
    <row r="60" spans="2:14" ht="18.75">
      <c r="B60" s="432" t="s">
        <v>677</v>
      </c>
      <c r="C60" s="939">
        <v>0</v>
      </c>
      <c r="D60" s="939">
        <v>228263180</v>
      </c>
      <c r="E60" s="939">
        <v>248263180</v>
      </c>
      <c r="F60" s="939">
        <v>204971369.13999999</v>
      </c>
      <c r="G60" s="939">
        <v>200931689.21000001</v>
      </c>
      <c r="H60" s="939">
        <v>200931689.21000001</v>
      </c>
      <c r="I60" s="434">
        <f t="shared" si="0"/>
        <v>0.80934953467525872</v>
      </c>
      <c r="J60" s="439">
        <f t="shared" si="4"/>
        <v>45973721.550000012</v>
      </c>
      <c r="K60" s="441">
        <v>0</v>
      </c>
      <c r="L60" s="377">
        <f t="shared" si="3"/>
        <v>3.2167697985169505E-5</v>
      </c>
      <c r="N60" s="435"/>
    </row>
    <row r="61" spans="2:14" ht="18.75">
      <c r="B61" s="432" t="s">
        <v>678</v>
      </c>
      <c r="C61" s="939">
        <v>154957967.66</v>
      </c>
      <c r="D61" s="939">
        <v>179353239</v>
      </c>
      <c r="E61" s="939">
        <v>233113994.19</v>
      </c>
      <c r="F61" s="939">
        <v>202140494.79000002</v>
      </c>
      <c r="G61" s="939">
        <v>200174577.76000005</v>
      </c>
      <c r="H61" s="939">
        <v>200174577.76000005</v>
      </c>
      <c r="I61" s="434">
        <f t="shared" si="0"/>
        <v>0.85869824527500216</v>
      </c>
      <c r="J61" s="439">
        <f t="shared" si="4"/>
        <v>16811590.920000017</v>
      </c>
      <c r="K61" s="379">
        <f t="shared" si="2"/>
        <v>0.10849129718122696</v>
      </c>
      <c r="L61" s="377">
        <f t="shared" si="3"/>
        <v>3.2046489963873975E-5</v>
      </c>
      <c r="N61" s="435"/>
    </row>
    <row r="62" spans="2:14" ht="18.75">
      <c r="B62" s="432" t="s">
        <v>679</v>
      </c>
      <c r="C62" s="939">
        <v>183362986.84000003</v>
      </c>
      <c r="D62" s="939">
        <v>224343743</v>
      </c>
      <c r="E62" s="939">
        <v>341297798.93000001</v>
      </c>
      <c r="F62" s="939">
        <v>203085422.99000001</v>
      </c>
      <c r="G62" s="939">
        <v>203085422.97000003</v>
      </c>
      <c r="H62" s="939">
        <v>203085422.97000003</v>
      </c>
      <c r="I62" s="434">
        <f t="shared" si="0"/>
        <v>0.59503877143858386</v>
      </c>
      <c r="J62" s="439">
        <f t="shared" si="4"/>
        <v>148914238.39000002</v>
      </c>
      <c r="K62" s="379">
        <f t="shared" si="2"/>
        <v>0.81212812332698581</v>
      </c>
      <c r="L62" s="377">
        <f t="shared" si="3"/>
        <v>3.2512495052294822E-5</v>
      </c>
      <c r="N62" s="435"/>
    </row>
    <row r="63" spans="2:14" ht="18.75">
      <c r="B63" s="432" t="s">
        <v>680</v>
      </c>
      <c r="C63" s="939">
        <v>54171184.580000006</v>
      </c>
      <c r="D63" s="939">
        <v>72826675</v>
      </c>
      <c r="E63" s="939">
        <v>83276675</v>
      </c>
      <c r="F63" s="939">
        <v>77526906.550000012</v>
      </c>
      <c r="G63" s="939">
        <v>62322514.800000004</v>
      </c>
      <c r="H63" s="939">
        <v>62322514.800000004</v>
      </c>
      <c r="I63" s="438">
        <f t="shared" si="0"/>
        <v>0.748379000482428</v>
      </c>
      <c r="J63" s="439">
        <f t="shared" si="4"/>
        <v>46051154.470000006</v>
      </c>
      <c r="K63" s="379">
        <f t="shared" si="2"/>
        <v>0.85010425426439884</v>
      </c>
      <c r="L63" s="379">
        <f t="shared" si="3"/>
        <v>9.9773800819810298E-6</v>
      </c>
      <c r="N63" s="435"/>
    </row>
    <row r="64" spans="2:14" ht="18.75">
      <c r="B64" s="432" t="s">
        <v>681</v>
      </c>
      <c r="C64" s="939">
        <v>16271360.33</v>
      </c>
      <c r="D64" s="939">
        <v>17000000</v>
      </c>
      <c r="E64" s="939">
        <v>30089952.869999997</v>
      </c>
      <c r="F64" s="939">
        <v>24390336.159999996</v>
      </c>
      <c r="G64" s="939">
        <v>24375379.039999999</v>
      </c>
      <c r="H64" s="939">
        <v>24375379.039999999</v>
      </c>
      <c r="I64" s="438">
        <f t="shared" si="0"/>
        <v>0.81008365633907364</v>
      </c>
      <c r="J64" s="439">
        <f t="shared" si="1"/>
        <v>8104018.709999999</v>
      </c>
      <c r="K64" s="379">
        <f t="shared" si="2"/>
        <v>0.49805416053987656</v>
      </c>
      <c r="L64" s="379">
        <f t="shared" si="3"/>
        <v>3.9023204070775695E-6</v>
      </c>
      <c r="N64" s="435"/>
    </row>
    <row r="65" spans="2:14" ht="16.5" customHeight="1">
      <c r="B65" s="432" t="s">
        <v>682</v>
      </c>
      <c r="C65" s="939">
        <v>55313525.960000001</v>
      </c>
      <c r="D65" s="939">
        <v>64500000</v>
      </c>
      <c r="E65" s="939">
        <v>76621958.760000005</v>
      </c>
      <c r="F65" s="939">
        <v>63707926.18</v>
      </c>
      <c r="G65" s="939">
        <v>61278332.50999999</v>
      </c>
      <c r="H65" s="939">
        <v>61278332.50999999</v>
      </c>
      <c r="I65" s="438">
        <f t="shared" si="0"/>
        <v>0.79974896885551749</v>
      </c>
      <c r="J65" s="439">
        <f t="shared" si="1"/>
        <v>5964806.5499999896</v>
      </c>
      <c r="K65" s="379">
        <f t="shared" si="2"/>
        <v>0.10783631031428809</v>
      </c>
      <c r="L65" s="379">
        <f t="shared" si="3"/>
        <v>9.8102141128984801E-6</v>
      </c>
      <c r="N65" s="435"/>
    </row>
    <row r="66" spans="2:14" ht="18.75">
      <c r="B66" s="432" t="s">
        <v>683</v>
      </c>
      <c r="C66" s="939">
        <v>61525267060.349998</v>
      </c>
      <c r="D66" s="939">
        <v>73798410445</v>
      </c>
      <c r="E66" s="939">
        <v>77429280369.289917</v>
      </c>
      <c r="F66" s="939">
        <v>72105579196.679962</v>
      </c>
      <c r="G66" s="939">
        <v>69927036008.409927</v>
      </c>
      <c r="H66" s="939">
        <v>69922265997.449936</v>
      </c>
      <c r="I66" s="438">
        <f t="shared" si="0"/>
        <v>0.90310843229978488</v>
      </c>
      <c r="J66" s="439">
        <f t="shared" si="1"/>
        <v>8401768948.0599289</v>
      </c>
      <c r="K66" s="379">
        <f t="shared" si="2"/>
        <v>0.13655802484885848</v>
      </c>
      <c r="L66" s="379">
        <f t="shared" si="3"/>
        <v>1.1194808465307298E-2</v>
      </c>
      <c r="N66" s="435"/>
    </row>
    <row r="67" spans="2:14" ht="18.75">
      <c r="B67" s="432" t="s">
        <v>684</v>
      </c>
      <c r="C67" s="939">
        <v>71108813.239999995</v>
      </c>
      <c r="D67" s="939">
        <v>70594062</v>
      </c>
      <c r="E67" s="939">
        <v>472881275.39999998</v>
      </c>
      <c r="F67" s="939">
        <v>253914810.51999998</v>
      </c>
      <c r="G67" s="939">
        <v>128987467.63000001</v>
      </c>
      <c r="H67" s="939">
        <v>128987467.63000001</v>
      </c>
      <c r="I67" s="438">
        <f t="shared" si="0"/>
        <v>0.27276924323318219</v>
      </c>
      <c r="J67" s="439">
        <f t="shared" si="1"/>
        <v>57878654.390000015</v>
      </c>
      <c r="K67" s="379">
        <f t="shared" si="2"/>
        <v>0.8139448790215813</v>
      </c>
      <c r="L67" s="379">
        <f t="shared" si="3"/>
        <v>2.0649952821812876E-5</v>
      </c>
      <c r="N67" s="435"/>
    </row>
    <row r="68" spans="2:14" ht="18.75">
      <c r="B68" s="432" t="s">
        <v>685</v>
      </c>
      <c r="C68" s="939">
        <v>992594570.77000022</v>
      </c>
      <c r="D68" s="939">
        <v>2359343180</v>
      </c>
      <c r="E68" s="939">
        <v>2911627487.1200004</v>
      </c>
      <c r="F68" s="939">
        <v>2370749597.5200005</v>
      </c>
      <c r="G68" s="939">
        <v>2266348016.539999</v>
      </c>
      <c r="H68" s="939">
        <v>2266348016.539999</v>
      </c>
      <c r="I68" s="438">
        <f t="shared" si="0"/>
        <v>0.77837842463210449</v>
      </c>
      <c r="J68" s="439">
        <f t="shared" si="1"/>
        <v>1273753445.7699988</v>
      </c>
      <c r="K68" s="379">
        <f t="shared" si="2"/>
        <v>1.28325651104649</v>
      </c>
      <c r="L68" s="379">
        <f t="shared" si="3"/>
        <v>3.628257882665447E-4</v>
      </c>
      <c r="M68" s="442"/>
      <c r="N68" s="435"/>
    </row>
    <row r="69" spans="2:14" ht="18.75">
      <c r="B69" s="432" t="s">
        <v>686</v>
      </c>
      <c r="C69" s="939">
        <v>190511090.80999997</v>
      </c>
      <c r="D69" s="939">
        <v>217317150</v>
      </c>
      <c r="E69" s="939">
        <v>467254483.66999996</v>
      </c>
      <c r="F69" s="939">
        <v>255542989.35999998</v>
      </c>
      <c r="G69" s="939">
        <v>245458602.98999998</v>
      </c>
      <c r="H69" s="939">
        <v>245458602.98999998</v>
      </c>
      <c r="I69" s="434">
        <f t="shared" si="0"/>
        <v>0.52532102220201693</v>
      </c>
      <c r="J69" s="433">
        <f t="shared" si="1"/>
        <v>54947512.180000007</v>
      </c>
      <c r="K69" s="379">
        <f t="shared" si="2"/>
        <v>0.28842159239327497</v>
      </c>
      <c r="L69" s="377">
        <f t="shared" si="3"/>
        <v>3.929613213270583E-5</v>
      </c>
      <c r="M69" s="442"/>
      <c r="N69" s="435"/>
    </row>
    <row r="70" spans="2:14" ht="19.5" thickBot="1">
      <c r="B70" s="432" t="s">
        <v>687</v>
      </c>
      <c r="C70" s="939">
        <v>347271352.62999994</v>
      </c>
      <c r="D70" s="939">
        <v>300000000</v>
      </c>
      <c r="E70" s="939">
        <v>396245126.35000002</v>
      </c>
      <c r="F70" s="939">
        <v>303954369.86000001</v>
      </c>
      <c r="G70" s="939">
        <v>282152652.09000003</v>
      </c>
      <c r="H70" s="939">
        <v>282152652.09000003</v>
      </c>
      <c r="I70" s="434">
        <f t="shared" si="0"/>
        <v>0.71206592416426828</v>
      </c>
      <c r="J70" s="433">
        <f t="shared" si="1"/>
        <v>-65118700.539999902</v>
      </c>
      <c r="K70" s="379">
        <f t="shared" si="2"/>
        <v>-0.1875153249665848</v>
      </c>
      <c r="L70" s="377">
        <f t="shared" si="3"/>
        <v>4.5170581772494345E-5</v>
      </c>
      <c r="N70" s="435"/>
    </row>
    <row r="71" spans="2:14" ht="19.5" thickBot="1">
      <c r="B71" s="767" t="s">
        <v>355</v>
      </c>
      <c r="C71" s="940">
        <f t="shared" ref="C71:H71" si="5">SUM(C14:C70)</f>
        <v>88415869541.960022</v>
      </c>
      <c r="D71" s="940">
        <f t="shared" si="5"/>
        <v>142703367995</v>
      </c>
      <c r="E71" s="940">
        <f t="shared" si="5"/>
        <v>162579634107.41989</v>
      </c>
      <c r="F71" s="940">
        <f t="shared" si="5"/>
        <v>108328235636.74997</v>
      </c>
      <c r="G71" s="940">
        <f t="shared" si="5"/>
        <v>104232603228.21991</v>
      </c>
      <c r="H71" s="940">
        <f t="shared" si="5"/>
        <v>104225705595.09993</v>
      </c>
      <c r="I71" s="769">
        <f t="shared" si="0"/>
        <v>0.64111722111117042</v>
      </c>
      <c r="J71" s="768">
        <f>G71-C71</f>
        <v>15816733686.259888</v>
      </c>
      <c r="K71" s="770">
        <f t="shared" si="2"/>
        <v>0.17889021244940254</v>
      </c>
      <c r="L71" s="770">
        <f t="shared" si="3"/>
        <v>1.6686879576019175E-2</v>
      </c>
      <c r="N71" s="443"/>
    </row>
    <row r="72" spans="2:14">
      <c r="B72" s="384" t="s">
        <v>625</v>
      </c>
      <c r="N72" s="443"/>
    </row>
    <row r="73" spans="2:14">
      <c r="B73" s="384" t="s">
        <v>626</v>
      </c>
      <c r="M73" s="444"/>
    </row>
    <row r="74" spans="2:14">
      <c r="B74" s="384" t="s">
        <v>627</v>
      </c>
      <c r="G74" s="445"/>
      <c r="H74" s="446"/>
      <c r="I74" s="446"/>
      <c r="J74" s="446"/>
      <c r="L74" s="446"/>
    </row>
    <row r="75" spans="2:14">
      <c r="B75" s="384" t="s">
        <v>358</v>
      </c>
      <c r="G75" s="446"/>
      <c r="H75" s="446"/>
      <c r="I75" s="446"/>
      <c r="J75" s="446"/>
      <c r="L75" s="446"/>
    </row>
    <row r="76" spans="2:14">
      <c r="B76" s="261"/>
      <c r="C76" s="447"/>
      <c r="G76" s="446"/>
      <c r="H76" s="446"/>
      <c r="I76" s="446"/>
      <c r="J76" s="446"/>
      <c r="L76" s="446"/>
    </row>
    <row r="77" spans="2:14">
      <c r="B77" s="261"/>
      <c r="C77" s="447"/>
      <c r="G77" s="446"/>
      <c r="H77" s="446"/>
      <c r="I77" s="446"/>
      <c r="J77" s="446"/>
      <c r="L77" s="446"/>
    </row>
    <row r="78" spans="2:14">
      <c r="G78" s="446"/>
      <c r="H78" s="446"/>
      <c r="I78" s="446"/>
      <c r="J78" s="446"/>
      <c r="L78" s="421">
        <v>4936862.2</v>
      </c>
    </row>
    <row r="79" spans="2:14">
      <c r="G79" s="446"/>
      <c r="H79" s="446"/>
      <c r="I79" s="446"/>
      <c r="J79" s="446"/>
      <c r="L79" s="446"/>
    </row>
    <row r="80" spans="2:14">
      <c r="C80" s="446"/>
    </row>
    <row r="81" spans="2:12">
      <c r="C81" s="446"/>
    </row>
    <row r="82" spans="2:12">
      <c r="C82" s="446"/>
    </row>
    <row r="83" spans="2:12">
      <c r="C83" s="446"/>
    </row>
    <row r="84" spans="2:12">
      <c r="C84" s="446"/>
    </row>
    <row r="85" spans="2:12">
      <c r="B85" s="277"/>
      <c r="C85" s="448"/>
      <c r="G85" s="446"/>
      <c r="H85" s="446"/>
      <c r="I85" s="446"/>
      <c r="J85" s="446"/>
      <c r="L85" s="446"/>
    </row>
    <row r="86" spans="2:12">
      <c r="B86" s="277"/>
      <c r="C86" s="448"/>
      <c r="G86" s="446"/>
      <c r="H86" s="446"/>
      <c r="I86" s="446"/>
      <c r="J86" s="446"/>
      <c r="L86" s="446"/>
    </row>
    <row r="87" spans="2:12">
      <c r="B87" s="277"/>
      <c r="C87" s="448"/>
    </row>
    <row r="88" spans="2:12">
      <c r="B88" s="277"/>
      <c r="C88" s="448"/>
    </row>
    <row r="89" spans="2:12">
      <c r="B89" s="277"/>
      <c r="C89" s="448"/>
    </row>
    <row r="90" spans="2:12">
      <c r="B90" s="277"/>
      <c r="C90" s="448"/>
    </row>
    <row r="91" spans="2:12">
      <c r="B91" s="277"/>
      <c r="C91" s="448"/>
    </row>
    <row r="92" spans="2:12">
      <c r="B92" s="277"/>
      <c r="C92" s="448"/>
    </row>
    <row r="93" spans="2:12">
      <c r="B93" s="277"/>
      <c r="C93" s="448"/>
    </row>
    <row r="94" spans="2:12">
      <c r="B94" s="277"/>
      <c r="C94" s="448"/>
    </row>
    <row r="95" spans="2:12">
      <c r="B95" s="277"/>
      <c r="C95" s="448"/>
    </row>
    <row r="96" spans="2:12">
      <c r="B96" s="277"/>
      <c r="C96" s="448"/>
    </row>
    <row r="97" spans="2:3">
      <c r="B97" s="277"/>
      <c r="C97" s="448"/>
    </row>
    <row r="98" spans="2:3">
      <c r="B98" s="277"/>
      <c r="C98" s="448"/>
    </row>
    <row r="99" spans="2:3">
      <c r="B99" s="277"/>
      <c r="C99" s="448"/>
    </row>
    <row r="100" spans="2:3">
      <c r="B100" s="277"/>
      <c r="C100" s="448"/>
    </row>
    <row r="101" spans="2:3">
      <c r="B101" s="277"/>
      <c r="C101" s="448"/>
    </row>
    <row r="102" spans="2:3">
      <c r="B102" s="277"/>
      <c r="C102" s="448"/>
    </row>
    <row r="103" spans="2:3">
      <c r="B103" s="277"/>
      <c r="C103" s="448"/>
    </row>
    <row r="104" spans="2:3">
      <c r="B104" s="277"/>
      <c r="C104" s="448"/>
    </row>
    <row r="105" spans="2:3">
      <c r="B105" s="277"/>
      <c r="C105" s="448"/>
    </row>
    <row r="106" spans="2:3">
      <c r="B106" s="277"/>
      <c r="C106" s="448"/>
    </row>
    <row r="107" spans="2:3">
      <c r="B107" s="277"/>
      <c r="C107" s="448"/>
    </row>
    <row r="108" spans="2:3">
      <c r="B108" s="277"/>
      <c r="C108" s="448"/>
    </row>
    <row r="109" spans="2:3">
      <c r="B109" s="277"/>
      <c r="C109" s="448"/>
    </row>
    <row r="110" spans="2:3">
      <c r="B110" s="277"/>
      <c r="C110" s="448"/>
    </row>
    <row r="111" spans="2:3">
      <c r="B111" s="277"/>
      <c r="C111" s="448"/>
    </row>
    <row r="112" spans="2:3">
      <c r="B112" s="277"/>
      <c r="C112" s="448"/>
    </row>
    <row r="113" spans="2:3">
      <c r="B113" s="277"/>
      <c r="C113" s="448"/>
    </row>
    <row r="114" spans="2:3">
      <c r="B114" s="277"/>
      <c r="C114" s="448"/>
    </row>
    <row r="115" spans="2:3">
      <c r="B115" s="277"/>
      <c r="C115" s="448"/>
    </row>
    <row r="116" spans="2:3">
      <c r="B116" s="277"/>
      <c r="C116" s="448"/>
    </row>
    <row r="117" spans="2:3">
      <c r="B117" s="277"/>
      <c r="C117" s="448"/>
    </row>
    <row r="118" spans="2:3">
      <c r="B118" s="277"/>
      <c r="C118" s="448"/>
    </row>
    <row r="119" spans="2:3">
      <c r="B119" s="277"/>
      <c r="C119" s="448"/>
    </row>
    <row r="120" spans="2:3">
      <c r="B120" s="277"/>
      <c r="C120" s="448"/>
    </row>
    <row r="121" spans="2:3">
      <c r="B121" s="277"/>
      <c r="C121" s="448"/>
    </row>
    <row r="122" spans="2:3">
      <c r="B122" s="277"/>
      <c r="C122" s="448"/>
    </row>
    <row r="123" spans="2:3">
      <c r="B123" s="277"/>
      <c r="C123" s="448"/>
    </row>
    <row r="124" spans="2:3">
      <c r="B124" s="277"/>
      <c r="C124" s="448"/>
    </row>
    <row r="125" spans="2:3">
      <c r="B125" s="277"/>
      <c r="C125" s="448"/>
    </row>
    <row r="126" spans="2:3">
      <c r="B126" s="277"/>
      <c r="C126" s="448"/>
    </row>
    <row r="127" spans="2:3">
      <c r="B127" s="277"/>
      <c r="C127" s="448"/>
    </row>
    <row r="128" spans="2:3">
      <c r="B128" s="277"/>
      <c r="C128" s="448"/>
    </row>
    <row r="129" spans="2:2">
      <c r="B129" s="277"/>
    </row>
    <row r="130" spans="2:2">
      <c r="B130" s="277"/>
    </row>
  </sheetData>
  <mergeCells count="18">
    <mergeCell ref="B7:L7"/>
    <mergeCell ref="A1:M1"/>
    <mergeCell ref="A2:M2"/>
    <mergeCell ref="A3:M3"/>
    <mergeCell ref="B5:L5"/>
    <mergeCell ref="B6:L6"/>
    <mergeCell ref="B9:B12"/>
    <mergeCell ref="D9:I9"/>
    <mergeCell ref="J9:K9"/>
    <mergeCell ref="L9:L11"/>
    <mergeCell ref="C10:C11"/>
    <mergeCell ref="D10:D11"/>
    <mergeCell ref="E10:E11"/>
    <mergeCell ref="F10:F11"/>
    <mergeCell ref="G10:G11"/>
    <mergeCell ref="H10:H11"/>
    <mergeCell ref="I10:I11"/>
    <mergeCell ref="J10:K10"/>
  </mergeCells>
  <pageMargins left="0.7" right="0.7" top="0.75" bottom="0.75" header="0.3" footer="0.3"/>
  <pageSetup paperSize="9" orientation="portrait"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7867EF1-8D03-4005-862A-A313C6999BAF}">
  <dimension ref="D5:G49"/>
  <sheetViews>
    <sheetView showGridLines="0" workbookViewId="0">
      <selection activeCell="G6" sqref="G6"/>
    </sheetView>
  </sheetViews>
  <sheetFormatPr baseColWidth="10" defaultRowHeight="15"/>
  <sheetData>
    <row r="5" spans="7:7">
      <c r="G5" s="866" t="s">
        <v>977</v>
      </c>
    </row>
    <row r="6" spans="7:7">
      <c r="G6" s="866" t="s">
        <v>910</v>
      </c>
    </row>
    <row r="7" spans="7:7">
      <c r="G7" s="366" t="s">
        <v>117</v>
      </c>
    </row>
    <row r="49" spans="4:4">
      <c r="D49" s="609" t="s">
        <v>911</v>
      </c>
    </row>
  </sheetData>
  <pageMargins left="0.7" right="0.7" top="0.75" bottom="0.75" header="0.3" footer="0.3"/>
  <drawing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1E71CE2-1053-4BD8-8FED-215A1D0D2F01}">
  <dimension ref="E5:I16"/>
  <sheetViews>
    <sheetView showGridLines="0" workbookViewId="0">
      <selection activeCell="H6" sqref="H6"/>
    </sheetView>
  </sheetViews>
  <sheetFormatPr baseColWidth="10" defaultRowHeight="15"/>
  <sheetData>
    <row r="5" spans="5:9">
      <c r="H5" s="866" t="s">
        <v>978</v>
      </c>
      <c r="I5" s="866"/>
    </row>
    <row r="6" spans="5:9">
      <c r="H6" s="866" t="s">
        <v>912</v>
      </c>
      <c r="I6" s="866"/>
    </row>
    <row r="7" spans="5:9">
      <c r="H7" s="366" t="s">
        <v>117</v>
      </c>
      <c r="I7" s="366"/>
    </row>
    <row r="16" spans="5:9">
      <c r="E16" s="609" t="s">
        <v>911</v>
      </c>
    </row>
  </sheetData>
  <pageMargins left="0.7" right="0.7" top="0.75" bottom="0.75" header="0.3" footer="0.3"/>
  <drawing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97C237D-C37F-42DF-A149-F0AB1B19D362}">
  <dimension ref="E4:I13"/>
  <sheetViews>
    <sheetView showGridLines="0" workbookViewId="0">
      <selection activeCell="I5" sqref="I5"/>
    </sheetView>
  </sheetViews>
  <sheetFormatPr baseColWidth="10" defaultRowHeight="15"/>
  <sheetData>
    <row r="4" spans="5:9">
      <c r="I4" s="866" t="s">
        <v>1652</v>
      </c>
    </row>
    <row r="5" spans="5:9">
      <c r="I5" s="866" t="s">
        <v>913</v>
      </c>
    </row>
    <row r="6" spans="5:9">
      <c r="I6" s="366" t="s">
        <v>117</v>
      </c>
    </row>
    <row r="13" spans="5:9">
      <c r="E13" s="609" t="s">
        <v>911</v>
      </c>
    </row>
  </sheetData>
  <pageMargins left="0.7" right="0.7" top="0.75" bottom="0.75" header="0.3" footer="0.3"/>
  <drawing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80A2C08-2078-441B-8847-6AECB963D604}">
  <dimension ref="A1:Q77"/>
  <sheetViews>
    <sheetView showGridLines="0" zoomScale="78" zoomScaleNormal="78" workbookViewId="0">
      <selection activeCell="A3" sqref="A3"/>
    </sheetView>
  </sheetViews>
  <sheetFormatPr baseColWidth="10" defaultColWidth="11.42578125" defaultRowHeight="15"/>
  <cols>
    <col min="1" max="1" width="10.42578125" style="213" customWidth="1"/>
    <col min="2" max="2" width="85.7109375" style="213" customWidth="1"/>
    <col min="3" max="3" width="21.140625" style="213" customWidth="1"/>
    <col min="4" max="5" width="22" style="213" customWidth="1"/>
    <col min="6" max="8" width="20.28515625" style="213" bestFit="1" customWidth="1"/>
    <col min="9" max="9" width="18.5703125" style="213" customWidth="1"/>
    <col min="10" max="10" width="38.85546875" style="213" bestFit="1" customWidth="1"/>
    <col min="11" max="11" width="15.7109375" style="213" customWidth="1"/>
    <col min="12" max="12" width="14.5703125" style="213" bestFit="1" customWidth="1"/>
    <col min="13" max="13" width="18.42578125" style="213" bestFit="1" customWidth="1"/>
    <col min="14" max="14" width="24.140625" style="213" bestFit="1" customWidth="1"/>
    <col min="15" max="15" width="23.85546875" style="213" bestFit="1" customWidth="1"/>
    <col min="16" max="20" width="11.42578125" style="213"/>
    <col min="21" max="21" width="30.140625" style="213" bestFit="1" customWidth="1"/>
    <col min="22" max="22" width="19.42578125" style="213" bestFit="1" customWidth="1"/>
    <col min="23" max="23" width="14.42578125" style="213" bestFit="1" customWidth="1"/>
    <col min="24" max="24" width="19.42578125" style="213" bestFit="1" customWidth="1"/>
    <col min="25" max="25" width="14.42578125" style="213" bestFit="1" customWidth="1"/>
    <col min="26" max="26" width="20" style="213" customWidth="1"/>
    <col min="27" max="27" width="13.140625" style="213" bestFit="1" customWidth="1"/>
    <col min="28" max="28" width="7.140625" style="213" bestFit="1" customWidth="1"/>
    <col min="29" max="29" width="9.140625" style="213" bestFit="1" customWidth="1"/>
    <col min="30" max="257" width="11.42578125" style="213"/>
    <col min="258" max="258" width="10.42578125" style="213" customWidth="1"/>
    <col min="259" max="259" width="79.28515625" style="213" customWidth="1"/>
    <col min="260" max="260" width="13.42578125" style="213" bestFit="1" customWidth="1"/>
    <col min="261" max="261" width="17.42578125" style="213" customWidth="1"/>
    <col min="262" max="262" width="19.42578125" style="213" bestFit="1" customWidth="1"/>
    <col min="263" max="263" width="13.42578125" style="213" bestFit="1" customWidth="1"/>
    <col min="264" max="264" width="10" style="213" bestFit="1" customWidth="1"/>
    <col min="265" max="265" width="16" style="213" customWidth="1"/>
    <col min="266" max="266" width="12.28515625" style="213" customWidth="1"/>
    <col min="267" max="267" width="10.28515625" style="213" customWidth="1"/>
    <col min="268" max="268" width="11.140625" style="213" customWidth="1"/>
    <col min="269" max="269" width="11.42578125" style="213"/>
    <col min="270" max="270" width="17.85546875" style="213" bestFit="1" customWidth="1"/>
    <col min="271" max="271" width="20.28515625" style="213" bestFit="1" customWidth="1"/>
    <col min="272" max="276" width="11.42578125" style="213"/>
    <col min="277" max="277" width="30.140625" style="213" bestFit="1" customWidth="1"/>
    <col min="278" max="278" width="19.42578125" style="213" bestFit="1" customWidth="1"/>
    <col min="279" max="279" width="14.42578125" style="213" bestFit="1" customWidth="1"/>
    <col min="280" max="280" width="19.42578125" style="213" bestFit="1" customWidth="1"/>
    <col min="281" max="281" width="14.42578125" style="213" bestFit="1" customWidth="1"/>
    <col min="282" max="282" width="20" style="213" customWidth="1"/>
    <col min="283" max="283" width="13.140625" style="213" bestFit="1" customWidth="1"/>
    <col min="284" max="284" width="7.140625" style="213" bestFit="1" customWidth="1"/>
    <col min="285" max="285" width="9.140625" style="213" bestFit="1" customWidth="1"/>
    <col min="286" max="513" width="11.42578125" style="213"/>
    <col min="514" max="514" width="10.42578125" style="213" customWidth="1"/>
    <col min="515" max="515" width="79.28515625" style="213" customWidth="1"/>
    <col min="516" max="516" width="13.42578125" style="213" bestFit="1" customWidth="1"/>
    <col min="517" max="517" width="17.42578125" style="213" customWidth="1"/>
    <col min="518" max="518" width="19.42578125" style="213" bestFit="1" customWidth="1"/>
    <col min="519" max="519" width="13.42578125" style="213" bestFit="1" customWidth="1"/>
    <col min="520" max="520" width="10" style="213" bestFit="1" customWidth="1"/>
    <col min="521" max="521" width="16" style="213" customWidth="1"/>
    <col min="522" max="522" width="12.28515625" style="213" customWidth="1"/>
    <col min="523" max="523" width="10.28515625" style="213" customWidth="1"/>
    <col min="524" max="524" width="11.140625" style="213" customWidth="1"/>
    <col min="525" max="525" width="11.42578125" style="213"/>
    <col min="526" max="526" width="17.85546875" style="213" bestFit="1" customWidth="1"/>
    <col min="527" max="527" width="20.28515625" style="213" bestFit="1" customWidth="1"/>
    <col min="528" max="532" width="11.42578125" style="213"/>
    <col min="533" max="533" width="30.140625" style="213" bestFit="1" customWidth="1"/>
    <col min="534" max="534" width="19.42578125" style="213" bestFit="1" customWidth="1"/>
    <col min="535" max="535" width="14.42578125" style="213" bestFit="1" customWidth="1"/>
    <col min="536" max="536" width="19.42578125" style="213" bestFit="1" customWidth="1"/>
    <col min="537" max="537" width="14.42578125" style="213" bestFit="1" customWidth="1"/>
    <col min="538" max="538" width="20" style="213" customWidth="1"/>
    <col min="539" max="539" width="13.140625" style="213" bestFit="1" customWidth="1"/>
    <col min="540" max="540" width="7.140625" style="213" bestFit="1" customWidth="1"/>
    <col min="541" max="541" width="9.140625" style="213" bestFit="1" customWidth="1"/>
    <col min="542" max="769" width="11.42578125" style="213"/>
    <col min="770" max="770" width="10.42578125" style="213" customWidth="1"/>
    <col min="771" max="771" width="79.28515625" style="213" customWidth="1"/>
    <col min="772" max="772" width="13.42578125" style="213" bestFit="1" customWidth="1"/>
    <col min="773" max="773" width="17.42578125" style="213" customWidth="1"/>
    <col min="774" max="774" width="19.42578125" style="213" bestFit="1" customWidth="1"/>
    <col min="775" max="775" width="13.42578125" style="213" bestFit="1" customWidth="1"/>
    <col min="776" max="776" width="10" style="213" bestFit="1" customWidth="1"/>
    <col min="777" max="777" width="16" style="213" customWidth="1"/>
    <col min="778" max="778" width="12.28515625" style="213" customWidth="1"/>
    <col min="779" max="779" width="10.28515625" style="213" customWidth="1"/>
    <col min="780" max="780" width="11.140625" style="213" customWidth="1"/>
    <col min="781" max="781" width="11.42578125" style="213"/>
    <col min="782" max="782" width="17.85546875" style="213" bestFit="1" customWidth="1"/>
    <col min="783" max="783" width="20.28515625" style="213" bestFit="1" customWidth="1"/>
    <col min="784" max="788" width="11.42578125" style="213"/>
    <col min="789" max="789" width="30.140625" style="213" bestFit="1" customWidth="1"/>
    <col min="790" max="790" width="19.42578125" style="213" bestFit="1" customWidth="1"/>
    <col min="791" max="791" width="14.42578125" style="213" bestFit="1" customWidth="1"/>
    <col min="792" max="792" width="19.42578125" style="213" bestFit="1" customWidth="1"/>
    <col min="793" max="793" width="14.42578125" style="213" bestFit="1" customWidth="1"/>
    <col min="794" max="794" width="20" style="213" customWidth="1"/>
    <col min="795" max="795" width="13.140625" style="213" bestFit="1" customWidth="1"/>
    <col min="796" max="796" width="7.140625" style="213" bestFit="1" customWidth="1"/>
    <col min="797" max="797" width="9.140625" style="213" bestFit="1" customWidth="1"/>
    <col min="798" max="1025" width="11.42578125" style="213"/>
    <col min="1026" max="1026" width="10.42578125" style="213" customWidth="1"/>
    <col min="1027" max="1027" width="79.28515625" style="213" customWidth="1"/>
    <col min="1028" max="1028" width="13.42578125" style="213" bestFit="1" customWidth="1"/>
    <col min="1029" max="1029" width="17.42578125" style="213" customWidth="1"/>
    <col min="1030" max="1030" width="19.42578125" style="213" bestFit="1" customWidth="1"/>
    <col min="1031" max="1031" width="13.42578125" style="213" bestFit="1" customWidth="1"/>
    <col min="1032" max="1032" width="10" style="213" bestFit="1" customWidth="1"/>
    <col min="1033" max="1033" width="16" style="213" customWidth="1"/>
    <col min="1034" max="1034" width="12.28515625" style="213" customWidth="1"/>
    <col min="1035" max="1035" width="10.28515625" style="213" customWidth="1"/>
    <col min="1036" max="1036" width="11.140625" style="213" customWidth="1"/>
    <col min="1037" max="1037" width="11.42578125" style="213"/>
    <col min="1038" max="1038" width="17.85546875" style="213" bestFit="1" customWidth="1"/>
    <col min="1039" max="1039" width="20.28515625" style="213" bestFit="1" customWidth="1"/>
    <col min="1040" max="1044" width="11.42578125" style="213"/>
    <col min="1045" max="1045" width="30.140625" style="213" bestFit="1" customWidth="1"/>
    <col min="1046" max="1046" width="19.42578125" style="213" bestFit="1" customWidth="1"/>
    <col min="1047" max="1047" width="14.42578125" style="213" bestFit="1" customWidth="1"/>
    <col min="1048" max="1048" width="19.42578125" style="213" bestFit="1" customWidth="1"/>
    <col min="1049" max="1049" width="14.42578125" style="213" bestFit="1" customWidth="1"/>
    <col min="1050" max="1050" width="20" style="213" customWidth="1"/>
    <col min="1051" max="1051" width="13.140625" style="213" bestFit="1" customWidth="1"/>
    <col min="1052" max="1052" width="7.140625" style="213" bestFit="1" customWidth="1"/>
    <col min="1053" max="1053" width="9.140625" style="213" bestFit="1" customWidth="1"/>
    <col min="1054" max="1281" width="11.42578125" style="213"/>
    <col min="1282" max="1282" width="10.42578125" style="213" customWidth="1"/>
    <col min="1283" max="1283" width="79.28515625" style="213" customWidth="1"/>
    <col min="1284" max="1284" width="13.42578125" style="213" bestFit="1" customWidth="1"/>
    <col min="1285" max="1285" width="17.42578125" style="213" customWidth="1"/>
    <col min="1286" max="1286" width="19.42578125" style="213" bestFit="1" customWidth="1"/>
    <col min="1287" max="1287" width="13.42578125" style="213" bestFit="1" customWidth="1"/>
    <col min="1288" max="1288" width="10" style="213" bestFit="1" customWidth="1"/>
    <col min="1289" max="1289" width="16" style="213" customWidth="1"/>
    <col min="1290" max="1290" width="12.28515625" style="213" customWidth="1"/>
    <col min="1291" max="1291" width="10.28515625" style="213" customWidth="1"/>
    <col min="1292" max="1292" width="11.140625" style="213" customWidth="1"/>
    <col min="1293" max="1293" width="11.42578125" style="213"/>
    <col min="1294" max="1294" width="17.85546875" style="213" bestFit="1" customWidth="1"/>
    <col min="1295" max="1295" width="20.28515625" style="213" bestFit="1" customWidth="1"/>
    <col min="1296" max="1300" width="11.42578125" style="213"/>
    <col min="1301" max="1301" width="30.140625" style="213" bestFit="1" customWidth="1"/>
    <col min="1302" max="1302" width="19.42578125" style="213" bestFit="1" customWidth="1"/>
    <col min="1303" max="1303" width="14.42578125" style="213" bestFit="1" customWidth="1"/>
    <col min="1304" max="1304" width="19.42578125" style="213" bestFit="1" customWidth="1"/>
    <col min="1305" max="1305" width="14.42578125" style="213" bestFit="1" customWidth="1"/>
    <col min="1306" max="1306" width="20" style="213" customWidth="1"/>
    <col min="1307" max="1307" width="13.140625" style="213" bestFit="1" customWidth="1"/>
    <col min="1308" max="1308" width="7.140625" style="213" bestFit="1" customWidth="1"/>
    <col min="1309" max="1309" width="9.140625" style="213" bestFit="1" customWidth="1"/>
    <col min="1310" max="1537" width="11.42578125" style="213"/>
    <col min="1538" max="1538" width="10.42578125" style="213" customWidth="1"/>
    <col min="1539" max="1539" width="79.28515625" style="213" customWidth="1"/>
    <col min="1540" max="1540" width="13.42578125" style="213" bestFit="1" customWidth="1"/>
    <col min="1541" max="1541" width="17.42578125" style="213" customWidth="1"/>
    <col min="1542" max="1542" width="19.42578125" style="213" bestFit="1" customWidth="1"/>
    <col min="1543" max="1543" width="13.42578125" style="213" bestFit="1" customWidth="1"/>
    <col min="1544" max="1544" width="10" style="213" bestFit="1" customWidth="1"/>
    <col min="1545" max="1545" width="16" style="213" customWidth="1"/>
    <col min="1546" max="1546" width="12.28515625" style="213" customWidth="1"/>
    <col min="1547" max="1547" width="10.28515625" style="213" customWidth="1"/>
    <col min="1548" max="1548" width="11.140625" style="213" customWidth="1"/>
    <col min="1549" max="1549" width="11.42578125" style="213"/>
    <col min="1550" max="1550" width="17.85546875" style="213" bestFit="1" customWidth="1"/>
    <col min="1551" max="1551" width="20.28515625" style="213" bestFit="1" customWidth="1"/>
    <col min="1552" max="1556" width="11.42578125" style="213"/>
    <col min="1557" max="1557" width="30.140625" style="213" bestFit="1" customWidth="1"/>
    <col min="1558" max="1558" width="19.42578125" style="213" bestFit="1" customWidth="1"/>
    <col min="1559" max="1559" width="14.42578125" style="213" bestFit="1" customWidth="1"/>
    <col min="1560" max="1560" width="19.42578125" style="213" bestFit="1" customWidth="1"/>
    <col min="1561" max="1561" width="14.42578125" style="213" bestFit="1" customWidth="1"/>
    <col min="1562" max="1562" width="20" style="213" customWidth="1"/>
    <col min="1563" max="1563" width="13.140625" style="213" bestFit="1" customWidth="1"/>
    <col min="1564" max="1564" width="7.140625" style="213" bestFit="1" customWidth="1"/>
    <col min="1565" max="1565" width="9.140625" style="213" bestFit="1" customWidth="1"/>
    <col min="1566" max="1793" width="11.42578125" style="213"/>
    <col min="1794" max="1794" width="10.42578125" style="213" customWidth="1"/>
    <col min="1795" max="1795" width="79.28515625" style="213" customWidth="1"/>
    <col min="1796" max="1796" width="13.42578125" style="213" bestFit="1" customWidth="1"/>
    <col min="1797" max="1797" width="17.42578125" style="213" customWidth="1"/>
    <col min="1798" max="1798" width="19.42578125" style="213" bestFit="1" customWidth="1"/>
    <col min="1799" max="1799" width="13.42578125" style="213" bestFit="1" customWidth="1"/>
    <col min="1800" max="1800" width="10" style="213" bestFit="1" customWidth="1"/>
    <col min="1801" max="1801" width="16" style="213" customWidth="1"/>
    <col min="1802" max="1802" width="12.28515625" style="213" customWidth="1"/>
    <col min="1803" max="1803" width="10.28515625" style="213" customWidth="1"/>
    <col min="1804" max="1804" width="11.140625" style="213" customWidth="1"/>
    <col min="1805" max="1805" width="11.42578125" style="213"/>
    <col min="1806" max="1806" width="17.85546875" style="213" bestFit="1" customWidth="1"/>
    <col min="1807" max="1807" width="20.28515625" style="213" bestFit="1" customWidth="1"/>
    <col min="1808" max="1812" width="11.42578125" style="213"/>
    <col min="1813" max="1813" width="30.140625" style="213" bestFit="1" customWidth="1"/>
    <col min="1814" max="1814" width="19.42578125" style="213" bestFit="1" customWidth="1"/>
    <col min="1815" max="1815" width="14.42578125" style="213" bestFit="1" customWidth="1"/>
    <col min="1816" max="1816" width="19.42578125" style="213" bestFit="1" customWidth="1"/>
    <col min="1817" max="1817" width="14.42578125" style="213" bestFit="1" customWidth="1"/>
    <col min="1818" max="1818" width="20" style="213" customWidth="1"/>
    <col min="1819" max="1819" width="13.140625" style="213" bestFit="1" customWidth="1"/>
    <col min="1820" max="1820" width="7.140625" style="213" bestFit="1" customWidth="1"/>
    <col min="1821" max="1821" width="9.140625" style="213" bestFit="1" customWidth="1"/>
    <col min="1822" max="2049" width="11.42578125" style="213"/>
    <col min="2050" max="2050" width="10.42578125" style="213" customWidth="1"/>
    <col min="2051" max="2051" width="79.28515625" style="213" customWidth="1"/>
    <col min="2052" max="2052" width="13.42578125" style="213" bestFit="1" customWidth="1"/>
    <col min="2053" max="2053" width="17.42578125" style="213" customWidth="1"/>
    <col min="2054" max="2054" width="19.42578125" style="213" bestFit="1" customWidth="1"/>
    <col min="2055" max="2055" width="13.42578125" style="213" bestFit="1" customWidth="1"/>
    <col min="2056" max="2056" width="10" style="213" bestFit="1" customWidth="1"/>
    <col min="2057" max="2057" width="16" style="213" customWidth="1"/>
    <col min="2058" max="2058" width="12.28515625" style="213" customWidth="1"/>
    <col min="2059" max="2059" width="10.28515625" style="213" customWidth="1"/>
    <col min="2060" max="2060" width="11.140625" style="213" customWidth="1"/>
    <col min="2061" max="2061" width="11.42578125" style="213"/>
    <col min="2062" max="2062" width="17.85546875" style="213" bestFit="1" customWidth="1"/>
    <col min="2063" max="2063" width="20.28515625" style="213" bestFit="1" customWidth="1"/>
    <col min="2064" max="2068" width="11.42578125" style="213"/>
    <col min="2069" max="2069" width="30.140625" style="213" bestFit="1" customWidth="1"/>
    <col min="2070" max="2070" width="19.42578125" style="213" bestFit="1" customWidth="1"/>
    <col min="2071" max="2071" width="14.42578125" style="213" bestFit="1" customWidth="1"/>
    <col min="2072" max="2072" width="19.42578125" style="213" bestFit="1" customWidth="1"/>
    <col min="2073" max="2073" width="14.42578125" style="213" bestFit="1" customWidth="1"/>
    <col min="2074" max="2074" width="20" style="213" customWidth="1"/>
    <col min="2075" max="2075" width="13.140625" style="213" bestFit="1" customWidth="1"/>
    <col min="2076" max="2076" width="7.140625" style="213" bestFit="1" customWidth="1"/>
    <col min="2077" max="2077" width="9.140625" style="213" bestFit="1" customWidth="1"/>
    <col min="2078" max="2305" width="11.42578125" style="213"/>
    <col min="2306" max="2306" width="10.42578125" style="213" customWidth="1"/>
    <col min="2307" max="2307" width="79.28515625" style="213" customWidth="1"/>
    <col min="2308" max="2308" width="13.42578125" style="213" bestFit="1" customWidth="1"/>
    <col min="2309" max="2309" width="17.42578125" style="213" customWidth="1"/>
    <col min="2310" max="2310" width="19.42578125" style="213" bestFit="1" customWidth="1"/>
    <col min="2311" max="2311" width="13.42578125" style="213" bestFit="1" customWidth="1"/>
    <col min="2312" max="2312" width="10" style="213" bestFit="1" customWidth="1"/>
    <col min="2313" max="2313" width="16" style="213" customWidth="1"/>
    <col min="2314" max="2314" width="12.28515625" style="213" customWidth="1"/>
    <col min="2315" max="2315" width="10.28515625" style="213" customWidth="1"/>
    <col min="2316" max="2316" width="11.140625" style="213" customWidth="1"/>
    <col min="2317" max="2317" width="11.42578125" style="213"/>
    <col min="2318" max="2318" width="17.85546875" style="213" bestFit="1" customWidth="1"/>
    <col min="2319" max="2319" width="20.28515625" style="213" bestFit="1" customWidth="1"/>
    <col min="2320" max="2324" width="11.42578125" style="213"/>
    <col min="2325" max="2325" width="30.140625" style="213" bestFit="1" customWidth="1"/>
    <col min="2326" max="2326" width="19.42578125" style="213" bestFit="1" customWidth="1"/>
    <col min="2327" max="2327" width="14.42578125" style="213" bestFit="1" customWidth="1"/>
    <col min="2328" max="2328" width="19.42578125" style="213" bestFit="1" customWidth="1"/>
    <col min="2329" max="2329" width="14.42578125" style="213" bestFit="1" customWidth="1"/>
    <col min="2330" max="2330" width="20" style="213" customWidth="1"/>
    <col min="2331" max="2331" width="13.140625" style="213" bestFit="1" customWidth="1"/>
    <col min="2332" max="2332" width="7.140625" style="213" bestFit="1" customWidth="1"/>
    <col min="2333" max="2333" width="9.140625" style="213" bestFit="1" customWidth="1"/>
    <col min="2334" max="2561" width="11.42578125" style="213"/>
    <col min="2562" max="2562" width="10.42578125" style="213" customWidth="1"/>
    <col min="2563" max="2563" width="79.28515625" style="213" customWidth="1"/>
    <col min="2564" max="2564" width="13.42578125" style="213" bestFit="1" customWidth="1"/>
    <col min="2565" max="2565" width="17.42578125" style="213" customWidth="1"/>
    <col min="2566" max="2566" width="19.42578125" style="213" bestFit="1" customWidth="1"/>
    <col min="2567" max="2567" width="13.42578125" style="213" bestFit="1" customWidth="1"/>
    <col min="2568" max="2568" width="10" style="213" bestFit="1" customWidth="1"/>
    <col min="2569" max="2569" width="16" style="213" customWidth="1"/>
    <col min="2570" max="2570" width="12.28515625" style="213" customWidth="1"/>
    <col min="2571" max="2571" width="10.28515625" style="213" customWidth="1"/>
    <col min="2572" max="2572" width="11.140625" style="213" customWidth="1"/>
    <col min="2573" max="2573" width="11.42578125" style="213"/>
    <col min="2574" max="2574" width="17.85546875" style="213" bestFit="1" customWidth="1"/>
    <col min="2575" max="2575" width="20.28515625" style="213" bestFit="1" customWidth="1"/>
    <col min="2576" max="2580" width="11.42578125" style="213"/>
    <col min="2581" max="2581" width="30.140625" style="213" bestFit="1" customWidth="1"/>
    <col min="2582" max="2582" width="19.42578125" style="213" bestFit="1" customWidth="1"/>
    <col min="2583" max="2583" width="14.42578125" style="213" bestFit="1" customWidth="1"/>
    <col min="2584" max="2584" width="19.42578125" style="213" bestFit="1" customWidth="1"/>
    <col min="2585" max="2585" width="14.42578125" style="213" bestFit="1" customWidth="1"/>
    <col min="2586" max="2586" width="20" style="213" customWidth="1"/>
    <col min="2587" max="2587" width="13.140625" style="213" bestFit="1" customWidth="1"/>
    <col min="2588" max="2588" width="7.140625" style="213" bestFit="1" customWidth="1"/>
    <col min="2589" max="2589" width="9.140625" style="213" bestFit="1" customWidth="1"/>
    <col min="2590" max="2817" width="11.42578125" style="213"/>
    <col min="2818" max="2818" width="10.42578125" style="213" customWidth="1"/>
    <col min="2819" max="2819" width="79.28515625" style="213" customWidth="1"/>
    <col min="2820" max="2820" width="13.42578125" style="213" bestFit="1" customWidth="1"/>
    <col min="2821" max="2821" width="17.42578125" style="213" customWidth="1"/>
    <col min="2822" max="2822" width="19.42578125" style="213" bestFit="1" customWidth="1"/>
    <col min="2823" max="2823" width="13.42578125" style="213" bestFit="1" customWidth="1"/>
    <col min="2824" max="2824" width="10" style="213" bestFit="1" customWidth="1"/>
    <col min="2825" max="2825" width="16" style="213" customWidth="1"/>
    <col min="2826" max="2826" width="12.28515625" style="213" customWidth="1"/>
    <col min="2827" max="2827" width="10.28515625" style="213" customWidth="1"/>
    <col min="2828" max="2828" width="11.140625" style="213" customWidth="1"/>
    <col min="2829" max="2829" width="11.42578125" style="213"/>
    <col min="2830" max="2830" width="17.85546875" style="213" bestFit="1" customWidth="1"/>
    <col min="2831" max="2831" width="20.28515625" style="213" bestFit="1" customWidth="1"/>
    <col min="2832" max="2836" width="11.42578125" style="213"/>
    <col min="2837" max="2837" width="30.140625" style="213" bestFit="1" customWidth="1"/>
    <col min="2838" max="2838" width="19.42578125" style="213" bestFit="1" customWidth="1"/>
    <col min="2839" max="2839" width="14.42578125" style="213" bestFit="1" customWidth="1"/>
    <col min="2840" max="2840" width="19.42578125" style="213" bestFit="1" customWidth="1"/>
    <col min="2841" max="2841" width="14.42578125" style="213" bestFit="1" customWidth="1"/>
    <col min="2842" max="2842" width="20" style="213" customWidth="1"/>
    <col min="2843" max="2843" width="13.140625" style="213" bestFit="1" customWidth="1"/>
    <col min="2844" max="2844" width="7.140625" style="213" bestFit="1" customWidth="1"/>
    <col min="2845" max="2845" width="9.140625" style="213" bestFit="1" customWidth="1"/>
    <col min="2846" max="3073" width="11.42578125" style="213"/>
    <col min="3074" max="3074" width="10.42578125" style="213" customWidth="1"/>
    <col min="3075" max="3075" width="79.28515625" style="213" customWidth="1"/>
    <col min="3076" max="3076" width="13.42578125" style="213" bestFit="1" customWidth="1"/>
    <col min="3077" max="3077" width="17.42578125" style="213" customWidth="1"/>
    <col min="3078" max="3078" width="19.42578125" style="213" bestFit="1" customWidth="1"/>
    <col min="3079" max="3079" width="13.42578125" style="213" bestFit="1" customWidth="1"/>
    <col min="3080" max="3080" width="10" style="213" bestFit="1" customWidth="1"/>
    <col min="3081" max="3081" width="16" style="213" customWidth="1"/>
    <col min="3082" max="3082" width="12.28515625" style="213" customWidth="1"/>
    <col min="3083" max="3083" width="10.28515625" style="213" customWidth="1"/>
    <col min="3084" max="3084" width="11.140625" style="213" customWidth="1"/>
    <col min="3085" max="3085" width="11.42578125" style="213"/>
    <col min="3086" max="3086" width="17.85546875" style="213" bestFit="1" customWidth="1"/>
    <col min="3087" max="3087" width="20.28515625" style="213" bestFit="1" customWidth="1"/>
    <col min="3088" max="3092" width="11.42578125" style="213"/>
    <col min="3093" max="3093" width="30.140625" style="213" bestFit="1" customWidth="1"/>
    <col min="3094" max="3094" width="19.42578125" style="213" bestFit="1" customWidth="1"/>
    <col min="3095" max="3095" width="14.42578125" style="213" bestFit="1" customWidth="1"/>
    <col min="3096" max="3096" width="19.42578125" style="213" bestFit="1" customWidth="1"/>
    <col min="3097" max="3097" width="14.42578125" style="213" bestFit="1" customWidth="1"/>
    <col min="3098" max="3098" width="20" style="213" customWidth="1"/>
    <col min="3099" max="3099" width="13.140625" style="213" bestFit="1" customWidth="1"/>
    <col min="3100" max="3100" width="7.140625" style="213" bestFit="1" customWidth="1"/>
    <col min="3101" max="3101" width="9.140625" style="213" bestFit="1" customWidth="1"/>
    <col min="3102" max="3329" width="11.42578125" style="213"/>
    <col min="3330" max="3330" width="10.42578125" style="213" customWidth="1"/>
    <col min="3331" max="3331" width="79.28515625" style="213" customWidth="1"/>
    <col min="3332" max="3332" width="13.42578125" style="213" bestFit="1" customWidth="1"/>
    <col min="3333" max="3333" width="17.42578125" style="213" customWidth="1"/>
    <col min="3334" max="3334" width="19.42578125" style="213" bestFit="1" customWidth="1"/>
    <col min="3335" max="3335" width="13.42578125" style="213" bestFit="1" customWidth="1"/>
    <col min="3336" max="3336" width="10" style="213" bestFit="1" customWidth="1"/>
    <col min="3337" max="3337" width="16" style="213" customWidth="1"/>
    <col min="3338" max="3338" width="12.28515625" style="213" customWidth="1"/>
    <col min="3339" max="3339" width="10.28515625" style="213" customWidth="1"/>
    <col min="3340" max="3340" width="11.140625" style="213" customWidth="1"/>
    <col min="3341" max="3341" width="11.42578125" style="213"/>
    <col min="3342" max="3342" width="17.85546875" style="213" bestFit="1" customWidth="1"/>
    <col min="3343" max="3343" width="20.28515625" style="213" bestFit="1" customWidth="1"/>
    <col min="3344" max="3348" width="11.42578125" style="213"/>
    <col min="3349" max="3349" width="30.140625" style="213" bestFit="1" customWidth="1"/>
    <col min="3350" max="3350" width="19.42578125" style="213" bestFit="1" customWidth="1"/>
    <col min="3351" max="3351" width="14.42578125" style="213" bestFit="1" customWidth="1"/>
    <col min="3352" max="3352" width="19.42578125" style="213" bestFit="1" customWidth="1"/>
    <col min="3353" max="3353" width="14.42578125" style="213" bestFit="1" customWidth="1"/>
    <col min="3354" max="3354" width="20" style="213" customWidth="1"/>
    <col min="3355" max="3355" width="13.140625" style="213" bestFit="1" customWidth="1"/>
    <col min="3356" max="3356" width="7.140625" style="213" bestFit="1" customWidth="1"/>
    <col min="3357" max="3357" width="9.140625" style="213" bestFit="1" customWidth="1"/>
    <col min="3358" max="3585" width="11.42578125" style="213"/>
    <col min="3586" max="3586" width="10.42578125" style="213" customWidth="1"/>
    <col min="3587" max="3587" width="79.28515625" style="213" customWidth="1"/>
    <col min="3588" max="3588" width="13.42578125" style="213" bestFit="1" customWidth="1"/>
    <col min="3589" max="3589" width="17.42578125" style="213" customWidth="1"/>
    <col min="3590" max="3590" width="19.42578125" style="213" bestFit="1" customWidth="1"/>
    <col min="3591" max="3591" width="13.42578125" style="213" bestFit="1" customWidth="1"/>
    <col min="3592" max="3592" width="10" style="213" bestFit="1" customWidth="1"/>
    <col min="3593" max="3593" width="16" style="213" customWidth="1"/>
    <col min="3594" max="3594" width="12.28515625" style="213" customWidth="1"/>
    <col min="3595" max="3595" width="10.28515625" style="213" customWidth="1"/>
    <col min="3596" max="3596" width="11.140625" style="213" customWidth="1"/>
    <col min="3597" max="3597" width="11.42578125" style="213"/>
    <col min="3598" max="3598" width="17.85546875" style="213" bestFit="1" customWidth="1"/>
    <col min="3599" max="3599" width="20.28515625" style="213" bestFit="1" customWidth="1"/>
    <col min="3600" max="3604" width="11.42578125" style="213"/>
    <col min="3605" max="3605" width="30.140625" style="213" bestFit="1" customWidth="1"/>
    <col min="3606" max="3606" width="19.42578125" style="213" bestFit="1" customWidth="1"/>
    <col min="3607" max="3607" width="14.42578125" style="213" bestFit="1" customWidth="1"/>
    <col min="3608" max="3608" width="19.42578125" style="213" bestFit="1" customWidth="1"/>
    <col min="3609" max="3609" width="14.42578125" style="213" bestFit="1" customWidth="1"/>
    <col min="3610" max="3610" width="20" style="213" customWidth="1"/>
    <col min="3611" max="3611" width="13.140625" style="213" bestFit="1" customWidth="1"/>
    <col min="3612" max="3612" width="7.140625" style="213" bestFit="1" customWidth="1"/>
    <col min="3613" max="3613" width="9.140625" style="213" bestFit="1" customWidth="1"/>
    <col min="3614" max="3841" width="11.42578125" style="213"/>
    <col min="3842" max="3842" width="10.42578125" style="213" customWidth="1"/>
    <col min="3843" max="3843" width="79.28515625" style="213" customWidth="1"/>
    <col min="3844" max="3844" width="13.42578125" style="213" bestFit="1" customWidth="1"/>
    <col min="3845" max="3845" width="17.42578125" style="213" customWidth="1"/>
    <col min="3846" max="3846" width="19.42578125" style="213" bestFit="1" customWidth="1"/>
    <col min="3847" max="3847" width="13.42578125" style="213" bestFit="1" customWidth="1"/>
    <col min="3848" max="3848" width="10" style="213" bestFit="1" customWidth="1"/>
    <col min="3849" max="3849" width="16" style="213" customWidth="1"/>
    <col min="3850" max="3850" width="12.28515625" style="213" customWidth="1"/>
    <col min="3851" max="3851" width="10.28515625" style="213" customWidth="1"/>
    <col min="3852" max="3852" width="11.140625" style="213" customWidth="1"/>
    <col min="3853" max="3853" width="11.42578125" style="213"/>
    <col min="3854" max="3854" width="17.85546875" style="213" bestFit="1" customWidth="1"/>
    <col min="3855" max="3855" width="20.28515625" style="213" bestFit="1" customWidth="1"/>
    <col min="3856" max="3860" width="11.42578125" style="213"/>
    <col min="3861" max="3861" width="30.140625" style="213" bestFit="1" customWidth="1"/>
    <col min="3862" max="3862" width="19.42578125" style="213" bestFit="1" customWidth="1"/>
    <col min="3863" max="3863" width="14.42578125" style="213" bestFit="1" customWidth="1"/>
    <col min="3864" max="3864" width="19.42578125" style="213" bestFit="1" customWidth="1"/>
    <col min="3865" max="3865" width="14.42578125" style="213" bestFit="1" customWidth="1"/>
    <col min="3866" max="3866" width="20" style="213" customWidth="1"/>
    <col min="3867" max="3867" width="13.140625" style="213" bestFit="1" customWidth="1"/>
    <col min="3868" max="3868" width="7.140625" style="213" bestFit="1" customWidth="1"/>
    <col min="3869" max="3869" width="9.140625" style="213" bestFit="1" customWidth="1"/>
    <col min="3870" max="4097" width="11.42578125" style="213"/>
    <col min="4098" max="4098" width="10.42578125" style="213" customWidth="1"/>
    <col min="4099" max="4099" width="79.28515625" style="213" customWidth="1"/>
    <col min="4100" max="4100" width="13.42578125" style="213" bestFit="1" customWidth="1"/>
    <col min="4101" max="4101" width="17.42578125" style="213" customWidth="1"/>
    <col min="4102" max="4102" width="19.42578125" style="213" bestFit="1" customWidth="1"/>
    <col min="4103" max="4103" width="13.42578125" style="213" bestFit="1" customWidth="1"/>
    <col min="4104" max="4104" width="10" style="213" bestFit="1" customWidth="1"/>
    <col min="4105" max="4105" width="16" style="213" customWidth="1"/>
    <col min="4106" max="4106" width="12.28515625" style="213" customWidth="1"/>
    <col min="4107" max="4107" width="10.28515625" style="213" customWidth="1"/>
    <col min="4108" max="4108" width="11.140625" style="213" customWidth="1"/>
    <col min="4109" max="4109" width="11.42578125" style="213"/>
    <col min="4110" max="4110" width="17.85546875" style="213" bestFit="1" customWidth="1"/>
    <col min="4111" max="4111" width="20.28515625" style="213" bestFit="1" customWidth="1"/>
    <col min="4112" max="4116" width="11.42578125" style="213"/>
    <col min="4117" max="4117" width="30.140625" style="213" bestFit="1" customWidth="1"/>
    <col min="4118" max="4118" width="19.42578125" style="213" bestFit="1" customWidth="1"/>
    <col min="4119" max="4119" width="14.42578125" style="213" bestFit="1" customWidth="1"/>
    <col min="4120" max="4120" width="19.42578125" style="213" bestFit="1" customWidth="1"/>
    <col min="4121" max="4121" width="14.42578125" style="213" bestFit="1" customWidth="1"/>
    <col min="4122" max="4122" width="20" style="213" customWidth="1"/>
    <col min="4123" max="4123" width="13.140625" style="213" bestFit="1" customWidth="1"/>
    <col min="4124" max="4124" width="7.140625" style="213" bestFit="1" customWidth="1"/>
    <col min="4125" max="4125" width="9.140625" style="213" bestFit="1" customWidth="1"/>
    <col min="4126" max="4353" width="11.42578125" style="213"/>
    <col min="4354" max="4354" width="10.42578125" style="213" customWidth="1"/>
    <col min="4355" max="4355" width="79.28515625" style="213" customWidth="1"/>
    <col min="4356" max="4356" width="13.42578125" style="213" bestFit="1" customWidth="1"/>
    <col min="4357" max="4357" width="17.42578125" style="213" customWidth="1"/>
    <col min="4358" max="4358" width="19.42578125" style="213" bestFit="1" customWidth="1"/>
    <col min="4359" max="4359" width="13.42578125" style="213" bestFit="1" customWidth="1"/>
    <col min="4360" max="4360" width="10" style="213" bestFit="1" customWidth="1"/>
    <col min="4361" max="4361" width="16" style="213" customWidth="1"/>
    <col min="4362" max="4362" width="12.28515625" style="213" customWidth="1"/>
    <col min="4363" max="4363" width="10.28515625" style="213" customWidth="1"/>
    <col min="4364" max="4364" width="11.140625" style="213" customWidth="1"/>
    <col min="4365" max="4365" width="11.42578125" style="213"/>
    <col min="4366" max="4366" width="17.85546875" style="213" bestFit="1" customWidth="1"/>
    <col min="4367" max="4367" width="20.28515625" style="213" bestFit="1" customWidth="1"/>
    <col min="4368" max="4372" width="11.42578125" style="213"/>
    <col min="4373" max="4373" width="30.140625" style="213" bestFit="1" customWidth="1"/>
    <col min="4374" max="4374" width="19.42578125" style="213" bestFit="1" customWidth="1"/>
    <col min="4375" max="4375" width="14.42578125" style="213" bestFit="1" customWidth="1"/>
    <col min="4376" max="4376" width="19.42578125" style="213" bestFit="1" customWidth="1"/>
    <col min="4377" max="4377" width="14.42578125" style="213" bestFit="1" customWidth="1"/>
    <col min="4378" max="4378" width="20" style="213" customWidth="1"/>
    <col min="4379" max="4379" width="13.140625" style="213" bestFit="1" customWidth="1"/>
    <col min="4380" max="4380" width="7.140625" style="213" bestFit="1" customWidth="1"/>
    <col min="4381" max="4381" width="9.140625" style="213" bestFit="1" customWidth="1"/>
    <col min="4382" max="4609" width="11.42578125" style="213"/>
    <col min="4610" max="4610" width="10.42578125" style="213" customWidth="1"/>
    <col min="4611" max="4611" width="79.28515625" style="213" customWidth="1"/>
    <col min="4612" max="4612" width="13.42578125" style="213" bestFit="1" customWidth="1"/>
    <col min="4613" max="4613" width="17.42578125" style="213" customWidth="1"/>
    <col min="4614" max="4614" width="19.42578125" style="213" bestFit="1" customWidth="1"/>
    <col min="4615" max="4615" width="13.42578125" style="213" bestFit="1" customWidth="1"/>
    <col min="4616" max="4616" width="10" style="213" bestFit="1" customWidth="1"/>
    <col min="4617" max="4617" width="16" style="213" customWidth="1"/>
    <col min="4618" max="4618" width="12.28515625" style="213" customWidth="1"/>
    <col min="4619" max="4619" width="10.28515625" style="213" customWidth="1"/>
    <col min="4620" max="4620" width="11.140625" style="213" customWidth="1"/>
    <col min="4621" max="4621" width="11.42578125" style="213"/>
    <col min="4622" max="4622" width="17.85546875" style="213" bestFit="1" customWidth="1"/>
    <col min="4623" max="4623" width="20.28515625" style="213" bestFit="1" customWidth="1"/>
    <col min="4624" max="4628" width="11.42578125" style="213"/>
    <col min="4629" max="4629" width="30.140625" style="213" bestFit="1" customWidth="1"/>
    <col min="4630" max="4630" width="19.42578125" style="213" bestFit="1" customWidth="1"/>
    <col min="4631" max="4631" width="14.42578125" style="213" bestFit="1" customWidth="1"/>
    <col min="4632" max="4632" width="19.42578125" style="213" bestFit="1" customWidth="1"/>
    <col min="4633" max="4633" width="14.42578125" style="213" bestFit="1" customWidth="1"/>
    <col min="4634" max="4634" width="20" style="213" customWidth="1"/>
    <col min="4635" max="4635" width="13.140625" style="213" bestFit="1" customWidth="1"/>
    <col min="4636" max="4636" width="7.140625" style="213" bestFit="1" customWidth="1"/>
    <col min="4637" max="4637" width="9.140625" style="213" bestFit="1" customWidth="1"/>
    <col min="4638" max="4865" width="11.42578125" style="213"/>
    <col min="4866" max="4866" width="10.42578125" style="213" customWidth="1"/>
    <col min="4867" max="4867" width="79.28515625" style="213" customWidth="1"/>
    <col min="4868" max="4868" width="13.42578125" style="213" bestFit="1" customWidth="1"/>
    <col min="4869" max="4869" width="17.42578125" style="213" customWidth="1"/>
    <col min="4870" max="4870" width="19.42578125" style="213" bestFit="1" customWidth="1"/>
    <col min="4871" max="4871" width="13.42578125" style="213" bestFit="1" customWidth="1"/>
    <col min="4872" max="4872" width="10" style="213" bestFit="1" customWidth="1"/>
    <col min="4873" max="4873" width="16" style="213" customWidth="1"/>
    <col min="4874" max="4874" width="12.28515625" style="213" customWidth="1"/>
    <col min="4875" max="4875" width="10.28515625" style="213" customWidth="1"/>
    <col min="4876" max="4876" width="11.140625" style="213" customWidth="1"/>
    <col min="4877" max="4877" width="11.42578125" style="213"/>
    <col min="4878" max="4878" width="17.85546875" style="213" bestFit="1" customWidth="1"/>
    <col min="4879" max="4879" width="20.28515625" style="213" bestFit="1" customWidth="1"/>
    <col min="4880" max="4884" width="11.42578125" style="213"/>
    <col min="4885" max="4885" width="30.140625" style="213" bestFit="1" customWidth="1"/>
    <col min="4886" max="4886" width="19.42578125" style="213" bestFit="1" customWidth="1"/>
    <col min="4887" max="4887" width="14.42578125" style="213" bestFit="1" customWidth="1"/>
    <col min="4888" max="4888" width="19.42578125" style="213" bestFit="1" customWidth="1"/>
    <col min="4889" max="4889" width="14.42578125" style="213" bestFit="1" customWidth="1"/>
    <col min="4890" max="4890" width="20" style="213" customWidth="1"/>
    <col min="4891" max="4891" width="13.140625" style="213" bestFit="1" customWidth="1"/>
    <col min="4892" max="4892" width="7.140625" style="213" bestFit="1" customWidth="1"/>
    <col min="4893" max="4893" width="9.140625" style="213" bestFit="1" customWidth="1"/>
    <col min="4894" max="5121" width="11.42578125" style="213"/>
    <col min="5122" max="5122" width="10.42578125" style="213" customWidth="1"/>
    <col min="5123" max="5123" width="79.28515625" style="213" customWidth="1"/>
    <col min="5124" max="5124" width="13.42578125" style="213" bestFit="1" customWidth="1"/>
    <col min="5125" max="5125" width="17.42578125" style="213" customWidth="1"/>
    <col min="5126" max="5126" width="19.42578125" style="213" bestFit="1" customWidth="1"/>
    <col min="5127" max="5127" width="13.42578125" style="213" bestFit="1" customWidth="1"/>
    <col min="5128" max="5128" width="10" style="213" bestFit="1" customWidth="1"/>
    <col min="5129" max="5129" width="16" style="213" customWidth="1"/>
    <col min="5130" max="5130" width="12.28515625" style="213" customWidth="1"/>
    <col min="5131" max="5131" width="10.28515625" style="213" customWidth="1"/>
    <col min="5132" max="5132" width="11.140625" style="213" customWidth="1"/>
    <col min="5133" max="5133" width="11.42578125" style="213"/>
    <col min="5134" max="5134" width="17.85546875" style="213" bestFit="1" customWidth="1"/>
    <col min="5135" max="5135" width="20.28515625" style="213" bestFit="1" customWidth="1"/>
    <col min="5136" max="5140" width="11.42578125" style="213"/>
    <col min="5141" max="5141" width="30.140625" style="213" bestFit="1" customWidth="1"/>
    <col min="5142" max="5142" width="19.42578125" style="213" bestFit="1" customWidth="1"/>
    <col min="5143" max="5143" width="14.42578125" style="213" bestFit="1" customWidth="1"/>
    <col min="5144" max="5144" width="19.42578125" style="213" bestFit="1" customWidth="1"/>
    <col min="5145" max="5145" width="14.42578125" style="213" bestFit="1" customWidth="1"/>
    <col min="5146" max="5146" width="20" style="213" customWidth="1"/>
    <col min="5147" max="5147" width="13.140625" style="213" bestFit="1" customWidth="1"/>
    <col min="5148" max="5148" width="7.140625" style="213" bestFit="1" customWidth="1"/>
    <col min="5149" max="5149" width="9.140625" style="213" bestFit="1" customWidth="1"/>
    <col min="5150" max="5377" width="11.42578125" style="213"/>
    <col min="5378" max="5378" width="10.42578125" style="213" customWidth="1"/>
    <col min="5379" max="5379" width="79.28515625" style="213" customWidth="1"/>
    <col min="5380" max="5380" width="13.42578125" style="213" bestFit="1" customWidth="1"/>
    <col min="5381" max="5381" width="17.42578125" style="213" customWidth="1"/>
    <col min="5382" max="5382" width="19.42578125" style="213" bestFit="1" customWidth="1"/>
    <col min="5383" max="5383" width="13.42578125" style="213" bestFit="1" customWidth="1"/>
    <col min="5384" max="5384" width="10" style="213" bestFit="1" customWidth="1"/>
    <col min="5385" max="5385" width="16" style="213" customWidth="1"/>
    <col min="5386" max="5386" width="12.28515625" style="213" customWidth="1"/>
    <col min="5387" max="5387" width="10.28515625" style="213" customWidth="1"/>
    <col min="5388" max="5388" width="11.140625" style="213" customWidth="1"/>
    <col min="5389" max="5389" width="11.42578125" style="213"/>
    <col min="5390" max="5390" width="17.85546875" style="213" bestFit="1" customWidth="1"/>
    <col min="5391" max="5391" width="20.28515625" style="213" bestFit="1" customWidth="1"/>
    <col min="5392" max="5396" width="11.42578125" style="213"/>
    <col min="5397" max="5397" width="30.140625" style="213" bestFit="1" customWidth="1"/>
    <col min="5398" max="5398" width="19.42578125" style="213" bestFit="1" customWidth="1"/>
    <col min="5399" max="5399" width="14.42578125" style="213" bestFit="1" customWidth="1"/>
    <col min="5400" max="5400" width="19.42578125" style="213" bestFit="1" customWidth="1"/>
    <col min="5401" max="5401" width="14.42578125" style="213" bestFit="1" customWidth="1"/>
    <col min="5402" max="5402" width="20" style="213" customWidth="1"/>
    <col min="5403" max="5403" width="13.140625" style="213" bestFit="1" customWidth="1"/>
    <col min="5404" max="5404" width="7.140625" style="213" bestFit="1" customWidth="1"/>
    <col min="5405" max="5405" width="9.140625" style="213" bestFit="1" customWidth="1"/>
    <col min="5406" max="5633" width="11.42578125" style="213"/>
    <col min="5634" max="5634" width="10.42578125" style="213" customWidth="1"/>
    <col min="5635" max="5635" width="79.28515625" style="213" customWidth="1"/>
    <col min="5636" max="5636" width="13.42578125" style="213" bestFit="1" customWidth="1"/>
    <col min="5637" max="5637" width="17.42578125" style="213" customWidth="1"/>
    <col min="5638" max="5638" width="19.42578125" style="213" bestFit="1" customWidth="1"/>
    <col min="5639" max="5639" width="13.42578125" style="213" bestFit="1" customWidth="1"/>
    <col min="5640" max="5640" width="10" style="213" bestFit="1" customWidth="1"/>
    <col min="5641" max="5641" width="16" style="213" customWidth="1"/>
    <col min="5642" max="5642" width="12.28515625" style="213" customWidth="1"/>
    <col min="5643" max="5643" width="10.28515625" style="213" customWidth="1"/>
    <col min="5644" max="5644" width="11.140625" style="213" customWidth="1"/>
    <col min="5645" max="5645" width="11.42578125" style="213"/>
    <col min="5646" max="5646" width="17.85546875" style="213" bestFit="1" customWidth="1"/>
    <col min="5647" max="5647" width="20.28515625" style="213" bestFit="1" customWidth="1"/>
    <col min="5648" max="5652" width="11.42578125" style="213"/>
    <col min="5653" max="5653" width="30.140625" style="213" bestFit="1" customWidth="1"/>
    <col min="5654" max="5654" width="19.42578125" style="213" bestFit="1" customWidth="1"/>
    <col min="5655" max="5655" width="14.42578125" style="213" bestFit="1" customWidth="1"/>
    <col min="5656" max="5656" width="19.42578125" style="213" bestFit="1" customWidth="1"/>
    <col min="5657" max="5657" width="14.42578125" style="213" bestFit="1" customWidth="1"/>
    <col min="5658" max="5658" width="20" style="213" customWidth="1"/>
    <col min="5659" max="5659" width="13.140625" style="213" bestFit="1" customWidth="1"/>
    <col min="5660" max="5660" width="7.140625" style="213" bestFit="1" customWidth="1"/>
    <col min="5661" max="5661" width="9.140625" style="213" bestFit="1" customWidth="1"/>
    <col min="5662" max="5889" width="11.42578125" style="213"/>
    <col min="5890" max="5890" width="10.42578125" style="213" customWidth="1"/>
    <col min="5891" max="5891" width="79.28515625" style="213" customWidth="1"/>
    <col min="5892" max="5892" width="13.42578125" style="213" bestFit="1" customWidth="1"/>
    <col min="5893" max="5893" width="17.42578125" style="213" customWidth="1"/>
    <col min="5894" max="5894" width="19.42578125" style="213" bestFit="1" customWidth="1"/>
    <col min="5895" max="5895" width="13.42578125" style="213" bestFit="1" customWidth="1"/>
    <col min="5896" max="5896" width="10" style="213" bestFit="1" customWidth="1"/>
    <col min="5897" max="5897" width="16" style="213" customWidth="1"/>
    <col min="5898" max="5898" width="12.28515625" style="213" customWidth="1"/>
    <col min="5899" max="5899" width="10.28515625" style="213" customWidth="1"/>
    <col min="5900" max="5900" width="11.140625" style="213" customWidth="1"/>
    <col min="5901" max="5901" width="11.42578125" style="213"/>
    <col min="5902" max="5902" width="17.85546875" style="213" bestFit="1" customWidth="1"/>
    <col min="5903" max="5903" width="20.28515625" style="213" bestFit="1" customWidth="1"/>
    <col min="5904" max="5908" width="11.42578125" style="213"/>
    <col min="5909" max="5909" width="30.140625" style="213" bestFit="1" customWidth="1"/>
    <col min="5910" max="5910" width="19.42578125" style="213" bestFit="1" customWidth="1"/>
    <col min="5911" max="5911" width="14.42578125" style="213" bestFit="1" customWidth="1"/>
    <col min="5912" max="5912" width="19.42578125" style="213" bestFit="1" customWidth="1"/>
    <col min="5913" max="5913" width="14.42578125" style="213" bestFit="1" customWidth="1"/>
    <col min="5914" max="5914" width="20" style="213" customWidth="1"/>
    <col min="5915" max="5915" width="13.140625" style="213" bestFit="1" customWidth="1"/>
    <col min="5916" max="5916" width="7.140625" style="213" bestFit="1" customWidth="1"/>
    <col min="5917" max="5917" width="9.140625" style="213" bestFit="1" customWidth="1"/>
    <col min="5918" max="6145" width="11.42578125" style="213"/>
    <col min="6146" max="6146" width="10.42578125" style="213" customWidth="1"/>
    <col min="6147" max="6147" width="79.28515625" style="213" customWidth="1"/>
    <col min="6148" max="6148" width="13.42578125" style="213" bestFit="1" customWidth="1"/>
    <col min="6149" max="6149" width="17.42578125" style="213" customWidth="1"/>
    <col min="6150" max="6150" width="19.42578125" style="213" bestFit="1" customWidth="1"/>
    <col min="6151" max="6151" width="13.42578125" style="213" bestFit="1" customWidth="1"/>
    <col min="6152" max="6152" width="10" style="213" bestFit="1" customWidth="1"/>
    <col min="6153" max="6153" width="16" style="213" customWidth="1"/>
    <col min="6154" max="6154" width="12.28515625" style="213" customWidth="1"/>
    <col min="6155" max="6155" width="10.28515625" style="213" customWidth="1"/>
    <col min="6156" max="6156" width="11.140625" style="213" customWidth="1"/>
    <col min="6157" max="6157" width="11.42578125" style="213"/>
    <col min="6158" max="6158" width="17.85546875" style="213" bestFit="1" customWidth="1"/>
    <col min="6159" max="6159" width="20.28515625" style="213" bestFit="1" customWidth="1"/>
    <col min="6160" max="6164" width="11.42578125" style="213"/>
    <col min="6165" max="6165" width="30.140625" style="213" bestFit="1" customWidth="1"/>
    <col min="6166" max="6166" width="19.42578125" style="213" bestFit="1" customWidth="1"/>
    <col min="6167" max="6167" width="14.42578125" style="213" bestFit="1" customWidth="1"/>
    <col min="6168" max="6168" width="19.42578125" style="213" bestFit="1" customWidth="1"/>
    <col min="6169" max="6169" width="14.42578125" style="213" bestFit="1" customWidth="1"/>
    <col min="6170" max="6170" width="20" style="213" customWidth="1"/>
    <col min="6171" max="6171" width="13.140625" style="213" bestFit="1" customWidth="1"/>
    <col min="6172" max="6172" width="7.140625" style="213" bestFit="1" customWidth="1"/>
    <col min="6173" max="6173" width="9.140625" style="213" bestFit="1" customWidth="1"/>
    <col min="6174" max="6401" width="11.42578125" style="213"/>
    <col min="6402" max="6402" width="10.42578125" style="213" customWidth="1"/>
    <col min="6403" max="6403" width="79.28515625" style="213" customWidth="1"/>
    <col min="6404" max="6404" width="13.42578125" style="213" bestFit="1" customWidth="1"/>
    <col min="6405" max="6405" width="17.42578125" style="213" customWidth="1"/>
    <col min="6406" max="6406" width="19.42578125" style="213" bestFit="1" customWidth="1"/>
    <col min="6407" max="6407" width="13.42578125" style="213" bestFit="1" customWidth="1"/>
    <col min="6408" max="6408" width="10" style="213" bestFit="1" customWidth="1"/>
    <col min="6409" max="6409" width="16" style="213" customWidth="1"/>
    <col min="6410" max="6410" width="12.28515625" style="213" customWidth="1"/>
    <col min="6411" max="6411" width="10.28515625" style="213" customWidth="1"/>
    <col min="6412" max="6412" width="11.140625" style="213" customWidth="1"/>
    <col min="6413" max="6413" width="11.42578125" style="213"/>
    <col min="6414" max="6414" width="17.85546875" style="213" bestFit="1" customWidth="1"/>
    <col min="6415" max="6415" width="20.28515625" style="213" bestFit="1" customWidth="1"/>
    <col min="6416" max="6420" width="11.42578125" style="213"/>
    <col min="6421" max="6421" width="30.140625" style="213" bestFit="1" customWidth="1"/>
    <col min="6422" max="6422" width="19.42578125" style="213" bestFit="1" customWidth="1"/>
    <col min="6423" max="6423" width="14.42578125" style="213" bestFit="1" customWidth="1"/>
    <col min="6424" max="6424" width="19.42578125" style="213" bestFit="1" customWidth="1"/>
    <col min="6425" max="6425" width="14.42578125" style="213" bestFit="1" customWidth="1"/>
    <col min="6426" max="6426" width="20" style="213" customWidth="1"/>
    <col min="6427" max="6427" width="13.140625" style="213" bestFit="1" customWidth="1"/>
    <col min="6428" max="6428" width="7.140625" style="213" bestFit="1" customWidth="1"/>
    <col min="6429" max="6429" width="9.140625" style="213" bestFit="1" customWidth="1"/>
    <col min="6430" max="6657" width="11.42578125" style="213"/>
    <col min="6658" max="6658" width="10.42578125" style="213" customWidth="1"/>
    <col min="6659" max="6659" width="79.28515625" style="213" customWidth="1"/>
    <col min="6660" max="6660" width="13.42578125" style="213" bestFit="1" customWidth="1"/>
    <col min="6661" max="6661" width="17.42578125" style="213" customWidth="1"/>
    <col min="6662" max="6662" width="19.42578125" style="213" bestFit="1" customWidth="1"/>
    <col min="6663" max="6663" width="13.42578125" style="213" bestFit="1" customWidth="1"/>
    <col min="6664" max="6664" width="10" style="213" bestFit="1" customWidth="1"/>
    <col min="6665" max="6665" width="16" style="213" customWidth="1"/>
    <col min="6666" max="6666" width="12.28515625" style="213" customWidth="1"/>
    <col min="6667" max="6667" width="10.28515625" style="213" customWidth="1"/>
    <col min="6668" max="6668" width="11.140625" style="213" customWidth="1"/>
    <col min="6669" max="6669" width="11.42578125" style="213"/>
    <col min="6670" max="6670" width="17.85546875" style="213" bestFit="1" customWidth="1"/>
    <col min="6671" max="6671" width="20.28515625" style="213" bestFit="1" customWidth="1"/>
    <col min="6672" max="6676" width="11.42578125" style="213"/>
    <col min="6677" max="6677" width="30.140625" style="213" bestFit="1" customWidth="1"/>
    <col min="6678" max="6678" width="19.42578125" style="213" bestFit="1" customWidth="1"/>
    <col min="6679" max="6679" width="14.42578125" style="213" bestFit="1" customWidth="1"/>
    <col min="6680" max="6680" width="19.42578125" style="213" bestFit="1" customWidth="1"/>
    <col min="6681" max="6681" width="14.42578125" style="213" bestFit="1" customWidth="1"/>
    <col min="6682" max="6682" width="20" style="213" customWidth="1"/>
    <col min="6683" max="6683" width="13.140625" style="213" bestFit="1" customWidth="1"/>
    <col min="6684" max="6684" width="7.140625" style="213" bestFit="1" customWidth="1"/>
    <col min="6685" max="6685" width="9.140625" style="213" bestFit="1" customWidth="1"/>
    <col min="6686" max="6913" width="11.42578125" style="213"/>
    <col min="6914" max="6914" width="10.42578125" style="213" customWidth="1"/>
    <col min="6915" max="6915" width="79.28515625" style="213" customWidth="1"/>
    <col min="6916" max="6916" width="13.42578125" style="213" bestFit="1" customWidth="1"/>
    <col min="6917" max="6917" width="17.42578125" style="213" customWidth="1"/>
    <col min="6918" max="6918" width="19.42578125" style="213" bestFit="1" customWidth="1"/>
    <col min="6919" max="6919" width="13.42578125" style="213" bestFit="1" customWidth="1"/>
    <col min="6920" max="6920" width="10" style="213" bestFit="1" customWidth="1"/>
    <col min="6921" max="6921" width="16" style="213" customWidth="1"/>
    <col min="6922" max="6922" width="12.28515625" style="213" customWidth="1"/>
    <col min="6923" max="6923" width="10.28515625" style="213" customWidth="1"/>
    <col min="6924" max="6924" width="11.140625" style="213" customWidth="1"/>
    <col min="6925" max="6925" width="11.42578125" style="213"/>
    <col min="6926" max="6926" width="17.85546875" style="213" bestFit="1" customWidth="1"/>
    <col min="6927" max="6927" width="20.28515625" style="213" bestFit="1" customWidth="1"/>
    <col min="6928" max="6932" width="11.42578125" style="213"/>
    <col min="6933" max="6933" width="30.140625" style="213" bestFit="1" customWidth="1"/>
    <col min="6934" max="6934" width="19.42578125" style="213" bestFit="1" customWidth="1"/>
    <col min="6935" max="6935" width="14.42578125" style="213" bestFit="1" customWidth="1"/>
    <col min="6936" max="6936" width="19.42578125" style="213" bestFit="1" customWidth="1"/>
    <col min="6937" max="6937" width="14.42578125" style="213" bestFit="1" customWidth="1"/>
    <col min="6938" max="6938" width="20" style="213" customWidth="1"/>
    <col min="6939" max="6939" width="13.140625" style="213" bestFit="1" customWidth="1"/>
    <col min="6940" max="6940" width="7.140625" style="213" bestFit="1" customWidth="1"/>
    <col min="6941" max="6941" width="9.140625" style="213" bestFit="1" customWidth="1"/>
    <col min="6942" max="7169" width="11.42578125" style="213"/>
    <col min="7170" max="7170" width="10.42578125" style="213" customWidth="1"/>
    <col min="7171" max="7171" width="79.28515625" style="213" customWidth="1"/>
    <col min="7172" max="7172" width="13.42578125" style="213" bestFit="1" customWidth="1"/>
    <col min="7173" max="7173" width="17.42578125" style="213" customWidth="1"/>
    <col min="7174" max="7174" width="19.42578125" style="213" bestFit="1" customWidth="1"/>
    <col min="7175" max="7175" width="13.42578125" style="213" bestFit="1" customWidth="1"/>
    <col min="7176" max="7176" width="10" style="213" bestFit="1" customWidth="1"/>
    <col min="7177" max="7177" width="16" style="213" customWidth="1"/>
    <col min="7178" max="7178" width="12.28515625" style="213" customWidth="1"/>
    <col min="7179" max="7179" width="10.28515625" style="213" customWidth="1"/>
    <col min="7180" max="7180" width="11.140625" style="213" customWidth="1"/>
    <col min="7181" max="7181" width="11.42578125" style="213"/>
    <col min="7182" max="7182" width="17.85546875" style="213" bestFit="1" customWidth="1"/>
    <col min="7183" max="7183" width="20.28515625" style="213" bestFit="1" customWidth="1"/>
    <col min="7184" max="7188" width="11.42578125" style="213"/>
    <col min="7189" max="7189" width="30.140625" style="213" bestFit="1" customWidth="1"/>
    <col min="7190" max="7190" width="19.42578125" style="213" bestFit="1" customWidth="1"/>
    <col min="7191" max="7191" width="14.42578125" style="213" bestFit="1" customWidth="1"/>
    <col min="7192" max="7192" width="19.42578125" style="213" bestFit="1" customWidth="1"/>
    <col min="7193" max="7193" width="14.42578125" style="213" bestFit="1" customWidth="1"/>
    <col min="7194" max="7194" width="20" style="213" customWidth="1"/>
    <col min="7195" max="7195" width="13.140625" style="213" bestFit="1" customWidth="1"/>
    <col min="7196" max="7196" width="7.140625" style="213" bestFit="1" customWidth="1"/>
    <col min="7197" max="7197" width="9.140625" style="213" bestFit="1" customWidth="1"/>
    <col min="7198" max="7425" width="11.42578125" style="213"/>
    <col min="7426" max="7426" width="10.42578125" style="213" customWidth="1"/>
    <col min="7427" max="7427" width="79.28515625" style="213" customWidth="1"/>
    <col min="7428" max="7428" width="13.42578125" style="213" bestFit="1" customWidth="1"/>
    <col min="7429" max="7429" width="17.42578125" style="213" customWidth="1"/>
    <col min="7430" max="7430" width="19.42578125" style="213" bestFit="1" customWidth="1"/>
    <col min="7431" max="7431" width="13.42578125" style="213" bestFit="1" customWidth="1"/>
    <col min="7432" max="7432" width="10" style="213" bestFit="1" customWidth="1"/>
    <col min="7433" max="7433" width="16" style="213" customWidth="1"/>
    <col min="7434" max="7434" width="12.28515625" style="213" customWidth="1"/>
    <col min="7435" max="7435" width="10.28515625" style="213" customWidth="1"/>
    <col min="7436" max="7436" width="11.140625" style="213" customWidth="1"/>
    <col min="7437" max="7437" width="11.42578125" style="213"/>
    <col min="7438" max="7438" width="17.85546875" style="213" bestFit="1" customWidth="1"/>
    <col min="7439" max="7439" width="20.28515625" style="213" bestFit="1" customWidth="1"/>
    <col min="7440" max="7444" width="11.42578125" style="213"/>
    <col min="7445" max="7445" width="30.140625" style="213" bestFit="1" customWidth="1"/>
    <col min="7446" max="7446" width="19.42578125" style="213" bestFit="1" customWidth="1"/>
    <col min="7447" max="7447" width="14.42578125" style="213" bestFit="1" customWidth="1"/>
    <col min="7448" max="7448" width="19.42578125" style="213" bestFit="1" customWidth="1"/>
    <col min="7449" max="7449" width="14.42578125" style="213" bestFit="1" customWidth="1"/>
    <col min="7450" max="7450" width="20" style="213" customWidth="1"/>
    <col min="7451" max="7451" width="13.140625" style="213" bestFit="1" customWidth="1"/>
    <col min="7452" max="7452" width="7.140625" style="213" bestFit="1" customWidth="1"/>
    <col min="7453" max="7453" width="9.140625" style="213" bestFit="1" customWidth="1"/>
    <col min="7454" max="7681" width="11.42578125" style="213"/>
    <col min="7682" max="7682" width="10.42578125" style="213" customWidth="1"/>
    <col min="7683" max="7683" width="79.28515625" style="213" customWidth="1"/>
    <col min="7684" max="7684" width="13.42578125" style="213" bestFit="1" customWidth="1"/>
    <col min="7685" max="7685" width="17.42578125" style="213" customWidth="1"/>
    <col min="7686" max="7686" width="19.42578125" style="213" bestFit="1" customWidth="1"/>
    <col min="7687" max="7687" width="13.42578125" style="213" bestFit="1" customWidth="1"/>
    <col min="7688" max="7688" width="10" style="213" bestFit="1" customWidth="1"/>
    <col min="7689" max="7689" width="16" style="213" customWidth="1"/>
    <col min="7690" max="7690" width="12.28515625" style="213" customWidth="1"/>
    <col min="7691" max="7691" width="10.28515625" style="213" customWidth="1"/>
    <col min="7692" max="7692" width="11.140625" style="213" customWidth="1"/>
    <col min="7693" max="7693" width="11.42578125" style="213"/>
    <col min="7694" max="7694" width="17.85546875" style="213" bestFit="1" customWidth="1"/>
    <col min="7695" max="7695" width="20.28515625" style="213" bestFit="1" customWidth="1"/>
    <col min="7696" max="7700" width="11.42578125" style="213"/>
    <col min="7701" max="7701" width="30.140625" style="213" bestFit="1" customWidth="1"/>
    <col min="7702" max="7702" width="19.42578125" style="213" bestFit="1" customWidth="1"/>
    <col min="7703" max="7703" width="14.42578125" style="213" bestFit="1" customWidth="1"/>
    <col min="7704" max="7704" width="19.42578125" style="213" bestFit="1" customWidth="1"/>
    <col min="7705" max="7705" width="14.42578125" style="213" bestFit="1" customWidth="1"/>
    <col min="7706" max="7706" width="20" style="213" customWidth="1"/>
    <col min="7707" max="7707" width="13.140625" style="213" bestFit="1" customWidth="1"/>
    <col min="7708" max="7708" width="7.140625" style="213" bestFit="1" customWidth="1"/>
    <col min="7709" max="7709" width="9.140625" style="213" bestFit="1" customWidth="1"/>
    <col min="7710" max="7937" width="11.42578125" style="213"/>
    <col min="7938" max="7938" width="10.42578125" style="213" customWidth="1"/>
    <col min="7939" max="7939" width="79.28515625" style="213" customWidth="1"/>
    <col min="7940" max="7940" width="13.42578125" style="213" bestFit="1" customWidth="1"/>
    <col min="7941" max="7941" width="17.42578125" style="213" customWidth="1"/>
    <col min="7942" max="7942" width="19.42578125" style="213" bestFit="1" customWidth="1"/>
    <col min="7943" max="7943" width="13.42578125" style="213" bestFit="1" customWidth="1"/>
    <col min="7944" max="7944" width="10" style="213" bestFit="1" customWidth="1"/>
    <col min="7945" max="7945" width="16" style="213" customWidth="1"/>
    <col min="7946" max="7946" width="12.28515625" style="213" customWidth="1"/>
    <col min="7947" max="7947" width="10.28515625" style="213" customWidth="1"/>
    <col min="7948" max="7948" width="11.140625" style="213" customWidth="1"/>
    <col min="7949" max="7949" width="11.42578125" style="213"/>
    <col min="7950" max="7950" width="17.85546875" style="213" bestFit="1" customWidth="1"/>
    <col min="7951" max="7951" width="20.28515625" style="213" bestFit="1" customWidth="1"/>
    <col min="7952" max="7956" width="11.42578125" style="213"/>
    <col min="7957" max="7957" width="30.140625" style="213" bestFit="1" customWidth="1"/>
    <col min="7958" max="7958" width="19.42578125" style="213" bestFit="1" customWidth="1"/>
    <col min="7959" max="7959" width="14.42578125" style="213" bestFit="1" customWidth="1"/>
    <col min="7960" max="7960" width="19.42578125" style="213" bestFit="1" customWidth="1"/>
    <col min="7961" max="7961" width="14.42578125" style="213" bestFit="1" customWidth="1"/>
    <col min="7962" max="7962" width="20" style="213" customWidth="1"/>
    <col min="7963" max="7963" width="13.140625" style="213" bestFit="1" customWidth="1"/>
    <col min="7964" max="7964" width="7.140625" style="213" bestFit="1" customWidth="1"/>
    <col min="7965" max="7965" width="9.140625" style="213" bestFit="1" customWidth="1"/>
    <col min="7966" max="8193" width="11.42578125" style="213"/>
    <col min="8194" max="8194" width="10.42578125" style="213" customWidth="1"/>
    <col min="8195" max="8195" width="79.28515625" style="213" customWidth="1"/>
    <col min="8196" max="8196" width="13.42578125" style="213" bestFit="1" customWidth="1"/>
    <col min="8197" max="8197" width="17.42578125" style="213" customWidth="1"/>
    <col min="8198" max="8198" width="19.42578125" style="213" bestFit="1" customWidth="1"/>
    <col min="8199" max="8199" width="13.42578125" style="213" bestFit="1" customWidth="1"/>
    <col min="8200" max="8200" width="10" style="213" bestFit="1" customWidth="1"/>
    <col min="8201" max="8201" width="16" style="213" customWidth="1"/>
    <col min="8202" max="8202" width="12.28515625" style="213" customWidth="1"/>
    <col min="8203" max="8203" width="10.28515625" style="213" customWidth="1"/>
    <col min="8204" max="8204" width="11.140625" style="213" customWidth="1"/>
    <col min="8205" max="8205" width="11.42578125" style="213"/>
    <col min="8206" max="8206" width="17.85546875" style="213" bestFit="1" customWidth="1"/>
    <col min="8207" max="8207" width="20.28515625" style="213" bestFit="1" customWidth="1"/>
    <col min="8208" max="8212" width="11.42578125" style="213"/>
    <col min="8213" max="8213" width="30.140625" style="213" bestFit="1" customWidth="1"/>
    <col min="8214" max="8214" width="19.42578125" style="213" bestFit="1" customWidth="1"/>
    <col min="8215" max="8215" width="14.42578125" style="213" bestFit="1" customWidth="1"/>
    <col min="8216" max="8216" width="19.42578125" style="213" bestFit="1" customWidth="1"/>
    <col min="8217" max="8217" width="14.42578125" style="213" bestFit="1" customWidth="1"/>
    <col min="8218" max="8218" width="20" style="213" customWidth="1"/>
    <col min="8219" max="8219" width="13.140625" style="213" bestFit="1" customWidth="1"/>
    <col min="8220" max="8220" width="7.140625" style="213" bestFit="1" customWidth="1"/>
    <col min="8221" max="8221" width="9.140625" style="213" bestFit="1" customWidth="1"/>
    <col min="8222" max="8449" width="11.42578125" style="213"/>
    <col min="8450" max="8450" width="10.42578125" style="213" customWidth="1"/>
    <col min="8451" max="8451" width="79.28515625" style="213" customWidth="1"/>
    <col min="8452" max="8452" width="13.42578125" style="213" bestFit="1" customWidth="1"/>
    <col min="8453" max="8453" width="17.42578125" style="213" customWidth="1"/>
    <col min="8454" max="8454" width="19.42578125" style="213" bestFit="1" customWidth="1"/>
    <col min="8455" max="8455" width="13.42578125" style="213" bestFit="1" customWidth="1"/>
    <col min="8456" max="8456" width="10" style="213" bestFit="1" customWidth="1"/>
    <col min="8457" max="8457" width="16" style="213" customWidth="1"/>
    <col min="8458" max="8458" width="12.28515625" style="213" customWidth="1"/>
    <col min="8459" max="8459" width="10.28515625" style="213" customWidth="1"/>
    <col min="8460" max="8460" width="11.140625" style="213" customWidth="1"/>
    <col min="8461" max="8461" width="11.42578125" style="213"/>
    <col min="8462" max="8462" width="17.85546875" style="213" bestFit="1" customWidth="1"/>
    <col min="8463" max="8463" width="20.28515625" style="213" bestFit="1" customWidth="1"/>
    <col min="8464" max="8468" width="11.42578125" style="213"/>
    <col min="8469" max="8469" width="30.140625" style="213" bestFit="1" customWidth="1"/>
    <col min="8470" max="8470" width="19.42578125" style="213" bestFit="1" customWidth="1"/>
    <col min="8471" max="8471" width="14.42578125" style="213" bestFit="1" customWidth="1"/>
    <col min="8472" max="8472" width="19.42578125" style="213" bestFit="1" customWidth="1"/>
    <col min="8473" max="8473" width="14.42578125" style="213" bestFit="1" customWidth="1"/>
    <col min="8474" max="8474" width="20" style="213" customWidth="1"/>
    <col min="8475" max="8475" width="13.140625" style="213" bestFit="1" customWidth="1"/>
    <col min="8476" max="8476" width="7.140625" style="213" bestFit="1" customWidth="1"/>
    <col min="8477" max="8477" width="9.140625" style="213" bestFit="1" customWidth="1"/>
    <col min="8478" max="8705" width="11.42578125" style="213"/>
    <col min="8706" max="8706" width="10.42578125" style="213" customWidth="1"/>
    <col min="8707" max="8707" width="79.28515625" style="213" customWidth="1"/>
    <col min="8708" max="8708" width="13.42578125" style="213" bestFit="1" customWidth="1"/>
    <col min="8709" max="8709" width="17.42578125" style="213" customWidth="1"/>
    <col min="8710" max="8710" width="19.42578125" style="213" bestFit="1" customWidth="1"/>
    <col min="8711" max="8711" width="13.42578125" style="213" bestFit="1" customWidth="1"/>
    <col min="8712" max="8712" width="10" style="213" bestFit="1" customWidth="1"/>
    <col min="8713" max="8713" width="16" style="213" customWidth="1"/>
    <col min="8714" max="8714" width="12.28515625" style="213" customWidth="1"/>
    <col min="8715" max="8715" width="10.28515625" style="213" customWidth="1"/>
    <col min="8716" max="8716" width="11.140625" style="213" customWidth="1"/>
    <col min="8717" max="8717" width="11.42578125" style="213"/>
    <col min="8718" max="8718" width="17.85546875" style="213" bestFit="1" customWidth="1"/>
    <col min="8719" max="8719" width="20.28515625" style="213" bestFit="1" customWidth="1"/>
    <col min="8720" max="8724" width="11.42578125" style="213"/>
    <col min="8725" max="8725" width="30.140625" style="213" bestFit="1" customWidth="1"/>
    <col min="8726" max="8726" width="19.42578125" style="213" bestFit="1" customWidth="1"/>
    <col min="8727" max="8727" width="14.42578125" style="213" bestFit="1" customWidth="1"/>
    <col min="8728" max="8728" width="19.42578125" style="213" bestFit="1" customWidth="1"/>
    <col min="8729" max="8729" width="14.42578125" style="213" bestFit="1" customWidth="1"/>
    <col min="8730" max="8730" width="20" style="213" customWidth="1"/>
    <col min="8731" max="8731" width="13.140625" style="213" bestFit="1" customWidth="1"/>
    <col min="8732" max="8732" width="7.140625" style="213" bestFit="1" customWidth="1"/>
    <col min="8733" max="8733" width="9.140625" style="213" bestFit="1" customWidth="1"/>
    <col min="8734" max="8961" width="11.42578125" style="213"/>
    <col min="8962" max="8962" width="10.42578125" style="213" customWidth="1"/>
    <col min="8963" max="8963" width="79.28515625" style="213" customWidth="1"/>
    <col min="8964" max="8964" width="13.42578125" style="213" bestFit="1" customWidth="1"/>
    <col min="8965" max="8965" width="17.42578125" style="213" customWidth="1"/>
    <col min="8966" max="8966" width="19.42578125" style="213" bestFit="1" customWidth="1"/>
    <col min="8967" max="8967" width="13.42578125" style="213" bestFit="1" customWidth="1"/>
    <col min="8968" max="8968" width="10" style="213" bestFit="1" customWidth="1"/>
    <col min="8969" max="8969" width="16" style="213" customWidth="1"/>
    <col min="8970" max="8970" width="12.28515625" style="213" customWidth="1"/>
    <col min="8971" max="8971" width="10.28515625" style="213" customWidth="1"/>
    <col min="8972" max="8972" width="11.140625" style="213" customWidth="1"/>
    <col min="8973" max="8973" width="11.42578125" style="213"/>
    <col min="8974" max="8974" width="17.85546875" style="213" bestFit="1" customWidth="1"/>
    <col min="8975" max="8975" width="20.28515625" style="213" bestFit="1" customWidth="1"/>
    <col min="8976" max="8980" width="11.42578125" style="213"/>
    <col min="8981" max="8981" width="30.140625" style="213" bestFit="1" customWidth="1"/>
    <col min="8982" max="8982" width="19.42578125" style="213" bestFit="1" customWidth="1"/>
    <col min="8983" max="8983" width="14.42578125" style="213" bestFit="1" customWidth="1"/>
    <col min="8984" max="8984" width="19.42578125" style="213" bestFit="1" customWidth="1"/>
    <col min="8985" max="8985" width="14.42578125" style="213" bestFit="1" customWidth="1"/>
    <col min="8986" max="8986" width="20" style="213" customWidth="1"/>
    <col min="8987" max="8987" width="13.140625" style="213" bestFit="1" customWidth="1"/>
    <col min="8988" max="8988" width="7.140625" style="213" bestFit="1" customWidth="1"/>
    <col min="8989" max="8989" width="9.140625" style="213" bestFit="1" customWidth="1"/>
    <col min="8990" max="9217" width="11.42578125" style="213"/>
    <col min="9218" max="9218" width="10.42578125" style="213" customWidth="1"/>
    <col min="9219" max="9219" width="79.28515625" style="213" customWidth="1"/>
    <col min="9220" max="9220" width="13.42578125" style="213" bestFit="1" customWidth="1"/>
    <col min="9221" max="9221" width="17.42578125" style="213" customWidth="1"/>
    <col min="9222" max="9222" width="19.42578125" style="213" bestFit="1" customWidth="1"/>
    <col min="9223" max="9223" width="13.42578125" style="213" bestFit="1" customWidth="1"/>
    <col min="9224" max="9224" width="10" style="213" bestFit="1" customWidth="1"/>
    <col min="9225" max="9225" width="16" style="213" customWidth="1"/>
    <col min="9226" max="9226" width="12.28515625" style="213" customWidth="1"/>
    <col min="9227" max="9227" width="10.28515625" style="213" customWidth="1"/>
    <col min="9228" max="9228" width="11.140625" style="213" customWidth="1"/>
    <col min="9229" max="9229" width="11.42578125" style="213"/>
    <col min="9230" max="9230" width="17.85546875" style="213" bestFit="1" customWidth="1"/>
    <col min="9231" max="9231" width="20.28515625" style="213" bestFit="1" customWidth="1"/>
    <col min="9232" max="9236" width="11.42578125" style="213"/>
    <col min="9237" max="9237" width="30.140625" style="213" bestFit="1" customWidth="1"/>
    <col min="9238" max="9238" width="19.42578125" style="213" bestFit="1" customWidth="1"/>
    <col min="9239" max="9239" width="14.42578125" style="213" bestFit="1" customWidth="1"/>
    <col min="9240" max="9240" width="19.42578125" style="213" bestFit="1" customWidth="1"/>
    <col min="9241" max="9241" width="14.42578125" style="213" bestFit="1" customWidth="1"/>
    <col min="9242" max="9242" width="20" style="213" customWidth="1"/>
    <col min="9243" max="9243" width="13.140625" style="213" bestFit="1" customWidth="1"/>
    <col min="9244" max="9244" width="7.140625" style="213" bestFit="1" customWidth="1"/>
    <col min="9245" max="9245" width="9.140625" style="213" bestFit="1" customWidth="1"/>
    <col min="9246" max="9473" width="11.42578125" style="213"/>
    <col min="9474" max="9474" width="10.42578125" style="213" customWidth="1"/>
    <col min="9475" max="9475" width="79.28515625" style="213" customWidth="1"/>
    <col min="9476" max="9476" width="13.42578125" style="213" bestFit="1" customWidth="1"/>
    <col min="9477" max="9477" width="17.42578125" style="213" customWidth="1"/>
    <col min="9478" max="9478" width="19.42578125" style="213" bestFit="1" customWidth="1"/>
    <col min="9479" max="9479" width="13.42578125" style="213" bestFit="1" customWidth="1"/>
    <col min="9480" max="9480" width="10" style="213" bestFit="1" customWidth="1"/>
    <col min="9481" max="9481" width="16" style="213" customWidth="1"/>
    <col min="9482" max="9482" width="12.28515625" style="213" customWidth="1"/>
    <col min="9483" max="9483" width="10.28515625" style="213" customWidth="1"/>
    <col min="9484" max="9484" width="11.140625" style="213" customWidth="1"/>
    <col min="9485" max="9485" width="11.42578125" style="213"/>
    <col min="9486" max="9486" width="17.85546875" style="213" bestFit="1" customWidth="1"/>
    <col min="9487" max="9487" width="20.28515625" style="213" bestFit="1" customWidth="1"/>
    <col min="9488" max="9492" width="11.42578125" style="213"/>
    <col min="9493" max="9493" width="30.140625" style="213" bestFit="1" customWidth="1"/>
    <col min="9494" max="9494" width="19.42578125" style="213" bestFit="1" customWidth="1"/>
    <col min="9495" max="9495" width="14.42578125" style="213" bestFit="1" customWidth="1"/>
    <col min="9496" max="9496" width="19.42578125" style="213" bestFit="1" customWidth="1"/>
    <col min="9497" max="9497" width="14.42578125" style="213" bestFit="1" customWidth="1"/>
    <col min="9498" max="9498" width="20" style="213" customWidth="1"/>
    <col min="9499" max="9499" width="13.140625" style="213" bestFit="1" customWidth="1"/>
    <col min="9500" max="9500" width="7.140625" style="213" bestFit="1" customWidth="1"/>
    <col min="9501" max="9501" width="9.140625" style="213" bestFit="1" customWidth="1"/>
    <col min="9502" max="9729" width="11.42578125" style="213"/>
    <col min="9730" max="9730" width="10.42578125" style="213" customWidth="1"/>
    <col min="9731" max="9731" width="79.28515625" style="213" customWidth="1"/>
    <col min="9732" max="9732" width="13.42578125" style="213" bestFit="1" customWidth="1"/>
    <col min="9733" max="9733" width="17.42578125" style="213" customWidth="1"/>
    <col min="9734" max="9734" width="19.42578125" style="213" bestFit="1" customWidth="1"/>
    <col min="9735" max="9735" width="13.42578125" style="213" bestFit="1" customWidth="1"/>
    <col min="9736" max="9736" width="10" style="213" bestFit="1" customWidth="1"/>
    <col min="9737" max="9737" width="16" style="213" customWidth="1"/>
    <col min="9738" max="9738" width="12.28515625" style="213" customWidth="1"/>
    <col min="9739" max="9739" width="10.28515625" style="213" customWidth="1"/>
    <col min="9740" max="9740" width="11.140625" style="213" customWidth="1"/>
    <col min="9741" max="9741" width="11.42578125" style="213"/>
    <col min="9742" max="9742" width="17.85546875" style="213" bestFit="1" customWidth="1"/>
    <col min="9743" max="9743" width="20.28515625" style="213" bestFit="1" customWidth="1"/>
    <col min="9744" max="9748" width="11.42578125" style="213"/>
    <col min="9749" max="9749" width="30.140625" style="213" bestFit="1" customWidth="1"/>
    <col min="9750" max="9750" width="19.42578125" style="213" bestFit="1" customWidth="1"/>
    <col min="9751" max="9751" width="14.42578125" style="213" bestFit="1" customWidth="1"/>
    <col min="9752" max="9752" width="19.42578125" style="213" bestFit="1" customWidth="1"/>
    <col min="9753" max="9753" width="14.42578125" style="213" bestFit="1" customWidth="1"/>
    <col min="9754" max="9754" width="20" style="213" customWidth="1"/>
    <col min="9755" max="9755" width="13.140625" style="213" bestFit="1" customWidth="1"/>
    <col min="9756" max="9756" width="7.140625" style="213" bestFit="1" customWidth="1"/>
    <col min="9757" max="9757" width="9.140625" style="213" bestFit="1" customWidth="1"/>
    <col min="9758" max="9985" width="11.42578125" style="213"/>
    <col min="9986" max="9986" width="10.42578125" style="213" customWidth="1"/>
    <col min="9987" max="9987" width="79.28515625" style="213" customWidth="1"/>
    <col min="9988" max="9988" width="13.42578125" style="213" bestFit="1" customWidth="1"/>
    <col min="9989" max="9989" width="17.42578125" style="213" customWidth="1"/>
    <col min="9990" max="9990" width="19.42578125" style="213" bestFit="1" customWidth="1"/>
    <col min="9991" max="9991" width="13.42578125" style="213" bestFit="1" customWidth="1"/>
    <col min="9992" max="9992" width="10" style="213" bestFit="1" customWidth="1"/>
    <col min="9993" max="9993" width="16" style="213" customWidth="1"/>
    <col min="9994" max="9994" width="12.28515625" style="213" customWidth="1"/>
    <col min="9995" max="9995" width="10.28515625" style="213" customWidth="1"/>
    <col min="9996" max="9996" width="11.140625" style="213" customWidth="1"/>
    <col min="9997" max="9997" width="11.42578125" style="213"/>
    <col min="9998" max="9998" width="17.85546875" style="213" bestFit="1" customWidth="1"/>
    <col min="9999" max="9999" width="20.28515625" style="213" bestFit="1" customWidth="1"/>
    <col min="10000" max="10004" width="11.42578125" style="213"/>
    <col min="10005" max="10005" width="30.140625" style="213" bestFit="1" customWidth="1"/>
    <col min="10006" max="10006" width="19.42578125" style="213" bestFit="1" customWidth="1"/>
    <col min="10007" max="10007" width="14.42578125" style="213" bestFit="1" customWidth="1"/>
    <col min="10008" max="10008" width="19.42578125" style="213" bestFit="1" customWidth="1"/>
    <col min="10009" max="10009" width="14.42578125" style="213" bestFit="1" customWidth="1"/>
    <col min="10010" max="10010" width="20" style="213" customWidth="1"/>
    <col min="10011" max="10011" width="13.140625" style="213" bestFit="1" customWidth="1"/>
    <col min="10012" max="10012" width="7.140625" style="213" bestFit="1" customWidth="1"/>
    <col min="10013" max="10013" width="9.140625" style="213" bestFit="1" customWidth="1"/>
    <col min="10014" max="10241" width="11.42578125" style="213"/>
    <col min="10242" max="10242" width="10.42578125" style="213" customWidth="1"/>
    <col min="10243" max="10243" width="79.28515625" style="213" customWidth="1"/>
    <col min="10244" max="10244" width="13.42578125" style="213" bestFit="1" customWidth="1"/>
    <col min="10245" max="10245" width="17.42578125" style="213" customWidth="1"/>
    <col min="10246" max="10246" width="19.42578125" style="213" bestFit="1" customWidth="1"/>
    <col min="10247" max="10247" width="13.42578125" style="213" bestFit="1" customWidth="1"/>
    <col min="10248" max="10248" width="10" style="213" bestFit="1" customWidth="1"/>
    <col min="10249" max="10249" width="16" style="213" customWidth="1"/>
    <col min="10250" max="10250" width="12.28515625" style="213" customWidth="1"/>
    <col min="10251" max="10251" width="10.28515625" style="213" customWidth="1"/>
    <col min="10252" max="10252" width="11.140625" style="213" customWidth="1"/>
    <col min="10253" max="10253" width="11.42578125" style="213"/>
    <col min="10254" max="10254" width="17.85546875" style="213" bestFit="1" customWidth="1"/>
    <col min="10255" max="10255" width="20.28515625" style="213" bestFit="1" customWidth="1"/>
    <col min="10256" max="10260" width="11.42578125" style="213"/>
    <col min="10261" max="10261" width="30.140625" style="213" bestFit="1" customWidth="1"/>
    <col min="10262" max="10262" width="19.42578125" style="213" bestFit="1" customWidth="1"/>
    <col min="10263" max="10263" width="14.42578125" style="213" bestFit="1" customWidth="1"/>
    <col min="10264" max="10264" width="19.42578125" style="213" bestFit="1" customWidth="1"/>
    <col min="10265" max="10265" width="14.42578125" style="213" bestFit="1" customWidth="1"/>
    <col min="10266" max="10266" width="20" style="213" customWidth="1"/>
    <col min="10267" max="10267" width="13.140625" style="213" bestFit="1" customWidth="1"/>
    <col min="10268" max="10268" width="7.140625" style="213" bestFit="1" customWidth="1"/>
    <col min="10269" max="10269" width="9.140625" style="213" bestFit="1" customWidth="1"/>
    <col min="10270" max="10497" width="11.42578125" style="213"/>
    <col min="10498" max="10498" width="10.42578125" style="213" customWidth="1"/>
    <col min="10499" max="10499" width="79.28515625" style="213" customWidth="1"/>
    <col min="10500" max="10500" width="13.42578125" style="213" bestFit="1" customWidth="1"/>
    <col min="10501" max="10501" width="17.42578125" style="213" customWidth="1"/>
    <col min="10502" max="10502" width="19.42578125" style="213" bestFit="1" customWidth="1"/>
    <col min="10503" max="10503" width="13.42578125" style="213" bestFit="1" customWidth="1"/>
    <col min="10504" max="10504" width="10" style="213" bestFit="1" customWidth="1"/>
    <col min="10505" max="10505" width="16" style="213" customWidth="1"/>
    <col min="10506" max="10506" width="12.28515625" style="213" customWidth="1"/>
    <col min="10507" max="10507" width="10.28515625" style="213" customWidth="1"/>
    <col min="10508" max="10508" width="11.140625" style="213" customWidth="1"/>
    <col min="10509" max="10509" width="11.42578125" style="213"/>
    <col min="10510" max="10510" width="17.85546875" style="213" bestFit="1" customWidth="1"/>
    <col min="10511" max="10511" width="20.28515625" style="213" bestFit="1" customWidth="1"/>
    <col min="10512" max="10516" width="11.42578125" style="213"/>
    <col min="10517" max="10517" width="30.140625" style="213" bestFit="1" customWidth="1"/>
    <col min="10518" max="10518" width="19.42578125" style="213" bestFit="1" customWidth="1"/>
    <col min="10519" max="10519" width="14.42578125" style="213" bestFit="1" customWidth="1"/>
    <col min="10520" max="10520" width="19.42578125" style="213" bestFit="1" customWidth="1"/>
    <col min="10521" max="10521" width="14.42578125" style="213" bestFit="1" customWidth="1"/>
    <col min="10522" max="10522" width="20" style="213" customWidth="1"/>
    <col min="10523" max="10523" width="13.140625" style="213" bestFit="1" customWidth="1"/>
    <col min="10524" max="10524" width="7.140625" style="213" bestFit="1" customWidth="1"/>
    <col min="10525" max="10525" width="9.140625" style="213" bestFit="1" customWidth="1"/>
    <col min="10526" max="10753" width="11.42578125" style="213"/>
    <col min="10754" max="10754" width="10.42578125" style="213" customWidth="1"/>
    <col min="10755" max="10755" width="79.28515625" style="213" customWidth="1"/>
    <col min="10756" max="10756" width="13.42578125" style="213" bestFit="1" customWidth="1"/>
    <col min="10757" max="10757" width="17.42578125" style="213" customWidth="1"/>
    <col min="10758" max="10758" width="19.42578125" style="213" bestFit="1" customWidth="1"/>
    <col min="10759" max="10759" width="13.42578125" style="213" bestFit="1" customWidth="1"/>
    <col min="10760" max="10760" width="10" style="213" bestFit="1" customWidth="1"/>
    <col min="10761" max="10761" width="16" style="213" customWidth="1"/>
    <col min="10762" max="10762" width="12.28515625" style="213" customWidth="1"/>
    <col min="10763" max="10763" width="10.28515625" style="213" customWidth="1"/>
    <col min="10764" max="10764" width="11.140625" style="213" customWidth="1"/>
    <col min="10765" max="10765" width="11.42578125" style="213"/>
    <col min="10766" max="10766" width="17.85546875" style="213" bestFit="1" customWidth="1"/>
    <col min="10767" max="10767" width="20.28515625" style="213" bestFit="1" customWidth="1"/>
    <col min="10768" max="10772" width="11.42578125" style="213"/>
    <col min="10773" max="10773" width="30.140625" style="213" bestFit="1" customWidth="1"/>
    <col min="10774" max="10774" width="19.42578125" style="213" bestFit="1" customWidth="1"/>
    <col min="10775" max="10775" width="14.42578125" style="213" bestFit="1" customWidth="1"/>
    <col min="10776" max="10776" width="19.42578125" style="213" bestFit="1" customWidth="1"/>
    <col min="10777" max="10777" width="14.42578125" style="213" bestFit="1" customWidth="1"/>
    <col min="10778" max="10778" width="20" style="213" customWidth="1"/>
    <col min="10779" max="10779" width="13.140625" style="213" bestFit="1" customWidth="1"/>
    <col min="10780" max="10780" width="7.140625" style="213" bestFit="1" customWidth="1"/>
    <col min="10781" max="10781" width="9.140625" style="213" bestFit="1" customWidth="1"/>
    <col min="10782" max="11009" width="11.42578125" style="213"/>
    <col min="11010" max="11010" width="10.42578125" style="213" customWidth="1"/>
    <col min="11011" max="11011" width="79.28515625" style="213" customWidth="1"/>
    <col min="11012" max="11012" width="13.42578125" style="213" bestFit="1" customWidth="1"/>
    <col min="11013" max="11013" width="17.42578125" style="213" customWidth="1"/>
    <col min="11014" max="11014" width="19.42578125" style="213" bestFit="1" customWidth="1"/>
    <col min="11015" max="11015" width="13.42578125" style="213" bestFit="1" customWidth="1"/>
    <col min="11016" max="11016" width="10" style="213" bestFit="1" customWidth="1"/>
    <col min="11017" max="11017" width="16" style="213" customWidth="1"/>
    <col min="11018" max="11018" width="12.28515625" style="213" customWidth="1"/>
    <col min="11019" max="11019" width="10.28515625" style="213" customWidth="1"/>
    <col min="11020" max="11020" width="11.140625" style="213" customWidth="1"/>
    <col min="11021" max="11021" width="11.42578125" style="213"/>
    <col min="11022" max="11022" width="17.85546875" style="213" bestFit="1" customWidth="1"/>
    <col min="11023" max="11023" width="20.28515625" style="213" bestFit="1" customWidth="1"/>
    <col min="11024" max="11028" width="11.42578125" style="213"/>
    <col min="11029" max="11029" width="30.140625" style="213" bestFit="1" customWidth="1"/>
    <col min="11030" max="11030" width="19.42578125" style="213" bestFit="1" customWidth="1"/>
    <col min="11031" max="11031" width="14.42578125" style="213" bestFit="1" customWidth="1"/>
    <col min="11032" max="11032" width="19.42578125" style="213" bestFit="1" customWidth="1"/>
    <col min="11033" max="11033" width="14.42578125" style="213" bestFit="1" customWidth="1"/>
    <col min="11034" max="11034" width="20" style="213" customWidth="1"/>
    <col min="11035" max="11035" width="13.140625" style="213" bestFit="1" customWidth="1"/>
    <col min="11036" max="11036" width="7.140625" style="213" bestFit="1" customWidth="1"/>
    <col min="11037" max="11037" width="9.140625" style="213" bestFit="1" customWidth="1"/>
    <col min="11038" max="11265" width="11.42578125" style="213"/>
    <col min="11266" max="11266" width="10.42578125" style="213" customWidth="1"/>
    <col min="11267" max="11267" width="79.28515625" style="213" customWidth="1"/>
    <col min="11268" max="11268" width="13.42578125" style="213" bestFit="1" customWidth="1"/>
    <col min="11269" max="11269" width="17.42578125" style="213" customWidth="1"/>
    <col min="11270" max="11270" width="19.42578125" style="213" bestFit="1" customWidth="1"/>
    <col min="11271" max="11271" width="13.42578125" style="213" bestFit="1" customWidth="1"/>
    <col min="11272" max="11272" width="10" style="213" bestFit="1" customWidth="1"/>
    <col min="11273" max="11273" width="16" style="213" customWidth="1"/>
    <col min="11274" max="11274" width="12.28515625" style="213" customWidth="1"/>
    <col min="11275" max="11275" width="10.28515625" style="213" customWidth="1"/>
    <col min="11276" max="11276" width="11.140625" style="213" customWidth="1"/>
    <col min="11277" max="11277" width="11.42578125" style="213"/>
    <col min="11278" max="11278" width="17.85546875" style="213" bestFit="1" customWidth="1"/>
    <col min="11279" max="11279" width="20.28515625" style="213" bestFit="1" customWidth="1"/>
    <col min="11280" max="11284" width="11.42578125" style="213"/>
    <col min="11285" max="11285" width="30.140625" style="213" bestFit="1" customWidth="1"/>
    <col min="11286" max="11286" width="19.42578125" style="213" bestFit="1" customWidth="1"/>
    <col min="11287" max="11287" width="14.42578125" style="213" bestFit="1" customWidth="1"/>
    <col min="11288" max="11288" width="19.42578125" style="213" bestFit="1" customWidth="1"/>
    <col min="11289" max="11289" width="14.42578125" style="213" bestFit="1" customWidth="1"/>
    <col min="11290" max="11290" width="20" style="213" customWidth="1"/>
    <col min="11291" max="11291" width="13.140625" style="213" bestFit="1" customWidth="1"/>
    <col min="11292" max="11292" width="7.140625" style="213" bestFit="1" customWidth="1"/>
    <col min="11293" max="11293" width="9.140625" style="213" bestFit="1" customWidth="1"/>
    <col min="11294" max="11521" width="11.42578125" style="213"/>
    <col min="11522" max="11522" width="10.42578125" style="213" customWidth="1"/>
    <col min="11523" max="11523" width="79.28515625" style="213" customWidth="1"/>
    <col min="11524" max="11524" width="13.42578125" style="213" bestFit="1" customWidth="1"/>
    <col min="11525" max="11525" width="17.42578125" style="213" customWidth="1"/>
    <col min="11526" max="11526" width="19.42578125" style="213" bestFit="1" customWidth="1"/>
    <col min="11527" max="11527" width="13.42578125" style="213" bestFit="1" customWidth="1"/>
    <col min="11528" max="11528" width="10" style="213" bestFit="1" customWidth="1"/>
    <col min="11529" max="11529" width="16" style="213" customWidth="1"/>
    <col min="11530" max="11530" width="12.28515625" style="213" customWidth="1"/>
    <col min="11531" max="11531" width="10.28515625" style="213" customWidth="1"/>
    <col min="11532" max="11532" width="11.140625" style="213" customWidth="1"/>
    <col min="11533" max="11533" width="11.42578125" style="213"/>
    <col min="11534" max="11534" width="17.85546875" style="213" bestFit="1" customWidth="1"/>
    <col min="11535" max="11535" width="20.28515625" style="213" bestFit="1" customWidth="1"/>
    <col min="11536" max="11540" width="11.42578125" style="213"/>
    <col min="11541" max="11541" width="30.140625" style="213" bestFit="1" customWidth="1"/>
    <col min="11542" max="11542" width="19.42578125" style="213" bestFit="1" customWidth="1"/>
    <col min="11543" max="11543" width="14.42578125" style="213" bestFit="1" customWidth="1"/>
    <col min="11544" max="11544" width="19.42578125" style="213" bestFit="1" customWidth="1"/>
    <col min="11545" max="11545" width="14.42578125" style="213" bestFit="1" customWidth="1"/>
    <col min="11546" max="11546" width="20" style="213" customWidth="1"/>
    <col min="11547" max="11547" width="13.140625" style="213" bestFit="1" customWidth="1"/>
    <col min="11548" max="11548" width="7.140625" style="213" bestFit="1" customWidth="1"/>
    <col min="11549" max="11549" width="9.140625" style="213" bestFit="1" customWidth="1"/>
    <col min="11550" max="11777" width="11.42578125" style="213"/>
    <col min="11778" max="11778" width="10.42578125" style="213" customWidth="1"/>
    <col min="11779" max="11779" width="79.28515625" style="213" customWidth="1"/>
    <col min="11780" max="11780" width="13.42578125" style="213" bestFit="1" customWidth="1"/>
    <col min="11781" max="11781" width="17.42578125" style="213" customWidth="1"/>
    <col min="11782" max="11782" width="19.42578125" style="213" bestFit="1" customWidth="1"/>
    <col min="11783" max="11783" width="13.42578125" style="213" bestFit="1" customWidth="1"/>
    <col min="11784" max="11784" width="10" style="213" bestFit="1" customWidth="1"/>
    <col min="11785" max="11785" width="16" style="213" customWidth="1"/>
    <col min="11786" max="11786" width="12.28515625" style="213" customWidth="1"/>
    <col min="11787" max="11787" width="10.28515625" style="213" customWidth="1"/>
    <col min="11788" max="11788" width="11.140625" style="213" customWidth="1"/>
    <col min="11789" max="11789" width="11.42578125" style="213"/>
    <col min="11790" max="11790" width="17.85546875" style="213" bestFit="1" customWidth="1"/>
    <col min="11791" max="11791" width="20.28515625" style="213" bestFit="1" customWidth="1"/>
    <col min="11792" max="11796" width="11.42578125" style="213"/>
    <col min="11797" max="11797" width="30.140625" style="213" bestFit="1" customWidth="1"/>
    <col min="11798" max="11798" width="19.42578125" style="213" bestFit="1" customWidth="1"/>
    <col min="11799" max="11799" width="14.42578125" style="213" bestFit="1" customWidth="1"/>
    <col min="11800" max="11800" width="19.42578125" style="213" bestFit="1" customWidth="1"/>
    <col min="11801" max="11801" width="14.42578125" style="213" bestFit="1" customWidth="1"/>
    <col min="11802" max="11802" width="20" style="213" customWidth="1"/>
    <col min="11803" max="11803" width="13.140625" style="213" bestFit="1" customWidth="1"/>
    <col min="11804" max="11804" width="7.140625" style="213" bestFit="1" customWidth="1"/>
    <col min="11805" max="11805" width="9.140625" style="213" bestFit="1" customWidth="1"/>
    <col min="11806" max="12033" width="11.42578125" style="213"/>
    <col min="12034" max="12034" width="10.42578125" style="213" customWidth="1"/>
    <col min="12035" max="12035" width="79.28515625" style="213" customWidth="1"/>
    <col min="12036" max="12036" width="13.42578125" style="213" bestFit="1" customWidth="1"/>
    <col min="12037" max="12037" width="17.42578125" style="213" customWidth="1"/>
    <col min="12038" max="12038" width="19.42578125" style="213" bestFit="1" customWidth="1"/>
    <col min="12039" max="12039" width="13.42578125" style="213" bestFit="1" customWidth="1"/>
    <col min="12040" max="12040" width="10" style="213" bestFit="1" customWidth="1"/>
    <col min="12041" max="12041" width="16" style="213" customWidth="1"/>
    <col min="12042" max="12042" width="12.28515625" style="213" customWidth="1"/>
    <col min="12043" max="12043" width="10.28515625" style="213" customWidth="1"/>
    <col min="12044" max="12044" width="11.140625" style="213" customWidth="1"/>
    <col min="12045" max="12045" width="11.42578125" style="213"/>
    <col min="12046" max="12046" width="17.85546875" style="213" bestFit="1" customWidth="1"/>
    <col min="12047" max="12047" width="20.28515625" style="213" bestFit="1" customWidth="1"/>
    <col min="12048" max="12052" width="11.42578125" style="213"/>
    <col min="12053" max="12053" width="30.140625" style="213" bestFit="1" customWidth="1"/>
    <col min="12054" max="12054" width="19.42578125" style="213" bestFit="1" customWidth="1"/>
    <col min="12055" max="12055" width="14.42578125" style="213" bestFit="1" customWidth="1"/>
    <col min="12056" max="12056" width="19.42578125" style="213" bestFit="1" customWidth="1"/>
    <col min="12057" max="12057" width="14.42578125" style="213" bestFit="1" customWidth="1"/>
    <col min="12058" max="12058" width="20" style="213" customWidth="1"/>
    <col min="12059" max="12059" width="13.140625" style="213" bestFit="1" customWidth="1"/>
    <col min="12060" max="12060" width="7.140625" style="213" bestFit="1" customWidth="1"/>
    <col min="12061" max="12061" width="9.140625" style="213" bestFit="1" customWidth="1"/>
    <col min="12062" max="12289" width="11.42578125" style="213"/>
    <col min="12290" max="12290" width="10.42578125" style="213" customWidth="1"/>
    <col min="12291" max="12291" width="79.28515625" style="213" customWidth="1"/>
    <col min="12292" max="12292" width="13.42578125" style="213" bestFit="1" customWidth="1"/>
    <col min="12293" max="12293" width="17.42578125" style="213" customWidth="1"/>
    <col min="12294" max="12294" width="19.42578125" style="213" bestFit="1" customWidth="1"/>
    <col min="12295" max="12295" width="13.42578125" style="213" bestFit="1" customWidth="1"/>
    <col min="12296" max="12296" width="10" style="213" bestFit="1" customWidth="1"/>
    <col min="12297" max="12297" width="16" style="213" customWidth="1"/>
    <col min="12298" max="12298" width="12.28515625" style="213" customWidth="1"/>
    <col min="12299" max="12299" width="10.28515625" style="213" customWidth="1"/>
    <col min="12300" max="12300" width="11.140625" style="213" customWidth="1"/>
    <col min="12301" max="12301" width="11.42578125" style="213"/>
    <col min="12302" max="12302" width="17.85546875" style="213" bestFit="1" customWidth="1"/>
    <col min="12303" max="12303" width="20.28515625" style="213" bestFit="1" customWidth="1"/>
    <col min="12304" max="12308" width="11.42578125" style="213"/>
    <col min="12309" max="12309" width="30.140625" style="213" bestFit="1" customWidth="1"/>
    <col min="12310" max="12310" width="19.42578125" style="213" bestFit="1" customWidth="1"/>
    <col min="12311" max="12311" width="14.42578125" style="213" bestFit="1" customWidth="1"/>
    <col min="12312" max="12312" width="19.42578125" style="213" bestFit="1" customWidth="1"/>
    <col min="12313" max="12313" width="14.42578125" style="213" bestFit="1" customWidth="1"/>
    <col min="12314" max="12314" width="20" style="213" customWidth="1"/>
    <col min="12315" max="12315" width="13.140625" style="213" bestFit="1" customWidth="1"/>
    <col min="12316" max="12316" width="7.140625" style="213" bestFit="1" customWidth="1"/>
    <col min="12317" max="12317" width="9.140625" style="213" bestFit="1" customWidth="1"/>
    <col min="12318" max="12545" width="11.42578125" style="213"/>
    <col min="12546" max="12546" width="10.42578125" style="213" customWidth="1"/>
    <col min="12547" max="12547" width="79.28515625" style="213" customWidth="1"/>
    <col min="12548" max="12548" width="13.42578125" style="213" bestFit="1" customWidth="1"/>
    <col min="12549" max="12549" width="17.42578125" style="213" customWidth="1"/>
    <col min="12550" max="12550" width="19.42578125" style="213" bestFit="1" customWidth="1"/>
    <col min="12551" max="12551" width="13.42578125" style="213" bestFit="1" customWidth="1"/>
    <col min="12552" max="12552" width="10" style="213" bestFit="1" customWidth="1"/>
    <col min="12553" max="12553" width="16" style="213" customWidth="1"/>
    <col min="12554" max="12554" width="12.28515625" style="213" customWidth="1"/>
    <col min="12555" max="12555" width="10.28515625" style="213" customWidth="1"/>
    <col min="12556" max="12556" width="11.140625" style="213" customWidth="1"/>
    <col min="12557" max="12557" width="11.42578125" style="213"/>
    <col min="12558" max="12558" width="17.85546875" style="213" bestFit="1" customWidth="1"/>
    <col min="12559" max="12559" width="20.28515625" style="213" bestFit="1" customWidth="1"/>
    <col min="12560" max="12564" width="11.42578125" style="213"/>
    <col min="12565" max="12565" width="30.140625" style="213" bestFit="1" customWidth="1"/>
    <col min="12566" max="12566" width="19.42578125" style="213" bestFit="1" customWidth="1"/>
    <col min="12567" max="12567" width="14.42578125" style="213" bestFit="1" customWidth="1"/>
    <col min="12568" max="12568" width="19.42578125" style="213" bestFit="1" customWidth="1"/>
    <col min="12569" max="12569" width="14.42578125" style="213" bestFit="1" customWidth="1"/>
    <col min="12570" max="12570" width="20" style="213" customWidth="1"/>
    <col min="12571" max="12571" width="13.140625" style="213" bestFit="1" customWidth="1"/>
    <col min="12572" max="12572" width="7.140625" style="213" bestFit="1" customWidth="1"/>
    <col min="12573" max="12573" width="9.140625" style="213" bestFit="1" customWidth="1"/>
    <col min="12574" max="12801" width="11.42578125" style="213"/>
    <col min="12802" max="12802" width="10.42578125" style="213" customWidth="1"/>
    <col min="12803" max="12803" width="79.28515625" style="213" customWidth="1"/>
    <col min="12804" max="12804" width="13.42578125" style="213" bestFit="1" customWidth="1"/>
    <col min="12805" max="12805" width="17.42578125" style="213" customWidth="1"/>
    <col min="12806" max="12806" width="19.42578125" style="213" bestFit="1" customWidth="1"/>
    <col min="12807" max="12807" width="13.42578125" style="213" bestFit="1" customWidth="1"/>
    <col min="12808" max="12808" width="10" style="213" bestFit="1" customWidth="1"/>
    <col min="12809" max="12809" width="16" style="213" customWidth="1"/>
    <col min="12810" max="12810" width="12.28515625" style="213" customWidth="1"/>
    <col min="12811" max="12811" width="10.28515625" style="213" customWidth="1"/>
    <col min="12812" max="12812" width="11.140625" style="213" customWidth="1"/>
    <col min="12813" max="12813" width="11.42578125" style="213"/>
    <col min="12814" max="12814" width="17.85546875" style="213" bestFit="1" customWidth="1"/>
    <col min="12815" max="12815" width="20.28515625" style="213" bestFit="1" customWidth="1"/>
    <col min="12816" max="12820" width="11.42578125" style="213"/>
    <col min="12821" max="12821" width="30.140625" style="213" bestFit="1" customWidth="1"/>
    <col min="12822" max="12822" width="19.42578125" style="213" bestFit="1" customWidth="1"/>
    <col min="12823" max="12823" width="14.42578125" style="213" bestFit="1" customWidth="1"/>
    <col min="12824" max="12824" width="19.42578125" style="213" bestFit="1" customWidth="1"/>
    <col min="12825" max="12825" width="14.42578125" style="213" bestFit="1" customWidth="1"/>
    <col min="12826" max="12826" width="20" style="213" customWidth="1"/>
    <col min="12827" max="12827" width="13.140625" style="213" bestFit="1" customWidth="1"/>
    <col min="12828" max="12828" width="7.140625" style="213" bestFit="1" customWidth="1"/>
    <col min="12829" max="12829" width="9.140625" style="213" bestFit="1" customWidth="1"/>
    <col min="12830" max="13057" width="11.42578125" style="213"/>
    <col min="13058" max="13058" width="10.42578125" style="213" customWidth="1"/>
    <col min="13059" max="13059" width="79.28515625" style="213" customWidth="1"/>
    <col min="13060" max="13060" width="13.42578125" style="213" bestFit="1" customWidth="1"/>
    <col min="13061" max="13061" width="17.42578125" style="213" customWidth="1"/>
    <col min="13062" max="13062" width="19.42578125" style="213" bestFit="1" customWidth="1"/>
    <col min="13063" max="13063" width="13.42578125" style="213" bestFit="1" customWidth="1"/>
    <col min="13064" max="13064" width="10" style="213" bestFit="1" customWidth="1"/>
    <col min="13065" max="13065" width="16" style="213" customWidth="1"/>
    <col min="13066" max="13066" width="12.28515625" style="213" customWidth="1"/>
    <col min="13067" max="13067" width="10.28515625" style="213" customWidth="1"/>
    <col min="13068" max="13068" width="11.140625" style="213" customWidth="1"/>
    <col min="13069" max="13069" width="11.42578125" style="213"/>
    <col min="13070" max="13070" width="17.85546875" style="213" bestFit="1" customWidth="1"/>
    <col min="13071" max="13071" width="20.28515625" style="213" bestFit="1" customWidth="1"/>
    <col min="13072" max="13076" width="11.42578125" style="213"/>
    <col min="13077" max="13077" width="30.140625" style="213" bestFit="1" customWidth="1"/>
    <col min="13078" max="13078" width="19.42578125" style="213" bestFit="1" customWidth="1"/>
    <col min="13079" max="13079" width="14.42578125" style="213" bestFit="1" customWidth="1"/>
    <col min="13080" max="13080" width="19.42578125" style="213" bestFit="1" customWidth="1"/>
    <col min="13081" max="13081" width="14.42578125" style="213" bestFit="1" customWidth="1"/>
    <col min="13082" max="13082" width="20" style="213" customWidth="1"/>
    <col min="13083" max="13083" width="13.140625" style="213" bestFit="1" customWidth="1"/>
    <col min="13084" max="13084" width="7.140625" style="213" bestFit="1" customWidth="1"/>
    <col min="13085" max="13085" width="9.140625" style="213" bestFit="1" customWidth="1"/>
    <col min="13086" max="13313" width="11.42578125" style="213"/>
    <col min="13314" max="13314" width="10.42578125" style="213" customWidth="1"/>
    <col min="13315" max="13315" width="79.28515625" style="213" customWidth="1"/>
    <col min="13316" max="13316" width="13.42578125" style="213" bestFit="1" customWidth="1"/>
    <col min="13317" max="13317" width="17.42578125" style="213" customWidth="1"/>
    <col min="13318" max="13318" width="19.42578125" style="213" bestFit="1" customWidth="1"/>
    <col min="13319" max="13319" width="13.42578125" style="213" bestFit="1" customWidth="1"/>
    <col min="13320" max="13320" width="10" style="213" bestFit="1" customWidth="1"/>
    <col min="13321" max="13321" width="16" style="213" customWidth="1"/>
    <col min="13322" max="13322" width="12.28515625" style="213" customWidth="1"/>
    <col min="13323" max="13323" width="10.28515625" style="213" customWidth="1"/>
    <col min="13324" max="13324" width="11.140625" style="213" customWidth="1"/>
    <col min="13325" max="13325" width="11.42578125" style="213"/>
    <col min="13326" max="13326" width="17.85546875" style="213" bestFit="1" customWidth="1"/>
    <col min="13327" max="13327" width="20.28515625" style="213" bestFit="1" customWidth="1"/>
    <col min="13328" max="13332" width="11.42578125" style="213"/>
    <col min="13333" max="13333" width="30.140625" style="213" bestFit="1" customWidth="1"/>
    <col min="13334" max="13334" width="19.42578125" style="213" bestFit="1" customWidth="1"/>
    <col min="13335" max="13335" width="14.42578125" style="213" bestFit="1" customWidth="1"/>
    <col min="13336" max="13336" width="19.42578125" style="213" bestFit="1" customWidth="1"/>
    <col min="13337" max="13337" width="14.42578125" style="213" bestFit="1" customWidth="1"/>
    <col min="13338" max="13338" width="20" style="213" customWidth="1"/>
    <col min="13339" max="13339" width="13.140625" style="213" bestFit="1" customWidth="1"/>
    <col min="13340" max="13340" width="7.140625" style="213" bestFit="1" customWidth="1"/>
    <col min="13341" max="13341" width="9.140625" style="213" bestFit="1" customWidth="1"/>
    <col min="13342" max="13569" width="11.42578125" style="213"/>
    <col min="13570" max="13570" width="10.42578125" style="213" customWidth="1"/>
    <col min="13571" max="13571" width="79.28515625" style="213" customWidth="1"/>
    <col min="13572" max="13572" width="13.42578125" style="213" bestFit="1" customWidth="1"/>
    <col min="13573" max="13573" width="17.42578125" style="213" customWidth="1"/>
    <col min="13574" max="13574" width="19.42578125" style="213" bestFit="1" customWidth="1"/>
    <col min="13575" max="13575" width="13.42578125" style="213" bestFit="1" customWidth="1"/>
    <col min="13576" max="13576" width="10" style="213" bestFit="1" customWidth="1"/>
    <col min="13577" max="13577" width="16" style="213" customWidth="1"/>
    <col min="13578" max="13578" width="12.28515625" style="213" customWidth="1"/>
    <col min="13579" max="13579" width="10.28515625" style="213" customWidth="1"/>
    <col min="13580" max="13580" width="11.140625" style="213" customWidth="1"/>
    <col min="13581" max="13581" width="11.42578125" style="213"/>
    <col min="13582" max="13582" width="17.85546875" style="213" bestFit="1" customWidth="1"/>
    <col min="13583" max="13583" width="20.28515625" style="213" bestFit="1" customWidth="1"/>
    <col min="13584" max="13588" width="11.42578125" style="213"/>
    <col min="13589" max="13589" width="30.140625" style="213" bestFit="1" customWidth="1"/>
    <col min="13590" max="13590" width="19.42578125" style="213" bestFit="1" customWidth="1"/>
    <col min="13591" max="13591" width="14.42578125" style="213" bestFit="1" customWidth="1"/>
    <col min="13592" max="13592" width="19.42578125" style="213" bestFit="1" customWidth="1"/>
    <col min="13593" max="13593" width="14.42578125" style="213" bestFit="1" customWidth="1"/>
    <col min="13594" max="13594" width="20" style="213" customWidth="1"/>
    <col min="13595" max="13595" width="13.140625" style="213" bestFit="1" customWidth="1"/>
    <col min="13596" max="13596" width="7.140625" style="213" bestFit="1" customWidth="1"/>
    <col min="13597" max="13597" width="9.140625" style="213" bestFit="1" customWidth="1"/>
    <col min="13598" max="13825" width="11.42578125" style="213"/>
    <col min="13826" max="13826" width="10.42578125" style="213" customWidth="1"/>
    <col min="13827" max="13827" width="79.28515625" style="213" customWidth="1"/>
    <col min="13828" max="13828" width="13.42578125" style="213" bestFit="1" customWidth="1"/>
    <col min="13829" max="13829" width="17.42578125" style="213" customWidth="1"/>
    <col min="13830" max="13830" width="19.42578125" style="213" bestFit="1" customWidth="1"/>
    <col min="13831" max="13831" width="13.42578125" style="213" bestFit="1" customWidth="1"/>
    <col min="13832" max="13832" width="10" style="213" bestFit="1" customWidth="1"/>
    <col min="13833" max="13833" width="16" style="213" customWidth="1"/>
    <col min="13834" max="13834" width="12.28515625" style="213" customWidth="1"/>
    <col min="13835" max="13835" width="10.28515625" style="213" customWidth="1"/>
    <col min="13836" max="13836" width="11.140625" style="213" customWidth="1"/>
    <col min="13837" max="13837" width="11.42578125" style="213"/>
    <col min="13838" max="13838" width="17.85546875" style="213" bestFit="1" customWidth="1"/>
    <col min="13839" max="13839" width="20.28515625" style="213" bestFit="1" customWidth="1"/>
    <col min="13840" max="13844" width="11.42578125" style="213"/>
    <col min="13845" max="13845" width="30.140625" style="213" bestFit="1" customWidth="1"/>
    <col min="13846" max="13846" width="19.42578125" style="213" bestFit="1" customWidth="1"/>
    <col min="13847" max="13847" width="14.42578125" style="213" bestFit="1" customWidth="1"/>
    <col min="13848" max="13848" width="19.42578125" style="213" bestFit="1" customWidth="1"/>
    <col min="13849" max="13849" width="14.42578125" style="213" bestFit="1" customWidth="1"/>
    <col min="13850" max="13850" width="20" style="213" customWidth="1"/>
    <col min="13851" max="13851" width="13.140625" style="213" bestFit="1" customWidth="1"/>
    <col min="13852" max="13852" width="7.140625" style="213" bestFit="1" customWidth="1"/>
    <col min="13853" max="13853" width="9.140625" style="213" bestFit="1" customWidth="1"/>
    <col min="13854" max="14081" width="11.42578125" style="213"/>
    <col min="14082" max="14082" width="10.42578125" style="213" customWidth="1"/>
    <col min="14083" max="14083" width="79.28515625" style="213" customWidth="1"/>
    <col min="14084" max="14084" width="13.42578125" style="213" bestFit="1" customWidth="1"/>
    <col min="14085" max="14085" width="17.42578125" style="213" customWidth="1"/>
    <col min="14086" max="14086" width="19.42578125" style="213" bestFit="1" customWidth="1"/>
    <col min="14087" max="14087" width="13.42578125" style="213" bestFit="1" customWidth="1"/>
    <col min="14088" max="14088" width="10" style="213" bestFit="1" customWidth="1"/>
    <col min="14089" max="14089" width="16" style="213" customWidth="1"/>
    <col min="14090" max="14090" width="12.28515625" style="213" customWidth="1"/>
    <col min="14091" max="14091" width="10.28515625" style="213" customWidth="1"/>
    <col min="14092" max="14092" width="11.140625" style="213" customWidth="1"/>
    <col min="14093" max="14093" width="11.42578125" style="213"/>
    <col min="14094" max="14094" width="17.85546875" style="213" bestFit="1" customWidth="1"/>
    <col min="14095" max="14095" width="20.28515625" style="213" bestFit="1" customWidth="1"/>
    <col min="14096" max="14100" width="11.42578125" style="213"/>
    <col min="14101" max="14101" width="30.140625" style="213" bestFit="1" customWidth="1"/>
    <col min="14102" max="14102" width="19.42578125" style="213" bestFit="1" customWidth="1"/>
    <col min="14103" max="14103" width="14.42578125" style="213" bestFit="1" customWidth="1"/>
    <col min="14104" max="14104" width="19.42578125" style="213" bestFit="1" customWidth="1"/>
    <col min="14105" max="14105" width="14.42578125" style="213" bestFit="1" customWidth="1"/>
    <col min="14106" max="14106" width="20" style="213" customWidth="1"/>
    <col min="14107" max="14107" width="13.140625" style="213" bestFit="1" customWidth="1"/>
    <col min="14108" max="14108" width="7.140625" style="213" bestFit="1" customWidth="1"/>
    <col min="14109" max="14109" width="9.140625" style="213" bestFit="1" customWidth="1"/>
    <col min="14110" max="14337" width="11.42578125" style="213"/>
    <col min="14338" max="14338" width="10.42578125" style="213" customWidth="1"/>
    <col min="14339" max="14339" width="79.28515625" style="213" customWidth="1"/>
    <col min="14340" max="14340" width="13.42578125" style="213" bestFit="1" customWidth="1"/>
    <col min="14341" max="14341" width="17.42578125" style="213" customWidth="1"/>
    <col min="14342" max="14342" width="19.42578125" style="213" bestFit="1" customWidth="1"/>
    <col min="14343" max="14343" width="13.42578125" style="213" bestFit="1" customWidth="1"/>
    <col min="14344" max="14344" width="10" style="213" bestFit="1" customWidth="1"/>
    <col min="14345" max="14345" width="16" style="213" customWidth="1"/>
    <col min="14346" max="14346" width="12.28515625" style="213" customWidth="1"/>
    <col min="14347" max="14347" width="10.28515625" style="213" customWidth="1"/>
    <col min="14348" max="14348" width="11.140625" style="213" customWidth="1"/>
    <col min="14349" max="14349" width="11.42578125" style="213"/>
    <col min="14350" max="14350" width="17.85546875" style="213" bestFit="1" customWidth="1"/>
    <col min="14351" max="14351" width="20.28515625" style="213" bestFit="1" customWidth="1"/>
    <col min="14352" max="14356" width="11.42578125" style="213"/>
    <col min="14357" max="14357" width="30.140625" style="213" bestFit="1" customWidth="1"/>
    <col min="14358" max="14358" width="19.42578125" style="213" bestFit="1" customWidth="1"/>
    <col min="14359" max="14359" width="14.42578125" style="213" bestFit="1" customWidth="1"/>
    <col min="14360" max="14360" width="19.42578125" style="213" bestFit="1" customWidth="1"/>
    <col min="14361" max="14361" width="14.42578125" style="213" bestFit="1" customWidth="1"/>
    <col min="14362" max="14362" width="20" style="213" customWidth="1"/>
    <col min="14363" max="14363" width="13.140625" style="213" bestFit="1" customWidth="1"/>
    <col min="14364" max="14364" width="7.140625" style="213" bestFit="1" customWidth="1"/>
    <col min="14365" max="14365" width="9.140625" style="213" bestFit="1" customWidth="1"/>
    <col min="14366" max="14593" width="11.42578125" style="213"/>
    <col min="14594" max="14594" width="10.42578125" style="213" customWidth="1"/>
    <col min="14595" max="14595" width="79.28515625" style="213" customWidth="1"/>
    <col min="14596" max="14596" width="13.42578125" style="213" bestFit="1" customWidth="1"/>
    <col min="14597" max="14597" width="17.42578125" style="213" customWidth="1"/>
    <col min="14598" max="14598" width="19.42578125" style="213" bestFit="1" customWidth="1"/>
    <col min="14599" max="14599" width="13.42578125" style="213" bestFit="1" customWidth="1"/>
    <col min="14600" max="14600" width="10" style="213" bestFit="1" customWidth="1"/>
    <col min="14601" max="14601" width="16" style="213" customWidth="1"/>
    <col min="14602" max="14602" width="12.28515625" style="213" customWidth="1"/>
    <col min="14603" max="14603" width="10.28515625" style="213" customWidth="1"/>
    <col min="14604" max="14604" width="11.140625" style="213" customWidth="1"/>
    <col min="14605" max="14605" width="11.42578125" style="213"/>
    <col min="14606" max="14606" width="17.85546875" style="213" bestFit="1" customWidth="1"/>
    <col min="14607" max="14607" width="20.28515625" style="213" bestFit="1" customWidth="1"/>
    <col min="14608" max="14612" width="11.42578125" style="213"/>
    <col min="14613" max="14613" width="30.140625" style="213" bestFit="1" customWidth="1"/>
    <col min="14614" max="14614" width="19.42578125" style="213" bestFit="1" customWidth="1"/>
    <col min="14615" max="14615" width="14.42578125" style="213" bestFit="1" customWidth="1"/>
    <col min="14616" max="14616" width="19.42578125" style="213" bestFit="1" customWidth="1"/>
    <col min="14617" max="14617" width="14.42578125" style="213" bestFit="1" customWidth="1"/>
    <col min="14618" max="14618" width="20" style="213" customWidth="1"/>
    <col min="14619" max="14619" width="13.140625" style="213" bestFit="1" customWidth="1"/>
    <col min="14620" max="14620" width="7.140625" style="213" bestFit="1" customWidth="1"/>
    <col min="14621" max="14621" width="9.140625" style="213" bestFit="1" customWidth="1"/>
    <col min="14622" max="14849" width="11.42578125" style="213"/>
    <col min="14850" max="14850" width="10.42578125" style="213" customWidth="1"/>
    <col min="14851" max="14851" width="79.28515625" style="213" customWidth="1"/>
    <col min="14852" max="14852" width="13.42578125" style="213" bestFit="1" customWidth="1"/>
    <col min="14853" max="14853" width="17.42578125" style="213" customWidth="1"/>
    <col min="14854" max="14854" width="19.42578125" style="213" bestFit="1" customWidth="1"/>
    <col min="14855" max="14855" width="13.42578125" style="213" bestFit="1" customWidth="1"/>
    <col min="14856" max="14856" width="10" style="213" bestFit="1" customWidth="1"/>
    <col min="14857" max="14857" width="16" style="213" customWidth="1"/>
    <col min="14858" max="14858" width="12.28515625" style="213" customWidth="1"/>
    <col min="14859" max="14859" width="10.28515625" style="213" customWidth="1"/>
    <col min="14860" max="14860" width="11.140625" style="213" customWidth="1"/>
    <col min="14861" max="14861" width="11.42578125" style="213"/>
    <col min="14862" max="14862" width="17.85546875" style="213" bestFit="1" customWidth="1"/>
    <col min="14863" max="14863" width="20.28515625" style="213" bestFit="1" customWidth="1"/>
    <col min="14864" max="14868" width="11.42578125" style="213"/>
    <col min="14869" max="14869" width="30.140625" style="213" bestFit="1" customWidth="1"/>
    <col min="14870" max="14870" width="19.42578125" style="213" bestFit="1" customWidth="1"/>
    <col min="14871" max="14871" width="14.42578125" style="213" bestFit="1" customWidth="1"/>
    <col min="14872" max="14872" width="19.42578125" style="213" bestFit="1" customWidth="1"/>
    <col min="14873" max="14873" width="14.42578125" style="213" bestFit="1" customWidth="1"/>
    <col min="14874" max="14874" width="20" style="213" customWidth="1"/>
    <col min="14875" max="14875" width="13.140625" style="213" bestFit="1" customWidth="1"/>
    <col min="14876" max="14876" width="7.140625" style="213" bestFit="1" customWidth="1"/>
    <col min="14877" max="14877" width="9.140625" style="213" bestFit="1" customWidth="1"/>
    <col min="14878" max="15105" width="11.42578125" style="213"/>
    <col min="15106" max="15106" width="10.42578125" style="213" customWidth="1"/>
    <col min="15107" max="15107" width="79.28515625" style="213" customWidth="1"/>
    <col min="15108" max="15108" width="13.42578125" style="213" bestFit="1" customWidth="1"/>
    <col min="15109" max="15109" width="17.42578125" style="213" customWidth="1"/>
    <col min="15110" max="15110" width="19.42578125" style="213" bestFit="1" customWidth="1"/>
    <col min="15111" max="15111" width="13.42578125" style="213" bestFit="1" customWidth="1"/>
    <col min="15112" max="15112" width="10" style="213" bestFit="1" customWidth="1"/>
    <col min="15113" max="15113" width="16" style="213" customWidth="1"/>
    <col min="15114" max="15114" width="12.28515625" style="213" customWidth="1"/>
    <col min="15115" max="15115" width="10.28515625" style="213" customWidth="1"/>
    <col min="15116" max="15116" width="11.140625" style="213" customWidth="1"/>
    <col min="15117" max="15117" width="11.42578125" style="213"/>
    <col min="15118" max="15118" width="17.85546875" style="213" bestFit="1" customWidth="1"/>
    <col min="15119" max="15119" width="20.28515625" style="213" bestFit="1" customWidth="1"/>
    <col min="15120" max="15124" width="11.42578125" style="213"/>
    <col min="15125" max="15125" width="30.140625" style="213" bestFit="1" customWidth="1"/>
    <col min="15126" max="15126" width="19.42578125" style="213" bestFit="1" customWidth="1"/>
    <col min="15127" max="15127" width="14.42578125" style="213" bestFit="1" customWidth="1"/>
    <col min="15128" max="15128" width="19.42578125" style="213" bestFit="1" customWidth="1"/>
    <col min="15129" max="15129" width="14.42578125" style="213" bestFit="1" customWidth="1"/>
    <col min="15130" max="15130" width="20" style="213" customWidth="1"/>
    <col min="15131" max="15131" width="13.140625" style="213" bestFit="1" customWidth="1"/>
    <col min="15132" max="15132" width="7.140625" style="213" bestFit="1" customWidth="1"/>
    <col min="15133" max="15133" width="9.140625" style="213" bestFit="1" customWidth="1"/>
    <col min="15134" max="15361" width="11.42578125" style="213"/>
    <col min="15362" max="15362" width="10.42578125" style="213" customWidth="1"/>
    <col min="15363" max="15363" width="79.28515625" style="213" customWidth="1"/>
    <col min="15364" max="15364" width="13.42578125" style="213" bestFit="1" customWidth="1"/>
    <col min="15365" max="15365" width="17.42578125" style="213" customWidth="1"/>
    <col min="15366" max="15366" width="19.42578125" style="213" bestFit="1" customWidth="1"/>
    <col min="15367" max="15367" width="13.42578125" style="213" bestFit="1" customWidth="1"/>
    <col min="15368" max="15368" width="10" style="213" bestFit="1" customWidth="1"/>
    <col min="15369" max="15369" width="16" style="213" customWidth="1"/>
    <col min="15370" max="15370" width="12.28515625" style="213" customWidth="1"/>
    <col min="15371" max="15371" width="10.28515625" style="213" customWidth="1"/>
    <col min="15372" max="15372" width="11.140625" style="213" customWidth="1"/>
    <col min="15373" max="15373" width="11.42578125" style="213"/>
    <col min="15374" max="15374" width="17.85546875" style="213" bestFit="1" customWidth="1"/>
    <col min="15375" max="15375" width="20.28515625" style="213" bestFit="1" customWidth="1"/>
    <col min="15376" max="15380" width="11.42578125" style="213"/>
    <col min="15381" max="15381" width="30.140625" style="213" bestFit="1" customWidth="1"/>
    <col min="15382" max="15382" width="19.42578125" style="213" bestFit="1" customWidth="1"/>
    <col min="15383" max="15383" width="14.42578125" style="213" bestFit="1" customWidth="1"/>
    <col min="15384" max="15384" width="19.42578125" style="213" bestFit="1" customWidth="1"/>
    <col min="15385" max="15385" width="14.42578125" style="213" bestFit="1" customWidth="1"/>
    <col min="15386" max="15386" width="20" style="213" customWidth="1"/>
    <col min="15387" max="15387" width="13.140625" style="213" bestFit="1" customWidth="1"/>
    <col min="15388" max="15388" width="7.140625" style="213" bestFit="1" customWidth="1"/>
    <col min="15389" max="15389" width="9.140625" style="213" bestFit="1" customWidth="1"/>
    <col min="15390" max="15617" width="11.42578125" style="213"/>
    <col min="15618" max="15618" width="10.42578125" style="213" customWidth="1"/>
    <col min="15619" max="15619" width="79.28515625" style="213" customWidth="1"/>
    <col min="15620" max="15620" width="13.42578125" style="213" bestFit="1" customWidth="1"/>
    <col min="15621" max="15621" width="17.42578125" style="213" customWidth="1"/>
    <col min="15622" max="15622" width="19.42578125" style="213" bestFit="1" customWidth="1"/>
    <col min="15623" max="15623" width="13.42578125" style="213" bestFit="1" customWidth="1"/>
    <col min="15624" max="15624" width="10" style="213" bestFit="1" customWidth="1"/>
    <col min="15625" max="15625" width="16" style="213" customWidth="1"/>
    <col min="15626" max="15626" width="12.28515625" style="213" customWidth="1"/>
    <col min="15627" max="15627" width="10.28515625" style="213" customWidth="1"/>
    <col min="15628" max="15628" width="11.140625" style="213" customWidth="1"/>
    <col min="15629" max="15629" width="11.42578125" style="213"/>
    <col min="15630" max="15630" width="17.85546875" style="213" bestFit="1" customWidth="1"/>
    <col min="15631" max="15631" width="20.28515625" style="213" bestFit="1" customWidth="1"/>
    <col min="15632" max="15636" width="11.42578125" style="213"/>
    <col min="15637" max="15637" width="30.140625" style="213" bestFit="1" customWidth="1"/>
    <col min="15638" max="15638" width="19.42578125" style="213" bestFit="1" customWidth="1"/>
    <col min="15639" max="15639" width="14.42578125" style="213" bestFit="1" customWidth="1"/>
    <col min="15640" max="15640" width="19.42578125" style="213" bestFit="1" customWidth="1"/>
    <col min="15641" max="15641" width="14.42578125" style="213" bestFit="1" customWidth="1"/>
    <col min="15642" max="15642" width="20" style="213" customWidth="1"/>
    <col min="15643" max="15643" width="13.140625" style="213" bestFit="1" customWidth="1"/>
    <col min="15644" max="15644" width="7.140625" style="213" bestFit="1" customWidth="1"/>
    <col min="15645" max="15645" width="9.140625" style="213" bestFit="1" customWidth="1"/>
    <col min="15646" max="15873" width="11.42578125" style="213"/>
    <col min="15874" max="15874" width="10.42578125" style="213" customWidth="1"/>
    <col min="15875" max="15875" width="79.28515625" style="213" customWidth="1"/>
    <col min="15876" max="15876" width="13.42578125" style="213" bestFit="1" customWidth="1"/>
    <col min="15877" max="15877" width="17.42578125" style="213" customWidth="1"/>
    <col min="15878" max="15878" width="19.42578125" style="213" bestFit="1" customWidth="1"/>
    <col min="15879" max="15879" width="13.42578125" style="213" bestFit="1" customWidth="1"/>
    <col min="15880" max="15880" width="10" style="213" bestFit="1" customWidth="1"/>
    <col min="15881" max="15881" width="16" style="213" customWidth="1"/>
    <col min="15882" max="15882" width="12.28515625" style="213" customWidth="1"/>
    <col min="15883" max="15883" width="10.28515625" style="213" customWidth="1"/>
    <col min="15884" max="15884" width="11.140625" style="213" customWidth="1"/>
    <col min="15885" max="15885" width="11.42578125" style="213"/>
    <col min="15886" max="15886" width="17.85546875" style="213" bestFit="1" customWidth="1"/>
    <col min="15887" max="15887" width="20.28515625" style="213" bestFit="1" customWidth="1"/>
    <col min="15888" max="15892" width="11.42578125" style="213"/>
    <col min="15893" max="15893" width="30.140625" style="213" bestFit="1" customWidth="1"/>
    <col min="15894" max="15894" width="19.42578125" style="213" bestFit="1" customWidth="1"/>
    <col min="15895" max="15895" width="14.42578125" style="213" bestFit="1" customWidth="1"/>
    <col min="15896" max="15896" width="19.42578125" style="213" bestFit="1" customWidth="1"/>
    <col min="15897" max="15897" width="14.42578125" style="213" bestFit="1" customWidth="1"/>
    <col min="15898" max="15898" width="20" style="213" customWidth="1"/>
    <col min="15899" max="15899" width="13.140625" style="213" bestFit="1" customWidth="1"/>
    <col min="15900" max="15900" width="7.140625" style="213" bestFit="1" customWidth="1"/>
    <col min="15901" max="15901" width="9.140625" style="213" bestFit="1" customWidth="1"/>
    <col min="15902" max="16129" width="11.42578125" style="213"/>
    <col min="16130" max="16130" width="10.42578125" style="213" customWidth="1"/>
    <col min="16131" max="16131" width="79.28515625" style="213" customWidth="1"/>
    <col min="16132" max="16132" width="13.42578125" style="213" bestFit="1" customWidth="1"/>
    <col min="16133" max="16133" width="17.42578125" style="213" customWidth="1"/>
    <col min="16134" max="16134" width="19.42578125" style="213" bestFit="1" customWidth="1"/>
    <col min="16135" max="16135" width="13.42578125" style="213" bestFit="1" customWidth="1"/>
    <col min="16136" max="16136" width="10" style="213" bestFit="1" customWidth="1"/>
    <col min="16137" max="16137" width="16" style="213" customWidth="1"/>
    <col min="16138" max="16138" width="12.28515625" style="213" customWidth="1"/>
    <col min="16139" max="16139" width="10.28515625" style="213" customWidth="1"/>
    <col min="16140" max="16140" width="11.140625" style="213" customWidth="1"/>
    <col min="16141" max="16141" width="11.42578125" style="213"/>
    <col min="16142" max="16142" width="17.85546875" style="213" bestFit="1" customWidth="1"/>
    <col min="16143" max="16143" width="20.28515625" style="213" bestFit="1" customWidth="1"/>
    <col min="16144" max="16148" width="11.42578125" style="213"/>
    <col min="16149" max="16149" width="30.140625" style="213" bestFit="1" customWidth="1"/>
    <col min="16150" max="16150" width="19.42578125" style="213" bestFit="1" customWidth="1"/>
    <col min="16151" max="16151" width="14.42578125" style="213" bestFit="1" customWidth="1"/>
    <col min="16152" max="16152" width="19.42578125" style="213" bestFit="1" customWidth="1"/>
    <col min="16153" max="16153" width="14.42578125" style="213" bestFit="1" customWidth="1"/>
    <col min="16154" max="16154" width="20" style="213" customWidth="1"/>
    <col min="16155" max="16155" width="13.140625" style="213" bestFit="1" customWidth="1"/>
    <col min="16156" max="16156" width="7.140625" style="213" bestFit="1" customWidth="1"/>
    <col min="16157" max="16157" width="9.140625" style="213" bestFit="1" customWidth="1"/>
    <col min="16158" max="16384" width="11.42578125" style="213"/>
  </cols>
  <sheetData>
    <row r="1" spans="1:17">
      <c r="A1" s="1247"/>
      <c r="B1" s="1247"/>
      <c r="C1" s="1247"/>
      <c r="D1" s="1247"/>
      <c r="E1" s="1247"/>
      <c r="F1" s="1247"/>
      <c r="G1" s="1247"/>
      <c r="H1" s="1247"/>
      <c r="I1" s="1247"/>
      <c r="J1" s="1247"/>
      <c r="K1" s="1247"/>
      <c r="L1" s="1247"/>
      <c r="M1" s="1247"/>
    </row>
    <row r="2" spans="1:17" ht="28.15" customHeight="1">
      <c r="A2" s="1248" t="s">
        <v>1653</v>
      </c>
      <c r="B2" s="1248"/>
      <c r="C2" s="1248"/>
      <c r="D2" s="1248"/>
      <c r="E2" s="1248"/>
      <c r="F2" s="1248"/>
      <c r="G2" s="1248"/>
      <c r="H2" s="1248"/>
      <c r="I2" s="1248"/>
      <c r="J2" s="1248"/>
      <c r="K2" s="1248"/>
      <c r="L2" s="1248"/>
      <c r="M2" s="1248"/>
    </row>
    <row r="3" spans="1:17" ht="15.75" thickBot="1">
      <c r="A3" s="261"/>
      <c r="B3" s="1295" t="s">
        <v>33</v>
      </c>
      <c r="C3" s="1295"/>
      <c r="D3" s="1295"/>
      <c r="E3" s="1295"/>
      <c r="F3" s="1295"/>
      <c r="G3" s="1295"/>
      <c r="H3" s="1295"/>
      <c r="I3" s="1295"/>
      <c r="J3" s="1295"/>
      <c r="K3" s="1295"/>
      <c r="L3" s="1295"/>
      <c r="M3" s="261"/>
      <c r="N3" s="261"/>
      <c r="O3" s="261"/>
      <c r="P3" s="261"/>
    </row>
    <row r="4" spans="1:17" ht="15.75" thickBot="1">
      <c r="A4" s="261"/>
      <c r="B4" s="1328" t="s">
        <v>690</v>
      </c>
      <c r="C4" s="1328"/>
      <c r="D4" s="1328"/>
      <c r="E4" s="1328"/>
      <c r="F4" s="1328"/>
      <c r="G4" s="1328"/>
      <c r="H4" s="1328"/>
      <c r="I4" s="1328"/>
      <c r="J4" s="1328"/>
      <c r="K4" s="1328"/>
      <c r="L4" s="1328"/>
      <c r="M4" s="261"/>
      <c r="N4" s="367" t="s">
        <v>25</v>
      </c>
      <c r="O4" s="368">
        <v>6246380742030</v>
      </c>
      <c r="P4" s="261"/>
    </row>
    <row r="5" spans="1:17" ht="15.75" thickBot="1">
      <c r="B5" s="1273" t="s">
        <v>249</v>
      </c>
      <c r="C5" s="736">
        <v>2021</v>
      </c>
      <c r="D5" s="1302">
        <v>2022</v>
      </c>
      <c r="E5" s="1303"/>
      <c r="F5" s="1303"/>
      <c r="G5" s="1303"/>
      <c r="H5" s="1303"/>
      <c r="I5" s="1304"/>
      <c r="J5" s="1302" t="s">
        <v>705</v>
      </c>
      <c r="K5" s="1304"/>
      <c r="L5" s="1279" t="s">
        <v>452</v>
      </c>
    </row>
    <row r="6" spans="1:17" ht="15.75" thickBot="1">
      <c r="B6" s="1274"/>
      <c r="C6" s="1284" t="s">
        <v>706</v>
      </c>
      <c r="D6" s="1284" t="s">
        <v>451</v>
      </c>
      <c r="E6" s="1284" t="s">
        <v>2</v>
      </c>
      <c r="F6" s="1284" t="s">
        <v>548</v>
      </c>
      <c r="G6" s="1284" t="s">
        <v>706</v>
      </c>
      <c r="H6" s="1298" t="s">
        <v>550</v>
      </c>
      <c r="I6" s="1298" t="s">
        <v>551</v>
      </c>
      <c r="J6" s="1300" t="s">
        <v>709</v>
      </c>
      <c r="K6" s="1301"/>
      <c r="L6" s="1280"/>
    </row>
    <row r="7" spans="1:17" ht="15.75" thickBot="1">
      <c r="B7" s="1274"/>
      <c r="C7" s="1285"/>
      <c r="D7" s="1285"/>
      <c r="E7" s="1285"/>
      <c r="F7" s="1285"/>
      <c r="G7" s="1285"/>
      <c r="H7" s="1299"/>
      <c r="I7" s="1299"/>
      <c r="J7" s="738" t="s">
        <v>554</v>
      </c>
      <c r="K7" s="738" t="s">
        <v>553</v>
      </c>
      <c r="L7" s="1281"/>
    </row>
    <row r="8" spans="1:17" ht="15.75" thickBot="1">
      <c r="B8" s="1275"/>
      <c r="C8" s="739">
        <v>1</v>
      </c>
      <c r="D8" s="739">
        <v>2</v>
      </c>
      <c r="E8" s="739">
        <v>3</v>
      </c>
      <c r="F8" s="739">
        <v>4</v>
      </c>
      <c r="G8" s="740">
        <v>5</v>
      </c>
      <c r="H8" s="740">
        <v>6</v>
      </c>
      <c r="I8" s="741" t="s">
        <v>556</v>
      </c>
      <c r="J8" s="743" t="s">
        <v>873</v>
      </c>
      <c r="K8" s="740" t="s">
        <v>881</v>
      </c>
      <c r="L8" s="782" t="s">
        <v>885</v>
      </c>
    </row>
    <row r="9" spans="1:17" ht="15" customHeight="1">
      <c r="B9" s="449" t="s">
        <v>624</v>
      </c>
      <c r="C9" s="450"/>
      <c r="D9" s="451"/>
      <c r="E9" s="451"/>
      <c r="F9" s="452"/>
      <c r="G9" s="452"/>
      <c r="H9" s="452"/>
      <c r="I9" s="453"/>
      <c r="J9" s="454"/>
      <c r="K9" s="451"/>
      <c r="L9" s="451"/>
    </row>
    <row r="10" spans="1:17" ht="15" customHeight="1">
      <c r="B10" s="277" t="s">
        <v>691</v>
      </c>
      <c r="C10" s="941">
        <v>283303253.92999995</v>
      </c>
      <c r="D10" s="941">
        <v>507800730</v>
      </c>
      <c r="E10" s="941">
        <v>564108150.02999997</v>
      </c>
      <c r="F10" s="941">
        <v>346750393.25</v>
      </c>
      <c r="G10" s="941">
        <v>346511899.69999999</v>
      </c>
      <c r="H10" s="941">
        <v>346511899.69999999</v>
      </c>
      <c r="I10" s="456">
        <f t="shared" ref="I10:I18" si="0">IFERROR((G10/E10),"-")</f>
        <v>0.61426501227038122</v>
      </c>
      <c r="J10" s="455">
        <f t="shared" ref="J10:J18" si="1">G10-C10</f>
        <v>63208645.770000041</v>
      </c>
      <c r="K10" s="457">
        <f t="shared" ref="K10:K18" si="2">IFERROR(((G10/C10)-1),"-")</f>
        <v>0.22311302427051527</v>
      </c>
      <c r="L10" s="458">
        <f>G10/$O$4</f>
        <v>5.5474027922830028E-5</v>
      </c>
    </row>
    <row r="11" spans="1:17">
      <c r="B11" s="277" t="s">
        <v>692</v>
      </c>
      <c r="C11" s="941">
        <v>0</v>
      </c>
      <c r="D11" s="941">
        <v>464500000</v>
      </c>
      <c r="E11" s="941">
        <v>464500000</v>
      </c>
      <c r="F11" s="941">
        <v>0</v>
      </c>
      <c r="G11" s="941">
        <v>0</v>
      </c>
      <c r="H11" s="941">
        <v>0</v>
      </c>
      <c r="I11" s="456">
        <f>IFERROR((G11/E11),"-")</f>
        <v>0</v>
      </c>
      <c r="J11" s="455">
        <f t="shared" si="1"/>
        <v>0</v>
      </c>
      <c r="K11" s="457" t="str">
        <f t="shared" si="2"/>
        <v>-</v>
      </c>
      <c r="L11" s="458">
        <f>G11/$O$4</f>
        <v>0</v>
      </c>
      <c r="N11" s="443"/>
    </row>
    <row r="12" spans="1:17">
      <c r="B12" s="277" t="s">
        <v>693</v>
      </c>
      <c r="C12" s="941">
        <v>0</v>
      </c>
      <c r="D12" s="941">
        <v>863814605</v>
      </c>
      <c r="E12" s="941">
        <v>863814605</v>
      </c>
      <c r="F12" s="941">
        <v>0</v>
      </c>
      <c r="G12" s="941">
        <v>0</v>
      </c>
      <c r="H12" s="941">
        <v>0</v>
      </c>
      <c r="I12" s="456">
        <f t="shared" si="0"/>
        <v>0</v>
      </c>
      <c r="J12" s="455">
        <f t="shared" si="1"/>
        <v>0</v>
      </c>
      <c r="K12" s="457" t="str">
        <f t="shared" si="2"/>
        <v>-</v>
      </c>
      <c r="L12" s="458">
        <f t="shared" ref="L12:L18" si="3">G12/$O$4</f>
        <v>0</v>
      </c>
      <c r="N12" s="443"/>
    </row>
    <row r="13" spans="1:17">
      <c r="B13" s="277" t="s">
        <v>694</v>
      </c>
      <c r="C13" s="941">
        <v>17494319196.220005</v>
      </c>
      <c r="D13" s="941">
        <v>329000000</v>
      </c>
      <c r="E13" s="941">
        <v>516993034.38999999</v>
      </c>
      <c r="F13" s="941">
        <v>386586216.29000008</v>
      </c>
      <c r="G13" s="941">
        <v>379015646.01000005</v>
      </c>
      <c r="H13" s="941">
        <v>379015646.01000005</v>
      </c>
      <c r="I13" s="456">
        <f t="shared" si="0"/>
        <v>0.73311557564252405</v>
      </c>
      <c r="J13" s="455">
        <f t="shared" si="1"/>
        <v>-17115303550.210005</v>
      </c>
      <c r="K13" s="457">
        <f t="shared" si="2"/>
        <v>-0.9783349302274138</v>
      </c>
      <c r="L13" s="458">
        <f t="shared" si="3"/>
        <v>6.0677640647122072E-5</v>
      </c>
      <c r="N13" s="443"/>
    </row>
    <row r="14" spans="1:17">
      <c r="A14" s="437"/>
      <c r="B14" s="277" t="s">
        <v>695</v>
      </c>
      <c r="C14" s="941">
        <v>0</v>
      </c>
      <c r="D14" s="941">
        <v>36939638704</v>
      </c>
      <c r="E14" s="941">
        <v>38474318704</v>
      </c>
      <c r="F14" s="941">
        <v>0</v>
      </c>
      <c r="G14" s="941">
        <v>0</v>
      </c>
      <c r="H14" s="941">
        <v>0</v>
      </c>
      <c r="I14" s="456">
        <f t="shared" si="0"/>
        <v>0</v>
      </c>
      <c r="J14" s="455">
        <f t="shared" si="1"/>
        <v>0</v>
      </c>
      <c r="K14" s="457" t="str">
        <f t="shared" si="2"/>
        <v>-</v>
      </c>
      <c r="L14" s="458">
        <f t="shared" si="3"/>
        <v>0</v>
      </c>
      <c r="N14" s="443"/>
      <c r="Q14" s="213" t="s">
        <v>634</v>
      </c>
    </row>
    <row r="15" spans="1:17">
      <c r="B15" s="277" t="s">
        <v>696</v>
      </c>
      <c r="C15" s="941">
        <v>249413690.71000007</v>
      </c>
      <c r="D15" s="941">
        <v>353099657</v>
      </c>
      <c r="E15" s="941">
        <v>608166298.23000002</v>
      </c>
      <c r="F15" s="941">
        <v>244986119.03000003</v>
      </c>
      <c r="G15" s="941">
        <v>239961795.41000003</v>
      </c>
      <c r="H15" s="941">
        <v>239961795.41000003</v>
      </c>
      <c r="I15" s="456">
        <f t="shared" si="0"/>
        <v>0.3945660851454314</v>
      </c>
      <c r="J15" s="455">
        <f t="shared" si="1"/>
        <v>-9451895.3000000417</v>
      </c>
      <c r="K15" s="457">
        <f t="shared" si="2"/>
        <v>-3.7896457380080295E-2</v>
      </c>
      <c r="L15" s="458">
        <f>G15/$O$4</f>
        <v>3.8416133329076457E-5</v>
      </c>
      <c r="N15" s="443"/>
    </row>
    <row r="16" spans="1:17">
      <c r="B16" s="277" t="s">
        <v>697</v>
      </c>
      <c r="C16" s="941">
        <v>411556222.62</v>
      </c>
      <c r="D16" s="941">
        <v>1229150456</v>
      </c>
      <c r="E16" s="941">
        <v>1244625062.8599997</v>
      </c>
      <c r="F16" s="941">
        <v>662536032.48000014</v>
      </c>
      <c r="G16" s="941">
        <v>630479051.17000008</v>
      </c>
      <c r="H16" s="941">
        <v>630479051.17000008</v>
      </c>
      <c r="I16" s="456">
        <f t="shared" si="0"/>
        <v>0.50656142960935924</v>
      </c>
      <c r="J16" s="455">
        <f t="shared" si="1"/>
        <v>218922828.55000007</v>
      </c>
      <c r="K16" s="457">
        <f t="shared" si="2"/>
        <v>0.53193905599657754</v>
      </c>
      <c r="L16" s="458">
        <f t="shared" si="3"/>
        <v>1.0093509781235363E-4</v>
      </c>
      <c r="N16" s="443"/>
    </row>
    <row r="17" spans="2:14" ht="15.75" thickBot="1">
      <c r="B17" s="277" t="s">
        <v>698</v>
      </c>
      <c r="C17" s="942">
        <v>508336559.98000002</v>
      </c>
      <c r="D17" s="942">
        <v>17747035152</v>
      </c>
      <c r="E17" s="942">
        <v>19580008129.570004</v>
      </c>
      <c r="F17" s="942">
        <v>19401892271.410011</v>
      </c>
      <c r="G17" s="942">
        <v>19354149755.640022</v>
      </c>
      <c r="H17" s="942">
        <v>19354149755.640022</v>
      </c>
      <c r="I17" s="460">
        <f t="shared" si="0"/>
        <v>0.98846484779600852</v>
      </c>
      <c r="J17" s="459">
        <f t="shared" si="1"/>
        <v>18845813195.660023</v>
      </c>
      <c r="K17" s="461">
        <f t="shared" si="2"/>
        <v>37.073495552634441</v>
      </c>
      <c r="L17" s="462">
        <f t="shared" si="3"/>
        <v>3.0984582200396182E-3</v>
      </c>
      <c r="N17" s="443"/>
    </row>
    <row r="18" spans="2:14" ht="15.75" thickBot="1">
      <c r="B18" s="744"/>
      <c r="C18" s="943">
        <f t="shared" ref="C18:H18" si="4">SUM(C10:C17)</f>
        <v>18946928923.460003</v>
      </c>
      <c r="D18" s="943">
        <f t="shared" si="4"/>
        <v>58434039304</v>
      </c>
      <c r="E18" s="943">
        <f t="shared" si="4"/>
        <v>62316533984.080002</v>
      </c>
      <c r="F18" s="943">
        <f t="shared" si="4"/>
        <v>21042751032.460011</v>
      </c>
      <c r="G18" s="943">
        <f t="shared" si="4"/>
        <v>20950118147.930023</v>
      </c>
      <c r="H18" s="943">
        <f t="shared" si="4"/>
        <v>20950118147.930023</v>
      </c>
      <c r="I18" s="784">
        <f t="shared" si="0"/>
        <v>0.3361887577586094</v>
      </c>
      <c r="J18" s="783">
        <f t="shared" si="1"/>
        <v>2003189224.4700203</v>
      </c>
      <c r="K18" s="734">
        <f t="shared" si="2"/>
        <v>0.10572632813277094</v>
      </c>
      <c r="L18" s="785">
        <f t="shared" si="3"/>
        <v>3.3539611197510003E-3</v>
      </c>
      <c r="M18" s="444"/>
    </row>
    <row r="19" spans="2:14">
      <c r="B19" s="463" t="s">
        <v>18</v>
      </c>
    </row>
    <row r="20" spans="2:14">
      <c r="B20" s="464" t="s">
        <v>714</v>
      </c>
      <c r="K20" s="303"/>
    </row>
    <row r="21" spans="2:14">
      <c r="B21" s="463" t="s">
        <v>715</v>
      </c>
      <c r="G21" s="445"/>
      <c r="H21" s="446"/>
      <c r="I21" s="446"/>
      <c r="J21" s="465"/>
      <c r="K21" s="466"/>
      <c r="L21" s="466"/>
    </row>
    <row r="22" spans="2:14">
      <c r="B22" s="463" t="s">
        <v>358</v>
      </c>
      <c r="G22" s="446"/>
      <c r="H22" s="446"/>
      <c r="I22" s="446"/>
      <c r="J22" s="446"/>
      <c r="L22" s="446"/>
    </row>
    <row r="23" spans="2:14">
      <c r="C23" s="447"/>
      <c r="G23" s="446"/>
      <c r="H23" s="446"/>
      <c r="I23" s="446"/>
      <c r="J23" s="467"/>
      <c r="L23" s="446"/>
    </row>
    <row r="24" spans="2:14">
      <c r="C24" s="443"/>
      <c r="D24" s="443"/>
      <c r="E24" s="443"/>
      <c r="F24" s="443"/>
      <c r="G24" s="443"/>
      <c r="H24" s="443"/>
      <c r="I24" s="446"/>
      <c r="J24" s="467"/>
      <c r="L24" s="446"/>
    </row>
    <row r="25" spans="2:14">
      <c r="C25" s="443"/>
      <c r="D25" s="443"/>
      <c r="E25" s="443"/>
      <c r="F25" s="443"/>
      <c r="G25" s="443"/>
      <c r="H25" s="443"/>
      <c r="I25" s="446"/>
      <c r="J25" s="467"/>
      <c r="L25" s="386"/>
    </row>
    <row r="26" spans="2:14">
      <c r="L26" s="446"/>
    </row>
    <row r="27" spans="2:14">
      <c r="L27" s="446"/>
    </row>
    <row r="28" spans="2:14">
      <c r="L28" s="446"/>
    </row>
    <row r="29" spans="2:14">
      <c r="G29" s="446"/>
      <c r="H29" s="446"/>
      <c r="I29" s="446"/>
      <c r="J29" s="446"/>
      <c r="L29" s="446"/>
    </row>
    <row r="30" spans="2:14">
      <c r="G30" s="446"/>
      <c r="H30" s="446"/>
      <c r="I30" s="446"/>
      <c r="J30" s="446"/>
      <c r="L30" s="446"/>
    </row>
    <row r="31" spans="2:14">
      <c r="G31" s="446"/>
      <c r="H31" s="446"/>
      <c r="I31" s="446"/>
      <c r="J31" s="446"/>
      <c r="L31" s="446"/>
    </row>
    <row r="32" spans="2:14">
      <c r="B32" s="277"/>
      <c r="G32" s="446"/>
      <c r="H32" s="446"/>
      <c r="I32" s="446"/>
      <c r="J32" s="446"/>
      <c r="L32" s="446"/>
    </row>
    <row r="33" spans="2:12">
      <c r="B33" s="277"/>
      <c r="G33" s="446"/>
      <c r="H33" s="446"/>
      <c r="I33" s="446"/>
      <c r="J33" s="446"/>
      <c r="L33" s="446"/>
    </row>
    <row r="34" spans="2:12">
      <c r="B34" s="277"/>
    </row>
    <row r="35" spans="2:12">
      <c r="B35" s="277"/>
    </row>
    <row r="36" spans="2:12">
      <c r="B36" s="277"/>
      <c r="C36" s="448"/>
    </row>
    <row r="37" spans="2:12">
      <c r="B37" s="277"/>
      <c r="C37" s="448"/>
    </row>
    <row r="38" spans="2:12">
      <c r="B38" s="277"/>
      <c r="C38" s="448"/>
    </row>
    <row r="39" spans="2:12">
      <c r="B39" s="277"/>
      <c r="C39" s="448"/>
    </row>
    <row r="40" spans="2:12">
      <c r="B40" s="277"/>
      <c r="C40" s="448"/>
    </row>
    <row r="41" spans="2:12">
      <c r="B41" s="277"/>
      <c r="C41" s="448"/>
    </row>
    <row r="42" spans="2:12">
      <c r="B42" s="277"/>
      <c r="C42" s="448"/>
    </row>
    <row r="43" spans="2:12">
      <c r="B43" s="277"/>
      <c r="C43" s="448"/>
    </row>
    <row r="44" spans="2:12">
      <c r="B44" s="277"/>
      <c r="C44" s="448"/>
    </row>
    <row r="45" spans="2:12">
      <c r="B45" s="277"/>
      <c r="C45" s="448"/>
    </row>
    <row r="46" spans="2:12">
      <c r="B46" s="277"/>
      <c r="C46" s="448"/>
    </row>
    <row r="47" spans="2:12">
      <c r="B47" s="277"/>
      <c r="C47" s="448"/>
    </row>
    <row r="48" spans="2:12">
      <c r="B48" s="277"/>
      <c r="C48" s="448"/>
    </row>
    <row r="49" spans="2:3">
      <c r="B49" s="277"/>
      <c r="C49" s="448"/>
    </row>
    <row r="50" spans="2:3">
      <c r="B50" s="277"/>
      <c r="C50" s="448"/>
    </row>
    <row r="51" spans="2:3">
      <c r="B51" s="277"/>
      <c r="C51" s="448"/>
    </row>
    <row r="52" spans="2:3">
      <c r="B52" s="277"/>
      <c r="C52" s="448"/>
    </row>
    <row r="53" spans="2:3">
      <c r="B53" s="277"/>
      <c r="C53" s="448"/>
    </row>
    <row r="54" spans="2:3">
      <c r="B54" s="277"/>
      <c r="C54" s="448"/>
    </row>
    <row r="55" spans="2:3">
      <c r="B55" s="277"/>
      <c r="C55" s="448"/>
    </row>
    <row r="56" spans="2:3">
      <c r="B56" s="277"/>
      <c r="C56" s="448"/>
    </row>
    <row r="57" spans="2:3">
      <c r="B57" s="277"/>
      <c r="C57" s="448"/>
    </row>
    <row r="58" spans="2:3">
      <c r="B58" s="277"/>
      <c r="C58" s="448"/>
    </row>
    <row r="59" spans="2:3">
      <c r="B59" s="277"/>
      <c r="C59" s="448"/>
    </row>
    <row r="60" spans="2:3">
      <c r="B60" s="277"/>
      <c r="C60" s="448"/>
    </row>
    <row r="61" spans="2:3">
      <c r="B61" s="277"/>
      <c r="C61" s="448"/>
    </row>
    <row r="62" spans="2:3">
      <c r="B62" s="277"/>
      <c r="C62" s="448"/>
    </row>
    <row r="63" spans="2:3">
      <c r="B63" s="277"/>
      <c r="C63" s="448"/>
    </row>
    <row r="64" spans="2:3">
      <c r="B64" s="277"/>
      <c r="C64" s="448"/>
    </row>
    <row r="65" spans="2:3">
      <c r="B65" s="277"/>
      <c r="C65" s="448"/>
    </row>
    <row r="66" spans="2:3">
      <c r="B66" s="277"/>
      <c r="C66" s="448"/>
    </row>
    <row r="67" spans="2:3">
      <c r="B67" s="277"/>
      <c r="C67" s="448"/>
    </row>
    <row r="68" spans="2:3">
      <c r="B68" s="277"/>
      <c r="C68" s="448"/>
    </row>
    <row r="69" spans="2:3">
      <c r="B69" s="277"/>
      <c r="C69" s="448"/>
    </row>
    <row r="70" spans="2:3">
      <c r="B70" s="277"/>
      <c r="C70" s="448"/>
    </row>
    <row r="71" spans="2:3">
      <c r="B71" s="277"/>
      <c r="C71" s="448"/>
    </row>
    <row r="72" spans="2:3">
      <c r="B72" s="277"/>
      <c r="C72" s="448"/>
    </row>
    <row r="73" spans="2:3">
      <c r="B73" s="277"/>
      <c r="C73" s="448"/>
    </row>
    <row r="74" spans="2:3">
      <c r="B74" s="277"/>
      <c r="C74" s="448"/>
    </row>
    <row r="75" spans="2:3">
      <c r="B75" s="277"/>
      <c r="C75" s="448"/>
    </row>
    <row r="76" spans="2:3">
      <c r="B76" s="277"/>
    </row>
    <row r="77" spans="2:3">
      <c r="B77" s="277"/>
    </row>
  </sheetData>
  <mergeCells count="16">
    <mergeCell ref="J6:K6"/>
    <mergeCell ref="A1:M1"/>
    <mergeCell ref="A2:M2"/>
    <mergeCell ref="B3:L3"/>
    <mergeCell ref="B4:L4"/>
    <mergeCell ref="B5:B8"/>
    <mergeCell ref="D5:I5"/>
    <mergeCell ref="J5:K5"/>
    <mergeCell ref="L5:L7"/>
    <mergeCell ref="C6:C7"/>
    <mergeCell ref="D6:D7"/>
    <mergeCell ref="E6:E7"/>
    <mergeCell ref="F6:F7"/>
    <mergeCell ref="G6:G7"/>
    <mergeCell ref="H6:H7"/>
    <mergeCell ref="I6:I7"/>
  </mergeCells>
  <pageMargins left="0.7" right="0.7" top="0.75" bottom="0.75" header="0.3" footer="0.3"/>
  <pageSetup paperSize="9" orientation="portrait"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42ADCF5-8C24-4ACE-831D-45847B194A1A}">
  <dimension ref="E5:I22"/>
  <sheetViews>
    <sheetView showGridLines="0" workbookViewId="0">
      <selection activeCell="I7" sqref="I7"/>
    </sheetView>
  </sheetViews>
  <sheetFormatPr baseColWidth="10" defaultRowHeight="15"/>
  <sheetData>
    <row r="5" spans="9:9">
      <c r="I5" s="870"/>
    </row>
    <row r="6" spans="9:9">
      <c r="I6" s="866" t="s">
        <v>1654</v>
      </c>
    </row>
    <row r="7" spans="9:9">
      <c r="I7" s="366" t="s">
        <v>117</v>
      </c>
    </row>
    <row r="22" spans="5:5">
      <c r="E22" s="609" t="s">
        <v>894</v>
      </c>
    </row>
  </sheetData>
  <pageMargins left="0.7" right="0.7" top="0.75" bottom="0.75" header="0.3" footer="0.3"/>
  <drawing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373423-74A7-40BD-8A75-93E0BBC502DC}">
  <dimension ref="F5:J20"/>
  <sheetViews>
    <sheetView showGridLines="0" workbookViewId="0">
      <selection activeCell="J7" sqref="J7"/>
    </sheetView>
  </sheetViews>
  <sheetFormatPr baseColWidth="10" defaultRowHeight="15"/>
  <sheetData>
    <row r="5" spans="10:10">
      <c r="J5" s="871"/>
    </row>
    <row r="6" spans="10:10">
      <c r="J6" s="866" t="s">
        <v>1655</v>
      </c>
    </row>
    <row r="7" spans="10:10">
      <c r="J7" s="366" t="s">
        <v>117</v>
      </c>
    </row>
    <row r="20" spans="6:6">
      <c r="F20" s="609" t="s">
        <v>894</v>
      </c>
    </row>
  </sheetData>
  <pageMargins left="0.7" right="0.7" top="0.75" bottom="0.75" header="0.3" footer="0.3"/>
  <drawing r:id="rId1"/>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BDDBB4-8744-419B-9DC5-83E7F23CF5B7}">
  <dimension ref="G7:K16"/>
  <sheetViews>
    <sheetView showGridLines="0" workbookViewId="0">
      <selection activeCell="K8" sqref="K8"/>
    </sheetView>
  </sheetViews>
  <sheetFormatPr baseColWidth="10" defaultRowHeight="15"/>
  <sheetData>
    <row r="7" spans="7:11">
      <c r="K7" s="866" t="s">
        <v>1656</v>
      </c>
    </row>
    <row r="8" spans="7:11">
      <c r="K8" s="366" t="s">
        <v>117</v>
      </c>
    </row>
    <row r="16" spans="7:11">
      <c r="G16" s="609" t="s">
        <v>914</v>
      </c>
    </row>
  </sheetData>
  <pageMargins left="0.7" right="0.7" top="0.75" bottom="0.75" header="0.3" footer="0.3"/>
  <drawing r:id="rId1"/>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5F3F499-EAAB-42BA-AEB3-6B320A9F9B74}">
  <dimension ref="A1:P54"/>
  <sheetViews>
    <sheetView showGridLines="0" zoomScale="73" zoomScaleNormal="73" workbookViewId="0">
      <selection activeCell="B55" sqref="B55"/>
    </sheetView>
  </sheetViews>
  <sheetFormatPr baseColWidth="10" defaultColWidth="9.140625" defaultRowHeight="15"/>
  <cols>
    <col min="1" max="1" width="13.28515625" style="213" customWidth="1"/>
    <col min="2" max="2" width="112.140625" style="213" customWidth="1"/>
    <col min="3" max="3" width="27.140625" style="213" customWidth="1"/>
    <col min="4" max="4" width="27.85546875" style="213" customWidth="1"/>
    <col min="5" max="6" width="26.5703125" style="213" customWidth="1"/>
    <col min="7" max="7" width="26.85546875" style="213" customWidth="1"/>
    <col min="8" max="8" width="27.85546875" style="213" customWidth="1"/>
    <col min="9" max="9" width="16.85546875" style="213" customWidth="1"/>
    <col min="10" max="10" width="26.28515625" style="213" customWidth="1"/>
    <col min="11" max="11" width="14.7109375" style="213" customWidth="1"/>
    <col min="12" max="12" width="19.5703125" style="213" customWidth="1"/>
    <col min="13" max="13" width="20.42578125" style="213" bestFit="1" customWidth="1"/>
    <col min="14" max="14" width="35.85546875" style="213" customWidth="1"/>
    <col min="15" max="15" width="24.42578125" style="213" bestFit="1" customWidth="1"/>
    <col min="16" max="16" width="24.7109375" style="213" customWidth="1"/>
    <col min="17" max="257" width="11.42578125" style="213" customWidth="1"/>
    <col min="258" max="258" width="13.28515625" style="213" customWidth="1"/>
    <col min="259" max="259" width="78.42578125" style="213" customWidth="1"/>
    <col min="260" max="260" width="11.28515625" style="213" bestFit="1" customWidth="1"/>
    <col min="261" max="261" width="15.85546875" style="213" customWidth="1"/>
    <col min="262" max="262" width="16.42578125" style="213" bestFit="1" customWidth="1"/>
    <col min="263" max="264" width="11.28515625" style="213" bestFit="1" customWidth="1"/>
    <col min="265" max="265" width="14.140625" style="213" customWidth="1"/>
    <col min="266" max="266" width="12" style="213" customWidth="1"/>
    <col min="267" max="267" width="9.42578125" style="213" customWidth="1"/>
    <col min="268" max="268" width="11" style="213" customWidth="1"/>
    <col min="269" max="269" width="11.42578125" style="213" customWidth="1"/>
    <col min="270" max="270" width="24.28515625" style="213" bestFit="1" customWidth="1"/>
    <col min="271" max="271" width="21.42578125" style="213" bestFit="1" customWidth="1"/>
    <col min="272" max="513" width="11.42578125" style="213" customWidth="1"/>
    <col min="514" max="514" width="13.28515625" style="213" customWidth="1"/>
    <col min="515" max="515" width="78.42578125" style="213" customWidth="1"/>
    <col min="516" max="516" width="11.28515625" style="213" bestFit="1" customWidth="1"/>
    <col min="517" max="517" width="15.85546875" style="213" customWidth="1"/>
    <col min="518" max="518" width="16.42578125" style="213" bestFit="1" customWidth="1"/>
    <col min="519" max="520" width="11.28515625" style="213" bestFit="1" customWidth="1"/>
    <col min="521" max="521" width="14.140625" style="213" customWidth="1"/>
    <col min="522" max="522" width="12" style="213" customWidth="1"/>
    <col min="523" max="523" width="9.42578125" style="213" customWidth="1"/>
    <col min="524" max="524" width="11" style="213" customWidth="1"/>
    <col min="525" max="525" width="11.42578125" style="213" customWidth="1"/>
    <col min="526" max="526" width="24.28515625" style="213" bestFit="1" customWidth="1"/>
    <col min="527" max="527" width="21.42578125" style="213" bestFit="1" customWidth="1"/>
    <col min="528" max="769" width="11.42578125" style="213" customWidth="1"/>
    <col min="770" max="770" width="13.28515625" style="213" customWidth="1"/>
    <col min="771" max="771" width="78.42578125" style="213" customWidth="1"/>
    <col min="772" max="772" width="11.28515625" style="213" bestFit="1" customWidth="1"/>
    <col min="773" max="773" width="15.85546875" style="213" customWidth="1"/>
    <col min="774" max="774" width="16.42578125" style="213" bestFit="1" customWidth="1"/>
    <col min="775" max="776" width="11.28515625" style="213" bestFit="1" customWidth="1"/>
    <col min="777" max="777" width="14.140625" style="213" customWidth="1"/>
    <col min="778" max="778" width="12" style="213" customWidth="1"/>
    <col min="779" max="779" width="9.42578125" style="213" customWidth="1"/>
    <col min="780" max="780" width="11" style="213" customWidth="1"/>
    <col min="781" max="781" width="11.42578125" style="213" customWidth="1"/>
    <col min="782" max="782" width="24.28515625" style="213" bestFit="1" customWidth="1"/>
    <col min="783" max="783" width="21.42578125" style="213" bestFit="1" customWidth="1"/>
    <col min="784" max="1025" width="11.42578125" style="213" customWidth="1"/>
    <col min="1026" max="1026" width="13.28515625" style="213" customWidth="1"/>
    <col min="1027" max="1027" width="78.42578125" style="213" customWidth="1"/>
    <col min="1028" max="1028" width="11.28515625" style="213" bestFit="1" customWidth="1"/>
    <col min="1029" max="1029" width="15.85546875" style="213" customWidth="1"/>
    <col min="1030" max="1030" width="16.42578125" style="213" bestFit="1" customWidth="1"/>
    <col min="1031" max="1032" width="11.28515625" style="213" bestFit="1" customWidth="1"/>
    <col min="1033" max="1033" width="14.140625" style="213" customWidth="1"/>
    <col min="1034" max="1034" width="12" style="213" customWidth="1"/>
    <col min="1035" max="1035" width="9.42578125" style="213" customWidth="1"/>
    <col min="1036" max="1036" width="11" style="213" customWidth="1"/>
    <col min="1037" max="1037" width="11.42578125" style="213" customWidth="1"/>
    <col min="1038" max="1038" width="24.28515625" style="213" bestFit="1" customWidth="1"/>
    <col min="1039" max="1039" width="21.42578125" style="213" bestFit="1" customWidth="1"/>
    <col min="1040" max="1281" width="11.42578125" style="213" customWidth="1"/>
    <col min="1282" max="1282" width="13.28515625" style="213" customWidth="1"/>
    <col min="1283" max="1283" width="78.42578125" style="213" customWidth="1"/>
    <col min="1284" max="1284" width="11.28515625" style="213" bestFit="1" customWidth="1"/>
    <col min="1285" max="1285" width="15.85546875" style="213" customWidth="1"/>
    <col min="1286" max="1286" width="16.42578125" style="213" bestFit="1" customWidth="1"/>
    <col min="1287" max="1288" width="11.28515625" style="213" bestFit="1" customWidth="1"/>
    <col min="1289" max="1289" width="14.140625" style="213" customWidth="1"/>
    <col min="1290" max="1290" width="12" style="213" customWidth="1"/>
    <col min="1291" max="1291" width="9.42578125" style="213" customWidth="1"/>
    <col min="1292" max="1292" width="11" style="213" customWidth="1"/>
    <col min="1293" max="1293" width="11.42578125" style="213" customWidth="1"/>
    <col min="1294" max="1294" width="24.28515625" style="213" bestFit="1" customWidth="1"/>
    <col min="1295" max="1295" width="21.42578125" style="213" bestFit="1" customWidth="1"/>
    <col min="1296" max="1537" width="11.42578125" style="213" customWidth="1"/>
    <col min="1538" max="1538" width="13.28515625" style="213" customWidth="1"/>
    <col min="1539" max="1539" width="78.42578125" style="213" customWidth="1"/>
    <col min="1540" max="1540" width="11.28515625" style="213" bestFit="1" customWidth="1"/>
    <col min="1541" max="1541" width="15.85546875" style="213" customWidth="1"/>
    <col min="1542" max="1542" width="16.42578125" style="213" bestFit="1" customWidth="1"/>
    <col min="1543" max="1544" width="11.28515625" style="213" bestFit="1" customWidth="1"/>
    <col min="1545" max="1545" width="14.140625" style="213" customWidth="1"/>
    <col min="1546" max="1546" width="12" style="213" customWidth="1"/>
    <col min="1547" max="1547" width="9.42578125" style="213" customWidth="1"/>
    <col min="1548" max="1548" width="11" style="213" customWidth="1"/>
    <col min="1549" max="1549" width="11.42578125" style="213" customWidth="1"/>
    <col min="1550" max="1550" width="24.28515625" style="213" bestFit="1" customWidth="1"/>
    <col min="1551" max="1551" width="21.42578125" style="213" bestFit="1" customWidth="1"/>
    <col min="1552" max="1793" width="11.42578125" style="213" customWidth="1"/>
    <col min="1794" max="1794" width="13.28515625" style="213" customWidth="1"/>
    <col min="1795" max="1795" width="78.42578125" style="213" customWidth="1"/>
    <col min="1796" max="1796" width="11.28515625" style="213" bestFit="1" customWidth="1"/>
    <col min="1797" max="1797" width="15.85546875" style="213" customWidth="1"/>
    <col min="1798" max="1798" width="16.42578125" style="213" bestFit="1" customWidth="1"/>
    <col min="1799" max="1800" width="11.28515625" style="213" bestFit="1" customWidth="1"/>
    <col min="1801" max="1801" width="14.140625" style="213" customWidth="1"/>
    <col min="1802" max="1802" width="12" style="213" customWidth="1"/>
    <col min="1803" max="1803" width="9.42578125" style="213" customWidth="1"/>
    <col min="1804" max="1804" width="11" style="213" customWidth="1"/>
    <col min="1805" max="1805" width="11.42578125" style="213" customWidth="1"/>
    <col min="1806" max="1806" width="24.28515625" style="213" bestFit="1" customWidth="1"/>
    <col min="1807" max="1807" width="21.42578125" style="213" bestFit="1" customWidth="1"/>
    <col min="1808" max="2049" width="11.42578125" style="213" customWidth="1"/>
    <col min="2050" max="2050" width="13.28515625" style="213" customWidth="1"/>
    <col min="2051" max="2051" width="78.42578125" style="213" customWidth="1"/>
    <col min="2052" max="2052" width="11.28515625" style="213" bestFit="1" customWidth="1"/>
    <col min="2053" max="2053" width="15.85546875" style="213" customWidth="1"/>
    <col min="2054" max="2054" width="16.42578125" style="213" bestFit="1" customWidth="1"/>
    <col min="2055" max="2056" width="11.28515625" style="213" bestFit="1" customWidth="1"/>
    <col min="2057" max="2057" width="14.140625" style="213" customWidth="1"/>
    <col min="2058" max="2058" width="12" style="213" customWidth="1"/>
    <col min="2059" max="2059" width="9.42578125" style="213" customWidth="1"/>
    <col min="2060" max="2060" width="11" style="213" customWidth="1"/>
    <col min="2061" max="2061" width="11.42578125" style="213" customWidth="1"/>
    <col min="2062" max="2062" width="24.28515625" style="213" bestFit="1" customWidth="1"/>
    <col min="2063" max="2063" width="21.42578125" style="213" bestFit="1" customWidth="1"/>
    <col min="2064" max="2305" width="11.42578125" style="213" customWidth="1"/>
    <col min="2306" max="2306" width="13.28515625" style="213" customWidth="1"/>
    <col min="2307" max="2307" width="78.42578125" style="213" customWidth="1"/>
    <col min="2308" max="2308" width="11.28515625" style="213" bestFit="1" customWidth="1"/>
    <col min="2309" max="2309" width="15.85546875" style="213" customWidth="1"/>
    <col min="2310" max="2310" width="16.42578125" style="213" bestFit="1" customWidth="1"/>
    <col min="2311" max="2312" width="11.28515625" style="213" bestFit="1" customWidth="1"/>
    <col min="2313" max="2313" width="14.140625" style="213" customWidth="1"/>
    <col min="2314" max="2314" width="12" style="213" customWidth="1"/>
    <col min="2315" max="2315" width="9.42578125" style="213" customWidth="1"/>
    <col min="2316" max="2316" width="11" style="213" customWidth="1"/>
    <col min="2317" max="2317" width="11.42578125" style="213" customWidth="1"/>
    <col min="2318" max="2318" width="24.28515625" style="213" bestFit="1" customWidth="1"/>
    <col min="2319" max="2319" width="21.42578125" style="213" bestFit="1" customWidth="1"/>
    <col min="2320" max="2561" width="11.42578125" style="213" customWidth="1"/>
    <col min="2562" max="2562" width="13.28515625" style="213" customWidth="1"/>
    <col min="2563" max="2563" width="78.42578125" style="213" customWidth="1"/>
    <col min="2564" max="2564" width="11.28515625" style="213" bestFit="1" customWidth="1"/>
    <col min="2565" max="2565" width="15.85546875" style="213" customWidth="1"/>
    <col min="2566" max="2566" width="16.42578125" style="213" bestFit="1" customWidth="1"/>
    <col min="2567" max="2568" width="11.28515625" style="213" bestFit="1" customWidth="1"/>
    <col min="2569" max="2569" width="14.140625" style="213" customWidth="1"/>
    <col min="2570" max="2570" width="12" style="213" customWidth="1"/>
    <col min="2571" max="2571" width="9.42578125" style="213" customWidth="1"/>
    <col min="2572" max="2572" width="11" style="213" customWidth="1"/>
    <col min="2573" max="2573" width="11.42578125" style="213" customWidth="1"/>
    <col min="2574" max="2574" width="24.28515625" style="213" bestFit="1" customWidth="1"/>
    <col min="2575" max="2575" width="21.42578125" style="213" bestFit="1" customWidth="1"/>
    <col min="2576" max="2817" width="11.42578125" style="213" customWidth="1"/>
    <col min="2818" max="2818" width="13.28515625" style="213" customWidth="1"/>
    <col min="2819" max="2819" width="78.42578125" style="213" customWidth="1"/>
    <col min="2820" max="2820" width="11.28515625" style="213" bestFit="1" customWidth="1"/>
    <col min="2821" max="2821" width="15.85546875" style="213" customWidth="1"/>
    <col min="2822" max="2822" width="16.42578125" style="213" bestFit="1" customWidth="1"/>
    <col min="2823" max="2824" width="11.28515625" style="213" bestFit="1" customWidth="1"/>
    <col min="2825" max="2825" width="14.140625" style="213" customWidth="1"/>
    <col min="2826" max="2826" width="12" style="213" customWidth="1"/>
    <col min="2827" max="2827" width="9.42578125" style="213" customWidth="1"/>
    <col min="2828" max="2828" width="11" style="213" customWidth="1"/>
    <col min="2829" max="2829" width="11.42578125" style="213" customWidth="1"/>
    <col min="2830" max="2830" width="24.28515625" style="213" bestFit="1" customWidth="1"/>
    <col min="2831" max="2831" width="21.42578125" style="213" bestFit="1" customWidth="1"/>
    <col min="2832" max="3073" width="11.42578125" style="213" customWidth="1"/>
    <col min="3074" max="3074" width="13.28515625" style="213" customWidth="1"/>
    <col min="3075" max="3075" width="78.42578125" style="213" customWidth="1"/>
    <col min="3076" max="3076" width="11.28515625" style="213" bestFit="1" customWidth="1"/>
    <col min="3077" max="3077" width="15.85546875" style="213" customWidth="1"/>
    <col min="3078" max="3078" width="16.42578125" style="213" bestFit="1" customWidth="1"/>
    <col min="3079" max="3080" width="11.28515625" style="213" bestFit="1" customWidth="1"/>
    <col min="3081" max="3081" width="14.140625" style="213" customWidth="1"/>
    <col min="3082" max="3082" width="12" style="213" customWidth="1"/>
    <col min="3083" max="3083" width="9.42578125" style="213" customWidth="1"/>
    <col min="3084" max="3084" width="11" style="213" customWidth="1"/>
    <col min="3085" max="3085" width="11.42578125" style="213" customWidth="1"/>
    <col min="3086" max="3086" width="24.28515625" style="213" bestFit="1" customWidth="1"/>
    <col min="3087" max="3087" width="21.42578125" style="213" bestFit="1" customWidth="1"/>
    <col min="3088" max="3329" width="11.42578125" style="213" customWidth="1"/>
    <col min="3330" max="3330" width="13.28515625" style="213" customWidth="1"/>
    <col min="3331" max="3331" width="78.42578125" style="213" customWidth="1"/>
    <col min="3332" max="3332" width="11.28515625" style="213" bestFit="1" customWidth="1"/>
    <col min="3333" max="3333" width="15.85546875" style="213" customWidth="1"/>
    <col min="3334" max="3334" width="16.42578125" style="213" bestFit="1" customWidth="1"/>
    <col min="3335" max="3336" width="11.28515625" style="213" bestFit="1" customWidth="1"/>
    <col min="3337" max="3337" width="14.140625" style="213" customWidth="1"/>
    <col min="3338" max="3338" width="12" style="213" customWidth="1"/>
    <col min="3339" max="3339" width="9.42578125" style="213" customWidth="1"/>
    <col min="3340" max="3340" width="11" style="213" customWidth="1"/>
    <col min="3341" max="3341" width="11.42578125" style="213" customWidth="1"/>
    <col min="3342" max="3342" width="24.28515625" style="213" bestFit="1" customWidth="1"/>
    <col min="3343" max="3343" width="21.42578125" style="213" bestFit="1" customWidth="1"/>
    <col min="3344" max="3585" width="11.42578125" style="213" customWidth="1"/>
    <col min="3586" max="3586" width="13.28515625" style="213" customWidth="1"/>
    <col min="3587" max="3587" width="78.42578125" style="213" customWidth="1"/>
    <col min="3588" max="3588" width="11.28515625" style="213" bestFit="1" customWidth="1"/>
    <col min="3589" max="3589" width="15.85546875" style="213" customWidth="1"/>
    <col min="3590" max="3590" width="16.42578125" style="213" bestFit="1" customWidth="1"/>
    <col min="3591" max="3592" width="11.28515625" style="213" bestFit="1" customWidth="1"/>
    <col min="3593" max="3593" width="14.140625" style="213" customWidth="1"/>
    <col min="3594" max="3594" width="12" style="213" customWidth="1"/>
    <col min="3595" max="3595" width="9.42578125" style="213" customWidth="1"/>
    <col min="3596" max="3596" width="11" style="213" customWidth="1"/>
    <col min="3597" max="3597" width="11.42578125" style="213" customWidth="1"/>
    <col min="3598" max="3598" width="24.28515625" style="213" bestFit="1" customWidth="1"/>
    <col min="3599" max="3599" width="21.42578125" style="213" bestFit="1" customWidth="1"/>
    <col min="3600" max="3841" width="11.42578125" style="213" customWidth="1"/>
    <col min="3842" max="3842" width="13.28515625" style="213" customWidth="1"/>
    <col min="3843" max="3843" width="78.42578125" style="213" customWidth="1"/>
    <col min="3844" max="3844" width="11.28515625" style="213" bestFit="1" customWidth="1"/>
    <col min="3845" max="3845" width="15.85546875" style="213" customWidth="1"/>
    <col min="3846" max="3846" width="16.42578125" style="213" bestFit="1" customWidth="1"/>
    <col min="3847" max="3848" width="11.28515625" style="213" bestFit="1" customWidth="1"/>
    <col min="3849" max="3849" width="14.140625" style="213" customWidth="1"/>
    <col min="3850" max="3850" width="12" style="213" customWidth="1"/>
    <col min="3851" max="3851" width="9.42578125" style="213" customWidth="1"/>
    <col min="3852" max="3852" width="11" style="213" customWidth="1"/>
    <col min="3853" max="3853" width="11.42578125" style="213" customWidth="1"/>
    <col min="3854" max="3854" width="24.28515625" style="213" bestFit="1" customWidth="1"/>
    <col min="3855" max="3855" width="21.42578125" style="213" bestFit="1" customWidth="1"/>
    <col min="3856" max="4097" width="11.42578125" style="213" customWidth="1"/>
    <col min="4098" max="4098" width="13.28515625" style="213" customWidth="1"/>
    <col min="4099" max="4099" width="78.42578125" style="213" customWidth="1"/>
    <col min="4100" max="4100" width="11.28515625" style="213" bestFit="1" customWidth="1"/>
    <col min="4101" max="4101" width="15.85546875" style="213" customWidth="1"/>
    <col min="4102" max="4102" width="16.42578125" style="213" bestFit="1" customWidth="1"/>
    <col min="4103" max="4104" width="11.28515625" style="213" bestFit="1" customWidth="1"/>
    <col min="4105" max="4105" width="14.140625" style="213" customWidth="1"/>
    <col min="4106" max="4106" width="12" style="213" customWidth="1"/>
    <col min="4107" max="4107" width="9.42578125" style="213" customWidth="1"/>
    <col min="4108" max="4108" width="11" style="213" customWidth="1"/>
    <col min="4109" max="4109" width="11.42578125" style="213" customWidth="1"/>
    <col min="4110" max="4110" width="24.28515625" style="213" bestFit="1" customWidth="1"/>
    <col min="4111" max="4111" width="21.42578125" style="213" bestFit="1" customWidth="1"/>
    <col min="4112" max="4353" width="11.42578125" style="213" customWidth="1"/>
    <col min="4354" max="4354" width="13.28515625" style="213" customWidth="1"/>
    <col min="4355" max="4355" width="78.42578125" style="213" customWidth="1"/>
    <col min="4356" max="4356" width="11.28515625" style="213" bestFit="1" customWidth="1"/>
    <col min="4357" max="4357" width="15.85546875" style="213" customWidth="1"/>
    <col min="4358" max="4358" width="16.42578125" style="213" bestFit="1" customWidth="1"/>
    <col min="4359" max="4360" width="11.28515625" style="213" bestFit="1" customWidth="1"/>
    <col min="4361" max="4361" width="14.140625" style="213" customWidth="1"/>
    <col min="4362" max="4362" width="12" style="213" customWidth="1"/>
    <col min="4363" max="4363" width="9.42578125" style="213" customWidth="1"/>
    <col min="4364" max="4364" width="11" style="213" customWidth="1"/>
    <col min="4365" max="4365" width="11.42578125" style="213" customWidth="1"/>
    <col min="4366" max="4366" width="24.28515625" style="213" bestFit="1" customWidth="1"/>
    <col min="4367" max="4367" width="21.42578125" style="213" bestFit="1" customWidth="1"/>
    <col min="4368" max="4609" width="11.42578125" style="213" customWidth="1"/>
    <col min="4610" max="4610" width="13.28515625" style="213" customWidth="1"/>
    <col min="4611" max="4611" width="78.42578125" style="213" customWidth="1"/>
    <col min="4612" max="4612" width="11.28515625" style="213" bestFit="1" customWidth="1"/>
    <col min="4613" max="4613" width="15.85546875" style="213" customWidth="1"/>
    <col min="4614" max="4614" width="16.42578125" style="213" bestFit="1" customWidth="1"/>
    <col min="4615" max="4616" width="11.28515625" style="213" bestFit="1" customWidth="1"/>
    <col min="4617" max="4617" width="14.140625" style="213" customWidth="1"/>
    <col min="4618" max="4618" width="12" style="213" customWidth="1"/>
    <col min="4619" max="4619" width="9.42578125" style="213" customWidth="1"/>
    <col min="4620" max="4620" width="11" style="213" customWidth="1"/>
    <col min="4621" max="4621" width="11.42578125" style="213" customWidth="1"/>
    <col min="4622" max="4622" width="24.28515625" style="213" bestFit="1" customWidth="1"/>
    <col min="4623" max="4623" width="21.42578125" style="213" bestFit="1" customWidth="1"/>
    <col min="4624" max="4865" width="11.42578125" style="213" customWidth="1"/>
    <col min="4866" max="4866" width="13.28515625" style="213" customWidth="1"/>
    <col min="4867" max="4867" width="78.42578125" style="213" customWidth="1"/>
    <col min="4868" max="4868" width="11.28515625" style="213" bestFit="1" customWidth="1"/>
    <col min="4869" max="4869" width="15.85546875" style="213" customWidth="1"/>
    <col min="4870" max="4870" width="16.42578125" style="213" bestFit="1" customWidth="1"/>
    <col min="4871" max="4872" width="11.28515625" style="213" bestFit="1" customWidth="1"/>
    <col min="4873" max="4873" width="14.140625" style="213" customWidth="1"/>
    <col min="4874" max="4874" width="12" style="213" customWidth="1"/>
    <col min="4875" max="4875" width="9.42578125" style="213" customWidth="1"/>
    <col min="4876" max="4876" width="11" style="213" customWidth="1"/>
    <col min="4877" max="4877" width="11.42578125" style="213" customWidth="1"/>
    <col min="4878" max="4878" width="24.28515625" style="213" bestFit="1" customWidth="1"/>
    <col min="4879" max="4879" width="21.42578125" style="213" bestFit="1" customWidth="1"/>
    <col min="4880" max="5121" width="11.42578125" style="213" customWidth="1"/>
    <col min="5122" max="5122" width="13.28515625" style="213" customWidth="1"/>
    <col min="5123" max="5123" width="78.42578125" style="213" customWidth="1"/>
    <col min="5124" max="5124" width="11.28515625" style="213" bestFit="1" customWidth="1"/>
    <col min="5125" max="5125" width="15.85546875" style="213" customWidth="1"/>
    <col min="5126" max="5126" width="16.42578125" style="213" bestFit="1" customWidth="1"/>
    <col min="5127" max="5128" width="11.28515625" style="213" bestFit="1" customWidth="1"/>
    <col min="5129" max="5129" width="14.140625" style="213" customWidth="1"/>
    <col min="5130" max="5130" width="12" style="213" customWidth="1"/>
    <col min="5131" max="5131" width="9.42578125" style="213" customWidth="1"/>
    <col min="5132" max="5132" width="11" style="213" customWidth="1"/>
    <col min="5133" max="5133" width="11.42578125" style="213" customWidth="1"/>
    <col min="5134" max="5134" width="24.28515625" style="213" bestFit="1" customWidth="1"/>
    <col min="5135" max="5135" width="21.42578125" style="213" bestFit="1" customWidth="1"/>
    <col min="5136" max="5377" width="11.42578125" style="213" customWidth="1"/>
    <col min="5378" max="5378" width="13.28515625" style="213" customWidth="1"/>
    <col min="5379" max="5379" width="78.42578125" style="213" customWidth="1"/>
    <col min="5380" max="5380" width="11.28515625" style="213" bestFit="1" customWidth="1"/>
    <col min="5381" max="5381" width="15.85546875" style="213" customWidth="1"/>
    <col min="5382" max="5382" width="16.42578125" style="213" bestFit="1" customWidth="1"/>
    <col min="5383" max="5384" width="11.28515625" style="213" bestFit="1" customWidth="1"/>
    <col min="5385" max="5385" width="14.140625" style="213" customWidth="1"/>
    <col min="5386" max="5386" width="12" style="213" customWidth="1"/>
    <col min="5387" max="5387" width="9.42578125" style="213" customWidth="1"/>
    <col min="5388" max="5388" width="11" style="213" customWidth="1"/>
    <col min="5389" max="5389" width="11.42578125" style="213" customWidth="1"/>
    <col min="5390" max="5390" width="24.28515625" style="213" bestFit="1" customWidth="1"/>
    <col min="5391" max="5391" width="21.42578125" style="213" bestFit="1" customWidth="1"/>
    <col min="5392" max="5633" width="11.42578125" style="213" customWidth="1"/>
    <col min="5634" max="5634" width="13.28515625" style="213" customWidth="1"/>
    <col min="5635" max="5635" width="78.42578125" style="213" customWidth="1"/>
    <col min="5636" max="5636" width="11.28515625" style="213" bestFit="1" customWidth="1"/>
    <col min="5637" max="5637" width="15.85546875" style="213" customWidth="1"/>
    <col min="5638" max="5638" width="16.42578125" style="213" bestFit="1" customWidth="1"/>
    <col min="5639" max="5640" width="11.28515625" style="213" bestFit="1" customWidth="1"/>
    <col min="5641" max="5641" width="14.140625" style="213" customWidth="1"/>
    <col min="5642" max="5642" width="12" style="213" customWidth="1"/>
    <col min="5643" max="5643" width="9.42578125" style="213" customWidth="1"/>
    <col min="5644" max="5644" width="11" style="213" customWidth="1"/>
    <col min="5645" max="5645" width="11.42578125" style="213" customWidth="1"/>
    <col min="5646" max="5646" width="24.28515625" style="213" bestFit="1" customWidth="1"/>
    <col min="5647" max="5647" width="21.42578125" style="213" bestFit="1" customWidth="1"/>
    <col min="5648" max="5889" width="11.42578125" style="213" customWidth="1"/>
    <col min="5890" max="5890" width="13.28515625" style="213" customWidth="1"/>
    <col min="5891" max="5891" width="78.42578125" style="213" customWidth="1"/>
    <col min="5892" max="5892" width="11.28515625" style="213" bestFit="1" customWidth="1"/>
    <col min="5893" max="5893" width="15.85546875" style="213" customWidth="1"/>
    <col min="5894" max="5894" width="16.42578125" style="213" bestFit="1" customWidth="1"/>
    <col min="5895" max="5896" width="11.28515625" style="213" bestFit="1" customWidth="1"/>
    <col min="5897" max="5897" width="14.140625" style="213" customWidth="1"/>
    <col min="5898" max="5898" width="12" style="213" customWidth="1"/>
    <col min="5899" max="5899" width="9.42578125" style="213" customWidth="1"/>
    <col min="5900" max="5900" width="11" style="213" customWidth="1"/>
    <col min="5901" max="5901" width="11.42578125" style="213" customWidth="1"/>
    <col min="5902" max="5902" width="24.28515625" style="213" bestFit="1" customWidth="1"/>
    <col min="5903" max="5903" width="21.42578125" style="213" bestFit="1" customWidth="1"/>
    <col min="5904" max="6145" width="11.42578125" style="213" customWidth="1"/>
    <col min="6146" max="6146" width="13.28515625" style="213" customWidth="1"/>
    <col min="6147" max="6147" width="78.42578125" style="213" customWidth="1"/>
    <col min="6148" max="6148" width="11.28515625" style="213" bestFit="1" customWidth="1"/>
    <col min="6149" max="6149" width="15.85546875" style="213" customWidth="1"/>
    <col min="6150" max="6150" width="16.42578125" style="213" bestFit="1" customWidth="1"/>
    <col min="6151" max="6152" width="11.28515625" style="213" bestFit="1" customWidth="1"/>
    <col min="6153" max="6153" width="14.140625" style="213" customWidth="1"/>
    <col min="6154" max="6154" width="12" style="213" customWidth="1"/>
    <col min="6155" max="6155" width="9.42578125" style="213" customWidth="1"/>
    <col min="6156" max="6156" width="11" style="213" customWidth="1"/>
    <col min="6157" max="6157" width="11.42578125" style="213" customWidth="1"/>
    <col min="6158" max="6158" width="24.28515625" style="213" bestFit="1" customWidth="1"/>
    <col min="6159" max="6159" width="21.42578125" style="213" bestFit="1" customWidth="1"/>
    <col min="6160" max="6401" width="11.42578125" style="213" customWidth="1"/>
    <col min="6402" max="6402" width="13.28515625" style="213" customWidth="1"/>
    <col min="6403" max="6403" width="78.42578125" style="213" customWidth="1"/>
    <col min="6404" max="6404" width="11.28515625" style="213" bestFit="1" customWidth="1"/>
    <col min="6405" max="6405" width="15.85546875" style="213" customWidth="1"/>
    <col min="6406" max="6406" width="16.42578125" style="213" bestFit="1" customWidth="1"/>
    <col min="6407" max="6408" width="11.28515625" style="213" bestFit="1" customWidth="1"/>
    <col min="6409" max="6409" width="14.140625" style="213" customWidth="1"/>
    <col min="6410" max="6410" width="12" style="213" customWidth="1"/>
    <col min="6411" max="6411" width="9.42578125" style="213" customWidth="1"/>
    <col min="6412" max="6412" width="11" style="213" customWidth="1"/>
    <col min="6413" max="6413" width="11.42578125" style="213" customWidth="1"/>
    <col min="6414" max="6414" width="24.28515625" style="213" bestFit="1" customWidth="1"/>
    <col min="6415" max="6415" width="21.42578125" style="213" bestFit="1" customWidth="1"/>
    <col min="6416" max="6657" width="11.42578125" style="213" customWidth="1"/>
    <col min="6658" max="6658" width="13.28515625" style="213" customWidth="1"/>
    <col min="6659" max="6659" width="78.42578125" style="213" customWidth="1"/>
    <col min="6660" max="6660" width="11.28515625" style="213" bestFit="1" customWidth="1"/>
    <col min="6661" max="6661" width="15.85546875" style="213" customWidth="1"/>
    <col min="6662" max="6662" width="16.42578125" style="213" bestFit="1" customWidth="1"/>
    <col min="6663" max="6664" width="11.28515625" style="213" bestFit="1" customWidth="1"/>
    <col min="6665" max="6665" width="14.140625" style="213" customWidth="1"/>
    <col min="6666" max="6666" width="12" style="213" customWidth="1"/>
    <col min="6667" max="6667" width="9.42578125" style="213" customWidth="1"/>
    <col min="6668" max="6668" width="11" style="213" customWidth="1"/>
    <col min="6669" max="6669" width="11.42578125" style="213" customWidth="1"/>
    <col min="6670" max="6670" width="24.28515625" style="213" bestFit="1" customWidth="1"/>
    <col min="6671" max="6671" width="21.42578125" style="213" bestFit="1" customWidth="1"/>
    <col min="6672" max="6913" width="11.42578125" style="213" customWidth="1"/>
    <col min="6914" max="6914" width="13.28515625" style="213" customWidth="1"/>
    <col min="6915" max="6915" width="78.42578125" style="213" customWidth="1"/>
    <col min="6916" max="6916" width="11.28515625" style="213" bestFit="1" customWidth="1"/>
    <col min="6917" max="6917" width="15.85546875" style="213" customWidth="1"/>
    <col min="6918" max="6918" width="16.42578125" style="213" bestFit="1" customWidth="1"/>
    <col min="6919" max="6920" width="11.28515625" style="213" bestFit="1" customWidth="1"/>
    <col min="6921" max="6921" width="14.140625" style="213" customWidth="1"/>
    <col min="6922" max="6922" width="12" style="213" customWidth="1"/>
    <col min="6923" max="6923" width="9.42578125" style="213" customWidth="1"/>
    <col min="6924" max="6924" width="11" style="213" customWidth="1"/>
    <col min="6925" max="6925" width="11.42578125" style="213" customWidth="1"/>
    <col min="6926" max="6926" width="24.28515625" style="213" bestFit="1" customWidth="1"/>
    <col min="6927" max="6927" width="21.42578125" style="213" bestFit="1" customWidth="1"/>
    <col min="6928" max="7169" width="11.42578125" style="213" customWidth="1"/>
    <col min="7170" max="7170" width="13.28515625" style="213" customWidth="1"/>
    <col min="7171" max="7171" width="78.42578125" style="213" customWidth="1"/>
    <col min="7172" max="7172" width="11.28515625" style="213" bestFit="1" customWidth="1"/>
    <col min="7173" max="7173" width="15.85546875" style="213" customWidth="1"/>
    <col min="7174" max="7174" width="16.42578125" style="213" bestFit="1" customWidth="1"/>
    <col min="7175" max="7176" width="11.28515625" style="213" bestFit="1" customWidth="1"/>
    <col min="7177" max="7177" width="14.140625" style="213" customWidth="1"/>
    <col min="7178" max="7178" width="12" style="213" customWidth="1"/>
    <col min="7179" max="7179" width="9.42578125" style="213" customWidth="1"/>
    <col min="7180" max="7180" width="11" style="213" customWidth="1"/>
    <col min="7181" max="7181" width="11.42578125" style="213" customWidth="1"/>
    <col min="7182" max="7182" width="24.28515625" style="213" bestFit="1" customWidth="1"/>
    <col min="7183" max="7183" width="21.42578125" style="213" bestFit="1" customWidth="1"/>
    <col min="7184" max="7425" width="11.42578125" style="213" customWidth="1"/>
    <col min="7426" max="7426" width="13.28515625" style="213" customWidth="1"/>
    <col min="7427" max="7427" width="78.42578125" style="213" customWidth="1"/>
    <col min="7428" max="7428" width="11.28515625" style="213" bestFit="1" customWidth="1"/>
    <col min="7429" max="7429" width="15.85546875" style="213" customWidth="1"/>
    <col min="7430" max="7430" width="16.42578125" style="213" bestFit="1" customWidth="1"/>
    <col min="7431" max="7432" width="11.28515625" style="213" bestFit="1" customWidth="1"/>
    <col min="7433" max="7433" width="14.140625" style="213" customWidth="1"/>
    <col min="7434" max="7434" width="12" style="213" customWidth="1"/>
    <col min="7435" max="7435" width="9.42578125" style="213" customWidth="1"/>
    <col min="7436" max="7436" width="11" style="213" customWidth="1"/>
    <col min="7437" max="7437" width="11.42578125" style="213" customWidth="1"/>
    <col min="7438" max="7438" width="24.28515625" style="213" bestFit="1" customWidth="1"/>
    <col min="7439" max="7439" width="21.42578125" style="213" bestFit="1" customWidth="1"/>
    <col min="7440" max="7681" width="11.42578125" style="213" customWidth="1"/>
    <col min="7682" max="7682" width="13.28515625" style="213" customWidth="1"/>
    <col min="7683" max="7683" width="78.42578125" style="213" customWidth="1"/>
    <col min="7684" max="7684" width="11.28515625" style="213" bestFit="1" customWidth="1"/>
    <col min="7685" max="7685" width="15.85546875" style="213" customWidth="1"/>
    <col min="7686" max="7686" width="16.42578125" style="213" bestFit="1" customWidth="1"/>
    <col min="7687" max="7688" width="11.28515625" style="213" bestFit="1" customWidth="1"/>
    <col min="7689" max="7689" width="14.140625" style="213" customWidth="1"/>
    <col min="7690" max="7690" width="12" style="213" customWidth="1"/>
    <col min="7691" max="7691" width="9.42578125" style="213" customWidth="1"/>
    <col min="7692" max="7692" width="11" style="213" customWidth="1"/>
    <col min="7693" max="7693" width="11.42578125" style="213" customWidth="1"/>
    <col min="7694" max="7694" width="24.28515625" style="213" bestFit="1" customWidth="1"/>
    <col min="7695" max="7695" width="21.42578125" style="213" bestFit="1" customWidth="1"/>
    <col min="7696" max="7937" width="11.42578125" style="213" customWidth="1"/>
    <col min="7938" max="7938" width="13.28515625" style="213" customWidth="1"/>
    <col min="7939" max="7939" width="78.42578125" style="213" customWidth="1"/>
    <col min="7940" max="7940" width="11.28515625" style="213" bestFit="1" customWidth="1"/>
    <col min="7941" max="7941" width="15.85546875" style="213" customWidth="1"/>
    <col min="7942" max="7942" width="16.42578125" style="213" bestFit="1" customWidth="1"/>
    <col min="7943" max="7944" width="11.28515625" style="213" bestFit="1" customWidth="1"/>
    <col min="7945" max="7945" width="14.140625" style="213" customWidth="1"/>
    <col min="7946" max="7946" width="12" style="213" customWidth="1"/>
    <col min="7947" max="7947" width="9.42578125" style="213" customWidth="1"/>
    <col min="7948" max="7948" width="11" style="213" customWidth="1"/>
    <col min="7949" max="7949" width="11.42578125" style="213" customWidth="1"/>
    <col min="7950" max="7950" width="24.28515625" style="213" bestFit="1" customWidth="1"/>
    <col min="7951" max="7951" width="21.42578125" style="213" bestFit="1" customWidth="1"/>
    <col min="7952" max="8193" width="11.42578125" style="213" customWidth="1"/>
    <col min="8194" max="8194" width="13.28515625" style="213" customWidth="1"/>
    <col min="8195" max="8195" width="78.42578125" style="213" customWidth="1"/>
    <col min="8196" max="8196" width="11.28515625" style="213" bestFit="1" customWidth="1"/>
    <col min="8197" max="8197" width="15.85546875" style="213" customWidth="1"/>
    <col min="8198" max="8198" width="16.42578125" style="213" bestFit="1" customWidth="1"/>
    <col min="8199" max="8200" width="11.28515625" style="213" bestFit="1" customWidth="1"/>
    <col min="8201" max="8201" width="14.140625" style="213" customWidth="1"/>
    <col min="8202" max="8202" width="12" style="213" customWidth="1"/>
    <col min="8203" max="8203" width="9.42578125" style="213" customWidth="1"/>
    <col min="8204" max="8204" width="11" style="213" customWidth="1"/>
    <col min="8205" max="8205" width="11.42578125" style="213" customWidth="1"/>
    <col min="8206" max="8206" width="24.28515625" style="213" bestFit="1" customWidth="1"/>
    <col min="8207" max="8207" width="21.42578125" style="213" bestFit="1" customWidth="1"/>
    <col min="8208" max="8449" width="11.42578125" style="213" customWidth="1"/>
    <col min="8450" max="8450" width="13.28515625" style="213" customWidth="1"/>
    <col min="8451" max="8451" width="78.42578125" style="213" customWidth="1"/>
    <col min="8452" max="8452" width="11.28515625" style="213" bestFit="1" customWidth="1"/>
    <col min="8453" max="8453" width="15.85546875" style="213" customWidth="1"/>
    <col min="8454" max="8454" width="16.42578125" style="213" bestFit="1" customWidth="1"/>
    <col min="8455" max="8456" width="11.28515625" style="213" bestFit="1" customWidth="1"/>
    <col min="8457" max="8457" width="14.140625" style="213" customWidth="1"/>
    <col min="8458" max="8458" width="12" style="213" customWidth="1"/>
    <col min="8459" max="8459" width="9.42578125" style="213" customWidth="1"/>
    <col min="8460" max="8460" width="11" style="213" customWidth="1"/>
    <col min="8461" max="8461" width="11.42578125" style="213" customWidth="1"/>
    <col min="8462" max="8462" width="24.28515625" style="213" bestFit="1" customWidth="1"/>
    <col min="8463" max="8463" width="21.42578125" style="213" bestFit="1" customWidth="1"/>
    <col min="8464" max="8705" width="11.42578125" style="213" customWidth="1"/>
    <col min="8706" max="8706" width="13.28515625" style="213" customWidth="1"/>
    <col min="8707" max="8707" width="78.42578125" style="213" customWidth="1"/>
    <col min="8708" max="8708" width="11.28515625" style="213" bestFit="1" customWidth="1"/>
    <col min="8709" max="8709" width="15.85546875" style="213" customWidth="1"/>
    <col min="8710" max="8710" width="16.42578125" style="213" bestFit="1" customWidth="1"/>
    <col min="8711" max="8712" width="11.28515625" style="213" bestFit="1" customWidth="1"/>
    <col min="8713" max="8713" width="14.140625" style="213" customWidth="1"/>
    <col min="8714" max="8714" width="12" style="213" customWidth="1"/>
    <col min="8715" max="8715" width="9.42578125" style="213" customWidth="1"/>
    <col min="8716" max="8716" width="11" style="213" customWidth="1"/>
    <col min="8717" max="8717" width="11.42578125" style="213" customWidth="1"/>
    <col min="8718" max="8718" width="24.28515625" style="213" bestFit="1" customWidth="1"/>
    <col min="8719" max="8719" width="21.42578125" style="213" bestFit="1" customWidth="1"/>
    <col min="8720" max="8961" width="11.42578125" style="213" customWidth="1"/>
    <col min="8962" max="8962" width="13.28515625" style="213" customWidth="1"/>
    <col min="8963" max="8963" width="78.42578125" style="213" customWidth="1"/>
    <col min="8964" max="8964" width="11.28515625" style="213" bestFit="1" customWidth="1"/>
    <col min="8965" max="8965" width="15.85546875" style="213" customWidth="1"/>
    <col min="8966" max="8966" width="16.42578125" style="213" bestFit="1" customWidth="1"/>
    <col min="8967" max="8968" width="11.28515625" style="213" bestFit="1" customWidth="1"/>
    <col min="8969" max="8969" width="14.140625" style="213" customWidth="1"/>
    <col min="8970" max="8970" width="12" style="213" customWidth="1"/>
    <col min="8971" max="8971" width="9.42578125" style="213" customWidth="1"/>
    <col min="8972" max="8972" width="11" style="213" customWidth="1"/>
    <col min="8973" max="8973" width="11.42578125" style="213" customWidth="1"/>
    <col min="8974" max="8974" width="24.28515625" style="213" bestFit="1" customWidth="1"/>
    <col min="8975" max="8975" width="21.42578125" style="213" bestFit="1" customWidth="1"/>
    <col min="8976" max="9217" width="11.42578125" style="213" customWidth="1"/>
    <col min="9218" max="9218" width="13.28515625" style="213" customWidth="1"/>
    <col min="9219" max="9219" width="78.42578125" style="213" customWidth="1"/>
    <col min="9220" max="9220" width="11.28515625" style="213" bestFit="1" customWidth="1"/>
    <col min="9221" max="9221" width="15.85546875" style="213" customWidth="1"/>
    <col min="9222" max="9222" width="16.42578125" style="213" bestFit="1" customWidth="1"/>
    <col min="9223" max="9224" width="11.28515625" style="213" bestFit="1" customWidth="1"/>
    <col min="9225" max="9225" width="14.140625" style="213" customWidth="1"/>
    <col min="9226" max="9226" width="12" style="213" customWidth="1"/>
    <col min="9227" max="9227" width="9.42578125" style="213" customWidth="1"/>
    <col min="9228" max="9228" width="11" style="213" customWidth="1"/>
    <col min="9229" max="9229" width="11.42578125" style="213" customWidth="1"/>
    <col min="9230" max="9230" width="24.28515625" style="213" bestFit="1" customWidth="1"/>
    <col min="9231" max="9231" width="21.42578125" style="213" bestFit="1" customWidth="1"/>
    <col min="9232" max="9473" width="11.42578125" style="213" customWidth="1"/>
    <col min="9474" max="9474" width="13.28515625" style="213" customWidth="1"/>
    <col min="9475" max="9475" width="78.42578125" style="213" customWidth="1"/>
    <col min="9476" max="9476" width="11.28515625" style="213" bestFit="1" customWidth="1"/>
    <col min="9477" max="9477" width="15.85546875" style="213" customWidth="1"/>
    <col min="9478" max="9478" width="16.42578125" style="213" bestFit="1" customWidth="1"/>
    <col min="9479" max="9480" width="11.28515625" style="213" bestFit="1" customWidth="1"/>
    <col min="9481" max="9481" width="14.140625" style="213" customWidth="1"/>
    <col min="9482" max="9482" width="12" style="213" customWidth="1"/>
    <col min="9483" max="9483" width="9.42578125" style="213" customWidth="1"/>
    <col min="9484" max="9484" width="11" style="213" customWidth="1"/>
    <col min="9485" max="9485" width="11.42578125" style="213" customWidth="1"/>
    <col min="9486" max="9486" width="24.28515625" style="213" bestFit="1" customWidth="1"/>
    <col min="9487" max="9487" width="21.42578125" style="213" bestFit="1" customWidth="1"/>
    <col min="9488" max="9729" width="11.42578125" style="213" customWidth="1"/>
    <col min="9730" max="9730" width="13.28515625" style="213" customWidth="1"/>
    <col min="9731" max="9731" width="78.42578125" style="213" customWidth="1"/>
    <col min="9732" max="9732" width="11.28515625" style="213" bestFit="1" customWidth="1"/>
    <col min="9733" max="9733" width="15.85546875" style="213" customWidth="1"/>
    <col min="9734" max="9734" width="16.42578125" style="213" bestFit="1" customWidth="1"/>
    <col min="9735" max="9736" width="11.28515625" style="213" bestFit="1" customWidth="1"/>
    <col min="9737" max="9737" width="14.140625" style="213" customWidth="1"/>
    <col min="9738" max="9738" width="12" style="213" customWidth="1"/>
    <col min="9739" max="9739" width="9.42578125" style="213" customWidth="1"/>
    <col min="9740" max="9740" width="11" style="213" customWidth="1"/>
    <col min="9741" max="9741" width="11.42578125" style="213" customWidth="1"/>
    <col min="9742" max="9742" width="24.28515625" style="213" bestFit="1" customWidth="1"/>
    <col min="9743" max="9743" width="21.42578125" style="213" bestFit="1" customWidth="1"/>
    <col min="9744" max="9985" width="11.42578125" style="213" customWidth="1"/>
    <col min="9986" max="9986" width="13.28515625" style="213" customWidth="1"/>
    <col min="9987" max="9987" width="78.42578125" style="213" customWidth="1"/>
    <col min="9988" max="9988" width="11.28515625" style="213" bestFit="1" customWidth="1"/>
    <col min="9989" max="9989" width="15.85546875" style="213" customWidth="1"/>
    <col min="9990" max="9990" width="16.42578125" style="213" bestFit="1" customWidth="1"/>
    <col min="9991" max="9992" width="11.28515625" style="213" bestFit="1" customWidth="1"/>
    <col min="9993" max="9993" width="14.140625" style="213" customWidth="1"/>
    <col min="9994" max="9994" width="12" style="213" customWidth="1"/>
    <col min="9995" max="9995" width="9.42578125" style="213" customWidth="1"/>
    <col min="9996" max="9996" width="11" style="213" customWidth="1"/>
    <col min="9997" max="9997" width="11.42578125" style="213" customWidth="1"/>
    <col min="9998" max="9998" width="24.28515625" style="213" bestFit="1" customWidth="1"/>
    <col min="9999" max="9999" width="21.42578125" style="213" bestFit="1" customWidth="1"/>
    <col min="10000" max="10241" width="11.42578125" style="213" customWidth="1"/>
    <col min="10242" max="10242" width="13.28515625" style="213" customWidth="1"/>
    <col min="10243" max="10243" width="78.42578125" style="213" customWidth="1"/>
    <col min="10244" max="10244" width="11.28515625" style="213" bestFit="1" customWidth="1"/>
    <col min="10245" max="10245" width="15.85546875" style="213" customWidth="1"/>
    <col min="10246" max="10246" width="16.42578125" style="213" bestFit="1" customWidth="1"/>
    <col min="10247" max="10248" width="11.28515625" style="213" bestFit="1" customWidth="1"/>
    <col min="10249" max="10249" width="14.140625" style="213" customWidth="1"/>
    <col min="10250" max="10250" width="12" style="213" customWidth="1"/>
    <col min="10251" max="10251" width="9.42578125" style="213" customWidth="1"/>
    <col min="10252" max="10252" width="11" style="213" customWidth="1"/>
    <col min="10253" max="10253" width="11.42578125" style="213" customWidth="1"/>
    <col min="10254" max="10254" width="24.28515625" style="213" bestFit="1" customWidth="1"/>
    <col min="10255" max="10255" width="21.42578125" style="213" bestFit="1" customWidth="1"/>
    <col min="10256" max="10497" width="11.42578125" style="213" customWidth="1"/>
    <col min="10498" max="10498" width="13.28515625" style="213" customWidth="1"/>
    <col min="10499" max="10499" width="78.42578125" style="213" customWidth="1"/>
    <col min="10500" max="10500" width="11.28515625" style="213" bestFit="1" customWidth="1"/>
    <col min="10501" max="10501" width="15.85546875" style="213" customWidth="1"/>
    <col min="10502" max="10502" width="16.42578125" style="213" bestFit="1" customWidth="1"/>
    <col min="10503" max="10504" width="11.28515625" style="213" bestFit="1" customWidth="1"/>
    <col min="10505" max="10505" width="14.140625" style="213" customWidth="1"/>
    <col min="10506" max="10506" width="12" style="213" customWidth="1"/>
    <col min="10507" max="10507" width="9.42578125" style="213" customWidth="1"/>
    <col min="10508" max="10508" width="11" style="213" customWidth="1"/>
    <col min="10509" max="10509" width="11.42578125" style="213" customWidth="1"/>
    <col min="10510" max="10510" width="24.28515625" style="213" bestFit="1" customWidth="1"/>
    <col min="10511" max="10511" width="21.42578125" style="213" bestFit="1" customWidth="1"/>
    <col min="10512" max="10753" width="11.42578125" style="213" customWidth="1"/>
    <col min="10754" max="10754" width="13.28515625" style="213" customWidth="1"/>
    <col min="10755" max="10755" width="78.42578125" style="213" customWidth="1"/>
    <col min="10756" max="10756" width="11.28515625" style="213" bestFit="1" customWidth="1"/>
    <col min="10757" max="10757" width="15.85546875" style="213" customWidth="1"/>
    <col min="10758" max="10758" width="16.42578125" style="213" bestFit="1" customWidth="1"/>
    <col min="10759" max="10760" width="11.28515625" style="213" bestFit="1" customWidth="1"/>
    <col min="10761" max="10761" width="14.140625" style="213" customWidth="1"/>
    <col min="10762" max="10762" width="12" style="213" customWidth="1"/>
    <col min="10763" max="10763" width="9.42578125" style="213" customWidth="1"/>
    <col min="10764" max="10764" width="11" style="213" customWidth="1"/>
    <col min="10765" max="10765" width="11.42578125" style="213" customWidth="1"/>
    <col min="10766" max="10766" width="24.28515625" style="213" bestFit="1" customWidth="1"/>
    <col min="10767" max="10767" width="21.42578125" style="213" bestFit="1" customWidth="1"/>
    <col min="10768" max="11009" width="11.42578125" style="213" customWidth="1"/>
    <col min="11010" max="11010" width="13.28515625" style="213" customWidth="1"/>
    <col min="11011" max="11011" width="78.42578125" style="213" customWidth="1"/>
    <col min="11012" max="11012" width="11.28515625" style="213" bestFit="1" customWidth="1"/>
    <col min="11013" max="11013" width="15.85546875" style="213" customWidth="1"/>
    <col min="11014" max="11014" width="16.42578125" style="213" bestFit="1" customWidth="1"/>
    <col min="11015" max="11016" width="11.28515625" style="213" bestFit="1" customWidth="1"/>
    <col min="11017" max="11017" width="14.140625" style="213" customWidth="1"/>
    <col min="11018" max="11018" width="12" style="213" customWidth="1"/>
    <col min="11019" max="11019" width="9.42578125" style="213" customWidth="1"/>
    <col min="11020" max="11020" width="11" style="213" customWidth="1"/>
    <col min="11021" max="11021" width="11.42578125" style="213" customWidth="1"/>
    <col min="11022" max="11022" width="24.28515625" style="213" bestFit="1" customWidth="1"/>
    <col min="11023" max="11023" width="21.42578125" style="213" bestFit="1" customWidth="1"/>
    <col min="11024" max="11265" width="11.42578125" style="213" customWidth="1"/>
    <col min="11266" max="11266" width="13.28515625" style="213" customWidth="1"/>
    <col min="11267" max="11267" width="78.42578125" style="213" customWidth="1"/>
    <col min="11268" max="11268" width="11.28515625" style="213" bestFit="1" customWidth="1"/>
    <col min="11269" max="11269" width="15.85546875" style="213" customWidth="1"/>
    <col min="11270" max="11270" width="16.42578125" style="213" bestFit="1" customWidth="1"/>
    <col min="11271" max="11272" width="11.28515625" style="213" bestFit="1" customWidth="1"/>
    <col min="11273" max="11273" width="14.140625" style="213" customWidth="1"/>
    <col min="11274" max="11274" width="12" style="213" customWidth="1"/>
    <col min="11275" max="11275" width="9.42578125" style="213" customWidth="1"/>
    <col min="11276" max="11276" width="11" style="213" customWidth="1"/>
    <col min="11277" max="11277" width="11.42578125" style="213" customWidth="1"/>
    <col min="11278" max="11278" width="24.28515625" style="213" bestFit="1" customWidth="1"/>
    <col min="11279" max="11279" width="21.42578125" style="213" bestFit="1" customWidth="1"/>
    <col min="11280" max="11521" width="11.42578125" style="213" customWidth="1"/>
    <col min="11522" max="11522" width="13.28515625" style="213" customWidth="1"/>
    <col min="11523" max="11523" width="78.42578125" style="213" customWidth="1"/>
    <col min="11524" max="11524" width="11.28515625" style="213" bestFit="1" customWidth="1"/>
    <col min="11525" max="11525" width="15.85546875" style="213" customWidth="1"/>
    <col min="11526" max="11526" width="16.42578125" style="213" bestFit="1" customWidth="1"/>
    <col min="11527" max="11528" width="11.28515625" style="213" bestFit="1" customWidth="1"/>
    <col min="11529" max="11529" width="14.140625" style="213" customWidth="1"/>
    <col min="11530" max="11530" width="12" style="213" customWidth="1"/>
    <col min="11531" max="11531" width="9.42578125" style="213" customWidth="1"/>
    <col min="11532" max="11532" width="11" style="213" customWidth="1"/>
    <col min="11533" max="11533" width="11.42578125" style="213" customWidth="1"/>
    <col min="11534" max="11534" width="24.28515625" style="213" bestFit="1" customWidth="1"/>
    <col min="11535" max="11535" width="21.42578125" style="213" bestFit="1" customWidth="1"/>
    <col min="11536" max="11777" width="11.42578125" style="213" customWidth="1"/>
    <col min="11778" max="11778" width="13.28515625" style="213" customWidth="1"/>
    <col min="11779" max="11779" width="78.42578125" style="213" customWidth="1"/>
    <col min="11780" max="11780" width="11.28515625" style="213" bestFit="1" customWidth="1"/>
    <col min="11781" max="11781" width="15.85546875" style="213" customWidth="1"/>
    <col min="11782" max="11782" width="16.42578125" style="213" bestFit="1" customWidth="1"/>
    <col min="11783" max="11784" width="11.28515625" style="213" bestFit="1" customWidth="1"/>
    <col min="11785" max="11785" width="14.140625" style="213" customWidth="1"/>
    <col min="11786" max="11786" width="12" style="213" customWidth="1"/>
    <col min="11787" max="11787" width="9.42578125" style="213" customWidth="1"/>
    <col min="11788" max="11788" width="11" style="213" customWidth="1"/>
    <col min="11789" max="11789" width="11.42578125" style="213" customWidth="1"/>
    <col min="11790" max="11790" width="24.28515625" style="213" bestFit="1" customWidth="1"/>
    <col min="11791" max="11791" width="21.42578125" style="213" bestFit="1" customWidth="1"/>
    <col min="11792" max="12033" width="11.42578125" style="213" customWidth="1"/>
    <col min="12034" max="12034" width="13.28515625" style="213" customWidth="1"/>
    <col min="12035" max="12035" width="78.42578125" style="213" customWidth="1"/>
    <col min="12036" max="12036" width="11.28515625" style="213" bestFit="1" customWidth="1"/>
    <col min="12037" max="12037" width="15.85546875" style="213" customWidth="1"/>
    <col min="12038" max="12038" width="16.42578125" style="213" bestFit="1" customWidth="1"/>
    <col min="12039" max="12040" width="11.28515625" style="213" bestFit="1" customWidth="1"/>
    <col min="12041" max="12041" width="14.140625" style="213" customWidth="1"/>
    <col min="12042" max="12042" width="12" style="213" customWidth="1"/>
    <col min="12043" max="12043" width="9.42578125" style="213" customWidth="1"/>
    <col min="12044" max="12044" width="11" style="213" customWidth="1"/>
    <col min="12045" max="12045" width="11.42578125" style="213" customWidth="1"/>
    <col min="12046" max="12046" width="24.28515625" style="213" bestFit="1" customWidth="1"/>
    <col min="12047" max="12047" width="21.42578125" style="213" bestFit="1" customWidth="1"/>
    <col min="12048" max="12289" width="11.42578125" style="213" customWidth="1"/>
    <col min="12290" max="12290" width="13.28515625" style="213" customWidth="1"/>
    <col min="12291" max="12291" width="78.42578125" style="213" customWidth="1"/>
    <col min="12292" max="12292" width="11.28515625" style="213" bestFit="1" customWidth="1"/>
    <col min="12293" max="12293" width="15.85546875" style="213" customWidth="1"/>
    <col min="12294" max="12294" width="16.42578125" style="213" bestFit="1" customWidth="1"/>
    <col min="12295" max="12296" width="11.28515625" style="213" bestFit="1" customWidth="1"/>
    <col min="12297" max="12297" width="14.140625" style="213" customWidth="1"/>
    <col min="12298" max="12298" width="12" style="213" customWidth="1"/>
    <col min="12299" max="12299" width="9.42578125" style="213" customWidth="1"/>
    <col min="12300" max="12300" width="11" style="213" customWidth="1"/>
    <col min="12301" max="12301" width="11.42578125" style="213" customWidth="1"/>
    <col min="12302" max="12302" width="24.28515625" style="213" bestFit="1" customWidth="1"/>
    <col min="12303" max="12303" width="21.42578125" style="213" bestFit="1" customWidth="1"/>
    <col min="12304" max="12545" width="11.42578125" style="213" customWidth="1"/>
    <col min="12546" max="12546" width="13.28515625" style="213" customWidth="1"/>
    <col min="12547" max="12547" width="78.42578125" style="213" customWidth="1"/>
    <col min="12548" max="12548" width="11.28515625" style="213" bestFit="1" customWidth="1"/>
    <col min="12549" max="12549" width="15.85546875" style="213" customWidth="1"/>
    <col min="12550" max="12550" width="16.42578125" style="213" bestFit="1" customWidth="1"/>
    <col min="12551" max="12552" width="11.28515625" style="213" bestFit="1" customWidth="1"/>
    <col min="12553" max="12553" width="14.140625" style="213" customWidth="1"/>
    <col min="12554" max="12554" width="12" style="213" customWidth="1"/>
    <col min="12555" max="12555" width="9.42578125" style="213" customWidth="1"/>
    <col min="12556" max="12556" width="11" style="213" customWidth="1"/>
    <col min="12557" max="12557" width="11.42578125" style="213" customWidth="1"/>
    <col min="12558" max="12558" width="24.28515625" style="213" bestFit="1" customWidth="1"/>
    <col min="12559" max="12559" width="21.42578125" style="213" bestFit="1" customWidth="1"/>
    <col min="12560" max="12801" width="11.42578125" style="213" customWidth="1"/>
    <col min="12802" max="12802" width="13.28515625" style="213" customWidth="1"/>
    <col min="12803" max="12803" width="78.42578125" style="213" customWidth="1"/>
    <col min="12804" max="12804" width="11.28515625" style="213" bestFit="1" customWidth="1"/>
    <col min="12805" max="12805" width="15.85546875" style="213" customWidth="1"/>
    <col min="12806" max="12806" width="16.42578125" style="213" bestFit="1" customWidth="1"/>
    <col min="12807" max="12808" width="11.28515625" style="213" bestFit="1" customWidth="1"/>
    <col min="12809" max="12809" width="14.140625" style="213" customWidth="1"/>
    <col min="12810" max="12810" width="12" style="213" customWidth="1"/>
    <col min="12811" max="12811" width="9.42578125" style="213" customWidth="1"/>
    <col min="12812" max="12812" width="11" style="213" customWidth="1"/>
    <col min="12813" max="12813" width="11.42578125" style="213" customWidth="1"/>
    <col min="12814" max="12814" width="24.28515625" style="213" bestFit="1" customWidth="1"/>
    <col min="12815" max="12815" width="21.42578125" style="213" bestFit="1" customWidth="1"/>
    <col min="12816" max="13057" width="11.42578125" style="213" customWidth="1"/>
    <col min="13058" max="13058" width="13.28515625" style="213" customWidth="1"/>
    <col min="13059" max="13059" width="78.42578125" style="213" customWidth="1"/>
    <col min="13060" max="13060" width="11.28515625" style="213" bestFit="1" customWidth="1"/>
    <col min="13061" max="13061" width="15.85546875" style="213" customWidth="1"/>
    <col min="13062" max="13062" width="16.42578125" style="213" bestFit="1" customWidth="1"/>
    <col min="13063" max="13064" width="11.28515625" style="213" bestFit="1" customWidth="1"/>
    <col min="13065" max="13065" width="14.140625" style="213" customWidth="1"/>
    <col min="13066" max="13066" width="12" style="213" customWidth="1"/>
    <col min="13067" max="13067" width="9.42578125" style="213" customWidth="1"/>
    <col min="13068" max="13068" width="11" style="213" customWidth="1"/>
    <col min="13069" max="13069" width="11.42578125" style="213" customWidth="1"/>
    <col min="13070" max="13070" width="24.28515625" style="213" bestFit="1" customWidth="1"/>
    <col min="13071" max="13071" width="21.42578125" style="213" bestFit="1" customWidth="1"/>
    <col min="13072" max="13313" width="11.42578125" style="213" customWidth="1"/>
    <col min="13314" max="13314" width="13.28515625" style="213" customWidth="1"/>
    <col min="13315" max="13315" width="78.42578125" style="213" customWidth="1"/>
    <col min="13316" max="13316" width="11.28515625" style="213" bestFit="1" customWidth="1"/>
    <col min="13317" max="13317" width="15.85546875" style="213" customWidth="1"/>
    <col min="13318" max="13318" width="16.42578125" style="213" bestFit="1" customWidth="1"/>
    <col min="13319" max="13320" width="11.28515625" style="213" bestFit="1" customWidth="1"/>
    <col min="13321" max="13321" width="14.140625" style="213" customWidth="1"/>
    <col min="13322" max="13322" width="12" style="213" customWidth="1"/>
    <col min="13323" max="13323" width="9.42578125" style="213" customWidth="1"/>
    <col min="13324" max="13324" width="11" style="213" customWidth="1"/>
    <col min="13325" max="13325" width="11.42578125" style="213" customWidth="1"/>
    <col min="13326" max="13326" width="24.28515625" style="213" bestFit="1" customWidth="1"/>
    <col min="13327" max="13327" width="21.42578125" style="213" bestFit="1" customWidth="1"/>
    <col min="13328" max="13569" width="11.42578125" style="213" customWidth="1"/>
    <col min="13570" max="13570" width="13.28515625" style="213" customWidth="1"/>
    <col min="13571" max="13571" width="78.42578125" style="213" customWidth="1"/>
    <col min="13572" max="13572" width="11.28515625" style="213" bestFit="1" customWidth="1"/>
    <col min="13573" max="13573" width="15.85546875" style="213" customWidth="1"/>
    <col min="13574" max="13574" width="16.42578125" style="213" bestFit="1" customWidth="1"/>
    <col min="13575" max="13576" width="11.28515625" style="213" bestFit="1" customWidth="1"/>
    <col min="13577" max="13577" width="14.140625" style="213" customWidth="1"/>
    <col min="13578" max="13578" width="12" style="213" customWidth="1"/>
    <col min="13579" max="13579" width="9.42578125" style="213" customWidth="1"/>
    <col min="13580" max="13580" width="11" style="213" customWidth="1"/>
    <col min="13581" max="13581" width="11.42578125" style="213" customWidth="1"/>
    <col min="13582" max="13582" width="24.28515625" style="213" bestFit="1" customWidth="1"/>
    <col min="13583" max="13583" width="21.42578125" style="213" bestFit="1" customWidth="1"/>
    <col min="13584" max="13825" width="11.42578125" style="213" customWidth="1"/>
    <col min="13826" max="13826" width="13.28515625" style="213" customWidth="1"/>
    <col min="13827" max="13827" width="78.42578125" style="213" customWidth="1"/>
    <col min="13828" max="13828" width="11.28515625" style="213" bestFit="1" customWidth="1"/>
    <col min="13829" max="13829" width="15.85546875" style="213" customWidth="1"/>
    <col min="13830" max="13830" width="16.42578125" style="213" bestFit="1" customWidth="1"/>
    <col min="13831" max="13832" width="11.28515625" style="213" bestFit="1" customWidth="1"/>
    <col min="13833" max="13833" width="14.140625" style="213" customWidth="1"/>
    <col min="13834" max="13834" width="12" style="213" customWidth="1"/>
    <col min="13835" max="13835" width="9.42578125" style="213" customWidth="1"/>
    <col min="13836" max="13836" width="11" style="213" customWidth="1"/>
    <col min="13837" max="13837" width="11.42578125" style="213" customWidth="1"/>
    <col min="13838" max="13838" width="24.28515625" style="213" bestFit="1" customWidth="1"/>
    <col min="13839" max="13839" width="21.42578125" style="213" bestFit="1" customWidth="1"/>
    <col min="13840" max="14081" width="11.42578125" style="213" customWidth="1"/>
    <col min="14082" max="14082" width="13.28515625" style="213" customWidth="1"/>
    <col min="14083" max="14083" width="78.42578125" style="213" customWidth="1"/>
    <col min="14084" max="14084" width="11.28515625" style="213" bestFit="1" customWidth="1"/>
    <col min="14085" max="14085" width="15.85546875" style="213" customWidth="1"/>
    <col min="14086" max="14086" width="16.42578125" style="213" bestFit="1" customWidth="1"/>
    <col min="14087" max="14088" width="11.28515625" style="213" bestFit="1" customWidth="1"/>
    <col min="14089" max="14089" width="14.140625" style="213" customWidth="1"/>
    <col min="14090" max="14090" width="12" style="213" customWidth="1"/>
    <col min="14091" max="14091" width="9.42578125" style="213" customWidth="1"/>
    <col min="14092" max="14092" width="11" style="213" customWidth="1"/>
    <col min="14093" max="14093" width="11.42578125" style="213" customWidth="1"/>
    <col min="14094" max="14094" width="24.28515625" style="213" bestFit="1" customWidth="1"/>
    <col min="14095" max="14095" width="21.42578125" style="213" bestFit="1" customWidth="1"/>
    <col min="14096" max="14337" width="11.42578125" style="213" customWidth="1"/>
    <col min="14338" max="14338" width="13.28515625" style="213" customWidth="1"/>
    <col min="14339" max="14339" width="78.42578125" style="213" customWidth="1"/>
    <col min="14340" max="14340" width="11.28515625" style="213" bestFit="1" customWidth="1"/>
    <col min="14341" max="14341" width="15.85546875" style="213" customWidth="1"/>
    <col min="14342" max="14342" width="16.42578125" style="213" bestFit="1" customWidth="1"/>
    <col min="14343" max="14344" width="11.28515625" style="213" bestFit="1" customWidth="1"/>
    <col min="14345" max="14345" width="14.140625" style="213" customWidth="1"/>
    <col min="14346" max="14346" width="12" style="213" customWidth="1"/>
    <col min="14347" max="14347" width="9.42578125" style="213" customWidth="1"/>
    <col min="14348" max="14348" width="11" style="213" customWidth="1"/>
    <col min="14349" max="14349" width="11.42578125" style="213" customWidth="1"/>
    <col min="14350" max="14350" width="24.28515625" style="213" bestFit="1" customWidth="1"/>
    <col min="14351" max="14351" width="21.42578125" style="213" bestFit="1" customWidth="1"/>
    <col min="14352" max="14593" width="11.42578125" style="213" customWidth="1"/>
    <col min="14594" max="14594" width="13.28515625" style="213" customWidth="1"/>
    <col min="14595" max="14595" width="78.42578125" style="213" customWidth="1"/>
    <col min="14596" max="14596" width="11.28515625" style="213" bestFit="1" customWidth="1"/>
    <col min="14597" max="14597" width="15.85546875" style="213" customWidth="1"/>
    <col min="14598" max="14598" width="16.42578125" style="213" bestFit="1" customWidth="1"/>
    <col min="14599" max="14600" width="11.28515625" style="213" bestFit="1" customWidth="1"/>
    <col min="14601" max="14601" width="14.140625" style="213" customWidth="1"/>
    <col min="14602" max="14602" width="12" style="213" customWidth="1"/>
    <col min="14603" max="14603" width="9.42578125" style="213" customWidth="1"/>
    <col min="14604" max="14604" width="11" style="213" customWidth="1"/>
    <col min="14605" max="14605" width="11.42578125" style="213" customWidth="1"/>
    <col min="14606" max="14606" width="24.28515625" style="213" bestFit="1" customWidth="1"/>
    <col min="14607" max="14607" width="21.42578125" style="213" bestFit="1" customWidth="1"/>
    <col min="14608" max="14849" width="11.42578125" style="213" customWidth="1"/>
    <col min="14850" max="14850" width="13.28515625" style="213" customWidth="1"/>
    <col min="14851" max="14851" width="78.42578125" style="213" customWidth="1"/>
    <col min="14852" max="14852" width="11.28515625" style="213" bestFit="1" customWidth="1"/>
    <col min="14853" max="14853" width="15.85546875" style="213" customWidth="1"/>
    <col min="14854" max="14854" width="16.42578125" style="213" bestFit="1" customWidth="1"/>
    <col min="14855" max="14856" width="11.28515625" style="213" bestFit="1" customWidth="1"/>
    <col min="14857" max="14857" width="14.140625" style="213" customWidth="1"/>
    <col min="14858" max="14858" width="12" style="213" customWidth="1"/>
    <col min="14859" max="14859" width="9.42578125" style="213" customWidth="1"/>
    <col min="14860" max="14860" width="11" style="213" customWidth="1"/>
    <col min="14861" max="14861" width="11.42578125" style="213" customWidth="1"/>
    <col min="14862" max="14862" width="24.28515625" style="213" bestFit="1" customWidth="1"/>
    <col min="14863" max="14863" width="21.42578125" style="213" bestFit="1" customWidth="1"/>
    <col min="14864" max="15105" width="11.42578125" style="213" customWidth="1"/>
    <col min="15106" max="15106" width="13.28515625" style="213" customWidth="1"/>
    <col min="15107" max="15107" width="78.42578125" style="213" customWidth="1"/>
    <col min="15108" max="15108" width="11.28515625" style="213" bestFit="1" customWidth="1"/>
    <col min="15109" max="15109" width="15.85546875" style="213" customWidth="1"/>
    <col min="15110" max="15110" width="16.42578125" style="213" bestFit="1" customWidth="1"/>
    <col min="15111" max="15112" width="11.28515625" style="213" bestFit="1" customWidth="1"/>
    <col min="15113" max="15113" width="14.140625" style="213" customWidth="1"/>
    <col min="15114" max="15114" width="12" style="213" customWidth="1"/>
    <col min="15115" max="15115" width="9.42578125" style="213" customWidth="1"/>
    <col min="15116" max="15116" width="11" style="213" customWidth="1"/>
    <col min="15117" max="15117" width="11.42578125" style="213" customWidth="1"/>
    <col min="15118" max="15118" width="24.28515625" style="213" bestFit="1" customWidth="1"/>
    <col min="15119" max="15119" width="21.42578125" style="213" bestFit="1" customWidth="1"/>
    <col min="15120" max="15361" width="11.42578125" style="213" customWidth="1"/>
    <col min="15362" max="15362" width="13.28515625" style="213" customWidth="1"/>
    <col min="15363" max="15363" width="78.42578125" style="213" customWidth="1"/>
    <col min="15364" max="15364" width="11.28515625" style="213" bestFit="1" customWidth="1"/>
    <col min="15365" max="15365" width="15.85546875" style="213" customWidth="1"/>
    <col min="15366" max="15366" width="16.42578125" style="213" bestFit="1" customWidth="1"/>
    <col min="15367" max="15368" width="11.28515625" style="213" bestFit="1" customWidth="1"/>
    <col min="15369" max="15369" width="14.140625" style="213" customWidth="1"/>
    <col min="15370" max="15370" width="12" style="213" customWidth="1"/>
    <col min="15371" max="15371" width="9.42578125" style="213" customWidth="1"/>
    <col min="15372" max="15372" width="11" style="213" customWidth="1"/>
    <col min="15373" max="15373" width="11.42578125" style="213" customWidth="1"/>
    <col min="15374" max="15374" width="24.28515625" style="213" bestFit="1" customWidth="1"/>
    <col min="15375" max="15375" width="21.42578125" style="213" bestFit="1" customWidth="1"/>
    <col min="15376" max="15617" width="11.42578125" style="213" customWidth="1"/>
    <col min="15618" max="15618" width="13.28515625" style="213" customWidth="1"/>
    <col min="15619" max="15619" width="78.42578125" style="213" customWidth="1"/>
    <col min="15620" max="15620" width="11.28515625" style="213" bestFit="1" customWidth="1"/>
    <col min="15621" max="15621" width="15.85546875" style="213" customWidth="1"/>
    <col min="15622" max="15622" width="16.42578125" style="213" bestFit="1" customWidth="1"/>
    <col min="15623" max="15624" width="11.28515625" style="213" bestFit="1" customWidth="1"/>
    <col min="15625" max="15625" width="14.140625" style="213" customWidth="1"/>
    <col min="15626" max="15626" width="12" style="213" customWidth="1"/>
    <col min="15627" max="15627" width="9.42578125" style="213" customWidth="1"/>
    <col min="15628" max="15628" width="11" style="213" customWidth="1"/>
    <col min="15629" max="15629" width="11.42578125" style="213" customWidth="1"/>
    <col min="15630" max="15630" width="24.28515625" style="213" bestFit="1" customWidth="1"/>
    <col min="15631" max="15631" width="21.42578125" style="213" bestFit="1" customWidth="1"/>
    <col min="15632" max="15873" width="11.42578125" style="213" customWidth="1"/>
    <col min="15874" max="15874" width="13.28515625" style="213" customWidth="1"/>
    <col min="15875" max="15875" width="78.42578125" style="213" customWidth="1"/>
    <col min="15876" max="15876" width="11.28515625" style="213" bestFit="1" customWidth="1"/>
    <col min="15877" max="15877" width="15.85546875" style="213" customWidth="1"/>
    <col min="15878" max="15878" width="16.42578125" style="213" bestFit="1" customWidth="1"/>
    <col min="15879" max="15880" width="11.28515625" style="213" bestFit="1" customWidth="1"/>
    <col min="15881" max="15881" width="14.140625" style="213" customWidth="1"/>
    <col min="15882" max="15882" width="12" style="213" customWidth="1"/>
    <col min="15883" max="15883" width="9.42578125" style="213" customWidth="1"/>
    <col min="15884" max="15884" width="11" style="213" customWidth="1"/>
    <col min="15885" max="15885" width="11.42578125" style="213" customWidth="1"/>
    <col min="15886" max="15886" width="24.28515625" style="213" bestFit="1" customWidth="1"/>
    <col min="15887" max="15887" width="21.42578125" style="213" bestFit="1" customWidth="1"/>
    <col min="15888" max="16129" width="11.42578125" style="213" customWidth="1"/>
    <col min="16130" max="16130" width="13.28515625" style="213" customWidth="1"/>
    <col min="16131" max="16131" width="78.42578125" style="213" customWidth="1"/>
    <col min="16132" max="16132" width="11.28515625" style="213" bestFit="1" customWidth="1"/>
    <col min="16133" max="16133" width="15.85546875" style="213" customWidth="1"/>
    <col min="16134" max="16134" width="16.42578125" style="213" bestFit="1" customWidth="1"/>
    <col min="16135" max="16136" width="11.28515625" style="213" bestFit="1" customWidth="1"/>
    <col min="16137" max="16137" width="14.140625" style="213" customWidth="1"/>
    <col min="16138" max="16138" width="12" style="213" customWidth="1"/>
    <col min="16139" max="16139" width="9.42578125" style="213" customWidth="1"/>
    <col min="16140" max="16140" width="11" style="213" customWidth="1"/>
    <col min="16141" max="16141" width="11.42578125" style="213" customWidth="1"/>
    <col min="16142" max="16142" width="24.28515625" style="213" bestFit="1" customWidth="1"/>
    <col min="16143" max="16143" width="21.42578125" style="213" bestFit="1" customWidth="1"/>
    <col min="16144" max="16384" width="11.42578125" style="213" customWidth="1"/>
  </cols>
  <sheetData>
    <row r="1" spans="1:15">
      <c r="A1" s="1247"/>
      <c r="B1" s="1247"/>
      <c r="C1" s="1247"/>
      <c r="D1" s="1247"/>
      <c r="E1" s="1247"/>
      <c r="F1" s="1247"/>
      <c r="G1" s="1247"/>
      <c r="H1" s="1247"/>
      <c r="I1" s="1247"/>
      <c r="J1" s="1247"/>
      <c r="K1" s="1247"/>
      <c r="L1" s="1247"/>
    </row>
    <row r="2" spans="1:15">
      <c r="A2" s="1248"/>
      <c r="B2" s="1248"/>
      <c r="C2" s="1248"/>
      <c r="D2" s="1248"/>
      <c r="E2" s="1248"/>
      <c r="F2" s="1248"/>
      <c r="G2" s="1248"/>
      <c r="H2" s="1248"/>
      <c r="I2" s="1248"/>
      <c r="J2" s="1248"/>
      <c r="K2" s="1248"/>
      <c r="L2" s="1248"/>
    </row>
    <row r="3" spans="1:15" s="366" customFormat="1">
      <c r="A3" s="1282"/>
      <c r="B3" s="1282"/>
      <c r="C3" s="1282"/>
      <c r="D3" s="1282"/>
      <c r="E3" s="1282"/>
      <c r="F3" s="1282"/>
      <c r="G3" s="1282"/>
      <c r="H3" s="1282"/>
      <c r="I3" s="1282"/>
      <c r="J3" s="1282"/>
      <c r="K3" s="1282"/>
      <c r="L3" s="1282"/>
    </row>
    <row r="6" spans="1:15" ht="15.75" customHeight="1" thickBot="1">
      <c r="B6" s="261"/>
      <c r="C6" s="261"/>
      <c r="D6" s="261"/>
      <c r="E6" s="261"/>
      <c r="F6" s="261"/>
      <c r="G6" s="261"/>
      <c r="H6" s="261"/>
      <c r="I6" s="261"/>
      <c r="J6" s="261"/>
      <c r="K6" s="261"/>
      <c r="L6" s="261"/>
      <c r="M6" s="261"/>
      <c r="N6" s="261"/>
      <c r="O6" s="261"/>
    </row>
    <row r="7" spans="1:15" ht="15.75" thickBot="1">
      <c r="A7" s="366"/>
      <c r="B7" s="1272" t="s">
        <v>1657</v>
      </c>
      <c r="C7" s="1272"/>
      <c r="D7" s="1272"/>
      <c r="E7" s="1272"/>
      <c r="F7" s="1272"/>
      <c r="G7" s="1272"/>
      <c r="H7" s="1272"/>
      <c r="I7" s="1272"/>
      <c r="J7" s="1272"/>
      <c r="K7" s="1272"/>
      <c r="L7" s="1272"/>
      <c r="M7" s="261"/>
      <c r="N7" s="367" t="s">
        <v>25</v>
      </c>
      <c r="O7" s="368">
        <v>6246380742030</v>
      </c>
    </row>
    <row r="8" spans="1:15">
      <c r="B8" s="1295" t="s">
        <v>962</v>
      </c>
      <c r="C8" s="1295"/>
      <c r="D8" s="1295"/>
      <c r="E8" s="1295"/>
      <c r="F8" s="1295"/>
      <c r="G8" s="1295"/>
      <c r="H8" s="1295"/>
      <c r="I8" s="1295"/>
      <c r="J8" s="1295"/>
      <c r="K8" s="1295"/>
      <c r="L8" s="1295"/>
      <c r="M8" s="261"/>
      <c r="N8" s="261"/>
      <c r="O8" s="261"/>
    </row>
    <row r="9" spans="1:15">
      <c r="B9" s="1152" t="s">
        <v>949</v>
      </c>
      <c r="C9" s="1152"/>
      <c r="D9" s="1152"/>
      <c r="E9" s="1152"/>
      <c r="F9" s="1152"/>
      <c r="G9" s="1152"/>
      <c r="H9" s="1152"/>
      <c r="I9" s="1152"/>
      <c r="J9" s="1152"/>
      <c r="K9" s="1152"/>
      <c r="L9" s="1152"/>
      <c r="M9" s="261"/>
      <c r="N9" s="261"/>
      <c r="O9" s="261"/>
    </row>
    <row r="10" spans="1:15" ht="15.75" thickBot="1">
      <c r="B10" s="226"/>
      <c r="C10" s="226"/>
      <c r="D10" s="226"/>
      <c r="E10" s="226"/>
      <c r="F10" s="226"/>
      <c r="G10" s="226"/>
      <c r="H10" s="226"/>
      <c r="I10" s="226"/>
      <c r="J10" s="226"/>
      <c r="K10" s="226"/>
      <c r="L10" s="226"/>
      <c r="M10" s="261"/>
      <c r="N10" s="261"/>
      <c r="O10" s="261"/>
    </row>
    <row r="11" spans="1:15" ht="19.5" thickBot="1">
      <c r="B11" s="1292" t="s">
        <v>249</v>
      </c>
      <c r="C11" s="795">
        <v>2021</v>
      </c>
      <c r="D11" s="1331">
        <v>2022</v>
      </c>
      <c r="E11" s="1332"/>
      <c r="F11" s="1332"/>
      <c r="G11" s="1332"/>
      <c r="H11" s="1332"/>
      <c r="I11" s="1333"/>
      <c r="J11" s="1316" t="s">
        <v>705</v>
      </c>
      <c r="K11" s="1318"/>
      <c r="L11" s="1286" t="s">
        <v>702</v>
      </c>
    </row>
    <row r="12" spans="1:15" ht="19.5" thickBot="1">
      <c r="B12" s="1293"/>
      <c r="C12" s="1335" t="s">
        <v>706</v>
      </c>
      <c r="D12" s="1335" t="s">
        <v>451</v>
      </c>
      <c r="E12" s="1335" t="s">
        <v>713</v>
      </c>
      <c r="F12" s="1335" t="s">
        <v>548</v>
      </c>
      <c r="G12" s="1335" t="s">
        <v>706</v>
      </c>
      <c r="H12" s="1335" t="s">
        <v>550</v>
      </c>
      <c r="I12" s="1335" t="s">
        <v>551</v>
      </c>
      <c r="J12" s="1326" t="s">
        <v>709</v>
      </c>
      <c r="K12" s="1327"/>
      <c r="L12" s="1287"/>
    </row>
    <row r="13" spans="1:15" ht="19.5" thickBot="1">
      <c r="B13" s="1293"/>
      <c r="C13" s="1336"/>
      <c r="D13" s="1336"/>
      <c r="E13" s="1336"/>
      <c r="F13" s="1336"/>
      <c r="G13" s="1336"/>
      <c r="H13" s="1336"/>
      <c r="I13" s="1336"/>
      <c r="J13" s="761" t="s">
        <v>554</v>
      </c>
      <c r="K13" s="761" t="s">
        <v>553</v>
      </c>
      <c r="L13" s="1288"/>
    </row>
    <row r="14" spans="1:15" ht="19.5" thickBot="1">
      <c r="B14" s="1294"/>
      <c r="C14" s="796">
        <v>1</v>
      </c>
      <c r="D14" s="796">
        <v>2</v>
      </c>
      <c r="E14" s="796">
        <v>3</v>
      </c>
      <c r="F14" s="796">
        <v>4</v>
      </c>
      <c r="G14" s="796">
        <v>5</v>
      </c>
      <c r="H14" s="796">
        <v>6</v>
      </c>
      <c r="I14" s="796" t="s">
        <v>556</v>
      </c>
      <c r="J14" s="796" t="s">
        <v>882</v>
      </c>
      <c r="K14" s="796" t="s">
        <v>710</v>
      </c>
      <c r="L14" s="797" t="s">
        <v>883</v>
      </c>
    </row>
    <row r="15" spans="1:15" ht="18.75">
      <c r="B15" s="369" t="s">
        <v>618</v>
      </c>
      <c r="C15" s="944">
        <f t="shared" ref="C15:H15" si="0">C16+C21+C30+C33</f>
        <v>88415869541.960007</v>
      </c>
      <c r="D15" s="944">
        <f t="shared" si="0"/>
        <v>142703367995</v>
      </c>
      <c r="E15" s="944">
        <f t="shared" si="0"/>
        <v>162579634107.41992</v>
      </c>
      <c r="F15" s="944">
        <f t="shared" si="0"/>
        <v>108328235636.74992</v>
      </c>
      <c r="G15" s="944">
        <f t="shared" si="0"/>
        <v>104232603228.21988</v>
      </c>
      <c r="H15" s="944">
        <f t="shared" si="0"/>
        <v>104225705595.09988</v>
      </c>
      <c r="I15" s="371">
        <f>G15/E15</f>
        <v>0.6411172211111702</v>
      </c>
      <c r="J15" s="370">
        <f>G15-C15</f>
        <v>15816733686.259872</v>
      </c>
      <c r="K15" s="726">
        <f>IFERROR(((G15/C15)-1),"-")</f>
        <v>0.17889021244940251</v>
      </c>
      <c r="L15" s="786">
        <f>G15/$O$7</f>
        <v>1.6686879576019172E-2</v>
      </c>
    </row>
    <row r="16" spans="1:15" ht="18.75">
      <c r="B16" s="372" t="s">
        <v>400</v>
      </c>
      <c r="C16" s="945">
        <f>SUM(C17:C20)</f>
        <v>5700019955.8800001</v>
      </c>
      <c r="D16" s="945">
        <f t="shared" ref="D16:H16" si="1">SUM(D17:D20)</f>
        <v>17197236591</v>
      </c>
      <c r="E16" s="945">
        <f t="shared" si="1"/>
        <v>20934377514.340004</v>
      </c>
      <c r="F16" s="945">
        <f t="shared" si="1"/>
        <v>5513861352.3399982</v>
      </c>
      <c r="G16" s="945">
        <f t="shared" si="1"/>
        <v>5342104577.7099972</v>
      </c>
      <c r="H16" s="945">
        <f t="shared" si="1"/>
        <v>5340830803.2899971</v>
      </c>
      <c r="I16" s="787">
        <f t="shared" ref="I16:I44" si="2">G16/E16</f>
        <v>0.25518334968645079</v>
      </c>
      <c r="J16" s="373">
        <f t="shared" ref="J16:J45" si="3">G16-C16</f>
        <v>-357915378.17000294</v>
      </c>
      <c r="K16" s="725">
        <f t="shared" ref="K16:K38" si="4">IFERROR(((G16/C16)-1),"-")</f>
        <v>-6.2791951772166343E-2</v>
      </c>
      <c r="L16" s="725">
        <f t="shared" ref="L16:L45" si="5">G16/$O$7</f>
        <v>8.5523198125989932E-4</v>
      </c>
      <c r="M16" s="303"/>
    </row>
    <row r="17" spans="2:14" ht="18.75">
      <c r="B17" s="374" t="s">
        <v>401</v>
      </c>
      <c r="C17" s="947">
        <v>4941571897.25</v>
      </c>
      <c r="D17" s="947">
        <v>16306849997</v>
      </c>
      <c r="E17" s="947">
        <v>19911451639.500004</v>
      </c>
      <c r="F17" s="947">
        <v>4644788444.0699987</v>
      </c>
      <c r="G17" s="947">
        <v>4474727680.0599976</v>
      </c>
      <c r="H17" s="947">
        <v>4473453905.6399975</v>
      </c>
      <c r="I17" s="788">
        <f t="shared" si="2"/>
        <v>0.22473136369339883</v>
      </c>
      <c r="J17" s="789">
        <f t="shared" si="3"/>
        <v>-466844217.19000244</v>
      </c>
      <c r="K17" s="790">
        <f t="shared" si="4"/>
        <v>-9.447281692892151E-2</v>
      </c>
      <c r="L17" s="790">
        <f t="shared" si="5"/>
        <v>7.1637126599582914E-4</v>
      </c>
      <c r="M17" s="303"/>
    </row>
    <row r="18" spans="2:14" ht="18.75">
      <c r="B18" s="376" t="s">
        <v>402</v>
      </c>
      <c r="C18" s="947">
        <v>9624691.0199999996</v>
      </c>
      <c r="D18" s="947">
        <v>3300000</v>
      </c>
      <c r="E18" s="947">
        <v>3300000</v>
      </c>
      <c r="F18" s="947">
        <v>621903.56000000006</v>
      </c>
      <c r="G18" s="947">
        <v>621903.56000000006</v>
      </c>
      <c r="H18" s="947">
        <v>621903.56000000006</v>
      </c>
      <c r="I18" s="377">
        <f t="shared" si="2"/>
        <v>0.18845562424242426</v>
      </c>
      <c r="J18" s="378">
        <f t="shared" si="3"/>
        <v>-9002787.459999999</v>
      </c>
      <c r="K18" s="791">
        <f t="shared" si="4"/>
        <v>-0.9353845688440604</v>
      </c>
      <c r="L18" s="791">
        <f t="shared" si="5"/>
        <v>9.9562224219762943E-8</v>
      </c>
      <c r="M18" s="302"/>
    </row>
    <row r="19" spans="2:14" ht="18.75">
      <c r="B19" s="376" t="s">
        <v>403</v>
      </c>
      <c r="C19" s="947">
        <v>185037951.37</v>
      </c>
      <c r="D19" s="947">
        <v>270417111</v>
      </c>
      <c r="E19" s="947">
        <v>329303944.43000007</v>
      </c>
      <c r="F19" s="947">
        <v>237521235.49000001</v>
      </c>
      <c r="G19" s="947">
        <v>237285650.33000001</v>
      </c>
      <c r="H19" s="947">
        <v>237285650.33000001</v>
      </c>
      <c r="I19" s="377">
        <f t="shared" si="2"/>
        <v>0.7205672884991503</v>
      </c>
      <c r="J19" s="378">
        <f t="shared" si="3"/>
        <v>52247698.960000008</v>
      </c>
      <c r="K19" s="791">
        <f t="shared" si="4"/>
        <v>0.28236206990600565</v>
      </c>
      <c r="L19" s="791">
        <f t="shared" si="5"/>
        <v>3.7987702019727507E-5</v>
      </c>
      <c r="M19" s="303"/>
    </row>
    <row r="20" spans="2:14" ht="18.75">
      <c r="B20" s="376" t="s">
        <v>404</v>
      </c>
      <c r="C20" s="947">
        <v>563785416.24000001</v>
      </c>
      <c r="D20" s="947">
        <v>616669483</v>
      </c>
      <c r="E20" s="947">
        <v>690321930.40999997</v>
      </c>
      <c r="F20" s="947">
        <v>630929769.21999967</v>
      </c>
      <c r="G20" s="947">
        <v>629469343.75999975</v>
      </c>
      <c r="H20" s="947">
        <v>629469343.75999975</v>
      </c>
      <c r="I20" s="377">
        <f t="shared" si="2"/>
        <v>0.91184897368991547</v>
      </c>
      <c r="J20" s="378">
        <f t="shared" si="3"/>
        <v>65683927.519999743</v>
      </c>
      <c r="K20" s="791">
        <f t="shared" si="4"/>
        <v>0.11650519085445543</v>
      </c>
      <c r="L20" s="791">
        <f t="shared" si="5"/>
        <v>1.00773451020123E-4</v>
      </c>
      <c r="M20" s="303"/>
    </row>
    <row r="21" spans="2:14" ht="18.75">
      <c r="B21" s="372" t="s">
        <v>405</v>
      </c>
      <c r="C21" s="945">
        <f>SUM(C22:C29)</f>
        <v>18902864550.400002</v>
      </c>
      <c r="D21" s="945">
        <f>SUM(D22:D29)</f>
        <v>28512789689</v>
      </c>
      <c r="E21" s="945">
        <f t="shared" ref="E21:H21" si="6">SUM(E22:E29)</f>
        <v>36608746350.709999</v>
      </c>
      <c r="F21" s="945">
        <f t="shared" si="6"/>
        <v>27722235978.990005</v>
      </c>
      <c r="G21" s="945">
        <f t="shared" si="6"/>
        <v>26143443722.360004</v>
      </c>
      <c r="H21" s="945">
        <f t="shared" si="6"/>
        <v>26142771798.460003</v>
      </c>
      <c r="I21" s="787">
        <f t="shared" si="2"/>
        <v>0.71413108419247939</v>
      </c>
      <c r="J21" s="373">
        <f t="shared" si="3"/>
        <v>7240579171.9600029</v>
      </c>
      <c r="K21" s="725">
        <f t="shared" si="4"/>
        <v>0.38304137199178023</v>
      </c>
      <c r="L21" s="725">
        <f t="shared" si="5"/>
        <v>4.1853746676773487E-3</v>
      </c>
      <c r="M21" s="303"/>
    </row>
    <row r="22" spans="2:14" ht="18.75">
      <c r="B22" s="376" t="s">
        <v>406</v>
      </c>
      <c r="C22" s="947">
        <v>2239607991.3499994</v>
      </c>
      <c r="D22" s="947">
        <v>2717177826</v>
      </c>
      <c r="E22" s="947">
        <v>3132559392.1600003</v>
      </c>
      <c r="F22" s="947">
        <v>2649464929.690001</v>
      </c>
      <c r="G22" s="947">
        <v>2550967587.0700026</v>
      </c>
      <c r="H22" s="947">
        <v>2550811703.1700029</v>
      </c>
      <c r="I22" s="379">
        <f t="shared" si="2"/>
        <v>0.81433973557035366</v>
      </c>
      <c r="J22" s="792">
        <f t="shared" si="3"/>
        <v>311359595.72000313</v>
      </c>
      <c r="K22" s="793">
        <f t="shared" si="4"/>
        <v>0.13902414928083928</v>
      </c>
      <c r="L22" s="793">
        <f t="shared" si="5"/>
        <v>4.0839130568927953E-4</v>
      </c>
      <c r="M22" s="303"/>
    </row>
    <row r="23" spans="2:14" ht="18.75">
      <c r="B23" s="376" t="s">
        <v>407</v>
      </c>
      <c r="C23" s="947">
        <v>3288066366.8900008</v>
      </c>
      <c r="D23" s="947">
        <v>3940058151</v>
      </c>
      <c r="E23" s="947">
        <v>5549744257.3900003</v>
      </c>
      <c r="F23" s="947">
        <v>4995697393.8499985</v>
      </c>
      <c r="G23" s="947">
        <v>4729552752.789999</v>
      </c>
      <c r="H23" s="947">
        <v>4729036712.789999</v>
      </c>
      <c r="I23" s="379">
        <f t="shared" si="2"/>
        <v>0.85221093683590188</v>
      </c>
      <c r="J23" s="792">
        <f t="shared" si="3"/>
        <v>1441486385.8999982</v>
      </c>
      <c r="K23" s="793">
        <f t="shared" si="4"/>
        <v>0.43839941931081516</v>
      </c>
      <c r="L23" s="793">
        <f t="shared" si="5"/>
        <v>7.5716690162132999E-4</v>
      </c>
      <c r="M23" s="303"/>
    </row>
    <row r="24" spans="2:14" ht="18.75">
      <c r="B24" s="376" t="s">
        <v>408</v>
      </c>
      <c r="C24" s="947">
        <v>6654898680.4100027</v>
      </c>
      <c r="D24" s="947">
        <v>5614220806</v>
      </c>
      <c r="E24" s="947">
        <v>12988938020.219999</v>
      </c>
      <c r="F24" s="947">
        <v>10802220556.550001</v>
      </c>
      <c r="G24" s="947">
        <v>9695813764.2300014</v>
      </c>
      <c r="H24" s="947">
        <v>9695813764.2300014</v>
      </c>
      <c r="I24" s="379">
        <f t="shared" si="2"/>
        <v>0.74646701286405703</v>
      </c>
      <c r="J24" s="792">
        <f t="shared" si="3"/>
        <v>3040915083.8199987</v>
      </c>
      <c r="K24" s="793">
        <f t="shared" si="4"/>
        <v>0.45694385893079459</v>
      </c>
      <c r="L24" s="793">
        <f t="shared" si="5"/>
        <v>1.5522290690655172E-3</v>
      </c>
      <c r="M24" s="303"/>
    </row>
    <row r="25" spans="2:14" ht="18.75">
      <c r="B25" s="376" t="s">
        <v>409</v>
      </c>
      <c r="C25" s="947">
        <v>624639221.28999996</v>
      </c>
      <c r="D25" s="947">
        <v>1823243093</v>
      </c>
      <c r="E25" s="947">
        <v>1834438788.0000002</v>
      </c>
      <c r="F25" s="947">
        <v>604466642.62000024</v>
      </c>
      <c r="G25" s="947">
        <v>602452838.23000026</v>
      </c>
      <c r="H25" s="947">
        <v>602452838.23000026</v>
      </c>
      <c r="I25" s="379">
        <f t="shared" si="2"/>
        <v>0.3284126143488415</v>
      </c>
      <c r="J25" s="792">
        <f t="shared" si="3"/>
        <v>-22186383.059999704</v>
      </c>
      <c r="K25" s="793">
        <f t="shared" si="4"/>
        <v>-3.5518715930422329E-2</v>
      </c>
      <c r="L25" s="793">
        <f t="shared" si="5"/>
        <v>9.6448305524554084E-5</v>
      </c>
      <c r="M25" s="303"/>
    </row>
    <row r="26" spans="2:14" ht="18.75">
      <c r="B26" s="376" t="s">
        <v>411</v>
      </c>
      <c r="C26" s="947">
        <v>4090242442.5900006</v>
      </c>
      <c r="D26" s="947">
        <v>9046910665</v>
      </c>
      <c r="E26" s="947">
        <v>10183047476.950001</v>
      </c>
      <c r="F26" s="947">
        <v>6401238013.7800016</v>
      </c>
      <c r="G26" s="947">
        <v>6296836432.8000002</v>
      </c>
      <c r="H26" s="947">
        <v>6296836432.8000002</v>
      </c>
      <c r="I26" s="379">
        <f t="shared" si="2"/>
        <v>0.61836463465905511</v>
      </c>
      <c r="J26" s="792">
        <f t="shared" si="3"/>
        <v>2206593990.2099996</v>
      </c>
      <c r="K26" s="793">
        <f t="shared" si="4"/>
        <v>0.53947755449252832</v>
      </c>
      <c r="L26" s="793">
        <f t="shared" si="5"/>
        <v>1.0080775881032194E-3</v>
      </c>
      <c r="M26" s="303"/>
    </row>
    <row r="27" spans="2:14" ht="18.75">
      <c r="B27" s="376" t="s">
        <v>412</v>
      </c>
      <c r="C27" s="947">
        <v>1137432553.8499999</v>
      </c>
      <c r="D27" s="947">
        <v>4595434107</v>
      </c>
      <c r="E27" s="947">
        <v>2016354532</v>
      </c>
      <c r="F27" s="947">
        <v>1394456228.6800001</v>
      </c>
      <c r="G27" s="947">
        <v>1394456228.6800001</v>
      </c>
      <c r="H27" s="947">
        <v>1394456228.6800001</v>
      </c>
      <c r="I27" s="379">
        <f t="shared" si="2"/>
        <v>0.6915729384637801</v>
      </c>
      <c r="J27" s="792">
        <f t="shared" si="3"/>
        <v>257023674.83000016</v>
      </c>
      <c r="K27" s="793">
        <f t="shared" si="4"/>
        <v>0.2259682773805114</v>
      </c>
      <c r="L27" s="793">
        <f t="shared" si="5"/>
        <v>2.2324227200835314E-4</v>
      </c>
      <c r="M27" s="303"/>
    </row>
    <row r="28" spans="2:14" ht="18.75">
      <c r="B28" s="376" t="s">
        <v>413</v>
      </c>
      <c r="C28" s="947">
        <v>712456564.06000006</v>
      </c>
      <c r="D28" s="947">
        <v>617073784</v>
      </c>
      <c r="E28" s="947">
        <v>730394414.08999991</v>
      </c>
      <c r="F28" s="947">
        <v>708905045.99000001</v>
      </c>
      <c r="G28" s="947">
        <v>708137336.88</v>
      </c>
      <c r="H28" s="947">
        <v>708137336.88</v>
      </c>
      <c r="I28" s="379">
        <f t="shared" si="2"/>
        <v>0.96952731732247699</v>
      </c>
      <c r="J28" s="792">
        <f t="shared" si="3"/>
        <v>-4319227.1800000668</v>
      </c>
      <c r="K28" s="793">
        <f t="shared" si="4"/>
        <v>-6.0624428181088597E-3</v>
      </c>
      <c r="L28" s="793">
        <f t="shared" si="5"/>
        <v>1.1336762296847497E-4</v>
      </c>
      <c r="M28" s="302"/>
    </row>
    <row r="29" spans="2:14" ht="18.75">
      <c r="B29" s="376" t="s">
        <v>414</v>
      </c>
      <c r="C29" s="947">
        <v>155520729.96000001</v>
      </c>
      <c r="D29" s="947">
        <v>158671257</v>
      </c>
      <c r="E29" s="947">
        <v>173269469.89999998</v>
      </c>
      <c r="F29" s="947">
        <v>165787167.82999998</v>
      </c>
      <c r="G29" s="947">
        <v>165226781.68000001</v>
      </c>
      <c r="H29" s="947">
        <v>165226781.68000001</v>
      </c>
      <c r="I29" s="377">
        <f t="shared" si="2"/>
        <v>0.9535827735570398</v>
      </c>
      <c r="J29" s="378">
        <f t="shared" si="3"/>
        <v>9706051.7199999988</v>
      </c>
      <c r="K29" s="791">
        <f t="shared" si="4"/>
        <v>6.241001905338539E-2</v>
      </c>
      <c r="L29" s="791">
        <f t="shared" si="5"/>
        <v>2.6451602696620643E-5</v>
      </c>
      <c r="M29" s="303"/>
    </row>
    <row r="30" spans="2:14" ht="18.75">
      <c r="B30" s="372" t="s">
        <v>415</v>
      </c>
      <c r="C30" s="945">
        <f>SUM(C31:C32)</f>
        <v>293976241.99000001</v>
      </c>
      <c r="D30" s="945">
        <f t="shared" ref="D30:H30" si="7">SUM(D31:D32)</f>
        <v>1018824640</v>
      </c>
      <c r="E30" s="945">
        <f t="shared" si="7"/>
        <v>525942644.85000002</v>
      </c>
      <c r="F30" s="945">
        <f t="shared" si="7"/>
        <v>399752355.37000012</v>
      </c>
      <c r="G30" s="945">
        <f t="shared" si="7"/>
        <v>398403666.90999997</v>
      </c>
      <c r="H30" s="945">
        <f t="shared" si="7"/>
        <v>398392322.64999998</v>
      </c>
      <c r="I30" s="787">
        <f t="shared" si="2"/>
        <v>0.75750401837756576</v>
      </c>
      <c r="J30" s="373">
        <f t="shared" si="3"/>
        <v>104427424.91999996</v>
      </c>
      <c r="K30" s="725">
        <f t="shared" si="4"/>
        <v>0.35522402835380218</v>
      </c>
      <c r="L30" s="725">
        <f t="shared" si="5"/>
        <v>6.3781521390340914E-5</v>
      </c>
      <c r="M30" s="303"/>
      <c r="N30" s="303"/>
    </row>
    <row r="31" spans="2:14" ht="18.75">
      <c r="B31" s="376" t="s">
        <v>416</v>
      </c>
      <c r="C31" s="947">
        <v>16271360.33</v>
      </c>
      <c r="D31" s="947">
        <v>609751575</v>
      </c>
      <c r="E31" s="947">
        <v>80089952.870000005</v>
      </c>
      <c r="F31" s="947">
        <v>28601931.399999995</v>
      </c>
      <c r="G31" s="947">
        <v>28586974.279999997</v>
      </c>
      <c r="H31" s="947">
        <v>28586974.279999997</v>
      </c>
      <c r="I31" s="377">
        <f t="shared" si="2"/>
        <v>0.3569358359643644</v>
      </c>
      <c r="J31" s="378">
        <f t="shared" si="3"/>
        <v>12315613.949999997</v>
      </c>
      <c r="K31" s="791">
        <f t="shared" si="4"/>
        <v>0.75688901851023038</v>
      </c>
      <c r="L31" s="791">
        <f t="shared" si="5"/>
        <v>4.5765660885265802E-6</v>
      </c>
    </row>
    <row r="32" spans="2:14" ht="18.75">
      <c r="B32" s="376" t="s">
        <v>417</v>
      </c>
      <c r="C32" s="947">
        <v>277704881.66000003</v>
      </c>
      <c r="D32" s="947">
        <v>409073065</v>
      </c>
      <c r="E32" s="947">
        <v>445852691.98000002</v>
      </c>
      <c r="F32" s="947">
        <v>371150423.97000015</v>
      </c>
      <c r="G32" s="947">
        <v>369816692.63</v>
      </c>
      <c r="H32" s="947">
        <v>369805348.37</v>
      </c>
      <c r="I32" s="377">
        <f t="shared" si="2"/>
        <v>0.82945936916444407</v>
      </c>
      <c r="J32" s="378">
        <f t="shared" si="3"/>
        <v>92111810.969999969</v>
      </c>
      <c r="K32" s="791">
        <f t="shared" si="4"/>
        <v>0.33168956346534229</v>
      </c>
      <c r="L32" s="791">
        <f t="shared" si="5"/>
        <v>5.9204955301814336E-5</v>
      </c>
    </row>
    <row r="33" spans="2:16" ht="18.75">
      <c r="B33" s="372" t="s">
        <v>418</v>
      </c>
      <c r="C33" s="945">
        <f>SUM(C34:C38)</f>
        <v>63519008793.690002</v>
      </c>
      <c r="D33" s="945">
        <f t="shared" ref="D33:H33" si="8">SUM(D34:D38)</f>
        <v>95974517075</v>
      </c>
      <c r="E33" s="945">
        <f t="shared" si="8"/>
        <v>104510567597.51993</v>
      </c>
      <c r="F33" s="945">
        <f t="shared" si="8"/>
        <v>74692385950.049927</v>
      </c>
      <c r="G33" s="945">
        <f t="shared" si="8"/>
        <v>72348651261.239883</v>
      </c>
      <c r="H33" s="945">
        <f t="shared" si="8"/>
        <v>72343710670.69989</v>
      </c>
      <c r="I33" s="787">
        <f t="shared" si="2"/>
        <v>0.69226158583179243</v>
      </c>
      <c r="J33" s="373">
        <f t="shared" si="3"/>
        <v>8829642467.549881</v>
      </c>
      <c r="K33" s="725">
        <f t="shared" si="4"/>
        <v>0.13900787552004457</v>
      </c>
      <c r="L33" s="725">
        <f t="shared" si="5"/>
        <v>1.1582491405691583E-2</v>
      </c>
      <c r="M33" s="303"/>
    </row>
    <row r="34" spans="2:16" ht="18.75">
      <c r="B34" s="376" t="s">
        <v>419</v>
      </c>
      <c r="C34" s="947">
        <v>148432487.43000004</v>
      </c>
      <c r="D34" s="947">
        <v>3648766721</v>
      </c>
      <c r="E34" s="947">
        <v>3832929382.3599997</v>
      </c>
      <c r="F34" s="947">
        <v>143284024.78999999</v>
      </c>
      <c r="G34" s="947">
        <v>142818957.39000002</v>
      </c>
      <c r="H34" s="947">
        <v>142793587.72999999</v>
      </c>
      <c r="I34" s="377">
        <f t="shared" si="2"/>
        <v>3.7261045832799551E-2</v>
      </c>
      <c r="J34" s="378">
        <f t="shared" si="3"/>
        <v>-5613530.0400000215</v>
      </c>
      <c r="K34" s="791">
        <f t="shared" si="4"/>
        <v>-3.7818742629690982E-2</v>
      </c>
      <c r="L34" s="791">
        <f t="shared" si="5"/>
        <v>2.2864273455028861E-5</v>
      </c>
      <c r="M34" s="303"/>
    </row>
    <row r="35" spans="2:16" ht="18.75">
      <c r="B35" s="374" t="s">
        <v>420</v>
      </c>
      <c r="C35" s="947">
        <v>61594497229.430008</v>
      </c>
      <c r="D35" s="947">
        <v>74470885973</v>
      </c>
      <c r="E35" s="947">
        <v>78117453584.289932</v>
      </c>
      <c r="F35" s="947">
        <v>72171093122.899933</v>
      </c>
      <c r="G35" s="947">
        <v>69992434298.629898</v>
      </c>
      <c r="H35" s="947">
        <v>69987664287.669907</v>
      </c>
      <c r="I35" s="788">
        <f t="shared" si="2"/>
        <v>0.89598970636065323</v>
      </c>
      <c r="J35" s="789">
        <f t="shared" si="3"/>
        <v>8397937069.1998901</v>
      </c>
      <c r="K35" s="790">
        <f t="shared" si="4"/>
        <v>0.13634232678154468</v>
      </c>
      <c r="L35" s="790">
        <f t="shared" si="5"/>
        <v>1.1205278254601429E-2</v>
      </c>
      <c r="M35" s="303"/>
    </row>
    <row r="36" spans="2:16" ht="18.75">
      <c r="B36" s="374" t="s">
        <v>421</v>
      </c>
      <c r="C36" s="947">
        <v>462545661.44999963</v>
      </c>
      <c r="D36" s="947">
        <v>528204494</v>
      </c>
      <c r="E36" s="947">
        <v>695269971.84000039</v>
      </c>
      <c r="F36" s="947">
        <v>550340535.05999947</v>
      </c>
      <c r="G36" s="947">
        <v>531083443.69999963</v>
      </c>
      <c r="H36" s="947">
        <v>531083443.69999963</v>
      </c>
      <c r="I36" s="788">
        <f t="shared" si="2"/>
        <v>0.76385212249928103</v>
      </c>
      <c r="J36" s="789">
        <f t="shared" si="3"/>
        <v>68537782.25</v>
      </c>
      <c r="K36" s="790">
        <f t="shared" si="4"/>
        <v>0.14817517050132101</v>
      </c>
      <c r="L36" s="790">
        <f t="shared" si="5"/>
        <v>8.5022585979509761E-5</v>
      </c>
      <c r="M36" s="303"/>
    </row>
    <row r="37" spans="2:16" ht="18.75">
      <c r="B37" s="376" t="s">
        <v>422</v>
      </c>
      <c r="C37" s="947">
        <v>1019649.81</v>
      </c>
      <c r="D37" s="947">
        <v>15393198020</v>
      </c>
      <c r="E37" s="947">
        <v>19014125195.099998</v>
      </c>
      <c r="F37" s="947">
        <v>1412629.17</v>
      </c>
      <c r="G37" s="947">
        <v>1412629.17</v>
      </c>
      <c r="H37" s="947">
        <v>1412629.17</v>
      </c>
      <c r="I37" s="377">
        <f t="shared" si="2"/>
        <v>7.4293671441904628E-5</v>
      </c>
      <c r="J37" s="378">
        <f t="shared" si="3"/>
        <v>392979.35999999987</v>
      </c>
      <c r="K37" s="791">
        <f t="shared" si="4"/>
        <v>0.38540620137025261</v>
      </c>
      <c r="L37" s="791">
        <f t="shared" si="5"/>
        <v>2.2615162737276758E-7</v>
      </c>
      <c r="M37" s="380"/>
    </row>
    <row r="38" spans="2:16" ht="19.5" thickBot="1">
      <c r="B38" s="376" t="s">
        <v>423</v>
      </c>
      <c r="C38" s="947">
        <v>1312513765.5700004</v>
      </c>
      <c r="D38" s="947">
        <v>1933461867</v>
      </c>
      <c r="E38" s="947">
        <v>2850789463.9299998</v>
      </c>
      <c r="F38" s="947">
        <v>1826255638.1299989</v>
      </c>
      <c r="G38" s="947">
        <v>1680901932.3499982</v>
      </c>
      <c r="H38" s="947">
        <v>1680756722.4299982</v>
      </c>
      <c r="I38" s="377">
        <f t="shared" si="2"/>
        <v>0.58962682219007678</v>
      </c>
      <c r="J38" s="378">
        <f t="shared" si="3"/>
        <v>368388166.77999783</v>
      </c>
      <c r="K38" s="791">
        <f t="shared" si="4"/>
        <v>0.28067375477773648</v>
      </c>
      <c r="L38" s="791">
        <f t="shared" si="5"/>
        <v>2.6910014002824376E-4</v>
      </c>
      <c r="M38" s="303"/>
    </row>
    <row r="39" spans="2:16" ht="18.75">
      <c r="B39" s="369" t="s">
        <v>624</v>
      </c>
      <c r="C39" s="944">
        <f>C40+C42</f>
        <v>18946928923.460007</v>
      </c>
      <c r="D39" s="944">
        <f>D40+D42</f>
        <v>58434039304</v>
      </c>
      <c r="E39" s="944">
        <f t="shared" ref="E39:H39" si="9">E40+E42</f>
        <v>62316533984.079994</v>
      </c>
      <c r="F39" s="944">
        <f t="shared" si="9"/>
        <v>21042751032.460003</v>
      </c>
      <c r="G39" s="944">
        <f t="shared" si="9"/>
        <v>20950118147.930016</v>
      </c>
      <c r="H39" s="944">
        <f t="shared" si="9"/>
        <v>20950118147.930016</v>
      </c>
      <c r="I39" s="371">
        <f t="shared" si="2"/>
        <v>0.33618875775860935</v>
      </c>
      <c r="J39" s="370">
        <f t="shared" si="3"/>
        <v>2003189224.4700089</v>
      </c>
      <c r="K39" s="794">
        <f t="shared" ref="K39:K44" si="10">IFERROR(J39/C39,"-")</f>
        <v>0.10572632813277029</v>
      </c>
      <c r="L39" s="786">
        <f t="shared" si="5"/>
        <v>3.353961119750999E-3</v>
      </c>
    </row>
    <row r="40" spans="2:16" ht="18.75">
      <c r="B40" s="372" t="s">
        <v>400</v>
      </c>
      <c r="C40" s="945">
        <f>C41</f>
        <v>1767062.65</v>
      </c>
      <c r="D40" s="945">
        <f t="shared" ref="D40:H40" si="11">D41</f>
        <v>0</v>
      </c>
      <c r="E40" s="945">
        <f t="shared" si="11"/>
        <v>0</v>
      </c>
      <c r="F40" s="945">
        <f t="shared" si="11"/>
        <v>0</v>
      </c>
      <c r="G40" s="945">
        <f t="shared" si="11"/>
        <v>0</v>
      </c>
      <c r="H40" s="945">
        <f t="shared" si="11"/>
        <v>0</v>
      </c>
      <c r="I40" s="787">
        <v>0</v>
      </c>
      <c r="J40" s="373">
        <f t="shared" si="3"/>
        <v>-1767062.65</v>
      </c>
      <c r="K40" s="725">
        <f t="shared" si="10"/>
        <v>-1</v>
      </c>
      <c r="L40" s="725">
        <f t="shared" si="5"/>
        <v>0</v>
      </c>
      <c r="N40" s="303"/>
    </row>
    <row r="41" spans="2:16" ht="18.75">
      <c r="B41" s="376" t="s">
        <v>402</v>
      </c>
      <c r="C41" s="946">
        <v>1767062.65</v>
      </c>
      <c r="D41" s="946">
        <v>0</v>
      </c>
      <c r="E41" s="946">
        <v>0</v>
      </c>
      <c r="F41" s="946">
        <v>0</v>
      </c>
      <c r="G41" s="946">
        <v>0</v>
      </c>
      <c r="H41" s="946">
        <v>0</v>
      </c>
      <c r="I41" s="377">
        <v>0</v>
      </c>
      <c r="J41" s="378">
        <f t="shared" si="3"/>
        <v>-1767062.65</v>
      </c>
      <c r="K41" s="791">
        <f t="shared" si="10"/>
        <v>-1</v>
      </c>
      <c r="L41" s="791">
        <f>G41/$O$7</f>
        <v>0</v>
      </c>
      <c r="M41" s="381"/>
    </row>
    <row r="42" spans="2:16" ht="18.75">
      <c r="B42" s="372" t="s">
        <v>418</v>
      </c>
      <c r="C42" s="945">
        <f>C43+C44</f>
        <v>18945161860.810005</v>
      </c>
      <c r="D42" s="945">
        <f>D43+D44</f>
        <v>58434039304</v>
      </c>
      <c r="E42" s="945">
        <f>E43+E44</f>
        <v>62316533984.079994</v>
      </c>
      <c r="F42" s="945">
        <f t="shared" ref="F42:H42" si="12">F43+F44</f>
        <v>21042751032.460003</v>
      </c>
      <c r="G42" s="945">
        <f t="shared" si="12"/>
        <v>20950118147.930016</v>
      </c>
      <c r="H42" s="945">
        <f t="shared" si="12"/>
        <v>20950118147.930016</v>
      </c>
      <c r="I42" s="787">
        <f t="shared" si="2"/>
        <v>0.33618875775860935</v>
      </c>
      <c r="J42" s="373">
        <f t="shared" si="3"/>
        <v>2004956287.1200104</v>
      </c>
      <c r="K42" s="725">
        <f t="shared" si="10"/>
        <v>0.10582946199406543</v>
      </c>
      <c r="L42" s="725">
        <f t="shared" si="5"/>
        <v>3.353961119750999E-3</v>
      </c>
      <c r="M42" s="381"/>
    </row>
    <row r="43" spans="2:16" ht="18.75">
      <c r="B43" s="376" t="s">
        <v>420</v>
      </c>
      <c r="C43" s="946">
        <v>3667489.38</v>
      </c>
      <c r="D43" s="946">
        <v>3390608</v>
      </c>
      <c r="E43" s="946">
        <v>3826457.49</v>
      </c>
      <c r="F43" s="946">
        <v>3532695.67</v>
      </c>
      <c r="G43" s="946">
        <v>3407117.65</v>
      </c>
      <c r="H43" s="946">
        <v>3407117.65</v>
      </c>
      <c r="I43" s="377">
        <f t="shared" si="2"/>
        <v>0.89041042763550982</v>
      </c>
      <c r="J43" s="378">
        <f t="shared" si="3"/>
        <v>-260371.72999999998</v>
      </c>
      <c r="K43" s="791">
        <f t="shared" si="10"/>
        <v>-7.0994542320937812E-2</v>
      </c>
      <c r="L43" s="791">
        <f t="shared" si="5"/>
        <v>5.4545468659547746E-7</v>
      </c>
      <c r="M43" s="382"/>
    </row>
    <row r="44" spans="2:16" s="383" customFormat="1" ht="19.5" thickBot="1">
      <c r="B44" s="376" t="s">
        <v>423</v>
      </c>
      <c r="C44" s="946">
        <v>18941494371.430004</v>
      </c>
      <c r="D44" s="946">
        <v>58430648696</v>
      </c>
      <c r="E44" s="946">
        <v>62312707526.589996</v>
      </c>
      <c r="F44" s="946">
        <v>21039218336.790005</v>
      </c>
      <c r="G44" s="946">
        <v>20946711030.280014</v>
      </c>
      <c r="H44" s="946">
        <v>20946711030.280014</v>
      </c>
      <c r="I44" s="377">
        <f t="shared" si="2"/>
        <v>0.33615472448122496</v>
      </c>
      <c r="J44" s="378">
        <f t="shared" si="3"/>
        <v>2005216658.8500099</v>
      </c>
      <c r="K44" s="791">
        <f t="shared" si="10"/>
        <v>0.10586369900542458</v>
      </c>
      <c r="L44" s="791">
        <f t="shared" si="5"/>
        <v>3.3534156650644035E-3</v>
      </c>
      <c r="M44" s="382"/>
      <c r="N44" s="382"/>
      <c r="P44" s="213"/>
    </row>
    <row r="45" spans="2:16" ht="19.5" thickBot="1">
      <c r="B45" s="815" t="s">
        <v>355</v>
      </c>
      <c r="C45" s="940">
        <f t="shared" ref="C45:H45" si="13">C15+C39</f>
        <v>107362798465.42001</v>
      </c>
      <c r="D45" s="940">
        <f t="shared" si="13"/>
        <v>201137407299</v>
      </c>
      <c r="E45" s="940">
        <f t="shared" si="13"/>
        <v>224896168091.49991</v>
      </c>
      <c r="F45" s="940">
        <f t="shared" si="13"/>
        <v>129370986669.20993</v>
      </c>
      <c r="G45" s="940">
        <f t="shared" si="13"/>
        <v>125182721376.1499</v>
      </c>
      <c r="H45" s="940">
        <f t="shared" si="13"/>
        <v>125175823743.02991</v>
      </c>
      <c r="I45" s="769">
        <f>G45/E45</f>
        <v>0.55662451894342113</v>
      </c>
      <c r="J45" s="768">
        <f t="shared" si="3"/>
        <v>17819922910.729889</v>
      </c>
      <c r="K45" s="770">
        <f>IFERROR(J45/C45,"-")</f>
        <v>0.16597856208516606</v>
      </c>
      <c r="L45" s="816">
        <f t="shared" si="5"/>
        <v>2.0040840695770171E-2</v>
      </c>
    </row>
    <row r="46" spans="2:16">
      <c r="B46" s="384" t="s">
        <v>1663</v>
      </c>
    </row>
    <row r="47" spans="2:16">
      <c r="B47" s="1062" t="s">
        <v>626</v>
      </c>
    </row>
    <row r="48" spans="2:16">
      <c r="B48" s="1334" t="s">
        <v>627</v>
      </c>
      <c r="C48" s="1334"/>
      <c r="D48" s="1334"/>
      <c r="E48" s="1334"/>
    </row>
    <row r="49" spans="2:12">
      <c r="B49" s="384" t="s">
        <v>1664</v>
      </c>
      <c r="C49" s="385"/>
      <c r="D49" s="385"/>
      <c r="E49" s="385"/>
      <c r="F49" s="385"/>
      <c r="G49" s="385"/>
      <c r="H49" s="385"/>
      <c r="I49" s="385"/>
      <c r="J49" s="385"/>
      <c r="K49" s="385"/>
    </row>
    <row r="50" spans="2:12">
      <c r="B50" s="385"/>
      <c r="C50" s="385"/>
      <c r="D50" s="385"/>
      <c r="E50" s="385"/>
      <c r="F50" s="385"/>
      <c r="G50" s="385"/>
      <c r="H50" s="385"/>
      <c r="I50" s="385"/>
      <c r="J50" s="385"/>
      <c r="K50" s="385"/>
    </row>
    <row r="51" spans="2:12">
      <c r="B51" s="385"/>
    </row>
    <row r="54" spans="2:12">
      <c r="L54" s="386"/>
    </row>
  </sheetData>
  <mergeCells count="19">
    <mergeCell ref="B48:E48"/>
    <mergeCell ref="L11:L13"/>
    <mergeCell ref="C12:C13"/>
    <mergeCell ref="D12:D13"/>
    <mergeCell ref="E12:E13"/>
    <mergeCell ref="F12:F13"/>
    <mergeCell ref="G12:G13"/>
    <mergeCell ref="H12:H13"/>
    <mergeCell ref="I12:I13"/>
    <mergeCell ref="J12:K12"/>
    <mergeCell ref="B7:L7"/>
    <mergeCell ref="A1:L1"/>
    <mergeCell ref="A2:L2"/>
    <mergeCell ref="A3:L3"/>
    <mergeCell ref="J11:K11"/>
    <mergeCell ref="B8:L8"/>
    <mergeCell ref="B9:L9"/>
    <mergeCell ref="B11:B14"/>
    <mergeCell ref="D11:I11"/>
  </mergeCells>
  <pageMargins left="0.7" right="0.7" top="0.75" bottom="0.75" header="0.3" footer="0.3"/>
  <pageSetup paperSize="9" orientation="portrait" r:id="rId1"/>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0D29AFF-7998-41AD-9F13-123D4E4B2295}">
  <dimension ref="D5:I43"/>
  <sheetViews>
    <sheetView showGridLines="0" zoomScale="80" zoomScaleNormal="80" workbookViewId="0">
      <selection activeCell="D40" sqref="D40"/>
    </sheetView>
  </sheetViews>
  <sheetFormatPr baseColWidth="10" defaultColWidth="11.42578125" defaultRowHeight="15"/>
  <cols>
    <col min="1" max="3" width="11.42578125" style="213"/>
    <col min="4" max="4" width="97.140625" style="213" customWidth="1"/>
    <col min="5" max="6" width="22.42578125" style="213" bestFit="1" customWidth="1"/>
    <col min="7" max="7" width="17.140625" style="213" bestFit="1" customWidth="1"/>
    <col min="8" max="8" width="12.5703125" style="213" customWidth="1"/>
    <col min="9" max="16384" width="11.42578125" style="213"/>
  </cols>
  <sheetData>
    <row r="5" spans="4:9" ht="29.25" customHeight="1">
      <c r="D5" s="1074" t="s">
        <v>1658</v>
      </c>
      <c r="E5" s="1074"/>
      <c r="F5" s="1074"/>
      <c r="G5" s="1074"/>
      <c r="H5" s="1074"/>
    </row>
    <row r="6" spans="4:9">
      <c r="D6" s="1179">
        <v>2022</v>
      </c>
      <c r="E6" s="1179"/>
      <c r="F6" s="1179"/>
      <c r="G6" s="1179"/>
      <c r="H6" s="1179"/>
    </row>
    <row r="7" spans="4:9">
      <c r="D7" s="1072" t="s">
        <v>0</v>
      </c>
      <c r="E7" s="1072"/>
      <c r="F7" s="1072"/>
      <c r="G7" s="1072"/>
      <c r="H7" s="1072"/>
    </row>
    <row r="8" spans="4:9">
      <c r="F8" s="366"/>
    </row>
    <row r="9" spans="4:9" ht="31.5">
      <c r="D9" s="798" t="s">
        <v>249</v>
      </c>
      <c r="E9" s="799" t="s">
        <v>2</v>
      </c>
      <c r="F9" s="799" t="s">
        <v>549</v>
      </c>
      <c r="G9" s="800" t="s">
        <v>551</v>
      </c>
    </row>
    <row r="10" spans="4:9">
      <c r="D10" s="468" t="s">
        <v>560</v>
      </c>
      <c r="E10" s="950">
        <f>E11+E14+E18</f>
        <v>2203048972.6199999</v>
      </c>
      <c r="F10" s="950">
        <f>F11+F14+F18</f>
        <v>2188483354.6500006</v>
      </c>
      <c r="G10" s="469">
        <f t="shared" ref="G10:G36" si="0">F10/E10</f>
        <v>0.99338842751521905</v>
      </c>
    </row>
    <row r="11" spans="4:9">
      <c r="D11" s="801" t="s">
        <v>561</v>
      </c>
      <c r="E11" s="951">
        <f>SUM(E12:E13)</f>
        <v>819859880.88</v>
      </c>
      <c r="F11" s="951">
        <f>SUM(F12:F13)</f>
        <v>805326465.52999997</v>
      </c>
      <c r="G11" s="802">
        <f t="shared" si="0"/>
        <v>0.98227329365793514</v>
      </c>
    </row>
    <row r="12" spans="4:9">
      <c r="D12" s="803" t="s">
        <v>562</v>
      </c>
      <c r="E12" s="952">
        <v>1300000</v>
      </c>
      <c r="F12" s="952">
        <v>1300000</v>
      </c>
      <c r="G12" s="804">
        <f t="shared" si="0"/>
        <v>1</v>
      </c>
    </row>
    <row r="13" spans="4:9">
      <c r="D13" s="470" t="s">
        <v>563</v>
      </c>
      <c r="E13" s="953">
        <v>818559880.88</v>
      </c>
      <c r="F13" s="953">
        <v>804026465.52999997</v>
      </c>
      <c r="G13" s="471">
        <f t="shared" si="0"/>
        <v>0.98224514089992321</v>
      </c>
    </row>
    <row r="14" spans="4:9">
      <c r="D14" s="801" t="s">
        <v>570</v>
      </c>
      <c r="E14" s="951">
        <f>SUM(E15:E17)</f>
        <v>1380093027.5</v>
      </c>
      <c r="F14" s="951">
        <f>SUM(F15:F17)</f>
        <v>1380060825.8200002</v>
      </c>
      <c r="G14" s="802">
        <f t="shared" si="0"/>
        <v>0.99997666702218024</v>
      </c>
      <c r="I14" s="303"/>
    </row>
    <row r="15" spans="4:9">
      <c r="D15" s="470" t="s">
        <v>571</v>
      </c>
      <c r="E15" s="953">
        <v>668737608.32999992</v>
      </c>
      <c r="F15" s="953">
        <v>668706341.64999998</v>
      </c>
      <c r="G15" s="471">
        <f t="shared" si="0"/>
        <v>0.99995324521963402</v>
      </c>
      <c r="I15" s="303"/>
    </row>
    <row r="16" spans="4:9">
      <c r="D16" s="470" t="s">
        <v>572</v>
      </c>
      <c r="E16" s="953">
        <v>557869363.67000008</v>
      </c>
      <c r="F16" s="953">
        <v>557869363.67000008</v>
      </c>
      <c r="G16" s="471">
        <f t="shared" si="0"/>
        <v>1</v>
      </c>
    </row>
    <row r="17" spans="4:7">
      <c r="D17" s="470" t="s">
        <v>574</v>
      </c>
      <c r="E17" s="953">
        <v>153486055.5</v>
      </c>
      <c r="F17" s="953">
        <v>153485120.5</v>
      </c>
      <c r="G17" s="471">
        <f t="shared" si="0"/>
        <v>0.99999390824139067</v>
      </c>
    </row>
    <row r="18" spans="4:7">
      <c r="D18" s="801" t="s">
        <v>575</v>
      </c>
      <c r="E18" s="951">
        <f>E19</f>
        <v>3096064.24</v>
      </c>
      <c r="F18" s="951">
        <f>F19</f>
        <v>3096063.3</v>
      </c>
      <c r="G18" s="802">
        <f t="shared" si="0"/>
        <v>0.99999969638872854</v>
      </c>
    </row>
    <row r="19" spans="4:7">
      <c r="D19" s="470" t="s">
        <v>716</v>
      </c>
      <c r="E19" s="953">
        <v>3096064.24</v>
      </c>
      <c r="F19" s="953">
        <v>3096063.3</v>
      </c>
      <c r="G19" s="471">
        <f t="shared" si="0"/>
        <v>0.99999969638872854</v>
      </c>
    </row>
    <row r="20" spans="4:7">
      <c r="D20" s="468" t="s">
        <v>576</v>
      </c>
      <c r="E20" s="950">
        <f>E21+E24+E28+E30</f>
        <v>3197252796.8699999</v>
      </c>
      <c r="F20" s="950">
        <f>F21+F24+F28+F30</f>
        <v>3137634359.2800007</v>
      </c>
      <c r="G20" s="469">
        <f t="shared" si="0"/>
        <v>0.98135322998282659</v>
      </c>
    </row>
    <row r="21" spans="4:7">
      <c r="D21" s="801" t="s">
        <v>577</v>
      </c>
      <c r="E21" s="951">
        <f>SUM(E22:E23)</f>
        <v>87829417.469999999</v>
      </c>
      <c r="F21" s="951">
        <f>SUM(F22:F23)</f>
        <v>82330094.689999998</v>
      </c>
      <c r="G21" s="802">
        <f t="shared" si="0"/>
        <v>0.93738632296088709</v>
      </c>
    </row>
    <row r="22" spans="4:7">
      <c r="D22" s="803" t="s">
        <v>717</v>
      </c>
      <c r="E22" s="952">
        <v>87811728.429999992</v>
      </c>
      <c r="F22" s="952">
        <v>82312405.649999991</v>
      </c>
      <c r="G22" s="804">
        <f t="shared" si="0"/>
        <v>0.93737370988678537</v>
      </c>
    </row>
    <row r="23" spans="4:7">
      <c r="D23" s="803" t="s">
        <v>718</v>
      </c>
      <c r="E23" s="952">
        <v>17689.04</v>
      </c>
      <c r="F23" s="952">
        <v>17689.04</v>
      </c>
      <c r="G23" s="804">
        <f t="shared" si="0"/>
        <v>1</v>
      </c>
    </row>
    <row r="24" spans="4:7">
      <c r="D24" s="801" t="s">
        <v>578</v>
      </c>
      <c r="E24" s="951">
        <f>SUM(E25:E27)</f>
        <v>949908236.74000001</v>
      </c>
      <c r="F24" s="951">
        <f>SUM(F25:F27)</f>
        <v>895789133.87000012</v>
      </c>
      <c r="G24" s="802">
        <f t="shared" si="0"/>
        <v>0.94302702010908779</v>
      </c>
    </row>
    <row r="25" spans="4:7">
      <c r="D25" s="803" t="s">
        <v>719</v>
      </c>
      <c r="E25" s="952">
        <v>670876204.62</v>
      </c>
      <c r="F25" s="952">
        <v>621346620.24000001</v>
      </c>
      <c r="G25" s="804">
        <f t="shared" si="0"/>
        <v>0.92617179736154942</v>
      </c>
    </row>
    <row r="26" spans="4:7">
      <c r="D26" s="803" t="s">
        <v>720</v>
      </c>
      <c r="E26" s="952">
        <v>278884130.91999996</v>
      </c>
      <c r="F26" s="952">
        <v>274294612.43000001</v>
      </c>
      <c r="G26" s="804">
        <f t="shared" si="0"/>
        <v>0.98354327844019029</v>
      </c>
    </row>
    <row r="27" spans="4:7">
      <c r="D27" s="803" t="s">
        <v>721</v>
      </c>
      <c r="E27" s="952">
        <v>147901.20000000001</v>
      </c>
      <c r="F27" s="952">
        <v>147901.20000000001</v>
      </c>
      <c r="G27" s="804">
        <f t="shared" si="0"/>
        <v>1</v>
      </c>
    </row>
    <row r="28" spans="4:7">
      <c r="D28" s="801" t="s">
        <v>580</v>
      </c>
      <c r="E28" s="951">
        <f>E29</f>
        <v>24761793.699999999</v>
      </c>
      <c r="F28" s="951">
        <f>F29</f>
        <v>24761783.699999999</v>
      </c>
      <c r="G28" s="802">
        <f t="shared" si="0"/>
        <v>0.99999959615203482</v>
      </c>
    </row>
    <row r="29" spans="4:7">
      <c r="D29" s="803" t="s">
        <v>722</v>
      </c>
      <c r="E29" s="952">
        <v>24761793.699999999</v>
      </c>
      <c r="F29" s="952">
        <v>24761783.699999999</v>
      </c>
      <c r="G29" s="804">
        <f t="shared" si="0"/>
        <v>0.99999959615203482</v>
      </c>
    </row>
    <row r="30" spans="4:7">
      <c r="D30" s="801" t="s">
        <v>581</v>
      </c>
      <c r="E30" s="951">
        <f>SUM(E31:E35)</f>
        <v>2134753348.96</v>
      </c>
      <c r="F30" s="951">
        <f>SUM(F31:F35)</f>
        <v>2134753347.0200002</v>
      </c>
      <c r="G30" s="802">
        <f t="shared" si="0"/>
        <v>0.99999999909122994</v>
      </c>
    </row>
    <row r="31" spans="4:7">
      <c r="D31" s="803" t="s">
        <v>582</v>
      </c>
      <c r="E31" s="952">
        <v>695119358.25</v>
      </c>
      <c r="F31" s="952">
        <v>695119358.25</v>
      </c>
      <c r="G31" s="804">
        <f t="shared" si="0"/>
        <v>1</v>
      </c>
    </row>
    <row r="32" spans="4:7">
      <c r="D32" s="803" t="s">
        <v>583</v>
      </c>
      <c r="E32" s="952">
        <v>1271883575.4500003</v>
      </c>
      <c r="F32" s="952">
        <v>1271883575.1700003</v>
      </c>
      <c r="G32" s="804">
        <f t="shared" si="0"/>
        <v>0.9999999997798541</v>
      </c>
    </row>
    <row r="33" spans="4:8">
      <c r="D33" s="803" t="s">
        <v>585</v>
      </c>
      <c r="E33" s="952">
        <v>167750413.59999999</v>
      </c>
      <c r="F33" s="952">
        <v>167750413.59999999</v>
      </c>
      <c r="G33" s="804">
        <f t="shared" si="0"/>
        <v>1</v>
      </c>
    </row>
    <row r="34" spans="4:8">
      <c r="D34" s="805" t="s">
        <v>586</v>
      </c>
      <c r="E34" s="952">
        <v>0.83</v>
      </c>
      <c r="F34" s="952">
        <v>0</v>
      </c>
      <c r="G34" s="804">
        <f t="shared" si="0"/>
        <v>0</v>
      </c>
    </row>
    <row r="35" spans="4:8">
      <c r="D35" s="803" t="s">
        <v>723</v>
      </c>
      <c r="E35" s="952">
        <v>0.83</v>
      </c>
      <c r="F35" s="952">
        <v>0</v>
      </c>
      <c r="G35" s="804">
        <f t="shared" si="0"/>
        <v>0</v>
      </c>
    </row>
    <row r="36" spans="4:8">
      <c r="D36" s="806" t="s">
        <v>504</v>
      </c>
      <c r="E36" s="949">
        <f>E10+E20</f>
        <v>5400301769.4899998</v>
      </c>
      <c r="F36" s="949">
        <f>F10+F20</f>
        <v>5326117713.9300013</v>
      </c>
      <c r="G36" s="807">
        <f t="shared" si="0"/>
        <v>0.98626297960252607</v>
      </c>
    </row>
    <row r="37" spans="4:8">
      <c r="D37" s="545" t="s">
        <v>18</v>
      </c>
      <c r="E37" s="342"/>
      <c r="F37" s="342"/>
      <c r="G37" s="341"/>
      <c r="H37" s="341"/>
    </row>
    <row r="38" spans="4:8">
      <c r="D38" s="1061" t="s">
        <v>492</v>
      </c>
      <c r="E38" s="342"/>
      <c r="F38" s="342"/>
      <c r="G38" s="341"/>
      <c r="H38" s="341"/>
    </row>
    <row r="39" spans="4:8" ht="15" customHeight="1">
      <c r="D39" s="464" t="s">
        <v>894</v>
      </c>
      <c r="E39" s="474"/>
      <c r="F39" s="474"/>
      <c r="G39" s="474"/>
      <c r="H39" s="474"/>
    </row>
    <row r="40" spans="4:8">
      <c r="D40" s="474"/>
      <c r="E40" s="474"/>
      <c r="F40" s="474"/>
      <c r="G40" s="474"/>
      <c r="H40" s="474"/>
    </row>
    <row r="41" spans="4:8">
      <c r="D41" s="464"/>
      <c r="E41" s="475"/>
      <c r="F41" s="475"/>
      <c r="G41" s="475"/>
    </row>
    <row r="42" spans="4:8">
      <c r="D42" s="476"/>
    </row>
    <row r="43" spans="4:8">
      <c r="G43" s="1060">
        <v>5328201.2933499403</v>
      </c>
    </row>
  </sheetData>
  <mergeCells count="3">
    <mergeCell ref="D5:H5"/>
    <mergeCell ref="D6:H6"/>
    <mergeCell ref="D7:H7"/>
  </mergeCells>
  <pageMargins left="0.7" right="0.7" top="0.75" bottom="0.75" header="0.3" footer="0.3"/>
  <pageSetup orientation="portrait" r:id="rId1"/>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D996511-7A7F-4509-BEE6-512E34BDB49C}">
  <dimension ref="B2:I20"/>
  <sheetViews>
    <sheetView showGridLines="0" workbookViewId="0">
      <selection activeCell="C33" sqref="C33"/>
    </sheetView>
  </sheetViews>
  <sheetFormatPr baseColWidth="10" defaultColWidth="11.42578125" defaultRowHeight="15"/>
  <cols>
    <col min="1" max="1" width="11.42578125" style="213"/>
    <col min="2" max="2" width="83" style="213" customWidth="1"/>
    <col min="3" max="4" width="22.42578125" style="213" bestFit="1" customWidth="1"/>
    <col min="5" max="5" width="18.140625" style="213" customWidth="1"/>
    <col min="6" max="16384" width="11.42578125" style="213"/>
  </cols>
  <sheetData>
    <row r="2" spans="2:9">
      <c r="B2" s="1337" t="s">
        <v>1659</v>
      </c>
      <c r="C2" s="1337"/>
      <c r="D2" s="1337"/>
      <c r="E2" s="1337"/>
      <c r="F2" s="1058"/>
      <c r="G2" s="1058"/>
      <c r="H2" s="1058"/>
      <c r="I2" s="1058"/>
    </row>
    <row r="3" spans="2:9">
      <c r="B3" s="1338" t="s">
        <v>801</v>
      </c>
      <c r="C3" s="1338"/>
      <c r="D3" s="1338"/>
      <c r="E3" s="1338"/>
    </row>
    <row r="4" spans="2:9" ht="31.5">
      <c r="B4" s="798" t="s">
        <v>249</v>
      </c>
      <c r="C4" s="799" t="s">
        <v>2</v>
      </c>
      <c r="D4" s="799" t="s">
        <v>549</v>
      </c>
      <c r="E4" s="800" t="s">
        <v>551</v>
      </c>
    </row>
    <row r="5" spans="2:9">
      <c r="B5" s="477" t="s">
        <v>724</v>
      </c>
      <c r="C5" s="948">
        <v>4562207314.2200022</v>
      </c>
      <c r="D5" s="948">
        <v>4513434095.5400028</v>
      </c>
      <c r="E5" s="471">
        <f t="shared" ref="E5:E17" si="0">D5/C5</f>
        <v>0.9893092936552933</v>
      </c>
    </row>
    <row r="6" spans="2:9">
      <c r="B6" s="478" t="s">
        <v>725</v>
      </c>
      <c r="C6" s="948">
        <v>364046693.46000004</v>
      </c>
      <c r="D6" s="948">
        <v>363973786.41999996</v>
      </c>
      <c r="E6" s="471">
        <f t="shared" si="0"/>
        <v>0.99979973162423985</v>
      </c>
    </row>
    <row r="7" spans="2:9">
      <c r="B7" s="478" t="s">
        <v>726</v>
      </c>
      <c r="C7" s="948">
        <v>8502356.9000000004</v>
      </c>
      <c r="D7" s="948">
        <v>8502356.4199999999</v>
      </c>
      <c r="E7" s="471">
        <f t="shared" si="0"/>
        <v>0.99999994354506572</v>
      </c>
    </row>
    <row r="8" spans="2:9">
      <c r="B8" s="478" t="s">
        <v>727</v>
      </c>
      <c r="C8" s="948">
        <v>71831437.939999998</v>
      </c>
      <c r="D8" s="948">
        <v>68648628.629999995</v>
      </c>
      <c r="E8" s="471">
        <f t="shared" si="0"/>
        <v>0.95569058059705603</v>
      </c>
    </row>
    <row r="9" spans="2:9">
      <c r="B9" s="478" t="s">
        <v>728</v>
      </c>
      <c r="C9" s="948">
        <v>15694341</v>
      </c>
      <c r="D9" s="948">
        <v>15464340.01</v>
      </c>
      <c r="E9" s="471">
        <f t="shared" si="0"/>
        <v>0.98534497307022961</v>
      </c>
    </row>
    <row r="10" spans="2:9">
      <c r="B10" s="478" t="s">
        <v>729</v>
      </c>
      <c r="C10" s="948">
        <v>186755954.55000001</v>
      </c>
      <c r="D10" s="948">
        <v>184964323.57999998</v>
      </c>
      <c r="E10" s="471">
        <f t="shared" si="0"/>
        <v>0.99040656575413044</v>
      </c>
    </row>
    <row r="11" spans="2:9">
      <c r="B11" s="478" t="s">
        <v>730</v>
      </c>
      <c r="C11" s="948">
        <v>7699650</v>
      </c>
      <c r="D11" s="948">
        <v>7699650</v>
      </c>
      <c r="E11" s="471">
        <f t="shared" si="0"/>
        <v>1</v>
      </c>
    </row>
    <row r="12" spans="2:9">
      <c r="B12" s="478" t="s">
        <v>731</v>
      </c>
      <c r="C12" s="948">
        <v>8047534</v>
      </c>
      <c r="D12" s="948">
        <v>6412427.5</v>
      </c>
      <c r="E12" s="471">
        <f t="shared" si="0"/>
        <v>0.79681893857174135</v>
      </c>
    </row>
    <row r="13" spans="2:9">
      <c r="B13" s="478" t="s">
        <v>732</v>
      </c>
      <c r="C13" s="948">
        <v>52000000</v>
      </c>
      <c r="D13" s="948">
        <v>51000000</v>
      </c>
      <c r="E13" s="471">
        <f t="shared" si="0"/>
        <v>0.98076923076923073</v>
      </c>
    </row>
    <row r="14" spans="2:9">
      <c r="B14" s="478" t="s">
        <v>733</v>
      </c>
      <c r="C14" s="948">
        <v>54103941.649999999</v>
      </c>
      <c r="D14" s="948">
        <v>51087869.350000009</v>
      </c>
      <c r="E14" s="471">
        <f t="shared" si="0"/>
        <v>0.94425411147470451</v>
      </c>
    </row>
    <row r="15" spans="2:9">
      <c r="B15" s="478" t="s">
        <v>734</v>
      </c>
      <c r="C15" s="948">
        <v>27857857.939999998</v>
      </c>
      <c r="D15" s="948">
        <v>27857847</v>
      </c>
      <c r="E15" s="471">
        <f t="shared" si="0"/>
        <v>0.999999607292132</v>
      </c>
    </row>
    <row r="16" spans="2:9">
      <c r="B16" s="478" t="s">
        <v>735</v>
      </c>
      <c r="C16" s="948">
        <v>41554687</v>
      </c>
      <c r="D16" s="948">
        <v>27072389.48</v>
      </c>
      <c r="E16" s="471">
        <f t="shared" si="0"/>
        <v>0.65148822995586519</v>
      </c>
    </row>
    <row r="17" spans="2:5">
      <c r="B17" s="806" t="s">
        <v>504</v>
      </c>
      <c r="C17" s="954">
        <v>5400301768.6600008</v>
      </c>
      <c r="D17" s="954">
        <v>5326117713.9300032</v>
      </c>
      <c r="E17" s="807">
        <f t="shared" si="0"/>
        <v>0.98626297975411004</v>
      </c>
    </row>
    <row r="18" spans="2:5">
      <c r="B18" s="545" t="s">
        <v>18</v>
      </c>
    </row>
    <row r="19" spans="2:5">
      <c r="B19" s="1061" t="s">
        <v>492</v>
      </c>
    </row>
    <row r="20" spans="2:5">
      <c r="B20" s="464" t="s">
        <v>894</v>
      </c>
    </row>
  </sheetData>
  <mergeCells count="2">
    <mergeCell ref="B2:E2"/>
    <mergeCell ref="B3:E3"/>
  </mergeCells>
  <pageMargins left="0.7" right="0.7" top="0.75" bottom="0.75" header="0.3" footer="0.3"/>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227705-C928-4AB5-81E8-E0EE33EFC7FD}">
  <dimension ref="B2:I26"/>
  <sheetViews>
    <sheetView showGridLines="0" workbookViewId="0">
      <selection sqref="A1:A1048576"/>
    </sheetView>
  </sheetViews>
  <sheetFormatPr baseColWidth="10" defaultColWidth="11.42578125" defaultRowHeight="15"/>
  <cols>
    <col min="1" max="1" width="11.42578125" style="213"/>
    <col min="2" max="2" width="70" style="213" customWidth="1"/>
    <col min="3" max="4" width="22.42578125" style="213" bestFit="1" customWidth="1"/>
    <col min="5" max="5" width="19.42578125" style="213" customWidth="1"/>
    <col min="6" max="16384" width="11.42578125" style="213"/>
  </cols>
  <sheetData>
    <row r="2" spans="2:9">
      <c r="B2" s="1337" t="s">
        <v>1660</v>
      </c>
      <c r="C2" s="1337"/>
      <c r="D2" s="1337"/>
      <c r="E2" s="1337"/>
      <c r="F2" s="1058"/>
      <c r="G2" s="1058"/>
      <c r="H2" s="1058"/>
      <c r="I2" s="1058"/>
    </row>
    <row r="3" spans="2:9">
      <c r="B3" s="1339" t="s">
        <v>801</v>
      </c>
      <c r="C3" s="1339"/>
      <c r="D3" s="1339"/>
      <c r="E3" s="1339"/>
      <c r="F3" s="1059"/>
      <c r="G3" s="1059"/>
      <c r="H3" s="1059"/>
      <c r="I3" s="1059"/>
    </row>
    <row r="4" spans="2:9">
      <c r="C4" s="1016"/>
    </row>
    <row r="5" spans="2:9" ht="31.5">
      <c r="B5" s="798" t="s">
        <v>249</v>
      </c>
      <c r="C5" s="799" t="s">
        <v>2</v>
      </c>
      <c r="D5" s="799" t="s">
        <v>549</v>
      </c>
      <c r="E5" s="800" t="s">
        <v>551</v>
      </c>
    </row>
    <row r="6" spans="2:9">
      <c r="B6" s="479" t="s">
        <v>736</v>
      </c>
      <c r="C6" s="955">
        <v>2898632467.7399998</v>
      </c>
      <c r="D6" s="955">
        <v>2850164686.2899995</v>
      </c>
      <c r="E6" s="480">
        <f t="shared" ref="E6:E23" si="0">D6/C6</f>
        <v>0.98327908695241051</v>
      </c>
    </row>
    <row r="7" spans="2:9">
      <c r="B7" s="472" t="s">
        <v>737</v>
      </c>
      <c r="C7" s="948">
        <v>2481054302.6099997</v>
      </c>
      <c r="D7" s="948">
        <v>2432723033.4399996</v>
      </c>
      <c r="E7" s="471">
        <f t="shared" si="0"/>
        <v>0.98051986644582634</v>
      </c>
    </row>
    <row r="8" spans="2:9">
      <c r="B8" s="472" t="s">
        <v>738</v>
      </c>
      <c r="C8" s="948">
        <v>390398101.46000004</v>
      </c>
      <c r="D8" s="948">
        <v>390325194.41999996</v>
      </c>
      <c r="E8" s="471">
        <f t="shared" si="0"/>
        <v>0.99981324950165629</v>
      </c>
    </row>
    <row r="9" spans="2:9">
      <c r="B9" s="472" t="s">
        <v>739</v>
      </c>
      <c r="C9" s="948">
        <v>27180063.670000002</v>
      </c>
      <c r="D9" s="948">
        <v>27116458.43</v>
      </c>
      <c r="E9" s="471">
        <f t="shared" si="0"/>
        <v>0.9976598568431535</v>
      </c>
    </row>
    <row r="10" spans="2:9">
      <c r="B10" s="481" t="s">
        <v>740</v>
      </c>
      <c r="C10" s="955">
        <v>689123939.73000002</v>
      </c>
      <c r="D10" s="955">
        <v>685467201.26999998</v>
      </c>
      <c r="E10" s="480">
        <f t="shared" si="0"/>
        <v>0.99469364181219311</v>
      </c>
    </row>
    <row r="11" spans="2:9">
      <c r="B11" s="472" t="s">
        <v>741</v>
      </c>
      <c r="C11" s="948">
        <v>27110925</v>
      </c>
      <c r="D11" s="948">
        <v>25245817.509999998</v>
      </c>
      <c r="E11" s="471">
        <f t="shared" si="0"/>
        <v>0.93120457933471457</v>
      </c>
    </row>
    <row r="12" spans="2:9">
      <c r="B12" s="472" t="s">
        <v>742</v>
      </c>
      <c r="C12" s="948">
        <v>607009780.73000002</v>
      </c>
      <c r="D12" s="948">
        <v>606740127.64999998</v>
      </c>
      <c r="E12" s="471">
        <f t="shared" si="0"/>
        <v>0.9995557681464774</v>
      </c>
    </row>
    <row r="13" spans="2:9">
      <c r="B13" s="472" t="s">
        <v>743</v>
      </c>
      <c r="C13" s="948">
        <v>47303584</v>
      </c>
      <c r="D13" s="948">
        <v>45781606.109999999</v>
      </c>
      <c r="E13" s="471">
        <f t="shared" si="0"/>
        <v>0.96782531551943296</v>
      </c>
    </row>
    <row r="14" spans="2:9">
      <c r="B14" s="472" t="s">
        <v>744</v>
      </c>
      <c r="C14" s="948">
        <v>7699650</v>
      </c>
      <c r="D14" s="948">
        <v>7699650</v>
      </c>
      <c r="E14" s="471">
        <f t="shared" si="0"/>
        <v>1</v>
      </c>
    </row>
    <row r="15" spans="2:9">
      <c r="B15" s="481" t="s">
        <v>745</v>
      </c>
      <c r="C15" s="955">
        <v>79371663.989999995</v>
      </c>
      <c r="D15" s="955">
        <v>79371652.070000008</v>
      </c>
      <c r="E15" s="480">
        <f t="shared" si="0"/>
        <v>0.99999984982045997</v>
      </c>
    </row>
    <row r="16" spans="2:9">
      <c r="B16" s="472" t="s">
        <v>746</v>
      </c>
      <c r="C16" s="948">
        <v>79371663.989999995</v>
      </c>
      <c r="D16" s="948">
        <v>79371652.070000008</v>
      </c>
      <c r="E16" s="471">
        <f t="shared" si="0"/>
        <v>0.99999984982045997</v>
      </c>
    </row>
    <row r="17" spans="2:5">
      <c r="B17" s="481" t="s">
        <v>747</v>
      </c>
      <c r="C17" s="955">
        <v>1733173697.2</v>
      </c>
      <c r="D17" s="955">
        <v>1711114174.3</v>
      </c>
      <c r="E17" s="480">
        <f t="shared" si="0"/>
        <v>0.98727217996924488</v>
      </c>
    </row>
    <row r="18" spans="2:5">
      <c r="B18" s="472" t="s">
        <v>748</v>
      </c>
      <c r="C18" s="948">
        <v>33320000</v>
      </c>
      <c r="D18" s="948">
        <v>33320000</v>
      </c>
      <c r="E18" s="471">
        <f t="shared" si="0"/>
        <v>1</v>
      </c>
    </row>
    <row r="19" spans="2:5">
      <c r="B19" s="472" t="s">
        <v>749</v>
      </c>
      <c r="C19" s="948">
        <v>11112321.09</v>
      </c>
      <c r="D19" s="948">
        <v>11112321.09</v>
      </c>
      <c r="E19" s="471">
        <f t="shared" si="0"/>
        <v>1</v>
      </c>
    </row>
    <row r="20" spans="2:5">
      <c r="B20" s="472" t="s">
        <v>750</v>
      </c>
      <c r="C20" s="948">
        <v>924999228.68000007</v>
      </c>
      <c r="D20" s="948">
        <v>918800347.06999993</v>
      </c>
      <c r="E20" s="471">
        <f t="shared" si="0"/>
        <v>0.99329850077945891</v>
      </c>
    </row>
    <row r="21" spans="2:5">
      <c r="B21" s="472" t="s">
        <v>751</v>
      </c>
      <c r="C21" s="948">
        <v>332399602.65999997</v>
      </c>
      <c r="D21" s="948">
        <v>317917305.13999999</v>
      </c>
      <c r="E21" s="471">
        <f t="shared" si="0"/>
        <v>0.95643106247989884</v>
      </c>
    </row>
    <row r="22" spans="2:5">
      <c r="B22" s="472" t="s">
        <v>752</v>
      </c>
      <c r="C22" s="948">
        <v>431342544.76999998</v>
      </c>
      <c r="D22" s="948">
        <v>429964201</v>
      </c>
      <c r="E22" s="471">
        <f t="shared" si="0"/>
        <v>0.99680452627102911</v>
      </c>
    </row>
    <row r="23" spans="2:5">
      <c r="B23" s="806" t="s">
        <v>504</v>
      </c>
      <c r="C23" s="954">
        <v>5400301768.6599998</v>
      </c>
      <c r="D23" s="954">
        <v>5326117713.9300003</v>
      </c>
      <c r="E23" s="807">
        <f t="shared" si="0"/>
        <v>0.9862629797541097</v>
      </c>
    </row>
    <row r="24" spans="2:5">
      <c r="B24" s="545" t="s">
        <v>18</v>
      </c>
    </row>
    <row r="25" spans="2:5">
      <c r="B25" s="1061" t="s">
        <v>492</v>
      </c>
    </row>
    <row r="26" spans="2:5">
      <c r="B26" s="463" t="s">
        <v>894</v>
      </c>
    </row>
  </sheetData>
  <mergeCells count="2">
    <mergeCell ref="B2:E2"/>
    <mergeCell ref="B3:E3"/>
  </mergeCells>
  <pageMargins left="0.7" right="0.7" top="0.75" bottom="0.75" header="0.3" footer="0.3"/>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A8C8CB7-CAB7-48A4-ADC4-ABB7A9DD7C0C}">
  <dimension ref="C3:AL46"/>
  <sheetViews>
    <sheetView showGridLines="0" zoomScale="85" zoomScaleNormal="85" workbookViewId="0">
      <selection activeCell="E39" sqref="E39"/>
    </sheetView>
  </sheetViews>
  <sheetFormatPr baseColWidth="10" defaultColWidth="11.42578125" defaultRowHeight="15"/>
  <cols>
    <col min="1" max="2" width="11.42578125" style="213"/>
    <col min="3" max="3" width="54.5703125" style="213" customWidth="1"/>
    <col min="4" max="5" width="25.28515625" style="213" bestFit="1" customWidth="1"/>
    <col min="6" max="6" width="19.7109375" style="213" customWidth="1"/>
    <col min="7" max="7" width="21.140625" style="213" customWidth="1"/>
    <col min="8" max="8" width="21.7109375" style="213" bestFit="1" customWidth="1"/>
    <col min="9" max="11" width="11.42578125" style="213"/>
    <col min="12" max="12" width="14.28515625" style="213" bestFit="1" customWidth="1"/>
    <col min="13" max="13" width="20.7109375" style="213" bestFit="1" customWidth="1"/>
    <col min="14" max="14" width="11.42578125" style="213"/>
    <col min="15" max="15" width="20.42578125" style="213" bestFit="1" customWidth="1"/>
    <col min="16" max="37" width="11.42578125" style="213"/>
    <col min="38" max="38" width="24.85546875" style="213" bestFit="1" customWidth="1"/>
    <col min="39" max="16384" width="11.42578125" style="213"/>
  </cols>
  <sheetData>
    <row r="3" spans="3:37" ht="15.75" customHeight="1">
      <c r="C3" s="1179" t="s">
        <v>1661</v>
      </c>
      <c r="D3" s="1179"/>
      <c r="E3" s="1179"/>
      <c r="F3" s="1179"/>
      <c r="G3" s="1179"/>
    </row>
    <row r="4" spans="3:37">
      <c r="C4" s="1179"/>
      <c r="D4" s="1179"/>
      <c r="E4" s="1179"/>
      <c r="F4" s="1179"/>
      <c r="G4" s="1179"/>
    </row>
    <row r="5" spans="3:37">
      <c r="C5" s="1181">
        <v>2022</v>
      </c>
      <c r="D5" s="1181"/>
      <c r="E5" s="1181"/>
      <c r="F5" s="1181"/>
      <c r="G5" s="1181"/>
    </row>
    <row r="6" spans="3:37">
      <c r="C6" s="1072" t="s">
        <v>949</v>
      </c>
      <c r="D6" s="1072"/>
      <c r="E6" s="1072"/>
      <c r="F6" s="1072"/>
      <c r="G6" s="1072"/>
    </row>
    <row r="7" spans="3:37">
      <c r="C7" s="366"/>
      <c r="D7" s="366"/>
      <c r="E7" s="366"/>
      <c r="F7" s="366"/>
      <c r="G7" s="366"/>
    </row>
    <row r="8" spans="3:37" ht="17.25" customHeight="1">
      <c r="C8" s="1340" t="s">
        <v>1</v>
      </c>
      <c r="D8" s="1342" t="s">
        <v>27</v>
      </c>
      <c r="E8" s="1342" t="s">
        <v>21</v>
      </c>
      <c r="F8" s="1342" t="s">
        <v>753</v>
      </c>
      <c r="G8" s="1344" t="s">
        <v>754</v>
      </c>
    </row>
    <row r="9" spans="3:37" ht="15" customHeight="1">
      <c r="C9" s="1341"/>
      <c r="D9" s="1343"/>
      <c r="E9" s="1343"/>
      <c r="F9" s="1343"/>
      <c r="G9" s="1345"/>
    </row>
    <row r="10" spans="3:37" ht="15.75">
      <c r="C10" s="1341"/>
      <c r="D10" s="1343"/>
      <c r="E10" s="1343"/>
      <c r="F10" s="1343"/>
      <c r="G10" s="1345"/>
      <c r="AE10" s="576"/>
      <c r="AF10" s="576"/>
      <c r="AG10" s="577"/>
      <c r="AH10" s="577"/>
      <c r="AI10" s="578"/>
      <c r="AK10" s="303"/>
    </row>
    <row r="11" spans="3:37" ht="15.75">
      <c r="C11" s="490" t="s">
        <v>342</v>
      </c>
      <c r="D11" s="956">
        <f>D12+D15+D19</f>
        <v>6333011554.5900002</v>
      </c>
      <c r="E11" s="956">
        <f>E12+E15+E19</f>
        <v>4984062202</v>
      </c>
      <c r="F11" s="555">
        <f>E11/D11</f>
        <v>0.78699717488872778</v>
      </c>
      <c r="G11" s="556">
        <f t="shared" ref="G11:G31" si="0">E11/$H$42</f>
        <v>9.3541176986322648E-4</v>
      </c>
      <c r="AE11" s="576"/>
      <c r="AF11" s="576"/>
      <c r="AG11" s="577"/>
      <c r="AH11" s="577"/>
      <c r="AI11" s="578"/>
    </row>
    <row r="12" spans="3:37" ht="15.75">
      <c r="C12" s="557" t="s">
        <v>343</v>
      </c>
      <c r="D12" s="957">
        <v>3981607082.5900002</v>
      </c>
      <c r="E12" s="957">
        <v>2815373374.4799991</v>
      </c>
      <c r="F12" s="558">
        <f>E12/D12</f>
        <v>0.70709472735029988</v>
      </c>
      <c r="G12" s="559">
        <f t="shared" si="0"/>
        <v>5.2839095587357604E-4</v>
      </c>
      <c r="AE12" s="576"/>
      <c r="AF12" s="576"/>
      <c r="AG12" s="577"/>
      <c r="AH12" s="577"/>
      <c r="AI12" s="578"/>
    </row>
    <row r="13" spans="3:37" ht="15.75">
      <c r="C13" s="560" t="s">
        <v>562</v>
      </c>
      <c r="D13" s="958">
        <v>247091000</v>
      </c>
      <c r="E13" s="958">
        <v>244426918.20000002</v>
      </c>
      <c r="F13" s="279">
        <f t="shared" ref="F13:F32" si="1">E13/D13</f>
        <v>0.9892182159609213</v>
      </c>
      <c r="G13" s="486">
        <f t="shared" si="0"/>
        <v>4.5874189945688825E-5</v>
      </c>
      <c r="AE13" s="576"/>
      <c r="AF13" s="576"/>
      <c r="AG13" s="577"/>
      <c r="AH13" s="577"/>
      <c r="AI13" s="578"/>
    </row>
    <row r="14" spans="3:37" ht="15.75">
      <c r="C14" s="560" t="s">
        <v>620</v>
      </c>
      <c r="D14" s="958">
        <v>3734516082.5900002</v>
      </c>
      <c r="E14" s="958">
        <v>2570946456.2799993</v>
      </c>
      <c r="F14" s="279">
        <f t="shared" si="1"/>
        <v>0.68842827274610907</v>
      </c>
      <c r="G14" s="486">
        <f t="shared" si="0"/>
        <v>4.8251676592788725E-4</v>
      </c>
      <c r="AE14" s="576"/>
      <c r="AF14" s="576"/>
      <c r="AG14" s="577"/>
      <c r="AH14" s="577"/>
      <c r="AI14" s="578"/>
    </row>
    <row r="15" spans="3:37" ht="15.75">
      <c r="C15" s="557" t="s">
        <v>346</v>
      </c>
      <c r="D15" s="957">
        <v>2293088472</v>
      </c>
      <c r="E15" s="957">
        <v>2115752972</v>
      </c>
      <c r="F15" s="558">
        <f t="shared" si="1"/>
        <v>0.92266521673046031</v>
      </c>
      <c r="G15" s="559">
        <f t="shared" si="0"/>
        <v>3.9708578101969308E-4</v>
      </c>
      <c r="AE15" s="576"/>
      <c r="AF15" s="576"/>
      <c r="AG15" s="577"/>
      <c r="AH15" s="577"/>
      <c r="AI15" s="578"/>
    </row>
    <row r="16" spans="3:37" ht="15.75">
      <c r="C16" s="560" t="s">
        <v>755</v>
      </c>
      <c r="D16" s="958">
        <v>1000000000</v>
      </c>
      <c r="E16" s="958">
        <v>822664500</v>
      </c>
      <c r="F16" s="279">
        <f t="shared" si="1"/>
        <v>0.82266450000000002</v>
      </c>
      <c r="G16" s="486">
        <f t="shared" si="0"/>
        <v>1.5439816454133537E-4</v>
      </c>
      <c r="AE16" s="576"/>
      <c r="AF16" s="576"/>
      <c r="AG16" s="577"/>
      <c r="AH16" s="577"/>
      <c r="AI16" s="578"/>
    </row>
    <row r="17" spans="3:37" ht="15.75">
      <c r="C17" s="560" t="s">
        <v>756</v>
      </c>
      <c r="D17" s="958">
        <v>779372472</v>
      </c>
      <c r="E17" s="958">
        <v>779372472</v>
      </c>
      <c r="F17" s="279">
        <f t="shared" si="1"/>
        <v>1</v>
      </c>
      <c r="G17" s="486">
        <f t="shared" si="0"/>
        <v>1.4627309087829034E-4</v>
      </c>
      <c r="AE17" s="576"/>
      <c r="AF17" s="576"/>
      <c r="AG17" s="577"/>
      <c r="AH17" s="577"/>
      <c r="AI17" s="578"/>
    </row>
    <row r="18" spans="3:37" ht="15.75">
      <c r="C18" s="560" t="s">
        <v>574</v>
      </c>
      <c r="D18" s="958">
        <v>513716000</v>
      </c>
      <c r="E18" s="958">
        <v>513716000</v>
      </c>
      <c r="F18" s="279">
        <f t="shared" si="1"/>
        <v>1</v>
      </c>
      <c r="G18" s="486">
        <f t="shared" si="0"/>
        <v>9.6414525600067391E-5</v>
      </c>
      <c r="AE18" s="576"/>
      <c r="AF18" s="576"/>
      <c r="AG18" s="577"/>
      <c r="AH18" s="577"/>
      <c r="AI18" s="578"/>
    </row>
    <row r="19" spans="3:37" ht="15.75">
      <c r="C19" s="557" t="s">
        <v>575</v>
      </c>
      <c r="D19" s="957">
        <v>58316000</v>
      </c>
      <c r="E19" s="957">
        <v>52935855.520000003</v>
      </c>
      <c r="F19" s="558">
        <f t="shared" si="1"/>
        <v>0.90774153782838329</v>
      </c>
      <c r="G19" s="559">
        <f t="shared" si="0"/>
        <v>9.9350329699571534E-6</v>
      </c>
      <c r="AE19" s="576"/>
      <c r="AF19" s="576"/>
      <c r="AG19" s="577"/>
      <c r="AH19" s="577"/>
      <c r="AI19" s="578"/>
    </row>
    <row r="20" spans="3:37" ht="15.75">
      <c r="C20" s="560" t="s">
        <v>716</v>
      </c>
      <c r="D20" s="958">
        <v>58316000</v>
      </c>
      <c r="E20" s="958">
        <v>52935855.520000003</v>
      </c>
      <c r="F20" s="279">
        <f t="shared" si="1"/>
        <v>0.90774153782838329</v>
      </c>
      <c r="G20" s="486">
        <f t="shared" si="0"/>
        <v>9.9350329699571534E-6</v>
      </c>
      <c r="AE20" s="576"/>
      <c r="AF20" s="576"/>
      <c r="AG20" s="577"/>
      <c r="AH20" s="577"/>
      <c r="AI20" s="578"/>
    </row>
    <row r="21" spans="3:37" ht="15.75">
      <c r="C21" s="490" t="s">
        <v>348</v>
      </c>
      <c r="D21" s="960">
        <f>D22+D25+D29</f>
        <v>14334002685.459999</v>
      </c>
      <c r="E21" s="960">
        <f>E22+E25+E29</f>
        <v>11932927275.940001</v>
      </c>
      <c r="F21" s="555">
        <f t="shared" si="1"/>
        <v>0.83249093346720382</v>
      </c>
      <c r="G21" s="556">
        <f t="shared" si="0"/>
        <v>2.2395789158403856E-3</v>
      </c>
      <c r="AE21" s="576"/>
      <c r="AF21" s="576"/>
      <c r="AG21" s="577"/>
      <c r="AH21" s="577"/>
      <c r="AI21" s="578"/>
    </row>
    <row r="22" spans="3:37" ht="15.75">
      <c r="C22" s="557" t="s">
        <v>577</v>
      </c>
      <c r="D22" s="961">
        <v>6058282492.75</v>
      </c>
      <c r="E22" s="961">
        <v>4711236826.6600008</v>
      </c>
      <c r="F22" s="558">
        <f t="shared" si="1"/>
        <v>0.77765221946945839</v>
      </c>
      <c r="G22" s="559">
        <f t="shared" si="0"/>
        <v>8.84207740525876E-4</v>
      </c>
      <c r="AE22" s="576"/>
      <c r="AF22" s="576"/>
      <c r="AG22" s="577"/>
      <c r="AH22" s="577"/>
      <c r="AI22" s="578"/>
    </row>
    <row r="23" spans="3:37" ht="15.75">
      <c r="C23" s="560" t="s">
        <v>717</v>
      </c>
      <c r="D23" s="962">
        <v>6053282492.75</v>
      </c>
      <c r="E23" s="962">
        <v>4711236826.6600008</v>
      </c>
      <c r="F23" s="279">
        <f t="shared" si="1"/>
        <v>0.7782945587460417</v>
      </c>
      <c r="G23" s="486">
        <f t="shared" si="0"/>
        <v>8.84207740525876E-4</v>
      </c>
      <c r="AE23" s="576"/>
      <c r="AF23" s="576"/>
      <c r="AG23" s="577"/>
      <c r="AH23" s="577"/>
      <c r="AI23" s="578"/>
    </row>
    <row r="24" spans="3:37" ht="15.75">
      <c r="C24" s="560" t="s">
        <v>718</v>
      </c>
      <c r="D24" s="962">
        <v>5000000</v>
      </c>
      <c r="E24" s="962">
        <v>0</v>
      </c>
      <c r="F24" s="279">
        <f t="shared" si="1"/>
        <v>0</v>
      </c>
      <c r="G24" s="486">
        <f t="shared" si="0"/>
        <v>0</v>
      </c>
      <c r="AE24" s="576"/>
      <c r="AF24" s="576"/>
      <c r="AG24" s="577"/>
      <c r="AH24" s="577"/>
      <c r="AI24" s="578"/>
    </row>
    <row r="25" spans="3:37" ht="15.75">
      <c r="C25" s="557" t="s">
        <v>350</v>
      </c>
      <c r="D25" s="961">
        <v>3200465036.1500001</v>
      </c>
      <c r="E25" s="961">
        <v>2146435292.77</v>
      </c>
      <c r="F25" s="558">
        <f t="shared" si="1"/>
        <v>0.67066356561484408</v>
      </c>
      <c r="G25" s="559">
        <f t="shared" si="0"/>
        <v>4.0284425730104047E-4</v>
      </c>
      <c r="AE25" s="576"/>
      <c r="AF25" s="576"/>
      <c r="AG25" s="577"/>
      <c r="AH25" s="577"/>
      <c r="AI25" s="578"/>
    </row>
    <row r="26" spans="3:37" ht="15.75">
      <c r="C26" s="560" t="s">
        <v>719</v>
      </c>
      <c r="D26" s="962">
        <v>2100932264.3599999</v>
      </c>
      <c r="E26" s="962">
        <v>1483107078.0599999</v>
      </c>
      <c r="F26" s="279">
        <f t="shared" si="1"/>
        <v>0.70592807927189127</v>
      </c>
      <c r="G26" s="486">
        <f t="shared" si="0"/>
        <v>2.7835042191650056E-4</v>
      </c>
      <c r="AE26" s="576"/>
      <c r="AF26" s="576"/>
      <c r="AG26" s="577"/>
      <c r="AH26" s="577"/>
      <c r="AI26" s="578"/>
    </row>
    <row r="27" spans="3:37" ht="15.75">
      <c r="C27" s="560" t="s">
        <v>720</v>
      </c>
      <c r="D27" s="962">
        <v>773432771.79000008</v>
      </c>
      <c r="E27" s="962">
        <v>663328214.71000004</v>
      </c>
      <c r="F27" s="279">
        <f t="shared" si="1"/>
        <v>0.85764172259577431</v>
      </c>
      <c r="G27" s="486">
        <f t="shared" si="0"/>
        <v>1.2449383538453991E-4</v>
      </c>
      <c r="AE27" s="576"/>
      <c r="AF27" s="576"/>
      <c r="AG27" s="577"/>
      <c r="AH27" s="577"/>
      <c r="AI27" s="578"/>
    </row>
    <row r="28" spans="3:37" ht="15.75">
      <c r="C28" s="560" t="s">
        <v>757</v>
      </c>
      <c r="D28" s="962">
        <v>326100000</v>
      </c>
      <c r="E28" s="962">
        <v>0</v>
      </c>
      <c r="F28" s="279">
        <f t="shared" si="1"/>
        <v>0</v>
      </c>
      <c r="G28" s="486">
        <f t="shared" si="0"/>
        <v>0</v>
      </c>
      <c r="AE28" s="576"/>
      <c r="AF28" s="576"/>
      <c r="AG28" s="577"/>
      <c r="AH28" s="577"/>
      <c r="AI28" s="578"/>
    </row>
    <row r="29" spans="3:37" ht="15.75">
      <c r="C29" s="557" t="s">
        <v>581</v>
      </c>
      <c r="D29" s="961">
        <v>5075255156.5599995</v>
      </c>
      <c r="E29" s="961">
        <v>5075255156.5100002</v>
      </c>
      <c r="F29" s="558">
        <f t="shared" si="1"/>
        <v>0.99999999999014844</v>
      </c>
      <c r="G29" s="559">
        <f t="shared" si="0"/>
        <v>9.5252691801346937E-4</v>
      </c>
      <c r="AE29" s="576"/>
      <c r="AF29" s="576"/>
      <c r="AG29" s="577"/>
      <c r="AH29" s="577"/>
      <c r="AI29" s="578"/>
    </row>
    <row r="30" spans="3:37" ht="15.75">
      <c r="C30" s="560" t="s">
        <v>582</v>
      </c>
      <c r="D30" s="962">
        <v>4874852.03</v>
      </c>
      <c r="E30" s="962">
        <v>4874852.03</v>
      </c>
      <c r="F30" s="279">
        <f t="shared" si="1"/>
        <v>1</v>
      </c>
      <c r="G30" s="486">
        <f t="shared" si="0"/>
        <v>9.1491513957707273E-7</v>
      </c>
      <c r="AE30" s="576"/>
      <c r="AF30" s="576"/>
      <c r="AG30" s="577"/>
      <c r="AH30" s="577"/>
      <c r="AI30" s="578"/>
    </row>
    <row r="31" spans="3:37" ht="15.75">
      <c r="C31" s="560" t="s">
        <v>583</v>
      </c>
      <c r="D31" s="962">
        <v>5070380304.5299997</v>
      </c>
      <c r="E31" s="962">
        <v>5070380304.4800005</v>
      </c>
      <c r="F31" s="279">
        <f t="shared" si="1"/>
        <v>0.999999999990139</v>
      </c>
      <c r="G31" s="486">
        <f t="shared" si="0"/>
        <v>9.5161200287389232E-4</v>
      </c>
      <c r="AE31" s="576"/>
      <c r="AF31" s="576"/>
      <c r="AG31" s="577"/>
      <c r="AH31" s="577"/>
      <c r="AI31" s="578"/>
    </row>
    <row r="32" spans="3:37" ht="15.75">
      <c r="C32" s="812" t="s">
        <v>245</v>
      </c>
      <c r="D32" s="959">
        <f>D11+D21</f>
        <v>20667014240.049999</v>
      </c>
      <c r="E32" s="959">
        <f>E11+E21</f>
        <v>16916989477.940001</v>
      </c>
      <c r="F32" s="813">
        <f t="shared" si="1"/>
        <v>0.81855024056436099</v>
      </c>
      <c r="G32" s="814">
        <f>E32/$H$42</f>
        <v>3.1749906857036123E-3</v>
      </c>
      <c r="H32" s="1063"/>
      <c r="AG32" s="576"/>
      <c r="AH32" s="576"/>
      <c r="AI32" s="577"/>
      <c r="AJ32" s="577"/>
      <c r="AK32" s="578"/>
    </row>
    <row r="33" spans="3:38" ht="15.75">
      <c r="C33" s="545" t="s">
        <v>18</v>
      </c>
      <c r="D33" s="545"/>
      <c r="E33" s="1064"/>
      <c r="F33" s="1064"/>
      <c r="G33" s="1065"/>
      <c r="AB33" s="576"/>
      <c r="AC33" s="576"/>
      <c r="AD33" s="577"/>
      <c r="AE33" s="577"/>
      <c r="AF33" s="578"/>
    </row>
    <row r="34" spans="3:38" ht="15.75">
      <c r="C34" s="1061" t="s">
        <v>758</v>
      </c>
      <c r="D34" s="1061"/>
      <c r="AB34" s="576"/>
      <c r="AC34" s="576"/>
      <c r="AD34" s="577"/>
      <c r="AE34" s="577"/>
      <c r="AF34" s="578"/>
    </row>
    <row r="35" spans="3:38" ht="15.75">
      <c r="C35" s="609" t="s">
        <v>894</v>
      </c>
      <c r="D35" s="609"/>
      <c r="AB35" s="576"/>
      <c r="AC35" s="576"/>
      <c r="AD35" s="577"/>
      <c r="AE35" s="577"/>
      <c r="AF35" s="578"/>
    </row>
    <row r="36" spans="3:38" ht="15.75">
      <c r="C36" s="1063"/>
      <c r="D36" s="1063"/>
      <c r="AB36" s="576"/>
      <c r="AC36" s="576"/>
      <c r="AD36" s="577"/>
      <c r="AE36" s="577"/>
      <c r="AF36" s="578"/>
    </row>
    <row r="37" spans="3:38" ht="15.75">
      <c r="C37" s="1063"/>
      <c r="D37" s="1063"/>
      <c r="AB37" s="576"/>
      <c r="AC37" s="576"/>
      <c r="AD37" s="577"/>
      <c r="AE37" s="577"/>
      <c r="AF37" s="578"/>
    </row>
    <row r="38" spans="3:38" ht="15.75">
      <c r="C38" s="1063"/>
      <c r="D38" s="1063"/>
      <c r="AB38" s="576"/>
      <c r="AC38" s="576"/>
      <c r="AD38" s="577"/>
      <c r="AE38" s="577"/>
      <c r="AF38" s="578"/>
    </row>
    <row r="39" spans="3:38" ht="15.75">
      <c r="C39" s="1063"/>
      <c r="D39" s="1063"/>
      <c r="AB39" s="576"/>
      <c r="AC39" s="576"/>
      <c r="AD39" s="577"/>
      <c r="AE39" s="577"/>
      <c r="AF39" s="578"/>
    </row>
    <row r="40" spans="3:38" ht="15.75">
      <c r="C40" s="1063"/>
      <c r="D40" s="1063"/>
      <c r="AB40" s="576"/>
      <c r="AC40" s="576"/>
      <c r="AD40" s="577"/>
      <c r="AE40" s="577"/>
      <c r="AF40" s="578"/>
    </row>
    <row r="41" spans="3:38" ht="15.75">
      <c r="C41" s="1063"/>
      <c r="D41" s="1063"/>
      <c r="AB41" s="576"/>
      <c r="AC41" s="576"/>
      <c r="AD41" s="577"/>
      <c r="AE41" s="577"/>
      <c r="AF41" s="578"/>
    </row>
    <row r="42" spans="3:38" ht="15.75">
      <c r="C42" s="1063"/>
      <c r="D42" s="1063"/>
      <c r="H42" s="580">
        <v>5328201293349.9404</v>
      </c>
      <c r="AB42" s="576"/>
      <c r="AC42" s="576"/>
      <c r="AD42" s="577"/>
      <c r="AE42" s="577"/>
      <c r="AF42" s="578"/>
    </row>
    <row r="43" spans="3:38" ht="18" customHeight="1">
      <c r="C43" s="1063"/>
      <c r="D43" s="1063"/>
      <c r="AB43" s="576"/>
      <c r="AC43" s="576"/>
      <c r="AD43" s="577"/>
      <c r="AE43" s="577"/>
      <c r="AF43" s="578"/>
    </row>
    <row r="44" spans="3:38" ht="15.75">
      <c r="C44" s="1063"/>
      <c r="D44" s="1063"/>
      <c r="AB44" s="576"/>
      <c r="AC44" s="576"/>
      <c r="AD44" s="577"/>
      <c r="AE44" s="577"/>
      <c r="AF44" s="578"/>
    </row>
    <row r="45" spans="3:38" ht="15.75">
      <c r="C45" s="1063"/>
      <c r="D45" s="1063"/>
      <c r="AB45" s="576"/>
      <c r="AC45" s="576"/>
      <c r="AD45" s="577"/>
      <c r="AE45" s="577"/>
      <c r="AF45" s="578"/>
      <c r="AL45" s="225">
        <v>4489239338399.999</v>
      </c>
    </row>
    <row r="46" spans="3:38">
      <c r="C46" s="1063"/>
      <c r="D46" s="1063"/>
    </row>
  </sheetData>
  <mergeCells count="8">
    <mergeCell ref="C3:G4"/>
    <mergeCell ref="C5:G5"/>
    <mergeCell ref="C6:G6"/>
    <mergeCell ref="C8:C10"/>
    <mergeCell ref="D8:D10"/>
    <mergeCell ref="E8:E10"/>
    <mergeCell ref="F8:F10"/>
    <mergeCell ref="G8:G10"/>
  </mergeCells>
  <pageMargins left="0.7" right="0.7" top="0.75" bottom="0.75" header="0.3" footer="0.3"/>
  <pageSetup orientation="portrait" r:id="rId1"/>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63B3CC-7F76-40BE-9A44-46921541E03E}">
  <dimension ref="C1:I39"/>
  <sheetViews>
    <sheetView showGridLines="0" zoomScale="70" zoomScaleNormal="70" workbookViewId="0">
      <selection activeCell="D43" sqref="D43"/>
    </sheetView>
  </sheetViews>
  <sheetFormatPr baseColWidth="10" defaultColWidth="11.5703125" defaultRowHeight="15"/>
  <cols>
    <col min="1" max="2" width="11.5703125" style="305"/>
    <col min="3" max="3" width="94.5703125" style="305" bestFit="1" customWidth="1"/>
    <col min="4" max="4" width="19.7109375" style="305" bestFit="1" customWidth="1"/>
    <col min="5" max="5" width="17.85546875" style="305" bestFit="1" customWidth="1"/>
    <col min="6" max="6" width="14.85546875" style="305" bestFit="1" customWidth="1"/>
    <col min="7" max="7" width="7.140625" style="305" bestFit="1" customWidth="1"/>
    <col min="8" max="8" width="11.5703125" style="305"/>
    <col min="9" max="9" width="27.7109375" style="305" bestFit="1" customWidth="1"/>
    <col min="10" max="16384" width="11.5703125" style="305"/>
  </cols>
  <sheetData>
    <row r="1" spans="3:9">
      <c r="C1" s="1179" t="s">
        <v>1662</v>
      </c>
      <c r="D1" s="1179"/>
      <c r="E1" s="1179"/>
      <c r="F1" s="1179"/>
      <c r="G1" s="1179"/>
    </row>
    <row r="2" spans="3:9">
      <c r="C2" s="1179"/>
      <c r="D2" s="1179"/>
      <c r="E2" s="1179"/>
      <c r="F2" s="1179"/>
      <c r="G2" s="1179"/>
    </row>
    <row r="3" spans="3:9">
      <c r="C3" s="1346">
        <v>2022</v>
      </c>
      <c r="D3" s="1346"/>
      <c r="E3" s="1346"/>
      <c r="F3" s="1346"/>
      <c r="G3" s="1346"/>
    </row>
    <row r="4" spans="3:9">
      <c r="C4" s="1347" t="s">
        <v>949</v>
      </c>
      <c r="D4" s="1347"/>
      <c r="E4" s="1347"/>
      <c r="F4" s="1347"/>
      <c r="G4" s="1347"/>
      <c r="I4" s="1066">
        <v>6246380700000</v>
      </c>
    </row>
    <row r="5" spans="3:9">
      <c r="C5" s="562"/>
      <c r="D5" s="562"/>
      <c r="E5" s="562"/>
      <c r="F5" s="562"/>
      <c r="G5" s="562"/>
      <c r="I5" s="1067"/>
    </row>
    <row r="6" spans="3:9">
      <c r="C6" s="1348" t="s">
        <v>1</v>
      </c>
      <c r="D6" s="1350" t="s">
        <v>759</v>
      </c>
      <c r="E6" s="1352" t="s">
        <v>760</v>
      </c>
      <c r="F6" s="1352" t="s">
        <v>508</v>
      </c>
      <c r="G6" s="1353" t="s">
        <v>452</v>
      </c>
    </row>
    <row r="7" spans="3:9">
      <c r="C7" s="1349"/>
      <c r="D7" s="1351"/>
      <c r="E7" s="1218"/>
      <c r="F7" s="1218"/>
      <c r="G7" s="1354"/>
      <c r="I7" s="1068"/>
    </row>
    <row r="8" spans="3:9">
      <c r="C8" s="565" t="s">
        <v>761</v>
      </c>
      <c r="D8" s="966">
        <v>1944967939.6199999</v>
      </c>
      <c r="E8" s="966">
        <v>340695594.52999997</v>
      </c>
      <c r="F8" s="566">
        <f>IFERROR(E8/D8,"NA")</f>
        <v>0.17516771746713919</v>
      </c>
      <c r="G8" s="567">
        <f>E8/$I$4</f>
        <v>5.4542880252239501E-5</v>
      </c>
      <c r="I8" s="1069"/>
    </row>
    <row r="9" spans="3:9">
      <c r="C9" s="568" t="s">
        <v>560</v>
      </c>
      <c r="D9" s="967">
        <v>278701435.50999999</v>
      </c>
      <c r="E9" s="967">
        <v>98985457.450000003</v>
      </c>
      <c r="F9" s="569">
        <f t="shared" ref="F9:F36" si="0">IFERROR(E9/D9,"NA")</f>
        <v>0.35516665807215886</v>
      </c>
      <c r="G9" s="570">
        <f t="shared" ref="G9:G36" si="1">E9/$I$4</f>
        <v>1.5846849912622201E-5</v>
      </c>
    </row>
    <row r="10" spans="3:9">
      <c r="C10" s="571" t="s">
        <v>561</v>
      </c>
      <c r="D10" s="968">
        <v>225101435.50999999</v>
      </c>
      <c r="E10" s="968">
        <v>47985424.700000003</v>
      </c>
      <c r="F10" s="569">
        <f t="shared" si="0"/>
        <v>0.21317245086101763</v>
      </c>
      <c r="G10" s="570">
        <f t="shared" si="1"/>
        <v>7.6821165735223284E-6</v>
      </c>
    </row>
    <row r="11" spans="3:9">
      <c r="C11" s="572" t="s">
        <v>562</v>
      </c>
      <c r="D11" s="967">
        <v>30616000</v>
      </c>
      <c r="E11" s="967">
        <v>10548000</v>
      </c>
      <c r="F11" s="569">
        <f t="shared" si="0"/>
        <v>0.34452573817611704</v>
      </c>
      <c r="G11" s="570">
        <f t="shared" si="1"/>
        <v>1.6886578815152908E-6</v>
      </c>
    </row>
    <row r="12" spans="3:9">
      <c r="C12" s="572" t="s">
        <v>563</v>
      </c>
      <c r="D12" s="967">
        <v>194485435.50999999</v>
      </c>
      <c r="E12" s="967">
        <v>37437424.700000003</v>
      </c>
      <c r="F12" s="569">
        <f t="shared" si="0"/>
        <v>0.19249474698106664</v>
      </c>
      <c r="G12" s="570">
        <f t="shared" si="1"/>
        <v>5.9934586920070371E-6</v>
      </c>
    </row>
    <row r="13" spans="3:9">
      <c r="C13" s="571" t="s">
        <v>570</v>
      </c>
      <c r="D13" s="968">
        <v>53600000</v>
      </c>
      <c r="E13" s="968">
        <v>51000032.75</v>
      </c>
      <c r="F13" s="569">
        <f t="shared" si="0"/>
        <v>0.95149314832089549</v>
      </c>
      <c r="G13" s="570">
        <f t="shared" si="1"/>
        <v>8.1647333390998727E-6</v>
      </c>
    </row>
    <row r="14" spans="3:9">
      <c r="C14" s="572" t="s">
        <v>571</v>
      </c>
      <c r="D14" s="967">
        <v>28100000</v>
      </c>
      <c r="E14" s="967">
        <v>28000032.75</v>
      </c>
      <c r="F14" s="569">
        <f t="shared" si="0"/>
        <v>0.9964424466192171</v>
      </c>
      <c r="G14" s="570">
        <f t="shared" si="1"/>
        <v>4.4826010604829131E-6</v>
      </c>
    </row>
    <row r="15" spans="3:9">
      <c r="C15" s="572" t="s">
        <v>572</v>
      </c>
      <c r="D15" s="967">
        <v>8000000</v>
      </c>
      <c r="E15" s="967">
        <v>8000000</v>
      </c>
      <c r="F15" s="569">
        <f t="shared" si="0"/>
        <v>1</v>
      </c>
      <c r="G15" s="570">
        <f t="shared" si="1"/>
        <v>1.2807416621276381E-6</v>
      </c>
    </row>
    <row r="16" spans="3:9">
      <c r="C16" s="572" t="s">
        <v>573</v>
      </c>
      <c r="D16" s="967">
        <v>17500000</v>
      </c>
      <c r="E16" s="967">
        <v>15000000</v>
      </c>
      <c r="F16" s="569">
        <f t="shared" si="0"/>
        <v>0.8571428571428571</v>
      </c>
      <c r="G16" s="570">
        <f t="shared" si="1"/>
        <v>2.4013906164893215E-6</v>
      </c>
    </row>
    <row r="17" spans="3:7">
      <c r="C17" s="568" t="s">
        <v>576</v>
      </c>
      <c r="D17" s="967">
        <v>1666266504.1100001</v>
      </c>
      <c r="E17" s="967">
        <v>241710137.07999998</v>
      </c>
      <c r="F17" s="569">
        <f t="shared" si="0"/>
        <v>0.14506091101501448</v>
      </c>
      <c r="G17" s="570">
        <f t="shared" si="1"/>
        <v>3.8696030339617303E-5</v>
      </c>
    </row>
    <row r="18" spans="3:7">
      <c r="C18" s="571" t="s">
        <v>577</v>
      </c>
      <c r="D18" s="968">
        <v>1134436779.8900001</v>
      </c>
      <c r="E18" s="968">
        <v>134529551.44999999</v>
      </c>
      <c r="F18" s="569">
        <f t="shared" si="0"/>
        <v>0.11858708553423714</v>
      </c>
      <c r="G18" s="570">
        <f t="shared" si="1"/>
        <v>2.1537200166169824E-5</v>
      </c>
    </row>
    <row r="19" spans="3:7">
      <c r="C19" s="572" t="s">
        <v>717</v>
      </c>
      <c r="D19" s="967">
        <v>1134436779.8900001</v>
      </c>
      <c r="E19" s="967">
        <v>134529551.44999999</v>
      </c>
      <c r="F19" s="569">
        <f t="shared" si="0"/>
        <v>0.11858708553423714</v>
      </c>
      <c r="G19" s="570">
        <f t="shared" si="1"/>
        <v>2.1537200166169824E-5</v>
      </c>
    </row>
    <row r="20" spans="3:7">
      <c r="C20" s="572" t="s">
        <v>718</v>
      </c>
      <c r="D20" s="967">
        <v>0</v>
      </c>
      <c r="E20" s="967">
        <v>0</v>
      </c>
      <c r="F20" s="569" t="str">
        <f t="shared" si="0"/>
        <v>NA</v>
      </c>
      <c r="G20" s="570">
        <f t="shared" si="1"/>
        <v>0</v>
      </c>
    </row>
    <row r="21" spans="3:7">
      <c r="C21" s="571" t="s">
        <v>578</v>
      </c>
      <c r="D21" s="968">
        <v>529829724.21999997</v>
      </c>
      <c r="E21" s="968">
        <v>105180585.63</v>
      </c>
      <c r="F21" s="569">
        <f t="shared" si="0"/>
        <v>0.19851771394072656</v>
      </c>
      <c r="G21" s="570">
        <f t="shared" si="1"/>
        <v>1.6838644757915569E-5</v>
      </c>
    </row>
    <row r="22" spans="3:7">
      <c r="C22" s="572" t="s">
        <v>719</v>
      </c>
      <c r="D22" s="967">
        <v>359529287.82999998</v>
      </c>
      <c r="E22" s="967">
        <v>0</v>
      </c>
      <c r="F22" s="569">
        <f t="shared" si="0"/>
        <v>0</v>
      </c>
      <c r="G22" s="570">
        <f t="shared" si="1"/>
        <v>0</v>
      </c>
    </row>
    <row r="23" spans="3:7">
      <c r="C23" s="572" t="s">
        <v>720</v>
      </c>
      <c r="D23" s="967">
        <v>70390436.389999986</v>
      </c>
      <c r="E23" s="967">
        <v>17896624.07</v>
      </c>
      <c r="F23" s="569">
        <f t="shared" si="0"/>
        <v>0.25424794883843743</v>
      </c>
      <c r="G23" s="570">
        <f t="shared" si="1"/>
        <v>2.8651190072356623E-6</v>
      </c>
    </row>
    <row r="24" spans="3:7">
      <c r="C24" s="572" t="s">
        <v>757</v>
      </c>
      <c r="D24" s="967">
        <v>99910000</v>
      </c>
      <c r="E24" s="967">
        <v>87283961.560000002</v>
      </c>
      <c r="F24" s="569">
        <f t="shared" si="0"/>
        <v>0.87362587889100196</v>
      </c>
      <c r="G24" s="570">
        <f t="shared" si="1"/>
        <v>1.397352575067991E-5</v>
      </c>
    </row>
    <row r="25" spans="3:7">
      <c r="C25" s="571" t="s">
        <v>581</v>
      </c>
      <c r="D25" s="968">
        <v>2000000</v>
      </c>
      <c r="E25" s="968">
        <v>2000000</v>
      </c>
      <c r="F25" s="569">
        <f t="shared" si="0"/>
        <v>1</v>
      </c>
      <c r="G25" s="570">
        <f t="shared" si="1"/>
        <v>3.2018541553190953E-7</v>
      </c>
    </row>
    <row r="26" spans="3:7">
      <c r="C26" s="572" t="s">
        <v>582</v>
      </c>
      <c r="D26" s="967">
        <v>2000000</v>
      </c>
      <c r="E26" s="967">
        <v>2000000</v>
      </c>
      <c r="F26" s="569">
        <f t="shared" si="0"/>
        <v>1</v>
      </c>
      <c r="G26" s="570">
        <f t="shared" si="1"/>
        <v>3.2018541553190953E-7</v>
      </c>
    </row>
    <row r="27" spans="3:7">
      <c r="C27" s="571" t="s">
        <v>762</v>
      </c>
      <c r="D27" s="968">
        <v>0</v>
      </c>
      <c r="E27" s="968">
        <v>0</v>
      </c>
      <c r="F27" s="569" t="str">
        <f t="shared" si="0"/>
        <v>NA</v>
      </c>
      <c r="G27" s="570">
        <f t="shared" si="1"/>
        <v>0</v>
      </c>
    </row>
    <row r="28" spans="3:7">
      <c r="C28" s="572" t="s">
        <v>763</v>
      </c>
      <c r="D28" s="967">
        <v>0</v>
      </c>
      <c r="E28" s="967">
        <v>0</v>
      </c>
      <c r="F28" s="569" t="str">
        <f t="shared" si="0"/>
        <v>NA</v>
      </c>
      <c r="G28" s="570">
        <f t="shared" si="1"/>
        <v>0</v>
      </c>
    </row>
    <row r="29" spans="3:7">
      <c r="C29" s="565" t="s">
        <v>764</v>
      </c>
      <c r="D29" s="966">
        <v>1299757118.8099999</v>
      </c>
      <c r="E29" s="966">
        <v>176159141.64999998</v>
      </c>
      <c r="F29" s="566">
        <f t="shared" si="0"/>
        <v>0.13553235377643746</v>
      </c>
      <c r="G29" s="567">
        <f t="shared" si="1"/>
        <v>2.8201793984474877E-5</v>
      </c>
    </row>
    <row r="30" spans="3:7">
      <c r="C30" s="568" t="s">
        <v>560</v>
      </c>
      <c r="D30" s="967">
        <v>450000000</v>
      </c>
      <c r="E30" s="967">
        <v>176159141.64999998</v>
      </c>
      <c r="F30" s="569">
        <f t="shared" si="0"/>
        <v>0.39146475922222218</v>
      </c>
      <c r="G30" s="570">
        <f t="shared" si="1"/>
        <v>2.8201793984474877E-5</v>
      </c>
    </row>
    <row r="31" spans="3:7">
      <c r="C31" s="571" t="s">
        <v>765</v>
      </c>
      <c r="D31" s="968">
        <v>450000000</v>
      </c>
      <c r="E31" s="968">
        <v>176159141.64999998</v>
      </c>
      <c r="F31" s="569">
        <f t="shared" si="0"/>
        <v>0.39146475922222218</v>
      </c>
      <c r="G31" s="570">
        <f t="shared" si="1"/>
        <v>2.8201793984474877E-5</v>
      </c>
    </row>
    <row r="32" spans="3:7">
      <c r="C32" s="572" t="s">
        <v>766</v>
      </c>
      <c r="D32" s="967">
        <v>15000000</v>
      </c>
      <c r="E32" s="967">
        <v>8379597.6299999999</v>
      </c>
      <c r="F32" s="569">
        <f t="shared" si="0"/>
        <v>0.55863984199999994</v>
      </c>
      <c r="G32" s="570">
        <f t="shared" si="1"/>
        <v>1.3415124745758771E-6</v>
      </c>
    </row>
    <row r="33" spans="3:7">
      <c r="C33" s="572" t="s">
        <v>767</v>
      </c>
      <c r="D33" s="967">
        <v>435000000</v>
      </c>
      <c r="E33" s="967">
        <v>167779544.01999998</v>
      </c>
      <c r="F33" s="569">
        <f t="shared" si="0"/>
        <v>0.38570010119540227</v>
      </c>
      <c r="G33" s="570">
        <f t="shared" si="1"/>
        <v>2.6860281509899E-5</v>
      </c>
    </row>
    <row r="34" spans="3:7">
      <c r="C34" s="568" t="s">
        <v>576</v>
      </c>
      <c r="D34" s="967">
        <v>849757118.80999994</v>
      </c>
      <c r="E34" s="967">
        <v>0</v>
      </c>
      <c r="F34" s="569">
        <f t="shared" si="0"/>
        <v>0</v>
      </c>
      <c r="G34" s="570">
        <f t="shared" si="1"/>
        <v>0</v>
      </c>
    </row>
    <row r="35" spans="3:7">
      <c r="C35" s="571" t="s">
        <v>577</v>
      </c>
      <c r="D35" s="968">
        <v>849757118.80999994</v>
      </c>
      <c r="E35" s="968">
        <v>0</v>
      </c>
      <c r="F35" s="569">
        <f t="shared" si="0"/>
        <v>0</v>
      </c>
      <c r="G35" s="570">
        <f t="shared" si="1"/>
        <v>0</v>
      </c>
    </row>
    <row r="36" spans="3:7">
      <c r="C36" s="573" t="s">
        <v>717</v>
      </c>
      <c r="D36" s="969">
        <v>849757118.80999994</v>
      </c>
      <c r="E36" s="969">
        <v>0</v>
      </c>
      <c r="F36" s="574">
        <f t="shared" si="0"/>
        <v>0</v>
      </c>
      <c r="G36" s="575">
        <f t="shared" si="1"/>
        <v>0</v>
      </c>
    </row>
    <row r="37" spans="3:7">
      <c r="C37" s="545" t="s">
        <v>18</v>
      </c>
    </row>
    <row r="38" spans="3:7">
      <c r="C38" s="594" t="s">
        <v>758</v>
      </c>
    </row>
    <row r="39" spans="3:7">
      <c r="C39" s="476" t="s">
        <v>793</v>
      </c>
    </row>
  </sheetData>
  <mergeCells count="8">
    <mergeCell ref="C1:G2"/>
    <mergeCell ref="C3:G3"/>
    <mergeCell ref="C4:G4"/>
    <mergeCell ref="C6:C7"/>
    <mergeCell ref="D6:D7"/>
    <mergeCell ref="E6:E7"/>
    <mergeCell ref="F6:F7"/>
    <mergeCell ref="G6:G7"/>
  </mergeCells>
  <pageMargins left="0.7" right="0.7" top="0.75" bottom="0.75" header="0.3" footer="0.3"/>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75863F3-4B3D-4081-9028-D7F7AB6D458D}">
  <dimension ref="C3:AK34"/>
  <sheetViews>
    <sheetView showGridLines="0" zoomScale="80" zoomScaleNormal="80" workbookViewId="0">
      <selection activeCell="C5" sqref="C5:G5"/>
    </sheetView>
  </sheetViews>
  <sheetFormatPr baseColWidth="10" defaultColWidth="11.42578125" defaultRowHeight="15"/>
  <cols>
    <col min="1" max="2" width="11.42578125" style="213"/>
    <col min="3" max="3" width="79.140625" style="213" customWidth="1"/>
    <col min="4" max="4" width="28.140625" style="213" customWidth="1"/>
    <col min="5" max="5" width="22.42578125" style="213" bestFit="1" customWidth="1"/>
    <col min="6" max="6" width="20.28515625" style="213" customWidth="1"/>
    <col min="7" max="7" width="21.140625" style="213" customWidth="1"/>
    <col min="8" max="8" width="11.42578125" style="213"/>
    <col min="9" max="9" width="26.28515625" style="213" customWidth="1"/>
    <col min="10" max="10" width="11.42578125" style="213"/>
    <col min="11" max="11" width="21.7109375" style="213" bestFit="1" customWidth="1"/>
    <col min="12" max="12" width="14.28515625" style="213" bestFit="1" customWidth="1"/>
    <col min="13" max="13" width="20.7109375" style="213" bestFit="1" customWidth="1"/>
    <col min="14" max="14" width="18.140625" style="213" bestFit="1" customWidth="1"/>
    <col min="15" max="15" width="20.42578125" style="213" bestFit="1" customWidth="1"/>
    <col min="16" max="16384" width="11.42578125" style="213"/>
  </cols>
  <sheetData>
    <row r="3" spans="3:37">
      <c r="C3" s="1179" t="s">
        <v>1665</v>
      </c>
      <c r="D3" s="1179"/>
      <c r="E3" s="1179"/>
      <c r="F3" s="1179"/>
      <c r="G3" s="1179"/>
    </row>
    <row r="4" spans="3:37" ht="15.75" customHeight="1">
      <c r="C4" s="1179"/>
      <c r="D4" s="1179"/>
      <c r="E4" s="1179"/>
      <c r="F4" s="1179"/>
      <c r="G4" s="1179"/>
      <c r="I4" s="564">
        <v>6246380700000</v>
      </c>
    </row>
    <row r="5" spans="3:37">
      <c r="C5" s="1074">
        <v>2022</v>
      </c>
      <c r="D5" s="1074"/>
      <c r="E5" s="1074"/>
      <c r="F5" s="1074"/>
      <c r="G5" s="1074"/>
    </row>
    <row r="6" spans="3:37">
      <c r="C6" s="1072" t="s">
        <v>949</v>
      </c>
      <c r="D6" s="1072"/>
      <c r="E6" s="1072"/>
      <c r="F6" s="1072"/>
      <c r="G6" s="1072"/>
    </row>
    <row r="7" spans="3:37" ht="15.75">
      <c r="AG7" s="576"/>
      <c r="AH7" s="576"/>
      <c r="AI7" s="577"/>
      <c r="AJ7" s="577"/>
      <c r="AK7" s="578"/>
    </row>
    <row r="8" spans="3:37" ht="15.75">
      <c r="C8" s="1355" t="s">
        <v>1</v>
      </c>
      <c r="D8" s="1357" t="s">
        <v>27</v>
      </c>
      <c r="E8" s="1357" t="s">
        <v>21</v>
      </c>
      <c r="F8" s="1357" t="s">
        <v>768</v>
      </c>
      <c r="G8" s="1358" t="s">
        <v>769</v>
      </c>
      <c r="AG8" s="576"/>
      <c r="AH8" s="576"/>
      <c r="AI8" s="577"/>
      <c r="AJ8" s="577"/>
      <c r="AK8" s="578"/>
    </row>
    <row r="9" spans="3:37" ht="15.75">
      <c r="C9" s="1356"/>
      <c r="D9" s="1249"/>
      <c r="E9" s="1249"/>
      <c r="F9" s="1249"/>
      <c r="G9" s="1359"/>
      <c r="AD9" s="576"/>
      <c r="AE9" s="576"/>
      <c r="AF9" s="577"/>
      <c r="AG9" s="577"/>
      <c r="AH9" s="578"/>
    </row>
    <row r="10" spans="3:37" ht="15.75">
      <c r="C10" s="1356"/>
      <c r="D10" s="1249"/>
      <c r="E10" s="1249"/>
      <c r="F10" s="1249"/>
      <c r="G10" s="1359"/>
      <c r="AD10" s="576"/>
      <c r="AE10" s="576"/>
      <c r="AF10" s="577"/>
      <c r="AG10" s="577"/>
      <c r="AH10" s="578"/>
    </row>
    <row r="11" spans="3:37" ht="15.75">
      <c r="C11" s="579" t="s">
        <v>724</v>
      </c>
      <c r="D11" s="970">
        <v>3034360190.9200001</v>
      </c>
      <c r="E11" s="970">
        <v>2161364558.5500002</v>
      </c>
      <c r="F11" s="808">
        <f>E11/D11</f>
        <v>0.71229663670702426</v>
      </c>
      <c r="G11" s="809">
        <f>E11/$I$4</f>
        <v>3.4601870464763703E-4</v>
      </c>
      <c r="AD11" s="576"/>
      <c r="AE11" s="576"/>
      <c r="AF11" s="577"/>
      <c r="AG11" s="577"/>
      <c r="AH11" s="578"/>
    </row>
    <row r="12" spans="3:37" ht="15.75">
      <c r="C12" s="489" t="s">
        <v>770</v>
      </c>
      <c r="D12" s="962">
        <v>1915200</v>
      </c>
      <c r="E12" s="962">
        <v>406550</v>
      </c>
      <c r="F12" s="391">
        <f t="shared" ref="F12:F26" si="0">E12/D12</f>
        <v>0.21227548036758562</v>
      </c>
      <c r="G12" s="488">
        <f t="shared" ref="G12:G26" si="1">E12/$I$4</f>
        <v>6.5085690342248908E-8</v>
      </c>
      <c r="AD12" s="576"/>
      <c r="AE12" s="576"/>
      <c r="AF12" s="577"/>
      <c r="AG12" s="577"/>
      <c r="AH12" s="578"/>
    </row>
    <row r="13" spans="3:37" ht="15.75">
      <c r="C13" s="489" t="s">
        <v>771</v>
      </c>
      <c r="D13" s="962">
        <v>365043147.92000002</v>
      </c>
      <c r="E13" s="962">
        <v>350656938.75999999</v>
      </c>
      <c r="F13" s="391">
        <f t="shared" si="0"/>
        <v>0.96059038707623468</v>
      </c>
      <c r="G13" s="488">
        <f t="shared" si="1"/>
        <v>5.6137618823008977E-5</v>
      </c>
      <c r="AD13" s="576"/>
      <c r="AE13" s="576"/>
      <c r="AF13" s="577"/>
      <c r="AG13" s="577"/>
      <c r="AH13" s="578"/>
    </row>
    <row r="14" spans="3:37" ht="15.75">
      <c r="C14" s="489" t="s">
        <v>772</v>
      </c>
      <c r="D14" s="962">
        <v>1015752000</v>
      </c>
      <c r="E14" s="962">
        <v>753017642.37</v>
      </c>
      <c r="F14" s="391">
        <f t="shared" si="0"/>
        <v>0.74134005384188262</v>
      </c>
      <c r="G14" s="488">
        <f t="shared" si="1"/>
        <v>1.2055263336254865E-4</v>
      </c>
      <c r="AC14" s="576"/>
      <c r="AD14" s="576"/>
      <c r="AE14" s="577"/>
      <c r="AF14" s="577"/>
      <c r="AG14" s="578"/>
    </row>
    <row r="15" spans="3:37" ht="15.75">
      <c r="C15" s="489" t="s">
        <v>773</v>
      </c>
      <c r="D15" s="962">
        <v>284654243</v>
      </c>
      <c r="E15" s="962">
        <v>233078527.20000002</v>
      </c>
      <c r="F15" s="391">
        <f t="shared" si="0"/>
        <v>0.81881276296310124</v>
      </c>
      <c r="G15" s="488">
        <f t="shared" si="1"/>
        <v>3.7314172541548746E-5</v>
      </c>
      <c r="AC15" s="576"/>
      <c r="AD15" s="576"/>
      <c r="AE15" s="577"/>
      <c r="AF15" s="577"/>
      <c r="AG15" s="578"/>
    </row>
    <row r="16" spans="3:37" s="446" customFormat="1" ht="15.75">
      <c r="C16" s="489" t="s">
        <v>774</v>
      </c>
      <c r="D16" s="962">
        <v>1314595600</v>
      </c>
      <c r="E16" s="962">
        <v>789467341.54999995</v>
      </c>
      <c r="F16" s="391">
        <f t="shared" si="0"/>
        <v>0.60054007601272963</v>
      </c>
      <c r="G16" s="488">
        <f t="shared" si="1"/>
        <v>1.2638796440152933E-4</v>
      </c>
      <c r="K16" s="580">
        <v>5328201293349.9404</v>
      </c>
      <c r="AC16" s="581"/>
      <c r="AD16" s="581"/>
      <c r="AE16" s="582"/>
      <c r="AF16" s="582"/>
      <c r="AG16" s="583"/>
    </row>
    <row r="17" spans="3:32" ht="15.75">
      <c r="C17" s="489" t="s">
        <v>775</v>
      </c>
      <c r="D17" s="962">
        <v>52400000</v>
      </c>
      <c r="E17" s="962">
        <v>34737558.670000002</v>
      </c>
      <c r="F17" s="391">
        <f t="shared" si="0"/>
        <v>0.6629305089694657</v>
      </c>
      <c r="G17" s="488">
        <f t="shared" si="1"/>
        <v>5.5612298286590192E-6</v>
      </c>
      <c r="AB17" s="576"/>
      <c r="AC17" s="576"/>
      <c r="AD17" s="577"/>
      <c r="AE17" s="577"/>
      <c r="AF17" s="578"/>
    </row>
    <row r="18" spans="3:32" ht="15.75">
      <c r="C18" s="579" t="s">
        <v>776</v>
      </c>
      <c r="D18" s="970">
        <v>113216000</v>
      </c>
      <c r="E18" s="970">
        <v>113216000</v>
      </c>
      <c r="F18" s="808">
        <f t="shared" si="0"/>
        <v>1</v>
      </c>
      <c r="G18" s="809">
        <f t="shared" si="1"/>
        <v>1.8125056002430334E-5</v>
      </c>
      <c r="AB18" s="576"/>
      <c r="AC18" s="576"/>
      <c r="AD18" s="577"/>
      <c r="AE18" s="577"/>
      <c r="AF18" s="578"/>
    </row>
    <row r="19" spans="3:32" ht="15.75">
      <c r="C19" s="579" t="s">
        <v>777</v>
      </c>
      <c r="D19" s="970">
        <v>2541327349.1300001</v>
      </c>
      <c r="E19" s="970">
        <v>1874761105.48</v>
      </c>
      <c r="F19" s="808">
        <f t="shared" si="0"/>
        <v>0.73770941241466081</v>
      </c>
      <c r="G19" s="809">
        <f t="shared" si="1"/>
        <v>3.0013558179058797E-4</v>
      </c>
      <c r="AB19" s="576"/>
      <c r="AC19" s="576"/>
      <c r="AD19" s="577"/>
      <c r="AE19" s="577"/>
      <c r="AF19" s="578"/>
    </row>
    <row r="20" spans="3:32" ht="15.75">
      <c r="C20" s="489" t="s">
        <v>778</v>
      </c>
      <c r="D20" s="962">
        <v>1644835827.1299999</v>
      </c>
      <c r="E20" s="962">
        <v>1568880468.21</v>
      </c>
      <c r="F20" s="391">
        <f t="shared" si="0"/>
        <v>0.95382192090712725</v>
      </c>
      <c r="G20" s="488">
        <f t="shared" si="1"/>
        <v>2.5116632231685782E-4</v>
      </c>
      <c r="AB20" s="576"/>
      <c r="AC20" s="576"/>
      <c r="AD20" s="577"/>
      <c r="AE20" s="577"/>
      <c r="AF20" s="578"/>
    </row>
    <row r="21" spans="3:32" ht="15.75">
      <c r="C21" s="489" t="s">
        <v>779</v>
      </c>
      <c r="D21" s="962">
        <v>896491522.00000012</v>
      </c>
      <c r="E21" s="962">
        <v>305880637.26999998</v>
      </c>
      <c r="F21" s="391">
        <f t="shared" si="0"/>
        <v>0.34119746786629396</v>
      </c>
      <c r="G21" s="488">
        <f t="shared" si="1"/>
        <v>4.8969259473730118E-5</v>
      </c>
      <c r="AB21" s="576"/>
      <c r="AC21" s="576"/>
      <c r="AD21" s="577"/>
      <c r="AE21" s="577"/>
      <c r="AF21" s="578"/>
    </row>
    <row r="22" spans="3:32" ht="15.75">
      <c r="C22" s="579" t="s">
        <v>729</v>
      </c>
      <c r="D22" s="970">
        <v>5905000000</v>
      </c>
      <c r="E22" s="970">
        <v>4606571406.2200003</v>
      </c>
      <c r="F22" s="808">
        <f t="shared" si="0"/>
        <v>0.78011370130736668</v>
      </c>
      <c r="G22" s="809">
        <f t="shared" si="1"/>
        <v>7.3747848993898182E-4</v>
      </c>
      <c r="AB22" s="576"/>
      <c r="AC22" s="576"/>
      <c r="AD22" s="577"/>
      <c r="AE22" s="577"/>
      <c r="AF22" s="578"/>
    </row>
    <row r="23" spans="3:32" ht="15.75">
      <c r="C23" s="579" t="s">
        <v>730</v>
      </c>
      <c r="D23" s="970">
        <v>5340000000</v>
      </c>
      <c r="E23" s="970">
        <v>4584599731.2400007</v>
      </c>
      <c r="F23" s="808">
        <f t="shared" si="0"/>
        <v>0.85853927551310871</v>
      </c>
      <c r="G23" s="809">
        <f t="shared" si="1"/>
        <v>7.3396098499728022E-4</v>
      </c>
      <c r="AB23" s="576"/>
      <c r="AC23" s="576"/>
      <c r="AD23" s="577"/>
      <c r="AE23" s="577"/>
      <c r="AF23" s="578"/>
    </row>
    <row r="24" spans="3:32" ht="15.75">
      <c r="C24" s="579" t="s">
        <v>734</v>
      </c>
      <c r="D24" s="970">
        <v>1280500000</v>
      </c>
      <c r="E24" s="970">
        <v>1280500000</v>
      </c>
      <c r="F24" s="808">
        <f t="shared" si="0"/>
        <v>1</v>
      </c>
      <c r="G24" s="809">
        <f t="shared" si="1"/>
        <v>2.0499871229430507E-4</v>
      </c>
      <c r="AB24" s="576"/>
      <c r="AC24" s="576"/>
      <c r="AD24" s="577"/>
      <c r="AE24" s="577"/>
      <c r="AF24" s="578"/>
    </row>
    <row r="25" spans="3:32">
      <c r="C25" s="584" t="s">
        <v>780</v>
      </c>
      <c r="D25" s="971">
        <v>2452610699.9999995</v>
      </c>
      <c r="E25" s="971">
        <v>2295976676.4499998</v>
      </c>
      <c r="F25" s="810">
        <f t="shared" si="0"/>
        <v>0.93613579866140206</v>
      </c>
      <c r="G25" s="811">
        <f t="shared" si="1"/>
        <v>3.6756912310035791E-4</v>
      </c>
    </row>
    <row r="26" spans="3:32">
      <c r="C26" s="812" t="s">
        <v>245</v>
      </c>
      <c r="D26" s="959">
        <f>D11+D18+D19+D22+D23+D24+D25</f>
        <v>20667014240.049999</v>
      </c>
      <c r="E26" s="959">
        <f>E11+E18+E19+E22+E23+E24+E25</f>
        <v>16916989477.940002</v>
      </c>
      <c r="F26" s="813">
        <f t="shared" si="0"/>
        <v>0.8185502405643611</v>
      </c>
      <c r="G26" s="814">
        <f t="shared" si="1"/>
        <v>2.7082866527715806E-3</v>
      </c>
    </row>
    <row r="27" spans="3:32">
      <c r="C27" s="545" t="s">
        <v>18</v>
      </c>
    </row>
    <row r="28" spans="3:32">
      <c r="C28" s="594" t="s">
        <v>758</v>
      </c>
    </row>
    <row r="29" spans="3:32">
      <c r="C29" s="476" t="s">
        <v>793</v>
      </c>
    </row>
    <row r="32" spans="3:32" ht="28.5" customHeight="1">
      <c r="C32" s="585"/>
      <c r="D32" s="585"/>
      <c r="E32" s="585"/>
      <c r="F32" s="585"/>
    </row>
    <row r="33" spans="3:4">
      <c r="C33" s="255"/>
      <c r="D33" s="255"/>
    </row>
    <row r="34" spans="3:4">
      <c r="C34" s="255"/>
      <c r="D34" s="255"/>
    </row>
  </sheetData>
  <mergeCells count="8">
    <mergeCell ref="C3:G4"/>
    <mergeCell ref="C5:G5"/>
    <mergeCell ref="C6:G6"/>
    <mergeCell ref="C8:C10"/>
    <mergeCell ref="D8:D10"/>
    <mergeCell ref="E8:E10"/>
    <mergeCell ref="F8:F10"/>
    <mergeCell ref="G8:G10"/>
  </mergeCells>
  <pageMargins left="0.7" right="0.7" top="0.75" bottom="0.75" header="0.3" footer="0.3"/>
  <pageSetup orientation="portrait" r:id="rId1"/>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2CD844C-14B8-4C8D-8A2B-9966946DC32B}">
  <dimension ref="B1:I22"/>
  <sheetViews>
    <sheetView showGridLines="0" workbookViewId="0">
      <selection activeCell="B3" sqref="B3:F3"/>
    </sheetView>
  </sheetViews>
  <sheetFormatPr baseColWidth="10" defaultColWidth="11.5703125" defaultRowHeight="15"/>
  <cols>
    <col min="1" max="1" width="11.5703125" style="561"/>
    <col min="2" max="2" width="84.85546875" style="561" bestFit="1" customWidth="1"/>
    <col min="3" max="3" width="18.85546875" style="561" bestFit="1" customWidth="1"/>
    <col min="4" max="4" width="16.85546875" style="561" bestFit="1" customWidth="1"/>
    <col min="5" max="5" width="15.85546875" style="561" customWidth="1"/>
    <col min="6" max="6" width="14" style="561" customWidth="1"/>
    <col min="7" max="8" width="11.5703125" style="561"/>
    <col min="9" max="9" width="18.42578125" style="561" bestFit="1" customWidth="1"/>
    <col min="10" max="16384" width="11.5703125" style="561"/>
  </cols>
  <sheetData>
    <row r="1" spans="2:9">
      <c r="B1" s="1179" t="s">
        <v>1646</v>
      </c>
      <c r="C1" s="1179"/>
      <c r="D1" s="1179"/>
      <c r="E1" s="1179"/>
      <c r="F1" s="1179"/>
    </row>
    <row r="2" spans="2:9">
      <c r="B2" s="1179"/>
      <c r="C2" s="1179"/>
      <c r="D2" s="1179"/>
      <c r="E2" s="1179"/>
      <c r="F2" s="1179"/>
    </row>
    <row r="3" spans="2:9">
      <c r="B3" s="1346">
        <v>2022</v>
      </c>
      <c r="C3" s="1346"/>
      <c r="D3" s="1346"/>
      <c r="E3" s="1346"/>
      <c r="F3" s="1346"/>
      <c r="I3" s="564">
        <v>6246380700000</v>
      </c>
    </row>
    <row r="4" spans="2:9">
      <c r="B4" s="1347" t="s">
        <v>949</v>
      </c>
      <c r="C4" s="1347"/>
      <c r="D4" s="1347"/>
      <c r="E4" s="1347"/>
      <c r="F4" s="1347"/>
    </row>
    <row r="5" spans="2:9">
      <c r="B5" s="562"/>
      <c r="C5" s="562"/>
      <c r="D5" s="562"/>
      <c r="E5" s="562"/>
      <c r="F5" s="562"/>
    </row>
    <row r="6" spans="2:9" ht="14.45" customHeight="1">
      <c r="B6" s="1348" t="s">
        <v>1</v>
      </c>
      <c r="C6" s="1350" t="s">
        <v>759</v>
      </c>
      <c r="D6" s="1352" t="s">
        <v>760</v>
      </c>
      <c r="E6" s="1352" t="s">
        <v>508</v>
      </c>
      <c r="F6" s="1353" t="s">
        <v>452</v>
      </c>
      <c r="G6" s="561" t="s">
        <v>781</v>
      </c>
    </row>
    <row r="7" spans="2:9" ht="14.45" customHeight="1">
      <c r="B7" s="1349"/>
      <c r="C7" s="1351"/>
      <c r="D7" s="1218"/>
      <c r="E7" s="1218"/>
      <c r="F7" s="1354"/>
    </row>
    <row r="8" spans="2:9">
      <c r="B8" s="586" t="s">
        <v>761</v>
      </c>
      <c r="C8" s="972">
        <v>1944967939.6199999</v>
      </c>
      <c r="D8" s="972">
        <v>340695594.53000003</v>
      </c>
      <c r="E8" s="587">
        <f>IFERROR(D8/C8,"NA")</f>
        <v>0.17516771746713922</v>
      </c>
      <c r="F8" s="588">
        <f>D8/$I$3</f>
        <v>5.4542880252239515E-5</v>
      </c>
    </row>
    <row r="9" spans="2:9">
      <c r="B9" s="568" t="s">
        <v>782</v>
      </c>
      <c r="C9" s="964">
        <v>26790972</v>
      </c>
      <c r="D9" s="964">
        <v>26631083.670000002</v>
      </c>
      <c r="E9" s="589">
        <f>IFERROR(D9/C9,"NA")</f>
        <v>0.99403200712538542</v>
      </c>
      <c r="F9" s="590">
        <f t="shared" ref="F9:F19" si="0">D9/$I$3</f>
        <v>4.263442295472001E-6</v>
      </c>
    </row>
    <row r="10" spans="2:9">
      <c r="B10" s="568" t="s">
        <v>783</v>
      </c>
      <c r="C10" s="964">
        <v>1280794638.6900001</v>
      </c>
      <c r="D10" s="964">
        <v>139480551.45000002</v>
      </c>
      <c r="E10" s="589">
        <f>IFERROR(D10/C10,"NA")</f>
        <v>0.10890157347368433</v>
      </c>
      <c r="F10" s="590">
        <f t="shared" si="0"/>
        <v>2.2329819162319071E-5</v>
      </c>
    </row>
    <row r="11" spans="2:9">
      <c r="B11" s="568" t="s">
        <v>784</v>
      </c>
      <c r="C11" s="964">
        <v>31510973.100000001</v>
      </c>
      <c r="D11" s="964">
        <v>0</v>
      </c>
      <c r="E11" s="589">
        <f t="shared" ref="E11:E19" si="1">IFERROR(D11/C11,"NA")</f>
        <v>0</v>
      </c>
      <c r="F11" s="590">
        <f t="shared" si="0"/>
        <v>0</v>
      </c>
    </row>
    <row r="12" spans="2:9">
      <c r="B12" s="568" t="s">
        <v>785</v>
      </c>
      <c r="C12" s="964">
        <v>10000000</v>
      </c>
      <c r="D12" s="964">
        <v>3984533.99</v>
      </c>
      <c r="E12" s="589">
        <f t="shared" si="1"/>
        <v>0.39845339900000004</v>
      </c>
      <c r="F12" s="590">
        <f t="shared" si="0"/>
        <v>6.3789483564458378E-7</v>
      </c>
    </row>
    <row r="13" spans="2:9">
      <c r="B13" s="568" t="s">
        <v>786</v>
      </c>
      <c r="C13" s="964">
        <v>200000000</v>
      </c>
      <c r="D13" s="964">
        <v>150343654.44</v>
      </c>
      <c r="E13" s="589">
        <f t="shared" si="1"/>
        <v>0.75171827219999998</v>
      </c>
      <c r="F13" s="590">
        <f t="shared" si="0"/>
        <v>2.4068922734728609E-5</v>
      </c>
    </row>
    <row r="14" spans="2:9">
      <c r="B14" s="568" t="s">
        <v>787</v>
      </c>
      <c r="C14" s="964">
        <v>31342068</v>
      </c>
      <c r="D14" s="964">
        <v>15260920.069999998</v>
      </c>
      <c r="E14" s="589">
        <f t="shared" si="1"/>
        <v>0.48691490523216269</v>
      </c>
      <c r="F14" s="590">
        <f t="shared" si="0"/>
        <v>2.4431620170061036E-6</v>
      </c>
    </row>
    <row r="15" spans="2:9">
      <c r="B15" s="568" t="s">
        <v>788</v>
      </c>
      <c r="C15" s="964">
        <v>5000000</v>
      </c>
      <c r="D15" s="964">
        <v>4994850.91</v>
      </c>
      <c r="E15" s="589">
        <f t="shared" si="1"/>
        <v>0.99897018199999998</v>
      </c>
      <c r="F15" s="590">
        <f t="shared" si="0"/>
        <v>7.9963920706914326E-7</v>
      </c>
    </row>
    <row r="16" spans="2:9">
      <c r="B16" s="568" t="s">
        <v>789</v>
      </c>
      <c r="C16" s="964">
        <v>359529287.82999998</v>
      </c>
      <c r="D16" s="964">
        <v>0</v>
      </c>
      <c r="E16" s="589">
        <f t="shared" si="1"/>
        <v>0</v>
      </c>
      <c r="F16" s="590">
        <f t="shared" si="0"/>
        <v>0</v>
      </c>
    </row>
    <row r="17" spans="2:6">
      <c r="B17" s="565" t="s">
        <v>764</v>
      </c>
      <c r="C17" s="963">
        <v>1299757118.8099999</v>
      </c>
      <c r="D17" s="963">
        <v>176159141.64999998</v>
      </c>
      <c r="E17" s="566">
        <f t="shared" si="1"/>
        <v>0.13553235377643746</v>
      </c>
      <c r="F17" s="567">
        <f t="shared" si="0"/>
        <v>2.8201793984474877E-5</v>
      </c>
    </row>
    <row r="18" spans="2:6">
      <c r="B18" s="568" t="s">
        <v>790</v>
      </c>
      <c r="C18" s="964">
        <v>849757118.80999994</v>
      </c>
      <c r="D18" s="964">
        <v>0</v>
      </c>
      <c r="E18" s="589">
        <f t="shared" si="1"/>
        <v>0</v>
      </c>
      <c r="F18" s="590">
        <f t="shared" si="0"/>
        <v>0</v>
      </c>
    </row>
    <row r="19" spans="2:6">
      <c r="B19" s="591" t="s">
        <v>791</v>
      </c>
      <c r="C19" s="965">
        <v>450000000</v>
      </c>
      <c r="D19" s="965">
        <v>176159141.64999998</v>
      </c>
      <c r="E19" s="592">
        <f t="shared" si="1"/>
        <v>0.39146475922222218</v>
      </c>
      <c r="F19" s="593">
        <f t="shared" si="0"/>
        <v>2.8201793984474877E-5</v>
      </c>
    </row>
    <row r="20" spans="2:6">
      <c r="B20" s="545" t="s">
        <v>18</v>
      </c>
    </row>
    <row r="21" spans="2:6">
      <c r="B21" s="476" t="s">
        <v>758</v>
      </c>
    </row>
    <row r="22" spans="2:6">
      <c r="B22" s="476" t="s">
        <v>246</v>
      </c>
    </row>
  </sheetData>
  <mergeCells count="8">
    <mergeCell ref="B1:F2"/>
    <mergeCell ref="B3:F3"/>
    <mergeCell ref="B4:F4"/>
    <mergeCell ref="B6:B7"/>
    <mergeCell ref="C6:C7"/>
    <mergeCell ref="D6:D7"/>
    <mergeCell ref="E6:E7"/>
    <mergeCell ref="F6:F7"/>
  </mergeCells>
  <pageMargins left="0.7" right="0.7" top="0.75" bottom="0.75" header="0.3" footer="0.3"/>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FAC1F45-C8C7-48D1-982F-0CBB714828FB}">
  <dimension ref="C3:AL31"/>
  <sheetViews>
    <sheetView showGridLines="0" zoomScale="85" zoomScaleNormal="85" workbookViewId="0">
      <selection activeCell="C5" sqref="C5:G5"/>
    </sheetView>
  </sheetViews>
  <sheetFormatPr baseColWidth="10" defaultColWidth="11.42578125" defaultRowHeight="15"/>
  <cols>
    <col min="3" max="3" width="79.140625" customWidth="1"/>
    <col min="4" max="4" width="31.28515625" customWidth="1"/>
    <col min="5" max="5" width="28.140625" bestFit="1" customWidth="1"/>
    <col min="6" max="6" width="20.28515625" customWidth="1"/>
    <col min="7" max="7" width="21.140625" customWidth="1"/>
    <col min="11" max="11" width="18.140625" style="8" bestFit="1" customWidth="1"/>
    <col min="12" max="12" width="14.28515625" bestFit="1" customWidth="1"/>
    <col min="13" max="13" width="20.7109375" bestFit="1" customWidth="1"/>
    <col min="15" max="15" width="20.42578125" bestFit="1" customWidth="1"/>
  </cols>
  <sheetData>
    <row r="3" spans="3:37" ht="14.45" customHeight="1">
      <c r="C3" s="1179" t="s">
        <v>1645</v>
      </c>
      <c r="D3" s="1179"/>
      <c r="E3" s="1179"/>
      <c r="F3" s="1179"/>
      <c r="G3" s="1179"/>
    </row>
    <row r="4" spans="3:37">
      <c r="C4" s="1179"/>
      <c r="D4" s="1179"/>
      <c r="E4" s="1179"/>
      <c r="F4" s="1179"/>
      <c r="G4" s="1179"/>
    </row>
    <row r="5" spans="3:37">
      <c r="C5" s="1179">
        <v>2022</v>
      </c>
      <c r="D5" s="1179"/>
      <c r="E5" s="1179"/>
      <c r="F5" s="1179"/>
      <c r="G5" s="1179"/>
    </row>
    <row r="6" spans="3:37">
      <c r="C6" s="1072" t="s">
        <v>0</v>
      </c>
      <c r="D6" s="1072"/>
      <c r="E6" s="1072"/>
      <c r="F6" s="1072"/>
      <c r="G6" s="1072"/>
    </row>
    <row r="7" spans="3:37">
      <c r="C7" s="1107"/>
      <c r="D7" s="1107"/>
      <c r="E7" s="1107"/>
      <c r="F7" s="1107"/>
      <c r="G7" s="1107"/>
    </row>
    <row r="8" spans="3:37" ht="17.25" customHeight="1">
      <c r="C8" s="1355" t="s">
        <v>1</v>
      </c>
      <c r="D8" s="1357" t="s">
        <v>27</v>
      </c>
      <c r="E8" s="1357" t="s">
        <v>21</v>
      </c>
      <c r="F8" s="1357" t="s">
        <v>768</v>
      </c>
      <c r="G8" s="1358" t="s">
        <v>769</v>
      </c>
    </row>
    <row r="9" spans="3:37" ht="15" customHeight="1">
      <c r="C9" s="1356"/>
      <c r="D9" s="1249"/>
      <c r="E9" s="1249"/>
      <c r="F9" s="1249"/>
      <c r="G9" s="1359"/>
    </row>
    <row r="10" spans="3:37">
      <c r="C10" s="1356"/>
      <c r="D10" s="1249"/>
      <c r="E10" s="1249"/>
      <c r="F10" s="1249"/>
      <c r="G10" s="1359"/>
    </row>
    <row r="11" spans="3:37" ht="15.75">
      <c r="C11" s="490" t="s">
        <v>400</v>
      </c>
      <c r="D11" s="973">
        <f>SUM(D12:D13)</f>
        <v>1756468922.7900002</v>
      </c>
      <c r="E11" s="973">
        <f>SUM(E12:E13)</f>
        <v>1216954455.1800001</v>
      </c>
      <c r="F11" s="279">
        <f>E11/D11</f>
        <v>0.69284143851914692</v>
      </c>
      <c r="G11" s="486">
        <f t="shared" ref="G11:G24" si="0">E11/$K$25</f>
        <v>2.2839873874488662E-4</v>
      </c>
      <c r="AE11" s="483"/>
      <c r="AF11" s="483"/>
      <c r="AG11" s="484"/>
      <c r="AH11" s="484"/>
      <c r="AI11" s="485"/>
      <c r="AK11" s="1"/>
    </row>
    <row r="12" spans="3:37" ht="15.75">
      <c r="C12" s="491" t="s">
        <v>401</v>
      </c>
      <c r="D12" s="958">
        <v>1729677950.7900002</v>
      </c>
      <c r="E12" s="958">
        <v>1190163483.1800001</v>
      </c>
      <c r="F12" s="279">
        <f t="shared" ref="F12:F24" si="1">E12/D12</f>
        <v>0.68808386129707766</v>
      </c>
      <c r="G12" s="486">
        <f t="shared" si="0"/>
        <v>2.2337059312406754E-4</v>
      </c>
      <c r="AE12" s="483"/>
      <c r="AF12" s="483"/>
      <c r="AG12" s="484"/>
      <c r="AH12" s="484"/>
      <c r="AI12" s="485"/>
    </row>
    <row r="13" spans="3:37" ht="15.75">
      <c r="C13" s="491" t="s">
        <v>403</v>
      </c>
      <c r="D13" s="958">
        <v>26790972</v>
      </c>
      <c r="E13" s="958">
        <v>26790972</v>
      </c>
      <c r="F13" s="279">
        <f t="shared" si="1"/>
        <v>1</v>
      </c>
      <c r="G13" s="486">
        <f t="shared" si="0"/>
        <v>5.0281456208190682E-6</v>
      </c>
      <c r="AE13" s="483"/>
      <c r="AF13" s="483"/>
      <c r="AG13" s="484"/>
      <c r="AH13" s="484"/>
      <c r="AI13" s="485"/>
    </row>
    <row r="14" spans="3:37" ht="15.75">
      <c r="C14" s="490" t="s">
        <v>405</v>
      </c>
      <c r="D14" s="973">
        <f>SUM(D15:D17)</f>
        <v>12525500000</v>
      </c>
      <c r="E14" s="973">
        <f>SUM(E15:E17)</f>
        <v>10471671137.460001</v>
      </c>
      <c r="F14" s="279">
        <f t="shared" si="1"/>
        <v>0.83602819348209656</v>
      </c>
      <c r="G14" s="486">
        <f t="shared" si="0"/>
        <v>1.9653294913106155E-3</v>
      </c>
      <c r="AE14" s="483"/>
      <c r="AF14" s="483"/>
      <c r="AG14" s="484"/>
      <c r="AH14" s="484"/>
      <c r="AI14" s="485"/>
    </row>
    <row r="15" spans="3:37" ht="15.75">
      <c r="C15" s="491" t="s">
        <v>407</v>
      </c>
      <c r="D15" s="958">
        <v>5905000000</v>
      </c>
      <c r="E15" s="958">
        <v>4606571406.2200003</v>
      </c>
      <c r="F15" s="279">
        <f t="shared" si="1"/>
        <v>0.78011370130736668</v>
      </c>
      <c r="G15" s="486">
        <f t="shared" si="0"/>
        <v>8.6456407192599929E-4</v>
      </c>
      <c r="AE15" s="483"/>
      <c r="AF15" s="483"/>
      <c r="AG15" s="484"/>
      <c r="AH15" s="484"/>
      <c r="AI15" s="485"/>
    </row>
    <row r="16" spans="3:37" ht="15.75">
      <c r="C16" s="491" t="s">
        <v>408</v>
      </c>
      <c r="D16" s="958">
        <v>1280500000</v>
      </c>
      <c r="E16" s="958">
        <v>1280500000</v>
      </c>
      <c r="F16" s="279">
        <f t="shared" si="1"/>
        <v>1</v>
      </c>
      <c r="G16" s="486">
        <f t="shared" si="0"/>
        <v>2.4032500453730524E-4</v>
      </c>
      <c r="AE16" s="483"/>
      <c r="AF16" s="483"/>
      <c r="AG16" s="484"/>
      <c r="AH16" s="484"/>
      <c r="AI16" s="485"/>
    </row>
    <row r="17" spans="3:38" ht="15.75">
      <c r="C17" s="491" t="s">
        <v>411</v>
      </c>
      <c r="D17" s="958">
        <v>5340000000</v>
      </c>
      <c r="E17" s="958">
        <v>4584599731.2400007</v>
      </c>
      <c r="F17" s="279">
        <f t="shared" si="1"/>
        <v>0.85853927551310871</v>
      </c>
      <c r="G17" s="486">
        <f t="shared" si="0"/>
        <v>8.6044041484731077E-4</v>
      </c>
      <c r="AE17" s="483"/>
      <c r="AF17" s="483"/>
      <c r="AG17" s="484"/>
      <c r="AH17" s="484"/>
      <c r="AI17" s="485"/>
    </row>
    <row r="18" spans="3:38" ht="15.75">
      <c r="C18" s="490" t="s">
        <v>418</v>
      </c>
      <c r="D18" s="973">
        <f>SUM(D19:D23)</f>
        <v>6385045317.2600002</v>
      </c>
      <c r="E18" s="973">
        <f>SUM(E19:E23)</f>
        <v>5228363885.3000002</v>
      </c>
      <c r="F18" s="279">
        <f t="shared" si="1"/>
        <v>0.81884522748283894</v>
      </c>
      <c r="G18" s="486">
        <f t="shared" si="0"/>
        <v>9.8126245564811028E-4</v>
      </c>
      <c r="AE18" s="483"/>
      <c r="AF18" s="483"/>
      <c r="AG18" s="484"/>
      <c r="AH18" s="484"/>
      <c r="AI18" s="485"/>
    </row>
    <row r="19" spans="3:38" ht="15.75">
      <c r="C19" s="491" t="s">
        <v>419</v>
      </c>
      <c r="D19" s="958">
        <v>849757118.80999994</v>
      </c>
      <c r="E19" s="958">
        <v>849757118.79999995</v>
      </c>
      <c r="F19" s="279">
        <f t="shared" si="1"/>
        <v>0.99999999998823197</v>
      </c>
      <c r="G19" s="486">
        <f t="shared" si="0"/>
        <v>1.5948292341368012E-4</v>
      </c>
      <c r="AE19" s="483"/>
      <c r="AF19" s="483"/>
      <c r="AG19" s="484"/>
      <c r="AH19" s="484"/>
      <c r="AI19" s="485"/>
    </row>
    <row r="20" spans="3:38" ht="15.75">
      <c r="C20" s="491" t="s">
        <v>420</v>
      </c>
      <c r="D20" s="958">
        <v>1691570230.3200002</v>
      </c>
      <c r="E20" s="958">
        <v>1025003986.6799998</v>
      </c>
      <c r="F20" s="279">
        <f t="shared" si="1"/>
        <v>0.60594822982081942</v>
      </c>
      <c r="G20" s="486">
        <f t="shared" si="0"/>
        <v>1.9237336021056377E-4</v>
      </c>
      <c r="AE20" s="483"/>
      <c r="AF20" s="483"/>
      <c r="AG20" s="484"/>
      <c r="AH20" s="484"/>
      <c r="AI20" s="485"/>
    </row>
    <row r="21" spans="3:38" ht="15.75">
      <c r="C21" s="491" t="s">
        <v>421</v>
      </c>
      <c r="D21" s="958">
        <v>4874852.03</v>
      </c>
      <c r="E21" s="958">
        <v>4874852.03</v>
      </c>
      <c r="F21" s="279">
        <f t="shared" si="1"/>
        <v>1</v>
      </c>
      <c r="G21" s="486">
        <f t="shared" si="0"/>
        <v>9.1491513957707273E-7</v>
      </c>
      <c r="AE21" s="483"/>
      <c r="AF21" s="483"/>
      <c r="AG21" s="484"/>
      <c r="AH21" s="484"/>
      <c r="AI21" s="485"/>
    </row>
    <row r="22" spans="3:38" ht="15.75">
      <c r="C22" s="491" t="s">
        <v>422</v>
      </c>
      <c r="D22" s="958">
        <v>31510973.100000001</v>
      </c>
      <c r="E22" s="958">
        <v>31510973.100000001</v>
      </c>
      <c r="F22" s="279">
        <f t="shared" si="1"/>
        <v>1</v>
      </c>
      <c r="G22" s="486">
        <f t="shared" si="0"/>
        <v>5.9139982453982062E-6</v>
      </c>
      <c r="AE22" s="483"/>
      <c r="AF22" s="483"/>
      <c r="AG22" s="484"/>
      <c r="AH22" s="484"/>
      <c r="AI22" s="485"/>
    </row>
    <row r="23" spans="3:38" ht="15.75">
      <c r="C23" s="491" t="s">
        <v>423</v>
      </c>
      <c r="D23" s="958">
        <v>3807332142.9999995</v>
      </c>
      <c r="E23" s="958">
        <v>3317216954.6900005</v>
      </c>
      <c r="F23" s="279">
        <f t="shared" si="1"/>
        <v>0.87127070350005997</v>
      </c>
      <c r="G23" s="486">
        <f t="shared" si="0"/>
        <v>6.2257725863889125E-4</v>
      </c>
      <c r="AE23" s="483"/>
      <c r="AF23" s="483"/>
      <c r="AG23" s="484"/>
      <c r="AH23" s="484"/>
      <c r="AI23" s="485"/>
    </row>
    <row r="24" spans="3:38" ht="15.75">
      <c r="C24" s="812" t="s">
        <v>245</v>
      </c>
      <c r="D24" s="959">
        <f>D11+D14+D18</f>
        <v>20667014240.050003</v>
      </c>
      <c r="E24" s="959">
        <f>E11+E14+E18</f>
        <v>16916989477.940002</v>
      </c>
      <c r="F24" s="813">
        <f t="shared" si="1"/>
        <v>0.81855024056436088</v>
      </c>
      <c r="G24" s="814">
        <f t="shared" si="0"/>
        <v>3.1749906857036123E-3</v>
      </c>
      <c r="Z24" s="483"/>
      <c r="AA24" s="483"/>
      <c r="AB24" s="484"/>
      <c r="AC24" s="484"/>
      <c r="AD24" s="485"/>
    </row>
    <row r="25" spans="3:38" ht="15.75">
      <c r="C25" s="352" t="s">
        <v>18</v>
      </c>
      <c r="D25" s="352"/>
      <c r="K25" s="16">
        <v>5328201293349.9404</v>
      </c>
      <c r="AB25" s="483"/>
      <c r="AC25" s="483"/>
      <c r="AD25" s="484"/>
      <c r="AE25" s="484"/>
      <c r="AF25" s="485"/>
    </row>
    <row r="26" spans="3:38" ht="18" customHeight="1">
      <c r="C26" s="594" t="s">
        <v>792</v>
      </c>
      <c r="D26" s="594"/>
      <c r="AB26" s="483"/>
      <c r="AC26" s="483"/>
      <c r="AD26" s="484"/>
      <c r="AE26" s="484"/>
      <c r="AF26" s="485"/>
    </row>
    <row r="27" spans="3:38" ht="15.75">
      <c r="C27" s="476" t="s">
        <v>793</v>
      </c>
      <c r="D27" s="476"/>
      <c r="AB27" s="483"/>
      <c r="AC27" s="483"/>
      <c r="AD27" s="484"/>
      <c r="AE27" s="484"/>
      <c r="AF27" s="485"/>
    </row>
    <row r="28" spans="3:38" ht="15.75">
      <c r="AB28" s="483"/>
      <c r="AC28" s="483"/>
      <c r="AD28" s="484"/>
      <c r="AE28" s="484"/>
      <c r="AF28" s="485"/>
      <c r="AL28" s="224">
        <v>4489239338399.999</v>
      </c>
    </row>
    <row r="29" spans="3:38" ht="15.75">
      <c r="W29" s="483"/>
      <c r="X29" s="483"/>
      <c r="Y29" s="484"/>
      <c r="Z29" s="484"/>
      <c r="AA29" s="485"/>
    </row>
    <row r="30" spans="3:38" ht="15.75">
      <c r="W30" s="483"/>
      <c r="X30" s="483"/>
      <c r="Y30" s="484"/>
      <c r="Z30" s="484"/>
      <c r="AA30" s="485"/>
    </row>
    <row r="31" spans="3:38" ht="15.75">
      <c r="W31" s="483"/>
      <c r="X31" s="483"/>
      <c r="Y31" s="484"/>
      <c r="Z31" s="484"/>
      <c r="AA31" s="485"/>
    </row>
  </sheetData>
  <mergeCells count="9">
    <mergeCell ref="C3:G4"/>
    <mergeCell ref="C5:G5"/>
    <mergeCell ref="C6:G6"/>
    <mergeCell ref="C7:G7"/>
    <mergeCell ref="C8:C10"/>
    <mergeCell ref="D8:D10"/>
    <mergeCell ref="E8:E10"/>
    <mergeCell ref="F8:F10"/>
    <mergeCell ref="G8:G10"/>
  </mergeCells>
  <pageMargins left="0.7" right="0.7" top="0.75" bottom="0.75" header="0.3" footer="0.3"/>
  <pageSetup orientation="portrait" r:id="rId1"/>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F4A5F9E-5E9B-4B65-9EAB-28D21D76EC10}">
  <dimension ref="B3:J27"/>
  <sheetViews>
    <sheetView showGridLines="0" workbookViewId="0">
      <selection activeCell="L20" sqref="L20"/>
    </sheetView>
  </sheetViews>
  <sheetFormatPr baseColWidth="10" defaultColWidth="11.5703125" defaultRowHeight="15"/>
  <cols>
    <col min="1" max="1" width="11.5703125" style="561"/>
    <col min="2" max="2" width="85.7109375" style="561" bestFit="1" customWidth="1"/>
    <col min="3" max="3" width="18.85546875" style="561" bestFit="1" customWidth="1"/>
    <col min="4" max="4" width="16.85546875" style="561" bestFit="1" customWidth="1"/>
    <col min="5" max="5" width="14.85546875" style="561" customWidth="1"/>
    <col min="6" max="8" width="11.5703125" style="561"/>
    <col min="9" max="9" width="14.140625" style="561" bestFit="1" customWidth="1"/>
    <col min="10" max="10" width="22.28515625" style="561" customWidth="1"/>
    <col min="11" max="16384" width="11.5703125" style="561"/>
  </cols>
  <sheetData>
    <row r="3" spans="2:10">
      <c r="B3" s="1179" t="s">
        <v>1644</v>
      </c>
      <c r="C3" s="1179"/>
      <c r="D3" s="1179"/>
      <c r="E3" s="1179"/>
      <c r="F3" s="1179"/>
    </row>
    <row r="4" spans="2:10">
      <c r="B4" s="1179"/>
      <c r="C4" s="1179"/>
      <c r="D4" s="1179"/>
      <c r="E4" s="1179"/>
      <c r="F4" s="1179"/>
      <c r="I4" s="1056" t="s">
        <v>795</v>
      </c>
      <c r="J4" s="1057">
        <v>6246380700000</v>
      </c>
    </row>
    <row r="5" spans="2:10">
      <c r="B5" s="1346">
        <v>2022</v>
      </c>
      <c r="C5" s="1346"/>
      <c r="D5" s="1346"/>
      <c r="E5" s="1346"/>
      <c r="F5" s="1346"/>
    </row>
    <row r="6" spans="2:10">
      <c r="B6" s="1347" t="s">
        <v>949</v>
      </c>
      <c r="C6" s="1347"/>
      <c r="D6" s="1347"/>
      <c r="E6" s="1347"/>
      <c r="F6" s="1347"/>
    </row>
    <row r="7" spans="2:10">
      <c r="B7" s="563"/>
      <c r="C7" s="563"/>
      <c r="D7" s="563"/>
      <c r="E7" s="563"/>
      <c r="F7" s="563"/>
    </row>
    <row r="8" spans="2:10" ht="14.45" customHeight="1">
      <c r="B8" s="1348" t="s">
        <v>1</v>
      </c>
      <c r="C8" s="1350" t="s">
        <v>759</v>
      </c>
      <c r="D8" s="1352" t="s">
        <v>760</v>
      </c>
      <c r="E8" s="1352" t="s">
        <v>508</v>
      </c>
      <c r="F8" s="1353" t="s">
        <v>452</v>
      </c>
    </row>
    <row r="9" spans="2:10" ht="14.45" customHeight="1">
      <c r="B9" s="1349"/>
      <c r="C9" s="1351"/>
      <c r="D9" s="1218"/>
      <c r="E9" s="1218"/>
      <c r="F9" s="1354"/>
    </row>
    <row r="10" spans="2:10">
      <c r="B10" s="586" t="s">
        <v>761</v>
      </c>
      <c r="C10" s="972">
        <v>1944967939.6199999</v>
      </c>
      <c r="D10" s="972">
        <v>340695594.52999997</v>
      </c>
      <c r="E10" s="587">
        <f>IFERROR(D10/C10,"NA")</f>
        <v>0.17516771746713919</v>
      </c>
      <c r="F10" s="588">
        <f>D10/$J$4</f>
        <v>5.4542880252239501E-5</v>
      </c>
    </row>
    <row r="11" spans="2:10">
      <c r="B11" s="595" t="s">
        <v>736</v>
      </c>
      <c r="C11" s="974">
        <v>26790972</v>
      </c>
      <c r="D11" s="974">
        <v>26631083.670000002</v>
      </c>
      <c r="E11" s="589">
        <f>IFERROR(D11/C11,"NA")</f>
        <v>0.99403200712538542</v>
      </c>
      <c r="F11" s="590">
        <f t="shared" ref="F11:F24" si="0">D11/$J$4</f>
        <v>4.263442295472001E-6</v>
      </c>
    </row>
    <row r="12" spans="2:10">
      <c r="B12" s="596" t="s">
        <v>738</v>
      </c>
      <c r="C12" s="964">
        <v>26790972</v>
      </c>
      <c r="D12" s="964">
        <v>26631083.670000002</v>
      </c>
      <c r="E12" s="589">
        <f t="shared" ref="E12:E24" si="1">IFERROR(D12/C12,"NA")</f>
        <v>0.99403200712538542</v>
      </c>
      <c r="F12" s="590">
        <f t="shared" si="0"/>
        <v>4.263442295472001E-6</v>
      </c>
    </row>
    <row r="13" spans="2:10">
      <c r="B13" s="595" t="s">
        <v>740</v>
      </c>
      <c r="C13" s="974">
        <v>1495794638.6900001</v>
      </c>
      <c r="D13" s="974">
        <v>298803590.79000002</v>
      </c>
      <c r="E13" s="589">
        <f t="shared" si="1"/>
        <v>0.19976244269179144</v>
      </c>
      <c r="F13" s="590">
        <f t="shared" si="0"/>
        <v>4.7836275939761411E-5</v>
      </c>
    </row>
    <row r="14" spans="2:10">
      <c r="B14" s="596" t="s">
        <v>742</v>
      </c>
      <c r="C14" s="964">
        <v>215000000</v>
      </c>
      <c r="D14" s="964">
        <v>159323039.34</v>
      </c>
      <c r="E14" s="589">
        <f>IFERROR(D14/C14,"NA")</f>
        <v>0.74103739227906973</v>
      </c>
      <c r="F14" s="590">
        <f t="shared" si="0"/>
        <v>2.5506456777442337E-5</v>
      </c>
    </row>
    <row r="15" spans="2:10">
      <c r="B15" s="596" t="s">
        <v>743</v>
      </c>
      <c r="C15" s="964">
        <v>1280794638.6900001</v>
      </c>
      <c r="D15" s="964">
        <v>139480551.45000002</v>
      </c>
      <c r="E15" s="589">
        <f t="shared" si="1"/>
        <v>0.10890157347368433</v>
      </c>
      <c r="F15" s="590">
        <f t="shared" si="0"/>
        <v>2.2329819162319071E-5</v>
      </c>
      <c r="G15" s="597"/>
    </row>
    <row r="16" spans="2:10">
      <c r="B16" s="595" t="s">
        <v>747</v>
      </c>
      <c r="C16" s="974">
        <v>422382328.93000001</v>
      </c>
      <c r="D16" s="974">
        <v>15260920.069999998</v>
      </c>
      <c r="E16" s="589">
        <f t="shared" si="1"/>
        <v>3.6130583655475654E-2</v>
      </c>
      <c r="F16" s="590">
        <f t="shared" si="0"/>
        <v>2.4431620170061036E-6</v>
      </c>
    </row>
    <row r="17" spans="2:6">
      <c r="B17" s="596" t="s">
        <v>749</v>
      </c>
      <c r="C17" s="964">
        <v>359529287.82999998</v>
      </c>
      <c r="D17" s="964">
        <v>0</v>
      </c>
      <c r="E17" s="589">
        <f t="shared" si="1"/>
        <v>0</v>
      </c>
      <c r="F17" s="590">
        <f t="shared" si="0"/>
        <v>0</v>
      </c>
    </row>
    <row r="18" spans="2:6">
      <c r="B18" s="596" t="s">
        <v>751</v>
      </c>
      <c r="C18" s="964">
        <v>31510973.100000001</v>
      </c>
      <c r="D18" s="964">
        <v>0</v>
      </c>
      <c r="E18" s="589">
        <f t="shared" si="1"/>
        <v>0</v>
      </c>
      <c r="F18" s="590">
        <f t="shared" si="0"/>
        <v>0</v>
      </c>
    </row>
    <row r="19" spans="2:6">
      <c r="B19" s="596" t="s">
        <v>752</v>
      </c>
      <c r="C19" s="964">
        <v>31342068</v>
      </c>
      <c r="D19" s="964">
        <v>15260920.069999998</v>
      </c>
      <c r="E19" s="589">
        <f t="shared" si="1"/>
        <v>0.48691490523216269</v>
      </c>
      <c r="F19" s="590">
        <f t="shared" si="0"/>
        <v>2.4431620170061036E-6</v>
      </c>
    </row>
    <row r="20" spans="2:6">
      <c r="B20" s="565" t="s">
        <v>764</v>
      </c>
      <c r="C20" s="963">
        <v>1299757118.8099999</v>
      </c>
      <c r="D20" s="963">
        <v>176159141.64999998</v>
      </c>
      <c r="E20" s="566">
        <f t="shared" si="1"/>
        <v>0.13553235377643746</v>
      </c>
      <c r="F20" s="567">
        <f t="shared" si="0"/>
        <v>2.8201793984474877E-5</v>
      </c>
    </row>
    <row r="21" spans="2:6">
      <c r="B21" s="595" t="s">
        <v>740</v>
      </c>
      <c r="C21" s="974">
        <v>450000000</v>
      </c>
      <c r="D21" s="974">
        <v>176159141.64999998</v>
      </c>
      <c r="E21" s="589">
        <f t="shared" si="1"/>
        <v>0.39146475922222218</v>
      </c>
      <c r="F21" s="590">
        <f t="shared" si="0"/>
        <v>2.8201793984474877E-5</v>
      </c>
    </row>
    <row r="22" spans="2:6">
      <c r="B22" s="596" t="s">
        <v>742</v>
      </c>
      <c r="C22" s="964">
        <v>450000000</v>
      </c>
      <c r="D22" s="964">
        <v>176159141.64999998</v>
      </c>
      <c r="E22" s="589">
        <f t="shared" si="1"/>
        <v>0.39146475922222218</v>
      </c>
      <c r="F22" s="590">
        <f t="shared" si="0"/>
        <v>2.8201793984474877E-5</v>
      </c>
    </row>
    <row r="23" spans="2:6">
      <c r="B23" s="595" t="s">
        <v>745</v>
      </c>
      <c r="C23" s="974">
        <v>849757118.80999994</v>
      </c>
      <c r="D23" s="974">
        <v>0</v>
      </c>
      <c r="E23" s="589">
        <f t="shared" si="1"/>
        <v>0</v>
      </c>
      <c r="F23" s="590">
        <f t="shared" si="0"/>
        <v>0</v>
      </c>
    </row>
    <row r="24" spans="2:6">
      <c r="B24" s="598" t="s">
        <v>794</v>
      </c>
      <c r="C24" s="965">
        <v>849757118.80999994</v>
      </c>
      <c r="D24" s="965">
        <v>0</v>
      </c>
      <c r="E24" s="592">
        <f t="shared" si="1"/>
        <v>0</v>
      </c>
      <c r="F24" s="593">
        <f t="shared" si="0"/>
        <v>0</v>
      </c>
    </row>
    <row r="25" spans="2:6">
      <c r="B25" s="545" t="s">
        <v>18</v>
      </c>
    </row>
    <row r="26" spans="2:6">
      <c r="B26" s="476" t="s">
        <v>758</v>
      </c>
    </row>
    <row r="27" spans="2:6">
      <c r="B27" s="476" t="s">
        <v>246</v>
      </c>
    </row>
  </sheetData>
  <mergeCells count="8">
    <mergeCell ref="B3:F4"/>
    <mergeCell ref="B5:F5"/>
    <mergeCell ref="B6:F6"/>
    <mergeCell ref="B8:B9"/>
    <mergeCell ref="C8:C9"/>
    <mergeCell ref="D8:D9"/>
    <mergeCell ref="E8:E9"/>
    <mergeCell ref="F8:F9"/>
  </mergeCells>
  <pageMargins left="0.7" right="0.7" top="0.75" bottom="0.75" header="0.3" footer="0.3"/>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891EEDF-0A56-4E6D-89AA-389B2650D0DD}">
  <dimension ref="B1:I23"/>
  <sheetViews>
    <sheetView showGridLines="0" workbookViewId="0">
      <selection activeCell="F6" sqref="F6"/>
    </sheetView>
  </sheetViews>
  <sheetFormatPr baseColWidth="10" defaultColWidth="11.5703125" defaultRowHeight="15"/>
  <cols>
    <col min="1" max="1" width="11.5703125" style="260"/>
    <col min="2" max="2" width="56.28515625" style="260" customWidth="1"/>
    <col min="3" max="3" width="22.7109375" style="260" bestFit="1" customWidth="1"/>
    <col min="4" max="4" width="10.28515625" style="260" customWidth="1"/>
    <col min="5" max="5" width="17.7109375" style="260" customWidth="1"/>
    <col min="6" max="6" width="17.5703125" style="260" bestFit="1" customWidth="1"/>
    <col min="7" max="7" width="24.85546875" style="260" bestFit="1" customWidth="1"/>
    <col min="8" max="8" width="15.85546875" style="260" bestFit="1" customWidth="1"/>
    <col min="9" max="9" width="16.28515625" style="260" customWidth="1"/>
    <col min="10" max="257" width="11.5703125" style="260"/>
    <col min="258" max="258" width="38.42578125" style="260" customWidth="1"/>
    <col min="259" max="259" width="17.140625" style="260" customWidth="1"/>
    <col min="260" max="260" width="10.28515625" style="260" customWidth="1"/>
    <col min="261" max="261" width="17.7109375" style="260" customWidth="1"/>
    <col min="262" max="264" width="11.5703125" style="260"/>
    <col min="265" max="265" width="16.28515625" style="260" customWidth="1"/>
    <col min="266" max="513" width="11.5703125" style="260"/>
    <col min="514" max="514" width="38.42578125" style="260" customWidth="1"/>
    <col min="515" max="515" width="17.140625" style="260" customWidth="1"/>
    <col min="516" max="516" width="10.28515625" style="260" customWidth="1"/>
    <col min="517" max="517" width="17.7109375" style="260" customWidth="1"/>
    <col min="518" max="520" width="11.5703125" style="260"/>
    <col min="521" max="521" width="16.28515625" style="260" customWidth="1"/>
    <col min="522" max="769" width="11.5703125" style="260"/>
    <col min="770" max="770" width="38.42578125" style="260" customWidth="1"/>
    <col min="771" max="771" width="17.140625" style="260" customWidth="1"/>
    <col min="772" max="772" width="10.28515625" style="260" customWidth="1"/>
    <col min="773" max="773" width="17.7109375" style="260" customWidth="1"/>
    <col min="774" max="776" width="11.5703125" style="260"/>
    <col min="777" max="777" width="16.28515625" style="260" customWidth="1"/>
    <col min="778" max="1025" width="11.5703125" style="260"/>
    <col min="1026" max="1026" width="38.42578125" style="260" customWidth="1"/>
    <col min="1027" max="1027" width="17.140625" style="260" customWidth="1"/>
    <col min="1028" max="1028" width="10.28515625" style="260" customWidth="1"/>
    <col min="1029" max="1029" width="17.7109375" style="260" customWidth="1"/>
    <col min="1030" max="1032" width="11.5703125" style="260"/>
    <col min="1033" max="1033" width="16.28515625" style="260" customWidth="1"/>
    <col min="1034" max="1281" width="11.5703125" style="260"/>
    <col min="1282" max="1282" width="38.42578125" style="260" customWidth="1"/>
    <col min="1283" max="1283" width="17.140625" style="260" customWidth="1"/>
    <col min="1284" max="1284" width="10.28515625" style="260" customWidth="1"/>
    <col min="1285" max="1285" width="17.7109375" style="260" customWidth="1"/>
    <col min="1286" max="1288" width="11.5703125" style="260"/>
    <col min="1289" max="1289" width="16.28515625" style="260" customWidth="1"/>
    <col min="1290" max="1537" width="11.5703125" style="260"/>
    <col min="1538" max="1538" width="38.42578125" style="260" customWidth="1"/>
    <col min="1539" max="1539" width="17.140625" style="260" customWidth="1"/>
    <col min="1540" max="1540" width="10.28515625" style="260" customWidth="1"/>
    <col min="1541" max="1541" width="17.7109375" style="260" customWidth="1"/>
    <col min="1542" max="1544" width="11.5703125" style="260"/>
    <col min="1545" max="1545" width="16.28515625" style="260" customWidth="1"/>
    <col min="1546" max="1793" width="11.5703125" style="260"/>
    <col min="1794" max="1794" width="38.42578125" style="260" customWidth="1"/>
    <col min="1795" max="1795" width="17.140625" style="260" customWidth="1"/>
    <col min="1796" max="1796" width="10.28515625" style="260" customWidth="1"/>
    <col min="1797" max="1797" width="17.7109375" style="260" customWidth="1"/>
    <col min="1798" max="1800" width="11.5703125" style="260"/>
    <col min="1801" max="1801" width="16.28515625" style="260" customWidth="1"/>
    <col min="1802" max="2049" width="11.5703125" style="260"/>
    <col min="2050" max="2050" width="38.42578125" style="260" customWidth="1"/>
    <col min="2051" max="2051" width="17.140625" style="260" customWidth="1"/>
    <col min="2052" max="2052" width="10.28515625" style="260" customWidth="1"/>
    <col min="2053" max="2053" width="17.7109375" style="260" customWidth="1"/>
    <col min="2054" max="2056" width="11.5703125" style="260"/>
    <col min="2057" max="2057" width="16.28515625" style="260" customWidth="1"/>
    <col min="2058" max="2305" width="11.5703125" style="260"/>
    <col min="2306" max="2306" width="38.42578125" style="260" customWidth="1"/>
    <col min="2307" max="2307" width="17.140625" style="260" customWidth="1"/>
    <col min="2308" max="2308" width="10.28515625" style="260" customWidth="1"/>
    <col min="2309" max="2309" width="17.7109375" style="260" customWidth="1"/>
    <col min="2310" max="2312" width="11.5703125" style="260"/>
    <col min="2313" max="2313" width="16.28515625" style="260" customWidth="1"/>
    <col min="2314" max="2561" width="11.5703125" style="260"/>
    <col min="2562" max="2562" width="38.42578125" style="260" customWidth="1"/>
    <col min="2563" max="2563" width="17.140625" style="260" customWidth="1"/>
    <col min="2564" max="2564" width="10.28515625" style="260" customWidth="1"/>
    <col min="2565" max="2565" width="17.7109375" style="260" customWidth="1"/>
    <col min="2566" max="2568" width="11.5703125" style="260"/>
    <col min="2569" max="2569" width="16.28515625" style="260" customWidth="1"/>
    <col min="2570" max="2817" width="11.5703125" style="260"/>
    <col min="2818" max="2818" width="38.42578125" style="260" customWidth="1"/>
    <col min="2819" max="2819" width="17.140625" style="260" customWidth="1"/>
    <col min="2820" max="2820" width="10.28515625" style="260" customWidth="1"/>
    <col min="2821" max="2821" width="17.7109375" style="260" customWidth="1"/>
    <col min="2822" max="2824" width="11.5703125" style="260"/>
    <col min="2825" max="2825" width="16.28515625" style="260" customWidth="1"/>
    <col min="2826" max="3073" width="11.5703125" style="260"/>
    <col min="3074" max="3074" width="38.42578125" style="260" customWidth="1"/>
    <col min="3075" max="3075" width="17.140625" style="260" customWidth="1"/>
    <col min="3076" max="3076" width="10.28515625" style="260" customWidth="1"/>
    <col min="3077" max="3077" width="17.7109375" style="260" customWidth="1"/>
    <col min="3078" max="3080" width="11.5703125" style="260"/>
    <col min="3081" max="3081" width="16.28515625" style="260" customWidth="1"/>
    <col min="3082" max="3329" width="11.5703125" style="260"/>
    <col min="3330" max="3330" width="38.42578125" style="260" customWidth="1"/>
    <col min="3331" max="3331" width="17.140625" style="260" customWidth="1"/>
    <col min="3332" max="3332" width="10.28515625" style="260" customWidth="1"/>
    <col min="3333" max="3333" width="17.7109375" style="260" customWidth="1"/>
    <col min="3334" max="3336" width="11.5703125" style="260"/>
    <col min="3337" max="3337" width="16.28515625" style="260" customWidth="1"/>
    <col min="3338" max="3585" width="11.5703125" style="260"/>
    <col min="3586" max="3586" width="38.42578125" style="260" customWidth="1"/>
    <col min="3587" max="3587" width="17.140625" style="260" customWidth="1"/>
    <col min="3588" max="3588" width="10.28515625" style="260" customWidth="1"/>
    <col min="3589" max="3589" width="17.7109375" style="260" customWidth="1"/>
    <col min="3590" max="3592" width="11.5703125" style="260"/>
    <col min="3593" max="3593" width="16.28515625" style="260" customWidth="1"/>
    <col min="3594" max="3841" width="11.5703125" style="260"/>
    <col min="3842" max="3842" width="38.42578125" style="260" customWidth="1"/>
    <col min="3843" max="3843" width="17.140625" style="260" customWidth="1"/>
    <col min="3844" max="3844" width="10.28515625" style="260" customWidth="1"/>
    <col min="3845" max="3845" width="17.7109375" style="260" customWidth="1"/>
    <col min="3846" max="3848" width="11.5703125" style="260"/>
    <col min="3849" max="3849" width="16.28515625" style="260" customWidth="1"/>
    <col min="3850" max="4097" width="11.5703125" style="260"/>
    <col min="4098" max="4098" width="38.42578125" style="260" customWidth="1"/>
    <col min="4099" max="4099" width="17.140625" style="260" customWidth="1"/>
    <col min="4100" max="4100" width="10.28515625" style="260" customWidth="1"/>
    <col min="4101" max="4101" width="17.7109375" style="260" customWidth="1"/>
    <col min="4102" max="4104" width="11.5703125" style="260"/>
    <col min="4105" max="4105" width="16.28515625" style="260" customWidth="1"/>
    <col min="4106" max="4353" width="11.5703125" style="260"/>
    <col min="4354" max="4354" width="38.42578125" style="260" customWidth="1"/>
    <col min="4355" max="4355" width="17.140625" style="260" customWidth="1"/>
    <col min="4356" max="4356" width="10.28515625" style="260" customWidth="1"/>
    <col min="4357" max="4357" width="17.7109375" style="260" customWidth="1"/>
    <col min="4358" max="4360" width="11.5703125" style="260"/>
    <col min="4361" max="4361" width="16.28515625" style="260" customWidth="1"/>
    <col min="4362" max="4609" width="11.5703125" style="260"/>
    <col min="4610" max="4610" width="38.42578125" style="260" customWidth="1"/>
    <col min="4611" max="4611" width="17.140625" style="260" customWidth="1"/>
    <col min="4612" max="4612" width="10.28515625" style="260" customWidth="1"/>
    <col min="4613" max="4613" width="17.7109375" style="260" customWidth="1"/>
    <col min="4614" max="4616" width="11.5703125" style="260"/>
    <col min="4617" max="4617" width="16.28515625" style="260" customWidth="1"/>
    <col min="4618" max="4865" width="11.5703125" style="260"/>
    <col min="4866" max="4866" width="38.42578125" style="260" customWidth="1"/>
    <col min="4867" max="4867" width="17.140625" style="260" customWidth="1"/>
    <col min="4868" max="4868" width="10.28515625" style="260" customWidth="1"/>
    <col min="4869" max="4869" width="17.7109375" style="260" customWidth="1"/>
    <col min="4870" max="4872" width="11.5703125" style="260"/>
    <col min="4873" max="4873" width="16.28515625" style="260" customWidth="1"/>
    <col min="4874" max="5121" width="11.5703125" style="260"/>
    <col min="5122" max="5122" width="38.42578125" style="260" customWidth="1"/>
    <col min="5123" max="5123" width="17.140625" style="260" customWidth="1"/>
    <col min="5124" max="5124" width="10.28515625" style="260" customWidth="1"/>
    <col min="5125" max="5125" width="17.7109375" style="260" customWidth="1"/>
    <col min="5126" max="5128" width="11.5703125" style="260"/>
    <col min="5129" max="5129" width="16.28515625" style="260" customWidth="1"/>
    <col min="5130" max="5377" width="11.5703125" style="260"/>
    <col min="5378" max="5378" width="38.42578125" style="260" customWidth="1"/>
    <col min="5379" max="5379" width="17.140625" style="260" customWidth="1"/>
    <col min="5380" max="5380" width="10.28515625" style="260" customWidth="1"/>
    <col min="5381" max="5381" width="17.7109375" style="260" customWidth="1"/>
    <col min="5382" max="5384" width="11.5703125" style="260"/>
    <col min="5385" max="5385" width="16.28515625" style="260" customWidth="1"/>
    <col min="5386" max="5633" width="11.5703125" style="260"/>
    <col min="5634" max="5634" width="38.42578125" style="260" customWidth="1"/>
    <col min="5635" max="5635" width="17.140625" style="260" customWidth="1"/>
    <col min="5636" max="5636" width="10.28515625" style="260" customWidth="1"/>
    <col min="5637" max="5637" width="17.7109375" style="260" customWidth="1"/>
    <col min="5638" max="5640" width="11.5703125" style="260"/>
    <col min="5641" max="5641" width="16.28515625" style="260" customWidth="1"/>
    <col min="5642" max="5889" width="11.5703125" style="260"/>
    <col min="5890" max="5890" width="38.42578125" style="260" customWidth="1"/>
    <col min="5891" max="5891" width="17.140625" style="260" customWidth="1"/>
    <col min="5892" max="5892" width="10.28515625" style="260" customWidth="1"/>
    <col min="5893" max="5893" width="17.7109375" style="260" customWidth="1"/>
    <col min="5894" max="5896" width="11.5703125" style="260"/>
    <col min="5897" max="5897" width="16.28515625" style="260" customWidth="1"/>
    <col min="5898" max="6145" width="11.5703125" style="260"/>
    <col min="6146" max="6146" width="38.42578125" style="260" customWidth="1"/>
    <col min="6147" max="6147" width="17.140625" style="260" customWidth="1"/>
    <col min="6148" max="6148" width="10.28515625" style="260" customWidth="1"/>
    <col min="6149" max="6149" width="17.7109375" style="260" customWidth="1"/>
    <col min="6150" max="6152" width="11.5703125" style="260"/>
    <col min="6153" max="6153" width="16.28515625" style="260" customWidth="1"/>
    <col min="6154" max="6401" width="11.5703125" style="260"/>
    <col min="6402" max="6402" width="38.42578125" style="260" customWidth="1"/>
    <col min="6403" max="6403" width="17.140625" style="260" customWidth="1"/>
    <col min="6404" max="6404" width="10.28515625" style="260" customWidth="1"/>
    <col min="6405" max="6405" width="17.7109375" style="260" customWidth="1"/>
    <col min="6406" max="6408" width="11.5703125" style="260"/>
    <col min="6409" max="6409" width="16.28515625" style="260" customWidth="1"/>
    <col min="6410" max="6657" width="11.5703125" style="260"/>
    <col min="6658" max="6658" width="38.42578125" style="260" customWidth="1"/>
    <col min="6659" max="6659" width="17.140625" style="260" customWidth="1"/>
    <col min="6660" max="6660" width="10.28515625" style="260" customWidth="1"/>
    <col min="6661" max="6661" width="17.7109375" style="260" customWidth="1"/>
    <col min="6662" max="6664" width="11.5703125" style="260"/>
    <col min="6665" max="6665" width="16.28515625" style="260" customWidth="1"/>
    <col min="6666" max="6913" width="11.5703125" style="260"/>
    <col min="6914" max="6914" width="38.42578125" style="260" customWidth="1"/>
    <col min="6915" max="6915" width="17.140625" style="260" customWidth="1"/>
    <col min="6916" max="6916" width="10.28515625" style="260" customWidth="1"/>
    <col min="6917" max="6917" width="17.7109375" style="260" customWidth="1"/>
    <col min="6918" max="6920" width="11.5703125" style="260"/>
    <col min="6921" max="6921" width="16.28515625" style="260" customWidth="1"/>
    <col min="6922" max="7169" width="11.5703125" style="260"/>
    <col min="7170" max="7170" width="38.42578125" style="260" customWidth="1"/>
    <col min="7171" max="7171" width="17.140625" style="260" customWidth="1"/>
    <col min="7172" max="7172" width="10.28515625" style="260" customWidth="1"/>
    <col min="7173" max="7173" width="17.7109375" style="260" customWidth="1"/>
    <col min="7174" max="7176" width="11.5703125" style="260"/>
    <col min="7177" max="7177" width="16.28515625" style="260" customWidth="1"/>
    <col min="7178" max="7425" width="11.5703125" style="260"/>
    <col min="7426" max="7426" width="38.42578125" style="260" customWidth="1"/>
    <col min="7427" max="7427" width="17.140625" style="260" customWidth="1"/>
    <col min="7428" max="7428" width="10.28515625" style="260" customWidth="1"/>
    <col min="7429" max="7429" width="17.7109375" style="260" customWidth="1"/>
    <col min="7430" max="7432" width="11.5703125" style="260"/>
    <col min="7433" max="7433" width="16.28515625" style="260" customWidth="1"/>
    <col min="7434" max="7681" width="11.5703125" style="260"/>
    <col min="7682" max="7682" width="38.42578125" style="260" customWidth="1"/>
    <col min="7683" max="7683" width="17.140625" style="260" customWidth="1"/>
    <col min="7684" max="7684" width="10.28515625" style="260" customWidth="1"/>
    <col min="7685" max="7685" width="17.7109375" style="260" customWidth="1"/>
    <col min="7686" max="7688" width="11.5703125" style="260"/>
    <col min="7689" max="7689" width="16.28515625" style="260" customWidth="1"/>
    <col min="7690" max="7937" width="11.5703125" style="260"/>
    <col min="7938" max="7938" width="38.42578125" style="260" customWidth="1"/>
    <col min="7939" max="7939" width="17.140625" style="260" customWidth="1"/>
    <col min="7940" max="7940" width="10.28515625" style="260" customWidth="1"/>
    <col min="7941" max="7941" width="17.7109375" style="260" customWidth="1"/>
    <col min="7942" max="7944" width="11.5703125" style="260"/>
    <col min="7945" max="7945" width="16.28515625" style="260" customWidth="1"/>
    <col min="7946" max="8193" width="11.5703125" style="260"/>
    <col min="8194" max="8194" width="38.42578125" style="260" customWidth="1"/>
    <col min="8195" max="8195" width="17.140625" style="260" customWidth="1"/>
    <col min="8196" max="8196" width="10.28515625" style="260" customWidth="1"/>
    <col min="8197" max="8197" width="17.7109375" style="260" customWidth="1"/>
    <col min="8198" max="8200" width="11.5703125" style="260"/>
    <col min="8201" max="8201" width="16.28515625" style="260" customWidth="1"/>
    <col min="8202" max="8449" width="11.5703125" style="260"/>
    <col min="8450" max="8450" width="38.42578125" style="260" customWidth="1"/>
    <col min="8451" max="8451" width="17.140625" style="260" customWidth="1"/>
    <col min="8452" max="8452" width="10.28515625" style="260" customWidth="1"/>
    <col min="8453" max="8453" width="17.7109375" style="260" customWidth="1"/>
    <col min="8454" max="8456" width="11.5703125" style="260"/>
    <col min="8457" max="8457" width="16.28515625" style="260" customWidth="1"/>
    <col min="8458" max="8705" width="11.5703125" style="260"/>
    <col min="8706" max="8706" width="38.42578125" style="260" customWidth="1"/>
    <col min="8707" max="8707" width="17.140625" style="260" customWidth="1"/>
    <col min="8708" max="8708" width="10.28515625" style="260" customWidth="1"/>
    <col min="8709" max="8709" width="17.7109375" style="260" customWidth="1"/>
    <col min="8710" max="8712" width="11.5703125" style="260"/>
    <col min="8713" max="8713" width="16.28515625" style="260" customWidth="1"/>
    <col min="8714" max="8961" width="11.5703125" style="260"/>
    <col min="8962" max="8962" width="38.42578125" style="260" customWidth="1"/>
    <col min="8963" max="8963" width="17.140625" style="260" customWidth="1"/>
    <col min="8964" max="8964" width="10.28515625" style="260" customWidth="1"/>
    <col min="8965" max="8965" width="17.7109375" style="260" customWidth="1"/>
    <col min="8966" max="8968" width="11.5703125" style="260"/>
    <col min="8969" max="8969" width="16.28515625" style="260" customWidth="1"/>
    <col min="8970" max="9217" width="11.5703125" style="260"/>
    <col min="9218" max="9218" width="38.42578125" style="260" customWidth="1"/>
    <col min="9219" max="9219" width="17.140625" style="260" customWidth="1"/>
    <col min="9220" max="9220" width="10.28515625" style="260" customWidth="1"/>
    <col min="9221" max="9221" width="17.7109375" style="260" customWidth="1"/>
    <col min="9222" max="9224" width="11.5703125" style="260"/>
    <col min="9225" max="9225" width="16.28515625" style="260" customWidth="1"/>
    <col min="9226" max="9473" width="11.5703125" style="260"/>
    <col min="9474" max="9474" width="38.42578125" style="260" customWidth="1"/>
    <col min="9475" max="9475" width="17.140625" style="260" customWidth="1"/>
    <col min="9476" max="9476" width="10.28515625" style="260" customWidth="1"/>
    <col min="9477" max="9477" width="17.7109375" style="260" customWidth="1"/>
    <col min="9478" max="9480" width="11.5703125" style="260"/>
    <col min="9481" max="9481" width="16.28515625" style="260" customWidth="1"/>
    <col min="9482" max="9729" width="11.5703125" style="260"/>
    <col min="9730" max="9730" width="38.42578125" style="260" customWidth="1"/>
    <col min="9731" max="9731" width="17.140625" style="260" customWidth="1"/>
    <col min="9732" max="9732" width="10.28515625" style="260" customWidth="1"/>
    <col min="9733" max="9733" width="17.7109375" style="260" customWidth="1"/>
    <col min="9734" max="9736" width="11.5703125" style="260"/>
    <col min="9737" max="9737" width="16.28515625" style="260" customWidth="1"/>
    <col min="9738" max="9985" width="11.5703125" style="260"/>
    <col min="9986" max="9986" width="38.42578125" style="260" customWidth="1"/>
    <col min="9987" max="9987" width="17.140625" style="260" customWidth="1"/>
    <col min="9988" max="9988" width="10.28515625" style="260" customWidth="1"/>
    <col min="9989" max="9989" width="17.7109375" style="260" customWidth="1"/>
    <col min="9990" max="9992" width="11.5703125" style="260"/>
    <col min="9993" max="9993" width="16.28515625" style="260" customWidth="1"/>
    <col min="9994" max="10241" width="11.5703125" style="260"/>
    <col min="10242" max="10242" width="38.42578125" style="260" customWidth="1"/>
    <col min="10243" max="10243" width="17.140625" style="260" customWidth="1"/>
    <col min="10244" max="10244" width="10.28515625" style="260" customWidth="1"/>
    <col min="10245" max="10245" width="17.7109375" style="260" customWidth="1"/>
    <col min="10246" max="10248" width="11.5703125" style="260"/>
    <col min="10249" max="10249" width="16.28515625" style="260" customWidth="1"/>
    <col min="10250" max="10497" width="11.5703125" style="260"/>
    <col min="10498" max="10498" width="38.42578125" style="260" customWidth="1"/>
    <col min="10499" max="10499" width="17.140625" style="260" customWidth="1"/>
    <col min="10500" max="10500" width="10.28515625" style="260" customWidth="1"/>
    <col min="10501" max="10501" width="17.7109375" style="260" customWidth="1"/>
    <col min="10502" max="10504" width="11.5703125" style="260"/>
    <col min="10505" max="10505" width="16.28515625" style="260" customWidth="1"/>
    <col min="10506" max="10753" width="11.5703125" style="260"/>
    <col min="10754" max="10754" width="38.42578125" style="260" customWidth="1"/>
    <col min="10755" max="10755" width="17.140625" style="260" customWidth="1"/>
    <col min="10756" max="10756" width="10.28515625" style="260" customWidth="1"/>
    <col min="10757" max="10757" width="17.7109375" style="260" customWidth="1"/>
    <col min="10758" max="10760" width="11.5703125" style="260"/>
    <col min="10761" max="10761" width="16.28515625" style="260" customWidth="1"/>
    <col min="10762" max="11009" width="11.5703125" style="260"/>
    <col min="11010" max="11010" width="38.42578125" style="260" customWidth="1"/>
    <col min="11011" max="11011" width="17.140625" style="260" customWidth="1"/>
    <col min="11012" max="11012" width="10.28515625" style="260" customWidth="1"/>
    <col min="11013" max="11013" width="17.7109375" style="260" customWidth="1"/>
    <col min="11014" max="11016" width="11.5703125" style="260"/>
    <col min="11017" max="11017" width="16.28515625" style="260" customWidth="1"/>
    <col min="11018" max="11265" width="11.5703125" style="260"/>
    <col min="11266" max="11266" width="38.42578125" style="260" customWidth="1"/>
    <col min="11267" max="11267" width="17.140625" style="260" customWidth="1"/>
    <col min="11268" max="11268" width="10.28515625" style="260" customWidth="1"/>
    <col min="11269" max="11269" width="17.7109375" style="260" customWidth="1"/>
    <col min="11270" max="11272" width="11.5703125" style="260"/>
    <col min="11273" max="11273" width="16.28515625" style="260" customWidth="1"/>
    <col min="11274" max="11521" width="11.5703125" style="260"/>
    <col min="11522" max="11522" width="38.42578125" style="260" customWidth="1"/>
    <col min="11523" max="11523" width="17.140625" style="260" customWidth="1"/>
    <col min="11524" max="11524" width="10.28515625" style="260" customWidth="1"/>
    <col min="11525" max="11525" width="17.7109375" style="260" customWidth="1"/>
    <col min="11526" max="11528" width="11.5703125" style="260"/>
    <col min="11529" max="11529" width="16.28515625" style="260" customWidth="1"/>
    <col min="11530" max="11777" width="11.5703125" style="260"/>
    <col min="11778" max="11778" width="38.42578125" style="260" customWidth="1"/>
    <col min="11779" max="11779" width="17.140625" style="260" customWidth="1"/>
    <col min="11780" max="11780" width="10.28515625" style="260" customWidth="1"/>
    <col min="11781" max="11781" width="17.7109375" style="260" customWidth="1"/>
    <col min="11782" max="11784" width="11.5703125" style="260"/>
    <col min="11785" max="11785" width="16.28515625" style="260" customWidth="1"/>
    <col min="11786" max="12033" width="11.5703125" style="260"/>
    <col min="12034" max="12034" width="38.42578125" style="260" customWidth="1"/>
    <col min="12035" max="12035" width="17.140625" style="260" customWidth="1"/>
    <col min="12036" max="12036" width="10.28515625" style="260" customWidth="1"/>
    <col min="12037" max="12037" width="17.7109375" style="260" customWidth="1"/>
    <col min="12038" max="12040" width="11.5703125" style="260"/>
    <col min="12041" max="12041" width="16.28515625" style="260" customWidth="1"/>
    <col min="12042" max="12289" width="11.5703125" style="260"/>
    <col min="12290" max="12290" width="38.42578125" style="260" customWidth="1"/>
    <col min="12291" max="12291" width="17.140625" style="260" customWidth="1"/>
    <col min="12292" max="12292" width="10.28515625" style="260" customWidth="1"/>
    <col min="12293" max="12293" width="17.7109375" style="260" customWidth="1"/>
    <col min="12294" max="12296" width="11.5703125" style="260"/>
    <col min="12297" max="12297" width="16.28515625" style="260" customWidth="1"/>
    <col min="12298" max="12545" width="11.5703125" style="260"/>
    <col min="12546" max="12546" width="38.42578125" style="260" customWidth="1"/>
    <col min="12547" max="12547" width="17.140625" style="260" customWidth="1"/>
    <col min="12548" max="12548" width="10.28515625" style="260" customWidth="1"/>
    <col min="12549" max="12549" width="17.7109375" style="260" customWidth="1"/>
    <col min="12550" max="12552" width="11.5703125" style="260"/>
    <col min="12553" max="12553" width="16.28515625" style="260" customWidth="1"/>
    <col min="12554" max="12801" width="11.5703125" style="260"/>
    <col min="12802" max="12802" width="38.42578125" style="260" customWidth="1"/>
    <col min="12803" max="12803" width="17.140625" style="260" customWidth="1"/>
    <col min="12804" max="12804" width="10.28515625" style="260" customWidth="1"/>
    <col min="12805" max="12805" width="17.7109375" style="260" customWidth="1"/>
    <col min="12806" max="12808" width="11.5703125" style="260"/>
    <col min="12809" max="12809" width="16.28515625" style="260" customWidth="1"/>
    <col min="12810" max="13057" width="11.5703125" style="260"/>
    <col min="13058" max="13058" width="38.42578125" style="260" customWidth="1"/>
    <col min="13059" max="13059" width="17.140625" style="260" customWidth="1"/>
    <col min="13060" max="13060" width="10.28515625" style="260" customWidth="1"/>
    <col min="13061" max="13061" width="17.7109375" style="260" customWidth="1"/>
    <col min="13062" max="13064" width="11.5703125" style="260"/>
    <col min="13065" max="13065" width="16.28515625" style="260" customWidth="1"/>
    <col min="13066" max="13313" width="11.5703125" style="260"/>
    <col min="13314" max="13314" width="38.42578125" style="260" customWidth="1"/>
    <col min="13315" max="13315" width="17.140625" style="260" customWidth="1"/>
    <col min="13316" max="13316" width="10.28515625" style="260" customWidth="1"/>
    <col min="13317" max="13317" width="17.7109375" style="260" customWidth="1"/>
    <col min="13318" max="13320" width="11.5703125" style="260"/>
    <col min="13321" max="13321" width="16.28515625" style="260" customWidth="1"/>
    <col min="13322" max="13569" width="11.5703125" style="260"/>
    <col min="13570" max="13570" width="38.42578125" style="260" customWidth="1"/>
    <col min="13571" max="13571" width="17.140625" style="260" customWidth="1"/>
    <col min="13572" max="13572" width="10.28515625" style="260" customWidth="1"/>
    <col min="13573" max="13573" width="17.7109375" style="260" customWidth="1"/>
    <col min="13574" max="13576" width="11.5703125" style="260"/>
    <col min="13577" max="13577" width="16.28515625" style="260" customWidth="1"/>
    <col min="13578" max="13825" width="11.5703125" style="260"/>
    <col min="13826" max="13826" width="38.42578125" style="260" customWidth="1"/>
    <col min="13827" max="13827" width="17.140625" style="260" customWidth="1"/>
    <col min="13828" max="13828" width="10.28515625" style="260" customWidth="1"/>
    <col min="13829" max="13829" width="17.7109375" style="260" customWidth="1"/>
    <col min="13830" max="13832" width="11.5703125" style="260"/>
    <col min="13833" max="13833" width="16.28515625" style="260" customWidth="1"/>
    <col min="13834" max="14081" width="11.5703125" style="260"/>
    <col min="14082" max="14082" width="38.42578125" style="260" customWidth="1"/>
    <col min="14083" max="14083" width="17.140625" style="260" customWidth="1"/>
    <col min="14084" max="14084" width="10.28515625" style="260" customWidth="1"/>
    <col min="14085" max="14085" width="17.7109375" style="260" customWidth="1"/>
    <col min="14086" max="14088" width="11.5703125" style="260"/>
    <col min="14089" max="14089" width="16.28515625" style="260" customWidth="1"/>
    <col min="14090" max="14337" width="11.5703125" style="260"/>
    <col min="14338" max="14338" width="38.42578125" style="260" customWidth="1"/>
    <col min="14339" max="14339" width="17.140625" style="260" customWidth="1"/>
    <col min="14340" max="14340" width="10.28515625" style="260" customWidth="1"/>
    <col min="14341" max="14341" width="17.7109375" style="260" customWidth="1"/>
    <col min="14342" max="14344" width="11.5703125" style="260"/>
    <col min="14345" max="14345" width="16.28515625" style="260" customWidth="1"/>
    <col min="14346" max="14593" width="11.5703125" style="260"/>
    <col min="14594" max="14594" width="38.42578125" style="260" customWidth="1"/>
    <col min="14595" max="14595" width="17.140625" style="260" customWidth="1"/>
    <col min="14596" max="14596" width="10.28515625" style="260" customWidth="1"/>
    <col min="14597" max="14597" width="17.7109375" style="260" customWidth="1"/>
    <col min="14598" max="14600" width="11.5703125" style="260"/>
    <col min="14601" max="14601" width="16.28515625" style="260" customWidth="1"/>
    <col min="14602" max="14849" width="11.5703125" style="260"/>
    <col min="14850" max="14850" width="38.42578125" style="260" customWidth="1"/>
    <col min="14851" max="14851" width="17.140625" style="260" customWidth="1"/>
    <col min="14852" max="14852" width="10.28515625" style="260" customWidth="1"/>
    <col min="14853" max="14853" width="17.7109375" style="260" customWidth="1"/>
    <col min="14854" max="14856" width="11.5703125" style="260"/>
    <col min="14857" max="14857" width="16.28515625" style="260" customWidth="1"/>
    <col min="14858" max="15105" width="11.5703125" style="260"/>
    <col min="15106" max="15106" width="38.42578125" style="260" customWidth="1"/>
    <col min="15107" max="15107" width="17.140625" style="260" customWidth="1"/>
    <col min="15108" max="15108" width="10.28515625" style="260" customWidth="1"/>
    <col min="15109" max="15109" width="17.7109375" style="260" customWidth="1"/>
    <col min="15110" max="15112" width="11.5703125" style="260"/>
    <col min="15113" max="15113" width="16.28515625" style="260" customWidth="1"/>
    <col min="15114" max="15361" width="11.5703125" style="260"/>
    <col min="15362" max="15362" width="38.42578125" style="260" customWidth="1"/>
    <col min="15363" max="15363" width="17.140625" style="260" customWidth="1"/>
    <col min="15364" max="15364" width="10.28515625" style="260" customWidth="1"/>
    <col min="15365" max="15365" width="17.7109375" style="260" customWidth="1"/>
    <col min="15366" max="15368" width="11.5703125" style="260"/>
    <col min="15369" max="15369" width="16.28515625" style="260" customWidth="1"/>
    <col min="15370" max="15617" width="11.5703125" style="260"/>
    <col min="15618" max="15618" width="38.42578125" style="260" customWidth="1"/>
    <col min="15619" max="15619" width="17.140625" style="260" customWidth="1"/>
    <col min="15620" max="15620" width="10.28515625" style="260" customWidth="1"/>
    <col min="15621" max="15621" width="17.7109375" style="260" customWidth="1"/>
    <col min="15622" max="15624" width="11.5703125" style="260"/>
    <col min="15625" max="15625" width="16.28515625" style="260" customWidth="1"/>
    <col min="15626" max="15873" width="11.5703125" style="260"/>
    <col min="15874" max="15874" width="38.42578125" style="260" customWidth="1"/>
    <col min="15875" max="15875" width="17.140625" style="260" customWidth="1"/>
    <col min="15876" max="15876" width="10.28515625" style="260" customWidth="1"/>
    <col min="15877" max="15877" width="17.7109375" style="260" customWidth="1"/>
    <col min="15878" max="15880" width="11.5703125" style="260"/>
    <col min="15881" max="15881" width="16.28515625" style="260" customWidth="1"/>
    <col min="15882" max="16129" width="11.5703125" style="260"/>
    <col min="16130" max="16130" width="38.42578125" style="260" customWidth="1"/>
    <col min="16131" max="16131" width="17.140625" style="260" customWidth="1"/>
    <col min="16132" max="16132" width="10.28515625" style="260" customWidth="1"/>
    <col min="16133" max="16133" width="17.7109375" style="260" customWidth="1"/>
    <col min="16134" max="16136" width="11.5703125" style="260"/>
    <col min="16137" max="16137" width="16.28515625" style="260" customWidth="1"/>
    <col min="16138" max="16384" width="11.5703125" style="260"/>
  </cols>
  <sheetData>
    <row r="1" spans="2:9">
      <c r="I1" s="1047"/>
    </row>
    <row r="2" spans="2:9">
      <c r="H2" s="1048" t="s">
        <v>28</v>
      </c>
      <c r="I2" s="1049">
        <v>5328201293349.9404</v>
      </c>
    </row>
    <row r="3" spans="2:9">
      <c r="B3" s="1179" t="s">
        <v>1643</v>
      </c>
      <c r="C3" s="1179"/>
      <c r="D3" s="1179"/>
    </row>
    <row r="4" spans="2:9">
      <c r="B4" s="1074">
        <v>2022</v>
      </c>
      <c r="C4" s="1074"/>
      <c r="D4" s="1074"/>
    </row>
    <row r="5" spans="2:9" ht="15.75" thickBot="1">
      <c r="B5" s="1072" t="s">
        <v>0</v>
      </c>
      <c r="C5" s="1072"/>
      <c r="D5" s="1072"/>
    </row>
    <row r="6" spans="2:9" ht="15.75" thickBot="1">
      <c r="B6" s="227"/>
      <c r="C6" s="487"/>
      <c r="D6" s="487"/>
      <c r="F6" s="1050" t="s">
        <v>795</v>
      </c>
      <c r="G6" s="1051">
        <v>6246380700000</v>
      </c>
    </row>
    <row r="7" spans="2:9">
      <c r="B7" s="1360" t="s">
        <v>249</v>
      </c>
      <c r="C7" s="1363">
        <v>2022</v>
      </c>
      <c r="D7" s="1364"/>
    </row>
    <row r="8" spans="2:9">
      <c r="B8" s="1361"/>
      <c r="C8" s="1360" t="s">
        <v>796</v>
      </c>
      <c r="D8" s="1360" t="s">
        <v>769</v>
      </c>
    </row>
    <row r="9" spans="2:9">
      <c r="B9" s="1362"/>
      <c r="C9" s="1362"/>
      <c r="D9" s="1362"/>
    </row>
    <row r="10" spans="2:9">
      <c r="B10" s="599" t="s">
        <v>30</v>
      </c>
      <c r="C10" s="975">
        <v>957640465180.69983</v>
      </c>
      <c r="D10" s="600">
        <v>0.15331125513702676</v>
      </c>
      <c r="F10" s="1047"/>
      <c r="G10" s="1052"/>
    </row>
    <row r="11" spans="2:9">
      <c r="B11" s="601" t="s">
        <v>31</v>
      </c>
      <c r="C11" s="976">
        <v>1156819720210.9194</v>
      </c>
      <c r="D11" s="600">
        <v>0.1851984014056203</v>
      </c>
    </row>
    <row r="12" spans="2:9">
      <c r="B12" s="1365" t="s">
        <v>797</v>
      </c>
      <c r="C12" s="1366">
        <v>-199179255030.2196</v>
      </c>
      <c r="D12" s="1367">
        <v>-3.1887146268593521E-2</v>
      </c>
    </row>
    <row r="13" spans="2:9" ht="15.75" customHeight="1">
      <c r="B13" s="1365"/>
      <c r="C13" s="1366"/>
      <c r="D13" s="1367"/>
    </row>
    <row r="14" spans="2:9">
      <c r="B14" s="602" t="s">
        <v>798</v>
      </c>
      <c r="C14" s="976">
        <v>16916989477.940001</v>
      </c>
      <c r="D14" s="600">
        <v>2.7082866527715801E-3</v>
      </c>
      <c r="I14" s="1047"/>
    </row>
    <row r="15" spans="2:9">
      <c r="B15" s="1365" t="s">
        <v>884</v>
      </c>
      <c r="C15" s="1366">
        <v>-216096244508.15961</v>
      </c>
      <c r="D15" s="1367">
        <v>-3.4595432921365105E-2</v>
      </c>
      <c r="I15" s="1047"/>
    </row>
    <row r="16" spans="2:9" ht="18.75" customHeight="1">
      <c r="B16" s="1365"/>
      <c r="C16" s="1366"/>
      <c r="D16" s="1367"/>
      <c r="F16" s="1053"/>
    </row>
    <row r="17" spans="2:3">
      <c r="B17" s="1046" t="s">
        <v>18</v>
      </c>
    </row>
    <row r="18" spans="2:3">
      <c r="B18" s="1055" t="s">
        <v>799</v>
      </c>
    </row>
    <row r="19" spans="2:3">
      <c r="B19" s="1055" t="s">
        <v>800</v>
      </c>
    </row>
    <row r="20" spans="2:3">
      <c r="B20" s="1054" t="s">
        <v>1642</v>
      </c>
    </row>
    <row r="22" spans="2:3">
      <c r="C22" s="1047"/>
    </row>
    <row r="23" spans="2:3">
      <c r="C23" s="1047"/>
    </row>
  </sheetData>
  <mergeCells count="13">
    <mergeCell ref="B12:B13"/>
    <mergeCell ref="C12:C13"/>
    <mergeCell ref="D12:D13"/>
    <mergeCell ref="B15:B16"/>
    <mergeCell ref="C15:C16"/>
    <mergeCell ref="D15:D16"/>
    <mergeCell ref="B3:D3"/>
    <mergeCell ref="B4:D4"/>
    <mergeCell ref="B5:D5"/>
    <mergeCell ref="B7:B9"/>
    <mergeCell ref="C7:D7"/>
    <mergeCell ref="C8:C9"/>
    <mergeCell ref="D8:D9"/>
  </mergeCells>
  <pageMargins left="0.7" right="0.7" top="0.75" bottom="0.75" header="0.3" footer="0.3"/>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1CAE39D-07DD-4E0F-8AAD-4D0164A48205}">
  <dimension ref="C2:L12"/>
  <sheetViews>
    <sheetView showGridLines="0" workbookViewId="0">
      <selection activeCell="C3" sqref="C3"/>
    </sheetView>
  </sheetViews>
  <sheetFormatPr baseColWidth="10" defaultColWidth="11.42578125" defaultRowHeight="15"/>
  <cols>
    <col min="1" max="3" width="11.42578125" style="669"/>
    <col min="4" max="4" width="18.42578125" style="669" customWidth="1"/>
    <col min="5" max="5" width="55.5703125" style="669" bestFit="1" customWidth="1"/>
    <col min="6" max="8" width="11.42578125" style="669"/>
    <col min="9" max="9" width="18.5703125" style="669" customWidth="1"/>
    <col min="10" max="10" width="16.140625" style="669" customWidth="1"/>
    <col min="11" max="16384" width="11.42578125" style="669"/>
  </cols>
  <sheetData>
    <row r="2" spans="3:12">
      <c r="C2" s="1150" t="s">
        <v>1641</v>
      </c>
      <c r="D2" s="1368"/>
      <c r="E2" s="1368"/>
      <c r="F2" s="1368"/>
      <c r="G2" s="1368"/>
      <c r="H2" s="1368"/>
      <c r="I2" s="1368"/>
      <c r="J2" s="1368"/>
      <c r="K2" s="1368"/>
      <c r="L2" s="1368"/>
    </row>
    <row r="3" spans="3:12">
      <c r="E3" s="1107" t="s">
        <v>979</v>
      </c>
      <c r="F3" s="1369"/>
      <c r="G3" s="1369"/>
      <c r="H3" s="1369"/>
      <c r="I3" s="1369"/>
    </row>
    <row r="5" spans="3:12" ht="36">
      <c r="E5" s="689" t="s">
        <v>804</v>
      </c>
      <c r="F5" s="690" t="s">
        <v>805</v>
      </c>
      <c r="G5" s="690" t="s">
        <v>806</v>
      </c>
      <c r="H5" s="690" t="s">
        <v>807</v>
      </c>
      <c r="I5" s="690" t="s">
        <v>808</v>
      </c>
      <c r="J5" s="690" t="s">
        <v>809</v>
      </c>
    </row>
    <row r="6" spans="3:12">
      <c r="E6" s="670" t="s">
        <v>810</v>
      </c>
      <c r="F6" s="671">
        <v>25</v>
      </c>
      <c r="G6" s="671">
        <v>154</v>
      </c>
      <c r="H6" s="671">
        <v>393</v>
      </c>
      <c r="I6" s="671">
        <v>370</v>
      </c>
      <c r="J6" s="672">
        <f>I6/H6</f>
        <v>0.94147582697201015</v>
      </c>
      <c r="K6" s="673"/>
    </row>
    <row r="7" spans="3:12">
      <c r="E7" s="670" t="s">
        <v>811</v>
      </c>
      <c r="F7" s="671">
        <v>57</v>
      </c>
      <c r="G7" s="671">
        <v>69</v>
      </c>
      <c r="H7" s="671">
        <v>201</v>
      </c>
      <c r="I7" s="671">
        <v>200</v>
      </c>
      <c r="J7" s="672">
        <f t="shared" ref="J7:J9" si="0">I7/H7</f>
        <v>0.99502487562189057</v>
      </c>
    </row>
    <row r="8" spans="3:12">
      <c r="E8" s="670" t="s">
        <v>812</v>
      </c>
      <c r="F8" s="671">
        <v>8</v>
      </c>
      <c r="G8" s="671">
        <v>8</v>
      </c>
      <c r="H8" s="671">
        <v>23</v>
      </c>
      <c r="I8" s="671">
        <v>23</v>
      </c>
      <c r="J8" s="672">
        <f t="shared" si="0"/>
        <v>1</v>
      </c>
    </row>
    <row r="9" spans="3:12">
      <c r="E9" s="670" t="s">
        <v>813</v>
      </c>
      <c r="F9" s="671">
        <v>8</v>
      </c>
      <c r="G9" s="671">
        <v>8</v>
      </c>
      <c r="H9" s="671">
        <v>17</v>
      </c>
      <c r="I9" s="671">
        <v>17</v>
      </c>
      <c r="J9" s="672">
        <f t="shared" si="0"/>
        <v>1</v>
      </c>
    </row>
    <row r="10" spans="3:12">
      <c r="E10" s="691" t="s">
        <v>355</v>
      </c>
      <c r="F10" s="690">
        <v>98</v>
      </c>
      <c r="G10" s="690">
        <v>239</v>
      </c>
      <c r="H10" s="690">
        <v>634</v>
      </c>
      <c r="I10" s="690">
        <v>610</v>
      </c>
      <c r="J10" s="692">
        <f>I10/H10</f>
        <v>0.96214511041009465</v>
      </c>
    </row>
    <row r="12" spans="3:12">
      <c r="E12" s="674" t="s">
        <v>814</v>
      </c>
    </row>
  </sheetData>
  <mergeCells count="2">
    <mergeCell ref="C2:L2"/>
    <mergeCell ref="E3:I3"/>
  </mergeCells>
  <pageMargins left="0.7" right="0.7" top="0.75" bottom="0.75" header="0.3" footer="0.3"/>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A56C1BC-982E-4C08-BF45-DDAC8D7BB280}">
  <dimension ref="E4:K21"/>
  <sheetViews>
    <sheetView showGridLines="0" workbookViewId="0">
      <selection activeCell="T15" sqref="T15"/>
    </sheetView>
  </sheetViews>
  <sheetFormatPr baseColWidth="10" defaultColWidth="11.42578125" defaultRowHeight="15"/>
  <cols>
    <col min="1" max="16384" width="11.42578125" style="669"/>
  </cols>
  <sheetData>
    <row r="4" spans="5:11">
      <c r="E4" s="1074" t="s">
        <v>980</v>
      </c>
      <c r="F4" s="1074"/>
      <c r="G4" s="1074"/>
      <c r="H4" s="1074"/>
      <c r="I4" s="1074"/>
      <c r="J4" s="1074"/>
      <c r="K4" s="1074"/>
    </row>
    <row r="5" spans="5:11">
      <c r="E5" s="1074" t="s">
        <v>815</v>
      </c>
      <c r="F5" s="1074"/>
      <c r="G5" s="1074"/>
      <c r="H5" s="1074"/>
      <c r="I5" s="1074"/>
      <c r="J5" s="1074"/>
      <c r="K5" s="1074"/>
    </row>
    <row r="6" spans="5:11">
      <c r="E6" s="1337">
        <v>2022</v>
      </c>
      <c r="F6" s="1337"/>
      <c r="G6" s="1337"/>
      <c r="H6" s="1337"/>
      <c r="I6" s="1337"/>
      <c r="J6" s="1337"/>
      <c r="K6" s="1337"/>
    </row>
    <row r="7" spans="5:11">
      <c r="E7" s="1339" t="s">
        <v>816</v>
      </c>
      <c r="F7" s="1339"/>
      <c r="G7" s="1339"/>
      <c r="H7" s="1339"/>
      <c r="I7" s="1339"/>
      <c r="J7" s="1339"/>
      <c r="K7" s="1339"/>
    </row>
    <row r="8" spans="5:11">
      <c r="E8" s="675"/>
    </row>
    <row r="20" spans="5:5">
      <c r="E20" s="674" t="s">
        <v>817</v>
      </c>
    </row>
    <row r="21" spans="5:5">
      <c r="E21" s="676" t="s">
        <v>818</v>
      </c>
    </row>
  </sheetData>
  <mergeCells count="4">
    <mergeCell ref="E4:K4"/>
    <mergeCell ref="E5:K5"/>
    <mergeCell ref="E6:K6"/>
    <mergeCell ref="E7:K7"/>
  </mergeCells>
  <pageMargins left="0.7" right="0.7" top="0.75" bottom="0.75" header="0.3" footer="0.3"/>
  <drawing r:id="rId1"/>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F1D9B0D-CEBC-493C-A386-04D39F2EA7C6}">
  <dimension ref="E2:M16"/>
  <sheetViews>
    <sheetView showGridLines="0" workbookViewId="0">
      <selection activeCell="E3" sqref="E3:M3"/>
    </sheetView>
  </sheetViews>
  <sheetFormatPr baseColWidth="10" defaultColWidth="11.42578125" defaultRowHeight="15"/>
  <cols>
    <col min="1" max="4" width="11.42578125" style="669"/>
    <col min="5" max="5" width="35.7109375" style="669" customWidth="1"/>
    <col min="6" max="16384" width="11.42578125" style="669"/>
  </cols>
  <sheetData>
    <row r="2" spans="5:13">
      <c r="E2" s="1110" t="s">
        <v>1640</v>
      </c>
      <c r="F2" s="1370"/>
      <c r="G2" s="1370"/>
      <c r="H2" s="1370"/>
      <c r="I2" s="1370"/>
      <c r="J2" s="1370"/>
      <c r="K2" s="1370"/>
      <c r="L2" s="1370"/>
      <c r="M2" s="1370"/>
    </row>
    <row r="3" spans="5:13">
      <c r="E3" s="1371" t="s">
        <v>803</v>
      </c>
      <c r="F3" s="1371"/>
      <c r="G3" s="1371"/>
      <c r="H3" s="1371"/>
      <c r="I3" s="1371"/>
      <c r="J3" s="1371"/>
      <c r="K3" s="1371"/>
      <c r="L3" s="1371"/>
      <c r="M3" s="1371"/>
    </row>
    <row r="4" spans="5:13">
      <c r="E4" s="1372">
        <v>2022</v>
      </c>
      <c r="F4" s="1372"/>
      <c r="G4" s="1372"/>
      <c r="H4" s="1372"/>
      <c r="I4" s="1372"/>
      <c r="J4" s="1372"/>
      <c r="K4" s="1372"/>
      <c r="L4" s="1372"/>
      <c r="M4" s="1372"/>
    </row>
    <row r="5" spans="5:13">
      <c r="E5" s="1373" t="s">
        <v>816</v>
      </c>
      <c r="F5" s="1373"/>
      <c r="G5" s="1373"/>
      <c r="H5" s="1373"/>
      <c r="I5" s="1373"/>
      <c r="J5" s="1373"/>
      <c r="K5" s="1373"/>
      <c r="L5" s="1373"/>
      <c r="M5" s="1373"/>
    </row>
    <row r="7" spans="5:13">
      <c r="E7" s="1374" t="s">
        <v>819</v>
      </c>
      <c r="F7" s="1374" t="s">
        <v>820</v>
      </c>
      <c r="G7" s="1374"/>
      <c r="H7" s="1374"/>
      <c r="I7" s="1374"/>
      <c r="J7" s="1374" t="s">
        <v>821</v>
      </c>
      <c r="K7" s="1374"/>
      <c r="L7" s="1374"/>
      <c r="M7" s="1374"/>
    </row>
    <row r="8" spans="5:13">
      <c r="E8" s="1374"/>
      <c r="F8" s="694">
        <v>1</v>
      </c>
      <c r="G8" s="693" t="s">
        <v>822</v>
      </c>
      <c r="H8" s="693" t="s">
        <v>823</v>
      </c>
      <c r="I8" s="693" t="s">
        <v>824</v>
      </c>
      <c r="J8" s="694">
        <v>1</v>
      </c>
      <c r="K8" s="693" t="s">
        <v>822</v>
      </c>
      <c r="L8" s="693" t="s">
        <v>823</v>
      </c>
      <c r="M8" s="693" t="s">
        <v>824</v>
      </c>
    </row>
    <row r="9" spans="5:13">
      <c r="E9" s="678" t="s">
        <v>825</v>
      </c>
      <c r="F9" s="678">
        <v>71</v>
      </c>
      <c r="G9" s="678">
        <v>56</v>
      </c>
      <c r="H9" s="678">
        <v>44</v>
      </c>
      <c r="I9" s="678">
        <v>128</v>
      </c>
      <c r="J9" s="678">
        <v>146</v>
      </c>
      <c r="K9" s="678">
        <v>80</v>
      </c>
      <c r="L9" s="678">
        <v>24</v>
      </c>
      <c r="M9" s="678">
        <v>49</v>
      </c>
    </row>
    <row r="10" spans="5:13">
      <c r="E10" s="678" t="s">
        <v>826</v>
      </c>
      <c r="F10" s="678">
        <v>30</v>
      </c>
      <c r="G10" s="678">
        <v>49</v>
      </c>
      <c r="H10" s="678">
        <v>28</v>
      </c>
      <c r="I10" s="678">
        <v>47</v>
      </c>
      <c r="J10" s="678">
        <v>77</v>
      </c>
      <c r="K10" s="678">
        <v>30</v>
      </c>
      <c r="L10" s="678">
        <v>12</v>
      </c>
      <c r="M10" s="678">
        <v>35</v>
      </c>
    </row>
    <row r="11" spans="5:13">
      <c r="E11" s="678" t="s">
        <v>827</v>
      </c>
      <c r="F11" s="678">
        <v>49</v>
      </c>
      <c r="G11" s="678">
        <v>50</v>
      </c>
      <c r="H11" s="678">
        <v>20</v>
      </c>
      <c r="I11" s="678">
        <v>26</v>
      </c>
      <c r="J11" s="678">
        <v>57</v>
      </c>
      <c r="K11" s="678">
        <v>49</v>
      </c>
      <c r="L11" s="678">
        <v>14</v>
      </c>
      <c r="M11" s="678">
        <v>25</v>
      </c>
    </row>
    <row r="12" spans="5:13">
      <c r="E12" s="678" t="s">
        <v>828</v>
      </c>
      <c r="F12" s="678">
        <v>6</v>
      </c>
      <c r="G12" s="678">
        <v>5</v>
      </c>
      <c r="H12" s="678">
        <v>12</v>
      </c>
      <c r="I12" s="678">
        <v>7</v>
      </c>
      <c r="J12" s="678">
        <v>18</v>
      </c>
      <c r="K12" s="678">
        <v>4</v>
      </c>
      <c r="L12" s="678">
        <v>3</v>
      </c>
      <c r="M12" s="678">
        <v>5</v>
      </c>
    </row>
    <row r="13" spans="5:13">
      <c r="E13" s="693" t="s">
        <v>355</v>
      </c>
      <c r="F13" s="693">
        <v>156</v>
      </c>
      <c r="G13" s="693">
        <v>160</v>
      </c>
      <c r="H13" s="693">
        <v>104</v>
      </c>
      <c r="I13" s="693">
        <v>208</v>
      </c>
      <c r="J13" s="693">
        <v>298</v>
      </c>
      <c r="K13" s="693">
        <v>163</v>
      </c>
      <c r="L13" s="693">
        <v>53</v>
      </c>
      <c r="M13" s="693">
        <v>114</v>
      </c>
    </row>
    <row r="15" spans="5:13" ht="15" customHeight="1">
      <c r="E15" s="679" t="s">
        <v>829</v>
      </c>
      <c r="F15" s="679"/>
      <c r="G15" s="679"/>
      <c r="H15" s="679"/>
      <c r="I15" s="679"/>
      <c r="J15" s="679"/>
      <c r="K15" s="679"/>
      <c r="L15" s="679"/>
      <c r="M15" s="679"/>
    </row>
    <row r="16" spans="5:13">
      <c r="E16" s="679"/>
      <c r="F16" s="679"/>
      <c r="G16" s="679"/>
      <c r="H16" s="679"/>
      <c r="I16" s="679"/>
      <c r="J16" s="679"/>
      <c r="K16" s="679"/>
      <c r="L16" s="679"/>
      <c r="M16" s="679"/>
    </row>
  </sheetData>
  <mergeCells count="7">
    <mergeCell ref="E2:M2"/>
    <mergeCell ref="E3:M3"/>
    <mergeCell ref="E4:M4"/>
    <mergeCell ref="E5:M5"/>
    <mergeCell ref="E7:E8"/>
    <mergeCell ref="F7:I7"/>
    <mergeCell ref="J7:M7"/>
  </mergeCells>
  <pageMargins left="0.7" right="0.7" top="0.75" bottom="0.75" header="0.3" footer="0.3"/>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763A8CE-0C88-45AA-9821-D6A3CC9B27A5}">
  <dimension ref="D2:N19"/>
  <sheetViews>
    <sheetView showGridLines="0" workbookViewId="0">
      <selection activeCell="E3" sqref="E3:J3"/>
    </sheetView>
  </sheetViews>
  <sheetFormatPr baseColWidth="10" defaultColWidth="11.42578125" defaultRowHeight="15"/>
  <cols>
    <col min="1" max="4" width="11.42578125" style="669"/>
    <col min="5" max="5" width="83.42578125" style="669" bestFit="1" customWidth="1"/>
    <col min="6" max="6" width="11.42578125" style="669"/>
    <col min="7" max="7" width="26" style="669" customWidth="1"/>
    <col min="8" max="8" width="14" style="669" customWidth="1"/>
    <col min="9" max="9" width="11.42578125" style="669"/>
    <col min="10" max="10" width="26" style="669" customWidth="1"/>
    <col min="11" max="16384" width="11.42578125" style="669"/>
  </cols>
  <sheetData>
    <row r="2" spans="4:14">
      <c r="D2" s="540"/>
      <c r="E2" s="1074" t="s">
        <v>1639</v>
      </c>
      <c r="F2" s="1074"/>
      <c r="G2" s="1074"/>
      <c r="H2" s="1074"/>
      <c r="I2" s="1074"/>
      <c r="J2" s="1074"/>
      <c r="K2" s="680"/>
      <c r="L2" s="680"/>
      <c r="M2" s="680"/>
      <c r="N2" s="680"/>
    </row>
    <row r="3" spans="4:14">
      <c r="E3" s="1371" t="s">
        <v>803</v>
      </c>
      <c r="F3" s="1371"/>
      <c r="G3" s="1371"/>
      <c r="H3" s="1371"/>
      <c r="I3" s="1371"/>
      <c r="J3" s="1371"/>
      <c r="K3" s="679"/>
      <c r="L3" s="679"/>
      <c r="M3" s="679"/>
    </row>
    <row r="4" spans="4:14">
      <c r="E4" s="1371">
        <v>2022</v>
      </c>
      <c r="F4" s="1371"/>
      <c r="G4" s="1371"/>
      <c r="H4" s="1371"/>
      <c r="I4" s="1371"/>
      <c r="J4" s="1371"/>
      <c r="K4" s="679"/>
      <c r="L4" s="679"/>
      <c r="M4" s="679"/>
    </row>
    <row r="5" spans="4:14">
      <c r="E5" s="1375" t="s">
        <v>816</v>
      </c>
      <c r="F5" s="1375"/>
      <c r="G5" s="1375"/>
      <c r="H5" s="1375"/>
      <c r="I5" s="1375"/>
      <c r="J5" s="1375"/>
      <c r="K5" s="680"/>
      <c r="L5" s="680"/>
      <c r="M5" s="680"/>
    </row>
    <row r="6" spans="4:14">
      <c r="E6" s="681"/>
      <c r="F6" s="681"/>
      <c r="G6" s="681"/>
      <c r="H6" s="681"/>
      <c r="I6" s="681"/>
      <c r="J6" s="681"/>
      <c r="K6" s="680"/>
      <c r="L6" s="680"/>
      <c r="M6" s="680"/>
    </row>
    <row r="7" spans="4:14" ht="30" customHeight="1">
      <c r="E7" s="695" t="s">
        <v>830</v>
      </c>
      <c r="F7" s="1376" t="s">
        <v>831</v>
      </c>
      <c r="G7" s="1377"/>
      <c r="H7" s="817" t="s">
        <v>832</v>
      </c>
      <c r="I7" s="1376" t="s">
        <v>833</v>
      </c>
      <c r="J7" s="1377"/>
    </row>
    <row r="8" spans="4:14">
      <c r="E8" s="682" t="s">
        <v>834</v>
      </c>
      <c r="F8" s="1378">
        <v>0.73</v>
      </c>
      <c r="G8" s="1378"/>
      <c r="H8" s="683">
        <v>0.71</v>
      </c>
      <c r="I8" s="1378">
        <v>0.24</v>
      </c>
      <c r="J8" s="1378"/>
    </row>
    <row r="9" spans="4:14">
      <c r="E9" s="682" t="s">
        <v>835</v>
      </c>
      <c r="F9" s="1378">
        <v>0.52</v>
      </c>
      <c r="G9" s="1378"/>
      <c r="H9" s="683">
        <v>0.46</v>
      </c>
      <c r="I9" s="1378">
        <v>0.12</v>
      </c>
      <c r="J9" s="1378"/>
    </row>
    <row r="10" spans="4:14">
      <c r="E10" s="682" t="s">
        <v>836</v>
      </c>
      <c r="F10" s="1378">
        <v>0.65</v>
      </c>
      <c r="G10" s="1378"/>
      <c r="H10" s="683">
        <v>0.86</v>
      </c>
      <c r="I10" s="1378">
        <v>0.11</v>
      </c>
      <c r="J10" s="1378"/>
    </row>
    <row r="11" spans="4:14">
      <c r="E11" s="682" t="s">
        <v>837</v>
      </c>
      <c r="F11" s="1378">
        <v>0.98</v>
      </c>
      <c r="G11" s="1378"/>
      <c r="H11" s="683">
        <v>1.06</v>
      </c>
      <c r="I11" s="1378">
        <v>0.09</v>
      </c>
      <c r="J11" s="1378"/>
    </row>
    <row r="12" spans="4:14">
      <c r="E12" s="682" t="s">
        <v>838</v>
      </c>
      <c r="F12" s="1378">
        <v>0.35</v>
      </c>
      <c r="G12" s="1378"/>
      <c r="H12" s="683">
        <v>0.63</v>
      </c>
      <c r="I12" s="1378">
        <v>7.0000000000000007E-2</v>
      </c>
      <c r="J12" s="1378"/>
    </row>
    <row r="13" spans="4:14">
      <c r="E13" s="682" t="s">
        <v>839</v>
      </c>
      <c r="F13" s="1378">
        <v>0.97</v>
      </c>
      <c r="G13" s="1378"/>
      <c r="H13" s="683">
        <v>1.01</v>
      </c>
      <c r="I13" s="1378">
        <v>0.04</v>
      </c>
      <c r="J13" s="1378"/>
    </row>
    <row r="14" spans="4:14">
      <c r="E14" s="682" t="s">
        <v>840</v>
      </c>
      <c r="F14" s="1378">
        <v>0.57999999999999996</v>
      </c>
      <c r="G14" s="1378"/>
      <c r="H14" s="683">
        <v>0.56000000000000005</v>
      </c>
      <c r="I14" s="1378">
        <v>0.03</v>
      </c>
      <c r="J14" s="1378"/>
    </row>
    <row r="15" spans="4:14">
      <c r="E15" s="682" t="s">
        <v>841</v>
      </c>
      <c r="F15" s="1378">
        <v>0.7</v>
      </c>
      <c r="G15" s="1378"/>
      <c r="H15" s="683">
        <v>0.95</v>
      </c>
      <c r="I15" s="1378">
        <v>0.03</v>
      </c>
      <c r="J15" s="1378"/>
    </row>
    <row r="16" spans="4:14">
      <c r="E16" s="696" t="s">
        <v>842</v>
      </c>
      <c r="F16" s="1379">
        <v>0.69</v>
      </c>
      <c r="G16" s="1379"/>
      <c r="H16" s="697">
        <v>0.78</v>
      </c>
      <c r="I16" s="1379">
        <v>0.73</v>
      </c>
      <c r="J16" s="1379"/>
    </row>
    <row r="18" spans="5:5">
      <c r="E18" s="684" t="s">
        <v>843</v>
      </c>
    </row>
    <row r="19" spans="5:5">
      <c r="E19" s="684" t="s">
        <v>844</v>
      </c>
    </row>
  </sheetData>
  <mergeCells count="24">
    <mergeCell ref="F14:G14"/>
    <mergeCell ref="I14:J14"/>
    <mergeCell ref="F15:G15"/>
    <mergeCell ref="I15:J15"/>
    <mergeCell ref="F16:G16"/>
    <mergeCell ref="I16:J16"/>
    <mergeCell ref="F11:G11"/>
    <mergeCell ref="I11:J11"/>
    <mergeCell ref="F12:G12"/>
    <mergeCell ref="I12:J12"/>
    <mergeCell ref="F13:G13"/>
    <mergeCell ref="I13:J13"/>
    <mergeCell ref="F8:G8"/>
    <mergeCell ref="I8:J8"/>
    <mergeCell ref="F9:G9"/>
    <mergeCell ref="I9:J9"/>
    <mergeCell ref="F10:G10"/>
    <mergeCell ref="I10:J10"/>
    <mergeCell ref="E2:J2"/>
    <mergeCell ref="E3:J3"/>
    <mergeCell ref="E4:J4"/>
    <mergeCell ref="E5:J5"/>
    <mergeCell ref="F7:G7"/>
    <mergeCell ref="I7:J7"/>
  </mergeCells>
  <pageMargins left="0.7" right="0.7" top="0.75" bottom="0.75" header="0.3" footer="0.3"/>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CFEB4EC-5394-471D-980A-1DC0BCDA5085}">
  <dimension ref="E2:P15"/>
  <sheetViews>
    <sheetView showGridLines="0" workbookViewId="0">
      <selection activeCell="E4" sqref="E4:H4"/>
    </sheetView>
  </sheetViews>
  <sheetFormatPr baseColWidth="10" defaultColWidth="11.42578125" defaultRowHeight="15"/>
  <cols>
    <col min="1" max="4" width="11.42578125" style="669"/>
    <col min="5" max="5" width="46.28515625" style="669" customWidth="1"/>
    <col min="6" max="6" width="27" style="669" customWidth="1"/>
    <col min="7" max="7" width="24.140625" style="669" customWidth="1"/>
    <col min="8" max="8" width="36.28515625" style="669" customWidth="1"/>
    <col min="9" max="16384" width="11.42578125" style="669"/>
  </cols>
  <sheetData>
    <row r="2" spans="5:16">
      <c r="E2" s="1074" t="s">
        <v>1638</v>
      </c>
      <c r="F2" s="1371"/>
      <c r="G2" s="1371"/>
      <c r="H2" s="1371"/>
      <c r="I2" s="679"/>
      <c r="J2" s="679"/>
      <c r="K2" s="679"/>
      <c r="L2" s="679"/>
      <c r="M2" s="679"/>
      <c r="N2" s="679"/>
      <c r="O2" s="679"/>
      <c r="P2" s="679"/>
    </row>
    <row r="3" spans="5:16">
      <c r="E3" s="1371" t="s">
        <v>803</v>
      </c>
      <c r="F3" s="1371"/>
      <c r="G3" s="1371"/>
      <c r="H3" s="1371"/>
      <c r="I3" s="679"/>
      <c r="J3" s="679"/>
      <c r="K3" s="679"/>
      <c r="L3" s="679"/>
      <c r="M3" s="679"/>
      <c r="N3" s="679"/>
      <c r="O3" s="679"/>
    </row>
    <row r="4" spans="5:16">
      <c r="E4" s="1371">
        <v>2022</v>
      </c>
      <c r="F4" s="1371"/>
      <c r="G4" s="1371"/>
      <c r="H4" s="1371"/>
      <c r="I4" s="679"/>
      <c r="J4" s="679"/>
      <c r="K4" s="679"/>
      <c r="L4" s="679"/>
      <c r="M4" s="679"/>
      <c r="N4" s="679"/>
      <c r="O4" s="679"/>
    </row>
    <row r="5" spans="5:16">
      <c r="E5" s="1375" t="s">
        <v>816</v>
      </c>
      <c r="F5" s="1375"/>
      <c r="G5" s="1375"/>
      <c r="H5" s="1375"/>
      <c r="I5" s="680"/>
      <c r="J5" s="680"/>
      <c r="K5" s="680"/>
      <c r="L5" s="680"/>
      <c r="M5" s="680"/>
      <c r="N5" s="680"/>
      <c r="O5" s="680"/>
    </row>
    <row r="7" spans="5:16" ht="60" customHeight="1">
      <c r="E7" s="693" t="s">
        <v>845</v>
      </c>
      <c r="F7" s="693" t="s">
        <v>831</v>
      </c>
      <c r="G7" s="693" t="s">
        <v>832</v>
      </c>
      <c r="H7" s="693" t="s">
        <v>833</v>
      </c>
    </row>
    <row r="8" spans="5:16" ht="30">
      <c r="E8" s="685" t="s">
        <v>846</v>
      </c>
      <c r="F8" s="683">
        <v>1.87</v>
      </c>
      <c r="G8" s="683">
        <v>1.1499999999999999</v>
      </c>
      <c r="H8" s="683">
        <v>0.17</v>
      </c>
    </row>
    <row r="9" spans="5:16">
      <c r="E9" s="685" t="s">
        <v>847</v>
      </c>
      <c r="F9" s="683">
        <v>0.98</v>
      </c>
      <c r="G9" s="683">
        <v>0.51</v>
      </c>
      <c r="H9" s="683">
        <v>0.13</v>
      </c>
    </row>
    <row r="10" spans="5:16">
      <c r="E10" s="685" t="s">
        <v>848</v>
      </c>
      <c r="F10" s="683">
        <v>0.67</v>
      </c>
      <c r="G10" s="683">
        <v>0.76</v>
      </c>
      <c r="H10" s="683">
        <v>0.05</v>
      </c>
    </row>
    <row r="11" spans="5:16">
      <c r="E11" s="696" t="s">
        <v>842</v>
      </c>
      <c r="F11" s="697">
        <v>1.17</v>
      </c>
      <c r="G11" s="697">
        <v>0.81</v>
      </c>
      <c r="H11" s="697">
        <v>0.35</v>
      </c>
    </row>
    <row r="14" spans="5:16">
      <c r="E14" s="684" t="s">
        <v>843</v>
      </c>
    </row>
    <row r="15" spans="5:16">
      <c r="E15" s="684" t="s">
        <v>844</v>
      </c>
    </row>
  </sheetData>
  <mergeCells count="4">
    <mergeCell ref="E2:H2"/>
    <mergeCell ref="E3:H3"/>
    <mergeCell ref="E4:H4"/>
    <mergeCell ref="E5:H5"/>
  </mergeCells>
  <pageMargins left="0.7" right="0.7" top="0.75" bottom="0.75" header="0.3" footer="0.3"/>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B99B46F-874E-484F-BB47-9BB3BD6620FD}">
  <dimension ref="D2:H16"/>
  <sheetViews>
    <sheetView showGridLines="0" workbookViewId="0">
      <selection activeCell="D3" sqref="D3:G3"/>
    </sheetView>
  </sheetViews>
  <sheetFormatPr baseColWidth="10" defaultColWidth="11.42578125" defaultRowHeight="15"/>
  <cols>
    <col min="1" max="3" width="11.42578125" style="669"/>
    <col min="4" max="4" width="48.7109375" style="669" customWidth="1"/>
    <col min="5" max="5" width="19" style="669" customWidth="1"/>
    <col min="6" max="6" width="18.28515625" style="669" customWidth="1"/>
    <col min="7" max="7" width="25.85546875" style="669" customWidth="1"/>
    <col min="8" max="16384" width="11.42578125" style="669"/>
  </cols>
  <sheetData>
    <row r="2" spans="4:8">
      <c r="D2" s="1074" t="s">
        <v>981</v>
      </c>
      <c r="E2" s="1371"/>
      <c r="F2" s="1371"/>
      <c r="G2" s="1371"/>
      <c r="H2" s="1371"/>
    </row>
    <row r="3" spans="4:8">
      <c r="D3" s="1371" t="s">
        <v>803</v>
      </c>
      <c r="E3" s="1371"/>
      <c r="F3" s="1371"/>
      <c r="G3" s="1371"/>
    </row>
    <row r="4" spans="4:8">
      <c r="D4" s="1372">
        <v>2022</v>
      </c>
      <c r="E4" s="1372"/>
      <c r="F4" s="1372"/>
      <c r="G4" s="1372"/>
    </row>
    <row r="5" spans="4:8">
      <c r="D5" s="1373" t="s">
        <v>816</v>
      </c>
      <c r="E5" s="1373"/>
      <c r="F5" s="1373"/>
      <c r="G5" s="1373"/>
    </row>
    <row r="6" spans="4:8">
      <c r="D6" s="686"/>
      <c r="E6" s="686"/>
      <c r="F6" s="686"/>
      <c r="G6" s="686"/>
    </row>
    <row r="7" spans="4:8" ht="45">
      <c r="D7" s="693" t="s">
        <v>849</v>
      </c>
      <c r="E7" s="693" t="s">
        <v>831</v>
      </c>
      <c r="F7" s="693" t="s">
        <v>832</v>
      </c>
      <c r="G7" s="693" t="s">
        <v>833</v>
      </c>
    </row>
    <row r="8" spans="4:8" ht="30">
      <c r="D8" s="685" t="s">
        <v>850</v>
      </c>
      <c r="E8" s="683">
        <v>0.76</v>
      </c>
      <c r="F8" s="683">
        <v>0.9</v>
      </c>
      <c r="G8" s="683">
        <v>0.17</v>
      </c>
    </row>
    <row r="9" spans="4:8">
      <c r="D9" s="685" t="s">
        <v>851</v>
      </c>
      <c r="E9" s="683">
        <v>0.79</v>
      </c>
      <c r="F9" s="683">
        <v>0.81</v>
      </c>
      <c r="G9" s="683">
        <v>0.23</v>
      </c>
    </row>
    <row r="10" spans="4:8">
      <c r="D10" s="685" t="s">
        <v>852</v>
      </c>
      <c r="E10" s="683">
        <v>0.75</v>
      </c>
      <c r="F10" s="683">
        <v>0.73</v>
      </c>
      <c r="G10" s="683">
        <v>7.0000000000000007E-2</v>
      </c>
    </row>
    <row r="11" spans="4:8">
      <c r="D11" s="685" t="s">
        <v>853</v>
      </c>
      <c r="E11" s="683">
        <v>0.79</v>
      </c>
      <c r="F11" s="683">
        <v>0.81</v>
      </c>
      <c r="G11" s="683">
        <v>0.23</v>
      </c>
    </row>
    <row r="12" spans="4:8" ht="30">
      <c r="D12" s="685" t="s">
        <v>854</v>
      </c>
      <c r="E12" s="683">
        <v>0.83</v>
      </c>
      <c r="F12" s="683">
        <v>1.03</v>
      </c>
      <c r="G12" s="683">
        <v>0.05</v>
      </c>
    </row>
    <row r="13" spans="4:8">
      <c r="D13" s="693" t="s">
        <v>842</v>
      </c>
      <c r="E13" s="698">
        <v>0.78</v>
      </c>
      <c r="F13" s="698">
        <v>0.86</v>
      </c>
      <c r="G13" s="698">
        <v>0.75</v>
      </c>
    </row>
    <row r="15" spans="4:8">
      <c r="D15" s="687" t="s">
        <v>855</v>
      </c>
    </row>
    <row r="16" spans="4:8">
      <c r="D16" s="687" t="s">
        <v>856</v>
      </c>
    </row>
  </sheetData>
  <mergeCells count="4">
    <mergeCell ref="D2:H2"/>
    <mergeCell ref="D3:G3"/>
    <mergeCell ref="D4:G4"/>
    <mergeCell ref="D5:G5"/>
  </mergeCells>
  <pageMargins left="0.7" right="0.7" top="0.75" bottom="0.75" header="0.3" footer="0.3"/>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2329A37-6FA5-4AF9-B9B4-245CB02ACE8D}">
  <dimension ref="D2:H14"/>
  <sheetViews>
    <sheetView showGridLines="0" workbookViewId="0">
      <selection activeCell="J20" sqref="J20"/>
    </sheetView>
  </sheetViews>
  <sheetFormatPr baseColWidth="10" defaultColWidth="11.42578125" defaultRowHeight="15"/>
  <cols>
    <col min="1" max="3" width="11.42578125" style="669"/>
    <col min="4" max="4" width="48.7109375" style="669" customWidth="1"/>
    <col min="5" max="5" width="19" style="669" customWidth="1"/>
    <col min="6" max="6" width="18.28515625" style="669" customWidth="1"/>
    <col min="7" max="7" width="20.28515625" style="669" customWidth="1"/>
    <col min="8" max="16384" width="11.42578125" style="669"/>
  </cols>
  <sheetData>
    <row r="2" spans="4:8">
      <c r="D2" s="1074" t="s">
        <v>1637</v>
      </c>
      <c r="E2" s="1371"/>
      <c r="F2" s="1371"/>
      <c r="G2" s="1371"/>
      <c r="H2" s="1371"/>
    </row>
    <row r="3" spans="4:8">
      <c r="D3" s="1371" t="s">
        <v>803</v>
      </c>
      <c r="E3" s="1371"/>
      <c r="F3" s="1371"/>
      <c r="G3" s="1371"/>
    </row>
    <row r="4" spans="4:8">
      <c r="D4" s="1372">
        <v>2022</v>
      </c>
      <c r="E4" s="1372"/>
      <c r="F4" s="1372"/>
      <c r="G4" s="1372"/>
    </row>
    <row r="5" spans="4:8">
      <c r="D5" s="1373" t="s">
        <v>816</v>
      </c>
      <c r="E5" s="1373"/>
      <c r="F5" s="1373"/>
      <c r="G5" s="1373"/>
    </row>
    <row r="6" spans="4:8">
      <c r="D6" s="677"/>
      <c r="E6" s="677"/>
      <c r="F6" s="677"/>
      <c r="G6" s="677"/>
    </row>
    <row r="7" spans="4:8" ht="24">
      <c r="D7" s="699" t="s">
        <v>857</v>
      </c>
      <c r="E7" s="699" t="s">
        <v>831</v>
      </c>
      <c r="F7" s="699" t="s">
        <v>832</v>
      </c>
      <c r="G7" s="699" t="s">
        <v>833</v>
      </c>
    </row>
    <row r="8" spans="4:8">
      <c r="D8" s="671" t="s">
        <v>858</v>
      </c>
      <c r="E8" s="688">
        <v>0.4</v>
      </c>
      <c r="F8" s="688">
        <v>0.46</v>
      </c>
      <c r="G8" s="688">
        <v>0.15</v>
      </c>
    </row>
    <row r="9" spans="4:8">
      <c r="D9" s="671" t="s">
        <v>859</v>
      </c>
      <c r="E9" s="688">
        <v>1.18</v>
      </c>
      <c r="F9" s="688">
        <v>0.95</v>
      </c>
      <c r="G9" s="688">
        <v>0.08</v>
      </c>
    </row>
    <row r="10" spans="4:8" ht="24">
      <c r="D10" s="671" t="s">
        <v>860</v>
      </c>
      <c r="E10" s="688">
        <v>0.56999999999999995</v>
      </c>
      <c r="F10" s="688">
        <v>0.85</v>
      </c>
      <c r="G10" s="688">
        <v>0.2</v>
      </c>
    </row>
    <row r="11" spans="4:8">
      <c r="D11" s="699" t="s">
        <v>842</v>
      </c>
      <c r="E11" s="700">
        <v>0.72</v>
      </c>
      <c r="F11" s="700">
        <v>0.75</v>
      </c>
      <c r="G11" s="700">
        <v>0.43</v>
      </c>
    </row>
    <row r="13" spans="4:8">
      <c r="D13" s="687" t="s">
        <v>855</v>
      </c>
    </row>
    <row r="14" spans="4:8">
      <c r="D14" s="687" t="s">
        <v>856</v>
      </c>
    </row>
  </sheetData>
  <mergeCells count="4">
    <mergeCell ref="D2:H2"/>
    <mergeCell ref="D3:G3"/>
    <mergeCell ref="D4:G4"/>
    <mergeCell ref="D5:G5"/>
  </mergeCells>
  <pageMargins left="0.7" right="0.7" top="0.75" bottom="0.75" header="0.3" footer="0.3"/>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C9B59E-5307-4EE8-A211-EEF81F7AC083}">
  <dimension ref="B3:F621"/>
  <sheetViews>
    <sheetView showGridLines="0" zoomScale="85" zoomScaleNormal="85" workbookViewId="0">
      <selection activeCell="B5" sqref="B5:D7"/>
    </sheetView>
  </sheetViews>
  <sheetFormatPr baseColWidth="10" defaultColWidth="9.140625" defaultRowHeight="15"/>
  <cols>
    <col min="1" max="1" width="9.140625" style="213"/>
    <col min="2" max="2" width="123.7109375" style="213" bestFit="1" customWidth="1"/>
    <col min="3" max="3" width="22.85546875" style="213" customWidth="1"/>
    <col min="4" max="4" width="16.85546875" style="213" customWidth="1"/>
    <col min="5" max="5" width="9.140625" style="213"/>
    <col min="6" max="6" width="28.5703125" style="213" customWidth="1"/>
    <col min="7" max="7" width="21.7109375" style="213" customWidth="1"/>
    <col min="8" max="8" width="19.85546875" style="213" bestFit="1" customWidth="1"/>
    <col min="9" max="9" width="18" style="213" bestFit="1" customWidth="1"/>
    <col min="10" max="10" width="17.140625" style="213" bestFit="1" customWidth="1"/>
    <col min="11" max="11" width="17.7109375" style="213" bestFit="1" customWidth="1"/>
    <col min="12" max="16384" width="9.140625" style="213"/>
  </cols>
  <sheetData>
    <row r="3" spans="2:4" ht="15.75">
      <c r="B3" s="1210" t="s">
        <v>982</v>
      </c>
      <c r="C3" s="1210"/>
      <c r="D3" s="1210"/>
    </row>
    <row r="4" spans="2:4" ht="16.5" thickBot="1">
      <c r="B4" s="1380" t="s">
        <v>949</v>
      </c>
      <c r="C4" s="1380"/>
      <c r="D4" s="1380"/>
    </row>
    <row r="5" spans="2:4" ht="15" customHeight="1">
      <c r="B5" s="1381" t="s">
        <v>249</v>
      </c>
      <c r="C5" s="1383" t="s">
        <v>451</v>
      </c>
      <c r="D5" s="1383" t="s">
        <v>450</v>
      </c>
    </row>
    <row r="6" spans="2:4" ht="15" customHeight="1">
      <c r="B6" s="1382"/>
      <c r="C6" s="1384"/>
      <c r="D6" s="1385"/>
    </row>
    <row r="7" spans="2:4" ht="15.75" thickBot="1">
      <c r="B7" s="1008" t="s">
        <v>983</v>
      </c>
      <c r="C7" s="1009" t="s">
        <v>984</v>
      </c>
      <c r="D7" s="1386"/>
    </row>
    <row r="8" spans="2:4">
      <c r="B8" s="978" t="s">
        <v>985</v>
      </c>
      <c r="C8" s="979">
        <v>871485917331</v>
      </c>
      <c r="D8" s="979">
        <v>957640465180.70032</v>
      </c>
    </row>
    <row r="9" spans="2:4">
      <c r="B9" s="358" t="s">
        <v>986</v>
      </c>
      <c r="C9" s="980">
        <v>824909284943</v>
      </c>
      <c r="D9" s="980">
        <v>945682486670.32031</v>
      </c>
    </row>
    <row r="10" spans="2:4">
      <c r="B10" s="981" t="s">
        <v>987</v>
      </c>
      <c r="C10" s="982">
        <v>774311822528</v>
      </c>
      <c r="D10" s="982">
        <v>870447103213.46997</v>
      </c>
    </row>
    <row r="11" spans="2:4">
      <c r="B11" s="983" t="s">
        <v>988</v>
      </c>
      <c r="C11" s="980">
        <v>239266514875</v>
      </c>
      <c r="D11" s="980">
        <v>278502276381.24994</v>
      </c>
    </row>
    <row r="12" spans="2:4">
      <c r="B12" s="984" t="s">
        <v>989</v>
      </c>
      <c r="C12" s="444">
        <v>3170074337</v>
      </c>
      <c r="D12" s="444">
        <v>5290807215.8000011</v>
      </c>
    </row>
    <row r="13" spans="2:4">
      <c r="B13" s="984" t="s">
        <v>990</v>
      </c>
      <c r="C13" s="444">
        <v>59683905384</v>
      </c>
      <c r="D13" s="444">
        <v>67267403806.019989</v>
      </c>
    </row>
    <row r="14" spans="2:4">
      <c r="B14" s="984" t="s">
        <v>991</v>
      </c>
      <c r="C14" s="444">
        <v>4972401233</v>
      </c>
      <c r="D14" s="444">
        <v>6471011670.3299999</v>
      </c>
    </row>
    <row r="15" spans="2:4">
      <c r="B15" s="984" t="s">
        <v>992</v>
      </c>
      <c r="C15" s="444">
        <v>390076419</v>
      </c>
      <c r="D15" s="444">
        <v>673591042.25999999</v>
      </c>
    </row>
    <row r="16" spans="2:4">
      <c r="B16" s="984" t="s">
        <v>993</v>
      </c>
      <c r="C16" s="444">
        <v>16553429</v>
      </c>
      <c r="D16" s="444">
        <v>22357435.709999997</v>
      </c>
    </row>
    <row r="17" spans="2:4">
      <c r="B17" s="984" t="s">
        <v>994</v>
      </c>
      <c r="C17" s="444">
        <v>840555014</v>
      </c>
      <c r="D17" s="444">
        <v>2395835178.2399998</v>
      </c>
    </row>
    <row r="18" spans="2:4">
      <c r="B18" s="984" t="s">
        <v>995</v>
      </c>
      <c r="C18" s="444">
        <v>1089338623</v>
      </c>
      <c r="D18" s="444">
        <v>1638105734.0700002</v>
      </c>
    </row>
    <row r="19" spans="2:4">
      <c r="B19" s="984" t="s">
        <v>996</v>
      </c>
      <c r="C19" s="444">
        <v>3455170716</v>
      </c>
      <c r="D19" s="444">
        <v>3312911335.8299999</v>
      </c>
    </row>
    <row r="20" spans="2:4">
      <c r="B20" s="984" t="s">
        <v>997</v>
      </c>
      <c r="C20" s="444">
        <v>120024203</v>
      </c>
      <c r="D20" s="444">
        <v>127771079.11</v>
      </c>
    </row>
    <row r="21" spans="2:4">
      <c r="B21" s="984" t="s">
        <v>998</v>
      </c>
      <c r="C21" s="444">
        <v>114843096408</v>
      </c>
      <c r="D21" s="444">
        <v>136638857344.63998</v>
      </c>
    </row>
    <row r="22" spans="2:4">
      <c r="B22" s="984" t="s">
        <v>999</v>
      </c>
      <c r="C22" s="444">
        <v>317297004</v>
      </c>
      <c r="D22" s="444">
        <v>207662013.75</v>
      </c>
    </row>
    <row r="23" spans="2:4">
      <c r="B23" s="984" t="s">
        <v>1000</v>
      </c>
      <c r="C23" s="444">
        <v>65157955</v>
      </c>
      <c r="D23" s="444">
        <v>74125211.530000001</v>
      </c>
    </row>
    <row r="24" spans="2:4">
      <c r="B24" s="984" t="s">
        <v>1001</v>
      </c>
      <c r="C24" s="444">
        <v>750395202</v>
      </c>
      <c r="D24" s="444">
        <v>740413143.16999996</v>
      </c>
    </row>
    <row r="25" spans="2:4">
      <c r="B25" s="984" t="s">
        <v>1002</v>
      </c>
      <c r="C25" s="444">
        <v>946777725</v>
      </c>
      <c r="D25" s="444">
        <v>1105822960.26</v>
      </c>
    </row>
    <row r="26" spans="2:4">
      <c r="B26" s="984" t="s">
        <v>1003</v>
      </c>
      <c r="C26" s="444">
        <v>1214430882</v>
      </c>
      <c r="D26" s="444">
        <v>1574384343.9299998</v>
      </c>
    </row>
    <row r="27" spans="2:4">
      <c r="B27" s="984" t="s">
        <v>1004</v>
      </c>
      <c r="C27" s="444">
        <v>168249463</v>
      </c>
      <c r="D27" s="444">
        <v>142491926.05000001</v>
      </c>
    </row>
    <row r="28" spans="2:4">
      <c r="B28" s="984" t="s">
        <v>1005</v>
      </c>
      <c r="C28" s="444">
        <v>0</v>
      </c>
      <c r="D28" s="444">
        <v>1500</v>
      </c>
    </row>
    <row r="29" spans="2:4">
      <c r="B29" s="984" t="s">
        <v>1006</v>
      </c>
      <c r="C29" s="444">
        <v>297121840</v>
      </c>
      <c r="D29" s="444">
        <v>400540027.24000007</v>
      </c>
    </row>
    <row r="30" spans="2:4">
      <c r="B30" s="984" t="s">
        <v>1007</v>
      </c>
      <c r="C30" s="444">
        <v>9522887599</v>
      </c>
      <c r="D30" s="444">
        <v>9910494953.4699993</v>
      </c>
    </row>
    <row r="31" spans="2:4">
      <c r="B31" s="984" t="s">
        <v>1008</v>
      </c>
      <c r="C31" s="444">
        <v>4365921110</v>
      </c>
      <c r="D31" s="444">
        <v>2755942883.4900002</v>
      </c>
    </row>
    <row r="32" spans="2:4">
      <c r="B32" s="984" t="s">
        <v>1009</v>
      </c>
      <c r="C32" s="444">
        <v>14424485250</v>
      </c>
      <c r="D32" s="444">
        <v>17438154083.720001</v>
      </c>
    </row>
    <row r="33" spans="2:4">
      <c r="B33" s="984" t="s">
        <v>1010</v>
      </c>
      <c r="C33" s="444">
        <v>240641723</v>
      </c>
      <c r="D33" s="444">
        <v>265841385.54999998</v>
      </c>
    </row>
    <row r="34" spans="2:4">
      <c r="B34" s="984" t="s">
        <v>1011</v>
      </c>
      <c r="C34" s="444">
        <v>31720064</v>
      </c>
      <c r="D34" s="444">
        <v>27837437.190000001</v>
      </c>
    </row>
    <row r="35" spans="2:4">
      <c r="B35" s="984" t="s">
        <v>1012</v>
      </c>
      <c r="C35" s="444">
        <v>604846003</v>
      </c>
      <c r="D35" s="444">
        <v>807227429.43000031</v>
      </c>
    </row>
    <row r="36" spans="2:4">
      <c r="B36" s="984" t="s">
        <v>1013</v>
      </c>
      <c r="C36" s="444">
        <v>14099637020</v>
      </c>
      <c r="D36" s="444">
        <v>15391631242.389999</v>
      </c>
    </row>
    <row r="37" spans="2:4">
      <c r="B37" s="984" t="s">
        <v>1014</v>
      </c>
      <c r="C37" s="444">
        <v>2084364761</v>
      </c>
      <c r="D37" s="444">
        <v>1783188657.3599999</v>
      </c>
    </row>
    <row r="38" spans="2:4">
      <c r="B38" s="984" t="s">
        <v>1015</v>
      </c>
      <c r="C38" s="444">
        <v>574761954</v>
      </c>
      <c r="D38" s="444">
        <v>490327930.79000008</v>
      </c>
    </row>
    <row r="39" spans="2:4">
      <c r="B39" s="984" t="s">
        <v>1016</v>
      </c>
      <c r="C39" s="444">
        <v>935258768</v>
      </c>
      <c r="D39" s="444">
        <v>1476840882.1299999</v>
      </c>
    </row>
    <row r="40" spans="2:4">
      <c r="B40" s="984" t="s">
        <v>1017</v>
      </c>
      <c r="C40" s="444">
        <v>3693186</v>
      </c>
      <c r="D40" s="444">
        <v>484105.61</v>
      </c>
    </row>
    <row r="41" spans="2:4">
      <c r="B41" s="984" t="s">
        <v>1018</v>
      </c>
      <c r="C41" s="444">
        <v>37671600</v>
      </c>
      <c r="D41" s="444">
        <v>1549812.48</v>
      </c>
    </row>
    <row r="42" spans="2:4">
      <c r="B42" s="984" t="s">
        <v>1019</v>
      </c>
      <c r="C42" s="444">
        <v>0</v>
      </c>
      <c r="D42" s="444">
        <v>68662609.700000003</v>
      </c>
    </row>
    <row r="43" spans="2:4">
      <c r="B43" s="983" t="s">
        <v>1020</v>
      </c>
      <c r="C43" s="980">
        <v>38908676469</v>
      </c>
      <c r="D43" s="980">
        <v>47361893505.000015</v>
      </c>
    </row>
    <row r="44" spans="2:4">
      <c r="B44" s="984" t="s">
        <v>1021</v>
      </c>
      <c r="C44" s="444">
        <v>4792092656</v>
      </c>
      <c r="D44" s="444">
        <v>4437439937.6800013</v>
      </c>
    </row>
    <row r="45" spans="2:4">
      <c r="B45" s="984" t="s">
        <v>1022</v>
      </c>
      <c r="C45" s="444">
        <v>6667904868</v>
      </c>
      <c r="D45" s="444">
        <v>8614505393.6899986</v>
      </c>
    </row>
    <row r="46" spans="2:4">
      <c r="B46" s="984" t="s">
        <v>1023</v>
      </c>
      <c r="C46" s="444">
        <v>11214412998</v>
      </c>
      <c r="D46" s="444">
        <v>13014864077.16</v>
      </c>
    </row>
    <row r="47" spans="2:4">
      <c r="B47" s="984" t="s">
        <v>1024</v>
      </c>
      <c r="C47" s="444">
        <v>581545659</v>
      </c>
      <c r="D47" s="444">
        <v>1388834142.2699997</v>
      </c>
    </row>
    <row r="48" spans="2:4">
      <c r="B48" s="984" t="s">
        <v>1025</v>
      </c>
      <c r="C48" s="444">
        <v>1782938803</v>
      </c>
      <c r="D48" s="444">
        <v>2048412530.7399998</v>
      </c>
    </row>
    <row r="49" spans="2:4">
      <c r="B49" s="984" t="s">
        <v>1026</v>
      </c>
      <c r="C49" s="444">
        <v>0</v>
      </c>
      <c r="D49" s="444">
        <v>2434251.4799999995</v>
      </c>
    </row>
    <row r="50" spans="2:4">
      <c r="B50" s="984" t="s">
        <v>1027</v>
      </c>
      <c r="C50" s="444">
        <v>994283654</v>
      </c>
      <c r="D50" s="444">
        <v>1929002958.79</v>
      </c>
    </row>
    <row r="51" spans="2:4">
      <c r="B51" s="984" t="s">
        <v>1028</v>
      </c>
      <c r="C51" s="444">
        <v>85161180</v>
      </c>
      <c r="D51" s="444">
        <v>78049392</v>
      </c>
    </row>
    <row r="52" spans="2:4">
      <c r="B52" s="984" t="s">
        <v>1029</v>
      </c>
      <c r="C52" s="444">
        <v>10955106532</v>
      </c>
      <c r="D52" s="444">
        <v>13547336927.449999</v>
      </c>
    </row>
    <row r="53" spans="2:4">
      <c r="B53" s="984" t="s">
        <v>1030</v>
      </c>
      <c r="C53" s="444">
        <v>303826739</v>
      </c>
      <c r="D53" s="444">
        <v>415450492.50999993</v>
      </c>
    </row>
    <row r="54" spans="2:4">
      <c r="B54" s="984" t="s">
        <v>1031</v>
      </c>
      <c r="C54" s="444">
        <v>268430483</v>
      </c>
      <c r="D54" s="444">
        <v>550713975.9799999</v>
      </c>
    </row>
    <row r="55" spans="2:4">
      <c r="B55" s="984" t="s">
        <v>1032</v>
      </c>
      <c r="C55" s="444">
        <v>390014498</v>
      </c>
      <c r="D55" s="444">
        <v>313840576.87</v>
      </c>
    </row>
    <row r="56" spans="2:4">
      <c r="B56" s="984" t="s">
        <v>1033</v>
      </c>
      <c r="C56" s="444">
        <v>14701767</v>
      </c>
      <c r="D56" s="444">
        <v>18092088</v>
      </c>
    </row>
    <row r="57" spans="2:4">
      <c r="B57" s="984" t="s">
        <v>1034</v>
      </c>
      <c r="C57" s="444">
        <v>116055781</v>
      </c>
      <c r="D57" s="444">
        <v>212147986.09999999</v>
      </c>
    </row>
    <row r="58" spans="2:4">
      <c r="B58" s="984" t="s">
        <v>1035</v>
      </c>
      <c r="C58" s="444">
        <v>11602</v>
      </c>
      <c r="D58" s="444">
        <v>2101759.11</v>
      </c>
    </row>
    <row r="59" spans="2:4">
      <c r="B59" s="984" t="s">
        <v>1036</v>
      </c>
      <c r="C59" s="444">
        <v>1277</v>
      </c>
      <c r="D59" s="444">
        <v>1824448</v>
      </c>
    </row>
    <row r="60" spans="2:4">
      <c r="B60" s="984" t="s">
        <v>1037</v>
      </c>
      <c r="C60" s="444">
        <v>21569530</v>
      </c>
      <c r="D60" s="444">
        <v>25907550.440000005</v>
      </c>
    </row>
    <row r="61" spans="2:4">
      <c r="B61" s="984" t="s">
        <v>1038</v>
      </c>
      <c r="C61" s="444">
        <v>720618442</v>
      </c>
      <c r="D61" s="444">
        <v>760935016.7299999</v>
      </c>
    </row>
    <row r="62" spans="2:4">
      <c r="B62" s="983" t="s">
        <v>1039</v>
      </c>
      <c r="C62" s="980">
        <v>441856698156</v>
      </c>
      <c r="D62" s="980">
        <v>483901541041.96008</v>
      </c>
    </row>
    <row r="63" spans="2:4">
      <c r="B63" s="984" t="s">
        <v>1040</v>
      </c>
      <c r="C63" s="444">
        <v>275687325621</v>
      </c>
      <c r="D63" s="444">
        <v>310788445256.78009</v>
      </c>
    </row>
    <row r="64" spans="2:4">
      <c r="B64" s="984" t="s">
        <v>1041</v>
      </c>
      <c r="C64" s="444">
        <v>48508359286</v>
      </c>
      <c r="D64" s="444">
        <v>45678162452.799995</v>
      </c>
    </row>
    <row r="65" spans="2:4">
      <c r="B65" s="984" t="s">
        <v>1042</v>
      </c>
      <c r="C65" s="444">
        <v>23128326477</v>
      </c>
      <c r="D65" s="444">
        <v>32896416535.689995</v>
      </c>
    </row>
    <row r="66" spans="2:4">
      <c r="B66" s="984" t="s">
        <v>1043</v>
      </c>
      <c r="C66" s="444">
        <v>2050000000</v>
      </c>
      <c r="D66" s="444">
        <v>1873355306.5999999</v>
      </c>
    </row>
    <row r="67" spans="2:4">
      <c r="B67" s="984" t="s">
        <v>1044</v>
      </c>
      <c r="C67" s="444">
        <v>0</v>
      </c>
      <c r="D67" s="444">
        <v>92948.41</v>
      </c>
    </row>
    <row r="68" spans="2:4">
      <c r="B68" s="984" t="s">
        <v>1045</v>
      </c>
      <c r="C68" s="444">
        <v>7423000256</v>
      </c>
      <c r="D68" s="444">
        <v>8848799221.4500008</v>
      </c>
    </row>
    <row r="69" spans="2:4">
      <c r="B69" s="984" t="s">
        <v>1046</v>
      </c>
      <c r="C69" s="444">
        <v>28380735</v>
      </c>
      <c r="D69" s="444">
        <v>22497504.350000001</v>
      </c>
    </row>
    <row r="70" spans="2:4">
      <c r="B70" s="984" t="s">
        <v>1047</v>
      </c>
      <c r="C70" s="444">
        <v>2429373</v>
      </c>
      <c r="D70" s="444">
        <v>3128085.9299999997</v>
      </c>
    </row>
    <row r="71" spans="2:4">
      <c r="B71" s="984" t="s">
        <v>1048</v>
      </c>
      <c r="C71" s="444">
        <v>13762388</v>
      </c>
      <c r="D71" s="444">
        <v>14806956.16</v>
      </c>
    </row>
    <row r="72" spans="2:4">
      <c r="B72" s="984" t="s">
        <v>1049</v>
      </c>
      <c r="C72" s="444">
        <v>772853490</v>
      </c>
      <c r="D72" s="444">
        <v>709299782.6400001</v>
      </c>
    </row>
    <row r="73" spans="2:4">
      <c r="B73" s="984" t="s">
        <v>1050</v>
      </c>
      <c r="C73" s="444">
        <v>44248812</v>
      </c>
      <c r="D73" s="444">
        <v>49920428.5</v>
      </c>
    </row>
    <row r="74" spans="2:4">
      <c r="B74" s="984" t="s">
        <v>1051</v>
      </c>
      <c r="C74" s="444">
        <v>32466340</v>
      </c>
      <c r="D74" s="444">
        <v>35925220.579999998</v>
      </c>
    </row>
    <row r="75" spans="2:4">
      <c r="B75" s="984" t="s">
        <v>1052</v>
      </c>
      <c r="C75" s="444">
        <v>397001377</v>
      </c>
      <c r="D75" s="444">
        <v>293581222.55999994</v>
      </c>
    </row>
    <row r="76" spans="2:4">
      <c r="B76" s="984" t="s">
        <v>1053</v>
      </c>
      <c r="C76" s="444">
        <v>321541</v>
      </c>
      <c r="D76" s="444">
        <v>701960.8899999999</v>
      </c>
    </row>
    <row r="77" spans="2:4">
      <c r="B77" s="984" t="s">
        <v>1054</v>
      </c>
      <c r="C77" s="444">
        <v>21155031548</v>
      </c>
      <c r="D77" s="444">
        <v>17029038283.76</v>
      </c>
    </row>
    <row r="78" spans="2:4">
      <c r="B78" s="984" t="s">
        <v>1055</v>
      </c>
      <c r="C78" s="444">
        <v>7542697</v>
      </c>
      <c r="D78" s="444">
        <v>13036153.980000002</v>
      </c>
    </row>
    <row r="79" spans="2:4">
      <c r="B79" s="984" t="s">
        <v>1056</v>
      </c>
      <c r="C79" s="444">
        <v>14135877496</v>
      </c>
      <c r="D79" s="444">
        <v>15470652014.920002</v>
      </c>
    </row>
    <row r="80" spans="2:4">
      <c r="B80" s="984" t="s">
        <v>1057</v>
      </c>
      <c r="C80" s="444">
        <v>8920000</v>
      </c>
      <c r="D80" s="444">
        <v>28303992</v>
      </c>
    </row>
    <row r="81" spans="2:4">
      <c r="B81" s="984" t="s">
        <v>1058</v>
      </c>
      <c r="C81" s="444">
        <v>587749649</v>
      </c>
      <c r="D81" s="444">
        <v>529323591.38</v>
      </c>
    </row>
    <row r="82" spans="2:4">
      <c r="B82" s="984" t="s">
        <v>1059</v>
      </c>
      <c r="C82" s="444">
        <v>1793663</v>
      </c>
      <c r="D82" s="444">
        <v>0</v>
      </c>
    </row>
    <row r="83" spans="2:4">
      <c r="B83" s="984" t="s">
        <v>1060</v>
      </c>
      <c r="C83" s="444">
        <v>3918498280</v>
      </c>
      <c r="D83" s="444">
        <v>2780589896.71</v>
      </c>
    </row>
    <row r="84" spans="2:4">
      <c r="B84" s="984" t="s">
        <v>1061</v>
      </c>
      <c r="C84" s="444">
        <v>1883903327</v>
      </c>
      <c r="D84" s="444">
        <v>2851826001.8000002</v>
      </c>
    </row>
    <row r="85" spans="2:4">
      <c r="B85" s="984" t="s">
        <v>1062</v>
      </c>
      <c r="C85" s="444">
        <v>9603295211</v>
      </c>
      <c r="D85" s="444">
        <v>9567085005.1300011</v>
      </c>
    </row>
    <row r="86" spans="2:4">
      <c r="B86" s="984" t="s">
        <v>1063</v>
      </c>
      <c r="C86" s="444">
        <v>8664884735</v>
      </c>
      <c r="D86" s="444">
        <v>8715829489.75</v>
      </c>
    </row>
    <row r="87" spans="2:4">
      <c r="B87" s="984" t="s">
        <v>1064</v>
      </c>
      <c r="C87" s="444">
        <v>878381415</v>
      </c>
      <c r="D87" s="444">
        <v>802257400.51999998</v>
      </c>
    </row>
    <row r="88" spans="2:4">
      <c r="B88" s="984" t="s">
        <v>1065</v>
      </c>
      <c r="C88" s="444">
        <v>0</v>
      </c>
      <c r="D88" s="444">
        <v>10486316.949999999</v>
      </c>
    </row>
    <row r="89" spans="2:4">
      <c r="B89" s="984" t="s">
        <v>1066</v>
      </c>
      <c r="C89" s="444">
        <v>690825817</v>
      </c>
      <c r="D89" s="444">
        <v>685570007.29999995</v>
      </c>
    </row>
    <row r="90" spans="2:4">
      <c r="B90" s="984" t="s">
        <v>1067</v>
      </c>
      <c r="C90" s="444">
        <v>14709433505</v>
      </c>
      <c r="D90" s="444">
        <v>17058978219.469999</v>
      </c>
    </row>
    <row r="91" spans="2:4">
      <c r="B91" s="984" t="s">
        <v>1068</v>
      </c>
      <c r="C91" s="444">
        <v>3919530473</v>
      </c>
      <c r="D91" s="444">
        <v>3022511783.2399998</v>
      </c>
    </row>
    <row r="92" spans="2:4">
      <c r="B92" s="984" t="s">
        <v>1069</v>
      </c>
      <c r="C92" s="444">
        <v>1653141215</v>
      </c>
      <c r="D92" s="444">
        <v>1084407304.1399999</v>
      </c>
    </row>
    <row r="93" spans="2:4">
      <c r="B93" s="984" t="s">
        <v>1070</v>
      </c>
      <c r="C93" s="444">
        <v>480833682</v>
      </c>
      <c r="D93" s="444">
        <v>342259467.94999993</v>
      </c>
    </row>
    <row r="94" spans="2:4">
      <c r="B94" s="984" t="s">
        <v>1071</v>
      </c>
      <c r="C94" s="444">
        <v>167060934</v>
      </c>
      <c r="D94" s="444">
        <v>275814997.31999999</v>
      </c>
    </row>
    <row r="95" spans="2:4">
      <c r="B95" s="984" t="s">
        <v>1072</v>
      </c>
      <c r="C95" s="444">
        <v>116125955</v>
      </c>
      <c r="D95" s="444">
        <v>293164492.57999998</v>
      </c>
    </row>
    <row r="96" spans="2:4">
      <c r="B96" s="984" t="s">
        <v>1073</v>
      </c>
      <c r="C96" s="444">
        <v>633333432</v>
      </c>
      <c r="D96" s="444">
        <v>531769386.03999984</v>
      </c>
    </row>
    <row r="97" spans="2:4">
      <c r="B97" s="984" t="s">
        <v>1074</v>
      </c>
      <c r="C97" s="444">
        <v>27419081</v>
      </c>
      <c r="D97" s="444">
        <v>69616135.329999998</v>
      </c>
    </row>
    <row r="98" spans="2:4">
      <c r="B98" s="984" t="s">
        <v>1075</v>
      </c>
      <c r="C98" s="444">
        <v>426152326</v>
      </c>
      <c r="D98" s="444">
        <v>1418615058.5299997</v>
      </c>
    </row>
    <row r="99" spans="2:4">
      <c r="B99" s="984" t="s">
        <v>1076</v>
      </c>
      <c r="C99" s="444">
        <v>4889185</v>
      </c>
      <c r="D99" s="444">
        <v>602916.76</v>
      </c>
    </row>
    <row r="100" spans="2:4">
      <c r="B100" s="984" t="s">
        <v>1077</v>
      </c>
      <c r="C100" s="444">
        <v>9373367</v>
      </c>
      <c r="D100" s="444">
        <v>4673991.8100000005</v>
      </c>
    </row>
    <row r="101" spans="2:4">
      <c r="B101" s="984" t="s">
        <v>1078</v>
      </c>
      <c r="C101" s="444">
        <v>5633595</v>
      </c>
      <c r="D101" s="444">
        <v>783378.36</v>
      </c>
    </row>
    <row r="102" spans="2:4">
      <c r="B102" s="984" t="s">
        <v>1079</v>
      </c>
      <c r="C102" s="444">
        <v>8841302</v>
      </c>
      <c r="D102" s="444">
        <v>5814945.4899999993</v>
      </c>
    </row>
    <row r="103" spans="2:4">
      <c r="B103" s="984" t="s">
        <v>1080</v>
      </c>
      <c r="C103" s="444">
        <v>2331480</v>
      </c>
      <c r="D103" s="444">
        <v>1891830.7499999995</v>
      </c>
    </row>
    <row r="104" spans="2:4">
      <c r="B104" s="984" t="s">
        <v>1081</v>
      </c>
      <c r="C104" s="444">
        <v>8611116</v>
      </c>
      <c r="D104" s="444">
        <v>12852547.340000002</v>
      </c>
    </row>
    <row r="105" spans="2:4">
      <c r="B105" s="984" t="s">
        <v>1082</v>
      </c>
      <c r="C105" s="444">
        <v>58807974</v>
      </c>
      <c r="D105" s="444">
        <v>78653549.310000002</v>
      </c>
    </row>
    <row r="106" spans="2:4">
      <c r="B106" s="983" t="s">
        <v>1083</v>
      </c>
      <c r="C106" s="980">
        <v>53090272736</v>
      </c>
      <c r="D106" s="980">
        <v>59469477218.450005</v>
      </c>
    </row>
    <row r="107" spans="2:4">
      <c r="B107" s="984" t="s">
        <v>1084</v>
      </c>
      <c r="C107" s="444">
        <v>43887166830</v>
      </c>
      <c r="D107" s="444">
        <v>50634800364.810005</v>
      </c>
    </row>
    <row r="108" spans="2:4">
      <c r="B108" s="984" t="s">
        <v>1085</v>
      </c>
      <c r="C108" s="444">
        <v>8894051512</v>
      </c>
      <c r="D108" s="444">
        <v>8427780863.8400011</v>
      </c>
    </row>
    <row r="109" spans="2:4">
      <c r="B109" s="984" t="s">
        <v>1086</v>
      </c>
      <c r="C109" s="444">
        <v>184363923</v>
      </c>
      <c r="D109" s="444">
        <v>253094112.05999997</v>
      </c>
    </row>
    <row r="110" spans="2:4">
      <c r="B110" s="984" t="s">
        <v>1087</v>
      </c>
      <c r="C110" s="444">
        <v>104554192</v>
      </c>
      <c r="D110" s="444">
        <v>132514094.70000002</v>
      </c>
    </row>
    <row r="111" spans="2:4">
      <c r="B111" s="984" t="s">
        <v>1088</v>
      </c>
      <c r="C111" s="444">
        <v>9131423</v>
      </c>
      <c r="D111" s="444">
        <v>2438041.5</v>
      </c>
    </row>
    <row r="112" spans="2:4">
      <c r="B112" s="984" t="s">
        <v>1089</v>
      </c>
      <c r="C112" s="444">
        <v>11004856</v>
      </c>
      <c r="D112" s="444">
        <v>18849741.539999999</v>
      </c>
    </row>
    <row r="113" spans="2:4">
      <c r="B113" s="983" t="s">
        <v>1090</v>
      </c>
      <c r="C113" s="980">
        <v>1188226570</v>
      </c>
      <c r="D113" s="980">
        <v>1208949949.22</v>
      </c>
    </row>
    <row r="114" spans="2:4">
      <c r="B114" s="984" t="s">
        <v>1091</v>
      </c>
      <c r="C114" s="444">
        <v>1188226570</v>
      </c>
      <c r="D114" s="444">
        <v>1208949949.22</v>
      </c>
    </row>
    <row r="115" spans="2:4">
      <c r="B115" s="983" t="s">
        <v>1092</v>
      </c>
      <c r="C115" s="980">
        <v>1433722</v>
      </c>
      <c r="D115" s="980">
        <v>2965117.59</v>
      </c>
    </row>
    <row r="116" spans="2:4">
      <c r="B116" s="984" t="s">
        <v>1093</v>
      </c>
      <c r="C116" s="444">
        <v>1433722</v>
      </c>
      <c r="D116" s="444">
        <v>2965117.59</v>
      </c>
    </row>
    <row r="117" spans="2:4">
      <c r="B117" s="981" t="s">
        <v>1094</v>
      </c>
      <c r="C117" s="982">
        <v>2855666989</v>
      </c>
      <c r="D117" s="982">
        <v>4923117104.2900009</v>
      </c>
    </row>
    <row r="118" spans="2:4">
      <c r="B118" s="983" t="s">
        <v>1095</v>
      </c>
      <c r="C118" s="980">
        <v>1215658648</v>
      </c>
      <c r="D118" s="980">
        <v>2589143702.1200004</v>
      </c>
    </row>
    <row r="119" spans="2:4">
      <c r="B119" s="984" t="s">
        <v>468</v>
      </c>
      <c r="C119" s="444">
        <v>225265875</v>
      </c>
      <c r="D119" s="444">
        <v>235369820.98000002</v>
      </c>
    </row>
    <row r="120" spans="2:4">
      <c r="B120" s="984" t="s">
        <v>469</v>
      </c>
      <c r="C120" s="444">
        <v>8722900</v>
      </c>
      <c r="D120" s="444">
        <v>24893016.530000001</v>
      </c>
    </row>
    <row r="121" spans="2:4">
      <c r="B121" s="984" t="s">
        <v>470</v>
      </c>
      <c r="C121" s="444">
        <v>981669873</v>
      </c>
      <c r="D121" s="444">
        <v>2328880864.6100001</v>
      </c>
    </row>
    <row r="122" spans="2:4">
      <c r="B122" s="983" t="s">
        <v>1096</v>
      </c>
      <c r="C122" s="980">
        <v>1640008341</v>
      </c>
      <c r="D122" s="980">
        <v>2333973402.1700001</v>
      </c>
    </row>
    <row r="123" spans="2:4">
      <c r="B123" s="984" t="s">
        <v>1097</v>
      </c>
      <c r="C123" s="444">
        <v>1640008341</v>
      </c>
      <c r="D123" s="444">
        <v>2333973402.1700001</v>
      </c>
    </row>
    <row r="124" spans="2:4">
      <c r="B124" s="981" t="s">
        <v>1098</v>
      </c>
      <c r="C124" s="982">
        <v>24530106722</v>
      </c>
      <c r="D124" s="982">
        <v>30838900152.040012</v>
      </c>
    </row>
    <row r="125" spans="2:4">
      <c r="B125" s="983" t="s">
        <v>1099</v>
      </c>
      <c r="C125" s="980">
        <v>18916568735</v>
      </c>
      <c r="D125" s="980">
        <v>24254419863.150009</v>
      </c>
    </row>
    <row r="126" spans="2:4">
      <c r="B126" s="984" t="s">
        <v>1100</v>
      </c>
      <c r="C126" s="444">
        <v>2127927</v>
      </c>
      <c r="D126" s="444">
        <v>3343800.8200000003</v>
      </c>
    </row>
    <row r="127" spans="2:4">
      <c r="B127" s="984" t="s">
        <v>1101</v>
      </c>
      <c r="C127" s="444">
        <v>1180332876</v>
      </c>
      <c r="D127" s="444">
        <v>1246172336.8799996</v>
      </c>
    </row>
    <row r="128" spans="2:4">
      <c r="B128" s="984" t="s">
        <v>1102</v>
      </c>
      <c r="C128" s="444">
        <v>30214</v>
      </c>
      <c r="D128" s="444">
        <v>13275</v>
      </c>
    </row>
    <row r="129" spans="2:4">
      <c r="B129" s="984" t="s">
        <v>1103</v>
      </c>
      <c r="C129" s="444">
        <v>150</v>
      </c>
      <c r="D129" s="444">
        <v>0</v>
      </c>
    </row>
    <row r="130" spans="2:4">
      <c r="B130" s="984" t="s">
        <v>1104</v>
      </c>
      <c r="C130" s="444">
        <v>650000000</v>
      </c>
      <c r="D130" s="444">
        <v>1129584089.3599999</v>
      </c>
    </row>
    <row r="131" spans="2:4">
      <c r="B131" s="984" t="s">
        <v>1105</v>
      </c>
      <c r="C131" s="444">
        <v>1010993</v>
      </c>
      <c r="D131" s="444">
        <v>1164385</v>
      </c>
    </row>
    <row r="132" spans="2:4">
      <c r="B132" s="984" t="s">
        <v>1106</v>
      </c>
      <c r="C132" s="444">
        <v>374703145</v>
      </c>
      <c r="D132" s="444">
        <v>237852346.68000001</v>
      </c>
    </row>
    <row r="133" spans="2:4">
      <c r="B133" s="984" t="s">
        <v>1107</v>
      </c>
      <c r="C133" s="444">
        <v>15102648797</v>
      </c>
      <c r="D133" s="444">
        <v>0</v>
      </c>
    </row>
    <row r="134" spans="2:4">
      <c r="B134" s="984" t="s">
        <v>1108</v>
      </c>
      <c r="C134" s="444">
        <v>0</v>
      </c>
      <c r="D134" s="444">
        <v>2275789821.2699995</v>
      </c>
    </row>
    <row r="135" spans="2:4">
      <c r="B135" s="984" t="s">
        <v>1109</v>
      </c>
      <c r="C135" s="444">
        <v>1605714633</v>
      </c>
      <c r="D135" s="444">
        <v>0</v>
      </c>
    </row>
    <row r="136" spans="2:4">
      <c r="B136" s="984" t="s">
        <v>1110</v>
      </c>
      <c r="C136" s="444">
        <v>0</v>
      </c>
      <c r="D136" s="444">
        <v>0</v>
      </c>
    </row>
    <row r="137" spans="2:4">
      <c r="B137" s="984" t="s">
        <v>1111</v>
      </c>
      <c r="C137" s="444">
        <v>0</v>
      </c>
      <c r="D137" s="444">
        <v>19360499598.140011</v>
      </c>
    </row>
    <row r="138" spans="2:4">
      <c r="B138" s="984" t="s">
        <v>1112</v>
      </c>
      <c r="C138" s="444">
        <v>0</v>
      </c>
      <c r="D138" s="444">
        <v>210</v>
      </c>
    </row>
    <row r="139" spans="2:4">
      <c r="B139" s="983" t="s">
        <v>473</v>
      </c>
      <c r="C139" s="980">
        <v>0</v>
      </c>
      <c r="D139" s="980">
        <v>0</v>
      </c>
    </row>
    <row r="140" spans="2:4">
      <c r="B140" s="984" t="s">
        <v>1113</v>
      </c>
      <c r="C140" s="444">
        <v>0</v>
      </c>
      <c r="D140" s="444">
        <v>0</v>
      </c>
    </row>
    <row r="141" spans="2:4">
      <c r="B141" s="983" t="s">
        <v>1114</v>
      </c>
      <c r="C141" s="980">
        <v>5613537987</v>
      </c>
      <c r="D141" s="980">
        <v>6584480288.8900013</v>
      </c>
    </row>
    <row r="142" spans="2:4">
      <c r="B142" s="984" t="s">
        <v>1115</v>
      </c>
      <c r="C142" s="444">
        <v>34691273</v>
      </c>
      <c r="D142" s="444">
        <v>33462227.839999996</v>
      </c>
    </row>
    <row r="143" spans="2:4">
      <c r="B143" s="984" t="s">
        <v>1116</v>
      </c>
      <c r="C143" s="444">
        <v>1022226589</v>
      </c>
      <c r="D143" s="444">
        <v>1235935773.48</v>
      </c>
    </row>
    <row r="144" spans="2:4">
      <c r="B144" s="984" t="s">
        <v>1117</v>
      </c>
      <c r="C144" s="444">
        <v>4472802449</v>
      </c>
      <c r="D144" s="444">
        <v>4350089075.2400007</v>
      </c>
    </row>
    <row r="145" spans="2:4">
      <c r="B145" s="984" t="s">
        <v>1118</v>
      </c>
      <c r="C145" s="444">
        <v>0</v>
      </c>
      <c r="D145" s="444">
        <v>41393.47</v>
      </c>
    </row>
    <row r="146" spans="2:4">
      <c r="B146" s="984" t="s">
        <v>1119</v>
      </c>
      <c r="C146" s="444">
        <v>69800</v>
      </c>
      <c r="D146" s="444">
        <v>81700</v>
      </c>
    </row>
    <row r="147" spans="2:4">
      <c r="B147" s="984" t="s">
        <v>1120</v>
      </c>
      <c r="C147" s="444">
        <v>54558902</v>
      </c>
      <c r="D147" s="444">
        <v>52792703.590000004</v>
      </c>
    </row>
    <row r="148" spans="2:4">
      <c r="B148" s="984" t="s">
        <v>1121</v>
      </c>
      <c r="C148" s="444">
        <v>644</v>
      </c>
      <c r="D148" s="444">
        <v>0</v>
      </c>
    </row>
    <row r="149" spans="2:4">
      <c r="B149" s="984" t="s">
        <v>1122</v>
      </c>
      <c r="C149" s="444">
        <v>237233</v>
      </c>
      <c r="D149" s="444">
        <v>299272.89000000007</v>
      </c>
    </row>
    <row r="150" spans="2:4">
      <c r="B150" s="984" t="s">
        <v>1123</v>
      </c>
      <c r="C150" s="444">
        <v>0</v>
      </c>
      <c r="D150" s="444">
        <v>199</v>
      </c>
    </row>
    <row r="151" spans="2:4">
      <c r="B151" s="984" t="s">
        <v>1124</v>
      </c>
      <c r="C151" s="444">
        <v>0</v>
      </c>
      <c r="D151" s="444">
        <v>0</v>
      </c>
    </row>
    <row r="152" spans="2:4">
      <c r="B152" s="984" t="s">
        <v>1125</v>
      </c>
      <c r="C152" s="444">
        <v>0</v>
      </c>
      <c r="D152" s="444">
        <v>224412640.18000001</v>
      </c>
    </row>
    <row r="153" spans="2:4">
      <c r="B153" s="984" t="s">
        <v>1126</v>
      </c>
      <c r="C153" s="444">
        <v>0</v>
      </c>
      <c r="D153" s="444">
        <v>635953544.89999986</v>
      </c>
    </row>
    <row r="154" spans="2:4">
      <c r="B154" s="984" t="s">
        <v>1127</v>
      </c>
      <c r="C154" s="444">
        <v>28951097</v>
      </c>
      <c r="D154" s="444">
        <v>51411758.299999997</v>
      </c>
    </row>
    <row r="155" spans="2:4">
      <c r="B155" s="981" t="s">
        <v>1128</v>
      </c>
      <c r="C155" s="982">
        <v>8787404149</v>
      </c>
      <c r="D155" s="982">
        <v>23623656641.669998</v>
      </c>
    </row>
    <row r="156" spans="2:4">
      <c r="B156" s="983" t="s">
        <v>1129</v>
      </c>
      <c r="C156" s="980">
        <v>0</v>
      </c>
      <c r="D156" s="980">
        <v>4540063943.6800003</v>
      </c>
    </row>
    <row r="157" spans="2:4">
      <c r="B157" s="984" t="s">
        <v>1130</v>
      </c>
      <c r="C157" s="444">
        <v>0</v>
      </c>
      <c r="D157" s="444">
        <v>4540063943.6800003</v>
      </c>
    </row>
    <row r="158" spans="2:4">
      <c r="B158" s="983" t="s">
        <v>1131</v>
      </c>
      <c r="C158" s="980">
        <v>8787404149</v>
      </c>
      <c r="D158" s="980">
        <v>19083592697.989998</v>
      </c>
    </row>
    <row r="159" spans="2:4">
      <c r="B159" s="984" t="s">
        <v>1132</v>
      </c>
      <c r="C159" s="444">
        <v>3500000000</v>
      </c>
      <c r="D159" s="444">
        <v>4843115873.3000002</v>
      </c>
    </row>
    <row r="160" spans="2:4">
      <c r="B160" s="984" t="s">
        <v>1133</v>
      </c>
      <c r="C160" s="444">
        <v>5200000000</v>
      </c>
      <c r="D160" s="444">
        <v>7274507791.5</v>
      </c>
    </row>
    <row r="161" spans="2:4">
      <c r="B161" s="984" t="s">
        <v>1134</v>
      </c>
      <c r="C161" s="444">
        <v>87267496</v>
      </c>
      <c r="D161" s="444">
        <v>362327653.99000001</v>
      </c>
    </row>
    <row r="162" spans="2:4">
      <c r="B162" s="984" t="s">
        <v>1135</v>
      </c>
      <c r="C162" s="444">
        <v>96396</v>
      </c>
      <c r="D162" s="444">
        <v>89437.550000000017</v>
      </c>
    </row>
    <row r="163" spans="2:4">
      <c r="B163" s="984" t="s">
        <v>1136</v>
      </c>
      <c r="C163" s="444">
        <v>8138</v>
      </c>
      <c r="D163" s="444">
        <v>4012.28</v>
      </c>
    </row>
    <row r="164" spans="2:4">
      <c r="B164" s="984" t="s">
        <v>1137</v>
      </c>
      <c r="C164" s="444">
        <v>28490</v>
      </c>
      <c r="D164" s="444">
        <v>28489.68</v>
      </c>
    </row>
    <row r="165" spans="2:4">
      <c r="B165" s="984" t="s">
        <v>1138</v>
      </c>
      <c r="C165" s="444">
        <v>3629</v>
      </c>
      <c r="D165" s="444">
        <v>207.61</v>
      </c>
    </row>
    <row r="166" spans="2:4">
      <c r="B166" s="984" t="s">
        <v>1139</v>
      </c>
      <c r="C166" s="444">
        <v>0</v>
      </c>
      <c r="D166" s="444">
        <v>14238.59</v>
      </c>
    </row>
    <row r="167" spans="2:4">
      <c r="B167" s="984" t="s">
        <v>1140</v>
      </c>
      <c r="C167" s="444">
        <v>0</v>
      </c>
      <c r="D167" s="444">
        <v>6603504993.4899998</v>
      </c>
    </row>
    <row r="168" spans="2:4">
      <c r="B168" s="981" t="s">
        <v>1141</v>
      </c>
      <c r="C168" s="982">
        <v>2588473130</v>
      </c>
      <c r="D168" s="982">
        <v>2787891744.23</v>
      </c>
    </row>
    <row r="169" spans="2:4">
      <c r="B169" s="983" t="s">
        <v>1142</v>
      </c>
      <c r="C169" s="980">
        <v>1805845</v>
      </c>
      <c r="D169" s="980">
        <v>487500</v>
      </c>
    </row>
    <row r="170" spans="2:4">
      <c r="B170" s="984" t="s">
        <v>1143</v>
      </c>
      <c r="C170" s="444">
        <v>1805845</v>
      </c>
      <c r="D170" s="444">
        <v>487500</v>
      </c>
    </row>
    <row r="171" spans="2:4">
      <c r="B171" s="983" t="s">
        <v>1144</v>
      </c>
      <c r="C171" s="980">
        <v>1000000000</v>
      </c>
      <c r="D171" s="980">
        <v>2042593542.9200001</v>
      </c>
    </row>
    <row r="172" spans="2:4">
      <c r="B172" s="984" t="s">
        <v>1145</v>
      </c>
      <c r="C172" s="444">
        <v>0</v>
      </c>
      <c r="D172" s="444">
        <v>10073861.52</v>
      </c>
    </row>
    <row r="173" spans="2:4">
      <c r="B173" s="984" t="s">
        <v>1146</v>
      </c>
      <c r="C173" s="444">
        <v>0</v>
      </c>
      <c r="D173" s="444">
        <v>32519681.399999999</v>
      </c>
    </row>
    <row r="174" spans="2:4">
      <c r="B174" s="984" t="s">
        <v>1147</v>
      </c>
      <c r="C174" s="444">
        <v>1000000000</v>
      </c>
      <c r="D174" s="444">
        <v>2000000000</v>
      </c>
    </row>
    <row r="175" spans="2:4">
      <c r="B175" s="983" t="s">
        <v>1148</v>
      </c>
      <c r="C175" s="980">
        <v>1586667285</v>
      </c>
      <c r="D175" s="980">
        <v>744810701.31000018</v>
      </c>
    </row>
    <row r="176" spans="2:4">
      <c r="B176" s="984" t="s">
        <v>1149</v>
      </c>
      <c r="C176" s="444">
        <v>0</v>
      </c>
      <c r="D176" s="444">
        <v>270991145.04000002</v>
      </c>
    </row>
    <row r="177" spans="2:4">
      <c r="B177" s="984" t="s">
        <v>1150</v>
      </c>
      <c r="C177" s="444">
        <v>1586667285</v>
      </c>
      <c r="D177" s="444">
        <v>471813684.56000006</v>
      </c>
    </row>
    <row r="178" spans="2:4">
      <c r="B178" s="984" t="s">
        <v>1151</v>
      </c>
      <c r="C178" s="444">
        <v>0</v>
      </c>
      <c r="D178" s="444">
        <v>2005871.71</v>
      </c>
    </row>
    <row r="179" spans="2:4">
      <c r="B179" s="981" t="s">
        <v>1152</v>
      </c>
      <c r="C179" s="982">
        <v>1502656173</v>
      </c>
      <c r="D179" s="982">
        <v>1407570706.24</v>
      </c>
    </row>
    <row r="180" spans="2:4">
      <c r="B180" s="983" t="s">
        <v>1153</v>
      </c>
      <c r="C180" s="980">
        <v>1502656173</v>
      </c>
      <c r="D180" s="980">
        <v>1407570706.24</v>
      </c>
    </row>
    <row r="181" spans="2:4">
      <c r="B181" s="984" t="s">
        <v>1154</v>
      </c>
      <c r="C181" s="444">
        <v>468502484</v>
      </c>
      <c r="D181" s="444">
        <v>272997822.44</v>
      </c>
    </row>
    <row r="182" spans="2:4">
      <c r="B182" s="984" t="s">
        <v>1155</v>
      </c>
      <c r="C182" s="444">
        <v>1034027394</v>
      </c>
      <c r="D182" s="444">
        <v>1005602625</v>
      </c>
    </row>
    <row r="183" spans="2:4">
      <c r="B183" s="984" t="s">
        <v>1156</v>
      </c>
      <c r="C183" s="444">
        <v>126295</v>
      </c>
      <c r="D183" s="444">
        <v>190522.8</v>
      </c>
    </row>
    <row r="184" spans="2:4">
      <c r="B184" s="984" t="s">
        <v>1157</v>
      </c>
      <c r="C184" s="444">
        <v>0</v>
      </c>
      <c r="D184" s="444">
        <v>128779736</v>
      </c>
    </row>
    <row r="185" spans="2:4">
      <c r="B185" s="981" t="s">
        <v>1158</v>
      </c>
      <c r="C185" s="982">
        <v>10333155252</v>
      </c>
      <c r="D185" s="982">
        <v>11654247108.380001</v>
      </c>
    </row>
    <row r="186" spans="2:4">
      <c r="B186" s="983" t="s">
        <v>1159</v>
      </c>
      <c r="C186" s="980">
        <v>10333155252</v>
      </c>
      <c r="D186" s="980">
        <v>11654247108.380001</v>
      </c>
    </row>
    <row r="187" spans="2:4">
      <c r="B187" s="984" t="s">
        <v>479</v>
      </c>
      <c r="C187" s="444">
        <v>0</v>
      </c>
      <c r="D187" s="444">
        <v>-2378547.2799999998</v>
      </c>
    </row>
    <row r="188" spans="2:4">
      <c r="B188" s="984" t="s">
        <v>480</v>
      </c>
      <c r="C188" s="444">
        <v>108371331</v>
      </c>
      <c r="D188" s="444">
        <v>77551500.749999985</v>
      </c>
    </row>
    <row r="189" spans="2:4">
      <c r="B189" s="984" t="s">
        <v>1160</v>
      </c>
      <c r="C189" s="444">
        <v>0</v>
      </c>
      <c r="D189" s="444">
        <v>0</v>
      </c>
    </row>
    <row r="190" spans="2:4">
      <c r="B190" s="984" t="s">
        <v>481</v>
      </c>
      <c r="C190" s="444">
        <v>10224783921</v>
      </c>
      <c r="D190" s="444">
        <v>9239312629.3800011</v>
      </c>
    </row>
    <row r="191" spans="2:4">
      <c r="B191" s="984" t="s">
        <v>482</v>
      </c>
      <c r="C191" s="444">
        <v>0</v>
      </c>
      <c r="D191" s="444">
        <v>304726140.06</v>
      </c>
    </row>
    <row r="192" spans="2:4">
      <c r="B192" s="984" t="s">
        <v>483</v>
      </c>
      <c r="C192" s="444">
        <v>0</v>
      </c>
      <c r="D192" s="444">
        <v>2035035385.4700003</v>
      </c>
    </row>
    <row r="193" spans="2:4">
      <c r="B193" s="984" t="s">
        <v>1161</v>
      </c>
      <c r="C193" s="444">
        <v>0</v>
      </c>
      <c r="D193" s="444">
        <v>0</v>
      </c>
    </row>
    <row r="194" spans="2:4">
      <c r="B194" s="984" t="s">
        <v>1162</v>
      </c>
      <c r="C194" s="444">
        <v>0</v>
      </c>
      <c r="D194" s="444">
        <v>0</v>
      </c>
    </row>
    <row r="195" spans="2:4">
      <c r="B195" s="358" t="s">
        <v>1163</v>
      </c>
      <c r="C195" s="980">
        <v>46576632388</v>
      </c>
      <c r="D195" s="980">
        <v>11957978510.379999</v>
      </c>
    </row>
    <row r="196" spans="2:4">
      <c r="B196" s="981" t="s">
        <v>1164</v>
      </c>
      <c r="C196" s="982">
        <v>0</v>
      </c>
      <c r="D196" s="982">
        <v>1151960800</v>
      </c>
    </row>
    <row r="197" spans="2:4">
      <c r="B197" s="983" t="s">
        <v>1165</v>
      </c>
      <c r="C197" s="980">
        <v>0</v>
      </c>
      <c r="D197" s="980">
        <v>1151960800</v>
      </c>
    </row>
    <row r="198" spans="2:4">
      <c r="B198" s="984" t="s">
        <v>1166</v>
      </c>
      <c r="C198" s="444">
        <v>0</v>
      </c>
      <c r="D198" s="444">
        <v>35096800</v>
      </c>
    </row>
    <row r="199" spans="2:4">
      <c r="B199" s="984" t="s">
        <v>1167</v>
      </c>
      <c r="C199" s="444">
        <v>0</v>
      </c>
      <c r="D199" s="444">
        <v>1116864000</v>
      </c>
    </row>
    <row r="200" spans="2:4">
      <c r="B200" s="981" t="s">
        <v>1168</v>
      </c>
      <c r="C200" s="982">
        <v>46576632388</v>
      </c>
      <c r="D200" s="982">
        <v>10416996332.619999</v>
      </c>
    </row>
    <row r="201" spans="2:4">
      <c r="B201" s="983" t="s">
        <v>1169</v>
      </c>
      <c r="C201" s="980">
        <v>46173737955</v>
      </c>
      <c r="D201" s="980">
        <v>10015990999.99</v>
      </c>
    </row>
    <row r="202" spans="2:4">
      <c r="B202" s="984" t="s">
        <v>1170</v>
      </c>
      <c r="C202" s="444">
        <v>3625612452</v>
      </c>
      <c r="D202" s="444">
        <v>3338663666.29</v>
      </c>
    </row>
    <row r="203" spans="2:4">
      <c r="B203" s="984" t="s">
        <v>1171</v>
      </c>
      <c r="C203" s="444">
        <v>3625612452</v>
      </c>
      <c r="D203" s="444">
        <v>3338663666.8499999</v>
      </c>
    </row>
    <row r="204" spans="2:4">
      <c r="B204" s="984" t="s">
        <v>1172</v>
      </c>
      <c r="C204" s="444">
        <v>3625612452</v>
      </c>
      <c r="D204" s="444">
        <v>3338663666.8499999</v>
      </c>
    </row>
    <row r="205" spans="2:4">
      <c r="B205" s="984" t="s">
        <v>1173</v>
      </c>
      <c r="C205" s="444">
        <v>35296900599</v>
      </c>
      <c r="D205" s="444">
        <v>0</v>
      </c>
    </row>
    <row r="206" spans="2:4">
      <c r="B206" s="983" t="s">
        <v>1174</v>
      </c>
      <c r="C206" s="980">
        <v>402894433</v>
      </c>
      <c r="D206" s="980">
        <v>401005332.63</v>
      </c>
    </row>
    <row r="207" spans="2:4">
      <c r="B207" s="984" t="s">
        <v>1175</v>
      </c>
      <c r="C207" s="444">
        <v>0</v>
      </c>
      <c r="D207" s="444">
        <v>100454129.45999999</v>
      </c>
    </row>
    <row r="208" spans="2:4">
      <c r="B208" s="984" t="s">
        <v>1176</v>
      </c>
      <c r="C208" s="444">
        <v>402894433</v>
      </c>
      <c r="D208" s="444">
        <v>300551203.17000002</v>
      </c>
    </row>
    <row r="209" spans="2:4">
      <c r="B209" s="981" t="s">
        <v>1177</v>
      </c>
      <c r="C209" s="982">
        <v>0</v>
      </c>
      <c r="D209" s="982">
        <v>389021377.75999999</v>
      </c>
    </row>
    <row r="210" spans="2:4">
      <c r="B210" s="983" t="s">
        <v>1178</v>
      </c>
      <c r="C210" s="980">
        <v>0</v>
      </c>
      <c r="D210" s="980">
        <v>389021377.75999999</v>
      </c>
    </row>
    <row r="211" spans="2:4">
      <c r="B211" s="984" t="s">
        <v>1179</v>
      </c>
      <c r="C211" s="444">
        <v>0</v>
      </c>
      <c r="D211" s="444">
        <v>389021377.75999999</v>
      </c>
    </row>
    <row r="212" spans="2:4" ht="15.75" thickBot="1">
      <c r="B212" s="985" t="s">
        <v>504</v>
      </c>
      <c r="C212" s="986">
        <v>871485917331</v>
      </c>
      <c r="D212" s="986">
        <v>957640465180.70032</v>
      </c>
    </row>
    <row r="214" spans="2:4">
      <c r="B214" s="532" t="s">
        <v>1180</v>
      </c>
    </row>
    <row r="215" spans="2:4">
      <c r="B215" s="213" t="s">
        <v>1181</v>
      </c>
    </row>
    <row r="216" spans="2:4">
      <c r="B216" s="532" t="s">
        <v>1182</v>
      </c>
    </row>
    <row r="621" spans="2:6">
      <c r="B621" s="987"/>
      <c r="C621" s="987"/>
      <c r="D621" s="987"/>
      <c r="E621" s="987"/>
      <c r="F621" s="987"/>
    </row>
  </sheetData>
  <mergeCells count="5">
    <mergeCell ref="B3:D3"/>
    <mergeCell ref="B4:D4"/>
    <mergeCell ref="B5:B6"/>
    <mergeCell ref="C5:C6"/>
    <mergeCell ref="D5:D7"/>
  </mergeCells>
  <pageMargins left="0.7" right="0.7" top="0.75" bottom="0.75" header="0.3" footer="0.3"/>
  <pageSetup orientation="portrait" r:id="rId1"/>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A304192-9616-4691-9BAC-042A67CE6597}">
  <dimension ref="B3:G284"/>
  <sheetViews>
    <sheetView showGridLines="0" topLeftCell="A24" zoomScale="95" zoomScaleNormal="95" workbookViewId="0">
      <selection activeCell="M40" sqref="M40"/>
    </sheetView>
  </sheetViews>
  <sheetFormatPr baseColWidth="10" defaultColWidth="11.5703125" defaultRowHeight="15"/>
  <cols>
    <col min="1" max="1" width="11.5703125" style="988"/>
    <col min="2" max="2" width="59" style="988" bestFit="1" customWidth="1"/>
    <col min="3" max="3" width="24.42578125" style="988" customWidth="1"/>
    <col min="4" max="5" width="15.7109375" style="988" bestFit="1" customWidth="1"/>
    <col min="6" max="6" width="13.42578125" style="988" bestFit="1" customWidth="1"/>
    <col min="7" max="7" width="12.85546875" style="988" bestFit="1" customWidth="1"/>
    <col min="8" max="16384" width="11.5703125" style="988"/>
  </cols>
  <sheetData>
    <row r="3" spans="2:7" ht="15.75">
      <c r="B3" s="1387" t="s">
        <v>1183</v>
      </c>
      <c r="C3" s="1387"/>
      <c r="D3" s="1387"/>
      <c r="E3" s="1387"/>
      <c r="F3" s="1387"/>
      <c r="G3" s="1387"/>
    </row>
    <row r="4" spans="2:7" ht="15.75">
      <c r="B4" s="1388" t="s">
        <v>949</v>
      </c>
      <c r="C4" s="1388"/>
      <c r="D4" s="1388"/>
      <c r="E4" s="1388"/>
      <c r="F4" s="1388"/>
      <c r="G4" s="1388"/>
    </row>
    <row r="5" spans="2:7" ht="16.5" thickBot="1">
      <c r="B5" s="989"/>
      <c r="C5" s="989"/>
      <c r="D5" s="989"/>
      <c r="E5" s="989"/>
      <c r="F5" s="989"/>
      <c r="G5" s="989"/>
    </row>
    <row r="6" spans="2:7" ht="14.45" customHeight="1">
      <c r="B6" s="1389" t="s">
        <v>249</v>
      </c>
      <c r="C6" s="1391" t="s">
        <v>1184</v>
      </c>
      <c r="D6" s="1394" t="s">
        <v>549</v>
      </c>
      <c r="E6" s="1395"/>
      <c r="F6" s="1398" t="s">
        <v>1185</v>
      </c>
      <c r="G6" s="1399"/>
    </row>
    <row r="7" spans="2:7">
      <c r="B7" s="1390"/>
      <c r="C7" s="1392"/>
      <c r="D7" s="1396"/>
      <c r="E7" s="1397"/>
      <c r="F7" s="1396"/>
      <c r="G7" s="1400"/>
    </row>
    <row r="8" spans="2:7" ht="15.75" thickBot="1">
      <c r="B8" s="1013" t="s">
        <v>1186</v>
      </c>
      <c r="C8" s="1393"/>
      <c r="D8" s="1015">
        <v>2021</v>
      </c>
      <c r="E8" s="1014">
        <v>2022</v>
      </c>
      <c r="F8" s="1011" t="s">
        <v>1187</v>
      </c>
      <c r="G8" s="1012" t="s">
        <v>1188</v>
      </c>
    </row>
    <row r="9" spans="2:7">
      <c r="B9" s="990" t="s">
        <v>1189</v>
      </c>
      <c r="C9" s="991">
        <v>4284940544</v>
      </c>
      <c r="D9" s="991">
        <v>3490560075.4500003</v>
      </c>
      <c r="E9" s="991">
        <v>5847378769.79</v>
      </c>
      <c r="F9" s="991">
        <f>E9-D9</f>
        <v>2356818694.3399997</v>
      </c>
      <c r="G9" s="992">
        <f>IFERROR(F9/D9,"0.0%")</f>
        <v>0.67519786034227203</v>
      </c>
    </row>
    <row r="10" spans="2:7">
      <c r="B10" s="993" t="s">
        <v>1190</v>
      </c>
      <c r="C10" s="994">
        <v>301221700</v>
      </c>
      <c r="D10" s="994">
        <v>225403688.50999999</v>
      </c>
      <c r="E10" s="994">
        <v>435824723.5800001</v>
      </c>
      <c r="F10" s="994">
        <f>E10-D10</f>
        <v>210421035.07000011</v>
      </c>
      <c r="G10" s="995">
        <f t="shared" ref="G10:G73" si="0">IFERROR(F10/D10,"0.0%")</f>
        <v>0.93352968827156002</v>
      </c>
    </row>
    <row r="11" spans="2:7">
      <c r="B11" s="996" t="s">
        <v>742</v>
      </c>
      <c r="C11" s="997">
        <v>37000000</v>
      </c>
      <c r="D11" s="997">
        <v>19686073.830000006</v>
      </c>
      <c r="E11" s="997">
        <v>36031365.039999999</v>
      </c>
      <c r="F11" s="997">
        <f t="shared" ref="F11:F74" si="1">E11-D11</f>
        <v>16345291.209999993</v>
      </c>
      <c r="G11" s="998">
        <f t="shared" si="0"/>
        <v>0.83029716088390737</v>
      </c>
    </row>
    <row r="12" spans="2:7">
      <c r="B12" s="996" t="s">
        <v>744</v>
      </c>
      <c r="C12" s="997">
        <v>177510958</v>
      </c>
      <c r="D12" s="997">
        <v>133609138.46999998</v>
      </c>
      <c r="E12" s="997">
        <v>331683774.21000004</v>
      </c>
      <c r="F12" s="997">
        <f t="shared" si="1"/>
        <v>198074635.74000007</v>
      </c>
      <c r="G12" s="998">
        <f t="shared" si="0"/>
        <v>1.4824931738069316</v>
      </c>
    </row>
    <row r="13" spans="2:7">
      <c r="B13" s="999" t="s">
        <v>750</v>
      </c>
      <c r="C13" s="1000">
        <v>10982479</v>
      </c>
      <c r="D13" s="1001">
        <v>0</v>
      </c>
      <c r="E13" s="1000">
        <v>8039722.9699999997</v>
      </c>
      <c r="F13" s="1000">
        <f t="shared" si="1"/>
        <v>8039722.9699999997</v>
      </c>
      <c r="G13" s="1002" t="str">
        <f t="shared" si="0"/>
        <v>0.0%</v>
      </c>
    </row>
    <row r="14" spans="2:7">
      <c r="B14" s="999" t="s">
        <v>751</v>
      </c>
      <c r="C14" s="1000">
        <v>75728263</v>
      </c>
      <c r="D14" s="1001">
        <v>72108476.210000008</v>
      </c>
      <c r="E14" s="1000">
        <v>60069861.359999999</v>
      </c>
      <c r="F14" s="1000">
        <f t="shared" si="1"/>
        <v>-12038614.850000009</v>
      </c>
      <c r="G14" s="1002">
        <f t="shared" si="0"/>
        <v>-0.16695145262729172</v>
      </c>
    </row>
    <row r="15" spans="2:7">
      <c r="B15" s="993" t="s">
        <v>1191</v>
      </c>
      <c r="C15" s="994">
        <v>1015091260</v>
      </c>
      <c r="D15" s="994">
        <v>1457707799.21</v>
      </c>
      <c r="E15" s="994">
        <v>735433423.13</v>
      </c>
      <c r="F15" s="994">
        <f t="shared" si="1"/>
        <v>-722274376.08000004</v>
      </c>
      <c r="G15" s="995">
        <f t="shared" si="0"/>
        <v>-0.49548639066857864</v>
      </c>
    </row>
    <row r="16" spans="2:7">
      <c r="B16" s="999" t="s">
        <v>737</v>
      </c>
      <c r="C16" s="1000">
        <v>0</v>
      </c>
      <c r="D16" s="1001"/>
      <c r="E16" s="1000">
        <v>0</v>
      </c>
      <c r="F16" s="1000">
        <f t="shared" si="1"/>
        <v>0</v>
      </c>
      <c r="G16" s="1002" t="str">
        <f t="shared" si="0"/>
        <v>0.0%</v>
      </c>
    </row>
    <row r="17" spans="2:7">
      <c r="B17" s="999" t="s">
        <v>739</v>
      </c>
      <c r="C17" s="1000">
        <v>22497311</v>
      </c>
      <c r="D17" s="1001">
        <v>10069007.469999999</v>
      </c>
      <c r="E17" s="1000">
        <v>3683947.9000000004</v>
      </c>
      <c r="F17" s="1000">
        <f t="shared" si="1"/>
        <v>-6385059.5699999984</v>
      </c>
      <c r="G17" s="1002">
        <f t="shared" si="0"/>
        <v>-0.63412998639874874</v>
      </c>
    </row>
    <row r="18" spans="2:7">
      <c r="B18" s="999" t="s">
        <v>744</v>
      </c>
      <c r="C18" s="1000">
        <v>184918345</v>
      </c>
      <c r="D18" s="1001">
        <v>1309072149.49</v>
      </c>
      <c r="E18" s="1000">
        <v>436745538.23999995</v>
      </c>
      <c r="F18" s="1000">
        <f t="shared" si="1"/>
        <v>-872326611.25</v>
      </c>
      <c r="G18" s="1002">
        <f t="shared" si="0"/>
        <v>-0.66637015506734965</v>
      </c>
    </row>
    <row r="19" spans="2:7">
      <c r="B19" s="999" t="s">
        <v>746</v>
      </c>
      <c r="C19" s="1000">
        <v>200661202</v>
      </c>
      <c r="D19" s="1001"/>
      <c r="E19" s="1000">
        <v>57900000</v>
      </c>
      <c r="F19" s="1000">
        <f t="shared" si="1"/>
        <v>57900000</v>
      </c>
      <c r="G19" s="1002" t="str">
        <f t="shared" si="0"/>
        <v>0.0%</v>
      </c>
    </row>
    <row r="20" spans="2:7">
      <c r="B20" s="999" t="s">
        <v>748</v>
      </c>
      <c r="C20" s="1000">
        <v>133261686</v>
      </c>
      <c r="D20" s="1001"/>
      <c r="E20" s="1000">
        <v>79044.61</v>
      </c>
      <c r="F20" s="1000">
        <f t="shared" si="1"/>
        <v>79044.61</v>
      </c>
      <c r="G20" s="1002" t="str">
        <f t="shared" si="0"/>
        <v>0.0%</v>
      </c>
    </row>
    <row r="21" spans="2:7">
      <c r="B21" s="999" t="s">
        <v>749</v>
      </c>
      <c r="C21" s="1000">
        <v>60000000</v>
      </c>
      <c r="D21" s="1001">
        <v>15765469.25</v>
      </c>
      <c r="E21" s="1000">
        <v>91306749.930000007</v>
      </c>
      <c r="F21" s="1000">
        <f t="shared" si="1"/>
        <v>75541280.680000007</v>
      </c>
      <c r="G21" s="1002">
        <f t="shared" si="0"/>
        <v>4.7915656351300804</v>
      </c>
    </row>
    <row r="22" spans="2:7">
      <c r="B22" s="999" t="s">
        <v>750</v>
      </c>
      <c r="C22" s="1000">
        <v>84281946</v>
      </c>
      <c r="D22" s="1001">
        <v>19123859.890000001</v>
      </c>
      <c r="E22" s="1000">
        <v>25353185.710000001</v>
      </c>
      <c r="F22" s="1000">
        <f t="shared" si="1"/>
        <v>6229325.8200000003</v>
      </c>
      <c r="G22" s="1002">
        <f t="shared" si="0"/>
        <v>0.32573580102714295</v>
      </c>
    </row>
    <row r="23" spans="2:7">
      <c r="B23" s="999" t="s">
        <v>751</v>
      </c>
      <c r="C23" s="1000">
        <v>329470770</v>
      </c>
      <c r="D23" s="1001">
        <v>103677313.11</v>
      </c>
      <c r="E23" s="1000">
        <v>120364956.74000002</v>
      </c>
      <c r="F23" s="1000">
        <f t="shared" si="1"/>
        <v>16687643.630000025</v>
      </c>
      <c r="G23" s="1002">
        <f t="shared" si="0"/>
        <v>0.1609575241624433</v>
      </c>
    </row>
    <row r="24" spans="2:7">
      <c r="B24" s="993" t="s">
        <v>1192</v>
      </c>
      <c r="C24" s="994">
        <v>2054798395</v>
      </c>
      <c r="D24" s="994">
        <v>1052218413.3000001</v>
      </c>
      <c r="E24" s="994">
        <v>3785407560.2099996</v>
      </c>
      <c r="F24" s="994">
        <f t="shared" si="1"/>
        <v>2733189146.9099994</v>
      </c>
      <c r="G24" s="995">
        <f t="shared" si="0"/>
        <v>2.5975492467748085</v>
      </c>
    </row>
    <row r="25" spans="2:7">
      <c r="B25" s="999" t="s">
        <v>739</v>
      </c>
      <c r="C25" s="1000">
        <v>87811859</v>
      </c>
      <c r="D25" s="1001">
        <v>9524847.6799999997</v>
      </c>
      <c r="E25" s="1000">
        <v>28806030.93</v>
      </c>
      <c r="F25" s="1000">
        <f t="shared" si="1"/>
        <v>19281183.25</v>
      </c>
      <c r="G25" s="1002">
        <f t="shared" si="0"/>
        <v>2.0243035792043238</v>
      </c>
    </row>
    <row r="26" spans="2:7">
      <c r="B26" s="999" t="s">
        <v>744</v>
      </c>
      <c r="C26" s="1000">
        <v>137308604</v>
      </c>
      <c r="D26" s="1001">
        <v>509363864.18000001</v>
      </c>
      <c r="E26" s="1000">
        <v>1926571258.9499998</v>
      </c>
      <c r="F26" s="1000">
        <f t="shared" si="1"/>
        <v>1417207394.7699997</v>
      </c>
      <c r="G26" s="1002">
        <f t="shared" si="0"/>
        <v>2.7823084722578284</v>
      </c>
    </row>
    <row r="27" spans="2:7">
      <c r="B27" s="999" t="s">
        <v>746</v>
      </c>
      <c r="C27" s="1000"/>
      <c r="D27" s="1001">
        <v>374049</v>
      </c>
      <c r="E27" s="1000"/>
      <c r="F27" s="1000">
        <f t="shared" si="1"/>
        <v>-374049</v>
      </c>
      <c r="G27" s="1002">
        <f t="shared" si="0"/>
        <v>-1</v>
      </c>
    </row>
    <row r="28" spans="2:7">
      <c r="B28" s="999" t="s">
        <v>748</v>
      </c>
      <c r="C28" s="1000">
        <v>275575390</v>
      </c>
      <c r="D28" s="1001">
        <v>5416728.7400000002</v>
      </c>
      <c r="E28" s="1000">
        <v>1211309666.0999999</v>
      </c>
      <c r="F28" s="1000">
        <f t="shared" si="1"/>
        <v>1205892937.3599999</v>
      </c>
      <c r="G28" s="1002">
        <f t="shared" si="0"/>
        <v>222.62383723501722</v>
      </c>
    </row>
    <row r="29" spans="2:7">
      <c r="B29" s="999" t="s">
        <v>749</v>
      </c>
      <c r="C29" s="1000">
        <v>100000000</v>
      </c>
      <c r="D29" s="1001">
        <v>271174815.04000002</v>
      </c>
      <c r="E29" s="1000">
        <v>322779307.17000002</v>
      </c>
      <c r="F29" s="1000">
        <f t="shared" si="1"/>
        <v>51604492.129999995</v>
      </c>
      <c r="G29" s="1002">
        <f t="shared" si="0"/>
        <v>0.19029972279095314</v>
      </c>
    </row>
    <row r="30" spans="2:7">
      <c r="B30" s="999" t="s">
        <v>750</v>
      </c>
      <c r="C30" s="1000">
        <v>0</v>
      </c>
      <c r="D30" s="1001">
        <v>6985559.7800000003</v>
      </c>
      <c r="E30" s="1000">
        <v>2118401.75</v>
      </c>
      <c r="F30" s="1000">
        <f t="shared" si="1"/>
        <v>-4867158.03</v>
      </c>
      <c r="G30" s="1002">
        <f t="shared" si="0"/>
        <v>-0.6967455985324057</v>
      </c>
    </row>
    <row r="31" spans="2:7">
      <c r="B31" s="999" t="s">
        <v>751</v>
      </c>
      <c r="C31" s="1000">
        <v>519707104</v>
      </c>
      <c r="D31" s="1001">
        <v>249378548.88000003</v>
      </c>
      <c r="E31" s="1000">
        <v>293822895.30999994</v>
      </c>
      <c r="F31" s="1000">
        <f t="shared" si="1"/>
        <v>44444346.429999918</v>
      </c>
      <c r="G31" s="1002">
        <f t="shared" si="0"/>
        <v>0.17822040680566459</v>
      </c>
    </row>
    <row r="32" spans="2:7">
      <c r="B32" s="999" t="s">
        <v>752</v>
      </c>
      <c r="C32" s="1000">
        <v>934395438</v>
      </c>
      <c r="D32" s="1001"/>
      <c r="E32" s="1000">
        <v>0</v>
      </c>
      <c r="F32" s="1000">
        <f t="shared" si="1"/>
        <v>0</v>
      </c>
      <c r="G32" s="1002" t="str">
        <f t="shared" si="0"/>
        <v>0.0%</v>
      </c>
    </row>
    <row r="33" spans="2:7">
      <c r="B33" s="993" t="s">
        <v>1193</v>
      </c>
      <c r="C33" s="994">
        <v>913829189</v>
      </c>
      <c r="D33" s="994">
        <v>755230174.43000007</v>
      </c>
      <c r="E33" s="994">
        <v>890713062.87</v>
      </c>
      <c r="F33" s="994">
        <f t="shared" si="1"/>
        <v>135482888.43999994</v>
      </c>
      <c r="G33" s="995">
        <f t="shared" si="0"/>
        <v>0.17939284343644485</v>
      </c>
    </row>
    <row r="34" spans="2:7">
      <c r="B34" s="999" t="s">
        <v>744</v>
      </c>
      <c r="C34" s="1000">
        <v>907752273</v>
      </c>
      <c r="D34" s="1001">
        <v>752799407.36000001</v>
      </c>
      <c r="E34" s="1000">
        <v>888539328.87</v>
      </c>
      <c r="F34" s="1000">
        <f t="shared" si="1"/>
        <v>135739921.50999999</v>
      </c>
      <c r="G34" s="1002">
        <f t="shared" si="0"/>
        <v>0.18031353396787028</v>
      </c>
    </row>
    <row r="35" spans="2:7">
      <c r="B35" s="999" t="s">
        <v>750</v>
      </c>
      <c r="C35" s="1000">
        <v>6076916</v>
      </c>
      <c r="D35" s="1001">
        <v>2430767.0699999998</v>
      </c>
      <c r="E35" s="1000">
        <v>2173734</v>
      </c>
      <c r="F35" s="1000">
        <f t="shared" si="1"/>
        <v>-257033.06999999983</v>
      </c>
      <c r="G35" s="1002">
        <f t="shared" si="0"/>
        <v>-0.10574154684430534</v>
      </c>
    </row>
    <row r="36" spans="2:7">
      <c r="B36" s="990" t="s">
        <v>1194</v>
      </c>
      <c r="C36" s="991">
        <v>1069971636</v>
      </c>
      <c r="D36" s="991">
        <v>966872986.02999997</v>
      </c>
      <c r="E36" s="991">
        <v>1203653686.2499998</v>
      </c>
      <c r="F36" s="991">
        <f t="shared" si="1"/>
        <v>236780700.21999979</v>
      </c>
      <c r="G36" s="992">
        <f t="shared" si="0"/>
        <v>0.24489328344173328</v>
      </c>
    </row>
    <row r="37" spans="2:7">
      <c r="B37" s="993" t="s">
        <v>1195</v>
      </c>
      <c r="C37" s="994">
        <v>671336363</v>
      </c>
      <c r="D37" s="994">
        <v>674726136.33999991</v>
      </c>
      <c r="E37" s="994">
        <v>557621963.86999989</v>
      </c>
      <c r="F37" s="994">
        <f t="shared" si="1"/>
        <v>-117104172.47000003</v>
      </c>
      <c r="G37" s="995">
        <f t="shared" si="0"/>
        <v>-0.17355807958651581</v>
      </c>
    </row>
    <row r="38" spans="2:7">
      <c r="B38" s="999" t="s">
        <v>744</v>
      </c>
      <c r="C38" s="1000">
        <v>189080000</v>
      </c>
      <c r="D38" s="1001">
        <v>341191792.97000003</v>
      </c>
      <c r="E38" s="1000">
        <v>205165761.68000001</v>
      </c>
      <c r="F38" s="1000">
        <f t="shared" si="1"/>
        <v>-136026031.29000002</v>
      </c>
      <c r="G38" s="1002">
        <f t="shared" si="0"/>
        <v>-0.39867908341499991</v>
      </c>
    </row>
    <row r="39" spans="2:7">
      <c r="B39" s="999" t="s">
        <v>746</v>
      </c>
      <c r="C39" s="1000">
        <v>0</v>
      </c>
      <c r="D39" s="1001"/>
      <c r="E39" s="1000">
        <v>111592687.72</v>
      </c>
      <c r="F39" s="1000">
        <f t="shared" si="1"/>
        <v>111592687.72</v>
      </c>
      <c r="G39" s="1002" t="str">
        <f t="shared" si="0"/>
        <v>0.0%</v>
      </c>
    </row>
    <row r="40" spans="2:7">
      <c r="B40" s="999" t="s">
        <v>748</v>
      </c>
      <c r="C40" s="1000">
        <v>9679685</v>
      </c>
      <c r="D40" s="1001">
        <v>97630187.639999986</v>
      </c>
      <c r="E40" s="1000">
        <v>9469302.9900000002</v>
      </c>
      <c r="F40" s="1000">
        <f t="shared" si="1"/>
        <v>-88160884.649999991</v>
      </c>
      <c r="G40" s="1002">
        <f t="shared" si="0"/>
        <v>-0.90300845241722827</v>
      </c>
    </row>
    <row r="41" spans="2:7">
      <c r="B41" s="999" t="s">
        <v>749</v>
      </c>
      <c r="C41" s="1000">
        <v>60000000</v>
      </c>
      <c r="D41" s="1001">
        <v>0</v>
      </c>
      <c r="E41" s="1000">
        <v>55179203.740000002</v>
      </c>
      <c r="F41" s="1000">
        <f t="shared" si="1"/>
        <v>55179203.740000002</v>
      </c>
      <c r="G41" s="1002" t="str">
        <f t="shared" si="0"/>
        <v>0.0%</v>
      </c>
    </row>
    <row r="42" spans="2:7">
      <c r="B42" s="999" t="s">
        <v>750</v>
      </c>
      <c r="C42" s="1000">
        <v>0</v>
      </c>
      <c r="D42" s="1001">
        <v>33636476.530000001</v>
      </c>
      <c r="E42" s="1000">
        <v>17326782.32</v>
      </c>
      <c r="F42" s="1000">
        <f t="shared" si="1"/>
        <v>-16309694.210000001</v>
      </c>
      <c r="G42" s="1002">
        <f t="shared" si="0"/>
        <v>-0.48488117343246595</v>
      </c>
    </row>
    <row r="43" spans="2:7">
      <c r="B43" s="999" t="s">
        <v>751</v>
      </c>
      <c r="C43" s="1000">
        <v>389933963</v>
      </c>
      <c r="D43" s="1001">
        <v>62784996.129999995</v>
      </c>
      <c r="E43" s="1000">
        <v>154570943.63</v>
      </c>
      <c r="F43" s="1000">
        <f t="shared" si="1"/>
        <v>91785947.5</v>
      </c>
      <c r="G43" s="1002">
        <f t="shared" si="0"/>
        <v>1.4619089457288783</v>
      </c>
    </row>
    <row r="44" spans="2:7">
      <c r="B44" s="999" t="s">
        <v>752</v>
      </c>
      <c r="C44" s="1000">
        <v>22642715</v>
      </c>
      <c r="D44" s="1001">
        <v>139482683.06999999</v>
      </c>
      <c r="E44" s="1000">
        <v>4317281.79</v>
      </c>
      <c r="F44" s="1000">
        <f t="shared" si="1"/>
        <v>-135165401.28</v>
      </c>
      <c r="G44" s="1002">
        <f t="shared" si="0"/>
        <v>-0.96904790118044015</v>
      </c>
    </row>
    <row r="45" spans="2:7">
      <c r="B45" s="993" t="s">
        <v>1196</v>
      </c>
      <c r="C45" s="994">
        <v>187567971</v>
      </c>
      <c r="D45" s="994">
        <v>115119020.95999999</v>
      </c>
      <c r="E45" s="994">
        <v>354898868.76999998</v>
      </c>
      <c r="F45" s="994">
        <f t="shared" si="1"/>
        <v>239779847.81</v>
      </c>
      <c r="G45" s="995">
        <f t="shared" si="0"/>
        <v>2.0828864405762753</v>
      </c>
    </row>
    <row r="46" spans="2:7">
      <c r="B46" s="999" t="s">
        <v>744</v>
      </c>
      <c r="C46" s="1000">
        <v>110000000</v>
      </c>
      <c r="D46" s="1001">
        <v>103034734.94</v>
      </c>
      <c r="E46" s="1000">
        <v>136523894.50999999</v>
      </c>
      <c r="F46" s="1000">
        <f t="shared" si="1"/>
        <v>33489159.569999993</v>
      </c>
      <c r="G46" s="1002">
        <f t="shared" si="0"/>
        <v>0.32502786161872171</v>
      </c>
    </row>
    <row r="47" spans="2:7">
      <c r="B47" s="999" t="s">
        <v>749</v>
      </c>
      <c r="C47" s="1000"/>
      <c r="D47" s="1001">
        <v>0</v>
      </c>
      <c r="E47" s="1000"/>
      <c r="F47" s="1000">
        <f t="shared" si="1"/>
        <v>0</v>
      </c>
      <c r="G47" s="1002" t="str">
        <f t="shared" si="0"/>
        <v>0.0%</v>
      </c>
    </row>
    <row r="48" spans="2:7">
      <c r="B48" s="999" t="s">
        <v>750</v>
      </c>
      <c r="C48" s="1000">
        <v>0</v>
      </c>
      <c r="D48" s="1001">
        <v>0</v>
      </c>
      <c r="E48" s="1000">
        <v>0</v>
      </c>
      <c r="F48" s="1000">
        <f t="shared" si="1"/>
        <v>0</v>
      </c>
      <c r="G48" s="1002" t="str">
        <f t="shared" si="0"/>
        <v>0.0%</v>
      </c>
    </row>
    <row r="49" spans="2:7">
      <c r="B49" s="999" t="s">
        <v>751</v>
      </c>
      <c r="C49" s="1000">
        <v>77567971</v>
      </c>
      <c r="D49" s="1001">
        <v>12084286.020000001</v>
      </c>
      <c r="E49" s="1000">
        <v>218374974.25999999</v>
      </c>
      <c r="F49" s="1000">
        <f t="shared" si="1"/>
        <v>206290688.23999998</v>
      </c>
      <c r="G49" s="1002">
        <f t="shared" si="0"/>
        <v>17.070986891453927</v>
      </c>
    </row>
    <row r="50" spans="2:7">
      <c r="B50" s="993" t="s">
        <v>1197</v>
      </c>
      <c r="C50" s="994">
        <v>211067302</v>
      </c>
      <c r="D50" s="994">
        <v>177027828.72999996</v>
      </c>
      <c r="E50" s="994">
        <v>291132853.61000001</v>
      </c>
      <c r="F50" s="994">
        <f t="shared" si="1"/>
        <v>114105024.88000005</v>
      </c>
      <c r="G50" s="995">
        <f t="shared" si="0"/>
        <v>0.64455981694285613</v>
      </c>
    </row>
    <row r="51" spans="2:7">
      <c r="B51" s="999" t="s">
        <v>744</v>
      </c>
      <c r="C51" s="1000">
        <v>100000000</v>
      </c>
      <c r="D51" s="1001">
        <v>102426192.67999999</v>
      </c>
      <c r="E51" s="1000">
        <v>229999932.09999999</v>
      </c>
      <c r="F51" s="1000">
        <f t="shared" si="1"/>
        <v>127573739.42</v>
      </c>
      <c r="G51" s="1002">
        <f t="shared" si="0"/>
        <v>1.2455187104197654</v>
      </c>
    </row>
    <row r="52" spans="2:7">
      <c r="B52" s="999" t="s">
        <v>746</v>
      </c>
      <c r="C52" s="1000"/>
      <c r="D52" s="1001">
        <v>1962221.82</v>
      </c>
      <c r="E52" s="1000"/>
      <c r="F52" s="1000">
        <f t="shared" si="1"/>
        <v>-1962221.82</v>
      </c>
      <c r="G52" s="1002">
        <f t="shared" si="0"/>
        <v>-1</v>
      </c>
    </row>
    <row r="53" spans="2:7">
      <c r="B53" s="999" t="s">
        <v>748</v>
      </c>
      <c r="C53" s="1000">
        <v>0</v>
      </c>
      <c r="D53" s="1001"/>
      <c r="E53" s="1000">
        <v>0</v>
      </c>
      <c r="F53" s="1000">
        <f t="shared" si="1"/>
        <v>0</v>
      </c>
      <c r="G53" s="1002" t="str">
        <f t="shared" si="0"/>
        <v>0.0%</v>
      </c>
    </row>
    <row r="54" spans="2:7">
      <c r="B54" s="999" t="s">
        <v>749</v>
      </c>
      <c r="C54" s="1000">
        <v>0</v>
      </c>
      <c r="D54" s="1001">
        <v>5118442.5999999996</v>
      </c>
      <c r="E54" s="1000">
        <v>0</v>
      </c>
      <c r="F54" s="1000">
        <f t="shared" si="1"/>
        <v>-5118442.5999999996</v>
      </c>
      <c r="G54" s="1002">
        <f t="shared" si="0"/>
        <v>-1</v>
      </c>
    </row>
    <row r="55" spans="2:7">
      <c r="B55" s="999" t="s">
        <v>750</v>
      </c>
      <c r="C55" s="1000">
        <v>0</v>
      </c>
      <c r="D55" s="1001"/>
      <c r="E55" s="1000">
        <v>0</v>
      </c>
      <c r="F55" s="1000">
        <f t="shared" si="1"/>
        <v>0</v>
      </c>
      <c r="G55" s="1002" t="str">
        <f t="shared" si="0"/>
        <v>0.0%</v>
      </c>
    </row>
    <row r="56" spans="2:7">
      <c r="B56" s="999" t="s">
        <v>751</v>
      </c>
      <c r="C56" s="1000">
        <v>111067302</v>
      </c>
      <c r="D56" s="1001">
        <v>67520971.629999995</v>
      </c>
      <c r="E56" s="1000">
        <v>61132921.510000005</v>
      </c>
      <c r="F56" s="1000">
        <f t="shared" si="1"/>
        <v>-6388050.1199999899</v>
      </c>
      <c r="G56" s="1002">
        <f t="shared" si="0"/>
        <v>-9.4608385599145306E-2</v>
      </c>
    </row>
    <row r="57" spans="2:7">
      <c r="B57" s="990" t="s">
        <v>1198</v>
      </c>
      <c r="C57" s="991">
        <v>3985133221</v>
      </c>
      <c r="D57" s="991">
        <v>3340117856.2600002</v>
      </c>
      <c r="E57" s="991">
        <v>4743102316.1599998</v>
      </c>
      <c r="F57" s="991">
        <f t="shared" si="1"/>
        <v>1402984459.8999996</v>
      </c>
      <c r="G57" s="992">
        <f>IFERROR(F57/D57,"0.0%")</f>
        <v>0.42004040584093361</v>
      </c>
    </row>
    <row r="58" spans="2:7">
      <c r="B58" s="993" t="s">
        <v>1199</v>
      </c>
      <c r="C58" s="994">
        <v>2184745931</v>
      </c>
      <c r="D58" s="994">
        <v>1915839153.0699999</v>
      </c>
      <c r="E58" s="994">
        <v>1812957229.01</v>
      </c>
      <c r="F58" s="994">
        <f t="shared" si="1"/>
        <v>-102881924.05999994</v>
      </c>
      <c r="G58" s="995">
        <f t="shared" si="0"/>
        <v>-5.3700710675600699E-2</v>
      </c>
    </row>
    <row r="59" spans="2:7">
      <c r="B59" s="999" t="s">
        <v>739</v>
      </c>
      <c r="C59" s="1000">
        <v>142049097</v>
      </c>
      <c r="D59" s="1001">
        <v>22425825.100000001</v>
      </c>
      <c r="E59" s="1000">
        <v>65373628.960000001</v>
      </c>
      <c r="F59" s="1000">
        <f t="shared" si="1"/>
        <v>42947803.859999999</v>
      </c>
      <c r="G59" s="1002">
        <f t="shared" si="0"/>
        <v>1.9151047361017721</v>
      </c>
    </row>
    <row r="60" spans="2:7">
      <c r="B60" s="999" t="s">
        <v>744</v>
      </c>
      <c r="C60" s="1000">
        <v>515957851</v>
      </c>
      <c r="D60" s="1001">
        <v>840895839.26999998</v>
      </c>
      <c r="E60" s="1000">
        <v>623427502.49000001</v>
      </c>
      <c r="F60" s="1000">
        <f t="shared" si="1"/>
        <v>-217468336.77999997</v>
      </c>
      <c r="G60" s="1002">
        <f t="shared" si="0"/>
        <v>-0.25861507052857935</v>
      </c>
    </row>
    <row r="61" spans="2:7">
      <c r="B61" s="999" t="s">
        <v>748</v>
      </c>
      <c r="C61" s="1000">
        <v>548506156</v>
      </c>
      <c r="D61" s="1001">
        <v>58307737.899999999</v>
      </c>
      <c r="E61" s="1000">
        <v>137050516.54000002</v>
      </c>
      <c r="F61" s="1000">
        <f t="shared" si="1"/>
        <v>78742778.640000015</v>
      </c>
      <c r="G61" s="1002">
        <f t="shared" si="0"/>
        <v>1.3504687623973151</v>
      </c>
    </row>
    <row r="62" spans="2:7">
      <c r="B62" s="999" t="s">
        <v>749</v>
      </c>
      <c r="C62" s="1000">
        <v>822757951</v>
      </c>
      <c r="D62" s="1001">
        <v>933924800.25999999</v>
      </c>
      <c r="E62" s="1000">
        <v>880813456.3900001</v>
      </c>
      <c r="F62" s="1000">
        <f t="shared" si="1"/>
        <v>-53111343.869999886</v>
      </c>
      <c r="G62" s="1002">
        <f t="shared" si="0"/>
        <v>-5.6868972593097381E-2</v>
      </c>
    </row>
    <row r="63" spans="2:7">
      <c r="B63" s="999" t="s">
        <v>750</v>
      </c>
      <c r="C63" s="1000">
        <v>18597757</v>
      </c>
      <c r="D63" s="1001">
        <v>4783343.1900000004</v>
      </c>
      <c r="E63" s="1000">
        <v>14878205.600000001</v>
      </c>
      <c r="F63" s="1000">
        <f t="shared" si="1"/>
        <v>10094862.41</v>
      </c>
      <c r="G63" s="1002">
        <f t="shared" si="0"/>
        <v>2.1104198484240473</v>
      </c>
    </row>
    <row r="64" spans="2:7">
      <c r="B64" s="999" t="s">
        <v>751</v>
      </c>
      <c r="C64" s="1000">
        <v>136877119</v>
      </c>
      <c r="D64" s="1001">
        <v>55501607.350000001</v>
      </c>
      <c r="E64" s="1000">
        <v>91413919.030000016</v>
      </c>
      <c r="F64" s="1000">
        <f t="shared" si="1"/>
        <v>35912311.680000015</v>
      </c>
      <c r="G64" s="1002">
        <f t="shared" si="0"/>
        <v>0.64704993953657119</v>
      </c>
    </row>
    <row r="65" spans="2:7">
      <c r="B65" s="993" t="s">
        <v>1200</v>
      </c>
      <c r="C65" s="994">
        <v>635775519</v>
      </c>
      <c r="D65" s="994">
        <v>984652818.46000004</v>
      </c>
      <c r="E65" s="994">
        <v>2296464258.9099998</v>
      </c>
      <c r="F65" s="994">
        <f t="shared" si="1"/>
        <v>1311811440.4499998</v>
      </c>
      <c r="G65" s="995">
        <f t="shared" si="0"/>
        <v>1.3322578434312278</v>
      </c>
    </row>
    <row r="66" spans="2:7">
      <c r="B66" s="999" t="s">
        <v>739</v>
      </c>
      <c r="C66" s="1000"/>
      <c r="D66" s="1001">
        <v>0</v>
      </c>
      <c r="E66" s="1000"/>
      <c r="F66" s="1000">
        <f t="shared" si="1"/>
        <v>0</v>
      </c>
      <c r="G66" s="1002" t="str">
        <f t="shared" si="0"/>
        <v>0.0%</v>
      </c>
    </row>
    <row r="67" spans="2:7">
      <c r="B67" s="999" t="s">
        <v>744</v>
      </c>
      <c r="C67" s="1000">
        <v>417155181</v>
      </c>
      <c r="D67" s="1001">
        <v>948517985.13000011</v>
      </c>
      <c r="E67" s="1000">
        <v>2170629111.1799998</v>
      </c>
      <c r="F67" s="1000">
        <f t="shared" si="1"/>
        <v>1222111126.0499997</v>
      </c>
      <c r="G67" s="1002">
        <f t="shared" si="0"/>
        <v>1.2884427551286779</v>
      </c>
    </row>
    <row r="68" spans="2:7">
      <c r="B68" s="999" t="s">
        <v>746</v>
      </c>
      <c r="C68" s="1000">
        <v>91104925</v>
      </c>
      <c r="D68" s="1001"/>
      <c r="E68" s="1000">
        <v>21000000</v>
      </c>
      <c r="F68" s="1000">
        <f t="shared" si="1"/>
        <v>21000000</v>
      </c>
      <c r="G68" s="1002" t="str">
        <f t="shared" si="0"/>
        <v>0.0%</v>
      </c>
    </row>
    <row r="69" spans="2:7">
      <c r="B69" s="999" t="s">
        <v>749</v>
      </c>
      <c r="C69" s="1000">
        <v>0</v>
      </c>
      <c r="D69" s="1001">
        <v>0</v>
      </c>
      <c r="E69" s="1000">
        <v>0</v>
      </c>
      <c r="F69" s="1000">
        <f t="shared" si="1"/>
        <v>0</v>
      </c>
      <c r="G69" s="1002" t="str">
        <f t="shared" si="0"/>
        <v>0.0%</v>
      </c>
    </row>
    <row r="70" spans="2:7">
      <c r="B70" s="999" t="s">
        <v>750</v>
      </c>
      <c r="C70" s="1000">
        <v>25195852</v>
      </c>
      <c r="D70" s="1001">
        <v>10911556.800000001</v>
      </c>
      <c r="E70" s="1000">
        <v>10376669.779999999</v>
      </c>
      <c r="F70" s="1000">
        <f t="shared" si="1"/>
        <v>-534887.02000000142</v>
      </c>
      <c r="G70" s="1002">
        <f t="shared" si="0"/>
        <v>-4.9020229633960334E-2</v>
      </c>
    </row>
    <row r="71" spans="2:7">
      <c r="B71" s="999" t="s">
        <v>751</v>
      </c>
      <c r="C71" s="1000">
        <v>85497312</v>
      </c>
      <c r="D71" s="1001">
        <v>25223276.530000001</v>
      </c>
      <c r="E71" s="1000">
        <v>83538282.469999999</v>
      </c>
      <c r="F71" s="1000">
        <f t="shared" si="1"/>
        <v>58315005.939999998</v>
      </c>
      <c r="G71" s="1002">
        <f t="shared" si="0"/>
        <v>2.3119520523291821</v>
      </c>
    </row>
    <row r="72" spans="2:7">
      <c r="B72" s="999" t="s">
        <v>752</v>
      </c>
      <c r="C72" s="1000">
        <v>16822249</v>
      </c>
      <c r="D72" s="1001">
        <v>0</v>
      </c>
      <c r="E72" s="1000">
        <v>10920195.48</v>
      </c>
      <c r="F72" s="1000">
        <f t="shared" si="1"/>
        <v>10920195.48</v>
      </c>
      <c r="G72" s="1002" t="str">
        <f t="shared" si="0"/>
        <v>0.0%</v>
      </c>
    </row>
    <row r="73" spans="2:7">
      <c r="B73" s="993" t="s">
        <v>1201</v>
      </c>
      <c r="C73" s="994">
        <v>204788739</v>
      </c>
      <c r="D73" s="994">
        <v>190520486.00000003</v>
      </c>
      <c r="E73" s="994">
        <v>232353419.57000002</v>
      </c>
      <c r="F73" s="994">
        <f t="shared" si="1"/>
        <v>41832933.569999993</v>
      </c>
      <c r="G73" s="995">
        <f t="shared" si="0"/>
        <v>0.21957183948187067</v>
      </c>
    </row>
    <row r="74" spans="2:7">
      <c r="B74" s="999" t="s">
        <v>744</v>
      </c>
      <c r="C74" s="1000">
        <v>137811114</v>
      </c>
      <c r="D74" s="1001">
        <v>170428534.26000002</v>
      </c>
      <c r="E74" s="1000">
        <v>200719299.20000002</v>
      </c>
      <c r="F74" s="1000">
        <f t="shared" si="1"/>
        <v>30290764.939999998</v>
      </c>
      <c r="G74" s="1002">
        <f t="shared" ref="G74:G137" si="2">IFERROR(F74/D74,"0.0%")</f>
        <v>0.17773294285210145</v>
      </c>
    </row>
    <row r="75" spans="2:7">
      <c r="B75" s="999" t="s">
        <v>746</v>
      </c>
      <c r="C75" s="1000"/>
      <c r="D75" s="1001">
        <v>1783950</v>
      </c>
      <c r="E75" s="1000"/>
      <c r="F75" s="1000">
        <f t="shared" ref="F75:F138" si="3">E75-D75</f>
        <v>-1783950</v>
      </c>
      <c r="G75" s="1002">
        <f t="shared" si="2"/>
        <v>-1</v>
      </c>
    </row>
    <row r="76" spans="2:7">
      <c r="B76" s="999" t="s">
        <v>748</v>
      </c>
      <c r="C76" s="1000"/>
      <c r="D76" s="1001">
        <v>3038037.68</v>
      </c>
      <c r="E76" s="1000"/>
      <c r="F76" s="1000">
        <f t="shared" si="3"/>
        <v>-3038037.68</v>
      </c>
      <c r="G76" s="1002">
        <f t="shared" si="2"/>
        <v>-1</v>
      </c>
    </row>
    <row r="77" spans="2:7">
      <c r="B77" s="999" t="s">
        <v>751</v>
      </c>
      <c r="C77" s="1000">
        <v>66977625</v>
      </c>
      <c r="D77" s="1001">
        <v>15269964.060000001</v>
      </c>
      <c r="E77" s="1000">
        <v>31634120.369999997</v>
      </c>
      <c r="F77" s="1000">
        <f t="shared" si="3"/>
        <v>16364156.309999997</v>
      </c>
      <c r="G77" s="1002">
        <f t="shared" si="2"/>
        <v>1.0716565046060755</v>
      </c>
    </row>
    <row r="78" spans="2:7">
      <c r="B78" s="993" t="s">
        <v>1202</v>
      </c>
      <c r="C78" s="994">
        <v>959823032</v>
      </c>
      <c r="D78" s="994">
        <v>249105398.72999996</v>
      </c>
      <c r="E78" s="994">
        <v>401327408.66999996</v>
      </c>
      <c r="F78" s="994">
        <f t="shared" si="3"/>
        <v>152222009.94</v>
      </c>
      <c r="G78" s="995">
        <f t="shared" si="2"/>
        <v>0.61107471261588431</v>
      </c>
    </row>
    <row r="79" spans="2:7">
      <c r="B79" s="999" t="s">
        <v>739</v>
      </c>
      <c r="C79" s="1000"/>
      <c r="D79" s="1001">
        <v>0</v>
      </c>
      <c r="E79" s="1000"/>
      <c r="F79" s="1000">
        <f t="shared" si="3"/>
        <v>0</v>
      </c>
      <c r="G79" s="1002" t="str">
        <f t="shared" si="2"/>
        <v>0.0%</v>
      </c>
    </row>
    <row r="80" spans="2:7">
      <c r="B80" s="999" t="s">
        <v>744</v>
      </c>
      <c r="C80" s="1000">
        <v>471723737</v>
      </c>
      <c r="D80" s="1001">
        <v>150124267.43999997</v>
      </c>
      <c r="E80" s="1000">
        <v>200088880.55000001</v>
      </c>
      <c r="F80" s="1000">
        <f t="shared" si="3"/>
        <v>49964613.110000044</v>
      </c>
      <c r="G80" s="1002">
        <f t="shared" si="2"/>
        <v>0.33282169473346046</v>
      </c>
    </row>
    <row r="81" spans="2:7">
      <c r="B81" s="999" t="s">
        <v>746</v>
      </c>
      <c r="C81" s="1000">
        <v>316939253</v>
      </c>
      <c r="D81" s="1001"/>
      <c r="E81" s="1000">
        <v>78900000</v>
      </c>
      <c r="F81" s="1000">
        <f t="shared" si="3"/>
        <v>78900000</v>
      </c>
      <c r="G81" s="1002" t="str">
        <f t="shared" si="2"/>
        <v>0.0%</v>
      </c>
    </row>
    <row r="82" spans="2:7">
      <c r="B82" s="999" t="s">
        <v>749</v>
      </c>
      <c r="C82" s="1000">
        <v>0</v>
      </c>
      <c r="D82" s="1001">
        <v>77238054.420000002</v>
      </c>
      <c r="E82" s="1000">
        <v>26158195.32</v>
      </c>
      <c r="F82" s="1000">
        <f t="shared" si="3"/>
        <v>-51079859.100000001</v>
      </c>
      <c r="G82" s="1002">
        <f t="shared" si="2"/>
        <v>-0.66133021453701191</v>
      </c>
    </row>
    <row r="83" spans="2:7">
      <c r="B83" s="999" t="s">
        <v>750</v>
      </c>
      <c r="C83" s="1000"/>
      <c r="D83" s="1001">
        <v>4408794.5</v>
      </c>
      <c r="E83" s="1000"/>
      <c r="F83" s="1000">
        <f t="shared" si="3"/>
        <v>-4408794.5</v>
      </c>
      <c r="G83" s="1002">
        <f t="shared" si="2"/>
        <v>-1</v>
      </c>
    </row>
    <row r="84" spans="2:7">
      <c r="B84" s="999" t="s">
        <v>751</v>
      </c>
      <c r="C84" s="1000">
        <v>171160042</v>
      </c>
      <c r="D84" s="1001">
        <v>17334282.370000001</v>
      </c>
      <c r="E84" s="1000">
        <v>96180332.799999982</v>
      </c>
      <c r="F84" s="1000">
        <f t="shared" si="3"/>
        <v>78846050.429999977</v>
      </c>
      <c r="G84" s="1002">
        <f t="shared" si="2"/>
        <v>4.54856155836349</v>
      </c>
    </row>
    <row r="85" spans="2:7">
      <c r="B85" s="990" t="s">
        <v>1203</v>
      </c>
      <c r="C85" s="991">
        <v>2397153101</v>
      </c>
      <c r="D85" s="991">
        <v>1094685740.5899999</v>
      </c>
      <c r="E85" s="991">
        <v>3508563707.0599999</v>
      </c>
      <c r="F85" s="991">
        <f t="shared" si="3"/>
        <v>2413877966.4700003</v>
      </c>
      <c r="G85" s="992">
        <f t="shared" si="2"/>
        <v>2.2050876127873913</v>
      </c>
    </row>
    <row r="86" spans="2:7">
      <c r="B86" s="993" t="s">
        <v>1204</v>
      </c>
      <c r="C86" s="994">
        <v>681946003</v>
      </c>
      <c r="D86" s="994">
        <v>520889999.92000002</v>
      </c>
      <c r="E86" s="994">
        <v>1578302731.9099998</v>
      </c>
      <c r="F86" s="994">
        <f t="shared" si="3"/>
        <v>1057412731.9899998</v>
      </c>
      <c r="G86" s="995">
        <f t="shared" si="2"/>
        <v>2.030011580472654</v>
      </c>
    </row>
    <row r="87" spans="2:7">
      <c r="B87" s="999" t="s">
        <v>738</v>
      </c>
      <c r="C87" s="1000">
        <v>0</v>
      </c>
      <c r="D87" s="1001"/>
      <c r="E87" s="1000">
        <v>879367309.1400001</v>
      </c>
      <c r="F87" s="1000">
        <f t="shared" si="3"/>
        <v>879367309.1400001</v>
      </c>
      <c r="G87" s="1002" t="str">
        <f t="shared" si="2"/>
        <v>0.0%</v>
      </c>
    </row>
    <row r="88" spans="2:7">
      <c r="B88" s="999" t="s">
        <v>741</v>
      </c>
      <c r="C88" s="1000">
        <v>61974902</v>
      </c>
      <c r="D88" s="1001">
        <v>1252290.1399999999</v>
      </c>
      <c r="E88" s="1000">
        <v>6514654.6799999997</v>
      </c>
      <c r="F88" s="1000">
        <f t="shared" si="3"/>
        <v>5262364.54</v>
      </c>
      <c r="G88" s="1002">
        <f t="shared" si="2"/>
        <v>4.2021927442469522</v>
      </c>
    </row>
    <row r="89" spans="2:7">
      <c r="B89" s="999" t="s">
        <v>744</v>
      </c>
      <c r="C89" s="1000">
        <v>226862072</v>
      </c>
      <c r="D89" s="1001">
        <v>233096795.11000001</v>
      </c>
      <c r="E89" s="1000">
        <v>272244086.43000001</v>
      </c>
      <c r="F89" s="1000">
        <f t="shared" si="3"/>
        <v>39147291.319999993</v>
      </c>
      <c r="G89" s="1002">
        <f t="shared" si="2"/>
        <v>0.16794435677043998</v>
      </c>
    </row>
    <row r="90" spans="2:7">
      <c r="B90" s="999" t="s">
        <v>748</v>
      </c>
      <c r="C90" s="1000">
        <v>0</v>
      </c>
      <c r="D90" s="1001"/>
      <c r="E90" s="1000">
        <v>0</v>
      </c>
      <c r="F90" s="1000">
        <f t="shared" si="3"/>
        <v>0</v>
      </c>
      <c r="G90" s="1002" t="str">
        <f t="shared" si="2"/>
        <v>0.0%</v>
      </c>
    </row>
    <row r="91" spans="2:7">
      <c r="B91" s="999" t="s">
        <v>749</v>
      </c>
      <c r="C91" s="1000">
        <v>321917532</v>
      </c>
      <c r="D91" s="1001">
        <v>245763674.47000003</v>
      </c>
      <c r="E91" s="1000">
        <v>365126821.60000002</v>
      </c>
      <c r="F91" s="1000">
        <f t="shared" si="3"/>
        <v>119363147.13</v>
      </c>
      <c r="G91" s="1002">
        <f t="shared" si="2"/>
        <v>0.48568262737530993</v>
      </c>
    </row>
    <row r="92" spans="2:7">
      <c r="B92" s="999" t="s">
        <v>750</v>
      </c>
      <c r="C92" s="1000">
        <v>14945875</v>
      </c>
      <c r="D92" s="1001">
        <v>17757564.02</v>
      </c>
      <c r="E92" s="1000">
        <v>13623923.359999999</v>
      </c>
      <c r="F92" s="1000">
        <f t="shared" si="3"/>
        <v>-4133640.66</v>
      </c>
      <c r="G92" s="1002">
        <f t="shared" si="2"/>
        <v>-0.23278196577775875</v>
      </c>
    </row>
    <row r="93" spans="2:7">
      <c r="B93" s="999" t="s">
        <v>751</v>
      </c>
      <c r="C93" s="1000">
        <v>45851831</v>
      </c>
      <c r="D93" s="1001">
        <v>20617364.559999999</v>
      </c>
      <c r="E93" s="1000">
        <v>41251848</v>
      </c>
      <c r="F93" s="1000">
        <f t="shared" si="3"/>
        <v>20634483.440000001</v>
      </c>
      <c r="G93" s="1002">
        <f t="shared" si="2"/>
        <v>1.0008303136877743</v>
      </c>
    </row>
    <row r="94" spans="2:7">
      <c r="B94" s="999" t="s">
        <v>752</v>
      </c>
      <c r="C94" s="1000">
        <v>10393791</v>
      </c>
      <c r="D94" s="1001">
        <v>2402311.62</v>
      </c>
      <c r="E94" s="1000">
        <v>174088.7</v>
      </c>
      <c r="F94" s="1000">
        <f t="shared" si="3"/>
        <v>-2228222.92</v>
      </c>
      <c r="G94" s="1002">
        <f t="shared" si="2"/>
        <v>-0.92753284022328453</v>
      </c>
    </row>
    <row r="95" spans="2:7">
      <c r="B95" s="993" t="s">
        <v>1205</v>
      </c>
      <c r="C95" s="994">
        <v>847723630</v>
      </c>
      <c r="D95" s="994">
        <v>429023302.52999997</v>
      </c>
      <c r="E95" s="994">
        <v>1221057483.8799999</v>
      </c>
      <c r="F95" s="994">
        <f t="shared" si="3"/>
        <v>792034181.3499999</v>
      </c>
      <c r="G95" s="995">
        <f t="shared" si="2"/>
        <v>1.846133244230052</v>
      </c>
    </row>
    <row r="96" spans="2:7">
      <c r="B96" s="999" t="s">
        <v>744</v>
      </c>
      <c r="C96" s="1000">
        <v>351720000</v>
      </c>
      <c r="D96" s="1001">
        <v>395890189.36000001</v>
      </c>
      <c r="E96" s="1000">
        <v>954161627.16999996</v>
      </c>
      <c r="F96" s="1000">
        <f t="shared" si="3"/>
        <v>558271437.80999994</v>
      </c>
      <c r="G96" s="1002">
        <f t="shared" si="2"/>
        <v>1.4101673969554716</v>
      </c>
    </row>
    <row r="97" spans="2:7">
      <c r="B97" s="999" t="s">
        <v>748</v>
      </c>
      <c r="C97" s="1000">
        <v>88611833</v>
      </c>
      <c r="D97" s="1001">
        <v>8838005.5299999993</v>
      </c>
      <c r="E97" s="1000">
        <v>30713903</v>
      </c>
      <c r="F97" s="1000">
        <f t="shared" si="3"/>
        <v>21875897.469999999</v>
      </c>
      <c r="G97" s="1002">
        <f t="shared" si="2"/>
        <v>2.4752074883573876</v>
      </c>
    </row>
    <row r="98" spans="2:7">
      <c r="B98" s="999" t="s">
        <v>749</v>
      </c>
      <c r="C98" s="1000">
        <v>318033537</v>
      </c>
      <c r="D98" s="1001"/>
      <c r="E98" s="1000">
        <v>186097704.44000003</v>
      </c>
      <c r="F98" s="1000">
        <f t="shared" si="3"/>
        <v>186097704.44000003</v>
      </c>
      <c r="G98" s="1002" t="str">
        <f t="shared" si="2"/>
        <v>0.0%</v>
      </c>
    </row>
    <row r="99" spans="2:7">
      <c r="B99" s="999" t="s">
        <v>751</v>
      </c>
      <c r="C99" s="1000">
        <v>89358260</v>
      </c>
      <c r="D99" s="1001">
        <v>24295107.640000001</v>
      </c>
      <c r="E99" s="1000">
        <v>50084249.269999996</v>
      </c>
      <c r="F99" s="1000">
        <f t="shared" si="3"/>
        <v>25789141.629999995</v>
      </c>
      <c r="G99" s="1002">
        <f t="shared" si="2"/>
        <v>1.0614952611916064</v>
      </c>
    </row>
    <row r="100" spans="2:7">
      <c r="B100" s="993" t="s">
        <v>1206</v>
      </c>
      <c r="C100" s="994">
        <v>362786373</v>
      </c>
      <c r="D100" s="994">
        <v>52082231.919999994</v>
      </c>
      <c r="E100" s="994">
        <v>327639916.16000003</v>
      </c>
      <c r="F100" s="994">
        <f t="shared" si="3"/>
        <v>275557684.24000001</v>
      </c>
      <c r="G100" s="995">
        <f t="shared" si="2"/>
        <v>5.2908194230858925</v>
      </c>
    </row>
    <row r="101" spans="2:7">
      <c r="B101" s="999" t="s">
        <v>744</v>
      </c>
      <c r="C101" s="1000">
        <v>110000000</v>
      </c>
      <c r="D101" s="1001">
        <v>15710100</v>
      </c>
      <c r="E101" s="1000">
        <v>136699961.28</v>
      </c>
      <c r="F101" s="1000">
        <f t="shared" si="3"/>
        <v>120989861.28</v>
      </c>
      <c r="G101" s="1002">
        <f t="shared" si="2"/>
        <v>7.7014061832833658</v>
      </c>
    </row>
    <row r="102" spans="2:7">
      <c r="B102" s="999" t="s">
        <v>746</v>
      </c>
      <c r="C102" s="1000"/>
      <c r="D102" s="1001">
        <v>5159343</v>
      </c>
      <c r="E102" s="1000"/>
      <c r="F102" s="1000">
        <f t="shared" si="3"/>
        <v>-5159343</v>
      </c>
      <c r="G102" s="1002">
        <f t="shared" si="2"/>
        <v>-1</v>
      </c>
    </row>
    <row r="103" spans="2:7">
      <c r="B103" s="999" t="s">
        <v>748</v>
      </c>
      <c r="C103" s="1000">
        <v>0</v>
      </c>
      <c r="D103" s="1001">
        <v>894437.69</v>
      </c>
      <c r="E103" s="1000">
        <v>16134059.800000001</v>
      </c>
      <c r="F103" s="1000">
        <f t="shared" si="3"/>
        <v>15239622.110000001</v>
      </c>
      <c r="G103" s="1002">
        <f t="shared" si="2"/>
        <v>17.038215496039754</v>
      </c>
    </row>
    <row r="104" spans="2:7">
      <c r="B104" s="999" t="s">
        <v>750</v>
      </c>
      <c r="C104" s="1000"/>
      <c r="D104" s="1001">
        <v>14661877.709999999</v>
      </c>
      <c r="E104" s="1000"/>
      <c r="F104" s="1000">
        <f t="shared" si="3"/>
        <v>-14661877.709999999</v>
      </c>
      <c r="G104" s="1002">
        <f t="shared" si="2"/>
        <v>-1</v>
      </c>
    </row>
    <row r="105" spans="2:7">
      <c r="B105" s="999" t="s">
        <v>751</v>
      </c>
      <c r="C105" s="1000">
        <v>252786373</v>
      </c>
      <c r="D105" s="1001">
        <v>9106785.7300000004</v>
      </c>
      <c r="E105" s="1000">
        <v>155119022.09</v>
      </c>
      <c r="F105" s="1000">
        <f t="shared" si="3"/>
        <v>146012236.36000001</v>
      </c>
      <c r="G105" s="1002">
        <f t="shared" si="2"/>
        <v>16.033344880290713</v>
      </c>
    </row>
    <row r="106" spans="2:7">
      <c r="B106" s="999" t="s">
        <v>752</v>
      </c>
      <c r="C106" s="1000">
        <v>0</v>
      </c>
      <c r="D106" s="1001">
        <v>6549687.79</v>
      </c>
      <c r="E106" s="1000">
        <v>19686872.989999998</v>
      </c>
      <c r="F106" s="1000">
        <f t="shared" si="3"/>
        <v>13137185.199999999</v>
      </c>
      <c r="G106" s="1002">
        <f t="shared" si="2"/>
        <v>2.00577273622992</v>
      </c>
    </row>
    <row r="107" spans="2:7">
      <c r="B107" s="993" t="s">
        <v>1207</v>
      </c>
      <c r="C107" s="994">
        <v>494697095</v>
      </c>
      <c r="D107" s="994">
        <v>88223845.650000006</v>
      </c>
      <c r="E107" s="994">
        <v>375284073.00999999</v>
      </c>
      <c r="F107" s="994">
        <f t="shared" si="3"/>
        <v>287060227.36000001</v>
      </c>
      <c r="G107" s="995">
        <f t="shared" si="2"/>
        <v>3.253771417977176</v>
      </c>
    </row>
    <row r="108" spans="2:7">
      <c r="B108" s="999" t="s">
        <v>744</v>
      </c>
      <c r="C108" s="1000">
        <v>130000000</v>
      </c>
      <c r="D108" s="1001">
        <v>7060351.9799999995</v>
      </c>
      <c r="E108" s="1000">
        <v>156099996.97000003</v>
      </c>
      <c r="F108" s="1000">
        <f t="shared" si="3"/>
        <v>149039644.99000004</v>
      </c>
      <c r="G108" s="1002">
        <f t="shared" si="2"/>
        <v>21.109378882552544</v>
      </c>
    </row>
    <row r="109" spans="2:7">
      <c r="B109" s="999" t="s">
        <v>749</v>
      </c>
      <c r="C109" s="1000">
        <v>282115004</v>
      </c>
      <c r="D109" s="1001">
        <v>46040189.150000006</v>
      </c>
      <c r="E109" s="1000">
        <v>136863061.99000001</v>
      </c>
      <c r="F109" s="1000">
        <f t="shared" si="3"/>
        <v>90822872.840000004</v>
      </c>
      <c r="G109" s="1002">
        <f t="shared" si="2"/>
        <v>1.9726867877127301</v>
      </c>
    </row>
    <row r="110" spans="2:7">
      <c r="B110" s="999" t="s">
        <v>751</v>
      </c>
      <c r="C110" s="1000">
        <v>82582091</v>
      </c>
      <c r="D110" s="1001">
        <v>35123304.519999996</v>
      </c>
      <c r="E110" s="1000">
        <v>82321014.049999982</v>
      </c>
      <c r="F110" s="1000">
        <f t="shared" si="3"/>
        <v>47197709.529999986</v>
      </c>
      <c r="G110" s="1002">
        <f t="shared" si="2"/>
        <v>1.3437718966085481</v>
      </c>
    </row>
    <row r="111" spans="2:7">
      <c r="B111" s="993" t="s">
        <v>1193</v>
      </c>
      <c r="C111" s="994">
        <v>10000000</v>
      </c>
      <c r="D111" s="994">
        <v>4466360.57</v>
      </c>
      <c r="E111" s="994">
        <v>6279502.1000000015</v>
      </c>
      <c r="F111" s="994">
        <f t="shared" si="3"/>
        <v>1813141.5300000012</v>
      </c>
      <c r="G111" s="995">
        <f t="shared" si="2"/>
        <v>0.4059550279434786</v>
      </c>
    </row>
    <row r="112" spans="2:7">
      <c r="B112" s="999" t="s">
        <v>742</v>
      </c>
      <c r="C112" s="1000">
        <v>10000000</v>
      </c>
      <c r="D112" s="1001">
        <v>4466360.57</v>
      </c>
      <c r="E112" s="1000">
        <v>6279502.1000000015</v>
      </c>
      <c r="F112" s="1000">
        <f t="shared" si="3"/>
        <v>1813141.5300000012</v>
      </c>
      <c r="G112" s="1002">
        <f t="shared" si="2"/>
        <v>0.4059550279434786</v>
      </c>
    </row>
    <row r="113" spans="2:7">
      <c r="B113" s="990" t="s">
        <v>1208</v>
      </c>
      <c r="C113" s="991">
        <v>6141541311</v>
      </c>
      <c r="D113" s="991">
        <v>3415274200.4400001</v>
      </c>
      <c r="E113" s="991">
        <v>4620219333.8200006</v>
      </c>
      <c r="F113" s="991">
        <f t="shared" si="3"/>
        <v>1204945133.3800006</v>
      </c>
      <c r="G113" s="992">
        <f t="shared" si="2"/>
        <v>0.35281065667429101</v>
      </c>
    </row>
    <row r="114" spans="2:7">
      <c r="B114" s="993" t="s">
        <v>1209</v>
      </c>
      <c r="C114" s="994">
        <v>2952648114</v>
      </c>
      <c r="D114" s="994">
        <v>2030739014.72</v>
      </c>
      <c r="E114" s="994">
        <v>2128891785.9599998</v>
      </c>
      <c r="F114" s="994">
        <f t="shared" si="3"/>
        <v>98152771.239999771</v>
      </c>
      <c r="G114" s="995">
        <f t="shared" si="2"/>
        <v>4.8333523179753923E-2</v>
      </c>
    </row>
    <row r="115" spans="2:7">
      <c r="B115" s="999" t="s">
        <v>739</v>
      </c>
      <c r="C115" s="1000">
        <v>5628082</v>
      </c>
      <c r="D115" s="1001">
        <v>1244036.8400000001</v>
      </c>
      <c r="E115" s="1000">
        <v>0</v>
      </c>
      <c r="F115" s="1000">
        <f t="shared" si="3"/>
        <v>-1244036.8400000001</v>
      </c>
      <c r="G115" s="1002">
        <f t="shared" si="2"/>
        <v>-1</v>
      </c>
    </row>
    <row r="116" spans="2:7">
      <c r="B116" s="999" t="s">
        <v>744</v>
      </c>
      <c r="C116" s="1000">
        <v>233604905</v>
      </c>
      <c r="D116" s="1001">
        <v>1056446167.28</v>
      </c>
      <c r="E116" s="1000">
        <v>713335996.24000001</v>
      </c>
      <c r="F116" s="1000">
        <f t="shared" si="3"/>
        <v>-343110171.03999996</v>
      </c>
      <c r="G116" s="1002">
        <f t="shared" si="2"/>
        <v>-0.32477771387386006</v>
      </c>
    </row>
    <row r="117" spans="2:7">
      <c r="B117" s="999" t="s">
        <v>746</v>
      </c>
      <c r="C117" s="1000">
        <v>2105891782</v>
      </c>
      <c r="D117" s="1001">
        <v>917416982.34000015</v>
      </c>
      <c r="E117" s="1000">
        <v>1054604231.8599999</v>
      </c>
      <c r="F117" s="1000">
        <f t="shared" si="3"/>
        <v>137187249.51999974</v>
      </c>
      <c r="G117" s="1002">
        <f t="shared" si="2"/>
        <v>0.14953641818367533</v>
      </c>
    </row>
    <row r="118" spans="2:7">
      <c r="B118" s="999" t="s">
        <v>748</v>
      </c>
      <c r="C118" s="1000">
        <v>0</v>
      </c>
      <c r="D118" s="1001">
        <v>4987974.78</v>
      </c>
      <c r="E118" s="1000">
        <v>0</v>
      </c>
      <c r="F118" s="1000">
        <f t="shared" si="3"/>
        <v>-4987974.78</v>
      </c>
      <c r="G118" s="1002">
        <f t="shared" si="2"/>
        <v>-1</v>
      </c>
    </row>
    <row r="119" spans="2:7">
      <c r="B119" s="999" t="s">
        <v>749</v>
      </c>
      <c r="C119" s="1000">
        <v>0</v>
      </c>
      <c r="D119" s="1001"/>
      <c r="E119" s="1000">
        <v>0</v>
      </c>
      <c r="F119" s="1000">
        <f t="shared" si="3"/>
        <v>0</v>
      </c>
      <c r="G119" s="1002" t="str">
        <f t="shared" si="2"/>
        <v>0.0%</v>
      </c>
    </row>
    <row r="120" spans="2:7">
      <c r="B120" s="999" t="s">
        <v>750</v>
      </c>
      <c r="C120" s="1000">
        <v>30347704</v>
      </c>
      <c r="D120" s="1001">
        <v>14923496.560000001</v>
      </c>
      <c r="E120" s="1000">
        <v>23969128.359999999</v>
      </c>
      <c r="F120" s="1000">
        <f t="shared" si="3"/>
        <v>9045631.7999999989</v>
      </c>
      <c r="G120" s="1002">
        <f t="shared" si="2"/>
        <v>0.60613354006093589</v>
      </c>
    </row>
    <row r="121" spans="2:7">
      <c r="B121" s="999" t="s">
        <v>751</v>
      </c>
      <c r="C121" s="1000">
        <v>577175641</v>
      </c>
      <c r="D121" s="1001">
        <v>35720356.920000002</v>
      </c>
      <c r="E121" s="1000">
        <v>336982429.50000006</v>
      </c>
      <c r="F121" s="1000">
        <f t="shared" si="3"/>
        <v>301262072.58000004</v>
      </c>
      <c r="G121" s="1002">
        <f t="shared" si="2"/>
        <v>8.4339043211329709</v>
      </c>
    </row>
    <row r="122" spans="2:7">
      <c r="B122" s="993" t="s">
        <v>1210</v>
      </c>
      <c r="C122" s="994">
        <v>1062071880</v>
      </c>
      <c r="D122" s="994">
        <v>931352280.55000007</v>
      </c>
      <c r="E122" s="994">
        <v>609990059.96000004</v>
      </c>
      <c r="F122" s="994">
        <f t="shared" si="3"/>
        <v>-321362220.59000003</v>
      </c>
      <c r="G122" s="995">
        <f t="shared" si="2"/>
        <v>-0.34504905104245093</v>
      </c>
    </row>
    <row r="123" spans="2:7">
      <c r="B123" s="999" t="s">
        <v>738</v>
      </c>
      <c r="C123" s="1000"/>
      <c r="D123" s="1001">
        <v>269900811.59000003</v>
      </c>
      <c r="E123" s="1000"/>
      <c r="F123" s="1000">
        <f t="shared" si="3"/>
        <v>-269900811.59000003</v>
      </c>
      <c r="G123" s="1002">
        <f t="shared" si="2"/>
        <v>-1</v>
      </c>
    </row>
    <row r="124" spans="2:7">
      <c r="B124" s="999" t="s">
        <v>744</v>
      </c>
      <c r="C124" s="1000">
        <v>660000000</v>
      </c>
      <c r="D124" s="1001">
        <v>633565725.48000002</v>
      </c>
      <c r="E124" s="1000">
        <v>382135277.11000001</v>
      </c>
      <c r="F124" s="1000">
        <f t="shared" si="3"/>
        <v>-251430448.37</v>
      </c>
      <c r="G124" s="1002">
        <f t="shared" si="2"/>
        <v>-0.39684982671610286</v>
      </c>
    </row>
    <row r="125" spans="2:7">
      <c r="B125" s="999" t="s">
        <v>748</v>
      </c>
      <c r="C125" s="1000">
        <v>7497117</v>
      </c>
      <c r="D125" s="1001">
        <v>2142033</v>
      </c>
      <c r="E125" s="1000">
        <v>3177247.61</v>
      </c>
      <c r="F125" s="1000">
        <f t="shared" si="3"/>
        <v>1035214.6099999999</v>
      </c>
      <c r="G125" s="1002">
        <f t="shared" si="2"/>
        <v>0.48328602313783209</v>
      </c>
    </row>
    <row r="126" spans="2:7">
      <c r="B126" s="999" t="s">
        <v>749</v>
      </c>
      <c r="C126" s="1000">
        <v>0</v>
      </c>
      <c r="D126" s="1001">
        <v>0</v>
      </c>
      <c r="E126" s="1000">
        <v>0</v>
      </c>
      <c r="F126" s="1000">
        <f t="shared" si="3"/>
        <v>0</v>
      </c>
      <c r="G126" s="1002" t="str">
        <f t="shared" si="2"/>
        <v>0.0%</v>
      </c>
    </row>
    <row r="127" spans="2:7">
      <c r="B127" s="999" t="s">
        <v>751</v>
      </c>
      <c r="C127" s="1000">
        <v>394574763</v>
      </c>
      <c r="D127" s="1001">
        <v>25743710.479999997</v>
      </c>
      <c r="E127" s="1000">
        <v>224677535.23999998</v>
      </c>
      <c r="F127" s="1000">
        <f t="shared" si="3"/>
        <v>198933824.75999999</v>
      </c>
      <c r="G127" s="1002">
        <f t="shared" si="2"/>
        <v>7.7274728875835317</v>
      </c>
    </row>
    <row r="128" spans="2:7">
      <c r="B128" s="993" t="s">
        <v>1211</v>
      </c>
      <c r="C128" s="994">
        <v>1928573868</v>
      </c>
      <c r="D128" s="994">
        <v>384840413.56</v>
      </c>
      <c r="E128" s="994">
        <v>1682640043.5799999</v>
      </c>
      <c r="F128" s="994">
        <f t="shared" si="3"/>
        <v>1297799630.02</v>
      </c>
      <c r="G128" s="995">
        <f t="shared" si="2"/>
        <v>3.3723059852643611</v>
      </c>
    </row>
    <row r="129" spans="2:7">
      <c r="B129" s="999" t="s">
        <v>738</v>
      </c>
      <c r="C129" s="1000">
        <v>1125000000</v>
      </c>
      <c r="D129" s="1001"/>
      <c r="E129" s="1000">
        <v>444226831.80000001</v>
      </c>
      <c r="F129" s="1000">
        <f t="shared" si="3"/>
        <v>444226831.80000001</v>
      </c>
      <c r="G129" s="1002" t="str">
        <f t="shared" si="2"/>
        <v>0.0%</v>
      </c>
    </row>
    <row r="130" spans="2:7">
      <c r="B130" s="999" t="s">
        <v>744</v>
      </c>
      <c r="C130" s="1000">
        <v>141715518</v>
      </c>
      <c r="D130" s="1001">
        <v>235296684.86000001</v>
      </c>
      <c r="E130" s="1000">
        <v>350608585.57999998</v>
      </c>
      <c r="F130" s="1000">
        <f t="shared" si="3"/>
        <v>115311900.71999997</v>
      </c>
      <c r="G130" s="1002">
        <f t="shared" si="2"/>
        <v>0.49007023107278286</v>
      </c>
    </row>
    <row r="131" spans="2:7">
      <c r="B131" s="999" t="s">
        <v>746</v>
      </c>
      <c r="C131" s="1000">
        <v>99976175</v>
      </c>
      <c r="D131" s="1001"/>
      <c r="E131" s="1000">
        <v>61148991.630000003</v>
      </c>
      <c r="F131" s="1000">
        <f t="shared" si="3"/>
        <v>61148991.630000003</v>
      </c>
      <c r="G131" s="1002" t="str">
        <f t="shared" si="2"/>
        <v>0.0%</v>
      </c>
    </row>
    <row r="132" spans="2:7">
      <c r="B132" s="999" t="s">
        <v>748</v>
      </c>
      <c r="C132" s="1000">
        <v>15289807</v>
      </c>
      <c r="D132" s="1001">
        <v>0</v>
      </c>
      <c r="E132" s="1000">
        <v>12074779.120000001</v>
      </c>
      <c r="F132" s="1000">
        <f t="shared" si="3"/>
        <v>12074779.120000001</v>
      </c>
      <c r="G132" s="1002" t="str">
        <f t="shared" si="2"/>
        <v>0.0%</v>
      </c>
    </row>
    <row r="133" spans="2:7">
      <c r="B133" s="999" t="s">
        <v>749</v>
      </c>
      <c r="C133" s="1000">
        <v>0</v>
      </c>
      <c r="D133" s="1001">
        <v>0</v>
      </c>
      <c r="E133" s="1000">
        <v>431040000</v>
      </c>
      <c r="F133" s="1000">
        <f t="shared" si="3"/>
        <v>431040000</v>
      </c>
      <c r="G133" s="1002" t="str">
        <f t="shared" si="2"/>
        <v>0.0%</v>
      </c>
    </row>
    <row r="134" spans="2:7">
      <c r="B134" s="999" t="s">
        <v>750</v>
      </c>
      <c r="C134" s="1000">
        <v>0</v>
      </c>
      <c r="D134" s="1001"/>
      <c r="E134" s="1000">
        <v>5837855.7599999998</v>
      </c>
      <c r="F134" s="1000">
        <f t="shared" si="3"/>
        <v>5837855.7599999998</v>
      </c>
      <c r="G134" s="1002" t="str">
        <f t="shared" si="2"/>
        <v>0.0%</v>
      </c>
    </row>
    <row r="135" spans="2:7">
      <c r="B135" s="999" t="s">
        <v>751</v>
      </c>
      <c r="C135" s="1000">
        <v>546592368</v>
      </c>
      <c r="D135" s="1001">
        <v>149543728.69999999</v>
      </c>
      <c r="E135" s="1000">
        <v>377702999.68999994</v>
      </c>
      <c r="F135" s="1000">
        <f t="shared" si="3"/>
        <v>228159270.98999995</v>
      </c>
      <c r="G135" s="1002">
        <f t="shared" si="2"/>
        <v>1.5257027023026206</v>
      </c>
    </row>
    <row r="136" spans="2:7">
      <c r="B136" s="993" t="s">
        <v>1212</v>
      </c>
      <c r="C136" s="994">
        <v>198247449</v>
      </c>
      <c r="D136" s="994">
        <v>55603555.560000002</v>
      </c>
      <c r="E136" s="994">
        <v>198697444.31999999</v>
      </c>
      <c r="F136" s="994">
        <f t="shared" si="3"/>
        <v>143093888.75999999</v>
      </c>
      <c r="G136" s="995">
        <f t="shared" si="2"/>
        <v>2.5734665223987698</v>
      </c>
    </row>
    <row r="137" spans="2:7">
      <c r="B137" s="999" t="s">
        <v>744</v>
      </c>
      <c r="C137" s="1000">
        <v>100000000</v>
      </c>
      <c r="D137" s="1001">
        <v>30170410</v>
      </c>
      <c r="E137" s="1000">
        <v>154999984.17000002</v>
      </c>
      <c r="F137" s="1000">
        <f t="shared" si="3"/>
        <v>124829574.17000002</v>
      </c>
      <c r="G137" s="1002">
        <f t="shared" si="2"/>
        <v>4.1374835201112621</v>
      </c>
    </row>
    <row r="138" spans="2:7">
      <c r="B138" s="999" t="s">
        <v>746</v>
      </c>
      <c r="C138" s="1000">
        <v>60000000</v>
      </c>
      <c r="D138" s="1001">
        <v>7951211.8700000001</v>
      </c>
      <c r="E138" s="1000">
        <v>17684710</v>
      </c>
      <c r="F138" s="1000">
        <f t="shared" si="3"/>
        <v>9733498.129999999</v>
      </c>
      <c r="G138" s="1002">
        <f t="shared" ref="G138:G201" si="4">IFERROR(F138/D138,"0.0%")</f>
        <v>1.2241527818827949</v>
      </c>
    </row>
    <row r="139" spans="2:7">
      <c r="B139" s="999" t="s">
        <v>749</v>
      </c>
      <c r="C139" s="1000">
        <v>0</v>
      </c>
      <c r="D139" s="1001"/>
      <c r="E139" s="1000">
        <v>0</v>
      </c>
      <c r="F139" s="1000">
        <f t="shared" ref="F139:F202" si="5">E139-D139</f>
        <v>0</v>
      </c>
      <c r="G139" s="1002" t="str">
        <f t="shared" si="4"/>
        <v>0.0%</v>
      </c>
    </row>
    <row r="140" spans="2:7">
      <c r="B140" s="999" t="s">
        <v>750</v>
      </c>
      <c r="C140" s="1000">
        <v>0</v>
      </c>
      <c r="D140" s="1001">
        <v>0</v>
      </c>
      <c r="E140" s="1000">
        <v>4985795.26</v>
      </c>
      <c r="F140" s="1000">
        <f t="shared" si="5"/>
        <v>4985795.26</v>
      </c>
      <c r="G140" s="1002" t="str">
        <f t="shared" si="4"/>
        <v>0.0%</v>
      </c>
    </row>
    <row r="141" spans="2:7">
      <c r="B141" s="999" t="s">
        <v>751</v>
      </c>
      <c r="C141" s="1000">
        <v>38247449</v>
      </c>
      <c r="D141" s="1001">
        <v>17481933.690000001</v>
      </c>
      <c r="E141" s="1000">
        <v>21026954.890000001</v>
      </c>
      <c r="F141" s="1000">
        <f t="shared" si="5"/>
        <v>3545021.1999999993</v>
      </c>
      <c r="G141" s="1002">
        <f t="shared" si="4"/>
        <v>0.20278198412500664</v>
      </c>
    </row>
    <row r="142" spans="2:7">
      <c r="B142" s="993" t="s">
        <v>1193</v>
      </c>
      <c r="C142" s="994"/>
      <c r="D142" s="994">
        <v>12738936.049999999</v>
      </c>
      <c r="E142" s="994"/>
      <c r="F142" s="994">
        <f t="shared" si="5"/>
        <v>-12738936.049999999</v>
      </c>
      <c r="G142" s="995">
        <f t="shared" si="4"/>
        <v>-1</v>
      </c>
    </row>
    <row r="143" spans="2:7">
      <c r="B143" s="999" t="s">
        <v>744</v>
      </c>
      <c r="C143" s="1000"/>
      <c r="D143" s="1001">
        <v>12738936.049999999</v>
      </c>
      <c r="E143" s="1000"/>
      <c r="F143" s="1000">
        <f t="shared" si="5"/>
        <v>-12738936.049999999</v>
      </c>
      <c r="G143" s="1002">
        <f t="shared" si="4"/>
        <v>-1</v>
      </c>
    </row>
    <row r="144" spans="2:7">
      <c r="B144" s="990" t="s">
        <v>1213</v>
      </c>
      <c r="C144" s="991">
        <v>2208173993</v>
      </c>
      <c r="D144" s="991">
        <v>2195513687.8399997</v>
      </c>
      <c r="E144" s="991">
        <v>3083158504.7600002</v>
      </c>
      <c r="F144" s="991">
        <f t="shared" si="5"/>
        <v>887644816.92000055</v>
      </c>
      <c r="G144" s="992">
        <f t="shared" si="4"/>
        <v>0.40429937733309573</v>
      </c>
    </row>
    <row r="145" spans="2:7">
      <c r="B145" s="993" t="s">
        <v>1214</v>
      </c>
      <c r="C145" s="994">
        <v>1116546664</v>
      </c>
      <c r="D145" s="994">
        <v>937497258.14999998</v>
      </c>
      <c r="E145" s="994">
        <v>1335066686.96</v>
      </c>
      <c r="F145" s="994">
        <f t="shared" si="5"/>
        <v>397569428.81000006</v>
      </c>
      <c r="G145" s="995">
        <f t="shared" si="4"/>
        <v>0.42407529766491198</v>
      </c>
    </row>
    <row r="146" spans="2:7">
      <c r="B146" s="999" t="s">
        <v>744</v>
      </c>
      <c r="C146" s="1000">
        <v>142864941</v>
      </c>
      <c r="D146" s="1001">
        <v>90635395.519999996</v>
      </c>
      <c r="E146" s="1000">
        <v>189759522.26000002</v>
      </c>
      <c r="F146" s="1000">
        <f t="shared" si="5"/>
        <v>99124126.740000024</v>
      </c>
      <c r="G146" s="1002">
        <f t="shared" si="4"/>
        <v>1.0936580148549897</v>
      </c>
    </row>
    <row r="147" spans="2:7">
      <c r="B147" s="999" t="s">
        <v>746</v>
      </c>
      <c r="C147" s="1000">
        <v>0</v>
      </c>
      <c r="D147" s="1001">
        <v>305203810.19</v>
      </c>
      <c r="E147" s="1000">
        <v>289350065.44</v>
      </c>
      <c r="F147" s="1000">
        <f t="shared" si="5"/>
        <v>-15853744.75</v>
      </c>
      <c r="G147" s="1002">
        <f t="shared" si="4"/>
        <v>-5.1944779916510517E-2</v>
      </c>
    </row>
    <row r="148" spans="2:7">
      <c r="B148" s="999" t="s">
        <v>748</v>
      </c>
      <c r="C148" s="1000">
        <v>0</v>
      </c>
      <c r="D148" s="1001"/>
      <c r="E148" s="1000">
        <v>0</v>
      </c>
      <c r="F148" s="1000">
        <f t="shared" si="5"/>
        <v>0</v>
      </c>
      <c r="G148" s="1002" t="str">
        <f t="shared" si="4"/>
        <v>0.0%</v>
      </c>
    </row>
    <row r="149" spans="2:7">
      <c r="B149" s="999" t="s">
        <v>749</v>
      </c>
      <c r="C149" s="1000">
        <v>0</v>
      </c>
      <c r="D149" s="1001"/>
      <c r="E149" s="1000">
        <v>0</v>
      </c>
      <c r="F149" s="1000">
        <f t="shared" si="5"/>
        <v>0</v>
      </c>
      <c r="G149" s="1002" t="str">
        <f t="shared" si="4"/>
        <v>0.0%</v>
      </c>
    </row>
    <row r="150" spans="2:7">
      <c r="B150" s="999" t="s">
        <v>750</v>
      </c>
      <c r="C150" s="1000">
        <v>5128364</v>
      </c>
      <c r="D150" s="1001">
        <v>11104435.73</v>
      </c>
      <c r="E150" s="1000">
        <v>6767559</v>
      </c>
      <c r="F150" s="1000">
        <f t="shared" si="5"/>
        <v>-4336876.7300000004</v>
      </c>
      <c r="G150" s="1002">
        <f t="shared" si="4"/>
        <v>-0.39055354413762727</v>
      </c>
    </row>
    <row r="151" spans="2:7">
      <c r="B151" s="999" t="s">
        <v>751</v>
      </c>
      <c r="C151" s="1000">
        <v>291923846</v>
      </c>
      <c r="D151" s="1001">
        <v>39651291.210000001</v>
      </c>
      <c r="E151" s="1000">
        <v>208053639.50999996</v>
      </c>
      <c r="F151" s="1000">
        <f t="shared" si="5"/>
        <v>168402348.29999995</v>
      </c>
      <c r="G151" s="1002">
        <f t="shared" si="4"/>
        <v>4.2470835920099645</v>
      </c>
    </row>
    <row r="152" spans="2:7">
      <c r="B152" s="999" t="s">
        <v>752</v>
      </c>
      <c r="C152" s="1000">
        <v>676629513</v>
      </c>
      <c r="D152" s="1001">
        <v>490902325.5</v>
      </c>
      <c r="E152" s="1000">
        <v>641135900.75000012</v>
      </c>
      <c r="F152" s="1000">
        <f t="shared" si="5"/>
        <v>150233575.25000012</v>
      </c>
      <c r="G152" s="1002">
        <f t="shared" si="4"/>
        <v>0.30603557458600816</v>
      </c>
    </row>
    <row r="153" spans="2:7">
      <c r="B153" s="993" t="s">
        <v>1215</v>
      </c>
      <c r="C153" s="994">
        <v>499506966</v>
      </c>
      <c r="D153" s="994">
        <v>877574572.53999984</v>
      </c>
      <c r="E153" s="994">
        <v>1088502985.1800001</v>
      </c>
      <c r="F153" s="994">
        <f t="shared" si="5"/>
        <v>210928412.64000022</v>
      </c>
      <c r="G153" s="995">
        <f t="shared" si="4"/>
        <v>0.2403538334406175</v>
      </c>
    </row>
    <row r="154" spans="2:7">
      <c r="B154" s="999" t="s">
        <v>739</v>
      </c>
      <c r="C154" s="1000">
        <v>71206749</v>
      </c>
      <c r="D154" s="1001">
        <v>5670504.8000000007</v>
      </c>
      <c r="E154" s="1000">
        <v>26608319.890000001</v>
      </c>
      <c r="F154" s="1000">
        <f t="shared" si="5"/>
        <v>20937815.09</v>
      </c>
      <c r="G154" s="1002">
        <f t="shared" si="4"/>
        <v>3.6924076124580649</v>
      </c>
    </row>
    <row r="155" spans="2:7">
      <c r="B155" s="999" t="s">
        <v>742</v>
      </c>
      <c r="C155" s="1000"/>
      <c r="D155" s="1001">
        <v>2543702.98</v>
      </c>
      <c r="E155" s="1000"/>
      <c r="F155" s="1000">
        <f t="shared" si="5"/>
        <v>-2543702.98</v>
      </c>
      <c r="G155" s="1002">
        <f t="shared" si="4"/>
        <v>-1</v>
      </c>
    </row>
    <row r="156" spans="2:7">
      <c r="B156" s="999" t="s">
        <v>744</v>
      </c>
      <c r="C156" s="1000">
        <v>344000000</v>
      </c>
      <c r="D156" s="1001">
        <v>373397099.79999995</v>
      </c>
      <c r="E156" s="1000">
        <v>524982025.18000001</v>
      </c>
      <c r="F156" s="1000">
        <f t="shared" si="5"/>
        <v>151584925.38000005</v>
      </c>
      <c r="G156" s="1002">
        <f t="shared" si="4"/>
        <v>0.40596171063244041</v>
      </c>
    </row>
    <row r="157" spans="2:7">
      <c r="B157" s="999" t="s">
        <v>1216</v>
      </c>
      <c r="C157" s="1000"/>
      <c r="D157" s="1001">
        <v>0</v>
      </c>
      <c r="E157" s="1000"/>
      <c r="F157" s="1000">
        <f t="shared" si="5"/>
        <v>0</v>
      </c>
      <c r="G157" s="1002" t="str">
        <f t="shared" si="4"/>
        <v>0.0%</v>
      </c>
    </row>
    <row r="158" spans="2:7">
      <c r="B158" s="999" t="s">
        <v>746</v>
      </c>
      <c r="C158" s="1000">
        <v>0</v>
      </c>
      <c r="D158" s="1001">
        <v>415580693.58999997</v>
      </c>
      <c r="E158" s="1000">
        <v>278790450.13</v>
      </c>
      <c r="F158" s="1000">
        <f t="shared" si="5"/>
        <v>-136790243.45999998</v>
      </c>
      <c r="G158" s="1002">
        <f t="shared" si="4"/>
        <v>-0.32915447124921859</v>
      </c>
    </row>
    <row r="159" spans="2:7">
      <c r="B159" s="999" t="s">
        <v>748</v>
      </c>
      <c r="C159" s="1000">
        <v>0</v>
      </c>
      <c r="D159" s="1001"/>
      <c r="E159" s="1000">
        <v>184295517.80000001</v>
      </c>
      <c r="F159" s="1000">
        <f t="shared" si="5"/>
        <v>184295517.80000001</v>
      </c>
      <c r="G159" s="1002" t="str">
        <f t="shared" si="4"/>
        <v>0.0%</v>
      </c>
    </row>
    <row r="160" spans="2:7">
      <c r="B160" s="999" t="s">
        <v>749</v>
      </c>
      <c r="C160" s="1000">
        <v>0</v>
      </c>
      <c r="D160" s="1001">
        <v>0</v>
      </c>
      <c r="E160" s="1000">
        <v>0</v>
      </c>
      <c r="F160" s="1000">
        <f t="shared" si="5"/>
        <v>0</v>
      </c>
      <c r="G160" s="1002" t="str">
        <f t="shared" si="4"/>
        <v>0.0%</v>
      </c>
    </row>
    <row r="161" spans="2:7">
      <c r="B161" s="999" t="s">
        <v>750</v>
      </c>
      <c r="C161" s="1000">
        <v>6605027</v>
      </c>
      <c r="D161" s="1001">
        <v>1887150.53</v>
      </c>
      <c r="E161" s="1000">
        <v>5486831.4400000004</v>
      </c>
      <c r="F161" s="1000">
        <f t="shared" si="5"/>
        <v>3599680.91</v>
      </c>
      <c r="G161" s="1002">
        <f t="shared" si="4"/>
        <v>1.9074688811390155</v>
      </c>
    </row>
    <row r="162" spans="2:7">
      <c r="B162" s="999" t="s">
        <v>751</v>
      </c>
      <c r="C162" s="1000">
        <v>77695190</v>
      </c>
      <c r="D162" s="1001">
        <v>49531974.839999996</v>
      </c>
      <c r="E162" s="1000">
        <v>68339840.74000001</v>
      </c>
      <c r="F162" s="1000">
        <f t="shared" si="5"/>
        <v>18807865.900000013</v>
      </c>
      <c r="G162" s="1002">
        <f t="shared" si="4"/>
        <v>0.37971160973803025</v>
      </c>
    </row>
    <row r="163" spans="2:7">
      <c r="B163" s="999" t="s">
        <v>752</v>
      </c>
      <c r="C163" s="1000">
        <v>0</v>
      </c>
      <c r="D163" s="1001">
        <v>28963446</v>
      </c>
      <c r="E163" s="1000">
        <v>0</v>
      </c>
      <c r="F163" s="1000">
        <f t="shared" si="5"/>
        <v>-28963446</v>
      </c>
      <c r="G163" s="1002">
        <f t="shared" si="4"/>
        <v>-1</v>
      </c>
    </row>
    <row r="164" spans="2:7">
      <c r="B164" s="993" t="s">
        <v>1217</v>
      </c>
      <c r="C164" s="994">
        <v>158831593</v>
      </c>
      <c r="D164" s="994">
        <v>262872152.89999995</v>
      </c>
      <c r="E164" s="994">
        <v>351410770.01999998</v>
      </c>
      <c r="F164" s="994">
        <f t="shared" si="5"/>
        <v>88538617.120000035</v>
      </c>
      <c r="G164" s="995">
        <f t="shared" si="4"/>
        <v>0.33681246242039681</v>
      </c>
    </row>
    <row r="165" spans="2:7">
      <c r="B165" s="999" t="s">
        <v>739</v>
      </c>
      <c r="C165" s="1000">
        <v>28691424</v>
      </c>
      <c r="D165" s="1001">
        <v>7380324.5700000003</v>
      </c>
      <c r="E165" s="1000">
        <v>0</v>
      </c>
      <c r="F165" s="1000">
        <f t="shared" si="5"/>
        <v>-7380324.5700000003</v>
      </c>
      <c r="G165" s="1002">
        <f t="shared" si="4"/>
        <v>-1</v>
      </c>
    </row>
    <row r="166" spans="2:7">
      <c r="B166" s="999" t="s">
        <v>744</v>
      </c>
      <c r="C166" s="1000">
        <v>100000000</v>
      </c>
      <c r="D166" s="1001">
        <v>4749968.91</v>
      </c>
      <c r="E166" s="1000">
        <v>164999985.97</v>
      </c>
      <c r="F166" s="1000">
        <f t="shared" si="5"/>
        <v>160250017.06</v>
      </c>
      <c r="G166" s="1002">
        <f t="shared" si="4"/>
        <v>33.737066514820619</v>
      </c>
    </row>
    <row r="167" spans="2:7">
      <c r="B167" s="999" t="s">
        <v>746</v>
      </c>
      <c r="C167" s="1000">
        <v>0</v>
      </c>
      <c r="D167" s="1001">
        <v>226829443.43999994</v>
      </c>
      <c r="E167" s="1000">
        <v>166073290.18000001</v>
      </c>
      <c r="F167" s="1000">
        <f t="shared" si="5"/>
        <v>-60756153.259999931</v>
      </c>
      <c r="G167" s="1002">
        <f t="shared" si="4"/>
        <v>-0.26784950109914157</v>
      </c>
    </row>
    <row r="168" spans="2:7">
      <c r="B168" s="999" t="s">
        <v>748</v>
      </c>
      <c r="C168" s="1000"/>
      <c r="D168" s="1001">
        <v>766612.08</v>
      </c>
      <c r="E168" s="1000"/>
      <c r="F168" s="1000">
        <f t="shared" si="5"/>
        <v>-766612.08</v>
      </c>
      <c r="G168" s="1002">
        <f t="shared" si="4"/>
        <v>-1</v>
      </c>
    </row>
    <row r="169" spans="2:7">
      <c r="B169" s="999" t="s">
        <v>749</v>
      </c>
      <c r="C169" s="1000">
        <v>0</v>
      </c>
      <c r="D169" s="1001">
        <v>0</v>
      </c>
      <c r="E169" s="1000">
        <v>0</v>
      </c>
      <c r="F169" s="1000">
        <f t="shared" si="5"/>
        <v>0</v>
      </c>
      <c r="G169" s="1002" t="str">
        <f t="shared" si="4"/>
        <v>0.0%</v>
      </c>
    </row>
    <row r="170" spans="2:7">
      <c r="B170" s="999" t="s">
        <v>750</v>
      </c>
      <c r="C170" s="1000">
        <v>0</v>
      </c>
      <c r="D170" s="1001">
        <v>17379521.369999997</v>
      </c>
      <c r="E170" s="1000">
        <v>0</v>
      </c>
      <c r="F170" s="1000">
        <f t="shared" si="5"/>
        <v>-17379521.369999997</v>
      </c>
      <c r="G170" s="1002">
        <f t="shared" si="4"/>
        <v>-1</v>
      </c>
    </row>
    <row r="171" spans="2:7">
      <c r="B171" s="999" t="s">
        <v>751</v>
      </c>
      <c r="C171" s="1000">
        <v>30140169</v>
      </c>
      <c r="D171" s="1001">
        <v>5766282.5300000003</v>
      </c>
      <c r="E171" s="1000">
        <v>20337493.870000001</v>
      </c>
      <c r="F171" s="1000">
        <f t="shared" si="5"/>
        <v>14571211.34</v>
      </c>
      <c r="G171" s="1002">
        <f t="shared" si="4"/>
        <v>2.5269679839985222</v>
      </c>
    </row>
    <row r="172" spans="2:7">
      <c r="B172" s="993" t="s">
        <v>1218</v>
      </c>
      <c r="C172" s="994">
        <v>433288770</v>
      </c>
      <c r="D172" s="994">
        <v>117569704.25</v>
      </c>
      <c r="E172" s="994">
        <v>308178062.60000002</v>
      </c>
      <c r="F172" s="994">
        <f t="shared" si="5"/>
        <v>190608358.35000002</v>
      </c>
      <c r="G172" s="995">
        <f t="shared" si="4"/>
        <v>1.6212370318180844</v>
      </c>
    </row>
    <row r="173" spans="2:7">
      <c r="B173" s="999" t="s">
        <v>737</v>
      </c>
      <c r="C173" s="1000">
        <v>14209271</v>
      </c>
      <c r="D173" s="1001">
        <v>788238.27</v>
      </c>
      <c r="E173" s="1000">
        <v>0</v>
      </c>
      <c r="F173" s="1000">
        <f t="shared" si="5"/>
        <v>-788238.27</v>
      </c>
      <c r="G173" s="1002">
        <f t="shared" si="4"/>
        <v>-1</v>
      </c>
    </row>
    <row r="174" spans="2:7">
      <c r="B174" s="999" t="s">
        <v>739</v>
      </c>
      <c r="C174" s="1000">
        <v>17426687</v>
      </c>
      <c r="D174" s="1001">
        <v>4979054</v>
      </c>
      <c r="E174" s="1000">
        <v>3063227.63</v>
      </c>
      <c r="F174" s="1000">
        <f t="shared" si="5"/>
        <v>-1915826.37</v>
      </c>
      <c r="G174" s="1002">
        <f t="shared" si="4"/>
        <v>-0.38477718257323584</v>
      </c>
    </row>
    <row r="175" spans="2:7">
      <c r="B175" s="999" t="s">
        <v>744</v>
      </c>
      <c r="C175" s="1000">
        <v>375362153</v>
      </c>
      <c r="D175" s="1001">
        <v>102935814.47</v>
      </c>
      <c r="E175" s="1000">
        <v>295501554.34000003</v>
      </c>
      <c r="F175" s="1000">
        <f t="shared" si="5"/>
        <v>192565739.87000003</v>
      </c>
      <c r="G175" s="1002">
        <f t="shared" si="4"/>
        <v>1.8707360587905206</v>
      </c>
    </row>
    <row r="176" spans="2:7">
      <c r="B176" s="999" t="s">
        <v>1216</v>
      </c>
      <c r="C176" s="1000">
        <v>3186132</v>
      </c>
      <c r="D176" s="1001">
        <v>3361532.23</v>
      </c>
      <c r="E176" s="1000">
        <v>2252554.19</v>
      </c>
      <c r="F176" s="1000">
        <f t="shared" si="5"/>
        <v>-1108978.04</v>
      </c>
      <c r="G176" s="1002">
        <f t="shared" si="4"/>
        <v>-0.32990254566144678</v>
      </c>
    </row>
    <row r="177" spans="2:7">
      <c r="B177" s="999" t="s">
        <v>749</v>
      </c>
      <c r="C177" s="1000">
        <v>0</v>
      </c>
      <c r="D177" s="1001"/>
      <c r="E177" s="1000">
        <v>0</v>
      </c>
      <c r="F177" s="1000">
        <f t="shared" si="5"/>
        <v>0</v>
      </c>
      <c r="G177" s="1002" t="str">
        <f t="shared" si="4"/>
        <v>0.0%</v>
      </c>
    </row>
    <row r="178" spans="2:7">
      <c r="B178" s="999" t="s">
        <v>750</v>
      </c>
      <c r="C178" s="1000">
        <v>11177990</v>
      </c>
      <c r="D178" s="1001">
        <v>2401508.27</v>
      </c>
      <c r="E178" s="1000">
        <v>7360726.4399999995</v>
      </c>
      <c r="F178" s="1000">
        <f t="shared" si="5"/>
        <v>4959218.17</v>
      </c>
      <c r="G178" s="1002">
        <f t="shared" si="4"/>
        <v>2.0650431364119348</v>
      </c>
    </row>
    <row r="179" spans="2:7">
      <c r="B179" s="999" t="s">
        <v>751</v>
      </c>
      <c r="C179" s="1000">
        <v>11926537</v>
      </c>
      <c r="D179" s="1001">
        <v>3103557.01</v>
      </c>
      <c r="E179" s="1000">
        <v>0</v>
      </c>
      <c r="F179" s="1000">
        <f t="shared" si="5"/>
        <v>-3103557.01</v>
      </c>
      <c r="G179" s="1002">
        <f t="shared" si="4"/>
        <v>-1</v>
      </c>
    </row>
    <row r="180" spans="2:7">
      <c r="B180" s="993" t="s">
        <v>1193</v>
      </c>
      <c r="C180" s="994">
        <v>0</v>
      </c>
      <c r="D180" s="994"/>
      <c r="E180" s="994">
        <v>0</v>
      </c>
      <c r="F180" s="994">
        <f t="shared" si="5"/>
        <v>0</v>
      </c>
      <c r="G180" s="995" t="str">
        <f t="shared" si="4"/>
        <v>0.0%</v>
      </c>
    </row>
    <row r="181" spans="2:7">
      <c r="B181" s="999" t="s">
        <v>750</v>
      </c>
      <c r="C181" s="1000">
        <v>0</v>
      </c>
      <c r="D181" s="1001"/>
      <c r="E181" s="1000">
        <v>0</v>
      </c>
      <c r="F181" s="1000">
        <f t="shared" si="5"/>
        <v>0</v>
      </c>
      <c r="G181" s="1002" t="str">
        <f t="shared" si="4"/>
        <v>0.0%</v>
      </c>
    </row>
    <row r="182" spans="2:7">
      <c r="B182" s="990" t="s">
        <v>1219</v>
      </c>
      <c r="C182" s="991">
        <v>546731279</v>
      </c>
      <c r="D182" s="991">
        <v>808684299.39999998</v>
      </c>
      <c r="E182" s="991">
        <v>1044938276.4199998</v>
      </c>
      <c r="F182" s="991">
        <f t="shared" si="5"/>
        <v>236253977.01999986</v>
      </c>
      <c r="G182" s="992">
        <f t="shared" si="4"/>
        <v>0.29214611585174527</v>
      </c>
    </row>
    <row r="183" spans="2:7">
      <c r="B183" s="993" t="s">
        <v>1220</v>
      </c>
      <c r="C183" s="994">
        <v>173058068</v>
      </c>
      <c r="D183" s="994">
        <v>279379444.03999996</v>
      </c>
      <c r="E183" s="994">
        <v>446406892.51999998</v>
      </c>
      <c r="F183" s="994">
        <f t="shared" si="5"/>
        <v>167027448.48000002</v>
      </c>
      <c r="G183" s="995">
        <f t="shared" si="4"/>
        <v>0.59785160305525553</v>
      </c>
    </row>
    <row r="184" spans="2:7">
      <c r="B184" s="999" t="s">
        <v>739</v>
      </c>
      <c r="C184" s="1000"/>
      <c r="D184" s="1001">
        <v>986754.15</v>
      </c>
      <c r="E184" s="1000"/>
      <c r="F184" s="1000">
        <f t="shared" si="5"/>
        <v>-986754.15</v>
      </c>
      <c r="G184" s="1002">
        <f t="shared" si="4"/>
        <v>-1</v>
      </c>
    </row>
    <row r="185" spans="2:7">
      <c r="B185" s="999" t="s">
        <v>744</v>
      </c>
      <c r="C185" s="1000">
        <v>100000000</v>
      </c>
      <c r="D185" s="1001">
        <v>26249970.859999999</v>
      </c>
      <c r="E185" s="1000">
        <v>190609923.79000002</v>
      </c>
      <c r="F185" s="1000">
        <f t="shared" si="5"/>
        <v>164359952.93000001</v>
      </c>
      <c r="G185" s="1002">
        <f t="shared" si="4"/>
        <v>6.2613384908725198</v>
      </c>
    </row>
    <row r="186" spans="2:7">
      <c r="B186" s="999" t="s">
        <v>746</v>
      </c>
      <c r="C186" s="1000">
        <v>0</v>
      </c>
      <c r="D186" s="1001">
        <v>189257747.25</v>
      </c>
      <c r="E186" s="1000">
        <v>191459194.84</v>
      </c>
      <c r="F186" s="1000">
        <f t="shared" si="5"/>
        <v>2201447.5900000036</v>
      </c>
      <c r="G186" s="1002">
        <f t="shared" si="4"/>
        <v>1.1632007788257152E-2</v>
      </c>
    </row>
    <row r="187" spans="2:7">
      <c r="B187" s="999" t="s">
        <v>748</v>
      </c>
      <c r="C187" s="1000">
        <v>0</v>
      </c>
      <c r="D187" s="1001">
        <v>6369981.0100000007</v>
      </c>
      <c r="E187" s="1000">
        <v>0</v>
      </c>
      <c r="F187" s="1000">
        <f t="shared" si="5"/>
        <v>-6369981.0100000007</v>
      </c>
      <c r="G187" s="1002">
        <f t="shared" si="4"/>
        <v>-1</v>
      </c>
    </row>
    <row r="188" spans="2:7">
      <c r="B188" s="999" t="s">
        <v>749</v>
      </c>
      <c r="C188" s="1000">
        <v>0</v>
      </c>
      <c r="D188" s="1001">
        <v>8740592.0700000003</v>
      </c>
      <c r="E188" s="1000">
        <v>0</v>
      </c>
      <c r="F188" s="1000">
        <f t="shared" si="5"/>
        <v>-8740592.0700000003</v>
      </c>
      <c r="G188" s="1002">
        <f t="shared" si="4"/>
        <v>-1</v>
      </c>
    </row>
    <row r="189" spans="2:7">
      <c r="B189" s="999" t="s">
        <v>750</v>
      </c>
      <c r="C189" s="1000">
        <v>942341</v>
      </c>
      <c r="D189" s="1001">
        <v>9455550.709999999</v>
      </c>
      <c r="E189" s="1000">
        <v>3685241.49</v>
      </c>
      <c r="F189" s="1000">
        <f t="shared" si="5"/>
        <v>-5770309.2199999988</v>
      </c>
      <c r="G189" s="1002">
        <f t="shared" si="4"/>
        <v>-0.61025628194214399</v>
      </c>
    </row>
    <row r="190" spans="2:7">
      <c r="B190" s="999" t="s">
        <v>751</v>
      </c>
      <c r="C190" s="1000">
        <v>72115727</v>
      </c>
      <c r="D190" s="1001">
        <v>38318847.990000002</v>
      </c>
      <c r="E190" s="1000">
        <v>60652532.399999991</v>
      </c>
      <c r="F190" s="1000">
        <f t="shared" si="5"/>
        <v>22333684.409999989</v>
      </c>
      <c r="G190" s="1002">
        <f t="shared" si="4"/>
        <v>0.58283809617210747</v>
      </c>
    </row>
    <row r="191" spans="2:7">
      <c r="B191" s="993" t="s">
        <v>1221</v>
      </c>
      <c r="C191" s="994">
        <v>373673211</v>
      </c>
      <c r="D191" s="994">
        <v>529304855.35999995</v>
      </c>
      <c r="E191" s="994">
        <v>598531383.9000001</v>
      </c>
      <c r="F191" s="994">
        <f t="shared" si="5"/>
        <v>69226528.540000141</v>
      </c>
      <c r="G191" s="995">
        <f t="shared" si="4"/>
        <v>0.1307876318136485</v>
      </c>
    </row>
    <row r="192" spans="2:7">
      <c r="B192" s="999" t="s">
        <v>739</v>
      </c>
      <c r="C192" s="1000">
        <v>22512328</v>
      </c>
      <c r="D192" s="1001">
        <v>5788909.3799999999</v>
      </c>
      <c r="E192" s="1000">
        <v>0</v>
      </c>
      <c r="F192" s="1000">
        <f t="shared" si="5"/>
        <v>-5788909.3799999999</v>
      </c>
      <c r="G192" s="1002">
        <f t="shared" si="4"/>
        <v>-1</v>
      </c>
    </row>
    <row r="193" spans="2:7">
      <c r="B193" s="999" t="s">
        <v>742</v>
      </c>
      <c r="C193" s="1000">
        <v>0</v>
      </c>
      <c r="D193" s="1001">
        <v>13256475.460000001</v>
      </c>
      <c r="E193" s="1000">
        <v>6729745.6500000004</v>
      </c>
      <c r="F193" s="1000">
        <f t="shared" si="5"/>
        <v>-6526729.8100000005</v>
      </c>
      <c r="G193" s="1002">
        <f t="shared" si="4"/>
        <v>-0.4923427671022898</v>
      </c>
    </row>
    <row r="194" spans="2:7">
      <c r="B194" s="999" t="s">
        <v>744</v>
      </c>
      <c r="C194" s="1000">
        <v>110000000</v>
      </c>
      <c r="D194" s="1001">
        <v>153470591</v>
      </c>
      <c r="E194" s="1000">
        <v>239937726.09999999</v>
      </c>
      <c r="F194" s="1000">
        <f t="shared" si="5"/>
        <v>86467135.099999994</v>
      </c>
      <c r="G194" s="1002">
        <f t="shared" si="4"/>
        <v>0.56341175554605116</v>
      </c>
    </row>
    <row r="195" spans="2:7">
      <c r="B195" s="999" t="s">
        <v>746</v>
      </c>
      <c r="C195" s="1000">
        <v>0</v>
      </c>
      <c r="D195" s="1001">
        <v>207113062.96999997</v>
      </c>
      <c r="E195" s="1000">
        <v>172297324.82999998</v>
      </c>
      <c r="F195" s="1000">
        <f t="shared" si="5"/>
        <v>-34815738.139999986</v>
      </c>
      <c r="G195" s="1002">
        <f t="shared" si="4"/>
        <v>-0.16810015573495235</v>
      </c>
    </row>
    <row r="196" spans="2:7">
      <c r="B196" s="999" t="s">
        <v>748</v>
      </c>
      <c r="C196" s="1000">
        <v>104602737</v>
      </c>
      <c r="D196" s="1001">
        <v>23592691.73</v>
      </c>
      <c r="E196" s="1000">
        <v>50982825.159999996</v>
      </c>
      <c r="F196" s="1000">
        <f t="shared" si="5"/>
        <v>27390133.429999996</v>
      </c>
      <c r="G196" s="1002">
        <f t="shared" si="4"/>
        <v>1.1609583909906831</v>
      </c>
    </row>
    <row r="197" spans="2:7">
      <c r="B197" s="999" t="s">
        <v>749</v>
      </c>
      <c r="C197" s="1000">
        <v>0</v>
      </c>
      <c r="D197" s="1001">
        <v>80921285.24000001</v>
      </c>
      <c r="E197" s="1000">
        <v>0</v>
      </c>
      <c r="F197" s="1000">
        <f t="shared" si="5"/>
        <v>-80921285.24000001</v>
      </c>
      <c r="G197" s="1002">
        <f t="shared" si="4"/>
        <v>-1</v>
      </c>
    </row>
    <row r="198" spans="2:7">
      <c r="B198" s="999" t="s">
        <v>750</v>
      </c>
      <c r="C198" s="1000">
        <v>0</v>
      </c>
      <c r="D198" s="1001">
        <v>0</v>
      </c>
      <c r="E198" s="1000">
        <v>17523756.129999999</v>
      </c>
      <c r="F198" s="1000">
        <f t="shared" si="5"/>
        <v>17523756.129999999</v>
      </c>
      <c r="G198" s="1002" t="str">
        <f t="shared" si="4"/>
        <v>0.0%</v>
      </c>
    </row>
    <row r="199" spans="2:7">
      <c r="B199" s="999" t="s">
        <v>751</v>
      </c>
      <c r="C199" s="1000">
        <v>136558146</v>
      </c>
      <c r="D199" s="1001">
        <v>45161839.579999998</v>
      </c>
      <c r="E199" s="1000">
        <v>111060006.03000003</v>
      </c>
      <c r="F199" s="1000">
        <f t="shared" si="5"/>
        <v>65898166.450000033</v>
      </c>
      <c r="G199" s="1002">
        <f t="shared" si="4"/>
        <v>1.4591559392364335</v>
      </c>
    </row>
    <row r="200" spans="2:7">
      <c r="B200" s="990" t="s">
        <v>1222</v>
      </c>
      <c r="C200" s="991">
        <v>1882395169</v>
      </c>
      <c r="D200" s="991">
        <v>1068793499.3499999</v>
      </c>
      <c r="E200" s="991">
        <v>2503193754.25</v>
      </c>
      <c r="F200" s="991">
        <f t="shared" si="5"/>
        <v>1434400254.9000001</v>
      </c>
      <c r="G200" s="992">
        <f t="shared" si="4"/>
        <v>1.3420742695126313</v>
      </c>
    </row>
    <row r="201" spans="2:7">
      <c r="B201" s="993" t="s">
        <v>1223</v>
      </c>
      <c r="C201" s="994">
        <v>259972912</v>
      </c>
      <c r="D201" s="994">
        <v>161459114.36000001</v>
      </c>
      <c r="E201" s="994">
        <v>441580287.09999996</v>
      </c>
      <c r="F201" s="994">
        <f t="shared" si="5"/>
        <v>280121172.73999995</v>
      </c>
      <c r="G201" s="995">
        <f t="shared" si="4"/>
        <v>1.7349356451653952</v>
      </c>
    </row>
    <row r="202" spans="2:7">
      <c r="B202" s="999" t="s">
        <v>744</v>
      </c>
      <c r="C202" s="1000">
        <v>100000000</v>
      </c>
      <c r="D202" s="1001">
        <v>36921404.090000004</v>
      </c>
      <c r="E202" s="1000">
        <v>176958878.82999998</v>
      </c>
      <c r="F202" s="1000">
        <f t="shared" si="5"/>
        <v>140037474.73999998</v>
      </c>
      <c r="G202" s="1002">
        <f t="shared" ref="G202:G265" si="6">IFERROR(F202/D202,"0.0%")</f>
        <v>3.7928534461648087</v>
      </c>
    </row>
    <row r="203" spans="2:7">
      <c r="B203" s="999" t="s">
        <v>748</v>
      </c>
      <c r="C203" s="1000">
        <v>0</v>
      </c>
      <c r="D203" s="1001"/>
      <c r="E203" s="1000">
        <v>15982285.17</v>
      </c>
      <c r="F203" s="1000">
        <f t="shared" ref="F203:F266" si="7">E203-D203</f>
        <v>15982285.17</v>
      </c>
      <c r="G203" s="1002" t="str">
        <f t="shared" si="6"/>
        <v>0.0%</v>
      </c>
    </row>
    <row r="204" spans="2:7">
      <c r="B204" s="999" t="s">
        <v>749</v>
      </c>
      <c r="C204" s="1000">
        <v>100000000</v>
      </c>
      <c r="D204" s="1001">
        <v>119007537.91</v>
      </c>
      <c r="E204" s="1000">
        <v>194919300.43000001</v>
      </c>
      <c r="F204" s="1000">
        <f t="shared" si="7"/>
        <v>75911762.520000011</v>
      </c>
      <c r="G204" s="1002">
        <f t="shared" si="6"/>
        <v>0.63787356543254126</v>
      </c>
    </row>
    <row r="205" spans="2:7">
      <c r="B205" s="999" t="s">
        <v>750</v>
      </c>
      <c r="C205" s="1000">
        <v>0</v>
      </c>
      <c r="D205" s="1001">
        <v>4504666.49</v>
      </c>
      <c r="E205" s="1000">
        <v>9729056.9900000002</v>
      </c>
      <c r="F205" s="1000">
        <f t="shared" si="7"/>
        <v>5224390.5</v>
      </c>
      <c r="G205" s="1002">
        <f t="shared" si="6"/>
        <v>1.1597729846588487</v>
      </c>
    </row>
    <row r="206" spans="2:7">
      <c r="B206" s="999" t="s">
        <v>751</v>
      </c>
      <c r="C206" s="1000">
        <v>59972912</v>
      </c>
      <c r="D206" s="1001">
        <v>1025505.87</v>
      </c>
      <c r="E206" s="1000">
        <v>43990765.68</v>
      </c>
      <c r="F206" s="1000">
        <f t="shared" si="7"/>
        <v>42965259.810000002</v>
      </c>
      <c r="G206" s="1002">
        <f t="shared" si="6"/>
        <v>41.896649319033152</v>
      </c>
    </row>
    <row r="207" spans="2:7">
      <c r="B207" s="993" t="s">
        <v>1224</v>
      </c>
      <c r="C207" s="994">
        <v>1142003675</v>
      </c>
      <c r="D207" s="994">
        <v>540036993.40999997</v>
      </c>
      <c r="E207" s="994">
        <v>1452562270.5900002</v>
      </c>
      <c r="F207" s="994">
        <f t="shared" si="7"/>
        <v>912525277.18000019</v>
      </c>
      <c r="G207" s="995">
        <f t="shared" si="6"/>
        <v>1.6897458661451448</v>
      </c>
    </row>
    <row r="208" spans="2:7">
      <c r="B208" s="999" t="s">
        <v>739</v>
      </c>
      <c r="C208" s="1000"/>
      <c r="D208" s="1001">
        <v>7552940.5899999999</v>
      </c>
      <c r="E208" s="1000"/>
      <c r="F208" s="1000">
        <f t="shared" si="7"/>
        <v>-7552940.5899999999</v>
      </c>
      <c r="G208" s="1002">
        <f t="shared" si="6"/>
        <v>-1</v>
      </c>
    </row>
    <row r="209" spans="2:7">
      <c r="B209" s="999" t="s">
        <v>744</v>
      </c>
      <c r="C209" s="1000">
        <v>127033190</v>
      </c>
      <c r="D209" s="1001">
        <v>230895594.65000004</v>
      </c>
      <c r="E209" s="1000">
        <v>668430976.55000007</v>
      </c>
      <c r="F209" s="1000">
        <f t="shared" si="7"/>
        <v>437535381.90000004</v>
      </c>
      <c r="G209" s="1002">
        <f t="shared" si="6"/>
        <v>1.8949490247452843</v>
      </c>
    </row>
    <row r="210" spans="2:7">
      <c r="B210" s="999" t="s">
        <v>1216</v>
      </c>
      <c r="C210" s="1000">
        <v>0</v>
      </c>
      <c r="D210" s="1001">
        <v>24961520.859999999</v>
      </c>
      <c r="E210" s="1000">
        <v>0</v>
      </c>
      <c r="F210" s="1000">
        <f t="shared" si="7"/>
        <v>-24961520.859999999</v>
      </c>
      <c r="G210" s="1002">
        <f t="shared" si="6"/>
        <v>-1</v>
      </c>
    </row>
    <row r="211" spans="2:7">
      <c r="B211" s="999" t="s">
        <v>746</v>
      </c>
      <c r="C211" s="1000">
        <v>606603343</v>
      </c>
      <c r="D211" s="1001"/>
      <c r="E211" s="1000">
        <v>162815536.40000001</v>
      </c>
      <c r="F211" s="1000">
        <f t="shared" si="7"/>
        <v>162815536.40000001</v>
      </c>
      <c r="G211" s="1002" t="str">
        <f t="shared" si="6"/>
        <v>0.0%</v>
      </c>
    </row>
    <row r="212" spans="2:7">
      <c r="B212" s="999" t="s">
        <v>749</v>
      </c>
      <c r="C212" s="1000">
        <v>180000000</v>
      </c>
      <c r="D212" s="1001">
        <v>142908426.34999999</v>
      </c>
      <c r="E212" s="1000">
        <v>471156635.88999999</v>
      </c>
      <c r="F212" s="1000">
        <f t="shared" si="7"/>
        <v>328248209.53999996</v>
      </c>
      <c r="G212" s="1002">
        <f t="shared" si="6"/>
        <v>2.2969129107620319</v>
      </c>
    </row>
    <row r="213" spans="2:7">
      <c r="B213" s="999" t="s">
        <v>750</v>
      </c>
      <c r="C213" s="1000">
        <v>44617913</v>
      </c>
      <c r="D213" s="1001">
        <v>69912504.280000001</v>
      </c>
      <c r="E213" s="1000">
        <v>52409916.599999994</v>
      </c>
      <c r="F213" s="1000">
        <f t="shared" si="7"/>
        <v>-17502587.680000007</v>
      </c>
      <c r="G213" s="1002">
        <f t="shared" si="6"/>
        <v>-0.25034988891117443</v>
      </c>
    </row>
    <row r="214" spans="2:7">
      <c r="B214" s="999" t="s">
        <v>751</v>
      </c>
      <c r="C214" s="1000">
        <v>183749229</v>
      </c>
      <c r="D214" s="1001">
        <v>63806006.68</v>
      </c>
      <c r="E214" s="1000">
        <v>97749205.149999991</v>
      </c>
      <c r="F214" s="1000">
        <f t="shared" si="7"/>
        <v>33943198.469999991</v>
      </c>
      <c r="G214" s="1002">
        <f t="shared" si="6"/>
        <v>0.53197496969575264</v>
      </c>
    </row>
    <row r="215" spans="2:7">
      <c r="B215" s="993" t="s">
        <v>1225</v>
      </c>
      <c r="C215" s="994">
        <v>480418582</v>
      </c>
      <c r="D215" s="994">
        <v>367297391.58000004</v>
      </c>
      <c r="E215" s="994">
        <v>609051196.56000006</v>
      </c>
      <c r="F215" s="994">
        <f t="shared" si="7"/>
        <v>241753804.98000002</v>
      </c>
      <c r="G215" s="995">
        <f t="shared" si="6"/>
        <v>0.65819635674527865</v>
      </c>
    </row>
    <row r="216" spans="2:7">
      <c r="B216" s="999" t="s">
        <v>739</v>
      </c>
      <c r="C216" s="1000">
        <v>0</v>
      </c>
      <c r="D216" s="1001">
        <v>4398379.5</v>
      </c>
      <c r="E216" s="1000">
        <v>2847565.22</v>
      </c>
      <c r="F216" s="1000">
        <f t="shared" si="7"/>
        <v>-1550814.2799999998</v>
      </c>
      <c r="G216" s="1002">
        <f t="shared" si="6"/>
        <v>-0.35258764733693393</v>
      </c>
    </row>
    <row r="217" spans="2:7">
      <c r="B217" s="999" t="s">
        <v>744</v>
      </c>
      <c r="C217" s="1000">
        <v>120000000</v>
      </c>
      <c r="D217" s="1001">
        <v>64839791.43</v>
      </c>
      <c r="E217" s="1000">
        <v>169163164.97000003</v>
      </c>
      <c r="F217" s="1000">
        <f t="shared" si="7"/>
        <v>104323373.54000002</v>
      </c>
      <c r="G217" s="1002">
        <f t="shared" si="6"/>
        <v>1.6089406094500762</v>
      </c>
    </row>
    <row r="218" spans="2:7">
      <c r="B218" s="999" t="s">
        <v>748</v>
      </c>
      <c r="C218" s="1000">
        <v>3589182</v>
      </c>
      <c r="D218" s="1001">
        <v>3459806.21</v>
      </c>
      <c r="E218" s="1000">
        <v>0</v>
      </c>
      <c r="F218" s="1000">
        <f t="shared" si="7"/>
        <v>-3459806.21</v>
      </c>
      <c r="G218" s="1002">
        <f t="shared" si="6"/>
        <v>-1</v>
      </c>
    </row>
    <row r="219" spans="2:7">
      <c r="B219" s="999" t="s">
        <v>749</v>
      </c>
      <c r="C219" s="1000">
        <v>100000000</v>
      </c>
      <c r="D219" s="1001">
        <v>170556934.22</v>
      </c>
      <c r="E219" s="1000">
        <v>261398355.49000001</v>
      </c>
      <c r="F219" s="1000">
        <f t="shared" si="7"/>
        <v>90841421.270000011</v>
      </c>
      <c r="G219" s="1002">
        <f t="shared" si="6"/>
        <v>0.53261640569139457</v>
      </c>
    </row>
    <row r="220" spans="2:7">
      <c r="B220" s="999" t="s">
        <v>750</v>
      </c>
      <c r="C220" s="1000">
        <v>59252061</v>
      </c>
      <c r="D220" s="1001">
        <v>32767112.43</v>
      </c>
      <c r="E220" s="1000">
        <v>59252061</v>
      </c>
      <c r="F220" s="1000">
        <f t="shared" si="7"/>
        <v>26484948.57</v>
      </c>
      <c r="G220" s="1002">
        <f t="shared" si="6"/>
        <v>0.80827838054328061</v>
      </c>
    </row>
    <row r="221" spans="2:7">
      <c r="B221" s="999" t="s">
        <v>751</v>
      </c>
      <c r="C221" s="1000">
        <v>197577339</v>
      </c>
      <c r="D221" s="1001">
        <v>91275367.790000007</v>
      </c>
      <c r="E221" s="1000">
        <v>116390049.88000003</v>
      </c>
      <c r="F221" s="1000">
        <f t="shared" si="7"/>
        <v>25114682.090000018</v>
      </c>
      <c r="G221" s="1002">
        <f t="shared" si="6"/>
        <v>0.27515289938663545</v>
      </c>
    </row>
    <row r="222" spans="2:7">
      <c r="B222" s="990" t="s">
        <v>1226</v>
      </c>
      <c r="C222" s="991">
        <v>2128573259</v>
      </c>
      <c r="D222" s="991">
        <v>894307843.37</v>
      </c>
      <c r="E222" s="991">
        <v>2924891692.2400002</v>
      </c>
      <c r="F222" s="991">
        <f t="shared" si="7"/>
        <v>2030583848.8700004</v>
      </c>
      <c r="G222" s="992">
        <f t="shared" si="6"/>
        <v>2.2705647321823736</v>
      </c>
    </row>
    <row r="223" spans="2:7">
      <c r="B223" s="993" t="s">
        <v>1227</v>
      </c>
      <c r="C223" s="994">
        <v>800692187</v>
      </c>
      <c r="D223" s="994">
        <v>336641800.37</v>
      </c>
      <c r="E223" s="994">
        <v>1120328111.98</v>
      </c>
      <c r="F223" s="994">
        <f t="shared" si="7"/>
        <v>783686311.61000001</v>
      </c>
      <c r="G223" s="995">
        <f t="shared" si="6"/>
        <v>2.3279530668760011</v>
      </c>
    </row>
    <row r="224" spans="2:7">
      <c r="B224" s="999" t="s">
        <v>739</v>
      </c>
      <c r="C224" s="1000"/>
      <c r="D224" s="1001">
        <v>0</v>
      </c>
      <c r="E224" s="1000"/>
      <c r="F224" s="1000">
        <f t="shared" si="7"/>
        <v>0</v>
      </c>
      <c r="G224" s="1002" t="str">
        <f t="shared" si="6"/>
        <v>0.0%</v>
      </c>
    </row>
    <row r="225" spans="2:7">
      <c r="B225" s="999" t="s">
        <v>744</v>
      </c>
      <c r="C225" s="1000">
        <v>149327242</v>
      </c>
      <c r="D225" s="1001">
        <v>76405540.560000017</v>
      </c>
      <c r="E225" s="1000">
        <v>382910323.62</v>
      </c>
      <c r="F225" s="1000">
        <f t="shared" si="7"/>
        <v>306504783.06</v>
      </c>
      <c r="G225" s="1002">
        <f t="shared" si="6"/>
        <v>4.011551790793324</v>
      </c>
    </row>
    <row r="226" spans="2:7">
      <c r="B226" s="999" t="s">
        <v>748</v>
      </c>
      <c r="C226" s="1000">
        <v>60000000</v>
      </c>
      <c r="D226" s="1001"/>
      <c r="E226" s="1000">
        <v>33763625</v>
      </c>
      <c r="F226" s="1000">
        <f t="shared" si="7"/>
        <v>33763625</v>
      </c>
      <c r="G226" s="1002" t="str">
        <f t="shared" si="6"/>
        <v>0.0%</v>
      </c>
    </row>
    <row r="227" spans="2:7">
      <c r="B227" s="999" t="s">
        <v>749</v>
      </c>
      <c r="C227" s="1000">
        <v>370664973</v>
      </c>
      <c r="D227" s="1001">
        <v>197929565.99000001</v>
      </c>
      <c r="E227" s="1000">
        <v>530518833.17999995</v>
      </c>
      <c r="F227" s="1000">
        <f t="shared" si="7"/>
        <v>332589267.18999994</v>
      </c>
      <c r="G227" s="1002">
        <f t="shared" si="6"/>
        <v>1.6803415170768541</v>
      </c>
    </row>
    <row r="228" spans="2:7">
      <c r="B228" s="999" t="s">
        <v>750</v>
      </c>
      <c r="C228" s="1000">
        <v>16743752</v>
      </c>
      <c r="D228" s="1001">
        <v>11000041.73</v>
      </c>
      <c r="E228" s="1000">
        <v>10364519.34</v>
      </c>
      <c r="F228" s="1000">
        <f t="shared" si="7"/>
        <v>-635522.3900000006</v>
      </c>
      <c r="G228" s="1002">
        <f t="shared" si="6"/>
        <v>-5.7774543551663469E-2</v>
      </c>
    </row>
    <row r="229" spans="2:7">
      <c r="B229" s="999" t="s">
        <v>751</v>
      </c>
      <c r="C229" s="1000">
        <v>203956220</v>
      </c>
      <c r="D229" s="1001">
        <v>51306652.090000004</v>
      </c>
      <c r="E229" s="1000">
        <v>162770810.84000003</v>
      </c>
      <c r="F229" s="1000">
        <f t="shared" si="7"/>
        <v>111464158.75000003</v>
      </c>
      <c r="G229" s="1002">
        <f t="shared" si="6"/>
        <v>2.1725089088735361</v>
      </c>
    </row>
    <row r="230" spans="2:7">
      <c r="B230" s="993" t="s">
        <v>1228</v>
      </c>
      <c r="C230" s="994">
        <v>546817951</v>
      </c>
      <c r="D230" s="994">
        <v>295007524.81</v>
      </c>
      <c r="E230" s="994">
        <v>833388980.23000014</v>
      </c>
      <c r="F230" s="994">
        <f t="shared" si="7"/>
        <v>538381455.42000008</v>
      </c>
      <c r="G230" s="995">
        <f t="shared" si="6"/>
        <v>1.8249753316182202</v>
      </c>
    </row>
    <row r="231" spans="2:7">
      <c r="B231" s="999" t="s">
        <v>744</v>
      </c>
      <c r="C231" s="1000">
        <v>285454811</v>
      </c>
      <c r="D231" s="1001">
        <v>193163191.89999998</v>
      </c>
      <c r="E231" s="1000">
        <v>695869434.37000012</v>
      </c>
      <c r="F231" s="1000">
        <f t="shared" si="7"/>
        <v>502706242.47000015</v>
      </c>
      <c r="G231" s="1002">
        <f t="shared" si="6"/>
        <v>2.6024950070728265</v>
      </c>
    </row>
    <row r="232" spans="2:7">
      <c r="B232" s="999" t="s">
        <v>749</v>
      </c>
      <c r="C232" s="1000">
        <v>0</v>
      </c>
      <c r="D232" s="1001"/>
      <c r="E232" s="1000">
        <v>0</v>
      </c>
      <c r="F232" s="1000">
        <f t="shared" si="7"/>
        <v>0</v>
      </c>
      <c r="G232" s="1002" t="str">
        <f t="shared" si="6"/>
        <v>0.0%</v>
      </c>
    </row>
    <row r="233" spans="2:7">
      <c r="B233" s="999" t="s">
        <v>750</v>
      </c>
      <c r="C233" s="1000">
        <v>48177130</v>
      </c>
      <c r="D233" s="1001">
        <v>12971242.939999999</v>
      </c>
      <c r="E233" s="1000">
        <v>7981854.3499999996</v>
      </c>
      <c r="F233" s="1000">
        <f t="shared" si="7"/>
        <v>-4989388.59</v>
      </c>
      <c r="G233" s="1002">
        <f t="shared" si="6"/>
        <v>-0.38464999947028977</v>
      </c>
    </row>
    <row r="234" spans="2:7">
      <c r="B234" s="999" t="s">
        <v>751</v>
      </c>
      <c r="C234" s="1000">
        <v>213186010</v>
      </c>
      <c r="D234" s="1001">
        <v>88873089.970000014</v>
      </c>
      <c r="E234" s="1000">
        <v>129537691.51000001</v>
      </c>
      <c r="F234" s="1000">
        <f t="shared" si="7"/>
        <v>40664601.539999992</v>
      </c>
      <c r="G234" s="1002">
        <f t="shared" si="6"/>
        <v>0.4575580927109289</v>
      </c>
    </row>
    <row r="235" spans="2:7">
      <c r="B235" s="993" t="s">
        <v>1229</v>
      </c>
      <c r="C235" s="994">
        <v>781063121</v>
      </c>
      <c r="D235" s="994">
        <v>262658518.19000003</v>
      </c>
      <c r="E235" s="994">
        <v>971174600.02999997</v>
      </c>
      <c r="F235" s="994">
        <f t="shared" si="7"/>
        <v>708516081.83999991</v>
      </c>
      <c r="G235" s="995">
        <f t="shared" si="6"/>
        <v>2.6974799322041352</v>
      </c>
    </row>
    <row r="236" spans="2:7">
      <c r="B236" s="999" t="s">
        <v>739</v>
      </c>
      <c r="C236" s="1000"/>
      <c r="D236" s="1001">
        <v>1067497.18</v>
      </c>
      <c r="E236" s="1000"/>
      <c r="F236" s="1000">
        <f t="shared" si="7"/>
        <v>-1067497.18</v>
      </c>
      <c r="G236" s="1002">
        <f t="shared" si="6"/>
        <v>-1</v>
      </c>
    </row>
    <row r="237" spans="2:7">
      <c r="B237" s="999" t="s">
        <v>744</v>
      </c>
      <c r="C237" s="1000">
        <v>400000000</v>
      </c>
      <c r="D237" s="1001">
        <v>171269677.77000001</v>
      </c>
      <c r="E237" s="1000">
        <v>777006560.67999995</v>
      </c>
      <c r="F237" s="1000">
        <f t="shared" si="7"/>
        <v>605736882.90999997</v>
      </c>
      <c r="G237" s="1002">
        <f t="shared" si="6"/>
        <v>3.5367432857756111</v>
      </c>
    </row>
    <row r="238" spans="2:7">
      <c r="B238" s="999" t="s">
        <v>748</v>
      </c>
      <c r="C238" s="1000">
        <v>34321441</v>
      </c>
      <c r="D238" s="1001"/>
      <c r="E238" s="1000">
        <v>11120454.859999999</v>
      </c>
      <c r="F238" s="1000">
        <f t="shared" si="7"/>
        <v>11120454.859999999</v>
      </c>
      <c r="G238" s="1002" t="str">
        <f t="shared" si="6"/>
        <v>0.0%</v>
      </c>
    </row>
    <row r="239" spans="2:7">
      <c r="B239" s="999" t="s">
        <v>749</v>
      </c>
      <c r="C239" s="1000">
        <v>0</v>
      </c>
      <c r="D239" s="1001"/>
      <c r="E239" s="1000">
        <v>0</v>
      </c>
      <c r="F239" s="1000">
        <f t="shared" si="7"/>
        <v>0</v>
      </c>
      <c r="G239" s="1002" t="str">
        <f t="shared" si="6"/>
        <v>0.0%</v>
      </c>
    </row>
    <row r="240" spans="2:7">
      <c r="B240" s="999" t="s">
        <v>750</v>
      </c>
      <c r="C240" s="1000">
        <v>0</v>
      </c>
      <c r="D240" s="1001">
        <v>1726641</v>
      </c>
      <c r="E240" s="1000">
        <v>10644767.279999999</v>
      </c>
      <c r="F240" s="1000">
        <f t="shared" si="7"/>
        <v>8918126.2799999993</v>
      </c>
      <c r="G240" s="1002">
        <f t="shared" si="6"/>
        <v>5.1650147772466886</v>
      </c>
    </row>
    <row r="241" spans="2:7">
      <c r="B241" s="999" t="s">
        <v>751</v>
      </c>
      <c r="C241" s="1000">
        <v>346741680</v>
      </c>
      <c r="D241" s="1001">
        <v>88594702.24000001</v>
      </c>
      <c r="E241" s="1000">
        <v>172402817.20999998</v>
      </c>
      <c r="F241" s="1000">
        <f t="shared" si="7"/>
        <v>83808114.969999969</v>
      </c>
      <c r="G241" s="1002">
        <f t="shared" si="6"/>
        <v>0.94597208242730657</v>
      </c>
    </row>
    <row r="242" spans="2:7">
      <c r="B242" s="990" t="s">
        <v>1230</v>
      </c>
      <c r="C242" s="991">
        <v>18692295942</v>
      </c>
      <c r="D242" s="991">
        <v>13362315307.950001</v>
      </c>
      <c r="E242" s="991">
        <v>22430320647.599998</v>
      </c>
      <c r="F242" s="991">
        <f t="shared" si="7"/>
        <v>9068005339.6499977</v>
      </c>
      <c r="G242" s="992">
        <f t="shared" si="6"/>
        <v>0.67862530786524144</v>
      </c>
    </row>
    <row r="243" spans="2:7">
      <c r="B243" s="993" t="s">
        <v>1231</v>
      </c>
      <c r="C243" s="994">
        <v>3954893481</v>
      </c>
      <c r="D243" s="994">
        <v>3104646030.3099999</v>
      </c>
      <c r="E243" s="994">
        <v>3899459991.6999998</v>
      </c>
      <c r="F243" s="994">
        <f t="shared" si="7"/>
        <v>794813961.38999987</v>
      </c>
      <c r="G243" s="995">
        <f t="shared" si="6"/>
        <v>0.25600791640348042</v>
      </c>
    </row>
    <row r="244" spans="2:7">
      <c r="B244" s="999" t="s">
        <v>737</v>
      </c>
      <c r="C244" s="1000">
        <v>305148713</v>
      </c>
      <c r="D244" s="1001">
        <v>70641876.849999994</v>
      </c>
      <c r="E244" s="1000">
        <v>144182101.70999998</v>
      </c>
      <c r="F244" s="1000">
        <f t="shared" si="7"/>
        <v>73540224.859999985</v>
      </c>
      <c r="G244" s="1002">
        <f t="shared" si="6"/>
        <v>1.0410287514890679</v>
      </c>
    </row>
    <row r="245" spans="2:7">
      <c r="B245" s="999" t="s">
        <v>739</v>
      </c>
      <c r="C245" s="1000">
        <v>283119638</v>
      </c>
      <c r="D245" s="1001">
        <v>68620241.030000001</v>
      </c>
      <c r="E245" s="1000">
        <v>146253062.41</v>
      </c>
      <c r="F245" s="1000">
        <f t="shared" si="7"/>
        <v>77632821.379999995</v>
      </c>
      <c r="G245" s="1002">
        <f t="shared" si="6"/>
        <v>1.1313399692965198</v>
      </c>
    </row>
    <row r="246" spans="2:7">
      <c r="B246" s="999" t="s">
        <v>744</v>
      </c>
      <c r="C246" s="1000">
        <v>450000000</v>
      </c>
      <c r="D246" s="1001">
        <v>727262610.88999987</v>
      </c>
      <c r="E246" s="1000">
        <v>854667197.63999999</v>
      </c>
      <c r="F246" s="1000">
        <f t="shared" si="7"/>
        <v>127404586.75000012</v>
      </c>
      <c r="G246" s="1002">
        <f t="shared" si="6"/>
        <v>0.17518374359172212</v>
      </c>
    </row>
    <row r="247" spans="2:7">
      <c r="B247" s="999" t="s">
        <v>1216</v>
      </c>
      <c r="C247" s="1000">
        <v>453225000</v>
      </c>
      <c r="D247" s="1001">
        <v>51613523.189999998</v>
      </c>
      <c r="E247" s="1000">
        <v>479546081.5</v>
      </c>
      <c r="F247" s="1000">
        <f t="shared" si="7"/>
        <v>427932558.31</v>
      </c>
      <c r="G247" s="1002">
        <f t="shared" si="6"/>
        <v>8.2910937262448101</v>
      </c>
    </row>
    <row r="248" spans="2:7">
      <c r="B248" s="999" t="s">
        <v>749</v>
      </c>
      <c r="C248" s="1000">
        <v>613319771</v>
      </c>
      <c r="D248" s="1001">
        <v>678415629.93000007</v>
      </c>
      <c r="E248" s="1000">
        <v>683832300.13</v>
      </c>
      <c r="F248" s="1000">
        <f t="shared" si="7"/>
        <v>5416670.1999999285</v>
      </c>
      <c r="G248" s="1002">
        <f t="shared" si="6"/>
        <v>7.9842945254059508E-3</v>
      </c>
    </row>
    <row r="249" spans="2:7">
      <c r="B249" s="999" t="s">
        <v>750</v>
      </c>
      <c r="C249" s="1000">
        <v>0</v>
      </c>
      <c r="D249" s="1001">
        <v>32575466.669999998</v>
      </c>
      <c r="E249" s="1000">
        <v>31538291.760000002</v>
      </c>
      <c r="F249" s="1000">
        <f t="shared" si="7"/>
        <v>-1037174.9099999964</v>
      </c>
      <c r="G249" s="1002">
        <f t="shared" si="6"/>
        <v>-3.1839142030010294E-2</v>
      </c>
    </row>
    <row r="250" spans="2:7">
      <c r="B250" s="999" t="s">
        <v>751</v>
      </c>
      <c r="C250" s="1000">
        <v>325600359</v>
      </c>
      <c r="D250" s="1001">
        <v>78732101.420000002</v>
      </c>
      <c r="E250" s="1000">
        <v>183935164.46999997</v>
      </c>
      <c r="F250" s="1000">
        <f t="shared" si="7"/>
        <v>105203063.04999997</v>
      </c>
      <c r="G250" s="1002">
        <f t="shared" si="6"/>
        <v>1.3362156115812203</v>
      </c>
    </row>
    <row r="251" spans="2:7">
      <c r="B251" s="999" t="s">
        <v>752</v>
      </c>
      <c r="C251" s="1000">
        <v>1524480000</v>
      </c>
      <c r="D251" s="1001">
        <v>1396784580.3299999</v>
      </c>
      <c r="E251" s="1000">
        <v>1375505792.0799999</v>
      </c>
      <c r="F251" s="1000">
        <f t="shared" si="7"/>
        <v>-21278788.25</v>
      </c>
      <c r="G251" s="1002">
        <f t="shared" si="6"/>
        <v>-1.5234123106494159E-2</v>
      </c>
    </row>
    <row r="252" spans="2:7">
      <c r="B252" s="993" t="s">
        <v>1232</v>
      </c>
      <c r="C252" s="994">
        <v>14725813999</v>
      </c>
      <c r="D252" s="994">
        <v>9029668035.2900028</v>
      </c>
      <c r="E252" s="994">
        <v>17669336044.979996</v>
      </c>
      <c r="F252" s="994">
        <f t="shared" si="7"/>
        <v>8639668009.6899929</v>
      </c>
      <c r="G252" s="995">
        <f t="shared" si="6"/>
        <v>0.95680904058977578</v>
      </c>
    </row>
    <row r="253" spans="2:7">
      <c r="B253" s="999" t="s">
        <v>739</v>
      </c>
      <c r="C253" s="1000">
        <v>266982406</v>
      </c>
      <c r="D253" s="1001">
        <v>250160965.06999999</v>
      </c>
      <c r="E253" s="1000">
        <v>325767747.21000004</v>
      </c>
      <c r="F253" s="1000">
        <f t="shared" si="7"/>
        <v>75606782.140000045</v>
      </c>
      <c r="G253" s="1002">
        <f t="shared" si="6"/>
        <v>0.30223253303665409</v>
      </c>
    </row>
    <row r="254" spans="2:7">
      <c r="B254" s="999" t="s">
        <v>1233</v>
      </c>
      <c r="C254" s="1000">
        <v>0</v>
      </c>
      <c r="D254" s="1001">
        <v>1256104.28</v>
      </c>
      <c r="E254" s="1000">
        <v>2495549.87</v>
      </c>
      <c r="F254" s="1000">
        <f t="shared" si="7"/>
        <v>1239445.5900000001</v>
      </c>
      <c r="G254" s="1002">
        <f t="shared" si="6"/>
        <v>0.98673781288286033</v>
      </c>
    </row>
    <row r="255" spans="2:7">
      <c r="B255" s="999" t="s">
        <v>744</v>
      </c>
      <c r="C255" s="1000">
        <v>9200823231</v>
      </c>
      <c r="D255" s="1001">
        <v>7408389285.7800016</v>
      </c>
      <c r="E255" s="1000">
        <v>11926292371.969997</v>
      </c>
      <c r="F255" s="1000">
        <f t="shared" si="7"/>
        <v>4517903086.1899958</v>
      </c>
      <c r="G255" s="1002">
        <f t="shared" si="6"/>
        <v>0.60983608067975903</v>
      </c>
    </row>
    <row r="256" spans="2:7">
      <c r="B256" s="999" t="s">
        <v>1216</v>
      </c>
      <c r="C256" s="1000">
        <v>0</v>
      </c>
      <c r="D256" s="1001"/>
      <c r="E256" s="1000">
        <v>0</v>
      </c>
      <c r="F256" s="1000">
        <f t="shared" si="7"/>
        <v>0</v>
      </c>
      <c r="G256" s="1002" t="str">
        <f t="shared" si="6"/>
        <v>0.0%</v>
      </c>
    </row>
    <row r="257" spans="2:7">
      <c r="B257" s="999" t="s">
        <v>746</v>
      </c>
      <c r="C257" s="1000">
        <v>0</v>
      </c>
      <c r="D257" s="1001">
        <v>520485299.97000003</v>
      </c>
      <c r="E257" s="1000">
        <v>16716416.210000001</v>
      </c>
      <c r="F257" s="1000">
        <f t="shared" si="7"/>
        <v>-503768883.76000005</v>
      </c>
      <c r="G257" s="1002">
        <f t="shared" si="6"/>
        <v>-0.96788301953779776</v>
      </c>
    </row>
    <row r="258" spans="2:7">
      <c r="B258" s="999" t="s">
        <v>748</v>
      </c>
      <c r="C258" s="1000">
        <v>1903745335</v>
      </c>
      <c r="D258" s="1001">
        <v>0</v>
      </c>
      <c r="E258" s="1000">
        <v>3263264611.9000001</v>
      </c>
      <c r="F258" s="1000">
        <f t="shared" si="7"/>
        <v>3263264611.9000001</v>
      </c>
      <c r="G258" s="1002" t="str">
        <f t="shared" si="6"/>
        <v>0.0%</v>
      </c>
    </row>
    <row r="259" spans="2:7">
      <c r="B259" s="999" t="s">
        <v>749</v>
      </c>
      <c r="C259" s="1000">
        <v>497753933</v>
      </c>
      <c r="D259" s="1001">
        <v>150219181.31</v>
      </c>
      <c r="E259" s="1000">
        <v>74115890.24000001</v>
      </c>
      <c r="F259" s="1000">
        <f t="shared" si="7"/>
        <v>-76103291.069999993</v>
      </c>
      <c r="G259" s="1002">
        <f t="shared" si="6"/>
        <v>-0.50661500353240074</v>
      </c>
    </row>
    <row r="260" spans="2:7">
      <c r="B260" s="999" t="s">
        <v>750</v>
      </c>
      <c r="C260" s="1000">
        <v>320516317</v>
      </c>
      <c r="D260" s="1001">
        <v>56115152.130000003</v>
      </c>
      <c r="E260" s="1000">
        <v>124501325.92999999</v>
      </c>
      <c r="F260" s="1000">
        <f t="shared" si="7"/>
        <v>68386173.799999982</v>
      </c>
      <c r="G260" s="1002">
        <f t="shared" si="6"/>
        <v>1.2186757266838042</v>
      </c>
    </row>
    <row r="261" spans="2:7">
      <c r="B261" s="999" t="s">
        <v>751</v>
      </c>
      <c r="C261" s="1000">
        <v>1852624398</v>
      </c>
      <c r="D261" s="1001">
        <v>627367427.04999995</v>
      </c>
      <c r="E261" s="1000">
        <v>1778922949.0299997</v>
      </c>
      <c r="F261" s="1000">
        <f t="shared" si="7"/>
        <v>1151555521.9799998</v>
      </c>
      <c r="G261" s="1002">
        <f t="shared" si="6"/>
        <v>1.8355360388964266</v>
      </c>
    </row>
    <row r="262" spans="2:7">
      <c r="B262" s="999" t="s">
        <v>752</v>
      </c>
      <c r="C262" s="1000">
        <v>683368379</v>
      </c>
      <c r="D262" s="1001">
        <v>15674619.699999997</v>
      </c>
      <c r="E262" s="1000">
        <v>157259182.62</v>
      </c>
      <c r="F262" s="1000">
        <f t="shared" si="7"/>
        <v>141584562.92000002</v>
      </c>
      <c r="G262" s="1002">
        <f t="shared" si="6"/>
        <v>9.0327271493547006</v>
      </c>
    </row>
    <row r="263" spans="2:7">
      <c r="B263" s="993" t="s">
        <v>1193</v>
      </c>
      <c r="C263" s="994">
        <v>11588462</v>
      </c>
      <c r="D263" s="994">
        <v>1228001242.3500001</v>
      </c>
      <c r="E263" s="994">
        <v>861524610.9200002</v>
      </c>
      <c r="F263" s="994">
        <f t="shared" si="7"/>
        <v>-366476631.42999995</v>
      </c>
      <c r="G263" s="995">
        <f t="shared" si="6"/>
        <v>-0.2984334370286803</v>
      </c>
    </row>
    <row r="264" spans="2:7">
      <c r="B264" s="999" t="s">
        <v>739</v>
      </c>
      <c r="C264" s="1000">
        <v>0</v>
      </c>
      <c r="D264" s="1001"/>
      <c r="E264" s="1000">
        <v>137361528.63</v>
      </c>
      <c r="F264" s="1000">
        <f t="shared" si="7"/>
        <v>137361528.63</v>
      </c>
      <c r="G264" s="1002" t="str">
        <f t="shared" si="6"/>
        <v>0.0%</v>
      </c>
    </row>
    <row r="265" spans="2:7">
      <c r="B265" s="999" t="s">
        <v>744</v>
      </c>
      <c r="C265" s="1000">
        <v>0</v>
      </c>
      <c r="D265" s="1001">
        <v>1225019124.21</v>
      </c>
      <c r="E265" s="1000">
        <v>713434581.38000023</v>
      </c>
      <c r="F265" s="1000">
        <f t="shared" si="7"/>
        <v>-511584542.8299998</v>
      </c>
      <c r="G265" s="1002">
        <f t="shared" si="6"/>
        <v>-0.41761351534810892</v>
      </c>
    </row>
    <row r="266" spans="2:7">
      <c r="B266" s="999" t="s">
        <v>750</v>
      </c>
      <c r="C266" s="1000">
        <v>11588462</v>
      </c>
      <c r="D266" s="1001">
        <v>2982118.14</v>
      </c>
      <c r="E266" s="1000">
        <v>10728500.91</v>
      </c>
      <c r="F266" s="1000">
        <f t="shared" si="7"/>
        <v>7746382.7699999996</v>
      </c>
      <c r="G266" s="1002">
        <f t="shared" ref="G266:G280" si="8">IFERROR(F266/D266,"0.0%")</f>
        <v>2.5976109618514305</v>
      </c>
    </row>
    <row r="267" spans="2:7">
      <c r="B267" s="990" t="s">
        <v>1234</v>
      </c>
      <c r="C267" s="991">
        <v>10392523053</v>
      </c>
      <c r="D267" s="991">
        <v>1555436816.8900001</v>
      </c>
      <c r="E267" s="991">
        <v>6823637812</v>
      </c>
      <c r="F267" s="991">
        <f t="shared" ref="F267:F280" si="9">E267-D267</f>
        <v>5268200995.1099997</v>
      </c>
      <c r="G267" s="992">
        <f t="shared" si="8"/>
        <v>3.3869591730787514</v>
      </c>
    </row>
    <row r="268" spans="2:7">
      <c r="B268" s="993" t="s">
        <v>1193</v>
      </c>
      <c r="C268" s="994">
        <v>10392523053</v>
      </c>
      <c r="D268" s="994">
        <v>1555436816.8900001</v>
      </c>
      <c r="E268" s="994">
        <v>6823637812</v>
      </c>
      <c r="F268" s="994">
        <f t="shared" si="9"/>
        <v>5268200995.1099997</v>
      </c>
      <c r="G268" s="995">
        <f t="shared" si="8"/>
        <v>3.3869591730787514</v>
      </c>
    </row>
    <row r="269" spans="2:7">
      <c r="B269" s="999" t="s">
        <v>737</v>
      </c>
      <c r="C269" s="1000">
        <v>2231312779</v>
      </c>
      <c r="D269" s="1001">
        <v>91381446.109999999</v>
      </c>
      <c r="E269" s="1000">
        <v>2837600090.9699998</v>
      </c>
      <c r="F269" s="1000">
        <f t="shared" si="9"/>
        <v>2746218644.8599997</v>
      </c>
      <c r="G269" s="1002">
        <f t="shared" si="8"/>
        <v>30.052256357972837</v>
      </c>
    </row>
    <row r="270" spans="2:7">
      <c r="B270" s="999" t="s">
        <v>739</v>
      </c>
      <c r="C270" s="1000">
        <v>210000000</v>
      </c>
      <c r="D270" s="1001">
        <v>66116071.519999996</v>
      </c>
      <c r="E270" s="1000">
        <v>107795282.49999999</v>
      </c>
      <c r="F270" s="1000">
        <f t="shared" si="9"/>
        <v>41679210.979999989</v>
      </c>
      <c r="G270" s="1002">
        <f t="shared" si="8"/>
        <v>0.63039454737403899</v>
      </c>
    </row>
    <row r="271" spans="2:7">
      <c r="B271" s="999" t="s">
        <v>742</v>
      </c>
      <c r="C271" s="1000">
        <v>1415804000</v>
      </c>
      <c r="D271" s="1001">
        <v>6988110.0699999994</v>
      </c>
      <c r="E271" s="1000">
        <v>15226953.799999999</v>
      </c>
      <c r="F271" s="1000">
        <f t="shared" si="9"/>
        <v>8238843.7299999995</v>
      </c>
      <c r="G271" s="1002">
        <f t="shared" si="8"/>
        <v>1.178980246085334</v>
      </c>
    </row>
    <row r="272" spans="2:7">
      <c r="B272" s="999" t="s">
        <v>744</v>
      </c>
      <c r="C272" s="1000">
        <v>381290000</v>
      </c>
      <c r="D272" s="1001">
        <v>505658667.35999995</v>
      </c>
      <c r="E272" s="1000">
        <v>727868824.21000004</v>
      </c>
      <c r="F272" s="1000">
        <f t="shared" si="9"/>
        <v>222210156.85000008</v>
      </c>
      <c r="G272" s="1002">
        <f t="shared" si="8"/>
        <v>0.4394469455258031</v>
      </c>
    </row>
    <row r="273" spans="2:7">
      <c r="B273" s="999" t="s">
        <v>1216</v>
      </c>
      <c r="C273" s="1000"/>
      <c r="D273" s="1001">
        <v>0</v>
      </c>
      <c r="E273" s="1000"/>
      <c r="F273" s="1000">
        <f t="shared" si="9"/>
        <v>0</v>
      </c>
      <c r="G273" s="1002" t="str">
        <f t="shared" si="8"/>
        <v>0.0%</v>
      </c>
    </row>
    <row r="274" spans="2:7">
      <c r="B274" s="999" t="s">
        <v>746</v>
      </c>
      <c r="C274" s="1000"/>
      <c r="D274" s="1001">
        <v>6073267.5899999999</v>
      </c>
      <c r="E274" s="1000"/>
      <c r="F274" s="1000">
        <f t="shared" si="9"/>
        <v>-6073267.5899999999</v>
      </c>
      <c r="G274" s="1002">
        <f t="shared" si="8"/>
        <v>-1</v>
      </c>
    </row>
    <row r="275" spans="2:7">
      <c r="B275" s="999" t="s">
        <v>748</v>
      </c>
      <c r="C275" s="1000">
        <v>4124692608</v>
      </c>
      <c r="D275" s="1001">
        <v>129987310.46999998</v>
      </c>
      <c r="E275" s="1000">
        <v>2449757644.1100001</v>
      </c>
      <c r="F275" s="1000">
        <f t="shared" si="9"/>
        <v>2319770333.6400003</v>
      </c>
      <c r="G275" s="1002">
        <f t="shared" si="8"/>
        <v>17.846129174088762</v>
      </c>
    </row>
    <row r="276" spans="2:7">
      <c r="B276" s="999" t="s">
        <v>749</v>
      </c>
      <c r="C276" s="1000">
        <v>181191856</v>
      </c>
      <c r="D276" s="1001">
        <v>749231943.7700001</v>
      </c>
      <c r="E276" s="1000">
        <v>649476958.66000009</v>
      </c>
      <c r="F276" s="1000">
        <f t="shared" si="9"/>
        <v>-99754985.110000014</v>
      </c>
      <c r="G276" s="1002">
        <f t="shared" si="8"/>
        <v>-0.13314299522261547</v>
      </c>
    </row>
    <row r="277" spans="2:7">
      <c r="B277" s="999" t="s">
        <v>750</v>
      </c>
      <c r="C277" s="1000">
        <v>62530426</v>
      </c>
      <c r="D277" s="1001">
        <v>0</v>
      </c>
      <c r="E277" s="1000">
        <v>4760733</v>
      </c>
      <c r="F277" s="1000">
        <f t="shared" si="9"/>
        <v>4760733</v>
      </c>
      <c r="G277" s="1002" t="str">
        <f t="shared" si="8"/>
        <v>0.0%</v>
      </c>
    </row>
    <row r="278" spans="2:7">
      <c r="B278" s="999" t="s">
        <v>751</v>
      </c>
      <c r="C278" s="1000">
        <v>1785701384</v>
      </c>
      <c r="D278" s="1001">
        <v>0</v>
      </c>
      <c r="E278" s="1000">
        <v>31151324.749999996</v>
      </c>
      <c r="F278" s="1000">
        <f t="shared" si="9"/>
        <v>31151324.749999996</v>
      </c>
      <c r="G278" s="1002" t="str">
        <f t="shared" si="8"/>
        <v>0.0%</v>
      </c>
    </row>
    <row r="279" spans="2:7">
      <c r="B279" s="999" t="s">
        <v>752</v>
      </c>
      <c r="C279" s="1000">
        <v>0</v>
      </c>
      <c r="D279" s="1001">
        <v>0</v>
      </c>
      <c r="E279" s="1000">
        <v>0</v>
      </c>
      <c r="F279" s="1000">
        <f t="shared" si="9"/>
        <v>0</v>
      </c>
      <c r="G279" s="1002" t="str">
        <f t="shared" si="8"/>
        <v>0.0%</v>
      </c>
    </row>
    <row r="280" spans="2:7" ht="15.75" thickBot="1">
      <c r="B280" s="1003" t="s">
        <v>504</v>
      </c>
      <c r="C280" s="1004">
        <v>53729432508</v>
      </c>
      <c r="D280" s="1004">
        <v>32192562313.57</v>
      </c>
      <c r="E280" s="1004">
        <v>58733058500.350006</v>
      </c>
      <c r="F280" s="1004">
        <f t="shared" si="9"/>
        <v>26540496186.780006</v>
      </c>
      <c r="G280" s="1005">
        <f t="shared" si="8"/>
        <v>0.82442944206378066</v>
      </c>
    </row>
    <row r="282" spans="2:7">
      <c r="B282" s="532" t="s">
        <v>1180</v>
      </c>
    </row>
    <row r="283" spans="2:7">
      <c r="B283" s="213" t="s">
        <v>1181</v>
      </c>
    </row>
    <row r="284" spans="2:7">
      <c r="B284" s="532" t="s">
        <v>1182</v>
      </c>
    </row>
  </sheetData>
  <mergeCells count="6">
    <mergeCell ref="B3:G3"/>
    <mergeCell ref="B4:G4"/>
    <mergeCell ref="B6:B7"/>
    <mergeCell ref="C6:C8"/>
    <mergeCell ref="D6:E7"/>
    <mergeCell ref="F6:G7"/>
  </mergeCells>
  <pageMargins left="0.7" right="0.7" top="0.75" bottom="0.75" header="0.3" footer="0.3"/>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A6B61CB-243C-469E-9D44-7C5F1468B6A5}">
  <dimension ref="B3:H561"/>
  <sheetViews>
    <sheetView showGridLines="0" topLeftCell="A243" zoomScale="90" zoomScaleNormal="90" workbookViewId="0">
      <selection activeCell="I272" sqref="I272"/>
    </sheetView>
  </sheetViews>
  <sheetFormatPr baseColWidth="10" defaultColWidth="9.140625" defaultRowHeight="15"/>
  <cols>
    <col min="1" max="1" width="9.140625" style="213"/>
    <col min="2" max="2" width="137.28515625" style="213" bestFit="1" customWidth="1"/>
    <col min="3" max="3" width="20" style="213" customWidth="1"/>
    <col min="4" max="4" width="17.28515625" style="213" bestFit="1" customWidth="1"/>
    <col min="5" max="5" width="15.5703125" style="213" bestFit="1" customWidth="1"/>
    <col min="6" max="6" width="15.140625" style="213" bestFit="1" customWidth="1"/>
    <col min="7" max="7" width="9.140625" style="213"/>
    <col min="8" max="8" width="19.85546875" style="213" bestFit="1" customWidth="1"/>
    <col min="9" max="9" width="18" style="213" bestFit="1" customWidth="1"/>
    <col min="10" max="10" width="17.140625" style="213" bestFit="1" customWidth="1"/>
    <col min="11" max="11" width="17.7109375" style="213" bestFit="1" customWidth="1"/>
    <col min="12" max="16384" width="9.140625" style="213"/>
  </cols>
  <sheetData>
    <row r="3" spans="2:8" ht="15.75">
      <c r="B3" s="1210" t="s">
        <v>1235</v>
      </c>
      <c r="C3" s="1210"/>
      <c r="D3" s="1210"/>
      <c r="E3" s="1210"/>
      <c r="F3" s="876"/>
    </row>
    <row r="4" spans="2:8" ht="16.5" thickBot="1">
      <c r="B4" s="1380" t="s">
        <v>949</v>
      </c>
      <c r="C4" s="1380"/>
      <c r="D4" s="1380"/>
      <c r="E4" s="1380"/>
      <c r="F4" s="977"/>
    </row>
    <row r="5" spans="2:8" ht="15" customHeight="1">
      <c r="B5" s="1381" t="s">
        <v>249</v>
      </c>
      <c r="C5" s="1383" t="s">
        <v>451</v>
      </c>
      <c r="D5" s="1383" t="s">
        <v>1236</v>
      </c>
      <c r="E5" s="1383" t="s">
        <v>549</v>
      </c>
      <c r="F5" s="1260" t="s">
        <v>550</v>
      </c>
    </row>
    <row r="6" spans="2:8" ht="15" customHeight="1">
      <c r="B6" s="1382"/>
      <c r="C6" s="1401"/>
      <c r="D6" s="1384"/>
      <c r="E6" s="1385"/>
      <c r="F6" s="1260"/>
    </row>
    <row r="7" spans="2:8" ht="15.75" thickBot="1">
      <c r="B7" s="1008" t="s">
        <v>1237</v>
      </c>
      <c r="C7" s="1010" t="s">
        <v>984</v>
      </c>
      <c r="D7" s="1402"/>
      <c r="E7" s="1386"/>
      <c r="F7" s="1260"/>
    </row>
    <row r="8" spans="2:8">
      <c r="B8" s="1006" t="s">
        <v>1238</v>
      </c>
      <c r="C8" s="1007">
        <v>2635779124</v>
      </c>
      <c r="D8" s="1007">
        <v>2635769443.5</v>
      </c>
      <c r="E8" s="1007">
        <v>2635769443.5</v>
      </c>
      <c r="F8" s="1007">
        <v>2635769443.5</v>
      </c>
    </row>
    <row r="9" spans="2:8">
      <c r="B9" s="358" t="s">
        <v>1239</v>
      </c>
      <c r="C9" s="980">
        <v>2635779124</v>
      </c>
      <c r="D9" s="980">
        <v>2635769443.5</v>
      </c>
      <c r="E9" s="980">
        <v>2635769443.5</v>
      </c>
      <c r="F9" s="980">
        <v>2635769443.5</v>
      </c>
    </row>
    <row r="10" spans="2:8">
      <c r="B10" s="360" t="s">
        <v>1240</v>
      </c>
      <c r="C10" s="444">
        <v>2635779124</v>
      </c>
      <c r="D10" s="444">
        <v>2635769443.5</v>
      </c>
      <c r="E10" s="444">
        <v>2635769443.5</v>
      </c>
      <c r="F10" s="444">
        <v>2635769443.5</v>
      </c>
    </row>
    <row r="11" spans="2:8">
      <c r="B11" s="984" t="s">
        <v>1241</v>
      </c>
      <c r="C11" s="444">
        <v>2275612323</v>
      </c>
      <c r="D11" s="444">
        <v>2290102642.5</v>
      </c>
      <c r="E11" s="444">
        <v>2290102642.5</v>
      </c>
      <c r="F11" s="444">
        <v>2290102642.5</v>
      </c>
      <c r="H11" s="984"/>
    </row>
    <row r="12" spans="2:8" ht="15.75" thickBot="1">
      <c r="B12" s="984" t="s">
        <v>1242</v>
      </c>
      <c r="C12" s="444">
        <v>360166801</v>
      </c>
      <c r="D12" s="444">
        <v>345666801</v>
      </c>
      <c r="E12" s="444">
        <v>345666801</v>
      </c>
      <c r="F12" s="444">
        <v>345666801</v>
      </c>
      <c r="H12" s="984"/>
    </row>
    <row r="13" spans="2:8">
      <c r="B13" s="1006" t="s">
        <v>1243</v>
      </c>
      <c r="C13" s="1007">
        <v>5182940712</v>
      </c>
      <c r="D13" s="1007">
        <v>6482940538.4100008</v>
      </c>
      <c r="E13" s="1007">
        <v>6482940538.4100008</v>
      </c>
      <c r="F13" s="1007">
        <v>6482940538.4100008</v>
      </c>
    </row>
    <row r="14" spans="2:8">
      <c r="B14" s="358" t="s">
        <v>1244</v>
      </c>
      <c r="C14" s="980">
        <v>5182940712</v>
      </c>
      <c r="D14" s="980">
        <v>6482940538.4100008</v>
      </c>
      <c r="E14" s="980">
        <v>6482940538.4100008</v>
      </c>
      <c r="F14" s="980">
        <v>6482940538.4100008</v>
      </c>
    </row>
    <row r="15" spans="2:8">
      <c r="B15" s="360" t="s">
        <v>1245</v>
      </c>
      <c r="C15" s="444">
        <v>5182940712</v>
      </c>
      <c r="D15" s="444">
        <v>6482940538.4100008</v>
      </c>
      <c r="E15" s="444">
        <v>6482940538.4100008</v>
      </c>
      <c r="F15" s="444">
        <v>6482940538.4100008</v>
      </c>
    </row>
    <row r="16" spans="2:8">
      <c r="B16" s="984" t="s">
        <v>1241</v>
      </c>
      <c r="C16" s="444">
        <v>4853188266</v>
      </c>
      <c r="D16" s="444">
        <v>4793988092.4800005</v>
      </c>
      <c r="E16" s="444">
        <v>4793988092.4800005</v>
      </c>
      <c r="F16" s="444">
        <v>4793988092.4800005</v>
      </c>
    </row>
    <row r="17" spans="2:6">
      <c r="B17" s="984" t="s">
        <v>1246</v>
      </c>
      <c r="C17" s="444">
        <v>0</v>
      </c>
      <c r="D17" s="444">
        <v>1300000000</v>
      </c>
      <c r="E17" s="444">
        <v>1300000000</v>
      </c>
      <c r="F17" s="444">
        <v>1300000000</v>
      </c>
    </row>
    <row r="18" spans="2:6" ht="15.75" thickBot="1">
      <c r="B18" s="984" t="s">
        <v>1242</v>
      </c>
      <c r="C18" s="444">
        <v>329752446</v>
      </c>
      <c r="D18" s="444">
        <v>388952445.92999995</v>
      </c>
      <c r="E18" s="444">
        <v>388952445.92999995</v>
      </c>
      <c r="F18" s="444">
        <v>388952445.92999995</v>
      </c>
    </row>
    <row r="19" spans="2:6">
      <c r="B19" s="1006" t="s">
        <v>724</v>
      </c>
      <c r="C19" s="1007">
        <v>86044434138</v>
      </c>
      <c r="D19" s="1007">
        <v>101291768935.43002</v>
      </c>
      <c r="E19" s="1007">
        <v>100145751113.75998</v>
      </c>
      <c r="F19" s="1007">
        <v>100145751113.75998</v>
      </c>
    </row>
    <row r="20" spans="2:6">
      <c r="B20" s="358" t="s">
        <v>1247</v>
      </c>
      <c r="C20" s="980">
        <v>17247695602</v>
      </c>
      <c r="D20" s="980">
        <v>20665084037.860001</v>
      </c>
      <c r="E20" s="980">
        <v>20221178852.209999</v>
      </c>
      <c r="F20" s="980">
        <v>20221178852.209999</v>
      </c>
    </row>
    <row r="21" spans="2:6">
      <c r="B21" s="360" t="s">
        <v>771</v>
      </c>
      <c r="C21" s="444">
        <v>11829710949</v>
      </c>
      <c r="D21" s="444">
        <v>12603123295.120001</v>
      </c>
      <c r="E21" s="444">
        <v>12560302839.879999</v>
      </c>
      <c r="F21" s="444">
        <v>12560302839.879999</v>
      </c>
    </row>
    <row r="22" spans="2:6">
      <c r="B22" s="984" t="s">
        <v>1248</v>
      </c>
      <c r="C22" s="444">
        <v>2275510502</v>
      </c>
      <c r="D22" s="444">
        <v>2894414097.5100017</v>
      </c>
      <c r="E22" s="444">
        <v>2851593642.2700019</v>
      </c>
      <c r="F22" s="444">
        <v>2851593642.2700019</v>
      </c>
    </row>
    <row r="23" spans="2:6">
      <c r="B23" s="984" t="s">
        <v>1249</v>
      </c>
      <c r="C23" s="444">
        <v>5242781293</v>
      </c>
      <c r="D23" s="444">
        <v>4380750259.3900003</v>
      </c>
      <c r="E23" s="444">
        <v>4380750259.3900003</v>
      </c>
      <c r="F23" s="444">
        <v>4380750259.3900003</v>
      </c>
    </row>
    <row r="24" spans="2:6">
      <c r="B24" s="984" t="s">
        <v>1242</v>
      </c>
      <c r="C24" s="444">
        <v>4131252043</v>
      </c>
      <c r="D24" s="444">
        <v>5025077252.499999</v>
      </c>
      <c r="E24" s="444">
        <v>5025077252.499999</v>
      </c>
      <c r="F24" s="444">
        <v>5025077252.499999</v>
      </c>
    </row>
    <row r="25" spans="2:6">
      <c r="B25" s="984" t="s">
        <v>1250</v>
      </c>
      <c r="C25" s="444">
        <v>180167111</v>
      </c>
      <c r="D25" s="444">
        <v>302881685.71999997</v>
      </c>
      <c r="E25" s="444">
        <v>302881685.71999997</v>
      </c>
      <c r="F25" s="444">
        <v>302881685.71999997</v>
      </c>
    </row>
    <row r="26" spans="2:6">
      <c r="B26" s="360" t="s">
        <v>1251</v>
      </c>
      <c r="C26" s="444">
        <v>78499128</v>
      </c>
      <c r="D26" s="444">
        <v>110530304.67</v>
      </c>
      <c r="E26" s="444">
        <v>110097446.15000001</v>
      </c>
      <c r="F26" s="444">
        <v>110097446.15000001</v>
      </c>
    </row>
    <row r="27" spans="2:6">
      <c r="B27" s="984" t="s">
        <v>1248</v>
      </c>
      <c r="C27" s="444">
        <v>78499128</v>
      </c>
      <c r="D27" s="444">
        <v>110530304.67</v>
      </c>
      <c r="E27" s="444">
        <v>110097446.15000001</v>
      </c>
      <c r="F27" s="444">
        <v>110097446.15000001</v>
      </c>
    </row>
    <row r="28" spans="2:6">
      <c r="B28" s="360" t="s">
        <v>774</v>
      </c>
      <c r="C28" s="444">
        <v>2539128440</v>
      </c>
      <c r="D28" s="444">
        <v>2630455839.8300018</v>
      </c>
      <c r="E28" s="444">
        <v>2234196021.8100019</v>
      </c>
      <c r="F28" s="444">
        <v>2234196021.8100019</v>
      </c>
    </row>
    <row r="29" spans="2:6">
      <c r="B29" s="984" t="s">
        <v>1252</v>
      </c>
      <c r="C29" s="444">
        <v>2539128440</v>
      </c>
      <c r="D29" s="444">
        <v>2630455839.8300018</v>
      </c>
      <c r="E29" s="444">
        <v>2234196021.8100019</v>
      </c>
      <c r="F29" s="444">
        <v>2234196021.8100019</v>
      </c>
    </row>
    <row r="30" spans="2:6">
      <c r="B30" s="984" t="s">
        <v>1253</v>
      </c>
      <c r="C30" s="444">
        <v>118136404</v>
      </c>
      <c r="D30" s="444">
        <v>136500667.12</v>
      </c>
      <c r="E30" s="444">
        <v>136445667.12</v>
      </c>
      <c r="F30" s="444">
        <v>136445667.12</v>
      </c>
    </row>
    <row r="31" spans="2:6">
      <c r="B31" s="984" t="s">
        <v>1254</v>
      </c>
      <c r="C31" s="444">
        <v>118136404</v>
      </c>
      <c r="D31" s="444">
        <v>136500667.12</v>
      </c>
      <c r="E31" s="444">
        <v>136445667.12</v>
      </c>
      <c r="F31" s="444">
        <v>136445667.12</v>
      </c>
    </row>
    <row r="32" spans="2:6">
      <c r="B32" s="984" t="s">
        <v>1255</v>
      </c>
      <c r="C32" s="444">
        <v>182681576</v>
      </c>
      <c r="D32" s="444">
        <v>192020372.42000002</v>
      </c>
      <c r="E32" s="444">
        <v>191995008.22</v>
      </c>
      <c r="F32" s="444">
        <v>191995008.22</v>
      </c>
    </row>
    <row r="33" spans="2:6">
      <c r="B33" s="984" t="s">
        <v>1256</v>
      </c>
      <c r="C33" s="444">
        <v>182681576</v>
      </c>
      <c r="D33" s="444">
        <v>192020372.42000002</v>
      </c>
      <c r="E33" s="444">
        <v>191995008.22</v>
      </c>
      <c r="F33" s="444">
        <v>191995008.22</v>
      </c>
    </row>
    <row r="34" spans="2:6">
      <c r="B34" s="984" t="s">
        <v>1257</v>
      </c>
      <c r="C34" s="444">
        <v>94739958</v>
      </c>
      <c r="D34" s="444">
        <v>92236784.930000037</v>
      </c>
      <c r="E34" s="444">
        <v>92073507.690000042</v>
      </c>
      <c r="F34" s="444">
        <v>92073507.690000042</v>
      </c>
    </row>
    <row r="35" spans="2:6">
      <c r="B35" s="984" t="s">
        <v>1256</v>
      </c>
      <c r="C35" s="444">
        <v>94739958</v>
      </c>
      <c r="D35" s="444">
        <v>92236784.930000037</v>
      </c>
      <c r="E35" s="444">
        <v>92073507.690000042</v>
      </c>
      <c r="F35" s="444">
        <v>92073507.690000042</v>
      </c>
    </row>
    <row r="36" spans="2:6">
      <c r="B36" s="360" t="s">
        <v>1258</v>
      </c>
      <c r="C36" s="444">
        <v>74060196</v>
      </c>
      <c r="D36" s="444">
        <v>66219406.199999988</v>
      </c>
      <c r="E36" s="444">
        <v>65228789.609999992</v>
      </c>
      <c r="F36" s="444">
        <v>65228789.609999992</v>
      </c>
    </row>
    <row r="37" spans="2:6">
      <c r="B37" s="984" t="s">
        <v>1259</v>
      </c>
      <c r="C37" s="444">
        <v>74060196</v>
      </c>
      <c r="D37" s="444">
        <v>66219406.199999988</v>
      </c>
      <c r="E37" s="444">
        <v>65228789.609999992</v>
      </c>
      <c r="F37" s="444">
        <v>65228789.609999992</v>
      </c>
    </row>
    <row r="38" spans="2:6">
      <c r="B38" s="984" t="s">
        <v>1260</v>
      </c>
      <c r="C38" s="444">
        <v>91627547</v>
      </c>
      <c r="D38" s="444">
        <v>88285895.50999999</v>
      </c>
      <c r="E38" s="444">
        <v>88174346.5</v>
      </c>
      <c r="F38" s="444">
        <v>88174346.5</v>
      </c>
    </row>
    <row r="39" spans="2:6">
      <c r="B39" s="984" t="s">
        <v>1261</v>
      </c>
      <c r="C39" s="444">
        <v>91627547</v>
      </c>
      <c r="D39" s="444">
        <v>88285895.50999999</v>
      </c>
      <c r="E39" s="444">
        <v>88174346.5</v>
      </c>
      <c r="F39" s="444">
        <v>88174346.5</v>
      </c>
    </row>
    <row r="40" spans="2:6">
      <c r="B40" s="360" t="s">
        <v>1262</v>
      </c>
      <c r="C40" s="444">
        <v>238202607</v>
      </c>
      <c r="D40" s="444">
        <v>226615573.37999997</v>
      </c>
      <c r="E40" s="444">
        <v>225736805.66999996</v>
      </c>
      <c r="F40" s="444">
        <v>225736805.66999996</v>
      </c>
    </row>
    <row r="41" spans="2:6">
      <c r="B41" s="984" t="s">
        <v>1248</v>
      </c>
      <c r="C41" s="444">
        <v>238202607</v>
      </c>
      <c r="D41" s="444">
        <v>226615573.37999997</v>
      </c>
      <c r="E41" s="444">
        <v>225736805.66999996</v>
      </c>
      <c r="F41" s="444">
        <v>225736805.66999996</v>
      </c>
    </row>
    <row r="42" spans="2:6">
      <c r="B42" s="360" t="s">
        <v>1263</v>
      </c>
      <c r="C42" s="444">
        <v>350000000</v>
      </c>
      <c r="D42" s="444">
        <v>326650546.22000009</v>
      </c>
      <c r="E42" s="444">
        <v>326257946.22000009</v>
      </c>
      <c r="F42" s="444">
        <v>326257946.22000009</v>
      </c>
    </row>
    <row r="43" spans="2:6">
      <c r="B43" s="984" t="s">
        <v>1264</v>
      </c>
      <c r="C43" s="444">
        <v>350000000</v>
      </c>
      <c r="D43" s="444">
        <v>326650546.22000009</v>
      </c>
      <c r="E43" s="444">
        <v>326257946.22000009</v>
      </c>
      <c r="F43" s="444">
        <v>326257946.22000009</v>
      </c>
    </row>
    <row r="44" spans="2:6">
      <c r="B44" s="360" t="s">
        <v>1265</v>
      </c>
      <c r="C44" s="444">
        <v>1650908797</v>
      </c>
      <c r="D44" s="444">
        <v>4192445352.4599986</v>
      </c>
      <c r="E44" s="444">
        <v>4190670473.3399987</v>
      </c>
      <c r="F44" s="444">
        <v>4190670473.3399987</v>
      </c>
    </row>
    <row r="45" spans="2:6">
      <c r="B45" s="984" t="s">
        <v>1264</v>
      </c>
      <c r="C45" s="444">
        <v>1650908797</v>
      </c>
      <c r="D45" s="444">
        <v>4192445352.4599986</v>
      </c>
      <c r="E45" s="444">
        <v>4190670473.3399987</v>
      </c>
      <c r="F45" s="444">
        <v>4190670473.3399987</v>
      </c>
    </row>
    <row r="46" spans="2:6">
      <c r="B46" s="358" t="s">
        <v>1266</v>
      </c>
      <c r="C46" s="980">
        <v>49771582635</v>
      </c>
      <c r="D46" s="980">
        <v>58974319735.409981</v>
      </c>
      <c r="E46" s="980">
        <v>58527912979.009987</v>
      </c>
      <c r="F46" s="980">
        <v>58527912979.009987</v>
      </c>
    </row>
    <row r="47" spans="2:6">
      <c r="B47" s="360" t="s">
        <v>770</v>
      </c>
      <c r="C47" s="444">
        <v>5810241212</v>
      </c>
      <c r="D47" s="444">
        <v>5248206579.2400007</v>
      </c>
      <c r="E47" s="444">
        <v>5244423589.6300011</v>
      </c>
      <c r="F47" s="444">
        <v>5244423589.6300011</v>
      </c>
    </row>
    <row r="48" spans="2:6">
      <c r="B48" s="984" t="s">
        <v>1248</v>
      </c>
      <c r="C48" s="444">
        <v>430230457</v>
      </c>
      <c r="D48" s="444">
        <v>701149527.73000014</v>
      </c>
      <c r="E48" s="444">
        <v>699618955.94000018</v>
      </c>
      <c r="F48" s="444">
        <v>699618955.94000018</v>
      </c>
    </row>
    <row r="49" spans="2:6">
      <c r="B49" s="984" t="s">
        <v>1267</v>
      </c>
      <c r="C49" s="444">
        <v>3644883888</v>
      </c>
      <c r="D49" s="444">
        <v>2733668810.710001</v>
      </c>
      <c r="E49" s="444">
        <v>2731416392.8900008</v>
      </c>
      <c r="F49" s="444">
        <v>2731416392.8900008</v>
      </c>
    </row>
    <row r="50" spans="2:6">
      <c r="B50" s="984" t="s">
        <v>1250</v>
      </c>
      <c r="C50" s="444">
        <v>1735126867</v>
      </c>
      <c r="D50" s="444">
        <v>1813388240.8</v>
      </c>
      <c r="E50" s="444">
        <v>1813388240.8</v>
      </c>
      <c r="F50" s="444">
        <v>1813388240.8</v>
      </c>
    </row>
    <row r="51" spans="2:6">
      <c r="B51" s="360" t="s">
        <v>1268</v>
      </c>
      <c r="C51" s="444">
        <v>118165086</v>
      </c>
      <c r="D51" s="444">
        <v>117586847.90999998</v>
      </c>
      <c r="E51" s="444">
        <v>117586847.89999998</v>
      </c>
      <c r="F51" s="444">
        <v>117586847.89999998</v>
      </c>
    </row>
    <row r="52" spans="2:6">
      <c r="B52" s="984" t="s">
        <v>1269</v>
      </c>
      <c r="C52" s="444">
        <v>118165086</v>
      </c>
      <c r="D52" s="444">
        <v>117586847.90999998</v>
      </c>
      <c r="E52" s="444">
        <v>117586847.89999998</v>
      </c>
      <c r="F52" s="444">
        <v>117586847.89999998</v>
      </c>
    </row>
    <row r="53" spans="2:6">
      <c r="B53" s="360" t="s">
        <v>772</v>
      </c>
      <c r="C53" s="444">
        <v>2449559028</v>
      </c>
      <c r="D53" s="444">
        <v>4172532796.079999</v>
      </c>
      <c r="E53" s="444">
        <v>3901910811.4799986</v>
      </c>
      <c r="F53" s="444">
        <v>3901910811.4799986</v>
      </c>
    </row>
    <row r="54" spans="2:6">
      <c r="B54" s="984" t="s">
        <v>1270</v>
      </c>
      <c r="C54" s="444">
        <v>2449559028</v>
      </c>
      <c r="D54" s="444">
        <v>4172532796.079999</v>
      </c>
      <c r="E54" s="444">
        <v>3901910811.4799986</v>
      </c>
      <c r="F54" s="444">
        <v>3901910811.4799986</v>
      </c>
    </row>
    <row r="55" spans="2:6">
      <c r="B55" s="360" t="s">
        <v>773</v>
      </c>
      <c r="C55" s="444">
        <v>654864330</v>
      </c>
      <c r="D55" s="444">
        <v>849182209.71999991</v>
      </c>
      <c r="E55" s="444">
        <v>847766517.96999979</v>
      </c>
      <c r="F55" s="444">
        <v>847766517.96999979</v>
      </c>
    </row>
    <row r="56" spans="2:6">
      <c r="B56" s="984" t="s">
        <v>1269</v>
      </c>
      <c r="C56" s="444">
        <v>654864330</v>
      </c>
      <c r="D56" s="444">
        <v>849182209.71999991</v>
      </c>
      <c r="E56" s="444">
        <v>847766517.96999979</v>
      </c>
      <c r="F56" s="444">
        <v>847766517.96999979</v>
      </c>
    </row>
    <row r="57" spans="2:6">
      <c r="B57" s="360" t="s">
        <v>1271</v>
      </c>
      <c r="C57" s="444">
        <v>35766442468</v>
      </c>
      <c r="D57" s="444">
        <v>43496352039.219986</v>
      </c>
      <c r="E57" s="444">
        <v>43489924821.619987</v>
      </c>
      <c r="F57" s="444">
        <v>43489924821.619987</v>
      </c>
    </row>
    <row r="58" spans="2:6">
      <c r="B58" s="984" t="s">
        <v>1267</v>
      </c>
      <c r="C58" s="444">
        <v>35706603194</v>
      </c>
      <c r="D58" s="444">
        <v>43455593365.089989</v>
      </c>
      <c r="E58" s="444">
        <v>43450303376.279991</v>
      </c>
      <c r="F58" s="444">
        <v>43450303376.279991</v>
      </c>
    </row>
    <row r="59" spans="2:6">
      <c r="B59" s="984" t="s">
        <v>1272</v>
      </c>
      <c r="C59" s="444">
        <v>34200289</v>
      </c>
      <c r="D59" s="444">
        <v>22521553.490000002</v>
      </c>
      <c r="E59" s="444">
        <v>21776836.699999999</v>
      </c>
      <c r="F59" s="444">
        <v>21776836.699999999</v>
      </c>
    </row>
    <row r="60" spans="2:6">
      <c r="B60" s="984" t="s">
        <v>1273</v>
      </c>
      <c r="C60" s="444">
        <v>25638985</v>
      </c>
      <c r="D60" s="444">
        <v>18237120.640000001</v>
      </c>
      <c r="E60" s="444">
        <v>17844608.640000001</v>
      </c>
      <c r="F60" s="444">
        <v>17844608.640000001</v>
      </c>
    </row>
    <row r="61" spans="2:6">
      <c r="B61" s="360" t="s">
        <v>1274</v>
      </c>
      <c r="C61" s="444">
        <v>451046126</v>
      </c>
      <c r="D61" s="444">
        <v>535071989.43999994</v>
      </c>
      <c r="E61" s="444">
        <v>533242762.50999999</v>
      </c>
      <c r="F61" s="444">
        <v>533242762.50999999</v>
      </c>
    </row>
    <row r="62" spans="2:6">
      <c r="B62" s="984" t="s">
        <v>1267</v>
      </c>
      <c r="C62" s="444">
        <v>451046126</v>
      </c>
      <c r="D62" s="444">
        <v>535071989.43999994</v>
      </c>
      <c r="E62" s="444">
        <v>533242762.50999999</v>
      </c>
      <c r="F62" s="444">
        <v>533242762.50999999</v>
      </c>
    </row>
    <row r="63" spans="2:6">
      <c r="B63" s="360" t="s">
        <v>1275</v>
      </c>
      <c r="C63" s="444">
        <v>302146892</v>
      </c>
      <c r="D63" s="444">
        <v>300970848.85000002</v>
      </c>
      <c r="E63" s="444">
        <v>300647008.83000004</v>
      </c>
      <c r="F63" s="444">
        <v>300647008.83000004</v>
      </c>
    </row>
    <row r="64" spans="2:6">
      <c r="B64" s="984" t="s">
        <v>1267</v>
      </c>
      <c r="C64" s="444">
        <v>302146892</v>
      </c>
      <c r="D64" s="444">
        <v>300970848.85000002</v>
      </c>
      <c r="E64" s="444">
        <v>300647008.83000004</v>
      </c>
      <c r="F64" s="444">
        <v>300647008.83000004</v>
      </c>
    </row>
    <row r="65" spans="2:7">
      <c r="B65" s="360" t="s">
        <v>1276</v>
      </c>
      <c r="C65" s="444">
        <v>1094220384</v>
      </c>
      <c r="D65" s="444">
        <v>1132865800.4500003</v>
      </c>
      <c r="E65" s="444">
        <v>1130570032.8500004</v>
      </c>
      <c r="F65" s="444">
        <v>1130570032.8500004</v>
      </c>
    </row>
    <row r="66" spans="2:7">
      <c r="B66" s="984" t="s">
        <v>1277</v>
      </c>
      <c r="C66" s="444">
        <v>1094220384</v>
      </c>
      <c r="D66" s="444">
        <v>1132865800.4500003</v>
      </c>
      <c r="E66" s="444">
        <v>1130570032.8500004</v>
      </c>
      <c r="F66" s="444">
        <v>1130570032.8500004</v>
      </c>
    </row>
    <row r="67" spans="2:7">
      <c r="B67" s="360" t="s">
        <v>775</v>
      </c>
      <c r="C67" s="444">
        <v>2644780739</v>
      </c>
      <c r="D67" s="444">
        <v>2649517652.7999997</v>
      </c>
      <c r="E67" s="444">
        <v>2491595655.9299998</v>
      </c>
      <c r="F67" s="444">
        <v>2491595655.9299998</v>
      </c>
    </row>
    <row r="68" spans="2:7">
      <c r="B68" s="984" t="s">
        <v>1270</v>
      </c>
      <c r="C68" s="444">
        <v>2644780739</v>
      </c>
      <c r="D68" s="444">
        <v>2649517652.7999997</v>
      </c>
      <c r="E68" s="444">
        <v>2491595655.9299998</v>
      </c>
      <c r="F68" s="444">
        <v>2491595655.9299998</v>
      </c>
    </row>
    <row r="69" spans="2:7">
      <c r="B69" s="360" t="s">
        <v>1278</v>
      </c>
      <c r="C69" s="444">
        <v>248968365</v>
      </c>
      <c r="D69" s="444">
        <v>231747864.78000003</v>
      </c>
      <c r="E69" s="444">
        <v>230876824.19000006</v>
      </c>
      <c r="F69" s="444">
        <v>230876824.19000006</v>
      </c>
    </row>
    <row r="70" spans="2:7">
      <c r="B70" s="984" t="s">
        <v>1269</v>
      </c>
      <c r="C70" s="444">
        <v>248968365</v>
      </c>
      <c r="D70" s="444">
        <v>231747864.78000003</v>
      </c>
      <c r="E70" s="444">
        <v>230876824.19000006</v>
      </c>
      <c r="F70" s="444">
        <v>230876824.19000006</v>
      </c>
    </row>
    <row r="71" spans="2:7">
      <c r="B71" s="360" t="s">
        <v>1279</v>
      </c>
      <c r="C71" s="444">
        <v>231148005</v>
      </c>
      <c r="D71" s="444">
        <v>240285106.92000002</v>
      </c>
      <c r="E71" s="444">
        <v>239368106.10000002</v>
      </c>
      <c r="F71" s="444">
        <v>239368106.10000002</v>
      </c>
    </row>
    <row r="72" spans="2:7">
      <c r="B72" s="984" t="s">
        <v>1269</v>
      </c>
      <c r="C72" s="444">
        <v>231148005</v>
      </c>
      <c r="D72" s="444">
        <v>240285106.92000002</v>
      </c>
      <c r="E72" s="444">
        <v>239368106.10000002</v>
      </c>
      <c r="F72" s="444">
        <v>239368106.10000002</v>
      </c>
    </row>
    <row r="73" spans="2:7">
      <c r="B73" s="358" t="s">
        <v>1280</v>
      </c>
      <c r="C73" s="980">
        <v>2481231381</v>
      </c>
      <c r="D73" s="980">
        <v>2266052999.9799995</v>
      </c>
      <c r="E73" s="980">
        <v>2266052999.9799995</v>
      </c>
      <c r="F73" s="980">
        <v>2266052999.9799995</v>
      </c>
      <c r="G73" s="363"/>
    </row>
    <row r="74" spans="2:7">
      <c r="B74" s="360" t="s">
        <v>1281</v>
      </c>
      <c r="C74" s="444">
        <v>2481231381</v>
      </c>
      <c r="D74" s="444">
        <v>2266052999.9799995</v>
      </c>
      <c r="E74" s="444">
        <v>2266052999.9799995</v>
      </c>
      <c r="F74" s="444">
        <v>2266052999.9799995</v>
      </c>
    </row>
    <row r="75" spans="2:7">
      <c r="B75" s="984" t="s">
        <v>1282</v>
      </c>
      <c r="C75" s="444">
        <v>2466391365</v>
      </c>
      <c r="D75" s="444">
        <v>2265679966.1499996</v>
      </c>
      <c r="E75" s="444">
        <v>2265679966.1499996</v>
      </c>
      <c r="F75" s="444">
        <v>2265679966.1499996</v>
      </c>
    </row>
    <row r="76" spans="2:7">
      <c r="B76" s="984" t="s">
        <v>1242</v>
      </c>
      <c r="C76" s="444">
        <v>14840016</v>
      </c>
      <c r="D76" s="444">
        <v>373033.83</v>
      </c>
      <c r="E76" s="444">
        <v>373033.83</v>
      </c>
      <c r="F76" s="444">
        <v>373033.83</v>
      </c>
    </row>
    <row r="77" spans="2:7">
      <c r="B77" s="358" t="s">
        <v>1283</v>
      </c>
      <c r="C77" s="980">
        <v>16543924520</v>
      </c>
      <c r="D77" s="980">
        <v>19386312162.18</v>
      </c>
      <c r="E77" s="980">
        <v>19130606282.560001</v>
      </c>
      <c r="F77" s="980">
        <v>19130606282.560001</v>
      </c>
    </row>
    <row r="78" spans="2:7">
      <c r="B78" s="360" t="s">
        <v>1284</v>
      </c>
      <c r="C78" s="444">
        <v>3199637518</v>
      </c>
      <c r="D78" s="444">
        <v>9053118075.6900005</v>
      </c>
      <c r="E78" s="444">
        <v>9033341570.2000008</v>
      </c>
      <c r="F78" s="444">
        <v>9033341570.2000008</v>
      </c>
    </row>
    <row r="79" spans="2:7">
      <c r="B79" s="984" t="s">
        <v>1248</v>
      </c>
      <c r="C79" s="444">
        <v>2609284279</v>
      </c>
      <c r="D79" s="444">
        <v>659711317.93000042</v>
      </c>
      <c r="E79" s="444">
        <v>640688098.45000052</v>
      </c>
      <c r="F79" s="444">
        <v>640688098.45000052</v>
      </c>
    </row>
    <row r="80" spans="2:7">
      <c r="B80" s="984" t="s">
        <v>1285</v>
      </c>
      <c r="C80" s="444">
        <v>16000000</v>
      </c>
      <c r="D80" s="444">
        <v>8974795.4900000002</v>
      </c>
      <c r="E80" s="444">
        <v>8221509.4800000004</v>
      </c>
      <c r="F80" s="444">
        <v>8221509.4800000004</v>
      </c>
    </row>
    <row r="81" spans="2:7">
      <c r="B81" s="984" t="s">
        <v>1286</v>
      </c>
      <c r="C81" s="444">
        <v>95000000</v>
      </c>
      <c r="D81" s="444">
        <v>5078723.2699999996</v>
      </c>
      <c r="E81" s="444">
        <v>5078723.2699999996</v>
      </c>
      <c r="F81" s="444">
        <v>5078723.2699999996</v>
      </c>
    </row>
    <row r="82" spans="2:7">
      <c r="B82" s="984" t="s">
        <v>1250</v>
      </c>
      <c r="C82" s="444">
        <v>479353239</v>
      </c>
      <c r="D82" s="444">
        <v>8379353239</v>
      </c>
      <c r="E82" s="444">
        <v>8379353239</v>
      </c>
      <c r="F82" s="444">
        <v>8379353239</v>
      </c>
      <c r="G82" s="360"/>
    </row>
    <row r="83" spans="2:7">
      <c r="B83" s="360" t="s">
        <v>1287</v>
      </c>
      <c r="C83" s="444">
        <v>4109834240</v>
      </c>
      <c r="D83" s="444">
        <v>2504187506.9399986</v>
      </c>
      <c r="E83" s="444">
        <v>2441939873.0799985</v>
      </c>
      <c r="F83" s="444">
        <v>2441939873.0799985</v>
      </c>
      <c r="G83" s="984"/>
    </row>
    <row r="84" spans="2:7">
      <c r="B84" s="984" t="s">
        <v>1288</v>
      </c>
      <c r="C84" s="444">
        <v>4109834240</v>
      </c>
      <c r="D84" s="444">
        <v>2504187506.9399986</v>
      </c>
      <c r="E84" s="444">
        <v>2441939873.0799985</v>
      </c>
      <c r="F84" s="444">
        <v>2441939873.0799985</v>
      </c>
      <c r="G84" s="360"/>
    </row>
    <row r="85" spans="2:7">
      <c r="B85" s="984" t="s">
        <v>1289</v>
      </c>
      <c r="C85" s="444">
        <v>3993718403</v>
      </c>
      <c r="D85" s="444">
        <v>3696092021.0799999</v>
      </c>
      <c r="E85" s="444">
        <v>3686602259.4299998</v>
      </c>
      <c r="F85" s="444">
        <v>3686602259.4299998</v>
      </c>
      <c r="G85" s="984"/>
    </row>
    <row r="86" spans="2:7">
      <c r="B86" s="984" t="s">
        <v>1290</v>
      </c>
      <c r="C86" s="444">
        <v>3993718403</v>
      </c>
      <c r="D86" s="444">
        <v>3696092021.0799999</v>
      </c>
      <c r="E86" s="444">
        <v>3686602259.4299998</v>
      </c>
      <c r="F86" s="444">
        <v>3686602259.4299998</v>
      </c>
      <c r="G86" s="360"/>
    </row>
    <row r="87" spans="2:7">
      <c r="B87" s="984" t="s">
        <v>1291</v>
      </c>
      <c r="C87" s="444">
        <v>93076099</v>
      </c>
      <c r="D87" s="444">
        <v>126961263.86</v>
      </c>
      <c r="E87" s="444">
        <v>126951204.86</v>
      </c>
      <c r="F87" s="444">
        <v>126951204.86</v>
      </c>
      <c r="G87" s="984"/>
    </row>
    <row r="88" spans="2:7">
      <c r="B88" s="984" t="s">
        <v>1285</v>
      </c>
      <c r="C88" s="444">
        <v>93076099</v>
      </c>
      <c r="D88" s="444">
        <v>126961263.86</v>
      </c>
      <c r="E88" s="444">
        <v>126951204.86</v>
      </c>
      <c r="F88" s="444">
        <v>126951204.86</v>
      </c>
      <c r="G88" s="360"/>
    </row>
    <row r="89" spans="2:7">
      <c r="B89" s="984" t="s">
        <v>1292</v>
      </c>
      <c r="C89" s="444">
        <v>253456268</v>
      </c>
      <c r="D89" s="444">
        <v>302962315.28999996</v>
      </c>
      <c r="E89" s="444">
        <v>300608693.76999986</v>
      </c>
      <c r="F89" s="444">
        <v>300608693.76999986</v>
      </c>
      <c r="G89" s="984"/>
    </row>
    <row r="90" spans="2:7">
      <c r="B90" s="984" t="s">
        <v>1293</v>
      </c>
      <c r="C90" s="444">
        <v>253456268</v>
      </c>
      <c r="D90" s="444">
        <v>302962315.28999996</v>
      </c>
      <c r="E90" s="444">
        <v>300608693.76999986</v>
      </c>
      <c r="F90" s="444">
        <v>300608693.76999986</v>
      </c>
      <c r="G90" s="360"/>
    </row>
    <row r="91" spans="2:7">
      <c r="B91" s="360" t="s">
        <v>1294</v>
      </c>
      <c r="C91" s="444">
        <v>4161248089</v>
      </c>
      <c r="D91" s="444">
        <v>3203666945.1100016</v>
      </c>
      <c r="E91" s="444">
        <v>3051001157.0500007</v>
      </c>
      <c r="F91" s="444">
        <v>3051001157.0500007</v>
      </c>
      <c r="G91" s="984"/>
    </row>
    <row r="92" spans="2:7">
      <c r="B92" s="984" t="s">
        <v>1295</v>
      </c>
      <c r="C92" s="444">
        <v>4161248089</v>
      </c>
      <c r="D92" s="444">
        <v>3203666945.1100016</v>
      </c>
      <c r="E92" s="444">
        <v>3051001157.0500007</v>
      </c>
      <c r="F92" s="444">
        <v>3051001157.0500007</v>
      </c>
      <c r="G92" s="360"/>
    </row>
    <row r="93" spans="2:7">
      <c r="B93" s="360" t="s">
        <v>1296</v>
      </c>
      <c r="C93" s="444">
        <v>732953903</v>
      </c>
      <c r="D93" s="444">
        <v>499324034.2100001</v>
      </c>
      <c r="E93" s="444">
        <v>490161524.17000014</v>
      </c>
      <c r="F93" s="444">
        <v>490161524.17000014</v>
      </c>
      <c r="G93" s="984"/>
    </row>
    <row r="94" spans="2:7" ht="15.75" thickBot="1">
      <c r="B94" s="984" t="s">
        <v>1286</v>
      </c>
      <c r="C94" s="444">
        <v>732953903</v>
      </c>
      <c r="D94" s="444">
        <v>499324034.2100001</v>
      </c>
      <c r="E94" s="444">
        <v>490161524.17000014</v>
      </c>
      <c r="F94" s="444">
        <v>490161524.17000014</v>
      </c>
    </row>
    <row r="95" spans="2:7">
      <c r="B95" s="1006" t="s">
        <v>776</v>
      </c>
      <c r="C95" s="1007">
        <v>50918592846</v>
      </c>
      <c r="D95" s="1007">
        <v>55294450120.119995</v>
      </c>
      <c r="E95" s="1007">
        <v>55170094199.660019</v>
      </c>
      <c r="F95" s="1007">
        <v>55170094199.660019</v>
      </c>
    </row>
    <row r="96" spans="2:7">
      <c r="B96" s="358" t="s">
        <v>1297</v>
      </c>
      <c r="C96" s="980">
        <v>28972374348</v>
      </c>
      <c r="D96" s="980">
        <v>32588655038.749996</v>
      </c>
      <c r="E96" s="980">
        <v>32493321446.219997</v>
      </c>
      <c r="F96" s="980">
        <v>32493321446.219997</v>
      </c>
    </row>
    <row r="97" spans="2:6">
      <c r="B97" s="360" t="s">
        <v>1298</v>
      </c>
      <c r="C97" s="444">
        <v>26733253976</v>
      </c>
      <c r="D97" s="444">
        <v>30109503672.119999</v>
      </c>
      <c r="E97" s="444">
        <v>30021629419.669998</v>
      </c>
      <c r="F97" s="444">
        <v>30021629419.669998</v>
      </c>
    </row>
    <row r="98" spans="2:6">
      <c r="B98" s="984" t="s">
        <v>1248</v>
      </c>
      <c r="C98" s="444">
        <v>1963574926</v>
      </c>
      <c r="D98" s="444">
        <v>1629005392.6800003</v>
      </c>
      <c r="E98" s="444">
        <v>1559061981.6099992</v>
      </c>
      <c r="F98" s="444">
        <v>1559061981.6099992</v>
      </c>
    </row>
    <row r="99" spans="2:6">
      <c r="B99" s="984" t="s">
        <v>1299</v>
      </c>
      <c r="C99" s="444">
        <v>369875789</v>
      </c>
      <c r="D99" s="444">
        <v>228361979.03999993</v>
      </c>
      <c r="E99" s="444">
        <v>226693537.3499999</v>
      </c>
      <c r="F99" s="444">
        <v>226693537.3499999</v>
      </c>
    </row>
    <row r="100" spans="2:6">
      <c r="B100" s="984" t="s">
        <v>1300</v>
      </c>
      <c r="C100" s="444">
        <v>78236325</v>
      </c>
      <c r="D100" s="444">
        <v>52613806.640000001</v>
      </c>
      <c r="E100" s="444">
        <v>52594190.329999998</v>
      </c>
      <c r="F100" s="444">
        <v>52594190.329999998</v>
      </c>
    </row>
    <row r="101" spans="2:6">
      <c r="B101" s="984" t="s">
        <v>1301</v>
      </c>
      <c r="C101" s="444">
        <v>49822590</v>
      </c>
      <c r="D101" s="444">
        <v>126501021.60000001</v>
      </c>
      <c r="E101" s="444">
        <v>124534624.10000001</v>
      </c>
      <c r="F101" s="444">
        <v>124534624.10000001</v>
      </c>
    </row>
    <row r="102" spans="2:6">
      <c r="B102" s="984" t="s">
        <v>1302</v>
      </c>
      <c r="C102" s="444">
        <v>1237327951</v>
      </c>
      <c r="D102" s="444">
        <v>787280710.07000005</v>
      </c>
      <c r="E102" s="444">
        <v>773117946.18999982</v>
      </c>
      <c r="F102" s="444">
        <v>773117946.18999982</v>
      </c>
    </row>
    <row r="103" spans="2:6">
      <c r="B103" s="984" t="s">
        <v>1242</v>
      </c>
      <c r="C103" s="444">
        <v>508289136</v>
      </c>
      <c r="D103" s="444">
        <v>870115901.01000011</v>
      </c>
      <c r="E103" s="444">
        <v>870002279.01000011</v>
      </c>
      <c r="F103" s="444">
        <v>870002279.01000011</v>
      </c>
    </row>
    <row r="104" spans="2:6">
      <c r="B104" s="984" t="s">
        <v>1250</v>
      </c>
      <c r="C104" s="444">
        <v>22526127259</v>
      </c>
      <c r="D104" s="444">
        <v>26415624861.079998</v>
      </c>
      <c r="E104" s="444">
        <v>26415624861.079998</v>
      </c>
      <c r="F104" s="444">
        <v>26415624861.079998</v>
      </c>
    </row>
    <row r="105" spans="2:6">
      <c r="B105" s="360" t="s">
        <v>1303</v>
      </c>
      <c r="C105" s="444">
        <v>1861470301</v>
      </c>
      <c r="D105" s="444">
        <v>2085775409.6399992</v>
      </c>
      <c r="E105" s="444">
        <v>2079437913.6199992</v>
      </c>
      <c r="F105" s="444">
        <v>2079437913.6199992</v>
      </c>
    </row>
    <row r="106" spans="2:6">
      <c r="B106" s="984" t="s">
        <v>1300</v>
      </c>
      <c r="C106" s="444">
        <v>1861470301</v>
      </c>
      <c r="D106" s="444">
        <v>2085775409.6399992</v>
      </c>
      <c r="E106" s="444">
        <v>2079437913.6199992</v>
      </c>
      <c r="F106" s="444">
        <v>2079437913.6199992</v>
      </c>
    </row>
    <row r="107" spans="2:6">
      <c r="B107" s="360" t="s">
        <v>1304</v>
      </c>
      <c r="C107" s="444">
        <v>116611243</v>
      </c>
      <c r="D107" s="444">
        <v>114971604.04000001</v>
      </c>
      <c r="E107" s="444">
        <v>114631416.84999999</v>
      </c>
      <c r="F107" s="444">
        <v>114631416.84999999</v>
      </c>
    </row>
    <row r="108" spans="2:6">
      <c r="B108" s="984" t="s">
        <v>1301</v>
      </c>
      <c r="C108" s="444">
        <v>116611243</v>
      </c>
      <c r="D108" s="444">
        <v>114971604.04000001</v>
      </c>
      <c r="E108" s="444">
        <v>114631416.84999999</v>
      </c>
      <c r="F108" s="444">
        <v>114631416.84999999</v>
      </c>
    </row>
    <row r="109" spans="2:6">
      <c r="B109" s="360" t="s">
        <v>1305</v>
      </c>
      <c r="C109" s="444">
        <v>93821253</v>
      </c>
      <c r="D109" s="444">
        <v>121417941.70999995</v>
      </c>
      <c r="E109" s="444">
        <v>121337690.67999996</v>
      </c>
      <c r="F109" s="444">
        <v>121337690.67999996</v>
      </c>
    </row>
    <row r="110" spans="2:6">
      <c r="B110" s="984" t="s">
        <v>1306</v>
      </c>
      <c r="C110" s="444">
        <v>93821253</v>
      </c>
      <c r="D110" s="444">
        <v>121417941.70999995</v>
      </c>
      <c r="E110" s="444">
        <v>121337690.67999996</v>
      </c>
      <c r="F110" s="444">
        <v>121337690.67999996</v>
      </c>
    </row>
    <row r="111" spans="2:6">
      <c r="B111" s="360" t="s">
        <v>1307</v>
      </c>
      <c r="C111" s="444">
        <v>28358299</v>
      </c>
      <c r="D111" s="444">
        <v>26123769.939999994</v>
      </c>
      <c r="E111" s="444">
        <v>25977299.969999999</v>
      </c>
      <c r="F111" s="444">
        <v>25977299.969999999</v>
      </c>
    </row>
    <row r="112" spans="2:6">
      <c r="B112" s="984" t="s">
        <v>1306</v>
      </c>
      <c r="C112" s="444">
        <v>28358299</v>
      </c>
      <c r="D112" s="444">
        <v>26123769.939999994</v>
      </c>
      <c r="E112" s="444">
        <v>25977299.969999999</v>
      </c>
      <c r="F112" s="444">
        <v>25977299.969999999</v>
      </c>
    </row>
    <row r="113" spans="2:6">
      <c r="B113" s="360" t="s">
        <v>1308</v>
      </c>
      <c r="C113" s="444">
        <v>51118732</v>
      </c>
      <c r="D113" s="444">
        <v>49005720.099999979</v>
      </c>
      <c r="E113" s="444">
        <v>48921751.199999973</v>
      </c>
      <c r="F113" s="444">
        <v>48921751.199999973</v>
      </c>
    </row>
    <row r="114" spans="2:6">
      <c r="B114" s="984" t="s">
        <v>1306</v>
      </c>
      <c r="C114" s="444">
        <v>51118732</v>
      </c>
      <c r="D114" s="444">
        <v>49005720.099999979</v>
      </c>
      <c r="E114" s="444">
        <v>48921751.199999973</v>
      </c>
      <c r="F114" s="444">
        <v>48921751.199999973</v>
      </c>
    </row>
    <row r="115" spans="2:6">
      <c r="B115" s="360" t="s">
        <v>1309</v>
      </c>
      <c r="C115" s="444">
        <v>23016787</v>
      </c>
      <c r="D115" s="444">
        <v>22791737</v>
      </c>
      <c r="E115" s="444">
        <v>22771404.77</v>
      </c>
      <c r="F115" s="444">
        <v>22771404.77</v>
      </c>
    </row>
    <row r="116" spans="2:6">
      <c r="B116" s="984" t="s">
        <v>1306</v>
      </c>
      <c r="C116" s="444">
        <v>23016787</v>
      </c>
      <c r="D116" s="444">
        <v>22791737</v>
      </c>
      <c r="E116" s="444">
        <v>22771404.77</v>
      </c>
      <c r="F116" s="444">
        <v>22771404.77</v>
      </c>
    </row>
    <row r="117" spans="2:6">
      <c r="B117" s="360" t="s">
        <v>1310</v>
      </c>
      <c r="C117" s="444">
        <v>19492186</v>
      </c>
      <c r="D117" s="444">
        <v>19418157.739999998</v>
      </c>
      <c r="E117" s="444">
        <v>19418151.389999993</v>
      </c>
      <c r="F117" s="444">
        <v>19418151.389999993</v>
      </c>
    </row>
    <row r="118" spans="2:6">
      <c r="B118" s="984" t="s">
        <v>1306</v>
      </c>
      <c r="C118" s="444">
        <v>19492186</v>
      </c>
      <c r="D118" s="444">
        <v>19418157.739999998</v>
      </c>
      <c r="E118" s="444">
        <v>19418151.389999993</v>
      </c>
      <c r="F118" s="444">
        <v>19418151.389999993</v>
      </c>
    </row>
    <row r="119" spans="2:6">
      <c r="B119" s="360" t="s">
        <v>1311</v>
      </c>
      <c r="C119" s="444">
        <v>18068931</v>
      </c>
      <c r="D119" s="444">
        <v>17274867.500000004</v>
      </c>
      <c r="E119" s="444">
        <v>17266734.170000002</v>
      </c>
      <c r="F119" s="444">
        <v>17266734.170000002</v>
      </c>
    </row>
    <row r="120" spans="2:6">
      <c r="B120" s="984" t="s">
        <v>1306</v>
      </c>
      <c r="C120" s="444">
        <v>18068931</v>
      </c>
      <c r="D120" s="444">
        <v>17274867.500000004</v>
      </c>
      <c r="E120" s="444">
        <v>17266734.170000002</v>
      </c>
      <c r="F120" s="444">
        <v>17266734.170000002</v>
      </c>
    </row>
    <row r="121" spans="2:6">
      <c r="B121" s="360" t="s">
        <v>1312</v>
      </c>
      <c r="C121" s="444">
        <v>27162640</v>
      </c>
      <c r="D121" s="444">
        <v>22372158.959999997</v>
      </c>
      <c r="E121" s="444">
        <v>21929663.899999995</v>
      </c>
      <c r="F121" s="444">
        <v>21929663.899999995</v>
      </c>
    </row>
    <row r="122" spans="2:6">
      <c r="B122" s="984" t="s">
        <v>1306</v>
      </c>
      <c r="C122" s="444">
        <v>27162640</v>
      </c>
      <c r="D122" s="444">
        <v>22372158.959999997</v>
      </c>
      <c r="E122" s="444">
        <v>21929663.899999995</v>
      </c>
      <c r="F122" s="444">
        <v>21929663.899999995</v>
      </c>
    </row>
    <row r="123" spans="2:6">
      <c r="B123" s="358" t="s">
        <v>1313</v>
      </c>
      <c r="C123" s="980">
        <v>21946218498</v>
      </c>
      <c r="D123" s="980">
        <v>22705795081.369999</v>
      </c>
      <c r="E123" s="980">
        <v>22676772753.440006</v>
      </c>
      <c r="F123" s="980">
        <v>22676772753.440006</v>
      </c>
    </row>
    <row r="124" spans="2:6">
      <c r="B124" s="360" t="s">
        <v>1314</v>
      </c>
      <c r="C124" s="444">
        <v>19743565177</v>
      </c>
      <c r="D124" s="444">
        <v>20048752733.459999</v>
      </c>
      <c r="E124" s="444">
        <v>20030518631.110008</v>
      </c>
      <c r="F124" s="444">
        <v>20030518631.110008</v>
      </c>
    </row>
    <row r="125" spans="2:6">
      <c r="B125" s="984" t="s">
        <v>1315</v>
      </c>
      <c r="C125" s="444">
        <v>19113068016</v>
      </c>
      <c r="D125" s="444">
        <v>19434823656.610001</v>
      </c>
      <c r="E125" s="444">
        <v>19421214019.320007</v>
      </c>
      <c r="F125" s="444">
        <v>19421214019.320007</v>
      </c>
    </row>
    <row r="126" spans="2:6">
      <c r="B126" s="984" t="s">
        <v>1302</v>
      </c>
      <c r="C126" s="444">
        <v>630497161</v>
      </c>
      <c r="D126" s="444">
        <v>613929076.85000002</v>
      </c>
      <c r="E126" s="444">
        <v>609304611.78999996</v>
      </c>
      <c r="F126" s="444">
        <v>609304611.78999996</v>
      </c>
    </row>
    <row r="127" spans="2:6">
      <c r="B127" s="360" t="s">
        <v>1316</v>
      </c>
      <c r="C127" s="444">
        <v>160228034</v>
      </c>
      <c r="D127" s="444">
        <v>156354916.06999999</v>
      </c>
      <c r="E127" s="444">
        <v>156339483.28</v>
      </c>
      <c r="F127" s="444">
        <v>156339483.28</v>
      </c>
    </row>
    <row r="128" spans="2:6">
      <c r="B128" s="984" t="s">
        <v>1317</v>
      </c>
      <c r="C128" s="444">
        <v>160228034</v>
      </c>
      <c r="D128" s="444">
        <v>156354916.06999999</v>
      </c>
      <c r="E128" s="444">
        <v>156339483.28</v>
      </c>
      <c r="F128" s="444">
        <v>156339483.28</v>
      </c>
    </row>
    <row r="129" spans="2:7">
      <c r="B129" s="360" t="s">
        <v>1318</v>
      </c>
      <c r="C129" s="444">
        <v>467397269</v>
      </c>
      <c r="D129" s="444">
        <v>498000370.98999995</v>
      </c>
      <c r="E129" s="444">
        <v>493244650.54999995</v>
      </c>
      <c r="F129" s="444">
        <v>493244650.54999995</v>
      </c>
    </row>
    <row r="130" spans="2:7">
      <c r="B130" s="984" t="s">
        <v>1315</v>
      </c>
      <c r="C130" s="444">
        <v>467397269</v>
      </c>
      <c r="D130" s="444">
        <v>498000370.98999995</v>
      </c>
      <c r="E130" s="444">
        <v>493244650.54999995</v>
      </c>
      <c r="F130" s="444">
        <v>493244650.54999995</v>
      </c>
    </row>
    <row r="131" spans="2:7">
      <c r="B131" s="360" t="s">
        <v>1319</v>
      </c>
      <c r="C131" s="444">
        <v>1197941910</v>
      </c>
      <c r="D131" s="444">
        <v>1194791360.2</v>
      </c>
      <c r="E131" s="444">
        <v>1193065386.6600001</v>
      </c>
      <c r="F131" s="444">
        <v>1193065386.6600001</v>
      </c>
    </row>
    <row r="132" spans="2:7">
      <c r="B132" s="984" t="s">
        <v>1320</v>
      </c>
      <c r="C132" s="444">
        <v>1197941910</v>
      </c>
      <c r="D132" s="444">
        <v>1194791360.2</v>
      </c>
      <c r="E132" s="444">
        <v>1193065386.6600001</v>
      </c>
      <c r="F132" s="444">
        <v>1193065386.6600001</v>
      </c>
    </row>
    <row r="133" spans="2:7">
      <c r="B133" s="360" t="s">
        <v>1321</v>
      </c>
      <c r="C133" s="444">
        <v>70754867</v>
      </c>
      <c r="D133" s="444">
        <v>77896453.280000001</v>
      </c>
      <c r="E133" s="444">
        <v>77896451.679999992</v>
      </c>
      <c r="F133" s="444">
        <v>77896451.679999992</v>
      </c>
    </row>
    <row r="134" spans="2:7">
      <c r="B134" s="984" t="s">
        <v>1322</v>
      </c>
      <c r="C134" s="444">
        <v>70754867</v>
      </c>
      <c r="D134" s="444">
        <v>77896453.280000001</v>
      </c>
      <c r="E134" s="444">
        <v>77896451.679999992</v>
      </c>
      <c r="F134" s="444">
        <v>77896451.679999992</v>
      </c>
    </row>
    <row r="135" spans="2:7">
      <c r="B135" s="360" t="s">
        <v>1323</v>
      </c>
      <c r="C135" s="444">
        <v>247255892</v>
      </c>
      <c r="D135" s="444">
        <v>662808261.6099999</v>
      </c>
      <c r="E135" s="444">
        <v>658517164.39999998</v>
      </c>
      <c r="F135" s="444">
        <v>658517164.39999998</v>
      </c>
    </row>
    <row r="136" spans="2:7">
      <c r="B136" s="984" t="s">
        <v>1322</v>
      </c>
      <c r="C136" s="444">
        <v>247255892</v>
      </c>
      <c r="D136" s="444">
        <v>662808261.6099999</v>
      </c>
      <c r="E136" s="444">
        <v>658517164.39999998</v>
      </c>
      <c r="F136" s="444">
        <v>658517164.39999998</v>
      </c>
    </row>
    <row r="137" spans="2:7">
      <c r="B137" s="360" t="s">
        <v>1324</v>
      </c>
      <c r="C137" s="444">
        <v>59075349</v>
      </c>
      <c r="D137" s="444">
        <v>67190985.760000005</v>
      </c>
      <c r="E137" s="444">
        <v>67190985.760000005</v>
      </c>
      <c r="F137" s="444">
        <v>67190985.760000005</v>
      </c>
    </row>
    <row r="138" spans="2:7" ht="15.75" thickBot="1">
      <c r="B138" s="984" t="s">
        <v>1322</v>
      </c>
      <c r="C138" s="444">
        <v>59075349</v>
      </c>
      <c r="D138" s="444">
        <v>67190985.760000005</v>
      </c>
      <c r="E138" s="444">
        <v>67190985.760000005</v>
      </c>
      <c r="F138" s="444">
        <v>67190985.760000005</v>
      </c>
    </row>
    <row r="139" spans="2:7">
      <c r="B139" s="1006" t="s">
        <v>725</v>
      </c>
      <c r="C139" s="1007">
        <v>41821269281</v>
      </c>
      <c r="D139" s="1007">
        <v>42602671552.110001</v>
      </c>
      <c r="E139" s="1007">
        <v>42513800683.379997</v>
      </c>
      <c r="F139" s="1007">
        <v>42513800683.379997</v>
      </c>
    </row>
    <row r="140" spans="2:7">
      <c r="B140" s="358" t="s">
        <v>1325</v>
      </c>
      <c r="C140" s="980">
        <v>15597205319</v>
      </c>
      <c r="D140" s="980">
        <v>15261777251.700005</v>
      </c>
      <c r="E140" s="980">
        <v>15222660538.140001</v>
      </c>
      <c r="F140" s="980">
        <v>15222660538.140001</v>
      </c>
    </row>
    <row r="141" spans="2:7">
      <c r="B141" s="360" t="s">
        <v>1326</v>
      </c>
      <c r="C141" s="444">
        <v>11432135219</v>
      </c>
      <c r="D141" s="444">
        <v>10755137765.200001</v>
      </c>
      <c r="E141" s="444">
        <v>10718314183.75</v>
      </c>
      <c r="F141" s="444">
        <v>10718314183.75</v>
      </c>
    </row>
    <row r="142" spans="2:7">
      <c r="B142" s="984" t="s">
        <v>1248</v>
      </c>
      <c r="C142" s="444">
        <v>4665182681</v>
      </c>
      <c r="D142" s="444">
        <v>3682149287.0499997</v>
      </c>
      <c r="E142" s="444">
        <v>3645325829.1800003</v>
      </c>
      <c r="F142" s="444">
        <v>3645325829.1800003</v>
      </c>
    </row>
    <row r="143" spans="2:7">
      <c r="B143" s="984" t="s">
        <v>1242</v>
      </c>
      <c r="C143" s="444">
        <v>6766952538</v>
      </c>
      <c r="D143" s="444">
        <v>7072988478.1500006</v>
      </c>
      <c r="E143" s="444">
        <v>7072988354.5700006</v>
      </c>
      <c r="F143" s="444">
        <v>7072988354.5700006</v>
      </c>
      <c r="G143" s="360"/>
    </row>
    <row r="144" spans="2:7">
      <c r="B144" s="360" t="s">
        <v>1327</v>
      </c>
      <c r="C144" s="444">
        <v>740326493</v>
      </c>
      <c r="D144" s="444">
        <v>766558043.65000021</v>
      </c>
      <c r="E144" s="444">
        <v>766557691.30000007</v>
      </c>
      <c r="F144" s="444">
        <v>766557691.30000007</v>
      </c>
      <c r="G144" s="984"/>
    </row>
    <row r="145" spans="2:7">
      <c r="B145" s="984" t="s">
        <v>1328</v>
      </c>
      <c r="C145" s="444">
        <v>740326493</v>
      </c>
      <c r="D145" s="444">
        <v>766558043.65000021</v>
      </c>
      <c r="E145" s="444">
        <v>766557691.30000007</v>
      </c>
      <c r="F145" s="444">
        <v>766557691.30000007</v>
      </c>
      <c r="G145" s="360"/>
    </row>
    <row r="146" spans="2:7">
      <c r="B146" s="360" t="s">
        <v>1329</v>
      </c>
      <c r="C146" s="444">
        <v>33018941</v>
      </c>
      <c r="D146" s="444">
        <v>32614352.930000007</v>
      </c>
      <c r="E146" s="444">
        <v>32578762.840000007</v>
      </c>
      <c r="F146" s="444">
        <v>32578762.840000007</v>
      </c>
      <c r="G146" s="984"/>
    </row>
    <row r="147" spans="2:7">
      <c r="B147" s="984" t="s">
        <v>1330</v>
      </c>
      <c r="C147" s="444">
        <v>33018941</v>
      </c>
      <c r="D147" s="444">
        <v>32614352.930000007</v>
      </c>
      <c r="E147" s="444">
        <v>32578762.840000007</v>
      </c>
      <c r="F147" s="444">
        <v>32578762.840000007</v>
      </c>
      <c r="G147" s="360"/>
    </row>
    <row r="148" spans="2:7">
      <c r="B148" s="360" t="s">
        <v>1331</v>
      </c>
      <c r="C148" s="444">
        <v>93378798</v>
      </c>
      <c r="D148" s="444">
        <v>93377228.25</v>
      </c>
      <c r="E148" s="444">
        <v>93377228.25</v>
      </c>
      <c r="F148" s="444">
        <v>93377228.25</v>
      </c>
      <c r="G148" s="984"/>
    </row>
    <row r="149" spans="2:7">
      <c r="B149" s="984" t="s">
        <v>1330</v>
      </c>
      <c r="C149" s="444">
        <v>93378798</v>
      </c>
      <c r="D149" s="444">
        <v>93377228.25</v>
      </c>
      <c r="E149" s="444">
        <v>93377228.25</v>
      </c>
      <c r="F149" s="444">
        <v>93377228.25</v>
      </c>
      <c r="G149" s="360"/>
    </row>
    <row r="150" spans="2:7">
      <c r="B150" s="360" t="s">
        <v>1332</v>
      </c>
      <c r="C150" s="444">
        <v>405999360</v>
      </c>
      <c r="D150" s="444">
        <v>865632241.54999983</v>
      </c>
      <c r="E150" s="444">
        <v>864400759.04999995</v>
      </c>
      <c r="F150" s="444">
        <v>864400759.04999995</v>
      </c>
      <c r="G150" s="984"/>
    </row>
    <row r="151" spans="2:7">
      <c r="B151" s="984" t="s">
        <v>1330</v>
      </c>
      <c r="C151" s="444">
        <v>405999360</v>
      </c>
      <c r="D151" s="444">
        <v>865632241.54999983</v>
      </c>
      <c r="E151" s="444">
        <v>864400759.04999995</v>
      </c>
      <c r="F151" s="444">
        <v>864400759.04999995</v>
      </c>
      <c r="G151" s="360"/>
    </row>
    <row r="152" spans="2:7">
      <c r="B152" s="360" t="s">
        <v>1333</v>
      </c>
      <c r="C152" s="444">
        <v>44703019</v>
      </c>
      <c r="D152" s="444">
        <v>47787421.839999996</v>
      </c>
      <c r="E152" s="444">
        <v>47787421.839999996</v>
      </c>
      <c r="F152" s="444">
        <v>47787421.839999996</v>
      </c>
      <c r="G152" s="984"/>
    </row>
    <row r="153" spans="2:7">
      <c r="B153" s="984" t="s">
        <v>1334</v>
      </c>
      <c r="C153" s="444">
        <v>44703019</v>
      </c>
      <c r="D153" s="444">
        <v>47787421.839999996</v>
      </c>
      <c r="E153" s="444">
        <v>47787421.839999996</v>
      </c>
      <c r="F153" s="444">
        <v>47787421.839999996</v>
      </c>
      <c r="G153" s="360"/>
    </row>
    <row r="154" spans="2:7">
      <c r="B154" s="360" t="s">
        <v>1335</v>
      </c>
      <c r="C154" s="444">
        <v>47931484</v>
      </c>
      <c r="D154" s="444">
        <v>45443050.199999988</v>
      </c>
      <c r="E154" s="444">
        <v>45440029.999999993</v>
      </c>
      <c r="F154" s="444">
        <v>45440029.999999993</v>
      </c>
      <c r="G154" s="984"/>
    </row>
    <row r="155" spans="2:7">
      <c r="B155" s="984" t="s">
        <v>1328</v>
      </c>
      <c r="C155" s="444">
        <v>47931484</v>
      </c>
      <c r="D155" s="444">
        <v>45443050.199999988</v>
      </c>
      <c r="E155" s="444">
        <v>45440029.999999993</v>
      </c>
      <c r="F155" s="444">
        <v>45440029.999999993</v>
      </c>
      <c r="G155" s="360"/>
    </row>
    <row r="156" spans="2:7">
      <c r="B156" s="360" t="s">
        <v>1336</v>
      </c>
      <c r="C156" s="444">
        <v>22392179</v>
      </c>
      <c r="D156" s="444">
        <v>21426325.109999999</v>
      </c>
      <c r="E156" s="444">
        <v>20960835.57</v>
      </c>
      <c r="F156" s="444">
        <v>20960835.57</v>
      </c>
      <c r="G156" s="984"/>
    </row>
    <row r="157" spans="2:7">
      <c r="B157" s="984" t="s">
        <v>1328</v>
      </c>
      <c r="C157" s="444">
        <v>22392179</v>
      </c>
      <c r="D157" s="444">
        <v>21426325.109999999</v>
      </c>
      <c r="E157" s="444">
        <v>20960835.57</v>
      </c>
      <c r="F157" s="444">
        <v>20960835.57</v>
      </c>
    </row>
    <row r="158" spans="2:7">
      <c r="B158" s="360" t="s">
        <v>1337</v>
      </c>
      <c r="C158" s="444">
        <v>26207791</v>
      </c>
      <c r="D158" s="444">
        <v>31205474.54999999</v>
      </c>
      <c r="E158" s="444">
        <v>31205281.429999992</v>
      </c>
      <c r="F158" s="444">
        <v>31205281.429999992</v>
      </c>
    </row>
    <row r="159" spans="2:7">
      <c r="B159" s="984" t="s">
        <v>1328</v>
      </c>
      <c r="C159" s="444">
        <v>26207791</v>
      </c>
      <c r="D159" s="444">
        <v>31205474.54999999</v>
      </c>
      <c r="E159" s="444">
        <v>31205281.429999992</v>
      </c>
      <c r="F159" s="444">
        <v>31205281.429999992</v>
      </c>
    </row>
    <row r="160" spans="2:7">
      <c r="B160" s="360" t="s">
        <v>1338</v>
      </c>
      <c r="C160" s="444">
        <v>35548457</v>
      </c>
      <c r="D160" s="444">
        <v>33590517.019999981</v>
      </c>
      <c r="E160" s="444">
        <v>33590016.529999986</v>
      </c>
      <c r="F160" s="444">
        <v>33590016.529999986</v>
      </c>
    </row>
    <row r="161" spans="2:6">
      <c r="B161" s="984" t="s">
        <v>1328</v>
      </c>
      <c r="C161" s="444">
        <v>35548457</v>
      </c>
      <c r="D161" s="444">
        <v>33590517.019999981</v>
      </c>
      <c r="E161" s="444">
        <v>33590016.529999986</v>
      </c>
      <c r="F161" s="444">
        <v>33590016.529999986</v>
      </c>
    </row>
    <row r="162" spans="2:6">
      <c r="B162" s="360" t="s">
        <v>1339</v>
      </c>
      <c r="C162" s="444">
        <v>25559290</v>
      </c>
      <c r="D162" s="444">
        <v>25412085.959999993</v>
      </c>
      <c r="E162" s="444">
        <v>25412085.949999992</v>
      </c>
      <c r="F162" s="444">
        <v>25412085.949999992</v>
      </c>
    </row>
    <row r="163" spans="2:6">
      <c r="B163" s="984" t="s">
        <v>1248</v>
      </c>
      <c r="C163" s="444">
        <v>25559290</v>
      </c>
      <c r="D163" s="444">
        <v>25412085.959999993</v>
      </c>
      <c r="E163" s="444">
        <v>25412085.949999992</v>
      </c>
      <c r="F163" s="444">
        <v>25412085.949999992</v>
      </c>
    </row>
    <row r="164" spans="2:6">
      <c r="B164" s="360" t="s">
        <v>1340</v>
      </c>
      <c r="C164" s="444">
        <v>539380081</v>
      </c>
      <c r="D164" s="444">
        <v>470118925.75999999</v>
      </c>
      <c r="E164" s="444">
        <v>470118009.73999995</v>
      </c>
      <c r="F164" s="444">
        <v>470118009.73999995</v>
      </c>
    </row>
    <row r="165" spans="2:6">
      <c r="B165" s="984" t="s">
        <v>1334</v>
      </c>
      <c r="C165" s="444">
        <v>539380081</v>
      </c>
      <c r="D165" s="444">
        <v>470118925.75999999</v>
      </c>
      <c r="E165" s="444">
        <v>470118009.73999995</v>
      </c>
      <c r="F165" s="444">
        <v>470118009.73999995</v>
      </c>
    </row>
    <row r="166" spans="2:6">
      <c r="B166" s="360" t="s">
        <v>1341</v>
      </c>
      <c r="C166" s="444">
        <v>58866155</v>
      </c>
      <c r="D166" s="444">
        <v>61138081.929999992</v>
      </c>
      <c r="E166" s="444">
        <v>61138081.929999992</v>
      </c>
      <c r="F166" s="444">
        <v>61138081.929999992</v>
      </c>
    </row>
    <row r="167" spans="2:6">
      <c r="B167" s="984" t="s">
        <v>1334</v>
      </c>
      <c r="C167" s="444">
        <v>58866155</v>
      </c>
      <c r="D167" s="444">
        <v>61138081.929999992</v>
      </c>
      <c r="E167" s="444">
        <v>61138081.929999992</v>
      </c>
      <c r="F167" s="444">
        <v>61138081.929999992</v>
      </c>
    </row>
    <row r="168" spans="2:6">
      <c r="B168" s="360" t="s">
        <v>1342</v>
      </c>
      <c r="C168" s="444">
        <v>108829498</v>
      </c>
      <c r="D168" s="444">
        <v>111572335.27000003</v>
      </c>
      <c r="E168" s="444">
        <v>111572332.44000001</v>
      </c>
      <c r="F168" s="444">
        <v>111572332.44000001</v>
      </c>
    </row>
    <row r="169" spans="2:6">
      <c r="B169" s="984" t="s">
        <v>1334</v>
      </c>
      <c r="C169" s="444">
        <v>108829498</v>
      </c>
      <c r="D169" s="444">
        <v>111572335.27000003</v>
      </c>
      <c r="E169" s="444">
        <v>111572332.44000001</v>
      </c>
      <c r="F169" s="444">
        <v>111572332.44000001</v>
      </c>
    </row>
    <row r="170" spans="2:6">
      <c r="B170" s="360" t="s">
        <v>1343</v>
      </c>
      <c r="C170" s="444">
        <v>55389954</v>
      </c>
      <c r="D170" s="444">
        <v>55353550.259999998</v>
      </c>
      <c r="E170" s="444">
        <v>55349499.399999999</v>
      </c>
      <c r="F170" s="444">
        <v>55349499.399999999</v>
      </c>
    </row>
    <row r="171" spans="2:6">
      <c r="B171" s="984" t="s">
        <v>1328</v>
      </c>
      <c r="C171" s="444">
        <v>55389954</v>
      </c>
      <c r="D171" s="444">
        <v>55353550.259999998</v>
      </c>
      <c r="E171" s="444">
        <v>55349499.399999999</v>
      </c>
      <c r="F171" s="444">
        <v>55349499.399999999</v>
      </c>
    </row>
    <row r="172" spans="2:6">
      <c r="B172" s="360" t="s">
        <v>1344</v>
      </c>
      <c r="C172" s="444">
        <v>67114391</v>
      </c>
      <c r="D172" s="444">
        <v>66958553.270000003</v>
      </c>
      <c r="E172" s="444">
        <v>66958551.649999999</v>
      </c>
      <c r="F172" s="444">
        <v>66958551.649999999</v>
      </c>
    </row>
    <row r="173" spans="2:6">
      <c r="B173" s="984" t="s">
        <v>1334</v>
      </c>
      <c r="C173" s="444">
        <v>67114391</v>
      </c>
      <c r="D173" s="444">
        <v>66958553.270000003</v>
      </c>
      <c r="E173" s="444">
        <v>66958551.649999999</v>
      </c>
      <c r="F173" s="444">
        <v>66958551.649999999</v>
      </c>
    </row>
    <row r="174" spans="2:6">
      <c r="B174" s="360" t="s">
        <v>1345</v>
      </c>
      <c r="C174" s="444">
        <v>332301706</v>
      </c>
      <c r="D174" s="444">
        <v>339010929.86999995</v>
      </c>
      <c r="E174" s="444">
        <v>339010929.17999995</v>
      </c>
      <c r="F174" s="444">
        <v>339010929.17999995</v>
      </c>
    </row>
    <row r="175" spans="2:6">
      <c r="B175" s="984" t="s">
        <v>1334</v>
      </c>
      <c r="C175" s="444">
        <v>332301706</v>
      </c>
      <c r="D175" s="444">
        <v>339010929.86999995</v>
      </c>
      <c r="E175" s="444">
        <v>339010929.17999995</v>
      </c>
      <c r="F175" s="444">
        <v>339010929.17999995</v>
      </c>
    </row>
    <row r="176" spans="2:6">
      <c r="B176" s="360" t="s">
        <v>1346</v>
      </c>
      <c r="C176" s="444">
        <v>1203553596</v>
      </c>
      <c r="D176" s="444">
        <v>1085919475.3800004</v>
      </c>
      <c r="E176" s="444">
        <v>1085432634.9000001</v>
      </c>
      <c r="F176" s="444">
        <v>1085432634.9000001</v>
      </c>
    </row>
    <row r="177" spans="2:6">
      <c r="B177" s="984" t="s">
        <v>1334</v>
      </c>
      <c r="C177" s="444">
        <v>1203553596</v>
      </c>
      <c r="D177" s="444">
        <v>1085919475.3800004</v>
      </c>
      <c r="E177" s="444">
        <v>1085432634.9000001</v>
      </c>
      <c r="F177" s="444">
        <v>1085432634.9000001</v>
      </c>
    </row>
    <row r="178" spans="2:6">
      <c r="B178" s="360" t="s">
        <v>1347</v>
      </c>
      <c r="C178" s="444">
        <v>47962618</v>
      </c>
      <c r="D178" s="444">
        <v>47951564.109999999</v>
      </c>
      <c r="E178" s="444">
        <v>47951559.700000003</v>
      </c>
      <c r="F178" s="444">
        <v>47951559.700000003</v>
      </c>
    </row>
    <row r="179" spans="2:6">
      <c r="B179" s="984" t="s">
        <v>1248</v>
      </c>
      <c r="C179" s="444">
        <v>47962618</v>
      </c>
      <c r="D179" s="444">
        <v>47951564.109999999</v>
      </c>
      <c r="E179" s="444">
        <v>47951559.700000003</v>
      </c>
      <c r="F179" s="444">
        <v>47951559.700000003</v>
      </c>
    </row>
    <row r="180" spans="2:6">
      <c r="B180" s="360" t="s">
        <v>1348</v>
      </c>
      <c r="C180" s="444">
        <v>74782554</v>
      </c>
      <c r="D180" s="444">
        <v>74120542.11999999</v>
      </c>
      <c r="E180" s="444">
        <v>74075122.420000002</v>
      </c>
      <c r="F180" s="444">
        <v>74075122.420000002</v>
      </c>
    </row>
    <row r="181" spans="2:6">
      <c r="B181" s="984" t="s">
        <v>1328</v>
      </c>
      <c r="C181" s="444">
        <v>74782554</v>
      </c>
      <c r="D181" s="444">
        <v>74120542.11999999</v>
      </c>
      <c r="E181" s="444">
        <v>74075122.420000002</v>
      </c>
      <c r="F181" s="444">
        <v>74075122.420000002</v>
      </c>
    </row>
    <row r="182" spans="2:6">
      <c r="B182" s="360" t="s">
        <v>1349</v>
      </c>
      <c r="C182" s="444">
        <v>148541257</v>
      </c>
      <c r="D182" s="444">
        <v>167705540.57000002</v>
      </c>
      <c r="E182" s="444">
        <v>167686273.37000003</v>
      </c>
      <c r="F182" s="444">
        <v>167686273.37000003</v>
      </c>
    </row>
    <row r="183" spans="2:6">
      <c r="B183" s="984" t="s">
        <v>1334</v>
      </c>
      <c r="C183" s="444">
        <v>148541257</v>
      </c>
      <c r="D183" s="444">
        <v>167705540.57000002</v>
      </c>
      <c r="E183" s="444">
        <v>167686273.37000003</v>
      </c>
      <c r="F183" s="444">
        <v>167686273.37000003</v>
      </c>
    </row>
    <row r="184" spans="2:6">
      <c r="B184" s="360" t="s">
        <v>1350</v>
      </c>
      <c r="C184" s="444">
        <v>53282478</v>
      </c>
      <c r="D184" s="444">
        <v>63743246.899999991</v>
      </c>
      <c r="E184" s="444">
        <v>63743246.899999991</v>
      </c>
      <c r="F184" s="444">
        <v>63743246.899999991</v>
      </c>
    </row>
    <row r="185" spans="2:6">
      <c r="B185" s="984" t="s">
        <v>1328</v>
      </c>
      <c r="C185" s="444">
        <v>53282478</v>
      </c>
      <c r="D185" s="444">
        <v>63743246.899999991</v>
      </c>
      <c r="E185" s="444">
        <v>63743246.899999991</v>
      </c>
      <c r="F185" s="444">
        <v>63743246.899999991</v>
      </c>
    </row>
    <row r="186" spans="2:6">
      <c r="B186" s="358" t="s">
        <v>1351</v>
      </c>
      <c r="C186" s="980">
        <v>12303908533</v>
      </c>
      <c r="D186" s="980">
        <v>13067551922.509996</v>
      </c>
      <c r="E186" s="980">
        <v>13065497735.579994</v>
      </c>
      <c r="F186" s="980">
        <v>13065497735.579994</v>
      </c>
    </row>
    <row r="187" spans="2:6">
      <c r="B187" s="360" t="s">
        <v>1352</v>
      </c>
      <c r="C187" s="444">
        <v>12182515946</v>
      </c>
      <c r="D187" s="444">
        <v>12947162312.469995</v>
      </c>
      <c r="E187" s="444">
        <v>12945153959.549994</v>
      </c>
      <c r="F187" s="444">
        <v>12945153959.549994</v>
      </c>
    </row>
    <row r="188" spans="2:6">
      <c r="B188" s="984" t="s">
        <v>1353</v>
      </c>
      <c r="C188" s="444">
        <v>12182515946</v>
      </c>
      <c r="D188" s="444">
        <v>12947162312.469995</v>
      </c>
      <c r="E188" s="444">
        <v>12945153959.549994</v>
      </c>
      <c r="F188" s="444">
        <v>12945153959.549994</v>
      </c>
    </row>
    <row r="189" spans="2:6">
      <c r="B189" s="360" t="s">
        <v>1354</v>
      </c>
      <c r="C189" s="444">
        <v>70121946</v>
      </c>
      <c r="D189" s="444">
        <v>69133152.689999983</v>
      </c>
      <c r="E189" s="444">
        <v>69087718.679999992</v>
      </c>
      <c r="F189" s="444">
        <v>69087718.679999992</v>
      </c>
    </row>
    <row r="190" spans="2:6">
      <c r="B190" s="984" t="s">
        <v>1355</v>
      </c>
      <c r="C190" s="444">
        <v>70121946</v>
      </c>
      <c r="D190" s="444">
        <v>69133152.689999983</v>
      </c>
      <c r="E190" s="444">
        <v>69087718.679999992</v>
      </c>
      <c r="F190" s="444">
        <v>69087718.679999992</v>
      </c>
    </row>
    <row r="191" spans="2:6">
      <c r="B191" s="360" t="s">
        <v>1356</v>
      </c>
      <c r="C191" s="444">
        <v>51270641</v>
      </c>
      <c r="D191" s="444">
        <v>51256457.349999994</v>
      </c>
      <c r="E191" s="444">
        <v>51256057.349999994</v>
      </c>
      <c r="F191" s="444">
        <v>51256057.349999994</v>
      </c>
    </row>
    <row r="192" spans="2:6">
      <c r="B192" s="984" t="s">
        <v>1355</v>
      </c>
      <c r="C192" s="444">
        <v>51270641</v>
      </c>
      <c r="D192" s="444">
        <v>51256457.349999994</v>
      </c>
      <c r="E192" s="444">
        <v>51256057.349999994</v>
      </c>
      <c r="F192" s="444">
        <v>51256057.349999994</v>
      </c>
    </row>
    <row r="193" spans="2:6">
      <c r="B193" s="358" t="s">
        <v>1357</v>
      </c>
      <c r="C193" s="980">
        <v>5447330289</v>
      </c>
      <c r="D193" s="980">
        <v>5839123625.0900011</v>
      </c>
      <c r="E193" s="980">
        <v>5837957803.9099989</v>
      </c>
      <c r="F193" s="980">
        <v>5837957803.9099989</v>
      </c>
    </row>
    <row r="194" spans="2:6">
      <c r="B194" s="360" t="s">
        <v>1358</v>
      </c>
      <c r="C194" s="444">
        <v>5339096216</v>
      </c>
      <c r="D194" s="444">
        <v>5728474112.3500004</v>
      </c>
      <c r="E194" s="444">
        <v>5727309489.8399992</v>
      </c>
      <c r="F194" s="444">
        <v>5727309489.8399992</v>
      </c>
    </row>
    <row r="195" spans="2:6">
      <c r="B195" s="984" t="s">
        <v>1359</v>
      </c>
      <c r="C195" s="444">
        <v>4903477910</v>
      </c>
      <c r="D195" s="444">
        <v>5192808898.1500006</v>
      </c>
      <c r="E195" s="444">
        <v>5191644275.6399994</v>
      </c>
      <c r="F195" s="444">
        <v>5191644275.6399994</v>
      </c>
    </row>
    <row r="196" spans="2:6">
      <c r="B196" s="984" t="s">
        <v>1360</v>
      </c>
      <c r="C196" s="444">
        <v>223982732</v>
      </c>
      <c r="D196" s="444">
        <v>310052629.39999998</v>
      </c>
      <c r="E196" s="444">
        <v>310052629.39999998</v>
      </c>
      <c r="F196" s="444">
        <v>310052629.39999998</v>
      </c>
    </row>
    <row r="197" spans="2:6">
      <c r="B197" s="984" t="s">
        <v>1361</v>
      </c>
      <c r="C197" s="444">
        <v>211635574</v>
      </c>
      <c r="D197" s="444">
        <v>225612584.79999998</v>
      </c>
      <c r="E197" s="444">
        <v>225612584.79999998</v>
      </c>
      <c r="F197" s="444">
        <v>225612584.79999998</v>
      </c>
    </row>
    <row r="198" spans="2:6">
      <c r="B198" s="360" t="s">
        <v>1362</v>
      </c>
      <c r="C198" s="444">
        <v>77742671</v>
      </c>
      <c r="D198" s="444">
        <v>74906629.810000047</v>
      </c>
      <c r="E198" s="444">
        <v>74905434.070000052</v>
      </c>
      <c r="F198" s="444">
        <v>74905434.070000052</v>
      </c>
    </row>
    <row r="199" spans="2:6">
      <c r="B199" s="984" t="s">
        <v>1359</v>
      </c>
      <c r="C199" s="444">
        <v>77742671</v>
      </c>
      <c r="D199" s="444">
        <v>74906629.810000047</v>
      </c>
      <c r="E199" s="444">
        <v>74905434.070000052</v>
      </c>
      <c r="F199" s="444">
        <v>74905434.070000052</v>
      </c>
    </row>
    <row r="200" spans="2:6">
      <c r="B200" s="360" t="s">
        <v>1363</v>
      </c>
      <c r="C200" s="444">
        <v>30491402</v>
      </c>
      <c r="D200" s="444">
        <v>35742882.93</v>
      </c>
      <c r="E200" s="444">
        <v>35742880</v>
      </c>
      <c r="F200" s="444">
        <v>35742880</v>
      </c>
    </row>
    <row r="201" spans="2:6">
      <c r="B201" s="984" t="s">
        <v>1359</v>
      </c>
      <c r="C201" s="444">
        <v>30491402</v>
      </c>
      <c r="D201" s="444">
        <v>35742882.93</v>
      </c>
      <c r="E201" s="444">
        <v>35742880</v>
      </c>
      <c r="F201" s="444">
        <v>35742880</v>
      </c>
    </row>
    <row r="202" spans="2:6">
      <c r="B202" s="358" t="s">
        <v>1364</v>
      </c>
      <c r="C202" s="980">
        <v>8472825140</v>
      </c>
      <c r="D202" s="980">
        <v>8434218752.8100014</v>
      </c>
      <c r="E202" s="980">
        <v>8387684605.7500019</v>
      </c>
      <c r="F202" s="980">
        <v>8387684605.7500019</v>
      </c>
    </row>
    <row r="203" spans="2:6">
      <c r="B203" s="360" t="s">
        <v>1365</v>
      </c>
      <c r="C203" s="444">
        <v>7825946214</v>
      </c>
      <c r="D203" s="444">
        <v>7397016321.4800014</v>
      </c>
      <c r="E203" s="444">
        <v>7352445899.670002</v>
      </c>
      <c r="F203" s="444">
        <v>7352445899.670002</v>
      </c>
    </row>
    <row r="204" spans="2:6">
      <c r="B204" s="984" t="s">
        <v>1366</v>
      </c>
      <c r="C204" s="444">
        <v>7825946214</v>
      </c>
      <c r="D204" s="444">
        <v>7397016321.4800014</v>
      </c>
      <c r="E204" s="444">
        <v>7352445899.670002</v>
      </c>
      <c r="F204" s="444">
        <v>7352445899.670002</v>
      </c>
    </row>
    <row r="205" spans="2:6">
      <c r="B205" s="360" t="s">
        <v>1367</v>
      </c>
      <c r="C205" s="444">
        <v>519801292</v>
      </c>
      <c r="D205" s="444">
        <v>910042542.82000017</v>
      </c>
      <c r="E205" s="444">
        <v>908078818.47000015</v>
      </c>
      <c r="F205" s="444">
        <v>908078818.47000015</v>
      </c>
    </row>
    <row r="206" spans="2:6">
      <c r="B206" s="984" t="s">
        <v>1368</v>
      </c>
      <c r="C206" s="444">
        <v>519801292</v>
      </c>
      <c r="D206" s="444">
        <v>910042542.82000017</v>
      </c>
      <c r="E206" s="444">
        <v>908078818.47000015</v>
      </c>
      <c r="F206" s="444">
        <v>908078818.47000015</v>
      </c>
    </row>
    <row r="207" spans="2:6">
      <c r="B207" s="360" t="s">
        <v>1369</v>
      </c>
      <c r="C207" s="444">
        <v>127077634</v>
      </c>
      <c r="D207" s="444">
        <v>127159888.50999996</v>
      </c>
      <c r="E207" s="444">
        <v>127159887.60999995</v>
      </c>
      <c r="F207" s="444">
        <v>127159887.60999995</v>
      </c>
    </row>
    <row r="208" spans="2:6" ht="15.75" thickBot="1">
      <c r="B208" s="984" t="s">
        <v>1370</v>
      </c>
      <c r="C208" s="444">
        <v>127077634</v>
      </c>
      <c r="D208" s="444">
        <v>127159888.50999996</v>
      </c>
      <c r="E208" s="444">
        <v>127159887.60999995</v>
      </c>
      <c r="F208" s="444">
        <v>127159887.60999995</v>
      </c>
    </row>
    <row r="209" spans="2:6">
      <c r="B209" s="1006" t="s">
        <v>1371</v>
      </c>
      <c r="C209" s="1007">
        <v>9748050161</v>
      </c>
      <c r="D209" s="1007">
        <v>9995364381.3600025</v>
      </c>
      <c r="E209" s="1007">
        <v>9902376489.9599991</v>
      </c>
      <c r="F209" s="1007">
        <v>9902376489.9599991</v>
      </c>
    </row>
    <row r="210" spans="2:6">
      <c r="B210" s="358" t="s">
        <v>1372</v>
      </c>
      <c r="C210" s="980">
        <v>9748050161</v>
      </c>
      <c r="D210" s="980">
        <v>9995364381.3600025</v>
      </c>
      <c r="E210" s="980">
        <v>9902376489.9599991</v>
      </c>
      <c r="F210" s="980">
        <v>9902376489.9599991</v>
      </c>
    </row>
    <row r="211" spans="2:6">
      <c r="B211" s="360" t="s">
        <v>1373</v>
      </c>
      <c r="C211" s="444">
        <v>8454702483</v>
      </c>
      <c r="D211" s="444">
        <v>8796694057.7000027</v>
      </c>
      <c r="E211" s="444">
        <v>8725265101.5900002</v>
      </c>
      <c r="F211" s="444">
        <v>8725265101.5900002</v>
      </c>
    </row>
    <row r="212" spans="2:6">
      <c r="B212" s="984" t="s">
        <v>1248</v>
      </c>
      <c r="C212" s="444">
        <v>1734902709</v>
      </c>
      <c r="D212" s="444">
        <v>2001803552.2900004</v>
      </c>
      <c r="E212" s="444">
        <v>1970104582.2699997</v>
      </c>
      <c r="F212" s="444">
        <v>1970104582.2699997</v>
      </c>
    </row>
    <row r="213" spans="2:6">
      <c r="B213" s="984" t="s">
        <v>1374</v>
      </c>
      <c r="C213" s="444">
        <v>6289554774</v>
      </c>
      <c r="D213" s="444">
        <v>6501343426.5100031</v>
      </c>
      <c r="E213" s="444">
        <v>6461613440.420001</v>
      </c>
      <c r="F213" s="444">
        <v>6461613440.420001</v>
      </c>
    </row>
    <row r="214" spans="2:6">
      <c r="B214" s="984" t="s">
        <v>1242</v>
      </c>
      <c r="C214" s="444">
        <v>430245000</v>
      </c>
      <c r="D214" s="444">
        <v>293547078.90000004</v>
      </c>
      <c r="E214" s="444">
        <v>293547078.90000004</v>
      </c>
      <c r="F214" s="444">
        <v>293547078.90000004</v>
      </c>
    </row>
    <row r="215" spans="2:6">
      <c r="B215" s="360" t="s">
        <v>1375</v>
      </c>
      <c r="C215" s="444">
        <v>1024795636</v>
      </c>
      <c r="D215" s="444">
        <v>957825567.92999971</v>
      </c>
      <c r="E215" s="444">
        <v>943798395.71999991</v>
      </c>
      <c r="F215" s="444">
        <v>943798395.71999991</v>
      </c>
    </row>
    <row r="216" spans="2:6">
      <c r="B216" s="984" t="s">
        <v>1376</v>
      </c>
      <c r="C216" s="444">
        <v>1024795636</v>
      </c>
      <c r="D216" s="444">
        <v>957825567.92999971</v>
      </c>
      <c r="E216" s="444">
        <v>943798395.71999991</v>
      </c>
      <c r="F216" s="444">
        <v>943798395.71999991</v>
      </c>
    </row>
    <row r="217" spans="2:6">
      <c r="B217" s="360" t="s">
        <v>1377</v>
      </c>
      <c r="C217" s="444">
        <v>179756600</v>
      </c>
      <c r="D217" s="444">
        <v>160989827.07999995</v>
      </c>
      <c r="E217" s="444">
        <v>153695915.05999997</v>
      </c>
      <c r="F217" s="444">
        <v>153695915.05999997</v>
      </c>
    </row>
    <row r="218" spans="2:6">
      <c r="B218" s="984" t="s">
        <v>1378</v>
      </c>
      <c r="C218" s="444">
        <v>179756600</v>
      </c>
      <c r="D218" s="444">
        <v>160989827.07999995</v>
      </c>
      <c r="E218" s="444">
        <v>153695915.05999997</v>
      </c>
      <c r="F218" s="444">
        <v>153695915.05999997</v>
      </c>
    </row>
    <row r="219" spans="2:6">
      <c r="B219" s="360" t="s">
        <v>1379</v>
      </c>
      <c r="C219" s="444">
        <v>44075307</v>
      </c>
      <c r="D219" s="444">
        <v>47256329.810000002</v>
      </c>
      <c r="E219" s="444">
        <v>47256329.800000004</v>
      </c>
      <c r="F219" s="444">
        <v>47256329.800000004</v>
      </c>
    </row>
    <row r="220" spans="2:6">
      <c r="B220" s="984" t="s">
        <v>1380</v>
      </c>
      <c r="C220" s="444">
        <v>44075307</v>
      </c>
      <c r="D220" s="444">
        <v>47256329.810000002</v>
      </c>
      <c r="E220" s="444">
        <v>47256329.800000004</v>
      </c>
      <c r="F220" s="444">
        <v>47256329.800000004</v>
      </c>
    </row>
    <row r="221" spans="2:6">
      <c r="B221" s="360" t="s">
        <v>1381</v>
      </c>
      <c r="C221" s="444">
        <v>44720135</v>
      </c>
      <c r="D221" s="444">
        <v>32598598.84</v>
      </c>
      <c r="E221" s="444">
        <v>32360747.790000007</v>
      </c>
      <c r="F221" s="444">
        <v>32360747.790000007</v>
      </c>
    </row>
    <row r="222" spans="2:6" ht="15.75" thickBot="1">
      <c r="B222" s="984" t="s">
        <v>1374</v>
      </c>
      <c r="C222" s="444">
        <v>44720135</v>
      </c>
      <c r="D222" s="444">
        <v>32598598.84</v>
      </c>
      <c r="E222" s="444">
        <v>32360747.790000007</v>
      </c>
      <c r="F222" s="444">
        <v>32360747.790000007</v>
      </c>
    </row>
    <row r="223" spans="2:6">
      <c r="B223" s="1006" t="s">
        <v>726</v>
      </c>
      <c r="C223" s="1007">
        <v>21541931000</v>
      </c>
      <c r="D223" s="1007">
        <v>21216354604.720001</v>
      </c>
      <c r="E223" s="1007">
        <v>21185357401.16</v>
      </c>
      <c r="F223" s="1007">
        <v>21185357401.16</v>
      </c>
    </row>
    <row r="224" spans="2:6">
      <c r="B224" s="358" t="s">
        <v>1382</v>
      </c>
      <c r="C224" s="980">
        <v>21541931000</v>
      </c>
      <c r="D224" s="980">
        <v>21216354604.720001</v>
      </c>
      <c r="E224" s="980">
        <v>21185357401.16</v>
      </c>
      <c r="F224" s="980">
        <v>21185357401.16</v>
      </c>
    </row>
    <row r="225" spans="2:7">
      <c r="B225" s="360" t="s">
        <v>1383</v>
      </c>
      <c r="C225" s="444">
        <v>17112748585</v>
      </c>
      <c r="D225" s="444">
        <v>16815604947.190002</v>
      </c>
      <c r="E225" s="444">
        <v>16805834448.970001</v>
      </c>
      <c r="F225" s="444">
        <v>16805834448.970001</v>
      </c>
    </row>
    <row r="226" spans="2:7">
      <c r="B226" s="984" t="s">
        <v>1248</v>
      </c>
      <c r="C226" s="444">
        <v>2960007990</v>
      </c>
      <c r="D226" s="444">
        <v>1604535468.9900005</v>
      </c>
      <c r="E226" s="444">
        <v>1594764970.7700005</v>
      </c>
      <c r="F226" s="444">
        <v>1594764970.7700005</v>
      </c>
    </row>
    <row r="227" spans="2:7">
      <c r="B227" s="984" t="s">
        <v>1384</v>
      </c>
      <c r="C227" s="444">
        <v>265866147</v>
      </c>
      <c r="D227" s="444">
        <v>21180995.620000001</v>
      </c>
      <c r="E227" s="444">
        <v>21180995.620000001</v>
      </c>
      <c r="F227" s="444">
        <v>21180995.620000001</v>
      </c>
    </row>
    <row r="228" spans="2:7">
      <c r="B228" s="984" t="s">
        <v>1242</v>
      </c>
      <c r="C228" s="444">
        <v>350914200</v>
      </c>
      <c r="D228" s="444">
        <v>303977316.12</v>
      </c>
      <c r="E228" s="444">
        <v>303977316.12</v>
      </c>
      <c r="F228" s="444">
        <v>303977316.12</v>
      </c>
    </row>
    <row r="229" spans="2:7">
      <c r="B229" s="984" t="s">
        <v>1250</v>
      </c>
      <c r="C229" s="444">
        <v>13535960248</v>
      </c>
      <c r="D229" s="444">
        <v>14885911166.460001</v>
      </c>
      <c r="E229" s="444">
        <v>14885911166.460001</v>
      </c>
      <c r="F229" s="444">
        <v>14885911166.460001</v>
      </c>
      <c r="G229" s="360"/>
    </row>
    <row r="230" spans="2:7">
      <c r="B230" s="360" t="s">
        <v>1385</v>
      </c>
      <c r="C230" s="444">
        <v>300247582</v>
      </c>
      <c r="D230" s="444">
        <v>300840946.97000009</v>
      </c>
      <c r="E230" s="444">
        <v>300840946.97000009</v>
      </c>
      <c r="F230" s="444">
        <v>300840946.97000009</v>
      </c>
      <c r="G230" s="984"/>
    </row>
    <row r="231" spans="2:7">
      <c r="B231" s="984" t="s">
        <v>1386</v>
      </c>
      <c r="C231" s="444">
        <v>300247582</v>
      </c>
      <c r="D231" s="444">
        <v>300840946.97000009</v>
      </c>
      <c r="E231" s="444">
        <v>300840946.97000009</v>
      </c>
      <c r="F231" s="444">
        <v>300840946.97000009</v>
      </c>
      <c r="G231" s="360"/>
    </row>
    <row r="232" spans="2:7">
      <c r="B232" s="360" t="s">
        <v>1387</v>
      </c>
      <c r="C232" s="444">
        <v>892036398</v>
      </c>
      <c r="D232" s="444">
        <v>731376106.35000038</v>
      </c>
      <c r="E232" s="444">
        <v>730999213.13000035</v>
      </c>
      <c r="F232" s="444">
        <v>730999213.13000035</v>
      </c>
      <c r="G232" s="984"/>
    </row>
    <row r="233" spans="2:7">
      <c r="B233" s="984" t="s">
        <v>1388</v>
      </c>
      <c r="C233" s="444">
        <v>892036398</v>
      </c>
      <c r="D233" s="444">
        <v>731376106.35000038</v>
      </c>
      <c r="E233" s="444">
        <v>730999213.13000035</v>
      </c>
      <c r="F233" s="444">
        <v>730999213.13000035</v>
      </c>
      <c r="G233" s="360"/>
    </row>
    <row r="234" spans="2:7">
      <c r="B234" s="360" t="s">
        <v>1389</v>
      </c>
      <c r="C234" s="444">
        <v>532561425</v>
      </c>
      <c r="D234" s="444">
        <v>522948231.65999991</v>
      </c>
      <c r="E234" s="444">
        <v>517630410.34999979</v>
      </c>
      <c r="F234" s="444">
        <v>517630410.34999979</v>
      </c>
      <c r="G234" s="984"/>
    </row>
    <row r="235" spans="2:7">
      <c r="B235" s="984" t="s">
        <v>1390</v>
      </c>
      <c r="C235" s="444">
        <v>532561425</v>
      </c>
      <c r="D235" s="444">
        <v>522948231.65999991</v>
      </c>
      <c r="E235" s="444">
        <v>517630410.34999979</v>
      </c>
      <c r="F235" s="444">
        <v>517630410.34999979</v>
      </c>
      <c r="G235" s="360"/>
    </row>
    <row r="236" spans="2:7">
      <c r="B236" s="360" t="s">
        <v>1391</v>
      </c>
      <c r="C236" s="444">
        <v>129678888</v>
      </c>
      <c r="D236" s="444">
        <v>92888116.049999997</v>
      </c>
      <c r="E236" s="444">
        <v>92830754.749999985</v>
      </c>
      <c r="F236" s="444">
        <v>92830754.749999985</v>
      </c>
      <c r="G236" s="984"/>
    </row>
    <row r="237" spans="2:7">
      <c r="B237" s="984" t="s">
        <v>1392</v>
      </c>
      <c r="C237" s="444">
        <v>129678888</v>
      </c>
      <c r="D237" s="444">
        <v>92888116.049999997</v>
      </c>
      <c r="E237" s="444">
        <v>92830754.749999985</v>
      </c>
      <c r="F237" s="444">
        <v>92830754.749999985</v>
      </c>
      <c r="G237" s="360"/>
    </row>
    <row r="238" spans="2:7">
      <c r="B238" s="360" t="s">
        <v>1393</v>
      </c>
      <c r="C238" s="444">
        <v>223646305</v>
      </c>
      <c r="D238" s="444">
        <v>214503701.44999999</v>
      </c>
      <c r="E238" s="444">
        <v>214024443.34000003</v>
      </c>
      <c r="F238" s="444">
        <v>214024443.34000003</v>
      </c>
      <c r="G238" s="984"/>
    </row>
    <row r="239" spans="2:7">
      <c r="B239" s="984" t="s">
        <v>1394</v>
      </c>
      <c r="C239" s="444">
        <v>223646305</v>
      </c>
      <c r="D239" s="444">
        <v>214503701.44999999</v>
      </c>
      <c r="E239" s="444">
        <v>214024443.34000003</v>
      </c>
      <c r="F239" s="444">
        <v>214024443.34000003</v>
      </c>
      <c r="G239" s="360"/>
    </row>
    <row r="240" spans="2:7">
      <c r="B240" s="360" t="s">
        <v>1395</v>
      </c>
      <c r="C240" s="444">
        <v>0</v>
      </c>
      <c r="D240" s="444">
        <v>251593925.60000002</v>
      </c>
      <c r="E240" s="444">
        <v>251593925.58000001</v>
      </c>
      <c r="F240" s="444">
        <v>251593925.58000001</v>
      </c>
      <c r="G240" s="984"/>
    </row>
    <row r="241" spans="2:6">
      <c r="B241" s="984" t="s">
        <v>1384</v>
      </c>
      <c r="C241" s="444">
        <v>0</v>
      </c>
      <c r="D241" s="444">
        <v>251593925.60000002</v>
      </c>
      <c r="E241" s="444">
        <v>251593925.58000001</v>
      </c>
      <c r="F241" s="444">
        <v>251593925.58000001</v>
      </c>
    </row>
    <row r="242" spans="2:6">
      <c r="B242" s="360" t="s">
        <v>1396</v>
      </c>
      <c r="C242" s="444">
        <v>491684800</v>
      </c>
      <c r="D242" s="444">
        <v>507049685.69999987</v>
      </c>
      <c r="E242" s="444">
        <v>505713776.16999996</v>
      </c>
      <c r="F242" s="444">
        <v>505713776.16999996</v>
      </c>
    </row>
    <row r="243" spans="2:6">
      <c r="B243" s="984" t="s">
        <v>1397</v>
      </c>
      <c r="C243" s="444">
        <v>491684800</v>
      </c>
      <c r="D243" s="444">
        <v>507049685.69999987</v>
      </c>
      <c r="E243" s="444">
        <v>505713776.16999996</v>
      </c>
      <c r="F243" s="444">
        <v>505713776.16999996</v>
      </c>
    </row>
    <row r="244" spans="2:6">
      <c r="B244" s="360" t="s">
        <v>1398</v>
      </c>
      <c r="C244" s="444">
        <v>490064557</v>
      </c>
      <c r="D244" s="444">
        <v>507632793.15999997</v>
      </c>
      <c r="E244" s="444">
        <v>504581931.23999995</v>
      </c>
      <c r="F244" s="444">
        <v>504581931.23999995</v>
      </c>
    </row>
    <row r="245" spans="2:6">
      <c r="B245" s="984" t="s">
        <v>1399</v>
      </c>
      <c r="C245" s="444">
        <v>490064557</v>
      </c>
      <c r="D245" s="444">
        <v>507632793.15999997</v>
      </c>
      <c r="E245" s="444">
        <v>504581931.23999995</v>
      </c>
      <c r="F245" s="444">
        <v>504581931.23999995</v>
      </c>
    </row>
    <row r="246" spans="2:6">
      <c r="B246" s="360" t="s">
        <v>1400</v>
      </c>
      <c r="C246" s="444">
        <v>657019369</v>
      </c>
      <c r="D246" s="444">
        <v>614000913.66999984</v>
      </c>
      <c r="E246" s="444">
        <v>603578801.02999985</v>
      </c>
      <c r="F246" s="444">
        <v>603578801.02999985</v>
      </c>
    </row>
    <row r="247" spans="2:6">
      <c r="B247" s="984" t="s">
        <v>1401</v>
      </c>
      <c r="C247" s="444">
        <v>657019369</v>
      </c>
      <c r="D247" s="444">
        <v>614000913.66999984</v>
      </c>
      <c r="E247" s="444">
        <v>603578801.02999985</v>
      </c>
      <c r="F247" s="444">
        <v>603578801.02999985</v>
      </c>
    </row>
    <row r="248" spans="2:6">
      <c r="B248" s="360" t="s">
        <v>1402</v>
      </c>
      <c r="C248" s="444">
        <v>187840383</v>
      </c>
      <c r="D248" s="444">
        <v>76644209.540000007</v>
      </c>
      <c r="E248" s="444">
        <v>76624827.910000011</v>
      </c>
      <c r="F248" s="444">
        <v>76624827.910000011</v>
      </c>
    </row>
    <row r="249" spans="2:6">
      <c r="B249" s="984" t="s">
        <v>1403</v>
      </c>
      <c r="C249" s="444">
        <v>187840383</v>
      </c>
      <c r="D249" s="444">
        <v>76644209.540000007</v>
      </c>
      <c r="E249" s="444">
        <v>76624827.910000011</v>
      </c>
      <c r="F249" s="444">
        <v>76624827.910000011</v>
      </c>
    </row>
    <row r="250" spans="2:6">
      <c r="B250" s="360" t="s">
        <v>1404</v>
      </c>
      <c r="C250" s="444">
        <v>524402708</v>
      </c>
      <c r="D250" s="444">
        <v>581271027.38000011</v>
      </c>
      <c r="E250" s="444">
        <v>581103921.72000003</v>
      </c>
      <c r="F250" s="444">
        <v>581103921.72000003</v>
      </c>
    </row>
    <row r="251" spans="2:6" ht="15.75" thickBot="1">
      <c r="B251" s="984" t="s">
        <v>1405</v>
      </c>
      <c r="C251" s="444">
        <v>524402708</v>
      </c>
      <c r="D251" s="444">
        <v>581271027.38000011</v>
      </c>
      <c r="E251" s="444">
        <v>581103921.72000003</v>
      </c>
      <c r="F251" s="444">
        <v>581103921.72000003</v>
      </c>
    </row>
    <row r="252" spans="2:6">
      <c r="B252" s="1006" t="s">
        <v>1406</v>
      </c>
      <c r="C252" s="1007">
        <v>231147700000</v>
      </c>
      <c r="D252" s="1007">
        <v>226471765810.75998</v>
      </c>
      <c r="E252" s="1007">
        <v>226061955765.49991</v>
      </c>
      <c r="F252" s="1007">
        <v>226061955765.49991</v>
      </c>
    </row>
    <row r="253" spans="2:6">
      <c r="B253" s="358" t="s">
        <v>1407</v>
      </c>
      <c r="C253" s="980">
        <v>231147700000</v>
      </c>
      <c r="D253" s="980">
        <v>226471765810.75998</v>
      </c>
      <c r="E253" s="980">
        <v>226061955765.49991</v>
      </c>
      <c r="F253" s="980">
        <v>226061955765.49991</v>
      </c>
    </row>
    <row r="254" spans="2:6">
      <c r="B254" s="360" t="s">
        <v>1408</v>
      </c>
      <c r="C254" s="444">
        <v>170773683960</v>
      </c>
      <c r="D254" s="444">
        <v>172308954663.91995</v>
      </c>
      <c r="E254" s="444">
        <v>172247819651.42996</v>
      </c>
      <c r="F254" s="444">
        <v>172247819651.42996</v>
      </c>
    </row>
    <row r="255" spans="2:6">
      <c r="B255" s="984" t="s">
        <v>1248</v>
      </c>
      <c r="C255" s="444">
        <v>9543329178</v>
      </c>
      <c r="D255" s="444">
        <v>11233269469.880001</v>
      </c>
      <c r="E255" s="444">
        <v>11185181195.710003</v>
      </c>
      <c r="F255" s="444">
        <v>11185181195.710003</v>
      </c>
    </row>
    <row r="256" spans="2:6">
      <c r="B256" s="984" t="s">
        <v>1409</v>
      </c>
      <c r="C256" s="444">
        <v>18883034943</v>
      </c>
      <c r="D256" s="444">
        <v>10247599527.789991</v>
      </c>
      <c r="E256" s="444">
        <v>10246803215.319988</v>
      </c>
      <c r="F256" s="444">
        <v>10246803215.319988</v>
      </c>
    </row>
    <row r="257" spans="2:6">
      <c r="B257" s="984" t="s">
        <v>1410</v>
      </c>
      <c r="C257" s="444">
        <v>83048381959</v>
      </c>
      <c r="D257" s="444">
        <v>92285597815.539978</v>
      </c>
      <c r="E257" s="444">
        <v>92273576477.889999</v>
      </c>
      <c r="F257" s="444">
        <v>92273576477.889999</v>
      </c>
    </row>
    <row r="258" spans="2:6">
      <c r="B258" s="984" t="s">
        <v>1411</v>
      </c>
      <c r="C258" s="444">
        <v>36791157958</v>
      </c>
      <c r="D258" s="444">
        <v>41381359773.369995</v>
      </c>
      <c r="E258" s="444">
        <v>41381358239.079979</v>
      </c>
      <c r="F258" s="444">
        <v>41381358239.079979</v>
      </c>
    </row>
    <row r="259" spans="2:6">
      <c r="B259" s="984" t="s">
        <v>1412</v>
      </c>
      <c r="C259" s="444">
        <v>6798840315</v>
      </c>
      <c r="D259" s="444">
        <v>6168349926.9200001</v>
      </c>
      <c r="E259" s="444">
        <v>6168333759.5300007</v>
      </c>
      <c r="F259" s="444">
        <v>6168333759.5300007</v>
      </c>
    </row>
    <row r="260" spans="2:6">
      <c r="B260" s="984" t="s">
        <v>1413</v>
      </c>
      <c r="C260" s="444">
        <v>9740875154</v>
      </c>
      <c r="D260" s="444">
        <v>4669070908.3399973</v>
      </c>
      <c r="E260" s="444">
        <v>4669029138.6399975</v>
      </c>
      <c r="F260" s="444">
        <v>4669029138.6399975</v>
      </c>
    </row>
    <row r="261" spans="2:6">
      <c r="B261" s="984" t="s">
        <v>1414</v>
      </c>
      <c r="C261" s="444">
        <v>303800673</v>
      </c>
      <c r="D261" s="444">
        <v>51923257.870000012</v>
      </c>
      <c r="E261" s="444">
        <v>51917924.540000014</v>
      </c>
      <c r="F261" s="444">
        <v>51917924.540000014</v>
      </c>
    </row>
    <row r="262" spans="2:6">
      <c r="B262" s="984" t="s">
        <v>1415</v>
      </c>
      <c r="C262" s="444">
        <v>889503853</v>
      </c>
      <c r="D262" s="444">
        <v>717104065.55999994</v>
      </c>
      <c r="E262" s="444">
        <v>717104064.66000009</v>
      </c>
      <c r="F262" s="444">
        <v>717104064.66000009</v>
      </c>
    </row>
    <row r="263" spans="2:6">
      <c r="B263" s="984" t="s">
        <v>1416</v>
      </c>
      <c r="C263" s="444">
        <v>2864746004</v>
      </c>
      <c r="D263" s="444">
        <v>2768483387.5699997</v>
      </c>
      <c r="E263" s="444">
        <v>2768319104.98</v>
      </c>
      <c r="F263" s="444">
        <v>2768319104.98</v>
      </c>
    </row>
    <row r="264" spans="2:6">
      <c r="B264" s="984" t="s">
        <v>1242</v>
      </c>
      <c r="C264" s="444">
        <v>1910013923</v>
      </c>
      <c r="D264" s="444">
        <v>2786196531.0800004</v>
      </c>
      <c r="E264" s="444">
        <v>2786196531.0800004</v>
      </c>
      <c r="F264" s="444">
        <v>2786196531.0800004</v>
      </c>
    </row>
    <row r="265" spans="2:6">
      <c r="B265" s="360" t="s">
        <v>1417</v>
      </c>
      <c r="C265" s="444">
        <v>2521069884</v>
      </c>
      <c r="D265" s="444">
        <v>161739846.69999999</v>
      </c>
      <c r="E265" s="444">
        <v>108448933.23999999</v>
      </c>
      <c r="F265" s="444">
        <v>108448933.23999999</v>
      </c>
    </row>
    <row r="266" spans="2:6">
      <c r="B266" s="984" t="s">
        <v>1411</v>
      </c>
      <c r="C266" s="444">
        <v>1785701384</v>
      </c>
      <c r="D266" s="444">
        <v>31226324.75</v>
      </c>
      <c r="E266" s="444">
        <v>31151324.75</v>
      </c>
      <c r="F266" s="444">
        <v>31151324.75</v>
      </c>
    </row>
    <row r="267" spans="2:6">
      <c r="B267" s="984" t="s">
        <v>1418</v>
      </c>
      <c r="C267" s="444">
        <v>735368500</v>
      </c>
      <c r="D267" s="444">
        <v>130513521.94999999</v>
      </c>
      <c r="E267" s="444">
        <v>77297608.489999995</v>
      </c>
      <c r="F267" s="444">
        <v>77297608.489999995</v>
      </c>
    </row>
    <row r="268" spans="2:6">
      <c r="B268" s="360" t="s">
        <v>1419</v>
      </c>
      <c r="C268" s="444">
        <v>408501104</v>
      </c>
      <c r="D268" s="444">
        <v>403545166.65000004</v>
      </c>
      <c r="E268" s="444">
        <v>403050346.82999998</v>
      </c>
      <c r="F268" s="444">
        <v>403050346.82999998</v>
      </c>
    </row>
    <row r="269" spans="2:6">
      <c r="B269" s="984" t="s">
        <v>1409</v>
      </c>
      <c r="C269" s="444">
        <v>408501104</v>
      </c>
      <c r="D269" s="444">
        <v>403545166.65000004</v>
      </c>
      <c r="E269" s="444">
        <v>403050346.82999998</v>
      </c>
      <c r="F269" s="444">
        <v>403050346.82999998</v>
      </c>
    </row>
    <row r="270" spans="2:6">
      <c r="B270" s="360" t="s">
        <v>1420</v>
      </c>
      <c r="C270" s="444">
        <v>15455318687</v>
      </c>
      <c r="D270" s="444">
        <v>15058921091.940001</v>
      </c>
      <c r="E270" s="444">
        <v>15058904391.940001</v>
      </c>
      <c r="F270" s="444">
        <v>15058904391.940001</v>
      </c>
    </row>
    <row r="271" spans="2:6">
      <c r="B271" s="984" t="s">
        <v>1421</v>
      </c>
      <c r="C271" s="444">
        <v>15455318687</v>
      </c>
      <c r="D271" s="444">
        <v>15058921091.940001</v>
      </c>
      <c r="E271" s="444">
        <v>15058904391.940001</v>
      </c>
      <c r="F271" s="444">
        <v>15058904391.940001</v>
      </c>
    </row>
    <row r="272" spans="2:6">
      <c r="B272" s="360" t="s">
        <v>1422</v>
      </c>
      <c r="C272" s="444">
        <v>215545437</v>
      </c>
      <c r="D272" s="444">
        <v>196222949.34000003</v>
      </c>
      <c r="E272" s="444">
        <v>195204130.69000006</v>
      </c>
      <c r="F272" s="444">
        <v>195204130.69000006</v>
      </c>
    </row>
    <row r="273" spans="2:6">
      <c r="B273" s="984" t="s">
        <v>1409</v>
      </c>
      <c r="C273" s="444">
        <v>215545437</v>
      </c>
      <c r="D273" s="444">
        <v>196222949.34000003</v>
      </c>
      <c r="E273" s="444">
        <v>195204130.69000006</v>
      </c>
      <c r="F273" s="444">
        <v>195204130.69000006</v>
      </c>
    </row>
    <row r="274" spans="2:6">
      <c r="B274" s="360" t="s">
        <v>1423</v>
      </c>
      <c r="C274" s="444">
        <v>2403614449</v>
      </c>
      <c r="D274" s="444">
        <v>1861396345.9400001</v>
      </c>
      <c r="E274" s="444">
        <v>1836450111.8</v>
      </c>
      <c r="F274" s="444">
        <v>1836450111.8</v>
      </c>
    </row>
    <row r="275" spans="2:6">
      <c r="B275" s="984" t="s">
        <v>1414</v>
      </c>
      <c r="C275" s="444">
        <v>2403614449</v>
      </c>
      <c r="D275" s="444">
        <v>1861396345.9400001</v>
      </c>
      <c r="E275" s="444">
        <v>1836450111.8</v>
      </c>
      <c r="F275" s="444">
        <v>1836450111.8</v>
      </c>
    </row>
    <row r="276" spans="2:6">
      <c r="B276" s="360" t="s">
        <v>1424</v>
      </c>
      <c r="C276" s="444">
        <v>2707281872</v>
      </c>
      <c r="D276" s="444">
        <v>1993192325.2600007</v>
      </c>
      <c r="E276" s="444">
        <v>1974459566.9600005</v>
      </c>
      <c r="F276" s="444">
        <v>1974459566.9600005</v>
      </c>
    </row>
    <row r="277" spans="2:6">
      <c r="B277" s="984" t="s">
        <v>1414</v>
      </c>
      <c r="C277" s="444">
        <v>2707281872</v>
      </c>
      <c r="D277" s="444">
        <v>1993192325.2600007</v>
      </c>
      <c r="E277" s="444">
        <v>1974459566.9600005</v>
      </c>
      <c r="F277" s="444">
        <v>1974459566.9600005</v>
      </c>
    </row>
    <row r="278" spans="2:6">
      <c r="B278" s="360" t="s">
        <v>1425</v>
      </c>
      <c r="C278" s="444">
        <v>8336626554</v>
      </c>
      <c r="D278" s="444">
        <v>7091275130.0599937</v>
      </c>
      <c r="E278" s="444">
        <v>7015966391.3299932</v>
      </c>
      <c r="F278" s="444">
        <v>7015966391.3299932</v>
      </c>
    </row>
    <row r="279" spans="2:6">
      <c r="B279" s="984" t="s">
        <v>1426</v>
      </c>
      <c r="C279" s="444">
        <v>8336626554</v>
      </c>
      <c r="D279" s="444">
        <v>7091275130.0599937</v>
      </c>
      <c r="E279" s="444">
        <v>7015966391.3299932</v>
      </c>
      <c r="F279" s="444">
        <v>7015966391.3299932</v>
      </c>
    </row>
    <row r="280" spans="2:6">
      <c r="B280" s="360" t="s">
        <v>1427</v>
      </c>
      <c r="C280" s="444">
        <v>28326058053</v>
      </c>
      <c r="D280" s="444">
        <v>27396518290.950008</v>
      </c>
      <c r="E280" s="444">
        <v>27221652241.28001</v>
      </c>
      <c r="F280" s="444">
        <v>27221652241.28001</v>
      </c>
    </row>
    <row r="281" spans="2:6" ht="15.75" thickBot="1">
      <c r="B281" s="984" t="s">
        <v>1428</v>
      </c>
      <c r="C281" s="444">
        <v>28326058053</v>
      </c>
      <c r="D281" s="444">
        <v>27396518290.950008</v>
      </c>
      <c r="E281" s="444">
        <v>27221652241.28001</v>
      </c>
      <c r="F281" s="444">
        <v>27221652241.28001</v>
      </c>
    </row>
    <row r="282" spans="2:6">
      <c r="B282" s="1006" t="s">
        <v>777</v>
      </c>
      <c r="C282" s="1007">
        <v>123452761388</v>
      </c>
      <c r="D282" s="1007">
        <v>134448234930.73</v>
      </c>
      <c r="E282" s="1007">
        <v>134412773327.05</v>
      </c>
      <c r="F282" s="1007">
        <v>134412773327.05</v>
      </c>
    </row>
    <row r="283" spans="2:6">
      <c r="B283" s="358" t="s">
        <v>1429</v>
      </c>
      <c r="C283" s="980">
        <v>123452761388</v>
      </c>
      <c r="D283" s="980">
        <v>134448234930.73</v>
      </c>
      <c r="E283" s="980">
        <v>134412773327.05</v>
      </c>
      <c r="F283" s="980">
        <v>134412773327.05</v>
      </c>
    </row>
    <row r="284" spans="2:6">
      <c r="B284" s="360" t="s">
        <v>778</v>
      </c>
      <c r="C284" s="444">
        <v>114824796924</v>
      </c>
      <c r="D284" s="444">
        <v>119846248078.06999</v>
      </c>
      <c r="E284" s="444">
        <v>119821044202.25999</v>
      </c>
      <c r="F284" s="444">
        <v>119821044202.25999</v>
      </c>
    </row>
    <row r="285" spans="2:6">
      <c r="B285" s="984" t="s">
        <v>1248</v>
      </c>
      <c r="C285" s="444">
        <v>5358574258</v>
      </c>
      <c r="D285" s="444">
        <v>7852959715.4399986</v>
      </c>
      <c r="E285" s="444">
        <v>7839642632.4899969</v>
      </c>
      <c r="F285" s="444">
        <v>7839642632.4899969</v>
      </c>
    </row>
    <row r="286" spans="2:6">
      <c r="B286" s="984" t="s">
        <v>1430</v>
      </c>
      <c r="C286" s="444">
        <v>389714537</v>
      </c>
      <c r="D286" s="444">
        <v>0</v>
      </c>
      <c r="E286" s="444">
        <v>0</v>
      </c>
      <c r="F286" s="444">
        <v>0</v>
      </c>
    </row>
    <row r="287" spans="2:6">
      <c r="B287" s="984" t="s">
        <v>1431</v>
      </c>
      <c r="C287" s="444">
        <v>1011999975</v>
      </c>
      <c r="D287" s="444">
        <v>418018604.70999992</v>
      </c>
      <c r="E287" s="444">
        <v>415866222.83999991</v>
      </c>
      <c r="F287" s="444">
        <v>415866222.83999991</v>
      </c>
    </row>
    <row r="288" spans="2:6">
      <c r="B288" s="984" t="s">
        <v>1432</v>
      </c>
      <c r="C288" s="444">
        <v>104762729</v>
      </c>
      <c r="D288" s="444">
        <v>39078824.810000002</v>
      </c>
      <c r="E288" s="444">
        <v>39078824.790000007</v>
      </c>
      <c r="F288" s="444">
        <v>39078824.790000007</v>
      </c>
    </row>
    <row r="289" spans="2:6">
      <c r="B289" s="984" t="s">
        <v>1433</v>
      </c>
      <c r="C289" s="444">
        <v>1898954988</v>
      </c>
      <c r="D289" s="444">
        <v>1737838328.4700003</v>
      </c>
      <c r="E289" s="444">
        <v>1729376753.47</v>
      </c>
      <c r="F289" s="444">
        <v>1729376753.47</v>
      </c>
    </row>
    <row r="290" spans="2:6">
      <c r="B290" s="984" t="s">
        <v>1272</v>
      </c>
      <c r="C290" s="444">
        <v>32000000</v>
      </c>
      <c r="D290" s="444">
        <v>32633585.259999998</v>
      </c>
      <c r="E290" s="444">
        <v>32633585.259999998</v>
      </c>
      <c r="F290" s="444">
        <v>32633585.259999998</v>
      </c>
    </row>
    <row r="291" spans="2:6">
      <c r="B291" s="984" t="s">
        <v>1434</v>
      </c>
      <c r="C291" s="444">
        <v>878764721</v>
      </c>
      <c r="D291" s="444">
        <v>723090807.81999993</v>
      </c>
      <c r="E291" s="444">
        <v>722516494.62</v>
      </c>
      <c r="F291" s="444">
        <v>722516494.62</v>
      </c>
    </row>
    <row r="292" spans="2:6">
      <c r="B292" s="984" t="s">
        <v>1435</v>
      </c>
      <c r="C292" s="444">
        <v>23908152</v>
      </c>
      <c r="D292" s="444">
        <v>5944259.4600000009</v>
      </c>
      <c r="E292" s="444">
        <v>5451099.0600000005</v>
      </c>
      <c r="F292" s="444">
        <v>5451099.0600000005</v>
      </c>
    </row>
    <row r="293" spans="2:6">
      <c r="B293" s="984" t="s">
        <v>1436</v>
      </c>
      <c r="C293" s="444">
        <v>24027276</v>
      </c>
      <c r="D293" s="444">
        <v>1875904.61</v>
      </c>
      <c r="E293" s="444">
        <v>1670542.24</v>
      </c>
      <c r="F293" s="444">
        <v>1670542.24</v>
      </c>
    </row>
    <row r="294" spans="2:6">
      <c r="B294" s="984" t="s">
        <v>1242</v>
      </c>
      <c r="C294" s="444">
        <v>1181805339</v>
      </c>
      <c r="D294" s="444">
        <v>1230512287.3400002</v>
      </c>
      <c r="E294" s="444">
        <v>1230512287.3400002</v>
      </c>
      <c r="F294" s="444">
        <v>1230512287.3400002</v>
      </c>
    </row>
    <row r="295" spans="2:6">
      <c r="B295" s="984" t="s">
        <v>1250</v>
      </c>
      <c r="C295" s="444">
        <v>103920284949</v>
      </c>
      <c r="D295" s="444">
        <v>107804295760.14999</v>
      </c>
      <c r="E295" s="444">
        <v>107804295760.14999</v>
      </c>
      <c r="F295" s="444">
        <v>107804295760.14999</v>
      </c>
    </row>
    <row r="296" spans="2:6">
      <c r="B296" s="360" t="s">
        <v>1437</v>
      </c>
      <c r="C296" s="444">
        <v>241775024</v>
      </c>
      <c r="D296" s="444">
        <v>500948561.77999997</v>
      </c>
      <c r="E296" s="444">
        <v>500685041.2299999</v>
      </c>
      <c r="F296" s="444">
        <v>500685041.2299999</v>
      </c>
    </row>
    <row r="297" spans="2:6">
      <c r="B297" s="984" t="s">
        <v>1434</v>
      </c>
      <c r="C297" s="444">
        <v>241775024</v>
      </c>
      <c r="D297" s="444">
        <v>500948561.77999997</v>
      </c>
      <c r="E297" s="444">
        <v>500685041.2299999</v>
      </c>
      <c r="F297" s="444">
        <v>500685041.2299999</v>
      </c>
    </row>
    <row r="298" spans="2:6">
      <c r="B298" s="360" t="s">
        <v>779</v>
      </c>
      <c r="C298" s="444">
        <v>8386189440</v>
      </c>
      <c r="D298" s="444">
        <v>13740188853.270002</v>
      </c>
      <c r="E298" s="444">
        <v>13732256179.85</v>
      </c>
      <c r="F298" s="444">
        <v>13732256179.85</v>
      </c>
    </row>
    <row r="299" spans="2:6">
      <c r="B299" s="984" t="s">
        <v>1438</v>
      </c>
      <c r="C299" s="444">
        <v>4523739784</v>
      </c>
      <c r="D299" s="444">
        <v>7355681863.2300014</v>
      </c>
      <c r="E299" s="444">
        <v>7347749189.8100014</v>
      </c>
      <c r="F299" s="444">
        <v>7347749189.8100014</v>
      </c>
    </row>
    <row r="300" spans="2:6">
      <c r="B300" s="984" t="s">
        <v>1431</v>
      </c>
      <c r="C300" s="444">
        <v>3862449656</v>
      </c>
      <c r="D300" s="444">
        <v>6347037523.5500002</v>
      </c>
      <c r="E300" s="444">
        <v>6347037523.5500002</v>
      </c>
      <c r="F300" s="444">
        <v>6347037523.5500002</v>
      </c>
    </row>
    <row r="301" spans="2:6">
      <c r="B301" s="984" t="s">
        <v>1434</v>
      </c>
      <c r="C301" s="444">
        <v>0</v>
      </c>
      <c r="D301" s="444">
        <v>37469466.490000002</v>
      </c>
      <c r="E301" s="444">
        <v>37469466.490000002</v>
      </c>
      <c r="F301" s="444">
        <v>37469466.490000002</v>
      </c>
    </row>
    <row r="302" spans="2:6">
      <c r="B302" s="360" t="s">
        <v>1439</v>
      </c>
      <c r="C302" s="444">
        <v>0</v>
      </c>
      <c r="D302" s="444">
        <v>360849437.61000013</v>
      </c>
      <c r="E302" s="444">
        <v>358787903.70999986</v>
      </c>
      <c r="F302" s="444">
        <v>358787903.70999986</v>
      </c>
    </row>
    <row r="303" spans="2:6" ht="15.75" thickBot="1">
      <c r="B303" s="984" t="s">
        <v>1430</v>
      </c>
      <c r="C303" s="444">
        <v>0</v>
      </c>
      <c r="D303" s="444">
        <v>360849437.61000013</v>
      </c>
      <c r="E303" s="444">
        <v>358787903.70999986</v>
      </c>
      <c r="F303" s="444">
        <v>358787903.70999986</v>
      </c>
    </row>
    <row r="304" spans="2:6">
      <c r="B304" s="1006" t="s">
        <v>727</v>
      </c>
      <c r="C304" s="1007">
        <v>2890580897</v>
      </c>
      <c r="D304" s="1007">
        <v>3736450885.8099995</v>
      </c>
      <c r="E304" s="1007">
        <v>3733144015.3299994</v>
      </c>
      <c r="F304" s="1007">
        <v>3733144015.3299994</v>
      </c>
    </row>
    <row r="305" spans="2:6">
      <c r="B305" s="358" t="s">
        <v>1440</v>
      </c>
      <c r="C305" s="980">
        <v>2890580897</v>
      </c>
      <c r="D305" s="980">
        <v>3736450885.8099995</v>
      </c>
      <c r="E305" s="980">
        <v>3733144015.3299994</v>
      </c>
      <c r="F305" s="980">
        <v>3733144015.3299994</v>
      </c>
    </row>
    <row r="306" spans="2:6">
      <c r="B306" s="360" t="s">
        <v>1441</v>
      </c>
      <c r="C306" s="444">
        <v>2746095827</v>
      </c>
      <c r="D306" s="444">
        <v>3655939919.2199993</v>
      </c>
      <c r="E306" s="444">
        <v>3652633048.7399993</v>
      </c>
      <c r="F306" s="444">
        <v>3652633048.7399993</v>
      </c>
    </row>
    <row r="307" spans="2:6">
      <c r="B307" s="984" t="s">
        <v>1248</v>
      </c>
      <c r="C307" s="444">
        <v>1249396408</v>
      </c>
      <c r="D307" s="444">
        <v>1325952729.1399992</v>
      </c>
      <c r="E307" s="444">
        <v>1324089318.8299992</v>
      </c>
      <c r="F307" s="444">
        <v>1324089318.8299992</v>
      </c>
    </row>
    <row r="308" spans="2:6">
      <c r="B308" s="984" t="s">
        <v>1442</v>
      </c>
      <c r="C308" s="444">
        <v>396169155</v>
      </c>
      <c r="D308" s="444">
        <v>426655531.43000001</v>
      </c>
      <c r="E308" s="444">
        <v>426440451.25999999</v>
      </c>
      <c r="F308" s="444">
        <v>426440451.25999999</v>
      </c>
    </row>
    <row r="309" spans="2:6">
      <c r="B309" s="984" t="s">
        <v>1443</v>
      </c>
      <c r="C309" s="444">
        <v>641414855</v>
      </c>
      <c r="D309" s="444">
        <v>715169382.10000002</v>
      </c>
      <c r="E309" s="444">
        <v>715169382.10000002</v>
      </c>
      <c r="F309" s="444">
        <v>715169382.10000002</v>
      </c>
    </row>
    <row r="310" spans="2:6">
      <c r="B310" s="984" t="s">
        <v>1444</v>
      </c>
      <c r="C310" s="444">
        <v>68327400</v>
      </c>
      <c r="D310" s="444">
        <v>43861577.050000004</v>
      </c>
      <c r="E310" s="444">
        <v>43861577.050000004</v>
      </c>
      <c r="F310" s="444">
        <v>43861577.050000004</v>
      </c>
    </row>
    <row r="311" spans="2:6">
      <c r="B311" s="984" t="s">
        <v>1445</v>
      </c>
      <c r="C311" s="444">
        <v>34362500</v>
      </c>
      <c r="D311" s="444">
        <v>15653788.02</v>
      </c>
      <c r="E311" s="444">
        <v>15653788.02</v>
      </c>
      <c r="F311" s="444">
        <v>15653788.02</v>
      </c>
    </row>
    <row r="312" spans="2:6">
      <c r="B312" s="984" t="s">
        <v>1446</v>
      </c>
      <c r="C312" s="444">
        <v>214647441</v>
      </c>
      <c r="D312" s="444">
        <v>221976172.52000001</v>
      </c>
      <c r="E312" s="444">
        <v>220747792.52000004</v>
      </c>
      <c r="F312" s="444">
        <v>220747792.52000004</v>
      </c>
    </row>
    <row r="313" spans="2:6">
      <c r="B313" s="984" t="s">
        <v>1242</v>
      </c>
      <c r="C313" s="444">
        <v>141778068</v>
      </c>
      <c r="D313" s="444">
        <v>906670738.96000004</v>
      </c>
      <c r="E313" s="444">
        <v>906670738.96000004</v>
      </c>
      <c r="F313" s="444">
        <v>906670738.96000004</v>
      </c>
    </row>
    <row r="314" spans="2:6">
      <c r="B314" s="360" t="s">
        <v>1447</v>
      </c>
      <c r="C314" s="444">
        <v>144485070</v>
      </c>
      <c r="D314" s="444">
        <v>80510966.590000004</v>
      </c>
      <c r="E314" s="444">
        <v>80510966.590000004</v>
      </c>
      <c r="F314" s="444">
        <v>80510966.590000004</v>
      </c>
    </row>
    <row r="315" spans="2:6" ht="15.75" thickBot="1">
      <c r="B315" s="984" t="s">
        <v>1446</v>
      </c>
      <c r="C315" s="444">
        <v>144485070</v>
      </c>
      <c r="D315" s="444">
        <v>80510966.590000004</v>
      </c>
      <c r="E315" s="444">
        <v>80510966.590000004</v>
      </c>
      <c r="F315" s="444">
        <v>80510966.590000004</v>
      </c>
    </row>
    <row r="316" spans="2:6">
      <c r="B316" s="1006" t="s">
        <v>728</v>
      </c>
      <c r="C316" s="1007">
        <v>3321764347</v>
      </c>
      <c r="D316" s="1007">
        <v>2103588185.6700001</v>
      </c>
      <c r="E316" s="1007">
        <v>2099428594.6100001</v>
      </c>
      <c r="F316" s="1007">
        <v>2099428594.6100001</v>
      </c>
    </row>
    <row r="317" spans="2:6">
      <c r="B317" s="358" t="s">
        <v>1448</v>
      </c>
      <c r="C317" s="980">
        <v>3321764347</v>
      </c>
      <c r="D317" s="980">
        <v>2103588185.6700001</v>
      </c>
      <c r="E317" s="980">
        <v>2099428594.6100001</v>
      </c>
      <c r="F317" s="980">
        <v>2099428594.6100001</v>
      </c>
    </row>
    <row r="318" spans="2:6">
      <c r="B318" s="360" t="s">
        <v>1449</v>
      </c>
      <c r="C318" s="444">
        <v>3321764347</v>
      </c>
      <c r="D318" s="444">
        <v>2103588185.6700001</v>
      </c>
      <c r="E318" s="444">
        <v>2099428594.6100001</v>
      </c>
      <c r="F318" s="444">
        <v>2099428594.6100001</v>
      </c>
    </row>
    <row r="319" spans="2:6">
      <c r="B319" s="984" t="s">
        <v>1248</v>
      </c>
      <c r="C319" s="444">
        <v>559207565</v>
      </c>
      <c r="D319" s="444">
        <v>546313376.30000019</v>
      </c>
      <c r="E319" s="444">
        <v>544519440.66000021</v>
      </c>
      <c r="F319" s="444">
        <v>544519440.66000021</v>
      </c>
    </row>
    <row r="320" spans="2:6">
      <c r="B320" s="984" t="s">
        <v>1450</v>
      </c>
      <c r="C320" s="444">
        <v>343061350</v>
      </c>
      <c r="D320" s="444">
        <v>385409015.36999983</v>
      </c>
      <c r="E320" s="444">
        <v>384996471.61999989</v>
      </c>
      <c r="F320" s="444">
        <v>384996471.61999989</v>
      </c>
    </row>
    <row r="321" spans="2:7">
      <c r="B321" s="984" t="s">
        <v>1451</v>
      </c>
      <c r="C321" s="444">
        <v>19548000</v>
      </c>
      <c r="D321" s="444">
        <v>12775462.970000001</v>
      </c>
      <c r="E321" s="444">
        <v>12775462.970000001</v>
      </c>
      <c r="F321" s="444">
        <v>12775462.970000001</v>
      </c>
    </row>
    <row r="322" spans="2:7">
      <c r="B322" s="984" t="s">
        <v>1452</v>
      </c>
      <c r="C322" s="444">
        <v>1451871557</v>
      </c>
      <c r="D322" s="444">
        <v>209384719.84999996</v>
      </c>
      <c r="E322" s="444">
        <v>207431608.17999998</v>
      </c>
      <c r="F322" s="444">
        <v>207431608.17999998</v>
      </c>
    </row>
    <row r="323" spans="2:7">
      <c r="B323" s="984" t="s">
        <v>1242</v>
      </c>
      <c r="C323" s="444">
        <v>24755964</v>
      </c>
      <c r="D323" s="444">
        <v>26385704.140000001</v>
      </c>
      <c r="E323" s="444">
        <v>26385704.140000001</v>
      </c>
      <c r="F323" s="444">
        <v>26385704.140000001</v>
      </c>
    </row>
    <row r="324" spans="2:7" ht="15.75" thickBot="1">
      <c r="B324" s="984" t="s">
        <v>1250</v>
      </c>
      <c r="C324" s="444">
        <v>923319911</v>
      </c>
      <c r="D324" s="444">
        <v>923319907.03999996</v>
      </c>
      <c r="E324" s="444">
        <v>923319907.03999996</v>
      </c>
      <c r="F324" s="444">
        <v>923319907.03999996</v>
      </c>
    </row>
    <row r="325" spans="2:7">
      <c r="B325" s="1006" t="s">
        <v>729</v>
      </c>
      <c r="C325" s="1007">
        <v>18052169538</v>
      </c>
      <c r="D325" s="1007">
        <v>26866675389.489998</v>
      </c>
      <c r="E325" s="1007">
        <v>26695762111.000004</v>
      </c>
      <c r="F325" s="1007">
        <v>26695762111.000004</v>
      </c>
    </row>
    <row r="326" spans="2:7">
      <c r="B326" s="358" t="s">
        <v>1453</v>
      </c>
      <c r="C326" s="980">
        <v>18052169538</v>
      </c>
      <c r="D326" s="980">
        <v>26866675389.489998</v>
      </c>
      <c r="E326" s="980">
        <v>26695762111.000004</v>
      </c>
      <c r="F326" s="980">
        <v>26695762111.000004</v>
      </c>
    </row>
    <row r="327" spans="2:7">
      <c r="B327" s="360" t="s">
        <v>1454</v>
      </c>
      <c r="C327" s="444">
        <v>17225474831</v>
      </c>
      <c r="D327" s="444">
        <v>26074539410.959999</v>
      </c>
      <c r="E327" s="444">
        <v>25910670595.32</v>
      </c>
      <c r="F327" s="444">
        <v>25910670595.32</v>
      </c>
    </row>
    <row r="328" spans="2:7">
      <c r="B328" s="984" t="s">
        <v>1248</v>
      </c>
      <c r="C328" s="444">
        <v>3286347639</v>
      </c>
      <c r="D328" s="444">
        <v>4219759577.54</v>
      </c>
      <c r="E328" s="444">
        <v>4197524282.1499996</v>
      </c>
      <c r="F328" s="444">
        <v>4197524282.1499996</v>
      </c>
      <c r="G328" s="984"/>
    </row>
    <row r="329" spans="2:7">
      <c r="B329" s="984" t="s">
        <v>1455</v>
      </c>
      <c r="C329" s="444">
        <v>585117116</v>
      </c>
      <c r="D329" s="444">
        <v>974618585.23000002</v>
      </c>
      <c r="E329" s="444">
        <v>857225700.14999998</v>
      </c>
      <c r="F329" s="444">
        <v>857225700.14999998</v>
      </c>
      <c r="G329" s="984"/>
    </row>
    <row r="330" spans="2:7">
      <c r="B330" s="984" t="s">
        <v>1456</v>
      </c>
      <c r="C330" s="444">
        <v>2455428027</v>
      </c>
      <c r="D330" s="444">
        <v>2762609476.7199988</v>
      </c>
      <c r="E330" s="444">
        <v>2741159855.849999</v>
      </c>
      <c r="F330" s="444">
        <v>2741159855.849999</v>
      </c>
      <c r="G330" s="984"/>
    </row>
    <row r="331" spans="2:7">
      <c r="B331" s="984" t="s">
        <v>1457</v>
      </c>
      <c r="C331" s="444">
        <v>286248000</v>
      </c>
      <c r="D331" s="444">
        <v>135632531.82000002</v>
      </c>
      <c r="E331" s="444">
        <v>135031850.29000002</v>
      </c>
      <c r="F331" s="444">
        <v>135031850.29000002</v>
      </c>
      <c r="G331" s="984"/>
    </row>
    <row r="332" spans="2:7">
      <c r="B332" s="984" t="s">
        <v>1458</v>
      </c>
      <c r="C332" s="444">
        <v>15000000</v>
      </c>
      <c r="D332" s="444">
        <v>6796680.4000000004</v>
      </c>
      <c r="E332" s="444">
        <v>6796680.4000000004</v>
      </c>
      <c r="F332" s="444">
        <v>6796680.4000000004</v>
      </c>
      <c r="G332" s="984"/>
    </row>
    <row r="333" spans="2:7">
      <c r="B333" s="984" t="s">
        <v>1459</v>
      </c>
      <c r="C333" s="444">
        <v>1441004911</v>
      </c>
      <c r="D333" s="444">
        <v>19631396.779999997</v>
      </c>
      <c r="E333" s="444">
        <v>17441064.009999998</v>
      </c>
      <c r="F333" s="444">
        <v>17441064.009999998</v>
      </c>
      <c r="G333" s="984"/>
    </row>
    <row r="334" spans="2:7">
      <c r="B334" s="984" t="s">
        <v>1242</v>
      </c>
      <c r="C334" s="444">
        <v>1000508524</v>
      </c>
      <c r="D334" s="444">
        <v>5203405236.4200001</v>
      </c>
      <c r="E334" s="444">
        <v>5203405236.4200001</v>
      </c>
      <c r="F334" s="444">
        <v>5203405236.4200001</v>
      </c>
      <c r="G334" s="984"/>
    </row>
    <row r="335" spans="2:7">
      <c r="B335" s="984" t="s">
        <v>1250</v>
      </c>
      <c r="C335" s="444">
        <v>8155820614</v>
      </c>
      <c r="D335" s="444">
        <v>12752085926.050001</v>
      </c>
      <c r="E335" s="444">
        <v>12752085926.050001</v>
      </c>
      <c r="F335" s="444">
        <v>12752085926.050001</v>
      </c>
    </row>
    <row r="336" spans="2:7">
      <c r="B336" s="984" t="s">
        <v>1460</v>
      </c>
      <c r="C336" s="444">
        <v>649454641</v>
      </c>
      <c r="D336" s="444">
        <v>612357790.14000022</v>
      </c>
      <c r="E336" s="444">
        <v>606099584.39999998</v>
      </c>
      <c r="F336" s="444">
        <v>606099584.39999998</v>
      </c>
    </row>
    <row r="337" spans="2:6">
      <c r="B337" s="984" t="s">
        <v>1458</v>
      </c>
      <c r="C337" s="444">
        <v>571152190</v>
      </c>
      <c r="D337" s="444">
        <v>555166301.20000017</v>
      </c>
      <c r="E337" s="444">
        <v>553098886.31000006</v>
      </c>
      <c r="F337" s="444">
        <v>553098886.31000006</v>
      </c>
    </row>
    <row r="338" spans="2:6">
      <c r="B338" s="984" t="s">
        <v>1461</v>
      </c>
      <c r="C338" s="444">
        <v>57132451</v>
      </c>
      <c r="D338" s="444">
        <v>45411153.230000004</v>
      </c>
      <c r="E338" s="444">
        <v>41346448.299999997</v>
      </c>
      <c r="F338" s="444">
        <v>41346448.299999997</v>
      </c>
    </row>
    <row r="339" spans="2:6">
      <c r="B339" s="984" t="s">
        <v>1462</v>
      </c>
      <c r="C339" s="444">
        <v>21170000</v>
      </c>
      <c r="D339" s="444">
        <v>11780335.710000001</v>
      </c>
      <c r="E339" s="444">
        <v>11654249.789999999</v>
      </c>
      <c r="F339" s="444">
        <v>11654249.789999999</v>
      </c>
    </row>
    <row r="340" spans="2:6">
      <c r="B340" s="360" t="s">
        <v>1463</v>
      </c>
      <c r="C340" s="444">
        <v>27240066</v>
      </c>
      <c r="D340" s="444">
        <v>17853435.520000003</v>
      </c>
      <c r="E340" s="444">
        <v>17667414.470000003</v>
      </c>
      <c r="F340" s="444">
        <v>17667414.470000003</v>
      </c>
    </row>
    <row r="341" spans="2:6">
      <c r="B341" s="984" t="s">
        <v>1248</v>
      </c>
      <c r="C341" s="444">
        <v>27240066</v>
      </c>
      <c r="D341" s="444">
        <v>17853435.520000003</v>
      </c>
      <c r="E341" s="444">
        <v>17667414.470000003</v>
      </c>
      <c r="F341" s="444">
        <v>17667414.470000003</v>
      </c>
    </row>
    <row r="342" spans="2:6">
      <c r="B342" s="360" t="s">
        <v>1464</v>
      </c>
      <c r="C342" s="444">
        <v>150000000</v>
      </c>
      <c r="D342" s="444">
        <v>161924752.86999997</v>
      </c>
      <c r="E342" s="444">
        <v>161324516.80999997</v>
      </c>
      <c r="F342" s="444">
        <v>161324516.80999997</v>
      </c>
    </row>
    <row r="343" spans="2:6" ht="15.75" thickBot="1">
      <c r="B343" s="984" t="s">
        <v>1457</v>
      </c>
      <c r="C343" s="444">
        <v>150000000</v>
      </c>
      <c r="D343" s="444">
        <v>161924752.86999997</v>
      </c>
      <c r="E343" s="444">
        <v>161324516.80999997</v>
      </c>
      <c r="F343" s="444">
        <v>161324516.80999997</v>
      </c>
    </row>
    <row r="344" spans="2:6">
      <c r="B344" s="1006" t="s">
        <v>730</v>
      </c>
      <c r="C344" s="1007">
        <v>50190650220</v>
      </c>
      <c r="D344" s="1007">
        <v>50578100609.119995</v>
      </c>
      <c r="E344" s="1007">
        <v>50365646378.159988</v>
      </c>
      <c r="F344" s="1007">
        <v>50365646378.159988</v>
      </c>
    </row>
    <row r="345" spans="2:6">
      <c r="B345" s="358" t="s">
        <v>1465</v>
      </c>
      <c r="C345" s="980">
        <v>50190650220</v>
      </c>
      <c r="D345" s="980">
        <v>50578100609.119995</v>
      </c>
      <c r="E345" s="980">
        <v>50365646378.159988</v>
      </c>
      <c r="F345" s="980">
        <v>50365646378.159988</v>
      </c>
    </row>
    <row r="346" spans="2:6">
      <c r="B346" s="360" t="s">
        <v>1466</v>
      </c>
      <c r="C346" s="444">
        <v>38168461503</v>
      </c>
      <c r="D346" s="444">
        <v>35545930174.169998</v>
      </c>
      <c r="E346" s="444">
        <v>35436881821.359993</v>
      </c>
      <c r="F346" s="444">
        <v>35436881821.359993</v>
      </c>
    </row>
    <row r="347" spans="2:6">
      <c r="B347" s="984" t="s">
        <v>1248</v>
      </c>
      <c r="C347" s="444">
        <v>3200403388</v>
      </c>
      <c r="D347" s="444">
        <v>2244373067.8200006</v>
      </c>
      <c r="E347" s="444">
        <v>2243059459.9500008</v>
      </c>
      <c r="F347" s="444">
        <v>2243059459.9500008</v>
      </c>
    </row>
    <row r="348" spans="2:6">
      <c r="B348" s="984" t="s">
        <v>1467</v>
      </c>
      <c r="C348" s="444">
        <v>13306891455</v>
      </c>
      <c r="D348" s="444">
        <v>9512715586.9399967</v>
      </c>
      <c r="E348" s="444">
        <v>9413427343.8799973</v>
      </c>
      <c r="F348" s="444">
        <v>9413427343.8799973</v>
      </c>
    </row>
    <row r="349" spans="2:6">
      <c r="B349" s="984" t="s">
        <v>1468</v>
      </c>
      <c r="C349" s="444">
        <v>5246545416</v>
      </c>
      <c r="D349" s="444">
        <v>10270680507.659998</v>
      </c>
      <c r="E349" s="444">
        <v>10270676369.749998</v>
      </c>
      <c r="F349" s="444">
        <v>10270676369.749998</v>
      </c>
    </row>
    <row r="350" spans="2:6">
      <c r="B350" s="984" t="s">
        <v>1469</v>
      </c>
      <c r="C350" s="444">
        <v>1836454160</v>
      </c>
      <c r="D350" s="444">
        <v>5564325399.2400017</v>
      </c>
      <c r="E350" s="444">
        <v>5564325399.2200012</v>
      </c>
      <c r="F350" s="444">
        <v>5564325399.2200012</v>
      </c>
    </row>
    <row r="351" spans="2:6">
      <c r="B351" s="984" t="s">
        <v>1470</v>
      </c>
      <c r="C351" s="444">
        <v>1105891782</v>
      </c>
      <c r="D351" s="444">
        <v>939825092.35000002</v>
      </c>
      <c r="E351" s="444">
        <v>939825092.35000002</v>
      </c>
      <c r="F351" s="444">
        <v>939825092.35000002</v>
      </c>
    </row>
    <row r="352" spans="2:6">
      <c r="B352" s="984" t="s">
        <v>1471</v>
      </c>
      <c r="C352" s="444">
        <v>242893607</v>
      </c>
      <c r="D352" s="444">
        <v>240643340.06</v>
      </c>
      <c r="E352" s="444">
        <v>240643340.06</v>
      </c>
      <c r="F352" s="444">
        <v>240643340.06</v>
      </c>
    </row>
    <row r="353" spans="2:6">
      <c r="B353" s="984" t="s">
        <v>1472</v>
      </c>
      <c r="C353" s="444">
        <v>31715518</v>
      </c>
      <c r="D353" s="444">
        <v>0</v>
      </c>
      <c r="E353" s="444">
        <v>0</v>
      </c>
      <c r="F353" s="444">
        <v>0</v>
      </c>
    </row>
    <row r="354" spans="2:6">
      <c r="B354" s="984" t="s">
        <v>1473</v>
      </c>
      <c r="C354" s="444">
        <v>1324386149</v>
      </c>
      <c r="D354" s="444">
        <v>994221857.40999997</v>
      </c>
      <c r="E354" s="444">
        <v>986231908.26999986</v>
      </c>
      <c r="F354" s="444">
        <v>986231908.26999986</v>
      </c>
    </row>
    <row r="355" spans="2:6">
      <c r="B355" s="984" t="s">
        <v>1474</v>
      </c>
      <c r="C355" s="444">
        <v>241720000</v>
      </c>
      <c r="D355" s="444">
        <v>970449088.64999998</v>
      </c>
      <c r="E355" s="444">
        <v>970449088.40999997</v>
      </c>
      <c r="F355" s="444">
        <v>970449088.40999997</v>
      </c>
    </row>
    <row r="356" spans="2:6">
      <c r="B356" s="984" t="s">
        <v>1475</v>
      </c>
      <c r="C356" s="444">
        <v>815962390</v>
      </c>
      <c r="D356" s="444">
        <v>923366028.28000009</v>
      </c>
      <c r="E356" s="444">
        <v>923115046.71000004</v>
      </c>
      <c r="F356" s="444">
        <v>923115046.71000004</v>
      </c>
    </row>
    <row r="357" spans="2:6">
      <c r="B357" s="984" t="s">
        <v>1476</v>
      </c>
      <c r="C357" s="444">
        <v>181290000</v>
      </c>
      <c r="D357" s="444">
        <v>687613073.09000003</v>
      </c>
      <c r="E357" s="444">
        <v>687613073.09000003</v>
      </c>
      <c r="F357" s="444">
        <v>687613073.09000003</v>
      </c>
    </row>
    <row r="358" spans="2:6">
      <c r="B358" s="984" t="s">
        <v>1246</v>
      </c>
      <c r="C358" s="444">
        <v>1895267687</v>
      </c>
      <c r="D358" s="444">
        <v>1605170256.02</v>
      </c>
      <c r="E358" s="444">
        <v>1605082370.02</v>
      </c>
      <c r="F358" s="444">
        <v>1605082370.02</v>
      </c>
    </row>
    <row r="359" spans="2:6">
      <c r="B359" s="984" t="s">
        <v>1242</v>
      </c>
      <c r="C359" s="444">
        <v>4694362187</v>
      </c>
      <c r="D359" s="444">
        <v>48548802.049999997</v>
      </c>
      <c r="E359" s="444">
        <v>48435255.049999997</v>
      </c>
      <c r="F359" s="444">
        <v>48435255.049999997</v>
      </c>
    </row>
    <row r="360" spans="2:6">
      <c r="B360" s="984" t="s">
        <v>1250</v>
      </c>
      <c r="C360" s="444">
        <v>4044677764</v>
      </c>
      <c r="D360" s="444">
        <v>1543998074.5999999</v>
      </c>
      <c r="E360" s="444">
        <v>1543998074.5999999</v>
      </c>
      <c r="F360" s="444">
        <v>1543998074.5999999</v>
      </c>
    </row>
    <row r="361" spans="2:6">
      <c r="B361" s="360" t="s">
        <v>1477</v>
      </c>
      <c r="C361" s="444">
        <v>373839875</v>
      </c>
      <c r="D361" s="444">
        <v>384924217.1400001</v>
      </c>
      <c r="E361" s="444">
        <v>384920705.59000003</v>
      </c>
      <c r="F361" s="444">
        <v>384920705.59000003</v>
      </c>
    </row>
    <row r="362" spans="2:6">
      <c r="B362" s="984" t="s">
        <v>1478</v>
      </c>
      <c r="C362" s="444">
        <v>373839875</v>
      </c>
      <c r="D362" s="444">
        <v>384924217.1400001</v>
      </c>
      <c r="E362" s="444">
        <v>384920705.59000003</v>
      </c>
      <c r="F362" s="444">
        <v>384920705.59000003</v>
      </c>
    </row>
    <row r="363" spans="2:6">
      <c r="B363" s="360" t="s">
        <v>1479</v>
      </c>
      <c r="C363" s="444">
        <v>8979667454</v>
      </c>
      <c r="D363" s="444">
        <v>11908168615.859997</v>
      </c>
      <c r="E363" s="444">
        <v>11807936238.549997</v>
      </c>
      <c r="F363" s="444">
        <v>11807936238.549997</v>
      </c>
    </row>
    <row r="364" spans="2:6">
      <c r="B364" s="984" t="s">
        <v>1480</v>
      </c>
      <c r="C364" s="444">
        <v>8979667454</v>
      </c>
      <c r="D364" s="444">
        <v>11908168615.859997</v>
      </c>
      <c r="E364" s="444">
        <v>11807936238.549997</v>
      </c>
      <c r="F364" s="444">
        <v>11807936238.549997</v>
      </c>
    </row>
    <row r="365" spans="2:6">
      <c r="B365" s="360" t="s">
        <v>1481</v>
      </c>
      <c r="C365" s="444">
        <v>2264240745</v>
      </c>
      <c r="D365" s="444">
        <v>2342078567.2400002</v>
      </c>
      <c r="E365" s="444">
        <v>2340096647.2600002</v>
      </c>
      <c r="F365" s="444">
        <v>2340096647.2600002</v>
      </c>
    </row>
    <row r="366" spans="2:6">
      <c r="B366" s="984" t="s">
        <v>1480</v>
      </c>
      <c r="C366" s="444">
        <v>2264240745</v>
      </c>
      <c r="D366" s="444">
        <v>2342078567.2400002</v>
      </c>
      <c r="E366" s="444">
        <v>2340096647.2600002</v>
      </c>
      <c r="F366" s="444">
        <v>2340096647.2600002</v>
      </c>
    </row>
    <row r="367" spans="2:6">
      <c r="B367" s="360" t="s">
        <v>1482</v>
      </c>
      <c r="C367" s="444">
        <v>152886760</v>
      </c>
      <c r="D367" s="444">
        <v>152178835.25999996</v>
      </c>
      <c r="E367" s="444">
        <v>151583074.65000001</v>
      </c>
      <c r="F367" s="444">
        <v>151583074.65000001</v>
      </c>
    </row>
    <row r="368" spans="2:6">
      <c r="B368" s="984" t="s">
        <v>1473</v>
      </c>
      <c r="C368" s="444">
        <v>152886760</v>
      </c>
      <c r="D368" s="444">
        <v>152178835.25999996</v>
      </c>
      <c r="E368" s="444">
        <v>151583074.65000001</v>
      </c>
      <c r="F368" s="444">
        <v>151583074.65000001</v>
      </c>
    </row>
    <row r="369" spans="2:6">
      <c r="B369" s="360" t="s">
        <v>1483</v>
      </c>
      <c r="C369" s="444">
        <v>195688996</v>
      </c>
      <c r="D369" s="444">
        <v>177254623.00000003</v>
      </c>
      <c r="E369" s="444">
        <v>176791447.93000001</v>
      </c>
      <c r="F369" s="444">
        <v>176791447.93000001</v>
      </c>
    </row>
    <row r="370" spans="2:6">
      <c r="B370" s="984" t="s">
        <v>1484</v>
      </c>
      <c r="C370" s="444">
        <v>195688996</v>
      </c>
      <c r="D370" s="444">
        <v>177254623.00000003</v>
      </c>
      <c r="E370" s="444">
        <v>176791447.93000001</v>
      </c>
      <c r="F370" s="444">
        <v>176791447.93000001</v>
      </c>
    </row>
    <row r="371" spans="2:6">
      <c r="B371" s="360" t="s">
        <v>1485</v>
      </c>
      <c r="C371" s="444">
        <v>55864887</v>
      </c>
      <c r="D371" s="444">
        <v>67565576.449999988</v>
      </c>
      <c r="E371" s="444">
        <v>67436442.819999993</v>
      </c>
      <c r="F371" s="444">
        <v>67436442.819999993</v>
      </c>
    </row>
    <row r="372" spans="2:6" ht="15.75" thickBot="1">
      <c r="B372" s="984" t="s">
        <v>1486</v>
      </c>
      <c r="C372" s="444">
        <v>55864887</v>
      </c>
      <c r="D372" s="444">
        <v>67565576.449999988</v>
      </c>
      <c r="E372" s="444">
        <v>67436442.819999993</v>
      </c>
      <c r="F372" s="444">
        <v>67436442.819999993</v>
      </c>
    </row>
    <row r="373" spans="2:6">
      <c r="B373" s="1006" t="s">
        <v>731</v>
      </c>
      <c r="C373" s="1007">
        <v>6771009965</v>
      </c>
      <c r="D373" s="1007">
        <v>44772020837.360008</v>
      </c>
      <c r="E373" s="1007">
        <v>44667257378.800011</v>
      </c>
      <c r="F373" s="1007">
        <v>44667257378.800011</v>
      </c>
    </row>
    <row r="374" spans="2:6">
      <c r="B374" s="358" t="s">
        <v>1487</v>
      </c>
      <c r="C374" s="980">
        <v>6771009965</v>
      </c>
      <c r="D374" s="980">
        <v>44772020837.360008</v>
      </c>
      <c r="E374" s="980">
        <v>44667257378.800011</v>
      </c>
      <c r="F374" s="980">
        <v>44667257378.800011</v>
      </c>
    </row>
    <row r="375" spans="2:6">
      <c r="B375" s="360" t="s">
        <v>1488</v>
      </c>
      <c r="C375" s="444">
        <v>6306319011</v>
      </c>
      <c r="D375" s="444">
        <v>44241575472.630005</v>
      </c>
      <c r="E375" s="444">
        <v>44137160431.730003</v>
      </c>
      <c r="F375" s="444">
        <v>44137160431.730003</v>
      </c>
    </row>
    <row r="376" spans="2:6">
      <c r="B376" s="984" t="s">
        <v>1248</v>
      </c>
      <c r="C376" s="444">
        <v>2686907651</v>
      </c>
      <c r="D376" s="444">
        <v>2189269328.059999</v>
      </c>
      <c r="E376" s="444">
        <v>2087662049.03</v>
      </c>
      <c r="F376" s="444">
        <v>2087662049.03</v>
      </c>
    </row>
    <row r="377" spans="2:6">
      <c r="B377" s="984" t="s">
        <v>1489</v>
      </c>
      <c r="C377" s="444">
        <v>122346587</v>
      </c>
      <c r="D377" s="444">
        <v>130715874.11000003</v>
      </c>
      <c r="E377" s="444">
        <v>130481581.39000002</v>
      </c>
      <c r="F377" s="444">
        <v>130481581.39000002</v>
      </c>
    </row>
    <row r="378" spans="2:6">
      <c r="B378" s="984" t="s">
        <v>1490</v>
      </c>
      <c r="C378" s="444">
        <v>862357072</v>
      </c>
      <c r="D378" s="444">
        <v>886265081.48000014</v>
      </c>
      <c r="E378" s="444">
        <v>884319684.73000002</v>
      </c>
      <c r="F378" s="444">
        <v>884319684.73000002</v>
      </c>
    </row>
    <row r="379" spans="2:6">
      <c r="B379" s="984" t="s">
        <v>1491</v>
      </c>
      <c r="C379" s="444">
        <v>241240039</v>
      </c>
      <c r="D379" s="444">
        <v>202352273.80999997</v>
      </c>
      <c r="E379" s="444">
        <v>201829360.05999997</v>
      </c>
      <c r="F379" s="444">
        <v>201829360.05999997</v>
      </c>
    </row>
    <row r="380" spans="2:6">
      <c r="B380" s="984" t="s">
        <v>1492</v>
      </c>
      <c r="C380" s="444">
        <v>50000000</v>
      </c>
      <c r="D380" s="444">
        <v>27320996.25</v>
      </c>
      <c r="E380" s="444">
        <v>27215837.600000001</v>
      </c>
      <c r="F380" s="444">
        <v>27215837.600000001</v>
      </c>
    </row>
    <row r="381" spans="2:6">
      <c r="B381" s="984" t="s">
        <v>1242</v>
      </c>
      <c r="C381" s="444">
        <v>107793580</v>
      </c>
      <c r="D381" s="444">
        <v>38379177009.530006</v>
      </c>
      <c r="E381" s="444">
        <v>38379177009.530006</v>
      </c>
      <c r="F381" s="444">
        <v>38379177009.530006</v>
      </c>
    </row>
    <row r="382" spans="2:6">
      <c r="B382" s="984" t="s">
        <v>1250</v>
      </c>
      <c r="C382" s="444">
        <v>2235674082</v>
      </c>
      <c r="D382" s="444">
        <v>2426474909.3900003</v>
      </c>
      <c r="E382" s="444">
        <v>2426474909.3900003</v>
      </c>
      <c r="F382" s="444">
        <v>2426474909.3900003</v>
      </c>
    </row>
    <row r="383" spans="2:6">
      <c r="B383" s="984" t="s">
        <v>1493</v>
      </c>
      <c r="C383" s="444">
        <v>190938467</v>
      </c>
      <c r="D383" s="444">
        <v>273819876.9000001</v>
      </c>
      <c r="E383" s="444">
        <v>273735520.80000013</v>
      </c>
      <c r="F383" s="444">
        <v>273735520.80000013</v>
      </c>
    </row>
    <row r="384" spans="2:6">
      <c r="B384" s="984" t="s">
        <v>1494</v>
      </c>
      <c r="C384" s="444">
        <v>190938467</v>
      </c>
      <c r="D384" s="444">
        <v>273819876.9000001</v>
      </c>
      <c r="E384" s="444">
        <v>273735520.80000013</v>
      </c>
      <c r="F384" s="444">
        <v>273735520.80000013</v>
      </c>
    </row>
    <row r="385" spans="2:6">
      <c r="B385" s="984" t="s">
        <v>1495</v>
      </c>
      <c r="C385" s="444">
        <v>141264040</v>
      </c>
      <c r="D385" s="444">
        <v>123867725.82999998</v>
      </c>
      <c r="E385" s="444">
        <v>123701946.18999998</v>
      </c>
      <c r="F385" s="444">
        <v>123701946.18999998</v>
      </c>
    </row>
    <row r="386" spans="2:6">
      <c r="B386" s="984" t="s">
        <v>1490</v>
      </c>
      <c r="C386" s="444">
        <v>141264040</v>
      </c>
      <c r="D386" s="444">
        <v>123867725.82999998</v>
      </c>
      <c r="E386" s="444">
        <v>123701946.18999998</v>
      </c>
      <c r="F386" s="444">
        <v>123701946.18999998</v>
      </c>
    </row>
    <row r="387" spans="2:6">
      <c r="B387" s="360" t="s">
        <v>1496</v>
      </c>
      <c r="C387" s="444">
        <v>54094771</v>
      </c>
      <c r="D387" s="444">
        <v>51310987.940000013</v>
      </c>
      <c r="E387" s="444">
        <v>51296366.940000013</v>
      </c>
      <c r="F387" s="444">
        <v>51296366.940000013</v>
      </c>
    </row>
    <row r="388" spans="2:6">
      <c r="B388" s="984" t="s">
        <v>1490</v>
      </c>
      <c r="C388" s="444">
        <v>54094771</v>
      </c>
      <c r="D388" s="444">
        <v>51310987.940000013</v>
      </c>
      <c r="E388" s="444">
        <v>51296366.940000013</v>
      </c>
      <c r="F388" s="444">
        <v>51296366.940000013</v>
      </c>
    </row>
    <row r="389" spans="2:6">
      <c r="B389" s="360" t="s">
        <v>1497</v>
      </c>
      <c r="C389" s="444">
        <v>78393676</v>
      </c>
      <c r="D389" s="444">
        <v>81446774.060000032</v>
      </c>
      <c r="E389" s="444">
        <v>81363113.140000015</v>
      </c>
      <c r="F389" s="444">
        <v>81363113.140000015</v>
      </c>
    </row>
    <row r="390" spans="2:6" ht="15.75" thickBot="1">
      <c r="B390" s="984" t="s">
        <v>1489</v>
      </c>
      <c r="C390" s="444">
        <v>78393676</v>
      </c>
      <c r="D390" s="444">
        <v>81446774.060000032</v>
      </c>
      <c r="E390" s="444">
        <v>81363113.140000015</v>
      </c>
      <c r="F390" s="444">
        <v>81363113.140000015</v>
      </c>
    </row>
    <row r="391" spans="2:6">
      <c r="B391" s="1006" t="s">
        <v>1498</v>
      </c>
      <c r="C391" s="1007">
        <v>6472352809</v>
      </c>
      <c r="D391" s="1007">
        <v>4884362844.8000011</v>
      </c>
      <c r="E391" s="1007">
        <v>4788027965.7000008</v>
      </c>
      <c r="F391" s="1007">
        <v>4788027965.7000008</v>
      </c>
    </row>
    <row r="392" spans="2:6">
      <c r="B392" s="358" t="s">
        <v>1499</v>
      </c>
      <c r="C392" s="980">
        <v>6472352809</v>
      </c>
      <c r="D392" s="980">
        <v>4884362844.8000011</v>
      </c>
      <c r="E392" s="980">
        <v>4788027965.7000008</v>
      </c>
      <c r="F392" s="980">
        <v>4788027965.7000008</v>
      </c>
    </row>
    <row r="393" spans="2:6">
      <c r="B393" s="360" t="s">
        <v>1500</v>
      </c>
      <c r="C393" s="444">
        <v>4478884603</v>
      </c>
      <c r="D393" s="444">
        <v>3158697464.8200006</v>
      </c>
      <c r="E393" s="444">
        <v>3084203650.960001</v>
      </c>
      <c r="F393" s="444">
        <v>3084203650.960001</v>
      </c>
    </row>
    <row r="394" spans="2:6">
      <c r="B394" s="984" t="s">
        <v>1248</v>
      </c>
      <c r="C394" s="444">
        <v>909774836</v>
      </c>
      <c r="D394" s="444">
        <v>694092614.75999963</v>
      </c>
      <c r="E394" s="444">
        <v>676007169.41999984</v>
      </c>
      <c r="F394" s="444">
        <v>676007169.41999984</v>
      </c>
    </row>
    <row r="395" spans="2:6">
      <c r="B395" s="984" t="s">
        <v>1501</v>
      </c>
      <c r="C395" s="444">
        <v>3107008742</v>
      </c>
      <c r="D395" s="444">
        <v>2211595974.0900006</v>
      </c>
      <c r="E395" s="444">
        <v>2155234355.5700011</v>
      </c>
      <c r="F395" s="444">
        <v>2155234355.5700011</v>
      </c>
    </row>
    <row r="396" spans="2:6">
      <c r="B396" s="984" t="s">
        <v>1502</v>
      </c>
      <c r="C396" s="444">
        <v>221314565</v>
      </c>
      <c r="D396" s="444">
        <v>185523158.16999999</v>
      </c>
      <c r="E396" s="444">
        <v>185476408.16999999</v>
      </c>
      <c r="F396" s="444">
        <v>185476408.16999999</v>
      </c>
    </row>
    <row r="397" spans="2:6">
      <c r="B397" s="984" t="s">
        <v>1242</v>
      </c>
      <c r="C397" s="444">
        <v>240786460</v>
      </c>
      <c r="D397" s="444">
        <v>67485717.799999997</v>
      </c>
      <c r="E397" s="444">
        <v>67485717.799999997</v>
      </c>
      <c r="F397" s="444">
        <v>67485717.799999997</v>
      </c>
    </row>
    <row r="398" spans="2:6">
      <c r="B398" s="360" t="s">
        <v>1503</v>
      </c>
      <c r="C398" s="444">
        <v>1993468206</v>
      </c>
      <c r="D398" s="444">
        <v>1725665379.98</v>
      </c>
      <c r="E398" s="444">
        <v>1703824314.7400002</v>
      </c>
      <c r="F398" s="444">
        <v>1703824314.7400002</v>
      </c>
    </row>
    <row r="399" spans="2:6" ht="15.75" thickBot="1">
      <c r="B399" s="984" t="s">
        <v>1504</v>
      </c>
      <c r="C399" s="444">
        <v>1993468206</v>
      </c>
      <c r="D399" s="444">
        <v>1725665379.98</v>
      </c>
      <c r="E399" s="444">
        <v>1703824314.7400002</v>
      </c>
      <c r="F399" s="444">
        <v>1703824314.7400002</v>
      </c>
    </row>
    <row r="400" spans="2:6">
      <c r="B400" s="1006" t="s">
        <v>1505</v>
      </c>
      <c r="C400" s="1007">
        <v>8399310777</v>
      </c>
      <c r="D400" s="1007">
        <v>9621018303.5100002</v>
      </c>
      <c r="E400" s="1007">
        <v>9621018303.5100002</v>
      </c>
      <c r="F400" s="1007">
        <v>9621018303.5100002</v>
      </c>
    </row>
    <row r="401" spans="2:6">
      <c r="B401" s="358" t="s">
        <v>1506</v>
      </c>
      <c r="C401" s="980">
        <v>8399310777</v>
      </c>
      <c r="D401" s="980">
        <v>9621018303.5100002</v>
      </c>
      <c r="E401" s="980">
        <v>9621018303.5100002</v>
      </c>
      <c r="F401" s="980">
        <v>9621018303.5100002</v>
      </c>
    </row>
    <row r="402" spans="2:6">
      <c r="B402" s="360" t="s">
        <v>1507</v>
      </c>
      <c r="C402" s="444">
        <v>8399310777</v>
      </c>
      <c r="D402" s="444">
        <v>9621018303.5100002</v>
      </c>
      <c r="E402" s="444">
        <v>9621018303.5100002</v>
      </c>
      <c r="F402" s="444">
        <v>9621018303.5100002</v>
      </c>
    </row>
    <row r="403" spans="2:6">
      <c r="B403" s="984" t="s">
        <v>1248</v>
      </c>
      <c r="C403" s="444">
        <v>1480974094</v>
      </c>
      <c r="D403" s="444">
        <v>1480974094</v>
      </c>
      <c r="E403" s="444">
        <v>1480974094</v>
      </c>
      <c r="F403" s="444">
        <v>1480974094</v>
      </c>
    </row>
    <row r="404" spans="2:6">
      <c r="B404" s="984" t="s">
        <v>1508</v>
      </c>
      <c r="C404" s="444">
        <v>5678609477</v>
      </c>
      <c r="D404" s="444">
        <v>6700317003.5100002</v>
      </c>
      <c r="E404" s="444">
        <v>6700317003.5100002</v>
      </c>
      <c r="F404" s="444">
        <v>6700317003.5100002</v>
      </c>
    </row>
    <row r="405" spans="2:6">
      <c r="B405" s="984" t="s">
        <v>1509</v>
      </c>
      <c r="C405" s="444">
        <v>1030544527</v>
      </c>
      <c r="D405" s="444">
        <v>1030544527</v>
      </c>
      <c r="E405" s="444">
        <v>1030544527</v>
      </c>
      <c r="F405" s="444">
        <v>1030544527</v>
      </c>
    </row>
    <row r="406" spans="2:6" ht="15.75" thickBot="1">
      <c r="B406" s="984" t="s">
        <v>1510</v>
      </c>
      <c r="C406" s="444">
        <v>209182679</v>
      </c>
      <c r="D406" s="444">
        <v>409182679</v>
      </c>
      <c r="E406" s="444">
        <v>409182679</v>
      </c>
      <c r="F406" s="444">
        <v>409182679</v>
      </c>
    </row>
    <row r="407" spans="2:6">
      <c r="B407" s="1006" t="s">
        <v>732</v>
      </c>
      <c r="C407" s="1007">
        <v>1206917122</v>
      </c>
      <c r="D407" s="1007">
        <v>1211028052.7200003</v>
      </c>
      <c r="E407" s="1007">
        <v>1194343659.0800002</v>
      </c>
      <c r="F407" s="1007">
        <v>1194343659.0800002</v>
      </c>
    </row>
    <row r="408" spans="2:6">
      <c r="B408" s="358" t="s">
        <v>1511</v>
      </c>
      <c r="C408" s="980">
        <v>1206917122</v>
      </c>
      <c r="D408" s="980">
        <v>1211028052.7200003</v>
      </c>
      <c r="E408" s="980">
        <v>1194343659.0800002</v>
      </c>
      <c r="F408" s="980">
        <v>1194343659.0800002</v>
      </c>
    </row>
    <row r="409" spans="2:6">
      <c r="B409" s="360" t="s">
        <v>1512</v>
      </c>
      <c r="C409" s="444">
        <v>1206917122</v>
      </c>
      <c r="D409" s="444">
        <v>1211028052.7200003</v>
      </c>
      <c r="E409" s="444">
        <v>1194343659.0800002</v>
      </c>
      <c r="F409" s="444">
        <v>1194343659.0800002</v>
      </c>
    </row>
    <row r="410" spans="2:6">
      <c r="B410" s="984" t="s">
        <v>1248</v>
      </c>
      <c r="C410" s="444">
        <v>486268379</v>
      </c>
      <c r="D410" s="444">
        <v>520846663.88000035</v>
      </c>
      <c r="E410" s="444">
        <v>511301002.32000017</v>
      </c>
      <c r="F410" s="444">
        <v>511301002.32000017</v>
      </c>
    </row>
    <row r="411" spans="2:6">
      <c r="B411" s="984" t="s">
        <v>1513</v>
      </c>
      <c r="C411" s="444">
        <v>41185856</v>
      </c>
      <c r="D411" s="444">
        <v>8351383.6699999999</v>
      </c>
      <c r="E411" s="444">
        <v>8007235.0100000016</v>
      </c>
      <c r="F411" s="444">
        <v>8007235.0100000016</v>
      </c>
    </row>
    <row r="412" spans="2:6">
      <c r="B412" s="984" t="s">
        <v>1514</v>
      </c>
      <c r="C412" s="444">
        <v>23262980</v>
      </c>
      <c r="D412" s="444">
        <v>19579875.069999997</v>
      </c>
      <c r="E412" s="444">
        <v>19376785.879999999</v>
      </c>
      <c r="F412" s="444">
        <v>19376785.879999999</v>
      </c>
    </row>
    <row r="413" spans="2:6">
      <c r="B413" s="984" t="s">
        <v>1515</v>
      </c>
      <c r="C413" s="444">
        <v>145352665</v>
      </c>
      <c r="D413" s="444">
        <v>144930123.25</v>
      </c>
      <c r="E413" s="444">
        <v>142252753.03999999</v>
      </c>
      <c r="F413" s="444">
        <v>142252753.03999999</v>
      </c>
    </row>
    <row r="414" spans="2:6">
      <c r="B414" s="984" t="s">
        <v>1516</v>
      </c>
      <c r="C414" s="444">
        <v>41920095</v>
      </c>
      <c r="D414" s="444">
        <v>36089156.039999999</v>
      </c>
      <c r="E414" s="444">
        <v>32265095.899999999</v>
      </c>
      <c r="F414" s="444">
        <v>32265095.899999999</v>
      </c>
    </row>
    <row r="415" spans="2:6">
      <c r="B415" s="984" t="s">
        <v>1273</v>
      </c>
      <c r="C415" s="444">
        <v>22850000</v>
      </c>
      <c r="D415" s="444">
        <v>8855703.1000000015</v>
      </c>
      <c r="E415" s="444">
        <v>8765639.2200000007</v>
      </c>
      <c r="F415" s="444">
        <v>8765639.2200000007</v>
      </c>
    </row>
    <row r="416" spans="2:6" ht="15.75" thickBot="1">
      <c r="B416" s="984" t="s">
        <v>1242</v>
      </c>
      <c r="C416" s="444">
        <v>446077147</v>
      </c>
      <c r="D416" s="444">
        <v>472375147.71000004</v>
      </c>
      <c r="E416" s="444">
        <v>472375147.71000004</v>
      </c>
      <c r="F416" s="444">
        <v>472375147.71000004</v>
      </c>
    </row>
    <row r="417" spans="2:6">
      <c r="B417" s="1006" t="s">
        <v>733</v>
      </c>
      <c r="C417" s="1007">
        <v>3017699205</v>
      </c>
      <c r="D417" s="1007">
        <v>3510107276.4900012</v>
      </c>
      <c r="E417" s="1007">
        <v>3502781224.6800013</v>
      </c>
      <c r="F417" s="1007">
        <v>3502781224.6800013</v>
      </c>
    </row>
    <row r="418" spans="2:6">
      <c r="B418" s="358" t="s">
        <v>1517</v>
      </c>
      <c r="C418" s="980">
        <v>3017699205</v>
      </c>
      <c r="D418" s="980">
        <v>3510107276.4900012</v>
      </c>
      <c r="E418" s="980">
        <v>3502781224.6800013</v>
      </c>
      <c r="F418" s="980">
        <v>3502781224.6800013</v>
      </c>
    </row>
    <row r="419" spans="2:6">
      <c r="B419" s="360" t="s">
        <v>1518</v>
      </c>
      <c r="C419" s="444">
        <v>2115775488</v>
      </c>
      <c r="D419" s="444">
        <v>2650737241.9500003</v>
      </c>
      <c r="E419" s="444">
        <v>2643591254.3400006</v>
      </c>
      <c r="F419" s="444">
        <v>2643591254.3400006</v>
      </c>
    </row>
    <row r="420" spans="2:6">
      <c r="B420" s="984" t="s">
        <v>1248</v>
      </c>
      <c r="C420" s="444">
        <v>620881817</v>
      </c>
      <c r="D420" s="444">
        <v>803246312.76000023</v>
      </c>
      <c r="E420" s="444">
        <v>797545898.81000018</v>
      </c>
      <c r="F420" s="444">
        <v>797545898.81000018</v>
      </c>
    </row>
    <row r="421" spans="2:6">
      <c r="B421" s="984" t="s">
        <v>1519</v>
      </c>
      <c r="C421" s="444">
        <v>232811058</v>
      </c>
      <c r="D421" s="444">
        <v>246360360.00000006</v>
      </c>
      <c r="E421" s="444">
        <v>244951386.88000005</v>
      </c>
      <c r="F421" s="444">
        <v>244951386.88000005</v>
      </c>
    </row>
    <row r="422" spans="2:6">
      <c r="B422" s="984" t="s">
        <v>1520</v>
      </c>
      <c r="C422" s="444">
        <v>30610000</v>
      </c>
      <c r="D422" s="444">
        <v>29447973.469999999</v>
      </c>
      <c r="E422" s="444">
        <v>29447973.469999999</v>
      </c>
      <c r="F422" s="444">
        <v>29447973.469999999</v>
      </c>
    </row>
    <row r="423" spans="2:6">
      <c r="B423" s="984" t="s">
        <v>1521</v>
      </c>
      <c r="C423" s="444">
        <v>317883594</v>
      </c>
      <c r="D423" s="444">
        <v>269672777.89999998</v>
      </c>
      <c r="E423" s="444">
        <v>269636177.36000001</v>
      </c>
      <c r="F423" s="444">
        <v>269636177.36000001</v>
      </c>
    </row>
    <row r="424" spans="2:6">
      <c r="B424" s="984" t="s">
        <v>1242</v>
      </c>
      <c r="C424" s="444">
        <v>349122449</v>
      </c>
      <c r="D424" s="444">
        <v>437312787.19999999</v>
      </c>
      <c r="E424" s="444">
        <v>437312787.19999999</v>
      </c>
      <c r="F424" s="444">
        <v>437312787.19999999</v>
      </c>
    </row>
    <row r="425" spans="2:6">
      <c r="B425" s="984" t="s">
        <v>1250</v>
      </c>
      <c r="C425" s="444">
        <v>564466570</v>
      </c>
      <c r="D425" s="444">
        <v>864697030.62</v>
      </c>
      <c r="E425" s="444">
        <v>864697030.62</v>
      </c>
      <c r="F425" s="444">
        <v>864697030.62</v>
      </c>
    </row>
    <row r="426" spans="2:6">
      <c r="B426" s="360" t="s">
        <v>1522</v>
      </c>
      <c r="C426" s="444">
        <v>100117122</v>
      </c>
      <c r="D426" s="444">
        <v>95457794.60999997</v>
      </c>
      <c r="E426" s="444">
        <v>95344416.849999979</v>
      </c>
      <c r="F426" s="444">
        <v>95344416.849999979</v>
      </c>
    </row>
    <row r="427" spans="2:6">
      <c r="B427" s="984" t="s">
        <v>1521</v>
      </c>
      <c r="C427" s="444">
        <v>100117122</v>
      </c>
      <c r="D427" s="444">
        <v>95457794.60999997</v>
      </c>
      <c r="E427" s="444">
        <v>95344416.849999979</v>
      </c>
      <c r="F427" s="444">
        <v>95344416.849999979</v>
      </c>
    </row>
    <row r="428" spans="2:6">
      <c r="B428" s="360" t="s">
        <v>1523</v>
      </c>
      <c r="C428" s="444">
        <v>148779208</v>
      </c>
      <c r="D428" s="444">
        <v>152165559.61000004</v>
      </c>
      <c r="E428" s="444">
        <v>152112141.91000006</v>
      </c>
      <c r="F428" s="444">
        <v>152112141.91000006</v>
      </c>
    </row>
    <row r="429" spans="2:6">
      <c r="B429" s="984" t="s">
        <v>1520</v>
      </c>
      <c r="C429" s="444">
        <v>148779208</v>
      </c>
      <c r="D429" s="444">
        <v>152165559.61000004</v>
      </c>
      <c r="E429" s="444">
        <v>152112141.91000006</v>
      </c>
      <c r="F429" s="444">
        <v>152112141.91000006</v>
      </c>
    </row>
    <row r="430" spans="2:6">
      <c r="B430" s="360" t="s">
        <v>1524</v>
      </c>
      <c r="C430" s="444">
        <v>653027387</v>
      </c>
      <c r="D430" s="444">
        <v>611746680.32000065</v>
      </c>
      <c r="E430" s="444">
        <v>611733411.58000064</v>
      </c>
      <c r="F430" s="444">
        <v>611733411.58000064</v>
      </c>
    </row>
    <row r="431" spans="2:6" ht="15.75" thickBot="1">
      <c r="B431" s="984" t="s">
        <v>1521</v>
      </c>
      <c r="C431" s="444">
        <v>653027387</v>
      </c>
      <c r="D431" s="444">
        <v>611746680.32000065</v>
      </c>
      <c r="E431" s="444">
        <v>611733411.58000064</v>
      </c>
      <c r="F431" s="444">
        <v>611733411.58000064</v>
      </c>
    </row>
    <row r="432" spans="2:6">
      <c r="B432" s="1006" t="s">
        <v>1525</v>
      </c>
      <c r="C432" s="1007">
        <v>660646782</v>
      </c>
      <c r="D432" s="1007">
        <v>670441797.23000002</v>
      </c>
      <c r="E432" s="1007">
        <v>669451744.75999987</v>
      </c>
      <c r="F432" s="1007">
        <v>669451744.75999987</v>
      </c>
    </row>
    <row r="433" spans="2:6">
      <c r="B433" s="358" t="s">
        <v>1526</v>
      </c>
      <c r="C433" s="980">
        <v>660646782</v>
      </c>
      <c r="D433" s="980">
        <v>670441797.23000002</v>
      </c>
      <c r="E433" s="980">
        <v>669451744.75999987</v>
      </c>
      <c r="F433" s="980">
        <v>669451744.75999987</v>
      </c>
    </row>
    <row r="434" spans="2:6">
      <c r="B434" s="360" t="s">
        <v>1527</v>
      </c>
      <c r="C434" s="444">
        <v>660646782</v>
      </c>
      <c r="D434" s="444">
        <v>670441797.23000002</v>
      </c>
      <c r="E434" s="444">
        <v>669451744.75999987</v>
      </c>
      <c r="F434" s="444">
        <v>669451744.75999987</v>
      </c>
    </row>
    <row r="435" spans="2:6">
      <c r="B435" s="984" t="s">
        <v>1528</v>
      </c>
      <c r="C435" s="444">
        <v>656287732</v>
      </c>
      <c r="D435" s="444">
        <v>665962747.23000002</v>
      </c>
      <c r="E435" s="444">
        <v>664972694.75999987</v>
      </c>
      <c r="F435" s="444">
        <v>664972694.75999987</v>
      </c>
    </row>
    <row r="436" spans="2:6" ht="15.75" thickBot="1">
      <c r="B436" s="984" t="s">
        <v>1242</v>
      </c>
      <c r="C436" s="444">
        <v>4359050</v>
      </c>
      <c r="D436" s="444">
        <v>4479050</v>
      </c>
      <c r="E436" s="444">
        <v>4479050</v>
      </c>
      <c r="F436" s="444">
        <v>4479050</v>
      </c>
    </row>
    <row r="437" spans="2:6">
      <c r="B437" s="1006" t="s">
        <v>734</v>
      </c>
      <c r="C437" s="1007">
        <v>12135451604</v>
      </c>
      <c r="D437" s="1007">
        <v>17397736430.649998</v>
      </c>
      <c r="E437" s="1007">
        <v>17323662083.199997</v>
      </c>
      <c r="F437" s="1007">
        <v>17323662083.199997</v>
      </c>
    </row>
    <row r="438" spans="2:6">
      <c r="B438" s="358" t="s">
        <v>1529</v>
      </c>
      <c r="C438" s="980">
        <v>12135451604</v>
      </c>
      <c r="D438" s="980">
        <v>17397736430.649998</v>
      </c>
      <c r="E438" s="980">
        <v>17323662083.199997</v>
      </c>
      <c r="F438" s="980">
        <v>17323662083.199997</v>
      </c>
    </row>
    <row r="439" spans="2:6">
      <c r="B439" s="360" t="s">
        <v>1530</v>
      </c>
      <c r="C439" s="444">
        <v>11082462961</v>
      </c>
      <c r="D439" s="444">
        <v>15927044071.159998</v>
      </c>
      <c r="E439" s="444">
        <v>15858170466.699999</v>
      </c>
      <c r="F439" s="444">
        <v>15858170466.699999</v>
      </c>
    </row>
    <row r="440" spans="2:6">
      <c r="B440" s="984" t="s">
        <v>1248</v>
      </c>
      <c r="C440" s="444">
        <v>1304738273</v>
      </c>
      <c r="D440" s="444">
        <v>1493812032.8000009</v>
      </c>
      <c r="E440" s="444">
        <v>1439672490.2700009</v>
      </c>
      <c r="F440" s="444">
        <v>1439672490.2700009</v>
      </c>
    </row>
    <row r="441" spans="2:6">
      <c r="B441" s="984" t="s">
        <v>1531</v>
      </c>
      <c r="C441" s="444">
        <v>60057830</v>
      </c>
      <c r="D441" s="444">
        <v>60614945.019999996</v>
      </c>
      <c r="E441" s="444">
        <v>60454668.449999996</v>
      </c>
      <c r="F441" s="444">
        <v>60454668.449999996</v>
      </c>
    </row>
    <row r="442" spans="2:6">
      <c r="B442" s="984" t="s">
        <v>1532</v>
      </c>
      <c r="C442" s="444">
        <v>454870434</v>
      </c>
      <c r="D442" s="444">
        <v>552177652.27999997</v>
      </c>
      <c r="E442" s="444">
        <v>549181952.50999987</v>
      </c>
      <c r="F442" s="444">
        <v>549181952.50999987</v>
      </c>
    </row>
    <row r="443" spans="2:6">
      <c r="B443" s="984" t="s">
        <v>1533</v>
      </c>
      <c r="C443" s="444">
        <v>815254072</v>
      </c>
      <c r="D443" s="444">
        <v>963304664.00999987</v>
      </c>
      <c r="E443" s="444">
        <v>954973296.0200001</v>
      </c>
      <c r="F443" s="444">
        <v>954973296.0200001</v>
      </c>
    </row>
    <row r="444" spans="2:6">
      <c r="B444" s="984" t="s">
        <v>1534</v>
      </c>
      <c r="C444" s="444">
        <v>1161417797</v>
      </c>
      <c r="D444" s="444">
        <v>455871088.88999999</v>
      </c>
      <c r="E444" s="444">
        <v>454953070.51000005</v>
      </c>
      <c r="F444" s="444">
        <v>454953070.51000005</v>
      </c>
    </row>
    <row r="445" spans="2:6">
      <c r="B445" s="984" t="s">
        <v>1535</v>
      </c>
      <c r="C445" s="444">
        <v>75748528</v>
      </c>
      <c r="D445" s="444">
        <v>91977404.61999999</v>
      </c>
      <c r="E445" s="444">
        <v>91423717.719999984</v>
      </c>
      <c r="F445" s="444">
        <v>91423717.719999984</v>
      </c>
    </row>
    <row r="446" spans="2:6">
      <c r="B446" s="984" t="s">
        <v>1536</v>
      </c>
      <c r="C446" s="444">
        <v>212481509</v>
      </c>
      <c r="D446" s="444">
        <v>180887367.81</v>
      </c>
      <c r="E446" s="444">
        <v>180342295.39000002</v>
      </c>
      <c r="F446" s="444">
        <v>180342295.39000002</v>
      </c>
    </row>
    <row r="447" spans="2:6">
      <c r="B447" s="984" t="s">
        <v>1537</v>
      </c>
      <c r="C447" s="444">
        <v>97648290</v>
      </c>
      <c r="D447" s="444">
        <v>80962193.980000004</v>
      </c>
      <c r="E447" s="444">
        <v>80711254.38000001</v>
      </c>
      <c r="F447" s="444">
        <v>80711254.38000001</v>
      </c>
    </row>
    <row r="448" spans="2:6">
      <c r="B448" s="984" t="s">
        <v>1242</v>
      </c>
      <c r="C448" s="444">
        <v>315273847</v>
      </c>
      <c r="D448" s="444">
        <v>471442635.11000001</v>
      </c>
      <c r="E448" s="444">
        <v>470463634.81</v>
      </c>
      <c r="F448" s="444">
        <v>470463634.81</v>
      </c>
    </row>
    <row r="449" spans="2:6">
      <c r="B449" s="984" t="s">
        <v>1250</v>
      </c>
      <c r="C449" s="444">
        <v>6584972381</v>
      </c>
      <c r="D449" s="444">
        <v>11575994086.639997</v>
      </c>
      <c r="E449" s="444">
        <v>11575994086.639997</v>
      </c>
      <c r="F449" s="444">
        <v>11575994086.639997</v>
      </c>
    </row>
    <row r="450" spans="2:6">
      <c r="B450" s="360" t="s">
        <v>1538</v>
      </c>
      <c r="C450" s="444">
        <v>1052988643</v>
      </c>
      <c r="D450" s="444">
        <v>1470692359.4899986</v>
      </c>
      <c r="E450" s="444">
        <v>1465491616.4999983</v>
      </c>
      <c r="F450" s="444">
        <v>1465491616.4999983</v>
      </c>
    </row>
    <row r="451" spans="2:6" ht="15.75" thickBot="1">
      <c r="B451" s="984" t="s">
        <v>1534</v>
      </c>
      <c r="C451" s="444">
        <v>1052988643</v>
      </c>
      <c r="D451" s="444">
        <v>1470692359.4899986</v>
      </c>
      <c r="E451" s="444">
        <v>1465491616.4999983</v>
      </c>
      <c r="F451" s="444">
        <v>1465491616.4999983</v>
      </c>
    </row>
    <row r="452" spans="2:6">
      <c r="B452" s="1006" t="s">
        <v>735</v>
      </c>
      <c r="C452" s="1007">
        <v>15535507827</v>
      </c>
      <c r="D452" s="1007">
        <v>19495811122.279999</v>
      </c>
      <c r="E452" s="1007">
        <v>19458200179.940002</v>
      </c>
      <c r="F452" s="1007">
        <v>19458200179.940002</v>
      </c>
    </row>
    <row r="453" spans="2:6">
      <c r="B453" s="358" t="s">
        <v>1539</v>
      </c>
      <c r="C453" s="980">
        <v>15535507827</v>
      </c>
      <c r="D453" s="980">
        <v>19495811122.279999</v>
      </c>
      <c r="E453" s="980">
        <v>19458200179.940002</v>
      </c>
      <c r="F453" s="980">
        <v>19458200179.940002</v>
      </c>
    </row>
    <row r="454" spans="2:6">
      <c r="B454" s="360" t="s">
        <v>1540</v>
      </c>
      <c r="C454" s="444">
        <v>14321235398</v>
      </c>
      <c r="D454" s="444">
        <v>18278832425.34</v>
      </c>
      <c r="E454" s="444">
        <v>18264708879.18</v>
      </c>
      <c r="F454" s="444">
        <v>18264708879.18</v>
      </c>
    </row>
    <row r="455" spans="2:6">
      <c r="B455" s="984" t="s">
        <v>1248</v>
      </c>
      <c r="C455" s="444">
        <v>545939160</v>
      </c>
      <c r="D455" s="444">
        <v>506859069.15999997</v>
      </c>
      <c r="E455" s="444">
        <v>502437520.36000007</v>
      </c>
      <c r="F455" s="444">
        <v>502437520.36000007</v>
      </c>
    </row>
    <row r="456" spans="2:6">
      <c r="B456" s="984" t="s">
        <v>1541</v>
      </c>
      <c r="C456" s="444">
        <v>2940706788</v>
      </c>
      <c r="D456" s="444">
        <v>3380723245.0700006</v>
      </c>
      <c r="E456" s="444">
        <v>3378071488.0500002</v>
      </c>
      <c r="F456" s="444">
        <v>3378071488.0500002</v>
      </c>
    </row>
    <row r="457" spans="2:6">
      <c r="B457" s="984" t="s">
        <v>1542</v>
      </c>
      <c r="C457" s="444">
        <v>463394782</v>
      </c>
      <c r="D457" s="444">
        <v>402687036.27999991</v>
      </c>
      <c r="E457" s="444">
        <v>395636795.93999994</v>
      </c>
      <c r="F457" s="444">
        <v>395636795.93999994</v>
      </c>
    </row>
    <row r="458" spans="2:6">
      <c r="B458" s="984" t="s">
        <v>1242</v>
      </c>
      <c r="C458" s="444">
        <v>760228131</v>
      </c>
      <c r="D458" s="444">
        <v>811283162.55000007</v>
      </c>
      <c r="E458" s="444">
        <v>811283162.55000007</v>
      </c>
      <c r="F458" s="444">
        <v>811283162.55000007</v>
      </c>
    </row>
    <row r="459" spans="2:6">
      <c r="B459" s="984" t="s">
        <v>1250</v>
      </c>
      <c r="C459" s="444">
        <v>9610966537</v>
      </c>
      <c r="D459" s="444">
        <v>13177279912.279999</v>
      </c>
      <c r="E459" s="444">
        <v>13177279912.279999</v>
      </c>
      <c r="F459" s="444">
        <v>13177279912.279999</v>
      </c>
    </row>
    <row r="460" spans="2:6">
      <c r="B460" s="360" t="s">
        <v>1543</v>
      </c>
      <c r="C460" s="444">
        <v>595209094</v>
      </c>
      <c r="D460" s="444">
        <v>637033507.80000007</v>
      </c>
      <c r="E460" s="444">
        <v>615554343.04999995</v>
      </c>
      <c r="F460" s="444">
        <v>615554343.04999995</v>
      </c>
    </row>
    <row r="461" spans="2:6">
      <c r="B461" s="984" t="s">
        <v>1542</v>
      </c>
      <c r="C461" s="444">
        <v>595209094</v>
      </c>
      <c r="D461" s="444">
        <v>637033507.80000007</v>
      </c>
      <c r="E461" s="444">
        <v>615554343.04999995</v>
      </c>
      <c r="F461" s="444">
        <v>615554343.04999995</v>
      </c>
    </row>
    <row r="462" spans="2:6">
      <c r="B462" s="360" t="s">
        <v>1544</v>
      </c>
      <c r="C462" s="444">
        <v>580483181</v>
      </c>
      <c r="D462" s="444">
        <v>544265538.45000029</v>
      </c>
      <c r="E462" s="444">
        <v>542257307.92000043</v>
      </c>
      <c r="F462" s="444">
        <v>542257307.92000043</v>
      </c>
    </row>
    <row r="463" spans="2:6">
      <c r="B463" s="984" t="s">
        <v>1541</v>
      </c>
      <c r="C463" s="444">
        <v>580483181</v>
      </c>
      <c r="D463" s="444">
        <v>544265538.45000029</v>
      </c>
      <c r="E463" s="444">
        <v>542257307.92000043</v>
      </c>
      <c r="F463" s="444">
        <v>542257307.92000043</v>
      </c>
    </row>
    <row r="464" spans="2:6">
      <c r="B464" s="360" t="s">
        <v>1545</v>
      </c>
      <c r="C464" s="444">
        <v>38580154</v>
      </c>
      <c r="D464" s="444">
        <v>35679650.690000005</v>
      </c>
      <c r="E464" s="444">
        <v>35679649.790000007</v>
      </c>
      <c r="F464" s="444">
        <v>35679649.790000007</v>
      </c>
    </row>
    <row r="465" spans="2:6" ht="15.75" thickBot="1">
      <c r="B465" s="984" t="s">
        <v>1542</v>
      </c>
      <c r="C465" s="444">
        <v>38580154</v>
      </c>
      <c r="D465" s="444">
        <v>35679650.690000005</v>
      </c>
      <c r="E465" s="444">
        <v>35679649.790000007</v>
      </c>
      <c r="F465" s="444">
        <v>35679649.790000007</v>
      </c>
    </row>
    <row r="466" spans="2:6">
      <c r="B466" s="1006" t="s">
        <v>1546</v>
      </c>
      <c r="C466" s="1007">
        <v>5697312972</v>
      </c>
      <c r="D466" s="1007">
        <v>5922277078.3799982</v>
      </c>
      <c r="E466" s="1007">
        <v>5901571203.04</v>
      </c>
      <c r="F466" s="1007">
        <v>5901571203.04</v>
      </c>
    </row>
    <row r="467" spans="2:6">
      <c r="B467" s="358" t="s">
        <v>1547</v>
      </c>
      <c r="C467" s="980">
        <v>5697312972</v>
      </c>
      <c r="D467" s="980">
        <v>5922277078.3799982</v>
      </c>
      <c r="E467" s="980">
        <v>5901571203.04</v>
      </c>
      <c r="F467" s="980">
        <v>5901571203.04</v>
      </c>
    </row>
    <row r="468" spans="2:6">
      <c r="B468" s="360" t="s">
        <v>1548</v>
      </c>
      <c r="C468" s="444">
        <v>2679122491</v>
      </c>
      <c r="D468" s="444">
        <v>2468117201.4599996</v>
      </c>
      <c r="E468" s="444">
        <v>2453951682.4999995</v>
      </c>
      <c r="F468" s="444">
        <v>2453951682.4999995</v>
      </c>
    </row>
    <row r="469" spans="2:6">
      <c r="B469" s="984" t="s">
        <v>1248</v>
      </c>
      <c r="C469" s="444">
        <v>769418252</v>
      </c>
      <c r="D469" s="444">
        <v>926434025.46999991</v>
      </c>
      <c r="E469" s="444">
        <v>913682831.31999958</v>
      </c>
      <c r="F469" s="444">
        <v>913682831.31999958</v>
      </c>
    </row>
    <row r="470" spans="2:6">
      <c r="B470" s="984" t="s">
        <v>1549</v>
      </c>
      <c r="C470" s="444">
        <v>900218484</v>
      </c>
      <c r="D470" s="444">
        <v>79845996.570000008</v>
      </c>
      <c r="E470" s="444">
        <v>79115348.360000014</v>
      </c>
      <c r="F470" s="444">
        <v>79115348.360000014</v>
      </c>
    </row>
    <row r="471" spans="2:6">
      <c r="B471" s="984" t="s">
        <v>1550</v>
      </c>
      <c r="C471" s="444">
        <v>536719638</v>
      </c>
      <c r="D471" s="444">
        <v>363925548.31999999</v>
      </c>
      <c r="E471" s="444">
        <v>363519729.56000006</v>
      </c>
      <c r="F471" s="444">
        <v>363519729.56000006</v>
      </c>
    </row>
    <row r="472" spans="2:6">
      <c r="B472" s="984" t="s">
        <v>1551</v>
      </c>
      <c r="C472" s="444">
        <v>163847729</v>
      </c>
      <c r="D472" s="444">
        <v>116531219.04000001</v>
      </c>
      <c r="E472" s="444">
        <v>116400961.2</v>
      </c>
      <c r="F472" s="444">
        <v>116400961.2</v>
      </c>
    </row>
    <row r="473" spans="2:6">
      <c r="B473" s="984" t="s">
        <v>1552</v>
      </c>
      <c r="C473" s="444">
        <v>73827605</v>
      </c>
      <c r="D473" s="444">
        <v>53968129.32</v>
      </c>
      <c r="E473" s="444">
        <v>53820529.32</v>
      </c>
      <c r="F473" s="444">
        <v>53820529.32</v>
      </c>
    </row>
    <row r="474" spans="2:6">
      <c r="B474" s="984" t="s">
        <v>1553</v>
      </c>
      <c r="C474" s="444">
        <v>235090783</v>
      </c>
      <c r="D474" s="444">
        <v>927412282.73999989</v>
      </c>
      <c r="E474" s="444">
        <v>927412282.73999989</v>
      </c>
      <c r="F474" s="444">
        <v>927412282.73999989</v>
      </c>
    </row>
    <row r="475" spans="2:6">
      <c r="B475" s="360" t="s">
        <v>1554</v>
      </c>
      <c r="C475" s="444">
        <v>276622900</v>
      </c>
      <c r="D475" s="444">
        <v>30743992.740000002</v>
      </c>
      <c r="E475" s="444">
        <v>30743992.740000002</v>
      </c>
      <c r="F475" s="444">
        <v>30743992.740000002</v>
      </c>
    </row>
    <row r="476" spans="2:6">
      <c r="B476" s="984" t="s">
        <v>1551</v>
      </c>
      <c r="C476" s="444">
        <v>276622900</v>
      </c>
      <c r="D476" s="444">
        <v>30743992.740000002</v>
      </c>
      <c r="E476" s="444">
        <v>30743992.740000002</v>
      </c>
      <c r="F476" s="444">
        <v>30743992.740000002</v>
      </c>
    </row>
    <row r="477" spans="2:6">
      <c r="B477" s="360" t="s">
        <v>1555</v>
      </c>
      <c r="C477" s="444">
        <v>2691494249</v>
      </c>
      <c r="D477" s="444">
        <v>3373529241.0699997</v>
      </c>
      <c r="E477" s="444">
        <v>3367061304.3299999</v>
      </c>
      <c r="F477" s="444">
        <v>3367061304.3299999</v>
      </c>
    </row>
    <row r="478" spans="2:6">
      <c r="B478" s="984" t="s">
        <v>1556</v>
      </c>
      <c r="C478" s="444">
        <v>2691494249</v>
      </c>
      <c r="D478" s="444">
        <v>3373529241.0699997</v>
      </c>
      <c r="E478" s="444">
        <v>3367061304.3299999</v>
      </c>
      <c r="F478" s="444">
        <v>3367061304.3299999</v>
      </c>
    </row>
    <row r="479" spans="2:6">
      <c r="B479" s="360" t="s">
        <v>1557</v>
      </c>
      <c r="C479" s="444">
        <v>50073332</v>
      </c>
      <c r="D479" s="444">
        <v>49886643.109999992</v>
      </c>
      <c r="E479" s="444">
        <v>49814223.469999991</v>
      </c>
      <c r="F479" s="444">
        <v>49814223.469999991</v>
      </c>
    </row>
    <row r="480" spans="2:6" ht="15.75" thickBot="1">
      <c r="B480" s="984" t="s">
        <v>1248</v>
      </c>
      <c r="C480" s="444">
        <v>50073332</v>
      </c>
      <c r="D480" s="444">
        <v>49886643.109999992</v>
      </c>
      <c r="E480" s="444">
        <v>49814223.469999991</v>
      </c>
      <c r="F480" s="444">
        <v>49814223.469999991</v>
      </c>
    </row>
    <row r="481" spans="2:6">
      <c r="B481" s="1006" t="s">
        <v>1558</v>
      </c>
      <c r="C481" s="1007">
        <v>1857951622</v>
      </c>
      <c r="D481" s="1007">
        <v>1669693063.5599999</v>
      </c>
      <c r="E481" s="1007">
        <v>1642175975.3099999</v>
      </c>
      <c r="F481" s="1007">
        <v>1642175975.3099999</v>
      </c>
    </row>
    <row r="482" spans="2:6">
      <c r="B482" s="358" t="s">
        <v>1559</v>
      </c>
      <c r="C482" s="980">
        <v>1857951622</v>
      </c>
      <c r="D482" s="980">
        <v>1669693063.5599999</v>
      </c>
      <c r="E482" s="980">
        <v>1642175975.3099999</v>
      </c>
      <c r="F482" s="980">
        <v>1642175975.3099999</v>
      </c>
    </row>
    <row r="483" spans="2:6">
      <c r="B483" s="360" t="s">
        <v>1560</v>
      </c>
      <c r="C483" s="444">
        <v>1000969087</v>
      </c>
      <c r="D483" s="444">
        <v>836983432.26000011</v>
      </c>
      <c r="E483" s="444">
        <v>818069555.98000014</v>
      </c>
      <c r="F483" s="444">
        <v>818069555.98000014</v>
      </c>
    </row>
    <row r="484" spans="2:6">
      <c r="B484" s="984" t="s">
        <v>1248</v>
      </c>
      <c r="C484" s="444">
        <v>673308126</v>
      </c>
      <c r="D484" s="444">
        <v>528569713.66000003</v>
      </c>
      <c r="E484" s="444">
        <v>510487656.35000008</v>
      </c>
      <c r="F484" s="444">
        <v>510487656.35000008</v>
      </c>
    </row>
    <row r="485" spans="2:6">
      <c r="B485" s="984" t="s">
        <v>1561</v>
      </c>
      <c r="C485" s="444">
        <v>300860961</v>
      </c>
      <c r="D485" s="444">
        <v>288275056.45000005</v>
      </c>
      <c r="E485" s="444">
        <v>288142737.48000002</v>
      </c>
      <c r="F485" s="444">
        <v>288142737.48000002</v>
      </c>
    </row>
    <row r="486" spans="2:6">
      <c r="B486" s="984" t="s">
        <v>1242</v>
      </c>
      <c r="C486" s="444">
        <v>26800000</v>
      </c>
      <c r="D486" s="444">
        <v>20138662.149999999</v>
      </c>
      <c r="E486" s="444">
        <v>19439162.149999999</v>
      </c>
      <c r="F486" s="444">
        <v>19439162.149999999</v>
      </c>
    </row>
    <row r="487" spans="2:6">
      <c r="B487" s="360" t="s">
        <v>1562</v>
      </c>
      <c r="C487" s="444">
        <v>186188488</v>
      </c>
      <c r="D487" s="444">
        <v>225589032.10999995</v>
      </c>
      <c r="E487" s="444">
        <v>224746032.48999995</v>
      </c>
      <c r="F487" s="444">
        <v>224746032.48999995</v>
      </c>
    </row>
    <row r="488" spans="2:6">
      <c r="B488" s="984" t="s">
        <v>1563</v>
      </c>
      <c r="C488" s="444">
        <v>186188488</v>
      </c>
      <c r="D488" s="444">
        <v>225589032.10999995</v>
      </c>
      <c r="E488" s="444">
        <v>224746032.48999995</v>
      </c>
      <c r="F488" s="444">
        <v>224746032.48999995</v>
      </c>
    </row>
    <row r="489" spans="2:6">
      <c r="B489" s="360" t="s">
        <v>1564</v>
      </c>
      <c r="C489" s="444">
        <v>670794047</v>
      </c>
      <c r="D489" s="444">
        <v>607120599.18999982</v>
      </c>
      <c r="E489" s="444">
        <v>599360386.83999979</v>
      </c>
      <c r="F489" s="444">
        <v>599360386.83999979</v>
      </c>
    </row>
    <row r="490" spans="2:6" ht="15.75" thickBot="1">
      <c r="B490" s="984" t="s">
        <v>1565</v>
      </c>
      <c r="C490" s="444">
        <v>670794047</v>
      </c>
      <c r="D490" s="444">
        <v>607120599.18999982</v>
      </c>
      <c r="E490" s="444">
        <v>599360386.83999979</v>
      </c>
      <c r="F490" s="444">
        <v>599360386.83999979</v>
      </c>
    </row>
    <row r="491" spans="2:6">
      <c r="B491" s="1006" t="s">
        <v>1566</v>
      </c>
      <c r="C491" s="1007">
        <v>3551479482</v>
      </c>
      <c r="D491" s="1007">
        <v>2256685740.5200005</v>
      </c>
      <c r="E491" s="1007">
        <v>2137045631.0300002</v>
      </c>
      <c r="F491" s="1007">
        <v>2137045631.0300002</v>
      </c>
    </row>
    <row r="492" spans="2:6">
      <c r="B492" s="358" t="s">
        <v>1567</v>
      </c>
      <c r="C492" s="980">
        <v>3551479482</v>
      </c>
      <c r="D492" s="980">
        <v>2256685740.5200005</v>
      </c>
      <c r="E492" s="980">
        <v>2137045631.0300002</v>
      </c>
      <c r="F492" s="980">
        <v>2137045631.0300002</v>
      </c>
    </row>
    <row r="493" spans="2:6">
      <c r="B493" s="360" t="s">
        <v>1568</v>
      </c>
      <c r="C493" s="444">
        <v>3366336226</v>
      </c>
      <c r="D493" s="444">
        <v>2076613804.9900002</v>
      </c>
      <c r="E493" s="444">
        <v>1958452430.3600001</v>
      </c>
      <c r="F493" s="444">
        <v>1958452430.3600001</v>
      </c>
    </row>
    <row r="494" spans="2:6">
      <c r="B494" s="984" t="s">
        <v>1248</v>
      </c>
      <c r="C494" s="444">
        <v>1501754655</v>
      </c>
      <c r="D494" s="444">
        <v>1086429747.9600003</v>
      </c>
      <c r="E494" s="444">
        <v>1047044053.95</v>
      </c>
      <c r="F494" s="444">
        <v>1047044053.95</v>
      </c>
    </row>
    <row r="495" spans="2:6">
      <c r="B495" s="984" t="s">
        <v>1569</v>
      </c>
      <c r="C495" s="444">
        <v>134061622</v>
      </c>
      <c r="D495" s="444">
        <v>78376356.909999982</v>
      </c>
      <c r="E495" s="444">
        <v>62093301.100000001</v>
      </c>
      <c r="F495" s="444">
        <v>62093301.100000001</v>
      </c>
    </row>
    <row r="496" spans="2:6">
      <c r="B496" s="984" t="s">
        <v>1570</v>
      </c>
      <c r="C496" s="444">
        <v>734922693</v>
      </c>
      <c r="D496" s="444">
        <v>222516561.81000003</v>
      </c>
      <c r="E496" s="444">
        <v>160023937.00000003</v>
      </c>
      <c r="F496" s="444">
        <v>160023937.00000003</v>
      </c>
    </row>
    <row r="497" spans="2:6">
      <c r="B497" s="984" t="s">
        <v>1571</v>
      </c>
      <c r="C497" s="444">
        <v>368510122</v>
      </c>
      <c r="D497" s="444">
        <v>9217075.040000001</v>
      </c>
      <c r="E497" s="444">
        <v>9217075.040000001</v>
      </c>
      <c r="F497" s="444">
        <v>9217075.040000001</v>
      </c>
    </row>
    <row r="498" spans="2:6">
      <c r="B498" s="984" t="s">
        <v>1242</v>
      </c>
      <c r="C498" s="444">
        <v>321370378</v>
      </c>
      <c r="D498" s="444">
        <v>374365193.19</v>
      </c>
      <c r="E498" s="444">
        <v>374365193.19</v>
      </c>
      <c r="F498" s="444">
        <v>374365193.19</v>
      </c>
    </row>
    <row r="499" spans="2:6">
      <c r="B499" s="984" t="s">
        <v>1250</v>
      </c>
      <c r="C499" s="444">
        <v>305716756</v>
      </c>
      <c r="D499" s="444">
        <v>305708870.08000004</v>
      </c>
      <c r="E499" s="444">
        <v>305708870.08000004</v>
      </c>
      <c r="F499" s="444">
        <v>305708870.08000004</v>
      </c>
    </row>
    <row r="500" spans="2:6">
      <c r="B500" s="360" t="s">
        <v>1572</v>
      </c>
      <c r="C500" s="444">
        <v>185143256</v>
      </c>
      <c r="D500" s="444">
        <v>180071935.52999997</v>
      </c>
      <c r="E500" s="444">
        <v>178593200.66999999</v>
      </c>
      <c r="F500" s="444">
        <v>178593200.66999999</v>
      </c>
    </row>
    <row r="501" spans="2:6" ht="15.75" thickBot="1">
      <c r="B501" s="984" t="s">
        <v>1569</v>
      </c>
      <c r="C501" s="444">
        <v>185143256</v>
      </c>
      <c r="D501" s="444">
        <v>180071935.52999997</v>
      </c>
      <c r="E501" s="444">
        <v>178593200.66999999</v>
      </c>
      <c r="F501" s="444">
        <v>178593200.66999999</v>
      </c>
    </row>
    <row r="502" spans="2:6">
      <c r="B502" s="1006" t="s">
        <v>780</v>
      </c>
      <c r="C502" s="1007">
        <v>14115198200</v>
      </c>
      <c r="D502" s="1007">
        <v>18415788106.200005</v>
      </c>
      <c r="E502" s="1007">
        <v>18325508051.560005</v>
      </c>
      <c r="F502" s="1007">
        <v>18325508051.560005</v>
      </c>
    </row>
    <row r="503" spans="2:6">
      <c r="B503" s="358" t="s">
        <v>1573</v>
      </c>
      <c r="C503" s="980">
        <v>14115198200</v>
      </c>
      <c r="D503" s="980">
        <v>18415788106.200005</v>
      </c>
      <c r="E503" s="980">
        <v>18325508051.560005</v>
      </c>
      <c r="F503" s="980">
        <v>18325508051.560005</v>
      </c>
    </row>
    <row r="504" spans="2:6">
      <c r="B504" s="360" t="s">
        <v>1574</v>
      </c>
      <c r="C504" s="444">
        <v>14115198200</v>
      </c>
      <c r="D504" s="444">
        <v>18415788106.200005</v>
      </c>
      <c r="E504" s="444">
        <v>18325508051.560005</v>
      </c>
      <c r="F504" s="444">
        <v>18325508051.560005</v>
      </c>
    </row>
    <row r="505" spans="2:6">
      <c r="B505" s="984" t="s">
        <v>1248</v>
      </c>
      <c r="C505" s="444">
        <v>2140531468</v>
      </c>
      <c r="D505" s="444">
        <v>3071013220.5700011</v>
      </c>
      <c r="E505" s="444">
        <v>3045909823.3700004</v>
      </c>
      <c r="F505" s="444">
        <v>3045909823.3700004</v>
      </c>
    </row>
    <row r="506" spans="2:6">
      <c r="B506" s="984" t="s">
        <v>1575</v>
      </c>
      <c r="C506" s="444">
        <v>6713453437</v>
      </c>
      <c r="D506" s="444">
        <v>8838412622.7600021</v>
      </c>
      <c r="E506" s="444">
        <v>8785976220.3600006</v>
      </c>
      <c r="F506" s="444">
        <v>8785976220.3600006</v>
      </c>
    </row>
    <row r="507" spans="2:6">
      <c r="B507" s="984" t="s">
        <v>1576</v>
      </c>
      <c r="C507" s="444">
        <v>5224875095</v>
      </c>
      <c r="D507" s="444">
        <v>6500104062.8700027</v>
      </c>
      <c r="E507" s="444">
        <v>6487363807.8300028</v>
      </c>
      <c r="F507" s="444">
        <v>6487363807.8300028</v>
      </c>
    </row>
    <row r="508" spans="2:6" ht="15.75" thickBot="1">
      <c r="B508" s="984" t="s">
        <v>1242</v>
      </c>
      <c r="C508" s="444">
        <v>36338200</v>
      </c>
      <c r="D508" s="444">
        <v>6258200</v>
      </c>
      <c r="E508" s="444">
        <v>6258200</v>
      </c>
      <c r="F508" s="444">
        <v>6258200</v>
      </c>
    </row>
    <row r="509" spans="2:6">
      <c r="B509" s="1006" t="s">
        <v>1577</v>
      </c>
      <c r="C509" s="1007">
        <v>9087263346</v>
      </c>
      <c r="D509" s="1007">
        <v>11587263133.369999</v>
      </c>
      <c r="E509" s="1007">
        <v>11587263133.369999</v>
      </c>
      <c r="F509" s="1007">
        <v>11587263133.369999</v>
      </c>
    </row>
    <row r="510" spans="2:6">
      <c r="B510" s="358" t="s">
        <v>1578</v>
      </c>
      <c r="C510" s="980">
        <v>9087263346</v>
      </c>
      <c r="D510" s="980">
        <v>11587263133.369999</v>
      </c>
      <c r="E510" s="980">
        <v>11587263133.369999</v>
      </c>
      <c r="F510" s="980">
        <v>11587263133.369999</v>
      </c>
    </row>
    <row r="511" spans="2:6">
      <c r="B511" s="360" t="s">
        <v>1579</v>
      </c>
      <c r="C511" s="444">
        <v>9087263346</v>
      </c>
      <c r="D511" s="444">
        <v>11587263133.369999</v>
      </c>
      <c r="E511" s="444">
        <v>11587263133.369999</v>
      </c>
      <c r="F511" s="444">
        <v>11587263133.369999</v>
      </c>
    </row>
    <row r="512" spans="2:6">
      <c r="B512" s="984" t="s">
        <v>1580</v>
      </c>
      <c r="C512" s="444">
        <v>8086959903</v>
      </c>
      <c r="D512" s="444">
        <v>8086959690.4199991</v>
      </c>
      <c r="E512" s="444">
        <v>8086959690.4199991</v>
      </c>
      <c r="F512" s="444">
        <v>8086959690.4199991</v>
      </c>
    </row>
    <row r="513" spans="2:6">
      <c r="B513" s="984" t="s">
        <v>1581</v>
      </c>
      <c r="C513" s="444">
        <v>0</v>
      </c>
      <c r="D513" s="444">
        <v>2500000000</v>
      </c>
      <c r="E513" s="444">
        <v>2500000000</v>
      </c>
      <c r="F513" s="444">
        <v>2500000000</v>
      </c>
    </row>
    <row r="514" spans="2:6">
      <c r="B514" s="984" t="s">
        <v>1242</v>
      </c>
      <c r="C514" s="444">
        <v>383633960</v>
      </c>
      <c r="D514" s="444">
        <v>383633959.99000001</v>
      </c>
      <c r="E514" s="444">
        <v>383633959.99000001</v>
      </c>
      <c r="F514" s="444">
        <v>383633959.99000001</v>
      </c>
    </row>
    <row r="515" spans="2:6" ht="15.75" thickBot="1">
      <c r="B515" s="984" t="s">
        <v>1250</v>
      </c>
      <c r="C515" s="444">
        <v>616669483</v>
      </c>
      <c r="D515" s="444">
        <v>616669482.96000004</v>
      </c>
      <c r="E515" s="444">
        <v>616669482.96000004</v>
      </c>
      <c r="F515" s="444">
        <v>616669482.96000004</v>
      </c>
    </row>
    <row r="516" spans="2:6">
      <c r="B516" s="1006" t="s">
        <v>1582</v>
      </c>
      <c r="C516" s="1007">
        <v>5511291957</v>
      </c>
      <c r="D516" s="1007">
        <v>8361291957</v>
      </c>
      <c r="E516" s="1007">
        <v>8361291957</v>
      </c>
      <c r="F516" s="1007">
        <v>8361291957</v>
      </c>
    </row>
    <row r="517" spans="2:6">
      <c r="B517" s="358" t="s">
        <v>1583</v>
      </c>
      <c r="C517" s="980">
        <v>5511291957</v>
      </c>
      <c r="D517" s="980">
        <v>8361291957</v>
      </c>
      <c r="E517" s="980">
        <v>8361291957</v>
      </c>
      <c r="F517" s="980">
        <v>8361291957</v>
      </c>
    </row>
    <row r="518" spans="2:6">
      <c r="B518" s="360" t="s">
        <v>1584</v>
      </c>
      <c r="C518" s="444">
        <v>5511291957</v>
      </c>
      <c r="D518" s="444">
        <v>8361291957</v>
      </c>
      <c r="E518" s="444">
        <v>8361291957</v>
      </c>
      <c r="F518" s="444">
        <v>8361291957</v>
      </c>
    </row>
    <row r="519" spans="2:6">
      <c r="B519" s="984" t="s">
        <v>1248</v>
      </c>
      <c r="C519" s="444">
        <v>2430099197</v>
      </c>
      <c r="D519" s="444">
        <v>2663550426</v>
      </c>
      <c r="E519" s="444">
        <v>2663550426</v>
      </c>
      <c r="F519" s="444">
        <v>2663550426</v>
      </c>
    </row>
    <row r="520" spans="2:6">
      <c r="B520" s="984" t="s">
        <v>1585</v>
      </c>
      <c r="C520" s="444">
        <v>11775480</v>
      </c>
      <c r="D520" s="444">
        <v>11775480</v>
      </c>
      <c r="E520" s="444">
        <v>11775480</v>
      </c>
      <c r="F520" s="444">
        <v>11775480</v>
      </c>
    </row>
    <row r="521" spans="2:6">
      <c r="B521" s="984" t="s">
        <v>1586</v>
      </c>
      <c r="C521" s="444">
        <v>973012440</v>
      </c>
      <c r="D521" s="444">
        <v>1265592171</v>
      </c>
      <c r="E521" s="444">
        <v>1265592171</v>
      </c>
      <c r="F521" s="444">
        <v>1265592171</v>
      </c>
    </row>
    <row r="522" spans="2:6">
      <c r="B522" s="984" t="s">
        <v>1587</v>
      </c>
      <c r="C522" s="444">
        <v>836004840</v>
      </c>
      <c r="D522" s="444">
        <v>1159973880</v>
      </c>
      <c r="E522" s="444">
        <v>1159973880</v>
      </c>
      <c r="F522" s="444">
        <v>1159973880</v>
      </c>
    </row>
    <row r="523" spans="2:6">
      <c r="B523" s="984" t="s">
        <v>1581</v>
      </c>
      <c r="C523" s="444">
        <v>0</v>
      </c>
      <c r="D523" s="444">
        <v>2000000000</v>
      </c>
      <c r="E523" s="444">
        <v>2000000000</v>
      </c>
      <c r="F523" s="444">
        <v>2000000000</v>
      </c>
    </row>
    <row r="524" spans="2:6" ht="15.75" thickBot="1">
      <c r="B524" s="984" t="s">
        <v>1242</v>
      </c>
      <c r="C524" s="444">
        <v>1260400000</v>
      </c>
      <c r="D524" s="444">
        <v>1260400000</v>
      </c>
      <c r="E524" s="444">
        <v>1260400000</v>
      </c>
      <c r="F524" s="444">
        <v>1260400000</v>
      </c>
    </row>
    <row r="525" spans="2:6">
      <c r="B525" s="1006" t="s">
        <v>1588</v>
      </c>
      <c r="C525" s="1007">
        <v>1474248087</v>
      </c>
      <c r="D525" s="1007">
        <v>1474246648.3699996</v>
      </c>
      <c r="E525" s="1007">
        <v>1474246648.3699996</v>
      </c>
      <c r="F525" s="1007">
        <v>1474246648.3699996</v>
      </c>
    </row>
    <row r="526" spans="2:6">
      <c r="B526" s="358" t="s">
        <v>1589</v>
      </c>
      <c r="C526" s="980">
        <v>1474248087</v>
      </c>
      <c r="D526" s="980">
        <v>1474246648.3699996</v>
      </c>
      <c r="E526" s="980">
        <v>1474246648.3699996</v>
      </c>
      <c r="F526" s="980">
        <v>1474246648.3699996</v>
      </c>
    </row>
    <row r="527" spans="2:6">
      <c r="B527" s="360" t="s">
        <v>1590</v>
      </c>
      <c r="C527" s="444">
        <v>1474248087</v>
      </c>
      <c r="D527" s="444">
        <v>1474246648.3699996</v>
      </c>
      <c r="E527" s="444">
        <v>1474246648.3699996</v>
      </c>
      <c r="F527" s="444">
        <v>1474246648.3699996</v>
      </c>
    </row>
    <row r="528" spans="2:6">
      <c r="B528" s="984" t="s">
        <v>1591</v>
      </c>
      <c r="C528" s="444">
        <v>1472945088</v>
      </c>
      <c r="D528" s="444">
        <v>1472943649.3699996</v>
      </c>
      <c r="E528" s="444">
        <v>1472943649.3699996</v>
      </c>
      <c r="F528" s="444">
        <v>1472943649.3699996</v>
      </c>
    </row>
    <row r="529" spans="2:6" ht="15.75" thickBot="1">
      <c r="B529" s="984" t="s">
        <v>1242</v>
      </c>
      <c r="C529" s="444">
        <v>1302999</v>
      </c>
      <c r="D529" s="444">
        <v>1302999</v>
      </c>
      <c r="E529" s="444">
        <v>1302999</v>
      </c>
      <c r="F529" s="444">
        <v>1302999</v>
      </c>
    </row>
    <row r="530" spans="2:6">
      <c r="B530" s="1006" t="s">
        <v>1592</v>
      </c>
      <c r="C530" s="1007">
        <v>1575371875</v>
      </c>
      <c r="D530" s="1007">
        <v>1575371781.9400001</v>
      </c>
      <c r="E530" s="1007">
        <v>1575371781.9400001</v>
      </c>
      <c r="F530" s="1007">
        <v>1575371781.9400001</v>
      </c>
    </row>
    <row r="531" spans="2:6">
      <c r="B531" s="358" t="s">
        <v>1593</v>
      </c>
      <c r="C531" s="980">
        <v>1575371875</v>
      </c>
      <c r="D531" s="980">
        <v>1575371781.9400001</v>
      </c>
      <c r="E531" s="980">
        <v>1575371781.9400001</v>
      </c>
      <c r="F531" s="980">
        <v>1575371781.9400001</v>
      </c>
    </row>
    <row r="532" spans="2:6">
      <c r="B532" s="360" t="s">
        <v>1594</v>
      </c>
      <c r="C532" s="444">
        <v>1575371875</v>
      </c>
      <c r="D532" s="444">
        <v>1575371781.9400001</v>
      </c>
      <c r="E532" s="444">
        <v>1575371781.9400001</v>
      </c>
      <c r="F532" s="444">
        <v>1575371781.9400001</v>
      </c>
    </row>
    <row r="533" spans="2:6">
      <c r="B533" s="984" t="s">
        <v>1595</v>
      </c>
      <c r="C533" s="444">
        <v>1436291875</v>
      </c>
      <c r="D533" s="444">
        <v>1435781781.9400001</v>
      </c>
      <c r="E533" s="444">
        <v>1435781781.9400001</v>
      </c>
      <c r="F533" s="444">
        <v>1435781781.9400001</v>
      </c>
    </row>
    <row r="534" spans="2:6" ht="15.75" thickBot="1">
      <c r="B534" s="984" t="s">
        <v>1242</v>
      </c>
      <c r="C534" s="444">
        <v>139080000</v>
      </c>
      <c r="D534" s="444">
        <v>139590000</v>
      </c>
      <c r="E534" s="444">
        <v>139590000</v>
      </c>
      <c r="F534" s="444">
        <v>139590000</v>
      </c>
    </row>
    <row r="535" spans="2:6">
      <c r="B535" s="1006" t="s">
        <v>1596</v>
      </c>
      <c r="C535" s="1007">
        <v>247728228</v>
      </c>
      <c r="D535" s="1007">
        <v>273940193.56999981</v>
      </c>
      <c r="E535" s="1007">
        <v>273940193.56999981</v>
      </c>
      <c r="F535" s="1007">
        <v>273940193.56999981</v>
      </c>
    </row>
    <row r="536" spans="2:6">
      <c r="B536" s="358" t="s">
        <v>1597</v>
      </c>
      <c r="C536" s="980">
        <v>247728228</v>
      </c>
      <c r="D536" s="980">
        <v>273940193.56999981</v>
      </c>
      <c r="E536" s="980">
        <v>273940193.56999981</v>
      </c>
      <c r="F536" s="980">
        <v>273940193.56999981</v>
      </c>
    </row>
    <row r="537" spans="2:6">
      <c r="B537" s="360" t="s">
        <v>1598</v>
      </c>
      <c r="C537" s="444">
        <v>247728228</v>
      </c>
      <c r="D537" s="444">
        <v>273940193.56999981</v>
      </c>
      <c r="E537" s="444">
        <v>273940193.56999981</v>
      </c>
      <c r="F537" s="444">
        <v>273940193.56999981</v>
      </c>
    </row>
    <row r="538" spans="2:6">
      <c r="B538" s="984" t="s">
        <v>1599</v>
      </c>
      <c r="C538" s="444">
        <v>244213628</v>
      </c>
      <c r="D538" s="444">
        <v>270223595.56999981</v>
      </c>
      <c r="E538" s="444">
        <v>270223595.56999981</v>
      </c>
      <c r="F538" s="444">
        <v>270223595.56999981</v>
      </c>
    </row>
    <row r="539" spans="2:6" ht="15.75" thickBot="1">
      <c r="B539" s="984" t="s">
        <v>1242</v>
      </c>
      <c r="C539" s="444">
        <v>3514600</v>
      </c>
      <c r="D539" s="444">
        <v>3716598</v>
      </c>
      <c r="E539" s="444">
        <v>3716598</v>
      </c>
      <c r="F539" s="444">
        <v>3716598</v>
      </c>
    </row>
    <row r="540" spans="2:6">
      <c r="B540" s="1006" t="s">
        <v>1600</v>
      </c>
      <c r="C540" s="1007">
        <v>901881669</v>
      </c>
      <c r="D540" s="1007">
        <v>918981669</v>
      </c>
      <c r="E540" s="1007">
        <v>918981669</v>
      </c>
      <c r="F540" s="1007">
        <v>918981669</v>
      </c>
    </row>
    <row r="541" spans="2:6">
      <c r="B541" s="358" t="s">
        <v>1601</v>
      </c>
      <c r="C541" s="980">
        <v>901881669</v>
      </c>
      <c r="D541" s="980">
        <v>918981669</v>
      </c>
      <c r="E541" s="980">
        <v>918981669</v>
      </c>
      <c r="F541" s="980">
        <v>918981669</v>
      </c>
    </row>
    <row r="542" spans="2:6">
      <c r="B542" s="360" t="s">
        <v>1602</v>
      </c>
      <c r="C542" s="444">
        <v>901881669</v>
      </c>
      <c r="D542" s="444">
        <v>918981669</v>
      </c>
      <c r="E542" s="444">
        <v>918981669</v>
      </c>
      <c r="F542" s="444">
        <v>918981669</v>
      </c>
    </row>
    <row r="543" spans="2:6">
      <c r="B543" s="984" t="s">
        <v>1603</v>
      </c>
      <c r="C543" s="444">
        <v>901781669</v>
      </c>
      <c r="D543" s="444">
        <v>918881669</v>
      </c>
      <c r="E543" s="444">
        <v>918881669</v>
      </c>
      <c r="F543" s="444">
        <v>918881669</v>
      </c>
    </row>
    <row r="544" spans="2:6" ht="15.75" thickBot="1">
      <c r="B544" s="984" t="s">
        <v>1242</v>
      </c>
      <c r="C544" s="444">
        <v>100000</v>
      </c>
      <c r="D544" s="444">
        <v>100000</v>
      </c>
      <c r="E544" s="444">
        <v>100000</v>
      </c>
      <c r="F544" s="444">
        <v>100000</v>
      </c>
    </row>
    <row r="545" spans="2:6">
      <c r="B545" s="1006" t="s">
        <v>1604</v>
      </c>
      <c r="C545" s="1007">
        <v>288554692030</v>
      </c>
      <c r="D545" s="1007">
        <v>270700494451.65997</v>
      </c>
      <c r="E545" s="1007">
        <v>270700246771.52997</v>
      </c>
      <c r="F545" s="1007">
        <v>270700246771.52997</v>
      </c>
    </row>
    <row r="546" spans="2:6">
      <c r="B546" s="358" t="s">
        <v>1605</v>
      </c>
      <c r="C546" s="980">
        <v>288554692030</v>
      </c>
      <c r="D546" s="980">
        <v>270700494451.65997</v>
      </c>
      <c r="E546" s="980">
        <v>270700246771.52997</v>
      </c>
      <c r="F546" s="980">
        <v>270700246771.52997</v>
      </c>
    </row>
    <row r="547" spans="2:6">
      <c r="B547" s="360" t="s">
        <v>1606</v>
      </c>
      <c r="C547" s="444">
        <v>288554692030</v>
      </c>
      <c r="D547" s="444">
        <v>270700494451.65997</v>
      </c>
      <c r="E547" s="444">
        <v>270700246771.52997</v>
      </c>
      <c r="F547" s="444">
        <v>270700246771.52997</v>
      </c>
    </row>
    <row r="548" spans="2:6" ht="15.75" thickBot="1">
      <c r="B548" s="984" t="s">
        <v>1246</v>
      </c>
      <c r="C548" s="444">
        <v>288554692030</v>
      </c>
      <c r="D548" s="444">
        <v>270700494451.65997</v>
      </c>
      <c r="E548" s="444">
        <v>270700246771.52997</v>
      </c>
      <c r="F548" s="444">
        <v>270700246771.52997</v>
      </c>
    </row>
    <row r="549" spans="2:6">
      <c r="B549" s="1006" t="s">
        <v>1607</v>
      </c>
      <c r="C549" s="1007">
        <v>121843371439</v>
      </c>
      <c r="D549" s="1007">
        <v>145274070685.56</v>
      </c>
      <c r="E549" s="1007">
        <v>145125267220.72</v>
      </c>
      <c r="F549" s="1007">
        <v>145125267220.72</v>
      </c>
    </row>
    <row r="550" spans="2:6">
      <c r="B550" s="358" t="s">
        <v>1608</v>
      </c>
      <c r="C550" s="980">
        <v>121843371439</v>
      </c>
      <c r="D550" s="980">
        <v>145274070685.56</v>
      </c>
      <c r="E550" s="980">
        <v>145125267220.72</v>
      </c>
      <c r="F550" s="980">
        <v>145125267220.72</v>
      </c>
    </row>
    <row r="551" spans="2:6">
      <c r="B551" s="360" t="s">
        <v>1609</v>
      </c>
      <c r="C551" s="444">
        <v>121843371439</v>
      </c>
      <c r="D551" s="444">
        <v>145274070685.56</v>
      </c>
      <c r="E551" s="444">
        <v>145125267220.72</v>
      </c>
      <c r="F551" s="444">
        <v>145125267220.72</v>
      </c>
    </row>
    <row r="552" spans="2:6">
      <c r="B552" s="984" t="s">
        <v>1610</v>
      </c>
      <c r="C552" s="444">
        <v>3701712</v>
      </c>
      <c r="D552" s="444">
        <v>2545138639.6700001</v>
      </c>
      <c r="E552" s="444">
        <v>2545138639.6700001</v>
      </c>
      <c r="F552" s="444">
        <v>2545138639.6700001</v>
      </c>
    </row>
    <row r="553" spans="2:6">
      <c r="B553" s="984" t="s">
        <v>1246</v>
      </c>
      <c r="C553" s="444">
        <v>33523692480</v>
      </c>
      <c r="D553" s="444">
        <v>3744143917.1099997</v>
      </c>
      <c r="E553" s="444">
        <v>3744143917.1099997</v>
      </c>
      <c r="F553" s="444">
        <v>3744143917.1099997</v>
      </c>
    </row>
    <row r="554" spans="2:6">
      <c r="B554" s="984" t="s">
        <v>1611</v>
      </c>
      <c r="C554" s="444">
        <v>45895199999</v>
      </c>
      <c r="D554" s="444">
        <v>87944275782.289993</v>
      </c>
      <c r="E554" s="444">
        <v>87944275782.289993</v>
      </c>
      <c r="F554" s="444">
        <v>87944275782.289993</v>
      </c>
    </row>
    <row r="555" spans="2:6">
      <c r="B555" s="984" t="s">
        <v>1242</v>
      </c>
      <c r="C555" s="444">
        <v>34163988319</v>
      </c>
      <c r="D555" s="444">
        <v>35263659290.050003</v>
      </c>
      <c r="E555" s="444">
        <v>35114855825.209999</v>
      </c>
      <c r="F555" s="444">
        <v>35114855825.209999</v>
      </c>
    </row>
    <row r="556" spans="2:6">
      <c r="B556" s="984" t="s">
        <v>1250</v>
      </c>
      <c r="C556" s="444">
        <v>8256788929</v>
      </c>
      <c r="D556" s="444">
        <v>15776853056.440001</v>
      </c>
      <c r="E556" s="444">
        <v>15776853056.440001</v>
      </c>
      <c r="F556" s="444">
        <v>15776853056.440001</v>
      </c>
    </row>
    <row r="557" spans="2:6" ht="15.75" thickBot="1">
      <c r="B557" s="985" t="s">
        <v>504</v>
      </c>
      <c r="C557" s="986">
        <v>1155565310650</v>
      </c>
      <c r="D557" s="986">
        <v>1253716766561.3999</v>
      </c>
      <c r="E557" s="986">
        <v>1250652452837.5901</v>
      </c>
      <c r="F557" s="986">
        <v>1250652452837.5901</v>
      </c>
    </row>
    <row r="559" spans="2:6">
      <c r="B559" s="532" t="s">
        <v>1180</v>
      </c>
    </row>
    <row r="560" spans="2:6">
      <c r="B560" s="213" t="s">
        <v>1181</v>
      </c>
    </row>
    <row r="561" spans="2:2">
      <c r="B561" s="532" t="s">
        <v>1182</v>
      </c>
    </row>
  </sheetData>
  <mergeCells count="7">
    <mergeCell ref="F5:F7"/>
    <mergeCell ref="B3:E3"/>
    <mergeCell ref="B4:E4"/>
    <mergeCell ref="B5:B6"/>
    <mergeCell ref="C5:C6"/>
    <mergeCell ref="D5:D7"/>
    <mergeCell ref="E5:E7"/>
  </mergeCells>
  <pageMargins left="0.7" right="0.7" top="0.75" bottom="0.75" header="0.3" footer="0.3"/>
  <pageSetup orientation="portrait"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TaxCatchAll xmlns="27b106c2-2eb6-4f76-8712-c370ecd06fde" xsi:nil="true"/>
    <lcf76f155ced4ddcb4097134ff3c332f xmlns="c32176ac-cccf-46d9-9564-a55966a26443">
      <Terms xmlns="http://schemas.microsoft.com/office/infopath/2007/PartnerControls"/>
    </lcf76f155ced4ddcb4097134ff3c332f>
  </documentManagement>
</p:properties>
</file>

<file path=customXml/item2.xml><?xml version="1.0" encoding="utf-8"?>
<ct:contentTypeSchema xmlns:ct="http://schemas.microsoft.com/office/2006/metadata/contentType" xmlns:ma="http://schemas.microsoft.com/office/2006/metadata/properties/metaAttributes" ct:_="" ma:_="" ma:contentTypeName="Document" ma:contentTypeID="0x0101007BF2051731F90E4A81F5ABF3E3054ABB" ma:contentTypeVersion="10" ma:contentTypeDescription="Create a new document." ma:contentTypeScope="" ma:versionID="d3ef61015cd03654a18ee9f5edcba109">
  <xsd:schema xmlns:xsd="http://www.w3.org/2001/XMLSchema" xmlns:xs="http://www.w3.org/2001/XMLSchema" xmlns:p="http://schemas.microsoft.com/office/2006/metadata/properties" xmlns:ns2="c32176ac-cccf-46d9-9564-a55966a26443" xmlns:ns3="27b106c2-2eb6-4f76-8712-c370ecd06fde" targetNamespace="http://schemas.microsoft.com/office/2006/metadata/properties" ma:root="true" ma:fieldsID="80c5f7f34e13b007aab7e77484ad35bf" ns2:_="" ns3:_="">
    <xsd:import namespace="c32176ac-cccf-46d9-9564-a55966a26443"/>
    <xsd:import namespace="27b106c2-2eb6-4f76-8712-c370ecd06fde"/>
    <xsd:element name="properties">
      <xsd:complexType>
        <xsd:sequence>
          <xsd:element name="documentManagement">
            <xsd:complexType>
              <xsd:all>
                <xsd:element ref="ns2:MediaServiceMetadata" minOccurs="0"/>
                <xsd:element ref="ns2:MediaServiceFastMetadata" minOccurs="0"/>
                <xsd:element ref="ns3:SharedWithUsers" minOccurs="0"/>
                <xsd:element ref="ns3:SharedWithDetails" minOccurs="0"/>
                <xsd:element ref="ns2:lcf76f155ced4ddcb4097134ff3c332f" minOccurs="0"/>
                <xsd:element ref="ns3:TaxCatchAll" minOccurs="0"/>
                <xsd:element ref="ns2:MediaServiceOCR" minOccurs="0"/>
                <xsd:element ref="ns2:MediaServiceGenerationTime" minOccurs="0"/>
                <xsd:element ref="ns2:MediaServiceEventHashCode"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c32176ac-cccf-46d9-9564-a55966a26443"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lcf76f155ced4ddcb4097134ff3c332f" ma:index="13" nillable="true" ma:taxonomy="true" ma:internalName="lcf76f155ced4ddcb4097134ff3c332f" ma:taxonomyFieldName="MediaServiceImageTags" ma:displayName="Image Tags" ma:readOnly="false" ma:fieldId="{5cf76f15-5ced-4ddc-b409-7134ff3c332f}" ma:taxonomyMulti="true" ma:sspId="c5897501-dae5-4a7c-aa0b-8da91be56153" ma:termSetId="09814cd3-568e-fe90-9814-8d621ff8fb84" ma:anchorId="fba54fb3-c3e1-fe81-a776-ca4b69148c4d" ma:open="true" ma:isKeyword="false">
      <xsd:complexType>
        <xsd:sequence>
          <xsd:element ref="pc:Terms" minOccurs="0" maxOccurs="1"/>
        </xsd:sequence>
      </xsd:complexType>
    </xsd:element>
    <xsd:element name="MediaServiceOCR" ma:index="15" nillable="true" ma:displayName="Extracted Text" ma:internalName="MediaServiceOCR" ma:readOnly="true">
      <xsd:simpleType>
        <xsd:restriction base="dms:Note">
          <xsd:maxLength value="255"/>
        </xsd:restriction>
      </xsd:simpleType>
    </xsd:element>
    <xsd:element name="MediaServiceGenerationTime" ma:index="16" nillable="true" ma:displayName="MediaServiceGenerationTime" ma:hidden="true" ma:internalName="MediaServiceGenerationTime" ma:readOnly="true">
      <xsd:simpleType>
        <xsd:restriction base="dms:Text"/>
      </xsd:simpleType>
    </xsd:element>
    <xsd:element name="MediaServiceEventHashCode" ma:index="17" nillable="true" ma:displayName="MediaServiceEventHashCode" ma:hidden="true" ma:internalName="MediaServiceEventHashCode"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27b106c2-2eb6-4f76-8712-c370ecd06fde" elementFormDefault="qualified">
    <xsd:import namespace="http://schemas.microsoft.com/office/2006/documentManagement/types"/>
    <xsd:import namespace="http://schemas.microsoft.com/office/infopath/2007/PartnerControls"/>
    <xsd:element name="SharedWithUsers" ma:index="10"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1" nillable="true" ma:displayName="Shared With Details" ma:internalName="SharedWithDetails" ma:readOnly="true">
      <xsd:simpleType>
        <xsd:restriction base="dms:Note">
          <xsd:maxLength value="255"/>
        </xsd:restriction>
      </xsd:simpleType>
    </xsd:element>
    <xsd:element name="TaxCatchAll" ma:index="14" nillable="true" ma:displayName="Taxonomy Catch All Column" ma:hidden="true" ma:list="{3a3062e5-6eff-4773-9c0f-40d25f097bc7}" ma:internalName="TaxCatchAll" ma:showField="CatchAllData" ma:web="27b106c2-2eb6-4f76-8712-c370ecd06fde">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6204CB55-3149-4D26-9FBA-9EC514DB873B}">
  <ds:schemaRefs>
    <ds:schemaRef ds:uri="c32176ac-cccf-46d9-9564-a55966a26443"/>
    <ds:schemaRef ds:uri="http://purl.org/dc/elements/1.1/"/>
    <ds:schemaRef ds:uri="http://schemas.microsoft.com/office/infopath/2007/PartnerControls"/>
    <ds:schemaRef ds:uri="http://www.w3.org/XML/1998/namespace"/>
    <ds:schemaRef ds:uri="http://schemas.microsoft.com/office/2006/metadata/properties"/>
    <ds:schemaRef ds:uri="http://purl.org/dc/terms/"/>
    <ds:schemaRef ds:uri="http://schemas.microsoft.com/office/2006/documentManagement/types"/>
    <ds:schemaRef ds:uri="http://schemas.openxmlformats.org/package/2006/metadata/core-properties"/>
    <ds:schemaRef ds:uri="27b106c2-2eb6-4f76-8712-c370ecd06fde"/>
    <ds:schemaRef ds:uri="http://purl.org/dc/dcmitype/"/>
  </ds:schemaRefs>
</ds:datastoreItem>
</file>

<file path=customXml/itemProps2.xml><?xml version="1.0" encoding="utf-8"?>
<ds:datastoreItem xmlns:ds="http://schemas.openxmlformats.org/officeDocument/2006/customXml" ds:itemID="{2ECC2416-69F5-43EE-9ABA-0BC82E3618F4}">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c32176ac-cccf-46d9-9564-a55966a26443"/>
    <ds:schemaRef ds:uri="27b106c2-2eb6-4f76-8712-c370ecd06fde"/>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4DD7E8FE-0354-4EF1-980E-875D4F3D2EFB}">
  <ds:schemaRefs>
    <ds:schemaRef ds:uri="http://schemas.microsoft.com/sharepoint/v3/contenttype/forms"/>
  </ds:schemaRefs>
</ds:datastoreItem>
</file>

<file path=docMetadata/LabelInfo.xml><?xml version="1.0" encoding="utf-8"?>
<clbl:labelList xmlns:clbl="http://schemas.microsoft.com/office/2020/mipLabelMetadata">
  <clbl:label id="{b5510b9d-1611-4022-8488-41b0fd106d01}" enabled="1" method="Standard" siteId="{84c19291-14ab-4867-8582-dbea5badaa1d}" removed="0"/>
</clbl:labelLis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77</vt:i4>
      </vt:variant>
      <vt:variant>
        <vt:lpstr>Rangos con nombre</vt:lpstr>
      </vt:variant>
      <vt:variant>
        <vt:i4>16</vt:i4>
      </vt:variant>
    </vt:vector>
  </HeadingPairs>
  <TitlesOfParts>
    <vt:vector size="93" baseType="lpstr">
      <vt:lpstr>Gráfico 1 </vt:lpstr>
      <vt:lpstr>Gráfico 2 </vt:lpstr>
      <vt:lpstr>Gráfico 3 </vt:lpstr>
      <vt:lpstr>Gráfico 4</vt:lpstr>
      <vt:lpstr>Gráfico 5 </vt:lpstr>
      <vt:lpstr>Gráfico 6</vt:lpstr>
      <vt:lpstr>Gráfico 7</vt:lpstr>
      <vt:lpstr>Tabla 1</vt:lpstr>
      <vt:lpstr>Gráfico 8 </vt:lpstr>
      <vt:lpstr>Gráfico 9 </vt:lpstr>
      <vt:lpstr>Gráfico 10 </vt:lpstr>
      <vt:lpstr>Gráfico 11 </vt:lpstr>
      <vt:lpstr>Tabla 2</vt:lpstr>
      <vt:lpstr>Tabla 3</vt:lpstr>
      <vt:lpstr>Tabla 4</vt:lpstr>
      <vt:lpstr>Tabla 5</vt:lpstr>
      <vt:lpstr>Tabla 6</vt:lpstr>
      <vt:lpstr>Tabla 7</vt:lpstr>
      <vt:lpstr>Tabla 8</vt:lpstr>
      <vt:lpstr>Tabla 9</vt:lpstr>
      <vt:lpstr>Tabla 10</vt:lpstr>
      <vt:lpstr>Tabla 11</vt:lpstr>
      <vt:lpstr>Tabla 12</vt:lpstr>
      <vt:lpstr>Tabla 13</vt:lpstr>
      <vt:lpstr>Tabla 14</vt:lpstr>
      <vt:lpstr>Tabla 15</vt:lpstr>
      <vt:lpstr>Tabla 16</vt:lpstr>
      <vt:lpstr>Tabla 17</vt:lpstr>
      <vt:lpstr>Gráfico 12</vt:lpstr>
      <vt:lpstr>Tabla 18</vt:lpstr>
      <vt:lpstr>Tabla 19</vt:lpstr>
      <vt:lpstr>Tabla 20</vt:lpstr>
      <vt:lpstr>Tabla 21</vt:lpstr>
      <vt:lpstr>Gráfico 13</vt:lpstr>
      <vt:lpstr>Tabla 22</vt:lpstr>
      <vt:lpstr>Tabla 23</vt:lpstr>
      <vt:lpstr>Gráfico 14</vt:lpstr>
      <vt:lpstr>Tabla 24</vt:lpstr>
      <vt:lpstr>Gráfico 15</vt:lpstr>
      <vt:lpstr>Tabla 25</vt:lpstr>
      <vt:lpstr>Tabla 26</vt:lpstr>
      <vt:lpstr>Tabla 27</vt:lpstr>
      <vt:lpstr>Tabla 28</vt:lpstr>
      <vt:lpstr>Tabla 29</vt:lpstr>
      <vt:lpstr>Tabla 30</vt:lpstr>
      <vt:lpstr>Tabla 31</vt:lpstr>
      <vt:lpstr>Tabla 32</vt:lpstr>
      <vt:lpstr>Tabla 33</vt:lpstr>
      <vt:lpstr>Tabla 34</vt:lpstr>
      <vt:lpstr>Tabla 35</vt:lpstr>
      <vt:lpstr>Tabla 36</vt:lpstr>
      <vt:lpstr>Tabla 37</vt:lpstr>
      <vt:lpstr>Tabla 38</vt:lpstr>
      <vt:lpstr>Tabla 39</vt:lpstr>
      <vt:lpstr>Tabla 40</vt:lpstr>
      <vt:lpstr>Tabla 41</vt:lpstr>
      <vt:lpstr>Tabla 42</vt:lpstr>
      <vt:lpstr>Tabla 43</vt:lpstr>
      <vt:lpstr>Tabla 44</vt:lpstr>
      <vt:lpstr>Tabla 45</vt:lpstr>
      <vt:lpstr>Tabla 46</vt:lpstr>
      <vt:lpstr>Tabla 47</vt:lpstr>
      <vt:lpstr>Tabla 48</vt:lpstr>
      <vt:lpstr>Tabla 49</vt:lpstr>
      <vt:lpstr>Tabla 50</vt:lpstr>
      <vt:lpstr>Tabla 51</vt:lpstr>
      <vt:lpstr>Tabla 52</vt:lpstr>
      <vt:lpstr>Tabla 53</vt:lpstr>
      <vt:lpstr>Gráfico 16</vt:lpstr>
      <vt:lpstr>Tabla 54</vt:lpstr>
      <vt:lpstr>Tabla 55</vt:lpstr>
      <vt:lpstr>Tabla 56</vt:lpstr>
      <vt:lpstr>Tabla 57</vt:lpstr>
      <vt:lpstr>Tabla 58</vt:lpstr>
      <vt:lpstr>Anexo 1</vt:lpstr>
      <vt:lpstr>Anexo 2 </vt:lpstr>
      <vt:lpstr>Anexo 3 </vt:lpstr>
      <vt:lpstr>'Tabla 35'!_Hlk97726676</vt:lpstr>
      <vt:lpstr>'Tabla 37'!_Hlk97726751</vt:lpstr>
      <vt:lpstr>'Tabla 39'!_Hlk97726815</vt:lpstr>
      <vt:lpstr>'Tabla 15'!_Toc115281166</vt:lpstr>
      <vt:lpstr>'Tabla 14'!_Toc131146227</vt:lpstr>
      <vt:lpstr>'Tabla 24'!_Toc131146234</vt:lpstr>
      <vt:lpstr>'Tabla 25'!_Toc131146235</vt:lpstr>
      <vt:lpstr>'Tabla 35'!_Toc131146245</vt:lpstr>
      <vt:lpstr>'Tabla 36'!_Toc131146246</vt:lpstr>
      <vt:lpstr>'Gráfico 14'!_Toc131146260</vt:lpstr>
      <vt:lpstr>'Gráfico 15'!_Toc131146261</vt:lpstr>
      <vt:lpstr>'Tabla 19'!_Toc68095820</vt:lpstr>
      <vt:lpstr>'Tabla 37'!_Toc86397539</vt:lpstr>
      <vt:lpstr>'Tabla 41'!_Toc86397542</vt:lpstr>
      <vt:lpstr>'Tabla 39'!_Toc86397544</vt:lpstr>
      <vt:lpstr>'Tabla 13'!_Toc95726606</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Ricardo Jose Santana Diaz</dc:creator>
  <cp:keywords/>
  <dc:description/>
  <cp:lastModifiedBy>Katherine M. Peguero F.</cp:lastModifiedBy>
  <cp:revision/>
  <cp:lastPrinted>2023-03-31T13:58:24Z</cp:lastPrinted>
  <dcterms:created xsi:type="dcterms:W3CDTF">2015-06-05T18:17:20Z</dcterms:created>
  <dcterms:modified xsi:type="dcterms:W3CDTF">2023-04-04T13:54:50Z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0x0101007BF2051731F90E4A81F5ABF3E3054ABB</vt:lpwstr>
  </property>
  <property fmtid="{D5CDD505-2E9C-101B-9397-08002B2CF9AE}" pid="3" name="MediaServiceImageTags">
    <vt:lpwstr/>
  </property>
</Properties>
</file>